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codeName="ThisWorkbook"/>
  <mc:AlternateContent xmlns:mc="http://schemas.openxmlformats.org/markup-compatibility/2006">
    <mc:Choice Requires="x15">
      <x15ac:absPath xmlns:x15ac="http://schemas.microsoft.com/office/spreadsheetml/2010/11/ac" url="C:\Users\Pap\Dropbox\GAMES\KSP\RP-0\"/>
    </mc:Choice>
  </mc:AlternateContent>
  <bookViews>
    <workbookView xWindow="0" yWindow="0" windowWidth="20490" windowHeight="6030" tabRatio="671" activeTab="1"/>
  </bookViews>
  <sheets>
    <sheet name="Sheet1" sheetId="31" r:id="rId1"/>
    <sheet name="Parts" sheetId="18" r:id="rId2"/>
    <sheet name="TreeLookup" sheetId="21" r:id="rId3"/>
    <sheet name="Pricing" sheetId="22" r:id="rId4"/>
    <sheet name="OldTree" sheetId="19" r:id="rId5"/>
    <sheet name="TREE" sheetId="25" r:id="rId6"/>
    <sheet name="ENGINE_CONFIGS" sheetId="30" r:id="rId7"/>
    <sheet name="IDENTS" sheetId="28" r:id="rId8"/>
    <sheet name="TAGS" sheetId="32" r:id="rId9"/>
  </sheets>
  <definedNames>
    <definedName name="_xlnm._FilterDatabase" localSheetId="6" hidden="1">ENGINE_CONFIGS!$E$1:$E$347</definedName>
    <definedName name="_xlnm._FilterDatabase" localSheetId="7" hidden="1">IDENTS!$A$1:$A$5015</definedName>
    <definedName name="_xlnm._FilterDatabase" localSheetId="5" hidden="1">TREE!$A$1:$A$5015</definedName>
  </definedNames>
  <calcPr calcId="171027"/>
  <pivotCaches>
    <pivotCache cacheId="0"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47" i="30" l="1"/>
  <c r="E347" i="30" s="1"/>
  <c r="J3784" i="18"/>
  <c r="J3785" i="18"/>
  <c r="J3786" i="18"/>
  <c r="J3787" i="18"/>
  <c r="J3788" i="18"/>
  <c r="J3789" i="18"/>
  <c r="N3789" i="18"/>
  <c r="N3788" i="18"/>
  <c r="C346" i="30" s="1"/>
  <c r="E346" i="30" s="1"/>
  <c r="N3787" i="18"/>
  <c r="C345" i="30" s="1"/>
  <c r="E345" i="30" s="1"/>
  <c r="N3786" i="18"/>
  <c r="C344" i="30" s="1"/>
  <c r="E344" i="30" s="1"/>
  <c r="N3785" i="18"/>
  <c r="C343" i="30" s="1"/>
  <c r="E343" i="30" s="1"/>
  <c r="N3784" i="18"/>
  <c r="C342" i="30" s="1"/>
  <c r="E342" i="30" s="1"/>
  <c r="J3783" i="18"/>
  <c r="N3783" i="18"/>
  <c r="C341" i="30" s="1"/>
  <c r="E341" i="30" s="1"/>
  <c r="J3782" i="18"/>
  <c r="N3782" i="18"/>
  <c r="C340" i="30" s="1"/>
  <c r="E340" i="30" s="1"/>
  <c r="J3781" i="18"/>
  <c r="N3781" i="18"/>
  <c r="C339" i="30" s="1"/>
  <c r="E339" i="30" s="1"/>
  <c r="J3778" i="18"/>
  <c r="J3779" i="18"/>
  <c r="J3780" i="18"/>
  <c r="N3780" i="18"/>
  <c r="N3779" i="18"/>
  <c r="N3778" i="18"/>
  <c r="J3775" i="18"/>
  <c r="J3776" i="18"/>
  <c r="J3777" i="18"/>
  <c r="N3777" i="18"/>
  <c r="N3776" i="18"/>
  <c r="N3775" i="18"/>
  <c r="J3774" i="18"/>
  <c r="N3774" i="18"/>
  <c r="J3773" i="18"/>
  <c r="N3773" i="18"/>
  <c r="J3772" i="18"/>
  <c r="N3772" i="18"/>
  <c r="T2" i="32" l="1"/>
  <c r="U2" i="32"/>
  <c r="V2" i="32"/>
  <c r="W2" i="32"/>
  <c r="X2" i="32"/>
  <c r="Y2" i="32"/>
  <c r="Z2" i="32"/>
  <c r="AA2" i="32"/>
  <c r="AB2" i="32"/>
  <c r="AC2" i="32"/>
  <c r="AD2" i="32"/>
  <c r="AE2" i="32"/>
  <c r="AF2" i="32"/>
  <c r="S2" i="32"/>
  <c r="J3771" i="18"/>
  <c r="N3771" i="18"/>
  <c r="J3770" i="18"/>
  <c r="N3770" i="18"/>
  <c r="J3769" i="18"/>
  <c r="N3769" i="18"/>
  <c r="J3768" i="18"/>
  <c r="N3768" i="18"/>
  <c r="A3" i="25" l="1"/>
  <c r="A4" i="25"/>
  <c r="A5" i="25"/>
  <c r="A6" i="25"/>
  <c r="A7" i="25"/>
  <c r="A8" i="25"/>
  <c r="A9" i="25"/>
  <c r="A10" i="25"/>
  <c r="A11" i="25"/>
  <c r="A12" i="25"/>
  <c r="A13" i="25"/>
  <c r="A14" i="25"/>
  <c r="A15" i="25"/>
  <c r="A16" i="25"/>
  <c r="A17" i="25"/>
  <c r="A18" i="25"/>
  <c r="A19" i="25"/>
  <c r="A20" i="25"/>
  <c r="A35" i="25"/>
  <c r="A43" i="25"/>
  <c r="A45" i="25"/>
  <c r="A48" i="25"/>
  <c r="A53" i="25"/>
  <c r="A54" i="25"/>
  <c r="A56" i="25"/>
  <c r="A57" i="25"/>
  <c r="A58" i="25"/>
  <c r="A59" i="25"/>
  <c r="A61" i="25"/>
  <c r="A62" i="25"/>
  <c r="A63" i="25"/>
  <c r="A65" i="25"/>
  <c r="A66" i="25"/>
  <c r="A67" i="25"/>
  <c r="A74" i="25"/>
  <c r="A75" i="25"/>
  <c r="A77" i="25"/>
  <c r="A93" i="25"/>
  <c r="A94" i="25"/>
  <c r="A95" i="25"/>
  <c r="A131" i="25"/>
  <c r="A134" i="25"/>
  <c r="A156" i="25"/>
  <c r="A157" i="25"/>
  <c r="A160" i="25"/>
  <c r="A165" i="25"/>
  <c r="A169" i="25"/>
  <c r="A170" i="25"/>
  <c r="A171" i="25"/>
  <c r="A174" i="25"/>
  <c r="A175" i="25"/>
  <c r="A182" i="25"/>
  <c r="A186" i="25"/>
  <c r="A190" i="25"/>
  <c r="A191" i="25"/>
  <c r="A192" i="25"/>
  <c r="A194" i="25"/>
  <c r="A195" i="25"/>
  <c r="A201" i="25"/>
  <c r="A206" i="25"/>
  <c r="A216" i="25"/>
  <c r="A219" i="25"/>
  <c r="A227" i="25"/>
  <c r="A229" i="25"/>
  <c r="A230" i="25"/>
  <c r="A243" i="25"/>
  <c r="A244" i="25"/>
  <c r="A245" i="25"/>
  <c r="A247" i="25"/>
  <c r="A248" i="25"/>
  <c r="A249" i="25"/>
  <c r="A250" i="25"/>
  <c r="A257" i="25"/>
  <c r="A258" i="25"/>
  <c r="A261" i="25"/>
  <c r="A262" i="25"/>
  <c r="A266" i="25"/>
  <c r="A267" i="25"/>
  <c r="A268" i="25"/>
  <c r="A272" i="25"/>
  <c r="A274" i="25"/>
  <c r="A277" i="25"/>
  <c r="A290" i="25"/>
  <c r="A295" i="25"/>
  <c r="A366" i="25"/>
  <c r="A367" i="25"/>
  <c r="A369" i="25"/>
  <c r="A370" i="25"/>
  <c r="A371" i="25"/>
  <c r="A372" i="25"/>
  <c r="A373" i="25"/>
  <c r="A374" i="25"/>
  <c r="A380" i="25"/>
  <c r="A382" i="25"/>
  <c r="A383" i="25"/>
  <c r="A384" i="25"/>
  <c r="A420" i="25"/>
  <c r="A421" i="25"/>
  <c r="A423" i="25"/>
  <c r="A426" i="25"/>
  <c r="A427" i="25"/>
  <c r="A458" i="25"/>
  <c r="A465" i="25"/>
  <c r="A466" i="25"/>
  <c r="A467" i="25"/>
  <c r="A469" i="25"/>
  <c r="A470" i="25"/>
  <c r="A486" i="25"/>
  <c r="A492" i="25"/>
  <c r="A494" i="25"/>
  <c r="A495" i="25"/>
  <c r="A496" i="25"/>
  <c r="A517" i="25"/>
  <c r="A532" i="25"/>
  <c r="A533" i="25"/>
  <c r="A538" i="25"/>
  <c r="A539" i="25"/>
  <c r="A540" i="25"/>
  <c r="A541" i="25"/>
  <c r="A543" i="25"/>
  <c r="A544" i="25"/>
  <c r="A550" i="25"/>
  <c r="A551" i="25"/>
  <c r="A552" i="25"/>
  <c r="A555" i="25"/>
  <c r="A559" i="25"/>
  <c r="A565" i="25"/>
  <c r="A567" i="25"/>
  <c r="A568" i="25"/>
  <c r="A570" i="25"/>
  <c r="A571" i="25"/>
  <c r="A572" i="25"/>
  <c r="A573" i="25"/>
  <c r="A574" i="25"/>
  <c r="A575" i="25"/>
  <c r="A576" i="25"/>
  <c r="A577" i="25"/>
  <c r="A578" i="25"/>
  <c r="A579" i="25"/>
  <c r="A580" i="25"/>
  <c r="A581" i="25"/>
  <c r="A582" i="25"/>
  <c r="A583" i="25"/>
  <c r="A584" i="25"/>
  <c r="A586" i="25"/>
  <c r="A588" i="25"/>
  <c r="A591" i="25"/>
  <c r="A597" i="25"/>
  <c r="A598" i="25"/>
  <c r="A601" i="25"/>
  <c r="A602" i="25"/>
  <c r="A608" i="25"/>
  <c r="A609" i="25"/>
  <c r="A611" i="25"/>
  <c r="A612" i="25"/>
  <c r="A613" i="25"/>
  <c r="A614" i="25"/>
  <c r="A615" i="25"/>
  <c r="A616" i="25"/>
  <c r="A617" i="25"/>
  <c r="A619" i="25"/>
  <c r="A621" i="25"/>
  <c r="A622" i="25"/>
  <c r="A624" i="25"/>
  <c r="A627" i="25"/>
  <c r="A628" i="25"/>
  <c r="A629" i="25"/>
  <c r="A630" i="25"/>
  <c r="A632" i="25"/>
  <c r="A634" i="25"/>
  <c r="A635" i="25"/>
  <c r="A637" i="25"/>
  <c r="A638" i="25"/>
  <c r="A639" i="25"/>
  <c r="A640" i="25"/>
  <c r="A641" i="25"/>
  <c r="A642" i="25"/>
  <c r="A650" i="25"/>
  <c r="A651" i="25"/>
  <c r="A652" i="25"/>
  <c r="A653" i="25"/>
  <c r="A655" i="25"/>
  <c r="A656" i="25"/>
  <c r="A681" i="25"/>
  <c r="A684" i="25"/>
  <c r="A685" i="25"/>
  <c r="A686" i="25"/>
  <c r="A687" i="25"/>
  <c r="A688" i="25"/>
  <c r="A689" i="25"/>
  <c r="A690" i="25"/>
  <c r="A691" i="25"/>
  <c r="A692" i="25"/>
  <c r="A693" i="25"/>
  <c r="A695" i="25"/>
  <c r="A700" i="25"/>
  <c r="A701" i="25"/>
  <c r="A702" i="25"/>
  <c r="A704" i="25"/>
  <c r="A713" i="25"/>
  <c r="A714" i="25"/>
  <c r="A719" i="25"/>
  <c r="A720" i="25"/>
  <c r="A721" i="25"/>
  <c r="A724" i="25"/>
  <c r="A725" i="25"/>
  <c r="A730" i="25"/>
  <c r="A731" i="25"/>
  <c r="A732" i="25"/>
  <c r="A733" i="25"/>
  <c r="A734" i="25"/>
  <c r="A735" i="25"/>
  <c r="A736" i="25"/>
  <c r="A737" i="25"/>
  <c r="A738" i="25"/>
  <c r="A739" i="25"/>
  <c r="A740" i="25"/>
  <c r="A741" i="25"/>
  <c r="A742" i="25"/>
  <c r="A743" i="25"/>
  <c r="A744" i="25"/>
  <c r="A745" i="25"/>
  <c r="A746" i="25"/>
  <c r="A747" i="25"/>
  <c r="A748" i="25"/>
  <c r="A749" i="25"/>
  <c r="A756" i="25"/>
  <c r="A766" i="25"/>
  <c r="A767" i="25"/>
  <c r="A774" i="25"/>
  <c r="A776" i="25"/>
  <c r="A778" i="25"/>
  <c r="A782" i="25"/>
  <c r="A783" i="25"/>
  <c r="A784" i="25"/>
  <c r="A787" i="25"/>
  <c r="A789" i="25"/>
  <c r="A790" i="25"/>
  <c r="A791" i="25"/>
  <c r="A792" i="25"/>
  <c r="A793" i="25"/>
  <c r="A803" i="25"/>
  <c r="A842" i="25"/>
  <c r="A897" i="25"/>
  <c r="A914" i="25"/>
  <c r="A917" i="25"/>
  <c r="A918" i="25"/>
  <c r="A923" i="25"/>
  <c r="A927" i="25"/>
  <c r="A929" i="25"/>
  <c r="A935" i="25"/>
  <c r="A936" i="25"/>
  <c r="A938" i="25"/>
  <c r="A939" i="25"/>
  <c r="A940" i="25"/>
  <c r="A950" i="25"/>
  <c r="A951" i="25"/>
  <c r="A970" i="25"/>
  <c r="A972" i="25"/>
  <c r="A973" i="25"/>
  <c r="A974" i="25"/>
  <c r="A975" i="25"/>
  <c r="A979" i="25"/>
  <c r="A982" i="25"/>
  <c r="A992" i="25"/>
  <c r="A993" i="25"/>
  <c r="A994" i="25"/>
  <c r="A995" i="25"/>
  <c r="A996" i="25"/>
  <c r="A1006" i="25"/>
  <c r="A1008" i="25"/>
  <c r="A1009" i="25"/>
  <c r="A1026" i="25"/>
  <c r="A1028" i="25"/>
  <c r="A1029" i="25"/>
  <c r="A1030" i="25"/>
  <c r="A1031" i="25"/>
  <c r="A1032" i="25"/>
  <c r="A1033" i="25"/>
  <c r="A1034" i="25"/>
  <c r="A1035" i="25"/>
  <c r="A1036" i="25"/>
  <c r="A1037" i="25"/>
  <c r="A1038" i="25"/>
  <c r="A1041" i="25"/>
  <c r="A1042" i="25"/>
  <c r="A1044" i="25"/>
  <c r="A1047" i="25"/>
  <c r="A1060" i="25"/>
  <c r="A1061" i="25"/>
  <c r="A1062" i="25"/>
  <c r="A1063" i="25"/>
  <c r="A1064" i="25"/>
  <c r="A1066" i="25"/>
  <c r="A1067" i="25"/>
  <c r="A1076" i="25"/>
  <c r="A1077" i="25"/>
  <c r="A1078" i="25"/>
  <c r="A1079" i="25"/>
  <c r="A1089" i="25"/>
  <c r="A1097" i="25"/>
  <c r="A1099" i="25"/>
  <c r="A1102" i="25"/>
  <c r="A1103" i="25"/>
  <c r="A1104" i="25"/>
  <c r="A1107" i="25"/>
  <c r="A1110" i="25"/>
  <c r="A1111" i="25"/>
  <c r="A1113" i="25"/>
  <c r="A1114" i="25"/>
  <c r="A1115" i="25"/>
  <c r="A1116" i="25"/>
  <c r="A1117" i="25"/>
  <c r="A1118" i="25"/>
  <c r="A1119" i="25"/>
  <c r="A1120" i="25"/>
  <c r="A1121" i="25"/>
  <c r="A1122" i="25"/>
  <c r="A1123" i="25"/>
  <c r="A1127" i="25"/>
  <c r="A1129" i="25"/>
  <c r="A1133" i="25"/>
  <c r="A1134" i="25"/>
  <c r="A1135" i="25"/>
  <c r="A1136" i="25"/>
  <c r="A1137" i="25"/>
  <c r="A1138" i="25"/>
  <c r="A1139" i="25"/>
  <c r="A1140" i="25"/>
  <c r="A1141" i="25"/>
  <c r="A1142" i="25"/>
  <c r="A1143" i="25"/>
  <c r="A1144" i="25"/>
  <c r="A1145" i="25"/>
  <c r="A1146" i="25"/>
  <c r="A1147" i="25"/>
  <c r="A1148" i="25"/>
  <c r="A1149" i="25"/>
  <c r="A1150" i="25"/>
  <c r="A1151" i="25"/>
  <c r="A1152" i="25"/>
  <c r="A1153" i="25"/>
  <c r="A1154" i="25"/>
  <c r="A1155" i="25"/>
  <c r="A1156" i="25"/>
  <c r="A1157" i="25"/>
  <c r="A1158" i="25"/>
  <c r="A1159" i="25"/>
  <c r="A1160" i="25"/>
  <c r="A1161" i="25"/>
  <c r="A1162" i="25"/>
  <c r="A1163" i="25"/>
  <c r="A1164" i="25"/>
  <c r="A1165" i="25"/>
  <c r="A1166" i="25"/>
  <c r="A1167" i="25"/>
  <c r="A1168" i="25"/>
  <c r="A1169" i="25"/>
  <c r="A1170" i="25"/>
  <c r="A1171" i="25"/>
  <c r="A1172" i="25"/>
  <c r="A1173" i="25"/>
  <c r="A1174" i="25"/>
  <c r="A1175" i="25"/>
  <c r="A1176" i="25"/>
  <c r="A1177" i="25"/>
  <c r="A1178" i="25"/>
  <c r="A1179" i="25"/>
  <c r="A1180" i="25"/>
  <c r="A1181" i="25"/>
  <c r="A1182" i="25"/>
  <c r="A1183" i="25"/>
  <c r="A1184" i="25"/>
  <c r="A1185" i="25"/>
  <c r="A1186" i="25"/>
  <c r="A1187" i="25"/>
  <c r="A1188" i="25"/>
  <c r="A1189" i="25"/>
  <c r="A1190" i="25"/>
  <c r="A1191" i="25"/>
  <c r="A1192" i="25"/>
  <c r="A1193" i="25"/>
  <c r="A1194" i="25"/>
  <c r="A1195" i="25"/>
  <c r="A1196" i="25"/>
  <c r="A1197" i="25"/>
  <c r="A1198" i="25"/>
  <c r="A1199" i="25"/>
  <c r="A1200" i="25"/>
  <c r="A1201" i="25"/>
  <c r="A1202" i="25"/>
  <c r="A1203" i="25"/>
  <c r="A1204" i="25"/>
  <c r="A1205" i="25"/>
  <c r="A1206" i="25"/>
  <c r="A1208" i="25"/>
  <c r="A1241" i="25"/>
  <c r="A1242" i="25"/>
  <c r="A1268" i="25"/>
  <c r="A1269" i="25"/>
  <c r="A1270" i="25"/>
  <c r="A1271" i="25"/>
  <c r="A1272" i="25"/>
  <c r="A1273" i="25"/>
  <c r="A1274" i="25"/>
  <c r="A1275" i="25"/>
  <c r="A1276" i="25"/>
  <c r="A1288" i="25"/>
  <c r="A1309" i="25"/>
  <c r="A1315" i="25"/>
  <c r="A1316" i="25"/>
  <c r="A1317" i="25"/>
  <c r="A1318" i="25"/>
  <c r="A1319" i="25"/>
  <c r="A1320" i="25"/>
  <c r="A1326" i="25"/>
  <c r="A1333" i="25"/>
  <c r="A1334" i="25"/>
  <c r="A1335" i="25"/>
  <c r="A1340" i="25"/>
  <c r="A1341" i="25"/>
  <c r="A1343" i="25"/>
  <c r="A1344" i="25"/>
  <c r="A1345" i="25"/>
  <c r="A1347" i="25"/>
  <c r="A1354" i="25"/>
  <c r="A1362" i="25"/>
  <c r="A1370" i="25"/>
  <c r="A1371" i="25"/>
  <c r="A1372" i="25"/>
  <c r="A1373" i="25"/>
  <c r="A1375" i="25"/>
  <c r="A1376" i="25"/>
  <c r="A1377" i="25"/>
  <c r="A1378" i="25"/>
  <c r="A1383" i="25"/>
  <c r="A1387" i="25"/>
  <c r="A1388" i="25"/>
  <c r="A1389" i="25"/>
  <c r="A1394" i="25"/>
  <c r="A1405" i="25"/>
  <c r="A1412" i="25"/>
  <c r="A1413" i="25"/>
  <c r="A1414" i="25"/>
  <c r="A1434" i="25"/>
  <c r="A1439" i="25"/>
  <c r="A1440" i="25"/>
  <c r="A1441" i="25"/>
  <c r="A1445" i="25"/>
  <c r="A1446" i="25"/>
  <c r="A1447" i="25"/>
  <c r="A1448" i="25"/>
  <c r="A1450" i="25"/>
  <c r="A1451" i="25"/>
  <c r="A1454" i="25"/>
  <c r="A1455" i="25"/>
  <c r="A1458" i="25"/>
  <c r="A1460" i="25"/>
  <c r="A1466" i="25"/>
  <c r="A1467" i="25"/>
  <c r="A1468" i="25"/>
  <c r="A1469" i="25"/>
  <c r="A1471" i="25"/>
  <c r="A1472" i="25"/>
  <c r="A1489" i="25"/>
  <c r="A1499" i="25"/>
  <c r="A1509" i="25"/>
  <c r="A1510" i="25"/>
  <c r="A1511" i="25"/>
  <c r="A1512" i="25"/>
  <c r="A1513" i="25"/>
  <c r="A1514" i="25"/>
  <c r="A1515" i="25"/>
  <c r="A1516" i="25"/>
  <c r="A1517" i="25"/>
  <c r="A1518" i="25"/>
  <c r="A1519" i="25"/>
  <c r="A1520" i="25"/>
  <c r="A1521" i="25"/>
  <c r="A1524" i="25"/>
  <c r="A1526" i="25"/>
  <c r="A1529" i="25"/>
  <c r="A1530" i="25"/>
  <c r="A1531" i="25"/>
  <c r="A1532" i="25"/>
  <c r="A1545" i="25"/>
  <c r="A1548" i="25"/>
  <c r="A1549" i="25"/>
  <c r="A1550" i="25"/>
  <c r="A1551" i="25"/>
  <c r="A1556" i="25"/>
  <c r="A1568" i="25"/>
  <c r="A1570" i="25"/>
  <c r="A1572" i="25"/>
  <c r="A1573" i="25"/>
  <c r="A1574" i="25"/>
  <c r="A1575" i="25"/>
  <c r="A1576" i="25"/>
  <c r="A1577" i="25"/>
  <c r="A1578" i="25"/>
  <c r="A1579" i="25"/>
  <c r="A1580" i="25"/>
  <c r="A1581" i="25"/>
  <c r="A1582" i="25"/>
  <c r="A1583" i="25"/>
  <c r="A1584" i="25"/>
  <c r="A1585" i="25"/>
  <c r="A1586" i="25"/>
  <c r="A1587" i="25"/>
  <c r="A1588" i="25"/>
  <c r="A1589" i="25"/>
  <c r="A1590" i="25"/>
  <c r="A1591" i="25"/>
  <c r="A1592" i="25"/>
  <c r="A1593" i="25"/>
  <c r="A1594" i="25"/>
  <c r="A1595" i="25"/>
  <c r="A1596" i="25"/>
  <c r="A1597" i="25"/>
  <c r="A1598" i="25"/>
  <c r="A1599" i="25"/>
  <c r="A1600" i="25"/>
  <c r="A1601" i="25"/>
  <c r="A1602" i="25"/>
  <c r="A1603" i="25"/>
  <c r="A1604" i="25"/>
  <c r="A1605" i="25"/>
  <c r="A1606" i="25"/>
  <c r="A1608" i="25"/>
  <c r="A1613" i="25"/>
  <c r="A1614" i="25"/>
  <c r="A1615" i="25"/>
  <c r="A1618" i="25"/>
  <c r="A1619" i="25"/>
  <c r="A1620" i="25"/>
  <c r="A1621" i="25"/>
  <c r="A1622" i="25"/>
  <c r="A1624" i="25"/>
  <c r="A1628" i="25"/>
  <c r="A1629" i="25"/>
  <c r="A1636" i="25"/>
  <c r="A1637" i="25"/>
  <c r="A1638" i="25"/>
  <c r="A1640" i="25"/>
  <c r="A1641" i="25"/>
  <c r="A1642" i="25"/>
  <c r="A1643" i="25"/>
  <c r="A1644" i="25"/>
  <c r="A1688" i="25"/>
  <c r="A1689" i="25"/>
  <c r="A1690" i="25"/>
  <c r="A1691" i="25"/>
  <c r="A1692" i="25"/>
  <c r="A1693" i="25"/>
  <c r="A1698" i="25"/>
  <c r="A1699" i="25"/>
  <c r="A1700" i="25"/>
  <c r="A1704" i="25"/>
  <c r="A1711" i="25"/>
  <c r="A1712" i="25"/>
  <c r="A1713" i="25"/>
  <c r="A1717" i="25"/>
  <c r="A1718" i="25"/>
  <c r="A1719" i="25"/>
  <c r="A1720" i="25"/>
  <c r="A1721" i="25"/>
  <c r="A1722" i="25"/>
  <c r="A1723" i="25"/>
  <c r="A1729" i="25"/>
  <c r="A1730" i="25"/>
  <c r="A1731" i="25"/>
  <c r="A1732" i="25"/>
  <c r="A1733" i="25"/>
  <c r="A1734" i="25"/>
  <c r="A1735" i="25"/>
  <c r="A1736" i="25"/>
  <c r="A1739" i="25"/>
  <c r="A1740" i="25"/>
  <c r="A1741" i="25"/>
  <c r="A1742" i="25"/>
  <c r="A1743" i="25"/>
  <c r="A1744" i="25"/>
  <c r="A1746" i="25"/>
  <c r="A1747" i="25"/>
  <c r="A1751" i="25"/>
  <c r="A1752" i="25"/>
  <c r="A1753" i="25"/>
  <c r="A1754" i="25"/>
  <c r="A1755" i="25"/>
  <c r="A1765" i="25"/>
  <c r="A1766" i="25"/>
  <c r="A1767" i="25"/>
  <c r="A1768" i="25"/>
  <c r="A1769" i="25"/>
  <c r="A1770" i="25"/>
  <c r="A1774" i="25"/>
  <c r="A1797" i="25"/>
  <c r="A1798" i="25"/>
  <c r="A1799" i="25"/>
  <c r="A1800" i="25"/>
  <c r="A1801" i="25"/>
  <c r="A1802" i="25"/>
  <c r="A1803" i="25"/>
  <c r="A1804" i="25"/>
  <c r="A1820" i="25"/>
  <c r="A1822" i="25"/>
  <c r="A1824" i="25"/>
  <c r="A1825" i="25"/>
  <c r="A1826" i="25"/>
  <c r="A1829" i="25"/>
  <c r="A1830" i="25"/>
  <c r="A1831" i="25"/>
  <c r="A1845" i="25"/>
  <c r="A1846" i="25"/>
  <c r="A1847" i="25"/>
  <c r="A1848" i="25"/>
  <c r="A1850" i="25"/>
  <c r="A1851" i="25"/>
  <c r="A1853" i="25"/>
  <c r="A1854" i="25"/>
  <c r="A1864" i="25"/>
  <c r="A1865" i="25"/>
  <c r="A1866" i="25"/>
  <c r="A1867" i="25"/>
  <c r="A1868" i="25"/>
  <c r="A1895" i="25"/>
  <c r="A1896" i="25"/>
  <c r="A1897" i="25"/>
  <c r="A1898" i="25"/>
  <c r="A1899" i="25"/>
  <c r="A1900" i="25"/>
  <c r="A1901" i="25"/>
  <c r="A1902" i="25"/>
  <c r="A1903" i="25"/>
  <c r="A1904" i="25"/>
  <c r="A1906" i="25"/>
  <c r="A1910" i="25"/>
  <c r="A1911" i="25"/>
  <c r="A1913" i="25"/>
  <c r="A1914" i="25"/>
  <c r="A1923" i="25"/>
  <c r="A1925" i="25"/>
  <c r="A1926" i="25"/>
  <c r="A1927" i="25"/>
  <c r="A1928" i="25"/>
  <c r="A1939" i="25"/>
  <c r="A1941" i="25"/>
  <c r="A1942" i="25"/>
  <c r="A1946" i="25"/>
  <c r="A1947" i="25"/>
  <c r="A1948" i="25"/>
  <c r="A1952" i="25"/>
  <c r="A1953" i="25"/>
  <c r="A1954" i="25"/>
  <c r="A1959" i="25"/>
  <c r="A1974" i="25"/>
  <c r="A1975" i="25"/>
  <c r="A1976" i="25"/>
  <c r="A1978" i="25"/>
  <c r="A1983" i="25"/>
  <c r="A2000" i="25"/>
  <c r="A2001" i="25"/>
  <c r="A2007" i="25"/>
  <c r="A2008" i="25"/>
  <c r="A2009" i="25"/>
  <c r="A2010" i="25"/>
  <c r="A2011" i="25"/>
  <c r="A2012" i="25"/>
  <c r="A2013" i="25"/>
  <c r="A2014" i="25"/>
  <c r="A2015" i="25"/>
  <c r="A2016" i="25"/>
  <c r="A2022" i="25"/>
  <c r="A2023" i="25"/>
  <c r="A2024" i="25"/>
  <c r="A2025" i="25"/>
  <c r="A2026" i="25"/>
  <c r="A2027" i="25"/>
  <c r="A2028" i="25"/>
  <c r="A2029" i="25"/>
  <c r="A2030" i="25"/>
  <c r="A2031" i="25"/>
  <c r="A2032" i="25"/>
  <c r="A2033" i="25"/>
  <c r="A2034" i="25"/>
  <c r="A2035" i="25"/>
  <c r="A2036" i="25"/>
  <c r="A2037" i="25"/>
  <c r="A2038" i="25"/>
  <c r="A2039" i="25"/>
  <c r="A2040" i="25"/>
  <c r="A2041" i="25"/>
  <c r="A2042" i="25"/>
  <c r="A2043" i="25"/>
  <c r="A2044" i="25"/>
  <c r="A2045" i="25"/>
  <c r="A2046" i="25"/>
  <c r="A2047" i="25"/>
  <c r="A2048" i="25"/>
  <c r="A2049" i="25"/>
  <c r="A2050" i="25"/>
  <c r="A2051" i="25"/>
  <c r="A2052" i="25"/>
  <c r="A2057" i="25"/>
  <c r="A2058" i="25"/>
  <c r="A2059" i="25"/>
  <c r="A2060" i="25"/>
  <c r="A2068" i="25"/>
  <c r="A2069" i="25"/>
  <c r="A2070" i="25"/>
  <c r="A2078" i="25"/>
  <c r="A2079" i="25"/>
  <c r="A2080" i="25"/>
  <c r="A2085" i="25"/>
  <c r="A2117" i="25"/>
  <c r="A2125" i="25"/>
  <c r="A2126" i="25"/>
  <c r="A2132" i="25"/>
  <c r="A2135" i="25"/>
  <c r="A2136" i="25"/>
  <c r="A2137" i="25"/>
  <c r="A2138" i="25"/>
  <c r="A2140" i="25"/>
  <c r="A2141" i="25"/>
  <c r="A2142" i="25"/>
  <c r="A2143" i="25"/>
  <c r="A2144" i="25"/>
  <c r="A2145" i="25"/>
  <c r="A2146" i="25"/>
  <c r="A2148" i="25"/>
  <c r="A2152" i="25"/>
  <c r="A2153" i="25"/>
  <c r="A2165" i="25"/>
  <c r="A2166" i="25"/>
  <c r="A2167" i="25"/>
  <c r="A2168" i="25"/>
  <c r="A2169" i="25"/>
  <c r="A2170" i="25"/>
  <c r="A2171" i="25"/>
  <c r="A2172" i="25"/>
  <c r="A2173" i="25"/>
  <c r="A2175" i="25"/>
  <c r="A2176" i="25"/>
  <c r="A2206" i="25"/>
  <c r="A2211" i="25"/>
  <c r="A2212" i="25"/>
  <c r="A2213" i="25"/>
  <c r="A2215" i="25"/>
  <c r="A2216" i="25"/>
  <c r="A2222" i="25"/>
  <c r="A2260" i="25"/>
  <c r="A2285" i="25"/>
  <c r="A2286" i="25"/>
  <c r="A2287" i="25"/>
  <c r="A2289" i="25"/>
  <c r="A2290" i="25"/>
  <c r="A2297" i="25"/>
  <c r="A2301" i="25"/>
  <c r="A2304" i="25"/>
  <c r="A2307" i="25"/>
  <c r="A2313" i="25"/>
  <c r="A2316" i="25"/>
  <c r="A2317" i="25"/>
  <c r="A2318" i="25"/>
  <c r="A2319" i="25"/>
  <c r="A2320" i="25"/>
  <c r="A2321" i="25"/>
  <c r="A2322" i="25"/>
  <c r="A2323" i="25"/>
  <c r="A2324" i="25"/>
  <c r="A2325" i="25"/>
  <c r="A2326" i="25"/>
  <c r="A2327" i="25"/>
  <c r="A2329" i="25"/>
  <c r="A2330" i="25"/>
  <c r="A2331" i="25"/>
  <c r="A2338" i="25"/>
  <c r="A2339" i="25"/>
  <c r="A2340" i="25"/>
  <c r="A2341" i="25"/>
  <c r="A2342" i="25"/>
  <c r="A2343" i="25"/>
  <c r="A2344" i="25"/>
  <c r="A2345" i="25"/>
  <c r="A2346" i="25"/>
  <c r="A2347" i="25"/>
  <c r="A2348" i="25"/>
  <c r="A2349" i="25"/>
  <c r="A2350" i="25"/>
  <c r="A2351" i="25"/>
  <c r="A2352" i="25"/>
  <c r="A2353" i="25"/>
  <c r="A2354" i="25"/>
  <c r="A2355" i="25"/>
  <c r="A2356" i="25"/>
  <c r="A2357" i="25"/>
  <c r="A2358" i="25"/>
  <c r="A2359" i="25"/>
  <c r="A2360" i="25"/>
  <c r="A2361" i="25"/>
  <c r="A2399" i="25"/>
  <c r="A2401" i="25"/>
  <c r="A2402" i="25"/>
  <c r="A2403" i="25"/>
  <c r="A2404" i="25"/>
  <c r="A2406" i="25"/>
  <c r="A2407" i="25"/>
  <c r="A2408" i="25"/>
  <c r="A2410" i="25"/>
  <c r="A2411" i="25"/>
  <c r="A2413" i="25"/>
  <c r="A2414" i="25"/>
  <c r="A2415" i="25"/>
  <c r="A2418" i="25"/>
  <c r="A2452" i="25"/>
  <c r="A2480" i="25"/>
  <c r="A2496" i="25"/>
  <c r="A2497" i="25"/>
  <c r="A2501" i="25"/>
  <c r="A2502" i="25"/>
  <c r="A2505" i="25"/>
  <c r="A2506" i="25"/>
  <c r="A2507" i="25"/>
  <c r="A2508" i="25"/>
  <c r="A2509" i="25"/>
  <c r="A2510" i="25"/>
  <c r="A2511" i="25"/>
  <c r="A2512" i="25"/>
  <c r="A2513" i="25"/>
  <c r="A2523" i="25"/>
  <c r="A2526" i="25"/>
  <c r="A2527" i="25"/>
  <c r="A2528" i="25"/>
  <c r="A2534" i="25"/>
  <c r="A2535" i="25"/>
  <c r="A2537" i="25"/>
  <c r="A2538" i="25"/>
  <c r="A2541" i="25"/>
  <c r="A2543" i="25"/>
  <c r="A2550" i="25"/>
  <c r="A2551" i="25"/>
  <c r="A2556" i="25"/>
  <c r="A2557" i="25"/>
  <c r="A2560" i="25"/>
  <c r="A2562" i="25"/>
  <c r="A2565" i="25"/>
  <c r="A2568" i="25"/>
  <c r="A2569" i="25"/>
  <c r="A2570" i="25"/>
  <c r="A2571" i="25"/>
  <c r="A2576" i="25"/>
  <c r="A2577" i="25"/>
  <c r="A2578" i="25"/>
  <c r="A2579" i="25"/>
  <c r="A2580" i="25"/>
  <c r="A2586" i="25"/>
  <c r="A2587" i="25"/>
  <c r="A2588" i="25"/>
  <c r="A2589" i="25"/>
  <c r="A2590" i="25"/>
  <c r="A2591" i="25"/>
  <c r="A2592" i="25"/>
  <c r="A2594" i="25"/>
  <c r="A2596" i="25"/>
  <c r="A2597" i="25"/>
  <c r="A2598" i="25"/>
  <c r="A2599" i="25"/>
  <c r="A2605" i="25"/>
  <c r="A2606" i="25"/>
  <c r="A2607" i="25"/>
  <c r="A2611" i="25"/>
  <c r="A2612" i="25"/>
  <c r="A2613" i="25"/>
  <c r="A2616" i="25"/>
  <c r="A2617" i="25"/>
  <c r="A2625" i="25"/>
  <c r="A2627" i="25"/>
  <c r="A2628" i="25"/>
  <c r="A2629" i="25"/>
  <c r="A2630" i="25"/>
  <c r="A2631" i="25"/>
  <c r="A2632" i="25"/>
  <c r="A2633" i="25"/>
  <c r="A2634" i="25"/>
  <c r="A2635" i="25"/>
  <c r="A2636" i="25"/>
  <c r="A2639" i="25"/>
  <c r="A2641" i="25"/>
  <c r="A2643" i="25"/>
  <c r="A2649" i="25"/>
  <c r="A2650" i="25"/>
  <c r="A2657" i="25"/>
  <c r="A2659" i="25"/>
  <c r="A2660" i="25"/>
  <c r="A2664" i="25"/>
  <c r="A2666" i="25"/>
  <c r="A2670" i="25"/>
  <c r="A2671" i="25"/>
  <c r="A2672" i="25"/>
  <c r="A2674" i="25"/>
  <c r="A2675" i="25"/>
  <c r="A2676" i="25"/>
  <c r="A2681" i="25"/>
  <c r="A2687" i="25"/>
  <c r="A2688" i="25"/>
  <c r="A2689" i="25"/>
  <c r="A2690" i="25"/>
  <c r="A2691" i="25"/>
  <c r="A2697" i="25"/>
  <c r="A2698" i="25"/>
  <c r="A2699" i="25"/>
  <c r="A2700" i="25"/>
  <c r="A2701" i="25"/>
  <c r="A2706" i="25"/>
  <c r="A2713" i="25"/>
  <c r="A2714" i="25"/>
  <c r="A2715" i="25"/>
  <c r="A2721" i="25"/>
  <c r="A2722" i="25"/>
  <c r="A2723" i="25"/>
  <c r="A2724" i="25"/>
  <c r="A2730" i="25"/>
  <c r="A2732" i="25"/>
  <c r="A2733" i="25"/>
  <c r="A2734" i="25"/>
  <c r="A2735" i="25"/>
  <c r="A2739" i="25"/>
  <c r="A2740" i="25"/>
  <c r="A2741" i="25"/>
  <c r="A2742" i="25"/>
  <c r="A2744" i="25"/>
  <c r="A2748" i="25"/>
  <c r="A2754" i="25"/>
  <c r="A2759" i="25"/>
  <c r="A2766" i="25"/>
  <c r="A2767" i="25"/>
  <c r="A2768" i="25"/>
  <c r="A2769" i="25"/>
  <c r="A2770" i="25"/>
  <c r="A2771" i="25"/>
  <c r="A2772" i="25"/>
  <c r="A2773" i="25"/>
  <c r="A2777" i="25"/>
  <c r="A2778" i="25"/>
  <c r="A2779" i="25"/>
  <c r="A2780" i="25"/>
  <c r="A2781" i="25"/>
  <c r="A2782" i="25"/>
  <c r="A2783" i="25"/>
  <c r="A2784" i="25"/>
  <c r="A2785" i="25"/>
  <c r="A2788" i="25"/>
  <c r="A2791" i="25"/>
  <c r="A2795" i="25"/>
  <c r="A2797" i="25"/>
  <c r="A2803" i="25"/>
  <c r="A2804" i="25"/>
  <c r="A2807" i="25"/>
  <c r="A2809" i="25"/>
  <c r="A2810" i="25"/>
  <c r="A2884" i="25"/>
  <c r="A2911" i="25"/>
  <c r="A2912" i="25"/>
  <c r="A2913" i="25"/>
  <c r="A2914" i="25"/>
  <c r="A2915" i="25"/>
  <c r="A2916" i="25"/>
  <c r="A2917" i="25"/>
  <c r="A2918" i="25"/>
  <c r="A2919" i="25"/>
  <c r="A2920" i="25"/>
  <c r="A2921" i="25"/>
  <c r="A2922" i="25"/>
  <c r="A2923" i="25"/>
  <c r="A2934" i="25"/>
  <c r="A2935" i="25"/>
  <c r="A2939" i="25"/>
  <c r="A2940" i="25"/>
  <c r="A2959" i="25"/>
  <c r="A2963" i="25"/>
  <c r="A2974" i="25"/>
  <c r="A2977" i="25"/>
  <c r="A2979" i="25"/>
  <c r="A2980" i="25"/>
  <c r="A2981" i="25"/>
  <c r="A2982" i="25"/>
  <c r="A2983" i="25"/>
  <c r="A2984" i="25"/>
  <c r="A2985" i="25"/>
  <c r="A2986" i="25"/>
  <c r="A3054" i="25"/>
  <c r="A3055" i="25"/>
  <c r="A3056" i="25"/>
  <c r="A3057" i="25"/>
  <c r="A3058" i="25"/>
  <c r="A3059" i="25"/>
  <c r="A3060" i="25"/>
  <c r="A3061" i="25"/>
  <c r="A3062" i="25"/>
  <c r="A3063" i="25"/>
  <c r="A3064" i="25"/>
  <c r="A3065" i="25"/>
  <c r="A3066" i="25"/>
  <c r="A3067" i="25"/>
  <c r="A3068" i="25"/>
  <c r="A3069" i="25"/>
  <c r="A3070" i="25"/>
  <c r="A3071" i="25"/>
  <c r="A3072" i="25"/>
  <c r="A3073" i="25"/>
  <c r="A3074" i="25"/>
  <c r="A3075" i="25"/>
  <c r="A3076" i="25"/>
  <c r="A3077" i="25"/>
  <c r="A3078" i="25"/>
  <c r="A3079" i="25"/>
  <c r="A3086" i="25"/>
  <c r="A3093" i="25"/>
  <c r="A3097" i="25"/>
  <c r="A3115" i="25"/>
  <c r="A3145" i="25"/>
  <c r="A3146" i="25"/>
  <c r="A3147" i="25"/>
  <c r="A3148" i="25"/>
  <c r="A3149" i="25"/>
  <c r="A3150" i="25"/>
  <c r="A3151" i="25"/>
  <c r="A3152" i="25"/>
  <c r="A3153" i="25"/>
  <c r="A3154" i="25"/>
  <c r="A3155" i="25"/>
  <c r="A3156" i="25"/>
  <c r="A3157" i="25"/>
  <c r="A3158" i="25"/>
  <c r="A3159" i="25"/>
  <c r="A3160" i="25"/>
  <c r="A3161" i="25"/>
  <c r="A3168" i="25"/>
  <c r="A3169" i="25"/>
  <c r="A3170" i="25"/>
  <c r="A3171" i="25"/>
  <c r="A3172" i="25"/>
  <c r="A3173" i="25"/>
  <c r="A3174" i="25"/>
  <c r="A3175" i="25"/>
  <c r="A3176" i="25"/>
  <c r="A3177" i="25"/>
  <c r="A3178" i="25"/>
  <c r="A3179" i="25"/>
  <c r="A3180" i="25"/>
  <c r="A3181" i="25"/>
  <c r="A3182" i="25"/>
  <c r="A3183" i="25"/>
  <c r="A3184" i="25"/>
  <c r="A3185" i="25"/>
  <c r="A3186" i="25"/>
  <c r="A3187" i="25"/>
  <c r="A3227" i="25"/>
  <c r="A3228" i="25"/>
  <c r="A3229" i="25"/>
  <c r="A3230" i="25"/>
  <c r="A3231" i="25"/>
  <c r="A3232" i="25"/>
  <c r="A3233" i="25"/>
  <c r="A3234" i="25"/>
  <c r="A3235" i="25"/>
  <c r="A3236" i="25"/>
  <c r="A3237" i="25"/>
  <c r="A3238" i="25"/>
  <c r="A3239" i="25"/>
  <c r="A3240" i="25"/>
  <c r="A3241" i="25"/>
  <c r="A3327" i="25"/>
  <c r="A3328" i="25"/>
  <c r="A3329" i="25"/>
  <c r="A3330" i="25"/>
  <c r="A3331" i="25"/>
  <c r="A3348" i="25"/>
  <c r="A3349" i="25"/>
  <c r="A3350" i="25"/>
  <c r="A3351" i="25"/>
  <c r="A3352" i="25"/>
  <c r="A3394" i="25"/>
  <c r="A3395" i="25"/>
  <c r="A3396" i="25"/>
  <c r="A3483" i="25"/>
  <c r="A3484" i="25"/>
  <c r="A3728" i="25"/>
  <c r="A3759" i="25"/>
  <c r="A3760" i="25"/>
  <c r="A3761" i="25"/>
  <c r="A3762" i="25"/>
  <c r="A3763" i="25"/>
  <c r="A3766" i="25"/>
  <c r="A3767" i="25"/>
  <c r="A3781" i="25"/>
  <c r="A3782" i="25"/>
  <c r="A3783" i="25"/>
  <c r="A3784" i="25"/>
  <c r="A3785" i="25"/>
  <c r="A3786" i="25"/>
  <c r="A3787" i="25"/>
  <c r="A3788" i="25"/>
  <c r="A3789" i="25"/>
  <c r="A3790" i="25"/>
  <c r="A3791" i="25"/>
  <c r="A3792" i="25"/>
  <c r="A3793" i="25"/>
  <c r="A3794" i="25"/>
  <c r="A3795" i="25"/>
  <c r="A3796" i="25"/>
  <c r="A3797" i="25"/>
  <c r="A3798" i="25"/>
  <c r="A3799" i="25"/>
  <c r="A3800" i="25"/>
  <c r="A3801" i="25"/>
  <c r="A3802" i="25"/>
  <c r="A3803" i="25"/>
  <c r="A3804" i="25"/>
  <c r="A3805" i="25"/>
  <c r="A3806" i="25"/>
  <c r="A3807" i="25"/>
  <c r="A3808" i="25"/>
  <c r="A3809" i="25"/>
  <c r="A3810" i="25"/>
  <c r="A3811" i="25"/>
  <c r="A3812" i="25"/>
  <c r="A3813" i="25"/>
  <c r="A3814" i="25"/>
  <c r="A3815" i="25"/>
  <c r="A3816" i="25"/>
  <c r="A3817" i="25"/>
  <c r="A3818" i="25"/>
  <c r="A3819" i="25"/>
  <c r="A3820" i="25"/>
  <c r="A3821" i="25"/>
  <c r="A3822" i="25"/>
  <c r="A3823" i="25"/>
  <c r="A3824" i="25"/>
  <c r="A3825" i="25"/>
  <c r="A3826" i="25"/>
  <c r="A3827" i="25"/>
  <c r="A3828" i="25"/>
  <c r="A3829" i="25"/>
  <c r="A3830" i="25"/>
  <c r="A3831" i="25"/>
  <c r="A3832" i="25"/>
  <c r="A3833" i="25"/>
  <c r="A3834" i="25"/>
  <c r="A3835" i="25"/>
  <c r="A3836" i="25"/>
  <c r="A3837" i="25"/>
  <c r="A3838" i="25"/>
  <c r="A3839" i="25"/>
  <c r="A3840" i="25"/>
  <c r="A3841" i="25"/>
  <c r="A3842" i="25"/>
  <c r="A3843" i="25"/>
  <c r="A3844" i="25"/>
  <c r="A3845" i="25"/>
  <c r="A3846" i="25"/>
  <c r="A3847" i="25"/>
  <c r="A3848" i="25"/>
  <c r="A3849" i="25"/>
  <c r="A3850" i="25"/>
  <c r="A3851" i="25"/>
  <c r="A3852" i="25"/>
  <c r="A3853" i="25"/>
  <c r="A3854" i="25"/>
  <c r="A3855" i="25"/>
  <c r="A3856" i="25"/>
  <c r="A3857" i="25"/>
  <c r="A3858" i="25"/>
  <c r="A3859" i="25"/>
  <c r="A3860" i="25"/>
  <c r="A3861" i="25"/>
  <c r="A3862" i="25"/>
  <c r="A3863" i="25"/>
  <c r="A3864" i="25"/>
  <c r="A3865" i="25"/>
  <c r="A3866" i="25"/>
  <c r="A3867" i="25"/>
  <c r="A3868" i="25"/>
  <c r="A3869" i="25"/>
  <c r="A3870" i="25"/>
  <c r="A3871" i="25"/>
  <c r="A3872" i="25"/>
  <c r="A3873" i="25"/>
  <c r="A3874" i="25"/>
  <c r="A3875" i="25"/>
  <c r="A3876" i="25"/>
  <c r="A3877" i="25"/>
  <c r="A3878" i="25"/>
  <c r="A3879" i="25"/>
  <c r="A3880" i="25"/>
  <c r="A3881" i="25"/>
  <c r="A3882" i="25"/>
  <c r="A3883" i="25"/>
  <c r="A3884" i="25"/>
  <c r="A3885" i="25"/>
  <c r="A3886" i="25"/>
  <c r="A3887" i="25"/>
  <c r="A3888" i="25"/>
  <c r="A3889" i="25"/>
  <c r="A3890" i="25"/>
  <c r="A3891" i="25"/>
  <c r="A3892" i="25"/>
  <c r="A3893" i="25"/>
  <c r="A3894" i="25"/>
  <c r="A3895" i="25"/>
  <c r="A3896" i="25"/>
  <c r="A3897" i="25"/>
  <c r="A3898" i="25"/>
  <c r="A3899" i="25"/>
  <c r="A3900" i="25"/>
  <c r="A3901" i="25"/>
  <c r="A3902" i="25"/>
  <c r="A3903" i="25"/>
  <c r="A3904" i="25"/>
  <c r="A3905" i="25"/>
  <c r="A3906" i="25"/>
  <c r="A3907" i="25"/>
  <c r="A3908" i="25"/>
  <c r="A3909" i="25"/>
  <c r="A3910" i="25"/>
  <c r="A3911" i="25"/>
  <c r="A3912" i="25"/>
  <c r="A3913" i="25"/>
  <c r="A3914" i="25"/>
  <c r="A3915" i="25"/>
  <c r="A3916" i="25"/>
  <c r="A3917" i="25"/>
  <c r="A3918" i="25"/>
  <c r="A3919" i="25"/>
  <c r="A3920" i="25"/>
  <c r="A3921" i="25"/>
  <c r="A3922" i="25"/>
  <c r="A3923" i="25"/>
  <c r="A3924" i="25"/>
  <c r="A3925" i="25"/>
  <c r="A3926" i="25"/>
  <c r="A3927" i="25"/>
  <c r="A3928" i="25"/>
  <c r="A3929" i="25"/>
  <c r="A3930" i="25"/>
  <c r="A3931" i="25"/>
  <c r="A3932" i="25"/>
  <c r="A3933" i="25"/>
  <c r="A3934" i="25"/>
  <c r="A3935" i="25"/>
  <c r="A3936" i="25"/>
  <c r="A3937" i="25"/>
  <c r="A3938" i="25"/>
  <c r="A3939" i="25"/>
  <c r="A3940" i="25"/>
  <c r="A3941" i="25"/>
  <c r="A3942" i="25"/>
  <c r="A3943" i="25"/>
  <c r="A3944" i="25"/>
  <c r="A3945" i="25"/>
  <c r="A3946" i="25"/>
  <c r="A3947" i="25"/>
  <c r="A3948" i="25"/>
  <c r="A3949" i="25"/>
  <c r="A3950" i="25"/>
  <c r="A3951" i="25"/>
  <c r="A3952" i="25"/>
  <c r="A3953" i="25"/>
  <c r="A3954" i="25"/>
  <c r="A3955" i="25"/>
  <c r="A3956" i="25"/>
  <c r="A3957" i="25"/>
  <c r="A3958" i="25"/>
  <c r="A3959" i="25"/>
  <c r="A3960" i="25"/>
  <c r="A3961" i="25"/>
  <c r="A3962" i="25"/>
  <c r="A3963" i="25"/>
  <c r="A3964" i="25"/>
  <c r="A3965" i="25"/>
  <c r="A3966" i="25"/>
  <c r="A3967" i="25"/>
  <c r="A3968" i="25"/>
  <c r="A3969" i="25"/>
  <c r="A3970" i="25"/>
  <c r="A3971" i="25"/>
  <c r="A3972" i="25"/>
  <c r="A3973" i="25"/>
  <c r="A3974" i="25"/>
  <c r="A3975" i="25"/>
  <c r="A3976" i="25"/>
  <c r="A3977" i="25"/>
  <c r="A3978" i="25"/>
  <c r="A3979" i="25"/>
  <c r="A3980" i="25"/>
  <c r="A3981" i="25"/>
  <c r="A3982" i="25"/>
  <c r="A3983" i="25"/>
  <c r="A3984" i="25"/>
  <c r="A3985" i="25"/>
  <c r="A3986" i="25"/>
  <c r="A3987" i="25"/>
  <c r="A3988" i="25"/>
  <c r="A3989" i="25"/>
  <c r="A3990" i="25"/>
  <c r="A3991" i="25"/>
  <c r="A3992" i="25"/>
  <c r="A3993" i="25"/>
  <c r="A3994" i="25"/>
  <c r="A3995" i="25"/>
  <c r="A3996" i="25"/>
  <c r="A3997" i="25"/>
  <c r="A3998" i="25"/>
  <c r="A3999" i="25"/>
  <c r="A4000" i="25"/>
  <c r="A4001" i="25"/>
  <c r="A4002" i="25"/>
  <c r="A4003" i="25"/>
  <c r="A4004" i="25"/>
  <c r="A4005" i="25"/>
  <c r="A4006" i="25"/>
  <c r="A4007" i="25"/>
  <c r="A4008" i="25"/>
  <c r="A4009" i="25"/>
  <c r="A4010" i="25"/>
  <c r="A4011" i="25"/>
  <c r="A4012" i="25"/>
  <c r="A4013" i="25"/>
  <c r="A4014" i="25"/>
  <c r="A4015" i="25"/>
  <c r="A4016" i="25"/>
  <c r="A4017" i="25"/>
  <c r="A4018" i="25"/>
  <c r="A4019" i="25"/>
  <c r="A4020" i="25"/>
  <c r="A4021" i="25"/>
  <c r="A4022" i="25"/>
  <c r="A4023" i="25"/>
  <c r="A4024" i="25"/>
  <c r="A4025" i="25"/>
  <c r="A4026" i="25"/>
  <c r="A4027" i="25"/>
  <c r="A4028" i="25"/>
  <c r="A4029" i="25"/>
  <c r="A4030" i="25"/>
  <c r="A4031" i="25"/>
  <c r="A4032" i="25"/>
  <c r="A4033" i="25"/>
  <c r="A4034" i="25"/>
  <c r="A4035" i="25"/>
  <c r="A4036" i="25"/>
  <c r="A4037" i="25"/>
  <c r="A4038" i="25"/>
  <c r="A4039" i="25"/>
  <c r="A4040" i="25"/>
  <c r="A4041" i="25"/>
  <c r="A4042" i="25"/>
  <c r="A4043" i="25"/>
  <c r="A4044" i="25"/>
  <c r="A4045" i="25"/>
  <c r="A4046" i="25"/>
  <c r="A4047" i="25"/>
  <c r="A4048" i="25"/>
  <c r="A4049" i="25"/>
  <c r="A4050" i="25"/>
  <c r="A4051" i="25"/>
  <c r="A4052" i="25"/>
  <c r="A4053" i="25"/>
  <c r="A4054" i="25"/>
  <c r="A4055" i="25"/>
  <c r="A4056" i="25"/>
  <c r="A4057" i="25"/>
  <c r="A4058" i="25"/>
  <c r="A4059" i="25"/>
  <c r="A4060" i="25"/>
  <c r="A4061" i="25"/>
  <c r="A4062" i="25"/>
  <c r="A4063" i="25"/>
  <c r="A4064" i="25"/>
  <c r="A4065" i="25"/>
  <c r="A4066" i="25"/>
  <c r="A4067" i="25"/>
  <c r="A4068" i="25"/>
  <c r="A4069" i="25"/>
  <c r="A4070" i="25"/>
  <c r="A4071" i="25"/>
  <c r="A4072" i="25"/>
  <c r="A4073" i="25"/>
  <c r="A4074" i="25"/>
  <c r="A4075" i="25"/>
  <c r="A4076" i="25"/>
  <c r="A4077" i="25"/>
  <c r="A4078" i="25"/>
  <c r="A4079" i="25"/>
  <c r="A4080" i="25"/>
  <c r="A4081" i="25"/>
  <c r="A4082" i="25"/>
  <c r="A4083" i="25"/>
  <c r="A4084" i="25"/>
  <c r="A4085" i="25"/>
  <c r="A4086" i="25"/>
  <c r="A4087" i="25"/>
  <c r="A4088" i="25"/>
  <c r="A4089" i="25"/>
  <c r="A4090" i="25"/>
  <c r="A4091" i="25"/>
  <c r="A4092" i="25"/>
  <c r="A4093" i="25"/>
  <c r="A4094" i="25"/>
  <c r="A4095" i="25"/>
  <c r="A4096" i="25"/>
  <c r="A4097" i="25"/>
  <c r="A4098" i="25"/>
  <c r="A4099" i="25"/>
  <c r="A4100" i="25"/>
  <c r="A4101" i="25"/>
  <c r="A4102" i="25"/>
  <c r="A4103" i="25"/>
  <c r="A4104" i="25"/>
  <c r="A4105" i="25"/>
  <c r="A4106" i="25"/>
  <c r="A4107" i="25"/>
  <c r="A4108" i="25"/>
  <c r="A4109" i="25"/>
  <c r="A4110" i="25"/>
  <c r="A4111" i="25"/>
  <c r="A4112" i="25"/>
  <c r="A4113" i="25"/>
  <c r="A4114" i="25"/>
  <c r="A4115" i="25"/>
  <c r="A4116" i="25"/>
  <c r="A4117" i="25"/>
  <c r="A4118" i="25"/>
  <c r="A4119" i="25"/>
  <c r="A4120" i="25"/>
  <c r="A4121" i="25"/>
  <c r="A4122" i="25"/>
  <c r="A4123" i="25"/>
  <c r="A4124" i="25"/>
  <c r="A4125" i="25"/>
  <c r="A4126" i="25"/>
  <c r="A4127" i="25"/>
  <c r="A4128" i="25"/>
  <c r="A4129" i="25"/>
  <c r="A4130" i="25"/>
  <c r="A4131" i="25"/>
  <c r="A4132" i="25"/>
  <c r="A4133" i="25"/>
  <c r="A4134" i="25"/>
  <c r="A4135" i="25"/>
  <c r="A4136" i="25"/>
  <c r="A4137" i="25"/>
  <c r="A4138" i="25"/>
  <c r="A4139" i="25"/>
  <c r="A4140" i="25"/>
  <c r="A4141" i="25"/>
  <c r="A4142" i="25"/>
  <c r="A4143" i="25"/>
  <c r="A4144" i="25"/>
  <c r="A4145" i="25"/>
  <c r="A4146" i="25"/>
  <c r="A4147" i="25"/>
  <c r="A4148" i="25"/>
  <c r="A4149" i="25"/>
  <c r="A4150" i="25"/>
  <c r="A4151" i="25"/>
  <c r="A4152" i="25"/>
  <c r="A4153" i="25"/>
  <c r="A4154" i="25"/>
  <c r="A4155" i="25"/>
  <c r="A4156" i="25"/>
  <c r="A4157" i="25"/>
  <c r="A4158" i="25"/>
  <c r="A4159" i="25"/>
  <c r="A4160" i="25"/>
  <c r="A4161" i="25"/>
  <c r="A4162" i="25"/>
  <c r="A4163" i="25"/>
  <c r="A4164" i="25"/>
  <c r="A4165" i="25"/>
  <c r="A4166" i="25"/>
  <c r="A4167" i="25"/>
  <c r="A4168" i="25"/>
  <c r="A4169" i="25"/>
  <c r="A4170" i="25"/>
  <c r="A4171" i="25"/>
  <c r="A4172" i="25"/>
  <c r="A4173" i="25"/>
  <c r="A4174" i="25"/>
  <c r="A4175" i="25"/>
  <c r="A4176" i="25"/>
  <c r="A4177" i="25"/>
  <c r="A4178" i="25"/>
  <c r="A4179" i="25"/>
  <c r="A4180" i="25"/>
  <c r="A4181" i="25"/>
  <c r="A4182" i="25"/>
  <c r="A4183" i="25"/>
  <c r="A4184" i="25"/>
  <c r="A4185" i="25"/>
  <c r="A4186" i="25"/>
  <c r="A4187" i="25"/>
  <c r="A4188" i="25"/>
  <c r="A4189" i="25"/>
  <c r="A4190" i="25"/>
  <c r="A4191" i="25"/>
  <c r="A4192" i="25"/>
  <c r="A4193" i="25"/>
  <c r="A4194" i="25"/>
  <c r="A4195" i="25"/>
  <c r="A4196" i="25"/>
  <c r="A4197" i="25"/>
  <c r="A4198" i="25"/>
  <c r="A4199" i="25"/>
  <c r="A4200" i="25"/>
  <c r="A4201" i="25"/>
  <c r="A4202" i="25"/>
  <c r="A4203" i="25"/>
  <c r="A4204" i="25"/>
  <c r="A4205" i="25"/>
  <c r="A4206" i="25"/>
  <c r="A4207" i="25"/>
  <c r="A4208" i="25"/>
  <c r="A4209" i="25"/>
  <c r="A4210" i="25"/>
  <c r="A4211" i="25"/>
  <c r="A4212" i="25"/>
  <c r="A4213" i="25"/>
  <c r="A4214" i="25"/>
  <c r="A4215" i="25"/>
  <c r="A4216" i="25"/>
  <c r="A4217" i="25"/>
  <c r="A4218" i="25"/>
  <c r="A4219" i="25"/>
  <c r="A4220" i="25"/>
  <c r="A4221" i="25"/>
  <c r="A4222" i="25"/>
  <c r="A4223" i="25"/>
  <c r="A4224" i="25"/>
  <c r="A4225" i="25"/>
  <c r="A4226" i="25"/>
  <c r="A4227" i="25"/>
  <c r="A4228" i="25"/>
  <c r="A4229" i="25"/>
  <c r="A4230" i="25"/>
  <c r="A4231" i="25"/>
  <c r="A4232" i="25"/>
  <c r="A4233" i="25"/>
  <c r="A4234" i="25"/>
  <c r="A4235" i="25"/>
  <c r="A4236" i="25"/>
  <c r="A4237" i="25"/>
  <c r="A4238" i="25"/>
  <c r="A4239" i="25"/>
  <c r="A4240" i="25"/>
  <c r="A4241" i="25"/>
  <c r="A4242" i="25"/>
  <c r="A4243" i="25"/>
  <c r="A4244" i="25"/>
  <c r="A4245" i="25"/>
  <c r="A4246" i="25"/>
  <c r="A4247" i="25"/>
  <c r="A4248" i="25"/>
  <c r="A4249" i="25"/>
  <c r="A4250" i="25"/>
  <c r="A4251" i="25"/>
  <c r="A4252" i="25"/>
  <c r="A4253" i="25"/>
  <c r="A4254" i="25"/>
  <c r="A4255" i="25"/>
  <c r="A4256" i="25"/>
  <c r="A4257" i="25"/>
  <c r="A4258" i="25"/>
  <c r="A4259" i="25"/>
  <c r="A4260" i="25"/>
  <c r="A4261" i="25"/>
  <c r="A4262" i="25"/>
  <c r="A4263" i="25"/>
  <c r="A4264" i="25"/>
  <c r="A4265" i="25"/>
  <c r="A4266" i="25"/>
  <c r="A4267" i="25"/>
  <c r="A4268" i="25"/>
  <c r="A4269" i="25"/>
  <c r="A4270" i="25"/>
  <c r="A4271" i="25"/>
  <c r="A4272" i="25"/>
  <c r="A4273" i="25"/>
  <c r="A4274" i="25"/>
  <c r="A4275" i="25"/>
  <c r="A4276" i="25"/>
  <c r="A4277" i="25"/>
  <c r="A4278" i="25"/>
  <c r="A4279" i="25"/>
  <c r="A4280" i="25"/>
  <c r="A4281" i="25"/>
  <c r="A4282" i="25"/>
  <c r="A4283" i="25"/>
  <c r="A4284" i="25"/>
  <c r="A4285" i="25"/>
  <c r="A4286" i="25"/>
  <c r="A4287" i="25"/>
  <c r="A4288" i="25"/>
  <c r="A4289" i="25"/>
  <c r="A4290" i="25"/>
  <c r="A4291" i="25"/>
  <c r="A4292" i="25"/>
  <c r="A4293" i="25"/>
  <c r="A4294" i="25"/>
  <c r="A4295" i="25"/>
  <c r="A4296" i="25"/>
  <c r="A4297" i="25"/>
  <c r="A4298" i="25"/>
  <c r="A4299" i="25"/>
  <c r="A4300" i="25"/>
  <c r="A4301" i="25"/>
  <c r="A4302" i="25"/>
  <c r="A4303" i="25"/>
  <c r="A4304" i="25"/>
  <c r="A4305" i="25"/>
  <c r="A4306" i="25"/>
  <c r="A4307" i="25"/>
  <c r="A4308" i="25"/>
  <c r="A4309" i="25"/>
  <c r="A4310" i="25"/>
  <c r="A4311" i="25"/>
  <c r="A4312" i="25"/>
  <c r="A4313" i="25"/>
  <c r="A4314" i="25"/>
  <c r="A4315" i="25"/>
  <c r="A4316" i="25"/>
  <c r="A4317" i="25"/>
  <c r="A4318" i="25"/>
  <c r="A4319" i="25"/>
  <c r="A4320" i="25"/>
  <c r="A4321" i="25"/>
  <c r="A4322" i="25"/>
  <c r="A4323" i="25"/>
  <c r="A4324" i="25"/>
  <c r="A4325" i="25"/>
  <c r="A4326" i="25"/>
  <c r="A4327" i="25"/>
  <c r="A4328" i="25"/>
  <c r="A4329" i="25"/>
  <c r="A4330" i="25"/>
  <c r="A4331" i="25"/>
  <c r="A4332" i="25"/>
  <c r="A4333" i="25"/>
  <c r="A4334" i="25"/>
  <c r="A4335" i="25"/>
  <c r="A4336" i="25"/>
  <c r="A4337" i="25"/>
  <c r="A4338" i="25"/>
  <c r="A4339" i="25"/>
  <c r="A4340" i="25"/>
  <c r="A4341" i="25"/>
  <c r="A4342" i="25"/>
  <c r="A4343" i="25"/>
  <c r="A4344" i="25"/>
  <c r="A4345" i="25"/>
  <c r="A4346" i="25"/>
  <c r="A4347" i="25"/>
  <c r="A4348" i="25"/>
  <c r="A4349" i="25"/>
  <c r="A4350" i="25"/>
  <c r="A4351" i="25"/>
  <c r="A4352" i="25"/>
  <c r="A4353" i="25"/>
  <c r="A4354" i="25"/>
  <c r="A4355" i="25"/>
  <c r="A4356" i="25"/>
  <c r="A4357" i="25"/>
  <c r="A4358" i="25"/>
  <c r="A4359" i="25"/>
  <c r="A4360" i="25"/>
  <c r="A4361" i="25"/>
  <c r="A4362" i="25"/>
  <c r="A4363" i="25"/>
  <c r="A4364" i="25"/>
  <c r="A4365" i="25"/>
  <c r="A4366" i="25"/>
  <c r="A4367" i="25"/>
  <c r="A4368" i="25"/>
  <c r="A4369" i="25"/>
  <c r="A4370" i="25"/>
  <c r="A4371" i="25"/>
  <c r="A4372" i="25"/>
  <c r="A4373" i="25"/>
  <c r="A4374" i="25"/>
  <c r="A4375" i="25"/>
  <c r="A4376" i="25"/>
  <c r="A4377" i="25"/>
  <c r="A4378" i="25"/>
  <c r="A4379" i="25"/>
  <c r="A4380" i="25"/>
  <c r="A4381" i="25"/>
  <c r="A4382" i="25"/>
  <c r="A4383" i="25"/>
  <c r="A4384" i="25"/>
  <c r="A4385" i="25"/>
  <c r="A4386" i="25"/>
  <c r="A4387" i="25"/>
  <c r="A4388" i="25"/>
  <c r="A4389" i="25"/>
  <c r="A4390" i="25"/>
  <c r="A4391" i="25"/>
  <c r="A4392" i="25"/>
  <c r="A4393" i="25"/>
  <c r="A4394" i="25"/>
  <c r="A4395" i="25"/>
  <c r="A4396" i="25"/>
  <c r="A4397" i="25"/>
  <c r="A4398" i="25"/>
  <c r="A4399" i="25"/>
  <c r="A4400" i="25"/>
  <c r="A4401" i="25"/>
  <c r="A4402" i="25"/>
  <c r="A4403" i="25"/>
  <c r="A4404" i="25"/>
  <c r="A4405" i="25"/>
  <c r="A4406" i="25"/>
  <c r="A4407" i="25"/>
  <c r="A4408" i="25"/>
  <c r="A4409" i="25"/>
  <c r="A4410" i="25"/>
  <c r="A4411" i="25"/>
  <c r="A4412" i="25"/>
  <c r="A4413" i="25"/>
  <c r="A4414" i="25"/>
  <c r="A4415" i="25"/>
  <c r="A4416" i="25"/>
  <c r="A4417" i="25"/>
  <c r="A4418" i="25"/>
  <c r="A4419" i="25"/>
  <c r="A4420" i="25"/>
  <c r="A4421" i="25"/>
  <c r="A4422" i="25"/>
  <c r="A4423" i="25"/>
  <c r="A4424" i="25"/>
  <c r="A4425" i="25"/>
  <c r="A4426" i="25"/>
  <c r="A4427" i="25"/>
  <c r="A4428" i="25"/>
  <c r="A4429" i="25"/>
  <c r="A4430" i="25"/>
  <c r="A4431" i="25"/>
  <c r="A4432" i="25"/>
  <c r="A4433" i="25"/>
  <c r="A4434" i="25"/>
  <c r="A4435" i="25"/>
  <c r="A4436" i="25"/>
  <c r="A4437" i="25"/>
  <c r="A4438" i="25"/>
  <c r="A4439" i="25"/>
  <c r="A4440" i="25"/>
  <c r="A4441" i="25"/>
  <c r="A4442" i="25"/>
  <c r="A4443" i="25"/>
  <c r="A4444" i="25"/>
  <c r="A4445" i="25"/>
  <c r="A4446" i="25"/>
  <c r="A4447" i="25"/>
  <c r="A4448" i="25"/>
  <c r="A4449" i="25"/>
  <c r="A4450" i="25"/>
  <c r="A4451" i="25"/>
  <c r="A4452" i="25"/>
  <c r="A4453" i="25"/>
  <c r="A4454" i="25"/>
  <c r="A4455" i="25"/>
  <c r="A4456" i="25"/>
  <c r="A4457" i="25"/>
  <c r="A4458" i="25"/>
  <c r="A4459" i="25"/>
  <c r="A4460" i="25"/>
  <c r="A4461" i="25"/>
  <c r="A4462" i="25"/>
  <c r="A4463" i="25"/>
  <c r="A4464" i="25"/>
  <c r="A4465" i="25"/>
  <c r="A4466" i="25"/>
  <c r="A4467" i="25"/>
  <c r="A4468" i="25"/>
  <c r="A4469" i="25"/>
  <c r="A4470" i="25"/>
  <c r="A4471" i="25"/>
  <c r="A4472" i="25"/>
  <c r="A4473" i="25"/>
  <c r="A4474" i="25"/>
  <c r="A4475" i="25"/>
  <c r="A4476" i="25"/>
  <c r="A4477" i="25"/>
  <c r="A4478" i="25"/>
  <c r="A4479" i="25"/>
  <c r="A4480" i="25"/>
  <c r="A4481" i="25"/>
  <c r="A4482" i="25"/>
  <c r="A4483" i="25"/>
  <c r="A4484" i="25"/>
  <c r="A4485" i="25"/>
  <c r="A4486" i="25"/>
  <c r="A4487" i="25"/>
  <c r="A4488" i="25"/>
  <c r="A4489" i="25"/>
  <c r="A4490" i="25"/>
  <c r="A4491" i="25"/>
  <c r="A4492" i="25"/>
  <c r="A4493" i="25"/>
  <c r="A4494" i="25"/>
  <c r="A4495" i="25"/>
  <c r="A4496" i="25"/>
  <c r="A4497" i="25"/>
  <c r="A4498" i="25"/>
  <c r="A4499" i="25"/>
  <c r="A4500" i="25"/>
  <c r="A4501" i="25"/>
  <c r="A4502" i="25"/>
  <c r="A4503" i="25"/>
  <c r="A4504" i="25"/>
  <c r="A4505" i="25"/>
  <c r="A4506" i="25"/>
  <c r="A4507" i="25"/>
  <c r="A4508" i="25"/>
  <c r="A4509" i="25"/>
  <c r="A4510" i="25"/>
  <c r="A4511" i="25"/>
  <c r="A4512" i="25"/>
  <c r="A4513" i="25"/>
  <c r="A4514" i="25"/>
  <c r="A4515" i="25"/>
  <c r="A4516" i="25"/>
  <c r="A4517" i="25"/>
  <c r="A4518" i="25"/>
  <c r="A4519" i="25"/>
  <c r="A4520" i="25"/>
  <c r="A4521" i="25"/>
  <c r="A4522" i="25"/>
  <c r="A4523" i="25"/>
  <c r="A4524" i="25"/>
  <c r="A4525" i="25"/>
  <c r="A4526" i="25"/>
  <c r="A4527" i="25"/>
  <c r="A4528" i="25"/>
  <c r="A4529" i="25"/>
  <c r="A4530" i="25"/>
  <c r="A4531" i="25"/>
  <c r="A4532" i="25"/>
  <c r="A4533" i="25"/>
  <c r="A4534" i="25"/>
  <c r="A4535" i="25"/>
  <c r="A4536" i="25"/>
  <c r="A4537" i="25"/>
  <c r="A4538" i="25"/>
  <c r="A4539" i="25"/>
  <c r="A4540" i="25"/>
  <c r="A4541" i="25"/>
  <c r="A4542" i="25"/>
  <c r="A4543" i="25"/>
  <c r="A4544" i="25"/>
  <c r="A4545" i="25"/>
  <c r="A4546" i="25"/>
  <c r="A4547" i="25"/>
  <c r="A4548" i="25"/>
  <c r="A4549" i="25"/>
  <c r="A4550" i="25"/>
  <c r="A4551" i="25"/>
  <c r="A4552" i="25"/>
  <c r="A4553" i="25"/>
  <c r="A4554" i="25"/>
  <c r="A4555" i="25"/>
  <c r="A4556" i="25"/>
  <c r="A4557" i="25"/>
  <c r="A4558" i="25"/>
  <c r="A4559" i="25"/>
  <c r="A4560" i="25"/>
  <c r="A4561" i="25"/>
  <c r="A4562" i="25"/>
  <c r="A4563" i="25"/>
  <c r="A4564" i="25"/>
  <c r="A4565" i="25"/>
  <c r="A4566" i="25"/>
  <c r="A4567" i="25"/>
  <c r="A4568" i="25"/>
  <c r="A4569" i="25"/>
  <c r="A4570" i="25"/>
  <c r="A4571" i="25"/>
  <c r="A4572" i="25"/>
  <c r="A4573" i="25"/>
  <c r="A4574" i="25"/>
  <c r="A4575" i="25"/>
  <c r="A4576" i="25"/>
  <c r="A4577" i="25"/>
  <c r="A4578" i="25"/>
  <c r="A4579" i="25"/>
  <c r="A4580" i="25"/>
  <c r="A4581" i="25"/>
  <c r="A4582" i="25"/>
  <c r="A4583" i="25"/>
  <c r="A4584" i="25"/>
  <c r="A4585" i="25"/>
  <c r="A4586" i="25"/>
  <c r="A4587" i="25"/>
  <c r="A4588" i="25"/>
  <c r="A4589" i="25"/>
  <c r="A4590" i="25"/>
  <c r="A4591" i="25"/>
  <c r="A4592" i="25"/>
  <c r="A4593" i="25"/>
  <c r="A4594" i="25"/>
  <c r="A4595" i="25"/>
  <c r="A4596" i="25"/>
  <c r="A4597" i="25"/>
  <c r="A4598" i="25"/>
  <c r="A4599" i="25"/>
  <c r="A4600" i="25"/>
  <c r="A4601" i="25"/>
  <c r="A4602" i="25"/>
  <c r="A4603" i="25"/>
  <c r="A4604" i="25"/>
  <c r="A4605" i="25"/>
  <c r="A4606" i="25"/>
  <c r="A4607" i="25"/>
  <c r="A4608" i="25"/>
  <c r="A4609" i="25"/>
  <c r="A4610" i="25"/>
  <c r="A4611" i="25"/>
  <c r="A4612" i="25"/>
  <c r="A4613" i="25"/>
  <c r="A4614" i="25"/>
  <c r="A4615" i="25"/>
  <c r="A4616" i="25"/>
  <c r="A4617" i="25"/>
  <c r="A4618" i="25"/>
  <c r="A4619" i="25"/>
  <c r="A4620" i="25"/>
  <c r="A4621" i="25"/>
  <c r="A4622" i="25"/>
  <c r="A4623" i="25"/>
  <c r="A4624" i="25"/>
  <c r="A4625" i="25"/>
  <c r="A4626" i="25"/>
  <c r="A4627" i="25"/>
  <c r="A4628" i="25"/>
  <c r="A4629" i="25"/>
  <c r="A4630" i="25"/>
  <c r="A4631" i="25"/>
  <c r="A4632" i="25"/>
  <c r="A4633" i="25"/>
  <c r="A4634" i="25"/>
  <c r="A4635" i="25"/>
  <c r="A4636" i="25"/>
  <c r="A4637" i="25"/>
  <c r="A4638" i="25"/>
  <c r="A4639" i="25"/>
  <c r="A4640" i="25"/>
  <c r="A4641" i="25"/>
  <c r="A4642" i="25"/>
  <c r="A4643" i="25"/>
  <c r="A4644" i="25"/>
  <c r="A4645" i="25"/>
  <c r="A4646" i="25"/>
  <c r="A4647" i="25"/>
  <c r="A4648" i="25"/>
  <c r="A4649" i="25"/>
  <c r="A4650" i="25"/>
  <c r="A4651" i="25"/>
  <c r="A4652" i="25"/>
  <c r="A4653" i="25"/>
  <c r="A4654" i="25"/>
  <c r="A4655" i="25"/>
  <c r="A4656" i="25"/>
  <c r="A4657" i="25"/>
  <c r="A4658" i="25"/>
  <c r="A4659" i="25"/>
  <c r="A4660" i="25"/>
  <c r="A4661" i="25"/>
  <c r="A4662" i="25"/>
  <c r="A4663" i="25"/>
  <c r="A4664" i="25"/>
  <c r="A4665" i="25"/>
  <c r="A4666" i="25"/>
  <c r="A4667" i="25"/>
  <c r="A4668" i="25"/>
  <c r="A4669" i="25"/>
  <c r="A4670" i="25"/>
  <c r="A4671" i="25"/>
  <c r="A4672" i="25"/>
  <c r="A4673" i="25"/>
  <c r="A4674" i="25"/>
  <c r="A4675" i="25"/>
  <c r="A4676" i="25"/>
  <c r="A4677" i="25"/>
  <c r="A4678" i="25"/>
  <c r="A4679" i="25"/>
  <c r="A4680" i="25"/>
  <c r="A4681" i="25"/>
  <c r="A4682" i="25"/>
  <c r="A4683" i="25"/>
  <c r="A4684" i="25"/>
  <c r="A4685" i="25"/>
  <c r="A4686" i="25"/>
  <c r="A4687" i="25"/>
  <c r="A4688" i="25"/>
  <c r="A4689" i="25"/>
  <c r="A4690" i="25"/>
  <c r="A4691" i="25"/>
  <c r="A4692" i="25"/>
  <c r="A4693" i="25"/>
  <c r="A4694" i="25"/>
  <c r="A4695" i="25"/>
  <c r="A4696" i="25"/>
  <c r="A4697" i="25"/>
  <c r="A4698" i="25"/>
  <c r="A4699" i="25"/>
  <c r="A4700" i="25"/>
  <c r="A4701" i="25"/>
  <c r="A4702" i="25"/>
  <c r="A4703" i="25"/>
  <c r="A4704" i="25"/>
  <c r="A4705" i="25"/>
  <c r="A4706" i="25"/>
  <c r="A4707" i="25"/>
  <c r="A4708" i="25"/>
  <c r="A4709" i="25"/>
  <c r="A4710" i="25"/>
  <c r="A4711" i="25"/>
  <c r="A4712" i="25"/>
  <c r="A4713" i="25"/>
  <c r="A4714" i="25"/>
  <c r="A4715" i="25"/>
  <c r="A4716" i="25"/>
  <c r="A4717" i="25"/>
  <c r="A4718" i="25"/>
  <c r="A4719" i="25"/>
  <c r="A4720" i="25"/>
  <c r="A4721" i="25"/>
  <c r="A4722" i="25"/>
  <c r="A4723" i="25"/>
  <c r="A4724" i="25"/>
  <c r="A4725" i="25"/>
  <c r="A4726" i="25"/>
  <c r="A4727" i="25"/>
  <c r="A4728" i="25"/>
  <c r="A4729" i="25"/>
  <c r="A4730" i="25"/>
  <c r="A4731" i="25"/>
  <c r="A4732" i="25"/>
  <c r="A4733" i="25"/>
  <c r="A4734" i="25"/>
  <c r="A4735" i="25"/>
  <c r="A4736" i="25"/>
  <c r="A4737" i="25"/>
  <c r="A4738" i="25"/>
  <c r="A4739" i="25"/>
  <c r="A4740" i="25"/>
  <c r="A4741" i="25"/>
  <c r="A4742" i="25"/>
  <c r="A4743" i="25"/>
  <c r="A4744" i="25"/>
  <c r="A4745" i="25"/>
  <c r="A4746" i="25"/>
  <c r="A4747" i="25"/>
  <c r="A4748" i="25"/>
  <c r="A4749" i="25"/>
  <c r="A4750" i="25"/>
  <c r="A4751" i="25"/>
  <c r="A4752" i="25"/>
  <c r="A4753" i="25"/>
  <c r="A4754" i="25"/>
  <c r="A4755" i="25"/>
  <c r="A4756" i="25"/>
  <c r="A4757" i="25"/>
  <c r="A4758" i="25"/>
  <c r="A4759" i="25"/>
  <c r="A4760" i="25"/>
  <c r="A4761" i="25"/>
  <c r="A4762" i="25"/>
  <c r="A4763" i="25"/>
  <c r="A4764" i="25"/>
  <c r="A4765" i="25"/>
  <c r="A4766" i="25"/>
  <c r="A4767" i="25"/>
  <c r="A4768" i="25"/>
  <c r="A4769" i="25"/>
  <c r="A4770" i="25"/>
  <c r="A4771" i="25"/>
  <c r="A4772" i="25"/>
  <c r="A4773" i="25"/>
  <c r="A4774" i="25"/>
  <c r="A4775" i="25"/>
  <c r="A4776" i="25"/>
  <c r="A4777" i="25"/>
  <c r="A4778" i="25"/>
  <c r="A4779" i="25"/>
  <c r="A4780" i="25"/>
  <c r="A4781" i="25"/>
  <c r="A4782" i="25"/>
  <c r="A4783" i="25"/>
  <c r="A4784" i="25"/>
  <c r="A4785" i="25"/>
  <c r="A4786" i="25"/>
  <c r="A4787" i="25"/>
  <c r="A4788" i="25"/>
  <c r="A4789" i="25"/>
  <c r="A4790" i="25"/>
  <c r="A4791" i="25"/>
  <c r="A4792" i="25"/>
  <c r="A4793" i="25"/>
  <c r="A4794" i="25"/>
  <c r="A4795" i="25"/>
  <c r="A4796" i="25"/>
  <c r="A4797" i="25"/>
  <c r="A4798" i="25"/>
  <c r="A4799" i="25"/>
  <c r="A4800" i="25"/>
  <c r="A4801" i="25"/>
  <c r="A4802" i="25"/>
  <c r="A4803" i="25"/>
  <c r="A4804" i="25"/>
  <c r="A4805" i="25"/>
  <c r="A4806" i="25"/>
  <c r="A4807" i="25"/>
  <c r="A4808" i="25"/>
  <c r="A4809" i="25"/>
  <c r="A4810" i="25"/>
  <c r="A4811" i="25"/>
  <c r="A4812" i="25"/>
  <c r="A4813" i="25"/>
  <c r="A4814" i="25"/>
  <c r="A4815" i="25"/>
  <c r="A4816" i="25"/>
  <c r="A4817" i="25"/>
  <c r="A4818" i="25"/>
  <c r="A4819" i="25"/>
  <c r="A4820" i="25"/>
  <c r="A4821" i="25"/>
  <c r="A4822" i="25"/>
  <c r="A4823" i="25"/>
  <c r="A4824" i="25"/>
  <c r="A4825" i="25"/>
  <c r="A4826" i="25"/>
  <c r="A4827" i="25"/>
  <c r="A4828" i="25"/>
  <c r="A4829" i="25"/>
  <c r="A4830" i="25"/>
  <c r="A4831" i="25"/>
  <c r="A4832" i="25"/>
  <c r="A4833" i="25"/>
  <c r="A4834" i="25"/>
  <c r="A4835" i="25"/>
  <c r="A4836" i="25"/>
  <c r="A4837" i="25"/>
  <c r="A4838" i="25"/>
  <c r="A4839" i="25"/>
  <c r="A4840" i="25"/>
  <c r="A4841" i="25"/>
  <c r="A4842" i="25"/>
  <c r="A4843" i="25"/>
  <c r="A4844" i="25"/>
  <c r="A4845" i="25"/>
  <c r="A4846" i="25"/>
  <c r="A4847" i="25"/>
  <c r="A4848" i="25"/>
  <c r="A4849" i="25"/>
  <c r="A4850" i="25"/>
  <c r="A4851" i="25"/>
  <c r="A4852" i="25"/>
  <c r="A4853" i="25"/>
  <c r="A4854" i="25"/>
  <c r="A4855" i="25"/>
  <c r="A4856" i="25"/>
  <c r="A4857" i="25"/>
  <c r="A4858" i="25"/>
  <c r="A4859" i="25"/>
  <c r="A4860" i="25"/>
  <c r="A4861" i="25"/>
  <c r="A4862" i="25"/>
  <c r="A4863" i="25"/>
  <c r="A4864" i="25"/>
  <c r="A4865" i="25"/>
  <c r="A4866" i="25"/>
  <c r="A4867" i="25"/>
  <c r="A4868" i="25"/>
  <c r="A4869" i="25"/>
  <c r="A4870" i="25"/>
  <c r="A4871" i="25"/>
  <c r="A4872" i="25"/>
  <c r="A4873" i="25"/>
  <c r="A4874" i="25"/>
  <c r="A4875" i="25"/>
  <c r="A4876" i="25"/>
  <c r="A4877" i="25"/>
  <c r="A4878" i="25"/>
  <c r="A4879" i="25"/>
  <c r="A4880" i="25"/>
  <c r="A4881" i="25"/>
  <c r="A4882" i="25"/>
  <c r="A4883" i="25"/>
  <c r="A4884" i="25"/>
  <c r="A4885" i="25"/>
  <c r="A4886" i="25"/>
  <c r="A4887" i="25"/>
  <c r="A4888" i="25"/>
  <c r="A4889" i="25"/>
  <c r="A4890" i="25"/>
  <c r="A4891" i="25"/>
  <c r="A4892" i="25"/>
  <c r="A4893" i="25"/>
  <c r="A4894" i="25"/>
  <c r="A4895" i="25"/>
  <c r="A4896" i="25"/>
  <c r="A4897" i="25"/>
  <c r="A4898" i="25"/>
  <c r="A4899" i="25"/>
  <c r="A4900" i="25"/>
  <c r="A4901" i="25"/>
  <c r="A4902" i="25"/>
  <c r="A4903" i="25"/>
  <c r="A4904" i="25"/>
  <c r="A4905" i="25"/>
  <c r="A4906" i="25"/>
  <c r="A4907" i="25"/>
  <c r="A4908" i="25"/>
  <c r="A4909" i="25"/>
  <c r="A4910" i="25"/>
  <c r="A4911" i="25"/>
  <c r="A4912" i="25"/>
  <c r="A4913" i="25"/>
  <c r="A4914" i="25"/>
  <c r="A4915" i="25"/>
  <c r="A4916" i="25"/>
  <c r="A4917" i="25"/>
  <c r="A4918" i="25"/>
  <c r="A4919" i="25"/>
  <c r="A4920" i="25"/>
  <c r="A4921" i="25"/>
  <c r="A4922" i="25"/>
  <c r="A4923" i="25"/>
  <c r="A4924" i="25"/>
  <c r="A4925" i="25"/>
  <c r="A4926" i="25"/>
  <c r="A4927" i="25"/>
  <c r="A4928" i="25"/>
  <c r="A4929" i="25"/>
  <c r="A4930" i="25"/>
  <c r="A4931" i="25"/>
  <c r="A4932" i="25"/>
  <c r="A4933" i="25"/>
  <c r="A4934" i="25"/>
  <c r="A4935" i="25"/>
  <c r="A4936" i="25"/>
  <c r="A4937" i="25"/>
  <c r="A4938" i="25"/>
  <c r="A4939" i="25"/>
  <c r="A4940" i="25"/>
  <c r="A4941" i="25"/>
  <c r="A4942" i="25"/>
  <c r="A4943" i="25"/>
  <c r="A4944" i="25"/>
  <c r="A4945" i="25"/>
  <c r="A4946" i="25"/>
  <c r="A4947" i="25"/>
  <c r="A4948" i="25"/>
  <c r="A4949" i="25"/>
  <c r="A4950" i="25"/>
  <c r="A4951" i="25"/>
  <c r="A4952" i="25"/>
  <c r="A4953" i="25"/>
  <c r="A4954" i="25"/>
  <c r="A4955" i="25"/>
  <c r="A4956" i="25"/>
  <c r="A4957" i="25"/>
  <c r="A4958" i="25"/>
  <c r="A4959" i="25"/>
  <c r="A4960" i="25"/>
  <c r="A4961" i="25"/>
  <c r="A4962" i="25"/>
  <c r="A4963" i="25"/>
  <c r="A4964" i="25"/>
  <c r="A4965" i="25"/>
  <c r="A4966" i="25"/>
  <c r="A4967" i="25"/>
  <c r="A4968" i="25"/>
  <c r="A4969" i="25"/>
  <c r="A4970" i="25"/>
  <c r="A4971" i="25"/>
  <c r="A4972" i="25"/>
  <c r="A4973" i="25"/>
  <c r="A4974" i="25"/>
  <c r="A4975" i="25"/>
  <c r="A4976" i="25"/>
  <c r="A4977" i="25"/>
  <c r="A4978" i="25"/>
  <c r="A4979" i="25"/>
  <c r="A4980" i="25"/>
  <c r="A4981" i="25"/>
  <c r="A4982" i="25"/>
  <c r="A4983" i="25"/>
  <c r="A4984" i="25"/>
  <c r="A4985" i="25"/>
  <c r="A4986" i="25"/>
  <c r="A4987" i="25"/>
  <c r="A4988" i="25"/>
  <c r="A4989" i="25"/>
  <c r="A4990" i="25"/>
  <c r="A4991" i="25"/>
  <c r="A4992" i="25"/>
  <c r="A4993" i="25"/>
  <c r="A4994" i="25"/>
  <c r="A4995" i="25"/>
  <c r="A4996" i="25"/>
  <c r="A4997" i="25"/>
  <c r="A4998" i="25"/>
  <c r="A4999" i="25"/>
  <c r="A5000" i="25"/>
  <c r="A5001" i="25"/>
  <c r="A5002" i="25"/>
  <c r="A5003" i="25"/>
  <c r="A5004" i="25"/>
  <c r="A5005" i="25"/>
  <c r="A5006" i="25"/>
  <c r="A5007" i="25"/>
  <c r="A5008" i="25"/>
  <c r="A5009" i="25"/>
  <c r="A5010" i="25"/>
  <c r="A5011" i="25"/>
  <c r="A5012" i="25"/>
  <c r="A5013" i="25"/>
  <c r="A5014" i="25"/>
  <c r="A5015" i="25"/>
  <c r="A2" i="25"/>
  <c r="A111" i="32" l="1"/>
  <c r="A112" i="32"/>
  <c r="A113" i="32"/>
  <c r="A114" i="32"/>
  <c r="A115" i="32"/>
  <c r="A116" i="32"/>
  <c r="A117" i="32"/>
  <c r="A118" i="32"/>
  <c r="A119" i="32"/>
  <c r="A120" i="32"/>
  <c r="A121" i="32"/>
  <c r="A122" i="32"/>
  <c r="A123" i="32"/>
  <c r="A124" i="32"/>
  <c r="A125" i="32"/>
  <c r="A126" i="32"/>
  <c r="A127" i="32"/>
  <c r="A128" i="32"/>
  <c r="A129" i="32"/>
  <c r="A130" i="32"/>
  <c r="A131" i="32"/>
  <c r="A132" i="32"/>
  <c r="A133" i="32"/>
  <c r="A134" i="32"/>
  <c r="A135" i="32"/>
  <c r="A136" i="32"/>
  <c r="A137" i="32"/>
  <c r="A138" i="32"/>
  <c r="A139" i="32"/>
  <c r="A140" i="32"/>
  <c r="A141" i="32"/>
  <c r="A142" i="32"/>
  <c r="A143" i="32"/>
  <c r="A144" i="32"/>
  <c r="A145" i="32"/>
  <c r="A146" i="32"/>
  <c r="A147" i="32"/>
  <c r="A148" i="32"/>
  <c r="A149" i="32"/>
  <c r="A150" i="32"/>
  <c r="A151" i="32"/>
  <c r="A152" i="32"/>
  <c r="A153" i="32"/>
  <c r="A154" i="32"/>
  <c r="A155" i="32"/>
  <c r="A156" i="32"/>
  <c r="A157" i="32"/>
  <c r="A158" i="32"/>
  <c r="A159" i="32"/>
  <c r="A160" i="32"/>
  <c r="A161" i="32"/>
  <c r="A162" i="32"/>
  <c r="A163" i="32"/>
  <c r="A164" i="32"/>
  <c r="A165" i="32"/>
  <c r="A166" i="32"/>
  <c r="A167" i="32"/>
  <c r="A168" i="32"/>
  <c r="A169" i="32"/>
  <c r="A170" i="32"/>
  <c r="A171" i="32"/>
  <c r="A172" i="32"/>
  <c r="A173" i="32"/>
  <c r="A174" i="32"/>
  <c r="A175" i="32"/>
  <c r="A176" i="32"/>
  <c r="A177" i="32"/>
  <c r="A178" i="32"/>
  <c r="A179" i="32"/>
  <c r="A180" i="32"/>
  <c r="A181" i="32"/>
  <c r="A182" i="32"/>
  <c r="A183" i="32"/>
  <c r="A184" i="32"/>
  <c r="A185" i="32"/>
  <c r="A186" i="32"/>
  <c r="A187" i="32"/>
  <c r="A188" i="32"/>
  <c r="A189" i="32"/>
  <c r="A190" i="32"/>
  <c r="A191" i="32"/>
  <c r="A192" i="32"/>
  <c r="A193" i="32"/>
  <c r="A194" i="32"/>
  <c r="A195" i="32"/>
  <c r="A196" i="32"/>
  <c r="A197" i="32"/>
  <c r="A198" i="32"/>
  <c r="A199" i="32"/>
  <c r="A200" i="32"/>
  <c r="A201" i="32"/>
  <c r="A202" i="32"/>
  <c r="A203" i="32"/>
  <c r="A204" i="32"/>
  <c r="A205" i="32"/>
  <c r="A206" i="32"/>
  <c r="A207" i="32"/>
  <c r="A208" i="32"/>
  <c r="A209" i="32"/>
  <c r="A210" i="32"/>
  <c r="A211" i="32"/>
  <c r="A212" i="32"/>
  <c r="A213" i="32"/>
  <c r="A214" i="32"/>
  <c r="A215" i="32"/>
  <c r="A216" i="32"/>
  <c r="A217" i="32"/>
  <c r="M217" i="32" s="1"/>
  <c r="A218" i="32"/>
  <c r="A219" i="32"/>
  <c r="A220" i="32"/>
  <c r="A221" i="32"/>
  <c r="A222" i="32"/>
  <c r="A223" i="32"/>
  <c r="A224" i="32"/>
  <c r="A225" i="32"/>
  <c r="A226" i="32"/>
  <c r="A227" i="32"/>
  <c r="A228" i="32"/>
  <c r="A229" i="32"/>
  <c r="A230" i="32"/>
  <c r="A231" i="32"/>
  <c r="A232" i="32"/>
  <c r="A233" i="32"/>
  <c r="A234" i="32"/>
  <c r="A235" i="32"/>
  <c r="A236" i="32"/>
  <c r="A237" i="32"/>
  <c r="A238" i="32"/>
  <c r="A239" i="32"/>
  <c r="A240" i="32"/>
  <c r="A241" i="32"/>
  <c r="A242" i="32"/>
  <c r="A243" i="32"/>
  <c r="A244" i="32"/>
  <c r="A245" i="32"/>
  <c r="A246" i="32"/>
  <c r="A247" i="32"/>
  <c r="A248" i="32"/>
  <c r="A249" i="32"/>
  <c r="A250" i="32"/>
  <c r="A251" i="32"/>
  <c r="A252" i="32"/>
  <c r="A253" i="32"/>
  <c r="A254" i="32"/>
  <c r="A255" i="32"/>
  <c r="A256" i="32"/>
  <c r="A257" i="32"/>
  <c r="A258" i="32"/>
  <c r="A259" i="32"/>
  <c r="A260" i="32"/>
  <c r="A261" i="32"/>
  <c r="A262" i="32"/>
  <c r="M262" i="32" s="1"/>
  <c r="A263" i="32"/>
  <c r="A264" i="32"/>
  <c r="A265" i="32"/>
  <c r="A266" i="32"/>
  <c r="A267" i="32"/>
  <c r="A268" i="32"/>
  <c r="A269" i="32"/>
  <c r="A270" i="32"/>
  <c r="A271" i="32"/>
  <c r="A272" i="32"/>
  <c r="A273" i="32"/>
  <c r="A274" i="32"/>
  <c r="A275" i="32"/>
  <c r="A276" i="32"/>
  <c r="A277" i="32"/>
  <c r="A278" i="32"/>
  <c r="A279" i="32"/>
  <c r="A280" i="32"/>
  <c r="A281" i="32"/>
  <c r="A282" i="32"/>
  <c r="A283" i="32"/>
  <c r="A284" i="32"/>
  <c r="A285" i="32"/>
  <c r="A286" i="32"/>
  <c r="A287" i="32"/>
  <c r="A288" i="32"/>
  <c r="A289" i="32"/>
  <c r="A290" i="32"/>
  <c r="A291" i="32"/>
  <c r="A292" i="32"/>
  <c r="A293" i="32"/>
  <c r="A294" i="32"/>
  <c r="A295" i="32"/>
  <c r="A296" i="32"/>
  <c r="A297" i="32"/>
  <c r="A298" i="32"/>
  <c r="A299" i="32"/>
  <c r="A300" i="32"/>
  <c r="A301" i="32"/>
  <c r="A302" i="32"/>
  <c r="A303" i="32"/>
  <c r="A304" i="32"/>
  <c r="A305" i="32"/>
  <c r="A306" i="32"/>
  <c r="N306" i="32" s="1"/>
  <c r="A307" i="32"/>
  <c r="A308" i="32"/>
  <c r="A309" i="32"/>
  <c r="A310" i="32"/>
  <c r="A311" i="32"/>
  <c r="A312" i="32"/>
  <c r="A313" i="32"/>
  <c r="A314" i="32"/>
  <c r="A315" i="32"/>
  <c r="A316" i="32"/>
  <c r="A317" i="32"/>
  <c r="A318" i="32"/>
  <c r="A319" i="32"/>
  <c r="A320" i="32"/>
  <c r="A321" i="32"/>
  <c r="A322" i="32"/>
  <c r="A323" i="32"/>
  <c r="A324" i="32"/>
  <c r="A325" i="32"/>
  <c r="A326" i="32"/>
  <c r="A327" i="32"/>
  <c r="A328" i="32"/>
  <c r="A329" i="32"/>
  <c r="A330" i="32"/>
  <c r="A331" i="32"/>
  <c r="A332" i="32"/>
  <c r="A333" i="32"/>
  <c r="A334" i="32"/>
  <c r="A335" i="32"/>
  <c r="A336" i="32"/>
  <c r="A337" i="32"/>
  <c r="A338" i="32"/>
  <c r="A339" i="32"/>
  <c r="A340" i="32"/>
  <c r="A341" i="32"/>
  <c r="A342" i="32"/>
  <c r="A343" i="32"/>
  <c r="A344" i="32"/>
  <c r="A345" i="32"/>
  <c r="A346" i="32"/>
  <c r="A347" i="32"/>
  <c r="A348" i="32"/>
  <c r="A349" i="32"/>
  <c r="A350" i="32"/>
  <c r="A351" i="32"/>
  <c r="A352" i="32"/>
  <c r="A353" i="32"/>
  <c r="A354" i="32"/>
  <c r="A355" i="32"/>
  <c r="A356" i="32"/>
  <c r="A357" i="32"/>
  <c r="M357" i="32" s="1"/>
  <c r="A358" i="32"/>
  <c r="A359" i="32"/>
  <c r="A360" i="32"/>
  <c r="A361" i="32"/>
  <c r="A362" i="32"/>
  <c r="A363" i="32"/>
  <c r="A364" i="32"/>
  <c r="A365" i="32"/>
  <c r="A366" i="32"/>
  <c r="A367" i="32"/>
  <c r="A368" i="32"/>
  <c r="A369" i="32"/>
  <c r="N369" i="32" s="1"/>
  <c r="A370" i="32"/>
  <c r="A371" i="32"/>
  <c r="A372" i="32"/>
  <c r="A373" i="32"/>
  <c r="O373" i="32" s="1"/>
  <c r="A374" i="32"/>
  <c r="A375" i="32"/>
  <c r="A376" i="32"/>
  <c r="A377" i="32"/>
  <c r="A378" i="32"/>
  <c r="A379" i="32"/>
  <c r="A380" i="32"/>
  <c r="A381" i="32"/>
  <c r="A382" i="32"/>
  <c r="A383" i="32"/>
  <c r="A384" i="32"/>
  <c r="A385" i="32"/>
  <c r="A386" i="32"/>
  <c r="A387" i="32"/>
  <c r="A388" i="32"/>
  <c r="A389" i="32"/>
  <c r="A390" i="32"/>
  <c r="A391" i="32"/>
  <c r="A392" i="32"/>
  <c r="A393" i="32"/>
  <c r="A394" i="32"/>
  <c r="A395" i="32"/>
  <c r="A396" i="32"/>
  <c r="A397" i="32"/>
  <c r="A398" i="32"/>
  <c r="A399" i="32"/>
  <c r="A400" i="32"/>
  <c r="A401" i="32"/>
  <c r="A402" i="32"/>
  <c r="O402" i="32" s="1"/>
  <c r="A403" i="32"/>
  <c r="A404" i="32"/>
  <c r="A405" i="32"/>
  <c r="A406" i="32"/>
  <c r="A407" i="32"/>
  <c r="A408" i="32"/>
  <c r="A409" i="32"/>
  <c r="A410" i="32"/>
  <c r="A411" i="32"/>
  <c r="A412" i="32"/>
  <c r="A413" i="32"/>
  <c r="A414" i="32"/>
  <c r="A415" i="32"/>
  <c r="A416" i="32"/>
  <c r="A417" i="32"/>
  <c r="A418" i="32"/>
  <c r="A419" i="32"/>
  <c r="A420" i="32"/>
  <c r="A421" i="32"/>
  <c r="A422" i="32"/>
  <c r="A423" i="32"/>
  <c r="A424" i="32"/>
  <c r="A425" i="32"/>
  <c r="A426" i="32"/>
  <c r="A427" i="32"/>
  <c r="A428" i="32"/>
  <c r="A429" i="32"/>
  <c r="A430" i="32"/>
  <c r="A431" i="32"/>
  <c r="A432" i="32"/>
  <c r="A433" i="32"/>
  <c r="A434" i="32"/>
  <c r="A435" i="32"/>
  <c r="A436" i="32"/>
  <c r="A437" i="32"/>
  <c r="A438" i="32"/>
  <c r="A439" i="32"/>
  <c r="A440" i="32"/>
  <c r="A441" i="32"/>
  <c r="A442" i="32"/>
  <c r="A443" i="32"/>
  <c r="A444" i="32"/>
  <c r="A445" i="32"/>
  <c r="A446" i="32"/>
  <c r="A447" i="32"/>
  <c r="A448" i="32"/>
  <c r="A449" i="32"/>
  <c r="A450" i="32"/>
  <c r="A451" i="32"/>
  <c r="A452" i="32"/>
  <c r="A453" i="32"/>
  <c r="A454" i="32"/>
  <c r="A455" i="32"/>
  <c r="A456" i="32"/>
  <c r="A457" i="32"/>
  <c r="O457" i="32" s="1"/>
  <c r="A458" i="32"/>
  <c r="A459" i="32"/>
  <c r="A460" i="32"/>
  <c r="A461" i="32"/>
  <c r="A462" i="32"/>
  <c r="A463" i="32"/>
  <c r="A464" i="32"/>
  <c r="A465" i="32"/>
  <c r="A466" i="32"/>
  <c r="A467" i="32"/>
  <c r="A468" i="32"/>
  <c r="A469" i="32"/>
  <c r="A470" i="32"/>
  <c r="O470" i="32" s="1"/>
  <c r="A471" i="32"/>
  <c r="A472" i="32"/>
  <c r="A473" i="32"/>
  <c r="A474" i="32"/>
  <c r="N474" i="32" s="1"/>
  <c r="A475" i="32"/>
  <c r="A476" i="32"/>
  <c r="A477" i="32"/>
  <c r="A478" i="32"/>
  <c r="A479" i="32"/>
  <c r="A480" i="32"/>
  <c r="A481" i="32"/>
  <c r="A482" i="32"/>
  <c r="A483" i="32"/>
  <c r="A484" i="32"/>
  <c r="A485" i="32"/>
  <c r="A486" i="32"/>
  <c r="A487" i="32"/>
  <c r="A488" i="32"/>
  <c r="A489" i="32"/>
  <c r="A490" i="32"/>
  <c r="A491" i="32"/>
  <c r="A492" i="32"/>
  <c r="A493" i="32"/>
  <c r="A494" i="32"/>
  <c r="A495" i="32"/>
  <c r="A496" i="32"/>
  <c r="A497" i="32"/>
  <c r="A498" i="32"/>
  <c r="A499" i="32"/>
  <c r="A500" i="32"/>
  <c r="A501" i="32"/>
  <c r="A502" i="32"/>
  <c r="A503" i="32"/>
  <c r="A504" i="32"/>
  <c r="A505" i="32"/>
  <c r="A506" i="32"/>
  <c r="A507" i="32"/>
  <c r="A508" i="32"/>
  <c r="A509" i="32"/>
  <c r="M509" i="32" s="1"/>
  <c r="A510" i="32"/>
  <c r="A511" i="32"/>
  <c r="A512" i="32"/>
  <c r="A513" i="32"/>
  <c r="A514" i="32"/>
  <c r="A515" i="32"/>
  <c r="A516" i="32"/>
  <c r="A517" i="32"/>
  <c r="A518" i="32"/>
  <c r="A519" i="32"/>
  <c r="A520" i="32"/>
  <c r="A521" i="32"/>
  <c r="A522" i="32"/>
  <c r="A523" i="32"/>
  <c r="A524" i="32"/>
  <c r="A525" i="32"/>
  <c r="N525" i="32" s="1"/>
  <c r="A526" i="32"/>
  <c r="A527" i="32"/>
  <c r="A528" i="32"/>
  <c r="A529" i="32"/>
  <c r="A530" i="32"/>
  <c r="A531" i="32"/>
  <c r="A532" i="32"/>
  <c r="A533" i="32"/>
  <c r="A534" i="32"/>
  <c r="A535" i="32"/>
  <c r="A536" i="32"/>
  <c r="A537" i="32"/>
  <c r="O537" i="32" s="1"/>
  <c r="A538" i="32"/>
  <c r="A539" i="32"/>
  <c r="A540" i="32"/>
  <c r="A541" i="32"/>
  <c r="O541" i="32" s="1"/>
  <c r="A542" i="32"/>
  <c r="A543" i="32"/>
  <c r="A544" i="32"/>
  <c r="A545" i="32"/>
  <c r="A546" i="32"/>
  <c r="A547" i="32"/>
  <c r="A548" i="32"/>
  <c r="A549" i="32"/>
  <c r="A550" i="32"/>
  <c r="A551" i="32"/>
  <c r="A552" i="32"/>
  <c r="A553" i="32"/>
  <c r="A554" i="32"/>
  <c r="A555" i="32"/>
  <c r="A556" i="32"/>
  <c r="A557" i="32"/>
  <c r="A558" i="32"/>
  <c r="A559" i="32"/>
  <c r="A560" i="32"/>
  <c r="A561" i="32"/>
  <c r="A562" i="32"/>
  <c r="A563" i="32"/>
  <c r="A564" i="32"/>
  <c r="A565" i="32"/>
  <c r="A566" i="32"/>
  <c r="A567" i="32"/>
  <c r="A568" i="32"/>
  <c r="A569" i="32"/>
  <c r="A570" i="32"/>
  <c r="A571" i="32"/>
  <c r="A572" i="32"/>
  <c r="A573" i="32"/>
  <c r="A574" i="32"/>
  <c r="A575" i="32"/>
  <c r="A576" i="32"/>
  <c r="A577" i="32"/>
  <c r="A578" i="32"/>
  <c r="A579" i="32"/>
  <c r="A580" i="32"/>
  <c r="A581" i="32"/>
  <c r="A582" i="32"/>
  <c r="A583" i="32"/>
  <c r="A584" i="32"/>
  <c r="A585" i="32"/>
  <c r="A586" i="32"/>
  <c r="A587" i="32"/>
  <c r="A588" i="32"/>
  <c r="A589" i="32"/>
  <c r="A590" i="32"/>
  <c r="A591" i="32"/>
  <c r="A592" i="32"/>
  <c r="A593" i="32"/>
  <c r="A594" i="32"/>
  <c r="A595" i="32"/>
  <c r="A596" i="32"/>
  <c r="A597" i="32"/>
  <c r="A598" i="32"/>
  <c r="A599" i="32"/>
  <c r="A600" i="32"/>
  <c r="A601" i="32"/>
  <c r="A602" i="32"/>
  <c r="A603" i="32"/>
  <c r="A604" i="32"/>
  <c r="A605" i="32"/>
  <c r="M605" i="32" s="1"/>
  <c r="A606" i="32"/>
  <c r="A607" i="32"/>
  <c r="A608" i="32"/>
  <c r="A609" i="32"/>
  <c r="N609" i="32" s="1"/>
  <c r="A610" i="32"/>
  <c r="A611" i="32"/>
  <c r="A612" i="32"/>
  <c r="A613" i="32"/>
  <c r="A614" i="32"/>
  <c r="A615" i="32"/>
  <c r="A616" i="32"/>
  <c r="A617" i="32"/>
  <c r="A618" i="32"/>
  <c r="A619" i="32"/>
  <c r="A620" i="32"/>
  <c r="A621" i="32"/>
  <c r="A622" i="32"/>
  <c r="A623" i="32"/>
  <c r="A624" i="32"/>
  <c r="A625" i="32"/>
  <c r="A626" i="32"/>
  <c r="A627" i="32"/>
  <c r="A628" i="32"/>
  <c r="A629" i="32"/>
  <c r="A630" i="32"/>
  <c r="A631" i="32"/>
  <c r="A632" i="32"/>
  <c r="A633" i="32"/>
  <c r="O633" i="32" s="1"/>
  <c r="A634" i="32"/>
  <c r="A635" i="32"/>
  <c r="A636" i="32"/>
  <c r="A637" i="32"/>
  <c r="A638" i="32"/>
  <c r="A639" i="32"/>
  <c r="A640" i="32"/>
  <c r="A641" i="32"/>
  <c r="A642" i="32"/>
  <c r="A643" i="32"/>
  <c r="A644" i="32"/>
  <c r="A645" i="32"/>
  <c r="A646" i="32"/>
  <c r="A647" i="32"/>
  <c r="A648" i="32"/>
  <c r="A649" i="32"/>
  <c r="O649" i="32" s="1"/>
  <c r="A650" i="32"/>
  <c r="A651" i="32"/>
  <c r="A652" i="32"/>
  <c r="A653" i="32"/>
  <c r="A654" i="32"/>
  <c r="A655" i="32"/>
  <c r="A656" i="32"/>
  <c r="A657" i="32"/>
  <c r="A658" i="32"/>
  <c r="A659" i="32"/>
  <c r="A660" i="32"/>
  <c r="A661" i="32"/>
  <c r="A662" i="32"/>
  <c r="N662" i="32" s="1"/>
  <c r="A663" i="32"/>
  <c r="A664" i="32"/>
  <c r="A665" i="32"/>
  <c r="A666" i="32"/>
  <c r="A667" i="32"/>
  <c r="A668" i="32"/>
  <c r="A669" i="32"/>
  <c r="A670" i="32"/>
  <c r="A671" i="32"/>
  <c r="A672" i="32"/>
  <c r="A673" i="32"/>
  <c r="A674" i="32"/>
  <c r="A675" i="32"/>
  <c r="A676" i="32"/>
  <c r="A677" i="32"/>
  <c r="A678" i="32"/>
  <c r="A679" i="32"/>
  <c r="A680" i="32"/>
  <c r="A681" i="32"/>
  <c r="A682" i="32"/>
  <c r="A683" i="32"/>
  <c r="A684" i="32"/>
  <c r="A685" i="32"/>
  <c r="A686" i="32"/>
  <c r="A687" i="32"/>
  <c r="A688" i="32"/>
  <c r="A689" i="32"/>
  <c r="A690" i="32"/>
  <c r="A691" i="32"/>
  <c r="A692" i="32"/>
  <c r="A693" i="32"/>
  <c r="A694" i="32"/>
  <c r="A695" i="32"/>
  <c r="A696" i="32"/>
  <c r="A697" i="32"/>
  <c r="A698" i="32"/>
  <c r="A699" i="32"/>
  <c r="A700" i="32"/>
  <c r="A701" i="32"/>
  <c r="A702" i="32"/>
  <c r="A703" i="32"/>
  <c r="A704" i="32"/>
  <c r="A705" i="32"/>
  <c r="A706" i="32"/>
  <c r="A707" i="32"/>
  <c r="A708" i="32"/>
  <c r="A709" i="32"/>
  <c r="N709" i="32" s="1"/>
  <c r="A710" i="32"/>
  <c r="A711" i="32"/>
  <c r="A712" i="32"/>
  <c r="A713" i="32"/>
  <c r="A714" i="32"/>
  <c r="A715" i="32"/>
  <c r="A716" i="32"/>
  <c r="A717" i="32"/>
  <c r="A718" i="32"/>
  <c r="A719" i="32"/>
  <c r="A720" i="32"/>
  <c r="A721" i="32"/>
  <c r="A722" i="32"/>
  <c r="A723" i="32"/>
  <c r="A724" i="32"/>
  <c r="A725" i="32"/>
  <c r="N725" i="32" s="1"/>
  <c r="A726" i="32"/>
  <c r="A727" i="32"/>
  <c r="A728" i="32"/>
  <c r="A729" i="32"/>
  <c r="A730" i="32"/>
  <c r="A731" i="32"/>
  <c r="A732" i="32"/>
  <c r="A733" i="32"/>
  <c r="A734" i="32"/>
  <c r="A735" i="32"/>
  <c r="A736" i="32"/>
  <c r="A737" i="32"/>
  <c r="O737" i="32" s="1"/>
  <c r="A738" i="32"/>
  <c r="A739" i="32"/>
  <c r="A740" i="32"/>
  <c r="A741" i="32"/>
  <c r="A742" i="32"/>
  <c r="A743" i="32"/>
  <c r="A744" i="32"/>
  <c r="A745" i="32"/>
  <c r="A746" i="32"/>
  <c r="A747" i="32"/>
  <c r="A748" i="32"/>
  <c r="A749" i="32"/>
  <c r="A750" i="32"/>
  <c r="A751" i="32"/>
  <c r="A752" i="32"/>
  <c r="A753" i="32"/>
  <c r="A754" i="32"/>
  <c r="A755" i="32"/>
  <c r="A756" i="32"/>
  <c r="A757" i="32"/>
  <c r="A758" i="32"/>
  <c r="A759" i="32"/>
  <c r="A760" i="32"/>
  <c r="A761" i="32"/>
  <c r="A762" i="32"/>
  <c r="A763" i="32"/>
  <c r="A764" i="32"/>
  <c r="A765" i="32"/>
  <c r="A766" i="32"/>
  <c r="A767" i="32"/>
  <c r="A768" i="32"/>
  <c r="A769" i="32"/>
  <c r="A770" i="32"/>
  <c r="A771" i="32"/>
  <c r="A772" i="32"/>
  <c r="A773" i="32"/>
  <c r="A774" i="32"/>
  <c r="A775" i="32"/>
  <c r="A776" i="32"/>
  <c r="A777" i="32"/>
  <c r="A778" i="32"/>
  <c r="A779" i="32"/>
  <c r="A780" i="32"/>
  <c r="A781" i="32"/>
  <c r="A782" i="32"/>
  <c r="A783" i="32"/>
  <c r="A784" i="32"/>
  <c r="A785" i="32"/>
  <c r="N785" i="32" s="1"/>
  <c r="A786" i="32"/>
  <c r="A787" i="32"/>
  <c r="A788" i="32"/>
  <c r="A789" i="32"/>
  <c r="A790" i="32"/>
  <c r="A791" i="32"/>
  <c r="A792" i="32"/>
  <c r="A793" i="32"/>
  <c r="A794" i="32"/>
  <c r="A795" i="32"/>
  <c r="A796" i="32"/>
  <c r="A797" i="32"/>
  <c r="A798" i="32"/>
  <c r="A799" i="32"/>
  <c r="A800" i="32"/>
  <c r="A801" i="32"/>
  <c r="A802" i="32"/>
  <c r="A803" i="32"/>
  <c r="A804" i="32"/>
  <c r="A805" i="32"/>
  <c r="O805" i="32" s="1"/>
  <c r="A806" i="32"/>
  <c r="A807" i="32"/>
  <c r="A808" i="32"/>
  <c r="A809" i="32"/>
  <c r="A810" i="32"/>
  <c r="A811" i="32"/>
  <c r="A812" i="32"/>
  <c r="A813" i="32"/>
  <c r="A814" i="32"/>
  <c r="A815" i="32"/>
  <c r="A816" i="32"/>
  <c r="A817" i="32"/>
  <c r="N817" i="32" s="1"/>
  <c r="A818" i="32"/>
  <c r="A819" i="32"/>
  <c r="A820" i="32"/>
  <c r="A821" i="32"/>
  <c r="A822" i="32"/>
  <c r="A823" i="32"/>
  <c r="A824" i="32"/>
  <c r="A825" i="32"/>
  <c r="A826" i="32"/>
  <c r="A827" i="32"/>
  <c r="A828" i="32"/>
  <c r="A829" i="32"/>
  <c r="A830" i="32"/>
  <c r="A831" i="32"/>
  <c r="A832" i="32"/>
  <c r="A833" i="32"/>
  <c r="A834" i="32"/>
  <c r="A835" i="32"/>
  <c r="A836" i="32"/>
  <c r="A837" i="32"/>
  <c r="A838" i="32"/>
  <c r="A839" i="32"/>
  <c r="A840" i="32"/>
  <c r="A841" i="32"/>
  <c r="A842" i="32"/>
  <c r="A843" i="32"/>
  <c r="A844" i="32"/>
  <c r="A845" i="32"/>
  <c r="O845" i="32" s="1"/>
  <c r="A846" i="32"/>
  <c r="A847" i="32"/>
  <c r="A848" i="32"/>
  <c r="A849" i="32"/>
  <c r="A850" i="32"/>
  <c r="A851" i="32"/>
  <c r="A852" i="32"/>
  <c r="A853" i="32"/>
  <c r="A854" i="32"/>
  <c r="A855" i="32"/>
  <c r="A856" i="32"/>
  <c r="A857" i="32"/>
  <c r="A858" i="32"/>
  <c r="A859" i="32"/>
  <c r="A860" i="32"/>
  <c r="A861" i="32"/>
  <c r="A862" i="32"/>
  <c r="O862" i="32" s="1"/>
  <c r="A863" i="32"/>
  <c r="A864" i="32"/>
  <c r="A865" i="32"/>
  <c r="M865" i="32" s="1"/>
  <c r="A866" i="32"/>
  <c r="A867" i="32"/>
  <c r="A868" i="32"/>
  <c r="A869" i="32"/>
  <c r="A870" i="32"/>
  <c r="A871" i="32"/>
  <c r="A872" i="32"/>
  <c r="A873" i="32"/>
  <c r="A874" i="32"/>
  <c r="A875" i="32"/>
  <c r="A876" i="32"/>
  <c r="A877" i="32"/>
  <c r="A878" i="32"/>
  <c r="A879" i="32"/>
  <c r="A880" i="32"/>
  <c r="A881" i="32"/>
  <c r="N881" i="32" s="1"/>
  <c r="A882" i="32"/>
  <c r="A883" i="32"/>
  <c r="A884" i="32"/>
  <c r="A885" i="32"/>
  <c r="A886" i="32"/>
  <c r="A887" i="32"/>
  <c r="A888" i="32"/>
  <c r="A889" i="32"/>
  <c r="A890" i="32"/>
  <c r="A891" i="32"/>
  <c r="A892" i="32"/>
  <c r="A893" i="32"/>
  <c r="N893" i="32" s="1"/>
  <c r="A894" i="32"/>
  <c r="A895" i="32"/>
  <c r="A896" i="32"/>
  <c r="A897" i="32"/>
  <c r="A898" i="32"/>
  <c r="A899" i="32"/>
  <c r="A900" i="32"/>
  <c r="A901" i="32"/>
  <c r="A902" i="32"/>
  <c r="O902" i="32" s="1"/>
  <c r="A903" i="32"/>
  <c r="A904" i="32"/>
  <c r="A905" i="32"/>
  <c r="A906" i="32"/>
  <c r="A907" i="32"/>
  <c r="A908" i="32"/>
  <c r="A909" i="32"/>
  <c r="A910" i="32"/>
  <c r="A911" i="32"/>
  <c r="A912" i="32"/>
  <c r="A913" i="32"/>
  <c r="A914" i="32"/>
  <c r="A915" i="32"/>
  <c r="A916" i="32"/>
  <c r="A917" i="32"/>
  <c r="A918" i="32"/>
  <c r="A919" i="32"/>
  <c r="A920" i="32"/>
  <c r="A921" i="32"/>
  <c r="O921" i="32" s="1"/>
  <c r="A922" i="32"/>
  <c r="A923" i="32"/>
  <c r="A924" i="32"/>
  <c r="A925" i="32"/>
  <c r="A926" i="32"/>
  <c r="A927" i="32"/>
  <c r="A928" i="32"/>
  <c r="A929" i="32"/>
  <c r="A930" i="32"/>
  <c r="A931" i="32"/>
  <c r="A932" i="32"/>
  <c r="A933" i="32"/>
  <c r="A934" i="32"/>
  <c r="A935" i="32"/>
  <c r="A936" i="32"/>
  <c r="A937" i="32"/>
  <c r="A938" i="32"/>
  <c r="N938" i="32" s="1"/>
  <c r="A939" i="32"/>
  <c r="A940" i="32"/>
  <c r="A941" i="32"/>
  <c r="M941" i="32" s="1"/>
  <c r="A942" i="32"/>
  <c r="A943" i="32"/>
  <c r="A944" i="32"/>
  <c r="A945" i="32"/>
  <c r="A946" i="32"/>
  <c r="A947" i="32"/>
  <c r="A948" i="32"/>
  <c r="A949" i="32"/>
  <c r="A950" i="32"/>
  <c r="A951" i="32"/>
  <c r="A952" i="32"/>
  <c r="A953" i="32"/>
  <c r="A954" i="32"/>
  <c r="A955" i="32"/>
  <c r="A956" i="32"/>
  <c r="A957" i="32"/>
  <c r="N957" i="32" s="1"/>
  <c r="A958" i="32"/>
  <c r="A959" i="32"/>
  <c r="A960" i="32"/>
  <c r="A961" i="32"/>
  <c r="A962" i="32"/>
  <c r="A963" i="32"/>
  <c r="A964" i="32"/>
  <c r="A965" i="32"/>
  <c r="A966" i="32"/>
  <c r="A967" i="32"/>
  <c r="A968" i="32"/>
  <c r="A969" i="32"/>
  <c r="N969" i="32" s="1"/>
  <c r="A970" i="32"/>
  <c r="A971" i="32"/>
  <c r="A972" i="32"/>
  <c r="A973" i="32"/>
  <c r="A974" i="32"/>
  <c r="A975" i="32"/>
  <c r="A976" i="32"/>
  <c r="A977" i="32"/>
  <c r="A978" i="32"/>
  <c r="O978" i="32" s="1"/>
  <c r="A979" i="32"/>
  <c r="A980" i="32"/>
  <c r="A981" i="32"/>
  <c r="A982" i="32"/>
  <c r="A983" i="32"/>
  <c r="A984" i="32"/>
  <c r="A985" i="32"/>
  <c r="A986" i="32"/>
  <c r="A987" i="32"/>
  <c r="A988" i="32"/>
  <c r="A989" i="32"/>
  <c r="A990" i="32"/>
  <c r="A991" i="32"/>
  <c r="A992" i="32"/>
  <c r="A993" i="32"/>
  <c r="A994" i="32"/>
  <c r="A995" i="32"/>
  <c r="A996" i="32"/>
  <c r="A997" i="32"/>
  <c r="O997" i="32" s="1"/>
  <c r="A998" i="32"/>
  <c r="A999" i="32"/>
  <c r="A1000" i="32"/>
  <c r="A1001" i="32"/>
  <c r="A1002" i="32"/>
  <c r="A1003" i="32"/>
  <c r="A1004" i="32"/>
  <c r="A1005" i="32"/>
  <c r="A1006" i="32"/>
  <c r="A1007" i="32"/>
  <c r="A1008" i="32"/>
  <c r="A1009" i="32"/>
  <c r="A1010" i="32"/>
  <c r="A1011" i="32"/>
  <c r="A1012" i="32"/>
  <c r="A1013" i="32"/>
  <c r="A1014" i="32"/>
  <c r="N1014" i="32" s="1"/>
  <c r="A1015" i="32"/>
  <c r="A1016" i="32"/>
  <c r="A1017" i="32"/>
  <c r="A1018" i="32"/>
  <c r="A1019" i="32"/>
  <c r="A1020" i="32"/>
  <c r="A1021" i="32"/>
  <c r="A1022" i="32"/>
  <c r="A1023" i="32"/>
  <c r="A1024" i="32"/>
  <c r="A1025" i="32"/>
  <c r="A1026" i="32"/>
  <c r="A1027" i="32"/>
  <c r="A1028" i="32"/>
  <c r="A1029" i="32"/>
  <c r="A1030" i="32"/>
  <c r="A1031" i="32"/>
  <c r="A1032" i="32"/>
  <c r="A1033" i="32"/>
  <c r="N1033" i="32" s="1"/>
  <c r="A1034" i="32"/>
  <c r="A1035" i="32"/>
  <c r="A1036" i="32"/>
  <c r="A1037" i="32"/>
  <c r="A1038" i="32"/>
  <c r="A1039" i="32"/>
  <c r="A1040" i="32"/>
  <c r="A1041" i="32"/>
  <c r="A1042" i="32"/>
  <c r="A1043" i="32"/>
  <c r="A1044" i="32"/>
  <c r="A1045" i="32"/>
  <c r="M1045" i="32" s="1"/>
  <c r="A1046" i="32"/>
  <c r="A1047" i="32"/>
  <c r="A1048" i="32"/>
  <c r="A1049" i="32"/>
  <c r="A1050" i="32"/>
  <c r="A1051" i="32"/>
  <c r="A1052" i="32"/>
  <c r="A1053" i="32"/>
  <c r="A1054" i="32"/>
  <c r="O1054" i="32" s="1"/>
  <c r="A1055" i="32"/>
  <c r="A1056" i="32"/>
  <c r="A1057" i="32"/>
  <c r="A1058" i="32"/>
  <c r="A1059" i="32"/>
  <c r="A1060" i="32"/>
  <c r="A1061" i="32"/>
  <c r="A1062" i="32"/>
  <c r="A1063" i="32"/>
  <c r="A1064" i="32"/>
  <c r="A1065" i="32"/>
  <c r="A1066" i="32"/>
  <c r="A1067" i="32"/>
  <c r="A1068" i="32"/>
  <c r="A1069" i="32"/>
  <c r="A1070" i="32"/>
  <c r="A1071" i="32"/>
  <c r="A1072" i="32"/>
  <c r="A1073" i="32"/>
  <c r="N1073" i="32" s="1"/>
  <c r="A1074" i="32"/>
  <c r="A1075" i="32"/>
  <c r="A1076" i="32"/>
  <c r="A1077" i="32"/>
  <c r="A1078" i="32"/>
  <c r="A1079" i="32"/>
  <c r="A1080" i="32"/>
  <c r="A1081" i="32"/>
  <c r="A1082" i="32"/>
  <c r="A1083" i="32"/>
  <c r="A1084" i="32"/>
  <c r="A1085" i="32"/>
  <c r="A1086" i="32"/>
  <c r="A1087" i="32"/>
  <c r="A1088" i="32"/>
  <c r="A1089" i="32"/>
  <c r="A1090" i="32"/>
  <c r="N1090" i="32" s="1"/>
  <c r="A1091" i="32"/>
  <c r="A1092" i="32"/>
  <c r="A1093" i="32"/>
  <c r="A1094" i="32"/>
  <c r="A1095" i="32"/>
  <c r="A1096" i="32"/>
  <c r="A1097" i="32"/>
  <c r="A1098" i="32"/>
  <c r="A1099" i="32"/>
  <c r="A1100" i="32"/>
  <c r="A1101" i="32"/>
  <c r="O1101" i="32" s="1"/>
  <c r="A1102" i="32"/>
  <c r="A1103" i="32"/>
  <c r="A1104" i="32"/>
  <c r="A1105" i="32"/>
  <c r="A1106" i="32"/>
  <c r="A1107" i="32"/>
  <c r="A1108" i="32"/>
  <c r="A1109" i="32"/>
  <c r="M1109" i="32" s="1"/>
  <c r="A1110" i="32"/>
  <c r="A1111" i="32"/>
  <c r="A1112" i="32"/>
  <c r="A1113" i="32"/>
  <c r="A1114" i="32"/>
  <c r="A1115" i="32"/>
  <c r="A1116" i="32"/>
  <c r="A1117" i="32"/>
  <c r="A1118" i="32"/>
  <c r="A1119" i="32"/>
  <c r="A1120" i="32"/>
  <c r="A1121" i="32"/>
  <c r="M1121" i="32" s="1"/>
  <c r="A1122" i="32"/>
  <c r="A1123" i="32"/>
  <c r="A1124" i="32"/>
  <c r="A1125" i="32"/>
  <c r="A1126" i="32"/>
  <c r="A1127" i="32"/>
  <c r="A1128" i="32"/>
  <c r="A1129" i="32"/>
  <c r="A1130" i="32"/>
  <c r="N1130" i="32" s="1"/>
  <c r="A1131" i="32"/>
  <c r="A1132" i="32"/>
  <c r="A1133" i="32"/>
  <c r="A1134" i="32"/>
  <c r="A1135" i="32"/>
  <c r="A1136" i="32"/>
  <c r="A1137" i="32"/>
  <c r="A1138" i="32"/>
  <c r="A1139" i="32"/>
  <c r="A1140" i="32"/>
  <c r="A1141" i="32"/>
  <c r="A1142" i="32"/>
  <c r="A1143" i="32"/>
  <c r="A1144" i="32"/>
  <c r="A1145" i="32"/>
  <c r="A1146" i="32"/>
  <c r="A1147" i="32"/>
  <c r="A1148" i="32"/>
  <c r="A1149" i="32"/>
  <c r="N1149" i="32" s="1"/>
  <c r="A1150" i="32"/>
  <c r="A1151" i="32"/>
  <c r="A1152" i="32"/>
  <c r="A1153" i="32"/>
  <c r="A1154" i="32"/>
  <c r="A1155" i="32"/>
  <c r="A1156" i="32"/>
  <c r="A1157" i="32"/>
  <c r="A1158" i="32"/>
  <c r="A1159" i="32"/>
  <c r="A1160" i="32"/>
  <c r="A1161" i="32"/>
  <c r="A1162" i="32"/>
  <c r="A1163" i="32"/>
  <c r="A1164" i="32"/>
  <c r="A1165" i="32"/>
  <c r="O1165" i="32" s="1"/>
  <c r="A1166" i="32"/>
  <c r="A1167" i="32"/>
  <c r="A1168" i="32"/>
  <c r="A1169" i="32"/>
  <c r="A1170" i="32"/>
  <c r="A1171" i="32"/>
  <c r="A1172" i="32"/>
  <c r="A1173" i="32"/>
  <c r="A1174" i="32"/>
  <c r="A1175" i="32"/>
  <c r="A1176" i="32"/>
  <c r="A1177" i="32"/>
  <c r="O1177" i="32" s="1"/>
  <c r="A1178" i="32"/>
  <c r="A1179" i="32"/>
  <c r="A1180" i="32"/>
  <c r="A1181" i="32"/>
  <c r="A1182" i="32"/>
  <c r="A1183" i="32"/>
  <c r="A1184" i="32"/>
  <c r="A1185" i="32"/>
  <c r="M1185" i="32" s="1"/>
  <c r="A1186" i="32"/>
  <c r="A1187" i="32"/>
  <c r="A1188" i="32"/>
  <c r="A1189" i="32"/>
  <c r="A1190" i="32"/>
  <c r="A1191" i="32"/>
  <c r="A1192" i="32"/>
  <c r="A1193" i="32"/>
  <c r="A1194" i="32"/>
  <c r="A1195" i="32"/>
  <c r="A1196" i="32"/>
  <c r="A1197" i="32"/>
  <c r="M1197" i="32" s="1"/>
  <c r="A1198" i="32"/>
  <c r="A1199" i="32"/>
  <c r="A1200" i="32"/>
  <c r="A1201" i="32"/>
  <c r="A1202" i="32"/>
  <c r="A1203" i="32"/>
  <c r="A1204" i="32"/>
  <c r="A1205" i="32"/>
  <c r="A1206" i="32"/>
  <c r="N1206" i="32" s="1"/>
  <c r="A1207" i="32"/>
  <c r="A1208" i="32"/>
  <c r="A1209" i="32"/>
  <c r="A1210" i="32"/>
  <c r="A1211" i="32"/>
  <c r="A1212" i="32"/>
  <c r="A1213" i="32"/>
  <c r="A1214" i="32"/>
  <c r="A1215" i="32"/>
  <c r="A1216" i="32"/>
  <c r="A1217" i="32"/>
  <c r="A1218" i="32"/>
  <c r="A1219" i="32"/>
  <c r="A1220" i="32"/>
  <c r="A1221" i="32"/>
  <c r="A1222" i="32"/>
  <c r="O1222" i="32" s="1"/>
  <c r="A1223" i="32"/>
  <c r="A1224" i="32"/>
  <c r="A1225" i="32"/>
  <c r="N1225" i="32" s="1"/>
  <c r="A1226" i="32"/>
  <c r="A1227" i="32"/>
  <c r="A1228" i="32"/>
  <c r="A1229" i="32"/>
  <c r="A1230" i="32"/>
  <c r="A1231" i="32"/>
  <c r="A1232" i="32"/>
  <c r="A1233" i="32"/>
  <c r="A1234" i="32"/>
  <c r="A1235" i="32"/>
  <c r="A1236" i="32"/>
  <c r="A1237" i="32"/>
  <c r="A1238" i="32"/>
  <c r="A1239" i="32"/>
  <c r="A1240" i="32"/>
  <c r="A1241" i="32"/>
  <c r="O1241" i="32" s="1"/>
  <c r="A1242" i="32"/>
  <c r="A1243" i="32"/>
  <c r="A1244" i="32"/>
  <c r="A1245" i="32"/>
  <c r="A1246" i="32"/>
  <c r="A1247" i="32"/>
  <c r="A1248" i="32"/>
  <c r="A1249" i="32"/>
  <c r="A1250" i="32"/>
  <c r="A1251" i="32"/>
  <c r="A1252" i="32"/>
  <c r="A1253" i="32"/>
  <c r="O1253" i="32" s="1"/>
  <c r="A1254" i="32"/>
  <c r="A1255" i="32"/>
  <c r="A1256" i="32"/>
  <c r="A1257" i="32"/>
  <c r="A1258" i="32"/>
  <c r="A1259" i="32"/>
  <c r="A1260" i="32"/>
  <c r="A1261" i="32"/>
  <c r="M1261" i="32" s="1"/>
  <c r="A1262" i="32"/>
  <c r="A1263" i="32"/>
  <c r="A1264" i="32"/>
  <c r="A1265" i="32"/>
  <c r="A1266" i="32"/>
  <c r="A1267" i="32"/>
  <c r="A1268" i="32"/>
  <c r="A1269" i="32"/>
  <c r="A1270" i="32"/>
  <c r="A1271" i="32"/>
  <c r="A1272" i="32"/>
  <c r="A1273" i="32"/>
  <c r="A1274" i="32"/>
  <c r="A1275" i="32"/>
  <c r="A1276" i="32"/>
  <c r="A1277" i="32"/>
  <c r="A1278" i="32"/>
  <c r="A1279" i="32"/>
  <c r="A1280" i="32"/>
  <c r="A1281" i="32"/>
  <c r="A1282" i="32"/>
  <c r="N1282" i="32" s="1"/>
  <c r="A1283" i="32"/>
  <c r="A1284" i="32"/>
  <c r="A1285" i="32"/>
  <c r="A1286" i="32"/>
  <c r="A1287" i="32"/>
  <c r="A1288" i="32"/>
  <c r="A1289" i="32"/>
  <c r="A1290" i="32"/>
  <c r="A1291" i="32"/>
  <c r="A1292" i="32"/>
  <c r="A1293" i="32"/>
  <c r="A1294" i="32"/>
  <c r="A1295" i="32"/>
  <c r="A1296" i="32"/>
  <c r="A1297" i="32"/>
  <c r="A1298" i="32"/>
  <c r="O1298" i="32" s="1"/>
  <c r="A1299" i="32"/>
  <c r="A1300" i="32"/>
  <c r="A1301" i="32"/>
  <c r="M1301" i="32" s="1"/>
  <c r="A1302" i="32"/>
  <c r="A1303" i="32"/>
  <c r="A1304" i="32"/>
  <c r="A1305" i="32"/>
  <c r="A1306" i="32"/>
  <c r="A1307" i="32"/>
  <c r="A1308" i="32"/>
  <c r="A1309" i="32"/>
  <c r="A1310" i="32"/>
  <c r="A1311" i="32"/>
  <c r="A1312" i="32"/>
  <c r="A1313" i="32"/>
  <c r="A1314" i="32"/>
  <c r="A1315" i="32"/>
  <c r="A1316" i="32"/>
  <c r="A1317" i="32"/>
  <c r="O1317" i="32" s="1"/>
  <c r="A1318" i="32"/>
  <c r="A1319" i="32"/>
  <c r="A1320" i="32"/>
  <c r="A1321" i="32"/>
  <c r="A1322" i="32"/>
  <c r="A1323" i="32"/>
  <c r="A1324" i="32"/>
  <c r="A1325" i="32"/>
  <c r="A1326" i="32"/>
  <c r="A1327" i="32"/>
  <c r="A1328" i="32"/>
  <c r="A1329" i="32"/>
  <c r="N1329" i="32" s="1"/>
  <c r="A1330" i="32"/>
  <c r="A1331" i="32"/>
  <c r="A1332" i="32"/>
  <c r="A1333" i="32"/>
  <c r="A1334" i="32"/>
  <c r="A1335" i="32"/>
  <c r="A1336" i="32"/>
  <c r="A1337" i="32"/>
  <c r="A1338" i="32"/>
  <c r="A1339" i="32"/>
  <c r="A1340" i="32"/>
  <c r="A1341" i="32"/>
  <c r="A1342" i="32"/>
  <c r="A1343" i="32"/>
  <c r="A1344" i="32"/>
  <c r="A1345" i="32"/>
  <c r="A1346" i="32"/>
  <c r="A1347" i="32"/>
  <c r="A1348" i="32"/>
  <c r="A1349" i="32"/>
  <c r="A1350" i="32"/>
  <c r="A1351" i="32"/>
  <c r="A1352" i="32"/>
  <c r="A1353" i="32"/>
  <c r="A1354" i="32"/>
  <c r="A1355" i="32"/>
  <c r="A1356" i="32"/>
  <c r="A1357" i="32"/>
  <c r="O1357" i="32" s="1"/>
  <c r="A1358" i="32"/>
  <c r="A1359" i="32"/>
  <c r="A1360" i="32"/>
  <c r="A1361" i="32"/>
  <c r="A1362" i="32"/>
  <c r="A1363" i="32"/>
  <c r="A1364" i="32"/>
  <c r="A1365" i="32"/>
  <c r="A1366" i="32"/>
  <c r="A1367" i="32"/>
  <c r="A1368" i="32"/>
  <c r="A1369" i="32"/>
  <c r="A1370" i="32"/>
  <c r="A1371" i="32"/>
  <c r="A1372" i="32"/>
  <c r="A1373" i="32"/>
  <c r="A1374" i="32"/>
  <c r="O1374" i="32" s="1"/>
  <c r="A1375" i="32"/>
  <c r="A1376" i="32"/>
  <c r="A1377" i="32"/>
  <c r="M1377" i="32" s="1"/>
  <c r="A1378" i="32"/>
  <c r="A1379" i="32"/>
  <c r="A1380" i="32"/>
  <c r="A1381" i="32"/>
  <c r="A1382" i="32"/>
  <c r="A1383" i="32"/>
  <c r="A1384" i="32"/>
  <c r="A1385" i="32"/>
  <c r="A1386" i="32"/>
  <c r="A1387" i="32"/>
  <c r="A1388" i="32"/>
  <c r="A1389" i="32"/>
  <c r="A1390" i="32"/>
  <c r="A1391" i="32"/>
  <c r="A1392" i="32"/>
  <c r="A1393" i="32"/>
  <c r="N1393" i="32" s="1"/>
  <c r="A1394" i="32"/>
  <c r="A1395" i="32"/>
  <c r="A1396" i="32"/>
  <c r="A1397" i="32"/>
  <c r="A1398" i="32"/>
  <c r="A1399" i="32"/>
  <c r="A1400" i="32"/>
  <c r="A1401" i="32"/>
  <c r="A1402" i="32"/>
  <c r="A1403" i="32"/>
  <c r="A1404" i="32"/>
  <c r="A1405" i="32"/>
  <c r="N1405" i="32" s="1"/>
  <c r="A1406" i="32"/>
  <c r="A1407" i="32"/>
  <c r="A1408" i="32"/>
  <c r="A1409" i="32"/>
  <c r="A1410" i="32"/>
  <c r="A1411" i="32"/>
  <c r="A1412" i="32"/>
  <c r="A1413" i="32"/>
  <c r="A1414" i="32"/>
  <c r="O1414" i="32" s="1"/>
  <c r="A1415" i="32"/>
  <c r="A1416" i="32"/>
  <c r="A1417" i="32"/>
  <c r="A1418" i="32"/>
  <c r="A1419" i="32"/>
  <c r="A1420" i="32"/>
  <c r="A1421" i="32"/>
  <c r="A1422" i="32"/>
  <c r="A1423" i="32"/>
  <c r="A1424" i="32"/>
  <c r="A1425" i="32"/>
  <c r="A1426" i="32"/>
  <c r="A1427" i="32"/>
  <c r="A1428" i="32"/>
  <c r="A1429" i="32"/>
  <c r="A1430" i="32"/>
  <c r="A1431" i="32"/>
  <c r="A1432" i="32"/>
  <c r="A1433" i="32"/>
  <c r="O1433" i="32" s="1"/>
  <c r="A1434" i="32"/>
  <c r="A1435" i="32"/>
  <c r="A1436" i="32"/>
  <c r="A1437" i="32"/>
  <c r="A1438" i="32"/>
  <c r="A1439" i="32"/>
  <c r="A1440" i="32"/>
  <c r="A1441" i="32"/>
  <c r="A1442" i="32"/>
  <c r="A1443" i="32"/>
  <c r="A1444" i="32"/>
  <c r="A1445" i="32"/>
  <c r="A1446" i="32"/>
  <c r="A1447" i="32"/>
  <c r="A1448" i="32"/>
  <c r="A1449" i="32"/>
  <c r="A1450" i="32"/>
  <c r="N1450" i="32" s="1"/>
  <c r="A1451" i="32"/>
  <c r="A1452" i="32"/>
  <c r="A1453" i="32"/>
  <c r="M1453" i="32" s="1"/>
  <c r="A1454" i="32"/>
  <c r="A1455" i="32"/>
  <c r="A1456" i="32"/>
  <c r="A1457" i="32"/>
  <c r="A1458" i="32"/>
  <c r="A1459" i="32"/>
  <c r="A1460" i="32"/>
  <c r="A1461" i="32"/>
  <c r="M1461" i="32" s="1"/>
  <c r="A1462" i="32"/>
  <c r="A1463" i="32"/>
  <c r="A1464" i="32"/>
  <c r="A1465" i="32"/>
  <c r="A1466" i="32"/>
  <c r="N1466" i="32" s="1"/>
  <c r="A1467" i="32"/>
  <c r="A1468" i="32"/>
  <c r="A1469" i="32"/>
  <c r="A1470" i="32"/>
  <c r="A1471" i="32"/>
  <c r="A1472" i="32"/>
  <c r="A1473" i="32"/>
  <c r="A1474" i="32"/>
  <c r="A1475" i="32"/>
  <c r="A1476" i="32"/>
  <c r="A1477" i="32"/>
  <c r="A1478" i="32"/>
  <c r="A1479" i="32"/>
  <c r="A1480" i="32"/>
  <c r="A1481" i="32"/>
  <c r="A1482" i="32"/>
  <c r="N1482" i="32" s="1"/>
  <c r="A1483" i="32"/>
  <c r="A1484" i="32"/>
  <c r="A1485" i="32"/>
  <c r="A1486" i="32"/>
  <c r="A1487" i="32"/>
  <c r="A1488" i="32"/>
  <c r="A1489" i="32"/>
  <c r="N1489" i="32" s="1"/>
  <c r="A1490" i="32"/>
  <c r="A1491" i="32"/>
  <c r="A1492" i="32"/>
  <c r="A1493" i="32"/>
  <c r="A1494" i="32"/>
  <c r="O1494" i="32" s="1"/>
  <c r="A1495" i="32"/>
  <c r="A1496" i="32"/>
  <c r="A1497" i="32"/>
  <c r="A1498" i="32"/>
  <c r="A1499" i="32"/>
  <c r="A1500" i="32"/>
  <c r="A1501" i="32"/>
  <c r="A1502" i="32"/>
  <c r="A1503" i="32"/>
  <c r="A1504" i="32"/>
  <c r="A1505" i="32"/>
  <c r="A1506" i="32"/>
  <c r="A1507" i="32"/>
  <c r="A1508" i="32"/>
  <c r="A1509" i="32"/>
  <c r="M1509" i="32" s="1"/>
  <c r="A1510" i="32"/>
  <c r="O1510" i="32" s="1"/>
  <c r="A1511" i="32"/>
  <c r="A1512" i="32"/>
  <c r="A1513" i="32"/>
  <c r="A1514" i="32"/>
  <c r="A1515" i="32"/>
  <c r="A1516" i="32"/>
  <c r="A1517" i="32"/>
  <c r="A1518" i="32"/>
  <c r="A1519" i="32"/>
  <c r="A1520" i="32"/>
  <c r="A1521" i="32"/>
  <c r="A1522" i="32"/>
  <c r="A1523" i="32"/>
  <c r="A1524" i="32"/>
  <c r="A1525" i="32"/>
  <c r="M1525" i="32" s="1"/>
  <c r="A1526" i="32"/>
  <c r="A1527" i="32"/>
  <c r="A1528" i="32"/>
  <c r="A1529" i="32"/>
  <c r="A1530" i="32"/>
  <c r="A1531" i="32"/>
  <c r="A1532" i="32"/>
  <c r="A1533" i="32"/>
  <c r="A1534" i="32"/>
  <c r="A1535" i="32"/>
  <c r="A1536" i="32"/>
  <c r="A1537" i="32"/>
  <c r="N1537" i="32" s="1"/>
  <c r="A1538" i="32"/>
  <c r="A1539" i="32"/>
  <c r="A1540" i="32"/>
  <c r="A1541" i="32"/>
  <c r="A1542" i="32"/>
  <c r="A1543" i="32"/>
  <c r="A1544" i="32"/>
  <c r="A1545" i="32"/>
  <c r="O1545" i="32" s="1"/>
  <c r="A1546" i="32"/>
  <c r="A1547" i="32"/>
  <c r="A1548" i="32"/>
  <c r="A1549" i="32"/>
  <c r="O1549" i="32" s="1"/>
  <c r="A1550" i="32"/>
  <c r="A1551" i="32"/>
  <c r="A1552" i="32"/>
  <c r="A1553" i="32"/>
  <c r="A1554" i="32"/>
  <c r="A1555" i="32"/>
  <c r="A1556" i="32"/>
  <c r="A1557" i="32"/>
  <c r="A1558" i="32"/>
  <c r="A1559" i="32"/>
  <c r="A1560" i="32"/>
  <c r="A1561" i="32"/>
  <c r="O1561" i="32" s="1"/>
  <c r="A1562" i="32"/>
  <c r="A1563" i="32"/>
  <c r="A1564" i="32"/>
  <c r="A1565" i="32"/>
  <c r="A1566" i="32"/>
  <c r="A1567" i="32"/>
  <c r="A1568" i="32"/>
  <c r="A1569" i="32"/>
  <c r="A1570" i="32"/>
  <c r="A1571" i="32"/>
  <c r="A1572" i="32"/>
  <c r="A1573" i="32"/>
  <c r="A1574" i="32"/>
  <c r="A1575" i="32"/>
  <c r="A1576" i="32"/>
  <c r="A1577" i="32"/>
  <c r="O1577" i="32" s="1"/>
  <c r="A1578" i="32"/>
  <c r="A1579" i="32"/>
  <c r="A1580" i="32"/>
  <c r="A1581" i="32"/>
  <c r="O1581" i="32" s="1"/>
  <c r="A1582" i="32"/>
  <c r="A1583" i="32"/>
  <c r="A1584" i="32"/>
  <c r="A1585" i="32"/>
  <c r="A1586" i="32"/>
  <c r="A1587" i="32"/>
  <c r="A1588" i="32"/>
  <c r="A1589" i="32"/>
  <c r="A1590" i="32"/>
  <c r="A1591" i="32"/>
  <c r="A1592" i="32"/>
  <c r="A1593" i="32"/>
  <c r="O1593" i="32" s="1"/>
  <c r="A1594" i="32"/>
  <c r="A1595" i="32"/>
  <c r="A1596" i="32"/>
  <c r="A1597" i="32"/>
  <c r="A1598" i="32"/>
  <c r="A1599" i="32"/>
  <c r="A1600" i="32"/>
  <c r="A1601" i="32"/>
  <c r="A1602" i="32"/>
  <c r="A1603" i="32"/>
  <c r="A1604" i="32"/>
  <c r="A1605" i="32"/>
  <c r="A1606" i="32"/>
  <c r="A1607" i="32"/>
  <c r="A1608" i="32"/>
  <c r="A1609" i="32"/>
  <c r="O1609" i="32" s="1"/>
  <c r="A1610" i="32"/>
  <c r="A1611" i="32"/>
  <c r="A1612" i="32"/>
  <c r="A1613" i="32"/>
  <c r="O1613" i="32" s="1"/>
  <c r="A1614" i="32"/>
  <c r="A1615" i="32"/>
  <c r="A1616" i="32"/>
  <c r="A1617" i="32"/>
  <c r="A1618" i="32"/>
  <c r="A1619" i="32"/>
  <c r="A1620" i="32"/>
  <c r="A1621" i="32"/>
  <c r="A1622" i="32"/>
  <c r="A1623" i="32"/>
  <c r="A1624" i="32"/>
  <c r="A1625" i="32"/>
  <c r="O1625" i="32" s="1"/>
  <c r="A1626" i="32"/>
  <c r="A1627" i="32"/>
  <c r="A1628" i="32"/>
  <c r="A1629" i="32"/>
  <c r="A1630" i="32"/>
  <c r="A1631" i="32"/>
  <c r="A1632" i="32"/>
  <c r="A1633" i="32"/>
  <c r="A1634" i="32"/>
  <c r="A1635" i="32"/>
  <c r="A1636" i="32"/>
  <c r="A1637" i="32"/>
  <c r="A1638" i="32"/>
  <c r="A1639" i="32"/>
  <c r="A1640" i="32"/>
  <c r="A1641" i="32"/>
  <c r="O1641" i="32" s="1"/>
  <c r="A1642" i="32"/>
  <c r="A1643" i="32"/>
  <c r="A1644" i="32"/>
  <c r="A1645" i="32"/>
  <c r="O1645" i="32" s="1"/>
  <c r="A1646" i="32"/>
  <c r="A1647" i="32"/>
  <c r="A1648" i="32"/>
  <c r="A1649" i="32"/>
  <c r="A1650" i="32"/>
  <c r="A1651" i="32"/>
  <c r="A1652" i="32"/>
  <c r="A1653" i="32"/>
  <c r="A1654" i="32"/>
  <c r="A1655" i="32"/>
  <c r="A1656" i="32"/>
  <c r="A1657" i="32"/>
  <c r="O1657" i="32" s="1"/>
  <c r="A1658" i="32"/>
  <c r="A1659" i="32"/>
  <c r="A1660" i="32"/>
  <c r="A1661" i="32"/>
  <c r="A1662" i="32"/>
  <c r="A1663" i="32"/>
  <c r="A1664" i="32"/>
  <c r="A1665" i="32"/>
  <c r="A1666" i="32"/>
  <c r="A1667" i="32"/>
  <c r="A1668" i="32"/>
  <c r="A1669" i="32"/>
  <c r="A1670" i="32"/>
  <c r="A1671" i="32"/>
  <c r="A1672" i="32"/>
  <c r="A1673" i="32"/>
  <c r="O1673" i="32" s="1"/>
  <c r="A1674" i="32"/>
  <c r="A1675" i="32"/>
  <c r="A1676" i="32"/>
  <c r="A1677" i="32"/>
  <c r="O1677" i="32" s="1"/>
  <c r="A1678" i="32"/>
  <c r="A1679" i="32"/>
  <c r="A1680" i="32"/>
  <c r="A1681" i="32"/>
  <c r="A1682" i="32"/>
  <c r="A1683" i="32"/>
  <c r="A1684" i="32"/>
  <c r="A1685" i="32"/>
  <c r="A1686" i="32"/>
  <c r="A1687" i="32"/>
  <c r="A1688" i="32"/>
  <c r="A1689" i="32"/>
  <c r="O1689" i="32" s="1"/>
  <c r="A1690" i="32"/>
  <c r="A1691" i="32"/>
  <c r="A1692" i="32"/>
  <c r="A1693" i="32"/>
  <c r="A1694" i="32"/>
  <c r="A1695" i="32"/>
  <c r="A1696" i="32"/>
  <c r="A1697" i="32"/>
  <c r="A1698" i="32"/>
  <c r="A1699" i="32"/>
  <c r="A1700" i="32"/>
  <c r="A1701" i="32"/>
  <c r="A1702" i="32"/>
  <c r="A1703" i="32"/>
  <c r="A1704" i="32"/>
  <c r="A1705" i="32"/>
  <c r="O1705" i="32" s="1"/>
  <c r="A1706" i="32"/>
  <c r="A1707" i="32"/>
  <c r="A1708" i="32"/>
  <c r="A1709" i="32"/>
  <c r="O1709" i="32" s="1"/>
  <c r="A1710" i="32"/>
  <c r="A1711" i="32"/>
  <c r="A1712" i="32"/>
  <c r="A1713" i="32"/>
  <c r="A1714" i="32"/>
  <c r="A1715" i="32"/>
  <c r="A1716" i="32"/>
  <c r="A1717" i="32"/>
  <c r="A1718" i="32"/>
  <c r="A1719" i="32"/>
  <c r="A1720" i="32"/>
  <c r="A1721" i="32"/>
  <c r="O1721" i="32" s="1"/>
  <c r="A1722" i="32"/>
  <c r="A1723" i="32"/>
  <c r="A1724" i="32"/>
  <c r="A1725" i="32"/>
  <c r="A1726" i="32"/>
  <c r="A1727" i="32"/>
  <c r="A1728" i="32"/>
  <c r="A1729" i="32"/>
  <c r="A1730" i="32"/>
  <c r="A1731" i="32"/>
  <c r="A1732" i="32"/>
  <c r="A1733" i="32"/>
  <c r="A1734" i="32"/>
  <c r="A1735" i="32"/>
  <c r="A1736" i="32"/>
  <c r="A1737" i="32"/>
  <c r="O1737" i="32" s="1"/>
  <c r="A1738" i="32"/>
  <c r="A1739" i="32"/>
  <c r="A1740" i="32"/>
  <c r="A1741" i="32"/>
  <c r="O1741" i="32" s="1"/>
  <c r="A1742" i="32"/>
  <c r="A1743" i="32"/>
  <c r="A1744" i="32"/>
  <c r="A1745" i="32"/>
  <c r="A1746" i="32"/>
  <c r="A1747" i="32"/>
  <c r="A1748" i="32"/>
  <c r="A1749" i="32"/>
  <c r="A1750" i="32"/>
  <c r="A1751" i="32"/>
  <c r="A1752" i="32"/>
  <c r="A1753" i="32"/>
  <c r="O1753" i="32" s="1"/>
  <c r="A1754" i="32"/>
  <c r="A1755" i="32"/>
  <c r="A1756" i="32"/>
  <c r="A1757" i="32"/>
  <c r="A1758" i="32"/>
  <c r="A1759" i="32"/>
  <c r="A1760" i="32"/>
  <c r="A1761" i="32"/>
  <c r="A1762" i="32"/>
  <c r="A1763" i="32"/>
  <c r="A1764" i="32"/>
  <c r="A1765" i="32"/>
  <c r="A1766" i="32"/>
  <c r="A1767" i="32"/>
  <c r="A1768" i="32"/>
  <c r="A1769" i="32"/>
  <c r="O1769" i="32" s="1"/>
  <c r="A1770" i="32"/>
  <c r="A1771" i="32"/>
  <c r="A1772" i="32"/>
  <c r="A1773" i="32"/>
  <c r="A1774" i="32"/>
  <c r="A1775" i="32"/>
  <c r="A1776" i="32"/>
  <c r="A1777" i="32"/>
  <c r="A1778" i="32"/>
  <c r="N1778" i="32" s="1"/>
  <c r="A1779" i="32"/>
  <c r="A1780" i="32"/>
  <c r="A1781" i="32"/>
  <c r="N1781" i="32" s="1"/>
  <c r="A1782" i="32"/>
  <c r="A1783" i="32"/>
  <c r="A1784" i="32"/>
  <c r="A1785" i="32"/>
  <c r="A1786" i="32"/>
  <c r="A1787" i="32"/>
  <c r="A1788" i="32"/>
  <c r="A1789" i="32"/>
  <c r="A1790" i="32"/>
  <c r="A1791" i="32"/>
  <c r="A1792" i="32"/>
  <c r="A1793" i="32"/>
  <c r="A1794" i="32"/>
  <c r="N1794" i="32" s="1"/>
  <c r="A1795" i="32"/>
  <c r="A1796" i="32"/>
  <c r="A1797" i="32"/>
  <c r="N1797" i="32" s="1"/>
  <c r="A1798" i="32"/>
  <c r="A1799" i="32"/>
  <c r="A1800" i="32"/>
  <c r="A1801" i="32"/>
  <c r="A1802" i="32"/>
  <c r="A1803" i="32"/>
  <c r="A1804" i="32"/>
  <c r="A1805" i="32"/>
  <c r="A1806" i="32"/>
  <c r="A1807" i="32"/>
  <c r="A1808" i="32"/>
  <c r="A1809" i="32"/>
  <c r="A1810" i="32"/>
  <c r="N1810" i="32" s="1"/>
  <c r="A1811" i="32"/>
  <c r="A1812" i="32"/>
  <c r="A1813" i="32"/>
  <c r="N1813" i="32" s="1"/>
  <c r="A1814" i="32"/>
  <c r="A1815" i="32"/>
  <c r="A1816" i="32"/>
  <c r="A1817" i="32"/>
  <c r="A1818" i="32"/>
  <c r="A1819" i="32"/>
  <c r="A1820" i="32"/>
  <c r="A1821" i="32"/>
  <c r="A1822" i="32"/>
  <c r="A1823" i="32"/>
  <c r="A1824" i="32"/>
  <c r="A1825" i="32"/>
  <c r="A1826" i="32"/>
  <c r="N1826" i="32" s="1"/>
  <c r="A1827" i="32"/>
  <c r="A1828" i="32"/>
  <c r="A1829" i="32"/>
  <c r="N1829" i="32" s="1"/>
  <c r="A1830" i="32"/>
  <c r="A1831" i="32"/>
  <c r="A1832" i="32"/>
  <c r="A1833" i="32"/>
  <c r="A1834" i="32"/>
  <c r="A1835" i="32"/>
  <c r="A1836" i="32"/>
  <c r="A1837" i="32"/>
  <c r="A1838" i="32"/>
  <c r="A1839" i="32"/>
  <c r="A1840" i="32"/>
  <c r="A1841" i="32"/>
  <c r="A1842" i="32"/>
  <c r="N1842" i="32" s="1"/>
  <c r="A1843" i="32"/>
  <c r="A1844" i="32"/>
  <c r="A1845" i="32"/>
  <c r="N1845" i="32" s="1"/>
  <c r="A1846" i="32"/>
  <c r="A1847" i="32"/>
  <c r="A1848" i="32"/>
  <c r="A1849" i="32"/>
  <c r="A1850" i="32"/>
  <c r="A1851" i="32"/>
  <c r="A1852" i="32"/>
  <c r="A1853" i="32"/>
  <c r="A1854" i="32"/>
  <c r="A1855" i="32"/>
  <c r="A1856" i="32"/>
  <c r="A1857" i="32"/>
  <c r="A1858" i="32"/>
  <c r="N1858" i="32" s="1"/>
  <c r="A1859" i="32"/>
  <c r="A1860" i="32"/>
  <c r="A1861" i="32"/>
  <c r="N1861" i="32" s="1"/>
  <c r="A1862" i="32"/>
  <c r="A1863" i="32"/>
  <c r="A1864" i="32"/>
  <c r="A1865" i="32"/>
  <c r="A1866" i="32"/>
  <c r="A1867" i="32"/>
  <c r="A1868" i="32"/>
  <c r="A1869" i="32"/>
  <c r="M1869" i="32" s="1"/>
  <c r="A1870" i="32"/>
  <c r="A1871" i="32"/>
  <c r="A1872" i="32"/>
  <c r="A1873" i="32"/>
  <c r="A1874" i="32"/>
  <c r="N1874" i="32" s="1"/>
  <c r="A1875" i="32"/>
  <c r="A1876" i="32"/>
  <c r="A1877" i="32"/>
  <c r="N1877" i="32" s="1"/>
  <c r="A1878" i="32"/>
  <c r="A1879" i="32"/>
  <c r="A1880" i="32"/>
  <c r="A1881" i="32"/>
  <c r="A1882" i="32"/>
  <c r="A1883" i="32"/>
  <c r="A1884" i="32"/>
  <c r="A1885" i="32"/>
  <c r="A1886" i="32"/>
  <c r="A1887" i="32"/>
  <c r="A1888" i="32"/>
  <c r="A1889" i="32"/>
  <c r="A1890" i="32"/>
  <c r="N1890" i="32" s="1"/>
  <c r="A1891" i="32"/>
  <c r="A1892" i="32"/>
  <c r="A1893" i="32"/>
  <c r="N1893" i="32" s="1"/>
  <c r="A1894" i="32"/>
  <c r="A1895" i="32"/>
  <c r="A1896" i="32"/>
  <c r="A1897" i="32"/>
  <c r="A1898" i="32"/>
  <c r="A1899" i="32"/>
  <c r="A1900" i="32"/>
  <c r="A1901" i="32"/>
  <c r="A1902" i="32"/>
  <c r="A1903" i="32"/>
  <c r="A1904" i="32"/>
  <c r="A1905" i="32"/>
  <c r="A1906" i="32"/>
  <c r="N1906" i="32" s="1"/>
  <c r="A1907" i="32"/>
  <c r="A1908" i="32"/>
  <c r="A1909" i="32"/>
  <c r="N1909" i="32" s="1"/>
  <c r="A1910" i="32"/>
  <c r="A1911" i="32"/>
  <c r="A1912" i="32"/>
  <c r="A1913" i="32"/>
  <c r="A1914" i="32"/>
  <c r="A1915" i="32"/>
  <c r="A1916" i="32"/>
  <c r="A1917" i="32"/>
  <c r="A1918" i="32"/>
  <c r="A1919" i="32"/>
  <c r="A1920" i="32"/>
  <c r="A1921" i="32"/>
  <c r="A1922" i="32"/>
  <c r="N1922" i="32" s="1"/>
  <c r="A1923" i="32"/>
  <c r="A1924" i="32"/>
  <c r="A1925" i="32"/>
  <c r="N1925" i="32" s="1"/>
  <c r="A1926" i="32"/>
  <c r="A1927" i="32"/>
  <c r="A1928" i="32"/>
  <c r="A1929" i="32"/>
  <c r="A1930" i="32"/>
  <c r="A1931" i="32"/>
  <c r="A1932" i="32"/>
  <c r="A1933" i="32"/>
  <c r="A1934" i="32"/>
  <c r="A1935" i="32"/>
  <c r="A1936" i="32"/>
  <c r="A1937" i="32"/>
  <c r="A1938" i="32"/>
  <c r="N1938" i="32" s="1"/>
  <c r="A1939" i="32"/>
  <c r="A1940" i="32"/>
  <c r="A1941" i="32"/>
  <c r="N1941" i="32" s="1"/>
  <c r="A1942" i="32"/>
  <c r="A1943" i="32"/>
  <c r="A1944" i="32"/>
  <c r="A1945" i="32"/>
  <c r="A1946" i="32"/>
  <c r="A1947" i="32"/>
  <c r="A1948" i="32"/>
  <c r="A1949" i="32"/>
  <c r="A1950" i="32"/>
  <c r="A1951" i="32"/>
  <c r="A1952" i="32"/>
  <c r="A1953" i="32"/>
  <c r="A1954" i="32"/>
  <c r="N1954" i="32" s="1"/>
  <c r="A1955" i="32"/>
  <c r="A1956" i="32"/>
  <c r="A1957" i="32"/>
  <c r="N1957" i="32" s="1"/>
  <c r="A1958" i="32"/>
  <c r="A1959" i="32"/>
  <c r="A1960" i="32"/>
  <c r="A1961" i="32"/>
  <c r="A1962" i="32"/>
  <c r="A1963" i="32"/>
  <c r="A1964" i="32"/>
  <c r="A1965" i="32"/>
  <c r="A1966" i="32"/>
  <c r="A1967" i="32"/>
  <c r="A1968" i="32"/>
  <c r="A1969" i="32"/>
  <c r="A1970" i="32"/>
  <c r="N1970" i="32" s="1"/>
  <c r="A1971" i="32"/>
  <c r="A1972" i="32"/>
  <c r="A1973" i="32"/>
  <c r="N1973" i="32" s="1"/>
  <c r="A1974" i="32"/>
  <c r="A1975" i="32"/>
  <c r="A1976" i="32"/>
  <c r="A1977" i="32"/>
  <c r="A1978" i="32"/>
  <c r="A1979" i="32"/>
  <c r="A1980" i="32"/>
  <c r="A1981" i="32"/>
  <c r="A1982" i="32"/>
  <c r="A1983" i="32"/>
  <c r="A1984" i="32"/>
  <c r="A1985" i="32"/>
  <c r="A1986" i="32"/>
  <c r="N1986" i="32" s="1"/>
  <c r="A1987" i="32"/>
  <c r="A1988" i="32"/>
  <c r="A1989" i="32"/>
  <c r="N1989" i="32" s="1"/>
  <c r="A1990" i="32"/>
  <c r="A1991" i="32"/>
  <c r="A1992" i="32"/>
  <c r="A1993" i="32"/>
  <c r="A1994" i="32"/>
  <c r="A1995" i="32"/>
  <c r="A1996" i="32"/>
  <c r="A1997" i="32"/>
  <c r="A1998" i="32"/>
  <c r="A1999" i="32"/>
  <c r="A2000" i="32"/>
  <c r="A2001" i="32"/>
  <c r="A2002" i="32"/>
  <c r="N2002" i="32" s="1"/>
  <c r="A2003" i="32"/>
  <c r="A2004" i="32"/>
  <c r="A2005" i="32"/>
  <c r="N2005" i="32" s="1"/>
  <c r="A2006" i="32"/>
  <c r="A2007" i="32"/>
  <c r="A2008" i="32"/>
  <c r="A2009" i="32"/>
  <c r="A2010" i="32"/>
  <c r="A2011" i="32"/>
  <c r="A2012" i="32"/>
  <c r="A2013" i="32"/>
  <c r="A2014" i="32"/>
  <c r="A2015" i="32"/>
  <c r="A2016" i="32"/>
  <c r="A2017" i="32"/>
  <c r="A2018" i="32"/>
  <c r="N2018" i="32" s="1"/>
  <c r="A2019" i="32"/>
  <c r="A2020" i="32"/>
  <c r="A2021" i="32"/>
  <c r="N2021" i="32" s="1"/>
  <c r="A2022" i="32"/>
  <c r="A2023" i="32"/>
  <c r="A2024" i="32"/>
  <c r="A2025" i="32"/>
  <c r="A2026" i="32"/>
  <c r="A2027" i="32"/>
  <c r="A2028" i="32"/>
  <c r="A2029" i="32"/>
  <c r="A2030" i="32"/>
  <c r="A2031" i="32"/>
  <c r="A2032" i="32"/>
  <c r="A2033" i="32"/>
  <c r="A2034" i="32"/>
  <c r="N2034" i="32" s="1"/>
  <c r="A2035" i="32"/>
  <c r="A2036" i="32"/>
  <c r="A2037" i="32"/>
  <c r="N2037" i="32" s="1"/>
  <c r="A2038" i="32"/>
  <c r="A2039" i="32"/>
  <c r="A2040" i="32"/>
  <c r="A2041" i="32"/>
  <c r="A2042" i="32"/>
  <c r="A2043" i="32"/>
  <c r="A2044" i="32"/>
  <c r="A2045" i="32"/>
  <c r="A2046" i="32"/>
  <c r="A2047" i="32"/>
  <c r="A2048" i="32"/>
  <c r="A2049" i="32"/>
  <c r="A2050" i="32"/>
  <c r="N2050" i="32" s="1"/>
  <c r="A2051" i="32"/>
  <c r="A2052" i="32"/>
  <c r="A2053" i="32"/>
  <c r="N2053" i="32" s="1"/>
  <c r="A2054" i="32"/>
  <c r="A2055" i="32"/>
  <c r="A2056" i="32"/>
  <c r="A2057" i="32"/>
  <c r="A2058" i="32"/>
  <c r="A2059" i="32"/>
  <c r="A2060" i="32"/>
  <c r="A2061" i="32"/>
  <c r="A2062" i="32"/>
  <c r="A2063" i="32"/>
  <c r="A2064" i="32"/>
  <c r="A2065" i="32"/>
  <c r="A2066" i="32"/>
  <c r="N2066" i="32" s="1"/>
  <c r="A2067" i="32"/>
  <c r="A2068" i="32"/>
  <c r="A2069" i="32"/>
  <c r="N2069" i="32" s="1"/>
  <c r="A2070" i="32"/>
  <c r="A2071" i="32"/>
  <c r="A2072" i="32"/>
  <c r="A2073" i="32"/>
  <c r="A2074" i="32"/>
  <c r="A2075" i="32"/>
  <c r="A2076" i="32"/>
  <c r="A2077" i="32"/>
  <c r="A2078" i="32"/>
  <c r="A2079" i="32"/>
  <c r="A2080" i="32"/>
  <c r="A2081" i="32"/>
  <c r="A2082" i="32"/>
  <c r="N2082" i="32" s="1"/>
  <c r="A2083" i="32"/>
  <c r="A2084" i="32"/>
  <c r="A2085" i="32"/>
  <c r="N2085" i="32" s="1"/>
  <c r="A2086" i="32"/>
  <c r="A2087" i="32"/>
  <c r="A2088" i="32"/>
  <c r="A2089" i="32"/>
  <c r="A2090" i="32"/>
  <c r="A2091" i="32"/>
  <c r="A2092" i="32"/>
  <c r="A2093" i="32"/>
  <c r="A2094" i="32"/>
  <c r="A2095" i="32"/>
  <c r="A2096" i="32"/>
  <c r="A2097" i="32"/>
  <c r="A2098" i="32"/>
  <c r="N2098" i="32" s="1"/>
  <c r="A2099" i="32"/>
  <c r="A2100" i="32"/>
  <c r="A2101" i="32"/>
  <c r="N2101" i="32" s="1"/>
  <c r="A2102" i="32"/>
  <c r="A2103" i="32"/>
  <c r="A2104" i="32"/>
  <c r="N2104" i="32" s="1"/>
  <c r="A2105" i="32"/>
  <c r="A2106" i="32"/>
  <c r="A2107" i="32"/>
  <c r="A2108" i="32"/>
  <c r="A2109" i="32"/>
  <c r="A2110" i="32"/>
  <c r="A2111" i="32"/>
  <c r="A2112" i="32"/>
  <c r="A2113" i="32"/>
  <c r="A2114" i="32"/>
  <c r="N2114" i="32" s="1"/>
  <c r="A2115" i="32"/>
  <c r="A2116" i="32"/>
  <c r="A2117" i="32"/>
  <c r="N2117" i="32" s="1"/>
  <c r="A2118" i="32"/>
  <c r="A2119" i="32"/>
  <c r="A2120" i="32"/>
  <c r="A2121" i="32"/>
  <c r="A2122" i="32"/>
  <c r="A2123" i="32"/>
  <c r="A2124" i="32"/>
  <c r="A2125" i="32"/>
  <c r="A2126" i="32"/>
  <c r="A2127" i="32"/>
  <c r="A2128" i="32"/>
  <c r="A2129" i="32"/>
  <c r="A2130" i="32"/>
  <c r="N2130" i="32" s="1"/>
  <c r="A2131" i="32"/>
  <c r="A2132" i="32"/>
  <c r="A2133" i="32"/>
  <c r="N2133" i="32" s="1"/>
  <c r="A2134" i="32"/>
  <c r="A2135" i="32"/>
  <c r="A2136" i="32"/>
  <c r="N2136" i="32" s="1"/>
  <c r="A2137" i="32"/>
  <c r="A2138" i="32"/>
  <c r="A2139" i="32"/>
  <c r="A2140" i="32"/>
  <c r="A2141" i="32"/>
  <c r="A2142" i="32"/>
  <c r="A2143" i="32"/>
  <c r="A2144" i="32"/>
  <c r="A2145" i="32"/>
  <c r="A2146" i="32"/>
  <c r="N2146" i="32" s="1"/>
  <c r="A2147" i="32"/>
  <c r="A2148" i="32"/>
  <c r="A2149" i="32"/>
  <c r="N2149" i="32" s="1"/>
  <c r="A2150" i="32"/>
  <c r="A2151" i="32"/>
  <c r="A2152" i="32"/>
  <c r="A2153" i="32"/>
  <c r="A2154" i="32"/>
  <c r="A2155" i="32"/>
  <c r="A2156" i="32"/>
  <c r="A2157" i="32"/>
  <c r="A2158" i="32"/>
  <c r="A2159" i="32"/>
  <c r="A2160" i="32"/>
  <c r="A2161" i="32"/>
  <c r="A2162" i="32"/>
  <c r="N2162" i="32" s="1"/>
  <c r="A2163" i="32"/>
  <c r="A2164" i="32"/>
  <c r="A2165" i="32"/>
  <c r="N2165" i="32" s="1"/>
  <c r="A2166" i="32"/>
  <c r="A2167" i="32"/>
  <c r="A2168" i="32"/>
  <c r="N2168" i="32" s="1"/>
  <c r="A2169" i="32"/>
  <c r="A2170" i="32"/>
  <c r="A2171" i="32"/>
  <c r="A2172" i="32"/>
  <c r="A2173" i="32"/>
  <c r="A2174" i="32"/>
  <c r="A2175" i="32"/>
  <c r="A2176" i="32"/>
  <c r="A2177" i="32"/>
  <c r="A2178" i="32"/>
  <c r="N2178" i="32" s="1"/>
  <c r="A2179" i="32"/>
  <c r="A2180" i="32"/>
  <c r="A2181" i="32"/>
  <c r="N2181" i="32" s="1"/>
  <c r="A2182" i="32"/>
  <c r="A2183" i="32"/>
  <c r="A2184" i="32"/>
  <c r="A2185" i="32"/>
  <c r="A2186" i="32"/>
  <c r="A2187" i="32"/>
  <c r="A2188" i="32"/>
  <c r="A2189" i="32"/>
  <c r="A2190" i="32"/>
  <c r="A2191" i="32"/>
  <c r="A2192" i="32"/>
  <c r="A2193" i="32"/>
  <c r="A2194" i="32"/>
  <c r="N2194" i="32" s="1"/>
  <c r="A2195" i="32"/>
  <c r="A2196" i="32"/>
  <c r="A2197" i="32"/>
  <c r="N2197" i="32" s="1"/>
  <c r="A2198" i="32"/>
  <c r="A2199" i="32"/>
  <c r="A2200" i="32"/>
  <c r="N2200" i="32" s="1"/>
  <c r="A2201" i="32"/>
  <c r="A2202" i="32"/>
  <c r="A2203" i="32"/>
  <c r="A2204" i="32"/>
  <c r="A2205" i="32"/>
  <c r="A2206" i="32"/>
  <c r="A2207" i="32"/>
  <c r="A2208" i="32"/>
  <c r="A2209" i="32"/>
  <c r="A2210" i="32"/>
  <c r="N2210" i="32" s="1"/>
  <c r="A2211" i="32"/>
  <c r="A2212" i="32"/>
  <c r="A2213" i="32"/>
  <c r="N2213" i="32" s="1"/>
  <c r="A2214" i="32"/>
  <c r="A2215" i="32"/>
  <c r="A2216" i="32"/>
  <c r="A2217" i="32"/>
  <c r="A2218" i="32"/>
  <c r="A2219" i="32"/>
  <c r="A2220" i="32"/>
  <c r="A2221" i="32"/>
  <c r="A2222" i="32"/>
  <c r="A2223" i="32"/>
  <c r="A2224" i="32"/>
  <c r="A2225" i="32"/>
  <c r="A2226" i="32"/>
  <c r="N2226" i="32" s="1"/>
  <c r="A2227" i="32"/>
  <c r="A2228" i="32"/>
  <c r="A2229" i="32"/>
  <c r="N2229" i="32" s="1"/>
  <c r="A2230" i="32"/>
  <c r="A2231" i="32"/>
  <c r="A2232" i="32"/>
  <c r="N2232" i="32" s="1"/>
  <c r="A2233" i="32"/>
  <c r="A2234" i="32"/>
  <c r="A2235" i="32"/>
  <c r="A2236" i="32"/>
  <c r="A2237" i="32"/>
  <c r="A2238" i="32"/>
  <c r="A2239" i="32"/>
  <c r="A2240" i="32"/>
  <c r="A2241" i="32"/>
  <c r="A2242" i="32"/>
  <c r="N2242" i="32" s="1"/>
  <c r="A2243" i="32"/>
  <c r="A2244" i="32"/>
  <c r="A2245" i="32"/>
  <c r="N2245" i="32" s="1"/>
  <c r="A2246" i="32"/>
  <c r="A2247" i="32"/>
  <c r="A2248" i="32"/>
  <c r="A2249" i="32"/>
  <c r="A2250" i="32"/>
  <c r="A2251" i="32"/>
  <c r="A2252" i="32"/>
  <c r="A2253" i="32"/>
  <c r="A2254" i="32"/>
  <c r="A2255" i="32"/>
  <c r="A2256" i="32"/>
  <c r="A2257" i="32"/>
  <c r="A2258" i="32"/>
  <c r="N2258" i="32" s="1"/>
  <c r="A2259" i="32"/>
  <c r="A2260" i="32"/>
  <c r="A2261" i="32"/>
  <c r="N2261" i="32" s="1"/>
  <c r="A2262" i="32"/>
  <c r="A2263" i="32"/>
  <c r="A2264" i="32"/>
  <c r="N2264" i="32" s="1"/>
  <c r="A2265" i="32"/>
  <c r="A2266" i="32"/>
  <c r="A2267" i="32"/>
  <c r="A2268" i="32"/>
  <c r="A2269" i="32"/>
  <c r="A2270" i="32"/>
  <c r="A2271" i="32"/>
  <c r="A2272" i="32"/>
  <c r="A2273" i="32"/>
  <c r="A2274" i="32"/>
  <c r="N2274" i="32" s="1"/>
  <c r="A2275" i="32"/>
  <c r="A2276" i="32"/>
  <c r="A2277" i="32"/>
  <c r="N2277" i="32" s="1"/>
  <c r="A2278" i="32"/>
  <c r="A2279" i="32"/>
  <c r="A2280" i="32"/>
  <c r="A2281" i="32"/>
  <c r="A2282" i="32"/>
  <c r="A2283" i="32"/>
  <c r="A2284" i="32"/>
  <c r="A2285" i="32"/>
  <c r="A2286" i="32"/>
  <c r="A2287" i="32"/>
  <c r="A2288" i="32"/>
  <c r="A2289" i="32"/>
  <c r="A2290" i="32"/>
  <c r="N2290" i="32" s="1"/>
  <c r="A2291" i="32"/>
  <c r="A2292" i="32"/>
  <c r="A2293" i="32"/>
  <c r="N2293" i="32" s="1"/>
  <c r="A2294" i="32"/>
  <c r="A2295" i="32"/>
  <c r="A2296" i="32"/>
  <c r="N2296" i="32" s="1"/>
  <c r="A2297" i="32"/>
  <c r="A2298" i="32"/>
  <c r="A2299" i="32"/>
  <c r="A2300" i="32"/>
  <c r="A2301" i="32"/>
  <c r="A2302" i="32"/>
  <c r="A2303" i="32"/>
  <c r="A2304" i="32"/>
  <c r="A2305" i="32"/>
  <c r="A2306" i="32"/>
  <c r="N2306" i="32" s="1"/>
  <c r="A2307" i="32"/>
  <c r="A2308" i="32"/>
  <c r="A2309" i="32"/>
  <c r="N2309" i="32" s="1"/>
  <c r="A2310" i="32"/>
  <c r="A2311" i="32"/>
  <c r="A2312" i="32"/>
  <c r="A2313" i="32"/>
  <c r="A2314" i="32"/>
  <c r="A2315" i="32"/>
  <c r="A2316" i="32"/>
  <c r="A2317" i="32"/>
  <c r="A2318" i="32"/>
  <c r="A2319" i="32"/>
  <c r="A2320" i="32"/>
  <c r="A2321" i="32"/>
  <c r="A2322" i="32"/>
  <c r="N2322" i="32" s="1"/>
  <c r="A2323" i="32"/>
  <c r="A2324" i="32"/>
  <c r="A2325" i="32"/>
  <c r="N2325" i="32" s="1"/>
  <c r="A2326" i="32"/>
  <c r="A2327" i="32"/>
  <c r="A2328" i="32"/>
  <c r="N2328" i="32" s="1"/>
  <c r="A2329" i="32"/>
  <c r="A2330" i="32"/>
  <c r="A2331" i="32"/>
  <c r="A2332" i="32"/>
  <c r="A2333" i="32"/>
  <c r="A2334" i="32"/>
  <c r="A2335" i="32"/>
  <c r="A2336" i="32"/>
  <c r="A2337" i="32"/>
  <c r="A2338" i="32"/>
  <c r="N2338" i="32" s="1"/>
  <c r="A2339" i="32"/>
  <c r="A2340" i="32"/>
  <c r="A2341" i="32"/>
  <c r="N2341" i="32" s="1"/>
  <c r="A2342" i="32"/>
  <c r="A2343" i="32"/>
  <c r="A2344" i="32"/>
  <c r="A2345" i="32"/>
  <c r="A2346" i="32"/>
  <c r="A2347" i="32"/>
  <c r="A2348" i="32"/>
  <c r="A2349" i="32"/>
  <c r="A2350" i="32"/>
  <c r="A2351" i="32"/>
  <c r="A2352" i="32"/>
  <c r="A2353" i="32"/>
  <c r="A2354" i="32"/>
  <c r="N2354" i="32" s="1"/>
  <c r="A2355" i="32"/>
  <c r="A2356" i="32"/>
  <c r="A2357" i="32"/>
  <c r="N2357" i="32" s="1"/>
  <c r="A2358" i="32"/>
  <c r="A2359" i="32"/>
  <c r="A2360" i="32"/>
  <c r="N2360" i="32" s="1"/>
  <c r="A2361" i="32"/>
  <c r="A2362" i="32"/>
  <c r="A2363" i="32"/>
  <c r="A2364" i="32"/>
  <c r="A2365" i="32"/>
  <c r="A2366" i="32"/>
  <c r="A2367" i="32"/>
  <c r="A2368" i="32"/>
  <c r="A2369" i="32"/>
  <c r="A2370" i="32"/>
  <c r="N2370" i="32" s="1"/>
  <c r="A2371" i="32"/>
  <c r="A2372" i="32"/>
  <c r="A2373" i="32"/>
  <c r="N2373" i="32" s="1"/>
  <c r="A2374" i="32"/>
  <c r="A2375" i="32"/>
  <c r="A2376" i="32"/>
  <c r="A2377" i="32"/>
  <c r="A2378" i="32"/>
  <c r="A2379" i="32"/>
  <c r="A2380" i="32"/>
  <c r="A2381" i="32"/>
  <c r="A2382" i="32"/>
  <c r="A2383" i="32"/>
  <c r="A2384" i="32"/>
  <c r="A2385" i="32"/>
  <c r="A2386" i="32"/>
  <c r="N2386" i="32" s="1"/>
  <c r="A2387" i="32"/>
  <c r="A2388" i="32"/>
  <c r="A2389" i="32"/>
  <c r="N2389" i="32" s="1"/>
  <c r="A2390" i="32"/>
  <c r="A2391" i="32"/>
  <c r="A2392" i="32"/>
  <c r="N2392" i="32" s="1"/>
  <c r="A2393" i="32"/>
  <c r="A2394" i="32"/>
  <c r="A2395" i="32"/>
  <c r="A2396" i="32"/>
  <c r="A2397" i="32"/>
  <c r="A2398" i="32"/>
  <c r="A2399" i="32"/>
  <c r="A2400" i="32"/>
  <c r="A2401" i="32"/>
  <c r="A2402" i="32"/>
  <c r="N2402" i="32" s="1"/>
  <c r="A2403" i="32"/>
  <c r="A2404" i="32"/>
  <c r="A2405" i="32"/>
  <c r="N2405" i="32" s="1"/>
  <c r="A2406" i="32"/>
  <c r="A2407" i="32"/>
  <c r="A2408" i="32"/>
  <c r="A2409" i="32"/>
  <c r="A2410" i="32"/>
  <c r="A2411" i="32"/>
  <c r="A2412" i="32"/>
  <c r="A2413" i="32"/>
  <c r="A2414" i="32"/>
  <c r="A2415" i="32"/>
  <c r="A2416" i="32"/>
  <c r="A2417" i="32"/>
  <c r="A2418" i="32"/>
  <c r="N2418" i="32" s="1"/>
  <c r="A2419" i="32"/>
  <c r="A2420" i="32"/>
  <c r="A2421" i="32"/>
  <c r="N2421" i="32" s="1"/>
  <c r="A2422" i="32"/>
  <c r="A2423" i="32"/>
  <c r="A2424" i="32"/>
  <c r="A2425" i="32"/>
  <c r="A2426" i="32"/>
  <c r="A2427" i="32"/>
  <c r="A2428" i="32"/>
  <c r="A2429" i="32"/>
  <c r="A2430" i="32"/>
  <c r="A2431" i="32"/>
  <c r="A2432" i="32"/>
  <c r="A2433" i="32"/>
  <c r="A2434" i="32"/>
  <c r="N2434" i="32" s="1"/>
  <c r="A2435" i="32"/>
  <c r="A2436" i="32"/>
  <c r="A2437" i="32"/>
  <c r="N2437" i="32" s="1"/>
  <c r="A2438" i="32"/>
  <c r="A2439" i="32"/>
  <c r="A2440" i="32"/>
  <c r="A2441" i="32"/>
  <c r="A2442" i="32"/>
  <c r="A2443" i="32"/>
  <c r="A2444" i="32"/>
  <c r="A2445" i="32"/>
  <c r="A2446" i="32"/>
  <c r="A2447" i="32"/>
  <c r="A2448" i="32"/>
  <c r="A2449" i="32"/>
  <c r="A2450" i="32"/>
  <c r="N2450" i="32" s="1"/>
  <c r="A2451" i="32"/>
  <c r="A2452" i="32"/>
  <c r="A2453" i="32"/>
  <c r="N2453" i="32" s="1"/>
  <c r="A2454" i="32"/>
  <c r="A2455" i="32"/>
  <c r="A2456" i="32"/>
  <c r="A2457" i="32"/>
  <c r="A2458" i="32"/>
  <c r="A2459" i="32"/>
  <c r="A2460" i="32"/>
  <c r="A2461" i="32"/>
  <c r="A2462" i="32"/>
  <c r="A2463" i="32"/>
  <c r="A2464" i="32"/>
  <c r="A2465" i="32"/>
  <c r="A2466" i="32"/>
  <c r="N2466" i="32" s="1"/>
  <c r="A2467" i="32"/>
  <c r="A2468" i="32"/>
  <c r="A2469" i="32"/>
  <c r="N2469" i="32" s="1"/>
  <c r="A2470" i="32"/>
  <c r="A2471" i="32"/>
  <c r="A2472" i="32"/>
  <c r="A2473" i="32"/>
  <c r="A2474" i="32"/>
  <c r="A2475" i="32"/>
  <c r="A2476" i="32"/>
  <c r="A2477" i="32"/>
  <c r="A2478" i="32"/>
  <c r="A2479" i="32"/>
  <c r="A2480" i="32"/>
  <c r="A2481" i="32"/>
  <c r="A2482" i="32"/>
  <c r="N2482" i="32" s="1"/>
  <c r="A2483" i="32"/>
  <c r="A2484" i="32"/>
  <c r="A2485" i="32"/>
  <c r="N2485" i="32" s="1"/>
  <c r="A2486" i="32"/>
  <c r="A2487" i="32"/>
  <c r="A2488" i="32"/>
  <c r="A2489" i="32"/>
  <c r="A2490" i="32"/>
  <c r="A2491" i="32"/>
  <c r="A2492" i="32"/>
  <c r="A2493" i="32"/>
  <c r="A2494" i="32"/>
  <c r="A2495" i="32"/>
  <c r="A2496" i="32"/>
  <c r="A2497" i="32"/>
  <c r="A2498" i="32"/>
  <c r="N2498" i="32" s="1"/>
  <c r="A2499" i="32"/>
  <c r="A2500" i="32"/>
  <c r="A2501" i="32"/>
  <c r="N2501" i="32" s="1"/>
  <c r="A2502" i="32"/>
  <c r="A2503" i="32"/>
  <c r="O2503" i="32" s="1"/>
  <c r="A2504" i="32"/>
  <c r="A2505" i="32"/>
  <c r="A2506" i="32"/>
  <c r="A2507" i="32"/>
  <c r="A2508" i="32"/>
  <c r="A2509" i="32"/>
  <c r="A2510" i="32"/>
  <c r="A2511" i="32"/>
  <c r="A2512" i="32"/>
  <c r="A2513" i="32"/>
  <c r="A2514" i="32"/>
  <c r="N2514" i="32" s="1"/>
  <c r="A2515" i="32"/>
  <c r="A2516" i="32"/>
  <c r="A2517" i="32"/>
  <c r="N2517" i="32" s="1"/>
  <c r="A2518" i="32"/>
  <c r="A2519" i="32"/>
  <c r="A2520" i="32"/>
  <c r="A2521" i="32"/>
  <c r="A2522" i="32"/>
  <c r="A2523" i="32"/>
  <c r="A2524" i="32"/>
  <c r="A2525" i="32"/>
  <c r="A2526" i="32"/>
  <c r="A2527" i="32"/>
  <c r="A2528" i="32"/>
  <c r="A2529" i="32"/>
  <c r="A2530" i="32"/>
  <c r="N2530" i="32" s="1"/>
  <c r="A2531" i="32"/>
  <c r="A2532" i="32"/>
  <c r="A2533" i="32"/>
  <c r="N2533" i="32" s="1"/>
  <c r="A2534" i="32"/>
  <c r="A2535" i="32"/>
  <c r="A2536" i="32"/>
  <c r="A2537" i="32"/>
  <c r="A2538" i="32"/>
  <c r="A2539" i="32"/>
  <c r="A2540" i="32"/>
  <c r="A2541" i="32"/>
  <c r="A2542" i="32"/>
  <c r="A2543" i="32"/>
  <c r="A2544" i="32"/>
  <c r="A2545" i="32"/>
  <c r="A2546" i="32"/>
  <c r="N2546" i="32" s="1"/>
  <c r="A2547" i="32"/>
  <c r="A2548" i="32"/>
  <c r="A2549" i="32"/>
  <c r="N2549" i="32" s="1"/>
  <c r="A2550" i="32"/>
  <c r="A2551" i="32"/>
  <c r="A2552" i="32"/>
  <c r="A2553" i="32"/>
  <c r="A2554" i="32"/>
  <c r="A2555" i="32"/>
  <c r="A2556" i="32"/>
  <c r="A2557" i="32"/>
  <c r="A2558" i="32"/>
  <c r="A2559" i="32"/>
  <c r="A2560" i="32"/>
  <c r="A2561" i="32"/>
  <c r="A2562" i="32"/>
  <c r="N2562" i="32" s="1"/>
  <c r="A2563" i="32"/>
  <c r="A2564" i="32"/>
  <c r="A2565" i="32"/>
  <c r="N2565" i="32" s="1"/>
  <c r="A2566" i="32"/>
  <c r="A2567" i="32"/>
  <c r="A2568" i="32"/>
  <c r="A2569" i="32"/>
  <c r="A2570" i="32"/>
  <c r="A2571" i="32"/>
  <c r="A2572" i="32"/>
  <c r="A2573" i="32"/>
  <c r="A2574" i="32"/>
  <c r="A2575" i="32"/>
  <c r="A2576" i="32"/>
  <c r="A2577" i="32"/>
  <c r="A2578" i="32"/>
  <c r="N2578" i="32" s="1"/>
  <c r="A2579" i="32"/>
  <c r="A2580" i="32"/>
  <c r="A2581" i="32"/>
  <c r="N2581" i="32" s="1"/>
  <c r="A2582" i="32"/>
  <c r="A2583" i="32"/>
  <c r="A2584" i="32"/>
  <c r="A2585" i="32"/>
  <c r="A2586" i="32"/>
  <c r="A2587" i="32"/>
  <c r="A2588" i="32"/>
  <c r="A2589" i="32"/>
  <c r="A2590" i="32"/>
  <c r="A2591" i="32"/>
  <c r="A2592" i="32"/>
  <c r="A2593" i="32"/>
  <c r="A2594" i="32"/>
  <c r="N2594" i="32" s="1"/>
  <c r="A2595" i="32"/>
  <c r="A2596" i="32"/>
  <c r="A2597" i="32"/>
  <c r="N2597" i="32" s="1"/>
  <c r="A2598" i="32"/>
  <c r="A2599" i="32"/>
  <c r="A2600" i="32"/>
  <c r="A2601" i="32"/>
  <c r="A2602" i="32"/>
  <c r="A2603" i="32"/>
  <c r="A2604" i="32"/>
  <c r="A2605" i="32"/>
  <c r="A2606" i="32"/>
  <c r="A2607" i="32"/>
  <c r="A2608" i="32"/>
  <c r="A2609" i="32"/>
  <c r="A2610" i="32"/>
  <c r="N2610" i="32" s="1"/>
  <c r="A2611" i="32"/>
  <c r="A2612" i="32"/>
  <c r="A2613" i="32"/>
  <c r="N2613" i="32" s="1"/>
  <c r="A2614" i="32"/>
  <c r="A2615" i="32"/>
  <c r="A2616" i="32"/>
  <c r="A2617" i="32"/>
  <c r="A2618" i="32"/>
  <c r="A2619" i="32"/>
  <c r="A2620" i="32"/>
  <c r="A2621" i="32"/>
  <c r="A2622" i="32"/>
  <c r="A2623" i="32"/>
  <c r="A2624" i="32"/>
  <c r="A2625" i="32"/>
  <c r="A2626" i="32"/>
  <c r="N2626" i="32" s="1"/>
  <c r="A2627" i="32"/>
  <c r="A2628" i="32"/>
  <c r="A2629" i="32"/>
  <c r="N2629" i="32" s="1"/>
  <c r="A2630" i="32"/>
  <c r="A2631" i="32"/>
  <c r="O2631" i="32" s="1"/>
  <c r="A2632" i="32"/>
  <c r="A2633" i="32"/>
  <c r="A2634" i="32"/>
  <c r="A2635" i="32"/>
  <c r="A2636" i="32"/>
  <c r="A2637" i="32"/>
  <c r="A2638" i="32"/>
  <c r="A2639" i="32"/>
  <c r="A2640" i="32"/>
  <c r="A2641" i="32"/>
  <c r="A2642" i="32"/>
  <c r="N2642" i="32" s="1"/>
  <c r="A2643" i="32"/>
  <c r="A2644" i="32"/>
  <c r="A2645" i="32"/>
  <c r="N2645" i="32" s="1"/>
  <c r="A2646" i="32"/>
  <c r="A2647" i="32"/>
  <c r="A2648" i="32"/>
  <c r="A2649" i="32"/>
  <c r="A2650" i="32"/>
  <c r="A2651" i="32"/>
  <c r="A2652" i="32"/>
  <c r="A2653" i="32"/>
  <c r="A2654" i="32"/>
  <c r="A2655" i="32"/>
  <c r="A2656" i="32"/>
  <c r="A2657" i="32"/>
  <c r="A2658" i="32"/>
  <c r="N2658" i="32" s="1"/>
  <c r="A2659" i="32"/>
  <c r="A2660" i="32"/>
  <c r="A2661" i="32"/>
  <c r="N2661" i="32" s="1"/>
  <c r="A2662" i="32"/>
  <c r="A2663" i="32"/>
  <c r="A2664" i="32"/>
  <c r="A2665" i="32"/>
  <c r="A2666" i="32"/>
  <c r="A2667" i="32"/>
  <c r="A2668" i="32"/>
  <c r="A2669" i="32"/>
  <c r="A2670" i="32"/>
  <c r="A2671" i="32"/>
  <c r="A2672" i="32"/>
  <c r="A2673" i="32"/>
  <c r="A2674" i="32"/>
  <c r="N2674" i="32" s="1"/>
  <c r="A2675" i="32"/>
  <c r="A2676" i="32"/>
  <c r="A2677" i="32"/>
  <c r="N2677" i="32" s="1"/>
  <c r="A2678" i="32"/>
  <c r="A2679" i="32"/>
  <c r="A2680" i="32"/>
  <c r="A2681" i="32"/>
  <c r="A2682" i="32"/>
  <c r="A2683" i="32"/>
  <c r="A2684" i="32"/>
  <c r="A2685" i="32"/>
  <c r="A2686" i="32"/>
  <c r="A2687" i="32"/>
  <c r="A2688" i="32"/>
  <c r="A2689" i="32"/>
  <c r="A2690" i="32"/>
  <c r="N2690" i="32" s="1"/>
  <c r="A2691" i="32"/>
  <c r="A2692" i="32"/>
  <c r="A2693" i="32"/>
  <c r="N2693" i="32" s="1"/>
  <c r="A2694" i="32"/>
  <c r="A2695" i="32"/>
  <c r="A2696" i="32"/>
  <c r="A2697" i="32"/>
  <c r="A2698" i="32"/>
  <c r="A2699" i="32"/>
  <c r="A2700" i="32"/>
  <c r="A2701" i="32"/>
  <c r="A2702" i="32"/>
  <c r="A2703" i="32"/>
  <c r="A2704" i="32"/>
  <c r="A2705" i="32"/>
  <c r="A2706" i="32"/>
  <c r="N2706" i="32" s="1"/>
  <c r="A2707" i="32"/>
  <c r="A2708" i="32"/>
  <c r="A2709" i="32"/>
  <c r="N2709" i="32" s="1"/>
  <c r="A2710" i="32"/>
  <c r="A2711" i="32"/>
  <c r="A2712" i="32"/>
  <c r="A2713" i="32"/>
  <c r="A2714" i="32"/>
  <c r="A2715" i="32"/>
  <c r="A2716" i="32"/>
  <c r="A2717" i="32"/>
  <c r="A2718" i="32"/>
  <c r="A2719" i="32"/>
  <c r="A2720" i="32"/>
  <c r="A2721" i="32"/>
  <c r="A2722" i="32"/>
  <c r="N2722" i="32" s="1"/>
  <c r="A2723" i="32"/>
  <c r="A2724" i="32"/>
  <c r="A2725" i="32"/>
  <c r="N2725" i="32" s="1"/>
  <c r="A2726" i="32"/>
  <c r="A2727" i="32"/>
  <c r="A2728" i="32"/>
  <c r="A2729" i="32"/>
  <c r="A2730" i="32"/>
  <c r="A2731" i="32"/>
  <c r="A2732" i="32"/>
  <c r="A2733" i="32"/>
  <c r="A2734" i="32"/>
  <c r="A2735" i="32"/>
  <c r="A2736" i="32"/>
  <c r="A2737" i="32"/>
  <c r="A2738" i="32"/>
  <c r="N2738" i="32" s="1"/>
  <c r="A2739" i="32"/>
  <c r="A2740" i="32"/>
  <c r="A2741" i="32"/>
  <c r="N2741" i="32" s="1"/>
  <c r="A2742" i="32"/>
  <c r="A2743" i="32"/>
  <c r="A2744" i="32"/>
  <c r="A2745" i="32"/>
  <c r="A2746" i="32"/>
  <c r="A2747" i="32"/>
  <c r="A2748" i="32"/>
  <c r="A2749" i="32"/>
  <c r="A2750" i="32"/>
  <c r="A2751" i="32"/>
  <c r="A2752" i="32"/>
  <c r="A2753" i="32"/>
  <c r="A2754" i="32"/>
  <c r="N2754" i="32" s="1"/>
  <c r="A2755" i="32"/>
  <c r="A2756" i="32"/>
  <c r="A2757" i="32"/>
  <c r="N2757" i="32" s="1"/>
  <c r="A2758" i="32"/>
  <c r="A2759" i="32"/>
  <c r="O2759" i="32" s="1"/>
  <c r="A2760" i="32"/>
  <c r="A2761" i="32"/>
  <c r="A2762" i="32"/>
  <c r="A2763" i="32"/>
  <c r="A2764" i="32"/>
  <c r="A2765" i="32"/>
  <c r="A2766" i="32"/>
  <c r="A2767" i="32"/>
  <c r="A2768" i="32"/>
  <c r="A2769" i="32"/>
  <c r="A2770" i="32"/>
  <c r="N2770" i="32" s="1"/>
  <c r="A2771" i="32"/>
  <c r="A2772" i="32"/>
  <c r="A2773" i="32"/>
  <c r="N2773" i="32" s="1"/>
  <c r="A2774" i="32"/>
  <c r="A2775" i="32"/>
  <c r="A2776" i="32"/>
  <c r="A2777" i="32"/>
  <c r="A2778" i="32"/>
  <c r="A2779" i="32"/>
  <c r="A2780" i="32"/>
  <c r="A2781" i="32"/>
  <c r="A2782" i="32"/>
  <c r="A2783" i="32"/>
  <c r="A2784" i="32"/>
  <c r="O2784" i="32" s="1"/>
  <c r="A2785" i="32"/>
  <c r="M2785" i="32" s="1"/>
  <c r="A2786" i="32"/>
  <c r="A2787" i="32"/>
  <c r="A2788" i="32"/>
  <c r="M2788" i="32" s="1"/>
  <c r="A2789" i="32"/>
  <c r="A2790" i="32"/>
  <c r="O2790" i="32" s="1"/>
  <c r="A2791" i="32"/>
  <c r="A2792" i="32"/>
  <c r="A2793" i="32"/>
  <c r="A2794" i="32"/>
  <c r="A2795" i="32"/>
  <c r="N2795" i="32" s="1"/>
  <c r="A2796" i="32"/>
  <c r="A2797" i="32"/>
  <c r="N2797" i="32" s="1"/>
  <c r="A2798" i="32"/>
  <c r="J2798" i="32" s="1"/>
  <c r="A2799" i="32"/>
  <c r="A2800" i="32"/>
  <c r="A2801" i="32"/>
  <c r="M2801" i="32" s="1"/>
  <c r="A2802" i="32"/>
  <c r="N2802" i="32" s="1"/>
  <c r="A2803" i="32"/>
  <c r="A2804" i="32"/>
  <c r="A2805" i="32"/>
  <c r="A2806" i="32"/>
  <c r="A2807" i="32"/>
  <c r="A2808" i="32"/>
  <c r="A2809" i="32"/>
  <c r="O2809" i="32" s="1"/>
  <c r="A2810" i="32"/>
  <c r="M2810" i="32" s="1"/>
  <c r="A2811" i="32"/>
  <c r="A2812" i="32"/>
  <c r="A2813" i="32"/>
  <c r="A2814" i="32"/>
  <c r="A2815" i="32"/>
  <c r="A2816" i="32"/>
  <c r="O2816" i="32" s="1"/>
  <c r="A2817" i="32"/>
  <c r="M2817" i="32" s="1"/>
  <c r="A2818" i="32"/>
  <c r="A2819" i="32"/>
  <c r="A2820" i="32"/>
  <c r="M2820" i="32" s="1"/>
  <c r="A2821" i="32"/>
  <c r="A2822" i="32"/>
  <c r="O2822" i="32" s="1"/>
  <c r="A2823" i="32"/>
  <c r="A2824" i="32"/>
  <c r="A2825" i="32"/>
  <c r="A2826" i="32"/>
  <c r="A2827" i="32"/>
  <c r="A2828" i="32"/>
  <c r="A2829" i="32"/>
  <c r="N2829" i="32" s="1"/>
  <c r="A2830" i="32"/>
  <c r="A2831" i="32"/>
  <c r="A2832" i="32"/>
  <c r="A2833" i="32"/>
  <c r="M2833" i="32" s="1"/>
  <c r="A2834" i="32"/>
  <c r="N2834" i="32" s="1"/>
  <c r="A2835" i="32"/>
  <c r="A2836" i="32"/>
  <c r="A2837" i="32"/>
  <c r="A2838" i="32"/>
  <c r="A2839" i="32"/>
  <c r="A2840" i="32"/>
  <c r="A2841" i="32"/>
  <c r="O2841" i="32" s="1"/>
  <c r="A2842" i="32"/>
  <c r="M2842" i="32" s="1"/>
  <c r="A2843" i="32"/>
  <c r="A2844" i="32"/>
  <c r="A2845" i="32"/>
  <c r="A2846" i="32"/>
  <c r="A2847" i="32"/>
  <c r="A2848" i="32"/>
  <c r="O2848" i="32" s="1"/>
  <c r="A2849" i="32"/>
  <c r="M2849" i="32" s="1"/>
  <c r="A2850" i="32"/>
  <c r="A2851" i="32"/>
  <c r="A2852" i="32"/>
  <c r="A2853" i="32"/>
  <c r="A2854" i="32"/>
  <c r="O2854" i="32" s="1"/>
  <c r="A2855" i="32"/>
  <c r="A2856" i="32"/>
  <c r="A2857" i="32"/>
  <c r="A2858" i="32"/>
  <c r="A2859" i="32"/>
  <c r="A2860" i="32"/>
  <c r="A2861" i="32"/>
  <c r="N2861" i="32" s="1"/>
  <c r="A2862" i="32"/>
  <c r="A2863" i="32"/>
  <c r="A2864" i="32"/>
  <c r="A2865" i="32"/>
  <c r="M2865" i="32" s="1"/>
  <c r="A2866" i="32"/>
  <c r="N2866" i="32" s="1"/>
  <c r="A2867" i="32"/>
  <c r="A2868" i="32"/>
  <c r="A2869" i="32"/>
  <c r="A2870" i="32"/>
  <c r="A2871" i="32"/>
  <c r="A2872" i="32"/>
  <c r="A2873" i="32"/>
  <c r="O2873" i="32" s="1"/>
  <c r="A2874" i="32"/>
  <c r="M2874" i="32" s="1"/>
  <c r="A2875" i="32"/>
  <c r="A2876" i="32"/>
  <c r="A2877" i="32"/>
  <c r="A2878" i="32"/>
  <c r="A2879" i="32"/>
  <c r="A2880" i="32"/>
  <c r="O2880" i="32" s="1"/>
  <c r="A2881" i="32"/>
  <c r="M2881" i="32" s="1"/>
  <c r="A2882" i="32"/>
  <c r="A2883" i="32"/>
  <c r="A2884" i="32"/>
  <c r="M2884" i="32" s="1"/>
  <c r="A2885" i="32"/>
  <c r="A2886" i="32"/>
  <c r="O2886" i="32" s="1"/>
  <c r="A2887" i="32"/>
  <c r="A2888" i="32"/>
  <c r="A2889" i="32"/>
  <c r="A2890" i="32"/>
  <c r="A2891" i="32"/>
  <c r="A2892" i="32"/>
  <c r="A2893" i="32"/>
  <c r="N2893" i="32" s="1"/>
  <c r="A2894" i="32"/>
  <c r="A2895" i="32"/>
  <c r="M2895" i="32" s="1"/>
  <c r="A2896" i="32"/>
  <c r="A2897" i="32"/>
  <c r="M2897" i="32" s="1"/>
  <c r="A2898" i="32"/>
  <c r="N2898" i="32" s="1"/>
  <c r="A2899" i="32"/>
  <c r="A2900" i="32"/>
  <c r="A2901" i="32"/>
  <c r="A2902" i="32"/>
  <c r="A2903" i="32"/>
  <c r="A2904" i="32"/>
  <c r="A2905" i="32"/>
  <c r="O2905" i="32" s="1"/>
  <c r="A2906" i="32"/>
  <c r="M2906" i="32" s="1"/>
  <c r="A2907" i="32"/>
  <c r="A2908" i="32"/>
  <c r="A2909" i="32"/>
  <c r="A2910" i="32"/>
  <c r="A2911" i="32"/>
  <c r="A2912" i="32"/>
  <c r="O2912" i="32" s="1"/>
  <c r="A2913" i="32"/>
  <c r="M2913" i="32" s="1"/>
  <c r="A2914" i="32"/>
  <c r="A2915" i="32"/>
  <c r="A2916" i="32"/>
  <c r="A2917" i="32"/>
  <c r="A2918" i="32"/>
  <c r="O2918" i="32" s="1"/>
  <c r="A2919" i="32"/>
  <c r="A2920" i="32"/>
  <c r="A2921" i="32"/>
  <c r="A2922" i="32"/>
  <c r="A2923" i="32"/>
  <c r="A2924" i="32"/>
  <c r="A2925" i="32"/>
  <c r="N2925" i="32" s="1"/>
  <c r="A2926" i="32"/>
  <c r="A2927" i="32"/>
  <c r="A2928" i="32"/>
  <c r="A2929" i="32"/>
  <c r="M2929" i="32" s="1"/>
  <c r="A2930" i="32"/>
  <c r="N2930" i="32" s="1"/>
  <c r="A2931" i="32"/>
  <c r="A2932" i="32"/>
  <c r="A2933" i="32"/>
  <c r="A2934" i="32"/>
  <c r="A2935" i="32"/>
  <c r="A2936" i="32"/>
  <c r="A2937" i="32"/>
  <c r="O2937" i="32" s="1"/>
  <c r="A2938" i="32"/>
  <c r="M2938" i="32" s="1"/>
  <c r="A2939" i="32"/>
  <c r="A2940" i="32"/>
  <c r="A2941" i="32"/>
  <c r="A2942" i="32"/>
  <c r="A2943" i="32"/>
  <c r="A2944" i="32"/>
  <c r="O2944" i="32" s="1"/>
  <c r="A2945" i="32"/>
  <c r="M2945" i="32" s="1"/>
  <c r="A2946" i="32"/>
  <c r="A2947" i="32"/>
  <c r="A2948" i="32"/>
  <c r="M2948" i="32" s="1"/>
  <c r="A2949" i="32"/>
  <c r="A2950" i="32"/>
  <c r="O2950" i="32" s="1"/>
  <c r="A2951" i="32"/>
  <c r="O2951" i="32" s="1"/>
  <c r="A2952" i="32"/>
  <c r="A2953" i="32"/>
  <c r="A2954" i="32"/>
  <c r="A2955" i="32"/>
  <c r="A2956" i="32"/>
  <c r="A2957" i="32"/>
  <c r="N2957" i="32" s="1"/>
  <c r="A2958" i="32"/>
  <c r="A2959" i="32"/>
  <c r="A2960" i="32"/>
  <c r="A2961" i="32"/>
  <c r="M2961" i="32" s="1"/>
  <c r="A2962" i="32"/>
  <c r="N2962" i="32" s="1"/>
  <c r="A2963" i="32"/>
  <c r="A2964" i="32"/>
  <c r="A2965" i="32"/>
  <c r="A2966" i="32"/>
  <c r="A2967" i="32"/>
  <c r="A2968" i="32"/>
  <c r="A2969" i="32"/>
  <c r="O2969" i="32" s="1"/>
  <c r="A2970" i="32"/>
  <c r="M2970" i="32" s="1"/>
  <c r="A2971" i="32"/>
  <c r="A2972" i="32"/>
  <c r="A2973" i="32"/>
  <c r="A2974" i="32"/>
  <c r="A2975" i="32"/>
  <c r="A2976" i="32"/>
  <c r="O2976" i="32" s="1"/>
  <c r="A2977" i="32"/>
  <c r="M2977" i="32" s="1"/>
  <c r="A2978" i="32"/>
  <c r="A2979" i="32"/>
  <c r="A2980" i="32"/>
  <c r="M2980" i="32" s="1"/>
  <c r="A2981" i="32"/>
  <c r="A2982" i="32"/>
  <c r="O2982" i="32" s="1"/>
  <c r="A2983" i="32"/>
  <c r="A2984" i="32"/>
  <c r="L2984" i="32" s="1"/>
  <c r="A2985" i="32"/>
  <c r="A2986" i="32"/>
  <c r="A2987" i="32"/>
  <c r="A2988" i="32"/>
  <c r="A2989" i="32"/>
  <c r="N2989" i="32" s="1"/>
  <c r="A2990" i="32"/>
  <c r="A2991" i="32"/>
  <c r="A2992" i="32"/>
  <c r="A2993" i="32"/>
  <c r="M2993" i="32" s="1"/>
  <c r="A2994" i="32"/>
  <c r="N2994" i="32" s="1"/>
  <c r="A2995" i="32"/>
  <c r="A2996" i="32"/>
  <c r="A2997" i="32"/>
  <c r="A2998" i="32"/>
  <c r="A2999" i="32"/>
  <c r="A3000" i="32"/>
  <c r="A3001" i="32"/>
  <c r="O3001" i="32" s="1"/>
  <c r="A3002" i="32"/>
  <c r="M3002" i="32" s="1"/>
  <c r="A3003" i="32"/>
  <c r="A3004" i="32"/>
  <c r="A3005" i="32"/>
  <c r="A3006" i="32"/>
  <c r="A3007" i="32"/>
  <c r="A3008" i="32"/>
  <c r="O3008" i="32" s="1"/>
  <c r="A3009" i="32"/>
  <c r="M3009" i="32" s="1"/>
  <c r="A3010" i="32"/>
  <c r="A3011" i="32"/>
  <c r="A3012" i="32"/>
  <c r="M3012" i="32" s="1"/>
  <c r="A3013" i="32"/>
  <c r="A3014" i="32"/>
  <c r="O3014" i="32" s="1"/>
  <c r="A3015" i="32"/>
  <c r="A3016" i="32"/>
  <c r="A3017" i="32"/>
  <c r="A3018" i="32"/>
  <c r="A3019" i="32"/>
  <c r="A3020" i="32"/>
  <c r="A3021" i="32"/>
  <c r="N3021" i="32" s="1"/>
  <c r="A3022" i="32"/>
  <c r="A3023" i="32"/>
  <c r="A3024" i="32"/>
  <c r="A3025" i="32"/>
  <c r="M3025" i="32" s="1"/>
  <c r="A3026" i="32"/>
  <c r="N3026" i="32" s="1"/>
  <c r="A3027" i="32"/>
  <c r="A3028" i="32"/>
  <c r="A3029" i="32"/>
  <c r="A3030" i="32"/>
  <c r="A3031" i="32"/>
  <c r="A3032" i="32"/>
  <c r="A3033" i="32"/>
  <c r="O3033" i="32" s="1"/>
  <c r="A3034" i="32"/>
  <c r="M3034" i="32" s="1"/>
  <c r="A3035" i="32"/>
  <c r="A3036" i="32"/>
  <c r="A3037" i="32"/>
  <c r="A3038" i="32"/>
  <c r="A3039" i="32"/>
  <c r="A3040" i="32"/>
  <c r="O3040" i="32" s="1"/>
  <c r="A3041" i="32"/>
  <c r="M3041" i="32" s="1"/>
  <c r="A3042" i="32"/>
  <c r="A3043" i="32"/>
  <c r="A3044" i="32"/>
  <c r="A3045" i="32"/>
  <c r="A3046" i="32"/>
  <c r="O3046" i="32" s="1"/>
  <c r="A3047" i="32"/>
  <c r="A3048" i="32"/>
  <c r="A3049" i="32"/>
  <c r="A3050" i="32"/>
  <c r="A3051" i="32"/>
  <c r="N3051" i="32" s="1"/>
  <c r="A3052" i="32"/>
  <c r="A3053" i="32"/>
  <c r="N3053" i="32" s="1"/>
  <c r="A3054" i="32"/>
  <c r="A3055" i="32"/>
  <c r="A3056" i="32"/>
  <c r="A3057" i="32"/>
  <c r="M3057" i="32" s="1"/>
  <c r="A3058" i="32"/>
  <c r="N3058" i="32" s="1"/>
  <c r="A3059" i="32"/>
  <c r="A3060" i="32"/>
  <c r="A3061" i="32"/>
  <c r="A3062" i="32"/>
  <c r="A3063" i="32"/>
  <c r="A3064" i="32"/>
  <c r="A3065" i="32"/>
  <c r="O3065" i="32" s="1"/>
  <c r="A3066" i="32"/>
  <c r="M3066" i="32" s="1"/>
  <c r="A3067" i="32"/>
  <c r="A3068" i="32"/>
  <c r="A3069" i="32"/>
  <c r="A3070" i="32"/>
  <c r="A3071" i="32"/>
  <c r="A3072" i="32"/>
  <c r="O3072" i="32" s="1"/>
  <c r="A3073" i="32"/>
  <c r="M3073" i="32" s="1"/>
  <c r="A3074" i="32"/>
  <c r="A3075" i="32"/>
  <c r="A3076" i="32"/>
  <c r="M3076" i="32" s="1"/>
  <c r="A3077" i="32"/>
  <c r="A3078" i="32"/>
  <c r="O3078" i="32" s="1"/>
  <c r="A3079" i="32"/>
  <c r="A3080" i="32"/>
  <c r="A3081" i="32"/>
  <c r="A3082" i="32"/>
  <c r="A3083" i="32"/>
  <c r="A3084" i="32"/>
  <c r="A3085" i="32"/>
  <c r="N3085" i="32" s="1"/>
  <c r="A3086" i="32"/>
  <c r="A3087" i="32"/>
  <c r="A3088" i="32"/>
  <c r="A3089" i="32"/>
  <c r="M3089" i="32" s="1"/>
  <c r="A3090" i="32"/>
  <c r="N3090" i="32" s="1"/>
  <c r="A3091" i="32"/>
  <c r="A3092" i="32"/>
  <c r="A3093" i="32"/>
  <c r="A3094" i="32"/>
  <c r="A3095" i="32"/>
  <c r="A3096" i="32"/>
  <c r="A3097" i="32"/>
  <c r="O3097" i="32" s="1"/>
  <c r="A3098" i="32"/>
  <c r="M3098" i="32" s="1"/>
  <c r="A3099" i="32"/>
  <c r="A3100" i="32"/>
  <c r="A3101" i="32"/>
  <c r="A3102" i="32"/>
  <c r="A3103" i="32"/>
  <c r="A3104" i="32"/>
  <c r="O3104" i="32" s="1"/>
  <c r="A3105" i="32"/>
  <c r="M3105" i="32" s="1"/>
  <c r="A3106" i="32"/>
  <c r="A3107" i="32"/>
  <c r="A3108" i="32"/>
  <c r="A3109" i="32"/>
  <c r="A3110" i="32"/>
  <c r="O3110" i="32" s="1"/>
  <c r="A3111" i="32"/>
  <c r="A3112" i="32"/>
  <c r="A3113" i="32"/>
  <c r="A3114" i="32"/>
  <c r="A3115" i="32"/>
  <c r="A3116" i="32"/>
  <c r="A3117" i="32"/>
  <c r="N3117" i="32" s="1"/>
  <c r="A3118" i="32"/>
  <c r="A3119" i="32"/>
  <c r="A3120" i="32"/>
  <c r="A3121" i="32"/>
  <c r="M3121" i="32" s="1"/>
  <c r="A3122" i="32"/>
  <c r="N3122" i="32" s="1"/>
  <c r="A3123" i="32"/>
  <c r="A3124" i="32"/>
  <c r="A3125" i="32"/>
  <c r="A3126" i="32"/>
  <c r="A3127" i="32"/>
  <c r="A3128" i="32"/>
  <c r="A3129" i="32"/>
  <c r="O3129" i="32" s="1"/>
  <c r="A3130" i="32"/>
  <c r="M3130" i="32" s="1"/>
  <c r="A3131" i="32"/>
  <c r="A3132" i="32"/>
  <c r="A3133" i="32"/>
  <c r="A3134" i="32"/>
  <c r="A3135" i="32"/>
  <c r="A3136" i="32"/>
  <c r="O3136" i="32" s="1"/>
  <c r="A3137" i="32"/>
  <c r="M3137" i="32" s="1"/>
  <c r="A3138" i="32"/>
  <c r="M3138" i="32" s="1"/>
  <c r="A3139" i="32"/>
  <c r="A3140" i="32"/>
  <c r="A3141" i="32"/>
  <c r="O3141" i="32" s="1"/>
  <c r="A3142" i="32"/>
  <c r="A3143" i="32"/>
  <c r="A3144" i="32"/>
  <c r="A3145" i="32"/>
  <c r="A3146" i="32"/>
  <c r="M3146" i="32" s="1"/>
  <c r="A3147" i="32"/>
  <c r="A3148" i="32"/>
  <c r="A3149" i="32"/>
  <c r="O3149" i="32" s="1"/>
  <c r="A3150" i="32"/>
  <c r="A3151" i="32"/>
  <c r="A3152" i="32"/>
  <c r="A3153" i="32"/>
  <c r="A3154" i="32"/>
  <c r="M3154" i="32" s="1"/>
  <c r="A3155" i="32"/>
  <c r="A3156" i="32"/>
  <c r="A3157" i="32"/>
  <c r="O3157" i="32" s="1"/>
  <c r="A3158" i="32"/>
  <c r="A3159" i="32"/>
  <c r="A3160" i="32"/>
  <c r="A3161" i="32"/>
  <c r="A3162" i="32"/>
  <c r="M3162" i="32" s="1"/>
  <c r="A3163" i="32"/>
  <c r="O3163" i="32" s="1"/>
  <c r="A3164" i="32"/>
  <c r="A3165" i="32"/>
  <c r="O3165" i="32" s="1"/>
  <c r="A3166" i="32"/>
  <c r="A3167" i="32"/>
  <c r="A3168" i="32"/>
  <c r="A3169" i="32"/>
  <c r="A3170" i="32"/>
  <c r="M3170" i="32" s="1"/>
  <c r="A3171" i="32"/>
  <c r="A3172" i="32"/>
  <c r="A3173" i="32"/>
  <c r="A3174" i="32"/>
  <c r="A3175" i="32"/>
  <c r="A3176" i="32"/>
  <c r="A3177" i="32"/>
  <c r="A3178" i="32"/>
  <c r="M3178" i="32" s="1"/>
  <c r="A3179" i="32"/>
  <c r="A3180" i="32"/>
  <c r="A3181" i="32"/>
  <c r="A3182" i="32"/>
  <c r="A3183" i="32"/>
  <c r="A3184" i="32"/>
  <c r="A3185" i="32"/>
  <c r="A3186" i="32"/>
  <c r="M3186" i="32" s="1"/>
  <c r="A3187" i="32"/>
  <c r="A3188" i="32"/>
  <c r="A3189" i="32"/>
  <c r="A3190" i="32"/>
  <c r="A3191" i="32"/>
  <c r="A3192" i="32"/>
  <c r="A3193" i="32"/>
  <c r="A3194" i="32"/>
  <c r="M3194" i="32" s="1"/>
  <c r="A3195" i="32"/>
  <c r="A3196" i="32"/>
  <c r="A3197" i="32"/>
  <c r="A3198" i="32"/>
  <c r="A3199" i="32"/>
  <c r="A3200" i="32"/>
  <c r="A3201" i="32"/>
  <c r="A3202" i="32"/>
  <c r="M3202" i="32" s="1"/>
  <c r="A3203" i="32"/>
  <c r="A3204" i="32"/>
  <c r="A3205" i="32"/>
  <c r="A3206" i="32"/>
  <c r="A3207" i="32"/>
  <c r="A3208" i="32"/>
  <c r="A3209" i="32"/>
  <c r="A3210" i="32"/>
  <c r="M3210" i="32" s="1"/>
  <c r="A3211" i="32"/>
  <c r="A3212" i="32"/>
  <c r="A3213" i="32"/>
  <c r="A3214" i="32"/>
  <c r="A3215" i="32"/>
  <c r="A3216" i="32"/>
  <c r="A3217" i="32"/>
  <c r="A3218" i="32"/>
  <c r="M3218" i="32" s="1"/>
  <c r="A3219" i="32"/>
  <c r="A3220" i="32"/>
  <c r="A3221" i="32"/>
  <c r="A3222" i="32"/>
  <c r="A3223" i="32"/>
  <c r="A3224" i="32"/>
  <c r="A3225" i="32"/>
  <c r="A3226" i="32"/>
  <c r="M3226" i="32" s="1"/>
  <c r="A3227" i="32"/>
  <c r="A3228" i="32"/>
  <c r="A3229" i="32"/>
  <c r="A3230" i="32"/>
  <c r="A3231" i="32"/>
  <c r="A3232" i="32"/>
  <c r="A3233" i="32"/>
  <c r="A3234" i="32"/>
  <c r="M3234" i="32" s="1"/>
  <c r="A3235" i="32"/>
  <c r="A3236" i="32"/>
  <c r="H3236" i="32" s="1"/>
  <c r="A3237" i="32"/>
  <c r="A3238" i="32"/>
  <c r="A3239" i="32"/>
  <c r="A3240" i="32"/>
  <c r="A3241" i="32"/>
  <c r="A3242" i="32"/>
  <c r="M3242" i="32" s="1"/>
  <c r="A3243" i="32"/>
  <c r="A3244" i="32"/>
  <c r="A3245" i="32"/>
  <c r="A3246" i="32"/>
  <c r="A3247" i="32"/>
  <c r="A3248" i="32"/>
  <c r="A3249" i="32"/>
  <c r="A3250" i="32"/>
  <c r="M3250" i="32" s="1"/>
  <c r="A3251" i="32"/>
  <c r="A3252" i="32"/>
  <c r="M3252" i="32" s="1"/>
  <c r="A3253" i="32"/>
  <c r="A3254" i="32"/>
  <c r="A3255" i="32"/>
  <c r="A3256" i="32"/>
  <c r="A3257" i="32"/>
  <c r="A3258" i="32"/>
  <c r="M3258" i="32" s="1"/>
  <c r="A3259" i="32"/>
  <c r="A3260" i="32"/>
  <c r="A3261" i="32"/>
  <c r="A3262" i="32"/>
  <c r="A3263" i="32"/>
  <c r="A3264" i="32"/>
  <c r="A3265" i="32"/>
  <c r="A3266" i="32"/>
  <c r="M3266" i="32" s="1"/>
  <c r="A3267" i="32"/>
  <c r="A3268" i="32"/>
  <c r="M3268" i="32" s="1"/>
  <c r="A3269" i="32"/>
  <c r="A3270" i="32"/>
  <c r="A3271" i="32"/>
  <c r="A3272" i="32"/>
  <c r="A3273" i="32"/>
  <c r="A3274" i="32"/>
  <c r="M3274" i="32" s="1"/>
  <c r="A3275" i="32"/>
  <c r="A3276" i="32"/>
  <c r="A3277" i="32"/>
  <c r="A3278" i="32"/>
  <c r="A3279" i="32"/>
  <c r="A3280" i="32"/>
  <c r="A3281" i="32"/>
  <c r="A3282" i="32"/>
  <c r="M3282" i="32" s="1"/>
  <c r="A3283" i="32"/>
  <c r="A3284" i="32"/>
  <c r="M3284" i="32" s="1"/>
  <c r="A3285" i="32"/>
  <c r="A3286" i="32"/>
  <c r="A3287" i="32"/>
  <c r="A3288" i="32"/>
  <c r="A3289" i="32"/>
  <c r="A3290" i="32"/>
  <c r="M3290" i="32" s="1"/>
  <c r="A3291" i="32"/>
  <c r="O3291" i="32" s="1"/>
  <c r="A3292" i="32"/>
  <c r="A3293" i="32"/>
  <c r="A3294" i="32"/>
  <c r="A3295" i="32"/>
  <c r="A3296" i="32"/>
  <c r="A3297" i="32"/>
  <c r="A3298" i="32"/>
  <c r="M3298" i="32" s="1"/>
  <c r="A3299" i="32"/>
  <c r="A3300" i="32"/>
  <c r="M3300" i="32" s="1"/>
  <c r="A3301" i="32"/>
  <c r="A3302" i="32"/>
  <c r="A3303" i="32"/>
  <c r="A3304" i="32"/>
  <c r="A3305" i="32"/>
  <c r="A3306" i="32"/>
  <c r="M3306" i="32" s="1"/>
  <c r="A3307" i="32"/>
  <c r="A3308" i="32"/>
  <c r="A3309" i="32"/>
  <c r="A3310" i="32"/>
  <c r="A3311" i="32"/>
  <c r="A3312" i="32"/>
  <c r="A3313" i="32"/>
  <c r="A3314" i="32"/>
  <c r="M3314" i="32" s="1"/>
  <c r="A3315" i="32"/>
  <c r="A3316" i="32"/>
  <c r="M3316" i="32" s="1"/>
  <c r="A3317" i="32"/>
  <c r="A3318" i="32"/>
  <c r="A3319" i="32"/>
  <c r="A3320" i="32"/>
  <c r="A3321" i="32"/>
  <c r="A3322" i="32"/>
  <c r="M3322" i="32" s="1"/>
  <c r="A3323" i="32"/>
  <c r="A3324" i="32"/>
  <c r="A3325" i="32"/>
  <c r="A3326" i="32"/>
  <c r="A3327" i="32"/>
  <c r="A3328" i="32"/>
  <c r="A3329" i="32"/>
  <c r="A3330" i="32"/>
  <c r="M3330" i="32" s="1"/>
  <c r="A3331" i="32"/>
  <c r="A3332" i="32"/>
  <c r="M3332" i="32" s="1"/>
  <c r="A3333" i="32"/>
  <c r="A3334" i="32"/>
  <c r="A3335" i="32"/>
  <c r="A3336" i="32"/>
  <c r="A3337" i="32"/>
  <c r="A3338" i="32"/>
  <c r="M3338" i="32" s="1"/>
  <c r="A3339" i="32"/>
  <c r="A3340" i="32"/>
  <c r="A3341" i="32"/>
  <c r="A3342" i="32"/>
  <c r="A3343" i="32"/>
  <c r="A3344" i="32"/>
  <c r="A3345" i="32"/>
  <c r="A3346" i="32"/>
  <c r="A3347" i="32"/>
  <c r="A3348" i="32"/>
  <c r="M3348" i="32" s="1"/>
  <c r="A3349" i="32"/>
  <c r="A3350" i="32"/>
  <c r="A3351" i="32"/>
  <c r="A3352" i="32"/>
  <c r="A3353" i="32"/>
  <c r="A3354" i="32"/>
  <c r="M3354" i="32" s="1"/>
  <c r="A3355" i="32"/>
  <c r="A3356" i="32"/>
  <c r="A3357" i="32"/>
  <c r="A3358" i="32"/>
  <c r="A3359" i="32"/>
  <c r="A3360" i="32"/>
  <c r="A3361" i="32"/>
  <c r="A3362" i="32"/>
  <c r="A3363" i="32"/>
  <c r="A3364" i="32"/>
  <c r="M3364" i="32" s="1"/>
  <c r="A3365" i="32"/>
  <c r="A3366" i="32"/>
  <c r="A3367" i="32"/>
  <c r="A3368" i="32"/>
  <c r="A3369" i="32"/>
  <c r="A3370" i="32"/>
  <c r="M3370" i="32" s="1"/>
  <c r="A3371" i="32"/>
  <c r="A3372" i="32"/>
  <c r="A3373" i="32"/>
  <c r="A3374" i="32"/>
  <c r="A3375" i="32"/>
  <c r="A3376" i="32"/>
  <c r="A3377" i="32"/>
  <c r="A3378" i="32"/>
  <c r="M3378" i="32" s="1"/>
  <c r="A3379" i="32"/>
  <c r="A3380" i="32"/>
  <c r="M3380" i="32" s="1"/>
  <c r="A3381" i="32"/>
  <c r="A3382" i="32"/>
  <c r="A3383" i="32"/>
  <c r="A3384" i="32"/>
  <c r="A3385" i="32"/>
  <c r="A3386" i="32"/>
  <c r="M3386" i="32" s="1"/>
  <c r="A3387" i="32"/>
  <c r="A3388" i="32"/>
  <c r="A3389" i="32"/>
  <c r="A3390" i="32"/>
  <c r="A3391" i="32"/>
  <c r="A3392" i="32"/>
  <c r="A3393" i="32"/>
  <c r="A3394" i="32"/>
  <c r="M3394" i="32" s="1"/>
  <c r="A3395" i="32"/>
  <c r="A3396" i="32"/>
  <c r="M3396" i="32" s="1"/>
  <c r="A3397" i="32"/>
  <c r="A3398" i="32"/>
  <c r="A3399" i="32"/>
  <c r="A3400" i="32"/>
  <c r="A3401" i="32"/>
  <c r="A3402" i="32"/>
  <c r="M3402" i="32" s="1"/>
  <c r="A3403" i="32"/>
  <c r="A3404" i="32"/>
  <c r="A3405" i="32"/>
  <c r="A3406" i="32"/>
  <c r="A3407" i="32"/>
  <c r="A3408" i="32"/>
  <c r="A3409" i="32"/>
  <c r="A3410" i="32"/>
  <c r="A3411" i="32"/>
  <c r="A3412" i="32"/>
  <c r="M3412" i="32" s="1"/>
  <c r="A3413" i="32"/>
  <c r="A3414" i="32"/>
  <c r="A3415" i="32"/>
  <c r="A3416" i="32"/>
  <c r="F3416" i="32" s="1"/>
  <c r="A3417" i="32"/>
  <c r="A3418" i="32"/>
  <c r="M3418" i="32" s="1"/>
  <c r="A3419" i="32"/>
  <c r="A3420" i="32"/>
  <c r="A3421" i="32"/>
  <c r="A3422" i="32"/>
  <c r="A3423" i="32"/>
  <c r="A3424" i="32"/>
  <c r="A3425" i="32"/>
  <c r="A3426" i="32"/>
  <c r="M3426" i="32" s="1"/>
  <c r="A3427" i="32"/>
  <c r="A3428" i="32"/>
  <c r="M3428" i="32" s="1"/>
  <c r="A3429" i="32"/>
  <c r="A3430" i="32"/>
  <c r="A3431" i="32"/>
  <c r="A3432" i="32"/>
  <c r="A3433" i="32"/>
  <c r="A3434" i="32"/>
  <c r="M3434" i="32" s="1"/>
  <c r="A3435" i="32"/>
  <c r="A3436" i="32"/>
  <c r="A3437" i="32"/>
  <c r="A3438" i="32"/>
  <c r="A3439" i="32"/>
  <c r="A3440" i="32"/>
  <c r="A3441" i="32"/>
  <c r="A3442" i="32"/>
  <c r="A3443" i="32"/>
  <c r="A3444" i="32"/>
  <c r="M3444" i="32" s="1"/>
  <c r="A3445" i="32"/>
  <c r="A3446" i="32"/>
  <c r="A3447" i="32"/>
  <c r="A3448" i="32"/>
  <c r="A3449" i="32"/>
  <c r="A3450" i="32"/>
  <c r="M3450" i="32" s="1"/>
  <c r="A3451" i="32"/>
  <c r="A3452" i="32"/>
  <c r="A3453" i="32"/>
  <c r="A3454" i="32"/>
  <c r="A3455" i="32"/>
  <c r="A3456" i="32"/>
  <c r="A3457" i="32"/>
  <c r="A3458" i="32"/>
  <c r="M3458" i="32" s="1"/>
  <c r="A3459" i="32"/>
  <c r="A3460" i="32"/>
  <c r="M3460" i="32" s="1"/>
  <c r="A3461" i="32"/>
  <c r="A3462" i="32"/>
  <c r="A3463" i="32"/>
  <c r="A3464" i="32"/>
  <c r="A3465" i="32"/>
  <c r="A3466" i="32"/>
  <c r="M3466" i="32" s="1"/>
  <c r="A3467" i="32"/>
  <c r="A3468" i="32"/>
  <c r="A3469" i="32"/>
  <c r="A3470" i="32"/>
  <c r="A3471" i="32"/>
  <c r="A3472" i="32"/>
  <c r="A3473" i="32"/>
  <c r="A3474" i="32"/>
  <c r="M3474" i="32" s="1"/>
  <c r="A3475" i="32"/>
  <c r="A3476" i="32"/>
  <c r="M3476" i="32" s="1"/>
  <c r="A3477" i="32"/>
  <c r="A3478" i="32"/>
  <c r="A3479" i="32"/>
  <c r="A3480" i="32"/>
  <c r="A3481" i="32"/>
  <c r="A3482" i="32"/>
  <c r="A3483" i="32"/>
  <c r="A3484" i="32"/>
  <c r="C3484" i="32" s="1"/>
  <c r="A3485" i="32"/>
  <c r="A3486" i="32"/>
  <c r="A3487" i="32"/>
  <c r="A3488" i="32"/>
  <c r="A3489" i="32"/>
  <c r="A3490" i="32"/>
  <c r="M3490" i="32" s="1"/>
  <c r="A3491" i="32"/>
  <c r="A3492" i="32"/>
  <c r="M3492" i="32" s="1"/>
  <c r="A3493" i="32"/>
  <c r="A3494" i="32"/>
  <c r="A3495" i="32"/>
  <c r="A3496" i="32"/>
  <c r="A3497" i="32"/>
  <c r="A3498" i="32"/>
  <c r="M3498" i="32" s="1"/>
  <c r="A3499" i="32"/>
  <c r="A3500" i="32"/>
  <c r="A3501" i="32"/>
  <c r="A3502" i="32"/>
  <c r="N3502" i="32" s="1"/>
  <c r="A3503" i="32"/>
  <c r="A3504" i="32"/>
  <c r="A3505" i="32"/>
  <c r="A3506" i="32"/>
  <c r="A3507" i="32"/>
  <c r="A3508" i="32"/>
  <c r="M3508" i="32" s="1"/>
  <c r="A3509" i="32"/>
  <c r="A3510" i="32"/>
  <c r="A3511" i="32"/>
  <c r="A3512" i="32"/>
  <c r="A3513" i="32"/>
  <c r="A3514" i="32"/>
  <c r="A3515" i="32"/>
  <c r="A3516" i="32"/>
  <c r="G3516" i="32" s="1"/>
  <c r="A3517" i="32"/>
  <c r="A3518" i="32"/>
  <c r="A3519" i="32"/>
  <c r="A3520" i="32"/>
  <c r="A3521" i="32"/>
  <c r="A3522" i="32"/>
  <c r="A3523" i="32"/>
  <c r="A3524" i="32"/>
  <c r="M3524" i="32" s="1"/>
  <c r="A3525" i="32"/>
  <c r="A3526" i="32"/>
  <c r="A3527" i="32"/>
  <c r="A3528" i="32"/>
  <c r="A3529" i="32"/>
  <c r="A3530" i="32"/>
  <c r="M3530" i="32" s="1"/>
  <c r="A3531" i="32"/>
  <c r="A3532" i="32"/>
  <c r="A3533" i="32"/>
  <c r="A3534" i="32"/>
  <c r="A3535" i="32"/>
  <c r="A3536" i="32"/>
  <c r="A3537" i="32"/>
  <c r="A3538" i="32"/>
  <c r="A3539" i="32"/>
  <c r="A3540" i="32"/>
  <c r="M3540" i="32" s="1"/>
  <c r="A3541" i="32"/>
  <c r="A3542" i="32"/>
  <c r="A3543" i="32"/>
  <c r="A3544" i="32"/>
  <c r="A3545" i="32"/>
  <c r="A3546" i="32"/>
  <c r="A3547" i="32"/>
  <c r="A3548" i="32"/>
  <c r="G3548" i="32" s="1"/>
  <c r="A3549" i="32"/>
  <c r="A3550" i="32"/>
  <c r="A3551" i="32"/>
  <c r="A3552" i="32"/>
  <c r="A3553" i="32"/>
  <c r="A3554" i="32"/>
  <c r="M3554" i="32" s="1"/>
  <c r="A3555" i="32"/>
  <c r="A3556" i="32"/>
  <c r="M3556" i="32" s="1"/>
  <c r="A3557" i="32"/>
  <c r="A3558" i="32"/>
  <c r="A3559" i="32"/>
  <c r="A3560" i="32"/>
  <c r="A3561" i="32"/>
  <c r="A3562" i="32"/>
  <c r="M3562" i="32" s="1"/>
  <c r="A3563" i="32"/>
  <c r="A3564" i="32"/>
  <c r="A3565" i="32"/>
  <c r="A3566" i="32"/>
  <c r="A3567" i="32"/>
  <c r="A3568" i="32"/>
  <c r="A3569" i="32"/>
  <c r="A3570" i="32"/>
  <c r="A3571" i="32"/>
  <c r="A3572" i="32"/>
  <c r="M3572" i="32" s="1"/>
  <c r="A3573" i="32"/>
  <c r="A3574" i="32"/>
  <c r="A3575" i="32"/>
  <c r="A3576" i="32"/>
  <c r="A3577" i="32"/>
  <c r="A3578" i="32"/>
  <c r="A3579" i="32"/>
  <c r="A3580" i="32"/>
  <c r="G3580" i="32" s="1"/>
  <c r="A3581" i="32"/>
  <c r="A3582" i="32"/>
  <c r="A3583" i="32"/>
  <c r="A3584" i="32"/>
  <c r="A3585" i="32"/>
  <c r="A3586" i="32"/>
  <c r="A3587" i="32"/>
  <c r="A3588" i="32"/>
  <c r="M3588" i="32" s="1"/>
  <c r="A3589" i="32"/>
  <c r="A3590" i="32"/>
  <c r="N3590" i="32" s="1"/>
  <c r="A3591" i="32"/>
  <c r="A3592" i="32"/>
  <c r="A3593" i="32"/>
  <c r="A3594" i="32"/>
  <c r="M3594" i="32" s="1"/>
  <c r="A3595" i="32"/>
  <c r="A3596" i="32"/>
  <c r="A3597" i="32"/>
  <c r="A3598" i="32"/>
  <c r="A3599" i="32"/>
  <c r="A3600" i="32"/>
  <c r="A3601" i="32"/>
  <c r="A3602" i="32"/>
  <c r="A3603" i="32"/>
  <c r="A3604" i="32"/>
  <c r="M3604" i="32" s="1"/>
  <c r="A3605" i="32"/>
  <c r="A3606" i="32"/>
  <c r="A3607" i="32"/>
  <c r="A3608" i="32"/>
  <c r="A3609" i="32"/>
  <c r="A3610" i="32"/>
  <c r="A3611" i="32"/>
  <c r="A3612" i="32"/>
  <c r="G3612" i="32" s="1"/>
  <c r="A3613" i="32"/>
  <c r="A3614" i="32"/>
  <c r="A3615" i="32"/>
  <c r="A3616" i="32"/>
  <c r="A3617" i="32"/>
  <c r="A3618" i="32"/>
  <c r="A3619" i="32"/>
  <c r="A3620" i="32"/>
  <c r="M3620" i="32" s="1"/>
  <c r="A3621" i="32"/>
  <c r="A3622" i="32"/>
  <c r="A3623" i="32"/>
  <c r="A3624" i="32"/>
  <c r="A3625" i="32"/>
  <c r="A3626" i="32"/>
  <c r="M3626" i="32" s="1"/>
  <c r="A3627" i="32"/>
  <c r="A3628" i="32"/>
  <c r="A3629" i="32"/>
  <c r="A3630" i="32"/>
  <c r="A3631" i="32"/>
  <c r="A3632" i="32"/>
  <c r="A3633" i="32"/>
  <c r="A3634" i="32"/>
  <c r="A3635" i="32"/>
  <c r="A3636" i="32"/>
  <c r="M3636" i="32" s="1"/>
  <c r="A3637" i="32"/>
  <c r="A3638" i="32"/>
  <c r="A3639" i="32"/>
  <c r="A3640" i="32"/>
  <c r="A3641" i="32"/>
  <c r="A3642" i="32"/>
  <c r="A3643" i="32"/>
  <c r="A3644" i="32"/>
  <c r="G3644" i="32" s="1"/>
  <c r="A3645" i="32"/>
  <c r="A3646" i="32"/>
  <c r="A3647" i="32"/>
  <c r="A3648" i="32"/>
  <c r="A3649" i="32"/>
  <c r="A3650" i="32"/>
  <c r="A3651" i="32"/>
  <c r="A3652" i="32"/>
  <c r="M3652" i="32" s="1"/>
  <c r="A3653" i="32"/>
  <c r="A3654" i="32"/>
  <c r="A3655" i="32"/>
  <c r="A3656" i="32"/>
  <c r="A3657" i="32"/>
  <c r="A3658" i="32"/>
  <c r="M3658" i="32" s="1"/>
  <c r="A3659" i="32"/>
  <c r="A3660" i="32"/>
  <c r="A3661" i="32"/>
  <c r="A3662" i="32"/>
  <c r="O3662" i="32" s="1"/>
  <c r="A3663" i="32"/>
  <c r="A3664" i="32"/>
  <c r="A3665" i="32"/>
  <c r="A3666" i="32"/>
  <c r="A3667" i="32"/>
  <c r="A3668" i="32"/>
  <c r="M3668" i="32" s="1"/>
  <c r="A3669" i="32"/>
  <c r="A3670" i="32"/>
  <c r="A3671" i="32"/>
  <c r="A3672" i="32"/>
  <c r="A3673" i="32"/>
  <c r="A3674" i="32"/>
  <c r="A3675" i="32"/>
  <c r="A3676" i="32"/>
  <c r="G3676" i="32" s="1"/>
  <c r="A3677" i="32"/>
  <c r="A3678" i="32"/>
  <c r="A3679" i="32"/>
  <c r="A3680" i="32"/>
  <c r="A3681" i="32"/>
  <c r="A3682" i="32"/>
  <c r="A3683" i="32"/>
  <c r="A3684" i="32"/>
  <c r="M3684" i="32" s="1"/>
  <c r="A3685" i="32"/>
  <c r="A3686" i="32"/>
  <c r="A3687" i="32"/>
  <c r="A3688" i="32"/>
  <c r="A3689" i="32"/>
  <c r="A3690" i="32"/>
  <c r="M3690" i="32" s="1"/>
  <c r="A3691" i="32"/>
  <c r="A3692" i="32"/>
  <c r="A3693" i="32"/>
  <c r="A3694" i="32"/>
  <c r="A3695" i="32"/>
  <c r="A3696" i="32"/>
  <c r="A3697" i="32"/>
  <c r="A3698" i="32"/>
  <c r="A3699" i="32"/>
  <c r="A3700" i="32"/>
  <c r="M3700" i="32" s="1"/>
  <c r="A3701" i="32"/>
  <c r="A3702" i="32"/>
  <c r="A3703" i="32"/>
  <c r="A3704" i="32"/>
  <c r="A3705" i="32"/>
  <c r="A3706" i="32"/>
  <c r="A3707" i="32"/>
  <c r="A3708" i="32"/>
  <c r="G3708" i="32" s="1"/>
  <c r="A3709" i="32"/>
  <c r="A3710" i="32"/>
  <c r="A3711" i="32"/>
  <c r="A3712" i="32"/>
  <c r="A3713" i="32"/>
  <c r="A3714" i="32"/>
  <c r="A3715" i="32"/>
  <c r="A3716" i="32"/>
  <c r="M3716" i="32" s="1"/>
  <c r="A3717" i="32"/>
  <c r="A3718" i="32"/>
  <c r="A3719" i="32"/>
  <c r="A3720" i="32"/>
  <c r="A3721" i="32"/>
  <c r="A3722" i="32"/>
  <c r="M3722" i="32" s="1"/>
  <c r="A3723" i="32"/>
  <c r="A3724" i="32"/>
  <c r="A3725" i="32"/>
  <c r="A3726" i="32"/>
  <c r="A3727" i="32"/>
  <c r="A3728" i="32"/>
  <c r="A3729" i="32"/>
  <c r="A3730" i="32"/>
  <c r="A3731" i="32"/>
  <c r="A3732" i="32"/>
  <c r="M3732" i="32" s="1"/>
  <c r="A3733" i="32"/>
  <c r="A3734" i="32"/>
  <c r="A3735" i="32"/>
  <c r="A3736" i="32"/>
  <c r="A3737" i="32"/>
  <c r="A3738" i="32"/>
  <c r="A3739" i="32"/>
  <c r="A3740" i="32"/>
  <c r="G3740" i="32" s="1"/>
  <c r="A3741" i="32"/>
  <c r="A3742" i="32"/>
  <c r="A3743" i="32"/>
  <c r="A3744" i="32"/>
  <c r="A3745" i="32"/>
  <c r="A3746" i="32"/>
  <c r="M3746" i="32" s="1"/>
  <c r="A3747" i="32"/>
  <c r="A3748" i="32"/>
  <c r="M3748" i="32" s="1"/>
  <c r="A3749" i="32"/>
  <c r="A3750" i="32"/>
  <c r="O3750" i="32" s="1"/>
  <c r="A3751" i="32"/>
  <c r="A3752" i="32"/>
  <c r="A3753" i="32"/>
  <c r="A3754" i="32"/>
  <c r="M3754" i="32" s="1"/>
  <c r="A3755" i="32"/>
  <c r="A3756" i="32"/>
  <c r="A3757" i="32"/>
  <c r="A3758" i="32"/>
  <c r="A3759" i="32"/>
  <c r="A3760" i="32"/>
  <c r="A3761" i="32"/>
  <c r="A3762" i="32"/>
  <c r="A3763" i="32"/>
  <c r="A3764" i="32"/>
  <c r="M3764" i="32" s="1"/>
  <c r="A3765" i="32"/>
  <c r="A3766" i="32"/>
  <c r="A3767" i="32"/>
  <c r="A3768" i="32"/>
  <c r="A3769" i="32"/>
  <c r="A3770" i="32"/>
  <c r="A3771" i="32"/>
  <c r="A3772" i="32"/>
  <c r="G3772" i="32" s="1"/>
  <c r="A3773" i="32"/>
  <c r="A3774" i="32"/>
  <c r="A3775" i="32"/>
  <c r="A3776" i="32"/>
  <c r="A3777" i="32"/>
  <c r="A3778" i="32"/>
  <c r="A3779" i="32"/>
  <c r="A3780" i="32"/>
  <c r="M3780" i="32" s="1"/>
  <c r="A3781" i="32"/>
  <c r="A3782" i="32"/>
  <c r="A3783" i="32"/>
  <c r="A3784" i="32"/>
  <c r="A3785" i="32"/>
  <c r="A3786" i="32"/>
  <c r="M3786" i="32" s="1"/>
  <c r="A3787" i="32"/>
  <c r="A3788" i="32"/>
  <c r="A3789" i="32"/>
  <c r="A3790" i="32"/>
  <c r="A3791" i="32"/>
  <c r="A3792" i="32"/>
  <c r="A3793" i="32"/>
  <c r="A3794" i="32"/>
  <c r="A3795" i="32"/>
  <c r="A3796" i="32"/>
  <c r="M3796" i="32" s="1"/>
  <c r="A3797" i="32"/>
  <c r="A3798" i="32"/>
  <c r="A3799" i="32"/>
  <c r="A3800" i="32"/>
  <c r="A3801" i="32"/>
  <c r="A3802" i="32"/>
  <c r="A3803" i="32"/>
  <c r="A3804" i="32"/>
  <c r="G3804" i="32" s="1"/>
  <c r="A3805" i="32"/>
  <c r="A3806" i="32"/>
  <c r="A3807" i="32"/>
  <c r="A3808" i="32"/>
  <c r="A3809" i="32"/>
  <c r="A3810" i="32"/>
  <c r="A3811" i="32"/>
  <c r="A3812" i="32"/>
  <c r="M3812" i="32" s="1"/>
  <c r="A3813" i="32"/>
  <c r="A3814" i="32"/>
  <c r="A3815" i="32"/>
  <c r="A3816" i="32"/>
  <c r="A3817" i="32"/>
  <c r="A3818" i="32"/>
  <c r="M3818" i="32" s="1"/>
  <c r="A3819" i="32"/>
  <c r="A3820" i="32"/>
  <c r="A3821" i="32"/>
  <c r="A3822" i="32"/>
  <c r="A3823" i="32"/>
  <c r="A3824" i="32"/>
  <c r="A3825" i="32"/>
  <c r="A3826" i="32"/>
  <c r="A3827" i="32"/>
  <c r="A3828" i="32"/>
  <c r="M3828" i="32" s="1"/>
  <c r="A3829" i="32"/>
  <c r="A3830" i="32"/>
  <c r="A3831" i="32"/>
  <c r="A3832" i="32"/>
  <c r="A3833" i="32"/>
  <c r="A3834" i="32"/>
  <c r="A3835" i="32"/>
  <c r="A3836" i="32"/>
  <c r="G3836" i="32" s="1"/>
  <c r="A3837" i="32"/>
  <c r="A3838" i="32"/>
  <c r="A3839" i="32"/>
  <c r="A3840" i="32"/>
  <c r="A3841" i="32"/>
  <c r="A3842" i="32"/>
  <c r="A3843" i="32"/>
  <c r="A3844" i="32"/>
  <c r="M3844" i="32" s="1"/>
  <c r="A3845" i="32"/>
  <c r="A3846" i="32"/>
  <c r="A3847" i="32"/>
  <c r="A3848" i="32"/>
  <c r="A3849" i="32"/>
  <c r="A3850" i="32"/>
  <c r="M3850" i="32" s="1"/>
  <c r="A3851" i="32"/>
  <c r="A3852" i="32"/>
  <c r="A3853" i="32"/>
  <c r="A3854" i="32"/>
  <c r="A3855" i="32"/>
  <c r="A3856" i="32"/>
  <c r="A3857" i="32"/>
  <c r="A3858" i="32"/>
  <c r="A3859" i="32"/>
  <c r="A3860" i="32"/>
  <c r="M3860" i="32" s="1"/>
  <c r="A3861" i="32"/>
  <c r="A3862" i="32"/>
  <c r="A3863" i="32"/>
  <c r="A3864" i="32"/>
  <c r="A3865" i="32"/>
  <c r="A3866" i="32"/>
  <c r="A3867" i="32"/>
  <c r="A3868" i="32"/>
  <c r="G3868" i="32" s="1"/>
  <c r="A3869" i="32"/>
  <c r="A3870" i="32"/>
  <c r="A3871" i="32"/>
  <c r="A3872" i="32"/>
  <c r="A3873" i="32"/>
  <c r="A3874" i="32"/>
  <c r="A3875" i="32"/>
  <c r="A3876" i="32"/>
  <c r="M3876" i="32" s="1"/>
  <c r="A3877" i="32"/>
  <c r="A3878" i="32"/>
  <c r="A3879" i="32"/>
  <c r="A3880" i="32"/>
  <c r="A3881" i="32"/>
  <c r="A3882" i="32"/>
  <c r="M3882" i="32" s="1"/>
  <c r="A3883" i="32"/>
  <c r="A3884" i="32"/>
  <c r="A3885" i="32"/>
  <c r="A3886" i="32"/>
  <c r="A3887" i="32"/>
  <c r="A3888" i="32"/>
  <c r="A3889" i="32"/>
  <c r="A3890" i="32"/>
  <c r="A3891" i="32"/>
  <c r="A3892" i="32"/>
  <c r="M3892" i="32" s="1"/>
  <c r="A3893" i="32"/>
  <c r="A3894" i="32"/>
  <c r="A3895" i="32"/>
  <c r="A3896" i="32"/>
  <c r="A3897" i="32"/>
  <c r="A3898" i="32"/>
  <c r="A3899" i="32"/>
  <c r="A3900" i="32"/>
  <c r="G3900" i="32" s="1"/>
  <c r="A3901" i="32"/>
  <c r="A3902" i="32"/>
  <c r="A3903" i="32"/>
  <c r="A3904" i="32"/>
  <c r="A3905" i="32"/>
  <c r="A3906" i="32"/>
  <c r="A3907" i="32"/>
  <c r="A3908" i="32"/>
  <c r="M3908" i="32" s="1"/>
  <c r="A3909" i="32"/>
  <c r="A3910" i="32"/>
  <c r="A3911" i="32"/>
  <c r="A3912" i="32"/>
  <c r="A3913" i="32"/>
  <c r="A3914" i="32"/>
  <c r="A3915" i="32"/>
  <c r="A3916" i="32"/>
  <c r="A3917" i="32"/>
  <c r="A3918" i="32"/>
  <c r="A3919" i="32"/>
  <c r="A3920" i="32"/>
  <c r="A3921" i="32"/>
  <c r="A3922" i="32"/>
  <c r="H3922" i="32" s="1"/>
  <c r="A3923" i="32"/>
  <c r="A3924" i="32"/>
  <c r="A3925" i="32"/>
  <c r="A3926" i="32"/>
  <c r="A3927" i="32"/>
  <c r="A3928" i="32"/>
  <c r="D3928" i="32" s="1"/>
  <c r="A3929" i="32"/>
  <c r="A3930" i="32"/>
  <c r="A3931" i="32"/>
  <c r="A3932" i="32"/>
  <c r="A3933" i="32"/>
  <c r="A3934" i="32"/>
  <c r="A3935" i="32"/>
  <c r="A3936" i="32"/>
  <c r="A3937" i="32"/>
  <c r="A3938" i="32"/>
  <c r="A3939" i="32"/>
  <c r="A3940" i="32"/>
  <c r="M3940" i="32" s="1"/>
  <c r="A3941" i="32"/>
  <c r="A3942" i="32"/>
  <c r="A3943" i="32"/>
  <c r="A3944" i="32"/>
  <c r="A3945" i="32"/>
  <c r="A3946" i="32"/>
  <c r="A3947" i="32"/>
  <c r="A3948" i="32"/>
  <c r="A3949" i="32"/>
  <c r="A3950" i="32"/>
  <c r="A3951" i="32"/>
  <c r="A3952" i="32"/>
  <c r="A3953" i="32"/>
  <c r="A3954" i="32"/>
  <c r="A3955" i="32"/>
  <c r="A3956" i="32"/>
  <c r="M3956" i="32" s="1"/>
  <c r="A3957" i="32"/>
  <c r="A3958" i="32"/>
  <c r="A3959" i="32"/>
  <c r="A3960" i="32"/>
  <c r="A3961" i="32"/>
  <c r="A3962" i="32"/>
  <c r="A3963" i="32"/>
  <c r="A3964" i="32"/>
  <c r="M3964" i="32" s="1"/>
  <c r="A3965" i="32"/>
  <c r="A3966" i="32"/>
  <c r="A3967" i="32"/>
  <c r="A3968" i="32"/>
  <c r="A3969" i="32"/>
  <c r="A3970" i="32"/>
  <c r="A3971" i="32"/>
  <c r="A3972" i="32"/>
  <c r="M3972" i="32" s="1"/>
  <c r="A3973" i="32"/>
  <c r="A3974" i="32"/>
  <c r="A3975" i="32"/>
  <c r="A3976" i="32"/>
  <c r="A3977" i="32"/>
  <c r="A3978" i="32"/>
  <c r="A3979" i="32"/>
  <c r="A3980" i="32"/>
  <c r="M3980" i="32" s="1"/>
  <c r="A3981" i="32"/>
  <c r="A3982" i="32"/>
  <c r="A3983" i="32"/>
  <c r="A3984" i="32"/>
  <c r="A3985" i="32"/>
  <c r="A3986" i="32"/>
  <c r="A3987" i="32"/>
  <c r="A3988" i="32"/>
  <c r="M3988" i="32" s="1"/>
  <c r="A3989" i="32"/>
  <c r="A3990" i="32"/>
  <c r="A3991" i="32"/>
  <c r="A3992" i="32"/>
  <c r="A3993" i="32"/>
  <c r="A3994" i="32"/>
  <c r="A3995" i="32"/>
  <c r="A3996" i="32"/>
  <c r="M3996" i="32" s="1"/>
  <c r="A3997" i="32"/>
  <c r="A3998" i="32"/>
  <c r="A3999" i="32"/>
  <c r="A4000" i="32"/>
  <c r="A4001" i="32"/>
  <c r="A4002" i="32"/>
  <c r="A4003" i="32"/>
  <c r="A4004" i="32"/>
  <c r="M4004" i="32" s="1"/>
  <c r="A4005" i="32"/>
  <c r="A4006" i="32"/>
  <c r="A4007" i="32"/>
  <c r="A4008" i="32"/>
  <c r="A4009" i="32"/>
  <c r="A4010" i="32"/>
  <c r="A4011" i="32"/>
  <c r="A4012" i="32"/>
  <c r="M4012" i="32" s="1"/>
  <c r="A4013" i="32"/>
  <c r="A4014" i="32"/>
  <c r="A4015" i="32"/>
  <c r="A4016" i="32"/>
  <c r="A4017" i="32"/>
  <c r="A4018" i="32"/>
  <c r="A4019" i="32"/>
  <c r="A4020" i="32"/>
  <c r="M4020" i="32" s="1"/>
  <c r="A4021" i="32"/>
  <c r="A4022" i="32"/>
  <c r="A4023" i="32"/>
  <c r="A4024" i="32"/>
  <c r="A4025" i="32"/>
  <c r="A4026" i="32"/>
  <c r="A4027" i="32"/>
  <c r="A4028" i="32"/>
  <c r="M4028" i="32" s="1"/>
  <c r="A4029" i="32"/>
  <c r="A4030" i="32"/>
  <c r="A4031" i="32"/>
  <c r="A4032" i="32"/>
  <c r="A4033" i="32"/>
  <c r="A4034" i="32"/>
  <c r="A4035" i="32"/>
  <c r="A4036" i="32"/>
  <c r="M4036" i="32" s="1"/>
  <c r="A4037" i="32"/>
  <c r="A4038" i="32"/>
  <c r="A4039" i="32"/>
  <c r="A4040" i="32"/>
  <c r="A4041" i="32"/>
  <c r="A4042" i="32"/>
  <c r="A4043" i="32"/>
  <c r="A4044" i="32"/>
  <c r="M4044" i="32" s="1"/>
  <c r="A4045" i="32"/>
  <c r="A4046" i="32"/>
  <c r="A4047" i="32"/>
  <c r="A4048" i="32"/>
  <c r="A4049" i="32"/>
  <c r="A4050" i="32"/>
  <c r="A4051" i="32"/>
  <c r="A4052" i="32"/>
  <c r="M4052" i="32" s="1"/>
  <c r="A4053" i="32"/>
  <c r="A4054" i="32"/>
  <c r="A4055" i="32"/>
  <c r="A4056" i="32"/>
  <c r="A4057" i="32"/>
  <c r="A4058" i="32"/>
  <c r="A4059" i="32"/>
  <c r="A4060" i="32"/>
  <c r="M4060" i="32" s="1"/>
  <c r="A4061" i="32"/>
  <c r="A4062" i="32"/>
  <c r="A4063" i="32"/>
  <c r="A4064" i="32"/>
  <c r="A4065" i="32"/>
  <c r="A4066" i="32"/>
  <c r="A4067" i="32"/>
  <c r="A4068" i="32"/>
  <c r="M4068" i="32" s="1"/>
  <c r="A4069" i="32"/>
  <c r="A4070" i="32"/>
  <c r="A4071" i="32"/>
  <c r="A4072" i="32"/>
  <c r="A4073" i="32"/>
  <c r="A4074" i="32"/>
  <c r="A4075" i="32"/>
  <c r="A4076" i="32"/>
  <c r="M4076" i="32" s="1"/>
  <c r="A4077" i="32"/>
  <c r="A4078" i="32"/>
  <c r="A4079" i="32"/>
  <c r="A4080" i="32"/>
  <c r="A4081" i="32"/>
  <c r="A4082" i="32"/>
  <c r="A4083" i="32"/>
  <c r="A4084" i="32"/>
  <c r="M4084" i="32" s="1"/>
  <c r="A4085" i="32"/>
  <c r="A4086" i="32"/>
  <c r="A4087" i="32"/>
  <c r="A4088" i="32"/>
  <c r="A4089" i="32"/>
  <c r="A4090" i="32"/>
  <c r="A4091" i="32"/>
  <c r="A4092" i="32"/>
  <c r="M4092" i="32" s="1"/>
  <c r="A4093" i="32"/>
  <c r="A4094" i="32"/>
  <c r="A4095" i="32"/>
  <c r="A4096" i="32"/>
  <c r="A4097" i="32"/>
  <c r="A4098" i="32"/>
  <c r="A4099" i="32"/>
  <c r="A4100" i="32"/>
  <c r="M4100" i="32" s="1"/>
  <c r="A4101" i="32"/>
  <c r="A4102" i="32"/>
  <c r="A4103" i="32"/>
  <c r="A4104" i="32"/>
  <c r="A4105" i="32"/>
  <c r="A4106" i="32"/>
  <c r="A4107" i="32"/>
  <c r="A4108" i="32"/>
  <c r="M4108" i="32" s="1"/>
  <c r="A4109" i="32"/>
  <c r="A4110" i="32"/>
  <c r="A4111" i="32"/>
  <c r="A4112" i="32"/>
  <c r="A4113" i="32"/>
  <c r="A4114" i="32"/>
  <c r="A4115" i="32"/>
  <c r="A4116" i="32"/>
  <c r="M4116" i="32" s="1"/>
  <c r="A4117" i="32"/>
  <c r="A4118" i="32"/>
  <c r="A4119" i="32"/>
  <c r="A4120" i="32"/>
  <c r="A4121" i="32"/>
  <c r="A4122" i="32"/>
  <c r="A4123" i="32"/>
  <c r="A4124" i="32"/>
  <c r="M4124" i="32" s="1"/>
  <c r="A4125" i="32"/>
  <c r="A4126" i="32"/>
  <c r="A4127" i="32"/>
  <c r="A4128" i="32"/>
  <c r="A4129" i="32"/>
  <c r="A4130" i="32"/>
  <c r="A4131" i="32"/>
  <c r="A4132" i="32"/>
  <c r="M4132" i="32" s="1"/>
  <c r="A4133" i="32"/>
  <c r="A4134" i="32"/>
  <c r="A4135" i="32"/>
  <c r="A4136" i="32"/>
  <c r="A4137" i="32"/>
  <c r="A4138" i="32"/>
  <c r="A4139" i="32"/>
  <c r="A4140" i="32"/>
  <c r="M4140" i="32" s="1"/>
  <c r="A4141" i="32"/>
  <c r="A4142" i="32"/>
  <c r="A4143" i="32"/>
  <c r="A4144" i="32"/>
  <c r="A4145" i="32"/>
  <c r="A4146" i="32"/>
  <c r="I4146" i="32" s="1"/>
  <c r="A4147" i="32"/>
  <c r="A4148" i="32"/>
  <c r="M4148" i="32" s="1"/>
  <c r="A4149" i="32"/>
  <c r="A4150" i="32"/>
  <c r="A4151" i="32"/>
  <c r="A4152" i="32"/>
  <c r="A4153" i="32"/>
  <c r="A4154" i="32"/>
  <c r="A4155" i="32"/>
  <c r="A4156" i="32"/>
  <c r="M4156" i="32" s="1"/>
  <c r="A4157" i="32"/>
  <c r="A4158" i="32"/>
  <c r="A4159" i="32"/>
  <c r="A4160" i="32"/>
  <c r="A4161" i="32"/>
  <c r="A4162" i="32"/>
  <c r="A4163" i="32"/>
  <c r="O4163" i="32" s="1"/>
  <c r="A4164" i="32"/>
  <c r="M4164" i="32" s="1"/>
  <c r="A4165" i="32"/>
  <c r="A4166" i="32"/>
  <c r="A4167" i="32"/>
  <c r="O4167" i="32" s="1"/>
  <c r="A4168" i="32"/>
  <c r="A4169" i="32"/>
  <c r="A4170" i="32"/>
  <c r="A4171" i="32"/>
  <c r="A4172" i="32"/>
  <c r="M4172" i="32" s="1"/>
  <c r="A4173" i="32"/>
  <c r="A4174" i="32"/>
  <c r="A4175" i="32"/>
  <c r="A4176" i="32"/>
  <c r="A4177" i="32"/>
  <c r="A4178" i="32"/>
  <c r="I4178" i="32" s="1"/>
  <c r="A4179" i="32"/>
  <c r="O4179" i="32" s="1"/>
  <c r="A4180" i="32"/>
  <c r="M4180" i="32" s="1"/>
  <c r="A4181" i="32"/>
  <c r="A4182" i="32"/>
  <c r="A4183" i="32"/>
  <c r="O4183" i="32" s="1"/>
  <c r="A4184" i="32"/>
  <c r="A4185" i="32"/>
  <c r="A4186" i="32"/>
  <c r="A4187" i="32"/>
  <c r="A4188" i="32"/>
  <c r="M4188" i="32" s="1"/>
  <c r="A4189" i="32"/>
  <c r="A4190" i="32"/>
  <c r="A4191" i="32"/>
  <c r="A4192" i="32"/>
  <c r="A4193" i="32"/>
  <c r="A4194" i="32"/>
  <c r="A4195" i="32"/>
  <c r="O4195" i="32" s="1"/>
  <c r="A4196" i="32"/>
  <c r="M4196" i="32" s="1"/>
  <c r="A4197" i="32"/>
  <c r="A4198" i="32"/>
  <c r="A4199" i="32"/>
  <c r="O4199" i="32" s="1"/>
  <c r="A4200" i="32"/>
  <c r="A4201" i="32"/>
  <c r="A4202" i="32"/>
  <c r="A4203" i="32"/>
  <c r="A4204" i="32"/>
  <c r="M4204" i="32" s="1"/>
  <c r="A4205" i="32"/>
  <c r="A4206" i="32"/>
  <c r="A4207" i="32"/>
  <c r="A4208" i="32"/>
  <c r="A4209" i="32"/>
  <c r="A4210" i="32"/>
  <c r="A4211" i="32"/>
  <c r="O4211" i="32" s="1"/>
  <c r="A4212" i="32"/>
  <c r="M4212" i="32" s="1"/>
  <c r="A4213" i="32"/>
  <c r="A4214" i="32"/>
  <c r="A4215" i="32"/>
  <c r="O4215" i="32" s="1"/>
  <c r="A4216" i="32"/>
  <c r="A4217" i="32"/>
  <c r="A4218" i="32"/>
  <c r="A4219" i="32"/>
  <c r="A4220" i="32"/>
  <c r="M4220" i="32" s="1"/>
  <c r="A4221" i="32"/>
  <c r="A4222" i="32"/>
  <c r="A4223" i="32"/>
  <c r="A4224" i="32"/>
  <c r="A4225" i="32"/>
  <c r="A4226" i="32"/>
  <c r="A4227" i="32"/>
  <c r="O4227" i="32" s="1"/>
  <c r="A4228" i="32"/>
  <c r="M4228" i="32" s="1"/>
  <c r="A4229" i="32"/>
  <c r="A4230" i="32"/>
  <c r="A4231" i="32"/>
  <c r="O4231" i="32" s="1"/>
  <c r="A4232" i="32"/>
  <c r="A4233" i="32"/>
  <c r="A4234" i="32"/>
  <c r="I4234" i="32" s="1"/>
  <c r="A4235" i="32"/>
  <c r="A4236" i="32"/>
  <c r="M4236" i="32" s="1"/>
  <c r="A4237" i="32"/>
  <c r="A4238" i="32"/>
  <c r="A4239" i="32"/>
  <c r="A4240" i="32"/>
  <c r="A4241" i="32"/>
  <c r="A4242" i="32"/>
  <c r="A4243" i="32"/>
  <c r="O4243" i="32" s="1"/>
  <c r="A4244" i="32"/>
  <c r="M4244" i="32" s="1"/>
  <c r="A4245" i="32"/>
  <c r="A4246" i="32"/>
  <c r="A4247" i="32"/>
  <c r="O4247" i="32" s="1"/>
  <c r="A4248" i="32"/>
  <c r="A4249" i="32"/>
  <c r="A4250" i="32"/>
  <c r="A4251" i="32"/>
  <c r="A4252" i="32"/>
  <c r="M4252" i="32" s="1"/>
  <c r="A4253" i="32"/>
  <c r="A4254" i="32"/>
  <c r="A4255" i="32"/>
  <c r="A4256" i="32"/>
  <c r="A4257" i="32"/>
  <c r="A4258" i="32"/>
  <c r="A4259" i="32"/>
  <c r="O4259" i="32" s="1"/>
  <c r="A4260" i="32"/>
  <c r="M4260" i="32" s="1"/>
  <c r="A4261" i="32"/>
  <c r="A4262" i="32"/>
  <c r="A4263" i="32"/>
  <c r="O4263" i="32" s="1"/>
  <c r="A4264" i="32"/>
  <c r="A4265" i="32"/>
  <c r="A4266" i="32"/>
  <c r="A4267" i="32"/>
  <c r="A4268" i="32"/>
  <c r="M4268" i="32" s="1"/>
  <c r="A4269" i="32"/>
  <c r="A4270" i="32"/>
  <c r="A4271" i="32"/>
  <c r="A4272" i="32"/>
  <c r="A4273" i="32"/>
  <c r="A4274" i="32"/>
  <c r="A4275" i="32"/>
  <c r="O4275" i="32" s="1"/>
  <c r="A4276" i="32"/>
  <c r="M4276" i="32" s="1"/>
  <c r="A4277" i="32"/>
  <c r="A4278" i="32"/>
  <c r="A4279" i="32"/>
  <c r="O4279" i="32" s="1"/>
  <c r="A4280" i="32"/>
  <c r="A4281" i="32"/>
  <c r="A4282" i="32"/>
  <c r="A4283" i="32"/>
  <c r="A4284" i="32"/>
  <c r="M4284" i="32" s="1"/>
  <c r="A4285" i="32"/>
  <c r="A4286" i="32"/>
  <c r="A4287" i="32"/>
  <c r="A4288" i="32"/>
  <c r="A4289" i="32"/>
  <c r="A4290" i="32"/>
  <c r="A4291" i="32"/>
  <c r="O4291" i="32" s="1"/>
  <c r="A4292" i="32"/>
  <c r="M4292" i="32" s="1"/>
  <c r="A4293" i="32"/>
  <c r="A4294" i="32"/>
  <c r="A4295" i="32"/>
  <c r="O4295" i="32" s="1"/>
  <c r="A4296" i="32"/>
  <c r="A4297" i="32"/>
  <c r="A4298" i="32"/>
  <c r="A4299" i="32"/>
  <c r="A4300" i="32"/>
  <c r="M4300" i="32" s="1"/>
  <c r="A4301" i="32"/>
  <c r="A4302" i="32"/>
  <c r="A4303" i="32"/>
  <c r="A4304" i="32"/>
  <c r="A4305" i="32"/>
  <c r="A4306" i="32"/>
  <c r="I4306" i="32" s="1"/>
  <c r="A4307" i="32"/>
  <c r="O4307" i="32" s="1"/>
  <c r="A4308" i="32"/>
  <c r="M4308" i="32" s="1"/>
  <c r="A4309" i="32"/>
  <c r="A4310" i="32"/>
  <c r="A4311" i="32"/>
  <c r="O4311" i="32" s="1"/>
  <c r="A4312" i="32"/>
  <c r="A4313" i="32"/>
  <c r="A4314" i="32"/>
  <c r="A4315" i="32"/>
  <c r="A4316" i="32"/>
  <c r="M4316" i="32" s="1"/>
  <c r="A4317" i="32"/>
  <c r="A4318" i="32"/>
  <c r="A4319" i="32"/>
  <c r="A4320" i="32"/>
  <c r="A4321" i="32"/>
  <c r="A4322" i="32"/>
  <c r="A4323" i="32"/>
  <c r="O4323" i="32" s="1"/>
  <c r="A4324" i="32"/>
  <c r="M4324" i="32" s="1"/>
  <c r="A4325" i="32"/>
  <c r="A4326" i="32"/>
  <c r="A4327" i="32"/>
  <c r="O4327" i="32" s="1"/>
  <c r="A4328" i="32"/>
  <c r="A4329" i="32"/>
  <c r="A4330" i="32"/>
  <c r="A4331" i="32"/>
  <c r="A4332" i="32"/>
  <c r="M4332" i="32" s="1"/>
  <c r="A4333" i="32"/>
  <c r="A4334" i="32"/>
  <c r="A4335" i="32"/>
  <c r="A4336" i="32"/>
  <c r="A4337" i="32"/>
  <c r="A4338" i="32"/>
  <c r="A4339" i="32"/>
  <c r="O4339" i="32" s="1"/>
  <c r="A4340" i="32"/>
  <c r="M4340" i="32" s="1"/>
  <c r="A4341" i="32"/>
  <c r="A4342" i="32"/>
  <c r="A4343" i="32"/>
  <c r="O4343" i="32" s="1"/>
  <c r="A4344" i="32"/>
  <c r="A4345" i="32"/>
  <c r="A4346" i="32"/>
  <c r="A4347" i="32"/>
  <c r="A4348" i="32"/>
  <c r="M4348" i="32" s="1"/>
  <c r="A4349" i="32"/>
  <c r="A4350" i="32"/>
  <c r="A4351" i="32"/>
  <c r="A4352" i="32"/>
  <c r="A4353" i="32"/>
  <c r="A4354" i="32"/>
  <c r="A4355" i="32"/>
  <c r="O4355" i="32" s="1"/>
  <c r="A4356" i="32"/>
  <c r="M4356" i="32" s="1"/>
  <c r="A4357" i="32"/>
  <c r="A4358" i="32"/>
  <c r="A4359" i="32"/>
  <c r="O4359" i="32" s="1"/>
  <c r="A4360" i="32"/>
  <c r="A4361" i="32"/>
  <c r="A4362" i="32"/>
  <c r="I4362" i="32" s="1"/>
  <c r="A4363" i="32"/>
  <c r="A4364" i="32"/>
  <c r="M4364" i="32" s="1"/>
  <c r="A4365" i="32"/>
  <c r="A4366" i="32"/>
  <c r="A4367" i="32"/>
  <c r="A4368" i="32"/>
  <c r="A4369" i="32"/>
  <c r="A4370" i="32"/>
  <c r="A4371" i="32"/>
  <c r="O4371" i="32" s="1"/>
  <c r="A4372" i="32"/>
  <c r="M4372" i="32" s="1"/>
  <c r="A4373" i="32"/>
  <c r="A4374" i="32"/>
  <c r="A4375" i="32"/>
  <c r="O4375" i="32" s="1"/>
  <c r="A4376" i="32"/>
  <c r="A4377" i="32"/>
  <c r="A4378" i="32"/>
  <c r="A4379" i="32"/>
  <c r="A4380" i="32"/>
  <c r="M4380" i="32" s="1"/>
  <c r="A4381" i="32"/>
  <c r="A4382" i="32"/>
  <c r="A4383" i="32"/>
  <c r="A4384" i="32"/>
  <c r="A4385" i="32"/>
  <c r="A4386" i="32"/>
  <c r="A4387" i="32"/>
  <c r="O4387" i="32" s="1"/>
  <c r="A4388" i="32"/>
  <c r="M4388" i="32" s="1"/>
  <c r="A4389" i="32"/>
  <c r="A4390" i="32"/>
  <c r="A4391" i="32"/>
  <c r="O4391" i="32" s="1"/>
  <c r="A4392" i="32"/>
  <c r="A4393" i="32"/>
  <c r="A4394" i="32"/>
  <c r="A4395" i="32"/>
  <c r="A4396" i="32"/>
  <c r="M4396" i="32" s="1"/>
  <c r="A4397" i="32"/>
  <c r="A4398" i="32"/>
  <c r="A4399" i="32"/>
  <c r="A4400" i="32"/>
  <c r="A4401" i="32"/>
  <c r="A4402" i="32"/>
  <c r="A4403" i="32"/>
  <c r="O4403" i="32" s="1"/>
  <c r="A4404" i="32"/>
  <c r="M4404" i="32" s="1"/>
  <c r="A4405" i="32"/>
  <c r="A4406" i="32"/>
  <c r="A4407" i="32"/>
  <c r="O4407" i="32" s="1"/>
  <c r="A4408" i="32"/>
  <c r="A4409" i="32"/>
  <c r="A4410" i="32"/>
  <c r="A4411" i="32"/>
  <c r="A4412" i="32"/>
  <c r="M4412" i="32" s="1"/>
  <c r="A4413" i="32"/>
  <c r="A4414" i="32"/>
  <c r="A4415" i="32"/>
  <c r="A4416" i="32"/>
  <c r="A4417" i="32"/>
  <c r="A4418" i="32"/>
  <c r="A4419" i="32"/>
  <c r="O4419" i="32" s="1"/>
  <c r="A4420" i="32"/>
  <c r="M4420" i="32" s="1"/>
  <c r="A4421" i="32"/>
  <c r="A4422" i="32"/>
  <c r="A4423" i="32"/>
  <c r="O4423" i="32" s="1"/>
  <c r="A4424" i="32"/>
  <c r="A4425" i="32"/>
  <c r="A4426" i="32"/>
  <c r="A4427" i="32"/>
  <c r="A4428" i="32"/>
  <c r="M4428" i="32" s="1"/>
  <c r="A4429" i="32"/>
  <c r="A4430" i="32"/>
  <c r="A4431" i="32"/>
  <c r="A4432" i="32"/>
  <c r="A4433" i="32"/>
  <c r="A4434" i="32"/>
  <c r="I4434" i="32" s="1"/>
  <c r="A4435" i="32"/>
  <c r="O4435" i="32" s="1"/>
  <c r="A4436" i="32"/>
  <c r="M4436" i="32" s="1"/>
  <c r="A4437" i="32"/>
  <c r="A4438" i="32"/>
  <c r="A4439" i="32"/>
  <c r="O4439" i="32" s="1"/>
  <c r="A4440" i="32"/>
  <c r="A4441" i="32"/>
  <c r="A4442" i="32"/>
  <c r="N4442" i="32" s="1"/>
  <c r="A4443" i="32"/>
  <c r="A4444" i="32"/>
  <c r="M4444" i="32" s="1"/>
  <c r="A4445" i="32"/>
  <c r="A4446" i="32"/>
  <c r="A4447" i="32"/>
  <c r="A4448" i="32"/>
  <c r="A4449" i="32"/>
  <c r="A4450" i="32"/>
  <c r="A4451" i="32"/>
  <c r="O4451" i="32" s="1"/>
  <c r="A4452" i="32"/>
  <c r="M4452" i="32" s="1"/>
  <c r="A4453" i="32"/>
  <c r="A4454" i="32"/>
  <c r="A4455" i="32"/>
  <c r="O4455" i="32" s="1"/>
  <c r="A4456" i="32"/>
  <c r="A4457" i="32"/>
  <c r="A4458" i="32"/>
  <c r="A4459" i="32"/>
  <c r="A4460" i="32"/>
  <c r="M4460" i="32" s="1"/>
  <c r="A4461" i="32"/>
  <c r="A4462" i="32"/>
  <c r="O4462" i="32" s="1"/>
  <c r="A4463" i="32"/>
  <c r="A4464" i="32"/>
  <c r="A4465" i="32"/>
  <c r="A4466" i="32"/>
  <c r="A4467" i="32"/>
  <c r="O4467" i="32" s="1"/>
  <c r="A4468" i="32"/>
  <c r="M4468" i="32" s="1"/>
  <c r="A4469" i="32"/>
  <c r="A4470" i="32"/>
  <c r="A4471" i="32"/>
  <c r="O4471" i="32" s="1"/>
  <c r="A4472" i="32"/>
  <c r="A4473" i="32"/>
  <c r="A4474" i="32"/>
  <c r="O4474" i="32" s="1"/>
  <c r="A4475" i="32"/>
  <c r="A4476" i="32"/>
  <c r="M4476" i="32" s="1"/>
  <c r="A4477" i="32"/>
  <c r="A4478" i="32"/>
  <c r="A4479" i="32"/>
  <c r="A4480" i="32"/>
  <c r="A4481" i="32"/>
  <c r="A4482" i="32"/>
  <c r="A4483" i="32"/>
  <c r="O4483" i="32" s="1"/>
  <c r="A4484" i="32"/>
  <c r="M4484" i="32" s="1"/>
  <c r="A4485" i="32"/>
  <c r="A4486" i="32"/>
  <c r="A4487" i="32"/>
  <c r="O4487" i="32" s="1"/>
  <c r="A4488" i="32"/>
  <c r="A4489" i="32"/>
  <c r="A4490" i="32"/>
  <c r="I4490" i="32" s="1"/>
  <c r="A4491" i="32"/>
  <c r="A4492" i="32"/>
  <c r="M4492" i="32" s="1"/>
  <c r="A4493" i="32"/>
  <c r="A4494" i="32"/>
  <c r="C4494" i="32" s="1"/>
  <c r="A4495" i="32"/>
  <c r="A4496" i="32"/>
  <c r="A4497" i="32"/>
  <c r="A4498" i="32"/>
  <c r="A4499" i="32"/>
  <c r="O4499" i="32" s="1"/>
  <c r="A4500" i="32"/>
  <c r="M4500" i="32" s="1"/>
  <c r="A4501" i="32"/>
  <c r="A4502" i="32"/>
  <c r="A4503" i="32"/>
  <c r="O4503" i="32" s="1"/>
  <c r="A4504" i="32"/>
  <c r="A4505" i="32"/>
  <c r="A4506" i="32"/>
  <c r="A4507" i="32"/>
  <c r="A4508" i="32"/>
  <c r="M4508" i="32" s="1"/>
  <c r="A4509" i="32"/>
  <c r="A4510" i="32"/>
  <c r="A4511" i="32"/>
  <c r="A4512" i="32"/>
  <c r="A4513" i="32"/>
  <c r="A4514" i="32"/>
  <c r="N4514" i="32" s="1"/>
  <c r="A4515" i="32"/>
  <c r="O4515" i="32" s="1"/>
  <c r="A4516" i="32"/>
  <c r="M4516" i="32" s="1"/>
  <c r="A4517" i="32"/>
  <c r="A4518" i="32"/>
  <c r="A4519" i="32"/>
  <c r="O4519" i="32" s="1"/>
  <c r="A4520" i="32"/>
  <c r="A4521" i="32"/>
  <c r="A4522" i="32"/>
  <c r="A4523" i="32"/>
  <c r="A4524" i="32"/>
  <c r="M4524" i="32" s="1"/>
  <c r="A4525" i="32"/>
  <c r="A4526" i="32"/>
  <c r="A4527" i="32"/>
  <c r="A4528" i="32"/>
  <c r="A4529" i="32"/>
  <c r="A4530" i="32"/>
  <c r="A4531" i="32"/>
  <c r="O4531" i="32" s="1"/>
  <c r="A4532" i="32"/>
  <c r="M4532" i="32" s="1"/>
  <c r="A4533" i="32"/>
  <c r="A4534" i="32"/>
  <c r="A4535" i="32"/>
  <c r="O4535" i="32" s="1"/>
  <c r="A4536" i="32"/>
  <c r="A4537" i="32"/>
  <c r="A4538" i="32"/>
  <c r="A4539" i="32"/>
  <c r="A4540" i="32"/>
  <c r="M4540" i="32" s="1"/>
  <c r="A4541" i="32"/>
  <c r="A4542" i="32"/>
  <c r="A4543" i="32"/>
  <c r="A4544" i="32"/>
  <c r="A4545" i="32"/>
  <c r="A4546" i="32"/>
  <c r="A4547" i="32"/>
  <c r="O4547" i="32" s="1"/>
  <c r="A4548" i="32"/>
  <c r="M4548" i="32" s="1"/>
  <c r="A4549" i="32"/>
  <c r="A4550" i="32"/>
  <c r="A4551" i="32"/>
  <c r="O4551" i="32" s="1"/>
  <c r="A4552" i="32"/>
  <c r="A4553" i="32"/>
  <c r="A4554" i="32"/>
  <c r="A4555" i="32"/>
  <c r="A4556" i="32"/>
  <c r="M4556" i="32" s="1"/>
  <c r="A4557" i="32"/>
  <c r="A4558" i="32"/>
  <c r="A4559" i="32"/>
  <c r="A4560" i="32"/>
  <c r="A4561" i="32"/>
  <c r="A4562" i="32"/>
  <c r="I4562" i="32" s="1"/>
  <c r="A4563" i="32"/>
  <c r="O4563" i="32" s="1"/>
  <c r="A4564" i="32"/>
  <c r="M4564" i="32" s="1"/>
  <c r="A4565" i="32"/>
  <c r="A4566" i="32"/>
  <c r="A4567" i="32"/>
  <c r="O4567" i="32" s="1"/>
  <c r="A4568" i="32"/>
  <c r="A4569" i="32"/>
  <c r="A4570" i="32"/>
  <c r="N4570" i="32" s="1"/>
  <c r="A4571" i="32"/>
  <c r="A4572" i="32"/>
  <c r="M4572" i="32" s="1"/>
  <c r="A4573" i="32"/>
  <c r="A4574" i="32"/>
  <c r="A4575" i="32"/>
  <c r="A4576" i="32"/>
  <c r="A4577" i="32"/>
  <c r="A4578" i="32"/>
  <c r="N4578" i="32" s="1"/>
  <c r="A4579" i="32"/>
  <c r="O4579" i="32" s="1"/>
  <c r="A4580" i="32"/>
  <c r="M4580" i="32" s="1"/>
  <c r="A4581" i="32"/>
  <c r="A4582" i="32"/>
  <c r="A4583" i="32"/>
  <c r="O4583" i="32" s="1"/>
  <c r="A4584" i="32"/>
  <c r="A4585" i="32"/>
  <c r="A4586" i="32"/>
  <c r="A4587" i="32"/>
  <c r="A4588" i="32"/>
  <c r="M4588" i="32" s="1"/>
  <c r="A4589" i="32"/>
  <c r="A4590" i="32"/>
  <c r="O4590" i="32" s="1"/>
  <c r="A4591" i="32"/>
  <c r="A4592" i="32"/>
  <c r="A4593" i="32"/>
  <c r="A4594" i="32"/>
  <c r="A4595" i="32"/>
  <c r="O4595" i="32" s="1"/>
  <c r="A4596" i="32"/>
  <c r="M4596" i="32" s="1"/>
  <c r="A4597" i="32"/>
  <c r="A4598" i="32"/>
  <c r="A4599" i="32"/>
  <c r="O4599" i="32" s="1"/>
  <c r="A4600" i="32"/>
  <c r="A4601" i="32"/>
  <c r="A4602" i="32"/>
  <c r="A4603" i="32"/>
  <c r="A4604" i="32"/>
  <c r="M4604" i="32" s="1"/>
  <c r="A4605" i="32"/>
  <c r="A4606" i="32"/>
  <c r="A4607" i="32"/>
  <c r="A4608" i="32"/>
  <c r="A4609" i="32"/>
  <c r="A4610" i="32"/>
  <c r="A4611" i="32"/>
  <c r="O4611" i="32" s="1"/>
  <c r="A4612" i="32"/>
  <c r="M4612" i="32" s="1"/>
  <c r="A4613" i="32"/>
  <c r="A4614" i="32"/>
  <c r="A4615" i="32"/>
  <c r="O4615" i="32" s="1"/>
  <c r="A4616" i="32"/>
  <c r="A4617" i="32"/>
  <c r="A4618" i="32"/>
  <c r="I4618" i="32" s="1"/>
  <c r="A4619" i="32"/>
  <c r="A4620" i="32"/>
  <c r="M4620" i="32" s="1"/>
  <c r="A4621" i="32"/>
  <c r="A4622" i="32"/>
  <c r="A4623" i="32"/>
  <c r="A4624" i="32"/>
  <c r="A4625" i="32"/>
  <c r="A4626" i="32"/>
  <c r="O4626" i="32" s="1"/>
  <c r="A4627" i="32"/>
  <c r="O4627" i="32" s="1"/>
  <c r="A4628" i="32"/>
  <c r="M4628" i="32" s="1"/>
  <c r="A4629" i="32"/>
  <c r="A4630" i="32"/>
  <c r="A4631" i="32"/>
  <c r="O4631" i="32" s="1"/>
  <c r="A4632" i="32"/>
  <c r="A4633" i="32"/>
  <c r="A4634" i="32"/>
  <c r="A4635" i="32"/>
  <c r="A4636" i="32"/>
  <c r="M4636" i="32" s="1"/>
  <c r="A4637" i="32"/>
  <c r="A4638" i="32"/>
  <c r="A4639" i="32"/>
  <c r="A4640" i="32"/>
  <c r="A4641" i="32"/>
  <c r="A4642" i="32"/>
  <c r="A4643" i="32"/>
  <c r="O4643" i="32" s="1"/>
  <c r="A4644" i="32"/>
  <c r="M4644" i="32" s="1"/>
  <c r="A4645" i="32"/>
  <c r="A4646" i="32"/>
  <c r="A4647" i="32"/>
  <c r="O4647" i="32" s="1"/>
  <c r="A4648" i="32"/>
  <c r="A4649" i="32"/>
  <c r="A4650" i="32"/>
  <c r="A4651" i="32"/>
  <c r="A4652" i="32"/>
  <c r="M4652" i="32" s="1"/>
  <c r="A4653" i="32"/>
  <c r="A4654" i="32"/>
  <c r="O4654" i="32" s="1"/>
  <c r="A4655" i="32"/>
  <c r="A4656" i="32"/>
  <c r="A4657" i="32"/>
  <c r="A4658" i="32"/>
  <c r="A4659" i="32"/>
  <c r="O4659" i="32" s="1"/>
  <c r="A4660" i="32"/>
  <c r="M4660" i="32" s="1"/>
  <c r="A4661" i="32"/>
  <c r="A4662" i="32"/>
  <c r="N4662" i="32" s="1"/>
  <c r="A4663" i="32"/>
  <c r="O4663" i="32" s="1"/>
  <c r="A4664" i="32"/>
  <c r="A4665" i="32"/>
  <c r="A4666" i="32"/>
  <c r="A4667" i="32"/>
  <c r="A4668" i="32"/>
  <c r="M4668" i="32" s="1"/>
  <c r="A4669" i="32"/>
  <c r="A4670" i="32"/>
  <c r="A4671" i="32"/>
  <c r="A4672" i="32"/>
  <c r="A4673" i="32"/>
  <c r="A4674" i="32"/>
  <c r="A4675" i="32"/>
  <c r="O4675" i="32" s="1"/>
  <c r="A4676" i="32"/>
  <c r="M4676" i="32" s="1"/>
  <c r="A4677" i="32"/>
  <c r="A4678" i="32"/>
  <c r="A4679" i="32"/>
  <c r="O4679" i="32" s="1"/>
  <c r="A4680" i="32"/>
  <c r="A4681" i="32"/>
  <c r="A4682" i="32"/>
  <c r="A4683" i="32"/>
  <c r="A4684" i="32"/>
  <c r="M4684" i="32" s="1"/>
  <c r="A4685" i="32"/>
  <c r="A4686" i="32"/>
  <c r="A4687" i="32"/>
  <c r="A4688" i="32"/>
  <c r="A4689" i="32"/>
  <c r="A4690" i="32"/>
  <c r="I4690" i="32" s="1"/>
  <c r="A4691" i="32"/>
  <c r="O4691" i="32" s="1"/>
  <c r="A4692" i="32"/>
  <c r="M4692" i="32" s="1"/>
  <c r="A4693" i="32"/>
  <c r="A4694" i="32"/>
  <c r="A4695" i="32"/>
  <c r="O4695" i="32" s="1"/>
  <c r="A4696" i="32"/>
  <c r="J4696" i="32" s="1"/>
  <c r="A4697" i="32"/>
  <c r="A4698" i="32"/>
  <c r="A4699" i="32"/>
  <c r="A4700" i="32"/>
  <c r="M4700" i="32" s="1"/>
  <c r="A4701" i="32"/>
  <c r="A4702" i="32"/>
  <c r="A4703" i="32"/>
  <c r="A4704" i="32"/>
  <c r="G4704" i="32" s="1"/>
  <c r="A4705" i="32"/>
  <c r="A4706" i="32"/>
  <c r="A4707" i="32"/>
  <c r="O4707" i="32" s="1"/>
  <c r="A4708" i="32"/>
  <c r="M4708" i="32" s="1"/>
  <c r="A4709" i="32"/>
  <c r="A4710" i="32"/>
  <c r="O4710" i="32" s="1"/>
  <c r="A4711" i="32"/>
  <c r="O4711" i="32" s="1"/>
  <c r="A4712" i="32"/>
  <c r="E4712" i="32" s="1"/>
  <c r="A4713" i="32"/>
  <c r="A4714" i="32"/>
  <c r="A4715" i="32"/>
  <c r="A4716" i="32"/>
  <c r="M4716" i="32" s="1"/>
  <c r="A4717" i="32"/>
  <c r="A4718" i="32"/>
  <c r="O4718" i="32" s="1"/>
  <c r="A4719" i="32"/>
  <c r="A4720" i="32"/>
  <c r="A4721" i="32"/>
  <c r="A4722" i="32"/>
  <c r="A4723" i="32"/>
  <c r="O4723" i="32" s="1"/>
  <c r="A4724" i="32"/>
  <c r="M4724" i="32" s="1"/>
  <c r="A4725" i="32"/>
  <c r="A4726" i="32"/>
  <c r="A4727" i="32"/>
  <c r="O4727" i="32" s="1"/>
  <c r="A4728" i="32"/>
  <c r="A4729" i="32"/>
  <c r="A4730" i="32"/>
  <c r="A4731" i="32"/>
  <c r="A4732" i="32"/>
  <c r="I4732" i="32" s="1"/>
  <c r="A4733" i="32"/>
  <c r="A4734" i="32"/>
  <c r="H4734" i="32" s="1"/>
  <c r="A4735" i="32"/>
  <c r="A4736" i="32"/>
  <c r="B4736" i="32" s="1"/>
  <c r="A4737" i="32"/>
  <c r="A4738" i="32"/>
  <c r="A4739" i="32"/>
  <c r="O4739" i="32" s="1"/>
  <c r="A4740" i="32"/>
  <c r="M4740" i="32" s="1"/>
  <c r="A4741" i="32"/>
  <c r="A4742" i="32"/>
  <c r="A4743" i="32"/>
  <c r="O4743" i="32" s="1"/>
  <c r="A4744" i="32"/>
  <c r="A4745" i="32"/>
  <c r="A4746" i="32"/>
  <c r="E4746" i="32" s="1"/>
  <c r="A4747" i="32"/>
  <c r="A4748" i="32"/>
  <c r="M4748" i="32" s="1"/>
  <c r="A4749" i="32"/>
  <c r="A4750" i="32"/>
  <c r="A4751" i="32"/>
  <c r="A4752" i="32"/>
  <c r="A4753" i="32"/>
  <c r="A4754" i="32"/>
  <c r="A4755" i="32"/>
  <c r="O4755" i="32" s="1"/>
  <c r="A4756" i="32"/>
  <c r="M4756" i="32" s="1"/>
  <c r="A4757" i="32"/>
  <c r="A4758" i="32"/>
  <c r="A4759" i="32"/>
  <c r="O4759" i="32" s="1"/>
  <c r="A4760" i="32"/>
  <c r="J4760" i="32" s="1"/>
  <c r="A4761" i="32"/>
  <c r="A4762" i="32"/>
  <c r="A4763" i="32"/>
  <c r="A4764" i="32"/>
  <c r="M4764" i="32" s="1"/>
  <c r="A4765" i="32"/>
  <c r="A4766" i="32"/>
  <c r="A4767" i="32"/>
  <c r="A4768" i="32"/>
  <c r="G4768" i="32" s="1"/>
  <c r="A4769" i="32"/>
  <c r="A4770" i="32"/>
  <c r="A4771" i="32"/>
  <c r="O4771" i="32" s="1"/>
  <c r="A4772" i="32"/>
  <c r="M4772" i="32" s="1"/>
  <c r="A4773" i="32"/>
  <c r="A4774" i="32"/>
  <c r="G4774" i="32" s="1"/>
  <c r="A4775" i="32"/>
  <c r="O4775" i="32" s="1"/>
  <c r="A4776" i="32"/>
  <c r="A4777" i="32"/>
  <c r="A4778" i="32"/>
  <c r="A4779" i="32"/>
  <c r="A4780" i="32"/>
  <c r="M4780" i="32" s="1"/>
  <c r="A4781" i="32"/>
  <c r="A4782" i="32"/>
  <c r="O4782" i="32" s="1"/>
  <c r="A4783" i="32"/>
  <c r="A4784" i="32"/>
  <c r="B4784" i="32" s="1"/>
  <c r="A4785" i="32"/>
  <c r="A4786" i="32"/>
  <c r="A4787" i="32"/>
  <c r="O4787" i="32" s="1"/>
  <c r="A4788" i="32"/>
  <c r="K4788" i="32" s="1"/>
  <c r="A4789" i="32"/>
  <c r="A4790" i="32"/>
  <c r="A4791" i="32"/>
  <c r="O4791" i="32" s="1"/>
  <c r="A4792" i="32"/>
  <c r="J4792" i="32" s="1"/>
  <c r="A4793" i="32"/>
  <c r="A4794" i="32"/>
  <c r="D4794" i="32" s="1"/>
  <c r="A4795" i="32"/>
  <c r="A4796" i="32"/>
  <c r="F4796" i="32" s="1"/>
  <c r="A4797" i="32"/>
  <c r="A4798" i="32"/>
  <c r="A4799" i="32"/>
  <c r="A4800" i="32"/>
  <c r="L4800" i="32" s="1"/>
  <c r="A4801" i="32"/>
  <c r="A4802" i="32"/>
  <c r="A4803" i="32"/>
  <c r="O4803" i="32" s="1"/>
  <c r="A4804" i="32"/>
  <c r="A4805" i="32"/>
  <c r="A4806" i="32"/>
  <c r="A4807" i="32"/>
  <c r="O4807" i="32" s="1"/>
  <c r="A4808" i="32"/>
  <c r="L4808" i="32" s="1"/>
  <c r="A4809" i="32"/>
  <c r="A4810" i="32"/>
  <c r="A4811" i="32"/>
  <c r="A4812" i="32"/>
  <c r="A4813" i="32"/>
  <c r="A4814" i="32"/>
  <c r="A4815" i="32"/>
  <c r="A4816" i="32"/>
  <c r="A4817" i="32"/>
  <c r="A4818" i="32"/>
  <c r="O4818" i="32" s="1"/>
  <c r="A4819" i="32"/>
  <c r="O4819" i="32" s="1"/>
  <c r="A4820" i="32"/>
  <c r="J4820" i="32" s="1"/>
  <c r="A4821" i="32"/>
  <c r="A4822" i="32"/>
  <c r="A4823" i="32"/>
  <c r="O4823" i="32" s="1"/>
  <c r="A4824" i="32"/>
  <c r="A4825" i="32"/>
  <c r="A4826" i="32"/>
  <c r="A4827" i="32"/>
  <c r="A4828" i="32"/>
  <c r="A4829" i="32"/>
  <c r="A4830" i="32"/>
  <c r="A4831" i="32"/>
  <c r="A4832" i="32"/>
  <c r="A4833" i="32"/>
  <c r="A4834" i="32"/>
  <c r="A4835" i="32"/>
  <c r="O4835" i="32" s="1"/>
  <c r="A4836" i="32"/>
  <c r="A4837" i="32"/>
  <c r="A4838" i="32"/>
  <c r="A4839" i="32"/>
  <c r="O4839" i="32" s="1"/>
  <c r="A4840" i="32"/>
  <c r="A4841" i="32"/>
  <c r="A4842" i="32"/>
  <c r="A4843" i="32"/>
  <c r="A4844" i="32"/>
  <c r="J4844" i="32" s="1"/>
  <c r="A4845" i="32"/>
  <c r="A4846" i="32"/>
  <c r="D4846" i="32" s="1"/>
  <c r="A4847" i="32"/>
  <c r="A4848" i="32"/>
  <c r="A4849" i="32"/>
  <c r="A4850" i="32"/>
  <c r="A4851" i="32"/>
  <c r="O4851" i="32" s="1"/>
  <c r="A4852" i="32"/>
  <c r="A4853" i="32"/>
  <c r="A4854" i="32"/>
  <c r="A4855" i="32"/>
  <c r="O4855" i="32" s="1"/>
  <c r="A4856" i="32"/>
  <c r="A4857" i="32"/>
  <c r="A4858" i="32"/>
  <c r="A4859" i="32"/>
  <c r="A4860" i="32"/>
  <c r="A4861" i="32"/>
  <c r="A4862" i="32"/>
  <c r="A4863" i="32"/>
  <c r="A4864" i="32"/>
  <c r="A4865" i="32"/>
  <c r="A4866" i="32"/>
  <c r="A4867" i="32"/>
  <c r="O4867" i="32" s="1"/>
  <c r="A4868" i="32"/>
  <c r="A4869" i="32"/>
  <c r="A4870" i="32"/>
  <c r="A4871" i="32"/>
  <c r="O4871" i="32" s="1"/>
  <c r="A4872" i="32"/>
  <c r="A4873" i="32"/>
  <c r="A4874" i="32"/>
  <c r="C4874" i="32" s="1"/>
  <c r="A4875" i="32"/>
  <c r="A4876" i="32"/>
  <c r="J4876" i="32" s="1"/>
  <c r="A4877" i="32"/>
  <c r="A4878" i="32"/>
  <c r="A4879" i="32"/>
  <c r="A4880" i="32"/>
  <c r="A4881" i="32"/>
  <c r="A4882" i="32"/>
  <c r="A4883" i="32"/>
  <c r="O4883" i="32" s="1"/>
  <c r="A4884" i="32"/>
  <c r="A4885" i="32"/>
  <c r="A4886" i="32"/>
  <c r="A4887" i="32"/>
  <c r="O4887" i="32" s="1"/>
  <c r="A4888" i="32"/>
  <c r="A4889" i="32"/>
  <c r="A4890" i="32"/>
  <c r="A4891" i="32"/>
  <c r="A4892" i="32"/>
  <c r="A4893" i="32"/>
  <c r="A4894" i="32"/>
  <c r="A4895" i="32"/>
  <c r="A4896" i="32"/>
  <c r="A4897" i="32"/>
  <c r="A4898" i="32"/>
  <c r="A4899" i="32"/>
  <c r="O4899" i="32" s="1"/>
  <c r="A4900" i="32"/>
  <c r="A4901" i="32"/>
  <c r="A4902" i="32"/>
  <c r="C4902" i="32" s="1"/>
  <c r="A4903" i="32"/>
  <c r="O4903" i="32" s="1"/>
  <c r="A4904" i="32"/>
  <c r="A4905" i="32"/>
  <c r="A4906" i="32"/>
  <c r="A4907" i="32"/>
  <c r="A4908" i="32"/>
  <c r="J4908" i="32" s="1"/>
  <c r="A4909" i="32"/>
  <c r="A4910" i="32"/>
  <c r="A4911" i="32"/>
  <c r="A4912" i="32"/>
  <c r="A4913" i="32"/>
  <c r="A4914" i="32"/>
  <c r="A4915" i="32"/>
  <c r="O4915" i="32" s="1"/>
  <c r="A4916" i="32"/>
  <c r="A4917" i="32"/>
  <c r="A4918" i="32"/>
  <c r="N4918" i="32" s="1"/>
  <c r="A4919" i="32"/>
  <c r="O4919" i="32" s="1"/>
  <c r="A4920" i="32"/>
  <c r="A4921" i="32"/>
  <c r="A4922" i="32"/>
  <c r="A4923" i="32"/>
  <c r="A4924" i="32"/>
  <c r="A4925" i="32"/>
  <c r="A4926" i="32"/>
  <c r="A4927" i="32"/>
  <c r="A4928" i="32"/>
  <c r="A4929" i="32"/>
  <c r="A4930" i="32"/>
  <c r="A4931" i="32"/>
  <c r="O4931" i="32" s="1"/>
  <c r="A4932" i="32"/>
  <c r="A4933" i="32"/>
  <c r="A4934" i="32"/>
  <c r="A4935" i="32"/>
  <c r="O4935" i="32" s="1"/>
  <c r="A4936" i="32"/>
  <c r="A4937" i="32"/>
  <c r="A4938" i="32"/>
  <c r="A4939" i="32"/>
  <c r="A4940" i="32"/>
  <c r="J4940" i="32" s="1"/>
  <c r="A4941" i="32"/>
  <c r="A4942" i="32"/>
  <c r="D4942" i="32" s="1"/>
  <c r="A4943" i="32"/>
  <c r="A4944" i="32"/>
  <c r="A4945" i="32"/>
  <c r="A4946" i="32"/>
  <c r="C4946" i="32" s="1"/>
  <c r="A4947" i="32"/>
  <c r="O4947" i="32" s="1"/>
  <c r="A4948" i="32"/>
  <c r="A4949" i="32"/>
  <c r="A4950" i="32"/>
  <c r="D4950" i="32" s="1"/>
  <c r="A4951" i="32"/>
  <c r="O4951" i="32" s="1"/>
  <c r="A4952" i="32"/>
  <c r="A4953" i="32"/>
  <c r="A4954" i="32"/>
  <c r="A4955" i="32"/>
  <c r="A4956" i="32"/>
  <c r="A4957" i="32"/>
  <c r="A4958" i="32"/>
  <c r="O4958" i="32" s="1"/>
  <c r="A4959" i="32"/>
  <c r="A4960" i="32"/>
  <c r="A4961" i="32"/>
  <c r="A4962" i="32"/>
  <c r="D4962" i="32" s="1"/>
  <c r="A4963" i="32"/>
  <c r="O4963" i="32" s="1"/>
  <c r="A4964" i="32"/>
  <c r="A4965" i="32"/>
  <c r="A4966" i="32"/>
  <c r="A4967" i="32"/>
  <c r="O4967" i="32" s="1"/>
  <c r="A4968" i="32"/>
  <c r="A4969" i="32"/>
  <c r="A4970" i="32"/>
  <c r="A4971" i="32"/>
  <c r="A4972" i="32"/>
  <c r="J4972" i="32" s="1"/>
  <c r="A4973" i="32"/>
  <c r="A4974" i="32"/>
  <c r="A4975" i="32"/>
  <c r="A4976" i="32"/>
  <c r="A4977" i="32"/>
  <c r="A4978" i="32"/>
  <c r="D4978" i="32" s="1"/>
  <c r="A4979" i="32"/>
  <c r="O4979" i="32" s="1"/>
  <c r="A4980" i="32"/>
  <c r="A4981" i="32"/>
  <c r="A4982" i="32"/>
  <c r="D4982" i="32" s="1"/>
  <c r="A4983" i="32"/>
  <c r="O4983" i="32" s="1"/>
  <c r="A4984" i="32"/>
  <c r="A4985" i="32"/>
  <c r="A4986" i="32"/>
  <c r="A4987" i="32"/>
  <c r="A4988" i="32"/>
  <c r="A4989" i="32"/>
  <c r="A4990" i="32"/>
  <c r="A4991" i="32"/>
  <c r="A4992" i="32"/>
  <c r="A4993" i="32"/>
  <c r="A4994" i="32"/>
  <c r="A4995" i="32"/>
  <c r="O4995" i="32" s="1"/>
  <c r="A4996" i="32"/>
  <c r="A4997" i="32"/>
  <c r="A4998" i="32"/>
  <c r="A4999" i="32"/>
  <c r="O4999" i="32" s="1"/>
  <c r="A5000" i="32"/>
  <c r="A5001" i="32"/>
  <c r="A5002" i="32"/>
  <c r="C5002" i="32" s="1"/>
  <c r="A5003" i="32"/>
  <c r="A5004" i="32"/>
  <c r="J5004" i="32" s="1"/>
  <c r="A5005" i="32"/>
  <c r="A5006" i="32"/>
  <c r="D5006" i="32" s="1"/>
  <c r="A5007" i="32"/>
  <c r="A5008" i="32"/>
  <c r="A5009" i="32"/>
  <c r="A5010" i="32"/>
  <c r="A5011" i="32"/>
  <c r="O5011" i="32" s="1"/>
  <c r="A5012" i="32"/>
  <c r="A5013" i="32"/>
  <c r="A5014" i="32"/>
  <c r="O5014" i="32" s="1"/>
  <c r="A5015" i="32"/>
  <c r="O5015" i="32" s="1"/>
  <c r="A26" i="32"/>
  <c r="A27" i="32"/>
  <c r="A28" i="32"/>
  <c r="A29" i="32"/>
  <c r="A30" i="32"/>
  <c r="A31" i="32"/>
  <c r="A32" i="32"/>
  <c r="A33" i="32"/>
  <c r="A34" i="32"/>
  <c r="A35" i="32"/>
  <c r="A36" i="32"/>
  <c r="A37" i="32"/>
  <c r="A38" i="32"/>
  <c r="A39" i="32"/>
  <c r="A40" i="32"/>
  <c r="A41" i="32"/>
  <c r="A42" i="32"/>
  <c r="A43" i="32"/>
  <c r="A44" i="32"/>
  <c r="A45" i="32"/>
  <c r="A46" i="32"/>
  <c r="A47" i="32"/>
  <c r="A48" i="32"/>
  <c r="A49" i="32"/>
  <c r="A50" i="32"/>
  <c r="A51" i="32"/>
  <c r="A52" i="32"/>
  <c r="A53" i="32"/>
  <c r="A54" i="32"/>
  <c r="A55" i="32"/>
  <c r="A56" i="32"/>
  <c r="A57" i="32"/>
  <c r="A58" i="32"/>
  <c r="A59" i="32"/>
  <c r="A60" i="32"/>
  <c r="A61" i="32"/>
  <c r="A62" i="32"/>
  <c r="A63" i="32"/>
  <c r="A64" i="32"/>
  <c r="A65" i="32"/>
  <c r="A66" i="32"/>
  <c r="A67" i="32"/>
  <c r="A68" i="32"/>
  <c r="A69" i="32"/>
  <c r="A70" i="32"/>
  <c r="A71" i="32"/>
  <c r="A72" i="32"/>
  <c r="A73" i="32"/>
  <c r="A74" i="32"/>
  <c r="A75" i="32"/>
  <c r="A76" i="32"/>
  <c r="A77" i="32"/>
  <c r="A78" i="32"/>
  <c r="A79" i="32"/>
  <c r="A80" i="32"/>
  <c r="A81" i="32"/>
  <c r="A82" i="32"/>
  <c r="A83" i="32"/>
  <c r="A84" i="32"/>
  <c r="A85" i="32"/>
  <c r="A86" i="32"/>
  <c r="A87" i="32"/>
  <c r="A88" i="32"/>
  <c r="A89" i="32"/>
  <c r="A90" i="32"/>
  <c r="A91" i="32"/>
  <c r="A92" i="32"/>
  <c r="A93" i="32"/>
  <c r="A94" i="32"/>
  <c r="A95" i="32"/>
  <c r="A96" i="32"/>
  <c r="A97" i="32"/>
  <c r="A98" i="32"/>
  <c r="A99" i="32"/>
  <c r="A100" i="32"/>
  <c r="A101" i="32"/>
  <c r="A102" i="32"/>
  <c r="A103" i="32"/>
  <c r="A104" i="32"/>
  <c r="O104" i="32" s="1"/>
  <c r="A105" i="32"/>
  <c r="A106" i="32"/>
  <c r="A107" i="32"/>
  <c r="A108" i="32"/>
  <c r="A109" i="32"/>
  <c r="A110" i="32"/>
  <c r="A3" i="32"/>
  <c r="A4" i="32"/>
  <c r="A5" i="32"/>
  <c r="A6" i="32"/>
  <c r="A7" i="32"/>
  <c r="A8" i="32"/>
  <c r="A9" i="32"/>
  <c r="A10" i="32"/>
  <c r="A11" i="32"/>
  <c r="A12" i="32"/>
  <c r="A13" i="32"/>
  <c r="A14" i="32"/>
  <c r="A15" i="32"/>
  <c r="A16" i="32"/>
  <c r="A17" i="32"/>
  <c r="A18" i="32"/>
  <c r="A19" i="32"/>
  <c r="A20" i="32"/>
  <c r="A21" i="32"/>
  <c r="A22" i="32"/>
  <c r="A23" i="32"/>
  <c r="A24" i="32"/>
  <c r="A25" i="32"/>
  <c r="A2" i="32"/>
  <c r="M4796" i="32" l="1"/>
  <c r="C4700" i="32"/>
  <c r="C4994" i="32"/>
  <c r="N4994" i="32"/>
  <c r="O4994" i="32"/>
  <c r="C4986" i="32"/>
  <c r="N4986" i="32"/>
  <c r="C4966" i="32"/>
  <c r="N4966" i="32"/>
  <c r="C4934" i="32"/>
  <c r="N4934" i="32"/>
  <c r="O4934" i="32"/>
  <c r="C4930" i="32"/>
  <c r="N4930" i="32"/>
  <c r="C4922" i="32"/>
  <c r="N4922" i="32"/>
  <c r="O4922" i="32"/>
  <c r="C4914" i="32"/>
  <c r="N4914" i="32"/>
  <c r="O4914" i="32"/>
  <c r="C4910" i="32"/>
  <c r="N4910" i="32"/>
  <c r="C4898" i="32"/>
  <c r="O4898" i="32"/>
  <c r="C4890" i="32"/>
  <c r="O4890" i="32"/>
  <c r="C4886" i="32"/>
  <c r="N4886" i="32"/>
  <c r="C4878" i="32"/>
  <c r="N4878" i="32"/>
  <c r="O4878" i="32"/>
  <c r="C4866" i="32"/>
  <c r="N4866" i="32"/>
  <c r="O4866" i="32"/>
  <c r="C4854" i="32"/>
  <c r="O4854" i="32"/>
  <c r="C4850" i="32"/>
  <c r="N4850" i="32"/>
  <c r="O4850" i="32"/>
  <c r="C4838" i="32"/>
  <c r="N4838" i="32"/>
  <c r="C4834" i="32"/>
  <c r="O4834" i="32"/>
  <c r="C4822" i="32"/>
  <c r="D4822" i="32"/>
  <c r="N4822" i="32"/>
  <c r="O4822" i="32"/>
  <c r="C4810" i="32"/>
  <c r="D4810" i="32"/>
  <c r="N4810" i="32"/>
  <c r="C4798" i="32"/>
  <c r="N4798" i="32"/>
  <c r="D4798" i="32"/>
  <c r="O4798" i="32"/>
  <c r="C4770" i="32"/>
  <c r="O4770" i="32"/>
  <c r="G4770" i="32"/>
  <c r="E4762" i="32"/>
  <c r="O4762" i="32"/>
  <c r="I4762" i="32"/>
  <c r="G4758" i="32"/>
  <c r="E4758" i="32"/>
  <c r="N4758" i="32"/>
  <c r="D4750" i="32"/>
  <c r="N4750" i="32"/>
  <c r="C4750" i="32"/>
  <c r="H4750" i="32"/>
  <c r="O4750" i="32"/>
  <c r="C4738" i="32"/>
  <c r="N4738" i="32"/>
  <c r="O4738" i="32"/>
  <c r="E4730" i="32"/>
  <c r="N4730" i="32"/>
  <c r="D4730" i="32"/>
  <c r="C4722" i="32"/>
  <c r="G4722" i="32"/>
  <c r="N4722" i="32"/>
  <c r="O4722" i="32"/>
  <c r="E4714" i="32"/>
  <c r="D4714" i="32"/>
  <c r="N4714" i="32"/>
  <c r="I4714" i="32"/>
  <c r="O4714" i="32"/>
  <c r="C4706" i="32"/>
  <c r="O4706" i="32"/>
  <c r="G4706" i="32"/>
  <c r="D4702" i="32"/>
  <c r="N4702" i="32"/>
  <c r="C4702" i="32"/>
  <c r="E4694" i="32"/>
  <c r="N4694" i="32"/>
  <c r="C4694" i="32"/>
  <c r="O4694" i="32"/>
  <c r="I4682" i="32"/>
  <c r="N4682" i="32"/>
  <c r="I4674" i="32"/>
  <c r="N4674" i="32"/>
  <c r="I4666" i="32"/>
  <c r="N4666" i="32"/>
  <c r="O4666" i="32"/>
  <c r="I4658" i="32"/>
  <c r="N4658" i="32"/>
  <c r="O4658" i="32"/>
  <c r="I4650" i="32"/>
  <c r="N4650" i="32"/>
  <c r="O4650" i="32"/>
  <c r="I4642" i="32"/>
  <c r="O4642" i="32"/>
  <c r="E4638" i="32"/>
  <c r="N4638" i="32"/>
  <c r="C4638" i="32"/>
  <c r="O4638" i="32"/>
  <c r="E4630" i="32"/>
  <c r="N4630" i="32"/>
  <c r="E4622" i="32"/>
  <c r="N4622" i="32"/>
  <c r="O4622" i="32"/>
  <c r="C4622" i="32"/>
  <c r="E4614" i="32"/>
  <c r="N4614" i="32"/>
  <c r="O4614" i="32"/>
  <c r="C4614" i="32"/>
  <c r="E4606" i="32"/>
  <c r="N4606" i="32"/>
  <c r="C4606" i="32"/>
  <c r="O4606" i="32"/>
  <c r="I4594" i="32"/>
  <c r="N4594" i="32"/>
  <c r="O4594" i="32"/>
  <c r="E4582" i="32"/>
  <c r="N4582" i="32"/>
  <c r="E4550" i="32"/>
  <c r="N4550" i="32"/>
  <c r="O4550" i="32"/>
  <c r="E4542" i="32"/>
  <c r="N4542" i="32"/>
  <c r="C4542" i="32"/>
  <c r="O4542" i="32"/>
  <c r="E4534" i="32"/>
  <c r="O4534" i="32"/>
  <c r="C4534" i="32"/>
  <c r="I4522" i="32"/>
  <c r="N4522" i="32"/>
  <c r="O4522" i="32"/>
  <c r="E4518" i="32"/>
  <c r="C4518" i="32"/>
  <c r="E4510" i="32"/>
  <c r="N4510" i="32"/>
  <c r="C4510" i="32"/>
  <c r="O4510" i="32"/>
  <c r="E4502" i="32"/>
  <c r="N4502" i="32"/>
  <c r="I4498" i="32"/>
  <c r="N4498" i="32"/>
  <c r="E4486" i="32"/>
  <c r="N4486" i="32"/>
  <c r="O4486" i="32"/>
  <c r="C4486" i="32"/>
  <c r="E4478" i="32"/>
  <c r="N4478" i="32"/>
  <c r="C4478" i="32"/>
  <c r="O4478" i="32"/>
  <c r="I4466" i="32"/>
  <c r="N4466" i="32"/>
  <c r="O4466" i="32"/>
  <c r="E4454" i="32"/>
  <c r="N4454" i="32"/>
  <c r="C4454" i="32"/>
  <c r="E4422" i="32"/>
  <c r="N4422" i="32"/>
  <c r="O4422" i="32"/>
  <c r="I4410" i="32"/>
  <c r="N4410" i="32"/>
  <c r="O4410" i="32"/>
  <c r="E4406" i="32"/>
  <c r="O4406" i="32"/>
  <c r="E4398" i="32"/>
  <c r="N4398" i="32"/>
  <c r="C4398" i="32"/>
  <c r="E4390" i="32"/>
  <c r="C4390" i="32"/>
  <c r="I4386" i="32"/>
  <c r="O4386" i="32"/>
  <c r="I4378" i="32"/>
  <c r="O4378" i="32"/>
  <c r="E4374" i="32"/>
  <c r="N4374" i="32"/>
  <c r="E4366" i="32"/>
  <c r="N4366" i="32"/>
  <c r="O4366" i="32"/>
  <c r="C4366" i="32"/>
  <c r="E4358" i="32"/>
  <c r="N4358" i="32"/>
  <c r="O4358" i="32"/>
  <c r="C4358" i="32"/>
  <c r="E4350" i="32"/>
  <c r="N4350" i="32"/>
  <c r="C4350" i="32"/>
  <c r="O4350" i="32"/>
  <c r="I4338" i="32"/>
  <c r="N4338" i="32"/>
  <c r="O4338" i="32"/>
  <c r="E4326" i="32"/>
  <c r="N4326" i="32"/>
  <c r="O4326" i="32"/>
  <c r="E4294" i="32"/>
  <c r="N4294" i="32"/>
  <c r="O4294" i="32"/>
  <c r="I4290" i="32"/>
  <c r="N4290" i="32"/>
  <c r="E4278" i="32"/>
  <c r="O4278" i="32"/>
  <c r="C4278" i="32"/>
  <c r="I4274" i="32"/>
  <c r="N4274" i="32"/>
  <c r="O4274" i="32"/>
  <c r="E4262" i="32"/>
  <c r="C4262" i="32"/>
  <c r="E4254" i="32"/>
  <c r="N4254" i="32"/>
  <c r="C4254" i="32"/>
  <c r="O4254" i="32"/>
  <c r="E4246" i="32"/>
  <c r="N4246" i="32"/>
  <c r="I4242" i="32"/>
  <c r="N4242" i="32"/>
  <c r="O4242" i="32"/>
  <c r="E4238" i="32"/>
  <c r="N4238" i="32"/>
  <c r="O4238" i="32"/>
  <c r="E4230" i="32"/>
  <c r="N4230" i="32"/>
  <c r="O4230" i="32"/>
  <c r="C4230" i="32"/>
  <c r="I4226" i="32"/>
  <c r="N4226" i="32"/>
  <c r="O4226" i="32"/>
  <c r="E4222" i="32"/>
  <c r="N4222" i="32"/>
  <c r="C4222" i="32"/>
  <c r="O4222" i="32"/>
  <c r="I4218" i="32"/>
  <c r="N4218" i="32"/>
  <c r="E4214" i="32"/>
  <c r="O4214" i="32"/>
  <c r="C4214" i="32"/>
  <c r="N4214" i="32"/>
  <c r="I4202" i="32"/>
  <c r="N4202" i="32"/>
  <c r="O4202" i="32"/>
  <c r="E4198" i="32"/>
  <c r="N4198" i="32"/>
  <c r="C4198" i="32"/>
  <c r="O4198" i="32"/>
  <c r="I4194" i="32"/>
  <c r="O4194" i="32"/>
  <c r="E4190" i="32"/>
  <c r="N4190" i="32"/>
  <c r="C4190" i="32"/>
  <c r="I4186" i="32"/>
  <c r="O4186" i="32"/>
  <c r="N4186" i="32"/>
  <c r="E4182" i="32"/>
  <c r="N4182" i="32"/>
  <c r="C4182" i="32"/>
  <c r="O4182" i="32"/>
  <c r="E4174" i="32"/>
  <c r="N4174" i="32"/>
  <c r="C4174" i="32"/>
  <c r="O4174" i="32"/>
  <c r="I4170" i="32"/>
  <c r="N4170" i="32"/>
  <c r="O4170" i="32"/>
  <c r="E4166" i="32"/>
  <c r="N4166" i="32"/>
  <c r="O4166" i="32"/>
  <c r="I4162" i="32"/>
  <c r="N4162" i="32"/>
  <c r="E4158" i="32"/>
  <c r="N4158" i="32"/>
  <c r="C4158" i="32"/>
  <c r="O4158" i="32"/>
  <c r="I4154" i="32"/>
  <c r="N4154" i="32"/>
  <c r="O4154" i="32"/>
  <c r="E4150" i="32"/>
  <c r="O4150" i="32"/>
  <c r="N4150" i="32"/>
  <c r="E4142" i="32"/>
  <c r="N4142" i="32"/>
  <c r="O4142" i="32"/>
  <c r="C4142" i="32"/>
  <c r="I4138" i="32"/>
  <c r="O4138" i="32"/>
  <c r="N4138" i="32"/>
  <c r="E4134" i="32"/>
  <c r="O4134" i="32"/>
  <c r="N4134" i="32"/>
  <c r="C4134" i="32"/>
  <c r="I4130" i="32"/>
  <c r="N4130" i="32"/>
  <c r="O4130" i="32"/>
  <c r="E4126" i="32"/>
  <c r="N4126" i="32"/>
  <c r="C4126" i="32"/>
  <c r="O4126" i="32"/>
  <c r="I4122" i="32"/>
  <c r="O4122" i="32"/>
  <c r="E4118" i="32"/>
  <c r="N4118" i="32"/>
  <c r="O4118" i="32"/>
  <c r="I4114" i="32"/>
  <c r="O4114" i="32"/>
  <c r="N4114" i="32"/>
  <c r="E4110" i="32"/>
  <c r="N4110" i="32"/>
  <c r="O4110" i="32"/>
  <c r="C4110" i="32"/>
  <c r="I4106" i="32"/>
  <c r="N4106" i="32"/>
  <c r="O4106" i="32"/>
  <c r="E4102" i="32"/>
  <c r="O4102" i="32"/>
  <c r="C4102" i="32"/>
  <c r="I4098" i="32"/>
  <c r="N4098" i="32"/>
  <c r="E4094" i="32"/>
  <c r="C4094" i="32"/>
  <c r="N4094" i="32"/>
  <c r="O4094" i="32"/>
  <c r="I4090" i="32"/>
  <c r="O4090" i="32"/>
  <c r="N4090" i="32"/>
  <c r="E4086" i="32"/>
  <c r="C4086" i="32"/>
  <c r="N4086" i="32"/>
  <c r="O4086" i="32"/>
  <c r="I4082" i="32"/>
  <c r="O4082" i="32"/>
  <c r="N4082" i="32"/>
  <c r="E4078" i="32"/>
  <c r="N4078" i="32"/>
  <c r="I4074" i="32"/>
  <c r="O4074" i="32"/>
  <c r="N4074" i="32"/>
  <c r="E4070" i="32"/>
  <c r="O4070" i="32"/>
  <c r="N4070" i="32"/>
  <c r="I4066" i="32"/>
  <c r="N4066" i="32"/>
  <c r="O4066" i="32"/>
  <c r="E4062" i="32"/>
  <c r="C4062" i="32"/>
  <c r="O4062" i="32"/>
  <c r="N4062" i="32"/>
  <c r="I4058" i="32"/>
  <c r="O4058" i="32"/>
  <c r="N4058" i="32"/>
  <c r="E4054" i="32"/>
  <c r="N4054" i="32"/>
  <c r="C4054" i="32"/>
  <c r="O4054" i="32"/>
  <c r="I4050" i="32"/>
  <c r="N4050" i="32"/>
  <c r="O4050" i="32"/>
  <c r="E4046" i="32"/>
  <c r="N4046" i="32"/>
  <c r="O4046" i="32"/>
  <c r="C4046" i="32"/>
  <c r="I4042" i="32"/>
  <c r="N4042" i="32"/>
  <c r="O4042" i="32"/>
  <c r="E4038" i="32"/>
  <c r="O4038" i="32"/>
  <c r="N4038" i="32"/>
  <c r="I4034" i="32"/>
  <c r="N4034" i="32"/>
  <c r="E4030" i="32"/>
  <c r="O4030" i="32"/>
  <c r="C4030" i="32"/>
  <c r="N4030" i="32"/>
  <c r="I4026" i="32"/>
  <c r="O4026" i="32"/>
  <c r="N4026" i="32"/>
  <c r="E4022" i="32"/>
  <c r="O4022" i="32"/>
  <c r="C4022" i="32"/>
  <c r="N4022" i="32"/>
  <c r="I4018" i="32"/>
  <c r="O4018" i="32"/>
  <c r="N4018" i="32"/>
  <c r="E4014" i="32"/>
  <c r="N4014" i="32"/>
  <c r="O4014" i="32"/>
  <c r="C4014" i="32"/>
  <c r="I4010" i="32"/>
  <c r="N4010" i="32"/>
  <c r="O4010" i="32"/>
  <c r="E4006" i="32"/>
  <c r="O4006" i="32"/>
  <c r="N4006" i="32"/>
  <c r="C4006" i="32"/>
  <c r="I4002" i="32"/>
  <c r="N4002" i="32"/>
  <c r="O4002" i="32"/>
  <c r="E3998" i="32"/>
  <c r="N3998" i="32"/>
  <c r="C3998" i="32"/>
  <c r="I3994" i="32"/>
  <c r="O3994" i="32"/>
  <c r="N3994" i="32"/>
  <c r="E3990" i="32"/>
  <c r="N3990" i="32"/>
  <c r="O3990" i="32"/>
  <c r="I3986" i="32"/>
  <c r="N3986" i="32"/>
  <c r="E3982" i="32"/>
  <c r="N3982" i="32"/>
  <c r="O3982" i="32"/>
  <c r="I3978" i="32"/>
  <c r="O3978" i="32"/>
  <c r="N3978" i="32"/>
  <c r="E3974" i="32"/>
  <c r="O3974" i="32"/>
  <c r="N3974" i="32"/>
  <c r="C3974" i="32"/>
  <c r="I3970" i="32"/>
  <c r="N3970" i="32"/>
  <c r="O3970" i="32"/>
  <c r="E3966" i="32"/>
  <c r="C3966" i="32"/>
  <c r="O3966" i="32"/>
  <c r="N3966" i="32"/>
  <c r="I3962" i="32"/>
  <c r="O3962" i="32"/>
  <c r="N3962" i="32"/>
  <c r="E3958" i="32"/>
  <c r="N3958" i="32"/>
  <c r="C3958" i="32"/>
  <c r="O3958" i="32"/>
  <c r="I3954" i="32"/>
  <c r="O3954" i="32"/>
  <c r="N3950" i="32"/>
  <c r="O3950" i="32"/>
  <c r="N3942" i="32"/>
  <c r="O3942" i="32"/>
  <c r="C3942" i="32"/>
  <c r="O3934" i="32"/>
  <c r="C3934" i="32"/>
  <c r="N3926" i="32"/>
  <c r="O3926" i="32"/>
  <c r="N3918" i="32"/>
  <c r="O3918" i="32"/>
  <c r="N3910" i="32"/>
  <c r="O3910" i="32"/>
  <c r="M3906" i="32"/>
  <c r="E3906" i="32"/>
  <c r="M3902" i="32"/>
  <c r="O3902" i="32"/>
  <c r="N3902" i="32"/>
  <c r="M3894" i="32"/>
  <c r="O3894" i="32"/>
  <c r="N3894" i="32"/>
  <c r="N3886" i="32"/>
  <c r="O3886" i="32"/>
  <c r="O3878" i="32"/>
  <c r="N3878" i="32"/>
  <c r="M3874" i="32"/>
  <c r="E3874" i="32"/>
  <c r="M3870" i="32"/>
  <c r="O3870" i="32"/>
  <c r="N3870" i="32"/>
  <c r="M3862" i="32"/>
  <c r="N3862" i="32"/>
  <c r="O3854" i="32"/>
  <c r="N3854" i="32"/>
  <c r="N3846" i="32"/>
  <c r="O3846" i="32"/>
  <c r="M3842" i="32"/>
  <c r="E3842" i="32"/>
  <c r="M3838" i="32"/>
  <c r="O3838" i="32"/>
  <c r="N3838" i="32"/>
  <c r="M3830" i="32"/>
  <c r="O3830" i="32"/>
  <c r="N3830" i="32"/>
  <c r="N3822" i="32"/>
  <c r="O3822" i="32"/>
  <c r="N3814" i="32"/>
  <c r="O3814" i="32"/>
  <c r="M3810" i="32"/>
  <c r="E3810" i="32"/>
  <c r="M3806" i="32"/>
  <c r="O3806" i="32"/>
  <c r="N3806" i="32"/>
  <c r="M3798" i="32"/>
  <c r="O3798" i="32"/>
  <c r="N3798" i="32"/>
  <c r="N3790" i="32"/>
  <c r="O3790" i="32"/>
  <c r="N3782" i="32"/>
  <c r="O3782" i="32"/>
  <c r="M3778" i="32"/>
  <c r="E3778" i="32"/>
  <c r="M3774" i="32"/>
  <c r="N3774" i="32"/>
  <c r="M3766" i="32"/>
  <c r="O3766" i="32"/>
  <c r="N3766" i="32"/>
  <c r="N3758" i="32"/>
  <c r="O3758" i="32"/>
  <c r="N3718" i="32"/>
  <c r="O3718" i="32"/>
  <c r="M3714" i="32"/>
  <c r="E3714" i="32"/>
  <c r="M3710" i="32"/>
  <c r="O3710" i="32"/>
  <c r="N3710" i="32"/>
  <c r="M3702" i="32"/>
  <c r="O3702" i="32"/>
  <c r="N3702" i="32"/>
  <c r="N3694" i="32"/>
  <c r="O3694" i="32"/>
  <c r="N3686" i="32"/>
  <c r="O3686" i="32"/>
  <c r="M3682" i="32"/>
  <c r="E3682" i="32"/>
  <c r="M3678" i="32"/>
  <c r="O3678" i="32"/>
  <c r="N3678" i="32"/>
  <c r="M3670" i="32"/>
  <c r="N3670" i="32"/>
  <c r="O3670" i="32"/>
  <c r="N3622" i="32"/>
  <c r="O3622" i="32"/>
  <c r="M3618" i="32"/>
  <c r="E3618" i="32"/>
  <c r="M3614" i="32"/>
  <c r="O3614" i="32"/>
  <c r="N3614" i="32"/>
  <c r="M3606" i="32"/>
  <c r="O3606" i="32"/>
  <c r="N3606" i="32"/>
  <c r="O3598" i="32"/>
  <c r="N3598" i="32"/>
  <c r="M3550" i="32"/>
  <c r="O3550" i="32"/>
  <c r="N3550" i="32"/>
  <c r="M3542" i="32"/>
  <c r="N3542" i="32"/>
  <c r="O3542" i="32"/>
  <c r="N3534" i="32"/>
  <c r="O3534" i="32"/>
  <c r="M3486" i="32"/>
  <c r="O3486" i="32"/>
  <c r="N3486" i="32"/>
  <c r="M3478" i="32"/>
  <c r="O3478" i="32"/>
  <c r="M3462" i="32"/>
  <c r="N3462" i="32"/>
  <c r="O3462" i="32"/>
  <c r="M3446" i="32"/>
  <c r="O3446" i="32"/>
  <c r="N3446" i="32"/>
  <c r="M3438" i="32"/>
  <c r="N3438" i="32"/>
  <c r="O3438" i="32"/>
  <c r="O3422" i="32"/>
  <c r="N3422" i="32"/>
  <c r="N3398" i="32"/>
  <c r="O3398" i="32"/>
  <c r="M3382" i="32"/>
  <c r="O3382" i="32"/>
  <c r="N3382" i="32"/>
  <c r="M3366" i="32"/>
  <c r="O3366" i="32"/>
  <c r="N3366" i="32"/>
  <c r="O3358" i="32"/>
  <c r="N3358" i="32"/>
  <c r="M3318" i="32"/>
  <c r="O3318" i="32"/>
  <c r="M3310" i="32"/>
  <c r="N3310" i="32"/>
  <c r="O3310" i="32"/>
  <c r="M3286" i="32"/>
  <c r="N3286" i="32"/>
  <c r="O3286" i="32"/>
  <c r="M3270" i="32"/>
  <c r="O3270" i="32"/>
  <c r="N3270" i="32"/>
  <c r="M3254" i="32"/>
  <c r="O3254" i="32"/>
  <c r="M3246" i="32"/>
  <c r="O3246" i="32"/>
  <c r="N3246" i="32"/>
  <c r="M3222" i="32"/>
  <c r="O3222" i="32"/>
  <c r="N3222" i="32"/>
  <c r="M3214" i="32"/>
  <c r="O3214" i="32"/>
  <c r="N3214" i="32"/>
  <c r="O3190" i="32"/>
  <c r="N3190" i="32"/>
  <c r="M3166" i="32"/>
  <c r="O3166" i="32"/>
  <c r="N3166" i="32"/>
  <c r="N3158" i="32"/>
  <c r="O3158" i="32"/>
  <c r="O3094" i="32"/>
  <c r="N3094" i="32"/>
  <c r="M3094" i="32"/>
  <c r="O3062" i="32"/>
  <c r="N3062" i="32"/>
  <c r="M3062" i="32"/>
  <c r="O3030" i="32"/>
  <c r="M3030" i="32"/>
  <c r="N3030" i="32"/>
  <c r="O2838" i="32"/>
  <c r="M2838" i="32"/>
  <c r="N2838" i="32"/>
  <c r="O2806" i="32"/>
  <c r="M2806" i="32"/>
  <c r="N2806" i="32"/>
  <c r="D4994" i="32"/>
  <c r="D4930" i="32"/>
  <c r="D4898" i="32"/>
  <c r="D4886" i="32"/>
  <c r="D4866" i="32"/>
  <c r="D4834" i="32"/>
  <c r="C4246" i="32"/>
  <c r="C4038" i="32"/>
  <c r="E3490" i="32"/>
  <c r="O4966" i="32"/>
  <c r="O4910" i="32"/>
  <c r="N4874" i="32"/>
  <c r="O4758" i="32"/>
  <c r="O4434" i="32"/>
  <c r="O4398" i="32"/>
  <c r="O3590" i="32"/>
  <c r="N3254" i="32"/>
  <c r="O3161" i="32"/>
  <c r="N3161" i="32"/>
  <c r="O3153" i="32"/>
  <c r="N3153" i="32"/>
  <c r="M3153" i="32"/>
  <c r="N3133" i="32"/>
  <c r="M3133" i="32"/>
  <c r="O3133" i="32"/>
  <c r="N3101" i="32"/>
  <c r="O3101" i="32"/>
  <c r="M3101" i="32"/>
  <c r="N3069" i="32"/>
  <c r="O3069" i="32"/>
  <c r="M3069" i="32"/>
  <c r="N3037" i="32"/>
  <c r="M3037" i="32"/>
  <c r="O3037" i="32"/>
  <c r="N3005" i="32"/>
  <c r="O3005" i="32"/>
  <c r="M3005" i="32"/>
  <c r="N2941" i="32"/>
  <c r="M2941" i="32"/>
  <c r="O2941" i="32"/>
  <c r="N2909" i="32"/>
  <c r="M2909" i="32"/>
  <c r="O2909" i="32"/>
  <c r="N2877" i="32"/>
  <c r="M2877" i="32"/>
  <c r="O2877" i="32"/>
  <c r="N2845" i="32"/>
  <c r="O2845" i="32"/>
  <c r="M2845" i="32"/>
  <c r="N2813" i="32"/>
  <c r="M2813" i="32"/>
  <c r="O2813" i="32"/>
  <c r="N2781" i="32"/>
  <c r="M2781" i="32"/>
  <c r="O2781" i="32"/>
  <c r="N2733" i="32"/>
  <c r="M2733" i="32"/>
  <c r="O2733" i="32"/>
  <c r="N2717" i="32"/>
  <c r="O2717" i="32"/>
  <c r="M2717" i="32"/>
  <c r="C5010" i="32"/>
  <c r="N5010" i="32"/>
  <c r="C4998" i="32"/>
  <c r="N4998" i="32"/>
  <c r="O4998" i="32"/>
  <c r="C4982" i="32"/>
  <c r="O4982" i="32"/>
  <c r="C4974" i="32"/>
  <c r="N4974" i="32"/>
  <c r="C4962" i="32"/>
  <c r="O4962" i="32"/>
  <c r="C4954" i="32"/>
  <c r="O4954" i="32"/>
  <c r="C4938" i="32"/>
  <c r="N4938" i="32"/>
  <c r="C4894" i="32"/>
  <c r="N4894" i="32"/>
  <c r="O4894" i="32"/>
  <c r="C4882" i="32"/>
  <c r="N4882" i="32"/>
  <c r="C4870" i="32"/>
  <c r="N4870" i="32"/>
  <c r="O4870" i="32"/>
  <c r="C4858" i="32"/>
  <c r="N4858" i="32"/>
  <c r="C4842" i="32"/>
  <c r="N4842" i="32"/>
  <c r="O4842" i="32"/>
  <c r="C4826" i="32"/>
  <c r="O4826" i="32"/>
  <c r="C4814" i="32"/>
  <c r="N4814" i="32"/>
  <c r="D4814" i="32"/>
  <c r="O4814" i="32"/>
  <c r="C4802" i="32"/>
  <c r="D4802" i="32"/>
  <c r="N4802" i="32"/>
  <c r="C4790" i="32"/>
  <c r="O4790" i="32"/>
  <c r="H4790" i="32"/>
  <c r="L4790" i="32"/>
  <c r="E4778" i="32"/>
  <c r="N4778" i="32"/>
  <c r="O4778" i="32"/>
  <c r="D4778" i="32"/>
  <c r="G4726" i="32"/>
  <c r="O4726" i="32"/>
  <c r="K4726" i="32"/>
  <c r="E4678" i="32"/>
  <c r="N4678" i="32"/>
  <c r="O4678" i="32"/>
  <c r="E4662" i="32"/>
  <c r="O4662" i="32"/>
  <c r="E4646" i="32"/>
  <c r="C4646" i="32"/>
  <c r="I4634" i="32"/>
  <c r="O4634" i="32"/>
  <c r="I4626" i="32"/>
  <c r="N4626" i="32"/>
  <c r="I4610" i="32"/>
  <c r="N4610" i="32"/>
  <c r="O4610" i="32"/>
  <c r="E4598" i="32"/>
  <c r="O4598" i="32"/>
  <c r="C4598" i="32"/>
  <c r="I4586" i="32"/>
  <c r="N4586" i="32"/>
  <c r="O4586" i="32"/>
  <c r="E4574" i="32"/>
  <c r="N4574" i="32"/>
  <c r="C4574" i="32"/>
  <c r="E4566" i="32"/>
  <c r="N4566" i="32"/>
  <c r="C4566" i="32"/>
  <c r="O4566" i="32"/>
  <c r="I4554" i="32"/>
  <c r="N4554" i="32"/>
  <c r="I4538" i="32"/>
  <c r="N4538" i="32"/>
  <c r="O4538" i="32"/>
  <c r="E4526" i="32"/>
  <c r="N4526" i="32"/>
  <c r="C4526" i="32"/>
  <c r="I4514" i="32"/>
  <c r="O4514" i="32"/>
  <c r="I4506" i="32"/>
  <c r="O4506" i="32"/>
  <c r="E4494" i="32"/>
  <c r="N4494" i="32"/>
  <c r="O4494" i="32"/>
  <c r="I4482" i="32"/>
  <c r="N4482" i="32"/>
  <c r="O4482" i="32"/>
  <c r="E4470" i="32"/>
  <c r="O4470" i="32"/>
  <c r="C4470" i="32"/>
  <c r="I4458" i="32"/>
  <c r="N4458" i="32"/>
  <c r="O4458" i="32"/>
  <c r="E4446" i="32"/>
  <c r="N4446" i="32"/>
  <c r="C4446" i="32"/>
  <c r="E4438" i="32"/>
  <c r="N4438" i="32"/>
  <c r="C4438" i="32"/>
  <c r="O4438" i="32"/>
  <c r="I4426" i="32"/>
  <c r="N4426" i="32"/>
  <c r="E4414" i="32"/>
  <c r="N4414" i="32"/>
  <c r="C4414" i="32"/>
  <c r="O4414" i="32"/>
  <c r="I4346" i="32"/>
  <c r="N4346" i="32"/>
  <c r="E4334" i="32"/>
  <c r="N4334" i="32"/>
  <c r="I4322" i="32"/>
  <c r="O4322" i="32"/>
  <c r="E4310" i="32"/>
  <c r="N4310" i="32"/>
  <c r="C4310" i="32"/>
  <c r="O4310" i="32"/>
  <c r="I4298" i="32"/>
  <c r="N4298" i="32"/>
  <c r="O4298" i="32"/>
  <c r="I4282" i="32"/>
  <c r="N4282" i="32"/>
  <c r="O4282" i="32"/>
  <c r="I4266" i="32"/>
  <c r="N4266" i="32"/>
  <c r="O4266" i="32"/>
  <c r="I4250" i="32"/>
  <c r="O4250" i="32"/>
  <c r="E4206" i="32"/>
  <c r="N4206" i="32"/>
  <c r="M3734" i="32"/>
  <c r="O3734" i="32"/>
  <c r="N3734" i="32"/>
  <c r="N3654" i="32"/>
  <c r="O3654" i="32"/>
  <c r="M3646" i="32"/>
  <c r="N3646" i="32"/>
  <c r="O3646" i="32"/>
  <c r="M3638" i="32"/>
  <c r="O3638" i="32"/>
  <c r="N3638" i="32"/>
  <c r="N3630" i="32"/>
  <c r="O3630" i="32"/>
  <c r="N3526" i="32"/>
  <c r="O3526" i="32"/>
  <c r="M3522" i="32"/>
  <c r="E3522" i="32"/>
  <c r="M3518" i="32"/>
  <c r="N3518" i="32"/>
  <c r="O3518" i="32"/>
  <c r="M3510" i="32"/>
  <c r="O3510" i="32"/>
  <c r="N3510" i="32"/>
  <c r="M3470" i="32"/>
  <c r="O3470" i="32"/>
  <c r="N3470" i="32"/>
  <c r="N3430" i="32"/>
  <c r="O3430" i="32"/>
  <c r="M3390" i="32"/>
  <c r="O3390" i="32"/>
  <c r="M3350" i="32"/>
  <c r="N3350" i="32"/>
  <c r="O3350" i="32"/>
  <c r="M3342" i="32"/>
  <c r="O3342" i="32"/>
  <c r="N3342" i="32"/>
  <c r="M3302" i="32"/>
  <c r="N3302" i="32"/>
  <c r="O3302" i="32"/>
  <c r="M3278" i="32"/>
  <c r="O3278" i="32"/>
  <c r="N3278" i="32"/>
  <c r="M3206" i="32"/>
  <c r="N3206" i="32"/>
  <c r="O3206" i="32"/>
  <c r="M3198" i="32"/>
  <c r="O3198" i="32"/>
  <c r="N3198" i="32"/>
  <c r="M3150" i="32"/>
  <c r="N3150" i="32"/>
  <c r="O3150" i="32"/>
  <c r="M3142" i="32"/>
  <c r="N3142" i="32"/>
  <c r="O3142" i="32"/>
  <c r="O2934" i="32"/>
  <c r="M2934" i="32"/>
  <c r="N2934" i="32"/>
  <c r="O2902" i="32"/>
  <c r="M2902" i="32"/>
  <c r="N2902" i="32"/>
  <c r="D5014" i="32"/>
  <c r="D4918" i="32"/>
  <c r="D4854" i="32"/>
  <c r="C4590" i="32"/>
  <c r="C4374" i="32"/>
  <c r="C4150" i="32"/>
  <c r="O5002" i="32"/>
  <c r="O4930" i="32"/>
  <c r="N4854" i="32"/>
  <c r="N4818" i="32"/>
  <c r="O4774" i="32"/>
  <c r="O4702" i="32"/>
  <c r="O4234" i="32"/>
  <c r="O4178" i="32"/>
  <c r="N4102" i="32"/>
  <c r="O3774" i="32"/>
  <c r="O3145" i="32"/>
  <c r="N3145" i="32"/>
  <c r="M3145" i="32"/>
  <c r="N2973" i="32"/>
  <c r="O2973" i="32"/>
  <c r="M2973" i="32"/>
  <c r="N2749" i="32"/>
  <c r="O2749" i="32"/>
  <c r="M2749" i="32"/>
  <c r="N2701" i="32"/>
  <c r="M2701" i="32"/>
  <c r="O2701" i="32"/>
  <c r="N2669" i="32"/>
  <c r="M2669" i="32"/>
  <c r="O2669" i="32"/>
  <c r="N2637" i="32"/>
  <c r="M2637" i="32"/>
  <c r="O2637" i="32"/>
  <c r="N2605" i="32"/>
  <c r="O2605" i="32"/>
  <c r="M2605" i="32"/>
  <c r="N2573" i="32"/>
  <c r="O2573" i="32"/>
  <c r="M2573" i="32"/>
  <c r="N2541" i="32"/>
  <c r="O2541" i="32"/>
  <c r="M2541" i="32"/>
  <c r="N2509" i="32"/>
  <c r="O2509" i="32"/>
  <c r="M2509" i="32"/>
  <c r="N2477" i="32"/>
  <c r="M2477" i="32"/>
  <c r="O2477" i="32"/>
  <c r="N2445" i="32"/>
  <c r="M2445" i="32"/>
  <c r="O2445" i="32"/>
  <c r="N2397" i="32"/>
  <c r="O2397" i="32"/>
  <c r="N2365" i="32"/>
  <c r="M2365" i="32"/>
  <c r="O2365" i="32"/>
  <c r="N2333" i="32"/>
  <c r="O2333" i="32"/>
  <c r="M2333" i="32"/>
  <c r="N2301" i="32"/>
  <c r="O2301" i="32"/>
  <c r="M2301" i="32"/>
  <c r="N2269" i="32"/>
  <c r="M2269" i="32"/>
  <c r="O2269" i="32"/>
  <c r="M5012" i="32"/>
  <c r="B5012" i="32"/>
  <c r="D5012" i="32"/>
  <c r="B5008" i="32"/>
  <c r="J5008" i="32"/>
  <c r="L5008" i="32"/>
  <c r="M5004" i="32"/>
  <c r="B5004" i="32"/>
  <c r="D5004" i="32"/>
  <c r="B5000" i="32"/>
  <c r="J5000" i="32"/>
  <c r="L5000" i="32"/>
  <c r="B4996" i="32"/>
  <c r="D4996" i="32"/>
  <c r="B4992" i="32"/>
  <c r="J4992" i="32"/>
  <c r="L4992" i="32"/>
  <c r="B4988" i="32"/>
  <c r="D4988" i="32"/>
  <c r="B4984" i="32"/>
  <c r="J4984" i="32"/>
  <c r="L4984" i="32"/>
  <c r="B4980" i="32"/>
  <c r="D4980" i="32"/>
  <c r="M4980" i="32"/>
  <c r="B4976" i="32"/>
  <c r="J4976" i="32"/>
  <c r="L4976" i="32"/>
  <c r="B4972" i="32"/>
  <c r="D4972" i="32"/>
  <c r="B4968" i="32"/>
  <c r="J4968" i="32"/>
  <c r="L4968" i="32"/>
  <c r="B4964" i="32"/>
  <c r="M4964" i="32"/>
  <c r="D4964" i="32"/>
  <c r="B4960" i="32"/>
  <c r="J4960" i="32"/>
  <c r="L4960" i="32"/>
  <c r="B4956" i="32"/>
  <c r="M4956" i="32"/>
  <c r="D4956" i="32"/>
  <c r="B4952" i="32"/>
  <c r="J4952" i="32"/>
  <c r="L4952" i="32"/>
  <c r="M4948" i="32"/>
  <c r="B4948" i="32"/>
  <c r="D4948" i="32"/>
  <c r="B4944" i="32"/>
  <c r="J4944" i="32"/>
  <c r="L4944" i="32"/>
  <c r="M4940" i="32"/>
  <c r="B4940" i="32"/>
  <c r="D4940" i="32"/>
  <c r="B4936" i="32"/>
  <c r="J4936" i="32"/>
  <c r="L4936" i="32"/>
  <c r="B4932" i="32"/>
  <c r="D4932" i="32"/>
  <c r="B4928" i="32"/>
  <c r="J4928" i="32"/>
  <c r="L4928" i="32"/>
  <c r="B4924" i="32"/>
  <c r="D4924" i="32"/>
  <c r="B4920" i="32"/>
  <c r="J4920" i="32"/>
  <c r="L4920" i="32"/>
  <c r="B4916" i="32"/>
  <c r="D4916" i="32"/>
  <c r="B4912" i="32"/>
  <c r="J4912" i="32"/>
  <c r="L4912" i="32"/>
  <c r="B4908" i="32"/>
  <c r="D4908" i="32"/>
  <c r="M4908" i="32"/>
  <c r="B4904" i="32"/>
  <c r="J4904" i="32"/>
  <c r="L4904" i="32"/>
  <c r="B4900" i="32"/>
  <c r="M4900" i="32"/>
  <c r="D4900" i="32"/>
  <c r="B4896" i="32"/>
  <c r="J4896" i="32"/>
  <c r="L4896" i="32"/>
  <c r="B4892" i="32"/>
  <c r="M4892" i="32"/>
  <c r="D4892" i="32"/>
  <c r="B4888" i="32"/>
  <c r="J4888" i="32"/>
  <c r="L4888" i="32"/>
  <c r="M4884" i="32"/>
  <c r="B4884" i="32"/>
  <c r="D4884" i="32"/>
  <c r="B4880" i="32"/>
  <c r="J4880" i="32"/>
  <c r="L4880" i="32"/>
  <c r="M4876" i="32"/>
  <c r="B4876" i="32"/>
  <c r="D4876" i="32"/>
  <c r="B4872" i="32"/>
  <c r="J4872" i="32"/>
  <c r="L4872" i="32"/>
  <c r="B4868" i="32"/>
  <c r="D4868" i="32"/>
  <c r="B4864" i="32"/>
  <c r="J4864" i="32"/>
  <c r="L4864" i="32"/>
  <c r="B4860" i="32"/>
  <c r="D4860" i="32"/>
  <c r="B4856" i="32"/>
  <c r="J4856" i="32"/>
  <c r="L4856" i="32"/>
  <c r="B4852" i="32"/>
  <c r="D4852" i="32"/>
  <c r="M4852" i="32"/>
  <c r="B4848" i="32"/>
  <c r="J4848" i="32"/>
  <c r="L4848" i="32"/>
  <c r="B4844" i="32"/>
  <c r="D4844" i="32"/>
  <c r="B4840" i="32"/>
  <c r="J4840" i="32"/>
  <c r="L4840" i="32"/>
  <c r="B4836" i="32"/>
  <c r="M4836" i="32"/>
  <c r="D4836" i="32"/>
  <c r="B4832" i="32"/>
  <c r="J4832" i="32"/>
  <c r="L4832" i="32"/>
  <c r="B4828" i="32"/>
  <c r="M4828" i="32"/>
  <c r="D4828" i="32"/>
  <c r="B4824" i="32"/>
  <c r="J4824" i="32"/>
  <c r="L4824" i="32"/>
  <c r="M4820" i="32"/>
  <c r="B4820" i="32"/>
  <c r="L4816" i="32"/>
  <c r="B4816" i="32"/>
  <c r="M4812" i="32"/>
  <c r="D4812" i="32"/>
  <c r="J4812" i="32"/>
  <c r="B4808" i="32"/>
  <c r="J4808" i="32"/>
  <c r="B4804" i="32"/>
  <c r="D4804" i="32"/>
  <c r="J4776" i="32"/>
  <c r="E4776" i="32"/>
  <c r="K4740" i="32"/>
  <c r="F4740" i="32"/>
  <c r="B4720" i="32"/>
  <c r="G4720" i="32"/>
  <c r="M3924" i="32"/>
  <c r="B3924" i="32"/>
  <c r="M3108" i="32"/>
  <c r="N3108" i="32"/>
  <c r="M3044" i="32"/>
  <c r="N3044" i="32"/>
  <c r="D5010" i="32"/>
  <c r="D4998" i="32"/>
  <c r="J4988" i="32"/>
  <c r="D4966" i="32"/>
  <c r="J4956" i="32"/>
  <c r="D4946" i="32"/>
  <c r="D4934" i="32"/>
  <c r="J4924" i="32"/>
  <c r="D4914" i="32"/>
  <c r="D4902" i="32"/>
  <c r="J4892" i="32"/>
  <c r="D4882" i="32"/>
  <c r="D4870" i="32"/>
  <c r="J4860" i="32"/>
  <c r="D4850" i="32"/>
  <c r="D4838" i="32"/>
  <c r="J4828" i="32"/>
  <c r="J4816" i="32"/>
  <c r="J4800" i="32"/>
  <c r="I4778" i="32"/>
  <c r="C4748" i="32"/>
  <c r="C4662" i="32"/>
  <c r="C4550" i="32"/>
  <c r="C4422" i="32"/>
  <c r="C4326" i="32"/>
  <c r="C4206" i="32"/>
  <c r="C4078" i="32"/>
  <c r="C3982" i="32"/>
  <c r="M4996" i="32"/>
  <c r="O4974" i="32"/>
  <c r="O4938" i="32"/>
  <c r="N4902" i="32"/>
  <c r="O4882" i="32"/>
  <c r="M4860" i="32"/>
  <c r="M4844" i="32"/>
  <c r="N4826" i="32"/>
  <c r="M4804" i="32"/>
  <c r="M4788" i="32"/>
  <c r="N4770" i="32"/>
  <c r="O4746" i="32"/>
  <c r="O4730" i="32"/>
  <c r="O4690" i="32"/>
  <c r="O4674" i="32"/>
  <c r="N4634" i="32"/>
  <c r="N4618" i="32"/>
  <c r="N4598" i="32"/>
  <c r="N4562" i="32"/>
  <c r="O4518" i="32"/>
  <c r="O4502" i="32"/>
  <c r="O4446" i="32"/>
  <c r="O4426" i="32"/>
  <c r="N4406" i="32"/>
  <c r="N4390" i="32"/>
  <c r="O4362" i="32"/>
  <c r="O4334" i="32"/>
  <c r="O4306" i="32"/>
  <c r="N4278" i="32"/>
  <c r="N4250" i="32"/>
  <c r="N4194" i="32"/>
  <c r="O4078" i="32"/>
  <c r="O3998" i="32"/>
  <c r="O3862" i="32"/>
  <c r="O3502" i="32"/>
  <c r="N3318" i="32"/>
  <c r="M2397" i="32"/>
  <c r="J4996" i="32"/>
  <c r="D4986" i="32"/>
  <c r="D4974" i="32"/>
  <c r="J4964" i="32"/>
  <c r="D4954" i="32"/>
  <c r="J4932" i="32"/>
  <c r="D4922" i="32"/>
  <c r="D4910" i="32"/>
  <c r="J4900" i="32"/>
  <c r="D4890" i="32"/>
  <c r="D4878" i="32"/>
  <c r="J4868" i="32"/>
  <c r="D4858" i="32"/>
  <c r="J4836" i="32"/>
  <c r="D4826" i="32"/>
  <c r="B4812" i="32"/>
  <c r="B4800" i="32"/>
  <c r="L4770" i="32"/>
  <c r="L4706" i="32"/>
  <c r="C4630" i="32"/>
  <c r="C4502" i="32"/>
  <c r="C4406" i="32"/>
  <c r="C4294" i="32"/>
  <c r="C4166" i="32"/>
  <c r="C4070" i="32"/>
  <c r="C3950" i="32"/>
  <c r="E3746" i="32"/>
  <c r="E3554" i="32"/>
  <c r="O5010" i="32"/>
  <c r="M4988" i="32"/>
  <c r="M4972" i="32"/>
  <c r="N4954" i="32"/>
  <c r="M4932" i="32"/>
  <c r="M4916" i="32"/>
  <c r="N4898" i="32"/>
  <c r="O4874" i="32"/>
  <c r="O4858" i="32"/>
  <c r="O4838" i="32"/>
  <c r="O4802" i="32"/>
  <c r="N4762" i="32"/>
  <c r="N4746" i="32"/>
  <c r="N4726" i="32"/>
  <c r="N4706" i="32"/>
  <c r="N4690" i="32"/>
  <c r="O4646" i="32"/>
  <c r="O4630" i="32"/>
  <c r="O4574" i="32"/>
  <c r="O4554" i="32"/>
  <c r="N4534" i="32"/>
  <c r="N4518" i="32"/>
  <c r="O4498" i="32"/>
  <c r="N4386" i="32"/>
  <c r="N4362" i="32"/>
  <c r="N4306" i="32"/>
  <c r="O4246" i="32"/>
  <c r="O4218" i="32"/>
  <c r="O4190" i="32"/>
  <c r="O4162" i="32"/>
  <c r="N4122" i="32"/>
  <c r="O3986" i="32"/>
  <c r="N3662" i="32"/>
  <c r="N3478" i="32"/>
  <c r="C5014" i="32"/>
  <c r="N5014" i="32"/>
  <c r="C5006" i="32"/>
  <c r="N5006" i="32"/>
  <c r="O5006" i="32"/>
  <c r="C4990" i="32"/>
  <c r="N4990" i="32"/>
  <c r="O4990" i="32"/>
  <c r="C4978" i="32"/>
  <c r="N4978" i="32"/>
  <c r="O4978" i="32"/>
  <c r="C4970" i="32"/>
  <c r="N4970" i="32"/>
  <c r="O4970" i="32"/>
  <c r="C4958" i="32"/>
  <c r="N4958" i="32"/>
  <c r="C4950" i="32"/>
  <c r="N4950" i="32"/>
  <c r="O4950" i="32"/>
  <c r="C4942" i="32"/>
  <c r="N4942" i="32"/>
  <c r="O4942" i="32"/>
  <c r="C4926" i="32"/>
  <c r="N4926" i="32"/>
  <c r="O4926" i="32"/>
  <c r="C4918" i="32"/>
  <c r="O4918" i="32"/>
  <c r="C4906" i="32"/>
  <c r="N4906" i="32"/>
  <c r="O4906" i="32"/>
  <c r="C4862" i="32"/>
  <c r="N4862" i="32"/>
  <c r="O4862" i="32"/>
  <c r="C4846" i="32"/>
  <c r="N4846" i="32"/>
  <c r="C4830" i="32"/>
  <c r="N4830" i="32"/>
  <c r="C4818" i="32"/>
  <c r="D4818" i="32"/>
  <c r="C4806" i="32"/>
  <c r="D4806" i="32"/>
  <c r="N4806" i="32"/>
  <c r="O4806" i="32"/>
  <c r="C4794" i="32"/>
  <c r="H4794" i="32"/>
  <c r="N4794" i="32"/>
  <c r="O4794" i="32"/>
  <c r="C4786" i="32"/>
  <c r="G4786" i="32"/>
  <c r="N4786" i="32"/>
  <c r="O4786" i="32"/>
  <c r="D4782" i="32"/>
  <c r="N4782" i="32"/>
  <c r="D4766" i="32"/>
  <c r="N4766" i="32"/>
  <c r="C4766" i="32"/>
  <c r="O4766" i="32"/>
  <c r="C4754" i="32"/>
  <c r="L4754" i="32"/>
  <c r="N4754" i="32"/>
  <c r="G4742" i="32"/>
  <c r="N4742" i="32"/>
  <c r="O4742" i="32"/>
  <c r="E4742" i="32"/>
  <c r="K4742" i="32"/>
  <c r="D4734" i="32"/>
  <c r="N4734" i="32"/>
  <c r="O4734" i="32"/>
  <c r="D4718" i="32"/>
  <c r="N4718" i="32"/>
  <c r="G4710" i="32"/>
  <c r="N4710" i="32"/>
  <c r="E4698" i="32"/>
  <c r="O4698" i="32"/>
  <c r="I4698" i="32"/>
  <c r="E4686" i="32"/>
  <c r="N4686" i="32"/>
  <c r="C4686" i="32"/>
  <c r="O4686" i="32"/>
  <c r="E4670" i="32"/>
  <c r="N4670" i="32"/>
  <c r="C4670" i="32"/>
  <c r="O4670" i="32"/>
  <c r="E4654" i="32"/>
  <c r="N4654" i="32"/>
  <c r="C4654" i="32"/>
  <c r="I4602" i="32"/>
  <c r="N4602" i="32"/>
  <c r="E4590" i="32"/>
  <c r="N4590" i="32"/>
  <c r="I4578" i="32"/>
  <c r="O4578" i="32"/>
  <c r="I4570" i="32"/>
  <c r="O4570" i="32"/>
  <c r="E4558" i="32"/>
  <c r="N4558" i="32"/>
  <c r="C4558" i="32"/>
  <c r="O4558" i="32"/>
  <c r="I4546" i="32"/>
  <c r="N4546" i="32"/>
  <c r="I4530" i="32"/>
  <c r="N4530" i="32"/>
  <c r="O4530" i="32"/>
  <c r="I4474" i="32"/>
  <c r="N4474" i="32"/>
  <c r="E4462" i="32"/>
  <c r="N4462" i="32"/>
  <c r="I4450" i="32"/>
  <c r="O4450" i="32"/>
  <c r="I4442" i="32"/>
  <c r="O4442" i="32"/>
  <c r="E4430" i="32"/>
  <c r="N4430" i="32"/>
  <c r="C4430" i="32"/>
  <c r="O4430" i="32"/>
  <c r="I4418" i="32"/>
  <c r="N4418" i="32"/>
  <c r="I4402" i="32"/>
  <c r="N4402" i="32"/>
  <c r="O4402" i="32"/>
  <c r="I4394" i="32"/>
  <c r="N4394" i="32"/>
  <c r="O4394" i="32"/>
  <c r="E4382" i="32"/>
  <c r="N4382" i="32"/>
  <c r="C4382" i="32"/>
  <c r="O4382" i="32"/>
  <c r="I4370" i="32"/>
  <c r="N4370" i="32"/>
  <c r="O4370" i="32"/>
  <c r="I4354" i="32"/>
  <c r="N4354" i="32"/>
  <c r="O4354" i="32"/>
  <c r="E4342" i="32"/>
  <c r="O4342" i="32"/>
  <c r="C4342" i="32"/>
  <c r="N4342" i="32"/>
  <c r="I4330" i="32"/>
  <c r="N4330" i="32"/>
  <c r="O4330" i="32"/>
  <c r="E4318" i="32"/>
  <c r="N4318" i="32"/>
  <c r="C4318" i="32"/>
  <c r="I4314" i="32"/>
  <c r="O4314" i="32"/>
  <c r="N4314" i="32"/>
  <c r="E4302" i="32"/>
  <c r="N4302" i="32"/>
  <c r="C4302" i="32"/>
  <c r="O4302" i="32"/>
  <c r="E4286" i="32"/>
  <c r="N4286" i="32"/>
  <c r="C4286" i="32"/>
  <c r="O4286" i="32"/>
  <c r="E4270" i="32"/>
  <c r="N4270" i="32"/>
  <c r="C4270" i="32"/>
  <c r="O4270" i="32"/>
  <c r="I4258" i="32"/>
  <c r="O4258" i="32"/>
  <c r="N4258" i="32"/>
  <c r="I4210" i="32"/>
  <c r="N4210" i="32"/>
  <c r="O4210" i="32"/>
  <c r="M3742" i="32"/>
  <c r="O3742" i="32"/>
  <c r="N3742" i="32"/>
  <c r="N3726" i="32"/>
  <c r="O3726" i="32"/>
  <c r="M3650" i="32"/>
  <c r="E3650" i="32"/>
  <c r="M3586" i="32"/>
  <c r="E3586" i="32"/>
  <c r="M3582" i="32"/>
  <c r="O3582" i="32"/>
  <c r="N3582" i="32"/>
  <c r="M3574" i="32"/>
  <c r="O3574" i="32"/>
  <c r="N3574" i="32"/>
  <c r="N3566" i="32"/>
  <c r="O3566" i="32"/>
  <c r="O3558" i="32"/>
  <c r="N3558" i="32"/>
  <c r="O3494" i="32"/>
  <c r="N3494" i="32"/>
  <c r="N3454" i="32"/>
  <c r="O3454" i="32"/>
  <c r="M3414" i="32"/>
  <c r="N3414" i="32"/>
  <c r="O3414" i="32"/>
  <c r="M3406" i="32"/>
  <c r="N3406" i="32"/>
  <c r="M3374" i="32"/>
  <c r="N3374" i="32"/>
  <c r="O3374" i="32"/>
  <c r="M3334" i="32"/>
  <c r="N3334" i="32"/>
  <c r="O3334" i="32"/>
  <c r="M3326" i="32"/>
  <c r="O3326" i="32"/>
  <c r="N3326" i="32"/>
  <c r="M3294" i="32"/>
  <c r="O3294" i="32"/>
  <c r="N3294" i="32"/>
  <c r="M3262" i="32"/>
  <c r="N3262" i="32"/>
  <c r="O3262" i="32"/>
  <c r="M3238" i="32"/>
  <c r="N3238" i="32"/>
  <c r="O3238" i="32"/>
  <c r="M3230" i="32"/>
  <c r="O3230" i="32"/>
  <c r="N3230" i="32"/>
  <c r="O3182" i="32"/>
  <c r="N3182" i="32"/>
  <c r="M3174" i="32"/>
  <c r="O3174" i="32"/>
  <c r="N3174" i="32"/>
  <c r="O3126" i="32"/>
  <c r="M3126" i="32"/>
  <c r="N3126" i="32"/>
  <c r="O2998" i="32"/>
  <c r="M2998" i="32"/>
  <c r="N2998" i="32"/>
  <c r="O2966" i="32"/>
  <c r="N2966" i="32"/>
  <c r="M2966" i="32"/>
  <c r="O2870" i="32"/>
  <c r="N2870" i="32"/>
  <c r="M2870" i="32"/>
  <c r="O4986" i="32"/>
  <c r="O4946" i="32"/>
  <c r="N4890" i="32"/>
  <c r="N4834" i="32"/>
  <c r="O4682" i="32"/>
  <c r="N4646" i="32"/>
  <c r="O4490" i="32"/>
  <c r="O4454" i="32"/>
  <c r="O4418" i="32"/>
  <c r="N4378" i="32"/>
  <c r="N4322" i="32"/>
  <c r="O4262" i="32"/>
  <c r="O4206" i="32"/>
  <c r="O4146" i="32"/>
  <c r="N3954" i="32"/>
  <c r="O3406" i="32"/>
  <c r="O3169" i="32"/>
  <c r="N3169" i="32"/>
  <c r="M3169" i="32"/>
  <c r="N2765" i="32"/>
  <c r="O2765" i="32"/>
  <c r="M2765" i="32"/>
  <c r="N2685" i="32"/>
  <c r="O2685" i="32"/>
  <c r="M2685" i="32"/>
  <c r="N2653" i="32"/>
  <c r="O2653" i="32"/>
  <c r="M2653" i="32"/>
  <c r="N2621" i="32"/>
  <c r="O2621" i="32"/>
  <c r="M2621" i="32"/>
  <c r="N2589" i="32"/>
  <c r="M2589" i="32"/>
  <c r="O2589" i="32"/>
  <c r="N2557" i="32"/>
  <c r="M2557" i="32"/>
  <c r="O2557" i="32"/>
  <c r="N2525" i="32"/>
  <c r="M2525" i="32"/>
  <c r="O2525" i="32"/>
  <c r="N2493" i="32"/>
  <c r="M2493" i="32"/>
  <c r="O2493" i="32"/>
  <c r="N2461" i="32"/>
  <c r="O2461" i="32"/>
  <c r="M2461" i="32"/>
  <c r="N2429" i="32"/>
  <c r="O2429" i="32"/>
  <c r="M2429" i="32"/>
  <c r="N2413" i="32"/>
  <c r="O2413" i="32"/>
  <c r="M2413" i="32"/>
  <c r="N2381" i="32"/>
  <c r="O2381" i="32"/>
  <c r="M2381" i="32"/>
  <c r="N2349" i="32"/>
  <c r="M2349" i="32"/>
  <c r="O2349" i="32"/>
  <c r="N2317" i="32"/>
  <c r="M2317" i="32"/>
  <c r="O2317" i="32"/>
  <c r="N2285" i="32"/>
  <c r="M2285" i="32"/>
  <c r="O2285" i="32"/>
  <c r="N2253" i="32"/>
  <c r="M2253" i="32"/>
  <c r="O2253" i="32"/>
  <c r="N2237" i="32"/>
  <c r="M2237" i="32"/>
  <c r="O2237" i="32"/>
  <c r="N2221" i="32"/>
  <c r="O2221" i="32"/>
  <c r="M2221" i="32"/>
  <c r="N2205" i="32"/>
  <c r="M2205" i="32"/>
  <c r="O2205" i="32"/>
  <c r="N2189" i="32"/>
  <c r="M2189" i="32"/>
  <c r="O2189" i="32"/>
  <c r="N2173" i="32"/>
  <c r="O2173" i="32"/>
  <c r="M2173" i="32"/>
  <c r="N2157" i="32"/>
  <c r="M2157" i="32"/>
  <c r="O2157" i="32"/>
  <c r="N2141" i="32"/>
  <c r="O2141" i="32"/>
  <c r="M2141" i="32"/>
  <c r="N2125" i="32"/>
  <c r="O2125" i="32"/>
  <c r="M2125" i="32"/>
  <c r="N2109" i="32"/>
  <c r="M2109" i="32"/>
  <c r="O2109" i="32"/>
  <c r="N2093" i="32"/>
  <c r="M2093" i="32"/>
  <c r="O2093" i="32"/>
  <c r="N2077" i="32"/>
  <c r="M2077" i="32"/>
  <c r="O2077" i="32"/>
  <c r="N2061" i="32"/>
  <c r="O2061" i="32"/>
  <c r="M2061" i="32"/>
  <c r="N2045" i="32"/>
  <c r="M2045" i="32"/>
  <c r="O2045" i="32"/>
  <c r="N2029" i="32"/>
  <c r="O2029" i="32"/>
  <c r="M2029" i="32"/>
  <c r="N2013" i="32"/>
  <c r="O2013" i="32"/>
  <c r="M2013" i="32"/>
  <c r="N1997" i="32"/>
  <c r="O1997" i="32"/>
  <c r="M1997" i="32"/>
  <c r="N1981" i="32"/>
  <c r="M1981" i="32"/>
  <c r="O1981" i="32"/>
  <c r="N1965" i="32"/>
  <c r="M1965" i="32"/>
  <c r="O1965" i="32"/>
  <c r="N1949" i="32"/>
  <c r="O1949" i="32"/>
  <c r="M1949" i="32"/>
  <c r="N1933" i="32"/>
  <c r="O1933" i="32"/>
  <c r="M1933" i="32"/>
  <c r="N1917" i="32"/>
  <c r="M1917" i="32"/>
  <c r="O1917" i="32"/>
  <c r="N1901" i="32"/>
  <c r="O1901" i="32"/>
  <c r="M1901" i="32"/>
  <c r="N1885" i="32"/>
  <c r="M1885" i="32"/>
  <c r="O1885" i="32"/>
  <c r="N1869" i="32"/>
  <c r="O1869" i="32"/>
  <c r="N1853" i="32"/>
  <c r="M1853" i="32"/>
  <c r="O1853" i="32"/>
  <c r="N1837" i="32"/>
  <c r="M1837" i="32"/>
  <c r="O1837" i="32"/>
  <c r="N1821" i="32"/>
  <c r="M1821" i="32"/>
  <c r="O1821" i="32"/>
  <c r="N1805" i="32"/>
  <c r="O1805" i="32"/>
  <c r="M1805" i="32"/>
  <c r="N1789" i="32"/>
  <c r="M1789" i="32"/>
  <c r="O1789" i="32"/>
  <c r="N1773" i="32"/>
  <c r="O1773" i="32"/>
  <c r="M1773" i="32"/>
  <c r="J5012" i="32"/>
  <c r="D5002" i="32"/>
  <c r="D4990" i="32"/>
  <c r="J4980" i="32"/>
  <c r="D4970" i="32"/>
  <c r="D4958" i="32"/>
  <c r="J4948" i="32"/>
  <c r="D4938" i="32"/>
  <c r="D4926" i="32"/>
  <c r="J4916" i="32"/>
  <c r="D4906" i="32"/>
  <c r="D4894" i="32"/>
  <c r="J4884" i="32"/>
  <c r="D4874" i="32"/>
  <c r="D4862" i="32"/>
  <c r="J4852" i="32"/>
  <c r="D4842" i="32"/>
  <c r="D4830" i="32"/>
  <c r="D4820" i="32"/>
  <c r="J4804" i="32"/>
  <c r="F4756" i="32"/>
  <c r="K4724" i="32"/>
  <c r="C4678" i="32"/>
  <c r="C4582" i="32"/>
  <c r="C4462" i="32"/>
  <c r="C4334" i="32"/>
  <c r="C4238" i="32"/>
  <c r="C4118" i="32"/>
  <c r="C3990" i="32"/>
  <c r="N5002" i="32"/>
  <c r="N4982" i="32"/>
  <c r="N4962" i="32"/>
  <c r="N4946" i="32"/>
  <c r="M4924" i="32"/>
  <c r="O4902" i="32"/>
  <c r="O4886" i="32"/>
  <c r="M4868" i="32"/>
  <c r="O4846" i="32"/>
  <c r="O4830" i="32"/>
  <c r="O4810" i="32"/>
  <c r="N4790" i="32"/>
  <c r="N4774" i="32"/>
  <c r="O4754" i="32"/>
  <c r="M4732" i="32"/>
  <c r="N4698" i="32"/>
  <c r="N4642" i="32"/>
  <c r="O4618" i="32"/>
  <c r="O4602" i="32"/>
  <c r="O4582" i="32"/>
  <c r="O4562" i="32"/>
  <c r="O4546" i="32"/>
  <c r="O4526" i="32"/>
  <c r="N4506" i="32"/>
  <c r="N4490" i="32"/>
  <c r="N4470" i="32"/>
  <c r="N4450" i="32"/>
  <c r="N4434" i="32"/>
  <c r="O4390" i="32"/>
  <c r="O4374" i="32"/>
  <c r="O4346" i="32"/>
  <c r="O4318" i="32"/>
  <c r="O4290" i="32"/>
  <c r="N4262" i="32"/>
  <c r="N4234" i="32"/>
  <c r="N4178" i="32"/>
  <c r="N4146" i="32"/>
  <c r="O4098" i="32"/>
  <c r="O4034" i="32"/>
  <c r="N3934" i="32"/>
  <c r="N3750" i="32"/>
  <c r="N3390" i="32"/>
  <c r="M3161" i="32"/>
  <c r="M2916" i="32"/>
  <c r="N2916" i="32"/>
  <c r="M2852" i="32"/>
  <c r="N2852" i="32"/>
  <c r="N2980" i="32"/>
  <c r="N2788" i="32"/>
  <c r="N23" i="32"/>
  <c r="O23" i="32"/>
  <c r="M23" i="32"/>
  <c r="M19" i="32"/>
  <c r="O19" i="32"/>
  <c r="N19" i="32"/>
  <c r="N15" i="32"/>
  <c r="M15" i="32"/>
  <c r="O15" i="32"/>
  <c r="O11" i="32"/>
  <c r="M11" i="32"/>
  <c r="N11" i="32"/>
  <c r="O7" i="32"/>
  <c r="M7" i="32"/>
  <c r="N7" i="32"/>
  <c r="M3" i="32"/>
  <c r="N3" i="32"/>
  <c r="O3" i="32"/>
  <c r="O107" i="32"/>
  <c r="N107" i="32"/>
  <c r="M107" i="32"/>
  <c r="M103" i="32"/>
  <c r="O103" i="32"/>
  <c r="N103" i="32"/>
  <c r="M99" i="32"/>
  <c r="N99" i="32"/>
  <c r="O99" i="32"/>
  <c r="N95" i="32"/>
  <c r="O95" i="32"/>
  <c r="M95" i="32"/>
  <c r="O91" i="32"/>
  <c r="M91" i="32"/>
  <c r="N91" i="32"/>
  <c r="O87" i="32"/>
  <c r="M87" i="32"/>
  <c r="N87" i="32"/>
  <c r="M83" i="32"/>
  <c r="O83" i="32"/>
  <c r="N83" i="32"/>
  <c r="N79" i="32"/>
  <c r="M79" i="32"/>
  <c r="O79" i="32"/>
  <c r="O75" i="32"/>
  <c r="N75" i="32"/>
  <c r="M75" i="32"/>
  <c r="O71" i="32"/>
  <c r="M71" i="32"/>
  <c r="N71" i="32"/>
  <c r="M67" i="32"/>
  <c r="N67" i="32"/>
  <c r="O67" i="32"/>
  <c r="N63" i="32"/>
  <c r="M63" i="32"/>
  <c r="O63" i="32"/>
  <c r="O59" i="32"/>
  <c r="N59" i="32"/>
  <c r="M59" i="32"/>
  <c r="N55" i="32"/>
  <c r="M55" i="32"/>
  <c r="O55" i="32"/>
  <c r="M51" i="32"/>
  <c r="O51" i="32"/>
  <c r="N51" i="32"/>
  <c r="N47" i="32"/>
  <c r="M47" i="32"/>
  <c r="O47" i="32"/>
  <c r="O43" i="32"/>
  <c r="N43" i="32"/>
  <c r="M43" i="32"/>
  <c r="M39" i="32"/>
  <c r="O39" i="32"/>
  <c r="N39" i="32"/>
  <c r="M35" i="32"/>
  <c r="O35" i="32"/>
  <c r="N35" i="32"/>
  <c r="N31" i="32"/>
  <c r="O31" i="32"/>
  <c r="M31" i="32"/>
  <c r="O27" i="32"/>
  <c r="M27" i="32"/>
  <c r="N27" i="32"/>
  <c r="B5013" i="32"/>
  <c r="O5013" i="32"/>
  <c r="C5013" i="32"/>
  <c r="G5013" i="32"/>
  <c r="N5013" i="32"/>
  <c r="B5009" i="32"/>
  <c r="O5009" i="32"/>
  <c r="C5009" i="32"/>
  <c r="G5009" i="32"/>
  <c r="B5005" i="32"/>
  <c r="O5005" i="32"/>
  <c r="C5005" i="32"/>
  <c r="G5005" i="32"/>
  <c r="N5005" i="32"/>
  <c r="B5001" i="32"/>
  <c r="O5001" i="32"/>
  <c r="C5001" i="32"/>
  <c r="G5001" i="32"/>
  <c r="B4997" i="32"/>
  <c r="O4997" i="32"/>
  <c r="C4997" i="32"/>
  <c r="G4997" i="32"/>
  <c r="N4997" i="32"/>
  <c r="B4993" i="32"/>
  <c r="O4993" i="32"/>
  <c r="C4993" i="32"/>
  <c r="G4993" i="32"/>
  <c r="B4989" i="32"/>
  <c r="O4989" i="32"/>
  <c r="C4989" i="32"/>
  <c r="G4989" i="32"/>
  <c r="N4989" i="32"/>
  <c r="B4985" i="32"/>
  <c r="O4985" i="32"/>
  <c r="C4985" i="32"/>
  <c r="G4985" i="32"/>
  <c r="B4981" i="32"/>
  <c r="O4981" i="32"/>
  <c r="C4981" i="32"/>
  <c r="G4981" i="32"/>
  <c r="N4981" i="32"/>
  <c r="B4977" i="32"/>
  <c r="O4977" i="32"/>
  <c r="C4977" i="32"/>
  <c r="G4977" i="32"/>
  <c r="B4973" i="32"/>
  <c r="O4973" i="32"/>
  <c r="C4973" i="32"/>
  <c r="G4973" i="32"/>
  <c r="N4973" i="32"/>
  <c r="B4969" i="32"/>
  <c r="O4969" i="32"/>
  <c r="C4969" i="32"/>
  <c r="G4969" i="32"/>
  <c r="B4965" i="32"/>
  <c r="O4965" i="32"/>
  <c r="C4965" i="32"/>
  <c r="G4965" i="32"/>
  <c r="N4965" i="32"/>
  <c r="B4961" i="32"/>
  <c r="O4961" i="32"/>
  <c r="C4961" i="32"/>
  <c r="G4961" i="32"/>
  <c r="B4957" i="32"/>
  <c r="O4957" i="32"/>
  <c r="C4957" i="32"/>
  <c r="G4957" i="32"/>
  <c r="N4957" i="32"/>
  <c r="B4953" i="32"/>
  <c r="O4953" i="32"/>
  <c r="C4953" i="32"/>
  <c r="G4953" i="32"/>
  <c r="B4949" i="32"/>
  <c r="O4949" i="32"/>
  <c r="C4949" i="32"/>
  <c r="G4949" i="32"/>
  <c r="N4949" i="32"/>
  <c r="B4945" i="32"/>
  <c r="O4945" i="32"/>
  <c r="C4945" i="32"/>
  <c r="G4945" i="32"/>
  <c r="B4941" i="32"/>
  <c r="O4941" i="32"/>
  <c r="C4941" i="32"/>
  <c r="G4941" i="32"/>
  <c r="N4941" i="32"/>
  <c r="B4937" i="32"/>
  <c r="O4937" i="32"/>
  <c r="C4937" i="32"/>
  <c r="G4937" i="32"/>
  <c r="B4933" i="32"/>
  <c r="O4933" i="32"/>
  <c r="C4933" i="32"/>
  <c r="G4933" i="32"/>
  <c r="N4933" i="32"/>
  <c r="B4929" i="32"/>
  <c r="O4929" i="32"/>
  <c r="C4929" i="32"/>
  <c r="G4929" i="32"/>
  <c r="B4925" i="32"/>
  <c r="O4925" i="32"/>
  <c r="C4925" i="32"/>
  <c r="G4925" i="32"/>
  <c r="N4925" i="32"/>
  <c r="B4921" i="32"/>
  <c r="O4921" i="32"/>
  <c r="C4921" i="32"/>
  <c r="G4921" i="32"/>
  <c r="B4917" i="32"/>
  <c r="O4917" i="32"/>
  <c r="C4917" i="32"/>
  <c r="G4917" i="32"/>
  <c r="N4917" i="32"/>
  <c r="B4913" i="32"/>
  <c r="O4913" i="32"/>
  <c r="C4913" i="32"/>
  <c r="G4913" i="32"/>
  <c r="B4909" i="32"/>
  <c r="O4909" i="32"/>
  <c r="C4909" i="32"/>
  <c r="G4909" i="32"/>
  <c r="N4909" i="32"/>
  <c r="B4905" i="32"/>
  <c r="O4905" i="32"/>
  <c r="C4905" i="32"/>
  <c r="G4905" i="32"/>
  <c r="B4901" i="32"/>
  <c r="O4901" i="32"/>
  <c r="C4901" i="32"/>
  <c r="G4901" i="32"/>
  <c r="N4901" i="32"/>
  <c r="B4897" i="32"/>
  <c r="O4897" i="32"/>
  <c r="C4897" i="32"/>
  <c r="G4897" i="32"/>
  <c r="B4893" i="32"/>
  <c r="O4893" i="32"/>
  <c r="C4893" i="32"/>
  <c r="G4893" i="32"/>
  <c r="N4893" i="32"/>
  <c r="B4889" i="32"/>
  <c r="O4889" i="32"/>
  <c r="C4889" i="32"/>
  <c r="G4889" i="32"/>
  <c r="B4885" i="32"/>
  <c r="O4885" i="32"/>
  <c r="C4885" i="32"/>
  <c r="G4885" i="32"/>
  <c r="N4885" i="32"/>
  <c r="B4881" i="32"/>
  <c r="O4881" i="32"/>
  <c r="C4881" i="32"/>
  <c r="G4881" i="32"/>
  <c r="B4877" i="32"/>
  <c r="O4877" i="32"/>
  <c r="C4877" i="32"/>
  <c r="G4877" i="32"/>
  <c r="N4877" i="32"/>
  <c r="B4873" i="32"/>
  <c r="O4873" i="32"/>
  <c r="C4873" i="32"/>
  <c r="G4873" i="32"/>
  <c r="B4869" i="32"/>
  <c r="O4869" i="32"/>
  <c r="C4869" i="32"/>
  <c r="G4869" i="32"/>
  <c r="N4869" i="32"/>
  <c r="B4865" i="32"/>
  <c r="O4865" i="32"/>
  <c r="C4865" i="32"/>
  <c r="G4865" i="32"/>
  <c r="B4861" i="32"/>
  <c r="O4861" i="32"/>
  <c r="C4861" i="32"/>
  <c r="G4861" i="32"/>
  <c r="N4861" i="32"/>
  <c r="B4857" i="32"/>
  <c r="O4857" i="32"/>
  <c r="C4857" i="32"/>
  <c r="G4857" i="32"/>
  <c r="B4853" i="32"/>
  <c r="O4853" i="32"/>
  <c r="C4853" i="32"/>
  <c r="G4853" i="32"/>
  <c r="N4853" i="32"/>
  <c r="B4849" i="32"/>
  <c r="O4849" i="32"/>
  <c r="C4849" i="32"/>
  <c r="G4849" i="32"/>
  <c r="B4845" i="32"/>
  <c r="O4845" i="32"/>
  <c r="C4845" i="32"/>
  <c r="G4845" i="32"/>
  <c r="N4845" i="32"/>
  <c r="B4841" i="32"/>
  <c r="O4841" i="32"/>
  <c r="C4841" i="32"/>
  <c r="G4841" i="32"/>
  <c r="B4837" i="32"/>
  <c r="O4837" i="32"/>
  <c r="C4837" i="32"/>
  <c r="G4837" i="32"/>
  <c r="N4837" i="32"/>
  <c r="B4833" i="32"/>
  <c r="O4833" i="32"/>
  <c r="C4833" i="32"/>
  <c r="G4833" i="32"/>
  <c r="B4829" i="32"/>
  <c r="O4829" i="32"/>
  <c r="C4829" i="32"/>
  <c r="G4829" i="32"/>
  <c r="N4829" i="32"/>
  <c r="B4825" i="32"/>
  <c r="O4825" i="32"/>
  <c r="C4825" i="32"/>
  <c r="G4825" i="32"/>
  <c r="B4821" i="32"/>
  <c r="O4821" i="32"/>
  <c r="C4821" i="32"/>
  <c r="G4821" i="32"/>
  <c r="N4821" i="32"/>
  <c r="B4817" i="32"/>
  <c r="O4817" i="32"/>
  <c r="C4817" i="32"/>
  <c r="G4817" i="32"/>
  <c r="B4813" i="32"/>
  <c r="O4813" i="32"/>
  <c r="C4813" i="32"/>
  <c r="G4813" i="32"/>
  <c r="N4813" i="32"/>
  <c r="B4809" i="32"/>
  <c r="O4809" i="32"/>
  <c r="C4809" i="32"/>
  <c r="G4809" i="32"/>
  <c r="B4805" i="32"/>
  <c r="O4805" i="32"/>
  <c r="C4805" i="32"/>
  <c r="G4805" i="32"/>
  <c r="N4805" i="32"/>
  <c r="B4801" i="32"/>
  <c r="O4801" i="32"/>
  <c r="C4801" i="32"/>
  <c r="G4801" i="32"/>
  <c r="B4797" i="32"/>
  <c r="O4797" i="32"/>
  <c r="C4797" i="32"/>
  <c r="G4797" i="32"/>
  <c r="N4797" i="32"/>
  <c r="B4793" i="32"/>
  <c r="O4793" i="32"/>
  <c r="G4793" i="32"/>
  <c r="K4793" i="32"/>
  <c r="C4793" i="32"/>
  <c r="C4789" i="32"/>
  <c r="O4789" i="32"/>
  <c r="K4789" i="32"/>
  <c r="N4789" i="32"/>
  <c r="F4789" i="32"/>
  <c r="D4785" i="32"/>
  <c r="O4785" i="32"/>
  <c r="B4785" i="32"/>
  <c r="G4785" i="32"/>
  <c r="F4781" i="32"/>
  <c r="O4781" i="32"/>
  <c r="N4781" i="32"/>
  <c r="O4777" i="32"/>
  <c r="D4777" i="32"/>
  <c r="J4777" i="32"/>
  <c r="C4773" i="32"/>
  <c r="O4773" i="32"/>
  <c r="N4773" i="32"/>
  <c r="K4773" i="32"/>
  <c r="D4769" i="32"/>
  <c r="O4769" i="32"/>
  <c r="G4769" i="32"/>
  <c r="L4769" i="32"/>
  <c r="B4769" i="32"/>
  <c r="O4765" i="32"/>
  <c r="C4765" i="32"/>
  <c r="N4765" i="32"/>
  <c r="B4761" i="32"/>
  <c r="O4761" i="32"/>
  <c r="J4761" i="32"/>
  <c r="O4757" i="32"/>
  <c r="F4757" i="32"/>
  <c r="N4757" i="32"/>
  <c r="D4753" i="32"/>
  <c r="O4753" i="32"/>
  <c r="L4753" i="32"/>
  <c r="G4753" i="32"/>
  <c r="O4749" i="32"/>
  <c r="C4749" i="32"/>
  <c r="H4749" i="32"/>
  <c r="N4749" i="32"/>
  <c r="B4745" i="32"/>
  <c r="O4745" i="32"/>
  <c r="O4741" i="32"/>
  <c r="F4741" i="32"/>
  <c r="K4741" i="32"/>
  <c r="N4741" i="32"/>
  <c r="D4737" i="32"/>
  <c r="O4737" i="32"/>
  <c r="B4737" i="32"/>
  <c r="L4737" i="32"/>
  <c r="F4733" i="32"/>
  <c r="O4733" i="32"/>
  <c r="H4733" i="32"/>
  <c r="N4733" i="32"/>
  <c r="C4733" i="32"/>
  <c r="O4729" i="32"/>
  <c r="D4729" i="32"/>
  <c r="C4725" i="32"/>
  <c r="O4725" i="32"/>
  <c r="K4725" i="32"/>
  <c r="N4725" i="32"/>
  <c r="D4721" i="32"/>
  <c r="O4721" i="32"/>
  <c r="B4721" i="32"/>
  <c r="G4721" i="32"/>
  <c r="O4717" i="32"/>
  <c r="N4717" i="32"/>
  <c r="H4717" i="32"/>
  <c r="B4713" i="32"/>
  <c r="O4713" i="32"/>
  <c r="D4713" i="32"/>
  <c r="J4713" i="32"/>
  <c r="C4709" i="32"/>
  <c r="O4709" i="32"/>
  <c r="N4709" i="32"/>
  <c r="O4705" i="32"/>
  <c r="G4705" i="32"/>
  <c r="L4705" i="32"/>
  <c r="F4701" i="32"/>
  <c r="O4701" i="32"/>
  <c r="C4701" i="32"/>
  <c r="N4701" i="32"/>
  <c r="B4697" i="32"/>
  <c r="O4697" i="32"/>
  <c r="J4697" i="32"/>
  <c r="D4697" i="32"/>
  <c r="O4693" i="32"/>
  <c r="N4693" i="32"/>
  <c r="F4689" i="32"/>
  <c r="O4689" i="32"/>
  <c r="J4689" i="32"/>
  <c r="O4685" i="32"/>
  <c r="N4685" i="32"/>
  <c r="F4681" i="32"/>
  <c r="O4681" i="32"/>
  <c r="J4681" i="32"/>
  <c r="B4677" i="32"/>
  <c r="O4677" i="32"/>
  <c r="N4677" i="32"/>
  <c r="O4673" i="32"/>
  <c r="J4673" i="32"/>
  <c r="B4669" i="32"/>
  <c r="O4669" i="32"/>
  <c r="N4669" i="32"/>
  <c r="F4665" i="32"/>
  <c r="O4665" i="32"/>
  <c r="J4665" i="32"/>
  <c r="O4661" i="32"/>
  <c r="N4661" i="32"/>
  <c r="F4657" i="32"/>
  <c r="O4657" i="32"/>
  <c r="J4657" i="32"/>
  <c r="B4653" i="32"/>
  <c r="O4653" i="32"/>
  <c r="N4653" i="32"/>
  <c r="O4649" i="32"/>
  <c r="J4649" i="32"/>
  <c r="B4645" i="32"/>
  <c r="O4645" i="32"/>
  <c r="N4645" i="32"/>
  <c r="F4641" i="32"/>
  <c r="O4641" i="32"/>
  <c r="J4641" i="32"/>
  <c r="O4637" i="32"/>
  <c r="N4637" i="32"/>
  <c r="F4633" i="32"/>
  <c r="O4633" i="32"/>
  <c r="J4633" i="32"/>
  <c r="O4629" i="32"/>
  <c r="N4629" i="32"/>
  <c r="F4625" i="32"/>
  <c r="O4625" i="32"/>
  <c r="J4625" i="32"/>
  <c r="B4621" i="32"/>
  <c r="O4621" i="32"/>
  <c r="N4621" i="32"/>
  <c r="O4617" i="32"/>
  <c r="J4617" i="32"/>
  <c r="B4613" i="32"/>
  <c r="O4613" i="32"/>
  <c r="N4613" i="32"/>
  <c r="F4609" i="32"/>
  <c r="O4609" i="32"/>
  <c r="J4609" i="32"/>
  <c r="O4605" i="32"/>
  <c r="N4605" i="32"/>
  <c r="F4601" i="32"/>
  <c r="O4601" i="32"/>
  <c r="J4601" i="32"/>
  <c r="B4597" i="32"/>
  <c r="O4597" i="32"/>
  <c r="N4597" i="32"/>
  <c r="O4593" i="32"/>
  <c r="J4593" i="32"/>
  <c r="B4589" i="32"/>
  <c r="O4589" i="32"/>
  <c r="N4589" i="32"/>
  <c r="O4585" i="32"/>
  <c r="J4585" i="32"/>
  <c r="B4581" i="32"/>
  <c r="O4581" i="32"/>
  <c r="N4581" i="32"/>
  <c r="F4577" i="32"/>
  <c r="O4577" i="32"/>
  <c r="J4577" i="32"/>
  <c r="O4573" i="32"/>
  <c r="N4573" i="32"/>
  <c r="F4569" i="32"/>
  <c r="O4569" i="32"/>
  <c r="J4569" i="32"/>
  <c r="B4565" i="32"/>
  <c r="O4565" i="32"/>
  <c r="N4565" i="32"/>
  <c r="O4561" i="32"/>
  <c r="J4561" i="32"/>
  <c r="B4557" i="32"/>
  <c r="O4557" i="32"/>
  <c r="N4557" i="32"/>
  <c r="O4553" i="32"/>
  <c r="J4553" i="32"/>
  <c r="B4549" i="32"/>
  <c r="O4549" i="32"/>
  <c r="N4549" i="32"/>
  <c r="F4545" i="32"/>
  <c r="O4545" i="32"/>
  <c r="J4545" i="32"/>
  <c r="O4541" i="32"/>
  <c r="N4541" i="32"/>
  <c r="F4537" i="32"/>
  <c r="O4537" i="32"/>
  <c r="J4537" i="32"/>
  <c r="B4533" i="32"/>
  <c r="O4533" i="32"/>
  <c r="N4533" i="32"/>
  <c r="O4529" i="32"/>
  <c r="J4529" i="32"/>
  <c r="B4525" i="32"/>
  <c r="O4525" i="32"/>
  <c r="N4525" i="32"/>
  <c r="F4521" i="32"/>
  <c r="O4521" i="32"/>
  <c r="J4521" i="32"/>
  <c r="O4517" i="32"/>
  <c r="N4517" i="32"/>
  <c r="F4513" i="32"/>
  <c r="O4513" i="32"/>
  <c r="J4513" i="32"/>
  <c r="B4509" i="32"/>
  <c r="O4509" i="32"/>
  <c r="N4509" i="32"/>
  <c r="O4505" i="32"/>
  <c r="J4505" i="32"/>
  <c r="B4501" i="32"/>
  <c r="O4501" i="32"/>
  <c r="N4501" i="32"/>
  <c r="O4497" i="32"/>
  <c r="J4497" i="32"/>
  <c r="B4493" i="32"/>
  <c r="O4493" i="32"/>
  <c r="N4493" i="32"/>
  <c r="F4489" i="32"/>
  <c r="O4489" i="32"/>
  <c r="J4489" i="32"/>
  <c r="O4485" i="32"/>
  <c r="N4485" i="32"/>
  <c r="F4481" i="32"/>
  <c r="O4481" i="32"/>
  <c r="J4481" i="32"/>
  <c r="B4477" i="32"/>
  <c r="O4477" i="32"/>
  <c r="N4477" i="32"/>
  <c r="O4473" i="32"/>
  <c r="J4473" i="32"/>
  <c r="B4469" i="32"/>
  <c r="O4469" i="32"/>
  <c r="N4469" i="32"/>
  <c r="F4465" i="32"/>
  <c r="O4465" i="32"/>
  <c r="J4465" i="32"/>
  <c r="O4461" i="32"/>
  <c r="N4461" i="32"/>
  <c r="F4457" i="32"/>
  <c r="O4457" i="32"/>
  <c r="J4457" i="32"/>
  <c r="B4453" i="32"/>
  <c r="O4453" i="32"/>
  <c r="N4453" i="32"/>
  <c r="O4449" i="32"/>
  <c r="J4449" i="32"/>
  <c r="B4445" i="32"/>
  <c r="O4445" i="32"/>
  <c r="N4445" i="32"/>
  <c r="F4441" i="32"/>
  <c r="O4441" i="32"/>
  <c r="J4441" i="32"/>
  <c r="O4437" i="32"/>
  <c r="N4437" i="32"/>
  <c r="F4433" i="32"/>
  <c r="O4433" i="32"/>
  <c r="J4433" i="32"/>
  <c r="B4429" i="32"/>
  <c r="O4429" i="32"/>
  <c r="N4429" i="32"/>
  <c r="O4425" i="32"/>
  <c r="J4425" i="32"/>
  <c r="B4421" i="32"/>
  <c r="O4421" i="32"/>
  <c r="N4421" i="32"/>
  <c r="F4417" i="32"/>
  <c r="O4417" i="32"/>
  <c r="J4417" i="32"/>
  <c r="O4413" i="32"/>
  <c r="N4413" i="32"/>
  <c r="F4409" i="32"/>
  <c r="O4409" i="32"/>
  <c r="J4409" i="32"/>
  <c r="B4405" i="32"/>
  <c r="O4405" i="32"/>
  <c r="N4405" i="32"/>
  <c r="O4401" i="32"/>
  <c r="J4401" i="32"/>
  <c r="B4397" i="32"/>
  <c r="O4397" i="32"/>
  <c r="N4397" i="32"/>
  <c r="F4393" i="32"/>
  <c r="O4393" i="32"/>
  <c r="J4393" i="32"/>
  <c r="O4389" i="32"/>
  <c r="N4389" i="32"/>
  <c r="F4385" i="32"/>
  <c r="O4385" i="32"/>
  <c r="J4385" i="32"/>
  <c r="O4381" i="32"/>
  <c r="N4381" i="32"/>
  <c r="F4377" i="32"/>
  <c r="O4377" i="32"/>
  <c r="J4377" i="32"/>
  <c r="B4373" i="32"/>
  <c r="O4373" i="32"/>
  <c r="N4373" i="32"/>
  <c r="O4369" i="32"/>
  <c r="J4369" i="32"/>
  <c r="B4365" i="32"/>
  <c r="O4365" i="32"/>
  <c r="N4365" i="32"/>
  <c r="F4361" i="32"/>
  <c r="O4361" i="32"/>
  <c r="J4361" i="32"/>
  <c r="O4357" i="32"/>
  <c r="N4357" i="32"/>
  <c r="F4353" i="32"/>
  <c r="O4353" i="32"/>
  <c r="J4353" i="32"/>
  <c r="B4349" i="32"/>
  <c r="O4349" i="32"/>
  <c r="N4349" i="32"/>
  <c r="O4345" i="32"/>
  <c r="J4345" i="32"/>
  <c r="B4341" i="32"/>
  <c r="O4341" i="32"/>
  <c r="N4341" i="32"/>
  <c r="F4337" i="32"/>
  <c r="O4337" i="32"/>
  <c r="J4337" i="32"/>
  <c r="O4333" i="32"/>
  <c r="N4333" i="32"/>
  <c r="F4329" i="32"/>
  <c r="O4329" i="32"/>
  <c r="J4329" i="32"/>
  <c r="B4325" i="32"/>
  <c r="O4325" i="32"/>
  <c r="N4325" i="32"/>
  <c r="O4321" i="32"/>
  <c r="J4321" i="32"/>
  <c r="B4317" i="32"/>
  <c r="O4317" i="32"/>
  <c r="N4317" i="32"/>
  <c r="F4313" i="32"/>
  <c r="O4313" i="32"/>
  <c r="J4313" i="32"/>
  <c r="O4309" i="32"/>
  <c r="N4309" i="32"/>
  <c r="F4305" i="32"/>
  <c r="O4305" i="32"/>
  <c r="J4305" i="32"/>
  <c r="B4301" i="32"/>
  <c r="O4301" i="32"/>
  <c r="N4301" i="32"/>
  <c r="O4297" i="32"/>
  <c r="J4297" i="32"/>
  <c r="B4293" i="32"/>
  <c r="O4293" i="32"/>
  <c r="N4293" i="32"/>
  <c r="F4289" i="32"/>
  <c r="O4289" i="32"/>
  <c r="J4289" i="32"/>
  <c r="O4285" i="32"/>
  <c r="N4285" i="32"/>
  <c r="F4281" i="32"/>
  <c r="O4281" i="32"/>
  <c r="J4281" i="32"/>
  <c r="B4277" i="32"/>
  <c r="O4277" i="32"/>
  <c r="N4277" i="32"/>
  <c r="O4273" i="32"/>
  <c r="J4273" i="32"/>
  <c r="B4269" i="32"/>
  <c r="O4269" i="32"/>
  <c r="N4269" i="32"/>
  <c r="O4265" i="32"/>
  <c r="J4265" i="32"/>
  <c r="B4261" i="32"/>
  <c r="O4261" i="32"/>
  <c r="N4261" i="32"/>
  <c r="F4257" i="32"/>
  <c r="O4257" i="32"/>
  <c r="J4257" i="32"/>
  <c r="O4253" i="32"/>
  <c r="N4253" i="32"/>
  <c r="F4249" i="32"/>
  <c r="O4249" i="32"/>
  <c r="J4249" i="32"/>
  <c r="B4245" i="32"/>
  <c r="O4245" i="32"/>
  <c r="N4245" i="32"/>
  <c r="O4241" i="32"/>
  <c r="J4241" i="32"/>
  <c r="B4237" i="32"/>
  <c r="O4237" i="32"/>
  <c r="N4237" i="32"/>
  <c r="F4233" i="32"/>
  <c r="O4233" i="32"/>
  <c r="J4233" i="32"/>
  <c r="O4229" i="32"/>
  <c r="N4229" i="32"/>
  <c r="F4225" i="32"/>
  <c r="O4225" i="32"/>
  <c r="J4225" i="32"/>
  <c r="O4221" i="32"/>
  <c r="N4221" i="32"/>
  <c r="F4217" i="32"/>
  <c r="O4217" i="32"/>
  <c r="J4217" i="32"/>
  <c r="B4213" i="32"/>
  <c r="O4213" i="32"/>
  <c r="N4213" i="32"/>
  <c r="O4209" i="32"/>
  <c r="J4209" i="32"/>
  <c r="B4205" i="32"/>
  <c r="O4205" i="32"/>
  <c r="N4205" i="32"/>
  <c r="F4201" i="32"/>
  <c r="O4201" i="32"/>
  <c r="J4201" i="32"/>
  <c r="O4197" i="32"/>
  <c r="N4197" i="32"/>
  <c r="F4193" i="32"/>
  <c r="O4193" i="32"/>
  <c r="J4193" i="32"/>
  <c r="B4189" i="32"/>
  <c r="O4189" i="32"/>
  <c r="N4189" i="32"/>
  <c r="O4185" i="32"/>
  <c r="J4185" i="32"/>
  <c r="B4181" i="32"/>
  <c r="O4181" i="32"/>
  <c r="N4181" i="32"/>
  <c r="F4177" i="32"/>
  <c r="O4177" i="32"/>
  <c r="J4177" i="32"/>
  <c r="O4173" i="32"/>
  <c r="N4173" i="32"/>
  <c r="F4169" i="32"/>
  <c r="O4169" i="32"/>
  <c r="J4169" i="32"/>
  <c r="B4165" i="32"/>
  <c r="O4165" i="32"/>
  <c r="N4165" i="32"/>
  <c r="O4161" i="32"/>
  <c r="J4161" i="32"/>
  <c r="B4157" i="32"/>
  <c r="O4157" i="32"/>
  <c r="N4157" i="32"/>
  <c r="F4153" i="32"/>
  <c r="O4153" i="32"/>
  <c r="J4153" i="32"/>
  <c r="M4153" i="32"/>
  <c r="O4149" i="32"/>
  <c r="N4149" i="32"/>
  <c r="F4145" i="32"/>
  <c r="O4145" i="32"/>
  <c r="J4145" i="32"/>
  <c r="M4145" i="32"/>
  <c r="B4141" i="32"/>
  <c r="O4141" i="32"/>
  <c r="N4141" i="32"/>
  <c r="O4137" i="32"/>
  <c r="J4137" i="32"/>
  <c r="M4137" i="32"/>
  <c r="B4133" i="32"/>
  <c r="O4133" i="32"/>
  <c r="N4133" i="32"/>
  <c r="O4129" i="32"/>
  <c r="J4129" i="32"/>
  <c r="M4129" i="32"/>
  <c r="B4125" i="32"/>
  <c r="O4125" i="32"/>
  <c r="N4125" i="32"/>
  <c r="F4121" i="32"/>
  <c r="O4121" i="32"/>
  <c r="J4121" i="32"/>
  <c r="M4121" i="32"/>
  <c r="O4117" i="32"/>
  <c r="N4117" i="32"/>
  <c r="F4113" i="32"/>
  <c r="O4113" i="32"/>
  <c r="J4113" i="32"/>
  <c r="M4113" i="32"/>
  <c r="B4109" i="32"/>
  <c r="O4109" i="32"/>
  <c r="N4109" i="32"/>
  <c r="O4105" i="32"/>
  <c r="J4105" i="32"/>
  <c r="M4105" i="32"/>
  <c r="B4101" i="32"/>
  <c r="O4101" i="32"/>
  <c r="N4101" i="32"/>
  <c r="O4097" i="32"/>
  <c r="J4097" i="32"/>
  <c r="M4097" i="32"/>
  <c r="B4093" i="32"/>
  <c r="O4093" i="32"/>
  <c r="N4093" i="32"/>
  <c r="F4089" i="32"/>
  <c r="O4089" i="32"/>
  <c r="J4089" i="32"/>
  <c r="M4089" i="32"/>
  <c r="O4085" i="32"/>
  <c r="N4085" i="32"/>
  <c r="F4081" i="32"/>
  <c r="O4081" i="32"/>
  <c r="J4081" i="32"/>
  <c r="M4081" i="32"/>
  <c r="B4077" i="32"/>
  <c r="O4077" i="32"/>
  <c r="N4077" i="32"/>
  <c r="O4073" i="32"/>
  <c r="J4073" i="32"/>
  <c r="M4073" i="32"/>
  <c r="B4069" i="32"/>
  <c r="O4069" i="32"/>
  <c r="N4069" i="32"/>
  <c r="O4065" i="32"/>
  <c r="J4065" i="32"/>
  <c r="M4065" i="32"/>
  <c r="B4061" i="32"/>
  <c r="O4061" i="32"/>
  <c r="N4061" i="32"/>
  <c r="F4057" i="32"/>
  <c r="O4057" i="32"/>
  <c r="J4057" i="32"/>
  <c r="M4057" i="32"/>
  <c r="O4053" i="32"/>
  <c r="N4053" i="32"/>
  <c r="F4049" i="32"/>
  <c r="O4049" i="32"/>
  <c r="J4049" i="32"/>
  <c r="M4049" i="32"/>
  <c r="O4045" i="32"/>
  <c r="N4045" i="32"/>
  <c r="F4041" i="32"/>
  <c r="O4041" i="32"/>
  <c r="J4041" i="32"/>
  <c r="M4041" i="32"/>
  <c r="B4037" i="32"/>
  <c r="O4037" i="32"/>
  <c r="N4037" i="32"/>
  <c r="O4033" i="32"/>
  <c r="J4033" i="32"/>
  <c r="M4033" i="32"/>
  <c r="B4029" i="32"/>
  <c r="O4029" i="32"/>
  <c r="N4029" i="32"/>
  <c r="O4025" i="32"/>
  <c r="J4025" i="32"/>
  <c r="M4025" i="32"/>
  <c r="B4021" i="32"/>
  <c r="O4021" i="32"/>
  <c r="N4021" i="32"/>
  <c r="O4017" i="32"/>
  <c r="J4017" i="32"/>
  <c r="M4017" i="32"/>
  <c r="B4013" i="32"/>
  <c r="O4013" i="32"/>
  <c r="N4013" i="32"/>
  <c r="F4009" i="32"/>
  <c r="O4009" i="32"/>
  <c r="J4009" i="32"/>
  <c r="M4009" i="32"/>
  <c r="O4005" i="32"/>
  <c r="N4005" i="32"/>
  <c r="F4001" i="32"/>
  <c r="O4001" i="32"/>
  <c r="J4001" i="32"/>
  <c r="M4001" i="32"/>
  <c r="B3997" i="32"/>
  <c r="O3997" i="32"/>
  <c r="N3997" i="32"/>
  <c r="O3993" i="32"/>
  <c r="J3993" i="32"/>
  <c r="M3993" i="32"/>
  <c r="B3989" i="32"/>
  <c r="O3989" i="32"/>
  <c r="N3989" i="32"/>
  <c r="O3985" i="32"/>
  <c r="J3985" i="32"/>
  <c r="M3985" i="32"/>
  <c r="B3981" i="32"/>
  <c r="O3981" i="32"/>
  <c r="N3981" i="32"/>
  <c r="F3977" i="32"/>
  <c r="O3977" i="32"/>
  <c r="J3977" i="32"/>
  <c r="M3977" i="32"/>
  <c r="O3973" i="32"/>
  <c r="N3973" i="32"/>
  <c r="F3969" i="32"/>
  <c r="O3969" i="32"/>
  <c r="J3969" i="32"/>
  <c r="M3969" i="32"/>
  <c r="O3965" i="32"/>
  <c r="N3965" i="32"/>
  <c r="F3961" i="32"/>
  <c r="O3961" i="32"/>
  <c r="J3961" i="32"/>
  <c r="M3961" i="32"/>
  <c r="B3957" i="32"/>
  <c r="O3957" i="32"/>
  <c r="N3957" i="32"/>
  <c r="O3953" i="32"/>
  <c r="J3953" i="32"/>
  <c r="M3953" i="32"/>
  <c r="B3949" i="32"/>
  <c r="O3949" i="32"/>
  <c r="M3949" i="32"/>
  <c r="N3949" i="32"/>
  <c r="F3945" i="32"/>
  <c r="O3945" i="32"/>
  <c r="J3945" i="32"/>
  <c r="M3945" i="32"/>
  <c r="O3941" i="32"/>
  <c r="M3941" i="32"/>
  <c r="N3941" i="32"/>
  <c r="F3937" i="32"/>
  <c r="O3937" i="32"/>
  <c r="N3937" i="32"/>
  <c r="J3937" i="32"/>
  <c r="O3933" i="32"/>
  <c r="M3933" i="32"/>
  <c r="N3933" i="32"/>
  <c r="I3929" i="32"/>
  <c r="O3929" i="32"/>
  <c r="D3929" i="32"/>
  <c r="M3929" i="32"/>
  <c r="O3925" i="32"/>
  <c r="M3925" i="32"/>
  <c r="G3925" i="32"/>
  <c r="N3925" i="32"/>
  <c r="O3921" i="32"/>
  <c r="C3921" i="32"/>
  <c r="N3921" i="32"/>
  <c r="G3917" i="32"/>
  <c r="O3917" i="32"/>
  <c r="M3917" i="32"/>
  <c r="N3917" i="32"/>
  <c r="C3913" i="32"/>
  <c r="O3913" i="32"/>
  <c r="M3913" i="32"/>
  <c r="O3909" i="32"/>
  <c r="M3909" i="32"/>
  <c r="D3909" i="32"/>
  <c r="N3909" i="32"/>
  <c r="O3905" i="32"/>
  <c r="N3905" i="32"/>
  <c r="L3901" i="32"/>
  <c r="O3901" i="32"/>
  <c r="M3901" i="32"/>
  <c r="N3901" i="32"/>
  <c r="O3897" i="32"/>
  <c r="H3897" i="32"/>
  <c r="M3897" i="32"/>
  <c r="D3893" i="32"/>
  <c r="O3893" i="32"/>
  <c r="M3893" i="32"/>
  <c r="N3893" i="32"/>
  <c r="O3889" i="32"/>
  <c r="N3889" i="32"/>
  <c r="O3885" i="32"/>
  <c r="M3885" i="32"/>
  <c r="N3885" i="32"/>
  <c r="H3881" i="32"/>
  <c r="O3881" i="32"/>
  <c r="M3881" i="32"/>
  <c r="O3877" i="32"/>
  <c r="M3877" i="32"/>
  <c r="D3877" i="32"/>
  <c r="N3877" i="32"/>
  <c r="O3873" i="32"/>
  <c r="N3873" i="32"/>
  <c r="L3869" i="32"/>
  <c r="O3869" i="32"/>
  <c r="M3869" i="32"/>
  <c r="N3869" i="32"/>
  <c r="O3865" i="32"/>
  <c r="H3865" i="32"/>
  <c r="M3865" i="32"/>
  <c r="O3861" i="32"/>
  <c r="M3861" i="32"/>
  <c r="N3861" i="32"/>
  <c r="O3857" i="32"/>
  <c r="N3857" i="32"/>
  <c r="O3853" i="32"/>
  <c r="M3853" i="32"/>
  <c r="N3853" i="32"/>
  <c r="O3849" i="32"/>
  <c r="M3849" i="32"/>
  <c r="O3845" i="32"/>
  <c r="M3845" i="32"/>
  <c r="D3845" i="32"/>
  <c r="N3845" i="32"/>
  <c r="O3841" i="32"/>
  <c r="N3841" i="32"/>
  <c r="L3837" i="32"/>
  <c r="O3837" i="32"/>
  <c r="M3837" i="32"/>
  <c r="N3837" i="32"/>
  <c r="O3833" i="32"/>
  <c r="H3833" i="32"/>
  <c r="M3833" i="32"/>
  <c r="O3829" i="32"/>
  <c r="M3829" i="32"/>
  <c r="N3829" i="32"/>
  <c r="O3825" i="32"/>
  <c r="N3825" i="32"/>
  <c r="O3821" i="32"/>
  <c r="M3821" i="32"/>
  <c r="N3821" i="32"/>
  <c r="O3817" i="32"/>
  <c r="M3817" i="32"/>
  <c r="O3813" i="32"/>
  <c r="M3813" i="32"/>
  <c r="D3813" i="32"/>
  <c r="N3813" i="32"/>
  <c r="O3809" i="32"/>
  <c r="N3809" i="32"/>
  <c r="O3805" i="32"/>
  <c r="M3805" i="32"/>
  <c r="N3805" i="32"/>
  <c r="O3801" i="32"/>
  <c r="H3801" i="32"/>
  <c r="M3801" i="32"/>
  <c r="D3797" i="32"/>
  <c r="O3797" i="32"/>
  <c r="M3797" i="32"/>
  <c r="N3797" i="32"/>
  <c r="O3793" i="32"/>
  <c r="N3793" i="32"/>
  <c r="O3789" i="32"/>
  <c r="M3789" i="32"/>
  <c r="N3789" i="32"/>
  <c r="O3785" i="32"/>
  <c r="M3785" i="32"/>
  <c r="O3781" i="32"/>
  <c r="M3781" i="32"/>
  <c r="D3781" i="32"/>
  <c r="N3781" i="32"/>
  <c r="O3777" i="32"/>
  <c r="N3777" i="32"/>
  <c r="O3773" i="32"/>
  <c r="M3773" i="32"/>
  <c r="N3773" i="32"/>
  <c r="O3769" i="32"/>
  <c r="H3769" i="32"/>
  <c r="M3769" i="32"/>
  <c r="O3765" i="32"/>
  <c r="M3765" i="32"/>
  <c r="N3765" i="32"/>
  <c r="O3761" i="32"/>
  <c r="N3761" i="32"/>
  <c r="O3757" i="32"/>
  <c r="M3757" i="32"/>
  <c r="N3757" i="32"/>
  <c r="O3753" i="32"/>
  <c r="M3753" i="32"/>
  <c r="O3749" i="32"/>
  <c r="M3749" i="32"/>
  <c r="D3749" i="32"/>
  <c r="N3749" i="32"/>
  <c r="O3745" i="32"/>
  <c r="N3745" i="32"/>
  <c r="L3741" i="32"/>
  <c r="O3741" i="32"/>
  <c r="M3741" i="32"/>
  <c r="N3741" i="32"/>
  <c r="O3737" i="32"/>
  <c r="H3737" i="32"/>
  <c r="M3737" i="32"/>
  <c r="D3733" i="32"/>
  <c r="O3733" i="32"/>
  <c r="M3733" i="32"/>
  <c r="N3733" i="32"/>
  <c r="O3729" i="32"/>
  <c r="N3729" i="32"/>
  <c r="O3725" i="32"/>
  <c r="M3725" i="32"/>
  <c r="N3725" i="32"/>
  <c r="H3721" i="32"/>
  <c r="O3721" i="32"/>
  <c r="M3721" i="32"/>
  <c r="O3717" i="32"/>
  <c r="M3717" i="32"/>
  <c r="D3717" i="32"/>
  <c r="N3717" i="32"/>
  <c r="O3713" i="32"/>
  <c r="N3713" i="32"/>
  <c r="L3709" i="32"/>
  <c r="O3709" i="32"/>
  <c r="M3709" i="32"/>
  <c r="N3709" i="32"/>
  <c r="O3705" i="32"/>
  <c r="H3705" i="32"/>
  <c r="M3705" i="32"/>
  <c r="D3701" i="32"/>
  <c r="O3701" i="32"/>
  <c r="M3701" i="32"/>
  <c r="N3701" i="32"/>
  <c r="O3697" i="32"/>
  <c r="N3697" i="32"/>
  <c r="O3693" i="32"/>
  <c r="M3693" i="32"/>
  <c r="N3693" i="32"/>
  <c r="H3689" i="32"/>
  <c r="O3689" i="32"/>
  <c r="M3689" i="32"/>
  <c r="O3685" i="32"/>
  <c r="M3685" i="32"/>
  <c r="D3685" i="32"/>
  <c r="N3685" i="32"/>
  <c r="O3681" i="32"/>
  <c r="N3681" i="32"/>
  <c r="O3677" i="32"/>
  <c r="M3677" i="32"/>
  <c r="N3677" i="32"/>
  <c r="O3673" i="32"/>
  <c r="H3673" i="32"/>
  <c r="M3673" i="32"/>
  <c r="O3669" i="32"/>
  <c r="M3669" i="32"/>
  <c r="N3669" i="32"/>
  <c r="O3665" i="32"/>
  <c r="N3665" i="32"/>
  <c r="O3661" i="32"/>
  <c r="M3661" i="32"/>
  <c r="N3661" i="32"/>
  <c r="H3657" i="32"/>
  <c r="O3657" i="32"/>
  <c r="M3657" i="32"/>
  <c r="O3653" i="32"/>
  <c r="M3653" i="32"/>
  <c r="D3653" i="32"/>
  <c r="N3653" i="32"/>
  <c r="O3649" i="32"/>
  <c r="N3649" i="32"/>
  <c r="L3645" i="32"/>
  <c r="O3645" i="32"/>
  <c r="M3645" i="32"/>
  <c r="N3645" i="32"/>
  <c r="O3641" i="32"/>
  <c r="H3641" i="32"/>
  <c r="M3641" i="32"/>
  <c r="D3637" i="32"/>
  <c r="O3637" i="32"/>
  <c r="M3637" i="32"/>
  <c r="N3637" i="32"/>
  <c r="O3633" i="32"/>
  <c r="N3633" i="32"/>
  <c r="O3629" i="32"/>
  <c r="M3629" i="32"/>
  <c r="N3629" i="32"/>
  <c r="H3625" i="32"/>
  <c r="O3625" i="32"/>
  <c r="M3625" i="32"/>
  <c r="O3621" i="32"/>
  <c r="M3621" i="32"/>
  <c r="D3621" i="32"/>
  <c r="N3621" i="32"/>
  <c r="O3617" i="32"/>
  <c r="N3617" i="32"/>
  <c r="O3613" i="32"/>
  <c r="M3613" i="32"/>
  <c r="N3613" i="32"/>
  <c r="O3609" i="32"/>
  <c r="H3609" i="32"/>
  <c r="M3609" i="32"/>
  <c r="O3605" i="32"/>
  <c r="M3605" i="32"/>
  <c r="N3605" i="32"/>
  <c r="O3601" i="32"/>
  <c r="N3601" i="32"/>
  <c r="O3597" i="32"/>
  <c r="M3597" i="32"/>
  <c r="N3597" i="32"/>
  <c r="H3593" i="32"/>
  <c r="O3593" i="32"/>
  <c r="M3593" i="32"/>
  <c r="O3589" i="32"/>
  <c r="M3589" i="32"/>
  <c r="D3589" i="32"/>
  <c r="N3589" i="32"/>
  <c r="O3585" i="32"/>
  <c r="N3585" i="32"/>
  <c r="L3581" i="32"/>
  <c r="O3581" i="32"/>
  <c r="M3581" i="32"/>
  <c r="N3581" i="32"/>
  <c r="O3577" i="32"/>
  <c r="H3577" i="32"/>
  <c r="M3577" i="32"/>
  <c r="D3573" i="32"/>
  <c r="O3573" i="32"/>
  <c r="M3573" i="32"/>
  <c r="N3573" i="32"/>
  <c r="O3569" i="32"/>
  <c r="N3569" i="32"/>
  <c r="O3565" i="32"/>
  <c r="M3565" i="32"/>
  <c r="N3565" i="32"/>
  <c r="H3561" i="32"/>
  <c r="O3561" i="32"/>
  <c r="M3561" i="32"/>
  <c r="O3557" i="32"/>
  <c r="M3557" i="32"/>
  <c r="D3557" i="32"/>
  <c r="N3557" i="32"/>
  <c r="O3553" i="32"/>
  <c r="N3553" i="32"/>
  <c r="O3549" i="32"/>
  <c r="M3549" i="32"/>
  <c r="N3549" i="32"/>
  <c r="O3545" i="32"/>
  <c r="H3545" i="32"/>
  <c r="M3545" i="32"/>
  <c r="O3541" i="32"/>
  <c r="M3541" i="32"/>
  <c r="N3541" i="32"/>
  <c r="O3537" i="32"/>
  <c r="N3537" i="32"/>
  <c r="O3533" i="32"/>
  <c r="M3533" i="32"/>
  <c r="N3533" i="32"/>
  <c r="O3529" i="32"/>
  <c r="M3529" i="32"/>
  <c r="O3525" i="32"/>
  <c r="M3525" i="32"/>
  <c r="D3525" i="32"/>
  <c r="N3525" i="32"/>
  <c r="O3521" i="32"/>
  <c r="N3521" i="32"/>
  <c r="O3517" i="32"/>
  <c r="M3517" i="32"/>
  <c r="N3517" i="32"/>
  <c r="O3513" i="32"/>
  <c r="H3513" i="32"/>
  <c r="M3513" i="32"/>
  <c r="O3509" i="32"/>
  <c r="M3509" i="32"/>
  <c r="N3509" i="32"/>
  <c r="O3505" i="32"/>
  <c r="N3505" i="32"/>
  <c r="O3501" i="32"/>
  <c r="M3501" i="32"/>
  <c r="N3501" i="32"/>
  <c r="O3497" i="32"/>
  <c r="M3497" i="32"/>
  <c r="O3493" i="32"/>
  <c r="M3493" i="32"/>
  <c r="D3493" i="32"/>
  <c r="N3493" i="32"/>
  <c r="O3489" i="32"/>
  <c r="N3489" i="32"/>
  <c r="O3485" i="32"/>
  <c r="M3485" i="32"/>
  <c r="N3485" i="32"/>
  <c r="O3481" i="32"/>
  <c r="M3481" i="32"/>
  <c r="O3477" i="32"/>
  <c r="M3477" i="32"/>
  <c r="N3477" i="32"/>
  <c r="O3473" i="32"/>
  <c r="J3473" i="32"/>
  <c r="N3473" i="32"/>
  <c r="O3469" i="32"/>
  <c r="M3469" i="32"/>
  <c r="N3469" i="32"/>
  <c r="O3465" i="32"/>
  <c r="M3465" i="32"/>
  <c r="O3461" i="32"/>
  <c r="M3461" i="32"/>
  <c r="N3461" i="32"/>
  <c r="C3457" i="32"/>
  <c r="O3457" i="32"/>
  <c r="N3457" i="32"/>
  <c r="O3453" i="32"/>
  <c r="M3453" i="32"/>
  <c r="N3453" i="32"/>
  <c r="O3449" i="32"/>
  <c r="M3449" i="32"/>
  <c r="O3445" i="32"/>
  <c r="M3445" i="32"/>
  <c r="N3445" i="32"/>
  <c r="O3441" i="32"/>
  <c r="N3441" i="32"/>
  <c r="O3437" i="32"/>
  <c r="M3437" i="32"/>
  <c r="N3437" i="32"/>
  <c r="O3433" i="32"/>
  <c r="M3433" i="32"/>
  <c r="O3429" i="32"/>
  <c r="M3429" i="32"/>
  <c r="N3429" i="32"/>
  <c r="O3425" i="32"/>
  <c r="N3425" i="32"/>
  <c r="O3421" i="32"/>
  <c r="M3421" i="32"/>
  <c r="N3421" i="32"/>
  <c r="O3417" i="32"/>
  <c r="M3417" i="32"/>
  <c r="O3413" i="32"/>
  <c r="M3413" i="32"/>
  <c r="N3413" i="32"/>
  <c r="O3409" i="32"/>
  <c r="N3409" i="32"/>
  <c r="O3405" i="32"/>
  <c r="M3405" i="32"/>
  <c r="N3405" i="32"/>
  <c r="O3401" i="32"/>
  <c r="M3401" i="32"/>
  <c r="O3397" i="32"/>
  <c r="M3397" i="32"/>
  <c r="N3397" i="32"/>
  <c r="O3393" i="32"/>
  <c r="C3393" i="32"/>
  <c r="N3393" i="32"/>
  <c r="O3389" i="32"/>
  <c r="M3389" i="32"/>
  <c r="N3389" i="32"/>
  <c r="O3385" i="32"/>
  <c r="M3385" i="32"/>
  <c r="O3381" i="32"/>
  <c r="M3381" i="32"/>
  <c r="N3381" i="32"/>
  <c r="O3377" i="32"/>
  <c r="N3377" i="32"/>
  <c r="O3373" i="32"/>
  <c r="M3373" i="32"/>
  <c r="N3373" i="32"/>
  <c r="O3369" i="32"/>
  <c r="M3369" i="32"/>
  <c r="O3365" i="32"/>
  <c r="M3365" i="32"/>
  <c r="N3365" i="32"/>
  <c r="O3361" i="32"/>
  <c r="N3361" i="32"/>
  <c r="O3357" i="32"/>
  <c r="M3357" i="32"/>
  <c r="N3357" i="32"/>
  <c r="O3353" i="32"/>
  <c r="M3353" i="32"/>
  <c r="O3349" i="32"/>
  <c r="M3349" i="32"/>
  <c r="N3349" i="32"/>
  <c r="O3345" i="32"/>
  <c r="N3345" i="32"/>
  <c r="O3341" i="32"/>
  <c r="M3341" i="32"/>
  <c r="N3341" i="32"/>
  <c r="O3337" i="32"/>
  <c r="M3337" i="32"/>
  <c r="O3333" i="32"/>
  <c r="M3333" i="32"/>
  <c r="N3333" i="32"/>
  <c r="O3329" i="32"/>
  <c r="N3329" i="32"/>
  <c r="O3325" i="32"/>
  <c r="M3325" i="32"/>
  <c r="N3325" i="32"/>
  <c r="O3321" i="32"/>
  <c r="N3321" i="32"/>
  <c r="M3321" i="32"/>
  <c r="O3317" i="32"/>
  <c r="M3317" i="32"/>
  <c r="N3317" i="32"/>
  <c r="O3313" i="32"/>
  <c r="N3313" i="32"/>
  <c r="O3309" i="32"/>
  <c r="M3309" i="32"/>
  <c r="N3309" i="32"/>
  <c r="O3305" i="32"/>
  <c r="N3305" i="32"/>
  <c r="M3305" i="32"/>
  <c r="O3301" i="32"/>
  <c r="M3301" i="32"/>
  <c r="N3301" i="32"/>
  <c r="O3297" i="32"/>
  <c r="N3297" i="32"/>
  <c r="O3293" i="32"/>
  <c r="M3293" i="32"/>
  <c r="N3293" i="32"/>
  <c r="O3289" i="32"/>
  <c r="N3289" i="32"/>
  <c r="M3289" i="32"/>
  <c r="O3285" i="32"/>
  <c r="M3285" i="32"/>
  <c r="N3285" i="32"/>
  <c r="O3281" i="32"/>
  <c r="N3281" i="32"/>
  <c r="O3277" i="32"/>
  <c r="M3277" i="32"/>
  <c r="N3277" i="32"/>
  <c r="O3273" i="32"/>
  <c r="N3273" i="32"/>
  <c r="M3273" i="32"/>
  <c r="O3269" i="32"/>
  <c r="M3269" i="32"/>
  <c r="N3269" i="32"/>
  <c r="O3265" i="32"/>
  <c r="N3265" i="32"/>
  <c r="O3261" i="32"/>
  <c r="M3261" i="32"/>
  <c r="N3261" i="32"/>
  <c r="O3257" i="32"/>
  <c r="N3257" i="32"/>
  <c r="M3257" i="32"/>
  <c r="O3253" i="32"/>
  <c r="M3253" i="32"/>
  <c r="N3253" i="32"/>
  <c r="O3249" i="32"/>
  <c r="N3249" i="32"/>
  <c r="O3245" i="32"/>
  <c r="M3245" i="32"/>
  <c r="N3245" i="32"/>
  <c r="O3241" i="32"/>
  <c r="N3241" i="32"/>
  <c r="M3241" i="32"/>
  <c r="O3237" i="32"/>
  <c r="M3237" i="32"/>
  <c r="N3237" i="32"/>
  <c r="O3233" i="32"/>
  <c r="N3233" i="32"/>
  <c r="O3229" i="32"/>
  <c r="M3229" i="32"/>
  <c r="N3229" i="32"/>
  <c r="O3225" i="32"/>
  <c r="N3225" i="32"/>
  <c r="M3225" i="32"/>
  <c r="B3221" i="32"/>
  <c r="O3221" i="32"/>
  <c r="M3221" i="32"/>
  <c r="N3221" i="32"/>
  <c r="O3217" i="32"/>
  <c r="N3217" i="32"/>
  <c r="O3213" i="32"/>
  <c r="M3213" i="32"/>
  <c r="N3213" i="32"/>
  <c r="O3209" i="32"/>
  <c r="N3209" i="32"/>
  <c r="M3209" i="32"/>
  <c r="O3205" i="32"/>
  <c r="M3205" i="32"/>
  <c r="N3205" i="32"/>
  <c r="I3205" i="32"/>
  <c r="O3201" i="32"/>
  <c r="N3201" i="32"/>
  <c r="O3197" i="32"/>
  <c r="M3197" i="32"/>
  <c r="N3197" i="32"/>
  <c r="O3193" i="32"/>
  <c r="N3193" i="32"/>
  <c r="M3193" i="32"/>
  <c r="O3189" i="32"/>
  <c r="M3189" i="32"/>
  <c r="N3189" i="32"/>
  <c r="O3185" i="32"/>
  <c r="N3185" i="32"/>
  <c r="O3181" i="32"/>
  <c r="M3181" i="32"/>
  <c r="N3181" i="32"/>
  <c r="O3177" i="32"/>
  <c r="N3177" i="32"/>
  <c r="M3177" i="32"/>
  <c r="O3173" i="32"/>
  <c r="M3173" i="32"/>
  <c r="N3173" i="32"/>
  <c r="K5013" i="32"/>
  <c r="K4997" i="32"/>
  <c r="K4981" i="32"/>
  <c r="K4965" i="32"/>
  <c r="K4949" i="32"/>
  <c r="K4933" i="32"/>
  <c r="K4917" i="32"/>
  <c r="K4901" i="32"/>
  <c r="K4885" i="32"/>
  <c r="K4869" i="32"/>
  <c r="K4853" i="32"/>
  <c r="K4837" i="32"/>
  <c r="K4821" i="32"/>
  <c r="K4805" i="32"/>
  <c r="H4765" i="32"/>
  <c r="B4753" i="32"/>
  <c r="J4745" i="32"/>
  <c r="L4721" i="32"/>
  <c r="F4709" i="32"/>
  <c r="B4689" i="32"/>
  <c r="F4669" i="32"/>
  <c r="B4657" i="32"/>
  <c r="F4637" i="32"/>
  <c r="B4625" i="32"/>
  <c r="F4605" i="32"/>
  <c r="B4593" i="32"/>
  <c r="F4573" i="32"/>
  <c r="B4561" i="32"/>
  <c r="F4541" i="32"/>
  <c r="B4529" i="32"/>
  <c r="F4509" i="32"/>
  <c r="B4497" i="32"/>
  <c r="F4477" i="32"/>
  <c r="B4465" i="32"/>
  <c r="F4445" i="32"/>
  <c r="B4433" i="32"/>
  <c r="F4413" i="32"/>
  <c r="B4401" i="32"/>
  <c r="F4381" i="32"/>
  <c r="B4369" i="32"/>
  <c r="F4349" i="32"/>
  <c r="B4337" i="32"/>
  <c r="F4317" i="32"/>
  <c r="B4305" i="32"/>
  <c r="F4285" i="32"/>
  <c r="B4273" i="32"/>
  <c r="F4253" i="32"/>
  <c r="B4241" i="32"/>
  <c r="F4221" i="32"/>
  <c r="B4209" i="32"/>
  <c r="F4189" i="32"/>
  <c r="B4177" i="32"/>
  <c r="F4157" i="32"/>
  <c r="B4145" i="32"/>
  <c r="F4125" i="32"/>
  <c r="B4113" i="32"/>
  <c r="F4093" i="32"/>
  <c r="B4081" i="32"/>
  <c r="F4061" i="32"/>
  <c r="B4049" i="32"/>
  <c r="F4029" i="32"/>
  <c r="B4017" i="32"/>
  <c r="F3997" i="32"/>
  <c r="B3985" i="32"/>
  <c r="F3965" i="32"/>
  <c r="B3953" i="32"/>
  <c r="F3933" i="32"/>
  <c r="K3913" i="32"/>
  <c r="L3789" i="32"/>
  <c r="L3661" i="32"/>
  <c r="K3369" i="32"/>
  <c r="N5009" i="32"/>
  <c r="N4993" i="32"/>
  <c r="N4977" i="32"/>
  <c r="N4961" i="32"/>
  <c r="N4945" i="32"/>
  <c r="N4929" i="32"/>
  <c r="N4913" i="32"/>
  <c r="N4897" i="32"/>
  <c r="N4881" i="32"/>
  <c r="N4865" i="32"/>
  <c r="N4849" i="32"/>
  <c r="N4833" i="32"/>
  <c r="N4817" i="32"/>
  <c r="N4801" i="32"/>
  <c r="N4785" i="32"/>
  <c r="N4769" i="32"/>
  <c r="N4753" i="32"/>
  <c r="N4737" i="32"/>
  <c r="N4721" i="32"/>
  <c r="N4705" i="32"/>
  <c r="N4689" i="32"/>
  <c r="N4673" i="32"/>
  <c r="N4657" i="32"/>
  <c r="N4641" i="32"/>
  <c r="N4625" i="32"/>
  <c r="N4609" i="32"/>
  <c r="N4593" i="32"/>
  <c r="N4577" i="32"/>
  <c r="N4561" i="32"/>
  <c r="N4545" i="32"/>
  <c r="N4529" i="32"/>
  <c r="N4513" i="32"/>
  <c r="N4497" i="32"/>
  <c r="N4481" i="32"/>
  <c r="N4465" i="32"/>
  <c r="N4449" i="32"/>
  <c r="N4433" i="32"/>
  <c r="N4417" i="32"/>
  <c r="N4401" i="32"/>
  <c r="N4385" i="32"/>
  <c r="N4369" i="32"/>
  <c r="N4353" i="32"/>
  <c r="N4337" i="32"/>
  <c r="N4321" i="32"/>
  <c r="N4305" i="32"/>
  <c r="N4289" i="32"/>
  <c r="N4273" i="32"/>
  <c r="N4257" i="32"/>
  <c r="N4241" i="32"/>
  <c r="N4225" i="32"/>
  <c r="N4209" i="32"/>
  <c r="N4193" i="32"/>
  <c r="N4177" i="32"/>
  <c r="N4161" i="32"/>
  <c r="M3233" i="32"/>
  <c r="M3201" i="32"/>
  <c r="L3693" i="32"/>
  <c r="M5009" i="32"/>
  <c r="M5005" i="32"/>
  <c r="M4993" i="32"/>
  <c r="M4977" i="32"/>
  <c r="M4973" i="32"/>
  <c r="M4961" i="32"/>
  <c r="M4945" i="32"/>
  <c r="M4929" i="32"/>
  <c r="M4909" i="32"/>
  <c r="M4881" i="32"/>
  <c r="M4861" i="32"/>
  <c r="M4849" i="32"/>
  <c r="M4845" i="32"/>
  <c r="M4833" i="32"/>
  <c r="M4829" i="32"/>
  <c r="M4801" i="32"/>
  <c r="M4785" i="32"/>
  <c r="M4781" i="32"/>
  <c r="M4769" i="32"/>
  <c r="M4753" i="32"/>
  <c r="M4749" i="32"/>
  <c r="M4733" i="32"/>
  <c r="N25" i="32"/>
  <c r="M25" i="32"/>
  <c r="O25" i="32"/>
  <c r="N21" i="32"/>
  <c r="O21" i="32"/>
  <c r="M21" i="32"/>
  <c r="N17" i="32"/>
  <c r="M17" i="32"/>
  <c r="O17" i="32"/>
  <c r="N13" i="32"/>
  <c r="O13" i="32"/>
  <c r="M13" i="32"/>
  <c r="N9" i="32"/>
  <c r="M9" i="32"/>
  <c r="O9" i="32"/>
  <c r="N5" i="32"/>
  <c r="O5" i="32"/>
  <c r="M5" i="32"/>
  <c r="N109" i="32"/>
  <c r="O109" i="32"/>
  <c r="M109" i="32"/>
  <c r="N105" i="32"/>
  <c r="M105" i="32"/>
  <c r="O105" i="32"/>
  <c r="N101" i="32"/>
  <c r="M101" i="32"/>
  <c r="O101" i="32"/>
  <c r="N97" i="32"/>
  <c r="M97" i="32"/>
  <c r="O97" i="32"/>
  <c r="N93" i="32"/>
  <c r="O93" i="32"/>
  <c r="M93" i="32"/>
  <c r="N89" i="32"/>
  <c r="O89" i="32"/>
  <c r="M89" i="32"/>
  <c r="N85" i="32"/>
  <c r="M85" i="32"/>
  <c r="O85" i="32"/>
  <c r="N81" i="32"/>
  <c r="M81" i="32"/>
  <c r="O81" i="32"/>
  <c r="N77" i="32"/>
  <c r="O77" i="32"/>
  <c r="M77" i="32"/>
  <c r="N73" i="32"/>
  <c r="O73" i="32"/>
  <c r="M73" i="32"/>
  <c r="N69" i="32"/>
  <c r="O69" i="32"/>
  <c r="M69" i="32"/>
  <c r="N65" i="32"/>
  <c r="M65" i="32"/>
  <c r="O65" i="32"/>
  <c r="N61" i="32"/>
  <c r="O61" i="32"/>
  <c r="M61" i="32"/>
  <c r="N57" i="32"/>
  <c r="O57" i="32"/>
  <c r="M57" i="32"/>
  <c r="N53" i="32"/>
  <c r="M53" i="32"/>
  <c r="O53" i="32"/>
  <c r="N49" i="32"/>
  <c r="M49" i="32"/>
  <c r="O49" i="32"/>
  <c r="N45" i="32"/>
  <c r="O45" i="32"/>
  <c r="M45" i="32"/>
  <c r="N41" i="32"/>
  <c r="M41" i="32"/>
  <c r="O41" i="32"/>
  <c r="N37" i="32"/>
  <c r="O37" i="32"/>
  <c r="M37" i="32"/>
  <c r="N33" i="32"/>
  <c r="M33" i="32"/>
  <c r="O33" i="32"/>
  <c r="N29" i="32"/>
  <c r="O29" i="32"/>
  <c r="M29" i="32"/>
  <c r="D5015" i="32"/>
  <c r="M5015" i="32"/>
  <c r="N5015" i="32"/>
  <c r="D5011" i="32"/>
  <c r="M5011" i="32"/>
  <c r="N5011" i="32"/>
  <c r="D5007" i="32"/>
  <c r="M5007" i="32"/>
  <c r="N5007" i="32"/>
  <c r="D5003" i="32"/>
  <c r="M5003" i="32"/>
  <c r="N5003" i="32"/>
  <c r="D4999" i="32"/>
  <c r="M4999" i="32"/>
  <c r="N4999" i="32"/>
  <c r="D4995" i="32"/>
  <c r="M4995" i="32"/>
  <c r="N4995" i="32"/>
  <c r="D4991" i="32"/>
  <c r="M4991" i="32"/>
  <c r="N4991" i="32"/>
  <c r="D4987" i="32"/>
  <c r="M4987" i="32"/>
  <c r="N4987" i="32"/>
  <c r="D4983" i="32"/>
  <c r="M4983" i="32"/>
  <c r="N4983" i="32"/>
  <c r="D4979" i="32"/>
  <c r="M4979" i="32"/>
  <c r="N4979" i="32"/>
  <c r="D4975" i="32"/>
  <c r="M4975" i="32"/>
  <c r="N4975" i="32"/>
  <c r="D4971" i="32"/>
  <c r="M4971" i="32"/>
  <c r="N4971" i="32"/>
  <c r="D4967" i="32"/>
  <c r="M4967" i="32"/>
  <c r="N4967" i="32"/>
  <c r="D4963" i="32"/>
  <c r="M4963" i="32"/>
  <c r="N4963" i="32"/>
  <c r="D4959" i="32"/>
  <c r="M4959" i="32"/>
  <c r="N4959" i="32"/>
  <c r="D4955" i="32"/>
  <c r="M4955" i="32"/>
  <c r="N4955" i="32"/>
  <c r="D4951" i="32"/>
  <c r="M4951" i="32"/>
  <c r="N4951" i="32"/>
  <c r="D4947" i="32"/>
  <c r="M4947" i="32"/>
  <c r="N4947" i="32"/>
  <c r="D4943" i="32"/>
  <c r="M4943" i="32"/>
  <c r="N4943" i="32"/>
  <c r="D4939" i="32"/>
  <c r="M4939" i="32"/>
  <c r="N4939" i="32"/>
  <c r="D4935" i="32"/>
  <c r="M4935" i="32"/>
  <c r="N4935" i="32"/>
  <c r="D4931" i="32"/>
  <c r="M4931" i="32"/>
  <c r="N4931" i="32"/>
  <c r="D4927" i="32"/>
  <c r="M4927" i="32"/>
  <c r="N4927" i="32"/>
  <c r="D4923" i="32"/>
  <c r="M4923" i="32"/>
  <c r="N4923" i="32"/>
  <c r="D4919" i="32"/>
  <c r="M4919" i="32"/>
  <c r="N4919" i="32"/>
  <c r="D4915" i="32"/>
  <c r="M4915" i="32"/>
  <c r="N4915" i="32"/>
  <c r="D4911" i="32"/>
  <c r="M4911" i="32"/>
  <c r="N4911" i="32"/>
  <c r="D4907" i="32"/>
  <c r="M4907" i="32"/>
  <c r="N4907" i="32"/>
  <c r="D4903" i="32"/>
  <c r="M4903" i="32"/>
  <c r="N4903" i="32"/>
  <c r="D4899" i="32"/>
  <c r="M4899" i="32"/>
  <c r="N4899" i="32"/>
  <c r="D4895" i="32"/>
  <c r="M4895" i="32"/>
  <c r="N4895" i="32"/>
  <c r="D4891" i="32"/>
  <c r="M4891" i="32"/>
  <c r="N4891" i="32"/>
  <c r="D4887" i="32"/>
  <c r="M4887" i="32"/>
  <c r="N4887" i="32"/>
  <c r="D4883" i="32"/>
  <c r="M4883" i="32"/>
  <c r="N4883" i="32"/>
  <c r="D4879" i="32"/>
  <c r="M4879" i="32"/>
  <c r="N4879" i="32"/>
  <c r="D4875" i="32"/>
  <c r="M4875" i="32"/>
  <c r="N4875" i="32"/>
  <c r="D4871" i="32"/>
  <c r="M4871" i="32"/>
  <c r="N4871" i="32"/>
  <c r="D4867" i="32"/>
  <c r="M4867" i="32"/>
  <c r="N4867" i="32"/>
  <c r="D4863" i="32"/>
  <c r="M4863" i="32"/>
  <c r="N4863" i="32"/>
  <c r="D4859" i="32"/>
  <c r="M4859" i="32"/>
  <c r="N4859" i="32"/>
  <c r="D4855" i="32"/>
  <c r="M4855" i="32"/>
  <c r="N4855" i="32"/>
  <c r="D4851" i="32"/>
  <c r="M4851" i="32"/>
  <c r="N4851" i="32"/>
  <c r="D4847" i="32"/>
  <c r="M4847" i="32"/>
  <c r="N4847" i="32"/>
  <c r="D4843" i="32"/>
  <c r="M4843" i="32"/>
  <c r="N4843" i="32"/>
  <c r="D4839" i="32"/>
  <c r="M4839" i="32"/>
  <c r="N4839" i="32"/>
  <c r="D4835" i="32"/>
  <c r="M4835" i="32"/>
  <c r="N4835" i="32"/>
  <c r="D4831" i="32"/>
  <c r="M4831" i="32"/>
  <c r="N4831" i="32"/>
  <c r="D4827" i="32"/>
  <c r="M4827" i="32"/>
  <c r="N4827" i="32"/>
  <c r="D4823" i="32"/>
  <c r="M4823" i="32"/>
  <c r="N4823" i="32"/>
  <c r="D4819" i="32"/>
  <c r="M4819" i="32"/>
  <c r="N4819" i="32"/>
  <c r="D4815" i="32"/>
  <c r="M4815" i="32"/>
  <c r="N4815" i="32"/>
  <c r="D4811" i="32"/>
  <c r="M4811" i="32"/>
  <c r="N4811" i="32"/>
  <c r="D4807" i="32"/>
  <c r="M4807" i="32"/>
  <c r="N4807" i="32"/>
  <c r="D4803" i="32"/>
  <c r="M4803" i="32"/>
  <c r="N4803" i="32"/>
  <c r="D4799" i="32"/>
  <c r="M4799" i="32"/>
  <c r="N4799" i="32"/>
  <c r="D4795" i="32"/>
  <c r="M4795" i="32"/>
  <c r="N4795" i="32"/>
  <c r="D4791" i="32"/>
  <c r="M4791" i="32"/>
  <c r="N4791" i="32"/>
  <c r="D4787" i="32"/>
  <c r="M4787" i="32"/>
  <c r="N4787" i="32"/>
  <c r="D4783" i="32"/>
  <c r="M4783" i="32"/>
  <c r="N4783" i="32"/>
  <c r="F4779" i="32"/>
  <c r="M4779" i="32"/>
  <c r="N4779" i="32"/>
  <c r="B4775" i="32"/>
  <c r="M4775" i="32"/>
  <c r="N4775" i="32"/>
  <c r="B4771" i="32"/>
  <c r="M4771" i="32"/>
  <c r="N4771" i="32"/>
  <c r="E4767" i="32"/>
  <c r="M4767" i="32"/>
  <c r="N4767" i="32"/>
  <c r="E4763" i="32"/>
  <c r="M4763" i="32"/>
  <c r="N4763" i="32"/>
  <c r="B4759" i="32"/>
  <c r="M4759" i="32"/>
  <c r="N4759" i="32"/>
  <c r="D4755" i="32"/>
  <c r="M4755" i="32"/>
  <c r="N4755" i="32"/>
  <c r="D4751" i="32"/>
  <c r="M4751" i="32"/>
  <c r="N4751" i="32"/>
  <c r="F4747" i="32"/>
  <c r="M4747" i="32"/>
  <c r="N4747" i="32"/>
  <c r="B4743" i="32"/>
  <c r="M4743" i="32"/>
  <c r="N4743" i="32"/>
  <c r="B4739" i="32"/>
  <c r="M4739" i="32"/>
  <c r="N4739" i="32"/>
  <c r="E4735" i="32"/>
  <c r="M4735" i="32"/>
  <c r="N4735" i="32"/>
  <c r="F4731" i="32"/>
  <c r="M4731" i="32"/>
  <c r="N4731" i="32"/>
  <c r="F4727" i="32"/>
  <c r="M4727" i="32"/>
  <c r="N4727" i="32"/>
  <c r="D4723" i="32"/>
  <c r="M4723" i="32"/>
  <c r="N4723" i="32"/>
  <c r="E4719" i="32"/>
  <c r="M4719" i="32"/>
  <c r="N4719" i="32"/>
  <c r="E4715" i="32"/>
  <c r="M4715" i="32"/>
  <c r="N4715" i="32"/>
  <c r="B4711" i="32"/>
  <c r="M4711" i="32"/>
  <c r="N4711" i="32"/>
  <c r="D4707" i="32"/>
  <c r="M4707" i="32"/>
  <c r="N4707" i="32"/>
  <c r="D4703" i="32"/>
  <c r="M4703" i="32"/>
  <c r="N4703" i="32"/>
  <c r="F4699" i="32"/>
  <c r="M4699" i="32"/>
  <c r="N4699" i="32"/>
  <c r="B4695" i="32"/>
  <c r="M4695" i="32"/>
  <c r="N4695" i="32"/>
  <c r="H4691" i="32"/>
  <c r="M4691" i="32"/>
  <c r="N4691" i="32"/>
  <c r="D4687" i="32"/>
  <c r="M4687" i="32"/>
  <c r="N4687" i="32"/>
  <c r="F4683" i="32"/>
  <c r="M4683" i="32"/>
  <c r="N4683" i="32"/>
  <c r="D4679" i="32"/>
  <c r="M4679" i="32"/>
  <c r="N4679" i="32"/>
  <c r="F4675" i="32"/>
  <c r="M4675" i="32"/>
  <c r="N4675" i="32"/>
  <c r="D4671" i="32"/>
  <c r="M4671" i="32"/>
  <c r="N4671" i="32"/>
  <c r="H4667" i="32"/>
  <c r="M4667" i="32"/>
  <c r="N4667" i="32"/>
  <c r="B4663" i="32"/>
  <c r="M4663" i="32"/>
  <c r="N4663" i="32"/>
  <c r="H4659" i="32"/>
  <c r="M4659" i="32"/>
  <c r="N4659" i="32"/>
  <c r="B4655" i="32"/>
  <c r="M4655" i="32"/>
  <c r="N4655" i="32"/>
  <c r="H4651" i="32"/>
  <c r="M4651" i="32"/>
  <c r="N4651" i="32"/>
  <c r="B4647" i="32"/>
  <c r="M4647" i="32"/>
  <c r="N4647" i="32"/>
  <c r="H4643" i="32"/>
  <c r="M4643" i="32"/>
  <c r="N4643" i="32"/>
  <c r="D4639" i="32"/>
  <c r="M4639" i="32"/>
  <c r="N4639" i="32"/>
  <c r="F4635" i="32"/>
  <c r="M4635" i="32"/>
  <c r="N4635" i="32"/>
  <c r="D4631" i="32"/>
  <c r="M4631" i="32"/>
  <c r="N4631" i="32"/>
  <c r="F4627" i="32"/>
  <c r="M4627" i="32"/>
  <c r="N4627" i="32"/>
  <c r="D4623" i="32"/>
  <c r="M4623" i="32"/>
  <c r="N4623" i="32"/>
  <c r="F4619" i="32"/>
  <c r="M4619" i="32"/>
  <c r="N4619" i="32"/>
  <c r="D4615" i="32"/>
  <c r="M4615" i="32"/>
  <c r="N4615" i="32"/>
  <c r="F4611" i="32"/>
  <c r="M4611" i="32"/>
  <c r="N4611" i="32"/>
  <c r="D4607" i="32"/>
  <c r="M4607" i="32"/>
  <c r="N4607" i="32"/>
  <c r="H4603" i="32"/>
  <c r="M4603" i="32"/>
  <c r="N4603" i="32"/>
  <c r="B4599" i="32"/>
  <c r="M4599" i="32"/>
  <c r="N4599" i="32"/>
  <c r="H4595" i="32"/>
  <c r="M4595" i="32"/>
  <c r="N4595" i="32"/>
  <c r="B4591" i="32"/>
  <c r="M4591" i="32"/>
  <c r="N4591" i="32"/>
  <c r="H4587" i="32"/>
  <c r="M4587" i="32"/>
  <c r="N4587" i="32"/>
  <c r="B4583" i="32"/>
  <c r="M4583" i="32"/>
  <c r="N4583" i="32"/>
  <c r="H4579" i="32"/>
  <c r="M4579" i="32"/>
  <c r="N4579" i="32"/>
  <c r="D4575" i="32"/>
  <c r="M4575" i="32"/>
  <c r="N4575" i="32"/>
  <c r="F4571" i="32"/>
  <c r="M4571" i="32"/>
  <c r="N4571" i="32"/>
  <c r="D4567" i="32"/>
  <c r="M4567" i="32"/>
  <c r="N4567" i="32"/>
  <c r="F4563" i="32"/>
  <c r="M4563" i="32"/>
  <c r="N4563" i="32"/>
  <c r="D4559" i="32"/>
  <c r="M4559" i="32"/>
  <c r="N4559" i="32"/>
  <c r="H4555" i="32"/>
  <c r="M4555" i="32"/>
  <c r="N4555" i="32"/>
  <c r="B4551" i="32"/>
  <c r="M4551" i="32"/>
  <c r="N4551" i="32"/>
  <c r="H4547" i="32"/>
  <c r="M4547" i="32"/>
  <c r="N4547" i="32"/>
  <c r="B4543" i="32"/>
  <c r="M4543" i="32"/>
  <c r="N4543" i="32"/>
  <c r="H4539" i="32"/>
  <c r="M4539" i="32"/>
  <c r="N4539" i="32"/>
  <c r="B4535" i="32"/>
  <c r="M4535" i="32"/>
  <c r="N4535" i="32"/>
  <c r="H4531" i="32"/>
  <c r="M4531" i="32"/>
  <c r="N4531" i="32"/>
  <c r="B4527" i="32"/>
  <c r="M4527" i="32"/>
  <c r="N4527" i="32"/>
  <c r="H4523" i="32"/>
  <c r="M4523" i="32"/>
  <c r="N4523" i="32"/>
  <c r="D4519" i="32"/>
  <c r="M4519" i="32"/>
  <c r="N4519" i="32"/>
  <c r="F4515" i="32"/>
  <c r="M4515" i="32"/>
  <c r="N4515" i="32"/>
  <c r="D4511" i="32"/>
  <c r="M4511" i="32"/>
  <c r="N4511" i="32"/>
  <c r="F4507" i="32"/>
  <c r="M4507" i="32"/>
  <c r="N4507" i="32"/>
  <c r="D4503" i="32"/>
  <c r="M4503" i="32"/>
  <c r="N4503" i="32"/>
  <c r="F4499" i="32"/>
  <c r="M4499" i="32"/>
  <c r="N4499" i="32"/>
  <c r="D4495" i="32"/>
  <c r="M4495" i="32"/>
  <c r="N4495" i="32"/>
  <c r="F4491" i="32"/>
  <c r="M4491" i="32"/>
  <c r="N4491" i="32"/>
  <c r="D4487" i="32"/>
  <c r="M4487" i="32"/>
  <c r="N4487" i="32"/>
  <c r="F4483" i="32"/>
  <c r="M4483" i="32"/>
  <c r="N4483" i="32"/>
  <c r="D4479" i="32"/>
  <c r="M4479" i="32"/>
  <c r="N4479" i="32"/>
  <c r="F4475" i="32"/>
  <c r="M4475" i="32"/>
  <c r="N4475" i="32"/>
  <c r="D4471" i="32"/>
  <c r="M4471" i="32"/>
  <c r="N4471" i="32"/>
  <c r="F4467" i="32"/>
  <c r="M4467" i="32"/>
  <c r="N4467" i="32"/>
  <c r="D4463" i="32"/>
  <c r="M4463" i="32"/>
  <c r="N4463" i="32"/>
  <c r="F4459" i="32"/>
  <c r="M4459" i="32"/>
  <c r="N4459" i="32"/>
  <c r="D4455" i="32"/>
  <c r="M4455" i="32"/>
  <c r="N4455" i="32"/>
  <c r="H4451" i="32"/>
  <c r="M4451" i="32"/>
  <c r="N4451" i="32"/>
  <c r="D4447" i="32"/>
  <c r="M4447" i="32"/>
  <c r="N4447" i="32"/>
  <c r="F4443" i="32"/>
  <c r="M4443" i="32"/>
  <c r="N4443" i="32"/>
  <c r="D4439" i="32"/>
  <c r="M4439" i="32"/>
  <c r="N4439" i="32"/>
  <c r="F4435" i="32"/>
  <c r="M4435" i="32"/>
  <c r="N4435" i="32"/>
  <c r="B4431" i="32"/>
  <c r="M4431" i="32"/>
  <c r="N4431" i="32"/>
  <c r="H4427" i="32"/>
  <c r="M4427" i="32"/>
  <c r="N4427" i="32"/>
  <c r="D4423" i="32"/>
  <c r="M4423" i="32"/>
  <c r="N4423" i="32"/>
  <c r="F4419" i="32"/>
  <c r="M4419" i="32"/>
  <c r="N4419" i="32"/>
  <c r="D4415" i="32"/>
  <c r="M4415" i="32"/>
  <c r="N4415" i="32"/>
  <c r="F4411" i="32"/>
  <c r="M4411" i="32"/>
  <c r="N4411" i="32"/>
  <c r="D4407" i="32"/>
  <c r="M4407" i="32"/>
  <c r="N4407" i="32"/>
  <c r="F4403" i="32"/>
  <c r="M4403" i="32"/>
  <c r="N4403" i="32"/>
  <c r="D4399" i="32"/>
  <c r="M4399" i="32"/>
  <c r="N4399" i="32"/>
  <c r="H4395" i="32"/>
  <c r="M4395" i="32"/>
  <c r="N4395" i="32"/>
  <c r="B4391" i="32"/>
  <c r="M4391" i="32"/>
  <c r="N4391" i="32"/>
  <c r="F4387" i="32"/>
  <c r="M4387" i="32"/>
  <c r="N4387" i="32"/>
  <c r="D4383" i="32"/>
  <c r="M4383" i="32"/>
  <c r="N4383" i="32"/>
  <c r="H4379" i="32"/>
  <c r="M4379" i="32"/>
  <c r="N4379" i="32"/>
  <c r="B4375" i="32"/>
  <c r="M4375" i="32"/>
  <c r="N4375" i="32"/>
  <c r="H4371" i="32"/>
  <c r="M4371" i="32"/>
  <c r="N4371" i="32"/>
  <c r="D4367" i="32"/>
  <c r="M4367" i="32"/>
  <c r="N4367" i="32"/>
  <c r="F4363" i="32"/>
  <c r="M4363" i="32"/>
  <c r="N4363" i="32"/>
  <c r="D4359" i="32"/>
  <c r="M4359" i="32"/>
  <c r="N4359" i="32"/>
  <c r="F4355" i="32"/>
  <c r="M4355" i="32"/>
  <c r="N4355" i="32"/>
  <c r="D4351" i="32"/>
  <c r="M4351" i="32"/>
  <c r="N4351" i="32"/>
  <c r="H4347" i="32"/>
  <c r="M4347" i="32"/>
  <c r="N4347" i="32"/>
  <c r="B4343" i="32"/>
  <c r="M4343" i="32"/>
  <c r="N4343" i="32"/>
  <c r="H4339" i="32"/>
  <c r="M4339" i="32"/>
  <c r="N4339" i="32"/>
  <c r="B4335" i="32"/>
  <c r="M4335" i="32"/>
  <c r="N4335" i="32"/>
  <c r="H4331" i="32"/>
  <c r="M4331" i="32"/>
  <c r="N4331" i="32"/>
  <c r="B4327" i="32"/>
  <c r="M4327" i="32"/>
  <c r="N4327" i="32"/>
  <c r="H4323" i="32"/>
  <c r="M4323" i="32"/>
  <c r="N4323" i="32"/>
  <c r="B4319" i="32"/>
  <c r="M4319" i="32"/>
  <c r="N4319" i="32"/>
  <c r="H4315" i="32"/>
  <c r="M4315" i="32"/>
  <c r="N4315" i="32"/>
  <c r="B4311" i="32"/>
  <c r="M4311" i="32"/>
  <c r="N4311" i="32"/>
  <c r="H4307" i="32"/>
  <c r="M4307" i="32"/>
  <c r="N4307" i="32"/>
  <c r="D4303" i="32"/>
  <c r="M4303" i="32"/>
  <c r="N4303" i="32"/>
  <c r="F4299" i="32"/>
  <c r="M4299" i="32"/>
  <c r="N4299" i="32"/>
  <c r="B4295" i="32"/>
  <c r="M4295" i="32"/>
  <c r="N4295" i="32"/>
  <c r="H4291" i="32"/>
  <c r="M4291" i="32"/>
  <c r="N4291" i="32"/>
  <c r="B4287" i="32"/>
  <c r="M4287" i="32"/>
  <c r="N4287" i="32"/>
  <c r="H4283" i="32"/>
  <c r="M4283" i="32"/>
  <c r="N4283" i="32"/>
  <c r="B4279" i="32"/>
  <c r="M4279" i="32"/>
  <c r="N4279" i="32"/>
  <c r="H4275" i="32"/>
  <c r="M4275" i="32"/>
  <c r="N4275" i="32"/>
  <c r="B4271" i="32"/>
  <c r="M4271" i="32"/>
  <c r="N4271" i="32"/>
  <c r="H4267" i="32"/>
  <c r="M4267" i="32"/>
  <c r="N4267" i="32"/>
  <c r="D4263" i="32"/>
  <c r="M4263" i="32"/>
  <c r="N4263" i="32"/>
  <c r="F4259" i="32"/>
  <c r="M4259" i="32"/>
  <c r="N4259" i="32"/>
  <c r="B4255" i="32"/>
  <c r="M4255" i="32"/>
  <c r="N4255" i="32"/>
  <c r="H4251" i="32"/>
  <c r="M4251" i="32"/>
  <c r="N4251" i="32"/>
  <c r="D4247" i="32"/>
  <c r="M4247" i="32"/>
  <c r="N4247" i="32"/>
  <c r="F4243" i="32"/>
  <c r="M4243" i="32"/>
  <c r="N4243" i="32"/>
  <c r="D4239" i="32"/>
  <c r="M4239" i="32"/>
  <c r="N4239" i="32"/>
  <c r="F4235" i="32"/>
  <c r="M4235" i="32"/>
  <c r="N4235" i="32"/>
  <c r="D4231" i="32"/>
  <c r="M4231" i="32"/>
  <c r="N4231" i="32"/>
  <c r="F4227" i="32"/>
  <c r="M4227" i="32"/>
  <c r="N4227" i="32"/>
  <c r="D4223" i="32"/>
  <c r="M4223" i="32"/>
  <c r="N4223" i="32"/>
  <c r="H4219" i="32"/>
  <c r="M4219" i="32"/>
  <c r="N4219" i="32"/>
  <c r="B4215" i="32"/>
  <c r="M4215" i="32"/>
  <c r="N4215" i="32"/>
  <c r="H4211" i="32"/>
  <c r="M4211" i="32"/>
  <c r="N4211" i="32"/>
  <c r="B4207" i="32"/>
  <c r="M4207" i="32"/>
  <c r="N4207" i="32"/>
  <c r="H4203" i="32"/>
  <c r="M4203" i="32"/>
  <c r="N4203" i="32"/>
  <c r="B4199" i="32"/>
  <c r="M4199" i="32"/>
  <c r="N4199" i="32"/>
  <c r="F4195" i="32"/>
  <c r="M4195" i="32"/>
  <c r="N4195" i="32"/>
  <c r="D4191" i="32"/>
  <c r="M4191" i="32"/>
  <c r="N4191" i="32"/>
  <c r="F4187" i="32"/>
  <c r="M4187" i="32"/>
  <c r="N4187" i="32"/>
  <c r="D4183" i="32"/>
  <c r="M4183" i="32"/>
  <c r="N4183" i="32"/>
  <c r="H4179" i="32"/>
  <c r="M4179" i="32"/>
  <c r="N4179" i="32"/>
  <c r="B4175" i="32"/>
  <c r="M4175" i="32"/>
  <c r="N4175" i="32"/>
  <c r="F4171" i="32"/>
  <c r="M4171" i="32"/>
  <c r="N4171" i="32"/>
  <c r="D4167" i="32"/>
  <c r="M4167" i="32"/>
  <c r="N4167" i="32"/>
  <c r="H4163" i="32"/>
  <c r="M4163" i="32"/>
  <c r="N4163" i="32"/>
  <c r="B4159" i="32"/>
  <c r="M4159" i="32"/>
  <c r="N4159" i="32"/>
  <c r="H4155" i="32"/>
  <c r="M4155" i="32"/>
  <c r="N4155" i="32"/>
  <c r="D4151" i="32"/>
  <c r="M4151" i="32"/>
  <c r="N4151" i="32"/>
  <c r="F4147" i="32"/>
  <c r="M4147" i="32"/>
  <c r="N4147" i="32"/>
  <c r="O4147" i="32"/>
  <c r="D4143" i="32"/>
  <c r="M4143" i="32"/>
  <c r="N4143" i="32"/>
  <c r="F4139" i="32"/>
  <c r="M4139" i="32"/>
  <c r="N4139" i="32"/>
  <c r="O4139" i="32"/>
  <c r="D4135" i="32"/>
  <c r="M4135" i="32"/>
  <c r="N4135" i="32"/>
  <c r="F4131" i="32"/>
  <c r="M4131" i="32"/>
  <c r="N4131" i="32"/>
  <c r="O4131" i="32"/>
  <c r="D4127" i="32"/>
  <c r="M4127" i="32"/>
  <c r="N4127" i="32"/>
  <c r="F4123" i="32"/>
  <c r="M4123" i="32"/>
  <c r="N4123" i="32"/>
  <c r="O4123" i="32"/>
  <c r="D4119" i="32"/>
  <c r="M4119" i="32"/>
  <c r="N4119" i="32"/>
  <c r="F4115" i="32"/>
  <c r="M4115" i="32"/>
  <c r="N4115" i="32"/>
  <c r="O4115" i="32"/>
  <c r="D4111" i="32"/>
  <c r="M4111" i="32"/>
  <c r="N4111" i="32"/>
  <c r="F4107" i="32"/>
  <c r="M4107" i="32"/>
  <c r="N4107" i="32"/>
  <c r="O4107" i="32"/>
  <c r="D4103" i="32"/>
  <c r="M4103" i="32"/>
  <c r="N4103" i="32"/>
  <c r="F4099" i="32"/>
  <c r="M4099" i="32"/>
  <c r="N4099" i="32"/>
  <c r="O4099" i="32"/>
  <c r="D4095" i="32"/>
  <c r="M4095" i="32"/>
  <c r="N4095" i="32"/>
  <c r="F4091" i="32"/>
  <c r="M4091" i="32"/>
  <c r="N4091" i="32"/>
  <c r="O4091" i="32"/>
  <c r="D4087" i="32"/>
  <c r="M4087" i="32"/>
  <c r="N4087" i="32"/>
  <c r="H4083" i="32"/>
  <c r="M4083" i="32"/>
  <c r="N4083" i="32"/>
  <c r="O4083" i="32"/>
  <c r="B4079" i="32"/>
  <c r="M4079" i="32"/>
  <c r="N4079" i="32"/>
  <c r="H4075" i="32"/>
  <c r="M4075" i="32"/>
  <c r="N4075" i="32"/>
  <c r="O4075" i="32"/>
  <c r="D4071" i="32"/>
  <c r="M4071" i="32"/>
  <c r="N4071" i="32"/>
  <c r="F4067" i="32"/>
  <c r="M4067" i="32"/>
  <c r="N4067" i="32"/>
  <c r="O4067" i="32"/>
  <c r="D4063" i="32"/>
  <c r="M4063" i="32"/>
  <c r="N4063" i="32"/>
  <c r="F4059" i="32"/>
  <c r="M4059" i="32"/>
  <c r="N4059" i="32"/>
  <c r="O4059" i="32"/>
  <c r="D4055" i="32"/>
  <c r="M4055" i="32"/>
  <c r="N4055" i="32"/>
  <c r="F4051" i="32"/>
  <c r="M4051" i="32"/>
  <c r="N4051" i="32"/>
  <c r="O4051" i="32"/>
  <c r="D4047" i="32"/>
  <c r="M4047" i="32"/>
  <c r="N4047" i="32"/>
  <c r="H4043" i="32"/>
  <c r="M4043" i="32"/>
  <c r="N4043" i="32"/>
  <c r="O4043" i="32"/>
  <c r="B4039" i="32"/>
  <c r="M4039" i="32"/>
  <c r="N4039" i="32"/>
  <c r="H4035" i="32"/>
  <c r="M4035" i="32"/>
  <c r="N4035" i="32"/>
  <c r="O4035" i="32"/>
  <c r="D4031" i="32"/>
  <c r="M4031" i="32"/>
  <c r="N4031" i="32"/>
  <c r="F4027" i="32"/>
  <c r="M4027" i="32"/>
  <c r="N4027" i="32"/>
  <c r="O4027" i="32"/>
  <c r="D4023" i="32"/>
  <c r="M4023" i="32"/>
  <c r="N4023" i="32"/>
  <c r="F4019" i="32"/>
  <c r="M4019" i="32"/>
  <c r="N4019" i="32"/>
  <c r="O4019" i="32"/>
  <c r="D4015" i="32"/>
  <c r="M4015" i="32"/>
  <c r="N4015" i="32"/>
  <c r="H4011" i="32"/>
  <c r="M4011" i="32"/>
  <c r="N4011" i="32"/>
  <c r="O4011" i="32"/>
  <c r="B4007" i="32"/>
  <c r="M4007" i="32"/>
  <c r="N4007" i="32"/>
  <c r="H4003" i="32"/>
  <c r="M4003" i="32"/>
  <c r="N4003" i="32"/>
  <c r="O4003" i="32"/>
  <c r="B3999" i="32"/>
  <c r="M3999" i="32"/>
  <c r="N3999" i="32"/>
  <c r="H3995" i="32"/>
  <c r="M3995" i="32"/>
  <c r="N3995" i="32"/>
  <c r="O3995" i="32"/>
  <c r="B3991" i="32"/>
  <c r="M3991" i="32"/>
  <c r="N3991" i="32"/>
  <c r="H3987" i="32"/>
  <c r="M3987" i="32"/>
  <c r="N3987" i="32"/>
  <c r="O3987" i="32"/>
  <c r="B3983" i="32"/>
  <c r="M3983" i="32"/>
  <c r="N3983" i="32"/>
  <c r="H3979" i="32"/>
  <c r="M3979" i="32"/>
  <c r="N3979" i="32"/>
  <c r="O3979" i="32"/>
  <c r="B3975" i="32"/>
  <c r="M3975" i="32"/>
  <c r="N3975" i="32"/>
  <c r="H3971" i="32"/>
  <c r="M3971" i="32"/>
  <c r="N3971" i="32"/>
  <c r="O3971" i="32"/>
  <c r="B3967" i="32"/>
  <c r="M3967" i="32"/>
  <c r="N3967" i="32"/>
  <c r="H3963" i="32"/>
  <c r="M3963" i="32"/>
  <c r="N3963" i="32"/>
  <c r="O3963" i="32"/>
  <c r="D3959" i="32"/>
  <c r="M3959" i="32"/>
  <c r="N3959" i="32"/>
  <c r="F3955" i="32"/>
  <c r="M3955" i="32"/>
  <c r="N3955" i="32"/>
  <c r="O3955" i="32"/>
  <c r="D3951" i="32"/>
  <c r="M3951" i="32"/>
  <c r="N3951" i="32"/>
  <c r="F3947" i="32"/>
  <c r="M3947" i="32"/>
  <c r="N3947" i="32"/>
  <c r="D3943" i="32"/>
  <c r="M3943" i="32"/>
  <c r="N3943" i="32"/>
  <c r="O3943" i="32"/>
  <c r="H3939" i="32"/>
  <c r="M3939" i="32"/>
  <c r="N3939" i="32"/>
  <c r="O3939" i="32"/>
  <c r="B3935" i="32"/>
  <c r="M3935" i="32"/>
  <c r="N3935" i="32"/>
  <c r="O3935" i="32"/>
  <c r="H3931" i="32"/>
  <c r="M3931" i="32"/>
  <c r="N3931" i="32"/>
  <c r="E3927" i="32"/>
  <c r="M3927" i="32"/>
  <c r="N3927" i="32"/>
  <c r="O3927" i="32"/>
  <c r="E3923" i="32"/>
  <c r="M3923" i="32"/>
  <c r="N3923" i="32"/>
  <c r="O3923" i="32"/>
  <c r="M3919" i="32"/>
  <c r="N3919" i="32"/>
  <c r="O3919" i="32"/>
  <c r="I3915" i="32"/>
  <c r="M3915" i="32"/>
  <c r="N3915" i="32"/>
  <c r="M3911" i="32"/>
  <c r="N3911" i="32"/>
  <c r="O3911" i="32"/>
  <c r="B3907" i="32"/>
  <c r="M3907" i="32"/>
  <c r="N3907" i="32"/>
  <c r="O3907" i="32"/>
  <c r="M3903" i="32"/>
  <c r="N3903" i="32"/>
  <c r="O3903" i="32"/>
  <c r="B3899" i="32"/>
  <c r="M3899" i="32"/>
  <c r="N3899" i="32"/>
  <c r="M3895" i="32"/>
  <c r="N3895" i="32"/>
  <c r="O3895" i="32"/>
  <c r="M3891" i="32"/>
  <c r="N3891" i="32"/>
  <c r="O3891" i="32"/>
  <c r="F3887" i="32"/>
  <c r="M3887" i="32"/>
  <c r="N3887" i="32"/>
  <c r="O3887" i="32"/>
  <c r="M3883" i="32"/>
  <c r="N3883" i="32"/>
  <c r="M3879" i="32"/>
  <c r="N3879" i="32"/>
  <c r="O3879" i="32"/>
  <c r="J3875" i="32"/>
  <c r="M3875" i="32"/>
  <c r="N3875" i="32"/>
  <c r="O3875" i="32"/>
  <c r="M3871" i="32"/>
  <c r="N3871" i="32"/>
  <c r="O3871" i="32"/>
  <c r="B3867" i="32"/>
  <c r="M3867" i="32"/>
  <c r="N3867" i="32"/>
  <c r="F3863" i="32"/>
  <c r="M3863" i="32"/>
  <c r="N3863" i="32"/>
  <c r="O3863" i="32"/>
  <c r="M3859" i="32"/>
  <c r="N3859" i="32"/>
  <c r="O3859" i="32"/>
  <c r="F3855" i="32"/>
  <c r="M3855" i="32"/>
  <c r="N3855" i="32"/>
  <c r="O3855" i="32"/>
  <c r="M3851" i="32"/>
  <c r="N3851" i="32"/>
  <c r="M3847" i="32"/>
  <c r="N3847" i="32"/>
  <c r="O3847" i="32"/>
  <c r="B3843" i="32"/>
  <c r="M3843" i="32"/>
  <c r="N3843" i="32"/>
  <c r="O3843" i="32"/>
  <c r="M3839" i="32"/>
  <c r="N3839" i="32"/>
  <c r="O3839" i="32"/>
  <c r="B3835" i="32"/>
  <c r="M3835" i="32"/>
  <c r="N3835" i="32"/>
  <c r="M3831" i="32"/>
  <c r="N3831" i="32"/>
  <c r="O3831" i="32"/>
  <c r="M3827" i="32"/>
  <c r="N3827" i="32"/>
  <c r="O3827" i="32"/>
  <c r="F3823" i="32"/>
  <c r="M3823" i="32"/>
  <c r="N3823" i="32"/>
  <c r="O3823" i="32"/>
  <c r="M3819" i="32"/>
  <c r="N3819" i="32"/>
  <c r="M3815" i="32"/>
  <c r="N3815" i="32"/>
  <c r="O3815" i="32"/>
  <c r="J3811" i="32"/>
  <c r="M3811" i="32"/>
  <c r="N3811" i="32"/>
  <c r="O3811" i="32"/>
  <c r="M3807" i="32"/>
  <c r="N3807" i="32"/>
  <c r="O3807" i="32"/>
  <c r="B3803" i="32"/>
  <c r="M3803" i="32"/>
  <c r="N3803" i="32"/>
  <c r="F3799" i="32"/>
  <c r="M3799" i="32"/>
  <c r="N3799" i="32"/>
  <c r="O3799" i="32"/>
  <c r="M3795" i="32"/>
  <c r="N3795" i="32"/>
  <c r="O3795" i="32"/>
  <c r="F3791" i="32"/>
  <c r="M3791" i="32"/>
  <c r="N3791" i="32"/>
  <c r="O3791" i="32"/>
  <c r="J3787" i="32"/>
  <c r="M3787" i="32"/>
  <c r="N3787" i="32"/>
  <c r="M3783" i="32"/>
  <c r="N3783" i="32"/>
  <c r="O3783" i="32"/>
  <c r="J3779" i="32"/>
  <c r="M3779" i="32"/>
  <c r="N3779" i="32"/>
  <c r="O3779" i="32"/>
  <c r="M3775" i="32"/>
  <c r="N3775" i="32"/>
  <c r="O3775" i="32"/>
  <c r="B3771" i="32"/>
  <c r="M3771" i="32"/>
  <c r="N3771" i="32"/>
  <c r="M3767" i="32"/>
  <c r="N3767" i="32"/>
  <c r="O3767" i="32"/>
  <c r="M3763" i="32"/>
  <c r="N3763" i="32"/>
  <c r="O3763" i="32"/>
  <c r="F3759" i="32"/>
  <c r="M3759" i="32"/>
  <c r="N3759" i="32"/>
  <c r="O3759" i="32"/>
  <c r="M3755" i="32"/>
  <c r="N3755" i="32"/>
  <c r="M3751" i="32"/>
  <c r="N3751" i="32"/>
  <c r="O3751" i="32"/>
  <c r="J3747" i="32"/>
  <c r="M3747" i="32"/>
  <c r="N3747" i="32"/>
  <c r="O3747" i="32"/>
  <c r="F3743" i="32"/>
  <c r="M3743" i="32"/>
  <c r="N3743" i="32"/>
  <c r="O3743" i="32"/>
  <c r="B3739" i="32"/>
  <c r="M3739" i="32"/>
  <c r="N3739" i="32"/>
  <c r="F3735" i="32"/>
  <c r="M3735" i="32"/>
  <c r="N3735" i="32"/>
  <c r="O3735" i="32"/>
  <c r="M3731" i="32"/>
  <c r="N3731" i="32"/>
  <c r="O3731" i="32"/>
  <c r="F3727" i="32"/>
  <c r="M3727" i="32"/>
  <c r="N3727" i="32"/>
  <c r="O3727" i="32"/>
  <c r="M3723" i="32"/>
  <c r="N3723" i="32"/>
  <c r="M3719" i="32"/>
  <c r="N3719" i="32"/>
  <c r="O3719" i="32"/>
  <c r="J3715" i="32"/>
  <c r="M3715" i="32"/>
  <c r="N3715" i="32"/>
  <c r="O3715" i="32"/>
  <c r="F3711" i="32"/>
  <c r="M3711" i="32"/>
  <c r="N3711" i="32"/>
  <c r="O3711" i="32"/>
  <c r="B3707" i="32"/>
  <c r="M3707" i="32"/>
  <c r="N3707" i="32"/>
  <c r="M3703" i="32"/>
  <c r="N3703" i="32"/>
  <c r="O3703" i="32"/>
  <c r="J3699" i="32"/>
  <c r="M3699" i="32"/>
  <c r="N3699" i="32"/>
  <c r="O3699" i="32"/>
  <c r="F3695" i="32"/>
  <c r="M3695" i="32"/>
  <c r="N3695" i="32"/>
  <c r="O3695" i="32"/>
  <c r="M3691" i="32"/>
  <c r="N3691" i="32"/>
  <c r="M3687" i="32"/>
  <c r="N3687" i="32"/>
  <c r="O3687" i="32"/>
  <c r="J3683" i="32"/>
  <c r="M3683" i="32"/>
  <c r="N3683" i="32"/>
  <c r="O3683" i="32"/>
  <c r="M3679" i="32"/>
  <c r="N3679" i="32"/>
  <c r="O3679" i="32"/>
  <c r="B3675" i="32"/>
  <c r="M3675" i="32"/>
  <c r="N3675" i="32"/>
  <c r="M3671" i="32"/>
  <c r="N3671" i="32"/>
  <c r="O3671" i="32"/>
  <c r="J3667" i="32"/>
  <c r="M3667" i="32"/>
  <c r="N3667" i="32"/>
  <c r="O3667" i="32"/>
  <c r="F3663" i="32"/>
  <c r="M3663" i="32"/>
  <c r="N3663" i="32"/>
  <c r="O3663" i="32"/>
  <c r="M3659" i="32"/>
  <c r="N3659" i="32"/>
  <c r="M3655" i="32"/>
  <c r="N3655" i="32"/>
  <c r="O3655" i="32"/>
  <c r="J3651" i="32"/>
  <c r="M3651" i="32"/>
  <c r="N3651" i="32"/>
  <c r="O3651" i="32"/>
  <c r="F3647" i="32"/>
  <c r="M3647" i="32"/>
  <c r="N3647" i="32"/>
  <c r="O3647" i="32"/>
  <c r="B3643" i="32"/>
  <c r="M3643" i="32"/>
  <c r="N3643" i="32"/>
  <c r="F3639" i="32"/>
  <c r="M3639" i="32"/>
  <c r="N3639" i="32"/>
  <c r="O3639" i="32"/>
  <c r="M3635" i="32"/>
  <c r="N3635" i="32"/>
  <c r="O3635" i="32"/>
  <c r="F3631" i="32"/>
  <c r="M3631" i="32"/>
  <c r="N3631" i="32"/>
  <c r="O3631" i="32"/>
  <c r="J3627" i="32"/>
  <c r="M3627" i="32"/>
  <c r="N3627" i="32"/>
  <c r="M3623" i="32"/>
  <c r="N3623" i="32"/>
  <c r="O3623" i="32"/>
  <c r="B3619" i="32"/>
  <c r="M3619" i="32"/>
  <c r="N3619" i="32"/>
  <c r="O3619" i="32"/>
  <c r="M3615" i="32"/>
  <c r="N3615" i="32"/>
  <c r="O3615" i="32"/>
  <c r="B3611" i="32"/>
  <c r="M3611" i="32"/>
  <c r="N3611" i="32"/>
  <c r="F3607" i="32"/>
  <c r="M3607" i="32"/>
  <c r="N3607" i="32"/>
  <c r="O3607" i="32"/>
  <c r="J3603" i="32"/>
  <c r="M3603" i="32"/>
  <c r="N3603" i="32"/>
  <c r="O3603" i="32"/>
  <c r="F3599" i="32"/>
  <c r="M3599" i="32"/>
  <c r="N3599" i="32"/>
  <c r="O3599" i="32"/>
  <c r="M3595" i="32"/>
  <c r="N3595" i="32"/>
  <c r="M3591" i="32"/>
  <c r="N3591" i="32"/>
  <c r="O3591" i="32"/>
  <c r="B3587" i="32"/>
  <c r="M3587" i="32"/>
  <c r="N3587" i="32"/>
  <c r="O3587" i="32"/>
  <c r="F3583" i="32"/>
  <c r="M3583" i="32"/>
  <c r="N3583" i="32"/>
  <c r="O3583" i="32"/>
  <c r="B3579" i="32"/>
  <c r="M3579" i="32"/>
  <c r="N3579" i="32"/>
  <c r="F3575" i="32"/>
  <c r="M3575" i="32"/>
  <c r="N3575" i="32"/>
  <c r="O3575" i="32"/>
  <c r="J3571" i="32"/>
  <c r="M3571" i="32"/>
  <c r="N3571" i="32"/>
  <c r="O3571" i="32"/>
  <c r="F3567" i="32"/>
  <c r="M3567" i="32"/>
  <c r="N3567" i="32"/>
  <c r="O3567" i="32"/>
  <c r="M3563" i="32"/>
  <c r="N3563" i="32"/>
  <c r="M3559" i="32"/>
  <c r="N3559" i="32"/>
  <c r="O3559" i="32"/>
  <c r="B3555" i="32"/>
  <c r="M3555" i="32"/>
  <c r="N3555" i="32"/>
  <c r="O3555" i="32"/>
  <c r="M3551" i="32"/>
  <c r="N3551" i="32"/>
  <c r="O3551" i="32"/>
  <c r="B3547" i="32"/>
  <c r="M3547" i="32"/>
  <c r="N3547" i="32"/>
  <c r="F3543" i="32"/>
  <c r="M3543" i="32"/>
  <c r="N3543" i="32"/>
  <c r="O3543" i="32"/>
  <c r="J3539" i="32"/>
  <c r="M3539" i="32"/>
  <c r="N3539" i="32"/>
  <c r="O3539" i="32"/>
  <c r="F3535" i="32"/>
  <c r="M3535" i="32"/>
  <c r="N3535" i="32"/>
  <c r="O3535" i="32"/>
  <c r="M3531" i="32"/>
  <c r="N3531" i="32"/>
  <c r="M3527" i="32"/>
  <c r="N3527" i="32"/>
  <c r="O3527" i="32"/>
  <c r="J3523" i="32"/>
  <c r="M3523" i="32"/>
  <c r="N3523" i="32"/>
  <c r="O3523" i="32"/>
  <c r="F3519" i="32"/>
  <c r="M3519" i="32"/>
  <c r="N3519" i="32"/>
  <c r="O3519" i="32"/>
  <c r="B3515" i="32"/>
  <c r="M3515" i="32"/>
  <c r="N3515" i="32"/>
  <c r="F3511" i="32"/>
  <c r="M3511" i="32"/>
  <c r="N3511" i="32"/>
  <c r="O3511" i="32"/>
  <c r="J3507" i="32"/>
  <c r="M3507" i="32"/>
  <c r="N3507" i="32"/>
  <c r="O3507" i="32"/>
  <c r="F3503" i="32"/>
  <c r="M3503" i="32"/>
  <c r="N3503" i="32"/>
  <c r="O3503" i="32"/>
  <c r="J3499" i="32"/>
  <c r="M3499" i="32"/>
  <c r="N3499" i="32"/>
  <c r="M3495" i="32"/>
  <c r="N3495" i="32"/>
  <c r="O3495" i="32"/>
  <c r="J3491" i="32"/>
  <c r="M3491" i="32"/>
  <c r="N3491" i="32"/>
  <c r="O3491" i="32"/>
  <c r="F3487" i="32"/>
  <c r="M3487" i="32"/>
  <c r="N3487" i="32"/>
  <c r="O3487" i="32"/>
  <c r="M3483" i="32"/>
  <c r="N3483" i="32"/>
  <c r="M3479" i="32"/>
  <c r="N3479" i="32"/>
  <c r="O3479" i="32"/>
  <c r="M3475" i="32"/>
  <c r="N3475" i="32"/>
  <c r="O3475" i="32"/>
  <c r="M3471" i="32"/>
  <c r="N3471" i="32"/>
  <c r="O3471" i="32"/>
  <c r="M3467" i="32"/>
  <c r="N3467" i="32"/>
  <c r="M3463" i="32"/>
  <c r="N3463" i="32"/>
  <c r="O3463" i="32"/>
  <c r="M3459" i="32"/>
  <c r="N3459" i="32"/>
  <c r="O3459" i="32"/>
  <c r="M3455" i="32"/>
  <c r="N3455" i="32"/>
  <c r="O3455" i="32"/>
  <c r="E3451" i="32"/>
  <c r="M3451" i="32"/>
  <c r="N3451" i="32"/>
  <c r="M3447" i="32"/>
  <c r="N3447" i="32"/>
  <c r="O3447" i="32"/>
  <c r="M3443" i="32"/>
  <c r="N3443" i="32"/>
  <c r="O3443" i="32"/>
  <c r="I3439" i="32"/>
  <c r="M3439" i="32"/>
  <c r="N3439" i="32"/>
  <c r="O3439" i="32"/>
  <c r="M3435" i="32"/>
  <c r="N3435" i="32"/>
  <c r="M3431" i="32"/>
  <c r="N3431" i="32"/>
  <c r="O3431" i="32"/>
  <c r="M3427" i="32"/>
  <c r="N3427" i="32"/>
  <c r="O3427" i="32"/>
  <c r="M3423" i="32"/>
  <c r="N3423" i="32"/>
  <c r="O3423" i="32"/>
  <c r="M3419" i="32"/>
  <c r="N3419" i="32"/>
  <c r="M3415" i="32"/>
  <c r="N3415" i="32"/>
  <c r="O3415" i="32"/>
  <c r="M3411" i="32"/>
  <c r="N3411" i="32"/>
  <c r="O3411" i="32"/>
  <c r="I3407" i="32"/>
  <c r="M3407" i="32"/>
  <c r="N3407" i="32"/>
  <c r="O3407" i="32"/>
  <c r="M3403" i="32"/>
  <c r="N3403" i="32"/>
  <c r="M3399" i="32"/>
  <c r="N3399" i="32"/>
  <c r="O3399" i="32"/>
  <c r="M3395" i="32"/>
  <c r="N3395" i="32"/>
  <c r="O3395" i="32"/>
  <c r="M3391" i="32"/>
  <c r="N3391" i="32"/>
  <c r="O3391" i="32"/>
  <c r="E3387" i="32"/>
  <c r="M3387" i="32"/>
  <c r="N3387" i="32"/>
  <c r="M3383" i="32"/>
  <c r="N3383" i="32"/>
  <c r="O3383" i="32"/>
  <c r="M3379" i="32"/>
  <c r="N3379" i="32"/>
  <c r="O3379" i="32"/>
  <c r="I3375" i="32"/>
  <c r="M3375" i="32"/>
  <c r="N3375" i="32"/>
  <c r="O3375" i="32"/>
  <c r="M3371" i="32"/>
  <c r="N3371" i="32"/>
  <c r="M3367" i="32"/>
  <c r="N3367" i="32"/>
  <c r="O3367" i="32"/>
  <c r="M3363" i="32"/>
  <c r="N3363" i="32"/>
  <c r="O3363" i="32"/>
  <c r="M3359" i="32"/>
  <c r="N3359" i="32"/>
  <c r="O3359" i="32"/>
  <c r="M3355" i="32"/>
  <c r="N3355" i="32"/>
  <c r="M3351" i="32"/>
  <c r="N3351" i="32"/>
  <c r="O3351" i="32"/>
  <c r="M3347" i="32"/>
  <c r="N3347" i="32"/>
  <c r="O3347" i="32"/>
  <c r="M3343" i="32"/>
  <c r="N3343" i="32"/>
  <c r="O3343" i="32"/>
  <c r="D3339" i="32"/>
  <c r="M3339" i="32"/>
  <c r="N3339" i="32"/>
  <c r="M3335" i="32"/>
  <c r="N3335" i="32"/>
  <c r="O3335" i="32"/>
  <c r="F3331" i="32"/>
  <c r="M3331" i="32"/>
  <c r="N3331" i="32"/>
  <c r="O3331" i="32"/>
  <c r="M3327" i="32"/>
  <c r="N3327" i="32"/>
  <c r="O3327" i="32"/>
  <c r="I3323" i="32"/>
  <c r="M3323" i="32"/>
  <c r="N3323" i="32"/>
  <c r="M3319" i="32"/>
  <c r="N3319" i="32"/>
  <c r="O3319" i="32"/>
  <c r="L3315" i="32"/>
  <c r="M3315" i="32"/>
  <c r="N3315" i="32"/>
  <c r="O3315" i="32"/>
  <c r="M3311" i="32"/>
  <c r="N3311" i="32"/>
  <c r="O3311" i="32"/>
  <c r="M3307" i="32"/>
  <c r="N3307" i="32"/>
  <c r="M3303" i="32"/>
  <c r="N3303" i="32"/>
  <c r="O3303" i="32"/>
  <c r="M3299" i="32"/>
  <c r="N3299" i="32"/>
  <c r="O3299" i="32"/>
  <c r="M3295" i="32"/>
  <c r="N3295" i="32"/>
  <c r="O3295" i="32"/>
  <c r="M3291" i="32"/>
  <c r="N3291" i="32"/>
  <c r="M3287" i="32"/>
  <c r="N3287" i="32"/>
  <c r="O3287" i="32"/>
  <c r="C3283" i="32"/>
  <c r="M3283" i="32"/>
  <c r="N3283" i="32"/>
  <c r="O3283" i="32"/>
  <c r="M3279" i="32"/>
  <c r="N3279" i="32"/>
  <c r="O3279" i="32"/>
  <c r="G3275" i="32"/>
  <c r="M3275" i="32"/>
  <c r="N3275" i="32"/>
  <c r="M3271" i="32"/>
  <c r="N3271" i="32"/>
  <c r="O3271" i="32"/>
  <c r="H3267" i="32"/>
  <c r="M3267" i="32"/>
  <c r="N3267" i="32"/>
  <c r="O3267" i="32"/>
  <c r="M3263" i="32"/>
  <c r="N3263" i="32"/>
  <c r="O3263" i="32"/>
  <c r="M3259" i="32"/>
  <c r="N3259" i="32"/>
  <c r="M3255" i="32"/>
  <c r="N3255" i="32"/>
  <c r="O3255" i="32"/>
  <c r="M3251" i="32"/>
  <c r="N3251" i="32"/>
  <c r="O3251" i="32"/>
  <c r="M3247" i="32"/>
  <c r="N3247" i="32"/>
  <c r="O3247" i="32"/>
  <c r="M3243" i="32"/>
  <c r="N3243" i="32"/>
  <c r="M3239" i="32"/>
  <c r="N3239" i="32"/>
  <c r="O3239" i="32"/>
  <c r="M3235" i="32"/>
  <c r="N3235" i="32"/>
  <c r="O3235" i="32"/>
  <c r="M3231" i="32"/>
  <c r="N3231" i="32"/>
  <c r="O3231" i="32"/>
  <c r="M3227" i="32"/>
  <c r="N3227" i="32"/>
  <c r="M3223" i="32"/>
  <c r="N3223" i="32"/>
  <c r="O3223" i="32"/>
  <c r="M3219" i="32"/>
  <c r="N3219" i="32"/>
  <c r="O3219" i="32"/>
  <c r="M3215" i="32"/>
  <c r="N3215" i="32"/>
  <c r="O3215" i="32"/>
  <c r="M3211" i="32"/>
  <c r="N3211" i="32"/>
  <c r="M3207" i="32"/>
  <c r="N3207" i="32"/>
  <c r="O3207" i="32"/>
  <c r="M3203" i="32"/>
  <c r="N3203" i="32"/>
  <c r="O3203" i="32"/>
  <c r="M3199" i="32"/>
  <c r="N3199" i="32"/>
  <c r="O3199" i="32"/>
  <c r="M3195" i="32"/>
  <c r="N3195" i="32"/>
  <c r="M3191" i="32"/>
  <c r="N3191" i="32"/>
  <c r="O3191" i="32"/>
  <c r="M3187" i="32"/>
  <c r="N3187" i="32"/>
  <c r="O3187" i="32"/>
  <c r="M3183" i="32"/>
  <c r="N3183" i="32"/>
  <c r="O3183" i="32"/>
  <c r="M3179" i="32"/>
  <c r="N3179" i="32"/>
  <c r="M3175" i="32"/>
  <c r="N3175" i="32"/>
  <c r="O3175" i="32"/>
  <c r="M3171" i="32"/>
  <c r="N3171" i="32"/>
  <c r="O3171" i="32"/>
  <c r="M3167" i="32"/>
  <c r="N3167" i="32"/>
  <c r="O3167" i="32"/>
  <c r="M3163" i="32"/>
  <c r="N3163" i="32"/>
  <c r="M3159" i="32"/>
  <c r="N3159" i="32"/>
  <c r="O3159" i="32"/>
  <c r="M3155" i="32"/>
  <c r="N3155" i="32"/>
  <c r="O3155" i="32"/>
  <c r="M3151" i="32"/>
  <c r="N3151" i="32"/>
  <c r="O3151" i="32"/>
  <c r="M3147" i="32"/>
  <c r="N3147" i="32"/>
  <c r="D3143" i="32"/>
  <c r="M3143" i="32"/>
  <c r="N3143" i="32"/>
  <c r="O3143" i="32"/>
  <c r="M3139" i="32"/>
  <c r="N3139" i="32"/>
  <c r="O3139" i="32"/>
  <c r="O3135" i="32"/>
  <c r="M3135" i="32"/>
  <c r="N3135" i="32"/>
  <c r="M3131" i="32"/>
  <c r="N3131" i="32"/>
  <c r="O3131" i="32"/>
  <c r="K3127" i="32"/>
  <c r="M3127" i="32"/>
  <c r="N3127" i="32"/>
  <c r="O3127" i="32"/>
  <c r="N3123" i="32"/>
  <c r="O3123" i="32"/>
  <c r="M3123" i="32"/>
  <c r="O3119" i="32"/>
  <c r="N3119" i="32"/>
  <c r="M3119" i="32"/>
  <c r="M3115" i="32"/>
  <c r="O3115" i="32"/>
  <c r="M3111" i="32"/>
  <c r="N3111" i="32"/>
  <c r="O3111" i="32"/>
  <c r="N3107" i="32"/>
  <c r="O3107" i="32"/>
  <c r="M3107" i="32"/>
  <c r="O3103" i="32"/>
  <c r="M3103" i="32"/>
  <c r="N3103" i="32"/>
  <c r="M3099" i="32"/>
  <c r="N3099" i="32"/>
  <c r="O3099" i="32"/>
  <c r="M3095" i="32"/>
  <c r="N3095" i="32"/>
  <c r="O3095" i="32"/>
  <c r="N3091" i="32"/>
  <c r="O3091" i="32"/>
  <c r="M3091" i="32"/>
  <c r="O3087" i="32"/>
  <c r="N3087" i="32"/>
  <c r="M3083" i="32"/>
  <c r="O3083" i="32"/>
  <c r="N3083" i="32"/>
  <c r="M3079" i="32"/>
  <c r="N3079" i="32"/>
  <c r="N3075" i="32"/>
  <c r="O3075" i="32"/>
  <c r="M3075" i="32"/>
  <c r="G3071" i="32"/>
  <c r="O3071" i="32"/>
  <c r="M3071" i="32"/>
  <c r="N3071" i="32"/>
  <c r="M3067" i="32"/>
  <c r="N3067" i="32"/>
  <c r="O3067" i="32"/>
  <c r="M3063" i="32"/>
  <c r="N3063" i="32"/>
  <c r="O3063" i="32"/>
  <c r="N3059" i="32"/>
  <c r="O3059" i="32"/>
  <c r="M3059" i="32"/>
  <c r="O3055" i="32"/>
  <c r="N3055" i="32"/>
  <c r="M3055" i="32"/>
  <c r="M3051" i="32"/>
  <c r="O3051" i="32"/>
  <c r="M3047" i="32"/>
  <c r="N3047" i="32"/>
  <c r="O3047" i="32"/>
  <c r="N3043" i="32"/>
  <c r="O3043" i="32"/>
  <c r="M3043" i="32"/>
  <c r="O3039" i="32"/>
  <c r="M3039" i="32"/>
  <c r="N3039" i="32"/>
  <c r="M3035" i="32"/>
  <c r="N3035" i="32"/>
  <c r="O3035" i="32"/>
  <c r="M3031" i="32"/>
  <c r="N3031" i="32"/>
  <c r="O3031" i="32"/>
  <c r="N3027" i="32"/>
  <c r="O3027" i="32"/>
  <c r="M3027" i="32"/>
  <c r="O3023" i="32"/>
  <c r="N3023" i="32"/>
  <c r="M3019" i="32"/>
  <c r="O3019" i="32"/>
  <c r="N3019" i="32"/>
  <c r="M3015" i="32"/>
  <c r="N3015" i="32"/>
  <c r="N3011" i="32"/>
  <c r="O3011" i="32"/>
  <c r="M3011" i="32"/>
  <c r="O3007" i="32"/>
  <c r="M3007" i="32"/>
  <c r="N3007" i="32"/>
  <c r="M3003" i="32"/>
  <c r="N3003" i="32"/>
  <c r="O3003" i="32"/>
  <c r="M2999" i="32"/>
  <c r="N2999" i="32"/>
  <c r="O2999" i="32"/>
  <c r="N2995" i="32"/>
  <c r="O2995" i="32"/>
  <c r="M2995" i="32"/>
  <c r="O2991" i="32"/>
  <c r="N2991" i="32"/>
  <c r="M2991" i="32"/>
  <c r="M2987" i="32"/>
  <c r="O2987" i="32"/>
  <c r="M2983" i="32"/>
  <c r="N2983" i="32"/>
  <c r="O2983" i="32"/>
  <c r="N2979" i="32"/>
  <c r="O2979" i="32"/>
  <c r="M2979" i="32"/>
  <c r="O2975" i="32"/>
  <c r="M2975" i="32"/>
  <c r="N2975" i="32"/>
  <c r="M2971" i="32"/>
  <c r="N2971" i="32"/>
  <c r="O2971" i="32"/>
  <c r="M2967" i="32"/>
  <c r="N2967" i="32"/>
  <c r="O2967" i="32"/>
  <c r="N2963" i="32"/>
  <c r="O2963" i="32"/>
  <c r="M2963" i="32"/>
  <c r="O2959" i="32"/>
  <c r="N2959" i="32"/>
  <c r="M2955" i="32"/>
  <c r="O2955" i="32"/>
  <c r="N2955" i="32"/>
  <c r="M2951" i="32"/>
  <c r="N2951" i="32"/>
  <c r="N2947" i="32"/>
  <c r="O2947" i="32"/>
  <c r="M2947" i="32"/>
  <c r="O2943" i="32"/>
  <c r="M2943" i="32"/>
  <c r="N2943" i="32"/>
  <c r="M2939" i="32"/>
  <c r="N2939" i="32"/>
  <c r="O2939" i="32"/>
  <c r="M2935" i="32"/>
  <c r="N2935" i="32"/>
  <c r="O2935" i="32"/>
  <c r="N2931" i="32"/>
  <c r="O2931" i="32"/>
  <c r="M2931" i="32"/>
  <c r="O2927" i="32"/>
  <c r="N2927" i="32"/>
  <c r="M2927" i="32"/>
  <c r="M2923" i="32"/>
  <c r="O2923" i="32"/>
  <c r="M2919" i="32"/>
  <c r="N2919" i="32"/>
  <c r="O2919" i="32"/>
  <c r="N2915" i="32"/>
  <c r="O2915" i="32"/>
  <c r="M2915" i="32"/>
  <c r="O2911" i="32"/>
  <c r="M2911" i="32"/>
  <c r="N2911" i="32"/>
  <c r="M2907" i="32"/>
  <c r="N2907" i="32"/>
  <c r="O2907" i="32"/>
  <c r="M2903" i="32"/>
  <c r="N2903" i="32"/>
  <c r="O2903" i="32"/>
  <c r="N2899" i="32"/>
  <c r="O2899" i="32"/>
  <c r="M2899" i="32"/>
  <c r="O2895" i="32"/>
  <c r="N2895" i="32"/>
  <c r="K2891" i="32"/>
  <c r="M2891" i="32"/>
  <c r="O2891" i="32"/>
  <c r="N2891" i="32"/>
  <c r="M2887" i="32"/>
  <c r="N2887" i="32"/>
  <c r="N2883" i="32"/>
  <c r="O2883" i="32"/>
  <c r="M2883" i="32"/>
  <c r="O2879" i="32"/>
  <c r="M2879" i="32"/>
  <c r="N2879" i="32"/>
  <c r="M2875" i="32"/>
  <c r="N2875" i="32"/>
  <c r="O2875" i="32"/>
  <c r="M2871" i="32"/>
  <c r="N2871" i="32"/>
  <c r="O2871" i="32"/>
  <c r="N2867" i="32"/>
  <c r="O2867" i="32"/>
  <c r="M2867" i="32"/>
  <c r="O2863" i="32"/>
  <c r="N2863" i="32"/>
  <c r="M2863" i="32"/>
  <c r="M2859" i="32"/>
  <c r="O2859" i="32"/>
  <c r="M2855" i="32"/>
  <c r="N2855" i="32"/>
  <c r="O2855" i="32"/>
  <c r="N2851" i="32"/>
  <c r="O2851" i="32"/>
  <c r="M2851" i="32"/>
  <c r="O2847" i="32"/>
  <c r="M2847" i="32"/>
  <c r="N2847" i="32"/>
  <c r="M2843" i="32"/>
  <c r="N2843" i="32"/>
  <c r="O2843" i="32"/>
  <c r="M2839" i="32"/>
  <c r="N2839" i="32"/>
  <c r="O2839" i="32"/>
  <c r="N2835" i="32"/>
  <c r="O2835" i="32"/>
  <c r="M2835" i="32"/>
  <c r="O2831" i="32"/>
  <c r="N2831" i="32"/>
  <c r="M2827" i="32"/>
  <c r="O2827" i="32"/>
  <c r="N2827" i="32"/>
  <c r="M2823" i="32"/>
  <c r="N2823" i="32"/>
  <c r="N2819" i="32"/>
  <c r="O2819" i="32"/>
  <c r="M2819" i="32"/>
  <c r="O2815" i="32"/>
  <c r="M2815" i="32"/>
  <c r="N2815" i="32"/>
  <c r="M2811" i="32"/>
  <c r="N2811" i="32"/>
  <c r="O2811" i="32"/>
  <c r="M2807" i="32"/>
  <c r="N2807" i="32"/>
  <c r="O2807" i="32"/>
  <c r="N2803" i="32"/>
  <c r="O2803" i="32"/>
  <c r="M2803" i="32"/>
  <c r="O2799" i="32"/>
  <c r="N2799" i="32"/>
  <c r="M2799" i="32"/>
  <c r="M2795" i="32"/>
  <c r="O2795" i="32"/>
  <c r="M2791" i="32"/>
  <c r="N2791" i="32"/>
  <c r="O2791" i="32"/>
  <c r="N2787" i="32"/>
  <c r="O2787" i="32"/>
  <c r="M2787" i="32"/>
  <c r="O2783" i="32"/>
  <c r="M2783" i="32"/>
  <c r="N2783" i="32"/>
  <c r="N2779" i="32"/>
  <c r="O2779" i="32"/>
  <c r="M2779" i="32"/>
  <c r="N2775" i="32"/>
  <c r="M2775" i="32"/>
  <c r="O2775" i="32"/>
  <c r="N2771" i="32"/>
  <c r="O2771" i="32"/>
  <c r="M2771" i="32"/>
  <c r="N2767" i="32"/>
  <c r="M2767" i="32"/>
  <c r="O2767" i="32"/>
  <c r="N2763" i="32"/>
  <c r="O2763" i="32"/>
  <c r="M2763" i="32"/>
  <c r="N2759" i="32"/>
  <c r="M2759" i="32"/>
  <c r="N2755" i="32"/>
  <c r="O2755" i="32"/>
  <c r="M2755" i="32"/>
  <c r="N2751" i="32"/>
  <c r="M2751" i="32"/>
  <c r="O2751" i="32"/>
  <c r="N2747" i="32"/>
  <c r="O2747" i="32"/>
  <c r="M2747" i="32"/>
  <c r="N2743" i="32"/>
  <c r="M2743" i="32"/>
  <c r="O2743" i="32"/>
  <c r="N2739" i="32"/>
  <c r="O2739" i="32"/>
  <c r="M2739" i="32"/>
  <c r="N2735" i="32"/>
  <c r="M2735" i="32"/>
  <c r="O2735" i="32"/>
  <c r="N2731" i="32"/>
  <c r="O2731" i="32"/>
  <c r="M2731" i="32"/>
  <c r="N2727" i="32"/>
  <c r="M2727" i="32"/>
  <c r="N2723" i="32"/>
  <c r="O2723" i="32"/>
  <c r="M2723" i="32"/>
  <c r="N2719" i="32"/>
  <c r="M2719" i="32"/>
  <c r="O2719" i="32"/>
  <c r="N2715" i="32"/>
  <c r="O2715" i="32"/>
  <c r="M2715" i="32"/>
  <c r="N2711" i="32"/>
  <c r="M2711" i="32"/>
  <c r="O2711" i="32"/>
  <c r="N2707" i="32"/>
  <c r="O2707" i="32"/>
  <c r="M2707" i="32"/>
  <c r="N2703" i="32"/>
  <c r="M2703" i="32"/>
  <c r="O2703" i="32"/>
  <c r="N2699" i="32"/>
  <c r="O2699" i="32"/>
  <c r="M2699" i="32"/>
  <c r="N2695" i="32"/>
  <c r="M2695" i="32"/>
  <c r="N2691" i="32"/>
  <c r="O2691" i="32"/>
  <c r="M2691" i="32"/>
  <c r="N2687" i="32"/>
  <c r="M2687" i="32"/>
  <c r="O2687" i="32"/>
  <c r="N2683" i="32"/>
  <c r="O2683" i="32"/>
  <c r="M2683" i="32"/>
  <c r="N2679" i="32"/>
  <c r="M2679" i="32"/>
  <c r="O2679" i="32"/>
  <c r="N2675" i="32"/>
  <c r="O2675" i="32"/>
  <c r="M2675" i="32"/>
  <c r="N2671" i="32"/>
  <c r="M2671" i="32"/>
  <c r="O2671" i="32"/>
  <c r="N2667" i="32"/>
  <c r="O2667" i="32"/>
  <c r="M2667" i="32"/>
  <c r="N2663" i="32"/>
  <c r="M2663" i="32"/>
  <c r="N2659" i="32"/>
  <c r="O2659" i="32"/>
  <c r="M2659" i="32"/>
  <c r="N2655" i="32"/>
  <c r="M2655" i="32"/>
  <c r="O2655" i="32"/>
  <c r="N2651" i="32"/>
  <c r="O2651" i="32"/>
  <c r="M2651" i="32"/>
  <c r="N2647" i="32"/>
  <c r="M2647" i="32"/>
  <c r="O2647" i="32"/>
  <c r="N2643" i="32"/>
  <c r="O2643" i="32"/>
  <c r="M2643" i="32"/>
  <c r="N2639" i="32"/>
  <c r="M2639" i="32"/>
  <c r="O2639" i="32"/>
  <c r="N2635" i="32"/>
  <c r="O2635" i="32"/>
  <c r="M2635" i="32"/>
  <c r="N2631" i="32"/>
  <c r="M2631" i="32"/>
  <c r="N2627" i="32"/>
  <c r="O2627" i="32"/>
  <c r="M2627" i="32"/>
  <c r="N2623" i="32"/>
  <c r="M2623" i="32"/>
  <c r="O2623" i="32"/>
  <c r="N2619" i="32"/>
  <c r="O2619" i="32"/>
  <c r="M2619" i="32"/>
  <c r="N2615" i="32"/>
  <c r="M2615" i="32"/>
  <c r="O2615" i="32"/>
  <c r="N2611" i="32"/>
  <c r="O2611" i="32"/>
  <c r="M2611" i="32"/>
  <c r="N2607" i="32"/>
  <c r="M2607" i="32"/>
  <c r="O2607" i="32"/>
  <c r="N2603" i="32"/>
  <c r="O2603" i="32"/>
  <c r="M2603" i="32"/>
  <c r="N2599" i="32"/>
  <c r="M2599" i="32"/>
  <c r="N2595" i="32"/>
  <c r="O2595" i="32"/>
  <c r="M2595" i="32"/>
  <c r="N2591" i="32"/>
  <c r="M2591" i="32"/>
  <c r="O2591" i="32"/>
  <c r="N2587" i="32"/>
  <c r="O2587" i="32"/>
  <c r="M2587" i="32"/>
  <c r="N2583" i="32"/>
  <c r="M2583" i="32"/>
  <c r="O2583" i="32"/>
  <c r="N2579" i="32"/>
  <c r="O2579" i="32"/>
  <c r="M2579" i="32"/>
  <c r="N2575" i="32"/>
  <c r="M2575" i="32"/>
  <c r="O2575" i="32"/>
  <c r="N2571" i="32"/>
  <c r="O2571" i="32"/>
  <c r="M2571" i="32"/>
  <c r="N2567" i="32"/>
  <c r="M2567" i="32"/>
  <c r="N2563" i="32"/>
  <c r="O2563" i="32"/>
  <c r="M2563" i="32"/>
  <c r="N2559" i="32"/>
  <c r="M2559" i="32"/>
  <c r="O2559" i="32"/>
  <c r="N2555" i="32"/>
  <c r="O2555" i="32"/>
  <c r="M2555" i="32"/>
  <c r="N2551" i="32"/>
  <c r="M2551" i="32"/>
  <c r="O2551" i="32"/>
  <c r="N2547" i="32"/>
  <c r="O2547" i="32"/>
  <c r="M2547" i="32"/>
  <c r="N2543" i="32"/>
  <c r="M2543" i="32"/>
  <c r="O2543" i="32"/>
  <c r="N2539" i="32"/>
  <c r="O2539" i="32"/>
  <c r="M2539" i="32"/>
  <c r="N2535" i="32"/>
  <c r="M2535" i="32"/>
  <c r="N2531" i="32"/>
  <c r="O2531" i="32"/>
  <c r="M2531" i="32"/>
  <c r="N2527" i="32"/>
  <c r="M2527" i="32"/>
  <c r="O2527" i="32"/>
  <c r="N2523" i="32"/>
  <c r="O2523" i="32"/>
  <c r="M2523" i="32"/>
  <c r="N2519" i="32"/>
  <c r="M2519" i="32"/>
  <c r="O2519" i="32"/>
  <c r="N2515" i="32"/>
  <c r="O2515" i="32"/>
  <c r="M2515" i="32"/>
  <c r="N2511" i="32"/>
  <c r="M2511" i="32"/>
  <c r="O2511" i="32"/>
  <c r="N2507" i="32"/>
  <c r="O2507" i="32"/>
  <c r="M2507" i="32"/>
  <c r="N2503" i="32"/>
  <c r="M2503" i="32"/>
  <c r="N2499" i="32"/>
  <c r="O2499" i="32"/>
  <c r="M2499" i="32"/>
  <c r="N2495" i="32"/>
  <c r="M2495" i="32"/>
  <c r="O2495" i="32"/>
  <c r="N2491" i="32"/>
  <c r="O2491" i="32"/>
  <c r="M2491" i="32"/>
  <c r="N2487" i="32"/>
  <c r="M2487" i="32"/>
  <c r="O2487" i="32"/>
  <c r="N2483" i="32"/>
  <c r="O2483" i="32"/>
  <c r="M2483" i="32"/>
  <c r="N2479" i="32"/>
  <c r="M2479" i="32"/>
  <c r="O2479" i="32"/>
  <c r="N2475" i="32"/>
  <c r="O2475" i="32"/>
  <c r="M2475" i="32"/>
  <c r="N2471" i="32"/>
  <c r="M2471" i="32"/>
  <c r="N2467" i="32"/>
  <c r="O2467" i="32"/>
  <c r="M2467" i="32"/>
  <c r="N2463" i="32"/>
  <c r="M2463" i="32"/>
  <c r="O2463" i="32"/>
  <c r="N2459" i="32"/>
  <c r="O2459" i="32"/>
  <c r="M2459" i="32"/>
  <c r="N2455" i="32"/>
  <c r="M2455" i="32"/>
  <c r="O2455" i="32"/>
  <c r="N2451" i="32"/>
  <c r="O2451" i="32"/>
  <c r="M2451" i="32"/>
  <c r="N2447" i="32"/>
  <c r="M2447" i="32"/>
  <c r="O2447" i="32"/>
  <c r="N2443" i="32"/>
  <c r="O2443" i="32"/>
  <c r="M2443" i="32"/>
  <c r="N2439" i="32"/>
  <c r="M2439" i="32"/>
  <c r="N2435" i="32"/>
  <c r="O2435" i="32"/>
  <c r="M2435" i="32"/>
  <c r="N2431" i="32"/>
  <c r="M2431" i="32"/>
  <c r="O2431" i="32"/>
  <c r="N2427" i="32"/>
  <c r="O2427" i="32"/>
  <c r="M2427" i="32"/>
  <c r="N2423" i="32"/>
  <c r="M2423" i="32"/>
  <c r="O2423" i="32"/>
  <c r="N2419" i="32"/>
  <c r="O2419" i="32"/>
  <c r="M2419" i="32"/>
  <c r="N2415" i="32"/>
  <c r="M2415" i="32"/>
  <c r="O2415" i="32"/>
  <c r="N2411" i="32"/>
  <c r="O2411" i="32"/>
  <c r="M2411" i="32"/>
  <c r="N2407" i="32"/>
  <c r="M2407" i="32"/>
  <c r="O2407" i="32"/>
  <c r="N2403" i="32"/>
  <c r="O2403" i="32"/>
  <c r="N2399" i="32"/>
  <c r="M2399" i="32"/>
  <c r="O2399" i="32"/>
  <c r="N2395" i="32"/>
  <c r="O2395" i="32"/>
  <c r="M2395" i="32"/>
  <c r="N2391" i="32"/>
  <c r="M2391" i="32"/>
  <c r="O2391" i="32"/>
  <c r="N2387" i="32"/>
  <c r="O2387" i="32"/>
  <c r="M2387" i="32"/>
  <c r="N2383" i="32"/>
  <c r="M2383" i="32"/>
  <c r="O2383" i="32"/>
  <c r="N2379" i="32"/>
  <c r="O2379" i="32"/>
  <c r="M2379" i="32"/>
  <c r="N2375" i="32"/>
  <c r="M2375" i="32"/>
  <c r="O2375" i="32"/>
  <c r="N2371" i="32"/>
  <c r="O2371" i="32"/>
  <c r="M2371" i="32"/>
  <c r="N2367" i="32"/>
  <c r="M2367" i="32"/>
  <c r="O2367" i="32"/>
  <c r="N2363" i="32"/>
  <c r="O2363" i="32"/>
  <c r="M2363" i="32"/>
  <c r="N2359" i="32"/>
  <c r="M2359" i="32"/>
  <c r="O2359" i="32"/>
  <c r="N2355" i="32"/>
  <c r="O2355" i="32"/>
  <c r="M2355" i="32"/>
  <c r="N2351" i="32"/>
  <c r="M2351" i="32"/>
  <c r="O2351" i="32"/>
  <c r="N2347" i="32"/>
  <c r="O2347" i="32"/>
  <c r="M2347" i="32"/>
  <c r="N2343" i="32"/>
  <c r="M2343" i="32"/>
  <c r="O2343" i="32"/>
  <c r="N2339" i="32"/>
  <c r="O2339" i="32"/>
  <c r="N2335" i="32"/>
  <c r="M2335" i="32"/>
  <c r="O2335" i="32"/>
  <c r="N2331" i="32"/>
  <c r="O2331" i="32"/>
  <c r="M2331" i="32"/>
  <c r="N2327" i="32"/>
  <c r="M2327" i="32"/>
  <c r="O2327" i="32"/>
  <c r="N2323" i="32"/>
  <c r="O2323" i="32"/>
  <c r="M2323" i="32"/>
  <c r="N2319" i="32"/>
  <c r="M2319" i="32"/>
  <c r="O2319" i="32"/>
  <c r="N2315" i="32"/>
  <c r="O2315" i="32"/>
  <c r="M2315" i="32"/>
  <c r="N2311" i="32"/>
  <c r="M2311" i="32"/>
  <c r="O2311" i="32"/>
  <c r="N2307" i="32"/>
  <c r="O2307" i="32"/>
  <c r="M2307" i="32"/>
  <c r="N2303" i="32"/>
  <c r="M2303" i="32"/>
  <c r="O2303" i="32"/>
  <c r="N2299" i="32"/>
  <c r="O2299" i="32"/>
  <c r="M2299" i="32"/>
  <c r="N2295" i="32"/>
  <c r="M2295" i="32"/>
  <c r="O2295" i="32"/>
  <c r="N2291" i="32"/>
  <c r="O2291" i="32"/>
  <c r="M2291" i="32"/>
  <c r="N2287" i="32"/>
  <c r="M2287" i="32"/>
  <c r="O2287" i="32"/>
  <c r="N2283" i="32"/>
  <c r="O2283" i="32"/>
  <c r="M2283" i="32"/>
  <c r="N2279" i="32"/>
  <c r="M2279" i="32"/>
  <c r="O2279" i="32"/>
  <c r="N2275" i="32"/>
  <c r="O2275" i="32"/>
  <c r="N2271" i="32"/>
  <c r="M2271" i="32"/>
  <c r="O2271" i="32"/>
  <c r="N2267" i="32"/>
  <c r="O2267" i="32"/>
  <c r="M2267" i="32"/>
  <c r="N2263" i="32"/>
  <c r="M2263" i="32"/>
  <c r="O2263" i="32"/>
  <c r="N2259" i="32"/>
  <c r="O2259" i="32"/>
  <c r="M2259" i="32"/>
  <c r="N2255" i="32"/>
  <c r="M2255" i="32"/>
  <c r="O2255" i="32"/>
  <c r="N2251" i="32"/>
  <c r="O2251" i="32"/>
  <c r="M2251" i="32"/>
  <c r="N2247" i="32"/>
  <c r="M2247" i="32"/>
  <c r="O2247" i="32"/>
  <c r="N2243" i="32"/>
  <c r="O2243" i="32"/>
  <c r="M2243" i="32"/>
  <c r="N2239" i="32"/>
  <c r="M2239" i="32"/>
  <c r="O2239" i="32"/>
  <c r="N2235" i="32"/>
  <c r="O2235" i="32"/>
  <c r="M2235" i="32"/>
  <c r="N2231" i="32"/>
  <c r="M2231" i="32"/>
  <c r="O2231" i="32"/>
  <c r="N2227" i="32"/>
  <c r="O2227" i="32"/>
  <c r="M2227" i="32"/>
  <c r="N2223" i="32"/>
  <c r="M2223" i="32"/>
  <c r="O2223" i="32"/>
  <c r="N2219" i="32"/>
  <c r="O2219" i="32"/>
  <c r="M2219" i="32"/>
  <c r="N2215" i="32"/>
  <c r="M2215" i="32"/>
  <c r="O2215" i="32"/>
  <c r="N2211" i="32"/>
  <c r="O2211" i="32"/>
  <c r="N2207" i="32"/>
  <c r="M2207" i="32"/>
  <c r="O2207" i="32"/>
  <c r="N2203" i="32"/>
  <c r="O2203" i="32"/>
  <c r="M2203" i="32"/>
  <c r="N2199" i="32"/>
  <c r="M2199" i="32"/>
  <c r="O2199" i="32"/>
  <c r="N2195" i="32"/>
  <c r="O2195" i="32"/>
  <c r="M2195" i="32"/>
  <c r="N2191" i="32"/>
  <c r="M2191" i="32"/>
  <c r="O2191" i="32"/>
  <c r="N2187" i="32"/>
  <c r="O2187" i="32"/>
  <c r="M2187" i="32"/>
  <c r="N2183" i="32"/>
  <c r="M2183" i="32"/>
  <c r="O2183" i="32"/>
  <c r="N2179" i="32"/>
  <c r="O2179" i="32"/>
  <c r="M2179" i="32"/>
  <c r="N2175" i="32"/>
  <c r="M2175" i="32"/>
  <c r="O2175" i="32"/>
  <c r="N2171" i="32"/>
  <c r="O2171" i="32"/>
  <c r="M2171" i="32"/>
  <c r="N2167" i="32"/>
  <c r="M2167" i="32"/>
  <c r="O2167" i="32"/>
  <c r="N2163" i="32"/>
  <c r="O2163" i="32"/>
  <c r="M2163" i="32"/>
  <c r="N2159" i="32"/>
  <c r="M2159" i="32"/>
  <c r="O2159" i="32"/>
  <c r="N2155" i="32"/>
  <c r="O2155" i="32"/>
  <c r="M2155" i="32"/>
  <c r="N2151" i="32"/>
  <c r="M2151" i="32"/>
  <c r="O2151" i="32"/>
  <c r="N2147" i="32"/>
  <c r="O2147" i="32"/>
  <c r="N2143" i="32"/>
  <c r="M2143" i="32"/>
  <c r="O2143" i="32"/>
  <c r="N2139" i="32"/>
  <c r="O2139" i="32"/>
  <c r="M2139" i="32"/>
  <c r="N2135" i="32"/>
  <c r="M2135" i="32"/>
  <c r="O2135" i="32"/>
  <c r="N2131" i="32"/>
  <c r="O2131" i="32"/>
  <c r="M2131" i="32"/>
  <c r="N2127" i="32"/>
  <c r="M2127" i="32"/>
  <c r="O2127" i="32"/>
  <c r="N2123" i="32"/>
  <c r="O2123" i="32"/>
  <c r="M2123" i="32"/>
  <c r="N2119" i="32"/>
  <c r="M2119" i="32"/>
  <c r="O2119" i="32"/>
  <c r="N2115" i="32"/>
  <c r="O2115" i="32"/>
  <c r="M2115" i="32"/>
  <c r="N2111" i="32"/>
  <c r="M2111" i="32"/>
  <c r="O2111" i="32"/>
  <c r="N2107" i="32"/>
  <c r="O2107" i="32"/>
  <c r="M2107" i="32"/>
  <c r="N2103" i="32"/>
  <c r="M2103" i="32"/>
  <c r="O2103" i="32"/>
  <c r="N2099" i="32"/>
  <c r="O2099" i="32"/>
  <c r="M2099" i="32"/>
  <c r="N2095" i="32"/>
  <c r="M2095" i="32"/>
  <c r="O2095" i="32"/>
  <c r="N2091" i="32"/>
  <c r="O2091" i="32"/>
  <c r="M2091" i="32"/>
  <c r="N2087" i="32"/>
  <c r="M2087" i="32"/>
  <c r="O2087" i="32"/>
  <c r="N2083" i="32"/>
  <c r="O2083" i="32"/>
  <c r="M2083" i="32"/>
  <c r="N2079" i="32"/>
  <c r="M2079" i="32"/>
  <c r="O2079" i="32"/>
  <c r="N2075" i="32"/>
  <c r="O2075" i="32"/>
  <c r="M2075" i="32"/>
  <c r="N2071" i="32"/>
  <c r="M2071" i="32"/>
  <c r="O2071" i="32"/>
  <c r="N2067" i="32"/>
  <c r="O2067" i="32"/>
  <c r="M2067" i="32"/>
  <c r="N2063" i="32"/>
  <c r="M2063" i="32"/>
  <c r="O2063" i="32"/>
  <c r="N2059" i="32"/>
  <c r="O2059" i="32"/>
  <c r="M2059" i="32"/>
  <c r="N2055" i="32"/>
  <c r="M2055" i="32"/>
  <c r="O2055" i="32"/>
  <c r="N2051" i="32"/>
  <c r="O2051" i="32"/>
  <c r="M2051" i="32"/>
  <c r="N2047" i="32"/>
  <c r="M2047" i="32"/>
  <c r="O2047" i="32"/>
  <c r="N2043" i="32"/>
  <c r="O2043" i="32"/>
  <c r="M2043" i="32"/>
  <c r="N2039" i="32"/>
  <c r="M2039" i="32"/>
  <c r="O2039" i="32"/>
  <c r="N2035" i="32"/>
  <c r="O2035" i="32"/>
  <c r="M2035" i="32"/>
  <c r="N2031" i="32"/>
  <c r="M2031" i="32"/>
  <c r="O2031" i="32"/>
  <c r="N2027" i="32"/>
  <c r="O2027" i="32"/>
  <c r="M2027" i="32"/>
  <c r="N2023" i="32"/>
  <c r="M2023" i="32"/>
  <c r="O2023" i="32"/>
  <c r="N2019" i="32"/>
  <c r="O2019" i="32"/>
  <c r="M2019" i="32"/>
  <c r="N2015" i="32"/>
  <c r="M2015" i="32"/>
  <c r="O2015" i="32"/>
  <c r="N2011" i="32"/>
  <c r="O2011" i="32"/>
  <c r="M2011" i="32"/>
  <c r="N2007" i="32"/>
  <c r="M2007" i="32"/>
  <c r="O2007" i="32"/>
  <c r="N2003" i="32"/>
  <c r="O2003" i="32"/>
  <c r="M2003" i="32"/>
  <c r="N1999" i="32"/>
  <c r="M1999" i="32"/>
  <c r="O1999" i="32"/>
  <c r="N1995" i="32"/>
  <c r="O1995" i="32"/>
  <c r="M1995" i="32"/>
  <c r="N1991" i="32"/>
  <c r="M1991" i="32"/>
  <c r="O1991" i="32"/>
  <c r="N1987" i="32"/>
  <c r="O1987" i="32"/>
  <c r="M1987" i="32"/>
  <c r="N1983" i="32"/>
  <c r="M1983" i="32"/>
  <c r="O1983" i="32"/>
  <c r="N1979" i="32"/>
  <c r="O1979" i="32"/>
  <c r="M1979" i="32"/>
  <c r="N1975" i="32"/>
  <c r="M1975" i="32"/>
  <c r="O1975" i="32"/>
  <c r="N1971" i="32"/>
  <c r="O1971" i="32"/>
  <c r="M1971" i="32"/>
  <c r="N1967" i="32"/>
  <c r="M1967" i="32"/>
  <c r="O1967" i="32"/>
  <c r="N1963" i="32"/>
  <c r="O1963" i="32"/>
  <c r="M1963" i="32"/>
  <c r="N1959" i="32"/>
  <c r="M1959" i="32"/>
  <c r="O1959" i="32"/>
  <c r="N1955" i="32"/>
  <c r="O1955" i="32"/>
  <c r="M1955" i="32"/>
  <c r="N1951" i="32"/>
  <c r="M1951" i="32"/>
  <c r="O1951" i="32"/>
  <c r="N1947" i="32"/>
  <c r="O1947" i="32"/>
  <c r="M1947" i="32"/>
  <c r="N1943" i="32"/>
  <c r="M1943" i="32"/>
  <c r="O1943" i="32"/>
  <c r="N1939" i="32"/>
  <c r="O1939" i="32"/>
  <c r="M1939" i="32"/>
  <c r="N1935" i="32"/>
  <c r="M1935" i="32"/>
  <c r="O1935" i="32"/>
  <c r="N1931" i="32"/>
  <c r="O1931" i="32"/>
  <c r="M1931" i="32"/>
  <c r="N1927" i="32"/>
  <c r="M1927" i="32"/>
  <c r="O1927" i="32"/>
  <c r="N1923" i="32"/>
  <c r="O1923" i="32"/>
  <c r="M1923" i="32"/>
  <c r="N1919" i="32"/>
  <c r="M1919" i="32"/>
  <c r="O1919" i="32"/>
  <c r="N1915" i="32"/>
  <c r="O1915" i="32"/>
  <c r="M1915" i="32"/>
  <c r="N1911" i="32"/>
  <c r="M1911" i="32"/>
  <c r="O1911" i="32"/>
  <c r="N1907" i="32"/>
  <c r="O1907" i="32"/>
  <c r="M1907" i="32"/>
  <c r="N1903" i="32"/>
  <c r="M1903" i="32"/>
  <c r="O1903" i="32"/>
  <c r="N1899" i="32"/>
  <c r="O1899" i="32"/>
  <c r="M1899" i="32"/>
  <c r="N1895" i="32"/>
  <c r="M1895" i="32"/>
  <c r="O1895" i="32"/>
  <c r="N1891" i="32"/>
  <c r="O1891" i="32"/>
  <c r="M1891" i="32"/>
  <c r="N1887" i="32"/>
  <c r="M1887" i="32"/>
  <c r="O1887" i="32"/>
  <c r="N1883" i="32"/>
  <c r="O1883" i="32"/>
  <c r="M1883" i="32"/>
  <c r="N1879" i="32"/>
  <c r="M1879" i="32"/>
  <c r="O1879" i="32"/>
  <c r="N1875" i="32"/>
  <c r="O1875" i="32"/>
  <c r="M1875" i="32"/>
  <c r="N1871" i="32"/>
  <c r="M1871" i="32"/>
  <c r="O1871" i="32"/>
  <c r="N1867" i="32"/>
  <c r="O1867" i="32"/>
  <c r="M1867" i="32"/>
  <c r="N1863" i="32"/>
  <c r="M1863" i="32"/>
  <c r="O1863" i="32"/>
  <c r="N1859" i="32"/>
  <c r="O1859" i="32"/>
  <c r="M1859" i="32"/>
  <c r="N1855" i="32"/>
  <c r="M1855" i="32"/>
  <c r="O1855" i="32"/>
  <c r="N1851" i="32"/>
  <c r="O1851" i="32"/>
  <c r="M1851" i="32"/>
  <c r="N1847" i="32"/>
  <c r="M1847" i="32"/>
  <c r="O1847" i="32"/>
  <c r="N1843" i="32"/>
  <c r="O1843" i="32"/>
  <c r="M1843" i="32"/>
  <c r="N1839" i="32"/>
  <c r="M1839" i="32"/>
  <c r="O1839" i="32"/>
  <c r="N1835" i="32"/>
  <c r="O1835" i="32"/>
  <c r="M1835" i="32"/>
  <c r="N1831" i="32"/>
  <c r="M1831" i="32"/>
  <c r="O1831" i="32"/>
  <c r="N1827" i="32"/>
  <c r="O1827" i="32"/>
  <c r="M1827" i="32"/>
  <c r="N1823" i="32"/>
  <c r="M1823" i="32"/>
  <c r="O1823" i="32"/>
  <c r="N1819" i="32"/>
  <c r="O1819" i="32"/>
  <c r="M1819" i="32"/>
  <c r="N1815" i="32"/>
  <c r="M1815" i="32"/>
  <c r="O1815" i="32"/>
  <c r="N1811" i="32"/>
  <c r="O1811" i="32"/>
  <c r="M1811" i="32"/>
  <c r="N1807" i="32"/>
  <c r="M1807" i="32"/>
  <c r="O1807" i="32"/>
  <c r="N1803" i="32"/>
  <c r="O1803" i="32"/>
  <c r="M1803" i="32"/>
  <c r="N1799" i="32"/>
  <c r="M1799" i="32"/>
  <c r="O1799" i="32"/>
  <c r="N1795" i="32"/>
  <c r="O1795" i="32"/>
  <c r="M1795" i="32"/>
  <c r="N1791" i="32"/>
  <c r="M1791" i="32"/>
  <c r="O1791" i="32"/>
  <c r="N1787" i="32"/>
  <c r="O1787" i="32"/>
  <c r="M1787" i="32"/>
  <c r="N1783" i="32"/>
  <c r="M1783" i="32"/>
  <c r="O1783" i="32"/>
  <c r="N1779" i="32"/>
  <c r="O1779" i="32"/>
  <c r="M1779" i="32"/>
  <c r="N1775" i="32"/>
  <c r="M1775" i="32"/>
  <c r="O1775" i="32"/>
  <c r="N1771" i="32"/>
  <c r="O1771" i="32"/>
  <c r="M1771" i="32"/>
  <c r="N1767" i="32"/>
  <c r="O1767" i="32"/>
  <c r="M1767" i="32"/>
  <c r="N1763" i="32"/>
  <c r="O1763" i="32"/>
  <c r="M1763" i="32"/>
  <c r="N1759" i="32"/>
  <c r="O1759" i="32"/>
  <c r="M1759" i="32"/>
  <c r="N1755" i="32"/>
  <c r="O1755" i="32"/>
  <c r="M1755" i="32"/>
  <c r="N1751" i="32"/>
  <c r="O1751" i="32"/>
  <c r="M1751" i="32"/>
  <c r="N1747" i="32"/>
  <c r="O1747" i="32"/>
  <c r="M1747" i="32"/>
  <c r="N1743" i="32"/>
  <c r="O1743" i="32"/>
  <c r="M1743" i="32"/>
  <c r="N1739" i="32"/>
  <c r="O1739" i="32"/>
  <c r="M1739" i="32"/>
  <c r="N1735" i="32"/>
  <c r="O1735" i="32"/>
  <c r="M1735" i="32"/>
  <c r="N1731" i="32"/>
  <c r="O1731" i="32"/>
  <c r="M1731" i="32"/>
  <c r="N1727" i="32"/>
  <c r="O1727" i="32"/>
  <c r="M1727" i="32"/>
  <c r="N1723" i="32"/>
  <c r="O1723" i="32"/>
  <c r="M1723" i="32"/>
  <c r="N1719" i="32"/>
  <c r="O1719" i="32"/>
  <c r="M1719" i="32"/>
  <c r="N1715" i="32"/>
  <c r="O1715" i="32"/>
  <c r="M1715" i="32"/>
  <c r="N1711" i="32"/>
  <c r="O1711" i="32"/>
  <c r="M1711" i="32"/>
  <c r="N1707" i="32"/>
  <c r="O1707" i="32"/>
  <c r="M1707" i="32"/>
  <c r="N1703" i="32"/>
  <c r="O1703" i="32"/>
  <c r="M1703" i="32"/>
  <c r="N1699" i="32"/>
  <c r="O1699" i="32"/>
  <c r="M1699" i="32"/>
  <c r="N1695" i="32"/>
  <c r="O1695" i="32"/>
  <c r="M1695" i="32"/>
  <c r="N1691" i="32"/>
  <c r="O1691" i="32"/>
  <c r="M1691" i="32"/>
  <c r="N1687" i="32"/>
  <c r="O1687" i="32"/>
  <c r="M1687" i="32"/>
  <c r="N1683" i="32"/>
  <c r="O1683" i="32"/>
  <c r="M1683" i="32"/>
  <c r="N1679" i="32"/>
  <c r="O1679" i="32"/>
  <c r="M1679" i="32"/>
  <c r="N1675" i="32"/>
  <c r="O1675" i="32"/>
  <c r="M1675" i="32"/>
  <c r="N1671" i="32"/>
  <c r="O1671" i="32"/>
  <c r="M1671" i="32"/>
  <c r="N1667" i="32"/>
  <c r="O1667" i="32"/>
  <c r="M1667" i="32"/>
  <c r="N1663" i="32"/>
  <c r="O1663" i="32"/>
  <c r="M1663" i="32"/>
  <c r="N1659" i="32"/>
  <c r="O1659" i="32"/>
  <c r="M1659" i="32"/>
  <c r="N1655" i="32"/>
  <c r="O1655" i="32"/>
  <c r="M1655" i="32"/>
  <c r="N1651" i="32"/>
  <c r="O1651" i="32"/>
  <c r="M1651" i="32"/>
  <c r="N1647" i="32"/>
  <c r="O1647" i="32"/>
  <c r="M1647" i="32"/>
  <c r="N1643" i="32"/>
  <c r="O1643" i="32"/>
  <c r="M1643" i="32"/>
  <c r="N1639" i="32"/>
  <c r="O1639" i="32"/>
  <c r="M1639" i="32"/>
  <c r="N1635" i="32"/>
  <c r="O1635" i="32"/>
  <c r="M1635" i="32"/>
  <c r="N1631" i="32"/>
  <c r="O1631" i="32"/>
  <c r="M1631" i="32"/>
  <c r="N1627" i="32"/>
  <c r="O1627" i="32"/>
  <c r="M1627" i="32"/>
  <c r="N1623" i="32"/>
  <c r="O1623" i="32"/>
  <c r="M1623" i="32"/>
  <c r="N1619" i="32"/>
  <c r="O1619" i="32"/>
  <c r="M1619" i="32"/>
  <c r="N1615" i="32"/>
  <c r="O1615" i="32"/>
  <c r="M1615" i="32"/>
  <c r="N1611" i="32"/>
  <c r="O1611" i="32"/>
  <c r="M1611" i="32"/>
  <c r="N1607" i="32"/>
  <c r="O1607" i="32"/>
  <c r="M1607" i="32"/>
  <c r="N1603" i="32"/>
  <c r="O1603" i="32"/>
  <c r="M1603" i="32"/>
  <c r="N1599" i="32"/>
  <c r="O1599" i="32"/>
  <c r="M1599" i="32"/>
  <c r="N1595" i="32"/>
  <c r="O1595" i="32"/>
  <c r="M1595" i="32"/>
  <c r="N1591" i="32"/>
  <c r="O1591" i="32"/>
  <c r="M1591" i="32"/>
  <c r="N1587" i="32"/>
  <c r="O1587" i="32"/>
  <c r="M1587" i="32"/>
  <c r="N1583" i="32"/>
  <c r="O1583" i="32"/>
  <c r="M1583" i="32"/>
  <c r="N1579" i="32"/>
  <c r="O1579" i="32"/>
  <c r="M1579" i="32"/>
  <c r="N1575" i="32"/>
  <c r="O1575" i="32"/>
  <c r="M1575" i="32"/>
  <c r="N1571" i="32"/>
  <c r="O1571" i="32"/>
  <c r="M1571" i="32"/>
  <c r="N1567" i="32"/>
  <c r="O1567" i="32"/>
  <c r="M1567" i="32"/>
  <c r="N1563" i="32"/>
  <c r="O1563" i="32"/>
  <c r="M1563" i="32"/>
  <c r="N1559" i="32"/>
  <c r="O1559" i="32"/>
  <c r="M1559" i="32"/>
  <c r="N1555" i="32"/>
  <c r="O1555" i="32"/>
  <c r="M1555" i="32"/>
  <c r="N1551" i="32"/>
  <c r="O1551" i="32"/>
  <c r="M1551" i="32"/>
  <c r="N1547" i="32"/>
  <c r="O1547" i="32"/>
  <c r="M1547" i="32"/>
  <c r="M1543" i="32"/>
  <c r="N1543" i="32"/>
  <c r="O1543" i="32"/>
  <c r="M1539" i="32"/>
  <c r="O1539" i="32"/>
  <c r="N1539" i="32"/>
  <c r="M1535" i="32"/>
  <c r="N1535" i="32"/>
  <c r="O1535" i="32"/>
  <c r="M1531" i="32"/>
  <c r="N1531" i="32"/>
  <c r="O1531" i="32"/>
  <c r="M1527" i="32"/>
  <c r="N1527" i="32"/>
  <c r="O1527" i="32"/>
  <c r="M1523" i="32"/>
  <c r="O1523" i="32"/>
  <c r="N1523" i="32"/>
  <c r="M1519" i="32"/>
  <c r="N1519" i="32"/>
  <c r="O1519" i="32"/>
  <c r="M1515" i="32"/>
  <c r="N1515" i="32"/>
  <c r="O1515" i="32"/>
  <c r="M1511" i="32"/>
  <c r="N1511" i="32"/>
  <c r="O1511" i="32"/>
  <c r="M1507" i="32"/>
  <c r="O1507" i="32"/>
  <c r="N1507" i="32"/>
  <c r="M1503" i="32"/>
  <c r="N1503" i="32"/>
  <c r="O1503" i="32"/>
  <c r="M1499" i="32"/>
  <c r="N1499" i="32"/>
  <c r="O1499" i="32"/>
  <c r="M1495" i="32"/>
  <c r="N1495" i="32"/>
  <c r="O1495" i="32"/>
  <c r="M1491" i="32"/>
  <c r="O1491" i="32"/>
  <c r="N1491" i="32"/>
  <c r="M1487" i="32"/>
  <c r="N1487" i="32"/>
  <c r="O1487" i="32"/>
  <c r="M1483" i="32"/>
  <c r="N1483" i="32"/>
  <c r="O1483" i="32"/>
  <c r="M1479" i="32"/>
  <c r="N1479" i="32"/>
  <c r="O1479" i="32"/>
  <c r="M1475" i="32"/>
  <c r="O1475" i="32"/>
  <c r="N1475" i="32"/>
  <c r="M1471" i="32"/>
  <c r="N1471" i="32"/>
  <c r="O1471" i="32"/>
  <c r="M1467" i="32"/>
  <c r="N1467" i="32"/>
  <c r="O1467" i="32"/>
  <c r="M1463" i="32"/>
  <c r="N1463" i="32"/>
  <c r="O1463" i="32"/>
  <c r="M1459" i="32"/>
  <c r="O1459" i="32"/>
  <c r="N1459" i="32"/>
  <c r="N1455" i="32"/>
  <c r="O1455" i="32"/>
  <c r="M1455" i="32"/>
  <c r="N1451" i="32"/>
  <c r="M1451" i="32"/>
  <c r="O1451" i="32"/>
  <c r="N1447" i="32"/>
  <c r="M1447" i="32"/>
  <c r="O1447" i="32"/>
  <c r="N1443" i="32"/>
  <c r="O1443" i="32"/>
  <c r="M1443" i="32"/>
  <c r="N1439" i="32"/>
  <c r="M1439" i="32"/>
  <c r="O1439" i="32"/>
  <c r="N1435" i="32"/>
  <c r="M1435" i="32"/>
  <c r="O1435" i="32"/>
  <c r="N1431" i="32"/>
  <c r="M1431" i="32"/>
  <c r="O1431" i="32"/>
  <c r="N1427" i="32"/>
  <c r="O1427" i="32"/>
  <c r="M1427" i="32"/>
  <c r="N1423" i="32"/>
  <c r="M1423" i="32"/>
  <c r="O1423" i="32"/>
  <c r="N1419" i="32"/>
  <c r="M1419" i="32"/>
  <c r="O1419" i="32"/>
  <c r="N1415" i="32"/>
  <c r="M1415" i="32"/>
  <c r="O1415" i="32"/>
  <c r="N1411" i="32"/>
  <c r="O1411" i="32"/>
  <c r="M1411" i="32"/>
  <c r="N1407" i="32"/>
  <c r="M1407" i="32"/>
  <c r="O1407" i="32"/>
  <c r="N1403" i="32"/>
  <c r="O1403" i="32"/>
  <c r="M1403" i="32"/>
  <c r="N1399" i="32"/>
  <c r="M1399" i="32"/>
  <c r="O1399" i="32"/>
  <c r="N1395" i="32"/>
  <c r="O1395" i="32"/>
  <c r="M1395" i="32"/>
  <c r="N1391" i="32"/>
  <c r="O1391" i="32"/>
  <c r="M1391" i="32"/>
  <c r="N1387" i="32"/>
  <c r="M1387" i="32"/>
  <c r="O1387" i="32"/>
  <c r="N1383" i="32"/>
  <c r="M1383" i="32"/>
  <c r="O1383" i="32"/>
  <c r="N1379" i="32"/>
  <c r="O1379" i="32"/>
  <c r="M1379" i="32"/>
  <c r="N1375" i="32"/>
  <c r="M1375" i="32"/>
  <c r="O1375" i="32"/>
  <c r="N1371" i="32"/>
  <c r="M1371" i="32"/>
  <c r="O1371" i="32"/>
  <c r="N1367" i="32"/>
  <c r="M1367" i="32"/>
  <c r="O1367" i="32"/>
  <c r="N1363" i="32"/>
  <c r="O1363" i="32"/>
  <c r="M1363" i="32"/>
  <c r="N1359" i="32"/>
  <c r="M1359" i="32"/>
  <c r="O1359" i="32"/>
  <c r="N1355" i="32"/>
  <c r="M1355" i="32"/>
  <c r="O1355" i="32"/>
  <c r="N1351" i="32"/>
  <c r="M1351" i="32"/>
  <c r="O1351" i="32"/>
  <c r="N1347" i="32"/>
  <c r="O1347" i="32"/>
  <c r="M1347" i="32"/>
  <c r="N1343" i="32"/>
  <c r="M1343" i="32"/>
  <c r="O1343" i="32"/>
  <c r="N1339" i="32"/>
  <c r="O1339" i="32"/>
  <c r="M1339" i="32"/>
  <c r="N1335" i="32"/>
  <c r="M1335" i="32"/>
  <c r="O1335" i="32"/>
  <c r="N1331" i="32"/>
  <c r="O1331" i="32"/>
  <c r="M1331" i="32"/>
  <c r="N1327" i="32"/>
  <c r="O1327" i="32"/>
  <c r="M1327" i="32"/>
  <c r="N1323" i="32"/>
  <c r="M1323" i="32"/>
  <c r="O1323" i="32"/>
  <c r="N1319" i="32"/>
  <c r="M1319" i="32"/>
  <c r="O1319" i="32"/>
  <c r="N1315" i="32"/>
  <c r="O1315" i="32"/>
  <c r="M1315" i="32"/>
  <c r="N1311" i="32"/>
  <c r="M1311" i="32"/>
  <c r="O1311" i="32"/>
  <c r="N1307" i="32"/>
  <c r="M1307" i="32"/>
  <c r="O1307" i="32"/>
  <c r="N1303" i="32"/>
  <c r="M1303" i="32"/>
  <c r="O1303" i="32"/>
  <c r="N1299" i="32"/>
  <c r="O1299" i="32"/>
  <c r="M1299" i="32"/>
  <c r="N1295" i="32"/>
  <c r="M1295" i="32"/>
  <c r="O1295" i="32"/>
  <c r="N1291" i="32"/>
  <c r="M1291" i="32"/>
  <c r="O1291" i="32"/>
  <c r="N1287" i="32"/>
  <c r="M1287" i="32"/>
  <c r="O1287" i="32"/>
  <c r="N1283" i="32"/>
  <c r="O1283" i="32"/>
  <c r="M1283" i="32"/>
  <c r="N1279" i="32"/>
  <c r="M1279" i="32"/>
  <c r="O1279" i="32"/>
  <c r="N1275" i="32"/>
  <c r="O1275" i="32"/>
  <c r="M1275" i="32"/>
  <c r="N1271" i="32"/>
  <c r="M1271" i="32"/>
  <c r="O1271" i="32"/>
  <c r="N1267" i="32"/>
  <c r="O1267" i="32"/>
  <c r="M1267" i="32"/>
  <c r="N1263" i="32"/>
  <c r="O1263" i="32"/>
  <c r="M1263" i="32"/>
  <c r="N1259" i="32"/>
  <c r="M1259" i="32"/>
  <c r="O1259" i="32"/>
  <c r="N1255" i="32"/>
  <c r="M1255" i="32"/>
  <c r="O1255" i="32"/>
  <c r="N1251" i="32"/>
  <c r="O1251" i="32"/>
  <c r="M1251" i="32"/>
  <c r="N1247" i="32"/>
  <c r="M1247" i="32"/>
  <c r="O1247" i="32"/>
  <c r="N1243" i="32"/>
  <c r="M1243" i="32"/>
  <c r="O1243" i="32"/>
  <c r="N1239" i="32"/>
  <c r="M1239" i="32"/>
  <c r="O1239" i="32"/>
  <c r="N1235" i="32"/>
  <c r="O1235" i="32"/>
  <c r="M1235" i="32"/>
  <c r="N1231" i="32"/>
  <c r="M1231" i="32"/>
  <c r="O1231" i="32"/>
  <c r="N1227" i="32"/>
  <c r="M1227" i="32"/>
  <c r="O1227" i="32"/>
  <c r="N1223" i="32"/>
  <c r="M1223" i="32"/>
  <c r="O1223" i="32"/>
  <c r="N1219" i="32"/>
  <c r="O1219" i="32"/>
  <c r="M1219" i="32"/>
  <c r="N1215" i="32"/>
  <c r="M1215" i="32"/>
  <c r="O1215" i="32"/>
  <c r="N1211" i="32"/>
  <c r="O1211" i="32"/>
  <c r="M1211" i="32"/>
  <c r="N1207" i="32"/>
  <c r="M1207" i="32"/>
  <c r="O1207" i="32"/>
  <c r="N1203" i="32"/>
  <c r="O1203" i="32"/>
  <c r="M1203" i="32"/>
  <c r="N1199" i="32"/>
  <c r="O1199" i="32"/>
  <c r="M1199" i="32"/>
  <c r="N1195" i="32"/>
  <c r="M1195" i="32"/>
  <c r="O1195" i="32"/>
  <c r="N1191" i="32"/>
  <c r="M1191" i="32"/>
  <c r="O1191" i="32"/>
  <c r="N1187" i="32"/>
  <c r="O1187" i="32"/>
  <c r="M1187" i="32"/>
  <c r="N1183" i="32"/>
  <c r="M1183" i="32"/>
  <c r="O1183" i="32"/>
  <c r="N1179" i="32"/>
  <c r="M1179" i="32"/>
  <c r="O1179" i="32"/>
  <c r="N1175" i="32"/>
  <c r="M1175" i="32"/>
  <c r="O1175" i="32"/>
  <c r="N1171" i="32"/>
  <c r="O1171" i="32"/>
  <c r="M1171" i="32"/>
  <c r="N1167" i="32"/>
  <c r="M1167" i="32"/>
  <c r="O1167" i="32"/>
  <c r="N1163" i="32"/>
  <c r="M1163" i="32"/>
  <c r="O1163" i="32"/>
  <c r="N1159" i="32"/>
  <c r="M1159" i="32"/>
  <c r="O1159" i="32"/>
  <c r="N1155" i="32"/>
  <c r="O1155" i="32"/>
  <c r="M1155" i="32"/>
  <c r="N1151" i="32"/>
  <c r="M1151" i="32"/>
  <c r="O1151" i="32"/>
  <c r="N1147" i="32"/>
  <c r="O1147" i="32"/>
  <c r="M1147" i="32"/>
  <c r="N1143" i="32"/>
  <c r="M1143" i="32"/>
  <c r="O1143" i="32"/>
  <c r="N1139" i="32"/>
  <c r="O1139" i="32"/>
  <c r="M1139" i="32"/>
  <c r="N1135" i="32"/>
  <c r="O1135" i="32"/>
  <c r="M1135" i="32"/>
  <c r="N1131" i="32"/>
  <c r="M1131" i="32"/>
  <c r="O1131" i="32"/>
  <c r="N1127" i="32"/>
  <c r="M1127" i="32"/>
  <c r="O1127" i="32"/>
  <c r="N1123" i="32"/>
  <c r="O1123" i="32"/>
  <c r="M1123" i="32"/>
  <c r="N1119" i="32"/>
  <c r="M1119" i="32"/>
  <c r="O1119" i="32"/>
  <c r="N1115" i="32"/>
  <c r="M1115" i="32"/>
  <c r="O1115" i="32"/>
  <c r="N1111" i="32"/>
  <c r="M1111" i="32"/>
  <c r="O1111" i="32"/>
  <c r="N1107" i="32"/>
  <c r="O1107" i="32"/>
  <c r="M1107" i="32"/>
  <c r="N1103" i="32"/>
  <c r="M1103" i="32"/>
  <c r="O1103" i="32"/>
  <c r="N1099" i="32"/>
  <c r="M1099" i="32"/>
  <c r="O1099" i="32"/>
  <c r="N1095" i="32"/>
  <c r="M1095" i="32"/>
  <c r="O1095" i="32"/>
  <c r="N1091" i="32"/>
  <c r="O1091" i="32"/>
  <c r="M1091" i="32"/>
  <c r="N1087" i="32"/>
  <c r="M1087" i="32"/>
  <c r="O1087" i="32"/>
  <c r="N1083" i="32"/>
  <c r="O1083" i="32"/>
  <c r="M1083" i="32"/>
  <c r="N1079" i="32"/>
  <c r="M1079" i="32"/>
  <c r="O1079" i="32"/>
  <c r="N1075" i="32"/>
  <c r="O1075" i="32"/>
  <c r="M1075" i="32"/>
  <c r="N1071" i="32"/>
  <c r="O1071" i="32"/>
  <c r="M1071" i="32"/>
  <c r="N1067" i="32"/>
  <c r="M1067" i="32"/>
  <c r="O1067" i="32"/>
  <c r="N1063" i="32"/>
  <c r="M1063" i="32"/>
  <c r="O1063" i="32"/>
  <c r="N1059" i="32"/>
  <c r="O1059" i="32"/>
  <c r="M1059" i="32"/>
  <c r="N1055" i="32"/>
  <c r="M1055" i="32"/>
  <c r="O1055" i="32"/>
  <c r="N1051" i="32"/>
  <c r="M1051" i="32"/>
  <c r="O1051" i="32"/>
  <c r="N1047" i="32"/>
  <c r="M1047" i="32"/>
  <c r="O1047" i="32"/>
  <c r="N1043" i="32"/>
  <c r="O1043" i="32"/>
  <c r="M1043" i="32"/>
  <c r="N1039" i="32"/>
  <c r="M1039" i="32"/>
  <c r="O1039" i="32"/>
  <c r="N1035" i="32"/>
  <c r="M1035" i="32"/>
  <c r="O1035" i="32"/>
  <c r="N1031" i="32"/>
  <c r="M1031" i="32"/>
  <c r="O1031" i="32"/>
  <c r="N1027" i="32"/>
  <c r="O1027" i="32"/>
  <c r="M1027" i="32"/>
  <c r="N1023" i="32"/>
  <c r="M1023" i="32"/>
  <c r="O1023" i="32"/>
  <c r="N1019" i="32"/>
  <c r="O1019" i="32"/>
  <c r="M1019" i="32"/>
  <c r="N1015" i="32"/>
  <c r="M1015" i="32"/>
  <c r="O1015" i="32"/>
  <c r="N1011" i="32"/>
  <c r="O1011" i="32"/>
  <c r="M1011" i="32"/>
  <c r="N1007" i="32"/>
  <c r="O1007" i="32"/>
  <c r="M1007" i="32"/>
  <c r="N1003" i="32"/>
  <c r="M1003" i="32"/>
  <c r="O1003" i="32"/>
  <c r="N999" i="32"/>
  <c r="M999" i="32"/>
  <c r="O999" i="32"/>
  <c r="N995" i="32"/>
  <c r="O995" i="32"/>
  <c r="M995" i="32"/>
  <c r="N991" i="32"/>
  <c r="M991" i="32"/>
  <c r="O991" i="32"/>
  <c r="N987" i="32"/>
  <c r="M987" i="32"/>
  <c r="O987" i="32"/>
  <c r="N983" i="32"/>
  <c r="M983" i="32"/>
  <c r="O983" i="32"/>
  <c r="N979" i="32"/>
  <c r="O979" i="32"/>
  <c r="M979" i="32"/>
  <c r="N975" i="32"/>
  <c r="M975" i="32"/>
  <c r="O975" i="32"/>
  <c r="N971" i="32"/>
  <c r="M971" i="32"/>
  <c r="O971" i="32"/>
  <c r="N967" i="32"/>
  <c r="M967" i="32"/>
  <c r="O967" i="32"/>
  <c r="N963" i="32"/>
  <c r="O963" i="32"/>
  <c r="M963" i="32"/>
  <c r="N959" i="32"/>
  <c r="M959" i="32"/>
  <c r="O959" i="32"/>
  <c r="N955" i="32"/>
  <c r="O955" i="32"/>
  <c r="M955" i="32"/>
  <c r="N951" i="32"/>
  <c r="M951" i="32"/>
  <c r="O951" i="32"/>
  <c r="N947" i="32"/>
  <c r="O947" i="32"/>
  <c r="M947" i="32"/>
  <c r="N943" i="32"/>
  <c r="O943" i="32"/>
  <c r="M943" i="32"/>
  <c r="N939" i="32"/>
  <c r="M939" i="32"/>
  <c r="O939" i="32"/>
  <c r="N935" i="32"/>
  <c r="M935" i="32"/>
  <c r="O935" i="32"/>
  <c r="N931" i="32"/>
  <c r="O931" i="32"/>
  <c r="M931" i="32"/>
  <c r="N927" i="32"/>
  <c r="M927" i="32"/>
  <c r="O927" i="32"/>
  <c r="N923" i="32"/>
  <c r="M923" i="32"/>
  <c r="O923" i="32"/>
  <c r="N919" i="32"/>
  <c r="M919" i="32"/>
  <c r="O919" i="32"/>
  <c r="N915" i="32"/>
  <c r="O915" i="32"/>
  <c r="M915" i="32"/>
  <c r="N911" i="32"/>
  <c r="M911" i="32"/>
  <c r="O911" i="32"/>
  <c r="N907" i="32"/>
  <c r="M907" i="32"/>
  <c r="O907" i="32"/>
  <c r="N903" i="32"/>
  <c r="M903" i="32"/>
  <c r="O903" i="32"/>
  <c r="N899" i="32"/>
  <c r="O899" i="32"/>
  <c r="M899" i="32"/>
  <c r="N895" i="32"/>
  <c r="M895" i="32"/>
  <c r="O895" i="32"/>
  <c r="N891" i="32"/>
  <c r="O891" i="32"/>
  <c r="M891" i="32"/>
  <c r="N887" i="32"/>
  <c r="M887" i="32"/>
  <c r="O887" i="32"/>
  <c r="N883" i="32"/>
  <c r="O883" i="32"/>
  <c r="M883" i="32"/>
  <c r="N879" i="32"/>
  <c r="O879" i="32"/>
  <c r="M879" i="32"/>
  <c r="N875" i="32"/>
  <c r="M875" i="32"/>
  <c r="O875" i="32"/>
  <c r="N871" i="32"/>
  <c r="M871" i="32"/>
  <c r="O871" i="32"/>
  <c r="N867" i="32"/>
  <c r="O867" i="32"/>
  <c r="M867" i="32"/>
  <c r="N863" i="32"/>
  <c r="M863" i="32"/>
  <c r="O863" i="32"/>
  <c r="N859" i="32"/>
  <c r="M859" i="32"/>
  <c r="O859" i="32"/>
  <c r="N855" i="32"/>
  <c r="M855" i="32"/>
  <c r="O855" i="32"/>
  <c r="N851" i="32"/>
  <c r="O851" i="32"/>
  <c r="M851" i="32"/>
  <c r="N847" i="32"/>
  <c r="M847" i="32"/>
  <c r="O847" i="32"/>
  <c r="N843" i="32"/>
  <c r="M843" i="32"/>
  <c r="O843" i="32"/>
  <c r="N839" i="32"/>
  <c r="M839" i="32"/>
  <c r="O839" i="32"/>
  <c r="N835" i="32"/>
  <c r="O835" i="32"/>
  <c r="M835" i="32"/>
  <c r="N831" i="32"/>
  <c r="M831" i="32"/>
  <c r="O831" i="32"/>
  <c r="N827" i="32"/>
  <c r="O827" i="32"/>
  <c r="M827" i="32"/>
  <c r="N823" i="32"/>
  <c r="M823" i="32"/>
  <c r="O823" i="32"/>
  <c r="N819" i="32"/>
  <c r="O819" i="32"/>
  <c r="M819" i="32"/>
  <c r="N815" i="32"/>
  <c r="O815" i="32"/>
  <c r="M815" i="32"/>
  <c r="N811" i="32"/>
  <c r="M811" i="32"/>
  <c r="O811" i="32"/>
  <c r="N807" i="32"/>
  <c r="M807" i="32"/>
  <c r="O807" i="32"/>
  <c r="N803" i="32"/>
  <c r="O803" i="32"/>
  <c r="M803" i="32"/>
  <c r="N799" i="32"/>
  <c r="M799" i="32"/>
  <c r="O799" i="32"/>
  <c r="N795" i="32"/>
  <c r="M795" i="32"/>
  <c r="O795" i="32"/>
  <c r="N791" i="32"/>
  <c r="M791" i="32"/>
  <c r="O791" i="32"/>
  <c r="N787" i="32"/>
  <c r="M787" i="32"/>
  <c r="O787" i="32"/>
  <c r="N783" i="32"/>
  <c r="M783" i="32"/>
  <c r="O783" i="32"/>
  <c r="N779" i="32"/>
  <c r="M779" i="32"/>
  <c r="O779" i="32"/>
  <c r="N775" i="32"/>
  <c r="O775" i="32"/>
  <c r="M775" i="32"/>
  <c r="N771" i="32"/>
  <c r="M771" i="32"/>
  <c r="O771" i="32"/>
  <c r="N767" i="32"/>
  <c r="O767" i="32"/>
  <c r="M767" i="32"/>
  <c r="N763" i="32"/>
  <c r="M763" i="32"/>
  <c r="O763" i="32"/>
  <c r="N759" i="32"/>
  <c r="O759" i="32"/>
  <c r="M759" i="32"/>
  <c r="N755" i="32"/>
  <c r="O755" i="32"/>
  <c r="M755" i="32"/>
  <c r="N751" i="32"/>
  <c r="M751" i="32"/>
  <c r="O751" i="32"/>
  <c r="N747" i="32"/>
  <c r="M747" i="32"/>
  <c r="O747" i="32"/>
  <c r="N743" i="32"/>
  <c r="O743" i="32"/>
  <c r="M743" i="32"/>
  <c r="N739" i="32"/>
  <c r="M739" i="32"/>
  <c r="O739" i="32"/>
  <c r="N735" i="32"/>
  <c r="O735" i="32"/>
  <c r="M735" i="32"/>
  <c r="N731" i="32"/>
  <c r="M731" i="32"/>
  <c r="O731" i="32"/>
  <c r="N727" i="32"/>
  <c r="O727" i="32"/>
  <c r="M727" i="32"/>
  <c r="N723" i="32"/>
  <c r="M723" i="32"/>
  <c r="O723" i="32"/>
  <c r="N719" i="32"/>
  <c r="O719" i="32"/>
  <c r="M719" i="32"/>
  <c r="N715" i="32"/>
  <c r="M715" i="32"/>
  <c r="O715" i="32"/>
  <c r="N711" i="32"/>
  <c r="O711" i="32"/>
  <c r="M711" i="32"/>
  <c r="N707" i="32"/>
  <c r="M707" i="32"/>
  <c r="O707" i="32"/>
  <c r="N703" i="32"/>
  <c r="O703" i="32"/>
  <c r="M703" i="32"/>
  <c r="N699" i="32"/>
  <c r="M699" i="32"/>
  <c r="O699" i="32"/>
  <c r="N695" i="32"/>
  <c r="O695" i="32"/>
  <c r="M695" i="32"/>
  <c r="N691" i="32"/>
  <c r="O691" i="32"/>
  <c r="M691" i="32"/>
  <c r="N687" i="32"/>
  <c r="M687" i="32"/>
  <c r="O687" i="32"/>
  <c r="N683" i="32"/>
  <c r="M683" i="32"/>
  <c r="O683" i="32"/>
  <c r="N679" i="32"/>
  <c r="O679" i="32"/>
  <c r="M679" i="32"/>
  <c r="N675" i="32"/>
  <c r="M675" i="32"/>
  <c r="O675" i="32"/>
  <c r="N671" i="32"/>
  <c r="M671" i="32"/>
  <c r="O671" i="32"/>
  <c r="N667" i="32"/>
  <c r="M667" i="32"/>
  <c r="O667" i="32"/>
  <c r="N663" i="32"/>
  <c r="O663" i="32"/>
  <c r="M663" i="32"/>
  <c r="N659" i="32"/>
  <c r="O659" i="32"/>
  <c r="M659" i="32"/>
  <c r="N655" i="32"/>
  <c r="M655" i="32"/>
  <c r="O655" i="32"/>
  <c r="N651" i="32"/>
  <c r="M651" i="32"/>
  <c r="O651" i="32"/>
  <c r="N647" i="32"/>
  <c r="O647" i="32"/>
  <c r="M647" i="32"/>
  <c r="N643" i="32"/>
  <c r="O643" i="32"/>
  <c r="M643" i="32"/>
  <c r="N639" i="32"/>
  <c r="O639" i="32"/>
  <c r="M639" i="32"/>
  <c r="N635" i="32"/>
  <c r="M635" i="32"/>
  <c r="O635" i="32"/>
  <c r="N631" i="32"/>
  <c r="O631" i="32"/>
  <c r="M631" i="32"/>
  <c r="N627" i="32"/>
  <c r="O627" i="32"/>
  <c r="M627" i="32"/>
  <c r="N623" i="32"/>
  <c r="M623" i="32"/>
  <c r="O623" i="32"/>
  <c r="N619" i="32"/>
  <c r="M619" i="32"/>
  <c r="O619" i="32"/>
  <c r="N615" i="32"/>
  <c r="M615" i="32"/>
  <c r="O615" i="32"/>
  <c r="N611" i="32"/>
  <c r="O611" i="32"/>
  <c r="M611" i="32"/>
  <c r="N607" i="32"/>
  <c r="O607" i="32"/>
  <c r="M607" i="32"/>
  <c r="N603" i="32"/>
  <c r="M603" i="32"/>
  <c r="O603" i="32"/>
  <c r="N599" i="32"/>
  <c r="M599" i="32"/>
  <c r="O599" i="32"/>
  <c r="N595" i="32"/>
  <c r="O595" i="32"/>
  <c r="M595" i="32"/>
  <c r="N591" i="32"/>
  <c r="M591" i="32"/>
  <c r="O591" i="32"/>
  <c r="N587" i="32"/>
  <c r="M587" i="32"/>
  <c r="O587" i="32"/>
  <c r="N583" i="32"/>
  <c r="M583" i="32"/>
  <c r="O583" i="32"/>
  <c r="N579" i="32"/>
  <c r="O579" i="32"/>
  <c r="M579" i="32"/>
  <c r="N575" i="32"/>
  <c r="M575" i="32"/>
  <c r="O575" i="32"/>
  <c r="N571" i="32"/>
  <c r="M571" i="32"/>
  <c r="O571" i="32"/>
  <c r="N567" i="32"/>
  <c r="M567" i="32"/>
  <c r="O567" i="32"/>
  <c r="N563" i="32"/>
  <c r="O563" i="32"/>
  <c r="M563" i="32"/>
  <c r="N559" i="32"/>
  <c r="O559" i="32"/>
  <c r="M559" i="32"/>
  <c r="N555" i="32"/>
  <c r="O555" i="32"/>
  <c r="M555" i="32"/>
  <c r="N551" i="32"/>
  <c r="M551" i="32"/>
  <c r="O551" i="32"/>
  <c r="N547" i="32"/>
  <c r="O547" i="32"/>
  <c r="M547" i="32"/>
  <c r="N543" i="32"/>
  <c r="O543" i="32"/>
  <c r="M543" i="32"/>
  <c r="N539" i="32"/>
  <c r="M539" i="32"/>
  <c r="O539" i="32"/>
  <c r="N535" i="32"/>
  <c r="M535" i="32"/>
  <c r="O535" i="32"/>
  <c r="N531" i="32"/>
  <c r="O531" i="32"/>
  <c r="M531" i="32"/>
  <c r="N527" i="32"/>
  <c r="M527" i="32"/>
  <c r="O527" i="32"/>
  <c r="N523" i="32"/>
  <c r="O523" i="32"/>
  <c r="M523" i="32"/>
  <c r="N519" i="32"/>
  <c r="M519" i="32"/>
  <c r="O519" i="32"/>
  <c r="N515" i="32"/>
  <c r="O515" i="32"/>
  <c r="M515" i="32"/>
  <c r="N511" i="32"/>
  <c r="M511" i="32"/>
  <c r="O511" i="32"/>
  <c r="N507" i="32"/>
  <c r="O507" i="32"/>
  <c r="M507" i="32"/>
  <c r="N503" i="32"/>
  <c r="M503" i="32"/>
  <c r="O503" i="32"/>
  <c r="N499" i="32"/>
  <c r="O499" i="32"/>
  <c r="M499" i="32"/>
  <c r="N495" i="32"/>
  <c r="M495" i="32"/>
  <c r="O495" i="32"/>
  <c r="N491" i="32"/>
  <c r="O491" i="32"/>
  <c r="M491" i="32"/>
  <c r="N487" i="32"/>
  <c r="M487" i="32"/>
  <c r="O487" i="32"/>
  <c r="N483" i="32"/>
  <c r="O483" i="32"/>
  <c r="M483" i="32"/>
  <c r="N479" i="32"/>
  <c r="O479" i="32"/>
  <c r="M479" i="32"/>
  <c r="N475" i="32"/>
  <c r="M475" i="32"/>
  <c r="O475" i="32"/>
  <c r="N471" i="32"/>
  <c r="M471" i="32"/>
  <c r="O471" i="32"/>
  <c r="N467" i="32"/>
  <c r="O467" i="32"/>
  <c r="M467" i="32"/>
  <c r="N463" i="32"/>
  <c r="M463" i="32"/>
  <c r="O463" i="32"/>
  <c r="N459" i="32"/>
  <c r="M459" i="32"/>
  <c r="O459" i="32"/>
  <c r="N455" i="32"/>
  <c r="M455" i="32"/>
  <c r="O455" i="32"/>
  <c r="N451" i="32"/>
  <c r="O451" i="32"/>
  <c r="M451" i="32"/>
  <c r="N447" i="32"/>
  <c r="O447" i="32"/>
  <c r="M447" i="32"/>
  <c r="N443" i="32"/>
  <c r="M443" i="32"/>
  <c r="O443" i="32"/>
  <c r="N439" i="32"/>
  <c r="M439" i="32"/>
  <c r="O439" i="32"/>
  <c r="N435" i="32"/>
  <c r="O435" i="32"/>
  <c r="M435" i="32"/>
  <c r="N431" i="32"/>
  <c r="O431" i="32"/>
  <c r="M431" i="32"/>
  <c r="N427" i="32"/>
  <c r="O427" i="32"/>
  <c r="M427" i="32"/>
  <c r="N423" i="32"/>
  <c r="M423" i="32"/>
  <c r="O423" i="32"/>
  <c r="N419" i="32"/>
  <c r="O419" i="32"/>
  <c r="M419" i="32"/>
  <c r="N415" i="32"/>
  <c r="O415" i="32"/>
  <c r="M415" i="32"/>
  <c r="N411" i="32"/>
  <c r="M411" i="32"/>
  <c r="O411" i="32"/>
  <c r="N407" i="32"/>
  <c r="M407" i="32"/>
  <c r="O407" i="32"/>
  <c r="N403" i="32"/>
  <c r="O403" i="32"/>
  <c r="M403" i="32"/>
  <c r="N399" i="32"/>
  <c r="M399" i="32"/>
  <c r="O399" i="32"/>
  <c r="N395" i="32"/>
  <c r="O395" i="32"/>
  <c r="M395" i="32"/>
  <c r="N391" i="32"/>
  <c r="M391" i="32"/>
  <c r="O391" i="32"/>
  <c r="N387" i="32"/>
  <c r="O387" i="32"/>
  <c r="M387" i="32"/>
  <c r="N383" i="32"/>
  <c r="M383" i="32"/>
  <c r="O383" i="32"/>
  <c r="N379" i="32"/>
  <c r="M379" i="32"/>
  <c r="O379" i="32"/>
  <c r="N375" i="32"/>
  <c r="M375" i="32"/>
  <c r="O375" i="32"/>
  <c r="N371" i="32"/>
  <c r="O371" i="32"/>
  <c r="M371" i="32"/>
  <c r="N367" i="32"/>
  <c r="M367" i="32"/>
  <c r="O367" i="32"/>
  <c r="N363" i="32"/>
  <c r="O363" i="32"/>
  <c r="M363" i="32"/>
  <c r="N359" i="32"/>
  <c r="M359" i="32"/>
  <c r="O359" i="32"/>
  <c r="N355" i="32"/>
  <c r="O355" i="32"/>
  <c r="M355" i="32"/>
  <c r="N351" i="32"/>
  <c r="O351" i="32"/>
  <c r="M351" i="32"/>
  <c r="N347" i="32"/>
  <c r="M347" i="32"/>
  <c r="O347" i="32"/>
  <c r="N343" i="32"/>
  <c r="M343" i="32"/>
  <c r="O343" i="32"/>
  <c r="N339" i="32"/>
  <c r="O339" i="32"/>
  <c r="M339" i="32"/>
  <c r="N335" i="32"/>
  <c r="M335" i="32"/>
  <c r="O335" i="32"/>
  <c r="N331" i="32"/>
  <c r="M331" i="32"/>
  <c r="O331" i="32"/>
  <c r="N327" i="32"/>
  <c r="M327" i="32"/>
  <c r="O327" i="32"/>
  <c r="N323" i="32"/>
  <c r="O323" i="32"/>
  <c r="M323" i="32"/>
  <c r="N319" i="32"/>
  <c r="O319" i="32"/>
  <c r="M319" i="32"/>
  <c r="N315" i="32"/>
  <c r="M315" i="32"/>
  <c r="O315" i="32"/>
  <c r="N311" i="32"/>
  <c r="M311" i="32"/>
  <c r="O311" i="32"/>
  <c r="N307" i="32"/>
  <c r="O307" i="32"/>
  <c r="M307" i="32"/>
  <c r="N303" i="32"/>
  <c r="M303" i="32"/>
  <c r="O303" i="32"/>
  <c r="O299" i="32"/>
  <c r="N299" i="32"/>
  <c r="M299" i="32"/>
  <c r="M295" i="32"/>
  <c r="N295" i="32"/>
  <c r="O295" i="32"/>
  <c r="M291" i="32"/>
  <c r="O291" i="32"/>
  <c r="N291" i="32"/>
  <c r="N287" i="32"/>
  <c r="O287" i="32"/>
  <c r="M287" i="32"/>
  <c r="O283" i="32"/>
  <c r="M283" i="32"/>
  <c r="N283" i="32"/>
  <c r="N279" i="32"/>
  <c r="O279" i="32"/>
  <c r="M279" i="32"/>
  <c r="M275" i="32"/>
  <c r="O275" i="32"/>
  <c r="N275" i="32"/>
  <c r="N271" i="32"/>
  <c r="M271" i="32"/>
  <c r="O271" i="32"/>
  <c r="O267" i="32"/>
  <c r="M267" i="32"/>
  <c r="N267" i="32"/>
  <c r="O263" i="32"/>
  <c r="N263" i="32"/>
  <c r="M263" i="32"/>
  <c r="M259" i="32"/>
  <c r="N259" i="32"/>
  <c r="O259" i="32"/>
  <c r="N255" i="32"/>
  <c r="O255" i="32"/>
  <c r="M255" i="32"/>
  <c r="O251" i="32"/>
  <c r="M251" i="32"/>
  <c r="N251" i="32"/>
  <c r="N247" i="32"/>
  <c r="O247" i="32"/>
  <c r="M247" i="32"/>
  <c r="M243" i="32"/>
  <c r="N243" i="32"/>
  <c r="O243" i="32"/>
  <c r="N239" i="32"/>
  <c r="M239" i="32"/>
  <c r="O239" i="32"/>
  <c r="O235" i="32"/>
  <c r="N235" i="32"/>
  <c r="M235" i="32"/>
  <c r="M231" i="32"/>
  <c r="O231" i="32"/>
  <c r="N231" i="32"/>
  <c r="M227" i="32"/>
  <c r="N227" i="32"/>
  <c r="O227" i="32"/>
  <c r="N223" i="32"/>
  <c r="O223" i="32"/>
  <c r="M223" i="32"/>
  <c r="O219" i="32"/>
  <c r="M219" i="32"/>
  <c r="N219" i="32"/>
  <c r="O215" i="32"/>
  <c r="M215" i="32"/>
  <c r="N215" i="32"/>
  <c r="M211" i="32"/>
  <c r="O211" i="32"/>
  <c r="N211" i="32"/>
  <c r="N207" i="32"/>
  <c r="M207" i="32"/>
  <c r="O207" i="32"/>
  <c r="O203" i="32"/>
  <c r="N203" i="32"/>
  <c r="M203" i="32"/>
  <c r="O199" i="32"/>
  <c r="M199" i="32"/>
  <c r="N199" i="32"/>
  <c r="M195" i="32"/>
  <c r="N195" i="32"/>
  <c r="O195" i="32"/>
  <c r="N191" i="32"/>
  <c r="M191" i="32"/>
  <c r="O191" i="32"/>
  <c r="O187" i="32"/>
  <c r="N187" i="32"/>
  <c r="M187" i="32"/>
  <c r="N183" i="32"/>
  <c r="O183" i="32"/>
  <c r="M183" i="32"/>
  <c r="M179" i="32"/>
  <c r="O179" i="32"/>
  <c r="N179" i="32"/>
  <c r="N175" i="32"/>
  <c r="M175" i="32"/>
  <c r="O175" i="32"/>
  <c r="O171" i="32"/>
  <c r="N171" i="32"/>
  <c r="M171" i="32"/>
  <c r="M167" i="32"/>
  <c r="N167" i="32"/>
  <c r="O167" i="32"/>
  <c r="M163" i="32"/>
  <c r="O163" i="32"/>
  <c r="N163" i="32"/>
  <c r="N159" i="32"/>
  <c r="O159" i="32"/>
  <c r="M159" i="32"/>
  <c r="O155" i="32"/>
  <c r="M155" i="32"/>
  <c r="N155" i="32"/>
  <c r="N151" i="32"/>
  <c r="M151" i="32"/>
  <c r="O151" i="32"/>
  <c r="M147" i="32"/>
  <c r="O147" i="32"/>
  <c r="N147" i="32"/>
  <c r="N143" i="32"/>
  <c r="M143" i="32"/>
  <c r="O143" i="32"/>
  <c r="O139" i="32"/>
  <c r="M139" i="32"/>
  <c r="N139" i="32"/>
  <c r="O135" i="32"/>
  <c r="N135" i="32"/>
  <c r="M135" i="32"/>
  <c r="M131" i="32"/>
  <c r="N131" i="32"/>
  <c r="O131" i="32"/>
  <c r="N127" i="32"/>
  <c r="O127" i="32"/>
  <c r="M127" i="32"/>
  <c r="O123" i="32"/>
  <c r="M123" i="32"/>
  <c r="N123" i="32"/>
  <c r="N119" i="32"/>
  <c r="O119" i="32"/>
  <c r="M119" i="32"/>
  <c r="M115" i="32"/>
  <c r="O115" i="32"/>
  <c r="N115" i="32"/>
  <c r="N111" i="32"/>
  <c r="O111" i="32"/>
  <c r="M111" i="32"/>
  <c r="K5005" i="32"/>
  <c r="K4989" i="32"/>
  <c r="K4973" i="32"/>
  <c r="K4957" i="32"/>
  <c r="K4941" i="32"/>
  <c r="K4925" i="32"/>
  <c r="K4909" i="32"/>
  <c r="K4893" i="32"/>
  <c r="K4877" i="32"/>
  <c r="K4861" i="32"/>
  <c r="K4845" i="32"/>
  <c r="K4829" i="32"/>
  <c r="K4813" i="32"/>
  <c r="K4797" i="32"/>
  <c r="C4781" i="32"/>
  <c r="D4761" i="32"/>
  <c r="G4737" i="32"/>
  <c r="H4701" i="32"/>
  <c r="F4685" i="32"/>
  <c r="B4673" i="32"/>
  <c r="F4653" i="32"/>
  <c r="B4641" i="32"/>
  <c r="F4621" i="32"/>
  <c r="B4609" i="32"/>
  <c r="F4589" i="32"/>
  <c r="B4577" i="32"/>
  <c r="F4557" i="32"/>
  <c r="B4545" i="32"/>
  <c r="F4525" i="32"/>
  <c r="B4513" i="32"/>
  <c r="F4493" i="32"/>
  <c r="B4481" i="32"/>
  <c r="F4461" i="32"/>
  <c r="B4449" i="32"/>
  <c r="F4429" i="32"/>
  <c r="B4417" i="32"/>
  <c r="F4397" i="32"/>
  <c r="B4385" i="32"/>
  <c r="F4365" i="32"/>
  <c r="B4353" i="32"/>
  <c r="F4333" i="32"/>
  <c r="B4321" i="32"/>
  <c r="F4301" i="32"/>
  <c r="B4289" i="32"/>
  <c r="F4269" i="32"/>
  <c r="B4257" i="32"/>
  <c r="F4237" i="32"/>
  <c r="B4225" i="32"/>
  <c r="F4205" i="32"/>
  <c r="B4193" i="32"/>
  <c r="F4173" i="32"/>
  <c r="B4161" i="32"/>
  <c r="F4141" i="32"/>
  <c r="B4129" i="32"/>
  <c r="F4109" i="32"/>
  <c r="B4097" i="32"/>
  <c r="F4077" i="32"/>
  <c r="B4065" i="32"/>
  <c r="F4045" i="32"/>
  <c r="B4033" i="32"/>
  <c r="F4013" i="32"/>
  <c r="B4001" i="32"/>
  <c r="F3981" i="32"/>
  <c r="B3969" i="32"/>
  <c r="F3949" i="32"/>
  <c r="B3937" i="32"/>
  <c r="L3853" i="32"/>
  <c r="L3725" i="32"/>
  <c r="L3597" i="32"/>
  <c r="O5007" i="32"/>
  <c r="N5001" i="32"/>
  <c r="O4991" i="32"/>
  <c r="N4985" i="32"/>
  <c r="O4975" i="32"/>
  <c r="N4969" i="32"/>
  <c r="O4959" i="32"/>
  <c r="N4953" i="32"/>
  <c r="O4943" i="32"/>
  <c r="N4937" i="32"/>
  <c r="O4927" i="32"/>
  <c r="N4921" i="32"/>
  <c r="O4911" i="32"/>
  <c r="N4905" i="32"/>
  <c r="O4895" i="32"/>
  <c r="N4889" i="32"/>
  <c r="O4879" i="32"/>
  <c r="N4873" i="32"/>
  <c r="O4863" i="32"/>
  <c r="N4857" i="32"/>
  <c r="O4847" i="32"/>
  <c r="N4841" i="32"/>
  <c r="O4831" i="32"/>
  <c r="N4825" i="32"/>
  <c r="O4815" i="32"/>
  <c r="N4809" i="32"/>
  <c r="O4799" i="32"/>
  <c r="N4793" i="32"/>
  <c r="O4783" i="32"/>
  <c r="N4777" i="32"/>
  <c r="O4767" i="32"/>
  <c r="N4761" i="32"/>
  <c r="O4751" i="32"/>
  <c r="N4745" i="32"/>
  <c r="O4735" i="32"/>
  <c r="N4729" i="32"/>
  <c r="O4719" i="32"/>
  <c r="N4713" i="32"/>
  <c r="O4703" i="32"/>
  <c r="N4697" i="32"/>
  <c r="O4687" i="32"/>
  <c r="N4681" i="32"/>
  <c r="O4671" i="32"/>
  <c r="N4665" i="32"/>
  <c r="O4655" i="32"/>
  <c r="N4649" i="32"/>
  <c r="O4639" i="32"/>
  <c r="N4633" i="32"/>
  <c r="O4623" i="32"/>
  <c r="N4617" i="32"/>
  <c r="O4607" i="32"/>
  <c r="N4601" i="32"/>
  <c r="O4591" i="32"/>
  <c r="N4585" i="32"/>
  <c r="O4575" i="32"/>
  <c r="N4569" i="32"/>
  <c r="O4559" i="32"/>
  <c r="N4553" i="32"/>
  <c r="O4543" i="32"/>
  <c r="N4537" i="32"/>
  <c r="O4527" i="32"/>
  <c r="N4521" i="32"/>
  <c r="O4511" i="32"/>
  <c r="N4505" i="32"/>
  <c r="O4495" i="32"/>
  <c r="N4489" i="32"/>
  <c r="O4479" i="32"/>
  <c r="N4473" i="32"/>
  <c r="O4463" i="32"/>
  <c r="N4457" i="32"/>
  <c r="O4447" i="32"/>
  <c r="N4441" i="32"/>
  <c r="O4431" i="32"/>
  <c r="N4425" i="32"/>
  <c r="O4415" i="32"/>
  <c r="N4409" i="32"/>
  <c r="O4399" i="32"/>
  <c r="N4393" i="32"/>
  <c r="O4383" i="32"/>
  <c r="N4377" i="32"/>
  <c r="O4367" i="32"/>
  <c r="N4361" i="32"/>
  <c r="O4351" i="32"/>
  <c r="N4345" i="32"/>
  <c r="O4335" i="32"/>
  <c r="N4329" i="32"/>
  <c r="O4319" i="32"/>
  <c r="N4313" i="32"/>
  <c r="O4303" i="32"/>
  <c r="N4297" i="32"/>
  <c r="O4287" i="32"/>
  <c r="N4281" i="32"/>
  <c r="O4271" i="32"/>
  <c r="N4265" i="32"/>
  <c r="O4255" i="32"/>
  <c r="N4249" i="32"/>
  <c r="O4239" i="32"/>
  <c r="N4233" i="32"/>
  <c r="O4223" i="32"/>
  <c r="N4217" i="32"/>
  <c r="O4207" i="32"/>
  <c r="N4201" i="32"/>
  <c r="O4191" i="32"/>
  <c r="N4185" i="32"/>
  <c r="O4175" i="32"/>
  <c r="N4169" i="32"/>
  <c r="O4159" i="32"/>
  <c r="N4153" i="32"/>
  <c r="M4149" i="32"/>
  <c r="N4145" i="32"/>
  <c r="M4141" i="32"/>
  <c r="N4137" i="32"/>
  <c r="M4133" i="32"/>
  <c r="N4129" i="32"/>
  <c r="M4125" i="32"/>
  <c r="N4121" i="32"/>
  <c r="M4117" i="32"/>
  <c r="N4113" i="32"/>
  <c r="M4109" i="32"/>
  <c r="N4105" i="32"/>
  <c r="M4101" i="32"/>
  <c r="N4097" i="32"/>
  <c r="M4093" i="32"/>
  <c r="N4089" i="32"/>
  <c r="M4085" i="32"/>
  <c r="N4081" i="32"/>
  <c r="M4077" i="32"/>
  <c r="N4073" i="32"/>
  <c r="M4069" i="32"/>
  <c r="N4065" i="32"/>
  <c r="M4061" i="32"/>
  <c r="N4057" i="32"/>
  <c r="M4053" i="32"/>
  <c r="N4049" i="32"/>
  <c r="M4045" i="32"/>
  <c r="N4041" i="32"/>
  <c r="M4037" i="32"/>
  <c r="N4033" i="32"/>
  <c r="M4029" i="32"/>
  <c r="N4025" i="32"/>
  <c r="M4021" i="32"/>
  <c r="N4017" i="32"/>
  <c r="M4013" i="32"/>
  <c r="N4009" i="32"/>
  <c r="M4005" i="32"/>
  <c r="N4001" i="32"/>
  <c r="M3997" i="32"/>
  <c r="N3993" i="32"/>
  <c r="M3989" i="32"/>
  <c r="N3985" i="32"/>
  <c r="M3981" i="32"/>
  <c r="N3977" i="32"/>
  <c r="M3973" i="32"/>
  <c r="N3969" i="32"/>
  <c r="M3965" i="32"/>
  <c r="N3961" i="32"/>
  <c r="M3957" i="32"/>
  <c r="N3953" i="32"/>
  <c r="O3947" i="32"/>
  <c r="O3931" i="32"/>
  <c r="O3915" i="32"/>
  <c r="O3899" i="32"/>
  <c r="O3883" i="32"/>
  <c r="O3867" i="32"/>
  <c r="O3851" i="32"/>
  <c r="O3835" i="32"/>
  <c r="O3819" i="32"/>
  <c r="O3803" i="32"/>
  <c r="O3787" i="32"/>
  <c r="O3771" i="32"/>
  <c r="O3755" i="32"/>
  <c r="O3739" i="32"/>
  <c r="O3723" i="32"/>
  <c r="O3707" i="32"/>
  <c r="O3691" i="32"/>
  <c r="O3675" i="32"/>
  <c r="O3659" i="32"/>
  <c r="O3643" i="32"/>
  <c r="O3627" i="32"/>
  <c r="O3611" i="32"/>
  <c r="O3595" i="32"/>
  <c r="O3579" i="32"/>
  <c r="O3563" i="32"/>
  <c r="O3547" i="32"/>
  <c r="O3531" i="32"/>
  <c r="O3515" i="32"/>
  <c r="O3499" i="32"/>
  <c r="O3483" i="32"/>
  <c r="O3467" i="32"/>
  <c r="O3451" i="32"/>
  <c r="O3435" i="32"/>
  <c r="O3419" i="32"/>
  <c r="O3403" i="32"/>
  <c r="O3387" i="32"/>
  <c r="O3371" i="32"/>
  <c r="O3355" i="32"/>
  <c r="O3339" i="32"/>
  <c r="O3323" i="32"/>
  <c r="M3313" i="32"/>
  <c r="O3259" i="32"/>
  <c r="M3249" i="32"/>
  <c r="M3217" i="32"/>
  <c r="M3185" i="32"/>
  <c r="O3079" i="32"/>
  <c r="M3023" i="32"/>
  <c r="N2923" i="32"/>
  <c r="O2823" i="32"/>
  <c r="O2695" i="32"/>
  <c r="O2567" i="32"/>
  <c r="O2439" i="32"/>
  <c r="K5001" i="32"/>
  <c r="K4985" i="32"/>
  <c r="K4969" i="32"/>
  <c r="K4953" i="32"/>
  <c r="K4937" i="32"/>
  <c r="K4921" i="32"/>
  <c r="K4905" i="32"/>
  <c r="K4889" i="32"/>
  <c r="K4873" i="32"/>
  <c r="K4857" i="32"/>
  <c r="K4841" i="32"/>
  <c r="K4825" i="32"/>
  <c r="K4809" i="32"/>
  <c r="L4785" i="32"/>
  <c r="F4773" i="32"/>
  <c r="J4729" i="32"/>
  <c r="C4717" i="32"/>
  <c r="K4709" i="32"/>
  <c r="B4705" i="32"/>
  <c r="F4693" i="32"/>
  <c r="B4681" i="32"/>
  <c r="F4661" i="32"/>
  <c r="B4649" i="32"/>
  <c r="F4629" i="32"/>
  <c r="B4617" i="32"/>
  <c r="F4597" i="32"/>
  <c r="B4585" i="32"/>
  <c r="F4565" i="32"/>
  <c r="B4553" i="32"/>
  <c r="F4533" i="32"/>
  <c r="B4521" i="32"/>
  <c r="F4501" i="32"/>
  <c r="B4489" i="32"/>
  <c r="F4469" i="32"/>
  <c r="B4457" i="32"/>
  <c r="F4437" i="32"/>
  <c r="B4425" i="32"/>
  <c r="F4405" i="32"/>
  <c r="B4393" i="32"/>
  <c r="F4373" i="32"/>
  <c r="B4361" i="32"/>
  <c r="F4341" i="32"/>
  <c r="B4329" i="32"/>
  <c r="F4309" i="32"/>
  <c r="B4297" i="32"/>
  <c r="F4277" i="32"/>
  <c r="B4265" i="32"/>
  <c r="F4245" i="32"/>
  <c r="B4233" i="32"/>
  <c r="F4213" i="32"/>
  <c r="B4201" i="32"/>
  <c r="F4181" i="32"/>
  <c r="B4169" i="32"/>
  <c r="F4149" i="32"/>
  <c r="B4137" i="32"/>
  <c r="F4117" i="32"/>
  <c r="B4105" i="32"/>
  <c r="F4085" i="32"/>
  <c r="B4073" i="32"/>
  <c r="F4053" i="32"/>
  <c r="B4041" i="32"/>
  <c r="F4021" i="32"/>
  <c r="B4009" i="32"/>
  <c r="F3989" i="32"/>
  <c r="B3977" i="32"/>
  <c r="F3957" i="32"/>
  <c r="B3945" i="32"/>
  <c r="L3885" i="32"/>
  <c r="L3757" i="32"/>
  <c r="L3629" i="32"/>
  <c r="L3501" i="32"/>
  <c r="G3381" i="32"/>
  <c r="M5013" i="32"/>
  <c r="O5003" i="32"/>
  <c r="M5001" i="32"/>
  <c r="M4997" i="32"/>
  <c r="O4987" i="32"/>
  <c r="M4985" i="32"/>
  <c r="M4981" i="32"/>
  <c r="O4971" i="32"/>
  <c r="M4969" i="32"/>
  <c r="M4965" i="32"/>
  <c r="O4955" i="32"/>
  <c r="M4953" i="32"/>
  <c r="M4949" i="32"/>
  <c r="O4939" i="32"/>
  <c r="M4937" i="32"/>
  <c r="M4933" i="32"/>
  <c r="O4923" i="32"/>
  <c r="M4921" i="32"/>
  <c r="M4917" i="32"/>
  <c r="O4907" i="32"/>
  <c r="M4905" i="32"/>
  <c r="M4901" i="32"/>
  <c r="O4891" i="32"/>
  <c r="M4889" i="32"/>
  <c r="M4885" i="32"/>
  <c r="O4875" i="32"/>
  <c r="M4873" i="32"/>
  <c r="M4869" i="32"/>
  <c r="O4859" i="32"/>
  <c r="M4857" i="32"/>
  <c r="M4853" i="32"/>
  <c r="O4843" i="32"/>
  <c r="M4841" i="32"/>
  <c r="M4837" i="32"/>
  <c r="O4827" i="32"/>
  <c r="M4825" i="32"/>
  <c r="M4821" i="32"/>
  <c r="O4811" i="32"/>
  <c r="M4809" i="32"/>
  <c r="M4805" i="32"/>
  <c r="O4795" i="32"/>
  <c r="M4793" i="32"/>
  <c r="M4789" i="32"/>
  <c r="O4779" i="32"/>
  <c r="M4777" i="32"/>
  <c r="M4773" i="32"/>
  <c r="O4763" i="32"/>
  <c r="M4761" i="32"/>
  <c r="M4757" i="32"/>
  <c r="O4747" i="32"/>
  <c r="M4745" i="32"/>
  <c r="M4741" i="32"/>
  <c r="O4731" i="32"/>
  <c r="M4729" i="32"/>
  <c r="M4725" i="32"/>
  <c r="O4715" i="32"/>
  <c r="M4713" i="32"/>
  <c r="M4709" i="32"/>
  <c r="O4699" i="32"/>
  <c r="M4697" i="32"/>
  <c r="M4693" i="32"/>
  <c r="O4683" i="32"/>
  <c r="M4681" i="32"/>
  <c r="M4677" i="32"/>
  <c r="O4667" i="32"/>
  <c r="M4665" i="32"/>
  <c r="M4661" i="32"/>
  <c r="O4651" i="32"/>
  <c r="M4649" i="32"/>
  <c r="M4645" i="32"/>
  <c r="O4635" i="32"/>
  <c r="M4633" i="32"/>
  <c r="M4629" i="32"/>
  <c r="O4619" i="32"/>
  <c r="M4617" i="32"/>
  <c r="M4613" i="32"/>
  <c r="O4603" i="32"/>
  <c r="M4601" i="32"/>
  <c r="M4597" i="32"/>
  <c r="O4587" i="32"/>
  <c r="M4585" i="32"/>
  <c r="M4581" i="32"/>
  <c r="O4571" i="32"/>
  <c r="M4569" i="32"/>
  <c r="M4565" i="32"/>
  <c r="O4555" i="32"/>
  <c r="M4553" i="32"/>
  <c r="M4549" i="32"/>
  <c r="O4539" i="32"/>
  <c r="M4537" i="32"/>
  <c r="M4533" i="32"/>
  <c r="O4523" i="32"/>
  <c r="M4521" i="32"/>
  <c r="M4517" i="32"/>
  <c r="O4507" i="32"/>
  <c r="M4505" i="32"/>
  <c r="M4501" i="32"/>
  <c r="O4491" i="32"/>
  <c r="M4489" i="32"/>
  <c r="M4485" i="32"/>
  <c r="O4475" i="32"/>
  <c r="M4473" i="32"/>
  <c r="M4469" i="32"/>
  <c r="O4459" i="32"/>
  <c r="M4457" i="32"/>
  <c r="M4453" i="32"/>
  <c r="O4443" i="32"/>
  <c r="M4441" i="32"/>
  <c r="M4437" i="32"/>
  <c r="O4427" i="32"/>
  <c r="M4425" i="32"/>
  <c r="M4421" i="32"/>
  <c r="O4411" i="32"/>
  <c r="M4409" i="32"/>
  <c r="M4405" i="32"/>
  <c r="O4395" i="32"/>
  <c r="M4393" i="32"/>
  <c r="M4389" i="32"/>
  <c r="O4379" i="32"/>
  <c r="M4377" i="32"/>
  <c r="M4373" i="32"/>
  <c r="O4363" i="32"/>
  <c r="M4361" i="32"/>
  <c r="M4357" i="32"/>
  <c r="O4347" i="32"/>
  <c r="M4345" i="32"/>
  <c r="M4341" i="32"/>
  <c r="O4331" i="32"/>
  <c r="M4329" i="32"/>
  <c r="M4325" i="32"/>
  <c r="O4315" i="32"/>
  <c r="M4313" i="32"/>
  <c r="M4309" i="32"/>
  <c r="O4299" i="32"/>
  <c r="M4297" i="32"/>
  <c r="M4293" i="32"/>
  <c r="O4283" i="32"/>
  <c r="M4281" i="32"/>
  <c r="M4277" i="32"/>
  <c r="O4267" i="32"/>
  <c r="M4265" i="32"/>
  <c r="M4261" i="32"/>
  <c r="O4251" i="32"/>
  <c r="M4249" i="32"/>
  <c r="M4245" i="32"/>
  <c r="O4235" i="32"/>
  <c r="M4233" i="32"/>
  <c r="M4229" i="32"/>
  <c r="O4219" i="32"/>
  <c r="M4217" i="32"/>
  <c r="M4213" i="32"/>
  <c r="O4203" i="32"/>
  <c r="M4201" i="32"/>
  <c r="M4197" i="32"/>
  <c r="O4187" i="32"/>
  <c r="M4185" i="32"/>
  <c r="M4181" i="32"/>
  <c r="O4171" i="32"/>
  <c r="M4169" i="32"/>
  <c r="M4165" i="32"/>
  <c r="O4155" i="32"/>
  <c r="O4151" i="32"/>
  <c r="O4143" i="32"/>
  <c r="O4135" i="32"/>
  <c r="O4127" i="32"/>
  <c r="O4119" i="32"/>
  <c r="O4111" i="32"/>
  <c r="O4103" i="32"/>
  <c r="O4095" i="32"/>
  <c r="O4087" i="32"/>
  <c r="O4079" i="32"/>
  <c r="O4071" i="32"/>
  <c r="O4063" i="32"/>
  <c r="O4055" i="32"/>
  <c r="O4047" i="32"/>
  <c r="O4039" i="32"/>
  <c r="O4031" i="32"/>
  <c r="O4023" i="32"/>
  <c r="O4015" i="32"/>
  <c r="O4007" i="32"/>
  <c r="O3999" i="32"/>
  <c r="O3991" i="32"/>
  <c r="O3983" i="32"/>
  <c r="O3975" i="32"/>
  <c r="O3967" i="32"/>
  <c r="O3959" i="32"/>
  <c r="O3951" i="32"/>
  <c r="N3945" i="32"/>
  <c r="M3937" i="32"/>
  <c r="N3929" i="32"/>
  <c r="M3921" i="32"/>
  <c r="N3913" i="32"/>
  <c r="M3905" i="32"/>
  <c r="N3897" i="32"/>
  <c r="M3889" i="32"/>
  <c r="N3881" i="32"/>
  <c r="M3873" i="32"/>
  <c r="N3865" i="32"/>
  <c r="M3857" i="32"/>
  <c r="N3849" i="32"/>
  <c r="M3841" i="32"/>
  <c r="N3833" i="32"/>
  <c r="M3825" i="32"/>
  <c r="N3817" i="32"/>
  <c r="M3809" i="32"/>
  <c r="N3801" i="32"/>
  <c r="M3793" i="32"/>
  <c r="N3785" i="32"/>
  <c r="M3777" i="32"/>
  <c r="N3769" i="32"/>
  <c r="M3761" i="32"/>
  <c r="N3753" i="32"/>
  <c r="M3745" i="32"/>
  <c r="N3737" i="32"/>
  <c r="M3729" i="32"/>
  <c r="N3721" i="32"/>
  <c r="M3713" i="32"/>
  <c r="N3705" i="32"/>
  <c r="M3697" i="32"/>
  <c r="N3689" i="32"/>
  <c r="M3681" i="32"/>
  <c r="N3673" i="32"/>
  <c r="M3665" i="32"/>
  <c r="N3657" i="32"/>
  <c r="M3649" i="32"/>
  <c r="N3641" i="32"/>
  <c r="M3633" i="32"/>
  <c r="N3625" i="32"/>
  <c r="M3617" i="32"/>
  <c r="N3609" i="32"/>
  <c r="M3601" i="32"/>
  <c r="N3593" i="32"/>
  <c r="M3585" i="32"/>
  <c r="N3577" i="32"/>
  <c r="M3569" i="32"/>
  <c r="N3561" i="32"/>
  <c r="M3553" i="32"/>
  <c r="N3545" i="32"/>
  <c r="M3537" i="32"/>
  <c r="N3529" i="32"/>
  <c r="M3521" i="32"/>
  <c r="N3513" i="32"/>
  <c r="M3505" i="32"/>
  <c r="N3497" i="32"/>
  <c r="M3489" i="32"/>
  <c r="N3481" i="32"/>
  <c r="M3473" i="32"/>
  <c r="N3465" i="32"/>
  <c r="M3457" i="32"/>
  <c r="N3449" i="32"/>
  <c r="M3441" i="32"/>
  <c r="N3433" i="32"/>
  <c r="M3425" i="32"/>
  <c r="N3417" i="32"/>
  <c r="M3409" i="32"/>
  <c r="N3401" i="32"/>
  <c r="M3393" i="32"/>
  <c r="N3385" i="32"/>
  <c r="M3377" i="32"/>
  <c r="N3369" i="32"/>
  <c r="M3361" i="32"/>
  <c r="N3353" i="32"/>
  <c r="M3345" i="32"/>
  <c r="N3337" i="32"/>
  <c r="M3329" i="32"/>
  <c r="O3275" i="32"/>
  <c r="M3265" i="32"/>
  <c r="O3227" i="32"/>
  <c r="O3195" i="32"/>
  <c r="N3115" i="32"/>
  <c r="O3015" i="32"/>
  <c r="M2959" i="32"/>
  <c r="N2859" i="32"/>
  <c r="O2727" i="32"/>
  <c r="O2599" i="32"/>
  <c r="O2471" i="32"/>
  <c r="M2339" i="32"/>
  <c r="M2211" i="32"/>
  <c r="L3533" i="32"/>
  <c r="M3281" i="32"/>
  <c r="K5009" i="32"/>
  <c r="K4993" i="32"/>
  <c r="K4977" i="32"/>
  <c r="K4961" i="32"/>
  <c r="K4945" i="32"/>
  <c r="K4929" i="32"/>
  <c r="K4913" i="32"/>
  <c r="K4897" i="32"/>
  <c r="K4881" i="32"/>
  <c r="K4865" i="32"/>
  <c r="K4849" i="32"/>
  <c r="K4833" i="32"/>
  <c r="K4817" i="32"/>
  <c r="K4801" i="32"/>
  <c r="H4781" i="32"/>
  <c r="K4757" i="32"/>
  <c r="D4745" i="32"/>
  <c r="F4725" i="32"/>
  <c r="F4677" i="32"/>
  <c r="B4665" i="32"/>
  <c r="F4645" i="32"/>
  <c r="B4633" i="32"/>
  <c r="F4613" i="32"/>
  <c r="B4601" i="32"/>
  <c r="F4581" i="32"/>
  <c r="B4569" i="32"/>
  <c r="F4549" i="32"/>
  <c r="B4537" i="32"/>
  <c r="F4517" i="32"/>
  <c r="B4505" i="32"/>
  <c r="F4485" i="32"/>
  <c r="B4473" i="32"/>
  <c r="F4453" i="32"/>
  <c r="B4441" i="32"/>
  <c r="F4421" i="32"/>
  <c r="B4409" i="32"/>
  <c r="F4389" i="32"/>
  <c r="B4377" i="32"/>
  <c r="F4357" i="32"/>
  <c r="B4345" i="32"/>
  <c r="F4325" i="32"/>
  <c r="B4313" i="32"/>
  <c r="F4293" i="32"/>
  <c r="B4281" i="32"/>
  <c r="F4261" i="32"/>
  <c r="B4249" i="32"/>
  <c r="F4229" i="32"/>
  <c r="B4217" i="32"/>
  <c r="F4197" i="32"/>
  <c r="B4185" i="32"/>
  <c r="F4165" i="32"/>
  <c r="B4153" i="32"/>
  <c r="F4133" i="32"/>
  <c r="B4121" i="32"/>
  <c r="F4101" i="32"/>
  <c r="B4089" i="32"/>
  <c r="F4069" i="32"/>
  <c r="B4057" i="32"/>
  <c r="F4037" i="32"/>
  <c r="B4025" i="32"/>
  <c r="F4005" i="32"/>
  <c r="B3993" i="32"/>
  <c r="F3973" i="32"/>
  <c r="B3961" i="32"/>
  <c r="F3941" i="32"/>
  <c r="L3821" i="32"/>
  <c r="L3565" i="32"/>
  <c r="M4989" i="32"/>
  <c r="M4957" i="32"/>
  <c r="M4941" i="32"/>
  <c r="M4925" i="32"/>
  <c r="M4913" i="32"/>
  <c r="M4897" i="32"/>
  <c r="M4893" i="32"/>
  <c r="M4877" i="32"/>
  <c r="M4865" i="32"/>
  <c r="M4817" i="32"/>
  <c r="M4813" i="32"/>
  <c r="M4797" i="32"/>
  <c r="M4765" i="32"/>
  <c r="M4737" i="32"/>
  <c r="M4721" i="32"/>
  <c r="M4717" i="32"/>
  <c r="M4705" i="32"/>
  <c r="M4701" i="32"/>
  <c r="M4689" i="32"/>
  <c r="M4685" i="32"/>
  <c r="M4673" i="32"/>
  <c r="M4669" i="32"/>
  <c r="M4657" i="32"/>
  <c r="M4653" i="32"/>
  <c r="M4641" i="32"/>
  <c r="M4637" i="32"/>
  <c r="M4625" i="32"/>
  <c r="M4621" i="32"/>
  <c r="M4609" i="32"/>
  <c r="M4605" i="32"/>
  <c r="M4593" i="32"/>
  <c r="M4589" i="32"/>
  <c r="M4577" i="32"/>
  <c r="M4573" i="32"/>
  <c r="M4561" i="32"/>
  <c r="M4557" i="32"/>
  <c r="M4545" i="32"/>
  <c r="M4541" i="32"/>
  <c r="M4529" i="32"/>
  <c r="M4525" i="32"/>
  <c r="M4513" i="32"/>
  <c r="M4509" i="32"/>
  <c r="M4497" i="32"/>
  <c r="M4493" i="32"/>
  <c r="M4481" i="32"/>
  <c r="M4477" i="32"/>
  <c r="M4465" i="32"/>
  <c r="M4461" i="32"/>
  <c r="M4449" i="32"/>
  <c r="M4445" i="32"/>
  <c r="M4433" i="32"/>
  <c r="M4429" i="32"/>
  <c r="M4417" i="32"/>
  <c r="M4413" i="32"/>
  <c r="M4401" i="32"/>
  <c r="M4397" i="32"/>
  <c r="M4385" i="32"/>
  <c r="M4381" i="32"/>
  <c r="M4369" i="32"/>
  <c r="M4365" i="32"/>
  <c r="M4353" i="32"/>
  <c r="M4349" i="32"/>
  <c r="M4337" i="32"/>
  <c r="M4333" i="32"/>
  <c r="M4321" i="32"/>
  <c r="M4317" i="32"/>
  <c r="M4305" i="32"/>
  <c r="M4301" i="32"/>
  <c r="M4289" i="32"/>
  <c r="M4285" i="32"/>
  <c r="M4273" i="32"/>
  <c r="M4269" i="32"/>
  <c r="M4257" i="32"/>
  <c r="M4253" i="32"/>
  <c r="M4241" i="32"/>
  <c r="M4237" i="32"/>
  <c r="M4225" i="32"/>
  <c r="M4221" i="32"/>
  <c r="M4209" i="32"/>
  <c r="M4205" i="32"/>
  <c r="M4193" i="32"/>
  <c r="M4189" i="32"/>
  <c r="M4177" i="32"/>
  <c r="M4173" i="32"/>
  <c r="M4161" i="32"/>
  <c r="M4157" i="32"/>
  <c r="O3307" i="32"/>
  <c r="M3297" i="32"/>
  <c r="O3243" i="32"/>
  <c r="O3211" i="32"/>
  <c r="O3179" i="32"/>
  <c r="O3147" i="32"/>
  <c r="M3087" i="32"/>
  <c r="N2987" i="32"/>
  <c r="O2887" i="32"/>
  <c r="M2831" i="32"/>
  <c r="O2663" i="32"/>
  <c r="O2535" i="32"/>
  <c r="M2403" i="32"/>
  <c r="M2275" i="32"/>
  <c r="M2147" i="32"/>
  <c r="N3076" i="32"/>
  <c r="N3012" i="32"/>
  <c r="N2948" i="32"/>
  <c r="N2884" i="32"/>
  <c r="N2820" i="32"/>
  <c r="E2" i="32"/>
  <c r="N2" i="32"/>
  <c r="O2" i="32"/>
  <c r="O22" i="32"/>
  <c r="N22" i="32"/>
  <c r="M22" i="32"/>
  <c r="O18" i="32"/>
  <c r="N18" i="32"/>
  <c r="M18" i="32"/>
  <c r="O14" i="32"/>
  <c r="N14" i="32"/>
  <c r="M14" i="32"/>
  <c r="O10" i="32"/>
  <c r="M10" i="32"/>
  <c r="N10" i="32"/>
  <c r="O6" i="32"/>
  <c r="N6" i="32"/>
  <c r="M6" i="32"/>
  <c r="O110" i="32"/>
  <c r="M110" i="32"/>
  <c r="N110" i="32"/>
  <c r="O106" i="32"/>
  <c r="M106" i="32"/>
  <c r="N106" i="32"/>
  <c r="O102" i="32"/>
  <c r="N102" i="32"/>
  <c r="M102" i="32"/>
  <c r="O98" i="32"/>
  <c r="M98" i="32"/>
  <c r="N98" i="32"/>
  <c r="O94" i="32"/>
  <c r="N94" i="32"/>
  <c r="M94" i="32"/>
  <c r="O90" i="32"/>
  <c r="M90" i="32"/>
  <c r="N90" i="32"/>
  <c r="O86" i="32"/>
  <c r="N86" i="32"/>
  <c r="M86" i="32"/>
  <c r="O82" i="32"/>
  <c r="M82" i="32"/>
  <c r="N82" i="32"/>
  <c r="O78" i="32"/>
  <c r="N78" i="32"/>
  <c r="M78" i="32"/>
  <c r="O74" i="32"/>
  <c r="M74" i="32"/>
  <c r="N74" i="32"/>
  <c r="O70" i="32"/>
  <c r="N70" i="32"/>
  <c r="M70" i="32"/>
  <c r="O66" i="32"/>
  <c r="M66" i="32"/>
  <c r="N66" i="32"/>
  <c r="O62" i="32"/>
  <c r="N62" i="32"/>
  <c r="M62" i="32"/>
  <c r="O58" i="32"/>
  <c r="M58" i="32"/>
  <c r="N58" i="32"/>
  <c r="O54" i="32"/>
  <c r="N54" i="32"/>
  <c r="M54" i="32"/>
  <c r="O50" i="32"/>
  <c r="N50" i="32"/>
  <c r="M50" i="32"/>
  <c r="O46" i="32"/>
  <c r="M46" i="32"/>
  <c r="N46" i="32"/>
  <c r="O42" i="32"/>
  <c r="M42" i="32"/>
  <c r="N42" i="32"/>
  <c r="O38" i="32"/>
  <c r="N38" i="32"/>
  <c r="M38" i="32"/>
  <c r="O34" i="32"/>
  <c r="M34" i="32"/>
  <c r="N34" i="32"/>
  <c r="O30" i="32"/>
  <c r="M30" i="32"/>
  <c r="N30" i="32"/>
  <c r="O26" i="32"/>
  <c r="M26" i="32"/>
  <c r="N26" i="32"/>
  <c r="E5012" i="32"/>
  <c r="N5012" i="32"/>
  <c r="F5012" i="32"/>
  <c r="O5012" i="32"/>
  <c r="H5012" i="32"/>
  <c r="E5008" i="32"/>
  <c r="N5008" i="32"/>
  <c r="F5008" i="32"/>
  <c r="O5008" i="32"/>
  <c r="H5008" i="32"/>
  <c r="E5004" i="32"/>
  <c r="N5004" i="32"/>
  <c r="F5004" i="32"/>
  <c r="O5004" i="32"/>
  <c r="H5004" i="32"/>
  <c r="E5000" i="32"/>
  <c r="N5000" i="32"/>
  <c r="F5000" i="32"/>
  <c r="O5000" i="32"/>
  <c r="H5000" i="32"/>
  <c r="E4996" i="32"/>
  <c r="N4996" i="32"/>
  <c r="F4996" i="32"/>
  <c r="O4996" i="32"/>
  <c r="H4996" i="32"/>
  <c r="E4992" i="32"/>
  <c r="N4992" i="32"/>
  <c r="F4992" i="32"/>
  <c r="O4992" i="32"/>
  <c r="H4992" i="32"/>
  <c r="E4988" i="32"/>
  <c r="N4988" i="32"/>
  <c r="F4988" i="32"/>
  <c r="O4988" i="32"/>
  <c r="H4988" i="32"/>
  <c r="E4984" i="32"/>
  <c r="N4984" i="32"/>
  <c r="F4984" i="32"/>
  <c r="O4984" i="32"/>
  <c r="H4984" i="32"/>
  <c r="E4980" i="32"/>
  <c r="N4980" i="32"/>
  <c r="F4980" i="32"/>
  <c r="O4980" i="32"/>
  <c r="H4980" i="32"/>
  <c r="E4976" i="32"/>
  <c r="N4976" i="32"/>
  <c r="F4976" i="32"/>
  <c r="O4976" i="32"/>
  <c r="H4976" i="32"/>
  <c r="E4972" i="32"/>
  <c r="N4972" i="32"/>
  <c r="F4972" i="32"/>
  <c r="O4972" i="32"/>
  <c r="H4972" i="32"/>
  <c r="E4968" i="32"/>
  <c r="N4968" i="32"/>
  <c r="F4968" i="32"/>
  <c r="O4968" i="32"/>
  <c r="H4968" i="32"/>
  <c r="E4964" i="32"/>
  <c r="N4964" i="32"/>
  <c r="F4964" i="32"/>
  <c r="O4964" i="32"/>
  <c r="H4964" i="32"/>
  <c r="E4960" i="32"/>
  <c r="N4960" i="32"/>
  <c r="F4960" i="32"/>
  <c r="O4960" i="32"/>
  <c r="H4960" i="32"/>
  <c r="E4956" i="32"/>
  <c r="N4956" i="32"/>
  <c r="F4956" i="32"/>
  <c r="O4956" i="32"/>
  <c r="H4956" i="32"/>
  <c r="E4952" i="32"/>
  <c r="N4952" i="32"/>
  <c r="F4952" i="32"/>
  <c r="O4952" i="32"/>
  <c r="H4952" i="32"/>
  <c r="E4948" i="32"/>
  <c r="N4948" i="32"/>
  <c r="F4948" i="32"/>
  <c r="O4948" i="32"/>
  <c r="H4948" i="32"/>
  <c r="E4944" i="32"/>
  <c r="N4944" i="32"/>
  <c r="F4944" i="32"/>
  <c r="O4944" i="32"/>
  <c r="H4944" i="32"/>
  <c r="E4940" i="32"/>
  <c r="N4940" i="32"/>
  <c r="F4940" i="32"/>
  <c r="O4940" i="32"/>
  <c r="H4940" i="32"/>
  <c r="E4936" i="32"/>
  <c r="N4936" i="32"/>
  <c r="F4936" i="32"/>
  <c r="O4936" i="32"/>
  <c r="H4936" i="32"/>
  <c r="E4932" i="32"/>
  <c r="N4932" i="32"/>
  <c r="F4932" i="32"/>
  <c r="O4932" i="32"/>
  <c r="H4932" i="32"/>
  <c r="E4928" i="32"/>
  <c r="N4928" i="32"/>
  <c r="F4928" i="32"/>
  <c r="O4928" i="32"/>
  <c r="H4928" i="32"/>
  <c r="E4924" i="32"/>
  <c r="N4924" i="32"/>
  <c r="F4924" i="32"/>
  <c r="O4924" i="32"/>
  <c r="H4924" i="32"/>
  <c r="E4920" i="32"/>
  <c r="N4920" i="32"/>
  <c r="F4920" i="32"/>
  <c r="O4920" i="32"/>
  <c r="H4920" i="32"/>
  <c r="E4916" i="32"/>
  <c r="N4916" i="32"/>
  <c r="F4916" i="32"/>
  <c r="O4916" i="32"/>
  <c r="H4916" i="32"/>
  <c r="E4912" i="32"/>
  <c r="N4912" i="32"/>
  <c r="F4912" i="32"/>
  <c r="O4912" i="32"/>
  <c r="H4912" i="32"/>
  <c r="E4908" i="32"/>
  <c r="N4908" i="32"/>
  <c r="F4908" i="32"/>
  <c r="O4908" i="32"/>
  <c r="H4908" i="32"/>
  <c r="E4904" i="32"/>
  <c r="N4904" i="32"/>
  <c r="F4904" i="32"/>
  <c r="O4904" i="32"/>
  <c r="H4904" i="32"/>
  <c r="E4900" i="32"/>
  <c r="N4900" i="32"/>
  <c r="F4900" i="32"/>
  <c r="O4900" i="32"/>
  <c r="H4900" i="32"/>
  <c r="E4896" i="32"/>
  <c r="N4896" i="32"/>
  <c r="F4896" i="32"/>
  <c r="O4896" i="32"/>
  <c r="H4896" i="32"/>
  <c r="E4892" i="32"/>
  <c r="N4892" i="32"/>
  <c r="F4892" i="32"/>
  <c r="O4892" i="32"/>
  <c r="H4892" i="32"/>
  <c r="E4888" i="32"/>
  <c r="N4888" i="32"/>
  <c r="F4888" i="32"/>
  <c r="O4888" i="32"/>
  <c r="H4888" i="32"/>
  <c r="E4884" i="32"/>
  <c r="N4884" i="32"/>
  <c r="F4884" i="32"/>
  <c r="O4884" i="32"/>
  <c r="H4884" i="32"/>
  <c r="E4880" i="32"/>
  <c r="N4880" i="32"/>
  <c r="F4880" i="32"/>
  <c r="O4880" i="32"/>
  <c r="H4880" i="32"/>
  <c r="E4876" i="32"/>
  <c r="N4876" i="32"/>
  <c r="F4876" i="32"/>
  <c r="O4876" i="32"/>
  <c r="H4876" i="32"/>
  <c r="E4872" i="32"/>
  <c r="N4872" i="32"/>
  <c r="F4872" i="32"/>
  <c r="O4872" i="32"/>
  <c r="H4872" i="32"/>
  <c r="E4868" i="32"/>
  <c r="N4868" i="32"/>
  <c r="F4868" i="32"/>
  <c r="O4868" i="32"/>
  <c r="H4868" i="32"/>
  <c r="E4864" i="32"/>
  <c r="N4864" i="32"/>
  <c r="F4864" i="32"/>
  <c r="O4864" i="32"/>
  <c r="H4864" i="32"/>
  <c r="E4860" i="32"/>
  <c r="N4860" i="32"/>
  <c r="F4860" i="32"/>
  <c r="O4860" i="32"/>
  <c r="H4860" i="32"/>
  <c r="E4856" i="32"/>
  <c r="N4856" i="32"/>
  <c r="F4856" i="32"/>
  <c r="O4856" i="32"/>
  <c r="H4856" i="32"/>
  <c r="E4852" i="32"/>
  <c r="N4852" i="32"/>
  <c r="F4852" i="32"/>
  <c r="O4852" i="32"/>
  <c r="H4852" i="32"/>
  <c r="E4848" i="32"/>
  <c r="N4848" i="32"/>
  <c r="F4848" i="32"/>
  <c r="O4848" i="32"/>
  <c r="H4848" i="32"/>
  <c r="E4844" i="32"/>
  <c r="N4844" i="32"/>
  <c r="F4844" i="32"/>
  <c r="O4844" i="32"/>
  <c r="H4844" i="32"/>
  <c r="E4840" i="32"/>
  <c r="N4840" i="32"/>
  <c r="F4840" i="32"/>
  <c r="O4840" i="32"/>
  <c r="H4840" i="32"/>
  <c r="E4836" i="32"/>
  <c r="N4836" i="32"/>
  <c r="F4836" i="32"/>
  <c r="O4836" i="32"/>
  <c r="H4836" i="32"/>
  <c r="E4832" i="32"/>
  <c r="N4832" i="32"/>
  <c r="F4832" i="32"/>
  <c r="O4832" i="32"/>
  <c r="H4832" i="32"/>
  <c r="E4828" i="32"/>
  <c r="N4828" i="32"/>
  <c r="F4828" i="32"/>
  <c r="O4828" i="32"/>
  <c r="H4828" i="32"/>
  <c r="E4824" i="32"/>
  <c r="N4824" i="32"/>
  <c r="F4824" i="32"/>
  <c r="O4824" i="32"/>
  <c r="H4824" i="32"/>
  <c r="E4820" i="32"/>
  <c r="N4820" i="32"/>
  <c r="F4820" i="32"/>
  <c r="O4820" i="32"/>
  <c r="H4820" i="32"/>
  <c r="E4816" i="32"/>
  <c r="N4816" i="32"/>
  <c r="F4816" i="32"/>
  <c r="O4816" i="32"/>
  <c r="H4816" i="32"/>
  <c r="E4812" i="32"/>
  <c r="N4812" i="32"/>
  <c r="F4812" i="32"/>
  <c r="O4812" i="32"/>
  <c r="H4812" i="32"/>
  <c r="E4808" i="32"/>
  <c r="N4808" i="32"/>
  <c r="F4808" i="32"/>
  <c r="O4808" i="32"/>
  <c r="H4808" i="32"/>
  <c r="E4804" i="32"/>
  <c r="N4804" i="32"/>
  <c r="F4804" i="32"/>
  <c r="O4804" i="32"/>
  <c r="H4804" i="32"/>
  <c r="E4800" i="32"/>
  <c r="N4800" i="32"/>
  <c r="F4800" i="32"/>
  <c r="O4800" i="32"/>
  <c r="H4800" i="32"/>
  <c r="E4796" i="32"/>
  <c r="N4796" i="32"/>
  <c r="O4796" i="32"/>
  <c r="B4796" i="32"/>
  <c r="E4792" i="32"/>
  <c r="N4792" i="32"/>
  <c r="B4792" i="32"/>
  <c r="O4792" i="32"/>
  <c r="F4792" i="32"/>
  <c r="C4788" i="32"/>
  <c r="N4788" i="32"/>
  <c r="O4788" i="32"/>
  <c r="F4788" i="32"/>
  <c r="E4784" i="32"/>
  <c r="N4784" i="32"/>
  <c r="O4784" i="32"/>
  <c r="F4780" i="32"/>
  <c r="N4780" i="32"/>
  <c r="C4780" i="32"/>
  <c r="O4780" i="32"/>
  <c r="I4780" i="32"/>
  <c r="B4776" i="32"/>
  <c r="N4776" i="32"/>
  <c r="O4776" i="32"/>
  <c r="C4772" i="32"/>
  <c r="N4772" i="32"/>
  <c r="F4772" i="32"/>
  <c r="O4772" i="32"/>
  <c r="K4772" i="32"/>
  <c r="E4768" i="32"/>
  <c r="N4768" i="32"/>
  <c r="O4768" i="32"/>
  <c r="B4768" i="32"/>
  <c r="F4764" i="32"/>
  <c r="N4764" i="32"/>
  <c r="I4764" i="32"/>
  <c r="O4764" i="32"/>
  <c r="B4760" i="32"/>
  <c r="N4760" i="32"/>
  <c r="O4760" i="32"/>
  <c r="E4760" i="32"/>
  <c r="C4756" i="32"/>
  <c r="N4756" i="32"/>
  <c r="K4756" i="32"/>
  <c r="O4756" i="32"/>
  <c r="E4752" i="32"/>
  <c r="N4752" i="32"/>
  <c r="B4752" i="32"/>
  <c r="O4752" i="32"/>
  <c r="G4752" i="32"/>
  <c r="F4748" i="32"/>
  <c r="N4748" i="32"/>
  <c r="O4748" i="32"/>
  <c r="B4744" i="32"/>
  <c r="N4744" i="32"/>
  <c r="E4744" i="32"/>
  <c r="O4744" i="32"/>
  <c r="J4744" i="32"/>
  <c r="C4740" i="32"/>
  <c r="N4740" i="32"/>
  <c r="O4740" i="32"/>
  <c r="E4736" i="32"/>
  <c r="N4736" i="32"/>
  <c r="G4736" i="32"/>
  <c r="O4736" i="32"/>
  <c r="F4732" i="32"/>
  <c r="N4732" i="32"/>
  <c r="O4732" i="32"/>
  <c r="C4732" i="32"/>
  <c r="B4728" i="32"/>
  <c r="N4728" i="32"/>
  <c r="J4728" i="32"/>
  <c r="O4728" i="32"/>
  <c r="C4724" i="32"/>
  <c r="N4724" i="32"/>
  <c r="O4724" i="32"/>
  <c r="F4724" i="32"/>
  <c r="E4720" i="32"/>
  <c r="N4720" i="32"/>
  <c r="O4720" i="32"/>
  <c r="F4716" i="32"/>
  <c r="N4716" i="32"/>
  <c r="C4716" i="32"/>
  <c r="O4716" i="32"/>
  <c r="I4716" i="32"/>
  <c r="B4712" i="32"/>
  <c r="N4712" i="32"/>
  <c r="O4712" i="32"/>
  <c r="C4708" i="32"/>
  <c r="N4708" i="32"/>
  <c r="F4708" i="32"/>
  <c r="O4708" i="32"/>
  <c r="K4708" i="32"/>
  <c r="E4704" i="32"/>
  <c r="N4704" i="32"/>
  <c r="O4704" i="32"/>
  <c r="B4704" i="32"/>
  <c r="F4700" i="32"/>
  <c r="N4700" i="32"/>
  <c r="I4700" i="32"/>
  <c r="O4700" i="32"/>
  <c r="G4696" i="32"/>
  <c r="N4696" i="32"/>
  <c r="O4696" i="32"/>
  <c r="E4696" i="32"/>
  <c r="E4692" i="32"/>
  <c r="N4692" i="32"/>
  <c r="O4692" i="32"/>
  <c r="I4692" i="32"/>
  <c r="I4688" i="32"/>
  <c r="N4688" i="32"/>
  <c r="O4688" i="32"/>
  <c r="E4688" i="32"/>
  <c r="E4684" i="32"/>
  <c r="N4684" i="32"/>
  <c r="O4684" i="32"/>
  <c r="I4684" i="32"/>
  <c r="I4680" i="32"/>
  <c r="N4680" i="32"/>
  <c r="O4680" i="32"/>
  <c r="E4680" i="32"/>
  <c r="E4676" i="32"/>
  <c r="N4676" i="32"/>
  <c r="O4676" i="32"/>
  <c r="I4676" i="32"/>
  <c r="I4672" i="32"/>
  <c r="N4672" i="32"/>
  <c r="O4672" i="32"/>
  <c r="E4672" i="32"/>
  <c r="E4668" i="32"/>
  <c r="N4668" i="32"/>
  <c r="O4668" i="32"/>
  <c r="I4668" i="32"/>
  <c r="I4664" i="32"/>
  <c r="N4664" i="32"/>
  <c r="O4664" i="32"/>
  <c r="E4664" i="32"/>
  <c r="E4660" i="32"/>
  <c r="N4660" i="32"/>
  <c r="O4660" i="32"/>
  <c r="I4660" i="32"/>
  <c r="I4656" i="32"/>
  <c r="N4656" i="32"/>
  <c r="O4656" i="32"/>
  <c r="E4656" i="32"/>
  <c r="E4652" i="32"/>
  <c r="N4652" i="32"/>
  <c r="O4652" i="32"/>
  <c r="I4652" i="32"/>
  <c r="I4648" i="32"/>
  <c r="N4648" i="32"/>
  <c r="O4648" i="32"/>
  <c r="E4648" i="32"/>
  <c r="E4644" i="32"/>
  <c r="N4644" i="32"/>
  <c r="O4644" i="32"/>
  <c r="I4644" i="32"/>
  <c r="I4640" i="32"/>
  <c r="N4640" i="32"/>
  <c r="O4640" i="32"/>
  <c r="E4640" i="32"/>
  <c r="E4636" i="32"/>
  <c r="N4636" i="32"/>
  <c r="O4636" i="32"/>
  <c r="I4636" i="32"/>
  <c r="I4632" i="32"/>
  <c r="N4632" i="32"/>
  <c r="O4632" i="32"/>
  <c r="E4632" i="32"/>
  <c r="E4628" i="32"/>
  <c r="N4628" i="32"/>
  <c r="O4628" i="32"/>
  <c r="I4628" i="32"/>
  <c r="I4624" i="32"/>
  <c r="N4624" i="32"/>
  <c r="O4624" i="32"/>
  <c r="E4624" i="32"/>
  <c r="E4620" i="32"/>
  <c r="N4620" i="32"/>
  <c r="O4620" i="32"/>
  <c r="I4620" i="32"/>
  <c r="I4616" i="32"/>
  <c r="N4616" i="32"/>
  <c r="O4616" i="32"/>
  <c r="E4616" i="32"/>
  <c r="E4612" i="32"/>
  <c r="N4612" i="32"/>
  <c r="O4612" i="32"/>
  <c r="I4612" i="32"/>
  <c r="I4608" i="32"/>
  <c r="N4608" i="32"/>
  <c r="O4608" i="32"/>
  <c r="E4608" i="32"/>
  <c r="E4604" i="32"/>
  <c r="N4604" i="32"/>
  <c r="O4604" i="32"/>
  <c r="I4604" i="32"/>
  <c r="I4600" i="32"/>
  <c r="N4600" i="32"/>
  <c r="O4600" i="32"/>
  <c r="E4600" i="32"/>
  <c r="E4596" i="32"/>
  <c r="N4596" i="32"/>
  <c r="O4596" i="32"/>
  <c r="I4596" i="32"/>
  <c r="I4592" i="32"/>
  <c r="N4592" i="32"/>
  <c r="O4592" i="32"/>
  <c r="E4592" i="32"/>
  <c r="E4588" i="32"/>
  <c r="N4588" i="32"/>
  <c r="O4588" i="32"/>
  <c r="I4588" i="32"/>
  <c r="I4584" i="32"/>
  <c r="N4584" i="32"/>
  <c r="O4584" i="32"/>
  <c r="E4584" i="32"/>
  <c r="E4580" i="32"/>
  <c r="N4580" i="32"/>
  <c r="O4580" i="32"/>
  <c r="I4580" i="32"/>
  <c r="I4576" i="32"/>
  <c r="N4576" i="32"/>
  <c r="O4576" i="32"/>
  <c r="E4576" i="32"/>
  <c r="E4572" i="32"/>
  <c r="N4572" i="32"/>
  <c r="O4572" i="32"/>
  <c r="I4572" i="32"/>
  <c r="I4568" i="32"/>
  <c r="N4568" i="32"/>
  <c r="O4568" i="32"/>
  <c r="E4568" i="32"/>
  <c r="E4564" i="32"/>
  <c r="N4564" i="32"/>
  <c r="O4564" i="32"/>
  <c r="I4564" i="32"/>
  <c r="I4560" i="32"/>
  <c r="N4560" i="32"/>
  <c r="O4560" i="32"/>
  <c r="E4560" i="32"/>
  <c r="E4556" i="32"/>
  <c r="N4556" i="32"/>
  <c r="O4556" i="32"/>
  <c r="I4556" i="32"/>
  <c r="I4552" i="32"/>
  <c r="N4552" i="32"/>
  <c r="O4552" i="32"/>
  <c r="E4552" i="32"/>
  <c r="E4548" i="32"/>
  <c r="N4548" i="32"/>
  <c r="O4548" i="32"/>
  <c r="I4548" i="32"/>
  <c r="I4544" i="32"/>
  <c r="N4544" i="32"/>
  <c r="O4544" i="32"/>
  <c r="E4544" i="32"/>
  <c r="E4540" i="32"/>
  <c r="N4540" i="32"/>
  <c r="O4540" i="32"/>
  <c r="I4540" i="32"/>
  <c r="I4536" i="32"/>
  <c r="N4536" i="32"/>
  <c r="O4536" i="32"/>
  <c r="E4536" i="32"/>
  <c r="E4532" i="32"/>
  <c r="N4532" i="32"/>
  <c r="O4532" i="32"/>
  <c r="I4532" i="32"/>
  <c r="I4528" i="32"/>
  <c r="N4528" i="32"/>
  <c r="O4528" i="32"/>
  <c r="E4528" i="32"/>
  <c r="E4524" i="32"/>
  <c r="N4524" i="32"/>
  <c r="O4524" i="32"/>
  <c r="I4524" i="32"/>
  <c r="I4520" i="32"/>
  <c r="N4520" i="32"/>
  <c r="O4520" i="32"/>
  <c r="E4520" i="32"/>
  <c r="E4516" i="32"/>
  <c r="N4516" i="32"/>
  <c r="O4516" i="32"/>
  <c r="I4516" i="32"/>
  <c r="I4512" i="32"/>
  <c r="N4512" i="32"/>
  <c r="O4512" i="32"/>
  <c r="E4512" i="32"/>
  <c r="E4508" i="32"/>
  <c r="N4508" i="32"/>
  <c r="O4508" i="32"/>
  <c r="I4508" i="32"/>
  <c r="I4504" i="32"/>
  <c r="N4504" i="32"/>
  <c r="O4504" i="32"/>
  <c r="E4504" i="32"/>
  <c r="E4500" i="32"/>
  <c r="N4500" i="32"/>
  <c r="O4500" i="32"/>
  <c r="I4500" i="32"/>
  <c r="I4496" i="32"/>
  <c r="N4496" i="32"/>
  <c r="O4496" i="32"/>
  <c r="E4496" i="32"/>
  <c r="E4492" i="32"/>
  <c r="N4492" i="32"/>
  <c r="O4492" i="32"/>
  <c r="I4492" i="32"/>
  <c r="I4488" i="32"/>
  <c r="N4488" i="32"/>
  <c r="O4488" i="32"/>
  <c r="E4488" i="32"/>
  <c r="E4484" i="32"/>
  <c r="N4484" i="32"/>
  <c r="O4484" i="32"/>
  <c r="I4484" i="32"/>
  <c r="I4480" i="32"/>
  <c r="N4480" i="32"/>
  <c r="O4480" i="32"/>
  <c r="E4480" i="32"/>
  <c r="E4476" i="32"/>
  <c r="N4476" i="32"/>
  <c r="O4476" i="32"/>
  <c r="I4476" i="32"/>
  <c r="I4472" i="32"/>
  <c r="N4472" i="32"/>
  <c r="O4472" i="32"/>
  <c r="E4472" i="32"/>
  <c r="E4468" i="32"/>
  <c r="N4468" i="32"/>
  <c r="O4468" i="32"/>
  <c r="I4468" i="32"/>
  <c r="I4464" i="32"/>
  <c r="N4464" i="32"/>
  <c r="O4464" i="32"/>
  <c r="E4464" i="32"/>
  <c r="E4460" i="32"/>
  <c r="N4460" i="32"/>
  <c r="O4460" i="32"/>
  <c r="I4460" i="32"/>
  <c r="I4456" i="32"/>
  <c r="N4456" i="32"/>
  <c r="O4456" i="32"/>
  <c r="E4456" i="32"/>
  <c r="E4452" i="32"/>
  <c r="N4452" i="32"/>
  <c r="O4452" i="32"/>
  <c r="I4452" i="32"/>
  <c r="I4448" i="32"/>
  <c r="N4448" i="32"/>
  <c r="O4448" i="32"/>
  <c r="E4448" i="32"/>
  <c r="E4444" i="32"/>
  <c r="N4444" i="32"/>
  <c r="O4444" i="32"/>
  <c r="I4444" i="32"/>
  <c r="I4440" i="32"/>
  <c r="N4440" i="32"/>
  <c r="O4440" i="32"/>
  <c r="E4440" i="32"/>
  <c r="E4436" i="32"/>
  <c r="N4436" i="32"/>
  <c r="O4436" i="32"/>
  <c r="I4436" i="32"/>
  <c r="I4432" i="32"/>
  <c r="N4432" i="32"/>
  <c r="O4432" i="32"/>
  <c r="E4432" i="32"/>
  <c r="E4428" i="32"/>
  <c r="N4428" i="32"/>
  <c r="O4428" i="32"/>
  <c r="I4428" i="32"/>
  <c r="I4424" i="32"/>
  <c r="N4424" i="32"/>
  <c r="O4424" i="32"/>
  <c r="E4424" i="32"/>
  <c r="E4420" i="32"/>
  <c r="N4420" i="32"/>
  <c r="O4420" i="32"/>
  <c r="I4420" i="32"/>
  <c r="I4416" i="32"/>
  <c r="N4416" i="32"/>
  <c r="O4416" i="32"/>
  <c r="E4416" i="32"/>
  <c r="E4412" i="32"/>
  <c r="N4412" i="32"/>
  <c r="O4412" i="32"/>
  <c r="I4412" i="32"/>
  <c r="I4408" i="32"/>
  <c r="N4408" i="32"/>
  <c r="O4408" i="32"/>
  <c r="E4408" i="32"/>
  <c r="E4404" i="32"/>
  <c r="N4404" i="32"/>
  <c r="O4404" i="32"/>
  <c r="I4404" i="32"/>
  <c r="I4400" i="32"/>
  <c r="N4400" i="32"/>
  <c r="O4400" i="32"/>
  <c r="E4400" i="32"/>
  <c r="E4396" i="32"/>
  <c r="N4396" i="32"/>
  <c r="O4396" i="32"/>
  <c r="I4396" i="32"/>
  <c r="I4392" i="32"/>
  <c r="N4392" i="32"/>
  <c r="O4392" i="32"/>
  <c r="E4392" i="32"/>
  <c r="E4388" i="32"/>
  <c r="N4388" i="32"/>
  <c r="O4388" i="32"/>
  <c r="I4388" i="32"/>
  <c r="I4384" i="32"/>
  <c r="N4384" i="32"/>
  <c r="O4384" i="32"/>
  <c r="E4384" i="32"/>
  <c r="E4380" i="32"/>
  <c r="N4380" i="32"/>
  <c r="O4380" i="32"/>
  <c r="I4380" i="32"/>
  <c r="I4376" i="32"/>
  <c r="N4376" i="32"/>
  <c r="O4376" i="32"/>
  <c r="E4376" i="32"/>
  <c r="E4372" i="32"/>
  <c r="N4372" i="32"/>
  <c r="O4372" i="32"/>
  <c r="I4372" i="32"/>
  <c r="I4368" i="32"/>
  <c r="N4368" i="32"/>
  <c r="O4368" i="32"/>
  <c r="E4368" i="32"/>
  <c r="E4364" i="32"/>
  <c r="N4364" i="32"/>
  <c r="O4364" i="32"/>
  <c r="I4364" i="32"/>
  <c r="I4360" i="32"/>
  <c r="N4360" i="32"/>
  <c r="O4360" i="32"/>
  <c r="E4360" i="32"/>
  <c r="E4356" i="32"/>
  <c r="N4356" i="32"/>
  <c r="O4356" i="32"/>
  <c r="I4356" i="32"/>
  <c r="I4352" i="32"/>
  <c r="N4352" i="32"/>
  <c r="O4352" i="32"/>
  <c r="E4352" i="32"/>
  <c r="E4348" i="32"/>
  <c r="N4348" i="32"/>
  <c r="O4348" i="32"/>
  <c r="I4348" i="32"/>
  <c r="I4344" i="32"/>
  <c r="N4344" i="32"/>
  <c r="O4344" i="32"/>
  <c r="E4344" i="32"/>
  <c r="E4340" i="32"/>
  <c r="N4340" i="32"/>
  <c r="O4340" i="32"/>
  <c r="I4340" i="32"/>
  <c r="I4336" i="32"/>
  <c r="N4336" i="32"/>
  <c r="O4336" i="32"/>
  <c r="E4336" i="32"/>
  <c r="E4332" i="32"/>
  <c r="N4332" i="32"/>
  <c r="O4332" i="32"/>
  <c r="I4332" i="32"/>
  <c r="I4328" i="32"/>
  <c r="N4328" i="32"/>
  <c r="O4328" i="32"/>
  <c r="E4328" i="32"/>
  <c r="E4324" i="32"/>
  <c r="N4324" i="32"/>
  <c r="O4324" i="32"/>
  <c r="I4324" i="32"/>
  <c r="I4320" i="32"/>
  <c r="N4320" i="32"/>
  <c r="O4320" i="32"/>
  <c r="E4320" i="32"/>
  <c r="E4316" i="32"/>
  <c r="N4316" i="32"/>
  <c r="O4316" i="32"/>
  <c r="I4316" i="32"/>
  <c r="I4312" i="32"/>
  <c r="N4312" i="32"/>
  <c r="O4312" i="32"/>
  <c r="E4312" i="32"/>
  <c r="E4308" i="32"/>
  <c r="N4308" i="32"/>
  <c r="O4308" i="32"/>
  <c r="I4308" i="32"/>
  <c r="I4304" i="32"/>
  <c r="N4304" i="32"/>
  <c r="O4304" i="32"/>
  <c r="E4304" i="32"/>
  <c r="E4300" i="32"/>
  <c r="N4300" i="32"/>
  <c r="O4300" i="32"/>
  <c r="I4300" i="32"/>
  <c r="I4296" i="32"/>
  <c r="N4296" i="32"/>
  <c r="O4296" i="32"/>
  <c r="E4296" i="32"/>
  <c r="E4292" i="32"/>
  <c r="N4292" i="32"/>
  <c r="O4292" i="32"/>
  <c r="I4292" i="32"/>
  <c r="I4288" i="32"/>
  <c r="N4288" i="32"/>
  <c r="O4288" i="32"/>
  <c r="E4288" i="32"/>
  <c r="E4284" i="32"/>
  <c r="N4284" i="32"/>
  <c r="O4284" i="32"/>
  <c r="I4284" i="32"/>
  <c r="I4280" i="32"/>
  <c r="N4280" i="32"/>
  <c r="O4280" i="32"/>
  <c r="E4280" i="32"/>
  <c r="E4276" i="32"/>
  <c r="N4276" i="32"/>
  <c r="O4276" i="32"/>
  <c r="I4276" i="32"/>
  <c r="I4272" i="32"/>
  <c r="N4272" i="32"/>
  <c r="O4272" i="32"/>
  <c r="E4272" i="32"/>
  <c r="E4268" i="32"/>
  <c r="N4268" i="32"/>
  <c r="O4268" i="32"/>
  <c r="I4268" i="32"/>
  <c r="I4264" i="32"/>
  <c r="N4264" i="32"/>
  <c r="O4264" i="32"/>
  <c r="E4264" i="32"/>
  <c r="E4260" i="32"/>
  <c r="N4260" i="32"/>
  <c r="O4260" i="32"/>
  <c r="I4260" i="32"/>
  <c r="I4256" i="32"/>
  <c r="N4256" i="32"/>
  <c r="O4256" i="32"/>
  <c r="E4256" i="32"/>
  <c r="E4252" i="32"/>
  <c r="N4252" i="32"/>
  <c r="O4252" i="32"/>
  <c r="I4252" i="32"/>
  <c r="I4248" i="32"/>
  <c r="N4248" i="32"/>
  <c r="O4248" i="32"/>
  <c r="E4248" i="32"/>
  <c r="E4244" i="32"/>
  <c r="N4244" i="32"/>
  <c r="O4244" i="32"/>
  <c r="I4244" i="32"/>
  <c r="I4240" i="32"/>
  <c r="N4240" i="32"/>
  <c r="O4240" i="32"/>
  <c r="E4240" i="32"/>
  <c r="E4236" i="32"/>
  <c r="N4236" i="32"/>
  <c r="O4236" i="32"/>
  <c r="I4236" i="32"/>
  <c r="I4232" i="32"/>
  <c r="N4232" i="32"/>
  <c r="O4232" i="32"/>
  <c r="E4232" i="32"/>
  <c r="E4228" i="32"/>
  <c r="N4228" i="32"/>
  <c r="O4228" i="32"/>
  <c r="I4228" i="32"/>
  <c r="I4224" i="32"/>
  <c r="N4224" i="32"/>
  <c r="O4224" i="32"/>
  <c r="E4224" i="32"/>
  <c r="E4220" i="32"/>
  <c r="N4220" i="32"/>
  <c r="O4220" i="32"/>
  <c r="I4220" i="32"/>
  <c r="I4216" i="32"/>
  <c r="N4216" i="32"/>
  <c r="O4216" i="32"/>
  <c r="E4216" i="32"/>
  <c r="E4212" i="32"/>
  <c r="N4212" i="32"/>
  <c r="O4212" i="32"/>
  <c r="I4212" i="32"/>
  <c r="I4208" i="32"/>
  <c r="N4208" i="32"/>
  <c r="O4208" i="32"/>
  <c r="E4208" i="32"/>
  <c r="E4204" i="32"/>
  <c r="N4204" i="32"/>
  <c r="O4204" i="32"/>
  <c r="I4204" i="32"/>
  <c r="I4200" i="32"/>
  <c r="N4200" i="32"/>
  <c r="O4200" i="32"/>
  <c r="E4200" i="32"/>
  <c r="E4196" i="32"/>
  <c r="N4196" i="32"/>
  <c r="O4196" i="32"/>
  <c r="I4196" i="32"/>
  <c r="I4192" i="32"/>
  <c r="N4192" i="32"/>
  <c r="O4192" i="32"/>
  <c r="E4192" i="32"/>
  <c r="E4188" i="32"/>
  <c r="N4188" i="32"/>
  <c r="O4188" i="32"/>
  <c r="I4188" i="32"/>
  <c r="I4184" i="32"/>
  <c r="N4184" i="32"/>
  <c r="O4184" i="32"/>
  <c r="E4184" i="32"/>
  <c r="E4180" i="32"/>
  <c r="N4180" i="32"/>
  <c r="O4180" i="32"/>
  <c r="I4180" i="32"/>
  <c r="I4176" i="32"/>
  <c r="N4176" i="32"/>
  <c r="O4176" i="32"/>
  <c r="E4176" i="32"/>
  <c r="E4172" i="32"/>
  <c r="N4172" i="32"/>
  <c r="O4172" i="32"/>
  <c r="I4172" i="32"/>
  <c r="I4168" i="32"/>
  <c r="N4168" i="32"/>
  <c r="O4168" i="32"/>
  <c r="E4168" i="32"/>
  <c r="E4164" i="32"/>
  <c r="N4164" i="32"/>
  <c r="O4164" i="32"/>
  <c r="I4164" i="32"/>
  <c r="I4160" i="32"/>
  <c r="N4160" i="32"/>
  <c r="O4160" i="32"/>
  <c r="E4160" i="32"/>
  <c r="E4156" i="32"/>
  <c r="N4156" i="32"/>
  <c r="O4156" i="32"/>
  <c r="I4156" i="32"/>
  <c r="I4152" i="32"/>
  <c r="N4152" i="32"/>
  <c r="O4152" i="32"/>
  <c r="E4152" i="32"/>
  <c r="E4148" i="32"/>
  <c r="N4148" i="32"/>
  <c r="O4148" i="32"/>
  <c r="I4148" i="32"/>
  <c r="I4144" i="32"/>
  <c r="N4144" i="32"/>
  <c r="O4144" i="32"/>
  <c r="E4144" i="32"/>
  <c r="E4140" i="32"/>
  <c r="N4140" i="32"/>
  <c r="O4140" i="32"/>
  <c r="I4140" i="32"/>
  <c r="I4136" i="32"/>
  <c r="N4136" i="32"/>
  <c r="O4136" i="32"/>
  <c r="E4136" i="32"/>
  <c r="E4132" i="32"/>
  <c r="N4132" i="32"/>
  <c r="O4132" i="32"/>
  <c r="I4132" i="32"/>
  <c r="I4128" i="32"/>
  <c r="N4128" i="32"/>
  <c r="O4128" i="32"/>
  <c r="E4128" i="32"/>
  <c r="E4124" i="32"/>
  <c r="N4124" i="32"/>
  <c r="O4124" i="32"/>
  <c r="I4124" i="32"/>
  <c r="I4120" i="32"/>
  <c r="N4120" i="32"/>
  <c r="O4120" i="32"/>
  <c r="E4120" i="32"/>
  <c r="E4116" i="32"/>
  <c r="N4116" i="32"/>
  <c r="O4116" i="32"/>
  <c r="I4116" i="32"/>
  <c r="I4112" i="32"/>
  <c r="N4112" i="32"/>
  <c r="O4112" i="32"/>
  <c r="E4112" i="32"/>
  <c r="E4108" i="32"/>
  <c r="N4108" i="32"/>
  <c r="O4108" i="32"/>
  <c r="I4108" i="32"/>
  <c r="I4104" i="32"/>
  <c r="N4104" i="32"/>
  <c r="O4104" i="32"/>
  <c r="E4104" i="32"/>
  <c r="E4100" i="32"/>
  <c r="N4100" i="32"/>
  <c r="O4100" i="32"/>
  <c r="I4100" i="32"/>
  <c r="I4096" i="32"/>
  <c r="N4096" i="32"/>
  <c r="O4096" i="32"/>
  <c r="E4096" i="32"/>
  <c r="E4092" i="32"/>
  <c r="N4092" i="32"/>
  <c r="O4092" i="32"/>
  <c r="I4092" i="32"/>
  <c r="I4088" i="32"/>
  <c r="N4088" i="32"/>
  <c r="O4088" i="32"/>
  <c r="E4088" i="32"/>
  <c r="E4084" i="32"/>
  <c r="N4084" i="32"/>
  <c r="O4084" i="32"/>
  <c r="I4084" i="32"/>
  <c r="I4080" i="32"/>
  <c r="N4080" i="32"/>
  <c r="O4080" i="32"/>
  <c r="E4080" i="32"/>
  <c r="E4076" i="32"/>
  <c r="N4076" i="32"/>
  <c r="O4076" i="32"/>
  <c r="I4076" i="32"/>
  <c r="I4072" i="32"/>
  <c r="N4072" i="32"/>
  <c r="O4072" i="32"/>
  <c r="E4072" i="32"/>
  <c r="E4068" i="32"/>
  <c r="N4068" i="32"/>
  <c r="O4068" i="32"/>
  <c r="I4068" i="32"/>
  <c r="I4064" i="32"/>
  <c r="N4064" i="32"/>
  <c r="O4064" i="32"/>
  <c r="E4064" i="32"/>
  <c r="E4060" i="32"/>
  <c r="N4060" i="32"/>
  <c r="O4060" i="32"/>
  <c r="I4060" i="32"/>
  <c r="I4056" i="32"/>
  <c r="N4056" i="32"/>
  <c r="O4056" i="32"/>
  <c r="E4056" i="32"/>
  <c r="E4052" i="32"/>
  <c r="N4052" i="32"/>
  <c r="O4052" i="32"/>
  <c r="I4052" i="32"/>
  <c r="I4048" i="32"/>
  <c r="N4048" i="32"/>
  <c r="O4048" i="32"/>
  <c r="E4048" i="32"/>
  <c r="E4044" i="32"/>
  <c r="N4044" i="32"/>
  <c r="O4044" i="32"/>
  <c r="I4044" i="32"/>
  <c r="I4040" i="32"/>
  <c r="N4040" i="32"/>
  <c r="O4040" i="32"/>
  <c r="E4040" i="32"/>
  <c r="E4036" i="32"/>
  <c r="N4036" i="32"/>
  <c r="O4036" i="32"/>
  <c r="I4036" i="32"/>
  <c r="I4032" i="32"/>
  <c r="N4032" i="32"/>
  <c r="O4032" i="32"/>
  <c r="E4032" i="32"/>
  <c r="E4028" i="32"/>
  <c r="N4028" i="32"/>
  <c r="O4028" i="32"/>
  <c r="I4028" i="32"/>
  <c r="I4024" i="32"/>
  <c r="N4024" i="32"/>
  <c r="O4024" i="32"/>
  <c r="E4024" i="32"/>
  <c r="E4020" i="32"/>
  <c r="N4020" i="32"/>
  <c r="O4020" i="32"/>
  <c r="I4020" i="32"/>
  <c r="I4016" i="32"/>
  <c r="N4016" i="32"/>
  <c r="O4016" i="32"/>
  <c r="E4016" i="32"/>
  <c r="E4012" i="32"/>
  <c r="N4012" i="32"/>
  <c r="O4012" i="32"/>
  <c r="I4012" i="32"/>
  <c r="I4008" i="32"/>
  <c r="N4008" i="32"/>
  <c r="O4008" i="32"/>
  <c r="E4008" i="32"/>
  <c r="E4004" i="32"/>
  <c r="N4004" i="32"/>
  <c r="O4004" i="32"/>
  <c r="I4004" i="32"/>
  <c r="I4000" i="32"/>
  <c r="N4000" i="32"/>
  <c r="O4000" i="32"/>
  <c r="E4000" i="32"/>
  <c r="E3996" i="32"/>
  <c r="N3996" i="32"/>
  <c r="O3996" i="32"/>
  <c r="I3996" i="32"/>
  <c r="I3992" i="32"/>
  <c r="N3992" i="32"/>
  <c r="O3992" i="32"/>
  <c r="E3992" i="32"/>
  <c r="E3988" i="32"/>
  <c r="N3988" i="32"/>
  <c r="O3988" i="32"/>
  <c r="I3988" i="32"/>
  <c r="I3984" i="32"/>
  <c r="N3984" i="32"/>
  <c r="O3984" i="32"/>
  <c r="E3984" i="32"/>
  <c r="E3980" i="32"/>
  <c r="N3980" i="32"/>
  <c r="O3980" i="32"/>
  <c r="I3980" i="32"/>
  <c r="I3976" i="32"/>
  <c r="N3976" i="32"/>
  <c r="O3976" i="32"/>
  <c r="E3976" i="32"/>
  <c r="E3972" i="32"/>
  <c r="N3972" i="32"/>
  <c r="O3972" i="32"/>
  <c r="I3972" i="32"/>
  <c r="I3968" i="32"/>
  <c r="N3968" i="32"/>
  <c r="O3968" i="32"/>
  <c r="E3968" i="32"/>
  <c r="E3964" i="32"/>
  <c r="N3964" i="32"/>
  <c r="O3964" i="32"/>
  <c r="I3964" i="32"/>
  <c r="I3960" i="32"/>
  <c r="N3960" i="32"/>
  <c r="O3960" i="32"/>
  <c r="E3960" i="32"/>
  <c r="E3956" i="32"/>
  <c r="N3956" i="32"/>
  <c r="O3956" i="32"/>
  <c r="I3956" i="32"/>
  <c r="I3952" i="32"/>
  <c r="N3952" i="32"/>
  <c r="O3952" i="32"/>
  <c r="E3952" i="32"/>
  <c r="E3948" i="32"/>
  <c r="N3948" i="32"/>
  <c r="O3948" i="32"/>
  <c r="I3948" i="32"/>
  <c r="I3944" i="32"/>
  <c r="N3944" i="32"/>
  <c r="O3944" i="32"/>
  <c r="M3944" i="32"/>
  <c r="E3944" i="32"/>
  <c r="E3940" i="32"/>
  <c r="N3940" i="32"/>
  <c r="O3940" i="32"/>
  <c r="I3940" i="32"/>
  <c r="I3936" i="32"/>
  <c r="N3936" i="32"/>
  <c r="O3936" i="32"/>
  <c r="M3936" i="32"/>
  <c r="E3936" i="32"/>
  <c r="E3932" i="32"/>
  <c r="N3932" i="32"/>
  <c r="O3932" i="32"/>
  <c r="I3932" i="32"/>
  <c r="J3928" i="32"/>
  <c r="N3928" i="32"/>
  <c r="O3928" i="32"/>
  <c r="M3928" i="32"/>
  <c r="J3924" i="32"/>
  <c r="N3924" i="32"/>
  <c r="O3924" i="32"/>
  <c r="F3920" i="32"/>
  <c r="N3920" i="32"/>
  <c r="O3920" i="32"/>
  <c r="M3920" i="32"/>
  <c r="B3916" i="32"/>
  <c r="N3916" i="32"/>
  <c r="O3916" i="32"/>
  <c r="N3912" i="32"/>
  <c r="O3912" i="32"/>
  <c r="M3912" i="32"/>
  <c r="C3912" i="32"/>
  <c r="N3908" i="32"/>
  <c r="O3908" i="32"/>
  <c r="K3904" i="32"/>
  <c r="N3904" i="32"/>
  <c r="O3904" i="32"/>
  <c r="M3904" i="32"/>
  <c r="N3900" i="32"/>
  <c r="O3900" i="32"/>
  <c r="C3896" i="32"/>
  <c r="N3896" i="32"/>
  <c r="O3896" i="32"/>
  <c r="M3896" i="32"/>
  <c r="N3892" i="32"/>
  <c r="O3892" i="32"/>
  <c r="N3888" i="32"/>
  <c r="O3888" i="32"/>
  <c r="M3888" i="32"/>
  <c r="G3884" i="32"/>
  <c r="N3884" i="32"/>
  <c r="O3884" i="32"/>
  <c r="N3880" i="32"/>
  <c r="O3880" i="32"/>
  <c r="M3880" i="32"/>
  <c r="C3880" i="32"/>
  <c r="N3876" i="32"/>
  <c r="O3876" i="32"/>
  <c r="K3872" i="32"/>
  <c r="N3872" i="32"/>
  <c r="O3872" i="32"/>
  <c r="M3872" i="32"/>
  <c r="N3868" i="32"/>
  <c r="O3868" i="32"/>
  <c r="C3864" i="32"/>
  <c r="N3864" i="32"/>
  <c r="O3864" i="32"/>
  <c r="M3864" i="32"/>
  <c r="N3860" i="32"/>
  <c r="O3860" i="32"/>
  <c r="N3856" i="32"/>
  <c r="O3856" i="32"/>
  <c r="M3856" i="32"/>
  <c r="G3852" i="32"/>
  <c r="N3852" i="32"/>
  <c r="O3852" i="32"/>
  <c r="N3848" i="32"/>
  <c r="O3848" i="32"/>
  <c r="M3848" i="32"/>
  <c r="C3848" i="32"/>
  <c r="N3844" i="32"/>
  <c r="O3844" i="32"/>
  <c r="K3840" i="32"/>
  <c r="N3840" i="32"/>
  <c r="O3840" i="32"/>
  <c r="M3840" i="32"/>
  <c r="N3836" i="32"/>
  <c r="O3836" i="32"/>
  <c r="C3832" i="32"/>
  <c r="N3832" i="32"/>
  <c r="O3832" i="32"/>
  <c r="M3832" i="32"/>
  <c r="N3828" i="32"/>
  <c r="O3828" i="32"/>
  <c r="N3824" i="32"/>
  <c r="O3824" i="32"/>
  <c r="M3824" i="32"/>
  <c r="G3820" i="32"/>
  <c r="N3820" i="32"/>
  <c r="O3820" i="32"/>
  <c r="N3816" i="32"/>
  <c r="O3816" i="32"/>
  <c r="M3816" i="32"/>
  <c r="C3816" i="32"/>
  <c r="N3812" i="32"/>
  <c r="O3812" i="32"/>
  <c r="K3808" i="32"/>
  <c r="N3808" i="32"/>
  <c r="O3808" i="32"/>
  <c r="M3808" i="32"/>
  <c r="N3804" i="32"/>
  <c r="O3804" i="32"/>
  <c r="C3800" i="32"/>
  <c r="N3800" i="32"/>
  <c r="O3800" i="32"/>
  <c r="M3800" i="32"/>
  <c r="N3796" i="32"/>
  <c r="O3796" i="32"/>
  <c r="N3792" i="32"/>
  <c r="O3792" i="32"/>
  <c r="M3792" i="32"/>
  <c r="G3788" i="32"/>
  <c r="N3788" i="32"/>
  <c r="O3788" i="32"/>
  <c r="N3784" i="32"/>
  <c r="O3784" i="32"/>
  <c r="M3784" i="32"/>
  <c r="C3784" i="32"/>
  <c r="N3780" i="32"/>
  <c r="O3780" i="32"/>
  <c r="K3776" i="32"/>
  <c r="N3776" i="32"/>
  <c r="O3776" i="32"/>
  <c r="M3776" i="32"/>
  <c r="N3772" i="32"/>
  <c r="O3772" i="32"/>
  <c r="C3768" i="32"/>
  <c r="N3768" i="32"/>
  <c r="O3768" i="32"/>
  <c r="M3768" i="32"/>
  <c r="N3764" i="32"/>
  <c r="O3764" i="32"/>
  <c r="N3760" i="32"/>
  <c r="O3760" i="32"/>
  <c r="M3760" i="32"/>
  <c r="G3756" i="32"/>
  <c r="N3756" i="32"/>
  <c r="O3756" i="32"/>
  <c r="N3752" i="32"/>
  <c r="O3752" i="32"/>
  <c r="M3752" i="32"/>
  <c r="C3752" i="32"/>
  <c r="N3748" i="32"/>
  <c r="O3748" i="32"/>
  <c r="K3744" i="32"/>
  <c r="N3744" i="32"/>
  <c r="O3744" i="32"/>
  <c r="M3744" i="32"/>
  <c r="N3740" i="32"/>
  <c r="O3740" i="32"/>
  <c r="C3736" i="32"/>
  <c r="N3736" i="32"/>
  <c r="O3736" i="32"/>
  <c r="M3736" i="32"/>
  <c r="N3732" i="32"/>
  <c r="O3732" i="32"/>
  <c r="N3728" i="32"/>
  <c r="O3728" i="32"/>
  <c r="M3728" i="32"/>
  <c r="G3724" i="32"/>
  <c r="N3724" i="32"/>
  <c r="O3724" i="32"/>
  <c r="N3720" i="32"/>
  <c r="O3720" i="32"/>
  <c r="M3720" i="32"/>
  <c r="C3720" i="32"/>
  <c r="N3716" i="32"/>
  <c r="O3716" i="32"/>
  <c r="K3712" i="32"/>
  <c r="N3712" i="32"/>
  <c r="O3712" i="32"/>
  <c r="M3712" i="32"/>
  <c r="N3708" i="32"/>
  <c r="O3708" i="32"/>
  <c r="C3704" i="32"/>
  <c r="N3704" i="32"/>
  <c r="O3704" i="32"/>
  <c r="M3704" i="32"/>
  <c r="N3700" i="32"/>
  <c r="O3700" i="32"/>
  <c r="N3696" i="32"/>
  <c r="O3696" i="32"/>
  <c r="M3696" i="32"/>
  <c r="G3692" i="32"/>
  <c r="N3692" i="32"/>
  <c r="O3692" i="32"/>
  <c r="N3688" i="32"/>
  <c r="O3688" i="32"/>
  <c r="M3688" i="32"/>
  <c r="C3688" i="32"/>
  <c r="N3684" i="32"/>
  <c r="O3684" i="32"/>
  <c r="K3680" i="32"/>
  <c r="N3680" i="32"/>
  <c r="O3680" i="32"/>
  <c r="M3680" i="32"/>
  <c r="N3676" i="32"/>
  <c r="O3676" i="32"/>
  <c r="C3672" i="32"/>
  <c r="N3672" i="32"/>
  <c r="O3672" i="32"/>
  <c r="M3672" i="32"/>
  <c r="N3668" i="32"/>
  <c r="O3668" i="32"/>
  <c r="N3664" i="32"/>
  <c r="O3664" i="32"/>
  <c r="M3664" i="32"/>
  <c r="G3660" i="32"/>
  <c r="N3660" i="32"/>
  <c r="O3660" i="32"/>
  <c r="N3656" i="32"/>
  <c r="O3656" i="32"/>
  <c r="M3656" i="32"/>
  <c r="C3656" i="32"/>
  <c r="N3652" i="32"/>
  <c r="O3652" i="32"/>
  <c r="K3648" i="32"/>
  <c r="N3648" i="32"/>
  <c r="O3648" i="32"/>
  <c r="M3648" i="32"/>
  <c r="N3644" i="32"/>
  <c r="O3644" i="32"/>
  <c r="C3640" i="32"/>
  <c r="N3640" i="32"/>
  <c r="O3640" i="32"/>
  <c r="M3640" i="32"/>
  <c r="N3636" i="32"/>
  <c r="O3636" i="32"/>
  <c r="N3632" i="32"/>
  <c r="O3632" i="32"/>
  <c r="M3632" i="32"/>
  <c r="G3628" i="32"/>
  <c r="N3628" i="32"/>
  <c r="O3628" i="32"/>
  <c r="N3624" i="32"/>
  <c r="O3624" i="32"/>
  <c r="M3624" i="32"/>
  <c r="C3624" i="32"/>
  <c r="N3620" i="32"/>
  <c r="O3620" i="32"/>
  <c r="K3616" i="32"/>
  <c r="N3616" i="32"/>
  <c r="O3616" i="32"/>
  <c r="M3616" i="32"/>
  <c r="N3612" i="32"/>
  <c r="O3612" i="32"/>
  <c r="C3608" i="32"/>
  <c r="N3608" i="32"/>
  <c r="O3608" i="32"/>
  <c r="M3608" i="32"/>
  <c r="N3604" i="32"/>
  <c r="O3604" i="32"/>
  <c r="N3600" i="32"/>
  <c r="O3600" i="32"/>
  <c r="M3600" i="32"/>
  <c r="G3596" i="32"/>
  <c r="N3596" i="32"/>
  <c r="O3596" i="32"/>
  <c r="N3592" i="32"/>
  <c r="O3592" i="32"/>
  <c r="M3592" i="32"/>
  <c r="C3592" i="32"/>
  <c r="N3588" i="32"/>
  <c r="O3588" i="32"/>
  <c r="K3584" i="32"/>
  <c r="N3584" i="32"/>
  <c r="O3584" i="32"/>
  <c r="M3584" i="32"/>
  <c r="N3580" i="32"/>
  <c r="O3580" i="32"/>
  <c r="C3576" i="32"/>
  <c r="N3576" i="32"/>
  <c r="O3576" i="32"/>
  <c r="M3576" i="32"/>
  <c r="N3572" i="32"/>
  <c r="O3572" i="32"/>
  <c r="N3568" i="32"/>
  <c r="O3568" i="32"/>
  <c r="M3568" i="32"/>
  <c r="G3564" i="32"/>
  <c r="N3564" i="32"/>
  <c r="O3564" i="32"/>
  <c r="N3560" i="32"/>
  <c r="O3560" i="32"/>
  <c r="M3560" i="32"/>
  <c r="C3560" i="32"/>
  <c r="N3556" i="32"/>
  <c r="O3556" i="32"/>
  <c r="K3552" i="32"/>
  <c r="N3552" i="32"/>
  <c r="O3552" i="32"/>
  <c r="M3552" i="32"/>
  <c r="N3548" i="32"/>
  <c r="O3548" i="32"/>
  <c r="C3544" i="32"/>
  <c r="N3544" i="32"/>
  <c r="O3544" i="32"/>
  <c r="M3544" i="32"/>
  <c r="N3540" i="32"/>
  <c r="O3540" i="32"/>
  <c r="N3536" i="32"/>
  <c r="O3536" i="32"/>
  <c r="M3536" i="32"/>
  <c r="G3532" i="32"/>
  <c r="N3532" i="32"/>
  <c r="O3532" i="32"/>
  <c r="N3528" i="32"/>
  <c r="O3528" i="32"/>
  <c r="M3528" i="32"/>
  <c r="C3528" i="32"/>
  <c r="N3524" i="32"/>
  <c r="O3524" i="32"/>
  <c r="K3520" i="32"/>
  <c r="N3520" i="32"/>
  <c r="O3520" i="32"/>
  <c r="M3520" i="32"/>
  <c r="N3516" i="32"/>
  <c r="O3516" i="32"/>
  <c r="C3512" i="32"/>
  <c r="N3512" i="32"/>
  <c r="O3512" i="32"/>
  <c r="M3512" i="32"/>
  <c r="N3508" i="32"/>
  <c r="O3508" i="32"/>
  <c r="N3504" i="32"/>
  <c r="O3504" i="32"/>
  <c r="M3504" i="32"/>
  <c r="G3500" i="32"/>
  <c r="N3500" i="32"/>
  <c r="O3500" i="32"/>
  <c r="N3496" i="32"/>
  <c r="O3496" i="32"/>
  <c r="M3496" i="32"/>
  <c r="C3496" i="32"/>
  <c r="N3492" i="32"/>
  <c r="O3492" i="32"/>
  <c r="K3488" i="32"/>
  <c r="N3488" i="32"/>
  <c r="O3488" i="32"/>
  <c r="M3488" i="32"/>
  <c r="N3484" i="32"/>
  <c r="O3484" i="32"/>
  <c r="N3480" i="32"/>
  <c r="O3480" i="32"/>
  <c r="M3480" i="32"/>
  <c r="I3476" i="32"/>
  <c r="N3476" i="32"/>
  <c r="O3476" i="32"/>
  <c r="N3472" i="32"/>
  <c r="O3472" i="32"/>
  <c r="M3472" i="32"/>
  <c r="J3468" i="32"/>
  <c r="N3468" i="32"/>
  <c r="O3468" i="32"/>
  <c r="N3464" i="32"/>
  <c r="O3464" i="32"/>
  <c r="M3464" i="32"/>
  <c r="N3460" i="32"/>
  <c r="O3460" i="32"/>
  <c r="N3456" i="32"/>
  <c r="O3456" i="32"/>
  <c r="M3456" i="32"/>
  <c r="N3452" i="32"/>
  <c r="O3452" i="32"/>
  <c r="N3448" i="32"/>
  <c r="O3448" i="32"/>
  <c r="M3448" i="32"/>
  <c r="N3444" i="32"/>
  <c r="O3444" i="32"/>
  <c r="N3440" i="32"/>
  <c r="O3440" i="32"/>
  <c r="M3440" i="32"/>
  <c r="N3436" i="32"/>
  <c r="O3436" i="32"/>
  <c r="N3432" i="32"/>
  <c r="O3432" i="32"/>
  <c r="M3432" i="32"/>
  <c r="N3428" i="32"/>
  <c r="O3428" i="32"/>
  <c r="N3424" i="32"/>
  <c r="O3424" i="32"/>
  <c r="M3424" i="32"/>
  <c r="N3420" i="32"/>
  <c r="O3420" i="32"/>
  <c r="N3416" i="32"/>
  <c r="O3416" i="32"/>
  <c r="M3416" i="32"/>
  <c r="N3412" i="32"/>
  <c r="O3412" i="32"/>
  <c r="N3408" i="32"/>
  <c r="O3408" i="32"/>
  <c r="M3408" i="32"/>
  <c r="N3404" i="32"/>
  <c r="O3404" i="32"/>
  <c r="J3404" i="32"/>
  <c r="N3400" i="32"/>
  <c r="O3400" i="32"/>
  <c r="M3400" i="32"/>
  <c r="N3396" i="32"/>
  <c r="O3396" i="32"/>
  <c r="N3392" i="32"/>
  <c r="O3392" i="32"/>
  <c r="M3392" i="32"/>
  <c r="N3388" i="32"/>
  <c r="O3388" i="32"/>
  <c r="N3384" i="32"/>
  <c r="O3384" i="32"/>
  <c r="M3384" i="32"/>
  <c r="N3380" i="32"/>
  <c r="O3380" i="32"/>
  <c r="N3376" i="32"/>
  <c r="O3376" i="32"/>
  <c r="M3376" i="32"/>
  <c r="N3372" i="32"/>
  <c r="O3372" i="32"/>
  <c r="N3368" i="32"/>
  <c r="O3368" i="32"/>
  <c r="M3368" i="32"/>
  <c r="N3364" i="32"/>
  <c r="O3364" i="32"/>
  <c r="N3360" i="32"/>
  <c r="O3360" i="32"/>
  <c r="M3360" i="32"/>
  <c r="N3356" i="32"/>
  <c r="O3356" i="32"/>
  <c r="N3352" i="32"/>
  <c r="O3352" i="32"/>
  <c r="M3352" i="32"/>
  <c r="N3348" i="32"/>
  <c r="O3348" i="32"/>
  <c r="N3344" i="32"/>
  <c r="O3344" i="32"/>
  <c r="M3344" i="32"/>
  <c r="N3340" i="32"/>
  <c r="O3340" i="32"/>
  <c r="N3336" i="32"/>
  <c r="O3336" i="32"/>
  <c r="M3336" i="32"/>
  <c r="N3332" i="32"/>
  <c r="O3332" i="32"/>
  <c r="N3328" i="32"/>
  <c r="O3328" i="32"/>
  <c r="M3328" i="32"/>
  <c r="N3324" i="32"/>
  <c r="O3324" i="32"/>
  <c r="N3320" i="32"/>
  <c r="O3320" i="32"/>
  <c r="M3320" i="32"/>
  <c r="N3316" i="32"/>
  <c r="O3316" i="32"/>
  <c r="N3312" i="32"/>
  <c r="O3312" i="32"/>
  <c r="M3312" i="32"/>
  <c r="N3308" i="32"/>
  <c r="O3308" i="32"/>
  <c r="C3308" i="32"/>
  <c r="N3304" i="32"/>
  <c r="O3304" i="32"/>
  <c r="M3304" i="32"/>
  <c r="F3300" i="32"/>
  <c r="N3300" i="32"/>
  <c r="O3300" i="32"/>
  <c r="N3296" i="32"/>
  <c r="O3296" i="32"/>
  <c r="M3296" i="32"/>
  <c r="N3292" i="32"/>
  <c r="O3292" i="32"/>
  <c r="N3288" i="32"/>
  <c r="O3288" i="32"/>
  <c r="M3288" i="32"/>
  <c r="N3284" i="32"/>
  <c r="O3284" i="32"/>
  <c r="N3280" i="32"/>
  <c r="O3280" i="32"/>
  <c r="M3280" i="32"/>
  <c r="N3276" i="32"/>
  <c r="O3276" i="32"/>
  <c r="N3272" i="32"/>
  <c r="O3272" i="32"/>
  <c r="M3272" i="32"/>
  <c r="N3268" i="32"/>
  <c r="O3268" i="32"/>
  <c r="N3264" i="32"/>
  <c r="O3264" i="32"/>
  <c r="M3264" i="32"/>
  <c r="N3260" i="32"/>
  <c r="O3260" i="32"/>
  <c r="N3256" i="32"/>
  <c r="O3256" i="32"/>
  <c r="M3256" i="32"/>
  <c r="D3252" i="32"/>
  <c r="N3252" i="32"/>
  <c r="O3252" i="32"/>
  <c r="N3248" i="32"/>
  <c r="O3248" i="32"/>
  <c r="M3248" i="32"/>
  <c r="N3244" i="32"/>
  <c r="O3244" i="32"/>
  <c r="N3240" i="32"/>
  <c r="O3240" i="32"/>
  <c r="M3240" i="32"/>
  <c r="N3236" i="32"/>
  <c r="O3236" i="32"/>
  <c r="N3232" i="32"/>
  <c r="O3232" i="32"/>
  <c r="M3232" i="32"/>
  <c r="N3228" i="32"/>
  <c r="O3228" i="32"/>
  <c r="N3224" i="32"/>
  <c r="O3224" i="32"/>
  <c r="M3224" i="32"/>
  <c r="N3220" i="32"/>
  <c r="O3220" i="32"/>
  <c r="N3216" i="32"/>
  <c r="O3216" i="32"/>
  <c r="M3216" i="32"/>
  <c r="N3212" i="32"/>
  <c r="O3212" i="32"/>
  <c r="N3208" i="32"/>
  <c r="O3208" i="32"/>
  <c r="M3208" i="32"/>
  <c r="N3204" i="32"/>
  <c r="O3204" i="32"/>
  <c r="N3200" i="32"/>
  <c r="O3200" i="32"/>
  <c r="M3200" i="32"/>
  <c r="N3196" i="32"/>
  <c r="O3196" i="32"/>
  <c r="N3192" i="32"/>
  <c r="O3192" i="32"/>
  <c r="M3192" i="32"/>
  <c r="N3188" i="32"/>
  <c r="O3188" i="32"/>
  <c r="N3184" i="32"/>
  <c r="O3184" i="32"/>
  <c r="M3184" i="32"/>
  <c r="N3180" i="32"/>
  <c r="O3180" i="32"/>
  <c r="N3176" i="32"/>
  <c r="O3176" i="32"/>
  <c r="M3176" i="32"/>
  <c r="N3172" i="32"/>
  <c r="O3172" i="32"/>
  <c r="N3168" i="32"/>
  <c r="O3168" i="32"/>
  <c r="M3168" i="32"/>
  <c r="N3164" i="32"/>
  <c r="O3164" i="32"/>
  <c r="N3160" i="32"/>
  <c r="O3160" i="32"/>
  <c r="M3160" i="32"/>
  <c r="N3156" i="32"/>
  <c r="O3156" i="32"/>
  <c r="N3152" i="32"/>
  <c r="O3152" i="32"/>
  <c r="M3152" i="32"/>
  <c r="N3148" i="32"/>
  <c r="O3148" i="32"/>
  <c r="N3144" i="32"/>
  <c r="O3144" i="32"/>
  <c r="M3144" i="32"/>
  <c r="N3140" i="32"/>
  <c r="O3140" i="32"/>
  <c r="M3136" i="32"/>
  <c r="N3136" i="32"/>
  <c r="M3132" i="32"/>
  <c r="N3132" i="32"/>
  <c r="O3132" i="32"/>
  <c r="M3128" i="32"/>
  <c r="O3128" i="32"/>
  <c r="N3128" i="32"/>
  <c r="M3124" i="32"/>
  <c r="N3124" i="32"/>
  <c r="O3124" i="32"/>
  <c r="M3120" i="32"/>
  <c r="N3120" i="32"/>
  <c r="O3120" i="32"/>
  <c r="M3116" i="32"/>
  <c r="N3116" i="32"/>
  <c r="O3116" i="32"/>
  <c r="M3112" i="32"/>
  <c r="O3112" i="32"/>
  <c r="M3104" i="32"/>
  <c r="N3104" i="32"/>
  <c r="M3100" i="32"/>
  <c r="N3100" i="32"/>
  <c r="O3100" i="32"/>
  <c r="M3096" i="32"/>
  <c r="O3096" i="32"/>
  <c r="N3096" i="32"/>
  <c r="M3092" i="32"/>
  <c r="N3092" i="32"/>
  <c r="O3092" i="32"/>
  <c r="M3088" i="32"/>
  <c r="N3088" i="32"/>
  <c r="O3088" i="32"/>
  <c r="M3084" i="32"/>
  <c r="N3084" i="32"/>
  <c r="O3084" i="32"/>
  <c r="M3080" i="32"/>
  <c r="O3080" i="32"/>
  <c r="M3072" i="32"/>
  <c r="N3072" i="32"/>
  <c r="M3068" i="32"/>
  <c r="N3068" i="32"/>
  <c r="O3068" i="32"/>
  <c r="M3064" i="32"/>
  <c r="O3064" i="32"/>
  <c r="N3064" i="32"/>
  <c r="M3060" i="32"/>
  <c r="N3060" i="32"/>
  <c r="O3060" i="32"/>
  <c r="M3056" i="32"/>
  <c r="N3056" i="32"/>
  <c r="O3056" i="32"/>
  <c r="M3052" i="32"/>
  <c r="N3052" i="32"/>
  <c r="O3052" i="32"/>
  <c r="M3048" i="32"/>
  <c r="O3048" i="32"/>
  <c r="M3040" i="32"/>
  <c r="N3040" i="32"/>
  <c r="M3036" i="32"/>
  <c r="N3036" i="32"/>
  <c r="O3036" i="32"/>
  <c r="M3032" i="32"/>
  <c r="O3032" i="32"/>
  <c r="N3032" i="32"/>
  <c r="M3028" i="32"/>
  <c r="N3028" i="32"/>
  <c r="O3028" i="32"/>
  <c r="M3024" i="32"/>
  <c r="N3024" i="32"/>
  <c r="O3024" i="32"/>
  <c r="M3020" i="32"/>
  <c r="N3020" i="32"/>
  <c r="O3020" i="32"/>
  <c r="M3016" i="32"/>
  <c r="O3016" i="32"/>
  <c r="M3008" i="32"/>
  <c r="N3008" i="32"/>
  <c r="M3004" i="32"/>
  <c r="N3004" i="32"/>
  <c r="O3004" i="32"/>
  <c r="M3000" i="32"/>
  <c r="O3000" i="32"/>
  <c r="N3000" i="32"/>
  <c r="M2996" i="32"/>
  <c r="N2996" i="32"/>
  <c r="O2996" i="32"/>
  <c r="M2992" i="32"/>
  <c r="N2992" i="32"/>
  <c r="O2992" i="32"/>
  <c r="M2988" i="32"/>
  <c r="N2988" i="32"/>
  <c r="O2988" i="32"/>
  <c r="M2984" i="32"/>
  <c r="O2984" i="32"/>
  <c r="M2976" i="32"/>
  <c r="N2976" i="32"/>
  <c r="M2972" i="32"/>
  <c r="N2972" i="32"/>
  <c r="O2972" i="32"/>
  <c r="M2968" i="32"/>
  <c r="O2968" i="32"/>
  <c r="N2968" i="32"/>
  <c r="M2964" i="32"/>
  <c r="N2964" i="32"/>
  <c r="O2964" i="32"/>
  <c r="M2960" i="32"/>
  <c r="N2960" i="32"/>
  <c r="O2960" i="32"/>
  <c r="M2956" i="32"/>
  <c r="N2956" i="32"/>
  <c r="O2956" i="32"/>
  <c r="M2952" i="32"/>
  <c r="O2952" i="32"/>
  <c r="M2944" i="32"/>
  <c r="N2944" i="32"/>
  <c r="M2940" i="32"/>
  <c r="N2940" i="32"/>
  <c r="O2940" i="32"/>
  <c r="M2936" i="32"/>
  <c r="O2936" i="32"/>
  <c r="N2936" i="32"/>
  <c r="M2932" i="32"/>
  <c r="N2932" i="32"/>
  <c r="O2932" i="32"/>
  <c r="M2928" i="32"/>
  <c r="N2928" i="32"/>
  <c r="O2928" i="32"/>
  <c r="M2924" i="32"/>
  <c r="N2924" i="32"/>
  <c r="O2924" i="32"/>
  <c r="M2920" i="32"/>
  <c r="O2920" i="32"/>
  <c r="M2912" i="32"/>
  <c r="N2912" i="32"/>
  <c r="M2908" i="32"/>
  <c r="N2908" i="32"/>
  <c r="O2908" i="32"/>
  <c r="M2904" i="32"/>
  <c r="O2904" i="32"/>
  <c r="N2904" i="32"/>
  <c r="M2900" i="32"/>
  <c r="N2900" i="32"/>
  <c r="O2900" i="32"/>
  <c r="M2896" i="32"/>
  <c r="N2896" i="32"/>
  <c r="O2896" i="32"/>
  <c r="M2892" i="32"/>
  <c r="N2892" i="32"/>
  <c r="O2892" i="32"/>
  <c r="M2888" i="32"/>
  <c r="O2888" i="32"/>
  <c r="M2880" i="32"/>
  <c r="N2880" i="32"/>
  <c r="M2876" i="32"/>
  <c r="N2876" i="32"/>
  <c r="O2876" i="32"/>
  <c r="M2872" i="32"/>
  <c r="O2872" i="32"/>
  <c r="N2872" i="32"/>
  <c r="M2868" i="32"/>
  <c r="N2868" i="32"/>
  <c r="O2868" i="32"/>
  <c r="M2864" i="32"/>
  <c r="N2864" i="32"/>
  <c r="O2864" i="32"/>
  <c r="M2860" i="32"/>
  <c r="N2860" i="32"/>
  <c r="O2860" i="32"/>
  <c r="M2856" i="32"/>
  <c r="O2856" i="32"/>
  <c r="M2848" i="32"/>
  <c r="N2848" i="32"/>
  <c r="M2844" i="32"/>
  <c r="N2844" i="32"/>
  <c r="O2844" i="32"/>
  <c r="M2840" i="32"/>
  <c r="O2840" i="32"/>
  <c r="N2840" i="32"/>
  <c r="M2836" i="32"/>
  <c r="N2836" i="32"/>
  <c r="O2836" i="32"/>
  <c r="M2832" i="32"/>
  <c r="N2832" i="32"/>
  <c r="O2832" i="32"/>
  <c r="M2828" i="32"/>
  <c r="N2828" i="32"/>
  <c r="O2828" i="32"/>
  <c r="M2824" i="32"/>
  <c r="O2824" i="32"/>
  <c r="M2816" i="32"/>
  <c r="N2816" i="32"/>
  <c r="M2812" i="32"/>
  <c r="N2812" i="32"/>
  <c r="O2812" i="32"/>
  <c r="M2808" i="32"/>
  <c r="O2808" i="32"/>
  <c r="N2808" i="32"/>
  <c r="M2804" i="32"/>
  <c r="N2804" i="32"/>
  <c r="O2804" i="32"/>
  <c r="M2800" i="32"/>
  <c r="N2800" i="32"/>
  <c r="O2800" i="32"/>
  <c r="M2796" i="32"/>
  <c r="N2796" i="32"/>
  <c r="O2796" i="32"/>
  <c r="M2792" i="32"/>
  <c r="O2792" i="32"/>
  <c r="M2784" i="32"/>
  <c r="N2784" i="32"/>
  <c r="O2780" i="32"/>
  <c r="M2780" i="32"/>
  <c r="N2780" i="32"/>
  <c r="O2776" i="32"/>
  <c r="M2776" i="32"/>
  <c r="O2772" i="32"/>
  <c r="M2772" i="32"/>
  <c r="N2772" i="32"/>
  <c r="O2768" i="32"/>
  <c r="M2768" i="32"/>
  <c r="N2768" i="32"/>
  <c r="O2764" i="32"/>
  <c r="M2764" i="32"/>
  <c r="N2764" i="32"/>
  <c r="O2760" i="32"/>
  <c r="M2760" i="32"/>
  <c r="O2756" i="32"/>
  <c r="M2756" i="32"/>
  <c r="N2756" i="32"/>
  <c r="O2752" i="32"/>
  <c r="M2752" i="32"/>
  <c r="N2752" i="32"/>
  <c r="O2748" i="32"/>
  <c r="M2748" i="32"/>
  <c r="N2748" i="32"/>
  <c r="O2744" i="32"/>
  <c r="M2744" i="32"/>
  <c r="O2740" i="32"/>
  <c r="M2740" i="32"/>
  <c r="N2740" i="32"/>
  <c r="O2736" i="32"/>
  <c r="M2736" i="32"/>
  <c r="N2736" i="32"/>
  <c r="O2732" i="32"/>
  <c r="M2732" i="32"/>
  <c r="N2732" i="32"/>
  <c r="O2728" i="32"/>
  <c r="M2728" i="32"/>
  <c r="O2724" i="32"/>
  <c r="M2724" i="32"/>
  <c r="N2724" i="32"/>
  <c r="O2720" i="32"/>
  <c r="M2720" i="32"/>
  <c r="N2720" i="32"/>
  <c r="O2716" i="32"/>
  <c r="M2716" i="32"/>
  <c r="N2716" i="32"/>
  <c r="O2712" i="32"/>
  <c r="M2712" i="32"/>
  <c r="O2708" i="32"/>
  <c r="M2708" i="32"/>
  <c r="N2708" i="32"/>
  <c r="O2704" i="32"/>
  <c r="M2704" i="32"/>
  <c r="N2704" i="32"/>
  <c r="O2700" i="32"/>
  <c r="M2700" i="32"/>
  <c r="N2700" i="32"/>
  <c r="O2696" i="32"/>
  <c r="M2696" i="32"/>
  <c r="O2692" i="32"/>
  <c r="M2692" i="32"/>
  <c r="N2692" i="32"/>
  <c r="O2688" i="32"/>
  <c r="M2688" i="32"/>
  <c r="N2688" i="32"/>
  <c r="O2684" i="32"/>
  <c r="M2684" i="32"/>
  <c r="N2684" i="32"/>
  <c r="O2680" i="32"/>
  <c r="M2680" i="32"/>
  <c r="O2676" i="32"/>
  <c r="M2676" i="32"/>
  <c r="N2676" i="32"/>
  <c r="O2672" i="32"/>
  <c r="M2672" i="32"/>
  <c r="N2672" i="32"/>
  <c r="O2668" i="32"/>
  <c r="M2668" i="32"/>
  <c r="N2668" i="32"/>
  <c r="O2664" i="32"/>
  <c r="M2664" i="32"/>
  <c r="O2660" i="32"/>
  <c r="M2660" i="32"/>
  <c r="N2660" i="32"/>
  <c r="O2656" i="32"/>
  <c r="M2656" i="32"/>
  <c r="N2656" i="32"/>
  <c r="O2652" i="32"/>
  <c r="M2652" i="32"/>
  <c r="N2652" i="32"/>
  <c r="O2648" i="32"/>
  <c r="M2648" i="32"/>
  <c r="O2644" i="32"/>
  <c r="M2644" i="32"/>
  <c r="N2644" i="32"/>
  <c r="O2640" i="32"/>
  <c r="M2640" i="32"/>
  <c r="N2640" i="32"/>
  <c r="O2636" i="32"/>
  <c r="M2636" i="32"/>
  <c r="N2636" i="32"/>
  <c r="O2632" i="32"/>
  <c r="M2632" i="32"/>
  <c r="O2628" i="32"/>
  <c r="M2628" i="32"/>
  <c r="N2628" i="32"/>
  <c r="O2624" i="32"/>
  <c r="M2624" i="32"/>
  <c r="N2624" i="32"/>
  <c r="O2620" i="32"/>
  <c r="M2620" i="32"/>
  <c r="N2620" i="32"/>
  <c r="O2616" i="32"/>
  <c r="M2616" i="32"/>
  <c r="O2612" i="32"/>
  <c r="M2612" i="32"/>
  <c r="N2612" i="32"/>
  <c r="O2608" i="32"/>
  <c r="M2608" i="32"/>
  <c r="N2608" i="32"/>
  <c r="O2604" i="32"/>
  <c r="M2604" i="32"/>
  <c r="N2604" i="32"/>
  <c r="O2600" i="32"/>
  <c r="M2600" i="32"/>
  <c r="O2596" i="32"/>
  <c r="M2596" i="32"/>
  <c r="N2596" i="32"/>
  <c r="O2592" i="32"/>
  <c r="M2592" i="32"/>
  <c r="N2592" i="32"/>
  <c r="O2588" i="32"/>
  <c r="M2588" i="32"/>
  <c r="N2588" i="32"/>
  <c r="O2584" i="32"/>
  <c r="M2584" i="32"/>
  <c r="O2580" i="32"/>
  <c r="M2580" i="32"/>
  <c r="N2580" i="32"/>
  <c r="O2576" i="32"/>
  <c r="M2576" i="32"/>
  <c r="N2576" i="32"/>
  <c r="O2572" i="32"/>
  <c r="M2572" i="32"/>
  <c r="N2572" i="32"/>
  <c r="O2568" i="32"/>
  <c r="M2568" i="32"/>
  <c r="O2564" i="32"/>
  <c r="M2564" i="32"/>
  <c r="N2564" i="32"/>
  <c r="O2560" i="32"/>
  <c r="M2560" i="32"/>
  <c r="N2560" i="32"/>
  <c r="O2556" i="32"/>
  <c r="M2556" i="32"/>
  <c r="N2556" i="32"/>
  <c r="O2552" i="32"/>
  <c r="M2552" i="32"/>
  <c r="O2548" i="32"/>
  <c r="M2548" i="32"/>
  <c r="N2548" i="32"/>
  <c r="O2544" i="32"/>
  <c r="M2544" i="32"/>
  <c r="N2544" i="32"/>
  <c r="O2540" i="32"/>
  <c r="M2540" i="32"/>
  <c r="N2540" i="32"/>
  <c r="O2536" i="32"/>
  <c r="M2536" i="32"/>
  <c r="O2532" i="32"/>
  <c r="M2532" i="32"/>
  <c r="N2532" i="32"/>
  <c r="O2528" i="32"/>
  <c r="M2528" i="32"/>
  <c r="N2528" i="32"/>
  <c r="O2524" i="32"/>
  <c r="M2524" i="32"/>
  <c r="N2524" i="32"/>
  <c r="O2520" i="32"/>
  <c r="M2520" i="32"/>
  <c r="O2516" i="32"/>
  <c r="M2516" i="32"/>
  <c r="N2516" i="32"/>
  <c r="O2512" i="32"/>
  <c r="M2512" i="32"/>
  <c r="N2512" i="32"/>
  <c r="O2508" i="32"/>
  <c r="M2508" i="32"/>
  <c r="N2508" i="32"/>
  <c r="O2504" i="32"/>
  <c r="M2504" i="32"/>
  <c r="O2500" i="32"/>
  <c r="M2500" i="32"/>
  <c r="N2500" i="32"/>
  <c r="O2496" i="32"/>
  <c r="M2496" i="32"/>
  <c r="N2496" i="32"/>
  <c r="O2492" i="32"/>
  <c r="M2492" i="32"/>
  <c r="N2492" i="32"/>
  <c r="O2488" i="32"/>
  <c r="M2488" i="32"/>
  <c r="O2484" i="32"/>
  <c r="M2484" i="32"/>
  <c r="N2484" i="32"/>
  <c r="O2480" i="32"/>
  <c r="M2480" i="32"/>
  <c r="N2480" i="32"/>
  <c r="O2476" i="32"/>
  <c r="M2476" i="32"/>
  <c r="N2476" i="32"/>
  <c r="O2472" i="32"/>
  <c r="M2472" i="32"/>
  <c r="O2468" i="32"/>
  <c r="M2468" i="32"/>
  <c r="N2468" i="32"/>
  <c r="O2464" i="32"/>
  <c r="M2464" i="32"/>
  <c r="N2464" i="32"/>
  <c r="O2460" i="32"/>
  <c r="M2460" i="32"/>
  <c r="N2460" i="32"/>
  <c r="O2456" i="32"/>
  <c r="M2456" i="32"/>
  <c r="O2452" i="32"/>
  <c r="M2452" i="32"/>
  <c r="N2452" i="32"/>
  <c r="O2448" i="32"/>
  <c r="M2448" i="32"/>
  <c r="N2448" i="32"/>
  <c r="O2444" i="32"/>
  <c r="M2444" i="32"/>
  <c r="N2444" i="32"/>
  <c r="O2440" i="32"/>
  <c r="M2440" i="32"/>
  <c r="O2436" i="32"/>
  <c r="M2436" i="32"/>
  <c r="N2436" i="32"/>
  <c r="O2432" i="32"/>
  <c r="M2432" i="32"/>
  <c r="N2432" i="32"/>
  <c r="O2428" i="32"/>
  <c r="M2428" i="32"/>
  <c r="N2428" i="32"/>
  <c r="O2424" i="32"/>
  <c r="M2424" i="32"/>
  <c r="O2420" i="32"/>
  <c r="M2420" i="32"/>
  <c r="N2420" i="32"/>
  <c r="O2416" i="32"/>
  <c r="M2416" i="32"/>
  <c r="N2416" i="32"/>
  <c r="O2412" i="32"/>
  <c r="M2412" i="32"/>
  <c r="N2412" i="32"/>
  <c r="O2408" i="32"/>
  <c r="M2408" i="32"/>
  <c r="O2404" i="32"/>
  <c r="M2404" i="32"/>
  <c r="N2404" i="32"/>
  <c r="O2400" i="32"/>
  <c r="M2400" i="32"/>
  <c r="N2400" i="32"/>
  <c r="O2396" i="32"/>
  <c r="M2396" i="32"/>
  <c r="N2396" i="32"/>
  <c r="O2392" i="32"/>
  <c r="M2392" i="32"/>
  <c r="O2388" i="32"/>
  <c r="M2388" i="32"/>
  <c r="N2388" i="32"/>
  <c r="O2384" i="32"/>
  <c r="M2384" i="32"/>
  <c r="N2384" i="32"/>
  <c r="O2380" i="32"/>
  <c r="M2380" i="32"/>
  <c r="N2380" i="32"/>
  <c r="O2376" i="32"/>
  <c r="M2376" i="32"/>
  <c r="O2372" i="32"/>
  <c r="M2372" i="32"/>
  <c r="N2372" i="32"/>
  <c r="O2368" i="32"/>
  <c r="M2368" i="32"/>
  <c r="N2368" i="32"/>
  <c r="O2364" i="32"/>
  <c r="M2364" i="32"/>
  <c r="N2364" i="32"/>
  <c r="O2360" i="32"/>
  <c r="M2360" i="32"/>
  <c r="O2356" i="32"/>
  <c r="M2356" i="32"/>
  <c r="N2356" i="32"/>
  <c r="O2352" i="32"/>
  <c r="M2352" i="32"/>
  <c r="N2352" i="32"/>
  <c r="O2348" i="32"/>
  <c r="M2348" i="32"/>
  <c r="N2348" i="32"/>
  <c r="O2344" i="32"/>
  <c r="M2344" i="32"/>
  <c r="O2340" i="32"/>
  <c r="M2340" i="32"/>
  <c r="N2340" i="32"/>
  <c r="O2336" i="32"/>
  <c r="M2336" i="32"/>
  <c r="N2336" i="32"/>
  <c r="O2332" i="32"/>
  <c r="M2332" i="32"/>
  <c r="N2332" i="32"/>
  <c r="O2328" i="32"/>
  <c r="M2328" i="32"/>
  <c r="O2324" i="32"/>
  <c r="M2324" i="32"/>
  <c r="N2324" i="32"/>
  <c r="O2320" i="32"/>
  <c r="M2320" i="32"/>
  <c r="N2320" i="32"/>
  <c r="O2316" i="32"/>
  <c r="M2316" i="32"/>
  <c r="N2316" i="32"/>
  <c r="O2312" i="32"/>
  <c r="M2312" i="32"/>
  <c r="O2308" i="32"/>
  <c r="M2308" i="32"/>
  <c r="N2308" i="32"/>
  <c r="O2304" i="32"/>
  <c r="M2304" i="32"/>
  <c r="N2304" i="32"/>
  <c r="O2300" i="32"/>
  <c r="M2300" i="32"/>
  <c r="N2300" i="32"/>
  <c r="O2296" i="32"/>
  <c r="M2296" i="32"/>
  <c r="O2292" i="32"/>
  <c r="M2292" i="32"/>
  <c r="N2292" i="32"/>
  <c r="O2288" i="32"/>
  <c r="M2288" i="32"/>
  <c r="N2288" i="32"/>
  <c r="O2284" i="32"/>
  <c r="M2284" i="32"/>
  <c r="N2284" i="32"/>
  <c r="O2280" i="32"/>
  <c r="M2280" i="32"/>
  <c r="O2276" i="32"/>
  <c r="M2276" i="32"/>
  <c r="N2276" i="32"/>
  <c r="O2272" i="32"/>
  <c r="M2272" i="32"/>
  <c r="N2272" i="32"/>
  <c r="O2268" i="32"/>
  <c r="M2268" i="32"/>
  <c r="N2268" i="32"/>
  <c r="O2264" i="32"/>
  <c r="M2264" i="32"/>
  <c r="O2260" i="32"/>
  <c r="M2260" i="32"/>
  <c r="N2260" i="32"/>
  <c r="O2256" i="32"/>
  <c r="M2256" i="32"/>
  <c r="N2256" i="32"/>
  <c r="O2252" i="32"/>
  <c r="M2252" i="32"/>
  <c r="N2252" i="32"/>
  <c r="O2248" i="32"/>
  <c r="M2248" i="32"/>
  <c r="O2244" i="32"/>
  <c r="M2244" i="32"/>
  <c r="N2244" i="32"/>
  <c r="O2240" i="32"/>
  <c r="M2240" i="32"/>
  <c r="N2240" i="32"/>
  <c r="O2236" i="32"/>
  <c r="M2236" i="32"/>
  <c r="N2236" i="32"/>
  <c r="O2232" i="32"/>
  <c r="M2232" i="32"/>
  <c r="O2228" i="32"/>
  <c r="M2228" i="32"/>
  <c r="N2228" i="32"/>
  <c r="O2224" i="32"/>
  <c r="M2224" i="32"/>
  <c r="N2224" i="32"/>
  <c r="O2220" i="32"/>
  <c r="M2220" i="32"/>
  <c r="N2220" i="32"/>
  <c r="O2216" i="32"/>
  <c r="M2216" i="32"/>
  <c r="O2212" i="32"/>
  <c r="M2212" i="32"/>
  <c r="N2212" i="32"/>
  <c r="O2208" i="32"/>
  <c r="M2208" i="32"/>
  <c r="N2208" i="32"/>
  <c r="O2204" i="32"/>
  <c r="M2204" i="32"/>
  <c r="N2204" i="32"/>
  <c r="O2200" i="32"/>
  <c r="M2200" i="32"/>
  <c r="O2196" i="32"/>
  <c r="M2196" i="32"/>
  <c r="N2196" i="32"/>
  <c r="O2192" i="32"/>
  <c r="M2192" i="32"/>
  <c r="N2192" i="32"/>
  <c r="O2188" i="32"/>
  <c r="M2188" i="32"/>
  <c r="N2188" i="32"/>
  <c r="O2184" i="32"/>
  <c r="M2184" i="32"/>
  <c r="O2180" i="32"/>
  <c r="M2180" i="32"/>
  <c r="N2180" i="32"/>
  <c r="O2176" i="32"/>
  <c r="M2176" i="32"/>
  <c r="N2176" i="32"/>
  <c r="O2172" i="32"/>
  <c r="M2172" i="32"/>
  <c r="N2172" i="32"/>
  <c r="O2168" i="32"/>
  <c r="M2168" i="32"/>
  <c r="O2164" i="32"/>
  <c r="M2164" i="32"/>
  <c r="N2164" i="32"/>
  <c r="O2160" i="32"/>
  <c r="M2160" i="32"/>
  <c r="N2160" i="32"/>
  <c r="O2156" i="32"/>
  <c r="M2156" i="32"/>
  <c r="N2156" i="32"/>
  <c r="O2152" i="32"/>
  <c r="M2152" i="32"/>
  <c r="O2148" i="32"/>
  <c r="M2148" i="32"/>
  <c r="N2148" i="32"/>
  <c r="O2144" i="32"/>
  <c r="M2144" i="32"/>
  <c r="N2144" i="32"/>
  <c r="O2140" i="32"/>
  <c r="M2140" i="32"/>
  <c r="N2140" i="32"/>
  <c r="O2136" i="32"/>
  <c r="M2136" i="32"/>
  <c r="O2132" i="32"/>
  <c r="M2132" i="32"/>
  <c r="N2132" i="32"/>
  <c r="O2128" i="32"/>
  <c r="M2128" i="32"/>
  <c r="N2128" i="32"/>
  <c r="O2124" i="32"/>
  <c r="M2124" i="32"/>
  <c r="N2124" i="32"/>
  <c r="O2120" i="32"/>
  <c r="M2120" i="32"/>
  <c r="O2116" i="32"/>
  <c r="M2116" i="32"/>
  <c r="N2116" i="32"/>
  <c r="O2112" i="32"/>
  <c r="M2112" i="32"/>
  <c r="N2112" i="32"/>
  <c r="O2108" i="32"/>
  <c r="M2108" i="32"/>
  <c r="N2108" i="32"/>
  <c r="O2104" i="32"/>
  <c r="M2104" i="32"/>
  <c r="O2100" i="32"/>
  <c r="M2100" i="32"/>
  <c r="N2100" i="32"/>
  <c r="O2096" i="32"/>
  <c r="M2096" i="32"/>
  <c r="N2096" i="32"/>
  <c r="O2092" i="32"/>
  <c r="M2092" i="32"/>
  <c r="N2092" i="32"/>
  <c r="O2088" i="32"/>
  <c r="M2088" i="32"/>
  <c r="N2088" i="32"/>
  <c r="O2084" i="32"/>
  <c r="M2084" i="32"/>
  <c r="N2084" i="32"/>
  <c r="O2080" i="32"/>
  <c r="M2080" i="32"/>
  <c r="N2080" i="32"/>
  <c r="O2076" i="32"/>
  <c r="M2076" i="32"/>
  <c r="N2076" i="32"/>
  <c r="O2072" i="32"/>
  <c r="M2072" i="32"/>
  <c r="N2072" i="32"/>
  <c r="O2068" i="32"/>
  <c r="M2068" i="32"/>
  <c r="N2068" i="32"/>
  <c r="O2064" i="32"/>
  <c r="M2064" i="32"/>
  <c r="N2064" i="32"/>
  <c r="O2060" i="32"/>
  <c r="M2060" i="32"/>
  <c r="N2060" i="32"/>
  <c r="O2056" i="32"/>
  <c r="M2056" i="32"/>
  <c r="N2056" i="32"/>
  <c r="O2052" i="32"/>
  <c r="M2052" i="32"/>
  <c r="N2052" i="32"/>
  <c r="O2048" i="32"/>
  <c r="M2048" i="32"/>
  <c r="N2048" i="32"/>
  <c r="O2044" i="32"/>
  <c r="M2044" i="32"/>
  <c r="N2044" i="32"/>
  <c r="O2040" i="32"/>
  <c r="M2040" i="32"/>
  <c r="N2040" i="32"/>
  <c r="O2036" i="32"/>
  <c r="M2036" i="32"/>
  <c r="N2036" i="32"/>
  <c r="O2032" i="32"/>
  <c r="M2032" i="32"/>
  <c r="N2032" i="32"/>
  <c r="O2028" i="32"/>
  <c r="M2028" i="32"/>
  <c r="N2028" i="32"/>
  <c r="O2024" i="32"/>
  <c r="M2024" i="32"/>
  <c r="N2024" i="32"/>
  <c r="O2020" i="32"/>
  <c r="M2020" i="32"/>
  <c r="N2020" i="32"/>
  <c r="O2016" i="32"/>
  <c r="M2016" i="32"/>
  <c r="N2016" i="32"/>
  <c r="O2012" i="32"/>
  <c r="M2012" i="32"/>
  <c r="N2012" i="32"/>
  <c r="O2008" i="32"/>
  <c r="M2008" i="32"/>
  <c r="N2008" i="32"/>
  <c r="O2004" i="32"/>
  <c r="M2004" i="32"/>
  <c r="N2004" i="32"/>
  <c r="O2000" i="32"/>
  <c r="M2000" i="32"/>
  <c r="N2000" i="32"/>
  <c r="O1996" i="32"/>
  <c r="M1996" i="32"/>
  <c r="N1996" i="32"/>
  <c r="O1992" i="32"/>
  <c r="M1992" i="32"/>
  <c r="N1992" i="32"/>
  <c r="O1988" i="32"/>
  <c r="M1988" i="32"/>
  <c r="N1988" i="32"/>
  <c r="O1984" i="32"/>
  <c r="M1984" i="32"/>
  <c r="N1984" i="32"/>
  <c r="O1980" i="32"/>
  <c r="M1980" i="32"/>
  <c r="N1980" i="32"/>
  <c r="O1976" i="32"/>
  <c r="M1976" i="32"/>
  <c r="N1976" i="32"/>
  <c r="O1972" i="32"/>
  <c r="M1972" i="32"/>
  <c r="N1972" i="32"/>
  <c r="O1968" i="32"/>
  <c r="M1968" i="32"/>
  <c r="N1968" i="32"/>
  <c r="O1964" i="32"/>
  <c r="M1964" i="32"/>
  <c r="N1964" i="32"/>
  <c r="O1960" i="32"/>
  <c r="M1960" i="32"/>
  <c r="N1960" i="32"/>
  <c r="O1956" i="32"/>
  <c r="M1956" i="32"/>
  <c r="N1956" i="32"/>
  <c r="O1952" i="32"/>
  <c r="M1952" i="32"/>
  <c r="N1952" i="32"/>
  <c r="O1948" i="32"/>
  <c r="M1948" i="32"/>
  <c r="N1948" i="32"/>
  <c r="O1944" i="32"/>
  <c r="M1944" i="32"/>
  <c r="N1944" i="32"/>
  <c r="O1940" i="32"/>
  <c r="M1940" i="32"/>
  <c r="N1940" i="32"/>
  <c r="O1936" i="32"/>
  <c r="M1936" i="32"/>
  <c r="N1936" i="32"/>
  <c r="O1932" i="32"/>
  <c r="M1932" i="32"/>
  <c r="N1932" i="32"/>
  <c r="O1928" i="32"/>
  <c r="M1928" i="32"/>
  <c r="N1928" i="32"/>
  <c r="O1924" i="32"/>
  <c r="M1924" i="32"/>
  <c r="N1924" i="32"/>
  <c r="O1920" i="32"/>
  <c r="M1920" i="32"/>
  <c r="N1920" i="32"/>
  <c r="O1916" i="32"/>
  <c r="M1916" i="32"/>
  <c r="N1916" i="32"/>
  <c r="O1912" i="32"/>
  <c r="M1912" i="32"/>
  <c r="N1912" i="32"/>
  <c r="O1908" i="32"/>
  <c r="M1908" i="32"/>
  <c r="N1908" i="32"/>
  <c r="O1904" i="32"/>
  <c r="M1904" i="32"/>
  <c r="N1904" i="32"/>
  <c r="O1900" i="32"/>
  <c r="M1900" i="32"/>
  <c r="N1900" i="32"/>
  <c r="O1896" i="32"/>
  <c r="M1896" i="32"/>
  <c r="N1896" i="32"/>
  <c r="O1892" i="32"/>
  <c r="M1892" i="32"/>
  <c r="N1892" i="32"/>
  <c r="O1888" i="32"/>
  <c r="M1888" i="32"/>
  <c r="N1888" i="32"/>
  <c r="O1884" i="32"/>
  <c r="M1884" i="32"/>
  <c r="N1884" i="32"/>
  <c r="O1880" i="32"/>
  <c r="M1880" i="32"/>
  <c r="N1880" i="32"/>
  <c r="O1876" i="32"/>
  <c r="M1876" i="32"/>
  <c r="N1876" i="32"/>
  <c r="O1872" i="32"/>
  <c r="M1872" i="32"/>
  <c r="N1872" i="32"/>
  <c r="O1868" i="32"/>
  <c r="M1868" i="32"/>
  <c r="N1868" i="32"/>
  <c r="O1864" i="32"/>
  <c r="M1864" i="32"/>
  <c r="N1864" i="32"/>
  <c r="O1860" i="32"/>
  <c r="M1860" i="32"/>
  <c r="N1860" i="32"/>
  <c r="O1856" i="32"/>
  <c r="M1856" i="32"/>
  <c r="N1856" i="32"/>
  <c r="O1852" i="32"/>
  <c r="M1852" i="32"/>
  <c r="N1852" i="32"/>
  <c r="O1848" i="32"/>
  <c r="M1848" i="32"/>
  <c r="N1848" i="32"/>
  <c r="O1844" i="32"/>
  <c r="M1844" i="32"/>
  <c r="N1844" i="32"/>
  <c r="O1840" i="32"/>
  <c r="M1840" i="32"/>
  <c r="N1840" i="32"/>
  <c r="O1836" i="32"/>
  <c r="M1836" i="32"/>
  <c r="N1836" i="32"/>
  <c r="O1832" i="32"/>
  <c r="M1832" i="32"/>
  <c r="N1832" i="32"/>
  <c r="O1828" i="32"/>
  <c r="M1828" i="32"/>
  <c r="N1828" i="32"/>
  <c r="O1824" i="32"/>
  <c r="M1824" i="32"/>
  <c r="N1824" i="32"/>
  <c r="O1820" i="32"/>
  <c r="M1820" i="32"/>
  <c r="N1820" i="32"/>
  <c r="O1816" i="32"/>
  <c r="M1816" i="32"/>
  <c r="N1816" i="32"/>
  <c r="O1812" i="32"/>
  <c r="M1812" i="32"/>
  <c r="N1812" i="32"/>
  <c r="O1808" i="32"/>
  <c r="M1808" i="32"/>
  <c r="N1808" i="32"/>
  <c r="O1804" i="32"/>
  <c r="M1804" i="32"/>
  <c r="N1804" i="32"/>
  <c r="O1800" i="32"/>
  <c r="M1800" i="32"/>
  <c r="N1800" i="32"/>
  <c r="O1796" i="32"/>
  <c r="M1796" i="32"/>
  <c r="N1796" i="32"/>
  <c r="O1792" i="32"/>
  <c r="M1792" i="32"/>
  <c r="N1792" i="32"/>
  <c r="O1788" i="32"/>
  <c r="M1788" i="32"/>
  <c r="N1788" i="32"/>
  <c r="O1784" i="32"/>
  <c r="M1784" i="32"/>
  <c r="N1784" i="32"/>
  <c r="O1780" i="32"/>
  <c r="M1780" i="32"/>
  <c r="N1780" i="32"/>
  <c r="O1776" i="32"/>
  <c r="M1776" i="32"/>
  <c r="N1776" i="32"/>
  <c r="O1772" i="32"/>
  <c r="M1772" i="32"/>
  <c r="N1772" i="32"/>
  <c r="O1768" i="32"/>
  <c r="M1768" i="32"/>
  <c r="N1768" i="32"/>
  <c r="O1764" i="32"/>
  <c r="M1764" i="32"/>
  <c r="N1764" i="32"/>
  <c r="O1760" i="32"/>
  <c r="M1760" i="32"/>
  <c r="N1760" i="32"/>
  <c r="O1756" i="32"/>
  <c r="M1756" i="32"/>
  <c r="N1756" i="32"/>
  <c r="O1752" i="32"/>
  <c r="M1752" i="32"/>
  <c r="N1752" i="32"/>
  <c r="O1748" i="32"/>
  <c r="M1748" i="32"/>
  <c r="N1748" i="32"/>
  <c r="O1744" i="32"/>
  <c r="M1744" i="32"/>
  <c r="N1744" i="32"/>
  <c r="O1740" i="32"/>
  <c r="M1740" i="32"/>
  <c r="N1740" i="32"/>
  <c r="O1736" i="32"/>
  <c r="M1736" i="32"/>
  <c r="N1736" i="32"/>
  <c r="O1732" i="32"/>
  <c r="M1732" i="32"/>
  <c r="N1732" i="32"/>
  <c r="O1728" i="32"/>
  <c r="M1728" i="32"/>
  <c r="N1728" i="32"/>
  <c r="O1724" i="32"/>
  <c r="M1724" i="32"/>
  <c r="N1724" i="32"/>
  <c r="O1720" i="32"/>
  <c r="M1720" i="32"/>
  <c r="N1720" i="32"/>
  <c r="O1716" i="32"/>
  <c r="M1716" i="32"/>
  <c r="N1716" i="32"/>
  <c r="O1712" i="32"/>
  <c r="M1712" i="32"/>
  <c r="N1712" i="32"/>
  <c r="O1708" i="32"/>
  <c r="M1708" i="32"/>
  <c r="N1708" i="32"/>
  <c r="O1704" i="32"/>
  <c r="M1704" i="32"/>
  <c r="N1704" i="32"/>
  <c r="O1700" i="32"/>
  <c r="M1700" i="32"/>
  <c r="N1700" i="32"/>
  <c r="O1696" i="32"/>
  <c r="M1696" i="32"/>
  <c r="N1696" i="32"/>
  <c r="O1692" i="32"/>
  <c r="M1692" i="32"/>
  <c r="N1692" i="32"/>
  <c r="O1688" i="32"/>
  <c r="M1688" i="32"/>
  <c r="N1688" i="32"/>
  <c r="O1684" i="32"/>
  <c r="M1684" i="32"/>
  <c r="N1684" i="32"/>
  <c r="O1680" i="32"/>
  <c r="M1680" i="32"/>
  <c r="N1680" i="32"/>
  <c r="O1676" i="32"/>
  <c r="M1676" i="32"/>
  <c r="N1676" i="32"/>
  <c r="O1672" i="32"/>
  <c r="M1672" i="32"/>
  <c r="N1672" i="32"/>
  <c r="O1668" i="32"/>
  <c r="M1668" i="32"/>
  <c r="N1668" i="32"/>
  <c r="O1664" i="32"/>
  <c r="M1664" i="32"/>
  <c r="N1664" i="32"/>
  <c r="O1660" i="32"/>
  <c r="M1660" i="32"/>
  <c r="N1660" i="32"/>
  <c r="O1656" i="32"/>
  <c r="M1656" i="32"/>
  <c r="N1656" i="32"/>
  <c r="O1652" i="32"/>
  <c r="M1652" i="32"/>
  <c r="N1652" i="32"/>
  <c r="O1648" i="32"/>
  <c r="M1648" i="32"/>
  <c r="N1648" i="32"/>
  <c r="O1644" i="32"/>
  <c r="M1644" i="32"/>
  <c r="N1644" i="32"/>
  <c r="O1640" i="32"/>
  <c r="M1640" i="32"/>
  <c r="N1640" i="32"/>
  <c r="O1636" i="32"/>
  <c r="M1636" i="32"/>
  <c r="N1636" i="32"/>
  <c r="O1632" i="32"/>
  <c r="M1632" i="32"/>
  <c r="N1632" i="32"/>
  <c r="O1628" i="32"/>
  <c r="M1628" i="32"/>
  <c r="N1628" i="32"/>
  <c r="O1624" i="32"/>
  <c r="M1624" i="32"/>
  <c r="N1624" i="32"/>
  <c r="O1620" i="32"/>
  <c r="M1620" i="32"/>
  <c r="N1620" i="32"/>
  <c r="O1616" i="32"/>
  <c r="M1616" i="32"/>
  <c r="N1616" i="32"/>
  <c r="O1612" i="32"/>
  <c r="M1612" i="32"/>
  <c r="N1612" i="32"/>
  <c r="O1608" i="32"/>
  <c r="M1608" i="32"/>
  <c r="N1608" i="32"/>
  <c r="O1604" i="32"/>
  <c r="M1604" i="32"/>
  <c r="N1604" i="32"/>
  <c r="O1600" i="32"/>
  <c r="M1600" i="32"/>
  <c r="N1600" i="32"/>
  <c r="O1596" i="32"/>
  <c r="M1596" i="32"/>
  <c r="N1596" i="32"/>
  <c r="O1592" i="32"/>
  <c r="M1592" i="32"/>
  <c r="N1592" i="32"/>
  <c r="O1588" i="32"/>
  <c r="M1588" i="32"/>
  <c r="N1588" i="32"/>
  <c r="O1584" i="32"/>
  <c r="M1584" i="32"/>
  <c r="N1584" i="32"/>
  <c r="O1580" i="32"/>
  <c r="M1580" i="32"/>
  <c r="N1580" i="32"/>
  <c r="O1576" i="32"/>
  <c r="M1576" i="32"/>
  <c r="N1576" i="32"/>
  <c r="O1572" i="32"/>
  <c r="M1572" i="32"/>
  <c r="N1572" i="32"/>
  <c r="O1568" i="32"/>
  <c r="M1568" i="32"/>
  <c r="N1568" i="32"/>
  <c r="O1564" i="32"/>
  <c r="M1564" i="32"/>
  <c r="N1564" i="32"/>
  <c r="O1560" i="32"/>
  <c r="M1560" i="32"/>
  <c r="N1560" i="32"/>
  <c r="O1556" i="32"/>
  <c r="M1556" i="32"/>
  <c r="N1556" i="32"/>
  <c r="O1552" i="32"/>
  <c r="M1552" i="32"/>
  <c r="N1552" i="32"/>
  <c r="O1548" i="32"/>
  <c r="M1548" i="32"/>
  <c r="N1548" i="32"/>
  <c r="O1544" i="32"/>
  <c r="M1544" i="32"/>
  <c r="N1544" i="32"/>
  <c r="N1540" i="32"/>
  <c r="M1540" i="32"/>
  <c r="O1540" i="32"/>
  <c r="N1536" i="32"/>
  <c r="M1536" i="32"/>
  <c r="O1536" i="32"/>
  <c r="N1532" i="32"/>
  <c r="O1532" i="32"/>
  <c r="M1532" i="32"/>
  <c r="N1528" i="32"/>
  <c r="M1528" i="32"/>
  <c r="O1528" i="32"/>
  <c r="N1524" i="32"/>
  <c r="M1524" i="32"/>
  <c r="O1524" i="32"/>
  <c r="N1520" i="32"/>
  <c r="M1520" i="32"/>
  <c r="O1520" i="32"/>
  <c r="N1516" i="32"/>
  <c r="O1516" i="32"/>
  <c r="M1516" i="32"/>
  <c r="N1512" i="32"/>
  <c r="M1512" i="32"/>
  <c r="O1512" i="32"/>
  <c r="N1508" i="32"/>
  <c r="M1508" i="32"/>
  <c r="O1508" i="32"/>
  <c r="N1504" i="32"/>
  <c r="M1504" i="32"/>
  <c r="O1504" i="32"/>
  <c r="N1500" i="32"/>
  <c r="O1500" i="32"/>
  <c r="M1500" i="32"/>
  <c r="N1496" i="32"/>
  <c r="M1496" i="32"/>
  <c r="O1496" i="32"/>
  <c r="N1492" i="32"/>
  <c r="M1492" i="32"/>
  <c r="O1492" i="32"/>
  <c r="N1488" i="32"/>
  <c r="M1488" i="32"/>
  <c r="O1488" i="32"/>
  <c r="N1484" i="32"/>
  <c r="O1484" i="32"/>
  <c r="M1484" i="32"/>
  <c r="N1480" i="32"/>
  <c r="M1480" i="32"/>
  <c r="O1480" i="32"/>
  <c r="N1476" i="32"/>
  <c r="M1476" i="32"/>
  <c r="O1476" i="32"/>
  <c r="N1472" i="32"/>
  <c r="M1472" i="32"/>
  <c r="O1472" i="32"/>
  <c r="N1468" i="32"/>
  <c r="O1468" i="32"/>
  <c r="M1468" i="32"/>
  <c r="N1464" i="32"/>
  <c r="M1464" i="32"/>
  <c r="O1464" i="32"/>
  <c r="N1460" i="32"/>
  <c r="M1460" i="32"/>
  <c r="O1460" i="32"/>
  <c r="O1456" i="32"/>
  <c r="M1456" i="32"/>
  <c r="N1456" i="32"/>
  <c r="O1452" i="32"/>
  <c r="N1452" i="32"/>
  <c r="M1452" i="32"/>
  <c r="O1448" i="32"/>
  <c r="N1448" i="32"/>
  <c r="M1448" i="32"/>
  <c r="O1444" i="32"/>
  <c r="M1444" i="32"/>
  <c r="N1444" i="32"/>
  <c r="O1440" i="32"/>
  <c r="M1440" i="32"/>
  <c r="N1440" i="32"/>
  <c r="O1436" i="32"/>
  <c r="N1436" i="32"/>
  <c r="M1436" i="32"/>
  <c r="O1432" i="32"/>
  <c r="M1432" i="32"/>
  <c r="N1432" i="32"/>
  <c r="O1428" i="32"/>
  <c r="M1428" i="32"/>
  <c r="N1428" i="32"/>
  <c r="O1424" i="32"/>
  <c r="M1424" i="32"/>
  <c r="N1424" i="32"/>
  <c r="O1420" i="32"/>
  <c r="N1420" i="32"/>
  <c r="M1420" i="32"/>
  <c r="O1416" i="32"/>
  <c r="M1416" i="32"/>
  <c r="N1416" i="32"/>
  <c r="O1412" i="32"/>
  <c r="M1412" i="32"/>
  <c r="N1412" i="32"/>
  <c r="O1408" i="32"/>
  <c r="M1408" i="32"/>
  <c r="N1408" i="32"/>
  <c r="O1404" i="32"/>
  <c r="N1404" i="32"/>
  <c r="M1404" i="32"/>
  <c r="O1400" i="32"/>
  <c r="M1400" i="32"/>
  <c r="N1400" i="32"/>
  <c r="O1396" i="32"/>
  <c r="N1396" i="32"/>
  <c r="M1396" i="32"/>
  <c r="O1392" i="32"/>
  <c r="M1392" i="32"/>
  <c r="N1392" i="32"/>
  <c r="O1388" i="32"/>
  <c r="N1388" i="32"/>
  <c r="M1388" i="32"/>
  <c r="O1384" i="32"/>
  <c r="N1384" i="32"/>
  <c r="M1384" i="32"/>
  <c r="O1380" i="32"/>
  <c r="M1380" i="32"/>
  <c r="N1380" i="32"/>
  <c r="O1376" i="32"/>
  <c r="M1376" i="32"/>
  <c r="N1376" i="32"/>
  <c r="O1372" i="32"/>
  <c r="N1372" i="32"/>
  <c r="M1372" i="32"/>
  <c r="O1368" i="32"/>
  <c r="M1368" i="32"/>
  <c r="N1368" i="32"/>
  <c r="O1364" i="32"/>
  <c r="M1364" i="32"/>
  <c r="N1364" i="32"/>
  <c r="O1360" i="32"/>
  <c r="M1360" i="32"/>
  <c r="N1360" i="32"/>
  <c r="O1356" i="32"/>
  <c r="N1356" i="32"/>
  <c r="M1356" i="32"/>
  <c r="O1352" i="32"/>
  <c r="M1352" i="32"/>
  <c r="N1352" i="32"/>
  <c r="O1348" i="32"/>
  <c r="M1348" i="32"/>
  <c r="N1348" i="32"/>
  <c r="O1344" i="32"/>
  <c r="M1344" i="32"/>
  <c r="N1344" i="32"/>
  <c r="O1340" i="32"/>
  <c r="N1340" i="32"/>
  <c r="M1340" i="32"/>
  <c r="O1336" i="32"/>
  <c r="M1336" i="32"/>
  <c r="N1336" i="32"/>
  <c r="O1332" i="32"/>
  <c r="N1332" i="32"/>
  <c r="M1332" i="32"/>
  <c r="O1328" i="32"/>
  <c r="M1328" i="32"/>
  <c r="N1328" i="32"/>
  <c r="O1324" i="32"/>
  <c r="N1324" i="32"/>
  <c r="M1324" i="32"/>
  <c r="O1320" i="32"/>
  <c r="N1320" i="32"/>
  <c r="M1320" i="32"/>
  <c r="O1316" i="32"/>
  <c r="M1316" i="32"/>
  <c r="N1316" i="32"/>
  <c r="O1312" i="32"/>
  <c r="M1312" i="32"/>
  <c r="N1312" i="32"/>
  <c r="O1308" i="32"/>
  <c r="N1308" i="32"/>
  <c r="M1308" i="32"/>
  <c r="O1304" i="32"/>
  <c r="M1304" i="32"/>
  <c r="N1304" i="32"/>
  <c r="O1300" i="32"/>
  <c r="M1300" i="32"/>
  <c r="N1300" i="32"/>
  <c r="O1296" i="32"/>
  <c r="M1296" i="32"/>
  <c r="N1296" i="32"/>
  <c r="O1292" i="32"/>
  <c r="N1292" i="32"/>
  <c r="M1292" i="32"/>
  <c r="O1288" i="32"/>
  <c r="M1288" i="32"/>
  <c r="N1288" i="32"/>
  <c r="O1284" i="32"/>
  <c r="M1284" i="32"/>
  <c r="N1284" i="32"/>
  <c r="O1280" i="32"/>
  <c r="M1280" i="32"/>
  <c r="N1280" i="32"/>
  <c r="O1276" i="32"/>
  <c r="N1276" i="32"/>
  <c r="M1276" i="32"/>
  <c r="O1272" i="32"/>
  <c r="M1272" i="32"/>
  <c r="N1272" i="32"/>
  <c r="O1268" i="32"/>
  <c r="N1268" i="32"/>
  <c r="M1268" i="32"/>
  <c r="O1264" i="32"/>
  <c r="M1264" i="32"/>
  <c r="N1264" i="32"/>
  <c r="O1260" i="32"/>
  <c r="N1260" i="32"/>
  <c r="M1260" i="32"/>
  <c r="O1256" i="32"/>
  <c r="N1256" i="32"/>
  <c r="M1256" i="32"/>
  <c r="O1252" i="32"/>
  <c r="M1252" i="32"/>
  <c r="N1252" i="32"/>
  <c r="O1248" i="32"/>
  <c r="M1248" i="32"/>
  <c r="N1248" i="32"/>
  <c r="O1244" i="32"/>
  <c r="N1244" i="32"/>
  <c r="M1244" i="32"/>
  <c r="O1240" i="32"/>
  <c r="M1240" i="32"/>
  <c r="N1240" i="32"/>
  <c r="O1236" i="32"/>
  <c r="M1236" i="32"/>
  <c r="N1236" i="32"/>
  <c r="O1232" i="32"/>
  <c r="M1232" i="32"/>
  <c r="N1232" i="32"/>
  <c r="O1228" i="32"/>
  <c r="N1228" i="32"/>
  <c r="M1228" i="32"/>
  <c r="O1224" i="32"/>
  <c r="M1224" i="32"/>
  <c r="N1224" i="32"/>
  <c r="O1220" i="32"/>
  <c r="M1220" i="32"/>
  <c r="N1220" i="32"/>
  <c r="O1216" i="32"/>
  <c r="M1216" i="32"/>
  <c r="N1216" i="32"/>
  <c r="O1212" i="32"/>
  <c r="N1212" i="32"/>
  <c r="M1212" i="32"/>
  <c r="O1208" i="32"/>
  <c r="M1208" i="32"/>
  <c r="N1208" i="32"/>
  <c r="O1204" i="32"/>
  <c r="N1204" i="32"/>
  <c r="M1204" i="32"/>
  <c r="O1200" i="32"/>
  <c r="M1200" i="32"/>
  <c r="N1200" i="32"/>
  <c r="O1196" i="32"/>
  <c r="N1196" i="32"/>
  <c r="M1196" i="32"/>
  <c r="O1192" i="32"/>
  <c r="N1192" i="32"/>
  <c r="M1192" i="32"/>
  <c r="O1188" i="32"/>
  <c r="M1188" i="32"/>
  <c r="N1188" i="32"/>
  <c r="O1184" i="32"/>
  <c r="M1184" i="32"/>
  <c r="N1184" i="32"/>
  <c r="O1180" i="32"/>
  <c r="N1180" i="32"/>
  <c r="M1180" i="32"/>
  <c r="O1176" i="32"/>
  <c r="M1176" i="32"/>
  <c r="N1176" i="32"/>
  <c r="O1172" i="32"/>
  <c r="M1172" i="32"/>
  <c r="N1172" i="32"/>
  <c r="O1168" i="32"/>
  <c r="M1168" i="32"/>
  <c r="N1168" i="32"/>
  <c r="O1164" i="32"/>
  <c r="N1164" i="32"/>
  <c r="M1164" i="32"/>
  <c r="O1160" i="32"/>
  <c r="M1160" i="32"/>
  <c r="N1160" i="32"/>
  <c r="O1156" i="32"/>
  <c r="M1156" i="32"/>
  <c r="N1156" i="32"/>
  <c r="O1152" i="32"/>
  <c r="M1152" i="32"/>
  <c r="N1152" i="32"/>
  <c r="O1148" i="32"/>
  <c r="N1148" i="32"/>
  <c r="M1148" i="32"/>
  <c r="O1144" i="32"/>
  <c r="M1144" i="32"/>
  <c r="N1144" i="32"/>
  <c r="O1140" i="32"/>
  <c r="N1140" i="32"/>
  <c r="M1140" i="32"/>
  <c r="O1136" i="32"/>
  <c r="M1136" i="32"/>
  <c r="N1136" i="32"/>
  <c r="O1132" i="32"/>
  <c r="N1132" i="32"/>
  <c r="M1132" i="32"/>
  <c r="O1128" i="32"/>
  <c r="N1128" i="32"/>
  <c r="M1128" i="32"/>
  <c r="O1124" i="32"/>
  <c r="M1124" i="32"/>
  <c r="N1124" i="32"/>
  <c r="O1120" i="32"/>
  <c r="M1120" i="32"/>
  <c r="N1120" i="32"/>
  <c r="O1116" i="32"/>
  <c r="N1116" i="32"/>
  <c r="M1116" i="32"/>
  <c r="O1112" i="32"/>
  <c r="M1112" i="32"/>
  <c r="N1112" i="32"/>
  <c r="O1108" i="32"/>
  <c r="M1108" i="32"/>
  <c r="N1108" i="32"/>
  <c r="O1104" i="32"/>
  <c r="M1104" i="32"/>
  <c r="N1104" i="32"/>
  <c r="O1100" i="32"/>
  <c r="N1100" i="32"/>
  <c r="M1100" i="32"/>
  <c r="O1096" i="32"/>
  <c r="M1096" i="32"/>
  <c r="N1096" i="32"/>
  <c r="O1092" i="32"/>
  <c r="M1092" i="32"/>
  <c r="N1092" i="32"/>
  <c r="O1088" i="32"/>
  <c r="M1088" i="32"/>
  <c r="N1088" i="32"/>
  <c r="O1084" i="32"/>
  <c r="N1084" i="32"/>
  <c r="M1084" i="32"/>
  <c r="O1080" i="32"/>
  <c r="M1080" i="32"/>
  <c r="N1080" i="32"/>
  <c r="O1076" i="32"/>
  <c r="N1076" i="32"/>
  <c r="M1076" i="32"/>
  <c r="O1072" i="32"/>
  <c r="M1072" i="32"/>
  <c r="N1072" i="32"/>
  <c r="O1068" i="32"/>
  <c r="N1068" i="32"/>
  <c r="M1068" i="32"/>
  <c r="O1064" i="32"/>
  <c r="N1064" i="32"/>
  <c r="M1064" i="32"/>
  <c r="O1060" i="32"/>
  <c r="M1060" i="32"/>
  <c r="N1060" i="32"/>
  <c r="O1056" i="32"/>
  <c r="M1056" i="32"/>
  <c r="N1056" i="32"/>
  <c r="O1052" i="32"/>
  <c r="N1052" i="32"/>
  <c r="M1052" i="32"/>
  <c r="O1048" i="32"/>
  <c r="M1048" i="32"/>
  <c r="N1048" i="32"/>
  <c r="O1044" i="32"/>
  <c r="M1044" i="32"/>
  <c r="N1044" i="32"/>
  <c r="O1040" i="32"/>
  <c r="M1040" i="32"/>
  <c r="N1040" i="32"/>
  <c r="O1036" i="32"/>
  <c r="N1036" i="32"/>
  <c r="M1036" i="32"/>
  <c r="O1032" i="32"/>
  <c r="M1032" i="32"/>
  <c r="N1032" i="32"/>
  <c r="O1028" i="32"/>
  <c r="M1028" i="32"/>
  <c r="N1028" i="32"/>
  <c r="O1024" i="32"/>
  <c r="M1024" i="32"/>
  <c r="N1024" i="32"/>
  <c r="O1020" i="32"/>
  <c r="N1020" i="32"/>
  <c r="M1020" i="32"/>
  <c r="O1016" i="32"/>
  <c r="M1016" i="32"/>
  <c r="N1016" i="32"/>
  <c r="O1012" i="32"/>
  <c r="N1012" i="32"/>
  <c r="M1012" i="32"/>
  <c r="O1008" i="32"/>
  <c r="M1008" i="32"/>
  <c r="N1008" i="32"/>
  <c r="O1004" i="32"/>
  <c r="N1004" i="32"/>
  <c r="M1004" i="32"/>
  <c r="O1000" i="32"/>
  <c r="N1000" i="32"/>
  <c r="M1000" i="32"/>
  <c r="O996" i="32"/>
  <c r="M996" i="32"/>
  <c r="N996" i="32"/>
  <c r="O992" i="32"/>
  <c r="M992" i="32"/>
  <c r="N992" i="32"/>
  <c r="O988" i="32"/>
  <c r="N988" i="32"/>
  <c r="M988" i="32"/>
  <c r="O984" i="32"/>
  <c r="M984" i="32"/>
  <c r="N984" i="32"/>
  <c r="O980" i="32"/>
  <c r="M980" i="32"/>
  <c r="N980" i="32"/>
  <c r="O976" i="32"/>
  <c r="M976" i="32"/>
  <c r="N976" i="32"/>
  <c r="O972" i="32"/>
  <c r="N972" i="32"/>
  <c r="M972" i="32"/>
  <c r="O968" i="32"/>
  <c r="M968" i="32"/>
  <c r="N968" i="32"/>
  <c r="O964" i="32"/>
  <c r="M964" i="32"/>
  <c r="N964" i="32"/>
  <c r="O960" i="32"/>
  <c r="M960" i="32"/>
  <c r="N960" i="32"/>
  <c r="O956" i="32"/>
  <c r="N956" i="32"/>
  <c r="M956" i="32"/>
  <c r="O952" i="32"/>
  <c r="M952" i="32"/>
  <c r="N952" i="32"/>
  <c r="O948" i="32"/>
  <c r="N948" i="32"/>
  <c r="M948" i="32"/>
  <c r="O944" i="32"/>
  <c r="M944" i="32"/>
  <c r="N944" i="32"/>
  <c r="O940" i="32"/>
  <c r="N940" i="32"/>
  <c r="M940" i="32"/>
  <c r="O936" i="32"/>
  <c r="N936" i="32"/>
  <c r="M936" i="32"/>
  <c r="O932" i="32"/>
  <c r="M932" i="32"/>
  <c r="N932" i="32"/>
  <c r="O928" i="32"/>
  <c r="M928" i="32"/>
  <c r="N928" i="32"/>
  <c r="O924" i="32"/>
  <c r="N924" i="32"/>
  <c r="M924" i="32"/>
  <c r="O920" i="32"/>
  <c r="M920" i="32"/>
  <c r="N920" i="32"/>
  <c r="O916" i="32"/>
  <c r="M916" i="32"/>
  <c r="N916" i="32"/>
  <c r="O912" i="32"/>
  <c r="M912" i="32"/>
  <c r="N912" i="32"/>
  <c r="O908" i="32"/>
  <c r="N908" i="32"/>
  <c r="M908" i="32"/>
  <c r="O904" i="32"/>
  <c r="M904" i="32"/>
  <c r="N904" i="32"/>
  <c r="O900" i="32"/>
  <c r="M900" i="32"/>
  <c r="N900" i="32"/>
  <c r="O896" i="32"/>
  <c r="M896" i="32"/>
  <c r="N896" i="32"/>
  <c r="O892" i="32"/>
  <c r="N892" i="32"/>
  <c r="M892" i="32"/>
  <c r="O888" i="32"/>
  <c r="M888" i="32"/>
  <c r="N888" i="32"/>
  <c r="O884" i="32"/>
  <c r="N884" i="32"/>
  <c r="M884" i="32"/>
  <c r="O880" i="32"/>
  <c r="M880" i="32"/>
  <c r="N880" i="32"/>
  <c r="O876" i="32"/>
  <c r="N876" i="32"/>
  <c r="M876" i="32"/>
  <c r="O872" i="32"/>
  <c r="N872" i="32"/>
  <c r="M872" i="32"/>
  <c r="O868" i="32"/>
  <c r="M868" i="32"/>
  <c r="N868" i="32"/>
  <c r="O864" i="32"/>
  <c r="M864" i="32"/>
  <c r="N864" i="32"/>
  <c r="O860" i="32"/>
  <c r="N860" i="32"/>
  <c r="M860" i="32"/>
  <c r="O856" i="32"/>
  <c r="M856" i="32"/>
  <c r="N856" i="32"/>
  <c r="O852" i="32"/>
  <c r="M852" i="32"/>
  <c r="N852" i="32"/>
  <c r="O848" i="32"/>
  <c r="M848" i="32"/>
  <c r="N848" i="32"/>
  <c r="O844" i="32"/>
  <c r="N844" i="32"/>
  <c r="M844" i="32"/>
  <c r="O840" i="32"/>
  <c r="M840" i="32"/>
  <c r="N840" i="32"/>
  <c r="O836" i="32"/>
  <c r="M836" i="32"/>
  <c r="N836" i="32"/>
  <c r="O832" i="32"/>
  <c r="M832" i="32"/>
  <c r="N832" i="32"/>
  <c r="O828" i="32"/>
  <c r="N828" i="32"/>
  <c r="M828" i="32"/>
  <c r="O824" i="32"/>
  <c r="M824" i="32"/>
  <c r="N824" i="32"/>
  <c r="O820" i="32"/>
  <c r="N820" i="32"/>
  <c r="M820" i="32"/>
  <c r="O816" i="32"/>
  <c r="M816" i="32"/>
  <c r="N816" i="32"/>
  <c r="O812" i="32"/>
  <c r="N812" i="32"/>
  <c r="M812" i="32"/>
  <c r="O808" i="32"/>
  <c r="N808" i="32"/>
  <c r="M808" i="32"/>
  <c r="O804" i="32"/>
  <c r="M804" i="32"/>
  <c r="N804" i="32"/>
  <c r="O800" i="32"/>
  <c r="M800" i="32"/>
  <c r="N800" i="32"/>
  <c r="O796" i="32"/>
  <c r="N796" i="32"/>
  <c r="M796" i="32"/>
  <c r="O792" i="32"/>
  <c r="M792" i="32"/>
  <c r="N792" i="32"/>
  <c r="O788" i="32"/>
  <c r="M788" i="32"/>
  <c r="N788" i="32"/>
  <c r="O784" i="32"/>
  <c r="N784" i="32"/>
  <c r="M784" i="32"/>
  <c r="O780" i="32"/>
  <c r="M780" i="32"/>
  <c r="N780" i="32"/>
  <c r="O776" i="32"/>
  <c r="N776" i="32"/>
  <c r="M776" i="32"/>
  <c r="O772" i="32"/>
  <c r="M772" i="32"/>
  <c r="N772" i="32"/>
  <c r="O768" i="32"/>
  <c r="N768" i="32"/>
  <c r="M768" i="32"/>
  <c r="O764" i="32"/>
  <c r="M764" i="32"/>
  <c r="N764" i="32"/>
  <c r="O760" i="32"/>
  <c r="N760" i="32"/>
  <c r="M760" i="32"/>
  <c r="O756" i="32"/>
  <c r="M756" i="32"/>
  <c r="N756" i="32"/>
  <c r="O752" i="32"/>
  <c r="N752" i="32"/>
  <c r="M752" i="32"/>
  <c r="O748" i="32"/>
  <c r="N748" i="32"/>
  <c r="M748" i="32"/>
  <c r="O744" i="32"/>
  <c r="M744" i="32"/>
  <c r="N744" i="32"/>
  <c r="O740" i="32"/>
  <c r="M740" i="32"/>
  <c r="N740" i="32"/>
  <c r="O736" i="32"/>
  <c r="N736" i="32"/>
  <c r="M736" i="32"/>
  <c r="O732" i="32"/>
  <c r="M732" i="32"/>
  <c r="N732" i="32"/>
  <c r="O728" i="32"/>
  <c r="M728" i="32"/>
  <c r="N728" i="32"/>
  <c r="O724" i="32"/>
  <c r="M724" i="32"/>
  <c r="N724" i="32"/>
  <c r="O720" i="32"/>
  <c r="N720" i="32"/>
  <c r="M720" i="32"/>
  <c r="O716" i="32"/>
  <c r="N716" i="32"/>
  <c r="M716" i="32"/>
  <c r="O712" i="32"/>
  <c r="M712" i="32"/>
  <c r="N712" i="32"/>
  <c r="O708" i="32"/>
  <c r="M708" i="32"/>
  <c r="N708" i="32"/>
  <c r="O704" i="32"/>
  <c r="N704" i="32"/>
  <c r="M704" i="32"/>
  <c r="O700" i="32"/>
  <c r="N700" i="32"/>
  <c r="M700" i="32"/>
  <c r="O696" i="32"/>
  <c r="N696" i="32"/>
  <c r="M696" i="32"/>
  <c r="O692" i="32"/>
  <c r="M692" i="32"/>
  <c r="N692" i="32"/>
  <c r="O688" i="32"/>
  <c r="N688" i="32"/>
  <c r="M688" i="32"/>
  <c r="O684" i="32"/>
  <c r="N684" i="32"/>
  <c r="M684" i="32"/>
  <c r="O680" i="32"/>
  <c r="M680" i="32"/>
  <c r="N680" i="32"/>
  <c r="O676" i="32"/>
  <c r="M676" i="32"/>
  <c r="N676" i="32"/>
  <c r="O672" i="32"/>
  <c r="N672" i="32"/>
  <c r="M672" i="32"/>
  <c r="O668" i="32"/>
  <c r="M668" i="32"/>
  <c r="N668" i="32"/>
  <c r="O664" i="32"/>
  <c r="M664" i="32"/>
  <c r="N664" i="32"/>
  <c r="O660" i="32"/>
  <c r="M660" i="32"/>
  <c r="N660" i="32"/>
  <c r="O656" i="32"/>
  <c r="N656" i="32"/>
  <c r="M656" i="32"/>
  <c r="O652" i="32"/>
  <c r="M652" i="32"/>
  <c r="N652" i="32"/>
  <c r="O648" i="32"/>
  <c r="M648" i="32"/>
  <c r="N648" i="32"/>
  <c r="O644" i="32"/>
  <c r="M644" i="32"/>
  <c r="N644" i="32"/>
  <c r="O640" i="32"/>
  <c r="N640" i="32"/>
  <c r="M640" i="32"/>
  <c r="O636" i="32"/>
  <c r="M636" i="32"/>
  <c r="N636" i="32"/>
  <c r="O632" i="32"/>
  <c r="N632" i="32"/>
  <c r="M632" i="32"/>
  <c r="O628" i="32"/>
  <c r="M628" i="32"/>
  <c r="N628" i="32"/>
  <c r="O624" i="32"/>
  <c r="N624" i="32"/>
  <c r="M624" i="32"/>
  <c r="O620" i="32"/>
  <c r="N620" i="32"/>
  <c r="M620" i="32"/>
  <c r="O616" i="32"/>
  <c r="M616" i="32"/>
  <c r="N616" i="32"/>
  <c r="O612" i="32"/>
  <c r="N612" i="32"/>
  <c r="M612" i="32"/>
  <c r="O608" i="32"/>
  <c r="M608" i="32"/>
  <c r="N608" i="32"/>
  <c r="O604" i="32"/>
  <c r="N604" i="32"/>
  <c r="M604" i="32"/>
  <c r="O600" i="32"/>
  <c r="N600" i="32"/>
  <c r="M600" i="32"/>
  <c r="O596" i="32"/>
  <c r="M596" i="32"/>
  <c r="N596" i="32"/>
  <c r="O592" i="32"/>
  <c r="M592" i="32"/>
  <c r="N592" i="32"/>
  <c r="O588" i="32"/>
  <c r="N588" i="32"/>
  <c r="M588" i="32"/>
  <c r="O584" i="32"/>
  <c r="M584" i="32"/>
  <c r="N584" i="32"/>
  <c r="O580" i="32"/>
  <c r="N580" i="32"/>
  <c r="M580" i="32"/>
  <c r="O576" i="32"/>
  <c r="M576" i="32"/>
  <c r="N576" i="32"/>
  <c r="O572" i="32"/>
  <c r="N572" i="32"/>
  <c r="M572" i="32"/>
  <c r="O568" i="32"/>
  <c r="M568" i="32"/>
  <c r="N568" i="32"/>
  <c r="O564" i="32"/>
  <c r="N564" i="32"/>
  <c r="M564" i="32"/>
  <c r="O560" i="32"/>
  <c r="M560" i="32"/>
  <c r="N560" i="32"/>
  <c r="O556" i="32"/>
  <c r="N556" i="32"/>
  <c r="M556" i="32"/>
  <c r="O552" i="32"/>
  <c r="M552" i="32"/>
  <c r="N552" i="32"/>
  <c r="O548" i="32"/>
  <c r="N548" i="32"/>
  <c r="M548" i="32"/>
  <c r="O544" i="32"/>
  <c r="M544" i="32"/>
  <c r="N544" i="32"/>
  <c r="O540" i="32"/>
  <c r="N540" i="32"/>
  <c r="M540" i="32"/>
  <c r="O536" i="32"/>
  <c r="N536" i="32"/>
  <c r="M536" i="32"/>
  <c r="O532" i="32"/>
  <c r="M532" i="32"/>
  <c r="N532" i="32"/>
  <c r="O528" i="32"/>
  <c r="M528" i="32"/>
  <c r="N528" i="32"/>
  <c r="O524" i="32"/>
  <c r="N524" i="32"/>
  <c r="M524" i="32"/>
  <c r="O520" i="32"/>
  <c r="M520" i="32"/>
  <c r="N520" i="32"/>
  <c r="O516" i="32"/>
  <c r="M516" i="32"/>
  <c r="N516" i="32"/>
  <c r="O512" i="32"/>
  <c r="M512" i="32"/>
  <c r="N512" i="32"/>
  <c r="O508" i="32"/>
  <c r="N508" i="32"/>
  <c r="M508" i="32"/>
  <c r="O504" i="32"/>
  <c r="N504" i="32"/>
  <c r="M504" i="32"/>
  <c r="O500" i="32"/>
  <c r="N500" i="32"/>
  <c r="M500" i="32"/>
  <c r="O496" i="32"/>
  <c r="M496" i="32"/>
  <c r="N496" i="32"/>
  <c r="O492" i="32"/>
  <c r="N492" i="32"/>
  <c r="M492" i="32"/>
  <c r="O488" i="32"/>
  <c r="N488" i="32"/>
  <c r="M488" i="32"/>
  <c r="O484" i="32"/>
  <c r="N484" i="32"/>
  <c r="M484" i="32"/>
  <c r="O480" i="32"/>
  <c r="M480" i="32"/>
  <c r="N480" i="32"/>
  <c r="O476" i="32"/>
  <c r="N476" i="32"/>
  <c r="M476" i="32"/>
  <c r="O472" i="32"/>
  <c r="N472" i="32"/>
  <c r="M472" i="32"/>
  <c r="O468" i="32"/>
  <c r="M468" i="32"/>
  <c r="N468" i="32"/>
  <c r="O464" i="32"/>
  <c r="M464" i="32"/>
  <c r="N464" i="32"/>
  <c r="O460" i="32"/>
  <c r="N460" i="32"/>
  <c r="M460" i="32"/>
  <c r="O456" i="32"/>
  <c r="M456" i="32"/>
  <c r="N456" i="32"/>
  <c r="O452" i="32"/>
  <c r="M452" i="32"/>
  <c r="N452" i="32"/>
  <c r="O448" i="32"/>
  <c r="M448" i="32"/>
  <c r="N448" i="32"/>
  <c r="O444" i="32"/>
  <c r="N444" i="32"/>
  <c r="M444" i="32"/>
  <c r="O440" i="32"/>
  <c r="M440" i="32"/>
  <c r="N440" i="32"/>
  <c r="O436" i="32"/>
  <c r="M436" i="32"/>
  <c r="N436" i="32"/>
  <c r="O432" i="32"/>
  <c r="M432" i="32"/>
  <c r="N432" i="32"/>
  <c r="O428" i="32"/>
  <c r="N428" i="32"/>
  <c r="M428" i="32"/>
  <c r="O424" i="32"/>
  <c r="N424" i="32"/>
  <c r="M424" i="32"/>
  <c r="O420" i="32"/>
  <c r="N420" i="32"/>
  <c r="M420" i="32"/>
  <c r="O416" i="32"/>
  <c r="M416" i="32"/>
  <c r="N416" i="32"/>
  <c r="O412" i="32"/>
  <c r="N412" i="32"/>
  <c r="M412" i="32"/>
  <c r="O408" i="32"/>
  <c r="N408" i="32"/>
  <c r="M408" i="32"/>
  <c r="O404" i="32"/>
  <c r="M404" i="32"/>
  <c r="N404" i="32"/>
  <c r="O400" i="32"/>
  <c r="M400" i="32"/>
  <c r="N400" i="32"/>
  <c r="O396" i="32"/>
  <c r="N396" i="32"/>
  <c r="M396" i="32"/>
  <c r="O392" i="32"/>
  <c r="M392" i="32"/>
  <c r="N392" i="32"/>
  <c r="O388" i="32"/>
  <c r="M388" i="32"/>
  <c r="N388" i="32"/>
  <c r="O384" i="32"/>
  <c r="M384" i="32"/>
  <c r="N384" i="32"/>
  <c r="O380" i="32"/>
  <c r="N380" i="32"/>
  <c r="M380" i="32"/>
  <c r="O376" i="32"/>
  <c r="M376" i="32"/>
  <c r="N376" i="32"/>
  <c r="O372" i="32"/>
  <c r="M372" i="32"/>
  <c r="N372" i="32"/>
  <c r="O368" i="32"/>
  <c r="M368" i="32"/>
  <c r="N368" i="32"/>
  <c r="O364" i="32"/>
  <c r="N364" i="32"/>
  <c r="M364" i="32"/>
  <c r="O360" i="32"/>
  <c r="M360" i="32"/>
  <c r="N360" i="32"/>
  <c r="O356" i="32"/>
  <c r="N356" i="32"/>
  <c r="M356" i="32"/>
  <c r="O352" i="32"/>
  <c r="M352" i="32"/>
  <c r="N352" i="32"/>
  <c r="O348" i="32"/>
  <c r="N348" i="32"/>
  <c r="M348" i="32"/>
  <c r="O344" i="32"/>
  <c r="N344" i="32"/>
  <c r="M344" i="32"/>
  <c r="O340" i="32"/>
  <c r="M340" i="32"/>
  <c r="N340" i="32"/>
  <c r="O336" i="32"/>
  <c r="M336" i="32"/>
  <c r="N336" i="32"/>
  <c r="O332" i="32"/>
  <c r="N332" i="32"/>
  <c r="M332" i="32"/>
  <c r="O328" i="32"/>
  <c r="M328" i="32"/>
  <c r="N328" i="32"/>
  <c r="O324" i="32"/>
  <c r="N324" i="32"/>
  <c r="M324" i="32"/>
  <c r="O320" i="32"/>
  <c r="M320" i="32"/>
  <c r="N320" i="32"/>
  <c r="O316" i="32"/>
  <c r="N316" i="32"/>
  <c r="M316" i="32"/>
  <c r="O312" i="32"/>
  <c r="M312" i="32"/>
  <c r="N312" i="32"/>
  <c r="O308" i="32"/>
  <c r="N308" i="32"/>
  <c r="M308" i="32"/>
  <c r="O304" i="32"/>
  <c r="M304" i="32"/>
  <c r="N304" i="32"/>
  <c r="M300" i="32"/>
  <c r="N300" i="32"/>
  <c r="O300" i="32"/>
  <c r="M296" i="32"/>
  <c r="N296" i="32"/>
  <c r="O296" i="32"/>
  <c r="M292" i="32"/>
  <c r="O292" i="32"/>
  <c r="N292" i="32"/>
  <c r="M288" i="32"/>
  <c r="O288" i="32"/>
  <c r="N288" i="32"/>
  <c r="M284" i="32"/>
  <c r="O284" i="32"/>
  <c r="N284" i="32"/>
  <c r="M280" i="32"/>
  <c r="N280" i="32"/>
  <c r="O280" i="32"/>
  <c r="M276" i="32"/>
  <c r="O276" i="32"/>
  <c r="N276" i="32"/>
  <c r="M272" i="32"/>
  <c r="O272" i="32"/>
  <c r="N272" i="32"/>
  <c r="M268" i="32"/>
  <c r="O268" i="32"/>
  <c r="N268" i="32"/>
  <c r="M264" i="32"/>
  <c r="N264" i="32"/>
  <c r="O264" i="32"/>
  <c r="M260" i="32"/>
  <c r="O260" i="32"/>
  <c r="N260" i="32"/>
  <c r="M256" i="32"/>
  <c r="O256" i="32"/>
  <c r="N256" i="32"/>
  <c r="M252" i="32"/>
  <c r="N252" i="32"/>
  <c r="O252" i="32"/>
  <c r="M248" i="32"/>
  <c r="N248" i="32"/>
  <c r="O248" i="32"/>
  <c r="M244" i="32"/>
  <c r="O244" i="32"/>
  <c r="N244" i="32"/>
  <c r="M240" i="32"/>
  <c r="N240" i="32"/>
  <c r="O240" i="32"/>
  <c r="M236" i="32"/>
  <c r="N236" i="32"/>
  <c r="O236" i="32"/>
  <c r="M232" i="32"/>
  <c r="N232" i="32"/>
  <c r="O232" i="32"/>
  <c r="M228" i="32"/>
  <c r="O228" i="32"/>
  <c r="N228" i="32"/>
  <c r="M224" i="32"/>
  <c r="N224" i="32"/>
  <c r="O224" i="32"/>
  <c r="M220" i="32"/>
  <c r="N220" i="32"/>
  <c r="O220" i="32"/>
  <c r="M216" i="32"/>
  <c r="N216" i="32"/>
  <c r="O216" i="32"/>
  <c r="M212" i="32"/>
  <c r="O212" i="32"/>
  <c r="N212" i="32"/>
  <c r="M208" i="32"/>
  <c r="O208" i="32"/>
  <c r="N208" i="32"/>
  <c r="M204" i="32"/>
  <c r="O204" i="32"/>
  <c r="N204" i="32"/>
  <c r="M200" i="32"/>
  <c r="N200" i="32"/>
  <c r="O200" i="32"/>
  <c r="M196" i="32"/>
  <c r="O196" i="32"/>
  <c r="N196" i="32"/>
  <c r="M192" i="32"/>
  <c r="O192" i="32"/>
  <c r="N192" i="32"/>
  <c r="M188" i="32"/>
  <c r="N188" i="32"/>
  <c r="O188" i="32"/>
  <c r="M184" i="32"/>
  <c r="N184" i="32"/>
  <c r="O184" i="32"/>
  <c r="M180" i="32"/>
  <c r="O180" i="32"/>
  <c r="N180" i="32"/>
  <c r="M176" i="32"/>
  <c r="N176" i="32"/>
  <c r="O176" i="32"/>
  <c r="M172" i="32"/>
  <c r="O172" i="32"/>
  <c r="N172" i="32"/>
  <c r="M168" i="32"/>
  <c r="N168" i="32"/>
  <c r="O168" i="32"/>
  <c r="M164" i="32"/>
  <c r="O164" i="32"/>
  <c r="N164" i="32"/>
  <c r="M160" i="32"/>
  <c r="O160" i="32"/>
  <c r="N160" i="32"/>
  <c r="M156" i="32"/>
  <c r="O156" i="32"/>
  <c r="N156" i="32"/>
  <c r="M152" i="32"/>
  <c r="N152" i="32"/>
  <c r="O152" i="32"/>
  <c r="M148" i="32"/>
  <c r="O148" i="32"/>
  <c r="N148" i="32"/>
  <c r="M144" i="32"/>
  <c r="O144" i="32"/>
  <c r="N144" i="32"/>
  <c r="M140" i="32"/>
  <c r="O140" i="32"/>
  <c r="N140" i="32"/>
  <c r="M136" i="32"/>
  <c r="N136" i="32"/>
  <c r="O136" i="32"/>
  <c r="M132" i="32"/>
  <c r="O132" i="32"/>
  <c r="N132" i="32"/>
  <c r="M128" i="32"/>
  <c r="O128" i="32"/>
  <c r="N128" i="32"/>
  <c r="M124" i="32"/>
  <c r="N124" i="32"/>
  <c r="O124" i="32"/>
  <c r="M120" i="32"/>
  <c r="N120" i="32"/>
  <c r="O120" i="32"/>
  <c r="M116" i="32"/>
  <c r="O116" i="32"/>
  <c r="N116" i="32"/>
  <c r="M112" i="32"/>
  <c r="N112" i="32"/>
  <c r="O112" i="32"/>
  <c r="L5012" i="32"/>
  <c r="D5008" i="32"/>
  <c r="L5004" i="32"/>
  <c r="D5000" i="32"/>
  <c r="L4996" i="32"/>
  <c r="D4992" i="32"/>
  <c r="L4988" i="32"/>
  <c r="D4984" i="32"/>
  <c r="L4980" i="32"/>
  <c r="D4976" i="32"/>
  <c r="L4972" i="32"/>
  <c r="D4968" i="32"/>
  <c r="L4964" i="32"/>
  <c r="D4960" i="32"/>
  <c r="L4956" i="32"/>
  <c r="D4952" i="32"/>
  <c r="L4948" i="32"/>
  <c r="D4944" i="32"/>
  <c r="L4940" i="32"/>
  <c r="D4936" i="32"/>
  <c r="L4932" i="32"/>
  <c r="D4928" i="32"/>
  <c r="L4924" i="32"/>
  <c r="D4920" i="32"/>
  <c r="L4916" i="32"/>
  <c r="D4912" i="32"/>
  <c r="L4908" i="32"/>
  <c r="D4904" i="32"/>
  <c r="L4900" i="32"/>
  <c r="D4896" i="32"/>
  <c r="L4892" i="32"/>
  <c r="D4888" i="32"/>
  <c r="L4884" i="32"/>
  <c r="D4880" i="32"/>
  <c r="L4876" i="32"/>
  <c r="D4872" i="32"/>
  <c r="L4868" i="32"/>
  <c r="D4864" i="32"/>
  <c r="L4860" i="32"/>
  <c r="D4856" i="32"/>
  <c r="L4852" i="32"/>
  <c r="D4848" i="32"/>
  <c r="L4844" i="32"/>
  <c r="D4840" i="32"/>
  <c r="L4836" i="32"/>
  <c r="D4832" i="32"/>
  <c r="L4828" i="32"/>
  <c r="D4824" i="32"/>
  <c r="L4820" i="32"/>
  <c r="D4816" i="32"/>
  <c r="L4812" i="32"/>
  <c r="D4808" i="32"/>
  <c r="L4804" i="32"/>
  <c r="D4800" i="32"/>
  <c r="J4796" i="32"/>
  <c r="G4784" i="32"/>
  <c r="C4764" i="32"/>
  <c r="I4748" i="32"/>
  <c r="E4728" i="32"/>
  <c r="J4712" i="32"/>
  <c r="J3916" i="32"/>
  <c r="K3888" i="32"/>
  <c r="K3856" i="32"/>
  <c r="K3824" i="32"/>
  <c r="K3792" i="32"/>
  <c r="K3760" i="32"/>
  <c r="K3728" i="32"/>
  <c r="K3696" i="32"/>
  <c r="K3664" i="32"/>
  <c r="K3632" i="32"/>
  <c r="K3600" i="32"/>
  <c r="K3568" i="32"/>
  <c r="K3536" i="32"/>
  <c r="K3504" i="32"/>
  <c r="B3428" i="32"/>
  <c r="I3292" i="32"/>
  <c r="M2" i="32"/>
  <c r="M5008" i="32"/>
  <c r="M5000" i="32"/>
  <c r="M4992" i="32"/>
  <c r="M4984" i="32"/>
  <c r="M4976" i="32"/>
  <c r="M4968" i="32"/>
  <c r="M4960" i="32"/>
  <c r="M4952" i="32"/>
  <c r="M4944" i="32"/>
  <c r="M4936" i="32"/>
  <c r="M4928" i="32"/>
  <c r="M4920" i="32"/>
  <c r="M4912" i="32"/>
  <c r="M4904" i="32"/>
  <c r="M4896" i="32"/>
  <c r="M4888" i="32"/>
  <c r="M4880" i="32"/>
  <c r="M4872" i="32"/>
  <c r="M4864" i="32"/>
  <c r="M4856" i="32"/>
  <c r="M4848" i="32"/>
  <c r="M4840" i="32"/>
  <c r="M4832" i="32"/>
  <c r="M4824" i="32"/>
  <c r="M4816" i="32"/>
  <c r="M4808" i="32"/>
  <c r="M4800" i="32"/>
  <c r="M4792" i="32"/>
  <c r="M4784" i="32"/>
  <c r="M4776" i="32"/>
  <c r="M4768" i="32"/>
  <c r="M4760" i="32"/>
  <c r="M4752" i="32"/>
  <c r="M4744" i="32"/>
  <c r="M4736" i="32"/>
  <c r="M4728" i="32"/>
  <c r="M4720" i="32"/>
  <c r="M4712" i="32"/>
  <c r="M4704" i="32"/>
  <c r="M4696" i="32"/>
  <c r="M4688" i="32"/>
  <c r="M4680" i="32"/>
  <c r="M4672" i="32"/>
  <c r="M4664" i="32"/>
  <c r="M4656" i="32"/>
  <c r="M4648" i="32"/>
  <c r="M4640" i="32"/>
  <c r="M4632" i="32"/>
  <c r="M4624" i="32"/>
  <c r="M4616" i="32"/>
  <c r="M4608" i="32"/>
  <c r="M4600" i="32"/>
  <c r="M4592" i="32"/>
  <c r="M4584" i="32"/>
  <c r="M4576" i="32"/>
  <c r="M4568" i="32"/>
  <c r="M4560" i="32"/>
  <c r="M4552" i="32"/>
  <c r="M4544" i="32"/>
  <c r="M4536" i="32"/>
  <c r="M4528" i="32"/>
  <c r="M4520" i="32"/>
  <c r="M4512" i="32"/>
  <c r="M4504" i="32"/>
  <c r="M4496" i="32"/>
  <c r="M4488" i="32"/>
  <c r="M4480" i="32"/>
  <c r="M4472" i="32"/>
  <c r="M4464" i="32"/>
  <c r="M4456" i="32"/>
  <c r="M4448" i="32"/>
  <c r="M4440" i="32"/>
  <c r="M4432" i="32"/>
  <c r="M4424" i="32"/>
  <c r="M4416" i="32"/>
  <c r="M4408" i="32"/>
  <c r="M4400" i="32"/>
  <c r="M4392" i="32"/>
  <c r="M4384" i="32"/>
  <c r="M4376" i="32"/>
  <c r="M4368" i="32"/>
  <c r="M4360" i="32"/>
  <c r="M4352" i="32"/>
  <c r="M4344" i="32"/>
  <c r="M4336" i="32"/>
  <c r="M4328" i="32"/>
  <c r="M4320" i="32"/>
  <c r="M4312" i="32"/>
  <c r="M4304" i="32"/>
  <c r="M4296" i="32"/>
  <c r="M4288" i="32"/>
  <c r="M4280" i="32"/>
  <c r="M4272" i="32"/>
  <c r="M4264" i="32"/>
  <c r="M4256" i="32"/>
  <c r="M4248" i="32"/>
  <c r="M4240" i="32"/>
  <c r="M4232" i="32"/>
  <c r="M4224" i="32"/>
  <c r="M4216" i="32"/>
  <c r="M4208" i="32"/>
  <c r="M4200" i="32"/>
  <c r="M4192" i="32"/>
  <c r="M4184" i="32"/>
  <c r="M4176" i="32"/>
  <c r="M4168" i="32"/>
  <c r="M4160" i="32"/>
  <c r="M4152" i="32"/>
  <c r="M4144" i="32"/>
  <c r="M4136" i="32"/>
  <c r="M4128" i="32"/>
  <c r="M4120" i="32"/>
  <c r="M4112" i="32"/>
  <c r="M4104" i="32"/>
  <c r="M4096" i="32"/>
  <c r="M4088" i="32"/>
  <c r="M4080" i="32"/>
  <c r="M4072" i="32"/>
  <c r="M4064" i="32"/>
  <c r="M4056" i="32"/>
  <c r="M4048" i="32"/>
  <c r="M4040" i="32"/>
  <c r="M4032" i="32"/>
  <c r="M4024" i="32"/>
  <c r="M4016" i="32"/>
  <c r="M4008" i="32"/>
  <c r="M4000" i="32"/>
  <c r="M3992" i="32"/>
  <c r="M3984" i="32"/>
  <c r="M3976" i="32"/>
  <c r="M3968" i="32"/>
  <c r="M3960" i="32"/>
  <c r="M3952" i="32"/>
  <c r="M3948" i="32"/>
  <c r="M3932" i="32"/>
  <c r="M3916" i="32"/>
  <c r="M3900" i="32"/>
  <c r="M3884" i="32"/>
  <c r="M3868" i="32"/>
  <c r="M3852" i="32"/>
  <c r="M3836" i="32"/>
  <c r="M3820" i="32"/>
  <c r="M3804" i="32"/>
  <c r="M3788" i="32"/>
  <c r="M3772" i="32"/>
  <c r="M3756" i="32"/>
  <c r="M3740" i="32"/>
  <c r="M3724" i="32"/>
  <c r="M3708" i="32"/>
  <c r="M3692" i="32"/>
  <c r="M3676" i="32"/>
  <c r="M3660" i="32"/>
  <c r="M3644" i="32"/>
  <c r="M3628" i="32"/>
  <c r="M3612" i="32"/>
  <c r="M3596" i="32"/>
  <c r="M3580" i="32"/>
  <c r="M3564" i="32"/>
  <c r="M3548" i="32"/>
  <c r="M3532" i="32"/>
  <c r="M3516" i="32"/>
  <c r="M3500" i="32"/>
  <c r="M3484" i="32"/>
  <c r="M3468" i="32"/>
  <c r="M3452" i="32"/>
  <c r="M3436" i="32"/>
  <c r="M3420" i="32"/>
  <c r="M3404" i="32"/>
  <c r="M3388" i="32"/>
  <c r="M3372" i="32"/>
  <c r="M3356" i="32"/>
  <c r="M3340" i="32"/>
  <c r="M3324" i="32"/>
  <c r="M3308" i="32"/>
  <c r="M3292" i="32"/>
  <c r="M3276" i="32"/>
  <c r="M3260" i="32"/>
  <c r="M3244" i="32"/>
  <c r="M3228" i="32"/>
  <c r="M3212" i="32"/>
  <c r="M3196" i="32"/>
  <c r="M3180" i="32"/>
  <c r="M3164" i="32"/>
  <c r="M3148" i="32"/>
  <c r="O3108" i="32"/>
  <c r="N3080" i="32"/>
  <c r="O3044" i="32"/>
  <c r="N3016" i="32"/>
  <c r="O2980" i="32"/>
  <c r="N2952" i="32"/>
  <c r="O2916" i="32"/>
  <c r="N2888" i="32"/>
  <c r="O2852" i="32"/>
  <c r="N2824" i="32"/>
  <c r="O2788" i="32"/>
  <c r="N2760" i="32"/>
  <c r="N2728" i="32"/>
  <c r="N2696" i="32"/>
  <c r="N2664" i="32"/>
  <c r="N2632" i="32"/>
  <c r="N2600" i="32"/>
  <c r="N2568" i="32"/>
  <c r="N2536" i="32"/>
  <c r="N2504" i="32"/>
  <c r="N2472" i="32"/>
  <c r="N2440" i="32"/>
  <c r="N2408" i="32"/>
  <c r="N2344" i="32"/>
  <c r="N2280" i="32"/>
  <c r="N2216" i="32"/>
  <c r="N2152" i="32"/>
  <c r="M3236" i="32"/>
  <c r="M3220" i="32"/>
  <c r="M3204" i="32"/>
  <c r="M3188" i="32"/>
  <c r="M3172" i="32"/>
  <c r="M3156" i="32"/>
  <c r="M3140" i="32"/>
  <c r="N3112" i="32"/>
  <c r="O3076" i="32"/>
  <c r="N3048" i="32"/>
  <c r="O3012" i="32"/>
  <c r="N2984" i="32"/>
  <c r="O2948" i="32"/>
  <c r="N2920" i="32"/>
  <c r="O2884" i="32"/>
  <c r="N2856" i="32"/>
  <c r="O2820" i="32"/>
  <c r="N2792" i="32"/>
  <c r="N2776" i="32"/>
  <c r="N2744" i="32"/>
  <c r="N2712" i="32"/>
  <c r="N2680" i="32"/>
  <c r="N2648" i="32"/>
  <c r="N2616" i="32"/>
  <c r="N2584" i="32"/>
  <c r="N2552" i="32"/>
  <c r="N2520" i="32"/>
  <c r="N2488" i="32"/>
  <c r="N2456" i="32"/>
  <c r="N2424" i="32"/>
  <c r="N2376" i="32"/>
  <c r="N2312" i="32"/>
  <c r="N2248" i="32"/>
  <c r="N2184" i="32"/>
  <c r="N2120" i="32"/>
  <c r="M24" i="32"/>
  <c r="N24" i="32"/>
  <c r="O24" i="32"/>
  <c r="M20" i="32"/>
  <c r="O20" i="32"/>
  <c r="N20" i="32"/>
  <c r="M16" i="32"/>
  <c r="N16" i="32"/>
  <c r="O16" i="32"/>
  <c r="M12" i="32"/>
  <c r="O12" i="32"/>
  <c r="N12" i="32"/>
  <c r="M8" i="32"/>
  <c r="N8" i="32"/>
  <c r="O8" i="32"/>
  <c r="M4" i="32"/>
  <c r="O4" i="32"/>
  <c r="N4" i="32"/>
  <c r="M108" i="32"/>
  <c r="N108" i="32"/>
  <c r="O108" i="32"/>
  <c r="M104" i="32"/>
  <c r="N104" i="32"/>
  <c r="M100" i="32"/>
  <c r="O100" i="32"/>
  <c r="N100" i="32"/>
  <c r="M96" i="32"/>
  <c r="O96" i="32"/>
  <c r="N96" i="32"/>
  <c r="M92" i="32"/>
  <c r="N92" i="32"/>
  <c r="O92" i="32"/>
  <c r="M88" i="32"/>
  <c r="N88" i="32"/>
  <c r="O88" i="32"/>
  <c r="M84" i="32"/>
  <c r="O84" i="32"/>
  <c r="N84" i="32"/>
  <c r="M80" i="32"/>
  <c r="N80" i="32"/>
  <c r="M76" i="32"/>
  <c r="O76" i="32"/>
  <c r="N76" i="32"/>
  <c r="M72" i="32"/>
  <c r="N72" i="32"/>
  <c r="O72" i="32"/>
  <c r="M68" i="32"/>
  <c r="O68" i="32"/>
  <c r="N68" i="32"/>
  <c r="M64" i="32"/>
  <c r="O64" i="32"/>
  <c r="N64" i="32"/>
  <c r="M60" i="32"/>
  <c r="N60" i="32"/>
  <c r="O60" i="32"/>
  <c r="M56" i="32"/>
  <c r="N56" i="32"/>
  <c r="O56" i="32"/>
  <c r="M52" i="32"/>
  <c r="O52" i="32"/>
  <c r="N52" i="32"/>
  <c r="M48" i="32"/>
  <c r="N48" i="32"/>
  <c r="O48" i="32"/>
  <c r="M44" i="32"/>
  <c r="N44" i="32"/>
  <c r="O44" i="32"/>
  <c r="M40" i="32"/>
  <c r="N40" i="32"/>
  <c r="O40" i="32"/>
  <c r="M36" i="32"/>
  <c r="O36" i="32"/>
  <c r="N36" i="32"/>
  <c r="M32" i="32"/>
  <c r="N32" i="32"/>
  <c r="O32" i="32"/>
  <c r="M28" i="32"/>
  <c r="N28" i="32"/>
  <c r="O28" i="32"/>
  <c r="E3950" i="32"/>
  <c r="M3950" i="32"/>
  <c r="I3946" i="32"/>
  <c r="M3946" i="32"/>
  <c r="E3942" i="32"/>
  <c r="M3942" i="32"/>
  <c r="I3938" i="32"/>
  <c r="M3938" i="32"/>
  <c r="E3934" i="32"/>
  <c r="M3934" i="32"/>
  <c r="F3930" i="32"/>
  <c r="M3930" i="32"/>
  <c r="D3926" i="32"/>
  <c r="M3926" i="32"/>
  <c r="L3922" i="32"/>
  <c r="M3922" i="32"/>
  <c r="H3918" i="32"/>
  <c r="M3918" i="32"/>
  <c r="D3914" i="32"/>
  <c r="M3914" i="32"/>
  <c r="I3910" i="32"/>
  <c r="M3910" i="32"/>
  <c r="E3898" i="32"/>
  <c r="M3898" i="32"/>
  <c r="E3890" i="32"/>
  <c r="M3890" i="32"/>
  <c r="I3886" i="32"/>
  <c r="M3886" i="32"/>
  <c r="I3878" i="32"/>
  <c r="M3878" i="32"/>
  <c r="E3866" i="32"/>
  <c r="M3866" i="32"/>
  <c r="E3858" i="32"/>
  <c r="M3858" i="32"/>
  <c r="I3854" i="32"/>
  <c r="M3854" i="32"/>
  <c r="I3846" i="32"/>
  <c r="M3846" i="32"/>
  <c r="E3834" i="32"/>
  <c r="M3834" i="32"/>
  <c r="E3826" i="32"/>
  <c r="M3826" i="32"/>
  <c r="I3822" i="32"/>
  <c r="M3822" i="32"/>
  <c r="I3814" i="32"/>
  <c r="M3814" i="32"/>
  <c r="E3802" i="32"/>
  <c r="M3802" i="32"/>
  <c r="E3794" i="32"/>
  <c r="M3794" i="32"/>
  <c r="I3790" i="32"/>
  <c r="M3790" i="32"/>
  <c r="I3782" i="32"/>
  <c r="M3782" i="32"/>
  <c r="E3770" i="32"/>
  <c r="M3770" i="32"/>
  <c r="E3762" i="32"/>
  <c r="M3762" i="32"/>
  <c r="I3758" i="32"/>
  <c r="M3758" i="32"/>
  <c r="I3750" i="32"/>
  <c r="M3750" i="32"/>
  <c r="E3738" i="32"/>
  <c r="M3738" i="32"/>
  <c r="E3730" i="32"/>
  <c r="M3730" i="32"/>
  <c r="I3726" i="32"/>
  <c r="M3726" i="32"/>
  <c r="I3718" i="32"/>
  <c r="M3718" i="32"/>
  <c r="E3706" i="32"/>
  <c r="M3706" i="32"/>
  <c r="E3698" i="32"/>
  <c r="M3698" i="32"/>
  <c r="I3694" i="32"/>
  <c r="M3694" i="32"/>
  <c r="I3686" i="32"/>
  <c r="M3686" i="32"/>
  <c r="E3674" i="32"/>
  <c r="M3674" i="32"/>
  <c r="E3666" i="32"/>
  <c r="M3666" i="32"/>
  <c r="I3662" i="32"/>
  <c r="M3662" i="32"/>
  <c r="I3654" i="32"/>
  <c r="M3654" i="32"/>
  <c r="E3642" i="32"/>
  <c r="M3642" i="32"/>
  <c r="E3634" i="32"/>
  <c r="M3634" i="32"/>
  <c r="I3630" i="32"/>
  <c r="M3630" i="32"/>
  <c r="I3622" i="32"/>
  <c r="M3622" i="32"/>
  <c r="E3610" i="32"/>
  <c r="M3610" i="32"/>
  <c r="E3602" i="32"/>
  <c r="M3602" i="32"/>
  <c r="I3598" i="32"/>
  <c r="M3598" i="32"/>
  <c r="I3590" i="32"/>
  <c r="M3590" i="32"/>
  <c r="E3578" i="32"/>
  <c r="M3578" i="32"/>
  <c r="E3570" i="32"/>
  <c r="M3570" i="32"/>
  <c r="I3566" i="32"/>
  <c r="M3566" i="32"/>
  <c r="I3558" i="32"/>
  <c r="M3558" i="32"/>
  <c r="E3546" i="32"/>
  <c r="M3546" i="32"/>
  <c r="E3538" i="32"/>
  <c r="M3538" i="32"/>
  <c r="I3534" i="32"/>
  <c r="M3534" i="32"/>
  <c r="I3526" i="32"/>
  <c r="M3526" i="32"/>
  <c r="E3514" i="32"/>
  <c r="M3514" i="32"/>
  <c r="E3506" i="32"/>
  <c r="M3506" i="32"/>
  <c r="I3502" i="32"/>
  <c r="M3502" i="32"/>
  <c r="I3494" i="32"/>
  <c r="M3494" i="32"/>
  <c r="D3482" i="32"/>
  <c r="M3482" i="32"/>
  <c r="D3454" i="32"/>
  <c r="M3454" i="32"/>
  <c r="H3442" i="32"/>
  <c r="M3442" i="32"/>
  <c r="L3430" i="32"/>
  <c r="M3430" i="32"/>
  <c r="D3422" i="32"/>
  <c r="M3422" i="32"/>
  <c r="H3410" i="32"/>
  <c r="M3410" i="32"/>
  <c r="L3398" i="32"/>
  <c r="M3398" i="32"/>
  <c r="G3362" i="32"/>
  <c r="M3362" i="32"/>
  <c r="H3358" i="32"/>
  <c r="M3358" i="32"/>
  <c r="L3346" i="32"/>
  <c r="M3346" i="32"/>
  <c r="B3190" i="32"/>
  <c r="M3190" i="32"/>
  <c r="F3182" i="32"/>
  <c r="M3182" i="32"/>
  <c r="J3158" i="32"/>
  <c r="M3158" i="32"/>
  <c r="O3134" i="32"/>
  <c r="M3134" i="32"/>
  <c r="N3134" i="32"/>
  <c r="O3130" i="32"/>
  <c r="N3130" i="32"/>
  <c r="O3122" i="32"/>
  <c r="M3122" i="32"/>
  <c r="O3118" i="32"/>
  <c r="M3118" i="32"/>
  <c r="N3118" i="32"/>
  <c r="O3114" i="32"/>
  <c r="N3114" i="32"/>
  <c r="O3106" i="32"/>
  <c r="M3106" i="32"/>
  <c r="O3102" i="32"/>
  <c r="M3102" i="32"/>
  <c r="N3102" i="32"/>
  <c r="O3098" i="32"/>
  <c r="N3098" i="32"/>
  <c r="O3090" i="32"/>
  <c r="M3090" i="32"/>
  <c r="O3086" i="32"/>
  <c r="M3086" i="32"/>
  <c r="N3086" i="32"/>
  <c r="O3082" i="32"/>
  <c r="N3082" i="32"/>
  <c r="O3074" i="32"/>
  <c r="M3074" i="32"/>
  <c r="O3070" i="32"/>
  <c r="M3070" i="32"/>
  <c r="N3070" i="32"/>
  <c r="O3066" i="32"/>
  <c r="N3066" i="32"/>
  <c r="O3058" i="32"/>
  <c r="M3058" i="32"/>
  <c r="O3054" i="32"/>
  <c r="M3054" i="32"/>
  <c r="N3054" i="32"/>
  <c r="O3050" i="32"/>
  <c r="N3050" i="32"/>
  <c r="O3042" i="32"/>
  <c r="M3042" i="32"/>
  <c r="O3038" i="32"/>
  <c r="M3038" i="32"/>
  <c r="N3038" i="32"/>
  <c r="O3034" i="32"/>
  <c r="N3034" i="32"/>
  <c r="O3026" i="32"/>
  <c r="M3026" i="32"/>
  <c r="O3022" i="32"/>
  <c r="M3022" i="32"/>
  <c r="N3022" i="32"/>
  <c r="O3018" i="32"/>
  <c r="N3018" i="32"/>
  <c r="O3010" i="32"/>
  <c r="M3010" i="32"/>
  <c r="O3006" i="32"/>
  <c r="M3006" i="32"/>
  <c r="N3006" i="32"/>
  <c r="O3002" i="32"/>
  <c r="N3002" i="32"/>
  <c r="O2994" i="32"/>
  <c r="M2994" i="32"/>
  <c r="O2990" i="32"/>
  <c r="M2990" i="32"/>
  <c r="N2990" i="32"/>
  <c r="O2986" i="32"/>
  <c r="N2986" i="32"/>
  <c r="O2978" i="32"/>
  <c r="M2978" i="32"/>
  <c r="O2974" i="32"/>
  <c r="M2974" i="32"/>
  <c r="N2974" i="32"/>
  <c r="O2970" i="32"/>
  <c r="N2970" i="32"/>
  <c r="O2962" i="32"/>
  <c r="M2962" i="32"/>
  <c r="O2958" i="32"/>
  <c r="M2958" i="32"/>
  <c r="N2958" i="32"/>
  <c r="O2954" i="32"/>
  <c r="N2954" i="32"/>
  <c r="O2946" i="32"/>
  <c r="M2946" i="32"/>
  <c r="O2942" i="32"/>
  <c r="M2942" i="32"/>
  <c r="N2942" i="32"/>
  <c r="O2938" i="32"/>
  <c r="N2938" i="32"/>
  <c r="O2930" i="32"/>
  <c r="M2930" i="32"/>
  <c r="O2926" i="32"/>
  <c r="M2926" i="32"/>
  <c r="N2926" i="32"/>
  <c r="O2922" i="32"/>
  <c r="N2922" i="32"/>
  <c r="O2914" i="32"/>
  <c r="M2914" i="32"/>
  <c r="O2910" i="32"/>
  <c r="M2910" i="32"/>
  <c r="N2910" i="32"/>
  <c r="O2906" i="32"/>
  <c r="N2906" i="32"/>
  <c r="O2898" i="32"/>
  <c r="M2898" i="32"/>
  <c r="O2894" i="32"/>
  <c r="M2894" i="32"/>
  <c r="N2894" i="32"/>
  <c r="O2890" i="32"/>
  <c r="N2890" i="32"/>
  <c r="O2882" i="32"/>
  <c r="M2882" i="32"/>
  <c r="O2878" i="32"/>
  <c r="M2878" i="32"/>
  <c r="N2878" i="32"/>
  <c r="O2874" i="32"/>
  <c r="N2874" i="32"/>
  <c r="O2866" i="32"/>
  <c r="M2866" i="32"/>
  <c r="O2862" i="32"/>
  <c r="M2862" i="32"/>
  <c r="N2862" i="32"/>
  <c r="O2858" i="32"/>
  <c r="N2858" i="32"/>
  <c r="O2850" i="32"/>
  <c r="M2850" i="32"/>
  <c r="O2846" i="32"/>
  <c r="M2846" i="32"/>
  <c r="N2846" i="32"/>
  <c r="O2842" i="32"/>
  <c r="N2842" i="32"/>
  <c r="O2834" i="32"/>
  <c r="M2834" i="32"/>
  <c r="O2830" i="32"/>
  <c r="M2830" i="32"/>
  <c r="N2830" i="32"/>
  <c r="O2826" i="32"/>
  <c r="N2826" i="32"/>
  <c r="O2818" i="32"/>
  <c r="M2818" i="32"/>
  <c r="O2814" i="32"/>
  <c r="M2814" i="32"/>
  <c r="N2814" i="32"/>
  <c r="O2810" i="32"/>
  <c r="N2810" i="32"/>
  <c r="O2802" i="32"/>
  <c r="M2802" i="32"/>
  <c r="O2798" i="32"/>
  <c r="M2798" i="32"/>
  <c r="N2798" i="32"/>
  <c r="O2794" i="32"/>
  <c r="N2794" i="32"/>
  <c r="O2786" i="32"/>
  <c r="M2786" i="32"/>
  <c r="O2782" i="32"/>
  <c r="M2782" i="32"/>
  <c r="N2782" i="32"/>
  <c r="M2778" i="32"/>
  <c r="O2778" i="32"/>
  <c r="M2774" i="32"/>
  <c r="O2774" i="32"/>
  <c r="N2774" i="32"/>
  <c r="M2770" i="32"/>
  <c r="O2770" i="32"/>
  <c r="M2766" i="32"/>
  <c r="O2766" i="32"/>
  <c r="N2766" i="32"/>
  <c r="M2762" i="32"/>
  <c r="O2762" i="32"/>
  <c r="M2758" i="32"/>
  <c r="O2758" i="32"/>
  <c r="N2758" i="32"/>
  <c r="M2754" i="32"/>
  <c r="O2754" i="32"/>
  <c r="M2750" i="32"/>
  <c r="O2750" i="32"/>
  <c r="N2750" i="32"/>
  <c r="M2746" i="32"/>
  <c r="O2746" i="32"/>
  <c r="M2742" i="32"/>
  <c r="O2742" i="32"/>
  <c r="N2742" i="32"/>
  <c r="M2738" i="32"/>
  <c r="O2738" i="32"/>
  <c r="M2734" i="32"/>
  <c r="O2734" i="32"/>
  <c r="N2734" i="32"/>
  <c r="M2730" i="32"/>
  <c r="O2730" i="32"/>
  <c r="M2726" i="32"/>
  <c r="O2726" i="32"/>
  <c r="N2726" i="32"/>
  <c r="M2722" i="32"/>
  <c r="O2722" i="32"/>
  <c r="M2718" i="32"/>
  <c r="O2718" i="32"/>
  <c r="N2718" i="32"/>
  <c r="M2714" i="32"/>
  <c r="O2714" i="32"/>
  <c r="M2710" i="32"/>
  <c r="O2710" i="32"/>
  <c r="N2710" i="32"/>
  <c r="M2706" i="32"/>
  <c r="O2706" i="32"/>
  <c r="M2702" i="32"/>
  <c r="O2702" i="32"/>
  <c r="N2702" i="32"/>
  <c r="M2698" i="32"/>
  <c r="O2698" i="32"/>
  <c r="M2694" i="32"/>
  <c r="O2694" i="32"/>
  <c r="N2694" i="32"/>
  <c r="M2690" i="32"/>
  <c r="O2690" i="32"/>
  <c r="M2686" i="32"/>
  <c r="O2686" i="32"/>
  <c r="N2686" i="32"/>
  <c r="M2682" i="32"/>
  <c r="O2682" i="32"/>
  <c r="M2678" i="32"/>
  <c r="O2678" i="32"/>
  <c r="N2678" i="32"/>
  <c r="M2674" i="32"/>
  <c r="O2674" i="32"/>
  <c r="M2670" i="32"/>
  <c r="O2670" i="32"/>
  <c r="N2670" i="32"/>
  <c r="M2666" i="32"/>
  <c r="O2666" i="32"/>
  <c r="M2662" i="32"/>
  <c r="O2662" i="32"/>
  <c r="N2662" i="32"/>
  <c r="M2658" i="32"/>
  <c r="O2658" i="32"/>
  <c r="M2654" i="32"/>
  <c r="O2654" i="32"/>
  <c r="N2654" i="32"/>
  <c r="M2650" i="32"/>
  <c r="O2650" i="32"/>
  <c r="M2646" i="32"/>
  <c r="O2646" i="32"/>
  <c r="N2646" i="32"/>
  <c r="M2642" i="32"/>
  <c r="O2642" i="32"/>
  <c r="M2638" i="32"/>
  <c r="O2638" i="32"/>
  <c r="N2638" i="32"/>
  <c r="M2634" i="32"/>
  <c r="O2634" i="32"/>
  <c r="M2630" i="32"/>
  <c r="O2630" i="32"/>
  <c r="N2630" i="32"/>
  <c r="M2626" i="32"/>
  <c r="O2626" i="32"/>
  <c r="M2622" i="32"/>
  <c r="O2622" i="32"/>
  <c r="N2622" i="32"/>
  <c r="M2618" i="32"/>
  <c r="O2618" i="32"/>
  <c r="M2614" i="32"/>
  <c r="O2614" i="32"/>
  <c r="N2614" i="32"/>
  <c r="M2610" i="32"/>
  <c r="O2610" i="32"/>
  <c r="M2606" i="32"/>
  <c r="O2606" i="32"/>
  <c r="N2606" i="32"/>
  <c r="M2602" i="32"/>
  <c r="O2602" i="32"/>
  <c r="M2598" i="32"/>
  <c r="O2598" i="32"/>
  <c r="N2598" i="32"/>
  <c r="M2594" i="32"/>
  <c r="O2594" i="32"/>
  <c r="M2590" i="32"/>
  <c r="O2590" i="32"/>
  <c r="N2590" i="32"/>
  <c r="M2586" i="32"/>
  <c r="O2586" i="32"/>
  <c r="M2582" i="32"/>
  <c r="O2582" i="32"/>
  <c r="N2582" i="32"/>
  <c r="M2578" i="32"/>
  <c r="O2578" i="32"/>
  <c r="M2574" i="32"/>
  <c r="O2574" i="32"/>
  <c r="N2574" i="32"/>
  <c r="M2570" i="32"/>
  <c r="O2570" i="32"/>
  <c r="M2566" i="32"/>
  <c r="O2566" i="32"/>
  <c r="N2566" i="32"/>
  <c r="M2562" i="32"/>
  <c r="O2562" i="32"/>
  <c r="M2558" i="32"/>
  <c r="O2558" i="32"/>
  <c r="N2558" i="32"/>
  <c r="M2554" i="32"/>
  <c r="O2554" i="32"/>
  <c r="M2550" i="32"/>
  <c r="O2550" i="32"/>
  <c r="N2550" i="32"/>
  <c r="M2546" i="32"/>
  <c r="O2546" i="32"/>
  <c r="M2542" i="32"/>
  <c r="O2542" i="32"/>
  <c r="N2542" i="32"/>
  <c r="M2538" i="32"/>
  <c r="O2538" i="32"/>
  <c r="M2534" i="32"/>
  <c r="O2534" i="32"/>
  <c r="N2534" i="32"/>
  <c r="M2530" i="32"/>
  <c r="O2530" i="32"/>
  <c r="M2526" i="32"/>
  <c r="O2526" i="32"/>
  <c r="N2526" i="32"/>
  <c r="M2522" i="32"/>
  <c r="O2522" i="32"/>
  <c r="M2518" i="32"/>
  <c r="O2518" i="32"/>
  <c r="N2518" i="32"/>
  <c r="M2514" i="32"/>
  <c r="O2514" i="32"/>
  <c r="M2510" i="32"/>
  <c r="O2510" i="32"/>
  <c r="N2510" i="32"/>
  <c r="M2506" i="32"/>
  <c r="O2506" i="32"/>
  <c r="M2502" i="32"/>
  <c r="O2502" i="32"/>
  <c r="N2502" i="32"/>
  <c r="M2498" i="32"/>
  <c r="O2498" i="32"/>
  <c r="M2494" i="32"/>
  <c r="O2494" i="32"/>
  <c r="N2494" i="32"/>
  <c r="M2490" i="32"/>
  <c r="O2490" i="32"/>
  <c r="M2486" i="32"/>
  <c r="O2486" i="32"/>
  <c r="N2486" i="32"/>
  <c r="M2482" i="32"/>
  <c r="O2482" i="32"/>
  <c r="M2478" i="32"/>
  <c r="O2478" i="32"/>
  <c r="N2478" i="32"/>
  <c r="M2474" i="32"/>
  <c r="O2474" i="32"/>
  <c r="M2470" i="32"/>
  <c r="O2470" i="32"/>
  <c r="N2470" i="32"/>
  <c r="M2466" i="32"/>
  <c r="O2466" i="32"/>
  <c r="M2462" i="32"/>
  <c r="O2462" i="32"/>
  <c r="N2462" i="32"/>
  <c r="M2458" i="32"/>
  <c r="O2458" i="32"/>
  <c r="M2454" i="32"/>
  <c r="O2454" i="32"/>
  <c r="N2454" i="32"/>
  <c r="M2450" i="32"/>
  <c r="O2450" i="32"/>
  <c r="M2446" i="32"/>
  <c r="O2446" i="32"/>
  <c r="N2446" i="32"/>
  <c r="M2442" i="32"/>
  <c r="O2442" i="32"/>
  <c r="M2438" i="32"/>
  <c r="O2438" i="32"/>
  <c r="N2438" i="32"/>
  <c r="M2434" i="32"/>
  <c r="O2434" i="32"/>
  <c r="M2430" i="32"/>
  <c r="O2430" i="32"/>
  <c r="N2430" i="32"/>
  <c r="M2426" i="32"/>
  <c r="O2426" i="32"/>
  <c r="M2422" i="32"/>
  <c r="O2422" i="32"/>
  <c r="N2422" i="32"/>
  <c r="M2418" i="32"/>
  <c r="O2418" i="32"/>
  <c r="M2414" i="32"/>
  <c r="O2414" i="32"/>
  <c r="N2414" i="32"/>
  <c r="M2410" i="32"/>
  <c r="O2410" i="32"/>
  <c r="M2406" i="32"/>
  <c r="O2406" i="32"/>
  <c r="N2406" i="32"/>
  <c r="M2402" i="32"/>
  <c r="O2402" i="32"/>
  <c r="M2398" i="32"/>
  <c r="O2398" i="32"/>
  <c r="N2398" i="32"/>
  <c r="M2394" i="32"/>
  <c r="O2394" i="32"/>
  <c r="M2390" i="32"/>
  <c r="O2390" i="32"/>
  <c r="N2390" i="32"/>
  <c r="M2386" i="32"/>
  <c r="O2386" i="32"/>
  <c r="M2382" i="32"/>
  <c r="O2382" i="32"/>
  <c r="N2382" i="32"/>
  <c r="M2378" i="32"/>
  <c r="O2378" i="32"/>
  <c r="M2374" i="32"/>
  <c r="O2374" i="32"/>
  <c r="N2374" i="32"/>
  <c r="M2370" i="32"/>
  <c r="O2370" i="32"/>
  <c r="M2366" i="32"/>
  <c r="O2366" i="32"/>
  <c r="N2366" i="32"/>
  <c r="M2362" i="32"/>
  <c r="O2362" i="32"/>
  <c r="M2358" i="32"/>
  <c r="O2358" i="32"/>
  <c r="N2358" i="32"/>
  <c r="M2354" i="32"/>
  <c r="O2354" i="32"/>
  <c r="M2350" i="32"/>
  <c r="O2350" i="32"/>
  <c r="N2350" i="32"/>
  <c r="M2346" i="32"/>
  <c r="O2346" i="32"/>
  <c r="M2342" i="32"/>
  <c r="O2342" i="32"/>
  <c r="N2342" i="32"/>
  <c r="M2338" i="32"/>
  <c r="O2338" i="32"/>
  <c r="M2334" i="32"/>
  <c r="O2334" i="32"/>
  <c r="N2334" i="32"/>
  <c r="M2330" i="32"/>
  <c r="O2330" i="32"/>
  <c r="M2326" i="32"/>
  <c r="O2326" i="32"/>
  <c r="N2326" i="32"/>
  <c r="M2322" i="32"/>
  <c r="O2322" i="32"/>
  <c r="M2318" i="32"/>
  <c r="O2318" i="32"/>
  <c r="N2318" i="32"/>
  <c r="M2314" i="32"/>
  <c r="O2314" i="32"/>
  <c r="M2310" i="32"/>
  <c r="O2310" i="32"/>
  <c r="N2310" i="32"/>
  <c r="M2306" i="32"/>
  <c r="O2306" i="32"/>
  <c r="M2302" i="32"/>
  <c r="O2302" i="32"/>
  <c r="N2302" i="32"/>
  <c r="M2298" i="32"/>
  <c r="O2298" i="32"/>
  <c r="M2294" i="32"/>
  <c r="O2294" i="32"/>
  <c r="N2294" i="32"/>
  <c r="M2290" i="32"/>
  <c r="O2290" i="32"/>
  <c r="M2286" i="32"/>
  <c r="O2286" i="32"/>
  <c r="N2286" i="32"/>
  <c r="M2282" i="32"/>
  <c r="O2282" i="32"/>
  <c r="M2278" i="32"/>
  <c r="O2278" i="32"/>
  <c r="N2278" i="32"/>
  <c r="M2274" i="32"/>
  <c r="O2274" i="32"/>
  <c r="M2270" i="32"/>
  <c r="O2270" i="32"/>
  <c r="N2270" i="32"/>
  <c r="M2266" i="32"/>
  <c r="O2266" i="32"/>
  <c r="M2262" i="32"/>
  <c r="O2262" i="32"/>
  <c r="N2262" i="32"/>
  <c r="M2258" i="32"/>
  <c r="O2258" i="32"/>
  <c r="M2254" i="32"/>
  <c r="O2254" i="32"/>
  <c r="N2254" i="32"/>
  <c r="M2250" i="32"/>
  <c r="O2250" i="32"/>
  <c r="M2246" i="32"/>
  <c r="O2246" i="32"/>
  <c r="N2246" i="32"/>
  <c r="M2242" i="32"/>
  <c r="O2242" i="32"/>
  <c r="M2238" i="32"/>
  <c r="O2238" i="32"/>
  <c r="N2238" i="32"/>
  <c r="M2234" i="32"/>
  <c r="O2234" i="32"/>
  <c r="M2230" i="32"/>
  <c r="O2230" i="32"/>
  <c r="N2230" i="32"/>
  <c r="M2226" i="32"/>
  <c r="O2226" i="32"/>
  <c r="M2222" i="32"/>
  <c r="O2222" i="32"/>
  <c r="N2222" i="32"/>
  <c r="M2218" i="32"/>
  <c r="O2218" i="32"/>
  <c r="M2214" i="32"/>
  <c r="O2214" i="32"/>
  <c r="N2214" i="32"/>
  <c r="M2210" i="32"/>
  <c r="O2210" i="32"/>
  <c r="M2206" i="32"/>
  <c r="O2206" i="32"/>
  <c r="N2206" i="32"/>
  <c r="M2202" i="32"/>
  <c r="O2202" i="32"/>
  <c r="M2198" i="32"/>
  <c r="O2198" i="32"/>
  <c r="N2198" i="32"/>
  <c r="M2194" i="32"/>
  <c r="O2194" i="32"/>
  <c r="M2190" i="32"/>
  <c r="O2190" i="32"/>
  <c r="N2190" i="32"/>
  <c r="M2186" i="32"/>
  <c r="O2186" i="32"/>
  <c r="M2182" i="32"/>
  <c r="O2182" i="32"/>
  <c r="N2182" i="32"/>
  <c r="M2178" i="32"/>
  <c r="O2178" i="32"/>
  <c r="M2174" i="32"/>
  <c r="O2174" i="32"/>
  <c r="N2174" i="32"/>
  <c r="M2170" i="32"/>
  <c r="O2170" i="32"/>
  <c r="M2166" i="32"/>
  <c r="O2166" i="32"/>
  <c r="N2166" i="32"/>
  <c r="M2162" i="32"/>
  <c r="O2162" i="32"/>
  <c r="M2158" i="32"/>
  <c r="O2158" i="32"/>
  <c r="N2158" i="32"/>
  <c r="M2154" i="32"/>
  <c r="O2154" i="32"/>
  <c r="M2150" i="32"/>
  <c r="O2150" i="32"/>
  <c r="N2150" i="32"/>
  <c r="M2146" i="32"/>
  <c r="O2146" i="32"/>
  <c r="M2142" i="32"/>
  <c r="O2142" i="32"/>
  <c r="N2142" i="32"/>
  <c r="M2138" i="32"/>
  <c r="O2138" i="32"/>
  <c r="M2134" i="32"/>
  <c r="O2134" i="32"/>
  <c r="N2134" i="32"/>
  <c r="M2130" i="32"/>
  <c r="O2130" i="32"/>
  <c r="M2126" i="32"/>
  <c r="O2126" i="32"/>
  <c r="N2126" i="32"/>
  <c r="M2122" i="32"/>
  <c r="O2122" i="32"/>
  <c r="M2118" i="32"/>
  <c r="O2118" i="32"/>
  <c r="N2118" i="32"/>
  <c r="M2114" i="32"/>
  <c r="O2114" i="32"/>
  <c r="M2110" i="32"/>
  <c r="O2110" i="32"/>
  <c r="N2110" i="32"/>
  <c r="M2106" i="32"/>
  <c r="O2106" i="32"/>
  <c r="M2102" i="32"/>
  <c r="O2102" i="32"/>
  <c r="N2102" i="32"/>
  <c r="M2098" i="32"/>
  <c r="O2098" i="32"/>
  <c r="M2094" i="32"/>
  <c r="O2094" i="32"/>
  <c r="N2094" i="32"/>
  <c r="M2090" i="32"/>
  <c r="O2090" i="32"/>
  <c r="M2086" i="32"/>
  <c r="O2086" i="32"/>
  <c r="N2086" i="32"/>
  <c r="M2082" i="32"/>
  <c r="O2082" i="32"/>
  <c r="M2078" i="32"/>
  <c r="O2078" i="32"/>
  <c r="N2078" i="32"/>
  <c r="M2074" i="32"/>
  <c r="O2074" i="32"/>
  <c r="M2070" i="32"/>
  <c r="O2070" i="32"/>
  <c r="N2070" i="32"/>
  <c r="M2066" i="32"/>
  <c r="O2066" i="32"/>
  <c r="M2062" i="32"/>
  <c r="O2062" i="32"/>
  <c r="N2062" i="32"/>
  <c r="M2058" i="32"/>
  <c r="O2058" i="32"/>
  <c r="M2054" i="32"/>
  <c r="O2054" i="32"/>
  <c r="N2054" i="32"/>
  <c r="M2050" i="32"/>
  <c r="O2050" i="32"/>
  <c r="M2046" i="32"/>
  <c r="O2046" i="32"/>
  <c r="N2046" i="32"/>
  <c r="M2042" i="32"/>
  <c r="O2042" i="32"/>
  <c r="M2038" i="32"/>
  <c r="O2038" i="32"/>
  <c r="N2038" i="32"/>
  <c r="M2034" i="32"/>
  <c r="O2034" i="32"/>
  <c r="M2030" i="32"/>
  <c r="O2030" i="32"/>
  <c r="N2030" i="32"/>
  <c r="M2026" i="32"/>
  <c r="O2026" i="32"/>
  <c r="M2022" i="32"/>
  <c r="O2022" i="32"/>
  <c r="N2022" i="32"/>
  <c r="M2018" i="32"/>
  <c r="O2018" i="32"/>
  <c r="M2014" i="32"/>
  <c r="O2014" i="32"/>
  <c r="N2014" i="32"/>
  <c r="M2010" i="32"/>
  <c r="O2010" i="32"/>
  <c r="M2006" i="32"/>
  <c r="O2006" i="32"/>
  <c r="N2006" i="32"/>
  <c r="M2002" i="32"/>
  <c r="O2002" i="32"/>
  <c r="M1998" i="32"/>
  <c r="O1998" i="32"/>
  <c r="N1998" i="32"/>
  <c r="M1994" i="32"/>
  <c r="O1994" i="32"/>
  <c r="M1990" i="32"/>
  <c r="O1990" i="32"/>
  <c r="N1990" i="32"/>
  <c r="M1986" i="32"/>
  <c r="O1986" i="32"/>
  <c r="M1982" i="32"/>
  <c r="O1982" i="32"/>
  <c r="N1982" i="32"/>
  <c r="M1978" i="32"/>
  <c r="O1978" i="32"/>
  <c r="M1974" i="32"/>
  <c r="O1974" i="32"/>
  <c r="N1974" i="32"/>
  <c r="M1970" i="32"/>
  <c r="O1970" i="32"/>
  <c r="M1966" i="32"/>
  <c r="O1966" i="32"/>
  <c r="N1966" i="32"/>
  <c r="M1962" i="32"/>
  <c r="O1962" i="32"/>
  <c r="M1958" i="32"/>
  <c r="O1958" i="32"/>
  <c r="N1958" i="32"/>
  <c r="M1954" i="32"/>
  <c r="O1954" i="32"/>
  <c r="M1950" i="32"/>
  <c r="O1950" i="32"/>
  <c r="N1950" i="32"/>
  <c r="M1946" i="32"/>
  <c r="O1946" i="32"/>
  <c r="M1942" i="32"/>
  <c r="O1942" i="32"/>
  <c r="N1942" i="32"/>
  <c r="M1938" i="32"/>
  <c r="O1938" i="32"/>
  <c r="M1934" i="32"/>
  <c r="O1934" i="32"/>
  <c r="N1934" i="32"/>
  <c r="M1930" i="32"/>
  <c r="O1930" i="32"/>
  <c r="M1926" i="32"/>
  <c r="O1926" i="32"/>
  <c r="N1926" i="32"/>
  <c r="M1922" i="32"/>
  <c r="O1922" i="32"/>
  <c r="M1918" i="32"/>
  <c r="O1918" i="32"/>
  <c r="N1918" i="32"/>
  <c r="M1914" i="32"/>
  <c r="O1914" i="32"/>
  <c r="M1910" i="32"/>
  <c r="O1910" i="32"/>
  <c r="N1910" i="32"/>
  <c r="M1906" i="32"/>
  <c r="O1906" i="32"/>
  <c r="M1902" i="32"/>
  <c r="O1902" i="32"/>
  <c r="N1902" i="32"/>
  <c r="M1898" i="32"/>
  <c r="O1898" i="32"/>
  <c r="M1894" i="32"/>
  <c r="O1894" i="32"/>
  <c r="N1894" i="32"/>
  <c r="M1890" i="32"/>
  <c r="O1890" i="32"/>
  <c r="M1886" i="32"/>
  <c r="O1886" i="32"/>
  <c r="N1886" i="32"/>
  <c r="M1882" i="32"/>
  <c r="O1882" i="32"/>
  <c r="M1878" i="32"/>
  <c r="O1878" i="32"/>
  <c r="N1878" i="32"/>
  <c r="M1874" i="32"/>
  <c r="O1874" i="32"/>
  <c r="M1870" i="32"/>
  <c r="O1870" i="32"/>
  <c r="N1870" i="32"/>
  <c r="M1866" i="32"/>
  <c r="O1866" i="32"/>
  <c r="M1862" i="32"/>
  <c r="O1862" i="32"/>
  <c r="N1862" i="32"/>
  <c r="M1858" i="32"/>
  <c r="O1858" i="32"/>
  <c r="M1854" i="32"/>
  <c r="O1854" i="32"/>
  <c r="N1854" i="32"/>
  <c r="M1850" i="32"/>
  <c r="O1850" i="32"/>
  <c r="M1846" i="32"/>
  <c r="O1846" i="32"/>
  <c r="N1846" i="32"/>
  <c r="M1842" i="32"/>
  <c r="O1842" i="32"/>
  <c r="M1838" i="32"/>
  <c r="O1838" i="32"/>
  <c r="N1838" i="32"/>
  <c r="M1834" i="32"/>
  <c r="O1834" i="32"/>
  <c r="M1830" i="32"/>
  <c r="O1830" i="32"/>
  <c r="N1830" i="32"/>
  <c r="M1826" i="32"/>
  <c r="O1826" i="32"/>
  <c r="M1822" i="32"/>
  <c r="O1822" i="32"/>
  <c r="N1822" i="32"/>
  <c r="M1818" i="32"/>
  <c r="O1818" i="32"/>
  <c r="M1814" i="32"/>
  <c r="O1814" i="32"/>
  <c r="N1814" i="32"/>
  <c r="M1810" i="32"/>
  <c r="O1810" i="32"/>
  <c r="M1806" i="32"/>
  <c r="O1806" i="32"/>
  <c r="N1806" i="32"/>
  <c r="M1802" i="32"/>
  <c r="O1802" i="32"/>
  <c r="M1798" i="32"/>
  <c r="O1798" i="32"/>
  <c r="N1798" i="32"/>
  <c r="M1794" i="32"/>
  <c r="O1794" i="32"/>
  <c r="M1790" i="32"/>
  <c r="O1790" i="32"/>
  <c r="N1790" i="32"/>
  <c r="M1786" i="32"/>
  <c r="O1786" i="32"/>
  <c r="M1782" i="32"/>
  <c r="O1782" i="32"/>
  <c r="N1782" i="32"/>
  <c r="M1778" i="32"/>
  <c r="O1778" i="32"/>
  <c r="M1774" i="32"/>
  <c r="O1774" i="32"/>
  <c r="N1774" i="32"/>
  <c r="M1770" i="32"/>
  <c r="N1770" i="32"/>
  <c r="O1770" i="32"/>
  <c r="M1766" i="32"/>
  <c r="N1766" i="32"/>
  <c r="O1766" i="32"/>
  <c r="M1762" i="32"/>
  <c r="N1762" i="32"/>
  <c r="O1762" i="32"/>
  <c r="M1758" i="32"/>
  <c r="N1758" i="32"/>
  <c r="O1758" i="32"/>
  <c r="M1754" i="32"/>
  <c r="N1754" i="32"/>
  <c r="O1754" i="32"/>
  <c r="M1750" i="32"/>
  <c r="N1750" i="32"/>
  <c r="O1750" i="32"/>
  <c r="M1746" i="32"/>
  <c r="N1746" i="32"/>
  <c r="O1746" i="32"/>
  <c r="M1742" i="32"/>
  <c r="N1742" i="32"/>
  <c r="O1742" i="32"/>
  <c r="M1738" i="32"/>
  <c r="N1738" i="32"/>
  <c r="O1738" i="32"/>
  <c r="M1734" i="32"/>
  <c r="N1734" i="32"/>
  <c r="O1734" i="32"/>
  <c r="M1730" i="32"/>
  <c r="N1730" i="32"/>
  <c r="O1730" i="32"/>
  <c r="M1726" i="32"/>
  <c r="N1726" i="32"/>
  <c r="O1726" i="32"/>
  <c r="M1722" i="32"/>
  <c r="N1722" i="32"/>
  <c r="O1722" i="32"/>
  <c r="M1718" i="32"/>
  <c r="N1718" i="32"/>
  <c r="O1718" i="32"/>
  <c r="M1714" i="32"/>
  <c r="N1714" i="32"/>
  <c r="O1714" i="32"/>
  <c r="M1710" i="32"/>
  <c r="N1710" i="32"/>
  <c r="O1710" i="32"/>
  <c r="M1706" i="32"/>
  <c r="N1706" i="32"/>
  <c r="O1706" i="32"/>
  <c r="M1702" i="32"/>
  <c r="N1702" i="32"/>
  <c r="O1702" i="32"/>
  <c r="M1698" i="32"/>
  <c r="N1698" i="32"/>
  <c r="O1698" i="32"/>
  <c r="M1694" i="32"/>
  <c r="N1694" i="32"/>
  <c r="O1694" i="32"/>
  <c r="M1690" i="32"/>
  <c r="N1690" i="32"/>
  <c r="O1690" i="32"/>
  <c r="M1686" i="32"/>
  <c r="N1686" i="32"/>
  <c r="O1686" i="32"/>
  <c r="M1682" i="32"/>
  <c r="N1682" i="32"/>
  <c r="O1682" i="32"/>
  <c r="M1678" i="32"/>
  <c r="N1678" i="32"/>
  <c r="O1678" i="32"/>
  <c r="M1674" i="32"/>
  <c r="N1674" i="32"/>
  <c r="O1674" i="32"/>
  <c r="M1670" i="32"/>
  <c r="N1670" i="32"/>
  <c r="O1670" i="32"/>
  <c r="M1666" i="32"/>
  <c r="N1666" i="32"/>
  <c r="O1666" i="32"/>
  <c r="M1662" i="32"/>
  <c r="N1662" i="32"/>
  <c r="O1662" i="32"/>
  <c r="M1658" i="32"/>
  <c r="N1658" i="32"/>
  <c r="O1658" i="32"/>
  <c r="M1654" i="32"/>
  <c r="N1654" i="32"/>
  <c r="O1654" i="32"/>
  <c r="M1650" i="32"/>
  <c r="N1650" i="32"/>
  <c r="O1650" i="32"/>
  <c r="M1646" i="32"/>
  <c r="N1646" i="32"/>
  <c r="O1646" i="32"/>
  <c r="M1642" i="32"/>
  <c r="N1642" i="32"/>
  <c r="O1642" i="32"/>
  <c r="M1638" i="32"/>
  <c r="N1638" i="32"/>
  <c r="O1638" i="32"/>
  <c r="M1634" i="32"/>
  <c r="N1634" i="32"/>
  <c r="O1634" i="32"/>
  <c r="M1630" i="32"/>
  <c r="N1630" i="32"/>
  <c r="O1630" i="32"/>
  <c r="M1626" i="32"/>
  <c r="N1626" i="32"/>
  <c r="O1626" i="32"/>
  <c r="M1622" i="32"/>
  <c r="N1622" i="32"/>
  <c r="O1622" i="32"/>
  <c r="M1618" i="32"/>
  <c r="N1618" i="32"/>
  <c r="O1618" i="32"/>
  <c r="M1614" i="32"/>
  <c r="N1614" i="32"/>
  <c r="O1614" i="32"/>
  <c r="M1610" i="32"/>
  <c r="N1610" i="32"/>
  <c r="O1610" i="32"/>
  <c r="M1606" i="32"/>
  <c r="N1606" i="32"/>
  <c r="O1606" i="32"/>
  <c r="M1602" i="32"/>
  <c r="N1602" i="32"/>
  <c r="O1602" i="32"/>
  <c r="M1598" i="32"/>
  <c r="N1598" i="32"/>
  <c r="O1598" i="32"/>
  <c r="M1594" i="32"/>
  <c r="N1594" i="32"/>
  <c r="O1594" i="32"/>
  <c r="M1590" i="32"/>
  <c r="N1590" i="32"/>
  <c r="O1590" i="32"/>
  <c r="M1586" i="32"/>
  <c r="N1586" i="32"/>
  <c r="O1586" i="32"/>
  <c r="M1582" i="32"/>
  <c r="N1582" i="32"/>
  <c r="O1582" i="32"/>
  <c r="M1578" i="32"/>
  <c r="N1578" i="32"/>
  <c r="O1578" i="32"/>
  <c r="M1574" i="32"/>
  <c r="N1574" i="32"/>
  <c r="O1574" i="32"/>
  <c r="M1570" i="32"/>
  <c r="N1570" i="32"/>
  <c r="O1570" i="32"/>
  <c r="M1566" i="32"/>
  <c r="N1566" i="32"/>
  <c r="O1566" i="32"/>
  <c r="M1562" i="32"/>
  <c r="N1562" i="32"/>
  <c r="O1562" i="32"/>
  <c r="M1558" i="32"/>
  <c r="N1558" i="32"/>
  <c r="O1558" i="32"/>
  <c r="M1554" i="32"/>
  <c r="N1554" i="32"/>
  <c r="O1554" i="32"/>
  <c r="M1550" i="32"/>
  <c r="N1550" i="32"/>
  <c r="O1550" i="32"/>
  <c r="M1546" i="32"/>
  <c r="N1546" i="32"/>
  <c r="O1546" i="32"/>
  <c r="M1542" i="32"/>
  <c r="N1542" i="32"/>
  <c r="O1542" i="32"/>
  <c r="M1538" i="32"/>
  <c r="N1538" i="32"/>
  <c r="O1538" i="32"/>
  <c r="N1534" i="32"/>
  <c r="O1534" i="32"/>
  <c r="M1534" i="32"/>
  <c r="O1530" i="32"/>
  <c r="M1530" i="32"/>
  <c r="M1526" i="32"/>
  <c r="N1526" i="32"/>
  <c r="O1526" i="32"/>
  <c r="M1522" i="32"/>
  <c r="N1522" i="32"/>
  <c r="O1522" i="32"/>
  <c r="N1518" i="32"/>
  <c r="O1518" i="32"/>
  <c r="O1514" i="32"/>
  <c r="M1514" i="32"/>
  <c r="N1514" i="32"/>
  <c r="M1510" i="32"/>
  <c r="N1510" i="32"/>
  <c r="M1506" i="32"/>
  <c r="N1506" i="32"/>
  <c r="O1506" i="32"/>
  <c r="N1502" i="32"/>
  <c r="O1502" i="32"/>
  <c r="O1498" i="32"/>
  <c r="M1498" i="32"/>
  <c r="N1498" i="32"/>
  <c r="M1494" i="32"/>
  <c r="N1494" i="32"/>
  <c r="M1490" i="32"/>
  <c r="N1490" i="32"/>
  <c r="O1490" i="32"/>
  <c r="N1486" i="32"/>
  <c r="O1486" i="32"/>
  <c r="M1486" i="32"/>
  <c r="O1482" i="32"/>
  <c r="M1482" i="32"/>
  <c r="M1478" i="32"/>
  <c r="N1478" i="32"/>
  <c r="O1478" i="32"/>
  <c r="M1474" i="32"/>
  <c r="N1474" i="32"/>
  <c r="O1474" i="32"/>
  <c r="N1470" i="32"/>
  <c r="O1470" i="32"/>
  <c r="M1470" i="32"/>
  <c r="O1466" i="32"/>
  <c r="M1466" i="32"/>
  <c r="M1462" i="32"/>
  <c r="N1462" i="32"/>
  <c r="O1462" i="32"/>
  <c r="M1458" i="32"/>
  <c r="N1458" i="32"/>
  <c r="O1458" i="32"/>
  <c r="M1454" i="32"/>
  <c r="N1454" i="32"/>
  <c r="O1454" i="32"/>
  <c r="M1450" i="32"/>
  <c r="O1450" i="32"/>
  <c r="M1446" i="32"/>
  <c r="N1446" i="32"/>
  <c r="O1446" i="32"/>
  <c r="M1442" i="32"/>
  <c r="N1442" i="32"/>
  <c r="O1442" i="32"/>
  <c r="M1438" i="32"/>
  <c r="N1438" i="32"/>
  <c r="O1438" i="32"/>
  <c r="M1434" i="32"/>
  <c r="O1434" i="32"/>
  <c r="N1434" i="32"/>
  <c r="M1430" i="32"/>
  <c r="N1430" i="32"/>
  <c r="O1430" i="32"/>
  <c r="M1426" i="32"/>
  <c r="N1426" i="32"/>
  <c r="O1426" i="32"/>
  <c r="M1422" i="32"/>
  <c r="N1422" i="32"/>
  <c r="O1422" i="32"/>
  <c r="M1418" i="32"/>
  <c r="O1418" i="32"/>
  <c r="N1418" i="32"/>
  <c r="M1414" i="32"/>
  <c r="N1414" i="32"/>
  <c r="M1410" i="32"/>
  <c r="O1410" i="32"/>
  <c r="N1410" i="32"/>
  <c r="M1406" i="32"/>
  <c r="N1406" i="32"/>
  <c r="O1406" i="32"/>
  <c r="M1402" i="32"/>
  <c r="O1402" i="32"/>
  <c r="N1402" i="32"/>
  <c r="M1398" i="32"/>
  <c r="O1398" i="32"/>
  <c r="N1398" i="32"/>
  <c r="M1394" i="32"/>
  <c r="N1394" i="32"/>
  <c r="O1394" i="32"/>
  <c r="M1390" i="32"/>
  <c r="N1390" i="32"/>
  <c r="O1390" i="32"/>
  <c r="M1386" i="32"/>
  <c r="O1386" i="32"/>
  <c r="M1382" i="32"/>
  <c r="N1382" i="32"/>
  <c r="O1382" i="32"/>
  <c r="M1378" i="32"/>
  <c r="N1378" i="32"/>
  <c r="O1378" i="32"/>
  <c r="M1374" i="32"/>
  <c r="N1374" i="32"/>
  <c r="M1370" i="32"/>
  <c r="O1370" i="32"/>
  <c r="N1370" i="32"/>
  <c r="M1366" i="32"/>
  <c r="N1366" i="32"/>
  <c r="O1366" i="32"/>
  <c r="M1362" i="32"/>
  <c r="N1362" i="32"/>
  <c r="O1362" i="32"/>
  <c r="M1358" i="32"/>
  <c r="N1358" i="32"/>
  <c r="O1358" i="32"/>
  <c r="M1354" i="32"/>
  <c r="O1354" i="32"/>
  <c r="N1354" i="32"/>
  <c r="M1350" i="32"/>
  <c r="N1350" i="32"/>
  <c r="O1350" i="32"/>
  <c r="M1346" i="32"/>
  <c r="O1346" i="32"/>
  <c r="M1342" i="32"/>
  <c r="N1342" i="32"/>
  <c r="O1342" i="32"/>
  <c r="M1338" i="32"/>
  <c r="O1338" i="32"/>
  <c r="N1338" i="32"/>
  <c r="M1334" i="32"/>
  <c r="O1334" i="32"/>
  <c r="N1334" i="32"/>
  <c r="M1330" i="32"/>
  <c r="N1330" i="32"/>
  <c r="O1330" i="32"/>
  <c r="M1326" i="32"/>
  <c r="N1326" i="32"/>
  <c r="O1326" i="32"/>
  <c r="M1322" i="32"/>
  <c r="O1322" i="32"/>
  <c r="N1322" i="32"/>
  <c r="M1318" i="32"/>
  <c r="N1318" i="32"/>
  <c r="O1318" i="32"/>
  <c r="M1314" i="32"/>
  <c r="N1314" i="32"/>
  <c r="O1314" i="32"/>
  <c r="M1310" i="32"/>
  <c r="N1310" i="32"/>
  <c r="M1306" i="32"/>
  <c r="O1306" i="32"/>
  <c r="N1306" i="32"/>
  <c r="M1302" i="32"/>
  <c r="N1302" i="32"/>
  <c r="O1302" i="32"/>
  <c r="M1298" i="32"/>
  <c r="N1298" i="32"/>
  <c r="M1294" i="32"/>
  <c r="N1294" i="32"/>
  <c r="O1294" i="32"/>
  <c r="M1290" i="32"/>
  <c r="O1290" i="32"/>
  <c r="N1290" i="32"/>
  <c r="M1286" i="32"/>
  <c r="N1286" i="32"/>
  <c r="O1286" i="32"/>
  <c r="M1282" i="32"/>
  <c r="O1282" i="32"/>
  <c r="M1278" i="32"/>
  <c r="N1278" i="32"/>
  <c r="O1278" i="32"/>
  <c r="M1274" i="32"/>
  <c r="O1274" i="32"/>
  <c r="N1274" i="32"/>
  <c r="M1270" i="32"/>
  <c r="O1270" i="32"/>
  <c r="M1266" i="32"/>
  <c r="N1266" i="32"/>
  <c r="O1266" i="32"/>
  <c r="M1262" i="32"/>
  <c r="N1262" i="32"/>
  <c r="O1262" i="32"/>
  <c r="M1258" i="32"/>
  <c r="O1258" i="32"/>
  <c r="N1258" i="32"/>
  <c r="M1254" i="32"/>
  <c r="N1254" i="32"/>
  <c r="O1254" i="32"/>
  <c r="M1250" i="32"/>
  <c r="N1250" i="32"/>
  <c r="O1250" i="32"/>
  <c r="M1246" i="32"/>
  <c r="N1246" i="32"/>
  <c r="O1246" i="32"/>
  <c r="M1242" i="32"/>
  <c r="O1242" i="32"/>
  <c r="N1242" i="32"/>
  <c r="M1238" i="32"/>
  <c r="N1238" i="32"/>
  <c r="O1238" i="32"/>
  <c r="M1234" i="32"/>
  <c r="N1234" i="32"/>
  <c r="M1230" i="32"/>
  <c r="N1230" i="32"/>
  <c r="O1230" i="32"/>
  <c r="M1226" i="32"/>
  <c r="O1226" i="32"/>
  <c r="N1226" i="32"/>
  <c r="M1222" i="32"/>
  <c r="N1222" i="32"/>
  <c r="M1218" i="32"/>
  <c r="O1218" i="32"/>
  <c r="N1218" i="32"/>
  <c r="M1214" i="32"/>
  <c r="N1214" i="32"/>
  <c r="O1214" i="32"/>
  <c r="M1210" i="32"/>
  <c r="O1210" i="32"/>
  <c r="N1210" i="32"/>
  <c r="M1206" i="32"/>
  <c r="O1206" i="32"/>
  <c r="M1202" i="32"/>
  <c r="N1202" i="32"/>
  <c r="O1202" i="32"/>
  <c r="M1198" i="32"/>
  <c r="N1198" i="32"/>
  <c r="O1198" i="32"/>
  <c r="M1194" i="32"/>
  <c r="O1194" i="32"/>
  <c r="M1190" i="32"/>
  <c r="N1190" i="32"/>
  <c r="O1190" i="32"/>
  <c r="M1186" i="32"/>
  <c r="N1186" i="32"/>
  <c r="O1186" i="32"/>
  <c r="M1182" i="32"/>
  <c r="N1182" i="32"/>
  <c r="O1182" i="32"/>
  <c r="M1178" i="32"/>
  <c r="O1178" i="32"/>
  <c r="N1178" i="32"/>
  <c r="M1174" i="32"/>
  <c r="N1174" i="32"/>
  <c r="O1174" i="32"/>
  <c r="M1170" i="32"/>
  <c r="N1170" i="32"/>
  <c r="O1170" i="32"/>
  <c r="M1166" i="32"/>
  <c r="N1166" i="32"/>
  <c r="O1166" i="32"/>
  <c r="M1162" i="32"/>
  <c r="O1162" i="32"/>
  <c r="N1162" i="32"/>
  <c r="M1158" i="32"/>
  <c r="N1158" i="32"/>
  <c r="M1154" i="32"/>
  <c r="O1154" i="32"/>
  <c r="N1154" i="32"/>
  <c r="M1150" i="32"/>
  <c r="N1150" i="32"/>
  <c r="O1150" i="32"/>
  <c r="M1146" i="32"/>
  <c r="O1146" i="32"/>
  <c r="N1146" i="32"/>
  <c r="M1142" i="32"/>
  <c r="O1142" i="32"/>
  <c r="N1142" i="32"/>
  <c r="M1138" i="32"/>
  <c r="N1138" i="32"/>
  <c r="O1138" i="32"/>
  <c r="M1134" i="32"/>
  <c r="N1134" i="32"/>
  <c r="O1134" i="32"/>
  <c r="M1130" i="32"/>
  <c r="O1130" i="32"/>
  <c r="M1126" i="32"/>
  <c r="N1126" i="32"/>
  <c r="O1126" i="32"/>
  <c r="M1122" i="32"/>
  <c r="N1122" i="32"/>
  <c r="O1122" i="32"/>
  <c r="M1118" i="32"/>
  <c r="N1118" i="32"/>
  <c r="M1114" i="32"/>
  <c r="O1114" i="32"/>
  <c r="N1114" i="32"/>
  <c r="M1110" i="32"/>
  <c r="N1110" i="32"/>
  <c r="O1110" i="32"/>
  <c r="M1106" i="32"/>
  <c r="N1106" i="32"/>
  <c r="O1106" i="32"/>
  <c r="M1102" i="32"/>
  <c r="N1102" i="32"/>
  <c r="O1102" i="32"/>
  <c r="M1098" i="32"/>
  <c r="O1098" i="32"/>
  <c r="N1098" i="32"/>
  <c r="M1094" i="32"/>
  <c r="N1094" i="32"/>
  <c r="O1094" i="32"/>
  <c r="M1090" i="32"/>
  <c r="O1090" i="32"/>
  <c r="M1086" i="32"/>
  <c r="N1086" i="32"/>
  <c r="O1086" i="32"/>
  <c r="M1082" i="32"/>
  <c r="O1082" i="32"/>
  <c r="N1082" i="32"/>
  <c r="M1078" i="32"/>
  <c r="O1078" i="32"/>
  <c r="N1078" i="32"/>
  <c r="M1074" i="32"/>
  <c r="N1074" i="32"/>
  <c r="O1074" i="32"/>
  <c r="M1070" i="32"/>
  <c r="N1070" i="32"/>
  <c r="O1070" i="32"/>
  <c r="M1066" i="32"/>
  <c r="O1066" i="32"/>
  <c r="N1066" i="32"/>
  <c r="M1062" i="32"/>
  <c r="N1062" i="32"/>
  <c r="O1062" i="32"/>
  <c r="M1058" i="32"/>
  <c r="N1058" i="32"/>
  <c r="O1058" i="32"/>
  <c r="M1054" i="32"/>
  <c r="N1054" i="32"/>
  <c r="M1050" i="32"/>
  <c r="O1050" i="32"/>
  <c r="N1050" i="32"/>
  <c r="M1046" i="32"/>
  <c r="N1046" i="32"/>
  <c r="O1046" i="32"/>
  <c r="M1042" i="32"/>
  <c r="N1042" i="32"/>
  <c r="M1038" i="32"/>
  <c r="N1038" i="32"/>
  <c r="O1038" i="32"/>
  <c r="M1034" i="32"/>
  <c r="O1034" i="32"/>
  <c r="N1034" i="32"/>
  <c r="M1030" i="32"/>
  <c r="N1030" i="32"/>
  <c r="O1030" i="32"/>
  <c r="M1026" i="32"/>
  <c r="O1026" i="32"/>
  <c r="M1022" i="32"/>
  <c r="N1022" i="32"/>
  <c r="O1022" i="32"/>
  <c r="M1018" i="32"/>
  <c r="O1018" i="32"/>
  <c r="N1018" i="32"/>
  <c r="M1014" i="32"/>
  <c r="O1014" i="32"/>
  <c r="M1010" i="32"/>
  <c r="N1010" i="32"/>
  <c r="O1010" i="32"/>
  <c r="M1006" i="32"/>
  <c r="N1006" i="32"/>
  <c r="O1006" i="32"/>
  <c r="M1002" i="32"/>
  <c r="O1002" i="32"/>
  <c r="N1002" i="32"/>
  <c r="M998" i="32"/>
  <c r="N998" i="32"/>
  <c r="O998" i="32"/>
  <c r="M994" i="32"/>
  <c r="N994" i="32"/>
  <c r="O994" i="32"/>
  <c r="M990" i="32"/>
  <c r="N990" i="32"/>
  <c r="O990" i="32"/>
  <c r="M986" i="32"/>
  <c r="O986" i="32"/>
  <c r="N986" i="32"/>
  <c r="M982" i="32"/>
  <c r="N982" i="32"/>
  <c r="O982" i="32"/>
  <c r="M978" i="32"/>
  <c r="N978" i="32"/>
  <c r="M974" i="32"/>
  <c r="N974" i="32"/>
  <c r="O974" i="32"/>
  <c r="M970" i="32"/>
  <c r="O970" i="32"/>
  <c r="N970" i="32"/>
  <c r="M966" i="32"/>
  <c r="N966" i="32"/>
  <c r="M962" i="32"/>
  <c r="O962" i="32"/>
  <c r="N962" i="32"/>
  <c r="M958" i="32"/>
  <c r="N958" i="32"/>
  <c r="O958" i="32"/>
  <c r="M954" i="32"/>
  <c r="O954" i="32"/>
  <c r="N954" i="32"/>
  <c r="M950" i="32"/>
  <c r="O950" i="32"/>
  <c r="M946" i="32"/>
  <c r="N946" i="32"/>
  <c r="O946" i="32"/>
  <c r="M942" i="32"/>
  <c r="N942" i="32"/>
  <c r="O942" i="32"/>
  <c r="M938" i="32"/>
  <c r="O938" i="32"/>
  <c r="M934" i="32"/>
  <c r="N934" i="32"/>
  <c r="O934" i="32"/>
  <c r="M930" i="32"/>
  <c r="N930" i="32"/>
  <c r="O930" i="32"/>
  <c r="M926" i="32"/>
  <c r="N926" i="32"/>
  <c r="O926" i="32"/>
  <c r="M922" i="32"/>
  <c r="O922" i="32"/>
  <c r="N922" i="32"/>
  <c r="M918" i="32"/>
  <c r="N918" i="32"/>
  <c r="O918" i="32"/>
  <c r="M914" i="32"/>
  <c r="N914" i="32"/>
  <c r="O914" i="32"/>
  <c r="M910" i="32"/>
  <c r="N910" i="32"/>
  <c r="O910" i="32"/>
  <c r="M906" i="32"/>
  <c r="O906" i="32"/>
  <c r="N906" i="32"/>
  <c r="M902" i="32"/>
  <c r="N902" i="32"/>
  <c r="M898" i="32"/>
  <c r="O898" i="32"/>
  <c r="N898" i="32"/>
  <c r="M894" i="32"/>
  <c r="N894" i="32"/>
  <c r="O894" i="32"/>
  <c r="M890" i="32"/>
  <c r="O890" i="32"/>
  <c r="N890" i="32"/>
  <c r="M886" i="32"/>
  <c r="O886" i="32"/>
  <c r="N886" i="32"/>
  <c r="M882" i="32"/>
  <c r="N882" i="32"/>
  <c r="O882" i="32"/>
  <c r="M878" i="32"/>
  <c r="N878" i="32"/>
  <c r="O878" i="32"/>
  <c r="M874" i="32"/>
  <c r="O874" i="32"/>
  <c r="M870" i="32"/>
  <c r="N870" i="32"/>
  <c r="O870" i="32"/>
  <c r="M866" i="32"/>
  <c r="N866" i="32"/>
  <c r="O866" i="32"/>
  <c r="M862" i="32"/>
  <c r="N862" i="32"/>
  <c r="M858" i="32"/>
  <c r="O858" i="32"/>
  <c r="N858" i="32"/>
  <c r="M854" i="32"/>
  <c r="N854" i="32"/>
  <c r="O854" i="32"/>
  <c r="M850" i="32"/>
  <c r="N850" i="32"/>
  <c r="O850" i="32"/>
  <c r="M846" i="32"/>
  <c r="N846" i="32"/>
  <c r="O846" i="32"/>
  <c r="M842" i="32"/>
  <c r="O842" i="32"/>
  <c r="N842" i="32"/>
  <c r="M838" i="32"/>
  <c r="N838" i="32"/>
  <c r="O838" i="32"/>
  <c r="M834" i="32"/>
  <c r="O834" i="32"/>
  <c r="M830" i="32"/>
  <c r="N830" i="32"/>
  <c r="O830" i="32"/>
  <c r="M826" i="32"/>
  <c r="O826" i="32"/>
  <c r="N826" i="32"/>
  <c r="M822" i="32"/>
  <c r="O822" i="32"/>
  <c r="N822" i="32"/>
  <c r="M818" i="32"/>
  <c r="N818" i="32"/>
  <c r="O818" i="32"/>
  <c r="M814" i="32"/>
  <c r="N814" i="32"/>
  <c r="O814" i="32"/>
  <c r="M810" i="32"/>
  <c r="O810" i="32"/>
  <c r="N810" i="32"/>
  <c r="M806" i="32"/>
  <c r="N806" i="32"/>
  <c r="O806" i="32"/>
  <c r="M802" i="32"/>
  <c r="N802" i="32"/>
  <c r="O802" i="32"/>
  <c r="M798" i="32"/>
  <c r="N798" i="32"/>
  <c r="M794" i="32"/>
  <c r="O794" i="32"/>
  <c r="N794" i="32"/>
  <c r="M790" i="32"/>
  <c r="N790" i="32"/>
  <c r="O790" i="32"/>
  <c r="M786" i="32"/>
  <c r="N786" i="32"/>
  <c r="O786" i="32"/>
  <c r="M782" i="32"/>
  <c r="O782" i="32"/>
  <c r="N782" i="32"/>
  <c r="M778" i="32"/>
  <c r="N778" i="32"/>
  <c r="O778" i="32"/>
  <c r="M774" i="32"/>
  <c r="O774" i="32"/>
  <c r="N774" i="32"/>
  <c r="M770" i="32"/>
  <c r="N770" i="32"/>
  <c r="O770" i="32"/>
  <c r="M766" i="32"/>
  <c r="O766" i="32"/>
  <c r="N766" i="32"/>
  <c r="M762" i="32"/>
  <c r="O762" i="32"/>
  <c r="N762" i="32"/>
  <c r="M758" i="32"/>
  <c r="N758" i="32"/>
  <c r="O758" i="32"/>
  <c r="M754" i="32"/>
  <c r="N754" i="32"/>
  <c r="O754" i="32"/>
  <c r="M750" i="32"/>
  <c r="O750" i="32"/>
  <c r="M746" i="32"/>
  <c r="N746" i="32"/>
  <c r="O746" i="32"/>
  <c r="M742" i="32"/>
  <c r="N742" i="32"/>
  <c r="O742" i="32"/>
  <c r="M738" i="32"/>
  <c r="N738" i="32"/>
  <c r="O738" i="32"/>
  <c r="M734" i="32"/>
  <c r="O734" i="32"/>
  <c r="N734" i="32"/>
  <c r="M730" i="32"/>
  <c r="N730" i="32"/>
  <c r="O730" i="32"/>
  <c r="M726" i="32"/>
  <c r="N726" i="32"/>
  <c r="O726" i="32"/>
  <c r="M722" i="32"/>
  <c r="N722" i="32"/>
  <c r="O722" i="32"/>
  <c r="M718" i="32"/>
  <c r="O718" i="32"/>
  <c r="N718" i="32"/>
  <c r="M714" i="32"/>
  <c r="N714" i="32"/>
  <c r="O714" i="32"/>
  <c r="M710" i="32"/>
  <c r="O710" i="32"/>
  <c r="N710" i="32"/>
  <c r="M706" i="32"/>
  <c r="N706" i="32"/>
  <c r="O706" i="32"/>
  <c r="M702" i="32"/>
  <c r="O702" i="32"/>
  <c r="N702" i="32"/>
  <c r="M698" i="32"/>
  <c r="O698" i="32"/>
  <c r="N698" i="32"/>
  <c r="M694" i="32"/>
  <c r="N694" i="32"/>
  <c r="O694" i="32"/>
  <c r="M690" i="32"/>
  <c r="N690" i="32"/>
  <c r="O690" i="32"/>
  <c r="M686" i="32"/>
  <c r="O686" i="32"/>
  <c r="N686" i="32"/>
  <c r="M682" i="32"/>
  <c r="N682" i="32"/>
  <c r="O682" i="32"/>
  <c r="M678" i="32"/>
  <c r="O678" i="32"/>
  <c r="N678" i="32"/>
  <c r="M674" i="32"/>
  <c r="N674" i="32"/>
  <c r="M670" i="32"/>
  <c r="O670" i="32"/>
  <c r="N670" i="32"/>
  <c r="M666" i="32"/>
  <c r="N666" i="32"/>
  <c r="O666" i="32"/>
  <c r="M662" i="32"/>
  <c r="O662" i="32"/>
  <c r="M658" i="32"/>
  <c r="N658" i="32"/>
  <c r="O658" i="32"/>
  <c r="M654" i="32"/>
  <c r="O654" i="32"/>
  <c r="N654" i="32"/>
  <c r="M650" i="32"/>
  <c r="N650" i="32"/>
  <c r="O650" i="32"/>
  <c r="M646" i="32"/>
  <c r="O646" i="32"/>
  <c r="M642" i="32"/>
  <c r="N642" i="32"/>
  <c r="O642" i="32"/>
  <c r="M638" i="32"/>
  <c r="O638" i="32"/>
  <c r="N638" i="32"/>
  <c r="M634" i="32"/>
  <c r="O634" i="32"/>
  <c r="N634" i="32"/>
  <c r="M630" i="32"/>
  <c r="N630" i="32"/>
  <c r="O630" i="32"/>
  <c r="M626" i="32"/>
  <c r="N626" i="32"/>
  <c r="O626" i="32"/>
  <c r="M622" i="32"/>
  <c r="O622" i="32"/>
  <c r="N622" i="32"/>
  <c r="M618" i="32"/>
  <c r="N618" i="32"/>
  <c r="O618" i="32"/>
  <c r="M614" i="32"/>
  <c r="O614" i="32"/>
  <c r="N614" i="32"/>
  <c r="M610" i="32"/>
  <c r="N610" i="32"/>
  <c r="O610" i="32"/>
  <c r="M606" i="32"/>
  <c r="N606" i="32"/>
  <c r="O606" i="32"/>
  <c r="M602" i="32"/>
  <c r="O602" i="32"/>
  <c r="N602" i="32"/>
  <c r="M598" i="32"/>
  <c r="N598" i="32"/>
  <c r="O598" i="32"/>
  <c r="M594" i="32"/>
  <c r="N594" i="32"/>
  <c r="O594" i="32"/>
  <c r="M590" i="32"/>
  <c r="N590" i="32"/>
  <c r="O590" i="32"/>
  <c r="M586" i="32"/>
  <c r="O586" i="32"/>
  <c r="N586" i="32"/>
  <c r="M582" i="32"/>
  <c r="N582" i="32"/>
  <c r="O582" i="32"/>
  <c r="M578" i="32"/>
  <c r="N578" i="32"/>
  <c r="O578" i="32"/>
  <c r="M574" i="32"/>
  <c r="N574" i="32"/>
  <c r="O574" i="32"/>
  <c r="M570" i="32"/>
  <c r="O570" i="32"/>
  <c r="N570" i="32"/>
  <c r="M566" i="32"/>
  <c r="N566" i="32"/>
  <c r="O566" i="32"/>
  <c r="M562" i="32"/>
  <c r="O562" i="32"/>
  <c r="N562" i="32"/>
  <c r="M558" i="32"/>
  <c r="N558" i="32"/>
  <c r="O558" i="32"/>
  <c r="M554" i="32"/>
  <c r="O554" i="32"/>
  <c r="M550" i="32"/>
  <c r="O550" i="32"/>
  <c r="N550" i="32"/>
  <c r="M546" i="32"/>
  <c r="N546" i="32"/>
  <c r="O546" i="32"/>
  <c r="M542" i="32"/>
  <c r="N542" i="32"/>
  <c r="O542" i="32"/>
  <c r="M538" i="32"/>
  <c r="O538" i="32"/>
  <c r="N538" i="32"/>
  <c r="M534" i="32"/>
  <c r="N534" i="32"/>
  <c r="O534" i="32"/>
  <c r="M530" i="32"/>
  <c r="N530" i="32"/>
  <c r="O530" i="32"/>
  <c r="M526" i="32"/>
  <c r="N526" i="32"/>
  <c r="O526" i="32"/>
  <c r="M522" i="32"/>
  <c r="O522" i="32"/>
  <c r="N522" i="32"/>
  <c r="M518" i="32"/>
  <c r="N518" i="32"/>
  <c r="O518" i="32"/>
  <c r="M514" i="32"/>
  <c r="N514" i="32"/>
  <c r="O514" i="32"/>
  <c r="M510" i="32"/>
  <c r="N510" i="32"/>
  <c r="O510" i="32"/>
  <c r="M506" i="32"/>
  <c r="O506" i="32"/>
  <c r="N506" i="32"/>
  <c r="M502" i="32"/>
  <c r="N502" i="32"/>
  <c r="O502" i="32"/>
  <c r="M498" i="32"/>
  <c r="O498" i="32"/>
  <c r="N498" i="32"/>
  <c r="M494" i="32"/>
  <c r="N494" i="32"/>
  <c r="O494" i="32"/>
  <c r="M490" i="32"/>
  <c r="O490" i="32"/>
  <c r="N490" i="32"/>
  <c r="M486" i="32"/>
  <c r="O486" i="32"/>
  <c r="N486" i="32"/>
  <c r="M482" i="32"/>
  <c r="N482" i="32"/>
  <c r="O482" i="32"/>
  <c r="M478" i="32"/>
  <c r="N478" i="32"/>
  <c r="O478" i="32"/>
  <c r="M474" i="32"/>
  <c r="O474" i="32"/>
  <c r="M470" i="32"/>
  <c r="N470" i="32"/>
  <c r="M466" i="32"/>
  <c r="O466" i="32"/>
  <c r="N466" i="32"/>
  <c r="M462" i="32"/>
  <c r="N462" i="32"/>
  <c r="O462" i="32"/>
  <c r="M458" i="32"/>
  <c r="O458" i="32"/>
  <c r="N458" i="32"/>
  <c r="M454" i="32"/>
  <c r="N454" i="32"/>
  <c r="O454" i="32"/>
  <c r="M450" i="32"/>
  <c r="O450" i="32"/>
  <c r="N450" i="32"/>
  <c r="M446" i="32"/>
  <c r="N446" i="32"/>
  <c r="O446" i="32"/>
  <c r="M442" i="32"/>
  <c r="O442" i="32"/>
  <c r="N442" i="32"/>
  <c r="M438" i="32"/>
  <c r="N438" i="32"/>
  <c r="O438" i="32"/>
  <c r="M434" i="32"/>
  <c r="O434" i="32"/>
  <c r="N434" i="32"/>
  <c r="M430" i="32"/>
  <c r="N430" i="32"/>
  <c r="O430" i="32"/>
  <c r="M426" i="32"/>
  <c r="O426" i="32"/>
  <c r="N426" i="32"/>
  <c r="M422" i="32"/>
  <c r="O422" i="32"/>
  <c r="N422" i="32"/>
  <c r="M418" i="32"/>
  <c r="N418" i="32"/>
  <c r="O418" i="32"/>
  <c r="M414" i="32"/>
  <c r="N414" i="32"/>
  <c r="O414" i="32"/>
  <c r="M410" i="32"/>
  <c r="O410" i="32"/>
  <c r="N410" i="32"/>
  <c r="M406" i="32"/>
  <c r="N406" i="32"/>
  <c r="O406" i="32"/>
  <c r="M402" i="32"/>
  <c r="N402" i="32"/>
  <c r="M398" i="32"/>
  <c r="N398" i="32"/>
  <c r="O398" i="32"/>
  <c r="M394" i="32"/>
  <c r="O394" i="32"/>
  <c r="N394" i="32"/>
  <c r="M390" i="32"/>
  <c r="O390" i="32"/>
  <c r="M386" i="32"/>
  <c r="O386" i="32"/>
  <c r="M382" i="32"/>
  <c r="N382" i="32"/>
  <c r="O382" i="32"/>
  <c r="M378" i="32"/>
  <c r="O378" i="32"/>
  <c r="N378" i="32"/>
  <c r="M374" i="32"/>
  <c r="O374" i="32"/>
  <c r="N374" i="32"/>
  <c r="M370" i="32"/>
  <c r="O370" i="32"/>
  <c r="N370" i="32"/>
  <c r="M366" i="32"/>
  <c r="N366" i="32"/>
  <c r="O366" i="32"/>
  <c r="M362" i="32"/>
  <c r="O362" i="32"/>
  <c r="N362" i="32"/>
  <c r="M358" i="32"/>
  <c r="O358" i="32"/>
  <c r="N358" i="32"/>
  <c r="M354" i="32"/>
  <c r="N354" i="32"/>
  <c r="O354" i="32"/>
  <c r="M350" i="32"/>
  <c r="N350" i="32"/>
  <c r="O350" i="32"/>
  <c r="M346" i="32"/>
  <c r="O346" i="32"/>
  <c r="N346" i="32"/>
  <c r="M342" i="32"/>
  <c r="N342" i="32"/>
  <c r="O342" i="32"/>
  <c r="M338" i="32"/>
  <c r="N338" i="32"/>
  <c r="O338" i="32"/>
  <c r="M334" i="32"/>
  <c r="N334" i="32"/>
  <c r="O334" i="32"/>
  <c r="M330" i="32"/>
  <c r="O330" i="32"/>
  <c r="N330" i="32"/>
  <c r="M326" i="32"/>
  <c r="N326" i="32"/>
  <c r="O326" i="32"/>
  <c r="M322" i="32"/>
  <c r="N322" i="32"/>
  <c r="M318" i="32"/>
  <c r="N318" i="32"/>
  <c r="O318" i="32"/>
  <c r="M314" i="32"/>
  <c r="O314" i="32"/>
  <c r="N314" i="32"/>
  <c r="M310" i="32"/>
  <c r="O310" i="32"/>
  <c r="N310" i="32"/>
  <c r="M306" i="32"/>
  <c r="O306" i="32"/>
  <c r="O302" i="32"/>
  <c r="M302" i="32"/>
  <c r="N302" i="32"/>
  <c r="O298" i="32"/>
  <c r="M298" i="32"/>
  <c r="N298" i="32"/>
  <c r="O294" i="32"/>
  <c r="N294" i="32"/>
  <c r="M294" i="32"/>
  <c r="O290" i="32"/>
  <c r="M290" i="32"/>
  <c r="N290" i="32"/>
  <c r="O286" i="32"/>
  <c r="M286" i="32"/>
  <c r="N286" i="32"/>
  <c r="O282" i="32"/>
  <c r="M282" i="32"/>
  <c r="N282" i="32"/>
  <c r="O278" i="32"/>
  <c r="N278" i="32"/>
  <c r="M278" i="32"/>
  <c r="O274" i="32"/>
  <c r="N274" i="32"/>
  <c r="M274" i="32"/>
  <c r="O270" i="32"/>
  <c r="M270" i="32"/>
  <c r="N270" i="32"/>
  <c r="O266" i="32"/>
  <c r="M266" i="32"/>
  <c r="N266" i="32"/>
  <c r="O262" i="32"/>
  <c r="N262" i="32"/>
  <c r="O258" i="32"/>
  <c r="M258" i="32"/>
  <c r="N258" i="32"/>
  <c r="O254" i="32"/>
  <c r="N254" i="32"/>
  <c r="M254" i="32"/>
  <c r="O250" i="32"/>
  <c r="M250" i="32"/>
  <c r="N250" i="32"/>
  <c r="O246" i="32"/>
  <c r="N246" i="32"/>
  <c r="M246" i="32"/>
  <c r="O242" i="32"/>
  <c r="N242" i="32"/>
  <c r="M242" i="32"/>
  <c r="O238" i="32"/>
  <c r="M238" i="32"/>
  <c r="N238" i="32"/>
  <c r="O234" i="32"/>
  <c r="M234" i="32"/>
  <c r="N234" i="32"/>
  <c r="O230" i="32"/>
  <c r="N230" i="32"/>
  <c r="M230" i="32"/>
  <c r="O226" i="32"/>
  <c r="M226" i="32"/>
  <c r="N226" i="32"/>
  <c r="O222" i="32"/>
  <c r="N222" i="32"/>
  <c r="M222" i="32"/>
  <c r="O218" i="32"/>
  <c r="M218" i="32"/>
  <c r="N218" i="32"/>
  <c r="O214" i="32"/>
  <c r="N214" i="32"/>
  <c r="M214" i="32"/>
  <c r="O210" i="32"/>
  <c r="M210" i="32"/>
  <c r="N210" i="32"/>
  <c r="O206" i="32"/>
  <c r="N206" i="32"/>
  <c r="M206" i="32"/>
  <c r="O202" i="32"/>
  <c r="M202" i="32"/>
  <c r="N202" i="32"/>
  <c r="O198" i="32"/>
  <c r="N198" i="32"/>
  <c r="M198" i="32"/>
  <c r="O194" i="32"/>
  <c r="M194" i="32"/>
  <c r="O190" i="32"/>
  <c r="N190" i="32"/>
  <c r="M190" i="32"/>
  <c r="O186" i="32"/>
  <c r="M186" i="32"/>
  <c r="N186" i="32"/>
  <c r="O182" i="32"/>
  <c r="N182" i="32"/>
  <c r="M182" i="32"/>
  <c r="O178" i="32"/>
  <c r="N178" i="32"/>
  <c r="M178" i="32"/>
  <c r="O174" i="32"/>
  <c r="M174" i="32"/>
  <c r="N174" i="32"/>
  <c r="O170" i="32"/>
  <c r="M170" i="32"/>
  <c r="N170" i="32"/>
  <c r="O166" i="32"/>
  <c r="N166" i="32"/>
  <c r="M166" i="32"/>
  <c r="O162" i="32"/>
  <c r="M162" i="32"/>
  <c r="N162" i="32"/>
  <c r="O158" i="32"/>
  <c r="M158" i="32"/>
  <c r="N158" i="32"/>
  <c r="O154" i="32"/>
  <c r="M154" i="32"/>
  <c r="N154" i="32"/>
  <c r="O150" i="32"/>
  <c r="N150" i="32"/>
  <c r="M150" i="32"/>
  <c r="O146" i="32"/>
  <c r="M146" i="32"/>
  <c r="N146" i="32"/>
  <c r="O142" i="32"/>
  <c r="M142" i="32"/>
  <c r="N142" i="32"/>
  <c r="O138" i="32"/>
  <c r="M138" i="32"/>
  <c r="N138" i="32"/>
  <c r="O134" i="32"/>
  <c r="N134" i="32"/>
  <c r="O130" i="32"/>
  <c r="N130" i="32"/>
  <c r="M130" i="32"/>
  <c r="O126" i="32"/>
  <c r="N126" i="32"/>
  <c r="M126" i="32"/>
  <c r="O122" i="32"/>
  <c r="M122" i="32"/>
  <c r="N122" i="32"/>
  <c r="O118" i="32"/>
  <c r="N118" i="32"/>
  <c r="M118" i="32"/>
  <c r="O114" i="32"/>
  <c r="N114" i="32"/>
  <c r="M114" i="32"/>
  <c r="L5014" i="32"/>
  <c r="L5010" i="32"/>
  <c r="L5006" i="32"/>
  <c r="L5002" i="32"/>
  <c r="L4998" i="32"/>
  <c r="L4994" i="32"/>
  <c r="L4990" i="32"/>
  <c r="L4986" i="32"/>
  <c r="L4982" i="32"/>
  <c r="L4978" i="32"/>
  <c r="L4974" i="32"/>
  <c r="L4970" i="32"/>
  <c r="L4966" i="32"/>
  <c r="L4962" i="32"/>
  <c r="L4958" i="32"/>
  <c r="L4954" i="32"/>
  <c r="L4950" i="32"/>
  <c r="L4946" i="32"/>
  <c r="L4942" i="32"/>
  <c r="L4938" i="32"/>
  <c r="L4934" i="32"/>
  <c r="L4930" i="32"/>
  <c r="L4926" i="32"/>
  <c r="L4922" i="32"/>
  <c r="L4918" i="32"/>
  <c r="L4914" i="32"/>
  <c r="L4910" i="32"/>
  <c r="L4906" i="32"/>
  <c r="L4902" i="32"/>
  <c r="L4898" i="32"/>
  <c r="L4894" i="32"/>
  <c r="L4890" i="32"/>
  <c r="L4886" i="32"/>
  <c r="L4882" i="32"/>
  <c r="L4878" i="32"/>
  <c r="L4874" i="32"/>
  <c r="L4870" i="32"/>
  <c r="L4866" i="32"/>
  <c r="L4862" i="32"/>
  <c r="L4858" i="32"/>
  <c r="L4854" i="32"/>
  <c r="L4850" i="32"/>
  <c r="L4846" i="32"/>
  <c r="L4842" i="32"/>
  <c r="L4838" i="32"/>
  <c r="L4834" i="32"/>
  <c r="L4830" i="32"/>
  <c r="L4826" i="32"/>
  <c r="L4822" i="32"/>
  <c r="L4818" i="32"/>
  <c r="L4814" i="32"/>
  <c r="L4810" i="32"/>
  <c r="L4806" i="32"/>
  <c r="L4802" i="32"/>
  <c r="L4798" i="32"/>
  <c r="D4790" i="32"/>
  <c r="H4782" i="32"/>
  <c r="K4774" i="32"/>
  <c r="D4762" i="32"/>
  <c r="G4754" i="32"/>
  <c r="I4746" i="32"/>
  <c r="L4738" i="32"/>
  <c r="C4734" i="32"/>
  <c r="E4726" i="32"/>
  <c r="H4718" i="32"/>
  <c r="K4710" i="32"/>
  <c r="D4698" i="32"/>
  <c r="L3926" i="32"/>
  <c r="I3354" i="32"/>
  <c r="M5014" i="32"/>
  <c r="M5010" i="32"/>
  <c r="M5006" i="32"/>
  <c r="M5002" i="32"/>
  <c r="M4998" i="32"/>
  <c r="M4994" i="32"/>
  <c r="M4990" i="32"/>
  <c r="M4986" i="32"/>
  <c r="M4982" i="32"/>
  <c r="M4978" i="32"/>
  <c r="M4974" i="32"/>
  <c r="M4970" i="32"/>
  <c r="M4966" i="32"/>
  <c r="M4962" i="32"/>
  <c r="M4958" i="32"/>
  <c r="M4954" i="32"/>
  <c r="M4950" i="32"/>
  <c r="M4946" i="32"/>
  <c r="M4942" i="32"/>
  <c r="M4938" i="32"/>
  <c r="M4934" i="32"/>
  <c r="M4930" i="32"/>
  <c r="M4926" i="32"/>
  <c r="M4922" i="32"/>
  <c r="M4918" i="32"/>
  <c r="M4914" i="32"/>
  <c r="M4910" i="32"/>
  <c r="M4906" i="32"/>
  <c r="M4902" i="32"/>
  <c r="M4898" i="32"/>
  <c r="M4894" i="32"/>
  <c r="M4890" i="32"/>
  <c r="M4886" i="32"/>
  <c r="M4882" i="32"/>
  <c r="M4878" i="32"/>
  <c r="M4874" i="32"/>
  <c r="M4870" i="32"/>
  <c r="M4866" i="32"/>
  <c r="M4862" i="32"/>
  <c r="M4858" i="32"/>
  <c r="M4854" i="32"/>
  <c r="M4850" i="32"/>
  <c r="M4846" i="32"/>
  <c r="M4842" i="32"/>
  <c r="M4838" i="32"/>
  <c r="M4834" i="32"/>
  <c r="M4830" i="32"/>
  <c r="M4826" i="32"/>
  <c r="M4822" i="32"/>
  <c r="M4818" i="32"/>
  <c r="M4814" i="32"/>
  <c r="M4810" i="32"/>
  <c r="M4806" i="32"/>
  <c r="M4802" i="32"/>
  <c r="M4798" i="32"/>
  <c r="M4794" i="32"/>
  <c r="M4790" i="32"/>
  <c r="M4786" i="32"/>
  <c r="M4782" i="32"/>
  <c r="M4778" i="32"/>
  <c r="M4774" i="32"/>
  <c r="M4770" i="32"/>
  <c r="M4766" i="32"/>
  <c r="M4762" i="32"/>
  <c r="M4758" i="32"/>
  <c r="M4754" i="32"/>
  <c r="M4750" i="32"/>
  <c r="M4746" i="32"/>
  <c r="M4742" i="32"/>
  <c r="M4738" i="32"/>
  <c r="M4734" i="32"/>
  <c r="M4730" i="32"/>
  <c r="M4726" i="32"/>
  <c r="M4722" i="32"/>
  <c r="M4718" i="32"/>
  <c r="M4714" i="32"/>
  <c r="M4710" i="32"/>
  <c r="M4706" i="32"/>
  <c r="M4702" i="32"/>
  <c r="M4698" i="32"/>
  <c r="M4694" i="32"/>
  <c r="M4690" i="32"/>
  <c r="M4686" i="32"/>
  <c r="M4682" i="32"/>
  <c r="M4678" i="32"/>
  <c r="M4674" i="32"/>
  <c r="M4670" i="32"/>
  <c r="M4666" i="32"/>
  <c r="M4662" i="32"/>
  <c r="M4658" i="32"/>
  <c r="M4654" i="32"/>
  <c r="M4650" i="32"/>
  <c r="M4646" i="32"/>
  <c r="M4642" i="32"/>
  <c r="M4638" i="32"/>
  <c r="M4634" i="32"/>
  <c r="M4630" i="32"/>
  <c r="M4626" i="32"/>
  <c r="M4622" i="32"/>
  <c r="M4618" i="32"/>
  <c r="M4614" i="32"/>
  <c r="M4610" i="32"/>
  <c r="M4606" i="32"/>
  <c r="M4602" i="32"/>
  <c r="M4598" i="32"/>
  <c r="M4594" i="32"/>
  <c r="M4590" i="32"/>
  <c r="M4586" i="32"/>
  <c r="M4582" i="32"/>
  <c r="M4578" i="32"/>
  <c r="M4574" i="32"/>
  <c r="M4570" i="32"/>
  <c r="M4566" i="32"/>
  <c r="M4562" i="32"/>
  <c r="M4558" i="32"/>
  <c r="M4554" i="32"/>
  <c r="M4550" i="32"/>
  <c r="M4546" i="32"/>
  <c r="M4542" i="32"/>
  <c r="M4538" i="32"/>
  <c r="M4534" i="32"/>
  <c r="M4530" i="32"/>
  <c r="M4526" i="32"/>
  <c r="M4522" i="32"/>
  <c r="M4518" i="32"/>
  <c r="M4514" i="32"/>
  <c r="M4510" i="32"/>
  <c r="M4506" i="32"/>
  <c r="M4502" i="32"/>
  <c r="M4498" i="32"/>
  <c r="M4494" i="32"/>
  <c r="M4490" i="32"/>
  <c r="M4486" i="32"/>
  <c r="M4482" i="32"/>
  <c r="M4478" i="32"/>
  <c r="M4474" i="32"/>
  <c r="M4470" i="32"/>
  <c r="M4466" i="32"/>
  <c r="M4462" i="32"/>
  <c r="M4458" i="32"/>
  <c r="M4454" i="32"/>
  <c r="M4450" i="32"/>
  <c r="M4446" i="32"/>
  <c r="M4442" i="32"/>
  <c r="M4438" i="32"/>
  <c r="M4434" i="32"/>
  <c r="M4430" i="32"/>
  <c r="M4426" i="32"/>
  <c r="M4422" i="32"/>
  <c r="M4418" i="32"/>
  <c r="M4414" i="32"/>
  <c r="M4410" i="32"/>
  <c r="M4406" i="32"/>
  <c r="M4402" i="32"/>
  <c r="M4398" i="32"/>
  <c r="M4394" i="32"/>
  <c r="M4390" i="32"/>
  <c r="M4386" i="32"/>
  <c r="M4382" i="32"/>
  <c r="M4378" i="32"/>
  <c r="M4374" i="32"/>
  <c r="M4370" i="32"/>
  <c r="M4366" i="32"/>
  <c r="M4362" i="32"/>
  <c r="M4358" i="32"/>
  <c r="M4354" i="32"/>
  <c r="M4350" i="32"/>
  <c r="M4346" i="32"/>
  <c r="M4342" i="32"/>
  <c r="M4338" i="32"/>
  <c r="M4334" i="32"/>
  <c r="M4330" i="32"/>
  <c r="M4326" i="32"/>
  <c r="M4322" i="32"/>
  <c r="M4318" i="32"/>
  <c r="M4314" i="32"/>
  <c r="M4310" i="32"/>
  <c r="M4306" i="32"/>
  <c r="M4302" i="32"/>
  <c r="M4298" i="32"/>
  <c r="M4294" i="32"/>
  <c r="M4290" i="32"/>
  <c r="M4286" i="32"/>
  <c r="M4282" i="32"/>
  <c r="M4278" i="32"/>
  <c r="M4274" i="32"/>
  <c r="M4270" i="32"/>
  <c r="M4266" i="32"/>
  <c r="M4262" i="32"/>
  <c r="M4258" i="32"/>
  <c r="M4254" i="32"/>
  <c r="M4250" i="32"/>
  <c r="M4246" i="32"/>
  <c r="M4242" i="32"/>
  <c r="M4238" i="32"/>
  <c r="M4234" i="32"/>
  <c r="M4230" i="32"/>
  <c r="M4226" i="32"/>
  <c r="M4222" i="32"/>
  <c r="M4218" i="32"/>
  <c r="M4214" i="32"/>
  <c r="M4210" i="32"/>
  <c r="M4206" i="32"/>
  <c r="M4202" i="32"/>
  <c r="M4198" i="32"/>
  <c r="M4194" i="32"/>
  <c r="M4190" i="32"/>
  <c r="M4186" i="32"/>
  <c r="M4182" i="32"/>
  <c r="M4178" i="32"/>
  <c r="M4174" i="32"/>
  <c r="M4170" i="32"/>
  <c r="M4166" i="32"/>
  <c r="M4162" i="32"/>
  <c r="M4158" i="32"/>
  <c r="M4154" i="32"/>
  <c r="M4150" i="32"/>
  <c r="M4146" i="32"/>
  <c r="M4142" i="32"/>
  <c r="M4138" i="32"/>
  <c r="M4134" i="32"/>
  <c r="M4130" i="32"/>
  <c r="M4126" i="32"/>
  <c r="M4122" i="32"/>
  <c r="M4118" i="32"/>
  <c r="M4114" i="32"/>
  <c r="M4110" i="32"/>
  <c r="M4106" i="32"/>
  <c r="M4102" i="32"/>
  <c r="M4098" i="32"/>
  <c r="M4094" i="32"/>
  <c r="M4090" i="32"/>
  <c r="M4086" i="32"/>
  <c r="M4082" i="32"/>
  <c r="M4078" i="32"/>
  <c r="M4074" i="32"/>
  <c r="M4070" i="32"/>
  <c r="M4066" i="32"/>
  <c r="M4062" i="32"/>
  <c r="M4058" i="32"/>
  <c r="M4054" i="32"/>
  <c r="M4050" i="32"/>
  <c r="M4046" i="32"/>
  <c r="M4042" i="32"/>
  <c r="M4038" i="32"/>
  <c r="M4034" i="32"/>
  <c r="M4030" i="32"/>
  <c r="M4026" i="32"/>
  <c r="M4022" i="32"/>
  <c r="M4018" i="32"/>
  <c r="M4014" i="32"/>
  <c r="M4010" i="32"/>
  <c r="M4006" i="32"/>
  <c r="M4002" i="32"/>
  <c r="M3998" i="32"/>
  <c r="M3994" i="32"/>
  <c r="M3990" i="32"/>
  <c r="M3986" i="32"/>
  <c r="M3982" i="32"/>
  <c r="M3978" i="32"/>
  <c r="M3974" i="32"/>
  <c r="M3970" i="32"/>
  <c r="M3966" i="32"/>
  <c r="M3962" i="32"/>
  <c r="M3958" i="32"/>
  <c r="M3954" i="32"/>
  <c r="O3946" i="32"/>
  <c r="O3938" i="32"/>
  <c r="O3930" i="32"/>
  <c r="O3922" i="32"/>
  <c r="O3914" i="32"/>
  <c r="O3906" i="32"/>
  <c r="O3898" i="32"/>
  <c r="O3890" i="32"/>
  <c r="O3882" i="32"/>
  <c r="O3874" i="32"/>
  <c r="O3866" i="32"/>
  <c r="O3858" i="32"/>
  <c r="O3850" i="32"/>
  <c r="O3842" i="32"/>
  <c r="O3834" i="32"/>
  <c r="O3826" i="32"/>
  <c r="O3818" i="32"/>
  <c r="O3810" i="32"/>
  <c r="O3802" i="32"/>
  <c r="O3794" i="32"/>
  <c r="O3786" i="32"/>
  <c r="O3778" i="32"/>
  <c r="O3770" i="32"/>
  <c r="O3762" i="32"/>
  <c r="O3754" i="32"/>
  <c r="O3746" i="32"/>
  <c r="O3738" i="32"/>
  <c r="O3730" i="32"/>
  <c r="O3722" i="32"/>
  <c r="O3714" i="32"/>
  <c r="O3706" i="32"/>
  <c r="O3698" i="32"/>
  <c r="O3690" i="32"/>
  <c r="O3682" i="32"/>
  <c r="O3674" i="32"/>
  <c r="O3666" i="32"/>
  <c r="O3658" i="32"/>
  <c r="O3650" i="32"/>
  <c r="O3642" i="32"/>
  <c r="O3634" i="32"/>
  <c r="O3626" i="32"/>
  <c r="O3618" i="32"/>
  <c r="O3610" i="32"/>
  <c r="O3602" i="32"/>
  <c r="O3594" i="32"/>
  <c r="O3586" i="32"/>
  <c r="O3578" i="32"/>
  <c r="O3570" i="32"/>
  <c r="O3562" i="32"/>
  <c r="O3554" i="32"/>
  <c r="O3546" i="32"/>
  <c r="O3538" i="32"/>
  <c r="O3530" i="32"/>
  <c r="O3522" i="32"/>
  <c r="O3514" i="32"/>
  <c r="O3506" i="32"/>
  <c r="O3498" i="32"/>
  <c r="O3490" i="32"/>
  <c r="O3482" i="32"/>
  <c r="O3474" i="32"/>
  <c r="O3466" i="32"/>
  <c r="O3458" i="32"/>
  <c r="O3450" i="32"/>
  <c r="O3442" i="32"/>
  <c r="O3434" i="32"/>
  <c r="O3426" i="32"/>
  <c r="O3418" i="32"/>
  <c r="O3410" i="32"/>
  <c r="O3402" i="32"/>
  <c r="O3394" i="32"/>
  <c r="O3386" i="32"/>
  <c r="O3378" i="32"/>
  <c r="O3370" i="32"/>
  <c r="O3362" i="32"/>
  <c r="O3354" i="32"/>
  <c r="O3346" i="32"/>
  <c r="O3338" i="32"/>
  <c r="O3330" i="32"/>
  <c r="O3322" i="32"/>
  <c r="O3314" i="32"/>
  <c r="O3306" i="32"/>
  <c r="O3298" i="32"/>
  <c r="O3290" i="32"/>
  <c r="O3282" i="32"/>
  <c r="O3274" i="32"/>
  <c r="O3266" i="32"/>
  <c r="O3258" i="32"/>
  <c r="O3250" i="32"/>
  <c r="O3242" i="32"/>
  <c r="O3234" i="32"/>
  <c r="O3226" i="32"/>
  <c r="O3218" i="32"/>
  <c r="O3210" i="32"/>
  <c r="O3202" i="32"/>
  <c r="O3194" i="32"/>
  <c r="O3186" i="32"/>
  <c r="O3178" i="32"/>
  <c r="O3170" i="32"/>
  <c r="N3165" i="32"/>
  <c r="O3162" i="32"/>
  <c r="N3157" i="32"/>
  <c r="O3154" i="32"/>
  <c r="N3149" i="32"/>
  <c r="O3146" i="32"/>
  <c r="N3141" i="32"/>
  <c r="O3138" i="32"/>
  <c r="O3117" i="32"/>
  <c r="M3114" i="32"/>
  <c r="N3110" i="32"/>
  <c r="O3085" i="32"/>
  <c r="M3082" i="32"/>
  <c r="N3078" i="32"/>
  <c r="O3053" i="32"/>
  <c r="M3050" i="32"/>
  <c r="N3046" i="32"/>
  <c r="O3021" i="32"/>
  <c r="M3018" i="32"/>
  <c r="N3014" i="32"/>
  <c r="O2989" i="32"/>
  <c r="M2986" i="32"/>
  <c r="N2982" i="32"/>
  <c r="O2957" i="32"/>
  <c r="M2954" i="32"/>
  <c r="N2950" i="32"/>
  <c r="O2925" i="32"/>
  <c r="M2922" i="32"/>
  <c r="N2918" i="32"/>
  <c r="O2893" i="32"/>
  <c r="M2890" i="32"/>
  <c r="N2886" i="32"/>
  <c r="O2861" i="32"/>
  <c r="M2858" i="32"/>
  <c r="N2854" i="32"/>
  <c r="O2829" i="32"/>
  <c r="M2826" i="32"/>
  <c r="N2822" i="32"/>
  <c r="O2797" i="32"/>
  <c r="M2794" i="32"/>
  <c r="N2790" i="32"/>
  <c r="O2773" i="32"/>
  <c r="O2757" i="32"/>
  <c r="O2741" i="32"/>
  <c r="O2725" i="32"/>
  <c r="O2709" i="32"/>
  <c r="O2693" i="32"/>
  <c r="O2677" i="32"/>
  <c r="O2661" i="32"/>
  <c r="O2645" i="32"/>
  <c r="O2629" i="32"/>
  <c r="O2613" i="32"/>
  <c r="O2597" i="32"/>
  <c r="O2581" i="32"/>
  <c r="O2565" i="32"/>
  <c r="O2549" i="32"/>
  <c r="O2533" i="32"/>
  <c r="O2517" i="32"/>
  <c r="O2501" i="32"/>
  <c r="O2485" i="32"/>
  <c r="O2469" i="32"/>
  <c r="O2453" i="32"/>
  <c r="O2437" i="32"/>
  <c r="O2421" i="32"/>
  <c r="O2405" i="32"/>
  <c r="O2389" i="32"/>
  <c r="O2373" i="32"/>
  <c r="O2357" i="32"/>
  <c r="O2341" i="32"/>
  <c r="O2325" i="32"/>
  <c r="O2309" i="32"/>
  <c r="O2293" i="32"/>
  <c r="O2277" i="32"/>
  <c r="O2261" i="32"/>
  <c r="O2245" i="32"/>
  <c r="O2229" i="32"/>
  <c r="O2213" i="32"/>
  <c r="O2197" i="32"/>
  <c r="O2181" i="32"/>
  <c r="O2165" i="32"/>
  <c r="O2149" i="32"/>
  <c r="O2133" i="32"/>
  <c r="O2117" i="32"/>
  <c r="O2101" i="32"/>
  <c r="O2085" i="32"/>
  <c r="O2069" i="32"/>
  <c r="O2053" i="32"/>
  <c r="O2037" i="32"/>
  <c r="O2021" i="32"/>
  <c r="O2005" i="32"/>
  <c r="O1989" i="32"/>
  <c r="O1973" i="32"/>
  <c r="O1957" i="32"/>
  <c r="O1941" i="32"/>
  <c r="O1925" i="32"/>
  <c r="O1909" i="32"/>
  <c r="O1893" i="32"/>
  <c r="O1877" i="32"/>
  <c r="O1861" i="32"/>
  <c r="O1845" i="32"/>
  <c r="O1829" i="32"/>
  <c r="O1813" i="32"/>
  <c r="O1797" i="32"/>
  <c r="O1781" i="32"/>
  <c r="M1518" i="32"/>
  <c r="N1386" i="32"/>
  <c r="O1310" i="32"/>
  <c r="O1234" i="32"/>
  <c r="O1158" i="32"/>
  <c r="N1026" i="32"/>
  <c r="N950" i="32"/>
  <c r="N874" i="32"/>
  <c r="O798" i="32"/>
  <c r="N750" i="32"/>
  <c r="O674" i="32"/>
  <c r="N390" i="32"/>
  <c r="O322" i="32"/>
  <c r="N194" i="32"/>
  <c r="O80" i="32"/>
  <c r="N3137" i="32"/>
  <c r="O3137" i="32"/>
  <c r="N3129" i="32"/>
  <c r="M3129" i="32"/>
  <c r="N3125" i="32"/>
  <c r="M3125" i="32"/>
  <c r="O3125" i="32"/>
  <c r="N3121" i="32"/>
  <c r="O3121" i="32"/>
  <c r="N3113" i="32"/>
  <c r="M3113" i="32"/>
  <c r="N3109" i="32"/>
  <c r="M3109" i="32"/>
  <c r="O3109" i="32"/>
  <c r="N3105" i="32"/>
  <c r="O3105" i="32"/>
  <c r="N3097" i="32"/>
  <c r="M3097" i="32"/>
  <c r="N3093" i="32"/>
  <c r="M3093" i="32"/>
  <c r="O3093" i="32"/>
  <c r="N3089" i="32"/>
  <c r="O3089" i="32"/>
  <c r="N3081" i="32"/>
  <c r="M3081" i="32"/>
  <c r="N3077" i="32"/>
  <c r="M3077" i="32"/>
  <c r="O3077" i="32"/>
  <c r="N3073" i="32"/>
  <c r="O3073" i="32"/>
  <c r="N3065" i="32"/>
  <c r="M3065" i="32"/>
  <c r="N3061" i="32"/>
  <c r="M3061" i="32"/>
  <c r="O3061" i="32"/>
  <c r="N3057" i="32"/>
  <c r="O3057" i="32"/>
  <c r="N3049" i="32"/>
  <c r="M3049" i="32"/>
  <c r="N3045" i="32"/>
  <c r="M3045" i="32"/>
  <c r="O3045" i="32"/>
  <c r="N3041" i="32"/>
  <c r="O3041" i="32"/>
  <c r="N3033" i="32"/>
  <c r="M3033" i="32"/>
  <c r="N3029" i="32"/>
  <c r="M3029" i="32"/>
  <c r="O3029" i="32"/>
  <c r="N3025" i="32"/>
  <c r="O3025" i="32"/>
  <c r="N3017" i="32"/>
  <c r="M3017" i="32"/>
  <c r="N3013" i="32"/>
  <c r="M3013" i="32"/>
  <c r="O3013" i="32"/>
  <c r="N3009" i="32"/>
  <c r="O3009" i="32"/>
  <c r="N3001" i="32"/>
  <c r="M3001" i="32"/>
  <c r="N2997" i="32"/>
  <c r="M2997" i="32"/>
  <c r="O2997" i="32"/>
  <c r="N2993" i="32"/>
  <c r="O2993" i="32"/>
  <c r="N2985" i="32"/>
  <c r="M2985" i="32"/>
  <c r="N2981" i="32"/>
  <c r="M2981" i="32"/>
  <c r="O2981" i="32"/>
  <c r="N2977" i="32"/>
  <c r="O2977" i="32"/>
  <c r="N2969" i="32"/>
  <c r="M2969" i="32"/>
  <c r="N2965" i="32"/>
  <c r="M2965" i="32"/>
  <c r="O2965" i="32"/>
  <c r="N2961" i="32"/>
  <c r="O2961" i="32"/>
  <c r="N2953" i="32"/>
  <c r="M2953" i="32"/>
  <c r="N2949" i="32"/>
  <c r="M2949" i="32"/>
  <c r="O2949" i="32"/>
  <c r="N2945" i="32"/>
  <c r="O2945" i="32"/>
  <c r="N2937" i="32"/>
  <c r="M2937" i="32"/>
  <c r="N2933" i="32"/>
  <c r="M2933" i="32"/>
  <c r="O2933" i="32"/>
  <c r="N2929" i="32"/>
  <c r="O2929" i="32"/>
  <c r="N2921" i="32"/>
  <c r="M2921" i="32"/>
  <c r="N2917" i="32"/>
  <c r="M2917" i="32"/>
  <c r="O2917" i="32"/>
  <c r="N2913" i="32"/>
  <c r="O2913" i="32"/>
  <c r="N2905" i="32"/>
  <c r="M2905" i="32"/>
  <c r="N2901" i="32"/>
  <c r="M2901" i="32"/>
  <c r="O2901" i="32"/>
  <c r="N2897" i="32"/>
  <c r="O2897" i="32"/>
  <c r="N2889" i="32"/>
  <c r="M2889" i="32"/>
  <c r="N2885" i="32"/>
  <c r="M2885" i="32"/>
  <c r="O2885" i="32"/>
  <c r="N2881" i="32"/>
  <c r="O2881" i="32"/>
  <c r="N2873" i="32"/>
  <c r="M2873" i="32"/>
  <c r="N2869" i="32"/>
  <c r="M2869" i="32"/>
  <c r="O2869" i="32"/>
  <c r="N2865" i="32"/>
  <c r="O2865" i="32"/>
  <c r="N2857" i="32"/>
  <c r="M2857" i="32"/>
  <c r="N2853" i="32"/>
  <c r="M2853" i="32"/>
  <c r="O2853" i="32"/>
  <c r="N2849" i="32"/>
  <c r="O2849" i="32"/>
  <c r="N2841" i="32"/>
  <c r="M2841" i="32"/>
  <c r="N2837" i="32"/>
  <c r="M2837" i="32"/>
  <c r="O2837" i="32"/>
  <c r="N2833" i="32"/>
  <c r="O2833" i="32"/>
  <c r="N2825" i="32"/>
  <c r="M2825" i="32"/>
  <c r="N2821" i="32"/>
  <c r="M2821" i="32"/>
  <c r="O2821" i="32"/>
  <c r="N2817" i="32"/>
  <c r="O2817" i="32"/>
  <c r="N2809" i="32"/>
  <c r="M2809" i="32"/>
  <c r="N2805" i="32"/>
  <c r="M2805" i="32"/>
  <c r="O2805" i="32"/>
  <c r="N2801" i="32"/>
  <c r="O2801" i="32"/>
  <c r="N2793" i="32"/>
  <c r="M2793" i="32"/>
  <c r="N2789" i="32"/>
  <c r="M2789" i="32"/>
  <c r="O2789" i="32"/>
  <c r="N2785" i="32"/>
  <c r="O2785" i="32"/>
  <c r="N2777" i="32"/>
  <c r="M2777" i="32"/>
  <c r="O2777" i="32"/>
  <c r="N2769" i="32"/>
  <c r="M2769" i="32"/>
  <c r="O2769" i="32"/>
  <c r="N2761" i="32"/>
  <c r="M2761" i="32"/>
  <c r="O2761" i="32"/>
  <c r="N2753" i="32"/>
  <c r="M2753" i="32"/>
  <c r="O2753" i="32"/>
  <c r="N2745" i="32"/>
  <c r="M2745" i="32"/>
  <c r="O2745" i="32"/>
  <c r="N2737" i="32"/>
  <c r="M2737" i="32"/>
  <c r="O2737" i="32"/>
  <c r="N2729" i="32"/>
  <c r="M2729" i="32"/>
  <c r="O2729" i="32"/>
  <c r="N2721" i="32"/>
  <c r="M2721" i="32"/>
  <c r="O2721" i="32"/>
  <c r="N2713" i="32"/>
  <c r="M2713" i="32"/>
  <c r="O2713" i="32"/>
  <c r="N2705" i="32"/>
  <c r="M2705" i="32"/>
  <c r="O2705" i="32"/>
  <c r="N2697" i="32"/>
  <c r="M2697" i="32"/>
  <c r="O2697" i="32"/>
  <c r="N2689" i="32"/>
  <c r="M2689" i="32"/>
  <c r="O2689" i="32"/>
  <c r="N2681" i="32"/>
  <c r="M2681" i="32"/>
  <c r="O2681" i="32"/>
  <c r="N2673" i="32"/>
  <c r="M2673" i="32"/>
  <c r="O2673" i="32"/>
  <c r="N2665" i="32"/>
  <c r="M2665" i="32"/>
  <c r="O2665" i="32"/>
  <c r="N2657" i="32"/>
  <c r="M2657" i="32"/>
  <c r="O2657" i="32"/>
  <c r="N2649" i="32"/>
  <c r="M2649" i="32"/>
  <c r="O2649" i="32"/>
  <c r="N2641" i="32"/>
  <c r="M2641" i="32"/>
  <c r="O2641" i="32"/>
  <c r="N2633" i="32"/>
  <c r="M2633" i="32"/>
  <c r="O2633" i="32"/>
  <c r="N2625" i="32"/>
  <c r="M2625" i="32"/>
  <c r="O2625" i="32"/>
  <c r="N2617" i="32"/>
  <c r="M2617" i="32"/>
  <c r="O2617" i="32"/>
  <c r="N2609" i="32"/>
  <c r="M2609" i="32"/>
  <c r="O2609" i="32"/>
  <c r="N2601" i="32"/>
  <c r="M2601" i="32"/>
  <c r="O2601" i="32"/>
  <c r="N2593" i="32"/>
  <c r="M2593" i="32"/>
  <c r="O2593" i="32"/>
  <c r="N2585" i="32"/>
  <c r="M2585" i="32"/>
  <c r="O2585" i="32"/>
  <c r="N2577" i="32"/>
  <c r="M2577" i="32"/>
  <c r="O2577" i="32"/>
  <c r="N2569" i="32"/>
  <c r="M2569" i="32"/>
  <c r="O2569" i="32"/>
  <c r="N2561" i="32"/>
  <c r="M2561" i="32"/>
  <c r="O2561" i="32"/>
  <c r="N2553" i="32"/>
  <c r="M2553" i="32"/>
  <c r="O2553" i="32"/>
  <c r="N2545" i="32"/>
  <c r="M2545" i="32"/>
  <c r="O2545" i="32"/>
  <c r="N2537" i="32"/>
  <c r="M2537" i="32"/>
  <c r="O2537" i="32"/>
  <c r="N2529" i="32"/>
  <c r="M2529" i="32"/>
  <c r="O2529" i="32"/>
  <c r="N2521" i="32"/>
  <c r="M2521" i="32"/>
  <c r="O2521" i="32"/>
  <c r="N2513" i="32"/>
  <c r="M2513" i="32"/>
  <c r="O2513" i="32"/>
  <c r="N2505" i="32"/>
  <c r="M2505" i="32"/>
  <c r="O2505" i="32"/>
  <c r="N2497" i="32"/>
  <c r="M2497" i="32"/>
  <c r="O2497" i="32"/>
  <c r="N2489" i="32"/>
  <c r="M2489" i="32"/>
  <c r="O2489" i="32"/>
  <c r="N2481" i="32"/>
  <c r="M2481" i="32"/>
  <c r="O2481" i="32"/>
  <c r="N2473" i="32"/>
  <c r="M2473" i="32"/>
  <c r="O2473" i="32"/>
  <c r="N2465" i="32"/>
  <c r="M2465" i="32"/>
  <c r="O2465" i="32"/>
  <c r="N2457" i="32"/>
  <c r="M2457" i="32"/>
  <c r="O2457" i="32"/>
  <c r="N2449" i="32"/>
  <c r="M2449" i="32"/>
  <c r="O2449" i="32"/>
  <c r="N2441" i="32"/>
  <c r="M2441" i="32"/>
  <c r="O2441" i="32"/>
  <c r="N2433" i="32"/>
  <c r="M2433" i="32"/>
  <c r="O2433" i="32"/>
  <c r="N2425" i="32"/>
  <c r="M2425" i="32"/>
  <c r="O2425" i="32"/>
  <c r="N2417" i="32"/>
  <c r="M2417" i="32"/>
  <c r="O2417" i="32"/>
  <c r="N2409" i="32"/>
  <c r="M2409" i="32"/>
  <c r="O2409" i="32"/>
  <c r="N2401" i="32"/>
  <c r="M2401" i="32"/>
  <c r="O2401" i="32"/>
  <c r="N2393" i="32"/>
  <c r="M2393" i="32"/>
  <c r="O2393" i="32"/>
  <c r="N2385" i="32"/>
  <c r="M2385" i="32"/>
  <c r="O2385" i="32"/>
  <c r="N2377" i="32"/>
  <c r="M2377" i="32"/>
  <c r="O2377" i="32"/>
  <c r="N2369" i="32"/>
  <c r="M2369" i="32"/>
  <c r="O2369" i="32"/>
  <c r="N2361" i="32"/>
  <c r="M2361" i="32"/>
  <c r="O2361" i="32"/>
  <c r="N2353" i="32"/>
  <c r="M2353" i="32"/>
  <c r="O2353" i="32"/>
  <c r="N2345" i="32"/>
  <c r="M2345" i="32"/>
  <c r="O2345" i="32"/>
  <c r="N2337" i="32"/>
  <c r="M2337" i="32"/>
  <c r="O2337" i="32"/>
  <c r="N2329" i="32"/>
  <c r="M2329" i="32"/>
  <c r="O2329" i="32"/>
  <c r="N2321" i="32"/>
  <c r="M2321" i="32"/>
  <c r="O2321" i="32"/>
  <c r="N2313" i="32"/>
  <c r="M2313" i="32"/>
  <c r="O2313" i="32"/>
  <c r="N2305" i="32"/>
  <c r="M2305" i="32"/>
  <c r="O2305" i="32"/>
  <c r="N2297" i="32"/>
  <c r="M2297" i="32"/>
  <c r="O2297" i="32"/>
  <c r="N2289" i="32"/>
  <c r="M2289" i="32"/>
  <c r="O2289" i="32"/>
  <c r="N2281" i="32"/>
  <c r="M2281" i="32"/>
  <c r="O2281" i="32"/>
  <c r="N2273" i="32"/>
  <c r="M2273" i="32"/>
  <c r="O2273" i="32"/>
  <c r="N2265" i="32"/>
  <c r="M2265" i="32"/>
  <c r="O2265" i="32"/>
  <c r="N2257" i="32"/>
  <c r="M2257" i="32"/>
  <c r="O2257" i="32"/>
  <c r="N2249" i="32"/>
  <c r="M2249" i="32"/>
  <c r="O2249" i="32"/>
  <c r="N2241" i="32"/>
  <c r="M2241" i="32"/>
  <c r="O2241" i="32"/>
  <c r="N2233" i="32"/>
  <c r="M2233" i="32"/>
  <c r="O2233" i="32"/>
  <c r="N2225" i="32"/>
  <c r="M2225" i="32"/>
  <c r="O2225" i="32"/>
  <c r="N2217" i="32"/>
  <c r="M2217" i="32"/>
  <c r="O2217" i="32"/>
  <c r="N2209" i="32"/>
  <c r="M2209" i="32"/>
  <c r="O2209" i="32"/>
  <c r="N2201" i="32"/>
  <c r="M2201" i="32"/>
  <c r="O2201" i="32"/>
  <c r="N2193" i="32"/>
  <c r="M2193" i="32"/>
  <c r="O2193" i="32"/>
  <c r="N2185" i="32"/>
  <c r="M2185" i="32"/>
  <c r="O2185" i="32"/>
  <c r="N2177" i="32"/>
  <c r="M2177" i="32"/>
  <c r="O2177" i="32"/>
  <c r="N2169" i="32"/>
  <c r="M2169" i="32"/>
  <c r="O2169" i="32"/>
  <c r="N2161" i="32"/>
  <c r="M2161" i="32"/>
  <c r="O2161" i="32"/>
  <c r="N2153" i="32"/>
  <c r="M2153" i="32"/>
  <c r="O2153" i="32"/>
  <c r="N2145" i="32"/>
  <c r="M2145" i="32"/>
  <c r="O2145" i="32"/>
  <c r="N2137" i="32"/>
  <c r="M2137" i="32"/>
  <c r="O2137" i="32"/>
  <c r="N2129" i="32"/>
  <c r="M2129" i="32"/>
  <c r="O2129" i="32"/>
  <c r="N2121" i="32"/>
  <c r="M2121" i="32"/>
  <c r="O2121" i="32"/>
  <c r="N2113" i="32"/>
  <c r="M2113" i="32"/>
  <c r="O2113" i="32"/>
  <c r="N2105" i="32"/>
  <c r="M2105" i="32"/>
  <c r="O2105" i="32"/>
  <c r="N2097" i="32"/>
  <c r="M2097" i="32"/>
  <c r="O2097" i="32"/>
  <c r="N2089" i="32"/>
  <c r="M2089" i="32"/>
  <c r="O2089" i="32"/>
  <c r="N2081" i="32"/>
  <c r="M2081" i="32"/>
  <c r="O2081" i="32"/>
  <c r="N2073" i="32"/>
  <c r="M2073" i="32"/>
  <c r="O2073" i="32"/>
  <c r="N2065" i="32"/>
  <c r="M2065" i="32"/>
  <c r="O2065" i="32"/>
  <c r="N2057" i="32"/>
  <c r="M2057" i="32"/>
  <c r="O2057" i="32"/>
  <c r="N2049" i="32"/>
  <c r="M2049" i="32"/>
  <c r="O2049" i="32"/>
  <c r="N2041" i="32"/>
  <c r="M2041" i="32"/>
  <c r="O2041" i="32"/>
  <c r="N2033" i="32"/>
  <c r="M2033" i="32"/>
  <c r="O2033" i="32"/>
  <c r="N2025" i="32"/>
  <c r="M2025" i="32"/>
  <c r="O2025" i="32"/>
  <c r="N2017" i="32"/>
  <c r="M2017" i="32"/>
  <c r="O2017" i="32"/>
  <c r="N2009" i="32"/>
  <c r="M2009" i="32"/>
  <c r="O2009" i="32"/>
  <c r="N2001" i="32"/>
  <c r="M2001" i="32"/>
  <c r="O2001" i="32"/>
  <c r="N1993" i="32"/>
  <c r="M1993" i="32"/>
  <c r="O1993" i="32"/>
  <c r="N1985" i="32"/>
  <c r="M1985" i="32"/>
  <c r="O1985" i="32"/>
  <c r="N1977" i="32"/>
  <c r="M1977" i="32"/>
  <c r="O1977" i="32"/>
  <c r="N1969" i="32"/>
  <c r="M1969" i="32"/>
  <c r="O1969" i="32"/>
  <c r="N1961" i="32"/>
  <c r="M1961" i="32"/>
  <c r="O1961" i="32"/>
  <c r="N1953" i="32"/>
  <c r="M1953" i="32"/>
  <c r="O1953" i="32"/>
  <c r="N1945" i="32"/>
  <c r="M1945" i="32"/>
  <c r="O1945" i="32"/>
  <c r="N1937" i="32"/>
  <c r="M1937" i="32"/>
  <c r="O1937" i="32"/>
  <c r="N1929" i="32"/>
  <c r="M1929" i="32"/>
  <c r="O1929" i="32"/>
  <c r="N1921" i="32"/>
  <c r="M1921" i="32"/>
  <c r="O1921" i="32"/>
  <c r="N1913" i="32"/>
  <c r="M1913" i="32"/>
  <c r="O1913" i="32"/>
  <c r="N1905" i="32"/>
  <c r="M1905" i="32"/>
  <c r="O1905" i="32"/>
  <c r="N1897" i="32"/>
  <c r="M1897" i="32"/>
  <c r="O1897" i="32"/>
  <c r="N1889" i="32"/>
  <c r="M1889" i="32"/>
  <c r="O1889" i="32"/>
  <c r="N1881" i="32"/>
  <c r="M1881" i="32"/>
  <c r="O1881" i="32"/>
  <c r="N1873" i="32"/>
  <c r="M1873" i="32"/>
  <c r="O1873" i="32"/>
  <c r="N1865" i="32"/>
  <c r="M1865" i="32"/>
  <c r="O1865" i="32"/>
  <c r="N1857" i="32"/>
  <c r="M1857" i="32"/>
  <c r="O1857" i="32"/>
  <c r="N1849" i="32"/>
  <c r="M1849" i="32"/>
  <c r="O1849" i="32"/>
  <c r="N1841" i="32"/>
  <c r="M1841" i="32"/>
  <c r="O1841" i="32"/>
  <c r="N1833" i="32"/>
  <c r="M1833" i="32"/>
  <c r="O1833" i="32"/>
  <c r="N1825" i="32"/>
  <c r="M1825" i="32"/>
  <c r="O1825" i="32"/>
  <c r="N1817" i="32"/>
  <c r="M1817" i="32"/>
  <c r="O1817" i="32"/>
  <c r="N1809" i="32"/>
  <c r="M1809" i="32"/>
  <c r="O1809" i="32"/>
  <c r="N1801" i="32"/>
  <c r="M1801" i="32"/>
  <c r="O1801" i="32"/>
  <c r="N1793" i="32"/>
  <c r="M1793" i="32"/>
  <c r="O1793" i="32"/>
  <c r="N1785" i="32"/>
  <c r="M1785" i="32"/>
  <c r="O1785" i="32"/>
  <c r="N1777" i="32"/>
  <c r="M1777" i="32"/>
  <c r="O1777" i="32"/>
  <c r="M1769" i="32"/>
  <c r="N1769" i="32"/>
  <c r="M1765" i="32"/>
  <c r="N1765" i="32"/>
  <c r="O1765" i="32"/>
  <c r="M1761" i="32"/>
  <c r="N1761" i="32"/>
  <c r="O1761" i="32"/>
  <c r="M1757" i="32"/>
  <c r="N1757" i="32"/>
  <c r="M1753" i="32"/>
  <c r="N1753" i="32"/>
  <c r="M1749" i="32"/>
  <c r="N1749" i="32"/>
  <c r="O1749" i="32"/>
  <c r="M1745" i="32"/>
  <c r="N1745" i="32"/>
  <c r="O1745" i="32"/>
  <c r="M1741" i="32"/>
  <c r="N1741" i="32"/>
  <c r="M1737" i="32"/>
  <c r="N1737" i="32"/>
  <c r="M1733" i="32"/>
  <c r="N1733" i="32"/>
  <c r="O1733" i="32"/>
  <c r="M1729" i="32"/>
  <c r="N1729" i="32"/>
  <c r="O1729" i="32"/>
  <c r="M1725" i="32"/>
  <c r="N1725" i="32"/>
  <c r="M1721" i="32"/>
  <c r="N1721" i="32"/>
  <c r="M1717" i="32"/>
  <c r="N1717" i="32"/>
  <c r="O1717" i="32"/>
  <c r="M1713" i="32"/>
  <c r="N1713" i="32"/>
  <c r="O1713" i="32"/>
  <c r="M1709" i="32"/>
  <c r="N1709" i="32"/>
  <c r="M1705" i="32"/>
  <c r="N1705" i="32"/>
  <c r="M1701" i="32"/>
  <c r="N1701" i="32"/>
  <c r="O1701" i="32"/>
  <c r="M1697" i="32"/>
  <c r="N1697" i="32"/>
  <c r="O1697" i="32"/>
  <c r="M1693" i="32"/>
  <c r="N1693" i="32"/>
  <c r="M1689" i="32"/>
  <c r="N1689" i="32"/>
  <c r="M1685" i="32"/>
  <c r="N1685" i="32"/>
  <c r="O1685" i="32"/>
  <c r="M1681" i="32"/>
  <c r="N1681" i="32"/>
  <c r="O1681" i="32"/>
  <c r="M1677" i="32"/>
  <c r="N1677" i="32"/>
  <c r="M1673" i="32"/>
  <c r="N1673" i="32"/>
  <c r="M1669" i="32"/>
  <c r="N1669" i="32"/>
  <c r="O1669" i="32"/>
  <c r="M1665" i="32"/>
  <c r="N1665" i="32"/>
  <c r="O1665" i="32"/>
  <c r="M1661" i="32"/>
  <c r="N1661" i="32"/>
  <c r="M1657" i="32"/>
  <c r="N1657" i="32"/>
  <c r="M1653" i="32"/>
  <c r="N1653" i="32"/>
  <c r="O1653" i="32"/>
  <c r="M1649" i="32"/>
  <c r="N1649" i="32"/>
  <c r="O1649" i="32"/>
  <c r="M1645" i="32"/>
  <c r="N1645" i="32"/>
  <c r="M1641" i="32"/>
  <c r="N1641" i="32"/>
  <c r="M1637" i="32"/>
  <c r="N1637" i="32"/>
  <c r="O1637" i="32"/>
  <c r="M1633" i="32"/>
  <c r="N1633" i="32"/>
  <c r="O1633" i="32"/>
  <c r="M1629" i="32"/>
  <c r="N1629" i="32"/>
  <c r="M1625" i="32"/>
  <c r="N1625" i="32"/>
  <c r="M1621" i="32"/>
  <c r="N1621" i="32"/>
  <c r="O1621" i="32"/>
  <c r="M1617" i="32"/>
  <c r="N1617" i="32"/>
  <c r="O1617" i="32"/>
  <c r="M1613" i="32"/>
  <c r="N1613" i="32"/>
  <c r="M1609" i="32"/>
  <c r="N1609" i="32"/>
  <c r="M1605" i="32"/>
  <c r="N1605" i="32"/>
  <c r="O1605" i="32"/>
  <c r="M1601" i="32"/>
  <c r="N1601" i="32"/>
  <c r="O1601" i="32"/>
  <c r="M1597" i="32"/>
  <c r="N1597" i="32"/>
  <c r="M1593" i="32"/>
  <c r="N1593" i="32"/>
  <c r="M1589" i="32"/>
  <c r="N1589" i="32"/>
  <c r="O1589" i="32"/>
  <c r="M1585" i="32"/>
  <c r="N1585" i="32"/>
  <c r="O1585" i="32"/>
  <c r="M1581" i="32"/>
  <c r="N1581" i="32"/>
  <c r="M1577" i="32"/>
  <c r="N1577" i="32"/>
  <c r="M1573" i="32"/>
  <c r="N1573" i="32"/>
  <c r="O1573" i="32"/>
  <c r="M1569" i="32"/>
  <c r="N1569" i="32"/>
  <c r="O1569" i="32"/>
  <c r="M1565" i="32"/>
  <c r="N1565" i="32"/>
  <c r="M1561" i="32"/>
  <c r="N1561" i="32"/>
  <c r="M1557" i="32"/>
  <c r="N1557" i="32"/>
  <c r="O1557" i="32"/>
  <c r="M1553" i="32"/>
  <c r="N1553" i="32"/>
  <c r="O1553" i="32"/>
  <c r="M1549" i="32"/>
  <c r="N1549" i="32"/>
  <c r="M1545" i="32"/>
  <c r="N1545" i="32"/>
  <c r="O1541" i="32"/>
  <c r="N1541" i="32"/>
  <c r="M1541" i="32"/>
  <c r="O1537" i="32"/>
  <c r="M1537" i="32"/>
  <c r="O1533" i="32"/>
  <c r="M1533" i="32"/>
  <c r="N1533" i="32"/>
  <c r="O1529" i="32"/>
  <c r="M1529" i="32"/>
  <c r="N1529" i="32"/>
  <c r="O1525" i="32"/>
  <c r="N1525" i="32"/>
  <c r="O1521" i="32"/>
  <c r="M1521" i="32"/>
  <c r="N1521" i="32"/>
  <c r="O1517" i="32"/>
  <c r="M1517" i="32"/>
  <c r="N1517" i="32"/>
  <c r="O1513" i="32"/>
  <c r="M1513" i="32"/>
  <c r="N1513" i="32"/>
  <c r="O1509" i="32"/>
  <c r="N1509" i="32"/>
  <c r="O1505" i="32"/>
  <c r="M1505" i="32"/>
  <c r="N1505" i="32"/>
  <c r="O1501" i="32"/>
  <c r="M1501" i="32"/>
  <c r="N1501" i="32"/>
  <c r="O1497" i="32"/>
  <c r="M1497" i="32"/>
  <c r="N1497" i="32"/>
  <c r="O1493" i="32"/>
  <c r="N1493" i="32"/>
  <c r="M1493" i="32"/>
  <c r="O1489" i="32"/>
  <c r="M1489" i="32"/>
  <c r="O1485" i="32"/>
  <c r="M1485" i="32"/>
  <c r="N1485" i="32"/>
  <c r="O1481" i="32"/>
  <c r="M1481" i="32"/>
  <c r="N1481" i="32"/>
  <c r="O1477" i="32"/>
  <c r="N1477" i="32"/>
  <c r="M1477" i="32"/>
  <c r="O1473" i="32"/>
  <c r="M1473" i="32"/>
  <c r="O1469" i="32"/>
  <c r="M1469" i="32"/>
  <c r="N1469" i="32"/>
  <c r="O1465" i="32"/>
  <c r="M1465" i="32"/>
  <c r="N1465" i="32"/>
  <c r="O1461" i="32"/>
  <c r="N1461" i="32"/>
  <c r="O1457" i="32"/>
  <c r="M1457" i="32"/>
  <c r="N1457" i="32"/>
  <c r="N1453" i="32"/>
  <c r="O1453" i="32"/>
  <c r="M1449" i="32"/>
  <c r="N1449" i="32"/>
  <c r="O1449" i="32"/>
  <c r="N1445" i="32"/>
  <c r="M1445" i="32"/>
  <c r="O1445" i="32"/>
  <c r="O1441" i="32"/>
  <c r="N1441" i="32"/>
  <c r="M1437" i="32"/>
  <c r="N1437" i="32"/>
  <c r="O1437" i="32"/>
  <c r="M1433" i="32"/>
  <c r="N1433" i="32"/>
  <c r="N1429" i="32"/>
  <c r="O1429" i="32"/>
  <c r="M1429" i="32"/>
  <c r="O1425" i="32"/>
  <c r="M1425" i="32"/>
  <c r="N1425" i="32"/>
  <c r="M1421" i="32"/>
  <c r="N1421" i="32"/>
  <c r="M1417" i="32"/>
  <c r="O1417" i="32"/>
  <c r="N1417" i="32"/>
  <c r="N1413" i="32"/>
  <c r="M1413" i="32"/>
  <c r="O1413" i="32"/>
  <c r="O1409" i="32"/>
  <c r="M1409" i="32"/>
  <c r="N1409" i="32"/>
  <c r="O1405" i="32"/>
  <c r="M1405" i="32"/>
  <c r="M1401" i="32"/>
  <c r="N1401" i="32"/>
  <c r="O1401" i="32"/>
  <c r="N1397" i="32"/>
  <c r="M1397" i="32"/>
  <c r="O1397" i="32"/>
  <c r="O1393" i="32"/>
  <c r="M1393" i="32"/>
  <c r="N1389" i="32"/>
  <c r="O1389" i="32"/>
  <c r="M1389" i="32"/>
  <c r="M1385" i="32"/>
  <c r="N1385" i="32"/>
  <c r="O1385" i="32"/>
  <c r="N1381" i="32"/>
  <c r="M1381" i="32"/>
  <c r="O1381" i="32"/>
  <c r="O1377" i="32"/>
  <c r="N1377" i="32"/>
  <c r="M1373" i="32"/>
  <c r="N1373" i="32"/>
  <c r="O1373" i="32"/>
  <c r="M1369" i="32"/>
  <c r="N1369" i="32"/>
  <c r="O1369" i="32"/>
  <c r="N1365" i="32"/>
  <c r="O1365" i="32"/>
  <c r="O1361" i="32"/>
  <c r="M1361" i="32"/>
  <c r="N1361" i="32"/>
  <c r="M1357" i="32"/>
  <c r="N1357" i="32"/>
  <c r="M1353" i="32"/>
  <c r="O1353" i="32"/>
  <c r="N1353" i="32"/>
  <c r="N1349" i="32"/>
  <c r="M1349" i="32"/>
  <c r="O1349" i="32"/>
  <c r="O1345" i="32"/>
  <c r="M1345" i="32"/>
  <c r="N1345" i="32"/>
  <c r="O1341" i="32"/>
  <c r="M1341" i="32"/>
  <c r="N1341" i="32"/>
  <c r="M1337" i="32"/>
  <c r="N1337" i="32"/>
  <c r="O1337" i="32"/>
  <c r="N1333" i="32"/>
  <c r="M1333" i="32"/>
  <c r="O1333" i="32"/>
  <c r="O1329" i="32"/>
  <c r="M1329" i="32"/>
  <c r="N1325" i="32"/>
  <c r="O1325" i="32"/>
  <c r="M1325" i="32"/>
  <c r="M1321" i="32"/>
  <c r="N1321" i="32"/>
  <c r="O1321" i="32"/>
  <c r="N1317" i="32"/>
  <c r="M1317" i="32"/>
  <c r="O1313" i="32"/>
  <c r="N1313" i="32"/>
  <c r="M1313" i="32"/>
  <c r="M1309" i="32"/>
  <c r="N1309" i="32"/>
  <c r="O1309" i="32"/>
  <c r="M1305" i="32"/>
  <c r="N1305" i="32"/>
  <c r="O1305" i="32"/>
  <c r="N1301" i="32"/>
  <c r="O1301" i="32"/>
  <c r="O1297" i="32"/>
  <c r="M1297" i="32"/>
  <c r="N1297" i="32"/>
  <c r="M1293" i="32"/>
  <c r="N1293" i="32"/>
  <c r="O1293" i="32"/>
  <c r="M1289" i="32"/>
  <c r="O1289" i="32"/>
  <c r="N1285" i="32"/>
  <c r="M1285" i="32"/>
  <c r="O1285" i="32"/>
  <c r="O1281" i="32"/>
  <c r="M1281" i="32"/>
  <c r="N1281" i="32"/>
  <c r="O1277" i="32"/>
  <c r="M1277" i="32"/>
  <c r="N1277" i="32"/>
  <c r="M1273" i="32"/>
  <c r="N1273" i="32"/>
  <c r="O1273" i="32"/>
  <c r="N1269" i="32"/>
  <c r="M1269" i="32"/>
  <c r="O1269" i="32"/>
  <c r="O1265" i="32"/>
  <c r="M1265" i="32"/>
  <c r="N1265" i="32"/>
  <c r="N1261" i="32"/>
  <c r="O1261" i="32"/>
  <c r="M1257" i="32"/>
  <c r="N1257" i="32"/>
  <c r="O1257" i="32"/>
  <c r="N1253" i="32"/>
  <c r="M1253" i="32"/>
  <c r="O1249" i="32"/>
  <c r="N1249" i="32"/>
  <c r="M1249" i="32"/>
  <c r="M1245" i="32"/>
  <c r="N1245" i="32"/>
  <c r="O1245" i="32"/>
  <c r="M1241" i="32"/>
  <c r="N1241" i="32"/>
  <c r="N1237" i="32"/>
  <c r="O1237" i="32"/>
  <c r="M1237" i="32"/>
  <c r="O1233" i="32"/>
  <c r="M1233" i="32"/>
  <c r="N1233" i="32"/>
  <c r="M1229" i="32"/>
  <c r="N1229" i="32"/>
  <c r="O1229" i="32"/>
  <c r="M1225" i="32"/>
  <c r="O1225" i="32"/>
  <c r="N1221" i="32"/>
  <c r="M1221" i="32"/>
  <c r="O1221" i="32"/>
  <c r="O1217" i="32"/>
  <c r="M1217" i="32"/>
  <c r="N1217" i="32"/>
  <c r="O1213" i="32"/>
  <c r="M1213" i="32"/>
  <c r="M1209" i="32"/>
  <c r="N1209" i="32"/>
  <c r="O1209" i="32"/>
  <c r="N1205" i="32"/>
  <c r="M1205" i="32"/>
  <c r="O1205" i="32"/>
  <c r="O1201" i="32"/>
  <c r="M1201" i="32"/>
  <c r="N1201" i="32"/>
  <c r="N1197" i="32"/>
  <c r="O1197" i="32"/>
  <c r="M1193" i="32"/>
  <c r="N1193" i="32"/>
  <c r="O1193" i="32"/>
  <c r="N1189" i="32"/>
  <c r="M1189" i="32"/>
  <c r="O1189" i="32"/>
  <c r="O1185" i="32"/>
  <c r="N1185" i="32"/>
  <c r="M1181" i="32"/>
  <c r="N1181" i="32"/>
  <c r="O1181" i="32"/>
  <c r="M1177" i="32"/>
  <c r="N1177" i="32"/>
  <c r="N1173" i="32"/>
  <c r="O1173" i="32"/>
  <c r="M1173" i="32"/>
  <c r="O1169" i="32"/>
  <c r="M1169" i="32"/>
  <c r="N1169" i="32"/>
  <c r="M1165" i="32"/>
  <c r="N1165" i="32"/>
  <c r="M1161" i="32"/>
  <c r="O1161" i="32"/>
  <c r="N1161" i="32"/>
  <c r="N1157" i="32"/>
  <c r="M1157" i="32"/>
  <c r="O1157" i="32"/>
  <c r="O1153" i="32"/>
  <c r="M1153" i="32"/>
  <c r="N1153" i="32"/>
  <c r="O1149" i="32"/>
  <c r="M1149" i="32"/>
  <c r="M1145" i="32"/>
  <c r="N1145" i="32"/>
  <c r="O1145" i="32"/>
  <c r="N1141" i="32"/>
  <c r="M1141" i="32"/>
  <c r="O1141" i="32"/>
  <c r="O1137" i="32"/>
  <c r="M1137" i="32"/>
  <c r="N1133" i="32"/>
  <c r="O1133" i="32"/>
  <c r="M1133" i="32"/>
  <c r="M1129" i="32"/>
  <c r="N1129" i="32"/>
  <c r="O1129" i="32"/>
  <c r="N1125" i="32"/>
  <c r="M1125" i="32"/>
  <c r="O1125" i="32"/>
  <c r="O1121" i="32"/>
  <c r="N1121" i="32"/>
  <c r="M1117" i="32"/>
  <c r="N1117" i="32"/>
  <c r="O1117" i="32"/>
  <c r="M1113" i="32"/>
  <c r="N1113" i="32"/>
  <c r="O1113" i="32"/>
  <c r="N1109" i="32"/>
  <c r="O1109" i="32"/>
  <c r="O1105" i="32"/>
  <c r="M1105" i="32"/>
  <c r="N1105" i="32"/>
  <c r="M1101" i="32"/>
  <c r="N1101" i="32"/>
  <c r="M1097" i="32"/>
  <c r="O1097" i="32"/>
  <c r="N1097" i="32"/>
  <c r="N1093" i="32"/>
  <c r="M1093" i="32"/>
  <c r="O1093" i="32"/>
  <c r="O1089" i="32"/>
  <c r="M1089" i="32"/>
  <c r="N1089" i="32"/>
  <c r="O1085" i="32"/>
  <c r="M1085" i="32"/>
  <c r="N1085" i="32"/>
  <c r="M1081" i="32"/>
  <c r="N1081" i="32"/>
  <c r="O1081" i="32"/>
  <c r="N1077" i="32"/>
  <c r="M1077" i="32"/>
  <c r="O1077" i="32"/>
  <c r="O1073" i="32"/>
  <c r="M1073" i="32"/>
  <c r="N1069" i="32"/>
  <c r="O1069" i="32"/>
  <c r="M1069" i="32"/>
  <c r="M1065" i="32"/>
  <c r="N1065" i="32"/>
  <c r="O1065" i="32"/>
  <c r="N1061" i="32"/>
  <c r="M1061" i="32"/>
  <c r="O1057" i="32"/>
  <c r="N1057" i="32"/>
  <c r="M1057" i="32"/>
  <c r="M1053" i="32"/>
  <c r="N1053" i="32"/>
  <c r="O1053" i="32"/>
  <c r="M1049" i="32"/>
  <c r="N1049" i="32"/>
  <c r="O1049" i="32"/>
  <c r="N1045" i="32"/>
  <c r="O1045" i="32"/>
  <c r="O1041" i="32"/>
  <c r="M1041" i="32"/>
  <c r="N1041" i="32"/>
  <c r="M1037" i="32"/>
  <c r="N1037" i="32"/>
  <c r="O1037" i="32"/>
  <c r="M1033" i="32"/>
  <c r="O1033" i="32"/>
  <c r="N1029" i="32"/>
  <c r="M1029" i="32"/>
  <c r="O1029" i="32"/>
  <c r="O1025" i="32"/>
  <c r="M1025" i="32"/>
  <c r="N1025" i="32"/>
  <c r="O1021" i="32"/>
  <c r="M1021" i="32"/>
  <c r="N1021" i="32"/>
  <c r="M1017" i="32"/>
  <c r="N1017" i="32"/>
  <c r="O1017" i="32"/>
  <c r="N1013" i="32"/>
  <c r="M1013" i="32"/>
  <c r="O1013" i="32"/>
  <c r="O1009" i="32"/>
  <c r="M1009" i="32"/>
  <c r="N1009" i="32"/>
  <c r="N1005" i="32"/>
  <c r="O1005" i="32"/>
  <c r="M1001" i="32"/>
  <c r="N1001" i="32"/>
  <c r="O1001" i="32"/>
  <c r="N997" i="32"/>
  <c r="M997" i="32"/>
  <c r="O993" i="32"/>
  <c r="N993" i="32"/>
  <c r="M993" i="32"/>
  <c r="M989" i="32"/>
  <c r="N989" i="32"/>
  <c r="O989" i="32"/>
  <c r="M985" i="32"/>
  <c r="N985" i="32"/>
  <c r="N981" i="32"/>
  <c r="O981" i="32"/>
  <c r="M981" i="32"/>
  <c r="O977" i="32"/>
  <c r="M977" i="32"/>
  <c r="N977" i="32"/>
  <c r="M973" i="32"/>
  <c r="N973" i="32"/>
  <c r="O973" i="32"/>
  <c r="M969" i="32"/>
  <c r="O969" i="32"/>
  <c r="N965" i="32"/>
  <c r="M965" i="32"/>
  <c r="O965" i="32"/>
  <c r="O961" i="32"/>
  <c r="M961" i="32"/>
  <c r="N961" i="32"/>
  <c r="O957" i="32"/>
  <c r="M957" i="32"/>
  <c r="M953" i="32"/>
  <c r="N953" i="32"/>
  <c r="O953" i="32"/>
  <c r="N949" i="32"/>
  <c r="M949" i="32"/>
  <c r="O949" i="32"/>
  <c r="O945" i="32"/>
  <c r="M945" i="32"/>
  <c r="N945" i="32"/>
  <c r="N941" i="32"/>
  <c r="O941" i="32"/>
  <c r="M937" i="32"/>
  <c r="N937" i="32"/>
  <c r="O937" i="32"/>
  <c r="N933" i="32"/>
  <c r="M933" i="32"/>
  <c r="O933" i="32"/>
  <c r="O929" i="32"/>
  <c r="N929" i="32"/>
  <c r="M925" i="32"/>
  <c r="N925" i="32"/>
  <c r="O925" i="32"/>
  <c r="M921" i="32"/>
  <c r="N921" i="32"/>
  <c r="N917" i="32"/>
  <c r="O917" i="32"/>
  <c r="M917" i="32"/>
  <c r="O913" i="32"/>
  <c r="M913" i="32"/>
  <c r="N913" i="32"/>
  <c r="M909" i="32"/>
  <c r="N909" i="32"/>
  <c r="M905" i="32"/>
  <c r="O905" i="32"/>
  <c r="N905" i="32"/>
  <c r="N901" i="32"/>
  <c r="M901" i="32"/>
  <c r="O901" i="32"/>
  <c r="O897" i="32"/>
  <c r="M897" i="32"/>
  <c r="N897" i="32"/>
  <c r="O893" i="32"/>
  <c r="M893" i="32"/>
  <c r="M889" i="32"/>
  <c r="N889" i="32"/>
  <c r="O889" i="32"/>
  <c r="N885" i="32"/>
  <c r="M885" i="32"/>
  <c r="O885" i="32"/>
  <c r="O881" i="32"/>
  <c r="M881" i="32"/>
  <c r="N877" i="32"/>
  <c r="O877" i="32"/>
  <c r="M877" i="32"/>
  <c r="M873" i="32"/>
  <c r="N873" i="32"/>
  <c r="O873" i="32"/>
  <c r="N869" i="32"/>
  <c r="M869" i="32"/>
  <c r="O869" i="32"/>
  <c r="O865" i="32"/>
  <c r="N865" i="32"/>
  <c r="M861" i="32"/>
  <c r="N861" i="32"/>
  <c r="O861" i="32"/>
  <c r="M857" i="32"/>
  <c r="N857" i="32"/>
  <c r="O857" i="32"/>
  <c r="N853" i="32"/>
  <c r="O853" i="32"/>
  <c r="O849" i="32"/>
  <c r="M849" i="32"/>
  <c r="N849" i="32"/>
  <c r="M845" i="32"/>
  <c r="N845" i="32"/>
  <c r="M841" i="32"/>
  <c r="O841" i="32"/>
  <c r="N841" i="32"/>
  <c r="N837" i="32"/>
  <c r="M837" i="32"/>
  <c r="O837" i="32"/>
  <c r="O833" i="32"/>
  <c r="M833" i="32"/>
  <c r="N833" i="32"/>
  <c r="O829" i="32"/>
  <c r="M829" i="32"/>
  <c r="N829" i="32"/>
  <c r="M825" i="32"/>
  <c r="N825" i="32"/>
  <c r="O825" i="32"/>
  <c r="N821" i="32"/>
  <c r="M821" i="32"/>
  <c r="O821" i="32"/>
  <c r="O817" i="32"/>
  <c r="M817" i="32"/>
  <c r="N813" i="32"/>
  <c r="O813" i="32"/>
  <c r="M813" i="32"/>
  <c r="M809" i="32"/>
  <c r="N809" i="32"/>
  <c r="O809" i="32"/>
  <c r="N805" i="32"/>
  <c r="M805" i="32"/>
  <c r="O801" i="32"/>
  <c r="N801" i="32"/>
  <c r="M801" i="32"/>
  <c r="M797" i="32"/>
  <c r="N797" i="32"/>
  <c r="O797" i="32"/>
  <c r="M793" i="32"/>
  <c r="N793" i="32"/>
  <c r="O793" i="32"/>
  <c r="O789" i="32"/>
  <c r="M789" i="32"/>
  <c r="N789" i="32"/>
  <c r="O785" i="32"/>
  <c r="M785" i="32"/>
  <c r="M781" i="32"/>
  <c r="O781" i="32"/>
  <c r="N781" i="32"/>
  <c r="N777" i="32"/>
  <c r="M777" i="32"/>
  <c r="O777" i="32"/>
  <c r="O773" i="32"/>
  <c r="N773" i="32"/>
  <c r="O769" i="32"/>
  <c r="M769" i="32"/>
  <c r="N769" i="32"/>
  <c r="M765" i="32"/>
  <c r="N765" i="32"/>
  <c r="O765" i="32"/>
  <c r="N761" i="32"/>
  <c r="M761" i="32"/>
  <c r="O761" i="32"/>
  <c r="O757" i="32"/>
  <c r="N757" i="32"/>
  <c r="M757" i="32"/>
  <c r="N753" i="32"/>
  <c r="M753" i="32"/>
  <c r="O753" i="32"/>
  <c r="M749" i="32"/>
  <c r="N749" i="32"/>
  <c r="O749" i="32"/>
  <c r="N745" i="32"/>
  <c r="M745" i="32"/>
  <c r="O745" i="32"/>
  <c r="O741" i="32"/>
  <c r="N741" i="32"/>
  <c r="M741" i="32"/>
  <c r="M737" i="32"/>
  <c r="N737" i="32"/>
  <c r="M733" i="32"/>
  <c r="N733" i="32"/>
  <c r="O733" i="32"/>
  <c r="N729" i="32"/>
  <c r="O729" i="32"/>
  <c r="M729" i="32"/>
  <c r="O725" i="32"/>
  <c r="M725" i="32"/>
  <c r="M721" i="32"/>
  <c r="N721" i="32"/>
  <c r="M717" i="32"/>
  <c r="O717" i="32"/>
  <c r="N717" i="32"/>
  <c r="N713" i="32"/>
  <c r="M713" i="32"/>
  <c r="O713" i="32"/>
  <c r="O709" i="32"/>
  <c r="M709" i="32"/>
  <c r="O705" i="32"/>
  <c r="M705" i="32"/>
  <c r="N705" i="32"/>
  <c r="M701" i="32"/>
  <c r="N701" i="32"/>
  <c r="O701" i="32"/>
  <c r="N697" i="32"/>
  <c r="O697" i="32"/>
  <c r="O693" i="32"/>
  <c r="M693" i="32"/>
  <c r="N693" i="32"/>
  <c r="N689" i="32"/>
  <c r="M689" i="32"/>
  <c r="O689" i="32"/>
  <c r="M685" i="32"/>
  <c r="N685" i="32"/>
  <c r="O685" i="32"/>
  <c r="N681" i="32"/>
  <c r="O681" i="32"/>
  <c r="M681" i="32"/>
  <c r="O677" i="32"/>
  <c r="N677" i="32"/>
  <c r="M677" i="32"/>
  <c r="M673" i="32"/>
  <c r="N673" i="32"/>
  <c r="O673" i="32"/>
  <c r="M669" i="32"/>
  <c r="N669" i="32"/>
  <c r="O669" i="32"/>
  <c r="N665" i="32"/>
  <c r="O665" i="32"/>
  <c r="M665" i="32"/>
  <c r="O661" i="32"/>
  <c r="M661" i="32"/>
  <c r="N661" i="32"/>
  <c r="M657" i="32"/>
  <c r="N657" i="32"/>
  <c r="O657" i="32"/>
  <c r="M653" i="32"/>
  <c r="O653" i="32"/>
  <c r="N653" i="32"/>
  <c r="N649" i="32"/>
  <c r="M649" i="32"/>
  <c r="O645" i="32"/>
  <c r="M645" i="32"/>
  <c r="N645" i="32"/>
  <c r="O641" i="32"/>
  <c r="M641" i="32"/>
  <c r="N641" i="32"/>
  <c r="M637" i="32"/>
  <c r="N637" i="32"/>
  <c r="O637" i="32"/>
  <c r="N633" i="32"/>
  <c r="M633" i="32"/>
  <c r="O629" i="32"/>
  <c r="M629" i="32"/>
  <c r="N629" i="32"/>
  <c r="N625" i="32"/>
  <c r="M625" i="32"/>
  <c r="O625" i="32"/>
  <c r="M621" i="32"/>
  <c r="O621" i="32"/>
  <c r="M617" i="32"/>
  <c r="N617" i="32"/>
  <c r="O617" i="32"/>
  <c r="N613" i="32"/>
  <c r="M613" i="32"/>
  <c r="O613" i="32"/>
  <c r="O609" i="32"/>
  <c r="M609" i="32"/>
  <c r="N605" i="32"/>
  <c r="O605" i="32"/>
  <c r="M601" i="32"/>
  <c r="O601" i="32"/>
  <c r="N601" i="32"/>
  <c r="N597" i="32"/>
  <c r="O597" i="32"/>
  <c r="M597" i="32"/>
  <c r="O593" i="32"/>
  <c r="N593" i="32"/>
  <c r="M593" i="32"/>
  <c r="M589" i="32"/>
  <c r="O589" i="32"/>
  <c r="N589" i="32"/>
  <c r="M585" i="32"/>
  <c r="N585" i="32"/>
  <c r="O585" i="32"/>
  <c r="N581" i="32"/>
  <c r="O581" i="32"/>
  <c r="M581" i="32"/>
  <c r="O577" i="32"/>
  <c r="M577" i="32"/>
  <c r="N577" i="32"/>
  <c r="O573" i="32"/>
  <c r="M573" i="32"/>
  <c r="N573" i="32"/>
  <c r="M569" i="32"/>
  <c r="O569" i="32"/>
  <c r="N569" i="32"/>
  <c r="N565" i="32"/>
  <c r="M565" i="32"/>
  <c r="O565" i="32"/>
  <c r="O561" i="32"/>
  <c r="N561" i="32"/>
  <c r="M561" i="32"/>
  <c r="O557" i="32"/>
  <c r="M557" i="32"/>
  <c r="N557" i="32"/>
  <c r="M553" i="32"/>
  <c r="N553" i="32"/>
  <c r="O553" i="32"/>
  <c r="N549" i="32"/>
  <c r="M549" i="32"/>
  <c r="O549" i="32"/>
  <c r="O545" i="32"/>
  <c r="N545" i="32"/>
  <c r="M545" i="32"/>
  <c r="N541" i="32"/>
  <c r="M541" i="32"/>
  <c r="M537" i="32"/>
  <c r="N537" i="32"/>
  <c r="N533" i="32"/>
  <c r="M533" i="32"/>
  <c r="O533" i="32"/>
  <c r="O529" i="32"/>
  <c r="N529" i="32"/>
  <c r="M529" i="32"/>
  <c r="M525" i="32"/>
  <c r="O525" i="32"/>
  <c r="M521" i="32"/>
  <c r="O521" i="32"/>
  <c r="N517" i="32"/>
  <c r="O517" i="32"/>
  <c r="M517" i="32"/>
  <c r="O513" i="32"/>
  <c r="M513" i="32"/>
  <c r="N513" i="32"/>
  <c r="N509" i="32"/>
  <c r="O509" i="32"/>
  <c r="M505" i="32"/>
  <c r="O505" i="32"/>
  <c r="N505" i="32"/>
  <c r="N501" i="32"/>
  <c r="M501" i="32"/>
  <c r="O501" i="32"/>
  <c r="O497" i="32"/>
  <c r="M497" i="32"/>
  <c r="N497" i="32"/>
  <c r="O493" i="32"/>
  <c r="M493" i="32"/>
  <c r="N493" i="32"/>
  <c r="M489" i="32"/>
  <c r="N489" i="32"/>
  <c r="O489" i="32"/>
  <c r="N485" i="32"/>
  <c r="O485" i="32"/>
  <c r="M485" i="32"/>
  <c r="O481" i="32"/>
  <c r="M481" i="32"/>
  <c r="N481" i="32"/>
  <c r="N477" i="32"/>
  <c r="M477" i="32"/>
  <c r="O477" i="32"/>
  <c r="M473" i="32"/>
  <c r="N473" i="32"/>
  <c r="O473" i="32"/>
  <c r="N469" i="32"/>
  <c r="O469" i="32"/>
  <c r="M469" i="32"/>
  <c r="O465" i="32"/>
  <c r="N465" i="32"/>
  <c r="M465" i="32"/>
  <c r="M461" i="32"/>
  <c r="N461" i="32"/>
  <c r="O461" i="32"/>
  <c r="M457" i="32"/>
  <c r="N457" i="32"/>
  <c r="N453" i="32"/>
  <c r="O453" i="32"/>
  <c r="O449" i="32"/>
  <c r="M449" i="32"/>
  <c r="N449" i="32"/>
  <c r="M445" i="32"/>
  <c r="O445" i="32"/>
  <c r="N445" i="32"/>
  <c r="M441" i="32"/>
  <c r="O441" i="32"/>
  <c r="N441" i="32"/>
  <c r="N437" i="32"/>
  <c r="M437" i="32"/>
  <c r="O437" i="32"/>
  <c r="O433" i="32"/>
  <c r="N433" i="32"/>
  <c r="M433" i="32"/>
  <c r="O429" i="32"/>
  <c r="M429" i="32"/>
  <c r="N429" i="32"/>
  <c r="M425" i="32"/>
  <c r="N425" i="32"/>
  <c r="O425" i="32"/>
  <c r="N421" i="32"/>
  <c r="M421" i="32"/>
  <c r="O421" i="32"/>
  <c r="O417" i="32"/>
  <c r="M417" i="32"/>
  <c r="N417" i="32"/>
  <c r="N413" i="32"/>
  <c r="M413" i="32"/>
  <c r="O413" i="32"/>
  <c r="M409" i="32"/>
  <c r="O409" i="32"/>
  <c r="N409" i="32"/>
  <c r="N405" i="32"/>
  <c r="M405" i="32"/>
  <c r="O405" i="32"/>
  <c r="O401" i="32"/>
  <c r="N401" i="32"/>
  <c r="M401" i="32"/>
  <c r="M397" i="32"/>
  <c r="N397" i="32"/>
  <c r="O397" i="32"/>
  <c r="M393" i="32"/>
  <c r="O393" i="32"/>
  <c r="N393" i="32"/>
  <c r="N389" i="32"/>
  <c r="O389" i="32"/>
  <c r="M389" i="32"/>
  <c r="O385" i="32"/>
  <c r="M385" i="32"/>
  <c r="N385" i="32"/>
  <c r="N381" i="32"/>
  <c r="M381" i="32"/>
  <c r="O381" i="32"/>
  <c r="M377" i="32"/>
  <c r="O377" i="32"/>
  <c r="N377" i="32"/>
  <c r="N373" i="32"/>
  <c r="M373" i="32"/>
  <c r="O369" i="32"/>
  <c r="M369" i="32"/>
  <c r="O365" i="32"/>
  <c r="N365" i="32"/>
  <c r="M365" i="32"/>
  <c r="M361" i="32"/>
  <c r="N361" i="32"/>
  <c r="O361" i="32"/>
  <c r="N357" i="32"/>
  <c r="O357" i="32"/>
  <c r="O353" i="32"/>
  <c r="M353" i="32"/>
  <c r="N353" i="32"/>
  <c r="N349" i="32"/>
  <c r="O349" i="32"/>
  <c r="M349" i="32"/>
  <c r="M345" i="32"/>
  <c r="N345" i="32"/>
  <c r="O345" i="32"/>
  <c r="N341" i="32"/>
  <c r="M341" i="32"/>
  <c r="O341" i="32"/>
  <c r="O337" i="32"/>
  <c r="N337" i="32"/>
  <c r="M337" i="32"/>
  <c r="M333" i="32"/>
  <c r="O333" i="32"/>
  <c r="N333" i="32"/>
  <c r="M329" i="32"/>
  <c r="N329" i="32"/>
  <c r="O329" i="32"/>
  <c r="N325" i="32"/>
  <c r="O325" i="32"/>
  <c r="M325" i="32"/>
  <c r="O321" i="32"/>
  <c r="M321" i="32"/>
  <c r="N321" i="32"/>
  <c r="O317" i="32"/>
  <c r="M317" i="32"/>
  <c r="N317" i="32"/>
  <c r="M313" i="32"/>
  <c r="O313" i="32"/>
  <c r="N313" i="32"/>
  <c r="N309" i="32"/>
  <c r="M309" i="32"/>
  <c r="O309" i="32"/>
  <c r="O305" i="32"/>
  <c r="N305" i="32"/>
  <c r="M305" i="32"/>
  <c r="N301" i="32"/>
  <c r="O301" i="32"/>
  <c r="M301" i="32"/>
  <c r="N297" i="32"/>
  <c r="M297" i="32"/>
  <c r="O297" i="32"/>
  <c r="N293" i="32"/>
  <c r="O293" i="32"/>
  <c r="M293" i="32"/>
  <c r="N289" i="32"/>
  <c r="M289" i="32"/>
  <c r="O289" i="32"/>
  <c r="N285" i="32"/>
  <c r="O285" i="32"/>
  <c r="M285" i="32"/>
  <c r="N281" i="32"/>
  <c r="M281" i="32"/>
  <c r="O281" i="32"/>
  <c r="N277" i="32"/>
  <c r="M277" i="32"/>
  <c r="O277" i="32"/>
  <c r="N273" i="32"/>
  <c r="M273" i="32"/>
  <c r="O273" i="32"/>
  <c r="N269" i="32"/>
  <c r="O269" i="32"/>
  <c r="M269" i="32"/>
  <c r="N265" i="32"/>
  <c r="M265" i="32"/>
  <c r="O265" i="32"/>
  <c r="N261" i="32"/>
  <c r="O261" i="32"/>
  <c r="M261" i="32"/>
  <c r="N257" i="32"/>
  <c r="M257" i="32"/>
  <c r="O257" i="32"/>
  <c r="N253" i="32"/>
  <c r="O253" i="32"/>
  <c r="M253" i="32"/>
  <c r="N249" i="32"/>
  <c r="O249" i="32"/>
  <c r="M249" i="32"/>
  <c r="N245" i="32"/>
  <c r="M245" i="32"/>
  <c r="O245" i="32"/>
  <c r="N241" i="32"/>
  <c r="M241" i="32"/>
  <c r="O241" i="32"/>
  <c r="N237" i="32"/>
  <c r="O237" i="32"/>
  <c r="M237" i="32"/>
  <c r="N233" i="32"/>
  <c r="M233" i="32"/>
  <c r="N229" i="32"/>
  <c r="M229" i="32"/>
  <c r="O229" i="32"/>
  <c r="N225" i="32"/>
  <c r="M225" i="32"/>
  <c r="O225" i="32"/>
  <c r="N221" i="32"/>
  <c r="O221" i="32"/>
  <c r="M221" i="32"/>
  <c r="N217" i="32"/>
  <c r="O217" i="32"/>
  <c r="N213" i="32"/>
  <c r="M213" i="32"/>
  <c r="O213" i="32"/>
  <c r="N209" i="32"/>
  <c r="M209" i="32"/>
  <c r="O209" i="32"/>
  <c r="N205" i="32"/>
  <c r="O205" i="32"/>
  <c r="M205" i="32"/>
  <c r="N201" i="32"/>
  <c r="M201" i="32"/>
  <c r="O201" i="32"/>
  <c r="N197" i="32"/>
  <c r="O197" i="32"/>
  <c r="M197" i="32"/>
  <c r="N193" i="32"/>
  <c r="M193" i="32"/>
  <c r="O193" i="32"/>
  <c r="N189" i="32"/>
  <c r="O189" i="32"/>
  <c r="N185" i="32"/>
  <c r="O185" i="32"/>
  <c r="M185" i="32"/>
  <c r="N181" i="32"/>
  <c r="M181" i="32"/>
  <c r="O181" i="32"/>
  <c r="N177" i="32"/>
  <c r="M177" i="32"/>
  <c r="O177" i="32"/>
  <c r="N173" i="32"/>
  <c r="O173" i="32"/>
  <c r="M173" i="32"/>
  <c r="N169" i="32"/>
  <c r="M169" i="32"/>
  <c r="O169" i="32"/>
  <c r="N165" i="32"/>
  <c r="M165" i="32"/>
  <c r="O165" i="32"/>
  <c r="N161" i="32"/>
  <c r="M161" i="32"/>
  <c r="O161" i="32"/>
  <c r="N157" i="32"/>
  <c r="O157" i="32"/>
  <c r="M157" i="32"/>
  <c r="N153" i="32"/>
  <c r="O153" i="32"/>
  <c r="M153" i="32"/>
  <c r="N149" i="32"/>
  <c r="O149" i="32"/>
  <c r="M149" i="32"/>
  <c r="N145" i="32"/>
  <c r="M145" i="32"/>
  <c r="O145" i="32"/>
  <c r="N141" i="32"/>
  <c r="O141" i="32"/>
  <c r="M141" i="32"/>
  <c r="N137" i="32"/>
  <c r="M137" i="32"/>
  <c r="O137" i="32"/>
  <c r="N133" i="32"/>
  <c r="O133" i="32"/>
  <c r="M133" i="32"/>
  <c r="N129" i="32"/>
  <c r="M129" i="32"/>
  <c r="O129" i="32"/>
  <c r="N125" i="32"/>
  <c r="O125" i="32"/>
  <c r="M125" i="32"/>
  <c r="N121" i="32"/>
  <c r="O121" i="32"/>
  <c r="M121" i="32"/>
  <c r="N117" i="32"/>
  <c r="M117" i="32"/>
  <c r="O117" i="32"/>
  <c r="N113" i="32"/>
  <c r="M113" i="32"/>
  <c r="O113" i="32"/>
  <c r="H5014" i="32"/>
  <c r="H5010" i="32"/>
  <c r="H5006" i="32"/>
  <c r="H5002" i="32"/>
  <c r="H4998" i="32"/>
  <c r="H4994" i="32"/>
  <c r="H4990" i="32"/>
  <c r="H4986" i="32"/>
  <c r="H4982" i="32"/>
  <c r="H4978" i="32"/>
  <c r="H4974" i="32"/>
  <c r="H4970" i="32"/>
  <c r="H4966" i="32"/>
  <c r="H4962" i="32"/>
  <c r="H4958" i="32"/>
  <c r="H4954" i="32"/>
  <c r="H4950" i="32"/>
  <c r="H4946" i="32"/>
  <c r="H4942" i="32"/>
  <c r="H4938" i="32"/>
  <c r="H4934" i="32"/>
  <c r="H4930" i="32"/>
  <c r="H4926" i="32"/>
  <c r="H4922" i="32"/>
  <c r="H4918" i="32"/>
  <c r="H4914" i="32"/>
  <c r="H4910" i="32"/>
  <c r="H4906" i="32"/>
  <c r="H4902" i="32"/>
  <c r="H4898" i="32"/>
  <c r="H4894" i="32"/>
  <c r="H4890" i="32"/>
  <c r="H4886" i="32"/>
  <c r="H4882" i="32"/>
  <c r="H4878" i="32"/>
  <c r="H4874" i="32"/>
  <c r="H4870" i="32"/>
  <c r="H4866" i="32"/>
  <c r="H4862" i="32"/>
  <c r="H4858" i="32"/>
  <c r="H4854" i="32"/>
  <c r="H4850" i="32"/>
  <c r="H4846" i="32"/>
  <c r="H4842" i="32"/>
  <c r="H4838" i="32"/>
  <c r="H4834" i="32"/>
  <c r="H4830" i="32"/>
  <c r="H4826" i="32"/>
  <c r="H4822" i="32"/>
  <c r="H4818" i="32"/>
  <c r="H4814" i="32"/>
  <c r="H4810" i="32"/>
  <c r="H4806" i="32"/>
  <c r="H4802" i="32"/>
  <c r="H4798" i="32"/>
  <c r="L4794" i="32"/>
  <c r="L4786" i="32"/>
  <c r="C4782" i="32"/>
  <c r="E4774" i="32"/>
  <c r="H4766" i="32"/>
  <c r="K4758" i="32"/>
  <c r="D4746" i="32"/>
  <c r="G4738" i="32"/>
  <c r="I4730" i="32"/>
  <c r="L4722" i="32"/>
  <c r="C4718" i="32"/>
  <c r="E4710" i="32"/>
  <c r="H4702" i="32"/>
  <c r="K4694" i="32"/>
  <c r="G4690" i="32"/>
  <c r="K4686" i="32"/>
  <c r="G4682" i="32"/>
  <c r="K4678" i="32"/>
  <c r="G4674" i="32"/>
  <c r="K4670" i="32"/>
  <c r="G4666" i="32"/>
  <c r="K4662" i="32"/>
  <c r="G4658" i="32"/>
  <c r="K4654" i="32"/>
  <c r="G4650" i="32"/>
  <c r="K4646" i="32"/>
  <c r="G4642" i="32"/>
  <c r="K4638" i="32"/>
  <c r="G4634" i="32"/>
  <c r="K4630" i="32"/>
  <c r="G4626" i="32"/>
  <c r="K4622" i="32"/>
  <c r="G4618" i="32"/>
  <c r="K4614" i="32"/>
  <c r="G4610" i="32"/>
  <c r="K4606" i="32"/>
  <c r="G4602" i="32"/>
  <c r="K4598" i="32"/>
  <c r="G4594" i="32"/>
  <c r="K4590" i="32"/>
  <c r="G4586" i="32"/>
  <c r="K4582" i="32"/>
  <c r="G4578" i="32"/>
  <c r="K4574" i="32"/>
  <c r="G4570" i="32"/>
  <c r="K4566" i="32"/>
  <c r="G4562" i="32"/>
  <c r="K4558" i="32"/>
  <c r="G4554" i="32"/>
  <c r="K4550" i="32"/>
  <c r="G4546" i="32"/>
  <c r="K4542" i="32"/>
  <c r="G4538" i="32"/>
  <c r="K4534" i="32"/>
  <c r="G4530" i="32"/>
  <c r="K4526" i="32"/>
  <c r="G4522" i="32"/>
  <c r="K4518" i="32"/>
  <c r="G4514" i="32"/>
  <c r="K4510" i="32"/>
  <c r="G4506" i="32"/>
  <c r="K4502" i="32"/>
  <c r="G4498" i="32"/>
  <c r="K4494" i="32"/>
  <c r="G4490" i="32"/>
  <c r="K4486" i="32"/>
  <c r="G4482" i="32"/>
  <c r="K4478" i="32"/>
  <c r="G4474" i="32"/>
  <c r="K4470" i="32"/>
  <c r="G4466" i="32"/>
  <c r="K4462" i="32"/>
  <c r="G4458" i="32"/>
  <c r="K4454" i="32"/>
  <c r="G4450" i="32"/>
  <c r="K4446" i="32"/>
  <c r="G4442" i="32"/>
  <c r="K4438" i="32"/>
  <c r="G4434" i="32"/>
  <c r="K4430" i="32"/>
  <c r="G4426" i="32"/>
  <c r="K4422" i="32"/>
  <c r="G4418" i="32"/>
  <c r="K4414" i="32"/>
  <c r="G4410" i="32"/>
  <c r="K4406" i="32"/>
  <c r="G4402" i="32"/>
  <c r="K4398" i="32"/>
  <c r="G4394" i="32"/>
  <c r="K4390" i="32"/>
  <c r="G4386" i="32"/>
  <c r="K4382" i="32"/>
  <c r="G4378" i="32"/>
  <c r="K4374" i="32"/>
  <c r="G4370" i="32"/>
  <c r="K4366" i="32"/>
  <c r="G4362" i="32"/>
  <c r="K4358" i="32"/>
  <c r="G4354" i="32"/>
  <c r="K4350" i="32"/>
  <c r="G4346" i="32"/>
  <c r="K4342" i="32"/>
  <c r="G4338" i="32"/>
  <c r="K4334" i="32"/>
  <c r="G4330" i="32"/>
  <c r="K4326" i="32"/>
  <c r="G4322" i="32"/>
  <c r="K4318" i="32"/>
  <c r="G4314" i="32"/>
  <c r="K4310" i="32"/>
  <c r="G4306" i="32"/>
  <c r="K4302" i="32"/>
  <c r="G4298" i="32"/>
  <c r="K4294" i="32"/>
  <c r="G4290" i="32"/>
  <c r="K4286" i="32"/>
  <c r="G4282" i="32"/>
  <c r="K4278" i="32"/>
  <c r="G4274" i="32"/>
  <c r="K4270" i="32"/>
  <c r="G4266" i="32"/>
  <c r="K4262" i="32"/>
  <c r="G4258" i="32"/>
  <c r="K4254" i="32"/>
  <c r="G4250" i="32"/>
  <c r="K4246" i="32"/>
  <c r="G4242" i="32"/>
  <c r="K4238" i="32"/>
  <c r="G4234" i="32"/>
  <c r="K4230" i="32"/>
  <c r="G4226" i="32"/>
  <c r="K4222" i="32"/>
  <c r="G4218" i="32"/>
  <c r="K4214" i="32"/>
  <c r="G4210" i="32"/>
  <c r="K4206" i="32"/>
  <c r="G4202" i="32"/>
  <c r="K4198" i="32"/>
  <c r="G4194" i="32"/>
  <c r="K4190" i="32"/>
  <c r="G4186" i="32"/>
  <c r="K4182" i="32"/>
  <c r="G4178" i="32"/>
  <c r="K4174" i="32"/>
  <c r="G4170" i="32"/>
  <c r="K4166" i="32"/>
  <c r="G4162" i="32"/>
  <c r="K4158" i="32"/>
  <c r="G4154" i="32"/>
  <c r="K4150" i="32"/>
  <c r="G4146" i="32"/>
  <c r="K4142" i="32"/>
  <c r="G4138" i="32"/>
  <c r="K4134" i="32"/>
  <c r="G4130" i="32"/>
  <c r="K4126" i="32"/>
  <c r="G4122" i="32"/>
  <c r="K4118" i="32"/>
  <c r="G4114" i="32"/>
  <c r="K4110" i="32"/>
  <c r="G4106" i="32"/>
  <c r="K4102" i="32"/>
  <c r="G4098" i="32"/>
  <c r="K4094" i="32"/>
  <c r="G4090" i="32"/>
  <c r="K4086" i="32"/>
  <c r="G4082" i="32"/>
  <c r="K4078" i="32"/>
  <c r="G4074" i="32"/>
  <c r="K4070" i="32"/>
  <c r="G4066" i="32"/>
  <c r="K4062" i="32"/>
  <c r="G4058" i="32"/>
  <c r="K4054" i="32"/>
  <c r="G4050" i="32"/>
  <c r="K4046" i="32"/>
  <c r="G4042" i="32"/>
  <c r="K4038" i="32"/>
  <c r="G4034" i="32"/>
  <c r="K4030" i="32"/>
  <c r="G4026" i="32"/>
  <c r="K4022" i="32"/>
  <c r="G4018" i="32"/>
  <c r="K4014" i="32"/>
  <c r="G4010" i="32"/>
  <c r="K4006" i="32"/>
  <c r="G4002" i="32"/>
  <c r="K3998" i="32"/>
  <c r="G3994" i="32"/>
  <c r="K3990" i="32"/>
  <c r="G3986" i="32"/>
  <c r="K3982" i="32"/>
  <c r="G3978" i="32"/>
  <c r="K3974" i="32"/>
  <c r="G3970" i="32"/>
  <c r="K3966" i="32"/>
  <c r="G3962" i="32"/>
  <c r="K3958" i="32"/>
  <c r="G3954" i="32"/>
  <c r="K3950" i="32"/>
  <c r="G3946" i="32"/>
  <c r="K3942" i="32"/>
  <c r="G3938" i="32"/>
  <c r="K3934" i="32"/>
  <c r="D3930" i="32"/>
  <c r="D3918" i="32"/>
  <c r="I3894" i="32"/>
  <c r="I3862" i="32"/>
  <c r="I3830" i="32"/>
  <c r="I3798" i="32"/>
  <c r="I3766" i="32"/>
  <c r="I3734" i="32"/>
  <c r="I3702" i="32"/>
  <c r="I3670" i="32"/>
  <c r="I3638" i="32"/>
  <c r="I3606" i="32"/>
  <c r="I3574" i="32"/>
  <c r="I3542" i="32"/>
  <c r="I3510" i="32"/>
  <c r="L3462" i="32"/>
  <c r="G3174" i="32"/>
  <c r="N3946" i="32"/>
  <c r="N3938" i="32"/>
  <c r="N3930" i="32"/>
  <c r="N3922" i="32"/>
  <c r="N3914" i="32"/>
  <c r="N3906" i="32"/>
  <c r="N3898" i="32"/>
  <c r="N3890" i="32"/>
  <c r="N3882" i="32"/>
  <c r="N3874" i="32"/>
  <c r="N3866" i="32"/>
  <c r="N3858" i="32"/>
  <c r="N3850" i="32"/>
  <c r="N3842" i="32"/>
  <c r="N3834" i="32"/>
  <c r="N3826" i="32"/>
  <c r="N3818" i="32"/>
  <c r="N3810" i="32"/>
  <c r="N3802" i="32"/>
  <c r="N3794" i="32"/>
  <c r="N3786" i="32"/>
  <c r="N3778" i="32"/>
  <c r="N3770" i="32"/>
  <c r="N3762" i="32"/>
  <c r="N3754" i="32"/>
  <c r="N3746" i="32"/>
  <c r="N3738" i="32"/>
  <c r="N3730" i="32"/>
  <c r="N3722" i="32"/>
  <c r="N3714" i="32"/>
  <c r="N3706" i="32"/>
  <c r="N3698" i="32"/>
  <c r="N3690" i="32"/>
  <c r="N3682" i="32"/>
  <c r="N3674" i="32"/>
  <c r="N3666" i="32"/>
  <c r="N3658" i="32"/>
  <c r="N3650" i="32"/>
  <c r="N3642" i="32"/>
  <c r="N3634" i="32"/>
  <c r="N3626" i="32"/>
  <c r="N3618" i="32"/>
  <c r="N3610" i="32"/>
  <c r="N3602" i="32"/>
  <c r="N3594" i="32"/>
  <c r="N3586" i="32"/>
  <c r="N3578" i="32"/>
  <c r="N3570" i="32"/>
  <c r="N3562" i="32"/>
  <c r="N3554" i="32"/>
  <c r="N3546" i="32"/>
  <c r="N3538" i="32"/>
  <c r="N3530" i="32"/>
  <c r="N3522" i="32"/>
  <c r="N3514" i="32"/>
  <c r="N3506" i="32"/>
  <c r="N3498" i="32"/>
  <c r="N3490" i="32"/>
  <c r="N3482" i="32"/>
  <c r="N3474" i="32"/>
  <c r="N3466" i="32"/>
  <c r="N3458" i="32"/>
  <c r="N3450" i="32"/>
  <c r="N3442" i="32"/>
  <c r="N3434" i="32"/>
  <c r="N3426" i="32"/>
  <c r="N3418" i="32"/>
  <c r="N3410" i="32"/>
  <c r="N3402" i="32"/>
  <c r="N3394" i="32"/>
  <c r="N3386" i="32"/>
  <c r="N3378" i="32"/>
  <c r="N3370" i="32"/>
  <c r="N3362" i="32"/>
  <c r="N3354" i="32"/>
  <c r="N3346" i="32"/>
  <c r="N3338" i="32"/>
  <c r="N3330" i="32"/>
  <c r="N3322" i="32"/>
  <c r="N3314" i="32"/>
  <c r="N3306" i="32"/>
  <c r="N3298" i="32"/>
  <c r="N3290" i="32"/>
  <c r="N3282" i="32"/>
  <c r="N3274" i="32"/>
  <c r="N3266" i="32"/>
  <c r="N3258" i="32"/>
  <c r="N3250" i="32"/>
  <c r="N3242" i="32"/>
  <c r="N3234" i="32"/>
  <c r="N3226" i="32"/>
  <c r="N3218" i="32"/>
  <c r="N3210" i="32"/>
  <c r="N3202" i="32"/>
  <c r="N3194" i="32"/>
  <c r="N3186" i="32"/>
  <c r="N3178" i="32"/>
  <c r="N3170" i="32"/>
  <c r="M3165" i="32"/>
  <c r="N3162" i="32"/>
  <c r="M3157" i="32"/>
  <c r="N3154" i="32"/>
  <c r="M3149" i="32"/>
  <c r="N3146" i="32"/>
  <c r="M3141" i="32"/>
  <c r="N3138" i="32"/>
  <c r="M3117" i="32"/>
  <c r="O3113" i="32"/>
  <c r="M3110" i="32"/>
  <c r="N3106" i="32"/>
  <c r="M3085" i="32"/>
  <c r="O3081" i="32"/>
  <c r="M3078" i="32"/>
  <c r="N3074" i="32"/>
  <c r="M3053" i="32"/>
  <c r="O3049" i="32"/>
  <c r="M3046" i="32"/>
  <c r="N3042" i="32"/>
  <c r="M3021" i="32"/>
  <c r="O3017" i="32"/>
  <c r="M3014" i="32"/>
  <c r="N3010" i="32"/>
  <c r="M2989" i="32"/>
  <c r="O2985" i="32"/>
  <c r="M2982" i="32"/>
  <c r="N2978" i="32"/>
  <c r="M2957" i="32"/>
  <c r="O2953" i="32"/>
  <c r="M2950" i="32"/>
  <c r="N2946" i="32"/>
  <c r="M2925" i="32"/>
  <c r="O2921" i="32"/>
  <c r="M2918" i="32"/>
  <c r="N2914" i="32"/>
  <c r="M2893" i="32"/>
  <c r="O2889" i="32"/>
  <c r="M2886" i="32"/>
  <c r="N2882" i="32"/>
  <c r="M2861" i="32"/>
  <c r="O2857" i="32"/>
  <c r="M2854" i="32"/>
  <c r="N2850" i="32"/>
  <c r="M2829" i="32"/>
  <c r="O2825" i="32"/>
  <c r="M2822" i="32"/>
  <c r="N2818" i="32"/>
  <c r="M2797" i="32"/>
  <c r="O2793" i="32"/>
  <c r="M2790" i="32"/>
  <c r="N2786" i="32"/>
  <c r="N2778" i="32"/>
  <c r="M2773" i="32"/>
  <c r="N2762" i="32"/>
  <c r="M2757" i="32"/>
  <c r="N2746" i="32"/>
  <c r="M2741" i="32"/>
  <c r="N2730" i="32"/>
  <c r="M2725" i="32"/>
  <c r="N2714" i="32"/>
  <c r="M2709" i="32"/>
  <c r="N2698" i="32"/>
  <c r="M2693" i="32"/>
  <c r="N2682" i="32"/>
  <c r="M2677" i="32"/>
  <c r="N2666" i="32"/>
  <c r="M2661" i="32"/>
  <c r="N2650" i="32"/>
  <c r="M2645" i="32"/>
  <c r="N2634" i="32"/>
  <c r="M2629" i="32"/>
  <c r="N2618" i="32"/>
  <c r="M2613" i="32"/>
  <c r="N2602" i="32"/>
  <c r="M2597" i="32"/>
  <c r="N2586" i="32"/>
  <c r="M2581" i="32"/>
  <c r="N2570" i="32"/>
  <c r="M2565" i="32"/>
  <c r="N2554" i="32"/>
  <c r="M2549" i="32"/>
  <c r="N2538" i="32"/>
  <c r="M2533" i="32"/>
  <c r="N2522" i="32"/>
  <c r="M2517" i="32"/>
  <c r="N2506" i="32"/>
  <c r="M2501" i="32"/>
  <c r="N2490" i="32"/>
  <c r="M2485" i="32"/>
  <c r="N2474" i="32"/>
  <c r="M2469" i="32"/>
  <c r="N2458" i="32"/>
  <c r="M2453" i="32"/>
  <c r="N2442" i="32"/>
  <c r="M2437" i="32"/>
  <c r="N2426" i="32"/>
  <c r="M2421" i="32"/>
  <c r="N2410" i="32"/>
  <c r="M2405" i="32"/>
  <c r="N2394" i="32"/>
  <c r="M2389" i="32"/>
  <c r="N2378" i="32"/>
  <c r="M2373" i="32"/>
  <c r="N2362" i="32"/>
  <c r="M2357" i="32"/>
  <c r="N2346" i="32"/>
  <c r="M2341" i="32"/>
  <c r="N2330" i="32"/>
  <c r="M2325" i="32"/>
  <c r="N2314" i="32"/>
  <c r="M2309" i="32"/>
  <c r="N2298" i="32"/>
  <c r="M2293" i="32"/>
  <c r="N2282" i="32"/>
  <c r="M2277" i="32"/>
  <c r="N2266" i="32"/>
  <c r="M2261" i="32"/>
  <c r="N2250" i="32"/>
  <c r="M2245" i="32"/>
  <c r="N2234" i="32"/>
  <c r="M2229" i="32"/>
  <c r="N2218" i="32"/>
  <c r="M2213" i="32"/>
  <c r="N2202" i="32"/>
  <c r="M2197" i="32"/>
  <c r="N2186" i="32"/>
  <c r="M2181" i="32"/>
  <c r="N2170" i="32"/>
  <c r="M2165" i="32"/>
  <c r="N2154" i="32"/>
  <c r="M2149" i="32"/>
  <c r="N2138" i="32"/>
  <c r="M2133" i="32"/>
  <c r="N2122" i="32"/>
  <c r="M2117" i="32"/>
  <c r="N2106" i="32"/>
  <c r="M2101" i="32"/>
  <c r="N2090" i="32"/>
  <c r="M2085" i="32"/>
  <c r="N2074" i="32"/>
  <c r="M2069" i="32"/>
  <c r="N2058" i="32"/>
  <c r="M2053" i="32"/>
  <c r="N2042" i="32"/>
  <c r="M2037" i="32"/>
  <c r="N2026" i="32"/>
  <c r="M2021" i="32"/>
  <c r="N2010" i="32"/>
  <c r="M2005" i="32"/>
  <c r="N1994" i="32"/>
  <c r="M1989" i="32"/>
  <c r="N1978" i="32"/>
  <c r="M1973" i="32"/>
  <c r="N1962" i="32"/>
  <c r="M1957" i="32"/>
  <c r="N1946" i="32"/>
  <c r="M1941" i="32"/>
  <c r="N1930" i="32"/>
  <c r="M1925" i="32"/>
  <c r="N1914" i="32"/>
  <c r="M1909" i="32"/>
  <c r="N1898" i="32"/>
  <c r="M1893" i="32"/>
  <c r="N1882" i="32"/>
  <c r="M1877" i="32"/>
  <c r="N1866" i="32"/>
  <c r="M1861" i="32"/>
  <c r="N1850" i="32"/>
  <c r="M1845" i="32"/>
  <c r="N1834" i="32"/>
  <c r="M1829" i="32"/>
  <c r="N1818" i="32"/>
  <c r="M1813" i="32"/>
  <c r="N1802" i="32"/>
  <c r="M1797" i="32"/>
  <c r="N1786" i="32"/>
  <c r="M1781" i="32"/>
  <c r="O1757" i="32"/>
  <c r="O1725" i="32"/>
  <c r="O1693" i="32"/>
  <c r="O1661" i="32"/>
  <c r="O1629" i="32"/>
  <c r="O1597" i="32"/>
  <c r="O1565" i="32"/>
  <c r="N1530" i="32"/>
  <c r="M1502" i="32"/>
  <c r="N1473" i="32"/>
  <c r="M1441" i="32"/>
  <c r="O1421" i="32"/>
  <c r="M1365" i="32"/>
  <c r="N1346" i="32"/>
  <c r="N1289" i="32"/>
  <c r="N1270" i="32"/>
  <c r="N1213" i="32"/>
  <c r="N1194" i="32"/>
  <c r="N1137" i="32"/>
  <c r="O1118" i="32"/>
  <c r="O1061" i="32"/>
  <c r="O1042" i="32"/>
  <c r="M1005" i="32"/>
  <c r="O985" i="32"/>
  <c r="O966" i="32"/>
  <c r="M929" i="32"/>
  <c r="O909" i="32"/>
  <c r="M853" i="32"/>
  <c r="N834" i="32"/>
  <c r="M773" i="32"/>
  <c r="O721" i="32"/>
  <c r="M697" i="32"/>
  <c r="N646" i="32"/>
  <c r="N621" i="32"/>
  <c r="N554" i="32"/>
  <c r="N521" i="32"/>
  <c r="M453" i="32"/>
  <c r="N386" i="32"/>
  <c r="O233" i="32"/>
  <c r="M189" i="32"/>
  <c r="M134" i="32"/>
  <c r="C16" i="32"/>
  <c r="G16" i="32"/>
  <c r="K16" i="32"/>
  <c r="D16" i="32"/>
  <c r="I16" i="32"/>
  <c r="B16" i="32"/>
  <c r="H16" i="32"/>
  <c r="J16" i="32"/>
  <c r="F16" i="32"/>
  <c r="L16" i="32"/>
  <c r="E16" i="32"/>
  <c r="C4" i="32"/>
  <c r="G4" i="32"/>
  <c r="K4" i="32"/>
  <c r="B4" i="32"/>
  <c r="H4" i="32"/>
  <c r="F4" i="32"/>
  <c r="L4" i="32"/>
  <c r="D4" i="32"/>
  <c r="J4" i="32"/>
  <c r="I4" i="32"/>
  <c r="E4" i="32"/>
  <c r="E104" i="32"/>
  <c r="I104" i="32"/>
  <c r="D104" i="32"/>
  <c r="H104" i="32"/>
  <c r="L104" i="32"/>
  <c r="B104" i="32"/>
  <c r="J104" i="32"/>
  <c r="G104" i="32"/>
  <c r="C104" i="32"/>
  <c r="F104" i="32"/>
  <c r="K104" i="32"/>
  <c r="E92" i="32"/>
  <c r="I92" i="32"/>
  <c r="D92" i="32"/>
  <c r="H92" i="32"/>
  <c r="L92" i="32"/>
  <c r="F92" i="32"/>
  <c r="C92" i="32"/>
  <c r="K92" i="32"/>
  <c r="B92" i="32"/>
  <c r="J92" i="32"/>
  <c r="G92" i="32"/>
  <c r="E84" i="32"/>
  <c r="I84" i="32"/>
  <c r="D84" i="32"/>
  <c r="H84" i="32"/>
  <c r="L84" i="32"/>
  <c r="B84" i="32"/>
  <c r="J84" i="32"/>
  <c r="G84" i="32"/>
  <c r="K84" i="32"/>
  <c r="F84" i="32"/>
  <c r="C84" i="32"/>
  <c r="E76" i="32"/>
  <c r="I76" i="32"/>
  <c r="D76" i="32"/>
  <c r="H76" i="32"/>
  <c r="L76" i="32"/>
  <c r="B76" i="32"/>
  <c r="J76" i="32"/>
  <c r="G76" i="32"/>
  <c r="C76" i="32"/>
  <c r="F76" i="32"/>
  <c r="K76" i="32"/>
  <c r="E68" i="32"/>
  <c r="I68" i="32"/>
  <c r="D68" i="32"/>
  <c r="H68" i="32"/>
  <c r="L68" i="32"/>
  <c r="B68" i="32"/>
  <c r="J68" i="32"/>
  <c r="G68" i="32"/>
  <c r="K68" i="32"/>
  <c r="F68" i="32"/>
  <c r="C68" i="32"/>
  <c r="E60" i="32"/>
  <c r="I60" i="32"/>
  <c r="D60" i="32"/>
  <c r="H60" i="32"/>
  <c r="L60" i="32"/>
  <c r="B60" i="32"/>
  <c r="J60" i="32"/>
  <c r="G60" i="32"/>
  <c r="C60" i="32"/>
  <c r="K60" i="32"/>
  <c r="F60" i="32"/>
  <c r="E48" i="32"/>
  <c r="I48" i="32"/>
  <c r="D48" i="32"/>
  <c r="H48" i="32"/>
  <c r="L48" i="32"/>
  <c r="F48" i="32"/>
  <c r="C48" i="32"/>
  <c r="K48" i="32"/>
  <c r="G48" i="32"/>
  <c r="B48" i="32"/>
  <c r="J48" i="32"/>
  <c r="D40" i="32"/>
  <c r="H40" i="32"/>
  <c r="L40" i="32"/>
  <c r="C40" i="32"/>
  <c r="G40" i="32"/>
  <c r="K40" i="32"/>
  <c r="I40" i="32"/>
  <c r="F40" i="32"/>
  <c r="B40" i="32"/>
  <c r="E40" i="32"/>
  <c r="J40" i="32"/>
  <c r="C32" i="32"/>
  <c r="G32" i="32"/>
  <c r="K32" i="32"/>
  <c r="D32" i="32"/>
  <c r="I32" i="32"/>
  <c r="B32" i="32"/>
  <c r="H32" i="32"/>
  <c r="E32" i="32"/>
  <c r="L32" i="32"/>
  <c r="F32" i="32"/>
  <c r="J32" i="32"/>
  <c r="H2" i="32"/>
  <c r="E4777" i="32"/>
  <c r="I4777" i="32"/>
  <c r="E4765" i="32"/>
  <c r="I4765" i="32"/>
  <c r="E4757" i="32"/>
  <c r="I4757" i="32"/>
  <c r="E4749" i="32"/>
  <c r="I4749" i="32"/>
  <c r="E4741" i="32"/>
  <c r="I4741" i="32"/>
  <c r="E4729" i="32"/>
  <c r="I4729" i="32"/>
  <c r="E4717" i="32"/>
  <c r="I4717" i="32"/>
  <c r="E4705" i="32"/>
  <c r="I4705" i="32"/>
  <c r="C4693" i="32"/>
  <c r="G4693" i="32"/>
  <c r="K4693" i="32"/>
  <c r="E4693" i="32"/>
  <c r="I4693" i="32"/>
  <c r="C4685" i="32"/>
  <c r="G4685" i="32"/>
  <c r="K4685" i="32"/>
  <c r="E4685" i="32"/>
  <c r="I4685" i="32"/>
  <c r="C4673" i="32"/>
  <c r="G4673" i="32"/>
  <c r="K4673" i="32"/>
  <c r="E4673" i="32"/>
  <c r="I4673" i="32"/>
  <c r="C4661" i="32"/>
  <c r="G4661" i="32"/>
  <c r="K4661" i="32"/>
  <c r="E4661" i="32"/>
  <c r="I4661" i="32"/>
  <c r="C4649" i="32"/>
  <c r="G4649" i="32"/>
  <c r="K4649" i="32"/>
  <c r="E4649" i="32"/>
  <c r="I4649" i="32"/>
  <c r="C4637" i="32"/>
  <c r="G4637" i="32"/>
  <c r="K4637" i="32"/>
  <c r="E4637" i="32"/>
  <c r="I4637" i="32"/>
  <c r="C4629" i="32"/>
  <c r="G4629" i="32"/>
  <c r="K4629" i="32"/>
  <c r="E4629" i="32"/>
  <c r="I4629" i="32"/>
  <c r="C4617" i="32"/>
  <c r="G4617" i="32"/>
  <c r="K4617" i="32"/>
  <c r="E4617" i="32"/>
  <c r="I4617" i="32"/>
  <c r="C4605" i="32"/>
  <c r="G4605" i="32"/>
  <c r="K4605" i="32"/>
  <c r="E4605" i="32"/>
  <c r="I4605" i="32"/>
  <c r="C4593" i="32"/>
  <c r="G4593" i="32"/>
  <c r="K4593" i="32"/>
  <c r="E4593" i="32"/>
  <c r="I4593" i="32"/>
  <c r="C4585" i="32"/>
  <c r="G4585" i="32"/>
  <c r="K4585" i="32"/>
  <c r="E4585" i="32"/>
  <c r="I4585" i="32"/>
  <c r="C4573" i="32"/>
  <c r="G4573" i="32"/>
  <c r="K4573" i="32"/>
  <c r="E4573" i="32"/>
  <c r="I4573" i="32"/>
  <c r="C4561" i="32"/>
  <c r="G4561" i="32"/>
  <c r="K4561" i="32"/>
  <c r="E4561" i="32"/>
  <c r="I4561" i="32"/>
  <c r="C4553" i="32"/>
  <c r="G4553" i="32"/>
  <c r="K4553" i="32"/>
  <c r="E4553" i="32"/>
  <c r="I4553" i="32"/>
  <c r="C4541" i="32"/>
  <c r="G4541" i="32"/>
  <c r="K4541" i="32"/>
  <c r="E4541" i="32"/>
  <c r="I4541" i="32"/>
  <c r="C4529" i="32"/>
  <c r="G4529" i="32"/>
  <c r="K4529" i="32"/>
  <c r="E4529" i="32"/>
  <c r="I4529" i="32"/>
  <c r="C4517" i="32"/>
  <c r="G4517" i="32"/>
  <c r="K4517" i="32"/>
  <c r="E4517" i="32"/>
  <c r="I4517" i="32"/>
  <c r="C4505" i="32"/>
  <c r="G4505" i="32"/>
  <c r="K4505" i="32"/>
  <c r="E4505" i="32"/>
  <c r="I4505" i="32"/>
  <c r="C4497" i="32"/>
  <c r="G4497" i="32"/>
  <c r="K4497" i="32"/>
  <c r="E4497" i="32"/>
  <c r="I4497" i="32"/>
  <c r="C4485" i="32"/>
  <c r="G4485" i="32"/>
  <c r="K4485" i="32"/>
  <c r="E4485" i="32"/>
  <c r="I4485" i="32"/>
  <c r="C4473" i="32"/>
  <c r="G4473" i="32"/>
  <c r="K4473" i="32"/>
  <c r="E4473" i="32"/>
  <c r="I4473" i="32"/>
  <c r="C4461" i="32"/>
  <c r="G4461" i="32"/>
  <c r="K4461" i="32"/>
  <c r="E4461" i="32"/>
  <c r="I4461" i="32"/>
  <c r="C4449" i="32"/>
  <c r="G4449" i="32"/>
  <c r="K4449" i="32"/>
  <c r="E4449" i="32"/>
  <c r="I4449" i="32"/>
  <c r="C4437" i="32"/>
  <c r="G4437" i="32"/>
  <c r="K4437" i="32"/>
  <c r="E4437" i="32"/>
  <c r="I4437" i="32"/>
  <c r="C4425" i="32"/>
  <c r="G4425" i="32"/>
  <c r="K4425" i="32"/>
  <c r="E4425" i="32"/>
  <c r="I4425" i="32"/>
  <c r="C4413" i="32"/>
  <c r="G4413" i="32"/>
  <c r="K4413" i="32"/>
  <c r="E4413" i="32"/>
  <c r="I4413" i="32"/>
  <c r="C4401" i="32"/>
  <c r="G4401" i="32"/>
  <c r="K4401" i="32"/>
  <c r="E4401" i="32"/>
  <c r="I4401" i="32"/>
  <c r="C4389" i="32"/>
  <c r="G4389" i="32"/>
  <c r="K4389" i="32"/>
  <c r="E4389" i="32"/>
  <c r="I4389" i="32"/>
  <c r="C4381" i="32"/>
  <c r="G4381" i="32"/>
  <c r="K4381" i="32"/>
  <c r="E4381" i="32"/>
  <c r="I4381" i="32"/>
  <c r="C4369" i="32"/>
  <c r="G4369" i="32"/>
  <c r="K4369" i="32"/>
  <c r="E4369" i="32"/>
  <c r="I4369" i="32"/>
  <c r="C4357" i="32"/>
  <c r="G4357" i="32"/>
  <c r="K4357" i="32"/>
  <c r="E4357" i="32"/>
  <c r="I4357" i="32"/>
  <c r="C4345" i="32"/>
  <c r="G4345" i="32"/>
  <c r="K4345" i="32"/>
  <c r="E4345" i="32"/>
  <c r="I4345" i="32"/>
  <c r="C4333" i="32"/>
  <c r="G4333" i="32"/>
  <c r="K4333" i="32"/>
  <c r="E4333" i="32"/>
  <c r="I4333" i="32"/>
  <c r="C4321" i="32"/>
  <c r="G4321" i="32"/>
  <c r="K4321" i="32"/>
  <c r="E4321" i="32"/>
  <c r="I4321" i="32"/>
  <c r="C4309" i="32"/>
  <c r="G4309" i="32"/>
  <c r="K4309" i="32"/>
  <c r="E4309" i="32"/>
  <c r="I4309" i="32"/>
  <c r="C4297" i="32"/>
  <c r="G4297" i="32"/>
  <c r="K4297" i="32"/>
  <c r="E4297" i="32"/>
  <c r="I4297" i="32"/>
  <c r="C4285" i="32"/>
  <c r="G4285" i="32"/>
  <c r="K4285" i="32"/>
  <c r="E4285" i="32"/>
  <c r="I4285" i="32"/>
  <c r="C4273" i="32"/>
  <c r="G4273" i="32"/>
  <c r="K4273" i="32"/>
  <c r="E4273" i="32"/>
  <c r="I4273" i="32"/>
  <c r="C4265" i="32"/>
  <c r="G4265" i="32"/>
  <c r="K4265" i="32"/>
  <c r="E4265" i="32"/>
  <c r="I4265" i="32"/>
  <c r="C4253" i="32"/>
  <c r="G4253" i="32"/>
  <c r="K4253" i="32"/>
  <c r="E4253" i="32"/>
  <c r="I4253" i="32"/>
  <c r="C4241" i="32"/>
  <c r="G4241" i="32"/>
  <c r="K4241" i="32"/>
  <c r="E4241" i="32"/>
  <c r="I4241" i="32"/>
  <c r="C4229" i="32"/>
  <c r="G4229" i="32"/>
  <c r="K4229" i="32"/>
  <c r="E4229" i="32"/>
  <c r="I4229" i="32"/>
  <c r="C4221" i="32"/>
  <c r="G4221" i="32"/>
  <c r="K4221" i="32"/>
  <c r="E4221" i="32"/>
  <c r="I4221" i="32"/>
  <c r="C4209" i="32"/>
  <c r="G4209" i="32"/>
  <c r="K4209" i="32"/>
  <c r="E4209" i="32"/>
  <c r="I4209" i="32"/>
  <c r="C4197" i="32"/>
  <c r="G4197" i="32"/>
  <c r="K4197" i="32"/>
  <c r="E4197" i="32"/>
  <c r="I4197" i="32"/>
  <c r="C4185" i="32"/>
  <c r="G4185" i="32"/>
  <c r="K4185" i="32"/>
  <c r="E4185" i="32"/>
  <c r="I4185" i="32"/>
  <c r="C4173" i="32"/>
  <c r="G4173" i="32"/>
  <c r="K4173" i="32"/>
  <c r="E4173" i="32"/>
  <c r="I4173" i="32"/>
  <c r="C4161" i="32"/>
  <c r="G4161" i="32"/>
  <c r="K4161" i="32"/>
  <c r="E4161" i="32"/>
  <c r="I4161" i="32"/>
  <c r="C4149" i="32"/>
  <c r="G4149" i="32"/>
  <c r="K4149" i="32"/>
  <c r="E4149" i="32"/>
  <c r="I4149" i="32"/>
  <c r="C4137" i="32"/>
  <c r="G4137" i="32"/>
  <c r="K4137" i="32"/>
  <c r="E4137" i="32"/>
  <c r="I4137" i="32"/>
  <c r="C4129" i="32"/>
  <c r="G4129" i="32"/>
  <c r="K4129" i="32"/>
  <c r="E4129" i="32"/>
  <c r="I4129" i="32"/>
  <c r="C4117" i="32"/>
  <c r="G4117" i="32"/>
  <c r="K4117" i="32"/>
  <c r="E4117" i="32"/>
  <c r="I4117" i="32"/>
  <c r="C4105" i="32"/>
  <c r="G4105" i="32"/>
  <c r="K4105" i="32"/>
  <c r="E4105" i="32"/>
  <c r="I4105" i="32"/>
  <c r="C4097" i="32"/>
  <c r="G4097" i="32"/>
  <c r="K4097" i="32"/>
  <c r="E4097" i="32"/>
  <c r="I4097" i="32"/>
  <c r="C4085" i="32"/>
  <c r="G4085" i="32"/>
  <c r="K4085" i="32"/>
  <c r="E4085" i="32"/>
  <c r="I4085" i="32"/>
  <c r="C4073" i="32"/>
  <c r="G4073" i="32"/>
  <c r="K4073" i="32"/>
  <c r="E4073" i="32"/>
  <c r="I4073" i="32"/>
  <c r="C4065" i="32"/>
  <c r="G4065" i="32"/>
  <c r="K4065" i="32"/>
  <c r="E4065" i="32"/>
  <c r="I4065" i="32"/>
  <c r="C4053" i="32"/>
  <c r="G4053" i="32"/>
  <c r="K4053" i="32"/>
  <c r="E4053" i="32"/>
  <c r="I4053" i="32"/>
  <c r="C4045" i="32"/>
  <c r="G4045" i="32"/>
  <c r="K4045" i="32"/>
  <c r="E4045" i="32"/>
  <c r="I4045" i="32"/>
  <c r="C4033" i="32"/>
  <c r="G4033" i="32"/>
  <c r="K4033" i="32"/>
  <c r="E4033" i="32"/>
  <c r="I4033" i="32"/>
  <c r="C4025" i="32"/>
  <c r="G4025" i="32"/>
  <c r="K4025" i="32"/>
  <c r="E4025" i="32"/>
  <c r="I4025" i="32"/>
  <c r="C4017" i="32"/>
  <c r="G4017" i="32"/>
  <c r="K4017" i="32"/>
  <c r="E4017" i="32"/>
  <c r="I4017" i="32"/>
  <c r="C4005" i="32"/>
  <c r="G4005" i="32"/>
  <c r="K4005" i="32"/>
  <c r="E4005" i="32"/>
  <c r="I4005" i="32"/>
  <c r="C3993" i="32"/>
  <c r="G3993" i="32"/>
  <c r="K3993" i="32"/>
  <c r="E3993" i="32"/>
  <c r="I3993" i="32"/>
  <c r="C3985" i="32"/>
  <c r="G3985" i="32"/>
  <c r="K3985" i="32"/>
  <c r="E3985" i="32"/>
  <c r="I3985" i="32"/>
  <c r="C3973" i="32"/>
  <c r="G3973" i="32"/>
  <c r="K3973" i="32"/>
  <c r="E3973" i="32"/>
  <c r="I3973" i="32"/>
  <c r="C3965" i="32"/>
  <c r="G3965" i="32"/>
  <c r="K3965" i="32"/>
  <c r="E3965" i="32"/>
  <c r="I3965" i="32"/>
  <c r="C3953" i="32"/>
  <c r="G3953" i="32"/>
  <c r="K3953" i="32"/>
  <c r="E3953" i="32"/>
  <c r="I3953" i="32"/>
  <c r="C3941" i="32"/>
  <c r="G3941" i="32"/>
  <c r="K3941" i="32"/>
  <c r="E3941" i="32"/>
  <c r="I3941" i="32"/>
  <c r="C3933" i="32"/>
  <c r="G3933" i="32"/>
  <c r="K3933" i="32"/>
  <c r="E3933" i="32"/>
  <c r="I3933" i="32"/>
  <c r="B3921" i="32"/>
  <c r="F3921" i="32"/>
  <c r="J3921" i="32"/>
  <c r="E3921" i="32"/>
  <c r="I3921" i="32"/>
  <c r="D3921" i="32"/>
  <c r="L3921" i="32"/>
  <c r="H3921" i="32"/>
  <c r="B3905" i="32"/>
  <c r="F3905" i="32"/>
  <c r="J3905" i="32"/>
  <c r="C3905" i="32"/>
  <c r="G3905" i="32"/>
  <c r="K3905" i="32"/>
  <c r="E3905" i="32"/>
  <c r="I3905" i="32"/>
  <c r="D3905" i="32"/>
  <c r="L3905" i="32"/>
  <c r="B3897" i="32"/>
  <c r="F3897" i="32"/>
  <c r="J3897" i="32"/>
  <c r="C3897" i="32"/>
  <c r="G3897" i="32"/>
  <c r="K3897" i="32"/>
  <c r="E3897" i="32"/>
  <c r="I3897" i="32"/>
  <c r="L3897" i="32"/>
  <c r="D3897" i="32"/>
  <c r="B3885" i="32"/>
  <c r="F3885" i="32"/>
  <c r="J3885" i="32"/>
  <c r="C3885" i="32"/>
  <c r="G3885" i="32"/>
  <c r="K3885" i="32"/>
  <c r="E3885" i="32"/>
  <c r="I3885" i="32"/>
  <c r="H3885" i="32"/>
  <c r="B3873" i="32"/>
  <c r="F3873" i="32"/>
  <c r="J3873" i="32"/>
  <c r="C3873" i="32"/>
  <c r="G3873" i="32"/>
  <c r="K3873" i="32"/>
  <c r="E3873" i="32"/>
  <c r="I3873" i="32"/>
  <c r="D3873" i="32"/>
  <c r="L3873" i="32"/>
  <c r="B3861" i="32"/>
  <c r="F3861" i="32"/>
  <c r="J3861" i="32"/>
  <c r="C3861" i="32"/>
  <c r="G3861" i="32"/>
  <c r="K3861" i="32"/>
  <c r="E3861" i="32"/>
  <c r="I3861" i="32"/>
  <c r="H3861" i="32"/>
  <c r="B3849" i="32"/>
  <c r="F3849" i="32"/>
  <c r="J3849" i="32"/>
  <c r="C3849" i="32"/>
  <c r="G3849" i="32"/>
  <c r="K3849" i="32"/>
  <c r="E3849" i="32"/>
  <c r="I3849" i="32"/>
  <c r="L3849" i="32"/>
  <c r="D3849" i="32"/>
  <c r="B3841" i="32"/>
  <c r="F3841" i="32"/>
  <c r="J3841" i="32"/>
  <c r="C3841" i="32"/>
  <c r="G3841" i="32"/>
  <c r="K3841" i="32"/>
  <c r="E3841" i="32"/>
  <c r="I3841" i="32"/>
  <c r="D3841" i="32"/>
  <c r="L3841" i="32"/>
  <c r="B3829" i="32"/>
  <c r="F3829" i="32"/>
  <c r="J3829" i="32"/>
  <c r="C3829" i="32"/>
  <c r="G3829" i="32"/>
  <c r="K3829" i="32"/>
  <c r="E3829" i="32"/>
  <c r="I3829" i="32"/>
  <c r="H3829" i="32"/>
  <c r="B3817" i="32"/>
  <c r="F3817" i="32"/>
  <c r="J3817" i="32"/>
  <c r="C3817" i="32"/>
  <c r="G3817" i="32"/>
  <c r="K3817" i="32"/>
  <c r="E3817" i="32"/>
  <c r="I3817" i="32"/>
  <c r="L3817" i="32"/>
  <c r="D3817" i="32"/>
  <c r="B3805" i="32"/>
  <c r="F3805" i="32"/>
  <c r="J3805" i="32"/>
  <c r="C3805" i="32"/>
  <c r="G3805" i="32"/>
  <c r="K3805" i="32"/>
  <c r="E3805" i="32"/>
  <c r="I3805" i="32"/>
  <c r="H3805" i="32"/>
  <c r="B3793" i="32"/>
  <c r="F3793" i="32"/>
  <c r="J3793" i="32"/>
  <c r="C3793" i="32"/>
  <c r="G3793" i="32"/>
  <c r="K3793" i="32"/>
  <c r="E3793" i="32"/>
  <c r="I3793" i="32"/>
  <c r="D3793" i="32"/>
  <c r="L3793" i="32"/>
  <c r="B3785" i="32"/>
  <c r="F3785" i="32"/>
  <c r="J3785" i="32"/>
  <c r="C3785" i="32"/>
  <c r="G3785" i="32"/>
  <c r="K3785" i="32"/>
  <c r="E3785" i="32"/>
  <c r="I3785" i="32"/>
  <c r="L3785" i="32"/>
  <c r="D3785" i="32"/>
  <c r="B3781" i="32"/>
  <c r="F3781" i="32"/>
  <c r="J3781" i="32"/>
  <c r="C3781" i="32"/>
  <c r="G3781" i="32"/>
  <c r="K3781" i="32"/>
  <c r="E3781" i="32"/>
  <c r="I3781" i="32"/>
  <c r="H3781" i="32"/>
  <c r="B3773" i="32"/>
  <c r="F3773" i="32"/>
  <c r="J3773" i="32"/>
  <c r="C3773" i="32"/>
  <c r="G3773" i="32"/>
  <c r="K3773" i="32"/>
  <c r="E3773" i="32"/>
  <c r="I3773" i="32"/>
  <c r="H3773" i="32"/>
  <c r="B3765" i="32"/>
  <c r="F3765" i="32"/>
  <c r="J3765" i="32"/>
  <c r="C3765" i="32"/>
  <c r="G3765" i="32"/>
  <c r="K3765" i="32"/>
  <c r="E3765" i="32"/>
  <c r="I3765" i="32"/>
  <c r="H3765" i="32"/>
  <c r="B3753" i="32"/>
  <c r="F3753" i="32"/>
  <c r="J3753" i="32"/>
  <c r="C3753" i="32"/>
  <c r="G3753" i="32"/>
  <c r="K3753" i="32"/>
  <c r="E3753" i="32"/>
  <c r="I3753" i="32"/>
  <c r="L3753" i="32"/>
  <c r="D3753" i="32"/>
  <c r="B3745" i="32"/>
  <c r="F3745" i="32"/>
  <c r="J3745" i="32"/>
  <c r="C3745" i="32"/>
  <c r="G3745" i="32"/>
  <c r="K3745" i="32"/>
  <c r="E3745" i="32"/>
  <c r="I3745" i="32"/>
  <c r="D3745" i="32"/>
  <c r="L3745" i="32"/>
  <c r="B3737" i="32"/>
  <c r="F3737" i="32"/>
  <c r="J3737" i="32"/>
  <c r="C3737" i="32"/>
  <c r="G3737" i="32"/>
  <c r="K3737" i="32"/>
  <c r="E3737" i="32"/>
  <c r="I3737" i="32"/>
  <c r="L3737" i="32"/>
  <c r="D3737" i="32"/>
  <c r="B3725" i="32"/>
  <c r="F3725" i="32"/>
  <c r="J3725" i="32"/>
  <c r="C3725" i="32"/>
  <c r="G3725" i="32"/>
  <c r="K3725" i="32"/>
  <c r="E3725" i="32"/>
  <c r="I3725" i="32"/>
  <c r="H3725" i="32"/>
  <c r="B3717" i="32"/>
  <c r="F3717" i="32"/>
  <c r="J3717" i="32"/>
  <c r="C3717" i="32"/>
  <c r="G3717" i="32"/>
  <c r="K3717" i="32"/>
  <c r="E3717" i="32"/>
  <c r="I3717" i="32"/>
  <c r="H3717" i="32"/>
  <c r="B3705" i="32"/>
  <c r="F3705" i="32"/>
  <c r="J3705" i="32"/>
  <c r="C3705" i="32"/>
  <c r="G3705" i="32"/>
  <c r="K3705" i="32"/>
  <c r="E3705" i="32"/>
  <c r="I3705" i="32"/>
  <c r="L3705" i="32"/>
  <c r="D3705" i="32"/>
  <c r="B3697" i="32"/>
  <c r="F3697" i="32"/>
  <c r="J3697" i="32"/>
  <c r="C3697" i="32"/>
  <c r="G3697" i="32"/>
  <c r="K3697" i="32"/>
  <c r="E3697" i="32"/>
  <c r="I3697" i="32"/>
  <c r="D3697" i="32"/>
  <c r="L3697" i="32"/>
  <c r="B3685" i="32"/>
  <c r="F3685" i="32"/>
  <c r="J3685" i="32"/>
  <c r="C3685" i="32"/>
  <c r="G3685" i="32"/>
  <c r="K3685" i="32"/>
  <c r="E3685" i="32"/>
  <c r="I3685" i="32"/>
  <c r="H3685" i="32"/>
  <c r="B3677" i="32"/>
  <c r="F3677" i="32"/>
  <c r="J3677" i="32"/>
  <c r="C3677" i="32"/>
  <c r="G3677" i="32"/>
  <c r="K3677" i="32"/>
  <c r="E3677" i="32"/>
  <c r="I3677" i="32"/>
  <c r="H3677" i="32"/>
  <c r="B3669" i="32"/>
  <c r="F3669" i="32"/>
  <c r="J3669" i="32"/>
  <c r="C3669" i="32"/>
  <c r="G3669" i="32"/>
  <c r="K3669" i="32"/>
  <c r="E3669" i="32"/>
  <c r="I3669" i="32"/>
  <c r="H3669" i="32"/>
  <c r="B3661" i="32"/>
  <c r="F3661" i="32"/>
  <c r="J3661" i="32"/>
  <c r="C3661" i="32"/>
  <c r="G3661" i="32"/>
  <c r="K3661" i="32"/>
  <c r="E3661" i="32"/>
  <c r="I3661" i="32"/>
  <c r="H3661" i="32"/>
  <c r="B3649" i="32"/>
  <c r="F3649" i="32"/>
  <c r="J3649" i="32"/>
  <c r="C3649" i="32"/>
  <c r="G3649" i="32"/>
  <c r="K3649" i="32"/>
  <c r="E3649" i="32"/>
  <c r="I3649" i="32"/>
  <c r="D3649" i="32"/>
  <c r="L3649" i="32"/>
  <c r="B3641" i="32"/>
  <c r="F3641" i="32"/>
  <c r="J3641" i="32"/>
  <c r="C3641" i="32"/>
  <c r="G3641" i="32"/>
  <c r="K3641" i="32"/>
  <c r="E3641" i="32"/>
  <c r="I3641" i="32"/>
  <c r="L3641" i="32"/>
  <c r="D3641" i="32"/>
  <c r="B3629" i="32"/>
  <c r="F3629" i="32"/>
  <c r="J3629" i="32"/>
  <c r="C3629" i="32"/>
  <c r="G3629" i="32"/>
  <c r="K3629" i="32"/>
  <c r="E3629" i="32"/>
  <c r="I3629" i="32"/>
  <c r="H3629" i="32"/>
  <c r="B3621" i="32"/>
  <c r="F3621" i="32"/>
  <c r="J3621" i="32"/>
  <c r="C3621" i="32"/>
  <c r="G3621" i="32"/>
  <c r="K3621" i="32"/>
  <c r="E3621" i="32"/>
  <c r="I3621" i="32"/>
  <c r="H3621" i="32"/>
  <c r="B3613" i="32"/>
  <c r="F3613" i="32"/>
  <c r="J3613" i="32"/>
  <c r="C3613" i="32"/>
  <c r="G3613" i="32"/>
  <c r="K3613" i="32"/>
  <c r="E3613" i="32"/>
  <c r="I3613" i="32"/>
  <c r="H3613" i="32"/>
  <c r="B3605" i="32"/>
  <c r="F3605" i="32"/>
  <c r="J3605" i="32"/>
  <c r="C3605" i="32"/>
  <c r="G3605" i="32"/>
  <c r="K3605" i="32"/>
  <c r="E3605" i="32"/>
  <c r="I3605" i="32"/>
  <c r="H3605" i="32"/>
  <c r="B3597" i="32"/>
  <c r="F3597" i="32"/>
  <c r="J3597" i="32"/>
  <c r="C3597" i="32"/>
  <c r="G3597" i="32"/>
  <c r="K3597" i="32"/>
  <c r="E3597" i="32"/>
  <c r="I3597" i="32"/>
  <c r="H3597" i="32"/>
  <c r="B3585" i="32"/>
  <c r="F3585" i="32"/>
  <c r="J3585" i="32"/>
  <c r="C3585" i="32"/>
  <c r="G3585" i="32"/>
  <c r="K3585" i="32"/>
  <c r="E3585" i="32"/>
  <c r="I3585" i="32"/>
  <c r="D3585" i="32"/>
  <c r="L3585" i="32"/>
  <c r="B3577" i="32"/>
  <c r="F3577" i="32"/>
  <c r="J3577" i="32"/>
  <c r="C3577" i="32"/>
  <c r="G3577" i="32"/>
  <c r="K3577" i="32"/>
  <c r="E3577" i="32"/>
  <c r="I3577" i="32"/>
  <c r="L3577" i="32"/>
  <c r="D3577" i="32"/>
  <c r="B3565" i="32"/>
  <c r="F3565" i="32"/>
  <c r="J3565" i="32"/>
  <c r="C3565" i="32"/>
  <c r="G3565" i="32"/>
  <c r="K3565" i="32"/>
  <c r="E3565" i="32"/>
  <c r="I3565" i="32"/>
  <c r="H3565" i="32"/>
  <c r="B3557" i="32"/>
  <c r="F3557" i="32"/>
  <c r="J3557" i="32"/>
  <c r="C3557" i="32"/>
  <c r="G3557" i="32"/>
  <c r="K3557" i="32"/>
  <c r="E3557" i="32"/>
  <c r="I3557" i="32"/>
  <c r="H3557" i="32"/>
  <c r="B3549" i="32"/>
  <c r="F3549" i="32"/>
  <c r="J3549" i="32"/>
  <c r="C3549" i="32"/>
  <c r="G3549" i="32"/>
  <c r="K3549" i="32"/>
  <c r="E3549" i="32"/>
  <c r="I3549" i="32"/>
  <c r="H3549" i="32"/>
  <c r="B3541" i="32"/>
  <c r="F3541" i="32"/>
  <c r="J3541" i="32"/>
  <c r="C3541" i="32"/>
  <c r="G3541" i="32"/>
  <c r="K3541" i="32"/>
  <c r="E3541" i="32"/>
  <c r="I3541" i="32"/>
  <c r="H3541" i="32"/>
  <c r="B3533" i="32"/>
  <c r="F3533" i="32"/>
  <c r="J3533" i="32"/>
  <c r="C3533" i="32"/>
  <c r="G3533" i="32"/>
  <c r="K3533" i="32"/>
  <c r="E3533" i="32"/>
  <c r="I3533" i="32"/>
  <c r="H3533" i="32"/>
  <c r="B3529" i="32"/>
  <c r="F3529" i="32"/>
  <c r="J3529" i="32"/>
  <c r="C3529" i="32"/>
  <c r="G3529" i="32"/>
  <c r="K3529" i="32"/>
  <c r="E3529" i="32"/>
  <c r="I3529" i="32"/>
  <c r="L3529" i="32"/>
  <c r="D3529" i="32"/>
  <c r="B3525" i="32"/>
  <c r="F3525" i="32"/>
  <c r="J3525" i="32"/>
  <c r="C3525" i="32"/>
  <c r="G3525" i="32"/>
  <c r="K3525" i="32"/>
  <c r="E3525" i="32"/>
  <c r="I3525" i="32"/>
  <c r="H3525" i="32"/>
  <c r="B3521" i="32"/>
  <c r="F3521" i="32"/>
  <c r="J3521" i="32"/>
  <c r="C3521" i="32"/>
  <c r="G3521" i="32"/>
  <c r="K3521" i="32"/>
  <c r="E3521" i="32"/>
  <c r="I3521" i="32"/>
  <c r="D3521" i="32"/>
  <c r="L3521" i="32"/>
  <c r="B3517" i="32"/>
  <c r="F3517" i="32"/>
  <c r="J3517" i="32"/>
  <c r="C3517" i="32"/>
  <c r="G3517" i="32"/>
  <c r="K3517" i="32"/>
  <c r="E3517" i="32"/>
  <c r="I3517" i="32"/>
  <c r="H3517" i="32"/>
  <c r="B3513" i="32"/>
  <c r="F3513" i="32"/>
  <c r="J3513" i="32"/>
  <c r="C3513" i="32"/>
  <c r="G3513" i="32"/>
  <c r="K3513" i="32"/>
  <c r="E3513" i="32"/>
  <c r="I3513" i="32"/>
  <c r="L3513" i="32"/>
  <c r="D3513" i="32"/>
  <c r="B3509" i="32"/>
  <c r="F3509" i="32"/>
  <c r="J3509" i="32"/>
  <c r="C3509" i="32"/>
  <c r="G3509" i="32"/>
  <c r="K3509" i="32"/>
  <c r="E3509" i="32"/>
  <c r="I3509" i="32"/>
  <c r="H3509" i="32"/>
  <c r="B3505" i="32"/>
  <c r="F3505" i="32"/>
  <c r="J3505" i="32"/>
  <c r="C3505" i="32"/>
  <c r="G3505" i="32"/>
  <c r="K3505" i="32"/>
  <c r="E3505" i="32"/>
  <c r="I3505" i="32"/>
  <c r="D3505" i="32"/>
  <c r="L3505" i="32"/>
  <c r="B3501" i="32"/>
  <c r="F3501" i="32"/>
  <c r="J3501" i="32"/>
  <c r="C3501" i="32"/>
  <c r="G3501" i="32"/>
  <c r="K3501" i="32"/>
  <c r="E3501" i="32"/>
  <c r="I3501" i="32"/>
  <c r="H3501" i="32"/>
  <c r="B3497" i="32"/>
  <c r="F3497" i="32"/>
  <c r="J3497" i="32"/>
  <c r="C3497" i="32"/>
  <c r="G3497" i="32"/>
  <c r="K3497" i="32"/>
  <c r="E3497" i="32"/>
  <c r="I3497" i="32"/>
  <c r="L3497" i="32"/>
  <c r="D3497" i="32"/>
  <c r="B3493" i="32"/>
  <c r="F3493" i="32"/>
  <c r="J3493" i="32"/>
  <c r="C3493" i="32"/>
  <c r="G3493" i="32"/>
  <c r="K3493" i="32"/>
  <c r="E3493" i="32"/>
  <c r="I3493" i="32"/>
  <c r="H3493" i="32"/>
  <c r="B3489" i="32"/>
  <c r="F3489" i="32"/>
  <c r="J3489" i="32"/>
  <c r="C3489" i="32"/>
  <c r="G3489" i="32"/>
  <c r="K3489" i="32"/>
  <c r="E3489" i="32"/>
  <c r="I3489" i="32"/>
  <c r="D3489" i="32"/>
  <c r="L3489" i="32"/>
  <c r="E3485" i="32"/>
  <c r="F3485" i="32"/>
  <c r="J3485" i="32"/>
  <c r="B3485" i="32"/>
  <c r="G3485" i="32"/>
  <c r="K3485" i="32"/>
  <c r="D3485" i="32"/>
  <c r="I3485" i="32"/>
  <c r="H3485" i="32"/>
  <c r="E3481" i="32"/>
  <c r="I3481" i="32"/>
  <c r="D3481" i="32"/>
  <c r="H3481" i="32"/>
  <c r="F3481" i="32"/>
  <c r="L3481" i="32"/>
  <c r="G3481" i="32"/>
  <c r="C3481" i="32"/>
  <c r="K3481" i="32"/>
  <c r="J3481" i="32"/>
  <c r="E3473" i="32"/>
  <c r="I3473" i="32"/>
  <c r="D3473" i="32"/>
  <c r="H3473" i="32"/>
  <c r="L3473" i="32"/>
  <c r="F3473" i="32"/>
  <c r="G3473" i="32"/>
  <c r="C3473" i="32"/>
  <c r="K3473" i="32"/>
  <c r="B3473" i="32"/>
  <c r="E3465" i="32"/>
  <c r="I3465" i="32"/>
  <c r="B3465" i="32"/>
  <c r="F3465" i="32"/>
  <c r="J3465" i="32"/>
  <c r="D3465" i="32"/>
  <c r="H3465" i="32"/>
  <c r="L3465" i="32"/>
  <c r="C3465" i="32"/>
  <c r="G3465" i="32"/>
  <c r="E3453" i="32"/>
  <c r="I3453" i="32"/>
  <c r="B3453" i="32"/>
  <c r="F3453" i="32"/>
  <c r="J3453" i="32"/>
  <c r="D3453" i="32"/>
  <c r="H3453" i="32"/>
  <c r="L3453" i="32"/>
  <c r="G3453" i="32"/>
  <c r="K3453" i="32"/>
  <c r="C3453" i="32"/>
  <c r="E3445" i="32"/>
  <c r="I3445" i="32"/>
  <c r="B3445" i="32"/>
  <c r="F3445" i="32"/>
  <c r="J3445" i="32"/>
  <c r="D3445" i="32"/>
  <c r="H3445" i="32"/>
  <c r="L3445" i="32"/>
  <c r="C3445" i="32"/>
  <c r="K3445" i="32"/>
  <c r="E3433" i="32"/>
  <c r="I3433" i="32"/>
  <c r="B3433" i="32"/>
  <c r="F3433" i="32"/>
  <c r="J3433" i="32"/>
  <c r="D3433" i="32"/>
  <c r="H3433" i="32"/>
  <c r="L3433" i="32"/>
  <c r="C3433" i="32"/>
  <c r="G3433" i="32"/>
  <c r="E3425" i="32"/>
  <c r="I3425" i="32"/>
  <c r="B3425" i="32"/>
  <c r="F3425" i="32"/>
  <c r="J3425" i="32"/>
  <c r="D3425" i="32"/>
  <c r="H3425" i="32"/>
  <c r="L3425" i="32"/>
  <c r="K3425" i="32"/>
  <c r="G3425" i="32"/>
  <c r="E3413" i="32"/>
  <c r="I3413" i="32"/>
  <c r="B3413" i="32"/>
  <c r="F3413" i="32"/>
  <c r="J3413" i="32"/>
  <c r="D3413" i="32"/>
  <c r="H3413" i="32"/>
  <c r="L3413" i="32"/>
  <c r="C3413" i="32"/>
  <c r="K3413" i="32"/>
  <c r="E3405" i="32"/>
  <c r="I3405" i="32"/>
  <c r="B3405" i="32"/>
  <c r="F3405" i="32"/>
  <c r="J3405" i="32"/>
  <c r="D3405" i="32"/>
  <c r="H3405" i="32"/>
  <c r="L3405" i="32"/>
  <c r="G3405" i="32"/>
  <c r="K3405" i="32"/>
  <c r="C3405" i="32"/>
  <c r="E3393" i="32"/>
  <c r="I3393" i="32"/>
  <c r="B3393" i="32"/>
  <c r="F3393" i="32"/>
  <c r="J3393" i="32"/>
  <c r="D3393" i="32"/>
  <c r="H3393" i="32"/>
  <c r="L3393" i="32"/>
  <c r="K3393" i="32"/>
  <c r="G3393" i="32"/>
  <c r="E3381" i="32"/>
  <c r="I3381" i="32"/>
  <c r="B3381" i="32"/>
  <c r="F3381" i="32"/>
  <c r="J3381" i="32"/>
  <c r="D3381" i="32"/>
  <c r="H3381" i="32"/>
  <c r="L3381" i="32"/>
  <c r="C3381" i="32"/>
  <c r="K3381" i="32"/>
  <c r="E3369" i="32"/>
  <c r="I3369" i="32"/>
  <c r="B3369" i="32"/>
  <c r="F3369" i="32"/>
  <c r="J3369" i="32"/>
  <c r="D3369" i="32"/>
  <c r="H3369" i="32"/>
  <c r="L3369" i="32"/>
  <c r="C3369" i="32"/>
  <c r="G3369" i="32"/>
  <c r="E3361" i="32"/>
  <c r="I3361" i="32"/>
  <c r="D3361" i="32"/>
  <c r="J3361" i="32"/>
  <c r="F3361" i="32"/>
  <c r="K3361" i="32"/>
  <c r="C3361" i="32"/>
  <c r="H3361" i="32"/>
  <c r="G3361" i="32"/>
  <c r="L3361" i="32"/>
  <c r="B3361" i="32"/>
  <c r="E3349" i="32"/>
  <c r="I3349" i="32"/>
  <c r="C3349" i="32"/>
  <c r="H3349" i="32"/>
  <c r="D3349" i="32"/>
  <c r="J3349" i="32"/>
  <c r="B3349" i="32"/>
  <c r="G3349" i="32"/>
  <c r="L3349" i="32"/>
  <c r="K3349" i="32"/>
  <c r="F3349" i="32"/>
  <c r="E3337" i="32"/>
  <c r="I3337" i="32"/>
  <c r="B3337" i="32"/>
  <c r="G3337" i="32"/>
  <c r="L3337" i="32"/>
  <c r="C3337" i="32"/>
  <c r="H3337" i="32"/>
  <c r="F3337" i="32"/>
  <c r="K3337" i="32"/>
  <c r="J3337" i="32"/>
  <c r="D3337" i="32"/>
  <c r="E3329" i="32"/>
  <c r="I3329" i="32"/>
  <c r="D3329" i="32"/>
  <c r="J3329" i="32"/>
  <c r="F3329" i="32"/>
  <c r="K3329" i="32"/>
  <c r="C3329" i="32"/>
  <c r="H3329" i="32"/>
  <c r="B3329" i="32"/>
  <c r="L3329" i="32"/>
  <c r="G3329" i="32"/>
  <c r="E3317" i="32"/>
  <c r="I3317" i="32"/>
  <c r="C3317" i="32"/>
  <c r="H3317" i="32"/>
  <c r="D3317" i="32"/>
  <c r="J3317" i="32"/>
  <c r="B3317" i="32"/>
  <c r="G3317" i="32"/>
  <c r="L3317" i="32"/>
  <c r="F3317" i="32"/>
  <c r="K3317" i="32"/>
  <c r="E3305" i="32"/>
  <c r="I3305" i="32"/>
  <c r="B3305" i="32"/>
  <c r="G3305" i="32"/>
  <c r="L3305" i="32"/>
  <c r="C3305" i="32"/>
  <c r="H3305" i="32"/>
  <c r="F3305" i="32"/>
  <c r="K3305" i="32"/>
  <c r="D3305" i="32"/>
  <c r="J3305" i="32"/>
  <c r="E3297" i="32"/>
  <c r="I3297" i="32"/>
  <c r="D3297" i="32"/>
  <c r="J3297" i="32"/>
  <c r="F3297" i="32"/>
  <c r="K3297" i="32"/>
  <c r="C3297" i="32"/>
  <c r="H3297" i="32"/>
  <c r="G3297" i="32"/>
  <c r="L3297" i="32"/>
  <c r="B3297" i="32"/>
  <c r="D3285" i="32"/>
  <c r="H3285" i="32"/>
  <c r="L3285" i="32"/>
  <c r="C3285" i="32"/>
  <c r="G3285" i="32"/>
  <c r="K3285" i="32"/>
  <c r="F3285" i="32"/>
  <c r="I3285" i="32"/>
  <c r="J3285" i="32"/>
  <c r="E3285" i="32"/>
  <c r="B3285" i="32"/>
  <c r="D3277" i="32"/>
  <c r="H3277" i="32"/>
  <c r="L3277" i="32"/>
  <c r="C3277" i="32"/>
  <c r="G3277" i="32"/>
  <c r="K3277" i="32"/>
  <c r="F3277" i="32"/>
  <c r="J3277" i="32"/>
  <c r="B3277" i="32"/>
  <c r="I3277" i="32"/>
  <c r="E3277" i="32"/>
  <c r="D3265" i="32"/>
  <c r="H3265" i="32"/>
  <c r="L3265" i="32"/>
  <c r="C3265" i="32"/>
  <c r="G3265" i="32"/>
  <c r="K3265" i="32"/>
  <c r="B3265" i="32"/>
  <c r="J3265" i="32"/>
  <c r="E3265" i="32"/>
  <c r="F3265" i="32"/>
  <c r="I3265" i="32"/>
  <c r="D3257" i="32"/>
  <c r="H3257" i="32"/>
  <c r="L3257" i="32"/>
  <c r="C3257" i="32"/>
  <c r="G3257" i="32"/>
  <c r="K3257" i="32"/>
  <c r="B3257" i="32"/>
  <c r="J3257" i="32"/>
  <c r="F3257" i="32"/>
  <c r="I3257" i="32"/>
  <c r="E3257" i="32"/>
  <c r="D3249" i="32"/>
  <c r="H3249" i="32"/>
  <c r="L3249" i="32"/>
  <c r="C3249" i="32"/>
  <c r="G3249" i="32"/>
  <c r="K3249" i="32"/>
  <c r="B3249" i="32"/>
  <c r="J3249" i="32"/>
  <c r="I3249" i="32"/>
  <c r="F3249" i="32"/>
  <c r="E3249" i="32"/>
  <c r="D3237" i="32"/>
  <c r="H3237" i="32"/>
  <c r="L3237" i="32"/>
  <c r="C3237" i="32"/>
  <c r="G3237" i="32"/>
  <c r="K3237" i="32"/>
  <c r="F3237" i="32"/>
  <c r="B3237" i="32"/>
  <c r="E3237" i="32"/>
  <c r="J3237" i="32"/>
  <c r="I3237" i="32"/>
  <c r="D3229" i="32"/>
  <c r="H3229" i="32"/>
  <c r="L3229" i="32"/>
  <c r="C3229" i="32"/>
  <c r="G3229" i="32"/>
  <c r="K3229" i="32"/>
  <c r="F3229" i="32"/>
  <c r="E3229" i="32"/>
  <c r="I3229" i="32"/>
  <c r="B3229" i="32"/>
  <c r="J3229" i="32"/>
  <c r="D3217" i="32"/>
  <c r="H3217" i="32"/>
  <c r="L3217" i="32"/>
  <c r="C3217" i="32"/>
  <c r="G3217" i="32"/>
  <c r="K3217" i="32"/>
  <c r="B3217" i="32"/>
  <c r="J3217" i="32"/>
  <c r="I3217" i="32"/>
  <c r="F3217" i="32"/>
  <c r="E3217" i="32"/>
  <c r="D3205" i="32"/>
  <c r="H3205" i="32"/>
  <c r="L3205" i="32"/>
  <c r="C3205" i="32"/>
  <c r="G3205" i="32"/>
  <c r="K3205" i="32"/>
  <c r="F3205" i="32"/>
  <c r="B3205" i="32"/>
  <c r="E3205" i="32"/>
  <c r="J3205" i="32"/>
  <c r="D3193" i="32"/>
  <c r="H3193" i="32"/>
  <c r="L3193" i="32"/>
  <c r="C3193" i="32"/>
  <c r="G3193" i="32"/>
  <c r="K3193" i="32"/>
  <c r="B3193" i="32"/>
  <c r="J3193" i="32"/>
  <c r="F3193" i="32"/>
  <c r="I3193" i="32"/>
  <c r="E3193" i="32"/>
  <c r="D3185" i="32"/>
  <c r="H3185" i="32"/>
  <c r="L3185" i="32"/>
  <c r="C3185" i="32"/>
  <c r="G3185" i="32"/>
  <c r="K3185" i="32"/>
  <c r="B3185" i="32"/>
  <c r="J3185" i="32"/>
  <c r="I3185" i="32"/>
  <c r="F3185" i="32"/>
  <c r="E3185" i="32"/>
  <c r="D3173" i="32"/>
  <c r="H3173" i="32"/>
  <c r="L3173" i="32"/>
  <c r="C3173" i="32"/>
  <c r="G3173" i="32"/>
  <c r="K3173" i="32"/>
  <c r="F3173" i="32"/>
  <c r="B3173" i="32"/>
  <c r="E3173" i="32"/>
  <c r="J3173" i="32"/>
  <c r="I3173" i="32"/>
  <c r="D3165" i="32"/>
  <c r="H3165" i="32"/>
  <c r="L3165" i="32"/>
  <c r="C3165" i="32"/>
  <c r="G3165" i="32"/>
  <c r="K3165" i="32"/>
  <c r="F3165" i="32"/>
  <c r="E3165" i="32"/>
  <c r="I3165" i="32"/>
  <c r="B3165" i="32"/>
  <c r="J3165" i="32"/>
  <c r="D3157" i="32"/>
  <c r="H3157" i="32"/>
  <c r="L3157" i="32"/>
  <c r="C3157" i="32"/>
  <c r="G3157" i="32"/>
  <c r="K3157" i="32"/>
  <c r="F3157" i="32"/>
  <c r="I3157" i="32"/>
  <c r="B3157" i="32"/>
  <c r="J3157" i="32"/>
  <c r="E3157" i="32"/>
  <c r="D3145" i="32"/>
  <c r="H3145" i="32"/>
  <c r="L3145" i="32"/>
  <c r="C3145" i="32"/>
  <c r="G3145" i="32"/>
  <c r="K3145" i="32"/>
  <c r="B3145" i="32"/>
  <c r="J3145" i="32"/>
  <c r="F3145" i="32"/>
  <c r="I3145" i="32"/>
  <c r="E3145" i="32"/>
  <c r="D3137" i="32"/>
  <c r="H3137" i="32"/>
  <c r="L3137" i="32"/>
  <c r="C3137" i="32"/>
  <c r="G3137" i="32"/>
  <c r="K3137" i="32"/>
  <c r="B3137" i="32"/>
  <c r="J3137" i="32"/>
  <c r="E3137" i="32"/>
  <c r="I3137" i="32"/>
  <c r="F3137" i="32"/>
  <c r="D3125" i="32"/>
  <c r="H3125" i="32"/>
  <c r="L3125" i="32"/>
  <c r="C3125" i="32"/>
  <c r="G3125" i="32"/>
  <c r="K3125" i="32"/>
  <c r="F3125" i="32"/>
  <c r="I3125" i="32"/>
  <c r="B3125" i="32"/>
  <c r="E3125" i="32"/>
  <c r="J3125" i="32"/>
  <c r="D3117" i="32"/>
  <c r="H3117" i="32"/>
  <c r="L3117" i="32"/>
  <c r="C3117" i="32"/>
  <c r="G3117" i="32"/>
  <c r="K3117" i="32"/>
  <c r="F3117" i="32"/>
  <c r="I3117" i="32"/>
  <c r="J3117" i="32"/>
  <c r="E3117" i="32"/>
  <c r="B3117" i="32"/>
  <c r="D3105" i="32"/>
  <c r="H3105" i="32"/>
  <c r="L3105" i="32"/>
  <c r="C3105" i="32"/>
  <c r="G3105" i="32"/>
  <c r="K3105" i="32"/>
  <c r="B3105" i="32"/>
  <c r="J3105" i="32"/>
  <c r="E3105" i="32"/>
  <c r="I3105" i="32"/>
  <c r="F3105" i="32"/>
  <c r="D3097" i="32"/>
  <c r="H3097" i="32"/>
  <c r="L3097" i="32"/>
  <c r="C3097" i="32"/>
  <c r="G3097" i="32"/>
  <c r="K3097" i="32"/>
  <c r="B3097" i="32"/>
  <c r="J3097" i="32"/>
  <c r="E3097" i="32"/>
  <c r="F3097" i="32"/>
  <c r="I3097" i="32"/>
  <c r="D3085" i="32"/>
  <c r="H3085" i="32"/>
  <c r="L3085" i="32"/>
  <c r="C3085" i="32"/>
  <c r="G3085" i="32"/>
  <c r="K3085" i="32"/>
  <c r="F3085" i="32"/>
  <c r="I3085" i="32"/>
  <c r="J3085" i="32"/>
  <c r="E3085" i="32"/>
  <c r="B3085" i="32"/>
  <c r="D3077" i="32"/>
  <c r="H3077" i="32"/>
  <c r="L3077" i="32"/>
  <c r="C3077" i="32"/>
  <c r="G3077" i="32"/>
  <c r="K3077" i="32"/>
  <c r="F3077" i="32"/>
  <c r="J3077" i="32"/>
  <c r="B3077" i="32"/>
  <c r="I3077" i="32"/>
  <c r="E3077" i="32"/>
  <c r="D3065" i="32"/>
  <c r="H3065" i="32"/>
  <c r="L3065" i="32"/>
  <c r="C3065" i="32"/>
  <c r="G3065" i="32"/>
  <c r="K3065" i="32"/>
  <c r="B3065" i="32"/>
  <c r="J3065" i="32"/>
  <c r="E3065" i="32"/>
  <c r="F3065" i="32"/>
  <c r="I3065" i="32"/>
  <c r="D3053" i="32"/>
  <c r="H3053" i="32"/>
  <c r="L3053" i="32"/>
  <c r="C3053" i="32"/>
  <c r="G3053" i="32"/>
  <c r="K3053" i="32"/>
  <c r="B3053" i="32"/>
  <c r="J3053" i="32"/>
  <c r="F3053" i="32"/>
  <c r="I3053" i="32"/>
  <c r="E3053" i="32"/>
  <c r="D3045" i="32"/>
  <c r="H3045" i="32"/>
  <c r="L3045" i="32"/>
  <c r="C3045" i="32"/>
  <c r="G3045" i="32"/>
  <c r="K3045" i="32"/>
  <c r="B3045" i="32"/>
  <c r="J3045" i="32"/>
  <c r="F3045" i="32"/>
  <c r="E3045" i="32"/>
  <c r="I3045" i="32"/>
  <c r="D3037" i="32"/>
  <c r="H3037" i="32"/>
  <c r="L3037" i="32"/>
  <c r="C3037" i="32"/>
  <c r="G3037" i="32"/>
  <c r="K3037" i="32"/>
  <c r="B3037" i="32"/>
  <c r="J3037" i="32"/>
  <c r="F3037" i="32"/>
  <c r="I3037" i="32"/>
  <c r="E3037" i="32"/>
  <c r="D3025" i="32"/>
  <c r="H3025" i="32"/>
  <c r="L3025" i="32"/>
  <c r="C3025" i="32"/>
  <c r="G3025" i="32"/>
  <c r="K3025" i="32"/>
  <c r="F3025" i="32"/>
  <c r="B3025" i="32"/>
  <c r="J3025" i="32"/>
  <c r="E3025" i="32"/>
  <c r="I3025" i="32"/>
  <c r="D3017" i="32"/>
  <c r="H3017" i="32"/>
  <c r="L3017" i="32"/>
  <c r="C3017" i="32"/>
  <c r="G3017" i="32"/>
  <c r="K3017" i="32"/>
  <c r="F3017" i="32"/>
  <c r="B3017" i="32"/>
  <c r="J3017" i="32"/>
  <c r="I3017" i="32"/>
  <c r="E3017" i="32"/>
  <c r="D3005" i="32"/>
  <c r="H3005" i="32"/>
  <c r="L3005" i="32"/>
  <c r="C3005" i="32"/>
  <c r="G3005" i="32"/>
  <c r="K3005" i="32"/>
  <c r="B3005" i="32"/>
  <c r="J3005" i="32"/>
  <c r="F3005" i="32"/>
  <c r="I3005" i="32"/>
  <c r="E3005" i="32"/>
  <c r="D3001" i="32"/>
  <c r="H3001" i="32"/>
  <c r="L3001" i="32"/>
  <c r="C3001" i="32"/>
  <c r="G3001" i="32"/>
  <c r="K3001" i="32"/>
  <c r="F3001" i="32"/>
  <c r="B3001" i="32"/>
  <c r="J3001" i="32"/>
  <c r="I3001" i="32"/>
  <c r="E3001" i="32"/>
  <c r="D2993" i="32"/>
  <c r="H2993" i="32"/>
  <c r="L2993" i="32"/>
  <c r="C2993" i="32"/>
  <c r="G2993" i="32"/>
  <c r="K2993" i="32"/>
  <c r="F2993" i="32"/>
  <c r="B2993" i="32"/>
  <c r="J2993" i="32"/>
  <c r="E2993" i="32"/>
  <c r="I2993" i="32"/>
  <c r="D2985" i="32"/>
  <c r="H2985" i="32"/>
  <c r="L2985" i="32"/>
  <c r="C2985" i="32"/>
  <c r="G2985" i="32"/>
  <c r="K2985" i="32"/>
  <c r="F2985" i="32"/>
  <c r="B2985" i="32"/>
  <c r="J2985" i="32"/>
  <c r="I2985" i="32"/>
  <c r="E2985" i="32"/>
  <c r="D2981" i="32"/>
  <c r="H2981" i="32"/>
  <c r="L2981" i="32"/>
  <c r="C2981" i="32"/>
  <c r="G2981" i="32"/>
  <c r="K2981" i="32"/>
  <c r="B2981" i="32"/>
  <c r="J2981" i="32"/>
  <c r="F2981" i="32"/>
  <c r="E2981" i="32"/>
  <c r="I2981" i="32"/>
  <c r="D2973" i="32"/>
  <c r="H2973" i="32"/>
  <c r="L2973" i="32"/>
  <c r="C2973" i="32"/>
  <c r="G2973" i="32"/>
  <c r="K2973" i="32"/>
  <c r="B2973" i="32"/>
  <c r="J2973" i="32"/>
  <c r="F2973" i="32"/>
  <c r="I2973" i="32"/>
  <c r="E2973" i="32"/>
  <c r="D2965" i="32"/>
  <c r="H2965" i="32"/>
  <c r="L2965" i="32"/>
  <c r="C2965" i="32"/>
  <c r="G2965" i="32"/>
  <c r="K2965" i="32"/>
  <c r="B2965" i="32"/>
  <c r="J2965" i="32"/>
  <c r="F2965" i="32"/>
  <c r="E2965" i="32"/>
  <c r="I2965" i="32"/>
  <c r="D2957" i="32"/>
  <c r="H2957" i="32"/>
  <c r="L2957" i="32"/>
  <c r="C2957" i="32"/>
  <c r="G2957" i="32"/>
  <c r="K2957" i="32"/>
  <c r="B2957" i="32"/>
  <c r="J2957" i="32"/>
  <c r="F2957" i="32"/>
  <c r="I2957" i="32"/>
  <c r="E2957" i="32"/>
  <c r="D2949" i="32"/>
  <c r="H2949" i="32"/>
  <c r="L2949" i="32"/>
  <c r="C2949" i="32"/>
  <c r="G2949" i="32"/>
  <c r="K2949" i="32"/>
  <c r="B2949" i="32"/>
  <c r="J2949" i="32"/>
  <c r="F2949" i="32"/>
  <c r="E2949" i="32"/>
  <c r="I2949" i="32"/>
  <c r="D2941" i="32"/>
  <c r="H2941" i="32"/>
  <c r="L2941" i="32"/>
  <c r="C2941" i="32"/>
  <c r="G2941" i="32"/>
  <c r="K2941" i="32"/>
  <c r="B2941" i="32"/>
  <c r="J2941" i="32"/>
  <c r="F2941" i="32"/>
  <c r="I2941" i="32"/>
  <c r="E2941" i="32"/>
  <c r="D2933" i="32"/>
  <c r="H2933" i="32"/>
  <c r="L2933" i="32"/>
  <c r="C2933" i="32"/>
  <c r="G2933" i="32"/>
  <c r="K2933" i="32"/>
  <c r="B2933" i="32"/>
  <c r="J2933" i="32"/>
  <c r="F2933" i="32"/>
  <c r="E2933" i="32"/>
  <c r="I2933" i="32"/>
  <c r="D2921" i="32"/>
  <c r="H2921" i="32"/>
  <c r="L2921" i="32"/>
  <c r="C2921" i="32"/>
  <c r="G2921" i="32"/>
  <c r="K2921" i="32"/>
  <c r="F2921" i="32"/>
  <c r="B2921" i="32"/>
  <c r="J2921" i="32"/>
  <c r="I2921" i="32"/>
  <c r="E2921" i="32"/>
  <c r="D2913" i="32"/>
  <c r="H2913" i="32"/>
  <c r="L2913" i="32"/>
  <c r="C2913" i="32"/>
  <c r="G2913" i="32"/>
  <c r="K2913" i="32"/>
  <c r="F2913" i="32"/>
  <c r="B2913" i="32"/>
  <c r="J2913" i="32"/>
  <c r="E2913" i="32"/>
  <c r="I2913" i="32"/>
  <c r="D2905" i="32"/>
  <c r="H2905" i="32"/>
  <c r="L2905" i="32"/>
  <c r="C2905" i="32"/>
  <c r="G2905" i="32"/>
  <c r="K2905" i="32"/>
  <c r="F2905" i="32"/>
  <c r="B2905" i="32"/>
  <c r="J2905" i="32"/>
  <c r="I2905" i="32"/>
  <c r="E2905" i="32"/>
  <c r="D2893" i="32"/>
  <c r="H2893" i="32"/>
  <c r="L2893" i="32"/>
  <c r="C2893" i="32"/>
  <c r="G2893" i="32"/>
  <c r="K2893" i="32"/>
  <c r="B2893" i="32"/>
  <c r="J2893" i="32"/>
  <c r="F2893" i="32"/>
  <c r="I2893" i="32"/>
  <c r="E2893" i="32"/>
  <c r="D2885" i="32"/>
  <c r="H2885" i="32"/>
  <c r="L2885" i="32"/>
  <c r="C2885" i="32"/>
  <c r="G2885" i="32"/>
  <c r="K2885" i="32"/>
  <c r="B2885" i="32"/>
  <c r="J2885" i="32"/>
  <c r="F2885" i="32"/>
  <c r="E2885" i="32"/>
  <c r="I2885" i="32"/>
  <c r="D2877" i="32"/>
  <c r="H2877" i="32"/>
  <c r="L2877" i="32"/>
  <c r="C2877" i="32"/>
  <c r="G2877" i="32"/>
  <c r="K2877" i="32"/>
  <c r="B2877" i="32"/>
  <c r="J2877" i="32"/>
  <c r="F2877" i="32"/>
  <c r="I2877" i="32"/>
  <c r="E2877" i="32"/>
  <c r="D2869" i="32"/>
  <c r="H2869" i="32"/>
  <c r="L2869" i="32"/>
  <c r="C2869" i="32"/>
  <c r="G2869" i="32"/>
  <c r="K2869" i="32"/>
  <c r="B2869" i="32"/>
  <c r="J2869" i="32"/>
  <c r="F2869" i="32"/>
  <c r="E2869" i="32"/>
  <c r="I2869" i="32"/>
  <c r="D2861" i="32"/>
  <c r="H2861" i="32"/>
  <c r="L2861" i="32"/>
  <c r="C2861" i="32"/>
  <c r="G2861" i="32"/>
  <c r="K2861" i="32"/>
  <c r="B2861" i="32"/>
  <c r="J2861" i="32"/>
  <c r="F2861" i="32"/>
  <c r="I2861" i="32"/>
  <c r="E2861" i="32"/>
  <c r="D2853" i="32"/>
  <c r="H2853" i="32"/>
  <c r="L2853" i="32"/>
  <c r="C2853" i="32"/>
  <c r="G2853" i="32"/>
  <c r="K2853" i="32"/>
  <c r="B2853" i="32"/>
  <c r="J2853" i="32"/>
  <c r="F2853" i="32"/>
  <c r="E2853" i="32"/>
  <c r="I2853" i="32"/>
  <c r="D2849" i="32"/>
  <c r="H2849" i="32"/>
  <c r="L2849" i="32"/>
  <c r="C2849" i="32"/>
  <c r="G2849" i="32"/>
  <c r="K2849" i="32"/>
  <c r="F2849" i="32"/>
  <c r="B2849" i="32"/>
  <c r="J2849" i="32"/>
  <c r="E2849" i="32"/>
  <c r="I2849" i="32"/>
  <c r="D2841" i="32"/>
  <c r="H2841" i="32"/>
  <c r="L2841" i="32"/>
  <c r="C2841" i="32"/>
  <c r="G2841" i="32"/>
  <c r="K2841" i="32"/>
  <c r="F2841" i="32"/>
  <c r="B2841" i="32"/>
  <c r="J2841" i="32"/>
  <c r="I2841" i="32"/>
  <c r="E2841" i="32"/>
  <c r="D2829" i="32"/>
  <c r="H2829" i="32"/>
  <c r="L2829" i="32"/>
  <c r="C2829" i="32"/>
  <c r="G2829" i="32"/>
  <c r="K2829" i="32"/>
  <c r="B2829" i="32"/>
  <c r="J2829" i="32"/>
  <c r="F2829" i="32"/>
  <c r="I2829" i="32"/>
  <c r="E2829" i="32"/>
  <c r="D2821" i="32"/>
  <c r="H2821" i="32"/>
  <c r="L2821" i="32"/>
  <c r="C2821" i="32"/>
  <c r="G2821" i="32"/>
  <c r="K2821" i="32"/>
  <c r="B2821" i="32"/>
  <c r="J2821" i="32"/>
  <c r="F2821" i="32"/>
  <c r="E2821" i="32"/>
  <c r="I2821" i="32"/>
  <c r="D2813" i="32"/>
  <c r="H2813" i="32"/>
  <c r="L2813" i="32"/>
  <c r="C2813" i="32"/>
  <c r="G2813" i="32"/>
  <c r="K2813" i="32"/>
  <c r="B2813" i="32"/>
  <c r="J2813" i="32"/>
  <c r="F2813" i="32"/>
  <c r="I2813" i="32"/>
  <c r="E2813" i="32"/>
  <c r="D2801" i="32"/>
  <c r="H2801" i="32"/>
  <c r="L2801" i="32"/>
  <c r="C2801" i="32"/>
  <c r="G2801" i="32"/>
  <c r="K2801" i="32"/>
  <c r="F2801" i="32"/>
  <c r="B2801" i="32"/>
  <c r="J2801" i="32"/>
  <c r="E2801" i="32"/>
  <c r="I2801" i="32"/>
  <c r="D2785" i="32"/>
  <c r="H2785" i="32"/>
  <c r="L2785" i="32"/>
  <c r="C2785" i="32"/>
  <c r="G2785" i="32"/>
  <c r="K2785" i="32"/>
  <c r="F2785" i="32"/>
  <c r="B2785" i="32"/>
  <c r="J2785" i="32"/>
  <c r="E2785" i="32"/>
  <c r="I2785" i="32"/>
  <c r="D2709" i="32"/>
  <c r="H2709" i="32"/>
  <c r="L2709" i="32"/>
  <c r="C2709" i="32"/>
  <c r="G2709" i="32"/>
  <c r="K2709" i="32"/>
  <c r="B2709" i="32"/>
  <c r="J2709" i="32"/>
  <c r="F2709" i="32"/>
  <c r="I2709" i="32"/>
  <c r="E2709" i="32"/>
  <c r="D2697" i="32"/>
  <c r="H2697" i="32"/>
  <c r="L2697" i="32"/>
  <c r="C2697" i="32"/>
  <c r="G2697" i="32"/>
  <c r="K2697" i="32"/>
  <c r="E2697" i="32"/>
  <c r="B2697" i="32"/>
  <c r="J2697" i="32"/>
  <c r="I2697" i="32"/>
  <c r="F2697" i="32"/>
  <c r="D2689" i="32"/>
  <c r="H2689" i="32"/>
  <c r="L2689" i="32"/>
  <c r="C2689" i="32"/>
  <c r="G2689" i="32"/>
  <c r="K2689" i="32"/>
  <c r="E2689" i="32"/>
  <c r="B2689" i="32"/>
  <c r="J2689" i="32"/>
  <c r="F2689" i="32"/>
  <c r="I2689" i="32"/>
  <c r="D2681" i="32"/>
  <c r="H2681" i="32"/>
  <c r="L2681" i="32"/>
  <c r="C2681" i="32"/>
  <c r="G2681" i="32"/>
  <c r="K2681" i="32"/>
  <c r="E2681" i="32"/>
  <c r="B2681" i="32"/>
  <c r="J2681" i="32"/>
  <c r="F2681" i="32"/>
  <c r="I2681" i="32"/>
  <c r="D2673" i="32"/>
  <c r="H2673" i="32"/>
  <c r="L2673" i="32"/>
  <c r="C2673" i="32"/>
  <c r="G2673" i="32"/>
  <c r="K2673" i="32"/>
  <c r="E2673" i="32"/>
  <c r="B2673" i="32"/>
  <c r="J2673" i="32"/>
  <c r="F2673" i="32"/>
  <c r="I2673" i="32"/>
  <c r="D2665" i="32"/>
  <c r="H2665" i="32"/>
  <c r="L2665" i="32"/>
  <c r="C2665" i="32"/>
  <c r="G2665" i="32"/>
  <c r="K2665" i="32"/>
  <c r="E2665" i="32"/>
  <c r="B2665" i="32"/>
  <c r="J2665" i="32"/>
  <c r="I2665" i="32"/>
  <c r="F2665" i="32"/>
  <c r="D2657" i="32"/>
  <c r="H2657" i="32"/>
  <c r="L2657" i="32"/>
  <c r="C2657" i="32"/>
  <c r="G2657" i="32"/>
  <c r="K2657" i="32"/>
  <c r="E2657" i="32"/>
  <c r="B2657" i="32"/>
  <c r="J2657" i="32"/>
  <c r="F2657" i="32"/>
  <c r="I2657" i="32"/>
  <c r="D2645" i="32"/>
  <c r="H2645" i="32"/>
  <c r="L2645" i="32"/>
  <c r="C2645" i="32"/>
  <c r="G2645" i="32"/>
  <c r="K2645" i="32"/>
  <c r="I2645" i="32"/>
  <c r="F2645" i="32"/>
  <c r="J2645" i="32"/>
  <c r="E2645" i="32"/>
  <c r="B2645" i="32"/>
  <c r="D2637" i="32"/>
  <c r="H2637" i="32"/>
  <c r="L2637" i="32"/>
  <c r="C2637" i="32"/>
  <c r="G2637" i="32"/>
  <c r="K2637" i="32"/>
  <c r="I2637" i="32"/>
  <c r="F2637" i="32"/>
  <c r="B2637" i="32"/>
  <c r="J2637" i="32"/>
  <c r="E2637" i="32"/>
  <c r="D2629" i="32"/>
  <c r="H2629" i="32"/>
  <c r="L2629" i="32"/>
  <c r="C2629" i="32"/>
  <c r="G2629" i="32"/>
  <c r="K2629" i="32"/>
  <c r="I2629" i="32"/>
  <c r="F2629" i="32"/>
  <c r="J2629" i="32"/>
  <c r="B2629" i="32"/>
  <c r="E2629" i="32"/>
  <c r="D2621" i="32"/>
  <c r="H2621" i="32"/>
  <c r="L2621" i="32"/>
  <c r="C2621" i="32"/>
  <c r="G2621" i="32"/>
  <c r="K2621" i="32"/>
  <c r="I2621" i="32"/>
  <c r="F2621" i="32"/>
  <c r="B2621" i="32"/>
  <c r="E2621" i="32"/>
  <c r="J2621" i="32"/>
  <c r="D2617" i="32"/>
  <c r="H2617" i="32"/>
  <c r="L2617" i="32"/>
  <c r="C2617" i="32"/>
  <c r="G2617" i="32"/>
  <c r="K2617" i="32"/>
  <c r="E2617" i="32"/>
  <c r="B2617" i="32"/>
  <c r="J2617" i="32"/>
  <c r="F2617" i="32"/>
  <c r="I2617" i="32"/>
  <c r="D2609" i="32"/>
  <c r="H2609" i="32"/>
  <c r="L2609" i="32"/>
  <c r="C2609" i="32"/>
  <c r="G2609" i="32"/>
  <c r="K2609" i="32"/>
  <c r="E2609" i="32"/>
  <c r="B2609" i="32"/>
  <c r="J2609" i="32"/>
  <c r="F2609" i="32"/>
  <c r="I2609" i="32"/>
  <c r="D2601" i="32"/>
  <c r="H2601" i="32"/>
  <c r="L2601" i="32"/>
  <c r="C2601" i="32"/>
  <c r="G2601" i="32"/>
  <c r="K2601" i="32"/>
  <c r="E2601" i="32"/>
  <c r="B2601" i="32"/>
  <c r="J2601" i="32"/>
  <c r="I2601" i="32"/>
  <c r="F2601" i="32"/>
  <c r="D2593" i="32"/>
  <c r="H2593" i="32"/>
  <c r="L2593" i="32"/>
  <c r="C2593" i="32"/>
  <c r="G2593" i="32"/>
  <c r="K2593" i="32"/>
  <c r="E2593" i="32"/>
  <c r="B2593" i="32"/>
  <c r="J2593" i="32"/>
  <c r="F2593" i="32"/>
  <c r="I2593" i="32"/>
  <c r="D2585" i="32"/>
  <c r="H2585" i="32"/>
  <c r="L2585" i="32"/>
  <c r="C2585" i="32"/>
  <c r="G2585" i="32"/>
  <c r="K2585" i="32"/>
  <c r="E2585" i="32"/>
  <c r="B2585" i="32"/>
  <c r="J2585" i="32"/>
  <c r="F2585" i="32"/>
  <c r="I2585" i="32"/>
  <c r="D2577" i="32"/>
  <c r="H2577" i="32"/>
  <c r="L2577" i="32"/>
  <c r="C2577" i="32"/>
  <c r="G2577" i="32"/>
  <c r="K2577" i="32"/>
  <c r="E2577" i="32"/>
  <c r="B2577" i="32"/>
  <c r="J2577" i="32"/>
  <c r="F2577" i="32"/>
  <c r="I2577" i="32"/>
  <c r="D2565" i="32"/>
  <c r="H2565" i="32"/>
  <c r="L2565" i="32"/>
  <c r="C2565" i="32"/>
  <c r="G2565" i="32"/>
  <c r="K2565" i="32"/>
  <c r="I2565" i="32"/>
  <c r="F2565" i="32"/>
  <c r="J2565" i="32"/>
  <c r="B2565" i="32"/>
  <c r="E2565" i="32"/>
  <c r="D2557" i="32"/>
  <c r="H2557" i="32"/>
  <c r="L2557" i="32"/>
  <c r="C2557" i="32"/>
  <c r="G2557" i="32"/>
  <c r="K2557" i="32"/>
  <c r="I2557" i="32"/>
  <c r="F2557" i="32"/>
  <c r="B2557" i="32"/>
  <c r="E2557" i="32"/>
  <c r="J2557" i="32"/>
  <c r="D2549" i="32"/>
  <c r="H2549" i="32"/>
  <c r="L2549" i="32"/>
  <c r="C2549" i="32"/>
  <c r="G2549" i="32"/>
  <c r="K2549" i="32"/>
  <c r="I2549" i="32"/>
  <c r="F2549" i="32"/>
  <c r="J2549" i="32"/>
  <c r="E2549" i="32"/>
  <c r="B2549" i="32"/>
  <c r="D2541" i="32"/>
  <c r="H2541" i="32"/>
  <c r="L2541" i="32"/>
  <c r="C2541" i="32"/>
  <c r="G2541" i="32"/>
  <c r="K2541" i="32"/>
  <c r="I2541" i="32"/>
  <c r="F2541" i="32"/>
  <c r="B2541" i="32"/>
  <c r="J2541" i="32"/>
  <c r="E2541" i="32"/>
  <c r="D2533" i="32"/>
  <c r="H2533" i="32"/>
  <c r="L2533" i="32"/>
  <c r="C2533" i="32"/>
  <c r="G2533" i="32"/>
  <c r="K2533" i="32"/>
  <c r="I2533" i="32"/>
  <c r="F2533" i="32"/>
  <c r="J2533" i="32"/>
  <c r="B2533" i="32"/>
  <c r="E2533" i="32"/>
  <c r="D2525" i="32"/>
  <c r="H2525" i="32"/>
  <c r="L2525" i="32"/>
  <c r="C2525" i="32"/>
  <c r="G2525" i="32"/>
  <c r="K2525" i="32"/>
  <c r="I2525" i="32"/>
  <c r="F2525" i="32"/>
  <c r="B2525" i="32"/>
  <c r="E2525" i="32"/>
  <c r="J2525" i="32"/>
  <c r="D2513" i="32"/>
  <c r="H2513" i="32"/>
  <c r="L2513" i="32"/>
  <c r="C2513" i="32"/>
  <c r="G2513" i="32"/>
  <c r="K2513" i="32"/>
  <c r="E2513" i="32"/>
  <c r="B2513" i="32"/>
  <c r="J2513" i="32"/>
  <c r="F2513" i="32"/>
  <c r="I2513" i="32"/>
  <c r="D2505" i="32"/>
  <c r="H2505" i="32"/>
  <c r="L2505" i="32"/>
  <c r="C2505" i="32"/>
  <c r="G2505" i="32"/>
  <c r="K2505" i="32"/>
  <c r="E2505" i="32"/>
  <c r="B2505" i="32"/>
  <c r="J2505" i="32"/>
  <c r="I2505" i="32"/>
  <c r="F2505" i="32"/>
  <c r="D2497" i="32"/>
  <c r="H2497" i="32"/>
  <c r="L2497" i="32"/>
  <c r="C2497" i="32"/>
  <c r="G2497" i="32"/>
  <c r="K2497" i="32"/>
  <c r="E2497" i="32"/>
  <c r="B2497" i="32"/>
  <c r="J2497" i="32"/>
  <c r="F2497" i="32"/>
  <c r="I2497" i="32"/>
  <c r="D2489" i="32"/>
  <c r="H2489" i="32"/>
  <c r="L2489" i="32"/>
  <c r="C2489" i="32"/>
  <c r="G2489" i="32"/>
  <c r="K2489" i="32"/>
  <c r="E2489" i="32"/>
  <c r="B2489" i="32"/>
  <c r="J2489" i="32"/>
  <c r="F2489" i="32"/>
  <c r="I2489" i="32"/>
  <c r="D2481" i="32"/>
  <c r="H2481" i="32"/>
  <c r="L2481" i="32"/>
  <c r="C2481" i="32"/>
  <c r="G2481" i="32"/>
  <c r="K2481" i="32"/>
  <c r="E2481" i="32"/>
  <c r="B2481" i="32"/>
  <c r="J2481" i="32"/>
  <c r="F2481" i="32"/>
  <c r="I2481" i="32"/>
  <c r="D2469" i="32"/>
  <c r="H2469" i="32"/>
  <c r="L2469" i="32"/>
  <c r="C2469" i="32"/>
  <c r="G2469" i="32"/>
  <c r="K2469" i="32"/>
  <c r="I2469" i="32"/>
  <c r="F2469" i="32"/>
  <c r="J2469" i="32"/>
  <c r="B2469" i="32"/>
  <c r="E2469" i="32"/>
  <c r="D2461" i="32"/>
  <c r="H2461" i="32"/>
  <c r="L2461" i="32"/>
  <c r="C2461" i="32"/>
  <c r="G2461" i="32"/>
  <c r="K2461" i="32"/>
  <c r="I2461" i="32"/>
  <c r="F2461" i="32"/>
  <c r="B2461" i="32"/>
  <c r="E2461" i="32"/>
  <c r="J2461" i="32"/>
  <c r="D2449" i="32"/>
  <c r="H2449" i="32"/>
  <c r="L2449" i="32"/>
  <c r="C2449" i="32"/>
  <c r="G2449" i="32"/>
  <c r="K2449" i="32"/>
  <c r="E2449" i="32"/>
  <c r="B2449" i="32"/>
  <c r="J2449" i="32"/>
  <c r="F2449" i="32"/>
  <c r="I2449" i="32"/>
  <c r="D2441" i="32"/>
  <c r="H2441" i="32"/>
  <c r="L2441" i="32"/>
  <c r="C2441" i="32"/>
  <c r="G2441" i="32"/>
  <c r="K2441" i="32"/>
  <c r="E2441" i="32"/>
  <c r="B2441" i="32"/>
  <c r="J2441" i="32"/>
  <c r="I2441" i="32"/>
  <c r="F2441" i="32"/>
  <c r="D2433" i="32"/>
  <c r="H2433" i="32"/>
  <c r="L2433" i="32"/>
  <c r="C2433" i="32"/>
  <c r="G2433" i="32"/>
  <c r="K2433" i="32"/>
  <c r="E2433" i="32"/>
  <c r="B2433" i="32"/>
  <c r="J2433" i="32"/>
  <c r="F2433" i="32"/>
  <c r="I2433" i="32"/>
  <c r="D2421" i="32"/>
  <c r="H2421" i="32"/>
  <c r="L2421" i="32"/>
  <c r="C2421" i="32"/>
  <c r="G2421" i="32"/>
  <c r="K2421" i="32"/>
  <c r="I2421" i="32"/>
  <c r="F2421" i="32"/>
  <c r="B2421" i="32"/>
  <c r="J2421" i="32"/>
  <c r="E2421" i="32"/>
  <c r="D2413" i="32"/>
  <c r="H2413" i="32"/>
  <c r="L2413" i="32"/>
  <c r="C2413" i="32"/>
  <c r="G2413" i="32"/>
  <c r="K2413" i="32"/>
  <c r="I2413" i="32"/>
  <c r="F2413" i="32"/>
  <c r="J2413" i="32"/>
  <c r="B2413" i="32"/>
  <c r="E2413" i="32"/>
  <c r="D2401" i="32"/>
  <c r="H2401" i="32"/>
  <c r="L2401" i="32"/>
  <c r="C2401" i="32"/>
  <c r="G2401" i="32"/>
  <c r="K2401" i="32"/>
  <c r="E2401" i="32"/>
  <c r="B2401" i="32"/>
  <c r="J2401" i="32"/>
  <c r="F2401" i="32"/>
  <c r="I2401" i="32"/>
  <c r="D2389" i="32"/>
  <c r="H2389" i="32"/>
  <c r="L2389" i="32"/>
  <c r="C2389" i="32"/>
  <c r="G2389" i="32"/>
  <c r="K2389" i="32"/>
  <c r="I2389" i="32"/>
  <c r="F2389" i="32"/>
  <c r="B2389" i="32"/>
  <c r="J2389" i="32"/>
  <c r="E2389" i="32"/>
  <c r="D2377" i="32"/>
  <c r="H2377" i="32"/>
  <c r="L2377" i="32"/>
  <c r="C2377" i="32"/>
  <c r="G2377" i="32"/>
  <c r="K2377" i="32"/>
  <c r="E2377" i="32"/>
  <c r="B2377" i="32"/>
  <c r="J2377" i="32"/>
  <c r="F2377" i="32"/>
  <c r="I2377" i="32"/>
  <c r="D2369" i="32"/>
  <c r="H2369" i="32"/>
  <c r="L2369" i="32"/>
  <c r="C2369" i="32"/>
  <c r="G2369" i="32"/>
  <c r="K2369" i="32"/>
  <c r="E2369" i="32"/>
  <c r="B2369" i="32"/>
  <c r="J2369" i="32"/>
  <c r="F2369" i="32"/>
  <c r="I2369" i="32"/>
  <c r="D2357" i="32"/>
  <c r="H2357" i="32"/>
  <c r="L2357" i="32"/>
  <c r="C2357" i="32"/>
  <c r="G2357" i="32"/>
  <c r="K2357" i="32"/>
  <c r="I2357" i="32"/>
  <c r="F2357" i="32"/>
  <c r="B2357" i="32"/>
  <c r="J2357" i="32"/>
  <c r="E2357" i="32"/>
  <c r="D2349" i="32"/>
  <c r="H2349" i="32"/>
  <c r="L2349" i="32"/>
  <c r="C2349" i="32"/>
  <c r="G2349" i="32"/>
  <c r="K2349" i="32"/>
  <c r="I2349" i="32"/>
  <c r="F2349" i="32"/>
  <c r="J2349" i="32"/>
  <c r="B2349" i="32"/>
  <c r="E2349" i="32"/>
  <c r="D2333" i="32"/>
  <c r="H2333" i="32"/>
  <c r="L2333" i="32"/>
  <c r="C2333" i="32"/>
  <c r="G2333" i="32"/>
  <c r="K2333" i="32"/>
  <c r="I2333" i="32"/>
  <c r="F2333" i="32"/>
  <c r="J2333" i="32"/>
  <c r="B2333" i="32"/>
  <c r="E2333" i="32"/>
  <c r="D2325" i="32"/>
  <c r="H2325" i="32"/>
  <c r="L2325" i="32"/>
  <c r="C2325" i="32"/>
  <c r="G2325" i="32"/>
  <c r="K2325" i="32"/>
  <c r="I2325" i="32"/>
  <c r="F2325" i="32"/>
  <c r="B2325" i="32"/>
  <c r="J2325" i="32"/>
  <c r="E2325" i="32"/>
  <c r="D2317" i="32"/>
  <c r="H2317" i="32"/>
  <c r="L2317" i="32"/>
  <c r="C2317" i="32"/>
  <c r="G2317" i="32"/>
  <c r="K2317" i="32"/>
  <c r="I2317" i="32"/>
  <c r="F2317" i="32"/>
  <c r="J2317" i="32"/>
  <c r="B2317" i="32"/>
  <c r="E2317" i="32"/>
  <c r="D2309" i="32"/>
  <c r="H2309" i="32"/>
  <c r="L2309" i="32"/>
  <c r="C2309" i="32"/>
  <c r="G2309" i="32"/>
  <c r="K2309" i="32"/>
  <c r="I2309" i="32"/>
  <c r="F2309" i="32"/>
  <c r="B2309" i="32"/>
  <c r="J2309" i="32"/>
  <c r="E2309" i="32"/>
  <c r="D2297" i="32"/>
  <c r="H2297" i="32"/>
  <c r="L2297" i="32"/>
  <c r="C2297" i="32"/>
  <c r="G2297" i="32"/>
  <c r="K2297" i="32"/>
  <c r="E2297" i="32"/>
  <c r="B2297" i="32"/>
  <c r="J2297" i="32"/>
  <c r="F2297" i="32"/>
  <c r="I2297" i="32"/>
  <c r="D2289" i="32"/>
  <c r="H2289" i="32"/>
  <c r="L2289" i="32"/>
  <c r="C2289" i="32"/>
  <c r="G2289" i="32"/>
  <c r="K2289" i="32"/>
  <c r="E2289" i="32"/>
  <c r="B2289" i="32"/>
  <c r="J2289" i="32"/>
  <c r="F2289" i="32"/>
  <c r="I2289" i="32"/>
  <c r="D2277" i="32"/>
  <c r="H2277" i="32"/>
  <c r="L2277" i="32"/>
  <c r="C2277" i="32"/>
  <c r="G2277" i="32"/>
  <c r="K2277" i="32"/>
  <c r="I2277" i="32"/>
  <c r="F2277" i="32"/>
  <c r="B2277" i="32"/>
  <c r="J2277" i="32"/>
  <c r="E2277" i="32"/>
  <c r="D2273" i="32"/>
  <c r="H2273" i="32"/>
  <c r="L2273" i="32"/>
  <c r="C2273" i="32"/>
  <c r="G2273" i="32"/>
  <c r="K2273" i="32"/>
  <c r="E2273" i="32"/>
  <c r="B2273" i="32"/>
  <c r="J2273" i="32"/>
  <c r="F2273" i="32"/>
  <c r="I2273" i="32"/>
  <c r="D2261" i="32"/>
  <c r="H2261" i="32"/>
  <c r="L2261" i="32"/>
  <c r="C2261" i="32"/>
  <c r="G2261" i="32"/>
  <c r="K2261" i="32"/>
  <c r="I2261" i="32"/>
  <c r="F2261" i="32"/>
  <c r="B2261" i="32"/>
  <c r="J2261" i="32"/>
  <c r="E2261" i="32"/>
  <c r="D2249" i="32"/>
  <c r="H2249" i="32"/>
  <c r="L2249" i="32"/>
  <c r="C2249" i="32"/>
  <c r="G2249" i="32"/>
  <c r="K2249" i="32"/>
  <c r="E2249" i="32"/>
  <c r="B2249" i="32"/>
  <c r="J2249" i="32"/>
  <c r="F2249" i="32"/>
  <c r="I2249" i="32"/>
  <c r="D2241" i="32"/>
  <c r="H2241" i="32"/>
  <c r="L2241" i="32"/>
  <c r="C2241" i="32"/>
  <c r="G2241" i="32"/>
  <c r="K2241" i="32"/>
  <c r="E2241" i="32"/>
  <c r="B2241" i="32"/>
  <c r="J2241" i="32"/>
  <c r="F2241" i="32"/>
  <c r="I2241" i="32"/>
  <c r="D2229" i="32"/>
  <c r="H2229" i="32"/>
  <c r="L2229" i="32"/>
  <c r="C2229" i="32"/>
  <c r="G2229" i="32"/>
  <c r="K2229" i="32"/>
  <c r="I2229" i="32"/>
  <c r="F2229" i="32"/>
  <c r="B2229" i="32"/>
  <c r="J2229" i="32"/>
  <c r="E2229" i="32"/>
  <c r="D2221" i="32"/>
  <c r="H2221" i="32"/>
  <c r="L2221" i="32"/>
  <c r="C2221" i="32"/>
  <c r="G2221" i="32"/>
  <c r="K2221" i="32"/>
  <c r="I2221" i="32"/>
  <c r="F2221" i="32"/>
  <c r="J2221" i="32"/>
  <c r="B2221" i="32"/>
  <c r="E2221" i="32"/>
  <c r="D2209" i="32"/>
  <c r="H2209" i="32"/>
  <c r="L2209" i="32"/>
  <c r="C2209" i="32"/>
  <c r="G2209" i="32"/>
  <c r="K2209" i="32"/>
  <c r="E2209" i="32"/>
  <c r="B2209" i="32"/>
  <c r="J2209" i="32"/>
  <c r="F2209" i="32"/>
  <c r="I2209" i="32"/>
  <c r="D2201" i="32"/>
  <c r="H2201" i="32"/>
  <c r="L2201" i="32"/>
  <c r="C2201" i="32"/>
  <c r="G2201" i="32"/>
  <c r="K2201" i="32"/>
  <c r="E2201" i="32"/>
  <c r="B2201" i="32"/>
  <c r="J2201" i="32"/>
  <c r="F2201" i="32"/>
  <c r="I2201" i="32"/>
  <c r="D2189" i="32"/>
  <c r="H2189" i="32"/>
  <c r="L2189" i="32"/>
  <c r="C2189" i="32"/>
  <c r="G2189" i="32"/>
  <c r="K2189" i="32"/>
  <c r="I2189" i="32"/>
  <c r="F2189" i="32"/>
  <c r="J2189" i="32"/>
  <c r="B2189" i="32"/>
  <c r="E2189" i="32"/>
  <c r="D2181" i="32"/>
  <c r="H2181" i="32"/>
  <c r="L2181" i="32"/>
  <c r="C2181" i="32"/>
  <c r="G2181" i="32"/>
  <c r="K2181" i="32"/>
  <c r="I2181" i="32"/>
  <c r="F2181" i="32"/>
  <c r="B2181" i="32"/>
  <c r="J2181" i="32"/>
  <c r="E2181" i="32"/>
  <c r="D2173" i="32"/>
  <c r="H2173" i="32"/>
  <c r="L2173" i="32"/>
  <c r="C2173" i="32"/>
  <c r="G2173" i="32"/>
  <c r="K2173" i="32"/>
  <c r="I2173" i="32"/>
  <c r="F2173" i="32"/>
  <c r="J2173" i="32"/>
  <c r="B2173" i="32"/>
  <c r="E2173" i="32"/>
  <c r="D2161" i="32"/>
  <c r="H2161" i="32"/>
  <c r="L2161" i="32"/>
  <c r="C2161" i="32"/>
  <c r="G2161" i="32"/>
  <c r="K2161" i="32"/>
  <c r="E2161" i="32"/>
  <c r="B2161" i="32"/>
  <c r="J2161" i="32"/>
  <c r="F2161" i="32"/>
  <c r="I2161" i="32"/>
  <c r="D2149" i="32"/>
  <c r="H2149" i="32"/>
  <c r="L2149" i="32"/>
  <c r="C2149" i="32"/>
  <c r="G2149" i="32"/>
  <c r="K2149" i="32"/>
  <c r="I2149" i="32"/>
  <c r="F2149" i="32"/>
  <c r="B2149" i="32"/>
  <c r="J2149" i="32"/>
  <c r="E2149" i="32"/>
  <c r="D2137" i="32"/>
  <c r="H2137" i="32"/>
  <c r="L2137" i="32"/>
  <c r="C2137" i="32"/>
  <c r="G2137" i="32"/>
  <c r="K2137" i="32"/>
  <c r="E2137" i="32"/>
  <c r="B2137" i="32"/>
  <c r="J2137" i="32"/>
  <c r="F2137" i="32"/>
  <c r="I2137" i="32"/>
  <c r="D2129" i="32"/>
  <c r="H2129" i="32"/>
  <c r="L2129" i="32"/>
  <c r="C2129" i="32"/>
  <c r="G2129" i="32"/>
  <c r="K2129" i="32"/>
  <c r="E2129" i="32"/>
  <c r="B2129" i="32"/>
  <c r="J2129" i="32"/>
  <c r="F2129" i="32"/>
  <c r="I2129" i="32"/>
  <c r="D2121" i="32"/>
  <c r="H2121" i="32"/>
  <c r="L2121" i="32"/>
  <c r="C2121" i="32"/>
  <c r="G2121" i="32"/>
  <c r="K2121" i="32"/>
  <c r="E2121" i="32"/>
  <c r="B2121" i="32"/>
  <c r="J2121" i="32"/>
  <c r="F2121" i="32"/>
  <c r="I2121" i="32"/>
  <c r="D2113" i="32"/>
  <c r="H2113" i="32"/>
  <c r="L2113" i="32"/>
  <c r="C2113" i="32"/>
  <c r="G2113" i="32"/>
  <c r="K2113" i="32"/>
  <c r="E2113" i="32"/>
  <c r="B2113" i="32"/>
  <c r="J2113" i="32"/>
  <c r="F2113" i="32"/>
  <c r="I2113" i="32"/>
  <c r="D2105" i="32"/>
  <c r="H2105" i="32"/>
  <c r="L2105" i="32"/>
  <c r="C2105" i="32"/>
  <c r="G2105" i="32"/>
  <c r="K2105" i="32"/>
  <c r="E2105" i="32"/>
  <c r="B2105" i="32"/>
  <c r="J2105" i="32"/>
  <c r="F2105" i="32"/>
  <c r="I2105" i="32"/>
  <c r="D2093" i="32"/>
  <c r="H2093" i="32"/>
  <c r="L2093" i="32"/>
  <c r="C2093" i="32"/>
  <c r="G2093" i="32"/>
  <c r="K2093" i="32"/>
  <c r="I2093" i="32"/>
  <c r="F2093" i="32"/>
  <c r="J2093" i="32"/>
  <c r="E2093" i="32"/>
  <c r="B2093" i="32"/>
  <c r="D2085" i="32"/>
  <c r="H2085" i="32"/>
  <c r="L2085" i="32"/>
  <c r="C2085" i="32"/>
  <c r="G2085" i="32"/>
  <c r="K2085" i="32"/>
  <c r="I2085" i="32"/>
  <c r="F2085" i="32"/>
  <c r="B2085" i="32"/>
  <c r="J2085" i="32"/>
  <c r="E2085" i="32"/>
  <c r="D2077" i="32"/>
  <c r="H2077" i="32"/>
  <c r="L2077" i="32"/>
  <c r="C2077" i="32"/>
  <c r="G2077" i="32"/>
  <c r="K2077" i="32"/>
  <c r="I2077" i="32"/>
  <c r="F2077" i="32"/>
  <c r="J2077" i="32"/>
  <c r="B2077" i="32"/>
  <c r="E2077" i="32"/>
  <c r="D2065" i="32"/>
  <c r="H2065" i="32"/>
  <c r="L2065" i="32"/>
  <c r="C2065" i="32"/>
  <c r="G2065" i="32"/>
  <c r="K2065" i="32"/>
  <c r="E2065" i="32"/>
  <c r="B2065" i="32"/>
  <c r="J2065" i="32"/>
  <c r="F2065" i="32"/>
  <c r="I2065" i="32"/>
  <c r="D2057" i="32"/>
  <c r="H2057" i="32"/>
  <c r="L2057" i="32"/>
  <c r="C2057" i="32"/>
  <c r="G2057" i="32"/>
  <c r="K2057" i="32"/>
  <c r="E2057" i="32"/>
  <c r="B2057" i="32"/>
  <c r="J2057" i="32"/>
  <c r="F2057" i="32"/>
  <c r="I2057" i="32"/>
  <c r="D2049" i="32"/>
  <c r="H2049" i="32"/>
  <c r="L2049" i="32"/>
  <c r="C2049" i="32"/>
  <c r="G2049" i="32"/>
  <c r="K2049" i="32"/>
  <c r="E2049" i="32"/>
  <c r="B2049" i="32"/>
  <c r="J2049" i="32"/>
  <c r="I2049" i="32"/>
  <c r="F2049" i="32"/>
  <c r="D2041" i="32"/>
  <c r="H2041" i="32"/>
  <c r="L2041" i="32"/>
  <c r="C2041" i="32"/>
  <c r="G2041" i="32"/>
  <c r="K2041" i="32"/>
  <c r="E2041" i="32"/>
  <c r="B2041" i="32"/>
  <c r="J2041" i="32"/>
  <c r="F2041" i="32"/>
  <c r="I2041" i="32"/>
  <c r="D2033" i="32"/>
  <c r="H2033" i="32"/>
  <c r="L2033" i="32"/>
  <c r="C2033" i="32"/>
  <c r="G2033" i="32"/>
  <c r="K2033" i="32"/>
  <c r="E2033" i="32"/>
  <c r="B2033" i="32"/>
  <c r="J2033" i="32"/>
  <c r="F2033" i="32"/>
  <c r="I2033" i="32"/>
  <c r="D2029" i="32"/>
  <c r="H2029" i="32"/>
  <c r="L2029" i="32"/>
  <c r="C2029" i="32"/>
  <c r="G2029" i="32"/>
  <c r="K2029" i="32"/>
  <c r="I2029" i="32"/>
  <c r="F2029" i="32"/>
  <c r="J2029" i="32"/>
  <c r="E2029" i="32"/>
  <c r="B2029" i="32"/>
  <c r="D2021" i="32"/>
  <c r="H2021" i="32"/>
  <c r="L2021" i="32"/>
  <c r="C2021" i="32"/>
  <c r="G2021" i="32"/>
  <c r="K2021" i="32"/>
  <c r="I2021" i="32"/>
  <c r="F2021" i="32"/>
  <c r="B2021" i="32"/>
  <c r="J2021" i="32"/>
  <c r="E2021" i="32"/>
  <c r="D2013" i="32"/>
  <c r="H2013" i="32"/>
  <c r="L2013" i="32"/>
  <c r="C2013" i="32"/>
  <c r="G2013" i="32"/>
  <c r="K2013" i="32"/>
  <c r="I2013" i="32"/>
  <c r="F2013" i="32"/>
  <c r="J2013" i="32"/>
  <c r="B2013" i="32"/>
  <c r="E2013" i="32"/>
  <c r="D2005" i="32"/>
  <c r="H2005" i="32"/>
  <c r="L2005" i="32"/>
  <c r="C2005" i="32"/>
  <c r="G2005" i="32"/>
  <c r="K2005" i="32"/>
  <c r="I2005" i="32"/>
  <c r="F2005" i="32"/>
  <c r="B2005" i="32"/>
  <c r="E2005" i="32"/>
  <c r="J2005" i="32"/>
  <c r="D1997" i="32"/>
  <c r="H1997" i="32"/>
  <c r="L1997" i="32"/>
  <c r="C1997" i="32"/>
  <c r="G1997" i="32"/>
  <c r="K1997" i="32"/>
  <c r="I1997" i="32"/>
  <c r="F1997" i="32"/>
  <c r="J1997" i="32"/>
  <c r="E1997" i="32"/>
  <c r="B1997" i="32"/>
  <c r="D1985" i="32"/>
  <c r="H1985" i="32"/>
  <c r="L1985" i="32"/>
  <c r="C1985" i="32"/>
  <c r="G1985" i="32"/>
  <c r="K1985" i="32"/>
  <c r="E1985" i="32"/>
  <c r="B1985" i="32"/>
  <c r="J1985" i="32"/>
  <c r="I1985" i="32"/>
  <c r="F1985" i="32"/>
  <c r="D1973" i="32"/>
  <c r="H1973" i="32"/>
  <c r="L1973" i="32"/>
  <c r="C1973" i="32"/>
  <c r="G1973" i="32"/>
  <c r="K1973" i="32"/>
  <c r="I1973" i="32"/>
  <c r="F1973" i="32"/>
  <c r="B1973" i="32"/>
  <c r="E1973" i="32"/>
  <c r="J1973" i="32"/>
  <c r="D1965" i="32"/>
  <c r="H1965" i="32"/>
  <c r="L1965" i="32"/>
  <c r="C1965" i="32"/>
  <c r="G1965" i="32"/>
  <c r="K1965" i="32"/>
  <c r="I1965" i="32"/>
  <c r="F1965" i="32"/>
  <c r="J1965" i="32"/>
  <c r="E1965" i="32"/>
  <c r="B1965" i="32"/>
  <c r="D1957" i="32"/>
  <c r="H1957" i="32"/>
  <c r="L1957" i="32"/>
  <c r="C1957" i="32"/>
  <c r="G1957" i="32"/>
  <c r="K1957" i="32"/>
  <c r="I1957" i="32"/>
  <c r="F1957" i="32"/>
  <c r="B1957" i="32"/>
  <c r="J1957" i="32"/>
  <c r="E1957" i="32"/>
  <c r="D1949" i="32"/>
  <c r="H1949" i="32"/>
  <c r="L1949" i="32"/>
  <c r="C1949" i="32"/>
  <c r="G1949" i="32"/>
  <c r="K1949" i="32"/>
  <c r="I1949" i="32"/>
  <c r="F1949" i="32"/>
  <c r="J1949" i="32"/>
  <c r="B1949" i="32"/>
  <c r="E1949" i="32"/>
  <c r="D1941" i="32"/>
  <c r="H1941" i="32"/>
  <c r="L1941" i="32"/>
  <c r="C1941" i="32"/>
  <c r="G1941" i="32"/>
  <c r="K1941" i="32"/>
  <c r="I1941" i="32"/>
  <c r="F1941" i="32"/>
  <c r="B1941" i="32"/>
  <c r="E1941" i="32"/>
  <c r="J1941" i="32"/>
  <c r="D1929" i="32"/>
  <c r="H1929" i="32"/>
  <c r="L1929" i="32"/>
  <c r="C1929" i="32"/>
  <c r="G1929" i="32"/>
  <c r="K1929" i="32"/>
  <c r="E1929" i="32"/>
  <c r="B1929" i="32"/>
  <c r="J1929" i="32"/>
  <c r="F1929" i="32"/>
  <c r="I1929" i="32"/>
  <c r="D1921" i="32"/>
  <c r="H1921" i="32"/>
  <c r="L1921" i="32"/>
  <c r="C1921" i="32"/>
  <c r="G1921" i="32"/>
  <c r="K1921" i="32"/>
  <c r="E1921" i="32"/>
  <c r="B1921" i="32"/>
  <c r="J1921" i="32"/>
  <c r="F1921" i="32"/>
  <c r="I1921" i="32"/>
  <c r="D1913" i="32"/>
  <c r="H1913" i="32"/>
  <c r="L1913" i="32"/>
  <c r="C1913" i="32"/>
  <c r="G1913" i="32"/>
  <c r="K1913" i="32"/>
  <c r="E1913" i="32"/>
  <c r="B1913" i="32"/>
  <c r="J1913" i="32"/>
  <c r="F1913" i="32"/>
  <c r="I1913" i="32"/>
  <c r="D1905" i="32"/>
  <c r="H1905" i="32"/>
  <c r="L1905" i="32"/>
  <c r="C1905" i="32"/>
  <c r="G1905" i="32"/>
  <c r="K1905" i="32"/>
  <c r="E1905" i="32"/>
  <c r="B1905" i="32"/>
  <c r="J1905" i="32"/>
  <c r="F1905" i="32"/>
  <c r="I1905" i="32"/>
  <c r="D1893" i="32"/>
  <c r="H1893" i="32"/>
  <c r="L1893" i="32"/>
  <c r="C1893" i="32"/>
  <c r="G1893" i="32"/>
  <c r="K1893" i="32"/>
  <c r="I1893" i="32"/>
  <c r="F1893" i="32"/>
  <c r="J1893" i="32"/>
  <c r="B1893" i="32"/>
  <c r="E1893" i="32"/>
  <c r="D1885" i="32"/>
  <c r="H1885" i="32"/>
  <c r="L1885" i="32"/>
  <c r="C1885" i="32"/>
  <c r="G1885" i="32"/>
  <c r="K1885" i="32"/>
  <c r="I1885" i="32"/>
  <c r="F1885" i="32"/>
  <c r="B1885" i="32"/>
  <c r="J1885" i="32"/>
  <c r="E1885" i="32"/>
  <c r="D1877" i="32"/>
  <c r="H1877" i="32"/>
  <c r="L1877" i="32"/>
  <c r="C1877" i="32"/>
  <c r="G1877" i="32"/>
  <c r="K1877" i="32"/>
  <c r="I1877" i="32"/>
  <c r="F1877" i="32"/>
  <c r="J1877" i="32"/>
  <c r="B1877" i="32"/>
  <c r="E1877" i="32"/>
  <c r="D1869" i="32"/>
  <c r="H1869" i="32"/>
  <c r="L1869" i="32"/>
  <c r="C1869" i="32"/>
  <c r="G1869" i="32"/>
  <c r="K1869" i="32"/>
  <c r="I1869" i="32"/>
  <c r="F1869" i="32"/>
  <c r="B1869" i="32"/>
  <c r="J1869" i="32"/>
  <c r="E1869" i="32"/>
  <c r="D1861" i="32"/>
  <c r="H1861" i="32"/>
  <c r="L1861" i="32"/>
  <c r="C1861" i="32"/>
  <c r="G1861" i="32"/>
  <c r="K1861" i="32"/>
  <c r="I1861" i="32"/>
  <c r="F1861" i="32"/>
  <c r="J1861" i="32"/>
  <c r="B1861" i="32"/>
  <c r="E1861" i="32"/>
  <c r="D1849" i="32"/>
  <c r="H1849" i="32"/>
  <c r="L1849" i="32"/>
  <c r="C1849" i="32"/>
  <c r="G1849" i="32"/>
  <c r="K1849" i="32"/>
  <c r="E1849" i="32"/>
  <c r="B1849" i="32"/>
  <c r="J1849" i="32"/>
  <c r="F1849" i="32"/>
  <c r="I1849" i="32"/>
  <c r="D1841" i="32"/>
  <c r="H1841" i="32"/>
  <c r="L1841" i="32"/>
  <c r="C1841" i="32"/>
  <c r="G1841" i="32"/>
  <c r="K1841" i="32"/>
  <c r="E1841" i="32"/>
  <c r="B1841" i="32"/>
  <c r="J1841" i="32"/>
  <c r="F1841" i="32"/>
  <c r="I1841" i="32"/>
  <c r="D1829" i="32"/>
  <c r="H1829" i="32"/>
  <c r="L1829" i="32"/>
  <c r="C1829" i="32"/>
  <c r="G1829" i="32"/>
  <c r="K1829" i="32"/>
  <c r="I1829" i="32"/>
  <c r="F1829" i="32"/>
  <c r="J1829" i="32"/>
  <c r="B1829" i="32"/>
  <c r="E1829" i="32"/>
  <c r="D1821" i="32"/>
  <c r="H1821" i="32"/>
  <c r="L1821" i="32"/>
  <c r="C1821" i="32"/>
  <c r="G1821" i="32"/>
  <c r="K1821" i="32"/>
  <c r="I1821" i="32"/>
  <c r="F1821" i="32"/>
  <c r="B1821" i="32"/>
  <c r="J1821" i="32"/>
  <c r="E1821" i="32"/>
  <c r="D1813" i="32"/>
  <c r="H1813" i="32"/>
  <c r="L1813" i="32"/>
  <c r="C1813" i="32"/>
  <c r="G1813" i="32"/>
  <c r="K1813" i="32"/>
  <c r="I1813" i="32"/>
  <c r="F1813" i="32"/>
  <c r="J1813" i="32"/>
  <c r="B1813" i="32"/>
  <c r="E1813" i="32"/>
  <c r="D1801" i="32"/>
  <c r="H1801" i="32"/>
  <c r="L1801" i="32"/>
  <c r="C1801" i="32"/>
  <c r="G1801" i="32"/>
  <c r="K1801" i="32"/>
  <c r="E1801" i="32"/>
  <c r="B1801" i="32"/>
  <c r="J1801" i="32"/>
  <c r="F1801" i="32"/>
  <c r="I1801" i="32"/>
  <c r="D1793" i="32"/>
  <c r="H1793" i="32"/>
  <c r="L1793" i="32"/>
  <c r="C1793" i="32"/>
  <c r="G1793" i="32"/>
  <c r="K1793" i="32"/>
  <c r="I1793" i="32"/>
  <c r="F1793" i="32"/>
  <c r="J1793" i="32"/>
  <c r="E1793" i="32"/>
  <c r="B1793" i="32"/>
  <c r="D1785" i="32"/>
  <c r="H1785" i="32"/>
  <c r="L1785" i="32"/>
  <c r="C1785" i="32"/>
  <c r="G1785" i="32"/>
  <c r="K1785" i="32"/>
  <c r="I1785" i="32"/>
  <c r="F1785" i="32"/>
  <c r="B1785" i="32"/>
  <c r="E1785" i="32"/>
  <c r="J1785" i="32"/>
  <c r="D1773" i="32"/>
  <c r="H1773" i="32"/>
  <c r="L1773" i="32"/>
  <c r="C1773" i="32"/>
  <c r="G1773" i="32"/>
  <c r="K1773" i="32"/>
  <c r="E1773" i="32"/>
  <c r="B1773" i="32"/>
  <c r="J1773" i="32"/>
  <c r="F1773" i="32"/>
  <c r="I1773" i="32"/>
  <c r="D1765" i="32"/>
  <c r="H1765" i="32"/>
  <c r="L1765" i="32"/>
  <c r="C1765" i="32"/>
  <c r="G1765" i="32"/>
  <c r="K1765" i="32"/>
  <c r="E1765" i="32"/>
  <c r="B1765" i="32"/>
  <c r="J1765" i="32"/>
  <c r="I1765" i="32"/>
  <c r="F1765" i="32"/>
  <c r="D1753" i="32"/>
  <c r="H1753" i="32"/>
  <c r="L1753" i="32"/>
  <c r="C1753" i="32"/>
  <c r="G1753" i="32"/>
  <c r="K1753" i="32"/>
  <c r="I1753" i="32"/>
  <c r="F1753" i="32"/>
  <c r="B1753" i="32"/>
  <c r="E1753" i="32"/>
  <c r="J1753" i="32"/>
  <c r="D1745" i="32"/>
  <c r="H1745" i="32"/>
  <c r="L1745" i="32"/>
  <c r="C1745" i="32"/>
  <c r="G1745" i="32"/>
  <c r="K1745" i="32"/>
  <c r="I1745" i="32"/>
  <c r="F1745" i="32"/>
  <c r="J1745" i="32"/>
  <c r="E1745" i="32"/>
  <c r="B1745" i="32"/>
  <c r="D1733" i="32"/>
  <c r="H1733" i="32"/>
  <c r="L1733" i="32"/>
  <c r="C1733" i="32"/>
  <c r="G1733" i="32"/>
  <c r="K1733" i="32"/>
  <c r="E1733" i="32"/>
  <c r="B1733" i="32"/>
  <c r="J1733" i="32"/>
  <c r="I1733" i="32"/>
  <c r="F1733" i="32"/>
  <c r="D1725" i="32"/>
  <c r="H1725" i="32"/>
  <c r="L1725" i="32"/>
  <c r="C1725" i="32"/>
  <c r="G1725" i="32"/>
  <c r="K1725" i="32"/>
  <c r="E1725" i="32"/>
  <c r="B1725" i="32"/>
  <c r="J1725" i="32"/>
  <c r="F1725" i="32"/>
  <c r="I1725" i="32"/>
  <c r="D1717" i="32"/>
  <c r="H1717" i="32"/>
  <c r="L1717" i="32"/>
  <c r="C1717" i="32"/>
  <c r="G1717" i="32"/>
  <c r="K1717" i="32"/>
  <c r="E1717" i="32"/>
  <c r="B1717" i="32"/>
  <c r="J1717" i="32"/>
  <c r="I1717" i="32"/>
  <c r="F1717" i="32"/>
  <c r="D1705" i="32"/>
  <c r="H1705" i="32"/>
  <c r="L1705" i="32"/>
  <c r="C1705" i="32"/>
  <c r="G1705" i="32"/>
  <c r="K1705" i="32"/>
  <c r="I1705" i="32"/>
  <c r="F1705" i="32"/>
  <c r="B1705" i="32"/>
  <c r="E1705" i="32"/>
  <c r="J1705" i="32"/>
  <c r="D1697" i="32"/>
  <c r="H1697" i="32"/>
  <c r="L1697" i="32"/>
  <c r="C1697" i="32"/>
  <c r="G1697" i="32"/>
  <c r="K1697" i="32"/>
  <c r="I1697" i="32"/>
  <c r="F1697" i="32"/>
  <c r="J1697" i="32"/>
  <c r="E1697" i="32"/>
  <c r="B1697" i="32"/>
  <c r="D1685" i="32"/>
  <c r="H1685" i="32"/>
  <c r="L1685" i="32"/>
  <c r="C1685" i="32"/>
  <c r="G1685" i="32"/>
  <c r="K1685" i="32"/>
  <c r="E1685" i="32"/>
  <c r="B1685" i="32"/>
  <c r="J1685" i="32"/>
  <c r="I1685" i="32"/>
  <c r="F1685" i="32"/>
  <c r="D1677" i="32"/>
  <c r="H1677" i="32"/>
  <c r="L1677" i="32"/>
  <c r="C1677" i="32"/>
  <c r="G1677" i="32"/>
  <c r="K1677" i="32"/>
  <c r="E1677" i="32"/>
  <c r="B1677" i="32"/>
  <c r="J1677" i="32"/>
  <c r="F1677" i="32"/>
  <c r="I1677" i="32"/>
  <c r="D1665" i="32"/>
  <c r="H1665" i="32"/>
  <c r="L1665" i="32"/>
  <c r="C1665" i="32"/>
  <c r="G1665" i="32"/>
  <c r="K1665" i="32"/>
  <c r="I1665" i="32"/>
  <c r="F1665" i="32"/>
  <c r="J1665" i="32"/>
  <c r="E1665" i="32"/>
  <c r="B1665" i="32"/>
  <c r="D1657" i="32"/>
  <c r="H1657" i="32"/>
  <c r="L1657" i="32"/>
  <c r="C1657" i="32"/>
  <c r="G1657" i="32"/>
  <c r="K1657" i="32"/>
  <c r="I1657" i="32"/>
  <c r="F1657" i="32"/>
  <c r="B1657" i="32"/>
  <c r="J1657" i="32"/>
  <c r="E1657" i="32"/>
  <c r="D1645" i="32"/>
  <c r="H1645" i="32"/>
  <c r="L1645" i="32"/>
  <c r="C1645" i="32"/>
  <c r="G1645" i="32"/>
  <c r="K1645" i="32"/>
  <c r="E1645" i="32"/>
  <c r="B1645" i="32"/>
  <c r="J1645" i="32"/>
  <c r="F1645" i="32"/>
  <c r="I1645" i="32"/>
  <c r="D1637" i="32"/>
  <c r="H1637" i="32"/>
  <c r="L1637" i="32"/>
  <c r="C1637" i="32"/>
  <c r="G1637" i="32"/>
  <c r="K1637" i="32"/>
  <c r="E1637" i="32"/>
  <c r="B1637" i="32"/>
  <c r="J1637" i="32"/>
  <c r="I1637" i="32"/>
  <c r="F1637" i="32"/>
  <c r="D1625" i="32"/>
  <c r="H1625" i="32"/>
  <c r="L1625" i="32"/>
  <c r="C1625" i="32"/>
  <c r="G1625" i="32"/>
  <c r="K1625" i="32"/>
  <c r="I1625" i="32"/>
  <c r="F1625" i="32"/>
  <c r="B1625" i="32"/>
  <c r="J1625" i="32"/>
  <c r="E1625" i="32"/>
  <c r="D1613" i="32"/>
  <c r="H1613" i="32"/>
  <c r="L1613" i="32"/>
  <c r="C1613" i="32"/>
  <c r="G1613" i="32"/>
  <c r="K1613" i="32"/>
  <c r="E1613" i="32"/>
  <c r="B1613" i="32"/>
  <c r="J1613" i="32"/>
  <c r="F1613" i="32"/>
  <c r="I1613" i="32"/>
  <c r="D1601" i="32"/>
  <c r="H1601" i="32"/>
  <c r="L1601" i="32"/>
  <c r="C1601" i="32"/>
  <c r="G1601" i="32"/>
  <c r="K1601" i="32"/>
  <c r="I1601" i="32"/>
  <c r="F1601" i="32"/>
  <c r="J1601" i="32"/>
  <c r="E1601" i="32"/>
  <c r="B1601" i="32"/>
  <c r="D1589" i="32"/>
  <c r="H1589" i="32"/>
  <c r="L1589" i="32"/>
  <c r="C1589" i="32"/>
  <c r="G1589" i="32"/>
  <c r="K1589" i="32"/>
  <c r="E1589" i="32"/>
  <c r="B1589" i="32"/>
  <c r="J1589" i="32"/>
  <c r="I1589" i="32"/>
  <c r="F1589" i="32"/>
  <c r="D1581" i="32"/>
  <c r="H1581" i="32"/>
  <c r="L1581" i="32"/>
  <c r="C1581" i="32"/>
  <c r="G1581" i="32"/>
  <c r="K1581" i="32"/>
  <c r="E1581" i="32"/>
  <c r="B1581" i="32"/>
  <c r="J1581" i="32"/>
  <c r="F1581" i="32"/>
  <c r="I1581" i="32"/>
  <c r="D1573" i="32"/>
  <c r="H1573" i="32"/>
  <c r="L1573" i="32"/>
  <c r="C1573" i="32"/>
  <c r="G1573" i="32"/>
  <c r="K1573" i="32"/>
  <c r="E1573" i="32"/>
  <c r="B1573" i="32"/>
  <c r="J1573" i="32"/>
  <c r="I1573" i="32"/>
  <c r="F1573" i="32"/>
  <c r="D1565" i="32"/>
  <c r="H1565" i="32"/>
  <c r="L1565" i="32"/>
  <c r="C1565" i="32"/>
  <c r="G1565" i="32"/>
  <c r="K1565" i="32"/>
  <c r="E1565" i="32"/>
  <c r="B1565" i="32"/>
  <c r="J1565" i="32"/>
  <c r="F1565" i="32"/>
  <c r="I1565" i="32"/>
  <c r="D1557" i="32"/>
  <c r="H1557" i="32"/>
  <c r="L1557" i="32"/>
  <c r="C1557" i="32"/>
  <c r="G1557" i="32"/>
  <c r="K1557" i="32"/>
  <c r="E1557" i="32"/>
  <c r="B1557" i="32"/>
  <c r="J1557" i="32"/>
  <c r="I1557" i="32"/>
  <c r="F1557" i="32"/>
  <c r="D1549" i="32"/>
  <c r="H1549" i="32"/>
  <c r="L1549" i="32"/>
  <c r="C1549" i="32"/>
  <c r="G1549" i="32"/>
  <c r="K1549" i="32"/>
  <c r="E1549" i="32"/>
  <c r="B1549" i="32"/>
  <c r="J1549" i="32"/>
  <c r="F1549" i="32"/>
  <c r="I1549" i="32"/>
  <c r="D1541" i="32"/>
  <c r="H1541" i="32"/>
  <c r="L1541" i="32"/>
  <c r="C1541" i="32"/>
  <c r="G1541" i="32"/>
  <c r="K1541" i="32"/>
  <c r="E1541" i="32"/>
  <c r="B1541" i="32"/>
  <c r="J1541" i="32"/>
  <c r="I1541" i="32"/>
  <c r="F1541" i="32"/>
  <c r="D1529" i="32"/>
  <c r="H1529" i="32"/>
  <c r="L1529" i="32"/>
  <c r="C1529" i="32"/>
  <c r="G1529" i="32"/>
  <c r="K1529" i="32"/>
  <c r="I1529" i="32"/>
  <c r="F1529" i="32"/>
  <c r="B1529" i="32"/>
  <c r="J1529" i="32"/>
  <c r="E1529" i="32"/>
  <c r="D1521" i="32"/>
  <c r="H1521" i="32"/>
  <c r="L1521" i="32"/>
  <c r="C1521" i="32"/>
  <c r="G1521" i="32"/>
  <c r="K1521" i="32"/>
  <c r="I1521" i="32"/>
  <c r="F1521" i="32"/>
  <c r="J1521" i="32"/>
  <c r="E1521" i="32"/>
  <c r="B1521" i="32"/>
  <c r="D1513" i="32"/>
  <c r="H1513" i="32"/>
  <c r="L1513" i="32"/>
  <c r="C1513" i="32"/>
  <c r="G1513" i="32"/>
  <c r="K1513" i="32"/>
  <c r="I1513" i="32"/>
  <c r="F1513" i="32"/>
  <c r="B1513" i="32"/>
  <c r="E1513" i="32"/>
  <c r="J1513" i="32"/>
  <c r="D1505" i="32"/>
  <c r="H1505" i="32"/>
  <c r="L1505" i="32"/>
  <c r="C1505" i="32"/>
  <c r="G1505" i="32"/>
  <c r="K1505" i="32"/>
  <c r="I1505" i="32"/>
  <c r="F1505" i="32"/>
  <c r="J1505" i="32"/>
  <c r="E1505" i="32"/>
  <c r="B1505" i="32"/>
  <c r="D1497" i="32"/>
  <c r="H1497" i="32"/>
  <c r="L1497" i="32"/>
  <c r="C1497" i="32"/>
  <c r="G1497" i="32"/>
  <c r="K1497" i="32"/>
  <c r="I1497" i="32"/>
  <c r="F1497" i="32"/>
  <c r="B1497" i="32"/>
  <c r="J1497" i="32"/>
  <c r="E1497" i="32"/>
  <c r="D1489" i="32"/>
  <c r="H1489" i="32"/>
  <c r="L1489" i="32"/>
  <c r="C1489" i="32"/>
  <c r="G1489" i="32"/>
  <c r="K1489" i="32"/>
  <c r="I1489" i="32"/>
  <c r="F1489" i="32"/>
  <c r="J1489" i="32"/>
  <c r="E1489" i="32"/>
  <c r="B1489" i="32"/>
  <c r="D1477" i="32"/>
  <c r="H1477" i="32"/>
  <c r="L1477" i="32"/>
  <c r="C1477" i="32"/>
  <c r="G1477" i="32"/>
  <c r="K1477" i="32"/>
  <c r="E1477" i="32"/>
  <c r="B1477" i="32"/>
  <c r="J1477" i="32"/>
  <c r="I1477" i="32"/>
  <c r="F1477" i="32"/>
  <c r="D1469" i="32"/>
  <c r="H1469" i="32"/>
  <c r="L1469" i="32"/>
  <c r="C1469" i="32"/>
  <c r="G1469" i="32"/>
  <c r="K1469" i="32"/>
  <c r="E1469" i="32"/>
  <c r="B1469" i="32"/>
  <c r="J1469" i="32"/>
  <c r="F1469" i="32"/>
  <c r="I1469" i="32"/>
  <c r="D1461" i="32"/>
  <c r="H1461" i="32"/>
  <c r="L1461" i="32"/>
  <c r="C1461" i="32"/>
  <c r="G1461" i="32"/>
  <c r="K1461" i="32"/>
  <c r="E1461" i="32"/>
  <c r="B1461" i="32"/>
  <c r="J1461" i="32"/>
  <c r="I1461" i="32"/>
  <c r="F1461" i="32"/>
  <c r="D1453" i="32"/>
  <c r="H1453" i="32"/>
  <c r="L1453" i="32"/>
  <c r="C1453" i="32"/>
  <c r="G1453" i="32"/>
  <c r="K1453" i="32"/>
  <c r="E1453" i="32"/>
  <c r="B1453" i="32"/>
  <c r="J1453" i="32"/>
  <c r="F1453" i="32"/>
  <c r="I1453" i="32"/>
  <c r="D1441" i="32"/>
  <c r="H1441" i="32"/>
  <c r="L1441" i="32"/>
  <c r="C1441" i="32"/>
  <c r="G1441" i="32"/>
  <c r="K1441" i="32"/>
  <c r="I1441" i="32"/>
  <c r="F1441" i="32"/>
  <c r="J1441" i="32"/>
  <c r="E1441" i="32"/>
  <c r="B1441" i="32"/>
  <c r="D1433" i="32"/>
  <c r="H1433" i="32"/>
  <c r="L1433" i="32"/>
  <c r="C1433" i="32"/>
  <c r="G1433" i="32"/>
  <c r="K1433" i="32"/>
  <c r="I1433" i="32"/>
  <c r="F1433" i="32"/>
  <c r="B1433" i="32"/>
  <c r="J1433" i="32"/>
  <c r="E1433" i="32"/>
  <c r="D1425" i="32"/>
  <c r="H1425" i="32"/>
  <c r="L1425" i="32"/>
  <c r="C1425" i="32"/>
  <c r="G1425" i="32"/>
  <c r="K1425" i="32"/>
  <c r="I1425" i="32"/>
  <c r="F1425" i="32"/>
  <c r="J1425" i="32"/>
  <c r="E1425" i="32"/>
  <c r="B1425" i="32"/>
  <c r="D1417" i="32"/>
  <c r="H1417" i="32"/>
  <c r="L1417" i="32"/>
  <c r="C1417" i="32"/>
  <c r="G1417" i="32"/>
  <c r="K1417" i="32"/>
  <c r="I1417" i="32"/>
  <c r="F1417" i="32"/>
  <c r="B1417" i="32"/>
  <c r="E1417" i="32"/>
  <c r="J1417" i="32"/>
  <c r="D1413" i="32"/>
  <c r="H1413" i="32"/>
  <c r="L1413" i="32"/>
  <c r="C1413" i="32"/>
  <c r="G1413" i="32"/>
  <c r="K1413" i="32"/>
  <c r="E1413" i="32"/>
  <c r="B1413" i="32"/>
  <c r="J1413" i="32"/>
  <c r="I1413" i="32"/>
  <c r="F1413" i="32"/>
  <c r="D1409" i="32"/>
  <c r="H1409" i="32"/>
  <c r="L1409" i="32"/>
  <c r="C1409" i="32"/>
  <c r="G1409" i="32"/>
  <c r="K1409" i="32"/>
  <c r="I1409" i="32"/>
  <c r="F1409" i="32"/>
  <c r="J1409" i="32"/>
  <c r="E1409" i="32"/>
  <c r="B1409" i="32"/>
  <c r="D1401" i="32"/>
  <c r="H1401" i="32"/>
  <c r="L1401" i="32"/>
  <c r="C1401" i="32"/>
  <c r="G1401" i="32"/>
  <c r="K1401" i="32"/>
  <c r="I1401" i="32"/>
  <c r="F1401" i="32"/>
  <c r="B1401" i="32"/>
  <c r="J1401" i="32"/>
  <c r="E1401" i="32"/>
  <c r="D1393" i="32"/>
  <c r="H1393" i="32"/>
  <c r="L1393" i="32"/>
  <c r="C1393" i="32"/>
  <c r="G1393" i="32"/>
  <c r="K1393" i="32"/>
  <c r="I1393" i="32"/>
  <c r="F1393" i="32"/>
  <c r="J1393" i="32"/>
  <c r="E1393" i="32"/>
  <c r="B1393" i="32"/>
  <c r="D1377" i="32"/>
  <c r="H1377" i="32"/>
  <c r="L1377" i="32"/>
  <c r="C1377" i="32"/>
  <c r="G1377" i="32"/>
  <c r="K1377" i="32"/>
  <c r="I1377" i="32"/>
  <c r="F1377" i="32"/>
  <c r="J1377" i="32"/>
  <c r="E1377" i="32"/>
  <c r="B1377" i="32"/>
  <c r="D1369" i="32"/>
  <c r="H1369" i="32"/>
  <c r="L1369" i="32"/>
  <c r="C1369" i="32"/>
  <c r="G1369" i="32"/>
  <c r="K1369" i="32"/>
  <c r="I1369" i="32"/>
  <c r="F1369" i="32"/>
  <c r="B1369" i="32"/>
  <c r="J1369" i="32"/>
  <c r="E1369" i="32"/>
  <c r="D1357" i="32"/>
  <c r="H1357" i="32"/>
  <c r="L1357" i="32"/>
  <c r="C1357" i="32"/>
  <c r="G1357" i="32"/>
  <c r="K1357" i="32"/>
  <c r="E1357" i="32"/>
  <c r="B1357" i="32"/>
  <c r="J1357" i="32"/>
  <c r="F1357" i="32"/>
  <c r="I1357" i="32"/>
  <c r="D1345" i="32"/>
  <c r="H1345" i="32"/>
  <c r="L1345" i="32"/>
  <c r="C1345" i="32"/>
  <c r="G1345" i="32"/>
  <c r="K1345" i="32"/>
  <c r="I1345" i="32"/>
  <c r="F1345" i="32"/>
  <c r="J1345" i="32"/>
  <c r="E1345" i="32"/>
  <c r="B1345" i="32"/>
  <c r="D1337" i="32"/>
  <c r="H1337" i="32"/>
  <c r="L1337" i="32"/>
  <c r="C1337" i="32"/>
  <c r="G1337" i="32"/>
  <c r="K1337" i="32"/>
  <c r="I1337" i="32"/>
  <c r="F1337" i="32"/>
  <c r="B1337" i="32"/>
  <c r="J1337" i="32"/>
  <c r="E1337" i="32"/>
  <c r="D1325" i="32"/>
  <c r="H1325" i="32"/>
  <c r="L1325" i="32"/>
  <c r="C1325" i="32"/>
  <c r="G1325" i="32"/>
  <c r="K1325" i="32"/>
  <c r="E1325" i="32"/>
  <c r="B1325" i="32"/>
  <c r="J1325" i="32"/>
  <c r="F1325" i="32"/>
  <c r="I1325" i="32"/>
  <c r="D1317" i="32"/>
  <c r="H1317" i="32"/>
  <c r="L1317" i="32"/>
  <c r="C1317" i="32"/>
  <c r="G1317" i="32"/>
  <c r="K1317" i="32"/>
  <c r="E1317" i="32"/>
  <c r="B1317" i="32"/>
  <c r="J1317" i="32"/>
  <c r="I1317" i="32"/>
  <c r="F1317" i="32"/>
  <c r="D1305" i="32"/>
  <c r="H1305" i="32"/>
  <c r="L1305" i="32"/>
  <c r="C1305" i="32"/>
  <c r="G1305" i="32"/>
  <c r="K1305" i="32"/>
  <c r="I1305" i="32"/>
  <c r="F1305" i="32"/>
  <c r="B1305" i="32"/>
  <c r="J1305" i="32"/>
  <c r="E1305" i="32"/>
  <c r="D1297" i="32"/>
  <c r="H1297" i="32"/>
  <c r="L1297" i="32"/>
  <c r="C1297" i="32"/>
  <c r="G1297" i="32"/>
  <c r="K1297" i="32"/>
  <c r="I1297" i="32"/>
  <c r="F1297" i="32"/>
  <c r="J1297" i="32"/>
  <c r="E1297" i="32"/>
  <c r="B1297" i="32"/>
  <c r="D1281" i="32"/>
  <c r="H1281" i="32"/>
  <c r="L1281" i="32"/>
  <c r="C1281" i="32"/>
  <c r="G1281" i="32"/>
  <c r="K1281" i="32"/>
  <c r="I1281" i="32"/>
  <c r="F1281" i="32"/>
  <c r="J1281" i="32"/>
  <c r="E1281" i="32"/>
  <c r="B1281" i="32"/>
  <c r="D1269" i="32"/>
  <c r="H1269" i="32"/>
  <c r="L1269" i="32"/>
  <c r="C1269" i="32"/>
  <c r="G1269" i="32"/>
  <c r="K1269" i="32"/>
  <c r="E1269" i="32"/>
  <c r="B1269" i="32"/>
  <c r="J1269" i="32"/>
  <c r="I1269" i="32"/>
  <c r="F1269" i="32"/>
  <c r="D1261" i="32"/>
  <c r="H1261" i="32"/>
  <c r="L1261" i="32"/>
  <c r="C1261" i="32"/>
  <c r="G1261" i="32"/>
  <c r="K1261" i="32"/>
  <c r="E1261" i="32"/>
  <c r="B1261" i="32"/>
  <c r="J1261" i="32"/>
  <c r="F1261" i="32"/>
  <c r="I1261" i="32"/>
  <c r="D1249" i="32"/>
  <c r="H1249" i="32"/>
  <c r="L1249" i="32"/>
  <c r="C1249" i="32"/>
  <c r="G1249" i="32"/>
  <c r="K1249" i="32"/>
  <c r="I1249" i="32"/>
  <c r="F1249" i="32"/>
  <c r="J1249" i="32"/>
  <c r="E1249" i="32"/>
  <c r="B1249" i="32"/>
  <c r="D1237" i="32"/>
  <c r="H1237" i="32"/>
  <c r="L1237" i="32"/>
  <c r="C1237" i="32"/>
  <c r="G1237" i="32"/>
  <c r="K1237" i="32"/>
  <c r="E1237" i="32"/>
  <c r="B1237" i="32"/>
  <c r="J1237" i="32"/>
  <c r="I1237" i="32"/>
  <c r="F1237" i="32"/>
  <c r="D1221" i="32"/>
  <c r="H1221" i="32"/>
  <c r="L1221" i="32"/>
  <c r="C1221" i="32"/>
  <c r="G1221" i="32"/>
  <c r="K1221" i="32"/>
  <c r="E1221" i="32"/>
  <c r="B1221" i="32"/>
  <c r="J1221" i="32"/>
  <c r="I1221" i="32"/>
  <c r="F1221" i="32"/>
  <c r="D1209" i="32"/>
  <c r="H1209" i="32"/>
  <c r="L1209" i="32"/>
  <c r="C1209" i="32"/>
  <c r="G1209" i="32"/>
  <c r="K1209" i="32"/>
  <c r="I1209" i="32"/>
  <c r="F1209" i="32"/>
  <c r="B1209" i="32"/>
  <c r="J1209" i="32"/>
  <c r="E1209" i="32"/>
  <c r="D1201" i="32"/>
  <c r="H1201" i="32"/>
  <c r="L1201" i="32"/>
  <c r="C1201" i="32"/>
  <c r="G1201" i="32"/>
  <c r="K1201" i="32"/>
  <c r="I1201" i="32"/>
  <c r="F1201" i="32"/>
  <c r="J1201" i="32"/>
  <c r="E1201" i="32"/>
  <c r="B1201" i="32"/>
  <c r="D1189" i="32"/>
  <c r="H1189" i="32"/>
  <c r="L1189" i="32"/>
  <c r="C1189" i="32"/>
  <c r="G1189" i="32"/>
  <c r="K1189" i="32"/>
  <c r="E1189" i="32"/>
  <c r="B1189" i="32"/>
  <c r="J1189" i="32"/>
  <c r="I1189" i="32"/>
  <c r="F1189" i="32"/>
  <c r="D1181" i="32"/>
  <c r="H1181" i="32"/>
  <c r="L1181" i="32"/>
  <c r="C1181" i="32"/>
  <c r="G1181" i="32"/>
  <c r="K1181" i="32"/>
  <c r="E1181" i="32"/>
  <c r="B1181" i="32"/>
  <c r="J1181" i="32"/>
  <c r="F1181" i="32"/>
  <c r="I1181" i="32"/>
  <c r="D1169" i="32"/>
  <c r="H1169" i="32"/>
  <c r="L1169" i="32"/>
  <c r="C1169" i="32"/>
  <c r="G1169" i="32"/>
  <c r="K1169" i="32"/>
  <c r="I1169" i="32"/>
  <c r="F1169" i="32"/>
  <c r="J1169" i="32"/>
  <c r="E1169" i="32"/>
  <c r="B1169" i="32"/>
  <c r="D1157" i="32"/>
  <c r="H1157" i="32"/>
  <c r="L1157" i="32"/>
  <c r="C1157" i="32"/>
  <c r="G1157" i="32"/>
  <c r="K1157" i="32"/>
  <c r="E1157" i="32"/>
  <c r="B1157" i="32"/>
  <c r="J1157" i="32"/>
  <c r="I1157" i="32"/>
  <c r="F1157" i="32"/>
  <c r="D1149" i="32"/>
  <c r="H1149" i="32"/>
  <c r="L1149" i="32"/>
  <c r="C1149" i="32"/>
  <c r="G1149" i="32"/>
  <c r="K1149" i="32"/>
  <c r="E1149" i="32"/>
  <c r="B1149" i="32"/>
  <c r="J1149" i="32"/>
  <c r="F1149" i="32"/>
  <c r="I1149" i="32"/>
  <c r="D1137" i="32"/>
  <c r="H1137" i="32"/>
  <c r="L1137" i="32"/>
  <c r="C1137" i="32"/>
  <c r="G1137" i="32"/>
  <c r="K1137" i="32"/>
  <c r="I1137" i="32"/>
  <c r="F1137" i="32"/>
  <c r="J1137" i="32"/>
  <c r="E1137" i="32"/>
  <c r="B1137" i="32"/>
  <c r="D1125" i="32"/>
  <c r="H1125" i="32"/>
  <c r="L1125" i="32"/>
  <c r="C1125" i="32"/>
  <c r="G1125" i="32"/>
  <c r="K1125" i="32"/>
  <c r="E1125" i="32"/>
  <c r="B1125" i="32"/>
  <c r="J1125" i="32"/>
  <c r="I1125" i="32"/>
  <c r="F1125" i="32"/>
  <c r="D1117" i="32"/>
  <c r="H1117" i="32"/>
  <c r="L1117" i="32"/>
  <c r="C1117" i="32"/>
  <c r="G1117" i="32"/>
  <c r="K1117" i="32"/>
  <c r="E1117" i="32"/>
  <c r="B1117" i="32"/>
  <c r="J1117" i="32"/>
  <c r="F1117" i="32"/>
  <c r="I1117" i="32"/>
  <c r="D1105" i="32"/>
  <c r="H1105" i="32"/>
  <c r="L1105" i="32"/>
  <c r="C1105" i="32"/>
  <c r="G1105" i="32"/>
  <c r="K1105" i="32"/>
  <c r="I1105" i="32"/>
  <c r="F1105" i="32"/>
  <c r="J1105" i="32"/>
  <c r="E1105" i="32"/>
  <c r="B1105" i="32"/>
  <c r="D1097" i="32"/>
  <c r="H1097" i="32"/>
  <c r="L1097" i="32"/>
  <c r="C1097" i="32"/>
  <c r="G1097" i="32"/>
  <c r="K1097" i="32"/>
  <c r="I1097" i="32"/>
  <c r="F1097" i="32"/>
  <c r="B1097" i="32"/>
  <c r="J1097" i="32"/>
  <c r="E1097" i="32"/>
  <c r="D1085" i="32"/>
  <c r="H1085" i="32"/>
  <c r="L1085" i="32"/>
  <c r="C1085" i="32"/>
  <c r="G1085" i="32"/>
  <c r="K1085" i="32"/>
  <c r="E1085" i="32"/>
  <c r="B1085" i="32"/>
  <c r="J1085" i="32"/>
  <c r="F1085" i="32"/>
  <c r="I1085" i="32"/>
  <c r="D1077" i="32"/>
  <c r="H1077" i="32"/>
  <c r="L1077" i="32"/>
  <c r="C1077" i="32"/>
  <c r="G1077" i="32"/>
  <c r="K1077" i="32"/>
  <c r="E1077" i="32"/>
  <c r="B1077" i="32"/>
  <c r="J1077" i="32"/>
  <c r="I1077" i="32"/>
  <c r="F1077" i="32"/>
  <c r="D1065" i="32"/>
  <c r="H1065" i="32"/>
  <c r="L1065" i="32"/>
  <c r="C1065" i="32"/>
  <c r="G1065" i="32"/>
  <c r="K1065" i="32"/>
  <c r="I1065" i="32"/>
  <c r="F1065" i="32"/>
  <c r="B1065" i="32"/>
  <c r="J1065" i="32"/>
  <c r="E1065" i="32"/>
  <c r="D1057" i="32"/>
  <c r="H1057" i="32"/>
  <c r="L1057" i="32"/>
  <c r="C1057" i="32"/>
  <c r="G1057" i="32"/>
  <c r="K1057" i="32"/>
  <c r="I1057" i="32"/>
  <c r="F1057" i="32"/>
  <c r="J1057" i="32"/>
  <c r="E1057" i="32"/>
  <c r="B1057" i="32"/>
  <c r="B1049" i="32"/>
  <c r="F1049" i="32"/>
  <c r="J1049" i="32"/>
  <c r="E1049" i="32"/>
  <c r="I1049" i="32"/>
  <c r="G1049" i="32"/>
  <c r="D1049" i="32"/>
  <c r="L1049" i="32"/>
  <c r="H1049" i="32"/>
  <c r="C1049" i="32"/>
  <c r="K1049" i="32"/>
  <c r="B1037" i="32"/>
  <c r="F1037" i="32"/>
  <c r="J1037" i="32"/>
  <c r="E1037" i="32"/>
  <c r="I1037" i="32"/>
  <c r="C1037" i="32"/>
  <c r="K1037" i="32"/>
  <c r="H1037" i="32"/>
  <c r="L1037" i="32"/>
  <c r="G1037" i="32"/>
  <c r="D1037" i="32"/>
  <c r="B1025" i="32"/>
  <c r="F1025" i="32"/>
  <c r="J1025" i="32"/>
  <c r="E1025" i="32"/>
  <c r="I1025" i="32"/>
  <c r="G1025" i="32"/>
  <c r="D1025" i="32"/>
  <c r="L1025" i="32"/>
  <c r="K1025" i="32"/>
  <c r="C1025" i="32"/>
  <c r="H1025" i="32"/>
  <c r="B1017" i="32"/>
  <c r="F1017" i="32"/>
  <c r="J1017" i="32"/>
  <c r="E1017" i="32"/>
  <c r="I1017" i="32"/>
  <c r="G1017" i="32"/>
  <c r="D1017" i="32"/>
  <c r="L1017" i="32"/>
  <c r="H1017" i="32"/>
  <c r="C1017" i="32"/>
  <c r="K1017" i="32"/>
  <c r="B1005" i="32"/>
  <c r="F1005" i="32"/>
  <c r="J1005" i="32"/>
  <c r="E1005" i="32"/>
  <c r="I1005" i="32"/>
  <c r="C1005" i="32"/>
  <c r="K1005" i="32"/>
  <c r="H1005" i="32"/>
  <c r="L1005" i="32"/>
  <c r="G1005" i="32"/>
  <c r="D1005" i="32"/>
  <c r="B997" i="32"/>
  <c r="F997" i="32"/>
  <c r="J997" i="32"/>
  <c r="E997" i="32"/>
  <c r="I997" i="32"/>
  <c r="C997" i="32"/>
  <c r="K997" i="32"/>
  <c r="H997" i="32"/>
  <c r="D997" i="32"/>
  <c r="L997" i="32"/>
  <c r="G997" i="32"/>
  <c r="B989" i="32"/>
  <c r="F989" i="32"/>
  <c r="J989" i="32"/>
  <c r="E989" i="32"/>
  <c r="I989" i="32"/>
  <c r="C989" i="32"/>
  <c r="K989" i="32"/>
  <c r="H989" i="32"/>
  <c r="L989" i="32"/>
  <c r="G989" i="32"/>
  <c r="D989" i="32"/>
  <c r="B977" i="32"/>
  <c r="F977" i="32"/>
  <c r="J977" i="32"/>
  <c r="E977" i="32"/>
  <c r="I977" i="32"/>
  <c r="G977" i="32"/>
  <c r="D977" i="32"/>
  <c r="L977" i="32"/>
  <c r="K977" i="32"/>
  <c r="H977" i="32"/>
  <c r="C977" i="32"/>
  <c r="B969" i="32"/>
  <c r="F969" i="32"/>
  <c r="J969" i="32"/>
  <c r="E969" i="32"/>
  <c r="I969" i="32"/>
  <c r="G969" i="32"/>
  <c r="D969" i="32"/>
  <c r="L969" i="32"/>
  <c r="H969" i="32"/>
  <c r="C969" i="32"/>
  <c r="K969" i="32"/>
  <c r="B957" i="32"/>
  <c r="F957" i="32"/>
  <c r="J957" i="32"/>
  <c r="E957" i="32"/>
  <c r="I957" i="32"/>
  <c r="C957" i="32"/>
  <c r="K957" i="32"/>
  <c r="H957" i="32"/>
  <c r="L957" i="32"/>
  <c r="G957" i="32"/>
  <c r="D957" i="32"/>
  <c r="B945" i="32"/>
  <c r="F945" i="32"/>
  <c r="J945" i="32"/>
  <c r="E945" i="32"/>
  <c r="I945" i="32"/>
  <c r="G945" i="32"/>
  <c r="D945" i="32"/>
  <c r="L945" i="32"/>
  <c r="K945" i="32"/>
  <c r="H945" i="32"/>
  <c r="C945" i="32"/>
  <c r="B933" i="32"/>
  <c r="F933" i="32"/>
  <c r="J933" i="32"/>
  <c r="E933" i="32"/>
  <c r="I933" i="32"/>
  <c r="C933" i="32"/>
  <c r="K933" i="32"/>
  <c r="H933" i="32"/>
  <c r="D933" i="32"/>
  <c r="L933" i="32"/>
  <c r="G933" i="32"/>
  <c r="B925" i="32"/>
  <c r="F925" i="32"/>
  <c r="J925" i="32"/>
  <c r="E925" i="32"/>
  <c r="I925" i="32"/>
  <c r="C925" i="32"/>
  <c r="K925" i="32"/>
  <c r="H925" i="32"/>
  <c r="L925" i="32"/>
  <c r="G925" i="32"/>
  <c r="D925" i="32"/>
  <c r="B913" i="32"/>
  <c r="F913" i="32"/>
  <c r="J913" i="32"/>
  <c r="E913" i="32"/>
  <c r="I913" i="32"/>
  <c r="G913" i="32"/>
  <c r="D913" i="32"/>
  <c r="L913" i="32"/>
  <c r="K913" i="32"/>
  <c r="H913" i="32"/>
  <c r="C913" i="32"/>
  <c r="B901" i="32"/>
  <c r="F901" i="32"/>
  <c r="J901" i="32"/>
  <c r="E901" i="32"/>
  <c r="I901" i="32"/>
  <c r="C901" i="32"/>
  <c r="K901" i="32"/>
  <c r="H901" i="32"/>
  <c r="D901" i="32"/>
  <c r="L901" i="32"/>
  <c r="G901" i="32"/>
  <c r="B893" i="32"/>
  <c r="F893" i="32"/>
  <c r="J893" i="32"/>
  <c r="E893" i="32"/>
  <c r="I893" i="32"/>
  <c r="C893" i="32"/>
  <c r="K893" i="32"/>
  <c r="H893" i="32"/>
  <c r="L893" i="32"/>
  <c r="G893" i="32"/>
  <c r="D893" i="32"/>
  <c r="B881" i="32"/>
  <c r="F881" i="32"/>
  <c r="J881" i="32"/>
  <c r="E881" i="32"/>
  <c r="I881" i="32"/>
  <c r="G881" i="32"/>
  <c r="D881" i="32"/>
  <c r="L881" i="32"/>
  <c r="K881" i="32"/>
  <c r="H881" i="32"/>
  <c r="C881" i="32"/>
  <c r="B869" i="32"/>
  <c r="F869" i="32"/>
  <c r="J869" i="32"/>
  <c r="E869" i="32"/>
  <c r="I869" i="32"/>
  <c r="C869" i="32"/>
  <c r="K869" i="32"/>
  <c r="H869" i="32"/>
  <c r="D869" i="32"/>
  <c r="L869" i="32"/>
  <c r="G869" i="32"/>
  <c r="B861" i="32"/>
  <c r="F861" i="32"/>
  <c r="J861" i="32"/>
  <c r="E861" i="32"/>
  <c r="I861" i="32"/>
  <c r="C861" i="32"/>
  <c r="K861" i="32"/>
  <c r="H861" i="32"/>
  <c r="L861" i="32"/>
  <c r="G861" i="32"/>
  <c r="D861" i="32"/>
  <c r="B853" i="32"/>
  <c r="F853" i="32"/>
  <c r="J853" i="32"/>
  <c r="E853" i="32"/>
  <c r="I853" i="32"/>
  <c r="C853" i="32"/>
  <c r="K853" i="32"/>
  <c r="H853" i="32"/>
  <c r="D853" i="32"/>
  <c r="G853" i="32"/>
  <c r="L853" i="32"/>
  <c r="B845" i="32"/>
  <c r="F845" i="32"/>
  <c r="J845" i="32"/>
  <c r="E845" i="32"/>
  <c r="I845" i="32"/>
  <c r="C845" i="32"/>
  <c r="K845" i="32"/>
  <c r="H845" i="32"/>
  <c r="L845" i="32"/>
  <c r="G845" i="32"/>
  <c r="D845" i="32"/>
  <c r="B833" i="32"/>
  <c r="F833" i="32"/>
  <c r="J833" i="32"/>
  <c r="E833" i="32"/>
  <c r="I833" i="32"/>
  <c r="G833" i="32"/>
  <c r="D833" i="32"/>
  <c r="L833" i="32"/>
  <c r="K833" i="32"/>
  <c r="C833" i="32"/>
  <c r="H833" i="32"/>
  <c r="B821" i="32"/>
  <c r="F821" i="32"/>
  <c r="J821" i="32"/>
  <c r="E821" i="32"/>
  <c r="I821" i="32"/>
  <c r="C821" i="32"/>
  <c r="K821" i="32"/>
  <c r="H821" i="32"/>
  <c r="D821" i="32"/>
  <c r="G821" i="32"/>
  <c r="L821" i="32"/>
  <c r="B813" i="32"/>
  <c r="F813" i="32"/>
  <c r="J813" i="32"/>
  <c r="E813" i="32"/>
  <c r="I813" i="32"/>
  <c r="C813" i="32"/>
  <c r="K813" i="32"/>
  <c r="H813" i="32"/>
  <c r="L813" i="32"/>
  <c r="G813" i="32"/>
  <c r="D813" i="32"/>
  <c r="B805" i="32"/>
  <c r="F805" i="32"/>
  <c r="J805" i="32"/>
  <c r="E805" i="32"/>
  <c r="I805" i="32"/>
  <c r="C805" i="32"/>
  <c r="K805" i="32"/>
  <c r="H805" i="32"/>
  <c r="D805" i="32"/>
  <c r="L805" i="32"/>
  <c r="G805" i="32"/>
  <c r="B793" i="32"/>
  <c r="F793" i="32"/>
  <c r="J793" i="32"/>
  <c r="E793" i="32"/>
  <c r="I793" i="32"/>
  <c r="G793" i="32"/>
  <c r="D793" i="32"/>
  <c r="L793" i="32"/>
  <c r="H793" i="32"/>
  <c r="C793" i="32"/>
  <c r="K793" i="32"/>
  <c r="B785" i="32"/>
  <c r="F785" i="32"/>
  <c r="J785" i="32"/>
  <c r="E785" i="32"/>
  <c r="I785" i="32"/>
  <c r="G785" i="32"/>
  <c r="D785" i="32"/>
  <c r="L785" i="32"/>
  <c r="K785" i="32"/>
  <c r="C785" i="32"/>
  <c r="H785" i="32"/>
  <c r="B773" i="32"/>
  <c r="F773" i="32"/>
  <c r="J773" i="32"/>
  <c r="E773" i="32"/>
  <c r="I773" i="32"/>
  <c r="C773" i="32"/>
  <c r="K773" i="32"/>
  <c r="H773" i="32"/>
  <c r="D773" i="32"/>
  <c r="G773" i="32"/>
  <c r="L773" i="32"/>
  <c r="B765" i="32"/>
  <c r="F765" i="32"/>
  <c r="J765" i="32"/>
  <c r="E765" i="32"/>
  <c r="I765" i="32"/>
  <c r="C765" i="32"/>
  <c r="K765" i="32"/>
  <c r="H765" i="32"/>
  <c r="L765" i="32"/>
  <c r="G765" i="32"/>
  <c r="D765" i="32"/>
  <c r="B753" i="32"/>
  <c r="F753" i="32"/>
  <c r="J753" i="32"/>
  <c r="E753" i="32"/>
  <c r="I753" i="32"/>
  <c r="G753" i="32"/>
  <c r="D753" i="32"/>
  <c r="L753" i="32"/>
  <c r="K753" i="32"/>
  <c r="C753" i="32"/>
  <c r="H753" i="32"/>
  <c r="B745" i="32"/>
  <c r="F745" i="32"/>
  <c r="J745" i="32"/>
  <c r="E745" i="32"/>
  <c r="I745" i="32"/>
  <c r="G745" i="32"/>
  <c r="D745" i="32"/>
  <c r="L745" i="32"/>
  <c r="H745" i="32"/>
  <c r="C745" i="32"/>
  <c r="K745" i="32"/>
  <c r="B733" i="32"/>
  <c r="F733" i="32"/>
  <c r="J733" i="32"/>
  <c r="E733" i="32"/>
  <c r="I733" i="32"/>
  <c r="C733" i="32"/>
  <c r="K733" i="32"/>
  <c r="H733" i="32"/>
  <c r="L733" i="32"/>
  <c r="G733" i="32"/>
  <c r="D733" i="32"/>
  <c r="B725" i="32"/>
  <c r="F725" i="32"/>
  <c r="J725" i="32"/>
  <c r="E725" i="32"/>
  <c r="I725" i="32"/>
  <c r="C725" i="32"/>
  <c r="K725" i="32"/>
  <c r="H725" i="32"/>
  <c r="D725" i="32"/>
  <c r="G725" i="32"/>
  <c r="L725" i="32"/>
  <c r="B713" i="32"/>
  <c r="F713" i="32"/>
  <c r="J713" i="32"/>
  <c r="E713" i="32"/>
  <c r="I713" i="32"/>
  <c r="G713" i="32"/>
  <c r="D713" i="32"/>
  <c r="L713" i="32"/>
  <c r="H713" i="32"/>
  <c r="C713" i="32"/>
  <c r="K713" i="32"/>
  <c r="B705" i="32"/>
  <c r="F705" i="32"/>
  <c r="J705" i="32"/>
  <c r="E705" i="32"/>
  <c r="I705" i="32"/>
  <c r="G705" i="32"/>
  <c r="D705" i="32"/>
  <c r="L705" i="32"/>
  <c r="K705" i="32"/>
  <c r="C705" i="32"/>
  <c r="H705" i="32"/>
  <c r="B697" i="32"/>
  <c r="F697" i="32"/>
  <c r="J697" i="32"/>
  <c r="E697" i="32"/>
  <c r="I697" i="32"/>
  <c r="G697" i="32"/>
  <c r="D697" i="32"/>
  <c r="L697" i="32"/>
  <c r="H697" i="32"/>
  <c r="C697" i="32"/>
  <c r="K697" i="32"/>
  <c r="D685" i="32"/>
  <c r="H685" i="32"/>
  <c r="L685" i="32"/>
  <c r="E685" i="32"/>
  <c r="J685" i="32"/>
  <c r="C685" i="32"/>
  <c r="I685" i="32"/>
  <c r="F685" i="32"/>
  <c r="B685" i="32"/>
  <c r="K685" i="32"/>
  <c r="G685" i="32"/>
  <c r="D677" i="32"/>
  <c r="H677" i="32"/>
  <c r="L677" i="32"/>
  <c r="B677" i="32"/>
  <c r="G677" i="32"/>
  <c r="F677" i="32"/>
  <c r="K677" i="32"/>
  <c r="I677" i="32"/>
  <c r="E677" i="32"/>
  <c r="C677" i="32"/>
  <c r="J677" i="32"/>
  <c r="D665" i="32"/>
  <c r="H665" i="32"/>
  <c r="L665" i="32"/>
  <c r="F665" i="32"/>
  <c r="K665" i="32"/>
  <c r="E665" i="32"/>
  <c r="J665" i="32"/>
  <c r="G665" i="32"/>
  <c r="C665" i="32"/>
  <c r="I665" i="32"/>
  <c r="B665" i="32"/>
  <c r="D657" i="32"/>
  <c r="H657" i="32"/>
  <c r="L657" i="32"/>
  <c r="C657" i="32"/>
  <c r="I657" i="32"/>
  <c r="B657" i="32"/>
  <c r="G657" i="32"/>
  <c r="J657" i="32"/>
  <c r="F657" i="32"/>
  <c r="K657" i="32"/>
  <c r="E657" i="32"/>
  <c r="D645" i="32"/>
  <c r="H645" i="32"/>
  <c r="L645" i="32"/>
  <c r="B645" i="32"/>
  <c r="G645" i="32"/>
  <c r="F645" i="32"/>
  <c r="K645" i="32"/>
  <c r="C645" i="32"/>
  <c r="J645" i="32"/>
  <c r="E645" i="32"/>
  <c r="I645" i="32"/>
  <c r="D633" i="32"/>
  <c r="H633" i="32"/>
  <c r="L633" i="32"/>
  <c r="F633" i="32"/>
  <c r="K633" i="32"/>
  <c r="E633" i="32"/>
  <c r="J633" i="32"/>
  <c r="G633" i="32"/>
  <c r="C633" i="32"/>
  <c r="I633" i="32"/>
  <c r="B633" i="32"/>
  <c r="D625" i="32"/>
  <c r="H625" i="32"/>
  <c r="L625" i="32"/>
  <c r="C625" i="32"/>
  <c r="I625" i="32"/>
  <c r="B625" i="32"/>
  <c r="G625" i="32"/>
  <c r="J625" i="32"/>
  <c r="F625" i="32"/>
  <c r="K625" i="32"/>
  <c r="E625" i="32"/>
  <c r="D613" i="32"/>
  <c r="H613" i="32"/>
  <c r="L613" i="32"/>
  <c r="F613" i="32"/>
  <c r="K613" i="32"/>
  <c r="E613" i="32"/>
  <c r="C613" i="32"/>
  <c r="J613" i="32"/>
  <c r="I613" i="32"/>
  <c r="G613" i="32"/>
  <c r="B613" i="32"/>
  <c r="D601" i="32"/>
  <c r="H601" i="32"/>
  <c r="L601" i="32"/>
  <c r="E601" i="32"/>
  <c r="J601" i="32"/>
  <c r="B601" i="32"/>
  <c r="I601" i="32"/>
  <c r="G601" i="32"/>
  <c r="C601" i="32"/>
  <c r="F601" i="32"/>
  <c r="K601" i="32"/>
  <c r="D589" i="32"/>
  <c r="H589" i="32"/>
  <c r="L589" i="32"/>
  <c r="C589" i="32"/>
  <c r="I589" i="32"/>
  <c r="F589" i="32"/>
  <c r="E589" i="32"/>
  <c r="K589" i="32"/>
  <c r="G589" i="32"/>
  <c r="B589" i="32"/>
  <c r="J589" i="32"/>
  <c r="D581" i="32"/>
  <c r="H581" i="32"/>
  <c r="L581" i="32"/>
  <c r="F581" i="32"/>
  <c r="K581" i="32"/>
  <c r="B581" i="32"/>
  <c r="I581" i="32"/>
  <c r="G581" i="32"/>
  <c r="J581" i="32"/>
  <c r="E581" i="32"/>
  <c r="C581" i="32"/>
  <c r="D569" i="32"/>
  <c r="H569" i="32"/>
  <c r="L569" i="32"/>
  <c r="E569" i="32"/>
  <c r="J569" i="32"/>
  <c r="F569" i="32"/>
  <c r="C569" i="32"/>
  <c r="K569" i="32"/>
  <c r="I569" i="32"/>
  <c r="G569" i="32"/>
  <c r="B569" i="32"/>
  <c r="D557" i="32"/>
  <c r="H557" i="32"/>
  <c r="L557" i="32"/>
  <c r="C557" i="32"/>
  <c r="I557" i="32"/>
  <c r="B557" i="32"/>
  <c r="J557" i="32"/>
  <c r="G557" i="32"/>
  <c r="E557" i="32"/>
  <c r="F557" i="32"/>
  <c r="K557" i="32"/>
  <c r="D549" i="32"/>
  <c r="H549" i="32"/>
  <c r="L549" i="32"/>
  <c r="F549" i="32"/>
  <c r="K549" i="32"/>
  <c r="E549" i="32"/>
  <c r="C549" i="32"/>
  <c r="J549" i="32"/>
  <c r="G549" i="32"/>
  <c r="B549" i="32"/>
  <c r="I549" i="32"/>
  <c r="D541" i="32"/>
  <c r="H541" i="32"/>
  <c r="L541" i="32"/>
  <c r="C541" i="32"/>
  <c r="I541" i="32"/>
  <c r="G541" i="32"/>
  <c r="F541" i="32"/>
  <c r="J541" i="32"/>
  <c r="E541" i="32"/>
  <c r="K541" i="32"/>
  <c r="B541" i="32"/>
  <c r="D529" i="32"/>
  <c r="H529" i="32"/>
  <c r="L529" i="32"/>
  <c r="B529" i="32"/>
  <c r="G529" i="32"/>
  <c r="E529" i="32"/>
  <c r="K529" i="32"/>
  <c r="C529" i="32"/>
  <c r="J529" i="32"/>
  <c r="I529" i="32"/>
  <c r="F529" i="32"/>
  <c r="D521" i="32"/>
  <c r="H521" i="32"/>
  <c r="L521" i="32"/>
  <c r="E521" i="32"/>
  <c r="J521" i="32"/>
  <c r="G521" i="32"/>
  <c r="F521" i="32"/>
  <c r="B521" i="32"/>
  <c r="K521" i="32"/>
  <c r="C521" i="32"/>
  <c r="I521" i="32"/>
  <c r="D509" i="32"/>
  <c r="H509" i="32"/>
  <c r="L509" i="32"/>
  <c r="C509" i="32"/>
  <c r="I509" i="32"/>
  <c r="E509" i="32"/>
  <c r="K509" i="32"/>
  <c r="B509" i="32"/>
  <c r="J509" i="32"/>
  <c r="F509" i="32"/>
  <c r="G509" i="32"/>
  <c r="D497" i="32"/>
  <c r="H497" i="32"/>
  <c r="L497" i="32"/>
  <c r="B497" i="32"/>
  <c r="G497" i="32"/>
  <c r="I497" i="32"/>
  <c r="F497" i="32"/>
  <c r="J497" i="32"/>
  <c r="E497" i="32"/>
  <c r="K497" i="32"/>
  <c r="C497" i="32"/>
  <c r="D489" i="32"/>
  <c r="H489" i="32"/>
  <c r="L489" i="32"/>
  <c r="E489" i="32"/>
  <c r="J489" i="32"/>
  <c r="C489" i="32"/>
  <c r="K489" i="32"/>
  <c r="B489" i="32"/>
  <c r="I489" i="32"/>
  <c r="G489" i="32"/>
  <c r="F489" i="32"/>
  <c r="D477" i="32"/>
  <c r="H477" i="32"/>
  <c r="L477" i="32"/>
  <c r="C477" i="32"/>
  <c r="I477" i="32"/>
  <c r="G477" i="32"/>
  <c r="F477" i="32"/>
  <c r="B477" i="32"/>
  <c r="K477" i="32"/>
  <c r="E477" i="32"/>
  <c r="J477" i="32"/>
  <c r="D465" i="32"/>
  <c r="H465" i="32"/>
  <c r="L465" i="32"/>
  <c r="B465" i="32"/>
  <c r="G465" i="32"/>
  <c r="E465" i="32"/>
  <c r="K465" i="32"/>
  <c r="C465" i="32"/>
  <c r="J465" i="32"/>
  <c r="F465" i="32"/>
  <c r="I465" i="32"/>
  <c r="D457" i="32"/>
  <c r="H457" i="32"/>
  <c r="L457" i="32"/>
  <c r="E457" i="32"/>
  <c r="J457" i="32"/>
  <c r="G457" i="32"/>
  <c r="F457" i="32"/>
  <c r="I457" i="32"/>
  <c r="C457" i="32"/>
  <c r="B457" i="32"/>
  <c r="K457" i="32"/>
  <c r="D445" i="32"/>
  <c r="H445" i="32"/>
  <c r="L445" i="32"/>
  <c r="C445" i="32"/>
  <c r="I445" i="32"/>
  <c r="E445" i="32"/>
  <c r="K445" i="32"/>
  <c r="B445" i="32"/>
  <c r="J445" i="32"/>
  <c r="G445" i="32"/>
  <c r="F445" i="32"/>
  <c r="D437" i="32"/>
  <c r="H437" i="32"/>
  <c r="L437" i="32"/>
  <c r="F437" i="32"/>
  <c r="K437" i="32"/>
  <c r="G437" i="32"/>
  <c r="E437" i="32"/>
  <c r="B437" i="32"/>
  <c r="J437" i="32"/>
  <c r="I437" i="32"/>
  <c r="C437" i="32"/>
  <c r="D425" i="32"/>
  <c r="H425" i="32"/>
  <c r="L425" i="32"/>
  <c r="E425" i="32"/>
  <c r="J425" i="32"/>
  <c r="C425" i="32"/>
  <c r="K425" i="32"/>
  <c r="B425" i="32"/>
  <c r="I425" i="32"/>
  <c r="F425" i="32"/>
  <c r="G425" i="32"/>
  <c r="D417" i="32"/>
  <c r="H417" i="32"/>
  <c r="L417" i="32"/>
  <c r="B417" i="32"/>
  <c r="G417" i="32"/>
  <c r="F417" i="32"/>
  <c r="E417" i="32"/>
  <c r="K417" i="32"/>
  <c r="I417" i="32"/>
  <c r="C417" i="32"/>
  <c r="J417" i="32"/>
  <c r="D405" i="32"/>
  <c r="H405" i="32"/>
  <c r="L405" i="32"/>
  <c r="F405" i="32"/>
  <c r="K405" i="32"/>
  <c r="C405" i="32"/>
  <c r="J405" i="32"/>
  <c r="B405" i="32"/>
  <c r="I405" i="32"/>
  <c r="G405" i="32"/>
  <c r="E405" i="32"/>
  <c r="D397" i="32"/>
  <c r="H397" i="32"/>
  <c r="L397" i="32"/>
  <c r="C397" i="32"/>
  <c r="I397" i="32"/>
  <c r="F397" i="32"/>
  <c r="E397" i="32"/>
  <c r="K397" i="32"/>
  <c r="J397" i="32"/>
  <c r="B397" i="32"/>
  <c r="G397" i="32"/>
  <c r="B385" i="32"/>
  <c r="F385" i="32"/>
  <c r="C385" i="32"/>
  <c r="H385" i="32"/>
  <c r="L385" i="32"/>
  <c r="G385" i="32"/>
  <c r="J385" i="32"/>
  <c r="I385" i="32"/>
  <c r="D385" i="32"/>
  <c r="K385" i="32"/>
  <c r="E385" i="32"/>
  <c r="B377" i="32"/>
  <c r="F377" i="32"/>
  <c r="J377" i="32"/>
  <c r="E377" i="32"/>
  <c r="K377" i="32"/>
  <c r="C377" i="32"/>
  <c r="I377" i="32"/>
  <c r="D377" i="32"/>
  <c r="L377" i="32"/>
  <c r="H377" i="32"/>
  <c r="G377" i="32"/>
  <c r="B365" i="32"/>
  <c r="F365" i="32"/>
  <c r="J365" i="32"/>
  <c r="D365" i="32"/>
  <c r="I365" i="32"/>
  <c r="G365" i="32"/>
  <c r="C365" i="32"/>
  <c r="L365" i="32"/>
  <c r="K365" i="32"/>
  <c r="H365" i="32"/>
  <c r="E365" i="32"/>
  <c r="B357" i="32"/>
  <c r="F357" i="32"/>
  <c r="J357" i="32"/>
  <c r="G357" i="32"/>
  <c r="L357" i="32"/>
  <c r="D357" i="32"/>
  <c r="C357" i="32"/>
  <c r="I357" i="32"/>
  <c r="E357" i="32"/>
  <c r="H357" i="32"/>
  <c r="K357" i="32"/>
  <c r="B345" i="32"/>
  <c r="F345" i="32"/>
  <c r="J345" i="32"/>
  <c r="E345" i="32"/>
  <c r="K345" i="32"/>
  <c r="H345" i="32"/>
  <c r="G345" i="32"/>
  <c r="I345" i="32"/>
  <c r="D345" i="32"/>
  <c r="C345" i="32"/>
  <c r="L345" i="32"/>
  <c r="B333" i="32"/>
  <c r="F333" i="32"/>
  <c r="J333" i="32"/>
  <c r="D333" i="32"/>
  <c r="I333" i="32"/>
  <c r="E333" i="32"/>
  <c r="L333" i="32"/>
  <c r="C333" i="32"/>
  <c r="K333" i="32"/>
  <c r="H333" i="32"/>
  <c r="G333" i="32"/>
  <c r="B329" i="32"/>
  <c r="F329" i="32"/>
  <c r="J329" i="32"/>
  <c r="E329" i="32"/>
  <c r="K329" i="32"/>
  <c r="G329" i="32"/>
  <c r="D329" i="32"/>
  <c r="L329" i="32"/>
  <c r="I329" i="32"/>
  <c r="C329" i="32"/>
  <c r="H329" i="32"/>
  <c r="B325" i="32"/>
  <c r="F325" i="32"/>
  <c r="J325" i="32"/>
  <c r="G325" i="32"/>
  <c r="L325" i="32"/>
  <c r="H325" i="32"/>
  <c r="E325" i="32"/>
  <c r="C325" i="32"/>
  <c r="K325" i="32"/>
  <c r="I325" i="32"/>
  <c r="D325" i="32"/>
  <c r="B317" i="32"/>
  <c r="F317" i="32"/>
  <c r="J317" i="32"/>
  <c r="D317" i="32"/>
  <c r="I317" i="32"/>
  <c r="C317" i="32"/>
  <c r="K317" i="32"/>
  <c r="H317" i="32"/>
  <c r="E317" i="32"/>
  <c r="L317" i="32"/>
  <c r="G317" i="32"/>
  <c r="B309" i="32"/>
  <c r="F309" i="32"/>
  <c r="J309" i="32"/>
  <c r="G309" i="32"/>
  <c r="L309" i="32"/>
  <c r="E309" i="32"/>
  <c r="D309" i="32"/>
  <c r="K309" i="32"/>
  <c r="H309" i="32"/>
  <c r="C309" i="32"/>
  <c r="I309" i="32"/>
  <c r="B301" i="32"/>
  <c r="F301" i="32"/>
  <c r="J301" i="32"/>
  <c r="D301" i="32"/>
  <c r="I301" i="32"/>
  <c r="H301" i="32"/>
  <c r="G301" i="32"/>
  <c r="K301" i="32"/>
  <c r="E301" i="32"/>
  <c r="L301" i="32"/>
  <c r="C301" i="32"/>
  <c r="B289" i="32"/>
  <c r="F289" i="32"/>
  <c r="J289" i="32"/>
  <c r="C289" i="32"/>
  <c r="H289" i="32"/>
  <c r="E289" i="32"/>
  <c r="L289" i="32"/>
  <c r="D289" i="32"/>
  <c r="K289" i="32"/>
  <c r="I289" i="32"/>
  <c r="G289" i="32"/>
  <c r="B277" i="32"/>
  <c r="F277" i="32"/>
  <c r="J277" i="32"/>
  <c r="G277" i="32"/>
  <c r="L277" i="32"/>
  <c r="C277" i="32"/>
  <c r="I277" i="32"/>
  <c r="H277" i="32"/>
  <c r="D277" i="32"/>
  <c r="E277" i="32"/>
  <c r="K277" i="32"/>
  <c r="B269" i="32"/>
  <c r="F269" i="32"/>
  <c r="J269" i="32"/>
  <c r="D269" i="32"/>
  <c r="I269" i="32"/>
  <c r="E269" i="32"/>
  <c r="L269" i="32"/>
  <c r="C269" i="32"/>
  <c r="K269" i="32"/>
  <c r="G269" i="32"/>
  <c r="H269" i="32"/>
  <c r="B261" i="32"/>
  <c r="F261" i="32"/>
  <c r="J261" i="32"/>
  <c r="G261" i="32"/>
  <c r="L261" i="32"/>
  <c r="H261" i="32"/>
  <c r="E261" i="32"/>
  <c r="I261" i="32"/>
  <c r="D261" i="32"/>
  <c r="K261" i="32"/>
  <c r="C261" i="32"/>
  <c r="B249" i="32"/>
  <c r="F249" i="32"/>
  <c r="J249" i="32"/>
  <c r="E249" i="32"/>
  <c r="K249" i="32"/>
  <c r="D249" i="32"/>
  <c r="L249" i="32"/>
  <c r="C249" i="32"/>
  <c r="I249" i="32"/>
  <c r="H249" i="32"/>
  <c r="G249" i="32"/>
  <c r="B237" i="32"/>
  <c r="F237" i="32"/>
  <c r="J237" i="32"/>
  <c r="D237" i="32"/>
  <c r="I237" i="32"/>
  <c r="H237" i="32"/>
  <c r="G237" i="32"/>
  <c r="C237" i="32"/>
  <c r="L237" i="32"/>
  <c r="K237" i="32"/>
  <c r="E237" i="32"/>
  <c r="B221" i="32"/>
  <c r="F221" i="32"/>
  <c r="J221" i="32"/>
  <c r="D221" i="32"/>
  <c r="I221" i="32"/>
  <c r="G221" i="32"/>
  <c r="E221" i="32"/>
  <c r="L221" i="32"/>
  <c r="H221" i="32"/>
  <c r="C221" i="32"/>
  <c r="K221" i="32"/>
  <c r="B213" i="32"/>
  <c r="F213" i="32"/>
  <c r="J213" i="32"/>
  <c r="G213" i="32"/>
  <c r="L213" i="32"/>
  <c r="C213" i="32"/>
  <c r="I213" i="32"/>
  <c r="H213" i="32"/>
  <c r="K213" i="32"/>
  <c r="E213" i="32"/>
  <c r="D213" i="32"/>
  <c r="C201" i="32"/>
  <c r="G201" i="32"/>
  <c r="K201" i="32"/>
  <c r="B201" i="32"/>
  <c r="H201" i="32"/>
  <c r="F201" i="32"/>
  <c r="D201" i="32"/>
  <c r="L201" i="32"/>
  <c r="J201" i="32"/>
  <c r="I201" i="32"/>
  <c r="E201" i="32"/>
  <c r="C193" i="32"/>
  <c r="G193" i="32"/>
  <c r="K193" i="32"/>
  <c r="E193" i="32"/>
  <c r="J193" i="32"/>
  <c r="B193" i="32"/>
  <c r="I193" i="32"/>
  <c r="F193" i="32"/>
  <c r="D193" i="32"/>
  <c r="H193" i="32"/>
  <c r="L193" i="32"/>
  <c r="C181" i="32"/>
  <c r="G181" i="32"/>
  <c r="K181" i="32"/>
  <c r="D181" i="32"/>
  <c r="I181" i="32"/>
  <c r="F181" i="32"/>
  <c r="E181" i="32"/>
  <c r="B181" i="32"/>
  <c r="L181" i="32"/>
  <c r="H181" i="32"/>
  <c r="J181" i="32"/>
  <c r="C169" i="32"/>
  <c r="G169" i="32"/>
  <c r="K169" i="32"/>
  <c r="B169" i="32"/>
  <c r="H169" i="32"/>
  <c r="D169" i="32"/>
  <c r="J169" i="32"/>
  <c r="E169" i="32"/>
  <c r="L169" i="32"/>
  <c r="F169" i="32"/>
  <c r="I169" i="32"/>
  <c r="C161" i="32"/>
  <c r="G161" i="32"/>
  <c r="K161" i="32"/>
  <c r="E161" i="32"/>
  <c r="J161" i="32"/>
  <c r="F161" i="32"/>
  <c r="H161" i="32"/>
  <c r="D161" i="32"/>
  <c r="L161" i="32"/>
  <c r="B161" i="32"/>
  <c r="I161" i="32"/>
  <c r="D153" i="32"/>
  <c r="H153" i="32"/>
  <c r="L153" i="32"/>
  <c r="C153" i="32"/>
  <c r="G153" i="32"/>
  <c r="K153" i="32"/>
  <c r="B153" i="32"/>
  <c r="J153" i="32"/>
  <c r="E153" i="32"/>
  <c r="F153" i="32"/>
  <c r="I153" i="32"/>
  <c r="D141" i="32"/>
  <c r="H141" i="32"/>
  <c r="L141" i="32"/>
  <c r="C141" i="32"/>
  <c r="G141" i="32"/>
  <c r="K141" i="32"/>
  <c r="F141" i="32"/>
  <c r="I141" i="32"/>
  <c r="E141" i="32"/>
  <c r="B141" i="32"/>
  <c r="J141" i="32"/>
  <c r="D133" i="32"/>
  <c r="H133" i="32"/>
  <c r="L133" i="32"/>
  <c r="C133" i="32"/>
  <c r="G133" i="32"/>
  <c r="K133" i="32"/>
  <c r="F133" i="32"/>
  <c r="J133" i="32"/>
  <c r="I133" i="32"/>
  <c r="E133" i="32"/>
  <c r="B133" i="32"/>
  <c r="B117" i="32"/>
  <c r="F117" i="32"/>
  <c r="J117" i="32"/>
  <c r="E117" i="32"/>
  <c r="I117" i="32"/>
  <c r="C117" i="32"/>
  <c r="K117" i="32"/>
  <c r="H117" i="32"/>
  <c r="D117" i="32"/>
  <c r="L117" i="32"/>
  <c r="G117" i="32"/>
  <c r="K5015" i="32"/>
  <c r="J5014" i="32"/>
  <c r="E5013" i="32"/>
  <c r="G5011" i="32"/>
  <c r="F5010" i="32"/>
  <c r="E5009" i="32"/>
  <c r="C5007" i="32"/>
  <c r="I5005" i="32"/>
  <c r="G5003" i="32"/>
  <c r="F5002" i="32"/>
  <c r="E5001" i="32"/>
  <c r="J4998" i="32"/>
  <c r="K4995" i="32"/>
  <c r="F4994" i="32"/>
  <c r="E4993" i="32"/>
  <c r="G4991" i="32"/>
  <c r="I4989" i="32"/>
  <c r="G4987" i="32"/>
  <c r="B4986" i="32"/>
  <c r="K4983" i="32"/>
  <c r="J4982" i="32"/>
  <c r="E4981" i="32"/>
  <c r="C4979" i="32"/>
  <c r="E4977" i="32"/>
  <c r="C4975" i="32"/>
  <c r="I4973" i="32"/>
  <c r="C4971" i="32"/>
  <c r="I4969" i="32"/>
  <c r="K4967" i="32"/>
  <c r="F4966" i="32"/>
  <c r="E4965" i="32"/>
  <c r="J4962" i="32"/>
  <c r="E4961" i="32"/>
  <c r="C4959" i="32"/>
  <c r="B4958" i="32"/>
  <c r="E4957" i="32"/>
  <c r="J4954" i="32"/>
  <c r="E4953" i="32"/>
  <c r="F4950" i="32"/>
  <c r="G4947" i="32"/>
  <c r="B4946" i="32"/>
  <c r="K4943" i="32"/>
  <c r="J4942" i="32"/>
  <c r="I4941" i="32"/>
  <c r="C4939" i="32"/>
  <c r="E4937" i="32"/>
  <c r="C4935" i="32"/>
  <c r="I4933" i="32"/>
  <c r="K4931" i="32"/>
  <c r="F4930" i="32"/>
  <c r="K4927" i="32"/>
  <c r="J4926" i="32"/>
  <c r="E4925" i="32"/>
  <c r="C4923" i="32"/>
  <c r="B4922" i="32"/>
  <c r="J4918" i="32"/>
  <c r="I4917" i="32"/>
  <c r="K4915" i="32"/>
  <c r="F4914" i="32"/>
  <c r="E4913" i="32"/>
  <c r="C4911" i="32"/>
  <c r="I4909" i="32"/>
  <c r="K4907" i="32"/>
  <c r="F4906" i="32"/>
  <c r="K4903" i="32"/>
  <c r="J4902" i="32"/>
  <c r="I4901" i="32"/>
  <c r="K4899" i="32"/>
  <c r="B4898" i="32"/>
  <c r="K4895" i="32"/>
  <c r="J4894" i="32"/>
  <c r="E4893" i="32"/>
  <c r="C4891" i="32"/>
  <c r="B4890" i="32"/>
  <c r="G4887" i="32"/>
  <c r="F4886" i="32"/>
  <c r="E4885" i="32"/>
  <c r="G4883" i="32"/>
  <c r="J4882" i="32"/>
  <c r="B4882" i="32"/>
  <c r="E4881" i="32"/>
  <c r="C4879" i="32"/>
  <c r="B4878" i="32"/>
  <c r="E4877" i="32"/>
  <c r="C4875" i="32"/>
  <c r="F4874" i="32"/>
  <c r="E4873" i="32"/>
  <c r="C4871" i="32"/>
  <c r="F4870" i="32"/>
  <c r="B4870" i="32"/>
  <c r="I4869" i="32"/>
  <c r="E4869" i="32"/>
  <c r="K4867" i="32"/>
  <c r="G4867" i="32"/>
  <c r="C4867" i="32"/>
  <c r="J4866" i="32"/>
  <c r="F4866" i="32"/>
  <c r="B4866" i="32"/>
  <c r="I4865" i="32"/>
  <c r="E4865" i="32"/>
  <c r="K4863" i="32"/>
  <c r="G4863" i="32"/>
  <c r="C4863" i="32"/>
  <c r="J4862" i="32"/>
  <c r="F4862" i="32"/>
  <c r="B4862" i="32"/>
  <c r="I4861" i="32"/>
  <c r="E4861" i="32"/>
  <c r="K4859" i="32"/>
  <c r="G4859" i="32"/>
  <c r="C4859" i="32"/>
  <c r="J4858" i="32"/>
  <c r="F4858" i="32"/>
  <c r="B4858" i="32"/>
  <c r="I4857" i="32"/>
  <c r="E4857" i="32"/>
  <c r="K4855" i="32"/>
  <c r="G4855" i="32"/>
  <c r="C4855" i="32"/>
  <c r="J4854" i="32"/>
  <c r="F4854" i="32"/>
  <c r="B4854" i="32"/>
  <c r="I4853" i="32"/>
  <c r="E4853" i="32"/>
  <c r="K4851" i="32"/>
  <c r="G4851" i="32"/>
  <c r="C4851" i="32"/>
  <c r="J4850" i="32"/>
  <c r="F4850" i="32"/>
  <c r="B4850" i="32"/>
  <c r="I4849" i="32"/>
  <c r="E4849" i="32"/>
  <c r="K4847" i="32"/>
  <c r="G4847" i="32"/>
  <c r="C4847" i="32"/>
  <c r="J4846" i="32"/>
  <c r="F4846" i="32"/>
  <c r="B4846" i="32"/>
  <c r="I4845" i="32"/>
  <c r="E4845" i="32"/>
  <c r="K4843" i="32"/>
  <c r="G4843" i="32"/>
  <c r="C4843" i="32"/>
  <c r="J4842" i="32"/>
  <c r="F4842" i="32"/>
  <c r="B4842" i="32"/>
  <c r="I4841" i="32"/>
  <c r="E4841" i="32"/>
  <c r="K4839" i="32"/>
  <c r="G4839" i="32"/>
  <c r="C4839" i="32"/>
  <c r="J4838" i="32"/>
  <c r="F4838" i="32"/>
  <c r="B4838" i="32"/>
  <c r="I4837" i="32"/>
  <c r="E4837" i="32"/>
  <c r="K4835" i="32"/>
  <c r="G4835" i="32"/>
  <c r="C4835" i="32"/>
  <c r="J4834" i="32"/>
  <c r="F4834" i="32"/>
  <c r="B4834" i="32"/>
  <c r="I4833" i="32"/>
  <c r="E4833" i="32"/>
  <c r="K4831" i="32"/>
  <c r="G4831" i="32"/>
  <c r="C4831" i="32"/>
  <c r="J4830" i="32"/>
  <c r="F4830" i="32"/>
  <c r="B4830" i="32"/>
  <c r="I4829" i="32"/>
  <c r="E4829" i="32"/>
  <c r="K4827" i="32"/>
  <c r="G4827" i="32"/>
  <c r="C4827" i="32"/>
  <c r="J4826" i="32"/>
  <c r="F4826" i="32"/>
  <c r="B4826" i="32"/>
  <c r="I4825" i="32"/>
  <c r="E4825" i="32"/>
  <c r="K4823" i="32"/>
  <c r="G4823" i="32"/>
  <c r="C4823" i="32"/>
  <c r="J4822" i="32"/>
  <c r="F4822" i="32"/>
  <c r="B4822" i="32"/>
  <c r="I4821" i="32"/>
  <c r="E4821" i="32"/>
  <c r="K4819" i="32"/>
  <c r="G4819" i="32"/>
  <c r="C4819" i="32"/>
  <c r="J4818" i="32"/>
  <c r="F4818" i="32"/>
  <c r="B4818" i="32"/>
  <c r="I4817" i="32"/>
  <c r="E4817" i="32"/>
  <c r="K4815" i="32"/>
  <c r="G4815" i="32"/>
  <c r="C4815" i="32"/>
  <c r="J4814" i="32"/>
  <c r="F4814" i="32"/>
  <c r="B4814" i="32"/>
  <c r="I4813" i="32"/>
  <c r="E4813" i="32"/>
  <c r="K4811" i="32"/>
  <c r="G4811" i="32"/>
  <c r="C4811" i="32"/>
  <c r="J4810" i="32"/>
  <c r="F4810" i="32"/>
  <c r="B4810" i="32"/>
  <c r="I4809" i="32"/>
  <c r="E4809" i="32"/>
  <c r="K4807" i="32"/>
  <c r="G4807" i="32"/>
  <c r="C4807" i="32"/>
  <c r="J4806" i="32"/>
  <c r="F4806" i="32"/>
  <c r="B4806" i="32"/>
  <c r="I4805" i="32"/>
  <c r="E4805" i="32"/>
  <c r="K4803" i="32"/>
  <c r="G4803" i="32"/>
  <c r="C4803" i="32"/>
  <c r="J4802" i="32"/>
  <c r="F4802" i="32"/>
  <c r="B4802" i="32"/>
  <c r="I4801" i="32"/>
  <c r="E4801" i="32"/>
  <c r="K4799" i="32"/>
  <c r="G4799" i="32"/>
  <c r="C4799" i="32"/>
  <c r="J4798" i="32"/>
  <c r="F4798" i="32"/>
  <c r="B4798" i="32"/>
  <c r="I4797" i="32"/>
  <c r="E4797" i="32"/>
  <c r="L4796" i="32"/>
  <c r="H4796" i="32"/>
  <c r="D4796" i="32"/>
  <c r="K4795" i="32"/>
  <c r="G4795" i="32"/>
  <c r="C4795" i="32"/>
  <c r="J4794" i="32"/>
  <c r="F4794" i="32"/>
  <c r="B4794" i="32"/>
  <c r="I4793" i="32"/>
  <c r="E4793" i="32"/>
  <c r="L4792" i="32"/>
  <c r="H4792" i="32"/>
  <c r="D4792" i="32"/>
  <c r="K4791" i="32"/>
  <c r="G4791" i="32"/>
  <c r="C4791" i="32"/>
  <c r="J4790" i="32"/>
  <c r="F4790" i="32"/>
  <c r="B4790" i="32"/>
  <c r="H4789" i="32"/>
  <c r="I4788" i="32"/>
  <c r="I4787" i="32"/>
  <c r="I4786" i="32"/>
  <c r="D4786" i="32"/>
  <c r="J4785" i="32"/>
  <c r="J4784" i="32"/>
  <c r="J4783" i="32"/>
  <c r="E4783" i="32"/>
  <c r="K4782" i="32"/>
  <c r="E4782" i="32"/>
  <c r="K4781" i="32"/>
  <c r="K4780" i="32"/>
  <c r="L4779" i="32"/>
  <c r="L4778" i="32"/>
  <c r="G4778" i="32"/>
  <c r="L4777" i="32"/>
  <c r="G4777" i="32"/>
  <c r="B4777" i="32"/>
  <c r="G4776" i="32"/>
  <c r="H4775" i="32"/>
  <c r="H4774" i="32"/>
  <c r="C4774" i="32"/>
  <c r="H4773" i="32"/>
  <c r="I4772" i="32"/>
  <c r="I4771" i="32"/>
  <c r="D4771" i="32"/>
  <c r="I4770" i="32"/>
  <c r="D4770" i="32"/>
  <c r="J4769" i="32"/>
  <c r="J4768" i="32"/>
  <c r="J4767" i="32"/>
  <c r="K4766" i="32"/>
  <c r="E4766" i="32"/>
  <c r="K4765" i="32"/>
  <c r="F4765" i="32"/>
  <c r="K4764" i="32"/>
  <c r="L4763" i="32"/>
  <c r="F4763" i="32"/>
  <c r="L4762" i="32"/>
  <c r="G4762" i="32"/>
  <c r="L4761" i="32"/>
  <c r="G4761" i="32"/>
  <c r="G4760" i="32"/>
  <c r="H4759" i="32"/>
  <c r="H4758" i="32"/>
  <c r="C4758" i="32"/>
  <c r="H4757" i="32"/>
  <c r="C4757" i="32"/>
  <c r="I4756" i="32"/>
  <c r="I4755" i="32"/>
  <c r="I4754" i="32"/>
  <c r="D4754" i="32"/>
  <c r="J4753" i="32"/>
  <c r="J4752" i="32"/>
  <c r="J4751" i="32"/>
  <c r="E4751" i="32"/>
  <c r="K4750" i="32"/>
  <c r="E4750" i="32"/>
  <c r="K4749" i="32"/>
  <c r="F4749" i="32"/>
  <c r="K4748" i="32"/>
  <c r="L4747" i="32"/>
  <c r="L4746" i="32"/>
  <c r="G4746" i="32"/>
  <c r="L4745" i="32"/>
  <c r="G4745" i="32"/>
  <c r="G4744" i="32"/>
  <c r="H4743" i="32"/>
  <c r="H4742" i="32"/>
  <c r="C4742" i="32"/>
  <c r="H4741" i="32"/>
  <c r="C4741" i="32"/>
  <c r="I4740" i="32"/>
  <c r="I4739" i="32"/>
  <c r="D4739" i="32"/>
  <c r="I4738" i="32"/>
  <c r="D4738" i="32"/>
  <c r="J4737" i="32"/>
  <c r="J4736" i="32"/>
  <c r="J4735" i="32"/>
  <c r="K4734" i="32"/>
  <c r="E4734" i="32"/>
  <c r="K4733" i="32"/>
  <c r="K4732" i="32"/>
  <c r="L4731" i="32"/>
  <c r="L4730" i="32"/>
  <c r="G4730" i="32"/>
  <c r="L4729" i="32"/>
  <c r="G4729" i="32"/>
  <c r="B4729" i="32"/>
  <c r="G4728" i="32"/>
  <c r="H4727" i="32"/>
  <c r="B4727" i="32"/>
  <c r="H4726" i="32"/>
  <c r="C4726" i="32"/>
  <c r="H4725" i="32"/>
  <c r="I4724" i="32"/>
  <c r="I4723" i="32"/>
  <c r="I4722" i="32"/>
  <c r="D4722" i="32"/>
  <c r="J4721" i="32"/>
  <c r="J4720" i="32"/>
  <c r="J4719" i="32"/>
  <c r="K4718" i="32"/>
  <c r="E4718" i="32"/>
  <c r="K4717" i="32"/>
  <c r="F4717" i="32"/>
  <c r="K4716" i="32"/>
  <c r="L4715" i="32"/>
  <c r="F4715" i="32"/>
  <c r="L4714" i="32"/>
  <c r="G4714" i="32"/>
  <c r="L4713" i="32"/>
  <c r="G4713" i="32"/>
  <c r="G4712" i="32"/>
  <c r="H4711" i="32"/>
  <c r="H4710" i="32"/>
  <c r="C4710" i="32"/>
  <c r="H4709" i="32"/>
  <c r="I4708" i="32"/>
  <c r="I4707" i="32"/>
  <c r="I4706" i="32"/>
  <c r="D4706" i="32"/>
  <c r="J4705" i="32"/>
  <c r="D4705" i="32"/>
  <c r="J4704" i="32"/>
  <c r="J4703" i="32"/>
  <c r="E4703" i="32"/>
  <c r="K4702" i="32"/>
  <c r="E4702" i="32"/>
  <c r="K4701" i="32"/>
  <c r="K4700" i="32"/>
  <c r="L4699" i="32"/>
  <c r="L4698" i="32"/>
  <c r="G4698" i="32"/>
  <c r="L4697" i="32"/>
  <c r="G4697" i="32"/>
  <c r="L4695" i="32"/>
  <c r="D4695" i="32"/>
  <c r="G4694" i="32"/>
  <c r="J4693" i="32"/>
  <c r="B4693" i="32"/>
  <c r="K4690" i="32"/>
  <c r="C4690" i="32"/>
  <c r="L4687" i="32"/>
  <c r="G4686" i="32"/>
  <c r="J4685" i="32"/>
  <c r="B4685" i="32"/>
  <c r="H4683" i="32"/>
  <c r="K4682" i="32"/>
  <c r="C4682" i="32"/>
  <c r="L4679" i="32"/>
  <c r="G4678" i="32"/>
  <c r="J4677" i="32"/>
  <c r="H4675" i="32"/>
  <c r="K4674" i="32"/>
  <c r="C4674" i="32"/>
  <c r="F4673" i="32"/>
  <c r="L4671" i="32"/>
  <c r="G4670" i="32"/>
  <c r="J4669" i="32"/>
  <c r="K4666" i="32"/>
  <c r="C4666" i="32"/>
  <c r="L4663" i="32"/>
  <c r="D4663" i="32"/>
  <c r="G4662" i="32"/>
  <c r="J4661" i="32"/>
  <c r="B4661" i="32"/>
  <c r="K4658" i="32"/>
  <c r="C4658" i="32"/>
  <c r="L4655" i="32"/>
  <c r="D4655" i="32"/>
  <c r="G4654" i="32"/>
  <c r="J4653" i="32"/>
  <c r="K4650" i="32"/>
  <c r="C4650" i="32"/>
  <c r="F4649" i="32"/>
  <c r="L4647" i="32"/>
  <c r="D4647" i="32"/>
  <c r="G4646" i="32"/>
  <c r="J4645" i="32"/>
  <c r="K4642" i="32"/>
  <c r="C4642" i="32"/>
  <c r="L4639" i="32"/>
  <c r="G4638" i="32"/>
  <c r="J4637" i="32"/>
  <c r="B4637" i="32"/>
  <c r="H4635" i="32"/>
  <c r="K4634" i="32"/>
  <c r="C4634" i="32"/>
  <c r="L4631" i="32"/>
  <c r="G4630" i="32"/>
  <c r="J4629" i="32"/>
  <c r="B4629" i="32"/>
  <c r="H4627" i="32"/>
  <c r="K4626" i="32"/>
  <c r="C4626" i="32"/>
  <c r="L4623" i="32"/>
  <c r="G4622" i="32"/>
  <c r="J4621" i="32"/>
  <c r="H4619" i="32"/>
  <c r="K4618" i="32"/>
  <c r="C4618" i="32"/>
  <c r="F4617" i="32"/>
  <c r="L4615" i="32"/>
  <c r="G4614" i="32"/>
  <c r="J4613" i="32"/>
  <c r="H4611" i="32"/>
  <c r="K4610" i="32"/>
  <c r="C4610" i="32"/>
  <c r="L4607" i="32"/>
  <c r="G4606" i="32"/>
  <c r="J4605" i="32"/>
  <c r="B4605" i="32"/>
  <c r="K4602" i="32"/>
  <c r="C4602" i="32"/>
  <c r="L4599" i="32"/>
  <c r="D4599" i="32"/>
  <c r="G4598" i="32"/>
  <c r="J4597" i="32"/>
  <c r="K4594" i="32"/>
  <c r="C4594" i="32"/>
  <c r="F4593" i="32"/>
  <c r="L4591" i="32"/>
  <c r="D4591" i="32"/>
  <c r="G4590" i="32"/>
  <c r="J4589" i="32"/>
  <c r="K4586" i="32"/>
  <c r="C4586" i="32"/>
  <c r="F4585" i="32"/>
  <c r="L4583" i="32"/>
  <c r="D4583" i="32"/>
  <c r="G4582" i="32"/>
  <c r="J4581" i="32"/>
  <c r="K4578" i="32"/>
  <c r="C4578" i="32"/>
  <c r="L4575" i="32"/>
  <c r="G4574" i="32"/>
  <c r="J4573" i="32"/>
  <c r="B4573" i="32"/>
  <c r="H4571" i="32"/>
  <c r="K4570" i="32"/>
  <c r="C4570" i="32"/>
  <c r="L4567" i="32"/>
  <c r="G4566" i="32"/>
  <c r="J4565" i="32"/>
  <c r="H4563" i="32"/>
  <c r="K4562" i="32"/>
  <c r="C4562" i="32"/>
  <c r="F4561" i="32"/>
  <c r="L4559" i="32"/>
  <c r="G4558" i="32"/>
  <c r="J4557" i="32"/>
  <c r="K4554" i="32"/>
  <c r="C4554" i="32"/>
  <c r="F4553" i="32"/>
  <c r="L4551" i="32"/>
  <c r="D4551" i="32"/>
  <c r="G4550" i="32"/>
  <c r="J4549" i="32"/>
  <c r="K4546" i="32"/>
  <c r="C4546" i="32"/>
  <c r="L4543" i="32"/>
  <c r="D4543" i="32"/>
  <c r="G4542" i="32"/>
  <c r="J4541" i="32"/>
  <c r="B4541" i="32"/>
  <c r="K4538" i="32"/>
  <c r="C4538" i="32"/>
  <c r="L4535" i="32"/>
  <c r="D4535" i="32"/>
  <c r="G4534" i="32"/>
  <c r="J4533" i="32"/>
  <c r="K4530" i="32"/>
  <c r="C4530" i="32"/>
  <c r="F4529" i="32"/>
  <c r="L4527" i="32"/>
  <c r="D4527" i="32"/>
  <c r="G4526" i="32"/>
  <c r="J4525" i="32"/>
  <c r="K4522" i="32"/>
  <c r="C4522" i="32"/>
  <c r="L4519" i="32"/>
  <c r="G4518" i="32"/>
  <c r="J4517" i="32"/>
  <c r="B4517" i="32"/>
  <c r="H4515" i="32"/>
  <c r="K4514" i="32"/>
  <c r="C4514" i="32"/>
  <c r="L4511" i="32"/>
  <c r="G4510" i="32"/>
  <c r="J4509" i="32"/>
  <c r="H4507" i="32"/>
  <c r="K4506" i="32"/>
  <c r="C4506" i="32"/>
  <c r="F4505" i="32"/>
  <c r="L4503" i="32"/>
  <c r="G4502" i="32"/>
  <c r="J4501" i="32"/>
  <c r="H4499" i="32"/>
  <c r="K4498" i="32"/>
  <c r="C4498" i="32"/>
  <c r="F4497" i="32"/>
  <c r="L4495" i="32"/>
  <c r="G4494" i="32"/>
  <c r="J4493" i="32"/>
  <c r="H4491" i="32"/>
  <c r="K4490" i="32"/>
  <c r="C4490" i="32"/>
  <c r="L4487" i="32"/>
  <c r="G4486" i="32"/>
  <c r="J4485" i="32"/>
  <c r="B4485" i="32"/>
  <c r="H4483" i="32"/>
  <c r="K4482" i="32"/>
  <c r="C4482" i="32"/>
  <c r="L4479" i="32"/>
  <c r="G4478" i="32"/>
  <c r="J4477" i="32"/>
  <c r="H4475" i="32"/>
  <c r="K4474" i="32"/>
  <c r="C4474" i="32"/>
  <c r="F4473" i="32"/>
  <c r="L4471" i="32"/>
  <c r="G4470" i="32"/>
  <c r="J4469" i="32"/>
  <c r="H4467" i="32"/>
  <c r="K4466" i="32"/>
  <c r="C4466" i="32"/>
  <c r="L4463" i="32"/>
  <c r="G4462" i="32"/>
  <c r="J4461" i="32"/>
  <c r="B4461" i="32"/>
  <c r="H4459" i="32"/>
  <c r="K4458" i="32"/>
  <c r="C4458" i="32"/>
  <c r="L4455" i="32"/>
  <c r="G4454" i="32"/>
  <c r="J4453" i="32"/>
  <c r="K4450" i="32"/>
  <c r="C4450" i="32"/>
  <c r="F4449" i="32"/>
  <c r="L4447" i="32"/>
  <c r="G4446" i="32"/>
  <c r="J4445" i="32"/>
  <c r="H4443" i="32"/>
  <c r="K4442" i="32"/>
  <c r="C4442" i="32"/>
  <c r="L4439" i="32"/>
  <c r="G4438" i="32"/>
  <c r="J4437" i="32"/>
  <c r="B4437" i="32"/>
  <c r="H4435" i="32"/>
  <c r="K4434" i="32"/>
  <c r="C4434" i="32"/>
  <c r="L4431" i="32"/>
  <c r="D4431" i="32"/>
  <c r="G4430" i="32"/>
  <c r="J4429" i="32"/>
  <c r="K4426" i="32"/>
  <c r="C4426" i="32"/>
  <c r="F4425" i="32"/>
  <c r="L4423" i="32"/>
  <c r="G4422" i="32"/>
  <c r="J4421" i="32"/>
  <c r="H4419" i="32"/>
  <c r="K4418" i="32"/>
  <c r="C4418" i="32"/>
  <c r="L4415" i="32"/>
  <c r="G4414" i="32"/>
  <c r="J4413" i="32"/>
  <c r="B4413" i="32"/>
  <c r="H4411" i="32"/>
  <c r="K4410" i="32"/>
  <c r="C4410" i="32"/>
  <c r="L4407" i="32"/>
  <c r="G4406" i="32"/>
  <c r="J4405" i="32"/>
  <c r="H4403" i="32"/>
  <c r="K4402" i="32"/>
  <c r="C4402" i="32"/>
  <c r="F4401" i="32"/>
  <c r="L4399" i="32"/>
  <c r="G4398" i="32"/>
  <c r="J4397" i="32"/>
  <c r="K4394" i="32"/>
  <c r="C4394" i="32"/>
  <c r="L4391" i="32"/>
  <c r="D4391" i="32"/>
  <c r="G4390" i="32"/>
  <c r="J4389" i="32"/>
  <c r="B4389" i="32"/>
  <c r="H4387" i="32"/>
  <c r="K4386" i="32"/>
  <c r="C4386" i="32"/>
  <c r="L4383" i="32"/>
  <c r="G4382" i="32"/>
  <c r="J4381" i="32"/>
  <c r="B4381" i="32"/>
  <c r="K4378" i="32"/>
  <c r="C4378" i="32"/>
  <c r="L4375" i="32"/>
  <c r="D4375" i="32"/>
  <c r="G4374" i="32"/>
  <c r="J4373" i="32"/>
  <c r="K4370" i="32"/>
  <c r="C4370" i="32"/>
  <c r="F4369" i="32"/>
  <c r="L4367" i="32"/>
  <c r="G4366" i="32"/>
  <c r="J4365" i="32"/>
  <c r="H4363" i="32"/>
  <c r="K4362" i="32"/>
  <c r="C4362" i="32"/>
  <c r="L4359" i="32"/>
  <c r="G4358" i="32"/>
  <c r="J4357" i="32"/>
  <c r="B4357" i="32"/>
  <c r="H4355" i="32"/>
  <c r="K4354" i="32"/>
  <c r="C4354" i="32"/>
  <c r="L4351" i="32"/>
  <c r="G4350" i="32"/>
  <c r="J4349" i="32"/>
  <c r="K4346" i="32"/>
  <c r="C4346" i="32"/>
  <c r="F4345" i="32"/>
  <c r="L4343" i="32"/>
  <c r="D4343" i="32"/>
  <c r="G4342" i="32"/>
  <c r="J4341" i="32"/>
  <c r="K4338" i="32"/>
  <c r="C4338" i="32"/>
  <c r="L4335" i="32"/>
  <c r="D4335" i="32"/>
  <c r="G4334" i="32"/>
  <c r="J4333" i="32"/>
  <c r="B4333" i="32"/>
  <c r="K4330" i="32"/>
  <c r="C4330" i="32"/>
  <c r="L4327" i="32"/>
  <c r="D4327" i="32"/>
  <c r="G4326" i="32"/>
  <c r="J4325" i="32"/>
  <c r="K4322" i="32"/>
  <c r="C4322" i="32"/>
  <c r="F4321" i="32"/>
  <c r="L4319" i="32"/>
  <c r="D4319" i="32"/>
  <c r="G4318" i="32"/>
  <c r="J4317" i="32"/>
  <c r="K4314" i="32"/>
  <c r="C4314" i="32"/>
  <c r="L4311" i="32"/>
  <c r="D4311" i="32"/>
  <c r="G4310" i="32"/>
  <c r="J4309" i="32"/>
  <c r="B4309" i="32"/>
  <c r="K4306" i="32"/>
  <c r="C4306" i="32"/>
  <c r="L4303" i="32"/>
  <c r="G4302" i="32"/>
  <c r="J4301" i="32"/>
  <c r="H4299" i="32"/>
  <c r="K4298" i="32"/>
  <c r="C4298" i="32"/>
  <c r="F4297" i="32"/>
  <c r="L4295" i="32"/>
  <c r="D4295" i="32"/>
  <c r="G4294" i="32"/>
  <c r="J4293" i="32"/>
  <c r="K4290" i="32"/>
  <c r="C4290" i="32"/>
  <c r="L4287" i="32"/>
  <c r="D4287" i="32"/>
  <c r="G4286" i="32"/>
  <c r="J4285" i="32"/>
  <c r="B4285" i="32"/>
  <c r="K4282" i="32"/>
  <c r="C4282" i="32"/>
  <c r="L4279" i="32"/>
  <c r="D4279" i="32"/>
  <c r="G4278" i="32"/>
  <c r="J4277" i="32"/>
  <c r="K4274" i="32"/>
  <c r="C4274" i="32"/>
  <c r="F4273" i="32"/>
  <c r="L4271" i="32"/>
  <c r="D4271" i="32"/>
  <c r="G4270" i="32"/>
  <c r="J4269" i="32"/>
  <c r="K4266" i="32"/>
  <c r="C4266" i="32"/>
  <c r="F4265" i="32"/>
  <c r="L4263" i="32"/>
  <c r="G4262" i="32"/>
  <c r="J4261" i="32"/>
  <c r="H4259" i="32"/>
  <c r="K4258" i="32"/>
  <c r="C4258" i="32"/>
  <c r="L4255" i="32"/>
  <c r="D4255" i="32"/>
  <c r="G4254" i="32"/>
  <c r="J4253" i="32"/>
  <c r="B4253" i="32"/>
  <c r="K4250" i="32"/>
  <c r="C4250" i="32"/>
  <c r="L4247" i="32"/>
  <c r="G4246" i="32"/>
  <c r="J4245" i="32"/>
  <c r="H4243" i="32"/>
  <c r="K4242" i="32"/>
  <c r="C4242" i="32"/>
  <c r="F4241" i="32"/>
  <c r="L4239" i="32"/>
  <c r="G4238" i="32"/>
  <c r="J4237" i="32"/>
  <c r="H4235" i="32"/>
  <c r="K4234" i="32"/>
  <c r="C4234" i="32"/>
  <c r="L4231" i="32"/>
  <c r="G4230" i="32"/>
  <c r="J4229" i="32"/>
  <c r="B4229" i="32"/>
  <c r="H4227" i="32"/>
  <c r="K4226" i="32"/>
  <c r="C4226" i="32"/>
  <c r="L4223" i="32"/>
  <c r="G4222" i="32"/>
  <c r="J4221" i="32"/>
  <c r="B4221" i="32"/>
  <c r="K4218" i="32"/>
  <c r="C4218" i="32"/>
  <c r="L4215" i="32"/>
  <c r="D4215" i="32"/>
  <c r="G4214" i="32"/>
  <c r="J4213" i="32"/>
  <c r="K4210" i="32"/>
  <c r="C4210" i="32"/>
  <c r="F4209" i="32"/>
  <c r="L4207" i="32"/>
  <c r="D4207" i="32"/>
  <c r="G4206" i="32"/>
  <c r="J4205" i="32"/>
  <c r="K4202" i="32"/>
  <c r="C4202" i="32"/>
  <c r="L4199" i="32"/>
  <c r="D4199" i="32"/>
  <c r="G4198" i="32"/>
  <c r="J4197" i="32"/>
  <c r="B4197" i="32"/>
  <c r="H4195" i="32"/>
  <c r="K4194" i="32"/>
  <c r="C4194" i="32"/>
  <c r="L4191" i="32"/>
  <c r="G4190" i="32"/>
  <c r="J4189" i="32"/>
  <c r="H4187" i="32"/>
  <c r="K4186" i="32"/>
  <c r="C4186" i="32"/>
  <c r="F4185" i="32"/>
  <c r="L4183" i="32"/>
  <c r="G4182" i="32"/>
  <c r="J4181" i="32"/>
  <c r="K4178" i="32"/>
  <c r="C4178" i="32"/>
  <c r="L4175" i="32"/>
  <c r="D4175" i="32"/>
  <c r="G4174" i="32"/>
  <c r="J4173" i="32"/>
  <c r="B4173" i="32"/>
  <c r="H4171" i="32"/>
  <c r="K4170" i="32"/>
  <c r="C4170" i="32"/>
  <c r="L4167" i="32"/>
  <c r="G4166" i="32"/>
  <c r="J4165" i="32"/>
  <c r="K4162" i="32"/>
  <c r="C4162" i="32"/>
  <c r="F4161" i="32"/>
  <c r="L4159" i="32"/>
  <c r="D4159" i="32"/>
  <c r="G4158" i="32"/>
  <c r="J4157" i="32"/>
  <c r="K4154" i="32"/>
  <c r="C4154" i="32"/>
  <c r="L4151" i="32"/>
  <c r="G4150" i="32"/>
  <c r="J4149" i="32"/>
  <c r="B4149" i="32"/>
  <c r="H4147" i="32"/>
  <c r="K4146" i="32"/>
  <c r="C4146" i="32"/>
  <c r="L4143" i="32"/>
  <c r="G4142" i="32"/>
  <c r="J4141" i="32"/>
  <c r="H4139" i="32"/>
  <c r="K4138" i="32"/>
  <c r="C4138" i="32"/>
  <c r="F4137" i="32"/>
  <c r="L4135" i="32"/>
  <c r="G4134" i="32"/>
  <c r="J4133" i="32"/>
  <c r="H4131" i="32"/>
  <c r="K4130" i="32"/>
  <c r="C4130" i="32"/>
  <c r="F4129" i="32"/>
  <c r="L4127" i="32"/>
  <c r="G4126" i="32"/>
  <c r="J4125" i="32"/>
  <c r="H4123" i="32"/>
  <c r="K4122" i="32"/>
  <c r="C4122" i="32"/>
  <c r="L4119" i="32"/>
  <c r="G4118" i="32"/>
  <c r="J4117" i="32"/>
  <c r="B4117" i="32"/>
  <c r="H4115" i="32"/>
  <c r="K4114" i="32"/>
  <c r="C4114" i="32"/>
  <c r="L4111" i="32"/>
  <c r="G4110" i="32"/>
  <c r="J4109" i="32"/>
  <c r="H4107" i="32"/>
  <c r="K4106" i="32"/>
  <c r="C4106" i="32"/>
  <c r="F4105" i="32"/>
  <c r="L4103" i="32"/>
  <c r="G4102" i="32"/>
  <c r="J4101" i="32"/>
  <c r="H4099" i="32"/>
  <c r="K4098" i="32"/>
  <c r="C4098" i="32"/>
  <c r="F4097" i="32"/>
  <c r="L4095" i="32"/>
  <c r="G4094" i="32"/>
  <c r="J4093" i="32"/>
  <c r="H4091" i="32"/>
  <c r="K4090" i="32"/>
  <c r="C4090" i="32"/>
  <c r="L4087" i="32"/>
  <c r="G4086" i="32"/>
  <c r="J4085" i="32"/>
  <c r="B4085" i="32"/>
  <c r="K4082" i="32"/>
  <c r="C4082" i="32"/>
  <c r="L4079" i="32"/>
  <c r="D4079" i="32"/>
  <c r="G4078" i="32"/>
  <c r="J4077" i="32"/>
  <c r="K4074" i="32"/>
  <c r="C4074" i="32"/>
  <c r="F4073" i="32"/>
  <c r="L4071" i="32"/>
  <c r="G4070" i="32"/>
  <c r="J4069" i="32"/>
  <c r="H4067" i="32"/>
  <c r="K4066" i="32"/>
  <c r="C4066" i="32"/>
  <c r="F4065" i="32"/>
  <c r="L4063" i="32"/>
  <c r="G4062" i="32"/>
  <c r="J4061" i="32"/>
  <c r="H4059" i="32"/>
  <c r="K4058" i="32"/>
  <c r="C4058" i="32"/>
  <c r="L4055" i="32"/>
  <c r="G4054" i="32"/>
  <c r="J4053" i="32"/>
  <c r="B4053" i="32"/>
  <c r="H4051" i="32"/>
  <c r="K4050" i="32"/>
  <c r="C4050" i="32"/>
  <c r="L4047" i="32"/>
  <c r="G4046" i="32"/>
  <c r="J4045" i="32"/>
  <c r="B4045" i="32"/>
  <c r="K4042" i="32"/>
  <c r="C4042" i="32"/>
  <c r="L4039" i="32"/>
  <c r="D4039" i="32"/>
  <c r="G4038" i="32"/>
  <c r="J4037" i="32"/>
  <c r="K4034" i="32"/>
  <c r="C4034" i="32"/>
  <c r="F4033" i="32"/>
  <c r="L4031" i="32"/>
  <c r="G4030" i="32"/>
  <c r="J4029" i="32"/>
  <c r="H4027" i="32"/>
  <c r="K4026" i="32"/>
  <c r="C4026" i="32"/>
  <c r="F4025" i="32"/>
  <c r="L4023" i="32"/>
  <c r="G4022" i="32"/>
  <c r="J4021" i="32"/>
  <c r="H4019" i="32"/>
  <c r="K4018" i="32"/>
  <c r="C4018" i="32"/>
  <c r="F4017" i="32"/>
  <c r="L4015" i="32"/>
  <c r="G4014" i="32"/>
  <c r="J4013" i="32"/>
  <c r="K4010" i="32"/>
  <c r="C4010" i="32"/>
  <c r="L4007" i="32"/>
  <c r="D4007" i="32"/>
  <c r="G4006" i="32"/>
  <c r="J4005" i="32"/>
  <c r="B4005" i="32"/>
  <c r="K4002" i="32"/>
  <c r="C4002" i="32"/>
  <c r="L3999" i="32"/>
  <c r="D3999" i="32"/>
  <c r="G3998" i="32"/>
  <c r="J3997" i="32"/>
  <c r="K3994" i="32"/>
  <c r="C3994" i="32"/>
  <c r="F3993" i="32"/>
  <c r="L3991" i="32"/>
  <c r="D3991" i="32"/>
  <c r="G3990" i="32"/>
  <c r="J3989" i="32"/>
  <c r="K3986" i="32"/>
  <c r="C3986" i="32"/>
  <c r="F3985" i="32"/>
  <c r="L3983" i="32"/>
  <c r="D3983" i="32"/>
  <c r="G3982" i="32"/>
  <c r="J3981" i="32"/>
  <c r="K3978" i="32"/>
  <c r="C3978" i="32"/>
  <c r="L3975" i="32"/>
  <c r="D3975" i="32"/>
  <c r="G3974" i="32"/>
  <c r="J3973" i="32"/>
  <c r="B3973" i="32"/>
  <c r="K3970" i="32"/>
  <c r="C3970" i="32"/>
  <c r="L3967" i="32"/>
  <c r="D3967" i="32"/>
  <c r="G3966" i="32"/>
  <c r="J3965" i="32"/>
  <c r="B3965" i="32"/>
  <c r="K3962" i="32"/>
  <c r="C3962" i="32"/>
  <c r="L3959" i="32"/>
  <c r="G3958" i="32"/>
  <c r="J3957" i="32"/>
  <c r="H3955" i="32"/>
  <c r="K3954" i="32"/>
  <c r="C3954" i="32"/>
  <c r="F3953" i="32"/>
  <c r="L3951" i="32"/>
  <c r="G3950" i="32"/>
  <c r="J3949" i="32"/>
  <c r="H3947" i="32"/>
  <c r="K3946" i="32"/>
  <c r="C3946" i="32"/>
  <c r="L3943" i="32"/>
  <c r="G3942" i="32"/>
  <c r="J3941" i="32"/>
  <c r="B3941" i="32"/>
  <c r="K3938" i="32"/>
  <c r="C3938" i="32"/>
  <c r="L3935" i="32"/>
  <c r="D3935" i="32"/>
  <c r="G3934" i="32"/>
  <c r="J3933" i="32"/>
  <c r="B3933" i="32"/>
  <c r="I3930" i="32"/>
  <c r="I3927" i="32"/>
  <c r="K3921" i="32"/>
  <c r="L3918" i="32"/>
  <c r="H3914" i="32"/>
  <c r="J3907" i="32"/>
  <c r="D3861" i="32"/>
  <c r="H3849" i="32"/>
  <c r="J3843" i="32"/>
  <c r="D3829" i="32"/>
  <c r="H3817" i="32"/>
  <c r="L3805" i="32"/>
  <c r="H3785" i="32"/>
  <c r="L3773" i="32"/>
  <c r="D3765" i="32"/>
  <c r="H3753" i="32"/>
  <c r="L3677" i="32"/>
  <c r="D3669" i="32"/>
  <c r="J3619" i="32"/>
  <c r="L3613" i="32"/>
  <c r="D3605" i="32"/>
  <c r="J3587" i="32"/>
  <c r="J3555" i="32"/>
  <c r="L3549" i="32"/>
  <c r="D3541" i="32"/>
  <c r="H3529" i="32"/>
  <c r="L3517" i="32"/>
  <c r="D3509" i="32"/>
  <c r="H3497" i="32"/>
  <c r="L3485" i="32"/>
  <c r="G3445" i="32"/>
  <c r="K3433" i="32"/>
  <c r="E22" i="32"/>
  <c r="I22" i="32"/>
  <c r="B22" i="32"/>
  <c r="G22" i="32"/>
  <c r="L22" i="32"/>
  <c r="F22" i="32"/>
  <c r="K22" i="32"/>
  <c r="H22" i="32"/>
  <c r="D22" i="32"/>
  <c r="J22" i="32"/>
  <c r="C22" i="32"/>
  <c r="E18" i="32"/>
  <c r="I18" i="32"/>
  <c r="C18" i="32"/>
  <c r="H18" i="32"/>
  <c r="B18" i="32"/>
  <c r="G18" i="32"/>
  <c r="L18" i="32"/>
  <c r="J18" i="32"/>
  <c r="F18" i="32"/>
  <c r="K18" i="32"/>
  <c r="D18" i="32"/>
  <c r="E14" i="32"/>
  <c r="I14" i="32"/>
  <c r="D14" i="32"/>
  <c r="J14" i="32"/>
  <c r="C14" i="32"/>
  <c r="H14" i="32"/>
  <c r="K14" i="32"/>
  <c r="G14" i="32"/>
  <c r="L14" i="32"/>
  <c r="F14" i="32"/>
  <c r="B14" i="32"/>
  <c r="E10" i="32"/>
  <c r="I10" i="32"/>
  <c r="F10" i="32"/>
  <c r="K10" i="32"/>
  <c r="D10" i="32"/>
  <c r="J10" i="32"/>
  <c r="B10" i="32"/>
  <c r="L10" i="32"/>
  <c r="H10" i="32"/>
  <c r="G10" i="32"/>
  <c r="C10" i="32"/>
  <c r="E6" i="32"/>
  <c r="I6" i="32"/>
  <c r="B6" i="32"/>
  <c r="G6" i="32"/>
  <c r="L6" i="32"/>
  <c r="F6" i="32"/>
  <c r="K6" i="32"/>
  <c r="C6" i="32"/>
  <c r="J6" i="32"/>
  <c r="H6" i="32"/>
  <c r="D6" i="32"/>
  <c r="C110" i="32"/>
  <c r="G110" i="32"/>
  <c r="K110" i="32"/>
  <c r="B110" i="32"/>
  <c r="F110" i="32"/>
  <c r="J110" i="32"/>
  <c r="H110" i="32"/>
  <c r="E110" i="32"/>
  <c r="L110" i="32"/>
  <c r="I110" i="32"/>
  <c r="D110" i="32"/>
  <c r="C106" i="32"/>
  <c r="G106" i="32"/>
  <c r="K106" i="32"/>
  <c r="B106" i="32"/>
  <c r="F106" i="32"/>
  <c r="J106" i="32"/>
  <c r="D106" i="32"/>
  <c r="L106" i="32"/>
  <c r="I106" i="32"/>
  <c r="H106" i="32"/>
  <c r="E106" i="32"/>
  <c r="C102" i="32"/>
  <c r="G102" i="32"/>
  <c r="K102" i="32"/>
  <c r="B102" i="32"/>
  <c r="F102" i="32"/>
  <c r="J102" i="32"/>
  <c r="H102" i="32"/>
  <c r="E102" i="32"/>
  <c r="D102" i="32"/>
  <c r="L102" i="32"/>
  <c r="I102" i="32"/>
  <c r="C98" i="32"/>
  <c r="G98" i="32"/>
  <c r="K98" i="32"/>
  <c r="B98" i="32"/>
  <c r="F98" i="32"/>
  <c r="J98" i="32"/>
  <c r="D98" i="32"/>
  <c r="L98" i="32"/>
  <c r="I98" i="32"/>
  <c r="H98" i="32"/>
  <c r="E98" i="32"/>
  <c r="C94" i="32"/>
  <c r="G94" i="32"/>
  <c r="K94" i="32"/>
  <c r="B94" i="32"/>
  <c r="F94" i="32"/>
  <c r="J94" i="32"/>
  <c r="H94" i="32"/>
  <c r="E94" i="32"/>
  <c r="L94" i="32"/>
  <c r="D94" i="32"/>
  <c r="I94" i="32"/>
  <c r="C90" i="32"/>
  <c r="G90" i="32"/>
  <c r="K90" i="32"/>
  <c r="B90" i="32"/>
  <c r="F90" i="32"/>
  <c r="J90" i="32"/>
  <c r="D90" i="32"/>
  <c r="L90" i="32"/>
  <c r="I90" i="32"/>
  <c r="H90" i="32"/>
  <c r="E90" i="32"/>
  <c r="C86" i="32"/>
  <c r="G86" i="32"/>
  <c r="K86" i="32"/>
  <c r="B86" i="32"/>
  <c r="F86" i="32"/>
  <c r="J86" i="32"/>
  <c r="D86" i="32"/>
  <c r="L86" i="32"/>
  <c r="I86" i="32"/>
  <c r="E86" i="32"/>
  <c r="H86" i="32"/>
  <c r="C82" i="32"/>
  <c r="G82" i="32"/>
  <c r="K82" i="32"/>
  <c r="B82" i="32"/>
  <c r="F82" i="32"/>
  <c r="J82" i="32"/>
  <c r="H82" i="32"/>
  <c r="E82" i="32"/>
  <c r="L82" i="32"/>
  <c r="I82" i="32"/>
  <c r="D82" i="32"/>
  <c r="C78" i="32"/>
  <c r="G78" i="32"/>
  <c r="K78" i="32"/>
  <c r="B78" i="32"/>
  <c r="F78" i="32"/>
  <c r="J78" i="32"/>
  <c r="D78" i="32"/>
  <c r="L78" i="32"/>
  <c r="I78" i="32"/>
  <c r="H78" i="32"/>
  <c r="E78" i="32"/>
  <c r="C74" i="32"/>
  <c r="G74" i="32"/>
  <c r="K74" i="32"/>
  <c r="B74" i="32"/>
  <c r="F74" i="32"/>
  <c r="J74" i="32"/>
  <c r="H74" i="32"/>
  <c r="E74" i="32"/>
  <c r="I74" i="32"/>
  <c r="D74" i="32"/>
  <c r="L74" i="32"/>
  <c r="C70" i="32"/>
  <c r="G70" i="32"/>
  <c r="K70" i="32"/>
  <c r="B70" i="32"/>
  <c r="F70" i="32"/>
  <c r="J70" i="32"/>
  <c r="D70" i="32"/>
  <c r="L70" i="32"/>
  <c r="I70" i="32"/>
  <c r="E70" i="32"/>
  <c r="H70" i="32"/>
  <c r="C66" i="32"/>
  <c r="G66" i="32"/>
  <c r="K66" i="32"/>
  <c r="B66" i="32"/>
  <c r="F66" i="32"/>
  <c r="J66" i="32"/>
  <c r="H66" i="32"/>
  <c r="E66" i="32"/>
  <c r="L66" i="32"/>
  <c r="I66" i="32"/>
  <c r="D66" i="32"/>
  <c r="C62" i="32"/>
  <c r="G62" i="32"/>
  <c r="K62" i="32"/>
  <c r="B62" i="32"/>
  <c r="F62" i="32"/>
  <c r="J62" i="32"/>
  <c r="D62" i="32"/>
  <c r="L62" i="32"/>
  <c r="I62" i="32"/>
  <c r="H62" i="32"/>
  <c r="E62" i="32"/>
  <c r="C58" i="32"/>
  <c r="G58" i="32"/>
  <c r="K58" i="32"/>
  <c r="B58" i="32"/>
  <c r="F58" i="32"/>
  <c r="J58" i="32"/>
  <c r="H58" i="32"/>
  <c r="E58" i="32"/>
  <c r="I58" i="32"/>
  <c r="D58" i="32"/>
  <c r="L58" i="32"/>
  <c r="C50" i="32"/>
  <c r="G50" i="32"/>
  <c r="K50" i="32"/>
  <c r="B50" i="32"/>
  <c r="F50" i="32"/>
  <c r="J50" i="32"/>
  <c r="H50" i="32"/>
  <c r="E50" i="32"/>
  <c r="L50" i="32"/>
  <c r="I50" i="32"/>
  <c r="D50" i="32"/>
  <c r="B42" i="32"/>
  <c r="F42" i="32"/>
  <c r="G42" i="32"/>
  <c r="K42" i="32"/>
  <c r="E42" i="32"/>
  <c r="J42" i="32"/>
  <c r="H42" i="32"/>
  <c r="D42" i="32"/>
  <c r="I42" i="32"/>
  <c r="C42" i="32"/>
  <c r="L42" i="32"/>
  <c r="B34" i="32"/>
  <c r="F34" i="32"/>
  <c r="J34" i="32"/>
  <c r="E34" i="32"/>
  <c r="I34" i="32"/>
  <c r="C34" i="32"/>
  <c r="K34" i="32"/>
  <c r="H34" i="32"/>
  <c r="D34" i="32"/>
  <c r="G34" i="32"/>
  <c r="L34" i="32"/>
  <c r="E26" i="32"/>
  <c r="I26" i="32"/>
  <c r="F26" i="32"/>
  <c r="K26" i="32"/>
  <c r="D26" i="32"/>
  <c r="J26" i="32"/>
  <c r="G26" i="32"/>
  <c r="C26" i="32"/>
  <c r="H26" i="32"/>
  <c r="B26" i="32"/>
  <c r="L26" i="32"/>
  <c r="J2" i="32"/>
  <c r="C4787" i="32"/>
  <c r="G4787" i="32"/>
  <c r="K4787" i="32"/>
  <c r="C4779" i="32"/>
  <c r="G4779" i="32"/>
  <c r="K4779" i="32"/>
  <c r="C4775" i="32"/>
  <c r="G4775" i="32"/>
  <c r="K4775" i="32"/>
  <c r="C4767" i="32"/>
  <c r="G4767" i="32"/>
  <c r="K4767" i="32"/>
  <c r="C4759" i="32"/>
  <c r="G4759" i="32"/>
  <c r="K4759" i="32"/>
  <c r="C4755" i="32"/>
  <c r="G4755" i="32"/>
  <c r="K4755" i="32"/>
  <c r="C4747" i="32"/>
  <c r="G4747" i="32"/>
  <c r="K4747" i="32"/>
  <c r="C4743" i="32"/>
  <c r="G4743" i="32"/>
  <c r="K4743" i="32"/>
  <c r="C4735" i="32"/>
  <c r="G4735" i="32"/>
  <c r="K4735" i="32"/>
  <c r="C4731" i="32"/>
  <c r="G4731" i="32"/>
  <c r="K4731" i="32"/>
  <c r="C4723" i="32"/>
  <c r="G4723" i="32"/>
  <c r="K4723" i="32"/>
  <c r="C4719" i="32"/>
  <c r="G4719" i="32"/>
  <c r="K4719" i="32"/>
  <c r="C4711" i="32"/>
  <c r="G4711" i="32"/>
  <c r="K4711" i="32"/>
  <c r="C4707" i="32"/>
  <c r="G4707" i="32"/>
  <c r="K4707" i="32"/>
  <c r="C4699" i="32"/>
  <c r="G4699" i="32"/>
  <c r="K4699" i="32"/>
  <c r="E4691" i="32"/>
  <c r="I4691" i="32"/>
  <c r="C4691" i="32"/>
  <c r="G4691" i="32"/>
  <c r="K4691" i="32"/>
  <c r="E4687" i="32"/>
  <c r="I4687" i="32"/>
  <c r="C4687" i="32"/>
  <c r="G4687" i="32"/>
  <c r="K4687" i="32"/>
  <c r="E4679" i="32"/>
  <c r="I4679" i="32"/>
  <c r="C4679" i="32"/>
  <c r="G4679" i="32"/>
  <c r="K4679" i="32"/>
  <c r="E4671" i="32"/>
  <c r="I4671" i="32"/>
  <c r="C4671" i="32"/>
  <c r="G4671" i="32"/>
  <c r="K4671" i="32"/>
  <c r="E4667" i="32"/>
  <c r="I4667" i="32"/>
  <c r="C4667" i="32"/>
  <c r="G4667" i="32"/>
  <c r="K4667" i="32"/>
  <c r="E4659" i="32"/>
  <c r="I4659" i="32"/>
  <c r="C4659" i="32"/>
  <c r="G4659" i="32"/>
  <c r="K4659" i="32"/>
  <c r="E4651" i="32"/>
  <c r="I4651" i="32"/>
  <c r="C4651" i="32"/>
  <c r="G4651" i="32"/>
  <c r="K4651" i="32"/>
  <c r="E4643" i="32"/>
  <c r="I4643" i="32"/>
  <c r="C4643" i="32"/>
  <c r="G4643" i="32"/>
  <c r="K4643" i="32"/>
  <c r="E4639" i="32"/>
  <c r="I4639" i="32"/>
  <c r="C4639" i="32"/>
  <c r="G4639" i="32"/>
  <c r="K4639" i="32"/>
  <c r="E4631" i="32"/>
  <c r="I4631" i="32"/>
  <c r="C4631" i="32"/>
  <c r="G4631" i="32"/>
  <c r="K4631" i="32"/>
  <c r="E4623" i="32"/>
  <c r="I4623" i="32"/>
  <c r="C4623" i="32"/>
  <c r="G4623" i="32"/>
  <c r="K4623" i="32"/>
  <c r="E4615" i="32"/>
  <c r="I4615" i="32"/>
  <c r="C4615" i="32"/>
  <c r="G4615" i="32"/>
  <c r="K4615" i="32"/>
  <c r="E4607" i="32"/>
  <c r="I4607" i="32"/>
  <c r="C4607" i="32"/>
  <c r="G4607" i="32"/>
  <c r="K4607" i="32"/>
  <c r="E4603" i="32"/>
  <c r="I4603" i="32"/>
  <c r="C4603" i="32"/>
  <c r="G4603" i="32"/>
  <c r="K4603" i="32"/>
  <c r="E4595" i="32"/>
  <c r="I4595" i="32"/>
  <c r="C4595" i="32"/>
  <c r="G4595" i="32"/>
  <c r="K4595" i="32"/>
  <c r="E4587" i="32"/>
  <c r="I4587" i="32"/>
  <c r="C4587" i="32"/>
  <c r="G4587" i="32"/>
  <c r="K4587" i="32"/>
  <c r="E4579" i="32"/>
  <c r="I4579" i="32"/>
  <c r="C4579" i="32"/>
  <c r="G4579" i="32"/>
  <c r="K4579" i="32"/>
  <c r="E4575" i="32"/>
  <c r="I4575" i="32"/>
  <c r="C4575" i="32"/>
  <c r="G4575" i="32"/>
  <c r="K4575" i="32"/>
  <c r="E4567" i="32"/>
  <c r="I4567" i="32"/>
  <c r="C4567" i="32"/>
  <c r="G4567" i="32"/>
  <c r="K4567" i="32"/>
  <c r="E4559" i="32"/>
  <c r="I4559" i="32"/>
  <c r="C4559" i="32"/>
  <c r="G4559" i="32"/>
  <c r="K4559" i="32"/>
  <c r="E4555" i="32"/>
  <c r="I4555" i="32"/>
  <c r="C4555" i="32"/>
  <c r="G4555" i="32"/>
  <c r="K4555" i="32"/>
  <c r="E4547" i="32"/>
  <c r="I4547" i="32"/>
  <c r="C4547" i="32"/>
  <c r="G4547" i="32"/>
  <c r="K4547" i="32"/>
  <c r="E4539" i="32"/>
  <c r="I4539" i="32"/>
  <c r="C4539" i="32"/>
  <c r="G4539" i="32"/>
  <c r="K4539" i="32"/>
  <c r="E4531" i="32"/>
  <c r="I4531" i="32"/>
  <c r="C4531" i="32"/>
  <c r="G4531" i="32"/>
  <c r="K4531" i="32"/>
  <c r="E4523" i="32"/>
  <c r="I4523" i="32"/>
  <c r="C4523" i="32"/>
  <c r="G4523" i="32"/>
  <c r="K4523" i="32"/>
  <c r="E4519" i="32"/>
  <c r="I4519" i="32"/>
  <c r="C4519" i="32"/>
  <c r="G4519" i="32"/>
  <c r="K4519" i="32"/>
  <c r="E4511" i="32"/>
  <c r="I4511" i="32"/>
  <c r="C4511" i="32"/>
  <c r="G4511" i="32"/>
  <c r="K4511" i="32"/>
  <c r="E4503" i="32"/>
  <c r="I4503" i="32"/>
  <c r="C4503" i="32"/>
  <c r="G4503" i="32"/>
  <c r="K4503" i="32"/>
  <c r="E4495" i="32"/>
  <c r="I4495" i="32"/>
  <c r="C4495" i="32"/>
  <c r="G4495" i="32"/>
  <c r="K4495" i="32"/>
  <c r="E4487" i="32"/>
  <c r="I4487" i="32"/>
  <c r="C4487" i="32"/>
  <c r="G4487" i="32"/>
  <c r="K4487" i="32"/>
  <c r="E4479" i="32"/>
  <c r="I4479" i="32"/>
  <c r="C4479" i="32"/>
  <c r="G4479" i="32"/>
  <c r="K4479" i="32"/>
  <c r="E4471" i="32"/>
  <c r="I4471" i="32"/>
  <c r="C4471" i="32"/>
  <c r="G4471" i="32"/>
  <c r="K4471" i="32"/>
  <c r="E4463" i="32"/>
  <c r="I4463" i="32"/>
  <c r="C4463" i="32"/>
  <c r="G4463" i="32"/>
  <c r="K4463" i="32"/>
  <c r="E4455" i="32"/>
  <c r="I4455" i="32"/>
  <c r="C4455" i="32"/>
  <c r="G4455" i="32"/>
  <c r="K4455" i="32"/>
  <c r="E4451" i="32"/>
  <c r="I4451" i="32"/>
  <c r="C4451" i="32"/>
  <c r="G4451" i="32"/>
  <c r="K4451" i="32"/>
  <c r="E4447" i="32"/>
  <c r="I4447" i="32"/>
  <c r="C4447" i="32"/>
  <c r="G4447" i="32"/>
  <c r="K4447" i="32"/>
  <c r="E4439" i="32"/>
  <c r="I4439" i="32"/>
  <c r="C4439" i="32"/>
  <c r="G4439" i="32"/>
  <c r="K4439" i="32"/>
  <c r="E4427" i="32"/>
  <c r="I4427" i="32"/>
  <c r="C4427" i="32"/>
  <c r="G4427" i="32"/>
  <c r="K4427" i="32"/>
  <c r="E4423" i="32"/>
  <c r="I4423" i="32"/>
  <c r="C4423" i="32"/>
  <c r="G4423" i="32"/>
  <c r="K4423" i="32"/>
  <c r="E4415" i="32"/>
  <c r="I4415" i="32"/>
  <c r="C4415" i="32"/>
  <c r="G4415" i="32"/>
  <c r="K4415" i="32"/>
  <c r="E4407" i="32"/>
  <c r="I4407" i="32"/>
  <c r="C4407" i="32"/>
  <c r="G4407" i="32"/>
  <c r="K4407" i="32"/>
  <c r="E4399" i="32"/>
  <c r="I4399" i="32"/>
  <c r="C4399" i="32"/>
  <c r="G4399" i="32"/>
  <c r="K4399" i="32"/>
  <c r="E4395" i="32"/>
  <c r="I4395" i="32"/>
  <c r="C4395" i="32"/>
  <c r="G4395" i="32"/>
  <c r="K4395" i="32"/>
  <c r="E4383" i="32"/>
  <c r="I4383" i="32"/>
  <c r="C4383" i="32"/>
  <c r="G4383" i="32"/>
  <c r="K4383" i="32"/>
  <c r="E4379" i="32"/>
  <c r="I4379" i="32"/>
  <c r="C4379" i="32"/>
  <c r="G4379" i="32"/>
  <c r="K4379" i="32"/>
  <c r="E4371" i="32"/>
  <c r="I4371" i="32"/>
  <c r="C4371" i="32"/>
  <c r="G4371" i="32"/>
  <c r="K4371" i="32"/>
  <c r="E4367" i="32"/>
  <c r="I4367" i="32"/>
  <c r="C4367" i="32"/>
  <c r="G4367" i="32"/>
  <c r="K4367" i="32"/>
  <c r="E4359" i="32"/>
  <c r="I4359" i="32"/>
  <c r="C4359" i="32"/>
  <c r="G4359" i="32"/>
  <c r="K4359" i="32"/>
  <c r="E4351" i="32"/>
  <c r="I4351" i="32"/>
  <c r="C4351" i="32"/>
  <c r="G4351" i="32"/>
  <c r="K4351" i="32"/>
  <c r="E4347" i="32"/>
  <c r="I4347" i="32"/>
  <c r="C4347" i="32"/>
  <c r="G4347" i="32"/>
  <c r="K4347" i="32"/>
  <c r="E4339" i="32"/>
  <c r="I4339" i="32"/>
  <c r="C4339" i="32"/>
  <c r="G4339" i="32"/>
  <c r="K4339" i="32"/>
  <c r="E4331" i="32"/>
  <c r="I4331" i="32"/>
  <c r="C4331" i="32"/>
  <c r="G4331" i="32"/>
  <c r="K4331" i="32"/>
  <c r="E4323" i="32"/>
  <c r="I4323" i="32"/>
  <c r="C4323" i="32"/>
  <c r="G4323" i="32"/>
  <c r="K4323" i="32"/>
  <c r="E4315" i="32"/>
  <c r="I4315" i="32"/>
  <c r="C4315" i="32"/>
  <c r="G4315" i="32"/>
  <c r="K4315" i="32"/>
  <c r="E4307" i="32"/>
  <c r="I4307" i="32"/>
  <c r="C4307" i="32"/>
  <c r="G4307" i="32"/>
  <c r="K4307" i="32"/>
  <c r="E4303" i="32"/>
  <c r="I4303" i="32"/>
  <c r="C4303" i="32"/>
  <c r="G4303" i="32"/>
  <c r="K4303" i="32"/>
  <c r="E4291" i="32"/>
  <c r="I4291" i="32"/>
  <c r="C4291" i="32"/>
  <c r="G4291" i="32"/>
  <c r="K4291" i="32"/>
  <c r="E4283" i="32"/>
  <c r="I4283" i="32"/>
  <c r="C4283" i="32"/>
  <c r="G4283" i="32"/>
  <c r="K4283" i="32"/>
  <c r="E4275" i="32"/>
  <c r="I4275" i="32"/>
  <c r="C4275" i="32"/>
  <c r="G4275" i="32"/>
  <c r="K4275" i="32"/>
  <c r="E4267" i="32"/>
  <c r="I4267" i="32"/>
  <c r="C4267" i="32"/>
  <c r="G4267" i="32"/>
  <c r="K4267" i="32"/>
  <c r="E4263" i="32"/>
  <c r="I4263" i="32"/>
  <c r="C4263" i="32"/>
  <c r="G4263" i="32"/>
  <c r="K4263" i="32"/>
  <c r="E4251" i="32"/>
  <c r="I4251" i="32"/>
  <c r="C4251" i="32"/>
  <c r="G4251" i="32"/>
  <c r="K4251" i="32"/>
  <c r="E4247" i="32"/>
  <c r="I4247" i="32"/>
  <c r="C4247" i="32"/>
  <c r="G4247" i="32"/>
  <c r="K4247" i="32"/>
  <c r="E4239" i="32"/>
  <c r="I4239" i="32"/>
  <c r="C4239" i="32"/>
  <c r="G4239" i="32"/>
  <c r="K4239" i="32"/>
  <c r="E4231" i="32"/>
  <c r="I4231" i="32"/>
  <c r="C4231" i="32"/>
  <c r="G4231" i="32"/>
  <c r="K4231" i="32"/>
  <c r="E4223" i="32"/>
  <c r="I4223" i="32"/>
  <c r="C4223" i="32"/>
  <c r="G4223" i="32"/>
  <c r="K4223" i="32"/>
  <c r="E4219" i="32"/>
  <c r="I4219" i="32"/>
  <c r="C4219" i="32"/>
  <c r="G4219" i="32"/>
  <c r="K4219" i="32"/>
  <c r="E4211" i="32"/>
  <c r="I4211" i="32"/>
  <c r="C4211" i="32"/>
  <c r="G4211" i="32"/>
  <c r="K4211" i="32"/>
  <c r="E4203" i="32"/>
  <c r="I4203" i="32"/>
  <c r="C4203" i="32"/>
  <c r="G4203" i="32"/>
  <c r="K4203" i="32"/>
  <c r="E4191" i="32"/>
  <c r="I4191" i="32"/>
  <c r="C4191" i="32"/>
  <c r="G4191" i="32"/>
  <c r="K4191" i="32"/>
  <c r="E4183" i="32"/>
  <c r="I4183" i="32"/>
  <c r="C4183" i="32"/>
  <c r="G4183" i="32"/>
  <c r="K4183" i="32"/>
  <c r="E4179" i="32"/>
  <c r="I4179" i="32"/>
  <c r="C4179" i="32"/>
  <c r="G4179" i="32"/>
  <c r="K4179" i="32"/>
  <c r="E4167" i="32"/>
  <c r="I4167" i="32"/>
  <c r="C4167" i="32"/>
  <c r="G4167" i="32"/>
  <c r="K4167" i="32"/>
  <c r="E4163" i="32"/>
  <c r="I4163" i="32"/>
  <c r="C4163" i="32"/>
  <c r="G4163" i="32"/>
  <c r="K4163" i="32"/>
  <c r="E4155" i="32"/>
  <c r="I4155" i="32"/>
  <c r="C4155" i="32"/>
  <c r="G4155" i="32"/>
  <c r="K4155" i="32"/>
  <c r="E4151" i="32"/>
  <c r="I4151" i="32"/>
  <c r="C4151" i="32"/>
  <c r="G4151" i="32"/>
  <c r="K4151" i="32"/>
  <c r="E4143" i="32"/>
  <c r="I4143" i="32"/>
  <c r="C4143" i="32"/>
  <c r="G4143" i="32"/>
  <c r="K4143" i="32"/>
  <c r="E4135" i="32"/>
  <c r="I4135" i="32"/>
  <c r="C4135" i="32"/>
  <c r="G4135" i="32"/>
  <c r="K4135" i="32"/>
  <c r="E4127" i="32"/>
  <c r="I4127" i="32"/>
  <c r="C4127" i="32"/>
  <c r="G4127" i="32"/>
  <c r="K4127" i="32"/>
  <c r="E4119" i="32"/>
  <c r="I4119" i="32"/>
  <c r="C4119" i="32"/>
  <c r="G4119" i="32"/>
  <c r="K4119" i="32"/>
  <c r="E4111" i="32"/>
  <c r="I4111" i="32"/>
  <c r="C4111" i="32"/>
  <c r="G4111" i="32"/>
  <c r="K4111" i="32"/>
  <c r="E4103" i="32"/>
  <c r="I4103" i="32"/>
  <c r="C4103" i="32"/>
  <c r="G4103" i="32"/>
  <c r="K4103" i="32"/>
  <c r="E4095" i="32"/>
  <c r="I4095" i="32"/>
  <c r="C4095" i="32"/>
  <c r="G4095" i="32"/>
  <c r="K4095" i="32"/>
  <c r="E4087" i="32"/>
  <c r="I4087" i="32"/>
  <c r="C4087" i="32"/>
  <c r="G4087" i="32"/>
  <c r="K4087" i="32"/>
  <c r="E4083" i="32"/>
  <c r="I4083" i="32"/>
  <c r="C4083" i="32"/>
  <c r="G4083" i="32"/>
  <c r="K4083" i="32"/>
  <c r="E4075" i="32"/>
  <c r="I4075" i="32"/>
  <c r="C4075" i="32"/>
  <c r="G4075" i="32"/>
  <c r="K4075" i="32"/>
  <c r="E4071" i="32"/>
  <c r="I4071" i="32"/>
  <c r="C4071" i="32"/>
  <c r="G4071" i="32"/>
  <c r="K4071" i="32"/>
  <c r="E4063" i="32"/>
  <c r="I4063" i="32"/>
  <c r="C4063" i="32"/>
  <c r="G4063" i="32"/>
  <c r="K4063" i="32"/>
  <c r="E4055" i="32"/>
  <c r="I4055" i="32"/>
  <c r="C4055" i="32"/>
  <c r="G4055" i="32"/>
  <c r="K4055" i="32"/>
  <c r="E4047" i="32"/>
  <c r="I4047" i="32"/>
  <c r="C4047" i="32"/>
  <c r="G4047" i="32"/>
  <c r="K4047" i="32"/>
  <c r="E4043" i="32"/>
  <c r="I4043" i="32"/>
  <c r="C4043" i="32"/>
  <c r="G4043" i="32"/>
  <c r="K4043" i="32"/>
  <c r="E4035" i="32"/>
  <c r="I4035" i="32"/>
  <c r="C4035" i="32"/>
  <c r="G4035" i="32"/>
  <c r="K4035" i="32"/>
  <c r="E4031" i="32"/>
  <c r="I4031" i="32"/>
  <c r="C4031" i="32"/>
  <c r="G4031" i="32"/>
  <c r="K4031" i="32"/>
  <c r="E4023" i="32"/>
  <c r="I4023" i="32"/>
  <c r="C4023" i="32"/>
  <c r="G4023" i="32"/>
  <c r="K4023" i="32"/>
  <c r="E4015" i="32"/>
  <c r="I4015" i="32"/>
  <c r="C4015" i="32"/>
  <c r="G4015" i="32"/>
  <c r="K4015" i="32"/>
  <c r="E4011" i="32"/>
  <c r="I4011" i="32"/>
  <c r="C4011" i="32"/>
  <c r="G4011" i="32"/>
  <c r="K4011" i="32"/>
  <c r="E4003" i="32"/>
  <c r="I4003" i="32"/>
  <c r="C4003" i="32"/>
  <c r="G4003" i="32"/>
  <c r="K4003" i="32"/>
  <c r="E3995" i="32"/>
  <c r="I3995" i="32"/>
  <c r="C3995" i="32"/>
  <c r="G3995" i="32"/>
  <c r="K3995" i="32"/>
  <c r="E3987" i="32"/>
  <c r="I3987" i="32"/>
  <c r="C3987" i="32"/>
  <c r="G3987" i="32"/>
  <c r="K3987" i="32"/>
  <c r="E3979" i="32"/>
  <c r="I3979" i="32"/>
  <c r="C3979" i="32"/>
  <c r="G3979" i="32"/>
  <c r="K3979" i="32"/>
  <c r="E3971" i="32"/>
  <c r="I3971" i="32"/>
  <c r="C3971" i="32"/>
  <c r="G3971" i="32"/>
  <c r="K3971" i="32"/>
  <c r="E3963" i="32"/>
  <c r="I3963" i="32"/>
  <c r="C3963" i="32"/>
  <c r="G3963" i="32"/>
  <c r="K3963" i="32"/>
  <c r="E3959" i="32"/>
  <c r="I3959" i="32"/>
  <c r="C3959" i="32"/>
  <c r="G3959" i="32"/>
  <c r="K3959" i="32"/>
  <c r="E3951" i="32"/>
  <c r="I3951" i="32"/>
  <c r="C3951" i="32"/>
  <c r="G3951" i="32"/>
  <c r="K3951" i="32"/>
  <c r="E3943" i="32"/>
  <c r="I3943" i="32"/>
  <c r="C3943" i="32"/>
  <c r="G3943" i="32"/>
  <c r="K3943" i="32"/>
  <c r="E3939" i="32"/>
  <c r="I3939" i="32"/>
  <c r="C3939" i="32"/>
  <c r="G3939" i="32"/>
  <c r="K3939" i="32"/>
  <c r="D3931" i="32"/>
  <c r="E3931" i="32"/>
  <c r="I3931" i="32"/>
  <c r="B3931" i="32"/>
  <c r="G3931" i="32"/>
  <c r="K3931" i="32"/>
  <c r="D3923" i="32"/>
  <c r="H3923" i="32"/>
  <c r="L3923" i="32"/>
  <c r="C3923" i="32"/>
  <c r="G3923" i="32"/>
  <c r="K3923" i="32"/>
  <c r="F3923" i="32"/>
  <c r="B3923" i="32"/>
  <c r="J3923" i="32"/>
  <c r="D3919" i="32"/>
  <c r="H3919" i="32"/>
  <c r="L3919" i="32"/>
  <c r="C3919" i="32"/>
  <c r="G3919" i="32"/>
  <c r="K3919" i="32"/>
  <c r="B3919" i="32"/>
  <c r="J3919" i="32"/>
  <c r="F3919" i="32"/>
  <c r="D3911" i="32"/>
  <c r="H3911" i="32"/>
  <c r="L3911" i="32"/>
  <c r="E3911" i="32"/>
  <c r="I3911" i="32"/>
  <c r="C3911" i="32"/>
  <c r="G3911" i="32"/>
  <c r="K3911" i="32"/>
  <c r="B3911" i="32"/>
  <c r="J3911" i="32"/>
  <c r="D3903" i="32"/>
  <c r="H3903" i="32"/>
  <c r="L3903" i="32"/>
  <c r="E3903" i="32"/>
  <c r="I3903" i="32"/>
  <c r="C3903" i="32"/>
  <c r="G3903" i="32"/>
  <c r="K3903" i="32"/>
  <c r="J3903" i="32"/>
  <c r="B3903" i="32"/>
  <c r="D3895" i="32"/>
  <c r="H3895" i="32"/>
  <c r="L3895" i="32"/>
  <c r="E3895" i="32"/>
  <c r="I3895" i="32"/>
  <c r="C3895" i="32"/>
  <c r="G3895" i="32"/>
  <c r="K3895" i="32"/>
  <c r="B3895" i="32"/>
  <c r="J3895" i="32"/>
  <c r="D3891" i="32"/>
  <c r="H3891" i="32"/>
  <c r="L3891" i="32"/>
  <c r="E3891" i="32"/>
  <c r="I3891" i="32"/>
  <c r="C3891" i="32"/>
  <c r="G3891" i="32"/>
  <c r="K3891" i="32"/>
  <c r="F3891" i="32"/>
  <c r="D3883" i="32"/>
  <c r="H3883" i="32"/>
  <c r="L3883" i="32"/>
  <c r="E3883" i="32"/>
  <c r="I3883" i="32"/>
  <c r="C3883" i="32"/>
  <c r="G3883" i="32"/>
  <c r="K3883" i="32"/>
  <c r="F3883" i="32"/>
  <c r="D3875" i="32"/>
  <c r="H3875" i="32"/>
  <c r="L3875" i="32"/>
  <c r="E3875" i="32"/>
  <c r="I3875" i="32"/>
  <c r="C3875" i="32"/>
  <c r="G3875" i="32"/>
  <c r="K3875" i="32"/>
  <c r="F3875" i="32"/>
  <c r="D3867" i="32"/>
  <c r="H3867" i="32"/>
  <c r="L3867" i="32"/>
  <c r="E3867" i="32"/>
  <c r="I3867" i="32"/>
  <c r="C3867" i="32"/>
  <c r="G3867" i="32"/>
  <c r="K3867" i="32"/>
  <c r="F3867" i="32"/>
  <c r="D3859" i="32"/>
  <c r="H3859" i="32"/>
  <c r="L3859" i="32"/>
  <c r="E3859" i="32"/>
  <c r="I3859" i="32"/>
  <c r="C3859" i="32"/>
  <c r="G3859" i="32"/>
  <c r="K3859" i="32"/>
  <c r="F3859" i="32"/>
  <c r="D3851" i="32"/>
  <c r="H3851" i="32"/>
  <c r="L3851" i="32"/>
  <c r="E3851" i="32"/>
  <c r="I3851" i="32"/>
  <c r="C3851" i="32"/>
  <c r="G3851" i="32"/>
  <c r="K3851" i="32"/>
  <c r="F3851" i="32"/>
  <c r="D3847" i="32"/>
  <c r="H3847" i="32"/>
  <c r="L3847" i="32"/>
  <c r="E3847" i="32"/>
  <c r="I3847" i="32"/>
  <c r="C3847" i="32"/>
  <c r="G3847" i="32"/>
  <c r="K3847" i="32"/>
  <c r="B3847" i="32"/>
  <c r="J3847" i="32"/>
  <c r="D3839" i="32"/>
  <c r="H3839" i="32"/>
  <c r="L3839" i="32"/>
  <c r="E3839" i="32"/>
  <c r="I3839" i="32"/>
  <c r="C3839" i="32"/>
  <c r="G3839" i="32"/>
  <c r="K3839" i="32"/>
  <c r="J3839" i="32"/>
  <c r="B3839" i="32"/>
  <c r="D3831" i="32"/>
  <c r="H3831" i="32"/>
  <c r="L3831" i="32"/>
  <c r="E3831" i="32"/>
  <c r="I3831" i="32"/>
  <c r="C3831" i="32"/>
  <c r="G3831" i="32"/>
  <c r="K3831" i="32"/>
  <c r="B3831" i="32"/>
  <c r="J3831" i="32"/>
  <c r="D3827" i="32"/>
  <c r="H3827" i="32"/>
  <c r="L3827" i="32"/>
  <c r="E3827" i="32"/>
  <c r="I3827" i="32"/>
  <c r="C3827" i="32"/>
  <c r="G3827" i="32"/>
  <c r="K3827" i="32"/>
  <c r="F3827" i="32"/>
  <c r="D3819" i="32"/>
  <c r="H3819" i="32"/>
  <c r="L3819" i="32"/>
  <c r="E3819" i="32"/>
  <c r="I3819" i="32"/>
  <c r="C3819" i="32"/>
  <c r="G3819" i="32"/>
  <c r="K3819" i="32"/>
  <c r="F3819" i="32"/>
  <c r="D3811" i="32"/>
  <c r="H3811" i="32"/>
  <c r="L3811" i="32"/>
  <c r="E3811" i="32"/>
  <c r="I3811" i="32"/>
  <c r="C3811" i="32"/>
  <c r="G3811" i="32"/>
  <c r="K3811" i="32"/>
  <c r="F3811" i="32"/>
  <c r="D3803" i="32"/>
  <c r="H3803" i="32"/>
  <c r="L3803" i="32"/>
  <c r="E3803" i="32"/>
  <c r="I3803" i="32"/>
  <c r="C3803" i="32"/>
  <c r="G3803" i="32"/>
  <c r="K3803" i="32"/>
  <c r="F3803" i="32"/>
  <c r="D3795" i="32"/>
  <c r="H3795" i="32"/>
  <c r="L3795" i="32"/>
  <c r="E3795" i="32"/>
  <c r="I3795" i="32"/>
  <c r="C3795" i="32"/>
  <c r="G3795" i="32"/>
  <c r="K3795" i="32"/>
  <c r="F3795" i="32"/>
  <c r="D3791" i="32"/>
  <c r="H3791" i="32"/>
  <c r="L3791" i="32"/>
  <c r="E3791" i="32"/>
  <c r="I3791" i="32"/>
  <c r="C3791" i="32"/>
  <c r="G3791" i="32"/>
  <c r="K3791" i="32"/>
  <c r="J3791" i="32"/>
  <c r="B3791" i="32"/>
  <c r="D3783" i="32"/>
  <c r="H3783" i="32"/>
  <c r="L3783" i="32"/>
  <c r="E3783" i="32"/>
  <c r="I3783" i="32"/>
  <c r="C3783" i="32"/>
  <c r="G3783" i="32"/>
  <c r="K3783" i="32"/>
  <c r="B3783" i="32"/>
  <c r="J3783" i="32"/>
  <c r="D3779" i="32"/>
  <c r="H3779" i="32"/>
  <c r="L3779" i="32"/>
  <c r="E3779" i="32"/>
  <c r="I3779" i="32"/>
  <c r="C3779" i="32"/>
  <c r="G3779" i="32"/>
  <c r="K3779" i="32"/>
  <c r="F3779" i="32"/>
  <c r="D3775" i="32"/>
  <c r="H3775" i="32"/>
  <c r="L3775" i="32"/>
  <c r="E3775" i="32"/>
  <c r="I3775" i="32"/>
  <c r="C3775" i="32"/>
  <c r="G3775" i="32"/>
  <c r="K3775" i="32"/>
  <c r="J3775" i="32"/>
  <c r="B3775" i="32"/>
  <c r="D3767" i="32"/>
  <c r="H3767" i="32"/>
  <c r="L3767" i="32"/>
  <c r="E3767" i="32"/>
  <c r="I3767" i="32"/>
  <c r="C3767" i="32"/>
  <c r="G3767" i="32"/>
  <c r="K3767" i="32"/>
  <c r="B3767" i="32"/>
  <c r="J3767" i="32"/>
  <c r="D3759" i="32"/>
  <c r="H3759" i="32"/>
  <c r="L3759" i="32"/>
  <c r="E3759" i="32"/>
  <c r="I3759" i="32"/>
  <c r="C3759" i="32"/>
  <c r="G3759" i="32"/>
  <c r="K3759" i="32"/>
  <c r="J3759" i="32"/>
  <c r="B3759" i="32"/>
  <c r="D3755" i="32"/>
  <c r="H3755" i="32"/>
  <c r="L3755" i="32"/>
  <c r="E3755" i="32"/>
  <c r="I3755" i="32"/>
  <c r="C3755" i="32"/>
  <c r="G3755" i="32"/>
  <c r="K3755" i="32"/>
  <c r="F3755" i="32"/>
  <c r="D3747" i="32"/>
  <c r="H3747" i="32"/>
  <c r="L3747" i="32"/>
  <c r="E3747" i="32"/>
  <c r="I3747" i="32"/>
  <c r="C3747" i="32"/>
  <c r="G3747" i="32"/>
  <c r="K3747" i="32"/>
  <c r="F3747" i="32"/>
  <c r="D3739" i="32"/>
  <c r="H3739" i="32"/>
  <c r="L3739" i="32"/>
  <c r="E3739" i="32"/>
  <c r="I3739" i="32"/>
  <c r="C3739" i="32"/>
  <c r="G3739" i="32"/>
  <c r="K3739" i="32"/>
  <c r="F3739" i="32"/>
  <c r="D3731" i="32"/>
  <c r="H3731" i="32"/>
  <c r="L3731" i="32"/>
  <c r="E3731" i="32"/>
  <c r="I3731" i="32"/>
  <c r="C3731" i="32"/>
  <c r="G3731" i="32"/>
  <c r="K3731" i="32"/>
  <c r="F3731" i="32"/>
  <c r="D3723" i="32"/>
  <c r="H3723" i="32"/>
  <c r="L3723" i="32"/>
  <c r="E3723" i="32"/>
  <c r="I3723" i="32"/>
  <c r="C3723" i="32"/>
  <c r="G3723" i="32"/>
  <c r="K3723" i="32"/>
  <c r="F3723" i="32"/>
  <c r="D3715" i="32"/>
  <c r="H3715" i="32"/>
  <c r="L3715" i="32"/>
  <c r="E3715" i="32"/>
  <c r="I3715" i="32"/>
  <c r="C3715" i="32"/>
  <c r="G3715" i="32"/>
  <c r="K3715" i="32"/>
  <c r="F3715" i="32"/>
  <c r="D3711" i="32"/>
  <c r="H3711" i="32"/>
  <c r="L3711" i="32"/>
  <c r="E3711" i="32"/>
  <c r="I3711" i="32"/>
  <c r="C3711" i="32"/>
  <c r="G3711" i="32"/>
  <c r="K3711" i="32"/>
  <c r="J3711" i="32"/>
  <c r="B3711" i="32"/>
  <c r="D3703" i="32"/>
  <c r="H3703" i="32"/>
  <c r="L3703" i="32"/>
  <c r="E3703" i="32"/>
  <c r="I3703" i="32"/>
  <c r="C3703" i="32"/>
  <c r="G3703" i="32"/>
  <c r="K3703" i="32"/>
  <c r="B3703" i="32"/>
  <c r="J3703" i="32"/>
  <c r="D3695" i="32"/>
  <c r="H3695" i="32"/>
  <c r="L3695" i="32"/>
  <c r="E3695" i="32"/>
  <c r="I3695" i="32"/>
  <c r="C3695" i="32"/>
  <c r="G3695" i="32"/>
  <c r="K3695" i="32"/>
  <c r="J3695" i="32"/>
  <c r="B3695" i="32"/>
  <c r="D3691" i="32"/>
  <c r="H3691" i="32"/>
  <c r="L3691" i="32"/>
  <c r="E3691" i="32"/>
  <c r="I3691" i="32"/>
  <c r="C3691" i="32"/>
  <c r="G3691" i="32"/>
  <c r="K3691" i="32"/>
  <c r="F3691" i="32"/>
  <c r="D3683" i="32"/>
  <c r="H3683" i="32"/>
  <c r="L3683" i="32"/>
  <c r="E3683" i="32"/>
  <c r="I3683" i="32"/>
  <c r="C3683" i="32"/>
  <c r="G3683" i="32"/>
  <c r="K3683" i="32"/>
  <c r="F3683" i="32"/>
  <c r="D3675" i="32"/>
  <c r="H3675" i="32"/>
  <c r="L3675" i="32"/>
  <c r="E3675" i="32"/>
  <c r="I3675" i="32"/>
  <c r="C3675" i="32"/>
  <c r="G3675" i="32"/>
  <c r="K3675" i="32"/>
  <c r="F3675" i="32"/>
  <c r="D3671" i="32"/>
  <c r="H3671" i="32"/>
  <c r="L3671" i="32"/>
  <c r="E3671" i="32"/>
  <c r="I3671" i="32"/>
  <c r="C3671" i="32"/>
  <c r="G3671" i="32"/>
  <c r="K3671" i="32"/>
  <c r="B3671" i="32"/>
  <c r="J3671" i="32"/>
  <c r="D3663" i="32"/>
  <c r="H3663" i="32"/>
  <c r="L3663" i="32"/>
  <c r="E3663" i="32"/>
  <c r="I3663" i="32"/>
  <c r="C3663" i="32"/>
  <c r="G3663" i="32"/>
  <c r="K3663" i="32"/>
  <c r="J3663" i="32"/>
  <c r="B3663" i="32"/>
  <c r="D3659" i="32"/>
  <c r="H3659" i="32"/>
  <c r="L3659" i="32"/>
  <c r="E3659" i="32"/>
  <c r="I3659" i="32"/>
  <c r="C3659" i="32"/>
  <c r="G3659" i="32"/>
  <c r="K3659" i="32"/>
  <c r="F3659" i="32"/>
  <c r="D3651" i="32"/>
  <c r="H3651" i="32"/>
  <c r="L3651" i="32"/>
  <c r="E3651" i="32"/>
  <c r="I3651" i="32"/>
  <c r="C3651" i="32"/>
  <c r="G3651" i="32"/>
  <c r="K3651" i="32"/>
  <c r="F3651" i="32"/>
  <c r="D3643" i="32"/>
  <c r="H3643" i="32"/>
  <c r="L3643" i="32"/>
  <c r="E3643" i="32"/>
  <c r="I3643" i="32"/>
  <c r="C3643" i="32"/>
  <c r="G3643" i="32"/>
  <c r="K3643" i="32"/>
  <c r="F3643" i="32"/>
  <c r="D3635" i="32"/>
  <c r="H3635" i="32"/>
  <c r="L3635" i="32"/>
  <c r="E3635" i="32"/>
  <c r="I3635" i="32"/>
  <c r="C3635" i="32"/>
  <c r="G3635" i="32"/>
  <c r="K3635" i="32"/>
  <c r="F3635" i="32"/>
  <c r="D3631" i="32"/>
  <c r="H3631" i="32"/>
  <c r="L3631" i="32"/>
  <c r="E3631" i="32"/>
  <c r="I3631" i="32"/>
  <c r="C3631" i="32"/>
  <c r="G3631" i="32"/>
  <c r="K3631" i="32"/>
  <c r="J3631" i="32"/>
  <c r="B3631" i="32"/>
  <c r="D3623" i="32"/>
  <c r="H3623" i="32"/>
  <c r="L3623" i="32"/>
  <c r="E3623" i="32"/>
  <c r="I3623" i="32"/>
  <c r="C3623" i="32"/>
  <c r="G3623" i="32"/>
  <c r="K3623" i="32"/>
  <c r="B3623" i="32"/>
  <c r="J3623" i="32"/>
  <c r="D3615" i="32"/>
  <c r="H3615" i="32"/>
  <c r="L3615" i="32"/>
  <c r="E3615" i="32"/>
  <c r="I3615" i="32"/>
  <c r="C3615" i="32"/>
  <c r="G3615" i="32"/>
  <c r="K3615" i="32"/>
  <c r="J3615" i="32"/>
  <c r="B3615" i="32"/>
  <c r="D3611" i="32"/>
  <c r="H3611" i="32"/>
  <c r="L3611" i="32"/>
  <c r="E3611" i="32"/>
  <c r="I3611" i="32"/>
  <c r="C3611" i="32"/>
  <c r="G3611" i="32"/>
  <c r="K3611" i="32"/>
  <c r="F3611" i="32"/>
  <c r="D3603" i="32"/>
  <c r="H3603" i="32"/>
  <c r="L3603" i="32"/>
  <c r="E3603" i="32"/>
  <c r="I3603" i="32"/>
  <c r="C3603" i="32"/>
  <c r="G3603" i="32"/>
  <c r="K3603" i="32"/>
  <c r="F3603" i="32"/>
  <c r="D3595" i="32"/>
  <c r="H3595" i="32"/>
  <c r="L3595" i="32"/>
  <c r="E3595" i="32"/>
  <c r="I3595" i="32"/>
  <c r="C3595" i="32"/>
  <c r="G3595" i="32"/>
  <c r="K3595" i="32"/>
  <c r="F3595" i="32"/>
  <c r="D3591" i="32"/>
  <c r="H3591" i="32"/>
  <c r="L3591" i="32"/>
  <c r="E3591" i="32"/>
  <c r="I3591" i="32"/>
  <c r="C3591" i="32"/>
  <c r="G3591" i="32"/>
  <c r="K3591" i="32"/>
  <c r="B3591" i="32"/>
  <c r="J3591" i="32"/>
  <c r="D3583" i="32"/>
  <c r="H3583" i="32"/>
  <c r="L3583" i="32"/>
  <c r="E3583" i="32"/>
  <c r="I3583" i="32"/>
  <c r="C3583" i="32"/>
  <c r="G3583" i="32"/>
  <c r="K3583" i="32"/>
  <c r="J3583" i="32"/>
  <c r="B3583" i="32"/>
  <c r="D3579" i="32"/>
  <c r="H3579" i="32"/>
  <c r="L3579" i="32"/>
  <c r="E3579" i="32"/>
  <c r="I3579" i="32"/>
  <c r="C3579" i="32"/>
  <c r="G3579" i="32"/>
  <c r="K3579" i="32"/>
  <c r="F3579" i="32"/>
  <c r="D3571" i="32"/>
  <c r="H3571" i="32"/>
  <c r="L3571" i="32"/>
  <c r="E3571" i="32"/>
  <c r="I3571" i="32"/>
  <c r="C3571" i="32"/>
  <c r="G3571" i="32"/>
  <c r="K3571" i="32"/>
  <c r="F3571" i="32"/>
  <c r="D3563" i="32"/>
  <c r="H3563" i="32"/>
  <c r="L3563" i="32"/>
  <c r="E3563" i="32"/>
  <c r="I3563" i="32"/>
  <c r="C3563" i="32"/>
  <c r="G3563" i="32"/>
  <c r="K3563" i="32"/>
  <c r="F3563" i="32"/>
  <c r="D3559" i="32"/>
  <c r="H3559" i="32"/>
  <c r="L3559" i="32"/>
  <c r="E3559" i="32"/>
  <c r="I3559" i="32"/>
  <c r="C3559" i="32"/>
  <c r="G3559" i="32"/>
  <c r="K3559" i="32"/>
  <c r="B3559" i="32"/>
  <c r="J3559" i="32"/>
  <c r="D3551" i="32"/>
  <c r="H3551" i="32"/>
  <c r="L3551" i="32"/>
  <c r="E3551" i="32"/>
  <c r="I3551" i="32"/>
  <c r="C3551" i="32"/>
  <c r="G3551" i="32"/>
  <c r="K3551" i="32"/>
  <c r="J3551" i="32"/>
  <c r="B3551" i="32"/>
  <c r="D3547" i="32"/>
  <c r="H3547" i="32"/>
  <c r="L3547" i="32"/>
  <c r="E3547" i="32"/>
  <c r="I3547" i="32"/>
  <c r="C3547" i="32"/>
  <c r="G3547" i="32"/>
  <c r="K3547" i="32"/>
  <c r="F3547" i="32"/>
  <c r="D3539" i="32"/>
  <c r="H3539" i="32"/>
  <c r="L3539" i="32"/>
  <c r="E3539" i="32"/>
  <c r="I3539" i="32"/>
  <c r="C3539" i="32"/>
  <c r="G3539" i="32"/>
  <c r="K3539" i="32"/>
  <c r="F3539" i="32"/>
  <c r="D3535" i="32"/>
  <c r="H3535" i="32"/>
  <c r="L3535" i="32"/>
  <c r="E3535" i="32"/>
  <c r="I3535" i="32"/>
  <c r="C3535" i="32"/>
  <c r="G3535" i="32"/>
  <c r="K3535" i="32"/>
  <c r="J3535" i="32"/>
  <c r="B3535" i="32"/>
  <c r="D3531" i="32"/>
  <c r="H3531" i="32"/>
  <c r="L3531" i="32"/>
  <c r="E3531" i="32"/>
  <c r="I3531" i="32"/>
  <c r="C3531" i="32"/>
  <c r="G3531" i="32"/>
  <c r="K3531" i="32"/>
  <c r="F3531" i="32"/>
  <c r="D3523" i="32"/>
  <c r="H3523" i="32"/>
  <c r="L3523" i="32"/>
  <c r="E3523" i="32"/>
  <c r="I3523" i="32"/>
  <c r="C3523" i="32"/>
  <c r="G3523" i="32"/>
  <c r="K3523" i="32"/>
  <c r="F3523" i="32"/>
  <c r="D3515" i="32"/>
  <c r="H3515" i="32"/>
  <c r="L3515" i="32"/>
  <c r="E3515" i="32"/>
  <c r="I3515" i="32"/>
  <c r="C3515" i="32"/>
  <c r="G3515" i="32"/>
  <c r="K3515" i="32"/>
  <c r="F3515" i="32"/>
  <c r="D3507" i="32"/>
  <c r="H3507" i="32"/>
  <c r="L3507" i="32"/>
  <c r="E3507" i="32"/>
  <c r="I3507" i="32"/>
  <c r="C3507" i="32"/>
  <c r="G3507" i="32"/>
  <c r="K3507" i="32"/>
  <c r="F3507" i="32"/>
  <c r="D3503" i="32"/>
  <c r="H3503" i="32"/>
  <c r="L3503" i="32"/>
  <c r="E3503" i="32"/>
  <c r="I3503" i="32"/>
  <c r="C3503" i="32"/>
  <c r="G3503" i="32"/>
  <c r="K3503" i="32"/>
  <c r="J3503" i="32"/>
  <c r="B3503" i="32"/>
  <c r="D3495" i="32"/>
  <c r="H3495" i="32"/>
  <c r="L3495" i="32"/>
  <c r="E3495" i="32"/>
  <c r="I3495" i="32"/>
  <c r="C3495" i="32"/>
  <c r="G3495" i="32"/>
  <c r="K3495" i="32"/>
  <c r="B3495" i="32"/>
  <c r="J3495" i="32"/>
  <c r="D3491" i="32"/>
  <c r="H3491" i="32"/>
  <c r="L3491" i="32"/>
  <c r="E3491" i="32"/>
  <c r="I3491" i="32"/>
  <c r="C3491" i="32"/>
  <c r="G3491" i="32"/>
  <c r="K3491" i="32"/>
  <c r="F3491" i="32"/>
  <c r="C3483" i="32"/>
  <c r="G3483" i="32"/>
  <c r="K3483" i="32"/>
  <c r="F3483" i="32"/>
  <c r="L3483" i="32"/>
  <c r="B3483" i="32"/>
  <c r="H3483" i="32"/>
  <c r="E3483" i="32"/>
  <c r="J3483" i="32"/>
  <c r="I3483" i="32"/>
  <c r="C3475" i="32"/>
  <c r="G3475" i="32"/>
  <c r="K3475" i="32"/>
  <c r="B3475" i="32"/>
  <c r="F3475" i="32"/>
  <c r="J3475" i="32"/>
  <c r="H3475" i="32"/>
  <c r="I3475" i="32"/>
  <c r="E3475" i="32"/>
  <c r="L3475" i="32"/>
  <c r="C3467" i="32"/>
  <c r="G3467" i="32"/>
  <c r="K3467" i="32"/>
  <c r="D3467" i="32"/>
  <c r="H3467" i="32"/>
  <c r="L3467" i="32"/>
  <c r="B3467" i="32"/>
  <c r="F3467" i="32"/>
  <c r="J3467" i="32"/>
  <c r="I3467" i="32"/>
  <c r="E3467" i="32"/>
  <c r="C3459" i="32"/>
  <c r="G3459" i="32"/>
  <c r="K3459" i="32"/>
  <c r="D3459" i="32"/>
  <c r="H3459" i="32"/>
  <c r="L3459" i="32"/>
  <c r="B3459" i="32"/>
  <c r="F3459" i="32"/>
  <c r="J3459" i="32"/>
  <c r="E3459" i="32"/>
  <c r="I3459" i="32"/>
  <c r="C3455" i="32"/>
  <c r="G3455" i="32"/>
  <c r="K3455" i="32"/>
  <c r="D3455" i="32"/>
  <c r="H3455" i="32"/>
  <c r="L3455" i="32"/>
  <c r="B3455" i="32"/>
  <c r="F3455" i="32"/>
  <c r="J3455" i="32"/>
  <c r="E3455" i="32"/>
  <c r="I3455" i="32"/>
  <c r="C3447" i="32"/>
  <c r="G3447" i="32"/>
  <c r="K3447" i="32"/>
  <c r="D3447" i="32"/>
  <c r="H3447" i="32"/>
  <c r="L3447" i="32"/>
  <c r="B3447" i="32"/>
  <c r="F3447" i="32"/>
  <c r="J3447" i="32"/>
  <c r="I3447" i="32"/>
  <c r="E3447" i="32"/>
  <c r="C3439" i="32"/>
  <c r="G3439" i="32"/>
  <c r="K3439" i="32"/>
  <c r="D3439" i="32"/>
  <c r="H3439" i="32"/>
  <c r="L3439" i="32"/>
  <c r="B3439" i="32"/>
  <c r="F3439" i="32"/>
  <c r="J3439" i="32"/>
  <c r="E3439" i="32"/>
  <c r="C3431" i="32"/>
  <c r="G3431" i="32"/>
  <c r="K3431" i="32"/>
  <c r="D3431" i="32"/>
  <c r="H3431" i="32"/>
  <c r="L3431" i="32"/>
  <c r="B3431" i="32"/>
  <c r="F3431" i="32"/>
  <c r="J3431" i="32"/>
  <c r="I3431" i="32"/>
  <c r="E3431" i="32"/>
  <c r="C3427" i="32"/>
  <c r="G3427" i="32"/>
  <c r="K3427" i="32"/>
  <c r="D3427" i="32"/>
  <c r="H3427" i="32"/>
  <c r="L3427" i="32"/>
  <c r="B3427" i="32"/>
  <c r="F3427" i="32"/>
  <c r="J3427" i="32"/>
  <c r="E3427" i="32"/>
  <c r="I3427" i="32"/>
  <c r="C3419" i="32"/>
  <c r="G3419" i="32"/>
  <c r="K3419" i="32"/>
  <c r="D3419" i="32"/>
  <c r="H3419" i="32"/>
  <c r="L3419" i="32"/>
  <c r="B3419" i="32"/>
  <c r="F3419" i="32"/>
  <c r="J3419" i="32"/>
  <c r="I3419" i="32"/>
  <c r="C3411" i="32"/>
  <c r="G3411" i="32"/>
  <c r="K3411" i="32"/>
  <c r="D3411" i="32"/>
  <c r="H3411" i="32"/>
  <c r="L3411" i="32"/>
  <c r="B3411" i="32"/>
  <c r="F3411" i="32"/>
  <c r="J3411" i="32"/>
  <c r="E3411" i="32"/>
  <c r="I3411" i="32"/>
  <c r="C3403" i="32"/>
  <c r="G3403" i="32"/>
  <c r="K3403" i="32"/>
  <c r="D3403" i="32"/>
  <c r="H3403" i="32"/>
  <c r="L3403" i="32"/>
  <c r="B3403" i="32"/>
  <c r="F3403" i="32"/>
  <c r="J3403" i="32"/>
  <c r="I3403" i="32"/>
  <c r="E3403" i="32"/>
  <c r="C3399" i="32"/>
  <c r="G3399" i="32"/>
  <c r="K3399" i="32"/>
  <c r="D3399" i="32"/>
  <c r="H3399" i="32"/>
  <c r="L3399" i="32"/>
  <c r="B3399" i="32"/>
  <c r="F3399" i="32"/>
  <c r="J3399" i="32"/>
  <c r="I3399" i="32"/>
  <c r="E3399" i="32"/>
  <c r="C3391" i="32"/>
  <c r="G3391" i="32"/>
  <c r="K3391" i="32"/>
  <c r="D3391" i="32"/>
  <c r="H3391" i="32"/>
  <c r="L3391" i="32"/>
  <c r="B3391" i="32"/>
  <c r="F3391" i="32"/>
  <c r="J3391" i="32"/>
  <c r="E3391" i="32"/>
  <c r="I3391" i="32"/>
  <c r="C3383" i="32"/>
  <c r="G3383" i="32"/>
  <c r="K3383" i="32"/>
  <c r="D3383" i="32"/>
  <c r="H3383" i="32"/>
  <c r="L3383" i="32"/>
  <c r="B3383" i="32"/>
  <c r="F3383" i="32"/>
  <c r="J3383" i="32"/>
  <c r="I3383" i="32"/>
  <c r="E3383" i="32"/>
  <c r="C3375" i="32"/>
  <c r="G3375" i="32"/>
  <c r="K3375" i="32"/>
  <c r="D3375" i="32"/>
  <c r="H3375" i="32"/>
  <c r="L3375" i="32"/>
  <c r="B3375" i="32"/>
  <c r="F3375" i="32"/>
  <c r="J3375" i="32"/>
  <c r="E3375" i="32"/>
  <c r="C3371" i="32"/>
  <c r="G3371" i="32"/>
  <c r="K3371" i="32"/>
  <c r="D3371" i="32"/>
  <c r="H3371" i="32"/>
  <c r="L3371" i="32"/>
  <c r="B3371" i="32"/>
  <c r="F3371" i="32"/>
  <c r="J3371" i="32"/>
  <c r="I3371" i="32"/>
  <c r="E3371" i="32"/>
  <c r="C3363" i="32"/>
  <c r="G3363" i="32"/>
  <c r="K3363" i="32"/>
  <c r="D3363" i="32"/>
  <c r="I3363" i="32"/>
  <c r="E3363" i="32"/>
  <c r="J3363" i="32"/>
  <c r="B3363" i="32"/>
  <c r="H3363" i="32"/>
  <c r="F3363" i="32"/>
  <c r="L3363" i="32"/>
  <c r="C3359" i="32"/>
  <c r="G3359" i="32"/>
  <c r="K3359" i="32"/>
  <c r="E3359" i="32"/>
  <c r="J3359" i="32"/>
  <c r="F3359" i="32"/>
  <c r="L3359" i="32"/>
  <c r="D3359" i="32"/>
  <c r="I3359" i="32"/>
  <c r="H3359" i="32"/>
  <c r="B3359" i="32"/>
  <c r="C3351" i="32"/>
  <c r="G3351" i="32"/>
  <c r="K3351" i="32"/>
  <c r="B3351" i="32"/>
  <c r="H3351" i="32"/>
  <c r="D3351" i="32"/>
  <c r="I3351" i="32"/>
  <c r="F3351" i="32"/>
  <c r="L3351" i="32"/>
  <c r="J3351" i="32"/>
  <c r="E3351" i="32"/>
  <c r="C3343" i="32"/>
  <c r="G3343" i="32"/>
  <c r="K3343" i="32"/>
  <c r="E3343" i="32"/>
  <c r="J3343" i="32"/>
  <c r="F3343" i="32"/>
  <c r="L3343" i="32"/>
  <c r="D3343" i="32"/>
  <c r="I3343" i="32"/>
  <c r="H3343" i="32"/>
  <c r="C3335" i="32"/>
  <c r="G3335" i="32"/>
  <c r="K3335" i="32"/>
  <c r="B3335" i="32"/>
  <c r="H3335" i="32"/>
  <c r="D3335" i="32"/>
  <c r="I3335" i="32"/>
  <c r="F3335" i="32"/>
  <c r="L3335" i="32"/>
  <c r="J3335" i="32"/>
  <c r="C3331" i="32"/>
  <c r="G3331" i="32"/>
  <c r="K3331" i="32"/>
  <c r="D3331" i="32"/>
  <c r="I3331" i="32"/>
  <c r="E3331" i="32"/>
  <c r="J3331" i="32"/>
  <c r="B3331" i="32"/>
  <c r="H3331" i="32"/>
  <c r="L3331" i="32"/>
  <c r="C3327" i="32"/>
  <c r="G3327" i="32"/>
  <c r="K3327" i="32"/>
  <c r="E3327" i="32"/>
  <c r="J3327" i="32"/>
  <c r="F3327" i="32"/>
  <c r="L3327" i="32"/>
  <c r="D3327" i="32"/>
  <c r="I3327" i="32"/>
  <c r="B3327" i="32"/>
  <c r="C3319" i="32"/>
  <c r="G3319" i="32"/>
  <c r="K3319" i="32"/>
  <c r="B3319" i="32"/>
  <c r="H3319" i="32"/>
  <c r="D3319" i="32"/>
  <c r="I3319" i="32"/>
  <c r="F3319" i="32"/>
  <c r="L3319" i="32"/>
  <c r="E3319" i="32"/>
  <c r="C3311" i="32"/>
  <c r="G3311" i="32"/>
  <c r="K3311" i="32"/>
  <c r="E3311" i="32"/>
  <c r="J3311" i="32"/>
  <c r="F3311" i="32"/>
  <c r="L3311" i="32"/>
  <c r="D3311" i="32"/>
  <c r="I3311" i="32"/>
  <c r="B3311" i="32"/>
  <c r="H3311" i="32"/>
  <c r="C3307" i="32"/>
  <c r="G3307" i="32"/>
  <c r="K3307" i="32"/>
  <c r="F3307" i="32"/>
  <c r="L3307" i="32"/>
  <c r="B3307" i="32"/>
  <c r="H3307" i="32"/>
  <c r="E3307" i="32"/>
  <c r="J3307" i="32"/>
  <c r="D3307" i="32"/>
  <c r="I3307" i="32"/>
  <c r="C3299" i="32"/>
  <c r="G3299" i="32"/>
  <c r="K3299" i="32"/>
  <c r="D3299" i="32"/>
  <c r="I3299" i="32"/>
  <c r="E3299" i="32"/>
  <c r="J3299" i="32"/>
  <c r="B3299" i="32"/>
  <c r="H3299" i="32"/>
  <c r="F3299" i="32"/>
  <c r="L3299" i="32"/>
  <c r="C3295" i="32"/>
  <c r="G3295" i="32"/>
  <c r="K3295" i="32"/>
  <c r="E3295" i="32"/>
  <c r="J3295" i="32"/>
  <c r="F3295" i="32"/>
  <c r="L3295" i="32"/>
  <c r="D3295" i="32"/>
  <c r="I3295" i="32"/>
  <c r="H3295" i="32"/>
  <c r="B3295" i="32"/>
  <c r="C3287" i="32"/>
  <c r="G3287" i="32"/>
  <c r="K3287" i="32"/>
  <c r="B3287" i="32"/>
  <c r="H3287" i="32"/>
  <c r="D3287" i="32"/>
  <c r="I3287" i="32"/>
  <c r="F3287" i="32"/>
  <c r="L3287" i="32"/>
  <c r="J3287" i="32"/>
  <c r="E3287" i="32"/>
  <c r="B3279" i="32"/>
  <c r="F3279" i="32"/>
  <c r="J3279" i="32"/>
  <c r="E3279" i="32"/>
  <c r="I3279" i="32"/>
  <c r="H3279" i="32"/>
  <c r="K3279" i="32"/>
  <c r="C3279" i="32"/>
  <c r="L3279" i="32"/>
  <c r="G3279" i="32"/>
  <c r="D3279" i="32"/>
  <c r="B3267" i="32"/>
  <c r="F3267" i="32"/>
  <c r="J3267" i="32"/>
  <c r="E3267" i="32"/>
  <c r="I3267" i="32"/>
  <c r="D3267" i="32"/>
  <c r="L3267" i="32"/>
  <c r="C3267" i="32"/>
  <c r="G3267" i="32"/>
  <c r="K3267" i="32"/>
  <c r="B3263" i="32"/>
  <c r="F3263" i="32"/>
  <c r="J3263" i="32"/>
  <c r="E3263" i="32"/>
  <c r="I3263" i="32"/>
  <c r="H3263" i="32"/>
  <c r="D3263" i="32"/>
  <c r="G3263" i="32"/>
  <c r="C3263" i="32"/>
  <c r="L3263" i="32"/>
  <c r="K3263" i="32"/>
  <c r="B3255" i="32"/>
  <c r="F3255" i="32"/>
  <c r="J3255" i="32"/>
  <c r="E3255" i="32"/>
  <c r="I3255" i="32"/>
  <c r="H3255" i="32"/>
  <c r="G3255" i="32"/>
  <c r="K3255" i="32"/>
  <c r="D3255" i="32"/>
  <c r="C3255" i="32"/>
  <c r="L3255" i="32"/>
  <c r="B3247" i="32"/>
  <c r="F3247" i="32"/>
  <c r="J3247" i="32"/>
  <c r="E3247" i="32"/>
  <c r="I3247" i="32"/>
  <c r="H3247" i="32"/>
  <c r="K3247" i="32"/>
  <c r="C3247" i="32"/>
  <c r="L3247" i="32"/>
  <c r="G3247" i="32"/>
  <c r="D3247" i="32"/>
  <c r="B3239" i="32"/>
  <c r="F3239" i="32"/>
  <c r="J3239" i="32"/>
  <c r="E3239" i="32"/>
  <c r="I3239" i="32"/>
  <c r="H3239" i="32"/>
  <c r="C3239" i="32"/>
  <c r="L3239" i="32"/>
  <c r="D3239" i="32"/>
  <c r="K3239" i="32"/>
  <c r="G3239" i="32"/>
  <c r="B3231" i="32"/>
  <c r="F3231" i="32"/>
  <c r="J3231" i="32"/>
  <c r="E3231" i="32"/>
  <c r="I3231" i="32"/>
  <c r="H3231" i="32"/>
  <c r="D3231" i="32"/>
  <c r="G3231" i="32"/>
  <c r="C3231" i="32"/>
  <c r="L3231" i="32"/>
  <c r="K3231" i="32"/>
  <c r="B3223" i="32"/>
  <c r="F3223" i="32"/>
  <c r="J3223" i="32"/>
  <c r="E3223" i="32"/>
  <c r="I3223" i="32"/>
  <c r="H3223" i="32"/>
  <c r="G3223" i="32"/>
  <c r="K3223" i="32"/>
  <c r="D3223" i="32"/>
  <c r="C3223" i="32"/>
  <c r="L3223" i="32"/>
  <c r="B3219" i="32"/>
  <c r="F3219" i="32"/>
  <c r="J3219" i="32"/>
  <c r="E3219" i="32"/>
  <c r="I3219" i="32"/>
  <c r="D3219" i="32"/>
  <c r="L3219" i="32"/>
  <c r="H3219" i="32"/>
  <c r="K3219" i="32"/>
  <c r="G3219" i="32"/>
  <c r="C3219" i="32"/>
  <c r="B3211" i="32"/>
  <c r="F3211" i="32"/>
  <c r="J3211" i="32"/>
  <c r="E3211" i="32"/>
  <c r="I3211" i="32"/>
  <c r="D3211" i="32"/>
  <c r="L3211" i="32"/>
  <c r="K3211" i="32"/>
  <c r="C3211" i="32"/>
  <c r="H3211" i="32"/>
  <c r="G3211" i="32"/>
  <c r="B3203" i="32"/>
  <c r="F3203" i="32"/>
  <c r="J3203" i="32"/>
  <c r="E3203" i="32"/>
  <c r="I3203" i="32"/>
  <c r="D3203" i="32"/>
  <c r="L3203" i="32"/>
  <c r="C3203" i="32"/>
  <c r="G3203" i="32"/>
  <c r="K3203" i="32"/>
  <c r="H3203" i="32"/>
  <c r="B3195" i="32"/>
  <c r="F3195" i="32"/>
  <c r="J3195" i="32"/>
  <c r="E3195" i="32"/>
  <c r="I3195" i="32"/>
  <c r="D3195" i="32"/>
  <c r="L3195" i="32"/>
  <c r="G3195" i="32"/>
  <c r="H3195" i="32"/>
  <c r="C3195" i="32"/>
  <c r="K3195" i="32"/>
  <c r="B3191" i="32"/>
  <c r="F3191" i="32"/>
  <c r="J3191" i="32"/>
  <c r="E3191" i="32"/>
  <c r="I3191" i="32"/>
  <c r="H3191" i="32"/>
  <c r="G3191" i="32"/>
  <c r="K3191" i="32"/>
  <c r="D3191" i="32"/>
  <c r="L3191" i="32"/>
  <c r="C3191" i="32"/>
  <c r="B3183" i="32"/>
  <c r="F3183" i="32"/>
  <c r="J3183" i="32"/>
  <c r="E3183" i="32"/>
  <c r="I3183" i="32"/>
  <c r="H3183" i="32"/>
  <c r="K3183" i="32"/>
  <c r="C3183" i="32"/>
  <c r="L3183" i="32"/>
  <c r="G3183" i="32"/>
  <c r="D3183" i="32"/>
  <c r="B3175" i="32"/>
  <c r="F3175" i="32"/>
  <c r="J3175" i="32"/>
  <c r="E3175" i="32"/>
  <c r="I3175" i="32"/>
  <c r="H3175" i="32"/>
  <c r="C3175" i="32"/>
  <c r="L3175" i="32"/>
  <c r="D3175" i="32"/>
  <c r="K3175" i="32"/>
  <c r="G3175" i="32"/>
  <c r="B3167" i="32"/>
  <c r="F3167" i="32"/>
  <c r="J3167" i="32"/>
  <c r="E3167" i="32"/>
  <c r="I3167" i="32"/>
  <c r="H3167" i="32"/>
  <c r="D3167" i="32"/>
  <c r="G3167" i="32"/>
  <c r="C3167" i="32"/>
  <c r="L3167" i="32"/>
  <c r="K3167" i="32"/>
  <c r="B3163" i="32"/>
  <c r="F3163" i="32"/>
  <c r="J3163" i="32"/>
  <c r="E3163" i="32"/>
  <c r="I3163" i="32"/>
  <c r="D3163" i="32"/>
  <c r="L3163" i="32"/>
  <c r="G3163" i="32"/>
  <c r="H3163" i="32"/>
  <c r="C3163" i="32"/>
  <c r="K3163" i="32"/>
  <c r="B3155" i="32"/>
  <c r="F3155" i="32"/>
  <c r="J3155" i="32"/>
  <c r="E3155" i="32"/>
  <c r="I3155" i="32"/>
  <c r="D3155" i="32"/>
  <c r="L3155" i="32"/>
  <c r="H3155" i="32"/>
  <c r="C3155" i="32"/>
  <c r="K3155" i="32"/>
  <c r="G3155" i="32"/>
  <c r="B3147" i="32"/>
  <c r="F3147" i="32"/>
  <c r="J3147" i="32"/>
  <c r="E3147" i="32"/>
  <c r="I3147" i="32"/>
  <c r="D3147" i="32"/>
  <c r="L3147" i="32"/>
  <c r="K3147" i="32"/>
  <c r="G3147" i="32"/>
  <c r="H3147" i="32"/>
  <c r="C3147" i="32"/>
  <c r="B3139" i="32"/>
  <c r="F3139" i="32"/>
  <c r="J3139" i="32"/>
  <c r="E3139" i="32"/>
  <c r="I3139" i="32"/>
  <c r="D3139" i="32"/>
  <c r="L3139" i="32"/>
  <c r="C3139" i="32"/>
  <c r="H3139" i="32"/>
  <c r="K3139" i="32"/>
  <c r="G3139" i="32"/>
  <c r="B3131" i="32"/>
  <c r="F3131" i="32"/>
  <c r="J3131" i="32"/>
  <c r="E3131" i="32"/>
  <c r="I3131" i="32"/>
  <c r="D3131" i="32"/>
  <c r="L3131" i="32"/>
  <c r="G3131" i="32"/>
  <c r="K3131" i="32"/>
  <c r="C3131" i="32"/>
  <c r="H3131" i="32"/>
  <c r="B3119" i="32"/>
  <c r="F3119" i="32"/>
  <c r="J3119" i="32"/>
  <c r="E3119" i="32"/>
  <c r="I3119" i="32"/>
  <c r="H3119" i="32"/>
  <c r="G3119" i="32"/>
  <c r="K3119" i="32"/>
  <c r="D3119" i="32"/>
  <c r="L3119" i="32"/>
  <c r="C3119" i="32"/>
  <c r="B3115" i="32"/>
  <c r="F3115" i="32"/>
  <c r="J3115" i="32"/>
  <c r="E3115" i="32"/>
  <c r="I3115" i="32"/>
  <c r="D3115" i="32"/>
  <c r="L3115" i="32"/>
  <c r="H3115" i="32"/>
  <c r="K3115" i="32"/>
  <c r="G3115" i="32"/>
  <c r="C3115" i="32"/>
  <c r="B3107" i="32"/>
  <c r="F3107" i="32"/>
  <c r="J3107" i="32"/>
  <c r="E3107" i="32"/>
  <c r="I3107" i="32"/>
  <c r="D3107" i="32"/>
  <c r="L3107" i="32"/>
  <c r="K3107" i="32"/>
  <c r="C3107" i="32"/>
  <c r="H3107" i="32"/>
  <c r="G3107" i="32"/>
  <c r="B3099" i="32"/>
  <c r="F3099" i="32"/>
  <c r="J3099" i="32"/>
  <c r="E3099" i="32"/>
  <c r="I3099" i="32"/>
  <c r="D3099" i="32"/>
  <c r="L3099" i="32"/>
  <c r="C3099" i="32"/>
  <c r="G3099" i="32"/>
  <c r="K3099" i="32"/>
  <c r="H3099" i="32"/>
  <c r="B3095" i="32"/>
  <c r="F3095" i="32"/>
  <c r="J3095" i="32"/>
  <c r="E3095" i="32"/>
  <c r="I3095" i="32"/>
  <c r="H3095" i="32"/>
  <c r="D3095" i="32"/>
  <c r="G3095" i="32"/>
  <c r="C3095" i="32"/>
  <c r="L3095" i="32"/>
  <c r="K3095" i="32"/>
  <c r="B3087" i="32"/>
  <c r="F3087" i="32"/>
  <c r="J3087" i="32"/>
  <c r="E3087" i="32"/>
  <c r="I3087" i="32"/>
  <c r="H3087" i="32"/>
  <c r="G3087" i="32"/>
  <c r="K3087" i="32"/>
  <c r="D3087" i="32"/>
  <c r="L3087" i="32"/>
  <c r="C3087" i="32"/>
  <c r="B3079" i="32"/>
  <c r="F3079" i="32"/>
  <c r="J3079" i="32"/>
  <c r="E3079" i="32"/>
  <c r="I3079" i="32"/>
  <c r="H3079" i="32"/>
  <c r="K3079" i="32"/>
  <c r="C3079" i="32"/>
  <c r="L3079" i="32"/>
  <c r="G3079" i="32"/>
  <c r="D3079" i="32"/>
  <c r="B3075" i="32"/>
  <c r="F3075" i="32"/>
  <c r="J3075" i="32"/>
  <c r="E3075" i="32"/>
  <c r="I3075" i="32"/>
  <c r="D3075" i="32"/>
  <c r="L3075" i="32"/>
  <c r="K3075" i="32"/>
  <c r="C3075" i="32"/>
  <c r="H3075" i="32"/>
  <c r="G3075" i="32"/>
  <c r="B3067" i="32"/>
  <c r="F3067" i="32"/>
  <c r="J3067" i="32"/>
  <c r="E3067" i="32"/>
  <c r="I3067" i="32"/>
  <c r="D3067" i="32"/>
  <c r="L3067" i="32"/>
  <c r="C3067" i="32"/>
  <c r="G3067" i="32"/>
  <c r="K3067" i="32"/>
  <c r="H3067" i="32"/>
  <c r="B3059" i="32"/>
  <c r="F3059" i="32"/>
  <c r="J3059" i="32"/>
  <c r="E3059" i="32"/>
  <c r="I3059" i="32"/>
  <c r="D3059" i="32"/>
  <c r="L3059" i="32"/>
  <c r="G3059" i="32"/>
  <c r="H3059" i="32"/>
  <c r="C3059" i="32"/>
  <c r="K3059" i="32"/>
  <c r="B3051" i="32"/>
  <c r="F3051" i="32"/>
  <c r="J3051" i="32"/>
  <c r="E3051" i="32"/>
  <c r="I3051" i="32"/>
  <c r="H3051" i="32"/>
  <c r="D3051" i="32"/>
  <c r="L3051" i="32"/>
  <c r="C3051" i="32"/>
  <c r="G3051" i="32"/>
  <c r="K3051" i="32"/>
  <c r="B3047" i="32"/>
  <c r="F3047" i="32"/>
  <c r="J3047" i="32"/>
  <c r="E3047" i="32"/>
  <c r="I3047" i="32"/>
  <c r="D3047" i="32"/>
  <c r="L3047" i="32"/>
  <c r="H3047" i="32"/>
  <c r="C3047" i="32"/>
  <c r="K3047" i="32"/>
  <c r="G3047" i="32"/>
  <c r="B3039" i="32"/>
  <c r="F3039" i="32"/>
  <c r="J3039" i="32"/>
  <c r="E3039" i="32"/>
  <c r="I3039" i="32"/>
  <c r="D3039" i="32"/>
  <c r="L3039" i="32"/>
  <c r="H3039" i="32"/>
  <c r="G3039" i="32"/>
  <c r="K3039" i="32"/>
  <c r="C3039" i="32"/>
  <c r="B3031" i="32"/>
  <c r="F3031" i="32"/>
  <c r="J3031" i="32"/>
  <c r="E3031" i="32"/>
  <c r="I3031" i="32"/>
  <c r="D3031" i="32"/>
  <c r="L3031" i="32"/>
  <c r="H3031" i="32"/>
  <c r="C3031" i="32"/>
  <c r="K3031" i="32"/>
  <c r="B3027" i="32"/>
  <c r="F3027" i="32"/>
  <c r="J3027" i="32"/>
  <c r="E3027" i="32"/>
  <c r="I3027" i="32"/>
  <c r="H3027" i="32"/>
  <c r="D3027" i="32"/>
  <c r="L3027" i="32"/>
  <c r="K3027" i="32"/>
  <c r="G3027" i="32"/>
  <c r="C3027" i="32"/>
  <c r="B3019" i="32"/>
  <c r="F3019" i="32"/>
  <c r="J3019" i="32"/>
  <c r="E3019" i="32"/>
  <c r="I3019" i="32"/>
  <c r="H3019" i="32"/>
  <c r="D3019" i="32"/>
  <c r="L3019" i="32"/>
  <c r="C3019" i="32"/>
  <c r="G3019" i="32"/>
  <c r="K3019" i="32"/>
  <c r="B3011" i="32"/>
  <c r="F3011" i="32"/>
  <c r="J3011" i="32"/>
  <c r="E3011" i="32"/>
  <c r="I3011" i="32"/>
  <c r="H3011" i="32"/>
  <c r="D3011" i="32"/>
  <c r="L3011" i="32"/>
  <c r="K3011" i="32"/>
  <c r="G3011" i="32"/>
  <c r="C3011" i="32"/>
  <c r="B3007" i="32"/>
  <c r="F3007" i="32"/>
  <c r="J3007" i="32"/>
  <c r="E3007" i="32"/>
  <c r="I3007" i="32"/>
  <c r="D3007" i="32"/>
  <c r="L3007" i="32"/>
  <c r="H3007" i="32"/>
  <c r="G3007" i="32"/>
  <c r="K3007" i="32"/>
  <c r="C3007" i="32"/>
  <c r="B2999" i="32"/>
  <c r="F2999" i="32"/>
  <c r="J2999" i="32"/>
  <c r="E2999" i="32"/>
  <c r="I2999" i="32"/>
  <c r="D2999" i="32"/>
  <c r="L2999" i="32"/>
  <c r="H2999" i="32"/>
  <c r="C2999" i="32"/>
  <c r="K2999" i="32"/>
  <c r="G2999" i="32"/>
  <c r="B2995" i="32"/>
  <c r="F2995" i="32"/>
  <c r="J2995" i="32"/>
  <c r="E2995" i="32"/>
  <c r="I2995" i="32"/>
  <c r="H2995" i="32"/>
  <c r="D2995" i="32"/>
  <c r="L2995" i="32"/>
  <c r="K2995" i="32"/>
  <c r="G2995" i="32"/>
  <c r="C2995" i="32"/>
  <c r="B2987" i="32"/>
  <c r="F2987" i="32"/>
  <c r="J2987" i="32"/>
  <c r="E2987" i="32"/>
  <c r="I2987" i="32"/>
  <c r="H2987" i="32"/>
  <c r="D2987" i="32"/>
  <c r="L2987" i="32"/>
  <c r="C2987" i="32"/>
  <c r="G2987" i="32"/>
  <c r="K2987" i="32"/>
  <c r="B2979" i="32"/>
  <c r="F2979" i="32"/>
  <c r="J2979" i="32"/>
  <c r="E2979" i="32"/>
  <c r="I2979" i="32"/>
  <c r="H2979" i="32"/>
  <c r="D2979" i="32"/>
  <c r="L2979" i="32"/>
  <c r="K2979" i="32"/>
  <c r="G2979" i="32"/>
  <c r="C2979" i="32"/>
  <c r="B2975" i="32"/>
  <c r="F2975" i="32"/>
  <c r="J2975" i="32"/>
  <c r="E2975" i="32"/>
  <c r="I2975" i="32"/>
  <c r="D2975" i="32"/>
  <c r="L2975" i="32"/>
  <c r="H2975" i="32"/>
  <c r="G2975" i="32"/>
  <c r="K2975" i="32"/>
  <c r="C2975" i="32"/>
  <c r="B2967" i="32"/>
  <c r="F2967" i="32"/>
  <c r="J2967" i="32"/>
  <c r="E2967" i="32"/>
  <c r="I2967" i="32"/>
  <c r="D2967" i="32"/>
  <c r="L2967" i="32"/>
  <c r="H2967" i="32"/>
  <c r="C2967" i="32"/>
  <c r="K2967" i="32"/>
  <c r="G2967" i="32"/>
  <c r="B2963" i="32"/>
  <c r="F2963" i="32"/>
  <c r="J2963" i="32"/>
  <c r="E2963" i="32"/>
  <c r="I2963" i="32"/>
  <c r="H2963" i="32"/>
  <c r="D2963" i="32"/>
  <c r="L2963" i="32"/>
  <c r="K2963" i="32"/>
  <c r="G2963" i="32"/>
  <c r="C2963" i="32"/>
  <c r="B2955" i="32"/>
  <c r="F2955" i="32"/>
  <c r="J2955" i="32"/>
  <c r="E2955" i="32"/>
  <c r="I2955" i="32"/>
  <c r="H2955" i="32"/>
  <c r="D2955" i="32"/>
  <c r="L2955" i="32"/>
  <c r="C2955" i="32"/>
  <c r="G2955" i="32"/>
  <c r="K2955" i="32"/>
  <c r="B2947" i="32"/>
  <c r="F2947" i="32"/>
  <c r="J2947" i="32"/>
  <c r="E2947" i="32"/>
  <c r="I2947" i="32"/>
  <c r="H2947" i="32"/>
  <c r="D2947" i="32"/>
  <c r="L2947" i="32"/>
  <c r="K2947" i="32"/>
  <c r="G2947" i="32"/>
  <c r="C2947" i="32"/>
  <c r="B2939" i="32"/>
  <c r="F2939" i="32"/>
  <c r="J2939" i="32"/>
  <c r="E2939" i="32"/>
  <c r="I2939" i="32"/>
  <c r="H2939" i="32"/>
  <c r="D2939" i="32"/>
  <c r="L2939" i="32"/>
  <c r="C2939" i="32"/>
  <c r="G2939" i="32"/>
  <c r="K2939" i="32"/>
  <c r="B2931" i="32"/>
  <c r="F2931" i="32"/>
  <c r="J2931" i="32"/>
  <c r="E2931" i="32"/>
  <c r="I2931" i="32"/>
  <c r="H2931" i="32"/>
  <c r="D2931" i="32"/>
  <c r="L2931" i="32"/>
  <c r="K2931" i="32"/>
  <c r="G2931" i="32"/>
  <c r="C2931" i="32"/>
  <c r="B2923" i="32"/>
  <c r="F2923" i="32"/>
  <c r="J2923" i="32"/>
  <c r="E2923" i="32"/>
  <c r="I2923" i="32"/>
  <c r="H2923" i="32"/>
  <c r="D2923" i="32"/>
  <c r="L2923" i="32"/>
  <c r="C2923" i="32"/>
  <c r="G2923" i="32"/>
  <c r="K2923" i="32"/>
  <c r="B2915" i="32"/>
  <c r="F2915" i="32"/>
  <c r="J2915" i="32"/>
  <c r="E2915" i="32"/>
  <c r="I2915" i="32"/>
  <c r="H2915" i="32"/>
  <c r="D2915" i="32"/>
  <c r="L2915" i="32"/>
  <c r="K2915" i="32"/>
  <c r="G2915" i="32"/>
  <c r="C2915" i="32"/>
  <c r="B2911" i="32"/>
  <c r="F2911" i="32"/>
  <c r="J2911" i="32"/>
  <c r="E2911" i="32"/>
  <c r="I2911" i="32"/>
  <c r="D2911" i="32"/>
  <c r="L2911" i="32"/>
  <c r="H2911" i="32"/>
  <c r="G2911" i="32"/>
  <c r="K2911" i="32"/>
  <c r="C2911" i="32"/>
  <c r="B2903" i="32"/>
  <c r="F2903" i="32"/>
  <c r="J2903" i="32"/>
  <c r="E2903" i="32"/>
  <c r="I2903" i="32"/>
  <c r="D2903" i="32"/>
  <c r="L2903" i="32"/>
  <c r="H2903" i="32"/>
  <c r="C2903" i="32"/>
  <c r="K2903" i="32"/>
  <c r="G2903" i="32"/>
  <c r="B2895" i="32"/>
  <c r="F2895" i="32"/>
  <c r="J2895" i="32"/>
  <c r="E2895" i="32"/>
  <c r="I2895" i="32"/>
  <c r="D2895" i="32"/>
  <c r="L2895" i="32"/>
  <c r="H2895" i="32"/>
  <c r="G2895" i="32"/>
  <c r="K2895" i="32"/>
  <c r="C2895" i="32"/>
  <c r="B2887" i="32"/>
  <c r="F2887" i="32"/>
  <c r="J2887" i="32"/>
  <c r="E2887" i="32"/>
  <c r="I2887" i="32"/>
  <c r="D2887" i="32"/>
  <c r="L2887" i="32"/>
  <c r="H2887" i="32"/>
  <c r="C2887" i="32"/>
  <c r="K2887" i="32"/>
  <c r="G2887" i="32"/>
  <c r="B2883" i="32"/>
  <c r="F2883" i="32"/>
  <c r="J2883" i="32"/>
  <c r="E2883" i="32"/>
  <c r="I2883" i="32"/>
  <c r="H2883" i="32"/>
  <c r="D2883" i="32"/>
  <c r="L2883" i="32"/>
  <c r="K2883" i="32"/>
  <c r="G2883" i="32"/>
  <c r="C2883" i="32"/>
  <c r="B2875" i="32"/>
  <c r="F2875" i="32"/>
  <c r="J2875" i="32"/>
  <c r="E2875" i="32"/>
  <c r="I2875" i="32"/>
  <c r="H2875" i="32"/>
  <c r="D2875" i="32"/>
  <c r="L2875" i="32"/>
  <c r="C2875" i="32"/>
  <c r="G2875" i="32"/>
  <c r="K2875" i="32"/>
  <c r="B2867" i="32"/>
  <c r="F2867" i="32"/>
  <c r="J2867" i="32"/>
  <c r="E2867" i="32"/>
  <c r="I2867" i="32"/>
  <c r="H2867" i="32"/>
  <c r="D2867" i="32"/>
  <c r="L2867" i="32"/>
  <c r="K2867" i="32"/>
  <c r="G2867" i="32"/>
  <c r="C2867" i="32"/>
  <c r="B2863" i="32"/>
  <c r="F2863" i="32"/>
  <c r="J2863" i="32"/>
  <c r="E2863" i="32"/>
  <c r="I2863" i="32"/>
  <c r="D2863" i="32"/>
  <c r="L2863" i="32"/>
  <c r="H2863" i="32"/>
  <c r="G2863" i="32"/>
  <c r="K2863" i="32"/>
  <c r="C2863" i="32"/>
  <c r="B2855" i="32"/>
  <c r="F2855" i="32"/>
  <c r="J2855" i="32"/>
  <c r="E2855" i="32"/>
  <c r="I2855" i="32"/>
  <c r="D2855" i="32"/>
  <c r="L2855" i="32"/>
  <c r="H2855" i="32"/>
  <c r="C2855" i="32"/>
  <c r="K2855" i="32"/>
  <c r="G2855" i="32"/>
  <c r="B2847" i="32"/>
  <c r="F2847" i="32"/>
  <c r="J2847" i="32"/>
  <c r="E2847" i="32"/>
  <c r="I2847" i="32"/>
  <c r="D2847" i="32"/>
  <c r="L2847" i="32"/>
  <c r="H2847" i="32"/>
  <c r="G2847" i="32"/>
  <c r="K2847" i="32"/>
  <c r="C2847" i="32"/>
  <c r="B2839" i="32"/>
  <c r="F2839" i="32"/>
  <c r="J2839" i="32"/>
  <c r="E2839" i="32"/>
  <c r="I2839" i="32"/>
  <c r="D2839" i="32"/>
  <c r="L2839" i="32"/>
  <c r="H2839" i="32"/>
  <c r="C2839" i="32"/>
  <c r="K2839" i="32"/>
  <c r="G2839" i="32"/>
  <c r="B2831" i="32"/>
  <c r="F2831" i="32"/>
  <c r="J2831" i="32"/>
  <c r="E2831" i="32"/>
  <c r="I2831" i="32"/>
  <c r="D2831" i="32"/>
  <c r="L2831" i="32"/>
  <c r="H2831" i="32"/>
  <c r="G2831" i="32"/>
  <c r="K2831" i="32"/>
  <c r="C2831" i="32"/>
  <c r="B2827" i="32"/>
  <c r="F2827" i="32"/>
  <c r="J2827" i="32"/>
  <c r="E2827" i="32"/>
  <c r="I2827" i="32"/>
  <c r="H2827" i="32"/>
  <c r="D2827" i="32"/>
  <c r="L2827" i="32"/>
  <c r="C2827" i="32"/>
  <c r="G2827" i="32"/>
  <c r="K2827" i="32"/>
  <c r="B2819" i="32"/>
  <c r="F2819" i="32"/>
  <c r="J2819" i="32"/>
  <c r="E2819" i="32"/>
  <c r="I2819" i="32"/>
  <c r="H2819" i="32"/>
  <c r="D2819" i="32"/>
  <c r="L2819" i="32"/>
  <c r="K2819" i="32"/>
  <c r="G2819" i="32"/>
  <c r="C2819" i="32"/>
  <c r="B2811" i="32"/>
  <c r="F2811" i="32"/>
  <c r="J2811" i="32"/>
  <c r="E2811" i="32"/>
  <c r="I2811" i="32"/>
  <c r="H2811" i="32"/>
  <c r="D2811" i="32"/>
  <c r="L2811" i="32"/>
  <c r="C2811" i="32"/>
  <c r="G2811" i="32"/>
  <c r="K2811" i="32"/>
  <c r="B2807" i="32"/>
  <c r="F2807" i="32"/>
  <c r="J2807" i="32"/>
  <c r="E2807" i="32"/>
  <c r="I2807" i="32"/>
  <c r="D2807" i="32"/>
  <c r="L2807" i="32"/>
  <c r="H2807" i="32"/>
  <c r="C2807" i="32"/>
  <c r="K2807" i="32"/>
  <c r="G2807" i="32"/>
  <c r="B2799" i="32"/>
  <c r="F2799" i="32"/>
  <c r="J2799" i="32"/>
  <c r="E2799" i="32"/>
  <c r="I2799" i="32"/>
  <c r="D2799" i="32"/>
  <c r="L2799" i="32"/>
  <c r="H2799" i="32"/>
  <c r="G2799" i="32"/>
  <c r="K2799" i="32"/>
  <c r="C2799" i="32"/>
  <c r="B2795" i="32"/>
  <c r="F2795" i="32"/>
  <c r="J2795" i="32"/>
  <c r="E2795" i="32"/>
  <c r="I2795" i="32"/>
  <c r="H2795" i="32"/>
  <c r="D2795" i="32"/>
  <c r="L2795" i="32"/>
  <c r="C2795" i="32"/>
  <c r="G2795" i="32"/>
  <c r="K2795" i="32"/>
  <c r="B2787" i="32"/>
  <c r="F2787" i="32"/>
  <c r="J2787" i="32"/>
  <c r="E2787" i="32"/>
  <c r="I2787" i="32"/>
  <c r="H2787" i="32"/>
  <c r="D2787" i="32"/>
  <c r="L2787" i="32"/>
  <c r="G2787" i="32"/>
  <c r="K2787" i="32"/>
  <c r="C2787" i="32"/>
  <c r="B2779" i="32"/>
  <c r="F2779" i="32"/>
  <c r="J2779" i="32"/>
  <c r="E2779" i="32"/>
  <c r="I2779" i="32"/>
  <c r="H2779" i="32"/>
  <c r="D2779" i="32"/>
  <c r="L2779" i="32"/>
  <c r="G2779" i="32"/>
  <c r="C2779" i="32"/>
  <c r="K2779" i="32"/>
  <c r="B2775" i="32"/>
  <c r="F2775" i="32"/>
  <c r="J2775" i="32"/>
  <c r="E2775" i="32"/>
  <c r="I2775" i="32"/>
  <c r="D2775" i="32"/>
  <c r="L2775" i="32"/>
  <c r="H2775" i="32"/>
  <c r="C2775" i="32"/>
  <c r="K2775" i="32"/>
  <c r="G2775" i="32"/>
  <c r="B2767" i="32"/>
  <c r="F2767" i="32"/>
  <c r="J2767" i="32"/>
  <c r="E2767" i="32"/>
  <c r="I2767" i="32"/>
  <c r="D2767" i="32"/>
  <c r="L2767" i="32"/>
  <c r="H2767" i="32"/>
  <c r="K2767" i="32"/>
  <c r="C2767" i="32"/>
  <c r="G2767" i="32"/>
  <c r="B2763" i="32"/>
  <c r="F2763" i="32"/>
  <c r="J2763" i="32"/>
  <c r="E2763" i="32"/>
  <c r="I2763" i="32"/>
  <c r="H2763" i="32"/>
  <c r="D2763" i="32"/>
  <c r="L2763" i="32"/>
  <c r="G2763" i="32"/>
  <c r="K2763" i="32"/>
  <c r="C2763" i="32"/>
  <c r="B2755" i="32"/>
  <c r="F2755" i="32"/>
  <c r="J2755" i="32"/>
  <c r="E2755" i="32"/>
  <c r="I2755" i="32"/>
  <c r="H2755" i="32"/>
  <c r="D2755" i="32"/>
  <c r="L2755" i="32"/>
  <c r="G2755" i="32"/>
  <c r="K2755" i="32"/>
  <c r="C2755" i="32"/>
  <c r="B2747" i="32"/>
  <c r="F2747" i="32"/>
  <c r="J2747" i="32"/>
  <c r="E2747" i="32"/>
  <c r="I2747" i="32"/>
  <c r="H2747" i="32"/>
  <c r="K2747" i="32"/>
  <c r="D2747" i="32"/>
  <c r="G2747" i="32"/>
  <c r="L2747" i="32"/>
  <c r="C2747" i="32"/>
  <c r="B2743" i="32"/>
  <c r="F2743" i="32"/>
  <c r="J2743" i="32"/>
  <c r="E2743" i="32"/>
  <c r="I2743" i="32"/>
  <c r="D2743" i="32"/>
  <c r="L2743" i="32"/>
  <c r="K2743" i="32"/>
  <c r="G2743" i="32"/>
  <c r="H2743" i="32"/>
  <c r="C2743" i="32"/>
  <c r="B2735" i="32"/>
  <c r="F2735" i="32"/>
  <c r="J2735" i="32"/>
  <c r="E2735" i="32"/>
  <c r="I2735" i="32"/>
  <c r="D2735" i="32"/>
  <c r="L2735" i="32"/>
  <c r="C2735" i="32"/>
  <c r="H2735" i="32"/>
  <c r="K2735" i="32"/>
  <c r="G2735" i="32"/>
  <c r="B2731" i="32"/>
  <c r="F2731" i="32"/>
  <c r="J2731" i="32"/>
  <c r="E2731" i="32"/>
  <c r="I2731" i="32"/>
  <c r="H2731" i="32"/>
  <c r="D2731" i="32"/>
  <c r="K2731" i="32"/>
  <c r="L2731" i="32"/>
  <c r="C2731" i="32"/>
  <c r="G2731" i="32"/>
  <c r="B2723" i="32"/>
  <c r="F2723" i="32"/>
  <c r="J2723" i="32"/>
  <c r="E2723" i="32"/>
  <c r="I2723" i="32"/>
  <c r="H2723" i="32"/>
  <c r="G2723" i="32"/>
  <c r="C2723" i="32"/>
  <c r="L2723" i="32"/>
  <c r="D2723" i="32"/>
  <c r="K2723" i="32"/>
  <c r="B2715" i="32"/>
  <c r="F2715" i="32"/>
  <c r="J2715" i="32"/>
  <c r="E2715" i="32"/>
  <c r="I2715" i="32"/>
  <c r="H2715" i="32"/>
  <c r="K2715" i="32"/>
  <c r="D2715" i="32"/>
  <c r="L2715" i="32"/>
  <c r="G2715" i="32"/>
  <c r="C2715" i="32"/>
  <c r="B2707" i="32"/>
  <c r="F2707" i="32"/>
  <c r="J2707" i="32"/>
  <c r="E2707" i="32"/>
  <c r="I2707" i="32"/>
  <c r="H2707" i="32"/>
  <c r="C2707" i="32"/>
  <c r="L2707" i="32"/>
  <c r="G2707" i="32"/>
  <c r="K2707" i="32"/>
  <c r="D2707" i="32"/>
  <c r="B2699" i="32"/>
  <c r="F2699" i="32"/>
  <c r="J2699" i="32"/>
  <c r="E2699" i="32"/>
  <c r="I2699" i="32"/>
  <c r="G2699" i="32"/>
  <c r="D2699" i="32"/>
  <c r="L2699" i="32"/>
  <c r="H2699" i="32"/>
  <c r="K2699" i="32"/>
  <c r="C2699" i="32"/>
  <c r="B2695" i="32"/>
  <c r="F2695" i="32"/>
  <c r="J2695" i="32"/>
  <c r="E2695" i="32"/>
  <c r="I2695" i="32"/>
  <c r="C2695" i="32"/>
  <c r="K2695" i="32"/>
  <c r="H2695" i="32"/>
  <c r="D2695" i="32"/>
  <c r="L2695" i="32"/>
  <c r="G2695" i="32"/>
  <c r="B2687" i="32"/>
  <c r="F2687" i="32"/>
  <c r="J2687" i="32"/>
  <c r="E2687" i="32"/>
  <c r="I2687" i="32"/>
  <c r="C2687" i="32"/>
  <c r="K2687" i="32"/>
  <c r="H2687" i="32"/>
  <c r="L2687" i="32"/>
  <c r="D2687" i="32"/>
  <c r="G2687" i="32"/>
  <c r="B2679" i="32"/>
  <c r="F2679" i="32"/>
  <c r="J2679" i="32"/>
  <c r="E2679" i="32"/>
  <c r="I2679" i="32"/>
  <c r="C2679" i="32"/>
  <c r="K2679" i="32"/>
  <c r="H2679" i="32"/>
  <c r="D2679" i="32"/>
  <c r="G2679" i="32"/>
  <c r="L2679" i="32"/>
  <c r="B2675" i="32"/>
  <c r="F2675" i="32"/>
  <c r="J2675" i="32"/>
  <c r="E2675" i="32"/>
  <c r="I2675" i="32"/>
  <c r="G2675" i="32"/>
  <c r="D2675" i="32"/>
  <c r="L2675" i="32"/>
  <c r="H2675" i="32"/>
  <c r="K2675" i="32"/>
  <c r="C2675" i="32"/>
  <c r="B2667" i="32"/>
  <c r="F2667" i="32"/>
  <c r="J2667" i="32"/>
  <c r="E2667" i="32"/>
  <c r="I2667" i="32"/>
  <c r="G2667" i="32"/>
  <c r="D2667" i="32"/>
  <c r="L2667" i="32"/>
  <c r="H2667" i="32"/>
  <c r="K2667" i="32"/>
  <c r="C2667" i="32"/>
  <c r="B2659" i="32"/>
  <c r="F2659" i="32"/>
  <c r="J2659" i="32"/>
  <c r="E2659" i="32"/>
  <c r="I2659" i="32"/>
  <c r="G2659" i="32"/>
  <c r="D2659" i="32"/>
  <c r="L2659" i="32"/>
  <c r="K2659" i="32"/>
  <c r="C2659" i="32"/>
  <c r="H2659" i="32"/>
  <c r="B2655" i="32"/>
  <c r="F2655" i="32"/>
  <c r="J2655" i="32"/>
  <c r="E2655" i="32"/>
  <c r="I2655" i="32"/>
  <c r="C2655" i="32"/>
  <c r="K2655" i="32"/>
  <c r="H2655" i="32"/>
  <c r="L2655" i="32"/>
  <c r="D2655" i="32"/>
  <c r="G2655" i="32"/>
  <c r="B2647" i="32"/>
  <c r="F2647" i="32"/>
  <c r="J2647" i="32"/>
  <c r="E2647" i="32"/>
  <c r="I2647" i="32"/>
  <c r="C2647" i="32"/>
  <c r="K2647" i="32"/>
  <c r="H2647" i="32"/>
  <c r="D2647" i="32"/>
  <c r="G2647" i="32"/>
  <c r="L2647" i="32"/>
  <c r="B2639" i="32"/>
  <c r="F2639" i="32"/>
  <c r="J2639" i="32"/>
  <c r="E2639" i="32"/>
  <c r="I2639" i="32"/>
  <c r="C2639" i="32"/>
  <c r="K2639" i="32"/>
  <c r="H2639" i="32"/>
  <c r="L2639" i="32"/>
  <c r="G2639" i="32"/>
  <c r="D2639" i="32"/>
  <c r="B2631" i="32"/>
  <c r="F2631" i="32"/>
  <c r="J2631" i="32"/>
  <c r="E2631" i="32"/>
  <c r="I2631" i="32"/>
  <c r="C2631" i="32"/>
  <c r="K2631" i="32"/>
  <c r="H2631" i="32"/>
  <c r="D2631" i="32"/>
  <c r="L2631" i="32"/>
  <c r="G2631" i="32"/>
  <c r="B2623" i="32"/>
  <c r="F2623" i="32"/>
  <c r="J2623" i="32"/>
  <c r="E2623" i="32"/>
  <c r="I2623" i="32"/>
  <c r="C2623" i="32"/>
  <c r="K2623" i="32"/>
  <c r="H2623" i="32"/>
  <c r="L2623" i="32"/>
  <c r="D2623" i="32"/>
  <c r="G2623" i="32"/>
  <c r="B2619" i="32"/>
  <c r="F2619" i="32"/>
  <c r="J2619" i="32"/>
  <c r="E2619" i="32"/>
  <c r="I2619" i="32"/>
  <c r="G2619" i="32"/>
  <c r="D2619" i="32"/>
  <c r="L2619" i="32"/>
  <c r="H2619" i="32"/>
  <c r="C2619" i="32"/>
  <c r="K2619" i="32"/>
  <c r="B2611" i="32"/>
  <c r="F2611" i="32"/>
  <c r="J2611" i="32"/>
  <c r="E2611" i="32"/>
  <c r="I2611" i="32"/>
  <c r="G2611" i="32"/>
  <c r="D2611" i="32"/>
  <c r="L2611" i="32"/>
  <c r="H2611" i="32"/>
  <c r="C2611" i="32"/>
  <c r="K2611" i="32"/>
  <c r="B2603" i="32"/>
  <c r="F2603" i="32"/>
  <c r="J2603" i="32"/>
  <c r="E2603" i="32"/>
  <c r="I2603" i="32"/>
  <c r="G2603" i="32"/>
  <c r="D2603" i="32"/>
  <c r="L2603" i="32"/>
  <c r="H2603" i="32"/>
  <c r="K2603" i="32"/>
  <c r="C2603" i="32"/>
  <c r="B2595" i="32"/>
  <c r="F2595" i="32"/>
  <c r="J2595" i="32"/>
  <c r="E2595" i="32"/>
  <c r="I2595" i="32"/>
  <c r="G2595" i="32"/>
  <c r="D2595" i="32"/>
  <c r="L2595" i="32"/>
  <c r="K2595" i="32"/>
  <c r="C2595" i="32"/>
  <c r="H2595" i="32"/>
  <c r="B2587" i="32"/>
  <c r="F2587" i="32"/>
  <c r="J2587" i="32"/>
  <c r="E2587" i="32"/>
  <c r="I2587" i="32"/>
  <c r="G2587" i="32"/>
  <c r="D2587" i="32"/>
  <c r="L2587" i="32"/>
  <c r="H2587" i="32"/>
  <c r="C2587" i="32"/>
  <c r="K2587" i="32"/>
  <c r="B2583" i="32"/>
  <c r="F2583" i="32"/>
  <c r="J2583" i="32"/>
  <c r="E2583" i="32"/>
  <c r="I2583" i="32"/>
  <c r="C2583" i="32"/>
  <c r="K2583" i="32"/>
  <c r="H2583" i="32"/>
  <c r="D2583" i="32"/>
  <c r="G2583" i="32"/>
  <c r="L2583" i="32"/>
  <c r="B2575" i="32"/>
  <c r="F2575" i="32"/>
  <c r="J2575" i="32"/>
  <c r="E2575" i="32"/>
  <c r="I2575" i="32"/>
  <c r="C2575" i="32"/>
  <c r="K2575" i="32"/>
  <c r="H2575" i="32"/>
  <c r="L2575" i="32"/>
  <c r="G2575" i="32"/>
  <c r="D2575" i="32"/>
  <c r="B2567" i="32"/>
  <c r="F2567" i="32"/>
  <c r="J2567" i="32"/>
  <c r="E2567" i="32"/>
  <c r="I2567" i="32"/>
  <c r="C2567" i="32"/>
  <c r="K2567" i="32"/>
  <c r="H2567" i="32"/>
  <c r="D2567" i="32"/>
  <c r="L2567" i="32"/>
  <c r="G2567" i="32"/>
  <c r="B2559" i="32"/>
  <c r="F2559" i="32"/>
  <c r="J2559" i="32"/>
  <c r="E2559" i="32"/>
  <c r="I2559" i="32"/>
  <c r="C2559" i="32"/>
  <c r="K2559" i="32"/>
  <c r="H2559" i="32"/>
  <c r="L2559" i="32"/>
  <c r="D2559" i="32"/>
  <c r="G2559" i="32"/>
  <c r="B2551" i="32"/>
  <c r="F2551" i="32"/>
  <c r="J2551" i="32"/>
  <c r="E2551" i="32"/>
  <c r="I2551" i="32"/>
  <c r="C2551" i="32"/>
  <c r="K2551" i="32"/>
  <c r="H2551" i="32"/>
  <c r="D2551" i="32"/>
  <c r="G2551" i="32"/>
  <c r="L2551" i="32"/>
  <c r="B2543" i="32"/>
  <c r="F2543" i="32"/>
  <c r="J2543" i="32"/>
  <c r="E2543" i="32"/>
  <c r="I2543" i="32"/>
  <c r="C2543" i="32"/>
  <c r="K2543" i="32"/>
  <c r="H2543" i="32"/>
  <c r="L2543" i="32"/>
  <c r="G2543" i="32"/>
  <c r="D2543" i="32"/>
  <c r="B2539" i="32"/>
  <c r="F2539" i="32"/>
  <c r="J2539" i="32"/>
  <c r="E2539" i="32"/>
  <c r="I2539" i="32"/>
  <c r="G2539" i="32"/>
  <c r="D2539" i="32"/>
  <c r="L2539" i="32"/>
  <c r="H2539" i="32"/>
  <c r="K2539" i="32"/>
  <c r="C2539" i="32"/>
  <c r="B2531" i="32"/>
  <c r="F2531" i="32"/>
  <c r="J2531" i="32"/>
  <c r="E2531" i="32"/>
  <c r="I2531" i="32"/>
  <c r="G2531" i="32"/>
  <c r="D2531" i="32"/>
  <c r="L2531" i="32"/>
  <c r="K2531" i="32"/>
  <c r="C2531" i="32"/>
  <c r="H2531" i="32"/>
  <c r="B2523" i="32"/>
  <c r="F2523" i="32"/>
  <c r="J2523" i="32"/>
  <c r="E2523" i="32"/>
  <c r="I2523" i="32"/>
  <c r="G2523" i="32"/>
  <c r="D2523" i="32"/>
  <c r="L2523" i="32"/>
  <c r="H2523" i="32"/>
  <c r="C2523" i="32"/>
  <c r="K2523" i="32"/>
  <c r="B2519" i="32"/>
  <c r="F2519" i="32"/>
  <c r="J2519" i="32"/>
  <c r="E2519" i="32"/>
  <c r="I2519" i="32"/>
  <c r="C2519" i="32"/>
  <c r="K2519" i="32"/>
  <c r="H2519" i="32"/>
  <c r="D2519" i="32"/>
  <c r="G2519" i="32"/>
  <c r="L2519" i="32"/>
  <c r="B2511" i="32"/>
  <c r="F2511" i="32"/>
  <c r="J2511" i="32"/>
  <c r="E2511" i="32"/>
  <c r="I2511" i="32"/>
  <c r="C2511" i="32"/>
  <c r="K2511" i="32"/>
  <c r="H2511" i="32"/>
  <c r="L2511" i="32"/>
  <c r="G2511" i="32"/>
  <c r="D2511" i="32"/>
  <c r="B2507" i="32"/>
  <c r="F2507" i="32"/>
  <c r="J2507" i="32"/>
  <c r="E2507" i="32"/>
  <c r="I2507" i="32"/>
  <c r="G2507" i="32"/>
  <c r="D2507" i="32"/>
  <c r="L2507" i="32"/>
  <c r="H2507" i="32"/>
  <c r="K2507" i="32"/>
  <c r="C2507" i="32"/>
  <c r="B2499" i="32"/>
  <c r="F2499" i="32"/>
  <c r="J2499" i="32"/>
  <c r="E2499" i="32"/>
  <c r="I2499" i="32"/>
  <c r="G2499" i="32"/>
  <c r="D2499" i="32"/>
  <c r="L2499" i="32"/>
  <c r="C2499" i="32"/>
  <c r="K2499" i="32"/>
  <c r="H2499" i="32"/>
  <c r="B2491" i="32"/>
  <c r="F2491" i="32"/>
  <c r="J2491" i="32"/>
  <c r="E2491" i="32"/>
  <c r="I2491" i="32"/>
  <c r="G2491" i="32"/>
  <c r="D2491" i="32"/>
  <c r="L2491" i="32"/>
  <c r="H2491" i="32"/>
  <c r="C2491" i="32"/>
  <c r="K2491" i="32"/>
  <c r="B2487" i="32"/>
  <c r="F2487" i="32"/>
  <c r="J2487" i="32"/>
  <c r="E2487" i="32"/>
  <c r="I2487" i="32"/>
  <c r="C2487" i="32"/>
  <c r="K2487" i="32"/>
  <c r="H2487" i="32"/>
  <c r="D2487" i="32"/>
  <c r="G2487" i="32"/>
  <c r="L2487" i="32"/>
  <c r="B2479" i="32"/>
  <c r="F2479" i="32"/>
  <c r="J2479" i="32"/>
  <c r="E2479" i="32"/>
  <c r="I2479" i="32"/>
  <c r="C2479" i="32"/>
  <c r="K2479" i="32"/>
  <c r="H2479" i="32"/>
  <c r="L2479" i="32"/>
  <c r="G2479" i="32"/>
  <c r="D2479" i="32"/>
  <c r="B2475" i="32"/>
  <c r="F2475" i="32"/>
  <c r="J2475" i="32"/>
  <c r="E2475" i="32"/>
  <c r="I2475" i="32"/>
  <c r="G2475" i="32"/>
  <c r="D2475" i="32"/>
  <c r="L2475" i="32"/>
  <c r="H2475" i="32"/>
  <c r="K2475" i="32"/>
  <c r="C2475" i="32"/>
  <c r="B2467" i="32"/>
  <c r="F2467" i="32"/>
  <c r="J2467" i="32"/>
  <c r="E2467" i="32"/>
  <c r="I2467" i="32"/>
  <c r="G2467" i="32"/>
  <c r="D2467" i="32"/>
  <c r="L2467" i="32"/>
  <c r="K2467" i="32"/>
  <c r="C2467" i="32"/>
  <c r="H2467" i="32"/>
  <c r="B2459" i="32"/>
  <c r="F2459" i="32"/>
  <c r="J2459" i="32"/>
  <c r="E2459" i="32"/>
  <c r="I2459" i="32"/>
  <c r="G2459" i="32"/>
  <c r="D2459" i="32"/>
  <c r="L2459" i="32"/>
  <c r="H2459" i="32"/>
  <c r="C2459" i="32"/>
  <c r="K2459" i="32"/>
  <c r="B2451" i="32"/>
  <c r="F2451" i="32"/>
  <c r="J2451" i="32"/>
  <c r="E2451" i="32"/>
  <c r="I2451" i="32"/>
  <c r="G2451" i="32"/>
  <c r="D2451" i="32"/>
  <c r="L2451" i="32"/>
  <c r="H2451" i="32"/>
  <c r="C2451" i="32"/>
  <c r="K2451" i="32"/>
  <c r="B2447" i="32"/>
  <c r="F2447" i="32"/>
  <c r="J2447" i="32"/>
  <c r="E2447" i="32"/>
  <c r="I2447" i="32"/>
  <c r="C2447" i="32"/>
  <c r="K2447" i="32"/>
  <c r="H2447" i="32"/>
  <c r="L2447" i="32"/>
  <c r="G2447" i="32"/>
  <c r="D2447" i="32"/>
  <c r="B2439" i="32"/>
  <c r="F2439" i="32"/>
  <c r="J2439" i="32"/>
  <c r="E2439" i="32"/>
  <c r="I2439" i="32"/>
  <c r="C2439" i="32"/>
  <c r="K2439" i="32"/>
  <c r="H2439" i="32"/>
  <c r="D2439" i="32"/>
  <c r="L2439" i="32"/>
  <c r="G2439" i="32"/>
  <c r="B2431" i="32"/>
  <c r="F2431" i="32"/>
  <c r="J2431" i="32"/>
  <c r="E2431" i="32"/>
  <c r="I2431" i="32"/>
  <c r="C2431" i="32"/>
  <c r="K2431" i="32"/>
  <c r="H2431" i="32"/>
  <c r="L2431" i="32"/>
  <c r="D2431" i="32"/>
  <c r="G2431" i="32"/>
  <c r="B2427" i="32"/>
  <c r="F2427" i="32"/>
  <c r="J2427" i="32"/>
  <c r="E2427" i="32"/>
  <c r="I2427" i="32"/>
  <c r="G2427" i="32"/>
  <c r="D2427" i="32"/>
  <c r="L2427" i="32"/>
  <c r="H2427" i="32"/>
  <c r="C2427" i="32"/>
  <c r="K2427" i="32"/>
  <c r="B2419" i="32"/>
  <c r="F2419" i="32"/>
  <c r="J2419" i="32"/>
  <c r="E2419" i="32"/>
  <c r="I2419" i="32"/>
  <c r="G2419" i="32"/>
  <c r="D2419" i="32"/>
  <c r="L2419" i="32"/>
  <c r="H2419" i="32"/>
  <c r="K2419" i="32"/>
  <c r="C2419" i="32"/>
  <c r="B2411" i="32"/>
  <c r="F2411" i="32"/>
  <c r="J2411" i="32"/>
  <c r="E2411" i="32"/>
  <c r="I2411" i="32"/>
  <c r="G2411" i="32"/>
  <c r="D2411" i="32"/>
  <c r="L2411" i="32"/>
  <c r="H2411" i="32"/>
  <c r="C2411" i="32"/>
  <c r="K2411" i="32"/>
  <c r="B2407" i="32"/>
  <c r="F2407" i="32"/>
  <c r="J2407" i="32"/>
  <c r="E2407" i="32"/>
  <c r="I2407" i="32"/>
  <c r="C2407" i="32"/>
  <c r="K2407" i="32"/>
  <c r="H2407" i="32"/>
  <c r="L2407" i="32"/>
  <c r="D2407" i="32"/>
  <c r="G2407" i="32"/>
  <c r="B2399" i="32"/>
  <c r="F2399" i="32"/>
  <c r="J2399" i="32"/>
  <c r="E2399" i="32"/>
  <c r="I2399" i="32"/>
  <c r="C2399" i="32"/>
  <c r="K2399" i="32"/>
  <c r="H2399" i="32"/>
  <c r="D2399" i="32"/>
  <c r="L2399" i="32"/>
  <c r="G2399" i="32"/>
  <c r="B2391" i="32"/>
  <c r="F2391" i="32"/>
  <c r="J2391" i="32"/>
  <c r="E2391" i="32"/>
  <c r="I2391" i="32"/>
  <c r="C2391" i="32"/>
  <c r="K2391" i="32"/>
  <c r="H2391" i="32"/>
  <c r="L2391" i="32"/>
  <c r="D2391" i="32"/>
  <c r="G2391" i="32"/>
  <c r="B2387" i="32"/>
  <c r="F2387" i="32"/>
  <c r="J2387" i="32"/>
  <c r="E2387" i="32"/>
  <c r="I2387" i="32"/>
  <c r="G2387" i="32"/>
  <c r="D2387" i="32"/>
  <c r="L2387" i="32"/>
  <c r="H2387" i="32"/>
  <c r="K2387" i="32"/>
  <c r="C2387" i="32"/>
  <c r="B2379" i="32"/>
  <c r="F2379" i="32"/>
  <c r="J2379" i="32"/>
  <c r="E2379" i="32"/>
  <c r="I2379" i="32"/>
  <c r="G2379" i="32"/>
  <c r="D2379" i="32"/>
  <c r="L2379" i="32"/>
  <c r="H2379" i="32"/>
  <c r="C2379" i="32"/>
  <c r="K2379" i="32"/>
  <c r="B2371" i="32"/>
  <c r="F2371" i="32"/>
  <c r="J2371" i="32"/>
  <c r="E2371" i="32"/>
  <c r="I2371" i="32"/>
  <c r="G2371" i="32"/>
  <c r="D2371" i="32"/>
  <c r="L2371" i="32"/>
  <c r="H2371" i="32"/>
  <c r="K2371" i="32"/>
  <c r="C2371" i="32"/>
  <c r="B2363" i="32"/>
  <c r="F2363" i="32"/>
  <c r="J2363" i="32"/>
  <c r="E2363" i="32"/>
  <c r="I2363" i="32"/>
  <c r="G2363" i="32"/>
  <c r="D2363" i="32"/>
  <c r="L2363" i="32"/>
  <c r="H2363" i="32"/>
  <c r="C2363" i="32"/>
  <c r="K2363" i="32"/>
  <c r="B2359" i="32"/>
  <c r="F2359" i="32"/>
  <c r="J2359" i="32"/>
  <c r="E2359" i="32"/>
  <c r="I2359" i="32"/>
  <c r="C2359" i="32"/>
  <c r="K2359" i="32"/>
  <c r="H2359" i="32"/>
  <c r="L2359" i="32"/>
  <c r="D2359" i="32"/>
  <c r="G2359" i="32"/>
  <c r="B2351" i="32"/>
  <c r="F2351" i="32"/>
  <c r="J2351" i="32"/>
  <c r="E2351" i="32"/>
  <c r="I2351" i="32"/>
  <c r="C2351" i="32"/>
  <c r="K2351" i="32"/>
  <c r="H2351" i="32"/>
  <c r="D2351" i="32"/>
  <c r="L2351" i="32"/>
  <c r="G2351" i="32"/>
  <c r="B2343" i="32"/>
  <c r="F2343" i="32"/>
  <c r="J2343" i="32"/>
  <c r="E2343" i="32"/>
  <c r="I2343" i="32"/>
  <c r="C2343" i="32"/>
  <c r="K2343" i="32"/>
  <c r="H2343" i="32"/>
  <c r="L2343" i="32"/>
  <c r="D2343" i="32"/>
  <c r="G2343" i="32"/>
  <c r="B2335" i="32"/>
  <c r="F2335" i="32"/>
  <c r="J2335" i="32"/>
  <c r="E2335" i="32"/>
  <c r="I2335" i="32"/>
  <c r="C2335" i="32"/>
  <c r="K2335" i="32"/>
  <c r="H2335" i="32"/>
  <c r="D2335" i="32"/>
  <c r="L2335" i="32"/>
  <c r="G2335" i="32"/>
  <c r="B2331" i="32"/>
  <c r="F2331" i="32"/>
  <c r="J2331" i="32"/>
  <c r="E2331" i="32"/>
  <c r="I2331" i="32"/>
  <c r="G2331" i="32"/>
  <c r="D2331" i="32"/>
  <c r="L2331" i="32"/>
  <c r="H2331" i="32"/>
  <c r="C2331" i="32"/>
  <c r="K2331" i="32"/>
  <c r="B2323" i="32"/>
  <c r="F2323" i="32"/>
  <c r="J2323" i="32"/>
  <c r="E2323" i="32"/>
  <c r="I2323" i="32"/>
  <c r="G2323" i="32"/>
  <c r="D2323" i="32"/>
  <c r="L2323" i="32"/>
  <c r="H2323" i="32"/>
  <c r="K2323" i="32"/>
  <c r="C2323" i="32"/>
  <c r="B2315" i="32"/>
  <c r="F2315" i="32"/>
  <c r="J2315" i="32"/>
  <c r="E2315" i="32"/>
  <c r="I2315" i="32"/>
  <c r="G2315" i="32"/>
  <c r="D2315" i="32"/>
  <c r="L2315" i="32"/>
  <c r="H2315" i="32"/>
  <c r="C2315" i="32"/>
  <c r="K2315" i="32"/>
  <c r="B2307" i="32"/>
  <c r="F2307" i="32"/>
  <c r="J2307" i="32"/>
  <c r="E2307" i="32"/>
  <c r="I2307" i="32"/>
  <c r="G2307" i="32"/>
  <c r="D2307" i="32"/>
  <c r="L2307" i="32"/>
  <c r="H2307" i="32"/>
  <c r="K2307" i="32"/>
  <c r="C2307" i="32"/>
  <c r="B2299" i="32"/>
  <c r="F2299" i="32"/>
  <c r="J2299" i="32"/>
  <c r="E2299" i="32"/>
  <c r="I2299" i="32"/>
  <c r="G2299" i="32"/>
  <c r="D2299" i="32"/>
  <c r="L2299" i="32"/>
  <c r="H2299" i="32"/>
  <c r="C2299" i="32"/>
  <c r="K2299" i="32"/>
  <c r="B2295" i="32"/>
  <c r="F2295" i="32"/>
  <c r="J2295" i="32"/>
  <c r="E2295" i="32"/>
  <c r="I2295" i="32"/>
  <c r="C2295" i="32"/>
  <c r="K2295" i="32"/>
  <c r="H2295" i="32"/>
  <c r="L2295" i="32"/>
  <c r="D2295" i="32"/>
  <c r="G2295" i="32"/>
  <c r="B2287" i="32"/>
  <c r="F2287" i="32"/>
  <c r="J2287" i="32"/>
  <c r="E2287" i="32"/>
  <c r="I2287" i="32"/>
  <c r="C2287" i="32"/>
  <c r="K2287" i="32"/>
  <c r="H2287" i="32"/>
  <c r="D2287" i="32"/>
  <c r="L2287" i="32"/>
  <c r="G2287" i="32"/>
  <c r="B2279" i="32"/>
  <c r="F2279" i="32"/>
  <c r="J2279" i="32"/>
  <c r="E2279" i="32"/>
  <c r="I2279" i="32"/>
  <c r="C2279" i="32"/>
  <c r="K2279" i="32"/>
  <c r="H2279" i="32"/>
  <c r="L2279" i="32"/>
  <c r="D2279" i="32"/>
  <c r="G2279" i="32"/>
  <c r="B2271" i="32"/>
  <c r="F2271" i="32"/>
  <c r="J2271" i="32"/>
  <c r="E2271" i="32"/>
  <c r="I2271" i="32"/>
  <c r="C2271" i="32"/>
  <c r="K2271" i="32"/>
  <c r="H2271" i="32"/>
  <c r="D2271" i="32"/>
  <c r="L2271" i="32"/>
  <c r="G2271" i="32"/>
  <c r="B2267" i="32"/>
  <c r="F2267" i="32"/>
  <c r="J2267" i="32"/>
  <c r="E2267" i="32"/>
  <c r="I2267" i="32"/>
  <c r="G2267" i="32"/>
  <c r="D2267" i="32"/>
  <c r="L2267" i="32"/>
  <c r="H2267" i="32"/>
  <c r="C2267" i="32"/>
  <c r="K2267" i="32"/>
  <c r="B2259" i="32"/>
  <c r="F2259" i="32"/>
  <c r="J2259" i="32"/>
  <c r="E2259" i="32"/>
  <c r="I2259" i="32"/>
  <c r="G2259" i="32"/>
  <c r="D2259" i="32"/>
  <c r="L2259" i="32"/>
  <c r="H2259" i="32"/>
  <c r="K2259" i="32"/>
  <c r="C2259" i="32"/>
  <c r="B2251" i="32"/>
  <c r="F2251" i="32"/>
  <c r="J2251" i="32"/>
  <c r="E2251" i="32"/>
  <c r="I2251" i="32"/>
  <c r="G2251" i="32"/>
  <c r="D2251" i="32"/>
  <c r="L2251" i="32"/>
  <c r="H2251" i="32"/>
  <c r="C2251" i="32"/>
  <c r="K2251" i="32"/>
  <c r="B2243" i="32"/>
  <c r="F2243" i="32"/>
  <c r="J2243" i="32"/>
  <c r="E2243" i="32"/>
  <c r="I2243" i="32"/>
  <c r="G2243" i="32"/>
  <c r="D2243" i="32"/>
  <c r="L2243" i="32"/>
  <c r="H2243" i="32"/>
  <c r="K2243" i="32"/>
  <c r="C2243" i="32"/>
  <c r="B2239" i="32"/>
  <c r="F2239" i="32"/>
  <c r="J2239" i="32"/>
  <c r="E2239" i="32"/>
  <c r="I2239" i="32"/>
  <c r="C2239" i="32"/>
  <c r="K2239" i="32"/>
  <c r="H2239" i="32"/>
  <c r="D2239" i="32"/>
  <c r="L2239" i="32"/>
  <c r="G2239" i="32"/>
  <c r="B2231" i="32"/>
  <c r="F2231" i="32"/>
  <c r="J2231" i="32"/>
  <c r="E2231" i="32"/>
  <c r="I2231" i="32"/>
  <c r="C2231" i="32"/>
  <c r="K2231" i="32"/>
  <c r="H2231" i="32"/>
  <c r="L2231" i="32"/>
  <c r="D2231" i="32"/>
  <c r="G2231" i="32"/>
  <c r="B2223" i="32"/>
  <c r="F2223" i="32"/>
  <c r="J2223" i="32"/>
  <c r="E2223" i="32"/>
  <c r="I2223" i="32"/>
  <c r="C2223" i="32"/>
  <c r="K2223" i="32"/>
  <c r="H2223" i="32"/>
  <c r="D2223" i="32"/>
  <c r="L2223" i="32"/>
  <c r="G2223" i="32"/>
  <c r="B2215" i="32"/>
  <c r="F2215" i="32"/>
  <c r="J2215" i="32"/>
  <c r="E2215" i="32"/>
  <c r="I2215" i="32"/>
  <c r="C2215" i="32"/>
  <c r="K2215" i="32"/>
  <c r="H2215" i="32"/>
  <c r="L2215" i="32"/>
  <c r="D2215" i="32"/>
  <c r="G2215" i="32"/>
  <c r="B2207" i="32"/>
  <c r="F2207" i="32"/>
  <c r="J2207" i="32"/>
  <c r="E2207" i="32"/>
  <c r="I2207" i="32"/>
  <c r="C2207" i="32"/>
  <c r="K2207" i="32"/>
  <c r="H2207" i="32"/>
  <c r="D2207" i="32"/>
  <c r="L2207" i="32"/>
  <c r="G2207" i="32"/>
  <c r="B2203" i="32"/>
  <c r="F2203" i="32"/>
  <c r="J2203" i="32"/>
  <c r="E2203" i="32"/>
  <c r="I2203" i="32"/>
  <c r="G2203" i="32"/>
  <c r="D2203" i="32"/>
  <c r="L2203" i="32"/>
  <c r="H2203" i="32"/>
  <c r="C2203" i="32"/>
  <c r="K2203" i="32"/>
  <c r="B2195" i="32"/>
  <c r="F2195" i="32"/>
  <c r="J2195" i="32"/>
  <c r="E2195" i="32"/>
  <c r="I2195" i="32"/>
  <c r="G2195" i="32"/>
  <c r="D2195" i="32"/>
  <c r="L2195" i="32"/>
  <c r="H2195" i="32"/>
  <c r="K2195" i="32"/>
  <c r="C2195" i="32"/>
  <c r="B2187" i="32"/>
  <c r="F2187" i="32"/>
  <c r="J2187" i="32"/>
  <c r="E2187" i="32"/>
  <c r="I2187" i="32"/>
  <c r="G2187" i="32"/>
  <c r="D2187" i="32"/>
  <c r="L2187" i="32"/>
  <c r="H2187" i="32"/>
  <c r="C2187" i="32"/>
  <c r="K2187" i="32"/>
  <c r="B2183" i="32"/>
  <c r="F2183" i="32"/>
  <c r="J2183" i="32"/>
  <c r="E2183" i="32"/>
  <c r="I2183" i="32"/>
  <c r="C2183" i="32"/>
  <c r="K2183" i="32"/>
  <c r="H2183" i="32"/>
  <c r="L2183" i="32"/>
  <c r="D2183" i="32"/>
  <c r="G2183" i="32"/>
  <c r="B2175" i="32"/>
  <c r="F2175" i="32"/>
  <c r="J2175" i="32"/>
  <c r="E2175" i="32"/>
  <c r="I2175" i="32"/>
  <c r="C2175" i="32"/>
  <c r="K2175" i="32"/>
  <c r="H2175" i="32"/>
  <c r="D2175" i="32"/>
  <c r="L2175" i="32"/>
  <c r="G2175" i="32"/>
  <c r="B2167" i="32"/>
  <c r="F2167" i="32"/>
  <c r="J2167" i="32"/>
  <c r="E2167" i="32"/>
  <c r="I2167" i="32"/>
  <c r="C2167" i="32"/>
  <c r="K2167" i="32"/>
  <c r="H2167" i="32"/>
  <c r="L2167" i="32"/>
  <c r="D2167" i="32"/>
  <c r="G2167" i="32"/>
  <c r="B2163" i="32"/>
  <c r="F2163" i="32"/>
  <c r="J2163" i="32"/>
  <c r="E2163" i="32"/>
  <c r="I2163" i="32"/>
  <c r="G2163" i="32"/>
  <c r="D2163" i="32"/>
  <c r="L2163" i="32"/>
  <c r="H2163" i="32"/>
  <c r="K2163" i="32"/>
  <c r="C2163" i="32"/>
  <c r="B2155" i="32"/>
  <c r="F2155" i="32"/>
  <c r="J2155" i="32"/>
  <c r="E2155" i="32"/>
  <c r="I2155" i="32"/>
  <c r="G2155" i="32"/>
  <c r="D2155" i="32"/>
  <c r="L2155" i="32"/>
  <c r="H2155" i="32"/>
  <c r="C2155" i="32"/>
  <c r="K2155" i="32"/>
  <c r="B2147" i="32"/>
  <c r="F2147" i="32"/>
  <c r="J2147" i="32"/>
  <c r="E2147" i="32"/>
  <c r="I2147" i="32"/>
  <c r="G2147" i="32"/>
  <c r="D2147" i="32"/>
  <c r="L2147" i="32"/>
  <c r="H2147" i="32"/>
  <c r="K2147" i="32"/>
  <c r="C2147" i="32"/>
  <c r="B2143" i="32"/>
  <c r="F2143" i="32"/>
  <c r="J2143" i="32"/>
  <c r="E2143" i="32"/>
  <c r="I2143" i="32"/>
  <c r="C2143" i="32"/>
  <c r="K2143" i="32"/>
  <c r="H2143" i="32"/>
  <c r="D2143" i="32"/>
  <c r="L2143" i="32"/>
  <c r="G2143" i="32"/>
  <c r="B2135" i="32"/>
  <c r="F2135" i="32"/>
  <c r="J2135" i="32"/>
  <c r="E2135" i="32"/>
  <c r="I2135" i="32"/>
  <c r="C2135" i="32"/>
  <c r="K2135" i="32"/>
  <c r="H2135" i="32"/>
  <c r="L2135" i="32"/>
  <c r="D2135" i="32"/>
  <c r="G2135" i="32"/>
  <c r="B2127" i="32"/>
  <c r="F2127" i="32"/>
  <c r="J2127" i="32"/>
  <c r="E2127" i="32"/>
  <c r="I2127" i="32"/>
  <c r="C2127" i="32"/>
  <c r="K2127" i="32"/>
  <c r="H2127" i="32"/>
  <c r="D2127" i="32"/>
  <c r="L2127" i="32"/>
  <c r="G2127" i="32"/>
  <c r="B2123" i="32"/>
  <c r="F2123" i="32"/>
  <c r="J2123" i="32"/>
  <c r="E2123" i="32"/>
  <c r="I2123" i="32"/>
  <c r="G2123" i="32"/>
  <c r="D2123" i="32"/>
  <c r="L2123" i="32"/>
  <c r="H2123" i="32"/>
  <c r="C2123" i="32"/>
  <c r="K2123" i="32"/>
  <c r="B2115" i="32"/>
  <c r="F2115" i="32"/>
  <c r="J2115" i="32"/>
  <c r="E2115" i="32"/>
  <c r="I2115" i="32"/>
  <c r="G2115" i="32"/>
  <c r="D2115" i="32"/>
  <c r="L2115" i="32"/>
  <c r="H2115" i="32"/>
  <c r="K2115" i="32"/>
  <c r="C2115" i="32"/>
  <c r="B2107" i="32"/>
  <c r="F2107" i="32"/>
  <c r="J2107" i="32"/>
  <c r="E2107" i="32"/>
  <c r="I2107" i="32"/>
  <c r="G2107" i="32"/>
  <c r="D2107" i="32"/>
  <c r="L2107" i="32"/>
  <c r="H2107" i="32"/>
  <c r="C2107" i="32"/>
  <c r="K2107" i="32"/>
  <c r="B2103" i="32"/>
  <c r="F2103" i="32"/>
  <c r="J2103" i="32"/>
  <c r="E2103" i="32"/>
  <c r="I2103" i="32"/>
  <c r="C2103" i="32"/>
  <c r="K2103" i="32"/>
  <c r="H2103" i="32"/>
  <c r="L2103" i="32"/>
  <c r="D2103" i="32"/>
  <c r="G2103" i="32"/>
  <c r="B2095" i="32"/>
  <c r="F2095" i="32"/>
  <c r="J2095" i="32"/>
  <c r="E2095" i="32"/>
  <c r="I2095" i="32"/>
  <c r="C2095" i="32"/>
  <c r="K2095" i="32"/>
  <c r="H2095" i="32"/>
  <c r="D2095" i="32"/>
  <c r="G2095" i="32"/>
  <c r="L2095" i="32"/>
  <c r="B2091" i="32"/>
  <c r="F2091" i="32"/>
  <c r="J2091" i="32"/>
  <c r="E2091" i="32"/>
  <c r="I2091" i="32"/>
  <c r="G2091" i="32"/>
  <c r="D2091" i="32"/>
  <c r="L2091" i="32"/>
  <c r="H2091" i="32"/>
  <c r="K2091" i="32"/>
  <c r="C2091" i="32"/>
  <c r="B2079" i="32"/>
  <c r="F2079" i="32"/>
  <c r="J2079" i="32"/>
  <c r="E2079" i="32"/>
  <c r="I2079" i="32"/>
  <c r="C2079" i="32"/>
  <c r="K2079" i="32"/>
  <c r="H2079" i="32"/>
  <c r="D2079" i="32"/>
  <c r="L2079" i="32"/>
  <c r="G2079" i="32"/>
  <c r="B2075" i="32"/>
  <c r="F2075" i="32"/>
  <c r="J2075" i="32"/>
  <c r="E2075" i="32"/>
  <c r="I2075" i="32"/>
  <c r="G2075" i="32"/>
  <c r="D2075" i="32"/>
  <c r="L2075" i="32"/>
  <c r="K2075" i="32"/>
  <c r="C2075" i="32"/>
  <c r="H2075" i="32"/>
  <c r="B2067" i="32"/>
  <c r="F2067" i="32"/>
  <c r="J2067" i="32"/>
  <c r="E2067" i="32"/>
  <c r="I2067" i="32"/>
  <c r="G2067" i="32"/>
  <c r="D2067" i="32"/>
  <c r="L2067" i="32"/>
  <c r="H2067" i="32"/>
  <c r="C2067" i="32"/>
  <c r="K2067" i="32"/>
  <c r="B2059" i="32"/>
  <c r="F2059" i="32"/>
  <c r="J2059" i="32"/>
  <c r="E2059" i="32"/>
  <c r="I2059" i="32"/>
  <c r="G2059" i="32"/>
  <c r="D2059" i="32"/>
  <c r="L2059" i="32"/>
  <c r="H2059" i="32"/>
  <c r="C2059" i="32"/>
  <c r="K2059" i="32"/>
  <c r="B2055" i="32"/>
  <c r="F2055" i="32"/>
  <c r="J2055" i="32"/>
  <c r="E2055" i="32"/>
  <c r="I2055" i="32"/>
  <c r="C2055" i="32"/>
  <c r="K2055" i="32"/>
  <c r="H2055" i="32"/>
  <c r="L2055" i="32"/>
  <c r="G2055" i="32"/>
  <c r="D2055" i="32"/>
  <c r="B2047" i="32"/>
  <c r="F2047" i="32"/>
  <c r="J2047" i="32"/>
  <c r="E2047" i="32"/>
  <c r="I2047" i="32"/>
  <c r="C2047" i="32"/>
  <c r="K2047" i="32"/>
  <c r="H2047" i="32"/>
  <c r="D2047" i="32"/>
  <c r="L2047" i="32"/>
  <c r="G2047" i="32"/>
  <c r="B2039" i="32"/>
  <c r="F2039" i="32"/>
  <c r="J2039" i="32"/>
  <c r="E2039" i="32"/>
  <c r="I2039" i="32"/>
  <c r="C2039" i="32"/>
  <c r="K2039" i="32"/>
  <c r="H2039" i="32"/>
  <c r="L2039" i="32"/>
  <c r="D2039" i="32"/>
  <c r="G2039" i="32"/>
  <c r="B2031" i="32"/>
  <c r="F2031" i="32"/>
  <c r="J2031" i="32"/>
  <c r="E2031" i="32"/>
  <c r="I2031" i="32"/>
  <c r="C2031" i="32"/>
  <c r="K2031" i="32"/>
  <c r="H2031" i="32"/>
  <c r="D2031" i="32"/>
  <c r="G2031" i="32"/>
  <c r="L2031" i="32"/>
  <c r="B2027" i="32"/>
  <c r="F2027" i="32"/>
  <c r="J2027" i="32"/>
  <c r="E2027" i="32"/>
  <c r="I2027" i="32"/>
  <c r="G2027" i="32"/>
  <c r="D2027" i="32"/>
  <c r="L2027" i="32"/>
  <c r="H2027" i="32"/>
  <c r="K2027" i="32"/>
  <c r="C2027" i="32"/>
  <c r="B2019" i="32"/>
  <c r="F2019" i="32"/>
  <c r="J2019" i="32"/>
  <c r="E2019" i="32"/>
  <c r="I2019" i="32"/>
  <c r="G2019" i="32"/>
  <c r="D2019" i="32"/>
  <c r="L2019" i="32"/>
  <c r="H2019" i="32"/>
  <c r="K2019" i="32"/>
  <c r="C2019" i="32"/>
  <c r="B2011" i="32"/>
  <c r="F2011" i="32"/>
  <c r="J2011" i="32"/>
  <c r="E2011" i="32"/>
  <c r="I2011" i="32"/>
  <c r="G2011" i="32"/>
  <c r="D2011" i="32"/>
  <c r="L2011" i="32"/>
  <c r="K2011" i="32"/>
  <c r="C2011" i="32"/>
  <c r="H2011" i="32"/>
  <c r="B2003" i="32"/>
  <c r="F2003" i="32"/>
  <c r="J2003" i="32"/>
  <c r="E2003" i="32"/>
  <c r="I2003" i="32"/>
  <c r="G2003" i="32"/>
  <c r="D2003" i="32"/>
  <c r="L2003" i="32"/>
  <c r="H2003" i="32"/>
  <c r="C2003" i="32"/>
  <c r="K2003" i="32"/>
  <c r="B1999" i="32"/>
  <c r="F1999" i="32"/>
  <c r="J1999" i="32"/>
  <c r="E1999" i="32"/>
  <c r="I1999" i="32"/>
  <c r="C1999" i="32"/>
  <c r="K1999" i="32"/>
  <c r="H1999" i="32"/>
  <c r="D1999" i="32"/>
  <c r="G1999" i="32"/>
  <c r="L1999" i="32"/>
  <c r="B1991" i="32"/>
  <c r="F1991" i="32"/>
  <c r="J1991" i="32"/>
  <c r="E1991" i="32"/>
  <c r="I1991" i="32"/>
  <c r="C1991" i="32"/>
  <c r="K1991" i="32"/>
  <c r="H1991" i="32"/>
  <c r="L1991" i="32"/>
  <c r="G1991" i="32"/>
  <c r="D1991" i="32"/>
  <c r="B1983" i="32"/>
  <c r="F1983" i="32"/>
  <c r="J1983" i="32"/>
  <c r="E1983" i="32"/>
  <c r="I1983" i="32"/>
  <c r="C1983" i="32"/>
  <c r="K1983" i="32"/>
  <c r="H1983" i="32"/>
  <c r="D1983" i="32"/>
  <c r="L1983" i="32"/>
  <c r="G1983" i="32"/>
  <c r="B1975" i="32"/>
  <c r="F1975" i="32"/>
  <c r="J1975" i="32"/>
  <c r="E1975" i="32"/>
  <c r="I1975" i="32"/>
  <c r="C1975" i="32"/>
  <c r="K1975" i="32"/>
  <c r="H1975" i="32"/>
  <c r="L1975" i="32"/>
  <c r="D1975" i="32"/>
  <c r="G1975" i="32"/>
  <c r="B1971" i="32"/>
  <c r="F1971" i="32"/>
  <c r="J1971" i="32"/>
  <c r="E1971" i="32"/>
  <c r="I1971" i="32"/>
  <c r="G1971" i="32"/>
  <c r="D1971" i="32"/>
  <c r="L1971" i="32"/>
  <c r="H1971" i="32"/>
  <c r="C1971" i="32"/>
  <c r="K1971" i="32"/>
  <c r="B1963" i="32"/>
  <c r="F1963" i="32"/>
  <c r="J1963" i="32"/>
  <c r="E1963" i="32"/>
  <c r="I1963" i="32"/>
  <c r="G1963" i="32"/>
  <c r="D1963" i="32"/>
  <c r="L1963" i="32"/>
  <c r="H1963" i="32"/>
  <c r="K1963" i="32"/>
  <c r="C1963" i="32"/>
  <c r="B1955" i="32"/>
  <c r="F1955" i="32"/>
  <c r="J1955" i="32"/>
  <c r="E1955" i="32"/>
  <c r="I1955" i="32"/>
  <c r="G1955" i="32"/>
  <c r="D1955" i="32"/>
  <c r="L1955" i="32"/>
  <c r="H1955" i="32"/>
  <c r="K1955" i="32"/>
  <c r="C1955" i="32"/>
  <c r="B1951" i="32"/>
  <c r="F1951" i="32"/>
  <c r="J1951" i="32"/>
  <c r="E1951" i="32"/>
  <c r="I1951" i="32"/>
  <c r="C1951" i="32"/>
  <c r="K1951" i="32"/>
  <c r="H1951" i="32"/>
  <c r="D1951" i="32"/>
  <c r="L1951" i="32"/>
  <c r="G1951" i="32"/>
  <c r="B1943" i="32"/>
  <c r="F1943" i="32"/>
  <c r="J1943" i="32"/>
  <c r="E1943" i="32"/>
  <c r="I1943" i="32"/>
  <c r="C1943" i="32"/>
  <c r="K1943" i="32"/>
  <c r="H1943" i="32"/>
  <c r="L1943" i="32"/>
  <c r="D1943" i="32"/>
  <c r="G1943" i="32"/>
  <c r="B1935" i="32"/>
  <c r="F1935" i="32"/>
  <c r="J1935" i="32"/>
  <c r="E1935" i="32"/>
  <c r="I1935" i="32"/>
  <c r="C1935" i="32"/>
  <c r="K1935" i="32"/>
  <c r="H1935" i="32"/>
  <c r="D1935" i="32"/>
  <c r="G1935" i="32"/>
  <c r="L1935" i="32"/>
  <c r="B1931" i="32"/>
  <c r="F1931" i="32"/>
  <c r="J1931" i="32"/>
  <c r="E1931" i="32"/>
  <c r="I1931" i="32"/>
  <c r="G1931" i="32"/>
  <c r="D1931" i="32"/>
  <c r="L1931" i="32"/>
  <c r="H1931" i="32"/>
  <c r="C1931" i="32"/>
  <c r="K1931" i="32"/>
  <c r="B1923" i="32"/>
  <c r="F1923" i="32"/>
  <c r="J1923" i="32"/>
  <c r="E1923" i="32"/>
  <c r="I1923" i="32"/>
  <c r="G1923" i="32"/>
  <c r="D1923" i="32"/>
  <c r="L1923" i="32"/>
  <c r="H1923" i="32"/>
  <c r="C1923" i="32"/>
  <c r="K1923" i="32"/>
  <c r="B1915" i="32"/>
  <c r="F1915" i="32"/>
  <c r="J1915" i="32"/>
  <c r="E1915" i="32"/>
  <c r="I1915" i="32"/>
  <c r="G1915" i="32"/>
  <c r="D1915" i="32"/>
  <c r="L1915" i="32"/>
  <c r="H1915" i="32"/>
  <c r="K1915" i="32"/>
  <c r="C1915" i="32"/>
  <c r="B1911" i="32"/>
  <c r="F1911" i="32"/>
  <c r="J1911" i="32"/>
  <c r="E1911" i="32"/>
  <c r="I1911" i="32"/>
  <c r="C1911" i="32"/>
  <c r="K1911" i="32"/>
  <c r="H1911" i="32"/>
  <c r="D1911" i="32"/>
  <c r="L1911" i="32"/>
  <c r="G1911" i="32"/>
  <c r="B1903" i="32"/>
  <c r="F1903" i="32"/>
  <c r="J1903" i="32"/>
  <c r="E1903" i="32"/>
  <c r="I1903" i="32"/>
  <c r="C1903" i="32"/>
  <c r="K1903" i="32"/>
  <c r="H1903" i="32"/>
  <c r="L1903" i="32"/>
  <c r="D1903" i="32"/>
  <c r="G1903" i="32"/>
  <c r="B1895" i="32"/>
  <c r="F1895" i="32"/>
  <c r="J1895" i="32"/>
  <c r="E1895" i="32"/>
  <c r="I1895" i="32"/>
  <c r="C1895" i="32"/>
  <c r="K1895" i="32"/>
  <c r="H1895" i="32"/>
  <c r="D1895" i="32"/>
  <c r="L1895" i="32"/>
  <c r="G1895" i="32"/>
  <c r="B1891" i="32"/>
  <c r="F1891" i="32"/>
  <c r="J1891" i="32"/>
  <c r="E1891" i="32"/>
  <c r="I1891" i="32"/>
  <c r="G1891" i="32"/>
  <c r="D1891" i="32"/>
  <c r="L1891" i="32"/>
  <c r="H1891" i="32"/>
  <c r="C1891" i="32"/>
  <c r="K1891" i="32"/>
  <c r="B1883" i="32"/>
  <c r="F1883" i="32"/>
  <c r="J1883" i="32"/>
  <c r="E1883" i="32"/>
  <c r="I1883" i="32"/>
  <c r="G1883" i="32"/>
  <c r="D1883" i="32"/>
  <c r="L1883" i="32"/>
  <c r="H1883" i="32"/>
  <c r="K1883" i="32"/>
  <c r="C1883" i="32"/>
  <c r="B1875" i="32"/>
  <c r="F1875" i="32"/>
  <c r="J1875" i="32"/>
  <c r="E1875" i="32"/>
  <c r="I1875" i="32"/>
  <c r="G1875" i="32"/>
  <c r="D1875" i="32"/>
  <c r="L1875" i="32"/>
  <c r="H1875" i="32"/>
  <c r="C1875" i="32"/>
  <c r="K1875" i="32"/>
  <c r="B1867" i="32"/>
  <c r="F1867" i="32"/>
  <c r="J1867" i="32"/>
  <c r="E1867" i="32"/>
  <c r="I1867" i="32"/>
  <c r="G1867" i="32"/>
  <c r="D1867" i="32"/>
  <c r="L1867" i="32"/>
  <c r="H1867" i="32"/>
  <c r="K1867" i="32"/>
  <c r="C1867" i="32"/>
  <c r="B1859" i="32"/>
  <c r="F1859" i="32"/>
  <c r="J1859" i="32"/>
  <c r="E1859" i="32"/>
  <c r="I1859" i="32"/>
  <c r="G1859" i="32"/>
  <c r="D1859" i="32"/>
  <c r="L1859" i="32"/>
  <c r="H1859" i="32"/>
  <c r="C1859" i="32"/>
  <c r="K1859" i="32"/>
  <c r="B1851" i="32"/>
  <c r="F1851" i="32"/>
  <c r="J1851" i="32"/>
  <c r="E1851" i="32"/>
  <c r="I1851" i="32"/>
  <c r="G1851" i="32"/>
  <c r="D1851" i="32"/>
  <c r="L1851" i="32"/>
  <c r="H1851" i="32"/>
  <c r="K1851" i="32"/>
  <c r="C1851" i="32"/>
  <c r="B1847" i="32"/>
  <c r="F1847" i="32"/>
  <c r="J1847" i="32"/>
  <c r="E1847" i="32"/>
  <c r="I1847" i="32"/>
  <c r="C1847" i="32"/>
  <c r="K1847" i="32"/>
  <c r="H1847" i="32"/>
  <c r="D1847" i="32"/>
  <c r="L1847" i="32"/>
  <c r="G1847" i="32"/>
  <c r="B1839" i="32"/>
  <c r="F1839" i="32"/>
  <c r="J1839" i="32"/>
  <c r="E1839" i="32"/>
  <c r="I1839" i="32"/>
  <c r="C1839" i="32"/>
  <c r="K1839" i="32"/>
  <c r="H1839" i="32"/>
  <c r="L1839" i="32"/>
  <c r="D1839" i="32"/>
  <c r="G1839" i="32"/>
  <c r="B1831" i="32"/>
  <c r="F1831" i="32"/>
  <c r="J1831" i="32"/>
  <c r="E1831" i="32"/>
  <c r="I1831" i="32"/>
  <c r="C1831" i="32"/>
  <c r="K1831" i="32"/>
  <c r="H1831" i="32"/>
  <c r="D1831" i="32"/>
  <c r="L1831" i="32"/>
  <c r="G1831" i="32"/>
  <c r="B1823" i="32"/>
  <c r="F1823" i="32"/>
  <c r="J1823" i="32"/>
  <c r="E1823" i="32"/>
  <c r="I1823" i="32"/>
  <c r="C1823" i="32"/>
  <c r="K1823" i="32"/>
  <c r="H1823" i="32"/>
  <c r="L1823" i="32"/>
  <c r="D1823" i="32"/>
  <c r="G1823" i="32"/>
  <c r="B1815" i="32"/>
  <c r="F1815" i="32"/>
  <c r="J1815" i="32"/>
  <c r="E1815" i="32"/>
  <c r="I1815" i="32"/>
  <c r="C1815" i="32"/>
  <c r="K1815" i="32"/>
  <c r="H1815" i="32"/>
  <c r="D1815" i="32"/>
  <c r="L1815" i="32"/>
  <c r="G1815" i="32"/>
  <c r="B1807" i="32"/>
  <c r="F1807" i="32"/>
  <c r="J1807" i="32"/>
  <c r="E1807" i="32"/>
  <c r="I1807" i="32"/>
  <c r="C1807" i="32"/>
  <c r="K1807" i="32"/>
  <c r="H1807" i="32"/>
  <c r="L1807" i="32"/>
  <c r="D1807" i="32"/>
  <c r="G1807" i="32"/>
  <c r="B1799" i="32"/>
  <c r="F1799" i="32"/>
  <c r="J1799" i="32"/>
  <c r="E1799" i="32"/>
  <c r="I1799" i="32"/>
  <c r="C1799" i="32"/>
  <c r="K1799" i="32"/>
  <c r="H1799" i="32"/>
  <c r="D1799" i="32"/>
  <c r="L1799" i="32"/>
  <c r="G1799" i="32"/>
  <c r="B1791" i="32"/>
  <c r="F1791" i="32"/>
  <c r="J1791" i="32"/>
  <c r="E1791" i="32"/>
  <c r="I1791" i="32"/>
  <c r="G1791" i="32"/>
  <c r="D1791" i="32"/>
  <c r="L1791" i="32"/>
  <c r="K1791" i="32"/>
  <c r="C1791" i="32"/>
  <c r="H1791" i="32"/>
  <c r="B1783" i="32"/>
  <c r="F1783" i="32"/>
  <c r="J1783" i="32"/>
  <c r="E1783" i="32"/>
  <c r="I1783" i="32"/>
  <c r="G1783" i="32"/>
  <c r="D1783" i="32"/>
  <c r="L1783" i="32"/>
  <c r="H1783" i="32"/>
  <c r="C1783" i="32"/>
  <c r="K1783" i="32"/>
  <c r="B1775" i="32"/>
  <c r="F1775" i="32"/>
  <c r="J1775" i="32"/>
  <c r="E1775" i="32"/>
  <c r="I1775" i="32"/>
  <c r="G1775" i="32"/>
  <c r="D1775" i="32"/>
  <c r="L1775" i="32"/>
  <c r="K1775" i="32"/>
  <c r="C1775" i="32"/>
  <c r="H1775" i="32"/>
  <c r="B1767" i="32"/>
  <c r="F1767" i="32"/>
  <c r="J1767" i="32"/>
  <c r="E1767" i="32"/>
  <c r="I1767" i="32"/>
  <c r="G1767" i="32"/>
  <c r="D1767" i="32"/>
  <c r="L1767" i="32"/>
  <c r="H1767" i="32"/>
  <c r="C1767" i="32"/>
  <c r="K1767" i="32"/>
  <c r="B1759" i="32"/>
  <c r="F1759" i="32"/>
  <c r="J1759" i="32"/>
  <c r="E1759" i="32"/>
  <c r="I1759" i="32"/>
  <c r="G1759" i="32"/>
  <c r="D1759" i="32"/>
  <c r="L1759" i="32"/>
  <c r="K1759" i="32"/>
  <c r="C1759" i="32"/>
  <c r="H1759" i="32"/>
  <c r="B1751" i="32"/>
  <c r="F1751" i="32"/>
  <c r="J1751" i="32"/>
  <c r="E1751" i="32"/>
  <c r="I1751" i="32"/>
  <c r="G1751" i="32"/>
  <c r="D1751" i="32"/>
  <c r="L1751" i="32"/>
  <c r="H1751" i="32"/>
  <c r="C1751" i="32"/>
  <c r="K1751" i="32"/>
  <c r="B1743" i="32"/>
  <c r="F1743" i="32"/>
  <c r="J1743" i="32"/>
  <c r="E1743" i="32"/>
  <c r="I1743" i="32"/>
  <c r="G1743" i="32"/>
  <c r="D1743" i="32"/>
  <c r="L1743" i="32"/>
  <c r="K1743" i="32"/>
  <c r="C1743" i="32"/>
  <c r="H1743" i="32"/>
  <c r="B1739" i="32"/>
  <c r="F1739" i="32"/>
  <c r="J1739" i="32"/>
  <c r="E1739" i="32"/>
  <c r="I1739" i="32"/>
  <c r="C1739" i="32"/>
  <c r="K1739" i="32"/>
  <c r="H1739" i="32"/>
  <c r="L1739" i="32"/>
  <c r="G1739" i="32"/>
  <c r="D1739" i="32"/>
  <c r="B1731" i="32"/>
  <c r="F1731" i="32"/>
  <c r="J1731" i="32"/>
  <c r="E1731" i="32"/>
  <c r="I1731" i="32"/>
  <c r="C1731" i="32"/>
  <c r="K1731" i="32"/>
  <c r="H1731" i="32"/>
  <c r="D1731" i="32"/>
  <c r="G1731" i="32"/>
  <c r="L1731" i="32"/>
  <c r="B1723" i="32"/>
  <c r="F1723" i="32"/>
  <c r="J1723" i="32"/>
  <c r="E1723" i="32"/>
  <c r="I1723" i="32"/>
  <c r="C1723" i="32"/>
  <c r="K1723" i="32"/>
  <c r="H1723" i="32"/>
  <c r="L1723" i="32"/>
  <c r="G1723" i="32"/>
  <c r="D1723" i="32"/>
  <c r="B1715" i="32"/>
  <c r="F1715" i="32"/>
  <c r="J1715" i="32"/>
  <c r="E1715" i="32"/>
  <c r="I1715" i="32"/>
  <c r="C1715" i="32"/>
  <c r="K1715" i="32"/>
  <c r="H1715" i="32"/>
  <c r="D1715" i="32"/>
  <c r="G1715" i="32"/>
  <c r="L1715" i="32"/>
  <c r="B1707" i="32"/>
  <c r="F1707" i="32"/>
  <c r="J1707" i="32"/>
  <c r="E1707" i="32"/>
  <c r="I1707" i="32"/>
  <c r="C1707" i="32"/>
  <c r="K1707" i="32"/>
  <c r="H1707" i="32"/>
  <c r="L1707" i="32"/>
  <c r="G1707" i="32"/>
  <c r="D1707" i="32"/>
  <c r="B1699" i="32"/>
  <c r="F1699" i="32"/>
  <c r="J1699" i="32"/>
  <c r="E1699" i="32"/>
  <c r="I1699" i="32"/>
  <c r="C1699" i="32"/>
  <c r="K1699" i="32"/>
  <c r="H1699" i="32"/>
  <c r="D1699" i="32"/>
  <c r="G1699" i="32"/>
  <c r="L1699" i="32"/>
  <c r="B1691" i="32"/>
  <c r="F1691" i="32"/>
  <c r="J1691" i="32"/>
  <c r="E1691" i="32"/>
  <c r="I1691" i="32"/>
  <c r="C1691" i="32"/>
  <c r="K1691" i="32"/>
  <c r="H1691" i="32"/>
  <c r="L1691" i="32"/>
  <c r="G1691" i="32"/>
  <c r="D1691" i="32"/>
  <c r="B1683" i="32"/>
  <c r="F1683" i="32"/>
  <c r="J1683" i="32"/>
  <c r="E1683" i="32"/>
  <c r="I1683" i="32"/>
  <c r="C1683" i="32"/>
  <c r="K1683" i="32"/>
  <c r="H1683" i="32"/>
  <c r="D1683" i="32"/>
  <c r="L1683" i="32"/>
  <c r="G1683" i="32"/>
  <c r="B1675" i="32"/>
  <c r="F1675" i="32"/>
  <c r="J1675" i="32"/>
  <c r="E1675" i="32"/>
  <c r="I1675" i="32"/>
  <c r="C1675" i="32"/>
  <c r="K1675" i="32"/>
  <c r="H1675" i="32"/>
  <c r="L1675" i="32"/>
  <c r="G1675" i="32"/>
  <c r="D1675" i="32"/>
  <c r="B1671" i="32"/>
  <c r="F1671" i="32"/>
  <c r="J1671" i="32"/>
  <c r="E1671" i="32"/>
  <c r="I1671" i="32"/>
  <c r="G1671" i="32"/>
  <c r="D1671" i="32"/>
  <c r="L1671" i="32"/>
  <c r="H1671" i="32"/>
  <c r="C1671" i="32"/>
  <c r="K1671" i="32"/>
  <c r="B1663" i="32"/>
  <c r="F1663" i="32"/>
  <c r="J1663" i="32"/>
  <c r="E1663" i="32"/>
  <c r="I1663" i="32"/>
  <c r="G1663" i="32"/>
  <c r="D1663" i="32"/>
  <c r="L1663" i="32"/>
  <c r="K1663" i="32"/>
  <c r="H1663" i="32"/>
  <c r="C1663" i="32"/>
  <c r="B1655" i="32"/>
  <c r="F1655" i="32"/>
  <c r="J1655" i="32"/>
  <c r="E1655" i="32"/>
  <c r="I1655" i="32"/>
  <c r="G1655" i="32"/>
  <c r="D1655" i="32"/>
  <c r="L1655" i="32"/>
  <c r="H1655" i="32"/>
  <c r="C1655" i="32"/>
  <c r="K1655" i="32"/>
  <c r="B1647" i="32"/>
  <c r="F1647" i="32"/>
  <c r="J1647" i="32"/>
  <c r="E1647" i="32"/>
  <c r="I1647" i="32"/>
  <c r="G1647" i="32"/>
  <c r="D1647" i="32"/>
  <c r="L1647" i="32"/>
  <c r="K1647" i="32"/>
  <c r="C1647" i="32"/>
  <c r="H1647" i="32"/>
  <c r="B1639" i="32"/>
  <c r="F1639" i="32"/>
  <c r="J1639" i="32"/>
  <c r="E1639" i="32"/>
  <c r="I1639" i="32"/>
  <c r="G1639" i="32"/>
  <c r="D1639" i="32"/>
  <c r="L1639" i="32"/>
  <c r="H1639" i="32"/>
  <c r="C1639" i="32"/>
  <c r="K1639" i="32"/>
  <c r="B1627" i="32"/>
  <c r="F1627" i="32"/>
  <c r="J1627" i="32"/>
  <c r="E1627" i="32"/>
  <c r="I1627" i="32"/>
  <c r="C1627" i="32"/>
  <c r="K1627" i="32"/>
  <c r="H1627" i="32"/>
  <c r="L1627" i="32"/>
  <c r="G1627" i="32"/>
  <c r="D1627" i="32"/>
  <c r="B1619" i="32"/>
  <c r="F1619" i="32"/>
  <c r="J1619" i="32"/>
  <c r="E1619" i="32"/>
  <c r="I1619" i="32"/>
  <c r="C1619" i="32"/>
  <c r="K1619" i="32"/>
  <c r="H1619" i="32"/>
  <c r="D1619" i="32"/>
  <c r="L1619" i="32"/>
  <c r="G1619" i="32"/>
  <c r="B1603" i="32"/>
  <c r="F1603" i="32"/>
  <c r="J1603" i="32"/>
  <c r="E1603" i="32"/>
  <c r="I1603" i="32"/>
  <c r="C1603" i="32"/>
  <c r="K1603" i="32"/>
  <c r="H1603" i="32"/>
  <c r="D1603" i="32"/>
  <c r="G1603" i="32"/>
  <c r="L1603" i="32"/>
  <c r="B1595" i="32"/>
  <c r="F1595" i="32"/>
  <c r="J1595" i="32"/>
  <c r="E1595" i="32"/>
  <c r="I1595" i="32"/>
  <c r="C1595" i="32"/>
  <c r="K1595" i="32"/>
  <c r="H1595" i="32"/>
  <c r="L1595" i="32"/>
  <c r="G1595" i="32"/>
  <c r="D1595" i="32"/>
  <c r="B1591" i="32"/>
  <c r="F1591" i="32"/>
  <c r="J1591" i="32"/>
  <c r="E1591" i="32"/>
  <c r="I1591" i="32"/>
  <c r="G1591" i="32"/>
  <c r="D1591" i="32"/>
  <c r="L1591" i="32"/>
  <c r="H1591" i="32"/>
  <c r="C1591" i="32"/>
  <c r="K1591" i="32"/>
  <c r="B1587" i="32"/>
  <c r="F1587" i="32"/>
  <c r="J1587" i="32"/>
  <c r="E1587" i="32"/>
  <c r="I1587" i="32"/>
  <c r="C1587" i="32"/>
  <c r="K1587" i="32"/>
  <c r="H1587" i="32"/>
  <c r="D1587" i="32"/>
  <c r="L1587" i="32"/>
  <c r="G1587" i="32"/>
  <c r="B1583" i="32"/>
  <c r="F1583" i="32"/>
  <c r="J1583" i="32"/>
  <c r="E1583" i="32"/>
  <c r="I1583" i="32"/>
  <c r="G1583" i="32"/>
  <c r="D1583" i="32"/>
  <c r="L1583" i="32"/>
  <c r="K1583" i="32"/>
  <c r="C1583" i="32"/>
  <c r="H1583" i="32"/>
  <c r="B1579" i="32"/>
  <c r="F1579" i="32"/>
  <c r="J1579" i="32"/>
  <c r="E1579" i="32"/>
  <c r="I1579" i="32"/>
  <c r="C1579" i="32"/>
  <c r="K1579" i="32"/>
  <c r="H1579" i="32"/>
  <c r="L1579" i="32"/>
  <c r="G1579" i="32"/>
  <c r="D1579" i="32"/>
  <c r="B1575" i="32"/>
  <c r="F1575" i="32"/>
  <c r="J1575" i="32"/>
  <c r="E1575" i="32"/>
  <c r="I1575" i="32"/>
  <c r="G1575" i="32"/>
  <c r="D1575" i="32"/>
  <c r="L1575" i="32"/>
  <c r="H1575" i="32"/>
  <c r="C1575" i="32"/>
  <c r="K1575" i="32"/>
  <c r="B1571" i="32"/>
  <c r="F1571" i="32"/>
  <c r="J1571" i="32"/>
  <c r="E1571" i="32"/>
  <c r="I1571" i="32"/>
  <c r="C1571" i="32"/>
  <c r="K1571" i="32"/>
  <c r="H1571" i="32"/>
  <c r="D1571" i="32"/>
  <c r="G1571" i="32"/>
  <c r="L1571" i="32"/>
  <c r="B1567" i="32"/>
  <c r="F1567" i="32"/>
  <c r="J1567" i="32"/>
  <c r="E1567" i="32"/>
  <c r="I1567" i="32"/>
  <c r="G1567" i="32"/>
  <c r="D1567" i="32"/>
  <c r="L1567" i="32"/>
  <c r="K1567" i="32"/>
  <c r="H1567" i="32"/>
  <c r="C1567" i="32"/>
  <c r="B1563" i="32"/>
  <c r="F1563" i="32"/>
  <c r="J1563" i="32"/>
  <c r="E1563" i="32"/>
  <c r="I1563" i="32"/>
  <c r="C1563" i="32"/>
  <c r="K1563" i="32"/>
  <c r="H1563" i="32"/>
  <c r="L1563" i="32"/>
  <c r="G1563" i="32"/>
  <c r="D1563" i="32"/>
  <c r="B1559" i="32"/>
  <c r="F1559" i="32"/>
  <c r="J1559" i="32"/>
  <c r="E1559" i="32"/>
  <c r="I1559" i="32"/>
  <c r="G1559" i="32"/>
  <c r="D1559" i="32"/>
  <c r="L1559" i="32"/>
  <c r="H1559" i="32"/>
  <c r="C1559" i="32"/>
  <c r="K1559" i="32"/>
  <c r="B1555" i="32"/>
  <c r="F1555" i="32"/>
  <c r="J1555" i="32"/>
  <c r="E1555" i="32"/>
  <c r="I1555" i="32"/>
  <c r="C1555" i="32"/>
  <c r="K1555" i="32"/>
  <c r="H1555" i="32"/>
  <c r="D1555" i="32"/>
  <c r="L1555" i="32"/>
  <c r="G1555" i="32"/>
  <c r="B1551" i="32"/>
  <c r="F1551" i="32"/>
  <c r="J1551" i="32"/>
  <c r="E1551" i="32"/>
  <c r="I1551" i="32"/>
  <c r="G1551" i="32"/>
  <c r="D1551" i="32"/>
  <c r="L1551" i="32"/>
  <c r="K1551" i="32"/>
  <c r="C1551" i="32"/>
  <c r="H1551" i="32"/>
  <c r="B1547" i="32"/>
  <c r="F1547" i="32"/>
  <c r="J1547" i="32"/>
  <c r="E1547" i="32"/>
  <c r="I1547" i="32"/>
  <c r="C1547" i="32"/>
  <c r="K1547" i="32"/>
  <c r="H1547" i="32"/>
  <c r="L1547" i="32"/>
  <c r="G1547" i="32"/>
  <c r="D1547" i="32"/>
  <c r="B1543" i="32"/>
  <c r="F1543" i="32"/>
  <c r="J1543" i="32"/>
  <c r="E1543" i="32"/>
  <c r="I1543" i="32"/>
  <c r="G1543" i="32"/>
  <c r="D1543" i="32"/>
  <c r="L1543" i="32"/>
  <c r="H1543" i="32"/>
  <c r="C1543" i="32"/>
  <c r="K1543" i="32"/>
  <c r="B1539" i="32"/>
  <c r="F1539" i="32"/>
  <c r="J1539" i="32"/>
  <c r="E1539" i="32"/>
  <c r="I1539" i="32"/>
  <c r="C1539" i="32"/>
  <c r="K1539" i="32"/>
  <c r="H1539" i="32"/>
  <c r="D1539" i="32"/>
  <c r="G1539" i="32"/>
  <c r="L1539" i="32"/>
  <c r="B1535" i="32"/>
  <c r="F1535" i="32"/>
  <c r="J1535" i="32"/>
  <c r="E1535" i="32"/>
  <c r="I1535" i="32"/>
  <c r="G1535" i="32"/>
  <c r="D1535" i="32"/>
  <c r="L1535" i="32"/>
  <c r="K1535" i="32"/>
  <c r="H1535" i="32"/>
  <c r="C1535" i="32"/>
  <c r="B1531" i="32"/>
  <c r="F1531" i="32"/>
  <c r="J1531" i="32"/>
  <c r="E1531" i="32"/>
  <c r="I1531" i="32"/>
  <c r="C1531" i="32"/>
  <c r="K1531" i="32"/>
  <c r="H1531" i="32"/>
  <c r="L1531" i="32"/>
  <c r="G1531" i="32"/>
  <c r="D1531" i="32"/>
  <c r="B1527" i="32"/>
  <c r="F1527" i="32"/>
  <c r="J1527" i="32"/>
  <c r="E1527" i="32"/>
  <c r="I1527" i="32"/>
  <c r="G1527" i="32"/>
  <c r="D1527" i="32"/>
  <c r="L1527" i="32"/>
  <c r="H1527" i="32"/>
  <c r="C1527" i="32"/>
  <c r="K1527" i="32"/>
  <c r="B1523" i="32"/>
  <c r="F1523" i="32"/>
  <c r="J1523" i="32"/>
  <c r="E1523" i="32"/>
  <c r="I1523" i="32"/>
  <c r="C1523" i="32"/>
  <c r="K1523" i="32"/>
  <c r="H1523" i="32"/>
  <c r="D1523" i="32"/>
  <c r="L1523" i="32"/>
  <c r="G1523" i="32"/>
  <c r="B1519" i="32"/>
  <c r="F1519" i="32"/>
  <c r="J1519" i="32"/>
  <c r="E1519" i="32"/>
  <c r="I1519" i="32"/>
  <c r="G1519" i="32"/>
  <c r="D1519" i="32"/>
  <c r="L1519" i="32"/>
  <c r="K1519" i="32"/>
  <c r="C1519" i="32"/>
  <c r="H1519" i="32"/>
  <c r="B1515" i="32"/>
  <c r="F1515" i="32"/>
  <c r="J1515" i="32"/>
  <c r="E1515" i="32"/>
  <c r="I1515" i="32"/>
  <c r="C1515" i="32"/>
  <c r="K1515" i="32"/>
  <c r="H1515" i="32"/>
  <c r="L1515" i="32"/>
  <c r="G1515" i="32"/>
  <c r="D1515" i="32"/>
  <c r="B1511" i="32"/>
  <c r="F1511" i="32"/>
  <c r="J1511" i="32"/>
  <c r="E1511" i="32"/>
  <c r="I1511" i="32"/>
  <c r="G1511" i="32"/>
  <c r="D1511" i="32"/>
  <c r="L1511" i="32"/>
  <c r="H1511" i="32"/>
  <c r="C1511" i="32"/>
  <c r="K1511" i="32"/>
  <c r="B1507" i="32"/>
  <c r="F1507" i="32"/>
  <c r="J1507" i="32"/>
  <c r="E1507" i="32"/>
  <c r="I1507" i="32"/>
  <c r="C1507" i="32"/>
  <c r="K1507" i="32"/>
  <c r="H1507" i="32"/>
  <c r="D1507" i="32"/>
  <c r="G1507" i="32"/>
  <c r="L1507" i="32"/>
  <c r="B1499" i="32"/>
  <c r="F1499" i="32"/>
  <c r="J1499" i="32"/>
  <c r="E1499" i="32"/>
  <c r="I1499" i="32"/>
  <c r="C1499" i="32"/>
  <c r="K1499" i="32"/>
  <c r="H1499" i="32"/>
  <c r="L1499" i="32"/>
  <c r="G1499" i="32"/>
  <c r="D1499" i="32"/>
  <c r="B1495" i="32"/>
  <c r="F1495" i="32"/>
  <c r="J1495" i="32"/>
  <c r="E1495" i="32"/>
  <c r="I1495" i="32"/>
  <c r="G1495" i="32"/>
  <c r="D1495" i="32"/>
  <c r="L1495" i="32"/>
  <c r="H1495" i="32"/>
  <c r="C1495" i="32"/>
  <c r="K1495" i="32"/>
  <c r="B1487" i="32"/>
  <c r="F1487" i="32"/>
  <c r="J1487" i="32"/>
  <c r="E1487" i="32"/>
  <c r="I1487" i="32"/>
  <c r="G1487" i="32"/>
  <c r="D1487" i="32"/>
  <c r="L1487" i="32"/>
  <c r="K1487" i="32"/>
  <c r="C1487" i="32"/>
  <c r="H1487" i="32"/>
  <c r="B1479" i="32"/>
  <c r="F1479" i="32"/>
  <c r="J1479" i="32"/>
  <c r="E1479" i="32"/>
  <c r="I1479" i="32"/>
  <c r="G1479" i="32"/>
  <c r="D1479" i="32"/>
  <c r="L1479" i="32"/>
  <c r="H1479" i="32"/>
  <c r="C1479" i="32"/>
  <c r="K1479" i="32"/>
  <c r="B1471" i="32"/>
  <c r="F1471" i="32"/>
  <c r="J1471" i="32"/>
  <c r="E1471" i="32"/>
  <c r="I1471" i="32"/>
  <c r="G1471" i="32"/>
  <c r="D1471" i="32"/>
  <c r="L1471" i="32"/>
  <c r="K1471" i="32"/>
  <c r="H1471" i="32"/>
  <c r="C1471" i="32"/>
  <c r="B1467" i="32"/>
  <c r="F1467" i="32"/>
  <c r="J1467" i="32"/>
  <c r="E1467" i="32"/>
  <c r="I1467" i="32"/>
  <c r="C1467" i="32"/>
  <c r="K1467" i="32"/>
  <c r="H1467" i="32"/>
  <c r="L1467" i="32"/>
  <c r="G1467" i="32"/>
  <c r="D1467" i="32"/>
  <c r="B1459" i="32"/>
  <c r="F1459" i="32"/>
  <c r="J1459" i="32"/>
  <c r="E1459" i="32"/>
  <c r="I1459" i="32"/>
  <c r="C1459" i="32"/>
  <c r="K1459" i="32"/>
  <c r="H1459" i="32"/>
  <c r="D1459" i="32"/>
  <c r="L1459" i="32"/>
  <c r="G1459" i="32"/>
  <c r="B1451" i="32"/>
  <c r="F1451" i="32"/>
  <c r="J1451" i="32"/>
  <c r="E1451" i="32"/>
  <c r="I1451" i="32"/>
  <c r="C1451" i="32"/>
  <c r="K1451" i="32"/>
  <c r="H1451" i="32"/>
  <c r="L1451" i="32"/>
  <c r="G1451" i="32"/>
  <c r="D1451" i="32"/>
  <c r="B1447" i="32"/>
  <c r="F1447" i="32"/>
  <c r="J1447" i="32"/>
  <c r="E1447" i="32"/>
  <c r="I1447" i="32"/>
  <c r="G1447" i="32"/>
  <c r="D1447" i="32"/>
  <c r="L1447" i="32"/>
  <c r="H1447" i="32"/>
  <c r="C1447" i="32"/>
  <c r="K1447" i="32"/>
  <c r="B1439" i="32"/>
  <c r="F1439" i="32"/>
  <c r="J1439" i="32"/>
  <c r="E1439" i="32"/>
  <c r="I1439" i="32"/>
  <c r="G1439" i="32"/>
  <c r="D1439" i="32"/>
  <c r="L1439" i="32"/>
  <c r="K1439" i="32"/>
  <c r="H1439" i="32"/>
  <c r="C1439" i="32"/>
  <c r="B1435" i="32"/>
  <c r="F1435" i="32"/>
  <c r="J1435" i="32"/>
  <c r="E1435" i="32"/>
  <c r="I1435" i="32"/>
  <c r="C1435" i="32"/>
  <c r="K1435" i="32"/>
  <c r="H1435" i="32"/>
  <c r="L1435" i="32"/>
  <c r="G1435" i="32"/>
  <c r="D1435" i="32"/>
  <c r="B1427" i="32"/>
  <c r="F1427" i="32"/>
  <c r="J1427" i="32"/>
  <c r="E1427" i="32"/>
  <c r="I1427" i="32"/>
  <c r="C1427" i="32"/>
  <c r="K1427" i="32"/>
  <c r="H1427" i="32"/>
  <c r="D1427" i="32"/>
  <c r="L1427" i="32"/>
  <c r="G1427" i="32"/>
  <c r="B1419" i="32"/>
  <c r="F1419" i="32"/>
  <c r="J1419" i="32"/>
  <c r="E1419" i="32"/>
  <c r="I1419" i="32"/>
  <c r="C1419" i="32"/>
  <c r="K1419" i="32"/>
  <c r="H1419" i="32"/>
  <c r="L1419" i="32"/>
  <c r="G1419" i="32"/>
  <c r="D1419" i="32"/>
  <c r="B1415" i="32"/>
  <c r="F1415" i="32"/>
  <c r="J1415" i="32"/>
  <c r="E1415" i="32"/>
  <c r="I1415" i="32"/>
  <c r="G1415" i="32"/>
  <c r="D1415" i="32"/>
  <c r="L1415" i="32"/>
  <c r="H1415" i="32"/>
  <c r="C1415" i="32"/>
  <c r="K1415" i="32"/>
  <c r="B1407" i="32"/>
  <c r="F1407" i="32"/>
  <c r="J1407" i="32"/>
  <c r="E1407" i="32"/>
  <c r="I1407" i="32"/>
  <c r="G1407" i="32"/>
  <c r="D1407" i="32"/>
  <c r="L1407" i="32"/>
  <c r="K1407" i="32"/>
  <c r="H1407" i="32"/>
  <c r="C1407" i="32"/>
  <c r="B1399" i="32"/>
  <c r="F1399" i="32"/>
  <c r="J1399" i="32"/>
  <c r="E1399" i="32"/>
  <c r="I1399" i="32"/>
  <c r="G1399" i="32"/>
  <c r="D1399" i="32"/>
  <c r="L1399" i="32"/>
  <c r="H1399" i="32"/>
  <c r="C1399" i="32"/>
  <c r="K1399" i="32"/>
  <c r="B1391" i="32"/>
  <c r="F1391" i="32"/>
  <c r="J1391" i="32"/>
  <c r="E1391" i="32"/>
  <c r="I1391" i="32"/>
  <c r="G1391" i="32"/>
  <c r="D1391" i="32"/>
  <c r="L1391" i="32"/>
  <c r="K1391" i="32"/>
  <c r="C1391" i="32"/>
  <c r="H1391" i="32"/>
  <c r="B1387" i="32"/>
  <c r="F1387" i="32"/>
  <c r="J1387" i="32"/>
  <c r="E1387" i="32"/>
  <c r="I1387" i="32"/>
  <c r="C1387" i="32"/>
  <c r="K1387" i="32"/>
  <c r="H1387" i="32"/>
  <c r="L1387" i="32"/>
  <c r="G1387" i="32"/>
  <c r="D1387" i="32"/>
  <c r="B1379" i="32"/>
  <c r="F1379" i="32"/>
  <c r="J1379" i="32"/>
  <c r="E1379" i="32"/>
  <c r="I1379" i="32"/>
  <c r="C1379" i="32"/>
  <c r="K1379" i="32"/>
  <c r="H1379" i="32"/>
  <c r="D1379" i="32"/>
  <c r="G1379" i="32"/>
  <c r="L1379" i="32"/>
  <c r="B1371" i="32"/>
  <c r="F1371" i="32"/>
  <c r="J1371" i="32"/>
  <c r="E1371" i="32"/>
  <c r="I1371" i="32"/>
  <c r="C1371" i="32"/>
  <c r="K1371" i="32"/>
  <c r="H1371" i="32"/>
  <c r="L1371" i="32"/>
  <c r="G1371" i="32"/>
  <c r="D1371" i="32"/>
  <c r="B1363" i="32"/>
  <c r="F1363" i="32"/>
  <c r="J1363" i="32"/>
  <c r="E1363" i="32"/>
  <c r="I1363" i="32"/>
  <c r="C1363" i="32"/>
  <c r="K1363" i="32"/>
  <c r="H1363" i="32"/>
  <c r="D1363" i="32"/>
  <c r="L1363" i="32"/>
  <c r="G1363" i="32"/>
  <c r="B1359" i="32"/>
  <c r="F1359" i="32"/>
  <c r="J1359" i="32"/>
  <c r="E1359" i="32"/>
  <c r="I1359" i="32"/>
  <c r="G1359" i="32"/>
  <c r="D1359" i="32"/>
  <c r="L1359" i="32"/>
  <c r="K1359" i="32"/>
  <c r="H1359" i="32"/>
  <c r="C1359" i="32"/>
  <c r="B1351" i="32"/>
  <c r="F1351" i="32"/>
  <c r="J1351" i="32"/>
  <c r="E1351" i="32"/>
  <c r="I1351" i="32"/>
  <c r="G1351" i="32"/>
  <c r="D1351" i="32"/>
  <c r="L1351" i="32"/>
  <c r="H1351" i="32"/>
  <c r="C1351" i="32"/>
  <c r="K1351" i="32"/>
  <c r="B1343" i="32"/>
  <c r="F1343" i="32"/>
  <c r="J1343" i="32"/>
  <c r="E1343" i="32"/>
  <c r="I1343" i="32"/>
  <c r="G1343" i="32"/>
  <c r="D1343" i="32"/>
  <c r="L1343" i="32"/>
  <c r="K1343" i="32"/>
  <c r="H1343" i="32"/>
  <c r="C1343" i="32"/>
  <c r="B1339" i="32"/>
  <c r="F1339" i="32"/>
  <c r="J1339" i="32"/>
  <c r="E1339" i="32"/>
  <c r="I1339" i="32"/>
  <c r="C1339" i="32"/>
  <c r="K1339" i="32"/>
  <c r="H1339" i="32"/>
  <c r="L1339" i="32"/>
  <c r="G1339" i="32"/>
  <c r="D1339" i="32"/>
  <c r="B1331" i="32"/>
  <c r="F1331" i="32"/>
  <c r="J1331" i="32"/>
  <c r="E1331" i="32"/>
  <c r="I1331" i="32"/>
  <c r="C1331" i="32"/>
  <c r="K1331" i="32"/>
  <c r="H1331" i="32"/>
  <c r="D1331" i="32"/>
  <c r="L1331" i="32"/>
  <c r="G1331" i="32"/>
  <c r="B1323" i="32"/>
  <c r="F1323" i="32"/>
  <c r="J1323" i="32"/>
  <c r="E1323" i="32"/>
  <c r="I1323" i="32"/>
  <c r="C1323" i="32"/>
  <c r="K1323" i="32"/>
  <c r="H1323" i="32"/>
  <c r="L1323" i="32"/>
  <c r="G1323" i="32"/>
  <c r="D1323" i="32"/>
  <c r="B1319" i="32"/>
  <c r="F1319" i="32"/>
  <c r="J1319" i="32"/>
  <c r="E1319" i="32"/>
  <c r="I1319" i="32"/>
  <c r="G1319" i="32"/>
  <c r="D1319" i="32"/>
  <c r="L1319" i="32"/>
  <c r="H1319" i="32"/>
  <c r="C1319" i="32"/>
  <c r="K1319" i="32"/>
  <c r="B1311" i="32"/>
  <c r="F1311" i="32"/>
  <c r="J1311" i="32"/>
  <c r="E1311" i="32"/>
  <c r="I1311" i="32"/>
  <c r="G1311" i="32"/>
  <c r="D1311" i="32"/>
  <c r="L1311" i="32"/>
  <c r="K1311" i="32"/>
  <c r="H1311" i="32"/>
  <c r="C1311" i="32"/>
  <c r="B1307" i="32"/>
  <c r="F1307" i="32"/>
  <c r="J1307" i="32"/>
  <c r="E1307" i="32"/>
  <c r="I1307" i="32"/>
  <c r="C1307" i="32"/>
  <c r="K1307" i="32"/>
  <c r="H1307" i="32"/>
  <c r="L1307" i="32"/>
  <c r="G1307" i="32"/>
  <c r="D1307" i="32"/>
  <c r="B1299" i="32"/>
  <c r="F1299" i="32"/>
  <c r="J1299" i="32"/>
  <c r="E1299" i="32"/>
  <c r="I1299" i="32"/>
  <c r="C1299" i="32"/>
  <c r="K1299" i="32"/>
  <c r="H1299" i="32"/>
  <c r="D1299" i="32"/>
  <c r="L1299" i="32"/>
  <c r="G1299" i="32"/>
  <c r="B1291" i="32"/>
  <c r="F1291" i="32"/>
  <c r="J1291" i="32"/>
  <c r="E1291" i="32"/>
  <c r="I1291" i="32"/>
  <c r="C1291" i="32"/>
  <c r="K1291" i="32"/>
  <c r="H1291" i="32"/>
  <c r="L1291" i="32"/>
  <c r="G1291" i="32"/>
  <c r="D1291" i="32"/>
  <c r="B1283" i="32"/>
  <c r="F1283" i="32"/>
  <c r="J1283" i="32"/>
  <c r="E1283" i="32"/>
  <c r="I1283" i="32"/>
  <c r="C1283" i="32"/>
  <c r="K1283" i="32"/>
  <c r="H1283" i="32"/>
  <c r="D1283" i="32"/>
  <c r="L1283" i="32"/>
  <c r="G1283" i="32"/>
  <c r="B1279" i="32"/>
  <c r="F1279" i="32"/>
  <c r="J1279" i="32"/>
  <c r="E1279" i="32"/>
  <c r="I1279" i="32"/>
  <c r="G1279" i="32"/>
  <c r="D1279" i="32"/>
  <c r="L1279" i="32"/>
  <c r="K1279" i="32"/>
  <c r="H1279" i="32"/>
  <c r="C1279" i="32"/>
  <c r="B1271" i="32"/>
  <c r="F1271" i="32"/>
  <c r="J1271" i="32"/>
  <c r="E1271" i="32"/>
  <c r="I1271" i="32"/>
  <c r="G1271" i="32"/>
  <c r="D1271" i="32"/>
  <c r="L1271" i="32"/>
  <c r="H1271" i="32"/>
  <c r="C1271" i="32"/>
  <c r="K1271" i="32"/>
  <c r="B1263" i="32"/>
  <c r="F1263" i="32"/>
  <c r="J1263" i="32"/>
  <c r="E1263" i="32"/>
  <c r="I1263" i="32"/>
  <c r="G1263" i="32"/>
  <c r="D1263" i="32"/>
  <c r="L1263" i="32"/>
  <c r="K1263" i="32"/>
  <c r="H1263" i="32"/>
  <c r="C1263" i="32"/>
  <c r="B1259" i="32"/>
  <c r="F1259" i="32"/>
  <c r="J1259" i="32"/>
  <c r="E1259" i="32"/>
  <c r="I1259" i="32"/>
  <c r="C1259" i="32"/>
  <c r="K1259" i="32"/>
  <c r="H1259" i="32"/>
  <c r="L1259" i="32"/>
  <c r="G1259" i="32"/>
  <c r="D1259" i="32"/>
  <c r="B1251" i="32"/>
  <c r="F1251" i="32"/>
  <c r="J1251" i="32"/>
  <c r="E1251" i="32"/>
  <c r="I1251" i="32"/>
  <c r="C1251" i="32"/>
  <c r="K1251" i="32"/>
  <c r="H1251" i="32"/>
  <c r="D1251" i="32"/>
  <c r="L1251" i="32"/>
  <c r="G1251" i="32"/>
  <c r="B1247" i="32"/>
  <c r="F1247" i="32"/>
  <c r="J1247" i="32"/>
  <c r="E1247" i="32"/>
  <c r="I1247" i="32"/>
  <c r="G1247" i="32"/>
  <c r="D1247" i="32"/>
  <c r="L1247" i="32"/>
  <c r="K1247" i="32"/>
  <c r="H1247" i="32"/>
  <c r="C1247" i="32"/>
  <c r="B1239" i="32"/>
  <c r="F1239" i="32"/>
  <c r="J1239" i="32"/>
  <c r="E1239" i="32"/>
  <c r="I1239" i="32"/>
  <c r="G1239" i="32"/>
  <c r="D1239" i="32"/>
  <c r="L1239" i="32"/>
  <c r="H1239" i="32"/>
  <c r="C1239" i="32"/>
  <c r="K1239" i="32"/>
  <c r="B1231" i="32"/>
  <c r="F1231" i="32"/>
  <c r="J1231" i="32"/>
  <c r="E1231" i="32"/>
  <c r="I1231" i="32"/>
  <c r="G1231" i="32"/>
  <c r="D1231" i="32"/>
  <c r="L1231" i="32"/>
  <c r="K1231" i="32"/>
  <c r="H1231" i="32"/>
  <c r="C1231" i="32"/>
  <c r="B1227" i="32"/>
  <c r="F1227" i="32"/>
  <c r="J1227" i="32"/>
  <c r="E1227" i="32"/>
  <c r="I1227" i="32"/>
  <c r="C1227" i="32"/>
  <c r="K1227" i="32"/>
  <c r="H1227" i="32"/>
  <c r="L1227" i="32"/>
  <c r="G1227" i="32"/>
  <c r="D1227" i="32"/>
  <c r="B1219" i="32"/>
  <c r="F1219" i="32"/>
  <c r="J1219" i="32"/>
  <c r="E1219" i="32"/>
  <c r="I1219" i="32"/>
  <c r="C1219" i="32"/>
  <c r="K1219" i="32"/>
  <c r="H1219" i="32"/>
  <c r="D1219" i="32"/>
  <c r="L1219" i="32"/>
  <c r="G1219" i="32"/>
  <c r="B1211" i="32"/>
  <c r="F1211" i="32"/>
  <c r="J1211" i="32"/>
  <c r="E1211" i="32"/>
  <c r="I1211" i="32"/>
  <c r="C1211" i="32"/>
  <c r="K1211" i="32"/>
  <c r="H1211" i="32"/>
  <c r="L1211" i="32"/>
  <c r="G1211" i="32"/>
  <c r="D1211" i="32"/>
  <c r="B1203" i="32"/>
  <c r="F1203" i="32"/>
  <c r="J1203" i="32"/>
  <c r="E1203" i="32"/>
  <c r="I1203" i="32"/>
  <c r="C1203" i="32"/>
  <c r="K1203" i="32"/>
  <c r="H1203" i="32"/>
  <c r="D1203" i="32"/>
  <c r="L1203" i="32"/>
  <c r="G1203" i="32"/>
  <c r="B1195" i="32"/>
  <c r="F1195" i="32"/>
  <c r="J1195" i="32"/>
  <c r="E1195" i="32"/>
  <c r="I1195" i="32"/>
  <c r="C1195" i="32"/>
  <c r="K1195" i="32"/>
  <c r="H1195" i="32"/>
  <c r="L1195" i="32"/>
  <c r="G1195" i="32"/>
  <c r="D1195" i="32"/>
  <c r="B1187" i="32"/>
  <c r="F1187" i="32"/>
  <c r="J1187" i="32"/>
  <c r="E1187" i="32"/>
  <c r="I1187" i="32"/>
  <c r="C1187" i="32"/>
  <c r="K1187" i="32"/>
  <c r="H1187" i="32"/>
  <c r="D1187" i="32"/>
  <c r="L1187" i="32"/>
  <c r="G1187" i="32"/>
  <c r="B1179" i="32"/>
  <c r="F1179" i="32"/>
  <c r="J1179" i="32"/>
  <c r="E1179" i="32"/>
  <c r="I1179" i="32"/>
  <c r="C1179" i="32"/>
  <c r="K1179" i="32"/>
  <c r="H1179" i="32"/>
  <c r="L1179" i="32"/>
  <c r="G1179" i="32"/>
  <c r="D1179" i="32"/>
  <c r="B1175" i="32"/>
  <c r="F1175" i="32"/>
  <c r="J1175" i="32"/>
  <c r="E1175" i="32"/>
  <c r="I1175" i="32"/>
  <c r="G1175" i="32"/>
  <c r="D1175" i="32"/>
  <c r="L1175" i="32"/>
  <c r="H1175" i="32"/>
  <c r="C1175" i="32"/>
  <c r="K1175" i="32"/>
  <c r="B1167" i="32"/>
  <c r="F1167" i="32"/>
  <c r="J1167" i="32"/>
  <c r="E1167" i="32"/>
  <c r="I1167" i="32"/>
  <c r="G1167" i="32"/>
  <c r="D1167" i="32"/>
  <c r="L1167" i="32"/>
  <c r="K1167" i="32"/>
  <c r="H1167" i="32"/>
  <c r="C1167" i="32"/>
  <c r="B1159" i="32"/>
  <c r="F1159" i="32"/>
  <c r="J1159" i="32"/>
  <c r="E1159" i="32"/>
  <c r="I1159" i="32"/>
  <c r="G1159" i="32"/>
  <c r="D1159" i="32"/>
  <c r="L1159" i="32"/>
  <c r="H1159" i="32"/>
  <c r="C1159" i="32"/>
  <c r="K1159" i="32"/>
  <c r="B1151" i="32"/>
  <c r="F1151" i="32"/>
  <c r="J1151" i="32"/>
  <c r="E1151" i="32"/>
  <c r="I1151" i="32"/>
  <c r="G1151" i="32"/>
  <c r="D1151" i="32"/>
  <c r="L1151" i="32"/>
  <c r="K1151" i="32"/>
  <c r="H1151" i="32"/>
  <c r="C1151" i="32"/>
  <c r="B1143" i="32"/>
  <c r="F1143" i="32"/>
  <c r="J1143" i="32"/>
  <c r="E1143" i="32"/>
  <c r="I1143" i="32"/>
  <c r="G1143" i="32"/>
  <c r="D1143" i="32"/>
  <c r="L1143" i="32"/>
  <c r="H1143" i="32"/>
  <c r="C1143" i="32"/>
  <c r="K1143" i="32"/>
  <c r="B1135" i="32"/>
  <c r="F1135" i="32"/>
  <c r="J1135" i="32"/>
  <c r="E1135" i="32"/>
  <c r="I1135" i="32"/>
  <c r="G1135" i="32"/>
  <c r="D1135" i="32"/>
  <c r="L1135" i="32"/>
  <c r="K1135" i="32"/>
  <c r="H1135" i="32"/>
  <c r="C1135" i="32"/>
  <c r="B1131" i="32"/>
  <c r="F1131" i="32"/>
  <c r="J1131" i="32"/>
  <c r="E1131" i="32"/>
  <c r="I1131" i="32"/>
  <c r="C1131" i="32"/>
  <c r="K1131" i="32"/>
  <c r="H1131" i="32"/>
  <c r="L1131" i="32"/>
  <c r="G1131" i="32"/>
  <c r="D1131" i="32"/>
  <c r="B1123" i="32"/>
  <c r="F1123" i="32"/>
  <c r="J1123" i="32"/>
  <c r="E1123" i="32"/>
  <c r="I1123" i="32"/>
  <c r="C1123" i="32"/>
  <c r="K1123" i="32"/>
  <c r="H1123" i="32"/>
  <c r="D1123" i="32"/>
  <c r="L1123" i="32"/>
  <c r="G1123" i="32"/>
  <c r="B1115" i="32"/>
  <c r="F1115" i="32"/>
  <c r="J1115" i="32"/>
  <c r="E1115" i="32"/>
  <c r="I1115" i="32"/>
  <c r="C1115" i="32"/>
  <c r="K1115" i="32"/>
  <c r="H1115" i="32"/>
  <c r="L1115" i="32"/>
  <c r="G1115" i="32"/>
  <c r="D1115" i="32"/>
  <c r="B1111" i="32"/>
  <c r="F1111" i="32"/>
  <c r="J1111" i="32"/>
  <c r="E1111" i="32"/>
  <c r="I1111" i="32"/>
  <c r="G1111" i="32"/>
  <c r="D1111" i="32"/>
  <c r="L1111" i="32"/>
  <c r="H1111" i="32"/>
  <c r="C1111" i="32"/>
  <c r="K1111" i="32"/>
  <c r="B1103" i="32"/>
  <c r="F1103" i="32"/>
  <c r="J1103" i="32"/>
  <c r="E1103" i="32"/>
  <c r="I1103" i="32"/>
  <c r="G1103" i="32"/>
  <c r="D1103" i="32"/>
  <c r="L1103" i="32"/>
  <c r="K1103" i="32"/>
  <c r="H1103" i="32"/>
  <c r="C1103" i="32"/>
  <c r="B1095" i="32"/>
  <c r="F1095" i="32"/>
  <c r="J1095" i="32"/>
  <c r="E1095" i="32"/>
  <c r="I1095" i="32"/>
  <c r="G1095" i="32"/>
  <c r="D1095" i="32"/>
  <c r="L1095" i="32"/>
  <c r="H1095" i="32"/>
  <c r="C1095" i="32"/>
  <c r="K1095" i="32"/>
  <c r="B1087" i="32"/>
  <c r="F1087" i="32"/>
  <c r="J1087" i="32"/>
  <c r="E1087" i="32"/>
  <c r="I1087" i="32"/>
  <c r="G1087" i="32"/>
  <c r="D1087" i="32"/>
  <c r="L1087" i="32"/>
  <c r="K1087" i="32"/>
  <c r="H1087" i="32"/>
  <c r="C1087" i="32"/>
  <c r="B1079" i="32"/>
  <c r="F1079" i="32"/>
  <c r="J1079" i="32"/>
  <c r="E1079" i="32"/>
  <c r="I1079" i="32"/>
  <c r="G1079" i="32"/>
  <c r="D1079" i="32"/>
  <c r="L1079" i="32"/>
  <c r="H1079" i="32"/>
  <c r="C1079" i="32"/>
  <c r="K1079" i="32"/>
  <c r="B1071" i="32"/>
  <c r="F1071" i="32"/>
  <c r="J1071" i="32"/>
  <c r="E1071" i="32"/>
  <c r="I1071" i="32"/>
  <c r="G1071" i="32"/>
  <c r="D1071" i="32"/>
  <c r="L1071" i="32"/>
  <c r="K1071" i="32"/>
  <c r="H1071" i="32"/>
  <c r="C1071" i="32"/>
  <c r="B1067" i="32"/>
  <c r="F1067" i="32"/>
  <c r="J1067" i="32"/>
  <c r="E1067" i="32"/>
  <c r="I1067" i="32"/>
  <c r="C1067" i="32"/>
  <c r="K1067" i="32"/>
  <c r="H1067" i="32"/>
  <c r="L1067" i="32"/>
  <c r="G1067" i="32"/>
  <c r="D1067" i="32"/>
  <c r="B1059" i="32"/>
  <c r="F1059" i="32"/>
  <c r="J1059" i="32"/>
  <c r="E1059" i="32"/>
  <c r="I1059" i="32"/>
  <c r="C1059" i="32"/>
  <c r="K1059" i="32"/>
  <c r="H1059" i="32"/>
  <c r="D1059" i="32"/>
  <c r="L1059" i="32"/>
  <c r="G1059" i="32"/>
  <c r="D1051" i="32"/>
  <c r="H1051" i="32"/>
  <c r="L1051" i="32"/>
  <c r="C1051" i="32"/>
  <c r="G1051" i="32"/>
  <c r="K1051" i="32"/>
  <c r="I1051" i="32"/>
  <c r="F1051" i="32"/>
  <c r="B1051" i="32"/>
  <c r="E1051" i="32"/>
  <c r="J1051" i="32"/>
  <c r="D1039" i="32"/>
  <c r="H1039" i="32"/>
  <c r="L1039" i="32"/>
  <c r="C1039" i="32"/>
  <c r="G1039" i="32"/>
  <c r="K1039" i="32"/>
  <c r="E1039" i="32"/>
  <c r="B1039" i="32"/>
  <c r="J1039" i="32"/>
  <c r="F1039" i="32"/>
  <c r="I1039" i="32"/>
  <c r="D1031" i="32"/>
  <c r="H1031" i="32"/>
  <c r="L1031" i="32"/>
  <c r="C1031" i="32"/>
  <c r="G1031" i="32"/>
  <c r="K1031" i="32"/>
  <c r="E1031" i="32"/>
  <c r="B1031" i="32"/>
  <c r="J1031" i="32"/>
  <c r="I1031" i="32"/>
  <c r="F1031" i="32"/>
  <c r="D1023" i="32"/>
  <c r="H1023" i="32"/>
  <c r="L1023" i="32"/>
  <c r="C1023" i="32"/>
  <c r="G1023" i="32"/>
  <c r="K1023" i="32"/>
  <c r="E1023" i="32"/>
  <c r="B1023" i="32"/>
  <c r="J1023" i="32"/>
  <c r="F1023" i="32"/>
  <c r="I1023" i="32"/>
  <c r="D1015" i="32"/>
  <c r="H1015" i="32"/>
  <c r="L1015" i="32"/>
  <c r="C1015" i="32"/>
  <c r="G1015" i="32"/>
  <c r="K1015" i="32"/>
  <c r="E1015" i="32"/>
  <c r="B1015" i="32"/>
  <c r="J1015" i="32"/>
  <c r="I1015" i="32"/>
  <c r="F1015" i="32"/>
  <c r="D1011" i="32"/>
  <c r="H1011" i="32"/>
  <c r="L1011" i="32"/>
  <c r="C1011" i="32"/>
  <c r="G1011" i="32"/>
  <c r="K1011" i="32"/>
  <c r="I1011" i="32"/>
  <c r="F1011" i="32"/>
  <c r="J1011" i="32"/>
  <c r="E1011" i="32"/>
  <c r="B1011" i="32"/>
  <c r="D1003" i="32"/>
  <c r="H1003" i="32"/>
  <c r="L1003" i="32"/>
  <c r="C1003" i="32"/>
  <c r="G1003" i="32"/>
  <c r="K1003" i="32"/>
  <c r="I1003" i="32"/>
  <c r="F1003" i="32"/>
  <c r="B1003" i="32"/>
  <c r="J1003" i="32"/>
  <c r="E1003" i="32"/>
  <c r="D995" i="32"/>
  <c r="H995" i="32"/>
  <c r="L995" i="32"/>
  <c r="C995" i="32"/>
  <c r="G995" i="32"/>
  <c r="K995" i="32"/>
  <c r="I995" i="32"/>
  <c r="F995" i="32"/>
  <c r="J995" i="32"/>
  <c r="E995" i="32"/>
  <c r="B995" i="32"/>
  <c r="D987" i="32"/>
  <c r="H987" i="32"/>
  <c r="L987" i="32"/>
  <c r="C987" i="32"/>
  <c r="G987" i="32"/>
  <c r="K987" i="32"/>
  <c r="I987" i="32"/>
  <c r="F987" i="32"/>
  <c r="B987" i="32"/>
  <c r="E987" i="32"/>
  <c r="J987" i="32"/>
  <c r="D983" i="32"/>
  <c r="H983" i="32"/>
  <c r="L983" i="32"/>
  <c r="C983" i="32"/>
  <c r="G983" i="32"/>
  <c r="K983" i="32"/>
  <c r="E983" i="32"/>
  <c r="B983" i="32"/>
  <c r="J983" i="32"/>
  <c r="I983" i="32"/>
  <c r="F983" i="32"/>
  <c r="D975" i="32"/>
  <c r="H975" i="32"/>
  <c r="L975" i="32"/>
  <c r="C975" i="32"/>
  <c r="G975" i="32"/>
  <c r="K975" i="32"/>
  <c r="E975" i="32"/>
  <c r="B975" i="32"/>
  <c r="J975" i="32"/>
  <c r="F975" i="32"/>
  <c r="I975" i="32"/>
  <c r="D967" i="32"/>
  <c r="H967" i="32"/>
  <c r="L967" i="32"/>
  <c r="C967" i="32"/>
  <c r="G967" i="32"/>
  <c r="K967" i="32"/>
  <c r="E967" i="32"/>
  <c r="B967" i="32"/>
  <c r="J967" i="32"/>
  <c r="I967" i="32"/>
  <c r="F967" i="32"/>
  <c r="D959" i="32"/>
  <c r="H959" i="32"/>
  <c r="L959" i="32"/>
  <c r="C959" i="32"/>
  <c r="G959" i="32"/>
  <c r="K959" i="32"/>
  <c r="E959" i="32"/>
  <c r="B959" i="32"/>
  <c r="J959" i="32"/>
  <c r="F959" i="32"/>
  <c r="I959" i="32"/>
  <c r="D955" i="32"/>
  <c r="H955" i="32"/>
  <c r="L955" i="32"/>
  <c r="C955" i="32"/>
  <c r="G955" i="32"/>
  <c r="K955" i="32"/>
  <c r="I955" i="32"/>
  <c r="F955" i="32"/>
  <c r="B955" i="32"/>
  <c r="E955" i="32"/>
  <c r="J955" i="32"/>
  <c r="D947" i="32"/>
  <c r="H947" i="32"/>
  <c r="L947" i="32"/>
  <c r="C947" i="32"/>
  <c r="G947" i="32"/>
  <c r="K947" i="32"/>
  <c r="I947" i="32"/>
  <c r="F947" i="32"/>
  <c r="J947" i="32"/>
  <c r="E947" i="32"/>
  <c r="B947" i="32"/>
  <c r="D939" i="32"/>
  <c r="H939" i="32"/>
  <c r="L939" i="32"/>
  <c r="C939" i="32"/>
  <c r="G939" i="32"/>
  <c r="K939" i="32"/>
  <c r="I939" i="32"/>
  <c r="F939" i="32"/>
  <c r="B939" i="32"/>
  <c r="J939" i="32"/>
  <c r="E939" i="32"/>
  <c r="D931" i="32"/>
  <c r="H931" i="32"/>
  <c r="L931" i="32"/>
  <c r="C931" i="32"/>
  <c r="G931" i="32"/>
  <c r="K931" i="32"/>
  <c r="I931" i="32"/>
  <c r="F931" i="32"/>
  <c r="J931" i="32"/>
  <c r="E931" i="32"/>
  <c r="B931" i="32"/>
  <c r="D927" i="32"/>
  <c r="H927" i="32"/>
  <c r="L927" i="32"/>
  <c r="C927" i="32"/>
  <c r="G927" i="32"/>
  <c r="K927" i="32"/>
  <c r="E927" i="32"/>
  <c r="B927" i="32"/>
  <c r="J927" i="32"/>
  <c r="F927" i="32"/>
  <c r="I927" i="32"/>
  <c r="D919" i="32"/>
  <c r="H919" i="32"/>
  <c r="L919" i="32"/>
  <c r="C919" i="32"/>
  <c r="G919" i="32"/>
  <c r="K919" i="32"/>
  <c r="E919" i="32"/>
  <c r="B919" i="32"/>
  <c r="J919" i="32"/>
  <c r="I919" i="32"/>
  <c r="F919" i="32"/>
  <c r="D911" i="32"/>
  <c r="H911" i="32"/>
  <c r="L911" i="32"/>
  <c r="C911" i="32"/>
  <c r="G911" i="32"/>
  <c r="K911" i="32"/>
  <c r="E911" i="32"/>
  <c r="B911" i="32"/>
  <c r="J911" i="32"/>
  <c r="F911" i="32"/>
  <c r="I911" i="32"/>
  <c r="D907" i="32"/>
  <c r="H907" i="32"/>
  <c r="L907" i="32"/>
  <c r="C907" i="32"/>
  <c r="G907" i="32"/>
  <c r="K907" i="32"/>
  <c r="I907" i="32"/>
  <c r="F907" i="32"/>
  <c r="B907" i="32"/>
  <c r="J907" i="32"/>
  <c r="E907" i="32"/>
  <c r="D899" i="32"/>
  <c r="H899" i="32"/>
  <c r="L899" i="32"/>
  <c r="C899" i="32"/>
  <c r="G899" i="32"/>
  <c r="K899" i="32"/>
  <c r="I899" i="32"/>
  <c r="F899" i="32"/>
  <c r="J899" i="32"/>
  <c r="E899" i="32"/>
  <c r="B899" i="32"/>
  <c r="D891" i="32"/>
  <c r="H891" i="32"/>
  <c r="L891" i="32"/>
  <c r="C891" i="32"/>
  <c r="G891" i="32"/>
  <c r="K891" i="32"/>
  <c r="I891" i="32"/>
  <c r="F891" i="32"/>
  <c r="B891" i="32"/>
  <c r="E891" i="32"/>
  <c r="J891" i="32"/>
  <c r="D883" i="32"/>
  <c r="H883" i="32"/>
  <c r="L883" i="32"/>
  <c r="C883" i="32"/>
  <c r="G883" i="32"/>
  <c r="K883" i="32"/>
  <c r="I883" i="32"/>
  <c r="F883" i="32"/>
  <c r="J883" i="32"/>
  <c r="E883" i="32"/>
  <c r="B883" i="32"/>
  <c r="D875" i="32"/>
  <c r="H875" i="32"/>
  <c r="L875" i="32"/>
  <c r="C875" i="32"/>
  <c r="G875" i="32"/>
  <c r="K875" i="32"/>
  <c r="I875" i="32"/>
  <c r="F875" i="32"/>
  <c r="B875" i="32"/>
  <c r="J875" i="32"/>
  <c r="E875" i="32"/>
  <c r="D871" i="32"/>
  <c r="H871" i="32"/>
  <c r="L871" i="32"/>
  <c r="C871" i="32"/>
  <c r="G871" i="32"/>
  <c r="K871" i="32"/>
  <c r="E871" i="32"/>
  <c r="B871" i="32"/>
  <c r="J871" i="32"/>
  <c r="I871" i="32"/>
  <c r="F871" i="32"/>
  <c r="D859" i="32"/>
  <c r="H859" i="32"/>
  <c r="L859" i="32"/>
  <c r="C859" i="32"/>
  <c r="G859" i="32"/>
  <c r="K859" i="32"/>
  <c r="I859" i="32"/>
  <c r="F859" i="32"/>
  <c r="B859" i="32"/>
  <c r="E859" i="32"/>
  <c r="J859" i="32"/>
  <c r="D855" i="32"/>
  <c r="H855" i="32"/>
  <c r="L855" i="32"/>
  <c r="C855" i="32"/>
  <c r="G855" i="32"/>
  <c r="K855" i="32"/>
  <c r="E855" i="32"/>
  <c r="B855" i="32"/>
  <c r="J855" i="32"/>
  <c r="I855" i="32"/>
  <c r="F855" i="32"/>
  <c r="D847" i="32"/>
  <c r="H847" i="32"/>
  <c r="L847" i="32"/>
  <c r="C847" i="32"/>
  <c r="G847" i="32"/>
  <c r="K847" i="32"/>
  <c r="E847" i="32"/>
  <c r="B847" i="32"/>
  <c r="J847" i="32"/>
  <c r="F847" i="32"/>
  <c r="I847" i="32"/>
  <c r="D839" i="32"/>
  <c r="H839" i="32"/>
  <c r="L839" i="32"/>
  <c r="C839" i="32"/>
  <c r="G839" i="32"/>
  <c r="K839" i="32"/>
  <c r="E839" i="32"/>
  <c r="B839" i="32"/>
  <c r="J839" i="32"/>
  <c r="I839" i="32"/>
  <c r="F839" i="32"/>
  <c r="D831" i="32"/>
  <c r="H831" i="32"/>
  <c r="L831" i="32"/>
  <c r="C831" i="32"/>
  <c r="G831" i="32"/>
  <c r="K831" i="32"/>
  <c r="E831" i="32"/>
  <c r="B831" i="32"/>
  <c r="J831" i="32"/>
  <c r="F831" i="32"/>
  <c r="I831" i="32"/>
  <c r="D827" i="32"/>
  <c r="H827" i="32"/>
  <c r="L827" i="32"/>
  <c r="C827" i="32"/>
  <c r="G827" i="32"/>
  <c r="K827" i="32"/>
  <c r="I827" i="32"/>
  <c r="F827" i="32"/>
  <c r="B827" i="32"/>
  <c r="E827" i="32"/>
  <c r="J827" i="32"/>
  <c r="D819" i="32"/>
  <c r="H819" i="32"/>
  <c r="L819" i="32"/>
  <c r="C819" i="32"/>
  <c r="G819" i="32"/>
  <c r="K819" i="32"/>
  <c r="I819" i="32"/>
  <c r="F819" i="32"/>
  <c r="J819" i="32"/>
  <c r="E819" i="32"/>
  <c r="B819" i="32"/>
  <c r="D811" i="32"/>
  <c r="H811" i="32"/>
  <c r="L811" i="32"/>
  <c r="C811" i="32"/>
  <c r="G811" i="32"/>
  <c r="K811" i="32"/>
  <c r="I811" i="32"/>
  <c r="F811" i="32"/>
  <c r="B811" i="32"/>
  <c r="J811" i="32"/>
  <c r="E811" i="32"/>
  <c r="D803" i="32"/>
  <c r="H803" i="32"/>
  <c r="L803" i="32"/>
  <c r="C803" i="32"/>
  <c r="G803" i="32"/>
  <c r="K803" i="32"/>
  <c r="I803" i="32"/>
  <c r="F803" i="32"/>
  <c r="J803" i="32"/>
  <c r="E803" i="32"/>
  <c r="B803" i="32"/>
  <c r="D795" i="32"/>
  <c r="H795" i="32"/>
  <c r="L795" i="32"/>
  <c r="C795" i="32"/>
  <c r="G795" i="32"/>
  <c r="K795" i="32"/>
  <c r="I795" i="32"/>
  <c r="F795" i="32"/>
  <c r="B795" i="32"/>
  <c r="E795" i="32"/>
  <c r="J795" i="32"/>
  <c r="D787" i="32"/>
  <c r="H787" i="32"/>
  <c r="L787" i="32"/>
  <c r="C787" i="32"/>
  <c r="G787" i="32"/>
  <c r="K787" i="32"/>
  <c r="I787" i="32"/>
  <c r="F787" i="32"/>
  <c r="J787" i="32"/>
  <c r="E787" i="32"/>
  <c r="B787" i="32"/>
  <c r="D779" i="32"/>
  <c r="H779" i="32"/>
  <c r="L779" i="32"/>
  <c r="C779" i="32"/>
  <c r="G779" i="32"/>
  <c r="K779" i="32"/>
  <c r="I779" i="32"/>
  <c r="F779" i="32"/>
  <c r="B779" i="32"/>
  <c r="E779" i="32"/>
  <c r="J779" i="32"/>
  <c r="D771" i="32"/>
  <c r="H771" i="32"/>
  <c r="L771" i="32"/>
  <c r="C771" i="32"/>
  <c r="G771" i="32"/>
  <c r="K771" i="32"/>
  <c r="I771" i="32"/>
  <c r="F771" i="32"/>
  <c r="J771" i="32"/>
  <c r="E771" i="32"/>
  <c r="B771" i="32"/>
  <c r="D763" i="32"/>
  <c r="H763" i="32"/>
  <c r="L763" i="32"/>
  <c r="C763" i="32"/>
  <c r="G763" i="32"/>
  <c r="K763" i="32"/>
  <c r="I763" i="32"/>
  <c r="F763" i="32"/>
  <c r="B763" i="32"/>
  <c r="E763" i="32"/>
  <c r="J763" i="32"/>
  <c r="D755" i="32"/>
  <c r="H755" i="32"/>
  <c r="L755" i="32"/>
  <c r="C755" i="32"/>
  <c r="G755" i="32"/>
  <c r="K755" i="32"/>
  <c r="I755" i="32"/>
  <c r="F755" i="32"/>
  <c r="J755" i="32"/>
  <c r="E755" i="32"/>
  <c r="B755" i="32"/>
  <c r="D747" i="32"/>
  <c r="H747" i="32"/>
  <c r="L747" i="32"/>
  <c r="C747" i="32"/>
  <c r="G747" i="32"/>
  <c r="K747" i="32"/>
  <c r="I747" i="32"/>
  <c r="F747" i="32"/>
  <c r="B747" i="32"/>
  <c r="E747" i="32"/>
  <c r="J747" i="32"/>
  <c r="D743" i="32"/>
  <c r="H743" i="32"/>
  <c r="L743" i="32"/>
  <c r="C743" i="32"/>
  <c r="G743" i="32"/>
  <c r="K743" i="32"/>
  <c r="E743" i="32"/>
  <c r="B743" i="32"/>
  <c r="J743" i="32"/>
  <c r="I743" i="32"/>
  <c r="F743" i="32"/>
  <c r="D735" i="32"/>
  <c r="H735" i="32"/>
  <c r="L735" i="32"/>
  <c r="C735" i="32"/>
  <c r="G735" i="32"/>
  <c r="K735" i="32"/>
  <c r="E735" i="32"/>
  <c r="B735" i="32"/>
  <c r="J735" i="32"/>
  <c r="F735" i="32"/>
  <c r="I735" i="32"/>
  <c r="D727" i="32"/>
  <c r="H727" i="32"/>
  <c r="L727" i="32"/>
  <c r="C727" i="32"/>
  <c r="G727" i="32"/>
  <c r="K727" i="32"/>
  <c r="E727" i="32"/>
  <c r="B727" i="32"/>
  <c r="J727" i="32"/>
  <c r="I727" i="32"/>
  <c r="F727" i="32"/>
  <c r="D719" i="32"/>
  <c r="H719" i="32"/>
  <c r="L719" i="32"/>
  <c r="C719" i="32"/>
  <c r="G719" i="32"/>
  <c r="K719" i="32"/>
  <c r="E719" i="32"/>
  <c r="B719" i="32"/>
  <c r="J719" i="32"/>
  <c r="F719" i="32"/>
  <c r="I719" i="32"/>
  <c r="D715" i="32"/>
  <c r="H715" i="32"/>
  <c r="L715" i="32"/>
  <c r="C715" i="32"/>
  <c r="G715" i="32"/>
  <c r="K715" i="32"/>
  <c r="I715" i="32"/>
  <c r="F715" i="32"/>
  <c r="B715" i="32"/>
  <c r="E715" i="32"/>
  <c r="J715" i="32"/>
  <c r="D707" i="32"/>
  <c r="H707" i="32"/>
  <c r="L707" i="32"/>
  <c r="C707" i="32"/>
  <c r="G707" i="32"/>
  <c r="K707" i="32"/>
  <c r="I707" i="32"/>
  <c r="F707" i="32"/>
  <c r="J707" i="32"/>
  <c r="E707" i="32"/>
  <c r="B707" i="32"/>
  <c r="D699" i="32"/>
  <c r="H699" i="32"/>
  <c r="L699" i="32"/>
  <c r="C699" i="32"/>
  <c r="G699" i="32"/>
  <c r="K699" i="32"/>
  <c r="I699" i="32"/>
  <c r="F699" i="32"/>
  <c r="B699" i="32"/>
  <c r="E699" i="32"/>
  <c r="J699" i="32"/>
  <c r="B691" i="32"/>
  <c r="F691" i="32"/>
  <c r="J691" i="32"/>
  <c r="C691" i="32"/>
  <c r="H691" i="32"/>
  <c r="G691" i="32"/>
  <c r="L691" i="32"/>
  <c r="D691" i="32"/>
  <c r="K691" i="32"/>
  <c r="I691" i="32"/>
  <c r="E691" i="32"/>
  <c r="B683" i="32"/>
  <c r="F683" i="32"/>
  <c r="J683" i="32"/>
  <c r="E683" i="32"/>
  <c r="K683" i="32"/>
  <c r="D683" i="32"/>
  <c r="I683" i="32"/>
  <c r="G683" i="32"/>
  <c r="C683" i="32"/>
  <c r="L683" i="32"/>
  <c r="H683" i="32"/>
  <c r="B675" i="32"/>
  <c r="F675" i="32"/>
  <c r="J675" i="32"/>
  <c r="C675" i="32"/>
  <c r="H675" i="32"/>
  <c r="G675" i="32"/>
  <c r="L675" i="32"/>
  <c r="I675" i="32"/>
  <c r="E675" i="32"/>
  <c r="D675" i="32"/>
  <c r="K675" i="32"/>
  <c r="B667" i="32"/>
  <c r="F667" i="32"/>
  <c r="J667" i="32"/>
  <c r="E667" i="32"/>
  <c r="K667" i="32"/>
  <c r="D667" i="32"/>
  <c r="I667" i="32"/>
  <c r="G667" i="32"/>
  <c r="C667" i="32"/>
  <c r="L667" i="32"/>
  <c r="H667" i="32"/>
  <c r="B663" i="32"/>
  <c r="F663" i="32"/>
  <c r="J663" i="32"/>
  <c r="G663" i="32"/>
  <c r="L663" i="32"/>
  <c r="E663" i="32"/>
  <c r="K663" i="32"/>
  <c r="H663" i="32"/>
  <c r="D663" i="32"/>
  <c r="C663" i="32"/>
  <c r="I663" i="32"/>
  <c r="B655" i="32"/>
  <c r="F655" i="32"/>
  <c r="J655" i="32"/>
  <c r="D655" i="32"/>
  <c r="I655" i="32"/>
  <c r="C655" i="32"/>
  <c r="H655" i="32"/>
  <c r="K655" i="32"/>
  <c r="G655" i="32"/>
  <c r="E655" i="32"/>
  <c r="L655" i="32"/>
  <c r="B647" i="32"/>
  <c r="F647" i="32"/>
  <c r="J647" i="32"/>
  <c r="G647" i="32"/>
  <c r="L647" i="32"/>
  <c r="E647" i="32"/>
  <c r="K647" i="32"/>
  <c r="C647" i="32"/>
  <c r="I647" i="32"/>
  <c r="D647" i="32"/>
  <c r="H647" i="32"/>
  <c r="B643" i="32"/>
  <c r="F643" i="32"/>
  <c r="J643" i="32"/>
  <c r="C643" i="32"/>
  <c r="H643" i="32"/>
  <c r="G643" i="32"/>
  <c r="L643" i="32"/>
  <c r="D643" i="32"/>
  <c r="K643" i="32"/>
  <c r="E643" i="32"/>
  <c r="I643" i="32"/>
  <c r="B635" i="32"/>
  <c r="F635" i="32"/>
  <c r="J635" i="32"/>
  <c r="E635" i="32"/>
  <c r="K635" i="32"/>
  <c r="D635" i="32"/>
  <c r="I635" i="32"/>
  <c r="G635" i="32"/>
  <c r="C635" i="32"/>
  <c r="H635" i="32"/>
  <c r="L635" i="32"/>
  <c r="B627" i="32"/>
  <c r="F627" i="32"/>
  <c r="J627" i="32"/>
  <c r="C627" i="32"/>
  <c r="H627" i="32"/>
  <c r="G627" i="32"/>
  <c r="L627" i="32"/>
  <c r="I627" i="32"/>
  <c r="E627" i="32"/>
  <c r="K627" i="32"/>
  <c r="D627" i="32"/>
  <c r="B623" i="32"/>
  <c r="F623" i="32"/>
  <c r="J623" i="32"/>
  <c r="D623" i="32"/>
  <c r="I623" i="32"/>
  <c r="C623" i="32"/>
  <c r="H623" i="32"/>
  <c r="K623" i="32"/>
  <c r="G623" i="32"/>
  <c r="L623" i="32"/>
  <c r="E623" i="32"/>
  <c r="B615" i="32"/>
  <c r="F615" i="32"/>
  <c r="J615" i="32"/>
  <c r="G615" i="32"/>
  <c r="L615" i="32"/>
  <c r="E615" i="32"/>
  <c r="K615" i="32"/>
  <c r="C615" i="32"/>
  <c r="I615" i="32"/>
  <c r="H615" i="32"/>
  <c r="D615" i="32"/>
  <c r="B607" i="32"/>
  <c r="F607" i="32"/>
  <c r="J607" i="32"/>
  <c r="C607" i="32"/>
  <c r="H607" i="32"/>
  <c r="G607" i="32"/>
  <c r="E607" i="32"/>
  <c r="L607" i="32"/>
  <c r="I607" i="32"/>
  <c r="D607" i="32"/>
  <c r="K607" i="32"/>
  <c r="B603" i="32"/>
  <c r="F603" i="32"/>
  <c r="J603" i="32"/>
  <c r="D603" i="32"/>
  <c r="I603" i="32"/>
  <c r="H603" i="32"/>
  <c r="G603" i="32"/>
  <c r="K603" i="32"/>
  <c r="E603" i="32"/>
  <c r="L603" i="32"/>
  <c r="C603" i="32"/>
  <c r="B595" i="32"/>
  <c r="F595" i="32"/>
  <c r="J595" i="32"/>
  <c r="G595" i="32"/>
  <c r="L595" i="32"/>
  <c r="D595" i="32"/>
  <c r="K595" i="32"/>
  <c r="C595" i="32"/>
  <c r="I595" i="32"/>
  <c r="H595" i="32"/>
  <c r="E595" i="32"/>
  <c r="B587" i="32"/>
  <c r="F587" i="32"/>
  <c r="J587" i="32"/>
  <c r="D587" i="32"/>
  <c r="I587" i="32"/>
  <c r="G587" i="32"/>
  <c r="E587" i="32"/>
  <c r="L587" i="32"/>
  <c r="K587" i="32"/>
  <c r="H587" i="32"/>
  <c r="C587" i="32"/>
  <c r="B583" i="32"/>
  <c r="F583" i="32"/>
  <c r="J583" i="32"/>
  <c r="E583" i="32"/>
  <c r="K583" i="32"/>
  <c r="H583" i="32"/>
  <c r="G583" i="32"/>
  <c r="C583" i="32"/>
  <c r="L583" i="32"/>
  <c r="D583" i="32"/>
  <c r="I583" i="32"/>
  <c r="B575" i="32"/>
  <c r="F575" i="32"/>
  <c r="J575" i="32"/>
  <c r="C575" i="32"/>
  <c r="H575" i="32"/>
  <c r="D575" i="32"/>
  <c r="K575" i="32"/>
  <c r="I575" i="32"/>
  <c r="E575" i="32"/>
  <c r="G575" i="32"/>
  <c r="L575" i="32"/>
  <c r="B567" i="32"/>
  <c r="F567" i="32"/>
  <c r="J567" i="32"/>
  <c r="E567" i="32"/>
  <c r="K567" i="32"/>
  <c r="G567" i="32"/>
  <c r="D567" i="32"/>
  <c r="L567" i="32"/>
  <c r="H567" i="32"/>
  <c r="C567" i="32"/>
  <c r="I567" i="32"/>
  <c r="B559" i="32"/>
  <c r="F559" i="32"/>
  <c r="J559" i="32"/>
  <c r="C559" i="32"/>
  <c r="H559" i="32"/>
  <c r="I559" i="32"/>
  <c r="G559" i="32"/>
  <c r="K559" i="32"/>
  <c r="E559" i="32"/>
  <c r="L559" i="32"/>
  <c r="D559" i="32"/>
  <c r="B555" i="32"/>
  <c r="F555" i="32"/>
  <c r="J555" i="32"/>
  <c r="D555" i="32"/>
  <c r="I555" i="32"/>
  <c r="C555" i="32"/>
  <c r="K555" i="32"/>
  <c r="H555" i="32"/>
  <c r="L555" i="32"/>
  <c r="G555" i="32"/>
  <c r="E555" i="32"/>
  <c r="B547" i="32"/>
  <c r="F547" i="32"/>
  <c r="J547" i="32"/>
  <c r="G547" i="32"/>
  <c r="L547" i="32"/>
  <c r="E547" i="32"/>
  <c r="D547" i="32"/>
  <c r="K547" i="32"/>
  <c r="I547" i="32"/>
  <c r="C547" i="32"/>
  <c r="H547" i="32"/>
  <c r="B539" i="32"/>
  <c r="F539" i="32"/>
  <c r="J539" i="32"/>
  <c r="D539" i="32"/>
  <c r="I539" i="32"/>
  <c r="H539" i="32"/>
  <c r="G539" i="32"/>
  <c r="C539" i="32"/>
  <c r="L539" i="32"/>
  <c r="E539" i="32"/>
  <c r="K539" i="32"/>
  <c r="B535" i="32"/>
  <c r="F535" i="32"/>
  <c r="J535" i="32"/>
  <c r="E535" i="32"/>
  <c r="K535" i="32"/>
  <c r="C535" i="32"/>
  <c r="I535" i="32"/>
  <c r="H535" i="32"/>
  <c r="D535" i="32"/>
  <c r="L535" i="32"/>
  <c r="G535" i="32"/>
  <c r="B527" i="32"/>
  <c r="F527" i="32"/>
  <c r="J527" i="32"/>
  <c r="C527" i="32"/>
  <c r="H527" i="32"/>
  <c r="E527" i="32"/>
  <c r="L527" i="32"/>
  <c r="D527" i="32"/>
  <c r="K527" i="32"/>
  <c r="G527" i="32"/>
  <c r="I527" i="32"/>
  <c r="B519" i="32"/>
  <c r="F519" i="32"/>
  <c r="J519" i="32"/>
  <c r="E519" i="32"/>
  <c r="K519" i="32"/>
  <c r="H519" i="32"/>
  <c r="G519" i="32"/>
  <c r="I519" i="32"/>
  <c r="D519" i="32"/>
  <c r="C519" i="32"/>
  <c r="L519" i="32"/>
  <c r="B515" i="32"/>
  <c r="F515" i="32"/>
  <c r="J515" i="32"/>
  <c r="G515" i="32"/>
  <c r="L515" i="32"/>
  <c r="C515" i="32"/>
  <c r="I515" i="32"/>
  <c r="H515" i="32"/>
  <c r="K515" i="32"/>
  <c r="E515" i="32"/>
  <c r="D515" i="32"/>
  <c r="B507" i="32"/>
  <c r="F507" i="32"/>
  <c r="J507" i="32"/>
  <c r="D507" i="32"/>
  <c r="I507" i="32"/>
  <c r="E507" i="32"/>
  <c r="L507" i="32"/>
  <c r="C507" i="32"/>
  <c r="K507" i="32"/>
  <c r="H507" i="32"/>
  <c r="G507" i="32"/>
  <c r="B503" i="32"/>
  <c r="F503" i="32"/>
  <c r="J503" i="32"/>
  <c r="E503" i="32"/>
  <c r="K503" i="32"/>
  <c r="G503" i="32"/>
  <c r="D503" i="32"/>
  <c r="L503" i="32"/>
  <c r="I503" i="32"/>
  <c r="C503" i="32"/>
  <c r="H503" i="32"/>
  <c r="B495" i="32"/>
  <c r="F495" i="32"/>
  <c r="J495" i="32"/>
  <c r="C495" i="32"/>
  <c r="H495" i="32"/>
  <c r="I495" i="32"/>
  <c r="G495" i="32"/>
  <c r="D495" i="32"/>
  <c r="L495" i="32"/>
  <c r="E495" i="32"/>
  <c r="K495" i="32"/>
  <c r="B487" i="32"/>
  <c r="F487" i="32"/>
  <c r="J487" i="32"/>
  <c r="E487" i="32"/>
  <c r="K487" i="32"/>
  <c r="D487" i="32"/>
  <c r="L487" i="32"/>
  <c r="C487" i="32"/>
  <c r="I487" i="32"/>
  <c r="G487" i="32"/>
  <c r="H487" i="32"/>
  <c r="B479" i="32"/>
  <c r="F479" i="32"/>
  <c r="J479" i="32"/>
  <c r="C479" i="32"/>
  <c r="H479" i="32"/>
  <c r="G479" i="32"/>
  <c r="E479" i="32"/>
  <c r="L479" i="32"/>
  <c r="I479" i="32"/>
  <c r="D479" i="32"/>
  <c r="K479" i="32"/>
  <c r="B471" i="32"/>
  <c r="F471" i="32"/>
  <c r="J471" i="32"/>
  <c r="E471" i="32"/>
  <c r="K471" i="32"/>
  <c r="C471" i="32"/>
  <c r="I471" i="32"/>
  <c r="H471" i="32"/>
  <c r="L471" i="32"/>
  <c r="G471" i="32"/>
  <c r="D471" i="32"/>
  <c r="B467" i="32"/>
  <c r="F467" i="32"/>
  <c r="J467" i="32"/>
  <c r="G467" i="32"/>
  <c r="L467" i="32"/>
  <c r="D467" i="32"/>
  <c r="K467" i="32"/>
  <c r="C467" i="32"/>
  <c r="I467" i="32"/>
  <c r="H467" i="32"/>
  <c r="E467" i="32"/>
  <c r="B459" i="32"/>
  <c r="F459" i="32"/>
  <c r="J459" i="32"/>
  <c r="D459" i="32"/>
  <c r="I459" i="32"/>
  <c r="G459" i="32"/>
  <c r="E459" i="32"/>
  <c r="L459" i="32"/>
  <c r="K459" i="32"/>
  <c r="C459" i="32"/>
  <c r="H459" i="32"/>
  <c r="B455" i="32"/>
  <c r="F455" i="32"/>
  <c r="J455" i="32"/>
  <c r="E455" i="32"/>
  <c r="K455" i="32"/>
  <c r="H455" i="32"/>
  <c r="G455" i="32"/>
  <c r="C455" i="32"/>
  <c r="L455" i="32"/>
  <c r="I455" i="32"/>
  <c r="D455" i="32"/>
  <c r="B447" i="32"/>
  <c r="F447" i="32"/>
  <c r="J447" i="32"/>
  <c r="C447" i="32"/>
  <c r="H447" i="32"/>
  <c r="D447" i="32"/>
  <c r="K447" i="32"/>
  <c r="I447" i="32"/>
  <c r="E447" i="32"/>
  <c r="L447" i="32"/>
  <c r="G447" i="32"/>
  <c r="B439" i="32"/>
  <c r="F439" i="32"/>
  <c r="J439" i="32"/>
  <c r="E439" i="32"/>
  <c r="K439" i="32"/>
  <c r="G439" i="32"/>
  <c r="D439" i="32"/>
  <c r="L439" i="32"/>
  <c r="H439" i="32"/>
  <c r="C439" i="32"/>
  <c r="I439" i="32"/>
  <c r="B435" i="32"/>
  <c r="F435" i="32"/>
  <c r="J435" i="32"/>
  <c r="G435" i="32"/>
  <c r="L435" i="32"/>
  <c r="H435" i="32"/>
  <c r="E435" i="32"/>
  <c r="I435" i="32"/>
  <c r="D435" i="32"/>
  <c r="K435" i="32"/>
  <c r="C435" i="32"/>
  <c r="B427" i="32"/>
  <c r="F427" i="32"/>
  <c r="J427" i="32"/>
  <c r="D427" i="32"/>
  <c r="I427" i="32"/>
  <c r="C427" i="32"/>
  <c r="K427" i="32"/>
  <c r="H427" i="32"/>
  <c r="L427" i="32"/>
  <c r="G427" i="32"/>
  <c r="E427" i="32"/>
  <c r="B419" i="32"/>
  <c r="F419" i="32"/>
  <c r="J419" i="32"/>
  <c r="G419" i="32"/>
  <c r="L419" i="32"/>
  <c r="E419" i="32"/>
  <c r="D419" i="32"/>
  <c r="K419" i="32"/>
  <c r="I419" i="32"/>
  <c r="H419" i="32"/>
  <c r="C419" i="32"/>
  <c r="B411" i="32"/>
  <c r="F411" i="32"/>
  <c r="J411" i="32"/>
  <c r="D411" i="32"/>
  <c r="I411" i="32"/>
  <c r="H411" i="32"/>
  <c r="G411" i="32"/>
  <c r="C411" i="32"/>
  <c r="L411" i="32"/>
  <c r="K411" i="32"/>
  <c r="E411" i="32"/>
  <c r="B407" i="32"/>
  <c r="F407" i="32"/>
  <c r="J407" i="32"/>
  <c r="E407" i="32"/>
  <c r="K407" i="32"/>
  <c r="C407" i="32"/>
  <c r="I407" i="32"/>
  <c r="H407" i="32"/>
  <c r="D407" i="32"/>
  <c r="G407" i="32"/>
  <c r="L407" i="32"/>
  <c r="B399" i="32"/>
  <c r="F399" i="32"/>
  <c r="J399" i="32"/>
  <c r="C399" i="32"/>
  <c r="H399" i="32"/>
  <c r="E399" i="32"/>
  <c r="L399" i="32"/>
  <c r="D399" i="32"/>
  <c r="K399" i="32"/>
  <c r="G399" i="32"/>
  <c r="I399" i="32"/>
  <c r="B395" i="32"/>
  <c r="F395" i="32"/>
  <c r="J395" i="32"/>
  <c r="D395" i="32"/>
  <c r="I395" i="32"/>
  <c r="G395" i="32"/>
  <c r="E395" i="32"/>
  <c r="L395" i="32"/>
  <c r="H395" i="32"/>
  <c r="C395" i="32"/>
  <c r="K395" i="32"/>
  <c r="B387" i="32"/>
  <c r="F387" i="32"/>
  <c r="J387" i="32"/>
  <c r="G387" i="32"/>
  <c r="L387" i="32"/>
  <c r="C387" i="32"/>
  <c r="I387" i="32"/>
  <c r="H387" i="32"/>
  <c r="K387" i="32"/>
  <c r="E387" i="32"/>
  <c r="D387" i="32"/>
  <c r="D379" i="32"/>
  <c r="H379" i="32"/>
  <c r="L379" i="32"/>
  <c r="E379" i="32"/>
  <c r="J379" i="32"/>
  <c r="B379" i="32"/>
  <c r="I379" i="32"/>
  <c r="K379" i="32"/>
  <c r="G379" i="32"/>
  <c r="F379" i="32"/>
  <c r="C379" i="32"/>
  <c r="D375" i="32"/>
  <c r="H375" i="32"/>
  <c r="L375" i="32"/>
  <c r="F375" i="32"/>
  <c r="K375" i="32"/>
  <c r="C375" i="32"/>
  <c r="J375" i="32"/>
  <c r="G375" i="32"/>
  <c r="E375" i="32"/>
  <c r="I375" i="32"/>
  <c r="B375" i="32"/>
  <c r="D367" i="32"/>
  <c r="H367" i="32"/>
  <c r="L367" i="32"/>
  <c r="C367" i="32"/>
  <c r="I367" i="32"/>
  <c r="F367" i="32"/>
  <c r="J367" i="32"/>
  <c r="G367" i="32"/>
  <c r="K367" i="32"/>
  <c r="E367" i="32"/>
  <c r="B367" i="32"/>
  <c r="D359" i="32"/>
  <c r="H359" i="32"/>
  <c r="L359" i="32"/>
  <c r="F359" i="32"/>
  <c r="K359" i="32"/>
  <c r="B359" i="32"/>
  <c r="I359" i="32"/>
  <c r="C359" i="32"/>
  <c r="J359" i="32"/>
  <c r="E359" i="32"/>
  <c r="G359" i="32"/>
  <c r="D355" i="32"/>
  <c r="H355" i="32"/>
  <c r="L355" i="32"/>
  <c r="B355" i="32"/>
  <c r="G355" i="32"/>
  <c r="E355" i="32"/>
  <c r="K355" i="32"/>
  <c r="C355" i="32"/>
  <c r="J355" i="32"/>
  <c r="I355" i="32"/>
  <c r="F355" i="32"/>
  <c r="D347" i="32"/>
  <c r="H347" i="32"/>
  <c r="L347" i="32"/>
  <c r="E347" i="32"/>
  <c r="J347" i="32"/>
  <c r="G347" i="32"/>
  <c r="F347" i="32"/>
  <c r="B347" i="32"/>
  <c r="K347" i="32"/>
  <c r="C347" i="32"/>
  <c r="I347" i="32"/>
  <c r="D335" i="32"/>
  <c r="H335" i="32"/>
  <c r="L335" i="32"/>
  <c r="C335" i="32"/>
  <c r="I335" i="32"/>
  <c r="E335" i="32"/>
  <c r="K335" i="32"/>
  <c r="B335" i="32"/>
  <c r="J335" i="32"/>
  <c r="F335" i="32"/>
  <c r="G335" i="32"/>
  <c r="D327" i="32"/>
  <c r="H327" i="32"/>
  <c r="L327" i="32"/>
  <c r="F327" i="32"/>
  <c r="K327" i="32"/>
  <c r="G327" i="32"/>
  <c r="E327" i="32"/>
  <c r="I327" i="32"/>
  <c r="C327" i="32"/>
  <c r="J327" i="32"/>
  <c r="B327" i="32"/>
  <c r="D323" i="32"/>
  <c r="H323" i="32"/>
  <c r="L323" i="32"/>
  <c r="B323" i="32"/>
  <c r="G323" i="32"/>
  <c r="I323" i="32"/>
  <c r="F323" i="32"/>
  <c r="J323" i="32"/>
  <c r="E323" i="32"/>
  <c r="K323" i="32"/>
  <c r="C323" i="32"/>
  <c r="D315" i="32"/>
  <c r="H315" i="32"/>
  <c r="L315" i="32"/>
  <c r="E315" i="32"/>
  <c r="J315" i="32"/>
  <c r="C315" i="32"/>
  <c r="K315" i="32"/>
  <c r="B315" i="32"/>
  <c r="I315" i="32"/>
  <c r="G315" i="32"/>
  <c r="F315" i="32"/>
  <c r="D307" i="32"/>
  <c r="H307" i="32"/>
  <c r="L307" i="32"/>
  <c r="B307" i="32"/>
  <c r="G307" i="32"/>
  <c r="F307" i="32"/>
  <c r="E307" i="32"/>
  <c r="K307" i="32"/>
  <c r="J307" i="32"/>
  <c r="I307" i="32"/>
  <c r="C307" i="32"/>
  <c r="D303" i="32"/>
  <c r="H303" i="32"/>
  <c r="L303" i="32"/>
  <c r="C303" i="32"/>
  <c r="I303" i="32"/>
  <c r="G303" i="32"/>
  <c r="F303" i="32"/>
  <c r="B303" i="32"/>
  <c r="K303" i="32"/>
  <c r="E303" i="32"/>
  <c r="J303" i="32"/>
  <c r="D295" i="32"/>
  <c r="H295" i="32"/>
  <c r="L295" i="32"/>
  <c r="F295" i="32"/>
  <c r="K295" i="32"/>
  <c r="C295" i="32"/>
  <c r="J295" i="32"/>
  <c r="B295" i="32"/>
  <c r="I295" i="32"/>
  <c r="E295" i="32"/>
  <c r="G295" i="32"/>
  <c r="D287" i="32"/>
  <c r="H287" i="32"/>
  <c r="L287" i="32"/>
  <c r="C287" i="32"/>
  <c r="I287" i="32"/>
  <c r="F287" i="32"/>
  <c r="E287" i="32"/>
  <c r="K287" i="32"/>
  <c r="G287" i="32"/>
  <c r="B287" i="32"/>
  <c r="J287" i="32"/>
  <c r="D283" i="32"/>
  <c r="H283" i="32"/>
  <c r="L283" i="32"/>
  <c r="E283" i="32"/>
  <c r="J283" i="32"/>
  <c r="G283" i="32"/>
  <c r="F283" i="32"/>
  <c r="I283" i="32"/>
  <c r="C283" i="32"/>
  <c r="B283" i="32"/>
  <c r="K283" i="32"/>
  <c r="D275" i="32"/>
  <c r="H275" i="32"/>
  <c r="L275" i="32"/>
  <c r="B275" i="32"/>
  <c r="G275" i="32"/>
  <c r="C275" i="32"/>
  <c r="J275" i="32"/>
  <c r="I275" i="32"/>
  <c r="K275" i="32"/>
  <c r="F275" i="32"/>
  <c r="E275" i="32"/>
  <c r="D267" i="32"/>
  <c r="H267" i="32"/>
  <c r="L267" i="32"/>
  <c r="E267" i="32"/>
  <c r="J267" i="32"/>
  <c r="F267" i="32"/>
  <c r="C267" i="32"/>
  <c r="K267" i="32"/>
  <c r="I267" i="32"/>
  <c r="B267" i="32"/>
  <c r="G267" i="32"/>
  <c r="D259" i="32"/>
  <c r="H259" i="32"/>
  <c r="L259" i="32"/>
  <c r="B259" i="32"/>
  <c r="G259" i="32"/>
  <c r="I259" i="32"/>
  <c r="F259" i="32"/>
  <c r="C259" i="32"/>
  <c r="K259" i="32"/>
  <c r="E259" i="32"/>
  <c r="J259" i="32"/>
  <c r="D255" i="32"/>
  <c r="H255" i="32"/>
  <c r="L255" i="32"/>
  <c r="C255" i="32"/>
  <c r="I255" i="32"/>
  <c r="B255" i="32"/>
  <c r="J255" i="32"/>
  <c r="G255" i="32"/>
  <c r="E255" i="32"/>
  <c r="K255" i="32"/>
  <c r="F255" i="32"/>
  <c r="D247" i="32"/>
  <c r="H247" i="32"/>
  <c r="L247" i="32"/>
  <c r="F247" i="32"/>
  <c r="K247" i="32"/>
  <c r="E247" i="32"/>
  <c r="C247" i="32"/>
  <c r="J247" i="32"/>
  <c r="G247" i="32"/>
  <c r="B247" i="32"/>
  <c r="I247" i="32"/>
  <c r="D243" i="32"/>
  <c r="H243" i="32"/>
  <c r="L243" i="32"/>
  <c r="B243" i="32"/>
  <c r="G243" i="32"/>
  <c r="F243" i="32"/>
  <c r="E243" i="32"/>
  <c r="K243" i="32"/>
  <c r="I243" i="32"/>
  <c r="C243" i="32"/>
  <c r="J243" i="32"/>
  <c r="D235" i="32"/>
  <c r="H235" i="32"/>
  <c r="L235" i="32"/>
  <c r="E235" i="32"/>
  <c r="J235" i="32"/>
  <c r="B235" i="32"/>
  <c r="I235" i="32"/>
  <c r="G235" i="32"/>
  <c r="K235" i="32"/>
  <c r="F235" i="32"/>
  <c r="C235" i="32"/>
  <c r="D231" i="32"/>
  <c r="H231" i="32"/>
  <c r="L231" i="32"/>
  <c r="F231" i="32"/>
  <c r="K231" i="32"/>
  <c r="C231" i="32"/>
  <c r="J231" i="32"/>
  <c r="B231" i="32"/>
  <c r="I231" i="32"/>
  <c r="G231" i="32"/>
  <c r="E231" i="32"/>
  <c r="D223" i="32"/>
  <c r="H223" i="32"/>
  <c r="L223" i="32"/>
  <c r="C223" i="32"/>
  <c r="I223" i="32"/>
  <c r="F223" i="32"/>
  <c r="E223" i="32"/>
  <c r="K223" i="32"/>
  <c r="J223" i="32"/>
  <c r="B223" i="32"/>
  <c r="G223" i="32"/>
  <c r="D215" i="32"/>
  <c r="H215" i="32"/>
  <c r="L215" i="32"/>
  <c r="F215" i="32"/>
  <c r="K215" i="32"/>
  <c r="B215" i="32"/>
  <c r="I215" i="32"/>
  <c r="G215" i="32"/>
  <c r="C215" i="32"/>
  <c r="E215" i="32"/>
  <c r="J215" i="32"/>
  <c r="E207" i="32"/>
  <c r="I207" i="32"/>
  <c r="F207" i="32"/>
  <c r="K207" i="32"/>
  <c r="D207" i="32"/>
  <c r="L207" i="32"/>
  <c r="C207" i="32"/>
  <c r="B207" i="32"/>
  <c r="J207" i="32"/>
  <c r="G207" i="32"/>
  <c r="H207" i="32"/>
  <c r="E203" i="32"/>
  <c r="I203" i="32"/>
  <c r="B203" i="32"/>
  <c r="G203" i="32"/>
  <c r="L203" i="32"/>
  <c r="F203" i="32"/>
  <c r="J203" i="32"/>
  <c r="H203" i="32"/>
  <c r="K203" i="32"/>
  <c r="D203" i="32"/>
  <c r="C203" i="32"/>
  <c r="E195" i="32"/>
  <c r="I195" i="32"/>
  <c r="D195" i="32"/>
  <c r="J195" i="32"/>
  <c r="B195" i="32"/>
  <c r="H195" i="32"/>
  <c r="C195" i="32"/>
  <c r="L195" i="32"/>
  <c r="K195" i="32"/>
  <c r="F195" i="32"/>
  <c r="G195" i="32"/>
  <c r="E187" i="32"/>
  <c r="I187" i="32"/>
  <c r="B187" i="32"/>
  <c r="G187" i="32"/>
  <c r="L187" i="32"/>
  <c r="D187" i="32"/>
  <c r="K187" i="32"/>
  <c r="F187" i="32"/>
  <c r="C187" i="32"/>
  <c r="J187" i="32"/>
  <c r="H187" i="32"/>
  <c r="E179" i="32"/>
  <c r="I179" i="32"/>
  <c r="D179" i="32"/>
  <c r="J179" i="32"/>
  <c r="G179" i="32"/>
  <c r="H179" i="32"/>
  <c r="F179" i="32"/>
  <c r="K179" i="32"/>
  <c r="C179" i="32"/>
  <c r="L179" i="32"/>
  <c r="B179" i="32"/>
  <c r="E175" i="32"/>
  <c r="I175" i="32"/>
  <c r="F175" i="32"/>
  <c r="K175" i="32"/>
  <c r="B175" i="32"/>
  <c r="H175" i="32"/>
  <c r="D175" i="32"/>
  <c r="C175" i="32"/>
  <c r="L175" i="32"/>
  <c r="J175" i="32"/>
  <c r="G175" i="32"/>
  <c r="E171" i="32"/>
  <c r="I171" i="32"/>
  <c r="B171" i="32"/>
  <c r="G171" i="32"/>
  <c r="L171" i="32"/>
  <c r="C171" i="32"/>
  <c r="J171" i="32"/>
  <c r="K171" i="32"/>
  <c r="H171" i="32"/>
  <c r="D171" i="32"/>
  <c r="F171" i="32"/>
  <c r="E163" i="32"/>
  <c r="I163" i="32"/>
  <c r="D163" i="32"/>
  <c r="J163" i="32"/>
  <c r="F163" i="32"/>
  <c r="L163" i="32"/>
  <c r="C163" i="32"/>
  <c r="B163" i="32"/>
  <c r="K163" i="32"/>
  <c r="H163" i="32"/>
  <c r="G163" i="32"/>
  <c r="B155" i="32"/>
  <c r="F155" i="32"/>
  <c r="J155" i="32"/>
  <c r="E155" i="32"/>
  <c r="I155" i="32"/>
  <c r="D155" i="32"/>
  <c r="L155" i="32"/>
  <c r="C155" i="32"/>
  <c r="H155" i="32"/>
  <c r="G155" i="32"/>
  <c r="K155" i="32"/>
  <c r="B147" i="32"/>
  <c r="F147" i="32"/>
  <c r="J147" i="32"/>
  <c r="E147" i="32"/>
  <c r="I147" i="32"/>
  <c r="D147" i="32"/>
  <c r="L147" i="32"/>
  <c r="G147" i="32"/>
  <c r="K147" i="32"/>
  <c r="H147" i="32"/>
  <c r="C147" i="32"/>
  <c r="B139" i="32"/>
  <c r="F139" i="32"/>
  <c r="J139" i="32"/>
  <c r="E139" i="32"/>
  <c r="I139" i="32"/>
  <c r="D139" i="32"/>
  <c r="L139" i="32"/>
  <c r="H139" i="32"/>
  <c r="K139" i="32"/>
  <c r="G139" i="32"/>
  <c r="C139" i="32"/>
  <c r="B131" i="32"/>
  <c r="F131" i="32"/>
  <c r="J131" i="32"/>
  <c r="E131" i="32"/>
  <c r="I131" i="32"/>
  <c r="D131" i="32"/>
  <c r="L131" i="32"/>
  <c r="K131" i="32"/>
  <c r="C131" i="32"/>
  <c r="H131" i="32"/>
  <c r="G131" i="32"/>
  <c r="B127" i="32"/>
  <c r="F127" i="32"/>
  <c r="J127" i="32"/>
  <c r="E127" i="32"/>
  <c r="I127" i="32"/>
  <c r="H127" i="32"/>
  <c r="C127" i="32"/>
  <c r="L127" i="32"/>
  <c r="D127" i="32"/>
  <c r="G127" i="32"/>
  <c r="K127" i="32"/>
  <c r="D119" i="32"/>
  <c r="H119" i="32"/>
  <c r="C119" i="32"/>
  <c r="E119" i="32"/>
  <c r="J119" i="32"/>
  <c r="B119" i="32"/>
  <c r="I119" i="32"/>
  <c r="G119" i="32"/>
  <c r="F119" i="32"/>
  <c r="K119" i="32"/>
  <c r="L119" i="32"/>
  <c r="D111" i="32"/>
  <c r="H111" i="32"/>
  <c r="L111" i="32"/>
  <c r="C111" i="32"/>
  <c r="G111" i="32"/>
  <c r="K111" i="32"/>
  <c r="E111" i="32"/>
  <c r="B111" i="32"/>
  <c r="J111" i="32"/>
  <c r="F111" i="32"/>
  <c r="I111" i="32"/>
  <c r="I5015" i="32"/>
  <c r="I5011" i="32"/>
  <c r="I5007" i="32"/>
  <c r="E5007" i="32"/>
  <c r="I5003" i="32"/>
  <c r="E5003" i="32"/>
  <c r="I4999" i="32"/>
  <c r="I4995" i="32"/>
  <c r="E4995" i="32"/>
  <c r="I4991" i="32"/>
  <c r="I4987" i="32"/>
  <c r="E4987" i="32"/>
  <c r="I4983" i="32"/>
  <c r="E4983" i="32"/>
  <c r="I4979" i="32"/>
  <c r="E4979" i="32"/>
  <c r="I4975" i="32"/>
  <c r="E4971" i="32"/>
  <c r="I4967" i="32"/>
  <c r="E4967" i="32"/>
  <c r="I4963" i="32"/>
  <c r="E4963" i="32"/>
  <c r="I4959" i="32"/>
  <c r="I4955" i="32"/>
  <c r="I4951" i="32"/>
  <c r="E4951" i="32"/>
  <c r="I4947" i="32"/>
  <c r="I4943" i="32"/>
  <c r="I4935" i="32"/>
  <c r="I4931" i="32"/>
  <c r="E4931" i="32"/>
  <c r="E4927" i="32"/>
  <c r="I4923" i="32"/>
  <c r="E4923" i="32"/>
  <c r="I4919" i="32"/>
  <c r="I4915" i="32"/>
  <c r="E4915" i="32"/>
  <c r="I4911" i="32"/>
  <c r="I4907" i="32"/>
  <c r="E4907" i="32"/>
  <c r="E4903" i="32"/>
  <c r="I4899" i="32"/>
  <c r="I4895" i="32"/>
  <c r="I4891" i="32"/>
  <c r="I4887" i="32"/>
  <c r="I4883" i="32"/>
  <c r="E4883" i="32"/>
  <c r="I4875" i="32"/>
  <c r="E4875" i="32"/>
  <c r="I4871" i="32"/>
  <c r="E4871" i="32"/>
  <c r="I4867" i="32"/>
  <c r="I4863" i="32"/>
  <c r="E4863" i="32"/>
  <c r="I4859" i="32"/>
  <c r="E4859" i="32"/>
  <c r="I4855" i="32"/>
  <c r="E4851" i="32"/>
  <c r="I4843" i="32"/>
  <c r="I4839" i="32"/>
  <c r="I4835" i="32"/>
  <c r="I4831" i="32"/>
  <c r="E4831" i="32"/>
  <c r="I4827" i="32"/>
  <c r="E4827" i="32"/>
  <c r="I4823" i="32"/>
  <c r="I4819" i="32"/>
  <c r="I4815" i="32"/>
  <c r="E4807" i="32"/>
  <c r="E4803" i="32"/>
  <c r="I4799" i="32"/>
  <c r="E4799" i="32"/>
  <c r="I4795" i="32"/>
  <c r="I4791" i="32"/>
  <c r="E4791" i="32"/>
  <c r="L4787" i="32"/>
  <c r="F4787" i="32"/>
  <c r="H4783" i="32"/>
  <c r="I4779" i="32"/>
  <c r="D4779" i="32"/>
  <c r="J4775" i="32"/>
  <c r="F4771" i="32"/>
  <c r="H4767" i="32"/>
  <c r="B4767" i="32"/>
  <c r="I4763" i="32"/>
  <c r="D4763" i="32"/>
  <c r="J4759" i="32"/>
  <c r="E4759" i="32"/>
  <c r="L4755" i="32"/>
  <c r="F4755" i="32"/>
  <c r="H4751" i="32"/>
  <c r="B4751" i="32"/>
  <c r="I4747" i="32"/>
  <c r="D4747" i="32"/>
  <c r="J4743" i="32"/>
  <c r="E4743" i="32"/>
  <c r="L4739" i="32"/>
  <c r="F4739" i="32"/>
  <c r="H4735" i="32"/>
  <c r="I4731" i="32"/>
  <c r="D4731" i="32"/>
  <c r="E4727" i="32"/>
  <c r="F4723" i="32"/>
  <c r="H4719" i="32"/>
  <c r="I4715" i="32"/>
  <c r="J4711" i="32"/>
  <c r="L4707" i="32"/>
  <c r="F4707" i="32"/>
  <c r="B4703" i="32"/>
  <c r="D4699" i="32"/>
  <c r="H4695" i="32"/>
  <c r="L4691" i="32"/>
  <c r="H4687" i="32"/>
  <c r="L4683" i="32"/>
  <c r="H4679" i="32"/>
  <c r="L4675" i="32"/>
  <c r="L4667" i="32"/>
  <c r="D4667" i="32"/>
  <c r="D4659" i="32"/>
  <c r="H4655" i="32"/>
  <c r="L4651" i="32"/>
  <c r="H4647" i="32"/>
  <c r="L4643" i="32"/>
  <c r="H4639" i="32"/>
  <c r="L4635" i="32"/>
  <c r="H4631" i="32"/>
  <c r="L4627" i="32"/>
  <c r="H4623" i="32"/>
  <c r="L4619" i="32"/>
  <c r="D4619" i="32"/>
  <c r="H4615" i="32"/>
  <c r="L4611" i="32"/>
  <c r="H4607" i="32"/>
  <c r="H4599" i="32"/>
  <c r="L4595" i="32"/>
  <c r="H4591" i="32"/>
  <c r="L4587" i="32"/>
  <c r="H4583" i="32"/>
  <c r="L4579" i="32"/>
  <c r="H4575" i="32"/>
  <c r="L4571" i="32"/>
  <c r="D4571" i="32"/>
  <c r="L4563" i="32"/>
  <c r="D4563" i="32"/>
  <c r="L4555" i="32"/>
  <c r="H4551" i="32"/>
  <c r="H4543" i="32"/>
  <c r="L4539" i="32"/>
  <c r="D4539" i="32"/>
  <c r="H4535" i="32"/>
  <c r="L4531" i="32"/>
  <c r="H4527" i="32"/>
  <c r="D4523" i="32"/>
  <c r="H4519" i="32"/>
  <c r="L4515" i="32"/>
  <c r="H4511" i="32"/>
  <c r="L4507" i="32"/>
  <c r="H4503" i="32"/>
  <c r="D4499" i="32"/>
  <c r="L4491" i="32"/>
  <c r="D4491" i="32"/>
  <c r="H4487" i="32"/>
  <c r="H4479" i="32"/>
  <c r="H4471" i="32"/>
  <c r="D4467" i="32"/>
  <c r="H4463" i="32"/>
  <c r="L4459" i="32"/>
  <c r="H4455" i="32"/>
  <c r="H4447" i="32"/>
  <c r="D4443" i="32"/>
  <c r="H4439" i="32"/>
  <c r="L4435" i="32"/>
  <c r="H4431" i="32"/>
  <c r="L4427" i="32"/>
  <c r="H4423" i="32"/>
  <c r="L4419" i="32"/>
  <c r="H4415" i="32"/>
  <c r="L4411" i="32"/>
  <c r="H4407" i="32"/>
  <c r="L4403" i="32"/>
  <c r="D4403" i="32"/>
  <c r="L4395" i="32"/>
  <c r="D4395" i="32"/>
  <c r="L4387" i="32"/>
  <c r="H4383" i="32"/>
  <c r="L4379" i="32"/>
  <c r="H4375" i="32"/>
  <c r="L4371" i="32"/>
  <c r="H4367" i="32"/>
  <c r="L4363" i="32"/>
  <c r="H4359" i="32"/>
  <c r="D4355" i="32"/>
  <c r="H4351" i="32"/>
  <c r="H4343" i="32"/>
  <c r="L4339" i="32"/>
  <c r="H4335" i="32"/>
  <c r="L4331" i="32"/>
  <c r="D4331" i="32"/>
  <c r="H4327" i="32"/>
  <c r="L4323" i="32"/>
  <c r="H4319" i="32"/>
  <c r="L4307" i="32"/>
  <c r="D4307" i="32"/>
  <c r="D4299" i="32"/>
  <c r="L4283" i="32"/>
  <c r="D4283" i="32"/>
  <c r="L4275" i="32"/>
  <c r="H4271" i="32"/>
  <c r="L4267" i="32"/>
  <c r="H4263" i="32"/>
  <c r="L4259" i="32"/>
  <c r="H4255" i="32"/>
  <c r="L4251" i="32"/>
  <c r="D4251" i="32"/>
  <c r="H4247" i="32"/>
  <c r="L4243" i="32"/>
  <c r="H4239" i="32"/>
  <c r="L4235" i="32"/>
  <c r="H4231" i="32"/>
  <c r="L4227" i="32"/>
  <c r="H4223" i="32"/>
  <c r="L4219" i="32"/>
  <c r="H4215" i="32"/>
  <c r="L4211" i="32"/>
  <c r="H4207" i="32"/>
  <c r="L4203" i="32"/>
  <c r="D4203" i="32"/>
  <c r="H4199" i="32"/>
  <c r="L4195" i="32"/>
  <c r="H4191" i="32"/>
  <c r="L4187" i="32"/>
  <c r="H4183" i="32"/>
  <c r="L4179" i="32"/>
  <c r="H4175" i="32"/>
  <c r="D4171" i="32"/>
  <c r="H4167" i="32"/>
  <c r="L4163" i="32"/>
  <c r="D4163" i="32"/>
  <c r="H4159" i="32"/>
  <c r="L4155" i="32"/>
  <c r="H4151" i="32"/>
  <c r="L4147" i="32"/>
  <c r="D4147" i="32"/>
  <c r="D4139" i="32"/>
  <c r="H4135" i="32"/>
  <c r="L4131" i="32"/>
  <c r="H4127" i="32"/>
  <c r="D4123" i="32"/>
  <c r="H4119" i="32"/>
  <c r="D4115" i="32"/>
  <c r="D4107" i="32"/>
  <c r="H4103" i="32"/>
  <c r="L4099" i="32"/>
  <c r="D4099" i="32"/>
  <c r="H4095" i="32"/>
  <c r="L4091" i="32"/>
  <c r="D4091" i="32"/>
  <c r="H4087" i="32"/>
  <c r="D4083" i="32"/>
  <c r="H4079" i="32"/>
  <c r="L4075" i="32"/>
  <c r="H4071" i="32"/>
  <c r="H4063" i="32"/>
  <c r="L4059" i="32"/>
  <c r="D4059" i="32"/>
  <c r="H4055" i="32"/>
  <c r="L4051" i="32"/>
  <c r="B3723" i="32"/>
  <c r="B3691" i="32"/>
  <c r="B3659" i="32"/>
  <c r="J3635" i="32"/>
  <c r="B3595" i="32"/>
  <c r="B3563" i="32"/>
  <c r="C24" i="32"/>
  <c r="G24" i="32"/>
  <c r="K24" i="32"/>
  <c r="F24" i="32"/>
  <c r="L24" i="32"/>
  <c r="E24" i="32"/>
  <c r="J24" i="32"/>
  <c r="H24" i="32"/>
  <c r="D24" i="32"/>
  <c r="I24" i="32"/>
  <c r="B24" i="32"/>
  <c r="C20" i="32"/>
  <c r="G20" i="32"/>
  <c r="K20" i="32"/>
  <c r="B20" i="32"/>
  <c r="H20" i="32"/>
  <c r="F20" i="32"/>
  <c r="L20" i="32"/>
  <c r="I20" i="32"/>
  <c r="E20" i="32"/>
  <c r="J20" i="32"/>
  <c r="D20" i="32"/>
  <c r="C12" i="32"/>
  <c r="G12" i="32"/>
  <c r="K12" i="32"/>
  <c r="E12" i="32"/>
  <c r="J12" i="32"/>
  <c r="D12" i="32"/>
  <c r="I12" i="32"/>
  <c r="L12" i="32"/>
  <c r="H12" i="32"/>
  <c r="F12" i="32"/>
  <c r="B12" i="32"/>
  <c r="C8" i="32"/>
  <c r="G8" i="32"/>
  <c r="K8" i="32"/>
  <c r="F8" i="32"/>
  <c r="L8" i="32"/>
  <c r="E8" i="32"/>
  <c r="J8" i="32"/>
  <c r="B8" i="32"/>
  <c r="I8" i="32"/>
  <c r="H8" i="32"/>
  <c r="D8" i="32"/>
  <c r="E108" i="32"/>
  <c r="I108" i="32"/>
  <c r="D108" i="32"/>
  <c r="H108" i="32"/>
  <c r="L108" i="32"/>
  <c r="F108" i="32"/>
  <c r="C108" i="32"/>
  <c r="K108" i="32"/>
  <c r="B108" i="32"/>
  <c r="J108" i="32"/>
  <c r="G108" i="32"/>
  <c r="E100" i="32"/>
  <c r="I100" i="32"/>
  <c r="D100" i="32"/>
  <c r="H100" i="32"/>
  <c r="L100" i="32"/>
  <c r="F100" i="32"/>
  <c r="C100" i="32"/>
  <c r="K100" i="32"/>
  <c r="J100" i="32"/>
  <c r="G100" i="32"/>
  <c r="B100" i="32"/>
  <c r="E96" i="32"/>
  <c r="I96" i="32"/>
  <c r="D96" i="32"/>
  <c r="H96" i="32"/>
  <c r="L96" i="32"/>
  <c r="B96" i="32"/>
  <c r="J96" i="32"/>
  <c r="G96" i="32"/>
  <c r="F96" i="32"/>
  <c r="C96" i="32"/>
  <c r="K96" i="32"/>
  <c r="D88" i="32"/>
  <c r="E88" i="32"/>
  <c r="I88" i="32"/>
  <c r="C88" i="32"/>
  <c r="H88" i="32"/>
  <c r="L88" i="32"/>
  <c r="J88" i="32"/>
  <c r="G88" i="32"/>
  <c r="B88" i="32"/>
  <c r="F88" i="32"/>
  <c r="K88" i="32"/>
  <c r="E80" i="32"/>
  <c r="I80" i="32"/>
  <c r="D80" i="32"/>
  <c r="H80" i="32"/>
  <c r="L80" i="32"/>
  <c r="F80" i="32"/>
  <c r="C80" i="32"/>
  <c r="K80" i="32"/>
  <c r="G80" i="32"/>
  <c r="B80" i="32"/>
  <c r="J80" i="32"/>
  <c r="E72" i="32"/>
  <c r="I72" i="32"/>
  <c r="D72" i="32"/>
  <c r="H72" i="32"/>
  <c r="L72" i="32"/>
  <c r="F72" i="32"/>
  <c r="C72" i="32"/>
  <c r="K72" i="32"/>
  <c r="J72" i="32"/>
  <c r="G72" i="32"/>
  <c r="B72" i="32"/>
  <c r="E64" i="32"/>
  <c r="I64" i="32"/>
  <c r="D64" i="32"/>
  <c r="H64" i="32"/>
  <c r="L64" i="32"/>
  <c r="F64" i="32"/>
  <c r="C64" i="32"/>
  <c r="K64" i="32"/>
  <c r="G64" i="32"/>
  <c r="B64" i="32"/>
  <c r="J64" i="32"/>
  <c r="E56" i="32"/>
  <c r="I56" i="32"/>
  <c r="D56" i="32"/>
  <c r="H56" i="32"/>
  <c r="L56" i="32"/>
  <c r="F56" i="32"/>
  <c r="C56" i="32"/>
  <c r="K56" i="32"/>
  <c r="J56" i="32"/>
  <c r="G56" i="32"/>
  <c r="B56" i="32"/>
  <c r="E52" i="32"/>
  <c r="I52" i="32"/>
  <c r="D52" i="32"/>
  <c r="H52" i="32"/>
  <c r="L52" i="32"/>
  <c r="B52" i="32"/>
  <c r="J52" i="32"/>
  <c r="G52" i="32"/>
  <c r="K52" i="32"/>
  <c r="F52" i="32"/>
  <c r="C52" i="32"/>
  <c r="E44" i="32"/>
  <c r="I44" i="32"/>
  <c r="D44" i="32"/>
  <c r="H44" i="32"/>
  <c r="L44" i="32"/>
  <c r="B44" i="32"/>
  <c r="J44" i="32"/>
  <c r="G44" i="32"/>
  <c r="C44" i="32"/>
  <c r="K44" i="32"/>
  <c r="F44" i="32"/>
  <c r="D36" i="32"/>
  <c r="H36" i="32"/>
  <c r="L36" i="32"/>
  <c r="C36" i="32"/>
  <c r="G36" i="32"/>
  <c r="K36" i="32"/>
  <c r="E36" i="32"/>
  <c r="B36" i="32"/>
  <c r="J36" i="32"/>
  <c r="I36" i="32"/>
  <c r="F36" i="32"/>
  <c r="C28" i="32"/>
  <c r="G28" i="32"/>
  <c r="K28" i="32"/>
  <c r="E28" i="32"/>
  <c r="J28" i="32"/>
  <c r="D28" i="32"/>
  <c r="I28" i="32"/>
  <c r="F28" i="32"/>
  <c r="B28" i="32"/>
  <c r="H28" i="32"/>
  <c r="L28" i="32"/>
  <c r="L2" i="32"/>
  <c r="D2" i="32"/>
  <c r="E4789" i="32"/>
  <c r="I4789" i="32"/>
  <c r="E4785" i="32"/>
  <c r="I4785" i="32"/>
  <c r="E4781" i="32"/>
  <c r="I4781" i="32"/>
  <c r="E4773" i="32"/>
  <c r="I4773" i="32"/>
  <c r="E4769" i="32"/>
  <c r="I4769" i="32"/>
  <c r="E4761" i="32"/>
  <c r="I4761" i="32"/>
  <c r="E4753" i="32"/>
  <c r="I4753" i="32"/>
  <c r="E4745" i="32"/>
  <c r="I4745" i="32"/>
  <c r="E4737" i="32"/>
  <c r="I4737" i="32"/>
  <c r="E4733" i="32"/>
  <c r="I4733" i="32"/>
  <c r="E4725" i="32"/>
  <c r="I4725" i="32"/>
  <c r="E4721" i="32"/>
  <c r="I4721" i="32"/>
  <c r="E4713" i="32"/>
  <c r="I4713" i="32"/>
  <c r="E4709" i="32"/>
  <c r="I4709" i="32"/>
  <c r="E4701" i="32"/>
  <c r="I4701" i="32"/>
  <c r="E4697" i="32"/>
  <c r="I4697" i="32"/>
  <c r="C4689" i="32"/>
  <c r="G4689" i="32"/>
  <c r="K4689" i="32"/>
  <c r="E4689" i="32"/>
  <c r="I4689" i="32"/>
  <c r="C4681" i="32"/>
  <c r="G4681" i="32"/>
  <c r="K4681" i="32"/>
  <c r="E4681" i="32"/>
  <c r="I4681" i="32"/>
  <c r="C4677" i="32"/>
  <c r="G4677" i="32"/>
  <c r="K4677" i="32"/>
  <c r="E4677" i="32"/>
  <c r="I4677" i="32"/>
  <c r="C4669" i="32"/>
  <c r="G4669" i="32"/>
  <c r="K4669" i="32"/>
  <c r="E4669" i="32"/>
  <c r="I4669" i="32"/>
  <c r="C4665" i="32"/>
  <c r="G4665" i="32"/>
  <c r="K4665" i="32"/>
  <c r="E4665" i="32"/>
  <c r="I4665" i="32"/>
  <c r="C4657" i="32"/>
  <c r="G4657" i="32"/>
  <c r="K4657" i="32"/>
  <c r="E4657" i="32"/>
  <c r="I4657" i="32"/>
  <c r="C4653" i="32"/>
  <c r="G4653" i="32"/>
  <c r="K4653" i="32"/>
  <c r="E4653" i="32"/>
  <c r="I4653" i="32"/>
  <c r="C4645" i="32"/>
  <c r="G4645" i="32"/>
  <c r="K4645" i="32"/>
  <c r="E4645" i="32"/>
  <c r="I4645" i="32"/>
  <c r="C4641" i="32"/>
  <c r="G4641" i="32"/>
  <c r="K4641" i="32"/>
  <c r="E4641" i="32"/>
  <c r="I4641" i="32"/>
  <c r="C4633" i="32"/>
  <c r="G4633" i="32"/>
  <c r="K4633" i="32"/>
  <c r="E4633" i="32"/>
  <c r="I4633" i="32"/>
  <c r="C4625" i="32"/>
  <c r="G4625" i="32"/>
  <c r="K4625" i="32"/>
  <c r="E4625" i="32"/>
  <c r="I4625" i="32"/>
  <c r="C4621" i="32"/>
  <c r="G4621" i="32"/>
  <c r="K4621" i="32"/>
  <c r="E4621" i="32"/>
  <c r="I4621" i="32"/>
  <c r="C4613" i="32"/>
  <c r="G4613" i="32"/>
  <c r="K4613" i="32"/>
  <c r="E4613" i="32"/>
  <c r="I4613" i="32"/>
  <c r="C4609" i="32"/>
  <c r="G4609" i="32"/>
  <c r="K4609" i="32"/>
  <c r="E4609" i="32"/>
  <c r="I4609" i="32"/>
  <c r="C4601" i="32"/>
  <c r="G4601" i="32"/>
  <c r="K4601" i="32"/>
  <c r="E4601" i="32"/>
  <c r="I4601" i="32"/>
  <c r="C4597" i="32"/>
  <c r="G4597" i="32"/>
  <c r="K4597" i="32"/>
  <c r="E4597" i="32"/>
  <c r="I4597" i="32"/>
  <c r="C4589" i="32"/>
  <c r="G4589" i="32"/>
  <c r="K4589" i="32"/>
  <c r="E4589" i="32"/>
  <c r="I4589" i="32"/>
  <c r="C4581" i="32"/>
  <c r="G4581" i="32"/>
  <c r="K4581" i="32"/>
  <c r="E4581" i="32"/>
  <c r="I4581" i="32"/>
  <c r="C4577" i="32"/>
  <c r="G4577" i="32"/>
  <c r="K4577" i="32"/>
  <c r="E4577" i="32"/>
  <c r="I4577" i="32"/>
  <c r="C4569" i="32"/>
  <c r="G4569" i="32"/>
  <c r="K4569" i="32"/>
  <c r="E4569" i="32"/>
  <c r="I4569" i="32"/>
  <c r="C4565" i="32"/>
  <c r="G4565" i="32"/>
  <c r="K4565" i="32"/>
  <c r="E4565" i="32"/>
  <c r="I4565" i="32"/>
  <c r="C4557" i="32"/>
  <c r="G4557" i="32"/>
  <c r="K4557" i="32"/>
  <c r="E4557" i="32"/>
  <c r="I4557" i="32"/>
  <c r="C4549" i="32"/>
  <c r="G4549" i="32"/>
  <c r="K4549" i="32"/>
  <c r="E4549" i="32"/>
  <c r="I4549" i="32"/>
  <c r="C4545" i="32"/>
  <c r="G4545" i="32"/>
  <c r="K4545" i="32"/>
  <c r="E4545" i="32"/>
  <c r="I4545" i="32"/>
  <c r="C4537" i="32"/>
  <c r="G4537" i="32"/>
  <c r="K4537" i="32"/>
  <c r="E4537" i="32"/>
  <c r="I4537" i="32"/>
  <c r="C4533" i="32"/>
  <c r="G4533" i="32"/>
  <c r="K4533" i="32"/>
  <c r="E4533" i="32"/>
  <c r="I4533" i="32"/>
  <c r="C4525" i="32"/>
  <c r="G4525" i="32"/>
  <c r="K4525" i="32"/>
  <c r="E4525" i="32"/>
  <c r="I4525" i="32"/>
  <c r="C4521" i="32"/>
  <c r="G4521" i="32"/>
  <c r="K4521" i="32"/>
  <c r="E4521" i="32"/>
  <c r="I4521" i="32"/>
  <c r="C4513" i="32"/>
  <c r="G4513" i="32"/>
  <c r="K4513" i="32"/>
  <c r="E4513" i="32"/>
  <c r="I4513" i="32"/>
  <c r="C4509" i="32"/>
  <c r="G4509" i="32"/>
  <c r="K4509" i="32"/>
  <c r="E4509" i="32"/>
  <c r="I4509" i="32"/>
  <c r="C4501" i="32"/>
  <c r="G4501" i="32"/>
  <c r="K4501" i="32"/>
  <c r="E4501" i="32"/>
  <c r="I4501" i="32"/>
  <c r="C4493" i="32"/>
  <c r="G4493" i="32"/>
  <c r="K4493" i="32"/>
  <c r="E4493" i="32"/>
  <c r="I4493" i="32"/>
  <c r="C4489" i="32"/>
  <c r="G4489" i="32"/>
  <c r="K4489" i="32"/>
  <c r="E4489" i="32"/>
  <c r="I4489" i="32"/>
  <c r="C4481" i="32"/>
  <c r="G4481" i="32"/>
  <c r="K4481" i="32"/>
  <c r="E4481" i="32"/>
  <c r="I4481" i="32"/>
  <c r="C4477" i="32"/>
  <c r="G4477" i="32"/>
  <c r="K4477" i="32"/>
  <c r="E4477" i="32"/>
  <c r="I4477" i="32"/>
  <c r="C4469" i="32"/>
  <c r="G4469" i="32"/>
  <c r="K4469" i="32"/>
  <c r="E4469" i="32"/>
  <c r="I4469" i="32"/>
  <c r="C4465" i="32"/>
  <c r="G4465" i="32"/>
  <c r="K4465" i="32"/>
  <c r="E4465" i="32"/>
  <c r="I4465" i="32"/>
  <c r="C4457" i="32"/>
  <c r="G4457" i="32"/>
  <c r="K4457" i="32"/>
  <c r="E4457" i="32"/>
  <c r="I4457" i="32"/>
  <c r="C4453" i="32"/>
  <c r="G4453" i="32"/>
  <c r="K4453" i="32"/>
  <c r="E4453" i="32"/>
  <c r="I4453" i="32"/>
  <c r="C4445" i="32"/>
  <c r="G4445" i="32"/>
  <c r="K4445" i="32"/>
  <c r="E4445" i="32"/>
  <c r="I4445" i="32"/>
  <c r="C4441" i="32"/>
  <c r="G4441" i="32"/>
  <c r="K4441" i="32"/>
  <c r="E4441" i="32"/>
  <c r="I4441" i="32"/>
  <c r="C4433" i="32"/>
  <c r="G4433" i="32"/>
  <c r="K4433" i="32"/>
  <c r="E4433" i="32"/>
  <c r="I4433" i="32"/>
  <c r="C4429" i="32"/>
  <c r="G4429" i="32"/>
  <c r="K4429" i="32"/>
  <c r="E4429" i="32"/>
  <c r="I4429" i="32"/>
  <c r="C4421" i="32"/>
  <c r="G4421" i="32"/>
  <c r="K4421" i="32"/>
  <c r="E4421" i="32"/>
  <c r="I4421" i="32"/>
  <c r="C4417" i="32"/>
  <c r="G4417" i="32"/>
  <c r="K4417" i="32"/>
  <c r="E4417" i="32"/>
  <c r="I4417" i="32"/>
  <c r="C4409" i="32"/>
  <c r="G4409" i="32"/>
  <c r="K4409" i="32"/>
  <c r="E4409" i="32"/>
  <c r="I4409" i="32"/>
  <c r="C4405" i="32"/>
  <c r="G4405" i="32"/>
  <c r="K4405" i="32"/>
  <c r="E4405" i="32"/>
  <c r="I4405" i="32"/>
  <c r="C4397" i="32"/>
  <c r="G4397" i="32"/>
  <c r="K4397" i="32"/>
  <c r="E4397" i="32"/>
  <c r="I4397" i="32"/>
  <c r="C4393" i="32"/>
  <c r="G4393" i="32"/>
  <c r="K4393" i="32"/>
  <c r="E4393" i="32"/>
  <c r="I4393" i="32"/>
  <c r="C4385" i="32"/>
  <c r="G4385" i="32"/>
  <c r="K4385" i="32"/>
  <c r="E4385" i="32"/>
  <c r="I4385" i="32"/>
  <c r="C4377" i="32"/>
  <c r="G4377" i="32"/>
  <c r="K4377" i="32"/>
  <c r="E4377" i="32"/>
  <c r="I4377" i="32"/>
  <c r="C4373" i="32"/>
  <c r="G4373" i="32"/>
  <c r="K4373" i="32"/>
  <c r="E4373" i="32"/>
  <c r="I4373" i="32"/>
  <c r="C4365" i="32"/>
  <c r="G4365" i="32"/>
  <c r="K4365" i="32"/>
  <c r="E4365" i="32"/>
  <c r="I4365" i="32"/>
  <c r="C4361" i="32"/>
  <c r="G4361" i="32"/>
  <c r="K4361" i="32"/>
  <c r="E4361" i="32"/>
  <c r="I4361" i="32"/>
  <c r="C4353" i="32"/>
  <c r="G4353" i="32"/>
  <c r="K4353" i="32"/>
  <c r="E4353" i="32"/>
  <c r="I4353" i="32"/>
  <c r="C4349" i="32"/>
  <c r="G4349" i="32"/>
  <c r="K4349" i="32"/>
  <c r="E4349" i="32"/>
  <c r="I4349" i="32"/>
  <c r="C4341" i="32"/>
  <c r="G4341" i="32"/>
  <c r="K4341" i="32"/>
  <c r="E4341" i="32"/>
  <c r="I4341" i="32"/>
  <c r="C4337" i="32"/>
  <c r="G4337" i="32"/>
  <c r="K4337" i="32"/>
  <c r="E4337" i="32"/>
  <c r="I4337" i="32"/>
  <c r="C4329" i="32"/>
  <c r="G4329" i="32"/>
  <c r="K4329" i="32"/>
  <c r="E4329" i="32"/>
  <c r="I4329" i="32"/>
  <c r="C4325" i="32"/>
  <c r="G4325" i="32"/>
  <c r="K4325" i="32"/>
  <c r="E4325" i="32"/>
  <c r="I4325" i="32"/>
  <c r="C4317" i="32"/>
  <c r="G4317" i="32"/>
  <c r="K4317" i="32"/>
  <c r="E4317" i="32"/>
  <c r="I4317" i="32"/>
  <c r="C4313" i="32"/>
  <c r="G4313" i="32"/>
  <c r="K4313" i="32"/>
  <c r="E4313" i="32"/>
  <c r="I4313" i="32"/>
  <c r="C4305" i="32"/>
  <c r="G4305" i="32"/>
  <c r="K4305" i="32"/>
  <c r="E4305" i="32"/>
  <c r="I4305" i="32"/>
  <c r="C4301" i="32"/>
  <c r="G4301" i="32"/>
  <c r="K4301" i="32"/>
  <c r="E4301" i="32"/>
  <c r="I4301" i="32"/>
  <c r="C4293" i="32"/>
  <c r="G4293" i="32"/>
  <c r="K4293" i="32"/>
  <c r="E4293" i="32"/>
  <c r="I4293" i="32"/>
  <c r="C4289" i="32"/>
  <c r="G4289" i="32"/>
  <c r="K4289" i="32"/>
  <c r="E4289" i="32"/>
  <c r="I4289" i="32"/>
  <c r="C4281" i="32"/>
  <c r="G4281" i="32"/>
  <c r="K4281" i="32"/>
  <c r="E4281" i="32"/>
  <c r="I4281" i="32"/>
  <c r="C4277" i="32"/>
  <c r="G4277" i="32"/>
  <c r="K4277" i="32"/>
  <c r="E4277" i="32"/>
  <c r="I4277" i="32"/>
  <c r="C4269" i="32"/>
  <c r="G4269" i="32"/>
  <c r="K4269" i="32"/>
  <c r="E4269" i="32"/>
  <c r="I4269" i="32"/>
  <c r="C4261" i="32"/>
  <c r="G4261" i="32"/>
  <c r="K4261" i="32"/>
  <c r="E4261" i="32"/>
  <c r="I4261" i="32"/>
  <c r="C4257" i="32"/>
  <c r="G4257" i="32"/>
  <c r="K4257" i="32"/>
  <c r="E4257" i="32"/>
  <c r="I4257" i="32"/>
  <c r="C4249" i="32"/>
  <c r="G4249" i="32"/>
  <c r="K4249" i="32"/>
  <c r="E4249" i="32"/>
  <c r="I4249" i="32"/>
  <c r="C4245" i="32"/>
  <c r="G4245" i="32"/>
  <c r="K4245" i="32"/>
  <c r="E4245" i="32"/>
  <c r="I4245" i="32"/>
  <c r="C4237" i="32"/>
  <c r="G4237" i="32"/>
  <c r="K4237" i="32"/>
  <c r="E4237" i="32"/>
  <c r="I4237" i="32"/>
  <c r="C4233" i="32"/>
  <c r="G4233" i="32"/>
  <c r="K4233" i="32"/>
  <c r="E4233" i="32"/>
  <c r="I4233" i="32"/>
  <c r="C4225" i="32"/>
  <c r="G4225" i="32"/>
  <c r="K4225" i="32"/>
  <c r="E4225" i="32"/>
  <c r="I4225" i="32"/>
  <c r="C4217" i="32"/>
  <c r="G4217" i="32"/>
  <c r="K4217" i="32"/>
  <c r="E4217" i="32"/>
  <c r="I4217" i="32"/>
  <c r="C4213" i="32"/>
  <c r="G4213" i="32"/>
  <c r="K4213" i="32"/>
  <c r="E4213" i="32"/>
  <c r="I4213" i="32"/>
  <c r="C4205" i="32"/>
  <c r="G4205" i="32"/>
  <c r="K4205" i="32"/>
  <c r="E4205" i="32"/>
  <c r="I4205" i="32"/>
  <c r="C4201" i="32"/>
  <c r="G4201" i="32"/>
  <c r="K4201" i="32"/>
  <c r="E4201" i="32"/>
  <c r="I4201" i="32"/>
  <c r="C4193" i="32"/>
  <c r="G4193" i="32"/>
  <c r="K4193" i="32"/>
  <c r="E4193" i="32"/>
  <c r="I4193" i="32"/>
  <c r="C4189" i="32"/>
  <c r="G4189" i="32"/>
  <c r="K4189" i="32"/>
  <c r="E4189" i="32"/>
  <c r="I4189" i="32"/>
  <c r="C4181" i="32"/>
  <c r="G4181" i="32"/>
  <c r="K4181" i="32"/>
  <c r="E4181" i="32"/>
  <c r="I4181" i="32"/>
  <c r="C4177" i="32"/>
  <c r="G4177" i="32"/>
  <c r="K4177" i="32"/>
  <c r="E4177" i="32"/>
  <c r="I4177" i="32"/>
  <c r="C4169" i="32"/>
  <c r="G4169" i="32"/>
  <c r="K4169" i="32"/>
  <c r="E4169" i="32"/>
  <c r="I4169" i="32"/>
  <c r="C4165" i="32"/>
  <c r="G4165" i="32"/>
  <c r="K4165" i="32"/>
  <c r="E4165" i="32"/>
  <c r="I4165" i="32"/>
  <c r="C4157" i="32"/>
  <c r="G4157" i="32"/>
  <c r="K4157" i="32"/>
  <c r="E4157" i="32"/>
  <c r="I4157" i="32"/>
  <c r="C4153" i="32"/>
  <c r="G4153" i="32"/>
  <c r="K4153" i="32"/>
  <c r="E4153" i="32"/>
  <c r="I4153" i="32"/>
  <c r="C4145" i="32"/>
  <c r="G4145" i="32"/>
  <c r="K4145" i="32"/>
  <c r="E4145" i="32"/>
  <c r="I4145" i="32"/>
  <c r="C4141" i="32"/>
  <c r="G4141" i="32"/>
  <c r="K4141" i="32"/>
  <c r="E4141" i="32"/>
  <c r="I4141" i="32"/>
  <c r="C4133" i="32"/>
  <c r="G4133" i="32"/>
  <c r="K4133" i="32"/>
  <c r="E4133" i="32"/>
  <c r="I4133" i="32"/>
  <c r="C4125" i="32"/>
  <c r="G4125" i="32"/>
  <c r="K4125" i="32"/>
  <c r="E4125" i="32"/>
  <c r="I4125" i="32"/>
  <c r="C4121" i="32"/>
  <c r="G4121" i="32"/>
  <c r="K4121" i="32"/>
  <c r="E4121" i="32"/>
  <c r="I4121" i="32"/>
  <c r="C4113" i="32"/>
  <c r="G4113" i="32"/>
  <c r="K4113" i="32"/>
  <c r="E4113" i="32"/>
  <c r="I4113" i="32"/>
  <c r="C4109" i="32"/>
  <c r="G4109" i="32"/>
  <c r="K4109" i="32"/>
  <c r="E4109" i="32"/>
  <c r="I4109" i="32"/>
  <c r="C4101" i="32"/>
  <c r="G4101" i="32"/>
  <c r="K4101" i="32"/>
  <c r="E4101" i="32"/>
  <c r="I4101" i="32"/>
  <c r="C4093" i="32"/>
  <c r="G4093" i="32"/>
  <c r="K4093" i="32"/>
  <c r="E4093" i="32"/>
  <c r="I4093" i="32"/>
  <c r="C4089" i="32"/>
  <c r="G4089" i="32"/>
  <c r="K4089" i="32"/>
  <c r="E4089" i="32"/>
  <c r="I4089" i="32"/>
  <c r="C4081" i="32"/>
  <c r="G4081" i="32"/>
  <c r="K4081" i="32"/>
  <c r="E4081" i="32"/>
  <c r="I4081" i="32"/>
  <c r="C4077" i="32"/>
  <c r="G4077" i="32"/>
  <c r="K4077" i="32"/>
  <c r="E4077" i="32"/>
  <c r="I4077" i="32"/>
  <c r="C4069" i="32"/>
  <c r="G4069" i="32"/>
  <c r="K4069" i="32"/>
  <c r="E4069" i="32"/>
  <c r="I4069" i="32"/>
  <c r="C4061" i="32"/>
  <c r="G4061" i="32"/>
  <c r="K4061" i="32"/>
  <c r="E4061" i="32"/>
  <c r="I4061" i="32"/>
  <c r="C4057" i="32"/>
  <c r="G4057" i="32"/>
  <c r="K4057" i="32"/>
  <c r="E4057" i="32"/>
  <c r="I4057" i="32"/>
  <c r="C4049" i="32"/>
  <c r="G4049" i="32"/>
  <c r="K4049" i="32"/>
  <c r="E4049" i="32"/>
  <c r="I4049" i="32"/>
  <c r="C4041" i="32"/>
  <c r="G4041" i="32"/>
  <c r="K4041" i="32"/>
  <c r="E4041" i="32"/>
  <c r="I4041" i="32"/>
  <c r="C4037" i="32"/>
  <c r="G4037" i="32"/>
  <c r="K4037" i="32"/>
  <c r="E4037" i="32"/>
  <c r="I4037" i="32"/>
  <c r="C4029" i="32"/>
  <c r="G4029" i="32"/>
  <c r="K4029" i="32"/>
  <c r="E4029" i="32"/>
  <c r="I4029" i="32"/>
  <c r="C4021" i="32"/>
  <c r="G4021" i="32"/>
  <c r="K4021" i="32"/>
  <c r="E4021" i="32"/>
  <c r="I4021" i="32"/>
  <c r="C4013" i="32"/>
  <c r="G4013" i="32"/>
  <c r="K4013" i="32"/>
  <c r="E4013" i="32"/>
  <c r="I4013" i="32"/>
  <c r="C4009" i="32"/>
  <c r="G4009" i="32"/>
  <c r="K4009" i="32"/>
  <c r="E4009" i="32"/>
  <c r="I4009" i="32"/>
  <c r="C4001" i="32"/>
  <c r="G4001" i="32"/>
  <c r="K4001" i="32"/>
  <c r="E4001" i="32"/>
  <c r="I4001" i="32"/>
  <c r="C3997" i="32"/>
  <c r="G3997" i="32"/>
  <c r="K3997" i="32"/>
  <c r="E3997" i="32"/>
  <c r="I3997" i="32"/>
  <c r="C3989" i="32"/>
  <c r="G3989" i="32"/>
  <c r="K3989" i="32"/>
  <c r="E3989" i="32"/>
  <c r="I3989" i="32"/>
  <c r="C3981" i="32"/>
  <c r="G3981" i="32"/>
  <c r="K3981" i="32"/>
  <c r="E3981" i="32"/>
  <c r="I3981" i="32"/>
  <c r="C3977" i="32"/>
  <c r="G3977" i="32"/>
  <c r="K3977" i="32"/>
  <c r="E3977" i="32"/>
  <c r="I3977" i="32"/>
  <c r="C3969" i="32"/>
  <c r="G3969" i="32"/>
  <c r="K3969" i="32"/>
  <c r="E3969" i="32"/>
  <c r="I3969" i="32"/>
  <c r="C3961" i="32"/>
  <c r="G3961" i="32"/>
  <c r="K3961" i="32"/>
  <c r="E3961" i="32"/>
  <c r="I3961" i="32"/>
  <c r="C3957" i="32"/>
  <c r="G3957" i="32"/>
  <c r="K3957" i="32"/>
  <c r="E3957" i="32"/>
  <c r="I3957" i="32"/>
  <c r="C3949" i="32"/>
  <c r="G3949" i="32"/>
  <c r="K3949" i="32"/>
  <c r="E3949" i="32"/>
  <c r="I3949" i="32"/>
  <c r="C3945" i="32"/>
  <c r="G3945" i="32"/>
  <c r="K3945" i="32"/>
  <c r="E3945" i="32"/>
  <c r="I3945" i="32"/>
  <c r="C3937" i="32"/>
  <c r="G3937" i="32"/>
  <c r="K3937" i="32"/>
  <c r="E3937" i="32"/>
  <c r="I3937" i="32"/>
  <c r="B3929" i="32"/>
  <c r="F3929" i="32"/>
  <c r="J3929" i="32"/>
  <c r="E3929" i="32"/>
  <c r="K3929" i="32"/>
  <c r="C3929" i="32"/>
  <c r="H3929" i="32"/>
  <c r="B3925" i="32"/>
  <c r="F3925" i="32"/>
  <c r="J3925" i="32"/>
  <c r="E3925" i="32"/>
  <c r="I3925" i="32"/>
  <c r="H3925" i="32"/>
  <c r="D3925" i="32"/>
  <c r="L3925" i="32"/>
  <c r="B3917" i="32"/>
  <c r="F3917" i="32"/>
  <c r="J3917" i="32"/>
  <c r="E3917" i="32"/>
  <c r="I3917" i="32"/>
  <c r="H3917" i="32"/>
  <c r="D3917" i="32"/>
  <c r="L3917" i="32"/>
  <c r="B3913" i="32"/>
  <c r="F3913" i="32"/>
  <c r="J3913" i="32"/>
  <c r="E3913" i="32"/>
  <c r="I3913" i="32"/>
  <c r="D3913" i="32"/>
  <c r="L3913" i="32"/>
  <c r="H3913" i="32"/>
  <c r="B3909" i="32"/>
  <c r="F3909" i="32"/>
  <c r="J3909" i="32"/>
  <c r="C3909" i="32"/>
  <c r="G3909" i="32"/>
  <c r="K3909" i="32"/>
  <c r="E3909" i="32"/>
  <c r="I3909" i="32"/>
  <c r="H3909" i="32"/>
  <c r="B3901" i="32"/>
  <c r="F3901" i="32"/>
  <c r="J3901" i="32"/>
  <c r="C3901" i="32"/>
  <c r="G3901" i="32"/>
  <c r="K3901" i="32"/>
  <c r="E3901" i="32"/>
  <c r="I3901" i="32"/>
  <c r="H3901" i="32"/>
  <c r="B3893" i="32"/>
  <c r="F3893" i="32"/>
  <c r="J3893" i="32"/>
  <c r="C3893" i="32"/>
  <c r="G3893" i="32"/>
  <c r="K3893" i="32"/>
  <c r="E3893" i="32"/>
  <c r="I3893" i="32"/>
  <c r="H3893" i="32"/>
  <c r="B3889" i="32"/>
  <c r="F3889" i="32"/>
  <c r="J3889" i="32"/>
  <c r="C3889" i="32"/>
  <c r="G3889" i="32"/>
  <c r="K3889" i="32"/>
  <c r="E3889" i="32"/>
  <c r="I3889" i="32"/>
  <c r="D3889" i="32"/>
  <c r="L3889" i="32"/>
  <c r="B3881" i="32"/>
  <c r="F3881" i="32"/>
  <c r="J3881" i="32"/>
  <c r="C3881" i="32"/>
  <c r="G3881" i="32"/>
  <c r="K3881" i="32"/>
  <c r="E3881" i="32"/>
  <c r="I3881" i="32"/>
  <c r="L3881" i="32"/>
  <c r="D3881" i="32"/>
  <c r="B3877" i="32"/>
  <c r="F3877" i="32"/>
  <c r="J3877" i="32"/>
  <c r="C3877" i="32"/>
  <c r="G3877" i="32"/>
  <c r="K3877" i="32"/>
  <c r="E3877" i="32"/>
  <c r="I3877" i="32"/>
  <c r="H3877" i="32"/>
  <c r="B3869" i="32"/>
  <c r="F3869" i="32"/>
  <c r="J3869" i="32"/>
  <c r="C3869" i="32"/>
  <c r="G3869" i="32"/>
  <c r="K3869" i="32"/>
  <c r="E3869" i="32"/>
  <c r="I3869" i="32"/>
  <c r="H3869" i="32"/>
  <c r="B3865" i="32"/>
  <c r="F3865" i="32"/>
  <c r="J3865" i="32"/>
  <c r="C3865" i="32"/>
  <c r="G3865" i="32"/>
  <c r="K3865" i="32"/>
  <c r="E3865" i="32"/>
  <c r="I3865" i="32"/>
  <c r="L3865" i="32"/>
  <c r="D3865" i="32"/>
  <c r="B3857" i="32"/>
  <c r="F3857" i="32"/>
  <c r="J3857" i="32"/>
  <c r="C3857" i="32"/>
  <c r="G3857" i="32"/>
  <c r="K3857" i="32"/>
  <c r="E3857" i="32"/>
  <c r="I3857" i="32"/>
  <c r="D3857" i="32"/>
  <c r="L3857" i="32"/>
  <c r="B3853" i="32"/>
  <c r="F3853" i="32"/>
  <c r="J3853" i="32"/>
  <c r="C3853" i="32"/>
  <c r="G3853" i="32"/>
  <c r="K3853" i="32"/>
  <c r="E3853" i="32"/>
  <c r="I3853" i="32"/>
  <c r="H3853" i="32"/>
  <c r="B3845" i="32"/>
  <c r="F3845" i="32"/>
  <c r="J3845" i="32"/>
  <c r="C3845" i="32"/>
  <c r="G3845" i="32"/>
  <c r="K3845" i="32"/>
  <c r="E3845" i="32"/>
  <c r="I3845" i="32"/>
  <c r="H3845" i="32"/>
  <c r="B3837" i="32"/>
  <c r="F3837" i="32"/>
  <c r="J3837" i="32"/>
  <c r="C3837" i="32"/>
  <c r="G3837" i="32"/>
  <c r="K3837" i="32"/>
  <c r="E3837" i="32"/>
  <c r="I3837" i="32"/>
  <c r="H3837" i="32"/>
  <c r="B3833" i="32"/>
  <c r="F3833" i="32"/>
  <c r="J3833" i="32"/>
  <c r="C3833" i="32"/>
  <c r="G3833" i="32"/>
  <c r="K3833" i="32"/>
  <c r="E3833" i="32"/>
  <c r="I3833" i="32"/>
  <c r="L3833" i="32"/>
  <c r="D3833" i="32"/>
  <c r="B3825" i="32"/>
  <c r="F3825" i="32"/>
  <c r="J3825" i="32"/>
  <c r="C3825" i="32"/>
  <c r="G3825" i="32"/>
  <c r="K3825" i="32"/>
  <c r="E3825" i="32"/>
  <c r="I3825" i="32"/>
  <c r="D3825" i="32"/>
  <c r="L3825" i="32"/>
  <c r="B3821" i="32"/>
  <c r="F3821" i="32"/>
  <c r="J3821" i="32"/>
  <c r="C3821" i="32"/>
  <c r="G3821" i="32"/>
  <c r="K3821" i="32"/>
  <c r="E3821" i="32"/>
  <c r="I3821" i="32"/>
  <c r="H3821" i="32"/>
  <c r="B3813" i="32"/>
  <c r="F3813" i="32"/>
  <c r="J3813" i="32"/>
  <c r="C3813" i="32"/>
  <c r="G3813" i="32"/>
  <c r="K3813" i="32"/>
  <c r="E3813" i="32"/>
  <c r="I3813" i="32"/>
  <c r="H3813" i="32"/>
  <c r="B3809" i="32"/>
  <c r="F3809" i="32"/>
  <c r="J3809" i="32"/>
  <c r="C3809" i="32"/>
  <c r="G3809" i="32"/>
  <c r="K3809" i="32"/>
  <c r="E3809" i="32"/>
  <c r="I3809" i="32"/>
  <c r="D3809" i="32"/>
  <c r="L3809" i="32"/>
  <c r="B3801" i="32"/>
  <c r="F3801" i="32"/>
  <c r="J3801" i="32"/>
  <c r="C3801" i="32"/>
  <c r="G3801" i="32"/>
  <c r="K3801" i="32"/>
  <c r="E3801" i="32"/>
  <c r="I3801" i="32"/>
  <c r="L3801" i="32"/>
  <c r="D3801" i="32"/>
  <c r="B3797" i="32"/>
  <c r="F3797" i="32"/>
  <c r="J3797" i="32"/>
  <c r="C3797" i="32"/>
  <c r="G3797" i="32"/>
  <c r="K3797" i="32"/>
  <c r="E3797" i="32"/>
  <c r="I3797" i="32"/>
  <c r="H3797" i="32"/>
  <c r="B3789" i="32"/>
  <c r="F3789" i="32"/>
  <c r="J3789" i="32"/>
  <c r="C3789" i="32"/>
  <c r="G3789" i="32"/>
  <c r="K3789" i="32"/>
  <c r="E3789" i="32"/>
  <c r="I3789" i="32"/>
  <c r="H3789" i="32"/>
  <c r="B3777" i="32"/>
  <c r="F3777" i="32"/>
  <c r="J3777" i="32"/>
  <c r="C3777" i="32"/>
  <c r="G3777" i="32"/>
  <c r="K3777" i="32"/>
  <c r="E3777" i="32"/>
  <c r="I3777" i="32"/>
  <c r="D3777" i="32"/>
  <c r="L3777" i="32"/>
  <c r="B3769" i="32"/>
  <c r="F3769" i="32"/>
  <c r="J3769" i="32"/>
  <c r="C3769" i="32"/>
  <c r="G3769" i="32"/>
  <c r="K3769" i="32"/>
  <c r="E3769" i="32"/>
  <c r="I3769" i="32"/>
  <c r="L3769" i="32"/>
  <c r="D3769" i="32"/>
  <c r="B3761" i="32"/>
  <c r="F3761" i="32"/>
  <c r="J3761" i="32"/>
  <c r="C3761" i="32"/>
  <c r="G3761" i="32"/>
  <c r="K3761" i="32"/>
  <c r="E3761" i="32"/>
  <c r="I3761" i="32"/>
  <c r="D3761" i="32"/>
  <c r="L3761" i="32"/>
  <c r="B3757" i="32"/>
  <c r="F3757" i="32"/>
  <c r="J3757" i="32"/>
  <c r="C3757" i="32"/>
  <c r="G3757" i="32"/>
  <c r="K3757" i="32"/>
  <c r="E3757" i="32"/>
  <c r="I3757" i="32"/>
  <c r="H3757" i="32"/>
  <c r="B3749" i="32"/>
  <c r="F3749" i="32"/>
  <c r="J3749" i="32"/>
  <c r="C3749" i="32"/>
  <c r="G3749" i="32"/>
  <c r="K3749" i="32"/>
  <c r="E3749" i="32"/>
  <c r="I3749" i="32"/>
  <c r="H3749" i="32"/>
  <c r="B3741" i="32"/>
  <c r="F3741" i="32"/>
  <c r="J3741" i="32"/>
  <c r="C3741" i="32"/>
  <c r="G3741" i="32"/>
  <c r="K3741" i="32"/>
  <c r="E3741" i="32"/>
  <c r="I3741" i="32"/>
  <c r="H3741" i="32"/>
  <c r="B3733" i="32"/>
  <c r="F3733" i="32"/>
  <c r="J3733" i="32"/>
  <c r="C3733" i="32"/>
  <c r="G3733" i="32"/>
  <c r="K3733" i="32"/>
  <c r="E3733" i="32"/>
  <c r="I3733" i="32"/>
  <c r="H3733" i="32"/>
  <c r="B3729" i="32"/>
  <c r="F3729" i="32"/>
  <c r="J3729" i="32"/>
  <c r="C3729" i="32"/>
  <c r="G3729" i="32"/>
  <c r="K3729" i="32"/>
  <c r="E3729" i="32"/>
  <c r="I3729" i="32"/>
  <c r="D3729" i="32"/>
  <c r="L3729" i="32"/>
  <c r="B3721" i="32"/>
  <c r="F3721" i="32"/>
  <c r="J3721" i="32"/>
  <c r="C3721" i="32"/>
  <c r="G3721" i="32"/>
  <c r="K3721" i="32"/>
  <c r="E3721" i="32"/>
  <c r="I3721" i="32"/>
  <c r="L3721" i="32"/>
  <c r="D3721" i="32"/>
  <c r="B3713" i="32"/>
  <c r="F3713" i="32"/>
  <c r="J3713" i="32"/>
  <c r="C3713" i="32"/>
  <c r="G3713" i="32"/>
  <c r="K3713" i="32"/>
  <c r="E3713" i="32"/>
  <c r="I3713" i="32"/>
  <c r="D3713" i="32"/>
  <c r="L3713" i="32"/>
  <c r="B3709" i="32"/>
  <c r="F3709" i="32"/>
  <c r="J3709" i="32"/>
  <c r="C3709" i="32"/>
  <c r="G3709" i="32"/>
  <c r="K3709" i="32"/>
  <c r="E3709" i="32"/>
  <c r="I3709" i="32"/>
  <c r="H3709" i="32"/>
  <c r="B3701" i="32"/>
  <c r="F3701" i="32"/>
  <c r="J3701" i="32"/>
  <c r="C3701" i="32"/>
  <c r="G3701" i="32"/>
  <c r="K3701" i="32"/>
  <c r="E3701" i="32"/>
  <c r="I3701" i="32"/>
  <c r="H3701" i="32"/>
  <c r="B3693" i="32"/>
  <c r="F3693" i="32"/>
  <c r="J3693" i="32"/>
  <c r="C3693" i="32"/>
  <c r="G3693" i="32"/>
  <c r="K3693" i="32"/>
  <c r="E3693" i="32"/>
  <c r="I3693" i="32"/>
  <c r="H3693" i="32"/>
  <c r="B3689" i="32"/>
  <c r="F3689" i="32"/>
  <c r="J3689" i="32"/>
  <c r="C3689" i="32"/>
  <c r="G3689" i="32"/>
  <c r="K3689" i="32"/>
  <c r="E3689" i="32"/>
  <c r="I3689" i="32"/>
  <c r="L3689" i="32"/>
  <c r="D3689" i="32"/>
  <c r="B3681" i="32"/>
  <c r="F3681" i="32"/>
  <c r="J3681" i="32"/>
  <c r="C3681" i="32"/>
  <c r="G3681" i="32"/>
  <c r="K3681" i="32"/>
  <c r="E3681" i="32"/>
  <c r="I3681" i="32"/>
  <c r="D3681" i="32"/>
  <c r="L3681" i="32"/>
  <c r="B3673" i="32"/>
  <c r="F3673" i="32"/>
  <c r="J3673" i="32"/>
  <c r="C3673" i="32"/>
  <c r="G3673" i="32"/>
  <c r="K3673" i="32"/>
  <c r="E3673" i="32"/>
  <c r="I3673" i="32"/>
  <c r="L3673" i="32"/>
  <c r="D3673" i="32"/>
  <c r="B3665" i="32"/>
  <c r="F3665" i="32"/>
  <c r="J3665" i="32"/>
  <c r="C3665" i="32"/>
  <c r="G3665" i="32"/>
  <c r="K3665" i="32"/>
  <c r="E3665" i="32"/>
  <c r="I3665" i="32"/>
  <c r="D3665" i="32"/>
  <c r="L3665" i="32"/>
  <c r="B3657" i="32"/>
  <c r="F3657" i="32"/>
  <c r="J3657" i="32"/>
  <c r="C3657" i="32"/>
  <c r="G3657" i="32"/>
  <c r="K3657" i="32"/>
  <c r="E3657" i="32"/>
  <c r="I3657" i="32"/>
  <c r="L3657" i="32"/>
  <c r="D3657" i="32"/>
  <c r="B3653" i="32"/>
  <c r="F3653" i="32"/>
  <c r="J3653" i="32"/>
  <c r="C3653" i="32"/>
  <c r="G3653" i="32"/>
  <c r="K3653" i="32"/>
  <c r="E3653" i="32"/>
  <c r="I3653" i="32"/>
  <c r="H3653" i="32"/>
  <c r="B3645" i="32"/>
  <c r="F3645" i="32"/>
  <c r="J3645" i="32"/>
  <c r="C3645" i="32"/>
  <c r="G3645" i="32"/>
  <c r="K3645" i="32"/>
  <c r="E3645" i="32"/>
  <c r="I3645" i="32"/>
  <c r="H3645" i="32"/>
  <c r="B3637" i="32"/>
  <c r="F3637" i="32"/>
  <c r="J3637" i="32"/>
  <c r="C3637" i="32"/>
  <c r="G3637" i="32"/>
  <c r="K3637" i="32"/>
  <c r="E3637" i="32"/>
  <c r="I3637" i="32"/>
  <c r="H3637" i="32"/>
  <c r="B3633" i="32"/>
  <c r="F3633" i="32"/>
  <c r="J3633" i="32"/>
  <c r="C3633" i="32"/>
  <c r="G3633" i="32"/>
  <c r="K3633" i="32"/>
  <c r="E3633" i="32"/>
  <c r="I3633" i="32"/>
  <c r="D3633" i="32"/>
  <c r="L3633" i="32"/>
  <c r="B3625" i="32"/>
  <c r="F3625" i="32"/>
  <c r="J3625" i="32"/>
  <c r="C3625" i="32"/>
  <c r="G3625" i="32"/>
  <c r="K3625" i="32"/>
  <c r="E3625" i="32"/>
  <c r="I3625" i="32"/>
  <c r="L3625" i="32"/>
  <c r="D3625" i="32"/>
  <c r="B3617" i="32"/>
  <c r="F3617" i="32"/>
  <c r="J3617" i="32"/>
  <c r="C3617" i="32"/>
  <c r="G3617" i="32"/>
  <c r="K3617" i="32"/>
  <c r="E3617" i="32"/>
  <c r="I3617" i="32"/>
  <c r="D3617" i="32"/>
  <c r="L3617" i="32"/>
  <c r="B3609" i="32"/>
  <c r="F3609" i="32"/>
  <c r="J3609" i="32"/>
  <c r="C3609" i="32"/>
  <c r="G3609" i="32"/>
  <c r="K3609" i="32"/>
  <c r="E3609" i="32"/>
  <c r="I3609" i="32"/>
  <c r="L3609" i="32"/>
  <c r="D3609" i="32"/>
  <c r="B3601" i="32"/>
  <c r="F3601" i="32"/>
  <c r="J3601" i="32"/>
  <c r="C3601" i="32"/>
  <c r="G3601" i="32"/>
  <c r="K3601" i="32"/>
  <c r="E3601" i="32"/>
  <c r="I3601" i="32"/>
  <c r="D3601" i="32"/>
  <c r="L3601" i="32"/>
  <c r="B3593" i="32"/>
  <c r="F3593" i="32"/>
  <c r="J3593" i="32"/>
  <c r="C3593" i="32"/>
  <c r="G3593" i="32"/>
  <c r="K3593" i="32"/>
  <c r="E3593" i="32"/>
  <c r="I3593" i="32"/>
  <c r="L3593" i="32"/>
  <c r="D3593" i="32"/>
  <c r="B3589" i="32"/>
  <c r="F3589" i="32"/>
  <c r="J3589" i="32"/>
  <c r="C3589" i="32"/>
  <c r="G3589" i="32"/>
  <c r="K3589" i="32"/>
  <c r="E3589" i="32"/>
  <c r="I3589" i="32"/>
  <c r="H3589" i="32"/>
  <c r="B3581" i="32"/>
  <c r="F3581" i="32"/>
  <c r="J3581" i="32"/>
  <c r="C3581" i="32"/>
  <c r="G3581" i="32"/>
  <c r="K3581" i="32"/>
  <c r="E3581" i="32"/>
  <c r="I3581" i="32"/>
  <c r="H3581" i="32"/>
  <c r="B3573" i="32"/>
  <c r="F3573" i="32"/>
  <c r="J3573" i="32"/>
  <c r="C3573" i="32"/>
  <c r="G3573" i="32"/>
  <c r="K3573" i="32"/>
  <c r="E3573" i="32"/>
  <c r="I3573" i="32"/>
  <c r="H3573" i="32"/>
  <c r="B3569" i="32"/>
  <c r="F3569" i="32"/>
  <c r="J3569" i="32"/>
  <c r="C3569" i="32"/>
  <c r="G3569" i="32"/>
  <c r="K3569" i="32"/>
  <c r="E3569" i="32"/>
  <c r="I3569" i="32"/>
  <c r="D3569" i="32"/>
  <c r="L3569" i="32"/>
  <c r="B3561" i="32"/>
  <c r="F3561" i="32"/>
  <c r="J3561" i="32"/>
  <c r="C3561" i="32"/>
  <c r="G3561" i="32"/>
  <c r="K3561" i="32"/>
  <c r="E3561" i="32"/>
  <c r="I3561" i="32"/>
  <c r="L3561" i="32"/>
  <c r="D3561" i="32"/>
  <c r="B3553" i="32"/>
  <c r="F3553" i="32"/>
  <c r="J3553" i="32"/>
  <c r="C3553" i="32"/>
  <c r="G3553" i="32"/>
  <c r="K3553" i="32"/>
  <c r="E3553" i="32"/>
  <c r="I3553" i="32"/>
  <c r="D3553" i="32"/>
  <c r="L3553" i="32"/>
  <c r="B3545" i="32"/>
  <c r="F3545" i="32"/>
  <c r="J3545" i="32"/>
  <c r="C3545" i="32"/>
  <c r="G3545" i="32"/>
  <c r="K3545" i="32"/>
  <c r="E3545" i="32"/>
  <c r="I3545" i="32"/>
  <c r="L3545" i="32"/>
  <c r="D3545" i="32"/>
  <c r="B3537" i="32"/>
  <c r="F3537" i="32"/>
  <c r="J3537" i="32"/>
  <c r="C3537" i="32"/>
  <c r="G3537" i="32"/>
  <c r="K3537" i="32"/>
  <c r="E3537" i="32"/>
  <c r="I3537" i="32"/>
  <c r="D3537" i="32"/>
  <c r="L3537" i="32"/>
  <c r="E3477" i="32"/>
  <c r="I3477" i="32"/>
  <c r="D3477" i="32"/>
  <c r="H3477" i="32"/>
  <c r="L3477" i="32"/>
  <c r="B3477" i="32"/>
  <c r="J3477" i="32"/>
  <c r="C3477" i="32"/>
  <c r="K3477" i="32"/>
  <c r="G3477" i="32"/>
  <c r="F3477" i="32"/>
  <c r="E3469" i="32"/>
  <c r="I3469" i="32"/>
  <c r="B3469" i="32"/>
  <c r="F3469" i="32"/>
  <c r="J3469" i="32"/>
  <c r="D3469" i="32"/>
  <c r="H3469" i="32"/>
  <c r="L3469" i="32"/>
  <c r="G3469" i="32"/>
  <c r="K3469" i="32"/>
  <c r="C3469" i="32"/>
  <c r="E3461" i="32"/>
  <c r="I3461" i="32"/>
  <c r="B3461" i="32"/>
  <c r="F3461" i="32"/>
  <c r="J3461" i="32"/>
  <c r="D3461" i="32"/>
  <c r="H3461" i="32"/>
  <c r="L3461" i="32"/>
  <c r="C3461" i="32"/>
  <c r="K3461" i="32"/>
  <c r="G3461" i="32"/>
  <c r="E3457" i="32"/>
  <c r="I3457" i="32"/>
  <c r="B3457" i="32"/>
  <c r="F3457" i="32"/>
  <c r="J3457" i="32"/>
  <c r="D3457" i="32"/>
  <c r="H3457" i="32"/>
  <c r="L3457" i="32"/>
  <c r="K3457" i="32"/>
  <c r="G3457" i="32"/>
  <c r="E3449" i="32"/>
  <c r="I3449" i="32"/>
  <c r="B3449" i="32"/>
  <c r="F3449" i="32"/>
  <c r="J3449" i="32"/>
  <c r="D3449" i="32"/>
  <c r="H3449" i="32"/>
  <c r="L3449" i="32"/>
  <c r="C3449" i="32"/>
  <c r="G3449" i="32"/>
  <c r="K3449" i="32"/>
  <c r="E3441" i="32"/>
  <c r="I3441" i="32"/>
  <c r="B3441" i="32"/>
  <c r="F3441" i="32"/>
  <c r="J3441" i="32"/>
  <c r="D3441" i="32"/>
  <c r="H3441" i="32"/>
  <c r="L3441" i="32"/>
  <c r="K3441" i="32"/>
  <c r="G3441" i="32"/>
  <c r="C3441" i="32"/>
  <c r="E3437" i="32"/>
  <c r="I3437" i="32"/>
  <c r="B3437" i="32"/>
  <c r="F3437" i="32"/>
  <c r="J3437" i="32"/>
  <c r="D3437" i="32"/>
  <c r="H3437" i="32"/>
  <c r="L3437" i="32"/>
  <c r="G3437" i="32"/>
  <c r="K3437" i="32"/>
  <c r="C3437" i="32"/>
  <c r="E3429" i="32"/>
  <c r="I3429" i="32"/>
  <c r="B3429" i="32"/>
  <c r="F3429" i="32"/>
  <c r="J3429" i="32"/>
  <c r="D3429" i="32"/>
  <c r="H3429" i="32"/>
  <c r="L3429" i="32"/>
  <c r="C3429" i="32"/>
  <c r="K3429" i="32"/>
  <c r="G3429" i="32"/>
  <c r="E3421" i="32"/>
  <c r="I3421" i="32"/>
  <c r="B3421" i="32"/>
  <c r="F3421" i="32"/>
  <c r="J3421" i="32"/>
  <c r="D3421" i="32"/>
  <c r="H3421" i="32"/>
  <c r="L3421" i="32"/>
  <c r="G3421" i="32"/>
  <c r="K3421" i="32"/>
  <c r="C3421" i="32"/>
  <c r="E3417" i="32"/>
  <c r="I3417" i="32"/>
  <c r="B3417" i="32"/>
  <c r="F3417" i="32"/>
  <c r="J3417" i="32"/>
  <c r="D3417" i="32"/>
  <c r="H3417" i="32"/>
  <c r="L3417" i="32"/>
  <c r="C3417" i="32"/>
  <c r="G3417" i="32"/>
  <c r="K3417" i="32"/>
  <c r="E3409" i="32"/>
  <c r="I3409" i="32"/>
  <c r="B3409" i="32"/>
  <c r="F3409" i="32"/>
  <c r="J3409" i="32"/>
  <c r="D3409" i="32"/>
  <c r="H3409" i="32"/>
  <c r="L3409" i="32"/>
  <c r="K3409" i="32"/>
  <c r="G3409" i="32"/>
  <c r="C3409" i="32"/>
  <c r="E3401" i="32"/>
  <c r="I3401" i="32"/>
  <c r="B3401" i="32"/>
  <c r="F3401" i="32"/>
  <c r="J3401" i="32"/>
  <c r="D3401" i="32"/>
  <c r="H3401" i="32"/>
  <c r="L3401" i="32"/>
  <c r="C3401" i="32"/>
  <c r="G3401" i="32"/>
  <c r="E3397" i="32"/>
  <c r="I3397" i="32"/>
  <c r="B3397" i="32"/>
  <c r="F3397" i="32"/>
  <c r="J3397" i="32"/>
  <c r="D3397" i="32"/>
  <c r="H3397" i="32"/>
  <c r="L3397" i="32"/>
  <c r="C3397" i="32"/>
  <c r="K3397" i="32"/>
  <c r="G3397" i="32"/>
  <c r="E3389" i="32"/>
  <c r="I3389" i="32"/>
  <c r="B3389" i="32"/>
  <c r="F3389" i="32"/>
  <c r="J3389" i="32"/>
  <c r="D3389" i="32"/>
  <c r="H3389" i="32"/>
  <c r="L3389" i="32"/>
  <c r="G3389" i="32"/>
  <c r="K3389" i="32"/>
  <c r="C3389" i="32"/>
  <c r="E3385" i="32"/>
  <c r="I3385" i="32"/>
  <c r="B3385" i="32"/>
  <c r="F3385" i="32"/>
  <c r="J3385" i="32"/>
  <c r="D3385" i="32"/>
  <c r="H3385" i="32"/>
  <c r="L3385" i="32"/>
  <c r="C3385" i="32"/>
  <c r="G3385" i="32"/>
  <c r="K3385" i="32"/>
  <c r="E3377" i="32"/>
  <c r="I3377" i="32"/>
  <c r="B3377" i="32"/>
  <c r="F3377" i="32"/>
  <c r="J3377" i="32"/>
  <c r="D3377" i="32"/>
  <c r="H3377" i="32"/>
  <c r="L3377" i="32"/>
  <c r="K3377" i="32"/>
  <c r="G3377" i="32"/>
  <c r="C3377" i="32"/>
  <c r="E3373" i="32"/>
  <c r="I3373" i="32"/>
  <c r="B3373" i="32"/>
  <c r="F3373" i="32"/>
  <c r="J3373" i="32"/>
  <c r="D3373" i="32"/>
  <c r="H3373" i="32"/>
  <c r="L3373" i="32"/>
  <c r="G3373" i="32"/>
  <c r="K3373" i="32"/>
  <c r="C3373" i="32"/>
  <c r="E3365" i="32"/>
  <c r="I3365" i="32"/>
  <c r="C3365" i="32"/>
  <c r="H3365" i="32"/>
  <c r="D3365" i="32"/>
  <c r="J3365" i="32"/>
  <c r="B3365" i="32"/>
  <c r="G3365" i="32"/>
  <c r="L3365" i="32"/>
  <c r="F3365" i="32"/>
  <c r="K3365" i="32"/>
  <c r="E3357" i="32"/>
  <c r="I3357" i="32"/>
  <c r="F3357" i="32"/>
  <c r="K3357" i="32"/>
  <c r="B3357" i="32"/>
  <c r="G3357" i="32"/>
  <c r="L3357" i="32"/>
  <c r="D3357" i="32"/>
  <c r="J3357" i="32"/>
  <c r="H3357" i="32"/>
  <c r="C3357" i="32"/>
  <c r="E3353" i="32"/>
  <c r="I3353" i="32"/>
  <c r="B3353" i="32"/>
  <c r="G3353" i="32"/>
  <c r="L3353" i="32"/>
  <c r="C3353" i="32"/>
  <c r="H3353" i="32"/>
  <c r="F3353" i="32"/>
  <c r="K3353" i="32"/>
  <c r="J3353" i="32"/>
  <c r="D3353" i="32"/>
  <c r="E3345" i="32"/>
  <c r="I3345" i="32"/>
  <c r="D3345" i="32"/>
  <c r="J3345" i="32"/>
  <c r="F3345" i="32"/>
  <c r="K3345" i="32"/>
  <c r="C3345" i="32"/>
  <c r="H3345" i="32"/>
  <c r="L3345" i="32"/>
  <c r="G3345" i="32"/>
  <c r="B3345" i="32"/>
  <c r="E3341" i="32"/>
  <c r="I3341" i="32"/>
  <c r="F3341" i="32"/>
  <c r="K3341" i="32"/>
  <c r="B3341" i="32"/>
  <c r="G3341" i="32"/>
  <c r="L3341" i="32"/>
  <c r="D3341" i="32"/>
  <c r="J3341" i="32"/>
  <c r="H3341" i="32"/>
  <c r="C3341" i="32"/>
  <c r="E3333" i="32"/>
  <c r="I3333" i="32"/>
  <c r="C3333" i="32"/>
  <c r="H3333" i="32"/>
  <c r="D3333" i="32"/>
  <c r="J3333" i="32"/>
  <c r="B3333" i="32"/>
  <c r="G3333" i="32"/>
  <c r="L3333" i="32"/>
  <c r="K3333" i="32"/>
  <c r="F3333" i="32"/>
  <c r="E3325" i="32"/>
  <c r="I3325" i="32"/>
  <c r="F3325" i="32"/>
  <c r="K3325" i="32"/>
  <c r="B3325" i="32"/>
  <c r="G3325" i="32"/>
  <c r="L3325" i="32"/>
  <c r="D3325" i="32"/>
  <c r="J3325" i="32"/>
  <c r="C3325" i="32"/>
  <c r="H3325" i="32"/>
  <c r="E3321" i="32"/>
  <c r="I3321" i="32"/>
  <c r="B3321" i="32"/>
  <c r="G3321" i="32"/>
  <c r="L3321" i="32"/>
  <c r="C3321" i="32"/>
  <c r="H3321" i="32"/>
  <c r="F3321" i="32"/>
  <c r="K3321" i="32"/>
  <c r="D3321" i="32"/>
  <c r="J3321" i="32"/>
  <c r="E3313" i="32"/>
  <c r="I3313" i="32"/>
  <c r="D3313" i="32"/>
  <c r="J3313" i="32"/>
  <c r="F3313" i="32"/>
  <c r="K3313" i="32"/>
  <c r="C3313" i="32"/>
  <c r="H3313" i="32"/>
  <c r="B3313" i="32"/>
  <c r="G3313" i="32"/>
  <c r="L3313" i="32"/>
  <c r="E3309" i="32"/>
  <c r="I3309" i="32"/>
  <c r="F3309" i="32"/>
  <c r="K3309" i="32"/>
  <c r="B3309" i="32"/>
  <c r="G3309" i="32"/>
  <c r="L3309" i="32"/>
  <c r="D3309" i="32"/>
  <c r="J3309" i="32"/>
  <c r="C3309" i="32"/>
  <c r="H3309" i="32"/>
  <c r="E3301" i="32"/>
  <c r="I3301" i="32"/>
  <c r="C3301" i="32"/>
  <c r="H3301" i="32"/>
  <c r="D3301" i="32"/>
  <c r="J3301" i="32"/>
  <c r="B3301" i="32"/>
  <c r="G3301" i="32"/>
  <c r="L3301" i="32"/>
  <c r="F3301" i="32"/>
  <c r="K3301" i="32"/>
  <c r="E3293" i="32"/>
  <c r="I3293" i="32"/>
  <c r="F3293" i="32"/>
  <c r="K3293" i="32"/>
  <c r="B3293" i="32"/>
  <c r="G3293" i="32"/>
  <c r="L3293" i="32"/>
  <c r="D3293" i="32"/>
  <c r="J3293" i="32"/>
  <c r="H3293" i="32"/>
  <c r="C3293" i="32"/>
  <c r="E3289" i="32"/>
  <c r="I3289" i="32"/>
  <c r="B3289" i="32"/>
  <c r="G3289" i="32"/>
  <c r="L3289" i="32"/>
  <c r="C3289" i="32"/>
  <c r="H3289" i="32"/>
  <c r="F3289" i="32"/>
  <c r="K3289" i="32"/>
  <c r="J3289" i="32"/>
  <c r="D3289" i="32"/>
  <c r="D3281" i="32"/>
  <c r="H3281" i="32"/>
  <c r="L3281" i="32"/>
  <c r="C3281" i="32"/>
  <c r="G3281" i="32"/>
  <c r="K3281" i="32"/>
  <c r="B3281" i="32"/>
  <c r="J3281" i="32"/>
  <c r="I3281" i="32"/>
  <c r="F3281" i="32"/>
  <c r="E3281" i="32"/>
  <c r="D3273" i="32"/>
  <c r="H3273" i="32"/>
  <c r="L3273" i="32"/>
  <c r="C3273" i="32"/>
  <c r="G3273" i="32"/>
  <c r="K3273" i="32"/>
  <c r="B3273" i="32"/>
  <c r="J3273" i="32"/>
  <c r="E3273" i="32"/>
  <c r="I3273" i="32"/>
  <c r="F3273" i="32"/>
  <c r="D3269" i="32"/>
  <c r="H3269" i="32"/>
  <c r="L3269" i="32"/>
  <c r="C3269" i="32"/>
  <c r="G3269" i="32"/>
  <c r="K3269" i="32"/>
  <c r="F3269" i="32"/>
  <c r="B3269" i="32"/>
  <c r="E3269" i="32"/>
  <c r="J3269" i="32"/>
  <c r="I3269" i="32"/>
  <c r="D3261" i="32"/>
  <c r="H3261" i="32"/>
  <c r="L3261" i="32"/>
  <c r="C3261" i="32"/>
  <c r="G3261" i="32"/>
  <c r="K3261" i="32"/>
  <c r="F3261" i="32"/>
  <c r="E3261" i="32"/>
  <c r="I3261" i="32"/>
  <c r="B3261" i="32"/>
  <c r="J3261" i="32"/>
  <c r="D3253" i="32"/>
  <c r="H3253" i="32"/>
  <c r="L3253" i="32"/>
  <c r="C3253" i="32"/>
  <c r="G3253" i="32"/>
  <c r="K3253" i="32"/>
  <c r="F3253" i="32"/>
  <c r="I3253" i="32"/>
  <c r="J3253" i="32"/>
  <c r="E3253" i="32"/>
  <c r="B3253" i="32"/>
  <c r="D3245" i="32"/>
  <c r="H3245" i="32"/>
  <c r="L3245" i="32"/>
  <c r="C3245" i="32"/>
  <c r="G3245" i="32"/>
  <c r="K3245" i="32"/>
  <c r="F3245" i="32"/>
  <c r="J3245" i="32"/>
  <c r="B3245" i="32"/>
  <c r="I3245" i="32"/>
  <c r="E3245" i="32"/>
  <c r="D3241" i="32"/>
  <c r="H3241" i="32"/>
  <c r="L3241" i="32"/>
  <c r="C3241" i="32"/>
  <c r="G3241" i="32"/>
  <c r="K3241" i="32"/>
  <c r="B3241" i="32"/>
  <c r="J3241" i="32"/>
  <c r="E3241" i="32"/>
  <c r="I3241" i="32"/>
  <c r="F3241" i="32"/>
  <c r="D3233" i="32"/>
  <c r="H3233" i="32"/>
  <c r="L3233" i="32"/>
  <c r="C3233" i="32"/>
  <c r="G3233" i="32"/>
  <c r="K3233" i="32"/>
  <c r="B3233" i="32"/>
  <c r="J3233" i="32"/>
  <c r="E3233" i="32"/>
  <c r="F3233" i="32"/>
  <c r="I3233" i="32"/>
  <c r="D3225" i="32"/>
  <c r="H3225" i="32"/>
  <c r="L3225" i="32"/>
  <c r="C3225" i="32"/>
  <c r="G3225" i="32"/>
  <c r="K3225" i="32"/>
  <c r="B3225" i="32"/>
  <c r="J3225" i="32"/>
  <c r="F3225" i="32"/>
  <c r="I3225" i="32"/>
  <c r="E3225" i="32"/>
  <c r="D3221" i="32"/>
  <c r="H3221" i="32"/>
  <c r="L3221" i="32"/>
  <c r="C3221" i="32"/>
  <c r="G3221" i="32"/>
  <c r="K3221" i="32"/>
  <c r="F3221" i="32"/>
  <c r="I3221" i="32"/>
  <c r="J3221" i="32"/>
  <c r="E3221" i="32"/>
  <c r="D3213" i="32"/>
  <c r="H3213" i="32"/>
  <c r="L3213" i="32"/>
  <c r="C3213" i="32"/>
  <c r="G3213" i="32"/>
  <c r="K3213" i="32"/>
  <c r="F3213" i="32"/>
  <c r="J3213" i="32"/>
  <c r="B3213" i="32"/>
  <c r="I3213" i="32"/>
  <c r="D3209" i="32"/>
  <c r="H3209" i="32"/>
  <c r="L3209" i="32"/>
  <c r="C3209" i="32"/>
  <c r="G3209" i="32"/>
  <c r="K3209" i="32"/>
  <c r="B3209" i="32"/>
  <c r="J3209" i="32"/>
  <c r="E3209" i="32"/>
  <c r="I3209" i="32"/>
  <c r="F3209" i="32"/>
  <c r="D3201" i="32"/>
  <c r="H3201" i="32"/>
  <c r="L3201" i="32"/>
  <c r="C3201" i="32"/>
  <c r="G3201" i="32"/>
  <c r="K3201" i="32"/>
  <c r="B3201" i="32"/>
  <c r="J3201" i="32"/>
  <c r="E3201" i="32"/>
  <c r="F3201" i="32"/>
  <c r="I3201" i="32"/>
  <c r="D3197" i="32"/>
  <c r="H3197" i="32"/>
  <c r="L3197" i="32"/>
  <c r="C3197" i="32"/>
  <c r="G3197" i="32"/>
  <c r="K3197" i="32"/>
  <c r="F3197" i="32"/>
  <c r="E3197" i="32"/>
  <c r="I3197" i="32"/>
  <c r="B3197" i="32"/>
  <c r="D3189" i="32"/>
  <c r="H3189" i="32"/>
  <c r="L3189" i="32"/>
  <c r="C3189" i="32"/>
  <c r="G3189" i="32"/>
  <c r="K3189" i="32"/>
  <c r="F3189" i="32"/>
  <c r="I3189" i="32"/>
  <c r="J3189" i="32"/>
  <c r="E3189" i="32"/>
  <c r="B3189" i="32"/>
  <c r="D3181" i="32"/>
  <c r="H3181" i="32"/>
  <c r="L3181" i="32"/>
  <c r="C3181" i="32"/>
  <c r="G3181" i="32"/>
  <c r="K3181" i="32"/>
  <c r="F3181" i="32"/>
  <c r="J3181" i="32"/>
  <c r="B3181" i="32"/>
  <c r="I3181" i="32"/>
  <c r="E3181" i="32"/>
  <c r="D3177" i="32"/>
  <c r="H3177" i="32"/>
  <c r="L3177" i="32"/>
  <c r="C3177" i="32"/>
  <c r="G3177" i="32"/>
  <c r="K3177" i="32"/>
  <c r="B3177" i="32"/>
  <c r="J3177" i="32"/>
  <c r="E3177" i="32"/>
  <c r="I3177" i="32"/>
  <c r="F3177" i="32"/>
  <c r="D3169" i="32"/>
  <c r="H3169" i="32"/>
  <c r="L3169" i="32"/>
  <c r="C3169" i="32"/>
  <c r="G3169" i="32"/>
  <c r="K3169" i="32"/>
  <c r="B3169" i="32"/>
  <c r="J3169" i="32"/>
  <c r="E3169" i="32"/>
  <c r="F3169" i="32"/>
  <c r="I3169" i="32"/>
  <c r="D3161" i="32"/>
  <c r="H3161" i="32"/>
  <c r="L3161" i="32"/>
  <c r="C3161" i="32"/>
  <c r="G3161" i="32"/>
  <c r="K3161" i="32"/>
  <c r="B3161" i="32"/>
  <c r="J3161" i="32"/>
  <c r="F3161" i="32"/>
  <c r="I3161" i="32"/>
  <c r="E3161" i="32"/>
  <c r="D3153" i="32"/>
  <c r="H3153" i="32"/>
  <c r="L3153" i="32"/>
  <c r="C3153" i="32"/>
  <c r="G3153" i="32"/>
  <c r="K3153" i="32"/>
  <c r="B3153" i="32"/>
  <c r="J3153" i="32"/>
  <c r="I3153" i="32"/>
  <c r="E3153" i="32"/>
  <c r="F3153" i="32"/>
  <c r="D3149" i="32"/>
  <c r="H3149" i="32"/>
  <c r="L3149" i="32"/>
  <c r="C3149" i="32"/>
  <c r="G3149" i="32"/>
  <c r="K3149" i="32"/>
  <c r="F3149" i="32"/>
  <c r="J3149" i="32"/>
  <c r="E3149" i="32"/>
  <c r="I3149" i="32"/>
  <c r="B3149" i="32"/>
  <c r="D3141" i="32"/>
  <c r="H3141" i="32"/>
  <c r="L3141" i="32"/>
  <c r="C3141" i="32"/>
  <c r="G3141" i="32"/>
  <c r="K3141" i="32"/>
  <c r="F3141" i="32"/>
  <c r="B3141" i="32"/>
  <c r="I3141" i="32"/>
  <c r="J3141" i="32"/>
  <c r="E3141" i="32"/>
  <c r="D3133" i="32"/>
  <c r="H3133" i="32"/>
  <c r="L3133" i="32"/>
  <c r="C3133" i="32"/>
  <c r="G3133" i="32"/>
  <c r="K3133" i="32"/>
  <c r="F3133" i="32"/>
  <c r="E3133" i="32"/>
  <c r="J3133" i="32"/>
  <c r="B3133" i="32"/>
  <c r="I3133" i="32"/>
  <c r="D3129" i="32"/>
  <c r="H3129" i="32"/>
  <c r="L3129" i="32"/>
  <c r="C3129" i="32"/>
  <c r="G3129" i="32"/>
  <c r="K3129" i="32"/>
  <c r="B3129" i="32"/>
  <c r="J3129" i="32"/>
  <c r="F3129" i="32"/>
  <c r="E3129" i="32"/>
  <c r="I3129" i="32"/>
  <c r="D3121" i="32"/>
  <c r="H3121" i="32"/>
  <c r="L3121" i="32"/>
  <c r="C3121" i="32"/>
  <c r="G3121" i="32"/>
  <c r="K3121" i="32"/>
  <c r="B3121" i="32"/>
  <c r="J3121" i="32"/>
  <c r="F3121" i="32"/>
  <c r="I3121" i="32"/>
  <c r="E3121" i="32"/>
  <c r="D3113" i="32"/>
  <c r="H3113" i="32"/>
  <c r="L3113" i="32"/>
  <c r="C3113" i="32"/>
  <c r="G3113" i="32"/>
  <c r="K3113" i="32"/>
  <c r="B3113" i="32"/>
  <c r="J3113" i="32"/>
  <c r="I3113" i="32"/>
  <c r="F3113" i="32"/>
  <c r="E3113" i="32"/>
  <c r="D3109" i="32"/>
  <c r="H3109" i="32"/>
  <c r="L3109" i="32"/>
  <c r="C3109" i="32"/>
  <c r="G3109" i="32"/>
  <c r="K3109" i="32"/>
  <c r="F3109" i="32"/>
  <c r="J3109" i="32"/>
  <c r="B3109" i="32"/>
  <c r="I3109" i="32"/>
  <c r="E3109" i="32"/>
  <c r="D3101" i="32"/>
  <c r="H3101" i="32"/>
  <c r="L3101" i="32"/>
  <c r="C3101" i="32"/>
  <c r="G3101" i="32"/>
  <c r="K3101" i="32"/>
  <c r="F3101" i="32"/>
  <c r="B3101" i="32"/>
  <c r="E3101" i="32"/>
  <c r="J3101" i="32"/>
  <c r="I3101" i="32"/>
  <c r="D3093" i="32"/>
  <c r="H3093" i="32"/>
  <c r="L3093" i="32"/>
  <c r="C3093" i="32"/>
  <c r="G3093" i="32"/>
  <c r="K3093" i="32"/>
  <c r="F3093" i="32"/>
  <c r="E3093" i="32"/>
  <c r="I3093" i="32"/>
  <c r="B3093" i="32"/>
  <c r="J3093" i="32"/>
  <c r="D3089" i="32"/>
  <c r="H3089" i="32"/>
  <c r="L3089" i="32"/>
  <c r="C3089" i="32"/>
  <c r="G3089" i="32"/>
  <c r="K3089" i="32"/>
  <c r="B3089" i="32"/>
  <c r="J3089" i="32"/>
  <c r="F3089" i="32"/>
  <c r="I3089" i="32"/>
  <c r="E3089" i="32"/>
  <c r="D3081" i="32"/>
  <c r="H3081" i="32"/>
  <c r="L3081" i="32"/>
  <c r="C3081" i="32"/>
  <c r="G3081" i="32"/>
  <c r="K3081" i="32"/>
  <c r="B3081" i="32"/>
  <c r="J3081" i="32"/>
  <c r="I3081" i="32"/>
  <c r="F3081" i="32"/>
  <c r="E3081" i="32"/>
  <c r="D3073" i="32"/>
  <c r="H3073" i="32"/>
  <c r="L3073" i="32"/>
  <c r="C3073" i="32"/>
  <c r="G3073" i="32"/>
  <c r="K3073" i="32"/>
  <c r="B3073" i="32"/>
  <c r="J3073" i="32"/>
  <c r="E3073" i="32"/>
  <c r="I3073" i="32"/>
  <c r="F3073" i="32"/>
  <c r="D3069" i="32"/>
  <c r="H3069" i="32"/>
  <c r="L3069" i="32"/>
  <c r="C3069" i="32"/>
  <c r="G3069" i="32"/>
  <c r="K3069" i="32"/>
  <c r="F3069" i="32"/>
  <c r="B3069" i="32"/>
  <c r="E3069" i="32"/>
  <c r="J3069" i="32"/>
  <c r="I3069" i="32"/>
  <c r="D3061" i="32"/>
  <c r="H3061" i="32"/>
  <c r="L3061" i="32"/>
  <c r="C3061" i="32"/>
  <c r="G3061" i="32"/>
  <c r="K3061" i="32"/>
  <c r="F3061" i="32"/>
  <c r="E3061" i="32"/>
  <c r="I3061" i="32"/>
  <c r="B3061" i="32"/>
  <c r="J3061" i="32"/>
  <c r="D3057" i="32"/>
  <c r="H3057" i="32"/>
  <c r="L3057" i="32"/>
  <c r="C3057" i="32"/>
  <c r="G3057" i="32"/>
  <c r="K3057" i="32"/>
  <c r="F3057" i="32"/>
  <c r="B3057" i="32"/>
  <c r="J3057" i="32"/>
  <c r="E3057" i="32"/>
  <c r="I3057" i="32"/>
  <c r="D3049" i="32"/>
  <c r="H3049" i="32"/>
  <c r="L3049" i="32"/>
  <c r="C3049" i="32"/>
  <c r="G3049" i="32"/>
  <c r="K3049" i="32"/>
  <c r="F3049" i="32"/>
  <c r="B3049" i="32"/>
  <c r="J3049" i="32"/>
  <c r="I3049" i="32"/>
  <c r="E3049" i="32"/>
  <c r="D3041" i="32"/>
  <c r="H3041" i="32"/>
  <c r="L3041" i="32"/>
  <c r="C3041" i="32"/>
  <c r="G3041" i="32"/>
  <c r="K3041" i="32"/>
  <c r="F3041" i="32"/>
  <c r="B3041" i="32"/>
  <c r="J3041" i="32"/>
  <c r="E3041" i="32"/>
  <c r="I3041" i="32"/>
  <c r="D3033" i="32"/>
  <c r="H3033" i="32"/>
  <c r="L3033" i="32"/>
  <c r="C3033" i="32"/>
  <c r="G3033" i="32"/>
  <c r="K3033" i="32"/>
  <c r="F3033" i="32"/>
  <c r="B3033" i="32"/>
  <c r="J3033" i="32"/>
  <c r="I3033" i="32"/>
  <c r="E3033" i="32"/>
  <c r="D3029" i="32"/>
  <c r="H3029" i="32"/>
  <c r="L3029" i="32"/>
  <c r="C3029" i="32"/>
  <c r="G3029" i="32"/>
  <c r="K3029" i="32"/>
  <c r="B3029" i="32"/>
  <c r="J3029" i="32"/>
  <c r="F3029" i="32"/>
  <c r="E3029" i="32"/>
  <c r="I3029" i="32"/>
  <c r="D3021" i="32"/>
  <c r="H3021" i="32"/>
  <c r="L3021" i="32"/>
  <c r="C3021" i="32"/>
  <c r="G3021" i="32"/>
  <c r="K3021" i="32"/>
  <c r="B3021" i="32"/>
  <c r="J3021" i="32"/>
  <c r="F3021" i="32"/>
  <c r="I3021" i="32"/>
  <c r="E3021" i="32"/>
  <c r="D3013" i="32"/>
  <c r="H3013" i="32"/>
  <c r="L3013" i="32"/>
  <c r="C3013" i="32"/>
  <c r="G3013" i="32"/>
  <c r="K3013" i="32"/>
  <c r="B3013" i="32"/>
  <c r="J3013" i="32"/>
  <c r="F3013" i="32"/>
  <c r="E3013" i="32"/>
  <c r="I3013" i="32"/>
  <c r="D3009" i="32"/>
  <c r="H3009" i="32"/>
  <c r="L3009" i="32"/>
  <c r="C3009" i="32"/>
  <c r="G3009" i="32"/>
  <c r="K3009" i="32"/>
  <c r="F3009" i="32"/>
  <c r="B3009" i="32"/>
  <c r="J3009" i="32"/>
  <c r="E3009" i="32"/>
  <c r="I3009" i="32"/>
  <c r="D2997" i="32"/>
  <c r="H2997" i="32"/>
  <c r="L2997" i="32"/>
  <c r="C2997" i="32"/>
  <c r="G2997" i="32"/>
  <c r="K2997" i="32"/>
  <c r="B2997" i="32"/>
  <c r="J2997" i="32"/>
  <c r="F2997" i="32"/>
  <c r="E2997" i="32"/>
  <c r="I2997" i="32"/>
  <c r="D2989" i="32"/>
  <c r="H2989" i="32"/>
  <c r="L2989" i="32"/>
  <c r="C2989" i="32"/>
  <c r="G2989" i="32"/>
  <c r="K2989" i="32"/>
  <c r="B2989" i="32"/>
  <c r="J2989" i="32"/>
  <c r="F2989" i="32"/>
  <c r="I2989" i="32"/>
  <c r="E2989" i="32"/>
  <c r="D2977" i="32"/>
  <c r="H2977" i="32"/>
  <c r="L2977" i="32"/>
  <c r="C2977" i="32"/>
  <c r="G2977" i="32"/>
  <c r="K2977" i="32"/>
  <c r="F2977" i="32"/>
  <c r="B2977" i="32"/>
  <c r="J2977" i="32"/>
  <c r="E2977" i="32"/>
  <c r="I2977" i="32"/>
  <c r="D2969" i="32"/>
  <c r="H2969" i="32"/>
  <c r="L2969" i="32"/>
  <c r="C2969" i="32"/>
  <c r="G2969" i="32"/>
  <c r="K2969" i="32"/>
  <c r="F2969" i="32"/>
  <c r="B2969" i="32"/>
  <c r="J2969" i="32"/>
  <c r="I2969" i="32"/>
  <c r="E2969" i="32"/>
  <c r="D2961" i="32"/>
  <c r="H2961" i="32"/>
  <c r="L2961" i="32"/>
  <c r="C2961" i="32"/>
  <c r="G2961" i="32"/>
  <c r="K2961" i="32"/>
  <c r="F2961" i="32"/>
  <c r="B2961" i="32"/>
  <c r="J2961" i="32"/>
  <c r="E2961" i="32"/>
  <c r="I2961" i="32"/>
  <c r="D2953" i="32"/>
  <c r="H2953" i="32"/>
  <c r="L2953" i="32"/>
  <c r="C2953" i="32"/>
  <c r="G2953" i="32"/>
  <c r="K2953" i="32"/>
  <c r="F2953" i="32"/>
  <c r="B2953" i="32"/>
  <c r="J2953" i="32"/>
  <c r="I2953" i="32"/>
  <c r="E2953" i="32"/>
  <c r="D2945" i="32"/>
  <c r="H2945" i="32"/>
  <c r="L2945" i="32"/>
  <c r="C2945" i="32"/>
  <c r="G2945" i="32"/>
  <c r="K2945" i="32"/>
  <c r="F2945" i="32"/>
  <c r="B2945" i="32"/>
  <c r="J2945" i="32"/>
  <c r="E2945" i="32"/>
  <c r="I2945" i="32"/>
  <c r="D2937" i="32"/>
  <c r="H2937" i="32"/>
  <c r="L2937" i="32"/>
  <c r="C2937" i="32"/>
  <c r="G2937" i="32"/>
  <c r="K2937" i="32"/>
  <c r="F2937" i="32"/>
  <c r="B2937" i="32"/>
  <c r="J2937" i="32"/>
  <c r="I2937" i="32"/>
  <c r="E2937" i="32"/>
  <c r="D2929" i="32"/>
  <c r="H2929" i="32"/>
  <c r="L2929" i="32"/>
  <c r="C2929" i="32"/>
  <c r="G2929" i="32"/>
  <c r="K2929" i="32"/>
  <c r="F2929" i="32"/>
  <c r="B2929" i="32"/>
  <c r="J2929" i="32"/>
  <c r="E2929" i="32"/>
  <c r="I2929" i="32"/>
  <c r="D2925" i="32"/>
  <c r="H2925" i="32"/>
  <c r="L2925" i="32"/>
  <c r="C2925" i="32"/>
  <c r="G2925" i="32"/>
  <c r="K2925" i="32"/>
  <c r="B2925" i="32"/>
  <c r="J2925" i="32"/>
  <c r="F2925" i="32"/>
  <c r="I2925" i="32"/>
  <c r="E2925" i="32"/>
  <c r="D2917" i="32"/>
  <c r="H2917" i="32"/>
  <c r="L2917" i="32"/>
  <c r="C2917" i="32"/>
  <c r="G2917" i="32"/>
  <c r="K2917" i="32"/>
  <c r="B2917" i="32"/>
  <c r="J2917" i="32"/>
  <c r="F2917" i="32"/>
  <c r="E2917" i="32"/>
  <c r="I2917" i="32"/>
  <c r="D2909" i="32"/>
  <c r="H2909" i="32"/>
  <c r="L2909" i="32"/>
  <c r="C2909" i="32"/>
  <c r="G2909" i="32"/>
  <c r="K2909" i="32"/>
  <c r="B2909" i="32"/>
  <c r="J2909" i="32"/>
  <c r="F2909" i="32"/>
  <c r="I2909" i="32"/>
  <c r="E2909" i="32"/>
  <c r="D2901" i="32"/>
  <c r="H2901" i="32"/>
  <c r="L2901" i="32"/>
  <c r="C2901" i="32"/>
  <c r="G2901" i="32"/>
  <c r="K2901" i="32"/>
  <c r="B2901" i="32"/>
  <c r="J2901" i="32"/>
  <c r="F2901" i="32"/>
  <c r="E2901" i="32"/>
  <c r="I2901" i="32"/>
  <c r="D2897" i="32"/>
  <c r="H2897" i="32"/>
  <c r="L2897" i="32"/>
  <c r="C2897" i="32"/>
  <c r="G2897" i="32"/>
  <c r="K2897" i="32"/>
  <c r="F2897" i="32"/>
  <c r="B2897" i="32"/>
  <c r="J2897" i="32"/>
  <c r="E2897" i="32"/>
  <c r="I2897" i="32"/>
  <c r="D2889" i="32"/>
  <c r="H2889" i="32"/>
  <c r="L2889" i="32"/>
  <c r="C2889" i="32"/>
  <c r="G2889" i="32"/>
  <c r="K2889" i="32"/>
  <c r="F2889" i="32"/>
  <c r="B2889" i="32"/>
  <c r="J2889" i="32"/>
  <c r="I2889" i="32"/>
  <c r="E2889" i="32"/>
  <c r="D2881" i="32"/>
  <c r="H2881" i="32"/>
  <c r="L2881" i="32"/>
  <c r="C2881" i="32"/>
  <c r="G2881" i="32"/>
  <c r="K2881" i="32"/>
  <c r="F2881" i="32"/>
  <c r="B2881" i="32"/>
  <c r="J2881" i="32"/>
  <c r="E2881" i="32"/>
  <c r="I2881" i="32"/>
  <c r="D2873" i="32"/>
  <c r="H2873" i="32"/>
  <c r="L2873" i="32"/>
  <c r="C2873" i="32"/>
  <c r="G2873" i="32"/>
  <c r="K2873" i="32"/>
  <c r="F2873" i="32"/>
  <c r="B2873" i="32"/>
  <c r="J2873" i="32"/>
  <c r="I2873" i="32"/>
  <c r="E2873" i="32"/>
  <c r="D2865" i="32"/>
  <c r="H2865" i="32"/>
  <c r="L2865" i="32"/>
  <c r="C2865" i="32"/>
  <c r="G2865" i="32"/>
  <c r="K2865" i="32"/>
  <c r="F2865" i="32"/>
  <c r="B2865" i="32"/>
  <c r="J2865" i="32"/>
  <c r="E2865" i="32"/>
  <c r="I2865" i="32"/>
  <c r="D2857" i="32"/>
  <c r="H2857" i="32"/>
  <c r="L2857" i="32"/>
  <c r="C2857" i="32"/>
  <c r="G2857" i="32"/>
  <c r="K2857" i="32"/>
  <c r="F2857" i="32"/>
  <c r="B2857" i="32"/>
  <c r="J2857" i="32"/>
  <c r="I2857" i="32"/>
  <c r="E2857" i="32"/>
  <c r="D2845" i="32"/>
  <c r="H2845" i="32"/>
  <c r="L2845" i="32"/>
  <c r="C2845" i="32"/>
  <c r="G2845" i="32"/>
  <c r="K2845" i="32"/>
  <c r="B2845" i="32"/>
  <c r="J2845" i="32"/>
  <c r="F2845" i="32"/>
  <c r="I2845" i="32"/>
  <c r="D2837" i="32"/>
  <c r="H2837" i="32"/>
  <c r="L2837" i="32"/>
  <c r="C2837" i="32"/>
  <c r="G2837" i="32"/>
  <c r="K2837" i="32"/>
  <c r="B2837" i="32"/>
  <c r="J2837" i="32"/>
  <c r="F2837" i="32"/>
  <c r="E2837" i="32"/>
  <c r="I2837" i="32"/>
  <c r="D2833" i="32"/>
  <c r="H2833" i="32"/>
  <c r="L2833" i="32"/>
  <c r="C2833" i="32"/>
  <c r="G2833" i="32"/>
  <c r="K2833" i="32"/>
  <c r="F2833" i="32"/>
  <c r="B2833" i="32"/>
  <c r="J2833" i="32"/>
  <c r="E2833" i="32"/>
  <c r="I2833" i="32"/>
  <c r="D2825" i="32"/>
  <c r="H2825" i="32"/>
  <c r="L2825" i="32"/>
  <c r="C2825" i="32"/>
  <c r="G2825" i="32"/>
  <c r="K2825" i="32"/>
  <c r="F2825" i="32"/>
  <c r="B2825" i="32"/>
  <c r="J2825" i="32"/>
  <c r="I2825" i="32"/>
  <c r="E2825" i="32"/>
  <c r="D2817" i="32"/>
  <c r="H2817" i="32"/>
  <c r="L2817" i="32"/>
  <c r="C2817" i="32"/>
  <c r="G2817" i="32"/>
  <c r="K2817" i="32"/>
  <c r="F2817" i="32"/>
  <c r="B2817" i="32"/>
  <c r="J2817" i="32"/>
  <c r="E2817" i="32"/>
  <c r="I2817" i="32"/>
  <c r="D2809" i="32"/>
  <c r="H2809" i="32"/>
  <c r="L2809" i="32"/>
  <c r="C2809" i="32"/>
  <c r="G2809" i="32"/>
  <c r="K2809" i="32"/>
  <c r="F2809" i="32"/>
  <c r="B2809" i="32"/>
  <c r="J2809" i="32"/>
  <c r="I2809" i="32"/>
  <c r="E2809" i="32"/>
  <c r="D2805" i="32"/>
  <c r="H2805" i="32"/>
  <c r="L2805" i="32"/>
  <c r="C2805" i="32"/>
  <c r="G2805" i="32"/>
  <c r="K2805" i="32"/>
  <c r="B2805" i="32"/>
  <c r="J2805" i="32"/>
  <c r="F2805" i="32"/>
  <c r="E2805" i="32"/>
  <c r="I2805" i="32"/>
  <c r="D2797" i="32"/>
  <c r="H2797" i="32"/>
  <c r="L2797" i="32"/>
  <c r="C2797" i="32"/>
  <c r="G2797" i="32"/>
  <c r="K2797" i="32"/>
  <c r="B2797" i="32"/>
  <c r="J2797" i="32"/>
  <c r="F2797" i="32"/>
  <c r="I2797" i="32"/>
  <c r="E2797" i="32"/>
  <c r="D2793" i="32"/>
  <c r="H2793" i="32"/>
  <c r="L2793" i="32"/>
  <c r="C2793" i="32"/>
  <c r="G2793" i="32"/>
  <c r="K2793" i="32"/>
  <c r="F2793" i="32"/>
  <c r="B2793" i="32"/>
  <c r="J2793" i="32"/>
  <c r="I2793" i="32"/>
  <c r="E2793" i="32"/>
  <c r="D2789" i="32"/>
  <c r="H2789" i="32"/>
  <c r="L2789" i="32"/>
  <c r="C2789" i="32"/>
  <c r="G2789" i="32"/>
  <c r="K2789" i="32"/>
  <c r="B2789" i="32"/>
  <c r="J2789" i="32"/>
  <c r="F2789" i="32"/>
  <c r="I2789" i="32"/>
  <c r="E2789" i="32"/>
  <c r="D2781" i="32"/>
  <c r="H2781" i="32"/>
  <c r="L2781" i="32"/>
  <c r="C2781" i="32"/>
  <c r="G2781" i="32"/>
  <c r="K2781" i="32"/>
  <c r="B2781" i="32"/>
  <c r="J2781" i="32"/>
  <c r="F2781" i="32"/>
  <c r="I2781" i="32"/>
  <c r="E2781" i="32"/>
  <c r="D2777" i="32"/>
  <c r="H2777" i="32"/>
  <c r="L2777" i="32"/>
  <c r="C2777" i="32"/>
  <c r="G2777" i="32"/>
  <c r="K2777" i="32"/>
  <c r="F2777" i="32"/>
  <c r="B2777" i="32"/>
  <c r="J2777" i="32"/>
  <c r="E2777" i="32"/>
  <c r="I2777" i="32"/>
  <c r="D2773" i="32"/>
  <c r="H2773" i="32"/>
  <c r="L2773" i="32"/>
  <c r="C2773" i="32"/>
  <c r="G2773" i="32"/>
  <c r="K2773" i="32"/>
  <c r="B2773" i="32"/>
  <c r="J2773" i="32"/>
  <c r="F2773" i="32"/>
  <c r="I2773" i="32"/>
  <c r="E2773" i="32"/>
  <c r="D2769" i="32"/>
  <c r="H2769" i="32"/>
  <c r="L2769" i="32"/>
  <c r="C2769" i="32"/>
  <c r="G2769" i="32"/>
  <c r="K2769" i="32"/>
  <c r="F2769" i="32"/>
  <c r="B2769" i="32"/>
  <c r="J2769" i="32"/>
  <c r="E2769" i="32"/>
  <c r="I2769" i="32"/>
  <c r="D2765" i="32"/>
  <c r="H2765" i="32"/>
  <c r="L2765" i="32"/>
  <c r="C2765" i="32"/>
  <c r="G2765" i="32"/>
  <c r="K2765" i="32"/>
  <c r="B2765" i="32"/>
  <c r="J2765" i="32"/>
  <c r="F2765" i="32"/>
  <c r="I2765" i="32"/>
  <c r="E2765" i="32"/>
  <c r="D2761" i="32"/>
  <c r="H2761" i="32"/>
  <c r="L2761" i="32"/>
  <c r="C2761" i="32"/>
  <c r="G2761" i="32"/>
  <c r="K2761" i="32"/>
  <c r="F2761" i="32"/>
  <c r="B2761" i="32"/>
  <c r="J2761" i="32"/>
  <c r="E2761" i="32"/>
  <c r="I2761" i="32"/>
  <c r="D2757" i="32"/>
  <c r="H2757" i="32"/>
  <c r="L2757" i="32"/>
  <c r="C2757" i="32"/>
  <c r="G2757" i="32"/>
  <c r="K2757" i="32"/>
  <c r="B2757" i="32"/>
  <c r="J2757" i="32"/>
  <c r="F2757" i="32"/>
  <c r="I2757" i="32"/>
  <c r="E2757" i="32"/>
  <c r="D2753" i="32"/>
  <c r="H2753" i="32"/>
  <c r="L2753" i="32"/>
  <c r="C2753" i="32"/>
  <c r="G2753" i="32"/>
  <c r="K2753" i="32"/>
  <c r="F2753" i="32"/>
  <c r="B2753" i="32"/>
  <c r="J2753" i="32"/>
  <c r="E2753" i="32"/>
  <c r="I2753" i="32"/>
  <c r="D2749" i="32"/>
  <c r="H2749" i="32"/>
  <c r="L2749" i="32"/>
  <c r="C2749" i="32"/>
  <c r="G2749" i="32"/>
  <c r="K2749" i="32"/>
  <c r="B2749" i="32"/>
  <c r="J2749" i="32"/>
  <c r="I2749" i="32"/>
  <c r="E2749" i="32"/>
  <c r="F2749" i="32"/>
  <c r="D2745" i="32"/>
  <c r="H2745" i="32"/>
  <c r="L2745" i="32"/>
  <c r="C2745" i="32"/>
  <c r="G2745" i="32"/>
  <c r="K2745" i="32"/>
  <c r="F2745" i="32"/>
  <c r="J2745" i="32"/>
  <c r="E2745" i="32"/>
  <c r="I2745" i="32"/>
  <c r="B2745" i="32"/>
  <c r="D2741" i="32"/>
  <c r="H2741" i="32"/>
  <c r="L2741" i="32"/>
  <c r="C2741" i="32"/>
  <c r="G2741" i="32"/>
  <c r="K2741" i="32"/>
  <c r="B2741" i="32"/>
  <c r="J2741" i="32"/>
  <c r="F2741" i="32"/>
  <c r="I2741" i="32"/>
  <c r="E2741" i="32"/>
  <c r="D2737" i="32"/>
  <c r="H2737" i="32"/>
  <c r="L2737" i="32"/>
  <c r="C2737" i="32"/>
  <c r="G2737" i="32"/>
  <c r="K2737" i="32"/>
  <c r="F2737" i="32"/>
  <c r="B2737" i="32"/>
  <c r="I2737" i="32"/>
  <c r="J2737" i="32"/>
  <c r="E2737" i="32"/>
  <c r="D2733" i="32"/>
  <c r="H2733" i="32"/>
  <c r="L2733" i="32"/>
  <c r="C2733" i="32"/>
  <c r="G2733" i="32"/>
  <c r="K2733" i="32"/>
  <c r="B2733" i="32"/>
  <c r="J2733" i="32"/>
  <c r="E2733" i="32"/>
  <c r="I2733" i="32"/>
  <c r="F2733" i="32"/>
  <c r="D2729" i="32"/>
  <c r="H2729" i="32"/>
  <c r="L2729" i="32"/>
  <c r="C2729" i="32"/>
  <c r="G2729" i="32"/>
  <c r="K2729" i="32"/>
  <c r="F2729" i="32"/>
  <c r="E2729" i="32"/>
  <c r="J2729" i="32"/>
  <c r="B2729" i="32"/>
  <c r="I2729" i="32"/>
  <c r="D2725" i="32"/>
  <c r="H2725" i="32"/>
  <c r="L2725" i="32"/>
  <c r="C2725" i="32"/>
  <c r="G2725" i="32"/>
  <c r="K2725" i="32"/>
  <c r="B2725" i="32"/>
  <c r="J2725" i="32"/>
  <c r="F2725" i="32"/>
  <c r="E2725" i="32"/>
  <c r="I2725" i="32"/>
  <c r="D2721" i="32"/>
  <c r="H2721" i="32"/>
  <c r="L2721" i="32"/>
  <c r="C2721" i="32"/>
  <c r="G2721" i="32"/>
  <c r="K2721" i="32"/>
  <c r="F2721" i="32"/>
  <c r="I2721" i="32"/>
  <c r="B2721" i="32"/>
  <c r="J2721" i="32"/>
  <c r="E2721" i="32"/>
  <c r="D2717" i="32"/>
  <c r="H2717" i="32"/>
  <c r="L2717" i="32"/>
  <c r="C2717" i="32"/>
  <c r="G2717" i="32"/>
  <c r="K2717" i="32"/>
  <c r="B2717" i="32"/>
  <c r="J2717" i="32"/>
  <c r="I2717" i="32"/>
  <c r="E2717" i="32"/>
  <c r="F2717" i="32"/>
  <c r="D2713" i="32"/>
  <c r="H2713" i="32"/>
  <c r="L2713" i="32"/>
  <c r="C2713" i="32"/>
  <c r="G2713" i="32"/>
  <c r="K2713" i="32"/>
  <c r="F2713" i="32"/>
  <c r="J2713" i="32"/>
  <c r="E2713" i="32"/>
  <c r="I2713" i="32"/>
  <c r="B2713" i="32"/>
  <c r="D2705" i="32"/>
  <c r="H2705" i="32"/>
  <c r="L2705" i="32"/>
  <c r="C2705" i="32"/>
  <c r="G2705" i="32"/>
  <c r="K2705" i="32"/>
  <c r="E2705" i="32"/>
  <c r="B2705" i="32"/>
  <c r="F2705" i="32"/>
  <c r="I2705" i="32"/>
  <c r="J2705" i="32"/>
  <c r="D2701" i="32"/>
  <c r="H2701" i="32"/>
  <c r="L2701" i="32"/>
  <c r="C2701" i="32"/>
  <c r="G2701" i="32"/>
  <c r="K2701" i="32"/>
  <c r="I2701" i="32"/>
  <c r="F2701" i="32"/>
  <c r="B2701" i="32"/>
  <c r="J2701" i="32"/>
  <c r="E2701" i="32"/>
  <c r="D2693" i="32"/>
  <c r="H2693" i="32"/>
  <c r="L2693" i="32"/>
  <c r="C2693" i="32"/>
  <c r="G2693" i="32"/>
  <c r="K2693" i="32"/>
  <c r="I2693" i="32"/>
  <c r="F2693" i="32"/>
  <c r="J2693" i="32"/>
  <c r="B2693" i="32"/>
  <c r="E2693" i="32"/>
  <c r="D2685" i="32"/>
  <c r="H2685" i="32"/>
  <c r="L2685" i="32"/>
  <c r="C2685" i="32"/>
  <c r="G2685" i="32"/>
  <c r="K2685" i="32"/>
  <c r="I2685" i="32"/>
  <c r="F2685" i="32"/>
  <c r="B2685" i="32"/>
  <c r="E2685" i="32"/>
  <c r="J2685" i="32"/>
  <c r="D2677" i="32"/>
  <c r="H2677" i="32"/>
  <c r="L2677" i="32"/>
  <c r="C2677" i="32"/>
  <c r="G2677" i="32"/>
  <c r="K2677" i="32"/>
  <c r="I2677" i="32"/>
  <c r="F2677" i="32"/>
  <c r="J2677" i="32"/>
  <c r="E2677" i="32"/>
  <c r="B2677" i="32"/>
  <c r="D2669" i="32"/>
  <c r="H2669" i="32"/>
  <c r="L2669" i="32"/>
  <c r="C2669" i="32"/>
  <c r="G2669" i="32"/>
  <c r="K2669" i="32"/>
  <c r="I2669" i="32"/>
  <c r="F2669" i="32"/>
  <c r="B2669" i="32"/>
  <c r="J2669" i="32"/>
  <c r="E2669" i="32"/>
  <c r="D2661" i="32"/>
  <c r="H2661" i="32"/>
  <c r="L2661" i="32"/>
  <c r="C2661" i="32"/>
  <c r="G2661" i="32"/>
  <c r="K2661" i="32"/>
  <c r="I2661" i="32"/>
  <c r="F2661" i="32"/>
  <c r="J2661" i="32"/>
  <c r="B2661" i="32"/>
  <c r="E2661" i="32"/>
  <c r="D2653" i="32"/>
  <c r="H2653" i="32"/>
  <c r="L2653" i="32"/>
  <c r="C2653" i="32"/>
  <c r="G2653" i="32"/>
  <c r="K2653" i="32"/>
  <c r="I2653" i="32"/>
  <c r="F2653" i="32"/>
  <c r="B2653" i="32"/>
  <c r="E2653" i="32"/>
  <c r="J2653" i="32"/>
  <c r="D2649" i="32"/>
  <c r="H2649" i="32"/>
  <c r="L2649" i="32"/>
  <c r="C2649" i="32"/>
  <c r="G2649" i="32"/>
  <c r="K2649" i="32"/>
  <c r="E2649" i="32"/>
  <c r="B2649" i="32"/>
  <c r="J2649" i="32"/>
  <c r="F2649" i="32"/>
  <c r="I2649" i="32"/>
  <c r="D2641" i="32"/>
  <c r="H2641" i="32"/>
  <c r="L2641" i="32"/>
  <c r="C2641" i="32"/>
  <c r="G2641" i="32"/>
  <c r="K2641" i="32"/>
  <c r="E2641" i="32"/>
  <c r="B2641" i="32"/>
  <c r="J2641" i="32"/>
  <c r="F2641" i="32"/>
  <c r="I2641" i="32"/>
  <c r="D2633" i="32"/>
  <c r="H2633" i="32"/>
  <c r="L2633" i="32"/>
  <c r="C2633" i="32"/>
  <c r="G2633" i="32"/>
  <c r="K2633" i="32"/>
  <c r="E2633" i="32"/>
  <c r="B2633" i="32"/>
  <c r="J2633" i="32"/>
  <c r="I2633" i="32"/>
  <c r="F2633" i="32"/>
  <c r="D2625" i="32"/>
  <c r="H2625" i="32"/>
  <c r="L2625" i="32"/>
  <c r="C2625" i="32"/>
  <c r="G2625" i="32"/>
  <c r="K2625" i="32"/>
  <c r="E2625" i="32"/>
  <c r="B2625" i="32"/>
  <c r="J2625" i="32"/>
  <c r="F2625" i="32"/>
  <c r="I2625" i="32"/>
  <c r="D2613" i="32"/>
  <c r="H2613" i="32"/>
  <c r="L2613" i="32"/>
  <c r="C2613" i="32"/>
  <c r="G2613" i="32"/>
  <c r="K2613" i="32"/>
  <c r="I2613" i="32"/>
  <c r="F2613" i="32"/>
  <c r="J2613" i="32"/>
  <c r="E2613" i="32"/>
  <c r="B2613" i="32"/>
  <c r="D2605" i="32"/>
  <c r="H2605" i="32"/>
  <c r="L2605" i="32"/>
  <c r="C2605" i="32"/>
  <c r="G2605" i="32"/>
  <c r="K2605" i="32"/>
  <c r="I2605" i="32"/>
  <c r="F2605" i="32"/>
  <c r="B2605" i="32"/>
  <c r="J2605" i="32"/>
  <c r="E2605" i="32"/>
  <c r="D2597" i="32"/>
  <c r="H2597" i="32"/>
  <c r="L2597" i="32"/>
  <c r="C2597" i="32"/>
  <c r="G2597" i="32"/>
  <c r="K2597" i="32"/>
  <c r="I2597" i="32"/>
  <c r="F2597" i="32"/>
  <c r="J2597" i="32"/>
  <c r="B2597" i="32"/>
  <c r="E2597" i="32"/>
  <c r="D2589" i="32"/>
  <c r="H2589" i="32"/>
  <c r="L2589" i="32"/>
  <c r="C2589" i="32"/>
  <c r="G2589" i="32"/>
  <c r="K2589" i="32"/>
  <c r="I2589" i="32"/>
  <c r="F2589" i="32"/>
  <c r="B2589" i="32"/>
  <c r="E2589" i="32"/>
  <c r="J2589" i="32"/>
  <c r="D2581" i="32"/>
  <c r="H2581" i="32"/>
  <c r="L2581" i="32"/>
  <c r="C2581" i="32"/>
  <c r="G2581" i="32"/>
  <c r="K2581" i="32"/>
  <c r="I2581" i="32"/>
  <c r="F2581" i="32"/>
  <c r="J2581" i="32"/>
  <c r="E2581" i="32"/>
  <c r="B2581" i="32"/>
  <c r="D2573" i="32"/>
  <c r="H2573" i="32"/>
  <c r="L2573" i="32"/>
  <c r="C2573" i="32"/>
  <c r="G2573" i="32"/>
  <c r="K2573" i="32"/>
  <c r="I2573" i="32"/>
  <c r="F2573" i="32"/>
  <c r="B2573" i="32"/>
  <c r="J2573" i="32"/>
  <c r="E2573" i="32"/>
  <c r="D2569" i="32"/>
  <c r="H2569" i="32"/>
  <c r="L2569" i="32"/>
  <c r="C2569" i="32"/>
  <c r="G2569" i="32"/>
  <c r="K2569" i="32"/>
  <c r="E2569" i="32"/>
  <c r="B2569" i="32"/>
  <c r="J2569" i="32"/>
  <c r="I2569" i="32"/>
  <c r="F2569" i="32"/>
  <c r="D2561" i="32"/>
  <c r="H2561" i="32"/>
  <c r="L2561" i="32"/>
  <c r="C2561" i="32"/>
  <c r="G2561" i="32"/>
  <c r="K2561" i="32"/>
  <c r="E2561" i="32"/>
  <c r="B2561" i="32"/>
  <c r="J2561" i="32"/>
  <c r="F2561" i="32"/>
  <c r="I2561" i="32"/>
  <c r="D2553" i="32"/>
  <c r="H2553" i="32"/>
  <c r="L2553" i="32"/>
  <c r="C2553" i="32"/>
  <c r="G2553" i="32"/>
  <c r="K2553" i="32"/>
  <c r="E2553" i="32"/>
  <c r="B2553" i="32"/>
  <c r="J2553" i="32"/>
  <c r="F2553" i="32"/>
  <c r="I2553" i="32"/>
  <c r="D2545" i="32"/>
  <c r="H2545" i="32"/>
  <c r="L2545" i="32"/>
  <c r="C2545" i="32"/>
  <c r="G2545" i="32"/>
  <c r="K2545" i="32"/>
  <c r="E2545" i="32"/>
  <c r="B2545" i="32"/>
  <c r="J2545" i="32"/>
  <c r="F2545" i="32"/>
  <c r="I2545" i="32"/>
  <c r="D2537" i="32"/>
  <c r="H2537" i="32"/>
  <c r="L2537" i="32"/>
  <c r="C2537" i="32"/>
  <c r="G2537" i="32"/>
  <c r="K2537" i="32"/>
  <c r="E2537" i="32"/>
  <c r="B2537" i="32"/>
  <c r="J2537" i="32"/>
  <c r="I2537" i="32"/>
  <c r="F2537" i="32"/>
  <c r="D2529" i="32"/>
  <c r="H2529" i="32"/>
  <c r="L2529" i="32"/>
  <c r="C2529" i="32"/>
  <c r="G2529" i="32"/>
  <c r="K2529" i="32"/>
  <c r="E2529" i="32"/>
  <c r="B2529" i="32"/>
  <c r="J2529" i="32"/>
  <c r="F2529" i="32"/>
  <c r="I2529" i="32"/>
  <c r="D2521" i="32"/>
  <c r="H2521" i="32"/>
  <c r="L2521" i="32"/>
  <c r="C2521" i="32"/>
  <c r="G2521" i="32"/>
  <c r="K2521" i="32"/>
  <c r="E2521" i="32"/>
  <c r="B2521" i="32"/>
  <c r="J2521" i="32"/>
  <c r="F2521" i="32"/>
  <c r="I2521" i="32"/>
  <c r="D2517" i="32"/>
  <c r="H2517" i="32"/>
  <c r="L2517" i="32"/>
  <c r="C2517" i="32"/>
  <c r="G2517" i="32"/>
  <c r="K2517" i="32"/>
  <c r="I2517" i="32"/>
  <c r="F2517" i="32"/>
  <c r="J2517" i="32"/>
  <c r="E2517" i="32"/>
  <c r="B2517" i="32"/>
  <c r="D2509" i="32"/>
  <c r="H2509" i="32"/>
  <c r="L2509" i="32"/>
  <c r="C2509" i="32"/>
  <c r="G2509" i="32"/>
  <c r="K2509" i="32"/>
  <c r="I2509" i="32"/>
  <c r="F2509" i="32"/>
  <c r="B2509" i="32"/>
  <c r="J2509" i="32"/>
  <c r="E2509" i="32"/>
  <c r="D2501" i="32"/>
  <c r="H2501" i="32"/>
  <c r="L2501" i="32"/>
  <c r="C2501" i="32"/>
  <c r="G2501" i="32"/>
  <c r="K2501" i="32"/>
  <c r="I2501" i="32"/>
  <c r="F2501" i="32"/>
  <c r="J2501" i="32"/>
  <c r="B2501" i="32"/>
  <c r="E2501" i="32"/>
  <c r="D2493" i="32"/>
  <c r="H2493" i="32"/>
  <c r="L2493" i="32"/>
  <c r="C2493" i="32"/>
  <c r="G2493" i="32"/>
  <c r="K2493" i="32"/>
  <c r="I2493" i="32"/>
  <c r="F2493" i="32"/>
  <c r="B2493" i="32"/>
  <c r="E2493" i="32"/>
  <c r="J2493" i="32"/>
  <c r="D2485" i="32"/>
  <c r="H2485" i="32"/>
  <c r="L2485" i="32"/>
  <c r="C2485" i="32"/>
  <c r="G2485" i="32"/>
  <c r="K2485" i="32"/>
  <c r="I2485" i="32"/>
  <c r="F2485" i="32"/>
  <c r="J2485" i="32"/>
  <c r="E2485" i="32"/>
  <c r="B2485" i="32"/>
  <c r="D2477" i="32"/>
  <c r="H2477" i="32"/>
  <c r="L2477" i="32"/>
  <c r="C2477" i="32"/>
  <c r="G2477" i="32"/>
  <c r="K2477" i="32"/>
  <c r="I2477" i="32"/>
  <c r="F2477" i="32"/>
  <c r="B2477" i="32"/>
  <c r="J2477" i="32"/>
  <c r="E2477" i="32"/>
  <c r="D2473" i="32"/>
  <c r="H2473" i="32"/>
  <c r="L2473" i="32"/>
  <c r="C2473" i="32"/>
  <c r="G2473" i="32"/>
  <c r="K2473" i="32"/>
  <c r="E2473" i="32"/>
  <c r="B2473" i="32"/>
  <c r="J2473" i="32"/>
  <c r="I2473" i="32"/>
  <c r="F2473" i="32"/>
  <c r="D2465" i="32"/>
  <c r="H2465" i="32"/>
  <c r="L2465" i="32"/>
  <c r="C2465" i="32"/>
  <c r="G2465" i="32"/>
  <c r="K2465" i="32"/>
  <c r="E2465" i="32"/>
  <c r="B2465" i="32"/>
  <c r="J2465" i="32"/>
  <c r="F2465" i="32"/>
  <c r="I2465" i="32"/>
  <c r="D2457" i="32"/>
  <c r="H2457" i="32"/>
  <c r="L2457" i="32"/>
  <c r="C2457" i="32"/>
  <c r="G2457" i="32"/>
  <c r="K2457" i="32"/>
  <c r="E2457" i="32"/>
  <c r="B2457" i="32"/>
  <c r="J2457" i="32"/>
  <c r="F2457" i="32"/>
  <c r="I2457" i="32"/>
  <c r="D2453" i="32"/>
  <c r="H2453" i="32"/>
  <c r="L2453" i="32"/>
  <c r="C2453" i="32"/>
  <c r="G2453" i="32"/>
  <c r="K2453" i="32"/>
  <c r="I2453" i="32"/>
  <c r="F2453" i="32"/>
  <c r="J2453" i="32"/>
  <c r="E2453" i="32"/>
  <c r="B2453" i="32"/>
  <c r="D2445" i="32"/>
  <c r="H2445" i="32"/>
  <c r="L2445" i="32"/>
  <c r="C2445" i="32"/>
  <c r="G2445" i="32"/>
  <c r="K2445" i="32"/>
  <c r="I2445" i="32"/>
  <c r="F2445" i="32"/>
  <c r="B2445" i="32"/>
  <c r="J2445" i="32"/>
  <c r="E2445" i="32"/>
  <c r="D2437" i="32"/>
  <c r="H2437" i="32"/>
  <c r="L2437" i="32"/>
  <c r="C2437" i="32"/>
  <c r="G2437" i="32"/>
  <c r="K2437" i="32"/>
  <c r="I2437" i="32"/>
  <c r="F2437" i="32"/>
  <c r="J2437" i="32"/>
  <c r="B2437" i="32"/>
  <c r="E2437" i="32"/>
  <c r="D2429" i="32"/>
  <c r="H2429" i="32"/>
  <c r="L2429" i="32"/>
  <c r="C2429" i="32"/>
  <c r="G2429" i="32"/>
  <c r="K2429" i="32"/>
  <c r="I2429" i="32"/>
  <c r="F2429" i="32"/>
  <c r="B2429" i="32"/>
  <c r="E2429" i="32"/>
  <c r="J2429" i="32"/>
  <c r="D2425" i="32"/>
  <c r="H2425" i="32"/>
  <c r="L2425" i="32"/>
  <c r="C2425" i="32"/>
  <c r="G2425" i="32"/>
  <c r="K2425" i="32"/>
  <c r="E2425" i="32"/>
  <c r="B2425" i="32"/>
  <c r="J2425" i="32"/>
  <c r="F2425" i="32"/>
  <c r="I2425" i="32"/>
  <c r="D2417" i="32"/>
  <c r="H2417" i="32"/>
  <c r="L2417" i="32"/>
  <c r="C2417" i="32"/>
  <c r="G2417" i="32"/>
  <c r="K2417" i="32"/>
  <c r="E2417" i="32"/>
  <c r="B2417" i="32"/>
  <c r="J2417" i="32"/>
  <c r="F2417" i="32"/>
  <c r="I2417" i="32"/>
  <c r="D2409" i="32"/>
  <c r="H2409" i="32"/>
  <c r="L2409" i="32"/>
  <c r="C2409" i="32"/>
  <c r="G2409" i="32"/>
  <c r="K2409" i="32"/>
  <c r="E2409" i="32"/>
  <c r="B2409" i="32"/>
  <c r="J2409" i="32"/>
  <c r="F2409" i="32"/>
  <c r="I2409" i="32"/>
  <c r="D2405" i="32"/>
  <c r="H2405" i="32"/>
  <c r="L2405" i="32"/>
  <c r="C2405" i="32"/>
  <c r="G2405" i="32"/>
  <c r="K2405" i="32"/>
  <c r="I2405" i="32"/>
  <c r="F2405" i="32"/>
  <c r="B2405" i="32"/>
  <c r="J2405" i="32"/>
  <c r="E2405" i="32"/>
  <c r="D2397" i="32"/>
  <c r="H2397" i="32"/>
  <c r="L2397" i="32"/>
  <c r="C2397" i="32"/>
  <c r="G2397" i="32"/>
  <c r="K2397" i="32"/>
  <c r="I2397" i="32"/>
  <c r="F2397" i="32"/>
  <c r="J2397" i="32"/>
  <c r="B2397" i="32"/>
  <c r="E2397" i="32"/>
  <c r="D2393" i="32"/>
  <c r="H2393" i="32"/>
  <c r="L2393" i="32"/>
  <c r="C2393" i="32"/>
  <c r="G2393" i="32"/>
  <c r="K2393" i="32"/>
  <c r="E2393" i="32"/>
  <c r="B2393" i="32"/>
  <c r="J2393" i="32"/>
  <c r="F2393" i="32"/>
  <c r="I2393" i="32"/>
  <c r="D2385" i="32"/>
  <c r="H2385" i="32"/>
  <c r="L2385" i="32"/>
  <c r="C2385" i="32"/>
  <c r="G2385" i="32"/>
  <c r="K2385" i="32"/>
  <c r="E2385" i="32"/>
  <c r="B2385" i="32"/>
  <c r="J2385" i="32"/>
  <c r="F2385" i="32"/>
  <c r="I2385" i="32"/>
  <c r="D2381" i="32"/>
  <c r="H2381" i="32"/>
  <c r="L2381" i="32"/>
  <c r="C2381" i="32"/>
  <c r="G2381" i="32"/>
  <c r="K2381" i="32"/>
  <c r="I2381" i="32"/>
  <c r="F2381" i="32"/>
  <c r="J2381" i="32"/>
  <c r="B2381" i="32"/>
  <c r="E2381" i="32"/>
  <c r="D2373" i="32"/>
  <c r="H2373" i="32"/>
  <c r="L2373" i="32"/>
  <c r="C2373" i="32"/>
  <c r="G2373" i="32"/>
  <c r="K2373" i="32"/>
  <c r="I2373" i="32"/>
  <c r="F2373" i="32"/>
  <c r="B2373" i="32"/>
  <c r="J2373" i="32"/>
  <c r="E2373" i="32"/>
  <c r="D2365" i="32"/>
  <c r="H2365" i="32"/>
  <c r="L2365" i="32"/>
  <c r="C2365" i="32"/>
  <c r="G2365" i="32"/>
  <c r="K2365" i="32"/>
  <c r="I2365" i="32"/>
  <c r="F2365" i="32"/>
  <c r="J2365" i="32"/>
  <c r="B2365" i="32"/>
  <c r="E2365" i="32"/>
  <c r="D2361" i="32"/>
  <c r="H2361" i="32"/>
  <c r="L2361" i="32"/>
  <c r="C2361" i="32"/>
  <c r="G2361" i="32"/>
  <c r="K2361" i="32"/>
  <c r="E2361" i="32"/>
  <c r="B2361" i="32"/>
  <c r="J2361" i="32"/>
  <c r="F2361" i="32"/>
  <c r="I2361" i="32"/>
  <c r="D2353" i="32"/>
  <c r="H2353" i="32"/>
  <c r="L2353" i="32"/>
  <c r="C2353" i="32"/>
  <c r="G2353" i="32"/>
  <c r="K2353" i="32"/>
  <c r="E2353" i="32"/>
  <c r="B2353" i="32"/>
  <c r="J2353" i="32"/>
  <c r="F2353" i="32"/>
  <c r="I2353" i="32"/>
  <c r="D2345" i="32"/>
  <c r="H2345" i="32"/>
  <c r="L2345" i="32"/>
  <c r="C2345" i="32"/>
  <c r="G2345" i="32"/>
  <c r="K2345" i="32"/>
  <c r="E2345" i="32"/>
  <c r="B2345" i="32"/>
  <c r="J2345" i="32"/>
  <c r="F2345" i="32"/>
  <c r="I2345" i="32"/>
  <c r="D2341" i="32"/>
  <c r="H2341" i="32"/>
  <c r="L2341" i="32"/>
  <c r="C2341" i="32"/>
  <c r="G2341" i="32"/>
  <c r="K2341" i="32"/>
  <c r="I2341" i="32"/>
  <c r="F2341" i="32"/>
  <c r="B2341" i="32"/>
  <c r="J2341" i="32"/>
  <c r="E2341" i="32"/>
  <c r="D2337" i="32"/>
  <c r="H2337" i="32"/>
  <c r="L2337" i="32"/>
  <c r="C2337" i="32"/>
  <c r="G2337" i="32"/>
  <c r="K2337" i="32"/>
  <c r="E2337" i="32"/>
  <c r="B2337" i="32"/>
  <c r="J2337" i="32"/>
  <c r="F2337" i="32"/>
  <c r="I2337" i="32"/>
  <c r="D2329" i="32"/>
  <c r="H2329" i="32"/>
  <c r="L2329" i="32"/>
  <c r="C2329" i="32"/>
  <c r="G2329" i="32"/>
  <c r="K2329" i="32"/>
  <c r="E2329" i="32"/>
  <c r="B2329" i="32"/>
  <c r="J2329" i="32"/>
  <c r="F2329" i="32"/>
  <c r="I2329" i="32"/>
  <c r="D2321" i="32"/>
  <c r="H2321" i="32"/>
  <c r="L2321" i="32"/>
  <c r="C2321" i="32"/>
  <c r="G2321" i="32"/>
  <c r="K2321" i="32"/>
  <c r="E2321" i="32"/>
  <c r="B2321" i="32"/>
  <c r="J2321" i="32"/>
  <c r="F2321" i="32"/>
  <c r="I2321" i="32"/>
  <c r="D2313" i="32"/>
  <c r="H2313" i="32"/>
  <c r="L2313" i="32"/>
  <c r="C2313" i="32"/>
  <c r="G2313" i="32"/>
  <c r="K2313" i="32"/>
  <c r="E2313" i="32"/>
  <c r="B2313" i="32"/>
  <c r="J2313" i="32"/>
  <c r="F2313" i="32"/>
  <c r="I2313" i="32"/>
  <c r="D2305" i="32"/>
  <c r="H2305" i="32"/>
  <c r="L2305" i="32"/>
  <c r="C2305" i="32"/>
  <c r="G2305" i="32"/>
  <c r="K2305" i="32"/>
  <c r="E2305" i="32"/>
  <c r="B2305" i="32"/>
  <c r="J2305" i="32"/>
  <c r="F2305" i="32"/>
  <c r="I2305" i="32"/>
  <c r="D2301" i="32"/>
  <c r="H2301" i="32"/>
  <c r="L2301" i="32"/>
  <c r="C2301" i="32"/>
  <c r="G2301" i="32"/>
  <c r="K2301" i="32"/>
  <c r="I2301" i="32"/>
  <c r="F2301" i="32"/>
  <c r="J2301" i="32"/>
  <c r="B2301" i="32"/>
  <c r="E2301" i="32"/>
  <c r="D2293" i="32"/>
  <c r="H2293" i="32"/>
  <c r="L2293" i="32"/>
  <c r="C2293" i="32"/>
  <c r="G2293" i="32"/>
  <c r="K2293" i="32"/>
  <c r="I2293" i="32"/>
  <c r="F2293" i="32"/>
  <c r="B2293" i="32"/>
  <c r="J2293" i="32"/>
  <c r="E2293" i="32"/>
  <c r="D2285" i="32"/>
  <c r="H2285" i="32"/>
  <c r="L2285" i="32"/>
  <c r="C2285" i="32"/>
  <c r="G2285" i="32"/>
  <c r="K2285" i="32"/>
  <c r="I2285" i="32"/>
  <c r="F2285" i="32"/>
  <c r="J2285" i="32"/>
  <c r="B2285" i="32"/>
  <c r="E2285" i="32"/>
  <c r="D2281" i="32"/>
  <c r="H2281" i="32"/>
  <c r="L2281" i="32"/>
  <c r="C2281" i="32"/>
  <c r="G2281" i="32"/>
  <c r="K2281" i="32"/>
  <c r="E2281" i="32"/>
  <c r="B2281" i="32"/>
  <c r="J2281" i="32"/>
  <c r="F2281" i="32"/>
  <c r="I2281" i="32"/>
  <c r="D2269" i="32"/>
  <c r="H2269" i="32"/>
  <c r="L2269" i="32"/>
  <c r="C2269" i="32"/>
  <c r="G2269" i="32"/>
  <c r="K2269" i="32"/>
  <c r="I2269" i="32"/>
  <c r="F2269" i="32"/>
  <c r="J2269" i="32"/>
  <c r="B2269" i="32"/>
  <c r="E2269" i="32"/>
  <c r="D2265" i="32"/>
  <c r="H2265" i="32"/>
  <c r="L2265" i="32"/>
  <c r="C2265" i="32"/>
  <c r="G2265" i="32"/>
  <c r="K2265" i="32"/>
  <c r="E2265" i="32"/>
  <c r="B2265" i="32"/>
  <c r="J2265" i="32"/>
  <c r="F2265" i="32"/>
  <c r="I2265" i="32"/>
  <c r="D2257" i="32"/>
  <c r="H2257" i="32"/>
  <c r="L2257" i="32"/>
  <c r="C2257" i="32"/>
  <c r="G2257" i="32"/>
  <c r="K2257" i="32"/>
  <c r="E2257" i="32"/>
  <c r="B2257" i="32"/>
  <c r="J2257" i="32"/>
  <c r="F2257" i="32"/>
  <c r="I2257" i="32"/>
  <c r="D2253" i="32"/>
  <c r="H2253" i="32"/>
  <c r="L2253" i="32"/>
  <c r="C2253" i="32"/>
  <c r="G2253" i="32"/>
  <c r="K2253" i="32"/>
  <c r="I2253" i="32"/>
  <c r="F2253" i="32"/>
  <c r="J2253" i="32"/>
  <c r="B2253" i="32"/>
  <c r="E2253" i="32"/>
  <c r="D2245" i="32"/>
  <c r="H2245" i="32"/>
  <c r="L2245" i="32"/>
  <c r="C2245" i="32"/>
  <c r="G2245" i="32"/>
  <c r="K2245" i="32"/>
  <c r="I2245" i="32"/>
  <c r="F2245" i="32"/>
  <c r="B2245" i="32"/>
  <c r="J2245" i="32"/>
  <c r="E2245" i="32"/>
  <c r="D2237" i="32"/>
  <c r="H2237" i="32"/>
  <c r="L2237" i="32"/>
  <c r="C2237" i="32"/>
  <c r="G2237" i="32"/>
  <c r="K2237" i="32"/>
  <c r="I2237" i="32"/>
  <c r="F2237" i="32"/>
  <c r="J2237" i="32"/>
  <c r="B2237" i="32"/>
  <c r="E2237" i="32"/>
  <c r="D2233" i="32"/>
  <c r="H2233" i="32"/>
  <c r="L2233" i="32"/>
  <c r="C2233" i="32"/>
  <c r="G2233" i="32"/>
  <c r="K2233" i="32"/>
  <c r="E2233" i="32"/>
  <c r="B2233" i="32"/>
  <c r="J2233" i="32"/>
  <c r="F2233" i="32"/>
  <c r="I2233" i="32"/>
  <c r="D2225" i="32"/>
  <c r="H2225" i="32"/>
  <c r="L2225" i="32"/>
  <c r="C2225" i="32"/>
  <c r="G2225" i="32"/>
  <c r="K2225" i="32"/>
  <c r="E2225" i="32"/>
  <c r="B2225" i="32"/>
  <c r="J2225" i="32"/>
  <c r="F2225" i="32"/>
  <c r="I2225" i="32"/>
  <c r="D2217" i="32"/>
  <c r="H2217" i="32"/>
  <c r="L2217" i="32"/>
  <c r="C2217" i="32"/>
  <c r="G2217" i="32"/>
  <c r="K2217" i="32"/>
  <c r="E2217" i="32"/>
  <c r="B2217" i="32"/>
  <c r="J2217" i="32"/>
  <c r="F2217" i="32"/>
  <c r="I2217" i="32"/>
  <c r="D2213" i="32"/>
  <c r="H2213" i="32"/>
  <c r="L2213" i="32"/>
  <c r="C2213" i="32"/>
  <c r="G2213" i="32"/>
  <c r="K2213" i="32"/>
  <c r="I2213" i="32"/>
  <c r="F2213" i="32"/>
  <c r="B2213" i="32"/>
  <c r="J2213" i="32"/>
  <c r="E2213" i="32"/>
  <c r="D2205" i="32"/>
  <c r="H2205" i="32"/>
  <c r="L2205" i="32"/>
  <c r="C2205" i="32"/>
  <c r="G2205" i="32"/>
  <c r="K2205" i="32"/>
  <c r="I2205" i="32"/>
  <c r="F2205" i="32"/>
  <c r="J2205" i="32"/>
  <c r="B2205" i="32"/>
  <c r="E2205" i="32"/>
  <c r="D2197" i="32"/>
  <c r="H2197" i="32"/>
  <c r="L2197" i="32"/>
  <c r="C2197" i="32"/>
  <c r="G2197" i="32"/>
  <c r="K2197" i="32"/>
  <c r="I2197" i="32"/>
  <c r="F2197" i="32"/>
  <c r="B2197" i="32"/>
  <c r="J2197" i="32"/>
  <c r="E2197" i="32"/>
  <c r="D2193" i="32"/>
  <c r="H2193" i="32"/>
  <c r="L2193" i="32"/>
  <c r="C2193" i="32"/>
  <c r="G2193" i="32"/>
  <c r="K2193" i="32"/>
  <c r="E2193" i="32"/>
  <c r="B2193" i="32"/>
  <c r="J2193" i="32"/>
  <c r="F2193" i="32"/>
  <c r="I2193" i="32"/>
  <c r="D2185" i="32"/>
  <c r="H2185" i="32"/>
  <c r="L2185" i="32"/>
  <c r="C2185" i="32"/>
  <c r="G2185" i="32"/>
  <c r="K2185" i="32"/>
  <c r="E2185" i="32"/>
  <c r="B2185" i="32"/>
  <c r="J2185" i="32"/>
  <c r="F2185" i="32"/>
  <c r="I2185" i="32"/>
  <c r="D2177" i="32"/>
  <c r="H2177" i="32"/>
  <c r="L2177" i="32"/>
  <c r="C2177" i="32"/>
  <c r="G2177" i="32"/>
  <c r="K2177" i="32"/>
  <c r="E2177" i="32"/>
  <c r="B2177" i="32"/>
  <c r="J2177" i="32"/>
  <c r="F2177" i="32"/>
  <c r="I2177" i="32"/>
  <c r="D2169" i="32"/>
  <c r="H2169" i="32"/>
  <c r="L2169" i="32"/>
  <c r="C2169" i="32"/>
  <c r="G2169" i="32"/>
  <c r="K2169" i="32"/>
  <c r="E2169" i="32"/>
  <c r="B2169" i="32"/>
  <c r="J2169" i="32"/>
  <c r="F2169" i="32"/>
  <c r="I2169" i="32"/>
  <c r="D2165" i="32"/>
  <c r="H2165" i="32"/>
  <c r="L2165" i="32"/>
  <c r="C2165" i="32"/>
  <c r="G2165" i="32"/>
  <c r="K2165" i="32"/>
  <c r="I2165" i="32"/>
  <c r="F2165" i="32"/>
  <c r="B2165" i="32"/>
  <c r="J2165" i="32"/>
  <c r="E2165" i="32"/>
  <c r="D2157" i="32"/>
  <c r="H2157" i="32"/>
  <c r="L2157" i="32"/>
  <c r="C2157" i="32"/>
  <c r="G2157" i="32"/>
  <c r="K2157" i="32"/>
  <c r="I2157" i="32"/>
  <c r="F2157" i="32"/>
  <c r="J2157" i="32"/>
  <c r="B2157" i="32"/>
  <c r="E2157" i="32"/>
  <c r="D2153" i="32"/>
  <c r="H2153" i="32"/>
  <c r="L2153" i="32"/>
  <c r="C2153" i="32"/>
  <c r="G2153" i="32"/>
  <c r="K2153" i="32"/>
  <c r="E2153" i="32"/>
  <c r="B2153" i="32"/>
  <c r="J2153" i="32"/>
  <c r="F2153" i="32"/>
  <c r="I2153" i="32"/>
  <c r="D2145" i="32"/>
  <c r="H2145" i="32"/>
  <c r="L2145" i="32"/>
  <c r="C2145" i="32"/>
  <c r="G2145" i="32"/>
  <c r="K2145" i="32"/>
  <c r="E2145" i="32"/>
  <c r="B2145" i="32"/>
  <c r="J2145" i="32"/>
  <c r="F2145" i="32"/>
  <c r="I2145" i="32"/>
  <c r="D2141" i="32"/>
  <c r="H2141" i="32"/>
  <c r="L2141" i="32"/>
  <c r="C2141" i="32"/>
  <c r="G2141" i="32"/>
  <c r="K2141" i="32"/>
  <c r="I2141" i="32"/>
  <c r="F2141" i="32"/>
  <c r="J2141" i="32"/>
  <c r="B2141" i="32"/>
  <c r="E2141" i="32"/>
  <c r="D2133" i="32"/>
  <c r="H2133" i="32"/>
  <c r="L2133" i="32"/>
  <c r="C2133" i="32"/>
  <c r="G2133" i="32"/>
  <c r="K2133" i="32"/>
  <c r="I2133" i="32"/>
  <c r="F2133" i="32"/>
  <c r="B2133" i="32"/>
  <c r="J2133" i="32"/>
  <c r="E2133" i="32"/>
  <c r="D2125" i="32"/>
  <c r="H2125" i="32"/>
  <c r="L2125" i="32"/>
  <c r="C2125" i="32"/>
  <c r="G2125" i="32"/>
  <c r="K2125" i="32"/>
  <c r="I2125" i="32"/>
  <c r="F2125" i="32"/>
  <c r="J2125" i="32"/>
  <c r="B2125" i="32"/>
  <c r="E2125" i="32"/>
  <c r="D2117" i="32"/>
  <c r="H2117" i="32"/>
  <c r="L2117" i="32"/>
  <c r="C2117" i="32"/>
  <c r="G2117" i="32"/>
  <c r="K2117" i="32"/>
  <c r="I2117" i="32"/>
  <c r="F2117" i="32"/>
  <c r="B2117" i="32"/>
  <c r="J2117" i="32"/>
  <c r="E2117" i="32"/>
  <c r="D2109" i="32"/>
  <c r="H2109" i="32"/>
  <c r="L2109" i="32"/>
  <c r="C2109" i="32"/>
  <c r="G2109" i="32"/>
  <c r="K2109" i="32"/>
  <c r="I2109" i="32"/>
  <c r="F2109" i="32"/>
  <c r="J2109" i="32"/>
  <c r="B2109" i="32"/>
  <c r="E2109" i="32"/>
  <c r="D2101" i="32"/>
  <c r="H2101" i="32"/>
  <c r="L2101" i="32"/>
  <c r="C2101" i="32"/>
  <c r="G2101" i="32"/>
  <c r="K2101" i="32"/>
  <c r="I2101" i="32"/>
  <c r="F2101" i="32"/>
  <c r="B2101" i="32"/>
  <c r="J2101" i="32"/>
  <c r="E2101" i="32"/>
  <c r="D2097" i="32"/>
  <c r="H2097" i="32"/>
  <c r="L2097" i="32"/>
  <c r="C2097" i="32"/>
  <c r="G2097" i="32"/>
  <c r="K2097" i="32"/>
  <c r="E2097" i="32"/>
  <c r="B2097" i="32"/>
  <c r="J2097" i="32"/>
  <c r="F2097" i="32"/>
  <c r="I2097" i="32"/>
  <c r="D2089" i="32"/>
  <c r="H2089" i="32"/>
  <c r="L2089" i="32"/>
  <c r="C2089" i="32"/>
  <c r="G2089" i="32"/>
  <c r="K2089" i="32"/>
  <c r="E2089" i="32"/>
  <c r="B2089" i="32"/>
  <c r="J2089" i="32"/>
  <c r="F2089" i="32"/>
  <c r="I2089" i="32"/>
  <c r="D2081" i="32"/>
  <c r="H2081" i="32"/>
  <c r="L2081" i="32"/>
  <c r="C2081" i="32"/>
  <c r="G2081" i="32"/>
  <c r="K2081" i="32"/>
  <c r="E2081" i="32"/>
  <c r="B2081" i="32"/>
  <c r="J2081" i="32"/>
  <c r="I2081" i="32"/>
  <c r="F2081" i="32"/>
  <c r="D2073" i="32"/>
  <c r="H2073" i="32"/>
  <c r="L2073" i="32"/>
  <c r="C2073" i="32"/>
  <c r="G2073" i="32"/>
  <c r="K2073" i="32"/>
  <c r="E2073" i="32"/>
  <c r="B2073" i="32"/>
  <c r="J2073" i="32"/>
  <c r="F2073" i="32"/>
  <c r="I2073" i="32"/>
  <c r="D2069" i="32"/>
  <c r="H2069" i="32"/>
  <c r="L2069" i="32"/>
  <c r="C2069" i="32"/>
  <c r="G2069" i="32"/>
  <c r="K2069" i="32"/>
  <c r="I2069" i="32"/>
  <c r="F2069" i="32"/>
  <c r="B2069" i="32"/>
  <c r="E2069" i="32"/>
  <c r="J2069" i="32"/>
  <c r="D2061" i="32"/>
  <c r="H2061" i="32"/>
  <c r="L2061" i="32"/>
  <c r="C2061" i="32"/>
  <c r="G2061" i="32"/>
  <c r="K2061" i="32"/>
  <c r="I2061" i="32"/>
  <c r="F2061" i="32"/>
  <c r="J2061" i="32"/>
  <c r="E2061" i="32"/>
  <c r="B2061" i="32"/>
  <c r="D2053" i="32"/>
  <c r="H2053" i="32"/>
  <c r="L2053" i="32"/>
  <c r="C2053" i="32"/>
  <c r="G2053" i="32"/>
  <c r="K2053" i="32"/>
  <c r="I2053" i="32"/>
  <c r="F2053" i="32"/>
  <c r="B2053" i="32"/>
  <c r="J2053" i="32"/>
  <c r="E2053" i="32"/>
  <c r="D2045" i="32"/>
  <c r="H2045" i="32"/>
  <c r="L2045" i="32"/>
  <c r="C2045" i="32"/>
  <c r="G2045" i="32"/>
  <c r="K2045" i="32"/>
  <c r="I2045" i="32"/>
  <c r="F2045" i="32"/>
  <c r="J2045" i="32"/>
  <c r="B2045" i="32"/>
  <c r="E2045" i="32"/>
  <c r="D2037" i="32"/>
  <c r="H2037" i="32"/>
  <c r="L2037" i="32"/>
  <c r="C2037" i="32"/>
  <c r="G2037" i="32"/>
  <c r="K2037" i="32"/>
  <c r="I2037" i="32"/>
  <c r="F2037" i="32"/>
  <c r="B2037" i="32"/>
  <c r="E2037" i="32"/>
  <c r="J2037" i="32"/>
  <c r="D2025" i="32"/>
  <c r="H2025" i="32"/>
  <c r="L2025" i="32"/>
  <c r="C2025" i="32"/>
  <c r="G2025" i="32"/>
  <c r="K2025" i="32"/>
  <c r="E2025" i="32"/>
  <c r="B2025" i="32"/>
  <c r="J2025" i="32"/>
  <c r="F2025" i="32"/>
  <c r="I2025" i="32"/>
  <c r="D2017" i="32"/>
  <c r="H2017" i="32"/>
  <c r="L2017" i="32"/>
  <c r="C2017" i="32"/>
  <c r="G2017" i="32"/>
  <c r="K2017" i="32"/>
  <c r="E2017" i="32"/>
  <c r="B2017" i="32"/>
  <c r="J2017" i="32"/>
  <c r="I2017" i="32"/>
  <c r="F2017" i="32"/>
  <c r="D2009" i="32"/>
  <c r="H2009" i="32"/>
  <c r="L2009" i="32"/>
  <c r="C2009" i="32"/>
  <c r="G2009" i="32"/>
  <c r="K2009" i="32"/>
  <c r="E2009" i="32"/>
  <c r="B2009" i="32"/>
  <c r="J2009" i="32"/>
  <c r="F2009" i="32"/>
  <c r="I2009" i="32"/>
  <c r="D2001" i="32"/>
  <c r="H2001" i="32"/>
  <c r="L2001" i="32"/>
  <c r="C2001" i="32"/>
  <c r="G2001" i="32"/>
  <c r="K2001" i="32"/>
  <c r="E2001" i="32"/>
  <c r="B2001" i="32"/>
  <c r="J2001" i="32"/>
  <c r="F2001" i="32"/>
  <c r="I2001" i="32"/>
  <c r="D1993" i="32"/>
  <c r="H1993" i="32"/>
  <c r="L1993" i="32"/>
  <c r="C1993" i="32"/>
  <c r="G1993" i="32"/>
  <c r="K1993" i="32"/>
  <c r="E1993" i="32"/>
  <c r="B1993" i="32"/>
  <c r="J1993" i="32"/>
  <c r="F1993" i="32"/>
  <c r="I1993" i="32"/>
  <c r="D1989" i="32"/>
  <c r="H1989" i="32"/>
  <c r="L1989" i="32"/>
  <c r="C1989" i="32"/>
  <c r="G1989" i="32"/>
  <c r="K1989" i="32"/>
  <c r="I1989" i="32"/>
  <c r="F1989" i="32"/>
  <c r="B1989" i="32"/>
  <c r="J1989" i="32"/>
  <c r="E1989" i="32"/>
  <c r="D1981" i="32"/>
  <c r="H1981" i="32"/>
  <c r="L1981" i="32"/>
  <c r="C1981" i="32"/>
  <c r="G1981" i="32"/>
  <c r="K1981" i="32"/>
  <c r="I1981" i="32"/>
  <c r="F1981" i="32"/>
  <c r="J1981" i="32"/>
  <c r="B1981" i="32"/>
  <c r="E1981" i="32"/>
  <c r="D1977" i="32"/>
  <c r="H1977" i="32"/>
  <c r="L1977" i="32"/>
  <c r="C1977" i="32"/>
  <c r="G1977" i="32"/>
  <c r="K1977" i="32"/>
  <c r="E1977" i="32"/>
  <c r="B1977" i="32"/>
  <c r="J1977" i="32"/>
  <c r="F1977" i="32"/>
  <c r="I1977" i="32"/>
  <c r="D1969" i="32"/>
  <c r="H1969" i="32"/>
  <c r="L1969" i="32"/>
  <c r="C1969" i="32"/>
  <c r="G1969" i="32"/>
  <c r="K1969" i="32"/>
  <c r="E1969" i="32"/>
  <c r="B1969" i="32"/>
  <c r="J1969" i="32"/>
  <c r="F1969" i="32"/>
  <c r="I1969" i="32"/>
  <c r="D1961" i="32"/>
  <c r="H1961" i="32"/>
  <c r="L1961" i="32"/>
  <c r="C1961" i="32"/>
  <c r="G1961" i="32"/>
  <c r="K1961" i="32"/>
  <c r="E1961" i="32"/>
  <c r="B1961" i="32"/>
  <c r="J1961" i="32"/>
  <c r="F1961" i="32"/>
  <c r="I1961" i="32"/>
  <c r="D1953" i="32"/>
  <c r="H1953" i="32"/>
  <c r="L1953" i="32"/>
  <c r="C1953" i="32"/>
  <c r="G1953" i="32"/>
  <c r="K1953" i="32"/>
  <c r="E1953" i="32"/>
  <c r="B1953" i="32"/>
  <c r="J1953" i="32"/>
  <c r="I1953" i="32"/>
  <c r="F1953" i="32"/>
  <c r="D1945" i="32"/>
  <c r="H1945" i="32"/>
  <c r="L1945" i="32"/>
  <c r="C1945" i="32"/>
  <c r="G1945" i="32"/>
  <c r="K1945" i="32"/>
  <c r="E1945" i="32"/>
  <c r="B1945" i="32"/>
  <c r="J1945" i="32"/>
  <c r="F1945" i="32"/>
  <c r="I1945" i="32"/>
  <c r="D1937" i="32"/>
  <c r="H1937" i="32"/>
  <c r="L1937" i="32"/>
  <c r="C1937" i="32"/>
  <c r="G1937" i="32"/>
  <c r="K1937" i="32"/>
  <c r="E1937" i="32"/>
  <c r="B1937" i="32"/>
  <c r="J1937" i="32"/>
  <c r="F1937" i="32"/>
  <c r="I1937" i="32"/>
  <c r="D1933" i="32"/>
  <c r="H1933" i="32"/>
  <c r="L1933" i="32"/>
  <c r="C1933" i="32"/>
  <c r="G1933" i="32"/>
  <c r="K1933" i="32"/>
  <c r="I1933" i="32"/>
  <c r="F1933" i="32"/>
  <c r="J1933" i="32"/>
  <c r="E1933" i="32"/>
  <c r="B1933" i="32"/>
  <c r="D1925" i="32"/>
  <c r="H1925" i="32"/>
  <c r="L1925" i="32"/>
  <c r="C1925" i="32"/>
  <c r="G1925" i="32"/>
  <c r="K1925" i="32"/>
  <c r="I1925" i="32"/>
  <c r="F1925" i="32"/>
  <c r="B1925" i="32"/>
  <c r="J1925" i="32"/>
  <c r="E1925" i="32"/>
  <c r="D1917" i="32"/>
  <c r="H1917" i="32"/>
  <c r="L1917" i="32"/>
  <c r="C1917" i="32"/>
  <c r="G1917" i="32"/>
  <c r="K1917" i="32"/>
  <c r="I1917" i="32"/>
  <c r="F1917" i="32"/>
  <c r="B1917" i="32"/>
  <c r="J1917" i="32"/>
  <c r="E1917" i="32"/>
  <c r="D1909" i="32"/>
  <c r="H1909" i="32"/>
  <c r="L1909" i="32"/>
  <c r="C1909" i="32"/>
  <c r="G1909" i="32"/>
  <c r="K1909" i="32"/>
  <c r="I1909" i="32"/>
  <c r="F1909" i="32"/>
  <c r="J1909" i="32"/>
  <c r="B1909" i="32"/>
  <c r="E1909" i="32"/>
  <c r="D1901" i="32"/>
  <c r="H1901" i="32"/>
  <c r="L1901" i="32"/>
  <c r="C1901" i="32"/>
  <c r="G1901" i="32"/>
  <c r="K1901" i="32"/>
  <c r="I1901" i="32"/>
  <c r="F1901" i="32"/>
  <c r="B1901" i="32"/>
  <c r="J1901" i="32"/>
  <c r="E1901" i="32"/>
  <c r="D1897" i="32"/>
  <c r="H1897" i="32"/>
  <c r="L1897" i="32"/>
  <c r="C1897" i="32"/>
  <c r="G1897" i="32"/>
  <c r="K1897" i="32"/>
  <c r="E1897" i="32"/>
  <c r="B1897" i="32"/>
  <c r="J1897" i="32"/>
  <c r="F1897" i="32"/>
  <c r="I1897" i="32"/>
  <c r="D1889" i="32"/>
  <c r="H1889" i="32"/>
  <c r="L1889" i="32"/>
  <c r="C1889" i="32"/>
  <c r="G1889" i="32"/>
  <c r="K1889" i="32"/>
  <c r="E1889" i="32"/>
  <c r="B1889" i="32"/>
  <c r="J1889" i="32"/>
  <c r="F1889" i="32"/>
  <c r="I1889" i="32"/>
  <c r="D1881" i="32"/>
  <c r="H1881" i="32"/>
  <c r="L1881" i="32"/>
  <c r="C1881" i="32"/>
  <c r="G1881" i="32"/>
  <c r="K1881" i="32"/>
  <c r="E1881" i="32"/>
  <c r="B1881" i="32"/>
  <c r="J1881" i="32"/>
  <c r="F1881" i="32"/>
  <c r="I1881" i="32"/>
  <c r="D1873" i="32"/>
  <c r="H1873" i="32"/>
  <c r="L1873" i="32"/>
  <c r="C1873" i="32"/>
  <c r="G1873" i="32"/>
  <c r="K1873" i="32"/>
  <c r="E1873" i="32"/>
  <c r="B1873" i="32"/>
  <c r="J1873" i="32"/>
  <c r="F1873" i="32"/>
  <c r="I1873" i="32"/>
  <c r="D1865" i="32"/>
  <c r="H1865" i="32"/>
  <c r="L1865" i="32"/>
  <c r="C1865" i="32"/>
  <c r="G1865" i="32"/>
  <c r="K1865" i="32"/>
  <c r="E1865" i="32"/>
  <c r="B1865" i="32"/>
  <c r="J1865" i="32"/>
  <c r="F1865" i="32"/>
  <c r="I1865" i="32"/>
  <c r="D1857" i="32"/>
  <c r="H1857" i="32"/>
  <c r="L1857" i="32"/>
  <c r="C1857" i="32"/>
  <c r="G1857" i="32"/>
  <c r="K1857" i="32"/>
  <c r="E1857" i="32"/>
  <c r="B1857" i="32"/>
  <c r="J1857" i="32"/>
  <c r="F1857" i="32"/>
  <c r="I1857" i="32"/>
  <c r="D1853" i="32"/>
  <c r="H1853" i="32"/>
  <c r="L1853" i="32"/>
  <c r="C1853" i="32"/>
  <c r="G1853" i="32"/>
  <c r="K1853" i="32"/>
  <c r="I1853" i="32"/>
  <c r="F1853" i="32"/>
  <c r="B1853" i="32"/>
  <c r="J1853" i="32"/>
  <c r="E1853" i="32"/>
  <c r="D1845" i="32"/>
  <c r="H1845" i="32"/>
  <c r="L1845" i="32"/>
  <c r="C1845" i="32"/>
  <c r="G1845" i="32"/>
  <c r="K1845" i="32"/>
  <c r="I1845" i="32"/>
  <c r="F1845" i="32"/>
  <c r="J1845" i="32"/>
  <c r="B1845" i="32"/>
  <c r="E1845" i="32"/>
  <c r="D1837" i="32"/>
  <c r="H1837" i="32"/>
  <c r="L1837" i="32"/>
  <c r="C1837" i="32"/>
  <c r="G1837" i="32"/>
  <c r="K1837" i="32"/>
  <c r="I1837" i="32"/>
  <c r="F1837" i="32"/>
  <c r="B1837" i="32"/>
  <c r="J1837" i="32"/>
  <c r="E1837" i="32"/>
  <c r="D1833" i="32"/>
  <c r="H1833" i="32"/>
  <c r="L1833" i="32"/>
  <c r="C1833" i="32"/>
  <c r="G1833" i="32"/>
  <c r="K1833" i="32"/>
  <c r="E1833" i="32"/>
  <c r="B1833" i="32"/>
  <c r="J1833" i="32"/>
  <c r="F1833" i="32"/>
  <c r="I1833" i="32"/>
  <c r="D1825" i="32"/>
  <c r="H1825" i="32"/>
  <c r="L1825" i="32"/>
  <c r="C1825" i="32"/>
  <c r="G1825" i="32"/>
  <c r="K1825" i="32"/>
  <c r="E1825" i="32"/>
  <c r="B1825" i="32"/>
  <c r="J1825" i="32"/>
  <c r="F1825" i="32"/>
  <c r="I1825" i="32"/>
  <c r="D1817" i="32"/>
  <c r="H1817" i="32"/>
  <c r="L1817" i="32"/>
  <c r="C1817" i="32"/>
  <c r="G1817" i="32"/>
  <c r="K1817" i="32"/>
  <c r="E1817" i="32"/>
  <c r="B1817" i="32"/>
  <c r="J1817" i="32"/>
  <c r="F1817" i="32"/>
  <c r="I1817" i="32"/>
  <c r="D1809" i="32"/>
  <c r="H1809" i="32"/>
  <c r="L1809" i="32"/>
  <c r="C1809" i="32"/>
  <c r="G1809" i="32"/>
  <c r="K1809" i="32"/>
  <c r="E1809" i="32"/>
  <c r="B1809" i="32"/>
  <c r="J1809" i="32"/>
  <c r="F1809" i="32"/>
  <c r="I1809" i="32"/>
  <c r="D1805" i="32"/>
  <c r="H1805" i="32"/>
  <c r="L1805" i="32"/>
  <c r="C1805" i="32"/>
  <c r="G1805" i="32"/>
  <c r="K1805" i="32"/>
  <c r="I1805" i="32"/>
  <c r="F1805" i="32"/>
  <c r="B1805" i="32"/>
  <c r="J1805" i="32"/>
  <c r="E1805" i="32"/>
  <c r="C1797" i="32"/>
  <c r="D1797" i="32"/>
  <c r="H1797" i="32"/>
  <c r="L1797" i="32"/>
  <c r="B1797" i="32"/>
  <c r="G1797" i="32"/>
  <c r="K1797" i="32"/>
  <c r="I1797" i="32"/>
  <c r="F1797" i="32"/>
  <c r="J1797" i="32"/>
  <c r="E1797" i="32"/>
  <c r="D1789" i="32"/>
  <c r="H1789" i="32"/>
  <c r="L1789" i="32"/>
  <c r="C1789" i="32"/>
  <c r="G1789" i="32"/>
  <c r="K1789" i="32"/>
  <c r="E1789" i="32"/>
  <c r="B1789" i="32"/>
  <c r="J1789" i="32"/>
  <c r="F1789" i="32"/>
  <c r="I1789" i="32"/>
  <c r="D1781" i="32"/>
  <c r="H1781" i="32"/>
  <c r="L1781" i="32"/>
  <c r="C1781" i="32"/>
  <c r="G1781" i="32"/>
  <c r="K1781" i="32"/>
  <c r="E1781" i="32"/>
  <c r="B1781" i="32"/>
  <c r="J1781" i="32"/>
  <c r="I1781" i="32"/>
  <c r="F1781" i="32"/>
  <c r="D1777" i="32"/>
  <c r="H1777" i="32"/>
  <c r="L1777" i="32"/>
  <c r="C1777" i="32"/>
  <c r="G1777" i="32"/>
  <c r="K1777" i="32"/>
  <c r="I1777" i="32"/>
  <c r="F1777" i="32"/>
  <c r="J1777" i="32"/>
  <c r="E1777" i="32"/>
  <c r="B1777" i="32"/>
  <c r="D1769" i="32"/>
  <c r="H1769" i="32"/>
  <c r="L1769" i="32"/>
  <c r="C1769" i="32"/>
  <c r="G1769" i="32"/>
  <c r="K1769" i="32"/>
  <c r="I1769" i="32"/>
  <c r="F1769" i="32"/>
  <c r="B1769" i="32"/>
  <c r="E1769" i="32"/>
  <c r="J1769" i="32"/>
  <c r="D1761" i="32"/>
  <c r="H1761" i="32"/>
  <c r="L1761" i="32"/>
  <c r="C1761" i="32"/>
  <c r="G1761" i="32"/>
  <c r="K1761" i="32"/>
  <c r="I1761" i="32"/>
  <c r="F1761" i="32"/>
  <c r="J1761" i="32"/>
  <c r="E1761" i="32"/>
  <c r="B1761" i="32"/>
  <c r="D1757" i="32"/>
  <c r="H1757" i="32"/>
  <c r="L1757" i="32"/>
  <c r="C1757" i="32"/>
  <c r="G1757" i="32"/>
  <c r="K1757" i="32"/>
  <c r="E1757" i="32"/>
  <c r="B1757" i="32"/>
  <c r="J1757" i="32"/>
  <c r="F1757" i="32"/>
  <c r="I1757" i="32"/>
  <c r="D1749" i="32"/>
  <c r="H1749" i="32"/>
  <c r="L1749" i="32"/>
  <c r="C1749" i="32"/>
  <c r="G1749" i="32"/>
  <c r="K1749" i="32"/>
  <c r="E1749" i="32"/>
  <c r="B1749" i="32"/>
  <c r="J1749" i="32"/>
  <c r="I1749" i="32"/>
  <c r="F1749" i="32"/>
  <c r="D1741" i="32"/>
  <c r="H1741" i="32"/>
  <c r="L1741" i="32"/>
  <c r="C1741" i="32"/>
  <c r="G1741" i="32"/>
  <c r="K1741" i="32"/>
  <c r="E1741" i="32"/>
  <c r="B1741" i="32"/>
  <c r="J1741" i="32"/>
  <c r="F1741" i="32"/>
  <c r="I1741" i="32"/>
  <c r="D1737" i="32"/>
  <c r="H1737" i="32"/>
  <c r="L1737" i="32"/>
  <c r="C1737" i="32"/>
  <c r="G1737" i="32"/>
  <c r="K1737" i="32"/>
  <c r="I1737" i="32"/>
  <c r="F1737" i="32"/>
  <c r="B1737" i="32"/>
  <c r="E1737" i="32"/>
  <c r="J1737" i="32"/>
  <c r="D1729" i="32"/>
  <c r="H1729" i="32"/>
  <c r="L1729" i="32"/>
  <c r="C1729" i="32"/>
  <c r="G1729" i="32"/>
  <c r="K1729" i="32"/>
  <c r="I1729" i="32"/>
  <c r="F1729" i="32"/>
  <c r="J1729" i="32"/>
  <c r="E1729" i="32"/>
  <c r="B1729" i="32"/>
  <c r="D1721" i="32"/>
  <c r="H1721" i="32"/>
  <c r="L1721" i="32"/>
  <c r="C1721" i="32"/>
  <c r="G1721" i="32"/>
  <c r="K1721" i="32"/>
  <c r="I1721" i="32"/>
  <c r="F1721" i="32"/>
  <c r="B1721" i="32"/>
  <c r="E1721" i="32"/>
  <c r="J1721" i="32"/>
  <c r="D1713" i="32"/>
  <c r="H1713" i="32"/>
  <c r="L1713" i="32"/>
  <c r="C1713" i="32"/>
  <c r="G1713" i="32"/>
  <c r="K1713" i="32"/>
  <c r="I1713" i="32"/>
  <c r="F1713" i="32"/>
  <c r="J1713" i="32"/>
  <c r="E1713" i="32"/>
  <c r="B1713" i="32"/>
  <c r="D1709" i="32"/>
  <c r="H1709" i="32"/>
  <c r="L1709" i="32"/>
  <c r="C1709" i="32"/>
  <c r="G1709" i="32"/>
  <c r="K1709" i="32"/>
  <c r="E1709" i="32"/>
  <c r="B1709" i="32"/>
  <c r="J1709" i="32"/>
  <c r="F1709" i="32"/>
  <c r="I1709" i="32"/>
  <c r="D1701" i="32"/>
  <c r="H1701" i="32"/>
  <c r="L1701" i="32"/>
  <c r="C1701" i="32"/>
  <c r="G1701" i="32"/>
  <c r="K1701" i="32"/>
  <c r="E1701" i="32"/>
  <c r="B1701" i="32"/>
  <c r="J1701" i="32"/>
  <c r="I1701" i="32"/>
  <c r="F1701" i="32"/>
  <c r="D1693" i="32"/>
  <c r="H1693" i="32"/>
  <c r="L1693" i="32"/>
  <c r="C1693" i="32"/>
  <c r="G1693" i="32"/>
  <c r="K1693" i="32"/>
  <c r="E1693" i="32"/>
  <c r="B1693" i="32"/>
  <c r="J1693" i="32"/>
  <c r="F1693" i="32"/>
  <c r="I1693" i="32"/>
  <c r="D1689" i="32"/>
  <c r="H1689" i="32"/>
  <c r="L1689" i="32"/>
  <c r="C1689" i="32"/>
  <c r="G1689" i="32"/>
  <c r="K1689" i="32"/>
  <c r="I1689" i="32"/>
  <c r="F1689" i="32"/>
  <c r="B1689" i="32"/>
  <c r="J1689" i="32"/>
  <c r="E1689" i="32"/>
  <c r="D1681" i="32"/>
  <c r="H1681" i="32"/>
  <c r="L1681" i="32"/>
  <c r="C1681" i="32"/>
  <c r="G1681" i="32"/>
  <c r="K1681" i="32"/>
  <c r="I1681" i="32"/>
  <c r="F1681" i="32"/>
  <c r="J1681" i="32"/>
  <c r="E1681" i="32"/>
  <c r="B1681" i="32"/>
  <c r="D1673" i="32"/>
  <c r="H1673" i="32"/>
  <c r="L1673" i="32"/>
  <c r="C1673" i="32"/>
  <c r="G1673" i="32"/>
  <c r="K1673" i="32"/>
  <c r="I1673" i="32"/>
  <c r="F1673" i="32"/>
  <c r="B1673" i="32"/>
  <c r="E1673" i="32"/>
  <c r="J1673" i="32"/>
  <c r="D1669" i="32"/>
  <c r="H1669" i="32"/>
  <c r="L1669" i="32"/>
  <c r="C1669" i="32"/>
  <c r="G1669" i="32"/>
  <c r="K1669" i="32"/>
  <c r="E1669" i="32"/>
  <c r="B1669" i="32"/>
  <c r="J1669" i="32"/>
  <c r="I1669" i="32"/>
  <c r="F1669" i="32"/>
  <c r="D1661" i="32"/>
  <c r="H1661" i="32"/>
  <c r="L1661" i="32"/>
  <c r="C1661" i="32"/>
  <c r="G1661" i="32"/>
  <c r="K1661" i="32"/>
  <c r="E1661" i="32"/>
  <c r="B1661" i="32"/>
  <c r="J1661" i="32"/>
  <c r="F1661" i="32"/>
  <c r="I1661" i="32"/>
  <c r="D1653" i="32"/>
  <c r="H1653" i="32"/>
  <c r="L1653" i="32"/>
  <c r="C1653" i="32"/>
  <c r="G1653" i="32"/>
  <c r="K1653" i="32"/>
  <c r="E1653" i="32"/>
  <c r="B1653" i="32"/>
  <c r="J1653" i="32"/>
  <c r="I1653" i="32"/>
  <c r="F1653" i="32"/>
  <c r="D1649" i="32"/>
  <c r="H1649" i="32"/>
  <c r="L1649" i="32"/>
  <c r="C1649" i="32"/>
  <c r="G1649" i="32"/>
  <c r="K1649" i="32"/>
  <c r="I1649" i="32"/>
  <c r="F1649" i="32"/>
  <c r="J1649" i="32"/>
  <c r="E1649" i="32"/>
  <c r="B1649" i="32"/>
  <c r="D1641" i="32"/>
  <c r="H1641" i="32"/>
  <c r="L1641" i="32"/>
  <c r="C1641" i="32"/>
  <c r="G1641" i="32"/>
  <c r="K1641" i="32"/>
  <c r="I1641" i="32"/>
  <c r="F1641" i="32"/>
  <c r="B1641" i="32"/>
  <c r="E1641" i="32"/>
  <c r="J1641" i="32"/>
  <c r="D1633" i="32"/>
  <c r="H1633" i="32"/>
  <c r="L1633" i="32"/>
  <c r="C1633" i="32"/>
  <c r="G1633" i="32"/>
  <c r="K1633" i="32"/>
  <c r="I1633" i="32"/>
  <c r="F1633" i="32"/>
  <c r="J1633" i="32"/>
  <c r="E1633" i="32"/>
  <c r="B1633" i="32"/>
  <c r="D1629" i="32"/>
  <c r="H1629" i="32"/>
  <c r="L1629" i="32"/>
  <c r="C1629" i="32"/>
  <c r="G1629" i="32"/>
  <c r="K1629" i="32"/>
  <c r="E1629" i="32"/>
  <c r="B1629" i="32"/>
  <c r="J1629" i="32"/>
  <c r="F1629" i="32"/>
  <c r="I1629" i="32"/>
  <c r="D1621" i="32"/>
  <c r="H1621" i="32"/>
  <c r="L1621" i="32"/>
  <c r="C1621" i="32"/>
  <c r="G1621" i="32"/>
  <c r="K1621" i="32"/>
  <c r="E1621" i="32"/>
  <c r="B1621" i="32"/>
  <c r="J1621" i="32"/>
  <c r="I1621" i="32"/>
  <c r="F1621" i="32"/>
  <c r="D1617" i="32"/>
  <c r="H1617" i="32"/>
  <c r="L1617" i="32"/>
  <c r="C1617" i="32"/>
  <c r="G1617" i="32"/>
  <c r="K1617" i="32"/>
  <c r="I1617" i="32"/>
  <c r="F1617" i="32"/>
  <c r="J1617" i="32"/>
  <c r="E1617" i="32"/>
  <c r="B1617" i="32"/>
  <c r="D1609" i="32"/>
  <c r="H1609" i="32"/>
  <c r="L1609" i="32"/>
  <c r="C1609" i="32"/>
  <c r="G1609" i="32"/>
  <c r="K1609" i="32"/>
  <c r="I1609" i="32"/>
  <c r="F1609" i="32"/>
  <c r="B1609" i="32"/>
  <c r="E1609" i="32"/>
  <c r="J1609" i="32"/>
  <c r="D1605" i="32"/>
  <c r="H1605" i="32"/>
  <c r="L1605" i="32"/>
  <c r="C1605" i="32"/>
  <c r="G1605" i="32"/>
  <c r="K1605" i="32"/>
  <c r="E1605" i="32"/>
  <c r="B1605" i="32"/>
  <c r="J1605" i="32"/>
  <c r="I1605" i="32"/>
  <c r="F1605" i="32"/>
  <c r="D1597" i="32"/>
  <c r="H1597" i="32"/>
  <c r="L1597" i="32"/>
  <c r="C1597" i="32"/>
  <c r="G1597" i="32"/>
  <c r="K1597" i="32"/>
  <c r="E1597" i="32"/>
  <c r="B1597" i="32"/>
  <c r="J1597" i="32"/>
  <c r="F1597" i="32"/>
  <c r="I1597" i="32"/>
  <c r="D1593" i="32"/>
  <c r="H1593" i="32"/>
  <c r="L1593" i="32"/>
  <c r="C1593" i="32"/>
  <c r="G1593" i="32"/>
  <c r="K1593" i="32"/>
  <c r="I1593" i="32"/>
  <c r="F1593" i="32"/>
  <c r="B1593" i="32"/>
  <c r="J1593" i="32"/>
  <c r="E1593" i="32"/>
  <c r="D1585" i="32"/>
  <c r="H1585" i="32"/>
  <c r="L1585" i="32"/>
  <c r="C1585" i="32"/>
  <c r="G1585" i="32"/>
  <c r="K1585" i="32"/>
  <c r="I1585" i="32"/>
  <c r="F1585" i="32"/>
  <c r="J1585" i="32"/>
  <c r="E1585" i="32"/>
  <c r="B1585" i="32"/>
  <c r="D1577" i="32"/>
  <c r="H1577" i="32"/>
  <c r="L1577" i="32"/>
  <c r="C1577" i="32"/>
  <c r="G1577" i="32"/>
  <c r="K1577" i="32"/>
  <c r="I1577" i="32"/>
  <c r="F1577" i="32"/>
  <c r="B1577" i="32"/>
  <c r="E1577" i="32"/>
  <c r="J1577" i="32"/>
  <c r="D1569" i="32"/>
  <c r="H1569" i="32"/>
  <c r="L1569" i="32"/>
  <c r="C1569" i="32"/>
  <c r="G1569" i="32"/>
  <c r="K1569" i="32"/>
  <c r="I1569" i="32"/>
  <c r="F1569" i="32"/>
  <c r="J1569" i="32"/>
  <c r="E1569" i="32"/>
  <c r="B1569" i="32"/>
  <c r="D1561" i="32"/>
  <c r="H1561" i="32"/>
  <c r="L1561" i="32"/>
  <c r="C1561" i="32"/>
  <c r="G1561" i="32"/>
  <c r="K1561" i="32"/>
  <c r="I1561" i="32"/>
  <c r="F1561" i="32"/>
  <c r="B1561" i="32"/>
  <c r="J1561" i="32"/>
  <c r="E1561" i="32"/>
  <c r="D1553" i="32"/>
  <c r="H1553" i="32"/>
  <c r="L1553" i="32"/>
  <c r="C1553" i="32"/>
  <c r="G1553" i="32"/>
  <c r="K1553" i="32"/>
  <c r="I1553" i="32"/>
  <c r="F1553" i="32"/>
  <c r="J1553" i="32"/>
  <c r="E1553" i="32"/>
  <c r="B1553" i="32"/>
  <c r="D1545" i="32"/>
  <c r="H1545" i="32"/>
  <c r="L1545" i="32"/>
  <c r="C1545" i="32"/>
  <c r="G1545" i="32"/>
  <c r="K1545" i="32"/>
  <c r="I1545" i="32"/>
  <c r="F1545" i="32"/>
  <c r="B1545" i="32"/>
  <c r="E1545" i="32"/>
  <c r="J1545" i="32"/>
  <c r="D1537" i="32"/>
  <c r="H1537" i="32"/>
  <c r="L1537" i="32"/>
  <c r="C1537" i="32"/>
  <c r="G1537" i="32"/>
  <c r="K1537" i="32"/>
  <c r="I1537" i="32"/>
  <c r="F1537" i="32"/>
  <c r="J1537" i="32"/>
  <c r="E1537" i="32"/>
  <c r="B1537" i="32"/>
  <c r="D1533" i="32"/>
  <c r="H1533" i="32"/>
  <c r="L1533" i="32"/>
  <c r="C1533" i="32"/>
  <c r="G1533" i="32"/>
  <c r="K1533" i="32"/>
  <c r="E1533" i="32"/>
  <c r="B1533" i="32"/>
  <c r="J1533" i="32"/>
  <c r="F1533" i="32"/>
  <c r="I1533" i="32"/>
  <c r="D1525" i="32"/>
  <c r="H1525" i="32"/>
  <c r="L1525" i="32"/>
  <c r="C1525" i="32"/>
  <c r="G1525" i="32"/>
  <c r="K1525" i="32"/>
  <c r="E1525" i="32"/>
  <c r="B1525" i="32"/>
  <c r="J1525" i="32"/>
  <c r="I1525" i="32"/>
  <c r="F1525" i="32"/>
  <c r="D1517" i="32"/>
  <c r="H1517" i="32"/>
  <c r="L1517" i="32"/>
  <c r="C1517" i="32"/>
  <c r="G1517" i="32"/>
  <c r="K1517" i="32"/>
  <c r="E1517" i="32"/>
  <c r="B1517" i="32"/>
  <c r="J1517" i="32"/>
  <c r="F1517" i="32"/>
  <c r="I1517" i="32"/>
  <c r="D1509" i="32"/>
  <c r="H1509" i="32"/>
  <c r="L1509" i="32"/>
  <c r="C1509" i="32"/>
  <c r="G1509" i="32"/>
  <c r="K1509" i="32"/>
  <c r="E1509" i="32"/>
  <c r="B1509" i="32"/>
  <c r="J1509" i="32"/>
  <c r="I1509" i="32"/>
  <c r="F1509" i="32"/>
  <c r="D1501" i="32"/>
  <c r="H1501" i="32"/>
  <c r="L1501" i="32"/>
  <c r="C1501" i="32"/>
  <c r="G1501" i="32"/>
  <c r="K1501" i="32"/>
  <c r="E1501" i="32"/>
  <c r="B1501" i="32"/>
  <c r="J1501" i="32"/>
  <c r="F1501" i="32"/>
  <c r="I1501" i="32"/>
  <c r="D1493" i="32"/>
  <c r="H1493" i="32"/>
  <c r="L1493" i="32"/>
  <c r="C1493" i="32"/>
  <c r="G1493" i="32"/>
  <c r="K1493" i="32"/>
  <c r="E1493" i="32"/>
  <c r="B1493" i="32"/>
  <c r="J1493" i="32"/>
  <c r="I1493" i="32"/>
  <c r="F1493" i="32"/>
  <c r="D1485" i="32"/>
  <c r="H1485" i="32"/>
  <c r="L1485" i="32"/>
  <c r="C1485" i="32"/>
  <c r="G1485" i="32"/>
  <c r="K1485" i="32"/>
  <c r="E1485" i="32"/>
  <c r="B1485" i="32"/>
  <c r="J1485" i="32"/>
  <c r="F1485" i="32"/>
  <c r="I1485" i="32"/>
  <c r="D1481" i="32"/>
  <c r="H1481" i="32"/>
  <c r="L1481" i="32"/>
  <c r="C1481" i="32"/>
  <c r="G1481" i="32"/>
  <c r="K1481" i="32"/>
  <c r="I1481" i="32"/>
  <c r="F1481" i="32"/>
  <c r="B1481" i="32"/>
  <c r="E1481" i="32"/>
  <c r="J1481" i="32"/>
  <c r="D1473" i="32"/>
  <c r="H1473" i="32"/>
  <c r="L1473" i="32"/>
  <c r="C1473" i="32"/>
  <c r="G1473" i="32"/>
  <c r="K1473" i="32"/>
  <c r="I1473" i="32"/>
  <c r="F1473" i="32"/>
  <c r="J1473" i="32"/>
  <c r="E1473" i="32"/>
  <c r="B1473" i="32"/>
  <c r="D1465" i="32"/>
  <c r="H1465" i="32"/>
  <c r="L1465" i="32"/>
  <c r="C1465" i="32"/>
  <c r="G1465" i="32"/>
  <c r="K1465" i="32"/>
  <c r="I1465" i="32"/>
  <c r="F1465" i="32"/>
  <c r="B1465" i="32"/>
  <c r="J1465" i="32"/>
  <c r="E1465" i="32"/>
  <c r="D1457" i="32"/>
  <c r="H1457" i="32"/>
  <c r="L1457" i="32"/>
  <c r="C1457" i="32"/>
  <c r="G1457" i="32"/>
  <c r="K1457" i="32"/>
  <c r="I1457" i="32"/>
  <c r="F1457" i="32"/>
  <c r="J1457" i="32"/>
  <c r="E1457" i="32"/>
  <c r="B1457" i="32"/>
  <c r="D1449" i="32"/>
  <c r="H1449" i="32"/>
  <c r="L1449" i="32"/>
  <c r="C1449" i="32"/>
  <c r="G1449" i="32"/>
  <c r="K1449" i="32"/>
  <c r="I1449" i="32"/>
  <c r="F1449" i="32"/>
  <c r="B1449" i="32"/>
  <c r="E1449" i="32"/>
  <c r="J1449" i="32"/>
  <c r="D1445" i="32"/>
  <c r="H1445" i="32"/>
  <c r="L1445" i="32"/>
  <c r="C1445" i="32"/>
  <c r="G1445" i="32"/>
  <c r="K1445" i="32"/>
  <c r="E1445" i="32"/>
  <c r="B1445" i="32"/>
  <c r="J1445" i="32"/>
  <c r="I1445" i="32"/>
  <c r="F1445" i="32"/>
  <c r="D1437" i="32"/>
  <c r="H1437" i="32"/>
  <c r="L1437" i="32"/>
  <c r="C1437" i="32"/>
  <c r="G1437" i="32"/>
  <c r="K1437" i="32"/>
  <c r="E1437" i="32"/>
  <c r="B1437" i="32"/>
  <c r="J1437" i="32"/>
  <c r="F1437" i="32"/>
  <c r="I1437" i="32"/>
  <c r="D1429" i="32"/>
  <c r="H1429" i="32"/>
  <c r="L1429" i="32"/>
  <c r="C1429" i="32"/>
  <c r="G1429" i="32"/>
  <c r="K1429" i="32"/>
  <c r="E1429" i="32"/>
  <c r="B1429" i="32"/>
  <c r="J1429" i="32"/>
  <c r="I1429" i="32"/>
  <c r="F1429" i="32"/>
  <c r="D1421" i="32"/>
  <c r="H1421" i="32"/>
  <c r="L1421" i="32"/>
  <c r="C1421" i="32"/>
  <c r="G1421" i="32"/>
  <c r="K1421" i="32"/>
  <c r="E1421" i="32"/>
  <c r="B1421" i="32"/>
  <c r="J1421" i="32"/>
  <c r="F1421" i="32"/>
  <c r="I1421" i="32"/>
  <c r="D1405" i="32"/>
  <c r="H1405" i="32"/>
  <c r="L1405" i="32"/>
  <c r="C1405" i="32"/>
  <c r="G1405" i="32"/>
  <c r="K1405" i="32"/>
  <c r="E1405" i="32"/>
  <c r="B1405" i="32"/>
  <c r="J1405" i="32"/>
  <c r="F1405" i="32"/>
  <c r="I1405" i="32"/>
  <c r="D1397" i="32"/>
  <c r="H1397" i="32"/>
  <c r="L1397" i="32"/>
  <c r="C1397" i="32"/>
  <c r="G1397" i="32"/>
  <c r="K1397" i="32"/>
  <c r="E1397" i="32"/>
  <c r="B1397" i="32"/>
  <c r="J1397" i="32"/>
  <c r="I1397" i="32"/>
  <c r="F1397" i="32"/>
  <c r="D1389" i="32"/>
  <c r="H1389" i="32"/>
  <c r="L1389" i="32"/>
  <c r="C1389" i="32"/>
  <c r="G1389" i="32"/>
  <c r="K1389" i="32"/>
  <c r="E1389" i="32"/>
  <c r="B1389" i="32"/>
  <c r="J1389" i="32"/>
  <c r="F1389" i="32"/>
  <c r="I1389" i="32"/>
  <c r="D1385" i="32"/>
  <c r="H1385" i="32"/>
  <c r="L1385" i="32"/>
  <c r="C1385" i="32"/>
  <c r="G1385" i="32"/>
  <c r="K1385" i="32"/>
  <c r="I1385" i="32"/>
  <c r="F1385" i="32"/>
  <c r="B1385" i="32"/>
  <c r="E1385" i="32"/>
  <c r="J1385" i="32"/>
  <c r="D1381" i="32"/>
  <c r="H1381" i="32"/>
  <c r="L1381" i="32"/>
  <c r="C1381" i="32"/>
  <c r="G1381" i="32"/>
  <c r="K1381" i="32"/>
  <c r="E1381" i="32"/>
  <c r="B1381" i="32"/>
  <c r="J1381" i="32"/>
  <c r="I1381" i="32"/>
  <c r="F1381" i="32"/>
  <c r="D1373" i="32"/>
  <c r="H1373" i="32"/>
  <c r="L1373" i="32"/>
  <c r="C1373" i="32"/>
  <c r="G1373" i="32"/>
  <c r="K1373" i="32"/>
  <c r="E1373" i="32"/>
  <c r="B1373" i="32"/>
  <c r="J1373" i="32"/>
  <c r="F1373" i="32"/>
  <c r="I1373" i="32"/>
  <c r="D1365" i="32"/>
  <c r="H1365" i="32"/>
  <c r="L1365" i="32"/>
  <c r="C1365" i="32"/>
  <c r="G1365" i="32"/>
  <c r="K1365" i="32"/>
  <c r="E1365" i="32"/>
  <c r="B1365" i="32"/>
  <c r="J1365" i="32"/>
  <c r="I1365" i="32"/>
  <c r="F1365" i="32"/>
  <c r="D1361" i="32"/>
  <c r="H1361" i="32"/>
  <c r="L1361" i="32"/>
  <c r="C1361" i="32"/>
  <c r="G1361" i="32"/>
  <c r="K1361" i="32"/>
  <c r="I1361" i="32"/>
  <c r="F1361" i="32"/>
  <c r="J1361" i="32"/>
  <c r="E1361" i="32"/>
  <c r="B1361" i="32"/>
  <c r="D1353" i="32"/>
  <c r="H1353" i="32"/>
  <c r="L1353" i="32"/>
  <c r="C1353" i="32"/>
  <c r="G1353" i="32"/>
  <c r="K1353" i="32"/>
  <c r="I1353" i="32"/>
  <c r="F1353" i="32"/>
  <c r="B1353" i="32"/>
  <c r="J1353" i="32"/>
  <c r="E1353" i="32"/>
  <c r="D1349" i="32"/>
  <c r="H1349" i="32"/>
  <c r="L1349" i="32"/>
  <c r="C1349" i="32"/>
  <c r="G1349" i="32"/>
  <c r="K1349" i="32"/>
  <c r="E1349" i="32"/>
  <c r="B1349" i="32"/>
  <c r="J1349" i="32"/>
  <c r="I1349" i="32"/>
  <c r="F1349" i="32"/>
  <c r="D1341" i="32"/>
  <c r="H1341" i="32"/>
  <c r="L1341" i="32"/>
  <c r="C1341" i="32"/>
  <c r="G1341" i="32"/>
  <c r="K1341" i="32"/>
  <c r="E1341" i="32"/>
  <c r="B1341" i="32"/>
  <c r="J1341" i="32"/>
  <c r="F1341" i="32"/>
  <c r="I1341" i="32"/>
  <c r="D1333" i="32"/>
  <c r="H1333" i="32"/>
  <c r="L1333" i="32"/>
  <c r="C1333" i="32"/>
  <c r="G1333" i="32"/>
  <c r="K1333" i="32"/>
  <c r="E1333" i="32"/>
  <c r="B1333" i="32"/>
  <c r="J1333" i="32"/>
  <c r="I1333" i="32"/>
  <c r="F1333" i="32"/>
  <c r="D1329" i="32"/>
  <c r="H1329" i="32"/>
  <c r="L1329" i="32"/>
  <c r="C1329" i="32"/>
  <c r="G1329" i="32"/>
  <c r="K1329" i="32"/>
  <c r="I1329" i="32"/>
  <c r="F1329" i="32"/>
  <c r="J1329" i="32"/>
  <c r="E1329" i="32"/>
  <c r="B1329" i="32"/>
  <c r="D1321" i="32"/>
  <c r="H1321" i="32"/>
  <c r="L1321" i="32"/>
  <c r="C1321" i="32"/>
  <c r="G1321" i="32"/>
  <c r="K1321" i="32"/>
  <c r="I1321" i="32"/>
  <c r="F1321" i="32"/>
  <c r="B1321" i="32"/>
  <c r="J1321" i="32"/>
  <c r="E1321" i="32"/>
  <c r="D1313" i="32"/>
  <c r="H1313" i="32"/>
  <c r="L1313" i="32"/>
  <c r="C1313" i="32"/>
  <c r="G1313" i="32"/>
  <c r="K1313" i="32"/>
  <c r="I1313" i="32"/>
  <c r="F1313" i="32"/>
  <c r="J1313" i="32"/>
  <c r="E1313" i="32"/>
  <c r="B1313" i="32"/>
  <c r="D1309" i="32"/>
  <c r="H1309" i="32"/>
  <c r="L1309" i="32"/>
  <c r="C1309" i="32"/>
  <c r="G1309" i="32"/>
  <c r="K1309" i="32"/>
  <c r="E1309" i="32"/>
  <c r="B1309" i="32"/>
  <c r="J1309" i="32"/>
  <c r="F1309" i="32"/>
  <c r="I1309" i="32"/>
  <c r="D1301" i="32"/>
  <c r="H1301" i="32"/>
  <c r="L1301" i="32"/>
  <c r="C1301" i="32"/>
  <c r="G1301" i="32"/>
  <c r="K1301" i="32"/>
  <c r="E1301" i="32"/>
  <c r="B1301" i="32"/>
  <c r="J1301" i="32"/>
  <c r="I1301" i="32"/>
  <c r="F1301" i="32"/>
  <c r="D1293" i="32"/>
  <c r="H1293" i="32"/>
  <c r="L1293" i="32"/>
  <c r="C1293" i="32"/>
  <c r="G1293" i="32"/>
  <c r="K1293" i="32"/>
  <c r="E1293" i="32"/>
  <c r="B1293" i="32"/>
  <c r="J1293" i="32"/>
  <c r="F1293" i="32"/>
  <c r="I1293" i="32"/>
  <c r="D1289" i="32"/>
  <c r="H1289" i="32"/>
  <c r="L1289" i="32"/>
  <c r="C1289" i="32"/>
  <c r="G1289" i="32"/>
  <c r="K1289" i="32"/>
  <c r="I1289" i="32"/>
  <c r="F1289" i="32"/>
  <c r="B1289" i="32"/>
  <c r="J1289" i="32"/>
  <c r="E1289" i="32"/>
  <c r="D1285" i="32"/>
  <c r="H1285" i="32"/>
  <c r="L1285" i="32"/>
  <c r="C1285" i="32"/>
  <c r="G1285" i="32"/>
  <c r="K1285" i="32"/>
  <c r="E1285" i="32"/>
  <c r="B1285" i="32"/>
  <c r="J1285" i="32"/>
  <c r="I1285" i="32"/>
  <c r="F1285" i="32"/>
  <c r="D1277" i="32"/>
  <c r="H1277" i="32"/>
  <c r="L1277" i="32"/>
  <c r="C1277" i="32"/>
  <c r="G1277" i="32"/>
  <c r="K1277" i="32"/>
  <c r="E1277" i="32"/>
  <c r="B1277" i="32"/>
  <c r="J1277" i="32"/>
  <c r="F1277" i="32"/>
  <c r="I1277" i="32"/>
  <c r="D1273" i="32"/>
  <c r="H1273" i="32"/>
  <c r="L1273" i="32"/>
  <c r="C1273" i="32"/>
  <c r="G1273" i="32"/>
  <c r="K1273" i="32"/>
  <c r="I1273" i="32"/>
  <c r="F1273" i="32"/>
  <c r="B1273" i="32"/>
  <c r="J1273" i="32"/>
  <c r="E1273" i="32"/>
  <c r="D1265" i="32"/>
  <c r="H1265" i="32"/>
  <c r="L1265" i="32"/>
  <c r="C1265" i="32"/>
  <c r="G1265" i="32"/>
  <c r="K1265" i="32"/>
  <c r="I1265" i="32"/>
  <c r="F1265" i="32"/>
  <c r="J1265" i="32"/>
  <c r="E1265" i="32"/>
  <c r="B1265" i="32"/>
  <c r="D1257" i="32"/>
  <c r="H1257" i="32"/>
  <c r="L1257" i="32"/>
  <c r="C1257" i="32"/>
  <c r="G1257" i="32"/>
  <c r="K1257" i="32"/>
  <c r="I1257" i="32"/>
  <c r="F1257" i="32"/>
  <c r="B1257" i="32"/>
  <c r="J1257" i="32"/>
  <c r="E1257" i="32"/>
  <c r="D1253" i="32"/>
  <c r="H1253" i="32"/>
  <c r="L1253" i="32"/>
  <c r="C1253" i="32"/>
  <c r="G1253" i="32"/>
  <c r="K1253" i="32"/>
  <c r="E1253" i="32"/>
  <c r="B1253" i="32"/>
  <c r="J1253" i="32"/>
  <c r="I1253" i="32"/>
  <c r="F1253" i="32"/>
  <c r="D1245" i="32"/>
  <c r="H1245" i="32"/>
  <c r="L1245" i="32"/>
  <c r="C1245" i="32"/>
  <c r="G1245" i="32"/>
  <c r="K1245" i="32"/>
  <c r="E1245" i="32"/>
  <c r="B1245" i="32"/>
  <c r="J1245" i="32"/>
  <c r="F1245" i="32"/>
  <c r="I1245" i="32"/>
  <c r="D1241" i="32"/>
  <c r="H1241" i="32"/>
  <c r="L1241" i="32"/>
  <c r="C1241" i="32"/>
  <c r="G1241" i="32"/>
  <c r="K1241" i="32"/>
  <c r="I1241" i="32"/>
  <c r="F1241" i="32"/>
  <c r="B1241" i="32"/>
  <c r="J1241" i="32"/>
  <c r="E1241" i="32"/>
  <c r="D1233" i="32"/>
  <c r="H1233" i="32"/>
  <c r="L1233" i="32"/>
  <c r="C1233" i="32"/>
  <c r="G1233" i="32"/>
  <c r="K1233" i="32"/>
  <c r="I1233" i="32"/>
  <c r="F1233" i="32"/>
  <c r="J1233" i="32"/>
  <c r="E1233" i="32"/>
  <c r="B1233" i="32"/>
  <c r="D1229" i="32"/>
  <c r="H1229" i="32"/>
  <c r="L1229" i="32"/>
  <c r="C1229" i="32"/>
  <c r="G1229" i="32"/>
  <c r="K1229" i="32"/>
  <c r="E1229" i="32"/>
  <c r="B1229" i="32"/>
  <c r="J1229" i="32"/>
  <c r="F1229" i="32"/>
  <c r="I1229" i="32"/>
  <c r="D1225" i="32"/>
  <c r="H1225" i="32"/>
  <c r="L1225" i="32"/>
  <c r="C1225" i="32"/>
  <c r="G1225" i="32"/>
  <c r="K1225" i="32"/>
  <c r="I1225" i="32"/>
  <c r="F1225" i="32"/>
  <c r="B1225" i="32"/>
  <c r="J1225" i="32"/>
  <c r="E1225" i="32"/>
  <c r="D1217" i="32"/>
  <c r="H1217" i="32"/>
  <c r="L1217" i="32"/>
  <c r="C1217" i="32"/>
  <c r="G1217" i="32"/>
  <c r="K1217" i="32"/>
  <c r="I1217" i="32"/>
  <c r="F1217" i="32"/>
  <c r="J1217" i="32"/>
  <c r="E1217" i="32"/>
  <c r="B1217" i="32"/>
  <c r="D1213" i="32"/>
  <c r="H1213" i="32"/>
  <c r="L1213" i="32"/>
  <c r="C1213" i="32"/>
  <c r="G1213" i="32"/>
  <c r="K1213" i="32"/>
  <c r="E1213" i="32"/>
  <c r="B1213" i="32"/>
  <c r="J1213" i="32"/>
  <c r="F1213" i="32"/>
  <c r="I1213" i="32"/>
  <c r="D1205" i="32"/>
  <c r="H1205" i="32"/>
  <c r="L1205" i="32"/>
  <c r="C1205" i="32"/>
  <c r="G1205" i="32"/>
  <c r="K1205" i="32"/>
  <c r="E1205" i="32"/>
  <c r="B1205" i="32"/>
  <c r="J1205" i="32"/>
  <c r="I1205" i="32"/>
  <c r="F1205" i="32"/>
  <c r="D1197" i="32"/>
  <c r="H1197" i="32"/>
  <c r="L1197" i="32"/>
  <c r="C1197" i="32"/>
  <c r="G1197" i="32"/>
  <c r="K1197" i="32"/>
  <c r="E1197" i="32"/>
  <c r="B1197" i="32"/>
  <c r="J1197" i="32"/>
  <c r="F1197" i="32"/>
  <c r="I1197" i="32"/>
  <c r="D1193" i="32"/>
  <c r="H1193" i="32"/>
  <c r="L1193" i="32"/>
  <c r="C1193" i="32"/>
  <c r="G1193" i="32"/>
  <c r="K1193" i="32"/>
  <c r="I1193" i="32"/>
  <c r="F1193" i="32"/>
  <c r="B1193" i="32"/>
  <c r="J1193" i="32"/>
  <c r="E1193" i="32"/>
  <c r="D1185" i="32"/>
  <c r="H1185" i="32"/>
  <c r="L1185" i="32"/>
  <c r="C1185" i="32"/>
  <c r="G1185" i="32"/>
  <c r="K1185" i="32"/>
  <c r="I1185" i="32"/>
  <c r="F1185" i="32"/>
  <c r="J1185" i="32"/>
  <c r="E1185" i="32"/>
  <c r="B1185" i="32"/>
  <c r="D1177" i="32"/>
  <c r="H1177" i="32"/>
  <c r="L1177" i="32"/>
  <c r="C1177" i="32"/>
  <c r="G1177" i="32"/>
  <c r="K1177" i="32"/>
  <c r="I1177" i="32"/>
  <c r="F1177" i="32"/>
  <c r="B1177" i="32"/>
  <c r="J1177" i="32"/>
  <c r="E1177" i="32"/>
  <c r="D1173" i="32"/>
  <c r="H1173" i="32"/>
  <c r="L1173" i="32"/>
  <c r="C1173" i="32"/>
  <c r="G1173" i="32"/>
  <c r="K1173" i="32"/>
  <c r="E1173" i="32"/>
  <c r="B1173" i="32"/>
  <c r="J1173" i="32"/>
  <c r="I1173" i="32"/>
  <c r="F1173" i="32"/>
  <c r="D1165" i="32"/>
  <c r="H1165" i="32"/>
  <c r="L1165" i="32"/>
  <c r="C1165" i="32"/>
  <c r="G1165" i="32"/>
  <c r="K1165" i="32"/>
  <c r="E1165" i="32"/>
  <c r="B1165" i="32"/>
  <c r="J1165" i="32"/>
  <c r="F1165" i="32"/>
  <c r="I1165" i="32"/>
  <c r="D1161" i="32"/>
  <c r="H1161" i="32"/>
  <c r="L1161" i="32"/>
  <c r="C1161" i="32"/>
  <c r="G1161" i="32"/>
  <c r="K1161" i="32"/>
  <c r="I1161" i="32"/>
  <c r="F1161" i="32"/>
  <c r="B1161" i="32"/>
  <c r="J1161" i="32"/>
  <c r="E1161" i="32"/>
  <c r="D1153" i="32"/>
  <c r="H1153" i="32"/>
  <c r="L1153" i="32"/>
  <c r="C1153" i="32"/>
  <c r="G1153" i="32"/>
  <c r="K1153" i="32"/>
  <c r="I1153" i="32"/>
  <c r="F1153" i="32"/>
  <c r="J1153" i="32"/>
  <c r="E1153" i="32"/>
  <c r="B1153" i="32"/>
  <c r="D1145" i="32"/>
  <c r="H1145" i="32"/>
  <c r="L1145" i="32"/>
  <c r="C1145" i="32"/>
  <c r="G1145" i="32"/>
  <c r="K1145" i="32"/>
  <c r="I1145" i="32"/>
  <c r="F1145" i="32"/>
  <c r="B1145" i="32"/>
  <c r="J1145" i="32"/>
  <c r="E1145" i="32"/>
  <c r="D1141" i="32"/>
  <c r="H1141" i="32"/>
  <c r="L1141" i="32"/>
  <c r="C1141" i="32"/>
  <c r="G1141" i="32"/>
  <c r="K1141" i="32"/>
  <c r="E1141" i="32"/>
  <c r="B1141" i="32"/>
  <c r="J1141" i="32"/>
  <c r="I1141" i="32"/>
  <c r="F1141" i="32"/>
  <c r="D1133" i="32"/>
  <c r="H1133" i="32"/>
  <c r="L1133" i="32"/>
  <c r="C1133" i="32"/>
  <c r="G1133" i="32"/>
  <c r="K1133" i="32"/>
  <c r="E1133" i="32"/>
  <c r="B1133" i="32"/>
  <c r="J1133" i="32"/>
  <c r="F1133" i="32"/>
  <c r="I1133" i="32"/>
  <c r="D1129" i="32"/>
  <c r="H1129" i="32"/>
  <c r="L1129" i="32"/>
  <c r="C1129" i="32"/>
  <c r="G1129" i="32"/>
  <c r="K1129" i="32"/>
  <c r="I1129" i="32"/>
  <c r="F1129" i="32"/>
  <c r="B1129" i="32"/>
  <c r="J1129" i="32"/>
  <c r="E1129" i="32"/>
  <c r="D1121" i="32"/>
  <c r="H1121" i="32"/>
  <c r="L1121" i="32"/>
  <c r="C1121" i="32"/>
  <c r="G1121" i="32"/>
  <c r="K1121" i="32"/>
  <c r="I1121" i="32"/>
  <c r="F1121" i="32"/>
  <c r="J1121" i="32"/>
  <c r="E1121" i="32"/>
  <c r="B1121" i="32"/>
  <c r="D1113" i="32"/>
  <c r="H1113" i="32"/>
  <c r="L1113" i="32"/>
  <c r="C1113" i="32"/>
  <c r="G1113" i="32"/>
  <c r="K1113" i="32"/>
  <c r="I1113" i="32"/>
  <c r="F1113" i="32"/>
  <c r="B1113" i="32"/>
  <c r="J1113" i="32"/>
  <c r="E1113" i="32"/>
  <c r="D1109" i="32"/>
  <c r="H1109" i="32"/>
  <c r="L1109" i="32"/>
  <c r="C1109" i="32"/>
  <c r="G1109" i="32"/>
  <c r="K1109" i="32"/>
  <c r="E1109" i="32"/>
  <c r="B1109" i="32"/>
  <c r="J1109" i="32"/>
  <c r="I1109" i="32"/>
  <c r="F1109" i="32"/>
  <c r="D1101" i="32"/>
  <c r="H1101" i="32"/>
  <c r="L1101" i="32"/>
  <c r="C1101" i="32"/>
  <c r="G1101" i="32"/>
  <c r="K1101" i="32"/>
  <c r="E1101" i="32"/>
  <c r="B1101" i="32"/>
  <c r="J1101" i="32"/>
  <c r="F1101" i="32"/>
  <c r="I1101" i="32"/>
  <c r="D1093" i="32"/>
  <c r="H1093" i="32"/>
  <c r="L1093" i="32"/>
  <c r="C1093" i="32"/>
  <c r="G1093" i="32"/>
  <c r="K1093" i="32"/>
  <c r="E1093" i="32"/>
  <c r="B1093" i="32"/>
  <c r="J1093" i="32"/>
  <c r="I1093" i="32"/>
  <c r="F1093" i="32"/>
  <c r="D1089" i="32"/>
  <c r="H1089" i="32"/>
  <c r="L1089" i="32"/>
  <c r="C1089" i="32"/>
  <c r="G1089" i="32"/>
  <c r="K1089" i="32"/>
  <c r="I1089" i="32"/>
  <c r="F1089" i="32"/>
  <c r="J1089" i="32"/>
  <c r="E1089" i="32"/>
  <c r="B1089" i="32"/>
  <c r="D1081" i="32"/>
  <c r="H1081" i="32"/>
  <c r="L1081" i="32"/>
  <c r="C1081" i="32"/>
  <c r="G1081" i="32"/>
  <c r="K1081" i="32"/>
  <c r="I1081" i="32"/>
  <c r="F1081" i="32"/>
  <c r="B1081" i="32"/>
  <c r="J1081" i="32"/>
  <c r="E1081" i="32"/>
  <c r="D1073" i="32"/>
  <c r="H1073" i="32"/>
  <c r="L1073" i="32"/>
  <c r="C1073" i="32"/>
  <c r="G1073" i="32"/>
  <c r="K1073" i="32"/>
  <c r="I1073" i="32"/>
  <c r="F1073" i="32"/>
  <c r="J1073" i="32"/>
  <c r="E1073" i="32"/>
  <c r="B1073" i="32"/>
  <c r="D1069" i="32"/>
  <c r="H1069" i="32"/>
  <c r="L1069" i="32"/>
  <c r="C1069" i="32"/>
  <c r="G1069" i="32"/>
  <c r="K1069" i="32"/>
  <c r="E1069" i="32"/>
  <c r="B1069" i="32"/>
  <c r="J1069" i="32"/>
  <c r="F1069" i="32"/>
  <c r="I1069" i="32"/>
  <c r="D1061" i="32"/>
  <c r="H1061" i="32"/>
  <c r="L1061" i="32"/>
  <c r="C1061" i="32"/>
  <c r="G1061" i="32"/>
  <c r="K1061" i="32"/>
  <c r="E1061" i="32"/>
  <c r="B1061" i="32"/>
  <c r="J1061" i="32"/>
  <c r="I1061" i="32"/>
  <c r="F1061" i="32"/>
  <c r="D1053" i="32"/>
  <c r="H1053" i="32"/>
  <c r="L1053" i="32"/>
  <c r="C1053" i="32"/>
  <c r="G1053" i="32"/>
  <c r="K1053" i="32"/>
  <c r="E1053" i="32"/>
  <c r="B1053" i="32"/>
  <c r="J1053" i="32"/>
  <c r="F1053" i="32"/>
  <c r="I1053" i="32"/>
  <c r="B1045" i="32"/>
  <c r="F1045" i="32"/>
  <c r="J1045" i="32"/>
  <c r="E1045" i="32"/>
  <c r="I1045" i="32"/>
  <c r="C1045" i="32"/>
  <c r="K1045" i="32"/>
  <c r="H1045" i="32"/>
  <c r="D1045" i="32"/>
  <c r="G1045" i="32"/>
  <c r="L1045" i="32"/>
  <c r="B1041" i="32"/>
  <c r="F1041" i="32"/>
  <c r="J1041" i="32"/>
  <c r="E1041" i="32"/>
  <c r="I1041" i="32"/>
  <c r="G1041" i="32"/>
  <c r="D1041" i="32"/>
  <c r="L1041" i="32"/>
  <c r="K1041" i="32"/>
  <c r="H1041" i="32"/>
  <c r="C1041" i="32"/>
  <c r="B1033" i="32"/>
  <c r="F1033" i="32"/>
  <c r="J1033" i="32"/>
  <c r="E1033" i="32"/>
  <c r="I1033" i="32"/>
  <c r="G1033" i="32"/>
  <c r="D1033" i="32"/>
  <c r="L1033" i="32"/>
  <c r="H1033" i="32"/>
  <c r="C1033" i="32"/>
  <c r="K1033" i="32"/>
  <c r="B1029" i="32"/>
  <c r="F1029" i="32"/>
  <c r="J1029" i="32"/>
  <c r="E1029" i="32"/>
  <c r="I1029" i="32"/>
  <c r="C1029" i="32"/>
  <c r="K1029" i="32"/>
  <c r="H1029" i="32"/>
  <c r="D1029" i="32"/>
  <c r="L1029" i="32"/>
  <c r="G1029" i="32"/>
  <c r="B1021" i="32"/>
  <c r="F1021" i="32"/>
  <c r="J1021" i="32"/>
  <c r="E1021" i="32"/>
  <c r="I1021" i="32"/>
  <c r="C1021" i="32"/>
  <c r="K1021" i="32"/>
  <c r="H1021" i="32"/>
  <c r="L1021" i="32"/>
  <c r="G1021" i="32"/>
  <c r="D1021" i="32"/>
  <c r="B1013" i="32"/>
  <c r="F1013" i="32"/>
  <c r="J1013" i="32"/>
  <c r="E1013" i="32"/>
  <c r="I1013" i="32"/>
  <c r="C1013" i="32"/>
  <c r="K1013" i="32"/>
  <c r="H1013" i="32"/>
  <c r="D1013" i="32"/>
  <c r="G1013" i="32"/>
  <c r="L1013" i="32"/>
  <c r="B1009" i="32"/>
  <c r="F1009" i="32"/>
  <c r="J1009" i="32"/>
  <c r="E1009" i="32"/>
  <c r="I1009" i="32"/>
  <c r="G1009" i="32"/>
  <c r="D1009" i="32"/>
  <c r="L1009" i="32"/>
  <c r="K1009" i="32"/>
  <c r="H1009" i="32"/>
  <c r="C1009" i="32"/>
  <c r="B1001" i="32"/>
  <c r="F1001" i="32"/>
  <c r="J1001" i="32"/>
  <c r="E1001" i="32"/>
  <c r="I1001" i="32"/>
  <c r="G1001" i="32"/>
  <c r="D1001" i="32"/>
  <c r="L1001" i="32"/>
  <c r="H1001" i="32"/>
  <c r="C1001" i="32"/>
  <c r="K1001" i="32"/>
  <c r="B993" i="32"/>
  <c r="F993" i="32"/>
  <c r="J993" i="32"/>
  <c r="E993" i="32"/>
  <c r="I993" i="32"/>
  <c r="G993" i="32"/>
  <c r="D993" i="32"/>
  <c r="L993" i="32"/>
  <c r="K993" i="32"/>
  <c r="C993" i="32"/>
  <c r="H993" i="32"/>
  <c r="B985" i="32"/>
  <c r="F985" i="32"/>
  <c r="J985" i="32"/>
  <c r="E985" i="32"/>
  <c r="I985" i="32"/>
  <c r="G985" i="32"/>
  <c r="D985" i="32"/>
  <c r="L985" i="32"/>
  <c r="H985" i="32"/>
  <c r="C985" i="32"/>
  <c r="K985" i="32"/>
  <c r="B981" i="32"/>
  <c r="F981" i="32"/>
  <c r="J981" i="32"/>
  <c r="E981" i="32"/>
  <c r="I981" i="32"/>
  <c r="C981" i="32"/>
  <c r="K981" i="32"/>
  <c r="H981" i="32"/>
  <c r="D981" i="32"/>
  <c r="G981" i="32"/>
  <c r="L981" i="32"/>
  <c r="B973" i="32"/>
  <c r="F973" i="32"/>
  <c r="J973" i="32"/>
  <c r="E973" i="32"/>
  <c r="I973" i="32"/>
  <c r="C973" i="32"/>
  <c r="K973" i="32"/>
  <c r="H973" i="32"/>
  <c r="L973" i="32"/>
  <c r="G973" i="32"/>
  <c r="D973" i="32"/>
  <c r="B965" i="32"/>
  <c r="F965" i="32"/>
  <c r="J965" i="32"/>
  <c r="E965" i="32"/>
  <c r="I965" i="32"/>
  <c r="C965" i="32"/>
  <c r="K965" i="32"/>
  <c r="H965" i="32"/>
  <c r="D965" i="32"/>
  <c r="L965" i="32"/>
  <c r="G965" i="32"/>
  <c r="B961" i="32"/>
  <c r="F961" i="32"/>
  <c r="J961" i="32"/>
  <c r="E961" i="32"/>
  <c r="I961" i="32"/>
  <c r="G961" i="32"/>
  <c r="D961" i="32"/>
  <c r="L961" i="32"/>
  <c r="K961" i="32"/>
  <c r="C961" i="32"/>
  <c r="H961" i="32"/>
  <c r="B953" i="32"/>
  <c r="F953" i="32"/>
  <c r="J953" i="32"/>
  <c r="E953" i="32"/>
  <c r="I953" i="32"/>
  <c r="G953" i="32"/>
  <c r="D953" i="32"/>
  <c r="L953" i="32"/>
  <c r="H953" i="32"/>
  <c r="C953" i="32"/>
  <c r="K953" i="32"/>
  <c r="B949" i="32"/>
  <c r="F949" i="32"/>
  <c r="J949" i="32"/>
  <c r="E949" i="32"/>
  <c r="I949" i="32"/>
  <c r="C949" i="32"/>
  <c r="K949" i="32"/>
  <c r="H949" i="32"/>
  <c r="D949" i="32"/>
  <c r="G949" i="32"/>
  <c r="L949" i="32"/>
  <c r="B941" i="32"/>
  <c r="F941" i="32"/>
  <c r="J941" i="32"/>
  <c r="E941" i="32"/>
  <c r="I941" i="32"/>
  <c r="C941" i="32"/>
  <c r="K941" i="32"/>
  <c r="H941" i="32"/>
  <c r="L941" i="32"/>
  <c r="G941" i="32"/>
  <c r="D941" i="32"/>
  <c r="B937" i="32"/>
  <c r="F937" i="32"/>
  <c r="J937" i="32"/>
  <c r="E937" i="32"/>
  <c r="I937" i="32"/>
  <c r="G937" i="32"/>
  <c r="D937" i="32"/>
  <c r="L937" i="32"/>
  <c r="H937" i="32"/>
  <c r="C937" i="32"/>
  <c r="K937" i="32"/>
  <c r="B929" i="32"/>
  <c r="F929" i="32"/>
  <c r="J929" i="32"/>
  <c r="E929" i="32"/>
  <c r="I929" i="32"/>
  <c r="G929" i="32"/>
  <c r="D929" i="32"/>
  <c r="L929" i="32"/>
  <c r="K929" i="32"/>
  <c r="C929" i="32"/>
  <c r="H929" i="32"/>
  <c r="B921" i="32"/>
  <c r="F921" i="32"/>
  <c r="J921" i="32"/>
  <c r="E921" i="32"/>
  <c r="I921" i="32"/>
  <c r="G921" i="32"/>
  <c r="D921" i="32"/>
  <c r="L921" i="32"/>
  <c r="H921" i="32"/>
  <c r="C921" i="32"/>
  <c r="K921" i="32"/>
  <c r="B917" i="32"/>
  <c r="F917" i="32"/>
  <c r="J917" i="32"/>
  <c r="E917" i="32"/>
  <c r="I917" i="32"/>
  <c r="C917" i="32"/>
  <c r="K917" i="32"/>
  <c r="H917" i="32"/>
  <c r="D917" i="32"/>
  <c r="G917" i="32"/>
  <c r="L917" i="32"/>
  <c r="B909" i="32"/>
  <c r="F909" i="32"/>
  <c r="J909" i="32"/>
  <c r="E909" i="32"/>
  <c r="I909" i="32"/>
  <c r="C909" i="32"/>
  <c r="K909" i="32"/>
  <c r="H909" i="32"/>
  <c r="L909" i="32"/>
  <c r="G909" i="32"/>
  <c r="D909" i="32"/>
  <c r="B905" i="32"/>
  <c r="F905" i="32"/>
  <c r="J905" i="32"/>
  <c r="E905" i="32"/>
  <c r="I905" i="32"/>
  <c r="G905" i="32"/>
  <c r="D905" i="32"/>
  <c r="L905" i="32"/>
  <c r="H905" i="32"/>
  <c r="C905" i="32"/>
  <c r="K905" i="32"/>
  <c r="B897" i="32"/>
  <c r="F897" i="32"/>
  <c r="J897" i="32"/>
  <c r="E897" i="32"/>
  <c r="I897" i="32"/>
  <c r="G897" i="32"/>
  <c r="D897" i="32"/>
  <c r="L897" i="32"/>
  <c r="K897" i="32"/>
  <c r="C897" i="32"/>
  <c r="H897" i="32"/>
  <c r="B889" i="32"/>
  <c r="F889" i="32"/>
  <c r="J889" i="32"/>
  <c r="E889" i="32"/>
  <c r="I889" i="32"/>
  <c r="G889" i="32"/>
  <c r="D889" i="32"/>
  <c r="L889" i="32"/>
  <c r="H889" i="32"/>
  <c r="C889" i="32"/>
  <c r="K889" i="32"/>
  <c r="B885" i="32"/>
  <c r="F885" i="32"/>
  <c r="J885" i="32"/>
  <c r="E885" i="32"/>
  <c r="I885" i="32"/>
  <c r="C885" i="32"/>
  <c r="K885" i="32"/>
  <c r="H885" i="32"/>
  <c r="D885" i="32"/>
  <c r="G885" i="32"/>
  <c r="L885" i="32"/>
  <c r="B877" i="32"/>
  <c r="F877" i="32"/>
  <c r="J877" i="32"/>
  <c r="E877" i="32"/>
  <c r="I877" i="32"/>
  <c r="C877" i="32"/>
  <c r="K877" i="32"/>
  <c r="H877" i="32"/>
  <c r="L877" i="32"/>
  <c r="G877" i="32"/>
  <c r="D877" i="32"/>
  <c r="B873" i="32"/>
  <c r="F873" i="32"/>
  <c r="J873" i="32"/>
  <c r="E873" i="32"/>
  <c r="I873" i="32"/>
  <c r="G873" i="32"/>
  <c r="D873" i="32"/>
  <c r="L873" i="32"/>
  <c r="H873" i="32"/>
  <c r="C873" i="32"/>
  <c r="K873" i="32"/>
  <c r="B865" i="32"/>
  <c r="F865" i="32"/>
  <c r="J865" i="32"/>
  <c r="E865" i="32"/>
  <c r="I865" i="32"/>
  <c r="G865" i="32"/>
  <c r="D865" i="32"/>
  <c r="L865" i="32"/>
  <c r="K865" i="32"/>
  <c r="C865" i="32"/>
  <c r="H865" i="32"/>
  <c r="B857" i="32"/>
  <c r="F857" i="32"/>
  <c r="J857" i="32"/>
  <c r="E857" i="32"/>
  <c r="I857" i="32"/>
  <c r="G857" i="32"/>
  <c r="D857" i="32"/>
  <c r="L857" i="32"/>
  <c r="H857" i="32"/>
  <c r="C857" i="32"/>
  <c r="K857" i="32"/>
  <c r="B849" i="32"/>
  <c r="F849" i="32"/>
  <c r="J849" i="32"/>
  <c r="E849" i="32"/>
  <c r="I849" i="32"/>
  <c r="G849" i="32"/>
  <c r="D849" i="32"/>
  <c r="L849" i="32"/>
  <c r="K849" i="32"/>
  <c r="H849" i="32"/>
  <c r="C849" i="32"/>
  <c r="B841" i="32"/>
  <c r="F841" i="32"/>
  <c r="J841" i="32"/>
  <c r="E841" i="32"/>
  <c r="I841" i="32"/>
  <c r="G841" i="32"/>
  <c r="D841" i="32"/>
  <c r="L841" i="32"/>
  <c r="H841" i="32"/>
  <c r="C841" i="32"/>
  <c r="K841" i="32"/>
  <c r="B837" i="32"/>
  <c r="F837" i="32"/>
  <c r="J837" i="32"/>
  <c r="E837" i="32"/>
  <c r="I837" i="32"/>
  <c r="C837" i="32"/>
  <c r="K837" i="32"/>
  <c r="H837" i="32"/>
  <c r="D837" i="32"/>
  <c r="L837" i="32"/>
  <c r="G837" i="32"/>
  <c r="B829" i="32"/>
  <c r="F829" i="32"/>
  <c r="J829" i="32"/>
  <c r="E829" i="32"/>
  <c r="I829" i="32"/>
  <c r="C829" i="32"/>
  <c r="K829" i="32"/>
  <c r="H829" i="32"/>
  <c r="L829" i="32"/>
  <c r="G829" i="32"/>
  <c r="D829" i="32"/>
  <c r="B825" i="32"/>
  <c r="F825" i="32"/>
  <c r="J825" i="32"/>
  <c r="E825" i="32"/>
  <c r="I825" i="32"/>
  <c r="G825" i="32"/>
  <c r="D825" i="32"/>
  <c r="L825" i="32"/>
  <c r="H825" i="32"/>
  <c r="C825" i="32"/>
  <c r="K825" i="32"/>
  <c r="B817" i="32"/>
  <c r="F817" i="32"/>
  <c r="J817" i="32"/>
  <c r="E817" i="32"/>
  <c r="I817" i="32"/>
  <c r="G817" i="32"/>
  <c r="D817" i="32"/>
  <c r="L817" i="32"/>
  <c r="K817" i="32"/>
  <c r="H817" i="32"/>
  <c r="C817" i="32"/>
  <c r="B809" i="32"/>
  <c r="F809" i="32"/>
  <c r="J809" i="32"/>
  <c r="E809" i="32"/>
  <c r="I809" i="32"/>
  <c r="G809" i="32"/>
  <c r="D809" i="32"/>
  <c r="L809" i="32"/>
  <c r="H809" i="32"/>
  <c r="C809" i="32"/>
  <c r="K809" i="32"/>
  <c r="B801" i="32"/>
  <c r="F801" i="32"/>
  <c r="J801" i="32"/>
  <c r="E801" i="32"/>
  <c r="I801" i="32"/>
  <c r="G801" i="32"/>
  <c r="D801" i="32"/>
  <c r="L801" i="32"/>
  <c r="K801" i="32"/>
  <c r="C801" i="32"/>
  <c r="H801" i="32"/>
  <c r="B797" i="32"/>
  <c r="F797" i="32"/>
  <c r="J797" i="32"/>
  <c r="E797" i="32"/>
  <c r="I797" i="32"/>
  <c r="C797" i="32"/>
  <c r="K797" i="32"/>
  <c r="H797" i="32"/>
  <c r="L797" i="32"/>
  <c r="G797" i="32"/>
  <c r="D797" i="32"/>
  <c r="B789" i="32"/>
  <c r="F789" i="32"/>
  <c r="J789" i="32"/>
  <c r="E789" i="32"/>
  <c r="I789" i="32"/>
  <c r="C789" i="32"/>
  <c r="K789" i="32"/>
  <c r="H789" i="32"/>
  <c r="D789" i="32"/>
  <c r="G789" i="32"/>
  <c r="L789" i="32"/>
  <c r="B781" i="32"/>
  <c r="F781" i="32"/>
  <c r="J781" i="32"/>
  <c r="E781" i="32"/>
  <c r="I781" i="32"/>
  <c r="C781" i="32"/>
  <c r="K781" i="32"/>
  <c r="H781" i="32"/>
  <c r="L781" i="32"/>
  <c r="G781" i="32"/>
  <c r="D781" i="32"/>
  <c r="B777" i="32"/>
  <c r="F777" i="32"/>
  <c r="J777" i="32"/>
  <c r="E777" i="32"/>
  <c r="I777" i="32"/>
  <c r="G777" i="32"/>
  <c r="D777" i="32"/>
  <c r="L777" i="32"/>
  <c r="H777" i="32"/>
  <c r="C777" i="32"/>
  <c r="K777" i="32"/>
  <c r="B769" i="32"/>
  <c r="F769" i="32"/>
  <c r="J769" i="32"/>
  <c r="E769" i="32"/>
  <c r="I769" i="32"/>
  <c r="G769" i="32"/>
  <c r="D769" i="32"/>
  <c r="L769" i="32"/>
  <c r="K769" i="32"/>
  <c r="C769" i="32"/>
  <c r="H769" i="32"/>
  <c r="B761" i="32"/>
  <c r="F761" i="32"/>
  <c r="J761" i="32"/>
  <c r="E761" i="32"/>
  <c r="I761" i="32"/>
  <c r="G761" i="32"/>
  <c r="D761" i="32"/>
  <c r="L761" i="32"/>
  <c r="H761" i="32"/>
  <c r="C761" i="32"/>
  <c r="K761" i="32"/>
  <c r="B757" i="32"/>
  <c r="F757" i="32"/>
  <c r="J757" i="32"/>
  <c r="E757" i="32"/>
  <c r="I757" i="32"/>
  <c r="C757" i="32"/>
  <c r="K757" i="32"/>
  <c r="H757" i="32"/>
  <c r="D757" i="32"/>
  <c r="G757" i="32"/>
  <c r="L757" i="32"/>
  <c r="B749" i="32"/>
  <c r="F749" i="32"/>
  <c r="J749" i="32"/>
  <c r="E749" i="32"/>
  <c r="I749" i="32"/>
  <c r="C749" i="32"/>
  <c r="K749" i="32"/>
  <c r="H749" i="32"/>
  <c r="L749" i="32"/>
  <c r="G749" i="32"/>
  <c r="D749" i="32"/>
  <c r="B741" i="32"/>
  <c r="F741" i="32"/>
  <c r="J741" i="32"/>
  <c r="E741" i="32"/>
  <c r="I741" i="32"/>
  <c r="C741" i="32"/>
  <c r="K741" i="32"/>
  <c r="H741" i="32"/>
  <c r="D741" i="32"/>
  <c r="G741" i="32"/>
  <c r="L741" i="32"/>
  <c r="B737" i="32"/>
  <c r="F737" i="32"/>
  <c r="J737" i="32"/>
  <c r="E737" i="32"/>
  <c r="I737" i="32"/>
  <c r="G737" i="32"/>
  <c r="D737" i="32"/>
  <c r="L737" i="32"/>
  <c r="K737" i="32"/>
  <c r="C737" i="32"/>
  <c r="H737" i="32"/>
  <c r="B729" i="32"/>
  <c r="F729" i="32"/>
  <c r="J729" i="32"/>
  <c r="E729" i="32"/>
  <c r="I729" i="32"/>
  <c r="G729" i="32"/>
  <c r="D729" i="32"/>
  <c r="L729" i="32"/>
  <c r="H729" i="32"/>
  <c r="C729" i="32"/>
  <c r="K729" i="32"/>
  <c r="B721" i="32"/>
  <c r="F721" i="32"/>
  <c r="J721" i="32"/>
  <c r="E721" i="32"/>
  <c r="I721" i="32"/>
  <c r="G721" i="32"/>
  <c r="D721" i="32"/>
  <c r="L721" i="32"/>
  <c r="K721" i="32"/>
  <c r="C721" i="32"/>
  <c r="H721" i="32"/>
  <c r="B717" i="32"/>
  <c r="F717" i="32"/>
  <c r="J717" i="32"/>
  <c r="E717" i="32"/>
  <c r="I717" i="32"/>
  <c r="C717" i="32"/>
  <c r="K717" i="32"/>
  <c r="H717" i="32"/>
  <c r="L717" i="32"/>
  <c r="G717" i="32"/>
  <c r="D717" i="32"/>
  <c r="B709" i="32"/>
  <c r="F709" i="32"/>
  <c r="J709" i="32"/>
  <c r="E709" i="32"/>
  <c r="I709" i="32"/>
  <c r="C709" i="32"/>
  <c r="K709" i="32"/>
  <c r="H709" i="32"/>
  <c r="D709" i="32"/>
  <c r="G709" i="32"/>
  <c r="L709" i="32"/>
  <c r="B701" i="32"/>
  <c r="F701" i="32"/>
  <c r="J701" i="32"/>
  <c r="E701" i="32"/>
  <c r="I701" i="32"/>
  <c r="C701" i="32"/>
  <c r="K701" i="32"/>
  <c r="H701" i="32"/>
  <c r="L701" i="32"/>
  <c r="G701" i="32"/>
  <c r="D701" i="32"/>
  <c r="D693" i="32"/>
  <c r="H693" i="32"/>
  <c r="L693" i="32"/>
  <c r="B693" i="32"/>
  <c r="G693" i="32"/>
  <c r="F693" i="32"/>
  <c r="K693" i="32"/>
  <c r="C693" i="32"/>
  <c r="J693" i="32"/>
  <c r="I693" i="32"/>
  <c r="E693" i="32"/>
  <c r="D689" i="32"/>
  <c r="H689" i="32"/>
  <c r="L689" i="32"/>
  <c r="C689" i="32"/>
  <c r="I689" i="32"/>
  <c r="B689" i="32"/>
  <c r="G689" i="32"/>
  <c r="E689" i="32"/>
  <c r="K689" i="32"/>
  <c r="J689" i="32"/>
  <c r="F689" i="32"/>
  <c r="D681" i="32"/>
  <c r="H681" i="32"/>
  <c r="L681" i="32"/>
  <c r="F681" i="32"/>
  <c r="K681" i="32"/>
  <c r="E681" i="32"/>
  <c r="J681" i="32"/>
  <c r="G681" i="32"/>
  <c r="C681" i="32"/>
  <c r="B681" i="32"/>
  <c r="I681" i="32"/>
  <c r="D673" i="32"/>
  <c r="H673" i="32"/>
  <c r="L673" i="32"/>
  <c r="C673" i="32"/>
  <c r="I673" i="32"/>
  <c r="B673" i="32"/>
  <c r="G673" i="32"/>
  <c r="E673" i="32"/>
  <c r="K673" i="32"/>
  <c r="J673" i="32"/>
  <c r="F673" i="32"/>
  <c r="D669" i="32"/>
  <c r="H669" i="32"/>
  <c r="L669" i="32"/>
  <c r="E669" i="32"/>
  <c r="J669" i="32"/>
  <c r="C669" i="32"/>
  <c r="I669" i="32"/>
  <c r="F669" i="32"/>
  <c r="B669" i="32"/>
  <c r="K669" i="32"/>
  <c r="G669" i="32"/>
  <c r="D661" i="32"/>
  <c r="H661" i="32"/>
  <c r="L661" i="32"/>
  <c r="B661" i="32"/>
  <c r="G661" i="32"/>
  <c r="F661" i="32"/>
  <c r="K661" i="32"/>
  <c r="I661" i="32"/>
  <c r="E661" i="32"/>
  <c r="J661" i="32"/>
  <c r="C661" i="32"/>
  <c r="D653" i="32"/>
  <c r="H653" i="32"/>
  <c r="L653" i="32"/>
  <c r="E653" i="32"/>
  <c r="J653" i="32"/>
  <c r="C653" i="32"/>
  <c r="I653" i="32"/>
  <c r="K653" i="32"/>
  <c r="G653" i="32"/>
  <c r="B653" i="32"/>
  <c r="F653" i="32"/>
  <c r="D649" i="32"/>
  <c r="H649" i="32"/>
  <c r="L649" i="32"/>
  <c r="F649" i="32"/>
  <c r="K649" i="32"/>
  <c r="E649" i="32"/>
  <c r="J649" i="32"/>
  <c r="B649" i="32"/>
  <c r="I649" i="32"/>
  <c r="C649" i="32"/>
  <c r="G649" i="32"/>
  <c r="D641" i="32"/>
  <c r="H641" i="32"/>
  <c r="L641" i="32"/>
  <c r="C641" i="32"/>
  <c r="I641" i="32"/>
  <c r="B641" i="32"/>
  <c r="G641" i="32"/>
  <c r="E641" i="32"/>
  <c r="K641" i="32"/>
  <c r="F641" i="32"/>
  <c r="J641" i="32"/>
  <c r="D637" i="32"/>
  <c r="H637" i="32"/>
  <c r="L637" i="32"/>
  <c r="E637" i="32"/>
  <c r="J637" i="32"/>
  <c r="C637" i="32"/>
  <c r="I637" i="32"/>
  <c r="F637" i="32"/>
  <c r="B637" i="32"/>
  <c r="G637" i="32"/>
  <c r="K637" i="32"/>
  <c r="D629" i="32"/>
  <c r="H629" i="32"/>
  <c r="L629" i="32"/>
  <c r="B629" i="32"/>
  <c r="G629" i="32"/>
  <c r="F629" i="32"/>
  <c r="K629" i="32"/>
  <c r="I629" i="32"/>
  <c r="E629" i="32"/>
  <c r="J629" i="32"/>
  <c r="C629" i="32"/>
  <c r="D621" i="32"/>
  <c r="H621" i="32"/>
  <c r="L621" i="32"/>
  <c r="E621" i="32"/>
  <c r="J621" i="32"/>
  <c r="C621" i="32"/>
  <c r="I621" i="32"/>
  <c r="K621" i="32"/>
  <c r="G621" i="32"/>
  <c r="F621" i="32"/>
  <c r="B621" i="32"/>
  <c r="D617" i="32"/>
  <c r="H617" i="32"/>
  <c r="L617" i="32"/>
  <c r="F617" i="32"/>
  <c r="K617" i="32"/>
  <c r="E617" i="32"/>
  <c r="J617" i="32"/>
  <c r="B617" i="32"/>
  <c r="I617" i="32"/>
  <c r="G617" i="32"/>
  <c r="C617" i="32"/>
  <c r="D609" i="32"/>
  <c r="H609" i="32"/>
  <c r="L609" i="32"/>
  <c r="B609" i="32"/>
  <c r="G609" i="32"/>
  <c r="F609" i="32"/>
  <c r="E609" i="32"/>
  <c r="K609" i="32"/>
  <c r="J609" i="32"/>
  <c r="C609" i="32"/>
  <c r="I609" i="32"/>
  <c r="D605" i="32"/>
  <c r="H605" i="32"/>
  <c r="L605" i="32"/>
  <c r="C605" i="32"/>
  <c r="I605" i="32"/>
  <c r="G605" i="32"/>
  <c r="F605" i="32"/>
  <c r="B605" i="32"/>
  <c r="K605" i="32"/>
  <c r="J605" i="32"/>
  <c r="E605" i="32"/>
  <c r="D597" i="32"/>
  <c r="H597" i="32"/>
  <c r="L597" i="32"/>
  <c r="F597" i="32"/>
  <c r="K597" i="32"/>
  <c r="C597" i="32"/>
  <c r="J597" i="32"/>
  <c r="B597" i="32"/>
  <c r="I597" i="32"/>
  <c r="E597" i="32"/>
  <c r="G597" i="32"/>
  <c r="D593" i="32"/>
  <c r="H593" i="32"/>
  <c r="L593" i="32"/>
  <c r="B593" i="32"/>
  <c r="G593" i="32"/>
  <c r="E593" i="32"/>
  <c r="K593" i="32"/>
  <c r="C593" i="32"/>
  <c r="J593" i="32"/>
  <c r="F593" i="32"/>
  <c r="I593" i="32"/>
  <c r="D585" i="32"/>
  <c r="H585" i="32"/>
  <c r="L585" i="32"/>
  <c r="E585" i="32"/>
  <c r="J585" i="32"/>
  <c r="G585" i="32"/>
  <c r="F585" i="32"/>
  <c r="I585" i="32"/>
  <c r="C585" i="32"/>
  <c r="K585" i="32"/>
  <c r="B585" i="32"/>
  <c r="D577" i="32"/>
  <c r="H577" i="32"/>
  <c r="L577" i="32"/>
  <c r="B577" i="32"/>
  <c r="G577" i="32"/>
  <c r="C577" i="32"/>
  <c r="J577" i="32"/>
  <c r="I577" i="32"/>
  <c r="K577" i="32"/>
  <c r="F577" i="32"/>
  <c r="E577" i="32"/>
  <c r="D573" i="32"/>
  <c r="H573" i="32"/>
  <c r="L573" i="32"/>
  <c r="C573" i="32"/>
  <c r="I573" i="32"/>
  <c r="E573" i="32"/>
  <c r="K573" i="32"/>
  <c r="B573" i="32"/>
  <c r="J573" i="32"/>
  <c r="G573" i="32"/>
  <c r="F573" i="32"/>
  <c r="D565" i="32"/>
  <c r="H565" i="32"/>
  <c r="L565" i="32"/>
  <c r="F565" i="32"/>
  <c r="K565" i="32"/>
  <c r="G565" i="32"/>
  <c r="E565" i="32"/>
  <c r="B565" i="32"/>
  <c r="J565" i="32"/>
  <c r="C565" i="32"/>
  <c r="I565" i="32"/>
  <c r="D561" i="32"/>
  <c r="H561" i="32"/>
  <c r="L561" i="32"/>
  <c r="B561" i="32"/>
  <c r="G561" i="32"/>
  <c r="I561" i="32"/>
  <c r="F561" i="32"/>
  <c r="C561" i="32"/>
  <c r="K561" i="32"/>
  <c r="J561" i="32"/>
  <c r="E561" i="32"/>
  <c r="D553" i="32"/>
  <c r="H553" i="32"/>
  <c r="L553" i="32"/>
  <c r="E553" i="32"/>
  <c r="J553" i="32"/>
  <c r="C553" i="32"/>
  <c r="K553" i="32"/>
  <c r="B553" i="32"/>
  <c r="I553" i="32"/>
  <c r="F553" i="32"/>
  <c r="G553" i="32"/>
  <c r="D545" i="32"/>
  <c r="H545" i="32"/>
  <c r="L545" i="32"/>
  <c r="B545" i="32"/>
  <c r="G545" i="32"/>
  <c r="F545" i="32"/>
  <c r="E545" i="32"/>
  <c r="K545" i="32"/>
  <c r="I545" i="32"/>
  <c r="C545" i="32"/>
  <c r="J545" i="32"/>
  <c r="D537" i="32"/>
  <c r="H537" i="32"/>
  <c r="L537" i="32"/>
  <c r="E537" i="32"/>
  <c r="J537" i="32"/>
  <c r="B537" i="32"/>
  <c r="I537" i="32"/>
  <c r="G537" i="32"/>
  <c r="K537" i="32"/>
  <c r="F537" i="32"/>
  <c r="C537" i="32"/>
  <c r="D533" i="32"/>
  <c r="H533" i="32"/>
  <c r="L533" i="32"/>
  <c r="F533" i="32"/>
  <c r="K533" i="32"/>
  <c r="C533" i="32"/>
  <c r="J533" i="32"/>
  <c r="B533" i="32"/>
  <c r="I533" i="32"/>
  <c r="G533" i="32"/>
  <c r="E533" i="32"/>
  <c r="D525" i="32"/>
  <c r="H525" i="32"/>
  <c r="L525" i="32"/>
  <c r="C525" i="32"/>
  <c r="I525" i="32"/>
  <c r="F525" i="32"/>
  <c r="E525" i="32"/>
  <c r="K525" i="32"/>
  <c r="J525" i="32"/>
  <c r="G525" i="32"/>
  <c r="B525" i="32"/>
  <c r="D517" i="32"/>
  <c r="H517" i="32"/>
  <c r="L517" i="32"/>
  <c r="F517" i="32"/>
  <c r="K517" i="32"/>
  <c r="B517" i="32"/>
  <c r="I517" i="32"/>
  <c r="G517" i="32"/>
  <c r="C517" i="32"/>
  <c r="J517" i="32"/>
  <c r="E517" i="32"/>
  <c r="D513" i="32"/>
  <c r="H513" i="32"/>
  <c r="L513" i="32"/>
  <c r="B513" i="32"/>
  <c r="G513" i="32"/>
  <c r="C513" i="32"/>
  <c r="J513" i="32"/>
  <c r="I513" i="32"/>
  <c r="E513" i="32"/>
  <c r="F513" i="32"/>
  <c r="K513" i="32"/>
  <c r="D505" i="32"/>
  <c r="H505" i="32"/>
  <c r="L505" i="32"/>
  <c r="E505" i="32"/>
  <c r="J505" i="32"/>
  <c r="F505" i="32"/>
  <c r="C505" i="32"/>
  <c r="K505" i="32"/>
  <c r="G505" i="32"/>
  <c r="B505" i="32"/>
  <c r="I505" i="32"/>
  <c r="D501" i="32"/>
  <c r="H501" i="32"/>
  <c r="L501" i="32"/>
  <c r="F501" i="32"/>
  <c r="K501" i="32"/>
  <c r="G501" i="32"/>
  <c r="E501" i="32"/>
  <c r="I501" i="32"/>
  <c r="C501" i="32"/>
  <c r="J501" i="32"/>
  <c r="B501" i="32"/>
  <c r="D493" i="32"/>
  <c r="H493" i="32"/>
  <c r="L493" i="32"/>
  <c r="C493" i="32"/>
  <c r="I493" i="32"/>
  <c r="B493" i="32"/>
  <c r="J493" i="32"/>
  <c r="G493" i="32"/>
  <c r="K493" i="32"/>
  <c r="F493" i="32"/>
  <c r="E493" i="32"/>
  <c r="D485" i="32"/>
  <c r="H485" i="32"/>
  <c r="L485" i="32"/>
  <c r="F485" i="32"/>
  <c r="K485" i="32"/>
  <c r="E485" i="32"/>
  <c r="C485" i="32"/>
  <c r="J485" i="32"/>
  <c r="I485" i="32"/>
  <c r="B485" i="32"/>
  <c r="G485" i="32"/>
  <c r="D481" i="32"/>
  <c r="H481" i="32"/>
  <c r="L481" i="32"/>
  <c r="B481" i="32"/>
  <c r="G481" i="32"/>
  <c r="F481" i="32"/>
  <c r="E481" i="32"/>
  <c r="K481" i="32"/>
  <c r="J481" i="32"/>
  <c r="I481" i="32"/>
  <c r="C481" i="32"/>
  <c r="D473" i="32"/>
  <c r="H473" i="32"/>
  <c r="L473" i="32"/>
  <c r="E473" i="32"/>
  <c r="J473" i="32"/>
  <c r="B473" i="32"/>
  <c r="I473" i="32"/>
  <c r="G473" i="32"/>
  <c r="C473" i="32"/>
  <c r="K473" i="32"/>
  <c r="F473" i="32"/>
  <c r="D469" i="32"/>
  <c r="H469" i="32"/>
  <c r="L469" i="32"/>
  <c r="F469" i="32"/>
  <c r="K469" i="32"/>
  <c r="C469" i="32"/>
  <c r="J469" i="32"/>
  <c r="B469" i="32"/>
  <c r="I469" i="32"/>
  <c r="E469" i="32"/>
  <c r="G469" i="32"/>
  <c r="D461" i="32"/>
  <c r="H461" i="32"/>
  <c r="L461" i="32"/>
  <c r="C461" i="32"/>
  <c r="I461" i="32"/>
  <c r="F461" i="32"/>
  <c r="E461" i="32"/>
  <c r="K461" i="32"/>
  <c r="G461" i="32"/>
  <c r="B461" i="32"/>
  <c r="J461" i="32"/>
  <c r="D453" i="32"/>
  <c r="H453" i="32"/>
  <c r="L453" i="32"/>
  <c r="F453" i="32"/>
  <c r="K453" i="32"/>
  <c r="B453" i="32"/>
  <c r="I453" i="32"/>
  <c r="G453" i="32"/>
  <c r="J453" i="32"/>
  <c r="E453" i="32"/>
  <c r="C453" i="32"/>
  <c r="D449" i="32"/>
  <c r="H449" i="32"/>
  <c r="L449" i="32"/>
  <c r="B449" i="32"/>
  <c r="G449" i="32"/>
  <c r="C449" i="32"/>
  <c r="J449" i="32"/>
  <c r="I449" i="32"/>
  <c r="K449" i="32"/>
  <c r="F449" i="32"/>
  <c r="E449" i="32"/>
  <c r="D441" i="32"/>
  <c r="H441" i="32"/>
  <c r="L441" i="32"/>
  <c r="E441" i="32"/>
  <c r="J441" i="32"/>
  <c r="F441" i="32"/>
  <c r="C441" i="32"/>
  <c r="K441" i="32"/>
  <c r="I441" i="32"/>
  <c r="B441" i="32"/>
  <c r="G441" i="32"/>
  <c r="D433" i="32"/>
  <c r="H433" i="32"/>
  <c r="L433" i="32"/>
  <c r="B433" i="32"/>
  <c r="G433" i="32"/>
  <c r="I433" i="32"/>
  <c r="F433" i="32"/>
  <c r="C433" i="32"/>
  <c r="K433" i="32"/>
  <c r="E433" i="32"/>
  <c r="J433" i="32"/>
  <c r="D429" i="32"/>
  <c r="H429" i="32"/>
  <c r="L429" i="32"/>
  <c r="C429" i="32"/>
  <c r="I429" i="32"/>
  <c r="B429" i="32"/>
  <c r="J429" i="32"/>
  <c r="G429" i="32"/>
  <c r="E429" i="32"/>
  <c r="K429" i="32"/>
  <c r="F429" i="32"/>
  <c r="D421" i="32"/>
  <c r="H421" i="32"/>
  <c r="L421" i="32"/>
  <c r="F421" i="32"/>
  <c r="K421" i="32"/>
  <c r="E421" i="32"/>
  <c r="C421" i="32"/>
  <c r="J421" i="32"/>
  <c r="G421" i="32"/>
  <c r="B421" i="32"/>
  <c r="I421" i="32"/>
  <c r="D413" i="32"/>
  <c r="H413" i="32"/>
  <c r="L413" i="32"/>
  <c r="C413" i="32"/>
  <c r="I413" i="32"/>
  <c r="G413" i="32"/>
  <c r="F413" i="32"/>
  <c r="J413" i="32"/>
  <c r="E413" i="32"/>
  <c r="K413" i="32"/>
  <c r="B413" i="32"/>
  <c r="D409" i="32"/>
  <c r="H409" i="32"/>
  <c r="L409" i="32"/>
  <c r="E409" i="32"/>
  <c r="J409" i="32"/>
  <c r="B409" i="32"/>
  <c r="I409" i="32"/>
  <c r="G409" i="32"/>
  <c r="K409" i="32"/>
  <c r="F409" i="32"/>
  <c r="C409" i="32"/>
  <c r="D401" i="32"/>
  <c r="H401" i="32"/>
  <c r="L401" i="32"/>
  <c r="B401" i="32"/>
  <c r="G401" i="32"/>
  <c r="E401" i="32"/>
  <c r="K401" i="32"/>
  <c r="C401" i="32"/>
  <c r="J401" i="32"/>
  <c r="I401" i="32"/>
  <c r="F401" i="32"/>
  <c r="D393" i="32"/>
  <c r="H393" i="32"/>
  <c r="L393" i="32"/>
  <c r="E393" i="32"/>
  <c r="J393" i="32"/>
  <c r="G393" i="32"/>
  <c r="F393" i="32"/>
  <c r="B393" i="32"/>
  <c r="K393" i="32"/>
  <c r="I393" i="32"/>
  <c r="C393" i="32"/>
  <c r="D389" i="32"/>
  <c r="H389" i="32"/>
  <c r="L389" i="32"/>
  <c r="F389" i="32"/>
  <c r="K389" i="32"/>
  <c r="B389" i="32"/>
  <c r="I389" i="32"/>
  <c r="G389" i="32"/>
  <c r="C389" i="32"/>
  <c r="E389" i="32"/>
  <c r="J389" i="32"/>
  <c r="B381" i="32"/>
  <c r="F381" i="32"/>
  <c r="J381" i="32"/>
  <c r="D381" i="32"/>
  <c r="I381" i="32"/>
  <c r="H381" i="32"/>
  <c r="G381" i="32"/>
  <c r="E381" i="32"/>
  <c r="K381" i="32"/>
  <c r="C381" i="32"/>
  <c r="L381" i="32"/>
  <c r="B373" i="32"/>
  <c r="F373" i="32"/>
  <c r="J373" i="32"/>
  <c r="G373" i="32"/>
  <c r="L373" i="32"/>
  <c r="D373" i="32"/>
  <c r="K373" i="32"/>
  <c r="I373" i="32"/>
  <c r="H373" i="32"/>
  <c r="C373" i="32"/>
  <c r="E373" i="32"/>
  <c r="B369" i="32"/>
  <c r="F369" i="32"/>
  <c r="J369" i="32"/>
  <c r="C369" i="32"/>
  <c r="H369" i="32"/>
  <c r="E369" i="32"/>
  <c r="L369" i="32"/>
  <c r="G369" i="32"/>
  <c r="D369" i="32"/>
  <c r="I369" i="32"/>
  <c r="K369" i="32"/>
  <c r="B361" i="32"/>
  <c r="F361" i="32"/>
  <c r="J361" i="32"/>
  <c r="E361" i="32"/>
  <c r="K361" i="32"/>
  <c r="H361" i="32"/>
  <c r="I361" i="32"/>
  <c r="G361" i="32"/>
  <c r="C361" i="32"/>
  <c r="L361" i="32"/>
  <c r="D361" i="32"/>
  <c r="B353" i="32"/>
  <c r="F353" i="32"/>
  <c r="J353" i="32"/>
  <c r="C353" i="32"/>
  <c r="H353" i="32"/>
  <c r="E353" i="32"/>
  <c r="L353" i="32"/>
  <c r="D353" i="32"/>
  <c r="K353" i="32"/>
  <c r="G353" i="32"/>
  <c r="I353" i="32"/>
  <c r="B349" i="32"/>
  <c r="F349" i="32"/>
  <c r="J349" i="32"/>
  <c r="D349" i="32"/>
  <c r="I349" i="32"/>
  <c r="G349" i="32"/>
  <c r="E349" i="32"/>
  <c r="L349" i="32"/>
  <c r="H349" i="32"/>
  <c r="C349" i="32"/>
  <c r="K349" i="32"/>
  <c r="B341" i="32"/>
  <c r="F341" i="32"/>
  <c r="J341" i="32"/>
  <c r="G341" i="32"/>
  <c r="L341" i="32"/>
  <c r="C341" i="32"/>
  <c r="I341" i="32"/>
  <c r="H341" i="32"/>
  <c r="K341" i="32"/>
  <c r="E341" i="32"/>
  <c r="D341" i="32"/>
  <c r="B337" i="32"/>
  <c r="F337" i="32"/>
  <c r="J337" i="32"/>
  <c r="C337" i="32"/>
  <c r="H337" i="32"/>
  <c r="D337" i="32"/>
  <c r="K337" i="32"/>
  <c r="I337" i="32"/>
  <c r="L337" i="32"/>
  <c r="G337" i="32"/>
  <c r="E337" i="32"/>
  <c r="B321" i="32"/>
  <c r="F321" i="32"/>
  <c r="J321" i="32"/>
  <c r="C321" i="32"/>
  <c r="H321" i="32"/>
  <c r="I321" i="32"/>
  <c r="G321" i="32"/>
  <c r="D321" i="32"/>
  <c r="L321" i="32"/>
  <c r="E321" i="32"/>
  <c r="K321" i="32"/>
  <c r="B313" i="32"/>
  <c r="F313" i="32"/>
  <c r="J313" i="32"/>
  <c r="E313" i="32"/>
  <c r="K313" i="32"/>
  <c r="D313" i="32"/>
  <c r="L313" i="32"/>
  <c r="C313" i="32"/>
  <c r="I313" i="32"/>
  <c r="G313" i="32"/>
  <c r="H313" i="32"/>
  <c r="B305" i="32"/>
  <c r="F305" i="32"/>
  <c r="J305" i="32"/>
  <c r="C305" i="32"/>
  <c r="H305" i="32"/>
  <c r="G305" i="32"/>
  <c r="E305" i="32"/>
  <c r="L305" i="32"/>
  <c r="I305" i="32"/>
  <c r="D305" i="32"/>
  <c r="K305" i="32"/>
  <c r="B297" i="32"/>
  <c r="F297" i="32"/>
  <c r="J297" i="32"/>
  <c r="E297" i="32"/>
  <c r="K297" i="32"/>
  <c r="C297" i="32"/>
  <c r="I297" i="32"/>
  <c r="H297" i="32"/>
  <c r="L297" i="32"/>
  <c r="G297" i="32"/>
  <c r="D297" i="32"/>
  <c r="B293" i="32"/>
  <c r="F293" i="32"/>
  <c r="J293" i="32"/>
  <c r="G293" i="32"/>
  <c r="L293" i="32"/>
  <c r="D293" i="32"/>
  <c r="K293" i="32"/>
  <c r="C293" i="32"/>
  <c r="I293" i="32"/>
  <c r="H293" i="32"/>
  <c r="E293" i="32"/>
  <c r="B285" i="32"/>
  <c r="F285" i="32"/>
  <c r="J285" i="32"/>
  <c r="D285" i="32"/>
  <c r="I285" i="32"/>
  <c r="G285" i="32"/>
  <c r="E285" i="32"/>
  <c r="L285" i="32"/>
  <c r="K285" i="32"/>
  <c r="C285" i="32"/>
  <c r="H285" i="32"/>
  <c r="B281" i="32"/>
  <c r="F281" i="32"/>
  <c r="J281" i="32"/>
  <c r="E281" i="32"/>
  <c r="K281" i="32"/>
  <c r="H281" i="32"/>
  <c r="G281" i="32"/>
  <c r="C281" i="32"/>
  <c r="L281" i="32"/>
  <c r="I281" i="32"/>
  <c r="D281" i="32"/>
  <c r="B273" i="32"/>
  <c r="F273" i="32"/>
  <c r="J273" i="32"/>
  <c r="C273" i="32"/>
  <c r="H273" i="32"/>
  <c r="D273" i="32"/>
  <c r="K273" i="32"/>
  <c r="I273" i="32"/>
  <c r="E273" i="32"/>
  <c r="L273" i="32"/>
  <c r="G273" i="32"/>
  <c r="B265" i="32"/>
  <c r="F265" i="32"/>
  <c r="J265" i="32"/>
  <c r="E265" i="32"/>
  <c r="K265" i="32"/>
  <c r="G265" i="32"/>
  <c r="D265" i="32"/>
  <c r="L265" i="32"/>
  <c r="H265" i="32"/>
  <c r="C265" i="32"/>
  <c r="I265" i="32"/>
  <c r="B257" i="32"/>
  <c r="F257" i="32"/>
  <c r="J257" i="32"/>
  <c r="C257" i="32"/>
  <c r="H257" i="32"/>
  <c r="I257" i="32"/>
  <c r="G257" i="32"/>
  <c r="K257" i="32"/>
  <c r="E257" i="32"/>
  <c r="D257" i="32"/>
  <c r="L257" i="32"/>
  <c r="B253" i="32"/>
  <c r="F253" i="32"/>
  <c r="J253" i="32"/>
  <c r="D253" i="32"/>
  <c r="I253" i="32"/>
  <c r="C253" i="32"/>
  <c r="K253" i="32"/>
  <c r="H253" i="32"/>
  <c r="L253" i="32"/>
  <c r="G253" i="32"/>
  <c r="E253" i="32"/>
  <c r="B245" i="32"/>
  <c r="F245" i="32"/>
  <c r="J245" i="32"/>
  <c r="G245" i="32"/>
  <c r="L245" i="32"/>
  <c r="E245" i="32"/>
  <c r="D245" i="32"/>
  <c r="K245" i="32"/>
  <c r="I245" i="32"/>
  <c r="H245" i="32"/>
  <c r="C245" i="32"/>
  <c r="B241" i="32"/>
  <c r="F241" i="32"/>
  <c r="J241" i="32"/>
  <c r="C241" i="32"/>
  <c r="H241" i="32"/>
  <c r="G241" i="32"/>
  <c r="E241" i="32"/>
  <c r="L241" i="32"/>
  <c r="K241" i="32"/>
  <c r="D241" i="32"/>
  <c r="I241" i="32"/>
  <c r="B233" i="32"/>
  <c r="F233" i="32"/>
  <c r="J233" i="32"/>
  <c r="E233" i="32"/>
  <c r="K233" i="32"/>
  <c r="C233" i="32"/>
  <c r="I233" i="32"/>
  <c r="H233" i="32"/>
  <c r="D233" i="32"/>
  <c r="G233" i="32"/>
  <c r="L233" i="32"/>
  <c r="B229" i="32"/>
  <c r="F229" i="32"/>
  <c r="J229" i="32"/>
  <c r="G229" i="32"/>
  <c r="L229" i="32"/>
  <c r="D229" i="32"/>
  <c r="K229" i="32"/>
  <c r="C229" i="32"/>
  <c r="I229" i="32"/>
  <c r="E229" i="32"/>
  <c r="H229" i="32"/>
  <c r="B225" i="32"/>
  <c r="F225" i="32"/>
  <c r="J225" i="32"/>
  <c r="C225" i="32"/>
  <c r="H225" i="32"/>
  <c r="E225" i="32"/>
  <c r="L225" i="32"/>
  <c r="D225" i="32"/>
  <c r="K225" i="32"/>
  <c r="G225" i="32"/>
  <c r="I225" i="32"/>
  <c r="B217" i="32"/>
  <c r="F217" i="32"/>
  <c r="J217" i="32"/>
  <c r="E217" i="32"/>
  <c r="K217" i="32"/>
  <c r="H217" i="32"/>
  <c r="G217" i="32"/>
  <c r="I217" i="32"/>
  <c r="D217" i="32"/>
  <c r="L217" i="32"/>
  <c r="C217" i="32"/>
  <c r="C209" i="32"/>
  <c r="G209" i="32"/>
  <c r="K209" i="32"/>
  <c r="E209" i="32"/>
  <c r="J209" i="32"/>
  <c r="D209" i="32"/>
  <c r="L209" i="32"/>
  <c r="I209" i="32"/>
  <c r="H209" i="32"/>
  <c r="B209" i="32"/>
  <c r="F209" i="32"/>
  <c r="C205" i="32"/>
  <c r="G205" i="32"/>
  <c r="K205" i="32"/>
  <c r="F205" i="32"/>
  <c r="L205" i="32"/>
  <c r="E205" i="32"/>
  <c r="H205" i="32"/>
  <c r="D205" i="32"/>
  <c r="I205" i="32"/>
  <c r="B205" i="32"/>
  <c r="J205" i="32"/>
  <c r="C197" i="32"/>
  <c r="G197" i="32"/>
  <c r="K197" i="32"/>
  <c r="D197" i="32"/>
  <c r="I197" i="32"/>
  <c r="H197" i="32"/>
  <c r="J197" i="32"/>
  <c r="F197" i="32"/>
  <c r="B197" i="32"/>
  <c r="L197" i="32"/>
  <c r="E197" i="32"/>
  <c r="C189" i="32"/>
  <c r="G189" i="32"/>
  <c r="K189" i="32"/>
  <c r="F189" i="32"/>
  <c r="L189" i="32"/>
  <c r="D189" i="32"/>
  <c r="J189" i="32"/>
  <c r="B189" i="32"/>
  <c r="I189" i="32"/>
  <c r="H189" i="32"/>
  <c r="E189" i="32"/>
  <c r="C185" i="32"/>
  <c r="G185" i="32"/>
  <c r="K185" i="32"/>
  <c r="B185" i="32"/>
  <c r="H185" i="32"/>
  <c r="E185" i="32"/>
  <c r="L185" i="32"/>
  <c r="I185" i="32"/>
  <c r="F185" i="32"/>
  <c r="D185" i="32"/>
  <c r="J185" i="32"/>
  <c r="C177" i="32"/>
  <c r="G177" i="32"/>
  <c r="K177" i="32"/>
  <c r="E177" i="32"/>
  <c r="J177" i="32"/>
  <c r="H177" i="32"/>
  <c r="B177" i="32"/>
  <c r="L177" i="32"/>
  <c r="I177" i="32"/>
  <c r="F177" i="32"/>
  <c r="D177" i="32"/>
  <c r="C173" i="32"/>
  <c r="G173" i="32"/>
  <c r="K173" i="32"/>
  <c r="F173" i="32"/>
  <c r="L173" i="32"/>
  <c r="B173" i="32"/>
  <c r="I173" i="32"/>
  <c r="H173" i="32"/>
  <c r="E173" i="32"/>
  <c r="J173" i="32"/>
  <c r="D173" i="32"/>
  <c r="C165" i="32"/>
  <c r="G165" i="32"/>
  <c r="K165" i="32"/>
  <c r="D165" i="32"/>
  <c r="I165" i="32"/>
  <c r="E165" i="32"/>
  <c r="L165" i="32"/>
  <c r="J165" i="32"/>
  <c r="H165" i="32"/>
  <c r="F165" i="32"/>
  <c r="B165" i="32"/>
  <c r="D157" i="32"/>
  <c r="H157" i="32"/>
  <c r="L157" i="32"/>
  <c r="C157" i="32"/>
  <c r="G157" i="32"/>
  <c r="K157" i="32"/>
  <c r="F157" i="32"/>
  <c r="B157" i="32"/>
  <c r="J157" i="32"/>
  <c r="I157" i="32"/>
  <c r="E157" i="32"/>
  <c r="D149" i="32"/>
  <c r="H149" i="32"/>
  <c r="L149" i="32"/>
  <c r="C149" i="32"/>
  <c r="G149" i="32"/>
  <c r="K149" i="32"/>
  <c r="F149" i="32"/>
  <c r="E149" i="32"/>
  <c r="B149" i="32"/>
  <c r="J149" i="32"/>
  <c r="I149" i="32"/>
  <c r="D145" i="32"/>
  <c r="H145" i="32"/>
  <c r="L145" i="32"/>
  <c r="C145" i="32"/>
  <c r="G145" i="32"/>
  <c r="K145" i="32"/>
  <c r="B145" i="32"/>
  <c r="J145" i="32"/>
  <c r="F145" i="32"/>
  <c r="E145" i="32"/>
  <c r="I145" i="32"/>
  <c r="D137" i="32"/>
  <c r="H137" i="32"/>
  <c r="L137" i="32"/>
  <c r="C137" i="32"/>
  <c r="G137" i="32"/>
  <c r="K137" i="32"/>
  <c r="B137" i="32"/>
  <c r="J137" i="32"/>
  <c r="I137" i="32"/>
  <c r="F137" i="32"/>
  <c r="E137" i="32"/>
  <c r="D129" i="32"/>
  <c r="H129" i="32"/>
  <c r="L129" i="32"/>
  <c r="C129" i="32"/>
  <c r="G129" i="32"/>
  <c r="K129" i="32"/>
  <c r="B129" i="32"/>
  <c r="J129" i="32"/>
  <c r="I129" i="32"/>
  <c r="F129" i="32"/>
  <c r="E129" i="32"/>
  <c r="D125" i="32"/>
  <c r="H125" i="32"/>
  <c r="L125" i="32"/>
  <c r="C125" i="32"/>
  <c r="G125" i="32"/>
  <c r="K125" i="32"/>
  <c r="F125" i="32"/>
  <c r="B125" i="32"/>
  <c r="J125" i="32"/>
  <c r="I125" i="32"/>
  <c r="E125" i="32"/>
  <c r="D121" i="32"/>
  <c r="H121" i="32"/>
  <c r="L121" i="32"/>
  <c r="C121" i="32"/>
  <c r="G121" i="32"/>
  <c r="K121" i="32"/>
  <c r="B121" i="32"/>
  <c r="J121" i="32"/>
  <c r="E121" i="32"/>
  <c r="I121" i="32"/>
  <c r="F121" i="32"/>
  <c r="B113" i="32"/>
  <c r="F113" i="32"/>
  <c r="J113" i="32"/>
  <c r="E113" i="32"/>
  <c r="I113" i="32"/>
  <c r="G113" i="32"/>
  <c r="D113" i="32"/>
  <c r="L113" i="32"/>
  <c r="K113" i="32"/>
  <c r="C113" i="32"/>
  <c r="H113" i="32"/>
  <c r="G5015" i="32"/>
  <c r="C5015" i="32"/>
  <c r="F5014" i="32"/>
  <c r="B5014" i="32"/>
  <c r="I5013" i="32"/>
  <c r="K5011" i="32"/>
  <c r="C5011" i="32"/>
  <c r="J5010" i="32"/>
  <c r="B5010" i="32"/>
  <c r="I5009" i="32"/>
  <c r="K5007" i="32"/>
  <c r="G5007" i="32"/>
  <c r="J5006" i="32"/>
  <c r="F5006" i="32"/>
  <c r="B5006" i="32"/>
  <c r="E5005" i="32"/>
  <c r="K5003" i="32"/>
  <c r="C5003" i="32"/>
  <c r="J5002" i="32"/>
  <c r="B5002" i="32"/>
  <c r="I5001" i="32"/>
  <c r="K4999" i="32"/>
  <c r="G4999" i="32"/>
  <c r="C4999" i="32"/>
  <c r="F4998" i="32"/>
  <c r="B4998" i="32"/>
  <c r="I4997" i="32"/>
  <c r="E4997" i="32"/>
  <c r="G4995" i="32"/>
  <c r="C4995" i="32"/>
  <c r="J4994" i="32"/>
  <c r="B4994" i="32"/>
  <c r="I4993" i="32"/>
  <c r="K4991" i="32"/>
  <c r="C4991" i="32"/>
  <c r="J4990" i="32"/>
  <c r="F4990" i="32"/>
  <c r="B4990" i="32"/>
  <c r="E4989" i="32"/>
  <c r="K4987" i="32"/>
  <c r="C4987" i="32"/>
  <c r="J4986" i="32"/>
  <c r="F4986" i="32"/>
  <c r="I4985" i="32"/>
  <c r="E4985" i="32"/>
  <c r="G4983" i="32"/>
  <c r="C4983" i="32"/>
  <c r="F4982" i="32"/>
  <c r="B4982" i="32"/>
  <c r="I4981" i="32"/>
  <c r="K4979" i="32"/>
  <c r="G4979" i="32"/>
  <c r="J4978" i="32"/>
  <c r="F4978" i="32"/>
  <c r="B4978" i="32"/>
  <c r="I4977" i="32"/>
  <c r="K4975" i="32"/>
  <c r="G4975" i="32"/>
  <c r="J4974" i="32"/>
  <c r="F4974" i="32"/>
  <c r="B4974" i="32"/>
  <c r="E4973" i="32"/>
  <c r="K4971" i="32"/>
  <c r="G4971" i="32"/>
  <c r="J4970" i="32"/>
  <c r="F4970" i="32"/>
  <c r="B4970" i="32"/>
  <c r="E4969" i="32"/>
  <c r="G4967" i="32"/>
  <c r="C4967" i="32"/>
  <c r="J4966" i="32"/>
  <c r="B4966" i="32"/>
  <c r="I4965" i="32"/>
  <c r="K4963" i="32"/>
  <c r="G4963" i="32"/>
  <c r="C4963" i="32"/>
  <c r="F4962" i="32"/>
  <c r="B4962" i="32"/>
  <c r="I4961" i="32"/>
  <c r="K4959" i="32"/>
  <c r="G4959" i="32"/>
  <c r="J4958" i="32"/>
  <c r="F4958" i="32"/>
  <c r="I4957" i="32"/>
  <c r="K4955" i="32"/>
  <c r="G4955" i="32"/>
  <c r="C4955" i="32"/>
  <c r="F4954" i="32"/>
  <c r="B4954" i="32"/>
  <c r="I4953" i="32"/>
  <c r="K4951" i="32"/>
  <c r="G4951" i="32"/>
  <c r="C4951" i="32"/>
  <c r="J4950" i="32"/>
  <c r="B4950" i="32"/>
  <c r="I4949" i="32"/>
  <c r="E4949" i="32"/>
  <c r="K4947" i="32"/>
  <c r="C4947" i="32"/>
  <c r="J4946" i="32"/>
  <c r="F4946" i="32"/>
  <c r="I4945" i="32"/>
  <c r="E4945" i="32"/>
  <c r="G4943" i="32"/>
  <c r="C4943" i="32"/>
  <c r="F4942" i="32"/>
  <c r="B4942" i="32"/>
  <c r="E4941" i="32"/>
  <c r="K4939" i="32"/>
  <c r="G4939" i="32"/>
  <c r="J4938" i="32"/>
  <c r="F4938" i="32"/>
  <c r="B4938" i="32"/>
  <c r="I4937" i="32"/>
  <c r="K4935" i="32"/>
  <c r="G4935" i="32"/>
  <c r="J4934" i="32"/>
  <c r="F4934" i="32"/>
  <c r="B4934" i="32"/>
  <c r="E4933" i="32"/>
  <c r="G4931" i="32"/>
  <c r="C4931" i="32"/>
  <c r="J4930" i="32"/>
  <c r="B4930" i="32"/>
  <c r="I4929" i="32"/>
  <c r="E4929" i="32"/>
  <c r="G4927" i="32"/>
  <c r="C4927" i="32"/>
  <c r="F4926" i="32"/>
  <c r="B4926" i="32"/>
  <c r="I4925" i="32"/>
  <c r="K4923" i="32"/>
  <c r="G4923" i="32"/>
  <c r="J4922" i="32"/>
  <c r="F4922" i="32"/>
  <c r="I4921" i="32"/>
  <c r="E4921" i="32"/>
  <c r="K4919" i="32"/>
  <c r="G4919" i="32"/>
  <c r="C4919" i="32"/>
  <c r="F4918" i="32"/>
  <c r="B4918" i="32"/>
  <c r="E4917" i="32"/>
  <c r="G4915" i="32"/>
  <c r="C4915" i="32"/>
  <c r="J4914" i="32"/>
  <c r="B4914" i="32"/>
  <c r="I4913" i="32"/>
  <c r="K4911" i="32"/>
  <c r="G4911" i="32"/>
  <c r="J4910" i="32"/>
  <c r="F4910" i="32"/>
  <c r="B4910" i="32"/>
  <c r="E4909" i="32"/>
  <c r="G4907" i="32"/>
  <c r="C4907" i="32"/>
  <c r="J4906" i="32"/>
  <c r="B4906" i="32"/>
  <c r="I4905" i="32"/>
  <c r="E4905" i="32"/>
  <c r="G4903" i="32"/>
  <c r="C4903" i="32"/>
  <c r="F4902" i="32"/>
  <c r="B4902" i="32"/>
  <c r="E4901" i="32"/>
  <c r="G4899" i="32"/>
  <c r="C4899" i="32"/>
  <c r="J4898" i="32"/>
  <c r="F4898" i="32"/>
  <c r="I4897" i="32"/>
  <c r="E4897" i="32"/>
  <c r="G4895" i="32"/>
  <c r="C4895" i="32"/>
  <c r="F4894" i="32"/>
  <c r="B4894" i="32"/>
  <c r="I4893" i="32"/>
  <c r="K4891" i="32"/>
  <c r="G4891" i="32"/>
  <c r="J4890" i="32"/>
  <c r="F4890" i="32"/>
  <c r="I4889" i="32"/>
  <c r="E4889" i="32"/>
  <c r="K4887" i="32"/>
  <c r="C4887" i="32"/>
  <c r="J4886" i="32"/>
  <c r="B4886" i="32"/>
  <c r="I4885" i="32"/>
  <c r="K4883" i="32"/>
  <c r="C4883" i="32"/>
  <c r="F4882" i="32"/>
  <c r="I4881" i="32"/>
  <c r="K4879" i="32"/>
  <c r="G4879" i="32"/>
  <c r="J4878" i="32"/>
  <c r="F4878" i="32"/>
  <c r="I4877" i="32"/>
  <c r="K4875" i="32"/>
  <c r="G4875" i="32"/>
  <c r="J4874" i="32"/>
  <c r="B4874" i="32"/>
  <c r="I4873" i="32"/>
  <c r="K4871" i="32"/>
  <c r="G4871" i="32"/>
  <c r="J4870" i="32"/>
  <c r="B23" i="32"/>
  <c r="F23" i="32"/>
  <c r="J23" i="32"/>
  <c r="G23" i="32"/>
  <c r="L23" i="32"/>
  <c r="E23" i="32"/>
  <c r="K23" i="32"/>
  <c r="H23" i="32"/>
  <c r="D23" i="32"/>
  <c r="C23" i="32"/>
  <c r="I23" i="32"/>
  <c r="B19" i="32"/>
  <c r="F19" i="32"/>
  <c r="J19" i="32"/>
  <c r="C19" i="32"/>
  <c r="H19" i="32"/>
  <c r="G19" i="32"/>
  <c r="L19" i="32"/>
  <c r="I19" i="32"/>
  <c r="E19" i="32"/>
  <c r="D19" i="32"/>
  <c r="K19" i="32"/>
  <c r="B15" i="32"/>
  <c r="F15" i="32"/>
  <c r="J15" i="32"/>
  <c r="D15" i="32"/>
  <c r="I15" i="32"/>
  <c r="C15" i="32"/>
  <c r="H15" i="32"/>
  <c r="K15" i="32"/>
  <c r="G15" i="32"/>
  <c r="E15" i="32"/>
  <c r="L15" i="32"/>
  <c r="B11" i="32"/>
  <c r="F11" i="32"/>
  <c r="J11" i="32"/>
  <c r="E11" i="32"/>
  <c r="K11" i="32"/>
  <c r="D11" i="32"/>
  <c r="I11" i="32"/>
  <c r="L11" i="32"/>
  <c r="H11" i="32"/>
  <c r="C11" i="32"/>
  <c r="G11" i="32"/>
  <c r="B7" i="32"/>
  <c r="F7" i="32"/>
  <c r="J7" i="32"/>
  <c r="G7" i="32"/>
  <c r="L7" i="32"/>
  <c r="E7" i="32"/>
  <c r="K7" i="32"/>
  <c r="C7" i="32"/>
  <c r="I7" i="32"/>
  <c r="D7" i="32"/>
  <c r="H7" i="32"/>
  <c r="B3" i="32"/>
  <c r="F3" i="32"/>
  <c r="J3" i="32"/>
  <c r="C3" i="32"/>
  <c r="H3" i="32"/>
  <c r="G3" i="32"/>
  <c r="L3" i="32"/>
  <c r="D3" i="32"/>
  <c r="K3" i="32"/>
  <c r="E3" i="32"/>
  <c r="I3" i="32"/>
  <c r="D107" i="32"/>
  <c r="H107" i="32"/>
  <c r="L107" i="32"/>
  <c r="C107" i="32"/>
  <c r="G107" i="32"/>
  <c r="K107" i="32"/>
  <c r="I107" i="32"/>
  <c r="F107" i="32"/>
  <c r="E107" i="32"/>
  <c r="J107" i="32"/>
  <c r="B107" i="32"/>
  <c r="D103" i="32"/>
  <c r="H103" i="32"/>
  <c r="L103" i="32"/>
  <c r="C103" i="32"/>
  <c r="G103" i="32"/>
  <c r="K103" i="32"/>
  <c r="E103" i="32"/>
  <c r="B103" i="32"/>
  <c r="J103" i="32"/>
  <c r="I103" i="32"/>
  <c r="F103" i="32"/>
  <c r="D99" i="32"/>
  <c r="H99" i="32"/>
  <c r="L99" i="32"/>
  <c r="C99" i="32"/>
  <c r="G99" i="32"/>
  <c r="K99" i="32"/>
  <c r="I99" i="32"/>
  <c r="F99" i="32"/>
  <c r="E99" i="32"/>
  <c r="J99" i="32"/>
  <c r="B99" i="32"/>
  <c r="D95" i="32"/>
  <c r="H95" i="32"/>
  <c r="L95" i="32"/>
  <c r="C95" i="32"/>
  <c r="G95" i="32"/>
  <c r="K95" i="32"/>
  <c r="E95" i="32"/>
  <c r="B95" i="32"/>
  <c r="J95" i="32"/>
  <c r="I95" i="32"/>
  <c r="F95" i="32"/>
  <c r="D91" i="32"/>
  <c r="H91" i="32"/>
  <c r="L91" i="32"/>
  <c r="C91" i="32"/>
  <c r="G91" i="32"/>
  <c r="K91" i="32"/>
  <c r="I91" i="32"/>
  <c r="F91" i="32"/>
  <c r="J91" i="32"/>
  <c r="B91" i="32"/>
  <c r="E91" i="32"/>
  <c r="D87" i="32"/>
  <c r="H87" i="32"/>
  <c r="L87" i="32"/>
  <c r="C87" i="32"/>
  <c r="G87" i="32"/>
  <c r="K87" i="32"/>
  <c r="I87" i="32"/>
  <c r="F87" i="32"/>
  <c r="J87" i="32"/>
  <c r="E87" i="32"/>
  <c r="B87" i="32"/>
  <c r="D83" i="32"/>
  <c r="H83" i="32"/>
  <c r="L83" i="32"/>
  <c r="C83" i="32"/>
  <c r="G83" i="32"/>
  <c r="K83" i="32"/>
  <c r="E83" i="32"/>
  <c r="B83" i="32"/>
  <c r="J83" i="32"/>
  <c r="F83" i="32"/>
  <c r="I83" i="32"/>
  <c r="D79" i="32"/>
  <c r="H79" i="32"/>
  <c r="L79" i="32"/>
  <c r="C79" i="32"/>
  <c r="G79" i="32"/>
  <c r="K79" i="32"/>
  <c r="I79" i="32"/>
  <c r="F79" i="32"/>
  <c r="B79" i="32"/>
  <c r="J79" i="32"/>
  <c r="E79" i="32"/>
  <c r="D75" i="32"/>
  <c r="H75" i="32"/>
  <c r="L75" i="32"/>
  <c r="C75" i="32"/>
  <c r="G75" i="32"/>
  <c r="K75" i="32"/>
  <c r="E75" i="32"/>
  <c r="B75" i="32"/>
  <c r="J75" i="32"/>
  <c r="I75" i="32"/>
  <c r="F75" i="32"/>
  <c r="D71" i="32"/>
  <c r="H71" i="32"/>
  <c r="L71" i="32"/>
  <c r="C71" i="32"/>
  <c r="G71" i="32"/>
  <c r="K71" i="32"/>
  <c r="I71" i="32"/>
  <c r="F71" i="32"/>
  <c r="J71" i="32"/>
  <c r="E71" i="32"/>
  <c r="B71" i="32"/>
  <c r="D67" i="32"/>
  <c r="H67" i="32"/>
  <c r="L67" i="32"/>
  <c r="C67" i="32"/>
  <c r="G67" i="32"/>
  <c r="K67" i="32"/>
  <c r="E67" i="32"/>
  <c r="B67" i="32"/>
  <c r="J67" i="32"/>
  <c r="F67" i="32"/>
  <c r="I67" i="32"/>
  <c r="D63" i="32"/>
  <c r="H63" i="32"/>
  <c r="L63" i="32"/>
  <c r="C63" i="32"/>
  <c r="G63" i="32"/>
  <c r="K63" i="32"/>
  <c r="I63" i="32"/>
  <c r="F63" i="32"/>
  <c r="B63" i="32"/>
  <c r="J63" i="32"/>
  <c r="E63" i="32"/>
  <c r="D59" i="32"/>
  <c r="H59" i="32"/>
  <c r="L59" i="32"/>
  <c r="C59" i="32"/>
  <c r="G59" i="32"/>
  <c r="K59" i="32"/>
  <c r="E59" i="32"/>
  <c r="B59" i="32"/>
  <c r="J59" i="32"/>
  <c r="I59" i="32"/>
  <c r="F59" i="32"/>
  <c r="D55" i="32"/>
  <c r="H55" i="32"/>
  <c r="L55" i="32"/>
  <c r="C55" i="32"/>
  <c r="G55" i="32"/>
  <c r="K55" i="32"/>
  <c r="I55" i="32"/>
  <c r="F55" i="32"/>
  <c r="J55" i="32"/>
  <c r="E55" i="32"/>
  <c r="B55" i="32"/>
  <c r="D51" i="32"/>
  <c r="H51" i="32"/>
  <c r="L51" i="32"/>
  <c r="C51" i="32"/>
  <c r="G51" i="32"/>
  <c r="K51" i="32"/>
  <c r="E51" i="32"/>
  <c r="B51" i="32"/>
  <c r="J51" i="32"/>
  <c r="F51" i="32"/>
  <c r="I51" i="32"/>
  <c r="D47" i="32"/>
  <c r="H47" i="32"/>
  <c r="L47" i="32"/>
  <c r="C47" i="32"/>
  <c r="G47" i="32"/>
  <c r="K47" i="32"/>
  <c r="I47" i="32"/>
  <c r="F47" i="32"/>
  <c r="B47" i="32"/>
  <c r="E47" i="32"/>
  <c r="J47" i="32"/>
  <c r="D43" i="32"/>
  <c r="H43" i="32"/>
  <c r="L43" i="32"/>
  <c r="C43" i="32"/>
  <c r="G43" i="32"/>
  <c r="K43" i="32"/>
  <c r="E43" i="32"/>
  <c r="B43" i="32"/>
  <c r="J43" i="32"/>
  <c r="I43" i="32"/>
  <c r="F43" i="32"/>
  <c r="C39" i="32"/>
  <c r="G39" i="32"/>
  <c r="K39" i="32"/>
  <c r="B39" i="32"/>
  <c r="F39" i="32"/>
  <c r="J39" i="32"/>
  <c r="D39" i="32"/>
  <c r="L39" i="32"/>
  <c r="I39" i="32"/>
  <c r="H39" i="32"/>
  <c r="E39" i="32"/>
  <c r="C35" i="32"/>
  <c r="G35" i="32"/>
  <c r="K35" i="32"/>
  <c r="B35" i="32"/>
  <c r="F35" i="32"/>
  <c r="J35" i="32"/>
  <c r="H35" i="32"/>
  <c r="E35" i="32"/>
  <c r="I35" i="32"/>
  <c r="D35" i="32"/>
  <c r="L35" i="32"/>
  <c r="B31" i="32"/>
  <c r="F31" i="32"/>
  <c r="J31" i="32"/>
  <c r="D31" i="32"/>
  <c r="I31" i="32"/>
  <c r="C31" i="32"/>
  <c r="H31" i="32"/>
  <c r="E31" i="32"/>
  <c r="L31" i="32"/>
  <c r="K31" i="32"/>
  <c r="G31" i="32"/>
  <c r="B27" i="32"/>
  <c r="F27" i="32"/>
  <c r="J27" i="32"/>
  <c r="E27" i="32"/>
  <c r="K27" i="32"/>
  <c r="D27" i="32"/>
  <c r="I27" i="32"/>
  <c r="G27" i="32"/>
  <c r="C27" i="32"/>
  <c r="L27" i="32"/>
  <c r="H27" i="32"/>
  <c r="K2" i="32"/>
  <c r="G2" i="32"/>
  <c r="C2" i="32"/>
  <c r="D4788" i="32"/>
  <c r="H4788" i="32"/>
  <c r="L4788" i="32"/>
  <c r="D4784" i="32"/>
  <c r="H4784" i="32"/>
  <c r="L4784" i="32"/>
  <c r="D4780" i="32"/>
  <c r="H4780" i="32"/>
  <c r="L4780" i="32"/>
  <c r="D4776" i="32"/>
  <c r="H4776" i="32"/>
  <c r="L4776" i="32"/>
  <c r="D4772" i="32"/>
  <c r="H4772" i="32"/>
  <c r="L4772" i="32"/>
  <c r="D4768" i="32"/>
  <c r="H4768" i="32"/>
  <c r="L4768" i="32"/>
  <c r="D4764" i="32"/>
  <c r="H4764" i="32"/>
  <c r="L4764" i="32"/>
  <c r="D4760" i="32"/>
  <c r="H4760" i="32"/>
  <c r="L4760" i="32"/>
  <c r="D4756" i="32"/>
  <c r="H4756" i="32"/>
  <c r="L4756" i="32"/>
  <c r="D4752" i="32"/>
  <c r="H4752" i="32"/>
  <c r="L4752" i="32"/>
  <c r="D4748" i="32"/>
  <c r="H4748" i="32"/>
  <c r="L4748" i="32"/>
  <c r="D4744" i="32"/>
  <c r="H4744" i="32"/>
  <c r="L4744" i="32"/>
  <c r="D4740" i="32"/>
  <c r="H4740" i="32"/>
  <c r="L4740" i="32"/>
  <c r="D4736" i="32"/>
  <c r="H4736" i="32"/>
  <c r="L4736" i="32"/>
  <c r="D4732" i="32"/>
  <c r="H4732" i="32"/>
  <c r="L4732" i="32"/>
  <c r="D4728" i="32"/>
  <c r="H4728" i="32"/>
  <c r="L4728" i="32"/>
  <c r="D4724" i="32"/>
  <c r="H4724" i="32"/>
  <c r="L4724" i="32"/>
  <c r="D4720" i="32"/>
  <c r="H4720" i="32"/>
  <c r="L4720" i="32"/>
  <c r="D4716" i="32"/>
  <c r="H4716" i="32"/>
  <c r="L4716" i="32"/>
  <c r="D4712" i="32"/>
  <c r="H4712" i="32"/>
  <c r="L4712" i="32"/>
  <c r="D4708" i="32"/>
  <c r="H4708" i="32"/>
  <c r="L4708" i="32"/>
  <c r="D4704" i="32"/>
  <c r="H4704" i="32"/>
  <c r="L4704" i="32"/>
  <c r="D4700" i="32"/>
  <c r="H4700" i="32"/>
  <c r="L4700" i="32"/>
  <c r="B4696" i="32"/>
  <c r="D4696" i="32"/>
  <c r="H4696" i="32"/>
  <c r="L4696" i="32"/>
  <c r="B4692" i="32"/>
  <c r="F4692" i="32"/>
  <c r="J4692" i="32"/>
  <c r="D4692" i="32"/>
  <c r="H4692" i="32"/>
  <c r="L4692" i="32"/>
  <c r="B4688" i="32"/>
  <c r="F4688" i="32"/>
  <c r="J4688" i="32"/>
  <c r="D4688" i="32"/>
  <c r="H4688" i="32"/>
  <c r="L4688" i="32"/>
  <c r="B4684" i="32"/>
  <c r="F4684" i="32"/>
  <c r="J4684" i="32"/>
  <c r="D4684" i="32"/>
  <c r="H4684" i="32"/>
  <c r="L4684" i="32"/>
  <c r="B4680" i="32"/>
  <c r="F4680" i="32"/>
  <c r="J4680" i="32"/>
  <c r="D4680" i="32"/>
  <c r="H4680" i="32"/>
  <c r="L4680" i="32"/>
  <c r="B4676" i="32"/>
  <c r="F4676" i="32"/>
  <c r="J4676" i="32"/>
  <c r="D4676" i="32"/>
  <c r="H4676" i="32"/>
  <c r="L4676" i="32"/>
  <c r="B4672" i="32"/>
  <c r="F4672" i="32"/>
  <c r="J4672" i="32"/>
  <c r="D4672" i="32"/>
  <c r="H4672" i="32"/>
  <c r="L4672" i="32"/>
  <c r="B4668" i="32"/>
  <c r="F4668" i="32"/>
  <c r="J4668" i="32"/>
  <c r="D4668" i="32"/>
  <c r="H4668" i="32"/>
  <c r="L4668" i="32"/>
  <c r="B4664" i="32"/>
  <c r="F4664" i="32"/>
  <c r="J4664" i="32"/>
  <c r="D4664" i="32"/>
  <c r="H4664" i="32"/>
  <c r="L4664" i="32"/>
  <c r="B4660" i="32"/>
  <c r="F4660" i="32"/>
  <c r="J4660" i="32"/>
  <c r="D4660" i="32"/>
  <c r="H4660" i="32"/>
  <c r="L4660" i="32"/>
  <c r="B4656" i="32"/>
  <c r="F4656" i="32"/>
  <c r="J4656" i="32"/>
  <c r="D4656" i="32"/>
  <c r="H4656" i="32"/>
  <c r="L4656" i="32"/>
  <c r="B4652" i="32"/>
  <c r="F4652" i="32"/>
  <c r="J4652" i="32"/>
  <c r="D4652" i="32"/>
  <c r="H4652" i="32"/>
  <c r="L4652" i="32"/>
  <c r="B4648" i="32"/>
  <c r="F4648" i="32"/>
  <c r="J4648" i="32"/>
  <c r="D4648" i="32"/>
  <c r="H4648" i="32"/>
  <c r="L4648" i="32"/>
  <c r="B4644" i="32"/>
  <c r="F4644" i="32"/>
  <c r="J4644" i="32"/>
  <c r="D4644" i="32"/>
  <c r="H4644" i="32"/>
  <c r="L4644" i="32"/>
  <c r="B4640" i="32"/>
  <c r="F4640" i="32"/>
  <c r="J4640" i="32"/>
  <c r="D4640" i="32"/>
  <c r="H4640" i="32"/>
  <c r="L4640" i="32"/>
  <c r="B4636" i="32"/>
  <c r="F4636" i="32"/>
  <c r="J4636" i="32"/>
  <c r="D4636" i="32"/>
  <c r="H4636" i="32"/>
  <c r="L4636" i="32"/>
  <c r="B4632" i="32"/>
  <c r="F4632" i="32"/>
  <c r="J4632" i="32"/>
  <c r="D4632" i="32"/>
  <c r="H4632" i="32"/>
  <c r="L4632" i="32"/>
  <c r="B4628" i="32"/>
  <c r="F4628" i="32"/>
  <c r="J4628" i="32"/>
  <c r="D4628" i="32"/>
  <c r="H4628" i="32"/>
  <c r="L4628" i="32"/>
  <c r="B4624" i="32"/>
  <c r="F4624" i="32"/>
  <c r="J4624" i="32"/>
  <c r="D4624" i="32"/>
  <c r="H4624" i="32"/>
  <c r="L4624" i="32"/>
  <c r="B4620" i="32"/>
  <c r="F4620" i="32"/>
  <c r="J4620" i="32"/>
  <c r="D4620" i="32"/>
  <c r="H4620" i="32"/>
  <c r="L4620" i="32"/>
  <c r="B4616" i="32"/>
  <c r="F4616" i="32"/>
  <c r="J4616" i="32"/>
  <c r="D4616" i="32"/>
  <c r="H4616" i="32"/>
  <c r="L4616" i="32"/>
  <c r="B4612" i="32"/>
  <c r="F4612" i="32"/>
  <c r="J4612" i="32"/>
  <c r="D4612" i="32"/>
  <c r="H4612" i="32"/>
  <c r="L4612" i="32"/>
  <c r="B4608" i="32"/>
  <c r="F4608" i="32"/>
  <c r="J4608" i="32"/>
  <c r="D4608" i="32"/>
  <c r="H4608" i="32"/>
  <c r="L4608" i="32"/>
  <c r="B4604" i="32"/>
  <c r="F4604" i="32"/>
  <c r="J4604" i="32"/>
  <c r="D4604" i="32"/>
  <c r="H4604" i="32"/>
  <c r="L4604" i="32"/>
  <c r="B4600" i="32"/>
  <c r="F4600" i="32"/>
  <c r="J4600" i="32"/>
  <c r="D4600" i="32"/>
  <c r="H4600" i="32"/>
  <c r="L4600" i="32"/>
  <c r="B4596" i="32"/>
  <c r="F4596" i="32"/>
  <c r="J4596" i="32"/>
  <c r="D4596" i="32"/>
  <c r="H4596" i="32"/>
  <c r="L4596" i="32"/>
  <c r="B4592" i="32"/>
  <c r="F4592" i="32"/>
  <c r="J4592" i="32"/>
  <c r="D4592" i="32"/>
  <c r="H4592" i="32"/>
  <c r="L4592" i="32"/>
  <c r="B4588" i="32"/>
  <c r="F4588" i="32"/>
  <c r="J4588" i="32"/>
  <c r="D4588" i="32"/>
  <c r="H4588" i="32"/>
  <c r="L4588" i="32"/>
  <c r="B4584" i="32"/>
  <c r="F4584" i="32"/>
  <c r="J4584" i="32"/>
  <c r="D4584" i="32"/>
  <c r="H4584" i="32"/>
  <c r="L4584" i="32"/>
  <c r="B4580" i="32"/>
  <c r="F4580" i="32"/>
  <c r="J4580" i="32"/>
  <c r="D4580" i="32"/>
  <c r="H4580" i="32"/>
  <c r="L4580" i="32"/>
  <c r="B4576" i="32"/>
  <c r="F4576" i="32"/>
  <c r="J4576" i="32"/>
  <c r="D4576" i="32"/>
  <c r="H4576" i="32"/>
  <c r="L4576" i="32"/>
  <c r="B4572" i="32"/>
  <c r="F4572" i="32"/>
  <c r="J4572" i="32"/>
  <c r="D4572" i="32"/>
  <c r="H4572" i="32"/>
  <c r="L4572" i="32"/>
  <c r="B4568" i="32"/>
  <c r="F4568" i="32"/>
  <c r="J4568" i="32"/>
  <c r="D4568" i="32"/>
  <c r="H4568" i="32"/>
  <c r="L4568" i="32"/>
  <c r="B4564" i="32"/>
  <c r="F4564" i="32"/>
  <c r="J4564" i="32"/>
  <c r="D4564" i="32"/>
  <c r="H4564" i="32"/>
  <c r="L4564" i="32"/>
  <c r="B4560" i="32"/>
  <c r="F4560" i="32"/>
  <c r="J4560" i="32"/>
  <c r="D4560" i="32"/>
  <c r="H4560" i="32"/>
  <c r="L4560" i="32"/>
  <c r="B4556" i="32"/>
  <c r="F4556" i="32"/>
  <c r="J4556" i="32"/>
  <c r="D4556" i="32"/>
  <c r="H4556" i="32"/>
  <c r="L4556" i="32"/>
  <c r="B4552" i="32"/>
  <c r="F4552" i="32"/>
  <c r="J4552" i="32"/>
  <c r="D4552" i="32"/>
  <c r="H4552" i="32"/>
  <c r="L4552" i="32"/>
  <c r="B4548" i="32"/>
  <c r="F4548" i="32"/>
  <c r="J4548" i="32"/>
  <c r="D4548" i="32"/>
  <c r="H4548" i="32"/>
  <c r="L4548" i="32"/>
  <c r="B4544" i="32"/>
  <c r="F4544" i="32"/>
  <c r="J4544" i="32"/>
  <c r="D4544" i="32"/>
  <c r="H4544" i="32"/>
  <c r="L4544" i="32"/>
  <c r="B4540" i="32"/>
  <c r="F4540" i="32"/>
  <c r="J4540" i="32"/>
  <c r="D4540" i="32"/>
  <c r="H4540" i="32"/>
  <c r="L4540" i="32"/>
  <c r="B4536" i="32"/>
  <c r="F4536" i="32"/>
  <c r="J4536" i="32"/>
  <c r="D4536" i="32"/>
  <c r="H4536" i="32"/>
  <c r="L4536" i="32"/>
  <c r="B4532" i="32"/>
  <c r="F4532" i="32"/>
  <c r="J4532" i="32"/>
  <c r="D4532" i="32"/>
  <c r="H4532" i="32"/>
  <c r="L4532" i="32"/>
  <c r="B4528" i="32"/>
  <c r="F4528" i="32"/>
  <c r="J4528" i="32"/>
  <c r="D4528" i="32"/>
  <c r="H4528" i="32"/>
  <c r="L4528" i="32"/>
  <c r="B4524" i="32"/>
  <c r="F4524" i="32"/>
  <c r="J4524" i="32"/>
  <c r="D4524" i="32"/>
  <c r="H4524" i="32"/>
  <c r="L4524" i="32"/>
  <c r="B4520" i="32"/>
  <c r="F4520" i="32"/>
  <c r="J4520" i="32"/>
  <c r="D4520" i="32"/>
  <c r="H4520" i="32"/>
  <c r="L4520" i="32"/>
  <c r="B4516" i="32"/>
  <c r="F4516" i="32"/>
  <c r="J4516" i="32"/>
  <c r="D4516" i="32"/>
  <c r="H4516" i="32"/>
  <c r="L4516" i="32"/>
  <c r="B4512" i="32"/>
  <c r="F4512" i="32"/>
  <c r="J4512" i="32"/>
  <c r="D4512" i="32"/>
  <c r="H4512" i="32"/>
  <c r="L4512" i="32"/>
  <c r="B4508" i="32"/>
  <c r="F4508" i="32"/>
  <c r="J4508" i="32"/>
  <c r="D4508" i="32"/>
  <c r="H4508" i="32"/>
  <c r="L4508" i="32"/>
  <c r="B4504" i="32"/>
  <c r="F4504" i="32"/>
  <c r="J4504" i="32"/>
  <c r="D4504" i="32"/>
  <c r="H4504" i="32"/>
  <c r="L4504" i="32"/>
  <c r="B4500" i="32"/>
  <c r="F4500" i="32"/>
  <c r="J4500" i="32"/>
  <c r="D4500" i="32"/>
  <c r="H4500" i="32"/>
  <c r="L4500" i="32"/>
  <c r="B4496" i="32"/>
  <c r="F4496" i="32"/>
  <c r="J4496" i="32"/>
  <c r="D4496" i="32"/>
  <c r="H4496" i="32"/>
  <c r="L4496" i="32"/>
  <c r="B4492" i="32"/>
  <c r="F4492" i="32"/>
  <c r="J4492" i="32"/>
  <c r="D4492" i="32"/>
  <c r="H4492" i="32"/>
  <c r="L4492" i="32"/>
  <c r="B4488" i="32"/>
  <c r="F4488" i="32"/>
  <c r="J4488" i="32"/>
  <c r="D4488" i="32"/>
  <c r="H4488" i="32"/>
  <c r="L4488" i="32"/>
  <c r="B4484" i="32"/>
  <c r="F4484" i="32"/>
  <c r="J4484" i="32"/>
  <c r="D4484" i="32"/>
  <c r="H4484" i="32"/>
  <c r="L4484" i="32"/>
  <c r="B4480" i="32"/>
  <c r="F4480" i="32"/>
  <c r="J4480" i="32"/>
  <c r="D4480" i="32"/>
  <c r="H4480" i="32"/>
  <c r="L4480" i="32"/>
  <c r="B4476" i="32"/>
  <c r="F4476" i="32"/>
  <c r="J4476" i="32"/>
  <c r="D4476" i="32"/>
  <c r="H4476" i="32"/>
  <c r="L4476" i="32"/>
  <c r="B4472" i="32"/>
  <c r="F4472" i="32"/>
  <c r="J4472" i="32"/>
  <c r="D4472" i="32"/>
  <c r="H4472" i="32"/>
  <c r="L4472" i="32"/>
  <c r="B4468" i="32"/>
  <c r="F4468" i="32"/>
  <c r="J4468" i="32"/>
  <c r="D4468" i="32"/>
  <c r="H4468" i="32"/>
  <c r="L4468" i="32"/>
  <c r="B4464" i="32"/>
  <c r="F4464" i="32"/>
  <c r="J4464" i="32"/>
  <c r="D4464" i="32"/>
  <c r="H4464" i="32"/>
  <c r="L4464" i="32"/>
  <c r="B4460" i="32"/>
  <c r="F4460" i="32"/>
  <c r="J4460" i="32"/>
  <c r="D4460" i="32"/>
  <c r="H4460" i="32"/>
  <c r="L4460" i="32"/>
  <c r="B4456" i="32"/>
  <c r="F4456" i="32"/>
  <c r="J4456" i="32"/>
  <c r="D4456" i="32"/>
  <c r="H4456" i="32"/>
  <c r="L4456" i="32"/>
  <c r="B4452" i="32"/>
  <c r="F4452" i="32"/>
  <c r="J4452" i="32"/>
  <c r="D4452" i="32"/>
  <c r="H4452" i="32"/>
  <c r="L4452" i="32"/>
  <c r="B4448" i="32"/>
  <c r="F4448" i="32"/>
  <c r="J4448" i="32"/>
  <c r="D4448" i="32"/>
  <c r="H4448" i="32"/>
  <c r="L4448" i="32"/>
  <c r="B4444" i="32"/>
  <c r="F4444" i="32"/>
  <c r="J4444" i="32"/>
  <c r="D4444" i="32"/>
  <c r="H4444" i="32"/>
  <c r="L4444" i="32"/>
  <c r="B4440" i="32"/>
  <c r="F4440" i="32"/>
  <c r="J4440" i="32"/>
  <c r="D4440" i="32"/>
  <c r="H4440" i="32"/>
  <c r="L4440" i="32"/>
  <c r="B4436" i="32"/>
  <c r="F4436" i="32"/>
  <c r="J4436" i="32"/>
  <c r="D4436" i="32"/>
  <c r="H4436" i="32"/>
  <c r="L4436" i="32"/>
  <c r="B4432" i="32"/>
  <c r="F4432" i="32"/>
  <c r="J4432" i="32"/>
  <c r="D4432" i="32"/>
  <c r="H4432" i="32"/>
  <c r="L4432" i="32"/>
  <c r="B4428" i="32"/>
  <c r="F4428" i="32"/>
  <c r="J4428" i="32"/>
  <c r="D4428" i="32"/>
  <c r="H4428" i="32"/>
  <c r="L4428" i="32"/>
  <c r="B4424" i="32"/>
  <c r="F4424" i="32"/>
  <c r="J4424" i="32"/>
  <c r="D4424" i="32"/>
  <c r="H4424" i="32"/>
  <c r="L4424" i="32"/>
  <c r="B4420" i="32"/>
  <c r="F4420" i="32"/>
  <c r="J4420" i="32"/>
  <c r="D4420" i="32"/>
  <c r="H4420" i="32"/>
  <c r="L4420" i="32"/>
  <c r="B4416" i="32"/>
  <c r="F4416" i="32"/>
  <c r="J4416" i="32"/>
  <c r="D4416" i="32"/>
  <c r="H4416" i="32"/>
  <c r="L4416" i="32"/>
  <c r="B4412" i="32"/>
  <c r="F4412" i="32"/>
  <c r="J4412" i="32"/>
  <c r="D4412" i="32"/>
  <c r="H4412" i="32"/>
  <c r="L4412" i="32"/>
  <c r="B4408" i="32"/>
  <c r="F4408" i="32"/>
  <c r="J4408" i="32"/>
  <c r="D4408" i="32"/>
  <c r="H4408" i="32"/>
  <c r="L4408" i="32"/>
  <c r="B4404" i="32"/>
  <c r="F4404" i="32"/>
  <c r="J4404" i="32"/>
  <c r="D4404" i="32"/>
  <c r="H4404" i="32"/>
  <c r="L4404" i="32"/>
  <c r="B4400" i="32"/>
  <c r="F4400" i="32"/>
  <c r="J4400" i="32"/>
  <c r="D4400" i="32"/>
  <c r="H4400" i="32"/>
  <c r="L4400" i="32"/>
  <c r="B4396" i="32"/>
  <c r="F4396" i="32"/>
  <c r="J4396" i="32"/>
  <c r="D4396" i="32"/>
  <c r="H4396" i="32"/>
  <c r="L4396" i="32"/>
  <c r="B4392" i="32"/>
  <c r="F4392" i="32"/>
  <c r="J4392" i="32"/>
  <c r="D4392" i="32"/>
  <c r="H4392" i="32"/>
  <c r="L4392" i="32"/>
  <c r="B4388" i="32"/>
  <c r="F4388" i="32"/>
  <c r="J4388" i="32"/>
  <c r="D4388" i="32"/>
  <c r="H4388" i="32"/>
  <c r="L4388" i="32"/>
  <c r="B4384" i="32"/>
  <c r="F4384" i="32"/>
  <c r="J4384" i="32"/>
  <c r="D4384" i="32"/>
  <c r="H4384" i="32"/>
  <c r="L4384" i="32"/>
  <c r="B4380" i="32"/>
  <c r="F4380" i="32"/>
  <c r="J4380" i="32"/>
  <c r="D4380" i="32"/>
  <c r="H4380" i="32"/>
  <c r="L4380" i="32"/>
  <c r="B4376" i="32"/>
  <c r="F4376" i="32"/>
  <c r="J4376" i="32"/>
  <c r="D4376" i="32"/>
  <c r="H4376" i="32"/>
  <c r="L4376" i="32"/>
  <c r="B4372" i="32"/>
  <c r="F4372" i="32"/>
  <c r="J4372" i="32"/>
  <c r="D4372" i="32"/>
  <c r="H4372" i="32"/>
  <c r="L4372" i="32"/>
  <c r="B4368" i="32"/>
  <c r="F4368" i="32"/>
  <c r="J4368" i="32"/>
  <c r="D4368" i="32"/>
  <c r="H4368" i="32"/>
  <c r="L4368" i="32"/>
  <c r="B4364" i="32"/>
  <c r="F4364" i="32"/>
  <c r="J4364" i="32"/>
  <c r="D4364" i="32"/>
  <c r="H4364" i="32"/>
  <c r="L4364" i="32"/>
  <c r="B4360" i="32"/>
  <c r="F4360" i="32"/>
  <c r="J4360" i="32"/>
  <c r="D4360" i="32"/>
  <c r="H4360" i="32"/>
  <c r="L4360" i="32"/>
  <c r="B4356" i="32"/>
  <c r="F4356" i="32"/>
  <c r="J4356" i="32"/>
  <c r="D4356" i="32"/>
  <c r="H4356" i="32"/>
  <c r="L4356" i="32"/>
  <c r="B4352" i="32"/>
  <c r="F4352" i="32"/>
  <c r="J4352" i="32"/>
  <c r="D4352" i="32"/>
  <c r="H4352" i="32"/>
  <c r="L4352" i="32"/>
  <c r="B4348" i="32"/>
  <c r="F4348" i="32"/>
  <c r="J4348" i="32"/>
  <c r="D4348" i="32"/>
  <c r="H4348" i="32"/>
  <c r="L4348" i="32"/>
  <c r="B4344" i="32"/>
  <c r="F4344" i="32"/>
  <c r="J4344" i="32"/>
  <c r="D4344" i="32"/>
  <c r="H4344" i="32"/>
  <c r="L4344" i="32"/>
  <c r="B4340" i="32"/>
  <c r="F4340" i="32"/>
  <c r="J4340" i="32"/>
  <c r="D4340" i="32"/>
  <c r="H4340" i="32"/>
  <c r="L4340" i="32"/>
  <c r="B4336" i="32"/>
  <c r="F4336" i="32"/>
  <c r="J4336" i="32"/>
  <c r="D4336" i="32"/>
  <c r="H4336" i="32"/>
  <c r="L4336" i="32"/>
  <c r="B4332" i="32"/>
  <c r="F4332" i="32"/>
  <c r="J4332" i="32"/>
  <c r="D4332" i="32"/>
  <c r="H4332" i="32"/>
  <c r="L4332" i="32"/>
  <c r="B4328" i="32"/>
  <c r="F4328" i="32"/>
  <c r="J4328" i="32"/>
  <c r="D4328" i="32"/>
  <c r="H4328" i="32"/>
  <c r="L4328" i="32"/>
  <c r="B4324" i="32"/>
  <c r="F4324" i="32"/>
  <c r="J4324" i="32"/>
  <c r="D4324" i="32"/>
  <c r="H4324" i="32"/>
  <c r="L4324" i="32"/>
  <c r="B4320" i="32"/>
  <c r="F4320" i="32"/>
  <c r="J4320" i="32"/>
  <c r="D4320" i="32"/>
  <c r="H4320" i="32"/>
  <c r="L4320" i="32"/>
  <c r="B4316" i="32"/>
  <c r="F4316" i="32"/>
  <c r="J4316" i="32"/>
  <c r="D4316" i="32"/>
  <c r="H4316" i="32"/>
  <c r="L4316" i="32"/>
  <c r="B4312" i="32"/>
  <c r="F4312" i="32"/>
  <c r="J4312" i="32"/>
  <c r="D4312" i="32"/>
  <c r="H4312" i="32"/>
  <c r="L4312" i="32"/>
  <c r="B4308" i="32"/>
  <c r="F4308" i="32"/>
  <c r="J4308" i="32"/>
  <c r="D4308" i="32"/>
  <c r="H4308" i="32"/>
  <c r="L4308" i="32"/>
  <c r="B4304" i="32"/>
  <c r="F4304" i="32"/>
  <c r="J4304" i="32"/>
  <c r="D4304" i="32"/>
  <c r="H4304" i="32"/>
  <c r="L4304" i="32"/>
  <c r="B4300" i="32"/>
  <c r="F4300" i="32"/>
  <c r="J4300" i="32"/>
  <c r="D4300" i="32"/>
  <c r="H4300" i="32"/>
  <c r="L4300" i="32"/>
  <c r="B4296" i="32"/>
  <c r="F4296" i="32"/>
  <c r="J4296" i="32"/>
  <c r="D4296" i="32"/>
  <c r="H4296" i="32"/>
  <c r="L4296" i="32"/>
  <c r="B4292" i="32"/>
  <c r="F4292" i="32"/>
  <c r="J4292" i="32"/>
  <c r="D4292" i="32"/>
  <c r="H4292" i="32"/>
  <c r="L4292" i="32"/>
  <c r="B4288" i="32"/>
  <c r="F4288" i="32"/>
  <c r="J4288" i="32"/>
  <c r="D4288" i="32"/>
  <c r="H4288" i="32"/>
  <c r="L4288" i="32"/>
  <c r="B4284" i="32"/>
  <c r="F4284" i="32"/>
  <c r="J4284" i="32"/>
  <c r="D4284" i="32"/>
  <c r="H4284" i="32"/>
  <c r="L4284" i="32"/>
  <c r="B4280" i="32"/>
  <c r="F4280" i="32"/>
  <c r="J4280" i="32"/>
  <c r="D4280" i="32"/>
  <c r="H4280" i="32"/>
  <c r="L4280" i="32"/>
  <c r="B4276" i="32"/>
  <c r="F4276" i="32"/>
  <c r="J4276" i="32"/>
  <c r="D4276" i="32"/>
  <c r="H4276" i="32"/>
  <c r="L4276" i="32"/>
  <c r="B4272" i="32"/>
  <c r="F4272" i="32"/>
  <c r="J4272" i="32"/>
  <c r="D4272" i="32"/>
  <c r="H4272" i="32"/>
  <c r="L4272" i="32"/>
  <c r="B4268" i="32"/>
  <c r="F4268" i="32"/>
  <c r="J4268" i="32"/>
  <c r="D4268" i="32"/>
  <c r="H4268" i="32"/>
  <c r="L4268" i="32"/>
  <c r="B4264" i="32"/>
  <c r="F4264" i="32"/>
  <c r="J4264" i="32"/>
  <c r="D4264" i="32"/>
  <c r="H4264" i="32"/>
  <c r="L4264" i="32"/>
  <c r="B4260" i="32"/>
  <c r="F4260" i="32"/>
  <c r="J4260" i="32"/>
  <c r="D4260" i="32"/>
  <c r="H4260" i="32"/>
  <c r="L4260" i="32"/>
  <c r="B4256" i="32"/>
  <c r="F4256" i="32"/>
  <c r="J4256" i="32"/>
  <c r="D4256" i="32"/>
  <c r="H4256" i="32"/>
  <c r="L4256" i="32"/>
  <c r="B4252" i="32"/>
  <c r="F4252" i="32"/>
  <c r="J4252" i="32"/>
  <c r="D4252" i="32"/>
  <c r="H4252" i="32"/>
  <c r="L4252" i="32"/>
  <c r="B4248" i="32"/>
  <c r="F4248" i="32"/>
  <c r="J4248" i="32"/>
  <c r="D4248" i="32"/>
  <c r="H4248" i="32"/>
  <c r="L4248" i="32"/>
  <c r="B4244" i="32"/>
  <c r="F4244" i="32"/>
  <c r="J4244" i="32"/>
  <c r="D4244" i="32"/>
  <c r="H4244" i="32"/>
  <c r="L4244" i="32"/>
  <c r="B4240" i="32"/>
  <c r="F4240" i="32"/>
  <c r="J4240" i="32"/>
  <c r="D4240" i="32"/>
  <c r="H4240" i="32"/>
  <c r="L4240" i="32"/>
  <c r="B4236" i="32"/>
  <c r="F4236" i="32"/>
  <c r="J4236" i="32"/>
  <c r="D4236" i="32"/>
  <c r="H4236" i="32"/>
  <c r="L4236" i="32"/>
  <c r="B4232" i="32"/>
  <c r="F4232" i="32"/>
  <c r="J4232" i="32"/>
  <c r="D4232" i="32"/>
  <c r="H4232" i="32"/>
  <c r="L4232" i="32"/>
  <c r="B4228" i="32"/>
  <c r="F4228" i="32"/>
  <c r="J4228" i="32"/>
  <c r="D4228" i="32"/>
  <c r="H4228" i="32"/>
  <c r="L4228" i="32"/>
  <c r="B4224" i="32"/>
  <c r="F4224" i="32"/>
  <c r="J4224" i="32"/>
  <c r="D4224" i="32"/>
  <c r="H4224" i="32"/>
  <c r="L4224" i="32"/>
  <c r="B4220" i="32"/>
  <c r="F4220" i="32"/>
  <c r="J4220" i="32"/>
  <c r="D4220" i="32"/>
  <c r="H4220" i="32"/>
  <c r="L4220" i="32"/>
  <c r="B4216" i="32"/>
  <c r="F4216" i="32"/>
  <c r="J4216" i="32"/>
  <c r="D4216" i="32"/>
  <c r="H4216" i="32"/>
  <c r="L4216" i="32"/>
  <c r="B4212" i="32"/>
  <c r="F4212" i="32"/>
  <c r="J4212" i="32"/>
  <c r="D4212" i="32"/>
  <c r="H4212" i="32"/>
  <c r="L4212" i="32"/>
  <c r="B4208" i="32"/>
  <c r="F4208" i="32"/>
  <c r="J4208" i="32"/>
  <c r="D4208" i="32"/>
  <c r="H4208" i="32"/>
  <c r="L4208" i="32"/>
  <c r="B4204" i="32"/>
  <c r="F4204" i="32"/>
  <c r="J4204" i="32"/>
  <c r="D4204" i="32"/>
  <c r="H4204" i="32"/>
  <c r="L4204" i="32"/>
  <c r="B4200" i="32"/>
  <c r="F4200" i="32"/>
  <c r="J4200" i="32"/>
  <c r="D4200" i="32"/>
  <c r="H4200" i="32"/>
  <c r="L4200" i="32"/>
  <c r="B4196" i="32"/>
  <c r="F4196" i="32"/>
  <c r="J4196" i="32"/>
  <c r="D4196" i="32"/>
  <c r="H4196" i="32"/>
  <c r="L4196" i="32"/>
  <c r="B4192" i="32"/>
  <c r="F4192" i="32"/>
  <c r="J4192" i="32"/>
  <c r="D4192" i="32"/>
  <c r="H4192" i="32"/>
  <c r="L4192" i="32"/>
  <c r="B4188" i="32"/>
  <c r="F4188" i="32"/>
  <c r="J4188" i="32"/>
  <c r="D4188" i="32"/>
  <c r="H4188" i="32"/>
  <c r="L4188" i="32"/>
  <c r="B4184" i="32"/>
  <c r="F4184" i="32"/>
  <c r="J4184" i="32"/>
  <c r="D4184" i="32"/>
  <c r="H4184" i="32"/>
  <c r="L4184" i="32"/>
  <c r="B4180" i="32"/>
  <c r="F4180" i="32"/>
  <c r="J4180" i="32"/>
  <c r="D4180" i="32"/>
  <c r="H4180" i="32"/>
  <c r="L4180" i="32"/>
  <c r="B4176" i="32"/>
  <c r="F4176" i="32"/>
  <c r="J4176" i="32"/>
  <c r="D4176" i="32"/>
  <c r="H4176" i="32"/>
  <c r="L4176" i="32"/>
  <c r="B4172" i="32"/>
  <c r="F4172" i="32"/>
  <c r="J4172" i="32"/>
  <c r="D4172" i="32"/>
  <c r="H4172" i="32"/>
  <c r="L4172" i="32"/>
  <c r="B4168" i="32"/>
  <c r="F4168" i="32"/>
  <c r="J4168" i="32"/>
  <c r="D4168" i="32"/>
  <c r="H4168" i="32"/>
  <c r="L4168" i="32"/>
  <c r="B4164" i="32"/>
  <c r="F4164" i="32"/>
  <c r="J4164" i="32"/>
  <c r="D4164" i="32"/>
  <c r="H4164" i="32"/>
  <c r="L4164" i="32"/>
  <c r="B4160" i="32"/>
  <c r="F4160" i="32"/>
  <c r="J4160" i="32"/>
  <c r="D4160" i="32"/>
  <c r="H4160" i="32"/>
  <c r="L4160" i="32"/>
  <c r="B4156" i="32"/>
  <c r="F4156" i="32"/>
  <c r="J4156" i="32"/>
  <c r="D4156" i="32"/>
  <c r="H4156" i="32"/>
  <c r="L4156" i="32"/>
  <c r="B4152" i="32"/>
  <c r="F4152" i="32"/>
  <c r="J4152" i="32"/>
  <c r="D4152" i="32"/>
  <c r="H4152" i="32"/>
  <c r="L4152" i="32"/>
  <c r="B4148" i="32"/>
  <c r="F4148" i="32"/>
  <c r="J4148" i="32"/>
  <c r="D4148" i="32"/>
  <c r="H4148" i="32"/>
  <c r="L4148" i="32"/>
  <c r="B4144" i="32"/>
  <c r="F4144" i="32"/>
  <c r="J4144" i="32"/>
  <c r="D4144" i="32"/>
  <c r="H4144" i="32"/>
  <c r="L4144" i="32"/>
  <c r="B4140" i="32"/>
  <c r="F4140" i="32"/>
  <c r="J4140" i="32"/>
  <c r="D4140" i="32"/>
  <c r="H4140" i="32"/>
  <c r="L4140" i="32"/>
  <c r="B4136" i="32"/>
  <c r="F4136" i="32"/>
  <c r="J4136" i="32"/>
  <c r="D4136" i="32"/>
  <c r="H4136" i="32"/>
  <c r="L4136" i="32"/>
  <c r="B4132" i="32"/>
  <c r="F4132" i="32"/>
  <c r="J4132" i="32"/>
  <c r="D4132" i="32"/>
  <c r="H4132" i="32"/>
  <c r="L4132" i="32"/>
  <c r="B4128" i="32"/>
  <c r="F4128" i="32"/>
  <c r="J4128" i="32"/>
  <c r="D4128" i="32"/>
  <c r="H4128" i="32"/>
  <c r="L4128" i="32"/>
  <c r="B4124" i="32"/>
  <c r="F4124" i="32"/>
  <c r="J4124" i="32"/>
  <c r="D4124" i="32"/>
  <c r="H4124" i="32"/>
  <c r="L4124" i="32"/>
  <c r="B4120" i="32"/>
  <c r="F4120" i="32"/>
  <c r="J4120" i="32"/>
  <c r="D4120" i="32"/>
  <c r="H4120" i="32"/>
  <c r="L4120" i="32"/>
  <c r="B4116" i="32"/>
  <c r="F4116" i="32"/>
  <c r="J4116" i="32"/>
  <c r="D4116" i="32"/>
  <c r="H4116" i="32"/>
  <c r="L4116" i="32"/>
  <c r="B4112" i="32"/>
  <c r="F4112" i="32"/>
  <c r="J4112" i="32"/>
  <c r="D4112" i="32"/>
  <c r="H4112" i="32"/>
  <c r="L4112" i="32"/>
  <c r="B4108" i="32"/>
  <c r="F4108" i="32"/>
  <c r="J4108" i="32"/>
  <c r="D4108" i="32"/>
  <c r="H4108" i="32"/>
  <c r="L4108" i="32"/>
  <c r="B4104" i="32"/>
  <c r="F4104" i="32"/>
  <c r="J4104" i="32"/>
  <c r="D4104" i="32"/>
  <c r="H4104" i="32"/>
  <c r="L4104" i="32"/>
  <c r="B4100" i="32"/>
  <c r="F4100" i="32"/>
  <c r="J4100" i="32"/>
  <c r="D4100" i="32"/>
  <c r="H4100" i="32"/>
  <c r="L4100" i="32"/>
  <c r="B4096" i="32"/>
  <c r="F4096" i="32"/>
  <c r="J4096" i="32"/>
  <c r="D4096" i="32"/>
  <c r="H4096" i="32"/>
  <c r="L4096" i="32"/>
  <c r="B4092" i="32"/>
  <c r="F4092" i="32"/>
  <c r="J4092" i="32"/>
  <c r="D4092" i="32"/>
  <c r="H4092" i="32"/>
  <c r="L4092" i="32"/>
  <c r="B4088" i="32"/>
  <c r="F4088" i="32"/>
  <c r="J4088" i="32"/>
  <c r="D4088" i="32"/>
  <c r="H4088" i="32"/>
  <c r="L4088" i="32"/>
  <c r="B4084" i="32"/>
  <c r="F4084" i="32"/>
  <c r="J4084" i="32"/>
  <c r="D4084" i="32"/>
  <c r="H4084" i="32"/>
  <c r="L4084" i="32"/>
  <c r="B4080" i="32"/>
  <c r="F4080" i="32"/>
  <c r="J4080" i="32"/>
  <c r="D4080" i="32"/>
  <c r="H4080" i="32"/>
  <c r="L4080" i="32"/>
  <c r="B4076" i="32"/>
  <c r="F4076" i="32"/>
  <c r="J4076" i="32"/>
  <c r="D4076" i="32"/>
  <c r="H4076" i="32"/>
  <c r="L4076" i="32"/>
  <c r="B4072" i="32"/>
  <c r="F4072" i="32"/>
  <c r="J4072" i="32"/>
  <c r="D4072" i="32"/>
  <c r="H4072" i="32"/>
  <c r="L4072" i="32"/>
  <c r="B4068" i="32"/>
  <c r="F4068" i="32"/>
  <c r="J4068" i="32"/>
  <c r="D4068" i="32"/>
  <c r="H4068" i="32"/>
  <c r="L4068" i="32"/>
  <c r="B4064" i="32"/>
  <c r="F4064" i="32"/>
  <c r="J4064" i="32"/>
  <c r="D4064" i="32"/>
  <c r="H4064" i="32"/>
  <c r="L4064" i="32"/>
  <c r="B4060" i="32"/>
  <c r="F4060" i="32"/>
  <c r="J4060" i="32"/>
  <c r="D4060" i="32"/>
  <c r="H4060" i="32"/>
  <c r="L4060" i="32"/>
  <c r="B4056" i="32"/>
  <c r="F4056" i="32"/>
  <c r="J4056" i="32"/>
  <c r="D4056" i="32"/>
  <c r="H4056" i="32"/>
  <c r="L4056" i="32"/>
  <c r="B4052" i="32"/>
  <c r="F4052" i="32"/>
  <c r="J4052" i="32"/>
  <c r="D4052" i="32"/>
  <c r="H4052" i="32"/>
  <c r="L4052" i="32"/>
  <c r="B4048" i="32"/>
  <c r="F4048" i="32"/>
  <c r="J4048" i="32"/>
  <c r="D4048" i="32"/>
  <c r="H4048" i="32"/>
  <c r="L4048" i="32"/>
  <c r="B4044" i="32"/>
  <c r="F4044" i="32"/>
  <c r="J4044" i="32"/>
  <c r="D4044" i="32"/>
  <c r="H4044" i="32"/>
  <c r="L4044" i="32"/>
  <c r="B4040" i="32"/>
  <c r="F4040" i="32"/>
  <c r="J4040" i="32"/>
  <c r="D4040" i="32"/>
  <c r="H4040" i="32"/>
  <c r="L4040" i="32"/>
  <c r="B4036" i="32"/>
  <c r="F4036" i="32"/>
  <c r="J4036" i="32"/>
  <c r="D4036" i="32"/>
  <c r="H4036" i="32"/>
  <c r="L4036" i="32"/>
  <c r="B4032" i="32"/>
  <c r="F4032" i="32"/>
  <c r="J4032" i="32"/>
  <c r="D4032" i="32"/>
  <c r="H4032" i="32"/>
  <c r="L4032" i="32"/>
  <c r="B4028" i="32"/>
  <c r="F4028" i="32"/>
  <c r="J4028" i="32"/>
  <c r="D4028" i="32"/>
  <c r="H4028" i="32"/>
  <c r="L4028" i="32"/>
  <c r="B4024" i="32"/>
  <c r="F4024" i="32"/>
  <c r="J4024" i="32"/>
  <c r="D4024" i="32"/>
  <c r="H4024" i="32"/>
  <c r="L4024" i="32"/>
  <c r="B4020" i="32"/>
  <c r="F4020" i="32"/>
  <c r="J4020" i="32"/>
  <c r="D4020" i="32"/>
  <c r="H4020" i="32"/>
  <c r="L4020" i="32"/>
  <c r="B4016" i="32"/>
  <c r="F4016" i="32"/>
  <c r="J4016" i="32"/>
  <c r="D4016" i="32"/>
  <c r="H4016" i="32"/>
  <c r="L4016" i="32"/>
  <c r="B4012" i="32"/>
  <c r="F4012" i="32"/>
  <c r="J4012" i="32"/>
  <c r="D4012" i="32"/>
  <c r="H4012" i="32"/>
  <c r="L4012" i="32"/>
  <c r="B4008" i="32"/>
  <c r="F4008" i="32"/>
  <c r="J4008" i="32"/>
  <c r="D4008" i="32"/>
  <c r="H4008" i="32"/>
  <c r="L4008" i="32"/>
  <c r="B4004" i="32"/>
  <c r="F4004" i="32"/>
  <c r="J4004" i="32"/>
  <c r="D4004" i="32"/>
  <c r="H4004" i="32"/>
  <c r="L4004" i="32"/>
  <c r="B4000" i="32"/>
  <c r="F4000" i="32"/>
  <c r="J4000" i="32"/>
  <c r="D4000" i="32"/>
  <c r="H4000" i="32"/>
  <c r="L4000" i="32"/>
  <c r="B3996" i="32"/>
  <c r="F3996" i="32"/>
  <c r="J3996" i="32"/>
  <c r="D3996" i="32"/>
  <c r="H3996" i="32"/>
  <c r="L3996" i="32"/>
  <c r="B3992" i="32"/>
  <c r="F3992" i="32"/>
  <c r="J3992" i="32"/>
  <c r="D3992" i="32"/>
  <c r="H3992" i="32"/>
  <c r="L3992" i="32"/>
  <c r="B3988" i="32"/>
  <c r="F3988" i="32"/>
  <c r="J3988" i="32"/>
  <c r="D3988" i="32"/>
  <c r="H3988" i="32"/>
  <c r="L3988" i="32"/>
  <c r="B3984" i="32"/>
  <c r="F3984" i="32"/>
  <c r="J3984" i="32"/>
  <c r="D3984" i="32"/>
  <c r="H3984" i="32"/>
  <c r="L3984" i="32"/>
  <c r="B3980" i="32"/>
  <c r="F3980" i="32"/>
  <c r="J3980" i="32"/>
  <c r="D3980" i="32"/>
  <c r="H3980" i="32"/>
  <c r="L3980" i="32"/>
  <c r="B3976" i="32"/>
  <c r="F3976" i="32"/>
  <c r="J3976" i="32"/>
  <c r="D3976" i="32"/>
  <c r="H3976" i="32"/>
  <c r="L3976" i="32"/>
  <c r="B3972" i="32"/>
  <c r="F3972" i="32"/>
  <c r="J3972" i="32"/>
  <c r="D3972" i="32"/>
  <c r="H3972" i="32"/>
  <c r="L3972" i="32"/>
  <c r="B3968" i="32"/>
  <c r="F3968" i="32"/>
  <c r="J3968" i="32"/>
  <c r="D3968" i="32"/>
  <c r="H3968" i="32"/>
  <c r="L3968" i="32"/>
  <c r="B3964" i="32"/>
  <c r="F3964" i="32"/>
  <c r="J3964" i="32"/>
  <c r="D3964" i="32"/>
  <c r="H3964" i="32"/>
  <c r="L3964" i="32"/>
  <c r="B3960" i="32"/>
  <c r="F3960" i="32"/>
  <c r="J3960" i="32"/>
  <c r="D3960" i="32"/>
  <c r="H3960" i="32"/>
  <c r="L3960" i="32"/>
  <c r="B3956" i="32"/>
  <c r="F3956" i="32"/>
  <c r="J3956" i="32"/>
  <c r="D3956" i="32"/>
  <c r="H3956" i="32"/>
  <c r="L3956" i="32"/>
  <c r="B3952" i="32"/>
  <c r="F3952" i="32"/>
  <c r="J3952" i="32"/>
  <c r="D3952" i="32"/>
  <c r="H3952" i="32"/>
  <c r="L3952" i="32"/>
  <c r="B3948" i="32"/>
  <c r="F3948" i="32"/>
  <c r="J3948" i="32"/>
  <c r="D3948" i="32"/>
  <c r="H3948" i="32"/>
  <c r="L3948" i="32"/>
  <c r="B3944" i="32"/>
  <c r="F3944" i="32"/>
  <c r="J3944" i="32"/>
  <c r="D3944" i="32"/>
  <c r="H3944" i="32"/>
  <c r="L3944" i="32"/>
  <c r="B3940" i="32"/>
  <c r="F3940" i="32"/>
  <c r="J3940" i="32"/>
  <c r="D3940" i="32"/>
  <c r="H3940" i="32"/>
  <c r="L3940" i="32"/>
  <c r="B3936" i="32"/>
  <c r="F3936" i="32"/>
  <c r="J3936" i="32"/>
  <c r="D3936" i="32"/>
  <c r="H3936" i="32"/>
  <c r="L3936" i="32"/>
  <c r="B3932" i="32"/>
  <c r="F3932" i="32"/>
  <c r="J3932" i="32"/>
  <c r="D3932" i="32"/>
  <c r="H3932" i="32"/>
  <c r="L3932" i="32"/>
  <c r="E3928" i="32"/>
  <c r="I3928" i="32"/>
  <c r="F3928" i="32"/>
  <c r="K3928" i="32"/>
  <c r="C3928" i="32"/>
  <c r="H3928" i="32"/>
  <c r="E3924" i="32"/>
  <c r="I3924" i="32"/>
  <c r="D3924" i="32"/>
  <c r="H3924" i="32"/>
  <c r="L3924" i="32"/>
  <c r="C3924" i="32"/>
  <c r="K3924" i="32"/>
  <c r="G3924" i="32"/>
  <c r="E3920" i="32"/>
  <c r="I3920" i="32"/>
  <c r="D3920" i="32"/>
  <c r="H3920" i="32"/>
  <c r="L3920" i="32"/>
  <c r="G3920" i="32"/>
  <c r="C3920" i="32"/>
  <c r="K3920" i="32"/>
  <c r="E3916" i="32"/>
  <c r="I3916" i="32"/>
  <c r="D3916" i="32"/>
  <c r="H3916" i="32"/>
  <c r="L3916" i="32"/>
  <c r="C3916" i="32"/>
  <c r="K3916" i="32"/>
  <c r="G3916" i="32"/>
  <c r="E3912" i="32"/>
  <c r="I3912" i="32"/>
  <c r="B3912" i="32"/>
  <c r="F3912" i="32"/>
  <c r="D3912" i="32"/>
  <c r="H3912" i="32"/>
  <c r="L3912" i="32"/>
  <c r="G3912" i="32"/>
  <c r="K3912" i="32"/>
  <c r="E3908" i="32"/>
  <c r="I3908" i="32"/>
  <c r="B3908" i="32"/>
  <c r="F3908" i="32"/>
  <c r="J3908" i="32"/>
  <c r="D3908" i="32"/>
  <c r="H3908" i="32"/>
  <c r="L3908" i="32"/>
  <c r="C3908" i="32"/>
  <c r="K3908" i="32"/>
  <c r="E3904" i="32"/>
  <c r="I3904" i="32"/>
  <c r="B3904" i="32"/>
  <c r="F3904" i="32"/>
  <c r="J3904" i="32"/>
  <c r="D3904" i="32"/>
  <c r="H3904" i="32"/>
  <c r="L3904" i="32"/>
  <c r="G3904" i="32"/>
  <c r="E3900" i="32"/>
  <c r="I3900" i="32"/>
  <c r="B3900" i="32"/>
  <c r="F3900" i="32"/>
  <c r="J3900" i="32"/>
  <c r="D3900" i="32"/>
  <c r="H3900" i="32"/>
  <c r="L3900" i="32"/>
  <c r="K3900" i="32"/>
  <c r="C3900" i="32"/>
  <c r="E3896" i="32"/>
  <c r="I3896" i="32"/>
  <c r="B3896" i="32"/>
  <c r="F3896" i="32"/>
  <c r="J3896" i="32"/>
  <c r="D3896" i="32"/>
  <c r="H3896" i="32"/>
  <c r="L3896" i="32"/>
  <c r="G3896" i="32"/>
  <c r="E3892" i="32"/>
  <c r="I3892" i="32"/>
  <c r="B3892" i="32"/>
  <c r="F3892" i="32"/>
  <c r="J3892" i="32"/>
  <c r="D3892" i="32"/>
  <c r="H3892" i="32"/>
  <c r="L3892" i="32"/>
  <c r="C3892" i="32"/>
  <c r="K3892" i="32"/>
  <c r="E3888" i="32"/>
  <c r="I3888" i="32"/>
  <c r="B3888" i="32"/>
  <c r="F3888" i="32"/>
  <c r="J3888" i="32"/>
  <c r="D3888" i="32"/>
  <c r="H3888" i="32"/>
  <c r="L3888" i="32"/>
  <c r="G3888" i="32"/>
  <c r="E3884" i="32"/>
  <c r="I3884" i="32"/>
  <c r="B3884" i="32"/>
  <c r="F3884" i="32"/>
  <c r="J3884" i="32"/>
  <c r="D3884" i="32"/>
  <c r="H3884" i="32"/>
  <c r="L3884" i="32"/>
  <c r="K3884" i="32"/>
  <c r="C3884" i="32"/>
  <c r="E3880" i="32"/>
  <c r="I3880" i="32"/>
  <c r="B3880" i="32"/>
  <c r="F3880" i="32"/>
  <c r="J3880" i="32"/>
  <c r="D3880" i="32"/>
  <c r="H3880" i="32"/>
  <c r="L3880" i="32"/>
  <c r="G3880" i="32"/>
  <c r="E3876" i="32"/>
  <c r="I3876" i="32"/>
  <c r="B3876" i="32"/>
  <c r="F3876" i="32"/>
  <c r="J3876" i="32"/>
  <c r="D3876" i="32"/>
  <c r="H3876" i="32"/>
  <c r="L3876" i="32"/>
  <c r="C3876" i="32"/>
  <c r="K3876" i="32"/>
  <c r="E3872" i="32"/>
  <c r="I3872" i="32"/>
  <c r="B3872" i="32"/>
  <c r="F3872" i="32"/>
  <c r="J3872" i="32"/>
  <c r="D3872" i="32"/>
  <c r="H3872" i="32"/>
  <c r="L3872" i="32"/>
  <c r="G3872" i="32"/>
  <c r="E3868" i="32"/>
  <c r="I3868" i="32"/>
  <c r="B3868" i="32"/>
  <c r="F3868" i="32"/>
  <c r="J3868" i="32"/>
  <c r="D3868" i="32"/>
  <c r="H3868" i="32"/>
  <c r="L3868" i="32"/>
  <c r="K3868" i="32"/>
  <c r="C3868" i="32"/>
  <c r="E3864" i="32"/>
  <c r="I3864" i="32"/>
  <c r="B3864" i="32"/>
  <c r="F3864" i="32"/>
  <c r="J3864" i="32"/>
  <c r="D3864" i="32"/>
  <c r="H3864" i="32"/>
  <c r="L3864" i="32"/>
  <c r="G3864" i="32"/>
  <c r="E3860" i="32"/>
  <c r="I3860" i="32"/>
  <c r="B3860" i="32"/>
  <c r="F3860" i="32"/>
  <c r="J3860" i="32"/>
  <c r="D3860" i="32"/>
  <c r="H3860" i="32"/>
  <c r="L3860" i="32"/>
  <c r="C3860" i="32"/>
  <c r="K3860" i="32"/>
  <c r="E3856" i="32"/>
  <c r="I3856" i="32"/>
  <c r="B3856" i="32"/>
  <c r="F3856" i="32"/>
  <c r="J3856" i="32"/>
  <c r="D3856" i="32"/>
  <c r="H3856" i="32"/>
  <c r="L3856" i="32"/>
  <c r="G3856" i="32"/>
  <c r="E3852" i="32"/>
  <c r="I3852" i="32"/>
  <c r="B3852" i="32"/>
  <c r="F3852" i="32"/>
  <c r="J3852" i="32"/>
  <c r="D3852" i="32"/>
  <c r="H3852" i="32"/>
  <c r="L3852" i="32"/>
  <c r="K3852" i="32"/>
  <c r="C3852" i="32"/>
  <c r="E3848" i="32"/>
  <c r="I3848" i="32"/>
  <c r="B3848" i="32"/>
  <c r="F3848" i="32"/>
  <c r="J3848" i="32"/>
  <c r="D3848" i="32"/>
  <c r="H3848" i="32"/>
  <c r="L3848" i="32"/>
  <c r="G3848" i="32"/>
  <c r="E3844" i="32"/>
  <c r="I3844" i="32"/>
  <c r="B3844" i="32"/>
  <c r="F3844" i="32"/>
  <c r="J3844" i="32"/>
  <c r="D3844" i="32"/>
  <c r="H3844" i="32"/>
  <c r="L3844" i="32"/>
  <c r="C3844" i="32"/>
  <c r="K3844" i="32"/>
  <c r="E3840" i="32"/>
  <c r="I3840" i="32"/>
  <c r="B3840" i="32"/>
  <c r="F3840" i="32"/>
  <c r="J3840" i="32"/>
  <c r="D3840" i="32"/>
  <c r="H3840" i="32"/>
  <c r="L3840" i="32"/>
  <c r="G3840" i="32"/>
  <c r="E3836" i="32"/>
  <c r="I3836" i="32"/>
  <c r="B3836" i="32"/>
  <c r="F3836" i="32"/>
  <c r="J3836" i="32"/>
  <c r="D3836" i="32"/>
  <c r="H3836" i="32"/>
  <c r="L3836" i="32"/>
  <c r="K3836" i="32"/>
  <c r="C3836" i="32"/>
  <c r="E3832" i="32"/>
  <c r="I3832" i="32"/>
  <c r="B3832" i="32"/>
  <c r="F3832" i="32"/>
  <c r="J3832" i="32"/>
  <c r="D3832" i="32"/>
  <c r="H3832" i="32"/>
  <c r="L3832" i="32"/>
  <c r="G3832" i="32"/>
  <c r="E3828" i="32"/>
  <c r="I3828" i="32"/>
  <c r="B3828" i="32"/>
  <c r="F3828" i="32"/>
  <c r="J3828" i="32"/>
  <c r="D3828" i="32"/>
  <c r="H3828" i="32"/>
  <c r="L3828" i="32"/>
  <c r="C3828" i="32"/>
  <c r="K3828" i="32"/>
  <c r="E3824" i="32"/>
  <c r="I3824" i="32"/>
  <c r="B3824" i="32"/>
  <c r="F3824" i="32"/>
  <c r="J3824" i="32"/>
  <c r="D3824" i="32"/>
  <c r="H3824" i="32"/>
  <c r="L3824" i="32"/>
  <c r="G3824" i="32"/>
  <c r="E3820" i="32"/>
  <c r="I3820" i="32"/>
  <c r="B3820" i="32"/>
  <c r="F3820" i="32"/>
  <c r="J3820" i="32"/>
  <c r="D3820" i="32"/>
  <c r="H3820" i="32"/>
  <c r="L3820" i="32"/>
  <c r="K3820" i="32"/>
  <c r="C3820" i="32"/>
  <c r="E3816" i="32"/>
  <c r="I3816" i="32"/>
  <c r="B3816" i="32"/>
  <c r="F3816" i="32"/>
  <c r="J3816" i="32"/>
  <c r="D3816" i="32"/>
  <c r="H3816" i="32"/>
  <c r="L3816" i="32"/>
  <c r="G3816" i="32"/>
  <c r="E3812" i="32"/>
  <c r="I3812" i="32"/>
  <c r="B3812" i="32"/>
  <c r="F3812" i="32"/>
  <c r="J3812" i="32"/>
  <c r="D3812" i="32"/>
  <c r="H3812" i="32"/>
  <c r="L3812" i="32"/>
  <c r="C3812" i="32"/>
  <c r="K3812" i="32"/>
  <c r="E3808" i="32"/>
  <c r="I3808" i="32"/>
  <c r="B3808" i="32"/>
  <c r="F3808" i="32"/>
  <c r="J3808" i="32"/>
  <c r="D3808" i="32"/>
  <c r="H3808" i="32"/>
  <c r="L3808" i="32"/>
  <c r="G3808" i="32"/>
  <c r="E3804" i="32"/>
  <c r="I3804" i="32"/>
  <c r="B3804" i="32"/>
  <c r="F3804" i="32"/>
  <c r="J3804" i="32"/>
  <c r="D3804" i="32"/>
  <c r="H3804" i="32"/>
  <c r="L3804" i="32"/>
  <c r="K3804" i="32"/>
  <c r="C3804" i="32"/>
  <c r="E3800" i="32"/>
  <c r="I3800" i="32"/>
  <c r="B3800" i="32"/>
  <c r="F3800" i="32"/>
  <c r="J3800" i="32"/>
  <c r="D3800" i="32"/>
  <c r="H3800" i="32"/>
  <c r="L3800" i="32"/>
  <c r="G3800" i="32"/>
  <c r="E3796" i="32"/>
  <c r="I3796" i="32"/>
  <c r="B3796" i="32"/>
  <c r="F3796" i="32"/>
  <c r="J3796" i="32"/>
  <c r="D3796" i="32"/>
  <c r="H3796" i="32"/>
  <c r="L3796" i="32"/>
  <c r="C3796" i="32"/>
  <c r="K3796" i="32"/>
  <c r="E3792" i="32"/>
  <c r="I3792" i="32"/>
  <c r="B3792" i="32"/>
  <c r="F3792" i="32"/>
  <c r="J3792" i="32"/>
  <c r="D3792" i="32"/>
  <c r="H3792" i="32"/>
  <c r="L3792" i="32"/>
  <c r="G3792" i="32"/>
  <c r="E3788" i="32"/>
  <c r="I3788" i="32"/>
  <c r="B3788" i="32"/>
  <c r="F3788" i="32"/>
  <c r="J3788" i="32"/>
  <c r="D3788" i="32"/>
  <c r="H3788" i="32"/>
  <c r="L3788" i="32"/>
  <c r="K3788" i="32"/>
  <c r="C3788" i="32"/>
  <c r="E3784" i="32"/>
  <c r="I3784" i="32"/>
  <c r="B3784" i="32"/>
  <c r="F3784" i="32"/>
  <c r="J3784" i="32"/>
  <c r="D3784" i="32"/>
  <c r="H3784" i="32"/>
  <c r="L3784" i="32"/>
  <c r="G3784" i="32"/>
  <c r="E3780" i="32"/>
  <c r="I3780" i="32"/>
  <c r="B3780" i="32"/>
  <c r="F3780" i="32"/>
  <c r="J3780" i="32"/>
  <c r="D3780" i="32"/>
  <c r="H3780" i="32"/>
  <c r="L3780" i="32"/>
  <c r="C3780" i="32"/>
  <c r="K3780" i="32"/>
  <c r="E3776" i="32"/>
  <c r="I3776" i="32"/>
  <c r="B3776" i="32"/>
  <c r="F3776" i="32"/>
  <c r="J3776" i="32"/>
  <c r="D3776" i="32"/>
  <c r="H3776" i="32"/>
  <c r="L3776" i="32"/>
  <c r="G3776" i="32"/>
  <c r="E3772" i="32"/>
  <c r="I3772" i="32"/>
  <c r="B3772" i="32"/>
  <c r="F3772" i="32"/>
  <c r="J3772" i="32"/>
  <c r="D3772" i="32"/>
  <c r="H3772" i="32"/>
  <c r="L3772" i="32"/>
  <c r="K3772" i="32"/>
  <c r="C3772" i="32"/>
  <c r="E3768" i="32"/>
  <c r="I3768" i="32"/>
  <c r="B3768" i="32"/>
  <c r="F3768" i="32"/>
  <c r="J3768" i="32"/>
  <c r="D3768" i="32"/>
  <c r="H3768" i="32"/>
  <c r="L3768" i="32"/>
  <c r="G3768" i="32"/>
  <c r="E3764" i="32"/>
  <c r="I3764" i="32"/>
  <c r="B3764" i="32"/>
  <c r="F3764" i="32"/>
  <c r="J3764" i="32"/>
  <c r="D3764" i="32"/>
  <c r="H3764" i="32"/>
  <c r="L3764" i="32"/>
  <c r="C3764" i="32"/>
  <c r="K3764" i="32"/>
  <c r="E3760" i="32"/>
  <c r="I3760" i="32"/>
  <c r="B3760" i="32"/>
  <c r="F3760" i="32"/>
  <c r="J3760" i="32"/>
  <c r="D3760" i="32"/>
  <c r="H3760" i="32"/>
  <c r="L3760" i="32"/>
  <c r="G3760" i="32"/>
  <c r="E3756" i="32"/>
  <c r="I3756" i="32"/>
  <c r="B3756" i="32"/>
  <c r="F3756" i="32"/>
  <c r="J3756" i="32"/>
  <c r="D3756" i="32"/>
  <c r="H3756" i="32"/>
  <c r="L3756" i="32"/>
  <c r="K3756" i="32"/>
  <c r="C3756" i="32"/>
  <c r="E3752" i="32"/>
  <c r="I3752" i="32"/>
  <c r="B3752" i="32"/>
  <c r="F3752" i="32"/>
  <c r="J3752" i="32"/>
  <c r="D3752" i="32"/>
  <c r="H3752" i="32"/>
  <c r="L3752" i="32"/>
  <c r="G3752" i="32"/>
  <c r="E3748" i="32"/>
  <c r="I3748" i="32"/>
  <c r="B3748" i="32"/>
  <c r="F3748" i="32"/>
  <c r="J3748" i="32"/>
  <c r="D3748" i="32"/>
  <c r="H3748" i="32"/>
  <c r="L3748" i="32"/>
  <c r="C3748" i="32"/>
  <c r="K3748" i="32"/>
  <c r="E3744" i="32"/>
  <c r="I3744" i="32"/>
  <c r="B3744" i="32"/>
  <c r="F3744" i="32"/>
  <c r="J3744" i="32"/>
  <c r="D3744" i="32"/>
  <c r="H3744" i="32"/>
  <c r="L3744" i="32"/>
  <c r="G3744" i="32"/>
  <c r="E3740" i="32"/>
  <c r="I3740" i="32"/>
  <c r="B3740" i="32"/>
  <c r="F3740" i="32"/>
  <c r="J3740" i="32"/>
  <c r="D3740" i="32"/>
  <c r="H3740" i="32"/>
  <c r="L3740" i="32"/>
  <c r="K3740" i="32"/>
  <c r="C3740" i="32"/>
  <c r="E3736" i="32"/>
  <c r="I3736" i="32"/>
  <c r="B3736" i="32"/>
  <c r="F3736" i="32"/>
  <c r="J3736" i="32"/>
  <c r="D3736" i="32"/>
  <c r="H3736" i="32"/>
  <c r="L3736" i="32"/>
  <c r="G3736" i="32"/>
  <c r="E3732" i="32"/>
  <c r="I3732" i="32"/>
  <c r="B3732" i="32"/>
  <c r="F3732" i="32"/>
  <c r="J3732" i="32"/>
  <c r="D3732" i="32"/>
  <c r="H3732" i="32"/>
  <c r="L3732" i="32"/>
  <c r="C3732" i="32"/>
  <c r="K3732" i="32"/>
  <c r="E3728" i="32"/>
  <c r="I3728" i="32"/>
  <c r="B3728" i="32"/>
  <c r="F3728" i="32"/>
  <c r="J3728" i="32"/>
  <c r="D3728" i="32"/>
  <c r="H3728" i="32"/>
  <c r="L3728" i="32"/>
  <c r="G3728" i="32"/>
  <c r="E3724" i="32"/>
  <c r="I3724" i="32"/>
  <c r="B3724" i="32"/>
  <c r="F3724" i="32"/>
  <c r="J3724" i="32"/>
  <c r="D3724" i="32"/>
  <c r="H3724" i="32"/>
  <c r="L3724" i="32"/>
  <c r="K3724" i="32"/>
  <c r="C3724" i="32"/>
  <c r="E3720" i="32"/>
  <c r="I3720" i="32"/>
  <c r="B3720" i="32"/>
  <c r="F3720" i="32"/>
  <c r="J3720" i="32"/>
  <c r="D3720" i="32"/>
  <c r="H3720" i="32"/>
  <c r="L3720" i="32"/>
  <c r="G3720" i="32"/>
  <c r="E3716" i="32"/>
  <c r="I3716" i="32"/>
  <c r="B3716" i="32"/>
  <c r="F3716" i="32"/>
  <c r="J3716" i="32"/>
  <c r="D3716" i="32"/>
  <c r="H3716" i="32"/>
  <c r="L3716" i="32"/>
  <c r="C3716" i="32"/>
  <c r="K3716" i="32"/>
  <c r="E3712" i="32"/>
  <c r="I3712" i="32"/>
  <c r="B3712" i="32"/>
  <c r="F3712" i="32"/>
  <c r="J3712" i="32"/>
  <c r="D3712" i="32"/>
  <c r="H3712" i="32"/>
  <c r="L3712" i="32"/>
  <c r="G3712" i="32"/>
  <c r="E3708" i="32"/>
  <c r="I3708" i="32"/>
  <c r="B3708" i="32"/>
  <c r="F3708" i="32"/>
  <c r="J3708" i="32"/>
  <c r="D3708" i="32"/>
  <c r="H3708" i="32"/>
  <c r="L3708" i="32"/>
  <c r="K3708" i="32"/>
  <c r="C3708" i="32"/>
  <c r="E3704" i="32"/>
  <c r="I3704" i="32"/>
  <c r="B3704" i="32"/>
  <c r="F3704" i="32"/>
  <c r="J3704" i="32"/>
  <c r="D3704" i="32"/>
  <c r="H3704" i="32"/>
  <c r="L3704" i="32"/>
  <c r="G3704" i="32"/>
  <c r="E3700" i="32"/>
  <c r="I3700" i="32"/>
  <c r="B3700" i="32"/>
  <c r="F3700" i="32"/>
  <c r="J3700" i="32"/>
  <c r="D3700" i="32"/>
  <c r="H3700" i="32"/>
  <c r="L3700" i="32"/>
  <c r="C3700" i="32"/>
  <c r="K3700" i="32"/>
  <c r="E3696" i="32"/>
  <c r="I3696" i="32"/>
  <c r="B3696" i="32"/>
  <c r="F3696" i="32"/>
  <c r="J3696" i="32"/>
  <c r="D3696" i="32"/>
  <c r="H3696" i="32"/>
  <c r="L3696" i="32"/>
  <c r="G3696" i="32"/>
  <c r="E3692" i="32"/>
  <c r="I3692" i="32"/>
  <c r="B3692" i="32"/>
  <c r="F3692" i="32"/>
  <c r="J3692" i="32"/>
  <c r="D3692" i="32"/>
  <c r="H3692" i="32"/>
  <c r="L3692" i="32"/>
  <c r="K3692" i="32"/>
  <c r="C3692" i="32"/>
  <c r="E3688" i="32"/>
  <c r="I3688" i="32"/>
  <c r="B3688" i="32"/>
  <c r="F3688" i="32"/>
  <c r="J3688" i="32"/>
  <c r="D3688" i="32"/>
  <c r="H3688" i="32"/>
  <c r="L3688" i="32"/>
  <c r="G3688" i="32"/>
  <c r="E3684" i="32"/>
  <c r="I3684" i="32"/>
  <c r="B3684" i="32"/>
  <c r="F3684" i="32"/>
  <c r="J3684" i="32"/>
  <c r="D3684" i="32"/>
  <c r="H3684" i="32"/>
  <c r="L3684" i="32"/>
  <c r="C3684" i="32"/>
  <c r="K3684" i="32"/>
  <c r="E3680" i="32"/>
  <c r="I3680" i="32"/>
  <c r="B3680" i="32"/>
  <c r="F3680" i="32"/>
  <c r="J3680" i="32"/>
  <c r="D3680" i="32"/>
  <c r="H3680" i="32"/>
  <c r="L3680" i="32"/>
  <c r="G3680" i="32"/>
  <c r="E3676" i="32"/>
  <c r="I3676" i="32"/>
  <c r="B3676" i="32"/>
  <c r="F3676" i="32"/>
  <c r="J3676" i="32"/>
  <c r="D3676" i="32"/>
  <c r="H3676" i="32"/>
  <c r="L3676" i="32"/>
  <c r="K3676" i="32"/>
  <c r="C3676" i="32"/>
  <c r="E3672" i="32"/>
  <c r="I3672" i="32"/>
  <c r="B3672" i="32"/>
  <c r="F3672" i="32"/>
  <c r="J3672" i="32"/>
  <c r="D3672" i="32"/>
  <c r="H3672" i="32"/>
  <c r="L3672" i="32"/>
  <c r="G3672" i="32"/>
  <c r="E3668" i="32"/>
  <c r="I3668" i="32"/>
  <c r="B3668" i="32"/>
  <c r="F3668" i="32"/>
  <c r="J3668" i="32"/>
  <c r="D3668" i="32"/>
  <c r="H3668" i="32"/>
  <c r="L3668" i="32"/>
  <c r="C3668" i="32"/>
  <c r="K3668" i="32"/>
  <c r="E3664" i="32"/>
  <c r="I3664" i="32"/>
  <c r="B3664" i="32"/>
  <c r="F3664" i="32"/>
  <c r="J3664" i="32"/>
  <c r="D3664" i="32"/>
  <c r="H3664" i="32"/>
  <c r="L3664" i="32"/>
  <c r="G3664" i="32"/>
  <c r="E3660" i="32"/>
  <c r="I3660" i="32"/>
  <c r="B3660" i="32"/>
  <c r="F3660" i="32"/>
  <c r="J3660" i="32"/>
  <c r="D3660" i="32"/>
  <c r="H3660" i="32"/>
  <c r="L3660" i="32"/>
  <c r="K3660" i="32"/>
  <c r="C3660" i="32"/>
  <c r="E3656" i="32"/>
  <c r="I3656" i="32"/>
  <c r="B3656" i="32"/>
  <c r="F3656" i="32"/>
  <c r="J3656" i="32"/>
  <c r="D3656" i="32"/>
  <c r="H3656" i="32"/>
  <c r="L3656" i="32"/>
  <c r="G3656" i="32"/>
  <c r="E3652" i="32"/>
  <c r="I3652" i="32"/>
  <c r="B3652" i="32"/>
  <c r="F3652" i="32"/>
  <c r="J3652" i="32"/>
  <c r="D3652" i="32"/>
  <c r="H3652" i="32"/>
  <c r="L3652" i="32"/>
  <c r="C3652" i="32"/>
  <c r="K3652" i="32"/>
  <c r="E3648" i="32"/>
  <c r="I3648" i="32"/>
  <c r="B3648" i="32"/>
  <c r="F3648" i="32"/>
  <c r="J3648" i="32"/>
  <c r="D3648" i="32"/>
  <c r="H3648" i="32"/>
  <c r="L3648" i="32"/>
  <c r="G3648" i="32"/>
  <c r="E3644" i="32"/>
  <c r="I3644" i="32"/>
  <c r="B3644" i="32"/>
  <c r="F3644" i="32"/>
  <c r="J3644" i="32"/>
  <c r="D3644" i="32"/>
  <c r="H3644" i="32"/>
  <c r="L3644" i="32"/>
  <c r="K3644" i="32"/>
  <c r="C3644" i="32"/>
  <c r="E3640" i="32"/>
  <c r="I3640" i="32"/>
  <c r="B3640" i="32"/>
  <c r="F3640" i="32"/>
  <c r="J3640" i="32"/>
  <c r="D3640" i="32"/>
  <c r="H3640" i="32"/>
  <c r="L3640" i="32"/>
  <c r="G3640" i="32"/>
  <c r="E3636" i="32"/>
  <c r="I3636" i="32"/>
  <c r="B3636" i="32"/>
  <c r="F3636" i="32"/>
  <c r="J3636" i="32"/>
  <c r="D3636" i="32"/>
  <c r="H3636" i="32"/>
  <c r="L3636" i="32"/>
  <c r="C3636" i="32"/>
  <c r="K3636" i="32"/>
  <c r="E3632" i="32"/>
  <c r="I3632" i="32"/>
  <c r="B3632" i="32"/>
  <c r="F3632" i="32"/>
  <c r="J3632" i="32"/>
  <c r="D3632" i="32"/>
  <c r="H3632" i="32"/>
  <c r="L3632" i="32"/>
  <c r="G3632" i="32"/>
  <c r="E3628" i="32"/>
  <c r="I3628" i="32"/>
  <c r="B3628" i="32"/>
  <c r="F3628" i="32"/>
  <c r="J3628" i="32"/>
  <c r="D3628" i="32"/>
  <c r="H3628" i="32"/>
  <c r="L3628" i="32"/>
  <c r="K3628" i="32"/>
  <c r="C3628" i="32"/>
  <c r="E3624" i="32"/>
  <c r="I3624" i="32"/>
  <c r="B3624" i="32"/>
  <c r="F3624" i="32"/>
  <c r="J3624" i="32"/>
  <c r="D3624" i="32"/>
  <c r="H3624" i="32"/>
  <c r="L3624" i="32"/>
  <c r="G3624" i="32"/>
  <c r="E3620" i="32"/>
  <c r="I3620" i="32"/>
  <c r="B3620" i="32"/>
  <c r="F3620" i="32"/>
  <c r="J3620" i="32"/>
  <c r="D3620" i="32"/>
  <c r="H3620" i="32"/>
  <c r="L3620" i="32"/>
  <c r="C3620" i="32"/>
  <c r="K3620" i="32"/>
  <c r="E3616" i="32"/>
  <c r="I3616" i="32"/>
  <c r="B3616" i="32"/>
  <c r="F3616" i="32"/>
  <c r="J3616" i="32"/>
  <c r="D3616" i="32"/>
  <c r="H3616" i="32"/>
  <c r="L3616" i="32"/>
  <c r="G3616" i="32"/>
  <c r="E3612" i="32"/>
  <c r="I3612" i="32"/>
  <c r="B3612" i="32"/>
  <c r="F3612" i="32"/>
  <c r="J3612" i="32"/>
  <c r="D3612" i="32"/>
  <c r="H3612" i="32"/>
  <c r="L3612" i="32"/>
  <c r="K3612" i="32"/>
  <c r="C3612" i="32"/>
  <c r="E3608" i="32"/>
  <c r="I3608" i="32"/>
  <c r="B3608" i="32"/>
  <c r="F3608" i="32"/>
  <c r="J3608" i="32"/>
  <c r="D3608" i="32"/>
  <c r="H3608" i="32"/>
  <c r="L3608" i="32"/>
  <c r="G3608" i="32"/>
  <c r="E3604" i="32"/>
  <c r="I3604" i="32"/>
  <c r="B3604" i="32"/>
  <c r="F3604" i="32"/>
  <c r="J3604" i="32"/>
  <c r="D3604" i="32"/>
  <c r="H3604" i="32"/>
  <c r="L3604" i="32"/>
  <c r="C3604" i="32"/>
  <c r="K3604" i="32"/>
  <c r="E3600" i="32"/>
  <c r="I3600" i="32"/>
  <c r="B3600" i="32"/>
  <c r="F3600" i="32"/>
  <c r="J3600" i="32"/>
  <c r="D3600" i="32"/>
  <c r="H3600" i="32"/>
  <c r="L3600" i="32"/>
  <c r="G3600" i="32"/>
  <c r="E3596" i="32"/>
  <c r="I3596" i="32"/>
  <c r="B3596" i="32"/>
  <c r="F3596" i="32"/>
  <c r="J3596" i="32"/>
  <c r="D3596" i="32"/>
  <c r="H3596" i="32"/>
  <c r="L3596" i="32"/>
  <c r="K3596" i="32"/>
  <c r="C3596" i="32"/>
  <c r="E3592" i="32"/>
  <c r="I3592" i="32"/>
  <c r="B3592" i="32"/>
  <c r="F3592" i="32"/>
  <c r="J3592" i="32"/>
  <c r="D3592" i="32"/>
  <c r="H3592" i="32"/>
  <c r="L3592" i="32"/>
  <c r="G3592" i="32"/>
  <c r="E3588" i="32"/>
  <c r="I3588" i="32"/>
  <c r="B3588" i="32"/>
  <c r="F3588" i="32"/>
  <c r="J3588" i="32"/>
  <c r="D3588" i="32"/>
  <c r="H3588" i="32"/>
  <c r="L3588" i="32"/>
  <c r="C3588" i="32"/>
  <c r="K3588" i="32"/>
  <c r="E3584" i="32"/>
  <c r="I3584" i="32"/>
  <c r="B3584" i="32"/>
  <c r="F3584" i="32"/>
  <c r="J3584" i="32"/>
  <c r="D3584" i="32"/>
  <c r="H3584" i="32"/>
  <c r="L3584" i="32"/>
  <c r="G3584" i="32"/>
  <c r="E3580" i="32"/>
  <c r="I3580" i="32"/>
  <c r="B3580" i="32"/>
  <c r="F3580" i="32"/>
  <c r="J3580" i="32"/>
  <c r="D3580" i="32"/>
  <c r="H3580" i="32"/>
  <c r="L3580" i="32"/>
  <c r="K3580" i="32"/>
  <c r="C3580" i="32"/>
  <c r="E3576" i="32"/>
  <c r="I3576" i="32"/>
  <c r="B3576" i="32"/>
  <c r="F3576" i="32"/>
  <c r="J3576" i="32"/>
  <c r="D3576" i="32"/>
  <c r="H3576" i="32"/>
  <c r="L3576" i="32"/>
  <c r="G3576" i="32"/>
  <c r="E3572" i="32"/>
  <c r="I3572" i="32"/>
  <c r="B3572" i="32"/>
  <c r="F3572" i="32"/>
  <c r="J3572" i="32"/>
  <c r="D3572" i="32"/>
  <c r="H3572" i="32"/>
  <c r="L3572" i="32"/>
  <c r="C3572" i="32"/>
  <c r="K3572" i="32"/>
  <c r="E3568" i="32"/>
  <c r="I3568" i="32"/>
  <c r="B3568" i="32"/>
  <c r="F3568" i="32"/>
  <c r="J3568" i="32"/>
  <c r="D3568" i="32"/>
  <c r="H3568" i="32"/>
  <c r="L3568" i="32"/>
  <c r="G3568" i="32"/>
  <c r="E3564" i="32"/>
  <c r="I3564" i="32"/>
  <c r="B3564" i="32"/>
  <c r="F3564" i="32"/>
  <c r="J3564" i="32"/>
  <c r="D3564" i="32"/>
  <c r="H3564" i="32"/>
  <c r="L3564" i="32"/>
  <c r="K3564" i="32"/>
  <c r="C3564" i="32"/>
  <c r="E3560" i="32"/>
  <c r="I3560" i="32"/>
  <c r="B3560" i="32"/>
  <c r="F3560" i="32"/>
  <c r="J3560" i="32"/>
  <c r="D3560" i="32"/>
  <c r="H3560" i="32"/>
  <c r="L3560" i="32"/>
  <c r="G3560" i="32"/>
  <c r="E3556" i="32"/>
  <c r="I3556" i="32"/>
  <c r="B3556" i="32"/>
  <c r="F3556" i="32"/>
  <c r="J3556" i="32"/>
  <c r="D3556" i="32"/>
  <c r="H3556" i="32"/>
  <c r="L3556" i="32"/>
  <c r="C3556" i="32"/>
  <c r="K3556" i="32"/>
  <c r="E3552" i="32"/>
  <c r="I3552" i="32"/>
  <c r="B3552" i="32"/>
  <c r="F3552" i="32"/>
  <c r="J3552" i="32"/>
  <c r="D3552" i="32"/>
  <c r="H3552" i="32"/>
  <c r="L3552" i="32"/>
  <c r="G3552" i="32"/>
  <c r="E3548" i="32"/>
  <c r="I3548" i="32"/>
  <c r="B3548" i="32"/>
  <c r="F3548" i="32"/>
  <c r="J3548" i="32"/>
  <c r="D3548" i="32"/>
  <c r="H3548" i="32"/>
  <c r="L3548" i="32"/>
  <c r="K3548" i="32"/>
  <c r="C3548" i="32"/>
  <c r="E3544" i="32"/>
  <c r="I3544" i="32"/>
  <c r="B3544" i="32"/>
  <c r="F3544" i="32"/>
  <c r="J3544" i="32"/>
  <c r="D3544" i="32"/>
  <c r="H3544" i="32"/>
  <c r="L3544" i="32"/>
  <c r="G3544" i="32"/>
  <c r="E3540" i="32"/>
  <c r="I3540" i="32"/>
  <c r="B3540" i="32"/>
  <c r="F3540" i="32"/>
  <c r="J3540" i="32"/>
  <c r="D3540" i="32"/>
  <c r="H3540" i="32"/>
  <c r="L3540" i="32"/>
  <c r="C3540" i="32"/>
  <c r="K3540" i="32"/>
  <c r="E3536" i="32"/>
  <c r="I3536" i="32"/>
  <c r="B3536" i="32"/>
  <c r="F3536" i="32"/>
  <c r="J3536" i="32"/>
  <c r="D3536" i="32"/>
  <c r="H3536" i="32"/>
  <c r="L3536" i="32"/>
  <c r="G3536" i="32"/>
  <c r="E3532" i="32"/>
  <c r="I3532" i="32"/>
  <c r="B3532" i="32"/>
  <c r="F3532" i="32"/>
  <c r="J3532" i="32"/>
  <c r="D3532" i="32"/>
  <c r="H3532" i="32"/>
  <c r="L3532" i="32"/>
  <c r="K3532" i="32"/>
  <c r="C3532" i="32"/>
  <c r="E3528" i="32"/>
  <c r="I3528" i="32"/>
  <c r="B3528" i="32"/>
  <c r="F3528" i="32"/>
  <c r="J3528" i="32"/>
  <c r="D3528" i="32"/>
  <c r="H3528" i="32"/>
  <c r="L3528" i="32"/>
  <c r="G3528" i="32"/>
  <c r="E3524" i="32"/>
  <c r="I3524" i="32"/>
  <c r="B3524" i="32"/>
  <c r="F3524" i="32"/>
  <c r="J3524" i="32"/>
  <c r="D3524" i="32"/>
  <c r="H3524" i="32"/>
  <c r="L3524" i="32"/>
  <c r="C3524" i="32"/>
  <c r="K3524" i="32"/>
  <c r="E3520" i="32"/>
  <c r="I3520" i="32"/>
  <c r="B3520" i="32"/>
  <c r="F3520" i="32"/>
  <c r="J3520" i="32"/>
  <c r="D3520" i="32"/>
  <c r="H3520" i="32"/>
  <c r="L3520" i="32"/>
  <c r="G3520" i="32"/>
  <c r="E3516" i="32"/>
  <c r="I3516" i="32"/>
  <c r="B3516" i="32"/>
  <c r="F3516" i="32"/>
  <c r="J3516" i="32"/>
  <c r="D3516" i="32"/>
  <c r="H3516" i="32"/>
  <c r="L3516" i="32"/>
  <c r="K3516" i="32"/>
  <c r="C3516" i="32"/>
  <c r="E3512" i="32"/>
  <c r="I3512" i="32"/>
  <c r="B3512" i="32"/>
  <c r="F3512" i="32"/>
  <c r="J3512" i="32"/>
  <c r="D3512" i="32"/>
  <c r="H3512" i="32"/>
  <c r="L3512" i="32"/>
  <c r="G3512" i="32"/>
  <c r="E3508" i="32"/>
  <c r="I3508" i="32"/>
  <c r="B3508" i="32"/>
  <c r="F3508" i="32"/>
  <c r="J3508" i="32"/>
  <c r="D3508" i="32"/>
  <c r="H3508" i="32"/>
  <c r="L3508" i="32"/>
  <c r="C3508" i="32"/>
  <c r="K3508" i="32"/>
  <c r="E3504" i="32"/>
  <c r="I3504" i="32"/>
  <c r="B3504" i="32"/>
  <c r="F3504" i="32"/>
  <c r="J3504" i="32"/>
  <c r="D3504" i="32"/>
  <c r="H3504" i="32"/>
  <c r="L3504" i="32"/>
  <c r="G3504" i="32"/>
  <c r="E3500" i="32"/>
  <c r="I3500" i="32"/>
  <c r="B3500" i="32"/>
  <c r="F3500" i="32"/>
  <c r="J3500" i="32"/>
  <c r="D3500" i="32"/>
  <c r="H3500" i="32"/>
  <c r="L3500" i="32"/>
  <c r="K3500" i="32"/>
  <c r="C3500" i="32"/>
  <c r="E3496" i="32"/>
  <c r="I3496" i="32"/>
  <c r="B3496" i="32"/>
  <c r="F3496" i="32"/>
  <c r="J3496" i="32"/>
  <c r="D3496" i="32"/>
  <c r="H3496" i="32"/>
  <c r="L3496" i="32"/>
  <c r="G3496" i="32"/>
  <c r="E3492" i="32"/>
  <c r="I3492" i="32"/>
  <c r="B3492" i="32"/>
  <c r="F3492" i="32"/>
  <c r="J3492" i="32"/>
  <c r="D3492" i="32"/>
  <c r="H3492" i="32"/>
  <c r="L3492" i="32"/>
  <c r="C3492" i="32"/>
  <c r="K3492" i="32"/>
  <c r="E3488" i="32"/>
  <c r="I3488" i="32"/>
  <c r="B3488" i="32"/>
  <c r="F3488" i="32"/>
  <c r="J3488" i="32"/>
  <c r="D3488" i="32"/>
  <c r="H3488" i="32"/>
  <c r="L3488" i="32"/>
  <c r="G3488" i="32"/>
  <c r="D3484" i="32"/>
  <c r="H3484" i="32"/>
  <c r="L3484" i="32"/>
  <c r="F3484" i="32"/>
  <c r="K3484" i="32"/>
  <c r="B3484" i="32"/>
  <c r="G3484" i="32"/>
  <c r="E3484" i="32"/>
  <c r="J3484" i="32"/>
  <c r="I3484" i="32"/>
  <c r="D3480" i="32"/>
  <c r="H3480" i="32"/>
  <c r="L3480" i="32"/>
  <c r="C3480" i="32"/>
  <c r="G3480" i="32"/>
  <c r="K3480" i="32"/>
  <c r="I3480" i="32"/>
  <c r="B3480" i="32"/>
  <c r="J3480" i="32"/>
  <c r="F3480" i="32"/>
  <c r="E3480" i="32"/>
  <c r="D3476" i="32"/>
  <c r="H3476" i="32"/>
  <c r="L3476" i="32"/>
  <c r="C3476" i="32"/>
  <c r="G3476" i="32"/>
  <c r="K3476" i="32"/>
  <c r="E3476" i="32"/>
  <c r="F3476" i="32"/>
  <c r="B3476" i="32"/>
  <c r="J3476" i="32"/>
  <c r="D3472" i="32"/>
  <c r="H3472" i="32"/>
  <c r="L3472" i="32"/>
  <c r="E3472" i="32"/>
  <c r="I3472" i="32"/>
  <c r="C3472" i="32"/>
  <c r="G3472" i="32"/>
  <c r="K3472" i="32"/>
  <c r="F3472" i="32"/>
  <c r="J3472" i="32"/>
  <c r="B3472" i="32"/>
  <c r="D3468" i="32"/>
  <c r="H3468" i="32"/>
  <c r="L3468" i="32"/>
  <c r="E3468" i="32"/>
  <c r="I3468" i="32"/>
  <c r="C3468" i="32"/>
  <c r="G3468" i="32"/>
  <c r="K3468" i="32"/>
  <c r="B3468" i="32"/>
  <c r="F3468" i="32"/>
  <c r="D3464" i="32"/>
  <c r="H3464" i="32"/>
  <c r="L3464" i="32"/>
  <c r="E3464" i="32"/>
  <c r="I3464" i="32"/>
  <c r="C3464" i="32"/>
  <c r="G3464" i="32"/>
  <c r="K3464" i="32"/>
  <c r="B3464" i="32"/>
  <c r="J3464" i="32"/>
  <c r="F3464" i="32"/>
  <c r="D3460" i="32"/>
  <c r="H3460" i="32"/>
  <c r="L3460" i="32"/>
  <c r="E3460" i="32"/>
  <c r="I3460" i="32"/>
  <c r="C3460" i="32"/>
  <c r="G3460" i="32"/>
  <c r="K3460" i="32"/>
  <c r="J3460" i="32"/>
  <c r="F3460" i="32"/>
  <c r="D3456" i="32"/>
  <c r="H3456" i="32"/>
  <c r="L3456" i="32"/>
  <c r="E3456" i="32"/>
  <c r="I3456" i="32"/>
  <c r="C3456" i="32"/>
  <c r="G3456" i="32"/>
  <c r="K3456" i="32"/>
  <c r="F3456" i="32"/>
  <c r="J3456" i="32"/>
  <c r="B3456" i="32"/>
  <c r="D3452" i="32"/>
  <c r="H3452" i="32"/>
  <c r="L3452" i="32"/>
  <c r="E3452" i="32"/>
  <c r="I3452" i="32"/>
  <c r="C3452" i="32"/>
  <c r="G3452" i="32"/>
  <c r="K3452" i="32"/>
  <c r="B3452" i="32"/>
  <c r="F3452" i="32"/>
  <c r="J3452" i="32"/>
  <c r="D3448" i="32"/>
  <c r="H3448" i="32"/>
  <c r="L3448" i="32"/>
  <c r="E3448" i="32"/>
  <c r="I3448" i="32"/>
  <c r="C3448" i="32"/>
  <c r="G3448" i="32"/>
  <c r="K3448" i="32"/>
  <c r="B3448" i="32"/>
  <c r="J3448" i="32"/>
  <c r="D3444" i="32"/>
  <c r="H3444" i="32"/>
  <c r="L3444" i="32"/>
  <c r="E3444" i="32"/>
  <c r="I3444" i="32"/>
  <c r="C3444" i="32"/>
  <c r="G3444" i="32"/>
  <c r="K3444" i="32"/>
  <c r="J3444" i="32"/>
  <c r="F3444" i="32"/>
  <c r="B3444" i="32"/>
  <c r="D3440" i="32"/>
  <c r="H3440" i="32"/>
  <c r="L3440" i="32"/>
  <c r="E3440" i="32"/>
  <c r="I3440" i="32"/>
  <c r="C3440" i="32"/>
  <c r="G3440" i="32"/>
  <c r="K3440" i="32"/>
  <c r="F3440" i="32"/>
  <c r="J3440" i="32"/>
  <c r="B3440" i="32"/>
  <c r="D3436" i="32"/>
  <c r="H3436" i="32"/>
  <c r="L3436" i="32"/>
  <c r="E3436" i="32"/>
  <c r="I3436" i="32"/>
  <c r="C3436" i="32"/>
  <c r="G3436" i="32"/>
  <c r="K3436" i="32"/>
  <c r="B3436" i="32"/>
  <c r="F3436" i="32"/>
  <c r="D3432" i="32"/>
  <c r="H3432" i="32"/>
  <c r="L3432" i="32"/>
  <c r="E3432" i="32"/>
  <c r="I3432" i="32"/>
  <c r="C3432" i="32"/>
  <c r="G3432" i="32"/>
  <c r="K3432" i="32"/>
  <c r="B3432" i="32"/>
  <c r="J3432" i="32"/>
  <c r="F3432" i="32"/>
  <c r="D3428" i="32"/>
  <c r="H3428" i="32"/>
  <c r="L3428" i="32"/>
  <c r="E3428" i="32"/>
  <c r="I3428" i="32"/>
  <c r="C3428" i="32"/>
  <c r="G3428" i="32"/>
  <c r="K3428" i="32"/>
  <c r="J3428" i="32"/>
  <c r="F3428" i="32"/>
  <c r="D3424" i="32"/>
  <c r="H3424" i="32"/>
  <c r="L3424" i="32"/>
  <c r="E3424" i="32"/>
  <c r="I3424" i="32"/>
  <c r="C3424" i="32"/>
  <c r="G3424" i="32"/>
  <c r="K3424" i="32"/>
  <c r="F3424" i="32"/>
  <c r="J3424" i="32"/>
  <c r="B3424" i="32"/>
  <c r="D3420" i="32"/>
  <c r="H3420" i="32"/>
  <c r="L3420" i="32"/>
  <c r="E3420" i="32"/>
  <c r="I3420" i="32"/>
  <c r="C3420" i="32"/>
  <c r="G3420" i="32"/>
  <c r="K3420" i="32"/>
  <c r="B3420" i="32"/>
  <c r="F3420" i="32"/>
  <c r="J3420" i="32"/>
  <c r="D3416" i="32"/>
  <c r="H3416" i="32"/>
  <c r="L3416" i="32"/>
  <c r="E3416" i="32"/>
  <c r="I3416" i="32"/>
  <c r="C3416" i="32"/>
  <c r="G3416" i="32"/>
  <c r="K3416" i="32"/>
  <c r="B3416" i="32"/>
  <c r="J3416" i="32"/>
  <c r="D3412" i="32"/>
  <c r="H3412" i="32"/>
  <c r="L3412" i="32"/>
  <c r="E3412" i="32"/>
  <c r="I3412" i="32"/>
  <c r="C3412" i="32"/>
  <c r="G3412" i="32"/>
  <c r="K3412" i="32"/>
  <c r="J3412" i="32"/>
  <c r="F3412" i="32"/>
  <c r="B3412" i="32"/>
  <c r="D3408" i="32"/>
  <c r="H3408" i="32"/>
  <c r="L3408" i="32"/>
  <c r="E3408" i="32"/>
  <c r="I3408" i="32"/>
  <c r="C3408" i="32"/>
  <c r="G3408" i="32"/>
  <c r="K3408" i="32"/>
  <c r="F3408" i="32"/>
  <c r="J3408" i="32"/>
  <c r="B3408" i="32"/>
  <c r="D3404" i="32"/>
  <c r="H3404" i="32"/>
  <c r="L3404" i="32"/>
  <c r="E3404" i="32"/>
  <c r="I3404" i="32"/>
  <c r="C3404" i="32"/>
  <c r="G3404" i="32"/>
  <c r="K3404" i="32"/>
  <c r="B3404" i="32"/>
  <c r="F3404" i="32"/>
  <c r="D3400" i="32"/>
  <c r="H3400" i="32"/>
  <c r="L3400" i="32"/>
  <c r="E3400" i="32"/>
  <c r="I3400" i="32"/>
  <c r="C3400" i="32"/>
  <c r="G3400" i="32"/>
  <c r="K3400" i="32"/>
  <c r="B3400" i="32"/>
  <c r="J3400" i="32"/>
  <c r="F3400" i="32"/>
  <c r="D3396" i="32"/>
  <c r="H3396" i="32"/>
  <c r="L3396" i="32"/>
  <c r="E3396" i="32"/>
  <c r="I3396" i="32"/>
  <c r="C3396" i="32"/>
  <c r="G3396" i="32"/>
  <c r="K3396" i="32"/>
  <c r="J3396" i="32"/>
  <c r="F3396" i="32"/>
  <c r="D3392" i="32"/>
  <c r="H3392" i="32"/>
  <c r="L3392" i="32"/>
  <c r="E3392" i="32"/>
  <c r="I3392" i="32"/>
  <c r="C3392" i="32"/>
  <c r="G3392" i="32"/>
  <c r="K3392" i="32"/>
  <c r="F3392" i="32"/>
  <c r="J3392" i="32"/>
  <c r="B3392" i="32"/>
  <c r="D3388" i="32"/>
  <c r="H3388" i="32"/>
  <c r="L3388" i="32"/>
  <c r="E3388" i="32"/>
  <c r="I3388" i="32"/>
  <c r="C3388" i="32"/>
  <c r="G3388" i="32"/>
  <c r="K3388" i="32"/>
  <c r="B3388" i="32"/>
  <c r="F3388" i="32"/>
  <c r="J3388" i="32"/>
  <c r="D3384" i="32"/>
  <c r="H3384" i="32"/>
  <c r="L3384" i="32"/>
  <c r="E3384" i="32"/>
  <c r="I3384" i="32"/>
  <c r="C3384" i="32"/>
  <c r="G3384" i="32"/>
  <c r="K3384" i="32"/>
  <c r="B3384" i="32"/>
  <c r="J3384" i="32"/>
  <c r="D3380" i="32"/>
  <c r="H3380" i="32"/>
  <c r="L3380" i="32"/>
  <c r="E3380" i="32"/>
  <c r="I3380" i="32"/>
  <c r="C3380" i="32"/>
  <c r="G3380" i="32"/>
  <c r="K3380" i="32"/>
  <c r="J3380" i="32"/>
  <c r="F3380" i="32"/>
  <c r="B3380" i="32"/>
  <c r="D3376" i="32"/>
  <c r="H3376" i="32"/>
  <c r="L3376" i="32"/>
  <c r="E3376" i="32"/>
  <c r="I3376" i="32"/>
  <c r="C3376" i="32"/>
  <c r="G3376" i="32"/>
  <c r="K3376" i="32"/>
  <c r="F3376" i="32"/>
  <c r="J3376" i="32"/>
  <c r="B3376" i="32"/>
  <c r="D3372" i="32"/>
  <c r="H3372" i="32"/>
  <c r="L3372" i="32"/>
  <c r="E3372" i="32"/>
  <c r="I3372" i="32"/>
  <c r="C3372" i="32"/>
  <c r="G3372" i="32"/>
  <c r="K3372" i="32"/>
  <c r="B3372" i="32"/>
  <c r="F3372" i="32"/>
  <c r="D3368" i="32"/>
  <c r="H3368" i="32"/>
  <c r="B3368" i="32"/>
  <c r="G3368" i="32"/>
  <c r="L3368" i="32"/>
  <c r="C3368" i="32"/>
  <c r="I3368" i="32"/>
  <c r="F3368" i="32"/>
  <c r="K3368" i="32"/>
  <c r="J3368" i="32"/>
  <c r="E3368" i="32"/>
  <c r="D3364" i="32"/>
  <c r="H3364" i="32"/>
  <c r="L3364" i="32"/>
  <c r="C3364" i="32"/>
  <c r="I3364" i="32"/>
  <c r="E3364" i="32"/>
  <c r="J3364" i="32"/>
  <c r="B3364" i="32"/>
  <c r="G3364" i="32"/>
  <c r="K3364" i="32"/>
  <c r="F3364" i="32"/>
  <c r="D3360" i="32"/>
  <c r="H3360" i="32"/>
  <c r="L3360" i="32"/>
  <c r="E3360" i="32"/>
  <c r="J3360" i="32"/>
  <c r="F3360" i="32"/>
  <c r="K3360" i="32"/>
  <c r="C3360" i="32"/>
  <c r="I3360" i="32"/>
  <c r="B3360" i="32"/>
  <c r="G3360" i="32"/>
  <c r="D3356" i="32"/>
  <c r="H3356" i="32"/>
  <c r="L3356" i="32"/>
  <c r="F3356" i="32"/>
  <c r="K3356" i="32"/>
  <c r="B3356" i="32"/>
  <c r="G3356" i="32"/>
  <c r="E3356" i="32"/>
  <c r="J3356" i="32"/>
  <c r="C3356" i="32"/>
  <c r="I3356" i="32"/>
  <c r="D3352" i="32"/>
  <c r="H3352" i="32"/>
  <c r="L3352" i="32"/>
  <c r="B3352" i="32"/>
  <c r="G3352" i="32"/>
  <c r="C3352" i="32"/>
  <c r="I3352" i="32"/>
  <c r="F3352" i="32"/>
  <c r="K3352" i="32"/>
  <c r="E3352" i="32"/>
  <c r="J3352" i="32"/>
  <c r="D3348" i="32"/>
  <c r="H3348" i="32"/>
  <c r="L3348" i="32"/>
  <c r="C3348" i="32"/>
  <c r="I3348" i="32"/>
  <c r="E3348" i="32"/>
  <c r="J3348" i="32"/>
  <c r="B3348" i="32"/>
  <c r="G3348" i="32"/>
  <c r="F3348" i="32"/>
  <c r="K3348" i="32"/>
  <c r="D3344" i="32"/>
  <c r="H3344" i="32"/>
  <c r="L3344" i="32"/>
  <c r="E3344" i="32"/>
  <c r="J3344" i="32"/>
  <c r="F3344" i="32"/>
  <c r="K3344" i="32"/>
  <c r="C3344" i="32"/>
  <c r="I3344" i="32"/>
  <c r="B3344" i="32"/>
  <c r="G3344" i="32"/>
  <c r="D3340" i="32"/>
  <c r="H3340" i="32"/>
  <c r="L3340" i="32"/>
  <c r="F3340" i="32"/>
  <c r="K3340" i="32"/>
  <c r="B3340" i="32"/>
  <c r="G3340" i="32"/>
  <c r="E3340" i="32"/>
  <c r="J3340" i="32"/>
  <c r="C3340" i="32"/>
  <c r="I3340" i="32"/>
  <c r="D3336" i="32"/>
  <c r="H3336" i="32"/>
  <c r="L3336" i="32"/>
  <c r="B3336" i="32"/>
  <c r="G3336" i="32"/>
  <c r="C3336" i="32"/>
  <c r="I3336" i="32"/>
  <c r="F3336" i="32"/>
  <c r="K3336" i="32"/>
  <c r="E3336" i="32"/>
  <c r="J3336" i="32"/>
  <c r="D3332" i="32"/>
  <c r="H3332" i="32"/>
  <c r="L3332" i="32"/>
  <c r="C3332" i="32"/>
  <c r="I3332" i="32"/>
  <c r="E3332" i="32"/>
  <c r="J3332" i="32"/>
  <c r="B3332" i="32"/>
  <c r="G3332" i="32"/>
  <c r="F3332" i="32"/>
  <c r="K3332" i="32"/>
  <c r="D3328" i="32"/>
  <c r="H3328" i="32"/>
  <c r="L3328" i="32"/>
  <c r="E3328" i="32"/>
  <c r="J3328" i="32"/>
  <c r="F3328" i="32"/>
  <c r="K3328" i="32"/>
  <c r="C3328" i="32"/>
  <c r="I3328" i="32"/>
  <c r="G3328" i="32"/>
  <c r="B3328" i="32"/>
  <c r="D3324" i="32"/>
  <c r="H3324" i="32"/>
  <c r="L3324" i="32"/>
  <c r="F3324" i="32"/>
  <c r="K3324" i="32"/>
  <c r="B3324" i="32"/>
  <c r="G3324" i="32"/>
  <c r="E3324" i="32"/>
  <c r="J3324" i="32"/>
  <c r="I3324" i="32"/>
  <c r="C3324" i="32"/>
  <c r="D3320" i="32"/>
  <c r="H3320" i="32"/>
  <c r="L3320" i="32"/>
  <c r="B3320" i="32"/>
  <c r="G3320" i="32"/>
  <c r="C3320" i="32"/>
  <c r="I3320" i="32"/>
  <c r="F3320" i="32"/>
  <c r="K3320" i="32"/>
  <c r="J3320" i="32"/>
  <c r="E3320" i="32"/>
  <c r="D3316" i="32"/>
  <c r="H3316" i="32"/>
  <c r="L3316" i="32"/>
  <c r="C3316" i="32"/>
  <c r="I3316" i="32"/>
  <c r="E3316" i="32"/>
  <c r="J3316" i="32"/>
  <c r="B3316" i="32"/>
  <c r="G3316" i="32"/>
  <c r="K3316" i="32"/>
  <c r="F3316" i="32"/>
  <c r="D3312" i="32"/>
  <c r="H3312" i="32"/>
  <c r="L3312" i="32"/>
  <c r="E3312" i="32"/>
  <c r="J3312" i="32"/>
  <c r="F3312" i="32"/>
  <c r="K3312" i="32"/>
  <c r="C3312" i="32"/>
  <c r="I3312" i="32"/>
  <c r="G3312" i="32"/>
  <c r="D3308" i="32"/>
  <c r="H3308" i="32"/>
  <c r="L3308" i="32"/>
  <c r="F3308" i="32"/>
  <c r="K3308" i="32"/>
  <c r="B3308" i="32"/>
  <c r="G3308" i="32"/>
  <c r="E3308" i="32"/>
  <c r="J3308" i="32"/>
  <c r="I3308" i="32"/>
  <c r="D3304" i="32"/>
  <c r="H3304" i="32"/>
  <c r="L3304" i="32"/>
  <c r="B3304" i="32"/>
  <c r="G3304" i="32"/>
  <c r="C3304" i="32"/>
  <c r="I3304" i="32"/>
  <c r="F3304" i="32"/>
  <c r="K3304" i="32"/>
  <c r="J3304" i="32"/>
  <c r="D3300" i="32"/>
  <c r="H3300" i="32"/>
  <c r="L3300" i="32"/>
  <c r="C3300" i="32"/>
  <c r="I3300" i="32"/>
  <c r="E3300" i="32"/>
  <c r="J3300" i="32"/>
  <c r="B3300" i="32"/>
  <c r="G3300" i="32"/>
  <c r="K3300" i="32"/>
  <c r="D3296" i="32"/>
  <c r="H3296" i="32"/>
  <c r="L3296" i="32"/>
  <c r="E3296" i="32"/>
  <c r="J3296" i="32"/>
  <c r="F3296" i="32"/>
  <c r="K3296" i="32"/>
  <c r="C3296" i="32"/>
  <c r="I3296" i="32"/>
  <c r="B3296" i="32"/>
  <c r="D3292" i="32"/>
  <c r="H3292" i="32"/>
  <c r="L3292" i="32"/>
  <c r="F3292" i="32"/>
  <c r="K3292" i="32"/>
  <c r="B3292" i="32"/>
  <c r="G3292" i="32"/>
  <c r="E3292" i="32"/>
  <c r="J3292" i="32"/>
  <c r="C3292" i="32"/>
  <c r="D3288" i="32"/>
  <c r="H3288" i="32"/>
  <c r="L3288" i="32"/>
  <c r="B3288" i="32"/>
  <c r="G3288" i="32"/>
  <c r="C3288" i="32"/>
  <c r="I3288" i="32"/>
  <c r="F3288" i="32"/>
  <c r="K3288" i="32"/>
  <c r="E3288" i="32"/>
  <c r="C3284" i="32"/>
  <c r="G3284" i="32"/>
  <c r="K3284" i="32"/>
  <c r="B3284" i="32"/>
  <c r="F3284" i="32"/>
  <c r="J3284" i="32"/>
  <c r="I3284" i="32"/>
  <c r="H3284" i="32"/>
  <c r="L3284" i="32"/>
  <c r="E3284" i="32"/>
  <c r="D3284" i="32"/>
  <c r="C3280" i="32"/>
  <c r="G3280" i="32"/>
  <c r="K3280" i="32"/>
  <c r="B3280" i="32"/>
  <c r="F3280" i="32"/>
  <c r="J3280" i="32"/>
  <c r="E3280" i="32"/>
  <c r="I3280" i="32"/>
  <c r="L3280" i="32"/>
  <c r="H3280" i="32"/>
  <c r="D3280" i="32"/>
  <c r="C3276" i="32"/>
  <c r="G3276" i="32"/>
  <c r="K3276" i="32"/>
  <c r="B3276" i="32"/>
  <c r="F3276" i="32"/>
  <c r="J3276" i="32"/>
  <c r="I3276" i="32"/>
  <c r="L3276" i="32"/>
  <c r="D3276" i="32"/>
  <c r="H3276" i="32"/>
  <c r="E3276" i="32"/>
  <c r="C3272" i="32"/>
  <c r="G3272" i="32"/>
  <c r="K3272" i="32"/>
  <c r="B3272" i="32"/>
  <c r="F3272" i="32"/>
  <c r="J3272" i="32"/>
  <c r="E3272" i="32"/>
  <c r="L3272" i="32"/>
  <c r="D3272" i="32"/>
  <c r="I3272" i="32"/>
  <c r="H3272" i="32"/>
  <c r="C3268" i="32"/>
  <c r="G3268" i="32"/>
  <c r="K3268" i="32"/>
  <c r="B3268" i="32"/>
  <c r="F3268" i="32"/>
  <c r="J3268" i="32"/>
  <c r="I3268" i="32"/>
  <c r="D3268" i="32"/>
  <c r="E3268" i="32"/>
  <c r="L3268" i="32"/>
  <c r="H3268" i="32"/>
  <c r="C3264" i="32"/>
  <c r="G3264" i="32"/>
  <c r="K3264" i="32"/>
  <c r="B3264" i="32"/>
  <c r="F3264" i="32"/>
  <c r="J3264" i="32"/>
  <c r="E3264" i="32"/>
  <c r="D3264" i="32"/>
  <c r="H3264" i="32"/>
  <c r="L3264" i="32"/>
  <c r="I3264" i="32"/>
  <c r="C3260" i="32"/>
  <c r="G3260" i="32"/>
  <c r="K3260" i="32"/>
  <c r="B3260" i="32"/>
  <c r="F3260" i="32"/>
  <c r="J3260" i="32"/>
  <c r="I3260" i="32"/>
  <c r="E3260" i="32"/>
  <c r="H3260" i="32"/>
  <c r="D3260" i="32"/>
  <c r="L3260" i="32"/>
  <c r="C3256" i="32"/>
  <c r="G3256" i="32"/>
  <c r="K3256" i="32"/>
  <c r="B3256" i="32"/>
  <c r="F3256" i="32"/>
  <c r="J3256" i="32"/>
  <c r="E3256" i="32"/>
  <c r="H3256" i="32"/>
  <c r="I3256" i="32"/>
  <c r="D3256" i="32"/>
  <c r="L3256" i="32"/>
  <c r="C3252" i="32"/>
  <c r="G3252" i="32"/>
  <c r="K3252" i="32"/>
  <c r="B3252" i="32"/>
  <c r="F3252" i="32"/>
  <c r="J3252" i="32"/>
  <c r="I3252" i="32"/>
  <c r="H3252" i="32"/>
  <c r="L3252" i="32"/>
  <c r="E3252" i="32"/>
  <c r="C3248" i="32"/>
  <c r="G3248" i="32"/>
  <c r="K3248" i="32"/>
  <c r="B3248" i="32"/>
  <c r="F3248" i="32"/>
  <c r="J3248" i="32"/>
  <c r="E3248" i="32"/>
  <c r="I3248" i="32"/>
  <c r="L3248" i="32"/>
  <c r="H3248" i="32"/>
  <c r="D3248" i="32"/>
  <c r="C3244" i="32"/>
  <c r="G3244" i="32"/>
  <c r="K3244" i="32"/>
  <c r="B3244" i="32"/>
  <c r="F3244" i="32"/>
  <c r="J3244" i="32"/>
  <c r="I3244" i="32"/>
  <c r="L3244" i="32"/>
  <c r="D3244" i="32"/>
  <c r="H3244" i="32"/>
  <c r="C3240" i="32"/>
  <c r="G3240" i="32"/>
  <c r="K3240" i="32"/>
  <c r="B3240" i="32"/>
  <c r="F3240" i="32"/>
  <c r="J3240" i="32"/>
  <c r="E3240" i="32"/>
  <c r="L3240" i="32"/>
  <c r="D3240" i="32"/>
  <c r="I3240" i="32"/>
  <c r="H3240" i="32"/>
  <c r="C3236" i="32"/>
  <c r="G3236" i="32"/>
  <c r="K3236" i="32"/>
  <c r="B3236" i="32"/>
  <c r="F3236" i="32"/>
  <c r="J3236" i="32"/>
  <c r="I3236" i="32"/>
  <c r="D3236" i="32"/>
  <c r="E3236" i="32"/>
  <c r="L3236" i="32"/>
  <c r="C3232" i="32"/>
  <c r="G3232" i="32"/>
  <c r="K3232" i="32"/>
  <c r="B3232" i="32"/>
  <c r="F3232" i="32"/>
  <c r="J3232" i="32"/>
  <c r="E3232" i="32"/>
  <c r="D3232" i="32"/>
  <c r="H3232" i="32"/>
  <c r="L3232" i="32"/>
  <c r="I3232" i="32"/>
  <c r="C3228" i="32"/>
  <c r="G3228" i="32"/>
  <c r="K3228" i="32"/>
  <c r="B3228" i="32"/>
  <c r="F3228" i="32"/>
  <c r="J3228" i="32"/>
  <c r="I3228" i="32"/>
  <c r="E3228" i="32"/>
  <c r="H3228" i="32"/>
  <c r="D3228" i="32"/>
  <c r="C3224" i="32"/>
  <c r="G3224" i="32"/>
  <c r="K3224" i="32"/>
  <c r="B3224" i="32"/>
  <c r="F3224" i="32"/>
  <c r="J3224" i="32"/>
  <c r="E3224" i="32"/>
  <c r="H3224" i="32"/>
  <c r="I3224" i="32"/>
  <c r="D3224" i="32"/>
  <c r="L3224" i="32"/>
  <c r="C3220" i="32"/>
  <c r="G3220" i="32"/>
  <c r="K3220" i="32"/>
  <c r="B3220" i="32"/>
  <c r="F3220" i="32"/>
  <c r="J3220" i="32"/>
  <c r="I3220" i="32"/>
  <c r="H3220" i="32"/>
  <c r="L3220" i="32"/>
  <c r="E3220" i="32"/>
  <c r="D3220" i="32"/>
  <c r="C3216" i="32"/>
  <c r="G3216" i="32"/>
  <c r="K3216" i="32"/>
  <c r="B3216" i="32"/>
  <c r="F3216" i="32"/>
  <c r="J3216" i="32"/>
  <c r="E3216" i="32"/>
  <c r="I3216" i="32"/>
  <c r="L3216" i="32"/>
  <c r="H3216" i="32"/>
  <c r="D3216" i="32"/>
  <c r="C3212" i="32"/>
  <c r="G3212" i="32"/>
  <c r="K3212" i="32"/>
  <c r="B3212" i="32"/>
  <c r="F3212" i="32"/>
  <c r="J3212" i="32"/>
  <c r="I3212" i="32"/>
  <c r="L3212" i="32"/>
  <c r="D3212" i="32"/>
  <c r="H3212" i="32"/>
  <c r="E3212" i="32"/>
  <c r="C3208" i="32"/>
  <c r="G3208" i="32"/>
  <c r="K3208" i="32"/>
  <c r="B3208" i="32"/>
  <c r="F3208" i="32"/>
  <c r="J3208" i="32"/>
  <c r="E3208" i="32"/>
  <c r="L3208" i="32"/>
  <c r="D3208" i="32"/>
  <c r="I3208" i="32"/>
  <c r="H3208" i="32"/>
  <c r="C3204" i="32"/>
  <c r="G3204" i="32"/>
  <c r="K3204" i="32"/>
  <c r="B3204" i="32"/>
  <c r="F3204" i="32"/>
  <c r="J3204" i="32"/>
  <c r="I3204" i="32"/>
  <c r="D3204" i="32"/>
  <c r="E3204" i="32"/>
  <c r="L3204" i="32"/>
  <c r="H3204" i="32"/>
  <c r="C3200" i="32"/>
  <c r="G3200" i="32"/>
  <c r="K3200" i="32"/>
  <c r="B3200" i="32"/>
  <c r="F3200" i="32"/>
  <c r="J3200" i="32"/>
  <c r="E3200" i="32"/>
  <c r="D3200" i="32"/>
  <c r="H3200" i="32"/>
  <c r="L3200" i="32"/>
  <c r="I3200" i="32"/>
  <c r="C3196" i="32"/>
  <c r="G3196" i="32"/>
  <c r="K3196" i="32"/>
  <c r="B3196" i="32"/>
  <c r="F3196" i="32"/>
  <c r="J3196" i="32"/>
  <c r="I3196" i="32"/>
  <c r="E3196" i="32"/>
  <c r="H3196" i="32"/>
  <c r="D3196" i="32"/>
  <c r="L3196" i="32"/>
  <c r="C3192" i="32"/>
  <c r="G3192" i="32"/>
  <c r="K3192" i="32"/>
  <c r="B3192" i="32"/>
  <c r="F3192" i="32"/>
  <c r="J3192" i="32"/>
  <c r="E3192" i="32"/>
  <c r="H3192" i="32"/>
  <c r="I3192" i="32"/>
  <c r="D3192" i="32"/>
  <c r="L3192" i="32"/>
  <c r="C3188" i="32"/>
  <c r="G3188" i="32"/>
  <c r="K3188" i="32"/>
  <c r="B3188" i="32"/>
  <c r="F3188" i="32"/>
  <c r="J3188" i="32"/>
  <c r="I3188" i="32"/>
  <c r="H3188" i="32"/>
  <c r="L3188" i="32"/>
  <c r="E3188" i="32"/>
  <c r="D3188" i="32"/>
  <c r="C3184" i="32"/>
  <c r="G3184" i="32"/>
  <c r="K3184" i="32"/>
  <c r="B3184" i="32"/>
  <c r="F3184" i="32"/>
  <c r="J3184" i="32"/>
  <c r="E3184" i="32"/>
  <c r="I3184" i="32"/>
  <c r="L3184" i="32"/>
  <c r="H3184" i="32"/>
  <c r="D3184" i="32"/>
  <c r="C3180" i="32"/>
  <c r="G3180" i="32"/>
  <c r="K3180" i="32"/>
  <c r="B3180" i="32"/>
  <c r="F3180" i="32"/>
  <c r="J3180" i="32"/>
  <c r="I3180" i="32"/>
  <c r="L3180" i="32"/>
  <c r="D3180" i="32"/>
  <c r="H3180" i="32"/>
  <c r="E3180" i="32"/>
  <c r="C3176" i="32"/>
  <c r="G3176" i="32"/>
  <c r="K3176" i="32"/>
  <c r="B3176" i="32"/>
  <c r="F3176" i="32"/>
  <c r="J3176" i="32"/>
  <c r="E3176" i="32"/>
  <c r="L3176" i="32"/>
  <c r="D3176" i="32"/>
  <c r="I3176" i="32"/>
  <c r="H3176" i="32"/>
  <c r="C3172" i="32"/>
  <c r="G3172" i="32"/>
  <c r="K3172" i="32"/>
  <c r="B3172" i="32"/>
  <c r="F3172" i="32"/>
  <c r="J3172" i="32"/>
  <c r="I3172" i="32"/>
  <c r="D3172" i="32"/>
  <c r="E3172" i="32"/>
  <c r="L3172" i="32"/>
  <c r="H3172" i="32"/>
  <c r="C3168" i="32"/>
  <c r="G3168" i="32"/>
  <c r="K3168" i="32"/>
  <c r="B3168" i="32"/>
  <c r="F3168" i="32"/>
  <c r="J3168" i="32"/>
  <c r="E3168" i="32"/>
  <c r="D3168" i="32"/>
  <c r="H3168" i="32"/>
  <c r="L3168" i="32"/>
  <c r="I3168" i="32"/>
  <c r="C3164" i="32"/>
  <c r="G3164" i="32"/>
  <c r="K3164" i="32"/>
  <c r="B3164" i="32"/>
  <c r="F3164" i="32"/>
  <c r="J3164" i="32"/>
  <c r="I3164" i="32"/>
  <c r="E3164" i="32"/>
  <c r="H3164" i="32"/>
  <c r="D3164" i="32"/>
  <c r="L3164" i="32"/>
  <c r="C3160" i="32"/>
  <c r="G3160" i="32"/>
  <c r="K3160" i="32"/>
  <c r="B3160" i="32"/>
  <c r="F3160" i="32"/>
  <c r="J3160" i="32"/>
  <c r="E3160" i="32"/>
  <c r="H3160" i="32"/>
  <c r="I3160" i="32"/>
  <c r="D3160" i="32"/>
  <c r="L3160" i="32"/>
  <c r="C3156" i="32"/>
  <c r="G3156" i="32"/>
  <c r="K3156" i="32"/>
  <c r="B3156" i="32"/>
  <c r="F3156" i="32"/>
  <c r="J3156" i="32"/>
  <c r="I3156" i="32"/>
  <c r="H3156" i="32"/>
  <c r="D3156" i="32"/>
  <c r="E3156" i="32"/>
  <c r="L3156" i="32"/>
  <c r="C3152" i="32"/>
  <c r="G3152" i="32"/>
  <c r="K3152" i="32"/>
  <c r="B3152" i="32"/>
  <c r="F3152" i="32"/>
  <c r="J3152" i="32"/>
  <c r="E3152" i="32"/>
  <c r="I3152" i="32"/>
  <c r="D3152" i="32"/>
  <c r="H3152" i="32"/>
  <c r="L3152" i="32"/>
  <c r="C3148" i="32"/>
  <c r="G3148" i="32"/>
  <c r="K3148" i="32"/>
  <c r="B3148" i="32"/>
  <c r="F3148" i="32"/>
  <c r="J3148" i="32"/>
  <c r="I3148" i="32"/>
  <c r="L3148" i="32"/>
  <c r="E3148" i="32"/>
  <c r="D3148" i="32"/>
  <c r="H3148" i="32"/>
  <c r="C3144" i="32"/>
  <c r="G3144" i="32"/>
  <c r="K3144" i="32"/>
  <c r="B3144" i="32"/>
  <c r="F3144" i="32"/>
  <c r="J3144" i="32"/>
  <c r="E3144" i="32"/>
  <c r="L3144" i="32"/>
  <c r="H3144" i="32"/>
  <c r="D3144" i="32"/>
  <c r="I3144" i="32"/>
  <c r="C3140" i="32"/>
  <c r="G3140" i="32"/>
  <c r="K3140" i="32"/>
  <c r="B3140" i="32"/>
  <c r="F3140" i="32"/>
  <c r="J3140" i="32"/>
  <c r="I3140" i="32"/>
  <c r="D3140" i="32"/>
  <c r="H3140" i="32"/>
  <c r="E3140" i="32"/>
  <c r="L3140" i="32"/>
  <c r="C3136" i="32"/>
  <c r="G3136" i="32"/>
  <c r="K3136" i="32"/>
  <c r="B3136" i="32"/>
  <c r="F3136" i="32"/>
  <c r="J3136" i="32"/>
  <c r="E3136" i="32"/>
  <c r="D3136" i="32"/>
  <c r="I3136" i="32"/>
  <c r="H3136" i="32"/>
  <c r="L3136" i="32"/>
  <c r="C3132" i="32"/>
  <c r="G3132" i="32"/>
  <c r="K3132" i="32"/>
  <c r="B3132" i="32"/>
  <c r="F3132" i="32"/>
  <c r="J3132" i="32"/>
  <c r="I3132" i="32"/>
  <c r="E3132" i="32"/>
  <c r="L3132" i="32"/>
  <c r="H3132" i="32"/>
  <c r="D3132" i="32"/>
  <c r="C3128" i="32"/>
  <c r="G3128" i="32"/>
  <c r="K3128" i="32"/>
  <c r="B3128" i="32"/>
  <c r="F3128" i="32"/>
  <c r="J3128" i="32"/>
  <c r="E3128" i="32"/>
  <c r="H3128" i="32"/>
  <c r="L3128" i="32"/>
  <c r="I3128" i="32"/>
  <c r="D3128" i="32"/>
  <c r="C3124" i="32"/>
  <c r="G3124" i="32"/>
  <c r="K3124" i="32"/>
  <c r="B3124" i="32"/>
  <c r="F3124" i="32"/>
  <c r="J3124" i="32"/>
  <c r="I3124" i="32"/>
  <c r="H3124" i="32"/>
  <c r="D3124" i="32"/>
  <c r="L3124" i="32"/>
  <c r="E3124" i="32"/>
  <c r="C3120" i="32"/>
  <c r="G3120" i="32"/>
  <c r="K3120" i="32"/>
  <c r="B3120" i="32"/>
  <c r="F3120" i="32"/>
  <c r="J3120" i="32"/>
  <c r="E3120" i="32"/>
  <c r="H3120" i="32"/>
  <c r="I3120" i="32"/>
  <c r="D3120" i="32"/>
  <c r="L3120" i="32"/>
  <c r="C3116" i="32"/>
  <c r="G3116" i="32"/>
  <c r="K3116" i="32"/>
  <c r="B3116" i="32"/>
  <c r="F3116" i="32"/>
  <c r="J3116" i="32"/>
  <c r="I3116" i="32"/>
  <c r="H3116" i="32"/>
  <c r="L3116" i="32"/>
  <c r="E3116" i="32"/>
  <c r="D3116" i="32"/>
  <c r="C3112" i="32"/>
  <c r="G3112" i="32"/>
  <c r="K3112" i="32"/>
  <c r="B3112" i="32"/>
  <c r="F3112" i="32"/>
  <c r="J3112" i="32"/>
  <c r="E3112" i="32"/>
  <c r="I3112" i="32"/>
  <c r="L3112" i="32"/>
  <c r="H3112" i="32"/>
  <c r="D3112" i="32"/>
  <c r="C3108" i="32"/>
  <c r="G3108" i="32"/>
  <c r="K3108" i="32"/>
  <c r="B3108" i="32"/>
  <c r="F3108" i="32"/>
  <c r="J3108" i="32"/>
  <c r="I3108" i="32"/>
  <c r="L3108" i="32"/>
  <c r="D3108" i="32"/>
  <c r="H3108" i="32"/>
  <c r="E3108" i="32"/>
  <c r="C3104" i="32"/>
  <c r="G3104" i="32"/>
  <c r="K3104" i="32"/>
  <c r="B3104" i="32"/>
  <c r="F3104" i="32"/>
  <c r="J3104" i="32"/>
  <c r="E3104" i="32"/>
  <c r="L3104" i="32"/>
  <c r="D3104" i="32"/>
  <c r="I3104" i="32"/>
  <c r="H3104" i="32"/>
  <c r="C3100" i="32"/>
  <c r="G3100" i="32"/>
  <c r="K3100" i="32"/>
  <c r="B3100" i="32"/>
  <c r="F3100" i="32"/>
  <c r="J3100" i="32"/>
  <c r="I3100" i="32"/>
  <c r="D3100" i="32"/>
  <c r="E3100" i="32"/>
  <c r="L3100" i="32"/>
  <c r="H3100" i="32"/>
  <c r="C3096" i="32"/>
  <c r="G3096" i="32"/>
  <c r="K3096" i="32"/>
  <c r="B3096" i="32"/>
  <c r="F3096" i="32"/>
  <c r="J3096" i="32"/>
  <c r="E3096" i="32"/>
  <c r="D3096" i="32"/>
  <c r="H3096" i="32"/>
  <c r="L3096" i="32"/>
  <c r="I3096" i="32"/>
  <c r="C3092" i="32"/>
  <c r="G3092" i="32"/>
  <c r="K3092" i="32"/>
  <c r="B3092" i="32"/>
  <c r="F3092" i="32"/>
  <c r="J3092" i="32"/>
  <c r="I3092" i="32"/>
  <c r="E3092" i="32"/>
  <c r="H3092" i="32"/>
  <c r="D3092" i="32"/>
  <c r="L3092" i="32"/>
  <c r="C3088" i="32"/>
  <c r="G3088" i="32"/>
  <c r="K3088" i="32"/>
  <c r="B3088" i="32"/>
  <c r="F3088" i="32"/>
  <c r="J3088" i="32"/>
  <c r="E3088" i="32"/>
  <c r="H3088" i="32"/>
  <c r="I3088" i="32"/>
  <c r="D3088" i="32"/>
  <c r="L3088" i="32"/>
  <c r="C3084" i="32"/>
  <c r="G3084" i="32"/>
  <c r="K3084" i="32"/>
  <c r="B3084" i="32"/>
  <c r="F3084" i="32"/>
  <c r="J3084" i="32"/>
  <c r="I3084" i="32"/>
  <c r="H3084" i="32"/>
  <c r="L3084" i="32"/>
  <c r="E3084" i="32"/>
  <c r="D3084" i="32"/>
  <c r="C3080" i="32"/>
  <c r="G3080" i="32"/>
  <c r="K3080" i="32"/>
  <c r="B3080" i="32"/>
  <c r="F3080" i="32"/>
  <c r="J3080" i="32"/>
  <c r="E3080" i="32"/>
  <c r="I3080" i="32"/>
  <c r="L3080" i="32"/>
  <c r="H3080" i="32"/>
  <c r="D3080" i="32"/>
  <c r="C3076" i="32"/>
  <c r="G3076" i="32"/>
  <c r="K3076" i="32"/>
  <c r="B3076" i="32"/>
  <c r="F3076" i="32"/>
  <c r="J3076" i="32"/>
  <c r="I3076" i="32"/>
  <c r="L3076" i="32"/>
  <c r="D3076" i="32"/>
  <c r="H3076" i="32"/>
  <c r="E3076" i="32"/>
  <c r="C3072" i="32"/>
  <c r="G3072" i="32"/>
  <c r="K3072" i="32"/>
  <c r="B3072" i="32"/>
  <c r="F3072" i="32"/>
  <c r="J3072" i="32"/>
  <c r="E3072" i="32"/>
  <c r="L3072" i="32"/>
  <c r="D3072" i="32"/>
  <c r="I3072" i="32"/>
  <c r="H3072" i="32"/>
  <c r="C3068" i="32"/>
  <c r="G3068" i="32"/>
  <c r="K3068" i="32"/>
  <c r="B3068" i="32"/>
  <c r="F3068" i="32"/>
  <c r="J3068" i="32"/>
  <c r="I3068" i="32"/>
  <c r="D3068" i="32"/>
  <c r="E3068" i="32"/>
  <c r="L3068" i="32"/>
  <c r="H3068" i="32"/>
  <c r="C3064" i="32"/>
  <c r="G3064" i="32"/>
  <c r="K3064" i="32"/>
  <c r="B3064" i="32"/>
  <c r="F3064" i="32"/>
  <c r="J3064" i="32"/>
  <c r="E3064" i="32"/>
  <c r="D3064" i="32"/>
  <c r="H3064" i="32"/>
  <c r="L3064" i="32"/>
  <c r="I3064" i="32"/>
  <c r="C3060" i="32"/>
  <c r="G3060" i="32"/>
  <c r="K3060" i="32"/>
  <c r="B3060" i="32"/>
  <c r="F3060" i="32"/>
  <c r="J3060" i="32"/>
  <c r="I3060" i="32"/>
  <c r="E3060" i="32"/>
  <c r="H3060" i="32"/>
  <c r="D3060" i="32"/>
  <c r="L3060" i="32"/>
  <c r="C3056" i="32"/>
  <c r="G3056" i="32"/>
  <c r="K3056" i="32"/>
  <c r="B3056" i="32"/>
  <c r="F3056" i="32"/>
  <c r="J3056" i="32"/>
  <c r="I3056" i="32"/>
  <c r="E3056" i="32"/>
  <c r="L3056" i="32"/>
  <c r="H3056" i="32"/>
  <c r="D3056" i="32"/>
  <c r="C3052" i="32"/>
  <c r="G3052" i="32"/>
  <c r="K3052" i="32"/>
  <c r="B3052" i="32"/>
  <c r="F3052" i="32"/>
  <c r="J3052" i="32"/>
  <c r="E3052" i="32"/>
  <c r="I3052" i="32"/>
  <c r="H3052" i="32"/>
  <c r="L3052" i="32"/>
  <c r="D3052" i="32"/>
  <c r="C3048" i="32"/>
  <c r="G3048" i="32"/>
  <c r="K3048" i="32"/>
  <c r="B3048" i="32"/>
  <c r="F3048" i="32"/>
  <c r="J3048" i="32"/>
  <c r="I3048" i="32"/>
  <c r="E3048" i="32"/>
  <c r="D3048" i="32"/>
  <c r="H3048" i="32"/>
  <c r="L3048" i="32"/>
  <c r="C3044" i="32"/>
  <c r="G3044" i="32"/>
  <c r="K3044" i="32"/>
  <c r="B3044" i="32"/>
  <c r="F3044" i="32"/>
  <c r="J3044" i="32"/>
  <c r="E3044" i="32"/>
  <c r="I3044" i="32"/>
  <c r="D3044" i="32"/>
  <c r="L3044" i="32"/>
  <c r="H3044" i="32"/>
  <c r="C3040" i="32"/>
  <c r="G3040" i="32"/>
  <c r="K3040" i="32"/>
  <c r="B3040" i="32"/>
  <c r="F3040" i="32"/>
  <c r="J3040" i="32"/>
  <c r="I3040" i="32"/>
  <c r="E3040" i="32"/>
  <c r="L3040" i="32"/>
  <c r="H3040" i="32"/>
  <c r="D3040" i="32"/>
  <c r="C3036" i="32"/>
  <c r="G3036" i="32"/>
  <c r="K3036" i="32"/>
  <c r="B3036" i="32"/>
  <c r="F3036" i="32"/>
  <c r="J3036" i="32"/>
  <c r="E3036" i="32"/>
  <c r="I3036" i="32"/>
  <c r="H3036" i="32"/>
  <c r="L3036" i="32"/>
  <c r="D3036" i="32"/>
  <c r="C3032" i="32"/>
  <c r="G3032" i="32"/>
  <c r="K3032" i="32"/>
  <c r="B3032" i="32"/>
  <c r="F3032" i="32"/>
  <c r="J3032" i="32"/>
  <c r="I3032" i="32"/>
  <c r="E3032" i="32"/>
  <c r="D3032" i="32"/>
  <c r="H3032" i="32"/>
  <c r="L3032" i="32"/>
  <c r="C3028" i="32"/>
  <c r="G3028" i="32"/>
  <c r="K3028" i="32"/>
  <c r="B3028" i="32"/>
  <c r="F3028" i="32"/>
  <c r="J3028" i="32"/>
  <c r="E3028" i="32"/>
  <c r="I3028" i="32"/>
  <c r="D3028" i="32"/>
  <c r="L3028" i="32"/>
  <c r="H3028" i="32"/>
  <c r="C3024" i="32"/>
  <c r="G3024" i="32"/>
  <c r="K3024" i="32"/>
  <c r="B3024" i="32"/>
  <c r="F3024" i="32"/>
  <c r="J3024" i="32"/>
  <c r="I3024" i="32"/>
  <c r="E3024" i="32"/>
  <c r="L3024" i="32"/>
  <c r="H3024" i="32"/>
  <c r="D3024" i="32"/>
  <c r="C3020" i="32"/>
  <c r="G3020" i="32"/>
  <c r="K3020" i="32"/>
  <c r="B3020" i="32"/>
  <c r="F3020" i="32"/>
  <c r="J3020" i="32"/>
  <c r="E3020" i="32"/>
  <c r="I3020" i="32"/>
  <c r="H3020" i="32"/>
  <c r="L3020" i="32"/>
  <c r="D3020" i="32"/>
  <c r="C3016" i="32"/>
  <c r="G3016" i="32"/>
  <c r="K3016" i="32"/>
  <c r="B3016" i="32"/>
  <c r="F3016" i="32"/>
  <c r="J3016" i="32"/>
  <c r="I3016" i="32"/>
  <c r="E3016" i="32"/>
  <c r="D3016" i="32"/>
  <c r="H3016" i="32"/>
  <c r="L3016" i="32"/>
  <c r="C3012" i="32"/>
  <c r="G3012" i="32"/>
  <c r="K3012" i="32"/>
  <c r="B3012" i="32"/>
  <c r="F3012" i="32"/>
  <c r="J3012" i="32"/>
  <c r="E3012" i="32"/>
  <c r="I3012" i="32"/>
  <c r="D3012" i="32"/>
  <c r="L3012" i="32"/>
  <c r="H3012" i="32"/>
  <c r="C3008" i="32"/>
  <c r="G3008" i="32"/>
  <c r="K3008" i="32"/>
  <c r="B3008" i="32"/>
  <c r="F3008" i="32"/>
  <c r="J3008" i="32"/>
  <c r="I3008" i="32"/>
  <c r="E3008" i="32"/>
  <c r="L3008" i="32"/>
  <c r="H3008" i="32"/>
  <c r="D3008" i="32"/>
  <c r="C3004" i="32"/>
  <c r="G3004" i="32"/>
  <c r="K3004" i="32"/>
  <c r="B3004" i="32"/>
  <c r="F3004" i="32"/>
  <c r="J3004" i="32"/>
  <c r="E3004" i="32"/>
  <c r="I3004" i="32"/>
  <c r="H3004" i="32"/>
  <c r="L3004" i="32"/>
  <c r="D3004" i="32"/>
  <c r="C3000" i="32"/>
  <c r="G3000" i="32"/>
  <c r="K3000" i="32"/>
  <c r="B3000" i="32"/>
  <c r="F3000" i="32"/>
  <c r="J3000" i="32"/>
  <c r="I3000" i="32"/>
  <c r="E3000" i="32"/>
  <c r="D3000" i="32"/>
  <c r="H3000" i="32"/>
  <c r="L3000" i="32"/>
  <c r="C2996" i="32"/>
  <c r="G2996" i="32"/>
  <c r="K2996" i="32"/>
  <c r="B2996" i="32"/>
  <c r="F2996" i="32"/>
  <c r="J2996" i="32"/>
  <c r="E2996" i="32"/>
  <c r="I2996" i="32"/>
  <c r="D2996" i="32"/>
  <c r="L2996" i="32"/>
  <c r="H2996" i="32"/>
  <c r="C2992" i="32"/>
  <c r="G2992" i="32"/>
  <c r="K2992" i="32"/>
  <c r="B2992" i="32"/>
  <c r="F2992" i="32"/>
  <c r="J2992" i="32"/>
  <c r="I2992" i="32"/>
  <c r="E2992" i="32"/>
  <c r="L2992" i="32"/>
  <c r="H2992" i="32"/>
  <c r="D2992" i="32"/>
  <c r="C2988" i="32"/>
  <c r="G2988" i="32"/>
  <c r="K2988" i="32"/>
  <c r="B2988" i="32"/>
  <c r="F2988" i="32"/>
  <c r="J2988" i="32"/>
  <c r="E2988" i="32"/>
  <c r="I2988" i="32"/>
  <c r="H2988" i="32"/>
  <c r="L2988" i="32"/>
  <c r="D2988" i="32"/>
  <c r="C2984" i="32"/>
  <c r="G2984" i="32"/>
  <c r="K2984" i="32"/>
  <c r="B2984" i="32"/>
  <c r="F2984" i="32"/>
  <c r="J2984" i="32"/>
  <c r="I2984" i="32"/>
  <c r="E2984" i="32"/>
  <c r="D2984" i="32"/>
  <c r="H2984" i="32"/>
  <c r="C2980" i="32"/>
  <c r="G2980" i="32"/>
  <c r="K2980" i="32"/>
  <c r="B2980" i="32"/>
  <c r="F2980" i="32"/>
  <c r="J2980" i="32"/>
  <c r="E2980" i="32"/>
  <c r="I2980" i="32"/>
  <c r="D2980" i="32"/>
  <c r="L2980" i="32"/>
  <c r="H2980" i="32"/>
  <c r="C2976" i="32"/>
  <c r="G2976" i="32"/>
  <c r="K2976" i="32"/>
  <c r="B2976" i="32"/>
  <c r="F2976" i="32"/>
  <c r="J2976" i="32"/>
  <c r="I2976" i="32"/>
  <c r="E2976" i="32"/>
  <c r="L2976" i="32"/>
  <c r="H2976" i="32"/>
  <c r="D2976" i="32"/>
  <c r="C2972" i="32"/>
  <c r="G2972" i="32"/>
  <c r="K2972" i="32"/>
  <c r="B2972" i="32"/>
  <c r="F2972" i="32"/>
  <c r="J2972" i="32"/>
  <c r="E2972" i="32"/>
  <c r="I2972" i="32"/>
  <c r="H2972" i="32"/>
  <c r="L2972" i="32"/>
  <c r="D2972" i="32"/>
  <c r="C2968" i="32"/>
  <c r="G2968" i="32"/>
  <c r="K2968" i="32"/>
  <c r="B2968" i="32"/>
  <c r="F2968" i="32"/>
  <c r="J2968" i="32"/>
  <c r="I2968" i="32"/>
  <c r="E2968" i="32"/>
  <c r="D2968" i="32"/>
  <c r="H2968" i="32"/>
  <c r="L2968" i="32"/>
  <c r="C2964" i="32"/>
  <c r="G2964" i="32"/>
  <c r="K2964" i="32"/>
  <c r="B2964" i="32"/>
  <c r="F2964" i="32"/>
  <c r="J2964" i="32"/>
  <c r="E2964" i="32"/>
  <c r="I2964" i="32"/>
  <c r="D2964" i="32"/>
  <c r="L2964" i="32"/>
  <c r="H2964" i="32"/>
  <c r="C2960" i="32"/>
  <c r="G2960" i="32"/>
  <c r="K2960" i="32"/>
  <c r="B2960" i="32"/>
  <c r="F2960" i="32"/>
  <c r="J2960" i="32"/>
  <c r="I2960" i="32"/>
  <c r="E2960" i="32"/>
  <c r="L2960" i="32"/>
  <c r="H2960" i="32"/>
  <c r="D2960" i="32"/>
  <c r="C2956" i="32"/>
  <c r="G2956" i="32"/>
  <c r="K2956" i="32"/>
  <c r="B2956" i="32"/>
  <c r="F2956" i="32"/>
  <c r="J2956" i="32"/>
  <c r="E2956" i="32"/>
  <c r="I2956" i="32"/>
  <c r="H2956" i="32"/>
  <c r="L2956" i="32"/>
  <c r="D2956" i="32"/>
  <c r="C2952" i="32"/>
  <c r="G2952" i="32"/>
  <c r="K2952" i="32"/>
  <c r="B2952" i="32"/>
  <c r="F2952" i="32"/>
  <c r="J2952" i="32"/>
  <c r="I2952" i="32"/>
  <c r="E2952" i="32"/>
  <c r="D2952" i="32"/>
  <c r="H2952" i="32"/>
  <c r="L2952" i="32"/>
  <c r="C2948" i="32"/>
  <c r="G2948" i="32"/>
  <c r="K2948" i="32"/>
  <c r="B2948" i="32"/>
  <c r="F2948" i="32"/>
  <c r="J2948" i="32"/>
  <c r="E2948" i="32"/>
  <c r="I2948" i="32"/>
  <c r="D2948" i="32"/>
  <c r="L2948" i="32"/>
  <c r="H2948" i="32"/>
  <c r="C2944" i="32"/>
  <c r="G2944" i="32"/>
  <c r="K2944" i="32"/>
  <c r="B2944" i="32"/>
  <c r="F2944" i="32"/>
  <c r="J2944" i="32"/>
  <c r="I2944" i="32"/>
  <c r="E2944" i="32"/>
  <c r="L2944" i="32"/>
  <c r="H2944" i="32"/>
  <c r="D2944" i="32"/>
  <c r="C2940" i="32"/>
  <c r="G2940" i="32"/>
  <c r="K2940" i="32"/>
  <c r="B2940" i="32"/>
  <c r="F2940" i="32"/>
  <c r="J2940" i="32"/>
  <c r="E2940" i="32"/>
  <c r="I2940" i="32"/>
  <c r="H2940" i="32"/>
  <c r="L2940" i="32"/>
  <c r="D2940" i="32"/>
  <c r="C2936" i="32"/>
  <c r="G2936" i="32"/>
  <c r="K2936" i="32"/>
  <c r="B2936" i="32"/>
  <c r="F2936" i="32"/>
  <c r="J2936" i="32"/>
  <c r="I2936" i="32"/>
  <c r="E2936" i="32"/>
  <c r="D2936" i="32"/>
  <c r="H2936" i="32"/>
  <c r="L2936" i="32"/>
  <c r="C2932" i="32"/>
  <c r="G2932" i="32"/>
  <c r="K2932" i="32"/>
  <c r="B2932" i="32"/>
  <c r="F2932" i="32"/>
  <c r="J2932" i="32"/>
  <c r="E2932" i="32"/>
  <c r="I2932" i="32"/>
  <c r="D2932" i="32"/>
  <c r="L2932" i="32"/>
  <c r="H2932" i="32"/>
  <c r="C2928" i="32"/>
  <c r="G2928" i="32"/>
  <c r="K2928" i="32"/>
  <c r="B2928" i="32"/>
  <c r="F2928" i="32"/>
  <c r="J2928" i="32"/>
  <c r="I2928" i="32"/>
  <c r="E2928" i="32"/>
  <c r="L2928" i="32"/>
  <c r="H2928" i="32"/>
  <c r="D2928" i="32"/>
  <c r="C2924" i="32"/>
  <c r="G2924" i="32"/>
  <c r="K2924" i="32"/>
  <c r="B2924" i="32"/>
  <c r="F2924" i="32"/>
  <c r="J2924" i="32"/>
  <c r="E2924" i="32"/>
  <c r="I2924" i="32"/>
  <c r="H2924" i="32"/>
  <c r="L2924" i="32"/>
  <c r="D2924" i="32"/>
  <c r="C2920" i="32"/>
  <c r="G2920" i="32"/>
  <c r="K2920" i="32"/>
  <c r="B2920" i="32"/>
  <c r="F2920" i="32"/>
  <c r="J2920" i="32"/>
  <c r="I2920" i="32"/>
  <c r="E2920" i="32"/>
  <c r="D2920" i="32"/>
  <c r="H2920" i="32"/>
  <c r="L2920" i="32"/>
  <c r="C2916" i="32"/>
  <c r="G2916" i="32"/>
  <c r="K2916" i="32"/>
  <c r="B2916" i="32"/>
  <c r="F2916" i="32"/>
  <c r="J2916" i="32"/>
  <c r="E2916" i="32"/>
  <c r="I2916" i="32"/>
  <c r="D2916" i="32"/>
  <c r="L2916" i="32"/>
  <c r="H2916" i="32"/>
  <c r="C2912" i="32"/>
  <c r="G2912" i="32"/>
  <c r="K2912" i="32"/>
  <c r="B2912" i="32"/>
  <c r="F2912" i="32"/>
  <c r="J2912" i="32"/>
  <c r="I2912" i="32"/>
  <c r="E2912" i="32"/>
  <c r="L2912" i="32"/>
  <c r="H2912" i="32"/>
  <c r="D2912" i="32"/>
  <c r="C2908" i="32"/>
  <c r="G2908" i="32"/>
  <c r="K2908" i="32"/>
  <c r="B2908" i="32"/>
  <c r="F2908" i="32"/>
  <c r="J2908" i="32"/>
  <c r="E2908" i="32"/>
  <c r="I2908" i="32"/>
  <c r="H2908" i="32"/>
  <c r="L2908" i="32"/>
  <c r="D2908" i="32"/>
  <c r="C2904" i="32"/>
  <c r="G2904" i="32"/>
  <c r="K2904" i="32"/>
  <c r="B2904" i="32"/>
  <c r="F2904" i="32"/>
  <c r="J2904" i="32"/>
  <c r="I2904" i="32"/>
  <c r="E2904" i="32"/>
  <c r="D2904" i="32"/>
  <c r="H2904" i="32"/>
  <c r="L2904" i="32"/>
  <c r="C2900" i="32"/>
  <c r="G2900" i="32"/>
  <c r="K2900" i="32"/>
  <c r="B2900" i="32"/>
  <c r="F2900" i="32"/>
  <c r="J2900" i="32"/>
  <c r="E2900" i="32"/>
  <c r="I2900" i="32"/>
  <c r="D2900" i="32"/>
  <c r="L2900" i="32"/>
  <c r="H2900" i="32"/>
  <c r="C2896" i="32"/>
  <c r="G2896" i="32"/>
  <c r="K2896" i="32"/>
  <c r="B2896" i="32"/>
  <c r="F2896" i="32"/>
  <c r="J2896" i="32"/>
  <c r="I2896" i="32"/>
  <c r="E2896" i="32"/>
  <c r="L2896" i="32"/>
  <c r="H2896" i="32"/>
  <c r="D2896" i="32"/>
  <c r="C2892" i="32"/>
  <c r="G2892" i="32"/>
  <c r="K2892" i="32"/>
  <c r="B2892" i="32"/>
  <c r="F2892" i="32"/>
  <c r="J2892" i="32"/>
  <c r="E2892" i="32"/>
  <c r="I2892" i="32"/>
  <c r="H2892" i="32"/>
  <c r="L2892" i="32"/>
  <c r="D2892" i="32"/>
  <c r="C2888" i="32"/>
  <c r="G2888" i="32"/>
  <c r="K2888" i="32"/>
  <c r="B2888" i="32"/>
  <c r="F2888" i="32"/>
  <c r="J2888" i="32"/>
  <c r="I2888" i="32"/>
  <c r="E2888" i="32"/>
  <c r="D2888" i="32"/>
  <c r="H2888" i="32"/>
  <c r="L2888" i="32"/>
  <c r="C2884" i="32"/>
  <c r="G2884" i="32"/>
  <c r="K2884" i="32"/>
  <c r="B2884" i="32"/>
  <c r="F2884" i="32"/>
  <c r="J2884" i="32"/>
  <c r="E2884" i="32"/>
  <c r="I2884" i="32"/>
  <c r="D2884" i="32"/>
  <c r="L2884" i="32"/>
  <c r="H2884" i="32"/>
  <c r="C2880" i="32"/>
  <c r="G2880" i="32"/>
  <c r="K2880" i="32"/>
  <c r="B2880" i="32"/>
  <c r="F2880" i="32"/>
  <c r="J2880" i="32"/>
  <c r="I2880" i="32"/>
  <c r="E2880" i="32"/>
  <c r="L2880" i="32"/>
  <c r="H2880" i="32"/>
  <c r="D2880" i="32"/>
  <c r="C2876" i="32"/>
  <c r="G2876" i="32"/>
  <c r="K2876" i="32"/>
  <c r="B2876" i="32"/>
  <c r="F2876" i="32"/>
  <c r="J2876" i="32"/>
  <c r="E2876" i="32"/>
  <c r="I2876" i="32"/>
  <c r="H2876" i="32"/>
  <c r="L2876" i="32"/>
  <c r="D2876" i="32"/>
  <c r="C2872" i="32"/>
  <c r="G2872" i="32"/>
  <c r="K2872" i="32"/>
  <c r="B2872" i="32"/>
  <c r="F2872" i="32"/>
  <c r="J2872" i="32"/>
  <c r="I2872" i="32"/>
  <c r="E2872" i="32"/>
  <c r="D2872" i="32"/>
  <c r="H2872" i="32"/>
  <c r="L2872" i="32"/>
  <c r="C2868" i="32"/>
  <c r="G2868" i="32"/>
  <c r="K2868" i="32"/>
  <c r="B2868" i="32"/>
  <c r="F2868" i="32"/>
  <c r="J2868" i="32"/>
  <c r="E2868" i="32"/>
  <c r="I2868" i="32"/>
  <c r="D2868" i="32"/>
  <c r="L2868" i="32"/>
  <c r="H2868" i="32"/>
  <c r="C2864" i="32"/>
  <c r="G2864" i="32"/>
  <c r="K2864" i="32"/>
  <c r="B2864" i="32"/>
  <c r="F2864" i="32"/>
  <c r="J2864" i="32"/>
  <c r="I2864" i="32"/>
  <c r="E2864" i="32"/>
  <c r="L2864" i="32"/>
  <c r="H2864" i="32"/>
  <c r="D2864" i="32"/>
  <c r="C2860" i="32"/>
  <c r="G2860" i="32"/>
  <c r="K2860" i="32"/>
  <c r="B2860" i="32"/>
  <c r="F2860" i="32"/>
  <c r="J2860" i="32"/>
  <c r="E2860" i="32"/>
  <c r="I2860" i="32"/>
  <c r="H2860" i="32"/>
  <c r="L2860" i="32"/>
  <c r="D2860" i="32"/>
  <c r="C2856" i="32"/>
  <c r="G2856" i="32"/>
  <c r="K2856" i="32"/>
  <c r="B2856" i="32"/>
  <c r="F2856" i="32"/>
  <c r="J2856" i="32"/>
  <c r="I2856" i="32"/>
  <c r="E2856" i="32"/>
  <c r="D2856" i="32"/>
  <c r="H2856" i="32"/>
  <c r="L2856" i="32"/>
  <c r="C2852" i="32"/>
  <c r="G2852" i="32"/>
  <c r="K2852" i="32"/>
  <c r="B2852" i="32"/>
  <c r="F2852" i="32"/>
  <c r="J2852" i="32"/>
  <c r="E2852" i="32"/>
  <c r="I2852" i="32"/>
  <c r="D2852" i="32"/>
  <c r="L2852" i="32"/>
  <c r="H2852" i="32"/>
  <c r="C2848" i="32"/>
  <c r="G2848" i="32"/>
  <c r="K2848" i="32"/>
  <c r="B2848" i="32"/>
  <c r="F2848" i="32"/>
  <c r="J2848" i="32"/>
  <c r="I2848" i="32"/>
  <c r="E2848" i="32"/>
  <c r="L2848" i="32"/>
  <c r="H2848" i="32"/>
  <c r="D2848" i="32"/>
  <c r="C2844" i="32"/>
  <c r="G2844" i="32"/>
  <c r="K2844" i="32"/>
  <c r="B2844" i="32"/>
  <c r="F2844" i="32"/>
  <c r="J2844" i="32"/>
  <c r="E2844" i="32"/>
  <c r="I2844" i="32"/>
  <c r="H2844" i="32"/>
  <c r="L2844" i="32"/>
  <c r="D2844" i="32"/>
  <c r="C2840" i="32"/>
  <c r="G2840" i="32"/>
  <c r="K2840" i="32"/>
  <c r="B2840" i="32"/>
  <c r="F2840" i="32"/>
  <c r="J2840" i="32"/>
  <c r="I2840" i="32"/>
  <c r="E2840" i="32"/>
  <c r="D2840" i="32"/>
  <c r="H2840" i="32"/>
  <c r="L2840" i="32"/>
  <c r="C2836" i="32"/>
  <c r="G2836" i="32"/>
  <c r="K2836" i="32"/>
  <c r="B2836" i="32"/>
  <c r="F2836" i="32"/>
  <c r="J2836" i="32"/>
  <c r="E2836" i="32"/>
  <c r="I2836" i="32"/>
  <c r="D2836" i="32"/>
  <c r="L2836" i="32"/>
  <c r="H2836" i="32"/>
  <c r="C2832" i="32"/>
  <c r="G2832" i="32"/>
  <c r="K2832" i="32"/>
  <c r="B2832" i="32"/>
  <c r="F2832" i="32"/>
  <c r="J2832" i="32"/>
  <c r="I2832" i="32"/>
  <c r="E2832" i="32"/>
  <c r="L2832" i="32"/>
  <c r="H2832" i="32"/>
  <c r="D2832" i="32"/>
  <c r="C2828" i="32"/>
  <c r="G2828" i="32"/>
  <c r="K2828" i="32"/>
  <c r="B2828" i="32"/>
  <c r="F2828" i="32"/>
  <c r="J2828" i="32"/>
  <c r="E2828" i="32"/>
  <c r="I2828" i="32"/>
  <c r="H2828" i="32"/>
  <c r="L2828" i="32"/>
  <c r="D2828" i="32"/>
  <c r="C2824" i="32"/>
  <c r="G2824" i="32"/>
  <c r="K2824" i="32"/>
  <c r="B2824" i="32"/>
  <c r="F2824" i="32"/>
  <c r="J2824" i="32"/>
  <c r="I2824" i="32"/>
  <c r="E2824" i="32"/>
  <c r="D2824" i="32"/>
  <c r="H2824" i="32"/>
  <c r="L2824" i="32"/>
  <c r="C2820" i="32"/>
  <c r="G2820" i="32"/>
  <c r="K2820" i="32"/>
  <c r="B2820" i="32"/>
  <c r="F2820" i="32"/>
  <c r="J2820" i="32"/>
  <c r="E2820" i="32"/>
  <c r="I2820" i="32"/>
  <c r="D2820" i="32"/>
  <c r="L2820" i="32"/>
  <c r="H2820" i="32"/>
  <c r="C2816" i="32"/>
  <c r="G2816" i="32"/>
  <c r="K2816" i="32"/>
  <c r="B2816" i="32"/>
  <c r="F2816" i="32"/>
  <c r="J2816" i="32"/>
  <c r="I2816" i="32"/>
  <c r="E2816" i="32"/>
  <c r="L2816" i="32"/>
  <c r="H2816" i="32"/>
  <c r="D2816" i="32"/>
  <c r="C2812" i="32"/>
  <c r="G2812" i="32"/>
  <c r="K2812" i="32"/>
  <c r="B2812" i="32"/>
  <c r="F2812" i="32"/>
  <c r="J2812" i="32"/>
  <c r="E2812" i="32"/>
  <c r="I2812" i="32"/>
  <c r="H2812" i="32"/>
  <c r="L2812" i="32"/>
  <c r="D2812" i="32"/>
  <c r="C2808" i="32"/>
  <c r="G2808" i="32"/>
  <c r="K2808" i="32"/>
  <c r="B2808" i="32"/>
  <c r="F2808" i="32"/>
  <c r="J2808" i="32"/>
  <c r="I2808" i="32"/>
  <c r="E2808" i="32"/>
  <c r="D2808" i="32"/>
  <c r="H2808" i="32"/>
  <c r="L2808" i="32"/>
  <c r="C2804" i="32"/>
  <c r="G2804" i="32"/>
  <c r="K2804" i="32"/>
  <c r="B2804" i="32"/>
  <c r="F2804" i="32"/>
  <c r="J2804" i="32"/>
  <c r="E2804" i="32"/>
  <c r="I2804" i="32"/>
  <c r="D2804" i="32"/>
  <c r="L2804" i="32"/>
  <c r="H2804" i="32"/>
  <c r="C2800" i="32"/>
  <c r="G2800" i="32"/>
  <c r="K2800" i="32"/>
  <c r="B2800" i="32"/>
  <c r="F2800" i="32"/>
  <c r="J2800" i="32"/>
  <c r="I2800" i="32"/>
  <c r="E2800" i="32"/>
  <c r="L2800" i="32"/>
  <c r="H2800" i="32"/>
  <c r="D2800" i="32"/>
  <c r="C2796" i="32"/>
  <c r="G2796" i="32"/>
  <c r="K2796" i="32"/>
  <c r="B2796" i="32"/>
  <c r="F2796" i="32"/>
  <c r="J2796" i="32"/>
  <c r="E2796" i="32"/>
  <c r="I2796" i="32"/>
  <c r="H2796" i="32"/>
  <c r="L2796" i="32"/>
  <c r="D2796" i="32"/>
  <c r="C2792" i="32"/>
  <c r="G2792" i="32"/>
  <c r="K2792" i="32"/>
  <c r="B2792" i="32"/>
  <c r="F2792" i="32"/>
  <c r="J2792" i="32"/>
  <c r="I2792" i="32"/>
  <c r="E2792" i="32"/>
  <c r="D2792" i="32"/>
  <c r="H2792" i="32"/>
  <c r="L2792" i="32"/>
  <c r="C2788" i="32"/>
  <c r="G2788" i="32"/>
  <c r="K2788" i="32"/>
  <c r="B2788" i="32"/>
  <c r="F2788" i="32"/>
  <c r="J2788" i="32"/>
  <c r="E2788" i="32"/>
  <c r="I2788" i="32"/>
  <c r="D2788" i="32"/>
  <c r="L2788" i="32"/>
  <c r="H2788" i="32"/>
  <c r="C2784" i="32"/>
  <c r="G2784" i="32"/>
  <c r="K2784" i="32"/>
  <c r="B2784" i="32"/>
  <c r="F2784" i="32"/>
  <c r="J2784" i="32"/>
  <c r="I2784" i="32"/>
  <c r="E2784" i="32"/>
  <c r="H2784" i="32"/>
  <c r="L2784" i="32"/>
  <c r="D2784" i="32"/>
  <c r="C2780" i="32"/>
  <c r="G2780" i="32"/>
  <c r="K2780" i="32"/>
  <c r="B2780" i="32"/>
  <c r="F2780" i="32"/>
  <c r="J2780" i="32"/>
  <c r="E2780" i="32"/>
  <c r="I2780" i="32"/>
  <c r="L2780" i="32"/>
  <c r="D2780" i="32"/>
  <c r="H2780" i="32"/>
  <c r="C2776" i="32"/>
  <c r="G2776" i="32"/>
  <c r="K2776" i="32"/>
  <c r="B2776" i="32"/>
  <c r="F2776" i="32"/>
  <c r="J2776" i="32"/>
  <c r="I2776" i="32"/>
  <c r="E2776" i="32"/>
  <c r="H2776" i="32"/>
  <c r="D2776" i="32"/>
  <c r="L2776" i="32"/>
  <c r="C2772" i="32"/>
  <c r="G2772" i="32"/>
  <c r="K2772" i="32"/>
  <c r="B2772" i="32"/>
  <c r="F2772" i="32"/>
  <c r="J2772" i="32"/>
  <c r="E2772" i="32"/>
  <c r="I2772" i="32"/>
  <c r="D2772" i="32"/>
  <c r="L2772" i="32"/>
  <c r="H2772" i="32"/>
  <c r="C2768" i="32"/>
  <c r="G2768" i="32"/>
  <c r="K2768" i="32"/>
  <c r="B2768" i="32"/>
  <c r="F2768" i="32"/>
  <c r="J2768" i="32"/>
  <c r="I2768" i="32"/>
  <c r="E2768" i="32"/>
  <c r="H2768" i="32"/>
  <c r="D2768" i="32"/>
  <c r="L2768" i="32"/>
  <c r="C2764" i="32"/>
  <c r="G2764" i="32"/>
  <c r="K2764" i="32"/>
  <c r="B2764" i="32"/>
  <c r="F2764" i="32"/>
  <c r="J2764" i="32"/>
  <c r="E2764" i="32"/>
  <c r="I2764" i="32"/>
  <c r="L2764" i="32"/>
  <c r="D2764" i="32"/>
  <c r="H2764" i="32"/>
  <c r="C2760" i="32"/>
  <c r="G2760" i="32"/>
  <c r="K2760" i="32"/>
  <c r="B2760" i="32"/>
  <c r="F2760" i="32"/>
  <c r="J2760" i="32"/>
  <c r="I2760" i="32"/>
  <c r="E2760" i="32"/>
  <c r="H2760" i="32"/>
  <c r="L2760" i="32"/>
  <c r="D2760" i="32"/>
  <c r="C2756" i="32"/>
  <c r="G2756" i="32"/>
  <c r="K2756" i="32"/>
  <c r="B2756" i="32"/>
  <c r="F2756" i="32"/>
  <c r="J2756" i="32"/>
  <c r="E2756" i="32"/>
  <c r="I2756" i="32"/>
  <c r="D2756" i="32"/>
  <c r="L2756" i="32"/>
  <c r="H2756" i="32"/>
  <c r="C2752" i="32"/>
  <c r="G2752" i="32"/>
  <c r="K2752" i="32"/>
  <c r="B2752" i="32"/>
  <c r="F2752" i="32"/>
  <c r="J2752" i="32"/>
  <c r="I2752" i="32"/>
  <c r="H2752" i="32"/>
  <c r="D2752" i="32"/>
  <c r="E2752" i="32"/>
  <c r="L2752" i="32"/>
  <c r="C2748" i="32"/>
  <c r="G2748" i="32"/>
  <c r="K2748" i="32"/>
  <c r="B2748" i="32"/>
  <c r="F2748" i="32"/>
  <c r="J2748" i="32"/>
  <c r="E2748" i="32"/>
  <c r="I2748" i="32"/>
  <c r="D2748" i="32"/>
  <c r="H2748" i="32"/>
  <c r="L2748" i="32"/>
  <c r="C2744" i="32"/>
  <c r="G2744" i="32"/>
  <c r="K2744" i="32"/>
  <c r="B2744" i="32"/>
  <c r="F2744" i="32"/>
  <c r="J2744" i="32"/>
  <c r="I2744" i="32"/>
  <c r="L2744" i="32"/>
  <c r="E2744" i="32"/>
  <c r="H2744" i="32"/>
  <c r="D2744" i="32"/>
  <c r="C2740" i="32"/>
  <c r="G2740" i="32"/>
  <c r="K2740" i="32"/>
  <c r="B2740" i="32"/>
  <c r="F2740" i="32"/>
  <c r="J2740" i="32"/>
  <c r="E2740" i="32"/>
  <c r="L2740" i="32"/>
  <c r="H2740" i="32"/>
  <c r="I2740" i="32"/>
  <c r="D2740" i="32"/>
  <c r="C2736" i="32"/>
  <c r="G2736" i="32"/>
  <c r="K2736" i="32"/>
  <c r="B2736" i="32"/>
  <c r="F2736" i="32"/>
  <c r="J2736" i="32"/>
  <c r="I2736" i="32"/>
  <c r="D2736" i="32"/>
  <c r="H2736" i="32"/>
  <c r="L2736" i="32"/>
  <c r="E2736" i="32"/>
  <c r="C2732" i="32"/>
  <c r="G2732" i="32"/>
  <c r="K2732" i="32"/>
  <c r="B2732" i="32"/>
  <c r="F2732" i="32"/>
  <c r="J2732" i="32"/>
  <c r="E2732" i="32"/>
  <c r="D2732" i="32"/>
  <c r="I2732" i="32"/>
  <c r="L2732" i="32"/>
  <c r="H2732" i="32"/>
  <c r="C2728" i="32"/>
  <c r="G2728" i="32"/>
  <c r="K2728" i="32"/>
  <c r="B2728" i="32"/>
  <c r="F2728" i="32"/>
  <c r="J2728" i="32"/>
  <c r="I2728" i="32"/>
  <c r="E2728" i="32"/>
  <c r="L2728" i="32"/>
  <c r="D2728" i="32"/>
  <c r="H2728" i="32"/>
  <c r="C2724" i="32"/>
  <c r="G2724" i="32"/>
  <c r="K2724" i="32"/>
  <c r="B2724" i="32"/>
  <c r="F2724" i="32"/>
  <c r="J2724" i="32"/>
  <c r="E2724" i="32"/>
  <c r="H2724" i="32"/>
  <c r="L2724" i="32"/>
  <c r="D2724" i="32"/>
  <c r="I2724" i="32"/>
  <c r="C2720" i="32"/>
  <c r="G2720" i="32"/>
  <c r="K2720" i="32"/>
  <c r="B2720" i="32"/>
  <c r="F2720" i="32"/>
  <c r="J2720" i="32"/>
  <c r="I2720" i="32"/>
  <c r="H2720" i="32"/>
  <c r="D2720" i="32"/>
  <c r="E2720" i="32"/>
  <c r="L2720" i="32"/>
  <c r="C2716" i="32"/>
  <c r="G2716" i="32"/>
  <c r="K2716" i="32"/>
  <c r="B2716" i="32"/>
  <c r="F2716" i="32"/>
  <c r="J2716" i="32"/>
  <c r="E2716" i="32"/>
  <c r="I2716" i="32"/>
  <c r="D2716" i="32"/>
  <c r="H2716" i="32"/>
  <c r="L2716" i="32"/>
  <c r="C2712" i="32"/>
  <c r="G2712" i="32"/>
  <c r="K2712" i="32"/>
  <c r="B2712" i="32"/>
  <c r="F2712" i="32"/>
  <c r="J2712" i="32"/>
  <c r="I2712" i="32"/>
  <c r="L2712" i="32"/>
  <c r="E2712" i="32"/>
  <c r="D2712" i="32"/>
  <c r="H2712" i="32"/>
  <c r="C2708" i="32"/>
  <c r="G2708" i="32"/>
  <c r="K2708" i="32"/>
  <c r="B2708" i="32"/>
  <c r="F2708" i="32"/>
  <c r="J2708" i="32"/>
  <c r="E2708" i="32"/>
  <c r="L2708" i="32"/>
  <c r="H2708" i="32"/>
  <c r="D2708" i="32"/>
  <c r="I2708" i="32"/>
  <c r="C2704" i="32"/>
  <c r="G2704" i="32"/>
  <c r="K2704" i="32"/>
  <c r="B2704" i="32"/>
  <c r="F2704" i="32"/>
  <c r="J2704" i="32"/>
  <c r="H2704" i="32"/>
  <c r="E2704" i="32"/>
  <c r="I2704" i="32"/>
  <c r="D2704" i="32"/>
  <c r="L2704" i="32"/>
  <c r="C2700" i="32"/>
  <c r="G2700" i="32"/>
  <c r="K2700" i="32"/>
  <c r="B2700" i="32"/>
  <c r="F2700" i="32"/>
  <c r="J2700" i="32"/>
  <c r="D2700" i="32"/>
  <c r="L2700" i="32"/>
  <c r="I2700" i="32"/>
  <c r="H2700" i="32"/>
  <c r="E2700" i="32"/>
  <c r="C2696" i="32"/>
  <c r="G2696" i="32"/>
  <c r="K2696" i="32"/>
  <c r="B2696" i="32"/>
  <c r="F2696" i="32"/>
  <c r="J2696" i="32"/>
  <c r="H2696" i="32"/>
  <c r="E2696" i="32"/>
  <c r="I2696" i="32"/>
  <c r="L2696" i="32"/>
  <c r="D2696" i="32"/>
  <c r="C2692" i="32"/>
  <c r="G2692" i="32"/>
  <c r="K2692" i="32"/>
  <c r="B2692" i="32"/>
  <c r="F2692" i="32"/>
  <c r="J2692" i="32"/>
  <c r="D2692" i="32"/>
  <c r="L2692" i="32"/>
  <c r="I2692" i="32"/>
  <c r="E2692" i="32"/>
  <c r="H2692" i="32"/>
  <c r="C2688" i="32"/>
  <c r="G2688" i="32"/>
  <c r="K2688" i="32"/>
  <c r="B2688" i="32"/>
  <c r="F2688" i="32"/>
  <c r="J2688" i="32"/>
  <c r="H2688" i="32"/>
  <c r="E2688" i="32"/>
  <c r="L2688" i="32"/>
  <c r="D2688" i="32"/>
  <c r="I2688" i="32"/>
  <c r="C2684" i="32"/>
  <c r="G2684" i="32"/>
  <c r="K2684" i="32"/>
  <c r="B2684" i="32"/>
  <c r="F2684" i="32"/>
  <c r="J2684" i="32"/>
  <c r="D2684" i="32"/>
  <c r="L2684" i="32"/>
  <c r="I2684" i="32"/>
  <c r="E2684" i="32"/>
  <c r="H2684" i="32"/>
  <c r="C2680" i="32"/>
  <c r="G2680" i="32"/>
  <c r="K2680" i="32"/>
  <c r="B2680" i="32"/>
  <c r="F2680" i="32"/>
  <c r="J2680" i="32"/>
  <c r="H2680" i="32"/>
  <c r="E2680" i="32"/>
  <c r="I2680" i="32"/>
  <c r="D2680" i="32"/>
  <c r="L2680" i="32"/>
  <c r="C2676" i="32"/>
  <c r="G2676" i="32"/>
  <c r="K2676" i="32"/>
  <c r="B2676" i="32"/>
  <c r="F2676" i="32"/>
  <c r="J2676" i="32"/>
  <c r="D2676" i="32"/>
  <c r="L2676" i="32"/>
  <c r="I2676" i="32"/>
  <c r="E2676" i="32"/>
  <c r="H2676" i="32"/>
  <c r="C2672" i="32"/>
  <c r="G2672" i="32"/>
  <c r="K2672" i="32"/>
  <c r="B2672" i="32"/>
  <c r="F2672" i="32"/>
  <c r="J2672" i="32"/>
  <c r="H2672" i="32"/>
  <c r="E2672" i="32"/>
  <c r="I2672" i="32"/>
  <c r="D2672" i="32"/>
  <c r="L2672" i="32"/>
  <c r="C2668" i="32"/>
  <c r="G2668" i="32"/>
  <c r="K2668" i="32"/>
  <c r="B2668" i="32"/>
  <c r="F2668" i="32"/>
  <c r="J2668" i="32"/>
  <c r="D2668" i="32"/>
  <c r="L2668" i="32"/>
  <c r="I2668" i="32"/>
  <c r="H2668" i="32"/>
  <c r="E2668" i="32"/>
  <c r="C2664" i="32"/>
  <c r="G2664" i="32"/>
  <c r="K2664" i="32"/>
  <c r="B2664" i="32"/>
  <c r="F2664" i="32"/>
  <c r="J2664" i="32"/>
  <c r="H2664" i="32"/>
  <c r="E2664" i="32"/>
  <c r="I2664" i="32"/>
  <c r="L2664" i="32"/>
  <c r="D2664" i="32"/>
  <c r="C2660" i="32"/>
  <c r="G2660" i="32"/>
  <c r="K2660" i="32"/>
  <c r="B2660" i="32"/>
  <c r="F2660" i="32"/>
  <c r="J2660" i="32"/>
  <c r="D2660" i="32"/>
  <c r="L2660" i="32"/>
  <c r="I2660" i="32"/>
  <c r="E2660" i="32"/>
  <c r="H2660" i="32"/>
  <c r="C2656" i="32"/>
  <c r="G2656" i="32"/>
  <c r="K2656" i="32"/>
  <c r="B2656" i="32"/>
  <c r="F2656" i="32"/>
  <c r="J2656" i="32"/>
  <c r="H2656" i="32"/>
  <c r="E2656" i="32"/>
  <c r="D2656" i="32"/>
  <c r="L2656" i="32"/>
  <c r="I2656" i="32"/>
  <c r="C2652" i="32"/>
  <c r="G2652" i="32"/>
  <c r="K2652" i="32"/>
  <c r="B2652" i="32"/>
  <c r="F2652" i="32"/>
  <c r="J2652" i="32"/>
  <c r="D2652" i="32"/>
  <c r="L2652" i="32"/>
  <c r="I2652" i="32"/>
  <c r="E2652" i="32"/>
  <c r="H2652" i="32"/>
  <c r="C2648" i="32"/>
  <c r="G2648" i="32"/>
  <c r="K2648" i="32"/>
  <c r="B2648" i="32"/>
  <c r="F2648" i="32"/>
  <c r="J2648" i="32"/>
  <c r="H2648" i="32"/>
  <c r="E2648" i="32"/>
  <c r="I2648" i="32"/>
  <c r="D2648" i="32"/>
  <c r="L2648" i="32"/>
  <c r="C2644" i="32"/>
  <c r="G2644" i="32"/>
  <c r="K2644" i="32"/>
  <c r="B2644" i="32"/>
  <c r="F2644" i="32"/>
  <c r="J2644" i="32"/>
  <c r="D2644" i="32"/>
  <c r="L2644" i="32"/>
  <c r="I2644" i="32"/>
  <c r="E2644" i="32"/>
  <c r="H2644" i="32"/>
  <c r="C2640" i="32"/>
  <c r="G2640" i="32"/>
  <c r="K2640" i="32"/>
  <c r="B2640" i="32"/>
  <c r="F2640" i="32"/>
  <c r="J2640" i="32"/>
  <c r="H2640" i="32"/>
  <c r="E2640" i="32"/>
  <c r="I2640" i="32"/>
  <c r="L2640" i="32"/>
  <c r="D2640" i="32"/>
  <c r="C2636" i="32"/>
  <c r="G2636" i="32"/>
  <c r="K2636" i="32"/>
  <c r="B2636" i="32"/>
  <c r="F2636" i="32"/>
  <c r="J2636" i="32"/>
  <c r="D2636" i="32"/>
  <c r="L2636" i="32"/>
  <c r="I2636" i="32"/>
  <c r="H2636" i="32"/>
  <c r="E2636" i="32"/>
  <c r="C2632" i="32"/>
  <c r="G2632" i="32"/>
  <c r="K2632" i="32"/>
  <c r="B2632" i="32"/>
  <c r="F2632" i="32"/>
  <c r="J2632" i="32"/>
  <c r="H2632" i="32"/>
  <c r="E2632" i="32"/>
  <c r="I2632" i="32"/>
  <c r="L2632" i="32"/>
  <c r="D2632" i="32"/>
  <c r="C2628" i="32"/>
  <c r="G2628" i="32"/>
  <c r="K2628" i="32"/>
  <c r="B2628" i="32"/>
  <c r="F2628" i="32"/>
  <c r="J2628" i="32"/>
  <c r="D2628" i="32"/>
  <c r="L2628" i="32"/>
  <c r="I2628" i="32"/>
  <c r="E2628" i="32"/>
  <c r="H2628" i="32"/>
  <c r="C2624" i="32"/>
  <c r="G2624" i="32"/>
  <c r="K2624" i="32"/>
  <c r="B2624" i="32"/>
  <c r="F2624" i="32"/>
  <c r="J2624" i="32"/>
  <c r="H2624" i="32"/>
  <c r="E2624" i="32"/>
  <c r="L2624" i="32"/>
  <c r="D2624" i="32"/>
  <c r="I2624" i="32"/>
  <c r="C2620" i="32"/>
  <c r="G2620" i="32"/>
  <c r="K2620" i="32"/>
  <c r="B2620" i="32"/>
  <c r="F2620" i="32"/>
  <c r="J2620" i="32"/>
  <c r="D2620" i="32"/>
  <c r="L2620" i="32"/>
  <c r="I2620" i="32"/>
  <c r="E2620" i="32"/>
  <c r="H2620" i="32"/>
  <c r="C2616" i="32"/>
  <c r="G2616" i="32"/>
  <c r="K2616" i="32"/>
  <c r="B2616" i="32"/>
  <c r="F2616" i="32"/>
  <c r="J2616" i="32"/>
  <c r="H2616" i="32"/>
  <c r="E2616" i="32"/>
  <c r="I2616" i="32"/>
  <c r="D2616" i="32"/>
  <c r="L2616" i="32"/>
  <c r="C2612" i="32"/>
  <c r="G2612" i="32"/>
  <c r="K2612" i="32"/>
  <c r="B2612" i="32"/>
  <c r="F2612" i="32"/>
  <c r="J2612" i="32"/>
  <c r="D2612" i="32"/>
  <c r="L2612" i="32"/>
  <c r="I2612" i="32"/>
  <c r="E2612" i="32"/>
  <c r="H2612" i="32"/>
  <c r="C2608" i="32"/>
  <c r="G2608" i="32"/>
  <c r="K2608" i="32"/>
  <c r="B2608" i="32"/>
  <c r="F2608" i="32"/>
  <c r="J2608" i="32"/>
  <c r="H2608" i="32"/>
  <c r="E2608" i="32"/>
  <c r="I2608" i="32"/>
  <c r="L2608" i="32"/>
  <c r="D2608" i="32"/>
  <c r="C2604" i="32"/>
  <c r="G2604" i="32"/>
  <c r="K2604" i="32"/>
  <c r="B2604" i="32"/>
  <c r="F2604" i="32"/>
  <c r="J2604" i="32"/>
  <c r="D2604" i="32"/>
  <c r="L2604" i="32"/>
  <c r="I2604" i="32"/>
  <c r="H2604" i="32"/>
  <c r="E2604" i="32"/>
  <c r="C2600" i="32"/>
  <c r="G2600" i="32"/>
  <c r="K2600" i="32"/>
  <c r="B2600" i="32"/>
  <c r="F2600" i="32"/>
  <c r="J2600" i="32"/>
  <c r="H2600" i="32"/>
  <c r="E2600" i="32"/>
  <c r="I2600" i="32"/>
  <c r="L2600" i="32"/>
  <c r="D2600" i="32"/>
  <c r="C2596" i="32"/>
  <c r="G2596" i="32"/>
  <c r="K2596" i="32"/>
  <c r="B2596" i="32"/>
  <c r="F2596" i="32"/>
  <c r="J2596" i="32"/>
  <c r="D2596" i="32"/>
  <c r="L2596" i="32"/>
  <c r="I2596" i="32"/>
  <c r="E2596" i="32"/>
  <c r="H2596" i="32"/>
  <c r="C2592" i="32"/>
  <c r="G2592" i="32"/>
  <c r="K2592" i="32"/>
  <c r="B2592" i="32"/>
  <c r="F2592" i="32"/>
  <c r="J2592" i="32"/>
  <c r="H2592" i="32"/>
  <c r="E2592" i="32"/>
  <c r="D2592" i="32"/>
  <c r="L2592" i="32"/>
  <c r="I2592" i="32"/>
  <c r="C2588" i="32"/>
  <c r="G2588" i="32"/>
  <c r="K2588" i="32"/>
  <c r="B2588" i="32"/>
  <c r="F2588" i="32"/>
  <c r="J2588" i="32"/>
  <c r="D2588" i="32"/>
  <c r="L2588" i="32"/>
  <c r="I2588" i="32"/>
  <c r="E2588" i="32"/>
  <c r="H2588" i="32"/>
  <c r="C2584" i="32"/>
  <c r="G2584" i="32"/>
  <c r="K2584" i="32"/>
  <c r="B2584" i="32"/>
  <c r="F2584" i="32"/>
  <c r="J2584" i="32"/>
  <c r="H2584" i="32"/>
  <c r="E2584" i="32"/>
  <c r="I2584" i="32"/>
  <c r="D2584" i="32"/>
  <c r="L2584" i="32"/>
  <c r="C2580" i="32"/>
  <c r="G2580" i="32"/>
  <c r="K2580" i="32"/>
  <c r="B2580" i="32"/>
  <c r="F2580" i="32"/>
  <c r="J2580" i="32"/>
  <c r="D2580" i="32"/>
  <c r="L2580" i="32"/>
  <c r="I2580" i="32"/>
  <c r="E2580" i="32"/>
  <c r="H2580" i="32"/>
  <c r="C2576" i="32"/>
  <c r="G2576" i="32"/>
  <c r="K2576" i="32"/>
  <c r="B2576" i="32"/>
  <c r="F2576" i="32"/>
  <c r="J2576" i="32"/>
  <c r="H2576" i="32"/>
  <c r="E2576" i="32"/>
  <c r="I2576" i="32"/>
  <c r="D2576" i="32"/>
  <c r="L2576" i="32"/>
  <c r="C2572" i="32"/>
  <c r="G2572" i="32"/>
  <c r="K2572" i="32"/>
  <c r="B2572" i="32"/>
  <c r="F2572" i="32"/>
  <c r="J2572" i="32"/>
  <c r="D2572" i="32"/>
  <c r="L2572" i="32"/>
  <c r="I2572" i="32"/>
  <c r="H2572" i="32"/>
  <c r="E2572" i="32"/>
  <c r="C2568" i="32"/>
  <c r="G2568" i="32"/>
  <c r="K2568" i="32"/>
  <c r="B2568" i="32"/>
  <c r="F2568" i="32"/>
  <c r="J2568" i="32"/>
  <c r="H2568" i="32"/>
  <c r="E2568" i="32"/>
  <c r="I2568" i="32"/>
  <c r="L2568" i="32"/>
  <c r="D2568" i="32"/>
  <c r="C2564" i="32"/>
  <c r="G2564" i="32"/>
  <c r="K2564" i="32"/>
  <c r="B2564" i="32"/>
  <c r="F2564" i="32"/>
  <c r="J2564" i="32"/>
  <c r="D2564" i="32"/>
  <c r="L2564" i="32"/>
  <c r="I2564" i="32"/>
  <c r="E2564" i="32"/>
  <c r="H2564" i="32"/>
  <c r="C2560" i="32"/>
  <c r="G2560" i="32"/>
  <c r="K2560" i="32"/>
  <c r="B2560" i="32"/>
  <c r="F2560" i="32"/>
  <c r="J2560" i="32"/>
  <c r="H2560" i="32"/>
  <c r="E2560" i="32"/>
  <c r="L2560" i="32"/>
  <c r="D2560" i="32"/>
  <c r="I2560" i="32"/>
  <c r="C2556" i="32"/>
  <c r="G2556" i="32"/>
  <c r="K2556" i="32"/>
  <c r="B2556" i="32"/>
  <c r="F2556" i="32"/>
  <c r="J2556" i="32"/>
  <c r="D2556" i="32"/>
  <c r="L2556" i="32"/>
  <c r="I2556" i="32"/>
  <c r="E2556" i="32"/>
  <c r="H2556" i="32"/>
  <c r="C2552" i="32"/>
  <c r="G2552" i="32"/>
  <c r="K2552" i="32"/>
  <c r="B2552" i="32"/>
  <c r="F2552" i="32"/>
  <c r="J2552" i="32"/>
  <c r="H2552" i="32"/>
  <c r="E2552" i="32"/>
  <c r="I2552" i="32"/>
  <c r="D2552" i="32"/>
  <c r="L2552" i="32"/>
  <c r="C2548" i="32"/>
  <c r="G2548" i="32"/>
  <c r="K2548" i="32"/>
  <c r="B2548" i="32"/>
  <c r="F2548" i="32"/>
  <c r="J2548" i="32"/>
  <c r="D2548" i="32"/>
  <c r="L2548" i="32"/>
  <c r="I2548" i="32"/>
  <c r="E2548" i="32"/>
  <c r="H2548" i="32"/>
  <c r="C2544" i="32"/>
  <c r="G2544" i="32"/>
  <c r="K2544" i="32"/>
  <c r="B2544" i="32"/>
  <c r="F2544" i="32"/>
  <c r="J2544" i="32"/>
  <c r="H2544" i="32"/>
  <c r="E2544" i="32"/>
  <c r="I2544" i="32"/>
  <c r="D2544" i="32"/>
  <c r="L2544" i="32"/>
  <c r="C2540" i="32"/>
  <c r="G2540" i="32"/>
  <c r="K2540" i="32"/>
  <c r="B2540" i="32"/>
  <c r="F2540" i="32"/>
  <c r="J2540" i="32"/>
  <c r="D2540" i="32"/>
  <c r="L2540" i="32"/>
  <c r="I2540" i="32"/>
  <c r="H2540" i="32"/>
  <c r="E2540" i="32"/>
  <c r="C2536" i="32"/>
  <c r="G2536" i="32"/>
  <c r="K2536" i="32"/>
  <c r="B2536" i="32"/>
  <c r="F2536" i="32"/>
  <c r="J2536" i="32"/>
  <c r="H2536" i="32"/>
  <c r="E2536" i="32"/>
  <c r="I2536" i="32"/>
  <c r="L2536" i="32"/>
  <c r="D2536" i="32"/>
  <c r="C2532" i="32"/>
  <c r="G2532" i="32"/>
  <c r="K2532" i="32"/>
  <c r="B2532" i="32"/>
  <c r="F2532" i="32"/>
  <c r="J2532" i="32"/>
  <c r="D2532" i="32"/>
  <c r="L2532" i="32"/>
  <c r="I2532" i="32"/>
  <c r="E2532" i="32"/>
  <c r="H2532" i="32"/>
  <c r="C2528" i="32"/>
  <c r="G2528" i="32"/>
  <c r="K2528" i="32"/>
  <c r="B2528" i="32"/>
  <c r="F2528" i="32"/>
  <c r="J2528" i="32"/>
  <c r="H2528" i="32"/>
  <c r="E2528" i="32"/>
  <c r="D2528" i="32"/>
  <c r="L2528" i="32"/>
  <c r="I2528" i="32"/>
  <c r="C2524" i="32"/>
  <c r="G2524" i="32"/>
  <c r="K2524" i="32"/>
  <c r="B2524" i="32"/>
  <c r="F2524" i="32"/>
  <c r="J2524" i="32"/>
  <c r="D2524" i="32"/>
  <c r="L2524" i="32"/>
  <c r="I2524" i="32"/>
  <c r="E2524" i="32"/>
  <c r="H2524" i="32"/>
  <c r="C2520" i="32"/>
  <c r="G2520" i="32"/>
  <c r="K2520" i="32"/>
  <c r="B2520" i="32"/>
  <c r="F2520" i="32"/>
  <c r="J2520" i="32"/>
  <c r="H2520" i="32"/>
  <c r="E2520" i="32"/>
  <c r="I2520" i="32"/>
  <c r="D2520" i="32"/>
  <c r="L2520" i="32"/>
  <c r="C2516" i="32"/>
  <c r="G2516" i="32"/>
  <c r="K2516" i="32"/>
  <c r="B2516" i="32"/>
  <c r="F2516" i="32"/>
  <c r="J2516" i="32"/>
  <c r="D2516" i="32"/>
  <c r="L2516" i="32"/>
  <c r="I2516" i="32"/>
  <c r="E2516" i="32"/>
  <c r="H2516" i="32"/>
  <c r="C2512" i="32"/>
  <c r="G2512" i="32"/>
  <c r="K2512" i="32"/>
  <c r="B2512" i="32"/>
  <c r="F2512" i="32"/>
  <c r="J2512" i="32"/>
  <c r="H2512" i="32"/>
  <c r="E2512" i="32"/>
  <c r="I2512" i="32"/>
  <c r="L2512" i="32"/>
  <c r="D2512" i="32"/>
  <c r="C2508" i="32"/>
  <c r="G2508" i="32"/>
  <c r="K2508" i="32"/>
  <c r="B2508" i="32"/>
  <c r="F2508" i="32"/>
  <c r="J2508" i="32"/>
  <c r="D2508" i="32"/>
  <c r="L2508" i="32"/>
  <c r="I2508" i="32"/>
  <c r="H2508" i="32"/>
  <c r="E2508" i="32"/>
  <c r="C2504" i="32"/>
  <c r="G2504" i="32"/>
  <c r="K2504" i="32"/>
  <c r="B2504" i="32"/>
  <c r="F2504" i="32"/>
  <c r="J2504" i="32"/>
  <c r="H2504" i="32"/>
  <c r="E2504" i="32"/>
  <c r="I2504" i="32"/>
  <c r="L2504" i="32"/>
  <c r="D2504" i="32"/>
  <c r="C2500" i="32"/>
  <c r="G2500" i="32"/>
  <c r="K2500" i="32"/>
  <c r="B2500" i="32"/>
  <c r="F2500" i="32"/>
  <c r="J2500" i="32"/>
  <c r="D2500" i="32"/>
  <c r="L2500" i="32"/>
  <c r="I2500" i="32"/>
  <c r="E2500" i="32"/>
  <c r="H2500" i="32"/>
  <c r="C2496" i="32"/>
  <c r="G2496" i="32"/>
  <c r="K2496" i="32"/>
  <c r="B2496" i="32"/>
  <c r="F2496" i="32"/>
  <c r="J2496" i="32"/>
  <c r="H2496" i="32"/>
  <c r="E2496" i="32"/>
  <c r="L2496" i="32"/>
  <c r="D2496" i="32"/>
  <c r="I2496" i="32"/>
  <c r="C2492" i="32"/>
  <c r="G2492" i="32"/>
  <c r="K2492" i="32"/>
  <c r="B2492" i="32"/>
  <c r="F2492" i="32"/>
  <c r="J2492" i="32"/>
  <c r="D2492" i="32"/>
  <c r="L2492" i="32"/>
  <c r="I2492" i="32"/>
  <c r="E2492" i="32"/>
  <c r="H2492" i="32"/>
  <c r="C2488" i="32"/>
  <c r="G2488" i="32"/>
  <c r="K2488" i="32"/>
  <c r="B2488" i="32"/>
  <c r="F2488" i="32"/>
  <c r="J2488" i="32"/>
  <c r="H2488" i="32"/>
  <c r="E2488" i="32"/>
  <c r="I2488" i="32"/>
  <c r="D2488" i="32"/>
  <c r="L2488" i="32"/>
  <c r="C2484" i="32"/>
  <c r="G2484" i="32"/>
  <c r="K2484" i="32"/>
  <c r="B2484" i="32"/>
  <c r="F2484" i="32"/>
  <c r="J2484" i="32"/>
  <c r="D2484" i="32"/>
  <c r="L2484" i="32"/>
  <c r="I2484" i="32"/>
  <c r="E2484" i="32"/>
  <c r="H2484" i="32"/>
  <c r="C2480" i="32"/>
  <c r="G2480" i="32"/>
  <c r="K2480" i="32"/>
  <c r="B2480" i="32"/>
  <c r="F2480" i="32"/>
  <c r="J2480" i="32"/>
  <c r="H2480" i="32"/>
  <c r="E2480" i="32"/>
  <c r="I2480" i="32"/>
  <c r="L2480" i="32"/>
  <c r="D2480" i="32"/>
  <c r="C2476" i="32"/>
  <c r="G2476" i="32"/>
  <c r="K2476" i="32"/>
  <c r="B2476" i="32"/>
  <c r="F2476" i="32"/>
  <c r="J2476" i="32"/>
  <c r="D2476" i="32"/>
  <c r="L2476" i="32"/>
  <c r="I2476" i="32"/>
  <c r="H2476" i="32"/>
  <c r="E2476" i="32"/>
  <c r="C2472" i="32"/>
  <c r="G2472" i="32"/>
  <c r="K2472" i="32"/>
  <c r="B2472" i="32"/>
  <c r="F2472" i="32"/>
  <c r="J2472" i="32"/>
  <c r="H2472" i="32"/>
  <c r="E2472" i="32"/>
  <c r="I2472" i="32"/>
  <c r="L2472" i="32"/>
  <c r="D2472" i="32"/>
  <c r="C2468" i="32"/>
  <c r="G2468" i="32"/>
  <c r="K2468" i="32"/>
  <c r="B2468" i="32"/>
  <c r="F2468" i="32"/>
  <c r="J2468" i="32"/>
  <c r="D2468" i="32"/>
  <c r="L2468" i="32"/>
  <c r="I2468" i="32"/>
  <c r="E2468" i="32"/>
  <c r="H2468" i="32"/>
  <c r="C2464" i="32"/>
  <c r="G2464" i="32"/>
  <c r="K2464" i="32"/>
  <c r="B2464" i="32"/>
  <c r="F2464" i="32"/>
  <c r="J2464" i="32"/>
  <c r="H2464" i="32"/>
  <c r="E2464" i="32"/>
  <c r="D2464" i="32"/>
  <c r="L2464" i="32"/>
  <c r="I2464" i="32"/>
  <c r="C2460" i="32"/>
  <c r="G2460" i="32"/>
  <c r="K2460" i="32"/>
  <c r="B2460" i="32"/>
  <c r="F2460" i="32"/>
  <c r="J2460" i="32"/>
  <c r="D2460" i="32"/>
  <c r="L2460" i="32"/>
  <c r="I2460" i="32"/>
  <c r="E2460" i="32"/>
  <c r="H2460" i="32"/>
  <c r="C2456" i="32"/>
  <c r="G2456" i="32"/>
  <c r="K2456" i="32"/>
  <c r="B2456" i="32"/>
  <c r="F2456" i="32"/>
  <c r="J2456" i="32"/>
  <c r="H2456" i="32"/>
  <c r="E2456" i="32"/>
  <c r="I2456" i="32"/>
  <c r="D2456" i="32"/>
  <c r="L2456" i="32"/>
  <c r="C2452" i="32"/>
  <c r="G2452" i="32"/>
  <c r="K2452" i="32"/>
  <c r="B2452" i="32"/>
  <c r="F2452" i="32"/>
  <c r="J2452" i="32"/>
  <c r="D2452" i="32"/>
  <c r="L2452" i="32"/>
  <c r="I2452" i="32"/>
  <c r="E2452" i="32"/>
  <c r="H2452" i="32"/>
  <c r="C2448" i="32"/>
  <c r="G2448" i="32"/>
  <c r="K2448" i="32"/>
  <c r="B2448" i="32"/>
  <c r="F2448" i="32"/>
  <c r="J2448" i="32"/>
  <c r="H2448" i="32"/>
  <c r="E2448" i="32"/>
  <c r="I2448" i="32"/>
  <c r="D2448" i="32"/>
  <c r="L2448" i="32"/>
  <c r="C2444" i="32"/>
  <c r="G2444" i="32"/>
  <c r="K2444" i="32"/>
  <c r="B2444" i="32"/>
  <c r="F2444" i="32"/>
  <c r="J2444" i="32"/>
  <c r="D2444" i="32"/>
  <c r="L2444" i="32"/>
  <c r="I2444" i="32"/>
  <c r="H2444" i="32"/>
  <c r="E2444" i="32"/>
  <c r="C2440" i="32"/>
  <c r="G2440" i="32"/>
  <c r="K2440" i="32"/>
  <c r="B2440" i="32"/>
  <c r="F2440" i="32"/>
  <c r="J2440" i="32"/>
  <c r="H2440" i="32"/>
  <c r="E2440" i="32"/>
  <c r="I2440" i="32"/>
  <c r="L2440" i="32"/>
  <c r="D2440" i="32"/>
  <c r="C2436" i="32"/>
  <c r="G2436" i="32"/>
  <c r="K2436" i="32"/>
  <c r="B2436" i="32"/>
  <c r="F2436" i="32"/>
  <c r="J2436" i="32"/>
  <c r="D2436" i="32"/>
  <c r="L2436" i="32"/>
  <c r="I2436" i="32"/>
  <c r="E2436" i="32"/>
  <c r="H2436" i="32"/>
  <c r="C2432" i="32"/>
  <c r="G2432" i="32"/>
  <c r="K2432" i="32"/>
  <c r="B2432" i="32"/>
  <c r="F2432" i="32"/>
  <c r="J2432" i="32"/>
  <c r="H2432" i="32"/>
  <c r="E2432" i="32"/>
  <c r="L2432" i="32"/>
  <c r="D2432" i="32"/>
  <c r="I2432" i="32"/>
  <c r="C2428" i="32"/>
  <c r="G2428" i="32"/>
  <c r="K2428" i="32"/>
  <c r="B2428" i="32"/>
  <c r="F2428" i="32"/>
  <c r="J2428" i="32"/>
  <c r="D2428" i="32"/>
  <c r="L2428" i="32"/>
  <c r="I2428" i="32"/>
  <c r="E2428" i="32"/>
  <c r="H2428" i="32"/>
  <c r="C2424" i="32"/>
  <c r="G2424" i="32"/>
  <c r="K2424" i="32"/>
  <c r="B2424" i="32"/>
  <c r="F2424" i="32"/>
  <c r="J2424" i="32"/>
  <c r="H2424" i="32"/>
  <c r="E2424" i="32"/>
  <c r="I2424" i="32"/>
  <c r="D2424" i="32"/>
  <c r="L2424" i="32"/>
  <c r="C2420" i="32"/>
  <c r="G2420" i="32"/>
  <c r="K2420" i="32"/>
  <c r="B2420" i="32"/>
  <c r="F2420" i="32"/>
  <c r="J2420" i="32"/>
  <c r="D2420" i="32"/>
  <c r="L2420" i="32"/>
  <c r="I2420" i="32"/>
  <c r="E2420" i="32"/>
  <c r="H2420" i="32"/>
  <c r="C2416" i="32"/>
  <c r="G2416" i="32"/>
  <c r="K2416" i="32"/>
  <c r="B2416" i="32"/>
  <c r="F2416" i="32"/>
  <c r="J2416" i="32"/>
  <c r="H2416" i="32"/>
  <c r="E2416" i="32"/>
  <c r="I2416" i="32"/>
  <c r="L2416" i="32"/>
  <c r="D2416" i="32"/>
  <c r="C2412" i="32"/>
  <c r="G2412" i="32"/>
  <c r="K2412" i="32"/>
  <c r="B2412" i="32"/>
  <c r="F2412" i="32"/>
  <c r="J2412" i="32"/>
  <c r="D2412" i="32"/>
  <c r="L2412" i="32"/>
  <c r="I2412" i="32"/>
  <c r="E2412" i="32"/>
  <c r="H2412" i="32"/>
  <c r="C2408" i="32"/>
  <c r="G2408" i="32"/>
  <c r="K2408" i="32"/>
  <c r="B2408" i="32"/>
  <c r="F2408" i="32"/>
  <c r="J2408" i="32"/>
  <c r="H2408" i="32"/>
  <c r="E2408" i="32"/>
  <c r="I2408" i="32"/>
  <c r="D2408" i="32"/>
  <c r="L2408" i="32"/>
  <c r="C2404" i="32"/>
  <c r="G2404" i="32"/>
  <c r="K2404" i="32"/>
  <c r="B2404" i="32"/>
  <c r="F2404" i="32"/>
  <c r="J2404" i="32"/>
  <c r="D2404" i="32"/>
  <c r="L2404" i="32"/>
  <c r="I2404" i="32"/>
  <c r="E2404" i="32"/>
  <c r="H2404" i="32"/>
  <c r="C2400" i="32"/>
  <c r="G2400" i="32"/>
  <c r="K2400" i="32"/>
  <c r="B2400" i="32"/>
  <c r="F2400" i="32"/>
  <c r="J2400" i="32"/>
  <c r="H2400" i="32"/>
  <c r="E2400" i="32"/>
  <c r="I2400" i="32"/>
  <c r="L2400" i="32"/>
  <c r="D2400" i="32"/>
  <c r="C2396" i="32"/>
  <c r="G2396" i="32"/>
  <c r="K2396" i="32"/>
  <c r="B2396" i="32"/>
  <c r="F2396" i="32"/>
  <c r="J2396" i="32"/>
  <c r="D2396" i="32"/>
  <c r="L2396" i="32"/>
  <c r="I2396" i="32"/>
  <c r="E2396" i="32"/>
  <c r="H2396" i="32"/>
  <c r="C2392" i="32"/>
  <c r="G2392" i="32"/>
  <c r="K2392" i="32"/>
  <c r="B2392" i="32"/>
  <c r="F2392" i="32"/>
  <c r="J2392" i="32"/>
  <c r="H2392" i="32"/>
  <c r="E2392" i="32"/>
  <c r="I2392" i="32"/>
  <c r="D2392" i="32"/>
  <c r="L2392" i="32"/>
  <c r="C2388" i="32"/>
  <c r="G2388" i="32"/>
  <c r="K2388" i="32"/>
  <c r="B2388" i="32"/>
  <c r="F2388" i="32"/>
  <c r="J2388" i="32"/>
  <c r="D2388" i="32"/>
  <c r="L2388" i="32"/>
  <c r="I2388" i="32"/>
  <c r="E2388" i="32"/>
  <c r="H2388" i="32"/>
  <c r="C2384" i="32"/>
  <c r="G2384" i="32"/>
  <c r="K2384" i="32"/>
  <c r="B2384" i="32"/>
  <c r="F2384" i="32"/>
  <c r="J2384" i="32"/>
  <c r="H2384" i="32"/>
  <c r="E2384" i="32"/>
  <c r="I2384" i="32"/>
  <c r="L2384" i="32"/>
  <c r="D2384" i="32"/>
  <c r="C2380" i="32"/>
  <c r="G2380" i="32"/>
  <c r="K2380" i="32"/>
  <c r="B2380" i="32"/>
  <c r="F2380" i="32"/>
  <c r="J2380" i="32"/>
  <c r="D2380" i="32"/>
  <c r="L2380" i="32"/>
  <c r="I2380" i="32"/>
  <c r="E2380" i="32"/>
  <c r="H2380" i="32"/>
  <c r="C2376" i="32"/>
  <c r="G2376" i="32"/>
  <c r="K2376" i="32"/>
  <c r="B2376" i="32"/>
  <c r="F2376" i="32"/>
  <c r="J2376" i="32"/>
  <c r="H2376" i="32"/>
  <c r="E2376" i="32"/>
  <c r="I2376" i="32"/>
  <c r="D2376" i="32"/>
  <c r="L2376" i="32"/>
  <c r="C2372" i="32"/>
  <c r="G2372" i="32"/>
  <c r="K2372" i="32"/>
  <c r="B2372" i="32"/>
  <c r="F2372" i="32"/>
  <c r="J2372" i="32"/>
  <c r="D2372" i="32"/>
  <c r="L2372" i="32"/>
  <c r="I2372" i="32"/>
  <c r="E2372" i="32"/>
  <c r="H2372" i="32"/>
  <c r="C2368" i="32"/>
  <c r="G2368" i="32"/>
  <c r="K2368" i="32"/>
  <c r="B2368" i="32"/>
  <c r="F2368" i="32"/>
  <c r="J2368" i="32"/>
  <c r="H2368" i="32"/>
  <c r="E2368" i="32"/>
  <c r="I2368" i="32"/>
  <c r="L2368" i="32"/>
  <c r="D2368" i="32"/>
  <c r="C2364" i="32"/>
  <c r="G2364" i="32"/>
  <c r="K2364" i="32"/>
  <c r="B2364" i="32"/>
  <c r="F2364" i="32"/>
  <c r="J2364" i="32"/>
  <c r="D2364" i="32"/>
  <c r="L2364" i="32"/>
  <c r="I2364" i="32"/>
  <c r="E2364" i="32"/>
  <c r="H2364" i="32"/>
  <c r="C2360" i="32"/>
  <c r="G2360" i="32"/>
  <c r="K2360" i="32"/>
  <c r="B2360" i="32"/>
  <c r="F2360" i="32"/>
  <c r="J2360" i="32"/>
  <c r="H2360" i="32"/>
  <c r="E2360" i="32"/>
  <c r="I2360" i="32"/>
  <c r="D2360" i="32"/>
  <c r="L2360" i="32"/>
  <c r="C2356" i="32"/>
  <c r="G2356" i="32"/>
  <c r="K2356" i="32"/>
  <c r="B2356" i="32"/>
  <c r="F2356" i="32"/>
  <c r="J2356" i="32"/>
  <c r="D2356" i="32"/>
  <c r="L2356" i="32"/>
  <c r="I2356" i="32"/>
  <c r="E2356" i="32"/>
  <c r="H2356" i="32"/>
  <c r="C2352" i="32"/>
  <c r="G2352" i="32"/>
  <c r="K2352" i="32"/>
  <c r="B2352" i="32"/>
  <c r="F2352" i="32"/>
  <c r="J2352" i="32"/>
  <c r="H2352" i="32"/>
  <c r="E2352" i="32"/>
  <c r="I2352" i="32"/>
  <c r="L2352" i="32"/>
  <c r="D2352" i="32"/>
  <c r="C2348" i="32"/>
  <c r="G2348" i="32"/>
  <c r="K2348" i="32"/>
  <c r="B2348" i="32"/>
  <c r="F2348" i="32"/>
  <c r="J2348" i="32"/>
  <c r="D2348" i="32"/>
  <c r="L2348" i="32"/>
  <c r="I2348" i="32"/>
  <c r="E2348" i="32"/>
  <c r="H2348" i="32"/>
  <c r="C2344" i="32"/>
  <c r="G2344" i="32"/>
  <c r="K2344" i="32"/>
  <c r="B2344" i="32"/>
  <c r="F2344" i="32"/>
  <c r="J2344" i="32"/>
  <c r="H2344" i="32"/>
  <c r="E2344" i="32"/>
  <c r="I2344" i="32"/>
  <c r="D2344" i="32"/>
  <c r="L2344" i="32"/>
  <c r="C2340" i="32"/>
  <c r="G2340" i="32"/>
  <c r="K2340" i="32"/>
  <c r="B2340" i="32"/>
  <c r="F2340" i="32"/>
  <c r="J2340" i="32"/>
  <c r="D2340" i="32"/>
  <c r="L2340" i="32"/>
  <c r="I2340" i="32"/>
  <c r="E2340" i="32"/>
  <c r="H2340" i="32"/>
  <c r="C2336" i="32"/>
  <c r="G2336" i="32"/>
  <c r="K2336" i="32"/>
  <c r="B2336" i="32"/>
  <c r="F2336" i="32"/>
  <c r="J2336" i="32"/>
  <c r="H2336" i="32"/>
  <c r="E2336" i="32"/>
  <c r="I2336" i="32"/>
  <c r="L2336" i="32"/>
  <c r="D2336" i="32"/>
  <c r="C2332" i="32"/>
  <c r="G2332" i="32"/>
  <c r="K2332" i="32"/>
  <c r="B2332" i="32"/>
  <c r="F2332" i="32"/>
  <c r="J2332" i="32"/>
  <c r="D2332" i="32"/>
  <c r="L2332" i="32"/>
  <c r="I2332" i="32"/>
  <c r="E2332" i="32"/>
  <c r="H2332" i="32"/>
  <c r="C2328" i="32"/>
  <c r="G2328" i="32"/>
  <c r="K2328" i="32"/>
  <c r="B2328" i="32"/>
  <c r="F2328" i="32"/>
  <c r="J2328" i="32"/>
  <c r="H2328" i="32"/>
  <c r="E2328" i="32"/>
  <c r="I2328" i="32"/>
  <c r="D2328" i="32"/>
  <c r="L2328" i="32"/>
  <c r="C2324" i="32"/>
  <c r="G2324" i="32"/>
  <c r="K2324" i="32"/>
  <c r="B2324" i="32"/>
  <c r="F2324" i="32"/>
  <c r="J2324" i="32"/>
  <c r="D2324" i="32"/>
  <c r="L2324" i="32"/>
  <c r="I2324" i="32"/>
  <c r="E2324" i="32"/>
  <c r="H2324" i="32"/>
  <c r="C2320" i="32"/>
  <c r="G2320" i="32"/>
  <c r="K2320" i="32"/>
  <c r="B2320" i="32"/>
  <c r="F2320" i="32"/>
  <c r="J2320" i="32"/>
  <c r="H2320" i="32"/>
  <c r="E2320" i="32"/>
  <c r="I2320" i="32"/>
  <c r="L2320" i="32"/>
  <c r="D2320" i="32"/>
  <c r="C2316" i="32"/>
  <c r="G2316" i="32"/>
  <c r="K2316" i="32"/>
  <c r="B2316" i="32"/>
  <c r="F2316" i="32"/>
  <c r="J2316" i="32"/>
  <c r="D2316" i="32"/>
  <c r="L2316" i="32"/>
  <c r="I2316" i="32"/>
  <c r="E2316" i="32"/>
  <c r="H2316" i="32"/>
  <c r="C2312" i="32"/>
  <c r="G2312" i="32"/>
  <c r="K2312" i="32"/>
  <c r="B2312" i="32"/>
  <c r="F2312" i="32"/>
  <c r="J2312" i="32"/>
  <c r="H2312" i="32"/>
  <c r="E2312" i="32"/>
  <c r="I2312" i="32"/>
  <c r="D2312" i="32"/>
  <c r="L2312" i="32"/>
  <c r="C2308" i="32"/>
  <c r="G2308" i="32"/>
  <c r="K2308" i="32"/>
  <c r="B2308" i="32"/>
  <c r="F2308" i="32"/>
  <c r="J2308" i="32"/>
  <c r="D2308" i="32"/>
  <c r="L2308" i="32"/>
  <c r="I2308" i="32"/>
  <c r="E2308" i="32"/>
  <c r="H2308" i="32"/>
  <c r="C2304" i="32"/>
  <c r="G2304" i="32"/>
  <c r="K2304" i="32"/>
  <c r="B2304" i="32"/>
  <c r="F2304" i="32"/>
  <c r="J2304" i="32"/>
  <c r="H2304" i="32"/>
  <c r="E2304" i="32"/>
  <c r="I2304" i="32"/>
  <c r="L2304" i="32"/>
  <c r="D2304" i="32"/>
  <c r="C2300" i="32"/>
  <c r="G2300" i="32"/>
  <c r="K2300" i="32"/>
  <c r="B2300" i="32"/>
  <c r="F2300" i="32"/>
  <c r="J2300" i="32"/>
  <c r="D2300" i="32"/>
  <c r="L2300" i="32"/>
  <c r="I2300" i="32"/>
  <c r="E2300" i="32"/>
  <c r="H2300" i="32"/>
  <c r="C2296" i="32"/>
  <c r="G2296" i="32"/>
  <c r="K2296" i="32"/>
  <c r="B2296" i="32"/>
  <c r="F2296" i="32"/>
  <c r="J2296" i="32"/>
  <c r="H2296" i="32"/>
  <c r="E2296" i="32"/>
  <c r="I2296" i="32"/>
  <c r="D2296" i="32"/>
  <c r="L2296" i="32"/>
  <c r="C2292" i="32"/>
  <c r="G2292" i="32"/>
  <c r="K2292" i="32"/>
  <c r="B2292" i="32"/>
  <c r="F2292" i="32"/>
  <c r="J2292" i="32"/>
  <c r="D2292" i="32"/>
  <c r="L2292" i="32"/>
  <c r="I2292" i="32"/>
  <c r="E2292" i="32"/>
  <c r="H2292" i="32"/>
  <c r="C2288" i="32"/>
  <c r="G2288" i="32"/>
  <c r="K2288" i="32"/>
  <c r="B2288" i="32"/>
  <c r="F2288" i="32"/>
  <c r="J2288" i="32"/>
  <c r="H2288" i="32"/>
  <c r="E2288" i="32"/>
  <c r="I2288" i="32"/>
  <c r="L2288" i="32"/>
  <c r="D2288" i="32"/>
  <c r="C2284" i="32"/>
  <c r="G2284" i="32"/>
  <c r="K2284" i="32"/>
  <c r="B2284" i="32"/>
  <c r="F2284" i="32"/>
  <c r="J2284" i="32"/>
  <c r="D2284" i="32"/>
  <c r="L2284" i="32"/>
  <c r="I2284" i="32"/>
  <c r="E2284" i="32"/>
  <c r="H2284" i="32"/>
  <c r="C2280" i="32"/>
  <c r="G2280" i="32"/>
  <c r="K2280" i="32"/>
  <c r="B2280" i="32"/>
  <c r="F2280" i="32"/>
  <c r="J2280" i="32"/>
  <c r="H2280" i="32"/>
  <c r="E2280" i="32"/>
  <c r="I2280" i="32"/>
  <c r="D2280" i="32"/>
  <c r="L2280" i="32"/>
  <c r="C2276" i="32"/>
  <c r="G2276" i="32"/>
  <c r="K2276" i="32"/>
  <c r="B2276" i="32"/>
  <c r="F2276" i="32"/>
  <c r="J2276" i="32"/>
  <c r="D2276" i="32"/>
  <c r="L2276" i="32"/>
  <c r="I2276" i="32"/>
  <c r="E2276" i="32"/>
  <c r="H2276" i="32"/>
  <c r="C2272" i="32"/>
  <c r="G2272" i="32"/>
  <c r="K2272" i="32"/>
  <c r="B2272" i="32"/>
  <c r="F2272" i="32"/>
  <c r="J2272" i="32"/>
  <c r="H2272" i="32"/>
  <c r="E2272" i="32"/>
  <c r="I2272" i="32"/>
  <c r="L2272" i="32"/>
  <c r="D2272" i="32"/>
  <c r="C2268" i="32"/>
  <c r="G2268" i="32"/>
  <c r="K2268" i="32"/>
  <c r="B2268" i="32"/>
  <c r="F2268" i="32"/>
  <c r="J2268" i="32"/>
  <c r="D2268" i="32"/>
  <c r="L2268" i="32"/>
  <c r="I2268" i="32"/>
  <c r="E2268" i="32"/>
  <c r="H2268" i="32"/>
  <c r="C2264" i="32"/>
  <c r="G2264" i="32"/>
  <c r="K2264" i="32"/>
  <c r="B2264" i="32"/>
  <c r="F2264" i="32"/>
  <c r="J2264" i="32"/>
  <c r="H2264" i="32"/>
  <c r="E2264" i="32"/>
  <c r="I2264" i="32"/>
  <c r="D2264" i="32"/>
  <c r="L2264" i="32"/>
  <c r="C2260" i="32"/>
  <c r="G2260" i="32"/>
  <c r="K2260" i="32"/>
  <c r="B2260" i="32"/>
  <c r="F2260" i="32"/>
  <c r="J2260" i="32"/>
  <c r="D2260" i="32"/>
  <c r="L2260" i="32"/>
  <c r="I2260" i="32"/>
  <c r="E2260" i="32"/>
  <c r="H2260" i="32"/>
  <c r="C2256" i="32"/>
  <c r="G2256" i="32"/>
  <c r="K2256" i="32"/>
  <c r="B2256" i="32"/>
  <c r="F2256" i="32"/>
  <c r="J2256" i="32"/>
  <c r="H2256" i="32"/>
  <c r="E2256" i="32"/>
  <c r="I2256" i="32"/>
  <c r="L2256" i="32"/>
  <c r="D2256" i="32"/>
  <c r="C2252" i="32"/>
  <c r="G2252" i="32"/>
  <c r="K2252" i="32"/>
  <c r="B2252" i="32"/>
  <c r="F2252" i="32"/>
  <c r="J2252" i="32"/>
  <c r="D2252" i="32"/>
  <c r="L2252" i="32"/>
  <c r="I2252" i="32"/>
  <c r="E2252" i="32"/>
  <c r="H2252" i="32"/>
  <c r="C2248" i="32"/>
  <c r="G2248" i="32"/>
  <c r="K2248" i="32"/>
  <c r="B2248" i="32"/>
  <c r="F2248" i="32"/>
  <c r="J2248" i="32"/>
  <c r="H2248" i="32"/>
  <c r="E2248" i="32"/>
  <c r="I2248" i="32"/>
  <c r="D2248" i="32"/>
  <c r="L2248" i="32"/>
  <c r="C2244" i="32"/>
  <c r="G2244" i="32"/>
  <c r="K2244" i="32"/>
  <c r="B2244" i="32"/>
  <c r="F2244" i="32"/>
  <c r="J2244" i="32"/>
  <c r="D2244" i="32"/>
  <c r="L2244" i="32"/>
  <c r="I2244" i="32"/>
  <c r="E2244" i="32"/>
  <c r="H2244" i="32"/>
  <c r="C2240" i="32"/>
  <c r="G2240" i="32"/>
  <c r="K2240" i="32"/>
  <c r="B2240" i="32"/>
  <c r="F2240" i="32"/>
  <c r="J2240" i="32"/>
  <c r="H2240" i="32"/>
  <c r="E2240" i="32"/>
  <c r="I2240" i="32"/>
  <c r="L2240" i="32"/>
  <c r="D2240" i="32"/>
  <c r="C2236" i="32"/>
  <c r="G2236" i="32"/>
  <c r="K2236" i="32"/>
  <c r="B2236" i="32"/>
  <c r="F2236" i="32"/>
  <c r="J2236" i="32"/>
  <c r="D2236" i="32"/>
  <c r="L2236" i="32"/>
  <c r="I2236" i="32"/>
  <c r="E2236" i="32"/>
  <c r="H2236" i="32"/>
  <c r="C2232" i="32"/>
  <c r="G2232" i="32"/>
  <c r="K2232" i="32"/>
  <c r="B2232" i="32"/>
  <c r="F2232" i="32"/>
  <c r="J2232" i="32"/>
  <c r="H2232" i="32"/>
  <c r="E2232" i="32"/>
  <c r="I2232" i="32"/>
  <c r="D2232" i="32"/>
  <c r="L2232" i="32"/>
  <c r="C2228" i="32"/>
  <c r="G2228" i="32"/>
  <c r="K2228" i="32"/>
  <c r="B2228" i="32"/>
  <c r="F2228" i="32"/>
  <c r="J2228" i="32"/>
  <c r="D2228" i="32"/>
  <c r="L2228" i="32"/>
  <c r="I2228" i="32"/>
  <c r="E2228" i="32"/>
  <c r="H2228" i="32"/>
  <c r="C2224" i="32"/>
  <c r="G2224" i="32"/>
  <c r="K2224" i="32"/>
  <c r="B2224" i="32"/>
  <c r="F2224" i="32"/>
  <c r="J2224" i="32"/>
  <c r="H2224" i="32"/>
  <c r="E2224" i="32"/>
  <c r="I2224" i="32"/>
  <c r="L2224" i="32"/>
  <c r="D2224" i="32"/>
  <c r="C2220" i="32"/>
  <c r="G2220" i="32"/>
  <c r="K2220" i="32"/>
  <c r="B2220" i="32"/>
  <c r="F2220" i="32"/>
  <c r="J2220" i="32"/>
  <c r="D2220" i="32"/>
  <c r="L2220" i="32"/>
  <c r="I2220" i="32"/>
  <c r="E2220" i="32"/>
  <c r="H2220" i="32"/>
  <c r="C2216" i="32"/>
  <c r="G2216" i="32"/>
  <c r="K2216" i="32"/>
  <c r="B2216" i="32"/>
  <c r="F2216" i="32"/>
  <c r="J2216" i="32"/>
  <c r="H2216" i="32"/>
  <c r="E2216" i="32"/>
  <c r="I2216" i="32"/>
  <c r="D2216" i="32"/>
  <c r="L2216" i="32"/>
  <c r="C2212" i="32"/>
  <c r="G2212" i="32"/>
  <c r="K2212" i="32"/>
  <c r="B2212" i="32"/>
  <c r="F2212" i="32"/>
  <c r="J2212" i="32"/>
  <c r="D2212" i="32"/>
  <c r="L2212" i="32"/>
  <c r="I2212" i="32"/>
  <c r="E2212" i="32"/>
  <c r="H2212" i="32"/>
  <c r="C2208" i="32"/>
  <c r="G2208" i="32"/>
  <c r="K2208" i="32"/>
  <c r="B2208" i="32"/>
  <c r="F2208" i="32"/>
  <c r="J2208" i="32"/>
  <c r="H2208" i="32"/>
  <c r="E2208" i="32"/>
  <c r="I2208" i="32"/>
  <c r="L2208" i="32"/>
  <c r="D2208" i="32"/>
  <c r="C2204" i="32"/>
  <c r="G2204" i="32"/>
  <c r="K2204" i="32"/>
  <c r="B2204" i="32"/>
  <c r="F2204" i="32"/>
  <c r="J2204" i="32"/>
  <c r="D2204" i="32"/>
  <c r="L2204" i="32"/>
  <c r="I2204" i="32"/>
  <c r="E2204" i="32"/>
  <c r="H2204" i="32"/>
  <c r="C2200" i="32"/>
  <c r="G2200" i="32"/>
  <c r="K2200" i="32"/>
  <c r="B2200" i="32"/>
  <c r="F2200" i="32"/>
  <c r="J2200" i="32"/>
  <c r="H2200" i="32"/>
  <c r="E2200" i="32"/>
  <c r="I2200" i="32"/>
  <c r="D2200" i="32"/>
  <c r="L2200" i="32"/>
  <c r="C2196" i="32"/>
  <c r="G2196" i="32"/>
  <c r="K2196" i="32"/>
  <c r="B2196" i="32"/>
  <c r="F2196" i="32"/>
  <c r="J2196" i="32"/>
  <c r="D2196" i="32"/>
  <c r="L2196" i="32"/>
  <c r="I2196" i="32"/>
  <c r="E2196" i="32"/>
  <c r="H2196" i="32"/>
  <c r="C2192" i="32"/>
  <c r="G2192" i="32"/>
  <c r="K2192" i="32"/>
  <c r="B2192" i="32"/>
  <c r="F2192" i="32"/>
  <c r="J2192" i="32"/>
  <c r="H2192" i="32"/>
  <c r="E2192" i="32"/>
  <c r="I2192" i="32"/>
  <c r="L2192" i="32"/>
  <c r="D2192" i="32"/>
  <c r="C2188" i="32"/>
  <c r="G2188" i="32"/>
  <c r="K2188" i="32"/>
  <c r="B2188" i="32"/>
  <c r="F2188" i="32"/>
  <c r="J2188" i="32"/>
  <c r="D2188" i="32"/>
  <c r="L2188" i="32"/>
  <c r="I2188" i="32"/>
  <c r="E2188" i="32"/>
  <c r="H2188" i="32"/>
  <c r="C2184" i="32"/>
  <c r="G2184" i="32"/>
  <c r="K2184" i="32"/>
  <c r="B2184" i="32"/>
  <c r="F2184" i="32"/>
  <c r="J2184" i="32"/>
  <c r="H2184" i="32"/>
  <c r="E2184" i="32"/>
  <c r="I2184" i="32"/>
  <c r="D2184" i="32"/>
  <c r="L2184" i="32"/>
  <c r="C2180" i="32"/>
  <c r="G2180" i="32"/>
  <c r="K2180" i="32"/>
  <c r="B2180" i="32"/>
  <c r="F2180" i="32"/>
  <c r="J2180" i="32"/>
  <c r="D2180" i="32"/>
  <c r="L2180" i="32"/>
  <c r="I2180" i="32"/>
  <c r="E2180" i="32"/>
  <c r="H2180" i="32"/>
  <c r="C2176" i="32"/>
  <c r="G2176" i="32"/>
  <c r="K2176" i="32"/>
  <c r="B2176" i="32"/>
  <c r="F2176" i="32"/>
  <c r="J2176" i="32"/>
  <c r="H2176" i="32"/>
  <c r="E2176" i="32"/>
  <c r="I2176" i="32"/>
  <c r="L2176" i="32"/>
  <c r="D2176" i="32"/>
  <c r="C2172" i="32"/>
  <c r="G2172" i="32"/>
  <c r="K2172" i="32"/>
  <c r="B2172" i="32"/>
  <c r="F2172" i="32"/>
  <c r="J2172" i="32"/>
  <c r="D2172" i="32"/>
  <c r="L2172" i="32"/>
  <c r="I2172" i="32"/>
  <c r="E2172" i="32"/>
  <c r="H2172" i="32"/>
  <c r="C2168" i="32"/>
  <c r="G2168" i="32"/>
  <c r="K2168" i="32"/>
  <c r="B2168" i="32"/>
  <c r="F2168" i="32"/>
  <c r="J2168" i="32"/>
  <c r="H2168" i="32"/>
  <c r="E2168" i="32"/>
  <c r="I2168" i="32"/>
  <c r="D2168" i="32"/>
  <c r="L2168" i="32"/>
  <c r="C2164" i="32"/>
  <c r="G2164" i="32"/>
  <c r="K2164" i="32"/>
  <c r="B2164" i="32"/>
  <c r="F2164" i="32"/>
  <c r="J2164" i="32"/>
  <c r="D2164" i="32"/>
  <c r="L2164" i="32"/>
  <c r="I2164" i="32"/>
  <c r="E2164" i="32"/>
  <c r="H2164" i="32"/>
  <c r="C2160" i="32"/>
  <c r="G2160" i="32"/>
  <c r="K2160" i="32"/>
  <c r="B2160" i="32"/>
  <c r="F2160" i="32"/>
  <c r="J2160" i="32"/>
  <c r="H2160" i="32"/>
  <c r="E2160" i="32"/>
  <c r="I2160" i="32"/>
  <c r="L2160" i="32"/>
  <c r="D2160" i="32"/>
  <c r="C2156" i="32"/>
  <c r="G2156" i="32"/>
  <c r="K2156" i="32"/>
  <c r="B2156" i="32"/>
  <c r="F2156" i="32"/>
  <c r="J2156" i="32"/>
  <c r="D2156" i="32"/>
  <c r="L2156" i="32"/>
  <c r="I2156" i="32"/>
  <c r="E2156" i="32"/>
  <c r="H2156" i="32"/>
  <c r="C2152" i="32"/>
  <c r="G2152" i="32"/>
  <c r="K2152" i="32"/>
  <c r="B2152" i="32"/>
  <c r="F2152" i="32"/>
  <c r="J2152" i="32"/>
  <c r="H2152" i="32"/>
  <c r="E2152" i="32"/>
  <c r="I2152" i="32"/>
  <c r="D2152" i="32"/>
  <c r="L2152" i="32"/>
  <c r="C2148" i="32"/>
  <c r="G2148" i="32"/>
  <c r="K2148" i="32"/>
  <c r="B2148" i="32"/>
  <c r="F2148" i="32"/>
  <c r="J2148" i="32"/>
  <c r="D2148" i="32"/>
  <c r="L2148" i="32"/>
  <c r="I2148" i="32"/>
  <c r="E2148" i="32"/>
  <c r="H2148" i="32"/>
  <c r="C2144" i="32"/>
  <c r="G2144" i="32"/>
  <c r="K2144" i="32"/>
  <c r="B2144" i="32"/>
  <c r="F2144" i="32"/>
  <c r="J2144" i="32"/>
  <c r="H2144" i="32"/>
  <c r="E2144" i="32"/>
  <c r="I2144" i="32"/>
  <c r="L2144" i="32"/>
  <c r="D2144" i="32"/>
  <c r="C2140" i="32"/>
  <c r="G2140" i="32"/>
  <c r="K2140" i="32"/>
  <c r="B2140" i="32"/>
  <c r="F2140" i="32"/>
  <c r="J2140" i="32"/>
  <c r="D2140" i="32"/>
  <c r="L2140" i="32"/>
  <c r="I2140" i="32"/>
  <c r="E2140" i="32"/>
  <c r="H2140" i="32"/>
  <c r="C2136" i="32"/>
  <c r="G2136" i="32"/>
  <c r="K2136" i="32"/>
  <c r="B2136" i="32"/>
  <c r="F2136" i="32"/>
  <c r="J2136" i="32"/>
  <c r="H2136" i="32"/>
  <c r="E2136" i="32"/>
  <c r="I2136" i="32"/>
  <c r="D2136" i="32"/>
  <c r="L2136" i="32"/>
  <c r="C2132" i="32"/>
  <c r="G2132" i="32"/>
  <c r="K2132" i="32"/>
  <c r="B2132" i="32"/>
  <c r="F2132" i="32"/>
  <c r="J2132" i="32"/>
  <c r="D2132" i="32"/>
  <c r="L2132" i="32"/>
  <c r="I2132" i="32"/>
  <c r="E2132" i="32"/>
  <c r="H2132" i="32"/>
  <c r="C2128" i="32"/>
  <c r="G2128" i="32"/>
  <c r="K2128" i="32"/>
  <c r="B2128" i="32"/>
  <c r="F2128" i="32"/>
  <c r="J2128" i="32"/>
  <c r="H2128" i="32"/>
  <c r="E2128" i="32"/>
  <c r="I2128" i="32"/>
  <c r="L2128" i="32"/>
  <c r="D2128" i="32"/>
  <c r="C2124" i="32"/>
  <c r="G2124" i="32"/>
  <c r="K2124" i="32"/>
  <c r="B2124" i="32"/>
  <c r="F2124" i="32"/>
  <c r="J2124" i="32"/>
  <c r="D2124" i="32"/>
  <c r="L2124" i="32"/>
  <c r="I2124" i="32"/>
  <c r="E2124" i="32"/>
  <c r="H2124" i="32"/>
  <c r="C2120" i="32"/>
  <c r="G2120" i="32"/>
  <c r="K2120" i="32"/>
  <c r="B2120" i="32"/>
  <c r="F2120" i="32"/>
  <c r="J2120" i="32"/>
  <c r="H2120" i="32"/>
  <c r="E2120" i="32"/>
  <c r="I2120" i="32"/>
  <c r="D2120" i="32"/>
  <c r="L2120" i="32"/>
  <c r="C2116" i="32"/>
  <c r="G2116" i="32"/>
  <c r="K2116" i="32"/>
  <c r="B2116" i="32"/>
  <c r="F2116" i="32"/>
  <c r="J2116" i="32"/>
  <c r="D2116" i="32"/>
  <c r="L2116" i="32"/>
  <c r="I2116" i="32"/>
  <c r="E2116" i="32"/>
  <c r="H2116" i="32"/>
  <c r="C2112" i="32"/>
  <c r="G2112" i="32"/>
  <c r="K2112" i="32"/>
  <c r="B2112" i="32"/>
  <c r="F2112" i="32"/>
  <c r="J2112" i="32"/>
  <c r="H2112" i="32"/>
  <c r="E2112" i="32"/>
  <c r="I2112" i="32"/>
  <c r="L2112" i="32"/>
  <c r="D2112" i="32"/>
  <c r="C2108" i="32"/>
  <c r="G2108" i="32"/>
  <c r="K2108" i="32"/>
  <c r="B2108" i="32"/>
  <c r="F2108" i="32"/>
  <c r="J2108" i="32"/>
  <c r="D2108" i="32"/>
  <c r="L2108" i="32"/>
  <c r="I2108" i="32"/>
  <c r="E2108" i="32"/>
  <c r="H2108" i="32"/>
  <c r="C2104" i="32"/>
  <c r="G2104" i="32"/>
  <c r="K2104" i="32"/>
  <c r="B2104" i="32"/>
  <c r="F2104" i="32"/>
  <c r="J2104" i="32"/>
  <c r="H2104" i="32"/>
  <c r="E2104" i="32"/>
  <c r="I2104" i="32"/>
  <c r="D2104" i="32"/>
  <c r="L2104" i="32"/>
  <c r="C2100" i="32"/>
  <c r="G2100" i="32"/>
  <c r="K2100" i="32"/>
  <c r="B2100" i="32"/>
  <c r="F2100" i="32"/>
  <c r="J2100" i="32"/>
  <c r="D2100" i="32"/>
  <c r="L2100" i="32"/>
  <c r="I2100" i="32"/>
  <c r="E2100" i="32"/>
  <c r="H2100" i="32"/>
  <c r="C2096" i="32"/>
  <c r="G2096" i="32"/>
  <c r="K2096" i="32"/>
  <c r="B2096" i="32"/>
  <c r="F2096" i="32"/>
  <c r="J2096" i="32"/>
  <c r="H2096" i="32"/>
  <c r="E2096" i="32"/>
  <c r="I2096" i="32"/>
  <c r="D2096" i="32"/>
  <c r="L2096" i="32"/>
  <c r="C2092" i="32"/>
  <c r="G2092" i="32"/>
  <c r="K2092" i="32"/>
  <c r="B2092" i="32"/>
  <c r="F2092" i="32"/>
  <c r="J2092" i="32"/>
  <c r="D2092" i="32"/>
  <c r="L2092" i="32"/>
  <c r="I2092" i="32"/>
  <c r="E2092" i="32"/>
  <c r="H2092" i="32"/>
  <c r="C2088" i="32"/>
  <c r="G2088" i="32"/>
  <c r="K2088" i="32"/>
  <c r="B2088" i="32"/>
  <c r="F2088" i="32"/>
  <c r="J2088" i="32"/>
  <c r="H2088" i="32"/>
  <c r="E2088" i="32"/>
  <c r="I2088" i="32"/>
  <c r="D2088" i="32"/>
  <c r="L2088" i="32"/>
  <c r="C2084" i="32"/>
  <c r="G2084" i="32"/>
  <c r="K2084" i="32"/>
  <c r="B2084" i="32"/>
  <c r="F2084" i="32"/>
  <c r="J2084" i="32"/>
  <c r="D2084" i="32"/>
  <c r="L2084" i="32"/>
  <c r="I2084" i="32"/>
  <c r="H2084" i="32"/>
  <c r="E2084" i="32"/>
  <c r="C2080" i="32"/>
  <c r="G2080" i="32"/>
  <c r="K2080" i="32"/>
  <c r="B2080" i="32"/>
  <c r="F2080" i="32"/>
  <c r="J2080" i="32"/>
  <c r="H2080" i="32"/>
  <c r="E2080" i="32"/>
  <c r="I2080" i="32"/>
  <c r="L2080" i="32"/>
  <c r="D2080" i="32"/>
  <c r="C2076" i="32"/>
  <c r="G2076" i="32"/>
  <c r="K2076" i="32"/>
  <c r="B2076" i="32"/>
  <c r="F2076" i="32"/>
  <c r="J2076" i="32"/>
  <c r="D2076" i="32"/>
  <c r="L2076" i="32"/>
  <c r="I2076" i="32"/>
  <c r="E2076" i="32"/>
  <c r="H2076" i="32"/>
  <c r="C2072" i="32"/>
  <c r="G2072" i="32"/>
  <c r="K2072" i="32"/>
  <c r="B2072" i="32"/>
  <c r="F2072" i="32"/>
  <c r="J2072" i="32"/>
  <c r="H2072" i="32"/>
  <c r="E2072" i="32"/>
  <c r="D2072" i="32"/>
  <c r="L2072" i="32"/>
  <c r="I2072" i="32"/>
  <c r="C2068" i="32"/>
  <c r="G2068" i="32"/>
  <c r="K2068" i="32"/>
  <c r="B2068" i="32"/>
  <c r="F2068" i="32"/>
  <c r="J2068" i="32"/>
  <c r="D2068" i="32"/>
  <c r="L2068" i="32"/>
  <c r="I2068" i="32"/>
  <c r="E2068" i="32"/>
  <c r="H2068" i="32"/>
  <c r="C2064" i="32"/>
  <c r="G2064" i="32"/>
  <c r="K2064" i="32"/>
  <c r="B2064" i="32"/>
  <c r="F2064" i="32"/>
  <c r="J2064" i="32"/>
  <c r="H2064" i="32"/>
  <c r="E2064" i="32"/>
  <c r="I2064" i="32"/>
  <c r="D2064" i="32"/>
  <c r="L2064" i="32"/>
  <c r="C2060" i="32"/>
  <c r="G2060" i="32"/>
  <c r="K2060" i="32"/>
  <c r="B2060" i="32"/>
  <c r="F2060" i="32"/>
  <c r="J2060" i="32"/>
  <c r="D2060" i="32"/>
  <c r="L2060" i="32"/>
  <c r="I2060" i="32"/>
  <c r="E2060" i="32"/>
  <c r="H2060" i="32"/>
  <c r="C2056" i="32"/>
  <c r="G2056" i="32"/>
  <c r="K2056" i="32"/>
  <c r="B2056" i="32"/>
  <c r="F2056" i="32"/>
  <c r="J2056" i="32"/>
  <c r="H2056" i="32"/>
  <c r="E2056" i="32"/>
  <c r="I2056" i="32"/>
  <c r="L2056" i="32"/>
  <c r="D2056" i="32"/>
  <c r="C2052" i="32"/>
  <c r="G2052" i="32"/>
  <c r="K2052" i="32"/>
  <c r="B2052" i="32"/>
  <c r="F2052" i="32"/>
  <c r="J2052" i="32"/>
  <c r="D2052" i="32"/>
  <c r="L2052" i="32"/>
  <c r="I2052" i="32"/>
  <c r="H2052" i="32"/>
  <c r="E2052" i="32"/>
  <c r="C2048" i="32"/>
  <c r="G2048" i="32"/>
  <c r="K2048" i="32"/>
  <c r="B2048" i="32"/>
  <c r="F2048" i="32"/>
  <c r="J2048" i="32"/>
  <c r="H2048" i="32"/>
  <c r="E2048" i="32"/>
  <c r="I2048" i="32"/>
  <c r="L2048" i="32"/>
  <c r="D2048" i="32"/>
  <c r="C2044" i="32"/>
  <c r="G2044" i="32"/>
  <c r="K2044" i="32"/>
  <c r="B2044" i="32"/>
  <c r="F2044" i="32"/>
  <c r="J2044" i="32"/>
  <c r="D2044" i="32"/>
  <c r="L2044" i="32"/>
  <c r="I2044" i="32"/>
  <c r="E2044" i="32"/>
  <c r="H2044" i="32"/>
  <c r="C2040" i="32"/>
  <c r="G2040" i="32"/>
  <c r="K2040" i="32"/>
  <c r="B2040" i="32"/>
  <c r="F2040" i="32"/>
  <c r="J2040" i="32"/>
  <c r="H2040" i="32"/>
  <c r="E2040" i="32"/>
  <c r="L2040" i="32"/>
  <c r="D2040" i="32"/>
  <c r="I2040" i="32"/>
  <c r="C2036" i="32"/>
  <c r="G2036" i="32"/>
  <c r="K2036" i="32"/>
  <c r="B2036" i="32"/>
  <c r="F2036" i="32"/>
  <c r="J2036" i="32"/>
  <c r="D2036" i="32"/>
  <c r="L2036" i="32"/>
  <c r="I2036" i="32"/>
  <c r="E2036" i="32"/>
  <c r="H2036" i="32"/>
  <c r="C2032" i="32"/>
  <c r="G2032" i="32"/>
  <c r="K2032" i="32"/>
  <c r="B2032" i="32"/>
  <c r="F2032" i="32"/>
  <c r="J2032" i="32"/>
  <c r="H2032" i="32"/>
  <c r="E2032" i="32"/>
  <c r="I2032" i="32"/>
  <c r="D2032" i="32"/>
  <c r="L2032" i="32"/>
  <c r="C2028" i="32"/>
  <c r="G2028" i="32"/>
  <c r="K2028" i="32"/>
  <c r="B2028" i="32"/>
  <c r="F2028" i="32"/>
  <c r="J2028" i="32"/>
  <c r="D2028" i="32"/>
  <c r="L2028" i="32"/>
  <c r="I2028" i="32"/>
  <c r="E2028" i="32"/>
  <c r="H2028" i="32"/>
  <c r="C2024" i="32"/>
  <c r="G2024" i="32"/>
  <c r="K2024" i="32"/>
  <c r="B2024" i="32"/>
  <c r="F2024" i="32"/>
  <c r="J2024" i="32"/>
  <c r="H2024" i="32"/>
  <c r="E2024" i="32"/>
  <c r="I2024" i="32"/>
  <c r="D2024" i="32"/>
  <c r="L2024" i="32"/>
  <c r="C2020" i="32"/>
  <c r="G2020" i="32"/>
  <c r="K2020" i="32"/>
  <c r="B2020" i="32"/>
  <c r="F2020" i="32"/>
  <c r="J2020" i="32"/>
  <c r="D2020" i="32"/>
  <c r="L2020" i="32"/>
  <c r="I2020" i="32"/>
  <c r="H2020" i="32"/>
  <c r="E2020" i="32"/>
  <c r="C2016" i="32"/>
  <c r="G2016" i="32"/>
  <c r="K2016" i="32"/>
  <c r="B2016" i="32"/>
  <c r="F2016" i="32"/>
  <c r="J2016" i="32"/>
  <c r="H2016" i="32"/>
  <c r="E2016" i="32"/>
  <c r="I2016" i="32"/>
  <c r="L2016" i="32"/>
  <c r="D2016" i="32"/>
  <c r="C2012" i="32"/>
  <c r="G2012" i="32"/>
  <c r="K2012" i="32"/>
  <c r="B2012" i="32"/>
  <c r="F2012" i="32"/>
  <c r="J2012" i="32"/>
  <c r="D2012" i="32"/>
  <c r="L2012" i="32"/>
  <c r="I2012" i="32"/>
  <c r="E2012" i="32"/>
  <c r="H2012" i="32"/>
  <c r="C2008" i="32"/>
  <c r="G2008" i="32"/>
  <c r="K2008" i="32"/>
  <c r="B2008" i="32"/>
  <c r="F2008" i="32"/>
  <c r="J2008" i="32"/>
  <c r="H2008" i="32"/>
  <c r="E2008" i="32"/>
  <c r="D2008" i="32"/>
  <c r="L2008" i="32"/>
  <c r="I2008" i="32"/>
  <c r="C2004" i="32"/>
  <c r="G2004" i="32"/>
  <c r="K2004" i="32"/>
  <c r="B2004" i="32"/>
  <c r="F2004" i="32"/>
  <c r="J2004" i="32"/>
  <c r="D2004" i="32"/>
  <c r="L2004" i="32"/>
  <c r="I2004" i="32"/>
  <c r="E2004" i="32"/>
  <c r="H2004" i="32"/>
  <c r="C2000" i="32"/>
  <c r="G2000" i="32"/>
  <c r="K2000" i="32"/>
  <c r="B2000" i="32"/>
  <c r="F2000" i="32"/>
  <c r="J2000" i="32"/>
  <c r="H2000" i="32"/>
  <c r="E2000" i="32"/>
  <c r="I2000" i="32"/>
  <c r="D2000" i="32"/>
  <c r="L2000" i="32"/>
  <c r="C1996" i="32"/>
  <c r="G1996" i="32"/>
  <c r="K1996" i="32"/>
  <c r="B1996" i="32"/>
  <c r="F1996" i="32"/>
  <c r="J1996" i="32"/>
  <c r="D1996" i="32"/>
  <c r="L1996" i="32"/>
  <c r="I1996" i="32"/>
  <c r="E1996" i="32"/>
  <c r="H1996" i="32"/>
  <c r="C1992" i="32"/>
  <c r="G1992" i="32"/>
  <c r="K1992" i="32"/>
  <c r="B1992" i="32"/>
  <c r="F1992" i="32"/>
  <c r="J1992" i="32"/>
  <c r="H1992" i="32"/>
  <c r="E1992" i="32"/>
  <c r="I1992" i="32"/>
  <c r="L1992" i="32"/>
  <c r="D1992" i="32"/>
  <c r="C1988" i="32"/>
  <c r="G1988" i="32"/>
  <c r="K1988" i="32"/>
  <c r="B1988" i="32"/>
  <c r="F1988" i="32"/>
  <c r="J1988" i="32"/>
  <c r="D1988" i="32"/>
  <c r="L1988" i="32"/>
  <c r="I1988" i="32"/>
  <c r="H1988" i="32"/>
  <c r="E1988" i="32"/>
  <c r="C1984" i="32"/>
  <c r="G1984" i="32"/>
  <c r="K1984" i="32"/>
  <c r="B1984" i="32"/>
  <c r="F1984" i="32"/>
  <c r="J1984" i="32"/>
  <c r="H1984" i="32"/>
  <c r="E1984" i="32"/>
  <c r="I1984" i="32"/>
  <c r="L1984" i="32"/>
  <c r="D1984" i="32"/>
  <c r="C1980" i="32"/>
  <c r="G1980" i="32"/>
  <c r="K1980" i="32"/>
  <c r="B1980" i="32"/>
  <c r="F1980" i="32"/>
  <c r="J1980" i="32"/>
  <c r="D1980" i="32"/>
  <c r="L1980" i="32"/>
  <c r="I1980" i="32"/>
  <c r="E1980" i="32"/>
  <c r="H1980" i="32"/>
  <c r="C1976" i="32"/>
  <c r="G1976" i="32"/>
  <c r="K1976" i="32"/>
  <c r="B1976" i="32"/>
  <c r="F1976" i="32"/>
  <c r="J1976" i="32"/>
  <c r="H1976" i="32"/>
  <c r="E1976" i="32"/>
  <c r="L1976" i="32"/>
  <c r="D1976" i="32"/>
  <c r="I1976" i="32"/>
  <c r="C1972" i="32"/>
  <c r="G1972" i="32"/>
  <c r="K1972" i="32"/>
  <c r="B1972" i="32"/>
  <c r="F1972" i="32"/>
  <c r="J1972" i="32"/>
  <c r="D1972" i="32"/>
  <c r="L1972" i="32"/>
  <c r="I1972" i="32"/>
  <c r="E1972" i="32"/>
  <c r="H1972" i="32"/>
  <c r="C1968" i="32"/>
  <c r="G1968" i="32"/>
  <c r="K1968" i="32"/>
  <c r="B1968" i="32"/>
  <c r="F1968" i="32"/>
  <c r="J1968" i="32"/>
  <c r="H1968" i="32"/>
  <c r="E1968" i="32"/>
  <c r="I1968" i="32"/>
  <c r="D1968" i="32"/>
  <c r="L1968" i="32"/>
  <c r="C1964" i="32"/>
  <c r="G1964" i="32"/>
  <c r="K1964" i="32"/>
  <c r="B1964" i="32"/>
  <c r="F1964" i="32"/>
  <c r="J1964" i="32"/>
  <c r="D1964" i="32"/>
  <c r="L1964" i="32"/>
  <c r="I1964" i="32"/>
  <c r="E1964" i="32"/>
  <c r="H1964" i="32"/>
  <c r="C1960" i="32"/>
  <c r="G1960" i="32"/>
  <c r="K1960" i="32"/>
  <c r="B1960" i="32"/>
  <c r="F1960" i="32"/>
  <c r="J1960" i="32"/>
  <c r="H1960" i="32"/>
  <c r="E1960" i="32"/>
  <c r="I1960" i="32"/>
  <c r="D1960" i="32"/>
  <c r="L1960" i="32"/>
  <c r="C1956" i="32"/>
  <c r="G1956" i="32"/>
  <c r="K1956" i="32"/>
  <c r="B1956" i="32"/>
  <c r="F1956" i="32"/>
  <c r="J1956" i="32"/>
  <c r="D1956" i="32"/>
  <c r="L1956" i="32"/>
  <c r="I1956" i="32"/>
  <c r="H1956" i="32"/>
  <c r="E1956" i="32"/>
  <c r="C1952" i="32"/>
  <c r="G1952" i="32"/>
  <c r="K1952" i="32"/>
  <c r="B1952" i="32"/>
  <c r="F1952" i="32"/>
  <c r="J1952" i="32"/>
  <c r="H1952" i="32"/>
  <c r="E1952" i="32"/>
  <c r="I1952" i="32"/>
  <c r="L1952" i="32"/>
  <c r="D1952" i="32"/>
  <c r="C1948" i="32"/>
  <c r="G1948" i="32"/>
  <c r="K1948" i="32"/>
  <c r="B1948" i="32"/>
  <c r="F1948" i="32"/>
  <c r="J1948" i="32"/>
  <c r="D1948" i="32"/>
  <c r="L1948" i="32"/>
  <c r="I1948" i="32"/>
  <c r="E1948" i="32"/>
  <c r="H1948" i="32"/>
  <c r="C1944" i="32"/>
  <c r="G1944" i="32"/>
  <c r="K1944" i="32"/>
  <c r="B1944" i="32"/>
  <c r="F1944" i="32"/>
  <c r="J1944" i="32"/>
  <c r="H1944" i="32"/>
  <c r="E1944" i="32"/>
  <c r="D1944" i="32"/>
  <c r="L1944" i="32"/>
  <c r="I1944" i="32"/>
  <c r="C1940" i="32"/>
  <c r="G1940" i="32"/>
  <c r="K1940" i="32"/>
  <c r="B1940" i="32"/>
  <c r="F1940" i="32"/>
  <c r="J1940" i="32"/>
  <c r="D1940" i="32"/>
  <c r="L1940" i="32"/>
  <c r="I1940" i="32"/>
  <c r="E1940" i="32"/>
  <c r="H1940" i="32"/>
  <c r="C1936" i="32"/>
  <c r="G1936" i="32"/>
  <c r="K1936" i="32"/>
  <c r="B1936" i="32"/>
  <c r="F1936" i="32"/>
  <c r="J1936" i="32"/>
  <c r="H1936" i="32"/>
  <c r="E1936" i="32"/>
  <c r="I1936" i="32"/>
  <c r="D1936" i="32"/>
  <c r="L1936" i="32"/>
  <c r="C1932" i="32"/>
  <c r="G1932" i="32"/>
  <c r="K1932" i="32"/>
  <c r="B1932" i="32"/>
  <c r="F1932" i="32"/>
  <c r="J1932" i="32"/>
  <c r="D1932" i="32"/>
  <c r="L1932" i="32"/>
  <c r="I1932" i="32"/>
  <c r="E1932" i="32"/>
  <c r="H1932" i="32"/>
  <c r="C1928" i="32"/>
  <c r="G1928" i="32"/>
  <c r="K1928" i="32"/>
  <c r="B1928" i="32"/>
  <c r="F1928" i="32"/>
  <c r="J1928" i="32"/>
  <c r="H1928" i="32"/>
  <c r="E1928" i="32"/>
  <c r="I1928" i="32"/>
  <c r="L1928" i="32"/>
  <c r="D1928" i="32"/>
  <c r="C1924" i="32"/>
  <c r="G1924" i="32"/>
  <c r="K1924" i="32"/>
  <c r="B1924" i="32"/>
  <c r="F1924" i="32"/>
  <c r="J1924" i="32"/>
  <c r="D1924" i="32"/>
  <c r="L1924" i="32"/>
  <c r="I1924" i="32"/>
  <c r="E1924" i="32"/>
  <c r="H1924" i="32"/>
  <c r="C1920" i="32"/>
  <c r="G1920" i="32"/>
  <c r="K1920" i="32"/>
  <c r="B1920" i="32"/>
  <c r="F1920" i="32"/>
  <c r="J1920" i="32"/>
  <c r="H1920" i="32"/>
  <c r="E1920" i="32"/>
  <c r="I1920" i="32"/>
  <c r="D1920" i="32"/>
  <c r="L1920" i="32"/>
  <c r="C1916" i="32"/>
  <c r="G1916" i="32"/>
  <c r="K1916" i="32"/>
  <c r="B1916" i="32"/>
  <c r="F1916" i="32"/>
  <c r="J1916" i="32"/>
  <c r="D1916" i="32"/>
  <c r="L1916" i="32"/>
  <c r="I1916" i="32"/>
  <c r="E1916" i="32"/>
  <c r="H1916" i="32"/>
  <c r="C1912" i="32"/>
  <c r="G1912" i="32"/>
  <c r="K1912" i="32"/>
  <c r="B1912" i="32"/>
  <c r="F1912" i="32"/>
  <c r="J1912" i="32"/>
  <c r="H1912" i="32"/>
  <c r="E1912" i="32"/>
  <c r="I1912" i="32"/>
  <c r="L1912" i="32"/>
  <c r="D1912" i="32"/>
  <c r="C1908" i="32"/>
  <c r="G1908" i="32"/>
  <c r="K1908" i="32"/>
  <c r="B1908" i="32"/>
  <c r="F1908" i="32"/>
  <c r="J1908" i="32"/>
  <c r="D1908" i="32"/>
  <c r="L1908" i="32"/>
  <c r="I1908" i="32"/>
  <c r="E1908" i="32"/>
  <c r="H1908" i="32"/>
  <c r="C1904" i="32"/>
  <c r="G1904" i="32"/>
  <c r="K1904" i="32"/>
  <c r="B1904" i="32"/>
  <c r="F1904" i="32"/>
  <c r="J1904" i="32"/>
  <c r="H1904" i="32"/>
  <c r="E1904" i="32"/>
  <c r="I1904" i="32"/>
  <c r="D1904" i="32"/>
  <c r="L1904" i="32"/>
  <c r="C1900" i="32"/>
  <c r="G1900" i="32"/>
  <c r="K1900" i="32"/>
  <c r="B1900" i="32"/>
  <c r="F1900" i="32"/>
  <c r="J1900" i="32"/>
  <c r="D1900" i="32"/>
  <c r="L1900" i="32"/>
  <c r="I1900" i="32"/>
  <c r="E1900" i="32"/>
  <c r="H1900" i="32"/>
  <c r="C1896" i="32"/>
  <c r="G1896" i="32"/>
  <c r="K1896" i="32"/>
  <c r="B1896" i="32"/>
  <c r="F1896" i="32"/>
  <c r="J1896" i="32"/>
  <c r="H1896" i="32"/>
  <c r="E1896" i="32"/>
  <c r="I1896" i="32"/>
  <c r="L1896" i="32"/>
  <c r="D1896" i="32"/>
  <c r="C1892" i="32"/>
  <c r="G1892" i="32"/>
  <c r="K1892" i="32"/>
  <c r="B1892" i="32"/>
  <c r="F1892" i="32"/>
  <c r="J1892" i="32"/>
  <c r="D1892" i="32"/>
  <c r="L1892" i="32"/>
  <c r="I1892" i="32"/>
  <c r="E1892" i="32"/>
  <c r="H1892" i="32"/>
  <c r="C1888" i="32"/>
  <c r="G1888" i="32"/>
  <c r="K1888" i="32"/>
  <c r="B1888" i="32"/>
  <c r="F1888" i="32"/>
  <c r="J1888" i="32"/>
  <c r="H1888" i="32"/>
  <c r="E1888" i="32"/>
  <c r="I1888" i="32"/>
  <c r="D1888" i="32"/>
  <c r="L1888" i="32"/>
  <c r="C1884" i="32"/>
  <c r="G1884" i="32"/>
  <c r="K1884" i="32"/>
  <c r="B1884" i="32"/>
  <c r="F1884" i="32"/>
  <c r="J1884" i="32"/>
  <c r="D1884" i="32"/>
  <c r="L1884" i="32"/>
  <c r="I1884" i="32"/>
  <c r="E1884" i="32"/>
  <c r="H1884" i="32"/>
  <c r="C1880" i="32"/>
  <c r="G1880" i="32"/>
  <c r="K1880" i="32"/>
  <c r="B1880" i="32"/>
  <c r="F1880" i="32"/>
  <c r="J1880" i="32"/>
  <c r="H1880" i="32"/>
  <c r="E1880" i="32"/>
  <c r="I1880" i="32"/>
  <c r="L1880" i="32"/>
  <c r="D1880" i="32"/>
  <c r="C1876" i="32"/>
  <c r="G1876" i="32"/>
  <c r="K1876" i="32"/>
  <c r="B1876" i="32"/>
  <c r="F1876" i="32"/>
  <c r="J1876" i="32"/>
  <c r="D1876" i="32"/>
  <c r="L1876" i="32"/>
  <c r="I1876" i="32"/>
  <c r="E1876" i="32"/>
  <c r="H1876" i="32"/>
  <c r="C1872" i="32"/>
  <c r="G1872" i="32"/>
  <c r="K1872" i="32"/>
  <c r="B1872" i="32"/>
  <c r="F1872" i="32"/>
  <c r="J1872" i="32"/>
  <c r="H1872" i="32"/>
  <c r="E1872" i="32"/>
  <c r="I1872" i="32"/>
  <c r="D1872" i="32"/>
  <c r="L1872" i="32"/>
  <c r="C1868" i="32"/>
  <c r="G1868" i="32"/>
  <c r="K1868" i="32"/>
  <c r="B1868" i="32"/>
  <c r="F1868" i="32"/>
  <c r="J1868" i="32"/>
  <c r="D1868" i="32"/>
  <c r="L1868" i="32"/>
  <c r="I1868" i="32"/>
  <c r="E1868" i="32"/>
  <c r="H1868" i="32"/>
  <c r="C1864" i="32"/>
  <c r="G1864" i="32"/>
  <c r="K1864" i="32"/>
  <c r="B1864" i="32"/>
  <c r="F1864" i="32"/>
  <c r="J1864" i="32"/>
  <c r="H1864" i="32"/>
  <c r="E1864" i="32"/>
  <c r="I1864" i="32"/>
  <c r="L1864" i="32"/>
  <c r="D1864" i="32"/>
  <c r="C1860" i="32"/>
  <c r="G1860" i="32"/>
  <c r="K1860" i="32"/>
  <c r="B1860" i="32"/>
  <c r="F1860" i="32"/>
  <c r="J1860" i="32"/>
  <c r="D1860" i="32"/>
  <c r="L1860" i="32"/>
  <c r="I1860" i="32"/>
  <c r="E1860" i="32"/>
  <c r="H1860" i="32"/>
  <c r="C1856" i="32"/>
  <c r="G1856" i="32"/>
  <c r="K1856" i="32"/>
  <c r="B1856" i="32"/>
  <c r="F1856" i="32"/>
  <c r="J1856" i="32"/>
  <c r="H1856" i="32"/>
  <c r="E1856" i="32"/>
  <c r="I1856" i="32"/>
  <c r="D1856" i="32"/>
  <c r="L1856" i="32"/>
  <c r="C1852" i="32"/>
  <c r="G1852" i="32"/>
  <c r="K1852" i="32"/>
  <c r="B1852" i="32"/>
  <c r="F1852" i="32"/>
  <c r="J1852" i="32"/>
  <c r="D1852" i="32"/>
  <c r="L1852" i="32"/>
  <c r="I1852" i="32"/>
  <c r="E1852" i="32"/>
  <c r="H1852" i="32"/>
  <c r="C1848" i="32"/>
  <c r="G1848" i="32"/>
  <c r="K1848" i="32"/>
  <c r="B1848" i="32"/>
  <c r="F1848" i="32"/>
  <c r="J1848" i="32"/>
  <c r="H1848" i="32"/>
  <c r="E1848" i="32"/>
  <c r="I1848" i="32"/>
  <c r="L1848" i="32"/>
  <c r="D1848" i="32"/>
  <c r="C1844" i="32"/>
  <c r="G1844" i="32"/>
  <c r="K1844" i="32"/>
  <c r="B1844" i="32"/>
  <c r="F1844" i="32"/>
  <c r="J1844" i="32"/>
  <c r="D1844" i="32"/>
  <c r="L1844" i="32"/>
  <c r="I1844" i="32"/>
  <c r="E1844" i="32"/>
  <c r="H1844" i="32"/>
  <c r="C1840" i="32"/>
  <c r="G1840" i="32"/>
  <c r="K1840" i="32"/>
  <c r="B1840" i="32"/>
  <c r="F1840" i="32"/>
  <c r="J1840" i="32"/>
  <c r="H1840" i="32"/>
  <c r="E1840" i="32"/>
  <c r="I1840" i="32"/>
  <c r="D1840" i="32"/>
  <c r="L1840" i="32"/>
  <c r="C1836" i="32"/>
  <c r="G1836" i="32"/>
  <c r="K1836" i="32"/>
  <c r="B1836" i="32"/>
  <c r="F1836" i="32"/>
  <c r="J1836" i="32"/>
  <c r="D1836" i="32"/>
  <c r="L1836" i="32"/>
  <c r="I1836" i="32"/>
  <c r="E1836" i="32"/>
  <c r="H1836" i="32"/>
  <c r="C1832" i="32"/>
  <c r="G1832" i="32"/>
  <c r="K1832" i="32"/>
  <c r="B1832" i="32"/>
  <c r="F1832" i="32"/>
  <c r="J1832" i="32"/>
  <c r="H1832" i="32"/>
  <c r="E1832" i="32"/>
  <c r="I1832" i="32"/>
  <c r="L1832" i="32"/>
  <c r="D1832" i="32"/>
  <c r="C1828" i="32"/>
  <c r="G1828" i="32"/>
  <c r="K1828" i="32"/>
  <c r="B1828" i="32"/>
  <c r="F1828" i="32"/>
  <c r="J1828" i="32"/>
  <c r="D1828" i="32"/>
  <c r="L1828" i="32"/>
  <c r="I1828" i="32"/>
  <c r="E1828" i="32"/>
  <c r="H1828" i="32"/>
  <c r="C1824" i="32"/>
  <c r="G1824" i="32"/>
  <c r="K1824" i="32"/>
  <c r="B1824" i="32"/>
  <c r="F1824" i="32"/>
  <c r="J1824" i="32"/>
  <c r="H1824" i="32"/>
  <c r="E1824" i="32"/>
  <c r="I1824" i="32"/>
  <c r="D1824" i="32"/>
  <c r="L1824" i="32"/>
  <c r="C1820" i="32"/>
  <c r="G1820" i="32"/>
  <c r="K1820" i="32"/>
  <c r="B1820" i="32"/>
  <c r="F1820" i="32"/>
  <c r="J1820" i="32"/>
  <c r="D1820" i="32"/>
  <c r="L1820" i="32"/>
  <c r="I1820" i="32"/>
  <c r="E1820" i="32"/>
  <c r="H1820" i="32"/>
  <c r="C1816" i="32"/>
  <c r="G1816" i="32"/>
  <c r="K1816" i="32"/>
  <c r="B1816" i="32"/>
  <c r="F1816" i="32"/>
  <c r="J1816" i="32"/>
  <c r="H1816" i="32"/>
  <c r="E1816" i="32"/>
  <c r="I1816" i="32"/>
  <c r="L1816" i="32"/>
  <c r="D1816" i="32"/>
  <c r="C1812" i="32"/>
  <c r="G1812" i="32"/>
  <c r="K1812" i="32"/>
  <c r="B1812" i="32"/>
  <c r="F1812" i="32"/>
  <c r="J1812" i="32"/>
  <c r="D1812" i="32"/>
  <c r="L1812" i="32"/>
  <c r="I1812" i="32"/>
  <c r="E1812" i="32"/>
  <c r="H1812" i="32"/>
  <c r="C1808" i="32"/>
  <c r="G1808" i="32"/>
  <c r="K1808" i="32"/>
  <c r="B1808" i="32"/>
  <c r="F1808" i="32"/>
  <c r="J1808" i="32"/>
  <c r="H1808" i="32"/>
  <c r="E1808" i="32"/>
  <c r="I1808" i="32"/>
  <c r="D1808" i="32"/>
  <c r="L1808" i="32"/>
  <c r="C1804" i="32"/>
  <c r="G1804" i="32"/>
  <c r="K1804" i="32"/>
  <c r="B1804" i="32"/>
  <c r="F1804" i="32"/>
  <c r="J1804" i="32"/>
  <c r="D1804" i="32"/>
  <c r="L1804" i="32"/>
  <c r="I1804" i="32"/>
  <c r="E1804" i="32"/>
  <c r="H1804" i="32"/>
  <c r="C1800" i="32"/>
  <c r="G1800" i="32"/>
  <c r="K1800" i="32"/>
  <c r="B1800" i="32"/>
  <c r="F1800" i="32"/>
  <c r="J1800" i="32"/>
  <c r="H1800" i="32"/>
  <c r="E1800" i="32"/>
  <c r="I1800" i="32"/>
  <c r="L1800" i="32"/>
  <c r="D1800" i="32"/>
  <c r="C1796" i="32"/>
  <c r="G1796" i="32"/>
  <c r="K1796" i="32"/>
  <c r="B1796" i="32"/>
  <c r="F1796" i="32"/>
  <c r="J1796" i="32"/>
  <c r="H1796" i="32"/>
  <c r="E1796" i="32"/>
  <c r="I1796" i="32"/>
  <c r="D1796" i="32"/>
  <c r="L1796" i="32"/>
  <c r="C1792" i="32"/>
  <c r="G1792" i="32"/>
  <c r="K1792" i="32"/>
  <c r="B1792" i="32"/>
  <c r="F1792" i="32"/>
  <c r="J1792" i="32"/>
  <c r="D1792" i="32"/>
  <c r="L1792" i="32"/>
  <c r="I1792" i="32"/>
  <c r="E1792" i="32"/>
  <c r="H1792" i="32"/>
  <c r="C1788" i="32"/>
  <c r="G1788" i="32"/>
  <c r="K1788" i="32"/>
  <c r="B1788" i="32"/>
  <c r="F1788" i="32"/>
  <c r="J1788" i="32"/>
  <c r="H1788" i="32"/>
  <c r="E1788" i="32"/>
  <c r="L1788" i="32"/>
  <c r="D1788" i="32"/>
  <c r="I1788" i="32"/>
  <c r="C1784" i="32"/>
  <c r="G1784" i="32"/>
  <c r="K1784" i="32"/>
  <c r="B1784" i="32"/>
  <c r="F1784" i="32"/>
  <c r="J1784" i="32"/>
  <c r="D1784" i="32"/>
  <c r="L1784" i="32"/>
  <c r="I1784" i="32"/>
  <c r="H1784" i="32"/>
  <c r="E1784" i="32"/>
  <c r="C1780" i="32"/>
  <c r="G1780" i="32"/>
  <c r="K1780" i="32"/>
  <c r="B1780" i="32"/>
  <c r="F1780" i="32"/>
  <c r="J1780" i="32"/>
  <c r="H1780" i="32"/>
  <c r="E1780" i="32"/>
  <c r="I1780" i="32"/>
  <c r="D1780" i="32"/>
  <c r="L1780" i="32"/>
  <c r="C1776" i="32"/>
  <c r="G1776" i="32"/>
  <c r="K1776" i="32"/>
  <c r="B1776" i="32"/>
  <c r="F1776" i="32"/>
  <c r="J1776" i="32"/>
  <c r="D1776" i="32"/>
  <c r="L1776" i="32"/>
  <c r="I1776" i="32"/>
  <c r="E1776" i="32"/>
  <c r="H1776" i="32"/>
  <c r="C1772" i="32"/>
  <c r="G1772" i="32"/>
  <c r="K1772" i="32"/>
  <c r="B1772" i="32"/>
  <c r="F1772" i="32"/>
  <c r="J1772" i="32"/>
  <c r="H1772" i="32"/>
  <c r="E1772" i="32"/>
  <c r="L1772" i="32"/>
  <c r="D1772" i="32"/>
  <c r="I1772" i="32"/>
  <c r="C1768" i="32"/>
  <c r="G1768" i="32"/>
  <c r="K1768" i="32"/>
  <c r="B1768" i="32"/>
  <c r="F1768" i="32"/>
  <c r="J1768" i="32"/>
  <c r="D1768" i="32"/>
  <c r="L1768" i="32"/>
  <c r="I1768" i="32"/>
  <c r="H1768" i="32"/>
  <c r="E1768" i="32"/>
  <c r="C1764" i="32"/>
  <c r="G1764" i="32"/>
  <c r="K1764" i="32"/>
  <c r="B1764" i="32"/>
  <c r="F1764" i="32"/>
  <c r="J1764" i="32"/>
  <c r="H1764" i="32"/>
  <c r="E1764" i="32"/>
  <c r="I1764" i="32"/>
  <c r="D1764" i="32"/>
  <c r="L1764" i="32"/>
  <c r="C1760" i="32"/>
  <c r="G1760" i="32"/>
  <c r="K1760" i="32"/>
  <c r="B1760" i="32"/>
  <c r="F1760" i="32"/>
  <c r="J1760" i="32"/>
  <c r="D1760" i="32"/>
  <c r="L1760" i="32"/>
  <c r="I1760" i="32"/>
  <c r="E1760" i="32"/>
  <c r="H1760" i="32"/>
  <c r="C1756" i="32"/>
  <c r="G1756" i="32"/>
  <c r="K1756" i="32"/>
  <c r="B1756" i="32"/>
  <c r="F1756" i="32"/>
  <c r="J1756" i="32"/>
  <c r="H1756" i="32"/>
  <c r="E1756" i="32"/>
  <c r="L1756" i="32"/>
  <c r="D1756" i="32"/>
  <c r="I1756" i="32"/>
  <c r="C1752" i="32"/>
  <c r="G1752" i="32"/>
  <c r="K1752" i="32"/>
  <c r="B1752" i="32"/>
  <c r="F1752" i="32"/>
  <c r="J1752" i="32"/>
  <c r="D1752" i="32"/>
  <c r="L1752" i="32"/>
  <c r="I1752" i="32"/>
  <c r="H1752" i="32"/>
  <c r="E1752" i="32"/>
  <c r="C1748" i="32"/>
  <c r="G1748" i="32"/>
  <c r="K1748" i="32"/>
  <c r="B1748" i="32"/>
  <c r="F1748" i="32"/>
  <c r="J1748" i="32"/>
  <c r="H1748" i="32"/>
  <c r="E1748" i="32"/>
  <c r="I1748" i="32"/>
  <c r="D1748" i="32"/>
  <c r="L1748" i="32"/>
  <c r="C1744" i="32"/>
  <c r="G1744" i="32"/>
  <c r="K1744" i="32"/>
  <c r="B1744" i="32"/>
  <c r="F1744" i="32"/>
  <c r="J1744" i="32"/>
  <c r="D1744" i="32"/>
  <c r="L1744" i="32"/>
  <c r="I1744" i="32"/>
  <c r="E1744" i="32"/>
  <c r="H1744" i="32"/>
  <c r="C1740" i="32"/>
  <c r="G1740" i="32"/>
  <c r="K1740" i="32"/>
  <c r="B1740" i="32"/>
  <c r="F1740" i="32"/>
  <c r="J1740" i="32"/>
  <c r="H1740" i="32"/>
  <c r="E1740" i="32"/>
  <c r="L1740" i="32"/>
  <c r="D1740" i="32"/>
  <c r="I1740" i="32"/>
  <c r="C1736" i="32"/>
  <c r="G1736" i="32"/>
  <c r="K1736" i="32"/>
  <c r="B1736" i="32"/>
  <c r="F1736" i="32"/>
  <c r="J1736" i="32"/>
  <c r="D1736" i="32"/>
  <c r="L1736" i="32"/>
  <c r="I1736" i="32"/>
  <c r="H1736" i="32"/>
  <c r="E1736" i="32"/>
  <c r="C1732" i="32"/>
  <c r="G1732" i="32"/>
  <c r="K1732" i="32"/>
  <c r="B1732" i="32"/>
  <c r="F1732" i="32"/>
  <c r="J1732" i="32"/>
  <c r="H1732" i="32"/>
  <c r="E1732" i="32"/>
  <c r="I1732" i="32"/>
  <c r="D1732" i="32"/>
  <c r="L1732" i="32"/>
  <c r="C1728" i="32"/>
  <c r="G1728" i="32"/>
  <c r="K1728" i="32"/>
  <c r="B1728" i="32"/>
  <c r="F1728" i="32"/>
  <c r="J1728" i="32"/>
  <c r="D1728" i="32"/>
  <c r="L1728" i="32"/>
  <c r="I1728" i="32"/>
  <c r="E1728" i="32"/>
  <c r="H1728" i="32"/>
  <c r="C1724" i="32"/>
  <c r="G1724" i="32"/>
  <c r="K1724" i="32"/>
  <c r="B1724" i="32"/>
  <c r="F1724" i="32"/>
  <c r="J1724" i="32"/>
  <c r="H1724" i="32"/>
  <c r="E1724" i="32"/>
  <c r="L1724" i="32"/>
  <c r="D1724" i="32"/>
  <c r="I1724" i="32"/>
  <c r="C1720" i="32"/>
  <c r="G1720" i="32"/>
  <c r="K1720" i="32"/>
  <c r="B1720" i="32"/>
  <c r="F1720" i="32"/>
  <c r="J1720" i="32"/>
  <c r="D1720" i="32"/>
  <c r="L1720" i="32"/>
  <c r="I1720" i="32"/>
  <c r="H1720" i="32"/>
  <c r="E1720" i="32"/>
  <c r="C1716" i="32"/>
  <c r="G1716" i="32"/>
  <c r="K1716" i="32"/>
  <c r="B1716" i="32"/>
  <c r="F1716" i="32"/>
  <c r="J1716" i="32"/>
  <c r="H1716" i="32"/>
  <c r="E1716" i="32"/>
  <c r="I1716" i="32"/>
  <c r="D1716" i="32"/>
  <c r="L1716" i="32"/>
  <c r="C1712" i="32"/>
  <c r="G1712" i="32"/>
  <c r="K1712" i="32"/>
  <c r="B1712" i="32"/>
  <c r="F1712" i="32"/>
  <c r="J1712" i="32"/>
  <c r="D1712" i="32"/>
  <c r="L1712" i="32"/>
  <c r="I1712" i="32"/>
  <c r="E1712" i="32"/>
  <c r="H1712" i="32"/>
  <c r="C1708" i="32"/>
  <c r="G1708" i="32"/>
  <c r="K1708" i="32"/>
  <c r="B1708" i="32"/>
  <c r="F1708" i="32"/>
  <c r="J1708" i="32"/>
  <c r="H1708" i="32"/>
  <c r="E1708" i="32"/>
  <c r="L1708" i="32"/>
  <c r="D1708" i="32"/>
  <c r="I1708" i="32"/>
  <c r="C1704" i="32"/>
  <c r="G1704" i="32"/>
  <c r="K1704" i="32"/>
  <c r="B1704" i="32"/>
  <c r="F1704" i="32"/>
  <c r="J1704" i="32"/>
  <c r="D1704" i="32"/>
  <c r="L1704" i="32"/>
  <c r="I1704" i="32"/>
  <c r="H1704" i="32"/>
  <c r="E1704" i="32"/>
  <c r="C1700" i="32"/>
  <c r="G1700" i="32"/>
  <c r="K1700" i="32"/>
  <c r="B1700" i="32"/>
  <c r="F1700" i="32"/>
  <c r="J1700" i="32"/>
  <c r="H1700" i="32"/>
  <c r="E1700" i="32"/>
  <c r="I1700" i="32"/>
  <c r="D1700" i="32"/>
  <c r="L1700" i="32"/>
  <c r="C1696" i="32"/>
  <c r="G1696" i="32"/>
  <c r="K1696" i="32"/>
  <c r="B1696" i="32"/>
  <c r="F1696" i="32"/>
  <c r="J1696" i="32"/>
  <c r="D1696" i="32"/>
  <c r="L1696" i="32"/>
  <c r="I1696" i="32"/>
  <c r="E1696" i="32"/>
  <c r="H1696" i="32"/>
  <c r="C1692" i="32"/>
  <c r="G1692" i="32"/>
  <c r="K1692" i="32"/>
  <c r="B1692" i="32"/>
  <c r="F1692" i="32"/>
  <c r="J1692" i="32"/>
  <c r="H1692" i="32"/>
  <c r="E1692" i="32"/>
  <c r="L1692" i="32"/>
  <c r="I1692" i="32"/>
  <c r="D1692" i="32"/>
  <c r="C1688" i="32"/>
  <c r="G1688" i="32"/>
  <c r="K1688" i="32"/>
  <c r="B1688" i="32"/>
  <c r="F1688" i="32"/>
  <c r="J1688" i="32"/>
  <c r="D1688" i="32"/>
  <c r="L1688" i="32"/>
  <c r="I1688" i="32"/>
  <c r="H1688" i="32"/>
  <c r="E1688" i="32"/>
  <c r="C1684" i="32"/>
  <c r="G1684" i="32"/>
  <c r="K1684" i="32"/>
  <c r="B1684" i="32"/>
  <c r="F1684" i="32"/>
  <c r="J1684" i="32"/>
  <c r="H1684" i="32"/>
  <c r="E1684" i="32"/>
  <c r="I1684" i="32"/>
  <c r="D1684" i="32"/>
  <c r="L1684" i="32"/>
  <c r="C1680" i="32"/>
  <c r="G1680" i="32"/>
  <c r="K1680" i="32"/>
  <c r="B1680" i="32"/>
  <c r="F1680" i="32"/>
  <c r="J1680" i="32"/>
  <c r="D1680" i="32"/>
  <c r="L1680" i="32"/>
  <c r="I1680" i="32"/>
  <c r="E1680" i="32"/>
  <c r="H1680" i="32"/>
  <c r="C1676" i="32"/>
  <c r="G1676" i="32"/>
  <c r="K1676" i="32"/>
  <c r="B1676" i="32"/>
  <c r="F1676" i="32"/>
  <c r="J1676" i="32"/>
  <c r="H1676" i="32"/>
  <c r="E1676" i="32"/>
  <c r="L1676" i="32"/>
  <c r="D1676" i="32"/>
  <c r="I1676" i="32"/>
  <c r="C1672" i="32"/>
  <c r="G1672" i="32"/>
  <c r="K1672" i="32"/>
  <c r="B1672" i="32"/>
  <c r="F1672" i="32"/>
  <c r="J1672" i="32"/>
  <c r="D1672" i="32"/>
  <c r="L1672" i="32"/>
  <c r="I1672" i="32"/>
  <c r="H1672" i="32"/>
  <c r="E1672" i="32"/>
  <c r="C1668" i="32"/>
  <c r="G1668" i="32"/>
  <c r="K1668" i="32"/>
  <c r="B1668" i="32"/>
  <c r="F1668" i="32"/>
  <c r="J1668" i="32"/>
  <c r="H1668" i="32"/>
  <c r="E1668" i="32"/>
  <c r="I1668" i="32"/>
  <c r="D1668" i="32"/>
  <c r="L1668" i="32"/>
  <c r="C1664" i="32"/>
  <c r="G1664" i="32"/>
  <c r="K1664" i="32"/>
  <c r="B1664" i="32"/>
  <c r="F1664" i="32"/>
  <c r="J1664" i="32"/>
  <c r="D1664" i="32"/>
  <c r="L1664" i="32"/>
  <c r="I1664" i="32"/>
  <c r="E1664" i="32"/>
  <c r="H1664" i="32"/>
  <c r="C1660" i="32"/>
  <c r="G1660" i="32"/>
  <c r="K1660" i="32"/>
  <c r="B1660" i="32"/>
  <c r="F1660" i="32"/>
  <c r="J1660" i="32"/>
  <c r="H1660" i="32"/>
  <c r="E1660" i="32"/>
  <c r="L1660" i="32"/>
  <c r="I1660" i="32"/>
  <c r="D1660" i="32"/>
  <c r="C1656" i="32"/>
  <c r="G1656" i="32"/>
  <c r="K1656" i="32"/>
  <c r="B1656" i="32"/>
  <c r="F1656" i="32"/>
  <c r="J1656" i="32"/>
  <c r="D1656" i="32"/>
  <c r="L1656" i="32"/>
  <c r="I1656" i="32"/>
  <c r="H1656" i="32"/>
  <c r="E1656" i="32"/>
  <c r="C1652" i="32"/>
  <c r="G1652" i="32"/>
  <c r="K1652" i="32"/>
  <c r="B1652" i="32"/>
  <c r="F1652" i="32"/>
  <c r="J1652" i="32"/>
  <c r="H1652" i="32"/>
  <c r="E1652" i="32"/>
  <c r="I1652" i="32"/>
  <c r="D1652" i="32"/>
  <c r="L1652" i="32"/>
  <c r="C1648" i="32"/>
  <c r="G1648" i="32"/>
  <c r="K1648" i="32"/>
  <c r="B1648" i="32"/>
  <c r="F1648" i="32"/>
  <c r="J1648" i="32"/>
  <c r="D1648" i="32"/>
  <c r="L1648" i="32"/>
  <c r="I1648" i="32"/>
  <c r="E1648" i="32"/>
  <c r="H1648" i="32"/>
  <c r="C1644" i="32"/>
  <c r="G1644" i="32"/>
  <c r="K1644" i="32"/>
  <c r="B1644" i="32"/>
  <c r="F1644" i="32"/>
  <c r="J1644" i="32"/>
  <c r="H1644" i="32"/>
  <c r="E1644" i="32"/>
  <c r="L1644" i="32"/>
  <c r="D1644" i="32"/>
  <c r="I1644" i="32"/>
  <c r="C1640" i="32"/>
  <c r="G1640" i="32"/>
  <c r="K1640" i="32"/>
  <c r="B1640" i="32"/>
  <c r="F1640" i="32"/>
  <c r="J1640" i="32"/>
  <c r="D1640" i="32"/>
  <c r="L1640" i="32"/>
  <c r="I1640" i="32"/>
  <c r="H1640" i="32"/>
  <c r="E1640" i="32"/>
  <c r="C1636" i="32"/>
  <c r="G1636" i="32"/>
  <c r="K1636" i="32"/>
  <c r="B1636" i="32"/>
  <c r="F1636" i="32"/>
  <c r="J1636" i="32"/>
  <c r="H1636" i="32"/>
  <c r="E1636" i="32"/>
  <c r="I1636" i="32"/>
  <c r="D1636" i="32"/>
  <c r="L1636" i="32"/>
  <c r="C1632" i="32"/>
  <c r="G1632" i="32"/>
  <c r="K1632" i="32"/>
  <c r="B1632" i="32"/>
  <c r="F1632" i="32"/>
  <c r="J1632" i="32"/>
  <c r="D1632" i="32"/>
  <c r="L1632" i="32"/>
  <c r="I1632" i="32"/>
  <c r="E1632" i="32"/>
  <c r="H1632" i="32"/>
  <c r="C1628" i="32"/>
  <c r="G1628" i="32"/>
  <c r="K1628" i="32"/>
  <c r="B1628" i="32"/>
  <c r="F1628" i="32"/>
  <c r="J1628" i="32"/>
  <c r="H1628" i="32"/>
  <c r="E1628" i="32"/>
  <c r="L1628" i="32"/>
  <c r="I1628" i="32"/>
  <c r="D1628" i="32"/>
  <c r="C1624" i="32"/>
  <c r="G1624" i="32"/>
  <c r="K1624" i="32"/>
  <c r="B1624" i="32"/>
  <c r="F1624" i="32"/>
  <c r="J1624" i="32"/>
  <c r="D1624" i="32"/>
  <c r="L1624" i="32"/>
  <c r="I1624" i="32"/>
  <c r="H1624" i="32"/>
  <c r="E1624" i="32"/>
  <c r="C1620" i="32"/>
  <c r="G1620" i="32"/>
  <c r="K1620" i="32"/>
  <c r="B1620" i="32"/>
  <c r="F1620" i="32"/>
  <c r="J1620" i="32"/>
  <c r="H1620" i="32"/>
  <c r="E1620" i="32"/>
  <c r="I1620" i="32"/>
  <c r="D1620" i="32"/>
  <c r="L1620" i="32"/>
  <c r="C1616" i="32"/>
  <c r="G1616" i="32"/>
  <c r="K1616" i="32"/>
  <c r="B1616" i="32"/>
  <c r="F1616" i="32"/>
  <c r="J1616" i="32"/>
  <c r="D1616" i="32"/>
  <c r="L1616" i="32"/>
  <c r="I1616" i="32"/>
  <c r="E1616" i="32"/>
  <c r="H1616" i="32"/>
  <c r="C1612" i="32"/>
  <c r="G1612" i="32"/>
  <c r="K1612" i="32"/>
  <c r="B1612" i="32"/>
  <c r="F1612" i="32"/>
  <c r="J1612" i="32"/>
  <c r="H1612" i="32"/>
  <c r="E1612" i="32"/>
  <c r="L1612" i="32"/>
  <c r="D1612" i="32"/>
  <c r="I1612" i="32"/>
  <c r="C1608" i="32"/>
  <c r="G1608" i="32"/>
  <c r="K1608" i="32"/>
  <c r="B1608" i="32"/>
  <c r="F1608" i="32"/>
  <c r="J1608" i="32"/>
  <c r="D1608" i="32"/>
  <c r="L1608" i="32"/>
  <c r="I1608" i="32"/>
  <c r="H1608" i="32"/>
  <c r="E1608" i="32"/>
  <c r="C1604" i="32"/>
  <c r="G1604" i="32"/>
  <c r="K1604" i="32"/>
  <c r="B1604" i="32"/>
  <c r="F1604" i="32"/>
  <c r="J1604" i="32"/>
  <c r="H1604" i="32"/>
  <c r="E1604" i="32"/>
  <c r="I1604" i="32"/>
  <c r="D1604" i="32"/>
  <c r="L1604" i="32"/>
  <c r="C1600" i="32"/>
  <c r="G1600" i="32"/>
  <c r="K1600" i="32"/>
  <c r="B1600" i="32"/>
  <c r="F1600" i="32"/>
  <c r="J1600" i="32"/>
  <c r="D1600" i="32"/>
  <c r="L1600" i="32"/>
  <c r="I1600" i="32"/>
  <c r="E1600" i="32"/>
  <c r="H1600" i="32"/>
  <c r="C1596" i="32"/>
  <c r="G1596" i="32"/>
  <c r="K1596" i="32"/>
  <c r="B1596" i="32"/>
  <c r="F1596" i="32"/>
  <c r="J1596" i="32"/>
  <c r="H1596" i="32"/>
  <c r="E1596" i="32"/>
  <c r="L1596" i="32"/>
  <c r="I1596" i="32"/>
  <c r="D1596" i="32"/>
  <c r="C1592" i="32"/>
  <c r="G1592" i="32"/>
  <c r="K1592" i="32"/>
  <c r="B1592" i="32"/>
  <c r="F1592" i="32"/>
  <c r="J1592" i="32"/>
  <c r="D1592" i="32"/>
  <c r="L1592" i="32"/>
  <c r="I1592" i="32"/>
  <c r="H1592" i="32"/>
  <c r="E1592" i="32"/>
  <c r="C1588" i="32"/>
  <c r="G1588" i="32"/>
  <c r="K1588" i="32"/>
  <c r="B1588" i="32"/>
  <c r="F1588" i="32"/>
  <c r="J1588" i="32"/>
  <c r="H1588" i="32"/>
  <c r="E1588" i="32"/>
  <c r="I1588" i="32"/>
  <c r="D1588" i="32"/>
  <c r="L1588" i="32"/>
  <c r="C1584" i="32"/>
  <c r="G1584" i="32"/>
  <c r="K1584" i="32"/>
  <c r="B1584" i="32"/>
  <c r="F1584" i="32"/>
  <c r="J1584" i="32"/>
  <c r="D1584" i="32"/>
  <c r="L1584" i="32"/>
  <c r="I1584" i="32"/>
  <c r="E1584" i="32"/>
  <c r="H1584" i="32"/>
  <c r="C1580" i="32"/>
  <c r="G1580" i="32"/>
  <c r="K1580" i="32"/>
  <c r="B1580" i="32"/>
  <c r="F1580" i="32"/>
  <c r="J1580" i="32"/>
  <c r="H1580" i="32"/>
  <c r="E1580" i="32"/>
  <c r="L1580" i="32"/>
  <c r="D1580" i="32"/>
  <c r="I1580" i="32"/>
  <c r="C1576" i="32"/>
  <c r="G1576" i="32"/>
  <c r="K1576" i="32"/>
  <c r="B1576" i="32"/>
  <c r="F1576" i="32"/>
  <c r="J1576" i="32"/>
  <c r="D1576" i="32"/>
  <c r="L1576" i="32"/>
  <c r="I1576" i="32"/>
  <c r="H1576" i="32"/>
  <c r="E1576" i="32"/>
  <c r="C1572" i="32"/>
  <c r="G1572" i="32"/>
  <c r="K1572" i="32"/>
  <c r="B1572" i="32"/>
  <c r="F1572" i="32"/>
  <c r="J1572" i="32"/>
  <c r="H1572" i="32"/>
  <c r="E1572" i="32"/>
  <c r="I1572" i="32"/>
  <c r="D1572" i="32"/>
  <c r="L1572" i="32"/>
  <c r="C1568" i="32"/>
  <c r="G1568" i="32"/>
  <c r="K1568" i="32"/>
  <c r="B1568" i="32"/>
  <c r="F1568" i="32"/>
  <c r="J1568" i="32"/>
  <c r="D1568" i="32"/>
  <c r="L1568" i="32"/>
  <c r="I1568" i="32"/>
  <c r="E1568" i="32"/>
  <c r="H1568" i="32"/>
  <c r="C1564" i="32"/>
  <c r="G1564" i="32"/>
  <c r="K1564" i="32"/>
  <c r="B1564" i="32"/>
  <c r="F1564" i="32"/>
  <c r="J1564" i="32"/>
  <c r="H1564" i="32"/>
  <c r="E1564" i="32"/>
  <c r="L1564" i="32"/>
  <c r="I1564" i="32"/>
  <c r="D1564" i="32"/>
  <c r="C1560" i="32"/>
  <c r="G1560" i="32"/>
  <c r="K1560" i="32"/>
  <c r="B1560" i="32"/>
  <c r="F1560" i="32"/>
  <c r="J1560" i="32"/>
  <c r="D1560" i="32"/>
  <c r="L1560" i="32"/>
  <c r="I1560" i="32"/>
  <c r="H1560" i="32"/>
  <c r="E1560" i="32"/>
  <c r="C1556" i="32"/>
  <c r="G1556" i="32"/>
  <c r="K1556" i="32"/>
  <c r="B1556" i="32"/>
  <c r="F1556" i="32"/>
  <c r="J1556" i="32"/>
  <c r="H1556" i="32"/>
  <c r="E1556" i="32"/>
  <c r="I1556" i="32"/>
  <c r="D1556" i="32"/>
  <c r="L1556" i="32"/>
  <c r="C1552" i="32"/>
  <c r="G1552" i="32"/>
  <c r="K1552" i="32"/>
  <c r="B1552" i="32"/>
  <c r="F1552" i="32"/>
  <c r="J1552" i="32"/>
  <c r="D1552" i="32"/>
  <c r="L1552" i="32"/>
  <c r="I1552" i="32"/>
  <c r="E1552" i="32"/>
  <c r="H1552" i="32"/>
  <c r="C1548" i="32"/>
  <c r="G1548" i="32"/>
  <c r="K1548" i="32"/>
  <c r="B1548" i="32"/>
  <c r="F1548" i="32"/>
  <c r="J1548" i="32"/>
  <c r="H1548" i="32"/>
  <c r="E1548" i="32"/>
  <c r="L1548" i="32"/>
  <c r="D1548" i="32"/>
  <c r="I1548" i="32"/>
  <c r="C1544" i="32"/>
  <c r="G1544" i="32"/>
  <c r="K1544" i="32"/>
  <c r="B1544" i="32"/>
  <c r="F1544" i="32"/>
  <c r="J1544" i="32"/>
  <c r="D1544" i="32"/>
  <c r="L1544" i="32"/>
  <c r="I1544" i="32"/>
  <c r="H1544" i="32"/>
  <c r="E1544" i="32"/>
  <c r="C1540" i="32"/>
  <c r="G1540" i="32"/>
  <c r="K1540" i="32"/>
  <c r="B1540" i="32"/>
  <c r="F1540" i="32"/>
  <c r="J1540" i="32"/>
  <c r="H1540" i="32"/>
  <c r="E1540" i="32"/>
  <c r="I1540" i="32"/>
  <c r="D1540" i="32"/>
  <c r="L1540" i="32"/>
  <c r="C1536" i="32"/>
  <c r="G1536" i="32"/>
  <c r="K1536" i="32"/>
  <c r="B1536" i="32"/>
  <c r="F1536" i="32"/>
  <c r="J1536" i="32"/>
  <c r="D1536" i="32"/>
  <c r="L1536" i="32"/>
  <c r="I1536" i="32"/>
  <c r="E1536" i="32"/>
  <c r="H1536" i="32"/>
  <c r="C1532" i="32"/>
  <c r="G1532" i="32"/>
  <c r="K1532" i="32"/>
  <c r="B1532" i="32"/>
  <c r="F1532" i="32"/>
  <c r="J1532" i="32"/>
  <c r="H1532" i="32"/>
  <c r="E1532" i="32"/>
  <c r="L1532" i="32"/>
  <c r="I1532" i="32"/>
  <c r="D1532" i="32"/>
  <c r="C1528" i="32"/>
  <c r="G1528" i="32"/>
  <c r="K1528" i="32"/>
  <c r="B1528" i="32"/>
  <c r="F1528" i="32"/>
  <c r="J1528" i="32"/>
  <c r="D1528" i="32"/>
  <c r="L1528" i="32"/>
  <c r="I1528" i="32"/>
  <c r="H1528" i="32"/>
  <c r="E1528" i="32"/>
  <c r="C1524" i="32"/>
  <c r="G1524" i="32"/>
  <c r="K1524" i="32"/>
  <c r="B1524" i="32"/>
  <c r="F1524" i="32"/>
  <c r="J1524" i="32"/>
  <c r="H1524" i="32"/>
  <c r="E1524" i="32"/>
  <c r="I1524" i="32"/>
  <c r="D1524" i="32"/>
  <c r="L1524" i="32"/>
  <c r="C1520" i="32"/>
  <c r="G1520" i="32"/>
  <c r="K1520" i="32"/>
  <c r="B1520" i="32"/>
  <c r="F1520" i="32"/>
  <c r="J1520" i="32"/>
  <c r="D1520" i="32"/>
  <c r="L1520" i="32"/>
  <c r="I1520" i="32"/>
  <c r="E1520" i="32"/>
  <c r="H1520" i="32"/>
  <c r="C1516" i="32"/>
  <c r="G1516" i="32"/>
  <c r="K1516" i="32"/>
  <c r="B1516" i="32"/>
  <c r="F1516" i="32"/>
  <c r="J1516" i="32"/>
  <c r="H1516" i="32"/>
  <c r="E1516" i="32"/>
  <c r="L1516" i="32"/>
  <c r="D1516" i="32"/>
  <c r="I1516" i="32"/>
  <c r="C1512" i="32"/>
  <c r="G1512" i="32"/>
  <c r="K1512" i="32"/>
  <c r="B1512" i="32"/>
  <c r="F1512" i="32"/>
  <c r="J1512" i="32"/>
  <c r="D1512" i="32"/>
  <c r="L1512" i="32"/>
  <c r="I1512" i="32"/>
  <c r="H1512" i="32"/>
  <c r="E1512" i="32"/>
  <c r="C1508" i="32"/>
  <c r="G1508" i="32"/>
  <c r="K1508" i="32"/>
  <c r="B1508" i="32"/>
  <c r="F1508" i="32"/>
  <c r="J1508" i="32"/>
  <c r="H1508" i="32"/>
  <c r="E1508" i="32"/>
  <c r="I1508" i="32"/>
  <c r="D1508" i="32"/>
  <c r="L1508" i="32"/>
  <c r="C1504" i="32"/>
  <c r="G1504" i="32"/>
  <c r="K1504" i="32"/>
  <c r="B1504" i="32"/>
  <c r="F1504" i="32"/>
  <c r="J1504" i="32"/>
  <c r="D1504" i="32"/>
  <c r="L1504" i="32"/>
  <c r="I1504" i="32"/>
  <c r="E1504" i="32"/>
  <c r="H1504" i="32"/>
  <c r="C1500" i="32"/>
  <c r="G1500" i="32"/>
  <c r="K1500" i="32"/>
  <c r="B1500" i="32"/>
  <c r="F1500" i="32"/>
  <c r="J1500" i="32"/>
  <c r="H1500" i="32"/>
  <c r="E1500" i="32"/>
  <c r="L1500" i="32"/>
  <c r="I1500" i="32"/>
  <c r="D1500" i="32"/>
  <c r="C1496" i="32"/>
  <c r="G1496" i="32"/>
  <c r="K1496" i="32"/>
  <c r="B1496" i="32"/>
  <c r="F1496" i="32"/>
  <c r="J1496" i="32"/>
  <c r="D1496" i="32"/>
  <c r="L1496" i="32"/>
  <c r="I1496" i="32"/>
  <c r="H1496" i="32"/>
  <c r="E1496" i="32"/>
  <c r="C1492" i="32"/>
  <c r="G1492" i="32"/>
  <c r="K1492" i="32"/>
  <c r="B1492" i="32"/>
  <c r="F1492" i="32"/>
  <c r="J1492" i="32"/>
  <c r="H1492" i="32"/>
  <c r="E1492" i="32"/>
  <c r="I1492" i="32"/>
  <c r="D1492" i="32"/>
  <c r="L1492" i="32"/>
  <c r="C1488" i="32"/>
  <c r="G1488" i="32"/>
  <c r="K1488" i="32"/>
  <c r="B1488" i="32"/>
  <c r="F1488" i="32"/>
  <c r="J1488" i="32"/>
  <c r="D1488" i="32"/>
  <c r="L1488" i="32"/>
  <c r="I1488" i="32"/>
  <c r="E1488" i="32"/>
  <c r="H1488" i="32"/>
  <c r="C1484" i="32"/>
  <c r="G1484" i="32"/>
  <c r="K1484" i="32"/>
  <c r="B1484" i="32"/>
  <c r="F1484" i="32"/>
  <c r="J1484" i="32"/>
  <c r="H1484" i="32"/>
  <c r="E1484" i="32"/>
  <c r="L1484" i="32"/>
  <c r="D1484" i="32"/>
  <c r="I1484" i="32"/>
  <c r="C1480" i="32"/>
  <c r="G1480" i="32"/>
  <c r="K1480" i="32"/>
  <c r="B1480" i="32"/>
  <c r="F1480" i="32"/>
  <c r="J1480" i="32"/>
  <c r="D1480" i="32"/>
  <c r="L1480" i="32"/>
  <c r="I1480" i="32"/>
  <c r="H1480" i="32"/>
  <c r="E1480" i="32"/>
  <c r="C1476" i="32"/>
  <c r="G1476" i="32"/>
  <c r="K1476" i="32"/>
  <c r="B1476" i="32"/>
  <c r="F1476" i="32"/>
  <c r="J1476" i="32"/>
  <c r="H1476" i="32"/>
  <c r="E1476" i="32"/>
  <c r="I1476" i="32"/>
  <c r="D1476" i="32"/>
  <c r="L1476" i="32"/>
  <c r="C1472" i="32"/>
  <c r="G1472" i="32"/>
  <c r="K1472" i="32"/>
  <c r="B1472" i="32"/>
  <c r="F1472" i="32"/>
  <c r="J1472" i="32"/>
  <c r="D1472" i="32"/>
  <c r="L1472" i="32"/>
  <c r="I1472" i="32"/>
  <c r="E1472" i="32"/>
  <c r="H1472" i="32"/>
  <c r="C1468" i="32"/>
  <c r="G1468" i="32"/>
  <c r="K1468" i="32"/>
  <c r="B1468" i="32"/>
  <c r="F1468" i="32"/>
  <c r="J1468" i="32"/>
  <c r="H1468" i="32"/>
  <c r="E1468" i="32"/>
  <c r="L1468" i="32"/>
  <c r="I1468" i="32"/>
  <c r="D1468" i="32"/>
  <c r="C1464" i="32"/>
  <c r="G1464" i="32"/>
  <c r="K1464" i="32"/>
  <c r="B1464" i="32"/>
  <c r="F1464" i="32"/>
  <c r="J1464" i="32"/>
  <c r="D1464" i="32"/>
  <c r="L1464" i="32"/>
  <c r="I1464" i="32"/>
  <c r="H1464" i="32"/>
  <c r="E1464" i="32"/>
  <c r="C1460" i="32"/>
  <c r="G1460" i="32"/>
  <c r="K1460" i="32"/>
  <c r="B1460" i="32"/>
  <c r="F1460" i="32"/>
  <c r="J1460" i="32"/>
  <c r="H1460" i="32"/>
  <c r="E1460" i="32"/>
  <c r="I1460" i="32"/>
  <c r="D1460" i="32"/>
  <c r="L1460" i="32"/>
  <c r="C1456" i="32"/>
  <c r="G1456" i="32"/>
  <c r="K1456" i="32"/>
  <c r="B1456" i="32"/>
  <c r="F1456" i="32"/>
  <c r="J1456" i="32"/>
  <c r="D1456" i="32"/>
  <c r="L1456" i="32"/>
  <c r="I1456" i="32"/>
  <c r="E1456" i="32"/>
  <c r="H1456" i="32"/>
  <c r="C1452" i="32"/>
  <c r="G1452" i="32"/>
  <c r="K1452" i="32"/>
  <c r="B1452" i="32"/>
  <c r="F1452" i="32"/>
  <c r="J1452" i="32"/>
  <c r="H1452" i="32"/>
  <c r="E1452" i="32"/>
  <c r="L1452" i="32"/>
  <c r="D1452" i="32"/>
  <c r="I1452" i="32"/>
  <c r="C1448" i="32"/>
  <c r="G1448" i="32"/>
  <c r="K1448" i="32"/>
  <c r="B1448" i="32"/>
  <c r="F1448" i="32"/>
  <c r="J1448" i="32"/>
  <c r="D1448" i="32"/>
  <c r="L1448" i="32"/>
  <c r="I1448" i="32"/>
  <c r="H1448" i="32"/>
  <c r="E1448" i="32"/>
  <c r="C1444" i="32"/>
  <c r="G1444" i="32"/>
  <c r="K1444" i="32"/>
  <c r="B1444" i="32"/>
  <c r="F1444" i="32"/>
  <c r="J1444" i="32"/>
  <c r="H1444" i="32"/>
  <c r="E1444" i="32"/>
  <c r="I1444" i="32"/>
  <c r="D1444" i="32"/>
  <c r="L1444" i="32"/>
  <c r="C1440" i="32"/>
  <c r="G1440" i="32"/>
  <c r="K1440" i="32"/>
  <c r="B1440" i="32"/>
  <c r="F1440" i="32"/>
  <c r="J1440" i="32"/>
  <c r="D1440" i="32"/>
  <c r="L1440" i="32"/>
  <c r="I1440" i="32"/>
  <c r="E1440" i="32"/>
  <c r="H1440" i="32"/>
  <c r="C1436" i="32"/>
  <c r="G1436" i="32"/>
  <c r="K1436" i="32"/>
  <c r="B1436" i="32"/>
  <c r="F1436" i="32"/>
  <c r="J1436" i="32"/>
  <c r="H1436" i="32"/>
  <c r="E1436" i="32"/>
  <c r="L1436" i="32"/>
  <c r="I1436" i="32"/>
  <c r="D1436" i="32"/>
  <c r="C1432" i="32"/>
  <c r="G1432" i="32"/>
  <c r="K1432" i="32"/>
  <c r="B1432" i="32"/>
  <c r="F1432" i="32"/>
  <c r="J1432" i="32"/>
  <c r="D1432" i="32"/>
  <c r="L1432" i="32"/>
  <c r="I1432" i="32"/>
  <c r="H1432" i="32"/>
  <c r="E1432" i="32"/>
  <c r="C1428" i="32"/>
  <c r="G1428" i="32"/>
  <c r="K1428" i="32"/>
  <c r="B1428" i="32"/>
  <c r="F1428" i="32"/>
  <c r="J1428" i="32"/>
  <c r="H1428" i="32"/>
  <c r="E1428" i="32"/>
  <c r="I1428" i="32"/>
  <c r="D1428" i="32"/>
  <c r="L1428" i="32"/>
  <c r="C1424" i="32"/>
  <c r="G1424" i="32"/>
  <c r="K1424" i="32"/>
  <c r="B1424" i="32"/>
  <c r="F1424" i="32"/>
  <c r="J1424" i="32"/>
  <c r="D1424" i="32"/>
  <c r="L1424" i="32"/>
  <c r="I1424" i="32"/>
  <c r="E1424" i="32"/>
  <c r="H1424" i="32"/>
  <c r="C1420" i="32"/>
  <c r="G1420" i="32"/>
  <c r="K1420" i="32"/>
  <c r="B1420" i="32"/>
  <c r="F1420" i="32"/>
  <c r="J1420" i="32"/>
  <c r="H1420" i="32"/>
  <c r="E1420" i="32"/>
  <c r="L1420" i="32"/>
  <c r="D1420" i="32"/>
  <c r="I1420" i="32"/>
  <c r="C1416" i="32"/>
  <c r="G1416" i="32"/>
  <c r="K1416" i="32"/>
  <c r="B1416" i="32"/>
  <c r="F1416" i="32"/>
  <c r="J1416" i="32"/>
  <c r="D1416" i="32"/>
  <c r="L1416" i="32"/>
  <c r="I1416" i="32"/>
  <c r="H1416" i="32"/>
  <c r="E1416" i="32"/>
  <c r="C1412" i="32"/>
  <c r="G1412" i="32"/>
  <c r="K1412" i="32"/>
  <c r="B1412" i="32"/>
  <c r="F1412" i="32"/>
  <c r="J1412" i="32"/>
  <c r="H1412" i="32"/>
  <c r="E1412" i="32"/>
  <c r="I1412" i="32"/>
  <c r="D1412" i="32"/>
  <c r="L1412" i="32"/>
  <c r="C1408" i="32"/>
  <c r="G1408" i="32"/>
  <c r="K1408" i="32"/>
  <c r="B1408" i="32"/>
  <c r="F1408" i="32"/>
  <c r="J1408" i="32"/>
  <c r="D1408" i="32"/>
  <c r="L1408" i="32"/>
  <c r="I1408" i="32"/>
  <c r="E1408" i="32"/>
  <c r="H1408" i="32"/>
  <c r="C1404" i="32"/>
  <c r="G1404" i="32"/>
  <c r="K1404" i="32"/>
  <c r="B1404" i="32"/>
  <c r="F1404" i="32"/>
  <c r="J1404" i="32"/>
  <c r="H1404" i="32"/>
  <c r="E1404" i="32"/>
  <c r="L1404" i="32"/>
  <c r="I1404" i="32"/>
  <c r="D1404" i="32"/>
  <c r="C1400" i="32"/>
  <c r="G1400" i="32"/>
  <c r="K1400" i="32"/>
  <c r="B1400" i="32"/>
  <c r="F1400" i="32"/>
  <c r="J1400" i="32"/>
  <c r="D1400" i="32"/>
  <c r="L1400" i="32"/>
  <c r="I1400" i="32"/>
  <c r="H1400" i="32"/>
  <c r="E1400" i="32"/>
  <c r="C1396" i="32"/>
  <c r="G1396" i="32"/>
  <c r="K1396" i="32"/>
  <c r="B1396" i="32"/>
  <c r="F1396" i="32"/>
  <c r="J1396" i="32"/>
  <c r="H1396" i="32"/>
  <c r="E1396" i="32"/>
  <c r="I1396" i="32"/>
  <c r="D1396" i="32"/>
  <c r="L1396" i="32"/>
  <c r="C1392" i="32"/>
  <c r="G1392" i="32"/>
  <c r="K1392" i="32"/>
  <c r="B1392" i="32"/>
  <c r="F1392" i="32"/>
  <c r="J1392" i="32"/>
  <c r="D1392" i="32"/>
  <c r="L1392" i="32"/>
  <c r="I1392" i="32"/>
  <c r="E1392" i="32"/>
  <c r="H1392" i="32"/>
  <c r="C1388" i="32"/>
  <c r="G1388" i="32"/>
  <c r="K1388" i="32"/>
  <c r="B1388" i="32"/>
  <c r="F1388" i="32"/>
  <c r="J1388" i="32"/>
  <c r="H1388" i="32"/>
  <c r="E1388" i="32"/>
  <c r="L1388" i="32"/>
  <c r="D1388" i="32"/>
  <c r="I1388" i="32"/>
  <c r="C1384" i="32"/>
  <c r="G1384" i="32"/>
  <c r="K1384" i="32"/>
  <c r="B1384" i="32"/>
  <c r="F1384" i="32"/>
  <c r="J1384" i="32"/>
  <c r="D1384" i="32"/>
  <c r="L1384" i="32"/>
  <c r="I1384" i="32"/>
  <c r="H1384" i="32"/>
  <c r="E1384" i="32"/>
  <c r="C1380" i="32"/>
  <c r="G1380" i="32"/>
  <c r="K1380" i="32"/>
  <c r="B1380" i="32"/>
  <c r="F1380" i="32"/>
  <c r="J1380" i="32"/>
  <c r="H1380" i="32"/>
  <c r="E1380" i="32"/>
  <c r="I1380" i="32"/>
  <c r="D1380" i="32"/>
  <c r="L1380" i="32"/>
  <c r="C1376" i="32"/>
  <c r="G1376" i="32"/>
  <c r="K1376" i="32"/>
  <c r="B1376" i="32"/>
  <c r="F1376" i="32"/>
  <c r="J1376" i="32"/>
  <c r="D1376" i="32"/>
  <c r="L1376" i="32"/>
  <c r="I1376" i="32"/>
  <c r="E1376" i="32"/>
  <c r="H1376" i="32"/>
  <c r="C1372" i="32"/>
  <c r="G1372" i="32"/>
  <c r="K1372" i="32"/>
  <c r="B1372" i="32"/>
  <c r="F1372" i="32"/>
  <c r="J1372" i="32"/>
  <c r="H1372" i="32"/>
  <c r="E1372" i="32"/>
  <c r="L1372" i="32"/>
  <c r="I1372" i="32"/>
  <c r="D1372" i="32"/>
  <c r="C1368" i="32"/>
  <c r="G1368" i="32"/>
  <c r="K1368" i="32"/>
  <c r="B1368" i="32"/>
  <c r="F1368" i="32"/>
  <c r="J1368" i="32"/>
  <c r="D1368" i="32"/>
  <c r="L1368" i="32"/>
  <c r="I1368" i="32"/>
  <c r="H1368" i="32"/>
  <c r="E1368" i="32"/>
  <c r="C1364" i="32"/>
  <c r="G1364" i="32"/>
  <c r="K1364" i="32"/>
  <c r="B1364" i="32"/>
  <c r="F1364" i="32"/>
  <c r="J1364" i="32"/>
  <c r="H1364" i="32"/>
  <c r="E1364" i="32"/>
  <c r="I1364" i="32"/>
  <c r="D1364" i="32"/>
  <c r="L1364" i="32"/>
  <c r="C1360" i="32"/>
  <c r="G1360" i="32"/>
  <c r="K1360" i="32"/>
  <c r="B1360" i="32"/>
  <c r="F1360" i="32"/>
  <c r="J1360" i="32"/>
  <c r="D1360" i="32"/>
  <c r="L1360" i="32"/>
  <c r="I1360" i="32"/>
  <c r="E1360" i="32"/>
  <c r="H1360" i="32"/>
  <c r="C1356" i="32"/>
  <c r="G1356" i="32"/>
  <c r="K1356" i="32"/>
  <c r="B1356" i="32"/>
  <c r="F1356" i="32"/>
  <c r="J1356" i="32"/>
  <c r="H1356" i="32"/>
  <c r="E1356" i="32"/>
  <c r="L1356" i="32"/>
  <c r="I1356" i="32"/>
  <c r="D1356" i="32"/>
  <c r="C1352" i="32"/>
  <c r="G1352" i="32"/>
  <c r="K1352" i="32"/>
  <c r="B1352" i="32"/>
  <c r="F1352" i="32"/>
  <c r="J1352" i="32"/>
  <c r="D1352" i="32"/>
  <c r="L1352" i="32"/>
  <c r="I1352" i="32"/>
  <c r="H1352" i="32"/>
  <c r="E1352" i="32"/>
  <c r="C1348" i="32"/>
  <c r="G1348" i="32"/>
  <c r="K1348" i="32"/>
  <c r="B1348" i="32"/>
  <c r="F1348" i="32"/>
  <c r="J1348" i="32"/>
  <c r="H1348" i="32"/>
  <c r="E1348" i="32"/>
  <c r="I1348" i="32"/>
  <c r="D1348" i="32"/>
  <c r="L1348" i="32"/>
  <c r="C1344" i="32"/>
  <c r="G1344" i="32"/>
  <c r="K1344" i="32"/>
  <c r="B1344" i="32"/>
  <c r="F1344" i="32"/>
  <c r="J1344" i="32"/>
  <c r="D1344" i="32"/>
  <c r="L1344" i="32"/>
  <c r="I1344" i="32"/>
  <c r="E1344" i="32"/>
  <c r="H1344" i="32"/>
  <c r="C1340" i="32"/>
  <c r="G1340" i="32"/>
  <c r="K1340" i="32"/>
  <c r="B1340" i="32"/>
  <c r="F1340" i="32"/>
  <c r="J1340" i="32"/>
  <c r="H1340" i="32"/>
  <c r="E1340" i="32"/>
  <c r="L1340" i="32"/>
  <c r="I1340" i="32"/>
  <c r="D1340" i="32"/>
  <c r="C1336" i="32"/>
  <c r="G1336" i="32"/>
  <c r="K1336" i="32"/>
  <c r="B1336" i="32"/>
  <c r="F1336" i="32"/>
  <c r="J1336" i="32"/>
  <c r="D1336" i="32"/>
  <c r="L1336" i="32"/>
  <c r="I1336" i="32"/>
  <c r="H1336" i="32"/>
  <c r="E1336" i="32"/>
  <c r="C1332" i="32"/>
  <c r="G1332" i="32"/>
  <c r="K1332" i="32"/>
  <c r="B1332" i="32"/>
  <c r="F1332" i="32"/>
  <c r="J1332" i="32"/>
  <c r="H1332" i="32"/>
  <c r="E1332" i="32"/>
  <c r="I1332" i="32"/>
  <c r="D1332" i="32"/>
  <c r="L1332" i="32"/>
  <c r="C1328" i="32"/>
  <c r="G1328" i="32"/>
  <c r="K1328" i="32"/>
  <c r="B1328" i="32"/>
  <c r="F1328" i="32"/>
  <c r="J1328" i="32"/>
  <c r="D1328" i="32"/>
  <c r="L1328" i="32"/>
  <c r="I1328" i="32"/>
  <c r="E1328" i="32"/>
  <c r="H1328" i="32"/>
  <c r="C1324" i="32"/>
  <c r="G1324" i="32"/>
  <c r="K1324" i="32"/>
  <c r="B1324" i="32"/>
  <c r="F1324" i="32"/>
  <c r="J1324" i="32"/>
  <c r="H1324" i="32"/>
  <c r="E1324" i="32"/>
  <c r="L1324" i="32"/>
  <c r="I1324" i="32"/>
  <c r="D1324" i="32"/>
  <c r="C1320" i="32"/>
  <c r="G1320" i="32"/>
  <c r="K1320" i="32"/>
  <c r="B1320" i="32"/>
  <c r="F1320" i="32"/>
  <c r="J1320" i="32"/>
  <c r="D1320" i="32"/>
  <c r="L1320" i="32"/>
  <c r="I1320" i="32"/>
  <c r="H1320" i="32"/>
  <c r="E1320" i="32"/>
  <c r="C1316" i="32"/>
  <c r="G1316" i="32"/>
  <c r="K1316" i="32"/>
  <c r="B1316" i="32"/>
  <c r="F1316" i="32"/>
  <c r="J1316" i="32"/>
  <c r="H1316" i="32"/>
  <c r="E1316" i="32"/>
  <c r="I1316" i="32"/>
  <c r="D1316" i="32"/>
  <c r="L1316" i="32"/>
  <c r="C1312" i="32"/>
  <c r="G1312" i="32"/>
  <c r="K1312" i="32"/>
  <c r="B1312" i="32"/>
  <c r="F1312" i="32"/>
  <c r="J1312" i="32"/>
  <c r="D1312" i="32"/>
  <c r="L1312" i="32"/>
  <c r="I1312" i="32"/>
  <c r="E1312" i="32"/>
  <c r="H1312" i="32"/>
  <c r="C1308" i="32"/>
  <c r="G1308" i="32"/>
  <c r="K1308" i="32"/>
  <c r="B1308" i="32"/>
  <c r="F1308" i="32"/>
  <c r="J1308" i="32"/>
  <c r="H1308" i="32"/>
  <c r="E1308" i="32"/>
  <c r="L1308" i="32"/>
  <c r="I1308" i="32"/>
  <c r="D1308" i="32"/>
  <c r="C1304" i="32"/>
  <c r="G1304" i="32"/>
  <c r="K1304" i="32"/>
  <c r="B1304" i="32"/>
  <c r="F1304" i="32"/>
  <c r="J1304" i="32"/>
  <c r="D1304" i="32"/>
  <c r="L1304" i="32"/>
  <c r="I1304" i="32"/>
  <c r="H1304" i="32"/>
  <c r="E1304" i="32"/>
  <c r="C1300" i="32"/>
  <c r="G1300" i="32"/>
  <c r="K1300" i="32"/>
  <c r="B1300" i="32"/>
  <c r="F1300" i="32"/>
  <c r="J1300" i="32"/>
  <c r="H1300" i="32"/>
  <c r="E1300" i="32"/>
  <c r="I1300" i="32"/>
  <c r="D1300" i="32"/>
  <c r="L1300" i="32"/>
  <c r="C1296" i="32"/>
  <c r="G1296" i="32"/>
  <c r="K1296" i="32"/>
  <c r="B1296" i="32"/>
  <c r="F1296" i="32"/>
  <c r="J1296" i="32"/>
  <c r="D1296" i="32"/>
  <c r="L1296" i="32"/>
  <c r="I1296" i="32"/>
  <c r="E1296" i="32"/>
  <c r="H1296" i="32"/>
  <c r="C1292" i="32"/>
  <c r="G1292" i="32"/>
  <c r="K1292" i="32"/>
  <c r="B1292" i="32"/>
  <c r="F1292" i="32"/>
  <c r="J1292" i="32"/>
  <c r="H1292" i="32"/>
  <c r="E1292" i="32"/>
  <c r="L1292" i="32"/>
  <c r="I1292" i="32"/>
  <c r="D1292" i="32"/>
  <c r="C1288" i="32"/>
  <c r="G1288" i="32"/>
  <c r="K1288" i="32"/>
  <c r="B1288" i="32"/>
  <c r="F1288" i="32"/>
  <c r="J1288" i="32"/>
  <c r="D1288" i="32"/>
  <c r="L1288" i="32"/>
  <c r="I1288" i="32"/>
  <c r="H1288" i="32"/>
  <c r="E1288" i="32"/>
  <c r="C1284" i="32"/>
  <c r="G1284" i="32"/>
  <c r="K1284" i="32"/>
  <c r="B1284" i="32"/>
  <c r="F1284" i="32"/>
  <c r="J1284" i="32"/>
  <c r="H1284" i="32"/>
  <c r="E1284" i="32"/>
  <c r="I1284" i="32"/>
  <c r="D1284" i="32"/>
  <c r="L1284" i="32"/>
  <c r="C1280" i="32"/>
  <c r="G1280" i="32"/>
  <c r="K1280" i="32"/>
  <c r="B1280" i="32"/>
  <c r="F1280" i="32"/>
  <c r="J1280" i="32"/>
  <c r="D1280" i="32"/>
  <c r="L1280" i="32"/>
  <c r="I1280" i="32"/>
  <c r="E1280" i="32"/>
  <c r="H1280" i="32"/>
  <c r="C1276" i="32"/>
  <c r="G1276" i="32"/>
  <c r="K1276" i="32"/>
  <c r="B1276" i="32"/>
  <c r="F1276" i="32"/>
  <c r="J1276" i="32"/>
  <c r="H1276" i="32"/>
  <c r="E1276" i="32"/>
  <c r="L1276" i="32"/>
  <c r="I1276" i="32"/>
  <c r="D1276" i="32"/>
  <c r="C1272" i="32"/>
  <c r="G1272" i="32"/>
  <c r="K1272" i="32"/>
  <c r="B1272" i="32"/>
  <c r="F1272" i="32"/>
  <c r="J1272" i="32"/>
  <c r="D1272" i="32"/>
  <c r="L1272" i="32"/>
  <c r="I1272" i="32"/>
  <c r="H1272" i="32"/>
  <c r="E1272" i="32"/>
  <c r="C1268" i="32"/>
  <c r="G1268" i="32"/>
  <c r="K1268" i="32"/>
  <c r="B1268" i="32"/>
  <c r="F1268" i="32"/>
  <c r="J1268" i="32"/>
  <c r="H1268" i="32"/>
  <c r="E1268" i="32"/>
  <c r="I1268" i="32"/>
  <c r="D1268" i="32"/>
  <c r="L1268" i="32"/>
  <c r="C1264" i="32"/>
  <c r="G1264" i="32"/>
  <c r="K1264" i="32"/>
  <c r="B1264" i="32"/>
  <c r="F1264" i="32"/>
  <c r="J1264" i="32"/>
  <c r="D1264" i="32"/>
  <c r="L1264" i="32"/>
  <c r="I1264" i="32"/>
  <c r="E1264" i="32"/>
  <c r="H1264" i="32"/>
  <c r="C1260" i="32"/>
  <c r="G1260" i="32"/>
  <c r="K1260" i="32"/>
  <c r="B1260" i="32"/>
  <c r="F1260" i="32"/>
  <c r="J1260" i="32"/>
  <c r="H1260" i="32"/>
  <c r="E1260" i="32"/>
  <c r="L1260" i="32"/>
  <c r="I1260" i="32"/>
  <c r="D1260" i="32"/>
  <c r="C1256" i="32"/>
  <c r="G1256" i="32"/>
  <c r="K1256" i="32"/>
  <c r="B1256" i="32"/>
  <c r="F1256" i="32"/>
  <c r="J1256" i="32"/>
  <c r="D1256" i="32"/>
  <c r="L1256" i="32"/>
  <c r="I1256" i="32"/>
  <c r="H1256" i="32"/>
  <c r="E1256" i="32"/>
  <c r="C1252" i="32"/>
  <c r="G1252" i="32"/>
  <c r="K1252" i="32"/>
  <c r="B1252" i="32"/>
  <c r="F1252" i="32"/>
  <c r="J1252" i="32"/>
  <c r="H1252" i="32"/>
  <c r="E1252" i="32"/>
  <c r="I1252" i="32"/>
  <c r="D1252" i="32"/>
  <c r="L1252" i="32"/>
  <c r="C1248" i="32"/>
  <c r="G1248" i="32"/>
  <c r="K1248" i="32"/>
  <c r="B1248" i="32"/>
  <c r="F1248" i="32"/>
  <c r="J1248" i="32"/>
  <c r="D1248" i="32"/>
  <c r="L1248" i="32"/>
  <c r="I1248" i="32"/>
  <c r="E1248" i="32"/>
  <c r="H1248" i="32"/>
  <c r="C1244" i="32"/>
  <c r="G1244" i="32"/>
  <c r="K1244" i="32"/>
  <c r="B1244" i="32"/>
  <c r="F1244" i="32"/>
  <c r="J1244" i="32"/>
  <c r="H1244" i="32"/>
  <c r="E1244" i="32"/>
  <c r="L1244" i="32"/>
  <c r="I1244" i="32"/>
  <c r="D1244" i="32"/>
  <c r="C1240" i="32"/>
  <c r="G1240" i="32"/>
  <c r="K1240" i="32"/>
  <c r="B1240" i="32"/>
  <c r="F1240" i="32"/>
  <c r="J1240" i="32"/>
  <c r="D1240" i="32"/>
  <c r="L1240" i="32"/>
  <c r="I1240" i="32"/>
  <c r="H1240" i="32"/>
  <c r="E1240" i="32"/>
  <c r="C1236" i="32"/>
  <c r="G1236" i="32"/>
  <c r="K1236" i="32"/>
  <c r="B1236" i="32"/>
  <c r="F1236" i="32"/>
  <c r="J1236" i="32"/>
  <c r="H1236" i="32"/>
  <c r="E1236" i="32"/>
  <c r="I1236" i="32"/>
  <c r="D1236" i="32"/>
  <c r="L1236" i="32"/>
  <c r="C1232" i="32"/>
  <c r="G1232" i="32"/>
  <c r="K1232" i="32"/>
  <c r="B1232" i="32"/>
  <c r="F1232" i="32"/>
  <c r="J1232" i="32"/>
  <c r="D1232" i="32"/>
  <c r="L1232" i="32"/>
  <c r="I1232" i="32"/>
  <c r="E1232" i="32"/>
  <c r="H1232" i="32"/>
  <c r="C1228" i="32"/>
  <c r="G1228" i="32"/>
  <c r="K1228" i="32"/>
  <c r="B1228" i="32"/>
  <c r="F1228" i="32"/>
  <c r="J1228" i="32"/>
  <c r="H1228" i="32"/>
  <c r="E1228" i="32"/>
  <c r="L1228" i="32"/>
  <c r="I1228" i="32"/>
  <c r="D1228" i="32"/>
  <c r="C1224" i="32"/>
  <c r="G1224" i="32"/>
  <c r="K1224" i="32"/>
  <c r="B1224" i="32"/>
  <c r="F1224" i="32"/>
  <c r="J1224" i="32"/>
  <c r="D1224" i="32"/>
  <c r="L1224" i="32"/>
  <c r="I1224" i="32"/>
  <c r="H1224" i="32"/>
  <c r="E1224" i="32"/>
  <c r="C1220" i="32"/>
  <c r="G1220" i="32"/>
  <c r="K1220" i="32"/>
  <c r="B1220" i="32"/>
  <c r="F1220" i="32"/>
  <c r="J1220" i="32"/>
  <c r="H1220" i="32"/>
  <c r="E1220" i="32"/>
  <c r="I1220" i="32"/>
  <c r="D1220" i="32"/>
  <c r="L1220" i="32"/>
  <c r="C1216" i="32"/>
  <c r="G1216" i="32"/>
  <c r="K1216" i="32"/>
  <c r="B1216" i="32"/>
  <c r="F1216" i="32"/>
  <c r="J1216" i="32"/>
  <c r="D1216" i="32"/>
  <c r="L1216" i="32"/>
  <c r="I1216" i="32"/>
  <c r="E1216" i="32"/>
  <c r="H1216" i="32"/>
  <c r="C1212" i="32"/>
  <c r="G1212" i="32"/>
  <c r="K1212" i="32"/>
  <c r="B1212" i="32"/>
  <c r="F1212" i="32"/>
  <c r="J1212" i="32"/>
  <c r="H1212" i="32"/>
  <c r="E1212" i="32"/>
  <c r="L1212" i="32"/>
  <c r="I1212" i="32"/>
  <c r="D1212" i="32"/>
  <c r="C1208" i="32"/>
  <c r="G1208" i="32"/>
  <c r="K1208" i="32"/>
  <c r="B1208" i="32"/>
  <c r="F1208" i="32"/>
  <c r="J1208" i="32"/>
  <c r="D1208" i="32"/>
  <c r="L1208" i="32"/>
  <c r="I1208" i="32"/>
  <c r="H1208" i="32"/>
  <c r="E1208" i="32"/>
  <c r="C1204" i="32"/>
  <c r="G1204" i="32"/>
  <c r="K1204" i="32"/>
  <c r="B1204" i="32"/>
  <c r="F1204" i="32"/>
  <c r="J1204" i="32"/>
  <c r="H1204" i="32"/>
  <c r="E1204" i="32"/>
  <c r="I1204" i="32"/>
  <c r="D1204" i="32"/>
  <c r="L1204" i="32"/>
  <c r="C1200" i="32"/>
  <c r="G1200" i="32"/>
  <c r="K1200" i="32"/>
  <c r="B1200" i="32"/>
  <c r="F1200" i="32"/>
  <c r="J1200" i="32"/>
  <c r="D1200" i="32"/>
  <c r="L1200" i="32"/>
  <c r="I1200" i="32"/>
  <c r="E1200" i="32"/>
  <c r="H1200" i="32"/>
  <c r="C1196" i="32"/>
  <c r="G1196" i="32"/>
  <c r="K1196" i="32"/>
  <c r="B1196" i="32"/>
  <c r="F1196" i="32"/>
  <c r="J1196" i="32"/>
  <c r="H1196" i="32"/>
  <c r="E1196" i="32"/>
  <c r="L1196" i="32"/>
  <c r="I1196" i="32"/>
  <c r="D1196" i="32"/>
  <c r="C1192" i="32"/>
  <c r="G1192" i="32"/>
  <c r="K1192" i="32"/>
  <c r="B1192" i="32"/>
  <c r="F1192" i="32"/>
  <c r="J1192" i="32"/>
  <c r="D1192" i="32"/>
  <c r="L1192" i="32"/>
  <c r="I1192" i="32"/>
  <c r="H1192" i="32"/>
  <c r="E1192" i="32"/>
  <c r="C1188" i="32"/>
  <c r="G1188" i="32"/>
  <c r="K1188" i="32"/>
  <c r="B1188" i="32"/>
  <c r="F1188" i="32"/>
  <c r="J1188" i="32"/>
  <c r="H1188" i="32"/>
  <c r="E1188" i="32"/>
  <c r="I1188" i="32"/>
  <c r="D1188" i="32"/>
  <c r="L1188" i="32"/>
  <c r="C1184" i="32"/>
  <c r="G1184" i="32"/>
  <c r="K1184" i="32"/>
  <c r="B1184" i="32"/>
  <c r="F1184" i="32"/>
  <c r="J1184" i="32"/>
  <c r="D1184" i="32"/>
  <c r="L1184" i="32"/>
  <c r="I1184" i="32"/>
  <c r="E1184" i="32"/>
  <c r="H1184" i="32"/>
  <c r="C1180" i="32"/>
  <c r="G1180" i="32"/>
  <c r="K1180" i="32"/>
  <c r="B1180" i="32"/>
  <c r="F1180" i="32"/>
  <c r="J1180" i="32"/>
  <c r="H1180" i="32"/>
  <c r="E1180" i="32"/>
  <c r="L1180" i="32"/>
  <c r="I1180" i="32"/>
  <c r="D1180" i="32"/>
  <c r="C1176" i="32"/>
  <c r="G1176" i="32"/>
  <c r="K1176" i="32"/>
  <c r="B1176" i="32"/>
  <c r="F1176" i="32"/>
  <c r="J1176" i="32"/>
  <c r="D1176" i="32"/>
  <c r="L1176" i="32"/>
  <c r="I1176" i="32"/>
  <c r="H1176" i="32"/>
  <c r="E1176" i="32"/>
  <c r="C1172" i="32"/>
  <c r="G1172" i="32"/>
  <c r="K1172" i="32"/>
  <c r="B1172" i="32"/>
  <c r="F1172" i="32"/>
  <c r="J1172" i="32"/>
  <c r="H1172" i="32"/>
  <c r="E1172" i="32"/>
  <c r="I1172" i="32"/>
  <c r="D1172" i="32"/>
  <c r="L1172" i="32"/>
  <c r="C1168" i="32"/>
  <c r="G1168" i="32"/>
  <c r="K1168" i="32"/>
  <c r="B1168" i="32"/>
  <c r="F1168" i="32"/>
  <c r="J1168" i="32"/>
  <c r="D1168" i="32"/>
  <c r="L1168" i="32"/>
  <c r="I1168" i="32"/>
  <c r="E1168" i="32"/>
  <c r="H1168" i="32"/>
  <c r="C1164" i="32"/>
  <c r="G1164" i="32"/>
  <c r="K1164" i="32"/>
  <c r="B1164" i="32"/>
  <c r="F1164" i="32"/>
  <c r="J1164" i="32"/>
  <c r="H1164" i="32"/>
  <c r="E1164" i="32"/>
  <c r="L1164" i="32"/>
  <c r="I1164" i="32"/>
  <c r="D1164" i="32"/>
  <c r="C1160" i="32"/>
  <c r="G1160" i="32"/>
  <c r="K1160" i="32"/>
  <c r="B1160" i="32"/>
  <c r="F1160" i="32"/>
  <c r="J1160" i="32"/>
  <c r="D1160" i="32"/>
  <c r="L1160" i="32"/>
  <c r="I1160" i="32"/>
  <c r="H1160" i="32"/>
  <c r="E1160" i="32"/>
  <c r="C1156" i="32"/>
  <c r="G1156" i="32"/>
  <c r="K1156" i="32"/>
  <c r="B1156" i="32"/>
  <c r="F1156" i="32"/>
  <c r="J1156" i="32"/>
  <c r="H1156" i="32"/>
  <c r="E1156" i="32"/>
  <c r="I1156" i="32"/>
  <c r="D1156" i="32"/>
  <c r="L1156" i="32"/>
  <c r="C1152" i="32"/>
  <c r="G1152" i="32"/>
  <c r="K1152" i="32"/>
  <c r="B1152" i="32"/>
  <c r="F1152" i="32"/>
  <c r="J1152" i="32"/>
  <c r="D1152" i="32"/>
  <c r="L1152" i="32"/>
  <c r="I1152" i="32"/>
  <c r="E1152" i="32"/>
  <c r="H1152" i="32"/>
  <c r="C1148" i="32"/>
  <c r="G1148" i="32"/>
  <c r="K1148" i="32"/>
  <c r="B1148" i="32"/>
  <c r="F1148" i="32"/>
  <c r="J1148" i="32"/>
  <c r="H1148" i="32"/>
  <c r="E1148" i="32"/>
  <c r="L1148" i="32"/>
  <c r="I1148" i="32"/>
  <c r="D1148" i="32"/>
  <c r="C1144" i="32"/>
  <c r="G1144" i="32"/>
  <c r="K1144" i="32"/>
  <c r="B1144" i="32"/>
  <c r="F1144" i="32"/>
  <c r="J1144" i="32"/>
  <c r="D1144" i="32"/>
  <c r="L1144" i="32"/>
  <c r="I1144" i="32"/>
  <c r="H1144" i="32"/>
  <c r="E1144" i="32"/>
  <c r="C1140" i="32"/>
  <c r="G1140" i="32"/>
  <c r="K1140" i="32"/>
  <c r="B1140" i="32"/>
  <c r="F1140" i="32"/>
  <c r="J1140" i="32"/>
  <c r="H1140" i="32"/>
  <c r="E1140" i="32"/>
  <c r="I1140" i="32"/>
  <c r="D1140" i="32"/>
  <c r="L1140" i="32"/>
  <c r="C1136" i="32"/>
  <c r="G1136" i="32"/>
  <c r="K1136" i="32"/>
  <c r="B1136" i="32"/>
  <c r="F1136" i="32"/>
  <c r="J1136" i="32"/>
  <c r="D1136" i="32"/>
  <c r="L1136" i="32"/>
  <c r="I1136" i="32"/>
  <c r="E1136" i="32"/>
  <c r="H1136" i="32"/>
  <c r="C1132" i="32"/>
  <c r="G1132" i="32"/>
  <c r="K1132" i="32"/>
  <c r="B1132" i="32"/>
  <c r="F1132" i="32"/>
  <c r="J1132" i="32"/>
  <c r="H1132" i="32"/>
  <c r="E1132" i="32"/>
  <c r="L1132" i="32"/>
  <c r="I1132" i="32"/>
  <c r="D1132" i="32"/>
  <c r="C1128" i="32"/>
  <c r="G1128" i="32"/>
  <c r="K1128" i="32"/>
  <c r="B1128" i="32"/>
  <c r="F1128" i="32"/>
  <c r="J1128" i="32"/>
  <c r="D1128" i="32"/>
  <c r="L1128" i="32"/>
  <c r="I1128" i="32"/>
  <c r="H1128" i="32"/>
  <c r="E1128" i="32"/>
  <c r="C1124" i="32"/>
  <c r="G1124" i="32"/>
  <c r="K1124" i="32"/>
  <c r="B1124" i="32"/>
  <c r="F1124" i="32"/>
  <c r="J1124" i="32"/>
  <c r="H1124" i="32"/>
  <c r="E1124" i="32"/>
  <c r="I1124" i="32"/>
  <c r="D1124" i="32"/>
  <c r="L1124" i="32"/>
  <c r="C1120" i="32"/>
  <c r="G1120" i="32"/>
  <c r="K1120" i="32"/>
  <c r="B1120" i="32"/>
  <c r="F1120" i="32"/>
  <c r="J1120" i="32"/>
  <c r="D1120" i="32"/>
  <c r="L1120" i="32"/>
  <c r="I1120" i="32"/>
  <c r="E1120" i="32"/>
  <c r="H1120" i="32"/>
  <c r="C1116" i="32"/>
  <c r="G1116" i="32"/>
  <c r="K1116" i="32"/>
  <c r="B1116" i="32"/>
  <c r="F1116" i="32"/>
  <c r="J1116" i="32"/>
  <c r="H1116" i="32"/>
  <c r="E1116" i="32"/>
  <c r="L1116" i="32"/>
  <c r="I1116" i="32"/>
  <c r="D1116" i="32"/>
  <c r="C1112" i="32"/>
  <c r="G1112" i="32"/>
  <c r="K1112" i="32"/>
  <c r="B1112" i="32"/>
  <c r="F1112" i="32"/>
  <c r="J1112" i="32"/>
  <c r="D1112" i="32"/>
  <c r="L1112" i="32"/>
  <c r="I1112" i="32"/>
  <c r="H1112" i="32"/>
  <c r="E1112" i="32"/>
  <c r="C1108" i="32"/>
  <c r="G1108" i="32"/>
  <c r="K1108" i="32"/>
  <c r="B1108" i="32"/>
  <c r="F1108" i="32"/>
  <c r="J1108" i="32"/>
  <c r="H1108" i="32"/>
  <c r="E1108" i="32"/>
  <c r="I1108" i="32"/>
  <c r="D1108" i="32"/>
  <c r="L1108" i="32"/>
  <c r="C1104" i="32"/>
  <c r="G1104" i="32"/>
  <c r="K1104" i="32"/>
  <c r="B1104" i="32"/>
  <c r="F1104" i="32"/>
  <c r="J1104" i="32"/>
  <c r="D1104" i="32"/>
  <c r="L1104" i="32"/>
  <c r="I1104" i="32"/>
  <c r="E1104" i="32"/>
  <c r="H1104" i="32"/>
  <c r="C1100" i="32"/>
  <c r="G1100" i="32"/>
  <c r="K1100" i="32"/>
  <c r="B1100" i="32"/>
  <c r="F1100" i="32"/>
  <c r="J1100" i="32"/>
  <c r="H1100" i="32"/>
  <c r="E1100" i="32"/>
  <c r="L1100" i="32"/>
  <c r="I1100" i="32"/>
  <c r="D1100" i="32"/>
  <c r="C1096" i="32"/>
  <c r="G1096" i="32"/>
  <c r="K1096" i="32"/>
  <c r="B1096" i="32"/>
  <c r="F1096" i="32"/>
  <c r="J1096" i="32"/>
  <c r="D1096" i="32"/>
  <c r="L1096" i="32"/>
  <c r="I1096" i="32"/>
  <c r="H1096" i="32"/>
  <c r="E1096" i="32"/>
  <c r="C1092" i="32"/>
  <c r="G1092" i="32"/>
  <c r="K1092" i="32"/>
  <c r="B1092" i="32"/>
  <c r="F1092" i="32"/>
  <c r="J1092" i="32"/>
  <c r="H1092" i="32"/>
  <c r="E1092" i="32"/>
  <c r="I1092" i="32"/>
  <c r="D1092" i="32"/>
  <c r="L1092" i="32"/>
  <c r="C1088" i="32"/>
  <c r="G1088" i="32"/>
  <c r="K1088" i="32"/>
  <c r="B1088" i="32"/>
  <c r="F1088" i="32"/>
  <c r="J1088" i="32"/>
  <c r="D1088" i="32"/>
  <c r="L1088" i="32"/>
  <c r="I1088" i="32"/>
  <c r="E1088" i="32"/>
  <c r="H1088" i="32"/>
  <c r="C1084" i="32"/>
  <c r="G1084" i="32"/>
  <c r="K1084" i="32"/>
  <c r="B1084" i="32"/>
  <c r="F1084" i="32"/>
  <c r="J1084" i="32"/>
  <c r="H1084" i="32"/>
  <c r="E1084" i="32"/>
  <c r="L1084" i="32"/>
  <c r="I1084" i="32"/>
  <c r="D1084" i="32"/>
  <c r="C1080" i="32"/>
  <c r="G1080" i="32"/>
  <c r="K1080" i="32"/>
  <c r="B1080" i="32"/>
  <c r="F1080" i="32"/>
  <c r="J1080" i="32"/>
  <c r="D1080" i="32"/>
  <c r="L1080" i="32"/>
  <c r="I1080" i="32"/>
  <c r="H1080" i="32"/>
  <c r="E1080" i="32"/>
  <c r="C1076" i="32"/>
  <c r="G1076" i="32"/>
  <c r="K1076" i="32"/>
  <c r="B1076" i="32"/>
  <c r="F1076" i="32"/>
  <c r="J1076" i="32"/>
  <c r="H1076" i="32"/>
  <c r="E1076" i="32"/>
  <c r="I1076" i="32"/>
  <c r="D1076" i="32"/>
  <c r="L1076" i="32"/>
  <c r="C1072" i="32"/>
  <c r="G1072" i="32"/>
  <c r="K1072" i="32"/>
  <c r="B1072" i="32"/>
  <c r="F1072" i="32"/>
  <c r="J1072" i="32"/>
  <c r="D1072" i="32"/>
  <c r="L1072" i="32"/>
  <c r="I1072" i="32"/>
  <c r="E1072" i="32"/>
  <c r="H1072" i="32"/>
  <c r="C1068" i="32"/>
  <c r="G1068" i="32"/>
  <c r="K1068" i="32"/>
  <c r="B1068" i="32"/>
  <c r="F1068" i="32"/>
  <c r="J1068" i="32"/>
  <c r="H1068" i="32"/>
  <c r="E1068" i="32"/>
  <c r="L1068" i="32"/>
  <c r="I1068" i="32"/>
  <c r="D1068" i="32"/>
  <c r="C1064" i="32"/>
  <c r="G1064" i="32"/>
  <c r="K1064" i="32"/>
  <c r="B1064" i="32"/>
  <c r="F1064" i="32"/>
  <c r="J1064" i="32"/>
  <c r="D1064" i="32"/>
  <c r="L1064" i="32"/>
  <c r="I1064" i="32"/>
  <c r="H1064" i="32"/>
  <c r="E1064" i="32"/>
  <c r="C1060" i="32"/>
  <c r="G1060" i="32"/>
  <c r="K1060" i="32"/>
  <c r="B1060" i="32"/>
  <c r="F1060" i="32"/>
  <c r="J1060" i="32"/>
  <c r="H1060" i="32"/>
  <c r="E1060" i="32"/>
  <c r="I1060" i="32"/>
  <c r="D1060" i="32"/>
  <c r="L1060" i="32"/>
  <c r="C1056" i="32"/>
  <c r="G1056" i="32"/>
  <c r="K1056" i="32"/>
  <c r="B1056" i="32"/>
  <c r="F1056" i="32"/>
  <c r="J1056" i="32"/>
  <c r="D1056" i="32"/>
  <c r="L1056" i="32"/>
  <c r="I1056" i="32"/>
  <c r="E1056" i="32"/>
  <c r="H1056" i="32"/>
  <c r="E1052" i="32"/>
  <c r="D1052" i="32"/>
  <c r="H1052" i="32"/>
  <c r="F1052" i="32"/>
  <c r="K1052" i="32"/>
  <c r="C1052" i="32"/>
  <c r="J1052" i="32"/>
  <c r="G1052" i="32"/>
  <c r="B1052" i="32"/>
  <c r="L1052" i="32"/>
  <c r="I1052" i="32"/>
  <c r="E1048" i="32"/>
  <c r="I1048" i="32"/>
  <c r="D1048" i="32"/>
  <c r="H1048" i="32"/>
  <c r="L1048" i="32"/>
  <c r="B1048" i="32"/>
  <c r="J1048" i="32"/>
  <c r="G1048" i="32"/>
  <c r="C1048" i="32"/>
  <c r="F1048" i="32"/>
  <c r="K1048" i="32"/>
  <c r="E1044" i="32"/>
  <c r="I1044" i="32"/>
  <c r="D1044" i="32"/>
  <c r="H1044" i="32"/>
  <c r="L1044" i="32"/>
  <c r="F1044" i="32"/>
  <c r="C1044" i="32"/>
  <c r="K1044" i="32"/>
  <c r="J1044" i="32"/>
  <c r="G1044" i="32"/>
  <c r="B1044" i="32"/>
  <c r="E1040" i="32"/>
  <c r="I1040" i="32"/>
  <c r="D1040" i="32"/>
  <c r="H1040" i="32"/>
  <c r="L1040" i="32"/>
  <c r="B1040" i="32"/>
  <c r="J1040" i="32"/>
  <c r="G1040" i="32"/>
  <c r="K1040" i="32"/>
  <c r="F1040" i="32"/>
  <c r="C1040" i="32"/>
  <c r="E1036" i="32"/>
  <c r="I1036" i="32"/>
  <c r="D1036" i="32"/>
  <c r="H1036" i="32"/>
  <c r="L1036" i="32"/>
  <c r="F1036" i="32"/>
  <c r="C1036" i="32"/>
  <c r="K1036" i="32"/>
  <c r="G1036" i="32"/>
  <c r="B1036" i="32"/>
  <c r="J1036" i="32"/>
  <c r="E1032" i="32"/>
  <c r="I1032" i="32"/>
  <c r="D1032" i="32"/>
  <c r="H1032" i="32"/>
  <c r="L1032" i="32"/>
  <c r="B1032" i="32"/>
  <c r="J1032" i="32"/>
  <c r="G1032" i="32"/>
  <c r="C1032" i="32"/>
  <c r="K1032" i="32"/>
  <c r="F1032" i="32"/>
  <c r="E1028" i="32"/>
  <c r="I1028" i="32"/>
  <c r="D1028" i="32"/>
  <c r="H1028" i="32"/>
  <c r="L1028" i="32"/>
  <c r="F1028" i="32"/>
  <c r="C1028" i="32"/>
  <c r="K1028" i="32"/>
  <c r="J1028" i="32"/>
  <c r="B1028" i="32"/>
  <c r="G1028" i="32"/>
  <c r="E1024" i="32"/>
  <c r="I1024" i="32"/>
  <c r="D1024" i="32"/>
  <c r="H1024" i="32"/>
  <c r="L1024" i="32"/>
  <c r="B1024" i="32"/>
  <c r="J1024" i="32"/>
  <c r="G1024" i="32"/>
  <c r="K1024" i="32"/>
  <c r="F1024" i="32"/>
  <c r="C1024" i="32"/>
  <c r="E1020" i="32"/>
  <c r="I1020" i="32"/>
  <c r="D1020" i="32"/>
  <c r="H1020" i="32"/>
  <c r="L1020" i="32"/>
  <c r="F1020" i="32"/>
  <c r="C1020" i="32"/>
  <c r="K1020" i="32"/>
  <c r="G1020" i="32"/>
  <c r="B1020" i="32"/>
  <c r="J1020" i="32"/>
  <c r="E1016" i="32"/>
  <c r="I1016" i="32"/>
  <c r="D1016" i="32"/>
  <c r="H1016" i="32"/>
  <c r="L1016" i="32"/>
  <c r="B1016" i="32"/>
  <c r="J1016" i="32"/>
  <c r="G1016" i="32"/>
  <c r="C1016" i="32"/>
  <c r="F1016" i="32"/>
  <c r="K1016" i="32"/>
  <c r="E1012" i="32"/>
  <c r="I1012" i="32"/>
  <c r="D1012" i="32"/>
  <c r="H1012" i="32"/>
  <c r="L1012" i="32"/>
  <c r="F1012" i="32"/>
  <c r="C1012" i="32"/>
  <c r="K1012" i="32"/>
  <c r="J1012" i="32"/>
  <c r="G1012" i="32"/>
  <c r="B1012" i="32"/>
  <c r="E1008" i="32"/>
  <c r="I1008" i="32"/>
  <c r="D1008" i="32"/>
  <c r="H1008" i="32"/>
  <c r="L1008" i="32"/>
  <c r="B1008" i="32"/>
  <c r="J1008" i="32"/>
  <c r="G1008" i="32"/>
  <c r="K1008" i="32"/>
  <c r="F1008" i="32"/>
  <c r="C1008" i="32"/>
  <c r="E1004" i="32"/>
  <c r="I1004" i="32"/>
  <c r="D1004" i="32"/>
  <c r="H1004" i="32"/>
  <c r="L1004" i="32"/>
  <c r="F1004" i="32"/>
  <c r="C1004" i="32"/>
  <c r="K1004" i="32"/>
  <c r="G1004" i="32"/>
  <c r="B1004" i="32"/>
  <c r="J1004" i="32"/>
  <c r="E1000" i="32"/>
  <c r="I1000" i="32"/>
  <c r="D1000" i="32"/>
  <c r="H1000" i="32"/>
  <c r="L1000" i="32"/>
  <c r="B1000" i="32"/>
  <c r="J1000" i="32"/>
  <c r="G1000" i="32"/>
  <c r="C1000" i="32"/>
  <c r="K1000" i="32"/>
  <c r="F1000" i="32"/>
  <c r="E996" i="32"/>
  <c r="I996" i="32"/>
  <c r="D996" i="32"/>
  <c r="H996" i="32"/>
  <c r="L996" i="32"/>
  <c r="F996" i="32"/>
  <c r="C996" i="32"/>
  <c r="K996" i="32"/>
  <c r="J996" i="32"/>
  <c r="B996" i="32"/>
  <c r="G996" i="32"/>
  <c r="E992" i="32"/>
  <c r="I992" i="32"/>
  <c r="D992" i="32"/>
  <c r="H992" i="32"/>
  <c r="L992" i="32"/>
  <c r="B992" i="32"/>
  <c r="J992" i="32"/>
  <c r="G992" i="32"/>
  <c r="K992" i="32"/>
  <c r="F992" i="32"/>
  <c r="C992" i="32"/>
  <c r="E988" i="32"/>
  <c r="I988" i="32"/>
  <c r="D988" i="32"/>
  <c r="H988" i="32"/>
  <c r="L988" i="32"/>
  <c r="F988" i="32"/>
  <c r="C988" i="32"/>
  <c r="K988" i="32"/>
  <c r="G988" i="32"/>
  <c r="B988" i="32"/>
  <c r="J988" i="32"/>
  <c r="E984" i="32"/>
  <c r="I984" i="32"/>
  <c r="D984" i="32"/>
  <c r="H984" i="32"/>
  <c r="L984" i="32"/>
  <c r="B984" i="32"/>
  <c r="J984" i="32"/>
  <c r="G984" i="32"/>
  <c r="C984" i="32"/>
  <c r="F984" i="32"/>
  <c r="K984" i="32"/>
  <c r="E980" i="32"/>
  <c r="I980" i="32"/>
  <c r="D980" i="32"/>
  <c r="H980" i="32"/>
  <c r="L980" i="32"/>
  <c r="F980" i="32"/>
  <c r="C980" i="32"/>
  <c r="K980" i="32"/>
  <c r="J980" i="32"/>
  <c r="G980" i="32"/>
  <c r="B980" i="32"/>
  <c r="E976" i="32"/>
  <c r="I976" i="32"/>
  <c r="D976" i="32"/>
  <c r="H976" i="32"/>
  <c r="L976" i="32"/>
  <c r="B976" i="32"/>
  <c r="J976" i="32"/>
  <c r="G976" i="32"/>
  <c r="K976" i="32"/>
  <c r="F976" i="32"/>
  <c r="C976" i="32"/>
  <c r="E972" i="32"/>
  <c r="I972" i="32"/>
  <c r="D972" i="32"/>
  <c r="H972" i="32"/>
  <c r="L972" i="32"/>
  <c r="F972" i="32"/>
  <c r="C972" i="32"/>
  <c r="K972" i="32"/>
  <c r="G972" i="32"/>
  <c r="B972" i="32"/>
  <c r="J972" i="32"/>
  <c r="E968" i="32"/>
  <c r="I968" i="32"/>
  <c r="D968" i="32"/>
  <c r="H968" i="32"/>
  <c r="L968" i="32"/>
  <c r="B968" i="32"/>
  <c r="J968" i="32"/>
  <c r="G968" i="32"/>
  <c r="C968" i="32"/>
  <c r="K968" i="32"/>
  <c r="F968" i="32"/>
  <c r="E964" i="32"/>
  <c r="I964" i="32"/>
  <c r="D964" i="32"/>
  <c r="H964" i="32"/>
  <c r="L964" i="32"/>
  <c r="F964" i="32"/>
  <c r="C964" i="32"/>
  <c r="K964" i="32"/>
  <c r="J964" i="32"/>
  <c r="B964" i="32"/>
  <c r="G964" i="32"/>
  <c r="E960" i="32"/>
  <c r="I960" i="32"/>
  <c r="D960" i="32"/>
  <c r="H960" i="32"/>
  <c r="L960" i="32"/>
  <c r="B960" i="32"/>
  <c r="J960" i="32"/>
  <c r="G960" i="32"/>
  <c r="K960" i="32"/>
  <c r="F960" i="32"/>
  <c r="C960" i="32"/>
  <c r="E956" i="32"/>
  <c r="I956" i="32"/>
  <c r="D956" i="32"/>
  <c r="H956" i="32"/>
  <c r="L956" i="32"/>
  <c r="F956" i="32"/>
  <c r="C956" i="32"/>
  <c r="K956" i="32"/>
  <c r="G956" i="32"/>
  <c r="B956" i="32"/>
  <c r="J956" i="32"/>
  <c r="E952" i="32"/>
  <c r="I952" i="32"/>
  <c r="D952" i="32"/>
  <c r="H952" i="32"/>
  <c r="L952" i="32"/>
  <c r="B952" i="32"/>
  <c r="J952" i="32"/>
  <c r="G952" i="32"/>
  <c r="C952" i="32"/>
  <c r="F952" i="32"/>
  <c r="K952" i="32"/>
  <c r="E948" i="32"/>
  <c r="I948" i="32"/>
  <c r="D948" i="32"/>
  <c r="H948" i="32"/>
  <c r="L948" i="32"/>
  <c r="F948" i="32"/>
  <c r="C948" i="32"/>
  <c r="K948" i="32"/>
  <c r="J948" i="32"/>
  <c r="G948" i="32"/>
  <c r="B948" i="32"/>
  <c r="E944" i="32"/>
  <c r="I944" i="32"/>
  <c r="D944" i="32"/>
  <c r="H944" i="32"/>
  <c r="L944" i="32"/>
  <c r="B944" i="32"/>
  <c r="J944" i="32"/>
  <c r="G944" i="32"/>
  <c r="K944" i="32"/>
  <c r="F944" i="32"/>
  <c r="C944" i="32"/>
  <c r="E940" i="32"/>
  <c r="I940" i="32"/>
  <c r="D940" i="32"/>
  <c r="H940" i="32"/>
  <c r="L940" i="32"/>
  <c r="F940" i="32"/>
  <c r="C940" i="32"/>
  <c r="K940" i="32"/>
  <c r="G940" i="32"/>
  <c r="B940" i="32"/>
  <c r="J940" i="32"/>
  <c r="E936" i="32"/>
  <c r="I936" i="32"/>
  <c r="D936" i="32"/>
  <c r="H936" i="32"/>
  <c r="L936" i="32"/>
  <c r="B936" i="32"/>
  <c r="J936" i="32"/>
  <c r="G936" i="32"/>
  <c r="C936" i="32"/>
  <c r="K936" i="32"/>
  <c r="F936" i="32"/>
  <c r="E932" i="32"/>
  <c r="I932" i="32"/>
  <c r="D932" i="32"/>
  <c r="H932" i="32"/>
  <c r="L932" i="32"/>
  <c r="F932" i="32"/>
  <c r="C932" i="32"/>
  <c r="K932" i="32"/>
  <c r="J932" i="32"/>
  <c r="B932" i="32"/>
  <c r="G932" i="32"/>
  <c r="E928" i="32"/>
  <c r="I928" i="32"/>
  <c r="D928" i="32"/>
  <c r="H928" i="32"/>
  <c r="L928" i="32"/>
  <c r="B928" i="32"/>
  <c r="J928" i="32"/>
  <c r="G928" i="32"/>
  <c r="K928" i="32"/>
  <c r="F928" i="32"/>
  <c r="C928" i="32"/>
  <c r="E924" i="32"/>
  <c r="I924" i="32"/>
  <c r="D924" i="32"/>
  <c r="H924" i="32"/>
  <c r="L924" i="32"/>
  <c r="F924" i="32"/>
  <c r="C924" i="32"/>
  <c r="K924" i="32"/>
  <c r="G924" i="32"/>
  <c r="B924" i="32"/>
  <c r="J924" i="32"/>
  <c r="E920" i="32"/>
  <c r="I920" i="32"/>
  <c r="D920" i="32"/>
  <c r="H920" i="32"/>
  <c r="L920" i="32"/>
  <c r="B920" i="32"/>
  <c r="J920" i="32"/>
  <c r="G920" i="32"/>
  <c r="C920" i="32"/>
  <c r="F920" i="32"/>
  <c r="K920" i="32"/>
  <c r="E916" i="32"/>
  <c r="I916" i="32"/>
  <c r="D916" i="32"/>
  <c r="H916" i="32"/>
  <c r="L916" i="32"/>
  <c r="F916" i="32"/>
  <c r="C916" i="32"/>
  <c r="K916" i="32"/>
  <c r="J916" i="32"/>
  <c r="G916" i="32"/>
  <c r="B916" i="32"/>
  <c r="E912" i="32"/>
  <c r="I912" i="32"/>
  <c r="D912" i="32"/>
  <c r="H912" i="32"/>
  <c r="L912" i="32"/>
  <c r="B912" i="32"/>
  <c r="J912" i="32"/>
  <c r="G912" i="32"/>
  <c r="K912" i="32"/>
  <c r="F912" i="32"/>
  <c r="C912" i="32"/>
  <c r="E908" i="32"/>
  <c r="I908" i="32"/>
  <c r="D908" i="32"/>
  <c r="H908" i="32"/>
  <c r="L908" i="32"/>
  <c r="F908" i="32"/>
  <c r="C908" i="32"/>
  <c r="K908" i="32"/>
  <c r="G908" i="32"/>
  <c r="B908" i="32"/>
  <c r="J908" i="32"/>
  <c r="E904" i="32"/>
  <c r="I904" i="32"/>
  <c r="D904" i="32"/>
  <c r="H904" i="32"/>
  <c r="L904" i="32"/>
  <c r="B904" i="32"/>
  <c r="J904" i="32"/>
  <c r="G904" i="32"/>
  <c r="C904" i="32"/>
  <c r="K904" i="32"/>
  <c r="F904" i="32"/>
  <c r="E900" i="32"/>
  <c r="I900" i="32"/>
  <c r="D900" i="32"/>
  <c r="H900" i="32"/>
  <c r="L900" i="32"/>
  <c r="F900" i="32"/>
  <c r="C900" i="32"/>
  <c r="K900" i="32"/>
  <c r="J900" i="32"/>
  <c r="B900" i="32"/>
  <c r="G900" i="32"/>
  <c r="E896" i="32"/>
  <c r="I896" i="32"/>
  <c r="D896" i="32"/>
  <c r="H896" i="32"/>
  <c r="L896" i="32"/>
  <c r="B896" i="32"/>
  <c r="J896" i="32"/>
  <c r="G896" i="32"/>
  <c r="K896" i="32"/>
  <c r="F896" i="32"/>
  <c r="C896" i="32"/>
  <c r="E892" i="32"/>
  <c r="I892" i="32"/>
  <c r="D892" i="32"/>
  <c r="H892" i="32"/>
  <c r="L892" i="32"/>
  <c r="F892" i="32"/>
  <c r="C892" i="32"/>
  <c r="K892" i="32"/>
  <c r="G892" i="32"/>
  <c r="B892" i="32"/>
  <c r="J892" i="32"/>
  <c r="E888" i="32"/>
  <c r="I888" i="32"/>
  <c r="D888" i="32"/>
  <c r="H888" i="32"/>
  <c r="L888" i="32"/>
  <c r="B888" i="32"/>
  <c r="J888" i="32"/>
  <c r="G888" i="32"/>
  <c r="C888" i="32"/>
  <c r="F888" i="32"/>
  <c r="K888" i="32"/>
  <c r="E884" i="32"/>
  <c r="I884" i="32"/>
  <c r="D884" i="32"/>
  <c r="H884" i="32"/>
  <c r="L884" i="32"/>
  <c r="F884" i="32"/>
  <c r="C884" i="32"/>
  <c r="K884" i="32"/>
  <c r="J884" i="32"/>
  <c r="G884" i="32"/>
  <c r="B884" i="32"/>
  <c r="E880" i="32"/>
  <c r="I880" i="32"/>
  <c r="D880" i="32"/>
  <c r="H880" i="32"/>
  <c r="L880" i="32"/>
  <c r="B880" i="32"/>
  <c r="J880" i="32"/>
  <c r="G880" i="32"/>
  <c r="K880" i="32"/>
  <c r="F880" i="32"/>
  <c r="C880" i="32"/>
  <c r="E876" i="32"/>
  <c r="I876" i="32"/>
  <c r="D876" i="32"/>
  <c r="H876" i="32"/>
  <c r="L876" i="32"/>
  <c r="F876" i="32"/>
  <c r="C876" i="32"/>
  <c r="K876" i="32"/>
  <c r="G876" i="32"/>
  <c r="B876" i="32"/>
  <c r="J876" i="32"/>
  <c r="E872" i="32"/>
  <c r="I872" i="32"/>
  <c r="D872" i="32"/>
  <c r="H872" i="32"/>
  <c r="L872" i="32"/>
  <c r="B872" i="32"/>
  <c r="J872" i="32"/>
  <c r="G872" i="32"/>
  <c r="C872" i="32"/>
  <c r="K872" i="32"/>
  <c r="F872" i="32"/>
  <c r="E868" i="32"/>
  <c r="I868" i="32"/>
  <c r="D868" i="32"/>
  <c r="H868" i="32"/>
  <c r="L868" i="32"/>
  <c r="F868" i="32"/>
  <c r="C868" i="32"/>
  <c r="K868" i="32"/>
  <c r="J868" i="32"/>
  <c r="B868" i="32"/>
  <c r="G868" i="32"/>
  <c r="E864" i="32"/>
  <c r="I864" i="32"/>
  <c r="D864" i="32"/>
  <c r="H864" i="32"/>
  <c r="L864" i="32"/>
  <c r="B864" i="32"/>
  <c r="J864" i="32"/>
  <c r="G864" i="32"/>
  <c r="K864" i="32"/>
  <c r="F864" i="32"/>
  <c r="C864" i="32"/>
  <c r="E860" i="32"/>
  <c r="I860" i="32"/>
  <c r="D860" i="32"/>
  <c r="H860" i="32"/>
  <c r="L860" i="32"/>
  <c r="F860" i="32"/>
  <c r="C860" i="32"/>
  <c r="K860" i="32"/>
  <c r="G860" i="32"/>
  <c r="B860" i="32"/>
  <c r="J860" i="32"/>
  <c r="E856" i="32"/>
  <c r="I856" i="32"/>
  <c r="D856" i="32"/>
  <c r="H856" i="32"/>
  <c r="L856" i="32"/>
  <c r="B856" i="32"/>
  <c r="J856" i="32"/>
  <c r="G856" i="32"/>
  <c r="C856" i="32"/>
  <c r="F856" i="32"/>
  <c r="K856" i="32"/>
  <c r="E852" i="32"/>
  <c r="I852" i="32"/>
  <c r="D852" i="32"/>
  <c r="H852" i="32"/>
  <c r="L852" i="32"/>
  <c r="F852" i="32"/>
  <c r="C852" i="32"/>
  <c r="K852" i="32"/>
  <c r="J852" i="32"/>
  <c r="G852" i="32"/>
  <c r="B852" i="32"/>
  <c r="E848" i="32"/>
  <c r="I848" i="32"/>
  <c r="D848" i="32"/>
  <c r="H848" i="32"/>
  <c r="L848" i="32"/>
  <c r="B848" i="32"/>
  <c r="J848" i="32"/>
  <c r="G848" i="32"/>
  <c r="K848" i="32"/>
  <c r="F848" i="32"/>
  <c r="C848" i="32"/>
  <c r="E844" i="32"/>
  <c r="I844" i="32"/>
  <c r="D844" i="32"/>
  <c r="H844" i="32"/>
  <c r="L844" i="32"/>
  <c r="F844" i="32"/>
  <c r="C844" i="32"/>
  <c r="K844" i="32"/>
  <c r="G844" i="32"/>
  <c r="B844" i="32"/>
  <c r="J844" i="32"/>
  <c r="E840" i="32"/>
  <c r="I840" i="32"/>
  <c r="D840" i="32"/>
  <c r="H840" i="32"/>
  <c r="L840" i="32"/>
  <c r="B840" i="32"/>
  <c r="J840" i="32"/>
  <c r="G840" i="32"/>
  <c r="C840" i="32"/>
  <c r="K840" i="32"/>
  <c r="F840" i="32"/>
  <c r="E836" i="32"/>
  <c r="I836" i="32"/>
  <c r="D836" i="32"/>
  <c r="H836" i="32"/>
  <c r="L836" i="32"/>
  <c r="F836" i="32"/>
  <c r="C836" i="32"/>
  <c r="K836" i="32"/>
  <c r="J836" i="32"/>
  <c r="B836" i="32"/>
  <c r="G836" i="32"/>
  <c r="E832" i="32"/>
  <c r="I832" i="32"/>
  <c r="D832" i="32"/>
  <c r="H832" i="32"/>
  <c r="L832" i="32"/>
  <c r="B832" i="32"/>
  <c r="J832" i="32"/>
  <c r="G832" i="32"/>
  <c r="K832" i="32"/>
  <c r="F832" i="32"/>
  <c r="C832" i="32"/>
  <c r="E828" i="32"/>
  <c r="I828" i="32"/>
  <c r="D828" i="32"/>
  <c r="H828" i="32"/>
  <c r="L828" i="32"/>
  <c r="F828" i="32"/>
  <c r="C828" i="32"/>
  <c r="K828" i="32"/>
  <c r="G828" i="32"/>
  <c r="B828" i="32"/>
  <c r="J828" i="32"/>
  <c r="E824" i="32"/>
  <c r="I824" i="32"/>
  <c r="D824" i="32"/>
  <c r="H824" i="32"/>
  <c r="L824" i="32"/>
  <c r="B824" i="32"/>
  <c r="J824" i="32"/>
  <c r="G824" i="32"/>
  <c r="C824" i="32"/>
  <c r="F824" i="32"/>
  <c r="K824" i="32"/>
  <c r="E820" i="32"/>
  <c r="I820" i="32"/>
  <c r="D820" i="32"/>
  <c r="H820" i="32"/>
  <c r="L820" i="32"/>
  <c r="F820" i="32"/>
  <c r="C820" i="32"/>
  <c r="K820" i="32"/>
  <c r="J820" i="32"/>
  <c r="G820" i="32"/>
  <c r="B820" i="32"/>
  <c r="E816" i="32"/>
  <c r="I816" i="32"/>
  <c r="D816" i="32"/>
  <c r="H816" i="32"/>
  <c r="L816" i="32"/>
  <c r="B816" i="32"/>
  <c r="J816" i="32"/>
  <c r="G816" i="32"/>
  <c r="K816" i="32"/>
  <c r="F816" i="32"/>
  <c r="C816" i="32"/>
  <c r="E812" i="32"/>
  <c r="I812" i="32"/>
  <c r="D812" i="32"/>
  <c r="H812" i="32"/>
  <c r="L812" i="32"/>
  <c r="F812" i="32"/>
  <c r="C812" i="32"/>
  <c r="K812" i="32"/>
  <c r="G812" i="32"/>
  <c r="B812" i="32"/>
  <c r="J812" i="32"/>
  <c r="E808" i="32"/>
  <c r="I808" i="32"/>
  <c r="D808" i="32"/>
  <c r="H808" i="32"/>
  <c r="L808" i="32"/>
  <c r="B808" i="32"/>
  <c r="J808" i="32"/>
  <c r="G808" i="32"/>
  <c r="C808" i="32"/>
  <c r="K808" i="32"/>
  <c r="F808" i="32"/>
  <c r="E804" i="32"/>
  <c r="I804" i="32"/>
  <c r="D804" i="32"/>
  <c r="H804" i="32"/>
  <c r="L804" i="32"/>
  <c r="F804" i="32"/>
  <c r="C804" i="32"/>
  <c r="K804" i="32"/>
  <c r="J804" i="32"/>
  <c r="B804" i="32"/>
  <c r="G804" i="32"/>
  <c r="E800" i="32"/>
  <c r="I800" i="32"/>
  <c r="D800" i="32"/>
  <c r="H800" i="32"/>
  <c r="L800" i="32"/>
  <c r="B800" i="32"/>
  <c r="J800" i="32"/>
  <c r="G800" i="32"/>
  <c r="K800" i="32"/>
  <c r="F800" i="32"/>
  <c r="C800" i="32"/>
  <c r="E796" i="32"/>
  <c r="I796" i="32"/>
  <c r="D796" i="32"/>
  <c r="H796" i="32"/>
  <c r="L796" i="32"/>
  <c r="F796" i="32"/>
  <c r="C796" i="32"/>
  <c r="K796" i="32"/>
  <c r="G796" i="32"/>
  <c r="B796" i="32"/>
  <c r="J796" i="32"/>
  <c r="E792" i="32"/>
  <c r="I792" i="32"/>
  <c r="D792" i="32"/>
  <c r="H792" i="32"/>
  <c r="L792" i="32"/>
  <c r="B792" i="32"/>
  <c r="J792" i="32"/>
  <c r="G792" i="32"/>
  <c r="C792" i="32"/>
  <c r="F792" i="32"/>
  <c r="K792" i="32"/>
  <c r="E788" i="32"/>
  <c r="I788" i="32"/>
  <c r="D788" i="32"/>
  <c r="H788" i="32"/>
  <c r="L788" i="32"/>
  <c r="F788" i="32"/>
  <c r="C788" i="32"/>
  <c r="K788" i="32"/>
  <c r="J788" i="32"/>
  <c r="B788" i="32"/>
  <c r="G788" i="32"/>
  <c r="E784" i="32"/>
  <c r="I784" i="32"/>
  <c r="D784" i="32"/>
  <c r="H784" i="32"/>
  <c r="L784" i="32"/>
  <c r="B784" i="32"/>
  <c r="J784" i="32"/>
  <c r="G784" i="32"/>
  <c r="K784" i="32"/>
  <c r="F784" i="32"/>
  <c r="C784" i="32"/>
  <c r="E780" i="32"/>
  <c r="I780" i="32"/>
  <c r="D780" i="32"/>
  <c r="H780" i="32"/>
  <c r="L780" i="32"/>
  <c r="F780" i="32"/>
  <c r="C780" i="32"/>
  <c r="K780" i="32"/>
  <c r="G780" i="32"/>
  <c r="B780" i="32"/>
  <c r="J780" i="32"/>
  <c r="E776" i="32"/>
  <c r="I776" i="32"/>
  <c r="D776" i="32"/>
  <c r="H776" i="32"/>
  <c r="L776" i="32"/>
  <c r="B776" i="32"/>
  <c r="J776" i="32"/>
  <c r="G776" i="32"/>
  <c r="C776" i="32"/>
  <c r="F776" i="32"/>
  <c r="K776" i="32"/>
  <c r="E772" i="32"/>
  <c r="I772" i="32"/>
  <c r="D772" i="32"/>
  <c r="H772" i="32"/>
  <c r="L772" i="32"/>
  <c r="F772" i="32"/>
  <c r="C772" i="32"/>
  <c r="K772" i="32"/>
  <c r="J772" i="32"/>
  <c r="B772" i="32"/>
  <c r="G772" i="32"/>
  <c r="E768" i="32"/>
  <c r="I768" i="32"/>
  <c r="D768" i="32"/>
  <c r="H768" i="32"/>
  <c r="L768" i="32"/>
  <c r="B768" i="32"/>
  <c r="J768" i="32"/>
  <c r="G768" i="32"/>
  <c r="K768" i="32"/>
  <c r="F768" i="32"/>
  <c r="C768" i="32"/>
  <c r="E764" i="32"/>
  <c r="I764" i="32"/>
  <c r="D764" i="32"/>
  <c r="H764" i="32"/>
  <c r="L764" i="32"/>
  <c r="F764" i="32"/>
  <c r="C764" i="32"/>
  <c r="K764" i="32"/>
  <c r="G764" i="32"/>
  <c r="B764" i="32"/>
  <c r="J764" i="32"/>
  <c r="E760" i="32"/>
  <c r="I760" i="32"/>
  <c r="D760" i="32"/>
  <c r="H760" i="32"/>
  <c r="L760" i="32"/>
  <c r="B760" i="32"/>
  <c r="J760" i="32"/>
  <c r="G760" i="32"/>
  <c r="C760" i="32"/>
  <c r="F760" i="32"/>
  <c r="K760" i="32"/>
  <c r="E756" i="32"/>
  <c r="I756" i="32"/>
  <c r="D756" i="32"/>
  <c r="H756" i="32"/>
  <c r="L756" i="32"/>
  <c r="F756" i="32"/>
  <c r="C756" i="32"/>
  <c r="K756" i="32"/>
  <c r="J756" i="32"/>
  <c r="B756" i="32"/>
  <c r="G756" i="32"/>
  <c r="E752" i="32"/>
  <c r="I752" i="32"/>
  <c r="D752" i="32"/>
  <c r="H752" i="32"/>
  <c r="L752" i="32"/>
  <c r="B752" i="32"/>
  <c r="J752" i="32"/>
  <c r="G752" i="32"/>
  <c r="K752" i="32"/>
  <c r="F752" i="32"/>
  <c r="C752" i="32"/>
  <c r="E748" i="32"/>
  <c r="I748" i="32"/>
  <c r="D748" i="32"/>
  <c r="H748" i="32"/>
  <c r="L748" i="32"/>
  <c r="F748" i="32"/>
  <c r="C748" i="32"/>
  <c r="K748" i="32"/>
  <c r="G748" i="32"/>
  <c r="B748" i="32"/>
  <c r="J748" i="32"/>
  <c r="E744" i="32"/>
  <c r="I744" i="32"/>
  <c r="D744" i="32"/>
  <c r="H744" i="32"/>
  <c r="L744" i="32"/>
  <c r="B744" i="32"/>
  <c r="J744" i="32"/>
  <c r="G744" i="32"/>
  <c r="C744" i="32"/>
  <c r="F744" i="32"/>
  <c r="K744" i="32"/>
  <c r="E740" i="32"/>
  <c r="I740" i="32"/>
  <c r="D740" i="32"/>
  <c r="H740" i="32"/>
  <c r="L740" i="32"/>
  <c r="F740" i="32"/>
  <c r="C740" i="32"/>
  <c r="K740" i="32"/>
  <c r="J740" i="32"/>
  <c r="B740" i="32"/>
  <c r="G740" i="32"/>
  <c r="E736" i="32"/>
  <c r="I736" i="32"/>
  <c r="D736" i="32"/>
  <c r="H736" i="32"/>
  <c r="L736" i="32"/>
  <c r="B736" i="32"/>
  <c r="J736" i="32"/>
  <c r="G736" i="32"/>
  <c r="K736" i="32"/>
  <c r="F736" i="32"/>
  <c r="C736" i="32"/>
  <c r="E732" i="32"/>
  <c r="I732" i="32"/>
  <c r="D732" i="32"/>
  <c r="H732" i="32"/>
  <c r="L732" i="32"/>
  <c r="F732" i="32"/>
  <c r="C732" i="32"/>
  <c r="K732" i="32"/>
  <c r="G732" i="32"/>
  <c r="B732" i="32"/>
  <c r="J732" i="32"/>
  <c r="E728" i="32"/>
  <c r="I728" i="32"/>
  <c r="D728" i="32"/>
  <c r="H728" i="32"/>
  <c r="L728" i="32"/>
  <c r="B728" i="32"/>
  <c r="J728" i="32"/>
  <c r="G728" i="32"/>
  <c r="C728" i="32"/>
  <c r="F728" i="32"/>
  <c r="K728" i="32"/>
  <c r="E724" i="32"/>
  <c r="I724" i="32"/>
  <c r="D724" i="32"/>
  <c r="H724" i="32"/>
  <c r="L724" i="32"/>
  <c r="F724" i="32"/>
  <c r="C724" i="32"/>
  <c r="K724" i="32"/>
  <c r="J724" i="32"/>
  <c r="B724" i="32"/>
  <c r="G724" i="32"/>
  <c r="E720" i="32"/>
  <c r="I720" i="32"/>
  <c r="D720" i="32"/>
  <c r="H720" i="32"/>
  <c r="L720" i="32"/>
  <c r="B720" i="32"/>
  <c r="J720" i="32"/>
  <c r="G720" i="32"/>
  <c r="K720" i="32"/>
  <c r="F720" i="32"/>
  <c r="C720" i="32"/>
  <c r="E716" i="32"/>
  <c r="I716" i="32"/>
  <c r="D716" i="32"/>
  <c r="H716" i="32"/>
  <c r="L716" i="32"/>
  <c r="F716" i="32"/>
  <c r="C716" i="32"/>
  <c r="K716" i="32"/>
  <c r="G716" i="32"/>
  <c r="B716" i="32"/>
  <c r="J716" i="32"/>
  <c r="E712" i="32"/>
  <c r="I712" i="32"/>
  <c r="D712" i="32"/>
  <c r="H712" i="32"/>
  <c r="L712" i="32"/>
  <c r="B712" i="32"/>
  <c r="J712" i="32"/>
  <c r="G712" i="32"/>
  <c r="C712" i="32"/>
  <c r="F712" i="32"/>
  <c r="K712" i="32"/>
  <c r="E708" i="32"/>
  <c r="I708" i="32"/>
  <c r="D708" i="32"/>
  <c r="H708" i="32"/>
  <c r="L708" i="32"/>
  <c r="F708" i="32"/>
  <c r="C708" i="32"/>
  <c r="K708" i="32"/>
  <c r="J708" i="32"/>
  <c r="B708" i="32"/>
  <c r="G708" i="32"/>
  <c r="E704" i="32"/>
  <c r="I704" i="32"/>
  <c r="D704" i="32"/>
  <c r="H704" i="32"/>
  <c r="L704" i="32"/>
  <c r="B704" i="32"/>
  <c r="J704" i="32"/>
  <c r="G704" i="32"/>
  <c r="K704" i="32"/>
  <c r="F704" i="32"/>
  <c r="C704" i="32"/>
  <c r="E700" i="32"/>
  <c r="I700" i="32"/>
  <c r="D700" i="32"/>
  <c r="H700" i="32"/>
  <c r="L700" i="32"/>
  <c r="F700" i="32"/>
  <c r="C700" i="32"/>
  <c r="K700" i="32"/>
  <c r="G700" i="32"/>
  <c r="B700" i="32"/>
  <c r="J700" i="32"/>
  <c r="E696" i="32"/>
  <c r="I696" i="32"/>
  <c r="D696" i="32"/>
  <c r="H696" i="32"/>
  <c r="L696" i="32"/>
  <c r="B696" i="32"/>
  <c r="J696" i="32"/>
  <c r="G696" i="32"/>
  <c r="C696" i="32"/>
  <c r="F696" i="32"/>
  <c r="K696" i="32"/>
  <c r="C692" i="32"/>
  <c r="G692" i="32"/>
  <c r="K692" i="32"/>
  <c r="B692" i="32"/>
  <c r="H692" i="32"/>
  <c r="F692" i="32"/>
  <c r="L692" i="32"/>
  <c r="D692" i="32"/>
  <c r="J692" i="32"/>
  <c r="E692" i="32"/>
  <c r="I692" i="32"/>
  <c r="C688" i="32"/>
  <c r="G688" i="32"/>
  <c r="K688" i="32"/>
  <c r="D688" i="32"/>
  <c r="I688" i="32"/>
  <c r="B688" i="32"/>
  <c r="H688" i="32"/>
  <c r="E688" i="32"/>
  <c r="L688" i="32"/>
  <c r="F688" i="32"/>
  <c r="J688" i="32"/>
  <c r="C684" i="32"/>
  <c r="G684" i="32"/>
  <c r="K684" i="32"/>
  <c r="E684" i="32"/>
  <c r="J684" i="32"/>
  <c r="D684" i="32"/>
  <c r="I684" i="32"/>
  <c r="F684" i="32"/>
  <c r="B684" i="32"/>
  <c r="H684" i="32"/>
  <c r="L684" i="32"/>
  <c r="C680" i="32"/>
  <c r="G680" i="32"/>
  <c r="K680" i="32"/>
  <c r="F680" i="32"/>
  <c r="L680" i="32"/>
  <c r="E680" i="32"/>
  <c r="J680" i="32"/>
  <c r="H680" i="32"/>
  <c r="D680" i="32"/>
  <c r="I680" i="32"/>
  <c r="B680" i="32"/>
  <c r="C676" i="32"/>
  <c r="G676" i="32"/>
  <c r="K676" i="32"/>
  <c r="B676" i="32"/>
  <c r="H676" i="32"/>
  <c r="F676" i="32"/>
  <c r="L676" i="32"/>
  <c r="I676" i="32"/>
  <c r="E676" i="32"/>
  <c r="J676" i="32"/>
  <c r="D676" i="32"/>
  <c r="C672" i="32"/>
  <c r="G672" i="32"/>
  <c r="K672" i="32"/>
  <c r="D672" i="32"/>
  <c r="I672" i="32"/>
  <c r="B672" i="32"/>
  <c r="H672" i="32"/>
  <c r="E672" i="32"/>
  <c r="L672" i="32"/>
  <c r="F672" i="32"/>
  <c r="J672" i="32"/>
  <c r="C668" i="32"/>
  <c r="G668" i="32"/>
  <c r="K668" i="32"/>
  <c r="E668" i="32"/>
  <c r="J668" i="32"/>
  <c r="D668" i="32"/>
  <c r="I668" i="32"/>
  <c r="F668" i="32"/>
  <c r="B668" i="32"/>
  <c r="H668" i="32"/>
  <c r="L668" i="32"/>
  <c r="C664" i="32"/>
  <c r="G664" i="32"/>
  <c r="K664" i="32"/>
  <c r="F664" i="32"/>
  <c r="L664" i="32"/>
  <c r="E664" i="32"/>
  <c r="J664" i="32"/>
  <c r="H664" i="32"/>
  <c r="D664" i="32"/>
  <c r="I664" i="32"/>
  <c r="B664" i="32"/>
  <c r="C660" i="32"/>
  <c r="G660" i="32"/>
  <c r="K660" i="32"/>
  <c r="B660" i="32"/>
  <c r="H660" i="32"/>
  <c r="F660" i="32"/>
  <c r="L660" i="32"/>
  <c r="I660" i="32"/>
  <c r="E660" i="32"/>
  <c r="J660" i="32"/>
  <c r="D660" i="32"/>
  <c r="C656" i="32"/>
  <c r="G656" i="32"/>
  <c r="K656" i="32"/>
  <c r="D656" i="32"/>
  <c r="I656" i="32"/>
  <c r="B656" i="32"/>
  <c r="H656" i="32"/>
  <c r="J656" i="32"/>
  <c r="F656" i="32"/>
  <c r="L656" i="32"/>
  <c r="E656" i="32"/>
  <c r="C652" i="32"/>
  <c r="G652" i="32"/>
  <c r="K652" i="32"/>
  <c r="E652" i="32"/>
  <c r="J652" i="32"/>
  <c r="D652" i="32"/>
  <c r="I652" i="32"/>
  <c r="L652" i="32"/>
  <c r="H652" i="32"/>
  <c r="F652" i="32"/>
  <c r="B652" i="32"/>
  <c r="C648" i="32"/>
  <c r="G648" i="32"/>
  <c r="K648" i="32"/>
  <c r="F648" i="32"/>
  <c r="L648" i="32"/>
  <c r="E648" i="32"/>
  <c r="J648" i="32"/>
  <c r="B648" i="32"/>
  <c r="I648" i="32"/>
  <c r="H648" i="32"/>
  <c r="D648" i="32"/>
  <c r="C644" i="32"/>
  <c r="G644" i="32"/>
  <c r="K644" i="32"/>
  <c r="B644" i="32"/>
  <c r="H644" i="32"/>
  <c r="F644" i="32"/>
  <c r="L644" i="32"/>
  <c r="D644" i="32"/>
  <c r="J644" i="32"/>
  <c r="I644" i="32"/>
  <c r="E644" i="32"/>
  <c r="C640" i="32"/>
  <c r="G640" i="32"/>
  <c r="K640" i="32"/>
  <c r="D640" i="32"/>
  <c r="I640" i="32"/>
  <c r="B640" i="32"/>
  <c r="H640" i="32"/>
  <c r="E640" i="32"/>
  <c r="L640" i="32"/>
  <c r="J640" i="32"/>
  <c r="F640" i="32"/>
  <c r="C636" i="32"/>
  <c r="G636" i="32"/>
  <c r="K636" i="32"/>
  <c r="E636" i="32"/>
  <c r="J636" i="32"/>
  <c r="D636" i="32"/>
  <c r="I636" i="32"/>
  <c r="F636" i="32"/>
  <c r="B636" i="32"/>
  <c r="L636" i="32"/>
  <c r="H636" i="32"/>
  <c r="C632" i="32"/>
  <c r="G632" i="32"/>
  <c r="K632" i="32"/>
  <c r="F632" i="32"/>
  <c r="L632" i="32"/>
  <c r="E632" i="32"/>
  <c r="J632" i="32"/>
  <c r="H632" i="32"/>
  <c r="D632" i="32"/>
  <c r="B632" i="32"/>
  <c r="I632" i="32"/>
  <c r="C628" i="32"/>
  <c r="G628" i="32"/>
  <c r="K628" i="32"/>
  <c r="B628" i="32"/>
  <c r="H628" i="32"/>
  <c r="F628" i="32"/>
  <c r="L628" i="32"/>
  <c r="I628" i="32"/>
  <c r="E628" i="32"/>
  <c r="D628" i="32"/>
  <c r="J628" i="32"/>
  <c r="C624" i="32"/>
  <c r="G624" i="32"/>
  <c r="K624" i="32"/>
  <c r="D624" i="32"/>
  <c r="I624" i="32"/>
  <c r="B624" i="32"/>
  <c r="H624" i="32"/>
  <c r="J624" i="32"/>
  <c r="F624" i="32"/>
  <c r="E624" i="32"/>
  <c r="L624" i="32"/>
  <c r="C620" i="32"/>
  <c r="G620" i="32"/>
  <c r="K620" i="32"/>
  <c r="E620" i="32"/>
  <c r="J620" i="32"/>
  <c r="D620" i="32"/>
  <c r="I620" i="32"/>
  <c r="L620" i="32"/>
  <c r="H620" i="32"/>
  <c r="B620" i="32"/>
  <c r="F620" i="32"/>
  <c r="C616" i="32"/>
  <c r="G616" i="32"/>
  <c r="K616" i="32"/>
  <c r="F616" i="32"/>
  <c r="L616" i="32"/>
  <c r="E616" i="32"/>
  <c r="J616" i="32"/>
  <c r="B616" i="32"/>
  <c r="I616" i="32"/>
  <c r="D616" i="32"/>
  <c r="H616" i="32"/>
  <c r="C612" i="32"/>
  <c r="G612" i="32"/>
  <c r="K612" i="32"/>
  <c r="F612" i="32"/>
  <c r="L612" i="32"/>
  <c r="B612" i="32"/>
  <c r="I612" i="32"/>
  <c r="H612" i="32"/>
  <c r="J612" i="32"/>
  <c r="E612" i="32"/>
  <c r="D612" i="32"/>
  <c r="C608" i="32"/>
  <c r="G608" i="32"/>
  <c r="K608" i="32"/>
  <c r="B608" i="32"/>
  <c r="H608" i="32"/>
  <c r="D608" i="32"/>
  <c r="J608" i="32"/>
  <c r="I608" i="32"/>
  <c r="L608" i="32"/>
  <c r="F608" i="32"/>
  <c r="E608" i="32"/>
  <c r="C604" i="32"/>
  <c r="G604" i="32"/>
  <c r="K604" i="32"/>
  <c r="D604" i="32"/>
  <c r="I604" i="32"/>
  <c r="E604" i="32"/>
  <c r="L604" i="32"/>
  <c r="B604" i="32"/>
  <c r="J604" i="32"/>
  <c r="H604" i="32"/>
  <c r="F604" i="32"/>
  <c r="C600" i="32"/>
  <c r="G600" i="32"/>
  <c r="K600" i="32"/>
  <c r="E600" i="32"/>
  <c r="J600" i="32"/>
  <c r="F600" i="32"/>
  <c r="D600" i="32"/>
  <c r="L600" i="32"/>
  <c r="I600" i="32"/>
  <c r="H600" i="32"/>
  <c r="B600" i="32"/>
  <c r="C596" i="32"/>
  <c r="G596" i="32"/>
  <c r="K596" i="32"/>
  <c r="F596" i="32"/>
  <c r="L596" i="32"/>
  <c r="H596" i="32"/>
  <c r="E596" i="32"/>
  <c r="B596" i="32"/>
  <c r="J596" i="32"/>
  <c r="D596" i="32"/>
  <c r="I596" i="32"/>
  <c r="C592" i="32"/>
  <c r="G592" i="32"/>
  <c r="K592" i="32"/>
  <c r="B592" i="32"/>
  <c r="H592" i="32"/>
  <c r="I592" i="32"/>
  <c r="F592" i="32"/>
  <c r="D592" i="32"/>
  <c r="L592" i="32"/>
  <c r="J592" i="32"/>
  <c r="E592" i="32"/>
  <c r="C588" i="32"/>
  <c r="G588" i="32"/>
  <c r="K588" i="32"/>
  <c r="D588" i="32"/>
  <c r="I588" i="32"/>
  <c r="B588" i="32"/>
  <c r="J588" i="32"/>
  <c r="H588" i="32"/>
  <c r="E588" i="32"/>
  <c r="F588" i="32"/>
  <c r="L588" i="32"/>
  <c r="C584" i="32"/>
  <c r="G584" i="32"/>
  <c r="K584" i="32"/>
  <c r="E584" i="32"/>
  <c r="J584" i="32"/>
  <c r="D584" i="32"/>
  <c r="L584" i="32"/>
  <c r="B584" i="32"/>
  <c r="I584" i="32"/>
  <c r="F584" i="32"/>
  <c r="H584" i="32"/>
  <c r="C580" i="32"/>
  <c r="G580" i="32"/>
  <c r="K580" i="32"/>
  <c r="F580" i="32"/>
  <c r="L580" i="32"/>
  <c r="E580" i="32"/>
  <c r="D580" i="32"/>
  <c r="J580" i="32"/>
  <c r="H580" i="32"/>
  <c r="B580" i="32"/>
  <c r="I580" i="32"/>
  <c r="C576" i="32"/>
  <c r="G576" i="32"/>
  <c r="K576" i="32"/>
  <c r="B576" i="32"/>
  <c r="H576" i="32"/>
  <c r="F576" i="32"/>
  <c r="E576" i="32"/>
  <c r="L576" i="32"/>
  <c r="I576" i="32"/>
  <c r="D576" i="32"/>
  <c r="J576" i="32"/>
  <c r="C572" i="32"/>
  <c r="G572" i="32"/>
  <c r="K572" i="32"/>
  <c r="D572" i="32"/>
  <c r="I572" i="32"/>
  <c r="H572" i="32"/>
  <c r="F572" i="32"/>
  <c r="J572" i="32"/>
  <c r="E572" i="32"/>
  <c r="L572" i="32"/>
  <c r="B572" i="32"/>
  <c r="C568" i="32"/>
  <c r="G568" i="32"/>
  <c r="K568" i="32"/>
  <c r="E568" i="32"/>
  <c r="J568" i="32"/>
  <c r="B568" i="32"/>
  <c r="I568" i="32"/>
  <c r="H568" i="32"/>
  <c r="L568" i="32"/>
  <c r="F568" i="32"/>
  <c r="D568" i="32"/>
  <c r="C564" i="32"/>
  <c r="G564" i="32"/>
  <c r="K564" i="32"/>
  <c r="F564" i="32"/>
  <c r="L564" i="32"/>
  <c r="D564" i="32"/>
  <c r="J564" i="32"/>
  <c r="B564" i="32"/>
  <c r="I564" i="32"/>
  <c r="H564" i="32"/>
  <c r="E564" i="32"/>
  <c r="C560" i="32"/>
  <c r="G560" i="32"/>
  <c r="K560" i="32"/>
  <c r="B560" i="32"/>
  <c r="H560" i="32"/>
  <c r="E560" i="32"/>
  <c r="L560" i="32"/>
  <c r="D560" i="32"/>
  <c r="J560" i="32"/>
  <c r="I560" i="32"/>
  <c r="F560" i="32"/>
  <c r="C556" i="32"/>
  <c r="G556" i="32"/>
  <c r="K556" i="32"/>
  <c r="D556" i="32"/>
  <c r="I556" i="32"/>
  <c r="F556" i="32"/>
  <c r="E556" i="32"/>
  <c r="L556" i="32"/>
  <c r="J556" i="32"/>
  <c r="H556" i="32"/>
  <c r="B556" i="32"/>
  <c r="C552" i="32"/>
  <c r="G552" i="32"/>
  <c r="K552" i="32"/>
  <c r="E552" i="32"/>
  <c r="J552" i="32"/>
  <c r="H552" i="32"/>
  <c r="F552" i="32"/>
  <c r="B552" i="32"/>
  <c r="L552" i="32"/>
  <c r="D552" i="32"/>
  <c r="I552" i="32"/>
  <c r="C548" i="32"/>
  <c r="G548" i="32"/>
  <c r="K548" i="32"/>
  <c r="F548" i="32"/>
  <c r="L548" i="32"/>
  <c r="B548" i="32"/>
  <c r="I548" i="32"/>
  <c r="H548" i="32"/>
  <c r="D548" i="32"/>
  <c r="J548" i="32"/>
  <c r="E548" i="32"/>
  <c r="C544" i="32"/>
  <c r="G544" i="32"/>
  <c r="K544" i="32"/>
  <c r="B544" i="32"/>
  <c r="H544" i="32"/>
  <c r="D544" i="32"/>
  <c r="J544" i="32"/>
  <c r="I544" i="32"/>
  <c r="E544" i="32"/>
  <c r="F544" i="32"/>
  <c r="L544" i="32"/>
  <c r="C540" i="32"/>
  <c r="G540" i="32"/>
  <c r="K540" i="32"/>
  <c r="D540" i="32"/>
  <c r="I540" i="32"/>
  <c r="E540" i="32"/>
  <c r="L540" i="32"/>
  <c r="B540" i="32"/>
  <c r="J540" i="32"/>
  <c r="F540" i="32"/>
  <c r="H540" i="32"/>
  <c r="C536" i="32"/>
  <c r="G536" i="32"/>
  <c r="K536" i="32"/>
  <c r="E536" i="32"/>
  <c r="J536" i="32"/>
  <c r="F536" i="32"/>
  <c r="D536" i="32"/>
  <c r="L536" i="32"/>
  <c r="H536" i="32"/>
  <c r="B536" i="32"/>
  <c r="I536" i="32"/>
  <c r="C532" i="32"/>
  <c r="G532" i="32"/>
  <c r="K532" i="32"/>
  <c r="F532" i="32"/>
  <c r="L532" i="32"/>
  <c r="H532" i="32"/>
  <c r="E532" i="32"/>
  <c r="I532" i="32"/>
  <c r="D532" i="32"/>
  <c r="J532" i="32"/>
  <c r="B532" i="32"/>
  <c r="C528" i="32"/>
  <c r="G528" i="32"/>
  <c r="K528" i="32"/>
  <c r="B528" i="32"/>
  <c r="H528" i="32"/>
  <c r="I528" i="32"/>
  <c r="F528" i="32"/>
  <c r="J528" i="32"/>
  <c r="E528" i="32"/>
  <c r="L528" i="32"/>
  <c r="D528" i="32"/>
  <c r="C524" i="32"/>
  <c r="G524" i="32"/>
  <c r="K524" i="32"/>
  <c r="D524" i="32"/>
  <c r="I524" i="32"/>
  <c r="B524" i="32"/>
  <c r="J524" i="32"/>
  <c r="H524" i="32"/>
  <c r="L524" i="32"/>
  <c r="F524" i="32"/>
  <c r="E524" i="32"/>
  <c r="C520" i="32"/>
  <c r="G520" i="32"/>
  <c r="K520" i="32"/>
  <c r="E520" i="32"/>
  <c r="J520" i="32"/>
  <c r="D520" i="32"/>
  <c r="L520" i="32"/>
  <c r="B520" i="32"/>
  <c r="I520" i="32"/>
  <c r="H520" i="32"/>
  <c r="F520" i="32"/>
  <c r="C516" i="32"/>
  <c r="G516" i="32"/>
  <c r="K516" i="32"/>
  <c r="F516" i="32"/>
  <c r="L516" i="32"/>
  <c r="E516" i="32"/>
  <c r="D516" i="32"/>
  <c r="J516" i="32"/>
  <c r="I516" i="32"/>
  <c r="B516" i="32"/>
  <c r="H516" i="32"/>
  <c r="C512" i="32"/>
  <c r="G512" i="32"/>
  <c r="K512" i="32"/>
  <c r="B512" i="32"/>
  <c r="H512" i="32"/>
  <c r="F512" i="32"/>
  <c r="E512" i="32"/>
  <c r="L512" i="32"/>
  <c r="J512" i="32"/>
  <c r="I512" i="32"/>
  <c r="D512" i="32"/>
  <c r="C508" i="32"/>
  <c r="G508" i="32"/>
  <c r="K508" i="32"/>
  <c r="D508" i="32"/>
  <c r="I508" i="32"/>
  <c r="H508" i="32"/>
  <c r="F508" i="32"/>
  <c r="B508" i="32"/>
  <c r="L508" i="32"/>
  <c r="E508" i="32"/>
  <c r="J508" i="32"/>
  <c r="C504" i="32"/>
  <c r="G504" i="32"/>
  <c r="K504" i="32"/>
  <c r="E504" i="32"/>
  <c r="J504" i="32"/>
  <c r="B504" i="32"/>
  <c r="I504" i="32"/>
  <c r="H504" i="32"/>
  <c r="D504" i="32"/>
  <c r="L504" i="32"/>
  <c r="F504" i="32"/>
  <c r="C500" i="32"/>
  <c r="G500" i="32"/>
  <c r="K500" i="32"/>
  <c r="F500" i="32"/>
  <c r="L500" i="32"/>
  <c r="D500" i="32"/>
  <c r="J500" i="32"/>
  <c r="B500" i="32"/>
  <c r="I500" i="32"/>
  <c r="E500" i="32"/>
  <c r="H500" i="32"/>
  <c r="C496" i="32"/>
  <c r="G496" i="32"/>
  <c r="K496" i="32"/>
  <c r="B496" i="32"/>
  <c r="H496" i="32"/>
  <c r="E496" i="32"/>
  <c r="L496" i="32"/>
  <c r="D496" i="32"/>
  <c r="J496" i="32"/>
  <c r="F496" i="32"/>
  <c r="I496" i="32"/>
  <c r="C492" i="32"/>
  <c r="G492" i="32"/>
  <c r="K492" i="32"/>
  <c r="D492" i="32"/>
  <c r="I492" i="32"/>
  <c r="F492" i="32"/>
  <c r="E492" i="32"/>
  <c r="L492" i="32"/>
  <c r="H492" i="32"/>
  <c r="B492" i="32"/>
  <c r="J492" i="32"/>
  <c r="C488" i="32"/>
  <c r="G488" i="32"/>
  <c r="K488" i="32"/>
  <c r="E488" i="32"/>
  <c r="J488" i="32"/>
  <c r="H488" i="32"/>
  <c r="F488" i="32"/>
  <c r="I488" i="32"/>
  <c r="D488" i="32"/>
  <c r="B488" i="32"/>
  <c r="L488" i="32"/>
  <c r="C484" i="32"/>
  <c r="G484" i="32"/>
  <c r="K484" i="32"/>
  <c r="F484" i="32"/>
  <c r="L484" i="32"/>
  <c r="B484" i="32"/>
  <c r="I484" i="32"/>
  <c r="H484" i="32"/>
  <c r="J484" i="32"/>
  <c r="E484" i="32"/>
  <c r="D484" i="32"/>
  <c r="C480" i="32"/>
  <c r="G480" i="32"/>
  <c r="K480" i="32"/>
  <c r="B480" i="32"/>
  <c r="H480" i="32"/>
  <c r="D480" i="32"/>
  <c r="J480" i="32"/>
  <c r="I480" i="32"/>
  <c r="L480" i="32"/>
  <c r="F480" i="32"/>
  <c r="E480" i="32"/>
  <c r="C476" i="32"/>
  <c r="G476" i="32"/>
  <c r="K476" i="32"/>
  <c r="D476" i="32"/>
  <c r="I476" i="32"/>
  <c r="E476" i="32"/>
  <c r="L476" i="32"/>
  <c r="B476" i="32"/>
  <c r="J476" i="32"/>
  <c r="H476" i="32"/>
  <c r="F476" i="32"/>
  <c r="C472" i="32"/>
  <c r="G472" i="32"/>
  <c r="K472" i="32"/>
  <c r="E472" i="32"/>
  <c r="J472" i="32"/>
  <c r="F472" i="32"/>
  <c r="D472" i="32"/>
  <c r="L472" i="32"/>
  <c r="I472" i="32"/>
  <c r="B472" i="32"/>
  <c r="H472" i="32"/>
  <c r="C468" i="32"/>
  <c r="G468" i="32"/>
  <c r="K468" i="32"/>
  <c r="F468" i="32"/>
  <c r="L468" i="32"/>
  <c r="H468" i="32"/>
  <c r="E468" i="32"/>
  <c r="B468" i="32"/>
  <c r="J468" i="32"/>
  <c r="I468" i="32"/>
  <c r="D468" i="32"/>
  <c r="C464" i="32"/>
  <c r="G464" i="32"/>
  <c r="K464" i="32"/>
  <c r="B464" i="32"/>
  <c r="H464" i="32"/>
  <c r="I464" i="32"/>
  <c r="F464" i="32"/>
  <c r="D464" i="32"/>
  <c r="L464" i="32"/>
  <c r="E464" i="32"/>
  <c r="J464" i="32"/>
  <c r="C460" i="32"/>
  <c r="G460" i="32"/>
  <c r="K460" i="32"/>
  <c r="D460" i="32"/>
  <c r="I460" i="32"/>
  <c r="B460" i="32"/>
  <c r="J460" i="32"/>
  <c r="H460" i="32"/>
  <c r="E460" i="32"/>
  <c r="L460" i="32"/>
  <c r="F460" i="32"/>
  <c r="C456" i="32"/>
  <c r="G456" i="32"/>
  <c r="K456" i="32"/>
  <c r="E456" i="32"/>
  <c r="J456" i="32"/>
  <c r="D456" i="32"/>
  <c r="L456" i="32"/>
  <c r="B456" i="32"/>
  <c r="I456" i="32"/>
  <c r="F456" i="32"/>
  <c r="H456" i="32"/>
  <c r="C452" i="32"/>
  <c r="G452" i="32"/>
  <c r="K452" i="32"/>
  <c r="F452" i="32"/>
  <c r="L452" i="32"/>
  <c r="E452" i="32"/>
  <c r="D452" i="32"/>
  <c r="J452" i="32"/>
  <c r="H452" i="32"/>
  <c r="B452" i="32"/>
  <c r="I452" i="32"/>
  <c r="C448" i="32"/>
  <c r="G448" i="32"/>
  <c r="K448" i="32"/>
  <c r="B448" i="32"/>
  <c r="H448" i="32"/>
  <c r="F448" i="32"/>
  <c r="E448" i="32"/>
  <c r="L448" i="32"/>
  <c r="I448" i="32"/>
  <c r="D448" i="32"/>
  <c r="J448" i="32"/>
  <c r="C444" i="32"/>
  <c r="G444" i="32"/>
  <c r="K444" i="32"/>
  <c r="D444" i="32"/>
  <c r="I444" i="32"/>
  <c r="H444" i="32"/>
  <c r="F444" i="32"/>
  <c r="J444" i="32"/>
  <c r="E444" i="32"/>
  <c r="L444" i="32"/>
  <c r="B444" i="32"/>
  <c r="C440" i="32"/>
  <c r="G440" i="32"/>
  <c r="K440" i="32"/>
  <c r="E440" i="32"/>
  <c r="J440" i="32"/>
  <c r="B440" i="32"/>
  <c r="I440" i="32"/>
  <c r="H440" i="32"/>
  <c r="L440" i="32"/>
  <c r="F440" i="32"/>
  <c r="D440" i="32"/>
  <c r="C436" i="32"/>
  <c r="G436" i="32"/>
  <c r="K436" i="32"/>
  <c r="F436" i="32"/>
  <c r="L436" i="32"/>
  <c r="D436" i="32"/>
  <c r="J436" i="32"/>
  <c r="B436" i="32"/>
  <c r="I436" i="32"/>
  <c r="H436" i="32"/>
  <c r="E436" i="32"/>
  <c r="C432" i="32"/>
  <c r="G432" i="32"/>
  <c r="K432" i="32"/>
  <c r="B432" i="32"/>
  <c r="H432" i="32"/>
  <c r="E432" i="32"/>
  <c r="L432" i="32"/>
  <c r="D432" i="32"/>
  <c r="J432" i="32"/>
  <c r="I432" i="32"/>
  <c r="F432" i="32"/>
  <c r="C428" i="32"/>
  <c r="G428" i="32"/>
  <c r="K428" i="32"/>
  <c r="D428" i="32"/>
  <c r="I428" i="32"/>
  <c r="F428" i="32"/>
  <c r="E428" i="32"/>
  <c r="L428" i="32"/>
  <c r="J428" i="32"/>
  <c r="B428" i="32"/>
  <c r="H428" i="32"/>
  <c r="C424" i="32"/>
  <c r="G424" i="32"/>
  <c r="K424" i="32"/>
  <c r="E424" i="32"/>
  <c r="J424" i="32"/>
  <c r="H424" i="32"/>
  <c r="F424" i="32"/>
  <c r="B424" i="32"/>
  <c r="L424" i="32"/>
  <c r="I424" i="32"/>
  <c r="D424" i="32"/>
  <c r="C420" i="32"/>
  <c r="G420" i="32"/>
  <c r="K420" i="32"/>
  <c r="F420" i="32"/>
  <c r="L420" i="32"/>
  <c r="B420" i="32"/>
  <c r="I420" i="32"/>
  <c r="H420" i="32"/>
  <c r="D420" i="32"/>
  <c r="E420" i="32"/>
  <c r="J420" i="32"/>
  <c r="C416" i="32"/>
  <c r="G416" i="32"/>
  <c r="K416" i="32"/>
  <c r="B416" i="32"/>
  <c r="H416" i="32"/>
  <c r="D416" i="32"/>
  <c r="J416" i="32"/>
  <c r="I416" i="32"/>
  <c r="E416" i="32"/>
  <c r="L416" i="32"/>
  <c r="F416" i="32"/>
  <c r="C412" i="32"/>
  <c r="G412" i="32"/>
  <c r="K412" i="32"/>
  <c r="D412" i="32"/>
  <c r="I412" i="32"/>
  <c r="E412" i="32"/>
  <c r="L412" i="32"/>
  <c r="B412" i="32"/>
  <c r="J412" i="32"/>
  <c r="F412" i="32"/>
  <c r="H412" i="32"/>
  <c r="C408" i="32"/>
  <c r="G408" i="32"/>
  <c r="K408" i="32"/>
  <c r="E408" i="32"/>
  <c r="J408" i="32"/>
  <c r="F408" i="32"/>
  <c r="D408" i="32"/>
  <c r="L408" i="32"/>
  <c r="H408" i="32"/>
  <c r="B408" i="32"/>
  <c r="I408" i="32"/>
  <c r="C404" i="32"/>
  <c r="G404" i="32"/>
  <c r="K404" i="32"/>
  <c r="F404" i="32"/>
  <c r="L404" i="32"/>
  <c r="H404" i="32"/>
  <c r="E404" i="32"/>
  <c r="I404" i="32"/>
  <c r="D404" i="32"/>
  <c r="J404" i="32"/>
  <c r="B404" i="32"/>
  <c r="C400" i="32"/>
  <c r="G400" i="32"/>
  <c r="K400" i="32"/>
  <c r="B400" i="32"/>
  <c r="H400" i="32"/>
  <c r="I400" i="32"/>
  <c r="F400" i="32"/>
  <c r="J400" i="32"/>
  <c r="E400" i="32"/>
  <c r="D400" i="32"/>
  <c r="L400" i="32"/>
  <c r="C396" i="32"/>
  <c r="G396" i="32"/>
  <c r="K396" i="32"/>
  <c r="D396" i="32"/>
  <c r="I396" i="32"/>
  <c r="B396" i="32"/>
  <c r="J396" i="32"/>
  <c r="H396" i="32"/>
  <c r="L396" i="32"/>
  <c r="F396" i="32"/>
  <c r="E396" i="32"/>
  <c r="C392" i="32"/>
  <c r="G392" i="32"/>
  <c r="K392" i="32"/>
  <c r="E392" i="32"/>
  <c r="J392" i="32"/>
  <c r="D392" i="32"/>
  <c r="L392" i="32"/>
  <c r="B392" i="32"/>
  <c r="I392" i="32"/>
  <c r="H392" i="32"/>
  <c r="F392" i="32"/>
  <c r="C388" i="32"/>
  <c r="G388" i="32"/>
  <c r="K388" i="32"/>
  <c r="F388" i="32"/>
  <c r="L388" i="32"/>
  <c r="E388" i="32"/>
  <c r="D388" i="32"/>
  <c r="J388" i="32"/>
  <c r="I388" i="32"/>
  <c r="H388" i="32"/>
  <c r="B388" i="32"/>
  <c r="E384" i="32"/>
  <c r="I384" i="32"/>
  <c r="C384" i="32"/>
  <c r="H384" i="32"/>
  <c r="D384" i="32"/>
  <c r="K384" i="32"/>
  <c r="B384" i="32"/>
  <c r="L384" i="32"/>
  <c r="J384" i="32"/>
  <c r="G384" i="32"/>
  <c r="F384" i="32"/>
  <c r="E380" i="32"/>
  <c r="I380" i="32"/>
  <c r="D380" i="32"/>
  <c r="J380" i="32"/>
  <c r="F380" i="32"/>
  <c r="L380" i="32"/>
  <c r="H380" i="32"/>
  <c r="G380" i="32"/>
  <c r="B380" i="32"/>
  <c r="C380" i="32"/>
  <c r="K380" i="32"/>
  <c r="E376" i="32"/>
  <c r="I376" i="32"/>
  <c r="F376" i="32"/>
  <c r="K376" i="32"/>
  <c r="G376" i="32"/>
  <c r="D376" i="32"/>
  <c r="C376" i="32"/>
  <c r="L376" i="32"/>
  <c r="H376" i="32"/>
  <c r="B376" i="32"/>
  <c r="J376" i="32"/>
  <c r="E372" i="32"/>
  <c r="I372" i="32"/>
  <c r="B372" i="32"/>
  <c r="G372" i="32"/>
  <c r="L372" i="32"/>
  <c r="H372" i="32"/>
  <c r="C372" i="32"/>
  <c r="K372" i="32"/>
  <c r="J372" i="32"/>
  <c r="F372" i="32"/>
  <c r="D372" i="32"/>
  <c r="E368" i="32"/>
  <c r="I368" i="32"/>
  <c r="C368" i="32"/>
  <c r="H368" i="32"/>
  <c r="B368" i="32"/>
  <c r="J368" i="32"/>
  <c r="G368" i="32"/>
  <c r="F368" i="32"/>
  <c r="L368" i="32"/>
  <c r="K368" i="32"/>
  <c r="D368" i="32"/>
  <c r="E364" i="32"/>
  <c r="I364" i="32"/>
  <c r="D364" i="32"/>
  <c r="J364" i="32"/>
  <c r="C364" i="32"/>
  <c r="K364" i="32"/>
  <c r="F364" i="32"/>
  <c r="B364" i="32"/>
  <c r="L364" i="32"/>
  <c r="G364" i="32"/>
  <c r="H364" i="32"/>
  <c r="E360" i="32"/>
  <c r="I360" i="32"/>
  <c r="F360" i="32"/>
  <c r="K360" i="32"/>
  <c r="D360" i="32"/>
  <c r="L360" i="32"/>
  <c r="B360" i="32"/>
  <c r="J360" i="32"/>
  <c r="H360" i="32"/>
  <c r="G360" i="32"/>
  <c r="C360" i="32"/>
  <c r="E356" i="32"/>
  <c r="I356" i="32"/>
  <c r="B356" i="32"/>
  <c r="G356" i="32"/>
  <c r="L356" i="32"/>
  <c r="H356" i="32"/>
  <c r="F356" i="32"/>
  <c r="C356" i="32"/>
  <c r="K356" i="32"/>
  <c r="J356" i="32"/>
  <c r="D356" i="32"/>
  <c r="E352" i="32"/>
  <c r="I352" i="32"/>
  <c r="C352" i="32"/>
  <c r="H352" i="32"/>
  <c r="B352" i="32"/>
  <c r="J352" i="32"/>
  <c r="G352" i="32"/>
  <c r="D352" i="32"/>
  <c r="L352" i="32"/>
  <c r="F352" i="32"/>
  <c r="K352" i="32"/>
  <c r="E348" i="32"/>
  <c r="I348" i="32"/>
  <c r="D348" i="32"/>
  <c r="J348" i="32"/>
  <c r="C348" i="32"/>
  <c r="K348" i="32"/>
  <c r="B348" i="32"/>
  <c r="H348" i="32"/>
  <c r="F348" i="32"/>
  <c r="L348" i="32"/>
  <c r="G348" i="32"/>
  <c r="E344" i="32"/>
  <c r="I344" i="32"/>
  <c r="F344" i="32"/>
  <c r="K344" i="32"/>
  <c r="D344" i="32"/>
  <c r="L344" i="32"/>
  <c r="C344" i="32"/>
  <c r="J344" i="32"/>
  <c r="G344" i="32"/>
  <c r="B344" i="32"/>
  <c r="H344" i="32"/>
  <c r="E340" i="32"/>
  <c r="I340" i="32"/>
  <c r="B340" i="32"/>
  <c r="G340" i="32"/>
  <c r="L340" i="32"/>
  <c r="F340" i="32"/>
  <c r="D340" i="32"/>
  <c r="K340" i="32"/>
  <c r="H340" i="32"/>
  <c r="C340" i="32"/>
  <c r="J340" i="32"/>
  <c r="E336" i="32"/>
  <c r="I336" i="32"/>
  <c r="C336" i="32"/>
  <c r="H336" i="32"/>
  <c r="G336" i="32"/>
  <c r="F336" i="32"/>
  <c r="L336" i="32"/>
  <c r="J336" i="32"/>
  <c r="D336" i="32"/>
  <c r="K336" i="32"/>
  <c r="B336" i="32"/>
  <c r="E332" i="32"/>
  <c r="I332" i="32"/>
  <c r="D332" i="32"/>
  <c r="J332" i="32"/>
  <c r="B332" i="32"/>
  <c r="H332" i="32"/>
  <c r="G332" i="32"/>
  <c r="K332" i="32"/>
  <c r="F332" i="32"/>
  <c r="L332" i="32"/>
  <c r="C332" i="32"/>
  <c r="E328" i="32"/>
  <c r="I328" i="32"/>
  <c r="F328" i="32"/>
  <c r="K328" i="32"/>
  <c r="C328" i="32"/>
  <c r="J328" i="32"/>
  <c r="B328" i="32"/>
  <c r="H328" i="32"/>
  <c r="L328" i="32"/>
  <c r="G328" i="32"/>
  <c r="D328" i="32"/>
  <c r="E324" i="32"/>
  <c r="I324" i="32"/>
  <c r="B324" i="32"/>
  <c r="G324" i="32"/>
  <c r="L324" i="32"/>
  <c r="D324" i="32"/>
  <c r="K324" i="32"/>
  <c r="C324" i="32"/>
  <c r="J324" i="32"/>
  <c r="H324" i="32"/>
  <c r="F324" i="32"/>
  <c r="E320" i="32"/>
  <c r="I320" i="32"/>
  <c r="C320" i="32"/>
  <c r="H320" i="32"/>
  <c r="F320" i="32"/>
  <c r="L320" i="32"/>
  <c r="D320" i="32"/>
  <c r="K320" i="32"/>
  <c r="J320" i="32"/>
  <c r="G320" i="32"/>
  <c r="B320" i="32"/>
  <c r="E316" i="32"/>
  <c r="I316" i="32"/>
  <c r="D316" i="32"/>
  <c r="J316" i="32"/>
  <c r="G316" i="32"/>
  <c r="F316" i="32"/>
  <c r="L316" i="32"/>
  <c r="B316" i="32"/>
  <c r="K316" i="32"/>
  <c r="C316" i="32"/>
  <c r="H316" i="32"/>
  <c r="E312" i="32"/>
  <c r="I312" i="32"/>
  <c r="F312" i="32"/>
  <c r="K312" i="32"/>
  <c r="B312" i="32"/>
  <c r="H312" i="32"/>
  <c r="G312" i="32"/>
  <c r="C312" i="32"/>
  <c r="L312" i="32"/>
  <c r="J312" i="32"/>
  <c r="D312" i="32"/>
  <c r="E308" i="32"/>
  <c r="I308" i="32"/>
  <c r="B308" i="32"/>
  <c r="G308" i="32"/>
  <c r="L308" i="32"/>
  <c r="C308" i="32"/>
  <c r="J308" i="32"/>
  <c r="H308" i="32"/>
  <c r="D308" i="32"/>
  <c r="F308" i="32"/>
  <c r="K308" i="32"/>
  <c r="E304" i="32"/>
  <c r="I304" i="32"/>
  <c r="C304" i="32"/>
  <c r="H304" i="32"/>
  <c r="D304" i="32"/>
  <c r="K304" i="32"/>
  <c r="B304" i="32"/>
  <c r="J304" i="32"/>
  <c r="F304" i="32"/>
  <c r="L304" i="32"/>
  <c r="G304" i="32"/>
  <c r="E300" i="32"/>
  <c r="I300" i="32"/>
  <c r="D300" i="32"/>
  <c r="J300" i="32"/>
  <c r="F300" i="32"/>
  <c r="L300" i="32"/>
  <c r="C300" i="32"/>
  <c r="K300" i="32"/>
  <c r="G300" i="32"/>
  <c r="B300" i="32"/>
  <c r="H300" i="32"/>
  <c r="E296" i="32"/>
  <c r="I296" i="32"/>
  <c r="F296" i="32"/>
  <c r="K296" i="32"/>
  <c r="G296" i="32"/>
  <c r="D296" i="32"/>
  <c r="L296" i="32"/>
  <c r="H296" i="32"/>
  <c r="C296" i="32"/>
  <c r="J296" i="32"/>
  <c r="B296" i="32"/>
  <c r="E292" i="32"/>
  <c r="I292" i="32"/>
  <c r="B292" i="32"/>
  <c r="G292" i="32"/>
  <c r="L292" i="32"/>
  <c r="H292" i="32"/>
  <c r="F292" i="32"/>
  <c r="J292" i="32"/>
  <c r="D292" i="32"/>
  <c r="K292" i="32"/>
  <c r="C292" i="32"/>
  <c r="E288" i="32"/>
  <c r="I288" i="32"/>
  <c r="C288" i="32"/>
  <c r="H288" i="32"/>
  <c r="B288" i="32"/>
  <c r="J288" i="32"/>
  <c r="G288" i="32"/>
  <c r="K288" i="32"/>
  <c r="F288" i="32"/>
  <c r="D288" i="32"/>
  <c r="L288" i="32"/>
  <c r="E284" i="32"/>
  <c r="I284" i="32"/>
  <c r="D284" i="32"/>
  <c r="J284" i="32"/>
  <c r="C284" i="32"/>
  <c r="K284" i="32"/>
  <c r="B284" i="32"/>
  <c r="H284" i="32"/>
  <c r="L284" i="32"/>
  <c r="G284" i="32"/>
  <c r="F284" i="32"/>
  <c r="E280" i="32"/>
  <c r="I280" i="32"/>
  <c r="F280" i="32"/>
  <c r="K280" i="32"/>
  <c r="D280" i="32"/>
  <c r="L280" i="32"/>
  <c r="C280" i="32"/>
  <c r="J280" i="32"/>
  <c r="H280" i="32"/>
  <c r="B280" i="32"/>
  <c r="G280" i="32"/>
  <c r="E276" i="32"/>
  <c r="I276" i="32"/>
  <c r="B276" i="32"/>
  <c r="G276" i="32"/>
  <c r="L276" i="32"/>
  <c r="F276" i="32"/>
  <c r="D276" i="32"/>
  <c r="K276" i="32"/>
  <c r="J276" i="32"/>
  <c r="H276" i="32"/>
  <c r="C276" i="32"/>
  <c r="E272" i="32"/>
  <c r="I272" i="32"/>
  <c r="C272" i="32"/>
  <c r="H272" i="32"/>
  <c r="G272" i="32"/>
  <c r="F272" i="32"/>
  <c r="L272" i="32"/>
  <c r="B272" i="32"/>
  <c r="K272" i="32"/>
  <c r="D272" i="32"/>
  <c r="J272" i="32"/>
  <c r="E268" i="32"/>
  <c r="I268" i="32"/>
  <c r="D268" i="32"/>
  <c r="J268" i="32"/>
  <c r="B268" i="32"/>
  <c r="H268" i="32"/>
  <c r="G268" i="32"/>
  <c r="C268" i="32"/>
  <c r="L268" i="32"/>
  <c r="K268" i="32"/>
  <c r="F268" i="32"/>
  <c r="E264" i="32"/>
  <c r="I264" i="32"/>
  <c r="F264" i="32"/>
  <c r="K264" i="32"/>
  <c r="C264" i="32"/>
  <c r="J264" i="32"/>
  <c r="B264" i="32"/>
  <c r="H264" i="32"/>
  <c r="D264" i="32"/>
  <c r="G264" i="32"/>
  <c r="L264" i="32"/>
  <c r="E260" i="32"/>
  <c r="I260" i="32"/>
  <c r="B260" i="32"/>
  <c r="G260" i="32"/>
  <c r="L260" i="32"/>
  <c r="D260" i="32"/>
  <c r="K260" i="32"/>
  <c r="C260" i="32"/>
  <c r="J260" i="32"/>
  <c r="F260" i="32"/>
  <c r="H260" i="32"/>
  <c r="E256" i="32"/>
  <c r="I256" i="32"/>
  <c r="C256" i="32"/>
  <c r="H256" i="32"/>
  <c r="F256" i="32"/>
  <c r="L256" i="32"/>
  <c r="D256" i="32"/>
  <c r="K256" i="32"/>
  <c r="G256" i="32"/>
  <c r="B256" i="32"/>
  <c r="J256" i="32"/>
  <c r="E252" i="32"/>
  <c r="I252" i="32"/>
  <c r="D252" i="32"/>
  <c r="J252" i="32"/>
  <c r="G252" i="32"/>
  <c r="F252" i="32"/>
  <c r="L252" i="32"/>
  <c r="H252" i="32"/>
  <c r="C252" i="32"/>
  <c r="B252" i="32"/>
  <c r="K252" i="32"/>
  <c r="E248" i="32"/>
  <c r="I248" i="32"/>
  <c r="F248" i="32"/>
  <c r="K248" i="32"/>
  <c r="B248" i="32"/>
  <c r="H248" i="32"/>
  <c r="G248" i="32"/>
  <c r="J248" i="32"/>
  <c r="D248" i="32"/>
  <c r="L248" i="32"/>
  <c r="C248" i="32"/>
  <c r="E244" i="32"/>
  <c r="I244" i="32"/>
  <c r="B244" i="32"/>
  <c r="G244" i="32"/>
  <c r="L244" i="32"/>
  <c r="C244" i="32"/>
  <c r="J244" i="32"/>
  <c r="H244" i="32"/>
  <c r="K244" i="32"/>
  <c r="F244" i="32"/>
  <c r="D244" i="32"/>
  <c r="E240" i="32"/>
  <c r="I240" i="32"/>
  <c r="C240" i="32"/>
  <c r="H240" i="32"/>
  <c r="D240" i="32"/>
  <c r="K240" i="32"/>
  <c r="B240" i="32"/>
  <c r="J240" i="32"/>
  <c r="L240" i="32"/>
  <c r="G240" i="32"/>
  <c r="F240" i="32"/>
  <c r="E236" i="32"/>
  <c r="I236" i="32"/>
  <c r="D236" i="32"/>
  <c r="J236" i="32"/>
  <c r="F236" i="32"/>
  <c r="L236" i="32"/>
  <c r="C236" i="32"/>
  <c r="K236" i="32"/>
  <c r="H236" i="32"/>
  <c r="B236" i="32"/>
  <c r="G236" i="32"/>
  <c r="E232" i="32"/>
  <c r="I232" i="32"/>
  <c r="F232" i="32"/>
  <c r="K232" i="32"/>
  <c r="G232" i="32"/>
  <c r="D232" i="32"/>
  <c r="L232" i="32"/>
  <c r="B232" i="32"/>
  <c r="J232" i="32"/>
  <c r="H232" i="32"/>
  <c r="C232" i="32"/>
  <c r="E228" i="32"/>
  <c r="I228" i="32"/>
  <c r="B228" i="32"/>
  <c r="G228" i="32"/>
  <c r="L228" i="32"/>
  <c r="H228" i="32"/>
  <c r="F228" i="32"/>
  <c r="C228" i="32"/>
  <c r="K228" i="32"/>
  <c r="D228" i="32"/>
  <c r="J228" i="32"/>
  <c r="E224" i="32"/>
  <c r="I224" i="32"/>
  <c r="C224" i="32"/>
  <c r="H224" i="32"/>
  <c r="B224" i="32"/>
  <c r="J224" i="32"/>
  <c r="G224" i="32"/>
  <c r="D224" i="32"/>
  <c r="L224" i="32"/>
  <c r="K224" i="32"/>
  <c r="F224" i="32"/>
  <c r="E220" i="32"/>
  <c r="I220" i="32"/>
  <c r="D220" i="32"/>
  <c r="J220" i="32"/>
  <c r="C220" i="32"/>
  <c r="K220" i="32"/>
  <c r="B220" i="32"/>
  <c r="H220" i="32"/>
  <c r="F220" i="32"/>
  <c r="G220" i="32"/>
  <c r="L220" i="32"/>
  <c r="E216" i="32"/>
  <c r="I216" i="32"/>
  <c r="F216" i="32"/>
  <c r="K216" i="32"/>
  <c r="D216" i="32"/>
  <c r="L216" i="32"/>
  <c r="C216" i="32"/>
  <c r="J216" i="32"/>
  <c r="G216" i="32"/>
  <c r="B216" i="32"/>
  <c r="H216" i="32"/>
  <c r="B212" i="32"/>
  <c r="F212" i="32"/>
  <c r="D212" i="32"/>
  <c r="I212" i="32"/>
  <c r="G212" i="32"/>
  <c r="L212" i="32"/>
  <c r="E212" i="32"/>
  <c r="C212" i="32"/>
  <c r="K212" i="32"/>
  <c r="H212" i="32"/>
  <c r="J212" i="32"/>
  <c r="B208" i="32"/>
  <c r="F208" i="32"/>
  <c r="J208" i="32"/>
  <c r="E208" i="32"/>
  <c r="K208" i="32"/>
  <c r="H208" i="32"/>
  <c r="C208" i="32"/>
  <c r="L208" i="32"/>
  <c r="I208" i="32"/>
  <c r="G208" i="32"/>
  <c r="D208" i="32"/>
  <c r="B204" i="32"/>
  <c r="F204" i="32"/>
  <c r="J204" i="32"/>
  <c r="G204" i="32"/>
  <c r="L204" i="32"/>
  <c r="C204" i="32"/>
  <c r="I204" i="32"/>
  <c r="H204" i="32"/>
  <c r="E204" i="32"/>
  <c r="K204" i="32"/>
  <c r="D204" i="32"/>
  <c r="B200" i="32"/>
  <c r="F200" i="32"/>
  <c r="J200" i="32"/>
  <c r="C200" i="32"/>
  <c r="H200" i="32"/>
  <c r="D200" i="32"/>
  <c r="K200" i="32"/>
  <c r="E200" i="32"/>
  <c r="L200" i="32"/>
  <c r="G200" i="32"/>
  <c r="I200" i="32"/>
  <c r="B196" i="32"/>
  <c r="F196" i="32"/>
  <c r="J196" i="32"/>
  <c r="D196" i="32"/>
  <c r="I196" i="32"/>
  <c r="E196" i="32"/>
  <c r="L196" i="32"/>
  <c r="K196" i="32"/>
  <c r="H196" i="32"/>
  <c r="G196" i="32"/>
  <c r="C196" i="32"/>
  <c r="B192" i="32"/>
  <c r="F192" i="32"/>
  <c r="J192" i="32"/>
  <c r="E192" i="32"/>
  <c r="K192" i="32"/>
  <c r="G192" i="32"/>
  <c r="H192" i="32"/>
  <c r="D192" i="32"/>
  <c r="L192" i="32"/>
  <c r="C192" i="32"/>
  <c r="I192" i="32"/>
  <c r="B188" i="32"/>
  <c r="F188" i="32"/>
  <c r="J188" i="32"/>
  <c r="G188" i="32"/>
  <c r="L188" i="32"/>
  <c r="H188" i="32"/>
  <c r="D188" i="32"/>
  <c r="C188" i="32"/>
  <c r="K188" i="32"/>
  <c r="E188" i="32"/>
  <c r="I188" i="32"/>
  <c r="B184" i="32"/>
  <c r="F184" i="32"/>
  <c r="J184" i="32"/>
  <c r="C184" i="32"/>
  <c r="H184" i="32"/>
  <c r="I184" i="32"/>
  <c r="K184" i="32"/>
  <c r="G184" i="32"/>
  <c r="L184" i="32"/>
  <c r="E184" i="32"/>
  <c r="D184" i="32"/>
  <c r="B180" i="32"/>
  <c r="F180" i="32"/>
  <c r="J180" i="32"/>
  <c r="D180" i="32"/>
  <c r="I180" i="32"/>
  <c r="C180" i="32"/>
  <c r="K180" i="32"/>
  <c r="G180" i="32"/>
  <c r="E180" i="32"/>
  <c r="L180" i="32"/>
  <c r="H180" i="32"/>
  <c r="B176" i="32"/>
  <c r="F176" i="32"/>
  <c r="J176" i="32"/>
  <c r="E176" i="32"/>
  <c r="K176" i="32"/>
  <c r="D176" i="32"/>
  <c r="L176" i="32"/>
  <c r="C176" i="32"/>
  <c r="I176" i="32"/>
  <c r="G176" i="32"/>
  <c r="H176" i="32"/>
  <c r="B172" i="32"/>
  <c r="F172" i="32"/>
  <c r="J172" i="32"/>
  <c r="G172" i="32"/>
  <c r="L172" i="32"/>
  <c r="E172" i="32"/>
  <c r="I172" i="32"/>
  <c r="H172" i="32"/>
  <c r="K172" i="32"/>
  <c r="D172" i="32"/>
  <c r="C172" i="32"/>
  <c r="B168" i="32"/>
  <c r="F168" i="32"/>
  <c r="J168" i="32"/>
  <c r="C168" i="32"/>
  <c r="H168" i="32"/>
  <c r="G168" i="32"/>
  <c r="E168" i="32"/>
  <c r="D168" i="32"/>
  <c r="L168" i="32"/>
  <c r="K168" i="32"/>
  <c r="I168" i="32"/>
  <c r="B164" i="32"/>
  <c r="F164" i="32"/>
  <c r="J164" i="32"/>
  <c r="D164" i="32"/>
  <c r="I164" i="32"/>
  <c r="H164" i="32"/>
  <c r="C164" i="32"/>
  <c r="L164" i="32"/>
  <c r="K164" i="32"/>
  <c r="E164" i="32"/>
  <c r="G164" i="32"/>
  <c r="C160" i="32"/>
  <c r="B160" i="32"/>
  <c r="F160" i="32"/>
  <c r="J160" i="32"/>
  <c r="E160" i="32"/>
  <c r="K160" i="32"/>
  <c r="I160" i="32"/>
  <c r="H160" i="32"/>
  <c r="G160" i="32"/>
  <c r="L160" i="32"/>
  <c r="D160" i="32"/>
  <c r="C156" i="32"/>
  <c r="G156" i="32"/>
  <c r="K156" i="32"/>
  <c r="B156" i="32"/>
  <c r="F156" i="32"/>
  <c r="J156" i="32"/>
  <c r="I156" i="32"/>
  <c r="D156" i="32"/>
  <c r="L156" i="32"/>
  <c r="H156" i="32"/>
  <c r="E156" i="32"/>
  <c r="C152" i="32"/>
  <c r="G152" i="32"/>
  <c r="K152" i="32"/>
  <c r="B152" i="32"/>
  <c r="F152" i="32"/>
  <c r="J152" i="32"/>
  <c r="E152" i="32"/>
  <c r="D152" i="32"/>
  <c r="L152" i="32"/>
  <c r="I152" i="32"/>
  <c r="H152" i="32"/>
  <c r="C148" i="32"/>
  <c r="G148" i="32"/>
  <c r="K148" i="32"/>
  <c r="B148" i="32"/>
  <c r="F148" i="32"/>
  <c r="J148" i="32"/>
  <c r="I148" i="32"/>
  <c r="E148" i="32"/>
  <c r="L148" i="32"/>
  <c r="D148" i="32"/>
  <c r="H148" i="32"/>
  <c r="C144" i="32"/>
  <c r="G144" i="32"/>
  <c r="K144" i="32"/>
  <c r="B144" i="32"/>
  <c r="F144" i="32"/>
  <c r="J144" i="32"/>
  <c r="E144" i="32"/>
  <c r="H144" i="32"/>
  <c r="L144" i="32"/>
  <c r="I144" i="32"/>
  <c r="D144" i="32"/>
  <c r="C140" i="32"/>
  <c r="G140" i="32"/>
  <c r="K140" i="32"/>
  <c r="B140" i="32"/>
  <c r="F140" i="32"/>
  <c r="J140" i="32"/>
  <c r="I140" i="32"/>
  <c r="H140" i="32"/>
  <c r="D140" i="32"/>
  <c r="E140" i="32"/>
  <c r="L140" i="32"/>
  <c r="C136" i="32"/>
  <c r="G136" i="32"/>
  <c r="K136" i="32"/>
  <c r="B136" i="32"/>
  <c r="F136" i="32"/>
  <c r="J136" i="32"/>
  <c r="E136" i="32"/>
  <c r="I136" i="32"/>
  <c r="D136" i="32"/>
  <c r="L136" i="32"/>
  <c r="H136" i="32"/>
  <c r="C132" i="32"/>
  <c r="G132" i="32"/>
  <c r="K132" i="32"/>
  <c r="B132" i="32"/>
  <c r="F132" i="32"/>
  <c r="J132" i="32"/>
  <c r="I132" i="32"/>
  <c r="L132" i="32"/>
  <c r="E132" i="32"/>
  <c r="D132" i="32"/>
  <c r="H132" i="32"/>
  <c r="C128" i="32"/>
  <c r="G128" i="32"/>
  <c r="K128" i="32"/>
  <c r="B128" i="32"/>
  <c r="F128" i="32"/>
  <c r="J128" i="32"/>
  <c r="E128" i="32"/>
  <c r="L128" i="32"/>
  <c r="H128" i="32"/>
  <c r="D128" i="32"/>
  <c r="I128" i="32"/>
  <c r="C124" i="32"/>
  <c r="G124" i="32"/>
  <c r="K124" i="32"/>
  <c r="B124" i="32"/>
  <c r="F124" i="32"/>
  <c r="J124" i="32"/>
  <c r="I124" i="32"/>
  <c r="D124" i="32"/>
  <c r="H124" i="32"/>
  <c r="E124" i="32"/>
  <c r="L124" i="32"/>
  <c r="C120" i="32"/>
  <c r="G120" i="32"/>
  <c r="K120" i="32"/>
  <c r="B120" i="32"/>
  <c r="F120" i="32"/>
  <c r="J120" i="32"/>
  <c r="E120" i="32"/>
  <c r="D120" i="32"/>
  <c r="I120" i="32"/>
  <c r="H120" i="32"/>
  <c r="L120" i="32"/>
  <c r="E116" i="32"/>
  <c r="I116" i="32"/>
  <c r="D116" i="32"/>
  <c r="H116" i="32"/>
  <c r="L116" i="32"/>
  <c r="F116" i="32"/>
  <c r="C116" i="32"/>
  <c r="K116" i="32"/>
  <c r="J116" i="32"/>
  <c r="G116" i="32"/>
  <c r="B116" i="32"/>
  <c r="E112" i="32"/>
  <c r="I112" i="32"/>
  <c r="D112" i="32"/>
  <c r="H112" i="32"/>
  <c r="L112" i="32"/>
  <c r="B112" i="32"/>
  <c r="J112" i="32"/>
  <c r="G112" i="32"/>
  <c r="F112" i="32"/>
  <c r="K112" i="32"/>
  <c r="C112" i="32"/>
  <c r="J5015" i="32"/>
  <c r="F5015" i="32"/>
  <c r="B5015" i="32"/>
  <c r="I5014" i="32"/>
  <c r="E5014" i="32"/>
  <c r="L5013" i="32"/>
  <c r="H5013" i="32"/>
  <c r="D5013" i="32"/>
  <c r="K5012" i="32"/>
  <c r="G5012" i="32"/>
  <c r="C5012" i="32"/>
  <c r="J5011" i="32"/>
  <c r="F5011" i="32"/>
  <c r="B5011" i="32"/>
  <c r="I5010" i="32"/>
  <c r="E5010" i="32"/>
  <c r="L5009" i="32"/>
  <c r="H5009" i="32"/>
  <c r="D5009" i="32"/>
  <c r="K5008" i="32"/>
  <c r="G5008" i="32"/>
  <c r="C5008" i="32"/>
  <c r="J5007" i="32"/>
  <c r="F5007" i="32"/>
  <c r="B5007" i="32"/>
  <c r="I5006" i="32"/>
  <c r="E5006" i="32"/>
  <c r="L5005" i="32"/>
  <c r="H5005" i="32"/>
  <c r="D5005" i="32"/>
  <c r="K5004" i="32"/>
  <c r="G5004" i="32"/>
  <c r="C5004" i="32"/>
  <c r="J5003" i="32"/>
  <c r="F5003" i="32"/>
  <c r="B5003" i="32"/>
  <c r="I5002" i="32"/>
  <c r="E5002" i="32"/>
  <c r="L5001" i="32"/>
  <c r="H5001" i="32"/>
  <c r="D5001" i="32"/>
  <c r="K5000" i="32"/>
  <c r="G5000" i="32"/>
  <c r="C5000" i="32"/>
  <c r="J4999" i="32"/>
  <c r="F4999" i="32"/>
  <c r="B4999" i="32"/>
  <c r="I4998" i="32"/>
  <c r="E4998" i="32"/>
  <c r="L4997" i="32"/>
  <c r="H4997" i="32"/>
  <c r="D4997" i="32"/>
  <c r="K4996" i="32"/>
  <c r="G4996" i="32"/>
  <c r="C4996" i="32"/>
  <c r="J4995" i="32"/>
  <c r="F4995" i="32"/>
  <c r="B4995" i="32"/>
  <c r="I4994" i="32"/>
  <c r="E4994" i="32"/>
  <c r="L4993" i="32"/>
  <c r="H4993" i="32"/>
  <c r="D4993" i="32"/>
  <c r="K4992" i="32"/>
  <c r="G4992" i="32"/>
  <c r="C4992" i="32"/>
  <c r="J4991" i="32"/>
  <c r="F4991" i="32"/>
  <c r="B4991" i="32"/>
  <c r="I4990" i="32"/>
  <c r="E4990" i="32"/>
  <c r="L4989" i="32"/>
  <c r="H4989" i="32"/>
  <c r="D4989" i="32"/>
  <c r="K4988" i="32"/>
  <c r="G4988" i="32"/>
  <c r="C4988" i="32"/>
  <c r="J4987" i="32"/>
  <c r="F4987" i="32"/>
  <c r="B4987" i="32"/>
  <c r="I4986" i="32"/>
  <c r="E4986" i="32"/>
  <c r="L4985" i="32"/>
  <c r="H4985" i="32"/>
  <c r="D4985" i="32"/>
  <c r="K4984" i="32"/>
  <c r="G4984" i="32"/>
  <c r="C4984" i="32"/>
  <c r="J4983" i="32"/>
  <c r="F4983" i="32"/>
  <c r="B4983" i="32"/>
  <c r="I4982" i="32"/>
  <c r="E4982" i="32"/>
  <c r="L4981" i="32"/>
  <c r="H4981" i="32"/>
  <c r="D4981" i="32"/>
  <c r="K4980" i="32"/>
  <c r="G4980" i="32"/>
  <c r="C4980" i="32"/>
  <c r="J4979" i="32"/>
  <c r="F4979" i="32"/>
  <c r="B4979" i="32"/>
  <c r="I4978" i="32"/>
  <c r="E4978" i="32"/>
  <c r="L4977" i="32"/>
  <c r="H4977" i="32"/>
  <c r="D4977" i="32"/>
  <c r="K4976" i="32"/>
  <c r="G4976" i="32"/>
  <c r="C4976" i="32"/>
  <c r="J4975" i="32"/>
  <c r="F4975" i="32"/>
  <c r="B4975" i="32"/>
  <c r="I4974" i="32"/>
  <c r="E4974" i="32"/>
  <c r="L4973" i="32"/>
  <c r="H4973" i="32"/>
  <c r="D4973" i="32"/>
  <c r="K4972" i="32"/>
  <c r="G4972" i="32"/>
  <c r="C4972" i="32"/>
  <c r="J4971" i="32"/>
  <c r="F4971" i="32"/>
  <c r="B4971" i="32"/>
  <c r="I4970" i="32"/>
  <c r="E4970" i="32"/>
  <c r="L4969" i="32"/>
  <c r="H4969" i="32"/>
  <c r="D4969" i="32"/>
  <c r="K4968" i="32"/>
  <c r="G4968" i="32"/>
  <c r="C4968" i="32"/>
  <c r="J4967" i="32"/>
  <c r="F4967" i="32"/>
  <c r="B4967" i="32"/>
  <c r="I4966" i="32"/>
  <c r="E4966" i="32"/>
  <c r="L4965" i="32"/>
  <c r="H4965" i="32"/>
  <c r="D4965" i="32"/>
  <c r="K4964" i="32"/>
  <c r="G4964" i="32"/>
  <c r="C4964" i="32"/>
  <c r="J4963" i="32"/>
  <c r="F4963" i="32"/>
  <c r="B4963" i="32"/>
  <c r="I4962" i="32"/>
  <c r="E4962" i="32"/>
  <c r="L4961" i="32"/>
  <c r="H4961" i="32"/>
  <c r="D4961" i="32"/>
  <c r="K4960" i="32"/>
  <c r="G4960" i="32"/>
  <c r="C4960" i="32"/>
  <c r="J4959" i="32"/>
  <c r="F4959" i="32"/>
  <c r="B4959" i="32"/>
  <c r="I4958" i="32"/>
  <c r="E4958" i="32"/>
  <c r="L4957" i="32"/>
  <c r="H4957" i="32"/>
  <c r="D4957" i="32"/>
  <c r="K4956" i="32"/>
  <c r="G4956" i="32"/>
  <c r="C4956" i="32"/>
  <c r="J4955" i="32"/>
  <c r="F4955" i="32"/>
  <c r="B4955" i="32"/>
  <c r="I4954" i="32"/>
  <c r="E4954" i="32"/>
  <c r="L4953" i="32"/>
  <c r="H4953" i="32"/>
  <c r="D4953" i="32"/>
  <c r="K4952" i="32"/>
  <c r="G4952" i="32"/>
  <c r="C4952" i="32"/>
  <c r="J4951" i="32"/>
  <c r="F4951" i="32"/>
  <c r="B4951" i="32"/>
  <c r="I4950" i="32"/>
  <c r="E4950" i="32"/>
  <c r="L4949" i="32"/>
  <c r="H4949" i="32"/>
  <c r="D4949" i="32"/>
  <c r="K4948" i="32"/>
  <c r="G4948" i="32"/>
  <c r="C4948" i="32"/>
  <c r="J4947" i="32"/>
  <c r="F4947" i="32"/>
  <c r="B4947" i="32"/>
  <c r="I4946" i="32"/>
  <c r="E4946" i="32"/>
  <c r="L4945" i="32"/>
  <c r="H4945" i="32"/>
  <c r="D4945" i="32"/>
  <c r="K4944" i="32"/>
  <c r="G4944" i="32"/>
  <c r="C4944" i="32"/>
  <c r="J4943" i="32"/>
  <c r="F4943" i="32"/>
  <c r="B4943" i="32"/>
  <c r="I4942" i="32"/>
  <c r="E4942" i="32"/>
  <c r="L4941" i="32"/>
  <c r="H4941" i="32"/>
  <c r="D4941" i="32"/>
  <c r="K4940" i="32"/>
  <c r="G4940" i="32"/>
  <c r="C4940" i="32"/>
  <c r="J4939" i="32"/>
  <c r="F4939" i="32"/>
  <c r="B4939" i="32"/>
  <c r="I4938" i="32"/>
  <c r="E4938" i="32"/>
  <c r="L4937" i="32"/>
  <c r="H4937" i="32"/>
  <c r="D4937" i="32"/>
  <c r="K4936" i="32"/>
  <c r="G4936" i="32"/>
  <c r="C4936" i="32"/>
  <c r="J4935" i="32"/>
  <c r="F4935" i="32"/>
  <c r="B4935" i="32"/>
  <c r="I4934" i="32"/>
  <c r="E4934" i="32"/>
  <c r="L4933" i="32"/>
  <c r="H4933" i="32"/>
  <c r="D4933" i="32"/>
  <c r="K4932" i="32"/>
  <c r="G4932" i="32"/>
  <c r="C4932" i="32"/>
  <c r="J4931" i="32"/>
  <c r="F4931" i="32"/>
  <c r="B4931" i="32"/>
  <c r="I4930" i="32"/>
  <c r="E4930" i="32"/>
  <c r="L4929" i="32"/>
  <c r="H4929" i="32"/>
  <c r="D4929" i="32"/>
  <c r="K4928" i="32"/>
  <c r="G4928" i="32"/>
  <c r="C4928" i="32"/>
  <c r="J4927" i="32"/>
  <c r="F4927" i="32"/>
  <c r="B4927" i="32"/>
  <c r="I4926" i="32"/>
  <c r="E4926" i="32"/>
  <c r="L4925" i="32"/>
  <c r="H4925" i="32"/>
  <c r="D4925" i="32"/>
  <c r="K4924" i="32"/>
  <c r="G4924" i="32"/>
  <c r="C4924" i="32"/>
  <c r="J4923" i="32"/>
  <c r="F4923" i="32"/>
  <c r="B4923" i="32"/>
  <c r="I4922" i="32"/>
  <c r="E4922" i="32"/>
  <c r="L4921" i="32"/>
  <c r="H4921" i="32"/>
  <c r="D4921" i="32"/>
  <c r="K4920" i="32"/>
  <c r="G4920" i="32"/>
  <c r="C4920" i="32"/>
  <c r="J4919" i="32"/>
  <c r="F4919" i="32"/>
  <c r="B4919" i="32"/>
  <c r="I4918" i="32"/>
  <c r="E4918" i="32"/>
  <c r="L4917" i="32"/>
  <c r="H4917" i="32"/>
  <c r="D4917" i="32"/>
  <c r="K4916" i="32"/>
  <c r="G4916" i="32"/>
  <c r="C4916" i="32"/>
  <c r="J4915" i="32"/>
  <c r="F4915" i="32"/>
  <c r="B4915" i="32"/>
  <c r="I4914" i="32"/>
  <c r="E4914" i="32"/>
  <c r="L4913" i="32"/>
  <c r="H4913" i="32"/>
  <c r="D4913" i="32"/>
  <c r="K4912" i="32"/>
  <c r="G4912" i="32"/>
  <c r="C4912" i="32"/>
  <c r="J4911" i="32"/>
  <c r="F4911" i="32"/>
  <c r="B4911" i="32"/>
  <c r="I4910" i="32"/>
  <c r="E4910" i="32"/>
  <c r="L4909" i="32"/>
  <c r="H4909" i="32"/>
  <c r="D4909" i="32"/>
  <c r="K4908" i="32"/>
  <c r="G4908" i="32"/>
  <c r="C4908" i="32"/>
  <c r="J4907" i="32"/>
  <c r="F4907" i="32"/>
  <c r="B4907" i="32"/>
  <c r="I4906" i="32"/>
  <c r="E4906" i="32"/>
  <c r="L4905" i="32"/>
  <c r="H4905" i="32"/>
  <c r="D4905" i="32"/>
  <c r="K4904" i="32"/>
  <c r="G4904" i="32"/>
  <c r="C4904" i="32"/>
  <c r="J4903" i="32"/>
  <c r="F4903" i="32"/>
  <c r="B4903" i="32"/>
  <c r="I4902" i="32"/>
  <c r="E4902" i="32"/>
  <c r="L4901" i="32"/>
  <c r="H4901" i="32"/>
  <c r="D4901" i="32"/>
  <c r="K4900" i="32"/>
  <c r="G4900" i="32"/>
  <c r="C4900" i="32"/>
  <c r="J4899" i="32"/>
  <c r="F4899" i="32"/>
  <c r="B4899" i="32"/>
  <c r="I4898" i="32"/>
  <c r="E4898" i="32"/>
  <c r="L4897" i="32"/>
  <c r="H4897" i="32"/>
  <c r="D4897" i="32"/>
  <c r="K4896" i="32"/>
  <c r="G4896" i="32"/>
  <c r="C4896" i="32"/>
  <c r="J4895" i="32"/>
  <c r="F4895" i="32"/>
  <c r="B4895" i="32"/>
  <c r="I4894" i="32"/>
  <c r="E4894" i="32"/>
  <c r="L4893" i="32"/>
  <c r="H4893" i="32"/>
  <c r="D4893" i="32"/>
  <c r="K4892" i="32"/>
  <c r="G4892" i="32"/>
  <c r="C4892" i="32"/>
  <c r="J4891" i="32"/>
  <c r="F4891" i="32"/>
  <c r="B4891" i="32"/>
  <c r="I4890" i="32"/>
  <c r="E4890" i="32"/>
  <c r="L4889" i="32"/>
  <c r="H4889" i="32"/>
  <c r="D4889" i="32"/>
  <c r="K4888" i="32"/>
  <c r="G4888" i="32"/>
  <c r="C4888" i="32"/>
  <c r="J4887" i="32"/>
  <c r="F4887" i="32"/>
  <c r="B4887" i="32"/>
  <c r="I4886" i="32"/>
  <c r="E4886" i="32"/>
  <c r="L4885" i="32"/>
  <c r="H4885" i="32"/>
  <c r="D4885" i="32"/>
  <c r="K4884" i="32"/>
  <c r="G4884" i="32"/>
  <c r="C4884" i="32"/>
  <c r="J4883" i="32"/>
  <c r="F4883" i="32"/>
  <c r="B4883" i="32"/>
  <c r="I4882" i="32"/>
  <c r="E4882" i="32"/>
  <c r="L4881" i="32"/>
  <c r="H4881" i="32"/>
  <c r="D4881" i="32"/>
  <c r="K4880" i="32"/>
  <c r="G4880" i="32"/>
  <c r="C4880" i="32"/>
  <c r="J4879" i="32"/>
  <c r="F4879" i="32"/>
  <c r="B4879" i="32"/>
  <c r="I4878" i="32"/>
  <c r="E4878" i="32"/>
  <c r="L4877" i="32"/>
  <c r="H4877" i="32"/>
  <c r="D4877" i="32"/>
  <c r="K4876" i="32"/>
  <c r="G4876" i="32"/>
  <c r="C4876" i="32"/>
  <c r="J4875" i="32"/>
  <c r="F4875" i="32"/>
  <c r="B4875" i="32"/>
  <c r="I4874" i="32"/>
  <c r="E4874" i="32"/>
  <c r="L4873" i="32"/>
  <c r="H4873" i="32"/>
  <c r="D4873" i="32"/>
  <c r="K4872" i="32"/>
  <c r="G4872" i="32"/>
  <c r="C4872" i="32"/>
  <c r="J4871" i="32"/>
  <c r="F4871" i="32"/>
  <c r="B4871" i="32"/>
  <c r="I4870" i="32"/>
  <c r="E4870" i="32"/>
  <c r="L4869" i="32"/>
  <c r="H4869" i="32"/>
  <c r="D4869" i="32"/>
  <c r="K4868" i="32"/>
  <c r="G4868" i="32"/>
  <c r="C4868" i="32"/>
  <c r="J4867" i="32"/>
  <c r="F4867" i="32"/>
  <c r="B4867" i="32"/>
  <c r="I4866" i="32"/>
  <c r="E4866" i="32"/>
  <c r="L4865" i="32"/>
  <c r="H4865" i="32"/>
  <c r="D4865" i="32"/>
  <c r="K4864" i="32"/>
  <c r="G4864" i="32"/>
  <c r="C4864" i="32"/>
  <c r="J4863" i="32"/>
  <c r="F4863" i="32"/>
  <c r="B4863" i="32"/>
  <c r="I4862" i="32"/>
  <c r="E4862" i="32"/>
  <c r="L4861" i="32"/>
  <c r="H4861" i="32"/>
  <c r="D4861" i="32"/>
  <c r="K4860" i="32"/>
  <c r="G4860" i="32"/>
  <c r="C4860" i="32"/>
  <c r="J4859" i="32"/>
  <c r="F4859" i="32"/>
  <c r="B4859" i="32"/>
  <c r="I4858" i="32"/>
  <c r="E4858" i="32"/>
  <c r="L4857" i="32"/>
  <c r="H4857" i="32"/>
  <c r="D4857" i="32"/>
  <c r="K4856" i="32"/>
  <c r="G4856" i="32"/>
  <c r="C4856" i="32"/>
  <c r="J4855" i="32"/>
  <c r="F4855" i="32"/>
  <c r="B4855" i="32"/>
  <c r="I4854" i="32"/>
  <c r="E4854" i="32"/>
  <c r="L4853" i="32"/>
  <c r="H4853" i="32"/>
  <c r="D4853" i="32"/>
  <c r="K4852" i="32"/>
  <c r="G4852" i="32"/>
  <c r="C4852" i="32"/>
  <c r="J4851" i="32"/>
  <c r="F4851" i="32"/>
  <c r="B4851" i="32"/>
  <c r="I4850" i="32"/>
  <c r="E4850" i="32"/>
  <c r="L4849" i="32"/>
  <c r="H4849" i="32"/>
  <c r="D4849" i="32"/>
  <c r="K4848" i="32"/>
  <c r="G4848" i="32"/>
  <c r="C4848" i="32"/>
  <c r="J4847" i="32"/>
  <c r="F4847" i="32"/>
  <c r="B4847" i="32"/>
  <c r="I4846" i="32"/>
  <c r="E4846" i="32"/>
  <c r="L4845" i="32"/>
  <c r="H4845" i="32"/>
  <c r="D4845" i="32"/>
  <c r="K4844" i="32"/>
  <c r="G4844" i="32"/>
  <c r="C4844" i="32"/>
  <c r="J4843" i="32"/>
  <c r="F4843" i="32"/>
  <c r="B4843" i="32"/>
  <c r="I4842" i="32"/>
  <c r="E4842" i="32"/>
  <c r="L4841" i="32"/>
  <c r="H4841" i="32"/>
  <c r="D4841" i="32"/>
  <c r="K4840" i="32"/>
  <c r="G4840" i="32"/>
  <c r="C4840" i="32"/>
  <c r="J4839" i="32"/>
  <c r="F4839" i="32"/>
  <c r="B4839" i="32"/>
  <c r="I4838" i="32"/>
  <c r="E4838" i="32"/>
  <c r="L4837" i="32"/>
  <c r="H4837" i="32"/>
  <c r="D4837" i="32"/>
  <c r="K4836" i="32"/>
  <c r="G4836" i="32"/>
  <c r="C4836" i="32"/>
  <c r="J4835" i="32"/>
  <c r="F4835" i="32"/>
  <c r="B4835" i="32"/>
  <c r="I4834" i="32"/>
  <c r="E4834" i="32"/>
  <c r="L4833" i="32"/>
  <c r="H4833" i="32"/>
  <c r="D4833" i="32"/>
  <c r="K4832" i="32"/>
  <c r="G4832" i="32"/>
  <c r="C4832" i="32"/>
  <c r="J4831" i="32"/>
  <c r="F4831" i="32"/>
  <c r="B4831" i="32"/>
  <c r="I4830" i="32"/>
  <c r="E4830" i="32"/>
  <c r="L4829" i="32"/>
  <c r="H4829" i="32"/>
  <c r="D4829" i="32"/>
  <c r="K4828" i="32"/>
  <c r="G4828" i="32"/>
  <c r="C4828" i="32"/>
  <c r="J4827" i="32"/>
  <c r="F4827" i="32"/>
  <c r="B4827" i="32"/>
  <c r="I4826" i="32"/>
  <c r="E4826" i="32"/>
  <c r="L4825" i="32"/>
  <c r="H4825" i="32"/>
  <c r="D4825" i="32"/>
  <c r="K4824" i="32"/>
  <c r="G4824" i="32"/>
  <c r="C4824" i="32"/>
  <c r="J4823" i="32"/>
  <c r="F4823" i="32"/>
  <c r="B4823" i="32"/>
  <c r="I4822" i="32"/>
  <c r="E4822" i="32"/>
  <c r="L4821" i="32"/>
  <c r="H4821" i="32"/>
  <c r="D4821" i="32"/>
  <c r="K4820" i="32"/>
  <c r="G4820" i="32"/>
  <c r="C4820" i="32"/>
  <c r="J4819" i="32"/>
  <c r="F4819" i="32"/>
  <c r="B4819" i="32"/>
  <c r="I4818" i="32"/>
  <c r="E4818" i="32"/>
  <c r="L4817" i="32"/>
  <c r="H4817" i="32"/>
  <c r="D4817" i="32"/>
  <c r="K4816" i="32"/>
  <c r="G4816" i="32"/>
  <c r="C4816" i="32"/>
  <c r="J4815" i="32"/>
  <c r="F4815" i="32"/>
  <c r="B4815" i="32"/>
  <c r="I4814" i="32"/>
  <c r="E4814" i="32"/>
  <c r="L4813" i="32"/>
  <c r="H4813" i="32"/>
  <c r="D4813" i="32"/>
  <c r="K4812" i="32"/>
  <c r="G4812" i="32"/>
  <c r="C4812" i="32"/>
  <c r="J4811" i="32"/>
  <c r="F4811" i="32"/>
  <c r="B4811" i="32"/>
  <c r="I4810" i="32"/>
  <c r="E4810" i="32"/>
  <c r="L4809" i="32"/>
  <c r="H4809" i="32"/>
  <c r="D4809" i="32"/>
  <c r="K4808" i="32"/>
  <c r="G4808" i="32"/>
  <c r="C4808" i="32"/>
  <c r="J4807" i="32"/>
  <c r="F4807" i="32"/>
  <c r="B4807" i="32"/>
  <c r="I4806" i="32"/>
  <c r="E4806" i="32"/>
  <c r="L4805" i="32"/>
  <c r="H4805" i="32"/>
  <c r="D4805" i="32"/>
  <c r="K4804" i="32"/>
  <c r="G4804" i="32"/>
  <c r="C4804" i="32"/>
  <c r="J4803" i="32"/>
  <c r="F4803" i="32"/>
  <c r="B4803" i="32"/>
  <c r="I4802" i="32"/>
  <c r="E4802" i="32"/>
  <c r="L4801" i="32"/>
  <c r="H4801" i="32"/>
  <c r="D4801" i="32"/>
  <c r="K4800" i="32"/>
  <c r="G4800" i="32"/>
  <c r="C4800" i="32"/>
  <c r="J4799" i="32"/>
  <c r="F4799" i="32"/>
  <c r="B4799" i="32"/>
  <c r="I4798" i="32"/>
  <c r="E4798" i="32"/>
  <c r="L4797" i="32"/>
  <c r="H4797" i="32"/>
  <c r="D4797" i="32"/>
  <c r="K4796" i="32"/>
  <c r="G4796" i="32"/>
  <c r="C4796" i="32"/>
  <c r="J4795" i="32"/>
  <c r="F4795" i="32"/>
  <c r="B4795" i="32"/>
  <c r="I4794" i="32"/>
  <c r="E4794" i="32"/>
  <c r="L4793" i="32"/>
  <c r="H4793" i="32"/>
  <c r="D4793" i="32"/>
  <c r="K4792" i="32"/>
  <c r="G4792" i="32"/>
  <c r="C4792" i="32"/>
  <c r="J4791" i="32"/>
  <c r="F4791" i="32"/>
  <c r="B4791" i="32"/>
  <c r="I4790" i="32"/>
  <c r="E4790" i="32"/>
  <c r="L4789" i="32"/>
  <c r="G4789" i="32"/>
  <c r="B4789" i="32"/>
  <c r="G4788" i="32"/>
  <c r="B4788" i="32"/>
  <c r="H4787" i="32"/>
  <c r="B4787" i="32"/>
  <c r="H4786" i="32"/>
  <c r="H4785" i="32"/>
  <c r="C4785" i="32"/>
  <c r="I4784" i="32"/>
  <c r="C4784" i="32"/>
  <c r="I4783" i="32"/>
  <c r="I4782" i="32"/>
  <c r="J4781" i="32"/>
  <c r="D4781" i="32"/>
  <c r="J4780" i="32"/>
  <c r="E4780" i="32"/>
  <c r="J4779" i="32"/>
  <c r="E4779" i="32"/>
  <c r="K4778" i="32"/>
  <c r="K4777" i="32"/>
  <c r="F4777" i="32"/>
  <c r="K4776" i="32"/>
  <c r="F4776" i="32"/>
  <c r="L4775" i="32"/>
  <c r="F4775" i="32"/>
  <c r="L4774" i="32"/>
  <c r="L4773" i="32"/>
  <c r="G4773" i="32"/>
  <c r="B4773" i="32"/>
  <c r="G4772" i="32"/>
  <c r="B4772" i="32"/>
  <c r="H4771" i="32"/>
  <c r="H4770" i="32"/>
  <c r="H4769" i="32"/>
  <c r="C4769" i="32"/>
  <c r="I4768" i="32"/>
  <c r="C4768" i="32"/>
  <c r="I4767" i="32"/>
  <c r="D4767" i="32"/>
  <c r="I4766" i="32"/>
  <c r="J4765" i="32"/>
  <c r="D4765" i="32"/>
  <c r="J4764" i="32"/>
  <c r="E4764" i="32"/>
  <c r="J4763" i="32"/>
  <c r="K4762" i="32"/>
  <c r="K4761" i="32"/>
  <c r="F4761" i="32"/>
  <c r="K4760" i="32"/>
  <c r="F4760" i="32"/>
  <c r="L4759" i="32"/>
  <c r="F4759" i="32"/>
  <c r="L4758" i="32"/>
  <c r="L4757" i="32"/>
  <c r="G4757" i="32"/>
  <c r="B4757" i="32"/>
  <c r="G4756" i="32"/>
  <c r="B4756" i="32"/>
  <c r="H4755" i="32"/>
  <c r="B4755" i="32"/>
  <c r="H4754" i="32"/>
  <c r="H4753" i="32"/>
  <c r="C4753" i="32"/>
  <c r="I4752" i="32"/>
  <c r="C4752" i="32"/>
  <c r="I4751" i="32"/>
  <c r="I4750" i="32"/>
  <c r="J4749" i="32"/>
  <c r="D4749" i="32"/>
  <c r="J4748" i="32"/>
  <c r="E4748" i="32"/>
  <c r="J4747" i="32"/>
  <c r="E4747" i="32"/>
  <c r="K4746" i="32"/>
  <c r="K4745" i="32"/>
  <c r="F4745" i="32"/>
  <c r="K4744" i="32"/>
  <c r="F4744" i="32"/>
  <c r="L4743" i="32"/>
  <c r="F4743" i="32"/>
  <c r="L4742" i="32"/>
  <c r="L4741" i="32"/>
  <c r="G4741" i="32"/>
  <c r="B4741" i="32"/>
  <c r="G4740" i="32"/>
  <c r="B4740" i="32"/>
  <c r="H4739" i="32"/>
  <c r="H4738" i="32"/>
  <c r="H4737" i="32"/>
  <c r="C4737" i="32"/>
  <c r="I4736" i="32"/>
  <c r="C4736" i="32"/>
  <c r="I4735" i="32"/>
  <c r="D4735" i="32"/>
  <c r="I4734" i="32"/>
  <c r="J4733" i="32"/>
  <c r="D4733" i="32"/>
  <c r="J4732" i="32"/>
  <c r="E4732" i="32"/>
  <c r="J4731" i="32"/>
  <c r="E4731" i="32"/>
  <c r="K4730" i="32"/>
  <c r="K4729" i="32"/>
  <c r="F4729" i="32"/>
  <c r="K4728" i="32"/>
  <c r="F4728" i="32"/>
  <c r="L4727" i="32"/>
  <c r="L4726" i="32"/>
  <c r="L4725" i="32"/>
  <c r="G4725" i="32"/>
  <c r="B4725" i="32"/>
  <c r="G4724" i="32"/>
  <c r="B4724" i="32"/>
  <c r="H4723" i="32"/>
  <c r="B4723" i="32"/>
  <c r="H4722" i="32"/>
  <c r="H4721" i="32"/>
  <c r="C4721" i="32"/>
  <c r="I4720" i="32"/>
  <c r="C4720" i="32"/>
  <c r="I4719" i="32"/>
  <c r="D4719" i="32"/>
  <c r="I4718" i="32"/>
  <c r="J4717" i="32"/>
  <c r="D4717" i="32"/>
  <c r="J4716" i="32"/>
  <c r="E4716" i="32"/>
  <c r="J4715" i="32"/>
  <c r="K4714" i="32"/>
  <c r="K4713" i="32"/>
  <c r="F4713" i="32"/>
  <c r="K4712" i="32"/>
  <c r="F4712" i="32"/>
  <c r="L4711" i="32"/>
  <c r="F4711" i="32"/>
  <c r="L4710" i="32"/>
  <c r="L4709" i="32"/>
  <c r="G4709" i="32"/>
  <c r="B4709" i="32"/>
  <c r="G4708" i="32"/>
  <c r="B4708" i="32"/>
  <c r="H4707" i="32"/>
  <c r="B4707" i="32"/>
  <c r="H4706" i="32"/>
  <c r="H4705" i="32"/>
  <c r="C4705" i="32"/>
  <c r="I4704" i="32"/>
  <c r="C4704" i="32"/>
  <c r="I4703" i="32"/>
  <c r="I4702" i="32"/>
  <c r="J4701" i="32"/>
  <c r="D4701" i="32"/>
  <c r="J4700" i="32"/>
  <c r="E4700" i="32"/>
  <c r="J4699" i="32"/>
  <c r="E4699" i="32"/>
  <c r="K4698" i="32"/>
  <c r="K4697" i="32"/>
  <c r="F4697" i="32"/>
  <c r="K4696" i="32"/>
  <c r="F4696" i="32"/>
  <c r="J4695" i="32"/>
  <c r="H4693" i="32"/>
  <c r="K4692" i="32"/>
  <c r="C4692" i="32"/>
  <c r="F4691" i="32"/>
  <c r="L4689" i="32"/>
  <c r="D4689" i="32"/>
  <c r="G4688" i="32"/>
  <c r="J4687" i="32"/>
  <c r="B4687" i="32"/>
  <c r="H4685" i="32"/>
  <c r="K4684" i="32"/>
  <c r="C4684" i="32"/>
  <c r="L4681" i="32"/>
  <c r="D4681" i="32"/>
  <c r="G4680" i="32"/>
  <c r="J4679" i="32"/>
  <c r="B4679" i="32"/>
  <c r="H4677" i="32"/>
  <c r="K4676" i="32"/>
  <c r="C4676" i="32"/>
  <c r="L4673" i="32"/>
  <c r="D4673" i="32"/>
  <c r="G4672" i="32"/>
  <c r="J4671" i="32"/>
  <c r="B4671" i="32"/>
  <c r="H4669" i="32"/>
  <c r="K4668" i="32"/>
  <c r="C4668" i="32"/>
  <c r="F4667" i="32"/>
  <c r="L4665" i="32"/>
  <c r="D4665" i="32"/>
  <c r="G4664" i="32"/>
  <c r="J4663" i="32"/>
  <c r="H4661" i="32"/>
  <c r="K4660" i="32"/>
  <c r="C4660" i="32"/>
  <c r="F4659" i="32"/>
  <c r="L4657" i="32"/>
  <c r="D4657" i="32"/>
  <c r="G4656" i="32"/>
  <c r="J4655" i="32"/>
  <c r="H4653" i="32"/>
  <c r="K4652" i="32"/>
  <c r="C4652" i="32"/>
  <c r="F4651" i="32"/>
  <c r="L4649" i="32"/>
  <c r="D4649" i="32"/>
  <c r="G4648" i="32"/>
  <c r="J4647" i="32"/>
  <c r="H4645" i="32"/>
  <c r="K4644" i="32"/>
  <c r="C4644" i="32"/>
  <c r="F4643" i="32"/>
  <c r="L4641" i="32"/>
  <c r="D4641" i="32"/>
  <c r="G4640" i="32"/>
  <c r="J4639" i="32"/>
  <c r="B4639" i="32"/>
  <c r="H4637" i="32"/>
  <c r="K4636" i="32"/>
  <c r="C4636" i="32"/>
  <c r="L4633" i="32"/>
  <c r="D4633" i="32"/>
  <c r="G4632" i="32"/>
  <c r="J4631" i="32"/>
  <c r="B4631" i="32"/>
  <c r="H4629" i="32"/>
  <c r="K4628" i="32"/>
  <c r="C4628" i="32"/>
  <c r="L4625" i="32"/>
  <c r="D4625" i="32"/>
  <c r="G4624" i="32"/>
  <c r="J4623" i="32"/>
  <c r="B4623" i="32"/>
  <c r="H4621" i="32"/>
  <c r="K4620" i="32"/>
  <c r="C4620" i="32"/>
  <c r="L4617" i="32"/>
  <c r="D4617" i="32"/>
  <c r="G4616" i="32"/>
  <c r="J4615" i="32"/>
  <c r="B4615" i="32"/>
  <c r="H4613" i="32"/>
  <c r="K4612" i="32"/>
  <c r="C4612" i="32"/>
  <c r="L4609" i="32"/>
  <c r="D4609" i="32"/>
  <c r="G4608" i="32"/>
  <c r="J4607" i="32"/>
  <c r="B4607" i="32"/>
  <c r="H4605" i="32"/>
  <c r="K4604" i="32"/>
  <c r="C4604" i="32"/>
  <c r="F4603" i="32"/>
  <c r="L4601" i="32"/>
  <c r="D4601" i="32"/>
  <c r="G4600" i="32"/>
  <c r="J4599" i="32"/>
  <c r="H4597" i="32"/>
  <c r="K4596" i="32"/>
  <c r="C4596" i="32"/>
  <c r="F4595" i="32"/>
  <c r="L4593" i="32"/>
  <c r="D4593" i="32"/>
  <c r="G4592" i="32"/>
  <c r="J4591" i="32"/>
  <c r="H4589" i="32"/>
  <c r="K4588" i="32"/>
  <c r="C4588" i="32"/>
  <c r="F4587" i="32"/>
  <c r="L4585" i="32"/>
  <c r="D4585" i="32"/>
  <c r="G4584" i="32"/>
  <c r="J4583" i="32"/>
  <c r="H4581" i="32"/>
  <c r="K4580" i="32"/>
  <c r="C4580" i="32"/>
  <c r="F4579" i="32"/>
  <c r="L4577" i="32"/>
  <c r="D4577" i="32"/>
  <c r="G4576" i="32"/>
  <c r="J4575" i="32"/>
  <c r="B4575" i="32"/>
  <c r="H4573" i="32"/>
  <c r="K4572" i="32"/>
  <c r="C4572" i="32"/>
  <c r="L4569" i="32"/>
  <c r="D4569" i="32"/>
  <c r="G4568" i="32"/>
  <c r="J4567" i="32"/>
  <c r="B4567" i="32"/>
  <c r="H4565" i="32"/>
  <c r="K4564" i="32"/>
  <c r="C4564" i="32"/>
  <c r="L4561" i="32"/>
  <c r="D4561" i="32"/>
  <c r="G4560" i="32"/>
  <c r="J4559" i="32"/>
  <c r="B4559" i="32"/>
  <c r="H4557" i="32"/>
  <c r="K4556" i="32"/>
  <c r="C4556" i="32"/>
  <c r="F4555" i="32"/>
  <c r="L4553" i="32"/>
  <c r="D4553" i="32"/>
  <c r="G4552" i="32"/>
  <c r="J4551" i="32"/>
  <c r="H4549" i="32"/>
  <c r="K4548" i="32"/>
  <c r="C4548" i="32"/>
  <c r="F4547" i="32"/>
  <c r="L4545" i="32"/>
  <c r="D4545" i="32"/>
  <c r="G4544" i="32"/>
  <c r="J4543" i="32"/>
  <c r="H4541" i="32"/>
  <c r="K4540" i="32"/>
  <c r="C4540" i="32"/>
  <c r="F4539" i="32"/>
  <c r="L4537" i="32"/>
  <c r="D4537" i="32"/>
  <c r="G4536" i="32"/>
  <c r="J4535" i="32"/>
  <c r="H4533" i="32"/>
  <c r="K4532" i="32"/>
  <c r="C4532" i="32"/>
  <c r="F4531" i="32"/>
  <c r="L4529" i="32"/>
  <c r="D4529" i="32"/>
  <c r="G4528" i="32"/>
  <c r="J4527" i="32"/>
  <c r="H4525" i="32"/>
  <c r="K4524" i="32"/>
  <c r="C4524" i="32"/>
  <c r="F4523" i="32"/>
  <c r="L4521" i="32"/>
  <c r="D4521" i="32"/>
  <c r="G4520" i="32"/>
  <c r="J4519" i="32"/>
  <c r="B4519" i="32"/>
  <c r="H4517" i="32"/>
  <c r="K4516" i="32"/>
  <c r="C4516" i="32"/>
  <c r="L4513" i="32"/>
  <c r="D4513" i="32"/>
  <c r="G4512" i="32"/>
  <c r="J4511" i="32"/>
  <c r="B4511" i="32"/>
  <c r="H4509" i="32"/>
  <c r="K4508" i="32"/>
  <c r="C4508" i="32"/>
  <c r="L4505" i="32"/>
  <c r="D4505" i="32"/>
  <c r="G4504" i="32"/>
  <c r="J4503" i="32"/>
  <c r="B4503" i="32"/>
  <c r="H4501" i="32"/>
  <c r="K4500" i="32"/>
  <c r="C4500" i="32"/>
  <c r="L4497" i="32"/>
  <c r="D4497" i="32"/>
  <c r="G4496" i="32"/>
  <c r="J4495" i="32"/>
  <c r="B4495" i="32"/>
  <c r="H4493" i="32"/>
  <c r="K4492" i="32"/>
  <c r="C4492" i="32"/>
  <c r="L4489" i="32"/>
  <c r="D4489" i="32"/>
  <c r="G4488" i="32"/>
  <c r="J4487" i="32"/>
  <c r="B4487" i="32"/>
  <c r="H4485" i="32"/>
  <c r="K4484" i="32"/>
  <c r="C4484" i="32"/>
  <c r="L4481" i="32"/>
  <c r="D4481" i="32"/>
  <c r="G4480" i="32"/>
  <c r="J4479" i="32"/>
  <c r="B4479" i="32"/>
  <c r="H4477" i="32"/>
  <c r="K4476" i="32"/>
  <c r="C4476" i="32"/>
  <c r="L4473" i="32"/>
  <c r="D4473" i="32"/>
  <c r="G4472" i="32"/>
  <c r="J4471" i="32"/>
  <c r="B4471" i="32"/>
  <c r="H4469" i="32"/>
  <c r="K4468" i="32"/>
  <c r="C4468" i="32"/>
  <c r="L4465" i="32"/>
  <c r="D4465" i="32"/>
  <c r="G4464" i="32"/>
  <c r="J4463" i="32"/>
  <c r="B4463" i="32"/>
  <c r="H4461" i="32"/>
  <c r="K4460" i="32"/>
  <c r="C4460" i="32"/>
  <c r="L4457" i="32"/>
  <c r="D4457" i="32"/>
  <c r="G4456" i="32"/>
  <c r="J4455" i="32"/>
  <c r="B4455" i="32"/>
  <c r="H4453" i="32"/>
  <c r="K4452" i="32"/>
  <c r="C4452" i="32"/>
  <c r="F4451" i="32"/>
  <c r="L4449" i="32"/>
  <c r="D4449" i="32"/>
  <c r="G4448" i="32"/>
  <c r="J4447" i="32"/>
  <c r="B4447" i="32"/>
  <c r="H4445" i="32"/>
  <c r="K4444" i="32"/>
  <c r="C4444" i="32"/>
  <c r="L4441" i="32"/>
  <c r="D4441" i="32"/>
  <c r="G4440" i="32"/>
  <c r="J4439" i="32"/>
  <c r="B4439" i="32"/>
  <c r="H4437" i="32"/>
  <c r="K4436" i="32"/>
  <c r="C4436" i="32"/>
  <c r="L4433" i="32"/>
  <c r="D4433" i="32"/>
  <c r="G4432" i="32"/>
  <c r="J4431" i="32"/>
  <c r="H4429" i="32"/>
  <c r="K4428" i="32"/>
  <c r="C4428" i="32"/>
  <c r="F4427" i="32"/>
  <c r="L4425" i="32"/>
  <c r="D4425" i="32"/>
  <c r="G4424" i="32"/>
  <c r="J4423" i="32"/>
  <c r="B4423" i="32"/>
  <c r="H4421" i="32"/>
  <c r="K4420" i="32"/>
  <c r="C4420" i="32"/>
  <c r="L4417" i="32"/>
  <c r="D4417" i="32"/>
  <c r="G4416" i="32"/>
  <c r="J4415" i="32"/>
  <c r="B4415" i="32"/>
  <c r="H4413" i="32"/>
  <c r="K4412" i="32"/>
  <c r="C4412" i="32"/>
  <c r="L4409" i="32"/>
  <c r="D4409" i="32"/>
  <c r="G4408" i="32"/>
  <c r="J4407" i="32"/>
  <c r="B4407" i="32"/>
  <c r="H4405" i="32"/>
  <c r="K4404" i="32"/>
  <c r="C4404" i="32"/>
  <c r="L4401" i="32"/>
  <c r="D4401" i="32"/>
  <c r="G4400" i="32"/>
  <c r="J4399" i="32"/>
  <c r="B4399" i="32"/>
  <c r="H4397" i="32"/>
  <c r="K4396" i="32"/>
  <c r="C4396" i="32"/>
  <c r="F4395" i="32"/>
  <c r="L4393" i="32"/>
  <c r="D4393" i="32"/>
  <c r="G4392" i="32"/>
  <c r="J4391" i="32"/>
  <c r="H4389" i="32"/>
  <c r="K4388" i="32"/>
  <c r="C4388" i="32"/>
  <c r="L4385" i="32"/>
  <c r="D4385" i="32"/>
  <c r="G4384" i="32"/>
  <c r="J4383" i="32"/>
  <c r="B4383" i="32"/>
  <c r="H4381" i="32"/>
  <c r="K4380" i="32"/>
  <c r="C4380" i="32"/>
  <c r="F4379" i="32"/>
  <c r="L4377" i="32"/>
  <c r="D4377" i="32"/>
  <c r="G4376" i="32"/>
  <c r="J4375" i="32"/>
  <c r="H4373" i="32"/>
  <c r="K4372" i="32"/>
  <c r="C4372" i="32"/>
  <c r="F4371" i="32"/>
  <c r="L4369" i="32"/>
  <c r="D4369" i="32"/>
  <c r="G4368" i="32"/>
  <c r="J4367" i="32"/>
  <c r="B4367" i="32"/>
  <c r="H4365" i="32"/>
  <c r="K4364" i="32"/>
  <c r="C4364" i="32"/>
  <c r="L4361" i="32"/>
  <c r="D4361" i="32"/>
  <c r="G4360" i="32"/>
  <c r="J4359" i="32"/>
  <c r="B4359" i="32"/>
  <c r="H4357" i="32"/>
  <c r="K4356" i="32"/>
  <c r="C4356" i="32"/>
  <c r="L4353" i="32"/>
  <c r="D4353" i="32"/>
  <c r="G4352" i="32"/>
  <c r="J4351" i="32"/>
  <c r="B4351" i="32"/>
  <c r="H4349" i="32"/>
  <c r="K4348" i="32"/>
  <c r="C4348" i="32"/>
  <c r="F4347" i="32"/>
  <c r="L4345" i="32"/>
  <c r="D4345" i="32"/>
  <c r="G4344" i="32"/>
  <c r="J4343" i="32"/>
  <c r="H4341" i="32"/>
  <c r="K4340" i="32"/>
  <c r="C4340" i="32"/>
  <c r="F4339" i="32"/>
  <c r="L4337" i="32"/>
  <c r="D4337" i="32"/>
  <c r="G4336" i="32"/>
  <c r="J4335" i="32"/>
  <c r="H4333" i="32"/>
  <c r="K4332" i="32"/>
  <c r="C4332" i="32"/>
  <c r="F4331" i="32"/>
  <c r="L4329" i="32"/>
  <c r="D4329" i="32"/>
  <c r="G4328" i="32"/>
  <c r="J4327" i="32"/>
  <c r="H4325" i="32"/>
  <c r="K4324" i="32"/>
  <c r="C4324" i="32"/>
  <c r="F4323" i="32"/>
  <c r="L4321" i="32"/>
  <c r="D4321" i="32"/>
  <c r="G4320" i="32"/>
  <c r="J4319" i="32"/>
  <c r="H4317" i="32"/>
  <c r="K4316" i="32"/>
  <c r="C4316" i="32"/>
  <c r="F4315" i="32"/>
  <c r="L4313" i="32"/>
  <c r="D4313" i="32"/>
  <c r="G4312" i="32"/>
  <c r="J4311" i="32"/>
  <c r="H4309" i="32"/>
  <c r="K4308" i="32"/>
  <c r="C4308" i="32"/>
  <c r="F4307" i="32"/>
  <c r="L4305" i="32"/>
  <c r="D4305" i="32"/>
  <c r="G4304" i="32"/>
  <c r="J4303" i="32"/>
  <c r="B4303" i="32"/>
  <c r="H4301" i="32"/>
  <c r="K4300" i="32"/>
  <c r="C4300" i="32"/>
  <c r="L4297" i="32"/>
  <c r="D4297" i="32"/>
  <c r="G4296" i="32"/>
  <c r="J4295" i="32"/>
  <c r="H4293" i="32"/>
  <c r="K4292" i="32"/>
  <c r="C4292" i="32"/>
  <c r="F4291" i="32"/>
  <c r="L4289" i="32"/>
  <c r="D4289" i="32"/>
  <c r="G4288" i="32"/>
  <c r="J4287" i="32"/>
  <c r="H4285" i="32"/>
  <c r="K4284" i="32"/>
  <c r="C4284" i="32"/>
  <c r="F4283" i="32"/>
  <c r="L4281" i="32"/>
  <c r="D4281" i="32"/>
  <c r="G4280" i="32"/>
  <c r="J4279" i="32"/>
  <c r="H4277" i="32"/>
  <c r="K4276" i="32"/>
  <c r="C4276" i="32"/>
  <c r="F4275" i="32"/>
  <c r="L4273" i="32"/>
  <c r="D4273" i="32"/>
  <c r="G4272" i="32"/>
  <c r="J4271" i="32"/>
  <c r="H4269" i="32"/>
  <c r="K4268" i="32"/>
  <c r="C4268" i="32"/>
  <c r="F4267" i="32"/>
  <c r="L4265" i="32"/>
  <c r="D4265" i="32"/>
  <c r="G4264" i="32"/>
  <c r="J4263" i="32"/>
  <c r="B4263" i="32"/>
  <c r="H4261" i="32"/>
  <c r="K4260" i="32"/>
  <c r="C4260" i="32"/>
  <c r="L4257" i="32"/>
  <c r="D4257" i="32"/>
  <c r="G4256" i="32"/>
  <c r="J4255" i="32"/>
  <c r="H4253" i="32"/>
  <c r="K4252" i="32"/>
  <c r="C4252" i="32"/>
  <c r="F4251" i="32"/>
  <c r="L4249" i="32"/>
  <c r="D4249" i="32"/>
  <c r="G4248" i="32"/>
  <c r="J4247" i="32"/>
  <c r="B4247" i="32"/>
  <c r="H4245" i="32"/>
  <c r="K4244" i="32"/>
  <c r="C4244" i="32"/>
  <c r="L4241" i="32"/>
  <c r="D4241" i="32"/>
  <c r="G4240" i="32"/>
  <c r="J4239" i="32"/>
  <c r="B4239" i="32"/>
  <c r="H4237" i="32"/>
  <c r="K4236" i="32"/>
  <c r="C4236" i="32"/>
  <c r="L4233" i="32"/>
  <c r="D4233" i="32"/>
  <c r="G4232" i="32"/>
  <c r="J4231" i="32"/>
  <c r="B4231" i="32"/>
  <c r="H4229" i="32"/>
  <c r="K4228" i="32"/>
  <c r="C4228" i="32"/>
  <c r="L4225" i="32"/>
  <c r="D4225" i="32"/>
  <c r="G4224" i="32"/>
  <c r="J4223" i="32"/>
  <c r="B4223" i="32"/>
  <c r="H4221" i="32"/>
  <c r="K4220" i="32"/>
  <c r="C4220" i="32"/>
  <c r="F4219" i="32"/>
  <c r="L4217" i="32"/>
  <c r="D4217" i="32"/>
  <c r="G4216" i="32"/>
  <c r="J4215" i="32"/>
  <c r="H4213" i="32"/>
  <c r="K4212" i="32"/>
  <c r="C4212" i="32"/>
  <c r="F4211" i="32"/>
  <c r="L4209" i="32"/>
  <c r="D4209" i="32"/>
  <c r="G4208" i="32"/>
  <c r="J4207" i="32"/>
  <c r="H4205" i="32"/>
  <c r="K4204" i="32"/>
  <c r="C4204" i="32"/>
  <c r="F4203" i="32"/>
  <c r="L4201" i="32"/>
  <c r="D4201" i="32"/>
  <c r="G4200" i="32"/>
  <c r="J4199" i="32"/>
  <c r="H4197" i="32"/>
  <c r="K4196" i="32"/>
  <c r="C4196" i="32"/>
  <c r="L4193" i="32"/>
  <c r="D4193" i="32"/>
  <c r="G4192" i="32"/>
  <c r="J4191" i="32"/>
  <c r="B4191" i="32"/>
  <c r="H4189" i="32"/>
  <c r="K4188" i="32"/>
  <c r="C4188" i="32"/>
  <c r="L4185" i="32"/>
  <c r="D4185" i="32"/>
  <c r="G4184" i="32"/>
  <c r="J4183" i="32"/>
  <c r="B4183" i="32"/>
  <c r="H4181" i="32"/>
  <c r="K4180" i="32"/>
  <c r="C4180" i="32"/>
  <c r="F4179" i="32"/>
  <c r="L4177" i="32"/>
  <c r="D4177" i="32"/>
  <c r="G4176" i="32"/>
  <c r="J4175" i="32"/>
  <c r="H4173" i="32"/>
  <c r="K4172" i="32"/>
  <c r="C4172" i="32"/>
  <c r="L4169" i="32"/>
  <c r="D4169" i="32"/>
  <c r="G4168" i="32"/>
  <c r="J4167" i="32"/>
  <c r="B4167" i="32"/>
  <c r="H4165" i="32"/>
  <c r="K4164" i="32"/>
  <c r="C4164" i="32"/>
  <c r="F4163" i="32"/>
  <c r="L4161" i="32"/>
  <c r="D4161" i="32"/>
  <c r="G4160" i="32"/>
  <c r="J4159" i="32"/>
  <c r="H4157" i="32"/>
  <c r="K4156" i="32"/>
  <c r="C4156" i="32"/>
  <c r="F4155" i="32"/>
  <c r="L4153" i="32"/>
  <c r="D4153" i="32"/>
  <c r="G4152" i="32"/>
  <c r="J4151" i="32"/>
  <c r="B4151" i="32"/>
  <c r="H4149" i="32"/>
  <c r="K4148" i="32"/>
  <c r="C4148" i="32"/>
  <c r="L4145" i="32"/>
  <c r="D4145" i="32"/>
  <c r="G4144" i="32"/>
  <c r="J4143" i="32"/>
  <c r="B4143" i="32"/>
  <c r="H4141" i="32"/>
  <c r="K4140" i="32"/>
  <c r="C4140" i="32"/>
  <c r="L4137" i="32"/>
  <c r="D4137" i="32"/>
  <c r="G4136" i="32"/>
  <c r="J4135" i="32"/>
  <c r="B4135" i="32"/>
  <c r="H4133" i="32"/>
  <c r="K4132" i="32"/>
  <c r="C4132" i="32"/>
  <c r="L4129" i="32"/>
  <c r="D4129" i="32"/>
  <c r="G4128" i="32"/>
  <c r="J4127" i="32"/>
  <c r="B4127" i="32"/>
  <c r="H4125" i="32"/>
  <c r="K4124" i="32"/>
  <c r="C4124" i="32"/>
  <c r="L4121" i="32"/>
  <c r="D4121" i="32"/>
  <c r="G4120" i="32"/>
  <c r="J4119" i="32"/>
  <c r="B4119" i="32"/>
  <c r="H4117" i="32"/>
  <c r="K4116" i="32"/>
  <c r="C4116" i="32"/>
  <c r="L4113" i="32"/>
  <c r="D4113" i="32"/>
  <c r="G4112" i="32"/>
  <c r="J4111" i="32"/>
  <c r="B4111" i="32"/>
  <c r="H4109" i="32"/>
  <c r="K4108" i="32"/>
  <c r="C4108" i="32"/>
  <c r="L4105" i="32"/>
  <c r="D4105" i="32"/>
  <c r="G4104" i="32"/>
  <c r="J4103" i="32"/>
  <c r="B4103" i="32"/>
  <c r="H4101" i="32"/>
  <c r="K4100" i="32"/>
  <c r="C4100" i="32"/>
  <c r="L4097" i="32"/>
  <c r="D4097" i="32"/>
  <c r="G4096" i="32"/>
  <c r="J4095" i="32"/>
  <c r="B4095" i="32"/>
  <c r="H4093" i="32"/>
  <c r="K4092" i="32"/>
  <c r="C4092" i="32"/>
  <c r="L4089" i="32"/>
  <c r="D4089" i="32"/>
  <c r="G4088" i="32"/>
  <c r="J4087" i="32"/>
  <c r="B4087" i="32"/>
  <c r="H4085" i="32"/>
  <c r="K4084" i="32"/>
  <c r="C4084" i="32"/>
  <c r="F4083" i="32"/>
  <c r="L4081" i="32"/>
  <c r="D4081" i="32"/>
  <c r="G4080" i="32"/>
  <c r="J4079" i="32"/>
  <c r="H4077" i="32"/>
  <c r="K4076" i="32"/>
  <c r="C4076" i="32"/>
  <c r="F4075" i="32"/>
  <c r="L4073" i="32"/>
  <c r="D4073" i="32"/>
  <c r="G4072" i="32"/>
  <c r="J4071" i="32"/>
  <c r="B4071" i="32"/>
  <c r="H4069" i="32"/>
  <c r="K4068" i="32"/>
  <c r="C4068" i="32"/>
  <c r="L4065" i="32"/>
  <c r="D4065" i="32"/>
  <c r="G4064" i="32"/>
  <c r="J4063" i="32"/>
  <c r="B4063" i="32"/>
  <c r="H4061" i="32"/>
  <c r="K4060" i="32"/>
  <c r="C4060" i="32"/>
  <c r="L4057" i="32"/>
  <c r="D4057" i="32"/>
  <c r="G4056" i="32"/>
  <c r="J4055" i="32"/>
  <c r="B4055" i="32"/>
  <c r="H4053" i="32"/>
  <c r="K4052" i="32"/>
  <c r="C4052" i="32"/>
  <c r="L4049" i="32"/>
  <c r="D4049" i="32"/>
  <c r="G4048" i="32"/>
  <c r="J4047" i="32"/>
  <c r="B4047" i="32"/>
  <c r="H4045" i="32"/>
  <c r="K4044" i="32"/>
  <c r="C4044" i="32"/>
  <c r="F4043" i="32"/>
  <c r="L4041" i="32"/>
  <c r="D4041" i="32"/>
  <c r="G4040" i="32"/>
  <c r="J4039" i="32"/>
  <c r="H4037" i="32"/>
  <c r="K4036" i="32"/>
  <c r="C4036" i="32"/>
  <c r="F4035" i="32"/>
  <c r="L4033" i="32"/>
  <c r="D4033" i="32"/>
  <c r="G4032" i="32"/>
  <c r="J4031" i="32"/>
  <c r="B4031" i="32"/>
  <c r="H4029" i="32"/>
  <c r="K4028" i="32"/>
  <c r="C4028" i="32"/>
  <c r="L4025" i="32"/>
  <c r="D4025" i="32"/>
  <c r="G4024" i="32"/>
  <c r="J4023" i="32"/>
  <c r="B4023" i="32"/>
  <c r="H4021" i="32"/>
  <c r="K4020" i="32"/>
  <c r="C4020" i="32"/>
  <c r="L4017" i="32"/>
  <c r="D4017" i="32"/>
  <c r="G4016" i="32"/>
  <c r="J4015" i="32"/>
  <c r="B4015" i="32"/>
  <c r="H4013" i="32"/>
  <c r="K4012" i="32"/>
  <c r="C4012" i="32"/>
  <c r="F4011" i="32"/>
  <c r="L4009" i="32"/>
  <c r="D4009" i="32"/>
  <c r="G4008" i="32"/>
  <c r="J4007" i="32"/>
  <c r="H4005" i="32"/>
  <c r="K4004" i="32"/>
  <c r="C4004" i="32"/>
  <c r="F4003" i="32"/>
  <c r="L4001" i="32"/>
  <c r="D4001" i="32"/>
  <c r="G4000" i="32"/>
  <c r="J3999" i="32"/>
  <c r="H3997" i="32"/>
  <c r="K3996" i="32"/>
  <c r="C3996" i="32"/>
  <c r="F3995" i="32"/>
  <c r="L3993" i="32"/>
  <c r="D3993" i="32"/>
  <c r="G3992" i="32"/>
  <c r="J3991" i="32"/>
  <c r="H3989" i="32"/>
  <c r="K3988" i="32"/>
  <c r="C3988" i="32"/>
  <c r="F3987" i="32"/>
  <c r="L3985" i="32"/>
  <c r="D3985" i="32"/>
  <c r="G3984" i="32"/>
  <c r="J3983" i="32"/>
  <c r="H3981" i="32"/>
  <c r="K3980" i="32"/>
  <c r="C3980" i="32"/>
  <c r="F3979" i="32"/>
  <c r="L3977" i="32"/>
  <c r="D3977" i="32"/>
  <c r="G3976" i="32"/>
  <c r="J3975" i="32"/>
  <c r="H3973" i="32"/>
  <c r="K3972" i="32"/>
  <c r="C3972" i="32"/>
  <c r="F3971" i="32"/>
  <c r="L3969" i="32"/>
  <c r="D3969" i="32"/>
  <c r="G3968" i="32"/>
  <c r="J3967" i="32"/>
  <c r="H3965" i="32"/>
  <c r="K3964" i="32"/>
  <c r="C3964" i="32"/>
  <c r="F3963" i="32"/>
  <c r="L3961" i="32"/>
  <c r="D3961" i="32"/>
  <c r="G3960" i="32"/>
  <c r="J3959" i="32"/>
  <c r="B3959" i="32"/>
  <c r="H3957" i="32"/>
  <c r="K3956" i="32"/>
  <c r="C3956" i="32"/>
  <c r="L3953" i="32"/>
  <c r="D3953" i="32"/>
  <c r="G3952" i="32"/>
  <c r="J3951" i="32"/>
  <c r="B3951" i="32"/>
  <c r="H3949" i="32"/>
  <c r="K3948" i="32"/>
  <c r="C3948" i="32"/>
  <c r="L3945" i="32"/>
  <c r="D3945" i="32"/>
  <c r="G3944" i="32"/>
  <c r="J3943" i="32"/>
  <c r="B3943" i="32"/>
  <c r="H3941" i="32"/>
  <c r="K3940" i="32"/>
  <c r="C3940" i="32"/>
  <c r="F3939" i="32"/>
  <c r="L3937" i="32"/>
  <c r="D3937" i="32"/>
  <c r="G3936" i="32"/>
  <c r="J3935" i="32"/>
  <c r="H3933" i="32"/>
  <c r="K3932" i="32"/>
  <c r="C3932" i="32"/>
  <c r="F3931" i="32"/>
  <c r="G3929" i="32"/>
  <c r="G3928" i="32"/>
  <c r="K3925" i="32"/>
  <c r="F3924" i="32"/>
  <c r="G3921" i="32"/>
  <c r="B3920" i="32"/>
  <c r="C3917" i="32"/>
  <c r="J3912" i="32"/>
  <c r="L3909" i="32"/>
  <c r="C3904" i="32"/>
  <c r="D3901" i="32"/>
  <c r="F3895" i="32"/>
  <c r="G3892" i="32"/>
  <c r="H3889" i="32"/>
  <c r="J3883" i="32"/>
  <c r="K3880" i="32"/>
  <c r="L3877" i="32"/>
  <c r="B3875" i="32"/>
  <c r="C3872" i="32"/>
  <c r="D3869" i="32"/>
  <c r="G3860" i="32"/>
  <c r="H3857" i="32"/>
  <c r="J3851" i="32"/>
  <c r="K3848" i="32"/>
  <c r="L3845" i="32"/>
  <c r="C3840" i="32"/>
  <c r="D3837" i="32"/>
  <c r="F3831" i="32"/>
  <c r="G3828" i="32"/>
  <c r="H3825" i="32"/>
  <c r="J3819" i="32"/>
  <c r="K3816" i="32"/>
  <c r="L3813" i="32"/>
  <c r="B3811" i="32"/>
  <c r="C3808" i="32"/>
  <c r="D3805" i="32"/>
  <c r="G3796" i="32"/>
  <c r="H3793" i="32"/>
  <c r="K3784" i="32"/>
  <c r="L3781" i="32"/>
  <c r="B3779" i="32"/>
  <c r="P3779" i="32" s="1"/>
  <c r="A3779" i="25" s="1"/>
  <c r="C3776" i="32"/>
  <c r="D3773" i="32"/>
  <c r="F3767" i="32"/>
  <c r="G3764" i="32"/>
  <c r="H3761" i="32"/>
  <c r="J3755" i="32"/>
  <c r="K3752" i="32"/>
  <c r="L3749" i="32"/>
  <c r="B3747" i="32"/>
  <c r="C3744" i="32"/>
  <c r="D3741" i="32"/>
  <c r="G3732" i="32"/>
  <c r="H3729" i="32"/>
  <c r="J3723" i="32"/>
  <c r="K3720" i="32"/>
  <c r="L3717" i="32"/>
  <c r="B3715" i="32"/>
  <c r="C3712" i="32"/>
  <c r="D3709" i="32"/>
  <c r="F3703" i="32"/>
  <c r="G3700" i="32"/>
  <c r="H3697" i="32"/>
  <c r="J3691" i="32"/>
  <c r="K3688" i="32"/>
  <c r="L3685" i="32"/>
  <c r="B3683" i="32"/>
  <c r="C3680" i="32"/>
  <c r="D3677" i="32"/>
  <c r="F3671" i="32"/>
  <c r="G3668" i="32"/>
  <c r="H3665" i="32"/>
  <c r="J3659" i="32"/>
  <c r="K3656" i="32"/>
  <c r="L3653" i="32"/>
  <c r="B3651" i="32"/>
  <c r="C3648" i="32"/>
  <c r="D3645" i="32"/>
  <c r="G3636" i="32"/>
  <c r="H3633" i="32"/>
  <c r="K3624" i="32"/>
  <c r="L3621" i="32"/>
  <c r="C3616" i="32"/>
  <c r="D3613" i="32"/>
  <c r="G3604" i="32"/>
  <c r="H3601" i="32"/>
  <c r="J3595" i="32"/>
  <c r="K3592" i="32"/>
  <c r="L3589" i="32"/>
  <c r="C3584" i="32"/>
  <c r="D3581" i="32"/>
  <c r="G3572" i="32"/>
  <c r="H3569" i="32"/>
  <c r="J3563" i="32"/>
  <c r="K3560" i="32"/>
  <c r="L3557" i="32"/>
  <c r="C3552" i="32"/>
  <c r="D3549" i="32"/>
  <c r="G3540" i="32"/>
  <c r="H3537" i="32"/>
  <c r="J3531" i="32"/>
  <c r="K3528" i="32"/>
  <c r="L3525" i="32"/>
  <c r="B3523" i="32"/>
  <c r="C3520" i="32"/>
  <c r="D3517" i="32"/>
  <c r="G3508" i="32"/>
  <c r="H3505" i="32"/>
  <c r="K3496" i="32"/>
  <c r="L3493" i="32"/>
  <c r="B3491" i="32"/>
  <c r="C3488" i="32"/>
  <c r="C3485" i="32"/>
  <c r="B3481" i="32"/>
  <c r="D3475" i="32"/>
  <c r="K3465" i="32"/>
  <c r="E3419" i="32"/>
  <c r="B3396" i="32"/>
  <c r="F3384" i="32"/>
  <c r="J3372" i="32"/>
  <c r="B3343" i="32"/>
  <c r="P3343" i="32" s="1"/>
  <c r="H3327" i="32"/>
  <c r="B3312" i="32"/>
  <c r="G3296" i="32"/>
  <c r="E3244" i="32"/>
  <c r="E3213" i="32"/>
  <c r="G3031" i="32"/>
  <c r="E2845" i="32"/>
  <c r="C54" i="32"/>
  <c r="G54" i="32"/>
  <c r="K54" i="32"/>
  <c r="B54" i="32"/>
  <c r="F54" i="32"/>
  <c r="J54" i="32"/>
  <c r="D54" i="32"/>
  <c r="L54" i="32"/>
  <c r="I54" i="32"/>
  <c r="E54" i="32"/>
  <c r="H54" i="32"/>
  <c r="C46" i="32"/>
  <c r="G46" i="32"/>
  <c r="K46" i="32"/>
  <c r="B46" i="32"/>
  <c r="F46" i="32"/>
  <c r="J46" i="32"/>
  <c r="D46" i="32"/>
  <c r="L46" i="32"/>
  <c r="I46" i="32"/>
  <c r="H46" i="32"/>
  <c r="E46" i="32"/>
  <c r="B38" i="32"/>
  <c r="F38" i="32"/>
  <c r="J38" i="32"/>
  <c r="E38" i="32"/>
  <c r="I38" i="32"/>
  <c r="G38" i="32"/>
  <c r="D38" i="32"/>
  <c r="L38" i="32"/>
  <c r="H38" i="32"/>
  <c r="C38" i="32"/>
  <c r="K38" i="32"/>
  <c r="E30" i="32"/>
  <c r="I30" i="32"/>
  <c r="D30" i="32"/>
  <c r="J30" i="32"/>
  <c r="C30" i="32"/>
  <c r="H30" i="32"/>
  <c r="F30" i="32"/>
  <c r="B30" i="32"/>
  <c r="L30" i="32"/>
  <c r="G30" i="32"/>
  <c r="K30" i="32"/>
  <c r="F2" i="32"/>
  <c r="C4783" i="32"/>
  <c r="G4783" i="32"/>
  <c r="K4783" i="32"/>
  <c r="C4771" i="32"/>
  <c r="G4771" i="32"/>
  <c r="K4771" i="32"/>
  <c r="C4763" i="32"/>
  <c r="G4763" i="32"/>
  <c r="K4763" i="32"/>
  <c r="C4751" i="32"/>
  <c r="G4751" i="32"/>
  <c r="K4751" i="32"/>
  <c r="C4739" i="32"/>
  <c r="G4739" i="32"/>
  <c r="K4739" i="32"/>
  <c r="C4727" i="32"/>
  <c r="G4727" i="32"/>
  <c r="K4727" i="32"/>
  <c r="C4715" i="32"/>
  <c r="G4715" i="32"/>
  <c r="K4715" i="32"/>
  <c r="C4703" i="32"/>
  <c r="G4703" i="32"/>
  <c r="K4703" i="32"/>
  <c r="E4695" i="32"/>
  <c r="I4695" i="32"/>
  <c r="C4695" i="32"/>
  <c r="G4695" i="32"/>
  <c r="K4695" i="32"/>
  <c r="E4683" i="32"/>
  <c r="I4683" i="32"/>
  <c r="C4683" i="32"/>
  <c r="G4683" i="32"/>
  <c r="K4683" i="32"/>
  <c r="E4675" i="32"/>
  <c r="I4675" i="32"/>
  <c r="C4675" i="32"/>
  <c r="G4675" i="32"/>
  <c r="K4675" i="32"/>
  <c r="E4663" i="32"/>
  <c r="I4663" i="32"/>
  <c r="C4663" i="32"/>
  <c r="G4663" i="32"/>
  <c r="K4663" i="32"/>
  <c r="E4655" i="32"/>
  <c r="I4655" i="32"/>
  <c r="C4655" i="32"/>
  <c r="G4655" i="32"/>
  <c r="K4655" i="32"/>
  <c r="E4647" i="32"/>
  <c r="I4647" i="32"/>
  <c r="C4647" i="32"/>
  <c r="G4647" i="32"/>
  <c r="K4647" i="32"/>
  <c r="E4635" i="32"/>
  <c r="I4635" i="32"/>
  <c r="C4635" i="32"/>
  <c r="G4635" i="32"/>
  <c r="K4635" i="32"/>
  <c r="E4627" i="32"/>
  <c r="I4627" i="32"/>
  <c r="C4627" i="32"/>
  <c r="G4627" i="32"/>
  <c r="K4627" i="32"/>
  <c r="E4619" i="32"/>
  <c r="I4619" i="32"/>
  <c r="C4619" i="32"/>
  <c r="G4619" i="32"/>
  <c r="K4619" i="32"/>
  <c r="E4611" i="32"/>
  <c r="I4611" i="32"/>
  <c r="C4611" i="32"/>
  <c r="G4611" i="32"/>
  <c r="K4611" i="32"/>
  <c r="E4599" i="32"/>
  <c r="I4599" i="32"/>
  <c r="C4599" i="32"/>
  <c r="G4599" i="32"/>
  <c r="K4599" i="32"/>
  <c r="E4591" i="32"/>
  <c r="I4591" i="32"/>
  <c r="C4591" i="32"/>
  <c r="G4591" i="32"/>
  <c r="K4591" i="32"/>
  <c r="E4583" i="32"/>
  <c r="I4583" i="32"/>
  <c r="C4583" i="32"/>
  <c r="G4583" i="32"/>
  <c r="K4583" i="32"/>
  <c r="E4571" i="32"/>
  <c r="I4571" i="32"/>
  <c r="C4571" i="32"/>
  <c r="G4571" i="32"/>
  <c r="K4571" i="32"/>
  <c r="E4563" i="32"/>
  <c r="I4563" i="32"/>
  <c r="C4563" i="32"/>
  <c r="G4563" i="32"/>
  <c r="K4563" i="32"/>
  <c r="E4551" i="32"/>
  <c r="I4551" i="32"/>
  <c r="C4551" i="32"/>
  <c r="G4551" i="32"/>
  <c r="K4551" i="32"/>
  <c r="E4543" i="32"/>
  <c r="I4543" i="32"/>
  <c r="C4543" i="32"/>
  <c r="G4543" i="32"/>
  <c r="K4543" i="32"/>
  <c r="E4535" i="32"/>
  <c r="I4535" i="32"/>
  <c r="C4535" i="32"/>
  <c r="G4535" i="32"/>
  <c r="K4535" i="32"/>
  <c r="E4527" i="32"/>
  <c r="I4527" i="32"/>
  <c r="C4527" i="32"/>
  <c r="G4527" i="32"/>
  <c r="K4527" i="32"/>
  <c r="E4515" i="32"/>
  <c r="I4515" i="32"/>
  <c r="C4515" i="32"/>
  <c r="G4515" i="32"/>
  <c r="K4515" i="32"/>
  <c r="E4507" i="32"/>
  <c r="I4507" i="32"/>
  <c r="C4507" i="32"/>
  <c r="G4507" i="32"/>
  <c r="K4507" i="32"/>
  <c r="E4499" i="32"/>
  <c r="I4499" i="32"/>
  <c r="C4499" i="32"/>
  <c r="G4499" i="32"/>
  <c r="K4499" i="32"/>
  <c r="E4491" i="32"/>
  <c r="I4491" i="32"/>
  <c r="C4491" i="32"/>
  <c r="G4491" i="32"/>
  <c r="K4491" i="32"/>
  <c r="E4483" i="32"/>
  <c r="I4483" i="32"/>
  <c r="C4483" i="32"/>
  <c r="G4483" i="32"/>
  <c r="K4483" i="32"/>
  <c r="E4475" i="32"/>
  <c r="I4475" i="32"/>
  <c r="C4475" i="32"/>
  <c r="G4475" i="32"/>
  <c r="K4475" i="32"/>
  <c r="E4467" i="32"/>
  <c r="I4467" i="32"/>
  <c r="C4467" i="32"/>
  <c r="G4467" i="32"/>
  <c r="K4467" i="32"/>
  <c r="E4459" i="32"/>
  <c r="I4459" i="32"/>
  <c r="C4459" i="32"/>
  <c r="G4459" i="32"/>
  <c r="K4459" i="32"/>
  <c r="E4443" i="32"/>
  <c r="I4443" i="32"/>
  <c r="C4443" i="32"/>
  <c r="G4443" i="32"/>
  <c r="K4443" i="32"/>
  <c r="E4435" i="32"/>
  <c r="I4435" i="32"/>
  <c r="C4435" i="32"/>
  <c r="G4435" i="32"/>
  <c r="K4435" i="32"/>
  <c r="E4431" i="32"/>
  <c r="I4431" i="32"/>
  <c r="C4431" i="32"/>
  <c r="G4431" i="32"/>
  <c r="K4431" i="32"/>
  <c r="E4419" i="32"/>
  <c r="I4419" i="32"/>
  <c r="C4419" i="32"/>
  <c r="G4419" i="32"/>
  <c r="K4419" i="32"/>
  <c r="E4411" i="32"/>
  <c r="I4411" i="32"/>
  <c r="C4411" i="32"/>
  <c r="G4411" i="32"/>
  <c r="K4411" i="32"/>
  <c r="E4403" i="32"/>
  <c r="I4403" i="32"/>
  <c r="C4403" i="32"/>
  <c r="G4403" i="32"/>
  <c r="K4403" i="32"/>
  <c r="E4391" i="32"/>
  <c r="I4391" i="32"/>
  <c r="C4391" i="32"/>
  <c r="G4391" i="32"/>
  <c r="K4391" i="32"/>
  <c r="E4387" i="32"/>
  <c r="I4387" i="32"/>
  <c r="C4387" i="32"/>
  <c r="G4387" i="32"/>
  <c r="K4387" i="32"/>
  <c r="E4375" i="32"/>
  <c r="I4375" i="32"/>
  <c r="C4375" i="32"/>
  <c r="G4375" i="32"/>
  <c r="K4375" i="32"/>
  <c r="E4363" i="32"/>
  <c r="I4363" i="32"/>
  <c r="C4363" i="32"/>
  <c r="G4363" i="32"/>
  <c r="K4363" i="32"/>
  <c r="E4355" i="32"/>
  <c r="I4355" i="32"/>
  <c r="C4355" i="32"/>
  <c r="G4355" i="32"/>
  <c r="K4355" i="32"/>
  <c r="E4343" i="32"/>
  <c r="I4343" i="32"/>
  <c r="C4343" i="32"/>
  <c r="G4343" i="32"/>
  <c r="K4343" i="32"/>
  <c r="E4335" i="32"/>
  <c r="I4335" i="32"/>
  <c r="C4335" i="32"/>
  <c r="G4335" i="32"/>
  <c r="K4335" i="32"/>
  <c r="E4327" i="32"/>
  <c r="I4327" i="32"/>
  <c r="C4327" i="32"/>
  <c r="G4327" i="32"/>
  <c r="K4327" i="32"/>
  <c r="E4319" i="32"/>
  <c r="I4319" i="32"/>
  <c r="C4319" i="32"/>
  <c r="G4319" i="32"/>
  <c r="K4319" i="32"/>
  <c r="E4311" i="32"/>
  <c r="I4311" i="32"/>
  <c r="C4311" i="32"/>
  <c r="G4311" i="32"/>
  <c r="K4311" i="32"/>
  <c r="E4299" i="32"/>
  <c r="I4299" i="32"/>
  <c r="C4299" i="32"/>
  <c r="G4299" i="32"/>
  <c r="K4299" i="32"/>
  <c r="E4295" i="32"/>
  <c r="I4295" i="32"/>
  <c r="C4295" i="32"/>
  <c r="G4295" i="32"/>
  <c r="K4295" i="32"/>
  <c r="E4287" i="32"/>
  <c r="I4287" i="32"/>
  <c r="C4287" i="32"/>
  <c r="G4287" i="32"/>
  <c r="K4287" i="32"/>
  <c r="E4279" i="32"/>
  <c r="I4279" i="32"/>
  <c r="C4279" i="32"/>
  <c r="G4279" i="32"/>
  <c r="K4279" i="32"/>
  <c r="E4271" i="32"/>
  <c r="I4271" i="32"/>
  <c r="C4271" i="32"/>
  <c r="G4271" i="32"/>
  <c r="K4271" i="32"/>
  <c r="E4259" i="32"/>
  <c r="I4259" i="32"/>
  <c r="C4259" i="32"/>
  <c r="G4259" i="32"/>
  <c r="K4259" i="32"/>
  <c r="E4255" i="32"/>
  <c r="I4255" i="32"/>
  <c r="C4255" i="32"/>
  <c r="G4255" i="32"/>
  <c r="K4255" i="32"/>
  <c r="E4243" i="32"/>
  <c r="I4243" i="32"/>
  <c r="C4243" i="32"/>
  <c r="G4243" i="32"/>
  <c r="K4243" i="32"/>
  <c r="E4235" i="32"/>
  <c r="I4235" i="32"/>
  <c r="C4235" i="32"/>
  <c r="G4235" i="32"/>
  <c r="K4235" i="32"/>
  <c r="E4227" i="32"/>
  <c r="I4227" i="32"/>
  <c r="C4227" i="32"/>
  <c r="G4227" i="32"/>
  <c r="K4227" i="32"/>
  <c r="E4215" i="32"/>
  <c r="I4215" i="32"/>
  <c r="C4215" i="32"/>
  <c r="G4215" i="32"/>
  <c r="K4215" i="32"/>
  <c r="E4207" i="32"/>
  <c r="I4207" i="32"/>
  <c r="C4207" i="32"/>
  <c r="G4207" i="32"/>
  <c r="K4207" i="32"/>
  <c r="E4199" i="32"/>
  <c r="I4199" i="32"/>
  <c r="C4199" i="32"/>
  <c r="G4199" i="32"/>
  <c r="K4199" i="32"/>
  <c r="E4195" i="32"/>
  <c r="I4195" i="32"/>
  <c r="C4195" i="32"/>
  <c r="G4195" i="32"/>
  <c r="K4195" i="32"/>
  <c r="E4187" i="32"/>
  <c r="I4187" i="32"/>
  <c r="C4187" i="32"/>
  <c r="G4187" i="32"/>
  <c r="K4187" i="32"/>
  <c r="E4175" i="32"/>
  <c r="I4175" i="32"/>
  <c r="C4175" i="32"/>
  <c r="G4175" i="32"/>
  <c r="K4175" i="32"/>
  <c r="E4171" i="32"/>
  <c r="I4171" i="32"/>
  <c r="C4171" i="32"/>
  <c r="G4171" i="32"/>
  <c r="K4171" i="32"/>
  <c r="E4159" i="32"/>
  <c r="I4159" i="32"/>
  <c r="C4159" i="32"/>
  <c r="G4159" i="32"/>
  <c r="K4159" i="32"/>
  <c r="E4147" i="32"/>
  <c r="I4147" i="32"/>
  <c r="C4147" i="32"/>
  <c r="G4147" i="32"/>
  <c r="K4147" i="32"/>
  <c r="E4139" i="32"/>
  <c r="I4139" i="32"/>
  <c r="C4139" i="32"/>
  <c r="G4139" i="32"/>
  <c r="K4139" i="32"/>
  <c r="E4131" i="32"/>
  <c r="I4131" i="32"/>
  <c r="C4131" i="32"/>
  <c r="G4131" i="32"/>
  <c r="K4131" i="32"/>
  <c r="E4123" i="32"/>
  <c r="I4123" i="32"/>
  <c r="C4123" i="32"/>
  <c r="G4123" i="32"/>
  <c r="K4123" i="32"/>
  <c r="E4115" i="32"/>
  <c r="I4115" i="32"/>
  <c r="C4115" i="32"/>
  <c r="G4115" i="32"/>
  <c r="K4115" i="32"/>
  <c r="E4107" i="32"/>
  <c r="I4107" i="32"/>
  <c r="C4107" i="32"/>
  <c r="G4107" i="32"/>
  <c r="K4107" i="32"/>
  <c r="E4099" i="32"/>
  <c r="I4099" i="32"/>
  <c r="C4099" i="32"/>
  <c r="G4099" i="32"/>
  <c r="K4099" i="32"/>
  <c r="E4091" i="32"/>
  <c r="I4091" i="32"/>
  <c r="C4091" i="32"/>
  <c r="G4091" i="32"/>
  <c r="K4091" i="32"/>
  <c r="E4079" i="32"/>
  <c r="I4079" i="32"/>
  <c r="C4079" i="32"/>
  <c r="G4079" i="32"/>
  <c r="K4079" i="32"/>
  <c r="E4067" i="32"/>
  <c r="I4067" i="32"/>
  <c r="C4067" i="32"/>
  <c r="G4067" i="32"/>
  <c r="K4067" i="32"/>
  <c r="E4059" i="32"/>
  <c r="I4059" i="32"/>
  <c r="C4059" i="32"/>
  <c r="G4059" i="32"/>
  <c r="K4059" i="32"/>
  <c r="E4051" i="32"/>
  <c r="I4051" i="32"/>
  <c r="C4051" i="32"/>
  <c r="G4051" i="32"/>
  <c r="K4051" i="32"/>
  <c r="E4039" i="32"/>
  <c r="I4039" i="32"/>
  <c r="C4039" i="32"/>
  <c r="G4039" i="32"/>
  <c r="K4039" i="32"/>
  <c r="E4027" i="32"/>
  <c r="I4027" i="32"/>
  <c r="C4027" i="32"/>
  <c r="G4027" i="32"/>
  <c r="K4027" i="32"/>
  <c r="E4019" i="32"/>
  <c r="I4019" i="32"/>
  <c r="C4019" i="32"/>
  <c r="G4019" i="32"/>
  <c r="K4019" i="32"/>
  <c r="E4007" i="32"/>
  <c r="I4007" i="32"/>
  <c r="C4007" i="32"/>
  <c r="G4007" i="32"/>
  <c r="K4007" i="32"/>
  <c r="E3999" i="32"/>
  <c r="I3999" i="32"/>
  <c r="C3999" i="32"/>
  <c r="G3999" i="32"/>
  <c r="K3999" i="32"/>
  <c r="E3991" i="32"/>
  <c r="I3991" i="32"/>
  <c r="C3991" i="32"/>
  <c r="G3991" i="32"/>
  <c r="K3991" i="32"/>
  <c r="E3983" i="32"/>
  <c r="I3983" i="32"/>
  <c r="C3983" i="32"/>
  <c r="G3983" i="32"/>
  <c r="K3983" i="32"/>
  <c r="E3975" i="32"/>
  <c r="I3975" i="32"/>
  <c r="C3975" i="32"/>
  <c r="G3975" i="32"/>
  <c r="K3975" i="32"/>
  <c r="E3967" i="32"/>
  <c r="I3967" i="32"/>
  <c r="C3967" i="32"/>
  <c r="G3967" i="32"/>
  <c r="K3967" i="32"/>
  <c r="E3955" i="32"/>
  <c r="I3955" i="32"/>
  <c r="C3955" i="32"/>
  <c r="G3955" i="32"/>
  <c r="K3955" i="32"/>
  <c r="E3947" i="32"/>
  <c r="I3947" i="32"/>
  <c r="C3947" i="32"/>
  <c r="G3947" i="32"/>
  <c r="K3947" i="32"/>
  <c r="E3935" i="32"/>
  <c r="I3935" i="32"/>
  <c r="C3935" i="32"/>
  <c r="G3935" i="32"/>
  <c r="K3935" i="32"/>
  <c r="D3927" i="32"/>
  <c r="H3927" i="32"/>
  <c r="L3927" i="32"/>
  <c r="C3927" i="32"/>
  <c r="G3927" i="32"/>
  <c r="K3927" i="32"/>
  <c r="B3927" i="32"/>
  <c r="J3927" i="32"/>
  <c r="F3927" i="32"/>
  <c r="D3915" i="32"/>
  <c r="H3915" i="32"/>
  <c r="L3915" i="32"/>
  <c r="C3915" i="32"/>
  <c r="G3915" i="32"/>
  <c r="K3915" i="32"/>
  <c r="F3915" i="32"/>
  <c r="B3915" i="32"/>
  <c r="J3915" i="32"/>
  <c r="D3907" i="32"/>
  <c r="H3907" i="32"/>
  <c r="L3907" i="32"/>
  <c r="E3907" i="32"/>
  <c r="I3907" i="32"/>
  <c r="C3907" i="32"/>
  <c r="G3907" i="32"/>
  <c r="K3907" i="32"/>
  <c r="F3907" i="32"/>
  <c r="D3899" i="32"/>
  <c r="H3899" i="32"/>
  <c r="L3899" i="32"/>
  <c r="E3899" i="32"/>
  <c r="I3899" i="32"/>
  <c r="C3899" i="32"/>
  <c r="G3899" i="32"/>
  <c r="K3899" i="32"/>
  <c r="F3899" i="32"/>
  <c r="D3887" i="32"/>
  <c r="H3887" i="32"/>
  <c r="L3887" i="32"/>
  <c r="E3887" i="32"/>
  <c r="I3887" i="32"/>
  <c r="C3887" i="32"/>
  <c r="G3887" i="32"/>
  <c r="K3887" i="32"/>
  <c r="J3887" i="32"/>
  <c r="B3887" i="32"/>
  <c r="D3879" i="32"/>
  <c r="H3879" i="32"/>
  <c r="L3879" i="32"/>
  <c r="E3879" i="32"/>
  <c r="I3879" i="32"/>
  <c r="C3879" i="32"/>
  <c r="G3879" i="32"/>
  <c r="K3879" i="32"/>
  <c r="B3879" i="32"/>
  <c r="J3879" i="32"/>
  <c r="D3871" i="32"/>
  <c r="H3871" i="32"/>
  <c r="L3871" i="32"/>
  <c r="E3871" i="32"/>
  <c r="I3871" i="32"/>
  <c r="C3871" i="32"/>
  <c r="G3871" i="32"/>
  <c r="K3871" i="32"/>
  <c r="J3871" i="32"/>
  <c r="B3871" i="32"/>
  <c r="D3863" i="32"/>
  <c r="H3863" i="32"/>
  <c r="L3863" i="32"/>
  <c r="E3863" i="32"/>
  <c r="I3863" i="32"/>
  <c r="C3863" i="32"/>
  <c r="G3863" i="32"/>
  <c r="K3863" i="32"/>
  <c r="B3863" i="32"/>
  <c r="J3863" i="32"/>
  <c r="D3855" i="32"/>
  <c r="H3855" i="32"/>
  <c r="L3855" i="32"/>
  <c r="E3855" i="32"/>
  <c r="I3855" i="32"/>
  <c r="C3855" i="32"/>
  <c r="G3855" i="32"/>
  <c r="K3855" i="32"/>
  <c r="J3855" i="32"/>
  <c r="B3855" i="32"/>
  <c r="D3843" i="32"/>
  <c r="H3843" i="32"/>
  <c r="L3843" i="32"/>
  <c r="E3843" i="32"/>
  <c r="I3843" i="32"/>
  <c r="C3843" i="32"/>
  <c r="G3843" i="32"/>
  <c r="K3843" i="32"/>
  <c r="F3843" i="32"/>
  <c r="D3835" i="32"/>
  <c r="H3835" i="32"/>
  <c r="L3835" i="32"/>
  <c r="E3835" i="32"/>
  <c r="I3835" i="32"/>
  <c r="C3835" i="32"/>
  <c r="G3835" i="32"/>
  <c r="K3835" i="32"/>
  <c r="F3835" i="32"/>
  <c r="D3823" i="32"/>
  <c r="H3823" i="32"/>
  <c r="L3823" i="32"/>
  <c r="E3823" i="32"/>
  <c r="I3823" i="32"/>
  <c r="C3823" i="32"/>
  <c r="G3823" i="32"/>
  <c r="K3823" i="32"/>
  <c r="J3823" i="32"/>
  <c r="B3823" i="32"/>
  <c r="D3815" i="32"/>
  <c r="H3815" i="32"/>
  <c r="L3815" i="32"/>
  <c r="E3815" i="32"/>
  <c r="I3815" i="32"/>
  <c r="C3815" i="32"/>
  <c r="G3815" i="32"/>
  <c r="K3815" i="32"/>
  <c r="B3815" i="32"/>
  <c r="J3815" i="32"/>
  <c r="D3807" i="32"/>
  <c r="H3807" i="32"/>
  <c r="L3807" i="32"/>
  <c r="E3807" i="32"/>
  <c r="I3807" i="32"/>
  <c r="C3807" i="32"/>
  <c r="G3807" i="32"/>
  <c r="K3807" i="32"/>
  <c r="J3807" i="32"/>
  <c r="B3807" i="32"/>
  <c r="D3799" i="32"/>
  <c r="H3799" i="32"/>
  <c r="L3799" i="32"/>
  <c r="E3799" i="32"/>
  <c r="I3799" i="32"/>
  <c r="C3799" i="32"/>
  <c r="G3799" i="32"/>
  <c r="K3799" i="32"/>
  <c r="B3799" i="32"/>
  <c r="J3799" i="32"/>
  <c r="D3787" i="32"/>
  <c r="H3787" i="32"/>
  <c r="L3787" i="32"/>
  <c r="E3787" i="32"/>
  <c r="I3787" i="32"/>
  <c r="C3787" i="32"/>
  <c r="G3787" i="32"/>
  <c r="K3787" i="32"/>
  <c r="F3787" i="32"/>
  <c r="D3771" i="32"/>
  <c r="H3771" i="32"/>
  <c r="L3771" i="32"/>
  <c r="E3771" i="32"/>
  <c r="I3771" i="32"/>
  <c r="C3771" i="32"/>
  <c r="G3771" i="32"/>
  <c r="K3771" i="32"/>
  <c r="F3771" i="32"/>
  <c r="D3763" i="32"/>
  <c r="H3763" i="32"/>
  <c r="L3763" i="32"/>
  <c r="E3763" i="32"/>
  <c r="I3763" i="32"/>
  <c r="C3763" i="32"/>
  <c r="G3763" i="32"/>
  <c r="K3763" i="32"/>
  <c r="F3763" i="32"/>
  <c r="D3751" i="32"/>
  <c r="H3751" i="32"/>
  <c r="L3751" i="32"/>
  <c r="E3751" i="32"/>
  <c r="I3751" i="32"/>
  <c r="C3751" i="32"/>
  <c r="G3751" i="32"/>
  <c r="K3751" i="32"/>
  <c r="B3751" i="32"/>
  <c r="J3751" i="32"/>
  <c r="D3743" i="32"/>
  <c r="H3743" i="32"/>
  <c r="L3743" i="32"/>
  <c r="E3743" i="32"/>
  <c r="I3743" i="32"/>
  <c r="C3743" i="32"/>
  <c r="G3743" i="32"/>
  <c r="K3743" i="32"/>
  <c r="J3743" i="32"/>
  <c r="B3743" i="32"/>
  <c r="D3735" i="32"/>
  <c r="H3735" i="32"/>
  <c r="L3735" i="32"/>
  <c r="E3735" i="32"/>
  <c r="I3735" i="32"/>
  <c r="C3735" i="32"/>
  <c r="G3735" i="32"/>
  <c r="K3735" i="32"/>
  <c r="B3735" i="32"/>
  <c r="J3735" i="32"/>
  <c r="D3727" i="32"/>
  <c r="H3727" i="32"/>
  <c r="L3727" i="32"/>
  <c r="E3727" i="32"/>
  <c r="I3727" i="32"/>
  <c r="C3727" i="32"/>
  <c r="G3727" i="32"/>
  <c r="K3727" i="32"/>
  <c r="J3727" i="32"/>
  <c r="B3727" i="32"/>
  <c r="D3719" i="32"/>
  <c r="H3719" i="32"/>
  <c r="L3719" i="32"/>
  <c r="E3719" i="32"/>
  <c r="I3719" i="32"/>
  <c r="C3719" i="32"/>
  <c r="G3719" i="32"/>
  <c r="K3719" i="32"/>
  <c r="B3719" i="32"/>
  <c r="J3719" i="32"/>
  <c r="D3707" i="32"/>
  <c r="H3707" i="32"/>
  <c r="L3707" i="32"/>
  <c r="E3707" i="32"/>
  <c r="I3707" i="32"/>
  <c r="C3707" i="32"/>
  <c r="G3707" i="32"/>
  <c r="K3707" i="32"/>
  <c r="F3707" i="32"/>
  <c r="D3699" i="32"/>
  <c r="H3699" i="32"/>
  <c r="L3699" i="32"/>
  <c r="E3699" i="32"/>
  <c r="I3699" i="32"/>
  <c r="C3699" i="32"/>
  <c r="G3699" i="32"/>
  <c r="K3699" i="32"/>
  <c r="F3699" i="32"/>
  <c r="D3687" i="32"/>
  <c r="H3687" i="32"/>
  <c r="L3687" i="32"/>
  <c r="E3687" i="32"/>
  <c r="I3687" i="32"/>
  <c r="C3687" i="32"/>
  <c r="G3687" i="32"/>
  <c r="K3687" i="32"/>
  <c r="B3687" i="32"/>
  <c r="J3687" i="32"/>
  <c r="D3679" i="32"/>
  <c r="H3679" i="32"/>
  <c r="L3679" i="32"/>
  <c r="E3679" i="32"/>
  <c r="I3679" i="32"/>
  <c r="C3679" i="32"/>
  <c r="G3679" i="32"/>
  <c r="K3679" i="32"/>
  <c r="J3679" i="32"/>
  <c r="B3679" i="32"/>
  <c r="D3667" i="32"/>
  <c r="H3667" i="32"/>
  <c r="L3667" i="32"/>
  <c r="E3667" i="32"/>
  <c r="I3667" i="32"/>
  <c r="C3667" i="32"/>
  <c r="G3667" i="32"/>
  <c r="K3667" i="32"/>
  <c r="F3667" i="32"/>
  <c r="D3655" i="32"/>
  <c r="H3655" i="32"/>
  <c r="L3655" i="32"/>
  <c r="E3655" i="32"/>
  <c r="I3655" i="32"/>
  <c r="C3655" i="32"/>
  <c r="G3655" i="32"/>
  <c r="K3655" i="32"/>
  <c r="B3655" i="32"/>
  <c r="J3655" i="32"/>
  <c r="D3647" i="32"/>
  <c r="H3647" i="32"/>
  <c r="L3647" i="32"/>
  <c r="E3647" i="32"/>
  <c r="I3647" i="32"/>
  <c r="C3647" i="32"/>
  <c r="G3647" i="32"/>
  <c r="K3647" i="32"/>
  <c r="J3647" i="32"/>
  <c r="B3647" i="32"/>
  <c r="D3639" i="32"/>
  <c r="H3639" i="32"/>
  <c r="L3639" i="32"/>
  <c r="E3639" i="32"/>
  <c r="I3639" i="32"/>
  <c r="C3639" i="32"/>
  <c r="G3639" i="32"/>
  <c r="K3639" i="32"/>
  <c r="B3639" i="32"/>
  <c r="J3639" i="32"/>
  <c r="D3627" i="32"/>
  <c r="H3627" i="32"/>
  <c r="L3627" i="32"/>
  <c r="E3627" i="32"/>
  <c r="I3627" i="32"/>
  <c r="C3627" i="32"/>
  <c r="G3627" i="32"/>
  <c r="K3627" i="32"/>
  <c r="F3627" i="32"/>
  <c r="D3619" i="32"/>
  <c r="H3619" i="32"/>
  <c r="L3619" i="32"/>
  <c r="E3619" i="32"/>
  <c r="I3619" i="32"/>
  <c r="C3619" i="32"/>
  <c r="G3619" i="32"/>
  <c r="K3619" i="32"/>
  <c r="F3619" i="32"/>
  <c r="D3607" i="32"/>
  <c r="H3607" i="32"/>
  <c r="L3607" i="32"/>
  <c r="E3607" i="32"/>
  <c r="I3607" i="32"/>
  <c r="C3607" i="32"/>
  <c r="G3607" i="32"/>
  <c r="K3607" i="32"/>
  <c r="B3607" i="32"/>
  <c r="J3607" i="32"/>
  <c r="D3599" i="32"/>
  <c r="H3599" i="32"/>
  <c r="L3599" i="32"/>
  <c r="E3599" i="32"/>
  <c r="I3599" i="32"/>
  <c r="C3599" i="32"/>
  <c r="G3599" i="32"/>
  <c r="K3599" i="32"/>
  <c r="J3599" i="32"/>
  <c r="B3599" i="32"/>
  <c r="D3587" i="32"/>
  <c r="H3587" i="32"/>
  <c r="L3587" i="32"/>
  <c r="E3587" i="32"/>
  <c r="I3587" i="32"/>
  <c r="C3587" i="32"/>
  <c r="G3587" i="32"/>
  <c r="K3587" i="32"/>
  <c r="F3587" i="32"/>
  <c r="D3575" i="32"/>
  <c r="H3575" i="32"/>
  <c r="L3575" i="32"/>
  <c r="E3575" i="32"/>
  <c r="I3575" i="32"/>
  <c r="C3575" i="32"/>
  <c r="G3575" i="32"/>
  <c r="K3575" i="32"/>
  <c r="B3575" i="32"/>
  <c r="J3575" i="32"/>
  <c r="D3567" i="32"/>
  <c r="H3567" i="32"/>
  <c r="L3567" i="32"/>
  <c r="E3567" i="32"/>
  <c r="I3567" i="32"/>
  <c r="C3567" i="32"/>
  <c r="G3567" i="32"/>
  <c r="K3567" i="32"/>
  <c r="J3567" i="32"/>
  <c r="B3567" i="32"/>
  <c r="D3555" i="32"/>
  <c r="H3555" i="32"/>
  <c r="L3555" i="32"/>
  <c r="E3555" i="32"/>
  <c r="I3555" i="32"/>
  <c r="C3555" i="32"/>
  <c r="G3555" i="32"/>
  <c r="K3555" i="32"/>
  <c r="F3555" i="32"/>
  <c r="D3543" i="32"/>
  <c r="H3543" i="32"/>
  <c r="L3543" i="32"/>
  <c r="E3543" i="32"/>
  <c r="I3543" i="32"/>
  <c r="C3543" i="32"/>
  <c r="G3543" i="32"/>
  <c r="K3543" i="32"/>
  <c r="B3543" i="32"/>
  <c r="J3543" i="32"/>
  <c r="D3527" i="32"/>
  <c r="H3527" i="32"/>
  <c r="L3527" i="32"/>
  <c r="E3527" i="32"/>
  <c r="I3527" i="32"/>
  <c r="C3527" i="32"/>
  <c r="G3527" i="32"/>
  <c r="K3527" i="32"/>
  <c r="B3527" i="32"/>
  <c r="J3527" i="32"/>
  <c r="D3519" i="32"/>
  <c r="H3519" i="32"/>
  <c r="L3519" i="32"/>
  <c r="E3519" i="32"/>
  <c r="I3519" i="32"/>
  <c r="C3519" i="32"/>
  <c r="G3519" i="32"/>
  <c r="K3519" i="32"/>
  <c r="J3519" i="32"/>
  <c r="B3519" i="32"/>
  <c r="D3511" i="32"/>
  <c r="H3511" i="32"/>
  <c r="L3511" i="32"/>
  <c r="E3511" i="32"/>
  <c r="I3511" i="32"/>
  <c r="C3511" i="32"/>
  <c r="G3511" i="32"/>
  <c r="K3511" i="32"/>
  <c r="B3511" i="32"/>
  <c r="J3511" i="32"/>
  <c r="D3499" i="32"/>
  <c r="H3499" i="32"/>
  <c r="L3499" i="32"/>
  <c r="E3499" i="32"/>
  <c r="I3499" i="32"/>
  <c r="C3499" i="32"/>
  <c r="G3499" i="32"/>
  <c r="K3499" i="32"/>
  <c r="F3499" i="32"/>
  <c r="D3487" i="32"/>
  <c r="H3487" i="32"/>
  <c r="L3487" i="32"/>
  <c r="E3487" i="32"/>
  <c r="I3487" i="32"/>
  <c r="C3487" i="32"/>
  <c r="G3487" i="32"/>
  <c r="K3487" i="32"/>
  <c r="J3487" i="32"/>
  <c r="B3487" i="32"/>
  <c r="C3479" i="32"/>
  <c r="G3479" i="32"/>
  <c r="K3479" i="32"/>
  <c r="B3479" i="32"/>
  <c r="F3479" i="32"/>
  <c r="J3479" i="32"/>
  <c r="D3479" i="32"/>
  <c r="L3479" i="32"/>
  <c r="E3479" i="32"/>
  <c r="I3479" i="32"/>
  <c r="C3471" i="32"/>
  <c r="G3471" i="32"/>
  <c r="K3471" i="32"/>
  <c r="D3471" i="32"/>
  <c r="H3471" i="32"/>
  <c r="L3471" i="32"/>
  <c r="B3471" i="32"/>
  <c r="F3471" i="32"/>
  <c r="J3471" i="32"/>
  <c r="E3471" i="32"/>
  <c r="C3463" i="32"/>
  <c r="G3463" i="32"/>
  <c r="K3463" i="32"/>
  <c r="D3463" i="32"/>
  <c r="H3463" i="32"/>
  <c r="L3463" i="32"/>
  <c r="B3463" i="32"/>
  <c r="F3463" i="32"/>
  <c r="J3463" i="32"/>
  <c r="I3463" i="32"/>
  <c r="E3463" i="32"/>
  <c r="C3451" i="32"/>
  <c r="G3451" i="32"/>
  <c r="K3451" i="32"/>
  <c r="D3451" i="32"/>
  <c r="H3451" i="32"/>
  <c r="L3451" i="32"/>
  <c r="B3451" i="32"/>
  <c r="F3451" i="32"/>
  <c r="J3451" i="32"/>
  <c r="I3451" i="32"/>
  <c r="C3443" i="32"/>
  <c r="G3443" i="32"/>
  <c r="K3443" i="32"/>
  <c r="D3443" i="32"/>
  <c r="H3443" i="32"/>
  <c r="L3443" i="32"/>
  <c r="B3443" i="32"/>
  <c r="F3443" i="32"/>
  <c r="J3443" i="32"/>
  <c r="E3443" i="32"/>
  <c r="I3443" i="32"/>
  <c r="C3435" i="32"/>
  <c r="G3435" i="32"/>
  <c r="K3435" i="32"/>
  <c r="D3435" i="32"/>
  <c r="H3435" i="32"/>
  <c r="L3435" i="32"/>
  <c r="B3435" i="32"/>
  <c r="F3435" i="32"/>
  <c r="J3435" i="32"/>
  <c r="I3435" i="32"/>
  <c r="E3435" i="32"/>
  <c r="C3423" i="32"/>
  <c r="G3423" i="32"/>
  <c r="K3423" i="32"/>
  <c r="D3423" i="32"/>
  <c r="H3423" i="32"/>
  <c r="L3423" i="32"/>
  <c r="B3423" i="32"/>
  <c r="F3423" i="32"/>
  <c r="J3423" i="32"/>
  <c r="E3423" i="32"/>
  <c r="I3423" i="32"/>
  <c r="C3415" i="32"/>
  <c r="G3415" i="32"/>
  <c r="K3415" i="32"/>
  <c r="D3415" i="32"/>
  <c r="H3415" i="32"/>
  <c r="L3415" i="32"/>
  <c r="B3415" i="32"/>
  <c r="F3415" i="32"/>
  <c r="J3415" i="32"/>
  <c r="I3415" i="32"/>
  <c r="E3415" i="32"/>
  <c r="C3407" i="32"/>
  <c r="G3407" i="32"/>
  <c r="K3407" i="32"/>
  <c r="D3407" i="32"/>
  <c r="H3407" i="32"/>
  <c r="L3407" i="32"/>
  <c r="B3407" i="32"/>
  <c r="F3407" i="32"/>
  <c r="J3407" i="32"/>
  <c r="E3407" i="32"/>
  <c r="C3395" i="32"/>
  <c r="G3395" i="32"/>
  <c r="K3395" i="32"/>
  <c r="D3395" i="32"/>
  <c r="H3395" i="32"/>
  <c r="L3395" i="32"/>
  <c r="B3395" i="32"/>
  <c r="F3395" i="32"/>
  <c r="J3395" i="32"/>
  <c r="E3395" i="32"/>
  <c r="I3395" i="32"/>
  <c r="C3387" i="32"/>
  <c r="G3387" i="32"/>
  <c r="K3387" i="32"/>
  <c r="D3387" i="32"/>
  <c r="H3387" i="32"/>
  <c r="L3387" i="32"/>
  <c r="B3387" i="32"/>
  <c r="F3387" i="32"/>
  <c r="J3387" i="32"/>
  <c r="I3387" i="32"/>
  <c r="C3379" i="32"/>
  <c r="G3379" i="32"/>
  <c r="K3379" i="32"/>
  <c r="D3379" i="32"/>
  <c r="H3379" i="32"/>
  <c r="L3379" i="32"/>
  <c r="B3379" i="32"/>
  <c r="F3379" i="32"/>
  <c r="J3379" i="32"/>
  <c r="E3379" i="32"/>
  <c r="I3379" i="32"/>
  <c r="C3367" i="32"/>
  <c r="G3367" i="32"/>
  <c r="K3367" i="32"/>
  <c r="B3367" i="32"/>
  <c r="H3367" i="32"/>
  <c r="D3367" i="32"/>
  <c r="I3367" i="32"/>
  <c r="F3367" i="32"/>
  <c r="L3367" i="32"/>
  <c r="E3367" i="32"/>
  <c r="J3367" i="32"/>
  <c r="C3355" i="32"/>
  <c r="G3355" i="32"/>
  <c r="K3355" i="32"/>
  <c r="F3355" i="32"/>
  <c r="L3355" i="32"/>
  <c r="B3355" i="32"/>
  <c r="H3355" i="32"/>
  <c r="E3355" i="32"/>
  <c r="J3355" i="32"/>
  <c r="I3355" i="32"/>
  <c r="D3355" i="32"/>
  <c r="C3347" i="32"/>
  <c r="G3347" i="32"/>
  <c r="K3347" i="32"/>
  <c r="D3347" i="32"/>
  <c r="I3347" i="32"/>
  <c r="E3347" i="32"/>
  <c r="J3347" i="32"/>
  <c r="B3347" i="32"/>
  <c r="H3347" i="32"/>
  <c r="L3347" i="32"/>
  <c r="F3347" i="32"/>
  <c r="C3339" i="32"/>
  <c r="G3339" i="32"/>
  <c r="K3339" i="32"/>
  <c r="F3339" i="32"/>
  <c r="L3339" i="32"/>
  <c r="B3339" i="32"/>
  <c r="H3339" i="32"/>
  <c r="E3339" i="32"/>
  <c r="J3339" i="32"/>
  <c r="I3339" i="32"/>
  <c r="C3323" i="32"/>
  <c r="G3323" i="32"/>
  <c r="K3323" i="32"/>
  <c r="F3323" i="32"/>
  <c r="L3323" i="32"/>
  <c r="B3323" i="32"/>
  <c r="H3323" i="32"/>
  <c r="E3323" i="32"/>
  <c r="J3323" i="32"/>
  <c r="D3323" i="32"/>
  <c r="C3315" i="32"/>
  <c r="G3315" i="32"/>
  <c r="K3315" i="32"/>
  <c r="D3315" i="32"/>
  <c r="I3315" i="32"/>
  <c r="E3315" i="32"/>
  <c r="J3315" i="32"/>
  <c r="B3315" i="32"/>
  <c r="H3315" i="32"/>
  <c r="F3315" i="32"/>
  <c r="C3303" i="32"/>
  <c r="G3303" i="32"/>
  <c r="K3303" i="32"/>
  <c r="B3303" i="32"/>
  <c r="H3303" i="32"/>
  <c r="D3303" i="32"/>
  <c r="I3303" i="32"/>
  <c r="F3303" i="32"/>
  <c r="L3303" i="32"/>
  <c r="E3303" i="32"/>
  <c r="J3303" i="32"/>
  <c r="C3291" i="32"/>
  <c r="G3291" i="32"/>
  <c r="K3291" i="32"/>
  <c r="F3291" i="32"/>
  <c r="L3291" i="32"/>
  <c r="B3291" i="32"/>
  <c r="H3291" i="32"/>
  <c r="E3291" i="32"/>
  <c r="J3291" i="32"/>
  <c r="I3291" i="32"/>
  <c r="D3291" i="32"/>
  <c r="B3283" i="32"/>
  <c r="F3283" i="32"/>
  <c r="J3283" i="32"/>
  <c r="E3283" i="32"/>
  <c r="I3283" i="32"/>
  <c r="D3283" i="32"/>
  <c r="L3283" i="32"/>
  <c r="H3283" i="32"/>
  <c r="K3283" i="32"/>
  <c r="G3283" i="32"/>
  <c r="B3275" i="32"/>
  <c r="F3275" i="32"/>
  <c r="J3275" i="32"/>
  <c r="E3275" i="32"/>
  <c r="I3275" i="32"/>
  <c r="D3275" i="32"/>
  <c r="L3275" i="32"/>
  <c r="K3275" i="32"/>
  <c r="C3275" i="32"/>
  <c r="H3275" i="32"/>
  <c r="B3271" i="32"/>
  <c r="F3271" i="32"/>
  <c r="J3271" i="32"/>
  <c r="E3271" i="32"/>
  <c r="I3271" i="32"/>
  <c r="H3271" i="32"/>
  <c r="C3271" i="32"/>
  <c r="L3271" i="32"/>
  <c r="D3271" i="32"/>
  <c r="K3271" i="32"/>
  <c r="G3271" i="32"/>
  <c r="B3259" i="32"/>
  <c r="F3259" i="32"/>
  <c r="J3259" i="32"/>
  <c r="E3259" i="32"/>
  <c r="I3259" i="32"/>
  <c r="D3259" i="32"/>
  <c r="L3259" i="32"/>
  <c r="G3259" i="32"/>
  <c r="H3259" i="32"/>
  <c r="C3259" i="32"/>
  <c r="B3251" i="32"/>
  <c r="F3251" i="32"/>
  <c r="J3251" i="32"/>
  <c r="E3251" i="32"/>
  <c r="I3251" i="32"/>
  <c r="D3251" i="32"/>
  <c r="L3251" i="32"/>
  <c r="H3251" i="32"/>
  <c r="K3251" i="32"/>
  <c r="G3251" i="32"/>
  <c r="C3251" i="32"/>
  <c r="B3243" i="32"/>
  <c r="F3243" i="32"/>
  <c r="J3243" i="32"/>
  <c r="E3243" i="32"/>
  <c r="I3243" i="32"/>
  <c r="D3243" i="32"/>
  <c r="L3243" i="32"/>
  <c r="K3243" i="32"/>
  <c r="C3243" i="32"/>
  <c r="H3243" i="32"/>
  <c r="G3243" i="32"/>
  <c r="B3235" i="32"/>
  <c r="F3235" i="32"/>
  <c r="J3235" i="32"/>
  <c r="E3235" i="32"/>
  <c r="I3235" i="32"/>
  <c r="D3235" i="32"/>
  <c r="L3235" i="32"/>
  <c r="C3235" i="32"/>
  <c r="G3235" i="32"/>
  <c r="K3235" i="32"/>
  <c r="H3235" i="32"/>
  <c r="B3227" i="32"/>
  <c r="F3227" i="32"/>
  <c r="J3227" i="32"/>
  <c r="E3227" i="32"/>
  <c r="I3227" i="32"/>
  <c r="D3227" i="32"/>
  <c r="L3227" i="32"/>
  <c r="G3227" i="32"/>
  <c r="H3227" i="32"/>
  <c r="C3227" i="32"/>
  <c r="K3227" i="32"/>
  <c r="B3215" i="32"/>
  <c r="F3215" i="32"/>
  <c r="J3215" i="32"/>
  <c r="E3215" i="32"/>
  <c r="I3215" i="32"/>
  <c r="H3215" i="32"/>
  <c r="K3215" i="32"/>
  <c r="C3215" i="32"/>
  <c r="L3215" i="32"/>
  <c r="G3215" i="32"/>
  <c r="D3215" i="32"/>
  <c r="B3207" i="32"/>
  <c r="F3207" i="32"/>
  <c r="J3207" i="32"/>
  <c r="E3207" i="32"/>
  <c r="I3207" i="32"/>
  <c r="H3207" i="32"/>
  <c r="C3207" i="32"/>
  <c r="L3207" i="32"/>
  <c r="D3207" i="32"/>
  <c r="K3207" i="32"/>
  <c r="G3207" i="32"/>
  <c r="B3199" i="32"/>
  <c r="F3199" i="32"/>
  <c r="J3199" i="32"/>
  <c r="E3199" i="32"/>
  <c r="I3199" i="32"/>
  <c r="H3199" i="32"/>
  <c r="D3199" i="32"/>
  <c r="G3199" i="32"/>
  <c r="C3199" i="32"/>
  <c r="L3199" i="32"/>
  <c r="K3199" i="32"/>
  <c r="B3187" i="32"/>
  <c r="F3187" i="32"/>
  <c r="J3187" i="32"/>
  <c r="E3187" i="32"/>
  <c r="I3187" i="32"/>
  <c r="D3187" i="32"/>
  <c r="L3187" i="32"/>
  <c r="H3187" i="32"/>
  <c r="K3187" i="32"/>
  <c r="G3187" i="32"/>
  <c r="C3187" i="32"/>
  <c r="B3179" i="32"/>
  <c r="F3179" i="32"/>
  <c r="J3179" i="32"/>
  <c r="E3179" i="32"/>
  <c r="I3179" i="32"/>
  <c r="D3179" i="32"/>
  <c r="L3179" i="32"/>
  <c r="K3179" i="32"/>
  <c r="C3179" i="32"/>
  <c r="H3179" i="32"/>
  <c r="G3179" i="32"/>
  <c r="B3171" i="32"/>
  <c r="F3171" i="32"/>
  <c r="J3171" i="32"/>
  <c r="E3171" i="32"/>
  <c r="I3171" i="32"/>
  <c r="D3171" i="32"/>
  <c r="L3171" i="32"/>
  <c r="C3171" i="32"/>
  <c r="G3171" i="32"/>
  <c r="K3171" i="32"/>
  <c r="H3171" i="32"/>
  <c r="B3159" i="32"/>
  <c r="F3159" i="32"/>
  <c r="J3159" i="32"/>
  <c r="E3159" i="32"/>
  <c r="I3159" i="32"/>
  <c r="H3159" i="32"/>
  <c r="C3159" i="32"/>
  <c r="G3159" i="32"/>
  <c r="K3159" i="32"/>
  <c r="D3159" i="32"/>
  <c r="L3159" i="32"/>
  <c r="B3151" i="32"/>
  <c r="F3151" i="32"/>
  <c r="J3151" i="32"/>
  <c r="E3151" i="32"/>
  <c r="I3151" i="32"/>
  <c r="H3151" i="32"/>
  <c r="K3151" i="32"/>
  <c r="D3151" i="32"/>
  <c r="L3151" i="32"/>
  <c r="G3151" i="32"/>
  <c r="C3151" i="32"/>
  <c r="B3143" i="32"/>
  <c r="F3143" i="32"/>
  <c r="J3143" i="32"/>
  <c r="E3143" i="32"/>
  <c r="I3143" i="32"/>
  <c r="H3143" i="32"/>
  <c r="C3143" i="32"/>
  <c r="L3143" i="32"/>
  <c r="G3143" i="32"/>
  <c r="K3143" i="32"/>
  <c r="B3135" i="32"/>
  <c r="F3135" i="32"/>
  <c r="J3135" i="32"/>
  <c r="E3135" i="32"/>
  <c r="I3135" i="32"/>
  <c r="H3135" i="32"/>
  <c r="D3135" i="32"/>
  <c r="K3135" i="32"/>
  <c r="C3135" i="32"/>
  <c r="L3135" i="32"/>
  <c r="G3135" i="32"/>
  <c r="B3127" i="32"/>
  <c r="F3127" i="32"/>
  <c r="J3127" i="32"/>
  <c r="E3127" i="32"/>
  <c r="I3127" i="32"/>
  <c r="H3127" i="32"/>
  <c r="G3127" i="32"/>
  <c r="C3127" i="32"/>
  <c r="L3127" i="32"/>
  <c r="D3127" i="32"/>
  <c r="B3123" i="32"/>
  <c r="F3123" i="32"/>
  <c r="J3123" i="32"/>
  <c r="E3123" i="32"/>
  <c r="I3123" i="32"/>
  <c r="D3123" i="32"/>
  <c r="L3123" i="32"/>
  <c r="H3123" i="32"/>
  <c r="C3123" i="32"/>
  <c r="G3123" i="32"/>
  <c r="K3123" i="32"/>
  <c r="B3111" i="32"/>
  <c r="F3111" i="32"/>
  <c r="J3111" i="32"/>
  <c r="E3111" i="32"/>
  <c r="I3111" i="32"/>
  <c r="H3111" i="32"/>
  <c r="K3111" i="32"/>
  <c r="C3111" i="32"/>
  <c r="L3111" i="32"/>
  <c r="G3111" i="32"/>
  <c r="D3111" i="32"/>
  <c r="B3103" i="32"/>
  <c r="F3103" i="32"/>
  <c r="J3103" i="32"/>
  <c r="E3103" i="32"/>
  <c r="I3103" i="32"/>
  <c r="H3103" i="32"/>
  <c r="C3103" i="32"/>
  <c r="L3103" i="32"/>
  <c r="D3103" i="32"/>
  <c r="K3103" i="32"/>
  <c r="G3103" i="32"/>
  <c r="B3091" i="32"/>
  <c r="F3091" i="32"/>
  <c r="J3091" i="32"/>
  <c r="E3091" i="32"/>
  <c r="I3091" i="32"/>
  <c r="D3091" i="32"/>
  <c r="L3091" i="32"/>
  <c r="G3091" i="32"/>
  <c r="H3091" i="32"/>
  <c r="C3091" i="32"/>
  <c r="K3091" i="32"/>
  <c r="B3083" i="32"/>
  <c r="F3083" i="32"/>
  <c r="J3083" i="32"/>
  <c r="E3083" i="32"/>
  <c r="I3083" i="32"/>
  <c r="D3083" i="32"/>
  <c r="L3083" i="32"/>
  <c r="H3083" i="32"/>
  <c r="K3083" i="32"/>
  <c r="G3083" i="32"/>
  <c r="C3083" i="32"/>
  <c r="B3071" i="32"/>
  <c r="F3071" i="32"/>
  <c r="J3071" i="32"/>
  <c r="E3071" i="32"/>
  <c r="I3071" i="32"/>
  <c r="H3071" i="32"/>
  <c r="C3071" i="32"/>
  <c r="L3071" i="32"/>
  <c r="D3071" i="32"/>
  <c r="K3071" i="32"/>
  <c r="B3063" i="32"/>
  <c r="F3063" i="32"/>
  <c r="J3063" i="32"/>
  <c r="E3063" i="32"/>
  <c r="I3063" i="32"/>
  <c r="H3063" i="32"/>
  <c r="D3063" i="32"/>
  <c r="G3063" i="32"/>
  <c r="C3063" i="32"/>
  <c r="L3063" i="32"/>
  <c r="K3063" i="32"/>
  <c r="B3055" i="32"/>
  <c r="F3055" i="32"/>
  <c r="J3055" i="32"/>
  <c r="E3055" i="32"/>
  <c r="I3055" i="32"/>
  <c r="D3055" i="32"/>
  <c r="L3055" i="32"/>
  <c r="H3055" i="32"/>
  <c r="G3055" i="32"/>
  <c r="K3055" i="32"/>
  <c r="C3055" i="32"/>
  <c r="B3043" i="32"/>
  <c r="F3043" i="32"/>
  <c r="J3043" i="32"/>
  <c r="E3043" i="32"/>
  <c r="I3043" i="32"/>
  <c r="H3043" i="32"/>
  <c r="D3043" i="32"/>
  <c r="L3043" i="32"/>
  <c r="K3043" i="32"/>
  <c r="G3043" i="32"/>
  <c r="C3043" i="32"/>
  <c r="B3035" i="32"/>
  <c r="F3035" i="32"/>
  <c r="J3035" i="32"/>
  <c r="E3035" i="32"/>
  <c r="I3035" i="32"/>
  <c r="H3035" i="32"/>
  <c r="D3035" i="32"/>
  <c r="L3035" i="32"/>
  <c r="C3035" i="32"/>
  <c r="G3035" i="32"/>
  <c r="K3035" i="32"/>
  <c r="B3023" i="32"/>
  <c r="F3023" i="32"/>
  <c r="J3023" i="32"/>
  <c r="E3023" i="32"/>
  <c r="I3023" i="32"/>
  <c r="D3023" i="32"/>
  <c r="L3023" i="32"/>
  <c r="H3023" i="32"/>
  <c r="G3023" i="32"/>
  <c r="K3023" i="32"/>
  <c r="C3023" i="32"/>
  <c r="B3015" i="32"/>
  <c r="F3015" i="32"/>
  <c r="J3015" i="32"/>
  <c r="E3015" i="32"/>
  <c r="I3015" i="32"/>
  <c r="D3015" i="32"/>
  <c r="L3015" i="32"/>
  <c r="H3015" i="32"/>
  <c r="C3015" i="32"/>
  <c r="K3015" i="32"/>
  <c r="G3015" i="32"/>
  <c r="B3003" i="32"/>
  <c r="F3003" i="32"/>
  <c r="J3003" i="32"/>
  <c r="E3003" i="32"/>
  <c r="I3003" i="32"/>
  <c r="H3003" i="32"/>
  <c r="D3003" i="32"/>
  <c r="L3003" i="32"/>
  <c r="C3003" i="32"/>
  <c r="G3003" i="32"/>
  <c r="K3003" i="32"/>
  <c r="B2991" i="32"/>
  <c r="F2991" i="32"/>
  <c r="J2991" i="32"/>
  <c r="E2991" i="32"/>
  <c r="I2991" i="32"/>
  <c r="D2991" i="32"/>
  <c r="L2991" i="32"/>
  <c r="H2991" i="32"/>
  <c r="G2991" i="32"/>
  <c r="K2991" i="32"/>
  <c r="C2991" i="32"/>
  <c r="B2983" i="32"/>
  <c r="F2983" i="32"/>
  <c r="J2983" i="32"/>
  <c r="E2983" i="32"/>
  <c r="I2983" i="32"/>
  <c r="D2983" i="32"/>
  <c r="L2983" i="32"/>
  <c r="H2983" i="32"/>
  <c r="C2983" i="32"/>
  <c r="K2983" i="32"/>
  <c r="G2983" i="32"/>
  <c r="B2971" i="32"/>
  <c r="F2971" i="32"/>
  <c r="J2971" i="32"/>
  <c r="E2971" i="32"/>
  <c r="I2971" i="32"/>
  <c r="H2971" i="32"/>
  <c r="D2971" i="32"/>
  <c r="L2971" i="32"/>
  <c r="C2971" i="32"/>
  <c r="G2971" i="32"/>
  <c r="K2971" i="32"/>
  <c r="B2959" i="32"/>
  <c r="F2959" i="32"/>
  <c r="J2959" i="32"/>
  <c r="E2959" i="32"/>
  <c r="I2959" i="32"/>
  <c r="D2959" i="32"/>
  <c r="L2959" i="32"/>
  <c r="H2959" i="32"/>
  <c r="G2959" i="32"/>
  <c r="K2959" i="32"/>
  <c r="C2959" i="32"/>
  <c r="B2951" i="32"/>
  <c r="F2951" i="32"/>
  <c r="J2951" i="32"/>
  <c r="E2951" i="32"/>
  <c r="I2951" i="32"/>
  <c r="D2951" i="32"/>
  <c r="L2951" i="32"/>
  <c r="H2951" i="32"/>
  <c r="C2951" i="32"/>
  <c r="K2951" i="32"/>
  <c r="G2951" i="32"/>
  <c r="B2943" i="32"/>
  <c r="F2943" i="32"/>
  <c r="J2943" i="32"/>
  <c r="E2943" i="32"/>
  <c r="I2943" i="32"/>
  <c r="D2943" i="32"/>
  <c r="L2943" i="32"/>
  <c r="H2943" i="32"/>
  <c r="G2943" i="32"/>
  <c r="K2943" i="32"/>
  <c r="C2943" i="32"/>
  <c r="B2935" i="32"/>
  <c r="F2935" i="32"/>
  <c r="J2935" i="32"/>
  <c r="E2935" i="32"/>
  <c r="I2935" i="32"/>
  <c r="D2935" i="32"/>
  <c r="L2935" i="32"/>
  <c r="H2935" i="32"/>
  <c r="C2935" i="32"/>
  <c r="K2935" i="32"/>
  <c r="G2935" i="32"/>
  <c r="B2927" i="32"/>
  <c r="F2927" i="32"/>
  <c r="J2927" i="32"/>
  <c r="E2927" i="32"/>
  <c r="I2927" i="32"/>
  <c r="D2927" i="32"/>
  <c r="L2927" i="32"/>
  <c r="H2927" i="32"/>
  <c r="G2927" i="32"/>
  <c r="K2927" i="32"/>
  <c r="C2927" i="32"/>
  <c r="B2919" i="32"/>
  <c r="F2919" i="32"/>
  <c r="J2919" i="32"/>
  <c r="E2919" i="32"/>
  <c r="I2919" i="32"/>
  <c r="D2919" i="32"/>
  <c r="L2919" i="32"/>
  <c r="H2919" i="32"/>
  <c r="C2919" i="32"/>
  <c r="K2919" i="32"/>
  <c r="G2919" i="32"/>
  <c r="B2907" i="32"/>
  <c r="F2907" i="32"/>
  <c r="J2907" i="32"/>
  <c r="E2907" i="32"/>
  <c r="I2907" i="32"/>
  <c r="H2907" i="32"/>
  <c r="D2907" i="32"/>
  <c r="L2907" i="32"/>
  <c r="C2907" i="32"/>
  <c r="G2907" i="32"/>
  <c r="K2907" i="32"/>
  <c r="B2899" i="32"/>
  <c r="F2899" i="32"/>
  <c r="J2899" i="32"/>
  <c r="E2899" i="32"/>
  <c r="I2899" i="32"/>
  <c r="H2899" i="32"/>
  <c r="D2899" i="32"/>
  <c r="L2899" i="32"/>
  <c r="K2899" i="32"/>
  <c r="G2899" i="32"/>
  <c r="C2899" i="32"/>
  <c r="B2891" i="32"/>
  <c r="F2891" i="32"/>
  <c r="J2891" i="32"/>
  <c r="E2891" i="32"/>
  <c r="I2891" i="32"/>
  <c r="H2891" i="32"/>
  <c r="D2891" i="32"/>
  <c r="L2891" i="32"/>
  <c r="C2891" i="32"/>
  <c r="G2891" i="32"/>
  <c r="B2879" i="32"/>
  <c r="F2879" i="32"/>
  <c r="J2879" i="32"/>
  <c r="E2879" i="32"/>
  <c r="I2879" i="32"/>
  <c r="D2879" i="32"/>
  <c r="L2879" i="32"/>
  <c r="H2879" i="32"/>
  <c r="G2879" i="32"/>
  <c r="K2879" i="32"/>
  <c r="C2879" i="32"/>
  <c r="B2871" i="32"/>
  <c r="F2871" i="32"/>
  <c r="J2871" i="32"/>
  <c r="E2871" i="32"/>
  <c r="I2871" i="32"/>
  <c r="D2871" i="32"/>
  <c r="L2871" i="32"/>
  <c r="H2871" i="32"/>
  <c r="C2871" i="32"/>
  <c r="K2871" i="32"/>
  <c r="G2871" i="32"/>
  <c r="B2859" i="32"/>
  <c r="F2859" i="32"/>
  <c r="J2859" i="32"/>
  <c r="E2859" i="32"/>
  <c r="I2859" i="32"/>
  <c r="H2859" i="32"/>
  <c r="D2859" i="32"/>
  <c r="L2859" i="32"/>
  <c r="C2859" i="32"/>
  <c r="G2859" i="32"/>
  <c r="K2859" i="32"/>
  <c r="B2851" i="32"/>
  <c r="F2851" i="32"/>
  <c r="J2851" i="32"/>
  <c r="E2851" i="32"/>
  <c r="I2851" i="32"/>
  <c r="H2851" i="32"/>
  <c r="D2851" i="32"/>
  <c r="L2851" i="32"/>
  <c r="K2851" i="32"/>
  <c r="G2851" i="32"/>
  <c r="C2851" i="32"/>
  <c r="B2843" i="32"/>
  <c r="F2843" i="32"/>
  <c r="J2843" i="32"/>
  <c r="E2843" i="32"/>
  <c r="I2843" i="32"/>
  <c r="H2843" i="32"/>
  <c r="D2843" i="32"/>
  <c r="L2843" i="32"/>
  <c r="C2843" i="32"/>
  <c r="G2843" i="32"/>
  <c r="K2843" i="32"/>
  <c r="B2835" i="32"/>
  <c r="F2835" i="32"/>
  <c r="J2835" i="32"/>
  <c r="E2835" i="32"/>
  <c r="I2835" i="32"/>
  <c r="H2835" i="32"/>
  <c r="D2835" i="32"/>
  <c r="L2835" i="32"/>
  <c r="K2835" i="32"/>
  <c r="G2835" i="32"/>
  <c r="C2835" i="32"/>
  <c r="B2823" i="32"/>
  <c r="F2823" i="32"/>
  <c r="J2823" i="32"/>
  <c r="E2823" i="32"/>
  <c r="I2823" i="32"/>
  <c r="D2823" i="32"/>
  <c r="L2823" i="32"/>
  <c r="H2823" i="32"/>
  <c r="C2823" i="32"/>
  <c r="K2823" i="32"/>
  <c r="G2823" i="32"/>
  <c r="B2815" i="32"/>
  <c r="F2815" i="32"/>
  <c r="J2815" i="32"/>
  <c r="E2815" i="32"/>
  <c r="I2815" i="32"/>
  <c r="D2815" i="32"/>
  <c r="L2815" i="32"/>
  <c r="H2815" i="32"/>
  <c r="G2815" i="32"/>
  <c r="K2815" i="32"/>
  <c r="C2815" i="32"/>
  <c r="B2803" i="32"/>
  <c r="F2803" i="32"/>
  <c r="J2803" i="32"/>
  <c r="E2803" i="32"/>
  <c r="I2803" i="32"/>
  <c r="H2803" i="32"/>
  <c r="D2803" i="32"/>
  <c r="L2803" i="32"/>
  <c r="K2803" i="32"/>
  <c r="G2803" i="32"/>
  <c r="C2803" i="32"/>
  <c r="B2791" i="32"/>
  <c r="F2791" i="32"/>
  <c r="J2791" i="32"/>
  <c r="E2791" i="32"/>
  <c r="I2791" i="32"/>
  <c r="D2791" i="32"/>
  <c r="L2791" i="32"/>
  <c r="H2791" i="32"/>
  <c r="K2791" i="32"/>
  <c r="G2791" i="32"/>
  <c r="C2791" i="32"/>
  <c r="B2783" i="32"/>
  <c r="F2783" i="32"/>
  <c r="J2783" i="32"/>
  <c r="E2783" i="32"/>
  <c r="I2783" i="32"/>
  <c r="D2783" i="32"/>
  <c r="L2783" i="32"/>
  <c r="H2783" i="32"/>
  <c r="K2783" i="32"/>
  <c r="C2783" i="32"/>
  <c r="G2783" i="32"/>
  <c r="B2771" i="32"/>
  <c r="F2771" i="32"/>
  <c r="J2771" i="32"/>
  <c r="E2771" i="32"/>
  <c r="I2771" i="32"/>
  <c r="H2771" i="32"/>
  <c r="D2771" i="32"/>
  <c r="L2771" i="32"/>
  <c r="G2771" i="32"/>
  <c r="C2771" i="32"/>
  <c r="K2771" i="32"/>
  <c r="B2759" i="32"/>
  <c r="F2759" i="32"/>
  <c r="J2759" i="32"/>
  <c r="E2759" i="32"/>
  <c r="I2759" i="32"/>
  <c r="D2759" i="32"/>
  <c r="L2759" i="32"/>
  <c r="H2759" i="32"/>
  <c r="C2759" i="32"/>
  <c r="K2759" i="32"/>
  <c r="G2759" i="32"/>
  <c r="B2751" i="32"/>
  <c r="F2751" i="32"/>
  <c r="J2751" i="32"/>
  <c r="E2751" i="32"/>
  <c r="I2751" i="32"/>
  <c r="D2751" i="32"/>
  <c r="L2751" i="32"/>
  <c r="H2751" i="32"/>
  <c r="C2751" i="32"/>
  <c r="G2751" i="32"/>
  <c r="K2751" i="32"/>
  <c r="B2739" i="32"/>
  <c r="F2739" i="32"/>
  <c r="J2739" i="32"/>
  <c r="E2739" i="32"/>
  <c r="I2739" i="32"/>
  <c r="H2739" i="32"/>
  <c r="C2739" i="32"/>
  <c r="L2739" i="32"/>
  <c r="G2739" i="32"/>
  <c r="K2739" i="32"/>
  <c r="D2739" i="32"/>
  <c r="B2727" i="32"/>
  <c r="F2727" i="32"/>
  <c r="J2727" i="32"/>
  <c r="E2727" i="32"/>
  <c r="I2727" i="32"/>
  <c r="D2727" i="32"/>
  <c r="L2727" i="32"/>
  <c r="G2727" i="32"/>
  <c r="K2727" i="32"/>
  <c r="C2727" i="32"/>
  <c r="H2727" i="32"/>
  <c r="B2719" i="32"/>
  <c r="F2719" i="32"/>
  <c r="J2719" i="32"/>
  <c r="E2719" i="32"/>
  <c r="I2719" i="32"/>
  <c r="D2719" i="32"/>
  <c r="L2719" i="32"/>
  <c r="H2719" i="32"/>
  <c r="C2719" i="32"/>
  <c r="K2719" i="32"/>
  <c r="G2719" i="32"/>
  <c r="B2711" i="32"/>
  <c r="F2711" i="32"/>
  <c r="J2711" i="32"/>
  <c r="E2711" i="32"/>
  <c r="I2711" i="32"/>
  <c r="D2711" i="32"/>
  <c r="L2711" i="32"/>
  <c r="K2711" i="32"/>
  <c r="G2711" i="32"/>
  <c r="H2711" i="32"/>
  <c r="C2711" i="32"/>
  <c r="B2703" i="32"/>
  <c r="F2703" i="32"/>
  <c r="J2703" i="32"/>
  <c r="E2703" i="32"/>
  <c r="I2703" i="32"/>
  <c r="C2703" i="32"/>
  <c r="K2703" i="32"/>
  <c r="H2703" i="32"/>
  <c r="L2703" i="32"/>
  <c r="G2703" i="32"/>
  <c r="D2703" i="32"/>
  <c r="B2691" i="32"/>
  <c r="F2691" i="32"/>
  <c r="J2691" i="32"/>
  <c r="E2691" i="32"/>
  <c r="I2691" i="32"/>
  <c r="G2691" i="32"/>
  <c r="D2691" i="32"/>
  <c r="L2691" i="32"/>
  <c r="C2691" i="32"/>
  <c r="K2691" i="32"/>
  <c r="H2691" i="32"/>
  <c r="B2683" i="32"/>
  <c r="F2683" i="32"/>
  <c r="J2683" i="32"/>
  <c r="E2683" i="32"/>
  <c r="I2683" i="32"/>
  <c r="G2683" i="32"/>
  <c r="D2683" i="32"/>
  <c r="L2683" i="32"/>
  <c r="H2683" i="32"/>
  <c r="C2683" i="32"/>
  <c r="K2683" i="32"/>
  <c r="B2671" i="32"/>
  <c r="F2671" i="32"/>
  <c r="J2671" i="32"/>
  <c r="E2671" i="32"/>
  <c r="I2671" i="32"/>
  <c r="C2671" i="32"/>
  <c r="K2671" i="32"/>
  <c r="H2671" i="32"/>
  <c r="L2671" i="32"/>
  <c r="G2671" i="32"/>
  <c r="D2671" i="32"/>
  <c r="B2663" i="32"/>
  <c r="F2663" i="32"/>
  <c r="J2663" i="32"/>
  <c r="E2663" i="32"/>
  <c r="I2663" i="32"/>
  <c r="C2663" i="32"/>
  <c r="K2663" i="32"/>
  <c r="H2663" i="32"/>
  <c r="D2663" i="32"/>
  <c r="L2663" i="32"/>
  <c r="G2663" i="32"/>
  <c r="B2651" i="32"/>
  <c r="F2651" i="32"/>
  <c r="J2651" i="32"/>
  <c r="E2651" i="32"/>
  <c r="I2651" i="32"/>
  <c r="G2651" i="32"/>
  <c r="D2651" i="32"/>
  <c r="L2651" i="32"/>
  <c r="H2651" i="32"/>
  <c r="C2651" i="32"/>
  <c r="K2651" i="32"/>
  <c r="B2643" i="32"/>
  <c r="F2643" i="32"/>
  <c r="J2643" i="32"/>
  <c r="E2643" i="32"/>
  <c r="I2643" i="32"/>
  <c r="G2643" i="32"/>
  <c r="D2643" i="32"/>
  <c r="L2643" i="32"/>
  <c r="H2643" i="32"/>
  <c r="K2643" i="32"/>
  <c r="C2643" i="32"/>
  <c r="B2635" i="32"/>
  <c r="F2635" i="32"/>
  <c r="J2635" i="32"/>
  <c r="E2635" i="32"/>
  <c r="I2635" i="32"/>
  <c r="G2635" i="32"/>
  <c r="D2635" i="32"/>
  <c r="L2635" i="32"/>
  <c r="H2635" i="32"/>
  <c r="K2635" i="32"/>
  <c r="C2635" i="32"/>
  <c r="B2627" i="32"/>
  <c r="F2627" i="32"/>
  <c r="J2627" i="32"/>
  <c r="E2627" i="32"/>
  <c r="I2627" i="32"/>
  <c r="G2627" i="32"/>
  <c r="D2627" i="32"/>
  <c r="L2627" i="32"/>
  <c r="C2627" i="32"/>
  <c r="K2627" i="32"/>
  <c r="H2627" i="32"/>
  <c r="B2615" i="32"/>
  <c r="F2615" i="32"/>
  <c r="J2615" i="32"/>
  <c r="E2615" i="32"/>
  <c r="I2615" i="32"/>
  <c r="C2615" i="32"/>
  <c r="K2615" i="32"/>
  <c r="H2615" i="32"/>
  <c r="D2615" i="32"/>
  <c r="G2615" i="32"/>
  <c r="L2615" i="32"/>
  <c r="B2607" i="32"/>
  <c r="F2607" i="32"/>
  <c r="J2607" i="32"/>
  <c r="E2607" i="32"/>
  <c r="I2607" i="32"/>
  <c r="C2607" i="32"/>
  <c r="K2607" i="32"/>
  <c r="H2607" i="32"/>
  <c r="L2607" i="32"/>
  <c r="G2607" i="32"/>
  <c r="D2607" i="32"/>
  <c r="B2599" i="32"/>
  <c r="F2599" i="32"/>
  <c r="J2599" i="32"/>
  <c r="E2599" i="32"/>
  <c r="I2599" i="32"/>
  <c r="C2599" i="32"/>
  <c r="K2599" i="32"/>
  <c r="H2599" i="32"/>
  <c r="D2599" i="32"/>
  <c r="L2599" i="32"/>
  <c r="G2599" i="32"/>
  <c r="B2591" i="32"/>
  <c r="F2591" i="32"/>
  <c r="J2591" i="32"/>
  <c r="E2591" i="32"/>
  <c r="I2591" i="32"/>
  <c r="C2591" i="32"/>
  <c r="K2591" i="32"/>
  <c r="H2591" i="32"/>
  <c r="L2591" i="32"/>
  <c r="D2591" i="32"/>
  <c r="G2591" i="32"/>
  <c r="B2579" i="32"/>
  <c r="F2579" i="32"/>
  <c r="J2579" i="32"/>
  <c r="E2579" i="32"/>
  <c r="I2579" i="32"/>
  <c r="G2579" i="32"/>
  <c r="D2579" i="32"/>
  <c r="L2579" i="32"/>
  <c r="H2579" i="32"/>
  <c r="C2579" i="32"/>
  <c r="K2579" i="32"/>
  <c r="B2571" i="32"/>
  <c r="F2571" i="32"/>
  <c r="J2571" i="32"/>
  <c r="E2571" i="32"/>
  <c r="I2571" i="32"/>
  <c r="G2571" i="32"/>
  <c r="D2571" i="32"/>
  <c r="L2571" i="32"/>
  <c r="H2571" i="32"/>
  <c r="K2571" i="32"/>
  <c r="C2571" i="32"/>
  <c r="B2563" i="32"/>
  <c r="F2563" i="32"/>
  <c r="J2563" i="32"/>
  <c r="E2563" i="32"/>
  <c r="I2563" i="32"/>
  <c r="G2563" i="32"/>
  <c r="D2563" i="32"/>
  <c r="L2563" i="32"/>
  <c r="C2563" i="32"/>
  <c r="K2563" i="32"/>
  <c r="H2563" i="32"/>
  <c r="B2555" i="32"/>
  <c r="F2555" i="32"/>
  <c r="J2555" i="32"/>
  <c r="E2555" i="32"/>
  <c r="I2555" i="32"/>
  <c r="G2555" i="32"/>
  <c r="D2555" i="32"/>
  <c r="L2555" i="32"/>
  <c r="H2555" i="32"/>
  <c r="C2555" i="32"/>
  <c r="K2555" i="32"/>
  <c r="B2547" i="32"/>
  <c r="F2547" i="32"/>
  <c r="J2547" i="32"/>
  <c r="E2547" i="32"/>
  <c r="I2547" i="32"/>
  <c r="G2547" i="32"/>
  <c r="D2547" i="32"/>
  <c r="L2547" i="32"/>
  <c r="H2547" i="32"/>
  <c r="K2547" i="32"/>
  <c r="C2547" i="32"/>
  <c r="B2535" i="32"/>
  <c r="F2535" i="32"/>
  <c r="J2535" i="32"/>
  <c r="E2535" i="32"/>
  <c r="I2535" i="32"/>
  <c r="C2535" i="32"/>
  <c r="K2535" i="32"/>
  <c r="H2535" i="32"/>
  <c r="D2535" i="32"/>
  <c r="L2535" i="32"/>
  <c r="G2535" i="32"/>
  <c r="B2527" i="32"/>
  <c r="F2527" i="32"/>
  <c r="J2527" i="32"/>
  <c r="E2527" i="32"/>
  <c r="I2527" i="32"/>
  <c r="C2527" i="32"/>
  <c r="K2527" i="32"/>
  <c r="H2527" i="32"/>
  <c r="L2527" i="32"/>
  <c r="D2527" i="32"/>
  <c r="G2527" i="32"/>
  <c r="B2515" i="32"/>
  <c r="F2515" i="32"/>
  <c r="J2515" i="32"/>
  <c r="E2515" i="32"/>
  <c r="I2515" i="32"/>
  <c r="G2515" i="32"/>
  <c r="D2515" i="32"/>
  <c r="L2515" i="32"/>
  <c r="H2515" i="32"/>
  <c r="K2515" i="32"/>
  <c r="C2515" i="32"/>
  <c r="B2503" i="32"/>
  <c r="F2503" i="32"/>
  <c r="J2503" i="32"/>
  <c r="E2503" i="32"/>
  <c r="I2503" i="32"/>
  <c r="C2503" i="32"/>
  <c r="K2503" i="32"/>
  <c r="H2503" i="32"/>
  <c r="D2503" i="32"/>
  <c r="L2503" i="32"/>
  <c r="G2503" i="32"/>
  <c r="B2495" i="32"/>
  <c r="F2495" i="32"/>
  <c r="J2495" i="32"/>
  <c r="E2495" i="32"/>
  <c r="I2495" i="32"/>
  <c r="C2495" i="32"/>
  <c r="K2495" i="32"/>
  <c r="H2495" i="32"/>
  <c r="L2495" i="32"/>
  <c r="D2495" i="32"/>
  <c r="G2495" i="32"/>
  <c r="B2483" i="32"/>
  <c r="F2483" i="32"/>
  <c r="J2483" i="32"/>
  <c r="E2483" i="32"/>
  <c r="I2483" i="32"/>
  <c r="G2483" i="32"/>
  <c r="D2483" i="32"/>
  <c r="L2483" i="32"/>
  <c r="H2483" i="32"/>
  <c r="C2483" i="32"/>
  <c r="K2483" i="32"/>
  <c r="B2471" i="32"/>
  <c r="F2471" i="32"/>
  <c r="J2471" i="32"/>
  <c r="E2471" i="32"/>
  <c r="I2471" i="32"/>
  <c r="C2471" i="32"/>
  <c r="K2471" i="32"/>
  <c r="H2471" i="32"/>
  <c r="D2471" i="32"/>
  <c r="L2471" i="32"/>
  <c r="G2471" i="32"/>
  <c r="B2463" i="32"/>
  <c r="F2463" i="32"/>
  <c r="J2463" i="32"/>
  <c r="E2463" i="32"/>
  <c r="I2463" i="32"/>
  <c r="C2463" i="32"/>
  <c r="K2463" i="32"/>
  <c r="H2463" i="32"/>
  <c r="L2463" i="32"/>
  <c r="D2463" i="32"/>
  <c r="G2463" i="32"/>
  <c r="B2455" i="32"/>
  <c r="F2455" i="32"/>
  <c r="J2455" i="32"/>
  <c r="E2455" i="32"/>
  <c r="I2455" i="32"/>
  <c r="C2455" i="32"/>
  <c r="K2455" i="32"/>
  <c r="H2455" i="32"/>
  <c r="D2455" i="32"/>
  <c r="G2455" i="32"/>
  <c r="L2455" i="32"/>
  <c r="B2443" i="32"/>
  <c r="F2443" i="32"/>
  <c r="J2443" i="32"/>
  <c r="E2443" i="32"/>
  <c r="I2443" i="32"/>
  <c r="G2443" i="32"/>
  <c r="D2443" i="32"/>
  <c r="L2443" i="32"/>
  <c r="H2443" i="32"/>
  <c r="K2443" i="32"/>
  <c r="C2443" i="32"/>
  <c r="B2435" i="32"/>
  <c r="F2435" i="32"/>
  <c r="J2435" i="32"/>
  <c r="E2435" i="32"/>
  <c r="I2435" i="32"/>
  <c r="G2435" i="32"/>
  <c r="D2435" i="32"/>
  <c r="L2435" i="32"/>
  <c r="C2435" i="32"/>
  <c r="K2435" i="32"/>
  <c r="H2435" i="32"/>
  <c r="B2423" i="32"/>
  <c r="F2423" i="32"/>
  <c r="J2423" i="32"/>
  <c r="E2423" i="32"/>
  <c r="I2423" i="32"/>
  <c r="C2423" i="32"/>
  <c r="K2423" i="32"/>
  <c r="H2423" i="32"/>
  <c r="L2423" i="32"/>
  <c r="D2423" i="32"/>
  <c r="G2423" i="32"/>
  <c r="B2415" i="32"/>
  <c r="F2415" i="32"/>
  <c r="J2415" i="32"/>
  <c r="E2415" i="32"/>
  <c r="I2415" i="32"/>
  <c r="C2415" i="32"/>
  <c r="K2415" i="32"/>
  <c r="H2415" i="32"/>
  <c r="D2415" i="32"/>
  <c r="L2415" i="32"/>
  <c r="G2415" i="32"/>
  <c r="B2403" i="32"/>
  <c r="F2403" i="32"/>
  <c r="J2403" i="32"/>
  <c r="E2403" i="32"/>
  <c r="I2403" i="32"/>
  <c r="G2403" i="32"/>
  <c r="D2403" i="32"/>
  <c r="L2403" i="32"/>
  <c r="H2403" i="32"/>
  <c r="K2403" i="32"/>
  <c r="C2403" i="32"/>
  <c r="B2395" i="32"/>
  <c r="F2395" i="32"/>
  <c r="J2395" i="32"/>
  <c r="E2395" i="32"/>
  <c r="I2395" i="32"/>
  <c r="G2395" i="32"/>
  <c r="D2395" i="32"/>
  <c r="L2395" i="32"/>
  <c r="H2395" i="32"/>
  <c r="C2395" i="32"/>
  <c r="K2395" i="32"/>
  <c r="B2383" i="32"/>
  <c r="F2383" i="32"/>
  <c r="J2383" i="32"/>
  <c r="E2383" i="32"/>
  <c r="I2383" i="32"/>
  <c r="C2383" i="32"/>
  <c r="K2383" i="32"/>
  <c r="H2383" i="32"/>
  <c r="D2383" i="32"/>
  <c r="L2383" i="32"/>
  <c r="G2383" i="32"/>
  <c r="B2375" i="32"/>
  <c r="F2375" i="32"/>
  <c r="J2375" i="32"/>
  <c r="E2375" i="32"/>
  <c r="I2375" i="32"/>
  <c r="C2375" i="32"/>
  <c r="K2375" i="32"/>
  <c r="H2375" i="32"/>
  <c r="L2375" i="32"/>
  <c r="D2375" i="32"/>
  <c r="G2375" i="32"/>
  <c r="B2367" i="32"/>
  <c r="F2367" i="32"/>
  <c r="J2367" i="32"/>
  <c r="E2367" i="32"/>
  <c r="I2367" i="32"/>
  <c r="C2367" i="32"/>
  <c r="K2367" i="32"/>
  <c r="H2367" i="32"/>
  <c r="D2367" i="32"/>
  <c r="L2367" i="32"/>
  <c r="G2367" i="32"/>
  <c r="B2355" i="32"/>
  <c r="F2355" i="32"/>
  <c r="J2355" i="32"/>
  <c r="E2355" i="32"/>
  <c r="I2355" i="32"/>
  <c r="G2355" i="32"/>
  <c r="D2355" i="32"/>
  <c r="L2355" i="32"/>
  <c r="H2355" i="32"/>
  <c r="K2355" i="32"/>
  <c r="C2355" i="32"/>
  <c r="B2347" i="32"/>
  <c r="F2347" i="32"/>
  <c r="J2347" i="32"/>
  <c r="E2347" i="32"/>
  <c r="I2347" i="32"/>
  <c r="G2347" i="32"/>
  <c r="D2347" i="32"/>
  <c r="L2347" i="32"/>
  <c r="H2347" i="32"/>
  <c r="C2347" i="32"/>
  <c r="K2347" i="32"/>
  <c r="B2339" i="32"/>
  <c r="F2339" i="32"/>
  <c r="J2339" i="32"/>
  <c r="E2339" i="32"/>
  <c r="I2339" i="32"/>
  <c r="G2339" i="32"/>
  <c r="D2339" i="32"/>
  <c r="L2339" i="32"/>
  <c r="H2339" i="32"/>
  <c r="K2339" i="32"/>
  <c r="C2339" i="32"/>
  <c r="B2327" i="32"/>
  <c r="F2327" i="32"/>
  <c r="J2327" i="32"/>
  <c r="E2327" i="32"/>
  <c r="I2327" i="32"/>
  <c r="C2327" i="32"/>
  <c r="K2327" i="32"/>
  <c r="H2327" i="32"/>
  <c r="L2327" i="32"/>
  <c r="D2327" i="32"/>
  <c r="G2327" i="32"/>
  <c r="B2319" i="32"/>
  <c r="F2319" i="32"/>
  <c r="J2319" i="32"/>
  <c r="E2319" i="32"/>
  <c r="I2319" i="32"/>
  <c r="C2319" i="32"/>
  <c r="K2319" i="32"/>
  <c r="H2319" i="32"/>
  <c r="D2319" i="32"/>
  <c r="L2319" i="32"/>
  <c r="G2319" i="32"/>
  <c r="B2311" i="32"/>
  <c r="F2311" i="32"/>
  <c r="J2311" i="32"/>
  <c r="E2311" i="32"/>
  <c r="I2311" i="32"/>
  <c r="C2311" i="32"/>
  <c r="K2311" i="32"/>
  <c r="H2311" i="32"/>
  <c r="L2311" i="32"/>
  <c r="D2311" i="32"/>
  <c r="G2311" i="32"/>
  <c r="B2303" i="32"/>
  <c r="F2303" i="32"/>
  <c r="J2303" i="32"/>
  <c r="E2303" i="32"/>
  <c r="I2303" i="32"/>
  <c r="C2303" i="32"/>
  <c r="K2303" i="32"/>
  <c r="H2303" i="32"/>
  <c r="D2303" i="32"/>
  <c r="L2303" i="32"/>
  <c r="G2303" i="32"/>
  <c r="B2291" i="32"/>
  <c r="F2291" i="32"/>
  <c r="J2291" i="32"/>
  <c r="E2291" i="32"/>
  <c r="I2291" i="32"/>
  <c r="G2291" i="32"/>
  <c r="D2291" i="32"/>
  <c r="L2291" i="32"/>
  <c r="H2291" i="32"/>
  <c r="K2291" i="32"/>
  <c r="C2291" i="32"/>
  <c r="B2283" i="32"/>
  <c r="F2283" i="32"/>
  <c r="J2283" i="32"/>
  <c r="E2283" i="32"/>
  <c r="I2283" i="32"/>
  <c r="G2283" i="32"/>
  <c r="D2283" i="32"/>
  <c r="L2283" i="32"/>
  <c r="H2283" i="32"/>
  <c r="C2283" i="32"/>
  <c r="K2283" i="32"/>
  <c r="B2275" i="32"/>
  <c r="F2275" i="32"/>
  <c r="J2275" i="32"/>
  <c r="E2275" i="32"/>
  <c r="I2275" i="32"/>
  <c r="G2275" i="32"/>
  <c r="D2275" i="32"/>
  <c r="L2275" i="32"/>
  <c r="H2275" i="32"/>
  <c r="K2275" i="32"/>
  <c r="C2275" i="32"/>
  <c r="B2263" i="32"/>
  <c r="F2263" i="32"/>
  <c r="J2263" i="32"/>
  <c r="E2263" i="32"/>
  <c r="I2263" i="32"/>
  <c r="C2263" i="32"/>
  <c r="K2263" i="32"/>
  <c r="H2263" i="32"/>
  <c r="L2263" i="32"/>
  <c r="D2263" i="32"/>
  <c r="G2263" i="32"/>
  <c r="B2255" i="32"/>
  <c r="F2255" i="32"/>
  <c r="J2255" i="32"/>
  <c r="E2255" i="32"/>
  <c r="I2255" i="32"/>
  <c r="C2255" i="32"/>
  <c r="K2255" i="32"/>
  <c r="H2255" i="32"/>
  <c r="D2255" i="32"/>
  <c r="L2255" i="32"/>
  <c r="G2255" i="32"/>
  <c r="B2247" i="32"/>
  <c r="F2247" i="32"/>
  <c r="J2247" i="32"/>
  <c r="E2247" i="32"/>
  <c r="I2247" i="32"/>
  <c r="C2247" i="32"/>
  <c r="K2247" i="32"/>
  <c r="H2247" i="32"/>
  <c r="L2247" i="32"/>
  <c r="D2247" i="32"/>
  <c r="G2247" i="32"/>
  <c r="B2235" i="32"/>
  <c r="F2235" i="32"/>
  <c r="J2235" i="32"/>
  <c r="E2235" i="32"/>
  <c r="I2235" i="32"/>
  <c r="G2235" i="32"/>
  <c r="D2235" i="32"/>
  <c r="L2235" i="32"/>
  <c r="H2235" i="32"/>
  <c r="C2235" i="32"/>
  <c r="K2235" i="32"/>
  <c r="B2227" i="32"/>
  <c r="F2227" i="32"/>
  <c r="J2227" i="32"/>
  <c r="E2227" i="32"/>
  <c r="I2227" i="32"/>
  <c r="G2227" i="32"/>
  <c r="D2227" i="32"/>
  <c r="L2227" i="32"/>
  <c r="H2227" i="32"/>
  <c r="K2227" i="32"/>
  <c r="C2227" i="32"/>
  <c r="B2219" i="32"/>
  <c r="F2219" i="32"/>
  <c r="J2219" i="32"/>
  <c r="E2219" i="32"/>
  <c r="I2219" i="32"/>
  <c r="G2219" i="32"/>
  <c r="D2219" i="32"/>
  <c r="L2219" i="32"/>
  <c r="H2219" i="32"/>
  <c r="C2219" i="32"/>
  <c r="K2219" i="32"/>
  <c r="B2211" i="32"/>
  <c r="F2211" i="32"/>
  <c r="J2211" i="32"/>
  <c r="E2211" i="32"/>
  <c r="I2211" i="32"/>
  <c r="G2211" i="32"/>
  <c r="D2211" i="32"/>
  <c r="L2211" i="32"/>
  <c r="H2211" i="32"/>
  <c r="K2211" i="32"/>
  <c r="C2211" i="32"/>
  <c r="B2199" i="32"/>
  <c r="F2199" i="32"/>
  <c r="J2199" i="32"/>
  <c r="E2199" i="32"/>
  <c r="I2199" i="32"/>
  <c r="C2199" i="32"/>
  <c r="K2199" i="32"/>
  <c r="H2199" i="32"/>
  <c r="L2199" i="32"/>
  <c r="D2199" i="32"/>
  <c r="G2199" i="32"/>
  <c r="B2191" i="32"/>
  <c r="F2191" i="32"/>
  <c r="J2191" i="32"/>
  <c r="E2191" i="32"/>
  <c r="I2191" i="32"/>
  <c r="C2191" i="32"/>
  <c r="K2191" i="32"/>
  <c r="H2191" i="32"/>
  <c r="D2191" i="32"/>
  <c r="L2191" i="32"/>
  <c r="G2191" i="32"/>
  <c r="B2179" i="32"/>
  <c r="F2179" i="32"/>
  <c r="J2179" i="32"/>
  <c r="E2179" i="32"/>
  <c r="I2179" i="32"/>
  <c r="G2179" i="32"/>
  <c r="D2179" i="32"/>
  <c r="L2179" i="32"/>
  <c r="H2179" i="32"/>
  <c r="K2179" i="32"/>
  <c r="C2179" i="32"/>
  <c r="B2171" i="32"/>
  <c r="F2171" i="32"/>
  <c r="J2171" i="32"/>
  <c r="E2171" i="32"/>
  <c r="I2171" i="32"/>
  <c r="G2171" i="32"/>
  <c r="D2171" i="32"/>
  <c r="L2171" i="32"/>
  <c r="H2171" i="32"/>
  <c r="C2171" i="32"/>
  <c r="K2171" i="32"/>
  <c r="B2159" i="32"/>
  <c r="F2159" i="32"/>
  <c r="J2159" i="32"/>
  <c r="E2159" i="32"/>
  <c r="I2159" i="32"/>
  <c r="C2159" i="32"/>
  <c r="K2159" i="32"/>
  <c r="H2159" i="32"/>
  <c r="D2159" i="32"/>
  <c r="L2159" i="32"/>
  <c r="G2159" i="32"/>
  <c r="B2151" i="32"/>
  <c r="F2151" i="32"/>
  <c r="J2151" i="32"/>
  <c r="E2151" i="32"/>
  <c r="I2151" i="32"/>
  <c r="C2151" i="32"/>
  <c r="K2151" i="32"/>
  <c r="H2151" i="32"/>
  <c r="L2151" i="32"/>
  <c r="D2151" i="32"/>
  <c r="G2151" i="32"/>
  <c r="B2139" i="32"/>
  <c r="F2139" i="32"/>
  <c r="J2139" i="32"/>
  <c r="E2139" i="32"/>
  <c r="I2139" i="32"/>
  <c r="G2139" i="32"/>
  <c r="D2139" i="32"/>
  <c r="L2139" i="32"/>
  <c r="H2139" i="32"/>
  <c r="C2139" i="32"/>
  <c r="K2139" i="32"/>
  <c r="B2131" i="32"/>
  <c r="F2131" i="32"/>
  <c r="J2131" i="32"/>
  <c r="E2131" i="32"/>
  <c r="I2131" i="32"/>
  <c r="G2131" i="32"/>
  <c r="D2131" i="32"/>
  <c r="L2131" i="32"/>
  <c r="H2131" i="32"/>
  <c r="K2131" i="32"/>
  <c r="C2131" i="32"/>
  <c r="B2119" i="32"/>
  <c r="F2119" i="32"/>
  <c r="J2119" i="32"/>
  <c r="E2119" i="32"/>
  <c r="I2119" i="32"/>
  <c r="C2119" i="32"/>
  <c r="K2119" i="32"/>
  <c r="H2119" i="32"/>
  <c r="L2119" i="32"/>
  <c r="D2119" i="32"/>
  <c r="G2119" i="32"/>
  <c r="B2111" i="32"/>
  <c r="F2111" i="32"/>
  <c r="J2111" i="32"/>
  <c r="E2111" i="32"/>
  <c r="I2111" i="32"/>
  <c r="C2111" i="32"/>
  <c r="K2111" i="32"/>
  <c r="H2111" i="32"/>
  <c r="D2111" i="32"/>
  <c r="L2111" i="32"/>
  <c r="G2111" i="32"/>
  <c r="B2099" i="32"/>
  <c r="F2099" i="32"/>
  <c r="J2099" i="32"/>
  <c r="E2099" i="32"/>
  <c r="I2099" i="32"/>
  <c r="G2099" i="32"/>
  <c r="D2099" i="32"/>
  <c r="L2099" i="32"/>
  <c r="H2099" i="32"/>
  <c r="C2099" i="32"/>
  <c r="K2099" i="32"/>
  <c r="B2087" i="32"/>
  <c r="F2087" i="32"/>
  <c r="J2087" i="32"/>
  <c r="E2087" i="32"/>
  <c r="I2087" i="32"/>
  <c r="C2087" i="32"/>
  <c r="K2087" i="32"/>
  <c r="H2087" i="32"/>
  <c r="L2087" i="32"/>
  <c r="G2087" i="32"/>
  <c r="D2087" i="32"/>
  <c r="B2083" i="32"/>
  <c r="F2083" i="32"/>
  <c r="J2083" i="32"/>
  <c r="E2083" i="32"/>
  <c r="I2083" i="32"/>
  <c r="G2083" i="32"/>
  <c r="D2083" i="32"/>
  <c r="L2083" i="32"/>
  <c r="H2083" i="32"/>
  <c r="K2083" i="32"/>
  <c r="C2083" i="32"/>
  <c r="B2071" i="32"/>
  <c r="F2071" i="32"/>
  <c r="J2071" i="32"/>
  <c r="E2071" i="32"/>
  <c r="I2071" i="32"/>
  <c r="C2071" i="32"/>
  <c r="K2071" i="32"/>
  <c r="H2071" i="32"/>
  <c r="L2071" i="32"/>
  <c r="D2071" i="32"/>
  <c r="G2071" i="32"/>
  <c r="B2063" i="32"/>
  <c r="F2063" i="32"/>
  <c r="J2063" i="32"/>
  <c r="E2063" i="32"/>
  <c r="I2063" i="32"/>
  <c r="C2063" i="32"/>
  <c r="K2063" i="32"/>
  <c r="H2063" i="32"/>
  <c r="D2063" i="32"/>
  <c r="G2063" i="32"/>
  <c r="L2063" i="32"/>
  <c r="B2051" i="32"/>
  <c r="F2051" i="32"/>
  <c r="J2051" i="32"/>
  <c r="E2051" i="32"/>
  <c r="I2051" i="32"/>
  <c r="G2051" i="32"/>
  <c r="D2051" i="32"/>
  <c r="L2051" i="32"/>
  <c r="H2051" i="32"/>
  <c r="K2051" i="32"/>
  <c r="C2051" i="32"/>
  <c r="B2043" i="32"/>
  <c r="F2043" i="32"/>
  <c r="J2043" i="32"/>
  <c r="E2043" i="32"/>
  <c r="I2043" i="32"/>
  <c r="G2043" i="32"/>
  <c r="D2043" i="32"/>
  <c r="L2043" i="32"/>
  <c r="C2043" i="32"/>
  <c r="K2043" i="32"/>
  <c r="H2043" i="32"/>
  <c r="B2035" i="32"/>
  <c r="F2035" i="32"/>
  <c r="J2035" i="32"/>
  <c r="E2035" i="32"/>
  <c r="I2035" i="32"/>
  <c r="G2035" i="32"/>
  <c r="D2035" i="32"/>
  <c r="L2035" i="32"/>
  <c r="H2035" i="32"/>
  <c r="C2035" i="32"/>
  <c r="K2035" i="32"/>
  <c r="B2023" i="32"/>
  <c r="F2023" i="32"/>
  <c r="J2023" i="32"/>
  <c r="E2023" i="32"/>
  <c r="I2023" i="32"/>
  <c r="C2023" i="32"/>
  <c r="K2023" i="32"/>
  <c r="H2023" i="32"/>
  <c r="L2023" i="32"/>
  <c r="G2023" i="32"/>
  <c r="D2023" i="32"/>
  <c r="B2015" i="32"/>
  <c r="F2015" i="32"/>
  <c r="J2015" i="32"/>
  <c r="E2015" i="32"/>
  <c r="I2015" i="32"/>
  <c r="C2015" i="32"/>
  <c r="K2015" i="32"/>
  <c r="H2015" i="32"/>
  <c r="D2015" i="32"/>
  <c r="L2015" i="32"/>
  <c r="G2015" i="32"/>
  <c r="B2007" i="32"/>
  <c r="F2007" i="32"/>
  <c r="J2007" i="32"/>
  <c r="E2007" i="32"/>
  <c r="I2007" i="32"/>
  <c r="C2007" i="32"/>
  <c r="K2007" i="32"/>
  <c r="H2007" i="32"/>
  <c r="L2007" i="32"/>
  <c r="D2007" i="32"/>
  <c r="G2007" i="32"/>
  <c r="B1995" i="32"/>
  <c r="F1995" i="32"/>
  <c r="J1995" i="32"/>
  <c r="E1995" i="32"/>
  <c r="I1995" i="32"/>
  <c r="G1995" i="32"/>
  <c r="D1995" i="32"/>
  <c r="L1995" i="32"/>
  <c r="H1995" i="32"/>
  <c r="C1995" i="32"/>
  <c r="K1995" i="32"/>
  <c r="B1987" i="32"/>
  <c r="F1987" i="32"/>
  <c r="J1987" i="32"/>
  <c r="E1987" i="32"/>
  <c r="I1987" i="32"/>
  <c r="G1987" i="32"/>
  <c r="D1987" i="32"/>
  <c r="L1987" i="32"/>
  <c r="H1987" i="32"/>
  <c r="K1987" i="32"/>
  <c r="C1987" i="32"/>
  <c r="B1979" i="32"/>
  <c r="F1979" i="32"/>
  <c r="J1979" i="32"/>
  <c r="E1979" i="32"/>
  <c r="I1979" i="32"/>
  <c r="G1979" i="32"/>
  <c r="D1979" i="32"/>
  <c r="L1979" i="32"/>
  <c r="C1979" i="32"/>
  <c r="K1979" i="32"/>
  <c r="H1979" i="32"/>
  <c r="B1967" i="32"/>
  <c r="F1967" i="32"/>
  <c r="J1967" i="32"/>
  <c r="E1967" i="32"/>
  <c r="I1967" i="32"/>
  <c r="C1967" i="32"/>
  <c r="K1967" i="32"/>
  <c r="H1967" i="32"/>
  <c r="D1967" i="32"/>
  <c r="G1967" i="32"/>
  <c r="L1967" i="32"/>
  <c r="B1959" i="32"/>
  <c r="F1959" i="32"/>
  <c r="J1959" i="32"/>
  <c r="E1959" i="32"/>
  <c r="I1959" i="32"/>
  <c r="C1959" i="32"/>
  <c r="K1959" i="32"/>
  <c r="H1959" i="32"/>
  <c r="L1959" i="32"/>
  <c r="G1959" i="32"/>
  <c r="D1959" i="32"/>
  <c r="B1947" i="32"/>
  <c r="F1947" i="32"/>
  <c r="J1947" i="32"/>
  <c r="E1947" i="32"/>
  <c r="I1947" i="32"/>
  <c r="G1947" i="32"/>
  <c r="D1947" i="32"/>
  <c r="L1947" i="32"/>
  <c r="K1947" i="32"/>
  <c r="C1947" i="32"/>
  <c r="H1947" i="32"/>
  <c r="B1939" i="32"/>
  <c r="F1939" i="32"/>
  <c r="J1939" i="32"/>
  <c r="E1939" i="32"/>
  <c r="I1939" i="32"/>
  <c r="G1939" i="32"/>
  <c r="D1939" i="32"/>
  <c r="L1939" i="32"/>
  <c r="H1939" i="32"/>
  <c r="C1939" i="32"/>
  <c r="K1939" i="32"/>
  <c r="B1927" i="32"/>
  <c r="F1927" i="32"/>
  <c r="J1927" i="32"/>
  <c r="E1927" i="32"/>
  <c r="I1927" i="32"/>
  <c r="C1927" i="32"/>
  <c r="K1927" i="32"/>
  <c r="H1927" i="32"/>
  <c r="L1927" i="32"/>
  <c r="G1927" i="32"/>
  <c r="D1927" i="32"/>
  <c r="B1919" i="32"/>
  <c r="F1919" i="32"/>
  <c r="J1919" i="32"/>
  <c r="E1919" i="32"/>
  <c r="I1919" i="32"/>
  <c r="C1919" i="32"/>
  <c r="K1919" i="32"/>
  <c r="H1919" i="32"/>
  <c r="L1919" i="32"/>
  <c r="D1919" i="32"/>
  <c r="G1919" i="32"/>
  <c r="B1907" i="32"/>
  <c r="F1907" i="32"/>
  <c r="J1907" i="32"/>
  <c r="E1907" i="32"/>
  <c r="I1907" i="32"/>
  <c r="G1907" i="32"/>
  <c r="D1907" i="32"/>
  <c r="L1907" i="32"/>
  <c r="H1907" i="32"/>
  <c r="C1907" i="32"/>
  <c r="K1907" i="32"/>
  <c r="B1899" i="32"/>
  <c r="F1899" i="32"/>
  <c r="J1899" i="32"/>
  <c r="E1899" i="32"/>
  <c r="I1899" i="32"/>
  <c r="G1899" i="32"/>
  <c r="D1899" i="32"/>
  <c r="L1899" i="32"/>
  <c r="H1899" i="32"/>
  <c r="K1899" i="32"/>
  <c r="C1899" i="32"/>
  <c r="B1887" i="32"/>
  <c r="F1887" i="32"/>
  <c r="J1887" i="32"/>
  <c r="E1887" i="32"/>
  <c r="I1887" i="32"/>
  <c r="C1887" i="32"/>
  <c r="K1887" i="32"/>
  <c r="H1887" i="32"/>
  <c r="L1887" i="32"/>
  <c r="D1887" i="32"/>
  <c r="G1887" i="32"/>
  <c r="B1879" i="32"/>
  <c r="F1879" i="32"/>
  <c r="J1879" i="32"/>
  <c r="E1879" i="32"/>
  <c r="I1879" i="32"/>
  <c r="C1879" i="32"/>
  <c r="K1879" i="32"/>
  <c r="H1879" i="32"/>
  <c r="D1879" i="32"/>
  <c r="L1879" i="32"/>
  <c r="G1879" i="32"/>
  <c r="B1871" i="32"/>
  <c r="F1871" i="32"/>
  <c r="J1871" i="32"/>
  <c r="E1871" i="32"/>
  <c r="I1871" i="32"/>
  <c r="C1871" i="32"/>
  <c r="K1871" i="32"/>
  <c r="H1871" i="32"/>
  <c r="L1871" i="32"/>
  <c r="D1871" i="32"/>
  <c r="G1871" i="32"/>
  <c r="B1863" i="32"/>
  <c r="F1863" i="32"/>
  <c r="J1863" i="32"/>
  <c r="E1863" i="32"/>
  <c r="I1863" i="32"/>
  <c r="C1863" i="32"/>
  <c r="K1863" i="32"/>
  <c r="H1863" i="32"/>
  <c r="D1863" i="32"/>
  <c r="L1863" i="32"/>
  <c r="G1863" i="32"/>
  <c r="B1855" i="32"/>
  <c r="F1855" i="32"/>
  <c r="J1855" i="32"/>
  <c r="E1855" i="32"/>
  <c r="I1855" i="32"/>
  <c r="C1855" i="32"/>
  <c r="K1855" i="32"/>
  <c r="H1855" i="32"/>
  <c r="L1855" i="32"/>
  <c r="D1855" i="32"/>
  <c r="G1855" i="32"/>
  <c r="B1843" i="32"/>
  <c r="F1843" i="32"/>
  <c r="J1843" i="32"/>
  <c r="E1843" i="32"/>
  <c r="I1843" i="32"/>
  <c r="G1843" i="32"/>
  <c r="D1843" i="32"/>
  <c r="L1843" i="32"/>
  <c r="H1843" i="32"/>
  <c r="C1843" i="32"/>
  <c r="K1843" i="32"/>
  <c r="B1835" i="32"/>
  <c r="F1835" i="32"/>
  <c r="J1835" i="32"/>
  <c r="E1835" i="32"/>
  <c r="I1835" i="32"/>
  <c r="G1835" i="32"/>
  <c r="D1835" i="32"/>
  <c r="L1835" i="32"/>
  <c r="H1835" i="32"/>
  <c r="K1835" i="32"/>
  <c r="C1835" i="32"/>
  <c r="B1827" i="32"/>
  <c r="F1827" i="32"/>
  <c r="J1827" i="32"/>
  <c r="E1827" i="32"/>
  <c r="I1827" i="32"/>
  <c r="G1827" i="32"/>
  <c r="D1827" i="32"/>
  <c r="L1827" i="32"/>
  <c r="H1827" i="32"/>
  <c r="C1827" i="32"/>
  <c r="K1827" i="32"/>
  <c r="B1819" i="32"/>
  <c r="F1819" i="32"/>
  <c r="J1819" i="32"/>
  <c r="E1819" i="32"/>
  <c r="I1819" i="32"/>
  <c r="G1819" i="32"/>
  <c r="D1819" i="32"/>
  <c r="L1819" i="32"/>
  <c r="H1819" i="32"/>
  <c r="K1819" i="32"/>
  <c r="C1819" i="32"/>
  <c r="B1811" i="32"/>
  <c r="F1811" i="32"/>
  <c r="J1811" i="32"/>
  <c r="E1811" i="32"/>
  <c r="I1811" i="32"/>
  <c r="G1811" i="32"/>
  <c r="D1811" i="32"/>
  <c r="L1811" i="32"/>
  <c r="H1811" i="32"/>
  <c r="C1811" i="32"/>
  <c r="K1811" i="32"/>
  <c r="B1803" i="32"/>
  <c r="F1803" i="32"/>
  <c r="J1803" i="32"/>
  <c r="E1803" i="32"/>
  <c r="I1803" i="32"/>
  <c r="G1803" i="32"/>
  <c r="D1803" i="32"/>
  <c r="L1803" i="32"/>
  <c r="H1803" i="32"/>
  <c r="K1803" i="32"/>
  <c r="C1803" i="32"/>
  <c r="B1795" i="32"/>
  <c r="F1795" i="32"/>
  <c r="J1795" i="32"/>
  <c r="E1795" i="32"/>
  <c r="I1795" i="32"/>
  <c r="C1795" i="32"/>
  <c r="K1795" i="32"/>
  <c r="H1795" i="32"/>
  <c r="D1795" i="32"/>
  <c r="G1795" i="32"/>
  <c r="L1795" i="32"/>
  <c r="B1787" i="32"/>
  <c r="F1787" i="32"/>
  <c r="J1787" i="32"/>
  <c r="E1787" i="32"/>
  <c r="I1787" i="32"/>
  <c r="C1787" i="32"/>
  <c r="K1787" i="32"/>
  <c r="H1787" i="32"/>
  <c r="L1787" i="32"/>
  <c r="G1787" i="32"/>
  <c r="D1787" i="32"/>
  <c r="B1779" i="32"/>
  <c r="F1779" i="32"/>
  <c r="J1779" i="32"/>
  <c r="E1779" i="32"/>
  <c r="I1779" i="32"/>
  <c r="C1779" i="32"/>
  <c r="K1779" i="32"/>
  <c r="H1779" i="32"/>
  <c r="D1779" i="32"/>
  <c r="G1779" i="32"/>
  <c r="L1779" i="32"/>
  <c r="B1771" i="32"/>
  <c r="F1771" i="32"/>
  <c r="J1771" i="32"/>
  <c r="E1771" i="32"/>
  <c r="I1771" i="32"/>
  <c r="C1771" i="32"/>
  <c r="K1771" i="32"/>
  <c r="H1771" i="32"/>
  <c r="L1771" i="32"/>
  <c r="G1771" i="32"/>
  <c r="D1771" i="32"/>
  <c r="B1763" i="32"/>
  <c r="F1763" i="32"/>
  <c r="J1763" i="32"/>
  <c r="E1763" i="32"/>
  <c r="I1763" i="32"/>
  <c r="C1763" i="32"/>
  <c r="K1763" i="32"/>
  <c r="H1763" i="32"/>
  <c r="D1763" i="32"/>
  <c r="G1763" i="32"/>
  <c r="L1763" i="32"/>
  <c r="B1755" i="32"/>
  <c r="F1755" i="32"/>
  <c r="J1755" i="32"/>
  <c r="E1755" i="32"/>
  <c r="I1755" i="32"/>
  <c r="C1755" i="32"/>
  <c r="K1755" i="32"/>
  <c r="H1755" i="32"/>
  <c r="L1755" i="32"/>
  <c r="G1755" i="32"/>
  <c r="D1755" i="32"/>
  <c r="B1747" i="32"/>
  <c r="F1747" i="32"/>
  <c r="J1747" i="32"/>
  <c r="E1747" i="32"/>
  <c r="I1747" i="32"/>
  <c r="C1747" i="32"/>
  <c r="K1747" i="32"/>
  <c r="H1747" i="32"/>
  <c r="D1747" i="32"/>
  <c r="G1747" i="32"/>
  <c r="L1747" i="32"/>
  <c r="B1735" i="32"/>
  <c r="F1735" i="32"/>
  <c r="J1735" i="32"/>
  <c r="E1735" i="32"/>
  <c r="I1735" i="32"/>
  <c r="G1735" i="32"/>
  <c r="D1735" i="32"/>
  <c r="L1735" i="32"/>
  <c r="H1735" i="32"/>
  <c r="C1735" i="32"/>
  <c r="K1735" i="32"/>
  <c r="B1727" i="32"/>
  <c r="F1727" i="32"/>
  <c r="J1727" i="32"/>
  <c r="E1727" i="32"/>
  <c r="I1727" i="32"/>
  <c r="G1727" i="32"/>
  <c r="D1727" i="32"/>
  <c r="L1727" i="32"/>
  <c r="K1727" i="32"/>
  <c r="C1727" i="32"/>
  <c r="H1727" i="32"/>
  <c r="B1719" i="32"/>
  <c r="F1719" i="32"/>
  <c r="J1719" i="32"/>
  <c r="E1719" i="32"/>
  <c r="I1719" i="32"/>
  <c r="G1719" i="32"/>
  <c r="D1719" i="32"/>
  <c r="L1719" i="32"/>
  <c r="H1719" i="32"/>
  <c r="C1719" i="32"/>
  <c r="K1719" i="32"/>
  <c r="B1711" i="32"/>
  <c r="F1711" i="32"/>
  <c r="J1711" i="32"/>
  <c r="E1711" i="32"/>
  <c r="I1711" i="32"/>
  <c r="G1711" i="32"/>
  <c r="D1711" i="32"/>
  <c r="L1711" i="32"/>
  <c r="K1711" i="32"/>
  <c r="C1711" i="32"/>
  <c r="H1711" i="32"/>
  <c r="B1703" i="32"/>
  <c r="F1703" i="32"/>
  <c r="J1703" i="32"/>
  <c r="E1703" i="32"/>
  <c r="I1703" i="32"/>
  <c r="G1703" i="32"/>
  <c r="D1703" i="32"/>
  <c r="L1703" i="32"/>
  <c r="H1703" i="32"/>
  <c r="C1703" i="32"/>
  <c r="K1703" i="32"/>
  <c r="B1695" i="32"/>
  <c r="F1695" i="32"/>
  <c r="J1695" i="32"/>
  <c r="E1695" i="32"/>
  <c r="I1695" i="32"/>
  <c r="G1695" i="32"/>
  <c r="D1695" i="32"/>
  <c r="L1695" i="32"/>
  <c r="K1695" i="32"/>
  <c r="H1695" i="32"/>
  <c r="C1695" i="32"/>
  <c r="B1687" i="32"/>
  <c r="F1687" i="32"/>
  <c r="J1687" i="32"/>
  <c r="E1687" i="32"/>
  <c r="I1687" i="32"/>
  <c r="G1687" i="32"/>
  <c r="D1687" i="32"/>
  <c r="L1687" i="32"/>
  <c r="H1687" i="32"/>
  <c r="C1687" i="32"/>
  <c r="K1687" i="32"/>
  <c r="B1679" i="32"/>
  <c r="F1679" i="32"/>
  <c r="J1679" i="32"/>
  <c r="E1679" i="32"/>
  <c r="I1679" i="32"/>
  <c r="G1679" i="32"/>
  <c r="D1679" i="32"/>
  <c r="L1679" i="32"/>
  <c r="K1679" i="32"/>
  <c r="C1679" i="32"/>
  <c r="H1679" i="32"/>
  <c r="B1667" i="32"/>
  <c r="F1667" i="32"/>
  <c r="J1667" i="32"/>
  <c r="E1667" i="32"/>
  <c r="I1667" i="32"/>
  <c r="C1667" i="32"/>
  <c r="K1667" i="32"/>
  <c r="H1667" i="32"/>
  <c r="D1667" i="32"/>
  <c r="G1667" i="32"/>
  <c r="L1667" i="32"/>
  <c r="B1659" i="32"/>
  <c r="F1659" i="32"/>
  <c r="J1659" i="32"/>
  <c r="E1659" i="32"/>
  <c r="I1659" i="32"/>
  <c r="C1659" i="32"/>
  <c r="K1659" i="32"/>
  <c r="H1659" i="32"/>
  <c r="L1659" i="32"/>
  <c r="G1659" i="32"/>
  <c r="D1659" i="32"/>
  <c r="B1651" i="32"/>
  <c r="F1651" i="32"/>
  <c r="J1651" i="32"/>
  <c r="E1651" i="32"/>
  <c r="I1651" i="32"/>
  <c r="C1651" i="32"/>
  <c r="K1651" i="32"/>
  <c r="H1651" i="32"/>
  <c r="D1651" i="32"/>
  <c r="L1651" i="32"/>
  <c r="G1651" i="32"/>
  <c r="B1643" i="32"/>
  <c r="F1643" i="32"/>
  <c r="J1643" i="32"/>
  <c r="E1643" i="32"/>
  <c r="I1643" i="32"/>
  <c r="C1643" i="32"/>
  <c r="K1643" i="32"/>
  <c r="H1643" i="32"/>
  <c r="L1643" i="32"/>
  <c r="G1643" i="32"/>
  <c r="D1643" i="32"/>
  <c r="B1635" i="32"/>
  <c r="F1635" i="32"/>
  <c r="J1635" i="32"/>
  <c r="E1635" i="32"/>
  <c r="I1635" i="32"/>
  <c r="C1635" i="32"/>
  <c r="K1635" i="32"/>
  <c r="H1635" i="32"/>
  <c r="D1635" i="32"/>
  <c r="G1635" i="32"/>
  <c r="L1635" i="32"/>
  <c r="B1631" i="32"/>
  <c r="F1631" i="32"/>
  <c r="J1631" i="32"/>
  <c r="E1631" i="32"/>
  <c r="I1631" i="32"/>
  <c r="G1631" i="32"/>
  <c r="D1631" i="32"/>
  <c r="L1631" i="32"/>
  <c r="K1631" i="32"/>
  <c r="H1631" i="32"/>
  <c r="C1631" i="32"/>
  <c r="B1623" i="32"/>
  <c r="F1623" i="32"/>
  <c r="J1623" i="32"/>
  <c r="E1623" i="32"/>
  <c r="I1623" i="32"/>
  <c r="G1623" i="32"/>
  <c r="D1623" i="32"/>
  <c r="L1623" i="32"/>
  <c r="H1623" i="32"/>
  <c r="C1623" i="32"/>
  <c r="K1623" i="32"/>
  <c r="B1615" i="32"/>
  <c r="F1615" i="32"/>
  <c r="J1615" i="32"/>
  <c r="E1615" i="32"/>
  <c r="I1615" i="32"/>
  <c r="G1615" i="32"/>
  <c r="D1615" i="32"/>
  <c r="L1615" i="32"/>
  <c r="K1615" i="32"/>
  <c r="C1615" i="32"/>
  <c r="H1615" i="32"/>
  <c r="B1611" i="32"/>
  <c r="F1611" i="32"/>
  <c r="J1611" i="32"/>
  <c r="E1611" i="32"/>
  <c r="I1611" i="32"/>
  <c r="C1611" i="32"/>
  <c r="K1611" i="32"/>
  <c r="H1611" i="32"/>
  <c r="L1611" i="32"/>
  <c r="G1611" i="32"/>
  <c r="D1611" i="32"/>
  <c r="B1607" i="32"/>
  <c r="F1607" i="32"/>
  <c r="J1607" i="32"/>
  <c r="E1607" i="32"/>
  <c r="I1607" i="32"/>
  <c r="G1607" i="32"/>
  <c r="D1607" i="32"/>
  <c r="L1607" i="32"/>
  <c r="H1607" i="32"/>
  <c r="C1607" i="32"/>
  <c r="K1607" i="32"/>
  <c r="B1599" i="32"/>
  <c r="F1599" i="32"/>
  <c r="J1599" i="32"/>
  <c r="E1599" i="32"/>
  <c r="I1599" i="32"/>
  <c r="G1599" i="32"/>
  <c r="D1599" i="32"/>
  <c r="L1599" i="32"/>
  <c r="K1599" i="32"/>
  <c r="H1599" i="32"/>
  <c r="C1599" i="32"/>
  <c r="B1503" i="32"/>
  <c r="F1503" i="32"/>
  <c r="J1503" i="32"/>
  <c r="E1503" i="32"/>
  <c r="I1503" i="32"/>
  <c r="G1503" i="32"/>
  <c r="D1503" i="32"/>
  <c r="L1503" i="32"/>
  <c r="K1503" i="32"/>
  <c r="H1503" i="32"/>
  <c r="C1503" i="32"/>
  <c r="B1491" i="32"/>
  <c r="F1491" i="32"/>
  <c r="J1491" i="32"/>
  <c r="E1491" i="32"/>
  <c r="I1491" i="32"/>
  <c r="C1491" i="32"/>
  <c r="K1491" i="32"/>
  <c r="H1491" i="32"/>
  <c r="D1491" i="32"/>
  <c r="L1491" i="32"/>
  <c r="G1491" i="32"/>
  <c r="B1483" i="32"/>
  <c r="F1483" i="32"/>
  <c r="J1483" i="32"/>
  <c r="E1483" i="32"/>
  <c r="I1483" i="32"/>
  <c r="C1483" i="32"/>
  <c r="K1483" i="32"/>
  <c r="H1483" i="32"/>
  <c r="L1483" i="32"/>
  <c r="G1483" i="32"/>
  <c r="D1483" i="32"/>
  <c r="B1475" i="32"/>
  <c r="F1475" i="32"/>
  <c r="J1475" i="32"/>
  <c r="E1475" i="32"/>
  <c r="I1475" i="32"/>
  <c r="C1475" i="32"/>
  <c r="K1475" i="32"/>
  <c r="H1475" i="32"/>
  <c r="D1475" i="32"/>
  <c r="G1475" i="32"/>
  <c r="L1475" i="32"/>
  <c r="B1463" i="32"/>
  <c r="F1463" i="32"/>
  <c r="J1463" i="32"/>
  <c r="E1463" i="32"/>
  <c r="I1463" i="32"/>
  <c r="G1463" i="32"/>
  <c r="D1463" i="32"/>
  <c r="L1463" i="32"/>
  <c r="H1463" i="32"/>
  <c r="C1463" i="32"/>
  <c r="K1463" i="32"/>
  <c r="B1455" i="32"/>
  <c r="F1455" i="32"/>
  <c r="J1455" i="32"/>
  <c r="E1455" i="32"/>
  <c r="I1455" i="32"/>
  <c r="G1455" i="32"/>
  <c r="D1455" i="32"/>
  <c r="L1455" i="32"/>
  <c r="K1455" i="32"/>
  <c r="C1455" i="32"/>
  <c r="H1455" i="32"/>
  <c r="B1443" i="32"/>
  <c r="F1443" i="32"/>
  <c r="J1443" i="32"/>
  <c r="E1443" i="32"/>
  <c r="I1443" i="32"/>
  <c r="C1443" i="32"/>
  <c r="K1443" i="32"/>
  <c r="H1443" i="32"/>
  <c r="D1443" i="32"/>
  <c r="G1443" i="32"/>
  <c r="L1443" i="32"/>
  <c r="B1431" i="32"/>
  <c r="F1431" i="32"/>
  <c r="J1431" i="32"/>
  <c r="E1431" i="32"/>
  <c r="I1431" i="32"/>
  <c r="G1431" i="32"/>
  <c r="D1431" i="32"/>
  <c r="L1431" i="32"/>
  <c r="H1431" i="32"/>
  <c r="C1431" i="32"/>
  <c r="K1431" i="32"/>
  <c r="B1423" i="32"/>
  <c r="F1423" i="32"/>
  <c r="J1423" i="32"/>
  <c r="E1423" i="32"/>
  <c r="I1423" i="32"/>
  <c r="G1423" i="32"/>
  <c r="D1423" i="32"/>
  <c r="L1423" i="32"/>
  <c r="K1423" i="32"/>
  <c r="C1423" i="32"/>
  <c r="H1423" i="32"/>
  <c r="B1411" i="32"/>
  <c r="F1411" i="32"/>
  <c r="J1411" i="32"/>
  <c r="E1411" i="32"/>
  <c r="I1411" i="32"/>
  <c r="C1411" i="32"/>
  <c r="K1411" i="32"/>
  <c r="H1411" i="32"/>
  <c r="D1411" i="32"/>
  <c r="G1411" i="32"/>
  <c r="L1411" i="32"/>
  <c r="B1403" i="32"/>
  <c r="F1403" i="32"/>
  <c r="J1403" i="32"/>
  <c r="E1403" i="32"/>
  <c r="I1403" i="32"/>
  <c r="C1403" i="32"/>
  <c r="K1403" i="32"/>
  <c r="H1403" i="32"/>
  <c r="L1403" i="32"/>
  <c r="G1403" i="32"/>
  <c r="D1403" i="32"/>
  <c r="B1395" i="32"/>
  <c r="F1395" i="32"/>
  <c r="J1395" i="32"/>
  <c r="E1395" i="32"/>
  <c r="I1395" i="32"/>
  <c r="C1395" i="32"/>
  <c r="K1395" i="32"/>
  <c r="H1395" i="32"/>
  <c r="D1395" i="32"/>
  <c r="L1395" i="32"/>
  <c r="G1395" i="32"/>
  <c r="B1383" i="32"/>
  <c r="F1383" i="32"/>
  <c r="J1383" i="32"/>
  <c r="E1383" i="32"/>
  <c r="I1383" i="32"/>
  <c r="G1383" i="32"/>
  <c r="D1383" i="32"/>
  <c r="L1383" i="32"/>
  <c r="H1383" i="32"/>
  <c r="C1383" i="32"/>
  <c r="K1383" i="32"/>
  <c r="B1375" i="32"/>
  <c r="F1375" i="32"/>
  <c r="J1375" i="32"/>
  <c r="E1375" i="32"/>
  <c r="I1375" i="32"/>
  <c r="G1375" i="32"/>
  <c r="D1375" i="32"/>
  <c r="L1375" i="32"/>
  <c r="K1375" i="32"/>
  <c r="H1375" i="32"/>
  <c r="C1375" i="32"/>
  <c r="B1367" i="32"/>
  <c r="F1367" i="32"/>
  <c r="J1367" i="32"/>
  <c r="E1367" i="32"/>
  <c r="I1367" i="32"/>
  <c r="G1367" i="32"/>
  <c r="D1367" i="32"/>
  <c r="L1367" i="32"/>
  <c r="H1367" i="32"/>
  <c r="C1367" i="32"/>
  <c r="K1367" i="32"/>
  <c r="B1355" i="32"/>
  <c r="F1355" i="32"/>
  <c r="J1355" i="32"/>
  <c r="E1355" i="32"/>
  <c r="I1355" i="32"/>
  <c r="C1355" i="32"/>
  <c r="K1355" i="32"/>
  <c r="H1355" i="32"/>
  <c r="L1355" i="32"/>
  <c r="G1355" i="32"/>
  <c r="D1355" i="32"/>
  <c r="B1347" i="32"/>
  <c r="F1347" i="32"/>
  <c r="J1347" i="32"/>
  <c r="E1347" i="32"/>
  <c r="I1347" i="32"/>
  <c r="C1347" i="32"/>
  <c r="K1347" i="32"/>
  <c r="H1347" i="32"/>
  <c r="D1347" i="32"/>
  <c r="L1347" i="32"/>
  <c r="G1347" i="32"/>
  <c r="B1335" i="32"/>
  <c r="F1335" i="32"/>
  <c r="J1335" i="32"/>
  <c r="E1335" i="32"/>
  <c r="I1335" i="32"/>
  <c r="G1335" i="32"/>
  <c r="D1335" i="32"/>
  <c r="L1335" i="32"/>
  <c r="H1335" i="32"/>
  <c r="C1335" i="32"/>
  <c r="K1335" i="32"/>
  <c r="B1327" i="32"/>
  <c r="F1327" i="32"/>
  <c r="J1327" i="32"/>
  <c r="E1327" i="32"/>
  <c r="I1327" i="32"/>
  <c r="G1327" i="32"/>
  <c r="D1327" i="32"/>
  <c r="L1327" i="32"/>
  <c r="K1327" i="32"/>
  <c r="H1327" i="32"/>
  <c r="C1327" i="32"/>
  <c r="B1315" i="32"/>
  <c r="F1315" i="32"/>
  <c r="J1315" i="32"/>
  <c r="E1315" i="32"/>
  <c r="I1315" i="32"/>
  <c r="C1315" i="32"/>
  <c r="K1315" i="32"/>
  <c r="H1315" i="32"/>
  <c r="D1315" i="32"/>
  <c r="L1315" i="32"/>
  <c r="G1315" i="32"/>
  <c r="B1303" i="32"/>
  <c r="F1303" i="32"/>
  <c r="J1303" i="32"/>
  <c r="E1303" i="32"/>
  <c r="I1303" i="32"/>
  <c r="G1303" i="32"/>
  <c r="D1303" i="32"/>
  <c r="L1303" i="32"/>
  <c r="H1303" i="32"/>
  <c r="C1303" i="32"/>
  <c r="K1303" i="32"/>
  <c r="B1295" i="32"/>
  <c r="F1295" i="32"/>
  <c r="J1295" i="32"/>
  <c r="E1295" i="32"/>
  <c r="I1295" i="32"/>
  <c r="G1295" i="32"/>
  <c r="D1295" i="32"/>
  <c r="L1295" i="32"/>
  <c r="K1295" i="32"/>
  <c r="H1295" i="32"/>
  <c r="C1295" i="32"/>
  <c r="B1287" i="32"/>
  <c r="F1287" i="32"/>
  <c r="J1287" i="32"/>
  <c r="E1287" i="32"/>
  <c r="I1287" i="32"/>
  <c r="G1287" i="32"/>
  <c r="D1287" i="32"/>
  <c r="L1287" i="32"/>
  <c r="H1287" i="32"/>
  <c r="C1287" i="32"/>
  <c r="K1287" i="32"/>
  <c r="B1275" i="32"/>
  <c r="F1275" i="32"/>
  <c r="J1275" i="32"/>
  <c r="E1275" i="32"/>
  <c r="I1275" i="32"/>
  <c r="C1275" i="32"/>
  <c r="K1275" i="32"/>
  <c r="H1275" i="32"/>
  <c r="L1275" i="32"/>
  <c r="G1275" i="32"/>
  <c r="D1275" i="32"/>
  <c r="B1267" i="32"/>
  <c r="F1267" i="32"/>
  <c r="J1267" i="32"/>
  <c r="E1267" i="32"/>
  <c r="I1267" i="32"/>
  <c r="C1267" i="32"/>
  <c r="K1267" i="32"/>
  <c r="H1267" i="32"/>
  <c r="D1267" i="32"/>
  <c r="L1267" i="32"/>
  <c r="G1267" i="32"/>
  <c r="B1255" i="32"/>
  <c r="F1255" i="32"/>
  <c r="J1255" i="32"/>
  <c r="E1255" i="32"/>
  <c r="I1255" i="32"/>
  <c r="G1255" i="32"/>
  <c r="D1255" i="32"/>
  <c r="L1255" i="32"/>
  <c r="H1255" i="32"/>
  <c r="C1255" i="32"/>
  <c r="K1255" i="32"/>
  <c r="B1243" i="32"/>
  <c r="F1243" i="32"/>
  <c r="J1243" i="32"/>
  <c r="E1243" i="32"/>
  <c r="I1243" i="32"/>
  <c r="C1243" i="32"/>
  <c r="K1243" i="32"/>
  <c r="H1243" i="32"/>
  <c r="L1243" i="32"/>
  <c r="G1243" i="32"/>
  <c r="D1243" i="32"/>
  <c r="B1235" i="32"/>
  <c r="F1235" i="32"/>
  <c r="J1235" i="32"/>
  <c r="E1235" i="32"/>
  <c r="I1235" i="32"/>
  <c r="C1235" i="32"/>
  <c r="K1235" i="32"/>
  <c r="H1235" i="32"/>
  <c r="D1235" i="32"/>
  <c r="L1235" i="32"/>
  <c r="G1235" i="32"/>
  <c r="B1223" i="32"/>
  <c r="F1223" i="32"/>
  <c r="J1223" i="32"/>
  <c r="E1223" i="32"/>
  <c r="I1223" i="32"/>
  <c r="G1223" i="32"/>
  <c r="D1223" i="32"/>
  <c r="L1223" i="32"/>
  <c r="H1223" i="32"/>
  <c r="C1223" i="32"/>
  <c r="K1223" i="32"/>
  <c r="B1215" i="32"/>
  <c r="F1215" i="32"/>
  <c r="J1215" i="32"/>
  <c r="E1215" i="32"/>
  <c r="I1215" i="32"/>
  <c r="G1215" i="32"/>
  <c r="D1215" i="32"/>
  <c r="L1215" i="32"/>
  <c r="K1215" i="32"/>
  <c r="H1215" i="32"/>
  <c r="C1215" i="32"/>
  <c r="B1207" i="32"/>
  <c r="F1207" i="32"/>
  <c r="J1207" i="32"/>
  <c r="E1207" i="32"/>
  <c r="I1207" i="32"/>
  <c r="G1207" i="32"/>
  <c r="D1207" i="32"/>
  <c r="L1207" i="32"/>
  <c r="H1207" i="32"/>
  <c r="C1207" i="32"/>
  <c r="K1207" i="32"/>
  <c r="B1199" i="32"/>
  <c r="F1199" i="32"/>
  <c r="J1199" i="32"/>
  <c r="E1199" i="32"/>
  <c r="I1199" i="32"/>
  <c r="G1199" i="32"/>
  <c r="D1199" i="32"/>
  <c r="L1199" i="32"/>
  <c r="K1199" i="32"/>
  <c r="H1199" i="32"/>
  <c r="C1199" i="32"/>
  <c r="B1191" i="32"/>
  <c r="F1191" i="32"/>
  <c r="J1191" i="32"/>
  <c r="E1191" i="32"/>
  <c r="I1191" i="32"/>
  <c r="G1191" i="32"/>
  <c r="D1191" i="32"/>
  <c r="L1191" i="32"/>
  <c r="H1191" i="32"/>
  <c r="C1191" i="32"/>
  <c r="K1191" i="32"/>
  <c r="B1183" i="32"/>
  <c r="F1183" i="32"/>
  <c r="J1183" i="32"/>
  <c r="E1183" i="32"/>
  <c r="I1183" i="32"/>
  <c r="G1183" i="32"/>
  <c r="D1183" i="32"/>
  <c r="L1183" i="32"/>
  <c r="K1183" i="32"/>
  <c r="H1183" i="32"/>
  <c r="C1183" i="32"/>
  <c r="B1171" i="32"/>
  <c r="F1171" i="32"/>
  <c r="J1171" i="32"/>
  <c r="E1171" i="32"/>
  <c r="I1171" i="32"/>
  <c r="C1171" i="32"/>
  <c r="K1171" i="32"/>
  <c r="H1171" i="32"/>
  <c r="D1171" i="32"/>
  <c r="L1171" i="32"/>
  <c r="G1171" i="32"/>
  <c r="B1163" i="32"/>
  <c r="F1163" i="32"/>
  <c r="J1163" i="32"/>
  <c r="E1163" i="32"/>
  <c r="I1163" i="32"/>
  <c r="C1163" i="32"/>
  <c r="K1163" i="32"/>
  <c r="H1163" i="32"/>
  <c r="L1163" i="32"/>
  <c r="G1163" i="32"/>
  <c r="D1163" i="32"/>
  <c r="B1155" i="32"/>
  <c r="F1155" i="32"/>
  <c r="J1155" i="32"/>
  <c r="E1155" i="32"/>
  <c r="I1155" i="32"/>
  <c r="C1155" i="32"/>
  <c r="K1155" i="32"/>
  <c r="H1155" i="32"/>
  <c r="D1155" i="32"/>
  <c r="L1155" i="32"/>
  <c r="G1155" i="32"/>
  <c r="B1147" i="32"/>
  <c r="F1147" i="32"/>
  <c r="J1147" i="32"/>
  <c r="E1147" i="32"/>
  <c r="I1147" i="32"/>
  <c r="C1147" i="32"/>
  <c r="K1147" i="32"/>
  <c r="H1147" i="32"/>
  <c r="L1147" i="32"/>
  <c r="G1147" i="32"/>
  <c r="D1147" i="32"/>
  <c r="B1139" i="32"/>
  <c r="F1139" i="32"/>
  <c r="J1139" i="32"/>
  <c r="E1139" i="32"/>
  <c r="I1139" i="32"/>
  <c r="C1139" i="32"/>
  <c r="K1139" i="32"/>
  <c r="H1139" i="32"/>
  <c r="D1139" i="32"/>
  <c r="L1139" i="32"/>
  <c r="G1139" i="32"/>
  <c r="B1127" i="32"/>
  <c r="F1127" i="32"/>
  <c r="J1127" i="32"/>
  <c r="E1127" i="32"/>
  <c r="I1127" i="32"/>
  <c r="G1127" i="32"/>
  <c r="D1127" i="32"/>
  <c r="L1127" i="32"/>
  <c r="H1127" i="32"/>
  <c r="C1127" i="32"/>
  <c r="K1127" i="32"/>
  <c r="B1119" i="32"/>
  <c r="F1119" i="32"/>
  <c r="J1119" i="32"/>
  <c r="E1119" i="32"/>
  <c r="I1119" i="32"/>
  <c r="G1119" i="32"/>
  <c r="D1119" i="32"/>
  <c r="L1119" i="32"/>
  <c r="K1119" i="32"/>
  <c r="H1119" i="32"/>
  <c r="C1119" i="32"/>
  <c r="B1107" i="32"/>
  <c r="F1107" i="32"/>
  <c r="J1107" i="32"/>
  <c r="E1107" i="32"/>
  <c r="I1107" i="32"/>
  <c r="C1107" i="32"/>
  <c r="K1107" i="32"/>
  <c r="H1107" i="32"/>
  <c r="D1107" i="32"/>
  <c r="L1107" i="32"/>
  <c r="G1107" i="32"/>
  <c r="B1099" i="32"/>
  <c r="F1099" i="32"/>
  <c r="J1099" i="32"/>
  <c r="E1099" i="32"/>
  <c r="I1099" i="32"/>
  <c r="C1099" i="32"/>
  <c r="K1099" i="32"/>
  <c r="H1099" i="32"/>
  <c r="L1099" i="32"/>
  <c r="G1099" i="32"/>
  <c r="D1099" i="32"/>
  <c r="B1091" i="32"/>
  <c r="F1091" i="32"/>
  <c r="J1091" i="32"/>
  <c r="E1091" i="32"/>
  <c r="I1091" i="32"/>
  <c r="C1091" i="32"/>
  <c r="K1091" i="32"/>
  <c r="H1091" i="32"/>
  <c r="D1091" i="32"/>
  <c r="L1091" i="32"/>
  <c r="G1091" i="32"/>
  <c r="B1083" i="32"/>
  <c r="F1083" i="32"/>
  <c r="J1083" i="32"/>
  <c r="E1083" i="32"/>
  <c r="I1083" i="32"/>
  <c r="C1083" i="32"/>
  <c r="K1083" i="32"/>
  <c r="H1083" i="32"/>
  <c r="L1083" i="32"/>
  <c r="G1083" i="32"/>
  <c r="D1083" i="32"/>
  <c r="B1075" i="32"/>
  <c r="F1075" i="32"/>
  <c r="J1075" i="32"/>
  <c r="E1075" i="32"/>
  <c r="I1075" i="32"/>
  <c r="C1075" i="32"/>
  <c r="K1075" i="32"/>
  <c r="H1075" i="32"/>
  <c r="D1075" i="32"/>
  <c r="L1075" i="32"/>
  <c r="G1075" i="32"/>
  <c r="B1063" i="32"/>
  <c r="F1063" i="32"/>
  <c r="J1063" i="32"/>
  <c r="E1063" i="32"/>
  <c r="I1063" i="32"/>
  <c r="G1063" i="32"/>
  <c r="D1063" i="32"/>
  <c r="L1063" i="32"/>
  <c r="H1063" i="32"/>
  <c r="C1063" i="32"/>
  <c r="K1063" i="32"/>
  <c r="B1055" i="32"/>
  <c r="F1055" i="32"/>
  <c r="J1055" i="32"/>
  <c r="E1055" i="32"/>
  <c r="I1055" i="32"/>
  <c r="G1055" i="32"/>
  <c r="D1055" i="32"/>
  <c r="L1055" i="32"/>
  <c r="K1055" i="32"/>
  <c r="H1055" i="32"/>
  <c r="C1055" i="32"/>
  <c r="D1047" i="32"/>
  <c r="H1047" i="32"/>
  <c r="L1047" i="32"/>
  <c r="C1047" i="32"/>
  <c r="G1047" i="32"/>
  <c r="K1047" i="32"/>
  <c r="E1047" i="32"/>
  <c r="B1047" i="32"/>
  <c r="J1047" i="32"/>
  <c r="I1047" i="32"/>
  <c r="F1047" i="32"/>
  <c r="D1043" i="32"/>
  <c r="H1043" i="32"/>
  <c r="L1043" i="32"/>
  <c r="C1043" i="32"/>
  <c r="G1043" i="32"/>
  <c r="K1043" i="32"/>
  <c r="I1043" i="32"/>
  <c r="F1043" i="32"/>
  <c r="J1043" i="32"/>
  <c r="E1043" i="32"/>
  <c r="B1043" i="32"/>
  <c r="D1035" i="32"/>
  <c r="H1035" i="32"/>
  <c r="L1035" i="32"/>
  <c r="C1035" i="32"/>
  <c r="G1035" i="32"/>
  <c r="K1035" i="32"/>
  <c r="I1035" i="32"/>
  <c r="F1035" i="32"/>
  <c r="B1035" i="32"/>
  <c r="J1035" i="32"/>
  <c r="E1035" i="32"/>
  <c r="D1027" i="32"/>
  <c r="H1027" i="32"/>
  <c r="L1027" i="32"/>
  <c r="C1027" i="32"/>
  <c r="G1027" i="32"/>
  <c r="K1027" i="32"/>
  <c r="I1027" i="32"/>
  <c r="F1027" i="32"/>
  <c r="J1027" i="32"/>
  <c r="E1027" i="32"/>
  <c r="B1027" i="32"/>
  <c r="D1019" i="32"/>
  <c r="H1019" i="32"/>
  <c r="L1019" i="32"/>
  <c r="C1019" i="32"/>
  <c r="G1019" i="32"/>
  <c r="K1019" i="32"/>
  <c r="I1019" i="32"/>
  <c r="F1019" i="32"/>
  <c r="B1019" i="32"/>
  <c r="E1019" i="32"/>
  <c r="J1019" i="32"/>
  <c r="D1007" i="32"/>
  <c r="H1007" i="32"/>
  <c r="L1007" i="32"/>
  <c r="C1007" i="32"/>
  <c r="G1007" i="32"/>
  <c r="K1007" i="32"/>
  <c r="E1007" i="32"/>
  <c r="B1007" i="32"/>
  <c r="J1007" i="32"/>
  <c r="F1007" i="32"/>
  <c r="I1007" i="32"/>
  <c r="D999" i="32"/>
  <c r="H999" i="32"/>
  <c r="L999" i="32"/>
  <c r="C999" i="32"/>
  <c r="G999" i="32"/>
  <c r="K999" i="32"/>
  <c r="E999" i="32"/>
  <c r="B999" i="32"/>
  <c r="J999" i="32"/>
  <c r="I999" i="32"/>
  <c r="F999" i="32"/>
  <c r="D991" i="32"/>
  <c r="H991" i="32"/>
  <c r="L991" i="32"/>
  <c r="C991" i="32"/>
  <c r="G991" i="32"/>
  <c r="K991" i="32"/>
  <c r="E991" i="32"/>
  <c r="B991" i="32"/>
  <c r="J991" i="32"/>
  <c r="F991" i="32"/>
  <c r="I991" i="32"/>
  <c r="D979" i="32"/>
  <c r="H979" i="32"/>
  <c r="L979" i="32"/>
  <c r="C979" i="32"/>
  <c r="G979" i="32"/>
  <c r="K979" i="32"/>
  <c r="I979" i="32"/>
  <c r="F979" i="32"/>
  <c r="J979" i="32"/>
  <c r="E979" i="32"/>
  <c r="B979" i="32"/>
  <c r="D971" i="32"/>
  <c r="H971" i="32"/>
  <c r="L971" i="32"/>
  <c r="C971" i="32"/>
  <c r="G971" i="32"/>
  <c r="K971" i="32"/>
  <c r="I971" i="32"/>
  <c r="F971" i="32"/>
  <c r="B971" i="32"/>
  <c r="J971" i="32"/>
  <c r="E971" i="32"/>
  <c r="D963" i="32"/>
  <c r="H963" i="32"/>
  <c r="L963" i="32"/>
  <c r="C963" i="32"/>
  <c r="G963" i="32"/>
  <c r="K963" i="32"/>
  <c r="I963" i="32"/>
  <c r="F963" i="32"/>
  <c r="J963" i="32"/>
  <c r="E963" i="32"/>
  <c r="B963" i="32"/>
  <c r="D951" i="32"/>
  <c r="H951" i="32"/>
  <c r="L951" i="32"/>
  <c r="C951" i="32"/>
  <c r="G951" i="32"/>
  <c r="K951" i="32"/>
  <c r="E951" i="32"/>
  <c r="B951" i="32"/>
  <c r="J951" i="32"/>
  <c r="I951" i="32"/>
  <c r="F951" i="32"/>
  <c r="D943" i="32"/>
  <c r="H943" i="32"/>
  <c r="L943" i="32"/>
  <c r="C943" i="32"/>
  <c r="G943" i="32"/>
  <c r="K943" i="32"/>
  <c r="E943" i="32"/>
  <c r="B943" i="32"/>
  <c r="J943" i="32"/>
  <c r="F943" i="32"/>
  <c r="I943" i="32"/>
  <c r="D935" i="32"/>
  <c r="H935" i="32"/>
  <c r="L935" i="32"/>
  <c r="C935" i="32"/>
  <c r="G935" i="32"/>
  <c r="K935" i="32"/>
  <c r="E935" i="32"/>
  <c r="B935" i="32"/>
  <c r="J935" i="32"/>
  <c r="I935" i="32"/>
  <c r="F935" i="32"/>
  <c r="D923" i="32"/>
  <c r="H923" i="32"/>
  <c r="L923" i="32"/>
  <c r="C923" i="32"/>
  <c r="G923" i="32"/>
  <c r="K923" i="32"/>
  <c r="I923" i="32"/>
  <c r="F923" i="32"/>
  <c r="B923" i="32"/>
  <c r="E923" i="32"/>
  <c r="J923" i="32"/>
  <c r="D915" i="32"/>
  <c r="H915" i="32"/>
  <c r="L915" i="32"/>
  <c r="C915" i="32"/>
  <c r="G915" i="32"/>
  <c r="K915" i="32"/>
  <c r="I915" i="32"/>
  <c r="F915" i="32"/>
  <c r="J915" i="32"/>
  <c r="E915" i="32"/>
  <c r="B915" i="32"/>
  <c r="D903" i="32"/>
  <c r="H903" i="32"/>
  <c r="L903" i="32"/>
  <c r="C903" i="32"/>
  <c r="G903" i="32"/>
  <c r="K903" i="32"/>
  <c r="E903" i="32"/>
  <c r="B903" i="32"/>
  <c r="J903" i="32"/>
  <c r="I903" i="32"/>
  <c r="F903" i="32"/>
  <c r="D895" i="32"/>
  <c r="H895" i="32"/>
  <c r="L895" i="32"/>
  <c r="C895" i="32"/>
  <c r="G895" i="32"/>
  <c r="K895" i="32"/>
  <c r="E895" i="32"/>
  <c r="B895" i="32"/>
  <c r="J895" i="32"/>
  <c r="F895" i="32"/>
  <c r="I895" i="32"/>
  <c r="D887" i="32"/>
  <c r="H887" i="32"/>
  <c r="L887" i="32"/>
  <c r="C887" i="32"/>
  <c r="G887" i="32"/>
  <c r="K887" i="32"/>
  <c r="E887" i="32"/>
  <c r="B887" i="32"/>
  <c r="J887" i="32"/>
  <c r="I887" i="32"/>
  <c r="F887" i="32"/>
  <c r="D879" i="32"/>
  <c r="H879" i="32"/>
  <c r="L879" i="32"/>
  <c r="C879" i="32"/>
  <c r="G879" i="32"/>
  <c r="K879" i="32"/>
  <c r="E879" i="32"/>
  <c r="B879" i="32"/>
  <c r="J879" i="32"/>
  <c r="F879" i="32"/>
  <c r="I879" i="32"/>
  <c r="D867" i="32"/>
  <c r="H867" i="32"/>
  <c r="L867" i="32"/>
  <c r="C867" i="32"/>
  <c r="G867" i="32"/>
  <c r="K867" i="32"/>
  <c r="I867" i="32"/>
  <c r="F867" i="32"/>
  <c r="J867" i="32"/>
  <c r="E867" i="32"/>
  <c r="B867" i="32"/>
  <c r="D863" i="32"/>
  <c r="H863" i="32"/>
  <c r="L863" i="32"/>
  <c r="C863" i="32"/>
  <c r="G863" i="32"/>
  <c r="K863" i="32"/>
  <c r="E863" i="32"/>
  <c r="B863" i="32"/>
  <c r="J863" i="32"/>
  <c r="F863" i="32"/>
  <c r="I863" i="32"/>
  <c r="D851" i="32"/>
  <c r="H851" i="32"/>
  <c r="L851" i="32"/>
  <c r="C851" i="32"/>
  <c r="G851" i="32"/>
  <c r="K851" i="32"/>
  <c r="I851" i="32"/>
  <c r="F851" i="32"/>
  <c r="J851" i="32"/>
  <c r="E851" i="32"/>
  <c r="B851" i="32"/>
  <c r="D843" i="32"/>
  <c r="H843" i="32"/>
  <c r="L843" i="32"/>
  <c r="C843" i="32"/>
  <c r="G843" i="32"/>
  <c r="K843" i="32"/>
  <c r="I843" i="32"/>
  <c r="F843" i="32"/>
  <c r="B843" i="32"/>
  <c r="J843" i="32"/>
  <c r="E843" i="32"/>
  <c r="D835" i="32"/>
  <c r="H835" i="32"/>
  <c r="L835" i="32"/>
  <c r="C835" i="32"/>
  <c r="G835" i="32"/>
  <c r="K835" i="32"/>
  <c r="I835" i="32"/>
  <c r="F835" i="32"/>
  <c r="J835" i="32"/>
  <c r="E835" i="32"/>
  <c r="B835" i="32"/>
  <c r="D823" i="32"/>
  <c r="H823" i="32"/>
  <c r="L823" i="32"/>
  <c r="C823" i="32"/>
  <c r="G823" i="32"/>
  <c r="K823" i="32"/>
  <c r="E823" i="32"/>
  <c r="B823" i="32"/>
  <c r="J823" i="32"/>
  <c r="I823" i="32"/>
  <c r="F823" i="32"/>
  <c r="D815" i="32"/>
  <c r="H815" i="32"/>
  <c r="L815" i="32"/>
  <c r="C815" i="32"/>
  <c r="G815" i="32"/>
  <c r="K815" i="32"/>
  <c r="E815" i="32"/>
  <c r="B815" i="32"/>
  <c r="J815" i="32"/>
  <c r="F815" i="32"/>
  <c r="I815" i="32"/>
  <c r="D807" i="32"/>
  <c r="H807" i="32"/>
  <c r="L807" i="32"/>
  <c r="C807" i="32"/>
  <c r="G807" i="32"/>
  <c r="K807" i="32"/>
  <c r="E807" i="32"/>
  <c r="B807" i="32"/>
  <c r="J807" i="32"/>
  <c r="I807" i="32"/>
  <c r="F807" i="32"/>
  <c r="D799" i="32"/>
  <c r="H799" i="32"/>
  <c r="L799" i="32"/>
  <c r="C799" i="32"/>
  <c r="G799" i="32"/>
  <c r="K799" i="32"/>
  <c r="E799" i="32"/>
  <c r="B799" i="32"/>
  <c r="J799" i="32"/>
  <c r="F799" i="32"/>
  <c r="I799" i="32"/>
  <c r="D791" i="32"/>
  <c r="H791" i="32"/>
  <c r="L791" i="32"/>
  <c r="C791" i="32"/>
  <c r="G791" i="32"/>
  <c r="K791" i="32"/>
  <c r="E791" i="32"/>
  <c r="B791" i="32"/>
  <c r="J791" i="32"/>
  <c r="I791" i="32"/>
  <c r="F791" i="32"/>
  <c r="D783" i="32"/>
  <c r="H783" i="32"/>
  <c r="L783" i="32"/>
  <c r="C783" i="32"/>
  <c r="G783" i="32"/>
  <c r="K783" i="32"/>
  <c r="E783" i="32"/>
  <c r="B783" i="32"/>
  <c r="J783" i="32"/>
  <c r="F783" i="32"/>
  <c r="I783" i="32"/>
  <c r="D775" i="32"/>
  <c r="H775" i="32"/>
  <c r="L775" i="32"/>
  <c r="C775" i="32"/>
  <c r="G775" i="32"/>
  <c r="K775" i="32"/>
  <c r="E775" i="32"/>
  <c r="B775" i="32"/>
  <c r="J775" i="32"/>
  <c r="I775" i="32"/>
  <c r="F775" i="32"/>
  <c r="D767" i="32"/>
  <c r="H767" i="32"/>
  <c r="L767" i="32"/>
  <c r="C767" i="32"/>
  <c r="G767" i="32"/>
  <c r="K767" i="32"/>
  <c r="E767" i="32"/>
  <c r="B767" i="32"/>
  <c r="J767" i="32"/>
  <c r="F767" i="32"/>
  <c r="I767" i="32"/>
  <c r="D759" i="32"/>
  <c r="H759" i="32"/>
  <c r="L759" i="32"/>
  <c r="C759" i="32"/>
  <c r="G759" i="32"/>
  <c r="K759" i="32"/>
  <c r="E759" i="32"/>
  <c r="B759" i="32"/>
  <c r="J759" i="32"/>
  <c r="I759" i="32"/>
  <c r="F759" i="32"/>
  <c r="D751" i="32"/>
  <c r="H751" i="32"/>
  <c r="L751" i="32"/>
  <c r="C751" i="32"/>
  <c r="G751" i="32"/>
  <c r="K751" i="32"/>
  <c r="E751" i="32"/>
  <c r="B751" i="32"/>
  <c r="J751" i="32"/>
  <c r="F751" i="32"/>
  <c r="I751" i="32"/>
  <c r="D739" i="32"/>
  <c r="H739" i="32"/>
  <c r="L739" i="32"/>
  <c r="C739" i="32"/>
  <c r="G739" i="32"/>
  <c r="K739" i="32"/>
  <c r="I739" i="32"/>
  <c r="F739" i="32"/>
  <c r="J739" i="32"/>
  <c r="E739" i="32"/>
  <c r="B739" i="32"/>
  <c r="D731" i="32"/>
  <c r="H731" i="32"/>
  <c r="L731" i="32"/>
  <c r="C731" i="32"/>
  <c r="G731" i="32"/>
  <c r="K731" i="32"/>
  <c r="I731" i="32"/>
  <c r="F731" i="32"/>
  <c r="B731" i="32"/>
  <c r="E731" i="32"/>
  <c r="J731" i="32"/>
  <c r="D723" i="32"/>
  <c r="H723" i="32"/>
  <c r="L723" i="32"/>
  <c r="C723" i="32"/>
  <c r="G723" i="32"/>
  <c r="K723" i="32"/>
  <c r="I723" i="32"/>
  <c r="F723" i="32"/>
  <c r="J723" i="32"/>
  <c r="E723" i="32"/>
  <c r="B723" i="32"/>
  <c r="D711" i="32"/>
  <c r="H711" i="32"/>
  <c r="L711" i="32"/>
  <c r="C711" i="32"/>
  <c r="G711" i="32"/>
  <c r="K711" i="32"/>
  <c r="E711" i="32"/>
  <c r="B711" i="32"/>
  <c r="J711" i="32"/>
  <c r="I711" i="32"/>
  <c r="F711" i="32"/>
  <c r="D703" i="32"/>
  <c r="H703" i="32"/>
  <c r="L703" i="32"/>
  <c r="C703" i="32"/>
  <c r="G703" i="32"/>
  <c r="K703" i="32"/>
  <c r="E703" i="32"/>
  <c r="B703" i="32"/>
  <c r="J703" i="32"/>
  <c r="F703" i="32"/>
  <c r="I703" i="32"/>
  <c r="B695" i="32"/>
  <c r="F695" i="32"/>
  <c r="J695" i="32"/>
  <c r="G695" i="32"/>
  <c r="L695" i="32"/>
  <c r="E695" i="32"/>
  <c r="K695" i="32"/>
  <c r="C695" i="32"/>
  <c r="I695" i="32"/>
  <c r="H695" i="32"/>
  <c r="D695" i="32"/>
  <c r="B687" i="32"/>
  <c r="F687" i="32"/>
  <c r="J687" i="32"/>
  <c r="D687" i="32"/>
  <c r="I687" i="32"/>
  <c r="C687" i="32"/>
  <c r="H687" i="32"/>
  <c r="E687" i="32"/>
  <c r="L687" i="32"/>
  <c r="K687" i="32"/>
  <c r="G687" i="32"/>
  <c r="B679" i="32"/>
  <c r="F679" i="32"/>
  <c r="J679" i="32"/>
  <c r="G679" i="32"/>
  <c r="L679" i="32"/>
  <c r="E679" i="32"/>
  <c r="K679" i="32"/>
  <c r="H679" i="32"/>
  <c r="D679" i="32"/>
  <c r="C679" i="32"/>
  <c r="I679" i="32"/>
  <c r="B671" i="32"/>
  <c r="F671" i="32"/>
  <c r="J671" i="32"/>
  <c r="D671" i="32"/>
  <c r="I671" i="32"/>
  <c r="C671" i="32"/>
  <c r="H671" i="32"/>
  <c r="E671" i="32"/>
  <c r="L671" i="32"/>
  <c r="K671" i="32"/>
  <c r="G671" i="32"/>
  <c r="B659" i="32"/>
  <c r="F659" i="32"/>
  <c r="J659" i="32"/>
  <c r="C659" i="32"/>
  <c r="H659" i="32"/>
  <c r="G659" i="32"/>
  <c r="L659" i="32"/>
  <c r="I659" i="32"/>
  <c r="E659" i="32"/>
  <c r="D659" i="32"/>
  <c r="K659" i="32"/>
  <c r="B651" i="32"/>
  <c r="F651" i="32"/>
  <c r="J651" i="32"/>
  <c r="E651" i="32"/>
  <c r="K651" i="32"/>
  <c r="D651" i="32"/>
  <c r="I651" i="32"/>
  <c r="L651" i="32"/>
  <c r="H651" i="32"/>
  <c r="C651" i="32"/>
  <c r="G651" i="32"/>
  <c r="B639" i="32"/>
  <c r="F639" i="32"/>
  <c r="J639" i="32"/>
  <c r="D639" i="32"/>
  <c r="I639" i="32"/>
  <c r="C639" i="32"/>
  <c r="H639" i="32"/>
  <c r="E639" i="32"/>
  <c r="L639" i="32"/>
  <c r="G639" i="32"/>
  <c r="K639" i="32"/>
  <c r="B631" i="32"/>
  <c r="F631" i="32"/>
  <c r="J631" i="32"/>
  <c r="G631" i="32"/>
  <c r="L631" i="32"/>
  <c r="E631" i="32"/>
  <c r="K631" i="32"/>
  <c r="H631" i="32"/>
  <c r="D631" i="32"/>
  <c r="I631" i="32"/>
  <c r="C631" i="32"/>
  <c r="B619" i="32"/>
  <c r="F619" i="32"/>
  <c r="J619" i="32"/>
  <c r="E619" i="32"/>
  <c r="K619" i="32"/>
  <c r="D619" i="32"/>
  <c r="I619" i="32"/>
  <c r="L619" i="32"/>
  <c r="H619" i="32"/>
  <c r="G619" i="32"/>
  <c r="C619" i="32"/>
  <c r="B611" i="32"/>
  <c r="F611" i="32"/>
  <c r="J611" i="32"/>
  <c r="G611" i="32"/>
  <c r="L611" i="32"/>
  <c r="E611" i="32"/>
  <c r="D611" i="32"/>
  <c r="K611" i="32"/>
  <c r="H611" i="32"/>
  <c r="C611" i="32"/>
  <c r="I611" i="32"/>
  <c r="B599" i="32"/>
  <c r="F599" i="32"/>
  <c r="J599" i="32"/>
  <c r="E599" i="32"/>
  <c r="K599" i="32"/>
  <c r="C599" i="32"/>
  <c r="I599" i="32"/>
  <c r="H599" i="32"/>
  <c r="L599" i="32"/>
  <c r="G599" i="32"/>
  <c r="D599" i="32"/>
  <c r="B591" i="32"/>
  <c r="F591" i="32"/>
  <c r="J591" i="32"/>
  <c r="C591" i="32"/>
  <c r="H591" i="32"/>
  <c r="E591" i="32"/>
  <c r="L591" i="32"/>
  <c r="D591" i="32"/>
  <c r="K591" i="32"/>
  <c r="I591" i="32"/>
  <c r="G591" i="32"/>
  <c r="B579" i="32"/>
  <c r="F579" i="32"/>
  <c r="J579" i="32"/>
  <c r="G579" i="32"/>
  <c r="L579" i="32"/>
  <c r="C579" i="32"/>
  <c r="I579" i="32"/>
  <c r="H579" i="32"/>
  <c r="D579" i="32"/>
  <c r="K579" i="32"/>
  <c r="E579" i="32"/>
  <c r="B571" i="32"/>
  <c r="F571" i="32"/>
  <c r="J571" i="32"/>
  <c r="D571" i="32"/>
  <c r="I571" i="32"/>
  <c r="E571" i="32"/>
  <c r="L571" i="32"/>
  <c r="C571" i="32"/>
  <c r="K571" i="32"/>
  <c r="G571" i="32"/>
  <c r="H571" i="32"/>
  <c r="B563" i="32"/>
  <c r="F563" i="32"/>
  <c r="J563" i="32"/>
  <c r="G563" i="32"/>
  <c r="L563" i="32"/>
  <c r="H563" i="32"/>
  <c r="E563" i="32"/>
  <c r="I563" i="32"/>
  <c r="D563" i="32"/>
  <c r="K563" i="32"/>
  <c r="C563" i="32"/>
  <c r="B551" i="32"/>
  <c r="F551" i="32"/>
  <c r="J551" i="32"/>
  <c r="E551" i="32"/>
  <c r="K551" i="32"/>
  <c r="D551" i="32"/>
  <c r="L551" i="32"/>
  <c r="C551" i="32"/>
  <c r="I551" i="32"/>
  <c r="H551" i="32"/>
  <c r="G551" i="32"/>
  <c r="B543" i="32"/>
  <c r="F543" i="32"/>
  <c r="J543" i="32"/>
  <c r="C543" i="32"/>
  <c r="H543" i="32"/>
  <c r="G543" i="32"/>
  <c r="E543" i="32"/>
  <c r="L543" i="32"/>
  <c r="K543" i="32"/>
  <c r="I543" i="32"/>
  <c r="D543" i="32"/>
  <c r="B531" i="32"/>
  <c r="F531" i="32"/>
  <c r="J531" i="32"/>
  <c r="G531" i="32"/>
  <c r="L531" i="32"/>
  <c r="D531" i="32"/>
  <c r="K531" i="32"/>
  <c r="C531" i="32"/>
  <c r="I531" i="32"/>
  <c r="E531" i="32"/>
  <c r="H531" i="32"/>
  <c r="B523" i="32"/>
  <c r="F523" i="32"/>
  <c r="J523" i="32"/>
  <c r="D523" i="32"/>
  <c r="I523" i="32"/>
  <c r="G523" i="32"/>
  <c r="E523" i="32"/>
  <c r="L523" i="32"/>
  <c r="H523" i="32"/>
  <c r="C523" i="32"/>
  <c r="K523" i="32"/>
  <c r="B511" i="32"/>
  <c r="F511" i="32"/>
  <c r="J511" i="32"/>
  <c r="C511" i="32"/>
  <c r="H511" i="32"/>
  <c r="D511" i="32"/>
  <c r="K511" i="32"/>
  <c r="I511" i="32"/>
  <c r="L511" i="32"/>
  <c r="G511" i="32"/>
  <c r="E511" i="32"/>
  <c r="B499" i="32"/>
  <c r="F499" i="32"/>
  <c r="J499" i="32"/>
  <c r="G499" i="32"/>
  <c r="L499" i="32"/>
  <c r="H499" i="32"/>
  <c r="E499" i="32"/>
  <c r="C499" i="32"/>
  <c r="K499" i="32"/>
  <c r="I499" i="32"/>
  <c r="D499" i="32"/>
  <c r="B491" i="32"/>
  <c r="F491" i="32"/>
  <c r="J491" i="32"/>
  <c r="D491" i="32"/>
  <c r="I491" i="32"/>
  <c r="C491" i="32"/>
  <c r="K491" i="32"/>
  <c r="H491" i="32"/>
  <c r="E491" i="32"/>
  <c r="L491" i="32"/>
  <c r="G491" i="32"/>
  <c r="B483" i="32"/>
  <c r="F483" i="32"/>
  <c r="J483" i="32"/>
  <c r="G483" i="32"/>
  <c r="L483" i="32"/>
  <c r="E483" i="32"/>
  <c r="D483" i="32"/>
  <c r="K483" i="32"/>
  <c r="H483" i="32"/>
  <c r="C483" i="32"/>
  <c r="I483" i="32"/>
  <c r="B475" i="32"/>
  <c r="F475" i="32"/>
  <c r="J475" i="32"/>
  <c r="D475" i="32"/>
  <c r="I475" i="32"/>
  <c r="H475" i="32"/>
  <c r="G475" i="32"/>
  <c r="K475" i="32"/>
  <c r="E475" i="32"/>
  <c r="L475" i="32"/>
  <c r="C475" i="32"/>
  <c r="B463" i="32"/>
  <c r="F463" i="32"/>
  <c r="J463" i="32"/>
  <c r="C463" i="32"/>
  <c r="H463" i="32"/>
  <c r="E463" i="32"/>
  <c r="L463" i="32"/>
  <c r="D463" i="32"/>
  <c r="K463" i="32"/>
  <c r="I463" i="32"/>
  <c r="G463" i="32"/>
  <c r="B451" i="32"/>
  <c r="F451" i="32"/>
  <c r="J451" i="32"/>
  <c r="G451" i="32"/>
  <c r="L451" i="32"/>
  <c r="C451" i="32"/>
  <c r="I451" i="32"/>
  <c r="H451" i="32"/>
  <c r="D451" i="32"/>
  <c r="E451" i="32"/>
  <c r="K451" i="32"/>
  <c r="B443" i="32"/>
  <c r="F443" i="32"/>
  <c r="J443" i="32"/>
  <c r="D443" i="32"/>
  <c r="I443" i="32"/>
  <c r="E443" i="32"/>
  <c r="L443" i="32"/>
  <c r="C443" i="32"/>
  <c r="K443" i="32"/>
  <c r="G443" i="32"/>
  <c r="H443" i="32"/>
  <c r="B431" i="32"/>
  <c r="F431" i="32"/>
  <c r="J431" i="32"/>
  <c r="C431" i="32"/>
  <c r="H431" i="32"/>
  <c r="I431" i="32"/>
  <c r="G431" i="32"/>
  <c r="K431" i="32"/>
  <c r="E431" i="32"/>
  <c r="D431" i="32"/>
  <c r="L431" i="32"/>
  <c r="B423" i="32"/>
  <c r="F423" i="32"/>
  <c r="J423" i="32"/>
  <c r="E423" i="32"/>
  <c r="K423" i="32"/>
  <c r="D423" i="32"/>
  <c r="L423" i="32"/>
  <c r="C423" i="32"/>
  <c r="I423" i="32"/>
  <c r="H423" i="32"/>
  <c r="G423" i="32"/>
  <c r="B415" i="32"/>
  <c r="F415" i="32"/>
  <c r="J415" i="32"/>
  <c r="C415" i="32"/>
  <c r="H415" i="32"/>
  <c r="G415" i="32"/>
  <c r="E415" i="32"/>
  <c r="L415" i="32"/>
  <c r="K415" i="32"/>
  <c r="D415" i="32"/>
  <c r="I415" i="32"/>
  <c r="B403" i="32"/>
  <c r="F403" i="32"/>
  <c r="J403" i="32"/>
  <c r="G403" i="32"/>
  <c r="L403" i="32"/>
  <c r="D403" i="32"/>
  <c r="K403" i="32"/>
  <c r="C403" i="32"/>
  <c r="I403" i="32"/>
  <c r="E403" i="32"/>
  <c r="H403" i="32"/>
  <c r="B391" i="32"/>
  <c r="F391" i="32"/>
  <c r="J391" i="32"/>
  <c r="E391" i="32"/>
  <c r="K391" i="32"/>
  <c r="H391" i="32"/>
  <c r="G391" i="32"/>
  <c r="I391" i="32"/>
  <c r="D391" i="32"/>
  <c r="L391" i="32"/>
  <c r="C391" i="32"/>
  <c r="D383" i="32"/>
  <c r="H383" i="32"/>
  <c r="L383" i="32"/>
  <c r="C383" i="32"/>
  <c r="I383" i="32"/>
  <c r="G383" i="32"/>
  <c r="E383" i="32"/>
  <c r="B383" i="32"/>
  <c r="K383" i="32"/>
  <c r="F383" i="32"/>
  <c r="J383" i="32"/>
  <c r="D371" i="32"/>
  <c r="H371" i="32"/>
  <c r="L371" i="32"/>
  <c r="B371" i="32"/>
  <c r="G371" i="32"/>
  <c r="E371" i="32"/>
  <c r="K371" i="32"/>
  <c r="C371" i="32"/>
  <c r="J371" i="32"/>
  <c r="F371" i="32"/>
  <c r="I371" i="32"/>
  <c r="D363" i="32"/>
  <c r="H363" i="32"/>
  <c r="L363" i="32"/>
  <c r="E363" i="32"/>
  <c r="J363" i="32"/>
  <c r="G363" i="32"/>
  <c r="F363" i="32"/>
  <c r="C363" i="32"/>
  <c r="K363" i="32"/>
  <c r="B363" i="32"/>
  <c r="I363" i="32"/>
  <c r="D351" i="32"/>
  <c r="H351" i="32"/>
  <c r="L351" i="32"/>
  <c r="C351" i="32"/>
  <c r="I351" i="32"/>
  <c r="F351" i="32"/>
  <c r="E351" i="32"/>
  <c r="K351" i="32"/>
  <c r="J351" i="32"/>
  <c r="G351" i="32"/>
  <c r="B351" i="32"/>
  <c r="D343" i="32"/>
  <c r="H343" i="32"/>
  <c r="L343" i="32"/>
  <c r="F343" i="32"/>
  <c r="K343" i="32"/>
  <c r="B343" i="32"/>
  <c r="I343" i="32"/>
  <c r="G343" i="32"/>
  <c r="C343" i="32"/>
  <c r="J343" i="32"/>
  <c r="E343" i="32"/>
  <c r="D339" i="32"/>
  <c r="H339" i="32"/>
  <c r="L339" i="32"/>
  <c r="B339" i="32"/>
  <c r="G339" i="32"/>
  <c r="C339" i="32"/>
  <c r="J339" i="32"/>
  <c r="I339" i="32"/>
  <c r="E339" i="32"/>
  <c r="F339" i="32"/>
  <c r="K339" i="32"/>
  <c r="D331" i="32"/>
  <c r="H331" i="32"/>
  <c r="L331" i="32"/>
  <c r="E331" i="32"/>
  <c r="J331" i="32"/>
  <c r="F331" i="32"/>
  <c r="C331" i="32"/>
  <c r="K331" i="32"/>
  <c r="G331" i="32"/>
  <c r="B331" i="32"/>
  <c r="I331" i="32"/>
  <c r="D319" i="32"/>
  <c r="H319" i="32"/>
  <c r="L319" i="32"/>
  <c r="C319" i="32"/>
  <c r="I319" i="32"/>
  <c r="B319" i="32"/>
  <c r="J319" i="32"/>
  <c r="G319" i="32"/>
  <c r="K319" i="32"/>
  <c r="F319" i="32"/>
  <c r="E319" i="32"/>
  <c r="D311" i="32"/>
  <c r="H311" i="32"/>
  <c r="L311" i="32"/>
  <c r="F311" i="32"/>
  <c r="K311" i="32"/>
  <c r="E311" i="32"/>
  <c r="C311" i="32"/>
  <c r="J311" i="32"/>
  <c r="I311" i="32"/>
  <c r="B311" i="32"/>
  <c r="G311" i="32"/>
  <c r="D299" i="32"/>
  <c r="H299" i="32"/>
  <c r="L299" i="32"/>
  <c r="E299" i="32"/>
  <c r="J299" i="32"/>
  <c r="B299" i="32"/>
  <c r="I299" i="32"/>
  <c r="G299" i="32"/>
  <c r="C299" i="32"/>
  <c r="K299" i="32"/>
  <c r="F299" i="32"/>
  <c r="D291" i="32"/>
  <c r="H291" i="32"/>
  <c r="L291" i="32"/>
  <c r="B291" i="32"/>
  <c r="G291" i="32"/>
  <c r="E291" i="32"/>
  <c r="K291" i="32"/>
  <c r="C291" i="32"/>
  <c r="J291" i="32"/>
  <c r="F291" i="32"/>
  <c r="I291" i="32"/>
  <c r="D279" i="32"/>
  <c r="H279" i="32"/>
  <c r="L279" i="32"/>
  <c r="F279" i="32"/>
  <c r="K279" i="32"/>
  <c r="B279" i="32"/>
  <c r="I279" i="32"/>
  <c r="G279" i="32"/>
  <c r="J279" i="32"/>
  <c r="E279" i="32"/>
  <c r="C279" i="32"/>
  <c r="D271" i="32"/>
  <c r="H271" i="32"/>
  <c r="L271" i="32"/>
  <c r="C271" i="32"/>
  <c r="I271" i="32"/>
  <c r="E271" i="32"/>
  <c r="K271" i="32"/>
  <c r="B271" i="32"/>
  <c r="J271" i="32"/>
  <c r="G271" i="32"/>
  <c r="F271" i="32"/>
  <c r="D263" i="32"/>
  <c r="H263" i="32"/>
  <c r="L263" i="32"/>
  <c r="F263" i="32"/>
  <c r="K263" i="32"/>
  <c r="G263" i="32"/>
  <c r="E263" i="32"/>
  <c r="B263" i="32"/>
  <c r="J263" i="32"/>
  <c r="I263" i="32"/>
  <c r="C263" i="32"/>
  <c r="D251" i="32"/>
  <c r="H251" i="32"/>
  <c r="L251" i="32"/>
  <c r="E251" i="32"/>
  <c r="J251" i="32"/>
  <c r="C251" i="32"/>
  <c r="K251" i="32"/>
  <c r="B251" i="32"/>
  <c r="I251" i="32"/>
  <c r="F251" i="32"/>
  <c r="G251" i="32"/>
  <c r="D239" i="32"/>
  <c r="H239" i="32"/>
  <c r="L239" i="32"/>
  <c r="C239" i="32"/>
  <c r="I239" i="32"/>
  <c r="G239" i="32"/>
  <c r="F239" i="32"/>
  <c r="J239" i="32"/>
  <c r="E239" i="32"/>
  <c r="K239" i="32"/>
  <c r="B239" i="32"/>
  <c r="D227" i="32"/>
  <c r="H227" i="32"/>
  <c r="L227" i="32"/>
  <c r="B227" i="32"/>
  <c r="G227" i="32"/>
  <c r="E227" i="32"/>
  <c r="K227" i="32"/>
  <c r="C227" i="32"/>
  <c r="J227" i="32"/>
  <c r="I227" i="32"/>
  <c r="F227" i="32"/>
  <c r="D219" i="32"/>
  <c r="H219" i="32"/>
  <c r="L219" i="32"/>
  <c r="E219" i="32"/>
  <c r="J219" i="32"/>
  <c r="G219" i="32"/>
  <c r="F219" i="32"/>
  <c r="B219" i="32"/>
  <c r="K219" i="32"/>
  <c r="I219" i="32"/>
  <c r="C219" i="32"/>
  <c r="E211" i="32"/>
  <c r="I211" i="32"/>
  <c r="D211" i="32"/>
  <c r="J211" i="32"/>
  <c r="C211" i="32"/>
  <c r="K211" i="32"/>
  <c r="G211" i="32"/>
  <c r="F211" i="32"/>
  <c r="L211" i="32"/>
  <c r="H211" i="32"/>
  <c r="B211" i="32"/>
  <c r="E199" i="32"/>
  <c r="I199" i="32"/>
  <c r="C199" i="32"/>
  <c r="H199" i="32"/>
  <c r="G199" i="32"/>
  <c r="F199" i="32"/>
  <c r="D199" i="32"/>
  <c r="L199" i="32"/>
  <c r="K199" i="32"/>
  <c r="B199" i="32"/>
  <c r="J199" i="32"/>
  <c r="E191" i="32"/>
  <c r="I191" i="32"/>
  <c r="F191" i="32"/>
  <c r="K191" i="32"/>
  <c r="C191" i="32"/>
  <c r="J191" i="32"/>
  <c r="H191" i="32"/>
  <c r="G191" i="32"/>
  <c r="L191" i="32"/>
  <c r="D191" i="32"/>
  <c r="B191" i="32"/>
  <c r="E183" i="32"/>
  <c r="I183" i="32"/>
  <c r="C183" i="32"/>
  <c r="H183" i="32"/>
  <c r="F183" i="32"/>
  <c r="L183" i="32"/>
  <c r="B183" i="32"/>
  <c r="K183" i="32"/>
  <c r="J183" i="32"/>
  <c r="D183" i="32"/>
  <c r="G183" i="32"/>
  <c r="E167" i="32"/>
  <c r="I167" i="32"/>
  <c r="C167" i="32"/>
  <c r="H167" i="32"/>
  <c r="D167" i="32"/>
  <c r="K167" i="32"/>
  <c r="G167" i="32"/>
  <c r="F167" i="32"/>
  <c r="J167" i="32"/>
  <c r="B167" i="32"/>
  <c r="L167" i="32"/>
  <c r="B159" i="32"/>
  <c r="F159" i="32"/>
  <c r="J159" i="32"/>
  <c r="E159" i="32"/>
  <c r="I159" i="32"/>
  <c r="H159" i="32"/>
  <c r="C159" i="32"/>
  <c r="L159" i="32"/>
  <c r="G159" i="32"/>
  <c r="D159" i="32"/>
  <c r="K159" i="32"/>
  <c r="B151" i="32"/>
  <c r="F151" i="32"/>
  <c r="J151" i="32"/>
  <c r="E151" i="32"/>
  <c r="I151" i="32"/>
  <c r="H151" i="32"/>
  <c r="D151" i="32"/>
  <c r="K151" i="32"/>
  <c r="G151" i="32"/>
  <c r="C151" i="32"/>
  <c r="L151" i="32"/>
  <c r="B143" i="32"/>
  <c r="F143" i="32"/>
  <c r="J143" i="32"/>
  <c r="E143" i="32"/>
  <c r="I143" i="32"/>
  <c r="H143" i="32"/>
  <c r="G143" i="32"/>
  <c r="L143" i="32"/>
  <c r="K143" i="32"/>
  <c r="C143" i="32"/>
  <c r="D143" i="32"/>
  <c r="B135" i="32"/>
  <c r="F135" i="32"/>
  <c r="J135" i="32"/>
  <c r="E135" i="32"/>
  <c r="I135" i="32"/>
  <c r="H135" i="32"/>
  <c r="K135" i="32"/>
  <c r="C135" i="32"/>
  <c r="L135" i="32"/>
  <c r="D135" i="32"/>
  <c r="G135" i="32"/>
  <c r="B123" i="32"/>
  <c r="F123" i="32"/>
  <c r="J123" i="32"/>
  <c r="E123" i="32"/>
  <c r="I123" i="32"/>
  <c r="D123" i="32"/>
  <c r="L123" i="32"/>
  <c r="C123" i="32"/>
  <c r="G123" i="32"/>
  <c r="K123" i="32"/>
  <c r="H123" i="32"/>
  <c r="D115" i="32"/>
  <c r="H115" i="32"/>
  <c r="L115" i="32"/>
  <c r="C115" i="32"/>
  <c r="G115" i="32"/>
  <c r="K115" i="32"/>
  <c r="I115" i="32"/>
  <c r="F115" i="32"/>
  <c r="E115" i="32"/>
  <c r="B115" i="32"/>
  <c r="J115" i="32"/>
  <c r="E5015" i="32"/>
  <c r="E5011" i="32"/>
  <c r="E4999" i="32"/>
  <c r="E4991" i="32"/>
  <c r="E4975" i="32"/>
  <c r="I4971" i="32"/>
  <c r="E4959" i="32"/>
  <c r="E4955" i="32"/>
  <c r="E4947" i="32"/>
  <c r="E4943" i="32"/>
  <c r="I4939" i="32"/>
  <c r="E4939" i="32"/>
  <c r="E4935" i="32"/>
  <c r="I4927" i="32"/>
  <c r="E4919" i="32"/>
  <c r="E4911" i="32"/>
  <c r="I4903" i="32"/>
  <c r="E4899" i="32"/>
  <c r="E4895" i="32"/>
  <c r="E4891" i="32"/>
  <c r="E4887" i="32"/>
  <c r="I4879" i="32"/>
  <c r="E4879" i="32"/>
  <c r="E4867" i="32"/>
  <c r="E4855" i="32"/>
  <c r="I4851" i="32"/>
  <c r="I4847" i="32"/>
  <c r="E4847" i="32"/>
  <c r="E4843" i="32"/>
  <c r="E4839" i="32"/>
  <c r="E4835" i="32"/>
  <c r="E4823" i="32"/>
  <c r="E4819" i="32"/>
  <c r="E4815" i="32"/>
  <c r="I4811" i="32"/>
  <c r="E4811" i="32"/>
  <c r="I4807" i="32"/>
  <c r="I4803" i="32"/>
  <c r="E4795" i="32"/>
  <c r="B4783" i="32"/>
  <c r="E4775" i="32"/>
  <c r="L4771" i="32"/>
  <c r="B4735" i="32"/>
  <c r="J4727" i="32"/>
  <c r="L4723" i="32"/>
  <c r="B4719" i="32"/>
  <c r="D4715" i="32"/>
  <c r="E4711" i="32"/>
  <c r="H4703" i="32"/>
  <c r="I4699" i="32"/>
  <c r="D4691" i="32"/>
  <c r="D4683" i="32"/>
  <c r="D4675" i="32"/>
  <c r="H4671" i="32"/>
  <c r="H4663" i="32"/>
  <c r="L4659" i="32"/>
  <c r="D4651" i="32"/>
  <c r="D4643" i="32"/>
  <c r="D4635" i="32"/>
  <c r="D4627" i="32"/>
  <c r="D4611" i="32"/>
  <c r="L4603" i="32"/>
  <c r="D4603" i="32"/>
  <c r="D4595" i="32"/>
  <c r="D4587" i="32"/>
  <c r="D4579" i="32"/>
  <c r="H4567" i="32"/>
  <c r="H4559" i="32"/>
  <c r="D4555" i="32"/>
  <c r="L4547" i="32"/>
  <c r="D4547" i="32"/>
  <c r="D4531" i="32"/>
  <c r="L4523" i="32"/>
  <c r="D4515" i="32"/>
  <c r="D4507" i="32"/>
  <c r="L4499" i="32"/>
  <c r="H4495" i="32"/>
  <c r="L4483" i="32"/>
  <c r="D4483" i="32"/>
  <c r="L4475" i="32"/>
  <c r="D4475" i="32"/>
  <c r="L4467" i="32"/>
  <c r="D4459" i="32"/>
  <c r="L4451" i="32"/>
  <c r="D4451" i="32"/>
  <c r="L4443" i="32"/>
  <c r="D4435" i="32"/>
  <c r="D4427" i="32"/>
  <c r="D4419" i="32"/>
  <c r="D4411" i="32"/>
  <c r="H4399" i="32"/>
  <c r="H4391" i="32"/>
  <c r="D4387" i="32"/>
  <c r="D4379" i="32"/>
  <c r="D4371" i="32"/>
  <c r="D4363" i="32"/>
  <c r="L4355" i="32"/>
  <c r="L4347" i="32"/>
  <c r="D4347" i="32"/>
  <c r="D4339" i="32"/>
  <c r="D4323" i="32"/>
  <c r="L4315" i="32"/>
  <c r="D4315" i="32"/>
  <c r="H4311" i="32"/>
  <c r="H4303" i="32"/>
  <c r="L4299" i="32"/>
  <c r="H4295" i="32"/>
  <c r="L4291" i="32"/>
  <c r="D4291" i="32"/>
  <c r="H4287" i="32"/>
  <c r="H4279" i="32"/>
  <c r="D4275" i="32"/>
  <c r="D4267" i="32"/>
  <c r="D4259" i="32"/>
  <c r="D4243" i="32"/>
  <c r="D4235" i="32"/>
  <c r="D4227" i="32"/>
  <c r="D4219" i="32"/>
  <c r="D4211" i="32"/>
  <c r="D4195" i="32"/>
  <c r="D4187" i="32"/>
  <c r="D4179" i="32"/>
  <c r="L4171" i="32"/>
  <c r="D4155" i="32"/>
  <c r="H4143" i="32"/>
  <c r="L4139" i="32"/>
  <c r="D4131" i="32"/>
  <c r="L4123" i="32"/>
  <c r="L4115" i="32"/>
  <c r="H4111" i="32"/>
  <c r="L4107" i="32"/>
  <c r="L4083" i="32"/>
  <c r="D4075" i="32"/>
  <c r="L4067" i="32"/>
  <c r="D4067" i="32"/>
  <c r="D4051" i="32"/>
  <c r="H4047" i="32"/>
  <c r="L4043" i="32"/>
  <c r="D4043" i="32"/>
  <c r="H4039" i="32"/>
  <c r="L4035" i="32"/>
  <c r="D4035" i="32"/>
  <c r="H4031" i="32"/>
  <c r="L4027" i="32"/>
  <c r="D4027" i="32"/>
  <c r="H4023" i="32"/>
  <c r="L4019" i="32"/>
  <c r="D4019" i="32"/>
  <c r="H4015" i="32"/>
  <c r="L4011" i="32"/>
  <c r="D4011" i="32"/>
  <c r="H4007" i="32"/>
  <c r="L4003" i="32"/>
  <c r="D4003" i="32"/>
  <c r="H3999" i="32"/>
  <c r="L3995" i="32"/>
  <c r="D3995" i="32"/>
  <c r="H3991" i="32"/>
  <c r="L3987" i="32"/>
  <c r="D3987" i="32"/>
  <c r="H3983" i="32"/>
  <c r="L3979" i="32"/>
  <c r="D3979" i="32"/>
  <c r="H3975" i="32"/>
  <c r="L3971" i="32"/>
  <c r="D3971" i="32"/>
  <c r="H3967" i="32"/>
  <c r="L3963" i="32"/>
  <c r="D3963" i="32"/>
  <c r="H3959" i="32"/>
  <c r="L3955" i="32"/>
  <c r="D3955" i="32"/>
  <c r="H3951" i="32"/>
  <c r="L3947" i="32"/>
  <c r="D3947" i="32"/>
  <c r="H3943" i="32"/>
  <c r="L3939" i="32"/>
  <c r="D3939" i="32"/>
  <c r="H3935" i="32"/>
  <c r="L3931" i="32"/>
  <c r="C3931" i="32"/>
  <c r="I3919" i="32"/>
  <c r="E3915" i="32"/>
  <c r="F3903" i="32"/>
  <c r="J3891" i="32"/>
  <c r="B3883" i="32"/>
  <c r="F3871" i="32"/>
  <c r="J3859" i="32"/>
  <c r="B3851" i="32"/>
  <c r="F3839" i="32"/>
  <c r="J3827" i="32"/>
  <c r="B3819" i="32"/>
  <c r="F3807" i="32"/>
  <c r="J3795" i="32"/>
  <c r="B3787" i="32"/>
  <c r="F3775" i="32"/>
  <c r="J3763" i="32"/>
  <c r="B3755" i="32"/>
  <c r="J3731" i="32"/>
  <c r="F3679" i="32"/>
  <c r="B3627" i="32"/>
  <c r="F3615" i="32"/>
  <c r="F3551" i="32"/>
  <c r="B3531" i="32"/>
  <c r="B3499" i="32"/>
  <c r="H3479" i="32"/>
  <c r="D25" i="32"/>
  <c r="H25" i="32"/>
  <c r="L25" i="32"/>
  <c r="F25" i="32"/>
  <c r="K25" i="32"/>
  <c r="E25" i="32"/>
  <c r="J25" i="32"/>
  <c r="G25" i="32"/>
  <c r="C25" i="32"/>
  <c r="I25" i="32"/>
  <c r="B25" i="32"/>
  <c r="D21" i="32"/>
  <c r="H21" i="32"/>
  <c r="L21" i="32"/>
  <c r="B21" i="32"/>
  <c r="G21" i="32"/>
  <c r="F21" i="32"/>
  <c r="K21" i="32"/>
  <c r="I21" i="32"/>
  <c r="E21" i="32"/>
  <c r="J21" i="32"/>
  <c r="C21" i="32"/>
  <c r="D17" i="32"/>
  <c r="H17" i="32"/>
  <c r="L17" i="32"/>
  <c r="C17" i="32"/>
  <c r="I17" i="32"/>
  <c r="B17" i="32"/>
  <c r="G17" i="32"/>
  <c r="J17" i="32"/>
  <c r="F17" i="32"/>
  <c r="K17" i="32"/>
  <c r="E17" i="32"/>
  <c r="D13" i="32"/>
  <c r="H13" i="32"/>
  <c r="L13" i="32"/>
  <c r="E13" i="32"/>
  <c r="J13" i="32"/>
  <c r="C13" i="32"/>
  <c r="I13" i="32"/>
  <c r="K13" i="32"/>
  <c r="G13" i="32"/>
  <c r="B13" i="32"/>
  <c r="F13" i="32"/>
  <c r="D9" i="32"/>
  <c r="H9" i="32"/>
  <c r="L9" i="32"/>
  <c r="F9" i="32"/>
  <c r="K9" i="32"/>
  <c r="E9" i="32"/>
  <c r="J9" i="32"/>
  <c r="B9" i="32"/>
  <c r="I9" i="32"/>
  <c r="C9" i="32"/>
  <c r="G9" i="32"/>
  <c r="D5" i="32"/>
  <c r="H5" i="32"/>
  <c r="L5" i="32"/>
  <c r="B5" i="32"/>
  <c r="G5" i="32"/>
  <c r="F5" i="32"/>
  <c r="K5" i="32"/>
  <c r="C5" i="32"/>
  <c r="J5" i="32"/>
  <c r="E5" i="32"/>
  <c r="I5" i="32"/>
  <c r="B109" i="32"/>
  <c r="F109" i="32"/>
  <c r="J109" i="32"/>
  <c r="E109" i="32"/>
  <c r="I109" i="32"/>
  <c r="C109" i="32"/>
  <c r="K109" i="32"/>
  <c r="H109" i="32"/>
  <c r="G109" i="32"/>
  <c r="D109" i="32"/>
  <c r="L109" i="32"/>
  <c r="B105" i="32"/>
  <c r="F105" i="32"/>
  <c r="J105" i="32"/>
  <c r="E105" i="32"/>
  <c r="I105" i="32"/>
  <c r="G105" i="32"/>
  <c r="D105" i="32"/>
  <c r="L105" i="32"/>
  <c r="C105" i="32"/>
  <c r="H105" i="32"/>
  <c r="K105" i="32"/>
  <c r="B101" i="32"/>
  <c r="F101" i="32"/>
  <c r="J101" i="32"/>
  <c r="E101" i="32"/>
  <c r="I101" i="32"/>
  <c r="C101" i="32"/>
  <c r="K101" i="32"/>
  <c r="H101" i="32"/>
  <c r="G101" i="32"/>
  <c r="D101" i="32"/>
  <c r="L101" i="32"/>
  <c r="B97" i="32"/>
  <c r="F97" i="32"/>
  <c r="J97" i="32"/>
  <c r="E97" i="32"/>
  <c r="I97" i="32"/>
  <c r="G97" i="32"/>
  <c r="D97" i="32"/>
  <c r="L97" i="32"/>
  <c r="K97" i="32"/>
  <c r="H97" i="32"/>
  <c r="C97" i="32"/>
  <c r="B93" i="32"/>
  <c r="F93" i="32"/>
  <c r="J93" i="32"/>
  <c r="E93" i="32"/>
  <c r="I93" i="32"/>
  <c r="C93" i="32"/>
  <c r="K93" i="32"/>
  <c r="H93" i="32"/>
  <c r="G93" i="32"/>
  <c r="L93" i="32"/>
  <c r="D93" i="32"/>
  <c r="B89" i="32"/>
  <c r="F89" i="32"/>
  <c r="J89" i="32"/>
  <c r="E89" i="32"/>
  <c r="I89" i="32"/>
  <c r="G89" i="32"/>
  <c r="D89" i="32"/>
  <c r="L89" i="32"/>
  <c r="C89" i="32"/>
  <c r="K89" i="32"/>
  <c r="H89" i="32"/>
  <c r="B85" i="32"/>
  <c r="F85" i="32"/>
  <c r="J85" i="32"/>
  <c r="E85" i="32"/>
  <c r="I85" i="32"/>
  <c r="G85" i="32"/>
  <c r="D85" i="32"/>
  <c r="L85" i="32"/>
  <c r="K85" i="32"/>
  <c r="H85" i="32"/>
  <c r="C85" i="32"/>
  <c r="B81" i="32"/>
  <c r="F81" i="32"/>
  <c r="J81" i="32"/>
  <c r="E81" i="32"/>
  <c r="I81" i="32"/>
  <c r="C81" i="32"/>
  <c r="K81" i="32"/>
  <c r="H81" i="32"/>
  <c r="L81" i="32"/>
  <c r="G81" i="32"/>
  <c r="D81" i="32"/>
  <c r="B77" i="32"/>
  <c r="F77" i="32"/>
  <c r="J77" i="32"/>
  <c r="E77" i="32"/>
  <c r="I77" i="32"/>
  <c r="G77" i="32"/>
  <c r="D77" i="32"/>
  <c r="L77" i="32"/>
  <c r="H77" i="32"/>
  <c r="C77" i="32"/>
  <c r="K77" i="32"/>
  <c r="B73" i="32"/>
  <c r="F73" i="32"/>
  <c r="J73" i="32"/>
  <c r="E73" i="32"/>
  <c r="I73" i="32"/>
  <c r="C73" i="32"/>
  <c r="K73" i="32"/>
  <c r="H73" i="32"/>
  <c r="D73" i="32"/>
  <c r="G73" i="32"/>
  <c r="L73" i="32"/>
  <c r="B69" i="32"/>
  <c r="F69" i="32"/>
  <c r="J69" i="32"/>
  <c r="E69" i="32"/>
  <c r="I69" i="32"/>
  <c r="G69" i="32"/>
  <c r="D69" i="32"/>
  <c r="L69" i="32"/>
  <c r="K69" i="32"/>
  <c r="H69" i="32"/>
  <c r="C69" i="32"/>
  <c r="B65" i="32"/>
  <c r="F65" i="32"/>
  <c r="J65" i="32"/>
  <c r="E65" i="32"/>
  <c r="I65" i="32"/>
  <c r="C65" i="32"/>
  <c r="K65" i="32"/>
  <c r="H65" i="32"/>
  <c r="L65" i="32"/>
  <c r="G65" i="32"/>
  <c r="D65" i="32"/>
  <c r="B61" i="32"/>
  <c r="F61" i="32"/>
  <c r="J61" i="32"/>
  <c r="E61" i="32"/>
  <c r="I61" i="32"/>
  <c r="G61" i="32"/>
  <c r="D61" i="32"/>
  <c r="L61" i="32"/>
  <c r="H61" i="32"/>
  <c r="C61" i="32"/>
  <c r="K61" i="32"/>
  <c r="B57" i="32"/>
  <c r="F57" i="32"/>
  <c r="J57" i="32"/>
  <c r="E57" i="32"/>
  <c r="I57" i="32"/>
  <c r="C57" i="32"/>
  <c r="K57" i="32"/>
  <c r="H57" i="32"/>
  <c r="D57" i="32"/>
  <c r="L57" i="32"/>
  <c r="G57" i="32"/>
  <c r="B53" i="32"/>
  <c r="F53" i="32"/>
  <c r="J53" i="32"/>
  <c r="E53" i="32"/>
  <c r="I53" i="32"/>
  <c r="G53" i="32"/>
  <c r="D53" i="32"/>
  <c r="L53" i="32"/>
  <c r="K53" i="32"/>
  <c r="C53" i="32"/>
  <c r="H53" i="32"/>
  <c r="B49" i="32"/>
  <c r="F49" i="32"/>
  <c r="J49" i="32"/>
  <c r="E49" i="32"/>
  <c r="I49" i="32"/>
  <c r="C49" i="32"/>
  <c r="K49" i="32"/>
  <c r="H49" i="32"/>
  <c r="L49" i="32"/>
  <c r="G49" i="32"/>
  <c r="D49" i="32"/>
  <c r="B45" i="32"/>
  <c r="F45" i="32"/>
  <c r="J45" i="32"/>
  <c r="E45" i="32"/>
  <c r="I45" i="32"/>
  <c r="G45" i="32"/>
  <c r="D45" i="32"/>
  <c r="L45" i="32"/>
  <c r="H45" i="32"/>
  <c r="C45" i="32"/>
  <c r="K45" i="32"/>
  <c r="E41" i="32"/>
  <c r="I41" i="32"/>
  <c r="D41" i="32"/>
  <c r="H41" i="32"/>
  <c r="F41" i="32"/>
  <c r="L41" i="32"/>
  <c r="C41" i="32"/>
  <c r="K41" i="32"/>
  <c r="G41" i="32"/>
  <c r="B41" i="32"/>
  <c r="J41" i="32"/>
  <c r="E37" i="32"/>
  <c r="I37" i="32"/>
  <c r="D37" i="32"/>
  <c r="H37" i="32"/>
  <c r="L37" i="32"/>
  <c r="B37" i="32"/>
  <c r="J37" i="32"/>
  <c r="G37" i="32"/>
  <c r="C37" i="32"/>
  <c r="F37" i="32"/>
  <c r="K37" i="32"/>
  <c r="D33" i="32"/>
  <c r="H33" i="32"/>
  <c r="C33" i="32"/>
  <c r="I33" i="32"/>
  <c r="B33" i="32"/>
  <c r="G33" i="32"/>
  <c r="L33" i="32"/>
  <c r="E33" i="32"/>
  <c r="K33" i="32"/>
  <c r="J33" i="32"/>
  <c r="F33" i="32"/>
  <c r="D29" i="32"/>
  <c r="H29" i="32"/>
  <c r="L29" i="32"/>
  <c r="E29" i="32"/>
  <c r="J29" i="32"/>
  <c r="C29" i="32"/>
  <c r="I29" i="32"/>
  <c r="F29" i="32"/>
  <c r="B29" i="32"/>
  <c r="K29" i="32"/>
  <c r="G29" i="32"/>
  <c r="B2" i="32"/>
  <c r="I2" i="32"/>
  <c r="B4786" i="32"/>
  <c r="F4786" i="32"/>
  <c r="J4786" i="32"/>
  <c r="B4782" i="32"/>
  <c r="F4782" i="32"/>
  <c r="J4782" i="32"/>
  <c r="B4778" i="32"/>
  <c r="F4778" i="32"/>
  <c r="J4778" i="32"/>
  <c r="B4774" i="32"/>
  <c r="F4774" i="32"/>
  <c r="J4774" i="32"/>
  <c r="B4770" i="32"/>
  <c r="F4770" i="32"/>
  <c r="J4770" i="32"/>
  <c r="B4766" i="32"/>
  <c r="F4766" i="32"/>
  <c r="J4766" i="32"/>
  <c r="B4762" i="32"/>
  <c r="F4762" i="32"/>
  <c r="J4762" i="32"/>
  <c r="B4758" i="32"/>
  <c r="F4758" i="32"/>
  <c r="J4758" i="32"/>
  <c r="B4754" i="32"/>
  <c r="F4754" i="32"/>
  <c r="J4754" i="32"/>
  <c r="B4750" i="32"/>
  <c r="F4750" i="32"/>
  <c r="J4750" i="32"/>
  <c r="B4746" i="32"/>
  <c r="F4746" i="32"/>
  <c r="J4746" i="32"/>
  <c r="B4742" i="32"/>
  <c r="F4742" i="32"/>
  <c r="J4742" i="32"/>
  <c r="B4738" i="32"/>
  <c r="F4738" i="32"/>
  <c r="J4738" i="32"/>
  <c r="B4734" i="32"/>
  <c r="F4734" i="32"/>
  <c r="J4734" i="32"/>
  <c r="B4730" i="32"/>
  <c r="F4730" i="32"/>
  <c r="J4730" i="32"/>
  <c r="B4726" i="32"/>
  <c r="F4726" i="32"/>
  <c r="J4726" i="32"/>
  <c r="B4722" i="32"/>
  <c r="F4722" i="32"/>
  <c r="J4722" i="32"/>
  <c r="B4718" i="32"/>
  <c r="F4718" i="32"/>
  <c r="J4718" i="32"/>
  <c r="B4714" i="32"/>
  <c r="F4714" i="32"/>
  <c r="J4714" i="32"/>
  <c r="B4710" i="32"/>
  <c r="F4710" i="32"/>
  <c r="J4710" i="32"/>
  <c r="B4706" i="32"/>
  <c r="F4706" i="32"/>
  <c r="J4706" i="32"/>
  <c r="B4702" i="32"/>
  <c r="F4702" i="32"/>
  <c r="J4702" i="32"/>
  <c r="B4698" i="32"/>
  <c r="F4698" i="32"/>
  <c r="J4698" i="32"/>
  <c r="D4694" i="32"/>
  <c r="H4694" i="32"/>
  <c r="L4694" i="32"/>
  <c r="B4694" i="32"/>
  <c r="F4694" i="32"/>
  <c r="J4694" i="32"/>
  <c r="D4690" i="32"/>
  <c r="H4690" i="32"/>
  <c r="L4690" i="32"/>
  <c r="B4690" i="32"/>
  <c r="F4690" i="32"/>
  <c r="J4690" i="32"/>
  <c r="D4686" i="32"/>
  <c r="H4686" i="32"/>
  <c r="L4686" i="32"/>
  <c r="B4686" i="32"/>
  <c r="F4686" i="32"/>
  <c r="J4686" i="32"/>
  <c r="D4682" i="32"/>
  <c r="H4682" i="32"/>
  <c r="L4682" i="32"/>
  <c r="B4682" i="32"/>
  <c r="F4682" i="32"/>
  <c r="J4682" i="32"/>
  <c r="D4678" i="32"/>
  <c r="H4678" i="32"/>
  <c r="L4678" i="32"/>
  <c r="B4678" i="32"/>
  <c r="F4678" i="32"/>
  <c r="J4678" i="32"/>
  <c r="D4674" i="32"/>
  <c r="H4674" i="32"/>
  <c r="L4674" i="32"/>
  <c r="B4674" i="32"/>
  <c r="F4674" i="32"/>
  <c r="J4674" i="32"/>
  <c r="D4670" i="32"/>
  <c r="H4670" i="32"/>
  <c r="L4670" i="32"/>
  <c r="B4670" i="32"/>
  <c r="F4670" i="32"/>
  <c r="J4670" i="32"/>
  <c r="D4666" i="32"/>
  <c r="H4666" i="32"/>
  <c r="L4666" i="32"/>
  <c r="B4666" i="32"/>
  <c r="F4666" i="32"/>
  <c r="J4666" i="32"/>
  <c r="D4662" i="32"/>
  <c r="H4662" i="32"/>
  <c r="L4662" i="32"/>
  <c r="B4662" i="32"/>
  <c r="F4662" i="32"/>
  <c r="J4662" i="32"/>
  <c r="D4658" i="32"/>
  <c r="H4658" i="32"/>
  <c r="L4658" i="32"/>
  <c r="B4658" i="32"/>
  <c r="F4658" i="32"/>
  <c r="J4658" i="32"/>
  <c r="D4654" i="32"/>
  <c r="H4654" i="32"/>
  <c r="L4654" i="32"/>
  <c r="B4654" i="32"/>
  <c r="F4654" i="32"/>
  <c r="J4654" i="32"/>
  <c r="D4650" i="32"/>
  <c r="H4650" i="32"/>
  <c r="L4650" i="32"/>
  <c r="B4650" i="32"/>
  <c r="F4650" i="32"/>
  <c r="J4650" i="32"/>
  <c r="D4646" i="32"/>
  <c r="H4646" i="32"/>
  <c r="L4646" i="32"/>
  <c r="B4646" i="32"/>
  <c r="F4646" i="32"/>
  <c r="J4646" i="32"/>
  <c r="D4642" i="32"/>
  <c r="H4642" i="32"/>
  <c r="L4642" i="32"/>
  <c r="B4642" i="32"/>
  <c r="F4642" i="32"/>
  <c r="J4642" i="32"/>
  <c r="D4638" i="32"/>
  <c r="H4638" i="32"/>
  <c r="L4638" i="32"/>
  <c r="B4638" i="32"/>
  <c r="F4638" i="32"/>
  <c r="J4638" i="32"/>
  <c r="D4634" i="32"/>
  <c r="H4634" i="32"/>
  <c r="L4634" i="32"/>
  <c r="B4634" i="32"/>
  <c r="F4634" i="32"/>
  <c r="J4634" i="32"/>
  <c r="D4630" i="32"/>
  <c r="H4630" i="32"/>
  <c r="L4630" i="32"/>
  <c r="B4630" i="32"/>
  <c r="F4630" i="32"/>
  <c r="J4630" i="32"/>
  <c r="D4626" i="32"/>
  <c r="H4626" i="32"/>
  <c r="L4626" i="32"/>
  <c r="B4626" i="32"/>
  <c r="F4626" i="32"/>
  <c r="J4626" i="32"/>
  <c r="D4622" i="32"/>
  <c r="H4622" i="32"/>
  <c r="L4622" i="32"/>
  <c r="B4622" i="32"/>
  <c r="F4622" i="32"/>
  <c r="J4622" i="32"/>
  <c r="D4618" i="32"/>
  <c r="H4618" i="32"/>
  <c r="L4618" i="32"/>
  <c r="B4618" i="32"/>
  <c r="F4618" i="32"/>
  <c r="J4618" i="32"/>
  <c r="D4614" i="32"/>
  <c r="H4614" i="32"/>
  <c r="L4614" i="32"/>
  <c r="B4614" i="32"/>
  <c r="F4614" i="32"/>
  <c r="J4614" i="32"/>
  <c r="D4610" i="32"/>
  <c r="H4610" i="32"/>
  <c r="L4610" i="32"/>
  <c r="B4610" i="32"/>
  <c r="F4610" i="32"/>
  <c r="J4610" i="32"/>
  <c r="D4606" i="32"/>
  <c r="H4606" i="32"/>
  <c r="L4606" i="32"/>
  <c r="B4606" i="32"/>
  <c r="F4606" i="32"/>
  <c r="J4606" i="32"/>
  <c r="D4602" i="32"/>
  <c r="H4602" i="32"/>
  <c r="L4602" i="32"/>
  <c r="B4602" i="32"/>
  <c r="F4602" i="32"/>
  <c r="J4602" i="32"/>
  <c r="D4598" i="32"/>
  <c r="H4598" i="32"/>
  <c r="L4598" i="32"/>
  <c r="B4598" i="32"/>
  <c r="F4598" i="32"/>
  <c r="J4598" i="32"/>
  <c r="D4594" i="32"/>
  <c r="H4594" i="32"/>
  <c r="L4594" i="32"/>
  <c r="B4594" i="32"/>
  <c r="F4594" i="32"/>
  <c r="J4594" i="32"/>
  <c r="D4590" i="32"/>
  <c r="H4590" i="32"/>
  <c r="L4590" i="32"/>
  <c r="B4590" i="32"/>
  <c r="F4590" i="32"/>
  <c r="J4590" i="32"/>
  <c r="D4586" i="32"/>
  <c r="H4586" i="32"/>
  <c r="L4586" i="32"/>
  <c r="B4586" i="32"/>
  <c r="F4586" i="32"/>
  <c r="J4586" i="32"/>
  <c r="D4582" i="32"/>
  <c r="H4582" i="32"/>
  <c r="L4582" i="32"/>
  <c r="B4582" i="32"/>
  <c r="F4582" i="32"/>
  <c r="J4582" i="32"/>
  <c r="D4578" i="32"/>
  <c r="H4578" i="32"/>
  <c r="L4578" i="32"/>
  <c r="B4578" i="32"/>
  <c r="F4578" i="32"/>
  <c r="J4578" i="32"/>
  <c r="D4574" i="32"/>
  <c r="H4574" i="32"/>
  <c r="L4574" i="32"/>
  <c r="B4574" i="32"/>
  <c r="F4574" i="32"/>
  <c r="J4574" i="32"/>
  <c r="D4570" i="32"/>
  <c r="H4570" i="32"/>
  <c r="L4570" i="32"/>
  <c r="B4570" i="32"/>
  <c r="F4570" i="32"/>
  <c r="J4570" i="32"/>
  <c r="D4566" i="32"/>
  <c r="H4566" i="32"/>
  <c r="L4566" i="32"/>
  <c r="B4566" i="32"/>
  <c r="F4566" i="32"/>
  <c r="J4566" i="32"/>
  <c r="D4562" i="32"/>
  <c r="H4562" i="32"/>
  <c r="L4562" i="32"/>
  <c r="B4562" i="32"/>
  <c r="F4562" i="32"/>
  <c r="J4562" i="32"/>
  <c r="D4558" i="32"/>
  <c r="H4558" i="32"/>
  <c r="L4558" i="32"/>
  <c r="B4558" i="32"/>
  <c r="F4558" i="32"/>
  <c r="J4558" i="32"/>
  <c r="D4554" i="32"/>
  <c r="H4554" i="32"/>
  <c r="L4554" i="32"/>
  <c r="B4554" i="32"/>
  <c r="F4554" i="32"/>
  <c r="J4554" i="32"/>
  <c r="D4550" i="32"/>
  <c r="H4550" i="32"/>
  <c r="L4550" i="32"/>
  <c r="B4550" i="32"/>
  <c r="F4550" i="32"/>
  <c r="J4550" i="32"/>
  <c r="D4546" i="32"/>
  <c r="H4546" i="32"/>
  <c r="L4546" i="32"/>
  <c r="B4546" i="32"/>
  <c r="F4546" i="32"/>
  <c r="J4546" i="32"/>
  <c r="D4542" i="32"/>
  <c r="H4542" i="32"/>
  <c r="L4542" i="32"/>
  <c r="B4542" i="32"/>
  <c r="F4542" i="32"/>
  <c r="J4542" i="32"/>
  <c r="D4538" i="32"/>
  <c r="H4538" i="32"/>
  <c r="L4538" i="32"/>
  <c r="B4538" i="32"/>
  <c r="F4538" i="32"/>
  <c r="J4538" i="32"/>
  <c r="D4534" i="32"/>
  <c r="H4534" i="32"/>
  <c r="L4534" i="32"/>
  <c r="B4534" i="32"/>
  <c r="F4534" i="32"/>
  <c r="J4534" i="32"/>
  <c r="D4530" i="32"/>
  <c r="H4530" i="32"/>
  <c r="L4530" i="32"/>
  <c r="B4530" i="32"/>
  <c r="F4530" i="32"/>
  <c r="J4530" i="32"/>
  <c r="D4526" i="32"/>
  <c r="H4526" i="32"/>
  <c r="L4526" i="32"/>
  <c r="B4526" i="32"/>
  <c r="F4526" i="32"/>
  <c r="J4526" i="32"/>
  <c r="D4522" i="32"/>
  <c r="H4522" i="32"/>
  <c r="L4522" i="32"/>
  <c r="B4522" i="32"/>
  <c r="F4522" i="32"/>
  <c r="J4522" i="32"/>
  <c r="D4518" i="32"/>
  <c r="H4518" i="32"/>
  <c r="L4518" i="32"/>
  <c r="B4518" i="32"/>
  <c r="F4518" i="32"/>
  <c r="J4518" i="32"/>
  <c r="D4514" i="32"/>
  <c r="H4514" i="32"/>
  <c r="L4514" i="32"/>
  <c r="B4514" i="32"/>
  <c r="F4514" i="32"/>
  <c r="J4514" i="32"/>
  <c r="D4510" i="32"/>
  <c r="H4510" i="32"/>
  <c r="L4510" i="32"/>
  <c r="B4510" i="32"/>
  <c r="F4510" i="32"/>
  <c r="J4510" i="32"/>
  <c r="D4506" i="32"/>
  <c r="H4506" i="32"/>
  <c r="L4506" i="32"/>
  <c r="B4506" i="32"/>
  <c r="F4506" i="32"/>
  <c r="J4506" i="32"/>
  <c r="D4502" i="32"/>
  <c r="H4502" i="32"/>
  <c r="L4502" i="32"/>
  <c r="B4502" i="32"/>
  <c r="F4502" i="32"/>
  <c r="J4502" i="32"/>
  <c r="D4498" i="32"/>
  <c r="H4498" i="32"/>
  <c r="L4498" i="32"/>
  <c r="B4498" i="32"/>
  <c r="F4498" i="32"/>
  <c r="J4498" i="32"/>
  <c r="D4494" i="32"/>
  <c r="H4494" i="32"/>
  <c r="L4494" i="32"/>
  <c r="B4494" i="32"/>
  <c r="F4494" i="32"/>
  <c r="J4494" i="32"/>
  <c r="D4490" i="32"/>
  <c r="H4490" i="32"/>
  <c r="L4490" i="32"/>
  <c r="B4490" i="32"/>
  <c r="F4490" i="32"/>
  <c r="J4490" i="32"/>
  <c r="D4486" i="32"/>
  <c r="H4486" i="32"/>
  <c r="L4486" i="32"/>
  <c r="B4486" i="32"/>
  <c r="F4486" i="32"/>
  <c r="J4486" i="32"/>
  <c r="D4482" i="32"/>
  <c r="H4482" i="32"/>
  <c r="L4482" i="32"/>
  <c r="B4482" i="32"/>
  <c r="F4482" i="32"/>
  <c r="J4482" i="32"/>
  <c r="D4478" i="32"/>
  <c r="H4478" i="32"/>
  <c r="L4478" i="32"/>
  <c r="B4478" i="32"/>
  <c r="F4478" i="32"/>
  <c r="J4478" i="32"/>
  <c r="D4474" i="32"/>
  <c r="H4474" i="32"/>
  <c r="L4474" i="32"/>
  <c r="B4474" i="32"/>
  <c r="F4474" i="32"/>
  <c r="J4474" i="32"/>
  <c r="D4470" i="32"/>
  <c r="H4470" i="32"/>
  <c r="L4470" i="32"/>
  <c r="B4470" i="32"/>
  <c r="F4470" i="32"/>
  <c r="J4470" i="32"/>
  <c r="D4466" i="32"/>
  <c r="H4466" i="32"/>
  <c r="L4466" i="32"/>
  <c r="B4466" i="32"/>
  <c r="F4466" i="32"/>
  <c r="J4466" i="32"/>
  <c r="D4462" i="32"/>
  <c r="H4462" i="32"/>
  <c r="L4462" i="32"/>
  <c r="B4462" i="32"/>
  <c r="F4462" i="32"/>
  <c r="J4462" i="32"/>
  <c r="D4458" i="32"/>
  <c r="H4458" i="32"/>
  <c r="L4458" i="32"/>
  <c r="B4458" i="32"/>
  <c r="F4458" i="32"/>
  <c r="J4458" i="32"/>
  <c r="D4454" i="32"/>
  <c r="H4454" i="32"/>
  <c r="L4454" i="32"/>
  <c r="B4454" i="32"/>
  <c r="F4454" i="32"/>
  <c r="J4454" i="32"/>
  <c r="D4450" i="32"/>
  <c r="H4450" i="32"/>
  <c r="L4450" i="32"/>
  <c r="B4450" i="32"/>
  <c r="F4450" i="32"/>
  <c r="J4450" i="32"/>
  <c r="D4446" i="32"/>
  <c r="H4446" i="32"/>
  <c r="L4446" i="32"/>
  <c r="B4446" i="32"/>
  <c r="F4446" i="32"/>
  <c r="J4446" i="32"/>
  <c r="D4442" i="32"/>
  <c r="H4442" i="32"/>
  <c r="L4442" i="32"/>
  <c r="B4442" i="32"/>
  <c r="F4442" i="32"/>
  <c r="J4442" i="32"/>
  <c r="D4438" i="32"/>
  <c r="H4438" i="32"/>
  <c r="L4438" i="32"/>
  <c r="B4438" i="32"/>
  <c r="F4438" i="32"/>
  <c r="J4438" i="32"/>
  <c r="D4434" i="32"/>
  <c r="H4434" i="32"/>
  <c r="L4434" i="32"/>
  <c r="B4434" i="32"/>
  <c r="F4434" i="32"/>
  <c r="J4434" i="32"/>
  <c r="D4430" i="32"/>
  <c r="H4430" i="32"/>
  <c r="L4430" i="32"/>
  <c r="B4430" i="32"/>
  <c r="F4430" i="32"/>
  <c r="J4430" i="32"/>
  <c r="D4426" i="32"/>
  <c r="H4426" i="32"/>
  <c r="L4426" i="32"/>
  <c r="B4426" i="32"/>
  <c r="F4426" i="32"/>
  <c r="J4426" i="32"/>
  <c r="D4422" i="32"/>
  <c r="H4422" i="32"/>
  <c r="L4422" i="32"/>
  <c r="B4422" i="32"/>
  <c r="F4422" i="32"/>
  <c r="J4422" i="32"/>
  <c r="D4418" i="32"/>
  <c r="H4418" i="32"/>
  <c r="L4418" i="32"/>
  <c r="B4418" i="32"/>
  <c r="F4418" i="32"/>
  <c r="J4418" i="32"/>
  <c r="D4414" i="32"/>
  <c r="H4414" i="32"/>
  <c r="L4414" i="32"/>
  <c r="B4414" i="32"/>
  <c r="F4414" i="32"/>
  <c r="J4414" i="32"/>
  <c r="D4410" i="32"/>
  <c r="H4410" i="32"/>
  <c r="L4410" i="32"/>
  <c r="B4410" i="32"/>
  <c r="F4410" i="32"/>
  <c r="J4410" i="32"/>
  <c r="D4406" i="32"/>
  <c r="H4406" i="32"/>
  <c r="L4406" i="32"/>
  <c r="B4406" i="32"/>
  <c r="F4406" i="32"/>
  <c r="J4406" i="32"/>
  <c r="D4402" i="32"/>
  <c r="H4402" i="32"/>
  <c r="L4402" i="32"/>
  <c r="B4402" i="32"/>
  <c r="F4402" i="32"/>
  <c r="J4402" i="32"/>
  <c r="D4398" i="32"/>
  <c r="H4398" i="32"/>
  <c r="L4398" i="32"/>
  <c r="B4398" i="32"/>
  <c r="F4398" i="32"/>
  <c r="J4398" i="32"/>
  <c r="D4394" i="32"/>
  <c r="H4394" i="32"/>
  <c r="L4394" i="32"/>
  <c r="B4394" i="32"/>
  <c r="F4394" i="32"/>
  <c r="J4394" i="32"/>
  <c r="D4390" i="32"/>
  <c r="H4390" i="32"/>
  <c r="L4390" i="32"/>
  <c r="B4390" i="32"/>
  <c r="F4390" i="32"/>
  <c r="J4390" i="32"/>
  <c r="D4386" i="32"/>
  <c r="H4386" i="32"/>
  <c r="L4386" i="32"/>
  <c r="B4386" i="32"/>
  <c r="F4386" i="32"/>
  <c r="J4386" i="32"/>
  <c r="D4382" i="32"/>
  <c r="H4382" i="32"/>
  <c r="L4382" i="32"/>
  <c r="B4382" i="32"/>
  <c r="F4382" i="32"/>
  <c r="J4382" i="32"/>
  <c r="D4378" i="32"/>
  <c r="H4378" i="32"/>
  <c r="L4378" i="32"/>
  <c r="B4378" i="32"/>
  <c r="F4378" i="32"/>
  <c r="J4378" i="32"/>
  <c r="D4374" i="32"/>
  <c r="H4374" i="32"/>
  <c r="L4374" i="32"/>
  <c r="B4374" i="32"/>
  <c r="F4374" i="32"/>
  <c r="J4374" i="32"/>
  <c r="D4370" i="32"/>
  <c r="H4370" i="32"/>
  <c r="L4370" i="32"/>
  <c r="B4370" i="32"/>
  <c r="F4370" i="32"/>
  <c r="J4370" i="32"/>
  <c r="D4366" i="32"/>
  <c r="H4366" i="32"/>
  <c r="L4366" i="32"/>
  <c r="B4366" i="32"/>
  <c r="F4366" i="32"/>
  <c r="J4366" i="32"/>
  <c r="D4362" i="32"/>
  <c r="H4362" i="32"/>
  <c r="L4362" i="32"/>
  <c r="B4362" i="32"/>
  <c r="F4362" i="32"/>
  <c r="J4362" i="32"/>
  <c r="D4358" i="32"/>
  <c r="H4358" i="32"/>
  <c r="L4358" i="32"/>
  <c r="B4358" i="32"/>
  <c r="F4358" i="32"/>
  <c r="J4358" i="32"/>
  <c r="D4354" i="32"/>
  <c r="H4354" i="32"/>
  <c r="L4354" i="32"/>
  <c r="B4354" i="32"/>
  <c r="F4354" i="32"/>
  <c r="J4354" i="32"/>
  <c r="D4350" i="32"/>
  <c r="H4350" i="32"/>
  <c r="L4350" i="32"/>
  <c r="B4350" i="32"/>
  <c r="F4350" i="32"/>
  <c r="J4350" i="32"/>
  <c r="D4346" i="32"/>
  <c r="H4346" i="32"/>
  <c r="L4346" i="32"/>
  <c r="B4346" i="32"/>
  <c r="F4346" i="32"/>
  <c r="J4346" i="32"/>
  <c r="D4342" i="32"/>
  <c r="H4342" i="32"/>
  <c r="L4342" i="32"/>
  <c r="B4342" i="32"/>
  <c r="F4342" i="32"/>
  <c r="J4342" i="32"/>
  <c r="D4338" i="32"/>
  <c r="H4338" i="32"/>
  <c r="L4338" i="32"/>
  <c r="B4338" i="32"/>
  <c r="F4338" i="32"/>
  <c r="J4338" i="32"/>
  <c r="D4334" i="32"/>
  <c r="H4334" i="32"/>
  <c r="L4334" i="32"/>
  <c r="B4334" i="32"/>
  <c r="F4334" i="32"/>
  <c r="J4334" i="32"/>
  <c r="D4330" i="32"/>
  <c r="H4330" i="32"/>
  <c r="L4330" i="32"/>
  <c r="B4330" i="32"/>
  <c r="F4330" i="32"/>
  <c r="J4330" i="32"/>
  <c r="D4326" i="32"/>
  <c r="H4326" i="32"/>
  <c r="L4326" i="32"/>
  <c r="B4326" i="32"/>
  <c r="F4326" i="32"/>
  <c r="J4326" i="32"/>
  <c r="D4322" i="32"/>
  <c r="H4322" i="32"/>
  <c r="L4322" i="32"/>
  <c r="B4322" i="32"/>
  <c r="F4322" i="32"/>
  <c r="J4322" i="32"/>
  <c r="D4318" i="32"/>
  <c r="H4318" i="32"/>
  <c r="L4318" i="32"/>
  <c r="B4318" i="32"/>
  <c r="F4318" i="32"/>
  <c r="J4318" i="32"/>
  <c r="D4314" i="32"/>
  <c r="H4314" i="32"/>
  <c r="L4314" i="32"/>
  <c r="B4314" i="32"/>
  <c r="F4314" i="32"/>
  <c r="J4314" i="32"/>
  <c r="D4310" i="32"/>
  <c r="H4310" i="32"/>
  <c r="L4310" i="32"/>
  <c r="B4310" i="32"/>
  <c r="F4310" i="32"/>
  <c r="J4310" i="32"/>
  <c r="D4306" i="32"/>
  <c r="H4306" i="32"/>
  <c r="L4306" i="32"/>
  <c r="B4306" i="32"/>
  <c r="F4306" i="32"/>
  <c r="J4306" i="32"/>
  <c r="D4302" i="32"/>
  <c r="H4302" i="32"/>
  <c r="L4302" i="32"/>
  <c r="B4302" i="32"/>
  <c r="F4302" i="32"/>
  <c r="J4302" i="32"/>
  <c r="D4298" i="32"/>
  <c r="H4298" i="32"/>
  <c r="L4298" i="32"/>
  <c r="B4298" i="32"/>
  <c r="F4298" i="32"/>
  <c r="J4298" i="32"/>
  <c r="D4294" i="32"/>
  <c r="H4294" i="32"/>
  <c r="L4294" i="32"/>
  <c r="B4294" i="32"/>
  <c r="F4294" i="32"/>
  <c r="J4294" i="32"/>
  <c r="D4290" i="32"/>
  <c r="H4290" i="32"/>
  <c r="L4290" i="32"/>
  <c r="B4290" i="32"/>
  <c r="F4290" i="32"/>
  <c r="J4290" i="32"/>
  <c r="D4286" i="32"/>
  <c r="H4286" i="32"/>
  <c r="L4286" i="32"/>
  <c r="B4286" i="32"/>
  <c r="F4286" i="32"/>
  <c r="J4286" i="32"/>
  <c r="D4282" i="32"/>
  <c r="H4282" i="32"/>
  <c r="L4282" i="32"/>
  <c r="B4282" i="32"/>
  <c r="F4282" i="32"/>
  <c r="J4282" i="32"/>
  <c r="D4278" i="32"/>
  <c r="H4278" i="32"/>
  <c r="L4278" i="32"/>
  <c r="B4278" i="32"/>
  <c r="F4278" i="32"/>
  <c r="J4278" i="32"/>
  <c r="D4274" i="32"/>
  <c r="H4274" i="32"/>
  <c r="L4274" i="32"/>
  <c r="B4274" i="32"/>
  <c r="F4274" i="32"/>
  <c r="J4274" i="32"/>
  <c r="D4270" i="32"/>
  <c r="H4270" i="32"/>
  <c r="L4270" i="32"/>
  <c r="B4270" i="32"/>
  <c r="F4270" i="32"/>
  <c r="J4270" i="32"/>
  <c r="D4266" i="32"/>
  <c r="H4266" i="32"/>
  <c r="L4266" i="32"/>
  <c r="B4266" i="32"/>
  <c r="F4266" i="32"/>
  <c r="J4266" i="32"/>
  <c r="D4262" i="32"/>
  <c r="H4262" i="32"/>
  <c r="L4262" i="32"/>
  <c r="B4262" i="32"/>
  <c r="F4262" i="32"/>
  <c r="J4262" i="32"/>
  <c r="D4258" i="32"/>
  <c r="H4258" i="32"/>
  <c r="L4258" i="32"/>
  <c r="B4258" i="32"/>
  <c r="F4258" i="32"/>
  <c r="J4258" i="32"/>
  <c r="D4254" i="32"/>
  <c r="H4254" i="32"/>
  <c r="L4254" i="32"/>
  <c r="B4254" i="32"/>
  <c r="F4254" i="32"/>
  <c r="J4254" i="32"/>
  <c r="D4250" i="32"/>
  <c r="H4250" i="32"/>
  <c r="L4250" i="32"/>
  <c r="B4250" i="32"/>
  <c r="F4250" i="32"/>
  <c r="J4250" i="32"/>
  <c r="D4246" i="32"/>
  <c r="H4246" i="32"/>
  <c r="L4246" i="32"/>
  <c r="B4246" i="32"/>
  <c r="F4246" i="32"/>
  <c r="J4246" i="32"/>
  <c r="D4242" i="32"/>
  <c r="H4242" i="32"/>
  <c r="L4242" i="32"/>
  <c r="B4242" i="32"/>
  <c r="F4242" i="32"/>
  <c r="J4242" i="32"/>
  <c r="D4238" i="32"/>
  <c r="H4238" i="32"/>
  <c r="L4238" i="32"/>
  <c r="B4238" i="32"/>
  <c r="F4238" i="32"/>
  <c r="J4238" i="32"/>
  <c r="D4234" i="32"/>
  <c r="H4234" i="32"/>
  <c r="L4234" i="32"/>
  <c r="B4234" i="32"/>
  <c r="F4234" i="32"/>
  <c r="J4234" i="32"/>
  <c r="D4230" i="32"/>
  <c r="H4230" i="32"/>
  <c r="L4230" i="32"/>
  <c r="B4230" i="32"/>
  <c r="F4230" i="32"/>
  <c r="J4230" i="32"/>
  <c r="D4226" i="32"/>
  <c r="H4226" i="32"/>
  <c r="L4226" i="32"/>
  <c r="B4226" i="32"/>
  <c r="F4226" i="32"/>
  <c r="J4226" i="32"/>
  <c r="D4222" i="32"/>
  <c r="H4222" i="32"/>
  <c r="L4222" i="32"/>
  <c r="B4222" i="32"/>
  <c r="F4222" i="32"/>
  <c r="J4222" i="32"/>
  <c r="D4218" i="32"/>
  <c r="H4218" i="32"/>
  <c r="L4218" i="32"/>
  <c r="B4218" i="32"/>
  <c r="F4218" i="32"/>
  <c r="J4218" i="32"/>
  <c r="D4214" i="32"/>
  <c r="H4214" i="32"/>
  <c r="L4214" i="32"/>
  <c r="B4214" i="32"/>
  <c r="F4214" i="32"/>
  <c r="J4214" i="32"/>
  <c r="D4210" i="32"/>
  <c r="H4210" i="32"/>
  <c r="L4210" i="32"/>
  <c r="B4210" i="32"/>
  <c r="F4210" i="32"/>
  <c r="J4210" i="32"/>
  <c r="D4206" i="32"/>
  <c r="H4206" i="32"/>
  <c r="L4206" i="32"/>
  <c r="B4206" i="32"/>
  <c r="F4206" i="32"/>
  <c r="J4206" i="32"/>
  <c r="D4202" i="32"/>
  <c r="H4202" i="32"/>
  <c r="L4202" i="32"/>
  <c r="B4202" i="32"/>
  <c r="F4202" i="32"/>
  <c r="J4202" i="32"/>
  <c r="D4198" i="32"/>
  <c r="H4198" i="32"/>
  <c r="L4198" i="32"/>
  <c r="B4198" i="32"/>
  <c r="F4198" i="32"/>
  <c r="J4198" i="32"/>
  <c r="D4194" i="32"/>
  <c r="H4194" i="32"/>
  <c r="L4194" i="32"/>
  <c r="B4194" i="32"/>
  <c r="F4194" i="32"/>
  <c r="J4194" i="32"/>
  <c r="D4190" i="32"/>
  <c r="H4190" i="32"/>
  <c r="L4190" i="32"/>
  <c r="B4190" i="32"/>
  <c r="F4190" i="32"/>
  <c r="J4190" i="32"/>
  <c r="D4186" i="32"/>
  <c r="H4186" i="32"/>
  <c r="L4186" i="32"/>
  <c r="B4186" i="32"/>
  <c r="F4186" i="32"/>
  <c r="J4186" i="32"/>
  <c r="D4182" i="32"/>
  <c r="H4182" i="32"/>
  <c r="L4182" i="32"/>
  <c r="B4182" i="32"/>
  <c r="F4182" i="32"/>
  <c r="J4182" i="32"/>
  <c r="D4178" i="32"/>
  <c r="H4178" i="32"/>
  <c r="L4178" i="32"/>
  <c r="B4178" i="32"/>
  <c r="F4178" i="32"/>
  <c r="J4178" i="32"/>
  <c r="D4174" i="32"/>
  <c r="H4174" i="32"/>
  <c r="L4174" i="32"/>
  <c r="B4174" i="32"/>
  <c r="F4174" i="32"/>
  <c r="J4174" i="32"/>
  <c r="D4170" i="32"/>
  <c r="H4170" i="32"/>
  <c r="L4170" i="32"/>
  <c r="B4170" i="32"/>
  <c r="F4170" i="32"/>
  <c r="J4170" i="32"/>
  <c r="D4166" i="32"/>
  <c r="H4166" i="32"/>
  <c r="L4166" i="32"/>
  <c r="B4166" i="32"/>
  <c r="F4166" i="32"/>
  <c r="J4166" i="32"/>
  <c r="D4162" i="32"/>
  <c r="H4162" i="32"/>
  <c r="L4162" i="32"/>
  <c r="B4162" i="32"/>
  <c r="F4162" i="32"/>
  <c r="J4162" i="32"/>
  <c r="D4158" i="32"/>
  <c r="H4158" i="32"/>
  <c r="L4158" i="32"/>
  <c r="B4158" i="32"/>
  <c r="F4158" i="32"/>
  <c r="J4158" i="32"/>
  <c r="D4154" i="32"/>
  <c r="H4154" i="32"/>
  <c r="L4154" i="32"/>
  <c r="B4154" i="32"/>
  <c r="F4154" i="32"/>
  <c r="J4154" i="32"/>
  <c r="D4150" i="32"/>
  <c r="H4150" i="32"/>
  <c r="L4150" i="32"/>
  <c r="B4150" i="32"/>
  <c r="F4150" i="32"/>
  <c r="J4150" i="32"/>
  <c r="D4146" i="32"/>
  <c r="H4146" i="32"/>
  <c r="L4146" i="32"/>
  <c r="B4146" i="32"/>
  <c r="F4146" i="32"/>
  <c r="J4146" i="32"/>
  <c r="D4142" i="32"/>
  <c r="H4142" i="32"/>
  <c r="L4142" i="32"/>
  <c r="B4142" i="32"/>
  <c r="F4142" i="32"/>
  <c r="J4142" i="32"/>
  <c r="D4138" i="32"/>
  <c r="H4138" i="32"/>
  <c r="L4138" i="32"/>
  <c r="B4138" i="32"/>
  <c r="F4138" i="32"/>
  <c r="J4138" i="32"/>
  <c r="D4134" i="32"/>
  <c r="H4134" i="32"/>
  <c r="L4134" i="32"/>
  <c r="B4134" i="32"/>
  <c r="F4134" i="32"/>
  <c r="J4134" i="32"/>
  <c r="D4130" i="32"/>
  <c r="H4130" i="32"/>
  <c r="L4130" i="32"/>
  <c r="B4130" i="32"/>
  <c r="F4130" i="32"/>
  <c r="J4130" i="32"/>
  <c r="D4126" i="32"/>
  <c r="H4126" i="32"/>
  <c r="L4126" i="32"/>
  <c r="B4126" i="32"/>
  <c r="F4126" i="32"/>
  <c r="J4126" i="32"/>
  <c r="D4122" i="32"/>
  <c r="H4122" i="32"/>
  <c r="L4122" i="32"/>
  <c r="B4122" i="32"/>
  <c r="F4122" i="32"/>
  <c r="J4122" i="32"/>
  <c r="D4118" i="32"/>
  <c r="H4118" i="32"/>
  <c r="L4118" i="32"/>
  <c r="B4118" i="32"/>
  <c r="F4118" i="32"/>
  <c r="J4118" i="32"/>
  <c r="D4114" i="32"/>
  <c r="H4114" i="32"/>
  <c r="L4114" i="32"/>
  <c r="B4114" i="32"/>
  <c r="F4114" i="32"/>
  <c r="J4114" i="32"/>
  <c r="D4110" i="32"/>
  <c r="H4110" i="32"/>
  <c r="L4110" i="32"/>
  <c r="B4110" i="32"/>
  <c r="F4110" i="32"/>
  <c r="J4110" i="32"/>
  <c r="D4106" i="32"/>
  <c r="H4106" i="32"/>
  <c r="L4106" i="32"/>
  <c r="B4106" i="32"/>
  <c r="F4106" i="32"/>
  <c r="J4106" i="32"/>
  <c r="D4102" i="32"/>
  <c r="H4102" i="32"/>
  <c r="L4102" i="32"/>
  <c r="B4102" i="32"/>
  <c r="F4102" i="32"/>
  <c r="J4102" i="32"/>
  <c r="D4098" i="32"/>
  <c r="H4098" i="32"/>
  <c r="L4098" i="32"/>
  <c r="B4098" i="32"/>
  <c r="F4098" i="32"/>
  <c r="J4098" i="32"/>
  <c r="D4094" i="32"/>
  <c r="H4094" i="32"/>
  <c r="L4094" i="32"/>
  <c r="B4094" i="32"/>
  <c r="F4094" i="32"/>
  <c r="J4094" i="32"/>
  <c r="D4090" i="32"/>
  <c r="H4090" i="32"/>
  <c r="L4090" i="32"/>
  <c r="B4090" i="32"/>
  <c r="F4090" i="32"/>
  <c r="J4090" i="32"/>
  <c r="D4086" i="32"/>
  <c r="H4086" i="32"/>
  <c r="L4086" i="32"/>
  <c r="B4086" i="32"/>
  <c r="F4086" i="32"/>
  <c r="J4086" i="32"/>
  <c r="D4082" i="32"/>
  <c r="H4082" i="32"/>
  <c r="L4082" i="32"/>
  <c r="B4082" i="32"/>
  <c r="F4082" i="32"/>
  <c r="J4082" i="32"/>
  <c r="D4078" i="32"/>
  <c r="H4078" i="32"/>
  <c r="L4078" i="32"/>
  <c r="B4078" i="32"/>
  <c r="F4078" i="32"/>
  <c r="J4078" i="32"/>
  <c r="D4074" i="32"/>
  <c r="H4074" i="32"/>
  <c r="L4074" i="32"/>
  <c r="B4074" i="32"/>
  <c r="F4074" i="32"/>
  <c r="J4074" i="32"/>
  <c r="D4070" i="32"/>
  <c r="H4070" i="32"/>
  <c r="L4070" i="32"/>
  <c r="B4070" i="32"/>
  <c r="F4070" i="32"/>
  <c r="J4070" i="32"/>
  <c r="D4066" i="32"/>
  <c r="H4066" i="32"/>
  <c r="L4066" i="32"/>
  <c r="B4066" i="32"/>
  <c r="F4066" i="32"/>
  <c r="J4066" i="32"/>
  <c r="D4062" i="32"/>
  <c r="H4062" i="32"/>
  <c r="L4062" i="32"/>
  <c r="B4062" i="32"/>
  <c r="F4062" i="32"/>
  <c r="J4062" i="32"/>
  <c r="D4058" i="32"/>
  <c r="H4058" i="32"/>
  <c r="L4058" i="32"/>
  <c r="B4058" i="32"/>
  <c r="F4058" i="32"/>
  <c r="J4058" i="32"/>
  <c r="D4054" i="32"/>
  <c r="H4054" i="32"/>
  <c r="L4054" i="32"/>
  <c r="B4054" i="32"/>
  <c r="F4054" i="32"/>
  <c r="J4054" i="32"/>
  <c r="D4050" i="32"/>
  <c r="H4050" i="32"/>
  <c r="L4050" i="32"/>
  <c r="B4050" i="32"/>
  <c r="F4050" i="32"/>
  <c r="J4050" i="32"/>
  <c r="D4046" i="32"/>
  <c r="H4046" i="32"/>
  <c r="L4046" i="32"/>
  <c r="B4046" i="32"/>
  <c r="F4046" i="32"/>
  <c r="J4046" i="32"/>
  <c r="D4042" i="32"/>
  <c r="H4042" i="32"/>
  <c r="L4042" i="32"/>
  <c r="B4042" i="32"/>
  <c r="F4042" i="32"/>
  <c r="J4042" i="32"/>
  <c r="D4038" i="32"/>
  <c r="H4038" i="32"/>
  <c r="L4038" i="32"/>
  <c r="B4038" i="32"/>
  <c r="F4038" i="32"/>
  <c r="J4038" i="32"/>
  <c r="D4034" i="32"/>
  <c r="H4034" i="32"/>
  <c r="L4034" i="32"/>
  <c r="B4034" i="32"/>
  <c r="F4034" i="32"/>
  <c r="J4034" i="32"/>
  <c r="D4030" i="32"/>
  <c r="H4030" i="32"/>
  <c r="L4030" i="32"/>
  <c r="B4030" i="32"/>
  <c r="F4030" i="32"/>
  <c r="J4030" i="32"/>
  <c r="D4026" i="32"/>
  <c r="H4026" i="32"/>
  <c r="L4026" i="32"/>
  <c r="B4026" i="32"/>
  <c r="F4026" i="32"/>
  <c r="J4026" i="32"/>
  <c r="D4022" i="32"/>
  <c r="H4022" i="32"/>
  <c r="L4022" i="32"/>
  <c r="B4022" i="32"/>
  <c r="F4022" i="32"/>
  <c r="J4022" i="32"/>
  <c r="D4018" i="32"/>
  <c r="H4018" i="32"/>
  <c r="L4018" i="32"/>
  <c r="B4018" i="32"/>
  <c r="F4018" i="32"/>
  <c r="J4018" i="32"/>
  <c r="D4014" i="32"/>
  <c r="H4014" i="32"/>
  <c r="L4014" i="32"/>
  <c r="B4014" i="32"/>
  <c r="F4014" i="32"/>
  <c r="J4014" i="32"/>
  <c r="D4010" i="32"/>
  <c r="H4010" i="32"/>
  <c r="L4010" i="32"/>
  <c r="B4010" i="32"/>
  <c r="F4010" i="32"/>
  <c r="J4010" i="32"/>
  <c r="D4006" i="32"/>
  <c r="H4006" i="32"/>
  <c r="L4006" i="32"/>
  <c r="B4006" i="32"/>
  <c r="F4006" i="32"/>
  <c r="J4006" i="32"/>
  <c r="D4002" i="32"/>
  <c r="H4002" i="32"/>
  <c r="L4002" i="32"/>
  <c r="B4002" i="32"/>
  <c r="F4002" i="32"/>
  <c r="J4002" i="32"/>
  <c r="D3998" i="32"/>
  <c r="H3998" i="32"/>
  <c r="L3998" i="32"/>
  <c r="B3998" i="32"/>
  <c r="F3998" i="32"/>
  <c r="J3998" i="32"/>
  <c r="D3994" i="32"/>
  <c r="H3994" i="32"/>
  <c r="L3994" i="32"/>
  <c r="B3994" i="32"/>
  <c r="F3994" i="32"/>
  <c r="J3994" i="32"/>
  <c r="D3990" i="32"/>
  <c r="H3990" i="32"/>
  <c r="L3990" i="32"/>
  <c r="B3990" i="32"/>
  <c r="F3990" i="32"/>
  <c r="J3990" i="32"/>
  <c r="D3986" i="32"/>
  <c r="H3986" i="32"/>
  <c r="L3986" i="32"/>
  <c r="B3986" i="32"/>
  <c r="F3986" i="32"/>
  <c r="J3986" i="32"/>
  <c r="D3982" i="32"/>
  <c r="H3982" i="32"/>
  <c r="L3982" i="32"/>
  <c r="B3982" i="32"/>
  <c r="F3982" i="32"/>
  <c r="J3982" i="32"/>
  <c r="D3978" i="32"/>
  <c r="H3978" i="32"/>
  <c r="L3978" i="32"/>
  <c r="B3978" i="32"/>
  <c r="F3978" i="32"/>
  <c r="J3978" i="32"/>
  <c r="D3974" i="32"/>
  <c r="H3974" i="32"/>
  <c r="L3974" i="32"/>
  <c r="B3974" i="32"/>
  <c r="F3974" i="32"/>
  <c r="J3974" i="32"/>
  <c r="D3970" i="32"/>
  <c r="H3970" i="32"/>
  <c r="L3970" i="32"/>
  <c r="B3970" i="32"/>
  <c r="F3970" i="32"/>
  <c r="J3970" i="32"/>
  <c r="D3966" i="32"/>
  <c r="H3966" i="32"/>
  <c r="L3966" i="32"/>
  <c r="B3966" i="32"/>
  <c r="F3966" i="32"/>
  <c r="J3966" i="32"/>
  <c r="D3962" i="32"/>
  <c r="H3962" i="32"/>
  <c r="L3962" i="32"/>
  <c r="B3962" i="32"/>
  <c r="F3962" i="32"/>
  <c r="J3962" i="32"/>
  <c r="D3958" i="32"/>
  <c r="H3958" i="32"/>
  <c r="L3958" i="32"/>
  <c r="B3958" i="32"/>
  <c r="F3958" i="32"/>
  <c r="J3958" i="32"/>
  <c r="D3954" i="32"/>
  <c r="H3954" i="32"/>
  <c r="L3954" i="32"/>
  <c r="B3954" i="32"/>
  <c r="F3954" i="32"/>
  <c r="J3954" i="32"/>
  <c r="D3950" i="32"/>
  <c r="H3950" i="32"/>
  <c r="L3950" i="32"/>
  <c r="B3950" i="32"/>
  <c r="F3950" i="32"/>
  <c r="J3950" i="32"/>
  <c r="D3946" i="32"/>
  <c r="H3946" i="32"/>
  <c r="L3946" i="32"/>
  <c r="B3946" i="32"/>
  <c r="F3946" i="32"/>
  <c r="J3946" i="32"/>
  <c r="D3942" i="32"/>
  <c r="H3942" i="32"/>
  <c r="L3942" i="32"/>
  <c r="B3942" i="32"/>
  <c r="F3942" i="32"/>
  <c r="J3942" i="32"/>
  <c r="D3938" i="32"/>
  <c r="H3938" i="32"/>
  <c r="L3938" i="32"/>
  <c r="B3938" i="32"/>
  <c r="F3938" i="32"/>
  <c r="J3938" i="32"/>
  <c r="D3934" i="32"/>
  <c r="H3934" i="32"/>
  <c r="L3934" i="32"/>
  <c r="B3934" i="32"/>
  <c r="F3934" i="32"/>
  <c r="J3934" i="32"/>
  <c r="C3930" i="32"/>
  <c r="G3930" i="32"/>
  <c r="K3930" i="32"/>
  <c r="E3930" i="32"/>
  <c r="J3930" i="32"/>
  <c r="B3930" i="32"/>
  <c r="H3930" i="32"/>
  <c r="C3926" i="32"/>
  <c r="G3926" i="32"/>
  <c r="K3926" i="32"/>
  <c r="B3926" i="32"/>
  <c r="F3926" i="32"/>
  <c r="J3926" i="32"/>
  <c r="E3926" i="32"/>
  <c r="I3926" i="32"/>
  <c r="C3922" i="32"/>
  <c r="G3922" i="32"/>
  <c r="K3922" i="32"/>
  <c r="B3922" i="32"/>
  <c r="F3922" i="32"/>
  <c r="J3922" i="32"/>
  <c r="I3922" i="32"/>
  <c r="E3922" i="32"/>
  <c r="C3918" i="32"/>
  <c r="G3918" i="32"/>
  <c r="K3918" i="32"/>
  <c r="B3918" i="32"/>
  <c r="F3918" i="32"/>
  <c r="J3918" i="32"/>
  <c r="E3918" i="32"/>
  <c r="I3918" i="32"/>
  <c r="C3914" i="32"/>
  <c r="G3914" i="32"/>
  <c r="K3914" i="32"/>
  <c r="B3914" i="32"/>
  <c r="F3914" i="32"/>
  <c r="J3914" i="32"/>
  <c r="I3914" i="32"/>
  <c r="E3914" i="32"/>
  <c r="C3910" i="32"/>
  <c r="G3910" i="32"/>
  <c r="K3910" i="32"/>
  <c r="D3910" i="32"/>
  <c r="H3910" i="32"/>
  <c r="L3910" i="32"/>
  <c r="B3910" i="32"/>
  <c r="F3910" i="32"/>
  <c r="J3910" i="32"/>
  <c r="E3910" i="32"/>
  <c r="C3906" i="32"/>
  <c r="G3906" i="32"/>
  <c r="K3906" i="32"/>
  <c r="D3906" i="32"/>
  <c r="H3906" i="32"/>
  <c r="L3906" i="32"/>
  <c r="B3906" i="32"/>
  <c r="F3906" i="32"/>
  <c r="J3906" i="32"/>
  <c r="I3906" i="32"/>
  <c r="C3902" i="32"/>
  <c r="G3902" i="32"/>
  <c r="K3902" i="32"/>
  <c r="D3902" i="32"/>
  <c r="H3902" i="32"/>
  <c r="L3902" i="32"/>
  <c r="B3902" i="32"/>
  <c r="F3902" i="32"/>
  <c r="J3902" i="32"/>
  <c r="E3902" i="32"/>
  <c r="C3898" i="32"/>
  <c r="G3898" i="32"/>
  <c r="K3898" i="32"/>
  <c r="D3898" i="32"/>
  <c r="H3898" i="32"/>
  <c r="L3898" i="32"/>
  <c r="B3898" i="32"/>
  <c r="F3898" i="32"/>
  <c r="J3898" i="32"/>
  <c r="I3898" i="32"/>
  <c r="C3894" i="32"/>
  <c r="G3894" i="32"/>
  <c r="K3894" i="32"/>
  <c r="D3894" i="32"/>
  <c r="H3894" i="32"/>
  <c r="L3894" i="32"/>
  <c r="B3894" i="32"/>
  <c r="F3894" i="32"/>
  <c r="J3894" i="32"/>
  <c r="E3894" i="32"/>
  <c r="C3890" i="32"/>
  <c r="G3890" i="32"/>
  <c r="K3890" i="32"/>
  <c r="D3890" i="32"/>
  <c r="H3890" i="32"/>
  <c r="L3890" i="32"/>
  <c r="B3890" i="32"/>
  <c r="F3890" i="32"/>
  <c r="J3890" i="32"/>
  <c r="I3890" i="32"/>
  <c r="C3886" i="32"/>
  <c r="G3886" i="32"/>
  <c r="K3886" i="32"/>
  <c r="D3886" i="32"/>
  <c r="H3886" i="32"/>
  <c r="L3886" i="32"/>
  <c r="B3886" i="32"/>
  <c r="F3886" i="32"/>
  <c r="J3886" i="32"/>
  <c r="E3886" i="32"/>
  <c r="C3882" i="32"/>
  <c r="G3882" i="32"/>
  <c r="K3882" i="32"/>
  <c r="D3882" i="32"/>
  <c r="H3882" i="32"/>
  <c r="L3882" i="32"/>
  <c r="B3882" i="32"/>
  <c r="F3882" i="32"/>
  <c r="J3882" i="32"/>
  <c r="I3882" i="32"/>
  <c r="C3878" i="32"/>
  <c r="G3878" i="32"/>
  <c r="K3878" i="32"/>
  <c r="D3878" i="32"/>
  <c r="H3878" i="32"/>
  <c r="L3878" i="32"/>
  <c r="B3878" i="32"/>
  <c r="F3878" i="32"/>
  <c r="J3878" i="32"/>
  <c r="E3878" i="32"/>
  <c r="C3874" i="32"/>
  <c r="G3874" i="32"/>
  <c r="K3874" i="32"/>
  <c r="D3874" i="32"/>
  <c r="H3874" i="32"/>
  <c r="L3874" i="32"/>
  <c r="B3874" i="32"/>
  <c r="F3874" i="32"/>
  <c r="J3874" i="32"/>
  <c r="I3874" i="32"/>
  <c r="C3870" i="32"/>
  <c r="G3870" i="32"/>
  <c r="K3870" i="32"/>
  <c r="D3870" i="32"/>
  <c r="H3870" i="32"/>
  <c r="L3870" i="32"/>
  <c r="B3870" i="32"/>
  <c r="F3870" i="32"/>
  <c r="J3870" i="32"/>
  <c r="E3870" i="32"/>
  <c r="C3866" i="32"/>
  <c r="G3866" i="32"/>
  <c r="K3866" i="32"/>
  <c r="D3866" i="32"/>
  <c r="H3866" i="32"/>
  <c r="L3866" i="32"/>
  <c r="B3866" i="32"/>
  <c r="F3866" i="32"/>
  <c r="J3866" i="32"/>
  <c r="I3866" i="32"/>
  <c r="C3862" i="32"/>
  <c r="G3862" i="32"/>
  <c r="K3862" i="32"/>
  <c r="D3862" i="32"/>
  <c r="H3862" i="32"/>
  <c r="L3862" i="32"/>
  <c r="B3862" i="32"/>
  <c r="F3862" i="32"/>
  <c r="J3862" i="32"/>
  <c r="E3862" i="32"/>
  <c r="C3858" i="32"/>
  <c r="G3858" i="32"/>
  <c r="K3858" i="32"/>
  <c r="D3858" i="32"/>
  <c r="H3858" i="32"/>
  <c r="L3858" i="32"/>
  <c r="B3858" i="32"/>
  <c r="F3858" i="32"/>
  <c r="J3858" i="32"/>
  <c r="I3858" i="32"/>
  <c r="C3854" i="32"/>
  <c r="G3854" i="32"/>
  <c r="K3854" i="32"/>
  <c r="D3854" i="32"/>
  <c r="H3854" i="32"/>
  <c r="L3854" i="32"/>
  <c r="B3854" i="32"/>
  <c r="F3854" i="32"/>
  <c r="J3854" i="32"/>
  <c r="E3854" i="32"/>
  <c r="C3850" i="32"/>
  <c r="G3850" i="32"/>
  <c r="K3850" i="32"/>
  <c r="D3850" i="32"/>
  <c r="H3850" i="32"/>
  <c r="L3850" i="32"/>
  <c r="B3850" i="32"/>
  <c r="F3850" i="32"/>
  <c r="J3850" i="32"/>
  <c r="I3850" i="32"/>
  <c r="C3846" i="32"/>
  <c r="G3846" i="32"/>
  <c r="K3846" i="32"/>
  <c r="D3846" i="32"/>
  <c r="H3846" i="32"/>
  <c r="L3846" i="32"/>
  <c r="B3846" i="32"/>
  <c r="F3846" i="32"/>
  <c r="J3846" i="32"/>
  <c r="E3846" i="32"/>
  <c r="C3842" i="32"/>
  <c r="G3842" i="32"/>
  <c r="K3842" i="32"/>
  <c r="D3842" i="32"/>
  <c r="H3842" i="32"/>
  <c r="L3842" i="32"/>
  <c r="B3842" i="32"/>
  <c r="F3842" i="32"/>
  <c r="J3842" i="32"/>
  <c r="I3842" i="32"/>
  <c r="C3838" i="32"/>
  <c r="G3838" i="32"/>
  <c r="K3838" i="32"/>
  <c r="D3838" i="32"/>
  <c r="H3838" i="32"/>
  <c r="L3838" i="32"/>
  <c r="B3838" i="32"/>
  <c r="F3838" i="32"/>
  <c r="J3838" i="32"/>
  <c r="E3838" i="32"/>
  <c r="C3834" i="32"/>
  <c r="G3834" i="32"/>
  <c r="K3834" i="32"/>
  <c r="D3834" i="32"/>
  <c r="H3834" i="32"/>
  <c r="L3834" i="32"/>
  <c r="B3834" i="32"/>
  <c r="F3834" i="32"/>
  <c r="J3834" i="32"/>
  <c r="I3834" i="32"/>
  <c r="C3830" i="32"/>
  <c r="G3830" i="32"/>
  <c r="K3830" i="32"/>
  <c r="D3830" i="32"/>
  <c r="H3830" i="32"/>
  <c r="L3830" i="32"/>
  <c r="B3830" i="32"/>
  <c r="F3830" i="32"/>
  <c r="J3830" i="32"/>
  <c r="E3830" i="32"/>
  <c r="C3826" i="32"/>
  <c r="G3826" i="32"/>
  <c r="K3826" i="32"/>
  <c r="D3826" i="32"/>
  <c r="H3826" i="32"/>
  <c r="L3826" i="32"/>
  <c r="B3826" i="32"/>
  <c r="F3826" i="32"/>
  <c r="J3826" i="32"/>
  <c r="I3826" i="32"/>
  <c r="C3822" i="32"/>
  <c r="G3822" i="32"/>
  <c r="K3822" i="32"/>
  <c r="D3822" i="32"/>
  <c r="H3822" i="32"/>
  <c r="L3822" i="32"/>
  <c r="B3822" i="32"/>
  <c r="F3822" i="32"/>
  <c r="J3822" i="32"/>
  <c r="E3822" i="32"/>
  <c r="C3818" i="32"/>
  <c r="G3818" i="32"/>
  <c r="K3818" i="32"/>
  <c r="D3818" i="32"/>
  <c r="H3818" i="32"/>
  <c r="L3818" i="32"/>
  <c r="B3818" i="32"/>
  <c r="F3818" i="32"/>
  <c r="J3818" i="32"/>
  <c r="I3818" i="32"/>
  <c r="C3814" i="32"/>
  <c r="G3814" i="32"/>
  <c r="K3814" i="32"/>
  <c r="D3814" i="32"/>
  <c r="H3814" i="32"/>
  <c r="L3814" i="32"/>
  <c r="B3814" i="32"/>
  <c r="F3814" i="32"/>
  <c r="J3814" i="32"/>
  <c r="E3814" i="32"/>
  <c r="C3810" i="32"/>
  <c r="G3810" i="32"/>
  <c r="K3810" i="32"/>
  <c r="D3810" i="32"/>
  <c r="H3810" i="32"/>
  <c r="L3810" i="32"/>
  <c r="B3810" i="32"/>
  <c r="F3810" i="32"/>
  <c r="J3810" i="32"/>
  <c r="I3810" i="32"/>
  <c r="C3806" i="32"/>
  <c r="G3806" i="32"/>
  <c r="K3806" i="32"/>
  <c r="D3806" i="32"/>
  <c r="H3806" i="32"/>
  <c r="L3806" i="32"/>
  <c r="B3806" i="32"/>
  <c r="F3806" i="32"/>
  <c r="J3806" i="32"/>
  <c r="E3806" i="32"/>
  <c r="C3802" i="32"/>
  <c r="G3802" i="32"/>
  <c r="K3802" i="32"/>
  <c r="D3802" i="32"/>
  <c r="H3802" i="32"/>
  <c r="L3802" i="32"/>
  <c r="B3802" i="32"/>
  <c r="F3802" i="32"/>
  <c r="J3802" i="32"/>
  <c r="I3802" i="32"/>
  <c r="C3798" i="32"/>
  <c r="G3798" i="32"/>
  <c r="K3798" i="32"/>
  <c r="D3798" i="32"/>
  <c r="H3798" i="32"/>
  <c r="L3798" i="32"/>
  <c r="B3798" i="32"/>
  <c r="F3798" i="32"/>
  <c r="J3798" i="32"/>
  <c r="E3798" i="32"/>
  <c r="C3794" i="32"/>
  <c r="G3794" i="32"/>
  <c r="K3794" i="32"/>
  <c r="D3794" i="32"/>
  <c r="H3794" i="32"/>
  <c r="L3794" i="32"/>
  <c r="B3794" i="32"/>
  <c r="F3794" i="32"/>
  <c r="J3794" i="32"/>
  <c r="I3794" i="32"/>
  <c r="C3790" i="32"/>
  <c r="G3790" i="32"/>
  <c r="K3790" i="32"/>
  <c r="D3790" i="32"/>
  <c r="H3790" i="32"/>
  <c r="L3790" i="32"/>
  <c r="B3790" i="32"/>
  <c r="F3790" i="32"/>
  <c r="J3790" i="32"/>
  <c r="E3790" i="32"/>
  <c r="C3786" i="32"/>
  <c r="G3786" i="32"/>
  <c r="K3786" i="32"/>
  <c r="D3786" i="32"/>
  <c r="H3786" i="32"/>
  <c r="L3786" i="32"/>
  <c r="B3786" i="32"/>
  <c r="F3786" i="32"/>
  <c r="J3786" i="32"/>
  <c r="I3786" i="32"/>
  <c r="C3782" i="32"/>
  <c r="G3782" i="32"/>
  <c r="K3782" i="32"/>
  <c r="D3782" i="32"/>
  <c r="H3782" i="32"/>
  <c r="L3782" i="32"/>
  <c r="B3782" i="32"/>
  <c r="F3782" i="32"/>
  <c r="J3782" i="32"/>
  <c r="E3782" i="32"/>
  <c r="C3778" i="32"/>
  <c r="G3778" i="32"/>
  <c r="K3778" i="32"/>
  <c r="D3778" i="32"/>
  <c r="H3778" i="32"/>
  <c r="L3778" i="32"/>
  <c r="B3778" i="32"/>
  <c r="F3778" i="32"/>
  <c r="J3778" i="32"/>
  <c r="I3778" i="32"/>
  <c r="C3774" i="32"/>
  <c r="G3774" i="32"/>
  <c r="K3774" i="32"/>
  <c r="D3774" i="32"/>
  <c r="H3774" i="32"/>
  <c r="L3774" i="32"/>
  <c r="B3774" i="32"/>
  <c r="F3774" i="32"/>
  <c r="J3774" i="32"/>
  <c r="E3774" i="32"/>
  <c r="C3770" i="32"/>
  <c r="G3770" i="32"/>
  <c r="K3770" i="32"/>
  <c r="D3770" i="32"/>
  <c r="H3770" i="32"/>
  <c r="L3770" i="32"/>
  <c r="B3770" i="32"/>
  <c r="F3770" i="32"/>
  <c r="J3770" i="32"/>
  <c r="I3770" i="32"/>
  <c r="C3766" i="32"/>
  <c r="G3766" i="32"/>
  <c r="K3766" i="32"/>
  <c r="D3766" i="32"/>
  <c r="H3766" i="32"/>
  <c r="L3766" i="32"/>
  <c r="B3766" i="32"/>
  <c r="F3766" i="32"/>
  <c r="J3766" i="32"/>
  <c r="E3766" i="32"/>
  <c r="C3762" i="32"/>
  <c r="G3762" i="32"/>
  <c r="K3762" i="32"/>
  <c r="D3762" i="32"/>
  <c r="H3762" i="32"/>
  <c r="L3762" i="32"/>
  <c r="B3762" i="32"/>
  <c r="F3762" i="32"/>
  <c r="J3762" i="32"/>
  <c r="I3762" i="32"/>
  <c r="C3758" i="32"/>
  <c r="G3758" i="32"/>
  <c r="K3758" i="32"/>
  <c r="D3758" i="32"/>
  <c r="H3758" i="32"/>
  <c r="L3758" i="32"/>
  <c r="B3758" i="32"/>
  <c r="F3758" i="32"/>
  <c r="J3758" i="32"/>
  <c r="E3758" i="32"/>
  <c r="C3754" i="32"/>
  <c r="G3754" i="32"/>
  <c r="K3754" i="32"/>
  <c r="D3754" i="32"/>
  <c r="H3754" i="32"/>
  <c r="L3754" i="32"/>
  <c r="B3754" i="32"/>
  <c r="F3754" i="32"/>
  <c r="J3754" i="32"/>
  <c r="I3754" i="32"/>
  <c r="C3750" i="32"/>
  <c r="G3750" i="32"/>
  <c r="K3750" i="32"/>
  <c r="D3750" i="32"/>
  <c r="H3750" i="32"/>
  <c r="L3750" i="32"/>
  <c r="B3750" i="32"/>
  <c r="F3750" i="32"/>
  <c r="J3750" i="32"/>
  <c r="E3750" i="32"/>
  <c r="C3746" i="32"/>
  <c r="G3746" i="32"/>
  <c r="K3746" i="32"/>
  <c r="D3746" i="32"/>
  <c r="H3746" i="32"/>
  <c r="L3746" i="32"/>
  <c r="B3746" i="32"/>
  <c r="F3746" i="32"/>
  <c r="J3746" i="32"/>
  <c r="I3746" i="32"/>
  <c r="C3742" i="32"/>
  <c r="G3742" i="32"/>
  <c r="K3742" i="32"/>
  <c r="D3742" i="32"/>
  <c r="H3742" i="32"/>
  <c r="L3742" i="32"/>
  <c r="B3742" i="32"/>
  <c r="F3742" i="32"/>
  <c r="J3742" i="32"/>
  <c r="E3742" i="32"/>
  <c r="C3738" i="32"/>
  <c r="G3738" i="32"/>
  <c r="K3738" i="32"/>
  <c r="D3738" i="32"/>
  <c r="H3738" i="32"/>
  <c r="L3738" i="32"/>
  <c r="B3738" i="32"/>
  <c r="F3738" i="32"/>
  <c r="J3738" i="32"/>
  <c r="I3738" i="32"/>
  <c r="C3734" i="32"/>
  <c r="G3734" i="32"/>
  <c r="K3734" i="32"/>
  <c r="D3734" i="32"/>
  <c r="H3734" i="32"/>
  <c r="L3734" i="32"/>
  <c r="B3734" i="32"/>
  <c r="F3734" i="32"/>
  <c r="J3734" i="32"/>
  <c r="E3734" i="32"/>
  <c r="C3730" i="32"/>
  <c r="G3730" i="32"/>
  <c r="K3730" i="32"/>
  <c r="D3730" i="32"/>
  <c r="H3730" i="32"/>
  <c r="L3730" i="32"/>
  <c r="B3730" i="32"/>
  <c r="F3730" i="32"/>
  <c r="J3730" i="32"/>
  <c r="I3730" i="32"/>
  <c r="C3726" i="32"/>
  <c r="G3726" i="32"/>
  <c r="K3726" i="32"/>
  <c r="D3726" i="32"/>
  <c r="H3726" i="32"/>
  <c r="L3726" i="32"/>
  <c r="B3726" i="32"/>
  <c r="F3726" i="32"/>
  <c r="J3726" i="32"/>
  <c r="E3726" i="32"/>
  <c r="C3722" i="32"/>
  <c r="G3722" i="32"/>
  <c r="K3722" i="32"/>
  <c r="D3722" i="32"/>
  <c r="H3722" i="32"/>
  <c r="L3722" i="32"/>
  <c r="B3722" i="32"/>
  <c r="F3722" i="32"/>
  <c r="J3722" i="32"/>
  <c r="I3722" i="32"/>
  <c r="C3718" i="32"/>
  <c r="G3718" i="32"/>
  <c r="K3718" i="32"/>
  <c r="D3718" i="32"/>
  <c r="H3718" i="32"/>
  <c r="L3718" i="32"/>
  <c r="B3718" i="32"/>
  <c r="F3718" i="32"/>
  <c r="J3718" i="32"/>
  <c r="E3718" i="32"/>
  <c r="C3714" i="32"/>
  <c r="G3714" i="32"/>
  <c r="K3714" i="32"/>
  <c r="D3714" i="32"/>
  <c r="H3714" i="32"/>
  <c r="L3714" i="32"/>
  <c r="B3714" i="32"/>
  <c r="F3714" i="32"/>
  <c r="J3714" i="32"/>
  <c r="I3714" i="32"/>
  <c r="C3710" i="32"/>
  <c r="G3710" i="32"/>
  <c r="K3710" i="32"/>
  <c r="D3710" i="32"/>
  <c r="H3710" i="32"/>
  <c r="L3710" i="32"/>
  <c r="B3710" i="32"/>
  <c r="F3710" i="32"/>
  <c r="J3710" i="32"/>
  <c r="E3710" i="32"/>
  <c r="C3706" i="32"/>
  <c r="G3706" i="32"/>
  <c r="K3706" i="32"/>
  <c r="D3706" i="32"/>
  <c r="H3706" i="32"/>
  <c r="L3706" i="32"/>
  <c r="B3706" i="32"/>
  <c r="F3706" i="32"/>
  <c r="J3706" i="32"/>
  <c r="I3706" i="32"/>
  <c r="C3702" i="32"/>
  <c r="G3702" i="32"/>
  <c r="K3702" i="32"/>
  <c r="D3702" i="32"/>
  <c r="H3702" i="32"/>
  <c r="L3702" i="32"/>
  <c r="B3702" i="32"/>
  <c r="F3702" i="32"/>
  <c r="J3702" i="32"/>
  <c r="E3702" i="32"/>
  <c r="C3698" i="32"/>
  <c r="G3698" i="32"/>
  <c r="K3698" i="32"/>
  <c r="D3698" i="32"/>
  <c r="H3698" i="32"/>
  <c r="L3698" i="32"/>
  <c r="B3698" i="32"/>
  <c r="F3698" i="32"/>
  <c r="J3698" i="32"/>
  <c r="I3698" i="32"/>
  <c r="C3694" i="32"/>
  <c r="G3694" i="32"/>
  <c r="K3694" i="32"/>
  <c r="D3694" i="32"/>
  <c r="H3694" i="32"/>
  <c r="L3694" i="32"/>
  <c r="B3694" i="32"/>
  <c r="F3694" i="32"/>
  <c r="J3694" i="32"/>
  <c r="E3694" i="32"/>
  <c r="C3690" i="32"/>
  <c r="G3690" i="32"/>
  <c r="K3690" i="32"/>
  <c r="D3690" i="32"/>
  <c r="H3690" i="32"/>
  <c r="L3690" i="32"/>
  <c r="B3690" i="32"/>
  <c r="F3690" i="32"/>
  <c r="J3690" i="32"/>
  <c r="I3690" i="32"/>
  <c r="C3686" i="32"/>
  <c r="G3686" i="32"/>
  <c r="K3686" i="32"/>
  <c r="D3686" i="32"/>
  <c r="H3686" i="32"/>
  <c r="L3686" i="32"/>
  <c r="B3686" i="32"/>
  <c r="F3686" i="32"/>
  <c r="J3686" i="32"/>
  <c r="E3686" i="32"/>
  <c r="C3682" i="32"/>
  <c r="G3682" i="32"/>
  <c r="K3682" i="32"/>
  <c r="D3682" i="32"/>
  <c r="H3682" i="32"/>
  <c r="L3682" i="32"/>
  <c r="B3682" i="32"/>
  <c r="F3682" i="32"/>
  <c r="J3682" i="32"/>
  <c r="I3682" i="32"/>
  <c r="C3678" i="32"/>
  <c r="G3678" i="32"/>
  <c r="K3678" i="32"/>
  <c r="D3678" i="32"/>
  <c r="H3678" i="32"/>
  <c r="L3678" i="32"/>
  <c r="B3678" i="32"/>
  <c r="F3678" i="32"/>
  <c r="J3678" i="32"/>
  <c r="E3678" i="32"/>
  <c r="C3674" i="32"/>
  <c r="G3674" i="32"/>
  <c r="K3674" i="32"/>
  <c r="D3674" i="32"/>
  <c r="H3674" i="32"/>
  <c r="L3674" i="32"/>
  <c r="B3674" i="32"/>
  <c r="F3674" i="32"/>
  <c r="J3674" i="32"/>
  <c r="I3674" i="32"/>
  <c r="C3670" i="32"/>
  <c r="G3670" i="32"/>
  <c r="K3670" i="32"/>
  <c r="D3670" i="32"/>
  <c r="H3670" i="32"/>
  <c r="L3670" i="32"/>
  <c r="B3670" i="32"/>
  <c r="F3670" i="32"/>
  <c r="J3670" i="32"/>
  <c r="E3670" i="32"/>
  <c r="C3666" i="32"/>
  <c r="G3666" i="32"/>
  <c r="K3666" i="32"/>
  <c r="D3666" i="32"/>
  <c r="H3666" i="32"/>
  <c r="L3666" i="32"/>
  <c r="B3666" i="32"/>
  <c r="F3666" i="32"/>
  <c r="J3666" i="32"/>
  <c r="I3666" i="32"/>
  <c r="C3662" i="32"/>
  <c r="G3662" i="32"/>
  <c r="K3662" i="32"/>
  <c r="D3662" i="32"/>
  <c r="H3662" i="32"/>
  <c r="L3662" i="32"/>
  <c r="B3662" i="32"/>
  <c r="F3662" i="32"/>
  <c r="J3662" i="32"/>
  <c r="E3662" i="32"/>
  <c r="C3658" i="32"/>
  <c r="G3658" i="32"/>
  <c r="K3658" i="32"/>
  <c r="D3658" i="32"/>
  <c r="H3658" i="32"/>
  <c r="L3658" i="32"/>
  <c r="B3658" i="32"/>
  <c r="F3658" i="32"/>
  <c r="J3658" i="32"/>
  <c r="I3658" i="32"/>
  <c r="C3654" i="32"/>
  <c r="G3654" i="32"/>
  <c r="K3654" i="32"/>
  <c r="D3654" i="32"/>
  <c r="H3654" i="32"/>
  <c r="L3654" i="32"/>
  <c r="B3654" i="32"/>
  <c r="F3654" i="32"/>
  <c r="J3654" i="32"/>
  <c r="E3654" i="32"/>
  <c r="C3650" i="32"/>
  <c r="G3650" i="32"/>
  <c r="K3650" i="32"/>
  <c r="D3650" i="32"/>
  <c r="H3650" i="32"/>
  <c r="L3650" i="32"/>
  <c r="B3650" i="32"/>
  <c r="F3650" i="32"/>
  <c r="J3650" i="32"/>
  <c r="I3650" i="32"/>
  <c r="C3646" i="32"/>
  <c r="G3646" i="32"/>
  <c r="K3646" i="32"/>
  <c r="D3646" i="32"/>
  <c r="H3646" i="32"/>
  <c r="L3646" i="32"/>
  <c r="B3646" i="32"/>
  <c r="F3646" i="32"/>
  <c r="J3646" i="32"/>
  <c r="E3646" i="32"/>
  <c r="C3642" i="32"/>
  <c r="G3642" i="32"/>
  <c r="K3642" i="32"/>
  <c r="D3642" i="32"/>
  <c r="H3642" i="32"/>
  <c r="L3642" i="32"/>
  <c r="B3642" i="32"/>
  <c r="F3642" i="32"/>
  <c r="J3642" i="32"/>
  <c r="I3642" i="32"/>
  <c r="C3638" i="32"/>
  <c r="G3638" i="32"/>
  <c r="K3638" i="32"/>
  <c r="D3638" i="32"/>
  <c r="H3638" i="32"/>
  <c r="L3638" i="32"/>
  <c r="B3638" i="32"/>
  <c r="F3638" i="32"/>
  <c r="J3638" i="32"/>
  <c r="E3638" i="32"/>
  <c r="C3634" i="32"/>
  <c r="G3634" i="32"/>
  <c r="K3634" i="32"/>
  <c r="D3634" i="32"/>
  <c r="H3634" i="32"/>
  <c r="L3634" i="32"/>
  <c r="B3634" i="32"/>
  <c r="F3634" i="32"/>
  <c r="J3634" i="32"/>
  <c r="I3634" i="32"/>
  <c r="C3630" i="32"/>
  <c r="G3630" i="32"/>
  <c r="K3630" i="32"/>
  <c r="D3630" i="32"/>
  <c r="H3630" i="32"/>
  <c r="L3630" i="32"/>
  <c r="B3630" i="32"/>
  <c r="F3630" i="32"/>
  <c r="J3630" i="32"/>
  <c r="E3630" i="32"/>
  <c r="C3626" i="32"/>
  <c r="G3626" i="32"/>
  <c r="K3626" i="32"/>
  <c r="D3626" i="32"/>
  <c r="H3626" i="32"/>
  <c r="L3626" i="32"/>
  <c r="B3626" i="32"/>
  <c r="F3626" i="32"/>
  <c r="J3626" i="32"/>
  <c r="I3626" i="32"/>
  <c r="C3622" i="32"/>
  <c r="G3622" i="32"/>
  <c r="K3622" i="32"/>
  <c r="D3622" i="32"/>
  <c r="H3622" i="32"/>
  <c r="L3622" i="32"/>
  <c r="B3622" i="32"/>
  <c r="F3622" i="32"/>
  <c r="J3622" i="32"/>
  <c r="E3622" i="32"/>
  <c r="C3618" i="32"/>
  <c r="G3618" i="32"/>
  <c r="K3618" i="32"/>
  <c r="D3618" i="32"/>
  <c r="H3618" i="32"/>
  <c r="L3618" i="32"/>
  <c r="B3618" i="32"/>
  <c r="F3618" i="32"/>
  <c r="J3618" i="32"/>
  <c r="I3618" i="32"/>
  <c r="C3614" i="32"/>
  <c r="G3614" i="32"/>
  <c r="K3614" i="32"/>
  <c r="D3614" i="32"/>
  <c r="H3614" i="32"/>
  <c r="L3614" i="32"/>
  <c r="B3614" i="32"/>
  <c r="F3614" i="32"/>
  <c r="J3614" i="32"/>
  <c r="E3614" i="32"/>
  <c r="C3610" i="32"/>
  <c r="G3610" i="32"/>
  <c r="K3610" i="32"/>
  <c r="D3610" i="32"/>
  <c r="H3610" i="32"/>
  <c r="L3610" i="32"/>
  <c r="B3610" i="32"/>
  <c r="F3610" i="32"/>
  <c r="J3610" i="32"/>
  <c r="I3610" i="32"/>
  <c r="C3606" i="32"/>
  <c r="G3606" i="32"/>
  <c r="K3606" i="32"/>
  <c r="D3606" i="32"/>
  <c r="H3606" i="32"/>
  <c r="L3606" i="32"/>
  <c r="B3606" i="32"/>
  <c r="F3606" i="32"/>
  <c r="J3606" i="32"/>
  <c r="E3606" i="32"/>
  <c r="C3602" i="32"/>
  <c r="G3602" i="32"/>
  <c r="K3602" i="32"/>
  <c r="D3602" i="32"/>
  <c r="H3602" i="32"/>
  <c r="L3602" i="32"/>
  <c r="B3602" i="32"/>
  <c r="F3602" i="32"/>
  <c r="J3602" i="32"/>
  <c r="I3602" i="32"/>
  <c r="C3598" i="32"/>
  <c r="G3598" i="32"/>
  <c r="K3598" i="32"/>
  <c r="D3598" i="32"/>
  <c r="H3598" i="32"/>
  <c r="L3598" i="32"/>
  <c r="B3598" i="32"/>
  <c r="F3598" i="32"/>
  <c r="J3598" i="32"/>
  <c r="E3598" i="32"/>
  <c r="C3594" i="32"/>
  <c r="G3594" i="32"/>
  <c r="K3594" i="32"/>
  <c r="D3594" i="32"/>
  <c r="H3594" i="32"/>
  <c r="L3594" i="32"/>
  <c r="B3594" i="32"/>
  <c r="F3594" i="32"/>
  <c r="J3594" i="32"/>
  <c r="I3594" i="32"/>
  <c r="C3590" i="32"/>
  <c r="G3590" i="32"/>
  <c r="K3590" i="32"/>
  <c r="D3590" i="32"/>
  <c r="H3590" i="32"/>
  <c r="L3590" i="32"/>
  <c r="B3590" i="32"/>
  <c r="F3590" i="32"/>
  <c r="J3590" i="32"/>
  <c r="E3590" i="32"/>
  <c r="C3586" i="32"/>
  <c r="G3586" i="32"/>
  <c r="K3586" i="32"/>
  <c r="D3586" i="32"/>
  <c r="H3586" i="32"/>
  <c r="L3586" i="32"/>
  <c r="B3586" i="32"/>
  <c r="F3586" i="32"/>
  <c r="J3586" i="32"/>
  <c r="I3586" i="32"/>
  <c r="C3582" i="32"/>
  <c r="G3582" i="32"/>
  <c r="K3582" i="32"/>
  <c r="D3582" i="32"/>
  <c r="H3582" i="32"/>
  <c r="L3582" i="32"/>
  <c r="B3582" i="32"/>
  <c r="F3582" i="32"/>
  <c r="J3582" i="32"/>
  <c r="E3582" i="32"/>
  <c r="C3578" i="32"/>
  <c r="G3578" i="32"/>
  <c r="K3578" i="32"/>
  <c r="D3578" i="32"/>
  <c r="H3578" i="32"/>
  <c r="L3578" i="32"/>
  <c r="B3578" i="32"/>
  <c r="F3578" i="32"/>
  <c r="J3578" i="32"/>
  <c r="I3578" i="32"/>
  <c r="C3574" i="32"/>
  <c r="G3574" i="32"/>
  <c r="K3574" i="32"/>
  <c r="D3574" i="32"/>
  <c r="H3574" i="32"/>
  <c r="L3574" i="32"/>
  <c r="B3574" i="32"/>
  <c r="F3574" i="32"/>
  <c r="J3574" i="32"/>
  <c r="E3574" i="32"/>
  <c r="C3570" i="32"/>
  <c r="G3570" i="32"/>
  <c r="K3570" i="32"/>
  <c r="D3570" i="32"/>
  <c r="H3570" i="32"/>
  <c r="L3570" i="32"/>
  <c r="B3570" i="32"/>
  <c r="F3570" i="32"/>
  <c r="J3570" i="32"/>
  <c r="I3570" i="32"/>
  <c r="C3566" i="32"/>
  <c r="G3566" i="32"/>
  <c r="K3566" i="32"/>
  <c r="D3566" i="32"/>
  <c r="H3566" i="32"/>
  <c r="L3566" i="32"/>
  <c r="B3566" i="32"/>
  <c r="F3566" i="32"/>
  <c r="J3566" i="32"/>
  <c r="E3566" i="32"/>
  <c r="C3562" i="32"/>
  <c r="G3562" i="32"/>
  <c r="K3562" i="32"/>
  <c r="D3562" i="32"/>
  <c r="H3562" i="32"/>
  <c r="L3562" i="32"/>
  <c r="B3562" i="32"/>
  <c r="F3562" i="32"/>
  <c r="J3562" i="32"/>
  <c r="I3562" i="32"/>
  <c r="C3558" i="32"/>
  <c r="G3558" i="32"/>
  <c r="K3558" i="32"/>
  <c r="D3558" i="32"/>
  <c r="H3558" i="32"/>
  <c r="L3558" i="32"/>
  <c r="B3558" i="32"/>
  <c r="F3558" i="32"/>
  <c r="J3558" i="32"/>
  <c r="E3558" i="32"/>
  <c r="C3554" i="32"/>
  <c r="G3554" i="32"/>
  <c r="K3554" i="32"/>
  <c r="D3554" i="32"/>
  <c r="H3554" i="32"/>
  <c r="L3554" i="32"/>
  <c r="B3554" i="32"/>
  <c r="F3554" i="32"/>
  <c r="J3554" i="32"/>
  <c r="I3554" i="32"/>
  <c r="C3550" i="32"/>
  <c r="G3550" i="32"/>
  <c r="K3550" i="32"/>
  <c r="D3550" i="32"/>
  <c r="H3550" i="32"/>
  <c r="L3550" i="32"/>
  <c r="B3550" i="32"/>
  <c r="F3550" i="32"/>
  <c r="J3550" i="32"/>
  <c r="E3550" i="32"/>
  <c r="C3546" i="32"/>
  <c r="G3546" i="32"/>
  <c r="K3546" i="32"/>
  <c r="D3546" i="32"/>
  <c r="H3546" i="32"/>
  <c r="L3546" i="32"/>
  <c r="B3546" i="32"/>
  <c r="F3546" i="32"/>
  <c r="J3546" i="32"/>
  <c r="I3546" i="32"/>
  <c r="C3542" i="32"/>
  <c r="G3542" i="32"/>
  <c r="K3542" i="32"/>
  <c r="D3542" i="32"/>
  <c r="H3542" i="32"/>
  <c r="L3542" i="32"/>
  <c r="B3542" i="32"/>
  <c r="F3542" i="32"/>
  <c r="J3542" i="32"/>
  <c r="E3542" i="32"/>
  <c r="C3538" i="32"/>
  <c r="G3538" i="32"/>
  <c r="K3538" i="32"/>
  <c r="D3538" i="32"/>
  <c r="H3538" i="32"/>
  <c r="L3538" i="32"/>
  <c r="B3538" i="32"/>
  <c r="F3538" i="32"/>
  <c r="J3538" i="32"/>
  <c r="I3538" i="32"/>
  <c r="C3534" i="32"/>
  <c r="G3534" i="32"/>
  <c r="K3534" i="32"/>
  <c r="D3534" i="32"/>
  <c r="H3534" i="32"/>
  <c r="L3534" i="32"/>
  <c r="B3534" i="32"/>
  <c r="F3534" i="32"/>
  <c r="J3534" i="32"/>
  <c r="E3534" i="32"/>
  <c r="C3530" i="32"/>
  <c r="G3530" i="32"/>
  <c r="K3530" i="32"/>
  <c r="D3530" i="32"/>
  <c r="H3530" i="32"/>
  <c r="L3530" i="32"/>
  <c r="B3530" i="32"/>
  <c r="F3530" i="32"/>
  <c r="J3530" i="32"/>
  <c r="I3530" i="32"/>
  <c r="C3526" i="32"/>
  <c r="G3526" i="32"/>
  <c r="K3526" i="32"/>
  <c r="D3526" i="32"/>
  <c r="H3526" i="32"/>
  <c r="L3526" i="32"/>
  <c r="B3526" i="32"/>
  <c r="F3526" i="32"/>
  <c r="J3526" i="32"/>
  <c r="E3526" i="32"/>
  <c r="C3522" i="32"/>
  <c r="G3522" i="32"/>
  <c r="K3522" i="32"/>
  <c r="D3522" i="32"/>
  <c r="H3522" i="32"/>
  <c r="L3522" i="32"/>
  <c r="B3522" i="32"/>
  <c r="F3522" i="32"/>
  <c r="J3522" i="32"/>
  <c r="I3522" i="32"/>
  <c r="C3518" i="32"/>
  <c r="G3518" i="32"/>
  <c r="K3518" i="32"/>
  <c r="D3518" i="32"/>
  <c r="H3518" i="32"/>
  <c r="L3518" i="32"/>
  <c r="B3518" i="32"/>
  <c r="F3518" i="32"/>
  <c r="J3518" i="32"/>
  <c r="E3518" i="32"/>
  <c r="C3514" i="32"/>
  <c r="G3514" i="32"/>
  <c r="K3514" i="32"/>
  <c r="D3514" i="32"/>
  <c r="H3514" i="32"/>
  <c r="L3514" i="32"/>
  <c r="B3514" i="32"/>
  <c r="F3514" i="32"/>
  <c r="J3514" i="32"/>
  <c r="I3514" i="32"/>
  <c r="C3510" i="32"/>
  <c r="G3510" i="32"/>
  <c r="K3510" i="32"/>
  <c r="D3510" i="32"/>
  <c r="H3510" i="32"/>
  <c r="L3510" i="32"/>
  <c r="B3510" i="32"/>
  <c r="F3510" i="32"/>
  <c r="J3510" i="32"/>
  <c r="E3510" i="32"/>
  <c r="C3506" i="32"/>
  <c r="G3506" i="32"/>
  <c r="K3506" i="32"/>
  <c r="D3506" i="32"/>
  <c r="H3506" i="32"/>
  <c r="L3506" i="32"/>
  <c r="B3506" i="32"/>
  <c r="F3506" i="32"/>
  <c r="J3506" i="32"/>
  <c r="I3506" i="32"/>
  <c r="C3502" i="32"/>
  <c r="G3502" i="32"/>
  <c r="K3502" i="32"/>
  <c r="D3502" i="32"/>
  <c r="H3502" i="32"/>
  <c r="L3502" i="32"/>
  <c r="B3502" i="32"/>
  <c r="F3502" i="32"/>
  <c r="J3502" i="32"/>
  <c r="E3502" i="32"/>
  <c r="C3498" i="32"/>
  <c r="G3498" i="32"/>
  <c r="K3498" i="32"/>
  <c r="D3498" i="32"/>
  <c r="H3498" i="32"/>
  <c r="L3498" i="32"/>
  <c r="B3498" i="32"/>
  <c r="F3498" i="32"/>
  <c r="J3498" i="32"/>
  <c r="I3498" i="32"/>
  <c r="C3494" i="32"/>
  <c r="G3494" i="32"/>
  <c r="K3494" i="32"/>
  <c r="D3494" i="32"/>
  <c r="H3494" i="32"/>
  <c r="L3494" i="32"/>
  <c r="B3494" i="32"/>
  <c r="F3494" i="32"/>
  <c r="J3494" i="32"/>
  <c r="E3494" i="32"/>
  <c r="C3490" i="32"/>
  <c r="G3490" i="32"/>
  <c r="K3490" i="32"/>
  <c r="D3490" i="32"/>
  <c r="H3490" i="32"/>
  <c r="L3490" i="32"/>
  <c r="B3490" i="32"/>
  <c r="F3490" i="32"/>
  <c r="J3490" i="32"/>
  <c r="I3490" i="32"/>
  <c r="C3486" i="32"/>
  <c r="G3486" i="32"/>
  <c r="K3486" i="32"/>
  <c r="D3486" i="32"/>
  <c r="H3486" i="32"/>
  <c r="L3486" i="32"/>
  <c r="B3486" i="32"/>
  <c r="F3486" i="32"/>
  <c r="J3486" i="32"/>
  <c r="E3486" i="32"/>
  <c r="B3482" i="32"/>
  <c r="F3482" i="32"/>
  <c r="J3482" i="32"/>
  <c r="G3482" i="32"/>
  <c r="L3482" i="32"/>
  <c r="C3482" i="32"/>
  <c r="H3482" i="32"/>
  <c r="E3482" i="32"/>
  <c r="K3482" i="32"/>
  <c r="I3482" i="32"/>
  <c r="B3478" i="32"/>
  <c r="F3478" i="32"/>
  <c r="J3478" i="32"/>
  <c r="E3478" i="32"/>
  <c r="I3478" i="32"/>
  <c r="G3478" i="32"/>
  <c r="H3478" i="32"/>
  <c r="D3478" i="32"/>
  <c r="L3478" i="32"/>
  <c r="K3478" i="32"/>
  <c r="B3474" i="32"/>
  <c r="F3474" i="32"/>
  <c r="J3474" i="32"/>
  <c r="E3474" i="32"/>
  <c r="I3474" i="32"/>
  <c r="C3474" i="32"/>
  <c r="K3474" i="32"/>
  <c r="D3474" i="32"/>
  <c r="L3474" i="32"/>
  <c r="H3474" i="32"/>
  <c r="G3474" i="32"/>
  <c r="B3470" i="32"/>
  <c r="F3470" i="32"/>
  <c r="J3470" i="32"/>
  <c r="C3470" i="32"/>
  <c r="G3470" i="32"/>
  <c r="K3470" i="32"/>
  <c r="E3470" i="32"/>
  <c r="I3470" i="32"/>
  <c r="L3470" i="32"/>
  <c r="H3470" i="32"/>
  <c r="D3470" i="32"/>
  <c r="B3466" i="32"/>
  <c r="F3466" i="32"/>
  <c r="J3466" i="32"/>
  <c r="C3466" i="32"/>
  <c r="G3466" i="32"/>
  <c r="K3466" i="32"/>
  <c r="E3466" i="32"/>
  <c r="I3466" i="32"/>
  <c r="H3466" i="32"/>
  <c r="L3466" i="32"/>
  <c r="D3466" i="32"/>
  <c r="B3462" i="32"/>
  <c r="F3462" i="32"/>
  <c r="J3462" i="32"/>
  <c r="C3462" i="32"/>
  <c r="G3462" i="32"/>
  <c r="K3462" i="32"/>
  <c r="E3462" i="32"/>
  <c r="I3462" i="32"/>
  <c r="D3462" i="32"/>
  <c r="H3462" i="32"/>
  <c r="B3458" i="32"/>
  <c r="F3458" i="32"/>
  <c r="J3458" i="32"/>
  <c r="C3458" i="32"/>
  <c r="G3458" i="32"/>
  <c r="K3458" i="32"/>
  <c r="E3458" i="32"/>
  <c r="I3458" i="32"/>
  <c r="D3458" i="32"/>
  <c r="L3458" i="32"/>
  <c r="H3458" i="32"/>
  <c r="B3454" i="32"/>
  <c r="F3454" i="32"/>
  <c r="J3454" i="32"/>
  <c r="C3454" i="32"/>
  <c r="G3454" i="32"/>
  <c r="K3454" i="32"/>
  <c r="E3454" i="32"/>
  <c r="I3454" i="32"/>
  <c r="L3454" i="32"/>
  <c r="H3454" i="32"/>
  <c r="B3450" i="32"/>
  <c r="F3450" i="32"/>
  <c r="J3450" i="32"/>
  <c r="C3450" i="32"/>
  <c r="G3450" i="32"/>
  <c r="K3450" i="32"/>
  <c r="E3450" i="32"/>
  <c r="I3450" i="32"/>
  <c r="H3450" i="32"/>
  <c r="L3450" i="32"/>
  <c r="D3450" i="32"/>
  <c r="B3446" i="32"/>
  <c r="F3446" i="32"/>
  <c r="J3446" i="32"/>
  <c r="C3446" i="32"/>
  <c r="G3446" i="32"/>
  <c r="K3446" i="32"/>
  <c r="E3446" i="32"/>
  <c r="I3446" i="32"/>
  <c r="D3446" i="32"/>
  <c r="H3446" i="32"/>
  <c r="L3446" i="32"/>
  <c r="B3442" i="32"/>
  <c r="F3442" i="32"/>
  <c r="J3442" i="32"/>
  <c r="C3442" i="32"/>
  <c r="G3442" i="32"/>
  <c r="K3442" i="32"/>
  <c r="E3442" i="32"/>
  <c r="I3442" i="32"/>
  <c r="D3442" i="32"/>
  <c r="L3442" i="32"/>
  <c r="B3438" i="32"/>
  <c r="F3438" i="32"/>
  <c r="J3438" i="32"/>
  <c r="C3438" i="32"/>
  <c r="G3438" i="32"/>
  <c r="K3438" i="32"/>
  <c r="E3438" i="32"/>
  <c r="I3438" i="32"/>
  <c r="L3438" i="32"/>
  <c r="H3438" i="32"/>
  <c r="D3438" i="32"/>
  <c r="B3434" i="32"/>
  <c r="F3434" i="32"/>
  <c r="J3434" i="32"/>
  <c r="C3434" i="32"/>
  <c r="G3434" i="32"/>
  <c r="K3434" i="32"/>
  <c r="E3434" i="32"/>
  <c r="I3434" i="32"/>
  <c r="H3434" i="32"/>
  <c r="L3434" i="32"/>
  <c r="D3434" i="32"/>
  <c r="B3430" i="32"/>
  <c r="F3430" i="32"/>
  <c r="J3430" i="32"/>
  <c r="C3430" i="32"/>
  <c r="G3430" i="32"/>
  <c r="K3430" i="32"/>
  <c r="E3430" i="32"/>
  <c r="I3430" i="32"/>
  <c r="D3430" i="32"/>
  <c r="H3430" i="32"/>
  <c r="B3426" i="32"/>
  <c r="F3426" i="32"/>
  <c r="J3426" i="32"/>
  <c r="C3426" i="32"/>
  <c r="G3426" i="32"/>
  <c r="K3426" i="32"/>
  <c r="E3426" i="32"/>
  <c r="I3426" i="32"/>
  <c r="D3426" i="32"/>
  <c r="L3426" i="32"/>
  <c r="H3426" i="32"/>
  <c r="B3422" i="32"/>
  <c r="F3422" i="32"/>
  <c r="J3422" i="32"/>
  <c r="C3422" i="32"/>
  <c r="G3422" i="32"/>
  <c r="K3422" i="32"/>
  <c r="E3422" i="32"/>
  <c r="I3422" i="32"/>
  <c r="L3422" i="32"/>
  <c r="H3422" i="32"/>
  <c r="B3418" i="32"/>
  <c r="F3418" i="32"/>
  <c r="J3418" i="32"/>
  <c r="C3418" i="32"/>
  <c r="G3418" i="32"/>
  <c r="K3418" i="32"/>
  <c r="E3418" i="32"/>
  <c r="I3418" i="32"/>
  <c r="H3418" i="32"/>
  <c r="L3418" i="32"/>
  <c r="D3418" i="32"/>
  <c r="B3414" i="32"/>
  <c r="F3414" i="32"/>
  <c r="J3414" i="32"/>
  <c r="C3414" i="32"/>
  <c r="G3414" i="32"/>
  <c r="K3414" i="32"/>
  <c r="E3414" i="32"/>
  <c r="I3414" i="32"/>
  <c r="D3414" i="32"/>
  <c r="H3414" i="32"/>
  <c r="L3414" i="32"/>
  <c r="B3410" i="32"/>
  <c r="F3410" i="32"/>
  <c r="J3410" i="32"/>
  <c r="C3410" i="32"/>
  <c r="G3410" i="32"/>
  <c r="K3410" i="32"/>
  <c r="E3410" i="32"/>
  <c r="I3410" i="32"/>
  <c r="D3410" i="32"/>
  <c r="L3410" i="32"/>
  <c r="B3406" i="32"/>
  <c r="F3406" i="32"/>
  <c r="J3406" i="32"/>
  <c r="C3406" i="32"/>
  <c r="G3406" i="32"/>
  <c r="K3406" i="32"/>
  <c r="E3406" i="32"/>
  <c r="I3406" i="32"/>
  <c r="L3406" i="32"/>
  <c r="H3406" i="32"/>
  <c r="D3406" i="32"/>
  <c r="B3402" i="32"/>
  <c r="F3402" i="32"/>
  <c r="J3402" i="32"/>
  <c r="C3402" i="32"/>
  <c r="G3402" i="32"/>
  <c r="K3402" i="32"/>
  <c r="E3402" i="32"/>
  <c r="I3402" i="32"/>
  <c r="H3402" i="32"/>
  <c r="L3402" i="32"/>
  <c r="D3402" i="32"/>
  <c r="B3398" i="32"/>
  <c r="F3398" i="32"/>
  <c r="J3398" i="32"/>
  <c r="C3398" i="32"/>
  <c r="G3398" i="32"/>
  <c r="K3398" i="32"/>
  <c r="E3398" i="32"/>
  <c r="I3398" i="32"/>
  <c r="D3398" i="32"/>
  <c r="H3398" i="32"/>
  <c r="B3394" i="32"/>
  <c r="F3394" i="32"/>
  <c r="J3394" i="32"/>
  <c r="C3394" i="32"/>
  <c r="G3394" i="32"/>
  <c r="K3394" i="32"/>
  <c r="E3394" i="32"/>
  <c r="I3394" i="32"/>
  <c r="D3394" i="32"/>
  <c r="L3394" i="32"/>
  <c r="H3394" i="32"/>
  <c r="B3390" i="32"/>
  <c r="F3390" i="32"/>
  <c r="J3390" i="32"/>
  <c r="C3390" i="32"/>
  <c r="G3390" i="32"/>
  <c r="K3390" i="32"/>
  <c r="E3390" i="32"/>
  <c r="I3390" i="32"/>
  <c r="L3390" i="32"/>
  <c r="H3390" i="32"/>
  <c r="B3386" i="32"/>
  <c r="F3386" i="32"/>
  <c r="J3386" i="32"/>
  <c r="C3386" i="32"/>
  <c r="G3386" i="32"/>
  <c r="K3386" i="32"/>
  <c r="E3386" i="32"/>
  <c r="I3386" i="32"/>
  <c r="H3386" i="32"/>
  <c r="L3386" i="32"/>
  <c r="D3386" i="32"/>
  <c r="B3382" i="32"/>
  <c r="F3382" i="32"/>
  <c r="J3382" i="32"/>
  <c r="C3382" i="32"/>
  <c r="G3382" i="32"/>
  <c r="K3382" i="32"/>
  <c r="E3382" i="32"/>
  <c r="I3382" i="32"/>
  <c r="D3382" i="32"/>
  <c r="H3382" i="32"/>
  <c r="L3382" i="32"/>
  <c r="B3378" i="32"/>
  <c r="F3378" i="32"/>
  <c r="J3378" i="32"/>
  <c r="C3378" i="32"/>
  <c r="G3378" i="32"/>
  <c r="K3378" i="32"/>
  <c r="E3378" i="32"/>
  <c r="I3378" i="32"/>
  <c r="D3378" i="32"/>
  <c r="L3378" i="32"/>
  <c r="B3374" i="32"/>
  <c r="F3374" i="32"/>
  <c r="J3374" i="32"/>
  <c r="C3374" i="32"/>
  <c r="G3374" i="32"/>
  <c r="K3374" i="32"/>
  <c r="E3374" i="32"/>
  <c r="I3374" i="32"/>
  <c r="L3374" i="32"/>
  <c r="H3374" i="32"/>
  <c r="D3374" i="32"/>
  <c r="B3370" i="32"/>
  <c r="F3370" i="32"/>
  <c r="J3370" i="32"/>
  <c r="C3370" i="32"/>
  <c r="G3370" i="32"/>
  <c r="K3370" i="32"/>
  <c r="E3370" i="32"/>
  <c r="I3370" i="32"/>
  <c r="H3370" i="32"/>
  <c r="L3370" i="32"/>
  <c r="D3370" i="32"/>
  <c r="B3366" i="32"/>
  <c r="F3366" i="32"/>
  <c r="J3366" i="32"/>
  <c r="C3366" i="32"/>
  <c r="H3366" i="32"/>
  <c r="D3366" i="32"/>
  <c r="I3366" i="32"/>
  <c r="G3366" i="32"/>
  <c r="L3366" i="32"/>
  <c r="K3366" i="32"/>
  <c r="B3362" i="32"/>
  <c r="F3362" i="32"/>
  <c r="J3362" i="32"/>
  <c r="D3362" i="32"/>
  <c r="I3362" i="32"/>
  <c r="E3362" i="32"/>
  <c r="K3362" i="32"/>
  <c r="C3362" i="32"/>
  <c r="H3362" i="32"/>
  <c r="L3362" i="32"/>
  <c r="B3358" i="32"/>
  <c r="F3358" i="32"/>
  <c r="J3358" i="32"/>
  <c r="E3358" i="32"/>
  <c r="K3358" i="32"/>
  <c r="G3358" i="32"/>
  <c r="L3358" i="32"/>
  <c r="D3358" i="32"/>
  <c r="I3358" i="32"/>
  <c r="C3358" i="32"/>
  <c r="B3354" i="32"/>
  <c r="F3354" i="32"/>
  <c r="J3354" i="32"/>
  <c r="G3354" i="32"/>
  <c r="L3354" i="32"/>
  <c r="C3354" i="32"/>
  <c r="H3354" i="32"/>
  <c r="E3354" i="32"/>
  <c r="K3354" i="32"/>
  <c r="D3354" i="32"/>
  <c r="B3350" i="32"/>
  <c r="F3350" i="32"/>
  <c r="J3350" i="32"/>
  <c r="C3350" i="32"/>
  <c r="H3350" i="32"/>
  <c r="D3350" i="32"/>
  <c r="I3350" i="32"/>
  <c r="G3350" i="32"/>
  <c r="L3350" i="32"/>
  <c r="E3350" i="32"/>
  <c r="B3346" i="32"/>
  <c r="F3346" i="32"/>
  <c r="J3346" i="32"/>
  <c r="D3346" i="32"/>
  <c r="I3346" i="32"/>
  <c r="E3346" i="32"/>
  <c r="K3346" i="32"/>
  <c r="C3346" i="32"/>
  <c r="H3346" i="32"/>
  <c r="G3346" i="32"/>
  <c r="B3342" i="32"/>
  <c r="F3342" i="32"/>
  <c r="J3342" i="32"/>
  <c r="E3342" i="32"/>
  <c r="K3342" i="32"/>
  <c r="G3342" i="32"/>
  <c r="L3342" i="32"/>
  <c r="D3342" i="32"/>
  <c r="I3342" i="32"/>
  <c r="C3342" i="32"/>
  <c r="H3342" i="32"/>
  <c r="B3338" i="32"/>
  <c r="F3338" i="32"/>
  <c r="J3338" i="32"/>
  <c r="G3338" i="32"/>
  <c r="L3338" i="32"/>
  <c r="C3338" i="32"/>
  <c r="H3338" i="32"/>
  <c r="E3338" i="32"/>
  <c r="K3338" i="32"/>
  <c r="D3338" i="32"/>
  <c r="I3338" i="32"/>
  <c r="B3334" i="32"/>
  <c r="F3334" i="32"/>
  <c r="J3334" i="32"/>
  <c r="C3334" i="32"/>
  <c r="H3334" i="32"/>
  <c r="D3334" i="32"/>
  <c r="I3334" i="32"/>
  <c r="G3334" i="32"/>
  <c r="L3334" i="32"/>
  <c r="E3334" i="32"/>
  <c r="K3334" i="32"/>
  <c r="B3330" i="32"/>
  <c r="F3330" i="32"/>
  <c r="J3330" i="32"/>
  <c r="D3330" i="32"/>
  <c r="I3330" i="32"/>
  <c r="E3330" i="32"/>
  <c r="K3330" i="32"/>
  <c r="C3330" i="32"/>
  <c r="H3330" i="32"/>
  <c r="G3330" i="32"/>
  <c r="L3330" i="32"/>
  <c r="B3326" i="32"/>
  <c r="F3326" i="32"/>
  <c r="J3326" i="32"/>
  <c r="E3326" i="32"/>
  <c r="K3326" i="32"/>
  <c r="G3326" i="32"/>
  <c r="L3326" i="32"/>
  <c r="D3326" i="32"/>
  <c r="I3326" i="32"/>
  <c r="H3326" i="32"/>
  <c r="C3326" i="32"/>
  <c r="B3322" i="32"/>
  <c r="F3322" i="32"/>
  <c r="J3322" i="32"/>
  <c r="G3322" i="32"/>
  <c r="L3322" i="32"/>
  <c r="C3322" i="32"/>
  <c r="H3322" i="32"/>
  <c r="E3322" i="32"/>
  <c r="K3322" i="32"/>
  <c r="I3322" i="32"/>
  <c r="D3322" i="32"/>
  <c r="B3318" i="32"/>
  <c r="F3318" i="32"/>
  <c r="J3318" i="32"/>
  <c r="C3318" i="32"/>
  <c r="H3318" i="32"/>
  <c r="D3318" i="32"/>
  <c r="I3318" i="32"/>
  <c r="G3318" i="32"/>
  <c r="L3318" i="32"/>
  <c r="K3318" i="32"/>
  <c r="E3318" i="32"/>
  <c r="B3314" i="32"/>
  <c r="F3314" i="32"/>
  <c r="J3314" i="32"/>
  <c r="D3314" i="32"/>
  <c r="I3314" i="32"/>
  <c r="E3314" i="32"/>
  <c r="K3314" i="32"/>
  <c r="C3314" i="32"/>
  <c r="H3314" i="32"/>
  <c r="L3314" i="32"/>
  <c r="G3314" i="32"/>
  <c r="B3310" i="32"/>
  <c r="F3310" i="32"/>
  <c r="J3310" i="32"/>
  <c r="E3310" i="32"/>
  <c r="K3310" i="32"/>
  <c r="G3310" i="32"/>
  <c r="L3310" i="32"/>
  <c r="D3310" i="32"/>
  <c r="I3310" i="32"/>
  <c r="H3310" i="32"/>
  <c r="C3310" i="32"/>
  <c r="B3306" i="32"/>
  <c r="F3306" i="32"/>
  <c r="J3306" i="32"/>
  <c r="G3306" i="32"/>
  <c r="L3306" i="32"/>
  <c r="C3306" i="32"/>
  <c r="H3306" i="32"/>
  <c r="E3306" i="32"/>
  <c r="K3306" i="32"/>
  <c r="I3306" i="32"/>
  <c r="D3306" i="32"/>
  <c r="B3302" i="32"/>
  <c r="F3302" i="32"/>
  <c r="J3302" i="32"/>
  <c r="C3302" i="32"/>
  <c r="H3302" i="32"/>
  <c r="D3302" i="32"/>
  <c r="I3302" i="32"/>
  <c r="G3302" i="32"/>
  <c r="L3302" i="32"/>
  <c r="K3302" i="32"/>
  <c r="E3302" i="32"/>
  <c r="B3298" i="32"/>
  <c r="F3298" i="32"/>
  <c r="J3298" i="32"/>
  <c r="D3298" i="32"/>
  <c r="I3298" i="32"/>
  <c r="E3298" i="32"/>
  <c r="K3298" i="32"/>
  <c r="C3298" i="32"/>
  <c r="H3298" i="32"/>
  <c r="L3298" i="32"/>
  <c r="G3298" i="32"/>
  <c r="B3294" i="32"/>
  <c r="F3294" i="32"/>
  <c r="J3294" i="32"/>
  <c r="E3294" i="32"/>
  <c r="K3294" i="32"/>
  <c r="G3294" i="32"/>
  <c r="L3294" i="32"/>
  <c r="D3294" i="32"/>
  <c r="I3294" i="32"/>
  <c r="C3294" i="32"/>
  <c r="H3294" i="32"/>
  <c r="B3290" i="32"/>
  <c r="F3290" i="32"/>
  <c r="J3290" i="32"/>
  <c r="G3290" i="32"/>
  <c r="L3290" i="32"/>
  <c r="C3290" i="32"/>
  <c r="H3290" i="32"/>
  <c r="E3290" i="32"/>
  <c r="K3290" i="32"/>
  <c r="D3290" i="32"/>
  <c r="I3290" i="32"/>
  <c r="E3286" i="32"/>
  <c r="D3286" i="32"/>
  <c r="H3286" i="32"/>
  <c r="C3286" i="32"/>
  <c r="J3286" i="32"/>
  <c r="G3286" i="32"/>
  <c r="I3286" i="32"/>
  <c r="F3286" i="32"/>
  <c r="L3286" i="32"/>
  <c r="B3286" i="32"/>
  <c r="K3286" i="32"/>
  <c r="E3282" i="32"/>
  <c r="I3282" i="32"/>
  <c r="D3282" i="32"/>
  <c r="H3282" i="32"/>
  <c r="L3282" i="32"/>
  <c r="G3282" i="32"/>
  <c r="J3282" i="32"/>
  <c r="B3282" i="32"/>
  <c r="K3282" i="32"/>
  <c r="F3282" i="32"/>
  <c r="C3282" i="32"/>
  <c r="E3278" i="32"/>
  <c r="I3278" i="32"/>
  <c r="D3278" i="32"/>
  <c r="H3278" i="32"/>
  <c r="L3278" i="32"/>
  <c r="C3278" i="32"/>
  <c r="K3278" i="32"/>
  <c r="J3278" i="32"/>
  <c r="B3278" i="32"/>
  <c r="G3278" i="32"/>
  <c r="F3278" i="32"/>
  <c r="E3274" i="32"/>
  <c r="I3274" i="32"/>
  <c r="D3274" i="32"/>
  <c r="H3274" i="32"/>
  <c r="L3274" i="32"/>
  <c r="G3274" i="32"/>
  <c r="B3274" i="32"/>
  <c r="K3274" i="32"/>
  <c r="C3274" i="32"/>
  <c r="J3274" i="32"/>
  <c r="F3274" i="32"/>
  <c r="E3270" i="32"/>
  <c r="I3270" i="32"/>
  <c r="D3270" i="32"/>
  <c r="H3270" i="32"/>
  <c r="L3270" i="32"/>
  <c r="C3270" i="32"/>
  <c r="K3270" i="32"/>
  <c r="B3270" i="32"/>
  <c r="F3270" i="32"/>
  <c r="J3270" i="32"/>
  <c r="G3270" i="32"/>
  <c r="E3266" i="32"/>
  <c r="I3266" i="32"/>
  <c r="D3266" i="32"/>
  <c r="H3266" i="32"/>
  <c r="L3266" i="32"/>
  <c r="G3266" i="32"/>
  <c r="C3266" i="32"/>
  <c r="F3266" i="32"/>
  <c r="B3266" i="32"/>
  <c r="K3266" i="32"/>
  <c r="J3266" i="32"/>
  <c r="E3262" i="32"/>
  <c r="I3262" i="32"/>
  <c r="D3262" i="32"/>
  <c r="H3262" i="32"/>
  <c r="L3262" i="32"/>
  <c r="C3262" i="32"/>
  <c r="K3262" i="32"/>
  <c r="F3262" i="32"/>
  <c r="G3262" i="32"/>
  <c r="B3262" i="32"/>
  <c r="J3262" i="32"/>
  <c r="E3258" i="32"/>
  <c r="I3258" i="32"/>
  <c r="D3258" i="32"/>
  <c r="H3258" i="32"/>
  <c r="L3258" i="32"/>
  <c r="G3258" i="32"/>
  <c r="F3258" i="32"/>
  <c r="J3258" i="32"/>
  <c r="C3258" i="32"/>
  <c r="B3258" i="32"/>
  <c r="K3258" i="32"/>
  <c r="E3254" i="32"/>
  <c r="I3254" i="32"/>
  <c r="D3254" i="32"/>
  <c r="H3254" i="32"/>
  <c r="L3254" i="32"/>
  <c r="C3254" i="32"/>
  <c r="K3254" i="32"/>
  <c r="G3254" i="32"/>
  <c r="J3254" i="32"/>
  <c r="F3254" i="32"/>
  <c r="B3254" i="32"/>
  <c r="E3250" i="32"/>
  <c r="I3250" i="32"/>
  <c r="D3250" i="32"/>
  <c r="H3250" i="32"/>
  <c r="L3250" i="32"/>
  <c r="G3250" i="32"/>
  <c r="J3250" i="32"/>
  <c r="B3250" i="32"/>
  <c r="K3250" i="32"/>
  <c r="F3250" i="32"/>
  <c r="C3250" i="32"/>
  <c r="E3246" i="32"/>
  <c r="I3246" i="32"/>
  <c r="D3246" i="32"/>
  <c r="H3246" i="32"/>
  <c r="L3246" i="32"/>
  <c r="C3246" i="32"/>
  <c r="K3246" i="32"/>
  <c r="J3246" i="32"/>
  <c r="B3246" i="32"/>
  <c r="G3246" i="32"/>
  <c r="F3246" i="32"/>
  <c r="E3242" i="32"/>
  <c r="I3242" i="32"/>
  <c r="D3242" i="32"/>
  <c r="H3242" i="32"/>
  <c r="L3242" i="32"/>
  <c r="G3242" i="32"/>
  <c r="B3242" i="32"/>
  <c r="K3242" i="32"/>
  <c r="C3242" i="32"/>
  <c r="J3242" i="32"/>
  <c r="F3242" i="32"/>
  <c r="E3238" i="32"/>
  <c r="I3238" i="32"/>
  <c r="D3238" i="32"/>
  <c r="H3238" i="32"/>
  <c r="L3238" i="32"/>
  <c r="C3238" i="32"/>
  <c r="K3238" i="32"/>
  <c r="B3238" i="32"/>
  <c r="F3238" i="32"/>
  <c r="J3238" i="32"/>
  <c r="G3238" i="32"/>
  <c r="E3234" i="32"/>
  <c r="I3234" i="32"/>
  <c r="D3234" i="32"/>
  <c r="H3234" i="32"/>
  <c r="L3234" i="32"/>
  <c r="G3234" i="32"/>
  <c r="C3234" i="32"/>
  <c r="F3234" i="32"/>
  <c r="B3234" i="32"/>
  <c r="K3234" i="32"/>
  <c r="J3234" i="32"/>
  <c r="E3230" i="32"/>
  <c r="I3230" i="32"/>
  <c r="D3230" i="32"/>
  <c r="H3230" i="32"/>
  <c r="L3230" i="32"/>
  <c r="C3230" i="32"/>
  <c r="K3230" i="32"/>
  <c r="F3230" i="32"/>
  <c r="G3230" i="32"/>
  <c r="B3230" i="32"/>
  <c r="J3230" i="32"/>
  <c r="E3226" i="32"/>
  <c r="I3226" i="32"/>
  <c r="D3226" i="32"/>
  <c r="H3226" i="32"/>
  <c r="L3226" i="32"/>
  <c r="G3226" i="32"/>
  <c r="F3226" i="32"/>
  <c r="J3226" i="32"/>
  <c r="C3226" i="32"/>
  <c r="K3226" i="32"/>
  <c r="B3226" i="32"/>
  <c r="E3222" i="32"/>
  <c r="I3222" i="32"/>
  <c r="D3222" i="32"/>
  <c r="H3222" i="32"/>
  <c r="L3222" i="32"/>
  <c r="C3222" i="32"/>
  <c r="K3222" i="32"/>
  <c r="G3222" i="32"/>
  <c r="J3222" i="32"/>
  <c r="F3222" i="32"/>
  <c r="B3222" i="32"/>
  <c r="E3218" i="32"/>
  <c r="I3218" i="32"/>
  <c r="D3218" i="32"/>
  <c r="H3218" i="32"/>
  <c r="L3218" i="32"/>
  <c r="G3218" i="32"/>
  <c r="J3218" i="32"/>
  <c r="B3218" i="32"/>
  <c r="K3218" i="32"/>
  <c r="F3218" i="32"/>
  <c r="C3218" i="32"/>
  <c r="E3214" i="32"/>
  <c r="I3214" i="32"/>
  <c r="D3214" i="32"/>
  <c r="H3214" i="32"/>
  <c r="L3214" i="32"/>
  <c r="C3214" i="32"/>
  <c r="K3214" i="32"/>
  <c r="J3214" i="32"/>
  <c r="B3214" i="32"/>
  <c r="G3214" i="32"/>
  <c r="F3214" i="32"/>
  <c r="E3210" i="32"/>
  <c r="I3210" i="32"/>
  <c r="D3210" i="32"/>
  <c r="H3210" i="32"/>
  <c r="L3210" i="32"/>
  <c r="G3210" i="32"/>
  <c r="B3210" i="32"/>
  <c r="K3210" i="32"/>
  <c r="C3210" i="32"/>
  <c r="J3210" i="32"/>
  <c r="F3210" i="32"/>
  <c r="E3206" i="32"/>
  <c r="I3206" i="32"/>
  <c r="D3206" i="32"/>
  <c r="H3206" i="32"/>
  <c r="L3206" i="32"/>
  <c r="C3206" i="32"/>
  <c r="K3206" i="32"/>
  <c r="B3206" i="32"/>
  <c r="F3206" i="32"/>
  <c r="J3206" i="32"/>
  <c r="G3206" i="32"/>
  <c r="E3202" i="32"/>
  <c r="I3202" i="32"/>
  <c r="D3202" i="32"/>
  <c r="H3202" i="32"/>
  <c r="L3202" i="32"/>
  <c r="G3202" i="32"/>
  <c r="C3202" i="32"/>
  <c r="F3202" i="32"/>
  <c r="B3202" i="32"/>
  <c r="K3202" i="32"/>
  <c r="J3202" i="32"/>
  <c r="E3198" i="32"/>
  <c r="I3198" i="32"/>
  <c r="D3198" i="32"/>
  <c r="H3198" i="32"/>
  <c r="L3198" i="32"/>
  <c r="C3198" i="32"/>
  <c r="K3198" i="32"/>
  <c r="F3198" i="32"/>
  <c r="G3198" i="32"/>
  <c r="B3198" i="32"/>
  <c r="J3198" i="32"/>
  <c r="E3194" i="32"/>
  <c r="I3194" i="32"/>
  <c r="D3194" i="32"/>
  <c r="H3194" i="32"/>
  <c r="L3194" i="32"/>
  <c r="G3194" i="32"/>
  <c r="F3194" i="32"/>
  <c r="J3194" i="32"/>
  <c r="C3194" i="32"/>
  <c r="K3194" i="32"/>
  <c r="B3194" i="32"/>
  <c r="E3190" i="32"/>
  <c r="I3190" i="32"/>
  <c r="D3190" i="32"/>
  <c r="H3190" i="32"/>
  <c r="L3190" i="32"/>
  <c r="C3190" i="32"/>
  <c r="K3190" i="32"/>
  <c r="G3190" i="32"/>
  <c r="J3190" i="32"/>
  <c r="F3190" i="32"/>
  <c r="E3186" i="32"/>
  <c r="I3186" i="32"/>
  <c r="D3186" i="32"/>
  <c r="H3186" i="32"/>
  <c r="L3186" i="32"/>
  <c r="G3186" i="32"/>
  <c r="J3186" i="32"/>
  <c r="B3186" i="32"/>
  <c r="K3186" i="32"/>
  <c r="F3186" i="32"/>
  <c r="C3186" i="32"/>
  <c r="E3182" i="32"/>
  <c r="I3182" i="32"/>
  <c r="D3182" i="32"/>
  <c r="H3182" i="32"/>
  <c r="L3182" i="32"/>
  <c r="C3182" i="32"/>
  <c r="K3182" i="32"/>
  <c r="J3182" i="32"/>
  <c r="B3182" i="32"/>
  <c r="G3182" i="32"/>
  <c r="E3178" i="32"/>
  <c r="I3178" i="32"/>
  <c r="D3178" i="32"/>
  <c r="H3178" i="32"/>
  <c r="L3178" i="32"/>
  <c r="G3178" i="32"/>
  <c r="B3178" i="32"/>
  <c r="K3178" i="32"/>
  <c r="C3178" i="32"/>
  <c r="J3178" i="32"/>
  <c r="F3178" i="32"/>
  <c r="E3174" i="32"/>
  <c r="I3174" i="32"/>
  <c r="D3174" i="32"/>
  <c r="H3174" i="32"/>
  <c r="L3174" i="32"/>
  <c r="C3174" i="32"/>
  <c r="K3174" i="32"/>
  <c r="B3174" i="32"/>
  <c r="F3174" i="32"/>
  <c r="J3174" i="32"/>
  <c r="E3170" i="32"/>
  <c r="I3170" i="32"/>
  <c r="D3170" i="32"/>
  <c r="H3170" i="32"/>
  <c r="L3170" i="32"/>
  <c r="G3170" i="32"/>
  <c r="C3170" i="32"/>
  <c r="F3170" i="32"/>
  <c r="B3170" i="32"/>
  <c r="K3170" i="32"/>
  <c r="J3170" i="32"/>
  <c r="E3166" i="32"/>
  <c r="I3166" i="32"/>
  <c r="D3166" i="32"/>
  <c r="H3166" i="32"/>
  <c r="L3166" i="32"/>
  <c r="C3166" i="32"/>
  <c r="K3166" i="32"/>
  <c r="F3166" i="32"/>
  <c r="G3166" i="32"/>
  <c r="B3166" i="32"/>
  <c r="E3162" i="32"/>
  <c r="I3162" i="32"/>
  <c r="D3162" i="32"/>
  <c r="H3162" i="32"/>
  <c r="L3162" i="32"/>
  <c r="G3162" i="32"/>
  <c r="F3162" i="32"/>
  <c r="J3162" i="32"/>
  <c r="C3162" i="32"/>
  <c r="B3162" i="32"/>
  <c r="K3162" i="32"/>
  <c r="E3158" i="32"/>
  <c r="I3158" i="32"/>
  <c r="D3158" i="32"/>
  <c r="H3158" i="32"/>
  <c r="L3158" i="32"/>
  <c r="C3158" i="32"/>
  <c r="K3158" i="32"/>
  <c r="G3158" i="32"/>
  <c r="B3158" i="32"/>
  <c r="F3158" i="32"/>
  <c r="E3154" i="32"/>
  <c r="I3154" i="32"/>
  <c r="D3154" i="32"/>
  <c r="H3154" i="32"/>
  <c r="L3154" i="32"/>
  <c r="G3154" i="32"/>
  <c r="J3154" i="32"/>
  <c r="C3154" i="32"/>
  <c r="B3154" i="32"/>
  <c r="F3154" i="32"/>
  <c r="K3154" i="32"/>
  <c r="E3150" i="32"/>
  <c r="I3150" i="32"/>
  <c r="D3150" i="32"/>
  <c r="H3150" i="32"/>
  <c r="L3150" i="32"/>
  <c r="C3150" i="32"/>
  <c r="K3150" i="32"/>
  <c r="J3150" i="32"/>
  <c r="F3150" i="32"/>
  <c r="B3150" i="32"/>
  <c r="G3150" i="32"/>
  <c r="E3146" i="32"/>
  <c r="I3146" i="32"/>
  <c r="D3146" i="32"/>
  <c r="H3146" i="32"/>
  <c r="L3146" i="32"/>
  <c r="G3146" i="32"/>
  <c r="B3146" i="32"/>
  <c r="K3146" i="32"/>
  <c r="F3146" i="32"/>
  <c r="C3146" i="32"/>
  <c r="J3146" i="32"/>
  <c r="E3142" i="32"/>
  <c r="I3142" i="32"/>
  <c r="D3142" i="32"/>
  <c r="H3142" i="32"/>
  <c r="L3142" i="32"/>
  <c r="C3142" i="32"/>
  <c r="K3142" i="32"/>
  <c r="B3142" i="32"/>
  <c r="G3142" i="32"/>
  <c r="F3142" i="32"/>
  <c r="J3142" i="32"/>
  <c r="E3138" i="32"/>
  <c r="I3138" i="32"/>
  <c r="D3138" i="32"/>
  <c r="H3138" i="32"/>
  <c r="L3138" i="32"/>
  <c r="G3138" i="32"/>
  <c r="C3138" i="32"/>
  <c r="J3138" i="32"/>
  <c r="F3138" i="32"/>
  <c r="K3138" i="32"/>
  <c r="B3138" i="32"/>
  <c r="E3134" i="32"/>
  <c r="I3134" i="32"/>
  <c r="D3134" i="32"/>
  <c r="H3134" i="32"/>
  <c r="L3134" i="32"/>
  <c r="C3134" i="32"/>
  <c r="K3134" i="32"/>
  <c r="F3134" i="32"/>
  <c r="J3134" i="32"/>
  <c r="G3134" i="32"/>
  <c r="B3134" i="32"/>
  <c r="E3130" i="32"/>
  <c r="I3130" i="32"/>
  <c r="D3130" i="32"/>
  <c r="H3130" i="32"/>
  <c r="L3130" i="32"/>
  <c r="G3130" i="32"/>
  <c r="F3130" i="32"/>
  <c r="B3130" i="32"/>
  <c r="K3130" i="32"/>
  <c r="J3130" i="32"/>
  <c r="C3130" i="32"/>
  <c r="E3126" i="32"/>
  <c r="I3126" i="32"/>
  <c r="D3126" i="32"/>
  <c r="H3126" i="32"/>
  <c r="L3126" i="32"/>
  <c r="C3126" i="32"/>
  <c r="K3126" i="32"/>
  <c r="G3126" i="32"/>
  <c r="B3126" i="32"/>
  <c r="J3126" i="32"/>
  <c r="F3126" i="32"/>
  <c r="E3122" i="32"/>
  <c r="I3122" i="32"/>
  <c r="D3122" i="32"/>
  <c r="H3122" i="32"/>
  <c r="L3122" i="32"/>
  <c r="G3122" i="32"/>
  <c r="J3122" i="32"/>
  <c r="C3122" i="32"/>
  <c r="K3122" i="32"/>
  <c r="F3122" i="32"/>
  <c r="B3122" i="32"/>
  <c r="E3118" i="32"/>
  <c r="I3118" i="32"/>
  <c r="D3118" i="32"/>
  <c r="H3118" i="32"/>
  <c r="L3118" i="32"/>
  <c r="C3118" i="32"/>
  <c r="K3118" i="32"/>
  <c r="G3118" i="32"/>
  <c r="J3118" i="32"/>
  <c r="F3118" i="32"/>
  <c r="B3118" i="32"/>
  <c r="E3114" i="32"/>
  <c r="I3114" i="32"/>
  <c r="D3114" i="32"/>
  <c r="H3114" i="32"/>
  <c r="L3114" i="32"/>
  <c r="G3114" i="32"/>
  <c r="J3114" i="32"/>
  <c r="B3114" i="32"/>
  <c r="K3114" i="32"/>
  <c r="F3114" i="32"/>
  <c r="C3114" i="32"/>
  <c r="E3110" i="32"/>
  <c r="I3110" i="32"/>
  <c r="D3110" i="32"/>
  <c r="H3110" i="32"/>
  <c r="L3110" i="32"/>
  <c r="C3110" i="32"/>
  <c r="K3110" i="32"/>
  <c r="J3110" i="32"/>
  <c r="B3110" i="32"/>
  <c r="G3110" i="32"/>
  <c r="F3110" i="32"/>
  <c r="E3106" i="32"/>
  <c r="I3106" i="32"/>
  <c r="D3106" i="32"/>
  <c r="H3106" i="32"/>
  <c r="L3106" i="32"/>
  <c r="G3106" i="32"/>
  <c r="B3106" i="32"/>
  <c r="K3106" i="32"/>
  <c r="C3106" i="32"/>
  <c r="J3106" i="32"/>
  <c r="F3106" i="32"/>
  <c r="E3102" i="32"/>
  <c r="I3102" i="32"/>
  <c r="D3102" i="32"/>
  <c r="H3102" i="32"/>
  <c r="L3102" i="32"/>
  <c r="C3102" i="32"/>
  <c r="K3102" i="32"/>
  <c r="B3102" i="32"/>
  <c r="F3102" i="32"/>
  <c r="J3102" i="32"/>
  <c r="E3098" i="32"/>
  <c r="I3098" i="32"/>
  <c r="D3098" i="32"/>
  <c r="H3098" i="32"/>
  <c r="L3098" i="32"/>
  <c r="G3098" i="32"/>
  <c r="C3098" i="32"/>
  <c r="F3098" i="32"/>
  <c r="B3098" i="32"/>
  <c r="K3098" i="32"/>
  <c r="J3098" i="32"/>
  <c r="E3094" i="32"/>
  <c r="I3094" i="32"/>
  <c r="D3094" i="32"/>
  <c r="H3094" i="32"/>
  <c r="L3094" i="32"/>
  <c r="C3094" i="32"/>
  <c r="K3094" i="32"/>
  <c r="F3094" i="32"/>
  <c r="G3094" i="32"/>
  <c r="B3094" i="32"/>
  <c r="J3094" i="32"/>
  <c r="E3090" i="32"/>
  <c r="I3090" i="32"/>
  <c r="D3090" i="32"/>
  <c r="H3090" i="32"/>
  <c r="L3090" i="32"/>
  <c r="G3090" i="32"/>
  <c r="F3090" i="32"/>
  <c r="J3090" i="32"/>
  <c r="C3090" i="32"/>
  <c r="B3090" i="32"/>
  <c r="K3090" i="32"/>
  <c r="E3086" i="32"/>
  <c r="I3086" i="32"/>
  <c r="D3086" i="32"/>
  <c r="H3086" i="32"/>
  <c r="L3086" i="32"/>
  <c r="C3086" i="32"/>
  <c r="K3086" i="32"/>
  <c r="G3086" i="32"/>
  <c r="J3086" i="32"/>
  <c r="F3086" i="32"/>
  <c r="B3086" i="32"/>
  <c r="E3082" i="32"/>
  <c r="I3082" i="32"/>
  <c r="D3082" i="32"/>
  <c r="H3082" i="32"/>
  <c r="L3082" i="32"/>
  <c r="G3082" i="32"/>
  <c r="J3082" i="32"/>
  <c r="B3082" i="32"/>
  <c r="K3082" i="32"/>
  <c r="F3082" i="32"/>
  <c r="C3082" i="32"/>
  <c r="E3078" i="32"/>
  <c r="I3078" i="32"/>
  <c r="D3078" i="32"/>
  <c r="H3078" i="32"/>
  <c r="L3078" i="32"/>
  <c r="C3078" i="32"/>
  <c r="K3078" i="32"/>
  <c r="J3078" i="32"/>
  <c r="B3078" i="32"/>
  <c r="G3078" i="32"/>
  <c r="F3078" i="32"/>
  <c r="E3074" i="32"/>
  <c r="I3074" i="32"/>
  <c r="D3074" i="32"/>
  <c r="H3074" i="32"/>
  <c r="L3074" i="32"/>
  <c r="G3074" i="32"/>
  <c r="B3074" i="32"/>
  <c r="K3074" i="32"/>
  <c r="C3074" i="32"/>
  <c r="J3074" i="32"/>
  <c r="F3074" i="32"/>
  <c r="E3070" i="32"/>
  <c r="I3070" i="32"/>
  <c r="D3070" i="32"/>
  <c r="H3070" i="32"/>
  <c r="L3070" i="32"/>
  <c r="C3070" i="32"/>
  <c r="K3070" i="32"/>
  <c r="B3070" i="32"/>
  <c r="F3070" i="32"/>
  <c r="J3070" i="32"/>
  <c r="G3070" i="32"/>
  <c r="E3066" i="32"/>
  <c r="I3066" i="32"/>
  <c r="D3066" i="32"/>
  <c r="H3066" i="32"/>
  <c r="L3066" i="32"/>
  <c r="G3066" i="32"/>
  <c r="C3066" i="32"/>
  <c r="F3066" i="32"/>
  <c r="B3066" i="32"/>
  <c r="K3066" i="32"/>
  <c r="J3066" i="32"/>
  <c r="E3062" i="32"/>
  <c r="I3062" i="32"/>
  <c r="D3062" i="32"/>
  <c r="H3062" i="32"/>
  <c r="L3062" i="32"/>
  <c r="C3062" i="32"/>
  <c r="K3062" i="32"/>
  <c r="F3062" i="32"/>
  <c r="G3062" i="32"/>
  <c r="B3062" i="32"/>
  <c r="J3062" i="32"/>
  <c r="E3058" i="32"/>
  <c r="I3058" i="32"/>
  <c r="D3058" i="32"/>
  <c r="H3058" i="32"/>
  <c r="L3058" i="32"/>
  <c r="C3058" i="32"/>
  <c r="G3058" i="32"/>
  <c r="F3058" i="32"/>
  <c r="J3058" i="32"/>
  <c r="B3058" i="32"/>
  <c r="K3058" i="32"/>
  <c r="E3054" i="32"/>
  <c r="I3054" i="32"/>
  <c r="D3054" i="32"/>
  <c r="H3054" i="32"/>
  <c r="L3054" i="32"/>
  <c r="G3054" i="32"/>
  <c r="C3054" i="32"/>
  <c r="K3054" i="32"/>
  <c r="B3054" i="32"/>
  <c r="F3054" i="32"/>
  <c r="J3054" i="32"/>
  <c r="E3050" i="32"/>
  <c r="I3050" i="32"/>
  <c r="D3050" i="32"/>
  <c r="H3050" i="32"/>
  <c r="L3050" i="32"/>
  <c r="C3050" i="32"/>
  <c r="K3050" i="32"/>
  <c r="G3050" i="32"/>
  <c r="B3050" i="32"/>
  <c r="J3050" i="32"/>
  <c r="F3050" i="32"/>
  <c r="E3046" i="32"/>
  <c r="I3046" i="32"/>
  <c r="D3046" i="32"/>
  <c r="H3046" i="32"/>
  <c r="L3046" i="32"/>
  <c r="G3046" i="32"/>
  <c r="C3046" i="32"/>
  <c r="K3046" i="32"/>
  <c r="J3046" i="32"/>
  <c r="F3046" i="32"/>
  <c r="B3046" i="32"/>
  <c r="E3042" i="32"/>
  <c r="I3042" i="32"/>
  <c r="D3042" i="32"/>
  <c r="H3042" i="32"/>
  <c r="L3042" i="32"/>
  <c r="C3042" i="32"/>
  <c r="K3042" i="32"/>
  <c r="G3042" i="32"/>
  <c r="F3042" i="32"/>
  <c r="J3042" i="32"/>
  <c r="B3042" i="32"/>
  <c r="E3038" i="32"/>
  <c r="I3038" i="32"/>
  <c r="D3038" i="32"/>
  <c r="H3038" i="32"/>
  <c r="L3038" i="32"/>
  <c r="G3038" i="32"/>
  <c r="C3038" i="32"/>
  <c r="K3038" i="32"/>
  <c r="B3038" i="32"/>
  <c r="F3038" i="32"/>
  <c r="J3038" i="32"/>
  <c r="E3034" i="32"/>
  <c r="I3034" i="32"/>
  <c r="D3034" i="32"/>
  <c r="H3034" i="32"/>
  <c r="L3034" i="32"/>
  <c r="C3034" i="32"/>
  <c r="K3034" i="32"/>
  <c r="G3034" i="32"/>
  <c r="B3034" i="32"/>
  <c r="J3034" i="32"/>
  <c r="F3034" i="32"/>
  <c r="E3030" i="32"/>
  <c r="I3030" i="32"/>
  <c r="D3030" i="32"/>
  <c r="H3030" i="32"/>
  <c r="L3030" i="32"/>
  <c r="G3030" i="32"/>
  <c r="C3030" i="32"/>
  <c r="K3030" i="32"/>
  <c r="J3030" i="32"/>
  <c r="F3030" i="32"/>
  <c r="B3030" i="32"/>
  <c r="E3026" i="32"/>
  <c r="I3026" i="32"/>
  <c r="D3026" i="32"/>
  <c r="H3026" i="32"/>
  <c r="L3026" i="32"/>
  <c r="C3026" i="32"/>
  <c r="K3026" i="32"/>
  <c r="G3026" i="32"/>
  <c r="F3026" i="32"/>
  <c r="J3026" i="32"/>
  <c r="B3026" i="32"/>
  <c r="E3022" i="32"/>
  <c r="I3022" i="32"/>
  <c r="D3022" i="32"/>
  <c r="H3022" i="32"/>
  <c r="L3022" i="32"/>
  <c r="G3022" i="32"/>
  <c r="C3022" i="32"/>
  <c r="K3022" i="32"/>
  <c r="B3022" i="32"/>
  <c r="F3022" i="32"/>
  <c r="J3022" i="32"/>
  <c r="E3018" i="32"/>
  <c r="I3018" i="32"/>
  <c r="D3018" i="32"/>
  <c r="H3018" i="32"/>
  <c r="L3018" i="32"/>
  <c r="C3018" i="32"/>
  <c r="K3018" i="32"/>
  <c r="G3018" i="32"/>
  <c r="B3018" i="32"/>
  <c r="J3018" i="32"/>
  <c r="F3018" i="32"/>
  <c r="E3014" i="32"/>
  <c r="I3014" i="32"/>
  <c r="D3014" i="32"/>
  <c r="H3014" i="32"/>
  <c r="L3014" i="32"/>
  <c r="G3014" i="32"/>
  <c r="C3014" i="32"/>
  <c r="K3014" i="32"/>
  <c r="J3014" i="32"/>
  <c r="F3014" i="32"/>
  <c r="B3014" i="32"/>
  <c r="E3010" i="32"/>
  <c r="I3010" i="32"/>
  <c r="D3010" i="32"/>
  <c r="H3010" i="32"/>
  <c r="L3010" i="32"/>
  <c r="C3010" i="32"/>
  <c r="K3010" i="32"/>
  <c r="G3010" i="32"/>
  <c r="F3010" i="32"/>
  <c r="J3010" i="32"/>
  <c r="B3010" i="32"/>
  <c r="E3006" i="32"/>
  <c r="I3006" i="32"/>
  <c r="D3006" i="32"/>
  <c r="H3006" i="32"/>
  <c r="L3006" i="32"/>
  <c r="G3006" i="32"/>
  <c r="C3006" i="32"/>
  <c r="K3006" i="32"/>
  <c r="B3006" i="32"/>
  <c r="F3006" i="32"/>
  <c r="J3006" i="32"/>
  <c r="E3002" i="32"/>
  <c r="I3002" i="32"/>
  <c r="D3002" i="32"/>
  <c r="H3002" i="32"/>
  <c r="L3002" i="32"/>
  <c r="C3002" i="32"/>
  <c r="K3002" i="32"/>
  <c r="G3002" i="32"/>
  <c r="B3002" i="32"/>
  <c r="J3002" i="32"/>
  <c r="F3002" i="32"/>
  <c r="E2998" i="32"/>
  <c r="I2998" i="32"/>
  <c r="D2998" i="32"/>
  <c r="H2998" i="32"/>
  <c r="L2998" i="32"/>
  <c r="G2998" i="32"/>
  <c r="C2998" i="32"/>
  <c r="K2998" i="32"/>
  <c r="J2998" i="32"/>
  <c r="F2998" i="32"/>
  <c r="B2998" i="32"/>
  <c r="E2994" i="32"/>
  <c r="I2994" i="32"/>
  <c r="D2994" i="32"/>
  <c r="H2994" i="32"/>
  <c r="L2994" i="32"/>
  <c r="C2994" i="32"/>
  <c r="K2994" i="32"/>
  <c r="G2994" i="32"/>
  <c r="F2994" i="32"/>
  <c r="J2994" i="32"/>
  <c r="B2994" i="32"/>
  <c r="E2990" i="32"/>
  <c r="I2990" i="32"/>
  <c r="D2990" i="32"/>
  <c r="H2990" i="32"/>
  <c r="L2990" i="32"/>
  <c r="G2990" i="32"/>
  <c r="C2990" i="32"/>
  <c r="K2990" i="32"/>
  <c r="B2990" i="32"/>
  <c r="F2990" i="32"/>
  <c r="J2990" i="32"/>
  <c r="E2986" i="32"/>
  <c r="I2986" i="32"/>
  <c r="D2986" i="32"/>
  <c r="H2986" i="32"/>
  <c r="L2986" i="32"/>
  <c r="C2986" i="32"/>
  <c r="K2986" i="32"/>
  <c r="G2986" i="32"/>
  <c r="B2986" i="32"/>
  <c r="J2986" i="32"/>
  <c r="F2986" i="32"/>
  <c r="E2982" i="32"/>
  <c r="I2982" i="32"/>
  <c r="D2982" i="32"/>
  <c r="H2982" i="32"/>
  <c r="L2982" i="32"/>
  <c r="G2982" i="32"/>
  <c r="C2982" i="32"/>
  <c r="K2982" i="32"/>
  <c r="J2982" i="32"/>
  <c r="F2982" i="32"/>
  <c r="B2982" i="32"/>
  <c r="E2978" i="32"/>
  <c r="I2978" i="32"/>
  <c r="D2978" i="32"/>
  <c r="H2978" i="32"/>
  <c r="L2978" i="32"/>
  <c r="C2978" i="32"/>
  <c r="K2978" i="32"/>
  <c r="G2978" i="32"/>
  <c r="F2978" i="32"/>
  <c r="J2978" i="32"/>
  <c r="B2978" i="32"/>
  <c r="E2974" i="32"/>
  <c r="I2974" i="32"/>
  <c r="D2974" i="32"/>
  <c r="H2974" i="32"/>
  <c r="L2974" i="32"/>
  <c r="G2974" i="32"/>
  <c r="C2974" i="32"/>
  <c r="K2974" i="32"/>
  <c r="B2974" i="32"/>
  <c r="F2974" i="32"/>
  <c r="J2974" i="32"/>
  <c r="E2970" i="32"/>
  <c r="I2970" i="32"/>
  <c r="D2970" i="32"/>
  <c r="H2970" i="32"/>
  <c r="L2970" i="32"/>
  <c r="C2970" i="32"/>
  <c r="K2970" i="32"/>
  <c r="G2970" i="32"/>
  <c r="B2970" i="32"/>
  <c r="J2970" i="32"/>
  <c r="F2970" i="32"/>
  <c r="E2966" i="32"/>
  <c r="I2966" i="32"/>
  <c r="D2966" i="32"/>
  <c r="H2966" i="32"/>
  <c r="L2966" i="32"/>
  <c r="G2966" i="32"/>
  <c r="C2966" i="32"/>
  <c r="K2966" i="32"/>
  <c r="J2966" i="32"/>
  <c r="F2966" i="32"/>
  <c r="B2966" i="32"/>
  <c r="E2962" i="32"/>
  <c r="I2962" i="32"/>
  <c r="D2962" i="32"/>
  <c r="H2962" i="32"/>
  <c r="L2962" i="32"/>
  <c r="C2962" i="32"/>
  <c r="K2962" i="32"/>
  <c r="G2962" i="32"/>
  <c r="F2962" i="32"/>
  <c r="J2962" i="32"/>
  <c r="B2962" i="32"/>
  <c r="E2958" i="32"/>
  <c r="I2958" i="32"/>
  <c r="D2958" i="32"/>
  <c r="H2958" i="32"/>
  <c r="L2958" i="32"/>
  <c r="G2958" i="32"/>
  <c r="C2958" i="32"/>
  <c r="K2958" i="32"/>
  <c r="B2958" i="32"/>
  <c r="F2958" i="32"/>
  <c r="J2958" i="32"/>
  <c r="E2954" i="32"/>
  <c r="I2954" i="32"/>
  <c r="D2954" i="32"/>
  <c r="H2954" i="32"/>
  <c r="L2954" i="32"/>
  <c r="C2954" i="32"/>
  <c r="K2954" i="32"/>
  <c r="G2954" i="32"/>
  <c r="B2954" i="32"/>
  <c r="J2954" i="32"/>
  <c r="F2954" i="32"/>
  <c r="E2950" i="32"/>
  <c r="I2950" i="32"/>
  <c r="D2950" i="32"/>
  <c r="H2950" i="32"/>
  <c r="L2950" i="32"/>
  <c r="G2950" i="32"/>
  <c r="C2950" i="32"/>
  <c r="K2950" i="32"/>
  <c r="J2950" i="32"/>
  <c r="F2950" i="32"/>
  <c r="B2950" i="32"/>
  <c r="E2946" i="32"/>
  <c r="I2946" i="32"/>
  <c r="D2946" i="32"/>
  <c r="H2946" i="32"/>
  <c r="L2946" i="32"/>
  <c r="C2946" i="32"/>
  <c r="K2946" i="32"/>
  <c r="G2946" i="32"/>
  <c r="F2946" i="32"/>
  <c r="J2946" i="32"/>
  <c r="B2946" i="32"/>
  <c r="E2942" i="32"/>
  <c r="I2942" i="32"/>
  <c r="D2942" i="32"/>
  <c r="H2942" i="32"/>
  <c r="L2942" i="32"/>
  <c r="G2942" i="32"/>
  <c r="C2942" i="32"/>
  <c r="K2942" i="32"/>
  <c r="B2942" i="32"/>
  <c r="F2942" i="32"/>
  <c r="J2942" i="32"/>
  <c r="E2938" i="32"/>
  <c r="I2938" i="32"/>
  <c r="D2938" i="32"/>
  <c r="H2938" i="32"/>
  <c r="L2938" i="32"/>
  <c r="C2938" i="32"/>
  <c r="K2938" i="32"/>
  <c r="G2938" i="32"/>
  <c r="B2938" i="32"/>
  <c r="J2938" i="32"/>
  <c r="E2934" i="32"/>
  <c r="I2934" i="32"/>
  <c r="D2934" i="32"/>
  <c r="H2934" i="32"/>
  <c r="L2934" i="32"/>
  <c r="G2934" i="32"/>
  <c r="C2934" i="32"/>
  <c r="K2934" i="32"/>
  <c r="J2934" i="32"/>
  <c r="F2934" i="32"/>
  <c r="B2934" i="32"/>
  <c r="E2930" i="32"/>
  <c r="I2930" i="32"/>
  <c r="D2930" i="32"/>
  <c r="H2930" i="32"/>
  <c r="L2930" i="32"/>
  <c r="C2930" i="32"/>
  <c r="K2930" i="32"/>
  <c r="G2930" i="32"/>
  <c r="F2930" i="32"/>
  <c r="J2930" i="32"/>
  <c r="B2930" i="32"/>
  <c r="E2926" i="32"/>
  <c r="I2926" i="32"/>
  <c r="D2926" i="32"/>
  <c r="H2926" i="32"/>
  <c r="L2926" i="32"/>
  <c r="G2926" i="32"/>
  <c r="C2926" i="32"/>
  <c r="K2926" i="32"/>
  <c r="B2926" i="32"/>
  <c r="F2926" i="32"/>
  <c r="J2926" i="32"/>
  <c r="E2922" i="32"/>
  <c r="I2922" i="32"/>
  <c r="D2922" i="32"/>
  <c r="H2922" i="32"/>
  <c r="L2922" i="32"/>
  <c r="C2922" i="32"/>
  <c r="K2922" i="32"/>
  <c r="G2922" i="32"/>
  <c r="B2922" i="32"/>
  <c r="J2922" i="32"/>
  <c r="F2922" i="32"/>
  <c r="E2918" i="32"/>
  <c r="I2918" i="32"/>
  <c r="D2918" i="32"/>
  <c r="H2918" i="32"/>
  <c r="L2918" i="32"/>
  <c r="G2918" i="32"/>
  <c r="C2918" i="32"/>
  <c r="K2918" i="32"/>
  <c r="J2918" i="32"/>
  <c r="F2918" i="32"/>
  <c r="B2918" i="32"/>
  <c r="E2914" i="32"/>
  <c r="I2914" i="32"/>
  <c r="D2914" i="32"/>
  <c r="H2914" i="32"/>
  <c r="L2914" i="32"/>
  <c r="C2914" i="32"/>
  <c r="K2914" i="32"/>
  <c r="G2914" i="32"/>
  <c r="F2914" i="32"/>
  <c r="J2914" i="32"/>
  <c r="B2914" i="32"/>
  <c r="E2910" i="32"/>
  <c r="I2910" i="32"/>
  <c r="D2910" i="32"/>
  <c r="H2910" i="32"/>
  <c r="L2910" i="32"/>
  <c r="G2910" i="32"/>
  <c r="C2910" i="32"/>
  <c r="K2910" i="32"/>
  <c r="B2910" i="32"/>
  <c r="F2910" i="32"/>
  <c r="J2910" i="32"/>
  <c r="E2906" i="32"/>
  <c r="I2906" i="32"/>
  <c r="D2906" i="32"/>
  <c r="H2906" i="32"/>
  <c r="L2906" i="32"/>
  <c r="C2906" i="32"/>
  <c r="K2906" i="32"/>
  <c r="G2906" i="32"/>
  <c r="B2906" i="32"/>
  <c r="J2906" i="32"/>
  <c r="F2906" i="32"/>
  <c r="E2902" i="32"/>
  <c r="I2902" i="32"/>
  <c r="D2902" i="32"/>
  <c r="H2902" i="32"/>
  <c r="L2902" i="32"/>
  <c r="G2902" i="32"/>
  <c r="C2902" i="32"/>
  <c r="K2902" i="32"/>
  <c r="J2902" i="32"/>
  <c r="F2902" i="32"/>
  <c r="B2902" i="32"/>
  <c r="E2898" i="32"/>
  <c r="I2898" i="32"/>
  <c r="D2898" i="32"/>
  <c r="H2898" i="32"/>
  <c r="L2898" i="32"/>
  <c r="C2898" i="32"/>
  <c r="K2898" i="32"/>
  <c r="G2898" i="32"/>
  <c r="F2898" i="32"/>
  <c r="J2898" i="32"/>
  <c r="B2898" i="32"/>
  <c r="E2894" i="32"/>
  <c r="I2894" i="32"/>
  <c r="D2894" i="32"/>
  <c r="H2894" i="32"/>
  <c r="L2894" i="32"/>
  <c r="G2894" i="32"/>
  <c r="C2894" i="32"/>
  <c r="K2894" i="32"/>
  <c r="B2894" i="32"/>
  <c r="F2894" i="32"/>
  <c r="J2894" i="32"/>
  <c r="E2890" i="32"/>
  <c r="I2890" i="32"/>
  <c r="D2890" i="32"/>
  <c r="H2890" i="32"/>
  <c r="L2890" i="32"/>
  <c r="C2890" i="32"/>
  <c r="K2890" i="32"/>
  <c r="G2890" i="32"/>
  <c r="B2890" i="32"/>
  <c r="J2890" i="32"/>
  <c r="F2890" i="32"/>
  <c r="E2886" i="32"/>
  <c r="I2886" i="32"/>
  <c r="D2886" i="32"/>
  <c r="H2886" i="32"/>
  <c r="L2886" i="32"/>
  <c r="G2886" i="32"/>
  <c r="C2886" i="32"/>
  <c r="K2886" i="32"/>
  <c r="J2886" i="32"/>
  <c r="F2886" i="32"/>
  <c r="B2886" i="32"/>
  <c r="E2882" i="32"/>
  <c r="I2882" i="32"/>
  <c r="D2882" i="32"/>
  <c r="H2882" i="32"/>
  <c r="L2882" i="32"/>
  <c r="C2882" i="32"/>
  <c r="K2882" i="32"/>
  <c r="G2882" i="32"/>
  <c r="F2882" i="32"/>
  <c r="J2882" i="32"/>
  <c r="B2882" i="32"/>
  <c r="E2878" i="32"/>
  <c r="I2878" i="32"/>
  <c r="D2878" i="32"/>
  <c r="H2878" i="32"/>
  <c r="L2878" i="32"/>
  <c r="G2878" i="32"/>
  <c r="C2878" i="32"/>
  <c r="K2878" i="32"/>
  <c r="B2878" i="32"/>
  <c r="F2878" i="32"/>
  <c r="J2878" i="32"/>
  <c r="E2874" i="32"/>
  <c r="I2874" i="32"/>
  <c r="D2874" i="32"/>
  <c r="H2874" i="32"/>
  <c r="L2874" i="32"/>
  <c r="C2874" i="32"/>
  <c r="K2874" i="32"/>
  <c r="G2874" i="32"/>
  <c r="B2874" i="32"/>
  <c r="J2874" i="32"/>
  <c r="F2874" i="32"/>
  <c r="E2870" i="32"/>
  <c r="I2870" i="32"/>
  <c r="D2870" i="32"/>
  <c r="H2870" i="32"/>
  <c r="L2870" i="32"/>
  <c r="G2870" i="32"/>
  <c r="C2870" i="32"/>
  <c r="K2870" i="32"/>
  <c r="J2870" i="32"/>
  <c r="F2870" i="32"/>
  <c r="B2870" i="32"/>
  <c r="E2866" i="32"/>
  <c r="I2866" i="32"/>
  <c r="D2866" i="32"/>
  <c r="H2866" i="32"/>
  <c r="L2866" i="32"/>
  <c r="C2866" i="32"/>
  <c r="K2866" i="32"/>
  <c r="G2866" i="32"/>
  <c r="F2866" i="32"/>
  <c r="J2866" i="32"/>
  <c r="B2866" i="32"/>
  <c r="E2862" i="32"/>
  <c r="I2862" i="32"/>
  <c r="D2862" i="32"/>
  <c r="H2862" i="32"/>
  <c r="L2862" i="32"/>
  <c r="G2862" i="32"/>
  <c r="C2862" i="32"/>
  <c r="K2862" i="32"/>
  <c r="B2862" i="32"/>
  <c r="F2862" i="32"/>
  <c r="J2862" i="32"/>
  <c r="E2858" i="32"/>
  <c r="I2858" i="32"/>
  <c r="D2858" i="32"/>
  <c r="H2858" i="32"/>
  <c r="L2858" i="32"/>
  <c r="C2858" i="32"/>
  <c r="K2858" i="32"/>
  <c r="G2858" i="32"/>
  <c r="B2858" i="32"/>
  <c r="J2858" i="32"/>
  <c r="F2858" i="32"/>
  <c r="E2854" i="32"/>
  <c r="I2854" i="32"/>
  <c r="D2854" i="32"/>
  <c r="H2854" i="32"/>
  <c r="L2854" i="32"/>
  <c r="G2854" i="32"/>
  <c r="C2854" i="32"/>
  <c r="K2854" i="32"/>
  <c r="J2854" i="32"/>
  <c r="F2854" i="32"/>
  <c r="B2854" i="32"/>
  <c r="E2850" i="32"/>
  <c r="I2850" i="32"/>
  <c r="D2850" i="32"/>
  <c r="H2850" i="32"/>
  <c r="L2850" i="32"/>
  <c r="C2850" i="32"/>
  <c r="K2850" i="32"/>
  <c r="G2850" i="32"/>
  <c r="F2850" i="32"/>
  <c r="J2850" i="32"/>
  <c r="B2850" i="32"/>
  <c r="E2846" i="32"/>
  <c r="I2846" i="32"/>
  <c r="D2846" i="32"/>
  <c r="H2846" i="32"/>
  <c r="L2846" i="32"/>
  <c r="G2846" i="32"/>
  <c r="C2846" i="32"/>
  <c r="K2846" i="32"/>
  <c r="B2846" i="32"/>
  <c r="F2846" i="32"/>
  <c r="J2846" i="32"/>
  <c r="E2842" i="32"/>
  <c r="I2842" i="32"/>
  <c r="D2842" i="32"/>
  <c r="H2842" i="32"/>
  <c r="L2842" i="32"/>
  <c r="C2842" i="32"/>
  <c r="K2842" i="32"/>
  <c r="G2842" i="32"/>
  <c r="B2842" i="32"/>
  <c r="J2842" i="32"/>
  <c r="F2842" i="32"/>
  <c r="E2838" i="32"/>
  <c r="I2838" i="32"/>
  <c r="D2838" i="32"/>
  <c r="H2838" i="32"/>
  <c r="L2838" i="32"/>
  <c r="G2838" i="32"/>
  <c r="C2838" i="32"/>
  <c r="K2838" i="32"/>
  <c r="J2838" i="32"/>
  <c r="F2838" i="32"/>
  <c r="B2838" i="32"/>
  <c r="E2834" i="32"/>
  <c r="I2834" i="32"/>
  <c r="D2834" i="32"/>
  <c r="H2834" i="32"/>
  <c r="L2834" i="32"/>
  <c r="C2834" i="32"/>
  <c r="K2834" i="32"/>
  <c r="G2834" i="32"/>
  <c r="F2834" i="32"/>
  <c r="J2834" i="32"/>
  <c r="B2834" i="32"/>
  <c r="E2830" i="32"/>
  <c r="I2830" i="32"/>
  <c r="D2830" i="32"/>
  <c r="H2830" i="32"/>
  <c r="L2830" i="32"/>
  <c r="G2830" i="32"/>
  <c r="C2830" i="32"/>
  <c r="K2830" i="32"/>
  <c r="B2830" i="32"/>
  <c r="F2830" i="32"/>
  <c r="J2830" i="32"/>
  <c r="E2826" i="32"/>
  <c r="I2826" i="32"/>
  <c r="D2826" i="32"/>
  <c r="H2826" i="32"/>
  <c r="L2826" i="32"/>
  <c r="C2826" i="32"/>
  <c r="K2826" i="32"/>
  <c r="G2826" i="32"/>
  <c r="B2826" i="32"/>
  <c r="J2826" i="32"/>
  <c r="F2826" i="32"/>
  <c r="E2822" i="32"/>
  <c r="I2822" i="32"/>
  <c r="D2822" i="32"/>
  <c r="H2822" i="32"/>
  <c r="L2822" i="32"/>
  <c r="G2822" i="32"/>
  <c r="C2822" i="32"/>
  <c r="K2822" i="32"/>
  <c r="J2822" i="32"/>
  <c r="F2822" i="32"/>
  <c r="B2822" i="32"/>
  <c r="E2818" i="32"/>
  <c r="I2818" i="32"/>
  <c r="D2818" i="32"/>
  <c r="H2818" i="32"/>
  <c r="L2818" i="32"/>
  <c r="C2818" i="32"/>
  <c r="K2818" i="32"/>
  <c r="G2818" i="32"/>
  <c r="F2818" i="32"/>
  <c r="J2818" i="32"/>
  <c r="B2818" i="32"/>
  <c r="E2814" i="32"/>
  <c r="I2814" i="32"/>
  <c r="D2814" i="32"/>
  <c r="H2814" i="32"/>
  <c r="L2814" i="32"/>
  <c r="G2814" i="32"/>
  <c r="C2814" i="32"/>
  <c r="K2814" i="32"/>
  <c r="B2814" i="32"/>
  <c r="F2814" i="32"/>
  <c r="J2814" i="32"/>
  <c r="E2810" i="32"/>
  <c r="I2810" i="32"/>
  <c r="D2810" i="32"/>
  <c r="H2810" i="32"/>
  <c r="L2810" i="32"/>
  <c r="C2810" i="32"/>
  <c r="K2810" i="32"/>
  <c r="G2810" i="32"/>
  <c r="B2810" i="32"/>
  <c r="J2810" i="32"/>
  <c r="F2810" i="32"/>
  <c r="E2806" i="32"/>
  <c r="I2806" i="32"/>
  <c r="D2806" i="32"/>
  <c r="H2806" i="32"/>
  <c r="L2806" i="32"/>
  <c r="G2806" i="32"/>
  <c r="C2806" i="32"/>
  <c r="K2806" i="32"/>
  <c r="J2806" i="32"/>
  <c r="F2806" i="32"/>
  <c r="B2806" i="32"/>
  <c r="E2802" i="32"/>
  <c r="I2802" i="32"/>
  <c r="D2802" i="32"/>
  <c r="H2802" i="32"/>
  <c r="L2802" i="32"/>
  <c r="C2802" i="32"/>
  <c r="K2802" i="32"/>
  <c r="G2802" i="32"/>
  <c r="F2802" i="32"/>
  <c r="J2802" i="32"/>
  <c r="B2802" i="32"/>
  <c r="E2798" i="32"/>
  <c r="I2798" i="32"/>
  <c r="D2798" i="32"/>
  <c r="H2798" i="32"/>
  <c r="L2798" i="32"/>
  <c r="G2798" i="32"/>
  <c r="C2798" i="32"/>
  <c r="K2798" i="32"/>
  <c r="B2798" i="32"/>
  <c r="F2798" i="32"/>
  <c r="E2794" i="32"/>
  <c r="I2794" i="32"/>
  <c r="D2794" i="32"/>
  <c r="H2794" i="32"/>
  <c r="L2794" i="32"/>
  <c r="C2794" i="32"/>
  <c r="K2794" i="32"/>
  <c r="G2794" i="32"/>
  <c r="B2794" i="32"/>
  <c r="J2794" i="32"/>
  <c r="F2794" i="32"/>
  <c r="E2790" i="32"/>
  <c r="I2790" i="32"/>
  <c r="D2790" i="32"/>
  <c r="H2790" i="32"/>
  <c r="L2790" i="32"/>
  <c r="G2790" i="32"/>
  <c r="C2790" i="32"/>
  <c r="K2790" i="32"/>
  <c r="F2790" i="32"/>
  <c r="B2790" i="32"/>
  <c r="J2790" i="32"/>
  <c r="E2786" i="32"/>
  <c r="I2786" i="32"/>
  <c r="D2786" i="32"/>
  <c r="H2786" i="32"/>
  <c r="L2786" i="32"/>
  <c r="C2786" i="32"/>
  <c r="K2786" i="32"/>
  <c r="G2786" i="32"/>
  <c r="J2786" i="32"/>
  <c r="B2786" i="32"/>
  <c r="F2786" i="32"/>
  <c r="E2782" i="32"/>
  <c r="I2782" i="32"/>
  <c r="D2782" i="32"/>
  <c r="H2782" i="32"/>
  <c r="L2782" i="32"/>
  <c r="G2782" i="32"/>
  <c r="C2782" i="32"/>
  <c r="K2782" i="32"/>
  <c r="F2782" i="32"/>
  <c r="B2782" i="32"/>
  <c r="J2782" i="32"/>
  <c r="E2778" i="32"/>
  <c r="I2778" i="32"/>
  <c r="D2778" i="32"/>
  <c r="H2778" i="32"/>
  <c r="L2778" i="32"/>
  <c r="C2778" i="32"/>
  <c r="K2778" i="32"/>
  <c r="G2778" i="32"/>
  <c r="B2778" i="32"/>
  <c r="J2778" i="32"/>
  <c r="F2778" i="32"/>
  <c r="E2774" i="32"/>
  <c r="I2774" i="32"/>
  <c r="D2774" i="32"/>
  <c r="H2774" i="32"/>
  <c r="L2774" i="32"/>
  <c r="G2774" i="32"/>
  <c r="C2774" i="32"/>
  <c r="K2774" i="32"/>
  <c r="F2774" i="32"/>
  <c r="B2774" i="32"/>
  <c r="J2774" i="32"/>
  <c r="E2770" i="32"/>
  <c r="I2770" i="32"/>
  <c r="D2770" i="32"/>
  <c r="H2770" i="32"/>
  <c r="L2770" i="32"/>
  <c r="C2770" i="32"/>
  <c r="K2770" i="32"/>
  <c r="G2770" i="32"/>
  <c r="J2770" i="32"/>
  <c r="B2770" i="32"/>
  <c r="F2770" i="32"/>
  <c r="E2766" i="32"/>
  <c r="I2766" i="32"/>
  <c r="D2766" i="32"/>
  <c r="H2766" i="32"/>
  <c r="L2766" i="32"/>
  <c r="G2766" i="32"/>
  <c r="C2766" i="32"/>
  <c r="K2766" i="32"/>
  <c r="F2766" i="32"/>
  <c r="J2766" i="32"/>
  <c r="B2766" i="32"/>
  <c r="E2762" i="32"/>
  <c r="I2762" i="32"/>
  <c r="D2762" i="32"/>
  <c r="H2762" i="32"/>
  <c r="L2762" i="32"/>
  <c r="C2762" i="32"/>
  <c r="K2762" i="32"/>
  <c r="G2762" i="32"/>
  <c r="B2762" i="32"/>
  <c r="J2762" i="32"/>
  <c r="F2762" i="32"/>
  <c r="E2758" i="32"/>
  <c r="I2758" i="32"/>
  <c r="D2758" i="32"/>
  <c r="H2758" i="32"/>
  <c r="L2758" i="32"/>
  <c r="G2758" i="32"/>
  <c r="C2758" i="32"/>
  <c r="K2758" i="32"/>
  <c r="F2758" i="32"/>
  <c r="J2758" i="32"/>
  <c r="B2758" i="32"/>
  <c r="E2754" i="32"/>
  <c r="I2754" i="32"/>
  <c r="D2754" i="32"/>
  <c r="H2754" i="32"/>
  <c r="L2754" i="32"/>
  <c r="C2754" i="32"/>
  <c r="K2754" i="32"/>
  <c r="G2754" i="32"/>
  <c r="J2754" i="32"/>
  <c r="B2754" i="32"/>
  <c r="F2754" i="32"/>
  <c r="E2750" i="32"/>
  <c r="I2750" i="32"/>
  <c r="D2750" i="32"/>
  <c r="H2750" i="32"/>
  <c r="L2750" i="32"/>
  <c r="G2750" i="32"/>
  <c r="J2750" i="32"/>
  <c r="C2750" i="32"/>
  <c r="F2750" i="32"/>
  <c r="B2750" i="32"/>
  <c r="K2750" i="32"/>
  <c r="E2746" i="32"/>
  <c r="I2746" i="32"/>
  <c r="D2746" i="32"/>
  <c r="H2746" i="32"/>
  <c r="L2746" i="32"/>
  <c r="C2746" i="32"/>
  <c r="K2746" i="32"/>
  <c r="J2746" i="32"/>
  <c r="F2746" i="32"/>
  <c r="G2746" i="32"/>
  <c r="B2746" i="32"/>
  <c r="E2742" i="32"/>
  <c r="I2742" i="32"/>
  <c r="D2742" i="32"/>
  <c r="H2742" i="32"/>
  <c r="L2742" i="32"/>
  <c r="G2742" i="32"/>
  <c r="B2742" i="32"/>
  <c r="K2742" i="32"/>
  <c r="F2742" i="32"/>
  <c r="J2742" i="32"/>
  <c r="C2742" i="32"/>
  <c r="E2738" i="32"/>
  <c r="I2738" i="32"/>
  <c r="D2738" i="32"/>
  <c r="H2738" i="32"/>
  <c r="L2738" i="32"/>
  <c r="C2738" i="32"/>
  <c r="K2738" i="32"/>
  <c r="B2738" i="32"/>
  <c r="G2738" i="32"/>
  <c r="J2738" i="32"/>
  <c r="F2738" i="32"/>
  <c r="E2734" i="32"/>
  <c r="I2734" i="32"/>
  <c r="D2734" i="32"/>
  <c r="H2734" i="32"/>
  <c r="L2734" i="32"/>
  <c r="G2734" i="32"/>
  <c r="C2734" i="32"/>
  <c r="J2734" i="32"/>
  <c r="B2734" i="32"/>
  <c r="K2734" i="32"/>
  <c r="F2734" i="32"/>
  <c r="E2730" i="32"/>
  <c r="I2730" i="32"/>
  <c r="D2730" i="32"/>
  <c r="H2730" i="32"/>
  <c r="L2730" i="32"/>
  <c r="C2730" i="32"/>
  <c r="K2730" i="32"/>
  <c r="F2730" i="32"/>
  <c r="J2730" i="32"/>
  <c r="B2730" i="32"/>
  <c r="G2730" i="32"/>
  <c r="E2726" i="32"/>
  <c r="I2726" i="32"/>
  <c r="D2726" i="32"/>
  <c r="H2726" i="32"/>
  <c r="L2726" i="32"/>
  <c r="G2726" i="32"/>
  <c r="F2726" i="32"/>
  <c r="B2726" i="32"/>
  <c r="K2726" i="32"/>
  <c r="C2726" i="32"/>
  <c r="J2726" i="32"/>
  <c r="E2722" i="32"/>
  <c r="I2722" i="32"/>
  <c r="D2722" i="32"/>
  <c r="H2722" i="32"/>
  <c r="L2722" i="32"/>
  <c r="C2722" i="32"/>
  <c r="K2722" i="32"/>
  <c r="G2722" i="32"/>
  <c r="B2722" i="32"/>
  <c r="F2722" i="32"/>
  <c r="J2722" i="32"/>
  <c r="E2718" i="32"/>
  <c r="I2718" i="32"/>
  <c r="D2718" i="32"/>
  <c r="H2718" i="32"/>
  <c r="L2718" i="32"/>
  <c r="G2718" i="32"/>
  <c r="J2718" i="32"/>
  <c r="C2718" i="32"/>
  <c r="B2718" i="32"/>
  <c r="F2718" i="32"/>
  <c r="K2718" i="32"/>
  <c r="E2714" i="32"/>
  <c r="I2714" i="32"/>
  <c r="D2714" i="32"/>
  <c r="H2714" i="32"/>
  <c r="L2714" i="32"/>
  <c r="C2714" i="32"/>
  <c r="K2714" i="32"/>
  <c r="J2714" i="32"/>
  <c r="F2714" i="32"/>
  <c r="B2714" i="32"/>
  <c r="G2714" i="32"/>
  <c r="E2710" i="32"/>
  <c r="I2710" i="32"/>
  <c r="D2710" i="32"/>
  <c r="H2710" i="32"/>
  <c r="L2710" i="32"/>
  <c r="G2710" i="32"/>
  <c r="B2710" i="32"/>
  <c r="K2710" i="32"/>
  <c r="F2710" i="32"/>
  <c r="C2710" i="32"/>
  <c r="J2710" i="32"/>
  <c r="E2706" i="32"/>
  <c r="I2706" i="32"/>
  <c r="D2706" i="32"/>
  <c r="H2706" i="32"/>
  <c r="L2706" i="32"/>
  <c r="C2706" i="32"/>
  <c r="K2706" i="32"/>
  <c r="B2706" i="32"/>
  <c r="G2706" i="32"/>
  <c r="F2706" i="32"/>
  <c r="J2706" i="32"/>
  <c r="E2702" i="32"/>
  <c r="I2702" i="32"/>
  <c r="D2702" i="32"/>
  <c r="H2702" i="32"/>
  <c r="L2702" i="32"/>
  <c r="F2702" i="32"/>
  <c r="C2702" i="32"/>
  <c r="K2702" i="32"/>
  <c r="G2702" i="32"/>
  <c r="J2702" i="32"/>
  <c r="B2702" i="32"/>
  <c r="E2698" i="32"/>
  <c r="I2698" i="32"/>
  <c r="D2698" i="32"/>
  <c r="H2698" i="32"/>
  <c r="L2698" i="32"/>
  <c r="B2698" i="32"/>
  <c r="J2698" i="32"/>
  <c r="G2698" i="32"/>
  <c r="C2698" i="32"/>
  <c r="K2698" i="32"/>
  <c r="F2698" i="32"/>
  <c r="E2694" i="32"/>
  <c r="I2694" i="32"/>
  <c r="D2694" i="32"/>
  <c r="H2694" i="32"/>
  <c r="L2694" i="32"/>
  <c r="F2694" i="32"/>
  <c r="C2694" i="32"/>
  <c r="K2694" i="32"/>
  <c r="J2694" i="32"/>
  <c r="B2694" i="32"/>
  <c r="G2694" i="32"/>
  <c r="E2690" i="32"/>
  <c r="I2690" i="32"/>
  <c r="D2690" i="32"/>
  <c r="H2690" i="32"/>
  <c r="L2690" i="32"/>
  <c r="B2690" i="32"/>
  <c r="J2690" i="32"/>
  <c r="G2690" i="32"/>
  <c r="K2690" i="32"/>
  <c r="C2690" i="32"/>
  <c r="F2690" i="32"/>
  <c r="E2686" i="32"/>
  <c r="I2686" i="32"/>
  <c r="D2686" i="32"/>
  <c r="H2686" i="32"/>
  <c r="L2686" i="32"/>
  <c r="F2686" i="32"/>
  <c r="C2686" i="32"/>
  <c r="K2686" i="32"/>
  <c r="G2686" i="32"/>
  <c r="B2686" i="32"/>
  <c r="J2686" i="32"/>
  <c r="E2682" i="32"/>
  <c r="I2682" i="32"/>
  <c r="D2682" i="32"/>
  <c r="H2682" i="32"/>
  <c r="L2682" i="32"/>
  <c r="B2682" i="32"/>
  <c r="J2682" i="32"/>
  <c r="G2682" i="32"/>
  <c r="C2682" i="32"/>
  <c r="F2682" i="32"/>
  <c r="K2682" i="32"/>
  <c r="E2678" i="32"/>
  <c r="I2678" i="32"/>
  <c r="D2678" i="32"/>
  <c r="H2678" i="32"/>
  <c r="L2678" i="32"/>
  <c r="F2678" i="32"/>
  <c r="C2678" i="32"/>
  <c r="K2678" i="32"/>
  <c r="G2678" i="32"/>
  <c r="J2678" i="32"/>
  <c r="B2678" i="32"/>
  <c r="E2674" i="32"/>
  <c r="I2674" i="32"/>
  <c r="D2674" i="32"/>
  <c r="H2674" i="32"/>
  <c r="L2674" i="32"/>
  <c r="B2674" i="32"/>
  <c r="J2674" i="32"/>
  <c r="G2674" i="32"/>
  <c r="K2674" i="32"/>
  <c r="F2674" i="32"/>
  <c r="C2674" i="32"/>
  <c r="E2670" i="32"/>
  <c r="I2670" i="32"/>
  <c r="D2670" i="32"/>
  <c r="H2670" i="32"/>
  <c r="L2670" i="32"/>
  <c r="F2670" i="32"/>
  <c r="C2670" i="32"/>
  <c r="K2670" i="32"/>
  <c r="G2670" i="32"/>
  <c r="J2670" i="32"/>
  <c r="B2670" i="32"/>
  <c r="E2666" i="32"/>
  <c r="I2666" i="32"/>
  <c r="D2666" i="32"/>
  <c r="H2666" i="32"/>
  <c r="L2666" i="32"/>
  <c r="B2666" i="32"/>
  <c r="J2666" i="32"/>
  <c r="G2666" i="32"/>
  <c r="C2666" i="32"/>
  <c r="K2666" i="32"/>
  <c r="F2666" i="32"/>
  <c r="E2662" i="32"/>
  <c r="I2662" i="32"/>
  <c r="D2662" i="32"/>
  <c r="H2662" i="32"/>
  <c r="L2662" i="32"/>
  <c r="F2662" i="32"/>
  <c r="C2662" i="32"/>
  <c r="K2662" i="32"/>
  <c r="B2662" i="32"/>
  <c r="J2662" i="32"/>
  <c r="G2662" i="32"/>
  <c r="E2658" i="32"/>
  <c r="I2658" i="32"/>
  <c r="D2658" i="32"/>
  <c r="H2658" i="32"/>
  <c r="L2658" i="32"/>
  <c r="B2658" i="32"/>
  <c r="J2658" i="32"/>
  <c r="G2658" i="32"/>
  <c r="K2658" i="32"/>
  <c r="C2658" i="32"/>
  <c r="F2658" i="32"/>
  <c r="E2654" i="32"/>
  <c r="I2654" i="32"/>
  <c r="D2654" i="32"/>
  <c r="H2654" i="32"/>
  <c r="L2654" i="32"/>
  <c r="F2654" i="32"/>
  <c r="C2654" i="32"/>
  <c r="K2654" i="32"/>
  <c r="G2654" i="32"/>
  <c r="B2654" i="32"/>
  <c r="J2654" i="32"/>
  <c r="E2650" i="32"/>
  <c r="I2650" i="32"/>
  <c r="D2650" i="32"/>
  <c r="H2650" i="32"/>
  <c r="L2650" i="32"/>
  <c r="B2650" i="32"/>
  <c r="J2650" i="32"/>
  <c r="G2650" i="32"/>
  <c r="C2650" i="32"/>
  <c r="F2650" i="32"/>
  <c r="E2646" i="32"/>
  <c r="I2646" i="32"/>
  <c r="D2646" i="32"/>
  <c r="H2646" i="32"/>
  <c r="L2646" i="32"/>
  <c r="F2646" i="32"/>
  <c r="C2646" i="32"/>
  <c r="K2646" i="32"/>
  <c r="G2646" i="32"/>
  <c r="B2646" i="32"/>
  <c r="J2646" i="32"/>
  <c r="E2642" i="32"/>
  <c r="I2642" i="32"/>
  <c r="D2642" i="32"/>
  <c r="H2642" i="32"/>
  <c r="L2642" i="32"/>
  <c r="B2642" i="32"/>
  <c r="J2642" i="32"/>
  <c r="G2642" i="32"/>
  <c r="K2642" i="32"/>
  <c r="F2642" i="32"/>
  <c r="C2642" i="32"/>
  <c r="E2638" i="32"/>
  <c r="I2638" i="32"/>
  <c r="D2638" i="32"/>
  <c r="H2638" i="32"/>
  <c r="L2638" i="32"/>
  <c r="F2638" i="32"/>
  <c r="C2638" i="32"/>
  <c r="K2638" i="32"/>
  <c r="G2638" i="32"/>
  <c r="J2638" i="32"/>
  <c r="B2638" i="32"/>
  <c r="E2634" i="32"/>
  <c r="I2634" i="32"/>
  <c r="D2634" i="32"/>
  <c r="H2634" i="32"/>
  <c r="L2634" i="32"/>
  <c r="B2634" i="32"/>
  <c r="J2634" i="32"/>
  <c r="G2634" i="32"/>
  <c r="C2634" i="32"/>
  <c r="K2634" i="32"/>
  <c r="F2634" i="32"/>
  <c r="E2630" i="32"/>
  <c r="I2630" i="32"/>
  <c r="D2630" i="32"/>
  <c r="H2630" i="32"/>
  <c r="L2630" i="32"/>
  <c r="F2630" i="32"/>
  <c r="C2630" i="32"/>
  <c r="K2630" i="32"/>
  <c r="J2630" i="32"/>
  <c r="B2630" i="32"/>
  <c r="G2630" i="32"/>
  <c r="E2626" i="32"/>
  <c r="I2626" i="32"/>
  <c r="D2626" i="32"/>
  <c r="H2626" i="32"/>
  <c r="L2626" i="32"/>
  <c r="B2626" i="32"/>
  <c r="J2626" i="32"/>
  <c r="G2626" i="32"/>
  <c r="K2626" i="32"/>
  <c r="C2626" i="32"/>
  <c r="F2626" i="32"/>
  <c r="E2622" i="32"/>
  <c r="I2622" i="32"/>
  <c r="D2622" i="32"/>
  <c r="H2622" i="32"/>
  <c r="L2622" i="32"/>
  <c r="F2622" i="32"/>
  <c r="C2622" i="32"/>
  <c r="K2622" i="32"/>
  <c r="G2622" i="32"/>
  <c r="B2622" i="32"/>
  <c r="J2622" i="32"/>
  <c r="E2618" i="32"/>
  <c r="I2618" i="32"/>
  <c r="D2618" i="32"/>
  <c r="H2618" i="32"/>
  <c r="L2618" i="32"/>
  <c r="B2618" i="32"/>
  <c r="J2618" i="32"/>
  <c r="G2618" i="32"/>
  <c r="C2618" i="32"/>
  <c r="F2618" i="32"/>
  <c r="K2618" i="32"/>
  <c r="E2614" i="32"/>
  <c r="I2614" i="32"/>
  <c r="D2614" i="32"/>
  <c r="H2614" i="32"/>
  <c r="L2614" i="32"/>
  <c r="F2614" i="32"/>
  <c r="C2614" i="32"/>
  <c r="K2614" i="32"/>
  <c r="G2614" i="32"/>
  <c r="B2614" i="32"/>
  <c r="J2614" i="32"/>
  <c r="E2610" i="32"/>
  <c r="I2610" i="32"/>
  <c r="D2610" i="32"/>
  <c r="H2610" i="32"/>
  <c r="L2610" i="32"/>
  <c r="B2610" i="32"/>
  <c r="J2610" i="32"/>
  <c r="G2610" i="32"/>
  <c r="K2610" i="32"/>
  <c r="F2610" i="32"/>
  <c r="C2610" i="32"/>
  <c r="E2606" i="32"/>
  <c r="I2606" i="32"/>
  <c r="D2606" i="32"/>
  <c r="H2606" i="32"/>
  <c r="L2606" i="32"/>
  <c r="F2606" i="32"/>
  <c r="C2606" i="32"/>
  <c r="K2606" i="32"/>
  <c r="G2606" i="32"/>
  <c r="J2606" i="32"/>
  <c r="B2606" i="32"/>
  <c r="E2602" i="32"/>
  <c r="I2602" i="32"/>
  <c r="D2602" i="32"/>
  <c r="H2602" i="32"/>
  <c r="L2602" i="32"/>
  <c r="B2602" i="32"/>
  <c r="J2602" i="32"/>
  <c r="G2602" i="32"/>
  <c r="C2602" i="32"/>
  <c r="K2602" i="32"/>
  <c r="F2602" i="32"/>
  <c r="E2598" i="32"/>
  <c r="I2598" i="32"/>
  <c r="D2598" i="32"/>
  <c r="H2598" i="32"/>
  <c r="L2598" i="32"/>
  <c r="F2598" i="32"/>
  <c r="C2598" i="32"/>
  <c r="K2598" i="32"/>
  <c r="B2598" i="32"/>
  <c r="J2598" i="32"/>
  <c r="G2598" i="32"/>
  <c r="E2594" i="32"/>
  <c r="I2594" i="32"/>
  <c r="D2594" i="32"/>
  <c r="H2594" i="32"/>
  <c r="L2594" i="32"/>
  <c r="B2594" i="32"/>
  <c r="J2594" i="32"/>
  <c r="G2594" i="32"/>
  <c r="K2594" i="32"/>
  <c r="C2594" i="32"/>
  <c r="F2594" i="32"/>
  <c r="E2590" i="32"/>
  <c r="I2590" i="32"/>
  <c r="D2590" i="32"/>
  <c r="H2590" i="32"/>
  <c r="L2590" i="32"/>
  <c r="F2590" i="32"/>
  <c r="C2590" i="32"/>
  <c r="K2590" i="32"/>
  <c r="G2590" i="32"/>
  <c r="B2590" i="32"/>
  <c r="J2590" i="32"/>
  <c r="E2586" i="32"/>
  <c r="I2586" i="32"/>
  <c r="D2586" i="32"/>
  <c r="H2586" i="32"/>
  <c r="L2586" i="32"/>
  <c r="B2586" i="32"/>
  <c r="J2586" i="32"/>
  <c r="G2586" i="32"/>
  <c r="C2586" i="32"/>
  <c r="F2586" i="32"/>
  <c r="K2586" i="32"/>
  <c r="E2582" i="32"/>
  <c r="I2582" i="32"/>
  <c r="D2582" i="32"/>
  <c r="H2582" i="32"/>
  <c r="L2582" i="32"/>
  <c r="F2582" i="32"/>
  <c r="C2582" i="32"/>
  <c r="K2582" i="32"/>
  <c r="G2582" i="32"/>
  <c r="J2582" i="32"/>
  <c r="B2582" i="32"/>
  <c r="E2578" i="32"/>
  <c r="I2578" i="32"/>
  <c r="D2578" i="32"/>
  <c r="H2578" i="32"/>
  <c r="L2578" i="32"/>
  <c r="B2578" i="32"/>
  <c r="J2578" i="32"/>
  <c r="G2578" i="32"/>
  <c r="K2578" i="32"/>
  <c r="F2578" i="32"/>
  <c r="C2578" i="32"/>
  <c r="E2574" i="32"/>
  <c r="I2574" i="32"/>
  <c r="D2574" i="32"/>
  <c r="H2574" i="32"/>
  <c r="L2574" i="32"/>
  <c r="F2574" i="32"/>
  <c r="C2574" i="32"/>
  <c r="K2574" i="32"/>
  <c r="G2574" i="32"/>
  <c r="J2574" i="32"/>
  <c r="B2574" i="32"/>
  <c r="E2570" i="32"/>
  <c r="I2570" i="32"/>
  <c r="D2570" i="32"/>
  <c r="H2570" i="32"/>
  <c r="L2570" i="32"/>
  <c r="B2570" i="32"/>
  <c r="J2570" i="32"/>
  <c r="G2570" i="32"/>
  <c r="C2570" i="32"/>
  <c r="K2570" i="32"/>
  <c r="F2570" i="32"/>
  <c r="E2566" i="32"/>
  <c r="I2566" i="32"/>
  <c r="D2566" i="32"/>
  <c r="H2566" i="32"/>
  <c r="L2566" i="32"/>
  <c r="F2566" i="32"/>
  <c r="C2566" i="32"/>
  <c r="K2566" i="32"/>
  <c r="J2566" i="32"/>
  <c r="B2566" i="32"/>
  <c r="G2566" i="32"/>
  <c r="E2562" i="32"/>
  <c r="I2562" i="32"/>
  <c r="D2562" i="32"/>
  <c r="H2562" i="32"/>
  <c r="L2562" i="32"/>
  <c r="B2562" i="32"/>
  <c r="J2562" i="32"/>
  <c r="G2562" i="32"/>
  <c r="K2562" i="32"/>
  <c r="C2562" i="32"/>
  <c r="F2562" i="32"/>
  <c r="E2558" i="32"/>
  <c r="I2558" i="32"/>
  <c r="D2558" i="32"/>
  <c r="H2558" i="32"/>
  <c r="L2558" i="32"/>
  <c r="F2558" i="32"/>
  <c r="C2558" i="32"/>
  <c r="K2558" i="32"/>
  <c r="G2558" i="32"/>
  <c r="B2558" i="32"/>
  <c r="J2558" i="32"/>
  <c r="E2554" i="32"/>
  <c r="I2554" i="32"/>
  <c r="D2554" i="32"/>
  <c r="H2554" i="32"/>
  <c r="L2554" i="32"/>
  <c r="B2554" i="32"/>
  <c r="J2554" i="32"/>
  <c r="G2554" i="32"/>
  <c r="C2554" i="32"/>
  <c r="F2554" i="32"/>
  <c r="K2554" i="32"/>
  <c r="E2550" i="32"/>
  <c r="I2550" i="32"/>
  <c r="D2550" i="32"/>
  <c r="H2550" i="32"/>
  <c r="L2550" i="32"/>
  <c r="F2550" i="32"/>
  <c r="C2550" i="32"/>
  <c r="K2550" i="32"/>
  <c r="G2550" i="32"/>
  <c r="J2550" i="32"/>
  <c r="B2550" i="32"/>
  <c r="E2546" i="32"/>
  <c r="I2546" i="32"/>
  <c r="D2546" i="32"/>
  <c r="H2546" i="32"/>
  <c r="L2546" i="32"/>
  <c r="B2546" i="32"/>
  <c r="J2546" i="32"/>
  <c r="G2546" i="32"/>
  <c r="K2546" i="32"/>
  <c r="F2546" i="32"/>
  <c r="C2546" i="32"/>
  <c r="E2542" i="32"/>
  <c r="I2542" i="32"/>
  <c r="D2542" i="32"/>
  <c r="H2542" i="32"/>
  <c r="L2542" i="32"/>
  <c r="F2542" i="32"/>
  <c r="C2542" i="32"/>
  <c r="K2542" i="32"/>
  <c r="G2542" i="32"/>
  <c r="J2542" i="32"/>
  <c r="B2542" i="32"/>
  <c r="E2538" i="32"/>
  <c r="I2538" i="32"/>
  <c r="D2538" i="32"/>
  <c r="H2538" i="32"/>
  <c r="L2538" i="32"/>
  <c r="B2538" i="32"/>
  <c r="J2538" i="32"/>
  <c r="G2538" i="32"/>
  <c r="C2538" i="32"/>
  <c r="K2538" i="32"/>
  <c r="F2538" i="32"/>
  <c r="E2534" i="32"/>
  <c r="I2534" i="32"/>
  <c r="D2534" i="32"/>
  <c r="H2534" i="32"/>
  <c r="L2534" i="32"/>
  <c r="F2534" i="32"/>
  <c r="C2534" i="32"/>
  <c r="K2534" i="32"/>
  <c r="B2534" i="32"/>
  <c r="J2534" i="32"/>
  <c r="G2534" i="32"/>
  <c r="E2530" i="32"/>
  <c r="I2530" i="32"/>
  <c r="D2530" i="32"/>
  <c r="H2530" i="32"/>
  <c r="L2530" i="32"/>
  <c r="B2530" i="32"/>
  <c r="J2530" i="32"/>
  <c r="G2530" i="32"/>
  <c r="K2530" i="32"/>
  <c r="C2530" i="32"/>
  <c r="F2530" i="32"/>
  <c r="E2526" i="32"/>
  <c r="I2526" i="32"/>
  <c r="D2526" i="32"/>
  <c r="H2526" i="32"/>
  <c r="L2526" i="32"/>
  <c r="F2526" i="32"/>
  <c r="C2526" i="32"/>
  <c r="K2526" i="32"/>
  <c r="G2526" i="32"/>
  <c r="B2526" i="32"/>
  <c r="J2526" i="32"/>
  <c r="E2522" i="32"/>
  <c r="I2522" i="32"/>
  <c r="D2522" i="32"/>
  <c r="H2522" i="32"/>
  <c r="L2522" i="32"/>
  <c r="B2522" i="32"/>
  <c r="J2522" i="32"/>
  <c r="G2522" i="32"/>
  <c r="C2522" i="32"/>
  <c r="F2522" i="32"/>
  <c r="K2522" i="32"/>
  <c r="E2518" i="32"/>
  <c r="I2518" i="32"/>
  <c r="D2518" i="32"/>
  <c r="H2518" i="32"/>
  <c r="L2518" i="32"/>
  <c r="F2518" i="32"/>
  <c r="C2518" i="32"/>
  <c r="K2518" i="32"/>
  <c r="G2518" i="32"/>
  <c r="B2518" i="32"/>
  <c r="J2518" i="32"/>
  <c r="E2514" i="32"/>
  <c r="I2514" i="32"/>
  <c r="D2514" i="32"/>
  <c r="H2514" i="32"/>
  <c r="L2514" i="32"/>
  <c r="B2514" i="32"/>
  <c r="J2514" i="32"/>
  <c r="G2514" i="32"/>
  <c r="K2514" i="32"/>
  <c r="F2514" i="32"/>
  <c r="C2514" i="32"/>
  <c r="E2510" i="32"/>
  <c r="I2510" i="32"/>
  <c r="D2510" i="32"/>
  <c r="H2510" i="32"/>
  <c r="L2510" i="32"/>
  <c r="F2510" i="32"/>
  <c r="C2510" i="32"/>
  <c r="K2510" i="32"/>
  <c r="G2510" i="32"/>
  <c r="J2510" i="32"/>
  <c r="B2510" i="32"/>
  <c r="E2506" i="32"/>
  <c r="I2506" i="32"/>
  <c r="D2506" i="32"/>
  <c r="H2506" i="32"/>
  <c r="L2506" i="32"/>
  <c r="B2506" i="32"/>
  <c r="J2506" i="32"/>
  <c r="G2506" i="32"/>
  <c r="C2506" i="32"/>
  <c r="K2506" i="32"/>
  <c r="F2506" i="32"/>
  <c r="E2502" i="32"/>
  <c r="I2502" i="32"/>
  <c r="D2502" i="32"/>
  <c r="H2502" i="32"/>
  <c r="L2502" i="32"/>
  <c r="F2502" i="32"/>
  <c r="C2502" i="32"/>
  <c r="K2502" i="32"/>
  <c r="J2502" i="32"/>
  <c r="B2502" i="32"/>
  <c r="G2502" i="32"/>
  <c r="E2498" i="32"/>
  <c r="I2498" i="32"/>
  <c r="D2498" i="32"/>
  <c r="H2498" i="32"/>
  <c r="L2498" i="32"/>
  <c r="B2498" i="32"/>
  <c r="J2498" i="32"/>
  <c r="G2498" i="32"/>
  <c r="K2498" i="32"/>
  <c r="C2498" i="32"/>
  <c r="F2498" i="32"/>
  <c r="E2494" i="32"/>
  <c r="I2494" i="32"/>
  <c r="D2494" i="32"/>
  <c r="H2494" i="32"/>
  <c r="L2494" i="32"/>
  <c r="F2494" i="32"/>
  <c r="C2494" i="32"/>
  <c r="K2494" i="32"/>
  <c r="G2494" i="32"/>
  <c r="B2494" i="32"/>
  <c r="J2494" i="32"/>
  <c r="E2490" i="32"/>
  <c r="I2490" i="32"/>
  <c r="D2490" i="32"/>
  <c r="H2490" i="32"/>
  <c r="L2490" i="32"/>
  <c r="B2490" i="32"/>
  <c r="J2490" i="32"/>
  <c r="G2490" i="32"/>
  <c r="C2490" i="32"/>
  <c r="F2490" i="32"/>
  <c r="K2490" i="32"/>
  <c r="E2486" i="32"/>
  <c r="I2486" i="32"/>
  <c r="D2486" i="32"/>
  <c r="H2486" i="32"/>
  <c r="L2486" i="32"/>
  <c r="F2486" i="32"/>
  <c r="C2486" i="32"/>
  <c r="K2486" i="32"/>
  <c r="G2486" i="32"/>
  <c r="B2486" i="32"/>
  <c r="J2486" i="32"/>
  <c r="E2482" i="32"/>
  <c r="I2482" i="32"/>
  <c r="D2482" i="32"/>
  <c r="H2482" i="32"/>
  <c r="L2482" i="32"/>
  <c r="B2482" i="32"/>
  <c r="J2482" i="32"/>
  <c r="G2482" i="32"/>
  <c r="K2482" i="32"/>
  <c r="F2482" i="32"/>
  <c r="C2482" i="32"/>
  <c r="E2478" i="32"/>
  <c r="I2478" i="32"/>
  <c r="D2478" i="32"/>
  <c r="H2478" i="32"/>
  <c r="L2478" i="32"/>
  <c r="F2478" i="32"/>
  <c r="C2478" i="32"/>
  <c r="K2478" i="32"/>
  <c r="G2478" i="32"/>
  <c r="J2478" i="32"/>
  <c r="B2478" i="32"/>
  <c r="E2474" i="32"/>
  <c r="I2474" i="32"/>
  <c r="D2474" i="32"/>
  <c r="H2474" i="32"/>
  <c r="L2474" i="32"/>
  <c r="B2474" i="32"/>
  <c r="J2474" i="32"/>
  <c r="G2474" i="32"/>
  <c r="C2474" i="32"/>
  <c r="K2474" i="32"/>
  <c r="F2474" i="32"/>
  <c r="E2470" i="32"/>
  <c r="I2470" i="32"/>
  <c r="D2470" i="32"/>
  <c r="H2470" i="32"/>
  <c r="L2470" i="32"/>
  <c r="F2470" i="32"/>
  <c r="C2470" i="32"/>
  <c r="K2470" i="32"/>
  <c r="B2470" i="32"/>
  <c r="J2470" i="32"/>
  <c r="G2470" i="32"/>
  <c r="E2466" i="32"/>
  <c r="I2466" i="32"/>
  <c r="D2466" i="32"/>
  <c r="H2466" i="32"/>
  <c r="L2466" i="32"/>
  <c r="B2466" i="32"/>
  <c r="J2466" i="32"/>
  <c r="G2466" i="32"/>
  <c r="K2466" i="32"/>
  <c r="C2466" i="32"/>
  <c r="F2466" i="32"/>
  <c r="E2462" i="32"/>
  <c r="I2462" i="32"/>
  <c r="D2462" i="32"/>
  <c r="H2462" i="32"/>
  <c r="L2462" i="32"/>
  <c r="F2462" i="32"/>
  <c r="C2462" i="32"/>
  <c r="K2462" i="32"/>
  <c r="G2462" i="32"/>
  <c r="B2462" i="32"/>
  <c r="J2462" i="32"/>
  <c r="E2458" i="32"/>
  <c r="I2458" i="32"/>
  <c r="D2458" i="32"/>
  <c r="H2458" i="32"/>
  <c r="L2458" i="32"/>
  <c r="B2458" i="32"/>
  <c r="J2458" i="32"/>
  <c r="G2458" i="32"/>
  <c r="C2458" i="32"/>
  <c r="F2458" i="32"/>
  <c r="K2458" i="32"/>
  <c r="E2454" i="32"/>
  <c r="I2454" i="32"/>
  <c r="D2454" i="32"/>
  <c r="H2454" i="32"/>
  <c r="L2454" i="32"/>
  <c r="F2454" i="32"/>
  <c r="C2454" i="32"/>
  <c r="K2454" i="32"/>
  <c r="G2454" i="32"/>
  <c r="J2454" i="32"/>
  <c r="B2454" i="32"/>
  <c r="E2450" i="32"/>
  <c r="I2450" i="32"/>
  <c r="D2450" i="32"/>
  <c r="H2450" i="32"/>
  <c r="L2450" i="32"/>
  <c r="B2450" i="32"/>
  <c r="J2450" i="32"/>
  <c r="G2450" i="32"/>
  <c r="K2450" i="32"/>
  <c r="F2450" i="32"/>
  <c r="C2450" i="32"/>
  <c r="E2446" i="32"/>
  <c r="I2446" i="32"/>
  <c r="D2446" i="32"/>
  <c r="H2446" i="32"/>
  <c r="L2446" i="32"/>
  <c r="F2446" i="32"/>
  <c r="C2446" i="32"/>
  <c r="K2446" i="32"/>
  <c r="G2446" i="32"/>
  <c r="J2446" i="32"/>
  <c r="B2446" i="32"/>
  <c r="E2442" i="32"/>
  <c r="I2442" i="32"/>
  <c r="D2442" i="32"/>
  <c r="H2442" i="32"/>
  <c r="L2442" i="32"/>
  <c r="B2442" i="32"/>
  <c r="J2442" i="32"/>
  <c r="G2442" i="32"/>
  <c r="C2442" i="32"/>
  <c r="K2442" i="32"/>
  <c r="F2442" i="32"/>
  <c r="E2438" i="32"/>
  <c r="I2438" i="32"/>
  <c r="D2438" i="32"/>
  <c r="H2438" i="32"/>
  <c r="L2438" i="32"/>
  <c r="F2438" i="32"/>
  <c r="C2438" i="32"/>
  <c r="K2438" i="32"/>
  <c r="J2438" i="32"/>
  <c r="B2438" i="32"/>
  <c r="G2438" i="32"/>
  <c r="E2434" i="32"/>
  <c r="I2434" i="32"/>
  <c r="D2434" i="32"/>
  <c r="H2434" i="32"/>
  <c r="L2434" i="32"/>
  <c r="B2434" i="32"/>
  <c r="J2434" i="32"/>
  <c r="G2434" i="32"/>
  <c r="K2434" i="32"/>
  <c r="C2434" i="32"/>
  <c r="F2434" i="32"/>
  <c r="E2430" i="32"/>
  <c r="I2430" i="32"/>
  <c r="D2430" i="32"/>
  <c r="H2430" i="32"/>
  <c r="L2430" i="32"/>
  <c r="F2430" i="32"/>
  <c r="C2430" i="32"/>
  <c r="K2430" i="32"/>
  <c r="G2430" i="32"/>
  <c r="B2430" i="32"/>
  <c r="J2430" i="32"/>
  <c r="E2426" i="32"/>
  <c r="I2426" i="32"/>
  <c r="D2426" i="32"/>
  <c r="H2426" i="32"/>
  <c r="L2426" i="32"/>
  <c r="B2426" i="32"/>
  <c r="J2426" i="32"/>
  <c r="G2426" i="32"/>
  <c r="C2426" i="32"/>
  <c r="F2426" i="32"/>
  <c r="K2426" i="32"/>
  <c r="E2422" i="32"/>
  <c r="I2422" i="32"/>
  <c r="D2422" i="32"/>
  <c r="H2422" i="32"/>
  <c r="L2422" i="32"/>
  <c r="F2422" i="32"/>
  <c r="C2422" i="32"/>
  <c r="K2422" i="32"/>
  <c r="G2422" i="32"/>
  <c r="J2422" i="32"/>
  <c r="B2422" i="32"/>
  <c r="E2418" i="32"/>
  <c r="I2418" i="32"/>
  <c r="D2418" i="32"/>
  <c r="H2418" i="32"/>
  <c r="L2418" i="32"/>
  <c r="B2418" i="32"/>
  <c r="J2418" i="32"/>
  <c r="G2418" i="32"/>
  <c r="C2418" i="32"/>
  <c r="K2418" i="32"/>
  <c r="F2418" i="32"/>
  <c r="E2414" i="32"/>
  <c r="I2414" i="32"/>
  <c r="D2414" i="32"/>
  <c r="H2414" i="32"/>
  <c r="L2414" i="32"/>
  <c r="F2414" i="32"/>
  <c r="C2414" i="32"/>
  <c r="K2414" i="32"/>
  <c r="G2414" i="32"/>
  <c r="B2414" i="32"/>
  <c r="J2414" i="32"/>
  <c r="E2410" i="32"/>
  <c r="I2410" i="32"/>
  <c r="D2410" i="32"/>
  <c r="H2410" i="32"/>
  <c r="L2410" i="32"/>
  <c r="B2410" i="32"/>
  <c r="J2410" i="32"/>
  <c r="G2410" i="32"/>
  <c r="K2410" i="32"/>
  <c r="C2410" i="32"/>
  <c r="F2410" i="32"/>
  <c r="E2406" i="32"/>
  <c r="I2406" i="32"/>
  <c r="D2406" i="32"/>
  <c r="H2406" i="32"/>
  <c r="L2406" i="32"/>
  <c r="F2406" i="32"/>
  <c r="C2406" i="32"/>
  <c r="K2406" i="32"/>
  <c r="G2406" i="32"/>
  <c r="J2406" i="32"/>
  <c r="B2406" i="32"/>
  <c r="E2402" i="32"/>
  <c r="I2402" i="32"/>
  <c r="D2402" i="32"/>
  <c r="H2402" i="32"/>
  <c r="L2402" i="32"/>
  <c r="B2402" i="32"/>
  <c r="J2402" i="32"/>
  <c r="G2402" i="32"/>
  <c r="C2402" i="32"/>
  <c r="K2402" i="32"/>
  <c r="F2402" i="32"/>
  <c r="E2398" i="32"/>
  <c r="I2398" i="32"/>
  <c r="D2398" i="32"/>
  <c r="H2398" i="32"/>
  <c r="L2398" i="32"/>
  <c r="F2398" i="32"/>
  <c r="C2398" i="32"/>
  <c r="K2398" i="32"/>
  <c r="G2398" i="32"/>
  <c r="B2398" i="32"/>
  <c r="J2398" i="32"/>
  <c r="E2394" i="32"/>
  <c r="I2394" i="32"/>
  <c r="D2394" i="32"/>
  <c r="H2394" i="32"/>
  <c r="L2394" i="32"/>
  <c r="B2394" i="32"/>
  <c r="J2394" i="32"/>
  <c r="G2394" i="32"/>
  <c r="K2394" i="32"/>
  <c r="C2394" i="32"/>
  <c r="F2394" i="32"/>
  <c r="E2390" i="32"/>
  <c r="I2390" i="32"/>
  <c r="D2390" i="32"/>
  <c r="H2390" i="32"/>
  <c r="L2390" i="32"/>
  <c r="F2390" i="32"/>
  <c r="C2390" i="32"/>
  <c r="K2390" i="32"/>
  <c r="G2390" i="32"/>
  <c r="J2390" i="32"/>
  <c r="B2390" i="32"/>
  <c r="E2386" i="32"/>
  <c r="I2386" i="32"/>
  <c r="D2386" i="32"/>
  <c r="H2386" i="32"/>
  <c r="L2386" i="32"/>
  <c r="B2386" i="32"/>
  <c r="J2386" i="32"/>
  <c r="G2386" i="32"/>
  <c r="C2386" i="32"/>
  <c r="K2386" i="32"/>
  <c r="F2386" i="32"/>
  <c r="E2382" i="32"/>
  <c r="I2382" i="32"/>
  <c r="D2382" i="32"/>
  <c r="H2382" i="32"/>
  <c r="L2382" i="32"/>
  <c r="F2382" i="32"/>
  <c r="C2382" i="32"/>
  <c r="K2382" i="32"/>
  <c r="G2382" i="32"/>
  <c r="B2382" i="32"/>
  <c r="J2382" i="32"/>
  <c r="E2378" i="32"/>
  <c r="I2378" i="32"/>
  <c r="D2378" i="32"/>
  <c r="H2378" i="32"/>
  <c r="L2378" i="32"/>
  <c r="B2378" i="32"/>
  <c r="J2378" i="32"/>
  <c r="G2378" i="32"/>
  <c r="K2378" i="32"/>
  <c r="C2378" i="32"/>
  <c r="F2378" i="32"/>
  <c r="E2374" i="32"/>
  <c r="I2374" i="32"/>
  <c r="D2374" i="32"/>
  <c r="H2374" i="32"/>
  <c r="L2374" i="32"/>
  <c r="F2374" i="32"/>
  <c r="C2374" i="32"/>
  <c r="K2374" i="32"/>
  <c r="G2374" i="32"/>
  <c r="J2374" i="32"/>
  <c r="B2374" i="32"/>
  <c r="E2370" i="32"/>
  <c r="I2370" i="32"/>
  <c r="D2370" i="32"/>
  <c r="H2370" i="32"/>
  <c r="L2370" i="32"/>
  <c r="B2370" i="32"/>
  <c r="J2370" i="32"/>
  <c r="G2370" i="32"/>
  <c r="C2370" i="32"/>
  <c r="K2370" i="32"/>
  <c r="F2370" i="32"/>
  <c r="E2366" i="32"/>
  <c r="I2366" i="32"/>
  <c r="D2366" i="32"/>
  <c r="H2366" i="32"/>
  <c r="L2366" i="32"/>
  <c r="F2366" i="32"/>
  <c r="C2366" i="32"/>
  <c r="K2366" i="32"/>
  <c r="G2366" i="32"/>
  <c r="B2366" i="32"/>
  <c r="J2366" i="32"/>
  <c r="E2362" i="32"/>
  <c r="I2362" i="32"/>
  <c r="D2362" i="32"/>
  <c r="H2362" i="32"/>
  <c r="L2362" i="32"/>
  <c r="B2362" i="32"/>
  <c r="J2362" i="32"/>
  <c r="G2362" i="32"/>
  <c r="K2362" i="32"/>
  <c r="C2362" i="32"/>
  <c r="F2362" i="32"/>
  <c r="E2358" i="32"/>
  <c r="I2358" i="32"/>
  <c r="D2358" i="32"/>
  <c r="H2358" i="32"/>
  <c r="L2358" i="32"/>
  <c r="F2358" i="32"/>
  <c r="C2358" i="32"/>
  <c r="K2358" i="32"/>
  <c r="G2358" i="32"/>
  <c r="J2358" i="32"/>
  <c r="B2358" i="32"/>
  <c r="E2354" i="32"/>
  <c r="I2354" i="32"/>
  <c r="D2354" i="32"/>
  <c r="H2354" i="32"/>
  <c r="L2354" i="32"/>
  <c r="B2354" i="32"/>
  <c r="J2354" i="32"/>
  <c r="G2354" i="32"/>
  <c r="C2354" i="32"/>
  <c r="K2354" i="32"/>
  <c r="F2354" i="32"/>
  <c r="E2350" i="32"/>
  <c r="I2350" i="32"/>
  <c r="D2350" i="32"/>
  <c r="H2350" i="32"/>
  <c r="L2350" i="32"/>
  <c r="F2350" i="32"/>
  <c r="C2350" i="32"/>
  <c r="K2350" i="32"/>
  <c r="G2350" i="32"/>
  <c r="B2350" i="32"/>
  <c r="J2350" i="32"/>
  <c r="E2346" i="32"/>
  <c r="I2346" i="32"/>
  <c r="D2346" i="32"/>
  <c r="H2346" i="32"/>
  <c r="L2346" i="32"/>
  <c r="B2346" i="32"/>
  <c r="J2346" i="32"/>
  <c r="G2346" i="32"/>
  <c r="K2346" i="32"/>
  <c r="C2346" i="32"/>
  <c r="F2346" i="32"/>
  <c r="E2342" i="32"/>
  <c r="I2342" i="32"/>
  <c r="D2342" i="32"/>
  <c r="H2342" i="32"/>
  <c r="L2342" i="32"/>
  <c r="F2342" i="32"/>
  <c r="C2342" i="32"/>
  <c r="K2342" i="32"/>
  <c r="G2342" i="32"/>
  <c r="J2342" i="32"/>
  <c r="B2342" i="32"/>
  <c r="E2338" i="32"/>
  <c r="I2338" i="32"/>
  <c r="D2338" i="32"/>
  <c r="H2338" i="32"/>
  <c r="L2338" i="32"/>
  <c r="B2338" i="32"/>
  <c r="J2338" i="32"/>
  <c r="G2338" i="32"/>
  <c r="C2338" i="32"/>
  <c r="K2338" i="32"/>
  <c r="F2338" i="32"/>
  <c r="E2334" i="32"/>
  <c r="I2334" i="32"/>
  <c r="D2334" i="32"/>
  <c r="H2334" i="32"/>
  <c r="L2334" i="32"/>
  <c r="F2334" i="32"/>
  <c r="C2334" i="32"/>
  <c r="K2334" i="32"/>
  <c r="G2334" i="32"/>
  <c r="B2334" i="32"/>
  <c r="J2334" i="32"/>
  <c r="E2330" i="32"/>
  <c r="I2330" i="32"/>
  <c r="D2330" i="32"/>
  <c r="H2330" i="32"/>
  <c r="L2330" i="32"/>
  <c r="B2330" i="32"/>
  <c r="J2330" i="32"/>
  <c r="G2330" i="32"/>
  <c r="K2330" i="32"/>
  <c r="C2330" i="32"/>
  <c r="F2330" i="32"/>
  <c r="E2326" i="32"/>
  <c r="I2326" i="32"/>
  <c r="D2326" i="32"/>
  <c r="H2326" i="32"/>
  <c r="L2326" i="32"/>
  <c r="F2326" i="32"/>
  <c r="C2326" i="32"/>
  <c r="K2326" i="32"/>
  <c r="G2326" i="32"/>
  <c r="J2326" i="32"/>
  <c r="B2326" i="32"/>
  <c r="E2322" i="32"/>
  <c r="I2322" i="32"/>
  <c r="D2322" i="32"/>
  <c r="H2322" i="32"/>
  <c r="L2322" i="32"/>
  <c r="B2322" i="32"/>
  <c r="J2322" i="32"/>
  <c r="G2322" i="32"/>
  <c r="C2322" i="32"/>
  <c r="K2322" i="32"/>
  <c r="F2322" i="32"/>
  <c r="E2318" i="32"/>
  <c r="I2318" i="32"/>
  <c r="D2318" i="32"/>
  <c r="H2318" i="32"/>
  <c r="L2318" i="32"/>
  <c r="F2318" i="32"/>
  <c r="C2318" i="32"/>
  <c r="K2318" i="32"/>
  <c r="G2318" i="32"/>
  <c r="B2318" i="32"/>
  <c r="J2318" i="32"/>
  <c r="E2314" i="32"/>
  <c r="I2314" i="32"/>
  <c r="D2314" i="32"/>
  <c r="H2314" i="32"/>
  <c r="L2314" i="32"/>
  <c r="B2314" i="32"/>
  <c r="J2314" i="32"/>
  <c r="G2314" i="32"/>
  <c r="K2314" i="32"/>
  <c r="C2314" i="32"/>
  <c r="F2314" i="32"/>
  <c r="E2310" i="32"/>
  <c r="I2310" i="32"/>
  <c r="D2310" i="32"/>
  <c r="H2310" i="32"/>
  <c r="L2310" i="32"/>
  <c r="F2310" i="32"/>
  <c r="C2310" i="32"/>
  <c r="K2310" i="32"/>
  <c r="G2310" i="32"/>
  <c r="J2310" i="32"/>
  <c r="B2310" i="32"/>
  <c r="E2306" i="32"/>
  <c r="I2306" i="32"/>
  <c r="D2306" i="32"/>
  <c r="H2306" i="32"/>
  <c r="L2306" i="32"/>
  <c r="B2306" i="32"/>
  <c r="J2306" i="32"/>
  <c r="G2306" i="32"/>
  <c r="C2306" i="32"/>
  <c r="K2306" i="32"/>
  <c r="F2306" i="32"/>
  <c r="E2302" i="32"/>
  <c r="I2302" i="32"/>
  <c r="D2302" i="32"/>
  <c r="H2302" i="32"/>
  <c r="L2302" i="32"/>
  <c r="F2302" i="32"/>
  <c r="C2302" i="32"/>
  <c r="K2302" i="32"/>
  <c r="G2302" i="32"/>
  <c r="B2302" i="32"/>
  <c r="J2302" i="32"/>
  <c r="E2298" i="32"/>
  <c r="I2298" i="32"/>
  <c r="D2298" i="32"/>
  <c r="H2298" i="32"/>
  <c r="L2298" i="32"/>
  <c r="B2298" i="32"/>
  <c r="J2298" i="32"/>
  <c r="G2298" i="32"/>
  <c r="K2298" i="32"/>
  <c r="C2298" i="32"/>
  <c r="F2298" i="32"/>
  <c r="E2294" i="32"/>
  <c r="I2294" i="32"/>
  <c r="D2294" i="32"/>
  <c r="H2294" i="32"/>
  <c r="L2294" i="32"/>
  <c r="F2294" i="32"/>
  <c r="C2294" i="32"/>
  <c r="K2294" i="32"/>
  <c r="G2294" i="32"/>
  <c r="J2294" i="32"/>
  <c r="B2294" i="32"/>
  <c r="E2290" i="32"/>
  <c r="I2290" i="32"/>
  <c r="D2290" i="32"/>
  <c r="H2290" i="32"/>
  <c r="L2290" i="32"/>
  <c r="B2290" i="32"/>
  <c r="J2290" i="32"/>
  <c r="G2290" i="32"/>
  <c r="C2290" i="32"/>
  <c r="K2290" i="32"/>
  <c r="F2290" i="32"/>
  <c r="E2286" i="32"/>
  <c r="I2286" i="32"/>
  <c r="D2286" i="32"/>
  <c r="H2286" i="32"/>
  <c r="L2286" i="32"/>
  <c r="F2286" i="32"/>
  <c r="C2286" i="32"/>
  <c r="K2286" i="32"/>
  <c r="G2286" i="32"/>
  <c r="B2286" i="32"/>
  <c r="J2286" i="32"/>
  <c r="E2282" i="32"/>
  <c r="I2282" i="32"/>
  <c r="D2282" i="32"/>
  <c r="H2282" i="32"/>
  <c r="L2282" i="32"/>
  <c r="B2282" i="32"/>
  <c r="J2282" i="32"/>
  <c r="G2282" i="32"/>
  <c r="K2282" i="32"/>
  <c r="C2282" i="32"/>
  <c r="F2282" i="32"/>
  <c r="E2278" i="32"/>
  <c r="I2278" i="32"/>
  <c r="D2278" i="32"/>
  <c r="H2278" i="32"/>
  <c r="L2278" i="32"/>
  <c r="F2278" i="32"/>
  <c r="C2278" i="32"/>
  <c r="K2278" i="32"/>
  <c r="G2278" i="32"/>
  <c r="J2278" i="32"/>
  <c r="B2278" i="32"/>
  <c r="E2274" i="32"/>
  <c r="I2274" i="32"/>
  <c r="D2274" i="32"/>
  <c r="H2274" i="32"/>
  <c r="L2274" i="32"/>
  <c r="B2274" i="32"/>
  <c r="J2274" i="32"/>
  <c r="G2274" i="32"/>
  <c r="C2274" i="32"/>
  <c r="K2274" i="32"/>
  <c r="F2274" i="32"/>
  <c r="E2270" i="32"/>
  <c r="I2270" i="32"/>
  <c r="D2270" i="32"/>
  <c r="H2270" i="32"/>
  <c r="L2270" i="32"/>
  <c r="F2270" i="32"/>
  <c r="C2270" i="32"/>
  <c r="K2270" i="32"/>
  <c r="G2270" i="32"/>
  <c r="B2270" i="32"/>
  <c r="J2270" i="32"/>
  <c r="E2266" i="32"/>
  <c r="I2266" i="32"/>
  <c r="D2266" i="32"/>
  <c r="H2266" i="32"/>
  <c r="L2266" i="32"/>
  <c r="B2266" i="32"/>
  <c r="J2266" i="32"/>
  <c r="G2266" i="32"/>
  <c r="K2266" i="32"/>
  <c r="C2266" i="32"/>
  <c r="F2266" i="32"/>
  <c r="E2262" i="32"/>
  <c r="I2262" i="32"/>
  <c r="D2262" i="32"/>
  <c r="H2262" i="32"/>
  <c r="L2262" i="32"/>
  <c r="F2262" i="32"/>
  <c r="C2262" i="32"/>
  <c r="K2262" i="32"/>
  <c r="G2262" i="32"/>
  <c r="J2262" i="32"/>
  <c r="B2262" i="32"/>
  <c r="E2258" i="32"/>
  <c r="I2258" i="32"/>
  <c r="D2258" i="32"/>
  <c r="H2258" i="32"/>
  <c r="L2258" i="32"/>
  <c r="B2258" i="32"/>
  <c r="J2258" i="32"/>
  <c r="G2258" i="32"/>
  <c r="C2258" i="32"/>
  <c r="K2258" i="32"/>
  <c r="F2258" i="32"/>
  <c r="E2254" i="32"/>
  <c r="I2254" i="32"/>
  <c r="D2254" i="32"/>
  <c r="H2254" i="32"/>
  <c r="L2254" i="32"/>
  <c r="F2254" i="32"/>
  <c r="C2254" i="32"/>
  <c r="K2254" i="32"/>
  <c r="G2254" i="32"/>
  <c r="B2254" i="32"/>
  <c r="J2254" i="32"/>
  <c r="E2250" i="32"/>
  <c r="I2250" i="32"/>
  <c r="D2250" i="32"/>
  <c r="H2250" i="32"/>
  <c r="L2250" i="32"/>
  <c r="B2250" i="32"/>
  <c r="J2250" i="32"/>
  <c r="G2250" i="32"/>
  <c r="K2250" i="32"/>
  <c r="C2250" i="32"/>
  <c r="F2250" i="32"/>
  <c r="E2246" i="32"/>
  <c r="I2246" i="32"/>
  <c r="D2246" i="32"/>
  <c r="H2246" i="32"/>
  <c r="L2246" i="32"/>
  <c r="F2246" i="32"/>
  <c r="C2246" i="32"/>
  <c r="K2246" i="32"/>
  <c r="G2246" i="32"/>
  <c r="J2246" i="32"/>
  <c r="B2246" i="32"/>
  <c r="E2242" i="32"/>
  <c r="I2242" i="32"/>
  <c r="D2242" i="32"/>
  <c r="H2242" i="32"/>
  <c r="L2242" i="32"/>
  <c r="B2242" i="32"/>
  <c r="J2242" i="32"/>
  <c r="G2242" i="32"/>
  <c r="C2242" i="32"/>
  <c r="K2242" i="32"/>
  <c r="F2242" i="32"/>
  <c r="E2238" i="32"/>
  <c r="I2238" i="32"/>
  <c r="D2238" i="32"/>
  <c r="H2238" i="32"/>
  <c r="L2238" i="32"/>
  <c r="F2238" i="32"/>
  <c r="C2238" i="32"/>
  <c r="K2238" i="32"/>
  <c r="G2238" i="32"/>
  <c r="B2238" i="32"/>
  <c r="J2238" i="32"/>
  <c r="E2234" i="32"/>
  <c r="I2234" i="32"/>
  <c r="D2234" i="32"/>
  <c r="H2234" i="32"/>
  <c r="L2234" i="32"/>
  <c r="B2234" i="32"/>
  <c r="J2234" i="32"/>
  <c r="G2234" i="32"/>
  <c r="K2234" i="32"/>
  <c r="C2234" i="32"/>
  <c r="F2234" i="32"/>
  <c r="E2230" i="32"/>
  <c r="I2230" i="32"/>
  <c r="D2230" i="32"/>
  <c r="H2230" i="32"/>
  <c r="L2230" i="32"/>
  <c r="F2230" i="32"/>
  <c r="C2230" i="32"/>
  <c r="K2230" i="32"/>
  <c r="G2230" i="32"/>
  <c r="J2230" i="32"/>
  <c r="B2230" i="32"/>
  <c r="E2226" i="32"/>
  <c r="I2226" i="32"/>
  <c r="D2226" i="32"/>
  <c r="H2226" i="32"/>
  <c r="L2226" i="32"/>
  <c r="B2226" i="32"/>
  <c r="J2226" i="32"/>
  <c r="G2226" i="32"/>
  <c r="C2226" i="32"/>
  <c r="K2226" i="32"/>
  <c r="F2226" i="32"/>
  <c r="E2222" i="32"/>
  <c r="I2222" i="32"/>
  <c r="D2222" i="32"/>
  <c r="H2222" i="32"/>
  <c r="L2222" i="32"/>
  <c r="F2222" i="32"/>
  <c r="C2222" i="32"/>
  <c r="K2222" i="32"/>
  <c r="G2222" i="32"/>
  <c r="B2222" i="32"/>
  <c r="J2222" i="32"/>
  <c r="E2218" i="32"/>
  <c r="I2218" i="32"/>
  <c r="D2218" i="32"/>
  <c r="H2218" i="32"/>
  <c r="L2218" i="32"/>
  <c r="B2218" i="32"/>
  <c r="J2218" i="32"/>
  <c r="G2218" i="32"/>
  <c r="K2218" i="32"/>
  <c r="C2218" i="32"/>
  <c r="F2218" i="32"/>
  <c r="E2214" i="32"/>
  <c r="I2214" i="32"/>
  <c r="D2214" i="32"/>
  <c r="H2214" i="32"/>
  <c r="L2214" i="32"/>
  <c r="F2214" i="32"/>
  <c r="C2214" i="32"/>
  <c r="K2214" i="32"/>
  <c r="G2214" i="32"/>
  <c r="J2214" i="32"/>
  <c r="B2214" i="32"/>
  <c r="E2210" i="32"/>
  <c r="I2210" i="32"/>
  <c r="D2210" i="32"/>
  <c r="H2210" i="32"/>
  <c r="L2210" i="32"/>
  <c r="B2210" i="32"/>
  <c r="J2210" i="32"/>
  <c r="G2210" i="32"/>
  <c r="C2210" i="32"/>
  <c r="K2210" i="32"/>
  <c r="F2210" i="32"/>
  <c r="E2206" i="32"/>
  <c r="I2206" i="32"/>
  <c r="D2206" i="32"/>
  <c r="H2206" i="32"/>
  <c r="L2206" i="32"/>
  <c r="F2206" i="32"/>
  <c r="C2206" i="32"/>
  <c r="K2206" i="32"/>
  <c r="G2206" i="32"/>
  <c r="B2206" i="32"/>
  <c r="J2206" i="32"/>
  <c r="E2202" i="32"/>
  <c r="I2202" i="32"/>
  <c r="D2202" i="32"/>
  <c r="H2202" i="32"/>
  <c r="L2202" i="32"/>
  <c r="B2202" i="32"/>
  <c r="J2202" i="32"/>
  <c r="G2202" i="32"/>
  <c r="K2202" i="32"/>
  <c r="C2202" i="32"/>
  <c r="F2202" i="32"/>
  <c r="E2198" i="32"/>
  <c r="I2198" i="32"/>
  <c r="D2198" i="32"/>
  <c r="H2198" i="32"/>
  <c r="L2198" i="32"/>
  <c r="F2198" i="32"/>
  <c r="C2198" i="32"/>
  <c r="K2198" i="32"/>
  <c r="G2198" i="32"/>
  <c r="J2198" i="32"/>
  <c r="B2198" i="32"/>
  <c r="E2194" i="32"/>
  <c r="I2194" i="32"/>
  <c r="D2194" i="32"/>
  <c r="H2194" i="32"/>
  <c r="L2194" i="32"/>
  <c r="B2194" i="32"/>
  <c r="J2194" i="32"/>
  <c r="G2194" i="32"/>
  <c r="C2194" i="32"/>
  <c r="K2194" i="32"/>
  <c r="F2194" i="32"/>
  <c r="E2190" i="32"/>
  <c r="I2190" i="32"/>
  <c r="D2190" i="32"/>
  <c r="H2190" i="32"/>
  <c r="L2190" i="32"/>
  <c r="F2190" i="32"/>
  <c r="C2190" i="32"/>
  <c r="K2190" i="32"/>
  <c r="G2190" i="32"/>
  <c r="B2190" i="32"/>
  <c r="J2190" i="32"/>
  <c r="E2186" i="32"/>
  <c r="I2186" i="32"/>
  <c r="D2186" i="32"/>
  <c r="H2186" i="32"/>
  <c r="L2186" i="32"/>
  <c r="B2186" i="32"/>
  <c r="J2186" i="32"/>
  <c r="G2186" i="32"/>
  <c r="K2186" i="32"/>
  <c r="C2186" i="32"/>
  <c r="F2186" i="32"/>
  <c r="E2182" i="32"/>
  <c r="I2182" i="32"/>
  <c r="D2182" i="32"/>
  <c r="H2182" i="32"/>
  <c r="L2182" i="32"/>
  <c r="F2182" i="32"/>
  <c r="C2182" i="32"/>
  <c r="K2182" i="32"/>
  <c r="G2182" i="32"/>
  <c r="J2182" i="32"/>
  <c r="B2182" i="32"/>
  <c r="E2178" i="32"/>
  <c r="I2178" i="32"/>
  <c r="D2178" i="32"/>
  <c r="H2178" i="32"/>
  <c r="L2178" i="32"/>
  <c r="B2178" i="32"/>
  <c r="J2178" i="32"/>
  <c r="G2178" i="32"/>
  <c r="C2178" i="32"/>
  <c r="K2178" i="32"/>
  <c r="F2178" i="32"/>
  <c r="E2174" i="32"/>
  <c r="I2174" i="32"/>
  <c r="D2174" i="32"/>
  <c r="H2174" i="32"/>
  <c r="L2174" i="32"/>
  <c r="F2174" i="32"/>
  <c r="C2174" i="32"/>
  <c r="K2174" i="32"/>
  <c r="G2174" i="32"/>
  <c r="B2174" i="32"/>
  <c r="J2174" i="32"/>
  <c r="E2170" i="32"/>
  <c r="I2170" i="32"/>
  <c r="D2170" i="32"/>
  <c r="H2170" i="32"/>
  <c r="L2170" i="32"/>
  <c r="B2170" i="32"/>
  <c r="J2170" i="32"/>
  <c r="G2170" i="32"/>
  <c r="K2170" i="32"/>
  <c r="C2170" i="32"/>
  <c r="F2170" i="32"/>
  <c r="E2166" i="32"/>
  <c r="I2166" i="32"/>
  <c r="D2166" i="32"/>
  <c r="H2166" i="32"/>
  <c r="L2166" i="32"/>
  <c r="F2166" i="32"/>
  <c r="C2166" i="32"/>
  <c r="K2166" i="32"/>
  <c r="G2166" i="32"/>
  <c r="J2166" i="32"/>
  <c r="B2166" i="32"/>
  <c r="E2162" i="32"/>
  <c r="I2162" i="32"/>
  <c r="D2162" i="32"/>
  <c r="H2162" i="32"/>
  <c r="L2162" i="32"/>
  <c r="B2162" i="32"/>
  <c r="J2162" i="32"/>
  <c r="G2162" i="32"/>
  <c r="C2162" i="32"/>
  <c r="K2162" i="32"/>
  <c r="F2162" i="32"/>
  <c r="E2158" i="32"/>
  <c r="I2158" i="32"/>
  <c r="D2158" i="32"/>
  <c r="H2158" i="32"/>
  <c r="L2158" i="32"/>
  <c r="F2158" i="32"/>
  <c r="C2158" i="32"/>
  <c r="K2158" i="32"/>
  <c r="G2158" i="32"/>
  <c r="B2158" i="32"/>
  <c r="J2158" i="32"/>
  <c r="E2154" i="32"/>
  <c r="I2154" i="32"/>
  <c r="D2154" i="32"/>
  <c r="H2154" i="32"/>
  <c r="L2154" i="32"/>
  <c r="B2154" i="32"/>
  <c r="J2154" i="32"/>
  <c r="G2154" i="32"/>
  <c r="K2154" i="32"/>
  <c r="C2154" i="32"/>
  <c r="F2154" i="32"/>
  <c r="E2150" i="32"/>
  <c r="I2150" i="32"/>
  <c r="D2150" i="32"/>
  <c r="H2150" i="32"/>
  <c r="L2150" i="32"/>
  <c r="F2150" i="32"/>
  <c r="C2150" i="32"/>
  <c r="K2150" i="32"/>
  <c r="G2150" i="32"/>
  <c r="J2150" i="32"/>
  <c r="B2150" i="32"/>
  <c r="E2146" i="32"/>
  <c r="I2146" i="32"/>
  <c r="D2146" i="32"/>
  <c r="H2146" i="32"/>
  <c r="L2146" i="32"/>
  <c r="B2146" i="32"/>
  <c r="J2146" i="32"/>
  <c r="G2146" i="32"/>
  <c r="C2146" i="32"/>
  <c r="K2146" i="32"/>
  <c r="F2146" i="32"/>
  <c r="E2142" i="32"/>
  <c r="I2142" i="32"/>
  <c r="D2142" i="32"/>
  <c r="H2142" i="32"/>
  <c r="L2142" i="32"/>
  <c r="F2142" i="32"/>
  <c r="C2142" i="32"/>
  <c r="K2142" i="32"/>
  <c r="G2142" i="32"/>
  <c r="B2142" i="32"/>
  <c r="J2142" i="32"/>
  <c r="E2138" i="32"/>
  <c r="I2138" i="32"/>
  <c r="D2138" i="32"/>
  <c r="H2138" i="32"/>
  <c r="L2138" i="32"/>
  <c r="B2138" i="32"/>
  <c r="J2138" i="32"/>
  <c r="G2138" i="32"/>
  <c r="K2138" i="32"/>
  <c r="C2138" i="32"/>
  <c r="F2138" i="32"/>
  <c r="E2134" i="32"/>
  <c r="I2134" i="32"/>
  <c r="D2134" i="32"/>
  <c r="H2134" i="32"/>
  <c r="L2134" i="32"/>
  <c r="F2134" i="32"/>
  <c r="C2134" i="32"/>
  <c r="K2134" i="32"/>
  <c r="G2134" i="32"/>
  <c r="J2134" i="32"/>
  <c r="B2134" i="32"/>
  <c r="E2130" i="32"/>
  <c r="I2130" i="32"/>
  <c r="D2130" i="32"/>
  <c r="H2130" i="32"/>
  <c r="L2130" i="32"/>
  <c r="B2130" i="32"/>
  <c r="J2130" i="32"/>
  <c r="G2130" i="32"/>
  <c r="C2130" i="32"/>
  <c r="K2130" i="32"/>
  <c r="F2130" i="32"/>
  <c r="E2126" i="32"/>
  <c r="I2126" i="32"/>
  <c r="D2126" i="32"/>
  <c r="H2126" i="32"/>
  <c r="L2126" i="32"/>
  <c r="F2126" i="32"/>
  <c r="C2126" i="32"/>
  <c r="K2126" i="32"/>
  <c r="G2126" i="32"/>
  <c r="B2126" i="32"/>
  <c r="J2126" i="32"/>
  <c r="E2122" i="32"/>
  <c r="I2122" i="32"/>
  <c r="D2122" i="32"/>
  <c r="H2122" i="32"/>
  <c r="L2122" i="32"/>
  <c r="B2122" i="32"/>
  <c r="J2122" i="32"/>
  <c r="G2122" i="32"/>
  <c r="K2122" i="32"/>
  <c r="C2122" i="32"/>
  <c r="F2122" i="32"/>
  <c r="E2118" i="32"/>
  <c r="I2118" i="32"/>
  <c r="D2118" i="32"/>
  <c r="H2118" i="32"/>
  <c r="L2118" i="32"/>
  <c r="F2118" i="32"/>
  <c r="C2118" i="32"/>
  <c r="K2118" i="32"/>
  <c r="G2118" i="32"/>
  <c r="J2118" i="32"/>
  <c r="B2118" i="32"/>
  <c r="E2114" i="32"/>
  <c r="I2114" i="32"/>
  <c r="D2114" i="32"/>
  <c r="H2114" i="32"/>
  <c r="L2114" i="32"/>
  <c r="B2114" i="32"/>
  <c r="J2114" i="32"/>
  <c r="G2114" i="32"/>
  <c r="C2114" i="32"/>
  <c r="K2114" i="32"/>
  <c r="F2114" i="32"/>
  <c r="E2110" i="32"/>
  <c r="I2110" i="32"/>
  <c r="D2110" i="32"/>
  <c r="H2110" i="32"/>
  <c r="L2110" i="32"/>
  <c r="F2110" i="32"/>
  <c r="C2110" i="32"/>
  <c r="K2110" i="32"/>
  <c r="G2110" i="32"/>
  <c r="B2110" i="32"/>
  <c r="J2110" i="32"/>
  <c r="E2106" i="32"/>
  <c r="I2106" i="32"/>
  <c r="D2106" i="32"/>
  <c r="H2106" i="32"/>
  <c r="L2106" i="32"/>
  <c r="B2106" i="32"/>
  <c r="J2106" i="32"/>
  <c r="G2106" i="32"/>
  <c r="K2106" i="32"/>
  <c r="C2106" i="32"/>
  <c r="F2106" i="32"/>
  <c r="E2102" i="32"/>
  <c r="I2102" i="32"/>
  <c r="D2102" i="32"/>
  <c r="H2102" i="32"/>
  <c r="L2102" i="32"/>
  <c r="F2102" i="32"/>
  <c r="C2102" i="32"/>
  <c r="K2102" i="32"/>
  <c r="G2102" i="32"/>
  <c r="J2102" i="32"/>
  <c r="B2102" i="32"/>
  <c r="E2098" i="32"/>
  <c r="I2098" i="32"/>
  <c r="D2098" i="32"/>
  <c r="H2098" i="32"/>
  <c r="L2098" i="32"/>
  <c r="B2098" i="32"/>
  <c r="J2098" i="32"/>
  <c r="G2098" i="32"/>
  <c r="C2098" i="32"/>
  <c r="F2098" i="32"/>
  <c r="K2098" i="32"/>
  <c r="E2094" i="32"/>
  <c r="I2094" i="32"/>
  <c r="D2094" i="32"/>
  <c r="H2094" i="32"/>
  <c r="L2094" i="32"/>
  <c r="F2094" i="32"/>
  <c r="C2094" i="32"/>
  <c r="K2094" i="32"/>
  <c r="G2094" i="32"/>
  <c r="B2094" i="32"/>
  <c r="J2094" i="32"/>
  <c r="E2090" i="32"/>
  <c r="I2090" i="32"/>
  <c r="D2090" i="32"/>
  <c r="H2090" i="32"/>
  <c r="L2090" i="32"/>
  <c r="B2090" i="32"/>
  <c r="J2090" i="32"/>
  <c r="G2090" i="32"/>
  <c r="K2090" i="32"/>
  <c r="F2090" i="32"/>
  <c r="C2090" i="32"/>
  <c r="E2086" i="32"/>
  <c r="I2086" i="32"/>
  <c r="D2086" i="32"/>
  <c r="H2086" i="32"/>
  <c r="L2086" i="32"/>
  <c r="F2086" i="32"/>
  <c r="C2086" i="32"/>
  <c r="K2086" i="32"/>
  <c r="G2086" i="32"/>
  <c r="J2086" i="32"/>
  <c r="B2086" i="32"/>
  <c r="E2082" i="32"/>
  <c r="I2082" i="32"/>
  <c r="D2082" i="32"/>
  <c r="H2082" i="32"/>
  <c r="L2082" i="32"/>
  <c r="B2082" i="32"/>
  <c r="J2082" i="32"/>
  <c r="G2082" i="32"/>
  <c r="C2082" i="32"/>
  <c r="K2082" i="32"/>
  <c r="F2082" i="32"/>
  <c r="E2078" i="32"/>
  <c r="I2078" i="32"/>
  <c r="D2078" i="32"/>
  <c r="H2078" i="32"/>
  <c r="L2078" i="32"/>
  <c r="F2078" i="32"/>
  <c r="C2078" i="32"/>
  <c r="K2078" i="32"/>
  <c r="B2078" i="32"/>
  <c r="J2078" i="32"/>
  <c r="G2078" i="32"/>
  <c r="E2074" i="32"/>
  <c r="I2074" i="32"/>
  <c r="D2074" i="32"/>
  <c r="H2074" i="32"/>
  <c r="L2074" i="32"/>
  <c r="B2074" i="32"/>
  <c r="J2074" i="32"/>
  <c r="G2074" i="32"/>
  <c r="K2074" i="32"/>
  <c r="C2074" i="32"/>
  <c r="F2074" i="32"/>
  <c r="E2070" i="32"/>
  <c r="I2070" i="32"/>
  <c r="D2070" i="32"/>
  <c r="H2070" i="32"/>
  <c r="L2070" i="32"/>
  <c r="F2070" i="32"/>
  <c r="C2070" i="32"/>
  <c r="K2070" i="32"/>
  <c r="G2070" i="32"/>
  <c r="B2070" i="32"/>
  <c r="J2070" i="32"/>
  <c r="E2066" i="32"/>
  <c r="I2066" i="32"/>
  <c r="D2066" i="32"/>
  <c r="H2066" i="32"/>
  <c r="L2066" i="32"/>
  <c r="B2066" i="32"/>
  <c r="J2066" i="32"/>
  <c r="G2066" i="32"/>
  <c r="C2066" i="32"/>
  <c r="F2066" i="32"/>
  <c r="K2066" i="32"/>
  <c r="E2062" i="32"/>
  <c r="I2062" i="32"/>
  <c r="D2062" i="32"/>
  <c r="H2062" i="32"/>
  <c r="L2062" i="32"/>
  <c r="F2062" i="32"/>
  <c r="C2062" i="32"/>
  <c r="K2062" i="32"/>
  <c r="G2062" i="32"/>
  <c r="J2062" i="32"/>
  <c r="B2062" i="32"/>
  <c r="E2058" i="32"/>
  <c r="I2058" i="32"/>
  <c r="D2058" i="32"/>
  <c r="H2058" i="32"/>
  <c r="L2058" i="32"/>
  <c r="B2058" i="32"/>
  <c r="J2058" i="32"/>
  <c r="G2058" i="32"/>
  <c r="K2058" i="32"/>
  <c r="F2058" i="32"/>
  <c r="C2058" i="32"/>
  <c r="E2054" i="32"/>
  <c r="I2054" i="32"/>
  <c r="D2054" i="32"/>
  <c r="H2054" i="32"/>
  <c r="L2054" i="32"/>
  <c r="F2054" i="32"/>
  <c r="C2054" i="32"/>
  <c r="K2054" i="32"/>
  <c r="G2054" i="32"/>
  <c r="J2054" i="32"/>
  <c r="B2054" i="32"/>
  <c r="E2050" i="32"/>
  <c r="I2050" i="32"/>
  <c r="D2050" i="32"/>
  <c r="H2050" i="32"/>
  <c r="L2050" i="32"/>
  <c r="B2050" i="32"/>
  <c r="J2050" i="32"/>
  <c r="G2050" i="32"/>
  <c r="C2050" i="32"/>
  <c r="K2050" i="32"/>
  <c r="F2050" i="32"/>
  <c r="E2046" i="32"/>
  <c r="I2046" i="32"/>
  <c r="D2046" i="32"/>
  <c r="H2046" i="32"/>
  <c r="L2046" i="32"/>
  <c r="F2046" i="32"/>
  <c r="C2046" i="32"/>
  <c r="K2046" i="32"/>
  <c r="J2046" i="32"/>
  <c r="B2046" i="32"/>
  <c r="G2046" i="32"/>
  <c r="E2042" i="32"/>
  <c r="I2042" i="32"/>
  <c r="D2042" i="32"/>
  <c r="H2042" i="32"/>
  <c r="L2042" i="32"/>
  <c r="B2042" i="32"/>
  <c r="J2042" i="32"/>
  <c r="G2042" i="32"/>
  <c r="K2042" i="32"/>
  <c r="C2042" i="32"/>
  <c r="F2042" i="32"/>
  <c r="E2038" i="32"/>
  <c r="I2038" i="32"/>
  <c r="D2038" i="32"/>
  <c r="H2038" i="32"/>
  <c r="L2038" i="32"/>
  <c r="F2038" i="32"/>
  <c r="C2038" i="32"/>
  <c r="K2038" i="32"/>
  <c r="G2038" i="32"/>
  <c r="B2038" i="32"/>
  <c r="J2038" i="32"/>
  <c r="E2034" i="32"/>
  <c r="I2034" i="32"/>
  <c r="D2034" i="32"/>
  <c r="H2034" i="32"/>
  <c r="L2034" i="32"/>
  <c r="B2034" i="32"/>
  <c r="J2034" i="32"/>
  <c r="G2034" i="32"/>
  <c r="C2034" i="32"/>
  <c r="F2034" i="32"/>
  <c r="K2034" i="32"/>
  <c r="E2030" i="32"/>
  <c r="I2030" i="32"/>
  <c r="D2030" i="32"/>
  <c r="H2030" i="32"/>
  <c r="L2030" i="32"/>
  <c r="F2030" i="32"/>
  <c r="C2030" i="32"/>
  <c r="K2030" i="32"/>
  <c r="G2030" i="32"/>
  <c r="B2030" i="32"/>
  <c r="J2030" i="32"/>
  <c r="E2026" i="32"/>
  <c r="I2026" i="32"/>
  <c r="D2026" i="32"/>
  <c r="H2026" i="32"/>
  <c r="L2026" i="32"/>
  <c r="B2026" i="32"/>
  <c r="J2026" i="32"/>
  <c r="G2026" i="32"/>
  <c r="K2026" i="32"/>
  <c r="F2026" i="32"/>
  <c r="C2026" i="32"/>
  <c r="E2022" i="32"/>
  <c r="I2022" i="32"/>
  <c r="D2022" i="32"/>
  <c r="H2022" i="32"/>
  <c r="L2022" i="32"/>
  <c r="F2022" i="32"/>
  <c r="C2022" i="32"/>
  <c r="K2022" i="32"/>
  <c r="G2022" i="32"/>
  <c r="J2022" i="32"/>
  <c r="B2022" i="32"/>
  <c r="E2018" i="32"/>
  <c r="I2018" i="32"/>
  <c r="D2018" i="32"/>
  <c r="H2018" i="32"/>
  <c r="L2018" i="32"/>
  <c r="B2018" i="32"/>
  <c r="J2018" i="32"/>
  <c r="G2018" i="32"/>
  <c r="C2018" i="32"/>
  <c r="K2018" i="32"/>
  <c r="F2018" i="32"/>
  <c r="E2014" i="32"/>
  <c r="I2014" i="32"/>
  <c r="D2014" i="32"/>
  <c r="H2014" i="32"/>
  <c r="L2014" i="32"/>
  <c r="F2014" i="32"/>
  <c r="C2014" i="32"/>
  <c r="K2014" i="32"/>
  <c r="B2014" i="32"/>
  <c r="J2014" i="32"/>
  <c r="G2014" i="32"/>
  <c r="E2010" i="32"/>
  <c r="I2010" i="32"/>
  <c r="D2010" i="32"/>
  <c r="H2010" i="32"/>
  <c r="L2010" i="32"/>
  <c r="B2010" i="32"/>
  <c r="J2010" i="32"/>
  <c r="G2010" i="32"/>
  <c r="K2010" i="32"/>
  <c r="C2010" i="32"/>
  <c r="F2010" i="32"/>
  <c r="E2006" i="32"/>
  <c r="I2006" i="32"/>
  <c r="D2006" i="32"/>
  <c r="H2006" i="32"/>
  <c r="L2006" i="32"/>
  <c r="F2006" i="32"/>
  <c r="C2006" i="32"/>
  <c r="K2006" i="32"/>
  <c r="G2006" i="32"/>
  <c r="B2006" i="32"/>
  <c r="J2006" i="32"/>
  <c r="E2002" i="32"/>
  <c r="I2002" i="32"/>
  <c r="D2002" i="32"/>
  <c r="H2002" i="32"/>
  <c r="L2002" i="32"/>
  <c r="B2002" i="32"/>
  <c r="J2002" i="32"/>
  <c r="G2002" i="32"/>
  <c r="C2002" i="32"/>
  <c r="F2002" i="32"/>
  <c r="K2002" i="32"/>
  <c r="E1998" i="32"/>
  <c r="I1998" i="32"/>
  <c r="D1998" i="32"/>
  <c r="H1998" i="32"/>
  <c r="L1998" i="32"/>
  <c r="F1998" i="32"/>
  <c r="C1998" i="32"/>
  <c r="K1998" i="32"/>
  <c r="G1998" i="32"/>
  <c r="J1998" i="32"/>
  <c r="B1998" i="32"/>
  <c r="E1994" i="32"/>
  <c r="I1994" i="32"/>
  <c r="D1994" i="32"/>
  <c r="H1994" i="32"/>
  <c r="L1994" i="32"/>
  <c r="B1994" i="32"/>
  <c r="J1994" i="32"/>
  <c r="G1994" i="32"/>
  <c r="K1994" i="32"/>
  <c r="F1994" i="32"/>
  <c r="C1994" i="32"/>
  <c r="E1990" i="32"/>
  <c r="I1990" i="32"/>
  <c r="D1990" i="32"/>
  <c r="H1990" i="32"/>
  <c r="L1990" i="32"/>
  <c r="F1990" i="32"/>
  <c r="C1990" i="32"/>
  <c r="K1990" i="32"/>
  <c r="G1990" i="32"/>
  <c r="J1990" i="32"/>
  <c r="B1990" i="32"/>
  <c r="E1986" i="32"/>
  <c r="I1986" i="32"/>
  <c r="D1986" i="32"/>
  <c r="H1986" i="32"/>
  <c r="L1986" i="32"/>
  <c r="B1986" i="32"/>
  <c r="J1986" i="32"/>
  <c r="G1986" i="32"/>
  <c r="C1986" i="32"/>
  <c r="K1986" i="32"/>
  <c r="F1986" i="32"/>
  <c r="E1982" i="32"/>
  <c r="I1982" i="32"/>
  <c r="D1982" i="32"/>
  <c r="H1982" i="32"/>
  <c r="L1982" i="32"/>
  <c r="F1982" i="32"/>
  <c r="C1982" i="32"/>
  <c r="K1982" i="32"/>
  <c r="J1982" i="32"/>
  <c r="B1982" i="32"/>
  <c r="G1982" i="32"/>
  <c r="E1978" i="32"/>
  <c r="I1978" i="32"/>
  <c r="D1978" i="32"/>
  <c r="H1978" i="32"/>
  <c r="L1978" i="32"/>
  <c r="B1978" i="32"/>
  <c r="J1978" i="32"/>
  <c r="G1978" i="32"/>
  <c r="K1978" i="32"/>
  <c r="C1978" i="32"/>
  <c r="F1978" i="32"/>
  <c r="E1974" i="32"/>
  <c r="I1974" i="32"/>
  <c r="D1974" i="32"/>
  <c r="H1974" i="32"/>
  <c r="L1974" i="32"/>
  <c r="F1974" i="32"/>
  <c r="C1974" i="32"/>
  <c r="K1974" i="32"/>
  <c r="G1974" i="32"/>
  <c r="B1974" i="32"/>
  <c r="J1974" i="32"/>
  <c r="E1970" i="32"/>
  <c r="I1970" i="32"/>
  <c r="D1970" i="32"/>
  <c r="H1970" i="32"/>
  <c r="L1970" i="32"/>
  <c r="B1970" i="32"/>
  <c r="J1970" i="32"/>
  <c r="G1970" i="32"/>
  <c r="C1970" i="32"/>
  <c r="F1970" i="32"/>
  <c r="K1970" i="32"/>
  <c r="E1966" i="32"/>
  <c r="I1966" i="32"/>
  <c r="D1966" i="32"/>
  <c r="H1966" i="32"/>
  <c r="L1966" i="32"/>
  <c r="F1966" i="32"/>
  <c r="C1966" i="32"/>
  <c r="K1966" i="32"/>
  <c r="G1966" i="32"/>
  <c r="B1966" i="32"/>
  <c r="J1966" i="32"/>
  <c r="E1962" i="32"/>
  <c r="I1962" i="32"/>
  <c r="D1962" i="32"/>
  <c r="H1962" i="32"/>
  <c r="L1962" i="32"/>
  <c r="B1962" i="32"/>
  <c r="J1962" i="32"/>
  <c r="G1962" i="32"/>
  <c r="K1962" i="32"/>
  <c r="F1962" i="32"/>
  <c r="C1962" i="32"/>
  <c r="E1958" i="32"/>
  <c r="I1958" i="32"/>
  <c r="D1958" i="32"/>
  <c r="H1958" i="32"/>
  <c r="L1958" i="32"/>
  <c r="F1958" i="32"/>
  <c r="C1958" i="32"/>
  <c r="K1958" i="32"/>
  <c r="G1958" i="32"/>
  <c r="J1958" i="32"/>
  <c r="B1958" i="32"/>
  <c r="E1954" i="32"/>
  <c r="I1954" i="32"/>
  <c r="D1954" i="32"/>
  <c r="H1954" i="32"/>
  <c r="L1954" i="32"/>
  <c r="B1954" i="32"/>
  <c r="J1954" i="32"/>
  <c r="G1954" i="32"/>
  <c r="C1954" i="32"/>
  <c r="K1954" i="32"/>
  <c r="F1954" i="32"/>
  <c r="E1950" i="32"/>
  <c r="I1950" i="32"/>
  <c r="D1950" i="32"/>
  <c r="H1950" i="32"/>
  <c r="L1950" i="32"/>
  <c r="F1950" i="32"/>
  <c r="C1950" i="32"/>
  <c r="K1950" i="32"/>
  <c r="B1950" i="32"/>
  <c r="J1950" i="32"/>
  <c r="G1950" i="32"/>
  <c r="E1946" i="32"/>
  <c r="I1946" i="32"/>
  <c r="D1946" i="32"/>
  <c r="H1946" i="32"/>
  <c r="L1946" i="32"/>
  <c r="B1946" i="32"/>
  <c r="J1946" i="32"/>
  <c r="G1946" i="32"/>
  <c r="K1946" i="32"/>
  <c r="C1946" i="32"/>
  <c r="F1946" i="32"/>
  <c r="E1942" i="32"/>
  <c r="I1942" i="32"/>
  <c r="D1942" i="32"/>
  <c r="H1942" i="32"/>
  <c r="L1942" i="32"/>
  <c r="F1942" i="32"/>
  <c r="C1942" i="32"/>
  <c r="K1942" i="32"/>
  <c r="G1942" i="32"/>
  <c r="B1942" i="32"/>
  <c r="J1942" i="32"/>
  <c r="E1938" i="32"/>
  <c r="I1938" i="32"/>
  <c r="D1938" i="32"/>
  <c r="H1938" i="32"/>
  <c r="L1938" i="32"/>
  <c r="B1938" i="32"/>
  <c r="J1938" i="32"/>
  <c r="G1938" i="32"/>
  <c r="C1938" i="32"/>
  <c r="F1938" i="32"/>
  <c r="K1938" i="32"/>
  <c r="E1934" i="32"/>
  <c r="I1934" i="32"/>
  <c r="D1934" i="32"/>
  <c r="H1934" i="32"/>
  <c r="L1934" i="32"/>
  <c r="F1934" i="32"/>
  <c r="C1934" i="32"/>
  <c r="K1934" i="32"/>
  <c r="G1934" i="32"/>
  <c r="J1934" i="32"/>
  <c r="B1934" i="32"/>
  <c r="E1930" i="32"/>
  <c r="I1930" i="32"/>
  <c r="D1930" i="32"/>
  <c r="H1930" i="32"/>
  <c r="L1930" i="32"/>
  <c r="B1930" i="32"/>
  <c r="J1930" i="32"/>
  <c r="G1930" i="32"/>
  <c r="K1930" i="32"/>
  <c r="F1930" i="32"/>
  <c r="C1930" i="32"/>
  <c r="E1926" i="32"/>
  <c r="I1926" i="32"/>
  <c r="D1926" i="32"/>
  <c r="H1926" i="32"/>
  <c r="L1926" i="32"/>
  <c r="F1926" i="32"/>
  <c r="C1926" i="32"/>
  <c r="K1926" i="32"/>
  <c r="G1926" i="32"/>
  <c r="J1926" i="32"/>
  <c r="B1926" i="32"/>
  <c r="E1922" i="32"/>
  <c r="I1922" i="32"/>
  <c r="D1922" i="32"/>
  <c r="H1922" i="32"/>
  <c r="L1922" i="32"/>
  <c r="B1922" i="32"/>
  <c r="J1922" i="32"/>
  <c r="G1922" i="32"/>
  <c r="K1922" i="32"/>
  <c r="C1922" i="32"/>
  <c r="F1922" i="32"/>
  <c r="E1918" i="32"/>
  <c r="I1918" i="32"/>
  <c r="D1918" i="32"/>
  <c r="H1918" i="32"/>
  <c r="L1918" i="32"/>
  <c r="F1918" i="32"/>
  <c r="C1918" i="32"/>
  <c r="K1918" i="32"/>
  <c r="G1918" i="32"/>
  <c r="J1918" i="32"/>
  <c r="B1918" i="32"/>
  <c r="E1914" i="32"/>
  <c r="I1914" i="32"/>
  <c r="D1914" i="32"/>
  <c r="H1914" i="32"/>
  <c r="L1914" i="32"/>
  <c r="B1914" i="32"/>
  <c r="J1914" i="32"/>
  <c r="G1914" i="32"/>
  <c r="C1914" i="32"/>
  <c r="K1914" i="32"/>
  <c r="F1914" i="32"/>
  <c r="E1910" i="32"/>
  <c r="I1910" i="32"/>
  <c r="D1910" i="32"/>
  <c r="H1910" i="32"/>
  <c r="L1910" i="32"/>
  <c r="F1910" i="32"/>
  <c r="C1910" i="32"/>
  <c r="K1910" i="32"/>
  <c r="G1910" i="32"/>
  <c r="B1910" i="32"/>
  <c r="J1910" i="32"/>
  <c r="E1906" i="32"/>
  <c r="I1906" i="32"/>
  <c r="D1906" i="32"/>
  <c r="H1906" i="32"/>
  <c r="L1906" i="32"/>
  <c r="B1906" i="32"/>
  <c r="J1906" i="32"/>
  <c r="G1906" i="32"/>
  <c r="K1906" i="32"/>
  <c r="C1906" i="32"/>
  <c r="F1906" i="32"/>
  <c r="E1902" i="32"/>
  <c r="I1902" i="32"/>
  <c r="D1902" i="32"/>
  <c r="H1902" i="32"/>
  <c r="L1902" i="32"/>
  <c r="F1902" i="32"/>
  <c r="C1902" i="32"/>
  <c r="K1902" i="32"/>
  <c r="G1902" i="32"/>
  <c r="J1902" i="32"/>
  <c r="B1902" i="32"/>
  <c r="E1898" i="32"/>
  <c r="I1898" i="32"/>
  <c r="D1898" i="32"/>
  <c r="H1898" i="32"/>
  <c r="L1898" i="32"/>
  <c r="B1898" i="32"/>
  <c r="J1898" i="32"/>
  <c r="G1898" i="32"/>
  <c r="C1898" i="32"/>
  <c r="K1898" i="32"/>
  <c r="F1898" i="32"/>
  <c r="E1894" i="32"/>
  <c r="I1894" i="32"/>
  <c r="D1894" i="32"/>
  <c r="H1894" i="32"/>
  <c r="L1894" i="32"/>
  <c r="F1894" i="32"/>
  <c r="C1894" i="32"/>
  <c r="K1894" i="32"/>
  <c r="G1894" i="32"/>
  <c r="B1894" i="32"/>
  <c r="J1894" i="32"/>
  <c r="E1890" i="32"/>
  <c r="I1890" i="32"/>
  <c r="D1890" i="32"/>
  <c r="H1890" i="32"/>
  <c r="L1890" i="32"/>
  <c r="B1890" i="32"/>
  <c r="J1890" i="32"/>
  <c r="G1890" i="32"/>
  <c r="K1890" i="32"/>
  <c r="C1890" i="32"/>
  <c r="F1890" i="32"/>
  <c r="E1886" i="32"/>
  <c r="I1886" i="32"/>
  <c r="D1886" i="32"/>
  <c r="H1886" i="32"/>
  <c r="L1886" i="32"/>
  <c r="F1886" i="32"/>
  <c r="C1886" i="32"/>
  <c r="K1886" i="32"/>
  <c r="G1886" i="32"/>
  <c r="J1886" i="32"/>
  <c r="B1886" i="32"/>
  <c r="E1882" i="32"/>
  <c r="I1882" i="32"/>
  <c r="D1882" i="32"/>
  <c r="H1882" i="32"/>
  <c r="L1882" i="32"/>
  <c r="B1882" i="32"/>
  <c r="J1882" i="32"/>
  <c r="G1882" i="32"/>
  <c r="C1882" i="32"/>
  <c r="K1882" i="32"/>
  <c r="F1882" i="32"/>
  <c r="E1878" i="32"/>
  <c r="I1878" i="32"/>
  <c r="D1878" i="32"/>
  <c r="H1878" i="32"/>
  <c r="L1878" i="32"/>
  <c r="F1878" i="32"/>
  <c r="C1878" i="32"/>
  <c r="K1878" i="32"/>
  <c r="G1878" i="32"/>
  <c r="B1878" i="32"/>
  <c r="J1878" i="32"/>
  <c r="E1874" i="32"/>
  <c r="I1874" i="32"/>
  <c r="D1874" i="32"/>
  <c r="H1874" i="32"/>
  <c r="L1874" i="32"/>
  <c r="B1874" i="32"/>
  <c r="J1874" i="32"/>
  <c r="G1874" i="32"/>
  <c r="K1874" i="32"/>
  <c r="C1874" i="32"/>
  <c r="F1874" i="32"/>
  <c r="E1870" i="32"/>
  <c r="I1870" i="32"/>
  <c r="D1870" i="32"/>
  <c r="H1870" i="32"/>
  <c r="L1870" i="32"/>
  <c r="F1870" i="32"/>
  <c r="C1870" i="32"/>
  <c r="K1870" i="32"/>
  <c r="G1870" i="32"/>
  <c r="J1870" i="32"/>
  <c r="B1870" i="32"/>
  <c r="E1866" i="32"/>
  <c r="I1866" i="32"/>
  <c r="D1866" i="32"/>
  <c r="H1866" i="32"/>
  <c r="L1866" i="32"/>
  <c r="B1866" i="32"/>
  <c r="J1866" i="32"/>
  <c r="G1866" i="32"/>
  <c r="C1866" i="32"/>
  <c r="K1866" i="32"/>
  <c r="F1866" i="32"/>
  <c r="E1862" i="32"/>
  <c r="I1862" i="32"/>
  <c r="D1862" i="32"/>
  <c r="H1862" i="32"/>
  <c r="L1862" i="32"/>
  <c r="F1862" i="32"/>
  <c r="C1862" i="32"/>
  <c r="K1862" i="32"/>
  <c r="G1862" i="32"/>
  <c r="B1862" i="32"/>
  <c r="J1862" i="32"/>
  <c r="E1858" i="32"/>
  <c r="I1858" i="32"/>
  <c r="D1858" i="32"/>
  <c r="H1858" i="32"/>
  <c r="L1858" i="32"/>
  <c r="B1858" i="32"/>
  <c r="J1858" i="32"/>
  <c r="G1858" i="32"/>
  <c r="K1858" i="32"/>
  <c r="C1858" i="32"/>
  <c r="F1858" i="32"/>
  <c r="E1854" i="32"/>
  <c r="I1854" i="32"/>
  <c r="D1854" i="32"/>
  <c r="H1854" i="32"/>
  <c r="L1854" i="32"/>
  <c r="F1854" i="32"/>
  <c r="C1854" i="32"/>
  <c r="K1854" i="32"/>
  <c r="G1854" i="32"/>
  <c r="J1854" i="32"/>
  <c r="B1854" i="32"/>
  <c r="E1850" i="32"/>
  <c r="I1850" i="32"/>
  <c r="D1850" i="32"/>
  <c r="H1850" i="32"/>
  <c r="L1850" i="32"/>
  <c r="B1850" i="32"/>
  <c r="J1850" i="32"/>
  <c r="G1850" i="32"/>
  <c r="C1850" i="32"/>
  <c r="K1850" i="32"/>
  <c r="F1850" i="32"/>
  <c r="E1846" i="32"/>
  <c r="I1846" i="32"/>
  <c r="D1846" i="32"/>
  <c r="H1846" i="32"/>
  <c r="L1846" i="32"/>
  <c r="F1846" i="32"/>
  <c r="C1846" i="32"/>
  <c r="K1846" i="32"/>
  <c r="G1846" i="32"/>
  <c r="B1846" i="32"/>
  <c r="J1846" i="32"/>
  <c r="E1842" i="32"/>
  <c r="I1842" i="32"/>
  <c r="D1842" i="32"/>
  <c r="H1842" i="32"/>
  <c r="L1842" i="32"/>
  <c r="B1842" i="32"/>
  <c r="J1842" i="32"/>
  <c r="G1842" i="32"/>
  <c r="K1842" i="32"/>
  <c r="C1842" i="32"/>
  <c r="F1842" i="32"/>
  <c r="E1838" i="32"/>
  <c r="I1838" i="32"/>
  <c r="D1838" i="32"/>
  <c r="H1838" i="32"/>
  <c r="L1838" i="32"/>
  <c r="F1838" i="32"/>
  <c r="C1838" i="32"/>
  <c r="K1838" i="32"/>
  <c r="G1838" i="32"/>
  <c r="J1838" i="32"/>
  <c r="B1838" i="32"/>
  <c r="E1834" i="32"/>
  <c r="I1834" i="32"/>
  <c r="D1834" i="32"/>
  <c r="H1834" i="32"/>
  <c r="L1834" i="32"/>
  <c r="B1834" i="32"/>
  <c r="J1834" i="32"/>
  <c r="G1834" i="32"/>
  <c r="C1834" i="32"/>
  <c r="K1834" i="32"/>
  <c r="F1834" i="32"/>
  <c r="E1830" i="32"/>
  <c r="I1830" i="32"/>
  <c r="D1830" i="32"/>
  <c r="H1830" i="32"/>
  <c r="L1830" i="32"/>
  <c r="F1830" i="32"/>
  <c r="C1830" i="32"/>
  <c r="K1830" i="32"/>
  <c r="G1830" i="32"/>
  <c r="B1830" i="32"/>
  <c r="J1830" i="32"/>
  <c r="E1826" i="32"/>
  <c r="I1826" i="32"/>
  <c r="D1826" i="32"/>
  <c r="H1826" i="32"/>
  <c r="L1826" i="32"/>
  <c r="B1826" i="32"/>
  <c r="J1826" i="32"/>
  <c r="G1826" i="32"/>
  <c r="K1826" i="32"/>
  <c r="C1826" i="32"/>
  <c r="F1826" i="32"/>
  <c r="E1822" i="32"/>
  <c r="I1822" i="32"/>
  <c r="D1822" i="32"/>
  <c r="H1822" i="32"/>
  <c r="L1822" i="32"/>
  <c r="F1822" i="32"/>
  <c r="C1822" i="32"/>
  <c r="K1822" i="32"/>
  <c r="G1822" i="32"/>
  <c r="J1822" i="32"/>
  <c r="B1822" i="32"/>
  <c r="E1818" i="32"/>
  <c r="I1818" i="32"/>
  <c r="D1818" i="32"/>
  <c r="H1818" i="32"/>
  <c r="L1818" i="32"/>
  <c r="B1818" i="32"/>
  <c r="J1818" i="32"/>
  <c r="G1818" i="32"/>
  <c r="C1818" i="32"/>
  <c r="K1818" i="32"/>
  <c r="F1818" i="32"/>
  <c r="E1814" i="32"/>
  <c r="I1814" i="32"/>
  <c r="D1814" i="32"/>
  <c r="H1814" i="32"/>
  <c r="L1814" i="32"/>
  <c r="F1814" i="32"/>
  <c r="C1814" i="32"/>
  <c r="K1814" i="32"/>
  <c r="G1814" i="32"/>
  <c r="B1814" i="32"/>
  <c r="J1814" i="32"/>
  <c r="E1810" i="32"/>
  <c r="I1810" i="32"/>
  <c r="D1810" i="32"/>
  <c r="H1810" i="32"/>
  <c r="L1810" i="32"/>
  <c r="B1810" i="32"/>
  <c r="J1810" i="32"/>
  <c r="G1810" i="32"/>
  <c r="K1810" i="32"/>
  <c r="C1810" i="32"/>
  <c r="F1810" i="32"/>
  <c r="E1806" i="32"/>
  <c r="I1806" i="32"/>
  <c r="D1806" i="32"/>
  <c r="H1806" i="32"/>
  <c r="L1806" i="32"/>
  <c r="F1806" i="32"/>
  <c r="C1806" i="32"/>
  <c r="K1806" i="32"/>
  <c r="G1806" i="32"/>
  <c r="J1806" i="32"/>
  <c r="B1806" i="32"/>
  <c r="E1802" i="32"/>
  <c r="I1802" i="32"/>
  <c r="D1802" i="32"/>
  <c r="H1802" i="32"/>
  <c r="L1802" i="32"/>
  <c r="B1802" i="32"/>
  <c r="J1802" i="32"/>
  <c r="G1802" i="32"/>
  <c r="C1802" i="32"/>
  <c r="K1802" i="32"/>
  <c r="F1802" i="32"/>
  <c r="E1798" i="32"/>
  <c r="I1798" i="32"/>
  <c r="D1798" i="32"/>
  <c r="H1798" i="32"/>
  <c r="L1798" i="32"/>
  <c r="F1798" i="32"/>
  <c r="C1798" i="32"/>
  <c r="K1798" i="32"/>
  <c r="G1798" i="32"/>
  <c r="B1798" i="32"/>
  <c r="J1798" i="32"/>
  <c r="E1794" i="32"/>
  <c r="I1794" i="32"/>
  <c r="D1794" i="32"/>
  <c r="H1794" i="32"/>
  <c r="L1794" i="32"/>
  <c r="F1794" i="32"/>
  <c r="C1794" i="32"/>
  <c r="K1794" i="32"/>
  <c r="J1794" i="32"/>
  <c r="B1794" i="32"/>
  <c r="G1794" i="32"/>
  <c r="E1790" i="32"/>
  <c r="I1790" i="32"/>
  <c r="D1790" i="32"/>
  <c r="H1790" i="32"/>
  <c r="L1790" i="32"/>
  <c r="B1790" i="32"/>
  <c r="J1790" i="32"/>
  <c r="G1790" i="32"/>
  <c r="K1790" i="32"/>
  <c r="F1790" i="32"/>
  <c r="C1790" i="32"/>
  <c r="E1786" i="32"/>
  <c r="I1786" i="32"/>
  <c r="D1786" i="32"/>
  <c r="H1786" i="32"/>
  <c r="L1786" i="32"/>
  <c r="F1786" i="32"/>
  <c r="C1786" i="32"/>
  <c r="K1786" i="32"/>
  <c r="G1786" i="32"/>
  <c r="B1786" i="32"/>
  <c r="J1786" i="32"/>
  <c r="E1782" i="32"/>
  <c r="I1782" i="32"/>
  <c r="D1782" i="32"/>
  <c r="H1782" i="32"/>
  <c r="L1782" i="32"/>
  <c r="B1782" i="32"/>
  <c r="J1782" i="32"/>
  <c r="G1782" i="32"/>
  <c r="C1782" i="32"/>
  <c r="F1782" i="32"/>
  <c r="K1782" i="32"/>
  <c r="E1778" i="32"/>
  <c r="I1778" i="32"/>
  <c r="D1778" i="32"/>
  <c r="H1778" i="32"/>
  <c r="L1778" i="32"/>
  <c r="F1778" i="32"/>
  <c r="C1778" i="32"/>
  <c r="K1778" i="32"/>
  <c r="J1778" i="32"/>
  <c r="B1778" i="32"/>
  <c r="G1778" i="32"/>
  <c r="E1774" i="32"/>
  <c r="I1774" i="32"/>
  <c r="D1774" i="32"/>
  <c r="H1774" i="32"/>
  <c r="L1774" i="32"/>
  <c r="B1774" i="32"/>
  <c r="J1774" i="32"/>
  <c r="G1774" i="32"/>
  <c r="K1774" i="32"/>
  <c r="F1774" i="32"/>
  <c r="C1774" i="32"/>
  <c r="E1770" i="32"/>
  <c r="I1770" i="32"/>
  <c r="D1770" i="32"/>
  <c r="H1770" i="32"/>
  <c r="L1770" i="32"/>
  <c r="F1770" i="32"/>
  <c r="C1770" i="32"/>
  <c r="K1770" i="32"/>
  <c r="G1770" i="32"/>
  <c r="B1770" i="32"/>
  <c r="J1770" i="32"/>
  <c r="E1766" i="32"/>
  <c r="I1766" i="32"/>
  <c r="D1766" i="32"/>
  <c r="H1766" i="32"/>
  <c r="L1766" i="32"/>
  <c r="B1766" i="32"/>
  <c r="J1766" i="32"/>
  <c r="G1766" i="32"/>
  <c r="C1766" i="32"/>
  <c r="F1766" i="32"/>
  <c r="K1766" i="32"/>
  <c r="E1762" i="32"/>
  <c r="I1762" i="32"/>
  <c r="D1762" i="32"/>
  <c r="H1762" i="32"/>
  <c r="L1762" i="32"/>
  <c r="F1762" i="32"/>
  <c r="C1762" i="32"/>
  <c r="K1762" i="32"/>
  <c r="J1762" i="32"/>
  <c r="B1762" i="32"/>
  <c r="G1762" i="32"/>
  <c r="E1758" i="32"/>
  <c r="I1758" i="32"/>
  <c r="D1758" i="32"/>
  <c r="H1758" i="32"/>
  <c r="L1758" i="32"/>
  <c r="B1758" i="32"/>
  <c r="J1758" i="32"/>
  <c r="G1758" i="32"/>
  <c r="K1758" i="32"/>
  <c r="F1758" i="32"/>
  <c r="C1758" i="32"/>
  <c r="E1754" i="32"/>
  <c r="I1754" i="32"/>
  <c r="D1754" i="32"/>
  <c r="H1754" i="32"/>
  <c r="L1754" i="32"/>
  <c r="F1754" i="32"/>
  <c r="C1754" i="32"/>
  <c r="K1754" i="32"/>
  <c r="G1754" i="32"/>
  <c r="B1754" i="32"/>
  <c r="J1754" i="32"/>
  <c r="E1750" i="32"/>
  <c r="I1750" i="32"/>
  <c r="D1750" i="32"/>
  <c r="H1750" i="32"/>
  <c r="L1750" i="32"/>
  <c r="B1750" i="32"/>
  <c r="J1750" i="32"/>
  <c r="G1750" i="32"/>
  <c r="C1750" i="32"/>
  <c r="F1750" i="32"/>
  <c r="K1750" i="32"/>
  <c r="E1746" i="32"/>
  <c r="I1746" i="32"/>
  <c r="D1746" i="32"/>
  <c r="H1746" i="32"/>
  <c r="L1746" i="32"/>
  <c r="F1746" i="32"/>
  <c r="C1746" i="32"/>
  <c r="K1746" i="32"/>
  <c r="J1746" i="32"/>
  <c r="B1746" i="32"/>
  <c r="G1746" i="32"/>
  <c r="E1742" i="32"/>
  <c r="I1742" i="32"/>
  <c r="D1742" i="32"/>
  <c r="H1742" i="32"/>
  <c r="L1742" i="32"/>
  <c r="B1742" i="32"/>
  <c r="J1742" i="32"/>
  <c r="G1742" i="32"/>
  <c r="K1742" i="32"/>
  <c r="F1742" i="32"/>
  <c r="C1742" i="32"/>
  <c r="E1738" i="32"/>
  <c r="I1738" i="32"/>
  <c r="D1738" i="32"/>
  <c r="H1738" i="32"/>
  <c r="L1738" i="32"/>
  <c r="F1738" i="32"/>
  <c r="C1738" i="32"/>
  <c r="K1738" i="32"/>
  <c r="G1738" i="32"/>
  <c r="B1738" i="32"/>
  <c r="J1738" i="32"/>
  <c r="E1734" i="32"/>
  <c r="I1734" i="32"/>
  <c r="D1734" i="32"/>
  <c r="H1734" i="32"/>
  <c r="L1734" i="32"/>
  <c r="B1734" i="32"/>
  <c r="J1734" i="32"/>
  <c r="G1734" i="32"/>
  <c r="C1734" i="32"/>
  <c r="F1734" i="32"/>
  <c r="K1734" i="32"/>
  <c r="E1730" i="32"/>
  <c r="I1730" i="32"/>
  <c r="D1730" i="32"/>
  <c r="H1730" i="32"/>
  <c r="L1730" i="32"/>
  <c r="F1730" i="32"/>
  <c r="C1730" i="32"/>
  <c r="K1730" i="32"/>
  <c r="J1730" i="32"/>
  <c r="B1730" i="32"/>
  <c r="G1730" i="32"/>
  <c r="E1726" i="32"/>
  <c r="I1726" i="32"/>
  <c r="D1726" i="32"/>
  <c r="H1726" i="32"/>
  <c r="L1726" i="32"/>
  <c r="B1726" i="32"/>
  <c r="J1726" i="32"/>
  <c r="G1726" i="32"/>
  <c r="K1726" i="32"/>
  <c r="F1726" i="32"/>
  <c r="C1726" i="32"/>
  <c r="E1722" i="32"/>
  <c r="I1722" i="32"/>
  <c r="D1722" i="32"/>
  <c r="H1722" i="32"/>
  <c r="L1722" i="32"/>
  <c r="F1722" i="32"/>
  <c r="C1722" i="32"/>
  <c r="K1722" i="32"/>
  <c r="G1722" i="32"/>
  <c r="B1722" i="32"/>
  <c r="J1722" i="32"/>
  <c r="E1718" i="32"/>
  <c r="I1718" i="32"/>
  <c r="D1718" i="32"/>
  <c r="H1718" i="32"/>
  <c r="L1718" i="32"/>
  <c r="B1718" i="32"/>
  <c r="J1718" i="32"/>
  <c r="G1718" i="32"/>
  <c r="C1718" i="32"/>
  <c r="F1718" i="32"/>
  <c r="K1718" i="32"/>
  <c r="E1714" i="32"/>
  <c r="I1714" i="32"/>
  <c r="D1714" i="32"/>
  <c r="H1714" i="32"/>
  <c r="L1714" i="32"/>
  <c r="F1714" i="32"/>
  <c r="C1714" i="32"/>
  <c r="K1714" i="32"/>
  <c r="J1714" i="32"/>
  <c r="B1714" i="32"/>
  <c r="G1714" i="32"/>
  <c r="E1710" i="32"/>
  <c r="I1710" i="32"/>
  <c r="D1710" i="32"/>
  <c r="H1710" i="32"/>
  <c r="L1710" i="32"/>
  <c r="B1710" i="32"/>
  <c r="J1710" i="32"/>
  <c r="G1710" i="32"/>
  <c r="K1710" i="32"/>
  <c r="F1710" i="32"/>
  <c r="C1710" i="32"/>
  <c r="E1706" i="32"/>
  <c r="I1706" i="32"/>
  <c r="D1706" i="32"/>
  <c r="H1706" i="32"/>
  <c r="L1706" i="32"/>
  <c r="F1706" i="32"/>
  <c r="C1706" i="32"/>
  <c r="K1706" i="32"/>
  <c r="G1706" i="32"/>
  <c r="B1706" i="32"/>
  <c r="J1706" i="32"/>
  <c r="E1702" i="32"/>
  <c r="I1702" i="32"/>
  <c r="D1702" i="32"/>
  <c r="H1702" i="32"/>
  <c r="L1702" i="32"/>
  <c r="B1702" i="32"/>
  <c r="J1702" i="32"/>
  <c r="G1702" i="32"/>
  <c r="C1702" i="32"/>
  <c r="F1702" i="32"/>
  <c r="K1702" i="32"/>
  <c r="E1698" i="32"/>
  <c r="I1698" i="32"/>
  <c r="D1698" i="32"/>
  <c r="H1698" i="32"/>
  <c r="L1698" i="32"/>
  <c r="F1698" i="32"/>
  <c r="C1698" i="32"/>
  <c r="K1698" i="32"/>
  <c r="J1698" i="32"/>
  <c r="G1698" i="32"/>
  <c r="B1698" i="32"/>
  <c r="E1694" i="32"/>
  <c r="I1694" i="32"/>
  <c r="D1694" i="32"/>
  <c r="H1694" i="32"/>
  <c r="L1694" i="32"/>
  <c r="B1694" i="32"/>
  <c r="J1694" i="32"/>
  <c r="G1694" i="32"/>
  <c r="K1694" i="32"/>
  <c r="F1694" i="32"/>
  <c r="C1694" i="32"/>
  <c r="E1690" i="32"/>
  <c r="I1690" i="32"/>
  <c r="D1690" i="32"/>
  <c r="H1690" i="32"/>
  <c r="L1690" i="32"/>
  <c r="F1690" i="32"/>
  <c r="C1690" i="32"/>
  <c r="K1690" i="32"/>
  <c r="G1690" i="32"/>
  <c r="B1690" i="32"/>
  <c r="J1690" i="32"/>
  <c r="E1686" i="32"/>
  <c r="I1686" i="32"/>
  <c r="D1686" i="32"/>
  <c r="H1686" i="32"/>
  <c r="L1686" i="32"/>
  <c r="B1686" i="32"/>
  <c r="J1686" i="32"/>
  <c r="G1686" i="32"/>
  <c r="C1686" i="32"/>
  <c r="K1686" i="32"/>
  <c r="F1686" i="32"/>
  <c r="E1682" i="32"/>
  <c r="I1682" i="32"/>
  <c r="D1682" i="32"/>
  <c r="H1682" i="32"/>
  <c r="L1682" i="32"/>
  <c r="F1682" i="32"/>
  <c r="C1682" i="32"/>
  <c r="K1682" i="32"/>
  <c r="J1682" i="32"/>
  <c r="B1682" i="32"/>
  <c r="G1682" i="32"/>
  <c r="E1678" i="32"/>
  <c r="I1678" i="32"/>
  <c r="D1678" i="32"/>
  <c r="H1678" i="32"/>
  <c r="L1678" i="32"/>
  <c r="B1678" i="32"/>
  <c r="J1678" i="32"/>
  <c r="G1678" i="32"/>
  <c r="K1678" i="32"/>
  <c r="F1678" i="32"/>
  <c r="C1678" i="32"/>
  <c r="E1674" i="32"/>
  <c r="I1674" i="32"/>
  <c r="D1674" i="32"/>
  <c r="H1674" i="32"/>
  <c r="L1674" i="32"/>
  <c r="F1674" i="32"/>
  <c r="C1674" i="32"/>
  <c r="K1674" i="32"/>
  <c r="G1674" i="32"/>
  <c r="B1674" i="32"/>
  <c r="J1674" i="32"/>
  <c r="E1670" i="32"/>
  <c r="I1670" i="32"/>
  <c r="D1670" i="32"/>
  <c r="H1670" i="32"/>
  <c r="L1670" i="32"/>
  <c r="B1670" i="32"/>
  <c r="J1670" i="32"/>
  <c r="G1670" i="32"/>
  <c r="C1670" i="32"/>
  <c r="F1670" i="32"/>
  <c r="K1670" i="32"/>
  <c r="E1666" i="32"/>
  <c r="I1666" i="32"/>
  <c r="D1666" i="32"/>
  <c r="H1666" i="32"/>
  <c r="L1666" i="32"/>
  <c r="F1666" i="32"/>
  <c r="C1666" i="32"/>
  <c r="K1666" i="32"/>
  <c r="J1666" i="32"/>
  <c r="G1666" i="32"/>
  <c r="B1666" i="32"/>
  <c r="E1662" i="32"/>
  <c r="I1662" i="32"/>
  <c r="D1662" i="32"/>
  <c r="H1662" i="32"/>
  <c r="L1662" i="32"/>
  <c r="B1662" i="32"/>
  <c r="J1662" i="32"/>
  <c r="G1662" i="32"/>
  <c r="K1662" i="32"/>
  <c r="F1662" i="32"/>
  <c r="C1662" i="32"/>
  <c r="E1658" i="32"/>
  <c r="I1658" i="32"/>
  <c r="D1658" i="32"/>
  <c r="H1658" i="32"/>
  <c r="L1658" i="32"/>
  <c r="F1658" i="32"/>
  <c r="C1658" i="32"/>
  <c r="K1658" i="32"/>
  <c r="G1658" i="32"/>
  <c r="B1658" i="32"/>
  <c r="J1658" i="32"/>
  <c r="E1654" i="32"/>
  <c r="I1654" i="32"/>
  <c r="D1654" i="32"/>
  <c r="H1654" i="32"/>
  <c r="L1654" i="32"/>
  <c r="B1654" i="32"/>
  <c r="J1654" i="32"/>
  <c r="G1654" i="32"/>
  <c r="C1654" i="32"/>
  <c r="K1654" i="32"/>
  <c r="F1654" i="32"/>
  <c r="E1650" i="32"/>
  <c r="I1650" i="32"/>
  <c r="D1650" i="32"/>
  <c r="H1650" i="32"/>
  <c r="L1650" i="32"/>
  <c r="F1650" i="32"/>
  <c r="C1650" i="32"/>
  <c r="K1650" i="32"/>
  <c r="J1650" i="32"/>
  <c r="B1650" i="32"/>
  <c r="G1650" i="32"/>
  <c r="E1646" i="32"/>
  <c r="I1646" i="32"/>
  <c r="D1646" i="32"/>
  <c r="H1646" i="32"/>
  <c r="L1646" i="32"/>
  <c r="B1646" i="32"/>
  <c r="J1646" i="32"/>
  <c r="G1646" i="32"/>
  <c r="K1646" i="32"/>
  <c r="F1646" i="32"/>
  <c r="C1646" i="32"/>
  <c r="E1642" i="32"/>
  <c r="I1642" i="32"/>
  <c r="D1642" i="32"/>
  <c r="H1642" i="32"/>
  <c r="L1642" i="32"/>
  <c r="F1642" i="32"/>
  <c r="C1642" i="32"/>
  <c r="K1642" i="32"/>
  <c r="G1642" i="32"/>
  <c r="B1642" i="32"/>
  <c r="J1642" i="32"/>
  <c r="E1638" i="32"/>
  <c r="I1638" i="32"/>
  <c r="D1638" i="32"/>
  <c r="H1638" i="32"/>
  <c r="L1638" i="32"/>
  <c r="B1638" i="32"/>
  <c r="J1638" i="32"/>
  <c r="G1638" i="32"/>
  <c r="C1638" i="32"/>
  <c r="F1638" i="32"/>
  <c r="K1638" i="32"/>
  <c r="E1634" i="32"/>
  <c r="I1634" i="32"/>
  <c r="D1634" i="32"/>
  <c r="H1634" i="32"/>
  <c r="L1634" i="32"/>
  <c r="F1634" i="32"/>
  <c r="C1634" i="32"/>
  <c r="K1634" i="32"/>
  <c r="J1634" i="32"/>
  <c r="G1634" i="32"/>
  <c r="B1634" i="32"/>
  <c r="E1630" i="32"/>
  <c r="I1630" i="32"/>
  <c r="D1630" i="32"/>
  <c r="H1630" i="32"/>
  <c r="L1630" i="32"/>
  <c r="B1630" i="32"/>
  <c r="J1630" i="32"/>
  <c r="G1630" i="32"/>
  <c r="K1630" i="32"/>
  <c r="F1630" i="32"/>
  <c r="C1630" i="32"/>
  <c r="E1626" i="32"/>
  <c r="I1626" i="32"/>
  <c r="D1626" i="32"/>
  <c r="H1626" i="32"/>
  <c r="L1626" i="32"/>
  <c r="F1626" i="32"/>
  <c r="C1626" i="32"/>
  <c r="K1626" i="32"/>
  <c r="G1626" i="32"/>
  <c r="B1626" i="32"/>
  <c r="J1626" i="32"/>
  <c r="E1622" i="32"/>
  <c r="I1622" i="32"/>
  <c r="D1622" i="32"/>
  <c r="H1622" i="32"/>
  <c r="L1622" i="32"/>
  <c r="B1622" i="32"/>
  <c r="J1622" i="32"/>
  <c r="G1622" i="32"/>
  <c r="C1622" i="32"/>
  <c r="K1622" i="32"/>
  <c r="F1622" i="32"/>
  <c r="E1618" i="32"/>
  <c r="I1618" i="32"/>
  <c r="D1618" i="32"/>
  <c r="H1618" i="32"/>
  <c r="L1618" i="32"/>
  <c r="F1618" i="32"/>
  <c r="C1618" i="32"/>
  <c r="K1618" i="32"/>
  <c r="J1618" i="32"/>
  <c r="B1618" i="32"/>
  <c r="G1618" i="32"/>
  <c r="E1614" i="32"/>
  <c r="I1614" i="32"/>
  <c r="D1614" i="32"/>
  <c r="H1614" i="32"/>
  <c r="L1614" i="32"/>
  <c r="B1614" i="32"/>
  <c r="J1614" i="32"/>
  <c r="G1614" i="32"/>
  <c r="K1614" i="32"/>
  <c r="F1614" i="32"/>
  <c r="C1614" i="32"/>
  <c r="E1610" i="32"/>
  <c r="I1610" i="32"/>
  <c r="D1610" i="32"/>
  <c r="H1610" i="32"/>
  <c r="L1610" i="32"/>
  <c r="F1610" i="32"/>
  <c r="C1610" i="32"/>
  <c r="K1610" i="32"/>
  <c r="G1610" i="32"/>
  <c r="B1610" i="32"/>
  <c r="J1610" i="32"/>
  <c r="E1606" i="32"/>
  <c r="I1606" i="32"/>
  <c r="D1606" i="32"/>
  <c r="H1606" i="32"/>
  <c r="L1606" i="32"/>
  <c r="B1606" i="32"/>
  <c r="J1606" i="32"/>
  <c r="G1606" i="32"/>
  <c r="C1606" i="32"/>
  <c r="F1606" i="32"/>
  <c r="K1606" i="32"/>
  <c r="E1602" i="32"/>
  <c r="I1602" i="32"/>
  <c r="D1602" i="32"/>
  <c r="H1602" i="32"/>
  <c r="L1602" i="32"/>
  <c r="F1602" i="32"/>
  <c r="C1602" i="32"/>
  <c r="K1602" i="32"/>
  <c r="J1602" i="32"/>
  <c r="G1602" i="32"/>
  <c r="B1602" i="32"/>
  <c r="E1598" i="32"/>
  <c r="I1598" i="32"/>
  <c r="D1598" i="32"/>
  <c r="H1598" i="32"/>
  <c r="L1598" i="32"/>
  <c r="B1598" i="32"/>
  <c r="J1598" i="32"/>
  <c r="G1598" i="32"/>
  <c r="K1598" i="32"/>
  <c r="F1598" i="32"/>
  <c r="C1598" i="32"/>
  <c r="E1594" i="32"/>
  <c r="I1594" i="32"/>
  <c r="D1594" i="32"/>
  <c r="H1594" i="32"/>
  <c r="L1594" i="32"/>
  <c r="F1594" i="32"/>
  <c r="C1594" i="32"/>
  <c r="K1594" i="32"/>
  <c r="G1594" i="32"/>
  <c r="B1594" i="32"/>
  <c r="J1594" i="32"/>
  <c r="E1590" i="32"/>
  <c r="I1590" i="32"/>
  <c r="D1590" i="32"/>
  <c r="H1590" i="32"/>
  <c r="L1590" i="32"/>
  <c r="B1590" i="32"/>
  <c r="J1590" i="32"/>
  <c r="G1590" i="32"/>
  <c r="C1590" i="32"/>
  <c r="K1590" i="32"/>
  <c r="F1590" i="32"/>
  <c r="E1586" i="32"/>
  <c r="I1586" i="32"/>
  <c r="D1586" i="32"/>
  <c r="H1586" i="32"/>
  <c r="L1586" i="32"/>
  <c r="F1586" i="32"/>
  <c r="C1586" i="32"/>
  <c r="K1586" i="32"/>
  <c r="J1586" i="32"/>
  <c r="B1586" i="32"/>
  <c r="G1586" i="32"/>
  <c r="E1582" i="32"/>
  <c r="I1582" i="32"/>
  <c r="D1582" i="32"/>
  <c r="H1582" i="32"/>
  <c r="L1582" i="32"/>
  <c r="B1582" i="32"/>
  <c r="J1582" i="32"/>
  <c r="G1582" i="32"/>
  <c r="K1582" i="32"/>
  <c r="F1582" i="32"/>
  <c r="C1582" i="32"/>
  <c r="E1578" i="32"/>
  <c r="I1578" i="32"/>
  <c r="D1578" i="32"/>
  <c r="H1578" i="32"/>
  <c r="L1578" i="32"/>
  <c r="F1578" i="32"/>
  <c r="C1578" i="32"/>
  <c r="K1578" i="32"/>
  <c r="G1578" i="32"/>
  <c r="B1578" i="32"/>
  <c r="J1578" i="32"/>
  <c r="E1574" i="32"/>
  <c r="I1574" i="32"/>
  <c r="D1574" i="32"/>
  <c r="H1574" i="32"/>
  <c r="L1574" i="32"/>
  <c r="B1574" i="32"/>
  <c r="J1574" i="32"/>
  <c r="G1574" i="32"/>
  <c r="C1574" i="32"/>
  <c r="F1574" i="32"/>
  <c r="K1574" i="32"/>
  <c r="E1570" i="32"/>
  <c r="I1570" i="32"/>
  <c r="D1570" i="32"/>
  <c r="H1570" i="32"/>
  <c r="L1570" i="32"/>
  <c r="F1570" i="32"/>
  <c r="C1570" i="32"/>
  <c r="K1570" i="32"/>
  <c r="J1570" i="32"/>
  <c r="G1570" i="32"/>
  <c r="B1570" i="32"/>
  <c r="E1566" i="32"/>
  <c r="I1566" i="32"/>
  <c r="D1566" i="32"/>
  <c r="H1566" i="32"/>
  <c r="L1566" i="32"/>
  <c r="B1566" i="32"/>
  <c r="J1566" i="32"/>
  <c r="G1566" i="32"/>
  <c r="K1566" i="32"/>
  <c r="F1566" i="32"/>
  <c r="C1566" i="32"/>
  <c r="E1562" i="32"/>
  <c r="I1562" i="32"/>
  <c r="D1562" i="32"/>
  <c r="H1562" i="32"/>
  <c r="L1562" i="32"/>
  <c r="F1562" i="32"/>
  <c r="C1562" i="32"/>
  <c r="K1562" i="32"/>
  <c r="G1562" i="32"/>
  <c r="B1562" i="32"/>
  <c r="J1562" i="32"/>
  <c r="E1558" i="32"/>
  <c r="I1558" i="32"/>
  <c r="D1558" i="32"/>
  <c r="H1558" i="32"/>
  <c r="L1558" i="32"/>
  <c r="B1558" i="32"/>
  <c r="J1558" i="32"/>
  <c r="G1558" i="32"/>
  <c r="C1558" i="32"/>
  <c r="K1558" i="32"/>
  <c r="F1558" i="32"/>
  <c r="E1554" i="32"/>
  <c r="I1554" i="32"/>
  <c r="D1554" i="32"/>
  <c r="H1554" i="32"/>
  <c r="L1554" i="32"/>
  <c r="F1554" i="32"/>
  <c r="C1554" i="32"/>
  <c r="K1554" i="32"/>
  <c r="J1554" i="32"/>
  <c r="B1554" i="32"/>
  <c r="G1554" i="32"/>
  <c r="E1550" i="32"/>
  <c r="I1550" i="32"/>
  <c r="D1550" i="32"/>
  <c r="H1550" i="32"/>
  <c r="L1550" i="32"/>
  <c r="B1550" i="32"/>
  <c r="J1550" i="32"/>
  <c r="G1550" i="32"/>
  <c r="K1550" i="32"/>
  <c r="F1550" i="32"/>
  <c r="C1550" i="32"/>
  <c r="E1546" i="32"/>
  <c r="I1546" i="32"/>
  <c r="D1546" i="32"/>
  <c r="H1546" i="32"/>
  <c r="L1546" i="32"/>
  <c r="F1546" i="32"/>
  <c r="C1546" i="32"/>
  <c r="K1546" i="32"/>
  <c r="G1546" i="32"/>
  <c r="B1546" i="32"/>
  <c r="J1546" i="32"/>
  <c r="E1542" i="32"/>
  <c r="I1542" i="32"/>
  <c r="D1542" i="32"/>
  <c r="H1542" i="32"/>
  <c r="L1542" i="32"/>
  <c r="B1542" i="32"/>
  <c r="J1542" i="32"/>
  <c r="G1542" i="32"/>
  <c r="C1542" i="32"/>
  <c r="F1542" i="32"/>
  <c r="K1542" i="32"/>
  <c r="E1538" i="32"/>
  <c r="I1538" i="32"/>
  <c r="D1538" i="32"/>
  <c r="H1538" i="32"/>
  <c r="L1538" i="32"/>
  <c r="F1538" i="32"/>
  <c r="C1538" i="32"/>
  <c r="K1538" i="32"/>
  <c r="J1538" i="32"/>
  <c r="G1538" i="32"/>
  <c r="B1538" i="32"/>
  <c r="E1534" i="32"/>
  <c r="I1534" i="32"/>
  <c r="D1534" i="32"/>
  <c r="H1534" i="32"/>
  <c r="L1534" i="32"/>
  <c r="B1534" i="32"/>
  <c r="J1534" i="32"/>
  <c r="G1534" i="32"/>
  <c r="K1534" i="32"/>
  <c r="F1534" i="32"/>
  <c r="C1534" i="32"/>
  <c r="E1530" i="32"/>
  <c r="I1530" i="32"/>
  <c r="D1530" i="32"/>
  <c r="H1530" i="32"/>
  <c r="L1530" i="32"/>
  <c r="F1530" i="32"/>
  <c r="C1530" i="32"/>
  <c r="K1530" i="32"/>
  <c r="G1530" i="32"/>
  <c r="B1530" i="32"/>
  <c r="J1530" i="32"/>
  <c r="E1526" i="32"/>
  <c r="I1526" i="32"/>
  <c r="D1526" i="32"/>
  <c r="H1526" i="32"/>
  <c r="L1526" i="32"/>
  <c r="B1526" i="32"/>
  <c r="J1526" i="32"/>
  <c r="G1526" i="32"/>
  <c r="C1526" i="32"/>
  <c r="K1526" i="32"/>
  <c r="F1526" i="32"/>
  <c r="E1522" i="32"/>
  <c r="I1522" i="32"/>
  <c r="D1522" i="32"/>
  <c r="H1522" i="32"/>
  <c r="L1522" i="32"/>
  <c r="F1522" i="32"/>
  <c r="C1522" i="32"/>
  <c r="K1522" i="32"/>
  <c r="J1522" i="32"/>
  <c r="B1522" i="32"/>
  <c r="G1522" i="32"/>
  <c r="E1518" i="32"/>
  <c r="I1518" i="32"/>
  <c r="D1518" i="32"/>
  <c r="H1518" i="32"/>
  <c r="L1518" i="32"/>
  <c r="B1518" i="32"/>
  <c r="J1518" i="32"/>
  <c r="G1518" i="32"/>
  <c r="K1518" i="32"/>
  <c r="F1518" i="32"/>
  <c r="C1518" i="32"/>
  <c r="E1514" i="32"/>
  <c r="I1514" i="32"/>
  <c r="D1514" i="32"/>
  <c r="H1514" i="32"/>
  <c r="L1514" i="32"/>
  <c r="F1514" i="32"/>
  <c r="C1514" i="32"/>
  <c r="K1514" i="32"/>
  <c r="G1514" i="32"/>
  <c r="B1514" i="32"/>
  <c r="J1514" i="32"/>
  <c r="E1510" i="32"/>
  <c r="I1510" i="32"/>
  <c r="D1510" i="32"/>
  <c r="H1510" i="32"/>
  <c r="L1510" i="32"/>
  <c r="B1510" i="32"/>
  <c r="J1510" i="32"/>
  <c r="G1510" i="32"/>
  <c r="C1510" i="32"/>
  <c r="F1510" i="32"/>
  <c r="K1510" i="32"/>
  <c r="E1506" i="32"/>
  <c r="I1506" i="32"/>
  <c r="D1506" i="32"/>
  <c r="H1506" i="32"/>
  <c r="L1506" i="32"/>
  <c r="F1506" i="32"/>
  <c r="C1506" i="32"/>
  <c r="K1506" i="32"/>
  <c r="J1506" i="32"/>
  <c r="G1506" i="32"/>
  <c r="B1506" i="32"/>
  <c r="E1502" i="32"/>
  <c r="I1502" i="32"/>
  <c r="D1502" i="32"/>
  <c r="H1502" i="32"/>
  <c r="L1502" i="32"/>
  <c r="B1502" i="32"/>
  <c r="J1502" i="32"/>
  <c r="G1502" i="32"/>
  <c r="K1502" i="32"/>
  <c r="F1502" i="32"/>
  <c r="C1502" i="32"/>
  <c r="E1498" i="32"/>
  <c r="I1498" i="32"/>
  <c r="D1498" i="32"/>
  <c r="H1498" i="32"/>
  <c r="L1498" i="32"/>
  <c r="F1498" i="32"/>
  <c r="C1498" i="32"/>
  <c r="K1498" i="32"/>
  <c r="G1498" i="32"/>
  <c r="B1498" i="32"/>
  <c r="J1498" i="32"/>
  <c r="E1494" i="32"/>
  <c r="I1494" i="32"/>
  <c r="D1494" i="32"/>
  <c r="H1494" i="32"/>
  <c r="L1494" i="32"/>
  <c r="B1494" i="32"/>
  <c r="J1494" i="32"/>
  <c r="G1494" i="32"/>
  <c r="C1494" i="32"/>
  <c r="K1494" i="32"/>
  <c r="F1494" i="32"/>
  <c r="E1490" i="32"/>
  <c r="I1490" i="32"/>
  <c r="D1490" i="32"/>
  <c r="H1490" i="32"/>
  <c r="L1490" i="32"/>
  <c r="F1490" i="32"/>
  <c r="C1490" i="32"/>
  <c r="K1490" i="32"/>
  <c r="J1490" i="32"/>
  <c r="B1490" i="32"/>
  <c r="G1490" i="32"/>
  <c r="E1486" i="32"/>
  <c r="I1486" i="32"/>
  <c r="D1486" i="32"/>
  <c r="H1486" i="32"/>
  <c r="L1486" i="32"/>
  <c r="B1486" i="32"/>
  <c r="J1486" i="32"/>
  <c r="G1486" i="32"/>
  <c r="K1486" i="32"/>
  <c r="F1486" i="32"/>
  <c r="C1486" i="32"/>
  <c r="E1482" i="32"/>
  <c r="I1482" i="32"/>
  <c r="D1482" i="32"/>
  <c r="H1482" i="32"/>
  <c r="L1482" i="32"/>
  <c r="F1482" i="32"/>
  <c r="C1482" i="32"/>
  <c r="K1482" i="32"/>
  <c r="G1482" i="32"/>
  <c r="B1482" i="32"/>
  <c r="J1482" i="32"/>
  <c r="E1478" i="32"/>
  <c r="I1478" i="32"/>
  <c r="D1478" i="32"/>
  <c r="H1478" i="32"/>
  <c r="L1478" i="32"/>
  <c r="B1478" i="32"/>
  <c r="J1478" i="32"/>
  <c r="G1478" i="32"/>
  <c r="C1478" i="32"/>
  <c r="F1478" i="32"/>
  <c r="K1478" i="32"/>
  <c r="E1474" i="32"/>
  <c r="I1474" i="32"/>
  <c r="D1474" i="32"/>
  <c r="H1474" i="32"/>
  <c r="L1474" i="32"/>
  <c r="F1474" i="32"/>
  <c r="C1474" i="32"/>
  <c r="K1474" i="32"/>
  <c r="J1474" i="32"/>
  <c r="G1474" i="32"/>
  <c r="B1474" i="32"/>
  <c r="E1470" i="32"/>
  <c r="I1470" i="32"/>
  <c r="D1470" i="32"/>
  <c r="H1470" i="32"/>
  <c r="L1470" i="32"/>
  <c r="B1470" i="32"/>
  <c r="J1470" i="32"/>
  <c r="G1470" i="32"/>
  <c r="K1470" i="32"/>
  <c r="F1470" i="32"/>
  <c r="C1470" i="32"/>
  <c r="E1466" i="32"/>
  <c r="I1466" i="32"/>
  <c r="D1466" i="32"/>
  <c r="H1466" i="32"/>
  <c r="L1466" i="32"/>
  <c r="F1466" i="32"/>
  <c r="C1466" i="32"/>
  <c r="K1466" i="32"/>
  <c r="G1466" i="32"/>
  <c r="B1466" i="32"/>
  <c r="J1466" i="32"/>
  <c r="E1462" i="32"/>
  <c r="I1462" i="32"/>
  <c r="D1462" i="32"/>
  <c r="H1462" i="32"/>
  <c r="L1462" i="32"/>
  <c r="B1462" i="32"/>
  <c r="J1462" i="32"/>
  <c r="G1462" i="32"/>
  <c r="C1462" i="32"/>
  <c r="K1462" i="32"/>
  <c r="F1462" i="32"/>
  <c r="E1458" i="32"/>
  <c r="I1458" i="32"/>
  <c r="D1458" i="32"/>
  <c r="H1458" i="32"/>
  <c r="L1458" i="32"/>
  <c r="F1458" i="32"/>
  <c r="C1458" i="32"/>
  <c r="K1458" i="32"/>
  <c r="J1458" i="32"/>
  <c r="B1458" i="32"/>
  <c r="G1458" i="32"/>
  <c r="E1454" i="32"/>
  <c r="I1454" i="32"/>
  <c r="D1454" i="32"/>
  <c r="H1454" i="32"/>
  <c r="L1454" i="32"/>
  <c r="B1454" i="32"/>
  <c r="J1454" i="32"/>
  <c r="G1454" i="32"/>
  <c r="K1454" i="32"/>
  <c r="F1454" i="32"/>
  <c r="C1454" i="32"/>
  <c r="E1450" i="32"/>
  <c r="I1450" i="32"/>
  <c r="D1450" i="32"/>
  <c r="H1450" i="32"/>
  <c r="L1450" i="32"/>
  <c r="F1450" i="32"/>
  <c r="C1450" i="32"/>
  <c r="K1450" i="32"/>
  <c r="G1450" i="32"/>
  <c r="B1450" i="32"/>
  <c r="J1450" i="32"/>
  <c r="E1446" i="32"/>
  <c r="I1446" i="32"/>
  <c r="D1446" i="32"/>
  <c r="H1446" i="32"/>
  <c r="L1446" i="32"/>
  <c r="B1446" i="32"/>
  <c r="J1446" i="32"/>
  <c r="G1446" i="32"/>
  <c r="C1446" i="32"/>
  <c r="F1446" i="32"/>
  <c r="K1446" i="32"/>
  <c r="E1442" i="32"/>
  <c r="I1442" i="32"/>
  <c r="D1442" i="32"/>
  <c r="H1442" i="32"/>
  <c r="L1442" i="32"/>
  <c r="F1442" i="32"/>
  <c r="C1442" i="32"/>
  <c r="K1442" i="32"/>
  <c r="J1442" i="32"/>
  <c r="G1442" i="32"/>
  <c r="B1442" i="32"/>
  <c r="E1438" i="32"/>
  <c r="I1438" i="32"/>
  <c r="D1438" i="32"/>
  <c r="H1438" i="32"/>
  <c r="L1438" i="32"/>
  <c r="B1438" i="32"/>
  <c r="J1438" i="32"/>
  <c r="G1438" i="32"/>
  <c r="K1438" i="32"/>
  <c r="F1438" i="32"/>
  <c r="C1438" i="32"/>
  <c r="E1434" i="32"/>
  <c r="I1434" i="32"/>
  <c r="D1434" i="32"/>
  <c r="H1434" i="32"/>
  <c r="L1434" i="32"/>
  <c r="F1434" i="32"/>
  <c r="C1434" i="32"/>
  <c r="K1434" i="32"/>
  <c r="G1434" i="32"/>
  <c r="B1434" i="32"/>
  <c r="J1434" i="32"/>
  <c r="E1430" i="32"/>
  <c r="I1430" i="32"/>
  <c r="D1430" i="32"/>
  <c r="H1430" i="32"/>
  <c r="L1430" i="32"/>
  <c r="B1430" i="32"/>
  <c r="J1430" i="32"/>
  <c r="G1430" i="32"/>
  <c r="C1430" i="32"/>
  <c r="K1430" i="32"/>
  <c r="F1430" i="32"/>
  <c r="E1426" i="32"/>
  <c r="I1426" i="32"/>
  <c r="D1426" i="32"/>
  <c r="H1426" i="32"/>
  <c r="L1426" i="32"/>
  <c r="F1426" i="32"/>
  <c r="C1426" i="32"/>
  <c r="K1426" i="32"/>
  <c r="J1426" i="32"/>
  <c r="B1426" i="32"/>
  <c r="G1426" i="32"/>
  <c r="E1422" i="32"/>
  <c r="I1422" i="32"/>
  <c r="D1422" i="32"/>
  <c r="H1422" i="32"/>
  <c r="L1422" i="32"/>
  <c r="B1422" i="32"/>
  <c r="J1422" i="32"/>
  <c r="G1422" i="32"/>
  <c r="K1422" i="32"/>
  <c r="F1422" i="32"/>
  <c r="C1422" i="32"/>
  <c r="E1418" i="32"/>
  <c r="I1418" i="32"/>
  <c r="D1418" i="32"/>
  <c r="H1418" i="32"/>
  <c r="L1418" i="32"/>
  <c r="F1418" i="32"/>
  <c r="C1418" i="32"/>
  <c r="K1418" i="32"/>
  <c r="G1418" i="32"/>
  <c r="B1418" i="32"/>
  <c r="J1418" i="32"/>
  <c r="E1414" i="32"/>
  <c r="I1414" i="32"/>
  <c r="D1414" i="32"/>
  <c r="H1414" i="32"/>
  <c r="L1414" i="32"/>
  <c r="B1414" i="32"/>
  <c r="J1414" i="32"/>
  <c r="G1414" i="32"/>
  <c r="C1414" i="32"/>
  <c r="F1414" i="32"/>
  <c r="K1414" i="32"/>
  <c r="E1410" i="32"/>
  <c r="I1410" i="32"/>
  <c r="D1410" i="32"/>
  <c r="H1410" i="32"/>
  <c r="L1410" i="32"/>
  <c r="F1410" i="32"/>
  <c r="C1410" i="32"/>
  <c r="K1410" i="32"/>
  <c r="J1410" i="32"/>
  <c r="G1410" i="32"/>
  <c r="B1410" i="32"/>
  <c r="E1406" i="32"/>
  <c r="I1406" i="32"/>
  <c r="D1406" i="32"/>
  <c r="H1406" i="32"/>
  <c r="L1406" i="32"/>
  <c r="B1406" i="32"/>
  <c r="J1406" i="32"/>
  <c r="G1406" i="32"/>
  <c r="K1406" i="32"/>
  <c r="F1406" i="32"/>
  <c r="C1406" i="32"/>
  <c r="E1402" i="32"/>
  <c r="I1402" i="32"/>
  <c r="D1402" i="32"/>
  <c r="H1402" i="32"/>
  <c r="L1402" i="32"/>
  <c r="F1402" i="32"/>
  <c r="C1402" i="32"/>
  <c r="K1402" i="32"/>
  <c r="G1402" i="32"/>
  <c r="B1402" i="32"/>
  <c r="J1402" i="32"/>
  <c r="E1398" i="32"/>
  <c r="I1398" i="32"/>
  <c r="D1398" i="32"/>
  <c r="H1398" i="32"/>
  <c r="L1398" i="32"/>
  <c r="B1398" i="32"/>
  <c r="J1398" i="32"/>
  <c r="G1398" i="32"/>
  <c r="C1398" i="32"/>
  <c r="K1398" i="32"/>
  <c r="F1398" i="32"/>
  <c r="E1394" i="32"/>
  <c r="I1394" i="32"/>
  <c r="D1394" i="32"/>
  <c r="H1394" i="32"/>
  <c r="L1394" i="32"/>
  <c r="F1394" i="32"/>
  <c r="C1394" i="32"/>
  <c r="K1394" i="32"/>
  <c r="J1394" i="32"/>
  <c r="B1394" i="32"/>
  <c r="G1394" i="32"/>
  <c r="E1390" i="32"/>
  <c r="I1390" i="32"/>
  <c r="D1390" i="32"/>
  <c r="H1390" i="32"/>
  <c r="L1390" i="32"/>
  <c r="B1390" i="32"/>
  <c r="J1390" i="32"/>
  <c r="G1390" i="32"/>
  <c r="K1390" i="32"/>
  <c r="F1390" i="32"/>
  <c r="C1390" i="32"/>
  <c r="E1386" i="32"/>
  <c r="I1386" i="32"/>
  <c r="D1386" i="32"/>
  <c r="H1386" i="32"/>
  <c r="L1386" i="32"/>
  <c r="F1386" i="32"/>
  <c r="C1386" i="32"/>
  <c r="K1386" i="32"/>
  <c r="G1386" i="32"/>
  <c r="B1386" i="32"/>
  <c r="J1386" i="32"/>
  <c r="E1382" i="32"/>
  <c r="I1382" i="32"/>
  <c r="D1382" i="32"/>
  <c r="H1382" i="32"/>
  <c r="L1382" i="32"/>
  <c r="B1382" i="32"/>
  <c r="J1382" i="32"/>
  <c r="G1382" i="32"/>
  <c r="C1382" i="32"/>
  <c r="F1382" i="32"/>
  <c r="K1382" i="32"/>
  <c r="E1378" i="32"/>
  <c r="I1378" i="32"/>
  <c r="D1378" i="32"/>
  <c r="H1378" i="32"/>
  <c r="L1378" i="32"/>
  <c r="F1378" i="32"/>
  <c r="C1378" i="32"/>
  <c r="K1378" i="32"/>
  <c r="J1378" i="32"/>
  <c r="G1378" i="32"/>
  <c r="B1378" i="32"/>
  <c r="E1374" i="32"/>
  <c r="I1374" i="32"/>
  <c r="D1374" i="32"/>
  <c r="H1374" i="32"/>
  <c r="L1374" i="32"/>
  <c r="B1374" i="32"/>
  <c r="J1374" i="32"/>
  <c r="G1374" i="32"/>
  <c r="K1374" i="32"/>
  <c r="F1374" i="32"/>
  <c r="C1374" i="32"/>
  <c r="E1370" i="32"/>
  <c r="I1370" i="32"/>
  <c r="D1370" i="32"/>
  <c r="H1370" i="32"/>
  <c r="L1370" i="32"/>
  <c r="F1370" i="32"/>
  <c r="C1370" i="32"/>
  <c r="K1370" i="32"/>
  <c r="G1370" i="32"/>
  <c r="B1370" i="32"/>
  <c r="J1370" i="32"/>
  <c r="E1366" i="32"/>
  <c r="I1366" i="32"/>
  <c r="D1366" i="32"/>
  <c r="H1366" i="32"/>
  <c r="L1366" i="32"/>
  <c r="B1366" i="32"/>
  <c r="J1366" i="32"/>
  <c r="G1366" i="32"/>
  <c r="C1366" i="32"/>
  <c r="K1366" i="32"/>
  <c r="F1366" i="32"/>
  <c r="E1362" i="32"/>
  <c r="I1362" i="32"/>
  <c r="D1362" i="32"/>
  <c r="H1362" i="32"/>
  <c r="L1362" i="32"/>
  <c r="F1362" i="32"/>
  <c r="C1362" i="32"/>
  <c r="K1362" i="32"/>
  <c r="J1362" i="32"/>
  <c r="B1362" i="32"/>
  <c r="G1362" i="32"/>
  <c r="E1358" i="32"/>
  <c r="I1358" i="32"/>
  <c r="D1358" i="32"/>
  <c r="H1358" i="32"/>
  <c r="L1358" i="32"/>
  <c r="B1358" i="32"/>
  <c r="J1358" i="32"/>
  <c r="G1358" i="32"/>
  <c r="K1358" i="32"/>
  <c r="F1358" i="32"/>
  <c r="C1358" i="32"/>
  <c r="E1354" i="32"/>
  <c r="I1354" i="32"/>
  <c r="D1354" i="32"/>
  <c r="H1354" i="32"/>
  <c r="L1354" i="32"/>
  <c r="F1354" i="32"/>
  <c r="C1354" i="32"/>
  <c r="K1354" i="32"/>
  <c r="G1354" i="32"/>
  <c r="B1354" i="32"/>
  <c r="J1354" i="32"/>
  <c r="E1350" i="32"/>
  <c r="I1350" i="32"/>
  <c r="D1350" i="32"/>
  <c r="H1350" i="32"/>
  <c r="L1350" i="32"/>
  <c r="B1350" i="32"/>
  <c r="J1350" i="32"/>
  <c r="G1350" i="32"/>
  <c r="C1350" i="32"/>
  <c r="K1350" i="32"/>
  <c r="F1350" i="32"/>
  <c r="E1346" i="32"/>
  <c r="I1346" i="32"/>
  <c r="D1346" i="32"/>
  <c r="H1346" i="32"/>
  <c r="L1346" i="32"/>
  <c r="F1346" i="32"/>
  <c r="C1346" i="32"/>
  <c r="K1346" i="32"/>
  <c r="J1346" i="32"/>
  <c r="G1346" i="32"/>
  <c r="B1346" i="32"/>
  <c r="E1342" i="32"/>
  <c r="I1342" i="32"/>
  <c r="D1342" i="32"/>
  <c r="H1342" i="32"/>
  <c r="L1342" i="32"/>
  <c r="B1342" i="32"/>
  <c r="J1342" i="32"/>
  <c r="G1342" i="32"/>
  <c r="K1342" i="32"/>
  <c r="F1342" i="32"/>
  <c r="C1342" i="32"/>
  <c r="E1338" i="32"/>
  <c r="I1338" i="32"/>
  <c r="D1338" i="32"/>
  <c r="H1338" i="32"/>
  <c r="L1338" i="32"/>
  <c r="F1338" i="32"/>
  <c r="C1338" i="32"/>
  <c r="K1338" i="32"/>
  <c r="G1338" i="32"/>
  <c r="B1338" i="32"/>
  <c r="J1338" i="32"/>
  <c r="E1334" i="32"/>
  <c r="I1334" i="32"/>
  <c r="D1334" i="32"/>
  <c r="H1334" i="32"/>
  <c r="L1334" i="32"/>
  <c r="B1334" i="32"/>
  <c r="J1334" i="32"/>
  <c r="G1334" i="32"/>
  <c r="C1334" i="32"/>
  <c r="K1334" i="32"/>
  <c r="F1334" i="32"/>
  <c r="E1330" i="32"/>
  <c r="I1330" i="32"/>
  <c r="D1330" i="32"/>
  <c r="H1330" i="32"/>
  <c r="L1330" i="32"/>
  <c r="F1330" i="32"/>
  <c r="C1330" i="32"/>
  <c r="K1330" i="32"/>
  <c r="J1330" i="32"/>
  <c r="G1330" i="32"/>
  <c r="B1330" i="32"/>
  <c r="E1326" i="32"/>
  <c r="I1326" i="32"/>
  <c r="D1326" i="32"/>
  <c r="H1326" i="32"/>
  <c r="L1326" i="32"/>
  <c r="B1326" i="32"/>
  <c r="J1326" i="32"/>
  <c r="G1326" i="32"/>
  <c r="K1326" i="32"/>
  <c r="F1326" i="32"/>
  <c r="C1326" i="32"/>
  <c r="E1322" i="32"/>
  <c r="I1322" i="32"/>
  <c r="D1322" i="32"/>
  <c r="H1322" i="32"/>
  <c r="L1322" i="32"/>
  <c r="F1322" i="32"/>
  <c r="C1322" i="32"/>
  <c r="K1322" i="32"/>
  <c r="G1322" i="32"/>
  <c r="B1322" i="32"/>
  <c r="J1322" i="32"/>
  <c r="E1318" i="32"/>
  <c r="I1318" i="32"/>
  <c r="D1318" i="32"/>
  <c r="H1318" i="32"/>
  <c r="L1318" i="32"/>
  <c r="B1318" i="32"/>
  <c r="J1318" i="32"/>
  <c r="G1318" i="32"/>
  <c r="C1318" i="32"/>
  <c r="K1318" i="32"/>
  <c r="F1318" i="32"/>
  <c r="E1314" i="32"/>
  <c r="I1314" i="32"/>
  <c r="D1314" i="32"/>
  <c r="H1314" i="32"/>
  <c r="L1314" i="32"/>
  <c r="F1314" i="32"/>
  <c r="C1314" i="32"/>
  <c r="K1314" i="32"/>
  <c r="J1314" i="32"/>
  <c r="G1314" i="32"/>
  <c r="B1314" i="32"/>
  <c r="E1310" i="32"/>
  <c r="I1310" i="32"/>
  <c r="D1310" i="32"/>
  <c r="H1310" i="32"/>
  <c r="L1310" i="32"/>
  <c r="B1310" i="32"/>
  <c r="J1310" i="32"/>
  <c r="G1310" i="32"/>
  <c r="K1310" i="32"/>
  <c r="F1310" i="32"/>
  <c r="C1310" i="32"/>
  <c r="E1306" i="32"/>
  <c r="I1306" i="32"/>
  <c r="D1306" i="32"/>
  <c r="H1306" i="32"/>
  <c r="L1306" i="32"/>
  <c r="F1306" i="32"/>
  <c r="C1306" i="32"/>
  <c r="K1306" i="32"/>
  <c r="G1306" i="32"/>
  <c r="B1306" i="32"/>
  <c r="J1306" i="32"/>
  <c r="E1302" i="32"/>
  <c r="I1302" i="32"/>
  <c r="D1302" i="32"/>
  <c r="H1302" i="32"/>
  <c r="L1302" i="32"/>
  <c r="B1302" i="32"/>
  <c r="J1302" i="32"/>
  <c r="G1302" i="32"/>
  <c r="C1302" i="32"/>
  <c r="K1302" i="32"/>
  <c r="F1302" i="32"/>
  <c r="E1298" i="32"/>
  <c r="I1298" i="32"/>
  <c r="D1298" i="32"/>
  <c r="H1298" i="32"/>
  <c r="L1298" i="32"/>
  <c r="F1298" i="32"/>
  <c r="C1298" i="32"/>
  <c r="K1298" i="32"/>
  <c r="J1298" i="32"/>
  <c r="G1298" i="32"/>
  <c r="B1298" i="32"/>
  <c r="E1294" i="32"/>
  <c r="I1294" i="32"/>
  <c r="D1294" i="32"/>
  <c r="H1294" i="32"/>
  <c r="L1294" i="32"/>
  <c r="B1294" i="32"/>
  <c r="J1294" i="32"/>
  <c r="G1294" i="32"/>
  <c r="K1294" i="32"/>
  <c r="F1294" i="32"/>
  <c r="C1294" i="32"/>
  <c r="E1290" i="32"/>
  <c r="I1290" i="32"/>
  <c r="D1290" i="32"/>
  <c r="H1290" i="32"/>
  <c r="L1290" i="32"/>
  <c r="F1290" i="32"/>
  <c r="C1290" i="32"/>
  <c r="K1290" i="32"/>
  <c r="G1290" i="32"/>
  <c r="B1290" i="32"/>
  <c r="J1290" i="32"/>
  <c r="E1286" i="32"/>
  <c r="I1286" i="32"/>
  <c r="D1286" i="32"/>
  <c r="H1286" i="32"/>
  <c r="L1286" i="32"/>
  <c r="B1286" i="32"/>
  <c r="J1286" i="32"/>
  <c r="G1286" i="32"/>
  <c r="C1286" i="32"/>
  <c r="K1286" i="32"/>
  <c r="F1286" i="32"/>
  <c r="E1282" i="32"/>
  <c r="I1282" i="32"/>
  <c r="D1282" i="32"/>
  <c r="H1282" i="32"/>
  <c r="L1282" i="32"/>
  <c r="F1282" i="32"/>
  <c r="C1282" i="32"/>
  <c r="K1282" i="32"/>
  <c r="J1282" i="32"/>
  <c r="G1282" i="32"/>
  <c r="B1282" i="32"/>
  <c r="E1278" i="32"/>
  <c r="I1278" i="32"/>
  <c r="D1278" i="32"/>
  <c r="H1278" i="32"/>
  <c r="L1278" i="32"/>
  <c r="B1278" i="32"/>
  <c r="J1278" i="32"/>
  <c r="G1278" i="32"/>
  <c r="K1278" i="32"/>
  <c r="F1278" i="32"/>
  <c r="C1278" i="32"/>
  <c r="E1274" i="32"/>
  <c r="I1274" i="32"/>
  <c r="D1274" i="32"/>
  <c r="H1274" i="32"/>
  <c r="L1274" i="32"/>
  <c r="F1274" i="32"/>
  <c r="C1274" i="32"/>
  <c r="K1274" i="32"/>
  <c r="G1274" i="32"/>
  <c r="B1274" i="32"/>
  <c r="J1274" i="32"/>
  <c r="E1270" i="32"/>
  <c r="I1270" i="32"/>
  <c r="D1270" i="32"/>
  <c r="H1270" i="32"/>
  <c r="L1270" i="32"/>
  <c r="B1270" i="32"/>
  <c r="J1270" i="32"/>
  <c r="G1270" i="32"/>
  <c r="C1270" i="32"/>
  <c r="K1270" i="32"/>
  <c r="F1270" i="32"/>
  <c r="E1266" i="32"/>
  <c r="I1266" i="32"/>
  <c r="D1266" i="32"/>
  <c r="H1266" i="32"/>
  <c r="L1266" i="32"/>
  <c r="F1266" i="32"/>
  <c r="C1266" i="32"/>
  <c r="K1266" i="32"/>
  <c r="J1266" i="32"/>
  <c r="G1266" i="32"/>
  <c r="B1266" i="32"/>
  <c r="E1262" i="32"/>
  <c r="I1262" i="32"/>
  <c r="D1262" i="32"/>
  <c r="H1262" i="32"/>
  <c r="L1262" i="32"/>
  <c r="B1262" i="32"/>
  <c r="J1262" i="32"/>
  <c r="G1262" i="32"/>
  <c r="K1262" i="32"/>
  <c r="F1262" i="32"/>
  <c r="C1262" i="32"/>
  <c r="E1258" i="32"/>
  <c r="I1258" i="32"/>
  <c r="D1258" i="32"/>
  <c r="H1258" i="32"/>
  <c r="L1258" i="32"/>
  <c r="F1258" i="32"/>
  <c r="C1258" i="32"/>
  <c r="K1258" i="32"/>
  <c r="G1258" i="32"/>
  <c r="B1258" i="32"/>
  <c r="J1258" i="32"/>
  <c r="E1254" i="32"/>
  <c r="I1254" i="32"/>
  <c r="D1254" i="32"/>
  <c r="H1254" i="32"/>
  <c r="L1254" i="32"/>
  <c r="B1254" i="32"/>
  <c r="J1254" i="32"/>
  <c r="G1254" i="32"/>
  <c r="C1254" i="32"/>
  <c r="K1254" i="32"/>
  <c r="F1254" i="32"/>
  <c r="E1250" i="32"/>
  <c r="I1250" i="32"/>
  <c r="D1250" i="32"/>
  <c r="H1250" i="32"/>
  <c r="L1250" i="32"/>
  <c r="F1250" i="32"/>
  <c r="C1250" i="32"/>
  <c r="K1250" i="32"/>
  <c r="J1250" i="32"/>
  <c r="G1250" i="32"/>
  <c r="B1250" i="32"/>
  <c r="E1246" i="32"/>
  <c r="I1246" i="32"/>
  <c r="D1246" i="32"/>
  <c r="H1246" i="32"/>
  <c r="L1246" i="32"/>
  <c r="B1246" i="32"/>
  <c r="J1246" i="32"/>
  <c r="G1246" i="32"/>
  <c r="K1246" i="32"/>
  <c r="F1246" i="32"/>
  <c r="C1246" i="32"/>
  <c r="E1242" i="32"/>
  <c r="I1242" i="32"/>
  <c r="D1242" i="32"/>
  <c r="H1242" i="32"/>
  <c r="L1242" i="32"/>
  <c r="F1242" i="32"/>
  <c r="C1242" i="32"/>
  <c r="K1242" i="32"/>
  <c r="G1242" i="32"/>
  <c r="B1242" i="32"/>
  <c r="J1242" i="32"/>
  <c r="E1238" i="32"/>
  <c r="I1238" i="32"/>
  <c r="D1238" i="32"/>
  <c r="H1238" i="32"/>
  <c r="L1238" i="32"/>
  <c r="B1238" i="32"/>
  <c r="J1238" i="32"/>
  <c r="G1238" i="32"/>
  <c r="C1238" i="32"/>
  <c r="K1238" i="32"/>
  <c r="F1238" i="32"/>
  <c r="E1234" i="32"/>
  <c r="I1234" i="32"/>
  <c r="D1234" i="32"/>
  <c r="H1234" i="32"/>
  <c r="L1234" i="32"/>
  <c r="F1234" i="32"/>
  <c r="C1234" i="32"/>
  <c r="K1234" i="32"/>
  <c r="J1234" i="32"/>
  <c r="G1234" i="32"/>
  <c r="B1234" i="32"/>
  <c r="E1230" i="32"/>
  <c r="I1230" i="32"/>
  <c r="D1230" i="32"/>
  <c r="H1230" i="32"/>
  <c r="L1230" i="32"/>
  <c r="B1230" i="32"/>
  <c r="J1230" i="32"/>
  <c r="G1230" i="32"/>
  <c r="K1230" i="32"/>
  <c r="F1230" i="32"/>
  <c r="C1230" i="32"/>
  <c r="E1226" i="32"/>
  <c r="I1226" i="32"/>
  <c r="D1226" i="32"/>
  <c r="H1226" i="32"/>
  <c r="L1226" i="32"/>
  <c r="F1226" i="32"/>
  <c r="C1226" i="32"/>
  <c r="K1226" i="32"/>
  <c r="G1226" i="32"/>
  <c r="B1226" i="32"/>
  <c r="J1226" i="32"/>
  <c r="E1222" i="32"/>
  <c r="I1222" i="32"/>
  <c r="D1222" i="32"/>
  <c r="H1222" i="32"/>
  <c r="L1222" i="32"/>
  <c r="B1222" i="32"/>
  <c r="J1222" i="32"/>
  <c r="G1222" i="32"/>
  <c r="C1222" i="32"/>
  <c r="K1222" i="32"/>
  <c r="F1222" i="32"/>
  <c r="E1218" i="32"/>
  <c r="I1218" i="32"/>
  <c r="D1218" i="32"/>
  <c r="H1218" i="32"/>
  <c r="L1218" i="32"/>
  <c r="F1218" i="32"/>
  <c r="C1218" i="32"/>
  <c r="K1218" i="32"/>
  <c r="J1218" i="32"/>
  <c r="G1218" i="32"/>
  <c r="B1218" i="32"/>
  <c r="E1214" i="32"/>
  <c r="I1214" i="32"/>
  <c r="D1214" i="32"/>
  <c r="H1214" i="32"/>
  <c r="L1214" i="32"/>
  <c r="B1214" i="32"/>
  <c r="J1214" i="32"/>
  <c r="G1214" i="32"/>
  <c r="K1214" i="32"/>
  <c r="F1214" i="32"/>
  <c r="C1214" i="32"/>
  <c r="E1210" i="32"/>
  <c r="I1210" i="32"/>
  <c r="D1210" i="32"/>
  <c r="H1210" i="32"/>
  <c r="L1210" i="32"/>
  <c r="F1210" i="32"/>
  <c r="C1210" i="32"/>
  <c r="K1210" i="32"/>
  <c r="G1210" i="32"/>
  <c r="B1210" i="32"/>
  <c r="J1210" i="32"/>
  <c r="E1206" i="32"/>
  <c r="I1206" i="32"/>
  <c r="D1206" i="32"/>
  <c r="H1206" i="32"/>
  <c r="L1206" i="32"/>
  <c r="B1206" i="32"/>
  <c r="J1206" i="32"/>
  <c r="G1206" i="32"/>
  <c r="C1206" i="32"/>
  <c r="K1206" i="32"/>
  <c r="F1206" i="32"/>
  <c r="E1202" i="32"/>
  <c r="I1202" i="32"/>
  <c r="D1202" i="32"/>
  <c r="H1202" i="32"/>
  <c r="L1202" i="32"/>
  <c r="F1202" i="32"/>
  <c r="C1202" i="32"/>
  <c r="K1202" i="32"/>
  <c r="J1202" i="32"/>
  <c r="G1202" i="32"/>
  <c r="B1202" i="32"/>
  <c r="E1198" i="32"/>
  <c r="I1198" i="32"/>
  <c r="D1198" i="32"/>
  <c r="H1198" i="32"/>
  <c r="L1198" i="32"/>
  <c r="B1198" i="32"/>
  <c r="J1198" i="32"/>
  <c r="G1198" i="32"/>
  <c r="K1198" i="32"/>
  <c r="F1198" i="32"/>
  <c r="C1198" i="32"/>
  <c r="E1194" i="32"/>
  <c r="I1194" i="32"/>
  <c r="D1194" i="32"/>
  <c r="H1194" i="32"/>
  <c r="L1194" i="32"/>
  <c r="F1194" i="32"/>
  <c r="C1194" i="32"/>
  <c r="K1194" i="32"/>
  <c r="G1194" i="32"/>
  <c r="B1194" i="32"/>
  <c r="J1194" i="32"/>
  <c r="E1190" i="32"/>
  <c r="I1190" i="32"/>
  <c r="D1190" i="32"/>
  <c r="H1190" i="32"/>
  <c r="L1190" i="32"/>
  <c r="B1190" i="32"/>
  <c r="J1190" i="32"/>
  <c r="G1190" i="32"/>
  <c r="C1190" i="32"/>
  <c r="K1190" i="32"/>
  <c r="F1190" i="32"/>
  <c r="E1186" i="32"/>
  <c r="I1186" i="32"/>
  <c r="D1186" i="32"/>
  <c r="H1186" i="32"/>
  <c r="L1186" i="32"/>
  <c r="F1186" i="32"/>
  <c r="C1186" i="32"/>
  <c r="K1186" i="32"/>
  <c r="J1186" i="32"/>
  <c r="G1186" i="32"/>
  <c r="B1186" i="32"/>
  <c r="E1182" i="32"/>
  <c r="I1182" i="32"/>
  <c r="D1182" i="32"/>
  <c r="H1182" i="32"/>
  <c r="L1182" i="32"/>
  <c r="B1182" i="32"/>
  <c r="J1182" i="32"/>
  <c r="G1182" i="32"/>
  <c r="K1182" i="32"/>
  <c r="F1182" i="32"/>
  <c r="C1182" i="32"/>
  <c r="E1178" i="32"/>
  <c r="I1178" i="32"/>
  <c r="D1178" i="32"/>
  <c r="H1178" i="32"/>
  <c r="L1178" i="32"/>
  <c r="F1178" i="32"/>
  <c r="C1178" i="32"/>
  <c r="K1178" i="32"/>
  <c r="G1178" i="32"/>
  <c r="B1178" i="32"/>
  <c r="J1178" i="32"/>
  <c r="E1174" i="32"/>
  <c r="I1174" i="32"/>
  <c r="D1174" i="32"/>
  <c r="H1174" i="32"/>
  <c r="L1174" i="32"/>
  <c r="B1174" i="32"/>
  <c r="J1174" i="32"/>
  <c r="G1174" i="32"/>
  <c r="C1174" i="32"/>
  <c r="K1174" i="32"/>
  <c r="F1174" i="32"/>
  <c r="E1170" i="32"/>
  <c r="I1170" i="32"/>
  <c r="D1170" i="32"/>
  <c r="H1170" i="32"/>
  <c r="L1170" i="32"/>
  <c r="F1170" i="32"/>
  <c r="C1170" i="32"/>
  <c r="K1170" i="32"/>
  <c r="J1170" i="32"/>
  <c r="G1170" i="32"/>
  <c r="B1170" i="32"/>
  <c r="E1166" i="32"/>
  <c r="I1166" i="32"/>
  <c r="D1166" i="32"/>
  <c r="H1166" i="32"/>
  <c r="L1166" i="32"/>
  <c r="B1166" i="32"/>
  <c r="J1166" i="32"/>
  <c r="G1166" i="32"/>
  <c r="K1166" i="32"/>
  <c r="F1166" i="32"/>
  <c r="C1166" i="32"/>
  <c r="E1162" i="32"/>
  <c r="I1162" i="32"/>
  <c r="D1162" i="32"/>
  <c r="H1162" i="32"/>
  <c r="L1162" i="32"/>
  <c r="F1162" i="32"/>
  <c r="C1162" i="32"/>
  <c r="K1162" i="32"/>
  <c r="G1162" i="32"/>
  <c r="B1162" i="32"/>
  <c r="J1162" i="32"/>
  <c r="E1158" i="32"/>
  <c r="I1158" i="32"/>
  <c r="D1158" i="32"/>
  <c r="H1158" i="32"/>
  <c r="L1158" i="32"/>
  <c r="B1158" i="32"/>
  <c r="J1158" i="32"/>
  <c r="G1158" i="32"/>
  <c r="C1158" i="32"/>
  <c r="K1158" i="32"/>
  <c r="F1158" i="32"/>
  <c r="E1154" i="32"/>
  <c r="I1154" i="32"/>
  <c r="D1154" i="32"/>
  <c r="H1154" i="32"/>
  <c r="L1154" i="32"/>
  <c r="F1154" i="32"/>
  <c r="C1154" i="32"/>
  <c r="K1154" i="32"/>
  <c r="J1154" i="32"/>
  <c r="G1154" i="32"/>
  <c r="B1154" i="32"/>
  <c r="E1150" i="32"/>
  <c r="I1150" i="32"/>
  <c r="D1150" i="32"/>
  <c r="H1150" i="32"/>
  <c r="L1150" i="32"/>
  <c r="B1150" i="32"/>
  <c r="J1150" i="32"/>
  <c r="G1150" i="32"/>
  <c r="K1150" i="32"/>
  <c r="F1150" i="32"/>
  <c r="C1150" i="32"/>
  <c r="E1146" i="32"/>
  <c r="I1146" i="32"/>
  <c r="D1146" i="32"/>
  <c r="H1146" i="32"/>
  <c r="L1146" i="32"/>
  <c r="F1146" i="32"/>
  <c r="C1146" i="32"/>
  <c r="K1146" i="32"/>
  <c r="G1146" i="32"/>
  <c r="B1146" i="32"/>
  <c r="J1146" i="32"/>
  <c r="E1142" i="32"/>
  <c r="I1142" i="32"/>
  <c r="D1142" i="32"/>
  <c r="H1142" i="32"/>
  <c r="L1142" i="32"/>
  <c r="B1142" i="32"/>
  <c r="J1142" i="32"/>
  <c r="G1142" i="32"/>
  <c r="C1142" i="32"/>
  <c r="K1142" i="32"/>
  <c r="F1142" i="32"/>
  <c r="E1138" i="32"/>
  <c r="I1138" i="32"/>
  <c r="D1138" i="32"/>
  <c r="H1138" i="32"/>
  <c r="L1138" i="32"/>
  <c r="F1138" i="32"/>
  <c r="C1138" i="32"/>
  <c r="K1138" i="32"/>
  <c r="J1138" i="32"/>
  <c r="G1138" i="32"/>
  <c r="B1138" i="32"/>
  <c r="E1134" i="32"/>
  <c r="I1134" i="32"/>
  <c r="D1134" i="32"/>
  <c r="H1134" i="32"/>
  <c r="L1134" i="32"/>
  <c r="B1134" i="32"/>
  <c r="J1134" i="32"/>
  <c r="G1134" i="32"/>
  <c r="K1134" i="32"/>
  <c r="F1134" i="32"/>
  <c r="C1134" i="32"/>
  <c r="E1130" i="32"/>
  <c r="I1130" i="32"/>
  <c r="D1130" i="32"/>
  <c r="H1130" i="32"/>
  <c r="L1130" i="32"/>
  <c r="F1130" i="32"/>
  <c r="C1130" i="32"/>
  <c r="K1130" i="32"/>
  <c r="G1130" i="32"/>
  <c r="B1130" i="32"/>
  <c r="J1130" i="32"/>
  <c r="E1126" i="32"/>
  <c r="I1126" i="32"/>
  <c r="D1126" i="32"/>
  <c r="H1126" i="32"/>
  <c r="L1126" i="32"/>
  <c r="B1126" i="32"/>
  <c r="J1126" i="32"/>
  <c r="G1126" i="32"/>
  <c r="C1126" i="32"/>
  <c r="K1126" i="32"/>
  <c r="F1126" i="32"/>
  <c r="E1122" i="32"/>
  <c r="I1122" i="32"/>
  <c r="D1122" i="32"/>
  <c r="H1122" i="32"/>
  <c r="L1122" i="32"/>
  <c r="F1122" i="32"/>
  <c r="C1122" i="32"/>
  <c r="K1122" i="32"/>
  <c r="J1122" i="32"/>
  <c r="G1122" i="32"/>
  <c r="B1122" i="32"/>
  <c r="E1118" i="32"/>
  <c r="I1118" i="32"/>
  <c r="D1118" i="32"/>
  <c r="H1118" i="32"/>
  <c r="L1118" i="32"/>
  <c r="B1118" i="32"/>
  <c r="J1118" i="32"/>
  <c r="G1118" i="32"/>
  <c r="K1118" i="32"/>
  <c r="F1118" i="32"/>
  <c r="C1118" i="32"/>
  <c r="E1114" i="32"/>
  <c r="I1114" i="32"/>
  <c r="D1114" i="32"/>
  <c r="H1114" i="32"/>
  <c r="L1114" i="32"/>
  <c r="F1114" i="32"/>
  <c r="C1114" i="32"/>
  <c r="K1114" i="32"/>
  <c r="G1114" i="32"/>
  <c r="B1114" i="32"/>
  <c r="J1114" i="32"/>
  <c r="E1110" i="32"/>
  <c r="I1110" i="32"/>
  <c r="D1110" i="32"/>
  <c r="H1110" i="32"/>
  <c r="L1110" i="32"/>
  <c r="B1110" i="32"/>
  <c r="J1110" i="32"/>
  <c r="G1110" i="32"/>
  <c r="C1110" i="32"/>
  <c r="K1110" i="32"/>
  <c r="F1110" i="32"/>
  <c r="E1106" i="32"/>
  <c r="I1106" i="32"/>
  <c r="D1106" i="32"/>
  <c r="H1106" i="32"/>
  <c r="L1106" i="32"/>
  <c r="F1106" i="32"/>
  <c r="C1106" i="32"/>
  <c r="K1106" i="32"/>
  <c r="J1106" i="32"/>
  <c r="G1106" i="32"/>
  <c r="B1106" i="32"/>
  <c r="E1102" i="32"/>
  <c r="I1102" i="32"/>
  <c r="D1102" i="32"/>
  <c r="H1102" i="32"/>
  <c r="L1102" i="32"/>
  <c r="B1102" i="32"/>
  <c r="J1102" i="32"/>
  <c r="G1102" i="32"/>
  <c r="K1102" i="32"/>
  <c r="F1102" i="32"/>
  <c r="C1102" i="32"/>
  <c r="E1098" i="32"/>
  <c r="I1098" i="32"/>
  <c r="D1098" i="32"/>
  <c r="H1098" i="32"/>
  <c r="L1098" i="32"/>
  <c r="F1098" i="32"/>
  <c r="C1098" i="32"/>
  <c r="K1098" i="32"/>
  <c r="G1098" i="32"/>
  <c r="B1098" i="32"/>
  <c r="J1098" i="32"/>
  <c r="E1094" i="32"/>
  <c r="I1094" i="32"/>
  <c r="D1094" i="32"/>
  <c r="H1094" i="32"/>
  <c r="L1094" i="32"/>
  <c r="B1094" i="32"/>
  <c r="J1094" i="32"/>
  <c r="G1094" i="32"/>
  <c r="C1094" i="32"/>
  <c r="K1094" i="32"/>
  <c r="F1094" i="32"/>
  <c r="E1090" i="32"/>
  <c r="I1090" i="32"/>
  <c r="D1090" i="32"/>
  <c r="H1090" i="32"/>
  <c r="L1090" i="32"/>
  <c r="F1090" i="32"/>
  <c r="C1090" i="32"/>
  <c r="K1090" i="32"/>
  <c r="J1090" i="32"/>
  <c r="G1090" i="32"/>
  <c r="B1090" i="32"/>
  <c r="E1086" i="32"/>
  <c r="I1086" i="32"/>
  <c r="D1086" i="32"/>
  <c r="H1086" i="32"/>
  <c r="L1086" i="32"/>
  <c r="B1086" i="32"/>
  <c r="J1086" i="32"/>
  <c r="G1086" i="32"/>
  <c r="K1086" i="32"/>
  <c r="F1086" i="32"/>
  <c r="C1086" i="32"/>
  <c r="E1082" i="32"/>
  <c r="I1082" i="32"/>
  <c r="D1082" i="32"/>
  <c r="H1082" i="32"/>
  <c r="L1082" i="32"/>
  <c r="F1082" i="32"/>
  <c r="C1082" i="32"/>
  <c r="K1082" i="32"/>
  <c r="G1082" i="32"/>
  <c r="B1082" i="32"/>
  <c r="J1082" i="32"/>
  <c r="E1078" i="32"/>
  <c r="I1078" i="32"/>
  <c r="D1078" i="32"/>
  <c r="H1078" i="32"/>
  <c r="L1078" i="32"/>
  <c r="B1078" i="32"/>
  <c r="J1078" i="32"/>
  <c r="G1078" i="32"/>
  <c r="C1078" i="32"/>
  <c r="K1078" i="32"/>
  <c r="F1078" i="32"/>
  <c r="E1074" i="32"/>
  <c r="I1074" i="32"/>
  <c r="D1074" i="32"/>
  <c r="H1074" i="32"/>
  <c r="L1074" i="32"/>
  <c r="F1074" i="32"/>
  <c r="C1074" i="32"/>
  <c r="K1074" i="32"/>
  <c r="J1074" i="32"/>
  <c r="G1074" i="32"/>
  <c r="B1074" i="32"/>
  <c r="E1070" i="32"/>
  <c r="I1070" i="32"/>
  <c r="D1070" i="32"/>
  <c r="H1070" i="32"/>
  <c r="L1070" i="32"/>
  <c r="B1070" i="32"/>
  <c r="J1070" i="32"/>
  <c r="G1070" i="32"/>
  <c r="K1070" i="32"/>
  <c r="F1070" i="32"/>
  <c r="C1070" i="32"/>
  <c r="E1066" i="32"/>
  <c r="I1066" i="32"/>
  <c r="D1066" i="32"/>
  <c r="H1066" i="32"/>
  <c r="L1066" i="32"/>
  <c r="F1066" i="32"/>
  <c r="C1066" i="32"/>
  <c r="K1066" i="32"/>
  <c r="G1066" i="32"/>
  <c r="B1066" i="32"/>
  <c r="J1066" i="32"/>
  <c r="E1062" i="32"/>
  <c r="I1062" i="32"/>
  <c r="D1062" i="32"/>
  <c r="H1062" i="32"/>
  <c r="L1062" i="32"/>
  <c r="B1062" i="32"/>
  <c r="J1062" i="32"/>
  <c r="G1062" i="32"/>
  <c r="C1062" i="32"/>
  <c r="K1062" i="32"/>
  <c r="F1062" i="32"/>
  <c r="E1058" i="32"/>
  <c r="I1058" i="32"/>
  <c r="D1058" i="32"/>
  <c r="H1058" i="32"/>
  <c r="L1058" i="32"/>
  <c r="F1058" i="32"/>
  <c r="C1058" i="32"/>
  <c r="K1058" i="32"/>
  <c r="J1058" i="32"/>
  <c r="G1058" i="32"/>
  <c r="B1058" i="32"/>
  <c r="E1054" i="32"/>
  <c r="I1054" i="32"/>
  <c r="D1054" i="32"/>
  <c r="H1054" i="32"/>
  <c r="L1054" i="32"/>
  <c r="B1054" i="32"/>
  <c r="J1054" i="32"/>
  <c r="G1054" i="32"/>
  <c r="K1054" i="32"/>
  <c r="F1054" i="32"/>
  <c r="C1054" i="32"/>
  <c r="C1050" i="32"/>
  <c r="G1050" i="32"/>
  <c r="K1050" i="32"/>
  <c r="B1050" i="32"/>
  <c r="F1050" i="32"/>
  <c r="J1050" i="32"/>
  <c r="D1050" i="32"/>
  <c r="L1050" i="32"/>
  <c r="I1050" i="32"/>
  <c r="H1050" i="32"/>
  <c r="E1050" i="32"/>
  <c r="C1046" i="32"/>
  <c r="G1046" i="32"/>
  <c r="K1046" i="32"/>
  <c r="B1046" i="32"/>
  <c r="F1046" i="32"/>
  <c r="J1046" i="32"/>
  <c r="H1046" i="32"/>
  <c r="E1046" i="32"/>
  <c r="I1046" i="32"/>
  <c r="D1046" i="32"/>
  <c r="L1046" i="32"/>
  <c r="C1042" i="32"/>
  <c r="G1042" i="32"/>
  <c r="K1042" i="32"/>
  <c r="B1042" i="32"/>
  <c r="F1042" i="32"/>
  <c r="J1042" i="32"/>
  <c r="D1042" i="32"/>
  <c r="L1042" i="32"/>
  <c r="I1042" i="32"/>
  <c r="E1042" i="32"/>
  <c r="H1042" i="32"/>
  <c r="C1038" i="32"/>
  <c r="G1038" i="32"/>
  <c r="K1038" i="32"/>
  <c r="B1038" i="32"/>
  <c r="F1038" i="32"/>
  <c r="J1038" i="32"/>
  <c r="H1038" i="32"/>
  <c r="E1038" i="32"/>
  <c r="L1038" i="32"/>
  <c r="I1038" i="32"/>
  <c r="D1038" i="32"/>
  <c r="C1034" i="32"/>
  <c r="G1034" i="32"/>
  <c r="K1034" i="32"/>
  <c r="B1034" i="32"/>
  <c r="F1034" i="32"/>
  <c r="J1034" i="32"/>
  <c r="D1034" i="32"/>
  <c r="L1034" i="32"/>
  <c r="I1034" i="32"/>
  <c r="H1034" i="32"/>
  <c r="E1034" i="32"/>
  <c r="C1030" i="32"/>
  <c r="G1030" i="32"/>
  <c r="K1030" i="32"/>
  <c r="B1030" i="32"/>
  <c r="F1030" i="32"/>
  <c r="J1030" i="32"/>
  <c r="H1030" i="32"/>
  <c r="E1030" i="32"/>
  <c r="I1030" i="32"/>
  <c r="D1030" i="32"/>
  <c r="L1030" i="32"/>
  <c r="C1026" i="32"/>
  <c r="G1026" i="32"/>
  <c r="K1026" i="32"/>
  <c r="B1026" i="32"/>
  <c r="F1026" i="32"/>
  <c r="J1026" i="32"/>
  <c r="D1026" i="32"/>
  <c r="L1026" i="32"/>
  <c r="I1026" i="32"/>
  <c r="E1026" i="32"/>
  <c r="H1026" i="32"/>
  <c r="C1022" i="32"/>
  <c r="G1022" i="32"/>
  <c r="K1022" i="32"/>
  <c r="B1022" i="32"/>
  <c r="F1022" i="32"/>
  <c r="J1022" i="32"/>
  <c r="H1022" i="32"/>
  <c r="E1022" i="32"/>
  <c r="L1022" i="32"/>
  <c r="D1022" i="32"/>
  <c r="I1022" i="32"/>
  <c r="C1018" i="32"/>
  <c r="G1018" i="32"/>
  <c r="K1018" i="32"/>
  <c r="B1018" i="32"/>
  <c r="F1018" i="32"/>
  <c r="J1018" i="32"/>
  <c r="D1018" i="32"/>
  <c r="L1018" i="32"/>
  <c r="I1018" i="32"/>
  <c r="H1018" i="32"/>
  <c r="E1018" i="32"/>
  <c r="C1014" i="32"/>
  <c r="G1014" i="32"/>
  <c r="K1014" i="32"/>
  <c r="B1014" i="32"/>
  <c r="F1014" i="32"/>
  <c r="J1014" i="32"/>
  <c r="H1014" i="32"/>
  <c r="E1014" i="32"/>
  <c r="I1014" i="32"/>
  <c r="D1014" i="32"/>
  <c r="L1014" i="32"/>
  <c r="C1010" i="32"/>
  <c r="G1010" i="32"/>
  <c r="K1010" i="32"/>
  <c r="B1010" i="32"/>
  <c r="F1010" i="32"/>
  <c r="J1010" i="32"/>
  <c r="D1010" i="32"/>
  <c r="L1010" i="32"/>
  <c r="I1010" i="32"/>
  <c r="E1010" i="32"/>
  <c r="H1010" i="32"/>
  <c r="C1006" i="32"/>
  <c r="G1006" i="32"/>
  <c r="K1006" i="32"/>
  <c r="B1006" i="32"/>
  <c r="F1006" i="32"/>
  <c r="J1006" i="32"/>
  <c r="H1006" i="32"/>
  <c r="E1006" i="32"/>
  <c r="L1006" i="32"/>
  <c r="I1006" i="32"/>
  <c r="D1006" i="32"/>
  <c r="C1002" i="32"/>
  <c r="G1002" i="32"/>
  <c r="K1002" i="32"/>
  <c r="B1002" i="32"/>
  <c r="F1002" i="32"/>
  <c r="J1002" i="32"/>
  <c r="D1002" i="32"/>
  <c r="L1002" i="32"/>
  <c r="I1002" i="32"/>
  <c r="H1002" i="32"/>
  <c r="E1002" i="32"/>
  <c r="C998" i="32"/>
  <c r="G998" i="32"/>
  <c r="K998" i="32"/>
  <c r="B998" i="32"/>
  <c r="F998" i="32"/>
  <c r="J998" i="32"/>
  <c r="H998" i="32"/>
  <c r="E998" i="32"/>
  <c r="I998" i="32"/>
  <c r="D998" i="32"/>
  <c r="L998" i="32"/>
  <c r="C994" i="32"/>
  <c r="G994" i="32"/>
  <c r="K994" i="32"/>
  <c r="B994" i="32"/>
  <c r="F994" i="32"/>
  <c r="J994" i="32"/>
  <c r="D994" i="32"/>
  <c r="L994" i="32"/>
  <c r="I994" i="32"/>
  <c r="E994" i="32"/>
  <c r="H994" i="32"/>
  <c r="C990" i="32"/>
  <c r="G990" i="32"/>
  <c r="K990" i="32"/>
  <c r="B990" i="32"/>
  <c r="F990" i="32"/>
  <c r="J990" i="32"/>
  <c r="H990" i="32"/>
  <c r="E990" i="32"/>
  <c r="L990" i="32"/>
  <c r="D990" i="32"/>
  <c r="I990" i="32"/>
  <c r="C986" i="32"/>
  <c r="G986" i="32"/>
  <c r="K986" i="32"/>
  <c r="B986" i="32"/>
  <c r="F986" i="32"/>
  <c r="J986" i="32"/>
  <c r="D986" i="32"/>
  <c r="L986" i="32"/>
  <c r="I986" i="32"/>
  <c r="H986" i="32"/>
  <c r="E986" i="32"/>
  <c r="C982" i="32"/>
  <c r="G982" i="32"/>
  <c r="K982" i="32"/>
  <c r="B982" i="32"/>
  <c r="F982" i="32"/>
  <c r="J982" i="32"/>
  <c r="H982" i="32"/>
  <c r="E982" i="32"/>
  <c r="I982" i="32"/>
  <c r="D982" i="32"/>
  <c r="L982" i="32"/>
  <c r="C978" i="32"/>
  <c r="G978" i="32"/>
  <c r="K978" i="32"/>
  <c r="B978" i="32"/>
  <c r="F978" i="32"/>
  <c r="J978" i="32"/>
  <c r="D978" i="32"/>
  <c r="L978" i="32"/>
  <c r="I978" i="32"/>
  <c r="E978" i="32"/>
  <c r="H978" i="32"/>
  <c r="C974" i="32"/>
  <c r="G974" i="32"/>
  <c r="K974" i="32"/>
  <c r="B974" i="32"/>
  <c r="F974" i="32"/>
  <c r="J974" i="32"/>
  <c r="H974" i="32"/>
  <c r="E974" i="32"/>
  <c r="L974" i="32"/>
  <c r="I974" i="32"/>
  <c r="D974" i="32"/>
  <c r="C970" i="32"/>
  <c r="G970" i="32"/>
  <c r="K970" i="32"/>
  <c r="B970" i="32"/>
  <c r="F970" i="32"/>
  <c r="J970" i="32"/>
  <c r="D970" i="32"/>
  <c r="L970" i="32"/>
  <c r="I970" i="32"/>
  <c r="H970" i="32"/>
  <c r="E970" i="32"/>
  <c r="C966" i="32"/>
  <c r="G966" i="32"/>
  <c r="K966" i="32"/>
  <c r="B966" i="32"/>
  <c r="F966" i="32"/>
  <c r="J966" i="32"/>
  <c r="H966" i="32"/>
  <c r="E966" i="32"/>
  <c r="I966" i="32"/>
  <c r="D966" i="32"/>
  <c r="L966" i="32"/>
  <c r="C962" i="32"/>
  <c r="G962" i="32"/>
  <c r="K962" i="32"/>
  <c r="B962" i="32"/>
  <c r="F962" i="32"/>
  <c r="J962" i="32"/>
  <c r="D962" i="32"/>
  <c r="L962" i="32"/>
  <c r="I962" i="32"/>
  <c r="E962" i="32"/>
  <c r="H962" i="32"/>
  <c r="C958" i="32"/>
  <c r="G958" i="32"/>
  <c r="K958" i="32"/>
  <c r="B958" i="32"/>
  <c r="F958" i="32"/>
  <c r="J958" i="32"/>
  <c r="H958" i="32"/>
  <c r="E958" i="32"/>
  <c r="L958" i="32"/>
  <c r="D958" i="32"/>
  <c r="I958" i="32"/>
  <c r="C954" i="32"/>
  <c r="G954" i="32"/>
  <c r="K954" i="32"/>
  <c r="B954" i="32"/>
  <c r="F954" i="32"/>
  <c r="J954" i="32"/>
  <c r="D954" i="32"/>
  <c r="L954" i="32"/>
  <c r="I954" i="32"/>
  <c r="H954" i="32"/>
  <c r="E954" i="32"/>
  <c r="C950" i="32"/>
  <c r="G950" i="32"/>
  <c r="K950" i="32"/>
  <c r="B950" i="32"/>
  <c r="F950" i="32"/>
  <c r="J950" i="32"/>
  <c r="H950" i="32"/>
  <c r="E950" i="32"/>
  <c r="I950" i="32"/>
  <c r="D950" i="32"/>
  <c r="L950" i="32"/>
  <c r="C946" i="32"/>
  <c r="G946" i="32"/>
  <c r="K946" i="32"/>
  <c r="B946" i="32"/>
  <c r="F946" i="32"/>
  <c r="J946" i="32"/>
  <c r="D946" i="32"/>
  <c r="L946" i="32"/>
  <c r="I946" i="32"/>
  <c r="E946" i="32"/>
  <c r="H946" i="32"/>
  <c r="C942" i="32"/>
  <c r="G942" i="32"/>
  <c r="K942" i="32"/>
  <c r="B942" i="32"/>
  <c r="F942" i="32"/>
  <c r="J942" i="32"/>
  <c r="H942" i="32"/>
  <c r="E942" i="32"/>
  <c r="L942" i="32"/>
  <c r="I942" i="32"/>
  <c r="D942" i="32"/>
  <c r="C938" i="32"/>
  <c r="G938" i="32"/>
  <c r="K938" i="32"/>
  <c r="B938" i="32"/>
  <c r="F938" i="32"/>
  <c r="J938" i="32"/>
  <c r="D938" i="32"/>
  <c r="L938" i="32"/>
  <c r="I938" i="32"/>
  <c r="H938" i="32"/>
  <c r="E938" i="32"/>
  <c r="C934" i="32"/>
  <c r="G934" i="32"/>
  <c r="K934" i="32"/>
  <c r="B934" i="32"/>
  <c r="F934" i="32"/>
  <c r="J934" i="32"/>
  <c r="H934" i="32"/>
  <c r="E934" i="32"/>
  <c r="I934" i="32"/>
  <c r="D934" i="32"/>
  <c r="L934" i="32"/>
  <c r="C930" i="32"/>
  <c r="G930" i="32"/>
  <c r="K930" i="32"/>
  <c r="B930" i="32"/>
  <c r="F930" i="32"/>
  <c r="J930" i="32"/>
  <c r="D930" i="32"/>
  <c r="L930" i="32"/>
  <c r="I930" i="32"/>
  <c r="E930" i="32"/>
  <c r="H930" i="32"/>
  <c r="C926" i="32"/>
  <c r="G926" i="32"/>
  <c r="K926" i="32"/>
  <c r="B926" i="32"/>
  <c r="F926" i="32"/>
  <c r="J926" i="32"/>
  <c r="H926" i="32"/>
  <c r="E926" i="32"/>
  <c r="L926" i="32"/>
  <c r="D926" i="32"/>
  <c r="I926" i="32"/>
  <c r="C922" i="32"/>
  <c r="G922" i="32"/>
  <c r="K922" i="32"/>
  <c r="B922" i="32"/>
  <c r="F922" i="32"/>
  <c r="J922" i="32"/>
  <c r="D922" i="32"/>
  <c r="L922" i="32"/>
  <c r="I922" i="32"/>
  <c r="H922" i="32"/>
  <c r="E922" i="32"/>
  <c r="C918" i="32"/>
  <c r="G918" i="32"/>
  <c r="K918" i="32"/>
  <c r="B918" i="32"/>
  <c r="F918" i="32"/>
  <c r="J918" i="32"/>
  <c r="H918" i="32"/>
  <c r="E918" i="32"/>
  <c r="I918" i="32"/>
  <c r="D918" i="32"/>
  <c r="L918" i="32"/>
  <c r="C914" i="32"/>
  <c r="G914" i="32"/>
  <c r="K914" i="32"/>
  <c r="B914" i="32"/>
  <c r="F914" i="32"/>
  <c r="J914" i="32"/>
  <c r="D914" i="32"/>
  <c r="L914" i="32"/>
  <c r="I914" i="32"/>
  <c r="E914" i="32"/>
  <c r="H914" i="32"/>
  <c r="C910" i="32"/>
  <c r="G910" i="32"/>
  <c r="K910" i="32"/>
  <c r="B910" i="32"/>
  <c r="F910" i="32"/>
  <c r="J910" i="32"/>
  <c r="H910" i="32"/>
  <c r="E910" i="32"/>
  <c r="L910" i="32"/>
  <c r="I910" i="32"/>
  <c r="D910" i="32"/>
  <c r="C906" i="32"/>
  <c r="G906" i="32"/>
  <c r="K906" i="32"/>
  <c r="B906" i="32"/>
  <c r="F906" i="32"/>
  <c r="J906" i="32"/>
  <c r="D906" i="32"/>
  <c r="L906" i="32"/>
  <c r="I906" i="32"/>
  <c r="H906" i="32"/>
  <c r="E906" i="32"/>
  <c r="C902" i="32"/>
  <c r="G902" i="32"/>
  <c r="K902" i="32"/>
  <c r="B902" i="32"/>
  <c r="F902" i="32"/>
  <c r="J902" i="32"/>
  <c r="H902" i="32"/>
  <c r="E902" i="32"/>
  <c r="I902" i="32"/>
  <c r="D902" i="32"/>
  <c r="L902" i="32"/>
  <c r="C898" i="32"/>
  <c r="G898" i="32"/>
  <c r="K898" i="32"/>
  <c r="B898" i="32"/>
  <c r="F898" i="32"/>
  <c r="J898" i="32"/>
  <c r="D898" i="32"/>
  <c r="L898" i="32"/>
  <c r="I898" i="32"/>
  <c r="E898" i="32"/>
  <c r="H898" i="32"/>
  <c r="C894" i="32"/>
  <c r="G894" i="32"/>
  <c r="K894" i="32"/>
  <c r="B894" i="32"/>
  <c r="F894" i="32"/>
  <c r="J894" i="32"/>
  <c r="H894" i="32"/>
  <c r="E894" i="32"/>
  <c r="L894" i="32"/>
  <c r="D894" i="32"/>
  <c r="I894" i="32"/>
  <c r="C890" i="32"/>
  <c r="G890" i="32"/>
  <c r="K890" i="32"/>
  <c r="B890" i="32"/>
  <c r="F890" i="32"/>
  <c r="J890" i="32"/>
  <c r="D890" i="32"/>
  <c r="L890" i="32"/>
  <c r="I890" i="32"/>
  <c r="H890" i="32"/>
  <c r="E890" i="32"/>
  <c r="C886" i="32"/>
  <c r="G886" i="32"/>
  <c r="K886" i="32"/>
  <c r="B886" i="32"/>
  <c r="F886" i="32"/>
  <c r="J886" i="32"/>
  <c r="H886" i="32"/>
  <c r="E886" i="32"/>
  <c r="I886" i="32"/>
  <c r="D886" i="32"/>
  <c r="L886" i="32"/>
  <c r="C882" i="32"/>
  <c r="G882" i="32"/>
  <c r="K882" i="32"/>
  <c r="B882" i="32"/>
  <c r="F882" i="32"/>
  <c r="J882" i="32"/>
  <c r="D882" i="32"/>
  <c r="L882" i="32"/>
  <c r="I882" i="32"/>
  <c r="E882" i="32"/>
  <c r="H882" i="32"/>
  <c r="C878" i="32"/>
  <c r="G878" i="32"/>
  <c r="K878" i="32"/>
  <c r="B878" i="32"/>
  <c r="F878" i="32"/>
  <c r="J878" i="32"/>
  <c r="H878" i="32"/>
  <c r="E878" i="32"/>
  <c r="L878" i="32"/>
  <c r="I878" i="32"/>
  <c r="D878" i="32"/>
  <c r="C874" i="32"/>
  <c r="G874" i="32"/>
  <c r="K874" i="32"/>
  <c r="B874" i="32"/>
  <c r="F874" i="32"/>
  <c r="J874" i="32"/>
  <c r="D874" i="32"/>
  <c r="L874" i="32"/>
  <c r="I874" i="32"/>
  <c r="H874" i="32"/>
  <c r="E874" i="32"/>
  <c r="C870" i="32"/>
  <c r="G870" i="32"/>
  <c r="K870" i="32"/>
  <c r="B870" i="32"/>
  <c r="F870" i="32"/>
  <c r="J870" i="32"/>
  <c r="H870" i="32"/>
  <c r="E870" i="32"/>
  <c r="I870" i="32"/>
  <c r="D870" i="32"/>
  <c r="L870" i="32"/>
  <c r="C866" i="32"/>
  <c r="G866" i="32"/>
  <c r="K866" i="32"/>
  <c r="B866" i="32"/>
  <c r="F866" i="32"/>
  <c r="J866" i="32"/>
  <c r="D866" i="32"/>
  <c r="L866" i="32"/>
  <c r="I866" i="32"/>
  <c r="E866" i="32"/>
  <c r="H866" i="32"/>
  <c r="C862" i="32"/>
  <c r="G862" i="32"/>
  <c r="K862" i="32"/>
  <c r="B862" i="32"/>
  <c r="F862" i="32"/>
  <c r="J862" i="32"/>
  <c r="H862" i="32"/>
  <c r="E862" i="32"/>
  <c r="L862" i="32"/>
  <c r="D862" i="32"/>
  <c r="I862" i="32"/>
  <c r="C858" i="32"/>
  <c r="G858" i="32"/>
  <c r="K858" i="32"/>
  <c r="B858" i="32"/>
  <c r="F858" i="32"/>
  <c r="J858" i="32"/>
  <c r="D858" i="32"/>
  <c r="L858" i="32"/>
  <c r="I858" i="32"/>
  <c r="H858" i="32"/>
  <c r="E858" i="32"/>
  <c r="C854" i="32"/>
  <c r="G854" i="32"/>
  <c r="K854" i="32"/>
  <c r="B854" i="32"/>
  <c r="F854" i="32"/>
  <c r="J854" i="32"/>
  <c r="H854" i="32"/>
  <c r="E854" i="32"/>
  <c r="I854" i="32"/>
  <c r="D854" i="32"/>
  <c r="L854" i="32"/>
  <c r="C850" i="32"/>
  <c r="G850" i="32"/>
  <c r="K850" i="32"/>
  <c r="B850" i="32"/>
  <c r="F850" i="32"/>
  <c r="J850" i="32"/>
  <c r="D850" i="32"/>
  <c r="L850" i="32"/>
  <c r="I850" i="32"/>
  <c r="E850" i="32"/>
  <c r="H850" i="32"/>
  <c r="C846" i="32"/>
  <c r="G846" i="32"/>
  <c r="K846" i="32"/>
  <c r="B846" i="32"/>
  <c r="F846" i="32"/>
  <c r="J846" i="32"/>
  <c r="H846" i="32"/>
  <c r="E846" i="32"/>
  <c r="L846" i="32"/>
  <c r="I846" i="32"/>
  <c r="D846" i="32"/>
  <c r="C842" i="32"/>
  <c r="G842" i="32"/>
  <c r="K842" i="32"/>
  <c r="B842" i="32"/>
  <c r="F842" i="32"/>
  <c r="J842" i="32"/>
  <c r="D842" i="32"/>
  <c r="L842" i="32"/>
  <c r="I842" i="32"/>
  <c r="H842" i="32"/>
  <c r="E842" i="32"/>
  <c r="C838" i="32"/>
  <c r="G838" i="32"/>
  <c r="K838" i="32"/>
  <c r="B838" i="32"/>
  <c r="F838" i="32"/>
  <c r="J838" i="32"/>
  <c r="H838" i="32"/>
  <c r="E838" i="32"/>
  <c r="I838" i="32"/>
  <c r="D838" i="32"/>
  <c r="L838" i="32"/>
  <c r="C834" i="32"/>
  <c r="G834" i="32"/>
  <c r="K834" i="32"/>
  <c r="B834" i="32"/>
  <c r="F834" i="32"/>
  <c r="J834" i="32"/>
  <c r="D834" i="32"/>
  <c r="L834" i="32"/>
  <c r="I834" i="32"/>
  <c r="E834" i="32"/>
  <c r="H834" i="32"/>
  <c r="C830" i="32"/>
  <c r="G830" i="32"/>
  <c r="K830" i="32"/>
  <c r="B830" i="32"/>
  <c r="F830" i="32"/>
  <c r="J830" i="32"/>
  <c r="H830" i="32"/>
  <c r="E830" i="32"/>
  <c r="L830" i="32"/>
  <c r="D830" i="32"/>
  <c r="I830" i="32"/>
  <c r="C826" i="32"/>
  <c r="G826" i="32"/>
  <c r="K826" i="32"/>
  <c r="B826" i="32"/>
  <c r="F826" i="32"/>
  <c r="J826" i="32"/>
  <c r="D826" i="32"/>
  <c r="L826" i="32"/>
  <c r="I826" i="32"/>
  <c r="H826" i="32"/>
  <c r="E826" i="32"/>
  <c r="C822" i="32"/>
  <c r="G822" i="32"/>
  <c r="K822" i="32"/>
  <c r="B822" i="32"/>
  <c r="F822" i="32"/>
  <c r="J822" i="32"/>
  <c r="H822" i="32"/>
  <c r="E822" i="32"/>
  <c r="I822" i="32"/>
  <c r="D822" i="32"/>
  <c r="L822" i="32"/>
  <c r="C818" i="32"/>
  <c r="G818" i="32"/>
  <c r="K818" i="32"/>
  <c r="B818" i="32"/>
  <c r="F818" i="32"/>
  <c r="J818" i="32"/>
  <c r="D818" i="32"/>
  <c r="L818" i="32"/>
  <c r="I818" i="32"/>
  <c r="E818" i="32"/>
  <c r="H818" i="32"/>
  <c r="C814" i="32"/>
  <c r="G814" i="32"/>
  <c r="K814" i="32"/>
  <c r="B814" i="32"/>
  <c r="F814" i="32"/>
  <c r="J814" i="32"/>
  <c r="H814" i="32"/>
  <c r="E814" i="32"/>
  <c r="L814" i="32"/>
  <c r="I814" i="32"/>
  <c r="D814" i="32"/>
  <c r="C810" i="32"/>
  <c r="G810" i="32"/>
  <c r="K810" i="32"/>
  <c r="B810" i="32"/>
  <c r="F810" i="32"/>
  <c r="J810" i="32"/>
  <c r="D810" i="32"/>
  <c r="L810" i="32"/>
  <c r="I810" i="32"/>
  <c r="H810" i="32"/>
  <c r="E810" i="32"/>
  <c r="C806" i="32"/>
  <c r="G806" i="32"/>
  <c r="K806" i="32"/>
  <c r="B806" i="32"/>
  <c r="F806" i="32"/>
  <c r="J806" i="32"/>
  <c r="H806" i="32"/>
  <c r="E806" i="32"/>
  <c r="I806" i="32"/>
  <c r="D806" i="32"/>
  <c r="L806" i="32"/>
  <c r="C802" i="32"/>
  <c r="G802" i="32"/>
  <c r="K802" i="32"/>
  <c r="B802" i="32"/>
  <c r="F802" i="32"/>
  <c r="J802" i="32"/>
  <c r="D802" i="32"/>
  <c r="L802" i="32"/>
  <c r="I802" i="32"/>
  <c r="E802" i="32"/>
  <c r="H802" i="32"/>
  <c r="C798" i="32"/>
  <c r="G798" i="32"/>
  <c r="K798" i="32"/>
  <c r="B798" i="32"/>
  <c r="F798" i="32"/>
  <c r="J798" i="32"/>
  <c r="H798" i="32"/>
  <c r="E798" i="32"/>
  <c r="L798" i="32"/>
  <c r="D798" i="32"/>
  <c r="I798" i="32"/>
  <c r="C794" i="32"/>
  <c r="G794" i="32"/>
  <c r="K794" i="32"/>
  <c r="B794" i="32"/>
  <c r="F794" i="32"/>
  <c r="J794" i="32"/>
  <c r="D794" i="32"/>
  <c r="L794" i="32"/>
  <c r="I794" i="32"/>
  <c r="H794" i="32"/>
  <c r="E794" i="32"/>
  <c r="C790" i="32"/>
  <c r="G790" i="32"/>
  <c r="K790" i="32"/>
  <c r="B790" i="32"/>
  <c r="F790" i="32"/>
  <c r="J790" i="32"/>
  <c r="H790" i="32"/>
  <c r="E790" i="32"/>
  <c r="I790" i="32"/>
  <c r="D790" i="32"/>
  <c r="L790" i="32"/>
  <c r="C786" i="32"/>
  <c r="G786" i="32"/>
  <c r="K786" i="32"/>
  <c r="B786" i="32"/>
  <c r="F786" i="32"/>
  <c r="J786" i="32"/>
  <c r="D786" i="32"/>
  <c r="L786" i="32"/>
  <c r="I786" i="32"/>
  <c r="E786" i="32"/>
  <c r="H786" i="32"/>
  <c r="C782" i="32"/>
  <c r="G782" i="32"/>
  <c r="K782" i="32"/>
  <c r="B782" i="32"/>
  <c r="F782" i="32"/>
  <c r="J782" i="32"/>
  <c r="H782" i="32"/>
  <c r="E782" i="32"/>
  <c r="L782" i="32"/>
  <c r="D782" i="32"/>
  <c r="I782" i="32"/>
  <c r="C778" i="32"/>
  <c r="G778" i="32"/>
  <c r="K778" i="32"/>
  <c r="B778" i="32"/>
  <c r="F778" i="32"/>
  <c r="J778" i="32"/>
  <c r="D778" i="32"/>
  <c r="L778" i="32"/>
  <c r="I778" i="32"/>
  <c r="H778" i="32"/>
  <c r="E778" i="32"/>
  <c r="C774" i="32"/>
  <c r="G774" i="32"/>
  <c r="K774" i="32"/>
  <c r="B774" i="32"/>
  <c r="F774" i="32"/>
  <c r="J774" i="32"/>
  <c r="H774" i="32"/>
  <c r="E774" i="32"/>
  <c r="I774" i="32"/>
  <c r="D774" i="32"/>
  <c r="L774" i="32"/>
  <c r="C770" i="32"/>
  <c r="G770" i="32"/>
  <c r="K770" i="32"/>
  <c r="B770" i="32"/>
  <c r="F770" i="32"/>
  <c r="J770" i="32"/>
  <c r="D770" i="32"/>
  <c r="L770" i="32"/>
  <c r="I770" i="32"/>
  <c r="E770" i="32"/>
  <c r="H770" i="32"/>
  <c r="C766" i="32"/>
  <c r="G766" i="32"/>
  <c r="K766" i="32"/>
  <c r="B766" i="32"/>
  <c r="F766" i="32"/>
  <c r="J766" i="32"/>
  <c r="H766" i="32"/>
  <c r="E766" i="32"/>
  <c r="L766" i="32"/>
  <c r="D766" i="32"/>
  <c r="I766" i="32"/>
  <c r="C762" i="32"/>
  <c r="G762" i="32"/>
  <c r="K762" i="32"/>
  <c r="B762" i="32"/>
  <c r="F762" i="32"/>
  <c r="J762" i="32"/>
  <c r="D762" i="32"/>
  <c r="L762" i="32"/>
  <c r="I762" i="32"/>
  <c r="H762" i="32"/>
  <c r="E762" i="32"/>
  <c r="C758" i="32"/>
  <c r="G758" i="32"/>
  <c r="K758" i="32"/>
  <c r="B758" i="32"/>
  <c r="F758" i="32"/>
  <c r="J758" i="32"/>
  <c r="H758" i="32"/>
  <c r="E758" i="32"/>
  <c r="I758" i="32"/>
  <c r="D758" i="32"/>
  <c r="L758" i="32"/>
  <c r="C754" i="32"/>
  <c r="G754" i="32"/>
  <c r="K754" i="32"/>
  <c r="B754" i="32"/>
  <c r="F754" i="32"/>
  <c r="J754" i="32"/>
  <c r="D754" i="32"/>
  <c r="L754" i="32"/>
  <c r="I754" i="32"/>
  <c r="E754" i="32"/>
  <c r="H754" i="32"/>
  <c r="C750" i="32"/>
  <c r="G750" i="32"/>
  <c r="K750" i="32"/>
  <c r="B750" i="32"/>
  <c r="F750" i="32"/>
  <c r="J750" i="32"/>
  <c r="H750" i="32"/>
  <c r="E750" i="32"/>
  <c r="L750" i="32"/>
  <c r="D750" i="32"/>
  <c r="I750" i="32"/>
  <c r="C746" i="32"/>
  <c r="G746" i="32"/>
  <c r="K746" i="32"/>
  <c r="B746" i="32"/>
  <c r="F746" i="32"/>
  <c r="J746" i="32"/>
  <c r="D746" i="32"/>
  <c r="L746" i="32"/>
  <c r="I746" i="32"/>
  <c r="H746" i="32"/>
  <c r="E746" i="32"/>
  <c r="C742" i="32"/>
  <c r="G742" i="32"/>
  <c r="K742" i="32"/>
  <c r="B742" i="32"/>
  <c r="F742" i="32"/>
  <c r="J742" i="32"/>
  <c r="H742" i="32"/>
  <c r="E742" i="32"/>
  <c r="I742" i="32"/>
  <c r="D742" i="32"/>
  <c r="L742" i="32"/>
  <c r="C738" i="32"/>
  <c r="G738" i="32"/>
  <c r="K738" i="32"/>
  <c r="B738" i="32"/>
  <c r="F738" i="32"/>
  <c r="J738" i="32"/>
  <c r="D738" i="32"/>
  <c r="L738" i="32"/>
  <c r="I738" i="32"/>
  <c r="E738" i="32"/>
  <c r="H738" i="32"/>
  <c r="C734" i="32"/>
  <c r="G734" i="32"/>
  <c r="K734" i="32"/>
  <c r="B734" i="32"/>
  <c r="F734" i="32"/>
  <c r="J734" i="32"/>
  <c r="H734" i="32"/>
  <c r="E734" i="32"/>
  <c r="L734" i="32"/>
  <c r="D734" i="32"/>
  <c r="I734" i="32"/>
  <c r="C730" i="32"/>
  <c r="G730" i="32"/>
  <c r="K730" i="32"/>
  <c r="B730" i="32"/>
  <c r="F730" i="32"/>
  <c r="J730" i="32"/>
  <c r="D730" i="32"/>
  <c r="L730" i="32"/>
  <c r="I730" i="32"/>
  <c r="H730" i="32"/>
  <c r="E730" i="32"/>
  <c r="C726" i="32"/>
  <c r="G726" i="32"/>
  <c r="K726" i="32"/>
  <c r="B726" i="32"/>
  <c r="F726" i="32"/>
  <c r="J726" i="32"/>
  <c r="H726" i="32"/>
  <c r="E726" i="32"/>
  <c r="I726" i="32"/>
  <c r="D726" i="32"/>
  <c r="L726" i="32"/>
  <c r="C722" i="32"/>
  <c r="G722" i="32"/>
  <c r="K722" i="32"/>
  <c r="B722" i="32"/>
  <c r="F722" i="32"/>
  <c r="J722" i="32"/>
  <c r="D722" i="32"/>
  <c r="L722" i="32"/>
  <c r="I722" i="32"/>
  <c r="E722" i="32"/>
  <c r="H722" i="32"/>
  <c r="C718" i="32"/>
  <c r="G718" i="32"/>
  <c r="K718" i="32"/>
  <c r="B718" i="32"/>
  <c r="F718" i="32"/>
  <c r="J718" i="32"/>
  <c r="H718" i="32"/>
  <c r="E718" i="32"/>
  <c r="L718" i="32"/>
  <c r="D718" i="32"/>
  <c r="I718" i="32"/>
  <c r="C714" i="32"/>
  <c r="G714" i="32"/>
  <c r="K714" i="32"/>
  <c r="B714" i="32"/>
  <c r="F714" i="32"/>
  <c r="J714" i="32"/>
  <c r="D714" i="32"/>
  <c r="L714" i="32"/>
  <c r="I714" i="32"/>
  <c r="H714" i="32"/>
  <c r="E714" i="32"/>
  <c r="C710" i="32"/>
  <c r="G710" i="32"/>
  <c r="K710" i="32"/>
  <c r="B710" i="32"/>
  <c r="F710" i="32"/>
  <c r="J710" i="32"/>
  <c r="H710" i="32"/>
  <c r="E710" i="32"/>
  <c r="I710" i="32"/>
  <c r="D710" i="32"/>
  <c r="L710" i="32"/>
  <c r="C706" i="32"/>
  <c r="G706" i="32"/>
  <c r="K706" i="32"/>
  <c r="B706" i="32"/>
  <c r="F706" i="32"/>
  <c r="J706" i="32"/>
  <c r="D706" i="32"/>
  <c r="L706" i="32"/>
  <c r="I706" i="32"/>
  <c r="E706" i="32"/>
  <c r="H706" i="32"/>
  <c r="C702" i="32"/>
  <c r="G702" i="32"/>
  <c r="K702" i="32"/>
  <c r="B702" i="32"/>
  <c r="F702" i="32"/>
  <c r="J702" i="32"/>
  <c r="H702" i="32"/>
  <c r="E702" i="32"/>
  <c r="L702" i="32"/>
  <c r="D702" i="32"/>
  <c r="I702" i="32"/>
  <c r="C698" i="32"/>
  <c r="G698" i="32"/>
  <c r="K698" i="32"/>
  <c r="B698" i="32"/>
  <c r="F698" i="32"/>
  <c r="J698" i="32"/>
  <c r="D698" i="32"/>
  <c r="L698" i="32"/>
  <c r="I698" i="32"/>
  <c r="H698" i="32"/>
  <c r="E698" i="32"/>
  <c r="E694" i="32"/>
  <c r="I694" i="32"/>
  <c r="B694" i="32"/>
  <c r="G694" i="32"/>
  <c r="L694" i="32"/>
  <c r="F694" i="32"/>
  <c r="K694" i="32"/>
  <c r="C694" i="32"/>
  <c r="J694" i="32"/>
  <c r="D694" i="32"/>
  <c r="H694" i="32"/>
  <c r="E690" i="32"/>
  <c r="I690" i="32"/>
  <c r="C690" i="32"/>
  <c r="H690" i="32"/>
  <c r="B690" i="32"/>
  <c r="G690" i="32"/>
  <c r="L690" i="32"/>
  <c r="D690" i="32"/>
  <c r="K690" i="32"/>
  <c r="F690" i="32"/>
  <c r="J690" i="32"/>
  <c r="E686" i="32"/>
  <c r="I686" i="32"/>
  <c r="D686" i="32"/>
  <c r="J686" i="32"/>
  <c r="C686" i="32"/>
  <c r="H686" i="32"/>
  <c r="F686" i="32"/>
  <c r="B686" i="32"/>
  <c r="L686" i="32"/>
  <c r="G686" i="32"/>
  <c r="K686" i="32"/>
  <c r="E682" i="32"/>
  <c r="I682" i="32"/>
  <c r="F682" i="32"/>
  <c r="K682" i="32"/>
  <c r="D682" i="32"/>
  <c r="J682" i="32"/>
  <c r="G682" i="32"/>
  <c r="C682" i="32"/>
  <c r="H682" i="32"/>
  <c r="B682" i="32"/>
  <c r="L682" i="32"/>
  <c r="E678" i="32"/>
  <c r="I678" i="32"/>
  <c r="B678" i="32"/>
  <c r="G678" i="32"/>
  <c r="L678" i="32"/>
  <c r="F678" i="32"/>
  <c r="K678" i="32"/>
  <c r="H678" i="32"/>
  <c r="D678" i="32"/>
  <c r="J678" i="32"/>
  <c r="C678" i="32"/>
  <c r="E674" i="32"/>
  <c r="I674" i="32"/>
  <c r="C674" i="32"/>
  <c r="H674" i="32"/>
  <c r="B674" i="32"/>
  <c r="G674" i="32"/>
  <c r="L674" i="32"/>
  <c r="D674" i="32"/>
  <c r="K674" i="32"/>
  <c r="F674" i="32"/>
  <c r="J674" i="32"/>
  <c r="E670" i="32"/>
  <c r="I670" i="32"/>
  <c r="D670" i="32"/>
  <c r="J670" i="32"/>
  <c r="C670" i="32"/>
  <c r="H670" i="32"/>
  <c r="F670" i="32"/>
  <c r="B670" i="32"/>
  <c r="L670" i="32"/>
  <c r="G670" i="32"/>
  <c r="K670" i="32"/>
  <c r="E666" i="32"/>
  <c r="I666" i="32"/>
  <c r="F666" i="32"/>
  <c r="K666" i="32"/>
  <c r="D666" i="32"/>
  <c r="J666" i="32"/>
  <c r="G666" i="32"/>
  <c r="C666" i="32"/>
  <c r="H666" i="32"/>
  <c r="B666" i="32"/>
  <c r="L666" i="32"/>
  <c r="E662" i="32"/>
  <c r="I662" i="32"/>
  <c r="B662" i="32"/>
  <c r="G662" i="32"/>
  <c r="L662" i="32"/>
  <c r="F662" i="32"/>
  <c r="K662" i="32"/>
  <c r="H662" i="32"/>
  <c r="D662" i="32"/>
  <c r="J662" i="32"/>
  <c r="C662" i="32"/>
  <c r="E658" i="32"/>
  <c r="I658" i="32"/>
  <c r="C658" i="32"/>
  <c r="H658" i="32"/>
  <c r="B658" i="32"/>
  <c r="G658" i="32"/>
  <c r="L658" i="32"/>
  <c r="J658" i="32"/>
  <c r="F658" i="32"/>
  <c r="K658" i="32"/>
  <c r="D658" i="32"/>
  <c r="E654" i="32"/>
  <c r="I654" i="32"/>
  <c r="D654" i="32"/>
  <c r="J654" i="32"/>
  <c r="C654" i="32"/>
  <c r="H654" i="32"/>
  <c r="K654" i="32"/>
  <c r="G654" i="32"/>
  <c r="L654" i="32"/>
  <c r="F654" i="32"/>
  <c r="B654" i="32"/>
  <c r="E650" i="32"/>
  <c r="I650" i="32"/>
  <c r="F650" i="32"/>
  <c r="K650" i="32"/>
  <c r="D650" i="32"/>
  <c r="J650" i="32"/>
  <c r="B650" i="32"/>
  <c r="L650" i="32"/>
  <c r="H650" i="32"/>
  <c r="G650" i="32"/>
  <c r="C650" i="32"/>
  <c r="E646" i="32"/>
  <c r="I646" i="32"/>
  <c r="B646" i="32"/>
  <c r="G646" i="32"/>
  <c r="L646" i="32"/>
  <c r="F646" i="32"/>
  <c r="K646" i="32"/>
  <c r="C646" i="32"/>
  <c r="J646" i="32"/>
  <c r="H646" i="32"/>
  <c r="D646" i="32"/>
  <c r="E642" i="32"/>
  <c r="I642" i="32"/>
  <c r="C642" i="32"/>
  <c r="H642" i="32"/>
  <c r="B642" i="32"/>
  <c r="G642" i="32"/>
  <c r="L642" i="32"/>
  <c r="D642" i="32"/>
  <c r="K642" i="32"/>
  <c r="J642" i="32"/>
  <c r="F642" i="32"/>
  <c r="E638" i="32"/>
  <c r="I638" i="32"/>
  <c r="D638" i="32"/>
  <c r="J638" i="32"/>
  <c r="C638" i="32"/>
  <c r="H638" i="32"/>
  <c r="F638" i="32"/>
  <c r="B638" i="32"/>
  <c r="L638" i="32"/>
  <c r="K638" i="32"/>
  <c r="G638" i="32"/>
  <c r="E634" i="32"/>
  <c r="I634" i="32"/>
  <c r="F634" i="32"/>
  <c r="K634" i="32"/>
  <c r="D634" i="32"/>
  <c r="J634" i="32"/>
  <c r="G634" i="32"/>
  <c r="C634" i="32"/>
  <c r="L634" i="32"/>
  <c r="H634" i="32"/>
  <c r="B634" i="32"/>
  <c r="E630" i="32"/>
  <c r="I630" i="32"/>
  <c r="B630" i="32"/>
  <c r="G630" i="32"/>
  <c r="L630" i="32"/>
  <c r="F630" i="32"/>
  <c r="K630" i="32"/>
  <c r="H630" i="32"/>
  <c r="D630" i="32"/>
  <c r="J630" i="32"/>
  <c r="C630" i="32"/>
  <c r="E626" i="32"/>
  <c r="I626" i="32"/>
  <c r="C626" i="32"/>
  <c r="H626" i="32"/>
  <c r="B626" i="32"/>
  <c r="G626" i="32"/>
  <c r="L626" i="32"/>
  <c r="J626" i="32"/>
  <c r="F626" i="32"/>
  <c r="K626" i="32"/>
  <c r="D626" i="32"/>
  <c r="E622" i="32"/>
  <c r="I622" i="32"/>
  <c r="D622" i="32"/>
  <c r="J622" i="32"/>
  <c r="C622" i="32"/>
  <c r="H622" i="32"/>
  <c r="K622" i="32"/>
  <c r="G622" i="32"/>
  <c r="B622" i="32"/>
  <c r="L622" i="32"/>
  <c r="F622" i="32"/>
  <c r="E618" i="32"/>
  <c r="I618" i="32"/>
  <c r="F618" i="32"/>
  <c r="K618" i="32"/>
  <c r="D618" i="32"/>
  <c r="J618" i="32"/>
  <c r="B618" i="32"/>
  <c r="L618" i="32"/>
  <c r="H618" i="32"/>
  <c r="C618" i="32"/>
  <c r="G618" i="32"/>
  <c r="E614" i="32"/>
  <c r="I614" i="32"/>
  <c r="B614" i="32"/>
  <c r="G614" i="32"/>
  <c r="L614" i="32"/>
  <c r="F614" i="32"/>
  <c r="K614" i="32"/>
  <c r="C614" i="32"/>
  <c r="J614" i="32"/>
  <c r="D614" i="32"/>
  <c r="H614" i="32"/>
  <c r="E610" i="32"/>
  <c r="I610" i="32"/>
  <c r="B610" i="32"/>
  <c r="G610" i="32"/>
  <c r="L610" i="32"/>
  <c r="C610" i="32"/>
  <c r="J610" i="32"/>
  <c r="H610" i="32"/>
  <c r="D610" i="32"/>
  <c r="K610" i="32"/>
  <c r="F610" i="32"/>
  <c r="E606" i="32"/>
  <c r="I606" i="32"/>
  <c r="C606" i="32"/>
  <c r="H606" i="32"/>
  <c r="D606" i="32"/>
  <c r="K606" i="32"/>
  <c r="B606" i="32"/>
  <c r="J606" i="32"/>
  <c r="F606" i="32"/>
  <c r="G606" i="32"/>
  <c r="L606" i="32"/>
  <c r="E602" i="32"/>
  <c r="I602" i="32"/>
  <c r="D602" i="32"/>
  <c r="J602" i="32"/>
  <c r="F602" i="32"/>
  <c r="L602" i="32"/>
  <c r="C602" i="32"/>
  <c r="K602" i="32"/>
  <c r="G602" i="32"/>
  <c r="B602" i="32"/>
  <c r="H602" i="32"/>
  <c r="E598" i="32"/>
  <c r="I598" i="32"/>
  <c r="F598" i="32"/>
  <c r="K598" i="32"/>
  <c r="G598" i="32"/>
  <c r="D598" i="32"/>
  <c r="L598" i="32"/>
  <c r="H598" i="32"/>
  <c r="C598" i="32"/>
  <c r="J598" i="32"/>
  <c r="B598" i="32"/>
  <c r="E594" i="32"/>
  <c r="I594" i="32"/>
  <c r="B594" i="32"/>
  <c r="G594" i="32"/>
  <c r="L594" i="32"/>
  <c r="H594" i="32"/>
  <c r="F594" i="32"/>
  <c r="J594" i="32"/>
  <c r="D594" i="32"/>
  <c r="K594" i="32"/>
  <c r="C594" i="32"/>
  <c r="E590" i="32"/>
  <c r="I590" i="32"/>
  <c r="C590" i="32"/>
  <c r="H590" i="32"/>
  <c r="B590" i="32"/>
  <c r="J590" i="32"/>
  <c r="G590" i="32"/>
  <c r="K590" i="32"/>
  <c r="F590" i="32"/>
  <c r="L590" i="32"/>
  <c r="D590" i="32"/>
  <c r="E586" i="32"/>
  <c r="I586" i="32"/>
  <c r="D586" i="32"/>
  <c r="J586" i="32"/>
  <c r="C586" i="32"/>
  <c r="K586" i="32"/>
  <c r="B586" i="32"/>
  <c r="H586" i="32"/>
  <c r="L586" i="32"/>
  <c r="G586" i="32"/>
  <c r="F586" i="32"/>
  <c r="E582" i="32"/>
  <c r="I582" i="32"/>
  <c r="F582" i="32"/>
  <c r="K582" i="32"/>
  <c r="D582" i="32"/>
  <c r="L582" i="32"/>
  <c r="C582" i="32"/>
  <c r="J582" i="32"/>
  <c r="H582" i="32"/>
  <c r="G582" i="32"/>
  <c r="B582" i="32"/>
  <c r="E578" i="32"/>
  <c r="I578" i="32"/>
  <c r="B578" i="32"/>
  <c r="G578" i="32"/>
  <c r="L578" i="32"/>
  <c r="F578" i="32"/>
  <c r="D578" i="32"/>
  <c r="K578" i="32"/>
  <c r="J578" i="32"/>
  <c r="C578" i="32"/>
  <c r="H578" i="32"/>
  <c r="E574" i="32"/>
  <c r="I574" i="32"/>
  <c r="C574" i="32"/>
  <c r="H574" i="32"/>
  <c r="G574" i="32"/>
  <c r="F574" i="32"/>
  <c r="L574" i="32"/>
  <c r="B574" i="32"/>
  <c r="K574" i="32"/>
  <c r="J574" i="32"/>
  <c r="D574" i="32"/>
  <c r="E570" i="32"/>
  <c r="I570" i="32"/>
  <c r="D570" i="32"/>
  <c r="J570" i="32"/>
  <c r="B570" i="32"/>
  <c r="H570" i="32"/>
  <c r="G570" i="32"/>
  <c r="C570" i="32"/>
  <c r="L570" i="32"/>
  <c r="F570" i="32"/>
  <c r="K570" i="32"/>
  <c r="E566" i="32"/>
  <c r="I566" i="32"/>
  <c r="F566" i="32"/>
  <c r="K566" i="32"/>
  <c r="C566" i="32"/>
  <c r="J566" i="32"/>
  <c r="B566" i="32"/>
  <c r="H566" i="32"/>
  <c r="D566" i="32"/>
  <c r="L566" i="32"/>
  <c r="G566" i="32"/>
  <c r="E562" i="32"/>
  <c r="I562" i="32"/>
  <c r="B562" i="32"/>
  <c r="G562" i="32"/>
  <c r="L562" i="32"/>
  <c r="D562" i="32"/>
  <c r="K562" i="32"/>
  <c r="C562" i="32"/>
  <c r="J562" i="32"/>
  <c r="F562" i="32"/>
  <c r="H562" i="32"/>
  <c r="E558" i="32"/>
  <c r="I558" i="32"/>
  <c r="C558" i="32"/>
  <c r="H558" i="32"/>
  <c r="F558" i="32"/>
  <c r="L558" i="32"/>
  <c r="D558" i="32"/>
  <c r="K558" i="32"/>
  <c r="G558" i="32"/>
  <c r="B558" i="32"/>
  <c r="J558" i="32"/>
  <c r="E554" i="32"/>
  <c r="I554" i="32"/>
  <c r="D554" i="32"/>
  <c r="J554" i="32"/>
  <c r="G554" i="32"/>
  <c r="F554" i="32"/>
  <c r="L554" i="32"/>
  <c r="H554" i="32"/>
  <c r="C554" i="32"/>
  <c r="K554" i="32"/>
  <c r="B554" i="32"/>
  <c r="E550" i="32"/>
  <c r="I550" i="32"/>
  <c r="F550" i="32"/>
  <c r="K550" i="32"/>
  <c r="B550" i="32"/>
  <c r="H550" i="32"/>
  <c r="G550" i="32"/>
  <c r="J550" i="32"/>
  <c r="D550" i="32"/>
  <c r="C550" i="32"/>
  <c r="L550" i="32"/>
  <c r="E546" i="32"/>
  <c r="I546" i="32"/>
  <c r="B546" i="32"/>
  <c r="G546" i="32"/>
  <c r="L546" i="32"/>
  <c r="C546" i="32"/>
  <c r="J546" i="32"/>
  <c r="H546" i="32"/>
  <c r="K546" i="32"/>
  <c r="F546" i="32"/>
  <c r="D546" i="32"/>
  <c r="E542" i="32"/>
  <c r="I542" i="32"/>
  <c r="C542" i="32"/>
  <c r="H542" i="32"/>
  <c r="D542" i="32"/>
  <c r="K542" i="32"/>
  <c r="B542" i="32"/>
  <c r="J542" i="32"/>
  <c r="L542" i="32"/>
  <c r="G542" i="32"/>
  <c r="F542" i="32"/>
  <c r="E538" i="32"/>
  <c r="I538" i="32"/>
  <c r="D538" i="32"/>
  <c r="J538" i="32"/>
  <c r="F538" i="32"/>
  <c r="L538" i="32"/>
  <c r="C538" i="32"/>
  <c r="K538" i="32"/>
  <c r="H538" i="32"/>
  <c r="G538" i="32"/>
  <c r="B538" i="32"/>
  <c r="E534" i="32"/>
  <c r="I534" i="32"/>
  <c r="F534" i="32"/>
  <c r="K534" i="32"/>
  <c r="G534" i="32"/>
  <c r="D534" i="32"/>
  <c r="L534" i="32"/>
  <c r="B534" i="32"/>
  <c r="J534" i="32"/>
  <c r="C534" i="32"/>
  <c r="H534" i="32"/>
  <c r="E530" i="32"/>
  <c r="I530" i="32"/>
  <c r="B530" i="32"/>
  <c r="G530" i="32"/>
  <c r="L530" i="32"/>
  <c r="H530" i="32"/>
  <c r="F530" i="32"/>
  <c r="C530" i="32"/>
  <c r="K530" i="32"/>
  <c r="J530" i="32"/>
  <c r="D530" i="32"/>
  <c r="E526" i="32"/>
  <c r="I526" i="32"/>
  <c r="C526" i="32"/>
  <c r="H526" i="32"/>
  <c r="B526" i="32"/>
  <c r="J526" i="32"/>
  <c r="G526" i="32"/>
  <c r="D526" i="32"/>
  <c r="L526" i="32"/>
  <c r="F526" i="32"/>
  <c r="K526" i="32"/>
  <c r="E522" i="32"/>
  <c r="I522" i="32"/>
  <c r="D522" i="32"/>
  <c r="J522" i="32"/>
  <c r="C522" i="32"/>
  <c r="K522" i="32"/>
  <c r="B522" i="32"/>
  <c r="H522" i="32"/>
  <c r="F522" i="32"/>
  <c r="L522" i="32"/>
  <c r="G522" i="32"/>
  <c r="E518" i="32"/>
  <c r="I518" i="32"/>
  <c r="F518" i="32"/>
  <c r="K518" i="32"/>
  <c r="D518" i="32"/>
  <c r="L518" i="32"/>
  <c r="C518" i="32"/>
  <c r="J518" i="32"/>
  <c r="G518" i="32"/>
  <c r="B518" i="32"/>
  <c r="H518" i="32"/>
  <c r="E514" i="32"/>
  <c r="I514" i="32"/>
  <c r="B514" i="32"/>
  <c r="G514" i="32"/>
  <c r="L514" i="32"/>
  <c r="F514" i="32"/>
  <c r="D514" i="32"/>
  <c r="K514" i="32"/>
  <c r="H514" i="32"/>
  <c r="C514" i="32"/>
  <c r="J514" i="32"/>
  <c r="E510" i="32"/>
  <c r="I510" i="32"/>
  <c r="C510" i="32"/>
  <c r="H510" i="32"/>
  <c r="G510" i="32"/>
  <c r="F510" i="32"/>
  <c r="L510" i="32"/>
  <c r="J510" i="32"/>
  <c r="D510" i="32"/>
  <c r="K510" i="32"/>
  <c r="B510" i="32"/>
  <c r="E506" i="32"/>
  <c r="I506" i="32"/>
  <c r="D506" i="32"/>
  <c r="J506" i="32"/>
  <c r="B506" i="32"/>
  <c r="H506" i="32"/>
  <c r="G506" i="32"/>
  <c r="K506" i="32"/>
  <c r="F506" i="32"/>
  <c r="L506" i="32"/>
  <c r="C506" i="32"/>
  <c r="E502" i="32"/>
  <c r="I502" i="32"/>
  <c r="F502" i="32"/>
  <c r="K502" i="32"/>
  <c r="C502" i="32"/>
  <c r="J502" i="32"/>
  <c r="B502" i="32"/>
  <c r="H502" i="32"/>
  <c r="L502" i="32"/>
  <c r="G502" i="32"/>
  <c r="D502" i="32"/>
  <c r="E498" i="32"/>
  <c r="I498" i="32"/>
  <c r="B498" i="32"/>
  <c r="G498" i="32"/>
  <c r="L498" i="32"/>
  <c r="D498" i="32"/>
  <c r="K498" i="32"/>
  <c r="C498" i="32"/>
  <c r="J498" i="32"/>
  <c r="H498" i="32"/>
  <c r="F498" i="32"/>
  <c r="E494" i="32"/>
  <c r="I494" i="32"/>
  <c r="C494" i="32"/>
  <c r="H494" i="32"/>
  <c r="F494" i="32"/>
  <c r="L494" i="32"/>
  <c r="D494" i="32"/>
  <c r="K494" i="32"/>
  <c r="J494" i="32"/>
  <c r="G494" i="32"/>
  <c r="B494" i="32"/>
  <c r="E490" i="32"/>
  <c r="I490" i="32"/>
  <c r="D490" i="32"/>
  <c r="J490" i="32"/>
  <c r="G490" i="32"/>
  <c r="F490" i="32"/>
  <c r="L490" i="32"/>
  <c r="B490" i="32"/>
  <c r="K490" i="32"/>
  <c r="C490" i="32"/>
  <c r="H490" i="32"/>
  <c r="E486" i="32"/>
  <c r="I486" i="32"/>
  <c r="F486" i="32"/>
  <c r="K486" i="32"/>
  <c r="B486" i="32"/>
  <c r="H486" i="32"/>
  <c r="G486" i="32"/>
  <c r="C486" i="32"/>
  <c r="L486" i="32"/>
  <c r="J486" i="32"/>
  <c r="D486" i="32"/>
  <c r="E482" i="32"/>
  <c r="I482" i="32"/>
  <c r="B482" i="32"/>
  <c r="G482" i="32"/>
  <c r="L482" i="32"/>
  <c r="C482" i="32"/>
  <c r="J482" i="32"/>
  <c r="H482" i="32"/>
  <c r="D482" i="32"/>
  <c r="F482" i="32"/>
  <c r="K482" i="32"/>
  <c r="E478" i="32"/>
  <c r="I478" i="32"/>
  <c r="C478" i="32"/>
  <c r="H478" i="32"/>
  <c r="D478" i="32"/>
  <c r="K478" i="32"/>
  <c r="B478" i="32"/>
  <c r="J478" i="32"/>
  <c r="F478" i="32"/>
  <c r="L478" i="32"/>
  <c r="G478" i="32"/>
  <c r="E474" i="32"/>
  <c r="I474" i="32"/>
  <c r="D474" i="32"/>
  <c r="J474" i="32"/>
  <c r="F474" i="32"/>
  <c r="L474" i="32"/>
  <c r="C474" i="32"/>
  <c r="K474" i="32"/>
  <c r="G474" i="32"/>
  <c r="B474" i="32"/>
  <c r="H474" i="32"/>
  <c r="E470" i="32"/>
  <c r="I470" i="32"/>
  <c r="F470" i="32"/>
  <c r="K470" i="32"/>
  <c r="G470" i="32"/>
  <c r="D470" i="32"/>
  <c r="L470" i="32"/>
  <c r="H470" i="32"/>
  <c r="C470" i="32"/>
  <c r="J470" i="32"/>
  <c r="B470" i="32"/>
  <c r="E466" i="32"/>
  <c r="I466" i="32"/>
  <c r="B466" i="32"/>
  <c r="G466" i="32"/>
  <c r="L466" i="32"/>
  <c r="H466" i="32"/>
  <c r="F466" i="32"/>
  <c r="J466" i="32"/>
  <c r="D466" i="32"/>
  <c r="K466" i="32"/>
  <c r="C466" i="32"/>
  <c r="E462" i="32"/>
  <c r="I462" i="32"/>
  <c r="C462" i="32"/>
  <c r="H462" i="32"/>
  <c r="B462" i="32"/>
  <c r="J462" i="32"/>
  <c r="G462" i="32"/>
  <c r="K462" i="32"/>
  <c r="F462" i="32"/>
  <c r="D462" i="32"/>
  <c r="L462" i="32"/>
  <c r="E458" i="32"/>
  <c r="I458" i="32"/>
  <c r="D458" i="32"/>
  <c r="J458" i="32"/>
  <c r="C458" i="32"/>
  <c r="K458" i="32"/>
  <c r="B458" i="32"/>
  <c r="H458" i="32"/>
  <c r="L458" i="32"/>
  <c r="G458" i="32"/>
  <c r="F458" i="32"/>
  <c r="E454" i="32"/>
  <c r="I454" i="32"/>
  <c r="F454" i="32"/>
  <c r="K454" i="32"/>
  <c r="D454" i="32"/>
  <c r="L454" i="32"/>
  <c r="C454" i="32"/>
  <c r="J454" i="32"/>
  <c r="H454" i="32"/>
  <c r="B454" i="32"/>
  <c r="G454" i="32"/>
  <c r="E450" i="32"/>
  <c r="I450" i="32"/>
  <c r="B450" i="32"/>
  <c r="G450" i="32"/>
  <c r="L450" i="32"/>
  <c r="F450" i="32"/>
  <c r="D450" i="32"/>
  <c r="K450" i="32"/>
  <c r="J450" i="32"/>
  <c r="H450" i="32"/>
  <c r="C450" i="32"/>
  <c r="E446" i="32"/>
  <c r="I446" i="32"/>
  <c r="C446" i="32"/>
  <c r="H446" i="32"/>
  <c r="G446" i="32"/>
  <c r="F446" i="32"/>
  <c r="L446" i="32"/>
  <c r="B446" i="32"/>
  <c r="K446" i="32"/>
  <c r="D446" i="32"/>
  <c r="J446" i="32"/>
  <c r="E442" i="32"/>
  <c r="I442" i="32"/>
  <c r="D442" i="32"/>
  <c r="J442" i="32"/>
  <c r="B442" i="32"/>
  <c r="H442" i="32"/>
  <c r="G442" i="32"/>
  <c r="C442" i="32"/>
  <c r="L442" i="32"/>
  <c r="K442" i="32"/>
  <c r="F442" i="32"/>
  <c r="E438" i="32"/>
  <c r="I438" i="32"/>
  <c r="F438" i="32"/>
  <c r="K438" i="32"/>
  <c r="C438" i="32"/>
  <c r="J438" i="32"/>
  <c r="B438" i="32"/>
  <c r="H438" i="32"/>
  <c r="D438" i="32"/>
  <c r="G438" i="32"/>
  <c r="L438" i="32"/>
  <c r="E434" i="32"/>
  <c r="I434" i="32"/>
  <c r="B434" i="32"/>
  <c r="G434" i="32"/>
  <c r="L434" i="32"/>
  <c r="D434" i="32"/>
  <c r="K434" i="32"/>
  <c r="C434" i="32"/>
  <c r="J434" i="32"/>
  <c r="F434" i="32"/>
  <c r="H434" i="32"/>
  <c r="E430" i="32"/>
  <c r="I430" i="32"/>
  <c r="C430" i="32"/>
  <c r="H430" i="32"/>
  <c r="F430" i="32"/>
  <c r="L430" i="32"/>
  <c r="D430" i="32"/>
  <c r="K430" i="32"/>
  <c r="G430" i="32"/>
  <c r="B430" i="32"/>
  <c r="J430" i="32"/>
  <c r="E426" i="32"/>
  <c r="I426" i="32"/>
  <c r="D426" i="32"/>
  <c r="J426" i="32"/>
  <c r="G426" i="32"/>
  <c r="F426" i="32"/>
  <c r="L426" i="32"/>
  <c r="H426" i="32"/>
  <c r="C426" i="32"/>
  <c r="B426" i="32"/>
  <c r="K426" i="32"/>
  <c r="E422" i="32"/>
  <c r="I422" i="32"/>
  <c r="F422" i="32"/>
  <c r="K422" i="32"/>
  <c r="B422" i="32"/>
  <c r="H422" i="32"/>
  <c r="G422" i="32"/>
  <c r="J422" i="32"/>
  <c r="D422" i="32"/>
  <c r="L422" i="32"/>
  <c r="C422" i="32"/>
  <c r="E418" i="32"/>
  <c r="I418" i="32"/>
  <c r="B418" i="32"/>
  <c r="G418" i="32"/>
  <c r="L418" i="32"/>
  <c r="C418" i="32"/>
  <c r="J418" i="32"/>
  <c r="H418" i="32"/>
  <c r="K418" i="32"/>
  <c r="F418" i="32"/>
  <c r="D418" i="32"/>
  <c r="E414" i="32"/>
  <c r="I414" i="32"/>
  <c r="C414" i="32"/>
  <c r="H414" i="32"/>
  <c r="D414" i="32"/>
  <c r="K414" i="32"/>
  <c r="B414" i="32"/>
  <c r="J414" i="32"/>
  <c r="L414" i="32"/>
  <c r="G414" i="32"/>
  <c r="F414" i="32"/>
  <c r="E410" i="32"/>
  <c r="I410" i="32"/>
  <c r="D410" i="32"/>
  <c r="J410" i="32"/>
  <c r="F410" i="32"/>
  <c r="L410" i="32"/>
  <c r="C410" i="32"/>
  <c r="K410" i="32"/>
  <c r="H410" i="32"/>
  <c r="B410" i="32"/>
  <c r="G410" i="32"/>
  <c r="E406" i="32"/>
  <c r="I406" i="32"/>
  <c r="F406" i="32"/>
  <c r="K406" i="32"/>
  <c r="G406" i="32"/>
  <c r="D406" i="32"/>
  <c r="L406" i="32"/>
  <c r="B406" i="32"/>
  <c r="J406" i="32"/>
  <c r="H406" i="32"/>
  <c r="C406" i="32"/>
  <c r="E402" i="32"/>
  <c r="I402" i="32"/>
  <c r="B402" i="32"/>
  <c r="G402" i="32"/>
  <c r="L402" i="32"/>
  <c r="H402" i="32"/>
  <c r="F402" i="32"/>
  <c r="C402" i="32"/>
  <c r="K402" i="32"/>
  <c r="D402" i="32"/>
  <c r="J402" i="32"/>
  <c r="E398" i="32"/>
  <c r="I398" i="32"/>
  <c r="C398" i="32"/>
  <c r="H398" i="32"/>
  <c r="B398" i="32"/>
  <c r="J398" i="32"/>
  <c r="G398" i="32"/>
  <c r="D398" i="32"/>
  <c r="L398" i="32"/>
  <c r="K398" i="32"/>
  <c r="F398" i="32"/>
  <c r="E394" i="32"/>
  <c r="I394" i="32"/>
  <c r="D394" i="32"/>
  <c r="J394" i="32"/>
  <c r="C394" i="32"/>
  <c r="K394" i="32"/>
  <c r="B394" i="32"/>
  <c r="H394" i="32"/>
  <c r="F394" i="32"/>
  <c r="G394" i="32"/>
  <c r="L394" i="32"/>
  <c r="E390" i="32"/>
  <c r="I390" i="32"/>
  <c r="F390" i="32"/>
  <c r="K390" i="32"/>
  <c r="D390" i="32"/>
  <c r="L390" i="32"/>
  <c r="C390" i="32"/>
  <c r="J390" i="32"/>
  <c r="G390" i="32"/>
  <c r="B390" i="32"/>
  <c r="H390" i="32"/>
  <c r="E386" i="32"/>
  <c r="I386" i="32"/>
  <c r="B386" i="32"/>
  <c r="G386" i="32"/>
  <c r="L386" i="32"/>
  <c r="F386" i="32"/>
  <c r="D386" i="32"/>
  <c r="K386" i="32"/>
  <c r="H386" i="32"/>
  <c r="C386" i="32"/>
  <c r="J386" i="32"/>
  <c r="C382" i="32"/>
  <c r="G382" i="32"/>
  <c r="K382" i="32"/>
  <c r="D382" i="32"/>
  <c r="I382" i="32"/>
  <c r="E382" i="32"/>
  <c r="L382" i="32"/>
  <c r="F382" i="32"/>
  <c r="B382" i="32"/>
  <c r="J382" i="32"/>
  <c r="H382" i="32"/>
  <c r="C378" i="32"/>
  <c r="G378" i="32"/>
  <c r="K378" i="32"/>
  <c r="E378" i="32"/>
  <c r="J378" i="32"/>
  <c r="F378" i="32"/>
  <c r="B378" i="32"/>
  <c r="L378" i="32"/>
  <c r="I378" i="32"/>
  <c r="D378" i="32"/>
  <c r="H378" i="32"/>
  <c r="C374" i="32"/>
  <c r="G374" i="32"/>
  <c r="K374" i="32"/>
  <c r="F374" i="32"/>
  <c r="L374" i="32"/>
  <c r="H374" i="32"/>
  <c r="I374" i="32"/>
  <c r="E374" i="32"/>
  <c r="J374" i="32"/>
  <c r="D374" i="32"/>
  <c r="B374" i="32"/>
  <c r="C370" i="32"/>
  <c r="G370" i="32"/>
  <c r="K370" i="32"/>
  <c r="B370" i="32"/>
  <c r="H370" i="32"/>
  <c r="I370" i="32"/>
  <c r="E370" i="32"/>
  <c r="D370" i="32"/>
  <c r="L370" i="32"/>
  <c r="J370" i="32"/>
  <c r="F370" i="32"/>
  <c r="C366" i="32"/>
  <c r="G366" i="32"/>
  <c r="K366" i="32"/>
  <c r="D366" i="32"/>
  <c r="I366" i="32"/>
  <c r="B366" i="32"/>
  <c r="J366" i="32"/>
  <c r="L366" i="32"/>
  <c r="H366" i="32"/>
  <c r="E366" i="32"/>
  <c r="F366" i="32"/>
  <c r="C362" i="32"/>
  <c r="G362" i="32"/>
  <c r="K362" i="32"/>
  <c r="E362" i="32"/>
  <c r="J362" i="32"/>
  <c r="D362" i="32"/>
  <c r="L362" i="32"/>
  <c r="H362" i="32"/>
  <c r="F362" i="32"/>
  <c r="I362" i="32"/>
  <c r="B362" i="32"/>
  <c r="C358" i="32"/>
  <c r="G358" i="32"/>
  <c r="K358" i="32"/>
  <c r="F358" i="32"/>
  <c r="L358" i="32"/>
  <c r="E358" i="32"/>
  <c r="D358" i="32"/>
  <c r="B358" i="32"/>
  <c r="J358" i="32"/>
  <c r="I358" i="32"/>
  <c r="H358" i="32"/>
  <c r="C354" i="32"/>
  <c r="G354" i="32"/>
  <c r="K354" i="32"/>
  <c r="B354" i="32"/>
  <c r="H354" i="32"/>
  <c r="I354" i="32"/>
  <c r="F354" i="32"/>
  <c r="J354" i="32"/>
  <c r="E354" i="32"/>
  <c r="L354" i="32"/>
  <c r="D354" i="32"/>
  <c r="C350" i="32"/>
  <c r="G350" i="32"/>
  <c r="K350" i="32"/>
  <c r="D350" i="32"/>
  <c r="I350" i="32"/>
  <c r="B350" i="32"/>
  <c r="J350" i="32"/>
  <c r="H350" i="32"/>
  <c r="L350" i="32"/>
  <c r="F350" i="32"/>
  <c r="E350" i="32"/>
  <c r="C346" i="32"/>
  <c r="G346" i="32"/>
  <c r="K346" i="32"/>
  <c r="E346" i="32"/>
  <c r="J346" i="32"/>
  <c r="D346" i="32"/>
  <c r="L346" i="32"/>
  <c r="B346" i="32"/>
  <c r="I346" i="32"/>
  <c r="H346" i="32"/>
  <c r="F346" i="32"/>
  <c r="C342" i="32"/>
  <c r="G342" i="32"/>
  <c r="K342" i="32"/>
  <c r="F342" i="32"/>
  <c r="L342" i="32"/>
  <c r="E342" i="32"/>
  <c r="D342" i="32"/>
  <c r="J342" i="32"/>
  <c r="I342" i="32"/>
  <c r="B342" i="32"/>
  <c r="H342" i="32"/>
  <c r="C338" i="32"/>
  <c r="G338" i="32"/>
  <c r="K338" i="32"/>
  <c r="B338" i="32"/>
  <c r="H338" i="32"/>
  <c r="F338" i="32"/>
  <c r="E338" i="32"/>
  <c r="L338" i="32"/>
  <c r="J338" i="32"/>
  <c r="I338" i="32"/>
  <c r="D338" i="32"/>
  <c r="C334" i="32"/>
  <c r="G334" i="32"/>
  <c r="K334" i="32"/>
  <c r="D334" i="32"/>
  <c r="I334" i="32"/>
  <c r="H334" i="32"/>
  <c r="F334" i="32"/>
  <c r="B334" i="32"/>
  <c r="L334" i="32"/>
  <c r="E334" i="32"/>
  <c r="J334" i="32"/>
  <c r="C330" i="32"/>
  <c r="G330" i="32"/>
  <c r="K330" i="32"/>
  <c r="E330" i="32"/>
  <c r="J330" i="32"/>
  <c r="B330" i="32"/>
  <c r="I330" i="32"/>
  <c r="H330" i="32"/>
  <c r="D330" i="32"/>
  <c r="L330" i="32"/>
  <c r="F330" i="32"/>
  <c r="C326" i="32"/>
  <c r="G326" i="32"/>
  <c r="K326" i="32"/>
  <c r="F326" i="32"/>
  <c r="L326" i="32"/>
  <c r="D326" i="32"/>
  <c r="J326" i="32"/>
  <c r="B326" i="32"/>
  <c r="I326" i="32"/>
  <c r="E326" i="32"/>
  <c r="H326" i="32"/>
  <c r="C322" i="32"/>
  <c r="G322" i="32"/>
  <c r="K322" i="32"/>
  <c r="B322" i="32"/>
  <c r="H322" i="32"/>
  <c r="E322" i="32"/>
  <c r="L322" i="32"/>
  <c r="D322" i="32"/>
  <c r="J322" i="32"/>
  <c r="F322" i="32"/>
  <c r="I322" i="32"/>
  <c r="C318" i="32"/>
  <c r="G318" i="32"/>
  <c r="K318" i="32"/>
  <c r="D318" i="32"/>
  <c r="I318" i="32"/>
  <c r="F318" i="32"/>
  <c r="E318" i="32"/>
  <c r="L318" i="32"/>
  <c r="H318" i="32"/>
  <c r="B318" i="32"/>
  <c r="J318" i="32"/>
  <c r="C314" i="32"/>
  <c r="G314" i="32"/>
  <c r="K314" i="32"/>
  <c r="E314" i="32"/>
  <c r="J314" i="32"/>
  <c r="H314" i="32"/>
  <c r="F314" i="32"/>
  <c r="I314" i="32"/>
  <c r="D314" i="32"/>
  <c r="B314" i="32"/>
  <c r="L314" i="32"/>
  <c r="C310" i="32"/>
  <c r="G310" i="32"/>
  <c r="K310" i="32"/>
  <c r="F310" i="32"/>
  <c r="L310" i="32"/>
  <c r="B310" i="32"/>
  <c r="I310" i="32"/>
  <c r="H310" i="32"/>
  <c r="J310" i="32"/>
  <c r="E310" i="32"/>
  <c r="D310" i="32"/>
  <c r="C306" i="32"/>
  <c r="G306" i="32"/>
  <c r="K306" i="32"/>
  <c r="B306" i="32"/>
  <c r="H306" i="32"/>
  <c r="D306" i="32"/>
  <c r="J306" i="32"/>
  <c r="I306" i="32"/>
  <c r="L306" i="32"/>
  <c r="F306" i="32"/>
  <c r="E306" i="32"/>
  <c r="C302" i="32"/>
  <c r="G302" i="32"/>
  <c r="K302" i="32"/>
  <c r="D302" i="32"/>
  <c r="I302" i="32"/>
  <c r="E302" i="32"/>
  <c r="L302" i="32"/>
  <c r="B302" i="32"/>
  <c r="J302" i="32"/>
  <c r="H302" i="32"/>
  <c r="F302" i="32"/>
  <c r="C298" i="32"/>
  <c r="G298" i="32"/>
  <c r="K298" i="32"/>
  <c r="E298" i="32"/>
  <c r="J298" i="32"/>
  <c r="F298" i="32"/>
  <c r="D298" i="32"/>
  <c r="L298" i="32"/>
  <c r="I298" i="32"/>
  <c r="B298" i="32"/>
  <c r="H298" i="32"/>
  <c r="C294" i="32"/>
  <c r="G294" i="32"/>
  <c r="K294" i="32"/>
  <c r="F294" i="32"/>
  <c r="L294" i="32"/>
  <c r="H294" i="32"/>
  <c r="E294" i="32"/>
  <c r="B294" i="32"/>
  <c r="J294" i="32"/>
  <c r="I294" i="32"/>
  <c r="D294" i="32"/>
  <c r="C290" i="32"/>
  <c r="G290" i="32"/>
  <c r="K290" i="32"/>
  <c r="B290" i="32"/>
  <c r="H290" i="32"/>
  <c r="I290" i="32"/>
  <c r="F290" i="32"/>
  <c r="D290" i="32"/>
  <c r="L290" i="32"/>
  <c r="E290" i="32"/>
  <c r="J290" i="32"/>
  <c r="C286" i="32"/>
  <c r="G286" i="32"/>
  <c r="K286" i="32"/>
  <c r="D286" i="32"/>
  <c r="I286" i="32"/>
  <c r="B286" i="32"/>
  <c r="J286" i="32"/>
  <c r="H286" i="32"/>
  <c r="E286" i="32"/>
  <c r="L286" i="32"/>
  <c r="F286" i="32"/>
  <c r="C282" i="32"/>
  <c r="G282" i="32"/>
  <c r="K282" i="32"/>
  <c r="E282" i="32"/>
  <c r="J282" i="32"/>
  <c r="D282" i="32"/>
  <c r="L282" i="32"/>
  <c r="B282" i="32"/>
  <c r="I282" i="32"/>
  <c r="F282" i="32"/>
  <c r="H282" i="32"/>
  <c r="C278" i="32"/>
  <c r="G278" i="32"/>
  <c r="K278" i="32"/>
  <c r="F278" i="32"/>
  <c r="L278" i="32"/>
  <c r="E278" i="32"/>
  <c r="D278" i="32"/>
  <c r="J278" i="32"/>
  <c r="H278" i="32"/>
  <c r="B278" i="32"/>
  <c r="I278" i="32"/>
  <c r="C274" i="32"/>
  <c r="G274" i="32"/>
  <c r="K274" i="32"/>
  <c r="B274" i="32"/>
  <c r="H274" i="32"/>
  <c r="F274" i="32"/>
  <c r="E274" i="32"/>
  <c r="L274" i="32"/>
  <c r="I274" i="32"/>
  <c r="D274" i="32"/>
  <c r="J274" i="32"/>
  <c r="C270" i="32"/>
  <c r="G270" i="32"/>
  <c r="K270" i="32"/>
  <c r="D270" i="32"/>
  <c r="I270" i="32"/>
  <c r="H270" i="32"/>
  <c r="F270" i="32"/>
  <c r="J270" i="32"/>
  <c r="E270" i="32"/>
  <c r="L270" i="32"/>
  <c r="B270" i="32"/>
  <c r="C266" i="32"/>
  <c r="G266" i="32"/>
  <c r="K266" i="32"/>
  <c r="E266" i="32"/>
  <c r="J266" i="32"/>
  <c r="B266" i="32"/>
  <c r="I266" i="32"/>
  <c r="H266" i="32"/>
  <c r="L266" i="32"/>
  <c r="F266" i="32"/>
  <c r="D266" i="32"/>
  <c r="C262" i="32"/>
  <c r="G262" i="32"/>
  <c r="K262" i="32"/>
  <c r="F262" i="32"/>
  <c r="L262" i="32"/>
  <c r="D262" i="32"/>
  <c r="J262" i="32"/>
  <c r="B262" i="32"/>
  <c r="I262" i="32"/>
  <c r="H262" i="32"/>
  <c r="E262" i="32"/>
  <c r="C258" i="32"/>
  <c r="G258" i="32"/>
  <c r="K258" i="32"/>
  <c r="B258" i="32"/>
  <c r="H258" i="32"/>
  <c r="E258" i="32"/>
  <c r="L258" i="32"/>
  <c r="D258" i="32"/>
  <c r="J258" i="32"/>
  <c r="I258" i="32"/>
  <c r="F258" i="32"/>
  <c r="C254" i="32"/>
  <c r="G254" i="32"/>
  <c r="K254" i="32"/>
  <c r="D254" i="32"/>
  <c r="I254" i="32"/>
  <c r="F254" i="32"/>
  <c r="E254" i="32"/>
  <c r="L254" i="32"/>
  <c r="J254" i="32"/>
  <c r="B254" i="32"/>
  <c r="H254" i="32"/>
  <c r="C250" i="32"/>
  <c r="G250" i="32"/>
  <c r="K250" i="32"/>
  <c r="E250" i="32"/>
  <c r="J250" i="32"/>
  <c r="H250" i="32"/>
  <c r="F250" i="32"/>
  <c r="B250" i="32"/>
  <c r="L250" i="32"/>
  <c r="I250" i="32"/>
  <c r="D250" i="32"/>
  <c r="C246" i="32"/>
  <c r="G246" i="32"/>
  <c r="K246" i="32"/>
  <c r="F246" i="32"/>
  <c r="L246" i="32"/>
  <c r="B246" i="32"/>
  <c r="I246" i="32"/>
  <c r="H246" i="32"/>
  <c r="D246" i="32"/>
  <c r="E246" i="32"/>
  <c r="J246" i="32"/>
  <c r="C242" i="32"/>
  <c r="G242" i="32"/>
  <c r="K242" i="32"/>
  <c r="B242" i="32"/>
  <c r="H242" i="32"/>
  <c r="D242" i="32"/>
  <c r="J242" i="32"/>
  <c r="I242" i="32"/>
  <c r="E242" i="32"/>
  <c r="L242" i="32"/>
  <c r="F242" i="32"/>
  <c r="C238" i="32"/>
  <c r="G238" i="32"/>
  <c r="K238" i="32"/>
  <c r="D238" i="32"/>
  <c r="I238" i="32"/>
  <c r="E238" i="32"/>
  <c r="L238" i="32"/>
  <c r="B238" i="32"/>
  <c r="J238" i="32"/>
  <c r="F238" i="32"/>
  <c r="H238" i="32"/>
  <c r="C234" i="32"/>
  <c r="G234" i="32"/>
  <c r="K234" i="32"/>
  <c r="E234" i="32"/>
  <c r="J234" i="32"/>
  <c r="F234" i="32"/>
  <c r="D234" i="32"/>
  <c r="L234" i="32"/>
  <c r="H234" i="32"/>
  <c r="B234" i="32"/>
  <c r="I234" i="32"/>
  <c r="C230" i="32"/>
  <c r="G230" i="32"/>
  <c r="K230" i="32"/>
  <c r="F230" i="32"/>
  <c r="L230" i="32"/>
  <c r="H230" i="32"/>
  <c r="E230" i="32"/>
  <c r="I230" i="32"/>
  <c r="D230" i="32"/>
  <c r="J230" i="32"/>
  <c r="B230" i="32"/>
  <c r="C226" i="32"/>
  <c r="G226" i="32"/>
  <c r="K226" i="32"/>
  <c r="B226" i="32"/>
  <c r="H226" i="32"/>
  <c r="I226" i="32"/>
  <c r="F226" i="32"/>
  <c r="J226" i="32"/>
  <c r="E226" i="32"/>
  <c r="D226" i="32"/>
  <c r="L226" i="32"/>
  <c r="C222" i="32"/>
  <c r="G222" i="32"/>
  <c r="K222" i="32"/>
  <c r="D222" i="32"/>
  <c r="I222" i="32"/>
  <c r="B222" i="32"/>
  <c r="J222" i="32"/>
  <c r="H222" i="32"/>
  <c r="L222" i="32"/>
  <c r="F222" i="32"/>
  <c r="E222" i="32"/>
  <c r="C218" i="32"/>
  <c r="G218" i="32"/>
  <c r="K218" i="32"/>
  <c r="E218" i="32"/>
  <c r="J218" i="32"/>
  <c r="D218" i="32"/>
  <c r="L218" i="32"/>
  <c r="B218" i="32"/>
  <c r="I218" i="32"/>
  <c r="H218" i="32"/>
  <c r="F218" i="32"/>
  <c r="C214" i="32"/>
  <c r="G214" i="32"/>
  <c r="K214" i="32"/>
  <c r="F214" i="32"/>
  <c r="L214" i="32"/>
  <c r="E214" i="32"/>
  <c r="D214" i="32"/>
  <c r="J214" i="32"/>
  <c r="I214" i="32"/>
  <c r="H214" i="32"/>
  <c r="B214" i="32"/>
  <c r="D210" i="32"/>
  <c r="H210" i="32"/>
  <c r="L210" i="32"/>
  <c r="E210" i="32"/>
  <c r="J210" i="32"/>
  <c r="G210" i="32"/>
  <c r="I210" i="32"/>
  <c r="F210" i="32"/>
  <c r="K210" i="32"/>
  <c r="C210" i="32"/>
  <c r="B210" i="32"/>
  <c r="D206" i="32"/>
  <c r="H206" i="32"/>
  <c r="L206" i="32"/>
  <c r="F206" i="32"/>
  <c r="K206" i="32"/>
  <c r="B206" i="32"/>
  <c r="I206" i="32"/>
  <c r="E206" i="32"/>
  <c r="C206" i="32"/>
  <c r="J206" i="32"/>
  <c r="G206" i="32"/>
  <c r="D202" i="32"/>
  <c r="H202" i="32"/>
  <c r="L202" i="32"/>
  <c r="B202" i="32"/>
  <c r="G202" i="32"/>
  <c r="C202" i="32"/>
  <c r="J202" i="32"/>
  <c r="K202" i="32"/>
  <c r="I202" i="32"/>
  <c r="E202" i="32"/>
  <c r="F202" i="32"/>
  <c r="D198" i="32"/>
  <c r="H198" i="32"/>
  <c r="L198" i="32"/>
  <c r="C198" i="32"/>
  <c r="I198" i="32"/>
  <c r="E198" i="32"/>
  <c r="K198" i="32"/>
  <c r="G198" i="32"/>
  <c r="F198" i="32"/>
  <c r="J198" i="32"/>
  <c r="B198" i="32"/>
  <c r="D194" i="32"/>
  <c r="H194" i="32"/>
  <c r="L194" i="32"/>
  <c r="E194" i="32"/>
  <c r="J194" i="32"/>
  <c r="F194" i="32"/>
  <c r="C194" i="32"/>
  <c r="B194" i="32"/>
  <c r="K194" i="32"/>
  <c r="I194" i="32"/>
  <c r="G194" i="32"/>
  <c r="D190" i="32"/>
  <c r="H190" i="32"/>
  <c r="L190" i="32"/>
  <c r="F190" i="32"/>
  <c r="K190" i="32"/>
  <c r="G190" i="32"/>
  <c r="B190" i="32"/>
  <c r="J190" i="32"/>
  <c r="I190" i="32"/>
  <c r="C190" i="32"/>
  <c r="E190" i="32"/>
  <c r="D186" i="32"/>
  <c r="H186" i="32"/>
  <c r="L186" i="32"/>
  <c r="B186" i="32"/>
  <c r="G186" i="32"/>
  <c r="I186" i="32"/>
  <c r="F186" i="32"/>
  <c r="E186" i="32"/>
  <c r="J186" i="32"/>
  <c r="C186" i="32"/>
  <c r="K186" i="32"/>
  <c r="D182" i="32"/>
  <c r="H182" i="32"/>
  <c r="L182" i="32"/>
  <c r="C182" i="32"/>
  <c r="I182" i="32"/>
  <c r="B182" i="32"/>
  <c r="J182" i="32"/>
  <c r="E182" i="32"/>
  <c r="K182" i="32"/>
  <c r="G182" i="32"/>
  <c r="F182" i="32"/>
  <c r="D178" i="32"/>
  <c r="H178" i="32"/>
  <c r="L178" i="32"/>
  <c r="E178" i="32"/>
  <c r="J178" i="32"/>
  <c r="C178" i="32"/>
  <c r="K178" i="32"/>
  <c r="I178" i="32"/>
  <c r="G178" i="32"/>
  <c r="B178" i="32"/>
  <c r="F178" i="32"/>
  <c r="D174" i="32"/>
  <c r="H174" i="32"/>
  <c r="L174" i="32"/>
  <c r="F174" i="32"/>
  <c r="K174" i="32"/>
  <c r="E174" i="32"/>
  <c r="G174" i="32"/>
  <c r="C174" i="32"/>
  <c r="I174" i="32"/>
  <c r="B174" i="32"/>
  <c r="J174" i="32"/>
  <c r="D170" i="32"/>
  <c r="H170" i="32"/>
  <c r="L170" i="32"/>
  <c r="B170" i="32"/>
  <c r="G170" i="32"/>
  <c r="F170" i="32"/>
  <c r="C170" i="32"/>
  <c r="K170" i="32"/>
  <c r="J170" i="32"/>
  <c r="I170" i="32"/>
  <c r="E170" i="32"/>
  <c r="D166" i="32"/>
  <c r="H166" i="32"/>
  <c r="L166" i="32"/>
  <c r="C166" i="32"/>
  <c r="I166" i="32"/>
  <c r="G166" i="32"/>
  <c r="J166" i="32"/>
  <c r="F166" i="32"/>
  <c r="B166" i="32"/>
  <c r="K166" i="32"/>
  <c r="E166" i="32"/>
  <c r="D162" i="32"/>
  <c r="H162" i="32"/>
  <c r="L162" i="32"/>
  <c r="E162" i="32"/>
  <c r="J162" i="32"/>
  <c r="B162" i="32"/>
  <c r="I162" i="32"/>
  <c r="F162" i="32"/>
  <c r="C162" i="32"/>
  <c r="G162" i="32"/>
  <c r="K162" i="32"/>
  <c r="E158" i="32"/>
  <c r="I158" i="32"/>
  <c r="D158" i="32"/>
  <c r="H158" i="32"/>
  <c r="L158" i="32"/>
  <c r="C158" i="32"/>
  <c r="K158" i="32"/>
  <c r="B158" i="32"/>
  <c r="F158" i="32"/>
  <c r="G158" i="32"/>
  <c r="J158" i="32"/>
  <c r="E154" i="32"/>
  <c r="I154" i="32"/>
  <c r="D154" i="32"/>
  <c r="H154" i="32"/>
  <c r="L154" i="32"/>
  <c r="G154" i="32"/>
  <c r="C154" i="32"/>
  <c r="F154" i="32"/>
  <c r="B154" i="32"/>
  <c r="K154" i="32"/>
  <c r="J154" i="32"/>
  <c r="E150" i="32"/>
  <c r="I150" i="32"/>
  <c r="D150" i="32"/>
  <c r="H150" i="32"/>
  <c r="L150" i="32"/>
  <c r="C150" i="32"/>
  <c r="K150" i="32"/>
  <c r="F150" i="32"/>
  <c r="G150" i="32"/>
  <c r="B150" i="32"/>
  <c r="J150" i="32"/>
  <c r="E146" i="32"/>
  <c r="I146" i="32"/>
  <c r="D146" i="32"/>
  <c r="H146" i="32"/>
  <c r="L146" i="32"/>
  <c r="G146" i="32"/>
  <c r="F146" i="32"/>
  <c r="J146" i="32"/>
  <c r="C146" i="32"/>
  <c r="B146" i="32"/>
  <c r="K146" i="32"/>
  <c r="E142" i="32"/>
  <c r="I142" i="32"/>
  <c r="D142" i="32"/>
  <c r="H142" i="32"/>
  <c r="L142" i="32"/>
  <c r="C142" i="32"/>
  <c r="K142" i="32"/>
  <c r="G142" i="32"/>
  <c r="J142" i="32"/>
  <c r="F142" i="32"/>
  <c r="B142" i="32"/>
  <c r="E138" i="32"/>
  <c r="I138" i="32"/>
  <c r="D138" i="32"/>
  <c r="H138" i="32"/>
  <c r="L138" i="32"/>
  <c r="G138" i="32"/>
  <c r="J138" i="32"/>
  <c r="K138" i="32"/>
  <c r="F138" i="32"/>
  <c r="B138" i="32"/>
  <c r="C138" i="32"/>
  <c r="E134" i="32"/>
  <c r="I134" i="32"/>
  <c r="D134" i="32"/>
  <c r="H134" i="32"/>
  <c r="L134" i="32"/>
  <c r="C134" i="32"/>
  <c r="K134" i="32"/>
  <c r="J134" i="32"/>
  <c r="G134" i="32"/>
  <c r="F134" i="32"/>
  <c r="B134" i="32"/>
  <c r="E130" i="32"/>
  <c r="I130" i="32"/>
  <c r="D130" i="32"/>
  <c r="H130" i="32"/>
  <c r="L130" i="32"/>
  <c r="G130" i="32"/>
  <c r="B130" i="32"/>
  <c r="K130" i="32"/>
  <c r="J130" i="32"/>
  <c r="C130" i="32"/>
  <c r="F130" i="32"/>
  <c r="E126" i="32"/>
  <c r="I126" i="32"/>
  <c r="D126" i="32"/>
  <c r="H126" i="32"/>
  <c r="L126" i="32"/>
  <c r="C126" i="32"/>
  <c r="K126" i="32"/>
  <c r="B126" i="32"/>
  <c r="J126" i="32"/>
  <c r="G126" i="32"/>
  <c r="F126" i="32"/>
  <c r="E122" i="32"/>
  <c r="I122" i="32"/>
  <c r="D122" i="32"/>
  <c r="H122" i="32"/>
  <c r="L122" i="32"/>
  <c r="G122" i="32"/>
  <c r="C122" i="32"/>
  <c r="B122" i="32"/>
  <c r="K122" i="32"/>
  <c r="F122" i="32"/>
  <c r="J122" i="32"/>
  <c r="C118" i="32"/>
  <c r="G118" i="32"/>
  <c r="K118" i="32"/>
  <c r="B118" i="32"/>
  <c r="F118" i="32"/>
  <c r="J118" i="32"/>
  <c r="H118" i="32"/>
  <c r="E118" i="32"/>
  <c r="D118" i="32"/>
  <c r="L118" i="32"/>
  <c r="I118" i="32"/>
  <c r="C114" i="32"/>
  <c r="G114" i="32"/>
  <c r="K114" i="32"/>
  <c r="B114" i="32"/>
  <c r="F114" i="32"/>
  <c r="J114" i="32"/>
  <c r="D114" i="32"/>
  <c r="L114" i="32"/>
  <c r="I114" i="32"/>
  <c r="E114" i="32"/>
  <c r="H114" i="32"/>
  <c r="L5015" i="32"/>
  <c r="H5015" i="32"/>
  <c r="K5014" i="32"/>
  <c r="G5014" i="32"/>
  <c r="J5013" i="32"/>
  <c r="F5013" i="32"/>
  <c r="I5012" i="32"/>
  <c r="L5011" i="32"/>
  <c r="H5011" i="32"/>
  <c r="K5010" i="32"/>
  <c r="G5010" i="32"/>
  <c r="J5009" i="32"/>
  <c r="F5009" i="32"/>
  <c r="I5008" i="32"/>
  <c r="L5007" i="32"/>
  <c r="H5007" i="32"/>
  <c r="K5006" i="32"/>
  <c r="G5006" i="32"/>
  <c r="J5005" i="32"/>
  <c r="F5005" i="32"/>
  <c r="I5004" i="32"/>
  <c r="L5003" i="32"/>
  <c r="H5003" i="32"/>
  <c r="K5002" i="32"/>
  <c r="G5002" i="32"/>
  <c r="J5001" i="32"/>
  <c r="F5001" i="32"/>
  <c r="I5000" i="32"/>
  <c r="L4999" i="32"/>
  <c r="H4999" i="32"/>
  <c r="K4998" i="32"/>
  <c r="G4998" i="32"/>
  <c r="J4997" i="32"/>
  <c r="F4997" i="32"/>
  <c r="I4996" i="32"/>
  <c r="L4995" i="32"/>
  <c r="H4995" i="32"/>
  <c r="K4994" i="32"/>
  <c r="G4994" i="32"/>
  <c r="J4993" i="32"/>
  <c r="F4993" i="32"/>
  <c r="I4992" i="32"/>
  <c r="L4991" i="32"/>
  <c r="H4991" i="32"/>
  <c r="K4990" i="32"/>
  <c r="G4990" i="32"/>
  <c r="J4989" i="32"/>
  <c r="F4989" i="32"/>
  <c r="I4988" i="32"/>
  <c r="L4987" i="32"/>
  <c r="H4987" i="32"/>
  <c r="K4986" i="32"/>
  <c r="G4986" i="32"/>
  <c r="J4985" i="32"/>
  <c r="F4985" i="32"/>
  <c r="I4984" i="32"/>
  <c r="L4983" i="32"/>
  <c r="H4983" i="32"/>
  <c r="K4982" i="32"/>
  <c r="G4982" i="32"/>
  <c r="J4981" i="32"/>
  <c r="F4981" i="32"/>
  <c r="I4980" i="32"/>
  <c r="L4979" i="32"/>
  <c r="H4979" i="32"/>
  <c r="K4978" i="32"/>
  <c r="G4978" i="32"/>
  <c r="J4977" i="32"/>
  <c r="F4977" i="32"/>
  <c r="I4976" i="32"/>
  <c r="L4975" i="32"/>
  <c r="H4975" i="32"/>
  <c r="K4974" i="32"/>
  <c r="G4974" i="32"/>
  <c r="J4973" i="32"/>
  <c r="F4973" i="32"/>
  <c r="I4972" i="32"/>
  <c r="L4971" i="32"/>
  <c r="H4971" i="32"/>
  <c r="K4970" i="32"/>
  <c r="G4970" i="32"/>
  <c r="J4969" i="32"/>
  <c r="F4969" i="32"/>
  <c r="I4968" i="32"/>
  <c r="L4967" i="32"/>
  <c r="H4967" i="32"/>
  <c r="K4966" i="32"/>
  <c r="G4966" i="32"/>
  <c r="J4965" i="32"/>
  <c r="F4965" i="32"/>
  <c r="I4964" i="32"/>
  <c r="L4963" i="32"/>
  <c r="H4963" i="32"/>
  <c r="K4962" i="32"/>
  <c r="G4962" i="32"/>
  <c r="J4961" i="32"/>
  <c r="F4961" i="32"/>
  <c r="I4960" i="32"/>
  <c r="L4959" i="32"/>
  <c r="H4959" i="32"/>
  <c r="K4958" i="32"/>
  <c r="G4958" i="32"/>
  <c r="J4957" i="32"/>
  <c r="F4957" i="32"/>
  <c r="I4956" i="32"/>
  <c r="L4955" i="32"/>
  <c r="H4955" i="32"/>
  <c r="K4954" i="32"/>
  <c r="G4954" i="32"/>
  <c r="J4953" i="32"/>
  <c r="F4953" i="32"/>
  <c r="I4952" i="32"/>
  <c r="L4951" i="32"/>
  <c r="H4951" i="32"/>
  <c r="K4950" i="32"/>
  <c r="G4950" i="32"/>
  <c r="J4949" i="32"/>
  <c r="F4949" i="32"/>
  <c r="I4948" i="32"/>
  <c r="L4947" i="32"/>
  <c r="H4947" i="32"/>
  <c r="K4946" i="32"/>
  <c r="G4946" i="32"/>
  <c r="J4945" i="32"/>
  <c r="F4945" i="32"/>
  <c r="I4944" i="32"/>
  <c r="L4943" i="32"/>
  <c r="H4943" i="32"/>
  <c r="K4942" i="32"/>
  <c r="G4942" i="32"/>
  <c r="J4941" i="32"/>
  <c r="F4941" i="32"/>
  <c r="I4940" i="32"/>
  <c r="L4939" i="32"/>
  <c r="H4939" i="32"/>
  <c r="K4938" i="32"/>
  <c r="G4938" i="32"/>
  <c r="J4937" i="32"/>
  <c r="F4937" i="32"/>
  <c r="I4936" i="32"/>
  <c r="L4935" i="32"/>
  <c r="H4935" i="32"/>
  <c r="K4934" i="32"/>
  <c r="G4934" i="32"/>
  <c r="J4933" i="32"/>
  <c r="F4933" i="32"/>
  <c r="I4932" i="32"/>
  <c r="L4931" i="32"/>
  <c r="H4931" i="32"/>
  <c r="K4930" i="32"/>
  <c r="G4930" i="32"/>
  <c r="J4929" i="32"/>
  <c r="F4929" i="32"/>
  <c r="I4928" i="32"/>
  <c r="L4927" i="32"/>
  <c r="H4927" i="32"/>
  <c r="K4926" i="32"/>
  <c r="G4926" i="32"/>
  <c r="J4925" i="32"/>
  <c r="F4925" i="32"/>
  <c r="I4924" i="32"/>
  <c r="L4923" i="32"/>
  <c r="H4923" i="32"/>
  <c r="K4922" i="32"/>
  <c r="G4922" i="32"/>
  <c r="J4921" i="32"/>
  <c r="F4921" i="32"/>
  <c r="I4920" i="32"/>
  <c r="L4919" i="32"/>
  <c r="H4919" i="32"/>
  <c r="K4918" i="32"/>
  <c r="G4918" i="32"/>
  <c r="J4917" i="32"/>
  <c r="F4917" i="32"/>
  <c r="I4916" i="32"/>
  <c r="L4915" i="32"/>
  <c r="H4915" i="32"/>
  <c r="K4914" i="32"/>
  <c r="G4914" i="32"/>
  <c r="J4913" i="32"/>
  <c r="F4913" i="32"/>
  <c r="I4912" i="32"/>
  <c r="L4911" i="32"/>
  <c r="H4911" i="32"/>
  <c r="K4910" i="32"/>
  <c r="G4910" i="32"/>
  <c r="J4909" i="32"/>
  <c r="F4909" i="32"/>
  <c r="I4908" i="32"/>
  <c r="L4907" i="32"/>
  <c r="H4907" i="32"/>
  <c r="K4906" i="32"/>
  <c r="G4906" i="32"/>
  <c r="J4905" i="32"/>
  <c r="F4905" i="32"/>
  <c r="I4904" i="32"/>
  <c r="L4903" i="32"/>
  <c r="H4903" i="32"/>
  <c r="K4902" i="32"/>
  <c r="G4902" i="32"/>
  <c r="J4901" i="32"/>
  <c r="F4901" i="32"/>
  <c r="I4900" i="32"/>
  <c r="L4899" i="32"/>
  <c r="H4899" i="32"/>
  <c r="K4898" i="32"/>
  <c r="G4898" i="32"/>
  <c r="J4897" i="32"/>
  <c r="F4897" i="32"/>
  <c r="I4896" i="32"/>
  <c r="L4895" i="32"/>
  <c r="H4895" i="32"/>
  <c r="K4894" i="32"/>
  <c r="G4894" i="32"/>
  <c r="J4893" i="32"/>
  <c r="F4893" i="32"/>
  <c r="I4892" i="32"/>
  <c r="L4891" i="32"/>
  <c r="H4891" i="32"/>
  <c r="K4890" i="32"/>
  <c r="G4890" i="32"/>
  <c r="J4889" i="32"/>
  <c r="F4889" i="32"/>
  <c r="I4888" i="32"/>
  <c r="L4887" i="32"/>
  <c r="H4887" i="32"/>
  <c r="K4886" i="32"/>
  <c r="G4886" i="32"/>
  <c r="J4885" i="32"/>
  <c r="F4885" i="32"/>
  <c r="I4884" i="32"/>
  <c r="L4883" i="32"/>
  <c r="H4883" i="32"/>
  <c r="K4882" i="32"/>
  <c r="G4882" i="32"/>
  <c r="J4881" i="32"/>
  <c r="F4881" i="32"/>
  <c r="I4880" i="32"/>
  <c r="L4879" i="32"/>
  <c r="H4879" i="32"/>
  <c r="K4878" i="32"/>
  <c r="G4878" i="32"/>
  <c r="J4877" i="32"/>
  <c r="F4877" i="32"/>
  <c r="I4876" i="32"/>
  <c r="L4875" i="32"/>
  <c r="H4875" i="32"/>
  <c r="K4874" i="32"/>
  <c r="G4874" i="32"/>
  <c r="J4873" i="32"/>
  <c r="F4873" i="32"/>
  <c r="I4872" i="32"/>
  <c r="L4871" i="32"/>
  <c r="H4871" i="32"/>
  <c r="K4870" i="32"/>
  <c r="G4870" i="32"/>
  <c r="J4869" i="32"/>
  <c r="F4869" i="32"/>
  <c r="I4868" i="32"/>
  <c r="L4867" i="32"/>
  <c r="H4867" i="32"/>
  <c r="K4866" i="32"/>
  <c r="G4866" i="32"/>
  <c r="J4865" i="32"/>
  <c r="F4865" i="32"/>
  <c r="I4864" i="32"/>
  <c r="L4863" i="32"/>
  <c r="H4863" i="32"/>
  <c r="K4862" i="32"/>
  <c r="G4862" i="32"/>
  <c r="J4861" i="32"/>
  <c r="F4861" i="32"/>
  <c r="I4860" i="32"/>
  <c r="L4859" i="32"/>
  <c r="H4859" i="32"/>
  <c r="K4858" i="32"/>
  <c r="G4858" i="32"/>
  <c r="J4857" i="32"/>
  <c r="F4857" i="32"/>
  <c r="I4856" i="32"/>
  <c r="L4855" i="32"/>
  <c r="H4855" i="32"/>
  <c r="K4854" i="32"/>
  <c r="G4854" i="32"/>
  <c r="J4853" i="32"/>
  <c r="F4853" i="32"/>
  <c r="I4852" i="32"/>
  <c r="L4851" i="32"/>
  <c r="H4851" i="32"/>
  <c r="K4850" i="32"/>
  <c r="G4850" i="32"/>
  <c r="J4849" i="32"/>
  <c r="F4849" i="32"/>
  <c r="I4848" i="32"/>
  <c r="L4847" i="32"/>
  <c r="H4847" i="32"/>
  <c r="K4846" i="32"/>
  <c r="G4846" i="32"/>
  <c r="J4845" i="32"/>
  <c r="F4845" i="32"/>
  <c r="I4844" i="32"/>
  <c r="L4843" i="32"/>
  <c r="H4843" i="32"/>
  <c r="K4842" i="32"/>
  <c r="G4842" i="32"/>
  <c r="J4841" i="32"/>
  <c r="F4841" i="32"/>
  <c r="I4840" i="32"/>
  <c r="L4839" i="32"/>
  <c r="H4839" i="32"/>
  <c r="K4838" i="32"/>
  <c r="G4838" i="32"/>
  <c r="J4837" i="32"/>
  <c r="F4837" i="32"/>
  <c r="I4836" i="32"/>
  <c r="L4835" i="32"/>
  <c r="H4835" i="32"/>
  <c r="K4834" i="32"/>
  <c r="G4834" i="32"/>
  <c r="J4833" i="32"/>
  <c r="F4833" i="32"/>
  <c r="I4832" i="32"/>
  <c r="L4831" i="32"/>
  <c r="H4831" i="32"/>
  <c r="K4830" i="32"/>
  <c r="G4830" i="32"/>
  <c r="J4829" i="32"/>
  <c r="F4829" i="32"/>
  <c r="I4828" i="32"/>
  <c r="L4827" i="32"/>
  <c r="H4827" i="32"/>
  <c r="K4826" i="32"/>
  <c r="G4826" i="32"/>
  <c r="J4825" i="32"/>
  <c r="F4825" i="32"/>
  <c r="I4824" i="32"/>
  <c r="L4823" i="32"/>
  <c r="H4823" i="32"/>
  <c r="K4822" i="32"/>
  <c r="G4822" i="32"/>
  <c r="J4821" i="32"/>
  <c r="F4821" i="32"/>
  <c r="I4820" i="32"/>
  <c r="L4819" i="32"/>
  <c r="H4819" i="32"/>
  <c r="K4818" i="32"/>
  <c r="G4818" i="32"/>
  <c r="J4817" i="32"/>
  <c r="F4817" i="32"/>
  <c r="I4816" i="32"/>
  <c r="L4815" i="32"/>
  <c r="H4815" i="32"/>
  <c r="K4814" i="32"/>
  <c r="G4814" i="32"/>
  <c r="J4813" i="32"/>
  <c r="F4813" i="32"/>
  <c r="I4812" i="32"/>
  <c r="L4811" i="32"/>
  <c r="H4811" i="32"/>
  <c r="K4810" i="32"/>
  <c r="G4810" i="32"/>
  <c r="J4809" i="32"/>
  <c r="F4809" i="32"/>
  <c r="I4808" i="32"/>
  <c r="L4807" i="32"/>
  <c r="H4807" i="32"/>
  <c r="K4806" i="32"/>
  <c r="G4806" i="32"/>
  <c r="J4805" i="32"/>
  <c r="F4805" i="32"/>
  <c r="I4804" i="32"/>
  <c r="L4803" i="32"/>
  <c r="H4803" i="32"/>
  <c r="K4802" i="32"/>
  <c r="G4802" i="32"/>
  <c r="J4801" i="32"/>
  <c r="F4801" i="32"/>
  <c r="I4800" i="32"/>
  <c r="L4799" i="32"/>
  <c r="H4799" i="32"/>
  <c r="K4798" i="32"/>
  <c r="G4798" i="32"/>
  <c r="J4797" i="32"/>
  <c r="F4797" i="32"/>
  <c r="I4796" i="32"/>
  <c r="L4795" i="32"/>
  <c r="H4795" i="32"/>
  <c r="K4794" i="32"/>
  <c r="G4794" i="32"/>
  <c r="J4793" i="32"/>
  <c r="F4793" i="32"/>
  <c r="I4792" i="32"/>
  <c r="L4791" i="32"/>
  <c r="H4791" i="32"/>
  <c r="K4790" i="32"/>
  <c r="G4790" i="32"/>
  <c r="J4789" i="32"/>
  <c r="D4789" i="32"/>
  <c r="J4788" i="32"/>
  <c r="E4788" i="32"/>
  <c r="J4787" i="32"/>
  <c r="E4787" i="32"/>
  <c r="K4786" i="32"/>
  <c r="E4786" i="32"/>
  <c r="K4785" i="32"/>
  <c r="F4785" i="32"/>
  <c r="K4784" i="32"/>
  <c r="F4784" i="32"/>
  <c r="L4783" i="32"/>
  <c r="F4783" i="32"/>
  <c r="L4782" i="32"/>
  <c r="G4782" i="32"/>
  <c r="L4781" i="32"/>
  <c r="G4781" i="32"/>
  <c r="B4781" i="32"/>
  <c r="G4780" i="32"/>
  <c r="B4780" i="32"/>
  <c r="H4779" i="32"/>
  <c r="B4779" i="32"/>
  <c r="H4778" i="32"/>
  <c r="C4778" i="32"/>
  <c r="H4777" i="32"/>
  <c r="C4777" i="32"/>
  <c r="I4776" i="32"/>
  <c r="C4776" i="32"/>
  <c r="I4775" i="32"/>
  <c r="D4775" i="32"/>
  <c r="I4774" i="32"/>
  <c r="D4774" i="32"/>
  <c r="J4773" i="32"/>
  <c r="D4773" i="32"/>
  <c r="J4772" i="32"/>
  <c r="E4772" i="32"/>
  <c r="J4771" i="32"/>
  <c r="E4771" i="32"/>
  <c r="K4770" i="32"/>
  <c r="E4770" i="32"/>
  <c r="K4769" i="32"/>
  <c r="F4769" i="32"/>
  <c r="K4768" i="32"/>
  <c r="F4768" i="32"/>
  <c r="L4767" i="32"/>
  <c r="F4767" i="32"/>
  <c r="L4766" i="32"/>
  <c r="G4766" i="32"/>
  <c r="L4765" i="32"/>
  <c r="G4765" i="32"/>
  <c r="B4765" i="32"/>
  <c r="G4764" i="32"/>
  <c r="B4764" i="32"/>
  <c r="H4763" i="32"/>
  <c r="B4763" i="32"/>
  <c r="H4762" i="32"/>
  <c r="C4762" i="32"/>
  <c r="H4761" i="32"/>
  <c r="C4761" i="32"/>
  <c r="I4760" i="32"/>
  <c r="C4760" i="32"/>
  <c r="I4759" i="32"/>
  <c r="D4759" i="32"/>
  <c r="I4758" i="32"/>
  <c r="D4758" i="32"/>
  <c r="J4757" i="32"/>
  <c r="D4757" i="32"/>
  <c r="J4756" i="32"/>
  <c r="E4756" i="32"/>
  <c r="J4755" i="32"/>
  <c r="E4755" i="32"/>
  <c r="K4754" i="32"/>
  <c r="E4754" i="32"/>
  <c r="K4753" i="32"/>
  <c r="F4753" i="32"/>
  <c r="K4752" i="32"/>
  <c r="F4752" i="32"/>
  <c r="L4751" i="32"/>
  <c r="F4751" i="32"/>
  <c r="L4750" i="32"/>
  <c r="G4750" i="32"/>
  <c r="L4749" i="32"/>
  <c r="G4749" i="32"/>
  <c r="B4749" i="32"/>
  <c r="G4748" i="32"/>
  <c r="B4748" i="32"/>
  <c r="H4747" i="32"/>
  <c r="B4747" i="32"/>
  <c r="H4746" i="32"/>
  <c r="C4746" i="32"/>
  <c r="H4745" i="32"/>
  <c r="C4745" i="32"/>
  <c r="I4744" i="32"/>
  <c r="C4744" i="32"/>
  <c r="I4743" i="32"/>
  <c r="D4743" i="32"/>
  <c r="I4742" i="32"/>
  <c r="D4742" i="32"/>
  <c r="J4741" i="32"/>
  <c r="D4741" i="32"/>
  <c r="J4740" i="32"/>
  <c r="E4740" i="32"/>
  <c r="J4739" i="32"/>
  <c r="E4739" i="32"/>
  <c r="K4738" i="32"/>
  <c r="E4738" i="32"/>
  <c r="K4737" i="32"/>
  <c r="F4737" i="32"/>
  <c r="K4736" i="32"/>
  <c r="F4736" i="32"/>
  <c r="L4735" i="32"/>
  <c r="F4735" i="32"/>
  <c r="L4734" i="32"/>
  <c r="G4734" i="32"/>
  <c r="L4733" i="32"/>
  <c r="G4733" i="32"/>
  <c r="B4733" i="32"/>
  <c r="G4732" i="32"/>
  <c r="B4732" i="32"/>
  <c r="H4731" i="32"/>
  <c r="B4731" i="32"/>
  <c r="H4730" i="32"/>
  <c r="C4730" i="32"/>
  <c r="H4729" i="32"/>
  <c r="C4729" i="32"/>
  <c r="I4728" i="32"/>
  <c r="C4728" i="32"/>
  <c r="I4727" i="32"/>
  <c r="D4727" i="32"/>
  <c r="I4726" i="32"/>
  <c r="D4726" i="32"/>
  <c r="J4725" i="32"/>
  <c r="D4725" i="32"/>
  <c r="J4724" i="32"/>
  <c r="E4724" i="32"/>
  <c r="J4723" i="32"/>
  <c r="E4723" i="32"/>
  <c r="K4722" i="32"/>
  <c r="E4722" i="32"/>
  <c r="K4721" i="32"/>
  <c r="F4721" i="32"/>
  <c r="K4720" i="32"/>
  <c r="F4720" i="32"/>
  <c r="L4719" i="32"/>
  <c r="F4719" i="32"/>
  <c r="L4718" i="32"/>
  <c r="G4718" i="32"/>
  <c r="L4717" i="32"/>
  <c r="G4717" i="32"/>
  <c r="B4717" i="32"/>
  <c r="G4716" i="32"/>
  <c r="B4716" i="32"/>
  <c r="H4715" i="32"/>
  <c r="B4715" i="32"/>
  <c r="H4714" i="32"/>
  <c r="C4714" i="32"/>
  <c r="H4713" i="32"/>
  <c r="C4713" i="32"/>
  <c r="I4712" i="32"/>
  <c r="C4712" i="32"/>
  <c r="I4711" i="32"/>
  <c r="D4711" i="32"/>
  <c r="I4710" i="32"/>
  <c r="D4710" i="32"/>
  <c r="J4709" i="32"/>
  <c r="D4709" i="32"/>
  <c r="J4708" i="32"/>
  <c r="E4708" i="32"/>
  <c r="J4707" i="32"/>
  <c r="E4707" i="32"/>
  <c r="K4706" i="32"/>
  <c r="E4706" i="32"/>
  <c r="K4705" i="32"/>
  <c r="F4705" i="32"/>
  <c r="K4704" i="32"/>
  <c r="F4704" i="32"/>
  <c r="L4703" i="32"/>
  <c r="F4703" i="32"/>
  <c r="L4702" i="32"/>
  <c r="G4702" i="32"/>
  <c r="L4701" i="32"/>
  <c r="G4701" i="32"/>
  <c r="B4701" i="32"/>
  <c r="G4700" i="32"/>
  <c r="B4700" i="32"/>
  <c r="H4699" i="32"/>
  <c r="B4699" i="32"/>
  <c r="H4698" i="32"/>
  <c r="C4698" i="32"/>
  <c r="H4697" i="32"/>
  <c r="C4697" i="32"/>
  <c r="I4696" i="32"/>
  <c r="C4696" i="32"/>
  <c r="F4695" i="32"/>
  <c r="I4694" i="32"/>
  <c r="L4693" i="32"/>
  <c r="D4693" i="32"/>
  <c r="G4692" i="32"/>
  <c r="J4691" i="32"/>
  <c r="B4691" i="32"/>
  <c r="E4690" i="32"/>
  <c r="H4689" i="32"/>
  <c r="K4688" i="32"/>
  <c r="C4688" i="32"/>
  <c r="F4687" i="32"/>
  <c r="I4686" i="32"/>
  <c r="L4685" i="32"/>
  <c r="D4685" i="32"/>
  <c r="G4684" i="32"/>
  <c r="J4683" i="32"/>
  <c r="B4683" i="32"/>
  <c r="E4682" i="32"/>
  <c r="H4681" i="32"/>
  <c r="K4680" i="32"/>
  <c r="C4680" i="32"/>
  <c r="F4679" i="32"/>
  <c r="I4678" i="32"/>
  <c r="L4677" i="32"/>
  <c r="D4677" i="32"/>
  <c r="G4676" i="32"/>
  <c r="J4675" i="32"/>
  <c r="B4675" i="32"/>
  <c r="E4674" i="32"/>
  <c r="H4673" i="32"/>
  <c r="K4672" i="32"/>
  <c r="C4672" i="32"/>
  <c r="F4671" i="32"/>
  <c r="I4670" i="32"/>
  <c r="L4669" i="32"/>
  <c r="D4669" i="32"/>
  <c r="G4668" i="32"/>
  <c r="J4667" i="32"/>
  <c r="B4667" i="32"/>
  <c r="E4666" i="32"/>
  <c r="H4665" i="32"/>
  <c r="K4664" i="32"/>
  <c r="C4664" i="32"/>
  <c r="F4663" i="32"/>
  <c r="I4662" i="32"/>
  <c r="L4661" i="32"/>
  <c r="D4661" i="32"/>
  <c r="G4660" i="32"/>
  <c r="J4659" i="32"/>
  <c r="B4659" i="32"/>
  <c r="E4658" i="32"/>
  <c r="H4657" i="32"/>
  <c r="K4656" i="32"/>
  <c r="C4656" i="32"/>
  <c r="F4655" i="32"/>
  <c r="I4654" i="32"/>
  <c r="L4653" i="32"/>
  <c r="D4653" i="32"/>
  <c r="G4652" i="32"/>
  <c r="J4651" i="32"/>
  <c r="B4651" i="32"/>
  <c r="E4650" i="32"/>
  <c r="H4649" i="32"/>
  <c r="K4648" i="32"/>
  <c r="C4648" i="32"/>
  <c r="F4647" i="32"/>
  <c r="I4646" i="32"/>
  <c r="L4645" i="32"/>
  <c r="D4645" i="32"/>
  <c r="G4644" i="32"/>
  <c r="J4643" i="32"/>
  <c r="B4643" i="32"/>
  <c r="E4642" i="32"/>
  <c r="H4641" i="32"/>
  <c r="K4640" i="32"/>
  <c r="C4640" i="32"/>
  <c r="F4639" i="32"/>
  <c r="I4638" i="32"/>
  <c r="L4637" i="32"/>
  <c r="D4637" i="32"/>
  <c r="G4636" i="32"/>
  <c r="J4635" i="32"/>
  <c r="B4635" i="32"/>
  <c r="E4634" i="32"/>
  <c r="H4633" i="32"/>
  <c r="K4632" i="32"/>
  <c r="C4632" i="32"/>
  <c r="F4631" i="32"/>
  <c r="I4630" i="32"/>
  <c r="L4629" i="32"/>
  <c r="D4629" i="32"/>
  <c r="G4628" i="32"/>
  <c r="J4627" i="32"/>
  <c r="B4627" i="32"/>
  <c r="E4626" i="32"/>
  <c r="H4625" i="32"/>
  <c r="K4624" i="32"/>
  <c r="C4624" i="32"/>
  <c r="F4623" i="32"/>
  <c r="I4622" i="32"/>
  <c r="L4621" i="32"/>
  <c r="D4621" i="32"/>
  <c r="G4620" i="32"/>
  <c r="J4619" i="32"/>
  <c r="B4619" i="32"/>
  <c r="E4618" i="32"/>
  <c r="H4617" i="32"/>
  <c r="K4616" i="32"/>
  <c r="C4616" i="32"/>
  <c r="F4615" i="32"/>
  <c r="I4614" i="32"/>
  <c r="L4613" i="32"/>
  <c r="D4613" i="32"/>
  <c r="G4612" i="32"/>
  <c r="J4611" i="32"/>
  <c r="B4611" i="32"/>
  <c r="E4610" i="32"/>
  <c r="H4609" i="32"/>
  <c r="K4608" i="32"/>
  <c r="C4608" i="32"/>
  <c r="F4607" i="32"/>
  <c r="I4606" i="32"/>
  <c r="L4605" i="32"/>
  <c r="D4605" i="32"/>
  <c r="G4604" i="32"/>
  <c r="J4603" i="32"/>
  <c r="B4603" i="32"/>
  <c r="E4602" i="32"/>
  <c r="H4601" i="32"/>
  <c r="K4600" i="32"/>
  <c r="C4600" i="32"/>
  <c r="F4599" i="32"/>
  <c r="I4598" i="32"/>
  <c r="L4597" i="32"/>
  <c r="D4597" i="32"/>
  <c r="G4596" i="32"/>
  <c r="J4595" i="32"/>
  <c r="B4595" i="32"/>
  <c r="E4594" i="32"/>
  <c r="H4593" i="32"/>
  <c r="K4592" i="32"/>
  <c r="C4592" i="32"/>
  <c r="F4591" i="32"/>
  <c r="I4590" i="32"/>
  <c r="L4589" i="32"/>
  <c r="D4589" i="32"/>
  <c r="G4588" i="32"/>
  <c r="J4587" i="32"/>
  <c r="B4587" i="32"/>
  <c r="E4586" i="32"/>
  <c r="H4585" i="32"/>
  <c r="K4584" i="32"/>
  <c r="C4584" i="32"/>
  <c r="F4583" i="32"/>
  <c r="I4582" i="32"/>
  <c r="L4581" i="32"/>
  <c r="D4581" i="32"/>
  <c r="G4580" i="32"/>
  <c r="J4579" i="32"/>
  <c r="B4579" i="32"/>
  <c r="E4578" i="32"/>
  <c r="H4577" i="32"/>
  <c r="K4576" i="32"/>
  <c r="C4576" i="32"/>
  <c r="F4575" i="32"/>
  <c r="I4574" i="32"/>
  <c r="L4573" i="32"/>
  <c r="D4573" i="32"/>
  <c r="G4572" i="32"/>
  <c r="J4571" i="32"/>
  <c r="B4571" i="32"/>
  <c r="E4570" i="32"/>
  <c r="H4569" i="32"/>
  <c r="K4568" i="32"/>
  <c r="C4568" i="32"/>
  <c r="F4567" i="32"/>
  <c r="I4566" i="32"/>
  <c r="L4565" i="32"/>
  <c r="D4565" i="32"/>
  <c r="G4564" i="32"/>
  <c r="J4563" i="32"/>
  <c r="B4563" i="32"/>
  <c r="E4562" i="32"/>
  <c r="H4561" i="32"/>
  <c r="K4560" i="32"/>
  <c r="C4560" i="32"/>
  <c r="F4559" i="32"/>
  <c r="I4558" i="32"/>
  <c r="L4557" i="32"/>
  <c r="D4557" i="32"/>
  <c r="G4556" i="32"/>
  <c r="J4555" i="32"/>
  <c r="B4555" i="32"/>
  <c r="E4554" i="32"/>
  <c r="H4553" i="32"/>
  <c r="K4552" i="32"/>
  <c r="C4552" i="32"/>
  <c r="F4551" i="32"/>
  <c r="I4550" i="32"/>
  <c r="L4549" i="32"/>
  <c r="D4549" i="32"/>
  <c r="G4548" i="32"/>
  <c r="J4547" i="32"/>
  <c r="B4547" i="32"/>
  <c r="E4546" i="32"/>
  <c r="H4545" i="32"/>
  <c r="K4544" i="32"/>
  <c r="C4544" i="32"/>
  <c r="F4543" i="32"/>
  <c r="I4542" i="32"/>
  <c r="L4541" i="32"/>
  <c r="D4541" i="32"/>
  <c r="G4540" i="32"/>
  <c r="J4539" i="32"/>
  <c r="B4539" i="32"/>
  <c r="E4538" i="32"/>
  <c r="H4537" i="32"/>
  <c r="K4536" i="32"/>
  <c r="C4536" i="32"/>
  <c r="F4535" i="32"/>
  <c r="I4534" i="32"/>
  <c r="L4533" i="32"/>
  <c r="D4533" i="32"/>
  <c r="G4532" i="32"/>
  <c r="J4531" i="32"/>
  <c r="B4531" i="32"/>
  <c r="E4530" i="32"/>
  <c r="H4529" i="32"/>
  <c r="K4528" i="32"/>
  <c r="C4528" i="32"/>
  <c r="F4527" i="32"/>
  <c r="I4526" i="32"/>
  <c r="L4525" i="32"/>
  <c r="D4525" i="32"/>
  <c r="G4524" i="32"/>
  <c r="J4523" i="32"/>
  <c r="B4523" i="32"/>
  <c r="E4522" i="32"/>
  <c r="H4521" i="32"/>
  <c r="K4520" i="32"/>
  <c r="C4520" i="32"/>
  <c r="F4519" i="32"/>
  <c r="I4518" i="32"/>
  <c r="L4517" i="32"/>
  <c r="D4517" i="32"/>
  <c r="G4516" i="32"/>
  <c r="J4515" i="32"/>
  <c r="B4515" i="32"/>
  <c r="E4514" i="32"/>
  <c r="H4513" i="32"/>
  <c r="K4512" i="32"/>
  <c r="C4512" i="32"/>
  <c r="F4511" i="32"/>
  <c r="I4510" i="32"/>
  <c r="L4509" i="32"/>
  <c r="D4509" i="32"/>
  <c r="G4508" i="32"/>
  <c r="J4507" i="32"/>
  <c r="B4507" i="32"/>
  <c r="E4506" i="32"/>
  <c r="H4505" i="32"/>
  <c r="K4504" i="32"/>
  <c r="C4504" i="32"/>
  <c r="F4503" i="32"/>
  <c r="I4502" i="32"/>
  <c r="L4501" i="32"/>
  <c r="D4501" i="32"/>
  <c r="G4500" i="32"/>
  <c r="J4499" i="32"/>
  <c r="B4499" i="32"/>
  <c r="E4498" i="32"/>
  <c r="H4497" i="32"/>
  <c r="K4496" i="32"/>
  <c r="C4496" i="32"/>
  <c r="F4495" i="32"/>
  <c r="I4494" i="32"/>
  <c r="L4493" i="32"/>
  <c r="D4493" i="32"/>
  <c r="G4492" i="32"/>
  <c r="J4491" i="32"/>
  <c r="B4491" i="32"/>
  <c r="E4490" i="32"/>
  <c r="H4489" i="32"/>
  <c r="K4488" i="32"/>
  <c r="C4488" i="32"/>
  <c r="F4487" i="32"/>
  <c r="I4486" i="32"/>
  <c r="L4485" i="32"/>
  <c r="D4485" i="32"/>
  <c r="G4484" i="32"/>
  <c r="J4483" i="32"/>
  <c r="B4483" i="32"/>
  <c r="E4482" i="32"/>
  <c r="H4481" i="32"/>
  <c r="K4480" i="32"/>
  <c r="C4480" i="32"/>
  <c r="F4479" i="32"/>
  <c r="I4478" i="32"/>
  <c r="L4477" i="32"/>
  <c r="D4477" i="32"/>
  <c r="G4476" i="32"/>
  <c r="J4475" i="32"/>
  <c r="B4475" i="32"/>
  <c r="E4474" i="32"/>
  <c r="H4473" i="32"/>
  <c r="K4472" i="32"/>
  <c r="C4472" i="32"/>
  <c r="F4471" i="32"/>
  <c r="I4470" i="32"/>
  <c r="L4469" i="32"/>
  <c r="D4469" i="32"/>
  <c r="G4468" i="32"/>
  <c r="J4467" i="32"/>
  <c r="B4467" i="32"/>
  <c r="E4466" i="32"/>
  <c r="H4465" i="32"/>
  <c r="K4464" i="32"/>
  <c r="C4464" i="32"/>
  <c r="F4463" i="32"/>
  <c r="I4462" i="32"/>
  <c r="L4461" i="32"/>
  <c r="D4461" i="32"/>
  <c r="G4460" i="32"/>
  <c r="J4459" i="32"/>
  <c r="B4459" i="32"/>
  <c r="E4458" i="32"/>
  <c r="H4457" i="32"/>
  <c r="K4456" i="32"/>
  <c r="C4456" i="32"/>
  <c r="F4455" i="32"/>
  <c r="I4454" i="32"/>
  <c r="L4453" i="32"/>
  <c r="D4453" i="32"/>
  <c r="G4452" i="32"/>
  <c r="J4451" i="32"/>
  <c r="B4451" i="32"/>
  <c r="E4450" i="32"/>
  <c r="H4449" i="32"/>
  <c r="K4448" i="32"/>
  <c r="C4448" i="32"/>
  <c r="F4447" i="32"/>
  <c r="I4446" i="32"/>
  <c r="L4445" i="32"/>
  <c r="D4445" i="32"/>
  <c r="G4444" i="32"/>
  <c r="J4443" i="32"/>
  <c r="B4443" i="32"/>
  <c r="E4442" i="32"/>
  <c r="H4441" i="32"/>
  <c r="K4440" i="32"/>
  <c r="C4440" i="32"/>
  <c r="F4439" i="32"/>
  <c r="I4438" i="32"/>
  <c r="L4437" i="32"/>
  <c r="D4437" i="32"/>
  <c r="G4436" i="32"/>
  <c r="J4435" i="32"/>
  <c r="B4435" i="32"/>
  <c r="E4434" i="32"/>
  <c r="H4433" i="32"/>
  <c r="K4432" i="32"/>
  <c r="C4432" i="32"/>
  <c r="F4431" i="32"/>
  <c r="I4430" i="32"/>
  <c r="L4429" i="32"/>
  <c r="D4429" i="32"/>
  <c r="G4428" i="32"/>
  <c r="J4427" i="32"/>
  <c r="B4427" i="32"/>
  <c r="E4426" i="32"/>
  <c r="H4425" i="32"/>
  <c r="K4424" i="32"/>
  <c r="C4424" i="32"/>
  <c r="F4423" i="32"/>
  <c r="I4422" i="32"/>
  <c r="L4421" i="32"/>
  <c r="D4421" i="32"/>
  <c r="G4420" i="32"/>
  <c r="J4419" i="32"/>
  <c r="B4419" i="32"/>
  <c r="E4418" i="32"/>
  <c r="H4417" i="32"/>
  <c r="K4416" i="32"/>
  <c r="C4416" i="32"/>
  <c r="F4415" i="32"/>
  <c r="I4414" i="32"/>
  <c r="L4413" i="32"/>
  <c r="D4413" i="32"/>
  <c r="G4412" i="32"/>
  <c r="J4411" i="32"/>
  <c r="B4411" i="32"/>
  <c r="E4410" i="32"/>
  <c r="H4409" i="32"/>
  <c r="K4408" i="32"/>
  <c r="C4408" i="32"/>
  <c r="F4407" i="32"/>
  <c r="I4406" i="32"/>
  <c r="L4405" i="32"/>
  <c r="D4405" i="32"/>
  <c r="G4404" i="32"/>
  <c r="J4403" i="32"/>
  <c r="B4403" i="32"/>
  <c r="E4402" i="32"/>
  <c r="H4401" i="32"/>
  <c r="K4400" i="32"/>
  <c r="C4400" i="32"/>
  <c r="F4399" i="32"/>
  <c r="I4398" i="32"/>
  <c r="L4397" i="32"/>
  <c r="D4397" i="32"/>
  <c r="G4396" i="32"/>
  <c r="J4395" i="32"/>
  <c r="B4395" i="32"/>
  <c r="E4394" i="32"/>
  <c r="H4393" i="32"/>
  <c r="K4392" i="32"/>
  <c r="C4392" i="32"/>
  <c r="F4391" i="32"/>
  <c r="I4390" i="32"/>
  <c r="L4389" i="32"/>
  <c r="D4389" i="32"/>
  <c r="G4388" i="32"/>
  <c r="J4387" i="32"/>
  <c r="B4387" i="32"/>
  <c r="E4386" i="32"/>
  <c r="H4385" i="32"/>
  <c r="K4384" i="32"/>
  <c r="C4384" i="32"/>
  <c r="F4383" i="32"/>
  <c r="I4382" i="32"/>
  <c r="L4381" i="32"/>
  <c r="D4381" i="32"/>
  <c r="G4380" i="32"/>
  <c r="J4379" i="32"/>
  <c r="B4379" i="32"/>
  <c r="E4378" i="32"/>
  <c r="H4377" i="32"/>
  <c r="K4376" i="32"/>
  <c r="C4376" i="32"/>
  <c r="F4375" i="32"/>
  <c r="I4374" i="32"/>
  <c r="L4373" i="32"/>
  <c r="D4373" i="32"/>
  <c r="G4372" i="32"/>
  <c r="J4371" i="32"/>
  <c r="B4371" i="32"/>
  <c r="E4370" i="32"/>
  <c r="H4369" i="32"/>
  <c r="K4368" i="32"/>
  <c r="C4368" i="32"/>
  <c r="F4367" i="32"/>
  <c r="I4366" i="32"/>
  <c r="L4365" i="32"/>
  <c r="D4365" i="32"/>
  <c r="G4364" i="32"/>
  <c r="J4363" i="32"/>
  <c r="B4363" i="32"/>
  <c r="E4362" i="32"/>
  <c r="H4361" i="32"/>
  <c r="K4360" i="32"/>
  <c r="C4360" i="32"/>
  <c r="F4359" i="32"/>
  <c r="I4358" i="32"/>
  <c r="L4357" i="32"/>
  <c r="D4357" i="32"/>
  <c r="G4356" i="32"/>
  <c r="J4355" i="32"/>
  <c r="B4355" i="32"/>
  <c r="E4354" i="32"/>
  <c r="H4353" i="32"/>
  <c r="K4352" i="32"/>
  <c r="C4352" i="32"/>
  <c r="F4351" i="32"/>
  <c r="I4350" i="32"/>
  <c r="L4349" i="32"/>
  <c r="D4349" i="32"/>
  <c r="G4348" i="32"/>
  <c r="J4347" i="32"/>
  <c r="B4347" i="32"/>
  <c r="E4346" i="32"/>
  <c r="H4345" i="32"/>
  <c r="K4344" i="32"/>
  <c r="C4344" i="32"/>
  <c r="F4343" i="32"/>
  <c r="I4342" i="32"/>
  <c r="L4341" i="32"/>
  <c r="D4341" i="32"/>
  <c r="G4340" i="32"/>
  <c r="J4339" i="32"/>
  <c r="B4339" i="32"/>
  <c r="E4338" i="32"/>
  <c r="H4337" i="32"/>
  <c r="K4336" i="32"/>
  <c r="C4336" i="32"/>
  <c r="F4335" i="32"/>
  <c r="I4334" i="32"/>
  <c r="L4333" i="32"/>
  <c r="D4333" i="32"/>
  <c r="G4332" i="32"/>
  <c r="J4331" i="32"/>
  <c r="B4331" i="32"/>
  <c r="E4330" i="32"/>
  <c r="H4329" i="32"/>
  <c r="K4328" i="32"/>
  <c r="C4328" i="32"/>
  <c r="F4327" i="32"/>
  <c r="I4326" i="32"/>
  <c r="L4325" i="32"/>
  <c r="D4325" i="32"/>
  <c r="G4324" i="32"/>
  <c r="J4323" i="32"/>
  <c r="B4323" i="32"/>
  <c r="E4322" i="32"/>
  <c r="H4321" i="32"/>
  <c r="K4320" i="32"/>
  <c r="C4320" i="32"/>
  <c r="F4319" i="32"/>
  <c r="I4318" i="32"/>
  <c r="L4317" i="32"/>
  <c r="D4317" i="32"/>
  <c r="G4316" i="32"/>
  <c r="J4315" i="32"/>
  <c r="B4315" i="32"/>
  <c r="E4314" i="32"/>
  <c r="H4313" i="32"/>
  <c r="K4312" i="32"/>
  <c r="C4312" i="32"/>
  <c r="F4311" i="32"/>
  <c r="I4310" i="32"/>
  <c r="L4309" i="32"/>
  <c r="D4309" i="32"/>
  <c r="G4308" i="32"/>
  <c r="J4307" i="32"/>
  <c r="B4307" i="32"/>
  <c r="E4306" i="32"/>
  <c r="H4305" i="32"/>
  <c r="K4304" i="32"/>
  <c r="C4304" i="32"/>
  <c r="F4303" i="32"/>
  <c r="I4302" i="32"/>
  <c r="L4301" i="32"/>
  <c r="D4301" i="32"/>
  <c r="G4300" i="32"/>
  <c r="J4299" i="32"/>
  <c r="B4299" i="32"/>
  <c r="E4298" i="32"/>
  <c r="H4297" i="32"/>
  <c r="K4296" i="32"/>
  <c r="C4296" i="32"/>
  <c r="F4295" i="32"/>
  <c r="I4294" i="32"/>
  <c r="L4293" i="32"/>
  <c r="D4293" i="32"/>
  <c r="G4292" i="32"/>
  <c r="J4291" i="32"/>
  <c r="B4291" i="32"/>
  <c r="E4290" i="32"/>
  <c r="H4289" i="32"/>
  <c r="K4288" i="32"/>
  <c r="C4288" i="32"/>
  <c r="F4287" i="32"/>
  <c r="I4286" i="32"/>
  <c r="L4285" i="32"/>
  <c r="D4285" i="32"/>
  <c r="G4284" i="32"/>
  <c r="J4283" i="32"/>
  <c r="B4283" i="32"/>
  <c r="E4282" i="32"/>
  <c r="H4281" i="32"/>
  <c r="K4280" i="32"/>
  <c r="C4280" i="32"/>
  <c r="F4279" i="32"/>
  <c r="I4278" i="32"/>
  <c r="L4277" i="32"/>
  <c r="D4277" i="32"/>
  <c r="G4276" i="32"/>
  <c r="J4275" i="32"/>
  <c r="B4275" i="32"/>
  <c r="E4274" i="32"/>
  <c r="H4273" i="32"/>
  <c r="K4272" i="32"/>
  <c r="C4272" i="32"/>
  <c r="F4271" i="32"/>
  <c r="I4270" i="32"/>
  <c r="L4269" i="32"/>
  <c r="D4269" i="32"/>
  <c r="G4268" i="32"/>
  <c r="J4267" i="32"/>
  <c r="B4267" i="32"/>
  <c r="E4266" i="32"/>
  <c r="H4265" i="32"/>
  <c r="K4264" i="32"/>
  <c r="C4264" i="32"/>
  <c r="F4263" i="32"/>
  <c r="I4262" i="32"/>
  <c r="L4261" i="32"/>
  <c r="D4261" i="32"/>
  <c r="G4260" i="32"/>
  <c r="J4259" i="32"/>
  <c r="B4259" i="32"/>
  <c r="E4258" i="32"/>
  <c r="H4257" i="32"/>
  <c r="K4256" i="32"/>
  <c r="C4256" i="32"/>
  <c r="F4255" i="32"/>
  <c r="I4254" i="32"/>
  <c r="L4253" i="32"/>
  <c r="D4253" i="32"/>
  <c r="G4252" i="32"/>
  <c r="J4251" i="32"/>
  <c r="B4251" i="32"/>
  <c r="E4250" i="32"/>
  <c r="H4249" i="32"/>
  <c r="K4248" i="32"/>
  <c r="C4248" i="32"/>
  <c r="F4247" i="32"/>
  <c r="I4246" i="32"/>
  <c r="L4245" i="32"/>
  <c r="D4245" i="32"/>
  <c r="G4244" i="32"/>
  <c r="J4243" i="32"/>
  <c r="B4243" i="32"/>
  <c r="E4242" i="32"/>
  <c r="H4241" i="32"/>
  <c r="K4240" i="32"/>
  <c r="C4240" i="32"/>
  <c r="F4239" i="32"/>
  <c r="I4238" i="32"/>
  <c r="L4237" i="32"/>
  <c r="D4237" i="32"/>
  <c r="G4236" i="32"/>
  <c r="J4235" i="32"/>
  <c r="B4235" i="32"/>
  <c r="E4234" i="32"/>
  <c r="H4233" i="32"/>
  <c r="K4232" i="32"/>
  <c r="C4232" i="32"/>
  <c r="F4231" i="32"/>
  <c r="I4230" i="32"/>
  <c r="L4229" i="32"/>
  <c r="D4229" i="32"/>
  <c r="G4228" i="32"/>
  <c r="J4227" i="32"/>
  <c r="B4227" i="32"/>
  <c r="E4226" i="32"/>
  <c r="H4225" i="32"/>
  <c r="K4224" i="32"/>
  <c r="C4224" i="32"/>
  <c r="F4223" i="32"/>
  <c r="I4222" i="32"/>
  <c r="L4221" i="32"/>
  <c r="D4221" i="32"/>
  <c r="G4220" i="32"/>
  <c r="J4219" i="32"/>
  <c r="B4219" i="32"/>
  <c r="E4218" i="32"/>
  <c r="H4217" i="32"/>
  <c r="K4216" i="32"/>
  <c r="C4216" i="32"/>
  <c r="F4215" i="32"/>
  <c r="I4214" i="32"/>
  <c r="L4213" i="32"/>
  <c r="D4213" i="32"/>
  <c r="G4212" i="32"/>
  <c r="J4211" i="32"/>
  <c r="B4211" i="32"/>
  <c r="E4210" i="32"/>
  <c r="H4209" i="32"/>
  <c r="K4208" i="32"/>
  <c r="C4208" i="32"/>
  <c r="F4207" i="32"/>
  <c r="I4206" i="32"/>
  <c r="L4205" i="32"/>
  <c r="D4205" i="32"/>
  <c r="G4204" i="32"/>
  <c r="J4203" i="32"/>
  <c r="B4203" i="32"/>
  <c r="E4202" i="32"/>
  <c r="H4201" i="32"/>
  <c r="K4200" i="32"/>
  <c r="C4200" i="32"/>
  <c r="F4199" i="32"/>
  <c r="I4198" i="32"/>
  <c r="L4197" i="32"/>
  <c r="D4197" i="32"/>
  <c r="G4196" i="32"/>
  <c r="J4195" i="32"/>
  <c r="B4195" i="32"/>
  <c r="E4194" i="32"/>
  <c r="H4193" i="32"/>
  <c r="K4192" i="32"/>
  <c r="C4192" i="32"/>
  <c r="F4191" i="32"/>
  <c r="I4190" i="32"/>
  <c r="L4189" i="32"/>
  <c r="D4189" i="32"/>
  <c r="G4188" i="32"/>
  <c r="J4187" i="32"/>
  <c r="B4187" i="32"/>
  <c r="E4186" i="32"/>
  <c r="H4185" i="32"/>
  <c r="K4184" i="32"/>
  <c r="C4184" i="32"/>
  <c r="F4183" i="32"/>
  <c r="I4182" i="32"/>
  <c r="L4181" i="32"/>
  <c r="D4181" i="32"/>
  <c r="G4180" i="32"/>
  <c r="J4179" i="32"/>
  <c r="B4179" i="32"/>
  <c r="E4178" i="32"/>
  <c r="H4177" i="32"/>
  <c r="K4176" i="32"/>
  <c r="C4176" i="32"/>
  <c r="F4175" i="32"/>
  <c r="I4174" i="32"/>
  <c r="L4173" i="32"/>
  <c r="D4173" i="32"/>
  <c r="G4172" i="32"/>
  <c r="J4171" i="32"/>
  <c r="B4171" i="32"/>
  <c r="E4170" i="32"/>
  <c r="H4169" i="32"/>
  <c r="K4168" i="32"/>
  <c r="C4168" i="32"/>
  <c r="F4167" i="32"/>
  <c r="I4166" i="32"/>
  <c r="L4165" i="32"/>
  <c r="D4165" i="32"/>
  <c r="G4164" i="32"/>
  <c r="J4163" i="32"/>
  <c r="B4163" i="32"/>
  <c r="E4162" i="32"/>
  <c r="H4161" i="32"/>
  <c r="K4160" i="32"/>
  <c r="C4160" i="32"/>
  <c r="F4159" i="32"/>
  <c r="I4158" i="32"/>
  <c r="L4157" i="32"/>
  <c r="D4157" i="32"/>
  <c r="G4156" i="32"/>
  <c r="J4155" i="32"/>
  <c r="B4155" i="32"/>
  <c r="E4154" i="32"/>
  <c r="H4153" i="32"/>
  <c r="K4152" i="32"/>
  <c r="C4152" i="32"/>
  <c r="F4151" i="32"/>
  <c r="I4150" i="32"/>
  <c r="L4149" i="32"/>
  <c r="D4149" i="32"/>
  <c r="G4148" i="32"/>
  <c r="J4147" i="32"/>
  <c r="B4147" i="32"/>
  <c r="E4146" i="32"/>
  <c r="H4145" i="32"/>
  <c r="K4144" i="32"/>
  <c r="C4144" i="32"/>
  <c r="F4143" i="32"/>
  <c r="I4142" i="32"/>
  <c r="L4141" i="32"/>
  <c r="D4141" i="32"/>
  <c r="G4140" i="32"/>
  <c r="J4139" i="32"/>
  <c r="B4139" i="32"/>
  <c r="E4138" i="32"/>
  <c r="H4137" i="32"/>
  <c r="K4136" i="32"/>
  <c r="C4136" i="32"/>
  <c r="F4135" i="32"/>
  <c r="I4134" i="32"/>
  <c r="L4133" i="32"/>
  <c r="D4133" i="32"/>
  <c r="G4132" i="32"/>
  <c r="J4131" i="32"/>
  <c r="B4131" i="32"/>
  <c r="E4130" i="32"/>
  <c r="H4129" i="32"/>
  <c r="K4128" i="32"/>
  <c r="C4128" i="32"/>
  <c r="F4127" i="32"/>
  <c r="I4126" i="32"/>
  <c r="L4125" i="32"/>
  <c r="D4125" i="32"/>
  <c r="G4124" i="32"/>
  <c r="J4123" i="32"/>
  <c r="B4123" i="32"/>
  <c r="E4122" i="32"/>
  <c r="H4121" i="32"/>
  <c r="K4120" i="32"/>
  <c r="C4120" i="32"/>
  <c r="F4119" i="32"/>
  <c r="I4118" i="32"/>
  <c r="L4117" i="32"/>
  <c r="D4117" i="32"/>
  <c r="G4116" i="32"/>
  <c r="J4115" i="32"/>
  <c r="B4115" i="32"/>
  <c r="E4114" i="32"/>
  <c r="H4113" i="32"/>
  <c r="K4112" i="32"/>
  <c r="C4112" i="32"/>
  <c r="F4111" i="32"/>
  <c r="I4110" i="32"/>
  <c r="L4109" i="32"/>
  <c r="D4109" i="32"/>
  <c r="G4108" i="32"/>
  <c r="J4107" i="32"/>
  <c r="B4107" i="32"/>
  <c r="E4106" i="32"/>
  <c r="H4105" i="32"/>
  <c r="K4104" i="32"/>
  <c r="C4104" i="32"/>
  <c r="F4103" i="32"/>
  <c r="I4102" i="32"/>
  <c r="L4101" i="32"/>
  <c r="D4101" i="32"/>
  <c r="G4100" i="32"/>
  <c r="J4099" i="32"/>
  <c r="B4099" i="32"/>
  <c r="E4098" i="32"/>
  <c r="H4097" i="32"/>
  <c r="K4096" i="32"/>
  <c r="C4096" i="32"/>
  <c r="F4095" i="32"/>
  <c r="I4094" i="32"/>
  <c r="L4093" i="32"/>
  <c r="D4093" i="32"/>
  <c r="G4092" i="32"/>
  <c r="J4091" i="32"/>
  <c r="B4091" i="32"/>
  <c r="E4090" i="32"/>
  <c r="H4089" i="32"/>
  <c r="K4088" i="32"/>
  <c r="C4088" i="32"/>
  <c r="F4087" i="32"/>
  <c r="I4086" i="32"/>
  <c r="L4085" i="32"/>
  <c r="D4085" i="32"/>
  <c r="G4084" i="32"/>
  <c r="J4083" i="32"/>
  <c r="B4083" i="32"/>
  <c r="E4082" i="32"/>
  <c r="H4081" i="32"/>
  <c r="K4080" i="32"/>
  <c r="C4080" i="32"/>
  <c r="F4079" i="32"/>
  <c r="I4078" i="32"/>
  <c r="L4077" i="32"/>
  <c r="D4077" i="32"/>
  <c r="G4076" i="32"/>
  <c r="J4075" i="32"/>
  <c r="B4075" i="32"/>
  <c r="E4074" i="32"/>
  <c r="H4073" i="32"/>
  <c r="K4072" i="32"/>
  <c r="C4072" i="32"/>
  <c r="F4071" i="32"/>
  <c r="I4070" i="32"/>
  <c r="L4069" i="32"/>
  <c r="D4069" i="32"/>
  <c r="G4068" i="32"/>
  <c r="J4067" i="32"/>
  <c r="B4067" i="32"/>
  <c r="E4066" i="32"/>
  <c r="H4065" i="32"/>
  <c r="K4064" i="32"/>
  <c r="C4064" i="32"/>
  <c r="F4063" i="32"/>
  <c r="I4062" i="32"/>
  <c r="L4061" i="32"/>
  <c r="D4061" i="32"/>
  <c r="G4060" i="32"/>
  <c r="J4059" i="32"/>
  <c r="B4059" i="32"/>
  <c r="E4058" i="32"/>
  <c r="H4057" i="32"/>
  <c r="K4056" i="32"/>
  <c r="C4056" i="32"/>
  <c r="F4055" i="32"/>
  <c r="I4054" i="32"/>
  <c r="L4053" i="32"/>
  <c r="D4053" i="32"/>
  <c r="G4052" i="32"/>
  <c r="J4051" i="32"/>
  <c r="B4051" i="32"/>
  <c r="E4050" i="32"/>
  <c r="H4049" i="32"/>
  <c r="K4048" i="32"/>
  <c r="C4048" i="32"/>
  <c r="F4047" i="32"/>
  <c r="I4046" i="32"/>
  <c r="L4045" i="32"/>
  <c r="D4045" i="32"/>
  <c r="G4044" i="32"/>
  <c r="J4043" i="32"/>
  <c r="B4043" i="32"/>
  <c r="E4042" i="32"/>
  <c r="H4041" i="32"/>
  <c r="K4040" i="32"/>
  <c r="C4040" i="32"/>
  <c r="F4039" i="32"/>
  <c r="I4038" i="32"/>
  <c r="L4037" i="32"/>
  <c r="D4037" i="32"/>
  <c r="G4036" i="32"/>
  <c r="J4035" i="32"/>
  <c r="B4035" i="32"/>
  <c r="E4034" i="32"/>
  <c r="H4033" i="32"/>
  <c r="K4032" i="32"/>
  <c r="C4032" i="32"/>
  <c r="F4031" i="32"/>
  <c r="I4030" i="32"/>
  <c r="L4029" i="32"/>
  <c r="D4029" i="32"/>
  <c r="G4028" i="32"/>
  <c r="J4027" i="32"/>
  <c r="B4027" i="32"/>
  <c r="E4026" i="32"/>
  <c r="H4025" i="32"/>
  <c r="K4024" i="32"/>
  <c r="C4024" i="32"/>
  <c r="F4023" i="32"/>
  <c r="I4022" i="32"/>
  <c r="L4021" i="32"/>
  <c r="D4021" i="32"/>
  <c r="G4020" i="32"/>
  <c r="J4019" i="32"/>
  <c r="B4019" i="32"/>
  <c r="E4018" i="32"/>
  <c r="H4017" i="32"/>
  <c r="K4016" i="32"/>
  <c r="C4016" i="32"/>
  <c r="F4015" i="32"/>
  <c r="I4014" i="32"/>
  <c r="L4013" i="32"/>
  <c r="D4013" i="32"/>
  <c r="G4012" i="32"/>
  <c r="J4011" i="32"/>
  <c r="B4011" i="32"/>
  <c r="E4010" i="32"/>
  <c r="H4009" i="32"/>
  <c r="K4008" i="32"/>
  <c r="C4008" i="32"/>
  <c r="F4007" i="32"/>
  <c r="I4006" i="32"/>
  <c r="L4005" i="32"/>
  <c r="D4005" i="32"/>
  <c r="G4004" i="32"/>
  <c r="J4003" i="32"/>
  <c r="B4003" i="32"/>
  <c r="E4002" i="32"/>
  <c r="H4001" i="32"/>
  <c r="K4000" i="32"/>
  <c r="C4000" i="32"/>
  <c r="F3999" i="32"/>
  <c r="I3998" i="32"/>
  <c r="L3997" i="32"/>
  <c r="D3997" i="32"/>
  <c r="G3996" i="32"/>
  <c r="J3995" i="32"/>
  <c r="B3995" i="32"/>
  <c r="E3994" i="32"/>
  <c r="H3993" i="32"/>
  <c r="K3992" i="32"/>
  <c r="C3992" i="32"/>
  <c r="F3991" i="32"/>
  <c r="I3990" i="32"/>
  <c r="L3989" i="32"/>
  <c r="D3989" i="32"/>
  <c r="G3988" i="32"/>
  <c r="J3987" i="32"/>
  <c r="B3987" i="32"/>
  <c r="E3986" i="32"/>
  <c r="H3985" i="32"/>
  <c r="K3984" i="32"/>
  <c r="C3984" i="32"/>
  <c r="F3983" i="32"/>
  <c r="I3982" i="32"/>
  <c r="L3981" i="32"/>
  <c r="D3981" i="32"/>
  <c r="G3980" i="32"/>
  <c r="J3979" i="32"/>
  <c r="B3979" i="32"/>
  <c r="E3978" i="32"/>
  <c r="H3977" i="32"/>
  <c r="K3976" i="32"/>
  <c r="C3976" i="32"/>
  <c r="F3975" i="32"/>
  <c r="I3974" i="32"/>
  <c r="L3973" i="32"/>
  <c r="D3973" i="32"/>
  <c r="G3972" i="32"/>
  <c r="J3971" i="32"/>
  <c r="B3971" i="32"/>
  <c r="E3970" i="32"/>
  <c r="H3969" i="32"/>
  <c r="K3968" i="32"/>
  <c r="C3968" i="32"/>
  <c r="F3967" i="32"/>
  <c r="I3966" i="32"/>
  <c r="L3965" i="32"/>
  <c r="D3965" i="32"/>
  <c r="G3964" i="32"/>
  <c r="J3963" i="32"/>
  <c r="B3963" i="32"/>
  <c r="E3962" i="32"/>
  <c r="H3961" i="32"/>
  <c r="K3960" i="32"/>
  <c r="C3960" i="32"/>
  <c r="F3959" i="32"/>
  <c r="I3958" i="32"/>
  <c r="L3957" i="32"/>
  <c r="D3957" i="32"/>
  <c r="G3956" i="32"/>
  <c r="J3955" i="32"/>
  <c r="B3955" i="32"/>
  <c r="E3954" i="32"/>
  <c r="H3953" i="32"/>
  <c r="K3952" i="32"/>
  <c r="C3952" i="32"/>
  <c r="F3951" i="32"/>
  <c r="I3950" i="32"/>
  <c r="L3949" i="32"/>
  <c r="D3949" i="32"/>
  <c r="G3948" i="32"/>
  <c r="J3947" i="32"/>
  <c r="B3947" i="32"/>
  <c r="E3946" i="32"/>
  <c r="H3945" i="32"/>
  <c r="K3944" i="32"/>
  <c r="C3944" i="32"/>
  <c r="F3943" i="32"/>
  <c r="I3942" i="32"/>
  <c r="L3941" i="32"/>
  <c r="D3941" i="32"/>
  <c r="G3940" i="32"/>
  <c r="J3939" i="32"/>
  <c r="B3939" i="32"/>
  <c r="E3938" i="32"/>
  <c r="H3937" i="32"/>
  <c r="K3936" i="32"/>
  <c r="C3936" i="32"/>
  <c r="F3935" i="32"/>
  <c r="I3934" i="32"/>
  <c r="L3933" i="32"/>
  <c r="D3933" i="32"/>
  <c r="G3932" i="32"/>
  <c r="J3931" i="32"/>
  <c r="L3930" i="32"/>
  <c r="L3929" i="32"/>
  <c r="L3928" i="32"/>
  <c r="B3928" i="32"/>
  <c r="H3926" i="32"/>
  <c r="C3925" i="32"/>
  <c r="I3923" i="32"/>
  <c r="D3922" i="32"/>
  <c r="J3920" i="32"/>
  <c r="E3919" i="32"/>
  <c r="K3917" i="32"/>
  <c r="F3916" i="32"/>
  <c r="L3914" i="32"/>
  <c r="G3913" i="32"/>
  <c r="F3911" i="32"/>
  <c r="G3908" i="32"/>
  <c r="H3905" i="32"/>
  <c r="I3902" i="32"/>
  <c r="J3899" i="32"/>
  <c r="K3896" i="32"/>
  <c r="L3893" i="32"/>
  <c r="B3891" i="32"/>
  <c r="C3888" i="32"/>
  <c r="D3885" i="32"/>
  <c r="E3882" i="32"/>
  <c r="F3879" i="32"/>
  <c r="G3876" i="32"/>
  <c r="H3873" i="32"/>
  <c r="I3870" i="32"/>
  <c r="J3867" i="32"/>
  <c r="K3864" i="32"/>
  <c r="L3861" i="32"/>
  <c r="B3859" i="32"/>
  <c r="C3856" i="32"/>
  <c r="D3853" i="32"/>
  <c r="E3850" i="32"/>
  <c r="F3847" i="32"/>
  <c r="G3844" i="32"/>
  <c r="H3841" i="32"/>
  <c r="I3838" i="32"/>
  <c r="J3835" i="32"/>
  <c r="K3832" i="32"/>
  <c r="L3829" i="32"/>
  <c r="B3827" i="32"/>
  <c r="C3824" i="32"/>
  <c r="D3821" i="32"/>
  <c r="E3818" i="32"/>
  <c r="F3815" i="32"/>
  <c r="G3812" i="32"/>
  <c r="H3809" i="32"/>
  <c r="I3806" i="32"/>
  <c r="J3803" i="32"/>
  <c r="K3800" i="32"/>
  <c r="L3797" i="32"/>
  <c r="B3795" i="32"/>
  <c r="C3792" i="32"/>
  <c r="D3789" i="32"/>
  <c r="E3786" i="32"/>
  <c r="F3783" i="32"/>
  <c r="G3780" i="32"/>
  <c r="H3777" i="32"/>
  <c r="I3774" i="32"/>
  <c r="J3771" i="32"/>
  <c r="K3768" i="32"/>
  <c r="L3765" i="32"/>
  <c r="B3763" i="32"/>
  <c r="C3760" i="32"/>
  <c r="D3757" i="32"/>
  <c r="E3754" i="32"/>
  <c r="F3751" i="32"/>
  <c r="G3748" i="32"/>
  <c r="H3745" i="32"/>
  <c r="I3742" i="32"/>
  <c r="J3739" i="32"/>
  <c r="K3736" i="32"/>
  <c r="L3733" i="32"/>
  <c r="B3731" i="32"/>
  <c r="C3728" i="32"/>
  <c r="D3725" i="32"/>
  <c r="E3722" i="32"/>
  <c r="F3719" i="32"/>
  <c r="G3716" i="32"/>
  <c r="H3713" i="32"/>
  <c r="I3710" i="32"/>
  <c r="J3707" i="32"/>
  <c r="K3704" i="32"/>
  <c r="L3701" i="32"/>
  <c r="B3699" i="32"/>
  <c r="C3696" i="32"/>
  <c r="D3693" i="32"/>
  <c r="E3690" i="32"/>
  <c r="F3687" i="32"/>
  <c r="G3684" i="32"/>
  <c r="H3681" i="32"/>
  <c r="I3678" i="32"/>
  <c r="J3675" i="32"/>
  <c r="K3672" i="32"/>
  <c r="L3669" i="32"/>
  <c r="B3667" i="32"/>
  <c r="C3664" i="32"/>
  <c r="D3661" i="32"/>
  <c r="E3658" i="32"/>
  <c r="F3655" i="32"/>
  <c r="G3652" i="32"/>
  <c r="H3649" i="32"/>
  <c r="I3646" i="32"/>
  <c r="J3643" i="32"/>
  <c r="K3640" i="32"/>
  <c r="L3637" i="32"/>
  <c r="B3635" i="32"/>
  <c r="P3635" i="32" s="1"/>
  <c r="C3632" i="32"/>
  <c r="D3629" i="32"/>
  <c r="E3626" i="32"/>
  <c r="F3623" i="32"/>
  <c r="G3620" i="32"/>
  <c r="H3617" i="32"/>
  <c r="I3614" i="32"/>
  <c r="J3611" i="32"/>
  <c r="K3608" i="32"/>
  <c r="L3605" i="32"/>
  <c r="B3603" i="32"/>
  <c r="P3603" i="32" s="1"/>
  <c r="C3600" i="32"/>
  <c r="D3597" i="32"/>
  <c r="E3594" i="32"/>
  <c r="F3591" i="32"/>
  <c r="G3588" i="32"/>
  <c r="H3585" i="32"/>
  <c r="I3582" i="32"/>
  <c r="J3579" i="32"/>
  <c r="K3576" i="32"/>
  <c r="L3573" i="32"/>
  <c r="B3571" i="32"/>
  <c r="C3568" i="32"/>
  <c r="D3565" i="32"/>
  <c r="E3562" i="32"/>
  <c r="F3559" i="32"/>
  <c r="G3556" i="32"/>
  <c r="H3553" i="32"/>
  <c r="I3550" i="32"/>
  <c r="J3547" i="32"/>
  <c r="K3544" i="32"/>
  <c r="L3541" i="32"/>
  <c r="B3539" i="32"/>
  <c r="C3536" i="32"/>
  <c r="D3533" i="32"/>
  <c r="E3530" i="32"/>
  <c r="F3527" i="32"/>
  <c r="G3524" i="32"/>
  <c r="H3521" i="32"/>
  <c r="I3518" i="32"/>
  <c r="J3515" i="32"/>
  <c r="K3512" i="32"/>
  <c r="L3509" i="32"/>
  <c r="B3507" i="32"/>
  <c r="P3507" i="32" s="1"/>
  <c r="C3504" i="32"/>
  <c r="D3501" i="32"/>
  <c r="E3498" i="32"/>
  <c r="F3495" i="32"/>
  <c r="G3492" i="32"/>
  <c r="H3489" i="32"/>
  <c r="I3486" i="32"/>
  <c r="D3483" i="32"/>
  <c r="C3478" i="32"/>
  <c r="I3471" i="32"/>
  <c r="B3460" i="32"/>
  <c r="F3448" i="32"/>
  <c r="J3436" i="32"/>
  <c r="C3425" i="32"/>
  <c r="G3413" i="32"/>
  <c r="K3401" i="32"/>
  <c r="D3390" i="32"/>
  <c r="H3378" i="32"/>
  <c r="E3366" i="32"/>
  <c r="K3350" i="32"/>
  <c r="E3335" i="32"/>
  <c r="J3319" i="32"/>
  <c r="E3304" i="32"/>
  <c r="J3288" i="32"/>
  <c r="K3259" i="32"/>
  <c r="L3228" i="32"/>
  <c r="J3197" i="32"/>
  <c r="J3166" i="32"/>
  <c r="G3102" i="32"/>
  <c r="F2938" i="32"/>
  <c r="K2650" i="32"/>
  <c r="J3767" i="18"/>
  <c r="N3767" i="18"/>
  <c r="C137" i="30" s="1"/>
  <c r="J3761" i="18"/>
  <c r="N3761" i="18"/>
  <c r="C9" i="30" s="1"/>
  <c r="J1736" i="18"/>
  <c r="N1736" i="18"/>
  <c r="C8" i="30" s="1"/>
  <c r="J1733" i="18"/>
  <c r="J3762" i="18"/>
  <c r="J3763" i="18"/>
  <c r="J3766" i="18"/>
  <c r="N1733" i="18"/>
  <c r="N3762" i="18"/>
  <c r="C121" i="30" s="1"/>
  <c r="N3763" i="18"/>
  <c r="C122" i="30" s="1"/>
  <c r="N3766" i="18"/>
  <c r="C123" i="30" s="1"/>
  <c r="J233" i="18"/>
  <c r="N233" i="18"/>
  <c r="J236" i="18"/>
  <c r="N236" i="18"/>
  <c r="P3859" i="32" l="1"/>
  <c r="P3571" i="32"/>
  <c r="P3539" i="32"/>
  <c r="P3481" i="32"/>
  <c r="P3523" i="32"/>
  <c r="P3651" i="32"/>
  <c r="P3699" i="32"/>
  <c r="P3795" i="32"/>
  <c r="P3491" i="32"/>
  <c r="P3683" i="32"/>
  <c r="P3715" i="32"/>
  <c r="P3747" i="32"/>
  <c r="P3811" i="32"/>
  <c r="P3875" i="32"/>
  <c r="P3460" i="32"/>
  <c r="P3667" i="32"/>
  <c r="P3763" i="32"/>
  <c r="P3891" i="32"/>
  <c r="P3396" i="32"/>
  <c r="P3755" i="32"/>
  <c r="P3731" i="32"/>
  <c r="P3827" i="32"/>
  <c r="P3312" i="32"/>
  <c r="P3928" i="32"/>
  <c r="P3955" i="32"/>
  <c r="P3987" i="32"/>
  <c r="P4019" i="32"/>
  <c r="P4051" i="32"/>
  <c r="P4083" i="32"/>
  <c r="P4115" i="32"/>
  <c r="P4147" i="32"/>
  <c r="P4179" i="32"/>
  <c r="P4211" i="32"/>
  <c r="P4243" i="32"/>
  <c r="P4275" i="32"/>
  <c r="P4307" i="32"/>
  <c r="P4339" i="32"/>
  <c r="P4371" i="32"/>
  <c r="P4403" i="32"/>
  <c r="P4435" i="32"/>
  <c r="P4467" i="32"/>
  <c r="P4499" i="32"/>
  <c r="P4531" i="32"/>
  <c r="P4563" i="32"/>
  <c r="P4595" i="32"/>
  <c r="P4627" i="32"/>
  <c r="P4659" i="32"/>
  <c r="P4691" i="32"/>
  <c r="P4716" i="32"/>
  <c r="P4747" i="32"/>
  <c r="P4780" i="32"/>
  <c r="P3531" i="32"/>
  <c r="P3939" i="32"/>
  <c r="P4003" i="32"/>
  <c r="P4067" i="32"/>
  <c r="P4131" i="32"/>
  <c r="P4195" i="32"/>
  <c r="P4259" i="32"/>
  <c r="P4323" i="32"/>
  <c r="P4387" i="32"/>
  <c r="P4451" i="32"/>
  <c r="P4515" i="32"/>
  <c r="P4579" i="32"/>
  <c r="P4643" i="32"/>
  <c r="P4715" i="32"/>
  <c r="P3995" i="32"/>
  <c r="P4059" i="32"/>
  <c r="P4123" i="32"/>
  <c r="P4187" i="32"/>
  <c r="P4251" i="32"/>
  <c r="P4315" i="32"/>
  <c r="P4379" i="32"/>
  <c r="P4443" i="32"/>
  <c r="P4507" i="32"/>
  <c r="P4571" i="32"/>
  <c r="P4635" i="32"/>
  <c r="P4733" i="32"/>
  <c r="P4764" i="32"/>
  <c r="P222" i="32"/>
  <c r="P286" i="32"/>
  <c r="P350" i="32"/>
  <c r="P394" i="32"/>
  <c r="P406" i="32"/>
  <c r="P458" i="32"/>
  <c r="P522" i="32"/>
  <c r="P534" i="32"/>
  <c r="P586" i="32"/>
  <c r="P618" i="32"/>
  <c r="P626" i="32"/>
  <c r="P650" i="32"/>
  <c r="P658" i="32"/>
  <c r="P690" i="32"/>
  <c r="P710" i="32"/>
  <c r="P742" i="32"/>
  <c r="P774" i="32"/>
  <c r="P806" i="32"/>
  <c r="P838" i="32"/>
  <c r="P870" i="32"/>
  <c r="P902" i="32"/>
  <c r="P934" i="32"/>
  <c r="P966" i="32"/>
  <c r="P998" i="32"/>
  <c r="P1030" i="32"/>
  <c r="P1054" i="32"/>
  <c r="P1086" i="32"/>
  <c r="P1118" i="32"/>
  <c r="P1150" i="32"/>
  <c r="P1182" i="32"/>
  <c r="P1214" i="32"/>
  <c r="P1246" i="32"/>
  <c r="P1278" i="32"/>
  <c r="P1310" i="32"/>
  <c r="P1342" i="32"/>
  <c r="P1374" i="32"/>
  <c r="P1406" i="32"/>
  <c r="P1438" i="32"/>
  <c r="P1470" i="32"/>
  <c r="P1502" i="32"/>
  <c r="P1534" i="32"/>
  <c r="P1566" i="32"/>
  <c r="P1598" i="32"/>
  <c r="P1630" i="32"/>
  <c r="P1662" i="32"/>
  <c r="P1694" i="32"/>
  <c r="P1726" i="32"/>
  <c r="P1758" i="32"/>
  <c r="P1790" i="32"/>
  <c r="P2158" i="32"/>
  <c r="P2190" i="32"/>
  <c r="P4749" i="32"/>
  <c r="P2030" i="32"/>
  <c r="P2094" i="32"/>
  <c r="P2126" i="32"/>
  <c r="P3979" i="32"/>
  <c r="P4043" i="32"/>
  <c r="P1966" i="32"/>
  <c r="P4107" i="32"/>
  <c r="P4171" i="32"/>
  <c r="P4235" i="32"/>
  <c r="P4299" i="32"/>
  <c r="P4363" i="32"/>
  <c r="P4427" i="32"/>
  <c r="P4491" i="32"/>
  <c r="P4555" i="32"/>
  <c r="P4619" i="32"/>
  <c r="P4683" i="32"/>
  <c r="P4699" i="32"/>
  <c r="P4765" i="32"/>
  <c r="P2658" i="32"/>
  <c r="P2690" i="32"/>
  <c r="P2770" i="32"/>
  <c r="P3158" i="32"/>
  <c r="P3170" i="32"/>
  <c r="P3498" i="32"/>
  <c r="P3514" i="32"/>
  <c r="P3546" i="32"/>
  <c r="P3578" i="32"/>
  <c r="P3610" i="32"/>
  <c r="P3642" i="32"/>
  <c r="P3674" i="32"/>
  <c r="P3706" i="32"/>
  <c r="P3738" i="32"/>
  <c r="P3754" i="32"/>
  <c r="P3770" i="32"/>
  <c r="A3770" i="25" s="1"/>
  <c r="P3802" i="32"/>
  <c r="P3834" i="32"/>
  <c r="P3866" i="32"/>
  <c r="P3898" i="32"/>
  <c r="P37" i="32"/>
  <c r="P199" i="32"/>
  <c r="P219" i="32"/>
  <c r="P319" i="32"/>
  <c r="P339" i="32"/>
  <c r="P759" i="32"/>
  <c r="P823" i="32"/>
  <c r="P835" i="32"/>
  <c r="P895" i="32"/>
  <c r="P923" i="32"/>
  <c r="P979" i="32"/>
  <c r="P3323" i="32"/>
  <c r="P3355" i="32"/>
  <c r="P3443" i="32"/>
  <c r="P3487" i="32"/>
  <c r="P3639" i="32"/>
  <c r="P3915" i="32"/>
  <c r="P46" i="32"/>
  <c r="P136" i="32"/>
  <c r="P444" i="32"/>
  <c r="P572" i="32"/>
  <c r="P640" i="32"/>
  <c r="P672" i="32"/>
  <c r="P704" i="32"/>
  <c r="P736" i="32"/>
  <c r="P768" i="32"/>
  <c r="P800" i="32"/>
  <c r="P832" i="32"/>
  <c r="P864" i="32"/>
  <c r="P896" i="32"/>
  <c r="P928" i="32"/>
  <c r="P960" i="32"/>
  <c r="P992" i="32"/>
  <c r="P1024" i="32"/>
  <c r="P1064" i="32"/>
  <c r="P1096" i="32"/>
  <c r="P1128" i="32"/>
  <c r="P1160" i="32"/>
  <c r="P1192" i="32"/>
  <c r="P1224" i="32"/>
  <c r="P1256" i="32"/>
  <c r="P1288" i="32"/>
  <c r="P1320" i="32"/>
  <c r="P1352" i="32"/>
  <c r="P1384" i="32"/>
  <c r="P1416" i="32"/>
  <c r="P1448" i="32"/>
  <c r="P1480" i="32"/>
  <c r="P1512" i="32"/>
  <c r="P1544" i="32"/>
  <c r="P1576" i="32"/>
  <c r="P1608" i="32"/>
  <c r="P1640" i="32"/>
  <c r="P1672" i="32"/>
  <c r="P1704" i="32"/>
  <c r="P1736" i="32"/>
  <c r="P1768" i="32"/>
  <c r="P1800" i="32"/>
  <c r="P1832" i="32"/>
  <c r="P1864" i="32"/>
  <c r="P1896" i="32"/>
  <c r="P1928" i="32"/>
  <c r="P1960" i="32"/>
  <c r="P1992" i="32"/>
  <c r="P2024" i="32"/>
  <c r="P2056" i="32"/>
  <c r="P2088" i="32"/>
  <c r="P2120" i="32"/>
  <c r="P2152" i="32"/>
  <c r="P2184" i="32"/>
  <c r="P2216" i="32"/>
  <c r="P2248" i="32"/>
  <c r="P2280" i="32"/>
  <c r="P2312" i="32"/>
  <c r="P2344" i="32"/>
  <c r="P2376" i="32"/>
  <c r="P2408" i="32"/>
  <c r="P2440" i="32"/>
  <c r="P2472" i="32"/>
  <c r="P2504" i="32"/>
  <c r="P2536" i="32"/>
  <c r="P2568" i="32"/>
  <c r="P2600" i="32"/>
  <c r="P2632" i="32"/>
  <c r="P2664" i="32"/>
  <c r="P2696" i="32"/>
  <c r="P2728" i="32"/>
  <c r="P2760" i="32"/>
  <c r="P2792" i="32"/>
  <c r="P2824" i="32"/>
  <c r="P2856" i="32"/>
  <c r="P2888" i="32"/>
  <c r="P2920" i="32"/>
  <c r="P2952" i="32"/>
  <c r="P2996" i="32"/>
  <c r="P3028" i="32"/>
  <c r="P3060" i="32"/>
  <c r="P3092" i="32"/>
  <c r="P3124" i="32"/>
  <c r="P3156" i="32"/>
  <c r="P3188" i="32"/>
  <c r="P3220" i="32"/>
  <c r="P3232" i="32"/>
  <c r="P3268" i="32"/>
  <c r="P3300" i="32"/>
  <c r="P3320" i="32"/>
  <c r="P3352" i="32"/>
  <c r="P3360" i="32"/>
  <c r="P3468" i="32"/>
  <c r="P3548" i="32"/>
  <c r="P3612" i="32"/>
  <c r="P3676" i="32"/>
  <c r="P3740" i="32"/>
  <c r="P3804" i="32"/>
  <c r="P3868" i="32"/>
  <c r="P47" i="32"/>
  <c r="P67" i="32"/>
  <c r="P71" i="32"/>
  <c r="P79" i="32"/>
  <c r="P91" i="32"/>
  <c r="P149" i="32"/>
  <c r="P441" i="32"/>
  <c r="P481" i="32"/>
  <c r="P517" i="32"/>
  <c r="P673" i="32"/>
  <c r="P1141" i="32"/>
  <c r="P1161" i="32"/>
  <c r="P1257" i="32"/>
  <c r="P1341" i="32"/>
  <c r="P1389" i="32"/>
  <c r="P1481" i="32"/>
  <c r="P1517" i="32"/>
  <c r="P1585" i="32"/>
  <c r="P1629" i="32"/>
  <c r="P1633" i="32"/>
  <c r="P1789" i="32"/>
  <c r="P1925" i="32"/>
  <c r="P1961" i="32"/>
  <c r="P2017" i="32"/>
  <c r="P2081" i="32"/>
  <c r="P2101" i="32"/>
  <c r="P2125" i="32"/>
  <c r="P2193" i="32"/>
  <c r="P2213" i="32"/>
  <c r="P2285" i="32"/>
  <c r="P2353" i="32"/>
  <c r="P2373" i="32"/>
  <c r="P2457" i="32"/>
  <c r="P2477" i="32"/>
  <c r="P2501" i="32"/>
  <c r="P2581" i="32"/>
  <c r="P2641" i="32"/>
  <c r="P2725" i="32"/>
  <c r="P2729" i="32"/>
  <c r="P2737" i="32"/>
  <c r="P2757" i="32"/>
  <c r="P2769" i="32"/>
  <c r="P2809" i="32"/>
  <c r="P2897" i="32"/>
  <c r="P2953" i="32"/>
  <c r="P2997" i="32"/>
  <c r="P3061" i="32"/>
  <c r="P3161" i="32"/>
  <c r="P3189" i="32"/>
  <c r="P3273" i="32"/>
  <c r="P3313" i="32"/>
  <c r="P3341" i="32"/>
  <c r="P44" i="32"/>
  <c r="P108" i="32"/>
  <c r="P195" i="32"/>
  <c r="P215" i="32"/>
  <c r="P375" i="32"/>
  <c r="P379" i="32"/>
  <c r="P715" i="32"/>
  <c r="P755" i="32"/>
  <c r="P819" i="32"/>
  <c r="P871" i="32"/>
  <c r="P891" i="32"/>
  <c r="P927" i="32"/>
  <c r="P931" i="32"/>
  <c r="P983" i="32"/>
  <c r="P1003" i="32"/>
  <c r="P1039" i="32"/>
  <c r="P3311" i="32"/>
  <c r="P3331" i="32"/>
  <c r="P3467" i="32"/>
  <c r="P3663" i="32"/>
  <c r="P58" i="32"/>
  <c r="P90" i="32"/>
  <c r="P133" i="32"/>
  <c r="P437" i="32"/>
  <c r="P521" i="32"/>
  <c r="P613" i="32"/>
  <c r="P625" i="32"/>
  <c r="P645" i="32"/>
  <c r="P1085" i="32"/>
  <c r="P1261" i="32"/>
  <c r="P1425" i="32"/>
  <c r="P1513" i="32"/>
  <c r="P1557" i="32"/>
  <c r="P1637" i="32"/>
  <c r="P1717" i="32"/>
  <c r="P1821" i="32"/>
  <c r="P2181" i="32"/>
  <c r="P2261" i="32"/>
  <c r="P2421" i="32"/>
  <c r="P2549" i="32"/>
  <c r="P2609" i="32"/>
  <c r="P2673" i="32"/>
  <c r="P2861" i="32"/>
  <c r="P2933" i="32"/>
  <c r="P3017" i="32"/>
  <c r="P3065" i="32"/>
  <c r="P3125" i="32"/>
  <c r="P3145" i="32"/>
  <c r="P3173" i="32"/>
  <c r="P3205" i="32"/>
  <c r="P3257" i="32"/>
  <c r="P3297" i="32"/>
  <c r="P3393" i="32"/>
  <c r="P48" i="32"/>
  <c r="P84" i="32"/>
  <c r="P92" i="32"/>
  <c r="P2222" i="32"/>
  <c r="P2254" i="32"/>
  <c r="P2286" i="32"/>
  <c r="P2318" i="32"/>
  <c r="P2350" i="32"/>
  <c r="P2382" i="32"/>
  <c r="P2414" i="32"/>
  <c r="P2666" i="32"/>
  <c r="P2698" i="32"/>
  <c r="P2710" i="32"/>
  <c r="P2714" i="32"/>
  <c r="P2734" i="32"/>
  <c r="P2742" i="32"/>
  <c r="P2758" i="32"/>
  <c r="P2802" i="32"/>
  <c r="P2810" i="32"/>
  <c r="P2834" i="32"/>
  <c r="P2842" i="32"/>
  <c r="P2866" i="32"/>
  <c r="P2874" i="32"/>
  <c r="P2898" i="32"/>
  <c r="P2906" i="32"/>
  <c r="P2930" i="32"/>
  <c r="P3058" i="32"/>
  <c r="P3078" i="32"/>
  <c r="P3090" i="32"/>
  <c r="P3142" i="32"/>
  <c r="P3154" i="32"/>
  <c r="P194" i="32"/>
  <c r="P198" i="32"/>
  <c r="P502" i="32"/>
  <c r="P786" i="32"/>
  <c r="P946" i="32"/>
  <c r="P1114" i="32"/>
  <c r="P1370" i="32"/>
  <c r="P1402" i="32"/>
  <c r="P1594" i="32"/>
  <c r="P1658" i="32"/>
  <c r="P1690" i="32"/>
  <c r="P1722" i="32"/>
  <c r="P1754" i="32"/>
  <c r="P1786" i="32"/>
  <c r="P1802" i="32"/>
  <c r="P1834" i="32"/>
  <c r="P1866" i="32"/>
  <c r="P1898" i="32"/>
  <c r="P1926" i="32"/>
  <c r="P1930" i="32"/>
  <c r="P1958" i="32"/>
  <c r="P1962" i="32"/>
  <c r="P1990" i="32"/>
  <c r="P1994" i="32"/>
  <c r="P2022" i="32"/>
  <c r="P2026" i="32"/>
  <c r="P2054" i="32"/>
  <c r="P2058" i="32"/>
  <c r="P2086" i="32"/>
  <c r="P2090" i="32"/>
  <c r="P2118" i="32"/>
  <c r="P2122" i="32"/>
  <c r="P2150" i="32"/>
  <c r="P2154" i="32"/>
  <c r="P2182" i="32"/>
  <c r="P2186" i="32"/>
  <c r="P2214" i="32"/>
  <c r="P2218" i="32"/>
  <c r="P2246" i="32"/>
  <c r="P2250" i="32"/>
  <c r="P2278" i="32"/>
  <c r="P2282" i="32"/>
  <c r="P2310" i="32"/>
  <c r="P2314" i="32"/>
  <c r="P2342" i="32"/>
  <c r="P2346" i="32"/>
  <c r="P2374" i="32"/>
  <c r="P2378" i="32"/>
  <c r="P2406" i="32"/>
  <c r="P2410" i="32"/>
  <c r="P2442" i="32"/>
  <c r="P2474" i="32"/>
  <c r="P2506" i="32"/>
  <c r="P2538" i="32"/>
  <c r="P2570" i="32"/>
  <c r="P2602" i="32"/>
  <c r="P2634" i="32"/>
  <c r="P2694" i="32"/>
  <c r="P2778" i="32"/>
  <c r="P2790" i="32"/>
  <c r="P538" i="32"/>
  <c r="P306" i="32"/>
  <c r="P314" i="32"/>
  <c r="P338" i="32"/>
  <c r="P678" i="32"/>
  <c r="P818" i="32"/>
  <c r="P914" i="32"/>
  <c r="P1466" i="32"/>
  <c r="P210" i="32"/>
  <c r="P238" i="32"/>
  <c r="P390" i="32"/>
  <c r="P434" i="32"/>
  <c r="P454" i="32"/>
  <c r="P498" i="32"/>
  <c r="P530" i="32"/>
  <c r="P766" i="32"/>
  <c r="P1074" i="32"/>
  <c r="P1110" i="32"/>
  <c r="P1202" i="32"/>
  <c r="P1206" i="32"/>
  <c r="P1234" i="32"/>
  <c r="P1266" i="32"/>
  <c r="P1334" i="32"/>
  <c r="P1622" i="32"/>
  <c r="P1750" i="32"/>
  <c r="P1782" i="32"/>
  <c r="P2630" i="32"/>
  <c r="P2662" i="32"/>
  <c r="P2998" i="32"/>
  <c r="P3138" i="32"/>
  <c r="P3302" i="32"/>
  <c r="P3334" i="32"/>
  <c r="P3346" i="32"/>
  <c r="P3362" i="32"/>
  <c r="P3374" i="32"/>
  <c r="P3386" i="32"/>
  <c r="P3530" i="32"/>
  <c r="P3562" i="32"/>
  <c r="P3594" i="32"/>
  <c r="P3626" i="32"/>
  <c r="P3658" i="32"/>
  <c r="P3690" i="32"/>
  <c r="P3722" i="32"/>
  <c r="P3786" i="32"/>
  <c r="P3818" i="32"/>
  <c r="P3850" i="32"/>
  <c r="P3882" i="32"/>
  <c r="P3946" i="32"/>
  <c r="P3962" i="32"/>
  <c r="P3978" i="32"/>
  <c r="P3994" i="32"/>
  <c r="P4010" i="32"/>
  <c r="P4026" i="32"/>
  <c r="P4042" i="32"/>
  <c r="P4058" i="32"/>
  <c r="P4074" i="32"/>
  <c r="P4090" i="32"/>
  <c r="P4106" i="32"/>
  <c r="P4122" i="32"/>
  <c r="P4138" i="32"/>
  <c r="P4154" i="32"/>
  <c r="P4170" i="32"/>
  <c r="P430" i="32"/>
  <c r="P230" i="32"/>
  <c r="P566" i="32"/>
  <c r="P602" i="32"/>
  <c r="P646" i="32"/>
  <c r="P1010" i="32"/>
  <c r="P1146" i="32"/>
  <c r="P182" i="32"/>
  <c r="P310" i="32"/>
  <c r="P702" i="32"/>
  <c r="P734" i="32"/>
  <c r="P798" i="32"/>
  <c r="P894" i="32"/>
  <c r="P958" i="32"/>
  <c r="P990" i="32"/>
  <c r="P1022" i="32"/>
  <c r="P1142" i="32"/>
  <c r="P1174" i="32"/>
  <c r="P1330" i="32"/>
  <c r="P1430" i="32"/>
  <c r="P1462" i="32"/>
  <c r="P1494" i="32"/>
  <c r="P1526" i="32"/>
  <c r="P2942" i="32"/>
  <c r="P2966" i="32"/>
  <c r="P2974" i="32"/>
  <c r="P3006" i="32"/>
  <c r="P3038" i="32"/>
  <c r="P4781" i="32"/>
  <c r="P122" i="32"/>
  <c r="P146" i="32"/>
  <c r="P170" i="32"/>
  <c r="P250" i="32"/>
  <c r="P282" i="32"/>
  <c r="P346" i="32"/>
  <c r="P510" i="32"/>
  <c r="P746" i="32"/>
  <c r="P842" i="32"/>
  <c r="P874" i="32"/>
  <c r="P906" i="32"/>
  <c r="P938" i="32"/>
  <c r="P970" i="32"/>
  <c r="P1458" i="32"/>
  <c r="P1490" i="32"/>
  <c r="P1522" i="32"/>
  <c r="P1554" i="32"/>
  <c r="P1586" i="32"/>
  <c r="P1618" i="32"/>
  <c r="P1650" i="32"/>
  <c r="P1682" i="32"/>
  <c r="P1714" i="32"/>
  <c r="P1746" i="32"/>
  <c r="P1778" i="32"/>
  <c r="P1822" i="32"/>
  <c r="P1858" i="32"/>
  <c r="P1890" i="32"/>
  <c r="P1918" i="32"/>
  <c r="P2050" i="32"/>
  <c r="P2274" i="32"/>
  <c r="P2306" i="32"/>
  <c r="P2338" i="32"/>
  <c r="P2498" i="32"/>
  <c r="P2530" i="32"/>
  <c r="P2534" i="32"/>
  <c r="P2594" i="32"/>
  <c r="P2598" i="32"/>
  <c r="P370" i="32"/>
  <c r="P474" i="32"/>
  <c r="P1042" i="32"/>
  <c r="P1242" i="32"/>
  <c r="P1306" i="32"/>
  <c r="P1498" i="32"/>
  <c r="P130" i="32"/>
  <c r="P246" i="32"/>
  <c r="P334" i="32"/>
  <c r="P518" i="32"/>
  <c r="P594" i="32"/>
  <c r="P686" i="32"/>
  <c r="P926" i="32"/>
  <c r="P1106" i="32"/>
  <c r="P1138" i="32"/>
  <c r="P1298" i="32"/>
  <c r="P1302" i="32"/>
  <c r="P1366" i="32"/>
  <c r="P1398" i="32"/>
  <c r="P1558" i="32"/>
  <c r="P3030" i="32"/>
  <c r="P3102" i="32"/>
  <c r="P162" i="32"/>
  <c r="P166" i="32"/>
  <c r="P178" i="32"/>
  <c r="P202" i="32"/>
  <c r="P218" i="32"/>
  <c r="P714" i="32"/>
  <c r="P778" i="32"/>
  <c r="P810" i="32"/>
  <c r="P1002" i="32"/>
  <c r="P1034" i="32"/>
  <c r="P1362" i="32"/>
  <c r="P1394" i="32"/>
  <c r="P1426" i="32"/>
  <c r="P1826" i="32"/>
  <c r="P1854" i="32"/>
  <c r="P1886" i="32"/>
  <c r="P1922" i="32"/>
  <c r="P1954" i="32"/>
  <c r="P1986" i="32"/>
  <c r="P2018" i="32"/>
  <c r="P2082" i="32"/>
  <c r="P2114" i="32"/>
  <c r="P2146" i="32"/>
  <c r="P2178" i="32"/>
  <c r="P2210" i="32"/>
  <c r="P2242" i="32"/>
  <c r="P2370" i="32"/>
  <c r="P2402" i="32"/>
  <c r="P2434" i="32"/>
  <c r="P2466" i="32"/>
  <c r="P2470" i="32"/>
  <c r="P2562" i="32"/>
  <c r="P174" i="32"/>
  <c r="P438" i="32"/>
  <c r="P582" i="32"/>
  <c r="P666" i="32"/>
  <c r="P722" i="32"/>
  <c r="P754" i="32"/>
  <c r="P850" i="32"/>
  <c r="P882" i="32"/>
  <c r="P978" i="32"/>
  <c r="P1082" i="32"/>
  <c r="P1434" i="32"/>
  <c r="P1626" i="32"/>
  <c r="P466" i="32"/>
  <c r="P1078" i="32"/>
  <c r="P1590" i="32"/>
  <c r="P1654" i="32"/>
  <c r="P1686" i="32"/>
  <c r="P1798" i="32"/>
  <c r="P1862" i="32"/>
  <c r="P1894" i="32"/>
  <c r="P2502" i="32"/>
  <c r="P2566" i="32"/>
  <c r="P138" i="32"/>
  <c r="P234" i="32"/>
  <c r="P258" i="32"/>
  <c r="P322" i="32"/>
  <c r="P374" i="32"/>
  <c r="P382" i="32"/>
  <c r="P470" i="32"/>
  <c r="P590" i="32"/>
  <c r="P598" i="32"/>
  <c r="P630" i="32"/>
  <c r="P770" i="32"/>
  <c r="P802" i="32"/>
  <c r="P834" i="32"/>
  <c r="P866" i="32"/>
  <c r="P898" i="32"/>
  <c r="P930" i="32"/>
  <c r="P962" i="32"/>
  <c r="P994" i="32"/>
  <c r="P1026" i="32"/>
  <c r="P1066" i="32"/>
  <c r="P1098" i="32"/>
  <c r="P1130" i="32"/>
  <c r="P1162" i="32"/>
  <c r="P1194" i="32"/>
  <c r="P1226" i="32"/>
  <c r="P1258" i="32"/>
  <c r="P1290" i="32"/>
  <c r="P1322" i="32"/>
  <c r="P1354" i="32"/>
  <c r="P1386" i="32"/>
  <c r="P1418" i="32"/>
  <c r="P1450" i="32"/>
  <c r="P1482" i="32"/>
  <c r="P1514" i="32"/>
  <c r="P1546" i="32"/>
  <c r="P1578" i="32"/>
  <c r="P1610" i="32"/>
  <c r="P1642" i="32"/>
  <c r="P1674" i="32"/>
  <c r="P1706" i="32"/>
  <c r="P1738" i="32"/>
  <c r="P1770" i="32"/>
  <c r="P1818" i="32"/>
  <c r="P1850" i="32"/>
  <c r="P1882" i="32"/>
  <c r="P1914" i="32"/>
  <c r="P1946" i="32"/>
  <c r="P1950" i="32"/>
  <c r="P1978" i="32"/>
  <c r="P2010" i="32"/>
  <c r="P2014" i="32"/>
  <c r="P2042" i="32"/>
  <c r="P2074" i="32"/>
  <c r="P2078" i="32"/>
  <c r="P2102" i="32"/>
  <c r="P2106" i="32"/>
  <c r="P2134" i="32"/>
  <c r="P2138" i="32"/>
  <c r="P2166" i="32"/>
  <c r="P2170" i="32"/>
  <c r="P2198" i="32"/>
  <c r="P2202" i="32"/>
  <c r="P2230" i="32"/>
  <c r="P2234" i="32"/>
  <c r="P2262" i="32"/>
  <c r="P2266" i="32"/>
  <c r="P634" i="32"/>
  <c r="P114" i="32"/>
  <c r="P242" i="32"/>
  <c r="P266" i="32"/>
  <c r="P622" i="32"/>
  <c r="P1178" i="32"/>
  <c r="P1210" i="32"/>
  <c r="P1274" i="32"/>
  <c r="P1338" i="32"/>
  <c r="P1530" i="32"/>
  <c r="P1562" i="32"/>
  <c r="P154" i="32"/>
  <c r="P302" i="32"/>
  <c r="P402" i="32"/>
  <c r="P562" i="32"/>
  <c r="P830" i="32"/>
  <c r="P862" i="32"/>
  <c r="P1170" i="32"/>
  <c r="P1238" i="32"/>
  <c r="P1270" i="32"/>
  <c r="P1718" i="32"/>
  <c r="P1830" i="32"/>
  <c r="P2438" i="32"/>
  <c r="P214" i="32"/>
  <c r="P226" i="32"/>
  <c r="P290" i="32"/>
  <c r="P298" i="32"/>
  <c r="P354" i="32"/>
  <c r="P398" i="32"/>
  <c r="P426" i="32"/>
  <c r="P462" i="32"/>
  <c r="P526" i="32"/>
  <c r="P662" i="32"/>
  <c r="P682" i="32"/>
  <c r="P694" i="32"/>
  <c r="P706" i="32"/>
  <c r="P738" i="32"/>
  <c r="P3947" i="32"/>
  <c r="P4011" i="32"/>
  <c r="P4075" i="32"/>
  <c r="P4139" i="32"/>
  <c r="P4203" i="32"/>
  <c r="P4267" i="32"/>
  <c r="P4331" i="32"/>
  <c r="P4395" i="32"/>
  <c r="P4459" i="32"/>
  <c r="P4523" i="32"/>
  <c r="P4587" i="32"/>
  <c r="P4651" i="32"/>
  <c r="P4701" i="32"/>
  <c r="P4732" i="32"/>
  <c r="P4763" i="32"/>
  <c r="P126" i="32"/>
  <c r="P150" i="32"/>
  <c r="P158" i="32"/>
  <c r="P278" i="32"/>
  <c r="P342" i="32"/>
  <c r="P386" i="32"/>
  <c r="P418" i="32"/>
  <c r="P442" i="32"/>
  <c r="P446" i="32"/>
  <c r="P450" i="32"/>
  <c r="P482" i="32"/>
  <c r="P506" i="32"/>
  <c r="P514" i="32"/>
  <c r="P546" i="32"/>
  <c r="P570" i="32"/>
  <c r="P574" i="32"/>
  <c r="P578" i="32"/>
  <c r="P610" i="32"/>
  <c r="P638" i="32"/>
  <c r="P670" i="32"/>
  <c r="P718" i="32"/>
  <c r="P750" i="32"/>
  <c r="P782" i="32"/>
  <c r="P814" i="32"/>
  <c r="P846" i="32"/>
  <c r="P878" i="32"/>
  <c r="P910" i="32"/>
  <c r="P942" i="32"/>
  <c r="P974" i="32"/>
  <c r="P1006" i="32"/>
  <c r="P1038" i="32"/>
  <c r="P1058" i="32"/>
  <c r="P1062" i="32"/>
  <c r="P1090" i="32"/>
  <c r="P1094" i="32"/>
  <c r="P1122" i="32"/>
  <c r="P1126" i="32"/>
  <c r="P1154" i="32"/>
  <c r="P1158" i="32"/>
  <c r="P1186" i="32"/>
  <c r="P1190" i="32"/>
  <c r="P1218" i="32"/>
  <c r="P1222" i="32"/>
  <c r="P1250" i="32"/>
  <c r="P1254" i="32"/>
  <c r="P1282" i="32"/>
  <c r="P1286" i="32"/>
  <c r="P1314" i="32"/>
  <c r="P1318" i="32"/>
  <c r="P1346" i="32"/>
  <c r="P1350" i="32"/>
  <c r="P1378" i="32"/>
  <c r="P1382" i="32"/>
  <c r="P1410" i="32"/>
  <c r="P1414" i="32"/>
  <c r="P1442" i="32"/>
  <c r="P1446" i="32"/>
  <c r="P1474" i="32"/>
  <c r="P1478" i="32"/>
  <c r="P1506" i="32"/>
  <c r="P1510" i="32"/>
  <c r="P1538" i="32"/>
  <c r="P1542" i="32"/>
  <c r="P1570" i="32"/>
  <c r="P1574" i="32"/>
  <c r="P1602" i="32"/>
  <c r="P1606" i="32"/>
  <c r="P1634" i="32"/>
  <c r="P1638" i="32"/>
  <c r="P1666" i="32"/>
  <c r="P1670" i="32"/>
  <c r="P1698" i="32"/>
  <c r="P1702" i="32"/>
  <c r="P1734" i="32"/>
  <c r="P1766" i="32"/>
  <c r="P1814" i="32"/>
  <c r="P1846" i="32"/>
  <c r="P1878" i="32"/>
  <c r="P1910" i="32"/>
  <c r="P558" i="32"/>
  <c r="P134" i="32"/>
  <c r="P274" i="32"/>
  <c r="P330" i="32"/>
  <c r="P410" i="32"/>
  <c r="P614" i="32"/>
  <c r="P3971" i="32"/>
  <c r="P4035" i="32"/>
  <c r="P4099" i="32"/>
  <c r="P4163" i="32"/>
  <c r="P4227" i="32"/>
  <c r="P4291" i="32"/>
  <c r="P4355" i="32"/>
  <c r="P4419" i="32"/>
  <c r="P4483" i="32"/>
  <c r="P4547" i="32"/>
  <c r="P4611" i="32"/>
  <c r="P4675" i="32"/>
  <c r="P4717" i="32"/>
  <c r="P4748" i="32"/>
  <c r="P4779" i="32"/>
  <c r="P142" i="32"/>
  <c r="P186" i="32"/>
  <c r="P190" i="32"/>
  <c r="P270" i="32"/>
  <c r="P414" i="32"/>
  <c r="P422" i="32"/>
  <c r="P478" i="32"/>
  <c r="P486" i="32"/>
  <c r="P490" i="32"/>
  <c r="P494" i="32"/>
  <c r="P542" i="32"/>
  <c r="P550" i="32"/>
  <c r="P606" i="32"/>
  <c r="P654" i="32"/>
  <c r="P698" i="32"/>
  <c r="P730" i="32"/>
  <c r="P762" i="32"/>
  <c r="P794" i="32"/>
  <c r="P826" i="32"/>
  <c r="P858" i="32"/>
  <c r="P890" i="32"/>
  <c r="P922" i="32"/>
  <c r="P954" i="32"/>
  <c r="P986" i="32"/>
  <c r="P1018" i="32"/>
  <c r="P1050" i="32"/>
  <c r="P1730" i="32"/>
  <c r="P1762" i="32"/>
  <c r="P1794" i="32"/>
  <c r="P1806" i="32"/>
  <c r="P1810" i="32"/>
  <c r="P1838" i="32"/>
  <c r="P1842" i="32"/>
  <c r="P1870" i="32"/>
  <c r="P1874" i="32"/>
  <c r="P1902" i="32"/>
  <c r="P1906" i="32"/>
  <c r="P1934" i="32"/>
  <c r="P1938" i="32"/>
  <c r="P1970" i="32"/>
  <c r="P1998" i="32"/>
  <c r="P2002" i="32"/>
  <c r="P2034" i="32"/>
  <c r="P2062" i="32"/>
  <c r="P2066" i="32"/>
  <c r="P2098" i="32"/>
  <c r="P2130" i="32"/>
  <c r="P2162" i="32"/>
  <c r="P2194" i="32"/>
  <c r="P2226" i="32"/>
  <c r="P2258" i="32"/>
  <c r="P2290" i="32"/>
  <c r="P2322" i="32"/>
  <c r="P2354" i="32"/>
  <c r="P2386" i="32"/>
  <c r="P2418" i="32"/>
  <c r="P2446" i="32"/>
  <c r="P2450" i="32"/>
  <c r="P2478" i="32"/>
  <c r="P2482" i="32"/>
  <c r="P2510" i="32"/>
  <c r="P2514" i="32"/>
  <c r="P2542" i="32"/>
  <c r="P2546" i="32"/>
  <c r="P3214" i="32"/>
  <c r="P3246" i="32"/>
  <c r="P3258" i="32"/>
  <c r="P3278" i="32"/>
  <c r="P3310" i="32"/>
  <c r="P3342" i="32"/>
  <c r="P3358" i="32"/>
  <c r="P3482" i="32"/>
  <c r="P3494" i="32"/>
  <c r="P3510" i="32"/>
  <c r="P3526" i="32"/>
  <c r="P3542" i="32"/>
  <c r="P3558" i="32"/>
  <c r="P3574" i="32"/>
  <c r="P3590" i="32"/>
  <c r="P3606" i="32"/>
  <c r="P3622" i="32"/>
  <c r="P3638" i="32"/>
  <c r="P3654" i="32"/>
  <c r="P3670" i="32"/>
  <c r="P3686" i="32"/>
  <c r="P3702" i="32"/>
  <c r="P3718" i="32"/>
  <c r="P3734" i="32"/>
  <c r="P3750" i="32"/>
  <c r="P3766" i="32"/>
  <c r="P3782" i="32"/>
  <c r="P3798" i="32"/>
  <c r="P3814" i="32"/>
  <c r="P3830" i="32"/>
  <c r="P3846" i="32"/>
  <c r="P3862" i="32"/>
  <c r="P3878" i="32"/>
  <c r="P3894" i="32"/>
  <c r="P3910" i="32"/>
  <c r="P3930" i="32"/>
  <c r="P3934" i="32"/>
  <c r="P3950" i="32"/>
  <c r="P3966" i="32"/>
  <c r="P3982" i="32"/>
  <c r="P3998" i="32"/>
  <c r="P4014" i="32"/>
  <c r="P4030" i="32"/>
  <c r="P4046" i="32"/>
  <c r="P4062" i="32"/>
  <c r="P4078" i="32"/>
  <c r="P4094" i="32"/>
  <c r="P4110" i="32"/>
  <c r="P4126" i="32"/>
  <c r="P4142" i="32"/>
  <c r="P4158" i="32"/>
  <c r="P4174" i="32"/>
  <c r="P4190" i="32"/>
  <c r="P4206" i="32"/>
  <c r="P4222" i="32"/>
  <c r="P4238" i="32"/>
  <c r="P4254" i="32"/>
  <c r="P4270" i="32"/>
  <c r="P4286" i="32"/>
  <c r="P4302" i="32"/>
  <c r="P4318" i="32"/>
  <c r="P4334" i="32"/>
  <c r="P4350" i="32"/>
  <c r="P4366" i="32"/>
  <c r="P4382" i="32"/>
  <c r="P4398" i="32"/>
  <c r="P4414" i="32"/>
  <c r="P4430" i="32"/>
  <c r="P4446" i="32"/>
  <c r="P4462" i="32"/>
  <c r="P4478" i="32"/>
  <c r="P4494" i="32"/>
  <c r="P4510" i="32"/>
  <c r="P4526" i="32"/>
  <c r="P4542" i="32"/>
  <c r="P4558" i="32"/>
  <c r="P4574" i="32"/>
  <c r="P4590" i="32"/>
  <c r="P4606" i="32"/>
  <c r="P4622" i="32"/>
  <c r="P4638" i="32"/>
  <c r="P4654" i="32"/>
  <c r="P4670" i="32"/>
  <c r="P4686" i="32"/>
  <c r="P4706" i="32"/>
  <c r="P4738" i="32"/>
  <c r="P4770" i="32"/>
  <c r="P33" i="32"/>
  <c r="P49" i="32"/>
  <c r="P81" i="32"/>
  <c r="P4719" i="32"/>
  <c r="P423" i="32"/>
  <c r="P499" i="32"/>
  <c r="P579" i="32"/>
  <c r="P659" i="32"/>
  <c r="P703" i="32"/>
  <c r="P731" i="32"/>
  <c r="P775" i="32"/>
  <c r="P851" i="32"/>
  <c r="P991" i="32"/>
  <c r="P1019" i="32"/>
  <c r="P1083" i="32"/>
  <c r="P1155" i="32"/>
  <c r="P1223" i="32"/>
  <c r="P1303" i="32"/>
  <c r="P1383" i="32"/>
  <c r="P1463" i="32"/>
  <c r="P1615" i="32"/>
  <c r="P1679" i="32"/>
  <c r="P1747" i="32"/>
  <c r="P1811" i="32"/>
  <c r="P1879" i="32"/>
  <c r="P1959" i="32"/>
  <c r="P2035" i="32"/>
  <c r="P2111" i="32"/>
  <c r="P2191" i="32"/>
  <c r="P2263" i="32"/>
  <c r="P2339" i="32"/>
  <c r="P2415" i="32"/>
  <c r="P2495" i="32"/>
  <c r="P2571" i="32"/>
  <c r="P2643" i="32"/>
  <c r="P2719" i="32"/>
  <c r="P3178" i="32"/>
  <c r="P3182" i="32"/>
  <c r="P3290" i="32"/>
  <c r="P3322" i="32"/>
  <c r="P3398" i="32"/>
  <c r="P3410" i="32"/>
  <c r="P3422" i="32"/>
  <c r="P3434" i="32"/>
  <c r="P3446" i="32"/>
  <c r="P3458" i="32"/>
  <c r="P3470" i="32"/>
  <c r="P4718" i="32"/>
  <c r="P4750" i="32"/>
  <c r="P4782" i="32"/>
  <c r="P29" i="32"/>
  <c r="P41" i="32"/>
  <c r="P61" i="32"/>
  <c r="P93" i="32"/>
  <c r="P4186" i="32"/>
  <c r="P4202" i="32"/>
  <c r="P4218" i="32"/>
  <c r="P4234" i="32"/>
  <c r="P4250" i="32"/>
  <c r="P4266" i="32"/>
  <c r="P4282" i="32"/>
  <c r="P4298" i="32"/>
  <c r="P4314" i="32"/>
  <c r="P4330" i="32"/>
  <c r="P4346" i="32"/>
  <c r="P4362" i="32"/>
  <c r="P4378" i="32"/>
  <c r="P4394" i="32"/>
  <c r="P4410" i="32"/>
  <c r="P4426" i="32"/>
  <c r="P4442" i="32"/>
  <c r="P4458" i="32"/>
  <c r="P4474" i="32"/>
  <c r="P4490" i="32"/>
  <c r="P4506" i="32"/>
  <c r="P4522" i="32"/>
  <c r="P4538" i="32"/>
  <c r="P4554" i="32"/>
  <c r="P4570" i="32"/>
  <c r="P4586" i="32"/>
  <c r="P4602" i="32"/>
  <c r="P4618" i="32"/>
  <c r="P4634" i="32"/>
  <c r="P4650" i="32"/>
  <c r="P4666" i="32"/>
  <c r="P4682" i="32"/>
  <c r="P4698" i="32"/>
  <c r="P4730" i="32"/>
  <c r="P4762" i="32"/>
  <c r="P73" i="32"/>
  <c r="P105" i="32"/>
  <c r="P403" i="32"/>
  <c r="P483" i="32"/>
  <c r="P563" i="32"/>
  <c r="P639" i="32"/>
  <c r="P1063" i="32"/>
  <c r="P1139" i="32"/>
  <c r="P1207" i="32"/>
  <c r="P1287" i="32"/>
  <c r="P1367" i="32"/>
  <c r="P1443" i="32"/>
  <c r="P1607" i="32"/>
  <c r="P1659" i="32"/>
  <c r="P1727" i="32"/>
  <c r="P1795" i="32"/>
  <c r="P1863" i="32"/>
  <c r="P1939" i="32"/>
  <c r="P2015" i="32"/>
  <c r="P2087" i="32"/>
  <c r="P2171" i="32"/>
  <c r="P2247" i="32"/>
  <c r="P2319" i="32"/>
  <c r="P2395" i="32"/>
  <c r="P2471" i="32"/>
  <c r="P2555" i="32"/>
  <c r="P2627" i="32"/>
  <c r="P2703" i="32"/>
  <c r="P2783" i="32"/>
  <c r="P2859" i="32"/>
  <c r="P2891" i="32"/>
  <c r="P2959" i="32"/>
  <c r="P3043" i="32"/>
  <c r="P3071" i="32"/>
  <c r="P3199" i="32"/>
  <c r="P3527" i="32"/>
  <c r="P38" i="32"/>
  <c r="P4351" i="32"/>
  <c r="P4359" i="32"/>
  <c r="P4367" i="32"/>
  <c r="P4757" i="32"/>
  <c r="P4807" i="32"/>
  <c r="P4839" i="32"/>
  <c r="P4871" i="32"/>
  <c r="P4903" i="32"/>
  <c r="P4935" i="32"/>
  <c r="P4967" i="32"/>
  <c r="P4999" i="32"/>
  <c r="P164" i="32"/>
  <c r="P196" i="32"/>
  <c r="P2626" i="32"/>
  <c r="P2654" i="32"/>
  <c r="P2686" i="32"/>
  <c r="P2726" i="32"/>
  <c r="P2750" i="32"/>
  <c r="P2782" i="32"/>
  <c r="P2806" i="32"/>
  <c r="P2814" i="32"/>
  <c r="P2838" i="32"/>
  <c r="P2846" i="32"/>
  <c r="P2870" i="32"/>
  <c r="P2878" i="32"/>
  <c r="P2902" i="32"/>
  <c r="P2910" i="32"/>
  <c r="P2934" i="32"/>
  <c r="P2946" i="32"/>
  <c r="P2954" i="32"/>
  <c r="P2978" i="32"/>
  <c r="P2986" i="32"/>
  <c r="P3010" i="32"/>
  <c r="P3018" i="32"/>
  <c r="P3042" i="32"/>
  <c r="P3050" i="32"/>
  <c r="P3062" i="32"/>
  <c r="P3070" i="32"/>
  <c r="P3094" i="32"/>
  <c r="P3114" i="32"/>
  <c r="P3118" i="32"/>
  <c r="P3126" i="32"/>
  <c r="P3198" i="32"/>
  <c r="P3206" i="32"/>
  <c r="P3230" i="32"/>
  <c r="P3238" i="32"/>
  <c r="P3262" i="32"/>
  <c r="P3270" i="32"/>
  <c r="P3314" i="32"/>
  <c r="P3462" i="32"/>
  <c r="P3914" i="32"/>
  <c r="P3918" i="32"/>
  <c r="P3922" i="32"/>
  <c r="P3926" i="32"/>
  <c r="P4710" i="32"/>
  <c r="P4742" i="32"/>
  <c r="P4774" i="32"/>
  <c r="P53" i="32"/>
  <c r="P85" i="32"/>
  <c r="P3787" i="32"/>
  <c r="P4735" i="32"/>
  <c r="P123" i="32"/>
  <c r="P251" i="32"/>
  <c r="P291" i="32"/>
  <c r="P311" i="32"/>
  <c r="P343" i="32"/>
  <c r="P431" i="32"/>
  <c r="P511" i="32"/>
  <c r="P591" i="32"/>
  <c r="P671" i="32"/>
  <c r="P711" i="32"/>
  <c r="P723" i="32"/>
  <c r="P783" i="32"/>
  <c r="P999" i="32"/>
  <c r="P1091" i="32"/>
  <c r="P3963" i="32"/>
  <c r="P4027" i="32"/>
  <c r="P4091" i="32"/>
  <c r="P4155" i="32"/>
  <c r="P4219" i="32"/>
  <c r="P4283" i="32"/>
  <c r="P4347" i="32"/>
  <c r="P4411" i="32"/>
  <c r="P4475" i="32"/>
  <c r="P4539" i="32"/>
  <c r="P4603" i="32"/>
  <c r="P4667" i="32"/>
  <c r="P4700" i="32"/>
  <c r="P4731" i="32"/>
  <c r="P118" i="32"/>
  <c r="P206" i="32"/>
  <c r="P254" i="32"/>
  <c r="P262" i="32"/>
  <c r="P294" i="32"/>
  <c r="P318" i="32"/>
  <c r="P326" i="32"/>
  <c r="P358" i="32"/>
  <c r="P362" i="32"/>
  <c r="P366" i="32"/>
  <c r="P378" i="32"/>
  <c r="P554" i="32"/>
  <c r="P642" i="32"/>
  <c r="P674" i="32"/>
  <c r="P726" i="32"/>
  <c r="P758" i="32"/>
  <c r="P790" i="32"/>
  <c r="P822" i="32"/>
  <c r="P854" i="32"/>
  <c r="P886" i="32"/>
  <c r="P918" i="32"/>
  <c r="P950" i="32"/>
  <c r="P982" i="32"/>
  <c r="P1014" i="32"/>
  <c r="P1046" i="32"/>
  <c r="P1070" i="32"/>
  <c r="P1102" i="32"/>
  <c r="P1134" i="32"/>
  <c r="P1166" i="32"/>
  <c r="P1198" i="32"/>
  <c r="P1230" i="32"/>
  <c r="P1262" i="32"/>
  <c r="P1294" i="32"/>
  <c r="P1326" i="32"/>
  <c r="P1358" i="32"/>
  <c r="P1390" i="32"/>
  <c r="P1422" i="32"/>
  <c r="P1454" i="32"/>
  <c r="P1486" i="32"/>
  <c r="P1518" i="32"/>
  <c r="P1550" i="32"/>
  <c r="P1582" i="32"/>
  <c r="P1614" i="32"/>
  <c r="P1646" i="32"/>
  <c r="P1678" i="32"/>
  <c r="P1710" i="32"/>
  <c r="P1742" i="32"/>
  <c r="P1774" i="32"/>
  <c r="P1982" i="32"/>
  <c r="P2046" i="32"/>
  <c r="P2110" i="32"/>
  <c r="P2142" i="32"/>
  <c r="P2174" i="32"/>
  <c r="P2206" i="32"/>
  <c r="P2238" i="32"/>
  <c r="P2270" i="32"/>
  <c r="P2302" i="32"/>
  <c r="P2334" i="32"/>
  <c r="P2366" i="32"/>
  <c r="P2398" i="32"/>
  <c r="P2430" i="32"/>
  <c r="P2462" i="32"/>
  <c r="P2494" i="32"/>
  <c r="P2526" i="32"/>
  <c r="P2558" i="32"/>
  <c r="P2590" i="32"/>
  <c r="P2622" i="32"/>
  <c r="P2650" i="32"/>
  <c r="P2678" i="32"/>
  <c r="P2682" i="32"/>
  <c r="P2706" i="32"/>
  <c r="P2718" i="32"/>
  <c r="P2294" i="32"/>
  <c r="P2298" i="32"/>
  <c r="P2326" i="32"/>
  <c r="P2330" i="32"/>
  <c r="P2358" i="32"/>
  <c r="P2362" i="32"/>
  <c r="P2390" i="32"/>
  <c r="P2394" i="32"/>
  <c r="P2422" i="32"/>
  <c r="P2426" i="32"/>
  <c r="P2454" i="32"/>
  <c r="P2458" i="32"/>
  <c r="P2490" i="32"/>
  <c r="P2522" i="32"/>
  <c r="P2550" i="32"/>
  <c r="P2554" i="32"/>
  <c r="P2582" i="32"/>
  <c r="P2586" i="32"/>
  <c r="P2618" i="32"/>
  <c r="P2762" i="32"/>
  <c r="P2774" i="32"/>
  <c r="P2794" i="32"/>
  <c r="P3174" i="32"/>
  <c r="P3186" i="32"/>
  <c r="P3286" i="32"/>
  <c r="P3306" i="32"/>
  <c r="P3338" i="32"/>
  <c r="P1942" i="32"/>
  <c r="P1974" i="32"/>
  <c r="P2006" i="32"/>
  <c r="P2038" i="32"/>
  <c r="P2070" i="32"/>
  <c r="P2486" i="32"/>
  <c r="P2518" i="32"/>
  <c r="P2614" i="32"/>
  <c r="P2646" i="32"/>
  <c r="P2670" i="32"/>
  <c r="P2674" i="32"/>
  <c r="P2702" i="32"/>
  <c r="P2754" i="32"/>
  <c r="P2766" i="32"/>
  <c r="P2786" i="32"/>
  <c r="P2950" i="32"/>
  <c r="P2958" i="32"/>
  <c r="P2982" i="32"/>
  <c r="P2990" i="32"/>
  <c r="P3014" i="32"/>
  <c r="P3022" i="32"/>
  <c r="P3046" i="32"/>
  <c r="P3054" i="32"/>
  <c r="P3106" i="32"/>
  <c r="P3122" i="32"/>
  <c r="P3166" i="32"/>
  <c r="P3318" i="32"/>
  <c r="P3354" i="32"/>
  <c r="P2574" i="32"/>
  <c r="P2578" i="32"/>
  <c r="P2606" i="32"/>
  <c r="P2610" i="32"/>
  <c r="P2638" i="32"/>
  <c r="P2642" i="32"/>
  <c r="P2722" i="32"/>
  <c r="P2746" i="32"/>
  <c r="P2798" i="32"/>
  <c r="P2822" i="32"/>
  <c r="P2830" i="32"/>
  <c r="P2854" i="32"/>
  <c r="P2862" i="32"/>
  <c r="P2886" i="32"/>
  <c r="P2894" i="32"/>
  <c r="P2918" i="32"/>
  <c r="P2926" i="32"/>
  <c r="P2938" i="32"/>
  <c r="P2962" i="32"/>
  <c r="P2970" i="32"/>
  <c r="P2994" i="32"/>
  <c r="P3002" i="32"/>
  <c r="P3026" i="32"/>
  <c r="P3034" i="32"/>
  <c r="P3066" i="32"/>
  <c r="P3074" i="32"/>
  <c r="P3098" i="32"/>
  <c r="P3110" i="32"/>
  <c r="P3130" i="32"/>
  <c r="P3134" i="32"/>
  <c r="P3194" i="32"/>
  <c r="P3202" i="32"/>
  <c r="P3210" i="32"/>
  <c r="P3226" i="32"/>
  <c r="P3234" i="32"/>
  <c r="P3242" i="32"/>
  <c r="P3266" i="32"/>
  <c r="P3274" i="32"/>
  <c r="P3298" i="32"/>
  <c r="P3330" i="32"/>
  <c r="P3370" i="32"/>
  <c r="P3382" i="32"/>
  <c r="P3394" i="32"/>
  <c r="P3406" i="32"/>
  <c r="P3418" i="32"/>
  <c r="P2803" i="32"/>
  <c r="P2879" i="32"/>
  <c r="P2907" i="32"/>
  <c r="P2983" i="32"/>
  <c r="P3063" i="32"/>
  <c r="P3091" i="32"/>
  <c r="P3143" i="32"/>
  <c r="P3215" i="32"/>
  <c r="P3303" i="32"/>
  <c r="P3679" i="32"/>
  <c r="P3727" i="32"/>
  <c r="P3815" i="32"/>
  <c r="P3863" i="32"/>
  <c r="P30" i="32"/>
  <c r="P4087" i="32"/>
  <c r="P4095" i="32"/>
  <c r="P4103" i="32"/>
  <c r="P4111" i="32"/>
  <c r="P4119" i="32"/>
  <c r="P4127" i="32"/>
  <c r="P4135" i="32"/>
  <c r="P4143" i="32"/>
  <c r="P4151" i="32"/>
  <c r="P4756" i="32"/>
  <c r="P4784" i="32"/>
  <c r="P4815" i="32"/>
  <c r="P4847" i="32"/>
  <c r="P4879" i="32"/>
  <c r="P4911" i="32"/>
  <c r="P4943" i="32"/>
  <c r="P4975" i="32"/>
  <c r="P5007" i="32"/>
  <c r="P144" i="32"/>
  <c r="P172" i="32"/>
  <c r="P204" i="32"/>
  <c r="P216" i="32"/>
  <c r="P228" i="32"/>
  <c r="P260" i="32"/>
  <c r="P280" i="32"/>
  <c r="P292" i="32"/>
  <c r="P324" i="32"/>
  <c r="P344" i="32"/>
  <c r="P356" i="32"/>
  <c r="P376" i="32"/>
  <c r="P388" i="32"/>
  <c r="P400" i="32"/>
  <c r="P408" i="32"/>
  <c r="P432" i="32"/>
  <c r="P464" i="32"/>
  <c r="P472" i="32"/>
  <c r="P496" i="32"/>
  <c r="P528" i="32"/>
  <c r="P536" i="32"/>
  <c r="P560" i="32"/>
  <c r="P592" i="32"/>
  <c r="P632" i="32"/>
  <c r="P684" i="32"/>
  <c r="P712" i="32"/>
  <c r="P744" i="32"/>
  <c r="P776" i="32"/>
  <c r="P808" i="32"/>
  <c r="P840" i="32"/>
  <c r="P872" i="32"/>
  <c r="P904" i="32"/>
  <c r="P936" i="32"/>
  <c r="P968" i="32"/>
  <c r="P1000" i="32"/>
  <c r="P1032" i="32"/>
  <c r="P1072" i="32"/>
  <c r="P1104" i="32"/>
  <c r="P1136" i="32"/>
  <c r="P1168" i="32"/>
  <c r="P1200" i="32"/>
  <c r="P1232" i="32"/>
  <c r="P1264" i="32"/>
  <c r="P1296" i="32"/>
  <c r="P1328" i="32"/>
  <c r="P1360" i="32"/>
  <c r="P1392" i="32"/>
  <c r="P1424" i="32"/>
  <c r="P1456" i="32"/>
  <c r="P1488" i="32"/>
  <c r="P1520" i="32"/>
  <c r="P1552" i="32"/>
  <c r="P1584" i="32"/>
  <c r="P1616" i="32"/>
  <c r="P1648" i="32"/>
  <c r="P1680" i="32"/>
  <c r="P1712" i="32"/>
  <c r="P1744" i="32"/>
  <c r="P1776" i="32"/>
  <c r="P21" i="32"/>
  <c r="P3499" i="32"/>
  <c r="P3851" i="32"/>
  <c r="P143" i="32"/>
  <c r="P167" i="32"/>
  <c r="P227" i="32"/>
  <c r="P271" i="32"/>
  <c r="P331" i="32"/>
  <c r="P351" i="32"/>
  <c r="P451" i="32"/>
  <c r="P531" i="32"/>
  <c r="P611" i="32"/>
  <c r="P687" i="32"/>
  <c r="P739" i="32"/>
  <c r="P799" i="32"/>
  <c r="P943" i="32"/>
  <c r="P971" i="32"/>
  <c r="P1027" i="32"/>
  <c r="P1107" i="32"/>
  <c r="P1183" i="32"/>
  <c r="P1255" i="32"/>
  <c r="P1335" i="32"/>
  <c r="P1411" i="32"/>
  <c r="P1491" i="32"/>
  <c r="P1635" i="32"/>
  <c r="P1703" i="32"/>
  <c r="P1771" i="32"/>
  <c r="P1835" i="32"/>
  <c r="P1907" i="32"/>
  <c r="P1987" i="32"/>
  <c r="P2063" i="32"/>
  <c r="P2139" i="32"/>
  <c r="P2219" i="32"/>
  <c r="P2291" i="32"/>
  <c r="P2367" i="32"/>
  <c r="P2443" i="32"/>
  <c r="P2527" i="32"/>
  <c r="P2599" i="32"/>
  <c r="P2671" i="32"/>
  <c r="P2751" i="32"/>
  <c r="P2835" i="32"/>
  <c r="P2935" i="32"/>
  <c r="P3015" i="32"/>
  <c r="P3123" i="32"/>
  <c r="P3171" i="32"/>
  <c r="P3243" i="32"/>
  <c r="P3271" i="32"/>
  <c r="P3387" i="32"/>
  <c r="P3415" i="32"/>
  <c r="P3471" i="32"/>
  <c r="P3575" i="32"/>
  <c r="P3823" i="32"/>
  <c r="P3871" i="32"/>
  <c r="P4167" i="32"/>
  <c r="P4183" i="32"/>
  <c r="P4191" i="32"/>
  <c r="P4223" i="32"/>
  <c r="P4231" i="32"/>
  <c r="P4239" i="32"/>
  <c r="P4247" i="32"/>
  <c r="P4263" i="32"/>
  <c r="P4303" i="32"/>
  <c r="P4724" i="32"/>
  <c r="P4789" i="32"/>
  <c r="P4795" i="32"/>
  <c r="P4827" i="32"/>
  <c r="P4859" i="32"/>
  <c r="P4891" i="32"/>
  <c r="P4923" i="32"/>
  <c r="P4955" i="32"/>
  <c r="P4987" i="32"/>
  <c r="P124" i="32"/>
  <c r="P156" i="32"/>
  <c r="P184" i="32"/>
  <c r="P336" i="32"/>
  <c r="P364" i="32"/>
  <c r="P384" i="32"/>
  <c r="P452" i="32"/>
  <c r="P516" i="32"/>
  <c r="P580" i="32"/>
  <c r="P708" i="32"/>
  <c r="P740" i="32"/>
  <c r="P772" i="32"/>
  <c r="P804" i="32"/>
  <c r="P836" i="32"/>
  <c r="P1163" i="32"/>
  <c r="P1235" i="32"/>
  <c r="P1315" i="32"/>
  <c r="P1395" i="32"/>
  <c r="P1475" i="32"/>
  <c r="P1623" i="32"/>
  <c r="P1687" i="32"/>
  <c r="P1755" i="32"/>
  <c r="P1819" i="32"/>
  <c r="P1887" i="32"/>
  <c r="P1967" i="32"/>
  <c r="P2043" i="32"/>
  <c r="P2119" i="32"/>
  <c r="P2199" i="32"/>
  <c r="P2275" i="32"/>
  <c r="P2347" i="32"/>
  <c r="P2423" i="32"/>
  <c r="P2503" i="32"/>
  <c r="P2579" i="32"/>
  <c r="P2651" i="32"/>
  <c r="P2727" i="32"/>
  <c r="P2815" i="32"/>
  <c r="P2919" i="32"/>
  <c r="P2991" i="32"/>
  <c r="P3103" i="32"/>
  <c r="P3127" i="32"/>
  <c r="P3151" i="32"/>
  <c r="P3227" i="32"/>
  <c r="P3275" i="32"/>
  <c r="P3291" i="32"/>
  <c r="P3599" i="32"/>
  <c r="P3647" i="32"/>
  <c r="P3687" i="32"/>
  <c r="P3735" i="32"/>
  <c r="P3920" i="32"/>
  <c r="P4383" i="32"/>
  <c r="P4399" i="32"/>
  <c r="P4407" i="32"/>
  <c r="P4415" i="32"/>
  <c r="P4423" i="32"/>
  <c r="P4439" i="32"/>
  <c r="P4447" i="32"/>
  <c r="P4707" i="32"/>
  <c r="P4725" i="32"/>
  <c r="P4772" i="32"/>
  <c r="P4819" i="32"/>
  <c r="P4851" i="32"/>
  <c r="P4883" i="32"/>
  <c r="P4915" i="32"/>
  <c r="P4947" i="32"/>
  <c r="P4979" i="32"/>
  <c r="P5011" i="32"/>
  <c r="P148" i="32"/>
  <c r="P176" i="32"/>
  <c r="P208" i="32"/>
  <c r="P224" i="32"/>
  <c r="P252" i="32"/>
  <c r="P288" i="32"/>
  <c r="P296" i="32"/>
  <c r="P352" i="32"/>
  <c r="P396" i="32"/>
  <c r="P460" i="32"/>
  <c r="P524" i="32"/>
  <c r="P588" i="32"/>
  <c r="P628" i="32"/>
  <c r="P660" i="32"/>
  <c r="P680" i="32"/>
  <c r="P692" i="32"/>
  <c r="P700" i="32"/>
  <c r="P732" i="32"/>
  <c r="P764" i="32"/>
  <c r="P796" i="32"/>
  <c r="P828" i="32"/>
  <c r="P860" i="32"/>
  <c r="P892" i="32"/>
  <c r="P924" i="32"/>
  <c r="P956" i="32"/>
  <c r="P988" i="32"/>
  <c r="P1020" i="32"/>
  <c r="P1076" i="32"/>
  <c r="P2730" i="32"/>
  <c r="P2738" i="32"/>
  <c r="P2818" i="32"/>
  <c r="P2826" i="32"/>
  <c r="P2850" i="32"/>
  <c r="P2858" i="32"/>
  <c r="P2882" i="32"/>
  <c r="P2890" i="32"/>
  <c r="P2914" i="32"/>
  <c r="P2922" i="32"/>
  <c r="P3082" i="32"/>
  <c r="P3086" i="32"/>
  <c r="P3146" i="32"/>
  <c r="P3150" i="32"/>
  <c r="P3162" i="32"/>
  <c r="P3218" i="32"/>
  <c r="P3222" i="32"/>
  <c r="P3250" i="32"/>
  <c r="P3254" i="32"/>
  <c r="P3282" i="32"/>
  <c r="P3294" i="32"/>
  <c r="P3326" i="32"/>
  <c r="P3350" i="32"/>
  <c r="P3366" i="32"/>
  <c r="P3378" i="32"/>
  <c r="P3390" i="32"/>
  <c r="P3402" i="32"/>
  <c r="P3414" i="32"/>
  <c r="P3426" i="32"/>
  <c r="P3438" i="32"/>
  <c r="P3450" i="32"/>
  <c r="P3474" i="32"/>
  <c r="P3486" i="32"/>
  <c r="P3502" i="32"/>
  <c r="P3518" i="32"/>
  <c r="P3534" i="32"/>
  <c r="P3550" i="32"/>
  <c r="P3566" i="32"/>
  <c r="P3582" i="32"/>
  <c r="P3598" i="32"/>
  <c r="P3614" i="32"/>
  <c r="P3630" i="32"/>
  <c r="P3646" i="32"/>
  <c r="P3662" i="32"/>
  <c r="P3678" i="32"/>
  <c r="P3694" i="32"/>
  <c r="P3710" i="32"/>
  <c r="P3726" i="32"/>
  <c r="P3742" i="32"/>
  <c r="P3758" i="32"/>
  <c r="P3774" i="32"/>
  <c r="A3774" i="25" s="1"/>
  <c r="P3790" i="32"/>
  <c r="P3806" i="32"/>
  <c r="P3822" i="32"/>
  <c r="P3838" i="32"/>
  <c r="P3854" i="32"/>
  <c r="P3870" i="32"/>
  <c r="P3886" i="32"/>
  <c r="P3902" i="32"/>
  <c r="P3942" i="32"/>
  <c r="P3958" i="32"/>
  <c r="P3974" i="32"/>
  <c r="P3990" i="32"/>
  <c r="P4006" i="32"/>
  <c r="P4022" i="32"/>
  <c r="P4038" i="32"/>
  <c r="P4054" i="32"/>
  <c r="P4070" i="32"/>
  <c r="P4086" i="32"/>
  <c r="P4102" i="32"/>
  <c r="P4118" i="32"/>
  <c r="P4134" i="32"/>
  <c r="P4150" i="32"/>
  <c r="P4166" i="32"/>
  <c r="P4182" i="32"/>
  <c r="P4198" i="32"/>
  <c r="P4214" i="32"/>
  <c r="P4230" i="32"/>
  <c r="P4246" i="32"/>
  <c r="P4262" i="32"/>
  <c r="P4278" i="32"/>
  <c r="P4294" i="32"/>
  <c r="P4310" i="32"/>
  <c r="P4326" i="32"/>
  <c r="P4342" i="32"/>
  <c r="P4358" i="32"/>
  <c r="P4374" i="32"/>
  <c r="P4390" i="32"/>
  <c r="P4406" i="32"/>
  <c r="P4422" i="32"/>
  <c r="P4438" i="32"/>
  <c r="P4454" i="32"/>
  <c r="P4470" i="32"/>
  <c r="P4486" i="32"/>
  <c r="P4502" i="32"/>
  <c r="P4518" i="32"/>
  <c r="P4534" i="32"/>
  <c r="P4550" i="32"/>
  <c r="P4566" i="32"/>
  <c r="P4582" i="32"/>
  <c r="P4598" i="32"/>
  <c r="P4614" i="32"/>
  <c r="P4630" i="32"/>
  <c r="P4646" i="32"/>
  <c r="P4662" i="32"/>
  <c r="P4678" i="32"/>
  <c r="P4694" i="32"/>
  <c r="P4722" i="32"/>
  <c r="P4754" i="32"/>
  <c r="P4786" i="32"/>
  <c r="P65" i="32"/>
  <c r="P97" i="32"/>
  <c r="P9" i="32"/>
  <c r="P17" i="32"/>
  <c r="P3883" i="32"/>
  <c r="P151" i="32"/>
  <c r="P211" i="32"/>
  <c r="P299" i="32"/>
  <c r="P463" i="32"/>
  <c r="P543" i="32"/>
  <c r="P619" i="32"/>
  <c r="P695" i="32"/>
  <c r="P807" i="32"/>
  <c r="P4702" i="32"/>
  <c r="P4734" i="32"/>
  <c r="P4766" i="32"/>
  <c r="P45" i="32"/>
  <c r="P77" i="32"/>
  <c r="P109" i="32"/>
  <c r="P5" i="32"/>
  <c r="P13" i="32"/>
  <c r="P25" i="32"/>
  <c r="P3627" i="32"/>
  <c r="P239" i="32"/>
  <c r="P363" i="32"/>
  <c r="P383" i="32"/>
  <c r="P415" i="32"/>
  <c r="P491" i="32"/>
  <c r="P571" i="32"/>
  <c r="P651" i="32"/>
  <c r="P767" i="32"/>
  <c r="P903" i="32"/>
  <c r="P915" i="32"/>
  <c r="P1047" i="32"/>
  <c r="P1075" i="32"/>
  <c r="P1147" i="32"/>
  <c r="P1215" i="32"/>
  <c r="P1295" i="32"/>
  <c r="P1375" i="32"/>
  <c r="P1455" i="32"/>
  <c r="P1611" i="32"/>
  <c r="P1667" i="32"/>
  <c r="P1735" i="32"/>
  <c r="P1803" i="32"/>
  <c r="P1871" i="32"/>
  <c r="P1947" i="32"/>
  <c r="P2023" i="32"/>
  <c r="P2099" i="32"/>
  <c r="P2179" i="32"/>
  <c r="P2255" i="32"/>
  <c r="P2327" i="32"/>
  <c r="P2403" i="32"/>
  <c r="P2483" i="32"/>
  <c r="P2563" i="32"/>
  <c r="P2635" i="32"/>
  <c r="P2711" i="32"/>
  <c r="P2791" i="32"/>
  <c r="P2871" i="32"/>
  <c r="P2899" i="32"/>
  <c r="P2971" i="32"/>
  <c r="P3055" i="32"/>
  <c r="P3083" i="32"/>
  <c r="P3207" i="32"/>
  <c r="P3283" i="32"/>
  <c r="P3430" i="32"/>
  <c r="P3442" i="32"/>
  <c r="P3454" i="32"/>
  <c r="P3466" i="32"/>
  <c r="P3478" i="32"/>
  <c r="P3490" i="32"/>
  <c r="P3506" i="32"/>
  <c r="P3522" i="32"/>
  <c r="P3538" i="32"/>
  <c r="P3554" i="32"/>
  <c r="P3570" i="32"/>
  <c r="P3586" i="32"/>
  <c r="P3602" i="32"/>
  <c r="P3618" i="32"/>
  <c r="P3634" i="32"/>
  <c r="P3650" i="32"/>
  <c r="P3666" i="32"/>
  <c r="P3682" i="32"/>
  <c r="P3698" i="32"/>
  <c r="P3714" i="32"/>
  <c r="P3730" i="32"/>
  <c r="P3746" i="32"/>
  <c r="P3762" i="32"/>
  <c r="P3778" i="32"/>
  <c r="A3778" i="25" s="1"/>
  <c r="P3794" i="32"/>
  <c r="P3810" i="32"/>
  <c r="P3826" i="32"/>
  <c r="P3842" i="32"/>
  <c r="P3858" i="32"/>
  <c r="P3874" i="32"/>
  <c r="P3890" i="32"/>
  <c r="P3906" i="32"/>
  <c r="P3938" i="32"/>
  <c r="P3954" i="32"/>
  <c r="P3970" i="32"/>
  <c r="P3986" i="32"/>
  <c r="P4002" i="32"/>
  <c r="P4018" i="32"/>
  <c r="P4034" i="32"/>
  <c r="P4050" i="32"/>
  <c r="P4066" i="32"/>
  <c r="P4082" i="32"/>
  <c r="P4098" i="32"/>
  <c r="P4114" i="32"/>
  <c r="P4130" i="32"/>
  <c r="P4146" i="32"/>
  <c r="P4162" i="32"/>
  <c r="P4178" i="32"/>
  <c r="P4194" i="32"/>
  <c r="P4210" i="32"/>
  <c r="P4226" i="32"/>
  <c r="P4242" i="32"/>
  <c r="P4258" i="32"/>
  <c r="P4274" i="32"/>
  <c r="P4290" i="32"/>
  <c r="P4306" i="32"/>
  <c r="P4322" i="32"/>
  <c r="P4338" i="32"/>
  <c r="P4354" i="32"/>
  <c r="P4370" i="32"/>
  <c r="P4386" i="32"/>
  <c r="P4402" i="32"/>
  <c r="P4418" i="32"/>
  <c r="P4434" i="32"/>
  <c r="P4450" i="32"/>
  <c r="P4466" i="32"/>
  <c r="P4482" i="32"/>
  <c r="P4498" i="32"/>
  <c r="P4514" i="32"/>
  <c r="P4530" i="32"/>
  <c r="P4546" i="32"/>
  <c r="P4562" i="32"/>
  <c r="P4578" i="32"/>
  <c r="P4594" i="32"/>
  <c r="P4610" i="32"/>
  <c r="P4626" i="32"/>
  <c r="P4642" i="32"/>
  <c r="P4658" i="32"/>
  <c r="P4674" i="32"/>
  <c r="P4690" i="32"/>
  <c r="P4714" i="32"/>
  <c r="P4746" i="32"/>
  <c r="P4778" i="32"/>
  <c r="P2" i="32"/>
  <c r="P57" i="32"/>
  <c r="P89" i="32"/>
  <c r="P3819" i="32"/>
  <c r="P4783" i="32"/>
  <c r="P135" i="32"/>
  <c r="P191" i="32"/>
  <c r="P263" i="32"/>
  <c r="P279" i="32"/>
  <c r="P371" i="32"/>
  <c r="P443" i="32"/>
  <c r="P523" i="32"/>
  <c r="P599" i="32"/>
  <c r="P679" i="32"/>
  <c r="P791" i="32"/>
  <c r="P863" i="32"/>
  <c r="P867" i="32"/>
  <c r="P935" i="32"/>
  <c r="P1007" i="32"/>
  <c r="P1035" i="32"/>
  <c r="P1099" i="32"/>
  <c r="P1171" i="32"/>
  <c r="P1243" i="32"/>
  <c r="P1327" i="32"/>
  <c r="P1403" i="32"/>
  <c r="P1483" i="32"/>
  <c r="P1631" i="32"/>
  <c r="P1695" i="32"/>
  <c r="P1763" i="32"/>
  <c r="P1827" i="32"/>
  <c r="P1899" i="32"/>
  <c r="P1979" i="32"/>
  <c r="P2051" i="32"/>
  <c r="P2131" i="32"/>
  <c r="P2211" i="32"/>
  <c r="P2283" i="32"/>
  <c r="P2355" i="32"/>
  <c r="P2435" i="32"/>
  <c r="P2515" i="32"/>
  <c r="P2591" i="32"/>
  <c r="P2663" i="32"/>
  <c r="P2739" i="32"/>
  <c r="P2823" i="32"/>
  <c r="P2927" i="32"/>
  <c r="P3003" i="32"/>
  <c r="P3111" i="32"/>
  <c r="P3135" i="32"/>
  <c r="P3159" i="32"/>
  <c r="P3235" i="32"/>
  <c r="P3259" i="32"/>
  <c r="P3315" i="32"/>
  <c r="P4726" i="32"/>
  <c r="P4758" i="32"/>
  <c r="P69" i="32"/>
  <c r="P101" i="32"/>
  <c r="P115" i="32"/>
  <c r="P159" i="32"/>
  <c r="P183" i="32"/>
  <c r="P391" i="32"/>
  <c r="P475" i="32"/>
  <c r="P551" i="32"/>
  <c r="P631" i="32"/>
  <c r="P751" i="32"/>
  <c r="P815" i="32"/>
  <c r="P843" i="32"/>
  <c r="P887" i="32"/>
  <c r="P1043" i="32"/>
  <c r="P1055" i="32"/>
  <c r="P1127" i="32"/>
  <c r="P1199" i="32"/>
  <c r="P1275" i="32"/>
  <c r="P1355" i="32"/>
  <c r="P1431" i="32"/>
  <c r="P1599" i="32"/>
  <c r="P1651" i="32"/>
  <c r="P1719" i="32"/>
  <c r="P1787" i="32"/>
  <c r="P1855" i="32"/>
  <c r="P1927" i="32"/>
  <c r="P2007" i="32"/>
  <c r="P2083" i="32"/>
  <c r="P2159" i="32"/>
  <c r="P2235" i="32"/>
  <c r="P2311" i="32"/>
  <c r="P2383" i="32"/>
  <c r="P2463" i="32"/>
  <c r="P2547" i="32"/>
  <c r="P2615" i="32"/>
  <c r="P2691" i="32"/>
  <c r="P2771" i="32"/>
  <c r="P2851" i="32"/>
  <c r="P2951" i="32"/>
  <c r="P3035" i="32"/>
  <c r="P3187" i="32"/>
  <c r="P3367" i="32"/>
  <c r="P3379" i="32"/>
  <c r="P3435" i="32"/>
  <c r="P3463" i="32"/>
  <c r="P3519" i="32"/>
  <c r="P3719" i="32"/>
  <c r="P3751" i="32"/>
  <c r="P4047" i="32"/>
  <c r="P4055" i="32"/>
  <c r="P4063" i="32"/>
  <c r="P4071" i="32"/>
  <c r="P4671" i="32"/>
  <c r="P4679" i="32"/>
  <c r="P4687" i="32"/>
  <c r="P4709" i="32"/>
  <c r="P4723" i="32"/>
  <c r="P4788" i="32"/>
  <c r="P4803" i="32"/>
  <c r="P4835" i="32"/>
  <c r="P4867" i="32"/>
  <c r="P4899" i="32"/>
  <c r="P4931" i="32"/>
  <c r="P4963" i="32"/>
  <c r="P4995" i="32"/>
  <c r="P132" i="32"/>
  <c r="P192" i="32"/>
  <c r="P236" i="32"/>
  <c r="P264" i="32"/>
  <c r="P300" i="32"/>
  <c r="P328" i="32"/>
  <c r="P360" i="32"/>
  <c r="P368" i="32"/>
  <c r="P428" i="32"/>
  <c r="P436" i="32"/>
  <c r="P468" i="32"/>
  <c r="P492" i="32"/>
  <c r="P500" i="32"/>
  <c r="P564" i="32"/>
  <c r="P596" i="32"/>
  <c r="P600" i="32"/>
  <c r="P620" i="32"/>
  <c r="P1808" i="32"/>
  <c r="P1840" i="32"/>
  <c r="P1872" i="32"/>
  <c r="P1904" i="32"/>
  <c r="P1936" i="32"/>
  <c r="P1968" i="32"/>
  <c r="P2000" i="32"/>
  <c r="P2032" i="32"/>
  <c r="P2064" i="32"/>
  <c r="P2096" i="32"/>
  <c r="P2128" i="32"/>
  <c r="P2160" i="32"/>
  <c r="P2192" i="32"/>
  <c r="P2224" i="32"/>
  <c r="P2256" i="32"/>
  <c r="P2288" i="32"/>
  <c r="P2320" i="32"/>
  <c r="P2352" i="32"/>
  <c r="P2384" i="32"/>
  <c r="P2416" i="32"/>
  <c r="P2448" i="32"/>
  <c r="P2480" i="32"/>
  <c r="P2512" i="32"/>
  <c r="P2544" i="32"/>
  <c r="P2576" i="32"/>
  <c r="P2608" i="32"/>
  <c r="P2640" i="32"/>
  <c r="P2672" i="32"/>
  <c r="P2704" i="32"/>
  <c r="P2736" i="32"/>
  <c r="P2768" i="32"/>
  <c r="P2800" i="32"/>
  <c r="P2832" i="32"/>
  <c r="P2864" i="32"/>
  <c r="P2896" i="32"/>
  <c r="P2928" i="32"/>
  <c r="P2960" i="32"/>
  <c r="P3004" i="32"/>
  <c r="P3036" i="32"/>
  <c r="P3068" i="32"/>
  <c r="P3100" i="32"/>
  <c r="P3132" i="32"/>
  <c r="P3164" i="32"/>
  <c r="P3196" i="32"/>
  <c r="P3276" i="32"/>
  <c r="P3288" i="32"/>
  <c r="P3292" i="32"/>
  <c r="P3304" i="32"/>
  <c r="P3308" i="32"/>
  <c r="P3404" i="32"/>
  <c r="P3416" i="32"/>
  <c r="P3452" i="32"/>
  <c r="P3464" i="32"/>
  <c r="P3500" i="32"/>
  <c r="P3544" i="32"/>
  <c r="P3564" i="32"/>
  <c r="P3608" i="32"/>
  <c r="P3628" i="32"/>
  <c r="P3672" i="32"/>
  <c r="P3692" i="32"/>
  <c r="P3736" i="32"/>
  <c r="P3756" i="32"/>
  <c r="P3800" i="32"/>
  <c r="P3820" i="32"/>
  <c r="P3864" i="32"/>
  <c r="P3884" i="32"/>
  <c r="P3932" i="32"/>
  <c r="P3948" i="32"/>
  <c r="P3964" i="32"/>
  <c r="P3980" i="32"/>
  <c r="P3996" i="32"/>
  <c r="P4012" i="32"/>
  <c r="P4028" i="32"/>
  <c r="P4044" i="32"/>
  <c r="P4060" i="32"/>
  <c r="P4076" i="32"/>
  <c r="P4092" i="32"/>
  <c r="P4108" i="32"/>
  <c r="P4124" i="32"/>
  <c r="P4140" i="32"/>
  <c r="P4156" i="32"/>
  <c r="P4172" i="32"/>
  <c r="P4188" i="32"/>
  <c r="P4204" i="32"/>
  <c r="P4220" i="32"/>
  <c r="P4236" i="32"/>
  <c r="P4252" i="32"/>
  <c r="P4268" i="32"/>
  <c r="P4284" i="32"/>
  <c r="P4300" i="32"/>
  <c r="P4316" i="32"/>
  <c r="P868" i="32"/>
  <c r="P900" i="32"/>
  <c r="P932" i="32"/>
  <c r="P964" i="32"/>
  <c r="P996" i="32"/>
  <c r="P1028" i="32"/>
  <c r="P1084" i="32"/>
  <c r="P1116" i="32"/>
  <c r="P1148" i="32"/>
  <c r="P1180" i="32"/>
  <c r="P1212" i="32"/>
  <c r="P1244" i="32"/>
  <c r="P1276" i="32"/>
  <c r="P1308" i="32"/>
  <c r="P1340" i="32"/>
  <c r="P1372" i="32"/>
  <c r="P1404" i="32"/>
  <c r="P1436" i="32"/>
  <c r="P1468" i="32"/>
  <c r="P1500" i="32"/>
  <c r="P1532" i="32"/>
  <c r="P1564" i="32"/>
  <c r="P1596" i="32"/>
  <c r="P1628" i="32"/>
  <c r="P1660" i="32"/>
  <c r="P1692" i="32"/>
  <c r="P1724" i="32"/>
  <c r="P1756" i="32"/>
  <c r="P1788" i="32"/>
  <c r="P1820" i="32"/>
  <c r="P1852" i="32"/>
  <c r="P1884" i="32"/>
  <c r="P1916" i="32"/>
  <c r="P1948" i="32"/>
  <c r="P1980" i="32"/>
  <c r="P2012" i="32"/>
  <c r="P2044" i="32"/>
  <c r="P2076" i="32"/>
  <c r="P2108" i="32"/>
  <c r="P2140" i="32"/>
  <c r="P2172" i="32"/>
  <c r="P2204" i="32"/>
  <c r="P2236" i="32"/>
  <c r="P2268" i="32"/>
  <c r="P2300" i="32"/>
  <c r="P2332" i="32"/>
  <c r="P2364" i="32"/>
  <c r="P2396" i="32"/>
  <c r="P2428" i="32"/>
  <c r="P2460" i="32"/>
  <c r="P2492" i="32"/>
  <c r="P2524" i="32"/>
  <c r="P2556" i="32"/>
  <c r="P2588" i="32"/>
  <c r="P2620" i="32"/>
  <c r="P2652" i="32"/>
  <c r="P2684" i="32"/>
  <c r="P2716" i="32"/>
  <c r="P2748" i="32"/>
  <c r="P2780" i="32"/>
  <c r="P2812" i="32"/>
  <c r="P2844" i="32"/>
  <c r="P2876" i="32"/>
  <c r="P2908" i="32"/>
  <c r="P2940" i="32"/>
  <c r="P3528" i="32"/>
  <c r="P3592" i="32"/>
  <c r="P3656" i="32"/>
  <c r="P3720" i="32"/>
  <c r="P3784" i="32"/>
  <c r="P3848" i="32"/>
  <c r="P3912" i="32"/>
  <c r="P3944" i="32"/>
  <c r="P3960" i="32"/>
  <c r="P3976" i="32"/>
  <c r="P3992" i="32"/>
  <c r="P4008" i="32"/>
  <c r="P4024" i="32"/>
  <c r="P4040" i="32"/>
  <c r="P4056" i="32"/>
  <c r="P4072" i="32"/>
  <c r="P4088" i="32"/>
  <c r="P4104" i="32"/>
  <c r="P4120" i="32"/>
  <c r="P4136" i="32"/>
  <c r="P4152" i="32"/>
  <c r="P4168" i="32"/>
  <c r="P4184" i="32"/>
  <c r="P4200" i="32"/>
  <c r="P4216" i="32"/>
  <c r="P4232" i="32"/>
  <c r="P4248" i="32"/>
  <c r="P4264" i="32"/>
  <c r="P4280" i="32"/>
  <c r="P4296" i="32"/>
  <c r="P4312" i="32"/>
  <c r="P4328" i="32"/>
  <c r="P4344" i="32"/>
  <c r="P4360" i="32"/>
  <c r="P4376" i="32"/>
  <c r="P4392" i="32"/>
  <c r="P4408" i="32"/>
  <c r="P4424" i="32"/>
  <c r="P4440" i="32"/>
  <c r="P4456" i="32"/>
  <c r="P4472" i="32"/>
  <c r="P4488" i="32"/>
  <c r="P4504" i="32"/>
  <c r="P4520" i="32"/>
  <c r="P4536" i="32"/>
  <c r="P4552" i="32"/>
  <c r="P4568" i="32"/>
  <c r="P4584" i="32"/>
  <c r="P4600" i="32"/>
  <c r="P4616" i="32"/>
  <c r="P4632" i="32"/>
  <c r="P4648" i="32"/>
  <c r="P4664" i="32"/>
  <c r="P4680" i="32"/>
  <c r="P3" i="32"/>
  <c r="P4902" i="32"/>
  <c r="P4930" i="32"/>
  <c r="P5002" i="32"/>
  <c r="P5014" i="32"/>
  <c r="P253" i="32"/>
  <c r="P305" i="32"/>
  <c r="P369" i="32"/>
  <c r="P737" i="32"/>
  <c r="P789" i="32"/>
  <c r="P841" i="32"/>
  <c r="P897" i="32"/>
  <c r="P949" i="32"/>
  <c r="P1001" i="32"/>
  <c r="P1108" i="32"/>
  <c r="P1140" i="32"/>
  <c r="P1172" i="32"/>
  <c r="P1204" i="32"/>
  <c r="P1236" i="32"/>
  <c r="P1268" i="32"/>
  <c r="P1300" i="32"/>
  <c r="P1332" i="32"/>
  <c r="P1364" i="32"/>
  <c r="P1396" i="32"/>
  <c r="P1428" i="32"/>
  <c r="P1460" i="32"/>
  <c r="P1492" i="32"/>
  <c r="P1524" i="32"/>
  <c r="P1556" i="32"/>
  <c r="P1588" i="32"/>
  <c r="P1620" i="32"/>
  <c r="P1652" i="32"/>
  <c r="P1684" i="32"/>
  <c r="P1716" i="32"/>
  <c r="P1748" i="32"/>
  <c r="P1780" i="32"/>
  <c r="P1812" i="32"/>
  <c r="P1844" i="32"/>
  <c r="P1876" i="32"/>
  <c r="P1908" i="32"/>
  <c r="P1940" i="32"/>
  <c r="P1972" i="32"/>
  <c r="P2004" i="32"/>
  <c r="P2036" i="32"/>
  <c r="P2068" i="32"/>
  <c r="P2100" i="32"/>
  <c r="P2132" i="32"/>
  <c r="P2164" i="32"/>
  <c r="P2196" i="32"/>
  <c r="P2228" i="32"/>
  <c r="P2260" i="32"/>
  <c r="P2292" i="32"/>
  <c r="P2324" i="32"/>
  <c r="P2356" i="32"/>
  <c r="P2388" i="32"/>
  <c r="P2420" i="32"/>
  <c r="P2452" i="32"/>
  <c r="P2484" i="32"/>
  <c r="P2516" i="32"/>
  <c r="P2548" i="32"/>
  <c r="P2580" i="32"/>
  <c r="P2612" i="32"/>
  <c r="P2644" i="32"/>
  <c r="P2676" i="32"/>
  <c r="P2708" i="32"/>
  <c r="P2740" i="32"/>
  <c r="P2772" i="32"/>
  <c r="P2804" i="32"/>
  <c r="P2836" i="32"/>
  <c r="P2868" i="32"/>
  <c r="P2900" i="32"/>
  <c r="P2932" i="32"/>
  <c r="P2964" i="32"/>
  <c r="P3008" i="32"/>
  <c r="P3040" i="32"/>
  <c r="P3072" i="32"/>
  <c r="P3104" i="32"/>
  <c r="P3136" i="32"/>
  <c r="P3168" i="32"/>
  <c r="P3200" i="32"/>
  <c r="P3280" i="32"/>
  <c r="P3316" i="32"/>
  <c r="P3324" i="32"/>
  <c r="P3348" i="32"/>
  <c r="P3356" i="32"/>
  <c r="P3372" i="32"/>
  <c r="P3384" i="32"/>
  <c r="P3420" i="32"/>
  <c r="P3432" i="32"/>
  <c r="P3472" i="32"/>
  <c r="P3480" i="32"/>
  <c r="P3488" i="32"/>
  <c r="P3508" i="32"/>
  <c r="P3552" i="32"/>
  <c r="P3572" i="32"/>
  <c r="P3616" i="32"/>
  <c r="P3636" i="32"/>
  <c r="P3680" i="32"/>
  <c r="P3700" i="32"/>
  <c r="P879" i="32"/>
  <c r="P951" i="32"/>
  <c r="P963" i="32"/>
  <c r="P1119" i="32"/>
  <c r="P1191" i="32"/>
  <c r="P1267" i="32"/>
  <c r="P1347" i="32"/>
  <c r="P1423" i="32"/>
  <c r="P1503" i="32"/>
  <c r="P1643" i="32"/>
  <c r="P1711" i="32"/>
  <c r="P1779" i="32"/>
  <c r="P1843" i="32"/>
  <c r="P1919" i="32"/>
  <c r="P1995" i="32"/>
  <c r="P2071" i="32"/>
  <c r="P2151" i="32"/>
  <c r="P2227" i="32"/>
  <c r="P2303" i="32"/>
  <c r="P2375" i="32"/>
  <c r="P2455" i="32"/>
  <c r="P2535" i="32"/>
  <c r="P2607" i="32"/>
  <c r="P2683" i="32"/>
  <c r="P2759" i="32"/>
  <c r="P2843" i="32"/>
  <c r="P2943" i="32"/>
  <c r="P3023" i="32"/>
  <c r="P3179" i="32"/>
  <c r="P3251" i="32"/>
  <c r="P3339" i="32"/>
  <c r="P3395" i="32"/>
  <c r="P3423" i="32"/>
  <c r="P3451" i="32"/>
  <c r="P3543" i="32"/>
  <c r="P3743" i="32"/>
  <c r="P3799" i="32"/>
  <c r="P3879" i="32"/>
  <c r="P3927" i="32"/>
  <c r="P4455" i="32"/>
  <c r="P4463" i="32"/>
  <c r="P4471" i="32"/>
  <c r="P4479" i="32"/>
  <c r="P4487" i="32"/>
  <c r="P4495" i="32"/>
  <c r="P4503" i="32"/>
  <c r="P4511" i="32"/>
  <c r="P4519" i="32"/>
  <c r="P4740" i="32"/>
  <c r="P4799" i="32"/>
  <c r="P4831" i="32"/>
  <c r="P4863" i="32"/>
  <c r="P4895" i="32"/>
  <c r="P4927" i="32"/>
  <c r="P4959" i="32"/>
  <c r="P4991" i="32"/>
  <c r="P116" i="32"/>
  <c r="P128" i="32"/>
  <c r="P188" i="32"/>
  <c r="P244" i="32"/>
  <c r="P268" i="32"/>
  <c r="P272" i="32"/>
  <c r="P276" i="32"/>
  <c r="P308" i="32"/>
  <c r="P332" i="32"/>
  <c r="P340" i="32"/>
  <c r="P372" i="32"/>
  <c r="P380" i="32"/>
  <c r="P404" i="32"/>
  <c r="P416" i="32"/>
  <c r="P440" i="32"/>
  <c r="P448" i="32"/>
  <c r="P480" i="32"/>
  <c r="P488" i="32"/>
  <c r="P504" i="32"/>
  <c r="P512" i="32"/>
  <c r="P532" i="32"/>
  <c r="P544" i="32"/>
  <c r="P568" i="32"/>
  <c r="P576" i="32"/>
  <c r="P608" i="32"/>
  <c r="P636" i="32"/>
  <c r="P668" i="32"/>
  <c r="P696" i="32"/>
  <c r="P728" i="32"/>
  <c r="P760" i="32"/>
  <c r="P792" i="32"/>
  <c r="P820" i="32"/>
  <c r="P824" i="32"/>
  <c r="P852" i="32"/>
  <c r="P856" i="32"/>
  <c r="P884" i="32"/>
  <c r="P888" i="32"/>
  <c r="P916" i="32"/>
  <c r="P920" i="32"/>
  <c r="P948" i="32"/>
  <c r="P952" i="32"/>
  <c r="P980" i="32"/>
  <c r="P984" i="32"/>
  <c r="P1012" i="32"/>
  <c r="P1016" i="32"/>
  <c r="P1044" i="32"/>
  <c r="P1048" i="32"/>
  <c r="P1052" i="32"/>
  <c r="P1056" i="32"/>
  <c r="P1088" i="32"/>
  <c r="P1120" i="32"/>
  <c r="P1152" i="32"/>
  <c r="P1184" i="32"/>
  <c r="P1216" i="32"/>
  <c r="P1248" i="32"/>
  <c r="P1280" i="32"/>
  <c r="P1312" i="32"/>
  <c r="P1344" i="32"/>
  <c r="P1376" i="32"/>
  <c r="P1408" i="32"/>
  <c r="P1440" i="32"/>
  <c r="P1472" i="32"/>
  <c r="P1504" i="32"/>
  <c r="P1536" i="32"/>
  <c r="P1568" i="32"/>
  <c r="P1600" i="32"/>
  <c r="P1632" i="32"/>
  <c r="P1664" i="32"/>
  <c r="P1696" i="32"/>
  <c r="P1728" i="32"/>
  <c r="P1760" i="32"/>
  <c r="P1792" i="32"/>
  <c r="P1824" i="32"/>
  <c r="P1856" i="32"/>
  <c r="P1888" i="32"/>
  <c r="P1920" i="32"/>
  <c r="P1952" i="32"/>
  <c r="P1984" i="32"/>
  <c r="P2016" i="32"/>
  <c r="P2048" i="32"/>
  <c r="P2080" i="32"/>
  <c r="P2112" i="32"/>
  <c r="P2144" i="32"/>
  <c r="P2176" i="32"/>
  <c r="P2208" i="32"/>
  <c r="P2240" i="32"/>
  <c r="P2272" i="32"/>
  <c r="P2304" i="32"/>
  <c r="P2336" i="32"/>
  <c r="P2368" i="32"/>
  <c r="P3347" i="32"/>
  <c r="P3807" i="32"/>
  <c r="P3855" i="32"/>
  <c r="P3887" i="32"/>
  <c r="P54" i="32"/>
  <c r="P3943" i="32"/>
  <c r="P3951" i="32"/>
  <c r="P3959" i="32"/>
  <c r="P4559" i="32"/>
  <c r="P4567" i="32"/>
  <c r="P4575" i="32"/>
  <c r="P4708" i="32"/>
  <c r="P4773" i="32"/>
  <c r="P4787" i="32"/>
  <c r="P4811" i="32"/>
  <c r="P4843" i="32"/>
  <c r="P4875" i="32"/>
  <c r="P4907" i="32"/>
  <c r="P4939" i="32"/>
  <c r="P4971" i="32"/>
  <c r="P5003" i="32"/>
  <c r="P140" i="32"/>
  <c r="P168" i="32"/>
  <c r="P200" i="32"/>
  <c r="P240" i="32"/>
  <c r="P248" i="32"/>
  <c r="P304" i="32"/>
  <c r="P312" i="32"/>
  <c r="P316" i="32"/>
  <c r="P320" i="32"/>
  <c r="P412" i="32"/>
  <c r="P420" i="32"/>
  <c r="P476" i="32"/>
  <c r="P484" i="32"/>
  <c r="P508" i="32"/>
  <c r="P540" i="32"/>
  <c r="P548" i="32"/>
  <c r="P604" i="32"/>
  <c r="P612" i="32"/>
  <c r="P724" i="32"/>
  <c r="P756" i="32"/>
  <c r="P788" i="32"/>
  <c r="P1068" i="32"/>
  <c r="P1100" i="32"/>
  <c r="P1132" i="32"/>
  <c r="P1164" i="32"/>
  <c r="P1196" i="32"/>
  <c r="P1228" i="32"/>
  <c r="P1260" i="32"/>
  <c r="P1292" i="32"/>
  <c r="P1324" i="32"/>
  <c r="P1356" i="32"/>
  <c r="P1388" i="32"/>
  <c r="P1420" i="32"/>
  <c r="P1452" i="32"/>
  <c r="P1484" i="32"/>
  <c r="P1516" i="32"/>
  <c r="P1548" i="32"/>
  <c r="P1580" i="32"/>
  <c r="P1612" i="32"/>
  <c r="P1644" i="32"/>
  <c r="P1676" i="32"/>
  <c r="P1708" i="32"/>
  <c r="P1740" i="32"/>
  <c r="P1772" i="32"/>
  <c r="P1804" i="32"/>
  <c r="P1836" i="32"/>
  <c r="P1868" i="32"/>
  <c r="P1900" i="32"/>
  <c r="P1932" i="32"/>
  <c r="P1964" i="32"/>
  <c r="P1996" i="32"/>
  <c r="P2028" i="32"/>
  <c r="P2060" i="32"/>
  <c r="P2092" i="32"/>
  <c r="P2124" i="32"/>
  <c r="P2156" i="32"/>
  <c r="P2188" i="32"/>
  <c r="P2220" i="32"/>
  <c r="P2252" i="32"/>
  <c r="P2284" i="32"/>
  <c r="P2316" i="32"/>
  <c r="P2348" i="32"/>
  <c r="P2380" i="32"/>
  <c r="P2412" i="32"/>
  <c r="P2444" i="32"/>
  <c r="P2476" i="32"/>
  <c r="P2508" i="32"/>
  <c r="P2540" i="32"/>
  <c r="P2572" i="32"/>
  <c r="P2604" i="32"/>
  <c r="P2636" i="32"/>
  <c r="P2668" i="32"/>
  <c r="P2700" i="32"/>
  <c r="P2732" i="32"/>
  <c r="P2764" i="32"/>
  <c r="P2796" i="32"/>
  <c r="P2828" i="32"/>
  <c r="P2860" i="32"/>
  <c r="P2892" i="32"/>
  <c r="P2924" i="32"/>
  <c r="P2956" i="32"/>
  <c r="P3000" i="32"/>
  <c r="P3032" i="32"/>
  <c r="P3064" i="32"/>
  <c r="P3096" i="32"/>
  <c r="P3128" i="32"/>
  <c r="P3160" i="32"/>
  <c r="P3192" i="32"/>
  <c r="P3407" i="32"/>
  <c r="P3479" i="32"/>
  <c r="P3511" i="32"/>
  <c r="P3567" i="32"/>
  <c r="P3607" i="32"/>
  <c r="P3655" i="32"/>
  <c r="P4015" i="32"/>
  <c r="P4023" i="32"/>
  <c r="P4031" i="32"/>
  <c r="P4607" i="32"/>
  <c r="P4615" i="32"/>
  <c r="P4623" i="32"/>
  <c r="P4631" i="32"/>
  <c r="P4639" i="32"/>
  <c r="P4736" i="32"/>
  <c r="P4741" i="32"/>
  <c r="P4755" i="32"/>
  <c r="P4791" i="32"/>
  <c r="P4823" i="32"/>
  <c r="P4855" i="32"/>
  <c r="P4887" i="32"/>
  <c r="P4919" i="32"/>
  <c r="P4951" i="32"/>
  <c r="P4983" i="32"/>
  <c r="P5015" i="32"/>
  <c r="P112" i="32"/>
  <c r="P120" i="32"/>
  <c r="P152" i="32"/>
  <c r="P160" i="32"/>
  <c r="P180" i="32"/>
  <c r="P212" i="32"/>
  <c r="P220" i="32"/>
  <c r="P232" i="32"/>
  <c r="P256" i="32"/>
  <c r="P284" i="32"/>
  <c r="P348" i="32"/>
  <c r="P392" i="32"/>
  <c r="P424" i="32"/>
  <c r="P456" i="32"/>
  <c r="P520" i="32"/>
  <c r="P552" i="32"/>
  <c r="P556" i="32"/>
  <c r="P584" i="32"/>
  <c r="P616" i="32"/>
  <c r="P624" i="32"/>
  <c r="P648" i="32"/>
  <c r="P652" i="32"/>
  <c r="P656" i="32"/>
  <c r="P688" i="32"/>
  <c r="P720" i="32"/>
  <c r="P752" i="32"/>
  <c r="P784" i="32"/>
  <c r="P816" i="32"/>
  <c r="P848" i="32"/>
  <c r="P880" i="32"/>
  <c r="P912" i="32"/>
  <c r="P944" i="32"/>
  <c r="P976" i="32"/>
  <c r="P1008" i="32"/>
  <c r="P1040" i="32"/>
  <c r="P1080" i="32"/>
  <c r="P1112" i="32"/>
  <c r="P1144" i="32"/>
  <c r="P1176" i="32"/>
  <c r="P1208" i="32"/>
  <c r="P1240" i="32"/>
  <c r="P1272" i="32"/>
  <c r="P1304" i="32"/>
  <c r="P1336" i="32"/>
  <c r="P1368" i="32"/>
  <c r="P1400" i="32"/>
  <c r="P1432" i="32"/>
  <c r="P1464" i="32"/>
  <c r="P1496" i="32"/>
  <c r="P1528" i="32"/>
  <c r="P1560" i="32"/>
  <c r="P1592" i="32"/>
  <c r="P1624" i="32"/>
  <c r="P1656" i="32"/>
  <c r="P1688" i="32"/>
  <c r="P1720" i="32"/>
  <c r="P1752" i="32"/>
  <c r="P1784" i="32"/>
  <c r="P1816" i="32"/>
  <c r="P1848" i="32"/>
  <c r="P1880" i="32"/>
  <c r="P1912" i="32"/>
  <c r="P1944" i="32"/>
  <c r="P1976" i="32"/>
  <c r="P2008" i="32"/>
  <c r="P2040" i="32"/>
  <c r="P2072" i="32"/>
  <c r="P2104" i="32"/>
  <c r="P2136" i="32"/>
  <c r="P2168" i="32"/>
  <c r="P2200" i="32"/>
  <c r="P2232" i="32"/>
  <c r="P2264" i="32"/>
  <c r="P2296" i="32"/>
  <c r="P2328" i="32"/>
  <c r="P2360" i="32"/>
  <c r="P2392" i="32"/>
  <c r="P2424" i="32"/>
  <c r="P2456" i="32"/>
  <c r="P2488" i="32"/>
  <c r="P2520" i="32"/>
  <c r="P2552" i="32"/>
  <c r="P2584" i="32"/>
  <c r="P2616" i="32"/>
  <c r="P2648" i="32"/>
  <c r="P2680" i="32"/>
  <c r="P2712" i="32"/>
  <c r="P2744" i="32"/>
  <c r="P2776" i="32"/>
  <c r="P2808" i="32"/>
  <c r="P2840" i="32"/>
  <c r="P2872" i="32"/>
  <c r="P2904" i="32"/>
  <c r="P2936" i="32"/>
  <c r="P2968" i="32"/>
  <c r="P3012" i="32"/>
  <c r="P3044" i="32"/>
  <c r="P3076" i="32"/>
  <c r="P3108" i="32"/>
  <c r="P644" i="32"/>
  <c r="P664" i="32"/>
  <c r="P676" i="32"/>
  <c r="P716" i="32"/>
  <c r="P748" i="32"/>
  <c r="P780" i="32"/>
  <c r="P812" i="32"/>
  <c r="P844" i="32"/>
  <c r="P876" i="32"/>
  <c r="P908" i="32"/>
  <c r="P940" i="32"/>
  <c r="P972" i="32"/>
  <c r="P1004" i="32"/>
  <c r="P1036" i="32"/>
  <c r="P1060" i="32"/>
  <c r="P1092" i="32"/>
  <c r="P1124" i="32"/>
  <c r="P1156" i="32"/>
  <c r="P1188" i="32"/>
  <c r="P1220" i="32"/>
  <c r="P1252" i="32"/>
  <c r="P1284" i="32"/>
  <c r="P1316" i="32"/>
  <c r="P1348" i="32"/>
  <c r="P1380" i="32"/>
  <c r="P1412" i="32"/>
  <c r="P1444" i="32"/>
  <c r="P1476" i="32"/>
  <c r="P1508" i="32"/>
  <c r="P1540" i="32"/>
  <c r="P1572" i="32"/>
  <c r="P1604" i="32"/>
  <c r="P1636" i="32"/>
  <c r="P1668" i="32"/>
  <c r="P1700" i="32"/>
  <c r="P1732" i="32"/>
  <c r="P1764" i="32"/>
  <c r="P1796" i="32"/>
  <c r="P1828" i="32"/>
  <c r="P1860" i="32"/>
  <c r="P1892" i="32"/>
  <c r="P1924" i="32"/>
  <c r="P1956" i="32"/>
  <c r="P1988" i="32"/>
  <c r="P2020" i="32"/>
  <c r="P2052" i="32"/>
  <c r="P2084" i="32"/>
  <c r="P2116" i="32"/>
  <c r="P2148" i="32"/>
  <c r="P2180" i="32"/>
  <c r="P2212" i="32"/>
  <c r="P2244" i="32"/>
  <c r="P2276" i="32"/>
  <c r="P2308" i="32"/>
  <c r="P2340" i="32"/>
  <c r="P2372" i="32"/>
  <c r="P2404" i="32"/>
  <c r="P2436" i="32"/>
  <c r="P2468" i="32"/>
  <c r="P2500" i="32"/>
  <c r="P2532" i="32"/>
  <c r="P2564" i="32"/>
  <c r="P2596" i="32"/>
  <c r="P2628" i="32"/>
  <c r="P2660" i="32"/>
  <c r="P2692" i="32"/>
  <c r="P2724" i="32"/>
  <c r="P2756" i="32"/>
  <c r="P2788" i="32"/>
  <c r="P2820" i="32"/>
  <c r="P2852" i="32"/>
  <c r="P2884" i="32"/>
  <c r="P2916" i="32"/>
  <c r="P2948" i="32"/>
  <c r="P2980" i="32"/>
  <c r="P2992" i="32"/>
  <c r="P3024" i="32"/>
  <c r="P4332" i="32"/>
  <c r="P4348" i="32"/>
  <c r="P4364" i="32"/>
  <c r="P4380" i="32"/>
  <c r="P4396" i="32"/>
  <c r="P4412" i="32"/>
  <c r="P4428" i="32"/>
  <c r="P4444" i="32"/>
  <c r="P4460" i="32"/>
  <c r="P4476" i="32"/>
  <c r="P4492" i="32"/>
  <c r="P4508" i="32"/>
  <c r="P4524" i="32"/>
  <c r="P4540" i="32"/>
  <c r="P4556" i="32"/>
  <c r="P4572" i="32"/>
  <c r="P4588" i="32"/>
  <c r="P4604" i="32"/>
  <c r="P4620" i="32"/>
  <c r="P4636" i="32"/>
  <c r="P4652" i="32"/>
  <c r="P4668" i="32"/>
  <c r="P4684" i="32"/>
  <c r="P4696" i="32"/>
  <c r="P43" i="32"/>
  <c r="P75" i="32"/>
  <c r="P11" i="32"/>
  <c r="P4906" i="32"/>
  <c r="P4918" i="32"/>
  <c r="P4962" i="32"/>
  <c r="P4990" i="32"/>
  <c r="P113" i="32"/>
  <c r="P177" i="32"/>
  <c r="P217" i="32"/>
  <c r="P265" i="32"/>
  <c r="P321" i="32"/>
  <c r="P381" i="32"/>
  <c r="P429" i="32"/>
  <c r="P469" i="32"/>
  <c r="P505" i="32"/>
  <c r="P525" i="32"/>
  <c r="P545" i="32"/>
  <c r="P573" i="32"/>
  <c r="P689" i="32"/>
  <c r="P749" i="32"/>
  <c r="P801" i="32"/>
  <c r="P857" i="32"/>
  <c r="P909" i="32"/>
  <c r="P961" i="32"/>
  <c r="P1013" i="32"/>
  <c r="P1101" i="32"/>
  <c r="P1205" i="32"/>
  <c r="P1225" i="32"/>
  <c r="P1253" i="32"/>
  <c r="P1273" i="32"/>
  <c r="P1301" i="32"/>
  <c r="P1321" i="32"/>
  <c r="P1361" i="32"/>
  <c r="P1405" i="32"/>
  <c r="P1533" i="32"/>
  <c r="P1537" i="32"/>
  <c r="P1609" i="32"/>
  <c r="P1649" i="32"/>
  <c r="P1693" i="32"/>
  <c r="P1749" i="32"/>
  <c r="P1769" i="32"/>
  <c r="P1797" i="32"/>
  <c r="P1845" i="32"/>
  <c r="P1857" i="32"/>
  <c r="P1977" i="32"/>
  <c r="P2097" i="32"/>
  <c r="P2117" i="32"/>
  <c r="P2141" i="32"/>
  <c r="P2153" i="32"/>
  <c r="P2257" i="32"/>
  <c r="P2301" i="32"/>
  <c r="P2313" i="32"/>
  <c r="P2417" i="32"/>
  <c r="P2473" i="32"/>
  <c r="P2493" i="32"/>
  <c r="P2529" i="32"/>
  <c r="P2733" i="32"/>
  <c r="P2765" i="32"/>
  <c r="P2777" i="32"/>
  <c r="P2805" i="32"/>
  <c r="P2972" i="32"/>
  <c r="P2984" i="32"/>
  <c r="P3016" i="32"/>
  <c r="P3048" i="32"/>
  <c r="P3080" i="32"/>
  <c r="P3112" i="32"/>
  <c r="P3144" i="32"/>
  <c r="P3176" i="32"/>
  <c r="P3208" i="32"/>
  <c r="P3244" i="32"/>
  <c r="P3256" i="32"/>
  <c r="P3328" i="32"/>
  <c r="P3408" i="32"/>
  <c r="P3444" i="32"/>
  <c r="P3456" i="32"/>
  <c r="P3504" i="32"/>
  <c r="P3524" i="32"/>
  <c r="P3568" i="32"/>
  <c r="P3588" i="32"/>
  <c r="P3632" i="32"/>
  <c r="P3652" i="32"/>
  <c r="P3696" i="32"/>
  <c r="P3716" i="32"/>
  <c r="P3760" i="32"/>
  <c r="P3780" i="32"/>
  <c r="A3780" i="25" s="1"/>
  <c r="P3824" i="32"/>
  <c r="P3844" i="32"/>
  <c r="P3888" i="32"/>
  <c r="P3908" i="32"/>
  <c r="P39" i="32"/>
  <c r="P23" i="32"/>
  <c r="P4974" i="32"/>
  <c r="P145" i="32"/>
  <c r="P205" i="32"/>
  <c r="P233" i="32"/>
  <c r="P285" i="32"/>
  <c r="P349" i="32"/>
  <c r="P421" i="32"/>
  <c r="P513" i="32"/>
  <c r="P681" i="32"/>
  <c r="P717" i="32"/>
  <c r="P769" i="32"/>
  <c r="P825" i="32"/>
  <c r="P877" i="32"/>
  <c r="P929" i="32"/>
  <c r="P981" i="32"/>
  <c r="P1033" i="32"/>
  <c r="P1069" i="32"/>
  <c r="P1073" i="32"/>
  <c r="P1173" i="32"/>
  <c r="P1193" i="32"/>
  <c r="P1241" i="32"/>
  <c r="P1289" i="32"/>
  <c r="P1329" i="32"/>
  <c r="P1373" i="32"/>
  <c r="P1437" i="32"/>
  <c r="P1493" i="32"/>
  <c r="P1577" i="32"/>
  <c r="P1617" i="32"/>
  <c r="P1661" i="32"/>
  <c r="P1737" i="32"/>
  <c r="P1777" i="32"/>
  <c r="P1825" i="32"/>
  <c r="P1881" i="32"/>
  <c r="P1901" i="32"/>
  <c r="P1937" i="32"/>
  <c r="P1981" i="32"/>
  <c r="P1993" i="32"/>
  <c r="P2045" i="32"/>
  <c r="P3353" i="32"/>
  <c r="P3421" i="32"/>
  <c r="P3593" i="32"/>
  <c r="P3625" i="32"/>
  <c r="P3693" i="32"/>
  <c r="P3729" i="32"/>
  <c r="P3769" i="32"/>
  <c r="A3769" i="25" s="1"/>
  <c r="P3809" i="32"/>
  <c r="P3845" i="32"/>
  <c r="P3659" i="32"/>
  <c r="P387" i="32"/>
  <c r="P439" i="32"/>
  <c r="P495" i="32"/>
  <c r="P547" i="32"/>
  <c r="P603" i="32"/>
  <c r="P655" i="32"/>
  <c r="P1067" i="32"/>
  <c r="P1123" i="32"/>
  <c r="P1179" i="32"/>
  <c r="P1239" i="32"/>
  <c r="P1291" i="32"/>
  <c r="P1343" i="32"/>
  <c r="P1399" i="32"/>
  <c r="P1451" i="32"/>
  <c r="P1507" i="32"/>
  <c r="P1539" i="32"/>
  <c r="P1571" i="32"/>
  <c r="P1619" i="32"/>
  <c r="P1683" i="32"/>
  <c r="P1743" i="32"/>
  <c r="P1807" i="32"/>
  <c r="P1867" i="32"/>
  <c r="P1923" i="32"/>
  <c r="P1975" i="32"/>
  <c r="P2031" i="32"/>
  <c r="P2091" i="32"/>
  <c r="P3744" i="32"/>
  <c r="P3764" i="32"/>
  <c r="A3764" i="25" s="1"/>
  <c r="P3808" i="32"/>
  <c r="P3828" i="32"/>
  <c r="P3872" i="32"/>
  <c r="P3892" i="32"/>
  <c r="P27" i="32"/>
  <c r="P15" i="32"/>
  <c r="P4914" i="32"/>
  <c r="P4942" i="32"/>
  <c r="P4970" i="32"/>
  <c r="P129" i="32"/>
  <c r="P225" i="32"/>
  <c r="P273" i="32"/>
  <c r="P337" i="32"/>
  <c r="P449" i="32"/>
  <c r="P461" i="32"/>
  <c r="P537" i="32"/>
  <c r="P585" i="32"/>
  <c r="P641" i="32"/>
  <c r="P701" i="32"/>
  <c r="P757" i="32"/>
  <c r="P809" i="32"/>
  <c r="P865" i="32"/>
  <c r="P917" i="32"/>
  <c r="P965" i="32"/>
  <c r="P1021" i="32"/>
  <c r="P1053" i="32"/>
  <c r="P1109" i="32"/>
  <c r="P1129" i="32"/>
  <c r="P1177" i="32"/>
  <c r="P1213" i="32"/>
  <c r="P1217" i="32"/>
  <c r="P1265" i="32"/>
  <c r="P1309" i="32"/>
  <c r="P1313" i="32"/>
  <c r="P1421" i="32"/>
  <c r="P1561" i="32"/>
  <c r="P1597" i="32"/>
  <c r="P1701" i="32"/>
  <c r="P1721" i="32"/>
  <c r="P1757" i="32"/>
  <c r="P1761" i="32"/>
  <c r="P1809" i="32"/>
  <c r="P1865" i="32"/>
  <c r="P1909" i="32"/>
  <c r="P1933" i="32"/>
  <c r="P2069" i="32"/>
  <c r="P2253" i="32"/>
  <c r="P2265" i="32"/>
  <c r="P2321" i="32"/>
  <c r="P2341" i="32"/>
  <c r="P2425" i="32"/>
  <c r="P2445" i="32"/>
  <c r="P2485" i="32"/>
  <c r="P2400" i="32"/>
  <c r="P2432" i="32"/>
  <c r="P2464" i="32"/>
  <c r="P2496" i="32"/>
  <c r="P2528" i="32"/>
  <c r="P2560" i="32"/>
  <c r="P2592" i="32"/>
  <c r="P2624" i="32"/>
  <c r="P2656" i="32"/>
  <c r="P2688" i="32"/>
  <c r="P2720" i="32"/>
  <c r="P2752" i="32"/>
  <c r="P2784" i="32"/>
  <c r="P2816" i="32"/>
  <c r="P2848" i="32"/>
  <c r="P2880" i="32"/>
  <c r="P2912" i="32"/>
  <c r="P2944" i="32"/>
  <c r="P2976" i="32"/>
  <c r="P2988" i="32"/>
  <c r="P3020" i="32"/>
  <c r="P3052" i="32"/>
  <c r="P3084" i="32"/>
  <c r="P3116" i="32"/>
  <c r="P3148" i="32"/>
  <c r="P3180" i="32"/>
  <c r="P3212" i="32"/>
  <c r="P3236" i="32"/>
  <c r="P3248" i="32"/>
  <c r="P3260" i="32"/>
  <c r="P3376" i="32"/>
  <c r="P3412" i="32"/>
  <c r="P3424" i="32"/>
  <c r="P3512" i="32"/>
  <c r="P3532" i="32"/>
  <c r="P3576" i="32"/>
  <c r="P3596" i="32"/>
  <c r="P3640" i="32"/>
  <c r="P3224" i="32"/>
  <c r="P3272" i="32"/>
  <c r="P3436" i="32"/>
  <c r="P3448" i="32"/>
  <c r="P3492" i="32"/>
  <c r="P3536" i="32"/>
  <c r="P3556" i="32"/>
  <c r="P3600" i="32"/>
  <c r="P3620" i="32"/>
  <c r="P3664" i="32"/>
  <c r="P3684" i="32"/>
  <c r="P3728" i="32"/>
  <c r="P3748" i="32"/>
  <c r="P3792" i="32"/>
  <c r="P3812" i="32"/>
  <c r="P3856" i="32"/>
  <c r="P3876" i="32"/>
  <c r="P103" i="32"/>
  <c r="P107" i="32"/>
  <c r="P7" i="32"/>
  <c r="P4910" i="32"/>
  <c r="P4938" i="32"/>
  <c r="P4954" i="32"/>
  <c r="P4982" i="32"/>
  <c r="P5010" i="32"/>
  <c r="P121" i="32"/>
  <c r="P189" i="32"/>
  <c r="P257" i="32"/>
  <c r="P313" i="32"/>
  <c r="P373" i="32"/>
  <c r="P413" i="32"/>
  <c r="P433" i="32"/>
  <c r="P473" i="32"/>
  <c r="P565" i="32"/>
  <c r="P593" i="32"/>
  <c r="P617" i="32"/>
  <c r="P621" i="32"/>
  <c r="P637" i="32"/>
  <c r="P653" i="32"/>
  <c r="P693" i="32"/>
  <c r="P741" i="32"/>
  <c r="P797" i="32"/>
  <c r="P849" i="32"/>
  <c r="P905" i="32"/>
  <c r="P953" i="32"/>
  <c r="P1009" i="32"/>
  <c r="P1093" i="32"/>
  <c r="P1113" i="32"/>
  <c r="P1153" i="32"/>
  <c r="P1197" i="32"/>
  <c r="P1245" i="32"/>
  <c r="P1293" i="32"/>
  <c r="P1349" i="32"/>
  <c r="P1397" i="32"/>
  <c r="P1473" i="32"/>
  <c r="P1525" i="32"/>
  <c r="P1545" i="32"/>
  <c r="P1741" i="32"/>
  <c r="P1969" i="32"/>
  <c r="P1989" i="32"/>
  <c r="P2025" i="32"/>
  <c r="P2053" i="32"/>
  <c r="P2089" i="32"/>
  <c r="P2145" i="32"/>
  <c r="P2165" i="32"/>
  <c r="P3140" i="32"/>
  <c r="P3172" i="32"/>
  <c r="P3204" i="32"/>
  <c r="P3252" i="32"/>
  <c r="P3284" i="32"/>
  <c r="P3296" i="32"/>
  <c r="P3336" i="32"/>
  <c r="P3344" i="32"/>
  <c r="P3388" i="32"/>
  <c r="P3400" i="32"/>
  <c r="P3440" i="32"/>
  <c r="P3496" i="32"/>
  <c r="P3516" i="32"/>
  <c r="P3560" i="32"/>
  <c r="P3580" i="32"/>
  <c r="P3624" i="32"/>
  <c r="P3644" i="32"/>
  <c r="P3688" i="32"/>
  <c r="P3708" i="32"/>
  <c r="P3752" i="32"/>
  <c r="P3772" i="32"/>
  <c r="A3772" i="25" s="1"/>
  <c r="P3816" i="32"/>
  <c r="P3836" i="32"/>
  <c r="P3880" i="32"/>
  <c r="P3900" i="32"/>
  <c r="P3936" i="32"/>
  <c r="P3952" i="32"/>
  <c r="P3968" i="32"/>
  <c r="P3984" i="32"/>
  <c r="P4000" i="32"/>
  <c r="P4016" i="32"/>
  <c r="P4032" i="32"/>
  <c r="P4048" i="32"/>
  <c r="P4064" i="32"/>
  <c r="P4080" i="32"/>
  <c r="P4096" i="32"/>
  <c r="P4112" i="32"/>
  <c r="P4128" i="32"/>
  <c r="P4144" i="32"/>
  <c r="P4160" i="32"/>
  <c r="P4176" i="32"/>
  <c r="P4192" i="32"/>
  <c r="P4208" i="32"/>
  <c r="P4224" i="32"/>
  <c r="P4240" i="32"/>
  <c r="P4256" i="32"/>
  <c r="P4272" i="32"/>
  <c r="P4288" i="32"/>
  <c r="P4304" i="32"/>
  <c r="P4320" i="32"/>
  <c r="P4336" i="32"/>
  <c r="P4352" i="32"/>
  <c r="P4368" i="32"/>
  <c r="P4384" i="32"/>
  <c r="P4400" i="32"/>
  <c r="P4416" i="32"/>
  <c r="P4432" i="32"/>
  <c r="P4448" i="32"/>
  <c r="P4464" i="32"/>
  <c r="P4480" i="32"/>
  <c r="P4496" i="32"/>
  <c r="P4512" i="32"/>
  <c r="P4528" i="32"/>
  <c r="P4544" i="32"/>
  <c r="P4560" i="32"/>
  <c r="P4576" i="32"/>
  <c r="P4592" i="32"/>
  <c r="P4608" i="32"/>
  <c r="P4624" i="32"/>
  <c r="P4640" i="32"/>
  <c r="P4656" i="32"/>
  <c r="P4672" i="32"/>
  <c r="P4688" i="32"/>
  <c r="P31" i="32"/>
  <c r="P35" i="32"/>
  <c r="P51" i="32"/>
  <c r="P55" i="32"/>
  <c r="P63" i="32"/>
  <c r="P83" i="32"/>
  <c r="P87" i="32"/>
  <c r="P19" i="32"/>
  <c r="P4874" i="32"/>
  <c r="P4966" i="32"/>
  <c r="P4994" i="32"/>
  <c r="P137" i="32"/>
  <c r="P157" i="32"/>
  <c r="P165" i="32"/>
  <c r="P173" i="32"/>
  <c r="P185" i="32"/>
  <c r="P229" i="32"/>
  <c r="P281" i="32"/>
  <c r="P341" i="32"/>
  <c r="P389" i="32"/>
  <c r="P401" i="32"/>
  <c r="P493" i="32"/>
  <c r="P533" i="32"/>
  <c r="P561" i="32"/>
  <c r="P609" i="32"/>
  <c r="P661" i="32"/>
  <c r="P709" i="32"/>
  <c r="P761" i="32"/>
  <c r="P817" i="32"/>
  <c r="P873" i="32"/>
  <c r="P921" i="32"/>
  <c r="P973" i="32"/>
  <c r="P1029" i="32"/>
  <c r="P1061" i="32"/>
  <c r="P1081" i="32"/>
  <c r="P1121" i="32"/>
  <c r="P1165" i="32"/>
  <c r="P1365" i="32"/>
  <c r="P1385" i="32"/>
  <c r="P1429" i="32"/>
  <c r="P1449" i="32"/>
  <c r="P1485" i="32"/>
  <c r="P1553" i="32"/>
  <c r="P1605" i="32"/>
  <c r="P1653" i="32"/>
  <c r="P1673" i="32"/>
  <c r="P1709" i="32"/>
  <c r="P1713" i="32"/>
  <c r="P1817" i="32"/>
  <c r="P1837" i="32"/>
  <c r="P1873" i="32"/>
  <c r="P3056" i="32"/>
  <c r="P3088" i="32"/>
  <c r="P3120" i="32"/>
  <c r="P3152" i="32"/>
  <c r="P3184" i="32"/>
  <c r="P3216" i="32"/>
  <c r="P3228" i="32"/>
  <c r="P3240" i="32"/>
  <c r="P3264" i="32"/>
  <c r="P3332" i="32"/>
  <c r="P3340" i="32"/>
  <c r="P3364" i="32"/>
  <c r="P3368" i="32"/>
  <c r="P3380" i="32"/>
  <c r="P3392" i="32"/>
  <c r="P3476" i="32"/>
  <c r="P3484" i="32"/>
  <c r="P3520" i="32"/>
  <c r="P3540" i="32"/>
  <c r="P3584" i="32"/>
  <c r="P3604" i="32"/>
  <c r="P3648" i="32"/>
  <c r="P3668" i="32"/>
  <c r="P3712" i="32"/>
  <c r="P3732" i="32"/>
  <c r="P3776" i="32"/>
  <c r="A3776" i="25" s="1"/>
  <c r="P3796" i="32"/>
  <c r="P3840" i="32"/>
  <c r="P3860" i="32"/>
  <c r="P3904" i="32"/>
  <c r="P95" i="32"/>
  <c r="P99" i="32"/>
  <c r="P4894" i="32"/>
  <c r="P4934" i="32"/>
  <c r="P4950" i="32"/>
  <c r="P4978" i="32"/>
  <c r="P5006" i="32"/>
  <c r="P125" i="32"/>
  <c r="P197" i="32"/>
  <c r="P245" i="32"/>
  <c r="P297" i="32"/>
  <c r="P361" i="32"/>
  <c r="P393" i="32"/>
  <c r="P409" i="32"/>
  <c r="P485" i="32"/>
  <c r="P553" i="32"/>
  <c r="P577" i="32"/>
  <c r="P605" i="32"/>
  <c r="P629" i="32"/>
  <c r="P729" i="32"/>
  <c r="P781" i="32"/>
  <c r="P837" i="32"/>
  <c r="P889" i="32"/>
  <c r="P941" i="32"/>
  <c r="P993" i="32"/>
  <c r="P1045" i="32"/>
  <c r="P1089" i="32"/>
  <c r="P1133" i="32"/>
  <c r="P1285" i="32"/>
  <c r="P1333" i="32"/>
  <c r="P1353" i="32"/>
  <c r="P1457" i="32"/>
  <c r="P1509" i="32"/>
  <c r="P1593" i="32"/>
  <c r="P1621" i="32"/>
  <c r="P1641" i="32"/>
  <c r="P1681" i="32"/>
  <c r="P1781" i="32"/>
  <c r="P1805" i="32"/>
  <c r="P1897" i="32"/>
  <c r="P1917" i="32"/>
  <c r="P1953" i="32"/>
  <c r="P2009" i="32"/>
  <c r="P2037" i="32"/>
  <c r="P2073" i="32"/>
  <c r="P2825" i="32"/>
  <c r="P2969" i="32"/>
  <c r="P3013" i="32"/>
  <c r="P3033" i="32"/>
  <c r="P3109" i="32"/>
  <c r="P3121" i="32"/>
  <c r="P3141" i="32"/>
  <c r="P3149" i="32"/>
  <c r="P3177" i="32"/>
  <c r="P3233" i="32"/>
  <c r="P2157" i="32"/>
  <c r="P2169" i="32"/>
  <c r="P2225" i="32"/>
  <c r="P2245" i="32"/>
  <c r="P2281" i="32"/>
  <c r="P2337" i="32"/>
  <c r="P2385" i="32"/>
  <c r="P2405" i="32"/>
  <c r="P2553" i="32"/>
  <c r="P2573" i="32"/>
  <c r="P2597" i="32"/>
  <c r="P2661" i="32"/>
  <c r="P2701" i="32"/>
  <c r="P2793" i="32"/>
  <c r="P2143" i="32"/>
  <c r="P2195" i="32"/>
  <c r="P2251" i="32"/>
  <c r="P2307" i="32"/>
  <c r="P2363" i="32"/>
  <c r="P2419" i="32"/>
  <c r="P2475" i="32"/>
  <c r="P2523" i="32"/>
  <c r="P2583" i="32"/>
  <c r="P2537" i="32"/>
  <c r="P2685" i="32"/>
  <c r="P2833" i="32"/>
  <c r="P2857" i="32"/>
  <c r="P2977" i="32"/>
  <c r="P3021" i="32"/>
  <c r="P3041" i="32"/>
  <c r="P3073" i="32"/>
  <c r="P3129" i="32"/>
  <c r="P3133" i="32"/>
  <c r="P3660" i="32"/>
  <c r="P3704" i="32"/>
  <c r="P3724" i="32"/>
  <c r="P3768" i="32"/>
  <c r="A3768" i="25" s="1"/>
  <c r="P3788" i="32"/>
  <c r="P3832" i="32"/>
  <c r="P3852" i="32"/>
  <c r="P3896" i="32"/>
  <c r="P3940" i="32"/>
  <c r="P3956" i="32"/>
  <c r="P3972" i="32"/>
  <c r="P3988" i="32"/>
  <c r="P4004" i="32"/>
  <c r="P4020" i="32"/>
  <c r="P4036" i="32"/>
  <c r="P4052" i="32"/>
  <c r="P4068" i="32"/>
  <c r="P4084" i="32"/>
  <c r="P4100" i="32"/>
  <c r="P4116" i="32"/>
  <c r="P4132" i="32"/>
  <c r="P4148" i="32"/>
  <c r="P4164" i="32"/>
  <c r="P4180" i="32"/>
  <c r="P4196" i="32"/>
  <c r="P4212" i="32"/>
  <c r="P4228" i="32"/>
  <c r="P4244" i="32"/>
  <c r="P4260" i="32"/>
  <c r="P4276" i="32"/>
  <c r="P4292" i="32"/>
  <c r="P4308" i="32"/>
  <c r="P4324" i="32"/>
  <c r="P4340" i="32"/>
  <c r="P4356" i="32"/>
  <c r="P4372" i="32"/>
  <c r="P4388" i="32"/>
  <c r="P4404" i="32"/>
  <c r="P4420" i="32"/>
  <c r="P4436" i="32"/>
  <c r="P4452" i="32"/>
  <c r="P4468" i="32"/>
  <c r="P4484" i="32"/>
  <c r="P4500" i="32"/>
  <c r="P4516" i="32"/>
  <c r="P4532" i="32"/>
  <c r="P4548" i="32"/>
  <c r="P4564" i="32"/>
  <c r="P4580" i="32"/>
  <c r="P4596" i="32"/>
  <c r="P4612" i="32"/>
  <c r="P4628" i="32"/>
  <c r="P4644" i="32"/>
  <c r="P4660" i="32"/>
  <c r="P4676" i="32"/>
  <c r="P4692" i="32"/>
  <c r="P59" i="32"/>
  <c r="P4886" i="32"/>
  <c r="P4926" i="32"/>
  <c r="P4998" i="32"/>
  <c r="P209" i="32"/>
  <c r="P241" i="32"/>
  <c r="P293" i="32"/>
  <c r="P353" i="32"/>
  <c r="P453" i="32"/>
  <c r="P501" i="32"/>
  <c r="P597" i="32"/>
  <c r="P649" i="32"/>
  <c r="P669" i="32"/>
  <c r="P721" i="32"/>
  <c r="P777" i="32"/>
  <c r="P829" i="32"/>
  <c r="P885" i="32"/>
  <c r="P937" i="32"/>
  <c r="P985" i="32"/>
  <c r="P1041" i="32"/>
  <c r="P1145" i="32"/>
  <c r="P1185" i="32"/>
  <c r="P1229" i="32"/>
  <c r="P1233" i="32"/>
  <c r="P1277" i="32"/>
  <c r="P1381" i="32"/>
  <c r="P1445" i="32"/>
  <c r="P1465" i="32"/>
  <c r="P1501" i="32"/>
  <c r="P2237" i="32"/>
  <c r="P2305" i="32"/>
  <c r="P2361" i="32"/>
  <c r="P2397" i="32"/>
  <c r="P2409" i="32"/>
  <c r="P2429" i="32"/>
  <c r="P2465" i="32"/>
  <c r="P2521" i="32"/>
  <c r="P2605" i="32"/>
  <c r="P2649" i="32"/>
  <c r="P2669" i="32"/>
  <c r="P2693" i="32"/>
  <c r="P2705" i="32"/>
  <c r="P2713" i="32"/>
  <c r="P2721" i="32"/>
  <c r="P2745" i="32"/>
  <c r="P2797" i="32"/>
  <c r="P2817" i="32"/>
  <c r="P2061" i="32"/>
  <c r="P2133" i="32"/>
  <c r="P2205" i="32"/>
  <c r="P2217" i="32"/>
  <c r="P2293" i="32"/>
  <c r="P2329" i="32"/>
  <c r="P2365" i="32"/>
  <c r="P2509" i="32"/>
  <c r="P2545" i="32"/>
  <c r="P2613" i="32"/>
  <c r="P2185" i="32"/>
  <c r="P2345" i="32"/>
  <c r="P2437" i="32"/>
  <c r="P2517" i="32"/>
  <c r="P2569" i="32"/>
  <c r="P2589" i="32"/>
  <c r="P2633" i="32"/>
  <c r="P2653" i="32"/>
  <c r="P3437" i="32"/>
  <c r="P3457" i="32"/>
  <c r="P3589" i="32"/>
  <c r="P3617" i="32"/>
  <c r="P3721" i="32"/>
  <c r="P3761" i="32"/>
  <c r="P3801" i="32"/>
  <c r="P3833" i="32"/>
  <c r="P3869" i="32"/>
  <c r="P3909" i="32"/>
  <c r="P3913" i="32"/>
  <c r="P3917" i="32"/>
  <c r="P3925" i="32"/>
  <c r="P20" i="32"/>
  <c r="P3595" i="32"/>
  <c r="P119" i="32"/>
  <c r="P127" i="32"/>
  <c r="P163" i="32"/>
  <c r="P171" i="32"/>
  <c r="P243" i="32"/>
  <c r="P327" i="32"/>
  <c r="P355" i="32"/>
  <c r="P399" i="32"/>
  <c r="P455" i="32"/>
  <c r="P507" i="32"/>
  <c r="P559" i="32"/>
  <c r="P615" i="32"/>
  <c r="P667" i="32"/>
  <c r="P771" i="32"/>
  <c r="P907" i="32"/>
  <c r="P947" i="32"/>
  <c r="P1079" i="32"/>
  <c r="P1135" i="32"/>
  <c r="P1195" i="32"/>
  <c r="P1251" i="32"/>
  <c r="P1307" i="32"/>
  <c r="P1359" i="32"/>
  <c r="P1415" i="32"/>
  <c r="P1467" i="32"/>
  <c r="P1515" i="32"/>
  <c r="P1547" i="32"/>
  <c r="P1579" i="32"/>
  <c r="P1639" i="32"/>
  <c r="P1699" i="32"/>
  <c r="P1759" i="32"/>
  <c r="P1823" i="32"/>
  <c r="P1883" i="32"/>
  <c r="P1935" i="32"/>
  <c r="P1991" i="32"/>
  <c r="P2047" i="32"/>
  <c r="P2103" i="32"/>
  <c r="P2155" i="32"/>
  <c r="P2207" i="32"/>
  <c r="P2267" i="32"/>
  <c r="P2323" i="32"/>
  <c r="P2379" i="32"/>
  <c r="P2431" i="32"/>
  <c r="P2487" i="32"/>
  <c r="P2539" i="32"/>
  <c r="P2595" i="32"/>
  <c r="P2655" i="32"/>
  <c r="P2707" i="32"/>
  <c r="P2763" i="32"/>
  <c r="P2811" i="32"/>
  <c r="P2867" i="32"/>
  <c r="P2923" i="32"/>
  <c r="P2979" i="32"/>
  <c r="P3051" i="32"/>
  <c r="P3107" i="32"/>
  <c r="P3167" i="32"/>
  <c r="P3223" i="32"/>
  <c r="P3295" i="32"/>
  <c r="P3335" i="32"/>
  <c r="P3383" i="32"/>
  <c r="P2845" i="32"/>
  <c r="P2873" i="32"/>
  <c r="P2909" i="32"/>
  <c r="P2929" i="32"/>
  <c r="P3057" i="32"/>
  <c r="P3089" i="32"/>
  <c r="P3093" i="32"/>
  <c r="P3181" i="32"/>
  <c r="P3261" i="32"/>
  <c r="P3385" i="32"/>
  <c r="P3401" i="32"/>
  <c r="P3553" i="32"/>
  <c r="P3657" i="32"/>
  <c r="P3689" i="32"/>
  <c r="P3837" i="32"/>
  <c r="P3877" i="32"/>
  <c r="P28" i="32"/>
  <c r="P72" i="32"/>
  <c r="P88" i="32"/>
  <c r="P147" i="32"/>
  <c r="P175" i="32"/>
  <c r="P187" i="32"/>
  <c r="P223" i="32"/>
  <c r="P259" i="32"/>
  <c r="P347" i="32"/>
  <c r="P359" i="32"/>
  <c r="P419" i="32"/>
  <c r="P471" i="32"/>
  <c r="P527" i="32"/>
  <c r="P583" i="32"/>
  <c r="P635" i="32"/>
  <c r="P691" i="32"/>
  <c r="P727" i="32"/>
  <c r="P747" i="32"/>
  <c r="P811" i="32"/>
  <c r="P847" i="32"/>
  <c r="P959" i="32"/>
  <c r="P1015" i="32"/>
  <c r="P1103" i="32"/>
  <c r="P1159" i="32"/>
  <c r="P1219" i="32"/>
  <c r="P1271" i="32"/>
  <c r="P1323" i="32"/>
  <c r="P1379" i="32"/>
  <c r="P2639" i="32"/>
  <c r="P2695" i="32"/>
  <c r="P2747" i="32"/>
  <c r="P2799" i="32"/>
  <c r="P2855" i="32"/>
  <c r="P2911" i="32"/>
  <c r="P2967" i="32"/>
  <c r="P3019" i="32"/>
  <c r="P3039" i="32"/>
  <c r="P3095" i="32"/>
  <c r="P3155" i="32"/>
  <c r="P3211" i="32"/>
  <c r="P3319" i="32"/>
  <c r="P3551" i="32"/>
  <c r="P3847" i="32"/>
  <c r="P3895" i="32"/>
  <c r="P4085" i="32"/>
  <c r="P4229" i="32"/>
  <c r="P4413" i="32"/>
  <c r="P4685" i="32"/>
  <c r="P4794" i="32"/>
  <c r="P4898" i="32"/>
  <c r="P237" i="32"/>
  <c r="P317" i="32"/>
  <c r="P385" i="32"/>
  <c r="P713" i="32"/>
  <c r="P793" i="32"/>
  <c r="P869" i="32"/>
  <c r="P957" i="32"/>
  <c r="P1037" i="32"/>
  <c r="P3465" i="32"/>
  <c r="P3509" i="32"/>
  <c r="P3529" i="32"/>
  <c r="P3641" i="32"/>
  <c r="P3697" i="32"/>
  <c r="P3745" i="32"/>
  <c r="P3201" i="32"/>
  <c r="P3241" i="32"/>
  <c r="P3309" i="32"/>
  <c r="P3321" i="32"/>
  <c r="P3357" i="32"/>
  <c r="P3373" i="32"/>
  <c r="P3441" i="32"/>
  <c r="P3461" i="32"/>
  <c r="P3561" i="32"/>
  <c r="P3665" i="32"/>
  <c r="P3701" i="32"/>
  <c r="P3733" i="32"/>
  <c r="P3813" i="32"/>
  <c r="P3853" i="32"/>
  <c r="P3881" i="32"/>
  <c r="P56" i="32"/>
  <c r="P3691" i="32"/>
  <c r="P4703" i="32"/>
  <c r="P111" i="32"/>
  <c r="P131" i="32"/>
  <c r="P235" i="32"/>
  <c r="P407" i="32"/>
  <c r="P459" i="32"/>
  <c r="P515" i="32"/>
  <c r="P567" i="32"/>
  <c r="P623" i="32"/>
  <c r="P675" i="32"/>
  <c r="P795" i="32"/>
  <c r="P831" i="32"/>
  <c r="P899" i="32"/>
  <c r="P1011" i="32"/>
  <c r="P1087" i="32"/>
  <c r="P1143" i="32"/>
  <c r="P1203" i="32"/>
  <c r="P1259" i="32"/>
  <c r="P1311" i="32"/>
  <c r="P1363" i="32"/>
  <c r="P1419" i="32"/>
  <c r="P1471" i="32"/>
  <c r="P1519" i="32"/>
  <c r="P1551" i="32"/>
  <c r="P1583" i="32"/>
  <c r="P1647" i="32"/>
  <c r="P1707" i="32"/>
  <c r="P1767" i="32"/>
  <c r="P1831" i="32"/>
  <c r="P1891" i="32"/>
  <c r="P1943" i="32"/>
  <c r="P1999" i="32"/>
  <c r="P2055" i="32"/>
  <c r="P2107" i="32"/>
  <c r="P2163" i="32"/>
  <c r="P2215" i="32"/>
  <c r="P2271" i="32"/>
  <c r="P2331" i="32"/>
  <c r="P2387" i="32"/>
  <c r="P2439" i="32"/>
  <c r="P2491" i="32"/>
  <c r="P2543" i="32"/>
  <c r="P2603" i="32"/>
  <c r="P2659" i="32"/>
  <c r="P2715" i="32"/>
  <c r="P2767" i="32"/>
  <c r="P2819" i="32"/>
  <c r="P2875" i="32"/>
  <c r="P2931" i="32"/>
  <c r="P2987" i="32"/>
  <c r="P3059" i="32"/>
  <c r="P3115" i="32"/>
  <c r="P3175" i="32"/>
  <c r="P3231" i="32"/>
  <c r="P3307" i="32"/>
  <c r="P3371" i="32"/>
  <c r="P3391" i="32"/>
  <c r="P1569" i="32"/>
  <c r="P1669" i="32"/>
  <c r="P1689" i="32"/>
  <c r="P1729" i="32"/>
  <c r="P1833" i="32"/>
  <c r="P1853" i="32"/>
  <c r="P1889" i="32"/>
  <c r="P1945" i="32"/>
  <c r="P2001" i="32"/>
  <c r="P2109" i="32"/>
  <c r="P2177" i="32"/>
  <c r="P2197" i="32"/>
  <c r="P2233" i="32"/>
  <c r="P2269" i="32"/>
  <c r="P2381" i="32"/>
  <c r="P2393" i="32"/>
  <c r="P2453" i="32"/>
  <c r="P2561" i="32"/>
  <c r="P2625" i="32"/>
  <c r="P2717" i="32"/>
  <c r="P2749" i="32"/>
  <c r="P2761" i="32"/>
  <c r="P2781" i="32"/>
  <c r="P2881" i="32"/>
  <c r="P2917" i="32"/>
  <c r="P2937" i="32"/>
  <c r="P3009" i="32"/>
  <c r="P3245" i="32"/>
  <c r="P3289" i="32"/>
  <c r="P3325" i="32"/>
  <c r="P3365" i="32"/>
  <c r="P3389" i="32"/>
  <c r="P3409" i="32"/>
  <c r="P3601" i="32"/>
  <c r="P3633" i="32"/>
  <c r="P3709" i="32"/>
  <c r="P3741" i="32"/>
  <c r="P3777" i="32"/>
  <c r="A3777" i="25" s="1"/>
  <c r="P3821" i="32"/>
  <c r="P24" i="32"/>
  <c r="P3723" i="32"/>
  <c r="P4751" i="32"/>
  <c r="P4767" i="32"/>
  <c r="P155" i="32"/>
  <c r="P255" i="32"/>
  <c r="P283" i="32"/>
  <c r="P295" i="32"/>
  <c r="P323" i="32"/>
  <c r="P427" i="32"/>
  <c r="P479" i="32"/>
  <c r="P535" i="32"/>
  <c r="P587" i="32"/>
  <c r="P643" i="32"/>
  <c r="P699" i="32"/>
  <c r="P735" i="32"/>
  <c r="P803" i="32"/>
  <c r="P855" i="32"/>
  <c r="P875" i="32"/>
  <c r="P911" i="32"/>
  <c r="P967" i="32"/>
  <c r="P987" i="32"/>
  <c r="P1023" i="32"/>
  <c r="P1051" i="32"/>
  <c r="P1111" i="32"/>
  <c r="P1167" i="32"/>
  <c r="P1227" i="32"/>
  <c r="P1279" i="32"/>
  <c r="P1331" i="32"/>
  <c r="P1387" i="32"/>
  <c r="P1439" i="32"/>
  <c r="P1495" i="32"/>
  <c r="P1531" i="32"/>
  <c r="P1563" i="32"/>
  <c r="P1595" i="32"/>
  <c r="P1671" i="32"/>
  <c r="P1731" i="32"/>
  <c r="P1791" i="32"/>
  <c r="P1851" i="32"/>
  <c r="P1911" i="32"/>
  <c r="P1963" i="32"/>
  <c r="P2019" i="32"/>
  <c r="P2961" i="32"/>
  <c r="P3113" i="32"/>
  <c r="P3169" i="32"/>
  <c r="P3197" i="32"/>
  <c r="P3225" i="32"/>
  <c r="P3253" i="32"/>
  <c r="P3281" i="32"/>
  <c r="P3293" i="32"/>
  <c r="P3333" i="32"/>
  <c r="P3429" i="32"/>
  <c r="P3537" i="32"/>
  <c r="P3569" i="32"/>
  <c r="P3637" i="32"/>
  <c r="P3673" i="32"/>
  <c r="P3749" i="32"/>
  <c r="P3789" i="32"/>
  <c r="P3857" i="32"/>
  <c r="P3889" i="32"/>
  <c r="P36" i="32"/>
  <c r="P52" i="32"/>
  <c r="P80" i="32"/>
  <c r="P100" i="32"/>
  <c r="P207" i="32"/>
  <c r="P247" i="32"/>
  <c r="P315" i="32"/>
  <c r="P395" i="32"/>
  <c r="P447" i="32"/>
  <c r="P503" i="32"/>
  <c r="P555" i="32"/>
  <c r="P607" i="32"/>
  <c r="P663" i="32"/>
  <c r="P707" i="32"/>
  <c r="P779" i="32"/>
  <c r="P883" i="32"/>
  <c r="P955" i="32"/>
  <c r="P995" i="32"/>
  <c r="P1071" i="32"/>
  <c r="P1131" i="32"/>
  <c r="P1187" i="32"/>
  <c r="P1247" i="32"/>
  <c r="P1299" i="32"/>
  <c r="P1351" i="32"/>
  <c r="P1407" i="32"/>
  <c r="P1459" i="32"/>
  <c r="P1511" i="32"/>
  <c r="P1543" i="32"/>
  <c r="P1575" i="32"/>
  <c r="P1627" i="32"/>
  <c r="P1691" i="32"/>
  <c r="P1751" i="32"/>
  <c r="P1815" i="32"/>
  <c r="P1875" i="32"/>
  <c r="P1931" i="32"/>
  <c r="P1983" i="32"/>
  <c r="P2039" i="32"/>
  <c r="P2095" i="32"/>
  <c r="P2147" i="32"/>
  <c r="P2203" i="32"/>
  <c r="P2259" i="32"/>
  <c r="P2315" i="32"/>
  <c r="P2371" i="32"/>
  <c r="P2427" i="32"/>
  <c r="P2479" i="32"/>
  <c r="P2531" i="32"/>
  <c r="P2587" i="32"/>
  <c r="P2647" i="32"/>
  <c r="P2699" i="32"/>
  <c r="P2755" i="32"/>
  <c r="P2807" i="32"/>
  <c r="P2863" i="32"/>
  <c r="P2915" i="32"/>
  <c r="P2975" i="32"/>
  <c r="P2677" i="32"/>
  <c r="P2741" i="32"/>
  <c r="P2753" i="32"/>
  <c r="P2773" i="32"/>
  <c r="P2865" i="32"/>
  <c r="P2901" i="32"/>
  <c r="P3029" i="32"/>
  <c r="P3049" i="32"/>
  <c r="P3081" i="32"/>
  <c r="P3101" i="32"/>
  <c r="P3209" i="32"/>
  <c r="P3213" i="32"/>
  <c r="P3269" i="32"/>
  <c r="P3301" i="32"/>
  <c r="P3377" i="32"/>
  <c r="P3449" i="32"/>
  <c r="P3469" i="32"/>
  <c r="P3477" i="32"/>
  <c r="P3573" i="32"/>
  <c r="P3609" i="32"/>
  <c r="P3645" i="32"/>
  <c r="P3713" i="32"/>
  <c r="P3757" i="32"/>
  <c r="P3797" i="32"/>
  <c r="P3825" i="32"/>
  <c r="P3893" i="32"/>
  <c r="P8" i="32"/>
  <c r="P12" i="32"/>
  <c r="P139" i="32"/>
  <c r="P179" i="32"/>
  <c r="P231" i="32"/>
  <c r="P267" i="32"/>
  <c r="P307" i="32"/>
  <c r="P335" i="32"/>
  <c r="P411" i="32"/>
  <c r="P467" i="32"/>
  <c r="P519" i="32"/>
  <c r="P575" i="32"/>
  <c r="P627" i="32"/>
  <c r="P683" i="32"/>
  <c r="P719" i="32"/>
  <c r="P787" i="32"/>
  <c r="P839" i="32"/>
  <c r="P859" i="32"/>
  <c r="P1095" i="32"/>
  <c r="P1151" i="32"/>
  <c r="P1211" i="32"/>
  <c r="P1263" i="32"/>
  <c r="P1319" i="32"/>
  <c r="P1371" i="32"/>
  <c r="P1427" i="32"/>
  <c r="P1479" i="32"/>
  <c r="P1523" i="32"/>
  <c r="P1555" i="32"/>
  <c r="P1587" i="32"/>
  <c r="P1655" i="32"/>
  <c r="P1715" i="32"/>
  <c r="P1775" i="32"/>
  <c r="P1839" i="32"/>
  <c r="P1895" i="32"/>
  <c r="P1951" i="32"/>
  <c r="P2003" i="32"/>
  <c r="P2059" i="32"/>
  <c r="P2115" i="32"/>
  <c r="P2167" i="32"/>
  <c r="P2223" i="32"/>
  <c r="P2279" i="32"/>
  <c r="P2335" i="32"/>
  <c r="P2391" i="32"/>
  <c r="P2447" i="32"/>
  <c r="P2499" i="32"/>
  <c r="P2551" i="32"/>
  <c r="P2611" i="32"/>
  <c r="P2667" i="32"/>
  <c r="P2723" i="32"/>
  <c r="P2775" i="32"/>
  <c r="P2827" i="32"/>
  <c r="P2883" i="32"/>
  <c r="P2939" i="32"/>
  <c r="P2995" i="32"/>
  <c r="P3067" i="32"/>
  <c r="P3119" i="32"/>
  <c r="P3183" i="32"/>
  <c r="P3239" i="32"/>
  <c r="P3299" i="32"/>
  <c r="P2789" i="32"/>
  <c r="P2837" i="32"/>
  <c r="P2889" i="32"/>
  <c r="P2925" i="32"/>
  <c r="P2945" i="32"/>
  <c r="P2989" i="32"/>
  <c r="P3069" i="32"/>
  <c r="P3153" i="32"/>
  <c r="P3345" i="32"/>
  <c r="P3397" i="32"/>
  <c r="P3417" i="32"/>
  <c r="P3545" i="32"/>
  <c r="P3581" i="32"/>
  <c r="P3653" i="32"/>
  <c r="P3681" i="32"/>
  <c r="P3865" i="32"/>
  <c r="P3901" i="32"/>
  <c r="P3929" i="32"/>
  <c r="P64" i="32"/>
  <c r="P96" i="32"/>
  <c r="P3563" i="32"/>
  <c r="P203" i="32"/>
  <c r="P275" i="32"/>
  <c r="P287" i="32"/>
  <c r="P303" i="32"/>
  <c r="P367" i="32"/>
  <c r="P435" i="32"/>
  <c r="P487" i="32"/>
  <c r="P539" i="32"/>
  <c r="P595" i="32"/>
  <c r="P647" i="32"/>
  <c r="P743" i="32"/>
  <c r="P763" i="32"/>
  <c r="P827" i="32"/>
  <c r="P919" i="32"/>
  <c r="P939" i="32"/>
  <c r="P975" i="32"/>
  <c r="P1031" i="32"/>
  <c r="P1059" i="32"/>
  <c r="P1115" i="32"/>
  <c r="P1175" i="32"/>
  <c r="P1231" i="32"/>
  <c r="P1283" i="32"/>
  <c r="P1339" i="32"/>
  <c r="P1391" i="32"/>
  <c r="P1447" i="32"/>
  <c r="P1499" i="32"/>
  <c r="P1535" i="32"/>
  <c r="P1567" i="32"/>
  <c r="P1603" i="32"/>
  <c r="P1675" i="32"/>
  <c r="P1739" i="32"/>
  <c r="P1799" i="32"/>
  <c r="P1859" i="32"/>
  <c r="P1915" i="32"/>
  <c r="P1971" i="32"/>
  <c r="P2027" i="32"/>
  <c r="P2079" i="32"/>
  <c r="P2135" i="32"/>
  <c r="P2187" i="32"/>
  <c r="P2243" i="32"/>
  <c r="P2299" i="32"/>
  <c r="P2359" i="32"/>
  <c r="P2411" i="32"/>
  <c r="P2467" i="32"/>
  <c r="P2519" i="32"/>
  <c r="P2575" i="32"/>
  <c r="P2631" i="32"/>
  <c r="P2687" i="32"/>
  <c r="P2743" i="32"/>
  <c r="P2795" i="32"/>
  <c r="P2847" i="32"/>
  <c r="P2903" i="32"/>
  <c r="P2963" i="32"/>
  <c r="P3011" i="32"/>
  <c r="P3031" i="32"/>
  <c r="P3087" i="32"/>
  <c r="P3147" i="32"/>
  <c r="P3203" i="32"/>
  <c r="P3263" i="32"/>
  <c r="P3363" i="32"/>
  <c r="P3503" i="32"/>
  <c r="P3615" i="32"/>
  <c r="P3767" i="32"/>
  <c r="P26" i="32"/>
  <c r="P66" i="32"/>
  <c r="P98" i="32"/>
  <c r="P4005" i="32"/>
  <c r="P4053" i="32"/>
  <c r="P4149" i="32"/>
  <c r="P4285" i="32"/>
  <c r="P4333" i="32"/>
  <c r="P4517" i="32"/>
  <c r="P4605" i="32"/>
  <c r="P4693" i="32"/>
  <c r="P4922" i="32"/>
  <c r="P261" i="32"/>
  <c r="P329" i="32"/>
  <c r="P417" i="32"/>
  <c r="P497" i="32"/>
  <c r="P557" i="32"/>
  <c r="P633" i="32"/>
  <c r="P733" i="32"/>
  <c r="P813" i="32"/>
  <c r="P893" i="32"/>
  <c r="P977" i="32"/>
  <c r="P1189" i="32"/>
  <c r="P1201" i="32"/>
  <c r="P1297" i="32"/>
  <c r="P1377" i="32"/>
  <c r="P1401" i="32"/>
  <c r="P1441" i="32"/>
  <c r="P1529" i="32"/>
  <c r="P1573" i="32"/>
  <c r="P1665" i="32"/>
  <c r="P1733" i="32"/>
  <c r="P1745" i="32"/>
  <c r="P1965" i="32"/>
  <c r="P2013" i="32"/>
  <c r="P2077" i="32"/>
  <c r="P2249" i="32"/>
  <c r="P2277" i="32"/>
  <c r="P2357" i="32"/>
  <c r="P2469" i="32"/>
  <c r="P2489" i="32"/>
  <c r="P2689" i="32"/>
  <c r="P2813" i="32"/>
  <c r="P2841" i="32"/>
  <c r="P2877" i="32"/>
  <c r="P2905" i="32"/>
  <c r="P2949" i="32"/>
  <c r="P3005" i="32"/>
  <c r="P3381" i="32"/>
  <c r="P3453" i="32"/>
  <c r="P1435" i="32"/>
  <c r="P1487" i="32"/>
  <c r="P1527" i="32"/>
  <c r="P1559" i="32"/>
  <c r="P1591" i="32"/>
  <c r="P1663" i="32"/>
  <c r="P1723" i="32"/>
  <c r="P1783" i="32"/>
  <c r="P1847" i="32"/>
  <c r="P1903" i="32"/>
  <c r="P1955" i="32"/>
  <c r="P2011" i="32"/>
  <c r="P2067" i="32"/>
  <c r="P2123" i="32"/>
  <c r="P2175" i="32"/>
  <c r="P2231" i="32"/>
  <c r="P2287" i="32"/>
  <c r="P2343" i="32"/>
  <c r="P2399" i="32"/>
  <c r="P2451" i="32"/>
  <c r="P2507" i="32"/>
  <c r="P2559" i="32"/>
  <c r="P2619" i="32"/>
  <c r="P2675" i="32"/>
  <c r="P2731" i="32"/>
  <c r="P2779" i="32"/>
  <c r="P2831" i="32"/>
  <c r="P2887" i="32"/>
  <c r="P2947" i="32"/>
  <c r="P2999" i="32"/>
  <c r="P3075" i="32"/>
  <c r="P3131" i="32"/>
  <c r="P3191" i="32"/>
  <c r="P3247" i="32"/>
  <c r="P3267" i="32"/>
  <c r="P3359" i="32"/>
  <c r="P3403" i="32"/>
  <c r="P3427" i="32"/>
  <c r="P3447" i="32"/>
  <c r="P3583" i="32"/>
  <c r="P3695" i="32"/>
  <c r="P3775" i="32"/>
  <c r="A3775" i="25" s="1"/>
  <c r="P3919" i="32"/>
  <c r="P3923" i="32"/>
  <c r="P78" i="32"/>
  <c r="P110" i="32"/>
  <c r="P22" i="32"/>
  <c r="P4045" i="32"/>
  <c r="P4461" i="32"/>
  <c r="P4727" i="32"/>
  <c r="P117" i="32"/>
  <c r="P193" i="32"/>
  <c r="P289" i="32"/>
  <c r="P357" i="32"/>
  <c r="P405" i="32"/>
  <c r="P489" i="32"/>
  <c r="P529" i="32"/>
  <c r="P549" i="32"/>
  <c r="P665" i="32"/>
  <c r="P685" i="32"/>
  <c r="P765" i="32"/>
  <c r="P845" i="32"/>
  <c r="P3623" i="32"/>
  <c r="P3903" i="32"/>
  <c r="P3931" i="32"/>
  <c r="P70" i="32"/>
  <c r="P102" i="32"/>
  <c r="P14" i="32"/>
  <c r="P3941" i="32"/>
  <c r="P4173" i="32"/>
  <c r="P4221" i="32"/>
  <c r="P4541" i="32"/>
  <c r="P4637" i="32"/>
  <c r="P269" i="32"/>
  <c r="P333" i="32"/>
  <c r="P657" i="32"/>
  <c r="P677" i="32"/>
  <c r="P745" i="32"/>
  <c r="P821" i="32"/>
  <c r="P901" i="32"/>
  <c r="P989" i="32"/>
  <c r="P1065" i="32"/>
  <c r="P1117" i="32"/>
  <c r="P1393" i="32"/>
  <c r="P1521" i="32"/>
  <c r="P1581" i="32"/>
  <c r="P1877" i="32"/>
  <c r="P1949" i="32"/>
  <c r="P2033" i="32"/>
  <c r="P2105" i="32"/>
  <c r="P2317" i="32"/>
  <c r="P2497" i="32"/>
  <c r="P2525" i="32"/>
  <c r="P2697" i="32"/>
  <c r="P2821" i="32"/>
  <c r="P2849" i="32"/>
  <c r="P2885" i="32"/>
  <c r="P2913" i="32"/>
  <c r="P2957" i="32"/>
  <c r="P3077" i="32"/>
  <c r="P3097" i="32"/>
  <c r="P3157" i="32"/>
  <c r="P3237" i="32"/>
  <c r="P3433" i="32"/>
  <c r="P3489" i="32"/>
  <c r="P3533" i="32"/>
  <c r="P3585" i="32"/>
  <c r="P3793" i="32"/>
  <c r="P3849" i="32"/>
  <c r="P3905" i="32"/>
  <c r="P3921" i="32"/>
  <c r="P2075" i="32"/>
  <c r="P2127" i="32"/>
  <c r="P2183" i="32"/>
  <c r="P2239" i="32"/>
  <c r="P2295" i="32"/>
  <c r="P2351" i="32"/>
  <c r="P2407" i="32"/>
  <c r="P2459" i="32"/>
  <c r="P2511" i="32"/>
  <c r="P2567" i="32"/>
  <c r="P2623" i="32"/>
  <c r="P2679" i="32"/>
  <c r="P2735" i="32"/>
  <c r="P2787" i="32"/>
  <c r="P2839" i="32"/>
  <c r="P2895" i="32"/>
  <c r="P2955" i="32"/>
  <c r="P3007" i="32"/>
  <c r="P3079" i="32"/>
  <c r="P3139" i="32"/>
  <c r="P3195" i="32"/>
  <c r="P3255" i="32"/>
  <c r="P3279" i="32"/>
  <c r="P3287" i="32"/>
  <c r="P3411" i="32"/>
  <c r="P3431" i="32"/>
  <c r="P3455" i="32"/>
  <c r="P3591" i="32"/>
  <c r="P3631" i="32"/>
  <c r="P3703" i="32"/>
  <c r="P34" i="32"/>
  <c r="P82" i="32"/>
  <c r="P10" i="32"/>
  <c r="P18" i="32"/>
  <c r="P3933" i="32"/>
  <c r="P4309" i="32"/>
  <c r="P4357" i="32"/>
  <c r="P4629" i="32"/>
  <c r="P4729" i="32"/>
  <c r="P4777" i="32"/>
  <c r="P4878" i="32"/>
  <c r="P4958" i="32"/>
  <c r="P4986" i="32"/>
  <c r="P153" i="32"/>
  <c r="P161" i="32"/>
  <c r="P181" i="32"/>
  <c r="P213" i="32"/>
  <c r="P301" i="32"/>
  <c r="P365" i="32"/>
  <c r="P397" i="32"/>
  <c r="P601" i="32"/>
  <c r="P697" i="32"/>
  <c r="P773" i="32"/>
  <c r="P853" i="32"/>
  <c r="P933" i="32"/>
  <c r="P1017" i="32"/>
  <c r="P1097" i="32"/>
  <c r="P1149" i="32"/>
  <c r="P1237" i="32"/>
  <c r="P1249" i="32"/>
  <c r="P1325" i="32"/>
  <c r="P1469" i="32"/>
  <c r="P1497" i="32"/>
  <c r="P1541" i="32"/>
  <c r="P1613" i="32"/>
  <c r="P1773" i="32"/>
  <c r="P1829" i="32"/>
  <c r="P1849" i="32"/>
  <c r="P1921" i="32"/>
  <c r="P2021" i="32"/>
  <c r="P2057" i="32"/>
  <c r="P2085" i="32"/>
  <c r="P3027" i="32"/>
  <c r="P3047" i="32"/>
  <c r="P3099" i="32"/>
  <c r="P3163" i="32"/>
  <c r="P3219" i="32"/>
  <c r="P3351" i="32"/>
  <c r="P3375" i="32"/>
  <c r="P3559" i="32"/>
  <c r="P3671" i="32"/>
  <c r="P3711" i="32"/>
  <c r="P3759" i="32"/>
  <c r="P3783" i="32"/>
  <c r="P62" i="32"/>
  <c r="P94" i="32"/>
  <c r="P6" i="32"/>
  <c r="P3973" i="32"/>
  <c r="P4117" i="32"/>
  <c r="P4253" i="32"/>
  <c r="P4485" i="32"/>
  <c r="P4798" i="32"/>
  <c r="P4802" i="32"/>
  <c r="P4806" i="32"/>
  <c r="P4810" i="32"/>
  <c r="P4814" i="32"/>
  <c r="P4818" i="32"/>
  <c r="P4822" i="32"/>
  <c r="P4826" i="32"/>
  <c r="P4830" i="32"/>
  <c r="P4834" i="32"/>
  <c r="P4838" i="32"/>
  <c r="P4842" i="32"/>
  <c r="P4846" i="32"/>
  <c r="P4850" i="32"/>
  <c r="P4854" i="32"/>
  <c r="P4858" i="32"/>
  <c r="P4862" i="32"/>
  <c r="P4866" i="32"/>
  <c r="P4870" i="32"/>
  <c r="P4890" i="32"/>
  <c r="P169" i="32"/>
  <c r="P249" i="32"/>
  <c r="P325" i="32"/>
  <c r="P445" i="32"/>
  <c r="P541" i="32"/>
  <c r="P589" i="32"/>
  <c r="P725" i="32"/>
  <c r="P805" i="32"/>
  <c r="P881" i="32"/>
  <c r="P969" i="32"/>
  <c r="P1049" i="32"/>
  <c r="P1105" i="32"/>
  <c r="P1181" i="32"/>
  <c r="P1209" i="32"/>
  <c r="P1269" i="32"/>
  <c r="P1281" i="32"/>
  <c r="P1305" i="32"/>
  <c r="P1357" i="32"/>
  <c r="P1505" i="32"/>
  <c r="P1565" i="32"/>
  <c r="P1645" i="32"/>
  <c r="P1725" i="32"/>
  <c r="P1753" i="32"/>
  <c r="P1801" i="32"/>
  <c r="P1861" i="32"/>
  <c r="P1973" i="32"/>
  <c r="P2029" i="32"/>
  <c r="P2093" i="32"/>
  <c r="P2161" i="32"/>
  <c r="P2221" i="32"/>
  <c r="P2241" i="32"/>
  <c r="P2401" i="32"/>
  <c r="P2481" i="32"/>
  <c r="P2533" i="32"/>
  <c r="P2617" i="32"/>
  <c r="P2637" i="32"/>
  <c r="P2681" i="32"/>
  <c r="P2869" i="32"/>
  <c r="P2941" i="32"/>
  <c r="P3025" i="32"/>
  <c r="P3117" i="32"/>
  <c r="P3165" i="32"/>
  <c r="P3265" i="32"/>
  <c r="P3305" i="32"/>
  <c r="P3329" i="32"/>
  <c r="P3349" i="32"/>
  <c r="P3327" i="32"/>
  <c r="P3399" i="32"/>
  <c r="P3419" i="32"/>
  <c r="P3439" i="32"/>
  <c r="P3535" i="32"/>
  <c r="P3791" i="32"/>
  <c r="P3831" i="32"/>
  <c r="P3911" i="32"/>
  <c r="P74" i="32"/>
  <c r="P106" i="32"/>
  <c r="P3965" i="32"/>
  <c r="P4389" i="32"/>
  <c r="P4437" i="32"/>
  <c r="P4573" i="32"/>
  <c r="P4661" i="32"/>
  <c r="P4946" i="32"/>
  <c r="P141" i="32"/>
  <c r="P201" i="32"/>
  <c r="P277" i="32"/>
  <c r="P345" i="32"/>
  <c r="P457" i="32"/>
  <c r="P477" i="32"/>
  <c r="P569" i="32"/>
  <c r="P581" i="32"/>
  <c r="P753" i="32"/>
  <c r="P833" i="32"/>
  <c r="P913" i="32"/>
  <c r="P997" i="32"/>
  <c r="P1057" i="32"/>
  <c r="P1125" i="32"/>
  <c r="P1137" i="32"/>
  <c r="P1337" i="32"/>
  <c r="P1453" i="32"/>
  <c r="P1589" i="32"/>
  <c r="P1601" i="32"/>
  <c r="P1625" i="32"/>
  <c r="P1677" i="32"/>
  <c r="P1705" i="32"/>
  <c r="P1785" i="32"/>
  <c r="P1813" i="32"/>
  <c r="P1905" i="32"/>
  <c r="P2005" i="32"/>
  <c r="P2041" i="32"/>
  <c r="P2113" i="32"/>
  <c r="P2173" i="32"/>
  <c r="P2273" i="32"/>
  <c r="P2413" i="32"/>
  <c r="P2433" i="32"/>
  <c r="P2461" i="32"/>
  <c r="P2505" i="32"/>
  <c r="P2577" i="32"/>
  <c r="P2645" i="32"/>
  <c r="P2829" i="32"/>
  <c r="P2893" i="32"/>
  <c r="P2921" i="32"/>
  <c r="P2965" i="32"/>
  <c r="P2985" i="32"/>
  <c r="P3105" i="32"/>
  <c r="P3185" i="32"/>
  <c r="P3217" i="32"/>
  <c r="P3229" i="32"/>
  <c r="P3277" i="32"/>
  <c r="P3337" i="32"/>
  <c r="P3369" i="32"/>
  <c r="P3485" i="32"/>
  <c r="P3497" i="32"/>
  <c r="P3557" i="32"/>
  <c r="P3613" i="32"/>
  <c r="P3669" i="32"/>
  <c r="P3725" i="32"/>
  <c r="P3773" i="32"/>
  <c r="A3773" i="25" s="1"/>
  <c r="P3817" i="32"/>
  <c r="P3873" i="32"/>
  <c r="P16" i="32"/>
  <c r="P3459" i="32"/>
  <c r="P3475" i="32"/>
  <c r="P3483" i="32"/>
  <c r="P3495" i="32"/>
  <c r="P3839" i="32"/>
  <c r="P42" i="32"/>
  <c r="P50" i="32"/>
  <c r="P86" i="32"/>
  <c r="P4197" i="32"/>
  <c r="P4381" i="32"/>
  <c r="P4790" i="32"/>
  <c r="P4882" i="32"/>
  <c r="P221" i="32"/>
  <c r="P309" i="32"/>
  <c r="P377" i="32"/>
  <c r="P425" i="32"/>
  <c r="P465" i="32"/>
  <c r="P509" i="32"/>
  <c r="P705" i="32"/>
  <c r="P785" i="32"/>
  <c r="P861" i="32"/>
  <c r="P945" i="32"/>
  <c r="P1025" i="32"/>
  <c r="P1077" i="32"/>
  <c r="P1157" i="32"/>
  <c r="P1169" i="32"/>
  <c r="P1345" i="32"/>
  <c r="P1369" i="32"/>
  <c r="P1413" i="32"/>
  <c r="P1433" i="32"/>
  <c r="P1477" i="32"/>
  <c r="P1489" i="32"/>
  <c r="P1549" i="32"/>
  <c r="P1657" i="32"/>
  <c r="P1793" i="32"/>
  <c r="P1885" i="32"/>
  <c r="P1929" i="32"/>
  <c r="P1957" i="32"/>
  <c r="P2065" i="32"/>
  <c r="P2137" i="32"/>
  <c r="P2297" i="32"/>
  <c r="P2325" i="32"/>
  <c r="P2377" i="32"/>
  <c r="P2557" i="32"/>
  <c r="P2601" i="32"/>
  <c r="P2621" i="32"/>
  <c r="P2665" i="32"/>
  <c r="P2709" i="32"/>
  <c r="P2853" i="32"/>
  <c r="P3053" i="32"/>
  <c r="P3137" i="32"/>
  <c r="P3249" i="32"/>
  <c r="P3285" i="32"/>
  <c r="P3413" i="32"/>
  <c r="P3916" i="32"/>
  <c r="P4057" i="32"/>
  <c r="P4185" i="32"/>
  <c r="P4313" i="32"/>
  <c r="P4441" i="32"/>
  <c r="P4569" i="32"/>
  <c r="P4007" i="32"/>
  <c r="P4175" i="32"/>
  <c r="P4207" i="32"/>
  <c r="P4271" i="32"/>
  <c r="P4335" i="32"/>
  <c r="P4431" i="32"/>
  <c r="P4527" i="32"/>
  <c r="P4591" i="32"/>
  <c r="P4655" i="32"/>
  <c r="P4017" i="32"/>
  <c r="P4145" i="32"/>
  <c r="P4273" i="32"/>
  <c r="P4401" i="32"/>
  <c r="P4529" i="32"/>
  <c r="P4657" i="32"/>
  <c r="P4013" i="32"/>
  <c r="P4157" i="32"/>
  <c r="P4181" i="32"/>
  <c r="P4205" i="32"/>
  <c r="P4653" i="32"/>
  <c r="P4677" i="32"/>
  <c r="P4737" i="32"/>
  <c r="P4745" i="32"/>
  <c r="P4809" i="32"/>
  <c r="P4837" i="32"/>
  <c r="P4873" i="32"/>
  <c r="P4901" i="32"/>
  <c r="P4937" i="32"/>
  <c r="P4965" i="32"/>
  <c r="P5001" i="32"/>
  <c r="P4824" i="32"/>
  <c r="P4892" i="32"/>
  <c r="P4940" i="32"/>
  <c r="P4960" i="32"/>
  <c r="P4972" i="32"/>
  <c r="P4996" i="32"/>
  <c r="P3977" i="32"/>
  <c r="P4105" i="32"/>
  <c r="P4233" i="32"/>
  <c r="P4361" i="32"/>
  <c r="P4489" i="32"/>
  <c r="P4617" i="32"/>
  <c r="P3969" i="32"/>
  <c r="P4097" i="32"/>
  <c r="P4225" i="32"/>
  <c r="P4353" i="32"/>
  <c r="P4481" i="32"/>
  <c r="P4609" i="32"/>
  <c r="P3643" i="32"/>
  <c r="P3739" i="32"/>
  <c r="P3867" i="32"/>
  <c r="P3907" i="32"/>
  <c r="P3935" i="32"/>
  <c r="P3999" i="32"/>
  <c r="P4077" i="32"/>
  <c r="P4509" i="32"/>
  <c r="P4533" i="32"/>
  <c r="P4557" i="32"/>
  <c r="P4581" i="32"/>
  <c r="P4721" i="32"/>
  <c r="P4817" i="32"/>
  <c r="P4845" i="32"/>
  <c r="P4881" i="32"/>
  <c r="P4909" i="32"/>
  <c r="P4945" i="32"/>
  <c r="P4973" i="32"/>
  <c r="P5009" i="32"/>
  <c r="P4836" i="32"/>
  <c r="P4848" i="32"/>
  <c r="P4860" i="32"/>
  <c r="P4872" i="32"/>
  <c r="P4884" i="32"/>
  <c r="P4904" i="32"/>
  <c r="P4916" i="32"/>
  <c r="P4928" i="32"/>
  <c r="P4984" i="32"/>
  <c r="P5008" i="32"/>
  <c r="P2129" i="32"/>
  <c r="P2189" i="32"/>
  <c r="P2209" i="32"/>
  <c r="P2289" i="32"/>
  <c r="P2349" i="32"/>
  <c r="P2369" i="32"/>
  <c r="P2449" i="32"/>
  <c r="P2593" i="32"/>
  <c r="P2657" i="32"/>
  <c r="P2801" i="32"/>
  <c r="P2981" i="32"/>
  <c r="P3001" i="32"/>
  <c r="P3045" i="32"/>
  <c r="P3085" i="32"/>
  <c r="P3317" i="32"/>
  <c r="P3361" i="32"/>
  <c r="P3493" i="32"/>
  <c r="P3513" i="32"/>
  <c r="P3541" i="32"/>
  <c r="P3597" i="32"/>
  <c r="P3649" i="32"/>
  <c r="P3705" i="32"/>
  <c r="P3753" i="32"/>
  <c r="P3805" i="32"/>
  <c r="P3861" i="32"/>
  <c r="P68" i="32"/>
  <c r="P4704" i="32"/>
  <c r="P4768" i="32"/>
  <c r="P3961" i="32"/>
  <c r="P4089" i="32"/>
  <c r="P4217" i="32"/>
  <c r="P4345" i="32"/>
  <c r="P4473" i="32"/>
  <c r="P4601" i="32"/>
  <c r="P3579" i="32"/>
  <c r="P3587" i="32"/>
  <c r="P3899" i="32"/>
  <c r="P3991" i="32"/>
  <c r="P4199" i="32"/>
  <c r="P4295" i="32"/>
  <c r="P4327" i="32"/>
  <c r="P4391" i="32"/>
  <c r="P4551" i="32"/>
  <c r="P4583" i="32"/>
  <c r="P4647" i="32"/>
  <c r="P4711" i="32"/>
  <c r="P4743" i="32"/>
  <c r="P4775" i="32"/>
  <c r="P4049" i="32"/>
  <c r="P4177" i="32"/>
  <c r="P4305" i="32"/>
  <c r="P4433" i="32"/>
  <c r="P4561" i="32"/>
  <c r="P4689" i="32"/>
  <c r="P4037" i="32"/>
  <c r="P4109" i="32"/>
  <c r="P4245" i="32"/>
  <c r="P4269" i="32"/>
  <c r="P4293" i="32"/>
  <c r="P4317" i="32"/>
  <c r="P4341" i="32"/>
  <c r="P4365" i="32"/>
  <c r="P4769" i="32"/>
  <c r="P4785" i="32"/>
  <c r="P4825" i="32"/>
  <c r="P4853" i="32"/>
  <c r="P4889" i="32"/>
  <c r="P4917" i="32"/>
  <c r="P4953" i="32"/>
  <c r="P4981" i="32"/>
  <c r="P4816" i="32"/>
  <c r="P4952" i="32"/>
  <c r="P3405" i="32"/>
  <c r="P3445" i="32"/>
  <c r="P3473" i="32"/>
  <c r="P3517" i="32"/>
  <c r="P3549" i="32"/>
  <c r="P3605" i="32"/>
  <c r="P3661" i="32"/>
  <c r="P3717" i="32"/>
  <c r="P3765" i="32"/>
  <c r="A3765" i="25" s="1"/>
  <c r="P4" i="32"/>
  <c r="P4752" i="32"/>
  <c r="P4009" i="32"/>
  <c r="P4137" i="32"/>
  <c r="P4265" i="32"/>
  <c r="P4393" i="32"/>
  <c r="P4521" i="32"/>
  <c r="P4649" i="32"/>
  <c r="P4001" i="32"/>
  <c r="P4129" i="32"/>
  <c r="P4257" i="32"/>
  <c r="P4385" i="32"/>
  <c r="P4513" i="32"/>
  <c r="P4641" i="32"/>
  <c r="P3515" i="32"/>
  <c r="P3771" i="32"/>
  <c r="A3771" i="25" s="1"/>
  <c r="P3983" i="32"/>
  <c r="P3221" i="32"/>
  <c r="P3997" i="32"/>
  <c r="P4069" i="32"/>
  <c r="P4141" i="32"/>
  <c r="P4597" i="32"/>
  <c r="P4621" i="32"/>
  <c r="P4645" i="32"/>
  <c r="P4669" i="32"/>
  <c r="P4797" i="32"/>
  <c r="P4833" i="32"/>
  <c r="P4861" i="32"/>
  <c r="P4897" i="32"/>
  <c r="P4925" i="32"/>
  <c r="P4961" i="32"/>
  <c r="P4989" i="32"/>
  <c r="P3924" i="32"/>
  <c r="P4828" i="32"/>
  <c r="P4876" i="32"/>
  <c r="P4896" i="32"/>
  <c r="P4932" i="32"/>
  <c r="P4964" i="32"/>
  <c r="P4976" i="32"/>
  <c r="P4988" i="32"/>
  <c r="P5000" i="32"/>
  <c r="P5012" i="32"/>
  <c r="P3190" i="32"/>
  <c r="P4792" i="32"/>
  <c r="P3993" i="32"/>
  <c r="P4121" i="32"/>
  <c r="P4249" i="32"/>
  <c r="P4377" i="32"/>
  <c r="P4505" i="32"/>
  <c r="P4633" i="32"/>
  <c r="P3675" i="32"/>
  <c r="P3975" i="32"/>
  <c r="P4039" i="32"/>
  <c r="P4159" i="32"/>
  <c r="P4255" i="32"/>
  <c r="P4287" i="32"/>
  <c r="P4319" i="32"/>
  <c r="P4543" i="32"/>
  <c r="P3953" i="32"/>
  <c r="P4081" i="32"/>
  <c r="P4209" i="32"/>
  <c r="P4337" i="32"/>
  <c r="P4465" i="32"/>
  <c r="P4593" i="32"/>
  <c r="P3957" i="32"/>
  <c r="P4029" i="32"/>
  <c r="P4101" i="32"/>
  <c r="P4405" i="32"/>
  <c r="P4429" i="32"/>
  <c r="P4453" i="32"/>
  <c r="P4477" i="32"/>
  <c r="P4501" i="32"/>
  <c r="P4525" i="32"/>
  <c r="P4549" i="32"/>
  <c r="P4713" i="32"/>
  <c r="P4805" i="32"/>
  <c r="P4841" i="32"/>
  <c r="P4869" i="32"/>
  <c r="P4905" i="32"/>
  <c r="P4933" i="32"/>
  <c r="P4969" i="32"/>
  <c r="P4997" i="32"/>
  <c r="P4804" i="32"/>
  <c r="P4820" i="32"/>
  <c r="P4840" i="32"/>
  <c r="P4852" i="32"/>
  <c r="P4864" i="32"/>
  <c r="P4908" i="32"/>
  <c r="P4920" i="32"/>
  <c r="P4944" i="32"/>
  <c r="P3501" i="32"/>
  <c r="P3521" i="32"/>
  <c r="P3565" i="32"/>
  <c r="P3621" i="32"/>
  <c r="P3677" i="32"/>
  <c r="P3781" i="32"/>
  <c r="P3829" i="32"/>
  <c r="P3885" i="32"/>
  <c r="P76" i="32"/>
  <c r="P4712" i="32"/>
  <c r="P4728" i="32"/>
  <c r="P4744" i="32"/>
  <c r="P4760" i="32"/>
  <c r="P4776" i="32"/>
  <c r="P4041" i="32"/>
  <c r="P4169" i="32"/>
  <c r="P4297" i="32"/>
  <c r="P4425" i="32"/>
  <c r="P4553" i="32"/>
  <c r="P4681" i="32"/>
  <c r="P4033" i="32"/>
  <c r="P4161" i="32"/>
  <c r="P4289" i="32"/>
  <c r="P4417" i="32"/>
  <c r="P4545" i="32"/>
  <c r="P4673" i="32"/>
  <c r="P3619" i="32"/>
  <c r="P3967" i="32"/>
  <c r="P3989" i="32"/>
  <c r="P4061" i="32"/>
  <c r="P4133" i="32"/>
  <c r="P4165" i="32"/>
  <c r="P4189" i="32"/>
  <c r="P4213" i="32"/>
  <c r="P4237" i="32"/>
  <c r="P4261" i="32"/>
  <c r="P4813" i="32"/>
  <c r="P4849" i="32"/>
  <c r="P4877" i="32"/>
  <c r="P4913" i="32"/>
  <c r="P4941" i="32"/>
  <c r="P4977" i="32"/>
  <c r="P5005" i="32"/>
  <c r="P4800" i="32"/>
  <c r="P4888" i="32"/>
  <c r="P4956" i="32"/>
  <c r="P5004" i="32"/>
  <c r="P3525" i="32"/>
  <c r="P3629" i="32"/>
  <c r="P3685" i="32"/>
  <c r="P3737" i="32"/>
  <c r="P32" i="32"/>
  <c r="P40" i="32"/>
  <c r="P104" i="32"/>
  <c r="P3428" i="32"/>
  <c r="P4025" i="32"/>
  <c r="P4153" i="32"/>
  <c r="P4281" i="32"/>
  <c r="P4409" i="32"/>
  <c r="P4537" i="32"/>
  <c r="P4665" i="32"/>
  <c r="P3555" i="32"/>
  <c r="P3611" i="32"/>
  <c r="P3707" i="32"/>
  <c r="P3803" i="32"/>
  <c r="P3843" i="32"/>
  <c r="P4215" i="32"/>
  <c r="P4279" i="32"/>
  <c r="P4311" i="32"/>
  <c r="P4343" i="32"/>
  <c r="P4375" i="32"/>
  <c r="P4535" i="32"/>
  <c r="P4599" i="32"/>
  <c r="P4663" i="32"/>
  <c r="P4695" i="32"/>
  <c r="P4759" i="32"/>
  <c r="P3985" i="32"/>
  <c r="P4113" i="32"/>
  <c r="P4241" i="32"/>
  <c r="P4369" i="32"/>
  <c r="P4497" i="32"/>
  <c r="P4625" i="32"/>
  <c r="P4753" i="32"/>
  <c r="P3949" i="32"/>
  <c r="P4021" i="32"/>
  <c r="P4093" i="32"/>
  <c r="P4565" i="32"/>
  <c r="P4589" i="32"/>
  <c r="P4613" i="32"/>
  <c r="P4697" i="32"/>
  <c r="P4761" i="32"/>
  <c r="P4793" i="32"/>
  <c r="P4821" i="32"/>
  <c r="P4857" i="32"/>
  <c r="P4885" i="32"/>
  <c r="P4921" i="32"/>
  <c r="P4949" i="32"/>
  <c r="P4985" i="32"/>
  <c r="P5013" i="32"/>
  <c r="P4812" i="32"/>
  <c r="P4720" i="32"/>
  <c r="P4808" i="32"/>
  <c r="P4832" i="32"/>
  <c r="P4844" i="32"/>
  <c r="P4868" i="32"/>
  <c r="P4900" i="32"/>
  <c r="P4924" i="32"/>
  <c r="P4936" i="32"/>
  <c r="P4948" i="32"/>
  <c r="P4968" i="32"/>
  <c r="P4980" i="32"/>
  <c r="P4992" i="32"/>
  <c r="P925" i="32"/>
  <c r="P1005" i="32"/>
  <c r="P1221" i="32"/>
  <c r="P1317" i="32"/>
  <c r="P1409" i="32"/>
  <c r="P1417" i="32"/>
  <c r="P1461" i="32"/>
  <c r="P1685" i="32"/>
  <c r="P1697" i="32"/>
  <c r="P1765" i="32"/>
  <c r="P1841" i="32"/>
  <c r="P1869" i="32"/>
  <c r="P1893" i="32"/>
  <c r="P1913" i="32"/>
  <c r="P1941" i="32"/>
  <c r="P1985" i="32"/>
  <c r="P1997" i="32"/>
  <c r="P2049" i="32"/>
  <c r="P2121" i="32"/>
  <c r="P2149" i="32"/>
  <c r="P2201" i="32"/>
  <c r="P2229" i="32"/>
  <c r="P2309" i="32"/>
  <c r="P2333" i="32"/>
  <c r="P2389" i="32"/>
  <c r="P2441" i="32"/>
  <c r="P2513" i="32"/>
  <c r="P2541" i="32"/>
  <c r="P2565" i="32"/>
  <c r="P2585" i="32"/>
  <c r="P2629" i="32"/>
  <c r="P2785" i="32"/>
  <c r="P2973" i="32"/>
  <c r="P2993" i="32"/>
  <c r="P3037" i="32"/>
  <c r="P3193" i="32"/>
  <c r="P3425" i="32"/>
  <c r="P3505" i="32"/>
  <c r="P3577" i="32"/>
  <c r="P3785" i="32"/>
  <c r="P3841" i="32"/>
  <c r="P3897" i="32"/>
  <c r="P60" i="32"/>
  <c r="P4796" i="32"/>
  <c r="P3945" i="32"/>
  <c r="P4073" i="32"/>
  <c r="P4201" i="32"/>
  <c r="P4329" i="32"/>
  <c r="P4457" i="32"/>
  <c r="P4585" i="32"/>
  <c r="P4705" i="32"/>
  <c r="P3937" i="32"/>
  <c r="P4065" i="32"/>
  <c r="P4193" i="32"/>
  <c r="P4321" i="32"/>
  <c r="P4449" i="32"/>
  <c r="P4577" i="32"/>
  <c r="P3547" i="32"/>
  <c r="P3835" i="32"/>
  <c r="P4079" i="32"/>
  <c r="P4739" i="32"/>
  <c r="P4771" i="32"/>
  <c r="P3981" i="32"/>
  <c r="P4125" i="32"/>
  <c r="P4277" i="32"/>
  <c r="P4301" i="32"/>
  <c r="P4325" i="32"/>
  <c r="P4349" i="32"/>
  <c r="P4373" i="32"/>
  <c r="P4397" i="32"/>
  <c r="P4421" i="32"/>
  <c r="P4445" i="32"/>
  <c r="P4469" i="32"/>
  <c r="P4493" i="32"/>
  <c r="P4801" i="32"/>
  <c r="P4829" i="32"/>
  <c r="P4865" i="32"/>
  <c r="P4893" i="32"/>
  <c r="P4929" i="32"/>
  <c r="P4957" i="32"/>
  <c r="P4993" i="32"/>
  <c r="P4856" i="32"/>
  <c r="P4880" i="32"/>
  <c r="P4912" i="32"/>
  <c r="J3758" i="18"/>
  <c r="N3758" i="18"/>
  <c r="C96" i="30" s="1"/>
  <c r="J3757" i="18"/>
  <c r="N3757" i="18"/>
  <c r="C95" i="30" s="1"/>
  <c r="E95" i="30" l="1"/>
  <c r="J3756" i="18"/>
  <c r="N3756" i="18"/>
  <c r="C249" i="30" s="1"/>
  <c r="J3755" i="18" l="1"/>
  <c r="N3755" i="18"/>
  <c r="J3754" i="18"/>
  <c r="N3754" i="18"/>
  <c r="J3753" i="18"/>
  <c r="N3753" i="18"/>
  <c r="A3758" i="25" s="1"/>
  <c r="J3752" i="18" l="1"/>
  <c r="N3752" i="18"/>
  <c r="A3757" i="25" s="1"/>
  <c r="J3751" i="18"/>
  <c r="N3751" i="18"/>
  <c r="A3756" i="25" s="1"/>
  <c r="J3750" i="18"/>
  <c r="N3750" i="18"/>
  <c r="A3755" i="25" s="1"/>
  <c r="J3749" i="18"/>
  <c r="N3749" i="18"/>
  <c r="D3748" i="18"/>
  <c r="J3748" i="18"/>
  <c r="N3748" i="18"/>
  <c r="D3747" i="18"/>
  <c r="J3747" i="18"/>
  <c r="N3747" i="18"/>
  <c r="D3746" i="18"/>
  <c r="J3746" i="18"/>
  <c r="N3746" i="18"/>
  <c r="D3745" i="18"/>
  <c r="J3745" i="18"/>
  <c r="N3745" i="18"/>
  <c r="D3744" i="18"/>
  <c r="J3744" i="18"/>
  <c r="N3744" i="18"/>
  <c r="D3739" i="18"/>
  <c r="D3740" i="18"/>
  <c r="D3741" i="18"/>
  <c r="D3742" i="18"/>
  <c r="D3743" i="18"/>
  <c r="D3738" i="18"/>
  <c r="J3743" i="18"/>
  <c r="N3743" i="18"/>
  <c r="J3742" i="18"/>
  <c r="N3742" i="18"/>
  <c r="J3741" i="18"/>
  <c r="N3741" i="18"/>
  <c r="J3740" i="18"/>
  <c r="N3740" i="18"/>
  <c r="J3739" i="18"/>
  <c r="N3739" i="18"/>
  <c r="J3738" i="18"/>
  <c r="N3738" i="18"/>
  <c r="J3737" i="18"/>
  <c r="N3737" i="18"/>
  <c r="J1455" i="18"/>
  <c r="N1455" i="18"/>
  <c r="C338" i="30" s="1"/>
  <c r="J1454" i="18"/>
  <c r="N1454" i="18"/>
  <c r="C337" i="30" s="1"/>
  <c r="A3740" i="25" l="1"/>
  <c r="A3743" i="25"/>
  <c r="A3754" i="25"/>
  <c r="A3742" i="25"/>
  <c r="A3741" i="25"/>
  <c r="A3745" i="25"/>
  <c r="A3750" i="25"/>
  <c r="A3747" i="25"/>
  <c r="A3751" i="25"/>
  <c r="A3746" i="25"/>
  <c r="A3749" i="25"/>
  <c r="A3753" i="25"/>
  <c r="A3744" i="25"/>
  <c r="A3748" i="25"/>
  <c r="A3752" i="25"/>
  <c r="E337" i="30"/>
  <c r="J311" i="18"/>
  <c r="N311" i="18"/>
  <c r="A311" i="25" s="1"/>
  <c r="J312" i="18"/>
  <c r="N312" i="18"/>
  <c r="A312" i="25" s="1"/>
  <c r="J141" i="18" l="1"/>
  <c r="N141" i="18"/>
  <c r="A141" i="25" s="1"/>
  <c r="J140" i="18"/>
  <c r="N140" i="18"/>
  <c r="A140" i="25" s="1"/>
  <c r="J1280" i="18"/>
  <c r="N1280" i="18"/>
  <c r="A1280" i="25" s="1"/>
  <c r="J142" i="18"/>
  <c r="N142" i="18"/>
  <c r="A142" i="25" s="1"/>
  <c r="J143" i="18"/>
  <c r="N143" i="18"/>
  <c r="A143" i="25" s="1"/>
  <c r="J146" i="18"/>
  <c r="N146" i="18"/>
  <c r="A146" i="25" s="1"/>
  <c r="J153" i="18"/>
  <c r="N153" i="18"/>
  <c r="A153" i="25" s="1"/>
  <c r="J149" i="18"/>
  <c r="N149" i="18"/>
  <c r="A149" i="25" s="1"/>
  <c r="C9" i="22" l="1"/>
  <c r="J2969" i="18"/>
  <c r="N2969" i="18"/>
  <c r="A2969" i="25" s="1"/>
  <c r="J2971" i="18"/>
  <c r="N2971" i="18"/>
  <c r="A2971" i="25" s="1"/>
  <c r="J2970" i="18"/>
  <c r="N2970" i="18"/>
  <c r="A2970" i="25" s="1"/>
  <c r="J2083" i="18"/>
  <c r="N2083" i="18"/>
  <c r="A2083" i="25" s="1"/>
  <c r="J2644" i="18" l="1"/>
  <c r="N2644" i="18"/>
  <c r="A2644" i="25" s="1"/>
  <c r="J3283" i="18" l="1"/>
  <c r="N3283" i="18"/>
  <c r="J932" i="18"/>
  <c r="N932" i="18"/>
  <c r="A932" i="25" s="1"/>
  <c r="J534" i="18"/>
  <c r="N534" i="18"/>
  <c r="A534" i="25" s="1"/>
  <c r="J1869" i="18"/>
  <c r="N1869" i="18"/>
  <c r="A1869" i="25" s="1"/>
  <c r="J933" i="18"/>
  <c r="N933" i="18"/>
  <c r="A933" i="25" s="1"/>
  <c r="J2124" i="18" l="1"/>
  <c r="N2124" i="18"/>
  <c r="A2124" i="25" s="1"/>
  <c r="J2122" i="18"/>
  <c r="N2122" i="18"/>
  <c r="A2122" i="25" s="1"/>
  <c r="J3734" i="18"/>
  <c r="N3734" i="18"/>
  <c r="A3735" i="25" s="1"/>
  <c r="A3737" i="25" l="1"/>
  <c r="A3736" i="25"/>
  <c r="A3739" i="25"/>
  <c r="A3738" i="25"/>
  <c r="J3579" i="18"/>
  <c r="N3579" i="18"/>
  <c r="J3576" i="18"/>
  <c r="N3576" i="18"/>
  <c r="J3589" i="18"/>
  <c r="N3589" i="18"/>
  <c r="J3587" i="18"/>
  <c r="N3587" i="18"/>
  <c r="J3592" i="18"/>
  <c r="N3592" i="18"/>
  <c r="J3584" i="18"/>
  <c r="N3584" i="18"/>
  <c r="J3583" i="18"/>
  <c r="N3583" i="18"/>
  <c r="J3588" i="18"/>
  <c r="N3588" i="18"/>
  <c r="D2139" i="18" l="1"/>
  <c r="D2133" i="18"/>
  <c r="A3" i="28" l="1"/>
  <c r="A4" i="28"/>
  <c r="A5" i="28"/>
  <c r="A6" i="28"/>
  <c r="A7" i="28"/>
  <c r="A8" i="28"/>
  <c r="A9" i="28"/>
  <c r="A10" i="28"/>
  <c r="A11" i="28"/>
  <c r="A12" i="28"/>
  <c r="A13" i="28"/>
  <c r="A14" i="28"/>
  <c r="A15" i="28"/>
  <c r="A16" i="28"/>
  <c r="A17" i="28"/>
  <c r="A18" i="28"/>
  <c r="A19" i="28"/>
  <c r="A20" i="28"/>
  <c r="A21" i="28"/>
  <c r="A22" i="28"/>
  <c r="A23" i="28"/>
  <c r="A24" i="28"/>
  <c r="A25" i="28"/>
  <c r="A26" i="28"/>
  <c r="A27" i="28"/>
  <c r="A28" i="28"/>
  <c r="A29" i="28"/>
  <c r="A30" i="28"/>
  <c r="A31" i="28"/>
  <c r="A32" i="28"/>
  <c r="A33" i="28"/>
  <c r="A34" i="28"/>
  <c r="A35" i="28"/>
  <c r="A36" i="28"/>
  <c r="A37" i="28"/>
  <c r="A38" i="28"/>
  <c r="A39" i="28"/>
  <c r="A40" i="28"/>
  <c r="A41" i="28"/>
  <c r="A42" i="28"/>
  <c r="A43" i="28"/>
  <c r="A44" i="28"/>
  <c r="A45" i="28"/>
  <c r="A46" i="28"/>
  <c r="A47" i="28"/>
  <c r="A48" i="28"/>
  <c r="A49" i="28"/>
  <c r="A50" i="28"/>
  <c r="A51" i="28"/>
  <c r="A52" i="28"/>
  <c r="A53" i="28"/>
  <c r="A54" i="28"/>
  <c r="A55" i="28"/>
  <c r="A56" i="28"/>
  <c r="A57" i="28"/>
  <c r="A58" i="28"/>
  <c r="A59" i="28"/>
  <c r="A60" i="28"/>
  <c r="A61" i="28"/>
  <c r="A62" i="28"/>
  <c r="A63" i="28"/>
  <c r="A64" i="28"/>
  <c r="A65" i="28"/>
  <c r="A66" i="28"/>
  <c r="A67" i="28"/>
  <c r="A68" i="28"/>
  <c r="A69" i="28"/>
  <c r="A70" i="28"/>
  <c r="A71" i="28"/>
  <c r="A72" i="28"/>
  <c r="A73" i="28"/>
  <c r="A74" i="28"/>
  <c r="A75" i="28"/>
  <c r="A76" i="28"/>
  <c r="A77" i="28"/>
  <c r="A78" i="28"/>
  <c r="A79" i="28"/>
  <c r="A80" i="28"/>
  <c r="A81" i="28"/>
  <c r="A82" i="28"/>
  <c r="A83" i="28"/>
  <c r="A84" i="28"/>
  <c r="A85" i="28"/>
  <c r="A86" i="28"/>
  <c r="A87" i="28"/>
  <c r="A88" i="28"/>
  <c r="A89" i="28"/>
  <c r="A90" i="28"/>
  <c r="A91" i="28"/>
  <c r="A92" i="28"/>
  <c r="A93" i="28"/>
  <c r="A94" i="28"/>
  <c r="A95" i="28"/>
  <c r="A96" i="28"/>
  <c r="A97" i="28"/>
  <c r="A98" i="28"/>
  <c r="A99" i="28"/>
  <c r="A100" i="28"/>
  <c r="A101" i="28"/>
  <c r="A102" i="28"/>
  <c r="A103" i="28"/>
  <c r="A104" i="28"/>
  <c r="A105" i="28"/>
  <c r="A106" i="28"/>
  <c r="A107" i="28"/>
  <c r="A108" i="28"/>
  <c r="A109" i="28"/>
  <c r="A110" i="28"/>
  <c r="A111" i="28"/>
  <c r="A112" i="28"/>
  <c r="A113" i="28"/>
  <c r="A114" i="28"/>
  <c r="A115" i="28"/>
  <c r="A116" i="28"/>
  <c r="A117" i="28"/>
  <c r="A118" i="28"/>
  <c r="A119" i="28"/>
  <c r="A120" i="28"/>
  <c r="A121" i="28"/>
  <c r="A122" i="28"/>
  <c r="A123" i="28"/>
  <c r="A124" i="28"/>
  <c r="A125" i="28"/>
  <c r="A126" i="28"/>
  <c r="A127" i="28"/>
  <c r="A128" i="28"/>
  <c r="A129" i="28"/>
  <c r="A130" i="28"/>
  <c r="A131" i="28"/>
  <c r="A132" i="28"/>
  <c r="A133" i="28"/>
  <c r="A134" i="28"/>
  <c r="A135" i="28"/>
  <c r="A136" i="28"/>
  <c r="A137" i="28"/>
  <c r="A138" i="28"/>
  <c r="A139" i="28"/>
  <c r="A140" i="28"/>
  <c r="A141" i="28"/>
  <c r="A142" i="28"/>
  <c r="A143" i="28"/>
  <c r="A144" i="28"/>
  <c r="A145" i="28"/>
  <c r="A146" i="28"/>
  <c r="A147" i="28"/>
  <c r="A148" i="28"/>
  <c r="A149" i="28"/>
  <c r="A150" i="28"/>
  <c r="A151" i="28"/>
  <c r="A152" i="28"/>
  <c r="A153" i="28"/>
  <c r="A154" i="28"/>
  <c r="A155" i="28"/>
  <c r="A156" i="28"/>
  <c r="A157" i="28"/>
  <c r="A158" i="28"/>
  <c r="A159" i="28"/>
  <c r="A160" i="28"/>
  <c r="A161" i="28"/>
  <c r="A162" i="28"/>
  <c r="A163" i="28"/>
  <c r="A164" i="28"/>
  <c r="A165" i="28"/>
  <c r="A166" i="28"/>
  <c r="A167" i="28"/>
  <c r="A168" i="28"/>
  <c r="A169" i="28"/>
  <c r="A170" i="28"/>
  <c r="A171" i="28"/>
  <c r="A172" i="28"/>
  <c r="A173" i="28"/>
  <c r="A174" i="28"/>
  <c r="A175" i="28"/>
  <c r="A176" i="28"/>
  <c r="A177" i="28"/>
  <c r="A178" i="28"/>
  <c r="A179" i="28"/>
  <c r="A180" i="28"/>
  <c r="A181" i="28"/>
  <c r="A182" i="28"/>
  <c r="A183" i="28"/>
  <c r="A184" i="28"/>
  <c r="A185" i="28"/>
  <c r="A186" i="28"/>
  <c r="A187" i="28"/>
  <c r="A188" i="28"/>
  <c r="A189" i="28"/>
  <c r="A190" i="28"/>
  <c r="A191" i="28"/>
  <c r="A192" i="28"/>
  <c r="A193" i="28"/>
  <c r="A194" i="28"/>
  <c r="A195" i="28"/>
  <c r="A196" i="28"/>
  <c r="A197" i="28"/>
  <c r="A198" i="28"/>
  <c r="A199" i="28"/>
  <c r="A200" i="28"/>
  <c r="A201" i="28"/>
  <c r="A202" i="28"/>
  <c r="A203" i="28"/>
  <c r="A204" i="28"/>
  <c r="A205" i="28"/>
  <c r="A206" i="28"/>
  <c r="A207" i="28"/>
  <c r="A208" i="28"/>
  <c r="A209" i="28"/>
  <c r="A210" i="28"/>
  <c r="A211" i="28"/>
  <c r="A212" i="28"/>
  <c r="A213" i="28"/>
  <c r="A214" i="28"/>
  <c r="A215" i="28"/>
  <c r="A216" i="28"/>
  <c r="A217" i="28"/>
  <c r="A218" i="28"/>
  <c r="A219" i="28"/>
  <c r="A220" i="28"/>
  <c r="A221" i="28"/>
  <c r="A222" i="28"/>
  <c r="A223" i="28"/>
  <c r="A224" i="28"/>
  <c r="A225" i="28"/>
  <c r="A226" i="28"/>
  <c r="A227" i="28"/>
  <c r="A228" i="28"/>
  <c r="A229" i="28"/>
  <c r="A230" i="28"/>
  <c r="A231" i="28"/>
  <c r="A232" i="28"/>
  <c r="A233" i="28"/>
  <c r="A234" i="28"/>
  <c r="A235" i="28"/>
  <c r="A236" i="28"/>
  <c r="A237" i="28"/>
  <c r="A238" i="28"/>
  <c r="A239" i="28"/>
  <c r="A240" i="28"/>
  <c r="A241" i="28"/>
  <c r="A242" i="28"/>
  <c r="A243" i="28"/>
  <c r="A244" i="28"/>
  <c r="A245" i="28"/>
  <c r="A246" i="28"/>
  <c r="A247" i="28"/>
  <c r="A248" i="28"/>
  <c r="A249" i="28"/>
  <c r="A250" i="28"/>
  <c r="A251" i="28"/>
  <c r="A252" i="28"/>
  <c r="A253" i="28"/>
  <c r="A254" i="28"/>
  <c r="A255" i="28"/>
  <c r="A256" i="28"/>
  <c r="A257" i="28"/>
  <c r="A258" i="28"/>
  <c r="A259" i="28"/>
  <c r="A260" i="28"/>
  <c r="A261" i="28"/>
  <c r="A262" i="28"/>
  <c r="A263" i="28"/>
  <c r="A264" i="28"/>
  <c r="A265" i="28"/>
  <c r="A266" i="28"/>
  <c r="A267" i="28"/>
  <c r="A268" i="28"/>
  <c r="A269" i="28"/>
  <c r="A270" i="28"/>
  <c r="A271" i="28"/>
  <c r="A272" i="28"/>
  <c r="A273" i="28"/>
  <c r="A274" i="28"/>
  <c r="A275" i="28"/>
  <c r="A276" i="28"/>
  <c r="A277" i="28"/>
  <c r="A278" i="28"/>
  <c r="A279" i="28"/>
  <c r="A280" i="28"/>
  <c r="A281" i="28"/>
  <c r="A282" i="28"/>
  <c r="A283" i="28"/>
  <c r="A284" i="28"/>
  <c r="A285" i="28"/>
  <c r="A286" i="28"/>
  <c r="A287" i="28"/>
  <c r="A288" i="28"/>
  <c r="A289" i="28"/>
  <c r="A290" i="28"/>
  <c r="A291" i="28"/>
  <c r="A292" i="28"/>
  <c r="A293" i="28"/>
  <c r="A294" i="28"/>
  <c r="A295" i="28"/>
  <c r="A296" i="28"/>
  <c r="A297" i="28"/>
  <c r="A298" i="28"/>
  <c r="A299" i="28"/>
  <c r="A300" i="28"/>
  <c r="A301" i="28"/>
  <c r="A302" i="28"/>
  <c r="A303" i="28"/>
  <c r="A304" i="28"/>
  <c r="A305" i="28"/>
  <c r="A306" i="28"/>
  <c r="A307" i="28"/>
  <c r="A308" i="28"/>
  <c r="A309" i="28"/>
  <c r="A310" i="28"/>
  <c r="A311" i="28"/>
  <c r="A312" i="28"/>
  <c r="A313" i="28"/>
  <c r="A314" i="28"/>
  <c r="A315" i="28"/>
  <c r="A316" i="28"/>
  <c r="A317" i="28"/>
  <c r="A318" i="28"/>
  <c r="A319" i="28"/>
  <c r="A320" i="28"/>
  <c r="A321" i="28"/>
  <c r="A322" i="28"/>
  <c r="A323" i="28"/>
  <c r="A324" i="28"/>
  <c r="A325" i="28"/>
  <c r="A326" i="28"/>
  <c r="A327" i="28"/>
  <c r="A328" i="28"/>
  <c r="A329" i="28"/>
  <c r="A330" i="28"/>
  <c r="A331" i="28"/>
  <c r="A332" i="28"/>
  <c r="A333" i="28"/>
  <c r="A334" i="28"/>
  <c r="A335" i="28"/>
  <c r="A336" i="28"/>
  <c r="A337" i="28"/>
  <c r="A338" i="28"/>
  <c r="A339" i="28"/>
  <c r="A340" i="28"/>
  <c r="A341" i="28"/>
  <c r="A342" i="28"/>
  <c r="A343" i="28"/>
  <c r="A344" i="28"/>
  <c r="A345" i="28"/>
  <c r="A346" i="28"/>
  <c r="A347" i="28"/>
  <c r="A348" i="28"/>
  <c r="A349" i="28"/>
  <c r="A350" i="28"/>
  <c r="A351" i="28"/>
  <c r="A352" i="28"/>
  <c r="A353" i="28"/>
  <c r="A354" i="28"/>
  <c r="A355" i="28"/>
  <c r="A356" i="28"/>
  <c r="A357" i="28"/>
  <c r="A358" i="28"/>
  <c r="A359" i="28"/>
  <c r="A360" i="28"/>
  <c r="A361" i="28"/>
  <c r="A362" i="28"/>
  <c r="A363" i="28"/>
  <c r="A364" i="28"/>
  <c r="A365" i="28"/>
  <c r="A366" i="28"/>
  <c r="A367" i="28"/>
  <c r="A368" i="28"/>
  <c r="A369" i="28"/>
  <c r="A370" i="28"/>
  <c r="A371" i="28"/>
  <c r="A372" i="28"/>
  <c r="A373" i="28"/>
  <c r="A374" i="28"/>
  <c r="A375" i="28"/>
  <c r="A376" i="28"/>
  <c r="A377" i="28"/>
  <c r="A378" i="28"/>
  <c r="A379" i="28"/>
  <c r="A380" i="28"/>
  <c r="A381" i="28"/>
  <c r="A382" i="28"/>
  <c r="A383" i="28"/>
  <c r="A384" i="28"/>
  <c r="A385" i="28"/>
  <c r="A386" i="28"/>
  <c r="A387" i="28"/>
  <c r="A388" i="28"/>
  <c r="A389" i="28"/>
  <c r="A390" i="28"/>
  <c r="A391" i="28"/>
  <c r="A392" i="28"/>
  <c r="A393" i="28"/>
  <c r="A394" i="28"/>
  <c r="A395" i="28"/>
  <c r="A396" i="28"/>
  <c r="A397" i="28"/>
  <c r="A398" i="28"/>
  <c r="A399" i="28"/>
  <c r="A400" i="28"/>
  <c r="A401" i="28"/>
  <c r="A402" i="28"/>
  <c r="A403" i="28"/>
  <c r="A404" i="28"/>
  <c r="A405" i="28"/>
  <c r="A406" i="28"/>
  <c r="A407" i="28"/>
  <c r="A408" i="28"/>
  <c r="A409" i="28"/>
  <c r="A410" i="28"/>
  <c r="A411" i="28"/>
  <c r="A412" i="28"/>
  <c r="A413" i="28"/>
  <c r="A414" i="28"/>
  <c r="A415" i="28"/>
  <c r="A416" i="28"/>
  <c r="A417" i="28"/>
  <c r="A418" i="28"/>
  <c r="A419" i="28"/>
  <c r="A420" i="28"/>
  <c r="A421" i="28"/>
  <c r="A422" i="28"/>
  <c r="A423" i="28"/>
  <c r="A424" i="28"/>
  <c r="A425" i="28"/>
  <c r="A426" i="28"/>
  <c r="A427" i="28"/>
  <c r="A428" i="28"/>
  <c r="A429" i="28"/>
  <c r="A430" i="28"/>
  <c r="A431" i="28"/>
  <c r="A432" i="28"/>
  <c r="A433" i="28"/>
  <c r="A434" i="28"/>
  <c r="A435" i="28"/>
  <c r="A436" i="28"/>
  <c r="A437" i="28"/>
  <c r="A438" i="28"/>
  <c r="A439" i="28"/>
  <c r="A440" i="28"/>
  <c r="A441" i="28"/>
  <c r="A442" i="28"/>
  <c r="A443" i="28"/>
  <c r="A444" i="28"/>
  <c r="A445" i="28"/>
  <c r="A446" i="28"/>
  <c r="A447" i="28"/>
  <c r="A448" i="28"/>
  <c r="A449" i="28"/>
  <c r="A450" i="28"/>
  <c r="A451" i="28"/>
  <c r="A452" i="28"/>
  <c r="A453" i="28"/>
  <c r="A454" i="28"/>
  <c r="A455" i="28"/>
  <c r="A456" i="28"/>
  <c r="A457" i="28"/>
  <c r="A458" i="28"/>
  <c r="A459" i="28"/>
  <c r="A460" i="28"/>
  <c r="A461" i="28"/>
  <c r="A462" i="28"/>
  <c r="A463" i="28"/>
  <c r="A464" i="28"/>
  <c r="A465" i="28"/>
  <c r="A466" i="28"/>
  <c r="A467" i="28"/>
  <c r="A468" i="28"/>
  <c r="A469" i="28"/>
  <c r="A470" i="28"/>
  <c r="A471" i="28"/>
  <c r="A472" i="28"/>
  <c r="A473" i="28"/>
  <c r="A474" i="28"/>
  <c r="A475" i="28"/>
  <c r="A476" i="28"/>
  <c r="A477" i="28"/>
  <c r="A478" i="28"/>
  <c r="A479" i="28"/>
  <c r="A480" i="28"/>
  <c r="A481" i="28"/>
  <c r="A482" i="28"/>
  <c r="A483" i="28"/>
  <c r="A484" i="28"/>
  <c r="A485" i="28"/>
  <c r="A486" i="28"/>
  <c r="A487" i="28"/>
  <c r="A488" i="28"/>
  <c r="A489" i="28"/>
  <c r="A490" i="28"/>
  <c r="A491" i="28"/>
  <c r="A492" i="28"/>
  <c r="A493" i="28"/>
  <c r="A494" i="28"/>
  <c r="A495" i="28"/>
  <c r="A496" i="28"/>
  <c r="A497" i="28"/>
  <c r="A498" i="28"/>
  <c r="A499" i="28"/>
  <c r="A500" i="28"/>
  <c r="A501" i="28"/>
  <c r="A502" i="28"/>
  <c r="A503" i="28"/>
  <c r="A504" i="28"/>
  <c r="A505" i="28"/>
  <c r="A506" i="28"/>
  <c r="A507" i="28"/>
  <c r="A508" i="28"/>
  <c r="A509" i="28"/>
  <c r="A510" i="28"/>
  <c r="A511" i="28"/>
  <c r="A512" i="28"/>
  <c r="A513" i="28"/>
  <c r="A514" i="28"/>
  <c r="A515" i="28"/>
  <c r="A516" i="28"/>
  <c r="A517" i="28"/>
  <c r="A518" i="28"/>
  <c r="A519" i="28"/>
  <c r="A520" i="28"/>
  <c r="A521" i="28"/>
  <c r="A522" i="28"/>
  <c r="A523" i="28"/>
  <c r="A524" i="28"/>
  <c r="A525" i="28"/>
  <c r="A526" i="28"/>
  <c r="A527" i="28"/>
  <c r="A528" i="28"/>
  <c r="A529" i="28"/>
  <c r="A530" i="28"/>
  <c r="A531" i="28"/>
  <c r="A532" i="28"/>
  <c r="A533" i="28"/>
  <c r="A534" i="28"/>
  <c r="A535" i="28"/>
  <c r="A536" i="28"/>
  <c r="A537" i="28"/>
  <c r="A538" i="28"/>
  <c r="A539" i="28"/>
  <c r="A540" i="28"/>
  <c r="A541" i="28"/>
  <c r="A542" i="28"/>
  <c r="A543" i="28"/>
  <c r="A544" i="28"/>
  <c r="A545" i="28"/>
  <c r="A546" i="28"/>
  <c r="A547" i="28"/>
  <c r="A548" i="28"/>
  <c r="A549" i="28"/>
  <c r="A550" i="28"/>
  <c r="A551" i="28"/>
  <c r="A552" i="28"/>
  <c r="A553" i="28"/>
  <c r="A554" i="28"/>
  <c r="A555" i="28"/>
  <c r="A556" i="28"/>
  <c r="A557" i="28"/>
  <c r="A558" i="28"/>
  <c r="A559" i="28"/>
  <c r="A560" i="28"/>
  <c r="A561" i="28"/>
  <c r="A562" i="28"/>
  <c r="A563" i="28"/>
  <c r="A564" i="28"/>
  <c r="A565" i="28"/>
  <c r="A566" i="28"/>
  <c r="A567" i="28"/>
  <c r="A568" i="28"/>
  <c r="A569" i="28"/>
  <c r="A570" i="28"/>
  <c r="A571" i="28"/>
  <c r="A572" i="28"/>
  <c r="A573" i="28"/>
  <c r="A574" i="28"/>
  <c r="A575" i="28"/>
  <c r="A576" i="28"/>
  <c r="A577" i="28"/>
  <c r="A578" i="28"/>
  <c r="A579" i="28"/>
  <c r="A580" i="28"/>
  <c r="A581" i="28"/>
  <c r="A582" i="28"/>
  <c r="A583" i="28"/>
  <c r="A584" i="28"/>
  <c r="A585" i="28"/>
  <c r="A586" i="28"/>
  <c r="A587" i="28"/>
  <c r="A588" i="28"/>
  <c r="A589" i="28"/>
  <c r="A590" i="28"/>
  <c r="A591" i="28"/>
  <c r="A592" i="28"/>
  <c r="A593" i="28"/>
  <c r="A594" i="28"/>
  <c r="A595" i="28"/>
  <c r="A596" i="28"/>
  <c r="A597" i="28"/>
  <c r="A598" i="28"/>
  <c r="A599" i="28"/>
  <c r="A600" i="28"/>
  <c r="A601" i="28"/>
  <c r="A602" i="28"/>
  <c r="A603" i="28"/>
  <c r="A604" i="28"/>
  <c r="A605" i="28"/>
  <c r="A606" i="28"/>
  <c r="A607" i="28"/>
  <c r="A608" i="28"/>
  <c r="A609" i="28"/>
  <c r="A610" i="28"/>
  <c r="A611" i="28"/>
  <c r="A612" i="28"/>
  <c r="A613" i="28"/>
  <c r="A614" i="28"/>
  <c r="A615" i="28"/>
  <c r="A616" i="28"/>
  <c r="A617" i="28"/>
  <c r="A618" i="28"/>
  <c r="A619" i="28"/>
  <c r="A620" i="28"/>
  <c r="A621" i="28"/>
  <c r="A622" i="28"/>
  <c r="A623" i="28"/>
  <c r="A624" i="28"/>
  <c r="A625" i="28"/>
  <c r="A626" i="28"/>
  <c r="A627" i="28"/>
  <c r="A628" i="28"/>
  <c r="A629" i="28"/>
  <c r="A630" i="28"/>
  <c r="A631" i="28"/>
  <c r="A632" i="28"/>
  <c r="A633" i="28"/>
  <c r="A634" i="28"/>
  <c r="A635" i="28"/>
  <c r="A636" i="28"/>
  <c r="A637" i="28"/>
  <c r="A638" i="28"/>
  <c r="A639" i="28"/>
  <c r="A640" i="28"/>
  <c r="A641" i="28"/>
  <c r="A642" i="28"/>
  <c r="A643" i="28"/>
  <c r="A644" i="28"/>
  <c r="A645" i="28"/>
  <c r="A646" i="28"/>
  <c r="A647" i="28"/>
  <c r="A648" i="28"/>
  <c r="A649" i="28"/>
  <c r="A650" i="28"/>
  <c r="A651" i="28"/>
  <c r="A652" i="28"/>
  <c r="A653" i="28"/>
  <c r="A654" i="28"/>
  <c r="A655" i="28"/>
  <c r="A656" i="28"/>
  <c r="A657" i="28"/>
  <c r="A658" i="28"/>
  <c r="A659" i="28"/>
  <c r="A660" i="28"/>
  <c r="A661" i="28"/>
  <c r="A662" i="28"/>
  <c r="A663" i="28"/>
  <c r="A664" i="28"/>
  <c r="A665" i="28"/>
  <c r="A666" i="28"/>
  <c r="A667" i="28"/>
  <c r="A668" i="28"/>
  <c r="A669" i="28"/>
  <c r="A670" i="28"/>
  <c r="A671" i="28"/>
  <c r="A672" i="28"/>
  <c r="A673" i="28"/>
  <c r="A674" i="28"/>
  <c r="A675" i="28"/>
  <c r="A676" i="28"/>
  <c r="A677" i="28"/>
  <c r="A678" i="28"/>
  <c r="A679" i="28"/>
  <c r="A680" i="28"/>
  <c r="A681" i="28"/>
  <c r="A682" i="28"/>
  <c r="A683" i="28"/>
  <c r="A684" i="28"/>
  <c r="A685" i="28"/>
  <c r="A686" i="28"/>
  <c r="A687" i="28"/>
  <c r="A688" i="28"/>
  <c r="A689" i="28"/>
  <c r="A690" i="28"/>
  <c r="A691" i="28"/>
  <c r="A692" i="28"/>
  <c r="A693" i="28"/>
  <c r="A694" i="28"/>
  <c r="A695" i="28"/>
  <c r="A696" i="28"/>
  <c r="A697" i="28"/>
  <c r="A698" i="28"/>
  <c r="A699" i="28"/>
  <c r="A700" i="28"/>
  <c r="A701" i="28"/>
  <c r="A702" i="28"/>
  <c r="A703" i="28"/>
  <c r="A704" i="28"/>
  <c r="A705" i="28"/>
  <c r="A706" i="28"/>
  <c r="A707" i="28"/>
  <c r="A708" i="28"/>
  <c r="A709" i="28"/>
  <c r="A710" i="28"/>
  <c r="A711" i="28"/>
  <c r="A712" i="28"/>
  <c r="A713" i="28"/>
  <c r="A714" i="28"/>
  <c r="A715" i="28"/>
  <c r="A716" i="28"/>
  <c r="A717" i="28"/>
  <c r="A718" i="28"/>
  <c r="A719" i="28"/>
  <c r="A720" i="28"/>
  <c r="A721" i="28"/>
  <c r="A722" i="28"/>
  <c r="A723" i="28"/>
  <c r="A724" i="28"/>
  <c r="A725" i="28"/>
  <c r="A726" i="28"/>
  <c r="A727" i="28"/>
  <c r="A728" i="28"/>
  <c r="A729" i="28"/>
  <c r="A730" i="28"/>
  <c r="A731" i="28"/>
  <c r="A732" i="28"/>
  <c r="A733" i="28"/>
  <c r="A734" i="28"/>
  <c r="A735" i="28"/>
  <c r="A736" i="28"/>
  <c r="A737" i="28"/>
  <c r="A738" i="28"/>
  <c r="A739" i="28"/>
  <c r="A740" i="28"/>
  <c r="A741" i="28"/>
  <c r="A742" i="28"/>
  <c r="A743" i="28"/>
  <c r="A744" i="28"/>
  <c r="A745" i="28"/>
  <c r="A746" i="28"/>
  <c r="A747" i="28"/>
  <c r="A748" i="28"/>
  <c r="A749" i="28"/>
  <c r="A750" i="28"/>
  <c r="A751" i="28"/>
  <c r="A752" i="28"/>
  <c r="A753" i="28"/>
  <c r="A754" i="28"/>
  <c r="A755" i="28"/>
  <c r="A756" i="28"/>
  <c r="A757" i="28"/>
  <c r="A758" i="28"/>
  <c r="A759" i="28"/>
  <c r="A760" i="28"/>
  <c r="A761" i="28"/>
  <c r="A762" i="28"/>
  <c r="A763" i="28"/>
  <c r="A764" i="28"/>
  <c r="A765" i="28"/>
  <c r="A766" i="28"/>
  <c r="A767" i="28"/>
  <c r="A768" i="28"/>
  <c r="A769" i="28"/>
  <c r="A770" i="28"/>
  <c r="A771" i="28"/>
  <c r="A772" i="28"/>
  <c r="A773" i="28"/>
  <c r="A774" i="28"/>
  <c r="A775" i="28"/>
  <c r="A776" i="28"/>
  <c r="A777" i="28"/>
  <c r="A778" i="28"/>
  <c r="A779" i="28"/>
  <c r="A780" i="28"/>
  <c r="A781" i="28"/>
  <c r="A782" i="28"/>
  <c r="A783" i="28"/>
  <c r="A784" i="28"/>
  <c r="A785" i="28"/>
  <c r="A786" i="28"/>
  <c r="A787" i="28"/>
  <c r="A788" i="28"/>
  <c r="A789" i="28"/>
  <c r="A790" i="28"/>
  <c r="A791" i="28"/>
  <c r="A792" i="28"/>
  <c r="A793" i="28"/>
  <c r="A794" i="28"/>
  <c r="A795" i="28"/>
  <c r="A796" i="28"/>
  <c r="A797" i="28"/>
  <c r="A798" i="28"/>
  <c r="A799" i="28"/>
  <c r="A800" i="28"/>
  <c r="A801" i="28"/>
  <c r="A802" i="28"/>
  <c r="A803" i="28"/>
  <c r="A804" i="28"/>
  <c r="A805" i="28"/>
  <c r="A806" i="28"/>
  <c r="A807" i="28"/>
  <c r="A808" i="28"/>
  <c r="A809" i="28"/>
  <c r="A810" i="28"/>
  <c r="A811" i="28"/>
  <c r="A812" i="28"/>
  <c r="A813" i="28"/>
  <c r="A814" i="28"/>
  <c r="A815" i="28"/>
  <c r="A816" i="28"/>
  <c r="A817" i="28"/>
  <c r="A818" i="28"/>
  <c r="A819" i="28"/>
  <c r="A820" i="28"/>
  <c r="A821" i="28"/>
  <c r="A822" i="28"/>
  <c r="A823" i="28"/>
  <c r="A824" i="28"/>
  <c r="A825" i="28"/>
  <c r="A826" i="28"/>
  <c r="A827" i="28"/>
  <c r="A828" i="28"/>
  <c r="A829" i="28"/>
  <c r="A830" i="28"/>
  <c r="A831" i="28"/>
  <c r="A832" i="28"/>
  <c r="A833" i="28"/>
  <c r="A834" i="28"/>
  <c r="A835" i="28"/>
  <c r="A836" i="28"/>
  <c r="A837" i="28"/>
  <c r="A838" i="28"/>
  <c r="A839" i="28"/>
  <c r="A840" i="28"/>
  <c r="A841" i="28"/>
  <c r="A842" i="28"/>
  <c r="A843" i="28"/>
  <c r="A844" i="28"/>
  <c r="A845" i="28"/>
  <c r="A846" i="28"/>
  <c r="A847" i="28"/>
  <c r="A848" i="28"/>
  <c r="A849" i="28"/>
  <c r="A850" i="28"/>
  <c r="A851" i="28"/>
  <c r="A852" i="28"/>
  <c r="A853" i="28"/>
  <c r="A854" i="28"/>
  <c r="A855" i="28"/>
  <c r="A856" i="28"/>
  <c r="A857" i="28"/>
  <c r="A858" i="28"/>
  <c r="A859" i="28"/>
  <c r="A860" i="28"/>
  <c r="A861" i="28"/>
  <c r="A862" i="28"/>
  <c r="A863" i="28"/>
  <c r="A864" i="28"/>
  <c r="A865" i="28"/>
  <c r="A866" i="28"/>
  <c r="A867" i="28"/>
  <c r="A868" i="28"/>
  <c r="A869" i="28"/>
  <c r="A870" i="28"/>
  <c r="A871" i="28"/>
  <c r="A872" i="28"/>
  <c r="A873" i="28"/>
  <c r="A874" i="28"/>
  <c r="A875" i="28"/>
  <c r="A876" i="28"/>
  <c r="A877" i="28"/>
  <c r="A878" i="28"/>
  <c r="A879" i="28"/>
  <c r="A880" i="28"/>
  <c r="A881" i="28"/>
  <c r="A882" i="28"/>
  <c r="A883" i="28"/>
  <c r="A884" i="28"/>
  <c r="A885" i="28"/>
  <c r="A886" i="28"/>
  <c r="A887" i="28"/>
  <c r="A888" i="28"/>
  <c r="A889" i="28"/>
  <c r="A890" i="28"/>
  <c r="A891" i="28"/>
  <c r="A892" i="28"/>
  <c r="A893" i="28"/>
  <c r="A894" i="28"/>
  <c r="A895" i="28"/>
  <c r="A896" i="28"/>
  <c r="A897" i="28"/>
  <c r="A898" i="28"/>
  <c r="A899" i="28"/>
  <c r="A900" i="28"/>
  <c r="A901" i="28"/>
  <c r="A902" i="28"/>
  <c r="A903" i="28"/>
  <c r="A904" i="28"/>
  <c r="A905" i="28"/>
  <c r="A906" i="28"/>
  <c r="A907" i="28"/>
  <c r="A908" i="28"/>
  <c r="A909" i="28"/>
  <c r="A910" i="28"/>
  <c r="A911" i="28"/>
  <c r="A912" i="28"/>
  <c r="A913" i="28"/>
  <c r="A914" i="28"/>
  <c r="A915" i="28"/>
  <c r="A916" i="28"/>
  <c r="A917" i="28"/>
  <c r="A918" i="28"/>
  <c r="A919" i="28"/>
  <c r="A920" i="28"/>
  <c r="A921" i="28"/>
  <c r="A922" i="28"/>
  <c r="A923" i="28"/>
  <c r="A924" i="28"/>
  <c r="A925" i="28"/>
  <c r="A926" i="28"/>
  <c r="A927" i="28"/>
  <c r="A928" i="28"/>
  <c r="A929" i="28"/>
  <c r="A930" i="28"/>
  <c r="A931" i="28"/>
  <c r="A932" i="28"/>
  <c r="A933" i="28"/>
  <c r="A934" i="28"/>
  <c r="A935" i="28"/>
  <c r="A936" i="28"/>
  <c r="A937" i="28"/>
  <c r="A938" i="28"/>
  <c r="A939" i="28"/>
  <c r="A940" i="28"/>
  <c r="A941" i="28"/>
  <c r="A942" i="28"/>
  <c r="A943" i="28"/>
  <c r="A944" i="28"/>
  <c r="A945" i="28"/>
  <c r="A946" i="28"/>
  <c r="A947" i="28"/>
  <c r="A948" i="28"/>
  <c r="A949" i="28"/>
  <c r="A950" i="28"/>
  <c r="A951" i="28"/>
  <c r="A952" i="28"/>
  <c r="A953" i="28"/>
  <c r="A954" i="28"/>
  <c r="A955" i="28"/>
  <c r="A956" i="28"/>
  <c r="A957" i="28"/>
  <c r="A958" i="28"/>
  <c r="A959" i="28"/>
  <c r="A960" i="28"/>
  <c r="A961" i="28"/>
  <c r="A962" i="28"/>
  <c r="A963" i="28"/>
  <c r="A964" i="28"/>
  <c r="A965" i="28"/>
  <c r="A966" i="28"/>
  <c r="A967" i="28"/>
  <c r="A968" i="28"/>
  <c r="A969" i="28"/>
  <c r="A970" i="28"/>
  <c r="A971" i="28"/>
  <c r="A972" i="28"/>
  <c r="A973" i="28"/>
  <c r="A974" i="28"/>
  <c r="A975" i="28"/>
  <c r="A976" i="28"/>
  <c r="A977" i="28"/>
  <c r="A978" i="28"/>
  <c r="A979" i="28"/>
  <c r="A980" i="28"/>
  <c r="A981" i="28"/>
  <c r="A982" i="28"/>
  <c r="A983" i="28"/>
  <c r="A984" i="28"/>
  <c r="A985" i="28"/>
  <c r="A986" i="28"/>
  <c r="A987" i="28"/>
  <c r="A988" i="28"/>
  <c r="A989" i="28"/>
  <c r="A990" i="28"/>
  <c r="A991" i="28"/>
  <c r="A992" i="28"/>
  <c r="A993" i="28"/>
  <c r="A994" i="28"/>
  <c r="A995" i="28"/>
  <c r="A996" i="28"/>
  <c r="A997" i="28"/>
  <c r="A998" i="28"/>
  <c r="A999" i="28"/>
  <c r="A1000" i="28"/>
  <c r="A1001" i="28"/>
  <c r="A1002" i="28"/>
  <c r="A1003" i="28"/>
  <c r="A1004" i="28"/>
  <c r="A1005" i="28"/>
  <c r="A1006" i="28"/>
  <c r="A1007" i="28"/>
  <c r="A1008" i="28"/>
  <c r="A1009" i="28"/>
  <c r="A1010" i="28"/>
  <c r="A1011" i="28"/>
  <c r="A1012" i="28"/>
  <c r="A1013" i="28"/>
  <c r="A1014" i="28"/>
  <c r="A1015" i="28"/>
  <c r="A1016" i="28"/>
  <c r="A1017" i="28"/>
  <c r="A1018" i="28"/>
  <c r="A1019" i="28"/>
  <c r="A1020" i="28"/>
  <c r="A1021" i="28"/>
  <c r="A1022" i="28"/>
  <c r="A1023" i="28"/>
  <c r="A1024" i="28"/>
  <c r="A1025" i="28"/>
  <c r="A1026" i="28"/>
  <c r="A1027" i="28"/>
  <c r="A1028" i="28"/>
  <c r="A1029" i="28"/>
  <c r="A1030" i="28"/>
  <c r="A1031" i="28"/>
  <c r="A1032" i="28"/>
  <c r="A1033" i="28"/>
  <c r="A1034" i="28"/>
  <c r="A1035" i="28"/>
  <c r="A1036" i="28"/>
  <c r="A1037" i="28"/>
  <c r="A1038" i="28"/>
  <c r="A1039" i="28"/>
  <c r="A1040" i="28"/>
  <c r="A1041" i="28"/>
  <c r="A1042" i="28"/>
  <c r="A1043" i="28"/>
  <c r="A1044" i="28"/>
  <c r="A1045" i="28"/>
  <c r="A1046" i="28"/>
  <c r="A1047" i="28"/>
  <c r="A1048" i="28"/>
  <c r="A1049" i="28"/>
  <c r="A1050" i="28"/>
  <c r="A1051" i="28"/>
  <c r="A1052" i="28"/>
  <c r="A1053" i="28"/>
  <c r="A1054" i="28"/>
  <c r="A1055" i="28"/>
  <c r="A1056" i="28"/>
  <c r="A1057" i="28"/>
  <c r="A1058" i="28"/>
  <c r="A1059" i="28"/>
  <c r="A1060" i="28"/>
  <c r="A1061" i="28"/>
  <c r="A1062" i="28"/>
  <c r="A1063" i="28"/>
  <c r="A1064" i="28"/>
  <c r="A1065" i="28"/>
  <c r="A1066" i="28"/>
  <c r="A1067" i="28"/>
  <c r="A1068" i="28"/>
  <c r="A1069" i="28"/>
  <c r="A1070" i="28"/>
  <c r="A1071" i="28"/>
  <c r="A1072" i="28"/>
  <c r="A1073" i="28"/>
  <c r="A1074" i="28"/>
  <c r="A1075" i="28"/>
  <c r="A1076" i="28"/>
  <c r="A1077" i="28"/>
  <c r="A1078" i="28"/>
  <c r="A1079" i="28"/>
  <c r="A1080" i="28"/>
  <c r="A1081" i="28"/>
  <c r="A1082" i="28"/>
  <c r="A1083" i="28"/>
  <c r="A1084" i="28"/>
  <c r="A1085" i="28"/>
  <c r="A1086" i="28"/>
  <c r="A1087" i="28"/>
  <c r="A1088" i="28"/>
  <c r="A1089" i="28"/>
  <c r="A1090" i="28"/>
  <c r="A1091" i="28"/>
  <c r="A1092" i="28"/>
  <c r="A1093" i="28"/>
  <c r="A1094" i="28"/>
  <c r="A1095" i="28"/>
  <c r="A1096" i="28"/>
  <c r="A1097" i="28"/>
  <c r="A1098" i="28"/>
  <c r="A1099" i="28"/>
  <c r="A1100" i="28"/>
  <c r="A1101" i="28"/>
  <c r="A1102" i="28"/>
  <c r="A1103" i="28"/>
  <c r="A1104" i="28"/>
  <c r="A1105" i="28"/>
  <c r="A1106" i="28"/>
  <c r="A1107" i="28"/>
  <c r="A1108" i="28"/>
  <c r="A1109" i="28"/>
  <c r="A1110" i="28"/>
  <c r="A1111" i="28"/>
  <c r="A1112" i="28"/>
  <c r="A1113" i="28"/>
  <c r="A1114" i="28"/>
  <c r="A1115" i="28"/>
  <c r="A1116" i="28"/>
  <c r="A1117" i="28"/>
  <c r="A1118" i="28"/>
  <c r="A1119" i="28"/>
  <c r="A1120" i="28"/>
  <c r="A1121" i="28"/>
  <c r="A1122" i="28"/>
  <c r="A1123" i="28"/>
  <c r="A1124" i="28"/>
  <c r="A1125" i="28"/>
  <c r="A1126" i="28"/>
  <c r="A1127" i="28"/>
  <c r="A1128" i="28"/>
  <c r="A1129" i="28"/>
  <c r="A1130" i="28"/>
  <c r="A1131" i="28"/>
  <c r="A1132" i="28"/>
  <c r="A1133" i="28"/>
  <c r="A1134" i="28"/>
  <c r="A1135" i="28"/>
  <c r="A1136" i="28"/>
  <c r="A1137" i="28"/>
  <c r="A1138" i="28"/>
  <c r="A1139" i="28"/>
  <c r="A1140" i="28"/>
  <c r="A1141" i="28"/>
  <c r="A1142" i="28"/>
  <c r="A1143" i="28"/>
  <c r="A1144" i="28"/>
  <c r="A1145" i="28"/>
  <c r="A1146" i="28"/>
  <c r="A1147" i="28"/>
  <c r="A1148" i="28"/>
  <c r="A1149" i="28"/>
  <c r="A1150" i="28"/>
  <c r="A1151" i="28"/>
  <c r="A1152" i="28"/>
  <c r="A1153" i="28"/>
  <c r="A1154" i="28"/>
  <c r="A1155" i="28"/>
  <c r="A1156" i="28"/>
  <c r="A1157" i="28"/>
  <c r="A1158" i="28"/>
  <c r="A1159" i="28"/>
  <c r="A1160" i="28"/>
  <c r="A1161" i="28"/>
  <c r="A1162" i="28"/>
  <c r="A1163" i="28"/>
  <c r="A1164" i="28"/>
  <c r="A1165" i="28"/>
  <c r="A1166" i="28"/>
  <c r="A1167" i="28"/>
  <c r="A1168" i="28"/>
  <c r="A1169" i="28"/>
  <c r="A1170" i="28"/>
  <c r="A1171" i="28"/>
  <c r="A1172" i="28"/>
  <c r="A1173" i="28"/>
  <c r="A1174" i="28"/>
  <c r="A1175" i="28"/>
  <c r="A1176" i="28"/>
  <c r="A1177" i="28"/>
  <c r="A1178" i="28"/>
  <c r="A1179" i="28"/>
  <c r="A1180" i="28"/>
  <c r="A1181" i="28"/>
  <c r="A1182" i="28"/>
  <c r="A1183" i="28"/>
  <c r="A1184" i="28"/>
  <c r="A1185" i="28"/>
  <c r="A1186" i="28"/>
  <c r="A1187" i="28"/>
  <c r="A1188" i="28"/>
  <c r="A1189" i="28"/>
  <c r="A1190" i="28"/>
  <c r="A1191" i="28"/>
  <c r="A1192" i="28"/>
  <c r="A1193" i="28"/>
  <c r="A1194" i="28"/>
  <c r="A1195" i="28"/>
  <c r="A1196" i="28"/>
  <c r="A1197" i="28"/>
  <c r="A1198" i="28"/>
  <c r="A1199" i="28"/>
  <c r="A1200" i="28"/>
  <c r="A1201" i="28"/>
  <c r="A1202" i="28"/>
  <c r="A1203" i="28"/>
  <c r="A1204" i="28"/>
  <c r="A1205" i="28"/>
  <c r="A1206" i="28"/>
  <c r="A1207" i="28"/>
  <c r="A1208" i="28"/>
  <c r="A1209" i="28"/>
  <c r="A1210" i="28"/>
  <c r="A1211" i="28"/>
  <c r="A1212" i="28"/>
  <c r="A1213" i="28"/>
  <c r="A1214" i="28"/>
  <c r="A1215" i="28"/>
  <c r="A1216" i="28"/>
  <c r="A1217" i="28"/>
  <c r="A1218" i="28"/>
  <c r="A1219" i="28"/>
  <c r="A1220" i="28"/>
  <c r="A1221" i="28"/>
  <c r="A1222" i="28"/>
  <c r="A1223" i="28"/>
  <c r="A1224" i="28"/>
  <c r="A1225" i="28"/>
  <c r="A1226" i="28"/>
  <c r="A1227" i="28"/>
  <c r="A1228" i="28"/>
  <c r="A1229" i="28"/>
  <c r="A1230" i="28"/>
  <c r="A1231" i="28"/>
  <c r="A1232" i="28"/>
  <c r="A1233" i="28"/>
  <c r="A1234" i="28"/>
  <c r="A1235" i="28"/>
  <c r="A1236" i="28"/>
  <c r="A1237" i="28"/>
  <c r="A1238" i="28"/>
  <c r="A1239" i="28"/>
  <c r="A1240" i="28"/>
  <c r="A1241" i="28"/>
  <c r="A1242" i="28"/>
  <c r="A1243" i="28"/>
  <c r="A1244" i="28"/>
  <c r="A1245" i="28"/>
  <c r="A1246" i="28"/>
  <c r="A1247" i="28"/>
  <c r="A1248" i="28"/>
  <c r="A1249" i="28"/>
  <c r="A1250" i="28"/>
  <c r="A1251" i="28"/>
  <c r="A1252" i="28"/>
  <c r="A1253" i="28"/>
  <c r="A1254" i="28"/>
  <c r="A1255" i="28"/>
  <c r="A1256" i="28"/>
  <c r="A1257" i="28"/>
  <c r="A1258" i="28"/>
  <c r="A1259" i="28"/>
  <c r="A1260" i="28"/>
  <c r="A1261" i="28"/>
  <c r="A1262" i="28"/>
  <c r="A1263" i="28"/>
  <c r="A1264" i="28"/>
  <c r="A1265" i="28"/>
  <c r="A1266" i="28"/>
  <c r="A1267" i="28"/>
  <c r="A1268" i="28"/>
  <c r="A1269" i="28"/>
  <c r="A1270" i="28"/>
  <c r="A1271" i="28"/>
  <c r="A1272" i="28"/>
  <c r="A1273" i="28"/>
  <c r="A1274" i="28"/>
  <c r="A1275" i="28"/>
  <c r="A1276" i="28"/>
  <c r="A1277" i="28"/>
  <c r="A1278" i="28"/>
  <c r="A1279" i="28"/>
  <c r="A1280" i="28"/>
  <c r="A1281" i="28"/>
  <c r="A1282" i="28"/>
  <c r="A1283" i="28"/>
  <c r="A1284" i="28"/>
  <c r="A1285" i="28"/>
  <c r="A1286" i="28"/>
  <c r="A1287" i="28"/>
  <c r="A1288" i="28"/>
  <c r="A1289" i="28"/>
  <c r="A1290" i="28"/>
  <c r="A1291" i="28"/>
  <c r="A1292" i="28"/>
  <c r="A1293" i="28"/>
  <c r="A1294" i="28"/>
  <c r="A1295" i="28"/>
  <c r="A1296" i="28"/>
  <c r="A1297" i="28"/>
  <c r="A1298" i="28"/>
  <c r="A1299" i="28"/>
  <c r="A1300" i="28"/>
  <c r="A1301" i="28"/>
  <c r="A1302" i="28"/>
  <c r="A1303" i="28"/>
  <c r="A1304" i="28"/>
  <c r="A1305" i="28"/>
  <c r="A1306" i="28"/>
  <c r="A1307" i="28"/>
  <c r="A1308" i="28"/>
  <c r="A1309" i="28"/>
  <c r="A1310" i="28"/>
  <c r="A1311" i="28"/>
  <c r="A1312" i="28"/>
  <c r="A1313" i="28"/>
  <c r="A1314" i="28"/>
  <c r="A1315" i="28"/>
  <c r="A1316" i="28"/>
  <c r="A1317" i="28"/>
  <c r="A1318" i="28"/>
  <c r="A1319" i="28"/>
  <c r="A1320" i="28"/>
  <c r="A1321" i="28"/>
  <c r="A1322" i="28"/>
  <c r="A1323" i="28"/>
  <c r="A1324" i="28"/>
  <c r="A1325" i="28"/>
  <c r="A1326" i="28"/>
  <c r="A1327" i="28"/>
  <c r="A1328" i="28"/>
  <c r="A1329" i="28"/>
  <c r="A1330" i="28"/>
  <c r="A1331" i="28"/>
  <c r="A1332" i="28"/>
  <c r="A1333" i="28"/>
  <c r="A1334" i="28"/>
  <c r="A1335" i="28"/>
  <c r="A1336" i="28"/>
  <c r="A1337" i="28"/>
  <c r="A1338" i="28"/>
  <c r="A1339" i="28"/>
  <c r="A1340" i="28"/>
  <c r="A1341" i="28"/>
  <c r="A1342" i="28"/>
  <c r="A1343" i="28"/>
  <c r="A1344" i="28"/>
  <c r="A1345" i="28"/>
  <c r="A1346" i="28"/>
  <c r="A1347" i="28"/>
  <c r="A1348" i="28"/>
  <c r="A1349" i="28"/>
  <c r="A1350" i="28"/>
  <c r="A1351" i="28"/>
  <c r="A1352" i="28"/>
  <c r="A1353" i="28"/>
  <c r="A1354" i="28"/>
  <c r="A1355" i="28"/>
  <c r="A1356" i="28"/>
  <c r="A1357" i="28"/>
  <c r="A1358" i="28"/>
  <c r="A1359" i="28"/>
  <c r="A1360" i="28"/>
  <c r="A1361" i="28"/>
  <c r="A1362" i="28"/>
  <c r="A1363" i="28"/>
  <c r="A1364" i="28"/>
  <c r="A1365" i="28"/>
  <c r="A1366" i="28"/>
  <c r="A1367" i="28"/>
  <c r="A1368" i="28"/>
  <c r="A1369" i="28"/>
  <c r="A1370" i="28"/>
  <c r="A1371" i="28"/>
  <c r="A1372" i="28"/>
  <c r="A1373" i="28"/>
  <c r="A1374" i="28"/>
  <c r="A1375" i="28"/>
  <c r="A1376" i="28"/>
  <c r="A1377" i="28"/>
  <c r="A1378" i="28"/>
  <c r="A1379" i="28"/>
  <c r="A1380" i="28"/>
  <c r="A1381" i="28"/>
  <c r="A1382" i="28"/>
  <c r="A1383" i="28"/>
  <c r="A1384" i="28"/>
  <c r="A1385" i="28"/>
  <c r="A1386" i="28"/>
  <c r="A1387" i="28"/>
  <c r="A1388" i="28"/>
  <c r="A1389" i="28"/>
  <c r="A1390" i="28"/>
  <c r="A1391" i="28"/>
  <c r="A1392" i="28"/>
  <c r="A1393" i="28"/>
  <c r="A1394" i="28"/>
  <c r="A1395" i="28"/>
  <c r="A1396" i="28"/>
  <c r="A1397" i="28"/>
  <c r="A1398" i="28"/>
  <c r="A1399" i="28"/>
  <c r="A1400" i="28"/>
  <c r="A1401" i="28"/>
  <c r="A1402" i="28"/>
  <c r="A1403" i="28"/>
  <c r="A1404" i="28"/>
  <c r="A1405" i="28"/>
  <c r="A1406" i="28"/>
  <c r="A1407" i="28"/>
  <c r="A1408" i="28"/>
  <c r="A1409" i="28"/>
  <c r="A1410" i="28"/>
  <c r="A1411" i="28"/>
  <c r="A1412" i="28"/>
  <c r="A1413" i="28"/>
  <c r="A1414" i="28"/>
  <c r="A1415" i="28"/>
  <c r="A1416" i="28"/>
  <c r="A1417" i="28"/>
  <c r="A1418" i="28"/>
  <c r="A1419" i="28"/>
  <c r="A1420" i="28"/>
  <c r="A1421" i="28"/>
  <c r="A1422" i="28"/>
  <c r="A1423" i="28"/>
  <c r="A1424" i="28"/>
  <c r="A1425" i="28"/>
  <c r="A1426" i="28"/>
  <c r="A1427" i="28"/>
  <c r="A1428" i="28"/>
  <c r="A1429" i="28"/>
  <c r="A1430" i="28"/>
  <c r="A1431" i="28"/>
  <c r="A1432" i="28"/>
  <c r="A1433" i="28"/>
  <c r="A1434" i="28"/>
  <c r="A1435" i="28"/>
  <c r="A1436" i="28"/>
  <c r="A1437" i="28"/>
  <c r="A1438" i="28"/>
  <c r="A1439" i="28"/>
  <c r="A1440" i="28"/>
  <c r="A1441" i="28"/>
  <c r="A1442" i="28"/>
  <c r="A1443" i="28"/>
  <c r="A1444" i="28"/>
  <c r="A1445" i="28"/>
  <c r="A1446" i="28"/>
  <c r="A1447" i="28"/>
  <c r="A1448" i="28"/>
  <c r="A1449" i="28"/>
  <c r="A1450" i="28"/>
  <c r="A1451" i="28"/>
  <c r="A1452" i="28"/>
  <c r="A1453" i="28"/>
  <c r="A1454" i="28"/>
  <c r="A1455" i="28"/>
  <c r="A1456" i="28"/>
  <c r="A1457" i="28"/>
  <c r="A1458" i="28"/>
  <c r="A1459" i="28"/>
  <c r="A1460" i="28"/>
  <c r="A1461" i="28"/>
  <c r="A1462" i="28"/>
  <c r="A1463" i="28"/>
  <c r="A1464" i="28"/>
  <c r="A1465" i="28"/>
  <c r="A1466" i="28"/>
  <c r="A1467" i="28"/>
  <c r="A1468" i="28"/>
  <c r="A1469" i="28"/>
  <c r="A1470" i="28"/>
  <c r="A1471" i="28"/>
  <c r="A1472" i="28"/>
  <c r="A1473" i="28"/>
  <c r="A1474" i="28"/>
  <c r="A1475" i="28"/>
  <c r="A1476" i="28"/>
  <c r="A1477" i="28"/>
  <c r="A1478" i="28"/>
  <c r="A1479" i="28"/>
  <c r="A1480" i="28"/>
  <c r="A1481" i="28"/>
  <c r="A1482" i="28"/>
  <c r="A1483" i="28"/>
  <c r="A1484" i="28"/>
  <c r="A1485" i="28"/>
  <c r="A1486" i="28"/>
  <c r="A1487" i="28"/>
  <c r="A1488" i="28"/>
  <c r="A1489" i="28"/>
  <c r="A1490" i="28"/>
  <c r="A1491" i="28"/>
  <c r="A1492" i="28"/>
  <c r="A1493" i="28"/>
  <c r="A1494" i="28"/>
  <c r="A1495" i="28"/>
  <c r="A1496" i="28"/>
  <c r="A1497" i="28"/>
  <c r="A1498" i="28"/>
  <c r="A1499" i="28"/>
  <c r="A1500" i="28"/>
  <c r="A1501" i="28"/>
  <c r="A1502" i="28"/>
  <c r="A1503" i="28"/>
  <c r="A1504" i="28"/>
  <c r="A1505" i="28"/>
  <c r="A1506" i="28"/>
  <c r="A1507" i="28"/>
  <c r="A1508" i="28"/>
  <c r="A1509" i="28"/>
  <c r="A1510" i="28"/>
  <c r="A1511" i="28"/>
  <c r="A1512" i="28"/>
  <c r="A1513" i="28"/>
  <c r="A1514" i="28"/>
  <c r="A1515" i="28"/>
  <c r="A1516" i="28"/>
  <c r="A1517" i="28"/>
  <c r="A1518" i="28"/>
  <c r="A1519" i="28"/>
  <c r="A1520" i="28"/>
  <c r="A1521" i="28"/>
  <c r="A1522" i="28"/>
  <c r="A1523" i="28"/>
  <c r="A1524" i="28"/>
  <c r="A1525" i="28"/>
  <c r="A1526" i="28"/>
  <c r="A1527" i="28"/>
  <c r="A1528" i="28"/>
  <c r="A1529" i="28"/>
  <c r="A1530" i="28"/>
  <c r="A1531" i="28"/>
  <c r="A1532" i="28"/>
  <c r="A1533" i="28"/>
  <c r="A1534" i="28"/>
  <c r="A1535" i="28"/>
  <c r="A1536" i="28"/>
  <c r="A1537" i="28"/>
  <c r="A1538" i="28"/>
  <c r="A1539" i="28"/>
  <c r="A1540" i="28"/>
  <c r="A1541" i="28"/>
  <c r="A1542" i="28"/>
  <c r="A1543" i="28"/>
  <c r="A1544" i="28"/>
  <c r="A1545" i="28"/>
  <c r="A1546" i="28"/>
  <c r="A1547" i="28"/>
  <c r="A1548" i="28"/>
  <c r="A1549" i="28"/>
  <c r="A1550" i="28"/>
  <c r="A1551" i="28"/>
  <c r="A1552" i="28"/>
  <c r="A1553" i="28"/>
  <c r="A1554" i="28"/>
  <c r="A1555" i="28"/>
  <c r="A1556" i="28"/>
  <c r="A1557" i="28"/>
  <c r="A1558" i="28"/>
  <c r="A1559" i="28"/>
  <c r="A1560" i="28"/>
  <c r="A1561" i="28"/>
  <c r="A1562" i="28"/>
  <c r="A1563" i="28"/>
  <c r="A1564" i="28"/>
  <c r="A1565" i="28"/>
  <c r="A1566" i="28"/>
  <c r="A1567" i="28"/>
  <c r="A1568" i="28"/>
  <c r="A1569" i="28"/>
  <c r="A1570" i="28"/>
  <c r="A1571" i="28"/>
  <c r="A1572" i="28"/>
  <c r="A1573" i="28"/>
  <c r="A1574" i="28"/>
  <c r="A1575" i="28"/>
  <c r="A1576" i="28"/>
  <c r="A1577" i="28"/>
  <c r="A1578" i="28"/>
  <c r="A1579" i="28"/>
  <c r="A1580" i="28"/>
  <c r="A1581" i="28"/>
  <c r="A1582" i="28"/>
  <c r="A1583" i="28"/>
  <c r="A1584" i="28"/>
  <c r="A1585" i="28"/>
  <c r="A1586" i="28"/>
  <c r="A1587" i="28"/>
  <c r="A1588" i="28"/>
  <c r="A1589" i="28"/>
  <c r="A1590" i="28"/>
  <c r="A1591" i="28"/>
  <c r="A1592" i="28"/>
  <c r="A1593" i="28"/>
  <c r="A1594" i="28"/>
  <c r="A1595" i="28"/>
  <c r="A1596" i="28"/>
  <c r="A1597" i="28"/>
  <c r="A1598" i="28"/>
  <c r="A1599" i="28"/>
  <c r="A1600" i="28"/>
  <c r="A1601" i="28"/>
  <c r="A1602" i="28"/>
  <c r="A1603" i="28"/>
  <c r="A1604" i="28"/>
  <c r="A1605" i="28"/>
  <c r="A1606" i="28"/>
  <c r="A1607" i="28"/>
  <c r="A1608" i="28"/>
  <c r="A1609" i="28"/>
  <c r="A1610" i="28"/>
  <c r="A1611" i="28"/>
  <c r="A1612" i="28"/>
  <c r="A1613" i="28"/>
  <c r="A1614" i="28"/>
  <c r="A1615" i="28"/>
  <c r="A1616" i="28"/>
  <c r="A1617" i="28"/>
  <c r="A1618" i="28"/>
  <c r="A1619" i="28"/>
  <c r="A1620" i="28"/>
  <c r="A1621" i="28"/>
  <c r="A1622" i="28"/>
  <c r="A1623" i="28"/>
  <c r="A1624" i="28"/>
  <c r="A1625" i="28"/>
  <c r="A1626" i="28"/>
  <c r="A1627" i="28"/>
  <c r="A1628" i="28"/>
  <c r="A1629" i="28"/>
  <c r="A1630" i="28"/>
  <c r="A1631" i="28"/>
  <c r="A1632" i="28"/>
  <c r="A1633" i="28"/>
  <c r="A1634" i="28"/>
  <c r="A1635" i="28"/>
  <c r="A1636" i="28"/>
  <c r="A1637" i="28"/>
  <c r="A1638" i="28"/>
  <c r="A1639" i="28"/>
  <c r="A1640" i="28"/>
  <c r="A1641" i="28"/>
  <c r="A1642" i="28"/>
  <c r="A1643" i="28"/>
  <c r="A1644" i="28"/>
  <c r="A1645" i="28"/>
  <c r="A1646" i="28"/>
  <c r="A1647" i="28"/>
  <c r="A1648" i="28"/>
  <c r="A1649" i="28"/>
  <c r="A1650" i="28"/>
  <c r="A1651" i="28"/>
  <c r="A1652" i="28"/>
  <c r="A1653" i="28"/>
  <c r="A1654" i="28"/>
  <c r="A1655" i="28"/>
  <c r="A1656" i="28"/>
  <c r="A1657" i="28"/>
  <c r="A1658" i="28"/>
  <c r="A1659" i="28"/>
  <c r="A1660" i="28"/>
  <c r="A1661" i="28"/>
  <c r="A1662" i="28"/>
  <c r="A1663" i="28"/>
  <c r="A1664" i="28"/>
  <c r="A1665" i="28"/>
  <c r="A1666" i="28"/>
  <c r="A1667" i="28"/>
  <c r="A1668" i="28"/>
  <c r="A1669" i="28"/>
  <c r="A1670" i="28"/>
  <c r="A1671" i="28"/>
  <c r="A1672" i="28"/>
  <c r="A1673" i="28"/>
  <c r="A1674" i="28"/>
  <c r="A1675" i="28"/>
  <c r="A1676" i="28"/>
  <c r="A1677" i="28"/>
  <c r="A1678" i="28"/>
  <c r="A1679" i="28"/>
  <c r="A1680" i="28"/>
  <c r="A1681" i="28"/>
  <c r="A1682" i="28"/>
  <c r="A1683" i="28"/>
  <c r="A1684" i="28"/>
  <c r="A1685" i="28"/>
  <c r="A1686" i="28"/>
  <c r="A1687" i="28"/>
  <c r="A1688" i="28"/>
  <c r="A1689" i="28"/>
  <c r="A1690" i="28"/>
  <c r="A1691" i="28"/>
  <c r="A1692" i="28"/>
  <c r="A1693" i="28"/>
  <c r="A1694" i="28"/>
  <c r="A1695" i="28"/>
  <c r="A1696" i="28"/>
  <c r="A1697" i="28"/>
  <c r="A1698" i="28"/>
  <c r="A1699" i="28"/>
  <c r="A1700" i="28"/>
  <c r="A1701" i="28"/>
  <c r="A1702" i="28"/>
  <c r="A1703" i="28"/>
  <c r="A1704" i="28"/>
  <c r="A1705" i="28"/>
  <c r="A1706" i="28"/>
  <c r="A1707" i="28"/>
  <c r="A1708" i="28"/>
  <c r="A1709" i="28"/>
  <c r="A1710" i="28"/>
  <c r="A1711" i="28"/>
  <c r="A1712" i="28"/>
  <c r="A1713" i="28"/>
  <c r="A1714" i="28"/>
  <c r="A1715" i="28"/>
  <c r="A1716" i="28"/>
  <c r="A1717" i="28"/>
  <c r="A1718" i="28"/>
  <c r="A1719" i="28"/>
  <c r="A1720" i="28"/>
  <c r="A1721" i="28"/>
  <c r="A1722" i="28"/>
  <c r="A1723" i="28"/>
  <c r="A1724" i="28"/>
  <c r="A1725" i="28"/>
  <c r="A1726" i="28"/>
  <c r="A1727" i="28"/>
  <c r="A1728" i="28"/>
  <c r="A1729" i="28"/>
  <c r="A1730" i="28"/>
  <c r="A1731" i="28"/>
  <c r="A1732" i="28"/>
  <c r="A1733" i="28"/>
  <c r="A1734" i="28"/>
  <c r="A1735" i="28"/>
  <c r="A1736" i="28"/>
  <c r="A1737" i="28"/>
  <c r="A1738" i="28"/>
  <c r="A1739" i="28"/>
  <c r="A1740" i="28"/>
  <c r="A1741" i="28"/>
  <c r="A1742" i="28"/>
  <c r="A1743" i="28"/>
  <c r="A1744" i="28"/>
  <c r="A1745" i="28"/>
  <c r="A1746" i="28"/>
  <c r="A1747" i="28"/>
  <c r="A1748" i="28"/>
  <c r="A1749" i="28"/>
  <c r="A1750" i="28"/>
  <c r="A1751" i="28"/>
  <c r="A1752" i="28"/>
  <c r="A1753" i="28"/>
  <c r="A1754" i="28"/>
  <c r="A1755" i="28"/>
  <c r="A1756" i="28"/>
  <c r="A1757" i="28"/>
  <c r="A1758" i="28"/>
  <c r="A1759" i="28"/>
  <c r="A1760" i="28"/>
  <c r="A1761" i="28"/>
  <c r="A1762" i="28"/>
  <c r="A1763" i="28"/>
  <c r="A1764" i="28"/>
  <c r="A1765" i="28"/>
  <c r="A1766" i="28"/>
  <c r="A1767" i="28"/>
  <c r="A1768" i="28"/>
  <c r="A1769" i="28"/>
  <c r="A1770" i="28"/>
  <c r="A1771" i="28"/>
  <c r="A1772" i="28"/>
  <c r="A1773" i="28"/>
  <c r="A1774" i="28"/>
  <c r="A1775" i="28"/>
  <c r="A1776" i="28"/>
  <c r="A1777" i="28"/>
  <c r="A1778" i="28"/>
  <c r="A1779" i="28"/>
  <c r="A1780" i="28"/>
  <c r="A1781" i="28"/>
  <c r="A1782" i="28"/>
  <c r="A1783" i="28"/>
  <c r="A1784" i="28"/>
  <c r="A1785" i="28"/>
  <c r="A1786" i="28"/>
  <c r="A1787" i="28"/>
  <c r="A1788" i="28"/>
  <c r="A1789" i="28"/>
  <c r="A1790" i="28"/>
  <c r="A1791" i="28"/>
  <c r="A1792" i="28"/>
  <c r="A1793" i="28"/>
  <c r="A1794" i="28"/>
  <c r="A1795" i="28"/>
  <c r="A1796" i="28"/>
  <c r="A1797" i="28"/>
  <c r="A1798" i="28"/>
  <c r="A1799" i="28"/>
  <c r="A1800" i="28"/>
  <c r="A1801" i="28"/>
  <c r="A1802" i="28"/>
  <c r="A1803" i="28"/>
  <c r="A1804" i="28"/>
  <c r="A1805" i="28"/>
  <c r="A1806" i="28"/>
  <c r="A1807" i="28"/>
  <c r="A1808" i="28"/>
  <c r="A1809" i="28"/>
  <c r="A1810" i="28"/>
  <c r="A1811" i="28"/>
  <c r="A1812" i="28"/>
  <c r="A1813" i="28"/>
  <c r="A1814" i="28"/>
  <c r="A1815" i="28"/>
  <c r="A1816" i="28"/>
  <c r="A1817" i="28"/>
  <c r="A1818" i="28"/>
  <c r="A1819" i="28"/>
  <c r="A1820" i="28"/>
  <c r="A1821" i="28"/>
  <c r="A1822" i="28"/>
  <c r="A1823" i="28"/>
  <c r="A1824" i="28"/>
  <c r="A1825" i="28"/>
  <c r="A1826" i="28"/>
  <c r="A1827" i="28"/>
  <c r="A1828" i="28"/>
  <c r="A1829" i="28"/>
  <c r="A1830" i="28"/>
  <c r="A1831" i="28"/>
  <c r="A1832" i="28"/>
  <c r="A1833" i="28"/>
  <c r="A1834" i="28"/>
  <c r="A1835" i="28"/>
  <c r="A1836" i="28"/>
  <c r="A1837" i="28"/>
  <c r="A1838" i="28"/>
  <c r="A1839" i="28"/>
  <c r="A1840" i="28"/>
  <c r="A1841" i="28"/>
  <c r="A1842" i="28"/>
  <c r="A1843" i="28"/>
  <c r="A1844" i="28"/>
  <c r="A1845" i="28"/>
  <c r="A1846" i="28"/>
  <c r="A1847" i="28"/>
  <c r="A1848" i="28"/>
  <c r="A1849" i="28"/>
  <c r="A1850" i="28"/>
  <c r="A1851" i="28"/>
  <c r="A1852" i="28"/>
  <c r="A1853" i="28"/>
  <c r="A1854" i="28"/>
  <c r="A1855" i="28"/>
  <c r="A1856" i="28"/>
  <c r="A1857" i="28"/>
  <c r="A1858" i="28"/>
  <c r="A1859" i="28"/>
  <c r="A1860" i="28"/>
  <c r="A1861" i="28"/>
  <c r="A1862" i="28"/>
  <c r="A1863" i="28"/>
  <c r="A1864" i="28"/>
  <c r="A1865" i="28"/>
  <c r="A1866" i="28"/>
  <c r="A1867" i="28"/>
  <c r="A1868" i="28"/>
  <c r="A1869" i="28"/>
  <c r="A1870" i="28"/>
  <c r="A1871" i="28"/>
  <c r="A1872" i="28"/>
  <c r="A1873" i="28"/>
  <c r="A1874" i="28"/>
  <c r="A1875" i="28"/>
  <c r="A1876" i="28"/>
  <c r="A1877" i="28"/>
  <c r="A1878" i="28"/>
  <c r="A1879" i="28"/>
  <c r="A1880" i="28"/>
  <c r="A1881" i="28"/>
  <c r="A1882" i="28"/>
  <c r="A1883" i="28"/>
  <c r="A1884" i="28"/>
  <c r="A1885" i="28"/>
  <c r="A1886" i="28"/>
  <c r="A1887" i="28"/>
  <c r="A1888" i="28"/>
  <c r="A1889" i="28"/>
  <c r="A1890" i="28"/>
  <c r="A1891" i="28"/>
  <c r="A1892" i="28"/>
  <c r="A1893" i="28"/>
  <c r="A1894" i="28"/>
  <c r="A1895" i="28"/>
  <c r="A1896" i="28"/>
  <c r="A1897" i="28"/>
  <c r="A1898" i="28"/>
  <c r="A1899" i="28"/>
  <c r="A1900" i="28"/>
  <c r="A1901" i="28"/>
  <c r="A1902" i="28"/>
  <c r="A1903" i="28"/>
  <c r="A1904" i="28"/>
  <c r="A1905" i="28"/>
  <c r="A1906" i="28"/>
  <c r="A1907" i="28"/>
  <c r="A1908" i="28"/>
  <c r="A1909" i="28"/>
  <c r="A1910" i="28"/>
  <c r="A1911" i="28"/>
  <c r="A1912" i="28"/>
  <c r="A1913" i="28"/>
  <c r="A1914" i="28"/>
  <c r="A1915" i="28"/>
  <c r="A1916" i="28"/>
  <c r="A1917" i="28"/>
  <c r="A1918" i="28"/>
  <c r="A1919" i="28"/>
  <c r="A1920" i="28"/>
  <c r="A1921" i="28"/>
  <c r="A1922" i="28"/>
  <c r="A1923" i="28"/>
  <c r="A1924" i="28"/>
  <c r="A1925" i="28"/>
  <c r="A1926" i="28"/>
  <c r="A1927" i="28"/>
  <c r="A1928" i="28"/>
  <c r="A1929" i="28"/>
  <c r="A1930" i="28"/>
  <c r="A1931" i="28"/>
  <c r="A1932" i="28"/>
  <c r="A1933" i="28"/>
  <c r="A1934" i="28"/>
  <c r="A1935" i="28"/>
  <c r="A1936" i="28"/>
  <c r="A1937" i="28"/>
  <c r="A1938" i="28"/>
  <c r="A1939" i="28"/>
  <c r="A1940" i="28"/>
  <c r="A1941" i="28"/>
  <c r="A1942" i="28"/>
  <c r="A1943" i="28"/>
  <c r="A1944" i="28"/>
  <c r="A1945" i="28"/>
  <c r="A1946" i="28"/>
  <c r="A1947" i="28"/>
  <c r="A1948" i="28"/>
  <c r="A1949" i="28"/>
  <c r="A1950" i="28"/>
  <c r="A1951" i="28"/>
  <c r="A1952" i="28"/>
  <c r="A1953" i="28"/>
  <c r="A1954" i="28"/>
  <c r="A1955" i="28"/>
  <c r="A1956" i="28"/>
  <c r="A1957" i="28"/>
  <c r="A1958" i="28"/>
  <c r="A1959" i="28"/>
  <c r="A1960" i="28"/>
  <c r="A1961" i="28"/>
  <c r="A1962" i="28"/>
  <c r="A1963" i="28"/>
  <c r="A1964" i="28"/>
  <c r="A1965" i="28"/>
  <c r="A1966" i="28"/>
  <c r="A1967" i="28"/>
  <c r="A1968" i="28"/>
  <c r="A1969" i="28"/>
  <c r="A1970" i="28"/>
  <c r="A1971" i="28"/>
  <c r="A1972" i="28"/>
  <c r="A1973" i="28"/>
  <c r="A1974" i="28"/>
  <c r="A1975" i="28"/>
  <c r="A1976" i="28"/>
  <c r="A1977" i="28"/>
  <c r="A1978" i="28"/>
  <c r="A1979" i="28"/>
  <c r="A1980" i="28"/>
  <c r="A1981" i="28"/>
  <c r="A1982" i="28"/>
  <c r="A1983" i="28"/>
  <c r="A1984" i="28"/>
  <c r="A1985" i="28"/>
  <c r="A1986" i="28"/>
  <c r="A1987" i="28"/>
  <c r="A1988" i="28"/>
  <c r="A1989" i="28"/>
  <c r="A1990" i="28"/>
  <c r="A1991" i="28"/>
  <c r="A1992" i="28"/>
  <c r="A1993" i="28"/>
  <c r="A1994" i="28"/>
  <c r="A1995" i="28"/>
  <c r="A1996" i="28"/>
  <c r="A1997" i="28"/>
  <c r="A1998" i="28"/>
  <c r="A1999" i="28"/>
  <c r="A2000" i="28"/>
  <c r="A2001" i="28"/>
  <c r="A2002" i="28"/>
  <c r="A2003" i="28"/>
  <c r="A2004" i="28"/>
  <c r="A2005" i="28"/>
  <c r="A2006" i="28"/>
  <c r="A2007" i="28"/>
  <c r="A2008" i="28"/>
  <c r="A2009" i="28"/>
  <c r="A2010" i="28"/>
  <c r="A2011" i="28"/>
  <c r="A2012" i="28"/>
  <c r="A2013" i="28"/>
  <c r="A2014" i="28"/>
  <c r="A2015" i="28"/>
  <c r="A2016" i="28"/>
  <c r="A2017" i="28"/>
  <c r="A2018" i="28"/>
  <c r="A2019" i="28"/>
  <c r="A2020" i="28"/>
  <c r="A2021" i="28"/>
  <c r="A2022" i="28"/>
  <c r="A2023" i="28"/>
  <c r="A2024" i="28"/>
  <c r="A2025" i="28"/>
  <c r="A2026" i="28"/>
  <c r="A2027" i="28"/>
  <c r="A2028" i="28"/>
  <c r="A2029" i="28"/>
  <c r="A2030" i="28"/>
  <c r="A2031" i="28"/>
  <c r="A2032" i="28"/>
  <c r="A2033" i="28"/>
  <c r="A2034" i="28"/>
  <c r="A2035" i="28"/>
  <c r="A2036" i="28"/>
  <c r="A2037" i="28"/>
  <c r="A2038" i="28"/>
  <c r="A2039" i="28"/>
  <c r="A2040" i="28"/>
  <c r="A2041" i="28"/>
  <c r="A2042" i="28"/>
  <c r="A2043" i="28"/>
  <c r="A2044" i="28"/>
  <c r="A2045" i="28"/>
  <c r="A2046" i="28"/>
  <c r="A2047" i="28"/>
  <c r="A2048" i="28"/>
  <c r="A2049" i="28"/>
  <c r="A2050" i="28"/>
  <c r="A2051" i="28"/>
  <c r="A2052" i="28"/>
  <c r="A2053" i="28"/>
  <c r="A2054" i="28"/>
  <c r="A2055" i="28"/>
  <c r="A2056" i="28"/>
  <c r="A2057" i="28"/>
  <c r="A2058" i="28"/>
  <c r="A2059" i="28"/>
  <c r="A2060" i="28"/>
  <c r="A2061" i="28"/>
  <c r="A2062" i="28"/>
  <c r="A2063" i="28"/>
  <c r="A2064" i="28"/>
  <c r="A2065" i="28"/>
  <c r="A2066" i="28"/>
  <c r="A2067" i="28"/>
  <c r="A2068" i="28"/>
  <c r="A2069" i="28"/>
  <c r="A2070" i="28"/>
  <c r="A2071" i="28"/>
  <c r="A2072" i="28"/>
  <c r="A2073" i="28"/>
  <c r="A2074" i="28"/>
  <c r="A2075" i="28"/>
  <c r="A2076" i="28"/>
  <c r="A2077" i="28"/>
  <c r="A2078" i="28"/>
  <c r="A2079" i="28"/>
  <c r="A2080" i="28"/>
  <c r="A2081" i="28"/>
  <c r="A2082" i="28"/>
  <c r="A2083" i="28"/>
  <c r="A2084" i="28"/>
  <c r="A2085" i="28"/>
  <c r="A2086" i="28"/>
  <c r="A2087" i="28"/>
  <c r="A2088" i="28"/>
  <c r="A2089" i="28"/>
  <c r="A2090" i="28"/>
  <c r="A2091" i="28"/>
  <c r="A2092" i="28"/>
  <c r="A2093" i="28"/>
  <c r="A2094" i="28"/>
  <c r="A2095" i="28"/>
  <c r="A2096" i="28"/>
  <c r="A2097" i="28"/>
  <c r="A2098" i="28"/>
  <c r="A2099" i="28"/>
  <c r="A2100" i="28"/>
  <c r="A2101" i="28"/>
  <c r="A2102" i="28"/>
  <c r="A2103" i="28"/>
  <c r="A2104" i="28"/>
  <c r="A2105" i="28"/>
  <c r="A2106" i="28"/>
  <c r="A2107" i="28"/>
  <c r="A2108" i="28"/>
  <c r="A2109" i="28"/>
  <c r="A2110" i="28"/>
  <c r="A2111" i="28"/>
  <c r="A2112" i="28"/>
  <c r="A2113" i="28"/>
  <c r="A2114" i="28"/>
  <c r="A2115" i="28"/>
  <c r="A2116" i="28"/>
  <c r="A2117" i="28"/>
  <c r="A2118" i="28"/>
  <c r="A2119" i="28"/>
  <c r="A2120" i="28"/>
  <c r="A2121" i="28"/>
  <c r="A2122" i="28"/>
  <c r="A2123" i="28"/>
  <c r="A2124" i="28"/>
  <c r="A2125" i="28"/>
  <c r="A2126" i="28"/>
  <c r="A2127" i="28"/>
  <c r="A2128" i="28"/>
  <c r="A2129" i="28"/>
  <c r="A2130" i="28"/>
  <c r="A2131" i="28"/>
  <c r="A2132" i="28"/>
  <c r="A2133" i="28"/>
  <c r="A2134" i="28"/>
  <c r="A2135" i="28"/>
  <c r="A2136" i="28"/>
  <c r="A2137" i="28"/>
  <c r="A2138" i="28"/>
  <c r="A2139" i="28"/>
  <c r="A2140" i="28"/>
  <c r="A2141" i="28"/>
  <c r="A2142" i="28"/>
  <c r="A2143" i="28"/>
  <c r="A2144" i="28"/>
  <c r="A2145" i="28"/>
  <c r="A2146" i="28"/>
  <c r="A2147" i="28"/>
  <c r="A2148" i="28"/>
  <c r="A2149" i="28"/>
  <c r="A2150" i="28"/>
  <c r="A2151" i="28"/>
  <c r="A2152" i="28"/>
  <c r="A2153" i="28"/>
  <c r="A2154" i="28"/>
  <c r="A2155" i="28"/>
  <c r="A2156" i="28"/>
  <c r="A2157" i="28"/>
  <c r="A2158" i="28"/>
  <c r="A2159" i="28"/>
  <c r="A2160" i="28"/>
  <c r="A2161" i="28"/>
  <c r="A2162" i="28"/>
  <c r="A2163" i="28"/>
  <c r="A2164" i="28"/>
  <c r="A2165" i="28"/>
  <c r="A2166" i="28"/>
  <c r="A2167" i="28"/>
  <c r="A2168" i="28"/>
  <c r="A2169" i="28"/>
  <c r="A2170" i="28"/>
  <c r="A2171" i="28"/>
  <c r="A2172" i="28"/>
  <c r="A2173" i="28"/>
  <c r="A2174" i="28"/>
  <c r="A2175" i="28"/>
  <c r="A2176" i="28"/>
  <c r="A2177" i="28"/>
  <c r="A2178" i="28"/>
  <c r="A2179" i="28"/>
  <c r="A2180" i="28"/>
  <c r="A2181" i="28"/>
  <c r="A2182" i="28"/>
  <c r="A2183" i="28"/>
  <c r="A2184" i="28"/>
  <c r="A2185" i="28"/>
  <c r="A2186" i="28"/>
  <c r="A2187" i="28"/>
  <c r="A2188" i="28"/>
  <c r="A2189" i="28"/>
  <c r="A2190" i="28"/>
  <c r="A2191" i="28"/>
  <c r="A2192" i="28"/>
  <c r="A2193" i="28"/>
  <c r="A2194" i="28"/>
  <c r="A2195" i="28"/>
  <c r="A2196" i="28"/>
  <c r="A2197" i="28"/>
  <c r="A2198" i="28"/>
  <c r="A2199" i="28"/>
  <c r="A2200" i="28"/>
  <c r="A2201" i="28"/>
  <c r="A2202" i="28"/>
  <c r="A2203" i="28"/>
  <c r="A2204" i="28"/>
  <c r="A2205" i="28"/>
  <c r="A2206" i="28"/>
  <c r="A2207" i="28"/>
  <c r="A2208" i="28"/>
  <c r="A2209" i="28"/>
  <c r="A2210" i="28"/>
  <c r="A2211" i="28"/>
  <c r="A2212" i="28"/>
  <c r="A2213" i="28"/>
  <c r="A2214" i="28"/>
  <c r="A2215" i="28"/>
  <c r="A2216" i="28"/>
  <c r="A2217" i="28"/>
  <c r="A2218" i="28"/>
  <c r="A2219" i="28"/>
  <c r="A2220" i="28"/>
  <c r="A2221" i="28"/>
  <c r="A2222" i="28"/>
  <c r="A2223" i="28"/>
  <c r="A2224" i="28"/>
  <c r="A2225" i="28"/>
  <c r="A2226" i="28"/>
  <c r="A2227" i="28"/>
  <c r="A2228" i="28"/>
  <c r="A2229" i="28"/>
  <c r="A2230" i="28"/>
  <c r="A2231" i="28"/>
  <c r="A2232" i="28"/>
  <c r="A2233" i="28"/>
  <c r="A2234" i="28"/>
  <c r="A2235" i="28"/>
  <c r="A2236" i="28"/>
  <c r="A2237" i="28"/>
  <c r="A2238" i="28"/>
  <c r="A2239" i="28"/>
  <c r="A2240" i="28"/>
  <c r="A2241" i="28"/>
  <c r="A2242" i="28"/>
  <c r="A2243" i="28"/>
  <c r="A2244" i="28"/>
  <c r="A2245" i="28"/>
  <c r="A2246" i="28"/>
  <c r="A2247" i="28"/>
  <c r="A2248" i="28"/>
  <c r="A2249" i="28"/>
  <c r="A2250" i="28"/>
  <c r="A2251" i="28"/>
  <c r="A2252" i="28"/>
  <c r="A2253" i="28"/>
  <c r="A2254" i="28"/>
  <c r="A2255" i="28"/>
  <c r="A2256" i="28"/>
  <c r="A2257" i="28"/>
  <c r="A2258" i="28"/>
  <c r="A2259" i="28"/>
  <c r="A2260" i="28"/>
  <c r="A2261" i="28"/>
  <c r="A2262" i="28"/>
  <c r="A2263" i="28"/>
  <c r="A2264" i="28"/>
  <c r="A2265" i="28"/>
  <c r="A2266" i="28"/>
  <c r="A2267" i="28"/>
  <c r="A2268" i="28"/>
  <c r="A2269" i="28"/>
  <c r="A2270" i="28"/>
  <c r="A2271" i="28"/>
  <c r="A2272" i="28"/>
  <c r="A2273" i="28"/>
  <c r="A2274" i="28"/>
  <c r="A2275" i="28"/>
  <c r="A2276" i="28"/>
  <c r="A2277" i="28"/>
  <c r="A2278" i="28"/>
  <c r="A2279" i="28"/>
  <c r="A2280" i="28"/>
  <c r="A2281" i="28"/>
  <c r="A2282" i="28"/>
  <c r="A2283" i="28"/>
  <c r="A2284" i="28"/>
  <c r="A2285" i="28"/>
  <c r="A2286" i="28"/>
  <c r="A2287" i="28"/>
  <c r="A2288" i="28"/>
  <c r="A2289" i="28"/>
  <c r="A2290" i="28"/>
  <c r="A2291" i="28"/>
  <c r="A2292" i="28"/>
  <c r="A2293" i="28"/>
  <c r="A2294" i="28"/>
  <c r="A2295" i="28"/>
  <c r="A2296" i="28"/>
  <c r="A2297" i="28"/>
  <c r="A2298" i="28"/>
  <c r="A2299" i="28"/>
  <c r="A2300" i="28"/>
  <c r="A2301" i="28"/>
  <c r="A2302" i="28"/>
  <c r="A2303" i="28"/>
  <c r="A2304" i="28"/>
  <c r="A2305" i="28"/>
  <c r="A2306" i="28"/>
  <c r="A2307" i="28"/>
  <c r="A2308" i="28"/>
  <c r="A2309" i="28"/>
  <c r="A2310" i="28"/>
  <c r="A2311" i="28"/>
  <c r="A2312" i="28"/>
  <c r="A2313" i="28"/>
  <c r="A2314" i="28"/>
  <c r="A2315" i="28"/>
  <c r="A2316" i="28"/>
  <c r="A2317" i="28"/>
  <c r="A2318" i="28"/>
  <c r="A2319" i="28"/>
  <c r="A2320" i="28"/>
  <c r="A2321" i="28"/>
  <c r="A2322" i="28"/>
  <c r="A2323" i="28"/>
  <c r="A2324" i="28"/>
  <c r="A2325" i="28"/>
  <c r="A2326" i="28"/>
  <c r="A2327" i="28"/>
  <c r="A2328" i="28"/>
  <c r="A2329" i="28"/>
  <c r="A2330" i="28"/>
  <c r="A2331" i="28"/>
  <c r="A2332" i="28"/>
  <c r="A2333" i="28"/>
  <c r="A2334" i="28"/>
  <c r="A2335" i="28"/>
  <c r="A2336" i="28"/>
  <c r="A2337" i="28"/>
  <c r="A2338" i="28"/>
  <c r="A2339" i="28"/>
  <c r="A2340" i="28"/>
  <c r="A2341" i="28"/>
  <c r="A2342" i="28"/>
  <c r="A2343" i="28"/>
  <c r="A2344" i="28"/>
  <c r="A2345" i="28"/>
  <c r="A2346" i="28"/>
  <c r="A2347" i="28"/>
  <c r="A2348" i="28"/>
  <c r="A2349" i="28"/>
  <c r="A2350" i="28"/>
  <c r="A2351" i="28"/>
  <c r="A2352" i="28"/>
  <c r="A2353" i="28"/>
  <c r="A2354" i="28"/>
  <c r="A2355" i="28"/>
  <c r="A2356" i="28"/>
  <c r="A2357" i="28"/>
  <c r="A2358" i="28"/>
  <c r="A2359" i="28"/>
  <c r="A2360" i="28"/>
  <c r="A2361" i="28"/>
  <c r="A2362" i="28"/>
  <c r="A2363" i="28"/>
  <c r="A2364" i="28"/>
  <c r="A2365" i="28"/>
  <c r="A2366" i="28"/>
  <c r="A2367" i="28"/>
  <c r="A2368" i="28"/>
  <c r="A2369" i="28"/>
  <c r="A2370" i="28"/>
  <c r="A2371" i="28"/>
  <c r="A2372" i="28"/>
  <c r="A2373" i="28"/>
  <c r="A2374" i="28"/>
  <c r="A2375" i="28"/>
  <c r="A2376" i="28"/>
  <c r="A2377" i="28"/>
  <c r="A2378" i="28"/>
  <c r="A2379" i="28"/>
  <c r="A2380" i="28"/>
  <c r="A2381" i="28"/>
  <c r="A2382" i="28"/>
  <c r="A2383" i="28"/>
  <c r="A2384" i="28"/>
  <c r="A2385" i="28"/>
  <c r="A2386" i="28"/>
  <c r="A2387" i="28"/>
  <c r="A2388" i="28"/>
  <c r="A2389" i="28"/>
  <c r="A2390" i="28"/>
  <c r="A2391" i="28"/>
  <c r="A2392" i="28"/>
  <c r="A2393" i="28"/>
  <c r="A2394" i="28"/>
  <c r="A2395" i="28"/>
  <c r="A2396" i="28"/>
  <c r="A2397" i="28"/>
  <c r="A2398" i="28"/>
  <c r="A2399" i="28"/>
  <c r="A2400" i="28"/>
  <c r="A2401" i="28"/>
  <c r="A2402" i="28"/>
  <c r="A2403" i="28"/>
  <c r="A2404" i="28"/>
  <c r="A2405" i="28"/>
  <c r="A2406" i="28"/>
  <c r="A2407" i="28"/>
  <c r="A2408" i="28"/>
  <c r="A2409" i="28"/>
  <c r="A2410" i="28"/>
  <c r="A2411" i="28"/>
  <c r="A2412" i="28"/>
  <c r="A2413" i="28"/>
  <c r="A2414" i="28"/>
  <c r="A2415" i="28"/>
  <c r="A2416" i="28"/>
  <c r="A2417" i="28"/>
  <c r="A2418" i="28"/>
  <c r="A2419" i="28"/>
  <c r="A2420" i="28"/>
  <c r="A2421" i="28"/>
  <c r="A2422" i="28"/>
  <c r="A2423" i="28"/>
  <c r="A2424" i="28"/>
  <c r="A2425" i="28"/>
  <c r="A2426" i="28"/>
  <c r="A2427" i="28"/>
  <c r="A2428" i="28"/>
  <c r="A2429" i="28"/>
  <c r="A2430" i="28"/>
  <c r="A2431" i="28"/>
  <c r="A2432" i="28"/>
  <c r="A2433" i="28"/>
  <c r="A2434" i="28"/>
  <c r="A2435" i="28"/>
  <c r="A2436" i="28"/>
  <c r="A2437" i="28"/>
  <c r="A2438" i="28"/>
  <c r="A2439" i="28"/>
  <c r="A2440" i="28"/>
  <c r="A2441" i="28"/>
  <c r="A2442" i="28"/>
  <c r="A2443" i="28"/>
  <c r="A2444" i="28"/>
  <c r="A2445" i="28"/>
  <c r="A2446" i="28"/>
  <c r="A2447" i="28"/>
  <c r="A2448" i="28"/>
  <c r="A2449" i="28"/>
  <c r="A2450" i="28"/>
  <c r="A2451" i="28"/>
  <c r="A2452" i="28"/>
  <c r="A2453" i="28"/>
  <c r="A2454" i="28"/>
  <c r="A2455" i="28"/>
  <c r="A2456" i="28"/>
  <c r="A2457" i="28"/>
  <c r="A2458" i="28"/>
  <c r="A2459" i="28"/>
  <c r="A2460" i="28"/>
  <c r="A2461" i="28"/>
  <c r="A2462" i="28"/>
  <c r="A2463" i="28"/>
  <c r="A2464" i="28"/>
  <c r="A2465" i="28"/>
  <c r="A2466" i="28"/>
  <c r="A2467" i="28"/>
  <c r="A2468" i="28"/>
  <c r="A2469" i="28"/>
  <c r="A2470" i="28"/>
  <c r="A2471" i="28"/>
  <c r="A2472" i="28"/>
  <c r="A2473" i="28"/>
  <c r="A2474" i="28"/>
  <c r="A2475" i="28"/>
  <c r="A2476" i="28"/>
  <c r="A2477" i="28"/>
  <c r="A2478" i="28"/>
  <c r="A2479" i="28"/>
  <c r="A2480" i="28"/>
  <c r="A2481" i="28"/>
  <c r="A2482" i="28"/>
  <c r="A2483" i="28"/>
  <c r="A2484" i="28"/>
  <c r="A2485" i="28"/>
  <c r="A2486" i="28"/>
  <c r="A2487" i="28"/>
  <c r="A2488" i="28"/>
  <c r="A2489" i="28"/>
  <c r="A2490" i="28"/>
  <c r="A2491" i="28"/>
  <c r="A2492" i="28"/>
  <c r="A2493" i="28"/>
  <c r="A2494" i="28"/>
  <c r="A2495" i="28"/>
  <c r="A2496" i="28"/>
  <c r="A2497" i="28"/>
  <c r="A2498" i="28"/>
  <c r="A2499" i="28"/>
  <c r="A2500" i="28"/>
  <c r="A2501" i="28"/>
  <c r="A2502" i="28"/>
  <c r="A2503" i="28"/>
  <c r="A2504" i="28"/>
  <c r="A2505" i="28"/>
  <c r="A2506" i="28"/>
  <c r="A2507" i="28"/>
  <c r="A2508" i="28"/>
  <c r="A2509" i="28"/>
  <c r="A2510" i="28"/>
  <c r="A2511" i="28"/>
  <c r="A2512" i="28"/>
  <c r="A2513" i="28"/>
  <c r="A2514" i="28"/>
  <c r="A2515" i="28"/>
  <c r="A2516" i="28"/>
  <c r="A2517" i="28"/>
  <c r="A2518" i="28"/>
  <c r="A2519" i="28"/>
  <c r="A2520" i="28"/>
  <c r="A2521" i="28"/>
  <c r="A2522" i="28"/>
  <c r="A2523" i="28"/>
  <c r="A2524" i="28"/>
  <c r="A2525" i="28"/>
  <c r="A2526" i="28"/>
  <c r="A2527" i="28"/>
  <c r="A2528" i="28"/>
  <c r="A2529" i="28"/>
  <c r="A2530" i="28"/>
  <c r="A2531" i="28"/>
  <c r="A2532" i="28"/>
  <c r="A2533" i="28"/>
  <c r="A2534" i="28"/>
  <c r="A2535" i="28"/>
  <c r="A2536" i="28"/>
  <c r="A2537" i="28"/>
  <c r="A2538" i="28"/>
  <c r="A2539" i="28"/>
  <c r="A2540" i="28"/>
  <c r="A2541" i="28"/>
  <c r="A2542" i="28"/>
  <c r="A2543" i="28"/>
  <c r="A2544" i="28"/>
  <c r="A2545" i="28"/>
  <c r="A2546" i="28"/>
  <c r="A2547" i="28"/>
  <c r="A2548" i="28"/>
  <c r="A2549" i="28"/>
  <c r="A2550" i="28"/>
  <c r="A2551" i="28"/>
  <c r="A2552" i="28"/>
  <c r="A2553" i="28"/>
  <c r="A2554" i="28"/>
  <c r="A2555" i="28"/>
  <c r="A2556" i="28"/>
  <c r="A2557" i="28"/>
  <c r="A2558" i="28"/>
  <c r="A2559" i="28"/>
  <c r="A2560" i="28"/>
  <c r="A2561" i="28"/>
  <c r="A2562" i="28"/>
  <c r="A2563" i="28"/>
  <c r="A2564" i="28"/>
  <c r="A2565" i="28"/>
  <c r="A2566" i="28"/>
  <c r="A2567" i="28"/>
  <c r="A2568" i="28"/>
  <c r="A2569" i="28"/>
  <c r="A2570" i="28"/>
  <c r="A2571" i="28"/>
  <c r="A2572" i="28"/>
  <c r="A2573" i="28"/>
  <c r="A2574" i="28"/>
  <c r="A2575" i="28"/>
  <c r="A2576" i="28"/>
  <c r="A2577" i="28"/>
  <c r="A2578" i="28"/>
  <c r="A2579" i="28"/>
  <c r="A2580" i="28"/>
  <c r="A2581" i="28"/>
  <c r="A2582" i="28"/>
  <c r="A2583" i="28"/>
  <c r="A2584" i="28"/>
  <c r="A2585" i="28"/>
  <c r="A2586" i="28"/>
  <c r="A2587" i="28"/>
  <c r="A2588" i="28"/>
  <c r="A2589" i="28"/>
  <c r="A2590" i="28"/>
  <c r="A2591" i="28"/>
  <c r="A2592" i="28"/>
  <c r="A2593" i="28"/>
  <c r="A2594" i="28"/>
  <c r="A2595" i="28"/>
  <c r="A2596" i="28"/>
  <c r="A2597" i="28"/>
  <c r="A2598" i="28"/>
  <c r="A2599" i="28"/>
  <c r="A2600" i="28"/>
  <c r="A2601" i="28"/>
  <c r="A2602" i="28"/>
  <c r="A2603" i="28"/>
  <c r="A2604" i="28"/>
  <c r="A2605" i="28"/>
  <c r="A2606" i="28"/>
  <c r="A2607" i="28"/>
  <c r="A2608" i="28"/>
  <c r="A2609" i="28"/>
  <c r="A2610" i="28"/>
  <c r="A2611" i="28"/>
  <c r="A2612" i="28"/>
  <c r="A2613" i="28"/>
  <c r="A2614" i="28"/>
  <c r="A2615" i="28"/>
  <c r="A2616" i="28"/>
  <c r="A2617" i="28"/>
  <c r="A2618" i="28"/>
  <c r="A2619" i="28"/>
  <c r="A2620" i="28"/>
  <c r="A2621" i="28"/>
  <c r="A2622" i="28"/>
  <c r="A2623" i="28"/>
  <c r="A2624" i="28"/>
  <c r="A2625" i="28"/>
  <c r="A2626" i="28"/>
  <c r="A2627" i="28"/>
  <c r="A2628" i="28"/>
  <c r="A2629" i="28"/>
  <c r="A2630" i="28"/>
  <c r="A2631" i="28"/>
  <c r="A2632" i="28"/>
  <c r="A2633" i="28"/>
  <c r="A2634" i="28"/>
  <c r="A2635" i="28"/>
  <c r="A2636" i="28"/>
  <c r="A2637" i="28"/>
  <c r="A2638" i="28"/>
  <c r="A2639" i="28"/>
  <c r="A2640" i="28"/>
  <c r="A2641" i="28"/>
  <c r="A2642" i="28"/>
  <c r="A2643" i="28"/>
  <c r="A2644" i="28"/>
  <c r="A2645" i="28"/>
  <c r="A2646" i="28"/>
  <c r="A2647" i="28"/>
  <c r="A2648" i="28"/>
  <c r="A2649" i="28"/>
  <c r="A2650" i="28"/>
  <c r="A2651" i="28"/>
  <c r="A2652" i="28"/>
  <c r="A2653" i="28"/>
  <c r="A2654" i="28"/>
  <c r="A2655" i="28"/>
  <c r="A2656" i="28"/>
  <c r="A2657" i="28"/>
  <c r="A2658" i="28"/>
  <c r="A2659" i="28"/>
  <c r="A2660" i="28"/>
  <c r="A2661" i="28"/>
  <c r="A2662" i="28"/>
  <c r="A2663" i="28"/>
  <c r="A2664" i="28"/>
  <c r="A2665" i="28"/>
  <c r="A2666" i="28"/>
  <c r="A2667" i="28"/>
  <c r="A2668" i="28"/>
  <c r="A2669" i="28"/>
  <c r="A2670" i="28"/>
  <c r="A2671" i="28"/>
  <c r="A2672" i="28"/>
  <c r="A2673" i="28"/>
  <c r="A2674" i="28"/>
  <c r="A2675" i="28"/>
  <c r="A2676" i="28"/>
  <c r="A2677" i="28"/>
  <c r="A2678" i="28"/>
  <c r="A2679" i="28"/>
  <c r="A2680" i="28"/>
  <c r="A2681" i="28"/>
  <c r="A2682" i="28"/>
  <c r="A2683" i="28"/>
  <c r="A2684" i="28"/>
  <c r="A2685" i="28"/>
  <c r="A2686" i="28"/>
  <c r="A2687" i="28"/>
  <c r="A2688" i="28"/>
  <c r="A2689" i="28"/>
  <c r="A2690" i="28"/>
  <c r="A2691" i="28"/>
  <c r="A2692" i="28"/>
  <c r="A2693" i="28"/>
  <c r="A2694" i="28"/>
  <c r="A2695" i="28"/>
  <c r="A2696" i="28"/>
  <c r="A2697" i="28"/>
  <c r="A2698" i="28"/>
  <c r="A2699" i="28"/>
  <c r="A2700" i="28"/>
  <c r="A2701" i="28"/>
  <c r="A2702" i="28"/>
  <c r="A2703" i="28"/>
  <c r="A2704" i="28"/>
  <c r="A2705" i="28"/>
  <c r="A2706" i="28"/>
  <c r="A2707" i="28"/>
  <c r="A2708" i="28"/>
  <c r="A2709" i="28"/>
  <c r="A2710" i="28"/>
  <c r="A2711" i="28"/>
  <c r="A2712" i="28"/>
  <c r="A2713" i="28"/>
  <c r="A2714" i="28"/>
  <c r="A2715" i="28"/>
  <c r="A2716" i="28"/>
  <c r="A2717" i="28"/>
  <c r="A2718" i="28"/>
  <c r="A2719" i="28"/>
  <c r="A2720" i="28"/>
  <c r="A2721" i="28"/>
  <c r="A2722" i="28"/>
  <c r="A2723" i="28"/>
  <c r="A2724" i="28"/>
  <c r="A2725" i="28"/>
  <c r="A2726" i="28"/>
  <c r="A2727" i="28"/>
  <c r="A2728" i="28"/>
  <c r="A2729" i="28"/>
  <c r="A2730" i="28"/>
  <c r="A2731" i="28"/>
  <c r="A2732" i="28"/>
  <c r="A2733" i="28"/>
  <c r="A2734" i="28"/>
  <c r="A2735" i="28"/>
  <c r="A2736" i="28"/>
  <c r="A2737" i="28"/>
  <c r="A2738" i="28"/>
  <c r="A2739" i="28"/>
  <c r="A2740" i="28"/>
  <c r="A2741" i="28"/>
  <c r="A2742" i="28"/>
  <c r="A2743" i="28"/>
  <c r="A2744" i="28"/>
  <c r="A2745" i="28"/>
  <c r="A2746" i="28"/>
  <c r="A2747" i="28"/>
  <c r="A2748" i="28"/>
  <c r="A2749" i="28"/>
  <c r="A2750" i="28"/>
  <c r="A2751" i="28"/>
  <c r="A2752" i="28"/>
  <c r="A2753" i="28"/>
  <c r="A2754" i="28"/>
  <c r="A2755" i="28"/>
  <c r="A2756" i="28"/>
  <c r="A2757" i="28"/>
  <c r="A2758" i="28"/>
  <c r="A2759" i="28"/>
  <c r="A2760" i="28"/>
  <c r="A2761" i="28"/>
  <c r="A2762" i="28"/>
  <c r="A2763" i="28"/>
  <c r="A2764" i="28"/>
  <c r="A2765" i="28"/>
  <c r="A2766" i="28"/>
  <c r="A2767" i="28"/>
  <c r="A2768" i="28"/>
  <c r="A2769" i="28"/>
  <c r="A2770" i="28"/>
  <c r="A2771" i="28"/>
  <c r="A2772" i="28"/>
  <c r="A2773" i="28"/>
  <c r="A2774" i="28"/>
  <c r="A2775" i="28"/>
  <c r="A2776" i="28"/>
  <c r="A2777" i="28"/>
  <c r="A2778" i="28"/>
  <c r="A2779" i="28"/>
  <c r="A2780" i="28"/>
  <c r="A2781" i="28"/>
  <c r="A2782" i="28"/>
  <c r="A2783" i="28"/>
  <c r="A2784" i="28"/>
  <c r="A2785" i="28"/>
  <c r="A2786" i="28"/>
  <c r="A2787" i="28"/>
  <c r="A2788" i="28"/>
  <c r="A2789" i="28"/>
  <c r="A2790" i="28"/>
  <c r="A2791" i="28"/>
  <c r="A2792" i="28"/>
  <c r="A2793" i="28"/>
  <c r="A2794" i="28"/>
  <c r="A2795" i="28"/>
  <c r="A2796" i="28"/>
  <c r="A2797" i="28"/>
  <c r="A2798" i="28"/>
  <c r="A2799" i="28"/>
  <c r="A2800" i="28"/>
  <c r="A2801" i="28"/>
  <c r="A2802" i="28"/>
  <c r="A2803" i="28"/>
  <c r="A2804" i="28"/>
  <c r="A2805" i="28"/>
  <c r="A2806" i="28"/>
  <c r="A2807" i="28"/>
  <c r="A2808" i="28"/>
  <c r="A2809" i="28"/>
  <c r="A2810" i="28"/>
  <c r="A2811" i="28"/>
  <c r="A2812" i="28"/>
  <c r="A2813" i="28"/>
  <c r="A2814" i="28"/>
  <c r="A2815" i="28"/>
  <c r="A2816" i="28"/>
  <c r="A2817" i="28"/>
  <c r="A2818" i="28"/>
  <c r="A2819" i="28"/>
  <c r="A2820" i="28"/>
  <c r="A2821" i="28"/>
  <c r="A2822" i="28"/>
  <c r="A2823" i="28"/>
  <c r="A2824" i="28"/>
  <c r="A2825" i="28"/>
  <c r="A2826" i="28"/>
  <c r="A2827" i="28"/>
  <c r="A2828" i="28"/>
  <c r="A2829" i="28"/>
  <c r="A2830" i="28"/>
  <c r="A2831" i="28"/>
  <c r="A2832" i="28"/>
  <c r="A2833" i="28"/>
  <c r="A2834" i="28"/>
  <c r="A2835" i="28"/>
  <c r="A2836" i="28"/>
  <c r="A2837" i="28"/>
  <c r="A2838" i="28"/>
  <c r="A2839" i="28"/>
  <c r="A2840" i="28"/>
  <c r="A2841" i="28"/>
  <c r="A2842" i="28"/>
  <c r="A2843" i="28"/>
  <c r="A2844" i="28"/>
  <c r="A2845" i="28"/>
  <c r="A2846" i="28"/>
  <c r="A2847" i="28"/>
  <c r="A2848" i="28"/>
  <c r="A2849" i="28"/>
  <c r="A2850" i="28"/>
  <c r="A2851" i="28"/>
  <c r="A2852" i="28"/>
  <c r="A2853" i="28"/>
  <c r="A2854" i="28"/>
  <c r="A2855" i="28"/>
  <c r="A2856" i="28"/>
  <c r="A2857" i="28"/>
  <c r="A2858" i="28"/>
  <c r="A2859" i="28"/>
  <c r="A2860" i="28"/>
  <c r="A2861" i="28"/>
  <c r="A2862" i="28"/>
  <c r="A2863" i="28"/>
  <c r="A2864" i="28"/>
  <c r="A2865" i="28"/>
  <c r="A2866" i="28"/>
  <c r="A2867" i="28"/>
  <c r="A2868" i="28"/>
  <c r="A2869" i="28"/>
  <c r="A2870" i="28"/>
  <c r="A2871" i="28"/>
  <c r="A2872" i="28"/>
  <c r="A2873" i="28"/>
  <c r="A2874" i="28"/>
  <c r="A2875" i="28"/>
  <c r="A2876" i="28"/>
  <c r="A2877" i="28"/>
  <c r="A2878" i="28"/>
  <c r="A2879" i="28"/>
  <c r="A2880" i="28"/>
  <c r="A2881" i="28"/>
  <c r="A2882" i="28"/>
  <c r="A2883" i="28"/>
  <c r="A2884" i="28"/>
  <c r="A2885" i="28"/>
  <c r="A2886" i="28"/>
  <c r="A2887" i="28"/>
  <c r="A2888" i="28"/>
  <c r="A2889" i="28"/>
  <c r="A2890" i="28"/>
  <c r="A2891" i="28"/>
  <c r="A2892" i="28"/>
  <c r="A2893" i="28"/>
  <c r="A2894" i="28"/>
  <c r="A2895" i="28"/>
  <c r="A2896" i="28"/>
  <c r="A2897" i="28"/>
  <c r="A2898" i="28"/>
  <c r="A2899" i="28"/>
  <c r="A2900" i="28"/>
  <c r="A2901" i="28"/>
  <c r="A2902" i="28"/>
  <c r="A2903" i="28"/>
  <c r="A2904" i="28"/>
  <c r="A2905" i="28"/>
  <c r="A2906" i="28"/>
  <c r="A2907" i="28"/>
  <c r="A2908" i="28"/>
  <c r="A2909" i="28"/>
  <c r="A2910" i="28"/>
  <c r="A2911" i="28"/>
  <c r="A2912" i="28"/>
  <c r="A2913" i="28"/>
  <c r="A2914" i="28"/>
  <c r="A2915" i="28"/>
  <c r="A2916" i="28"/>
  <c r="A2917" i="28"/>
  <c r="A2918" i="28"/>
  <c r="A2919" i="28"/>
  <c r="A2920" i="28"/>
  <c r="A2921" i="28"/>
  <c r="A2922" i="28"/>
  <c r="A2923" i="28"/>
  <c r="A2924" i="28"/>
  <c r="A2925" i="28"/>
  <c r="A2926" i="28"/>
  <c r="A2927" i="28"/>
  <c r="A2928" i="28"/>
  <c r="A2929" i="28"/>
  <c r="A2930" i="28"/>
  <c r="A2931" i="28"/>
  <c r="A2932" i="28"/>
  <c r="A2933" i="28"/>
  <c r="A2934" i="28"/>
  <c r="A2935" i="28"/>
  <c r="A2936" i="28"/>
  <c r="A2937" i="28"/>
  <c r="A2938" i="28"/>
  <c r="A2939" i="28"/>
  <c r="A2940" i="28"/>
  <c r="A2941" i="28"/>
  <c r="A2942" i="28"/>
  <c r="A2943" i="28"/>
  <c r="A2944" i="28"/>
  <c r="A2945" i="28"/>
  <c r="A2946" i="28"/>
  <c r="A2947" i="28"/>
  <c r="A2948" i="28"/>
  <c r="A2949" i="28"/>
  <c r="A2950" i="28"/>
  <c r="A2951" i="28"/>
  <c r="A2952" i="28"/>
  <c r="A2953" i="28"/>
  <c r="A2954" i="28"/>
  <c r="A2955" i="28"/>
  <c r="A2956" i="28"/>
  <c r="A2957" i="28"/>
  <c r="A2958" i="28"/>
  <c r="A2959" i="28"/>
  <c r="A2960" i="28"/>
  <c r="A2961" i="28"/>
  <c r="A2962" i="28"/>
  <c r="A2963" i="28"/>
  <c r="A2964" i="28"/>
  <c r="A2965" i="28"/>
  <c r="A2966" i="28"/>
  <c r="A2967" i="28"/>
  <c r="A2968" i="28"/>
  <c r="A2969" i="28"/>
  <c r="A2970" i="28"/>
  <c r="A2971" i="28"/>
  <c r="A2972" i="28"/>
  <c r="A2973" i="28"/>
  <c r="A2974" i="28"/>
  <c r="A2975" i="28"/>
  <c r="A2976" i="28"/>
  <c r="A2977" i="28"/>
  <c r="A2978" i="28"/>
  <c r="A2979" i="28"/>
  <c r="A2980" i="28"/>
  <c r="A2981" i="28"/>
  <c r="A2982" i="28"/>
  <c r="A2983" i="28"/>
  <c r="A2984" i="28"/>
  <c r="A2985" i="28"/>
  <c r="A2986" i="28"/>
  <c r="A2987" i="28"/>
  <c r="A2988" i="28"/>
  <c r="A2989" i="28"/>
  <c r="A2990" i="28"/>
  <c r="A2991" i="28"/>
  <c r="A2992" i="28"/>
  <c r="A2993" i="28"/>
  <c r="A2994" i="28"/>
  <c r="A2995" i="28"/>
  <c r="A2996" i="28"/>
  <c r="A2997" i="28"/>
  <c r="A2998" i="28"/>
  <c r="A2999" i="28"/>
  <c r="A3000" i="28"/>
  <c r="A3001" i="28"/>
  <c r="A3002" i="28"/>
  <c r="A3003" i="28"/>
  <c r="A3004" i="28"/>
  <c r="A3005" i="28"/>
  <c r="A3006" i="28"/>
  <c r="A3007" i="28"/>
  <c r="A3008" i="28"/>
  <c r="A3009" i="28"/>
  <c r="A3010" i="28"/>
  <c r="A3011" i="28"/>
  <c r="A3012" i="28"/>
  <c r="A3013" i="28"/>
  <c r="A3014" i="28"/>
  <c r="A3015" i="28"/>
  <c r="A3016" i="28"/>
  <c r="A3017" i="28"/>
  <c r="A3018" i="28"/>
  <c r="A3019" i="28"/>
  <c r="A3020" i="28"/>
  <c r="A3021" i="28"/>
  <c r="A3022" i="28"/>
  <c r="A3023" i="28"/>
  <c r="A3024" i="28"/>
  <c r="A3025" i="28"/>
  <c r="A3026" i="28"/>
  <c r="A3027" i="28"/>
  <c r="A3028" i="28"/>
  <c r="A3029" i="28"/>
  <c r="A3030" i="28"/>
  <c r="A3031" i="28"/>
  <c r="A3032" i="28"/>
  <c r="A3033" i="28"/>
  <c r="A3034" i="28"/>
  <c r="A3035" i="28"/>
  <c r="A3036" i="28"/>
  <c r="A3037" i="28"/>
  <c r="A3038" i="28"/>
  <c r="A3039" i="28"/>
  <c r="A3040" i="28"/>
  <c r="A3041" i="28"/>
  <c r="A3042" i="28"/>
  <c r="A3043" i="28"/>
  <c r="A3044" i="28"/>
  <c r="A3045" i="28"/>
  <c r="A3046" i="28"/>
  <c r="A3047" i="28"/>
  <c r="A3048" i="28"/>
  <c r="A3049" i="28"/>
  <c r="A3050" i="28"/>
  <c r="A3051" i="28"/>
  <c r="A3052" i="28"/>
  <c r="A3053" i="28"/>
  <c r="A3054" i="28"/>
  <c r="A3055" i="28"/>
  <c r="A3056" i="28"/>
  <c r="A3057" i="28"/>
  <c r="A3058" i="28"/>
  <c r="A3059" i="28"/>
  <c r="A3060" i="28"/>
  <c r="A3061" i="28"/>
  <c r="A3062" i="28"/>
  <c r="A3063" i="28"/>
  <c r="A3064" i="28"/>
  <c r="A3065" i="28"/>
  <c r="A3066" i="28"/>
  <c r="A3067" i="28"/>
  <c r="A3068" i="28"/>
  <c r="A3069" i="28"/>
  <c r="A3070" i="28"/>
  <c r="A3071" i="28"/>
  <c r="A3072" i="28"/>
  <c r="A3073" i="28"/>
  <c r="A3074" i="28"/>
  <c r="A3075" i="28"/>
  <c r="A3076" i="28"/>
  <c r="A3077" i="28"/>
  <c r="A3078" i="28"/>
  <c r="A3079" i="28"/>
  <c r="A3080" i="28"/>
  <c r="A3081" i="28"/>
  <c r="A3082" i="28"/>
  <c r="A3083" i="28"/>
  <c r="A3084" i="28"/>
  <c r="A3085" i="28"/>
  <c r="A3086" i="28"/>
  <c r="A3087" i="28"/>
  <c r="A3088" i="28"/>
  <c r="A3089" i="28"/>
  <c r="A3090" i="28"/>
  <c r="A3091" i="28"/>
  <c r="A3092" i="28"/>
  <c r="A3093" i="28"/>
  <c r="A3094" i="28"/>
  <c r="A3095" i="28"/>
  <c r="A3096" i="28"/>
  <c r="A3097" i="28"/>
  <c r="A3098" i="28"/>
  <c r="A3099" i="28"/>
  <c r="A3100" i="28"/>
  <c r="A3101" i="28"/>
  <c r="A3102" i="28"/>
  <c r="A3103" i="28"/>
  <c r="A3104" i="28"/>
  <c r="A3105" i="28"/>
  <c r="A3106" i="28"/>
  <c r="A3107" i="28"/>
  <c r="A3108" i="28"/>
  <c r="A3109" i="28"/>
  <c r="A3110" i="28"/>
  <c r="A3111" i="28"/>
  <c r="A3112" i="28"/>
  <c r="A3113" i="28"/>
  <c r="A3114" i="28"/>
  <c r="A3115" i="28"/>
  <c r="A3116" i="28"/>
  <c r="A3117" i="28"/>
  <c r="A3118" i="28"/>
  <c r="A3119" i="28"/>
  <c r="A3120" i="28"/>
  <c r="A3121" i="28"/>
  <c r="A3122" i="28"/>
  <c r="A3123" i="28"/>
  <c r="A3124" i="28"/>
  <c r="A3125" i="28"/>
  <c r="A3126" i="28"/>
  <c r="A3127" i="28"/>
  <c r="A3128" i="28"/>
  <c r="A3129" i="28"/>
  <c r="A3130" i="28"/>
  <c r="A3131" i="28"/>
  <c r="A3132" i="28"/>
  <c r="A3133" i="28"/>
  <c r="A3134" i="28"/>
  <c r="A3135" i="28"/>
  <c r="A3136" i="28"/>
  <c r="A3137" i="28"/>
  <c r="A3138" i="28"/>
  <c r="A3139" i="28"/>
  <c r="A3140" i="28"/>
  <c r="A3141" i="28"/>
  <c r="A3142" i="28"/>
  <c r="A3143" i="28"/>
  <c r="A3144" i="28"/>
  <c r="A3145" i="28"/>
  <c r="A3146" i="28"/>
  <c r="A3147" i="28"/>
  <c r="A3148" i="28"/>
  <c r="A3149" i="28"/>
  <c r="A3150" i="28"/>
  <c r="A3151" i="28"/>
  <c r="A3152" i="28"/>
  <c r="A3153" i="28"/>
  <c r="A3154" i="28"/>
  <c r="A3155" i="28"/>
  <c r="A3156" i="28"/>
  <c r="A3157" i="28"/>
  <c r="A3158" i="28"/>
  <c r="A3159" i="28"/>
  <c r="A3160" i="28"/>
  <c r="A3161" i="28"/>
  <c r="A3162" i="28"/>
  <c r="A3163" i="28"/>
  <c r="A3164" i="28"/>
  <c r="A3165" i="28"/>
  <c r="A3166" i="28"/>
  <c r="A3167" i="28"/>
  <c r="A3168" i="28"/>
  <c r="A3169" i="28"/>
  <c r="A3170" i="28"/>
  <c r="A3171" i="28"/>
  <c r="A3172" i="28"/>
  <c r="A3173" i="28"/>
  <c r="A3174" i="28"/>
  <c r="A3175" i="28"/>
  <c r="A3176" i="28"/>
  <c r="A3177" i="28"/>
  <c r="A3178" i="28"/>
  <c r="A3179" i="28"/>
  <c r="A3180" i="28"/>
  <c r="A3181" i="28"/>
  <c r="A3182" i="28"/>
  <c r="A3183" i="28"/>
  <c r="A3184" i="28"/>
  <c r="A3185" i="28"/>
  <c r="A3186" i="28"/>
  <c r="A3187" i="28"/>
  <c r="A3188" i="28"/>
  <c r="A3189" i="28"/>
  <c r="A3190" i="28"/>
  <c r="A3191" i="28"/>
  <c r="A3192" i="28"/>
  <c r="A3193" i="28"/>
  <c r="A3194" i="28"/>
  <c r="A3195" i="28"/>
  <c r="A3196" i="28"/>
  <c r="A3197" i="28"/>
  <c r="A3198" i="28"/>
  <c r="A3199" i="28"/>
  <c r="A3200" i="28"/>
  <c r="A3201" i="28"/>
  <c r="A3202" i="28"/>
  <c r="A3203" i="28"/>
  <c r="A3204" i="28"/>
  <c r="A3205" i="28"/>
  <c r="A3206" i="28"/>
  <c r="A3207" i="28"/>
  <c r="A3208" i="28"/>
  <c r="A3209" i="28"/>
  <c r="A3210" i="28"/>
  <c r="A3211" i="28"/>
  <c r="A3212" i="28"/>
  <c r="A3213" i="28"/>
  <c r="A3214" i="28"/>
  <c r="A3215" i="28"/>
  <c r="A3216" i="28"/>
  <c r="A3217" i="28"/>
  <c r="A3218" i="28"/>
  <c r="A3219" i="28"/>
  <c r="A3220" i="28"/>
  <c r="A3221" i="28"/>
  <c r="A3222" i="28"/>
  <c r="A3223" i="28"/>
  <c r="A3224" i="28"/>
  <c r="A3225" i="28"/>
  <c r="A3226" i="28"/>
  <c r="A3227" i="28"/>
  <c r="A3228" i="28"/>
  <c r="A3229" i="28"/>
  <c r="A3230" i="28"/>
  <c r="A3231" i="28"/>
  <c r="A3232" i="28"/>
  <c r="A3233" i="28"/>
  <c r="A3234" i="28"/>
  <c r="A3235" i="28"/>
  <c r="A3236" i="28"/>
  <c r="A3237" i="28"/>
  <c r="A3238" i="28"/>
  <c r="A3239" i="28"/>
  <c r="A3240" i="28"/>
  <c r="A3241" i="28"/>
  <c r="A3242" i="28"/>
  <c r="A3243" i="28"/>
  <c r="A3244" i="28"/>
  <c r="A3245" i="28"/>
  <c r="A3246" i="28"/>
  <c r="A3247" i="28"/>
  <c r="A3248" i="28"/>
  <c r="A3249" i="28"/>
  <c r="A3250" i="28"/>
  <c r="A3251" i="28"/>
  <c r="A3252" i="28"/>
  <c r="A3253" i="28"/>
  <c r="A3254" i="28"/>
  <c r="A3255" i="28"/>
  <c r="A3256" i="28"/>
  <c r="A3257" i="28"/>
  <c r="A3258" i="28"/>
  <c r="A3259" i="28"/>
  <c r="A3260" i="28"/>
  <c r="A3261" i="28"/>
  <c r="A3262" i="28"/>
  <c r="A3263" i="28"/>
  <c r="A3264" i="28"/>
  <c r="A3265" i="28"/>
  <c r="A3266" i="28"/>
  <c r="A3267" i="28"/>
  <c r="A3268" i="28"/>
  <c r="A3269" i="28"/>
  <c r="A3270" i="28"/>
  <c r="A3271" i="28"/>
  <c r="A3272" i="28"/>
  <c r="A3273" i="28"/>
  <c r="A3274" i="28"/>
  <c r="A3275" i="28"/>
  <c r="A3276" i="28"/>
  <c r="A3277" i="28"/>
  <c r="A3278" i="28"/>
  <c r="A3279" i="28"/>
  <c r="A3280" i="28"/>
  <c r="A3281" i="28"/>
  <c r="A3282" i="28"/>
  <c r="A3283" i="28"/>
  <c r="A3284" i="28"/>
  <c r="A3285" i="28"/>
  <c r="A3286" i="28"/>
  <c r="A3287" i="28"/>
  <c r="A3288" i="28"/>
  <c r="A3289" i="28"/>
  <c r="A3290" i="28"/>
  <c r="A3291" i="28"/>
  <c r="A3292" i="28"/>
  <c r="A3293" i="28"/>
  <c r="A3294" i="28"/>
  <c r="A3295" i="28"/>
  <c r="A3296" i="28"/>
  <c r="A3297" i="28"/>
  <c r="A3298" i="28"/>
  <c r="A3299" i="28"/>
  <c r="A3300" i="28"/>
  <c r="A3301" i="28"/>
  <c r="A3302" i="28"/>
  <c r="A3303" i="28"/>
  <c r="A3304" i="28"/>
  <c r="A3305" i="28"/>
  <c r="A3306" i="28"/>
  <c r="A3307" i="28"/>
  <c r="A3308" i="28"/>
  <c r="A3309" i="28"/>
  <c r="A3310" i="28"/>
  <c r="A3311" i="28"/>
  <c r="A3312" i="28"/>
  <c r="A3313" i="28"/>
  <c r="A3314" i="28"/>
  <c r="A3315" i="28"/>
  <c r="A3316" i="28"/>
  <c r="A3317" i="28"/>
  <c r="A3318" i="28"/>
  <c r="A3319" i="28"/>
  <c r="A3320" i="28"/>
  <c r="A3321" i="28"/>
  <c r="A3322" i="28"/>
  <c r="A3323" i="28"/>
  <c r="A3324" i="28"/>
  <c r="A3325" i="28"/>
  <c r="A3326" i="28"/>
  <c r="A3327" i="28"/>
  <c r="A3328" i="28"/>
  <c r="A3329" i="28"/>
  <c r="A3330" i="28"/>
  <c r="A3331" i="28"/>
  <c r="A3332" i="28"/>
  <c r="A3333" i="28"/>
  <c r="A3334" i="28"/>
  <c r="A3335" i="28"/>
  <c r="A3336" i="28"/>
  <c r="A3337" i="28"/>
  <c r="A3338" i="28"/>
  <c r="A3339" i="28"/>
  <c r="A3340" i="28"/>
  <c r="A3341" i="28"/>
  <c r="A3342" i="28"/>
  <c r="A3343" i="28"/>
  <c r="A3344" i="28"/>
  <c r="A3345" i="28"/>
  <c r="A3346" i="28"/>
  <c r="A3347" i="28"/>
  <c r="A3348" i="28"/>
  <c r="A3349" i="28"/>
  <c r="A3350" i="28"/>
  <c r="A3351" i="28"/>
  <c r="A3352" i="28"/>
  <c r="A3353" i="28"/>
  <c r="A3354" i="28"/>
  <c r="A3355" i="28"/>
  <c r="A3356" i="28"/>
  <c r="A3357" i="28"/>
  <c r="A3358" i="28"/>
  <c r="A3359" i="28"/>
  <c r="A3360" i="28"/>
  <c r="A3361" i="28"/>
  <c r="A3362" i="28"/>
  <c r="A3363" i="28"/>
  <c r="A3364" i="28"/>
  <c r="A3365" i="28"/>
  <c r="A3366" i="28"/>
  <c r="A3367" i="28"/>
  <c r="A3368" i="28"/>
  <c r="A3369" i="28"/>
  <c r="A3370" i="28"/>
  <c r="A3371" i="28"/>
  <c r="A3372" i="28"/>
  <c r="A3373" i="28"/>
  <c r="A3374" i="28"/>
  <c r="A3375" i="28"/>
  <c r="A3376" i="28"/>
  <c r="A3377" i="28"/>
  <c r="A3378" i="28"/>
  <c r="A3379" i="28"/>
  <c r="A3380" i="28"/>
  <c r="A3381" i="28"/>
  <c r="A3382" i="28"/>
  <c r="A3383" i="28"/>
  <c r="A3384" i="28"/>
  <c r="A3385" i="28"/>
  <c r="A3386" i="28"/>
  <c r="A3387" i="28"/>
  <c r="A3388" i="28"/>
  <c r="A3389" i="28"/>
  <c r="A3390" i="28"/>
  <c r="A3391" i="28"/>
  <c r="A3392" i="28"/>
  <c r="A3393" i="28"/>
  <c r="A3394" i="28"/>
  <c r="A3395" i="28"/>
  <c r="A3396" i="28"/>
  <c r="A3397" i="28"/>
  <c r="A3398" i="28"/>
  <c r="A3399" i="28"/>
  <c r="A3400" i="28"/>
  <c r="A3401" i="28"/>
  <c r="A3402" i="28"/>
  <c r="A3403" i="28"/>
  <c r="A3404" i="28"/>
  <c r="A3405" i="28"/>
  <c r="A3406" i="28"/>
  <c r="A3407" i="28"/>
  <c r="A3408" i="28"/>
  <c r="A3409" i="28"/>
  <c r="A3410" i="28"/>
  <c r="A3411" i="28"/>
  <c r="A3412" i="28"/>
  <c r="A3413" i="28"/>
  <c r="A3414" i="28"/>
  <c r="A3415" i="28"/>
  <c r="A3416" i="28"/>
  <c r="A3417" i="28"/>
  <c r="A3418" i="28"/>
  <c r="A3419" i="28"/>
  <c r="A3420" i="28"/>
  <c r="A3421" i="28"/>
  <c r="A3422" i="28"/>
  <c r="A3423" i="28"/>
  <c r="A3424" i="28"/>
  <c r="A3425" i="28"/>
  <c r="A3426" i="28"/>
  <c r="A3427" i="28"/>
  <c r="A3428" i="28"/>
  <c r="A3429" i="28"/>
  <c r="A3430" i="28"/>
  <c r="A3431" i="28"/>
  <c r="A3432" i="28"/>
  <c r="A3433" i="28"/>
  <c r="A3434" i="28"/>
  <c r="A3435" i="28"/>
  <c r="A3436" i="28"/>
  <c r="A3437" i="28"/>
  <c r="A3438" i="28"/>
  <c r="A3439" i="28"/>
  <c r="A3440" i="28"/>
  <c r="A3441" i="28"/>
  <c r="A3442" i="28"/>
  <c r="A3443" i="28"/>
  <c r="A3444" i="28"/>
  <c r="A3445" i="28"/>
  <c r="A3446" i="28"/>
  <c r="A3447" i="28"/>
  <c r="A3448" i="28"/>
  <c r="A3449" i="28"/>
  <c r="A3450" i="28"/>
  <c r="A3451" i="28"/>
  <c r="A3452" i="28"/>
  <c r="A3453" i="28"/>
  <c r="A3454" i="28"/>
  <c r="A3455" i="28"/>
  <c r="A3456" i="28"/>
  <c r="A3457" i="28"/>
  <c r="A3458" i="28"/>
  <c r="A3459" i="28"/>
  <c r="A3460" i="28"/>
  <c r="A3461" i="28"/>
  <c r="A3462" i="28"/>
  <c r="A3463" i="28"/>
  <c r="A3464" i="28"/>
  <c r="A3465" i="28"/>
  <c r="A3466" i="28"/>
  <c r="A3467" i="28"/>
  <c r="A3468" i="28"/>
  <c r="A3469" i="28"/>
  <c r="A3470" i="28"/>
  <c r="A3471" i="28"/>
  <c r="A3472" i="28"/>
  <c r="A3473" i="28"/>
  <c r="A3474" i="28"/>
  <c r="A3475" i="28"/>
  <c r="A3476" i="28"/>
  <c r="A3477" i="28"/>
  <c r="A3478" i="28"/>
  <c r="A3479" i="28"/>
  <c r="A3480" i="28"/>
  <c r="A3481" i="28"/>
  <c r="A3482" i="28"/>
  <c r="A3483" i="28"/>
  <c r="A3484" i="28"/>
  <c r="A3485" i="28"/>
  <c r="A3486" i="28"/>
  <c r="A3487" i="28"/>
  <c r="A3488" i="28"/>
  <c r="A3489" i="28"/>
  <c r="A3490" i="28"/>
  <c r="A3491" i="28"/>
  <c r="A3492" i="28"/>
  <c r="A3493" i="28"/>
  <c r="A3494" i="28"/>
  <c r="A3495" i="28"/>
  <c r="A3496" i="28"/>
  <c r="A3497" i="28"/>
  <c r="A3498" i="28"/>
  <c r="A3499" i="28"/>
  <c r="A3500" i="28"/>
  <c r="A3501" i="28"/>
  <c r="A3502" i="28"/>
  <c r="A3503" i="28"/>
  <c r="A3504" i="28"/>
  <c r="A3505" i="28"/>
  <c r="A3506" i="28"/>
  <c r="A3507" i="28"/>
  <c r="A3508" i="28"/>
  <c r="A3509" i="28"/>
  <c r="A3510" i="28"/>
  <c r="A3511" i="28"/>
  <c r="A3512" i="28"/>
  <c r="A3513" i="28"/>
  <c r="A3514" i="28"/>
  <c r="A3515" i="28"/>
  <c r="A3516" i="28"/>
  <c r="A3517" i="28"/>
  <c r="A3518" i="28"/>
  <c r="A3519" i="28"/>
  <c r="A3520" i="28"/>
  <c r="A3521" i="28"/>
  <c r="A3522" i="28"/>
  <c r="A3523" i="28"/>
  <c r="A3524" i="28"/>
  <c r="A3525" i="28"/>
  <c r="A3526" i="28"/>
  <c r="A3527" i="28"/>
  <c r="A3528" i="28"/>
  <c r="A3529" i="28"/>
  <c r="A3530" i="28"/>
  <c r="A3531" i="28"/>
  <c r="A3532" i="28"/>
  <c r="A3533" i="28"/>
  <c r="A3534" i="28"/>
  <c r="A3535" i="28"/>
  <c r="A3536" i="28"/>
  <c r="A3537" i="28"/>
  <c r="A3538" i="28"/>
  <c r="A3539" i="28"/>
  <c r="A3540" i="28"/>
  <c r="A3541" i="28"/>
  <c r="A3542" i="28"/>
  <c r="A3543" i="28"/>
  <c r="A3544" i="28"/>
  <c r="A3545" i="28"/>
  <c r="A3546" i="28"/>
  <c r="A3547" i="28"/>
  <c r="A3548" i="28"/>
  <c r="A3549" i="28"/>
  <c r="A3550" i="28"/>
  <c r="A3551" i="28"/>
  <c r="A3552" i="28"/>
  <c r="A3553" i="28"/>
  <c r="A3554" i="28"/>
  <c r="A3555" i="28"/>
  <c r="A3556" i="28"/>
  <c r="A3557" i="28"/>
  <c r="A3558" i="28"/>
  <c r="A3559" i="28"/>
  <c r="A3560" i="28"/>
  <c r="A3561" i="28"/>
  <c r="A3562" i="28"/>
  <c r="A3563" i="28"/>
  <c r="A3564" i="28"/>
  <c r="A3565" i="28"/>
  <c r="A3566" i="28"/>
  <c r="A3567" i="28"/>
  <c r="A3568" i="28"/>
  <c r="A3569" i="28"/>
  <c r="A3570" i="28"/>
  <c r="A3571" i="28"/>
  <c r="A3572" i="28"/>
  <c r="A3573" i="28"/>
  <c r="A3574" i="28"/>
  <c r="A3575" i="28"/>
  <c r="A3576" i="28"/>
  <c r="A3577" i="28"/>
  <c r="A3578" i="28"/>
  <c r="A3579" i="28"/>
  <c r="A3580" i="28"/>
  <c r="A3581" i="28"/>
  <c r="A3582" i="28"/>
  <c r="A3583" i="28"/>
  <c r="A3584" i="28"/>
  <c r="A3585" i="28"/>
  <c r="A3586" i="28"/>
  <c r="A3587" i="28"/>
  <c r="A3588" i="28"/>
  <c r="A3589" i="28"/>
  <c r="A3590" i="28"/>
  <c r="A3591" i="28"/>
  <c r="A3592" i="28"/>
  <c r="A3593" i="28"/>
  <c r="A3594" i="28"/>
  <c r="A3595" i="28"/>
  <c r="A3596" i="28"/>
  <c r="A3597" i="28"/>
  <c r="A3598" i="28"/>
  <c r="A3599" i="28"/>
  <c r="A3600" i="28"/>
  <c r="A3601" i="28"/>
  <c r="A3602" i="28"/>
  <c r="A3603" i="28"/>
  <c r="A3604" i="28"/>
  <c r="A3605" i="28"/>
  <c r="A3606" i="28"/>
  <c r="A3607" i="28"/>
  <c r="A3608" i="28"/>
  <c r="A3609" i="28"/>
  <c r="A3610" i="28"/>
  <c r="A3611" i="28"/>
  <c r="A3612" i="28"/>
  <c r="A3613" i="28"/>
  <c r="A3614" i="28"/>
  <c r="A3615" i="28"/>
  <c r="A3616" i="28"/>
  <c r="A3617" i="28"/>
  <c r="A3618" i="28"/>
  <c r="A3619" i="28"/>
  <c r="A3620" i="28"/>
  <c r="A3621" i="28"/>
  <c r="A3622" i="28"/>
  <c r="A3623" i="28"/>
  <c r="A3624" i="28"/>
  <c r="A3625" i="28"/>
  <c r="A3626" i="28"/>
  <c r="A3627" i="28"/>
  <c r="A3628" i="28"/>
  <c r="A3629" i="28"/>
  <c r="A3630" i="28"/>
  <c r="A3631" i="28"/>
  <c r="A3632" i="28"/>
  <c r="A3633" i="28"/>
  <c r="A3634" i="28"/>
  <c r="A3635" i="28"/>
  <c r="A3636" i="28"/>
  <c r="A3637" i="28"/>
  <c r="A3638" i="28"/>
  <c r="A3639" i="28"/>
  <c r="A3640" i="28"/>
  <c r="A3641" i="28"/>
  <c r="A3642" i="28"/>
  <c r="A3643" i="28"/>
  <c r="A3644" i="28"/>
  <c r="A3645" i="28"/>
  <c r="A3646" i="28"/>
  <c r="A3647" i="28"/>
  <c r="A3648" i="28"/>
  <c r="A3649" i="28"/>
  <c r="A3650" i="28"/>
  <c r="A3651" i="28"/>
  <c r="A3652" i="28"/>
  <c r="A3653" i="28"/>
  <c r="A3654" i="28"/>
  <c r="A3655" i="28"/>
  <c r="A3656" i="28"/>
  <c r="A3657" i="28"/>
  <c r="A3658" i="28"/>
  <c r="A3659" i="28"/>
  <c r="A3660" i="28"/>
  <c r="A3661" i="28"/>
  <c r="A3662" i="28"/>
  <c r="A3663" i="28"/>
  <c r="A3664" i="28"/>
  <c r="A3665" i="28"/>
  <c r="A3666" i="28"/>
  <c r="A3667" i="28"/>
  <c r="A3668" i="28"/>
  <c r="A3669" i="28"/>
  <c r="A3670" i="28"/>
  <c r="A3671" i="28"/>
  <c r="A3672" i="28"/>
  <c r="A3673" i="28"/>
  <c r="A3674" i="28"/>
  <c r="A3675" i="28"/>
  <c r="A3676" i="28"/>
  <c r="A3677" i="28"/>
  <c r="A3678" i="28"/>
  <c r="A3679" i="28"/>
  <c r="A3680" i="28"/>
  <c r="A3681" i="28"/>
  <c r="A3682" i="28"/>
  <c r="A3683" i="28"/>
  <c r="A3684" i="28"/>
  <c r="A3685" i="28"/>
  <c r="A3686" i="28"/>
  <c r="A3687" i="28"/>
  <c r="A3688" i="28"/>
  <c r="A3689" i="28"/>
  <c r="A3690" i="28"/>
  <c r="A3691" i="28"/>
  <c r="A3692" i="28"/>
  <c r="A3693" i="28"/>
  <c r="A3694" i="28"/>
  <c r="A3695" i="28"/>
  <c r="A3696" i="28"/>
  <c r="A3697" i="28"/>
  <c r="A3698" i="28"/>
  <c r="A3699" i="28"/>
  <c r="A3700" i="28"/>
  <c r="A3701" i="28"/>
  <c r="A3702" i="28"/>
  <c r="A3703" i="28"/>
  <c r="A3704" i="28"/>
  <c r="A3705" i="28"/>
  <c r="A3706" i="28"/>
  <c r="A3707" i="28"/>
  <c r="A3708" i="28"/>
  <c r="A3709" i="28"/>
  <c r="A3710" i="28"/>
  <c r="A3711" i="28"/>
  <c r="A3712" i="28"/>
  <c r="A3713" i="28"/>
  <c r="A3714" i="28"/>
  <c r="A3715" i="28"/>
  <c r="A3716" i="28"/>
  <c r="A3717" i="28"/>
  <c r="A3718" i="28"/>
  <c r="A3719" i="28"/>
  <c r="A3720" i="28"/>
  <c r="A3721" i="28"/>
  <c r="A3722" i="28"/>
  <c r="A3723" i="28"/>
  <c r="A3724" i="28"/>
  <c r="A3725" i="28"/>
  <c r="A3726" i="28"/>
  <c r="A3727" i="28"/>
  <c r="A3728" i="28"/>
  <c r="A3729" i="28"/>
  <c r="A3730" i="28"/>
  <c r="A3731" i="28"/>
  <c r="A3732" i="28"/>
  <c r="A3733" i="28"/>
  <c r="A3734" i="28"/>
  <c r="A3735" i="28"/>
  <c r="A3736" i="28"/>
  <c r="A3737" i="28"/>
  <c r="A3738" i="28"/>
  <c r="A3739" i="28"/>
  <c r="A3740" i="28"/>
  <c r="A3741" i="28"/>
  <c r="A3742" i="28"/>
  <c r="A3743" i="28"/>
  <c r="A3744" i="28"/>
  <c r="A3745" i="28"/>
  <c r="A3746" i="28"/>
  <c r="A3747" i="28"/>
  <c r="A3748" i="28"/>
  <c r="A3749" i="28"/>
  <c r="A3750" i="28"/>
  <c r="A3751" i="28"/>
  <c r="A3752" i="28"/>
  <c r="A3753" i="28"/>
  <c r="A3754" i="28"/>
  <c r="A3755" i="28"/>
  <c r="A3756" i="28"/>
  <c r="A3757" i="28"/>
  <c r="A3758" i="28"/>
  <c r="A3759" i="28"/>
  <c r="A3760" i="28"/>
  <c r="A3761" i="28"/>
  <c r="A3762" i="28"/>
  <c r="A3763" i="28"/>
  <c r="A3764" i="28"/>
  <c r="A3765" i="28"/>
  <c r="A3766" i="28"/>
  <c r="A3767" i="28"/>
  <c r="A3768" i="28"/>
  <c r="A3769" i="28"/>
  <c r="A3770" i="28"/>
  <c r="A3771" i="28"/>
  <c r="A3772" i="28"/>
  <c r="A3773" i="28"/>
  <c r="A3774" i="28"/>
  <c r="A3775" i="28"/>
  <c r="A3776" i="28"/>
  <c r="A3777" i="28"/>
  <c r="A3778" i="28"/>
  <c r="A3779" i="28"/>
  <c r="A3780" i="28"/>
  <c r="A3781" i="28"/>
  <c r="A3782" i="28"/>
  <c r="A3783" i="28"/>
  <c r="A3784" i="28"/>
  <c r="A3785" i="28"/>
  <c r="A3786" i="28"/>
  <c r="A3787" i="28"/>
  <c r="A3788" i="28"/>
  <c r="A3789" i="28"/>
  <c r="A3790" i="28"/>
  <c r="A3791" i="28"/>
  <c r="A3792" i="28"/>
  <c r="A3793" i="28"/>
  <c r="A3794" i="28"/>
  <c r="A3795" i="28"/>
  <c r="A3796" i="28"/>
  <c r="A3797" i="28"/>
  <c r="A3798" i="28"/>
  <c r="A3799" i="28"/>
  <c r="A3800" i="28"/>
  <c r="A3801" i="28"/>
  <c r="A3802" i="28"/>
  <c r="A3803" i="28"/>
  <c r="A3804" i="28"/>
  <c r="A3805" i="28"/>
  <c r="A3806" i="28"/>
  <c r="A3807" i="28"/>
  <c r="A3808" i="28"/>
  <c r="A3809" i="28"/>
  <c r="A3810" i="28"/>
  <c r="A3811" i="28"/>
  <c r="A3812" i="28"/>
  <c r="A3813" i="28"/>
  <c r="A3814" i="28"/>
  <c r="A3815" i="28"/>
  <c r="A3816" i="28"/>
  <c r="A3817" i="28"/>
  <c r="A3818" i="28"/>
  <c r="A3819" i="28"/>
  <c r="A3820" i="28"/>
  <c r="A3821" i="28"/>
  <c r="A3822" i="28"/>
  <c r="A3823" i="28"/>
  <c r="A3824" i="28"/>
  <c r="A3825" i="28"/>
  <c r="A3826" i="28"/>
  <c r="A3827" i="28"/>
  <c r="A3828" i="28"/>
  <c r="A3829" i="28"/>
  <c r="A3830" i="28"/>
  <c r="A3831" i="28"/>
  <c r="A3832" i="28"/>
  <c r="A3833" i="28"/>
  <c r="A3834" i="28"/>
  <c r="A3835" i="28"/>
  <c r="A3836" i="28"/>
  <c r="A3837" i="28"/>
  <c r="A3838" i="28"/>
  <c r="A3839" i="28"/>
  <c r="A3840" i="28"/>
  <c r="A3841" i="28"/>
  <c r="A3842" i="28"/>
  <c r="A3843" i="28"/>
  <c r="A3844" i="28"/>
  <c r="A3845" i="28"/>
  <c r="A3846" i="28"/>
  <c r="A3847" i="28"/>
  <c r="A3848" i="28"/>
  <c r="A3849" i="28"/>
  <c r="A3850" i="28"/>
  <c r="A3851" i="28"/>
  <c r="A3852" i="28"/>
  <c r="A3853" i="28"/>
  <c r="A3854" i="28"/>
  <c r="A3855" i="28"/>
  <c r="A3856" i="28"/>
  <c r="A3857" i="28"/>
  <c r="A3858" i="28"/>
  <c r="A3859" i="28"/>
  <c r="A3860" i="28"/>
  <c r="A3861" i="28"/>
  <c r="A3862" i="28"/>
  <c r="A3863" i="28"/>
  <c r="A3864" i="28"/>
  <c r="A3865" i="28"/>
  <c r="A3866" i="28"/>
  <c r="A3867" i="28"/>
  <c r="A3868" i="28"/>
  <c r="A3869" i="28"/>
  <c r="A3870" i="28"/>
  <c r="A3871" i="28"/>
  <c r="A3872" i="28"/>
  <c r="A3873" i="28"/>
  <c r="A3874" i="28"/>
  <c r="A3875" i="28"/>
  <c r="A3876" i="28"/>
  <c r="A3877" i="28"/>
  <c r="A3878" i="28"/>
  <c r="A3879" i="28"/>
  <c r="A3880" i="28"/>
  <c r="A3881" i="28"/>
  <c r="A3882" i="28"/>
  <c r="A3883" i="28"/>
  <c r="A3884" i="28"/>
  <c r="A3885" i="28"/>
  <c r="A3886" i="28"/>
  <c r="A3887" i="28"/>
  <c r="A3888" i="28"/>
  <c r="A3889" i="28"/>
  <c r="A3890" i="28"/>
  <c r="A3891" i="28"/>
  <c r="A3892" i="28"/>
  <c r="A3893" i="28"/>
  <c r="A3894" i="28"/>
  <c r="A3895" i="28"/>
  <c r="A3896" i="28"/>
  <c r="A3897" i="28"/>
  <c r="A3898" i="28"/>
  <c r="A3899" i="28"/>
  <c r="A3900" i="28"/>
  <c r="A3901" i="28"/>
  <c r="A3902" i="28"/>
  <c r="A3903" i="28"/>
  <c r="A3904" i="28"/>
  <c r="A3905" i="28"/>
  <c r="A3906" i="28"/>
  <c r="A3907" i="28"/>
  <c r="A3908" i="28"/>
  <c r="A3909" i="28"/>
  <c r="A3910" i="28"/>
  <c r="A3911" i="28"/>
  <c r="A3912" i="28"/>
  <c r="A3913" i="28"/>
  <c r="A3914" i="28"/>
  <c r="A3915" i="28"/>
  <c r="A3916" i="28"/>
  <c r="A3917" i="28"/>
  <c r="A3918" i="28"/>
  <c r="A3919" i="28"/>
  <c r="A3920" i="28"/>
  <c r="A3921" i="28"/>
  <c r="A3922" i="28"/>
  <c r="A3923" i="28"/>
  <c r="A3924" i="28"/>
  <c r="A3925" i="28"/>
  <c r="A3926" i="28"/>
  <c r="A3927" i="28"/>
  <c r="A3928" i="28"/>
  <c r="A3929" i="28"/>
  <c r="A3930" i="28"/>
  <c r="A3931" i="28"/>
  <c r="A3932" i="28"/>
  <c r="A3933" i="28"/>
  <c r="A3934" i="28"/>
  <c r="A3935" i="28"/>
  <c r="A3936" i="28"/>
  <c r="A3937" i="28"/>
  <c r="A3938" i="28"/>
  <c r="A3939" i="28"/>
  <c r="A3940" i="28"/>
  <c r="A3941" i="28"/>
  <c r="A3942" i="28"/>
  <c r="A3943" i="28"/>
  <c r="A3944" i="28"/>
  <c r="A3945" i="28"/>
  <c r="A3946" i="28"/>
  <c r="A3947" i="28"/>
  <c r="A3948" i="28"/>
  <c r="A3949" i="28"/>
  <c r="A3950" i="28"/>
  <c r="A3951" i="28"/>
  <c r="A3952" i="28"/>
  <c r="A3953" i="28"/>
  <c r="A3954" i="28"/>
  <c r="A3955" i="28"/>
  <c r="A3956" i="28"/>
  <c r="A3957" i="28"/>
  <c r="A3958" i="28"/>
  <c r="A3959" i="28"/>
  <c r="A3960" i="28"/>
  <c r="A3961" i="28"/>
  <c r="A3962" i="28"/>
  <c r="A3963" i="28"/>
  <c r="A3964" i="28"/>
  <c r="A3965" i="28"/>
  <c r="A3966" i="28"/>
  <c r="A3967" i="28"/>
  <c r="A3968" i="28"/>
  <c r="A3969" i="28"/>
  <c r="A3970" i="28"/>
  <c r="A3971" i="28"/>
  <c r="A3972" i="28"/>
  <c r="A3973" i="28"/>
  <c r="A3974" i="28"/>
  <c r="A3975" i="28"/>
  <c r="A3976" i="28"/>
  <c r="A3977" i="28"/>
  <c r="A3978" i="28"/>
  <c r="A3979" i="28"/>
  <c r="A3980" i="28"/>
  <c r="A3981" i="28"/>
  <c r="A3982" i="28"/>
  <c r="A3983" i="28"/>
  <c r="A3984" i="28"/>
  <c r="A3985" i="28"/>
  <c r="A3986" i="28"/>
  <c r="A3987" i="28"/>
  <c r="A3988" i="28"/>
  <c r="A3989" i="28"/>
  <c r="A3990" i="28"/>
  <c r="A3991" i="28"/>
  <c r="A3992" i="28"/>
  <c r="A3993" i="28"/>
  <c r="A3994" i="28"/>
  <c r="A3995" i="28"/>
  <c r="A3996" i="28"/>
  <c r="A3997" i="28"/>
  <c r="A3998" i="28"/>
  <c r="A3999" i="28"/>
  <c r="A4000" i="28"/>
  <c r="A4001" i="28"/>
  <c r="A4002" i="28"/>
  <c r="A4003" i="28"/>
  <c r="A4004" i="28"/>
  <c r="A4005" i="28"/>
  <c r="A4006" i="28"/>
  <c r="A4007" i="28"/>
  <c r="A4008" i="28"/>
  <c r="A4009" i="28"/>
  <c r="A4010" i="28"/>
  <c r="A4011" i="28"/>
  <c r="A4012" i="28"/>
  <c r="A4013" i="28"/>
  <c r="A4014" i="28"/>
  <c r="A4015" i="28"/>
  <c r="A4016" i="28"/>
  <c r="A4017" i="28"/>
  <c r="A4018" i="28"/>
  <c r="A4019" i="28"/>
  <c r="A4020" i="28"/>
  <c r="A4021" i="28"/>
  <c r="A4022" i="28"/>
  <c r="A4023" i="28"/>
  <c r="A4024" i="28"/>
  <c r="A4025" i="28"/>
  <c r="A4026" i="28"/>
  <c r="A4027" i="28"/>
  <c r="A4028" i="28"/>
  <c r="A4029" i="28"/>
  <c r="A4030" i="28"/>
  <c r="A4031" i="28"/>
  <c r="A4032" i="28"/>
  <c r="A4033" i="28"/>
  <c r="A4034" i="28"/>
  <c r="A4035" i="28"/>
  <c r="A4036" i="28"/>
  <c r="A4037" i="28"/>
  <c r="A4038" i="28"/>
  <c r="A4039" i="28"/>
  <c r="A4040" i="28"/>
  <c r="A4041" i="28"/>
  <c r="A4042" i="28"/>
  <c r="A4043" i="28"/>
  <c r="A4044" i="28"/>
  <c r="A4045" i="28"/>
  <c r="A4046" i="28"/>
  <c r="A4047" i="28"/>
  <c r="A4048" i="28"/>
  <c r="A4049" i="28"/>
  <c r="A4050" i="28"/>
  <c r="A4051" i="28"/>
  <c r="A4052" i="28"/>
  <c r="A4053" i="28"/>
  <c r="A4054" i="28"/>
  <c r="A4055" i="28"/>
  <c r="A4056" i="28"/>
  <c r="A4057" i="28"/>
  <c r="A4058" i="28"/>
  <c r="A4059" i="28"/>
  <c r="A4060" i="28"/>
  <c r="A4061" i="28"/>
  <c r="A4062" i="28"/>
  <c r="A4063" i="28"/>
  <c r="A4064" i="28"/>
  <c r="A4065" i="28"/>
  <c r="A4066" i="28"/>
  <c r="A4067" i="28"/>
  <c r="A4068" i="28"/>
  <c r="A4069" i="28"/>
  <c r="A4070" i="28"/>
  <c r="A4071" i="28"/>
  <c r="A4072" i="28"/>
  <c r="A4073" i="28"/>
  <c r="A4074" i="28"/>
  <c r="A4075" i="28"/>
  <c r="A4076" i="28"/>
  <c r="A4077" i="28"/>
  <c r="A4078" i="28"/>
  <c r="A4079" i="28"/>
  <c r="A4080" i="28"/>
  <c r="A4081" i="28"/>
  <c r="A4082" i="28"/>
  <c r="A4083" i="28"/>
  <c r="A4084" i="28"/>
  <c r="A4085" i="28"/>
  <c r="A4086" i="28"/>
  <c r="A4087" i="28"/>
  <c r="A4088" i="28"/>
  <c r="A4089" i="28"/>
  <c r="A4090" i="28"/>
  <c r="A4091" i="28"/>
  <c r="A4092" i="28"/>
  <c r="A4093" i="28"/>
  <c r="A4094" i="28"/>
  <c r="A4095" i="28"/>
  <c r="A4096" i="28"/>
  <c r="A4097" i="28"/>
  <c r="A4098" i="28"/>
  <c r="A4099" i="28"/>
  <c r="A4100" i="28"/>
  <c r="A4101" i="28"/>
  <c r="A4102" i="28"/>
  <c r="A4103" i="28"/>
  <c r="A4104" i="28"/>
  <c r="A4105" i="28"/>
  <c r="A4106" i="28"/>
  <c r="A4107" i="28"/>
  <c r="A4108" i="28"/>
  <c r="A4109" i="28"/>
  <c r="A4110" i="28"/>
  <c r="A4111" i="28"/>
  <c r="A4112" i="28"/>
  <c r="A4113" i="28"/>
  <c r="A4114" i="28"/>
  <c r="A4115" i="28"/>
  <c r="A4116" i="28"/>
  <c r="A4117" i="28"/>
  <c r="A4118" i="28"/>
  <c r="A4119" i="28"/>
  <c r="A4120" i="28"/>
  <c r="A4121" i="28"/>
  <c r="A4122" i="28"/>
  <c r="A4123" i="28"/>
  <c r="A4124" i="28"/>
  <c r="A4125" i="28"/>
  <c r="A4126" i="28"/>
  <c r="A4127" i="28"/>
  <c r="A4128" i="28"/>
  <c r="A4129" i="28"/>
  <c r="A4130" i="28"/>
  <c r="A4131" i="28"/>
  <c r="A4132" i="28"/>
  <c r="A4133" i="28"/>
  <c r="A4134" i="28"/>
  <c r="A4135" i="28"/>
  <c r="A4136" i="28"/>
  <c r="A4137" i="28"/>
  <c r="A4138" i="28"/>
  <c r="A4139" i="28"/>
  <c r="A4140" i="28"/>
  <c r="A4141" i="28"/>
  <c r="A4142" i="28"/>
  <c r="A4143" i="28"/>
  <c r="A4144" i="28"/>
  <c r="A4145" i="28"/>
  <c r="A4146" i="28"/>
  <c r="A4147" i="28"/>
  <c r="A4148" i="28"/>
  <c r="A4149" i="28"/>
  <c r="A4150" i="28"/>
  <c r="A4151" i="28"/>
  <c r="A4152" i="28"/>
  <c r="A4153" i="28"/>
  <c r="A4154" i="28"/>
  <c r="A4155" i="28"/>
  <c r="A4156" i="28"/>
  <c r="A4157" i="28"/>
  <c r="A4158" i="28"/>
  <c r="A4159" i="28"/>
  <c r="A4160" i="28"/>
  <c r="A4161" i="28"/>
  <c r="A4162" i="28"/>
  <c r="A4163" i="28"/>
  <c r="A4164" i="28"/>
  <c r="A4165" i="28"/>
  <c r="A4166" i="28"/>
  <c r="A4167" i="28"/>
  <c r="A4168" i="28"/>
  <c r="A4169" i="28"/>
  <c r="A4170" i="28"/>
  <c r="A4171" i="28"/>
  <c r="A4172" i="28"/>
  <c r="A4173" i="28"/>
  <c r="A4174" i="28"/>
  <c r="A4175" i="28"/>
  <c r="A4176" i="28"/>
  <c r="A4177" i="28"/>
  <c r="A4178" i="28"/>
  <c r="A4179" i="28"/>
  <c r="A4180" i="28"/>
  <c r="A4181" i="28"/>
  <c r="A4182" i="28"/>
  <c r="A4183" i="28"/>
  <c r="A4184" i="28"/>
  <c r="A4185" i="28"/>
  <c r="A4186" i="28"/>
  <c r="A4187" i="28"/>
  <c r="A4188" i="28"/>
  <c r="A4189" i="28"/>
  <c r="A4190" i="28"/>
  <c r="A4191" i="28"/>
  <c r="A4192" i="28"/>
  <c r="A4193" i="28"/>
  <c r="A4194" i="28"/>
  <c r="A4195" i="28"/>
  <c r="A4196" i="28"/>
  <c r="A4197" i="28"/>
  <c r="A4198" i="28"/>
  <c r="A4199" i="28"/>
  <c r="A4200" i="28"/>
  <c r="A4201" i="28"/>
  <c r="A4202" i="28"/>
  <c r="A4203" i="28"/>
  <c r="A4204" i="28"/>
  <c r="A4205" i="28"/>
  <c r="A4206" i="28"/>
  <c r="A4207" i="28"/>
  <c r="A4208" i="28"/>
  <c r="A4209" i="28"/>
  <c r="A4210" i="28"/>
  <c r="A4211" i="28"/>
  <c r="A4212" i="28"/>
  <c r="A4213" i="28"/>
  <c r="A4214" i="28"/>
  <c r="A4215" i="28"/>
  <c r="A4216" i="28"/>
  <c r="A4217" i="28"/>
  <c r="A4218" i="28"/>
  <c r="A4219" i="28"/>
  <c r="A4220" i="28"/>
  <c r="A4221" i="28"/>
  <c r="A4222" i="28"/>
  <c r="A4223" i="28"/>
  <c r="A4224" i="28"/>
  <c r="A4225" i="28"/>
  <c r="A4226" i="28"/>
  <c r="A4227" i="28"/>
  <c r="A4228" i="28"/>
  <c r="A4229" i="28"/>
  <c r="A4230" i="28"/>
  <c r="A4231" i="28"/>
  <c r="A4232" i="28"/>
  <c r="A4233" i="28"/>
  <c r="A4234" i="28"/>
  <c r="A4235" i="28"/>
  <c r="A4236" i="28"/>
  <c r="A4237" i="28"/>
  <c r="A4238" i="28"/>
  <c r="A4239" i="28"/>
  <c r="A4240" i="28"/>
  <c r="A4241" i="28"/>
  <c r="A4242" i="28"/>
  <c r="A4243" i="28"/>
  <c r="A4244" i="28"/>
  <c r="A4245" i="28"/>
  <c r="A4246" i="28"/>
  <c r="A4247" i="28"/>
  <c r="A4248" i="28"/>
  <c r="A4249" i="28"/>
  <c r="A4250" i="28"/>
  <c r="A4251" i="28"/>
  <c r="A4252" i="28"/>
  <c r="A4253" i="28"/>
  <c r="A4254" i="28"/>
  <c r="A4255" i="28"/>
  <c r="A4256" i="28"/>
  <c r="A4257" i="28"/>
  <c r="A4258" i="28"/>
  <c r="A4259" i="28"/>
  <c r="A4260" i="28"/>
  <c r="A4261" i="28"/>
  <c r="A4262" i="28"/>
  <c r="A4263" i="28"/>
  <c r="A4264" i="28"/>
  <c r="A4265" i="28"/>
  <c r="A4266" i="28"/>
  <c r="A4267" i="28"/>
  <c r="A4268" i="28"/>
  <c r="A4269" i="28"/>
  <c r="A4270" i="28"/>
  <c r="A4271" i="28"/>
  <c r="A4272" i="28"/>
  <c r="A4273" i="28"/>
  <c r="A4274" i="28"/>
  <c r="A4275" i="28"/>
  <c r="A4276" i="28"/>
  <c r="A4277" i="28"/>
  <c r="A4278" i="28"/>
  <c r="A4279" i="28"/>
  <c r="A4280" i="28"/>
  <c r="A4281" i="28"/>
  <c r="A4282" i="28"/>
  <c r="A4283" i="28"/>
  <c r="A4284" i="28"/>
  <c r="A4285" i="28"/>
  <c r="A4286" i="28"/>
  <c r="A4287" i="28"/>
  <c r="A4288" i="28"/>
  <c r="A4289" i="28"/>
  <c r="A4290" i="28"/>
  <c r="A4291" i="28"/>
  <c r="A4292" i="28"/>
  <c r="A4293" i="28"/>
  <c r="A4294" i="28"/>
  <c r="A4295" i="28"/>
  <c r="A4296" i="28"/>
  <c r="A4297" i="28"/>
  <c r="A4298" i="28"/>
  <c r="A4299" i="28"/>
  <c r="A4300" i="28"/>
  <c r="A4301" i="28"/>
  <c r="A4302" i="28"/>
  <c r="A4303" i="28"/>
  <c r="A4304" i="28"/>
  <c r="A4305" i="28"/>
  <c r="A4306" i="28"/>
  <c r="A4307" i="28"/>
  <c r="A4308" i="28"/>
  <c r="A4309" i="28"/>
  <c r="A4310" i="28"/>
  <c r="A4311" i="28"/>
  <c r="A4312" i="28"/>
  <c r="A4313" i="28"/>
  <c r="A4314" i="28"/>
  <c r="A4315" i="28"/>
  <c r="A4316" i="28"/>
  <c r="A4317" i="28"/>
  <c r="A4318" i="28"/>
  <c r="A4319" i="28"/>
  <c r="A4320" i="28"/>
  <c r="A4321" i="28"/>
  <c r="A4322" i="28"/>
  <c r="A4323" i="28"/>
  <c r="A4324" i="28"/>
  <c r="A4325" i="28"/>
  <c r="A4326" i="28"/>
  <c r="A4327" i="28"/>
  <c r="A4328" i="28"/>
  <c r="A4329" i="28"/>
  <c r="A4330" i="28"/>
  <c r="A4331" i="28"/>
  <c r="A4332" i="28"/>
  <c r="A4333" i="28"/>
  <c r="A4334" i="28"/>
  <c r="A4335" i="28"/>
  <c r="A4336" i="28"/>
  <c r="A4337" i="28"/>
  <c r="A4338" i="28"/>
  <c r="A4339" i="28"/>
  <c r="A4340" i="28"/>
  <c r="A4341" i="28"/>
  <c r="A4342" i="28"/>
  <c r="A4343" i="28"/>
  <c r="A4344" i="28"/>
  <c r="A4345" i="28"/>
  <c r="A4346" i="28"/>
  <c r="A4347" i="28"/>
  <c r="A4348" i="28"/>
  <c r="A4349" i="28"/>
  <c r="A4350" i="28"/>
  <c r="A4351" i="28"/>
  <c r="A4352" i="28"/>
  <c r="A4353" i="28"/>
  <c r="A4354" i="28"/>
  <c r="A4355" i="28"/>
  <c r="A4356" i="28"/>
  <c r="A4357" i="28"/>
  <c r="A4358" i="28"/>
  <c r="A4359" i="28"/>
  <c r="A4360" i="28"/>
  <c r="A4361" i="28"/>
  <c r="A4362" i="28"/>
  <c r="A4363" i="28"/>
  <c r="A4364" i="28"/>
  <c r="A4365" i="28"/>
  <c r="A4366" i="28"/>
  <c r="A4367" i="28"/>
  <c r="A4368" i="28"/>
  <c r="A4369" i="28"/>
  <c r="A4370" i="28"/>
  <c r="A4371" i="28"/>
  <c r="A4372" i="28"/>
  <c r="A4373" i="28"/>
  <c r="A4374" i="28"/>
  <c r="A4375" i="28"/>
  <c r="A4376" i="28"/>
  <c r="A4377" i="28"/>
  <c r="A4378" i="28"/>
  <c r="A4379" i="28"/>
  <c r="A4380" i="28"/>
  <c r="A4381" i="28"/>
  <c r="A4382" i="28"/>
  <c r="A4383" i="28"/>
  <c r="A4384" i="28"/>
  <c r="A4385" i="28"/>
  <c r="A4386" i="28"/>
  <c r="A4387" i="28"/>
  <c r="A4388" i="28"/>
  <c r="A4389" i="28"/>
  <c r="A4390" i="28"/>
  <c r="A4391" i="28"/>
  <c r="A4392" i="28"/>
  <c r="A4393" i="28"/>
  <c r="A4394" i="28"/>
  <c r="A4395" i="28"/>
  <c r="A4396" i="28"/>
  <c r="A4397" i="28"/>
  <c r="A4398" i="28"/>
  <c r="A4399" i="28"/>
  <c r="A4400" i="28"/>
  <c r="A4401" i="28"/>
  <c r="A4402" i="28"/>
  <c r="A4403" i="28"/>
  <c r="A4404" i="28"/>
  <c r="A4405" i="28"/>
  <c r="A4406" i="28"/>
  <c r="A4407" i="28"/>
  <c r="A4408" i="28"/>
  <c r="A4409" i="28"/>
  <c r="A4410" i="28"/>
  <c r="A4411" i="28"/>
  <c r="A4412" i="28"/>
  <c r="A4413" i="28"/>
  <c r="A4414" i="28"/>
  <c r="A4415" i="28"/>
  <c r="A4416" i="28"/>
  <c r="A4417" i="28"/>
  <c r="A4418" i="28"/>
  <c r="A4419" i="28"/>
  <c r="A4420" i="28"/>
  <c r="A4421" i="28"/>
  <c r="A4422" i="28"/>
  <c r="A4423" i="28"/>
  <c r="A4424" i="28"/>
  <c r="A4425" i="28"/>
  <c r="A4426" i="28"/>
  <c r="A4427" i="28"/>
  <c r="A4428" i="28"/>
  <c r="A4429" i="28"/>
  <c r="A4430" i="28"/>
  <c r="A4431" i="28"/>
  <c r="A4432" i="28"/>
  <c r="A4433" i="28"/>
  <c r="A4434" i="28"/>
  <c r="A4435" i="28"/>
  <c r="A4436" i="28"/>
  <c r="A4437" i="28"/>
  <c r="A4438" i="28"/>
  <c r="A4439" i="28"/>
  <c r="A4440" i="28"/>
  <c r="A4441" i="28"/>
  <c r="A4442" i="28"/>
  <c r="A4443" i="28"/>
  <c r="A4444" i="28"/>
  <c r="A4445" i="28"/>
  <c r="A4446" i="28"/>
  <c r="A4447" i="28"/>
  <c r="A4448" i="28"/>
  <c r="A4449" i="28"/>
  <c r="A4450" i="28"/>
  <c r="A4451" i="28"/>
  <c r="A4452" i="28"/>
  <c r="A4453" i="28"/>
  <c r="A4454" i="28"/>
  <c r="A4455" i="28"/>
  <c r="A4456" i="28"/>
  <c r="A4457" i="28"/>
  <c r="A4458" i="28"/>
  <c r="A4459" i="28"/>
  <c r="A4460" i="28"/>
  <c r="A4461" i="28"/>
  <c r="A4462" i="28"/>
  <c r="A4463" i="28"/>
  <c r="A4464" i="28"/>
  <c r="A4465" i="28"/>
  <c r="A4466" i="28"/>
  <c r="A4467" i="28"/>
  <c r="A4468" i="28"/>
  <c r="A4469" i="28"/>
  <c r="A4470" i="28"/>
  <c r="A4471" i="28"/>
  <c r="A4472" i="28"/>
  <c r="A4473" i="28"/>
  <c r="A4474" i="28"/>
  <c r="A4475" i="28"/>
  <c r="A4476" i="28"/>
  <c r="A4477" i="28"/>
  <c r="A4478" i="28"/>
  <c r="A4479" i="28"/>
  <c r="A4480" i="28"/>
  <c r="A4481" i="28"/>
  <c r="A4482" i="28"/>
  <c r="A4483" i="28"/>
  <c r="A4484" i="28"/>
  <c r="A4485" i="28"/>
  <c r="A4486" i="28"/>
  <c r="A4487" i="28"/>
  <c r="A4488" i="28"/>
  <c r="A4489" i="28"/>
  <c r="A4490" i="28"/>
  <c r="A4491" i="28"/>
  <c r="A4492" i="28"/>
  <c r="A4493" i="28"/>
  <c r="A4494" i="28"/>
  <c r="A4495" i="28"/>
  <c r="A4496" i="28"/>
  <c r="A4497" i="28"/>
  <c r="A4498" i="28"/>
  <c r="A4499" i="28"/>
  <c r="A4500" i="28"/>
  <c r="A4501" i="28"/>
  <c r="A4502" i="28"/>
  <c r="A4503" i="28"/>
  <c r="A4504" i="28"/>
  <c r="A4505" i="28"/>
  <c r="A4506" i="28"/>
  <c r="A4507" i="28"/>
  <c r="A4508" i="28"/>
  <c r="A4509" i="28"/>
  <c r="A4510" i="28"/>
  <c r="A4511" i="28"/>
  <c r="A4512" i="28"/>
  <c r="A4513" i="28"/>
  <c r="A4514" i="28"/>
  <c r="A4515" i="28"/>
  <c r="A4516" i="28"/>
  <c r="A4517" i="28"/>
  <c r="A4518" i="28"/>
  <c r="A4519" i="28"/>
  <c r="A4520" i="28"/>
  <c r="A4521" i="28"/>
  <c r="A4522" i="28"/>
  <c r="A4523" i="28"/>
  <c r="A4524" i="28"/>
  <c r="A4525" i="28"/>
  <c r="A4526" i="28"/>
  <c r="A4527" i="28"/>
  <c r="A4528" i="28"/>
  <c r="A4529" i="28"/>
  <c r="A4530" i="28"/>
  <c r="A4531" i="28"/>
  <c r="A4532" i="28"/>
  <c r="A4533" i="28"/>
  <c r="A4534" i="28"/>
  <c r="A4535" i="28"/>
  <c r="A4536" i="28"/>
  <c r="A4537" i="28"/>
  <c r="A4538" i="28"/>
  <c r="A4539" i="28"/>
  <c r="A4540" i="28"/>
  <c r="A4541" i="28"/>
  <c r="A4542" i="28"/>
  <c r="A4543" i="28"/>
  <c r="A4544" i="28"/>
  <c r="A4545" i="28"/>
  <c r="A4546" i="28"/>
  <c r="A4547" i="28"/>
  <c r="A4548" i="28"/>
  <c r="A4549" i="28"/>
  <c r="A4550" i="28"/>
  <c r="A4551" i="28"/>
  <c r="A4552" i="28"/>
  <c r="A4553" i="28"/>
  <c r="A4554" i="28"/>
  <c r="A4555" i="28"/>
  <c r="A4556" i="28"/>
  <c r="A4557" i="28"/>
  <c r="A4558" i="28"/>
  <c r="A4559" i="28"/>
  <c r="A4560" i="28"/>
  <c r="A4561" i="28"/>
  <c r="A4562" i="28"/>
  <c r="A4563" i="28"/>
  <c r="A4564" i="28"/>
  <c r="A4565" i="28"/>
  <c r="A4566" i="28"/>
  <c r="A4567" i="28"/>
  <c r="A4568" i="28"/>
  <c r="A4569" i="28"/>
  <c r="A4570" i="28"/>
  <c r="A4571" i="28"/>
  <c r="A4572" i="28"/>
  <c r="A4573" i="28"/>
  <c r="A4574" i="28"/>
  <c r="A4575" i="28"/>
  <c r="A4576" i="28"/>
  <c r="A4577" i="28"/>
  <c r="A4578" i="28"/>
  <c r="A4579" i="28"/>
  <c r="A4580" i="28"/>
  <c r="A4581" i="28"/>
  <c r="A4582" i="28"/>
  <c r="A4583" i="28"/>
  <c r="A4584" i="28"/>
  <c r="A4585" i="28"/>
  <c r="A4586" i="28"/>
  <c r="A4587" i="28"/>
  <c r="A4588" i="28"/>
  <c r="A4589" i="28"/>
  <c r="A4590" i="28"/>
  <c r="A4591" i="28"/>
  <c r="A4592" i="28"/>
  <c r="A4593" i="28"/>
  <c r="A4594" i="28"/>
  <c r="A4595" i="28"/>
  <c r="A4596" i="28"/>
  <c r="A4597" i="28"/>
  <c r="A4598" i="28"/>
  <c r="A4599" i="28"/>
  <c r="A4600" i="28"/>
  <c r="A4601" i="28"/>
  <c r="A4602" i="28"/>
  <c r="A4603" i="28"/>
  <c r="A4604" i="28"/>
  <c r="A4605" i="28"/>
  <c r="A4606" i="28"/>
  <c r="A4607" i="28"/>
  <c r="A4608" i="28"/>
  <c r="A4609" i="28"/>
  <c r="A4610" i="28"/>
  <c r="A4611" i="28"/>
  <c r="A4612" i="28"/>
  <c r="A4613" i="28"/>
  <c r="A4614" i="28"/>
  <c r="A4615" i="28"/>
  <c r="A4616" i="28"/>
  <c r="A4617" i="28"/>
  <c r="A4618" i="28"/>
  <c r="A4619" i="28"/>
  <c r="A4620" i="28"/>
  <c r="A4621" i="28"/>
  <c r="A4622" i="28"/>
  <c r="A4623" i="28"/>
  <c r="A4624" i="28"/>
  <c r="A4625" i="28"/>
  <c r="A4626" i="28"/>
  <c r="A4627" i="28"/>
  <c r="A4628" i="28"/>
  <c r="A4629" i="28"/>
  <c r="A4630" i="28"/>
  <c r="A4631" i="28"/>
  <c r="A4632" i="28"/>
  <c r="A4633" i="28"/>
  <c r="A4634" i="28"/>
  <c r="A4635" i="28"/>
  <c r="A4636" i="28"/>
  <c r="A4637" i="28"/>
  <c r="A4638" i="28"/>
  <c r="A4639" i="28"/>
  <c r="A4640" i="28"/>
  <c r="A4641" i="28"/>
  <c r="A4642" i="28"/>
  <c r="A4643" i="28"/>
  <c r="A4644" i="28"/>
  <c r="A4645" i="28"/>
  <c r="A4646" i="28"/>
  <c r="A4647" i="28"/>
  <c r="A4648" i="28"/>
  <c r="A4649" i="28"/>
  <c r="A4650" i="28"/>
  <c r="A4651" i="28"/>
  <c r="A4652" i="28"/>
  <c r="A4653" i="28"/>
  <c r="A4654" i="28"/>
  <c r="A4655" i="28"/>
  <c r="A4656" i="28"/>
  <c r="A4657" i="28"/>
  <c r="A4658" i="28"/>
  <c r="A4659" i="28"/>
  <c r="A4660" i="28"/>
  <c r="A4661" i="28"/>
  <c r="A4662" i="28"/>
  <c r="A4663" i="28"/>
  <c r="A4664" i="28"/>
  <c r="A4665" i="28"/>
  <c r="A4666" i="28"/>
  <c r="A4667" i="28"/>
  <c r="A4668" i="28"/>
  <c r="A4669" i="28"/>
  <c r="A4670" i="28"/>
  <c r="A4671" i="28"/>
  <c r="A4672" i="28"/>
  <c r="A4673" i="28"/>
  <c r="A4674" i="28"/>
  <c r="A4675" i="28"/>
  <c r="A4676" i="28"/>
  <c r="A4677" i="28"/>
  <c r="A4678" i="28"/>
  <c r="A4679" i="28"/>
  <c r="A4680" i="28"/>
  <c r="A4681" i="28"/>
  <c r="A4682" i="28"/>
  <c r="A4683" i="28"/>
  <c r="A4684" i="28"/>
  <c r="A4685" i="28"/>
  <c r="A4686" i="28"/>
  <c r="A4687" i="28"/>
  <c r="A4688" i="28"/>
  <c r="A4689" i="28"/>
  <c r="A4690" i="28"/>
  <c r="A4691" i="28"/>
  <c r="A4692" i="28"/>
  <c r="A4693" i="28"/>
  <c r="A4694" i="28"/>
  <c r="A4695" i="28"/>
  <c r="A4696" i="28"/>
  <c r="A4697" i="28"/>
  <c r="A4698" i="28"/>
  <c r="A4699" i="28"/>
  <c r="A4700" i="28"/>
  <c r="A4701" i="28"/>
  <c r="A4702" i="28"/>
  <c r="A4703" i="28"/>
  <c r="A4704" i="28"/>
  <c r="A4705" i="28"/>
  <c r="A4706" i="28"/>
  <c r="A4707" i="28"/>
  <c r="A4708" i="28"/>
  <c r="A4709" i="28"/>
  <c r="A4710" i="28"/>
  <c r="A4711" i="28"/>
  <c r="A4712" i="28"/>
  <c r="A4713" i="28"/>
  <c r="A4714" i="28"/>
  <c r="A4715" i="28"/>
  <c r="A4716" i="28"/>
  <c r="A4717" i="28"/>
  <c r="A4718" i="28"/>
  <c r="A4719" i="28"/>
  <c r="A4720" i="28"/>
  <c r="A4721" i="28"/>
  <c r="A4722" i="28"/>
  <c r="A4723" i="28"/>
  <c r="A4724" i="28"/>
  <c r="A4725" i="28"/>
  <c r="A4726" i="28"/>
  <c r="A4727" i="28"/>
  <c r="A4728" i="28"/>
  <c r="A4729" i="28"/>
  <c r="A4730" i="28"/>
  <c r="A4731" i="28"/>
  <c r="A4732" i="28"/>
  <c r="A4733" i="28"/>
  <c r="A4734" i="28"/>
  <c r="A4735" i="28"/>
  <c r="A4736" i="28"/>
  <c r="A4737" i="28"/>
  <c r="A4738" i="28"/>
  <c r="A4739" i="28"/>
  <c r="A4740" i="28"/>
  <c r="A4741" i="28"/>
  <c r="A4742" i="28"/>
  <c r="A4743" i="28"/>
  <c r="A4744" i="28"/>
  <c r="A4745" i="28"/>
  <c r="A4746" i="28"/>
  <c r="A4747" i="28"/>
  <c r="A4748" i="28"/>
  <c r="A4749" i="28"/>
  <c r="A4750" i="28"/>
  <c r="A4751" i="28"/>
  <c r="A4752" i="28"/>
  <c r="A4753" i="28"/>
  <c r="A4754" i="28"/>
  <c r="A4755" i="28"/>
  <c r="A4756" i="28"/>
  <c r="A4757" i="28"/>
  <c r="A4758" i="28"/>
  <c r="A4759" i="28"/>
  <c r="A4760" i="28"/>
  <c r="A4761" i="28"/>
  <c r="A4762" i="28"/>
  <c r="A4763" i="28"/>
  <c r="A4764" i="28"/>
  <c r="A4765" i="28"/>
  <c r="A4766" i="28"/>
  <c r="A4767" i="28"/>
  <c r="A4768" i="28"/>
  <c r="A4769" i="28"/>
  <c r="A4770" i="28"/>
  <c r="A4771" i="28"/>
  <c r="A4772" i="28"/>
  <c r="A4773" i="28"/>
  <c r="A4774" i="28"/>
  <c r="A4775" i="28"/>
  <c r="A4776" i="28"/>
  <c r="A4777" i="28"/>
  <c r="A4778" i="28"/>
  <c r="A4779" i="28"/>
  <c r="A4780" i="28"/>
  <c r="A4781" i="28"/>
  <c r="A4782" i="28"/>
  <c r="A4783" i="28"/>
  <c r="A4784" i="28"/>
  <c r="A4785" i="28"/>
  <c r="A4786" i="28"/>
  <c r="A4787" i="28"/>
  <c r="A4788" i="28"/>
  <c r="A4789" i="28"/>
  <c r="A4790" i="28"/>
  <c r="A4791" i="28"/>
  <c r="A4792" i="28"/>
  <c r="A4793" i="28"/>
  <c r="A4794" i="28"/>
  <c r="A4795" i="28"/>
  <c r="A4796" i="28"/>
  <c r="A4797" i="28"/>
  <c r="A4798" i="28"/>
  <c r="A4799" i="28"/>
  <c r="A4800" i="28"/>
  <c r="A4801" i="28"/>
  <c r="A4802" i="28"/>
  <c r="A4803" i="28"/>
  <c r="A4804" i="28"/>
  <c r="A4805" i="28"/>
  <c r="A4806" i="28"/>
  <c r="A4807" i="28"/>
  <c r="A4808" i="28"/>
  <c r="A4809" i="28"/>
  <c r="A4810" i="28"/>
  <c r="A4811" i="28"/>
  <c r="A4812" i="28"/>
  <c r="A4813" i="28"/>
  <c r="A4814" i="28"/>
  <c r="A4815" i="28"/>
  <c r="A4816" i="28"/>
  <c r="A4817" i="28"/>
  <c r="A4818" i="28"/>
  <c r="A4819" i="28"/>
  <c r="A4820" i="28"/>
  <c r="A4821" i="28"/>
  <c r="A4822" i="28"/>
  <c r="A4823" i="28"/>
  <c r="A4824" i="28"/>
  <c r="A4825" i="28"/>
  <c r="A4826" i="28"/>
  <c r="A4827" i="28"/>
  <c r="A4828" i="28"/>
  <c r="A4829" i="28"/>
  <c r="A4830" i="28"/>
  <c r="A4831" i="28"/>
  <c r="A4832" i="28"/>
  <c r="A4833" i="28"/>
  <c r="A4834" i="28"/>
  <c r="A4835" i="28"/>
  <c r="A4836" i="28"/>
  <c r="A4837" i="28"/>
  <c r="A4838" i="28"/>
  <c r="A4839" i="28"/>
  <c r="A4840" i="28"/>
  <c r="A4841" i="28"/>
  <c r="A4842" i="28"/>
  <c r="A4843" i="28"/>
  <c r="A4844" i="28"/>
  <c r="A4845" i="28"/>
  <c r="A4846" i="28"/>
  <c r="A4847" i="28"/>
  <c r="A4848" i="28"/>
  <c r="A4849" i="28"/>
  <c r="A4850" i="28"/>
  <c r="A4851" i="28"/>
  <c r="A4852" i="28"/>
  <c r="A4853" i="28"/>
  <c r="A4854" i="28"/>
  <c r="A4855" i="28"/>
  <c r="A4856" i="28"/>
  <c r="A4857" i="28"/>
  <c r="A4858" i="28"/>
  <c r="A4859" i="28"/>
  <c r="A4860" i="28"/>
  <c r="A4861" i="28"/>
  <c r="A4862" i="28"/>
  <c r="A4863" i="28"/>
  <c r="A4864" i="28"/>
  <c r="A4865" i="28"/>
  <c r="A4866" i="28"/>
  <c r="A4867" i="28"/>
  <c r="A4868" i="28"/>
  <c r="A4869" i="28"/>
  <c r="A4870" i="28"/>
  <c r="A4871" i="28"/>
  <c r="A4872" i="28"/>
  <c r="A4873" i="28"/>
  <c r="A4874" i="28"/>
  <c r="A4875" i="28"/>
  <c r="A4876" i="28"/>
  <c r="A4877" i="28"/>
  <c r="A4878" i="28"/>
  <c r="A4879" i="28"/>
  <c r="A4880" i="28"/>
  <c r="A4881" i="28"/>
  <c r="A4882" i="28"/>
  <c r="A4883" i="28"/>
  <c r="A4884" i="28"/>
  <c r="A4885" i="28"/>
  <c r="A4886" i="28"/>
  <c r="A4887" i="28"/>
  <c r="A4888" i="28"/>
  <c r="A4889" i="28"/>
  <c r="A4890" i="28"/>
  <c r="A4891" i="28"/>
  <c r="A4892" i="28"/>
  <c r="A4893" i="28"/>
  <c r="A4894" i="28"/>
  <c r="A4895" i="28"/>
  <c r="A4896" i="28"/>
  <c r="A4897" i="28"/>
  <c r="A4898" i="28"/>
  <c r="A4899" i="28"/>
  <c r="A4900" i="28"/>
  <c r="A4901" i="28"/>
  <c r="A4902" i="28"/>
  <c r="A4903" i="28"/>
  <c r="A4904" i="28"/>
  <c r="A4905" i="28"/>
  <c r="A4906" i="28"/>
  <c r="A4907" i="28"/>
  <c r="A4908" i="28"/>
  <c r="A4909" i="28"/>
  <c r="A4910" i="28"/>
  <c r="A4911" i="28"/>
  <c r="A4912" i="28"/>
  <c r="A4913" i="28"/>
  <c r="A4914" i="28"/>
  <c r="A4915" i="28"/>
  <c r="A4916" i="28"/>
  <c r="A4917" i="28"/>
  <c r="A4918" i="28"/>
  <c r="A4919" i="28"/>
  <c r="A4920" i="28"/>
  <c r="A4921" i="28"/>
  <c r="A4922" i="28"/>
  <c r="A4923" i="28"/>
  <c r="A4924" i="28"/>
  <c r="A4925" i="28"/>
  <c r="A4926" i="28"/>
  <c r="A4927" i="28"/>
  <c r="A4928" i="28"/>
  <c r="A4929" i="28"/>
  <c r="A4930" i="28"/>
  <c r="A4931" i="28"/>
  <c r="A4932" i="28"/>
  <c r="A4933" i="28"/>
  <c r="A4934" i="28"/>
  <c r="A4935" i="28"/>
  <c r="A4936" i="28"/>
  <c r="A4937" i="28"/>
  <c r="A4938" i="28"/>
  <c r="A4939" i="28"/>
  <c r="A4940" i="28"/>
  <c r="A4941" i="28"/>
  <c r="A4942" i="28"/>
  <c r="A4943" i="28"/>
  <c r="A4944" i="28"/>
  <c r="A4945" i="28"/>
  <c r="A4946" i="28"/>
  <c r="A4947" i="28"/>
  <c r="A4948" i="28"/>
  <c r="A4949" i="28"/>
  <c r="A4950" i="28"/>
  <c r="A4951" i="28"/>
  <c r="A4952" i="28"/>
  <c r="A4953" i="28"/>
  <c r="A4954" i="28"/>
  <c r="A4955" i="28"/>
  <c r="A4956" i="28"/>
  <c r="A4957" i="28"/>
  <c r="A4958" i="28"/>
  <c r="A4959" i="28"/>
  <c r="A4960" i="28"/>
  <c r="A4961" i="28"/>
  <c r="A4962" i="28"/>
  <c r="A4963" i="28"/>
  <c r="A4964" i="28"/>
  <c r="A4965" i="28"/>
  <c r="A4966" i="28"/>
  <c r="A4967" i="28"/>
  <c r="A4968" i="28"/>
  <c r="A4969" i="28"/>
  <c r="A4970" i="28"/>
  <c r="A4971" i="28"/>
  <c r="A4972" i="28"/>
  <c r="A4973" i="28"/>
  <c r="A4974" i="28"/>
  <c r="A4975" i="28"/>
  <c r="A4976" i="28"/>
  <c r="A4977" i="28"/>
  <c r="A4978" i="28"/>
  <c r="A4979" i="28"/>
  <c r="A4980" i="28"/>
  <c r="A4981" i="28"/>
  <c r="A4982" i="28"/>
  <c r="A4983" i="28"/>
  <c r="A4984" i="28"/>
  <c r="A4985" i="28"/>
  <c r="A4986" i="28"/>
  <c r="A4987" i="28"/>
  <c r="A4988" i="28"/>
  <c r="A4989" i="28"/>
  <c r="A4990" i="28"/>
  <c r="A4991" i="28"/>
  <c r="A4992" i="28"/>
  <c r="A4993" i="28"/>
  <c r="A4994" i="28"/>
  <c r="A4995" i="28"/>
  <c r="A4996" i="28"/>
  <c r="A4997" i="28"/>
  <c r="A4998" i="28"/>
  <c r="A4999" i="28"/>
  <c r="A5000" i="28"/>
  <c r="A5001" i="28"/>
  <c r="A5002" i="28"/>
  <c r="A5003" i="28"/>
  <c r="A5004" i="28"/>
  <c r="A5005" i="28"/>
  <c r="A5006" i="28"/>
  <c r="A5007" i="28"/>
  <c r="A5008" i="28"/>
  <c r="A5009" i="28"/>
  <c r="A5010" i="28"/>
  <c r="A5011" i="28"/>
  <c r="A5012" i="28"/>
  <c r="A5013" i="28"/>
  <c r="A5014" i="28"/>
  <c r="A5015" i="28"/>
  <c r="A2" i="28"/>
  <c r="J215" i="18" l="1"/>
  <c r="N215" i="18"/>
  <c r="J2556" i="18" l="1"/>
  <c r="N2556" i="18"/>
  <c r="C194" i="30" s="1"/>
  <c r="F6" i="22" l="1"/>
  <c r="F3" i="22"/>
  <c r="G3" i="22" s="1"/>
  <c r="I3" i="22" s="1"/>
  <c r="F4" i="22"/>
  <c r="H4" i="22" s="1"/>
  <c r="F5" i="22"/>
  <c r="F7" i="22"/>
  <c r="G7" i="22" s="1"/>
  <c r="F8" i="22"/>
  <c r="G8" i="22" s="1"/>
  <c r="F9" i="22"/>
  <c r="G9" i="22" s="1"/>
  <c r="F10" i="22"/>
  <c r="H10" i="22" s="1"/>
  <c r="F11" i="22"/>
  <c r="G11" i="22" s="1"/>
  <c r="F12" i="22"/>
  <c r="G12" i="22" s="1"/>
  <c r="F13" i="22"/>
  <c r="G13" i="22" s="1"/>
  <c r="F14" i="22"/>
  <c r="H14" i="22" s="1"/>
  <c r="F15" i="22"/>
  <c r="G15" i="22" s="1"/>
  <c r="F16" i="22"/>
  <c r="G16" i="22" s="1"/>
  <c r="F17" i="22"/>
  <c r="G17" i="22" s="1"/>
  <c r="F18" i="22"/>
  <c r="H18" i="22" s="1"/>
  <c r="F19" i="22"/>
  <c r="G19" i="22" s="1"/>
  <c r="F20" i="22"/>
  <c r="H20" i="22" s="1"/>
  <c r="F21" i="22"/>
  <c r="H21" i="22" s="1"/>
  <c r="F22" i="22"/>
  <c r="H22" i="22" s="1"/>
  <c r="F23" i="22"/>
  <c r="G23" i="22" s="1"/>
  <c r="F24" i="22"/>
  <c r="H24" i="22" s="1"/>
  <c r="F25" i="22"/>
  <c r="G25" i="22" s="1"/>
  <c r="F26" i="22"/>
  <c r="H26" i="22" s="1"/>
  <c r="F27" i="22"/>
  <c r="G27" i="22" s="1"/>
  <c r="F28" i="22"/>
  <c r="H28" i="22" s="1"/>
  <c r="F29" i="22"/>
  <c r="H29" i="22" s="1"/>
  <c r="G10" i="22" l="1"/>
  <c r="G4" i="22"/>
  <c r="G29" i="22"/>
  <c r="G24" i="22"/>
  <c r="G28" i="22"/>
  <c r="H17" i="22"/>
  <c r="G26" i="22"/>
  <c r="H13" i="22"/>
  <c r="G21" i="22"/>
  <c r="G14" i="22"/>
  <c r="G20" i="22"/>
  <c r="H12" i="22"/>
  <c r="H8" i="22"/>
  <c r="G22" i="22"/>
  <c r="H23" i="22"/>
  <c r="H7" i="22"/>
  <c r="G6" i="22"/>
  <c r="H6" i="22" s="1"/>
  <c r="G5" i="22"/>
  <c r="H5" i="22" s="1"/>
  <c r="H25" i="22"/>
  <c r="H9" i="22"/>
  <c r="H16" i="22"/>
  <c r="H27" i="22"/>
  <c r="H19" i="22"/>
  <c r="H15" i="22"/>
  <c r="H11" i="22"/>
  <c r="G18" i="22"/>
  <c r="H3" i="22"/>
  <c r="J3" i="22" s="1"/>
  <c r="J3322" i="18"/>
  <c r="N3322" i="18"/>
  <c r="J2597" i="18" l="1"/>
  <c r="N2597" i="18"/>
  <c r="C217" i="30" s="1"/>
  <c r="J2589" i="18"/>
  <c r="N2589" i="18"/>
  <c r="C211" i="30" s="1"/>
  <c r="J155" i="18" l="1"/>
  <c r="N155" i="18"/>
  <c r="A155" i="25" s="1"/>
  <c r="J150" i="18"/>
  <c r="N150" i="18"/>
  <c r="A150" i="25" s="1"/>
  <c r="J144" i="18"/>
  <c r="N144" i="18"/>
  <c r="A144" i="25" s="1"/>
  <c r="J259" i="18"/>
  <c r="N259" i="18"/>
  <c r="A259" i="25" s="1"/>
  <c r="J1762" i="18"/>
  <c r="N1762" i="18"/>
  <c r="A1762" i="25" s="1"/>
  <c r="J1761" i="18"/>
  <c r="N1761" i="18"/>
  <c r="A1761" i="25" s="1"/>
  <c r="J52" i="18"/>
  <c r="N52" i="18"/>
  <c r="A52" i="25" s="1"/>
  <c r="J3421" i="18"/>
  <c r="N3421" i="18"/>
  <c r="J3420" i="18"/>
  <c r="N3420" i="18"/>
  <c r="J34" i="18"/>
  <c r="N34" i="18"/>
  <c r="A34" i="25" s="1"/>
  <c r="J33" i="18"/>
  <c r="N33" i="18"/>
  <c r="A33" i="25" s="1"/>
  <c r="J32" i="18"/>
  <c r="N32" i="18"/>
  <c r="A32" i="25" s="1"/>
  <c r="J3098" i="18"/>
  <c r="N3098" i="18"/>
  <c r="A3098" i="25" s="1"/>
  <c r="J3485" i="18"/>
  <c r="N3485" i="18"/>
  <c r="J3501" i="18"/>
  <c r="N3501" i="18"/>
  <c r="J3500" i="18"/>
  <c r="N3500" i="18"/>
  <c r="J3490" i="18"/>
  <c r="N3490" i="18"/>
  <c r="J3489" i="18"/>
  <c r="N3489" i="18"/>
  <c r="J659" i="18"/>
  <c r="N659" i="18"/>
  <c r="A659" i="25" s="1"/>
  <c r="J2221" i="18"/>
  <c r="N2221" i="18"/>
  <c r="A2221" i="25" s="1"/>
  <c r="J2224" i="18"/>
  <c r="N2224" i="18"/>
  <c r="A2224" i="25" s="1"/>
  <c r="J2226" i="18"/>
  <c r="N2226" i="18"/>
  <c r="A2226" i="25" s="1"/>
  <c r="J1264" i="18"/>
  <c r="N1264" i="18"/>
  <c r="A1264" i="25" s="1"/>
  <c r="J1253" i="18"/>
  <c r="N1253" i="18"/>
  <c r="A1253" i="25" s="1"/>
  <c r="J1248" i="18"/>
  <c r="N1248" i="18"/>
  <c r="A1248" i="25" s="1"/>
  <c r="J662" i="18"/>
  <c r="N662" i="18"/>
  <c r="A662" i="25" s="1"/>
  <c r="J669" i="18"/>
  <c r="N669" i="18"/>
  <c r="A669" i="25" s="1"/>
  <c r="J3213" i="18"/>
  <c r="N3213" i="18"/>
  <c r="J3210" i="18"/>
  <c r="N3210" i="18"/>
  <c r="J3206" i="18"/>
  <c r="N3206" i="18"/>
  <c r="J3200" i="18"/>
  <c r="N3200" i="18"/>
  <c r="J491" i="18"/>
  <c r="N491" i="18"/>
  <c r="A491" i="25" s="1"/>
  <c r="J2220" i="18"/>
  <c r="N2220" i="18"/>
  <c r="J320" i="18"/>
  <c r="N320" i="18"/>
  <c r="A320" i="25" s="1"/>
  <c r="J317" i="18"/>
  <c r="N317" i="18"/>
  <c r="A317" i="25" s="1"/>
  <c r="J319" i="18"/>
  <c r="N319" i="18"/>
  <c r="A319" i="25" s="1"/>
  <c r="J316" i="18"/>
  <c r="N316" i="18"/>
  <c r="A316" i="25" s="1"/>
  <c r="J318" i="18"/>
  <c r="N318" i="18"/>
  <c r="A318" i="25" s="1"/>
  <c r="J342" i="18"/>
  <c r="N342" i="18"/>
  <c r="A342" i="25" s="1"/>
  <c r="J348" i="18"/>
  <c r="N348" i="18"/>
  <c r="A348" i="25" s="1"/>
  <c r="J345" i="18"/>
  <c r="N345" i="18"/>
  <c r="A345" i="25" s="1"/>
  <c r="J341" i="18"/>
  <c r="N341" i="18"/>
  <c r="A341" i="25" s="1"/>
  <c r="J360" i="18"/>
  <c r="N360" i="18"/>
  <c r="A360" i="25" s="1"/>
  <c r="J251" i="18"/>
  <c r="N251" i="18"/>
  <c r="A251" i="25" s="1"/>
  <c r="J364" i="18"/>
  <c r="N364" i="18"/>
  <c r="A364" i="25" s="1"/>
  <c r="J314" i="18"/>
  <c r="N314" i="18"/>
  <c r="A314" i="25" s="1"/>
  <c r="J358" i="18"/>
  <c r="N358" i="18"/>
  <c r="A358" i="25" s="1"/>
  <c r="J359" i="18"/>
  <c r="N359" i="18"/>
  <c r="A359" i="25" s="1"/>
  <c r="J337" i="18"/>
  <c r="N337" i="18"/>
  <c r="A337" i="25" s="1"/>
  <c r="J336" i="18"/>
  <c r="N336" i="18"/>
  <c r="A336" i="25" s="1"/>
  <c r="J315" i="18"/>
  <c r="N315" i="18"/>
  <c r="A315" i="25" s="1"/>
  <c r="J335" i="18"/>
  <c r="N335" i="18"/>
  <c r="A335" i="25" s="1"/>
  <c r="J329" i="18"/>
  <c r="N329" i="18"/>
  <c r="A329" i="25" s="1"/>
  <c r="J322" i="18"/>
  <c r="N322" i="18"/>
  <c r="A322" i="25" s="1"/>
  <c r="J313" i="18"/>
  <c r="N313" i="18"/>
  <c r="A313" i="25" s="1"/>
  <c r="J3729" i="18"/>
  <c r="N3729" i="18"/>
  <c r="J231" i="18"/>
  <c r="N231" i="18"/>
  <c r="A231" i="25" s="1"/>
  <c r="J1331" i="18"/>
  <c r="N1331" i="18"/>
  <c r="A1331" i="25" s="1"/>
  <c r="J2798" i="18"/>
  <c r="N2798" i="18"/>
  <c r="A2798" i="25" s="1"/>
  <c r="J489" i="18"/>
  <c r="N489" i="18"/>
  <c r="A489" i="25" s="1"/>
  <c r="J2097" i="18"/>
  <c r="N2097" i="18"/>
  <c r="A2097" i="25" s="1"/>
  <c r="J2839" i="18"/>
  <c r="N2839" i="18"/>
  <c r="A2839" i="25" s="1"/>
  <c r="J136" i="18"/>
  <c r="N136" i="18"/>
  <c r="A136" i="25" s="1"/>
  <c r="J238" i="18"/>
  <c r="N238" i="18"/>
  <c r="A238" i="25" s="1"/>
  <c r="J235" i="18"/>
  <c r="N235" i="18"/>
  <c r="A235" i="25" s="1"/>
  <c r="J3555" i="18"/>
  <c r="N3555" i="18"/>
  <c r="J2282" i="18"/>
  <c r="N2282" i="18"/>
  <c r="A2282" i="25" s="1"/>
  <c r="J2275" i="18"/>
  <c r="N2275" i="18"/>
  <c r="A2275" i="25" s="1"/>
  <c r="J988" i="18"/>
  <c r="N988" i="18"/>
  <c r="A988" i="25" s="1"/>
  <c r="J892" i="18"/>
  <c r="N892" i="18"/>
  <c r="A892" i="25" s="1"/>
  <c r="J422" i="18"/>
  <c r="N422" i="18"/>
  <c r="A422" i="25" s="1"/>
  <c r="J990" i="18"/>
  <c r="N990" i="18"/>
  <c r="A990" i="25" s="1"/>
  <c r="J2499" i="18"/>
  <c r="N2499" i="18"/>
  <c r="A2499" i="25" s="1"/>
  <c r="J3359" i="18"/>
  <c r="N3359" i="18"/>
  <c r="J1709" i="18"/>
  <c r="N1709" i="18"/>
  <c r="A1709" i="25" s="1"/>
  <c r="J1716" i="18"/>
  <c r="N1716" i="18"/>
  <c r="A1716" i="25" s="1"/>
  <c r="J1750" i="18"/>
  <c r="N1750" i="18"/>
  <c r="A1750" i="25" s="1"/>
  <c r="A3730" i="25" l="1"/>
  <c r="A3729" i="25"/>
  <c r="A3485" i="25"/>
  <c r="A3732" i="25"/>
  <c r="A3731" i="25"/>
  <c r="A3734" i="25"/>
  <c r="A3733" i="25"/>
  <c r="J925" i="18"/>
  <c r="N925" i="18"/>
  <c r="A925" i="25" s="1"/>
  <c r="J713" i="18"/>
  <c r="N713" i="18"/>
  <c r="J3404" i="18"/>
  <c r="J3396" i="18"/>
  <c r="J3395" i="18"/>
  <c r="J3393" i="18"/>
  <c r="J3394" i="18"/>
  <c r="J3389" i="18"/>
  <c r="J3357" i="18"/>
  <c r="J3390" i="18"/>
  <c r="J3391" i="18"/>
  <c r="J3392" i="18"/>
  <c r="J3355" i="18"/>
  <c r="J3405" i="18"/>
  <c r="J3354" i="18"/>
  <c r="J3398" i="18"/>
  <c r="J3397" i="18"/>
  <c r="J84" i="18"/>
  <c r="J79" i="18"/>
  <c r="J1763" i="18"/>
  <c r="J1745" i="18"/>
  <c r="J1738" i="18"/>
  <c r="J1737" i="18"/>
  <c r="J1726" i="18"/>
  <c r="J1381" i="18"/>
  <c r="J1380" i="18"/>
  <c r="J230" i="18"/>
  <c r="J718" i="18"/>
  <c r="J714" i="18"/>
  <c r="N3404" i="18"/>
  <c r="N3396" i="18"/>
  <c r="N3395" i="18"/>
  <c r="N3393" i="18"/>
  <c r="N3394" i="18"/>
  <c r="N3389" i="18"/>
  <c r="N3357" i="18"/>
  <c r="N3390" i="18"/>
  <c r="N3391" i="18"/>
  <c r="N3392" i="18"/>
  <c r="N3355" i="18"/>
  <c r="N3405" i="18"/>
  <c r="N3354" i="18"/>
  <c r="N3398" i="18"/>
  <c r="N3397" i="18"/>
  <c r="N84" i="18"/>
  <c r="A84" i="25" s="1"/>
  <c r="N79" i="18"/>
  <c r="A79" i="25" s="1"/>
  <c r="N1763" i="18"/>
  <c r="A1763" i="25" s="1"/>
  <c r="N1745" i="18"/>
  <c r="A1745" i="25" s="1"/>
  <c r="N1738" i="18"/>
  <c r="A1738" i="25" s="1"/>
  <c r="N1737" i="18"/>
  <c r="A1737" i="25" s="1"/>
  <c r="N1726" i="18"/>
  <c r="A1726" i="25" s="1"/>
  <c r="N1381" i="18"/>
  <c r="A1381" i="25" s="1"/>
  <c r="N1380" i="18"/>
  <c r="A1380" i="25" s="1"/>
  <c r="N230" i="18"/>
  <c r="N718" i="18"/>
  <c r="A718" i="25" s="1"/>
  <c r="N714" i="18"/>
  <c r="J3412" i="18"/>
  <c r="N3412" i="18"/>
  <c r="A3398" i="25" l="1"/>
  <c r="A3397" i="25"/>
  <c r="F2" i="22"/>
  <c r="N2524" i="18"/>
  <c r="A2524" i="25" s="1"/>
  <c r="J2524" i="18"/>
  <c r="N2139" i="18"/>
  <c r="A2139" i="25" s="1"/>
  <c r="J2139" i="18"/>
  <c r="N2133" i="18"/>
  <c r="A2133" i="25" s="1"/>
  <c r="J2133" i="18"/>
  <c r="N2786" i="18"/>
  <c r="A2786" i="25" s="1"/>
  <c r="J2786" i="18"/>
  <c r="N3706" i="18"/>
  <c r="J3706" i="18"/>
  <c r="N1395" i="18"/>
  <c r="A1395" i="25" s="1"/>
  <c r="J1395" i="18"/>
  <c r="N998" i="18"/>
  <c r="A998" i="25" s="1"/>
  <c r="J998" i="18"/>
  <c r="N2668" i="18"/>
  <c r="A2668" i="25" s="1"/>
  <c r="J2668" i="18"/>
  <c r="N1812" i="18"/>
  <c r="A1812" i="25" s="1"/>
  <c r="J1812" i="18"/>
  <c r="N1332" i="18"/>
  <c r="A1332" i="25" s="1"/>
  <c r="J1332" i="18"/>
  <c r="N2575" i="18"/>
  <c r="A2575" i="25" s="1"/>
  <c r="J2575" i="18"/>
  <c r="N703" i="18"/>
  <c r="A703" i="25" s="1"/>
  <c r="J703" i="18"/>
  <c r="N40" i="18"/>
  <c r="A40" i="25" s="1"/>
  <c r="J40" i="18"/>
  <c r="N3214" i="18"/>
  <c r="J3214" i="18"/>
  <c r="N292" i="18"/>
  <c r="A292" i="25" s="1"/>
  <c r="J292" i="18"/>
  <c r="N213" i="18"/>
  <c r="J213" i="18"/>
  <c r="N8" i="18"/>
  <c r="J8" i="18"/>
  <c r="N7" i="18"/>
  <c r="J7" i="18"/>
  <c r="N6" i="18"/>
  <c r="J6" i="18"/>
  <c r="N4" i="18"/>
  <c r="J4" i="18"/>
  <c r="N5" i="18"/>
  <c r="J5" i="18"/>
  <c r="N3" i="18"/>
  <c r="J3" i="18"/>
  <c r="N3736" i="18"/>
  <c r="C326" i="30" s="1"/>
  <c r="E326" i="30" s="1"/>
  <c r="J3736" i="18"/>
  <c r="N2173" i="18"/>
  <c r="J2173" i="18"/>
  <c r="N2172" i="18"/>
  <c r="J2172" i="18"/>
  <c r="N2171" i="18"/>
  <c r="J2171" i="18"/>
  <c r="N939" i="18"/>
  <c r="J939" i="18"/>
  <c r="N2170" i="18"/>
  <c r="J2170" i="18"/>
  <c r="N2512" i="18"/>
  <c r="J2512" i="18"/>
  <c r="N3735" i="18"/>
  <c r="C325" i="30" s="1"/>
  <c r="E325" i="30" s="1"/>
  <c r="J3735" i="18"/>
  <c r="N2169" i="18"/>
  <c r="J2169" i="18"/>
  <c r="N2511" i="18"/>
  <c r="J2511" i="18"/>
  <c r="N3680" i="18"/>
  <c r="C324" i="30" s="1"/>
  <c r="E324" i="30" s="1"/>
  <c r="J3680" i="18"/>
  <c r="N2168" i="18"/>
  <c r="J2168" i="18"/>
  <c r="N2510" i="18"/>
  <c r="J2510" i="18"/>
  <c r="N3673" i="18"/>
  <c r="C323" i="30" s="1"/>
  <c r="E323" i="30" s="1"/>
  <c r="J3673" i="18"/>
  <c r="N2167" i="18"/>
  <c r="J2167" i="18"/>
  <c r="N2509" i="18"/>
  <c r="J2509" i="18"/>
  <c r="N2677" i="18"/>
  <c r="A2677" i="25" s="1"/>
  <c r="J2677" i="18"/>
  <c r="N2166" i="18"/>
  <c r="J2166" i="18"/>
  <c r="N2508" i="18"/>
  <c r="J2508" i="18"/>
  <c r="N938" i="18"/>
  <c r="J938" i="18"/>
  <c r="N3672" i="18"/>
  <c r="C322" i="30" s="1"/>
  <c r="E322" i="30" s="1"/>
  <c r="J3672" i="18"/>
  <c r="N2507" i="18"/>
  <c r="J2507" i="18"/>
  <c r="N2506" i="18"/>
  <c r="J2506" i="18"/>
  <c r="N3671" i="18"/>
  <c r="C321" i="30" s="1"/>
  <c r="E321" i="30" s="1"/>
  <c r="J3671" i="18"/>
  <c r="N2505" i="18"/>
  <c r="J2505" i="18"/>
  <c r="N3728" i="18"/>
  <c r="C328" i="30" s="1"/>
  <c r="J3728" i="18"/>
  <c r="N3730" i="18"/>
  <c r="C327" i="30" s="1"/>
  <c r="J3730" i="18"/>
  <c r="N3733" i="18"/>
  <c r="C336" i="30" s="1"/>
  <c r="J3733" i="18"/>
  <c r="N3731" i="18"/>
  <c r="C332" i="30" s="1"/>
  <c r="J3731" i="18"/>
  <c r="N3732" i="18"/>
  <c r="C333" i="30" s="1"/>
  <c r="J3732" i="18"/>
  <c r="N3723" i="18"/>
  <c r="C334" i="30" s="1"/>
  <c r="J3723" i="18"/>
  <c r="N3724" i="18"/>
  <c r="C329" i="30" s="1"/>
  <c r="J3724" i="18"/>
  <c r="N3725" i="18"/>
  <c r="C335" i="30" s="1"/>
  <c r="J3725" i="18"/>
  <c r="N3727" i="18"/>
  <c r="C331" i="30" s="1"/>
  <c r="J3727" i="18"/>
  <c r="N3726" i="18"/>
  <c r="C330" i="30" s="1"/>
  <c r="J3726" i="18"/>
  <c r="N3325" i="18"/>
  <c r="J3325" i="18"/>
  <c r="N3323" i="18"/>
  <c r="J3323" i="18"/>
  <c r="N3330" i="18"/>
  <c r="J3330" i="18"/>
  <c r="N3328" i="18"/>
  <c r="J3328" i="18"/>
  <c r="N3327" i="18"/>
  <c r="J3327" i="18"/>
  <c r="N3326" i="18"/>
  <c r="J3326" i="18"/>
  <c r="N3331" i="18"/>
  <c r="J3331" i="18"/>
  <c r="N3329" i="18"/>
  <c r="J3329" i="18"/>
  <c r="N3324" i="18"/>
  <c r="J3324" i="18"/>
  <c r="N2343" i="18"/>
  <c r="J2343" i="18"/>
  <c r="N2339" i="18"/>
  <c r="J2339" i="18"/>
  <c r="N2338" i="18"/>
  <c r="J2338" i="18"/>
  <c r="N2342" i="18"/>
  <c r="J2342" i="18"/>
  <c r="N2341" i="18"/>
  <c r="J2341" i="18"/>
  <c r="N2340" i="18"/>
  <c r="J2340" i="18"/>
  <c r="N671" i="18"/>
  <c r="A671" i="25" s="1"/>
  <c r="J671" i="18"/>
  <c r="N670" i="18"/>
  <c r="A670" i="25" s="1"/>
  <c r="J670" i="18"/>
  <c r="N3664" i="18"/>
  <c r="J3664" i="18"/>
  <c r="N672" i="18"/>
  <c r="A672" i="25" s="1"/>
  <c r="J672" i="18"/>
  <c r="N3670" i="18"/>
  <c r="C320" i="30" s="1"/>
  <c r="J3670" i="18"/>
  <c r="N3696" i="18"/>
  <c r="J3696" i="18"/>
  <c r="N2359" i="18"/>
  <c r="J2359" i="18"/>
  <c r="N2357" i="18"/>
  <c r="J2357" i="18"/>
  <c r="N2356" i="18"/>
  <c r="J2356" i="18"/>
  <c r="N2361" i="18"/>
  <c r="J2361" i="18"/>
  <c r="N2360" i="18"/>
  <c r="J2360" i="18"/>
  <c r="N2358" i="18"/>
  <c r="J2358" i="18"/>
  <c r="N2353" i="18"/>
  <c r="J2353" i="18"/>
  <c r="N2351" i="18"/>
  <c r="J2351" i="18"/>
  <c r="N2350" i="18"/>
  <c r="J2350" i="18"/>
  <c r="N2355" i="18"/>
  <c r="J2355" i="18"/>
  <c r="N2354" i="18"/>
  <c r="J2354" i="18"/>
  <c r="N2352" i="18"/>
  <c r="J2352" i="18"/>
  <c r="N541" i="18"/>
  <c r="J541" i="18"/>
  <c r="N1678" i="18"/>
  <c r="A1678" i="25" s="1"/>
  <c r="J1678" i="18"/>
  <c r="N1679" i="18"/>
  <c r="A1679" i="25" s="1"/>
  <c r="J1679" i="18"/>
  <c r="N1680" i="18"/>
  <c r="A1680" i="25" s="1"/>
  <c r="J1680" i="18"/>
  <c r="N1668" i="18"/>
  <c r="A1668" i="25" s="1"/>
  <c r="J1668" i="18"/>
  <c r="N1670" i="18"/>
  <c r="A1670" i="25" s="1"/>
  <c r="J1670" i="18"/>
  <c r="N1672" i="18"/>
  <c r="A1672" i="25" s="1"/>
  <c r="J1672" i="18"/>
  <c r="N1650" i="18"/>
  <c r="A1650" i="25" s="1"/>
  <c r="J1650" i="18"/>
  <c r="N1651" i="18"/>
  <c r="A1651" i="25" s="1"/>
  <c r="J1651" i="18"/>
  <c r="N1652" i="18"/>
  <c r="A1652" i="25" s="1"/>
  <c r="J1652" i="18"/>
  <c r="N1685" i="18"/>
  <c r="A1685" i="25" s="1"/>
  <c r="J1685" i="18"/>
  <c r="N1686" i="18"/>
  <c r="A1686" i="25" s="1"/>
  <c r="J1686" i="18"/>
  <c r="N1687" i="18"/>
  <c r="A1687" i="25" s="1"/>
  <c r="J1687" i="18"/>
  <c r="N1657" i="18"/>
  <c r="A1657" i="25" s="1"/>
  <c r="J1657" i="18"/>
  <c r="N1658" i="18"/>
  <c r="A1658" i="25" s="1"/>
  <c r="J1658" i="18"/>
  <c r="N1659" i="18"/>
  <c r="A1659" i="25" s="1"/>
  <c r="J1659" i="18"/>
  <c r="N1681" i="18"/>
  <c r="A1681" i="25" s="1"/>
  <c r="J1681" i="18"/>
  <c r="N1684" i="18"/>
  <c r="A1684" i="25" s="1"/>
  <c r="J1684" i="18"/>
  <c r="N1683" i="18"/>
  <c r="A1683" i="25" s="1"/>
  <c r="J1683" i="18"/>
  <c r="N1682" i="18"/>
  <c r="A1682" i="25" s="1"/>
  <c r="J1682" i="18"/>
  <c r="N1674" i="18"/>
  <c r="A1674" i="25" s="1"/>
  <c r="J1674" i="18"/>
  <c r="N1677" i="18"/>
  <c r="A1677" i="25" s="1"/>
  <c r="J1677" i="18"/>
  <c r="N1676" i="18"/>
  <c r="A1676" i="25" s="1"/>
  <c r="J1676" i="18"/>
  <c r="N1675" i="18"/>
  <c r="A1675" i="25" s="1"/>
  <c r="J1675" i="18"/>
  <c r="N1653" i="18"/>
  <c r="A1653" i="25" s="1"/>
  <c r="J1653" i="18"/>
  <c r="N1656" i="18"/>
  <c r="A1656" i="25" s="1"/>
  <c r="J1656" i="18"/>
  <c r="N1655" i="18"/>
  <c r="A1655" i="25" s="1"/>
  <c r="J1655" i="18"/>
  <c r="N1654" i="18"/>
  <c r="A1654" i="25" s="1"/>
  <c r="J1654" i="18"/>
  <c r="N1660" i="18"/>
  <c r="A1660" i="25" s="1"/>
  <c r="J1660" i="18"/>
  <c r="N1666" i="18"/>
  <c r="A1666" i="25" s="1"/>
  <c r="J1666" i="18"/>
  <c r="N1664" i="18"/>
  <c r="A1664" i="25" s="1"/>
  <c r="J1664" i="18"/>
  <c r="N1662" i="18"/>
  <c r="A1662" i="25" s="1"/>
  <c r="J1662" i="18"/>
  <c r="N1646" i="18"/>
  <c r="A1646" i="25" s="1"/>
  <c r="J1646" i="18"/>
  <c r="N1649" i="18"/>
  <c r="A1649" i="25" s="1"/>
  <c r="J1649" i="18"/>
  <c r="N1648" i="18"/>
  <c r="A1648" i="25" s="1"/>
  <c r="J1648" i="18"/>
  <c r="N1647" i="18"/>
  <c r="A1647" i="25" s="1"/>
  <c r="J1647" i="18"/>
  <c r="N3312" i="18"/>
  <c r="J3312" i="18"/>
  <c r="N3309" i="18"/>
  <c r="J3309" i="18"/>
  <c r="N3301" i="18"/>
  <c r="J3301" i="18"/>
  <c r="N3299" i="18"/>
  <c r="J3299" i="18"/>
  <c r="N3313" i="18"/>
  <c r="J3313" i="18"/>
  <c r="N3310" i="18"/>
  <c r="J3310" i="18"/>
  <c r="N3311" i="18"/>
  <c r="J3311" i="18"/>
  <c r="N3307" i="18"/>
  <c r="J3307" i="18"/>
  <c r="N3308" i="18"/>
  <c r="J3308" i="18"/>
  <c r="N3300" i="18"/>
  <c r="J3300" i="18"/>
  <c r="N3304" i="18"/>
  <c r="J3304" i="18"/>
  <c r="N3302" i="18"/>
  <c r="J3302" i="18"/>
  <c r="N3303" i="18"/>
  <c r="A3308" i="25" s="1"/>
  <c r="J3303" i="18"/>
  <c r="N1667" i="18"/>
  <c r="A1667" i="25" s="1"/>
  <c r="J1667" i="18"/>
  <c r="N1851" i="18"/>
  <c r="J1851" i="18"/>
  <c r="N1850" i="18"/>
  <c r="J1850" i="18"/>
  <c r="N3525" i="18"/>
  <c r="J3525" i="18"/>
  <c r="N1669" i="18"/>
  <c r="A1669" i="25" s="1"/>
  <c r="J1669" i="18"/>
  <c r="N1671" i="18"/>
  <c r="A1671" i="25" s="1"/>
  <c r="J1671" i="18"/>
  <c r="N1673" i="18"/>
  <c r="A1673" i="25" s="1"/>
  <c r="J1673" i="18"/>
  <c r="N3306" i="18"/>
  <c r="J3306" i="18"/>
  <c r="N3667" i="18"/>
  <c r="C319" i="30" s="1"/>
  <c r="J3667" i="18"/>
  <c r="N3661" i="18"/>
  <c r="C318" i="30" s="1"/>
  <c r="J3661" i="18"/>
  <c r="N3657" i="18"/>
  <c r="C317" i="30" s="1"/>
  <c r="J3657" i="18"/>
  <c r="N3644" i="18"/>
  <c r="C316" i="30" s="1"/>
  <c r="J3644" i="18"/>
  <c r="N3642" i="18"/>
  <c r="C315" i="30" s="1"/>
  <c r="J3642" i="18"/>
  <c r="N3614" i="18"/>
  <c r="C314" i="30" s="1"/>
  <c r="J3614" i="18"/>
  <c r="N2467" i="18"/>
  <c r="A2467" i="25" s="1"/>
  <c r="J2467" i="18"/>
  <c r="N2466" i="18"/>
  <c r="A2466" i="25" s="1"/>
  <c r="J2466" i="18"/>
  <c r="N124" i="18"/>
  <c r="A124" i="25" s="1"/>
  <c r="J124" i="18"/>
  <c r="N122" i="18"/>
  <c r="A122" i="25" s="1"/>
  <c r="J122" i="18"/>
  <c r="N119" i="18"/>
  <c r="A119" i="25" s="1"/>
  <c r="J119" i="18"/>
  <c r="N73" i="18"/>
  <c r="A73" i="25" s="1"/>
  <c r="J73" i="18"/>
  <c r="N72" i="18"/>
  <c r="A72" i="25" s="1"/>
  <c r="J72" i="18"/>
  <c r="N781" i="18"/>
  <c r="A781" i="25" s="1"/>
  <c r="J781" i="18"/>
  <c r="N3454" i="18"/>
  <c r="J3454" i="18"/>
  <c r="N2213" i="18"/>
  <c r="J2213" i="18"/>
  <c r="N1938" i="18"/>
  <c r="A1938" i="25" s="1"/>
  <c r="J1938" i="18"/>
  <c r="N937" i="18"/>
  <c r="A937" i="25" s="1"/>
  <c r="J937" i="18"/>
  <c r="N810" i="18"/>
  <c r="A810" i="25" s="1"/>
  <c r="J810" i="18"/>
  <c r="N809" i="18"/>
  <c r="A809" i="25" s="1"/>
  <c r="J809" i="18"/>
  <c r="N808" i="18"/>
  <c r="A808" i="25" s="1"/>
  <c r="J808" i="18"/>
  <c r="N807" i="18"/>
  <c r="A807" i="25" s="1"/>
  <c r="J807" i="18"/>
  <c r="N129" i="18"/>
  <c r="A129" i="25" s="1"/>
  <c r="J129" i="18"/>
  <c r="N91" i="18"/>
  <c r="A91" i="25" s="1"/>
  <c r="J91" i="18"/>
  <c r="N1425" i="18"/>
  <c r="A1425" i="25" s="1"/>
  <c r="J1425" i="18"/>
  <c r="N540" i="18"/>
  <c r="J540" i="18"/>
  <c r="N2853" i="18"/>
  <c r="A2853" i="25" s="1"/>
  <c r="J2853" i="18"/>
  <c r="N2320" i="18"/>
  <c r="J2320" i="18"/>
  <c r="N2319" i="18"/>
  <c r="J2319" i="18"/>
  <c r="N3540" i="18"/>
  <c r="J3540" i="18"/>
  <c r="N1325" i="18"/>
  <c r="A1325" i="25" s="1"/>
  <c r="J1325" i="18"/>
  <c r="N1324" i="18"/>
  <c r="A1324" i="25" s="1"/>
  <c r="J1324" i="18"/>
  <c r="N1323" i="18"/>
  <c r="A1323" i="25" s="1"/>
  <c r="J1323" i="18"/>
  <c r="N2785" i="18"/>
  <c r="J2785" i="18"/>
  <c r="N2496" i="18"/>
  <c r="J2496" i="18"/>
  <c r="N1913" i="18"/>
  <c r="J1913" i="18"/>
  <c r="N1864" i="18"/>
  <c r="J1864" i="18"/>
  <c r="N1319" i="18"/>
  <c r="J1319" i="18"/>
  <c r="N1318" i="18"/>
  <c r="J1318" i="18"/>
  <c r="N1103" i="18"/>
  <c r="J1103" i="18"/>
  <c r="N1102" i="18"/>
  <c r="J1102" i="18"/>
  <c r="N3636" i="18"/>
  <c r="J3636" i="18"/>
  <c r="N3617" i="18"/>
  <c r="J3617" i="18"/>
  <c r="N3616" i="18"/>
  <c r="J3616" i="18"/>
  <c r="N3483" i="18"/>
  <c r="J3483" i="18"/>
  <c r="N3482" i="18"/>
  <c r="J3482" i="18"/>
  <c r="N3481" i="18"/>
  <c r="J3481" i="18"/>
  <c r="N3480" i="18"/>
  <c r="J3480" i="18"/>
  <c r="N3479" i="18"/>
  <c r="J3479" i="18"/>
  <c r="N2935" i="18"/>
  <c r="J2935" i="18"/>
  <c r="N2911" i="18"/>
  <c r="J2911" i="18"/>
  <c r="N1704" i="18"/>
  <c r="J1704" i="18"/>
  <c r="N1468" i="18"/>
  <c r="J1468" i="18"/>
  <c r="N1467" i="18"/>
  <c r="J1467" i="18"/>
  <c r="N1466" i="18"/>
  <c r="J1466" i="18"/>
  <c r="N584" i="18"/>
  <c r="J584" i="18"/>
  <c r="N583" i="18"/>
  <c r="J583" i="18"/>
  <c r="N582" i="18"/>
  <c r="J582" i="18"/>
  <c r="N581" i="18"/>
  <c r="J581" i="18"/>
  <c r="N580" i="18"/>
  <c r="J580" i="18"/>
  <c r="N579" i="18"/>
  <c r="J579" i="18"/>
  <c r="N578" i="18"/>
  <c r="J578" i="18"/>
  <c r="N570" i="18"/>
  <c r="J570" i="18"/>
  <c r="N568" i="18"/>
  <c r="J568" i="18"/>
  <c r="N559" i="18"/>
  <c r="J559" i="18"/>
  <c r="N552" i="18"/>
  <c r="J552" i="18"/>
  <c r="N551" i="18"/>
  <c r="J551" i="18"/>
  <c r="N550" i="18"/>
  <c r="J550" i="18"/>
  <c r="N280" i="18"/>
  <c r="A280" i="25" s="1"/>
  <c r="J280" i="18"/>
  <c r="N2513" i="18"/>
  <c r="J2513" i="18"/>
  <c r="N1954" i="18"/>
  <c r="J1954" i="18"/>
  <c r="N1926" i="18"/>
  <c r="J1926" i="18"/>
  <c r="N778" i="18"/>
  <c r="J778" i="18"/>
  <c r="N2719" i="18"/>
  <c r="A2719" i="25" s="1"/>
  <c r="J2719" i="18"/>
  <c r="N1816" i="18"/>
  <c r="A1816" i="25" s="1"/>
  <c r="J1816" i="18"/>
  <c r="N90" i="18"/>
  <c r="A90" i="25" s="1"/>
  <c r="J90" i="18"/>
  <c r="N3458" i="18"/>
  <c r="J3458" i="18"/>
  <c r="N3456" i="18"/>
  <c r="J3456" i="18"/>
  <c r="N3444" i="18"/>
  <c r="J3444" i="18"/>
  <c r="N3245" i="18"/>
  <c r="J3245" i="18"/>
  <c r="N3104" i="18"/>
  <c r="A3104" i="25" s="1"/>
  <c r="J3104" i="18"/>
  <c r="N200" i="18"/>
  <c r="A200" i="25" s="1"/>
  <c r="J200" i="18"/>
  <c r="N458" i="18"/>
  <c r="J458" i="18"/>
  <c r="N757" i="18"/>
  <c r="A757" i="25" s="1"/>
  <c r="J757" i="18"/>
  <c r="N1469" i="18"/>
  <c r="J1469" i="18"/>
  <c r="N2701" i="18"/>
  <c r="J2701" i="18"/>
  <c r="N2700" i="18"/>
  <c r="J2700" i="18"/>
  <c r="N2699" i="18"/>
  <c r="J2699" i="18"/>
  <c r="N2698" i="18"/>
  <c r="J2698" i="18"/>
  <c r="N2697" i="18"/>
  <c r="J2697" i="18"/>
  <c r="N2657" i="18"/>
  <c r="J2657" i="18"/>
  <c r="N2297" i="18"/>
  <c r="J2297" i="18"/>
  <c r="N2165" i="18"/>
  <c r="J2165" i="18"/>
  <c r="N1441" i="18"/>
  <c r="J1441" i="18"/>
  <c r="N1414" i="18"/>
  <c r="J1414" i="18"/>
  <c r="N1413" i="18"/>
  <c r="J1413" i="18"/>
  <c r="N784" i="18"/>
  <c r="J784" i="18"/>
  <c r="N774" i="18"/>
  <c r="J774" i="18"/>
  <c r="N767" i="18"/>
  <c r="J767" i="18"/>
  <c r="N766" i="18"/>
  <c r="J766" i="18"/>
  <c r="N3439" i="18"/>
  <c r="J3439" i="18"/>
  <c r="N3353" i="18"/>
  <c r="J3353" i="18"/>
  <c r="N3263" i="18"/>
  <c r="J3263" i="18"/>
  <c r="N2965" i="18"/>
  <c r="A2965" i="25" s="1"/>
  <c r="J2965" i="18"/>
  <c r="N2962" i="18"/>
  <c r="A2962" i="25" s="1"/>
  <c r="J2962" i="18"/>
  <c r="N3596" i="18"/>
  <c r="J3596" i="18"/>
  <c r="N1701" i="18"/>
  <c r="A1701" i="25" s="1"/>
  <c r="J1701" i="18"/>
  <c r="N1933" i="18"/>
  <c r="A1933" i="25" s="1"/>
  <c r="J1933" i="18"/>
  <c r="N2114" i="18"/>
  <c r="A2114" i="25" s="1"/>
  <c r="J2114" i="18"/>
  <c r="N1074" i="18"/>
  <c r="A1074" i="25" s="1"/>
  <c r="J1074" i="18"/>
  <c r="N2368" i="18"/>
  <c r="A2368" i="25" s="1"/>
  <c r="J2368" i="18"/>
  <c r="N2209" i="18"/>
  <c r="A2209" i="25" s="1"/>
  <c r="J2209" i="18"/>
  <c r="N2208" i="18"/>
  <c r="A2208" i="25" s="1"/>
  <c r="J2208" i="18"/>
  <c r="N3166" i="18"/>
  <c r="J3166" i="18"/>
  <c r="N2207" i="18"/>
  <c r="A2207" i="25" s="1"/>
  <c r="J2207" i="18"/>
  <c r="N2181" i="18"/>
  <c r="A2181" i="25" s="1"/>
  <c r="J2181" i="18"/>
  <c r="N3523" i="18"/>
  <c r="J3523" i="18"/>
  <c r="N3522" i="18"/>
  <c r="J3522" i="18"/>
  <c r="N2682" i="18"/>
  <c r="A2682" i="25" s="1"/>
  <c r="J2682" i="18"/>
  <c r="N2020" i="18"/>
  <c r="A2020" i="25" s="1"/>
  <c r="J2020" i="18"/>
  <c r="N2019" i="18"/>
  <c r="A2019" i="25" s="1"/>
  <c r="J2019" i="18"/>
  <c r="N2018" i="18"/>
  <c r="A2018" i="25" s="1"/>
  <c r="J2018" i="18"/>
  <c r="N3167" i="18"/>
  <c r="J3167" i="18"/>
  <c r="N22" i="18"/>
  <c r="A22" i="25" s="1"/>
  <c r="J22" i="18"/>
  <c r="N3695" i="18"/>
  <c r="J3695" i="18"/>
  <c r="N69" i="18"/>
  <c r="A69" i="25" s="1"/>
  <c r="J69" i="18"/>
  <c r="N68" i="18"/>
  <c r="A68" i="25" s="1"/>
  <c r="J68" i="18"/>
  <c r="N1860" i="18"/>
  <c r="A1860" i="25" s="1"/>
  <c r="J1860" i="18"/>
  <c r="N1859" i="18"/>
  <c r="A1859" i="25" s="1"/>
  <c r="J1859" i="18"/>
  <c r="N21" i="18"/>
  <c r="A21" i="25" s="1"/>
  <c r="J21" i="18"/>
  <c r="N255" i="18"/>
  <c r="J255" i="18"/>
  <c r="N3678" i="18"/>
  <c r="J3678" i="18"/>
  <c r="N97" i="18"/>
  <c r="A97" i="25" s="1"/>
  <c r="J97" i="18"/>
  <c r="N1858" i="18"/>
  <c r="A1858" i="25" s="1"/>
  <c r="J1858" i="18"/>
  <c r="N3084" i="18"/>
  <c r="A3084" i="25" s="1"/>
  <c r="J3084" i="18"/>
  <c r="N1823" i="18"/>
  <c r="A1823" i="25" s="1"/>
  <c r="J1823" i="18"/>
  <c r="N1821" i="18"/>
  <c r="A1821" i="25" s="1"/>
  <c r="J1821" i="18"/>
  <c r="N1819" i="18"/>
  <c r="A1819" i="25" s="1"/>
  <c r="J1819" i="18"/>
  <c r="N1403" i="18"/>
  <c r="A1403" i="25" s="1"/>
  <c r="J1403" i="18"/>
  <c r="N1109" i="18"/>
  <c r="A1109" i="25" s="1"/>
  <c r="J1109" i="18"/>
  <c r="N548" i="18"/>
  <c r="A548" i="25" s="1"/>
  <c r="J548" i="18"/>
  <c r="N3687" i="18"/>
  <c r="J3687" i="18"/>
  <c r="N3675" i="18"/>
  <c r="J3675" i="18"/>
  <c r="N3647" i="18"/>
  <c r="J3647" i="18"/>
  <c r="N3646" i="18"/>
  <c r="J3646" i="18"/>
  <c r="N3645" i="18"/>
  <c r="J3645" i="18"/>
  <c r="N3629" i="18"/>
  <c r="J3629" i="18"/>
  <c r="N3478" i="18"/>
  <c r="J3478" i="18"/>
  <c r="N3475" i="18"/>
  <c r="J3475" i="18"/>
  <c r="N3466" i="18"/>
  <c r="J3466" i="18"/>
  <c r="N3451" i="18"/>
  <c r="J3451" i="18"/>
  <c r="N3443" i="18"/>
  <c r="J3443" i="18"/>
  <c r="N3442" i="18"/>
  <c r="J3442" i="18"/>
  <c r="N3440" i="18"/>
  <c r="J3440" i="18"/>
  <c r="N3425" i="18"/>
  <c r="J3425" i="18"/>
  <c r="N3352" i="18"/>
  <c r="J3352" i="18"/>
  <c r="N3351" i="18"/>
  <c r="J3351" i="18"/>
  <c r="N3350" i="18"/>
  <c r="J3350" i="18"/>
  <c r="N3348" i="18"/>
  <c r="J3348" i="18"/>
  <c r="N3346" i="18"/>
  <c r="J3346" i="18"/>
  <c r="N3344" i="18"/>
  <c r="J3344" i="18"/>
  <c r="N3343" i="18"/>
  <c r="J3343" i="18"/>
  <c r="N3314" i="18"/>
  <c r="J3314" i="18"/>
  <c r="N3262" i="18"/>
  <c r="J3262" i="18"/>
  <c r="N2934" i="18"/>
  <c r="J2934" i="18"/>
  <c r="N2791" i="18"/>
  <c r="J2791" i="18"/>
  <c r="N2325" i="18"/>
  <c r="J2325" i="18"/>
  <c r="N2304" i="18"/>
  <c r="J2304" i="18"/>
  <c r="N2301" i="18"/>
  <c r="J2301" i="18"/>
  <c r="N2290" i="18"/>
  <c r="J2290" i="18"/>
  <c r="N2289" i="18"/>
  <c r="J2289" i="18"/>
  <c r="N2216" i="18"/>
  <c r="J2216" i="18"/>
  <c r="N2215" i="18"/>
  <c r="J2215" i="18"/>
  <c r="N2176" i="18"/>
  <c r="J2176" i="18"/>
  <c r="N2175" i="18"/>
  <c r="J2175" i="18"/>
  <c r="N1983" i="18"/>
  <c r="J1983" i="18"/>
  <c r="N1976" i="18"/>
  <c r="J1976" i="18"/>
  <c r="N1975" i="18"/>
  <c r="J1975" i="18"/>
  <c r="N1974" i="18"/>
  <c r="J1974" i="18"/>
  <c r="N1959" i="18"/>
  <c r="J1959" i="18"/>
  <c r="N1953" i="18"/>
  <c r="J1953" i="18"/>
  <c r="N1952" i="18"/>
  <c r="J1952" i="18"/>
  <c r="N1928" i="18"/>
  <c r="J1928" i="18"/>
  <c r="N1927" i="18"/>
  <c r="J1927" i="18"/>
  <c r="N1925" i="18"/>
  <c r="J1925" i="18"/>
  <c r="N1910" i="18"/>
  <c r="J1910" i="18"/>
  <c r="N1831" i="18"/>
  <c r="J1831" i="18"/>
  <c r="N1829" i="18"/>
  <c r="J1829" i="18"/>
  <c r="N1820" i="18"/>
  <c r="J1820" i="18"/>
  <c r="N1801" i="18"/>
  <c r="J1801" i="18"/>
  <c r="N1638" i="18"/>
  <c r="J1638" i="18"/>
  <c r="N1637" i="18"/>
  <c r="J1637" i="18"/>
  <c r="N1636" i="18"/>
  <c r="J1636" i="18"/>
  <c r="N1620" i="18"/>
  <c r="J1620" i="18"/>
  <c r="N1619" i="18"/>
  <c r="J1619" i="18"/>
  <c r="N1532" i="18"/>
  <c r="J1532" i="18"/>
  <c r="N1531" i="18"/>
  <c r="J1531" i="18"/>
  <c r="N1529" i="18"/>
  <c r="J1529" i="18"/>
  <c r="N1520" i="18"/>
  <c r="J1520" i="18"/>
  <c r="N1510" i="18"/>
  <c r="J1510" i="18"/>
  <c r="N1509" i="18"/>
  <c r="J1509" i="18"/>
  <c r="N1499" i="18"/>
  <c r="J1499" i="18"/>
  <c r="N1460" i="18"/>
  <c r="J1460" i="18"/>
  <c r="N1440" i="18"/>
  <c r="J1440" i="18"/>
  <c r="N1309" i="18"/>
  <c r="J1309" i="18"/>
  <c r="N1123" i="18"/>
  <c r="J1123" i="18"/>
  <c r="N1078" i="18"/>
  <c r="J1078" i="18"/>
  <c r="N1077" i="18"/>
  <c r="J1077" i="18"/>
  <c r="N1076" i="18"/>
  <c r="J1076" i="18"/>
  <c r="N936" i="18"/>
  <c r="J936" i="18"/>
  <c r="N803" i="18"/>
  <c r="J803" i="18"/>
  <c r="N787" i="18"/>
  <c r="J787" i="18"/>
  <c r="N776" i="18"/>
  <c r="J776" i="18"/>
  <c r="N721" i="18"/>
  <c r="J721" i="18"/>
  <c r="N591" i="18"/>
  <c r="J591" i="18"/>
  <c r="N588" i="18"/>
  <c r="J588" i="18"/>
  <c r="N586" i="18"/>
  <c r="J586" i="18"/>
  <c r="N533" i="18"/>
  <c r="J533" i="18"/>
  <c r="N229" i="18"/>
  <c r="J229" i="18"/>
  <c r="N95" i="18"/>
  <c r="J95" i="18"/>
  <c r="N94" i="18"/>
  <c r="J94" i="18"/>
  <c r="N93" i="18"/>
  <c r="J93" i="18"/>
  <c r="N63" i="18"/>
  <c r="J63" i="18"/>
  <c r="N62" i="18"/>
  <c r="J62" i="18"/>
  <c r="N61" i="18"/>
  <c r="J61" i="18"/>
  <c r="N58" i="18"/>
  <c r="J58" i="18"/>
  <c r="N54" i="18"/>
  <c r="J54" i="18"/>
  <c r="N45" i="18"/>
  <c r="J45" i="18"/>
  <c r="N43" i="18"/>
  <c r="J43" i="18"/>
  <c r="N92" i="18"/>
  <c r="A92" i="25" s="1"/>
  <c r="J92" i="18"/>
  <c r="N1075" i="18"/>
  <c r="A1075" i="25" s="1"/>
  <c r="J1075" i="18"/>
  <c r="N3180" i="18"/>
  <c r="J3180" i="18"/>
  <c r="N3179" i="18"/>
  <c r="J3179" i="18"/>
  <c r="N3498" i="18"/>
  <c r="J3498" i="18"/>
  <c r="N1969" i="18"/>
  <c r="A1969" i="25" s="1"/>
  <c r="J1969" i="18"/>
  <c r="N1968" i="18"/>
  <c r="A1968" i="25" s="1"/>
  <c r="J1968" i="18"/>
  <c r="N1967" i="18"/>
  <c r="A1967" i="25" s="1"/>
  <c r="J1967" i="18"/>
  <c r="N1966" i="18"/>
  <c r="A1966" i="25" s="1"/>
  <c r="J1966" i="18"/>
  <c r="N1965" i="18"/>
  <c r="A1965" i="25" s="1"/>
  <c r="J1965" i="18"/>
  <c r="N1957" i="18"/>
  <c r="A1957" i="25" s="1"/>
  <c r="J1957" i="18"/>
  <c r="N1956" i="18"/>
  <c r="A1956" i="25" s="1"/>
  <c r="J1956" i="18"/>
  <c r="N1955" i="18"/>
  <c r="A1955" i="25" s="1"/>
  <c r="J1955" i="18"/>
  <c r="N1073" i="18"/>
  <c r="A1073" i="25" s="1"/>
  <c r="J1073" i="18"/>
  <c r="N3278" i="18"/>
  <c r="J3278" i="18"/>
  <c r="N1307" i="18"/>
  <c r="A1307" i="25" s="1"/>
  <c r="J1307" i="18"/>
  <c r="N881" i="18"/>
  <c r="A881" i="25" s="1"/>
  <c r="J881" i="18"/>
  <c r="N849" i="18"/>
  <c r="A849" i="25" s="1"/>
  <c r="J849" i="18"/>
  <c r="N1626" i="18"/>
  <c r="A1626" i="25" s="1"/>
  <c r="J1626" i="18"/>
  <c r="N829" i="18"/>
  <c r="A829" i="25" s="1"/>
  <c r="J829" i="18"/>
  <c r="N3321" i="18"/>
  <c r="A3326" i="25" s="1"/>
  <c r="J3321" i="18"/>
  <c r="N3319" i="18"/>
  <c r="J3319" i="18"/>
  <c r="N3268" i="18"/>
  <c r="J3268" i="18"/>
  <c r="N2156" i="18"/>
  <c r="A2156" i="25" s="1"/>
  <c r="J2156" i="18"/>
  <c r="N1218" i="18"/>
  <c r="A1218" i="25" s="1"/>
  <c r="J1218" i="18"/>
  <c r="N1217" i="18"/>
  <c r="A1217" i="25" s="1"/>
  <c r="J1217" i="18"/>
  <c r="N1963" i="18"/>
  <c r="A1963" i="25" s="1"/>
  <c r="J1963" i="18"/>
  <c r="N1962" i="18"/>
  <c r="A1962" i="25" s="1"/>
  <c r="J1962" i="18"/>
  <c r="N1960" i="18"/>
  <c r="A1960" i="25" s="1"/>
  <c r="J1960" i="18"/>
  <c r="N1411" i="18"/>
  <c r="A1411" i="25" s="1"/>
  <c r="J1411" i="18"/>
  <c r="N1958" i="18"/>
  <c r="A1958" i="25" s="1"/>
  <c r="J1958" i="18"/>
  <c r="N3620" i="18"/>
  <c r="J3620" i="18"/>
  <c r="N1943" i="18"/>
  <c r="A1943" i="25" s="1"/>
  <c r="J1943" i="18"/>
  <c r="N756" i="18"/>
  <c r="J756" i="18"/>
  <c r="N722" i="18"/>
  <c r="A722" i="25" s="1"/>
  <c r="J722" i="18"/>
  <c r="N3271" i="18"/>
  <c r="J3271" i="18"/>
  <c r="N3374" i="18"/>
  <c r="J3374" i="18"/>
  <c r="N2248" i="18"/>
  <c r="A2248" i="25" s="1"/>
  <c r="J2248" i="18"/>
  <c r="N2364" i="18"/>
  <c r="A2364" i="25" s="1"/>
  <c r="J2364" i="18"/>
  <c r="N301" i="18"/>
  <c r="A301" i="25" s="1"/>
  <c r="J301" i="18"/>
  <c r="N3349" i="18"/>
  <c r="J3349" i="18"/>
  <c r="N3347" i="18"/>
  <c r="J3347" i="18"/>
  <c r="N3345" i="18"/>
  <c r="J3345" i="18"/>
  <c r="N300" i="18"/>
  <c r="A300" i="25" s="1"/>
  <c r="J300" i="18"/>
  <c r="N299" i="18"/>
  <c r="A299" i="25" s="1"/>
  <c r="J299" i="18"/>
  <c r="N298" i="18"/>
  <c r="A298" i="25" s="1"/>
  <c r="J298" i="18"/>
  <c r="N1923" i="18"/>
  <c r="J1923" i="18"/>
  <c r="N297" i="18"/>
  <c r="A297" i="25" s="1"/>
  <c r="J297" i="18"/>
  <c r="N296" i="18"/>
  <c r="A296" i="25" s="1"/>
  <c r="J296" i="18"/>
  <c r="N2228" i="18"/>
  <c r="A2228" i="25" s="1"/>
  <c r="J2228" i="18"/>
  <c r="N3561" i="18"/>
  <c r="J3561" i="18"/>
  <c r="N3560" i="18"/>
  <c r="J3560" i="18"/>
  <c r="N3681" i="18"/>
  <c r="J3681" i="18"/>
  <c r="N2828" i="18"/>
  <c r="A2828" i="25" s="1"/>
  <c r="J2828" i="18"/>
  <c r="N3547" i="18"/>
  <c r="J3547" i="18"/>
  <c r="N2767" i="18"/>
  <c r="J2767" i="18"/>
  <c r="N2077" i="18"/>
  <c r="A2077" i="25" s="1"/>
  <c r="J2077" i="18"/>
  <c r="N2003" i="18"/>
  <c r="A2003" i="25" s="1"/>
  <c r="J2003" i="18"/>
  <c r="N2002" i="18"/>
  <c r="A2002" i="25" s="1"/>
  <c r="J2002" i="18"/>
  <c r="N239" i="18"/>
  <c r="J239" i="18"/>
  <c r="N2246" i="18"/>
  <c r="A2246" i="25" s="1"/>
  <c r="J2246" i="18"/>
  <c r="N3178" i="18"/>
  <c r="J3178" i="18"/>
  <c r="N3177" i="18"/>
  <c r="J3177" i="18"/>
  <c r="N3176" i="18"/>
  <c r="J3176" i="18"/>
  <c r="N3175" i="18"/>
  <c r="J3175" i="18"/>
  <c r="N3174" i="18"/>
  <c r="J3174" i="18"/>
  <c r="N3173" i="18"/>
  <c r="J3173" i="18"/>
  <c r="N3172" i="18"/>
  <c r="J3172" i="18"/>
  <c r="N3171" i="18"/>
  <c r="J3171" i="18"/>
  <c r="N3170" i="18"/>
  <c r="J3170" i="18"/>
  <c r="N3169" i="18"/>
  <c r="J3169" i="18"/>
  <c r="N3161" i="18"/>
  <c r="J3161" i="18"/>
  <c r="N3160" i="18"/>
  <c r="J3160" i="18"/>
  <c r="N3159" i="18"/>
  <c r="J3159" i="18"/>
  <c r="N3158" i="18"/>
  <c r="J3158" i="18"/>
  <c r="N3157" i="18"/>
  <c r="J3157" i="18"/>
  <c r="N3688" i="18"/>
  <c r="J3688" i="18"/>
  <c r="N1071" i="18"/>
  <c r="J1071" i="18"/>
  <c r="N3143" i="18"/>
  <c r="J3143" i="18"/>
  <c r="N3662" i="18"/>
  <c r="J3662" i="18"/>
  <c r="N3604" i="18"/>
  <c r="J3604" i="18"/>
  <c r="N3484" i="18"/>
  <c r="J3484" i="18"/>
  <c r="N3275" i="18"/>
  <c r="J3275" i="18"/>
  <c r="N3187" i="18"/>
  <c r="J3187" i="18"/>
  <c r="N3186" i="18"/>
  <c r="J3186" i="18"/>
  <c r="N3185" i="18"/>
  <c r="J3185" i="18"/>
  <c r="N3184" i="18"/>
  <c r="J3184" i="18"/>
  <c r="N3142" i="18"/>
  <c r="J3142" i="18"/>
  <c r="N3141" i="18"/>
  <c r="J3141" i="18"/>
  <c r="N3140" i="18"/>
  <c r="J3140" i="18"/>
  <c r="N3183" i="18"/>
  <c r="J3183" i="18"/>
  <c r="N2245" i="18"/>
  <c r="A2245" i="25" s="1"/>
  <c r="J2245" i="18"/>
  <c r="N2244" i="18"/>
  <c r="A2244" i="25" s="1"/>
  <c r="J2244" i="18"/>
  <c r="N2243" i="18"/>
  <c r="A2243" i="25" s="1"/>
  <c r="J2243" i="18"/>
  <c r="N3182" i="18"/>
  <c r="J3182" i="18"/>
  <c r="N2242" i="18"/>
  <c r="A2242" i="25" s="1"/>
  <c r="J2242" i="18"/>
  <c r="N3132" i="18"/>
  <c r="J3132" i="18"/>
  <c r="N3131" i="18"/>
  <c r="J3131" i="18"/>
  <c r="N2240" i="18"/>
  <c r="A2240" i="25" s="1"/>
  <c r="J2240" i="18"/>
  <c r="N3095" i="18"/>
  <c r="A3095" i="25" s="1"/>
  <c r="J3095" i="18"/>
  <c r="N2239" i="18"/>
  <c r="A2239" i="25" s="1"/>
  <c r="J2239" i="18"/>
  <c r="N2238" i="18"/>
  <c r="A2238" i="25" s="1"/>
  <c r="J2238" i="18"/>
  <c r="N3181" i="18"/>
  <c r="J3181" i="18"/>
  <c r="N1430" i="18"/>
  <c r="A1430" i="25" s="1"/>
  <c r="J1430" i="18"/>
  <c r="N1429" i="18"/>
  <c r="A1429" i="25" s="1"/>
  <c r="J1429" i="18"/>
  <c r="N1428" i="18"/>
  <c r="A1428" i="25" s="1"/>
  <c r="J1428" i="18"/>
  <c r="N1409" i="18"/>
  <c r="A1409" i="25" s="1"/>
  <c r="J1409" i="18"/>
  <c r="N1408" i="18"/>
  <c r="A1408" i="25" s="1"/>
  <c r="J1408" i="18"/>
  <c r="N1407" i="18"/>
  <c r="A1407" i="25" s="1"/>
  <c r="J1407" i="18"/>
  <c r="N3094" i="18"/>
  <c r="A3094" i="25" s="1"/>
  <c r="J3094" i="18"/>
  <c r="N2883" i="18"/>
  <c r="A2883" i="25" s="1"/>
  <c r="J2883" i="18"/>
  <c r="N606" i="18"/>
  <c r="A606" i="25" s="1"/>
  <c r="J606" i="18"/>
  <c r="N1406" i="18"/>
  <c r="A1406" i="25" s="1"/>
  <c r="J1406" i="18"/>
  <c r="N1404" i="18"/>
  <c r="A1404" i="25" s="1"/>
  <c r="J1404" i="18"/>
  <c r="N1226" i="18"/>
  <c r="A1226" i="25" s="1"/>
  <c r="J1226" i="18"/>
  <c r="N1225" i="18"/>
  <c r="A1225" i="25" s="1"/>
  <c r="J1225" i="18"/>
  <c r="N1224" i="18"/>
  <c r="A1224" i="25" s="1"/>
  <c r="J1224" i="18"/>
  <c r="N982" i="18"/>
  <c r="J982" i="18"/>
  <c r="N3189" i="18"/>
  <c r="J3189" i="18"/>
  <c r="N3190" i="18"/>
  <c r="J3190" i="18"/>
  <c r="N2278" i="18"/>
  <c r="A2278" i="25" s="1"/>
  <c r="J2278" i="18"/>
  <c r="N3305" i="18"/>
  <c r="J3305" i="18"/>
  <c r="N3279" i="18"/>
  <c r="J3279" i="18"/>
  <c r="N2963" i="18"/>
  <c r="J2963" i="18"/>
  <c r="N2497" i="18"/>
  <c r="J2497" i="18"/>
  <c r="N3658" i="18"/>
  <c r="J3658" i="18"/>
  <c r="N2260" i="18"/>
  <c r="J2260" i="18"/>
  <c r="N2001" i="18"/>
  <c r="J2001" i="18"/>
  <c r="N1978" i="18"/>
  <c r="J1978" i="18"/>
  <c r="N1947" i="18"/>
  <c r="J1947" i="18"/>
  <c r="N1830" i="18"/>
  <c r="J1830" i="18"/>
  <c r="N1825" i="18"/>
  <c r="J1825" i="18"/>
  <c r="N1824" i="18"/>
  <c r="J1824" i="18"/>
  <c r="N1692" i="18"/>
  <c r="J1692" i="18"/>
  <c r="N1622" i="18"/>
  <c r="J1622" i="18"/>
  <c r="N1347" i="18"/>
  <c r="J1347" i="18"/>
  <c r="N1223" i="18"/>
  <c r="A1223" i="25" s="1"/>
  <c r="J1223" i="18"/>
  <c r="N1340" i="18"/>
  <c r="J1340" i="18"/>
  <c r="N1099" i="18"/>
  <c r="J1099" i="18"/>
  <c r="N979" i="18"/>
  <c r="J979" i="18"/>
  <c r="N918" i="18"/>
  <c r="J918" i="18"/>
  <c r="N917" i="18"/>
  <c r="J917" i="18"/>
  <c r="N783" i="18"/>
  <c r="J783" i="18"/>
  <c r="N782" i="18"/>
  <c r="J782" i="18"/>
  <c r="N1222" i="18"/>
  <c r="A1222" i="25" s="1"/>
  <c r="J1222" i="18"/>
  <c r="N3557" i="18"/>
  <c r="J3557" i="18"/>
  <c r="N486" i="18"/>
  <c r="J486" i="18"/>
  <c r="N295" i="18"/>
  <c r="J295" i="18"/>
  <c r="N59" i="18"/>
  <c r="J59" i="18"/>
  <c r="N1211" i="18"/>
  <c r="J1211" i="18"/>
  <c r="N1855" i="18"/>
  <c r="A1855" i="25" s="1"/>
  <c r="J1855" i="18"/>
  <c r="N1221" i="18"/>
  <c r="A1221" i="25" s="1"/>
  <c r="J1221" i="18"/>
  <c r="N1773" i="18"/>
  <c r="A1773" i="25" s="1"/>
  <c r="J1773" i="18"/>
  <c r="N1219" i="18"/>
  <c r="A1219" i="25" s="1"/>
  <c r="J1219" i="18"/>
  <c r="N1093" i="18"/>
  <c r="A1093" i="25" s="1"/>
  <c r="J1093" i="18"/>
  <c r="N1092" i="18"/>
  <c r="A1092" i="25" s="1"/>
  <c r="J1092" i="18"/>
  <c r="N1087" i="18"/>
  <c r="A1087" i="25" s="1"/>
  <c r="J1087" i="18"/>
  <c r="N1086" i="18"/>
  <c r="A1086" i="25" s="1"/>
  <c r="J1086" i="18"/>
  <c r="N1085" i="18"/>
  <c r="A1085" i="25" s="1"/>
  <c r="J1085" i="18"/>
  <c r="N1084" i="18"/>
  <c r="A1084" i="25" s="1"/>
  <c r="J1084" i="18"/>
  <c r="N1083" i="18"/>
  <c r="A1083" i="25" s="1"/>
  <c r="J1083" i="18"/>
  <c r="N1082" i="18"/>
  <c r="A1082" i="25" s="1"/>
  <c r="J1082" i="18"/>
  <c r="N977" i="18"/>
  <c r="A977" i="25" s="1"/>
  <c r="J977" i="18"/>
  <c r="N922" i="18"/>
  <c r="A922" i="25" s="1"/>
  <c r="J922" i="18"/>
  <c r="N971" i="18"/>
  <c r="A971" i="25" s="1"/>
  <c r="J971" i="18"/>
  <c r="N3649" i="18"/>
  <c r="J3649" i="18"/>
  <c r="N2264" i="18"/>
  <c r="A2264" i="25" s="1"/>
  <c r="J2264" i="18"/>
  <c r="N2610" i="18"/>
  <c r="A2610" i="25" s="1"/>
  <c r="J2610" i="18"/>
  <c r="N278" i="18"/>
  <c r="A278" i="25" s="1"/>
  <c r="J278" i="18"/>
  <c r="N1984" i="18"/>
  <c r="A1984" i="25" s="1"/>
  <c r="J1984" i="18"/>
  <c r="N1012" i="18"/>
  <c r="A1012" i="25" s="1"/>
  <c r="J1012" i="18"/>
  <c r="N1617" i="18"/>
  <c r="A1617" i="25" s="1"/>
  <c r="J1617" i="18"/>
  <c r="N3760" i="18"/>
  <c r="J3760" i="18"/>
  <c r="N1081" i="18"/>
  <c r="A1081" i="25" s="1"/>
  <c r="J1081" i="18"/>
  <c r="N964" i="18"/>
  <c r="A964" i="25" s="1"/>
  <c r="J964" i="18"/>
  <c r="N3130" i="18"/>
  <c r="J3130" i="18"/>
  <c r="N3477" i="18"/>
  <c r="A3482" i="25" s="1"/>
  <c r="J3477" i="18"/>
  <c r="N940" i="18"/>
  <c r="J940" i="18"/>
  <c r="N3129" i="18"/>
  <c r="J3129" i="18"/>
  <c r="N558" i="18"/>
  <c r="A558" i="25" s="1"/>
  <c r="J558" i="18"/>
  <c r="N557" i="18"/>
  <c r="A557" i="25" s="1"/>
  <c r="J557" i="18"/>
  <c r="N549" i="18"/>
  <c r="A549" i="25" s="1"/>
  <c r="J549" i="18"/>
  <c r="N3168" i="18"/>
  <c r="J3168" i="18"/>
  <c r="N3685" i="18"/>
  <c r="J3685" i="18"/>
  <c r="N1939" i="18"/>
  <c r="J1939" i="18"/>
  <c r="N279" i="18"/>
  <c r="A279" i="25" s="1"/>
  <c r="J279" i="18"/>
  <c r="N1964" i="18"/>
  <c r="A1964" i="25" s="1"/>
  <c r="J1964" i="18"/>
  <c r="N1003" i="18"/>
  <c r="A1003" i="25" s="1"/>
  <c r="J1003" i="18"/>
  <c r="N779" i="18"/>
  <c r="A779" i="25" s="1"/>
  <c r="J779" i="18"/>
  <c r="N3684" i="18"/>
  <c r="J3684" i="18"/>
  <c r="N723" i="18"/>
  <c r="A723" i="25" s="1"/>
  <c r="J723" i="18"/>
  <c r="N2101" i="18"/>
  <c r="A2101" i="25" s="1"/>
  <c r="J2101" i="18"/>
  <c r="N2100" i="18"/>
  <c r="A2100" i="25" s="1"/>
  <c r="J2100" i="18"/>
  <c r="N2099" i="18"/>
  <c r="A2099" i="25" s="1"/>
  <c r="J2099" i="18"/>
  <c r="N3683" i="18"/>
  <c r="J3683" i="18"/>
  <c r="N724" i="18"/>
  <c r="J724" i="18"/>
  <c r="N725" i="18"/>
  <c r="J725" i="18"/>
  <c r="N2329" i="18"/>
  <c r="J2329" i="18"/>
  <c r="N3508" i="18"/>
  <c r="A3513" i="25" s="1"/>
  <c r="J3508" i="18"/>
  <c r="N3521" i="18"/>
  <c r="J3521" i="18"/>
  <c r="N3563" i="18"/>
  <c r="J3563" i="18"/>
  <c r="N2276" i="18"/>
  <c r="A2276" i="25" s="1"/>
  <c r="J2276" i="18"/>
  <c r="N1433" i="18"/>
  <c r="A1433" i="25" s="1"/>
  <c r="J1433" i="18"/>
  <c r="N3593" i="18"/>
  <c r="J3593" i="18"/>
  <c r="N302" i="18"/>
  <c r="A302" i="25" s="1"/>
  <c r="J302" i="18"/>
  <c r="N3053" i="18"/>
  <c r="A3053" i="25" s="1"/>
  <c r="J3053" i="18"/>
  <c r="N428" i="18"/>
  <c r="A428" i="25" s="1"/>
  <c r="J428" i="18"/>
  <c r="N535" i="18"/>
  <c r="A535" i="25" s="1"/>
  <c r="J535" i="18"/>
  <c r="N1464" i="18"/>
  <c r="A1464" i="25" s="1"/>
  <c r="J1464" i="18"/>
  <c r="N87" i="18"/>
  <c r="A87" i="25" s="1"/>
  <c r="J87" i="18"/>
  <c r="N1462" i="18"/>
  <c r="A1462" i="25" s="1"/>
  <c r="J1462" i="18"/>
  <c r="N1930" i="18"/>
  <c r="A1930" i="25" s="1"/>
  <c r="J1930" i="18"/>
  <c r="N1929" i="18"/>
  <c r="A1929" i="25" s="1"/>
  <c r="J1929" i="18"/>
  <c r="N1533" i="18"/>
  <c r="A1533" i="25" s="1"/>
  <c r="J1533" i="18"/>
  <c r="N1834" i="18"/>
  <c r="A1834" i="25" s="1"/>
  <c r="J1834" i="18"/>
  <c r="N1998" i="18"/>
  <c r="A1998" i="25" s="1"/>
  <c r="J1998" i="18"/>
  <c r="N1997" i="18"/>
  <c r="A1997" i="25" s="1"/>
  <c r="J1997" i="18"/>
  <c r="N1996" i="18"/>
  <c r="A1996" i="25" s="1"/>
  <c r="J1996" i="18"/>
  <c r="N1995" i="18"/>
  <c r="A1995" i="25" s="1"/>
  <c r="J1995" i="18"/>
  <c r="N1993" i="18"/>
  <c r="A1993" i="25" s="1"/>
  <c r="J1993" i="18"/>
  <c r="N1992" i="18"/>
  <c r="A1992" i="25" s="1"/>
  <c r="J1992" i="18"/>
  <c r="N1080" i="18"/>
  <c r="A1080" i="25" s="1"/>
  <c r="J1080" i="18"/>
  <c r="N1220" i="18"/>
  <c r="A1220" i="25" s="1"/>
  <c r="J1220" i="18"/>
  <c r="N3318" i="18"/>
  <c r="J3318" i="18"/>
  <c r="N2651" i="18"/>
  <c r="A2651" i="25" s="1"/>
  <c r="J2651" i="18"/>
  <c r="N1306" i="18"/>
  <c r="A1306" i="25" s="1"/>
  <c r="J1306" i="18"/>
  <c r="N1072" i="18"/>
  <c r="A1072" i="25" s="1"/>
  <c r="J1072" i="18"/>
  <c r="N1991" i="18"/>
  <c r="A1991" i="25" s="1"/>
  <c r="J1991" i="18"/>
  <c r="N1990" i="18"/>
  <c r="A1990" i="25" s="1"/>
  <c r="J1990" i="18"/>
  <c r="N1989" i="18"/>
  <c r="A1989" i="25" s="1"/>
  <c r="J1989" i="18"/>
  <c r="N1056" i="18"/>
  <c r="A1056" i="25" s="1"/>
  <c r="J1056" i="18"/>
  <c r="N3193" i="18"/>
  <c r="J3193" i="18"/>
  <c r="N1055" i="18"/>
  <c r="A1055" i="25" s="1"/>
  <c r="J1055" i="18"/>
  <c r="N2715" i="18"/>
  <c r="J2715" i="18"/>
  <c r="N1308" i="18"/>
  <c r="A1308" i="25" s="1"/>
  <c r="J1308" i="18"/>
  <c r="N1988" i="18"/>
  <c r="A1988" i="25" s="1"/>
  <c r="J1988" i="18"/>
  <c r="N1987" i="18"/>
  <c r="A1987" i="25" s="1"/>
  <c r="J1987" i="18"/>
  <c r="N3290" i="18"/>
  <c r="J3290" i="18"/>
  <c r="N1810" i="18"/>
  <c r="A1810" i="25" s="1"/>
  <c r="J1810" i="18"/>
  <c r="N1809" i="18"/>
  <c r="A1809" i="25" s="1"/>
  <c r="J1809" i="18"/>
  <c r="N3298" i="18"/>
  <c r="J3298" i="18"/>
  <c r="N3342" i="18"/>
  <c r="J3342" i="18"/>
  <c r="N465" i="18"/>
  <c r="J465" i="18"/>
  <c r="N205" i="18"/>
  <c r="A205" i="25" s="1"/>
  <c r="J205" i="18"/>
  <c r="N224" i="18"/>
  <c r="A224" i="25" s="1"/>
  <c r="J224" i="18"/>
  <c r="N223" i="18"/>
  <c r="A223" i="25" s="1"/>
  <c r="J223" i="18"/>
  <c r="N197" i="18"/>
  <c r="A197" i="25" s="1"/>
  <c r="J197" i="18"/>
  <c r="N199" i="18"/>
  <c r="A199" i="25" s="1"/>
  <c r="J199" i="18"/>
  <c r="N2882" i="18"/>
  <c r="A2882" i="25" s="1"/>
  <c r="J2882" i="18"/>
  <c r="N2744" i="18"/>
  <c r="J2744" i="18"/>
  <c r="N2881" i="18"/>
  <c r="A2881" i="25" s="1"/>
  <c r="J2881" i="18"/>
  <c r="N2714" i="18"/>
  <c r="J2714" i="18"/>
  <c r="N2745" i="18"/>
  <c r="A2745" i="25" s="1"/>
  <c r="J2745" i="18"/>
  <c r="N201" i="18"/>
  <c r="J201" i="18"/>
  <c r="N3047" i="18"/>
  <c r="A3047" i="25" s="1"/>
  <c r="J3047" i="18"/>
  <c r="N3046" i="18"/>
  <c r="A3046" i="25" s="1"/>
  <c r="J3046" i="18"/>
  <c r="N2308" i="18"/>
  <c r="A2308" i="25" s="1"/>
  <c r="J2308" i="18"/>
  <c r="N24" i="18"/>
  <c r="A24" i="25" s="1"/>
  <c r="J24" i="18"/>
  <c r="N29" i="18"/>
  <c r="A29" i="25" s="1"/>
  <c r="J29" i="18"/>
  <c r="N27" i="18"/>
  <c r="A27" i="25" s="1"/>
  <c r="J27" i="18"/>
  <c r="N23" i="18"/>
  <c r="A23" i="25" s="1"/>
  <c r="J23" i="18"/>
  <c r="N1465" i="18"/>
  <c r="A1465" i="25" s="1"/>
  <c r="J1465" i="18"/>
  <c r="N50" i="18"/>
  <c r="A50" i="25" s="1"/>
  <c r="J50" i="18"/>
  <c r="N3128" i="18"/>
  <c r="J3128" i="18"/>
  <c r="N3127" i="18"/>
  <c r="J3127" i="18"/>
  <c r="N603" i="18"/>
  <c r="A603" i="25" s="1"/>
  <c r="J603" i="18"/>
  <c r="N600" i="18"/>
  <c r="A600" i="25" s="1"/>
  <c r="J600" i="18"/>
  <c r="N70" i="18"/>
  <c r="A70" i="25" s="1"/>
  <c r="J70" i="18"/>
  <c r="N2773" i="18"/>
  <c r="J2773" i="18"/>
  <c r="N786" i="18"/>
  <c r="A786" i="25" s="1"/>
  <c r="J786" i="18"/>
  <c r="N2205" i="18"/>
  <c r="A2205" i="25" s="1"/>
  <c r="J2205" i="18"/>
  <c r="N3452" i="18"/>
  <c r="J3452" i="18"/>
  <c r="N3261" i="18"/>
  <c r="J3261" i="18"/>
  <c r="N1857" i="18"/>
  <c r="A1857" i="25" s="1"/>
  <c r="J1857" i="18"/>
  <c r="N2180" i="18"/>
  <c r="A2180" i="25" s="1"/>
  <c r="J2180" i="18"/>
  <c r="N2179" i="18"/>
  <c r="A2179" i="25" s="1"/>
  <c r="J2179" i="18"/>
  <c r="N2021" i="18"/>
  <c r="A2021" i="25" s="1"/>
  <c r="J2021" i="18"/>
  <c r="N813" i="18"/>
  <c r="A813" i="25" s="1"/>
  <c r="J813" i="18"/>
  <c r="N812" i="18"/>
  <c r="A812" i="25" s="1"/>
  <c r="J812" i="18"/>
  <c r="N811" i="18"/>
  <c r="A811" i="25" s="1"/>
  <c r="J811" i="18"/>
  <c r="N806" i="18"/>
  <c r="A806" i="25" s="1"/>
  <c r="J806" i="18"/>
  <c r="N1463" i="18"/>
  <c r="A1463" i="25" s="1"/>
  <c r="J1463" i="18"/>
  <c r="N2933" i="18"/>
  <c r="A2933" i="25" s="1"/>
  <c r="J2933" i="18"/>
  <c r="N1970" i="18"/>
  <c r="A1970" i="25" s="1"/>
  <c r="J1970" i="18"/>
  <c r="N60" i="18"/>
  <c r="A60" i="25" s="1"/>
  <c r="J60" i="18"/>
  <c r="N966" i="18"/>
  <c r="A966" i="25" s="1"/>
  <c r="J966" i="18"/>
  <c r="N965" i="18"/>
  <c r="A965" i="25" s="1"/>
  <c r="J965" i="18"/>
  <c r="N1004" i="18"/>
  <c r="A1004" i="25" s="1"/>
  <c r="J1004" i="18"/>
  <c r="N1005" i="18"/>
  <c r="A1005" i="25" s="1"/>
  <c r="J1005" i="18"/>
  <c r="N1461" i="18"/>
  <c r="A1461" i="25" s="1"/>
  <c r="J1461" i="18"/>
  <c r="N462" i="18"/>
  <c r="A462" i="25" s="1"/>
  <c r="J462" i="18"/>
  <c r="N805" i="18"/>
  <c r="A805" i="25" s="1"/>
  <c r="J805" i="18"/>
  <c r="N912" i="18"/>
  <c r="A912" i="25" s="1"/>
  <c r="J912" i="18"/>
  <c r="N909" i="18"/>
  <c r="A909" i="25" s="1"/>
  <c r="J909" i="18"/>
  <c r="N2726" i="18"/>
  <c r="A2726" i="25" s="1"/>
  <c r="J2726" i="18"/>
  <c r="N2199" i="18"/>
  <c r="A2199" i="25" s="1"/>
  <c r="J2199" i="18"/>
  <c r="N589" i="18"/>
  <c r="A589" i="25" s="1"/>
  <c r="J589" i="18"/>
  <c r="N3655" i="18"/>
  <c r="J3655" i="18"/>
  <c r="N2498" i="18"/>
  <c r="A2498" i="25" s="1"/>
  <c r="J2498" i="18"/>
  <c r="N85" i="18"/>
  <c r="A85" i="25" s="1"/>
  <c r="J85" i="18"/>
  <c r="N1951" i="18"/>
  <c r="A1951" i="25" s="1"/>
  <c r="J1951" i="18"/>
  <c r="N479" i="18"/>
  <c r="A479" i="25" s="1"/>
  <c r="J479" i="18"/>
  <c r="N476" i="18"/>
  <c r="A476" i="25" s="1"/>
  <c r="J476" i="18"/>
  <c r="N473" i="18"/>
  <c r="A473" i="25" s="1"/>
  <c r="J473" i="18"/>
  <c r="N468" i="18"/>
  <c r="A468" i="25" s="1"/>
  <c r="J468" i="18"/>
  <c r="N2960" i="18"/>
  <c r="A2960" i="25" s="1"/>
  <c r="J2960" i="18"/>
  <c r="N1018" i="18"/>
  <c r="J1018" i="18"/>
  <c r="N1302" i="18"/>
  <c r="A1302" i="25" s="1"/>
  <c r="J1302" i="18"/>
  <c r="N1001" i="18"/>
  <c r="J1001" i="18"/>
  <c r="N831" i="18"/>
  <c r="J831" i="18"/>
  <c r="N3660" i="18"/>
  <c r="A3665" i="25" s="1"/>
  <c r="J3660" i="18"/>
  <c r="N3639" i="18"/>
  <c r="J3639" i="18"/>
  <c r="N2335" i="18"/>
  <c r="A2335" i="25" s="1"/>
  <c r="J2335" i="18"/>
  <c r="N1017" i="18"/>
  <c r="J1017" i="18"/>
  <c r="N986" i="18"/>
  <c r="J986" i="18"/>
  <c r="N830" i="18"/>
  <c r="J830" i="18"/>
  <c r="N2333" i="18"/>
  <c r="A2333" i="25" s="1"/>
  <c r="J2333" i="18"/>
  <c r="N1016" i="18"/>
  <c r="A1211" i="25" s="1"/>
  <c r="J1016" i="18"/>
  <c r="N835" i="18"/>
  <c r="J835" i="18"/>
  <c r="N401" i="18"/>
  <c r="A830" i="25" s="1"/>
  <c r="J401" i="18"/>
  <c r="N2332" i="18"/>
  <c r="A2332" i="25" s="1"/>
  <c r="J2332" i="18"/>
  <c r="N1015" i="18"/>
  <c r="J1015" i="18"/>
  <c r="N834" i="18"/>
  <c r="J834" i="18"/>
  <c r="N340" i="18"/>
  <c r="J340" i="18"/>
  <c r="N2337" i="18"/>
  <c r="A2337" i="25" s="1"/>
  <c r="J2337" i="18"/>
  <c r="N1014" i="18"/>
  <c r="J1014" i="18"/>
  <c r="N3638" i="18"/>
  <c r="J3638" i="18"/>
  <c r="N3637" i="18"/>
  <c r="J3637" i="18"/>
  <c r="N3659" i="18"/>
  <c r="A3662" i="25" s="1"/>
  <c r="J3659" i="18"/>
  <c r="N755" i="18"/>
  <c r="A755" i="25" s="1"/>
  <c r="J755" i="18"/>
  <c r="N833" i="18"/>
  <c r="A1018" i="25" s="1"/>
  <c r="J833" i="18"/>
  <c r="N334" i="18"/>
  <c r="J334" i="18"/>
  <c r="N28" i="18"/>
  <c r="A28" i="25" s="1"/>
  <c r="J28" i="18"/>
  <c r="N3292" i="18"/>
  <c r="J3292" i="18"/>
  <c r="N1932" i="18"/>
  <c r="A1932" i="25" s="1"/>
  <c r="J1932" i="18"/>
  <c r="N531" i="18"/>
  <c r="A531" i="25" s="1"/>
  <c r="J531" i="18"/>
  <c r="N2336" i="18"/>
  <c r="A2336" i="25" s="1"/>
  <c r="J2336" i="18"/>
  <c r="N1011" i="18"/>
  <c r="J1011" i="18"/>
  <c r="N832" i="18"/>
  <c r="J832" i="18"/>
  <c r="N325" i="18"/>
  <c r="J325" i="18"/>
  <c r="N2334" i="18"/>
  <c r="A2334" i="25" s="1"/>
  <c r="J2334" i="18"/>
  <c r="N2712" i="18"/>
  <c r="A2712" i="25" s="1"/>
  <c r="J2712" i="18"/>
  <c r="N1235" i="18"/>
  <c r="A1235" i="25" s="1"/>
  <c r="J1235" i="18"/>
  <c r="N880" i="18"/>
  <c r="A880" i="25" s="1"/>
  <c r="J880" i="18"/>
  <c r="N416" i="18"/>
  <c r="A416" i="25" s="1"/>
  <c r="J416" i="18"/>
  <c r="N415" i="18"/>
  <c r="A415" i="25" s="1"/>
  <c r="J415" i="18"/>
  <c r="N399" i="18"/>
  <c r="A399" i="25" s="1"/>
  <c r="J399" i="18"/>
  <c r="N409" i="18"/>
  <c r="A409" i="25" s="1"/>
  <c r="J409" i="18"/>
  <c r="N408" i="18"/>
  <c r="A408" i="25" s="1"/>
  <c r="J408" i="18"/>
  <c r="N407" i="18"/>
  <c r="A407" i="25" s="1"/>
  <c r="J407" i="18"/>
  <c r="N432" i="18"/>
  <c r="A432" i="25" s="1"/>
  <c r="J432" i="18"/>
  <c r="N2626" i="18"/>
  <c r="A2626" i="25" s="1"/>
  <c r="J2626" i="18"/>
  <c r="N2624" i="18"/>
  <c r="A2624" i="25" s="1"/>
  <c r="J2624" i="18"/>
  <c r="N3513" i="18"/>
  <c r="J3513" i="18"/>
  <c r="N3515" i="18"/>
  <c r="J3515" i="18"/>
  <c r="N2084" i="18"/>
  <c r="A2084" i="25" s="1"/>
  <c r="J2084" i="18"/>
  <c r="N701" i="18"/>
  <c r="J701" i="18"/>
  <c r="N282" i="18"/>
  <c r="A282" i="25" s="1"/>
  <c r="J282" i="18"/>
  <c r="N2380" i="18"/>
  <c r="A2380" i="25" s="1"/>
  <c r="J2380" i="18"/>
  <c r="N413" i="18"/>
  <c r="A413" i="25" s="1"/>
  <c r="J413" i="18"/>
  <c r="N2878" i="18"/>
  <c r="A2878" i="25" s="1"/>
  <c r="J2878" i="18"/>
  <c r="N389" i="18"/>
  <c r="A389" i="25" s="1"/>
  <c r="J389" i="18"/>
  <c r="N3040" i="18"/>
  <c r="A3040" i="25" s="1"/>
  <c r="J3040" i="18"/>
  <c r="N2691" i="18"/>
  <c r="J2691" i="18"/>
  <c r="N308" i="18"/>
  <c r="A308" i="25" s="1"/>
  <c r="J308" i="18"/>
  <c r="N2772" i="18"/>
  <c r="J2772" i="18"/>
  <c r="N2447" i="18"/>
  <c r="A2447" i="25" s="1"/>
  <c r="J2447" i="18"/>
  <c r="N3365" i="18"/>
  <c r="J3365" i="18"/>
  <c r="N2177" i="18"/>
  <c r="A2177" i="25" s="1"/>
  <c r="J2177" i="18"/>
  <c r="N2479" i="18"/>
  <c r="A2479" i="25" s="1"/>
  <c r="J2479" i="18"/>
  <c r="N2454" i="18"/>
  <c r="A2454" i="25" s="1"/>
  <c r="J2454" i="18"/>
  <c r="N2690" i="18"/>
  <c r="J2690" i="18"/>
  <c r="N2766" i="18"/>
  <c r="J2766" i="18"/>
  <c r="N2689" i="18"/>
  <c r="J2689" i="18"/>
  <c r="N2263" i="18"/>
  <c r="A2263" i="25" s="1"/>
  <c r="J2263" i="18"/>
  <c r="N2688" i="18"/>
  <c r="J2688" i="18"/>
  <c r="N2687" i="18"/>
  <c r="J2687" i="18"/>
  <c r="N3610" i="18"/>
  <c r="C313" i="30" s="1"/>
  <c r="J3610" i="18"/>
  <c r="N3605" i="18"/>
  <c r="C312" i="30" s="1"/>
  <c r="J3605" i="18"/>
  <c r="N3601" i="18"/>
  <c r="C311" i="30" s="1"/>
  <c r="E311" i="30" s="1"/>
  <c r="J3601" i="18"/>
  <c r="N1948" i="18"/>
  <c r="J1948" i="18"/>
  <c r="N1942" i="18"/>
  <c r="J1942" i="18"/>
  <c r="N2261" i="18"/>
  <c r="A2261" i="25" s="1"/>
  <c r="J2261" i="18"/>
  <c r="N1941" i="18"/>
  <c r="J1941" i="18"/>
  <c r="N3570" i="18"/>
  <c r="C310" i="30" s="1"/>
  <c r="E310" i="30" s="1"/>
  <c r="J3570" i="18"/>
  <c r="N3457" i="18"/>
  <c r="J3457" i="18"/>
  <c r="N3568" i="18"/>
  <c r="C308" i="30" s="1"/>
  <c r="E308" i="30" s="1"/>
  <c r="J3568" i="18"/>
  <c r="N466" i="18"/>
  <c r="J466" i="18"/>
  <c r="N2315" i="18"/>
  <c r="A2315" i="25" s="1"/>
  <c r="J2315" i="18"/>
  <c r="N1096" i="18"/>
  <c r="A1096" i="25" s="1"/>
  <c r="J1096" i="18"/>
  <c r="N374" i="18"/>
  <c r="J374" i="18"/>
  <c r="N372" i="18"/>
  <c r="J372" i="18"/>
  <c r="N370" i="18"/>
  <c r="J370" i="18"/>
  <c r="N585" i="18"/>
  <c r="A585" i="25" s="1"/>
  <c r="J585" i="18"/>
  <c r="N490" i="18"/>
  <c r="A490" i="25" s="1"/>
  <c r="J490" i="18"/>
  <c r="N712" i="18"/>
  <c r="A712" i="25" s="1"/>
  <c r="J712" i="18"/>
  <c r="N3529" i="18"/>
  <c r="J3529" i="18"/>
  <c r="N3526" i="18"/>
  <c r="J3526" i="18"/>
  <c r="N587" i="18"/>
  <c r="A587" i="25" s="1"/>
  <c r="J587" i="18"/>
  <c r="N193" i="18"/>
  <c r="A193" i="25" s="1"/>
  <c r="J193" i="18"/>
  <c r="N192" i="18"/>
  <c r="J192" i="18"/>
  <c r="N3532" i="18"/>
  <c r="J3532" i="18"/>
  <c r="N3531" i="18"/>
  <c r="J3531" i="18"/>
  <c r="N191" i="18"/>
  <c r="J191" i="18"/>
  <c r="N3567" i="18"/>
  <c r="C307" i="30" s="1"/>
  <c r="E307" i="30" s="1"/>
  <c r="J3567" i="18"/>
  <c r="N1961" i="18"/>
  <c r="A1961" i="25" s="1"/>
  <c r="J1961" i="18"/>
  <c r="N1385" i="18"/>
  <c r="A1385" i="25" s="1"/>
  <c r="J1385" i="18"/>
  <c r="N2757" i="18"/>
  <c r="A2757" i="25" s="1"/>
  <c r="J2757" i="18"/>
  <c r="N3192" i="18"/>
  <c r="J3192" i="18"/>
  <c r="N1384" i="18"/>
  <c r="A1384" i="25" s="1"/>
  <c r="J1384" i="18"/>
  <c r="N89" i="18"/>
  <c r="A89" i="25" s="1"/>
  <c r="J89" i="18"/>
  <c r="N88" i="18"/>
  <c r="A88" i="25" s="1"/>
  <c r="J88" i="18"/>
  <c r="N3428" i="18"/>
  <c r="J3428" i="18"/>
  <c r="N1935" i="18"/>
  <c r="A1935" i="25" s="1"/>
  <c r="J1935" i="18"/>
  <c r="N1934" i="18"/>
  <c r="A1934" i="25" s="1"/>
  <c r="J1934" i="18"/>
  <c r="N96" i="18"/>
  <c r="A96" i="25" s="1"/>
  <c r="J96" i="18"/>
  <c r="N2669" i="18"/>
  <c r="A2669" i="25" s="1"/>
  <c r="J2669" i="18"/>
  <c r="N1931" i="18"/>
  <c r="A1931" i="25" s="1"/>
  <c r="J1931" i="18"/>
  <c r="N1916" i="18"/>
  <c r="A1916" i="25" s="1"/>
  <c r="J1916" i="18"/>
  <c r="N2098" i="18"/>
  <c r="A2098" i="25" s="1"/>
  <c r="J2098" i="18"/>
  <c r="N2873" i="18"/>
  <c r="A2873" i="25" s="1"/>
  <c r="J2873" i="18"/>
  <c r="N2404" i="18"/>
  <c r="J2404" i="18"/>
  <c r="N2403" i="18"/>
  <c r="J2403" i="18"/>
  <c r="N2402" i="18"/>
  <c r="J2402" i="18"/>
  <c r="N2850" i="18"/>
  <c r="A2850" i="25" s="1"/>
  <c r="J2850" i="18"/>
  <c r="N765" i="18"/>
  <c r="A765" i="25" s="1"/>
  <c r="J765" i="18"/>
  <c r="N451" i="18"/>
  <c r="A451" i="25" s="1"/>
  <c r="J451" i="18"/>
  <c r="N2709" i="18"/>
  <c r="A2709" i="25" s="1"/>
  <c r="J2709" i="18"/>
  <c r="N406" i="18"/>
  <c r="A406" i="25" s="1"/>
  <c r="J406" i="18"/>
  <c r="N1661" i="18"/>
  <c r="A1661" i="25" s="1"/>
  <c r="J1661" i="18"/>
  <c r="N3375" i="18"/>
  <c r="J3375" i="18"/>
  <c r="N2060" i="18"/>
  <c r="J2060" i="18"/>
  <c r="N1097" i="18"/>
  <c r="J1097" i="18"/>
  <c r="N543" i="18"/>
  <c r="J543" i="18"/>
  <c r="N48" i="18"/>
  <c r="J48" i="18"/>
  <c r="N1665" i="18"/>
  <c r="A1665" i="25" s="1"/>
  <c r="J1665" i="18"/>
  <c r="N1663" i="18"/>
  <c r="A1663" i="25" s="1"/>
  <c r="J1663" i="18"/>
  <c r="N2920" i="18"/>
  <c r="J2920" i="18"/>
  <c r="N1848" i="18"/>
  <c r="J1848" i="18"/>
  <c r="N2919" i="18"/>
  <c r="J2919" i="18"/>
  <c r="N2918" i="18"/>
  <c r="J2918" i="18"/>
  <c r="N1847" i="18"/>
  <c r="J1847" i="18"/>
  <c r="N3565" i="18"/>
  <c r="C306" i="30" s="1"/>
  <c r="E306" i="30" s="1"/>
  <c r="J3565" i="18"/>
  <c r="N2753" i="18"/>
  <c r="A2753" i="25" s="1"/>
  <c r="J2753" i="18"/>
  <c r="N3297" i="18"/>
  <c r="J3297" i="18"/>
  <c r="N3270" i="18"/>
  <c r="J3270" i="18"/>
  <c r="N3320" i="18"/>
  <c r="J3320" i="18"/>
  <c r="N877" i="18"/>
  <c r="A877" i="25" s="1"/>
  <c r="J877" i="18"/>
  <c r="N398" i="18"/>
  <c r="A398" i="25" s="1"/>
  <c r="J398" i="18"/>
  <c r="N2379" i="18"/>
  <c r="A2379" i="25" s="1"/>
  <c r="J2379" i="18"/>
  <c r="N3504" i="18"/>
  <c r="J3504" i="18"/>
  <c r="N852" i="18"/>
  <c r="A852" i="25" s="1"/>
  <c r="J852" i="18"/>
  <c r="N2331" i="18"/>
  <c r="J2331" i="18"/>
  <c r="N2330" i="18"/>
  <c r="J2330" i="18"/>
  <c r="N2327" i="18"/>
  <c r="J2327" i="18"/>
  <c r="N2326" i="18"/>
  <c r="J2326" i="18"/>
  <c r="N2324" i="18"/>
  <c r="J2324" i="18"/>
  <c r="N2323" i="18"/>
  <c r="J2323" i="18"/>
  <c r="N2322" i="18"/>
  <c r="J2322" i="18"/>
  <c r="N645" i="18"/>
  <c r="A645" i="25" s="1"/>
  <c r="J645" i="18"/>
  <c r="N3497" i="18"/>
  <c r="A3502" i="25" s="1"/>
  <c r="J3497" i="18"/>
  <c r="N2856" i="18"/>
  <c r="A2856" i="25" s="1"/>
  <c r="J2856" i="18"/>
  <c r="N1621" i="18"/>
  <c r="J1621" i="18"/>
  <c r="N1615" i="18"/>
  <c r="J1615" i="18"/>
  <c r="N1845" i="18"/>
  <c r="J1845" i="18"/>
  <c r="N396" i="18"/>
  <c r="A396" i="25" s="1"/>
  <c r="J396" i="18"/>
  <c r="N392" i="18"/>
  <c r="A392" i="25" s="1"/>
  <c r="J392" i="18"/>
  <c r="N3494" i="18"/>
  <c r="J3494" i="18"/>
  <c r="N1614" i="18"/>
  <c r="J1614" i="18"/>
  <c r="N1613" i="18"/>
  <c r="J1613" i="18"/>
  <c r="N2190" i="18"/>
  <c r="A2190" i="25" s="1"/>
  <c r="J2190" i="18"/>
  <c r="N668" i="18"/>
  <c r="A668" i="25" s="1"/>
  <c r="J668" i="18"/>
  <c r="N1296" i="18"/>
  <c r="A1296" i="25" s="1"/>
  <c r="J1296" i="18"/>
  <c r="N1295" i="18"/>
  <c r="A1295" i="25" s="1"/>
  <c r="J1295" i="18"/>
  <c r="N114" i="18"/>
  <c r="A114" i="25" s="1"/>
  <c r="J114" i="18"/>
  <c r="N165" i="18"/>
  <c r="J165" i="18"/>
  <c r="N1486" i="18"/>
  <c r="A1486" i="25" s="1"/>
  <c r="J1486" i="18"/>
  <c r="N111" i="18"/>
  <c r="A111" i="25" s="1"/>
  <c r="J111" i="18"/>
  <c r="N98" i="18"/>
  <c r="A98" i="25" s="1"/>
  <c r="J98" i="18"/>
  <c r="N3415" i="18"/>
  <c r="J3415" i="18"/>
  <c r="N3406" i="18"/>
  <c r="J3406" i="18"/>
  <c r="N1493" i="18"/>
  <c r="A1493" i="25" s="1"/>
  <c r="J1493" i="18"/>
  <c r="N1497" i="18"/>
  <c r="A1497" i="25" s="1"/>
  <c r="J1497" i="18"/>
  <c r="N1496" i="18"/>
  <c r="A1496" i="25" s="1"/>
  <c r="J1496" i="18"/>
  <c r="N1491" i="18"/>
  <c r="A1491" i="25" s="1"/>
  <c r="J1491" i="18"/>
  <c r="N1498" i="18"/>
  <c r="A1498" i="25" s="1"/>
  <c r="J1498" i="18"/>
  <c r="N1494" i="18"/>
  <c r="A1494" i="25" s="1"/>
  <c r="J1494" i="18"/>
  <c r="N1492" i="18"/>
  <c r="A1492" i="25" s="1"/>
  <c r="J1492" i="18"/>
  <c r="N1490" i="18"/>
  <c r="A1490" i="25" s="1"/>
  <c r="J1490" i="18"/>
  <c r="N1495" i="18"/>
  <c r="A1495" i="25" s="1"/>
  <c r="J1495" i="18"/>
  <c r="N2197" i="18"/>
  <c r="A2197" i="25" s="1"/>
  <c r="J2197" i="18"/>
  <c r="N2194" i="18"/>
  <c r="A2194" i="25" s="1"/>
  <c r="J2194" i="18"/>
  <c r="N895" i="18"/>
  <c r="A895" i="25" s="1"/>
  <c r="J895" i="18"/>
  <c r="N894" i="18"/>
  <c r="A894" i="25" s="1"/>
  <c r="J894" i="18"/>
  <c r="N2708" i="18"/>
  <c r="A2708" i="25" s="1"/>
  <c r="J2708" i="18"/>
  <c r="N2230" i="18"/>
  <c r="A2230" i="25" s="1"/>
  <c r="J2230" i="18"/>
  <c r="N2229" i="18"/>
  <c r="A2229" i="25" s="1"/>
  <c r="J2229" i="18"/>
  <c r="N228" i="18"/>
  <c r="A228" i="25" s="1"/>
  <c r="J228" i="18"/>
  <c r="N961" i="18"/>
  <c r="A961" i="25" s="1"/>
  <c r="J961" i="18"/>
  <c r="N960" i="18"/>
  <c r="A960" i="25" s="1"/>
  <c r="J960" i="18"/>
  <c r="N954" i="18"/>
  <c r="A954" i="25" s="1"/>
  <c r="J954" i="18"/>
  <c r="N953" i="18"/>
  <c r="A953" i="25" s="1"/>
  <c r="J953" i="18"/>
  <c r="N2964" i="18"/>
  <c r="A2964" i="25" s="1"/>
  <c r="J2964" i="18"/>
  <c r="N913" i="18"/>
  <c r="A913" i="25" s="1"/>
  <c r="J913" i="18"/>
  <c r="N2778" i="18"/>
  <c r="J2778" i="18"/>
  <c r="N896" i="18"/>
  <c r="A896" i="25" s="1"/>
  <c r="J896" i="18"/>
  <c r="N3694" i="18"/>
  <c r="J3694" i="18"/>
  <c r="N3191" i="18"/>
  <c r="J3191" i="18"/>
  <c r="N642" i="18"/>
  <c r="J642" i="18"/>
  <c r="N469" i="18"/>
  <c r="J469" i="18"/>
  <c r="N3691" i="18"/>
  <c r="J3691" i="18"/>
  <c r="N51" i="18"/>
  <c r="A51" i="25" s="1"/>
  <c r="J51" i="18"/>
  <c r="N3613" i="18"/>
  <c r="J3613" i="18"/>
  <c r="N3612" i="18"/>
  <c r="J3612" i="18"/>
  <c r="N2977" i="18"/>
  <c r="J2977" i="18"/>
  <c r="N2959" i="18"/>
  <c r="J2959" i="18"/>
  <c r="N2810" i="18"/>
  <c r="J2810" i="18"/>
  <c r="N2809" i="18"/>
  <c r="J2809" i="18"/>
  <c r="N2313" i="18"/>
  <c r="J2313" i="18"/>
  <c r="N1906" i="18"/>
  <c r="J1906" i="18"/>
  <c r="N1489" i="18"/>
  <c r="J1489" i="18"/>
  <c r="N1412" i="18"/>
  <c r="J1412" i="18"/>
  <c r="N1378" i="18"/>
  <c r="J1378" i="18"/>
  <c r="N1377" i="18"/>
  <c r="J1377" i="18"/>
  <c r="N1376" i="18"/>
  <c r="J1376" i="18"/>
  <c r="N1375" i="18"/>
  <c r="J1375" i="18"/>
  <c r="N1341" i="18"/>
  <c r="J1341" i="18"/>
  <c r="N544" i="18"/>
  <c r="J544" i="18"/>
  <c r="N2" i="18"/>
  <c r="J2" i="18"/>
  <c r="N614" i="18"/>
  <c r="J614" i="18"/>
  <c r="N641" i="18"/>
  <c r="J641" i="18"/>
  <c r="N470" i="18"/>
  <c r="J470" i="18"/>
  <c r="N467" i="18"/>
  <c r="J467" i="18"/>
  <c r="N3188" i="18"/>
  <c r="J3188" i="18"/>
  <c r="N2976" i="18"/>
  <c r="A2976" i="25" s="1"/>
  <c r="J2976" i="18"/>
  <c r="N615" i="18"/>
  <c r="J615" i="18"/>
  <c r="N612" i="18"/>
  <c r="J612" i="18"/>
  <c r="N639" i="18"/>
  <c r="J639" i="18"/>
  <c r="N1354" i="18"/>
  <c r="J1354" i="18"/>
  <c r="N1266" i="18"/>
  <c r="A1266" i="25" s="1"/>
  <c r="J1266" i="18"/>
  <c r="N2262" i="18"/>
  <c r="A2262" i="25" s="1"/>
  <c r="J2262" i="18"/>
  <c r="N3652" i="18"/>
  <c r="A3655" i="25" s="1"/>
  <c r="J3652" i="18"/>
  <c r="N381" i="18"/>
  <c r="A381" i="25" s="1"/>
  <c r="J381" i="18"/>
  <c r="N1391" i="18"/>
  <c r="A1391" i="25" s="1"/>
  <c r="J1391" i="18"/>
  <c r="N3608" i="18"/>
  <c r="J3608" i="18"/>
  <c r="N3607" i="18"/>
  <c r="J3607" i="18"/>
  <c r="N3606" i="18"/>
  <c r="J3606" i="18"/>
  <c r="N1616" i="18"/>
  <c r="A1616" i="25" s="1"/>
  <c r="J1616" i="18"/>
  <c r="N1639" i="18"/>
  <c r="A1639" i="25" s="1"/>
  <c r="J1639" i="18"/>
  <c r="N1535" i="18"/>
  <c r="A1535" i="25" s="1"/>
  <c r="J1535" i="18"/>
  <c r="N1534" i="18"/>
  <c r="A1534" i="25" s="1"/>
  <c r="J1534" i="18"/>
  <c r="N921" i="18"/>
  <c r="A921" i="25" s="1"/>
  <c r="J921" i="18"/>
  <c r="N1390" i="18"/>
  <c r="A1390" i="25" s="1"/>
  <c r="J1390" i="18"/>
  <c r="N920" i="18"/>
  <c r="A920" i="25" s="1"/>
  <c r="J920" i="18"/>
  <c r="N919" i="18"/>
  <c r="A919" i="25" s="1"/>
  <c r="J919" i="18"/>
  <c r="N2227" i="18"/>
  <c r="A2227" i="25" s="1"/>
  <c r="J2227" i="18"/>
  <c r="N2129" i="18"/>
  <c r="A2129" i="25" s="1"/>
  <c r="J2129" i="18"/>
  <c r="N2128" i="18"/>
  <c r="A2128" i="25" s="1"/>
  <c r="J2128" i="18"/>
  <c r="N2104" i="18"/>
  <c r="A2104" i="25" s="1"/>
  <c r="J2104" i="18"/>
  <c r="N2103" i="18"/>
  <c r="A2103" i="25" s="1"/>
  <c r="J2103" i="18"/>
  <c r="N3656" i="18"/>
  <c r="A3661" i="25" s="1"/>
  <c r="J3656" i="18"/>
  <c r="N3619" i="18"/>
  <c r="J3619" i="18"/>
  <c r="N3541" i="18"/>
  <c r="J3541" i="18"/>
  <c r="N2174" i="18"/>
  <c r="A2174" i="25" s="1"/>
  <c r="J2174" i="18"/>
  <c r="N2113" i="18"/>
  <c r="A2113" i="25" s="1"/>
  <c r="J2113" i="18"/>
  <c r="N2102" i="18"/>
  <c r="A2102" i="25" s="1"/>
  <c r="J2102" i="18"/>
  <c r="N1909" i="18"/>
  <c r="A1909" i="25" s="1"/>
  <c r="J1909" i="18"/>
  <c r="N1908" i="18"/>
  <c r="A1908" i="25" s="1"/>
  <c r="J1908" i="18"/>
  <c r="N1907" i="18"/>
  <c r="A1907" i="25" s="1"/>
  <c r="J1907" i="18"/>
  <c r="N2082" i="18"/>
  <c r="A2082" i="25" s="1"/>
  <c r="J2082" i="18"/>
  <c r="N1265" i="18"/>
  <c r="A1265" i="25" s="1"/>
  <c r="J1265" i="18"/>
  <c r="N3165" i="18"/>
  <c r="J3165" i="18"/>
  <c r="N3164" i="18"/>
  <c r="J3164" i="18"/>
  <c r="N3163" i="18"/>
  <c r="J3163" i="18"/>
  <c r="N2992" i="18"/>
  <c r="J2992" i="18"/>
  <c r="N2993" i="18"/>
  <c r="J2993" i="18"/>
  <c r="N3162" i="18"/>
  <c r="J3162" i="18"/>
  <c r="N640" i="18"/>
  <c r="J640" i="18"/>
  <c r="N638" i="18"/>
  <c r="J638" i="18"/>
  <c r="N1262" i="18"/>
  <c r="A1262" i="25" s="1"/>
  <c r="J1262" i="18"/>
  <c r="N418" i="18"/>
  <c r="A418" i="25" s="1"/>
  <c r="J418" i="18"/>
  <c r="N1527" i="18"/>
  <c r="A1527" i="25" s="1"/>
  <c r="J1527" i="18"/>
  <c r="N1431" i="18"/>
  <c r="A1431" i="25" s="1"/>
  <c r="J1431" i="18"/>
  <c r="N726" i="18"/>
  <c r="A726" i="25" s="1"/>
  <c r="J726" i="18"/>
  <c r="N2914" i="18"/>
  <c r="J2914" i="18"/>
  <c r="N305" i="18"/>
  <c r="A305" i="25" s="1"/>
  <c r="J305" i="18"/>
  <c r="N307" i="18"/>
  <c r="A307" i="25" s="1"/>
  <c r="J307" i="18"/>
  <c r="N627" i="18"/>
  <c r="J627" i="18"/>
  <c r="N2390" i="18"/>
  <c r="A2390" i="25" s="1"/>
  <c r="J2390" i="18"/>
  <c r="N2056" i="18"/>
  <c r="A2056" i="25" s="1"/>
  <c r="J2056" i="18"/>
  <c r="N306" i="18"/>
  <c r="A306" i="25" s="1"/>
  <c r="J306" i="18"/>
  <c r="N376" i="18"/>
  <c r="A376" i="25" s="1"/>
  <c r="J376" i="18"/>
  <c r="N377" i="18"/>
  <c r="A377" i="25" s="1"/>
  <c r="J377" i="18"/>
  <c r="N620" i="18"/>
  <c r="A620" i="25" s="1"/>
  <c r="J620" i="18"/>
  <c r="N2769" i="18"/>
  <c r="J2769" i="18"/>
  <c r="N2768" i="18"/>
  <c r="J2768" i="18"/>
  <c r="N2917" i="18"/>
  <c r="J2917" i="18"/>
  <c r="N2916" i="18"/>
  <c r="J2916" i="18"/>
  <c r="N1804" i="18"/>
  <c r="J1804" i="18"/>
  <c r="N1803" i="18"/>
  <c r="J1803" i="18"/>
  <c r="N1802" i="18"/>
  <c r="J1802" i="18"/>
  <c r="N1800" i="18"/>
  <c r="J1800" i="18"/>
  <c r="N1799" i="18"/>
  <c r="J1799" i="18"/>
  <c r="N1798" i="18"/>
  <c r="J1798" i="18"/>
  <c r="N1797" i="18"/>
  <c r="J1797" i="18"/>
  <c r="N1774" i="18"/>
  <c r="J1774" i="18"/>
  <c r="N1129" i="18"/>
  <c r="J1129" i="18"/>
  <c r="N1127" i="18"/>
  <c r="J1127" i="18"/>
  <c r="N1122" i="18"/>
  <c r="J1122" i="18"/>
  <c r="N1121" i="18"/>
  <c r="J1121" i="18"/>
  <c r="N1120" i="18"/>
  <c r="J1120" i="18"/>
  <c r="N1119" i="18"/>
  <c r="J1119" i="18"/>
  <c r="N1118" i="18"/>
  <c r="J1118" i="18"/>
  <c r="N1117" i="18"/>
  <c r="J1117" i="18"/>
  <c r="N1116" i="18"/>
  <c r="J1116" i="18"/>
  <c r="N1115" i="18"/>
  <c r="J1115" i="18"/>
  <c r="N1114" i="18"/>
  <c r="J1114" i="18"/>
  <c r="N2000" i="18"/>
  <c r="J2000" i="18"/>
  <c r="N2784" i="18"/>
  <c r="J2784" i="18"/>
  <c r="N2783" i="18"/>
  <c r="J2783" i="18"/>
  <c r="N2782" i="18"/>
  <c r="J2782" i="18"/>
  <c r="N2781" i="18"/>
  <c r="J2781" i="18"/>
  <c r="N2780" i="18"/>
  <c r="J2780" i="18"/>
  <c r="N2779" i="18"/>
  <c r="J2779" i="18"/>
  <c r="N2770" i="18"/>
  <c r="J2770" i="18"/>
  <c r="N3558" i="18"/>
  <c r="J3558" i="18"/>
  <c r="N2913" i="18"/>
  <c r="J2913" i="18"/>
  <c r="N1046" i="18"/>
  <c r="A1046" i="25" s="1"/>
  <c r="J1046" i="18"/>
  <c r="N743" i="18"/>
  <c r="J743" i="18"/>
  <c r="N1022" i="18"/>
  <c r="A1022" i="25" s="1"/>
  <c r="J1022" i="18"/>
  <c r="N1021" i="18"/>
  <c r="A1021" i="25" s="1"/>
  <c r="J1021" i="18"/>
  <c r="N3026" i="18"/>
  <c r="A3026" i="25" s="1"/>
  <c r="J3026" i="18"/>
  <c r="N447" i="18"/>
  <c r="A447" i="25" s="1"/>
  <c r="J447" i="18"/>
  <c r="N446" i="18"/>
  <c r="A446" i="25" s="1"/>
  <c r="J446" i="18"/>
  <c r="N441" i="18"/>
  <c r="A441" i="25" s="1"/>
  <c r="J441" i="18"/>
  <c r="N876" i="18"/>
  <c r="A876" i="25" s="1"/>
  <c r="J876" i="18"/>
  <c r="N873" i="18"/>
  <c r="A873" i="25" s="1"/>
  <c r="J873" i="18"/>
  <c r="N947" i="18"/>
  <c r="A947" i="25" s="1"/>
  <c r="J947" i="18"/>
  <c r="N2080" i="18"/>
  <c r="J2080" i="18"/>
  <c r="N716" i="18"/>
  <c r="A716" i="25" s="1"/>
  <c r="J716" i="18"/>
  <c r="N715" i="18"/>
  <c r="A715" i="25" s="1"/>
  <c r="J715" i="18"/>
  <c r="N445" i="18"/>
  <c r="A445" i="25" s="1"/>
  <c r="J445" i="18"/>
  <c r="N828" i="18"/>
  <c r="A828" i="25" s="1"/>
  <c r="J828" i="18"/>
  <c r="N826" i="18"/>
  <c r="A826" i="25" s="1"/>
  <c r="J826" i="18"/>
  <c r="N3654" i="18"/>
  <c r="J3654" i="18"/>
  <c r="N3653" i="18"/>
  <c r="J3653" i="18"/>
  <c r="N3651" i="18"/>
  <c r="J3651" i="18"/>
  <c r="N3650" i="18"/>
  <c r="J3650" i="18"/>
  <c r="N3648" i="18"/>
  <c r="J3648" i="18"/>
  <c r="N3093" i="18"/>
  <c r="J3093" i="18"/>
  <c r="N1822" i="18"/>
  <c r="J1822" i="18"/>
  <c r="N1691" i="18"/>
  <c r="J1691" i="18"/>
  <c r="N1690" i="18"/>
  <c r="J1690" i="18"/>
  <c r="N1689" i="18"/>
  <c r="J1689" i="18"/>
  <c r="N1688" i="18"/>
  <c r="J1688" i="18"/>
  <c r="N1644" i="18"/>
  <c r="J1644" i="18"/>
  <c r="N1643" i="18"/>
  <c r="J1643" i="18"/>
  <c r="N1642" i="18"/>
  <c r="J1642" i="18"/>
  <c r="N1641" i="18"/>
  <c r="J1641" i="18"/>
  <c r="N1640" i="18"/>
  <c r="J1640" i="18"/>
  <c r="N1530" i="18"/>
  <c r="J1530" i="18"/>
  <c r="N1439" i="18"/>
  <c r="J1439" i="18"/>
  <c r="N1373" i="18"/>
  <c r="J1373" i="18"/>
  <c r="N1372" i="18"/>
  <c r="J1372" i="18"/>
  <c r="N1371" i="18"/>
  <c r="J1371" i="18"/>
  <c r="N1370" i="18"/>
  <c r="J1370" i="18"/>
  <c r="N1326" i="18"/>
  <c r="J1326" i="18"/>
  <c r="N975" i="18"/>
  <c r="J975" i="18"/>
  <c r="N974" i="18"/>
  <c r="J974" i="18"/>
  <c r="N973" i="18"/>
  <c r="J973" i="18"/>
  <c r="N972" i="18"/>
  <c r="J972" i="18"/>
  <c r="N970" i="18"/>
  <c r="J970" i="18"/>
  <c r="N382" i="18"/>
  <c r="J382" i="18"/>
  <c r="N380" i="18"/>
  <c r="J380" i="18"/>
  <c r="N227" i="18"/>
  <c r="J227" i="18"/>
  <c r="N66" i="18"/>
  <c r="J66" i="18"/>
  <c r="N65" i="18"/>
  <c r="J65" i="18"/>
  <c r="N444" i="18"/>
  <c r="A444" i="25" s="1"/>
  <c r="J444" i="18"/>
  <c r="N879" i="18"/>
  <c r="A879" i="25" s="1"/>
  <c r="J879" i="18"/>
  <c r="N878" i="18"/>
  <c r="A878" i="25" s="1"/>
  <c r="J878" i="18"/>
  <c r="N875" i="18"/>
  <c r="A875" i="25" s="1"/>
  <c r="J875" i="18"/>
  <c r="N874" i="18"/>
  <c r="A874" i="25" s="1"/>
  <c r="J874" i="18"/>
  <c r="N872" i="18"/>
  <c r="A872" i="25" s="1"/>
  <c r="J872" i="18"/>
  <c r="N1261" i="18"/>
  <c r="A1261" i="25" s="1"/>
  <c r="J1261" i="18"/>
  <c r="N871" i="18"/>
  <c r="A871" i="25" s="1"/>
  <c r="J871" i="18"/>
  <c r="N450" i="18"/>
  <c r="A450" i="25" s="1"/>
  <c r="J450" i="18"/>
  <c r="N449" i="18"/>
  <c r="A449" i="25" s="1"/>
  <c r="J449" i="18"/>
  <c r="N619" i="18"/>
  <c r="J619" i="18"/>
  <c r="N448" i="18"/>
  <c r="A448" i="25" s="1"/>
  <c r="J448" i="18"/>
  <c r="N1052" i="18"/>
  <c r="A1052" i="25" s="1"/>
  <c r="J1052" i="18"/>
  <c r="N2858" i="18"/>
  <c r="A2858" i="25" s="1"/>
  <c r="J2858" i="18"/>
  <c r="N2857" i="18"/>
  <c r="A2857" i="25" s="1"/>
  <c r="J2857" i="18"/>
  <c r="N2855" i="18"/>
  <c r="A2855" i="25" s="1"/>
  <c r="J2855" i="18"/>
  <c r="N2834" i="18"/>
  <c r="A2834" i="25" s="1"/>
  <c r="J2834" i="18"/>
  <c r="N1542" i="18"/>
  <c r="A1542" i="25" s="1"/>
  <c r="J1542" i="18"/>
  <c r="N608" i="18"/>
  <c r="J608" i="18"/>
  <c r="N2833" i="18"/>
  <c r="A2833" i="25" s="1"/>
  <c r="J2833" i="18"/>
  <c r="N2880" i="18"/>
  <c r="A2880" i="25" s="1"/>
  <c r="J2880" i="18"/>
  <c r="N2117" i="18"/>
  <c r="J2117" i="18"/>
  <c r="N2085" i="18"/>
  <c r="J2085" i="18"/>
  <c r="N2877" i="18"/>
  <c r="A2877" i="25" s="1"/>
  <c r="J2877" i="18"/>
  <c r="N2771" i="18"/>
  <c r="J2771" i="18"/>
  <c r="N2827" i="18"/>
  <c r="A2827" i="25" s="1"/>
  <c r="J2827" i="18"/>
  <c r="N2826" i="18"/>
  <c r="A2826" i="25" s="1"/>
  <c r="J2826" i="18"/>
  <c r="N2825" i="18"/>
  <c r="A2825" i="25" s="1"/>
  <c r="J2825" i="18"/>
  <c r="N2854" i="18"/>
  <c r="A2854" i="25" s="1"/>
  <c r="J2854" i="18"/>
  <c r="N2859" i="18"/>
  <c r="A2859" i="25" s="1"/>
  <c r="J2859" i="18"/>
  <c r="N2844" i="18"/>
  <c r="A2844" i="25" s="1"/>
  <c r="J2844" i="18"/>
  <c r="N711" i="18"/>
  <c r="A711" i="25" s="1"/>
  <c r="J711" i="18"/>
  <c r="N378" i="18"/>
  <c r="A378" i="25" s="1"/>
  <c r="J378" i="18"/>
  <c r="N862" i="18"/>
  <c r="A862" i="25" s="1"/>
  <c r="J862" i="18"/>
  <c r="N845" i="18"/>
  <c r="A845" i="25" s="1"/>
  <c r="J845" i="18"/>
  <c r="N844" i="18"/>
  <c r="A844" i="25" s="1"/>
  <c r="J844" i="18"/>
  <c r="N764" i="18"/>
  <c r="A764" i="25" s="1"/>
  <c r="J764" i="18"/>
  <c r="N452" i="18"/>
  <c r="A452" i="25" s="1"/>
  <c r="J452" i="18"/>
  <c r="N717" i="18"/>
  <c r="A717" i="25" s="1"/>
  <c r="J717" i="18"/>
  <c r="N710" i="18"/>
  <c r="A710" i="25" s="1"/>
  <c r="J710" i="18"/>
  <c r="N3417" i="18"/>
  <c r="J3417" i="18"/>
  <c r="N435" i="18"/>
  <c r="A435" i="25" s="1"/>
  <c r="J435" i="18"/>
  <c r="N2921" i="18"/>
  <c r="J2921" i="18"/>
  <c r="N2316" i="18"/>
  <c r="J2316" i="18"/>
  <c r="N2052" i="18"/>
  <c r="J2052" i="18"/>
  <c r="N2051" i="18"/>
  <c r="J2051" i="18"/>
  <c r="N2050" i="18"/>
  <c r="J2050" i="18"/>
  <c r="N2049" i="18"/>
  <c r="J2049" i="18"/>
  <c r="N2048" i="18"/>
  <c r="J2048" i="18"/>
  <c r="N2047" i="18"/>
  <c r="J2047" i="18"/>
  <c r="N2046" i="18"/>
  <c r="J2046" i="18"/>
  <c r="N2045" i="18"/>
  <c r="J2045" i="18"/>
  <c r="N2044" i="18"/>
  <c r="J2044" i="18"/>
  <c r="N2043" i="18"/>
  <c r="J2043" i="18"/>
  <c r="N2042" i="18"/>
  <c r="J2042" i="18"/>
  <c r="N2041" i="18"/>
  <c r="J2041" i="18"/>
  <c r="N2040" i="18"/>
  <c r="J2040" i="18"/>
  <c r="N2039" i="18"/>
  <c r="J2039" i="18"/>
  <c r="N2037" i="18"/>
  <c r="J2037" i="18"/>
  <c r="N2036" i="18"/>
  <c r="J2036" i="18"/>
  <c r="N2035" i="18"/>
  <c r="J2035" i="18"/>
  <c r="N2034" i="18"/>
  <c r="J2034" i="18"/>
  <c r="N2033" i="18"/>
  <c r="J2033" i="18"/>
  <c r="N2032" i="18"/>
  <c r="J2032" i="18"/>
  <c r="N2031" i="18"/>
  <c r="J2031" i="18"/>
  <c r="N2030" i="18"/>
  <c r="J2030" i="18"/>
  <c r="N2029" i="18"/>
  <c r="J2029" i="18"/>
  <c r="N2028" i="18"/>
  <c r="J2028" i="18"/>
  <c r="N2027" i="18"/>
  <c r="J2027" i="18"/>
  <c r="N2026" i="18"/>
  <c r="J2026" i="18"/>
  <c r="N2025" i="18"/>
  <c r="J2025" i="18"/>
  <c r="N2024" i="18"/>
  <c r="J2024" i="18"/>
  <c r="N2023" i="18"/>
  <c r="J2023" i="18"/>
  <c r="N2022" i="18"/>
  <c r="J2022" i="18"/>
  <c r="N2016" i="18"/>
  <c r="J2016" i="18"/>
  <c r="N2015" i="18"/>
  <c r="J2015" i="18"/>
  <c r="N2014" i="18"/>
  <c r="J2014" i="18"/>
  <c r="N2038" i="18"/>
  <c r="J2038" i="18"/>
  <c r="N1255" i="18"/>
  <c r="A1255" i="25" s="1"/>
  <c r="J1255" i="18"/>
  <c r="N1254" i="18"/>
  <c r="A1254" i="25" s="1"/>
  <c r="J1254" i="18"/>
  <c r="N1249" i="18"/>
  <c r="A1249" i="25" s="1"/>
  <c r="J1249" i="18"/>
  <c r="N948" i="18"/>
  <c r="A948" i="25" s="1"/>
  <c r="J948" i="18"/>
  <c r="N405" i="18"/>
  <c r="A405" i="25" s="1"/>
  <c r="J405" i="18"/>
  <c r="N403" i="18"/>
  <c r="A403" i="25" s="1"/>
  <c r="J403" i="18"/>
  <c r="N434" i="18"/>
  <c r="A434" i="25" s="1"/>
  <c r="J434" i="18"/>
  <c r="N1867" i="18"/>
  <c r="J1867" i="18"/>
  <c r="N1868" i="18"/>
  <c r="J1868" i="18"/>
  <c r="N1865" i="18"/>
  <c r="J1865" i="18"/>
  <c r="N1866" i="18"/>
  <c r="J1866" i="18"/>
  <c r="N1320" i="18"/>
  <c r="J1320" i="18"/>
  <c r="N1519" i="18"/>
  <c r="J1519" i="18"/>
  <c r="N1518" i="18"/>
  <c r="J1518" i="18"/>
  <c r="N930" i="18"/>
  <c r="A930" i="25" s="1"/>
  <c r="J930" i="18"/>
  <c r="N1517" i="18"/>
  <c r="J1517" i="18"/>
  <c r="N763" i="18"/>
  <c r="A763" i="25" s="1"/>
  <c r="J763" i="18"/>
  <c r="N1516" i="18"/>
  <c r="J1516" i="18"/>
  <c r="N1515" i="18"/>
  <c r="J1515" i="18"/>
  <c r="N1551" i="18"/>
  <c r="J1551" i="18"/>
  <c r="N1550" i="18"/>
  <c r="J1550" i="18"/>
  <c r="N1549" i="18"/>
  <c r="J1549" i="18"/>
  <c r="N1548" i="18"/>
  <c r="J1548" i="18"/>
  <c r="N886" i="18"/>
  <c r="A886" i="25" s="1"/>
  <c r="J886" i="18"/>
  <c r="N885" i="18"/>
  <c r="A885" i="25" s="1"/>
  <c r="J885" i="18"/>
  <c r="N537" i="18"/>
  <c r="A537" i="25" s="1"/>
  <c r="J537" i="18"/>
  <c r="N536" i="18"/>
  <c r="A536" i="25" s="1"/>
  <c r="J536" i="18"/>
  <c r="N1579" i="18"/>
  <c r="J1579" i="18"/>
  <c r="N3676" i="18"/>
  <c r="J3676" i="18"/>
  <c r="N3674" i="18"/>
  <c r="A3675" i="25" s="1"/>
  <c r="J3674" i="18"/>
  <c r="N2711" i="18"/>
  <c r="A2711" i="25" s="1"/>
  <c r="J2711" i="18"/>
  <c r="N707" i="18"/>
  <c r="A707" i="25" s="1"/>
  <c r="J707" i="18"/>
  <c r="N1578" i="18"/>
  <c r="J1578" i="18"/>
  <c r="N1301" i="18"/>
  <c r="A1301" i="25" s="1"/>
  <c r="J1301" i="18"/>
  <c r="N3041" i="18"/>
  <c r="J3041" i="18"/>
  <c r="N609" i="18"/>
  <c r="J609" i="18"/>
  <c r="N1064" i="18"/>
  <c r="J1064" i="18"/>
  <c r="N2754" i="18"/>
  <c r="J2754" i="18"/>
  <c r="N740" i="18"/>
  <c r="J740" i="18"/>
  <c r="N2078" i="18"/>
  <c r="J2078" i="18"/>
  <c r="N1853" i="18"/>
  <c r="J1853" i="18"/>
  <c r="N863" i="18"/>
  <c r="A863" i="25" s="1"/>
  <c r="J863" i="18"/>
  <c r="N1887" i="18"/>
  <c r="J1887" i="18"/>
  <c r="N2079" i="18"/>
  <c r="J2079" i="18"/>
  <c r="N3048" i="18"/>
  <c r="A3048" i="25" s="1"/>
  <c r="J3048" i="18"/>
  <c r="N3082" i="18"/>
  <c r="A3082" i="25" s="1"/>
  <c r="J3082" i="18"/>
  <c r="N858" i="18"/>
  <c r="A858" i="25" s="1"/>
  <c r="J858" i="18"/>
  <c r="N843" i="18"/>
  <c r="A843" i="25" s="1"/>
  <c r="J843" i="18"/>
  <c r="N402" i="18"/>
  <c r="A402" i="25" s="1"/>
  <c r="J402" i="18"/>
  <c r="N3083" i="18"/>
  <c r="A3083" i="25" s="1"/>
  <c r="J3083" i="18"/>
  <c r="N2388" i="18"/>
  <c r="A2388" i="25" s="1"/>
  <c r="J2388" i="18"/>
  <c r="N2386" i="18"/>
  <c r="A2386" i="25" s="1"/>
  <c r="J2386" i="18"/>
  <c r="N3411" i="18"/>
  <c r="J3411" i="18"/>
  <c r="N884" i="18"/>
  <c r="A884" i="25" s="1"/>
  <c r="J884" i="18"/>
  <c r="N850" i="18"/>
  <c r="A850" i="25" s="1"/>
  <c r="J850" i="18"/>
  <c r="N3269" i="18"/>
  <c r="J3269" i="18"/>
  <c r="N2090" i="18"/>
  <c r="A2090" i="25" s="1"/>
  <c r="J2090" i="18"/>
  <c r="N2087" i="18"/>
  <c r="A2087" i="25" s="1"/>
  <c r="J2087" i="18"/>
  <c r="N3081" i="18"/>
  <c r="A3081" i="25" s="1"/>
  <c r="J3081" i="18"/>
  <c r="N139" i="18"/>
  <c r="A139" i="25" s="1"/>
  <c r="J139" i="18"/>
  <c r="N3080" i="18"/>
  <c r="A3080" i="25" s="1"/>
  <c r="J3080" i="18"/>
  <c r="N1300" i="18"/>
  <c r="A1300" i="25" s="1"/>
  <c r="J1300" i="18"/>
  <c r="N1299" i="18"/>
  <c r="A1299" i="25" s="1"/>
  <c r="J1299" i="18"/>
  <c r="N1298" i="18"/>
  <c r="A1298" i="25" s="1"/>
  <c r="J1298" i="18"/>
  <c r="N793" i="18"/>
  <c r="J793" i="18"/>
  <c r="N1511" i="18"/>
  <c r="J1511" i="18"/>
  <c r="N3254" i="18"/>
  <c r="J3254" i="18"/>
  <c r="N3253" i="18"/>
  <c r="J3253" i="18"/>
  <c r="N3249" i="18"/>
  <c r="J3249" i="18"/>
  <c r="N1111" i="18"/>
  <c r="J1111" i="18"/>
  <c r="N1577" i="18"/>
  <c r="J1577" i="18"/>
  <c r="N3512" i="18"/>
  <c r="J3512" i="18"/>
  <c r="N728" i="18"/>
  <c r="A728" i="25" s="1"/>
  <c r="J728" i="18"/>
  <c r="N3535" i="18"/>
  <c r="J3535" i="18"/>
  <c r="N3519" i="18"/>
  <c r="J3519" i="18"/>
  <c r="N611" i="18"/>
  <c r="J611" i="18"/>
  <c r="N126" i="18"/>
  <c r="A126" i="25" s="1"/>
  <c r="J126" i="18"/>
  <c r="N44" i="18"/>
  <c r="A44" i="25" s="1"/>
  <c r="J44" i="18"/>
  <c r="N164" i="18"/>
  <c r="A164" i="25" s="1"/>
  <c r="J164" i="18"/>
  <c r="N628" i="18"/>
  <c r="J628" i="18"/>
  <c r="N3516" i="18"/>
  <c r="J3516" i="18"/>
  <c r="N2185" i="18"/>
  <c r="A2185" i="25" s="1"/>
  <c r="J2185" i="18"/>
  <c r="N700" i="18"/>
  <c r="J700" i="18"/>
  <c r="N518" i="18"/>
  <c r="A518" i="25" s="1"/>
  <c r="J518" i="18"/>
  <c r="N2999" i="18"/>
  <c r="J2999" i="18"/>
  <c r="N980" i="18"/>
  <c r="A980" i="25" s="1"/>
  <c r="J980" i="18"/>
  <c r="N2292" i="18"/>
  <c r="A2292" i="25" s="1"/>
  <c r="J2292" i="18"/>
  <c r="N3055" i="18"/>
  <c r="J3055" i="18"/>
  <c r="N1946" i="18"/>
  <c r="J1946" i="18"/>
  <c r="N2860" i="18"/>
  <c r="A2860" i="25" s="1"/>
  <c r="J2860" i="18"/>
  <c r="N2519" i="18"/>
  <c r="A2519" i="25" s="1"/>
  <c r="J2519" i="18"/>
  <c r="N2517" i="18"/>
  <c r="A2517" i="25" s="1"/>
  <c r="J2517" i="18"/>
  <c r="N2522" i="18"/>
  <c r="A2522" i="25" s="1"/>
  <c r="J2522" i="18"/>
  <c r="N2938" i="18"/>
  <c r="A2938" i="25" s="1"/>
  <c r="J2938" i="18"/>
  <c r="N3599" i="18"/>
  <c r="J3599" i="18"/>
  <c r="N2520" i="18"/>
  <c r="A2520" i="25" s="1"/>
  <c r="J2520" i="18"/>
  <c r="N2515" i="18"/>
  <c r="A2515" i="25" s="1"/>
  <c r="J2515" i="18"/>
  <c r="N780" i="18"/>
  <c r="A780" i="25" s="1"/>
  <c r="J780" i="18"/>
  <c r="N1472" i="18"/>
  <c r="J1472" i="18"/>
  <c r="N1079" i="18"/>
  <c r="J1079" i="18"/>
  <c r="N3520" i="18"/>
  <c r="J3520" i="18"/>
  <c r="N2940" i="18"/>
  <c r="J2940" i="18"/>
  <c r="N2307" i="18"/>
  <c r="J2307" i="18"/>
  <c r="N1195" i="18"/>
  <c r="J1195" i="18"/>
  <c r="N1194" i="18"/>
  <c r="J1194" i="18"/>
  <c r="N1193" i="18"/>
  <c r="J1193" i="18"/>
  <c r="N1192" i="18"/>
  <c r="J1192" i="18"/>
  <c r="N1191" i="18"/>
  <c r="J1191" i="18"/>
  <c r="N1189" i="18"/>
  <c r="J1189" i="18"/>
  <c r="N1184" i="18"/>
  <c r="J1184" i="18"/>
  <c r="N1183" i="18"/>
  <c r="J1183" i="18"/>
  <c r="N1182" i="18"/>
  <c r="J1182" i="18"/>
  <c r="N1181" i="18"/>
  <c r="J1181" i="18"/>
  <c r="N1180" i="18"/>
  <c r="J1180" i="18"/>
  <c r="N1178" i="18"/>
  <c r="J1178" i="18"/>
  <c r="N1177" i="18"/>
  <c r="J1177" i="18"/>
  <c r="N1176" i="18"/>
  <c r="J1176" i="18"/>
  <c r="N1175" i="18"/>
  <c r="J1175" i="18"/>
  <c r="N1174" i="18"/>
  <c r="J1174" i="18"/>
  <c r="N1173" i="18"/>
  <c r="J1173" i="18"/>
  <c r="N1172" i="18"/>
  <c r="J1172" i="18"/>
  <c r="N1171" i="18"/>
  <c r="J1171" i="18"/>
  <c r="N1170" i="18"/>
  <c r="J1170" i="18"/>
  <c r="N1169" i="18"/>
  <c r="J1169" i="18"/>
  <c r="N1168" i="18"/>
  <c r="J1168" i="18"/>
  <c r="N1167" i="18"/>
  <c r="J1167" i="18"/>
  <c r="N1166" i="18"/>
  <c r="J1166" i="18"/>
  <c r="N1165" i="18"/>
  <c r="J1165" i="18"/>
  <c r="N1164" i="18"/>
  <c r="J1164" i="18"/>
  <c r="N1163" i="18"/>
  <c r="J1163" i="18"/>
  <c r="N1162" i="18"/>
  <c r="J1162" i="18"/>
  <c r="N1161" i="18"/>
  <c r="J1161" i="18"/>
  <c r="N1160" i="18"/>
  <c r="J1160" i="18"/>
  <c r="N1159" i="18"/>
  <c r="J1159" i="18"/>
  <c r="N1158" i="18"/>
  <c r="J1158" i="18"/>
  <c r="N1157" i="18"/>
  <c r="J1157" i="18"/>
  <c r="N1156" i="18"/>
  <c r="J1156" i="18"/>
  <c r="N1154" i="18"/>
  <c r="J1154" i="18"/>
  <c r="N1153" i="18"/>
  <c r="J1153" i="18"/>
  <c r="N1152" i="18"/>
  <c r="J1152" i="18"/>
  <c r="N1151" i="18"/>
  <c r="J1151" i="18"/>
  <c r="N1149" i="18"/>
  <c r="J1149" i="18"/>
  <c r="N1148" i="18"/>
  <c r="J1148" i="18"/>
  <c r="N1147" i="18"/>
  <c r="J1147" i="18"/>
  <c r="N1146" i="18"/>
  <c r="J1146" i="18"/>
  <c r="N1145" i="18"/>
  <c r="J1145" i="18"/>
  <c r="N1144" i="18"/>
  <c r="J1144" i="18"/>
  <c r="N1143" i="18"/>
  <c r="J1143" i="18"/>
  <c r="N1142" i="18"/>
  <c r="J1142" i="18"/>
  <c r="N1141" i="18"/>
  <c r="J1141" i="18"/>
  <c r="N1140" i="18"/>
  <c r="J1140" i="18"/>
  <c r="N1139" i="18"/>
  <c r="J1139" i="18"/>
  <c r="N1138" i="18"/>
  <c r="J1138" i="18"/>
  <c r="N1137" i="18"/>
  <c r="J1137" i="18"/>
  <c r="N1136" i="18"/>
  <c r="J1136" i="18"/>
  <c r="N1135" i="18"/>
  <c r="J1135" i="18"/>
  <c r="N1134" i="18"/>
  <c r="J1134" i="18"/>
  <c r="N1133" i="18"/>
  <c r="J1133" i="18"/>
  <c r="N495" i="18"/>
  <c r="J495" i="18"/>
  <c r="N494" i="18"/>
  <c r="J494" i="18"/>
  <c r="N277" i="18"/>
  <c r="J277" i="18"/>
  <c r="N20" i="18"/>
  <c r="J20" i="18"/>
  <c r="N19" i="18"/>
  <c r="J19" i="18"/>
  <c r="N18" i="18"/>
  <c r="J18" i="18"/>
  <c r="N17" i="18"/>
  <c r="J17" i="18"/>
  <c r="N16" i="18"/>
  <c r="J16" i="18"/>
  <c r="N15" i="18"/>
  <c r="J15" i="18"/>
  <c r="N14" i="18"/>
  <c r="J14" i="18"/>
  <c r="N13" i="18"/>
  <c r="J13" i="18"/>
  <c r="N12" i="18"/>
  <c r="J12" i="18"/>
  <c r="N11" i="18"/>
  <c r="J11" i="18"/>
  <c r="N10" i="18"/>
  <c r="J10" i="18"/>
  <c r="N9" i="18"/>
  <c r="J9" i="18"/>
  <c r="N1635" i="18"/>
  <c r="A1635" i="25" s="1"/>
  <c r="J1635" i="18"/>
  <c r="N2972" i="18"/>
  <c r="A2972" i="25" s="1"/>
  <c r="J2972" i="18"/>
  <c r="N3274" i="18"/>
  <c r="J3274" i="18"/>
  <c r="N1201" i="18"/>
  <c r="J1201" i="18"/>
  <c r="N1200" i="18"/>
  <c r="J1200" i="18"/>
  <c r="N1199" i="18"/>
  <c r="J1199" i="18"/>
  <c r="N1198" i="18"/>
  <c r="J1198" i="18"/>
  <c r="N1197" i="18"/>
  <c r="J1197" i="18"/>
  <c r="N1196" i="18"/>
  <c r="J1196" i="18"/>
  <c r="N1190" i="18"/>
  <c r="J1190" i="18"/>
  <c r="N1188" i="18"/>
  <c r="J1188" i="18"/>
  <c r="N1187" i="18"/>
  <c r="J1187" i="18"/>
  <c r="N1186" i="18"/>
  <c r="J1186" i="18"/>
  <c r="N1185" i="18"/>
  <c r="J1185" i="18"/>
  <c r="N1179" i="18"/>
  <c r="J1179" i="18"/>
  <c r="N1155" i="18"/>
  <c r="J1155" i="18"/>
  <c r="N1150" i="18"/>
  <c r="J1150" i="18"/>
  <c r="N517" i="18"/>
  <c r="J517" i="18"/>
  <c r="N2072" i="18"/>
  <c r="A2072" i="25" s="1"/>
  <c r="J2072" i="18"/>
  <c r="N456" i="18"/>
  <c r="A456" i="25" s="1"/>
  <c r="J456" i="18"/>
  <c r="N125" i="18"/>
  <c r="A125" i="25" s="1"/>
  <c r="J125" i="18"/>
  <c r="N2885" i="18"/>
  <c r="A2885" i="25" s="1"/>
  <c r="J2885" i="18"/>
  <c r="N2886" i="18"/>
  <c r="A2886" i="25" s="1"/>
  <c r="J2886" i="18"/>
  <c r="N2889" i="18"/>
  <c r="A2889" i="25" s="1"/>
  <c r="J2889" i="18"/>
  <c r="N2887" i="18"/>
  <c r="A2887" i="25" s="1"/>
  <c r="J2887" i="18"/>
  <c r="N3247" i="18"/>
  <c r="J3247" i="18"/>
  <c r="N3246" i="18"/>
  <c r="J3246" i="18"/>
  <c r="N2321" i="18"/>
  <c r="J2321" i="18"/>
  <c r="N2317" i="18"/>
  <c r="J2317" i="18"/>
  <c r="N2286" i="18"/>
  <c r="J2286" i="18"/>
  <c r="N2285" i="18"/>
  <c r="J2285" i="18"/>
  <c r="N1914" i="18"/>
  <c r="J1914" i="18"/>
  <c r="N1624" i="18"/>
  <c r="J1624" i="18"/>
  <c r="N1288" i="18"/>
  <c r="J1288" i="18"/>
  <c r="N1107" i="18"/>
  <c r="J1107" i="18"/>
  <c r="N1104" i="18"/>
  <c r="J1104" i="18"/>
  <c r="N1063" i="18"/>
  <c r="J1063" i="18"/>
  <c r="N1062" i="18"/>
  <c r="J1062" i="18"/>
  <c r="N1061" i="18"/>
  <c r="J1061" i="18"/>
  <c r="N1060" i="18"/>
  <c r="J1060" i="18"/>
  <c r="N842" i="18"/>
  <c r="J842" i="18"/>
  <c r="N2998" i="18"/>
  <c r="J2998" i="18"/>
  <c r="N2990" i="18"/>
  <c r="J2990" i="18"/>
  <c r="N2988" i="18"/>
  <c r="J2988" i="18"/>
  <c r="N2287" i="18"/>
  <c r="J2287" i="18"/>
  <c r="N76" i="18"/>
  <c r="A76" i="25" s="1"/>
  <c r="J76" i="18"/>
  <c r="N1880" i="18"/>
  <c r="A1880" i="25" s="1"/>
  <c r="J1880" i="18"/>
  <c r="N1576" i="18"/>
  <c r="J1576" i="18"/>
  <c r="N1575" i="18"/>
  <c r="J1575" i="18"/>
  <c r="N1574" i="18"/>
  <c r="J1574" i="18"/>
  <c r="N2975" i="18"/>
  <c r="J2975" i="18"/>
  <c r="N488" i="18"/>
  <c r="A488" i="25" s="1"/>
  <c r="J488" i="18"/>
  <c r="N2973" i="18"/>
  <c r="J2973" i="18"/>
  <c r="N2155" i="18"/>
  <c r="A2155" i="25" s="1"/>
  <c r="J2155" i="18"/>
  <c r="N739" i="18"/>
  <c r="J739" i="18"/>
  <c r="N2105" i="18"/>
  <c r="A2105" i="25" s="1"/>
  <c r="J2105" i="18"/>
  <c r="N1893" i="18"/>
  <c r="A1893" i="25" s="1"/>
  <c r="J1893" i="18"/>
  <c r="N1894" i="18"/>
  <c r="A1894" i="25" s="1"/>
  <c r="J1894" i="18"/>
  <c r="N2236" i="18"/>
  <c r="A2236" i="25" s="1"/>
  <c r="J2236" i="18"/>
  <c r="N737" i="18"/>
  <c r="J737" i="18"/>
  <c r="N738" i="18"/>
  <c r="J738" i="18"/>
  <c r="N772" i="18"/>
  <c r="A772" i="25" s="1"/>
  <c r="J772" i="18"/>
  <c r="N3220" i="18"/>
  <c r="J3220" i="18"/>
  <c r="N3221" i="18"/>
  <c r="A3226" i="25" s="1"/>
  <c r="J3221" i="18"/>
  <c r="N2952" i="18"/>
  <c r="J2952" i="18"/>
  <c r="N2202" i="18"/>
  <c r="A2202" i="25" s="1"/>
  <c r="J2202" i="18"/>
  <c r="N1573" i="18"/>
  <c r="J1573" i="18"/>
  <c r="N1572" i="18"/>
  <c r="J1572" i="18"/>
  <c r="N1566" i="18"/>
  <c r="A1566" i="25" s="1"/>
  <c r="J1566" i="18"/>
  <c r="N1565" i="18"/>
  <c r="A1565" i="25" s="1"/>
  <c r="J1565" i="18"/>
  <c r="N1067" i="18"/>
  <c r="J1067" i="18"/>
  <c r="N995" i="18"/>
  <c r="J995" i="18"/>
  <c r="N455" i="18"/>
  <c r="A455" i="25" s="1"/>
  <c r="J455" i="18"/>
  <c r="N454" i="18"/>
  <c r="A454" i="25" s="1"/>
  <c r="J454" i="18"/>
  <c r="N994" i="18"/>
  <c r="J994" i="18"/>
  <c r="N993" i="18"/>
  <c r="J993" i="18"/>
  <c r="N695" i="18"/>
  <c r="J695" i="18"/>
  <c r="N908" i="18"/>
  <c r="A908" i="25" s="1"/>
  <c r="J908" i="18"/>
  <c r="N906" i="18"/>
  <c r="A906" i="25" s="1"/>
  <c r="J906" i="18"/>
  <c r="N2831" i="18"/>
  <c r="A2831" i="25" s="1"/>
  <c r="J2831" i="18"/>
  <c r="N2829" i="18"/>
  <c r="A2829" i="25" s="1"/>
  <c r="J2829" i="18"/>
  <c r="N3016" i="18"/>
  <c r="A3016" i="25" s="1"/>
  <c r="J3016" i="18"/>
  <c r="N3015" i="18"/>
  <c r="A3015" i="25" s="1"/>
  <c r="J3015" i="18"/>
  <c r="N1514" i="18"/>
  <c r="J1514" i="18"/>
  <c r="N1513" i="18"/>
  <c r="J1513" i="18"/>
  <c r="N1512" i="18"/>
  <c r="J1512" i="18"/>
  <c r="N1564" i="18"/>
  <c r="A1564" i="25" s="1"/>
  <c r="J1564" i="18"/>
  <c r="N679" i="18"/>
  <c r="A679" i="25" s="1"/>
  <c r="J679" i="18"/>
  <c r="N941" i="18"/>
  <c r="A941" i="25" s="1"/>
  <c r="J941" i="18"/>
  <c r="N677" i="18"/>
  <c r="A677" i="25" s="1"/>
  <c r="J677" i="18"/>
  <c r="N1547" i="18"/>
  <c r="A1547" i="25" s="1"/>
  <c r="J1547" i="18"/>
  <c r="N1888" i="18"/>
  <c r="J1888" i="18"/>
  <c r="N2093" i="18"/>
  <c r="A2093" i="25" s="1"/>
  <c r="J2093" i="18"/>
  <c r="N792" i="18"/>
  <c r="J792" i="18"/>
  <c r="N791" i="18"/>
  <c r="J791" i="18"/>
  <c r="N2005" i="18"/>
  <c r="A2005" i="25" s="1"/>
  <c r="J2005" i="18"/>
  <c r="N790" i="18"/>
  <c r="J790" i="18"/>
  <c r="N789" i="18"/>
  <c r="J789" i="18"/>
  <c r="N2710" i="18"/>
  <c r="A2710" i="25" s="1"/>
  <c r="J2710" i="18"/>
  <c r="N2311" i="18"/>
  <c r="A2311" i="25" s="1"/>
  <c r="J2311" i="18"/>
  <c r="N2310" i="18"/>
  <c r="A2310" i="25" s="1"/>
  <c r="J2310" i="18"/>
  <c r="N478" i="18"/>
  <c r="A478" i="25" s="1"/>
  <c r="J478" i="18"/>
  <c r="N475" i="18"/>
  <c r="A475" i="25" s="1"/>
  <c r="J475" i="18"/>
  <c r="N2309" i="18"/>
  <c r="A2309" i="25" s="1"/>
  <c r="J2309" i="18"/>
  <c r="N1924" i="18"/>
  <c r="A1924" i="25" s="1"/>
  <c r="J1924" i="18"/>
  <c r="N472" i="18"/>
  <c r="A472" i="25" s="1"/>
  <c r="J472" i="18"/>
  <c r="N1476" i="18"/>
  <c r="A1476" i="25" s="1"/>
  <c r="J1476" i="18"/>
  <c r="N1475" i="18"/>
  <c r="A1475" i="25" s="1"/>
  <c r="J1475" i="18"/>
  <c r="N1474" i="18"/>
  <c r="A1474" i="25" s="1"/>
  <c r="J1474" i="18"/>
  <c r="N1473" i="18"/>
  <c r="A1473" i="25" s="1"/>
  <c r="J1473" i="18"/>
  <c r="N128" i="18"/>
  <c r="A128" i="25" s="1"/>
  <c r="J128" i="18"/>
  <c r="N127" i="18"/>
  <c r="A127" i="25" s="1"/>
  <c r="J127" i="18"/>
  <c r="N2017" i="18"/>
  <c r="A2017" i="25" s="1"/>
  <c r="J2017" i="18"/>
  <c r="N2206" i="18"/>
  <c r="J2206" i="18"/>
  <c r="N1207" i="18"/>
  <c r="A1207" i="25" s="1"/>
  <c r="J1207" i="18"/>
  <c r="N3250" i="18"/>
  <c r="J3250" i="18"/>
  <c r="N1203" i="18"/>
  <c r="J1203" i="18"/>
  <c r="N1202" i="18"/>
  <c r="J1202" i="18"/>
  <c r="N1546" i="18"/>
  <c r="A1546" i="25" s="1"/>
  <c r="J1546" i="18"/>
  <c r="N1606" i="18"/>
  <c r="J1606" i="18"/>
  <c r="N1605" i="18"/>
  <c r="J1605" i="18"/>
  <c r="N2836" i="18"/>
  <c r="A2836" i="25" s="1"/>
  <c r="J2836" i="18"/>
  <c r="N2835" i="18"/>
  <c r="A2835" i="25" s="1"/>
  <c r="J2835" i="18"/>
  <c r="N653" i="18"/>
  <c r="J653" i="18"/>
  <c r="N487" i="18"/>
  <c r="A487" i="25" s="1"/>
  <c r="J487" i="18"/>
  <c r="N464" i="18"/>
  <c r="A464" i="25" s="1"/>
  <c r="J464" i="18"/>
  <c r="N463" i="18"/>
  <c r="A463" i="25" s="1"/>
  <c r="J463" i="18"/>
  <c r="N2948" i="18"/>
  <c r="J2948" i="18"/>
  <c r="N2822" i="18"/>
  <c r="J2822" i="18"/>
  <c r="N2816" i="18"/>
  <c r="J2816" i="18"/>
  <c r="N2813" i="18"/>
  <c r="J2813" i="18"/>
  <c r="N2811" i="18"/>
  <c r="A2822" i="25" s="1"/>
  <c r="J2811" i="18"/>
  <c r="N631" i="18"/>
  <c r="A631" i="25" s="1"/>
  <c r="J631" i="18"/>
  <c r="N2396" i="18"/>
  <c r="A3041" i="25" s="1"/>
  <c r="J2396" i="18"/>
  <c r="N3273" i="18"/>
  <c r="J3273" i="18"/>
  <c r="N2268" i="18"/>
  <c r="A2268" i="25" s="1"/>
  <c r="J2268" i="18"/>
  <c r="N1405" i="18"/>
  <c r="J1405" i="18"/>
  <c r="N86" i="18"/>
  <c r="A86" i="25" s="1"/>
  <c r="J86" i="18"/>
  <c r="N3715" i="18"/>
  <c r="J3715" i="18"/>
  <c r="N3709" i="18"/>
  <c r="J3709" i="18"/>
  <c r="N3463" i="18"/>
  <c r="J3463" i="18"/>
  <c r="N3462" i="18"/>
  <c r="J3462" i="18"/>
  <c r="N2866" i="18"/>
  <c r="A2866" i="25" s="1"/>
  <c r="J2866" i="18"/>
  <c r="N2863" i="18"/>
  <c r="A2863" i="25" s="1"/>
  <c r="J2863" i="18"/>
  <c r="N439" i="18"/>
  <c r="A439" i="25" s="1"/>
  <c r="J439" i="18"/>
  <c r="N2997" i="18"/>
  <c r="A2997" i="25" s="1"/>
  <c r="J2997" i="18"/>
  <c r="N2521" i="18"/>
  <c r="A2521" i="25" s="1"/>
  <c r="J2521" i="18"/>
  <c r="N1706" i="18"/>
  <c r="A1706" i="25" s="1"/>
  <c r="J1706" i="18"/>
  <c r="N2867" i="18"/>
  <c r="A2867" i="25" s="1"/>
  <c r="J2867" i="18"/>
  <c r="N438" i="18"/>
  <c r="A438" i="25" s="1"/>
  <c r="J438" i="18"/>
  <c r="N379" i="18"/>
  <c r="A379" i="25" s="1"/>
  <c r="J379" i="18"/>
  <c r="N281" i="18"/>
  <c r="A281" i="25" s="1"/>
  <c r="J281" i="18"/>
  <c r="N3137" i="18"/>
  <c r="J3137" i="18"/>
  <c r="N3256" i="18"/>
  <c r="J3256" i="18"/>
  <c r="N2706" i="18"/>
  <c r="J2706" i="18"/>
  <c r="N3255" i="18"/>
  <c r="J3255" i="18"/>
  <c r="N373" i="18"/>
  <c r="J373" i="18"/>
  <c r="N2888" i="18"/>
  <c r="A2888" i="25" s="1"/>
  <c r="J2888" i="18"/>
  <c r="N3518" i="18"/>
  <c r="J3518" i="18"/>
  <c r="N371" i="18"/>
  <c r="J371" i="18"/>
  <c r="N2395" i="18"/>
  <c r="J2395" i="18"/>
  <c r="N71" i="18"/>
  <c r="A71" i="25" s="1"/>
  <c r="J71" i="18"/>
  <c r="N1322" i="18"/>
  <c r="A1322" i="25" s="1"/>
  <c r="J1322" i="18"/>
  <c r="N461" i="18"/>
  <c r="A461" i="25" s="1"/>
  <c r="J461" i="18"/>
  <c r="N2755" i="18"/>
  <c r="A2755" i="25" s="1"/>
  <c r="J2755" i="18"/>
  <c r="N1336" i="18"/>
  <c r="A1336" i="25" s="1"/>
  <c r="J1336" i="18"/>
  <c r="N3564" i="18"/>
  <c r="C305" i="30" s="1"/>
  <c r="E305" i="30" s="1"/>
  <c r="J3564" i="18"/>
  <c r="N3549" i="18"/>
  <c r="C304" i="30" s="1"/>
  <c r="E304" i="30" s="1"/>
  <c r="J3549" i="18"/>
  <c r="N3499" i="18"/>
  <c r="C303" i="30" s="1"/>
  <c r="E303" i="30" s="1"/>
  <c r="J3499" i="18"/>
  <c r="N513" i="18"/>
  <c r="A513" i="25" s="1"/>
  <c r="J513" i="18"/>
  <c r="N1338" i="18"/>
  <c r="A1338" i="25" s="1"/>
  <c r="J1338" i="18"/>
  <c r="N730" i="18"/>
  <c r="J730" i="18"/>
  <c r="N2397" i="18"/>
  <c r="A2397" i="25" s="1"/>
  <c r="J2397" i="18"/>
  <c r="N3488" i="18"/>
  <c r="C302" i="30" s="1"/>
  <c r="J3488" i="18"/>
  <c r="N369" i="18"/>
  <c r="J369" i="18"/>
  <c r="N1206" i="18"/>
  <c r="J1206" i="18"/>
  <c r="N1113" i="18"/>
  <c r="J1113" i="18"/>
  <c r="N1110" i="18"/>
  <c r="J1110" i="18"/>
  <c r="N1604" i="18"/>
  <c r="J1604" i="18"/>
  <c r="N3450" i="18"/>
  <c r="C301" i="30" s="1"/>
  <c r="J3450" i="18"/>
  <c r="N801" i="18"/>
  <c r="A801" i="25" s="1"/>
  <c r="J801" i="18"/>
  <c r="N798" i="18"/>
  <c r="A798" i="25" s="1"/>
  <c r="J798" i="18"/>
  <c r="N3575" i="18"/>
  <c r="J3575" i="18"/>
  <c r="N3277" i="18"/>
  <c r="J3277" i="18"/>
  <c r="N3435" i="18"/>
  <c r="C300" i="30" s="1"/>
  <c r="J3435" i="18"/>
  <c r="N3336" i="18"/>
  <c r="C299" i="30" s="1"/>
  <c r="E299" i="30" s="1"/>
  <c r="J3336" i="18"/>
  <c r="N3296" i="18"/>
  <c r="C298" i="30" s="1"/>
  <c r="E298" i="30" s="1"/>
  <c r="J3296" i="18"/>
  <c r="N3276" i="18"/>
  <c r="C297" i="30" s="1"/>
  <c r="E297" i="30" s="1"/>
  <c r="J3276" i="18"/>
  <c r="N493" i="18"/>
  <c r="A493" i="25" s="1"/>
  <c r="J493" i="18"/>
  <c r="N3603" i="18"/>
  <c r="J3603" i="18"/>
  <c r="N3241" i="18"/>
  <c r="C296" i="30" s="1"/>
  <c r="E296" i="30" s="1"/>
  <c r="J3241" i="18"/>
  <c r="N3240" i="18"/>
  <c r="C295" i="30" s="1"/>
  <c r="E295" i="30" s="1"/>
  <c r="J3240" i="18"/>
  <c r="N1609" i="18"/>
  <c r="A1609" i="25" s="1"/>
  <c r="J1609" i="18"/>
  <c r="N610" i="18"/>
  <c r="J610" i="18"/>
  <c r="N3042" i="18"/>
  <c r="A3042" i="25" s="1"/>
  <c r="J3042" i="18"/>
  <c r="N1556" i="18"/>
  <c r="J1556" i="18"/>
  <c r="N1562" i="18"/>
  <c r="A1562" i="25" s="1"/>
  <c r="J1562" i="18"/>
  <c r="N3239" i="18"/>
  <c r="C294" i="30" s="1"/>
  <c r="E294" i="30" s="1"/>
  <c r="J3239" i="18"/>
  <c r="N3238" i="18"/>
  <c r="C293" i="30" s="1"/>
  <c r="E293" i="30" s="1"/>
  <c r="J3238" i="18"/>
  <c r="N1889" i="18"/>
  <c r="A2192" i="25" s="1"/>
  <c r="J1889" i="18"/>
  <c r="N2663" i="18"/>
  <c r="J2663" i="18"/>
  <c r="N3566" i="18"/>
  <c r="A3569" i="25" s="1"/>
  <c r="J3566" i="18"/>
  <c r="N1345" i="18"/>
  <c r="J1345" i="18"/>
  <c r="N286" i="18"/>
  <c r="A215" i="25" s="1"/>
  <c r="J286" i="18"/>
  <c r="N2548" i="18"/>
  <c r="A1011" i="25" s="1"/>
  <c r="J2548" i="18"/>
  <c r="N2941" i="18"/>
  <c r="A2941" i="25" s="1"/>
  <c r="J2941" i="18"/>
  <c r="N2790" i="18"/>
  <c r="A2790" i="25" s="1"/>
  <c r="J2790" i="18"/>
  <c r="N1603" i="18"/>
  <c r="J1603" i="18"/>
  <c r="N1597" i="18"/>
  <c r="J1597" i="18"/>
  <c r="N1065" i="18"/>
  <c r="A1065" i="25" s="1"/>
  <c r="J1065" i="18"/>
  <c r="N1070" i="18"/>
  <c r="A1070" i="25" s="1"/>
  <c r="J1070" i="18"/>
  <c r="N2743" i="18"/>
  <c r="A2743" i="25" s="1"/>
  <c r="J2743" i="18"/>
  <c r="N802" i="18"/>
  <c r="A802" i="25" s="1"/>
  <c r="J802" i="18"/>
  <c r="N799" i="18"/>
  <c r="A799" i="25" s="1"/>
  <c r="J799" i="18"/>
  <c r="N3511" i="18"/>
  <c r="J3511" i="18"/>
  <c r="N3509" i="18"/>
  <c r="J3509" i="18"/>
  <c r="N3272" i="18"/>
  <c r="J3272" i="18"/>
  <c r="N2923" i="18"/>
  <c r="J2923" i="18"/>
  <c r="N2922" i="18"/>
  <c r="J2922" i="18"/>
  <c r="N2884" i="18"/>
  <c r="J2884" i="18"/>
  <c r="N2212" i="18"/>
  <c r="J2212" i="18"/>
  <c r="N2211" i="18"/>
  <c r="J2211" i="18"/>
  <c r="N1911" i="18"/>
  <c r="J1911" i="18"/>
  <c r="N1693" i="18"/>
  <c r="J1693" i="18"/>
  <c r="N897" i="18"/>
  <c r="J897" i="18"/>
  <c r="N496" i="18"/>
  <c r="J496" i="18"/>
  <c r="N423" i="18"/>
  <c r="J423" i="18"/>
  <c r="N797" i="18"/>
  <c r="A797" i="25" s="1"/>
  <c r="J797" i="18"/>
  <c r="N800" i="18"/>
  <c r="A800" i="25" s="1"/>
  <c r="J800" i="18"/>
  <c r="N1027" i="18"/>
  <c r="A1027" i="25" s="1"/>
  <c r="J1027" i="18"/>
  <c r="N1025" i="18"/>
  <c r="A1025" i="25" s="1"/>
  <c r="J1025" i="18"/>
  <c r="N1024" i="18"/>
  <c r="A1024" i="25" s="1"/>
  <c r="J1024" i="18"/>
  <c r="N3410" i="18"/>
  <c r="J3410" i="18"/>
  <c r="N3408" i="18"/>
  <c r="J3408" i="18"/>
  <c r="N2955" i="18"/>
  <c r="A2955" i="25" s="1"/>
  <c r="J2955" i="18"/>
  <c r="N1023" i="18"/>
  <c r="A1023" i="25" s="1"/>
  <c r="J1023" i="18"/>
  <c r="N1337" i="18"/>
  <c r="A1337" i="25" s="1"/>
  <c r="J1337" i="18"/>
  <c r="N1424" i="18"/>
  <c r="A1424" i="25" s="1"/>
  <c r="J1424" i="18"/>
  <c r="N1627" i="18"/>
  <c r="A1627" i="25" s="1"/>
  <c r="J1627" i="18"/>
  <c r="N1040" i="18"/>
  <c r="A1040" i="25" s="1"/>
  <c r="J1040" i="18"/>
  <c r="N2752" i="18"/>
  <c r="A2752" i="25" s="1"/>
  <c r="J2752" i="18"/>
  <c r="N2298" i="18"/>
  <c r="A2298" i="25" s="1"/>
  <c r="J2298" i="18"/>
  <c r="N2480" i="18"/>
  <c r="J2480" i="18"/>
  <c r="N2452" i="18"/>
  <c r="J2452" i="18"/>
  <c r="N3086" i="18"/>
  <c r="J3086" i="18"/>
  <c r="N2808" i="18"/>
  <c r="A2808" i="25" s="1"/>
  <c r="J2808" i="18"/>
  <c r="N2296" i="18"/>
  <c r="A2296" i="25" s="1"/>
  <c r="J2296" i="18"/>
  <c r="N1999" i="18"/>
  <c r="A1999" i="25" s="1"/>
  <c r="J1999" i="18"/>
  <c r="N952" i="18"/>
  <c r="A952" i="25" s="1"/>
  <c r="J952" i="18"/>
  <c r="N1703" i="18"/>
  <c r="J1703" i="18"/>
  <c r="N1886" i="18"/>
  <c r="A2189" i="25" s="1"/>
  <c r="J1886" i="18"/>
  <c r="N1884" i="18"/>
  <c r="A2188" i="25" s="1"/>
  <c r="J1884" i="18"/>
  <c r="N2219" i="18"/>
  <c r="J2219" i="18"/>
  <c r="N3364" i="18"/>
  <c r="J3364" i="18"/>
  <c r="N3333" i="18"/>
  <c r="J3333" i="18"/>
  <c r="N3284" i="18"/>
  <c r="J3284" i="18"/>
  <c r="N946" i="18"/>
  <c r="A946" i="25" s="1"/>
  <c r="J946" i="18"/>
  <c r="N978" i="18"/>
  <c r="A978" i="25" s="1"/>
  <c r="J978" i="18"/>
  <c r="N2247" i="18"/>
  <c r="A2247" i="25" s="1"/>
  <c r="J2247" i="18"/>
  <c r="N2237" i="18"/>
  <c r="A2237" i="25" s="1"/>
  <c r="J2237" i="18"/>
  <c r="N1525" i="18"/>
  <c r="A1525" i="25" s="1"/>
  <c r="J1525" i="18"/>
  <c r="N3419" i="18"/>
  <c r="J3419" i="18"/>
  <c r="N3334" i="18"/>
  <c r="J3334" i="18"/>
  <c r="N2713" i="18"/>
  <c r="J2713" i="18"/>
  <c r="N3418" i="18"/>
  <c r="J3418" i="18"/>
  <c r="N1317" i="18"/>
  <c r="J1317" i="18"/>
  <c r="N1316" i="18"/>
  <c r="J1316" i="18"/>
  <c r="N1315" i="18"/>
  <c r="J1315" i="18"/>
  <c r="N1343" i="18"/>
  <c r="J1343" i="18"/>
  <c r="N1344" i="18"/>
  <c r="J1344" i="18"/>
  <c r="N2057" i="18"/>
  <c r="J2057" i="18"/>
  <c r="N2058" i="18"/>
  <c r="J2058" i="18"/>
  <c r="N2059" i="18"/>
  <c r="J2059" i="18"/>
  <c r="N1389" i="18"/>
  <c r="J1389" i="18"/>
  <c r="N1387" i="18"/>
  <c r="J1387" i="18"/>
  <c r="N1388" i="18"/>
  <c r="J1388" i="18"/>
  <c r="N719" i="18"/>
  <c r="J719" i="18"/>
  <c r="N720" i="18"/>
  <c r="J720" i="18"/>
  <c r="N1383" i="18"/>
  <c r="J1383" i="18"/>
  <c r="N1811" i="18"/>
  <c r="A1811" i="25" s="1"/>
  <c r="J1811" i="18"/>
  <c r="N636" i="18"/>
  <c r="A636" i="25" s="1"/>
  <c r="J636" i="18"/>
  <c r="N637" i="18"/>
  <c r="J637" i="18"/>
  <c r="N635" i="18"/>
  <c r="J635" i="18"/>
  <c r="N694" i="18"/>
  <c r="A694" i="25" s="1"/>
  <c r="J694" i="18"/>
  <c r="N602" i="18"/>
  <c r="J602" i="18"/>
  <c r="N3600" i="18"/>
  <c r="J3600" i="18"/>
  <c r="N2774" i="18"/>
  <c r="A2774" i="25" s="1"/>
  <c r="J2774" i="18"/>
  <c r="N2776" i="18"/>
  <c r="A2776" i="25" s="1"/>
  <c r="J2776" i="18"/>
  <c r="N2775" i="18"/>
  <c r="A2775" i="25" s="1"/>
  <c r="J2775" i="18"/>
  <c r="N2777" i="18"/>
  <c r="J2777" i="18"/>
  <c r="N1312" i="18"/>
  <c r="A1312" i="25" s="1"/>
  <c r="J1312" i="18"/>
  <c r="N3597" i="18"/>
  <c r="J3597" i="18"/>
  <c r="N2288" i="18"/>
  <c r="A2288" i="25" s="1"/>
  <c r="J2288" i="18"/>
  <c r="N652" i="18"/>
  <c r="J652" i="18"/>
  <c r="N651" i="18"/>
  <c r="J651" i="18"/>
  <c r="N650" i="18"/>
  <c r="J650" i="18"/>
  <c r="N643" i="18"/>
  <c r="A643" i="25" s="1"/>
  <c r="J643" i="18"/>
  <c r="N2218" i="18"/>
  <c r="J2218" i="18"/>
  <c r="N626" i="18"/>
  <c r="A626" i="25" s="1"/>
  <c r="J626" i="18"/>
  <c r="N625" i="18"/>
  <c r="A625" i="25" s="1"/>
  <c r="J625" i="18"/>
  <c r="N624" i="18"/>
  <c r="J624" i="18"/>
  <c r="N623" i="18"/>
  <c r="A623" i="25" s="1"/>
  <c r="J623" i="18"/>
  <c r="N3379" i="18"/>
  <c r="J3379" i="18"/>
  <c r="N3237" i="18"/>
  <c r="C292" i="30" s="1"/>
  <c r="E292" i="30" s="1"/>
  <c r="J3237" i="18"/>
  <c r="N3236" i="18"/>
  <c r="C291" i="30" s="1"/>
  <c r="E291" i="30" s="1"/>
  <c r="J3236" i="18"/>
  <c r="N3703" i="18"/>
  <c r="J3703" i="18"/>
  <c r="N3700" i="18"/>
  <c r="J3700" i="18"/>
  <c r="N2737" i="18"/>
  <c r="A2737" i="25" s="1"/>
  <c r="J2737" i="18"/>
  <c r="N709" i="18"/>
  <c r="A709" i="25" s="1"/>
  <c r="J709" i="18"/>
  <c r="N3449" i="18"/>
  <c r="J3449" i="18"/>
  <c r="N2937" i="18"/>
  <c r="A2937" i="25" s="1"/>
  <c r="J2937" i="18"/>
  <c r="N3537" i="18"/>
  <c r="J3537" i="18"/>
  <c r="N1600" i="18"/>
  <c r="J1600" i="18"/>
  <c r="N2375" i="18"/>
  <c r="A2375" i="25" s="1"/>
  <c r="J2375" i="18"/>
  <c r="N2374" i="18"/>
  <c r="A2374" i="25" s="1"/>
  <c r="J2374" i="18"/>
  <c r="N1599" i="18"/>
  <c r="J1599" i="18"/>
  <c r="N1130" i="18"/>
  <c r="A1130" i="25" s="1"/>
  <c r="J1130" i="18"/>
  <c r="N1131" i="18"/>
  <c r="A1131" i="25" s="1"/>
  <c r="J1131" i="18"/>
  <c r="N2076" i="18"/>
  <c r="A2076" i="25" s="1"/>
  <c r="J2076" i="18"/>
  <c r="N3235" i="18"/>
  <c r="C290" i="30" s="1"/>
  <c r="E290" i="30" s="1"/>
  <c r="J3235" i="18"/>
  <c r="N633" i="18"/>
  <c r="A633" i="25" s="1"/>
  <c r="J633" i="18"/>
  <c r="N697" i="18"/>
  <c r="A697" i="25" s="1"/>
  <c r="J697" i="18"/>
  <c r="N3039" i="18"/>
  <c r="A3039" i="25" s="1"/>
  <c r="J3039" i="18"/>
  <c r="N3037" i="18"/>
  <c r="A3037" i="25" s="1"/>
  <c r="J3037" i="18"/>
  <c r="N3234" i="18"/>
  <c r="C289" i="30" s="1"/>
  <c r="E289" i="30" s="1"/>
  <c r="J3234" i="18"/>
  <c r="N3233" i="18"/>
  <c r="C288" i="30" s="1"/>
  <c r="E288" i="30" s="1"/>
  <c r="J3233" i="18"/>
  <c r="N132" i="18"/>
  <c r="A132" i="25" s="1"/>
  <c r="J132" i="18"/>
  <c r="N3232" i="18"/>
  <c r="C287" i="30" s="1"/>
  <c r="J3232" i="18"/>
  <c r="N2765" i="18"/>
  <c r="A2765" i="25" s="1"/>
  <c r="J2765" i="18"/>
  <c r="N2763" i="18"/>
  <c r="A2763" i="25" s="1"/>
  <c r="J2763" i="18"/>
  <c r="N2764" i="18"/>
  <c r="A2764" i="25" s="1"/>
  <c r="J2764" i="18"/>
  <c r="N2762" i="18"/>
  <c r="A2762" i="25" s="1"/>
  <c r="J2762" i="18"/>
  <c r="N3231" i="18"/>
  <c r="C286" i="30" s="1"/>
  <c r="J3231" i="18"/>
  <c r="N3230" i="18"/>
  <c r="C285" i="30" s="1"/>
  <c r="J3230" i="18"/>
  <c r="N3338" i="18"/>
  <c r="J3338" i="18"/>
  <c r="N2953" i="18"/>
  <c r="A2953" i="25" s="1"/>
  <c r="J2953" i="18"/>
  <c r="N2945" i="18"/>
  <c r="A2945" i="25" s="1"/>
  <c r="J2945" i="18"/>
  <c r="N915" i="18"/>
  <c r="A915" i="25" s="1"/>
  <c r="J915" i="18"/>
  <c r="N696" i="18"/>
  <c r="A696" i="25" s="1"/>
  <c r="J696" i="18"/>
  <c r="N2926" i="18"/>
  <c r="A2926" i="25" s="1"/>
  <c r="J2926" i="18"/>
  <c r="N2925" i="18"/>
  <c r="A2925" i="25" s="1"/>
  <c r="J2925" i="18"/>
  <c r="N942" i="18"/>
  <c r="A942" i="25" s="1"/>
  <c r="J942" i="18"/>
  <c r="N2619" i="18"/>
  <c r="A2619" i="25" s="1"/>
  <c r="J2619" i="18"/>
  <c r="N1043" i="18"/>
  <c r="A1043" i="25" s="1"/>
  <c r="J1043" i="18"/>
  <c r="N1039" i="18"/>
  <c r="A1039" i="25" s="1"/>
  <c r="J1039" i="18"/>
  <c r="N2291" i="18"/>
  <c r="A2291" i="25" s="1"/>
  <c r="J2291" i="18"/>
  <c r="N867" i="18"/>
  <c r="A867" i="25" s="1"/>
  <c r="J867" i="18"/>
  <c r="N868" i="18"/>
  <c r="A868" i="25" s="1"/>
  <c r="J868" i="18"/>
  <c r="N2196" i="18"/>
  <c r="A2196" i="25" s="1"/>
  <c r="J2196" i="18"/>
  <c r="N2200" i="18"/>
  <c r="A2200" i="25" s="1"/>
  <c r="J2200" i="18"/>
  <c r="N2249" i="18"/>
  <c r="A2249" i="25" s="1"/>
  <c r="J2249" i="18"/>
  <c r="N2241" i="18"/>
  <c r="A2241" i="25" s="1"/>
  <c r="J2241" i="18"/>
  <c r="N916" i="18"/>
  <c r="A916" i="25" s="1"/>
  <c r="J916" i="18"/>
  <c r="N1423" i="18"/>
  <c r="A1423" i="25" s="1"/>
  <c r="J1423" i="18"/>
  <c r="N2115" i="18"/>
  <c r="A2115" i="25" s="1"/>
  <c r="J2115" i="18"/>
  <c r="N748" i="18"/>
  <c r="J748" i="18"/>
  <c r="N745" i="18"/>
  <c r="J745" i="18"/>
  <c r="N747" i="18"/>
  <c r="J747" i="18"/>
  <c r="N746" i="18"/>
  <c r="J746" i="18"/>
  <c r="N760" i="18"/>
  <c r="A760" i="25" s="1"/>
  <c r="J760" i="18"/>
  <c r="N2204" i="18"/>
  <c r="A2204" i="25" s="1"/>
  <c r="J2204" i="18"/>
  <c r="N2683" i="18"/>
  <c r="A2683" i="25" s="1"/>
  <c r="J2683" i="18"/>
  <c r="N2095" i="18"/>
  <c r="A2095" i="25" s="1"/>
  <c r="J2095" i="18"/>
  <c r="N3686" i="18"/>
  <c r="J3686" i="18"/>
  <c r="N293" i="18"/>
  <c r="A293" i="25" s="1"/>
  <c r="J293" i="18"/>
  <c r="N2372" i="18"/>
  <c r="A2372" i="25" s="1"/>
  <c r="J2372" i="18"/>
  <c r="N2736" i="18"/>
  <c r="A2736" i="25" s="1"/>
  <c r="J2736" i="18"/>
  <c r="N3229" i="18"/>
  <c r="C284" i="30" s="1"/>
  <c r="J3229" i="18"/>
  <c r="N2615" i="18"/>
  <c r="A2615" i="25" s="1"/>
  <c r="J2615" i="18"/>
  <c r="N2805" i="18"/>
  <c r="A2805" i="25" s="1"/>
  <c r="J2805" i="18"/>
  <c r="N3228" i="18"/>
  <c r="C283" i="30" s="1"/>
  <c r="E283" i="30" s="1"/>
  <c r="J3228" i="18"/>
  <c r="N3227" i="18"/>
  <c r="C282" i="30" s="1"/>
  <c r="E282" i="30" s="1"/>
  <c r="J3227" i="18"/>
  <c r="N3226" i="18"/>
  <c r="C281" i="30" s="1"/>
  <c r="E281" i="30" s="1"/>
  <c r="J3226" i="18"/>
  <c r="N3225" i="18"/>
  <c r="C280" i="30" s="1"/>
  <c r="J3225" i="18"/>
  <c r="N3224" i="18"/>
  <c r="C279" i="30" s="1"/>
  <c r="J3224" i="18"/>
  <c r="N3223" i="18"/>
  <c r="C278" i="30" s="1"/>
  <c r="E278" i="30" s="1"/>
  <c r="J3223" i="18"/>
  <c r="N2800" i="18"/>
  <c r="A2800" i="25" s="1"/>
  <c r="J2800" i="18"/>
  <c r="N3222" i="18"/>
  <c r="C277" i="30" s="1"/>
  <c r="E277" i="30" s="1"/>
  <c r="J3222" i="18"/>
  <c r="N3097" i="18"/>
  <c r="C276" i="30" s="1"/>
  <c r="J3097" i="18"/>
  <c r="N2217" i="18"/>
  <c r="A2816" i="25" s="1"/>
  <c r="J2217" i="18"/>
  <c r="N698" i="18"/>
  <c r="A698" i="25" s="1"/>
  <c r="J698" i="18"/>
  <c r="N1789" i="18"/>
  <c r="A1789" i="25" s="1"/>
  <c r="J1789" i="18"/>
  <c r="N822" i="18"/>
  <c r="J822" i="18"/>
  <c r="N3020" i="18"/>
  <c r="A1891" i="25" s="1"/>
  <c r="J3020" i="18"/>
  <c r="N3011" i="18"/>
  <c r="A1890" i="25" s="1"/>
  <c r="J3011" i="18"/>
  <c r="N2004" i="18"/>
  <c r="A2004" i="25" s="1"/>
  <c r="J2004" i="18"/>
  <c r="N2756" i="18"/>
  <c r="A2756" i="25" s="1"/>
  <c r="J2756" i="18"/>
  <c r="N1596" i="18"/>
  <c r="J1596" i="18"/>
  <c r="N2862" i="18"/>
  <c r="A2862" i="25" s="1"/>
  <c r="J2862" i="18"/>
  <c r="N2939" i="18"/>
  <c r="C275" i="30" s="1"/>
  <c r="J2939" i="18"/>
  <c r="N1595" i="18"/>
  <c r="J1595" i="18"/>
  <c r="N2861" i="18"/>
  <c r="A2861" i="25" s="1"/>
  <c r="J2861" i="18"/>
  <c r="N3380" i="18"/>
  <c r="J3380" i="18"/>
  <c r="N304" i="18"/>
  <c r="A304" i="25" s="1"/>
  <c r="J304" i="18"/>
  <c r="N437" i="18"/>
  <c r="A437" i="25" s="1"/>
  <c r="J437" i="18"/>
  <c r="N3388" i="18"/>
  <c r="A3393" i="25" s="1"/>
  <c r="J3388" i="18"/>
  <c r="N706" i="18"/>
  <c r="A706" i="25" s="1"/>
  <c r="J706" i="18"/>
  <c r="N928" i="18"/>
  <c r="A928" i="25" s="1"/>
  <c r="J928" i="18"/>
  <c r="N680" i="18"/>
  <c r="A680" i="25" s="1"/>
  <c r="J680" i="18"/>
  <c r="N1594" i="18"/>
  <c r="J1594" i="18"/>
  <c r="N2640" i="18"/>
  <c r="A2640" i="25" s="1"/>
  <c r="J2640" i="18"/>
  <c r="N3219" i="18"/>
  <c r="A3224" i="25" s="1"/>
  <c r="J3219" i="18"/>
  <c r="N3562" i="18"/>
  <c r="A3567" i="25" s="1"/>
  <c r="J3562" i="18"/>
  <c r="N2807" i="18"/>
  <c r="C274" i="30" s="1"/>
  <c r="J2807" i="18"/>
  <c r="N2986" i="18"/>
  <c r="J2986" i="18"/>
  <c r="N2746" i="18"/>
  <c r="A2746" i="25" s="1"/>
  <c r="J2746" i="18"/>
  <c r="N436" i="18"/>
  <c r="A436" i="25" s="1"/>
  <c r="J436" i="18"/>
  <c r="N154" i="18"/>
  <c r="A154" i="25" s="1"/>
  <c r="J154" i="18"/>
  <c r="N2214" i="18"/>
  <c r="A2952" i="25" s="1"/>
  <c r="J2214" i="18"/>
  <c r="N821" i="18"/>
  <c r="A821" i="25" s="1"/>
  <c r="J821" i="18"/>
  <c r="N819" i="18"/>
  <c r="A819" i="25" s="1"/>
  <c r="J819" i="18"/>
  <c r="N2804" i="18"/>
  <c r="C273" i="30" s="1"/>
  <c r="J2804" i="18"/>
  <c r="N2685" i="18"/>
  <c r="A2685" i="25" s="1"/>
  <c r="J2685" i="18"/>
  <c r="N1598" i="18"/>
  <c r="J1598" i="18"/>
  <c r="N1571" i="18"/>
  <c r="A1571" i="25" s="1"/>
  <c r="J1571" i="18"/>
  <c r="N2803" i="18"/>
  <c r="C272" i="30" s="1"/>
  <c r="J2803" i="18"/>
  <c r="N2797" i="18"/>
  <c r="C271" i="30" s="1"/>
  <c r="J2797" i="18"/>
  <c r="N2748" i="18"/>
  <c r="C270" i="30" s="1"/>
  <c r="J2748" i="18"/>
  <c r="N453" i="18"/>
  <c r="A453" i="25" s="1"/>
  <c r="J453" i="18"/>
  <c r="N1205" i="18"/>
  <c r="J1205" i="18"/>
  <c r="N1204" i="18"/>
  <c r="J1204" i="18"/>
  <c r="N1568" i="18"/>
  <c r="J1568" i="18"/>
  <c r="N2660" i="18"/>
  <c r="J2660" i="18"/>
  <c r="N1132" i="18"/>
  <c r="A1132" i="25" s="1"/>
  <c r="J1132" i="18"/>
  <c r="N1427" i="18"/>
  <c r="A1427" i="25" s="1"/>
  <c r="J1427" i="18"/>
  <c r="N569" i="18"/>
  <c r="A569" i="25" s="1"/>
  <c r="J569" i="18"/>
  <c r="N566" i="18"/>
  <c r="A566" i="25" s="1"/>
  <c r="J566" i="18"/>
  <c r="N563" i="18"/>
  <c r="A563" i="25" s="1"/>
  <c r="J563" i="18"/>
  <c r="N562" i="18"/>
  <c r="A562" i="25" s="1"/>
  <c r="J562" i="18"/>
  <c r="N561" i="18"/>
  <c r="A561" i="25" s="1"/>
  <c r="J561" i="18"/>
  <c r="N560" i="18"/>
  <c r="A560" i="25" s="1"/>
  <c r="J560" i="18"/>
  <c r="N1432" i="18"/>
  <c r="A1432" i="25" s="1"/>
  <c r="J1432" i="18"/>
  <c r="N1374" i="18"/>
  <c r="A1374" i="25" s="1"/>
  <c r="J1374" i="18"/>
  <c r="N556" i="18"/>
  <c r="A556" i="25" s="1"/>
  <c r="J556" i="18"/>
  <c r="N554" i="18"/>
  <c r="A554" i="25" s="1"/>
  <c r="J554" i="18"/>
  <c r="N553" i="18"/>
  <c r="A553" i="25" s="1"/>
  <c r="J553" i="18"/>
  <c r="N992" i="18"/>
  <c r="J992" i="18"/>
  <c r="N420" i="18"/>
  <c r="J420" i="18"/>
  <c r="N3438" i="18"/>
  <c r="J3438" i="18"/>
  <c r="N2793" i="18"/>
  <c r="A2793" i="25" s="1"/>
  <c r="J2793" i="18"/>
  <c r="N2924" i="18"/>
  <c r="A2924" i="25" s="1"/>
  <c r="J2924" i="18"/>
  <c r="N607" i="18"/>
  <c r="A213" i="25" s="1"/>
  <c r="J607" i="18"/>
  <c r="N218" i="18"/>
  <c r="J218" i="18"/>
  <c r="N198" i="18"/>
  <c r="A198" i="25" s="1"/>
  <c r="J198" i="18"/>
  <c r="N222" i="18"/>
  <c r="A222" i="25" s="1"/>
  <c r="J222" i="18"/>
  <c r="N177" i="18"/>
  <c r="A177" i="25" s="1"/>
  <c r="J177" i="18"/>
  <c r="N159" i="18"/>
  <c r="A159" i="25" s="1"/>
  <c r="J159" i="18"/>
  <c r="N1477" i="18"/>
  <c r="A1477" i="25" s="1"/>
  <c r="J1477" i="18"/>
  <c r="N3335" i="18"/>
  <c r="J3335" i="18"/>
  <c r="N460" i="18"/>
  <c r="A460" i="25" s="1"/>
  <c r="J460" i="18"/>
  <c r="N2720" i="18"/>
  <c r="A2720" i="25" s="1"/>
  <c r="J2720" i="18"/>
  <c r="N2899" i="18"/>
  <c r="A2899" i="25" s="1"/>
  <c r="J2899" i="18"/>
  <c r="N3431" i="18"/>
  <c r="J3431" i="18"/>
  <c r="N2741" i="18"/>
  <c r="C269" i="30" s="1"/>
  <c r="J2741" i="18"/>
  <c r="N3208" i="18"/>
  <c r="J3208" i="18"/>
  <c r="N1418" i="18"/>
  <c r="A1418" i="25" s="1"/>
  <c r="J1418" i="18"/>
  <c r="N2184" i="18"/>
  <c r="A2184" i="25" s="1"/>
  <c r="J2184" i="18"/>
  <c r="N3045" i="18"/>
  <c r="A3045" i="25" s="1"/>
  <c r="J3045" i="18"/>
  <c r="N2740" i="18"/>
  <c r="C268" i="30" s="1"/>
  <c r="J2740" i="18"/>
  <c r="N2742" i="18"/>
  <c r="C267" i="30" s="1"/>
  <c r="J2742" i="18"/>
  <c r="N3289" i="18"/>
  <c r="J3289" i="18"/>
  <c r="N546" i="18"/>
  <c r="A546" i="25" s="1"/>
  <c r="J546" i="18"/>
  <c r="N545" i="18"/>
  <c r="A545" i="25" s="1"/>
  <c r="J545" i="18"/>
  <c r="N113" i="18"/>
  <c r="A113" i="25" s="1"/>
  <c r="J113" i="18"/>
  <c r="N2707" i="18"/>
  <c r="A2707" i="25" s="1"/>
  <c r="J2707" i="18"/>
  <c r="N2705" i="18"/>
  <c r="A2705" i="25" s="1"/>
  <c r="J2705" i="18"/>
  <c r="N2898" i="18"/>
  <c r="A2898" i="25" s="1"/>
  <c r="J2898" i="18"/>
  <c r="N3260" i="18"/>
  <c r="J3260" i="18"/>
  <c r="N1523" i="18"/>
  <c r="A1523" i="25" s="1"/>
  <c r="J1523" i="18"/>
  <c r="N1912" i="18"/>
  <c r="A1912" i="25" s="1"/>
  <c r="J1912" i="18"/>
  <c r="N2739" i="18"/>
  <c r="C266" i="30" s="1"/>
  <c r="J2739" i="18"/>
  <c r="N3514" i="18"/>
  <c r="J3514" i="18"/>
  <c r="N1796" i="18"/>
  <c r="A1796" i="25" s="1"/>
  <c r="J1796" i="18"/>
  <c r="N3259" i="18"/>
  <c r="J3259" i="18"/>
  <c r="N3258" i="18"/>
  <c r="J3258" i="18"/>
  <c r="N2704" i="18"/>
  <c r="A2704" i="25" s="1"/>
  <c r="J2704" i="18"/>
  <c r="N2735" i="18"/>
  <c r="C265" i="30" s="1"/>
  <c r="J2735" i="18"/>
  <c r="N1748" i="18"/>
  <c r="A1748" i="25" s="1"/>
  <c r="J1748" i="18"/>
  <c r="N2871" i="18"/>
  <c r="A2871" i="25" s="1"/>
  <c r="J2871" i="18"/>
  <c r="N2951" i="18"/>
  <c r="A2951" i="25" s="1"/>
  <c r="J2951" i="18"/>
  <c r="N2734" i="18"/>
  <c r="C264" i="30" s="1"/>
  <c r="J2734" i="18"/>
  <c r="N2758" i="18"/>
  <c r="A1889" i="25" s="1"/>
  <c r="J2758" i="18"/>
  <c r="N2751" i="18"/>
  <c r="J2751" i="18"/>
  <c r="N3112" i="18"/>
  <c r="J3112" i="18"/>
  <c r="N2271" i="18"/>
  <c r="A2271" i="25" s="1"/>
  <c r="J2271" i="18"/>
  <c r="N2065" i="18"/>
  <c r="A2065" i="25" s="1"/>
  <c r="J2065" i="18"/>
  <c r="N3257" i="18"/>
  <c r="J3257" i="18"/>
  <c r="N2733" i="18"/>
  <c r="C263" i="30" s="1"/>
  <c r="J2733" i="18"/>
  <c r="N2750" i="18"/>
  <c r="A1887" i="25" s="1"/>
  <c r="J2750" i="18"/>
  <c r="N2749" i="18"/>
  <c r="J2749" i="18"/>
  <c r="N1563" i="18"/>
  <c r="A1563" i="25" s="1"/>
  <c r="J1563" i="18"/>
  <c r="N2848" i="18"/>
  <c r="A2848" i="25" s="1"/>
  <c r="J2848" i="18"/>
  <c r="N2847" i="18"/>
  <c r="A2847" i="25" s="1"/>
  <c r="J2847" i="18"/>
  <c r="N1714" i="18"/>
  <c r="A1714" i="25" s="1"/>
  <c r="J1714" i="18"/>
  <c r="N824" i="18"/>
  <c r="A824" i="25" s="1"/>
  <c r="J824" i="18"/>
  <c r="N2203" i="18"/>
  <c r="A2948" i="25" s="1"/>
  <c r="J2203" i="18"/>
  <c r="N2732" i="18"/>
  <c r="C262" i="30" s="1"/>
  <c r="J2732" i="18"/>
  <c r="N2795" i="18"/>
  <c r="C261" i="30" s="1"/>
  <c r="J2795" i="18"/>
  <c r="N2788" i="18"/>
  <c r="C260" i="30" s="1"/>
  <c r="J2788" i="18"/>
  <c r="N2759" i="18"/>
  <c r="C259" i="30" s="1"/>
  <c r="J2759" i="18"/>
  <c r="N2437" i="18"/>
  <c r="A2437" i="25" s="1"/>
  <c r="J2437" i="18"/>
  <c r="N2127" i="18"/>
  <c r="A2127" i="25" s="1"/>
  <c r="J2127" i="18"/>
  <c r="N1837" i="18"/>
  <c r="A1837" i="25" s="1"/>
  <c r="J1837" i="18"/>
  <c r="N3287" i="18"/>
  <c r="J3287" i="18"/>
  <c r="N208" i="18"/>
  <c r="A208" i="25" s="1"/>
  <c r="J208" i="18"/>
  <c r="N2696" i="18"/>
  <c r="A2696" i="25" s="1"/>
  <c r="J2696" i="18"/>
  <c r="N1885" i="18"/>
  <c r="A1885" i="25" s="1"/>
  <c r="J1885" i="18"/>
  <c r="N1522" i="18"/>
  <c r="A1522" i="25" s="1"/>
  <c r="J1522" i="18"/>
  <c r="N1108" i="18"/>
  <c r="A1108" i="25" s="1"/>
  <c r="J1108" i="18"/>
  <c r="N214" i="18"/>
  <c r="A214" i="25" s="1"/>
  <c r="J214" i="18"/>
  <c r="N160" i="18"/>
  <c r="J160" i="18"/>
  <c r="N206" i="18"/>
  <c r="J206" i="18"/>
  <c r="N2730" i="18"/>
  <c r="C258" i="30" s="1"/>
  <c r="E258" i="30" s="1"/>
  <c r="J2730" i="18"/>
  <c r="N2201" i="18"/>
  <c r="A2201" i="25" s="1"/>
  <c r="J2201" i="18"/>
  <c r="N1506" i="18"/>
  <c r="A1506" i="25" s="1"/>
  <c r="J1506" i="18"/>
  <c r="N2747" i="18"/>
  <c r="A1884" i="25" s="1"/>
  <c r="J2747" i="18"/>
  <c r="N1892" i="18"/>
  <c r="A1892" i="25" s="1"/>
  <c r="J1892" i="18"/>
  <c r="N2724" i="18"/>
  <c r="C257" i="30" s="1"/>
  <c r="E257" i="30" s="1"/>
  <c r="J2724" i="18"/>
  <c r="N2183" i="18"/>
  <c r="J2183" i="18"/>
  <c r="N3288" i="18"/>
  <c r="J3288" i="18"/>
  <c r="N3282" i="18"/>
  <c r="J3282" i="18"/>
  <c r="N1247" i="18"/>
  <c r="A1247" i="25" s="1"/>
  <c r="J1247" i="18"/>
  <c r="N1246" i="18"/>
  <c r="A1246" i="25" s="1"/>
  <c r="J1246" i="18"/>
  <c r="N2723" i="18"/>
  <c r="C256" i="30" s="1"/>
  <c r="E256" i="30" s="1"/>
  <c r="J2723" i="18"/>
  <c r="N2722" i="18"/>
  <c r="C255" i="30" s="1"/>
  <c r="J2722" i="18"/>
  <c r="N837" i="18"/>
  <c r="A837" i="25" s="1"/>
  <c r="J837" i="18"/>
  <c r="N836" i="18"/>
  <c r="A836" i="25" s="1"/>
  <c r="J836" i="18"/>
  <c r="N2721" i="18"/>
  <c r="C254" i="30" s="1"/>
  <c r="J2721" i="18"/>
  <c r="N2681" i="18"/>
  <c r="J2681" i="18"/>
  <c r="N2676" i="18"/>
  <c r="J2676" i="18"/>
  <c r="N2675" i="18"/>
  <c r="J2675" i="18"/>
  <c r="N2968" i="18"/>
  <c r="A2968" i="25" s="1"/>
  <c r="J2968" i="18"/>
  <c r="N204" i="18"/>
  <c r="A204" i="25" s="1"/>
  <c r="J204" i="18"/>
  <c r="N2436" i="18"/>
  <c r="A2436" i="25" s="1"/>
  <c r="J2436" i="18"/>
  <c r="N2546" i="18"/>
  <c r="A2546" i="25" s="1"/>
  <c r="J2546" i="18"/>
  <c r="N2638" i="18"/>
  <c r="A2638" i="25" s="1"/>
  <c r="J2638" i="18"/>
  <c r="N2674" i="18"/>
  <c r="J2674" i="18"/>
  <c r="N2544" i="18"/>
  <c r="A2544" i="25" s="1"/>
  <c r="J2544" i="18"/>
  <c r="N202" i="18"/>
  <c r="A202" i="25" s="1"/>
  <c r="J202" i="18"/>
  <c r="N163" i="18"/>
  <c r="A163" i="25" s="1"/>
  <c r="J163" i="18"/>
  <c r="N1905" i="18"/>
  <c r="A1905" i="25" s="1"/>
  <c r="J1905" i="18"/>
  <c r="N459" i="18"/>
  <c r="A459" i="25" s="1"/>
  <c r="J459" i="18"/>
  <c r="N183" i="18"/>
  <c r="A183" i="25" s="1"/>
  <c r="J183" i="18"/>
  <c r="N2672" i="18"/>
  <c r="C248" i="30" s="1"/>
  <c r="J2672" i="18"/>
  <c r="N3218" i="18"/>
  <c r="A3223" i="25" s="1"/>
  <c r="J3218" i="18"/>
  <c r="N2182" i="18"/>
  <c r="A286" i="25" s="1"/>
  <c r="J2182" i="18"/>
  <c r="N3216" i="18"/>
  <c r="J3216" i="18"/>
  <c r="N2671" i="18"/>
  <c r="C247" i="30" s="1"/>
  <c r="J2671" i="18"/>
  <c r="N2670" i="18"/>
  <c r="C246" i="30" s="1"/>
  <c r="J2670" i="18"/>
  <c r="N2666" i="18"/>
  <c r="C245" i="30" s="1"/>
  <c r="J2666" i="18"/>
  <c r="N985" i="18"/>
  <c r="A985" i="25" s="1"/>
  <c r="J985" i="18"/>
  <c r="N2664" i="18"/>
  <c r="C244" i="30" s="1"/>
  <c r="J2664" i="18"/>
  <c r="N3641" i="18"/>
  <c r="J3641" i="18"/>
  <c r="N1397" i="18"/>
  <c r="A1397" i="25" s="1"/>
  <c r="J1397" i="18"/>
  <c r="N2470" i="18"/>
  <c r="A2470" i="25" s="1"/>
  <c r="J2470" i="18"/>
  <c r="N3108" i="18"/>
  <c r="J3108" i="18"/>
  <c r="N3110" i="18"/>
  <c r="J3110" i="18"/>
  <c r="N195" i="18"/>
  <c r="J195" i="18"/>
  <c r="N3383" i="18"/>
  <c r="J3383" i="18"/>
  <c r="N3387" i="18"/>
  <c r="A3392" i="25" s="1"/>
  <c r="J3387" i="18"/>
  <c r="N3386" i="18"/>
  <c r="J3386" i="18"/>
  <c r="N2731" i="18"/>
  <c r="A2731" i="25" s="1"/>
  <c r="J2731" i="18"/>
  <c r="N1630" i="18"/>
  <c r="A1630" i="25" s="1"/>
  <c r="J1630" i="18"/>
  <c r="N3640" i="18"/>
  <c r="A3645" i="25" s="1"/>
  <c r="J3640" i="18"/>
  <c r="N1870" i="18"/>
  <c r="A1870" i="25" s="1"/>
  <c r="J1870" i="18"/>
  <c r="N147" i="18"/>
  <c r="A147" i="25" s="1"/>
  <c r="J147" i="18"/>
  <c r="N3382" i="18"/>
  <c r="J3382" i="18"/>
  <c r="N3378" i="18"/>
  <c r="J3378" i="18"/>
  <c r="N3528" i="18"/>
  <c r="J3528" i="18"/>
  <c r="N3527" i="18"/>
  <c r="J3527" i="18"/>
  <c r="N3139" i="18"/>
  <c r="J3139" i="18"/>
  <c r="N3138" i="18"/>
  <c r="J3138" i="18"/>
  <c r="N3135" i="18"/>
  <c r="J3135" i="18"/>
  <c r="N3136" i="18"/>
  <c r="J3136" i="18"/>
  <c r="N3134" i="18"/>
  <c r="J3134" i="18"/>
  <c r="N3252" i="18"/>
  <c r="J3252" i="18"/>
  <c r="N2074" i="18"/>
  <c r="A2074" i="25" s="1"/>
  <c r="J2074" i="18"/>
  <c r="N1559" i="18"/>
  <c r="A1559" i="25" s="1"/>
  <c r="J1559" i="18"/>
  <c r="N3215" i="18"/>
  <c r="J3215" i="18"/>
  <c r="N355" i="18"/>
  <c r="A355" i="25" s="1"/>
  <c r="J355" i="18"/>
  <c r="N331" i="18"/>
  <c r="A331" i="25" s="1"/>
  <c r="J331" i="18"/>
  <c r="N2650" i="18"/>
  <c r="C243" i="30" s="1"/>
  <c r="J2650" i="18"/>
  <c r="N2649" i="18"/>
  <c r="C242" i="30" s="1"/>
  <c r="J2649" i="18"/>
  <c r="N3217" i="18"/>
  <c r="J3217" i="18"/>
  <c r="N2678" i="18"/>
  <c r="A2678" i="25" s="1"/>
  <c r="J2678" i="18"/>
  <c r="N2684" i="18"/>
  <c r="A2684" i="25" s="1"/>
  <c r="J2684" i="18"/>
  <c r="N2727" i="18"/>
  <c r="A2727" i="25" s="1"/>
  <c r="J2727" i="18"/>
  <c r="N3251" i="18"/>
  <c r="A3254" i="25" s="1"/>
  <c r="J3251" i="18"/>
  <c r="N2716" i="18"/>
  <c r="A2716" i="25" s="1"/>
  <c r="J2716" i="18"/>
  <c r="N1128" i="18"/>
  <c r="A1128" i="25" s="1"/>
  <c r="J1128" i="18"/>
  <c r="N1126" i="18"/>
  <c r="A1126" i="25" s="1"/>
  <c r="J1126" i="18"/>
  <c r="N935" i="18"/>
  <c r="J935" i="18"/>
  <c r="N3682" i="18"/>
  <c r="J3682" i="18"/>
  <c r="N3211" i="18"/>
  <c r="J3211" i="18"/>
  <c r="N1125" i="18"/>
  <c r="A1125" i="25" s="1"/>
  <c r="J1125" i="18"/>
  <c r="N1124" i="18"/>
  <c r="A1124" i="25" s="1"/>
  <c r="J1124" i="18"/>
  <c r="N1112" i="18"/>
  <c r="A1112" i="25" s="1"/>
  <c r="J1112" i="18"/>
  <c r="N1567" i="18"/>
  <c r="A1567" i="25" s="1"/>
  <c r="J1567" i="18"/>
  <c r="N951" i="18"/>
  <c r="J951" i="18"/>
  <c r="N950" i="18"/>
  <c r="J950" i="18"/>
  <c r="N1555" i="18"/>
  <c r="A1555" i="25" s="1"/>
  <c r="J1555" i="18"/>
  <c r="N1066" i="18"/>
  <c r="J1066" i="18"/>
  <c r="N2186" i="18"/>
  <c r="A2186" i="25" s="1"/>
  <c r="J2186" i="18"/>
  <c r="N2954" i="18"/>
  <c r="A2954" i="25" s="1"/>
  <c r="J2954" i="18"/>
  <c r="N744" i="18"/>
  <c r="J744" i="18"/>
  <c r="N1426" i="18"/>
  <c r="A1426" i="25" s="1"/>
  <c r="J1426" i="18"/>
  <c r="N203" i="18"/>
  <c r="A203" i="25" s="1"/>
  <c r="J203" i="18"/>
  <c r="N2643" i="18"/>
  <c r="C241" i="30" s="1"/>
  <c r="J2643" i="18"/>
  <c r="N1393" i="18"/>
  <c r="A1393" i="25" s="1"/>
  <c r="J1393" i="18"/>
  <c r="N2789" i="18"/>
  <c r="A2789" i="25" s="1"/>
  <c r="J2789" i="18"/>
  <c r="N2846" i="18"/>
  <c r="A2846" i="25" s="1"/>
  <c r="J2846" i="18"/>
  <c r="N2845" i="18"/>
  <c r="A2845" i="25" s="1"/>
  <c r="J2845" i="18"/>
  <c r="N3103" i="18"/>
  <c r="J3103" i="18"/>
  <c r="N2620" i="18"/>
  <c r="A2620" i="25" s="1"/>
  <c r="J2620" i="18"/>
  <c r="N733" i="18"/>
  <c r="J733" i="18"/>
  <c r="N734" i="18"/>
  <c r="J734" i="18"/>
  <c r="N1088" i="18"/>
  <c r="A1088" i="25" s="1"/>
  <c r="J1088" i="18"/>
  <c r="N3285" i="18"/>
  <c r="J3285" i="18"/>
  <c r="N3280" i="18"/>
  <c r="J3280" i="18"/>
  <c r="N2405" i="18"/>
  <c r="A2405" i="25" s="1"/>
  <c r="J2405" i="18"/>
  <c r="N1790" i="18"/>
  <c r="A1790" i="25" s="1"/>
  <c r="J1790" i="18"/>
  <c r="N1304" i="18"/>
  <c r="A1304" i="25" s="1"/>
  <c r="J1304" i="18"/>
  <c r="N55" i="18"/>
  <c r="A55" i="25" s="1"/>
  <c r="J55" i="18"/>
  <c r="N189" i="18"/>
  <c r="A189" i="25" s="1"/>
  <c r="J189" i="18"/>
  <c r="N1392" i="18"/>
  <c r="A1392" i="25" s="1"/>
  <c r="J1392" i="18"/>
  <c r="N1386" i="18"/>
  <c r="A1386" i="25" s="1"/>
  <c r="J1386" i="18"/>
  <c r="N735" i="18"/>
  <c r="J735" i="18"/>
  <c r="N1089" i="18"/>
  <c r="J1089" i="18"/>
  <c r="N1091" i="18"/>
  <c r="A1091" i="25" s="1"/>
  <c r="J1091" i="18"/>
  <c r="N1090" i="18"/>
  <c r="A1090" i="25" s="1"/>
  <c r="J1090" i="18"/>
  <c r="N848" i="18"/>
  <c r="A848" i="25" s="1"/>
  <c r="J848" i="18"/>
  <c r="N841" i="18"/>
  <c r="A841" i="25" s="1"/>
  <c r="J841" i="18"/>
  <c r="N1872" i="18"/>
  <c r="A1872" i="25" s="1"/>
  <c r="J1872" i="18"/>
  <c r="N83" i="18"/>
  <c r="A83" i="25" s="1"/>
  <c r="J83" i="18"/>
  <c r="N899" i="18"/>
  <c r="A899" i="25" s="1"/>
  <c r="J899" i="18"/>
  <c r="N107" i="18"/>
  <c r="A107" i="25" s="1"/>
  <c r="J107" i="18"/>
  <c r="N2641" i="18"/>
  <c r="C240" i="30" s="1"/>
  <c r="J2641" i="18"/>
  <c r="N2608" i="18"/>
  <c r="A2608" i="25" s="1"/>
  <c r="J2608" i="18"/>
  <c r="N2394" i="18"/>
  <c r="A2394" i="25" s="1"/>
  <c r="J2394" i="18"/>
  <c r="N106" i="18"/>
  <c r="A106" i="25" s="1"/>
  <c r="J106" i="18"/>
  <c r="N82" i="18"/>
  <c r="A82" i="25" s="1"/>
  <c r="J82" i="18"/>
  <c r="N898" i="18"/>
  <c r="A898" i="25" s="1"/>
  <c r="J898" i="18"/>
  <c r="N1485" i="18"/>
  <c r="A1485" i="25" s="1"/>
  <c r="J1485" i="18"/>
  <c r="N1479" i="18"/>
  <c r="A1479" i="25" s="1"/>
  <c r="J1479" i="18"/>
  <c r="N81" i="18"/>
  <c r="A81" i="25" s="1"/>
  <c r="J81" i="18"/>
  <c r="N3133" i="18"/>
  <c r="J3133" i="18"/>
  <c r="N120" i="18"/>
  <c r="A120" i="25" s="1"/>
  <c r="J120" i="18"/>
  <c r="N443" i="18"/>
  <c r="A443" i="25" s="1"/>
  <c r="J443" i="18"/>
  <c r="N442" i="18"/>
  <c r="A442" i="25" s="1"/>
  <c r="J442" i="18"/>
  <c r="N3569" i="18"/>
  <c r="C309" i="30" s="1"/>
  <c r="E309" i="30" s="1"/>
  <c r="J3569" i="18"/>
  <c r="N368" i="18"/>
  <c r="A368" i="25" s="1"/>
  <c r="J368" i="18"/>
  <c r="N2119" i="18"/>
  <c r="J2119" i="18"/>
  <c r="N751" i="18"/>
  <c r="A751" i="25" s="1"/>
  <c r="J751" i="18"/>
  <c r="N2639" i="18"/>
  <c r="C239" i="30" s="1"/>
  <c r="E239" i="30" s="1"/>
  <c r="J2639" i="18"/>
  <c r="N2636" i="18"/>
  <c r="C238" i="30" s="1"/>
  <c r="E238" i="30" s="1"/>
  <c r="J2636" i="18"/>
  <c r="N2635" i="18"/>
  <c r="C237" i="30" s="1"/>
  <c r="J2635" i="18"/>
  <c r="N2634" i="18"/>
  <c r="C236" i="30" s="1"/>
  <c r="J2634" i="18"/>
  <c r="N2633" i="18"/>
  <c r="C235" i="30" s="1"/>
  <c r="J2633" i="18"/>
  <c r="N2191" i="18"/>
  <c r="A2191" i="25" s="1"/>
  <c r="J2191" i="18"/>
  <c r="N2130" i="18"/>
  <c r="A2220" i="25" s="1"/>
  <c r="J2130" i="18"/>
  <c r="N2120" i="18"/>
  <c r="A2219" i="25" s="1"/>
  <c r="J2120" i="18"/>
  <c r="N3517" i="18"/>
  <c r="A3522" i="25" s="1"/>
  <c r="J3517" i="18"/>
  <c r="N2632" i="18"/>
  <c r="C234" i="30" s="1"/>
  <c r="J2632" i="18"/>
  <c r="N2631" i="18"/>
  <c r="C233" i="30" s="1"/>
  <c r="J2631" i="18"/>
  <c r="N2630" i="18"/>
  <c r="C232" i="30" s="1"/>
  <c r="J2630" i="18"/>
  <c r="N2842" i="18"/>
  <c r="A2842" i="25" s="1"/>
  <c r="J2842" i="18"/>
  <c r="N2841" i="18"/>
  <c r="A2841" i="25" s="1"/>
  <c r="J2841" i="18"/>
  <c r="N2950" i="18"/>
  <c r="A2950" i="25" s="1"/>
  <c r="J2950" i="18"/>
  <c r="N1456" i="18"/>
  <c r="A1456" i="25" s="1"/>
  <c r="J1456" i="18"/>
  <c r="N2629" i="18"/>
  <c r="C231" i="30" s="1"/>
  <c r="J2629" i="18"/>
  <c r="N1098" i="18"/>
  <c r="A1098" i="25" s="1"/>
  <c r="J1098" i="18"/>
  <c r="N2393" i="18"/>
  <c r="A2393" i="25" s="1"/>
  <c r="J2393" i="18"/>
  <c r="N2392" i="18"/>
  <c r="A2392" i="25" s="1"/>
  <c r="J2392" i="18"/>
  <c r="N2628" i="18"/>
  <c r="C230" i="30" s="1"/>
  <c r="E230" i="30" s="1"/>
  <c r="J2628" i="18"/>
  <c r="N3446" i="18"/>
  <c r="J3446" i="18"/>
  <c r="N2391" i="18"/>
  <c r="A2391" i="25" s="1"/>
  <c r="J2391" i="18"/>
  <c r="N2450" i="18"/>
  <c r="A2450" i="25" s="1"/>
  <c r="J2450" i="18"/>
  <c r="N2449" i="18"/>
  <c r="A2449" i="25" s="1"/>
  <c r="J2449" i="18"/>
  <c r="N2446" i="18"/>
  <c r="A2446" i="25" s="1"/>
  <c r="J2446" i="18"/>
  <c r="N440" i="18"/>
  <c r="A440" i="25" s="1"/>
  <c r="J440" i="18"/>
  <c r="N400" i="18"/>
  <c r="A400" i="25" s="1"/>
  <c r="J400" i="18"/>
  <c r="N2198" i="18"/>
  <c r="A2198" i="25" s="1"/>
  <c r="J2198" i="18"/>
  <c r="N2627" i="18"/>
  <c r="C229" i="30" s="1"/>
  <c r="J2627" i="18"/>
  <c r="N2949" i="18"/>
  <c r="A2949" i="25" s="1"/>
  <c r="J2949" i="18"/>
  <c r="N2131" i="18"/>
  <c r="J2131" i="18"/>
  <c r="N2943" i="18"/>
  <c r="A2943" i="25" s="1"/>
  <c r="J2943" i="18"/>
  <c r="N2942" i="18"/>
  <c r="A2942" i="25" s="1"/>
  <c r="J2942" i="18"/>
  <c r="N2820" i="18"/>
  <c r="A2820" i="25" s="1"/>
  <c r="J2820" i="18"/>
  <c r="N2818" i="18"/>
  <c r="A2818" i="25" s="1"/>
  <c r="J2818" i="18"/>
  <c r="N2814" i="18"/>
  <c r="A2814" i="25" s="1"/>
  <c r="J2814" i="18"/>
  <c r="N2695" i="18"/>
  <c r="A2695" i="25" s="1"/>
  <c r="J2695" i="18"/>
  <c r="N2658" i="18"/>
  <c r="A2658" i="25" s="1"/>
  <c r="J2658" i="18"/>
  <c r="N2398" i="18"/>
  <c r="A2398" i="25" s="1"/>
  <c r="J2398" i="18"/>
  <c r="N2306" i="18"/>
  <c r="A2306" i="25" s="1"/>
  <c r="J2306" i="18"/>
  <c r="N2801" i="18"/>
  <c r="A2801" i="25" s="1"/>
  <c r="J2801" i="18"/>
  <c r="N2614" i="18"/>
  <c r="A2614" i="25" s="1"/>
  <c r="J2614" i="18"/>
  <c r="N2625" i="18"/>
  <c r="C228" i="30" s="1"/>
  <c r="J2625" i="18"/>
  <c r="N2617" i="18"/>
  <c r="C227" i="30" s="1"/>
  <c r="J2617" i="18"/>
  <c r="N2448" i="18"/>
  <c r="A2448" i="25" s="1"/>
  <c r="J2448" i="18"/>
  <c r="N902" i="18"/>
  <c r="A902" i="25" s="1"/>
  <c r="J902" i="18"/>
  <c r="N900" i="18"/>
  <c r="A900" i="25" s="1"/>
  <c r="J900" i="18"/>
  <c r="N2616" i="18"/>
  <c r="C226" i="30" s="1"/>
  <c r="J2616" i="18"/>
  <c r="N3679" i="18"/>
  <c r="J3679" i="18"/>
  <c r="N2607" i="18"/>
  <c r="C222" i="30" s="1"/>
  <c r="J2607" i="18"/>
  <c r="N1852" i="18"/>
  <c r="J1852" i="18"/>
  <c r="N3341" i="18"/>
  <c r="A3346" i="25" s="1"/>
  <c r="J3341" i="18"/>
  <c r="N2053" i="18"/>
  <c r="A2053" i="25" s="1"/>
  <c r="J2053" i="18"/>
  <c r="N3244" i="18"/>
  <c r="A3249" i="25" s="1"/>
  <c r="J3244" i="18"/>
  <c r="N3243" i="18"/>
  <c r="J3243" i="18"/>
  <c r="N3242" i="18"/>
  <c r="J3242" i="18"/>
  <c r="N699" i="18"/>
  <c r="A699" i="25" s="1"/>
  <c r="J699" i="18"/>
  <c r="N3717" i="18"/>
  <c r="J3717" i="18"/>
  <c r="N907" i="18"/>
  <c r="A907" i="25" s="1"/>
  <c r="J907" i="18"/>
  <c r="N905" i="18"/>
  <c r="A905" i="25" s="1"/>
  <c r="J905" i="18"/>
  <c r="N901" i="18"/>
  <c r="A901" i="25" s="1"/>
  <c r="J901" i="18"/>
  <c r="N2623" i="18"/>
  <c r="A2623" i="25" s="1"/>
  <c r="J2623" i="18"/>
  <c r="N2564" i="18"/>
  <c r="A2564" i="25" s="1"/>
  <c r="J2564" i="18"/>
  <c r="N2563" i="18"/>
  <c r="A2563" i="25" s="1"/>
  <c r="J2563" i="18"/>
  <c r="N911" i="18"/>
  <c r="A911" i="25" s="1"/>
  <c r="J911" i="18"/>
  <c r="N910" i="18"/>
  <c r="A910" i="25" s="1"/>
  <c r="J910" i="18"/>
  <c r="N3716" i="18"/>
  <c r="J3716" i="18"/>
  <c r="N859" i="18"/>
  <c r="A859" i="25" s="1"/>
  <c r="J859" i="18"/>
  <c r="N860" i="18"/>
  <c r="A860" i="25" s="1"/>
  <c r="J860" i="18"/>
  <c r="N857" i="18"/>
  <c r="A857" i="25" s="1"/>
  <c r="J857" i="18"/>
  <c r="N856" i="18"/>
  <c r="A856" i="25" s="1"/>
  <c r="J856" i="18"/>
  <c r="N410" i="18"/>
  <c r="A410" i="25" s="1"/>
  <c r="J410" i="18"/>
  <c r="N412" i="18"/>
  <c r="A412" i="25" s="1"/>
  <c r="J412" i="18"/>
  <c r="N2806" i="18"/>
  <c r="A2806" i="25" s="1"/>
  <c r="J2806" i="18"/>
  <c r="N37" i="18"/>
  <c r="A37" i="25" s="1"/>
  <c r="J37" i="18"/>
  <c r="N397" i="18"/>
  <c r="A397" i="25" s="1"/>
  <c r="J397" i="18"/>
  <c r="N665" i="18"/>
  <c r="A665" i="25" s="1"/>
  <c r="J665" i="18"/>
  <c r="N430" i="18"/>
  <c r="A430" i="25" s="1"/>
  <c r="J430" i="18"/>
  <c r="N2609" i="18"/>
  <c r="A2609" i="25" s="1"/>
  <c r="J2609" i="18"/>
  <c r="N754" i="18"/>
  <c r="A754" i="25" s="1"/>
  <c r="J754" i="18"/>
  <c r="N2606" i="18"/>
  <c r="C221" i="30" s="1"/>
  <c r="J2606" i="18"/>
  <c r="N36" i="18"/>
  <c r="A36" i="25" s="1"/>
  <c r="J36" i="18"/>
  <c r="N530" i="18"/>
  <c r="A530" i="25" s="1"/>
  <c r="J530" i="18"/>
  <c r="N2504" i="18"/>
  <c r="A2504" i="25" s="1"/>
  <c r="J2504" i="18"/>
  <c r="N2605" i="18"/>
  <c r="C220" i="30" s="1"/>
  <c r="J2605" i="18"/>
  <c r="N2303" i="18"/>
  <c r="A2303" i="25" s="1"/>
  <c r="J2303" i="18"/>
  <c r="N2599" i="18"/>
  <c r="C219" i="30" s="1"/>
  <c r="J2599" i="18"/>
  <c r="N2819" i="18"/>
  <c r="A2819" i="25" s="1"/>
  <c r="J2819" i="18"/>
  <c r="N2815" i="18"/>
  <c r="A2815" i="25" s="1"/>
  <c r="J2815" i="18"/>
  <c r="N2490" i="18"/>
  <c r="A2490" i="25" s="1"/>
  <c r="J2490" i="18"/>
  <c r="N2802" i="18"/>
  <c r="A2802" i="25" s="1"/>
  <c r="J2802" i="18"/>
  <c r="N3385" i="18"/>
  <c r="A3390" i="25" s="1"/>
  <c r="J3385" i="18"/>
  <c r="N3384" i="18"/>
  <c r="J3384" i="18"/>
  <c r="N3609" i="18"/>
  <c r="A3614" i="25" s="1"/>
  <c r="J3609" i="18"/>
  <c r="N1420" i="18"/>
  <c r="A1420" i="25" s="1"/>
  <c r="J1420" i="18"/>
  <c r="N2305" i="18"/>
  <c r="A2305" i="25" s="1"/>
  <c r="J2305" i="18"/>
  <c r="N2299" i="18"/>
  <c r="A2299" i="25" s="1"/>
  <c r="J2299" i="18"/>
  <c r="N2293" i="18"/>
  <c r="A2293" i="25" s="1"/>
  <c r="J2293" i="18"/>
  <c r="N2302" i="18"/>
  <c r="A2302" i="25" s="1"/>
  <c r="J2302" i="18"/>
  <c r="N2300" i="18"/>
  <c r="A2300" i="25" s="1"/>
  <c r="J2300" i="18"/>
  <c r="N2187" i="18"/>
  <c r="A2187" i="25" s="1"/>
  <c r="J2187" i="18"/>
  <c r="N1214" i="18"/>
  <c r="J1214" i="18"/>
  <c r="N2387" i="18"/>
  <c r="A2387" i="25" s="1"/>
  <c r="J2387" i="18"/>
  <c r="N674" i="18"/>
  <c r="A674" i="25" s="1"/>
  <c r="J674" i="18"/>
  <c r="N2598" i="18"/>
  <c r="C218" i="30" s="1"/>
  <c r="J2598" i="18"/>
  <c r="N2596" i="18"/>
  <c r="C216" i="30" s="1"/>
  <c r="J2596" i="18"/>
  <c r="N3207" i="18"/>
  <c r="J3207" i="18"/>
  <c r="N3205" i="18"/>
  <c r="J3205" i="18"/>
  <c r="N2594" i="18"/>
  <c r="C215" i="30" s="1"/>
  <c r="J2594" i="18"/>
  <c r="N429" i="18"/>
  <c r="A429" i="25" s="1"/>
  <c r="J429" i="18"/>
  <c r="N2389" i="18"/>
  <c r="A2389" i="25" s="1"/>
  <c r="J2389" i="18"/>
  <c r="N2384" i="18"/>
  <c r="A2384" i="25" s="1"/>
  <c r="J2384" i="18"/>
  <c r="N2383" i="18"/>
  <c r="A2383" i="25" s="1"/>
  <c r="J2383" i="18"/>
  <c r="N2382" i="18"/>
  <c r="A2382" i="25" s="1"/>
  <c r="J2382" i="18"/>
  <c r="N2381" i="18"/>
  <c r="A2381" i="25" s="1"/>
  <c r="J2381" i="18"/>
  <c r="N2164" i="18"/>
  <c r="A2164" i="25" s="1"/>
  <c r="J2164" i="18"/>
  <c r="N838" i="18"/>
  <c r="A838" i="25" s="1"/>
  <c r="J838" i="18"/>
  <c r="N2118" i="18"/>
  <c r="J2118" i="18"/>
  <c r="N2592" i="18"/>
  <c r="C214" i="30" s="1"/>
  <c r="J2592" i="18"/>
  <c r="N1398" i="18"/>
  <c r="A1398" i="25" s="1"/>
  <c r="J1398" i="18"/>
  <c r="N959" i="18"/>
  <c r="A959" i="25" s="1"/>
  <c r="J959" i="18"/>
  <c r="N2591" i="18"/>
  <c r="C213" i="30" s="1"/>
  <c r="J2591" i="18"/>
  <c r="N2590" i="18"/>
  <c r="C212" i="30" s="1"/>
  <c r="J2590" i="18"/>
  <c r="N3556" i="18"/>
  <c r="J3556" i="18"/>
  <c r="N1610" i="18"/>
  <c r="A1610" i="25" s="1"/>
  <c r="J1610" i="18"/>
  <c r="N3492" i="18"/>
  <c r="J3492" i="18"/>
  <c r="N2588" i="18"/>
  <c r="C210" i="30" s="1"/>
  <c r="J2588" i="18"/>
  <c r="N2587" i="18"/>
  <c r="C209" i="30" s="1"/>
  <c r="J2587" i="18"/>
  <c r="N851" i="18"/>
  <c r="A851" i="25" s="1"/>
  <c r="J851" i="18"/>
  <c r="N1402" i="18"/>
  <c r="A1402" i="25" s="1"/>
  <c r="J1402" i="18"/>
  <c r="N1401" i="18"/>
  <c r="A1401" i="25" s="1"/>
  <c r="J1401" i="18"/>
  <c r="N1400" i="18"/>
  <c r="A1400" i="25" s="1"/>
  <c r="J1400" i="18"/>
  <c r="N958" i="18"/>
  <c r="A958" i="25" s="1"/>
  <c r="J958" i="18"/>
  <c r="N1399" i="18"/>
  <c r="A1399" i="25" s="1"/>
  <c r="J1399" i="18"/>
  <c r="N658" i="18"/>
  <c r="A658" i="25" s="1"/>
  <c r="J658" i="18"/>
  <c r="N1758" i="18"/>
  <c r="A1758" i="25" s="1"/>
  <c r="J1758" i="18"/>
  <c r="N2792" i="18"/>
  <c r="A2792" i="25" s="1"/>
  <c r="J2792" i="18"/>
  <c r="N2586" i="18"/>
  <c r="C208" i="30" s="1"/>
  <c r="J2586" i="18"/>
  <c r="N2116" i="18"/>
  <c r="A2116" i="25" s="1"/>
  <c r="J2116" i="18"/>
  <c r="N1856" i="18"/>
  <c r="A2811" i="25" s="1"/>
  <c r="J1856" i="18"/>
  <c r="N2580" i="18"/>
  <c r="C207" i="30" s="1"/>
  <c r="J2580" i="18"/>
  <c r="N3495" i="18"/>
  <c r="J3495" i="18"/>
  <c r="N646" i="18"/>
  <c r="A646" i="25" s="1"/>
  <c r="J646" i="18"/>
  <c r="N644" i="18"/>
  <c r="A644" i="25" s="1"/>
  <c r="J644" i="18"/>
  <c r="N3413" i="18"/>
  <c r="J3413" i="18"/>
  <c r="N2385" i="18"/>
  <c r="A2385" i="25" s="1"/>
  <c r="J2385" i="18"/>
  <c r="N2579" i="18"/>
  <c r="C206" i="30" s="1"/>
  <c r="J2579" i="18"/>
  <c r="N854" i="18"/>
  <c r="A854" i="25" s="1"/>
  <c r="J854" i="18"/>
  <c r="N753" i="18"/>
  <c r="A753" i="25" s="1"/>
  <c r="J753" i="18"/>
  <c r="N853" i="18"/>
  <c r="A853" i="25" s="1"/>
  <c r="J853" i="18"/>
  <c r="N649" i="18"/>
  <c r="A649" i="25" s="1"/>
  <c r="J649" i="18"/>
  <c r="N404" i="18"/>
  <c r="A404" i="25" s="1"/>
  <c r="J404" i="18"/>
  <c r="N2665" i="18"/>
  <c r="A2665" i="25" s="1"/>
  <c r="J2665" i="18"/>
  <c r="N2257" i="18"/>
  <c r="A2257" i="25" s="1"/>
  <c r="J2257" i="18"/>
  <c r="N855" i="18"/>
  <c r="A855" i="25" s="1"/>
  <c r="J855" i="18"/>
  <c r="N648" i="18"/>
  <c r="A648" i="25" s="1"/>
  <c r="J648" i="18"/>
  <c r="N2578" i="18"/>
  <c r="C205" i="30" s="1"/>
  <c r="E205" i="30" s="1"/>
  <c r="J2578" i="18"/>
  <c r="N2661" i="18"/>
  <c r="A2661" i="25" s="1"/>
  <c r="J2661" i="18"/>
  <c r="N2193" i="18"/>
  <c r="A2193" i="25" s="1"/>
  <c r="J2193" i="18"/>
  <c r="N3117" i="18"/>
  <c r="A2108" i="25" s="1"/>
  <c r="J3117" i="18"/>
  <c r="N2111" i="18"/>
  <c r="A2111" i="25" s="1"/>
  <c r="J2111" i="18"/>
  <c r="N2107" i="18"/>
  <c r="A2107" i="25" s="1"/>
  <c r="J2107" i="18"/>
  <c r="N2106" i="18"/>
  <c r="A2106" i="25" s="1"/>
  <c r="J2106" i="18"/>
  <c r="N768" i="18"/>
  <c r="A768" i="25" s="1"/>
  <c r="J768" i="18"/>
  <c r="N2006" i="18"/>
  <c r="A2006" i="25" s="1"/>
  <c r="J2006" i="18"/>
  <c r="N1841" i="18"/>
  <c r="A1841" i="25" s="1"/>
  <c r="J1841" i="18"/>
  <c r="N1705" i="18"/>
  <c r="A1705" i="25" s="1"/>
  <c r="J1705" i="18"/>
  <c r="N2577" i="18"/>
  <c r="C204" i="30" s="1"/>
  <c r="E204" i="30" s="1"/>
  <c r="J2577" i="18"/>
  <c r="N2064" i="18"/>
  <c r="A2064" i="25" s="1"/>
  <c r="J2064" i="18"/>
  <c r="N2063" i="18"/>
  <c r="A2063" i="25" s="1"/>
  <c r="J2063" i="18"/>
  <c r="N647" i="18"/>
  <c r="A647" i="25" s="1"/>
  <c r="J647" i="18"/>
  <c r="N431" i="18"/>
  <c r="A431" i="25" s="1"/>
  <c r="J431" i="18"/>
  <c r="N3403" i="18"/>
  <c r="J3403" i="18"/>
  <c r="N3402" i="18"/>
  <c r="J3402" i="18"/>
  <c r="N3401" i="18"/>
  <c r="J3401" i="18"/>
  <c r="N2576" i="18"/>
  <c r="C203" i="30" s="1"/>
  <c r="E203" i="30" s="1"/>
  <c r="J2576" i="18"/>
  <c r="N2571" i="18"/>
  <c r="C202" i="30" s="1"/>
  <c r="E202" i="30" s="1"/>
  <c r="J2571" i="18"/>
  <c r="N529" i="18"/>
  <c r="A529" i="25" s="1"/>
  <c r="J529" i="18"/>
  <c r="N2570" i="18"/>
  <c r="C201" i="30" s="1"/>
  <c r="E201" i="30" s="1"/>
  <c r="J2570" i="18"/>
  <c r="N2569" i="18"/>
  <c r="C200" i="30" s="1"/>
  <c r="E200" i="30" s="1"/>
  <c r="J2569" i="18"/>
  <c r="N3204" i="18"/>
  <c r="J3204" i="18"/>
  <c r="N2568" i="18"/>
  <c r="C199" i="30" s="1"/>
  <c r="E199" i="30" s="1"/>
  <c r="J2568" i="18"/>
  <c r="N2225" i="18"/>
  <c r="A2225" i="25" s="1"/>
  <c r="J2225" i="18"/>
  <c r="N2112" i="18"/>
  <c r="A2112" i="25" s="1"/>
  <c r="J2112" i="18"/>
  <c r="N1602" i="18"/>
  <c r="J1602" i="18"/>
  <c r="N678" i="18"/>
  <c r="A678" i="25" s="1"/>
  <c r="J678" i="18"/>
  <c r="N1590" i="18"/>
  <c r="J1590" i="18"/>
  <c r="N3203" i="18"/>
  <c r="J3203" i="18"/>
  <c r="N2613" i="18"/>
  <c r="C225" i="30" s="1"/>
  <c r="J2613" i="18"/>
  <c r="N664" i="18"/>
  <c r="A664" i="25" s="1"/>
  <c r="J664" i="18"/>
  <c r="N3400" i="18"/>
  <c r="J3400" i="18"/>
  <c r="N3399" i="18"/>
  <c r="A3404" i="25" s="1"/>
  <c r="J3399" i="18"/>
  <c r="N3030" i="18"/>
  <c r="A3030" i="25" s="1"/>
  <c r="J3030" i="18"/>
  <c r="N3029" i="18"/>
  <c r="A3029" i="25" s="1"/>
  <c r="J3029" i="18"/>
  <c r="N3710" i="18"/>
  <c r="J3710" i="18"/>
  <c r="N3699" i="18"/>
  <c r="J3699" i="18"/>
  <c r="N3698" i="18"/>
  <c r="J3698" i="18"/>
  <c r="N3708" i="18"/>
  <c r="J3708" i="18"/>
  <c r="N3707" i="18"/>
  <c r="J3707" i="18"/>
  <c r="N3697" i="18"/>
  <c r="J3697" i="18"/>
  <c r="N2679" i="18"/>
  <c r="A2679" i="25" s="1"/>
  <c r="J2679" i="18"/>
  <c r="N2549" i="18"/>
  <c r="A2549" i="25" s="1"/>
  <c r="J2549" i="18"/>
  <c r="N2662" i="18"/>
  <c r="A2662" i="25" s="1"/>
  <c r="J2662" i="18"/>
  <c r="N2612" i="18"/>
  <c r="C224" i="30" s="1"/>
  <c r="J2612" i="18"/>
  <c r="N3107" i="18"/>
  <c r="J3107" i="18"/>
  <c r="N1707" i="18"/>
  <c r="A1707" i="25" s="1"/>
  <c r="J1707" i="18"/>
  <c r="N2824" i="18"/>
  <c r="A2824" i="25" s="1"/>
  <c r="J2824" i="18"/>
  <c r="N2503" i="18"/>
  <c r="A2503" i="25" s="1"/>
  <c r="J2503" i="18"/>
  <c r="N3486" i="18"/>
  <c r="A3486" i="25" s="1"/>
  <c r="J3486" i="18"/>
  <c r="N2600" i="18"/>
  <c r="A2600" i="25" s="1"/>
  <c r="J2600" i="18"/>
  <c r="N2725" i="18"/>
  <c r="A2725" i="25" s="1"/>
  <c r="J2725" i="18"/>
  <c r="N2611" i="18"/>
  <c r="C223" i="30" s="1"/>
  <c r="J2611" i="18"/>
  <c r="N2066" i="18"/>
  <c r="A2066" i="25" s="1"/>
  <c r="J2066" i="18"/>
  <c r="N3106" i="18"/>
  <c r="J3106" i="18"/>
  <c r="N957" i="18"/>
  <c r="A957" i="25" s="1"/>
  <c r="J957" i="18"/>
  <c r="N387" i="18"/>
  <c r="A387" i="25" s="1"/>
  <c r="J387" i="18"/>
  <c r="N2565" i="18"/>
  <c r="C198" i="30" s="1"/>
  <c r="E198" i="30" s="1"/>
  <c r="J2565" i="18"/>
  <c r="N2562" i="18"/>
  <c r="C197" i="30" s="1"/>
  <c r="E197" i="30" s="1"/>
  <c r="J2562" i="18"/>
  <c r="N2110" i="18"/>
  <c r="A2110" i="25" s="1"/>
  <c r="J2110" i="18"/>
  <c r="N2560" i="18"/>
  <c r="C196" i="30" s="1"/>
  <c r="E196" i="30" s="1"/>
  <c r="J2560" i="18"/>
  <c r="N1303" i="18"/>
  <c r="A1303" i="25" s="1"/>
  <c r="J1303" i="18"/>
  <c r="N3507" i="18"/>
  <c r="A3512" i="25" s="1"/>
  <c r="J3507" i="18"/>
  <c r="N632" i="18"/>
  <c r="J632" i="18"/>
  <c r="N2109" i="18"/>
  <c r="A2109" i="25" s="1"/>
  <c r="J2109" i="18"/>
  <c r="N394" i="18"/>
  <c r="A394" i="25" s="1"/>
  <c r="J394" i="18"/>
  <c r="N1095" i="18"/>
  <c r="A2747" i="25" s="1"/>
  <c r="J1095" i="18"/>
  <c r="N2985" i="18"/>
  <c r="J2985" i="18"/>
  <c r="N2557" i="18"/>
  <c r="C195" i="30" s="1"/>
  <c r="E194" i="30" s="1"/>
  <c r="J2557" i="18"/>
  <c r="N2551" i="18"/>
  <c r="C193" i="30" s="1"/>
  <c r="J2551" i="18"/>
  <c r="N3702" i="18"/>
  <c r="J3702" i="18"/>
  <c r="N3202" i="18"/>
  <c r="J3202" i="18"/>
  <c r="N3201" i="18"/>
  <c r="J3201" i="18"/>
  <c r="N3212" i="18"/>
  <c r="J3212" i="18"/>
  <c r="N3199" i="18"/>
  <c r="J3199" i="18"/>
  <c r="N2550" i="18"/>
  <c r="C192" i="30" s="1"/>
  <c r="J2550" i="18"/>
  <c r="N2821" i="18"/>
  <c r="A2821" i="25" s="1"/>
  <c r="J2821" i="18"/>
  <c r="N3426" i="18"/>
  <c r="J3426" i="18"/>
  <c r="N1835" i="18"/>
  <c r="A1835" i="25" s="1"/>
  <c r="J1835" i="18"/>
  <c r="N2543" i="18"/>
  <c r="C191" i="30" s="1"/>
  <c r="J2543" i="18"/>
  <c r="N2541" i="18"/>
  <c r="C190" i="30" s="1"/>
  <c r="J2541" i="18"/>
  <c r="N3554" i="18"/>
  <c r="J3554" i="18"/>
  <c r="N3553" i="18"/>
  <c r="A3558" i="25" s="1"/>
  <c r="J3553" i="18"/>
  <c r="N2832" i="18"/>
  <c r="A2832" i="25" s="1"/>
  <c r="J2832" i="18"/>
  <c r="N2830" i="18"/>
  <c r="A2830" i="25" s="1"/>
  <c r="J2830" i="18"/>
  <c r="N2817" i="18"/>
  <c r="A2817" i="25" s="1"/>
  <c r="J2817" i="18"/>
  <c r="N3044" i="18"/>
  <c r="A3044" i="25" s="1"/>
  <c r="J3044" i="18"/>
  <c r="N2947" i="18"/>
  <c r="A2947" i="25" s="1"/>
  <c r="J2947" i="18"/>
  <c r="N2946" i="18"/>
  <c r="A2946" i="25" s="1"/>
  <c r="J2946" i="18"/>
  <c r="N287" i="18"/>
  <c r="A287" i="25" s="1"/>
  <c r="J287" i="18"/>
  <c r="N2464" i="18"/>
  <c r="A2464" i="25" s="1"/>
  <c r="J2464" i="18"/>
  <c r="N2256" i="18"/>
  <c r="A2256" i="25" s="1"/>
  <c r="J2256" i="18"/>
  <c r="N2812" i="18"/>
  <c r="A2812" i="25" s="1"/>
  <c r="J2812" i="18"/>
  <c r="N2091" i="18"/>
  <c r="A2091" i="25" s="1"/>
  <c r="J2091" i="18"/>
  <c r="N3052" i="18"/>
  <c r="A3052" i="25" s="1"/>
  <c r="J3052" i="18"/>
  <c r="N3051" i="18"/>
  <c r="A3051" i="25" s="1"/>
  <c r="J3051" i="18"/>
  <c r="N3049" i="18"/>
  <c r="A3049" i="25" s="1"/>
  <c r="J3049" i="18"/>
  <c r="N3050" i="18"/>
  <c r="A3050" i="25" s="1"/>
  <c r="J3050" i="18"/>
  <c r="N3123" i="18"/>
  <c r="J3123" i="18"/>
  <c r="N3122" i="18"/>
  <c r="J3122" i="18"/>
  <c r="N2538" i="18"/>
  <c r="C189" i="30" s="1"/>
  <c r="E189" i="30" s="1"/>
  <c r="J2538" i="18"/>
  <c r="N3209" i="18"/>
  <c r="J3209" i="18"/>
  <c r="N3198" i="18"/>
  <c r="J3198" i="18"/>
  <c r="N2366" i="18"/>
  <c r="A2366" i="25" s="1"/>
  <c r="J2366" i="18"/>
  <c r="N2365" i="18"/>
  <c r="A2365" i="25" s="1"/>
  <c r="J2365" i="18"/>
  <c r="N2537" i="18"/>
  <c r="C188" i="30" s="1"/>
  <c r="J2537" i="18"/>
  <c r="N1833" i="18"/>
  <c r="A1833" i="25" s="1"/>
  <c r="J1833" i="18"/>
  <c r="N630" i="18"/>
  <c r="J630" i="18"/>
  <c r="N2879" i="18"/>
  <c r="A2879" i="25" s="1"/>
  <c r="J2879" i="18"/>
  <c r="N1849" i="18"/>
  <c r="A2999" i="25" s="1"/>
  <c r="J1849" i="18"/>
  <c r="N3430" i="18"/>
  <c r="J3430" i="18"/>
  <c r="N1854" i="18"/>
  <c r="J1854" i="18"/>
  <c r="N2094" i="18"/>
  <c r="A2094" i="25" s="1"/>
  <c r="J2094" i="18"/>
  <c r="N657" i="18"/>
  <c r="A657" i="25" s="1"/>
  <c r="J657" i="18"/>
  <c r="N861" i="18"/>
  <c r="A861" i="25" s="1"/>
  <c r="J861" i="18"/>
  <c r="N1915" i="18"/>
  <c r="A1915" i="25" s="1"/>
  <c r="J1915" i="18"/>
  <c r="N1419" i="18"/>
  <c r="A1419" i="25" s="1"/>
  <c r="J1419" i="18"/>
  <c r="N1313" i="18"/>
  <c r="A1313" i="25" s="1"/>
  <c r="J1313" i="18"/>
  <c r="N1311" i="18"/>
  <c r="A1311" i="25" s="1"/>
  <c r="J1311" i="18"/>
  <c r="N1238" i="18"/>
  <c r="A1238" i="25" s="1"/>
  <c r="J1238" i="18"/>
  <c r="N1237" i="18"/>
  <c r="A1237" i="25" s="1"/>
  <c r="J1237" i="18"/>
  <c r="N1236" i="18"/>
  <c r="A1236" i="25" s="1"/>
  <c r="J1236" i="18"/>
  <c r="N1232" i="18"/>
  <c r="A1232" i="25" s="1"/>
  <c r="J1232" i="18"/>
  <c r="N1231" i="18"/>
  <c r="A1231" i="25" s="1"/>
  <c r="J1231" i="18"/>
  <c r="N1230" i="18"/>
  <c r="A1230" i="25" s="1"/>
  <c r="J1230" i="18"/>
  <c r="N1229" i="18"/>
  <c r="A1229" i="25" s="1"/>
  <c r="J1229" i="18"/>
  <c r="N1228" i="18"/>
  <c r="A1228" i="25" s="1"/>
  <c r="J1228" i="18"/>
  <c r="N656" i="18"/>
  <c r="J656" i="18"/>
  <c r="N1234" i="18"/>
  <c r="A1234" i="25" s="1"/>
  <c r="J1234" i="18"/>
  <c r="N1233" i="18"/>
  <c r="A1233" i="25" s="1"/>
  <c r="J1233" i="18"/>
  <c r="N2876" i="18"/>
  <c r="A2876" i="25" s="1"/>
  <c r="J2876" i="18"/>
  <c r="N2535" i="18"/>
  <c r="C187" i="30" s="1"/>
  <c r="J2535" i="18"/>
  <c r="N3542" i="18"/>
  <c r="J3542" i="18"/>
  <c r="N2869" i="18"/>
  <c r="A2869" i="25" s="1"/>
  <c r="J2869" i="18"/>
  <c r="N3491" i="18"/>
  <c r="J3491" i="18"/>
  <c r="N2984" i="18"/>
  <c r="J2984" i="18"/>
  <c r="N2347" i="18"/>
  <c r="J2347" i="18"/>
  <c r="N2728" i="18"/>
  <c r="A2728" i="25" s="1"/>
  <c r="J2728" i="18"/>
  <c r="N2868" i="18"/>
  <c r="A2868" i="25" s="1"/>
  <c r="J2868" i="18"/>
  <c r="N2865" i="18"/>
  <c r="A2865" i="25" s="1"/>
  <c r="J2865" i="18"/>
  <c r="N2864" i="18"/>
  <c r="A2864" i="25" s="1"/>
  <c r="J2864" i="18"/>
  <c r="N2371" i="18"/>
  <c r="A2371" i="25" s="1"/>
  <c r="J2371" i="18"/>
  <c r="N2370" i="18"/>
  <c r="A2370" i="25" s="1"/>
  <c r="J2370" i="18"/>
  <c r="N2534" i="18"/>
  <c r="C186" i="30" s="1"/>
  <c r="J2534" i="18"/>
  <c r="N2528" i="18"/>
  <c r="C185" i="30" s="1"/>
  <c r="J2528" i="18"/>
  <c r="N1045" i="18"/>
  <c r="A1045" i="25" s="1"/>
  <c r="J1045" i="18"/>
  <c r="N3115" i="18"/>
  <c r="J3115" i="18"/>
  <c r="N3114" i="18"/>
  <c r="J3114" i="18"/>
  <c r="N3113" i="18"/>
  <c r="J3113" i="18"/>
  <c r="N2192" i="18"/>
  <c r="J2192" i="18"/>
  <c r="N2189" i="18"/>
  <c r="J2189" i="18"/>
  <c r="N2188" i="18"/>
  <c r="J2188" i="18"/>
  <c r="N2108" i="18"/>
  <c r="J2108" i="18"/>
  <c r="N1891" i="18"/>
  <c r="J1891" i="18"/>
  <c r="N1890" i="18"/>
  <c r="J1890" i="18"/>
  <c r="N2369" i="18"/>
  <c r="A2369" i="25" s="1"/>
  <c r="J2369" i="18"/>
  <c r="N2875" i="18"/>
  <c r="A2875" i="25" s="1"/>
  <c r="J2875" i="18"/>
  <c r="N2874" i="18"/>
  <c r="A2874" i="25" s="1"/>
  <c r="J2874" i="18"/>
  <c r="N2253" i="18"/>
  <c r="A2253" i="25" s="1"/>
  <c r="J2253" i="18"/>
  <c r="N49" i="18"/>
  <c r="A49" i="25" s="1"/>
  <c r="J49" i="18"/>
  <c r="N3722" i="18"/>
  <c r="A3727" i="25" s="1"/>
  <c r="J3722" i="18"/>
  <c r="N2373" i="18"/>
  <c r="A2373" i="25" s="1"/>
  <c r="J2373" i="18"/>
  <c r="N1786" i="18"/>
  <c r="A1786" i="25" s="1"/>
  <c r="J1786" i="18"/>
  <c r="N1442" i="18"/>
  <c r="A1442" i="25" s="1"/>
  <c r="J1442" i="18"/>
  <c r="N2527" i="18"/>
  <c r="C184" i="30" s="1"/>
  <c r="J2527" i="18"/>
  <c r="N2526" i="18"/>
  <c r="C183" i="30" s="1"/>
  <c r="J2526" i="18"/>
  <c r="N2849" i="18"/>
  <c r="A2849" i="25" s="1"/>
  <c r="J2849" i="18"/>
  <c r="N2523" i="18"/>
  <c r="C182" i="30" s="1"/>
  <c r="J2523" i="18"/>
  <c r="N2799" i="18"/>
  <c r="A2799" i="25" s="1"/>
  <c r="J2799" i="18"/>
  <c r="N525" i="18"/>
  <c r="A525" i="25" s="1"/>
  <c r="J525" i="18"/>
  <c r="N3573" i="18"/>
  <c r="J3573" i="18"/>
  <c r="N2465" i="18"/>
  <c r="A2465" i="25" s="1"/>
  <c r="J2465" i="18"/>
  <c r="N2460" i="18"/>
  <c r="A2460" i="25" s="1"/>
  <c r="J2460" i="18"/>
  <c r="N2223" i="18"/>
  <c r="A2223" i="25" s="1"/>
  <c r="J2223" i="18"/>
  <c r="N1278" i="18"/>
  <c r="A1278" i="25" s="1"/>
  <c r="J1278" i="18"/>
  <c r="N2536" i="18"/>
  <c r="A2536" i="25" s="1"/>
  <c r="J2536" i="18"/>
  <c r="N393" i="18"/>
  <c r="A393" i="25" s="1"/>
  <c r="J393" i="18"/>
  <c r="N2157" i="18"/>
  <c r="A2157" i="25" s="1"/>
  <c r="J2157" i="18"/>
  <c r="N1068" i="18"/>
  <c r="A1068" i="25" s="1"/>
  <c r="J1068" i="18"/>
  <c r="N2502" i="18"/>
  <c r="C181" i="30" s="1"/>
  <c r="J2502" i="18"/>
  <c r="N2603" i="18"/>
  <c r="A2603" i="25" s="1"/>
  <c r="J2603" i="18"/>
  <c r="N1818" i="18"/>
  <c r="A1818" i="25" s="1"/>
  <c r="J1818" i="18"/>
  <c r="N2602" i="18"/>
  <c r="A2602" i="25" s="1"/>
  <c r="J2602" i="18"/>
  <c r="N1817" i="18"/>
  <c r="A1817" i="25" s="1"/>
  <c r="J1817" i="18"/>
  <c r="N2601" i="18"/>
  <c r="A2601" i="25" s="1"/>
  <c r="J2601" i="18"/>
  <c r="N2595" i="18"/>
  <c r="A2595" i="25" s="1"/>
  <c r="J2595" i="18"/>
  <c r="N2501" i="18"/>
  <c r="C180" i="30" s="1"/>
  <c r="E180" i="30" s="1"/>
  <c r="J2501" i="18"/>
  <c r="N2138" i="18"/>
  <c r="C179" i="30" s="1"/>
  <c r="J2138" i="18"/>
  <c r="N2667" i="18"/>
  <c r="A2667" i="25" s="1"/>
  <c r="J2667" i="18"/>
  <c r="N188" i="18"/>
  <c r="A188" i="25" s="1"/>
  <c r="J188" i="18"/>
  <c r="N2654" i="18"/>
  <c r="A2654" i="25" s="1"/>
  <c r="J2654" i="18"/>
  <c r="N1543" i="18"/>
  <c r="A1543" i="25" s="1"/>
  <c r="J1543" i="18"/>
  <c r="N3032" i="18"/>
  <c r="A3032" i="25" s="1"/>
  <c r="J3032" i="18"/>
  <c r="N3028" i="18"/>
  <c r="A3028" i="25" s="1"/>
  <c r="J3028" i="18"/>
  <c r="N3031" i="18"/>
  <c r="A3031" i="25" s="1"/>
  <c r="J3031" i="18"/>
  <c r="N2265" i="18"/>
  <c r="A2265" i="25" s="1"/>
  <c r="J2265" i="18"/>
  <c r="N3034" i="18"/>
  <c r="A3034" i="25" s="1"/>
  <c r="J3034" i="18"/>
  <c r="N3033" i="18"/>
  <c r="A3033" i="25" s="1"/>
  <c r="J3033" i="18"/>
  <c r="N3027" i="18"/>
  <c r="A3027" i="25" s="1"/>
  <c r="J3027" i="18"/>
  <c r="N889" i="18"/>
  <c r="A889" i="25" s="1"/>
  <c r="J889" i="18"/>
  <c r="N3036" i="18"/>
  <c r="A3036" i="25" s="1"/>
  <c r="J3036" i="18"/>
  <c r="N3022" i="18"/>
  <c r="A3022" i="25" s="1"/>
  <c r="J3022" i="18"/>
  <c r="N3021" i="18"/>
  <c r="A3021" i="25" s="1"/>
  <c r="J3021" i="18"/>
  <c r="N847" i="18"/>
  <c r="A847" i="25" s="1"/>
  <c r="J847" i="18"/>
  <c r="N2054" i="18"/>
  <c r="A2054" i="25" s="1"/>
  <c r="J2054" i="18"/>
  <c r="N1330" i="18"/>
  <c r="J1330" i="18"/>
  <c r="N1215" i="18"/>
  <c r="A3020" i="25" s="1"/>
  <c r="J1215" i="18"/>
  <c r="N1267" i="18"/>
  <c r="J1267" i="18"/>
  <c r="N1216" i="18"/>
  <c r="J1216" i="18"/>
  <c r="N1528" i="18"/>
  <c r="A1528" i="25" s="1"/>
  <c r="J1528" i="18"/>
  <c r="N2412" i="18"/>
  <c r="A2412" i="25" s="1"/>
  <c r="J2412" i="18"/>
  <c r="N1504" i="18"/>
  <c r="A1504" i="25" s="1"/>
  <c r="J1504" i="18"/>
  <c r="N1505" i="18"/>
  <c r="A1505" i="25" s="1"/>
  <c r="J1505" i="18"/>
  <c r="N956" i="18"/>
  <c r="A956" i="25" s="1"/>
  <c r="J956" i="18"/>
  <c r="N955" i="18"/>
  <c r="A955" i="25" s="1"/>
  <c r="J955" i="18"/>
  <c r="N883" i="18"/>
  <c r="A883" i="25" s="1"/>
  <c r="J883" i="18"/>
  <c r="N882" i="18"/>
  <c r="A882" i="25" s="1"/>
  <c r="J882" i="18"/>
  <c r="N3677" i="18"/>
  <c r="J3677" i="18"/>
  <c r="N3635" i="18"/>
  <c r="A3640" i="25" s="1"/>
  <c r="J3635" i="18"/>
  <c r="N3634" i="18"/>
  <c r="J3634" i="18"/>
  <c r="N271" i="18"/>
  <c r="A271" i="25" s="1"/>
  <c r="J271" i="18"/>
  <c r="N270" i="18"/>
  <c r="A270" i="25" s="1"/>
  <c r="J270" i="18"/>
  <c r="N2135" i="18"/>
  <c r="C174" i="30" s="1"/>
  <c r="E174" i="30" s="1"/>
  <c r="J2135" i="18"/>
  <c r="N3714" i="18"/>
  <c r="J3714" i="18"/>
  <c r="N3713" i="18"/>
  <c r="J3713" i="18"/>
  <c r="N3712" i="18"/>
  <c r="J3712" i="18"/>
  <c r="N2441" i="18"/>
  <c r="A2441" i="25" s="1"/>
  <c r="J2441" i="18"/>
  <c r="N2909" i="18"/>
  <c r="A2909" i="25" s="1"/>
  <c r="J2909" i="18"/>
  <c r="N2250" i="18"/>
  <c r="A2250" i="25" s="1"/>
  <c r="J2250" i="18"/>
  <c r="N2252" i="18"/>
  <c r="A2252" i="25" s="1"/>
  <c r="J2252" i="18"/>
  <c r="N2907" i="18"/>
  <c r="A2907" i="25" s="1"/>
  <c r="J2907" i="18"/>
  <c r="N2840" i="18"/>
  <c r="A2840" i="25" s="1"/>
  <c r="J2840" i="18"/>
  <c r="N2582" i="18"/>
  <c r="A2582" i="25" s="1"/>
  <c r="J2582" i="18"/>
  <c r="N2572" i="18"/>
  <c r="A2572" i="25" s="1"/>
  <c r="J2572" i="18"/>
  <c r="N2566" i="18"/>
  <c r="A2566" i="25" s="1"/>
  <c r="J2566" i="18"/>
  <c r="N1094" i="18"/>
  <c r="A2750" i="25" s="1"/>
  <c r="J1094" i="18"/>
  <c r="N2637" i="18"/>
  <c r="A2637" i="25" s="1"/>
  <c r="J2637" i="18"/>
  <c r="N2604" i="18"/>
  <c r="A2604" i="25" s="1"/>
  <c r="J2604" i="18"/>
  <c r="N2593" i="18"/>
  <c r="A2593" i="25" s="1"/>
  <c r="J2593" i="18"/>
  <c r="N2843" i="18"/>
  <c r="A2843" i="25" s="1"/>
  <c r="J2843" i="18"/>
  <c r="N2251" i="18"/>
  <c r="A2251" i="25" s="1"/>
  <c r="J2251" i="18"/>
  <c r="N3372" i="18"/>
  <c r="J3372" i="18"/>
  <c r="N3371" i="18"/>
  <c r="J3371" i="18"/>
  <c r="N2901" i="18"/>
  <c r="A2901" i="25" s="1"/>
  <c r="J2901" i="18"/>
  <c r="N2431" i="18"/>
  <c r="A2431" i="25" s="1"/>
  <c r="J2431" i="18"/>
  <c r="N2430" i="18"/>
  <c r="A2430" i="25" s="1"/>
  <c r="J2430" i="18"/>
  <c r="N137" i="18"/>
  <c r="A137" i="25" s="1"/>
  <c r="J137" i="18"/>
  <c r="N3701" i="18"/>
  <c r="J3701" i="18"/>
  <c r="N2410" i="18"/>
  <c r="C178" i="30" s="1"/>
  <c r="J2410" i="18"/>
  <c r="N2408" i="18"/>
  <c r="C177" i="30" s="1"/>
  <c r="J2408" i="18"/>
  <c r="N2407" i="18"/>
  <c r="C176" i="30" s="1"/>
  <c r="J2407" i="18"/>
  <c r="N1019" i="18"/>
  <c r="J1019" i="18"/>
  <c r="N742" i="18"/>
  <c r="J742" i="18"/>
  <c r="N1212" i="18"/>
  <c r="A2751" i="25" s="1"/>
  <c r="J1212" i="18"/>
  <c r="N2406" i="18"/>
  <c r="C175" i="30" s="1"/>
  <c r="J2406" i="18"/>
  <c r="N3196" i="18"/>
  <c r="J3196" i="18"/>
  <c r="N3503" i="18"/>
  <c r="A3508" i="25" s="1"/>
  <c r="J3503" i="18"/>
  <c r="N3496" i="18"/>
  <c r="A3501" i="25" s="1"/>
  <c r="J3496" i="18"/>
  <c r="N3493" i="18"/>
  <c r="J3493" i="18"/>
  <c r="N804" i="18"/>
  <c r="A804" i="25" s="1"/>
  <c r="J804" i="18"/>
  <c r="N2418" i="18"/>
  <c r="C173" i="30" s="1"/>
  <c r="J2418" i="18"/>
  <c r="N2540" i="18"/>
  <c r="A2540" i="25" s="1"/>
  <c r="J2540" i="18"/>
  <c r="N3548" i="18"/>
  <c r="J3548" i="18"/>
  <c r="N3195" i="18"/>
  <c r="J3195" i="18"/>
  <c r="N1259" i="18"/>
  <c r="A1259" i="25" s="1"/>
  <c r="J1259" i="18"/>
  <c r="N2453" i="18"/>
  <c r="A2453" i="25" s="1"/>
  <c r="J2453" i="18"/>
  <c r="N3363" i="18"/>
  <c r="J3363" i="18"/>
  <c r="N388" i="18"/>
  <c r="A388" i="25" s="1"/>
  <c r="J388" i="18"/>
  <c r="N3362" i="18"/>
  <c r="A3367" i="25" s="1"/>
  <c r="J3362" i="18"/>
  <c r="N3361" i="18"/>
  <c r="J3361" i="18"/>
  <c r="N3360" i="18"/>
  <c r="J3360" i="18"/>
  <c r="N2415" i="18"/>
  <c r="C172" i="30" s="1"/>
  <c r="J2415" i="18"/>
  <c r="N3633" i="18"/>
  <c r="A3638" i="25" s="1"/>
  <c r="J3633" i="18"/>
  <c r="N2414" i="18"/>
  <c r="C171" i="30" s="1"/>
  <c r="J2414" i="18"/>
  <c r="N2413" i="18"/>
  <c r="C170" i="30" s="1"/>
  <c r="J2413" i="18"/>
  <c r="N2222" i="18"/>
  <c r="C169" i="30" s="1"/>
  <c r="J2222" i="18"/>
  <c r="N2178" i="18"/>
  <c r="A2178" i="25" s="1"/>
  <c r="J2178" i="18"/>
  <c r="N2451" i="18"/>
  <c r="A2451" i="25" s="1"/>
  <c r="J2451" i="18"/>
  <c r="N1436" i="18"/>
  <c r="A1436" i="25" s="1"/>
  <c r="J1436" i="18"/>
  <c r="N3445" i="18"/>
  <c r="J3445" i="18"/>
  <c r="N3088" i="18"/>
  <c r="A3088" i="25" s="1"/>
  <c r="J3088" i="18"/>
  <c r="N1832" i="18"/>
  <c r="A2998" i="25" s="1"/>
  <c r="J1832" i="18"/>
  <c r="N976" i="18"/>
  <c r="A976" i="25" s="1"/>
  <c r="J976" i="18"/>
  <c r="N2123" i="18"/>
  <c r="A2123" i="25" s="1"/>
  <c r="J2123" i="18"/>
  <c r="N2474" i="18"/>
  <c r="A2474" i="25" s="1"/>
  <c r="J2474" i="18"/>
  <c r="N2473" i="18"/>
  <c r="A2473" i="25" s="1"/>
  <c r="J2473" i="18"/>
  <c r="N2435" i="18"/>
  <c r="A2435" i="25" s="1"/>
  <c r="J2435" i="18"/>
  <c r="N3090" i="18"/>
  <c r="A3090" i="25" s="1"/>
  <c r="J3090" i="18"/>
  <c r="N1503" i="18"/>
  <c r="A1503" i="25" s="1"/>
  <c r="J1503" i="18"/>
  <c r="N1541" i="18"/>
  <c r="J1541" i="18"/>
  <c r="N527" i="18"/>
  <c r="A527" i="25" s="1"/>
  <c r="J527" i="18"/>
  <c r="N2653" i="18"/>
  <c r="A2653" i="25" s="1"/>
  <c r="J2653" i="18"/>
  <c r="N2493" i="18"/>
  <c r="A2493" i="25" s="1"/>
  <c r="J2493" i="18"/>
  <c r="N2266" i="18"/>
  <c r="A2266" i="25" s="1"/>
  <c r="J2266" i="18"/>
  <c r="N2075" i="18"/>
  <c r="A2075" i="25" s="1"/>
  <c r="J2075" i="18"/>
  <c r="N2514" i="18"/>
  <c r="A2514" i="25" s="1"/>
  <c r="J2514" i="18"/>
  <c r="N2761" i="18"/>
  <c r="A2761" i="25" s="1"/>
  <c r="J2761" i="18"/>
  <c r="N2367" i="18"/>
  <c r="A264" i="25" s="1"/>
  <c r="J2367" i="18"/>
  <c r="N3109" i="18"/>
  <c r="J3109" i="18"/>
  <c r="N1631" i="18"/>
  <c r="A1631" i="25" s="1"/>
  <c r="J1631" i="18"/>
  <c r="N265" i="18"/>
  <c r="A265" i="25" s="1"/>
  <c r="J265" i="18"/>
  <c r="N1994" i="18"/>
  <c r="A1994" i="25" s="1"/>
  <c r="J1994" i="18"/>
  <c r="N1986" i="18"/>
  <c r="A1986" i="25" s="1"/>
  <c r="J1986" i="18"/>
  <c r="N1985" i="18"/>
  <c r="A1985" i="25" s="1"/>
  <c r="J1985" i="18"/>
  <c r="N3632" i="18"/>
  <c r="J3632" i="18"/>
  <c r="N1982" i="18"/>
  <c r="A1982" i="25" s="1"/>
  <c r="J1982" i="18"/>
  <c r="N1981" i="18"/>
  <c r="A1981" i="25" s="1"/>
  <c r="J1981" i="18"/>
  <c r="N1980" i="18"/>
  <c r="A1980" i="25" s="1"/>
  <c r="J1980" i="18"/>
  <c r="N511" i="18"/>
  <c r="A511" i="25" s="1"/>
  <c r="J511" i="18"/>
  <c r="N510" i="18"/>
  <c r="A510" i="25" s="1"/>
  <c r="J510" i="18"/>
  <c r="N509" i="18"/>
  <c r="A509" i="25" s="1"/>
  <c r="J509" i="18"/>
  <c r="N508" i="18"/>
  <c r="A508" i="25" s="1"/>
  <c r="J508" i="18"/>
  <c r="N507" i="18"/>
  <c r="A507" i="25" s="1"/>
  <c r="J507" i="18"/>
  <c r="N1435" i="18"/>
  <c r="A1435" i="25" s="1"/>
  <c r="J1435" i="18"/>
  <c r="N1457" i="18"/>
  <c r="A1457" i="25" s="1"/>
  <c r="J1457" i="18"/>
  <c r="N2258" i="18"/>
  <c r="A2258" i="25" s="1"/>
  <c r="J2258" i="18"/>
  <c r="N2259" i="18"/>
  <c r="A2259" i="25" s="1"/>
  <c r="J2259" i="18"/>
  <c r="N675" i="18"/>
  <c r="A675" i="25" s="1"/>
  <c r="J675" i="18"/>
  <c r="N2153" i="18"/>
  <c r="C168" i="30" s="1"/>
  <c r="J2153" i="18"/>
  <c r="N2760" i="18"/>
  <c r="A2760" i="25" s="1"/>
  <c r="J2760" i="18"/>
  <c r="N2152" i="18"/>
  <c r="C167" i="30" s="1"/>
  <c r="J2152" i="18"/>
  <c r="N1502" i="18"/>
  <c r="A1502" i="25" s="1"/>
  <c r="J1502" i="18"/>
  <c r="N2314" i="18"/>
  <c r="A2314" i="25" s="1"/>
  <c r="J2314" i="18"/>
  <c r="N1593" i="18"/>
  <c r="J1593" i="18"/>
  <c r="N512" i="18"/>
  <c r="A512" i="25" s="1"/>
  <c r="J512" i="18"/>
  <c r="N2254" i="18"/>
  <c r="A2254" i="25" s="1"/>
  <c r="J2254" i="18"/>
  <c r="N2255" i="18"/>
  <c r="A2255" i="25" s="1"/>
  <c r="J2255" i="18"/>
  <c r="N1592" i="18"/>
  <c r="J1592" i="18"/>
  <c r="N2148" i="18"/>
  <c r="C166" i="30" s="1"/>
  <c r="J2148" i="18"/>
  <c r="N1258" i="18"/>
  <c r="A1258" i="25" s="1"/>
  <c r="J1258" i="18"/>
  <c r="N2411" i="18"/>
  <c r="C165" i="30" s="1"/>
  <c r="J2411" i="18"/>
  <c r="N1252" i="18"/>
  <c r="A1252" i="25" s="1"/>
  <c r="J1252" i="18"/>
  <c r="N516" i="18"/>
  <c r="A516" i="25" s="1"/>
  <c r="J516" i="18"/>
  <c r="N2729" i="18"/>
  <c r="J2729" i="18"/>
  <c r="N1294" i="18"/>
  <c r="A1294" i="25" s="1"/>
  <c r="J1294" i="18"/>
  <c r="N2146" i="18"/>
  <c r="C164" i="30" s="1"/>
  <c r="E164" i="30" s="1"/>
  <c r="J2146" i="18"/>
  <c r="N285" i="18"/>
  <c r="A285" i="25" s="1"/>
  <c r="J285" i="18"/>
  <c r="N2145" i="18"/>
  <c r="C163" i="30" s="1"/>
  <c r="E163" i="30" s="1"/>
  <c r="J2145" i="18"/>
  <c r="N2144" i="18"/>
  <c r="C162" i="30" s="1"/>
  <c r="J2144" i="18"/>
  <c r="N2983" i="18"/>
  <c r="J2983" i="18"/>
  <c r="N3043" i="18"/>
  <c r="A3043" i="25" s="1"/>
  <c r="J3043" i="18"/>
  <c r="N2349" i="18"/>
  <c r="J2349" i="18"/>
  <c r="N1251" i="18"/>
  <c r="A1251" i="25" s="1"/>
  <c r="J1251" i="18"/>
  <c r="N2143" i="18"/>
  <c r="C161" i="30" s="1"/>
  <c r="J2143" i="18"/>
  <c r="N3615" i="18"/>
  <c r="J3615" i="18"/>
  <c r="N3572" i="18"/>
  <c r="J3572" i="18"/>
  <c r="N3571" i="18"/>
  <c r="J3571" i="18"/>
  <c r="N1327" i="18"/>
  <c r="A1327" i="25" s="1"/>
  <c r="J1327" i="18"/>
  <c r="N1589" i="18"/>
  <c r="J1589" i="18"/>
  <c r="N2142" i="18"/>
  <c r="C160" i="30" s="1"/>
  <c r="J2142" i="18"/>
  <c r="N1540" i="18"/>
  <c r="A2993" i="25" s="1"/>
  <c r="J1540" i="18"/>
  <c r="N3038" i="18"/>
  <c r="A3038" i="25" s="1"/>
  <c r="J3038" i="18"/>
  <c r="N1702" i="18"/>
  <c r="A1702" i="25" s="1"/>
  <c r="J1702" i="18"/>
  <c r="N185" i="18"/>
  <c r="A185" i="25" s="1"/>
  <c r="J185" i="18"/>
  <c r="N1410" i="18"/>
  <c r="J1410" i="18"/>
  <c r="N2363" i="18"/>
  <c r="A2363" i="25" s="1"/>
  <c r="J2363" i="18"/>
  <c r="N2362" i="18"/>
  <c r="A2362" i="25" s="1"/>
  <c r="J2362" i="18"/>
  <c r="N515" i="18"/>
  <c r="A515" i="25" s="1"/>
  <c r="J515" i="18"/>
  <c r="N3631" i="18"/>
  <c r="J3631" i="18"/>
  <c r="N773" i="18"/>
  <c r="A773" i="25" s="1"/>
  <c r="J773" i="18"/>
  <c r="N3545" i="18"/>
  <c r="J3545" i="18"/>
  <c r="N2141" i="18"/>
  <c r="C159" i="30" s="1"/>
  <c r="J2141" i="18"/>
  <c r="N2062" i="18"/>
  <c r="A2062" i="25" s="1"/>
  <c r="J2062" i="18"/>
  <c r="N2081" i="18"/>
  <c r="A2081" i="25" s="1"/>
  <c r="J2081" i="18"/>
  <c r="N3598" i="18"/>
  <c r="J3598" i="18"/>
  <c r="N3594" i="18"/>
  <c r="J3594" i="18"/>
  <c r="N3595" i="18"/>
  <c r="J3595" i="18"/>
  <c r="N2061" i="18"/>
  <c r="A2061" i="25" s="1"/>
  <c r="J2061" i="18"/>
  <c r="N613" i="18"/>
  <c r="J613" i="18"/>
  <c r="N621" i="18"/>
  <c r="J621" i="18"/>
  <c r="N514" i="18"/>
  <c r="A514" i="25" s="1"/>
  <c r="J514" i="18"/>
  <c r="N617" i="18"/>
  <c r="J617" i="18"/>
  <c r="N3429" i="18"/>
  <c r="J3429" i="18"/>
  <c r="N3448" i="18"/>
  <c r="J3448" i="18"/>
  <c r="N3197" i="18"/>
  <c r="J3197" i="18"/>
  <c r="N736" i="18"/>
  <c r="J736" i="18"/>
  <c r="N1842" i="18"/>
  <c r="A1842" i="25" s="1"/>
  <c r="J1842" i="18"/>
  <c r="N3546" i="18"/>
  <c r="J3546" i="18"/>
  <c r="N3543" i="18"/>
  <c r="J3543" i="18"/>
  <c r="N1588" i="18"/>
  <c r="J1588" i="18"/>
  <c r="N1539" i="18"/>
  <c r="A2992" i="25" s="1"/>
  <c r="J1539" i="18"/>
  <c r="N1587" i="18"/>
  <c r="J1587" i="18"/>
  <c r="N3630" i="18"/>
  <c r="J3630" i="18"/>
  <c r="N3118" i="18"/>
  <c r="J3118" i="18"/>
  <c r="N1421" i="18"/>
  <c r="A1421" i="25" s="1"/>
  <c r="J1421" i="18"/>
  <c r="N1586" i="18"/>
  <c r="J1586" i="18"/>
  <c r="N1453" i="18"/>
  <c r="A1453" i="25" s="1"/>
  <c r="J1453" i="18"/>
  <c r="N1452" i="18"/>
  <c r="A1452" i="25" s="1"/>
  <c r="J1452" i="18"/>
  <c r="N2140" i="18"/>
  <c r="C158" i="30" s="1"/>
  <c r="J2140" i="18"/>
  <c r="N1263" i="18"/>
  <c r="A1263" i="25" s="1"/>
  <c r="J1263" i="18"/>
  <c r="N2137" i="18"/>
  <c r="C157" i="30" s="1"/>
  <c r="J2137" i="18"/>
  <c r="N2136" i="18"/>
  <c r="C156" i="30" s="1"/>
  <c r="J2136" i="18"/>
  <c r="N2982" i="18"/>
  <c r="J2982" i="18"/>
  <c r="N2348" i="18"/>
  <c r="J2348" i="18"/>
  <c r="N2159" i="18"/>
  <c r="A2159" i="25" s="1"/>
  <c r="J2159" i="18"/>
  <c r="N676" i="18"/>
  <c r="A676" i="25" s="1"/>
  <c r="J676" i="18"/>
  <c r="N2132" i="18"/>
  <c r="C155" i="30" s="1"/>
  <c r="J2132" i="18"/>
  <c r="N2158" i="18"/>
  <c r="A2158" i="25" s="1"/>
  <c r="J2158" i="18"/>
  <c r="N2162" i="18"/>
  <c r="A2162" i="25" s="1"/>
  <c r="J2162" i="18"/>
  <c r="N524" i="18"/>
  <c r="A524" i="25" s="1"/>
  <c r="J524" i="18"/>
  <c r="N2071" i="18"/>
  <c r="A2071" i="25" s="1"/>
  <c r="J2071" i="18"/>
  <c r="N2126" i="18"/>
  <c r="C154" i="30" s="1"/>
  <c r="J2126" i="18"/>
  <c r="N2125" i="18"/>
  <c r="C153" i="30" s="1"/>
  <c r="J2125" i="18"/>
  <c r="N2070" i="18"/>
  <c r="C152" i="30" s="1"/>
  <c r="J2070" i="18"/>
  <c r="N2069" i="18"/>
  <c r="C151" i="30" s="1"/>
  <c r="J2069" i="18"/>
  <c r="N2068" i="18"/>
  <c r="C150" i="30" s="1"/>
  <c r="J2068" i="18"/>
  <c r="N2013" i="18"/>
  <c r="C149" i="30" s="1"/>
  <c r="J2013" i="18"/>
  <c r="N616" i="18"/>
  <c r="J616" i="18"/>
  <c r="N1538" i="18"/>
  <c r="J1538" i="18"/>
  <c r="N1537" i="18"/>
  <c r="J1537" i="18"/>
  <c r="N2989" i="18"/>
  <c r="A2989" i="25" s="1"/>
  <c r="J2989" i="18"/>
  <c r="N2161" i="18"/>
  <c r="A2161" i="25" s="1"/>
  <c r="J2161" i="18"/>
  <c r="N2160" i="18"/>
  <c r="A2160" i="25" s="1"/>
  <c r="J2160" i="18"/>
  <c r="N1020" i="18"/>
  <c r="A1020" i="25" s="1"/>
  <c r="J1020" i="18"/>
  <c r="N275" i="18"/>
  <c r="A275" i="25" s="1"/>
  <c r="J275" i="18"/>
  <c r="N1591" i="18"/>
  <c r="J1591" i="18"/>
  <c r="N1570" i="18"/>
  <c r="J1570" i="18"/>
  <c r="N1560" i="18"/>
  <c r="A1560" i="25" s="1"/>
  <c r="J1560" i="18"/>
  <c r="N3291" i="18"/>
  <c r="J3291" i="18"/>
  <c r="N2012" i="18"/>
  <c r="C148" i="30" s="1"/>
  <c r="J2012" i="18"/>
  <c r="N622" i="18"/>
  <c r="J622" i="18"/>
  <c r="N673" i="18"/>
  <c r="A673" i="25" s="1"/>
  <c r="J673" i="18"/>
  <c r="N1632" i="18"/>
  <c r="A325" i="25" s="1"/>
  <c r="J1632" i="18"/>
  <c r="N762" i="18"/>
  <c r="A762" i="25" s="1"/>
  <c r="J762" i="18"/>
  <c r="N2539" i="18"/>
  <c r="A2539" i="25" s="1"/>
  <c r="J2539" i="18"/>
  <c r="N2011" i="18"/>
  <c r="C147" i="30" s="1"/>
  <c r="J2011" i="18"/>
  <c r="N2010" i="18"/>
  <c r="C146" i="30" s="1"/>
  <c r="J2010" i="18"/>
  <c r="N2009" i="18"/>
  <c r="C145" i="30" s="1"/>
  <c r="J2009" i="18"/>
  <c r="N2008" i="18"/>
  <c r="C144" i="30" s="1"/>
  <c r="J2008" i="18"/>
  <c r="N3120" i="18"/>
  <c r="J3120" i="18"/>
  <c r="N1536" i="18"/>
  <c r="A2217" i="25" s="1"/>
  <c r="J1536" i="18"/>
  <c r="N528" i="18"/>
  <c r="A528" i="25" s="1"/>
  <c r="J528" i="18"/>
  <c r="N1257" i="18"/>
  <c r="A1257" i="25" s="1"/>
  <c r="J1257" i="18"/>
  <c r="N2007" i="18"/>
  <c r="C143" i="30" s="1"/>
  <c r="J2007" i="18"/>
  <c r="N526" i="18"/>
  <c r="A526" i="25" s="1"/>
  <c r="J526" i="18"/>
  <c r="N283" i="18"/>
  <c r="A283" i="25" s="1"/>
  <c r="J283" i="18"/>
  <c r="N1904" i="18"/>
  <c r="C142" i="30" s="1"/>
  <c r="J1904" i="18"/>
  <c r="N1903" i="18"/>
  <c r="J1903" i="18"/>
  <c r="N2434" i="18"/>
  <c r="A2434" i="25" s="1"/>
  <c r="J2434" i="18"/>
  <c r="N2472" i="18"/>
  <c r="A2472" i="25" s="1"/>
  <c r="J2472" i="18"/>
  <c r="N2471" i="18"/>
  <c r="A2471" i="25" s="1"/>
  <c r="J2471" i="18"/>
  <c r="N3119" i="18"/>
  <c r="J3119" i="18"/>
  <c r="N2469" i="18"/>
  <c r="A2469" i="25" s="1"/>
  <c r="J2469" i="18"/>
  <c r="N2468" i="18"/>
  <c r="A2468" i="25" s="1"/>
  <c r="J2468" i="18"/>
  <c r="N1902" i="18"/>
  <c r="C140" i="30" s="1"/>
  <c r="J1902" i="18"/>
  <c r="N1901" i="18"/>
  <c r="C139" i="30" s="1"/>
  <c r="J1901" i="18"/>
  <c r="N3017" i="18"/>
  <c r="A3017" i="25" s="1"/>
  <c r="J3017" i="18"/>
  <c r="N3014" i="18"/>
  <c r="A3014" i="25" s="1"/>
  <c r="J3014" i="18"/>
  <c r="N3013" i="18"/>
  <c r="A3013" i="25" s="1"/>
  <c r="J3013" i="18"/>
  <c r="N1557" i="18"/>
  <c r="A1557" i="25" s="1"/>
  <c r="J1557" i="18"/>
  <c r="N1569" i="18"/>
  <c r="A1569" i="25" s="1"/>
  <c r="J1569" i="18"/>
  <c r="N1554" i="18"/>
  <c r="A1554" i="25" s="1"/>
  <c r="J1554" i="18"/>
  <c r="N1552" i="18"/>
  <c r="A1552" i="25" s="1"/>
  <c r="J1552" i="18"/>
  <c r="N1415" i="18"/>
  <c r="A1415" i="25" s="1"/>
  <c r="J1415" i="18"/>
  <c r="N729" i="18"/>
  <c r="A729" i="25" s="1"/>
  <c r="J729" i="18"/>
  <c r="N983" i="18"/>
  <c r="A983" i="25" s="1"/>
  <c r="J983" i="18"/>
  <c r="N1342" i="18"/>
  <c r="A1342" i="25" s="1"/>
  <c r="J1342" i="18"/>
  <c r="N991" i="18"/>
  <c r="A991" i="25" s="1"/>
  <c r="J991" i="18"/>
  <c r="N761" i="18"/>
  <c r="A761" i="25" s="1"/>
  <c r="J761" i="18"/>
  <c r="N1339" i="18"/>
  <c r="A2214" i="25" s="1"/>
  <c r="J1339" i="18"/>
  <c r="N629" i="18"/>
  <c r="J629" i="18"/>
  <c r="N2944" i="18"/>
  <c r="A2944" i="25" s="1"/>
  <c r="J2944" i="18"/>
  <c r="N2673" i="18"/>
  <c r="A2673" i="25" s="1"/>
  <c r="J2673" i="18"/>
  <c r="N1601" i="18"/>
  <c r="J1601" i="18"/>
  <c r="N759" i="18"/>
  <c r="A759" i="25" s="1"/>
  <c r="J759" i="18"/>
  <c r="N1507" i="18"/>
  <c r="A1507" i="25" s="1"/>
  <c r="J1507" i="18"/>
  <c r="N984" i="18"/>
  <c r="A984" i="25" s="1"/>
  <c r="J984" i="18"/>
  <c r="N2121" i="18"/>
  <c r="A2121" i="25" s="1"/>
  <c r="J2121" i="18"/>
  <c r="N1449" i="18"/>
  <c r="A1449" i="25" s="1"/>
  <c r="J1449" i="18"/>
  <c r="N1900" i="18"/>
  <c r="C138" i="30" s="1"/>
  <c r="J1900" i="18"/>
  <c r="N1899" i="18"/>
  <c r="C136" i="30" s="1"/>
  <c r="J1899" i="18"/>
  <c r="N1898" i="18"/>
  <c r="C135" i="30" s="1"/>
  <c r="J1898" i="18"/>
  <c r="N1897" i="18"/>
  <c r="C134" i="30" s="1"/>
  <c r="J1897" i="18"/>
  <c r="N1896" i="18"/>
  <c r="C133" i="30" s="1"/>
  <c r="J1896" i="18"/>
  <c r="N2163" i="18"/>
  <c r="A2163" i="25" s="1"/>
  <c r="J2163" i="18"/>
  <c r="N2555" i="18"/>
  <c r="A2555" i="25" s="1"/>
  <c r="J2555" i="18"/>
  <c r="N253" i="18"/>
  <c r="A253" i="25" s="1"/>
  <c r="J253" i="18"/>
  <c r="N981" i="18"/>
  <c r="A981" i="25" s="1"/>
  <c r="J981" i="18"/>
  <c r="N2280" i="18"/>
  <c r="A2280" i="25" s="1"/>
  <c r="J2280" i="18"/>
  <c r="N184" i="18"/>
  <c r="A184" i="25" s="1"/>
  <c r="J184" i="18"/>
  <c r="N1213" i="18"/>
  <c r="J1213" i="18"/>
  <c r="N2870" i="18"/>
  <c r="A2870" i="25" s="1"/>
  <c r="J2870" i="18"/>
  <c r="N2312" i="18"/>
  <c r="A2312" i="25" s="1"/>
  <c r="J2312" i="18"/>
  <c r="N788" i="18"/>
  <c r="A788" i="25" s="1"/>
  <c r="J788" i="18"/>
  <c r="N752" i="18"/>
  <c r="A752" i="25" s="1"/>
  <c r="J752" i="18"/>
  <c r="N2494" i="18"/>
  <c r="A2494" i="25" s="1"/>
  <c r="J2494" i="18"/>
  <c r="N3317" i="18"/>
  <c r="A3322" i="25" s="1"/>
  <c r="J3317" i="18"/>
  <c r="N1348" i="18"/>
  <c r="A1348" i="25" s="1"/>
  <c r="J1348" i="18"/>
  <c r="N133" i="18"/>
  <c r="A133" i="25" s="1"/>
  <c r="J133" i="18"/>
  <c r="N375" i="18"/>
  <c r="A375" i="25" s="1"/>
  <c r="J375" i="18"/>
  <c r="N3009" i="18"/>
  <c r="A3009" i="25" s="1"/>
  <c r="J3009" i="18"/>
  <c r="N3010" i="18"/>
  <c r="A3010" i="25" s="1"/>
  <c r="J3010" i="18"/>
  <c r="N3008" i="18"/>
  <c r="A3008" i="25" s="1"/>
  <c r="J3008" i="18"/>
  <c r="N219" i="18"/>
  <c r="J219" i="18"/>
  <c r="N2279" i="18"/>
  <c r="A2279" i="25" s="1"/>
  <c r="J2279" i="18"/>
  <c r="N2277" i="18"/>
  <c r="A2277" i="25" s="1"/>
  <c r="J2277" i="18"/>
  <c r="N618" i="18"/>
  <c r="A618" i="25" s="1"/>
  <c r="J618" i="18"/>
  <c r="N605" i="18"/>
  <c r="A605" i="25" s="1"/>
  <c r="J605" i="18"/>
  <c r="N604" i="18"/>
  <c r="A604" i="25" s="1"/>
  <c r="J604" i="18"/>
  <c r="N216" i="18"/>
  <c r="J216" i="18"/>
  <c r="N3524" i="18"/>
  <c r="J3524" i="18"/>
  <c r="N814" i="18"/>
  <c r="A814" i="25" s="1"/>
  <c r="J814" i="18"/>
  <c r="N542" i="18"/>
  <c r="A542" i="25" s="1"/>
  <c r="J542" i="18"/>
  <c r="N1611" i="18"/>
  <c r="A1611" i="25" s="1"/>
  <c r="J1611" i="18"/>
  <c r="N417" i="18"/>
  <c r="A417" i="25" s="1"/>
  <c r="J417" i="18"/>
  <c r="N3316" i="18"/>
  <c r="A3321" i="25" s="1"/>
  <c r="J3316" i="18"/>
  <c r="N1293" i="18"/>
  <c r="A1293" i="25" s="1"/>
  <c r="J1293" i="18"/>
  <c r="N1895" i="18"/>
  <c r="C132" i="30" s="1"/>
  <c r="J1895" i="18"/>
  <c r="N457" i="18"/>
  <c r="A457" i="25" s="1"/>
  <c r="J457" i="18"/>
  <c r="N1826" i="18"/>
  <c r="C131" i="30" s="1"/>
  <c r="J1826" i="18"/>
  <c r="N1815" i="18"/>
  <c r="A1815" i="25" s="1"/>
  <c r="J1815" i="18"/>
  <c r="N3618" i="18"/>
  <c r="J3618" i="18"/>
  <c r="N3611" i="18"/>
  <c r="J3611" i="18"/>
  <c r="N943" i="18"/>
  <c r="A943" i="25" s="1"/>
  <c r="J943" i="18"/>
  <c r="N934" i="18"/>
  <c r="A934" i="25" s="1"/>
  <c r="J934" i="18"/>
  <c r="N1755" i="18"/>
  <c r="J1755" i="18"/>
  <c r="N1770" i="18"/>
  <c r="C130" i="30" s="1"/>
  <c r="J1770" i="18"/>
  <c r="N1769" i="18"/>
  <c r="C129" i="30" s="1"/>
  <c r="J1769" i="18"/>
  <c r="N1768" i="18"/>
  <c r="C128" i="30" s="1"/>
  <c r="J1768" i="18"/>
  <c r="N3453" i="18"/>
  <c r="J3453" i="18"/>
  <c r="N1057" i="18"/>
  <c r="A1057" i="25" s="1"/>
  <c r="J1057" i="18"/>
  <c r="N945" i="18"/>
  <c r="A945" i="25" s="1"/>
  <c r="J945" i="18"/>
  <c r="N1210" i="18"/>
  <c r="A1210" i="25" s="1"/>
  <c r="J1210" i="18"/>
  <c r="N1209" i="18"/>
  <c r="A1209" i="25" s="1"/>
  <c r="J1209" i="18"/>
  <c r="N818" i="18"/>
  <c r="A818" i="25" s="1"/>
  <c r="J818" i="18"/>
  <c r="N1470" i="18"/>
  <c r="A1470" i="25" s="1"/>
  <c r="J1470" i="18"/>
  <c r="N3315" i="18"/>
  <c r="J3315" i="18"/>
  <c r="N194" i="18"/>
  <c r="J194" i="18"/>
  <c r="N190" i="18"/>
  <c r="J190" i="18"/>
  <c r="N967" i="18"/>
  <c r="J967" i="18"/>
  <c r="N969" i="18"/>
  <c r="A3688" i="25" s="1"/>
  <c r="J969" i="18"/>
  <c r="N968" i="18"/>
  <c r="J968" i="18"/>
  <c r="N594" i="18"/>
  <c r="A594" i="25" s="1"/>
  <c r="J594" i="18"/>
  <c r="N3155" i="18"/>
  <c r="J3155" i="18"/>
  <c r="N3759" i="18"/>
  <c r="J3759" i="18"/>
  <c r="N3156" i="18"/>
  <c r="J3156" i="18"/>
  <c r="N3154" i="18"/>
  <c r="J3154" i="18"/>
  <c r="N3153" i="18"/>
  <c r="J3153" i="18"/>
  <c r="N3152" i="18"/>
  <c r="J3152" i="18"/>
  <c r="N3151" i="18"/>
  <c r="J3151" i="18"/>
  <c r="N727" i="18"/>
  <c r="A727" i="25" s="1"/>
  <c r="J727" i="18"/>
  <c r="N1244" i="18"/>
  <c r="A1244" i="25" s="1"/>
  <c r="J1244" i="18"/>
  <c r="N944" i="18"/>
  <c r="A944" i="25" s="1"/>
  <c r="J944" i="18"/>
  <c r="N2823" i="18"/>
  <c r="A2823" i="25" s="1"/>
  <c r="J2823" i="18"/>
  <c r="N414" i="18"/>
  <c r="A414" i="25" s="1"/>
  <c r="J414" i="18"/>
  <c r="N411" i="18"/>
  <c r="A411" i="25" s="1"/>
  <c r="J411" i="18"/>
  <c r="N3002" i="18"/>
  <c r="A3002" i="25" s="1"/>
  <c r="J3002" i="18"/>
  <c r="N1814" i="18"/>
  <c r="A1814" i="25" s="1"/>
  <c r="J1814" i="18"/>
  <c r="N2648" i="18"/>
  <c r="A2648" i="25" s="1"/>
  <c r="J2648" i="18"/>
  <c r="N2647" i="18"/>
  <c r="A2647" i="25" s="1"/>
  <c r="J2647" i="18"/>
  <c r="N2646" i="18"/>
  <c r="A2646" i="25" s="1"/>
  <c r="J2646" i="18"/>
  <c r="N1697" i="18"/>
  <c r="A1697" i="25" s="1"/>
  <c r="J1697" i="18"/>
  <c r="N1696" i="18"/>
  <c r="A1696" i="25" s="1"/>
  <c r="J1696" i="18"/>
  <c r="N1694" i="18"/>
  <c r="A1694" i="25" s="1"/>
  <c r="J1694" i="18"/>
  <c r="N1695" i="18"/>
  <c r="A1695" i="25" s="1"/>
  <c r="J1695" i="18"/>
  <c r="N1767" i="18"/>
  <c r="C127" i="30" s="1"/>
  <c r="J1767" i="18"/>
  <c r="N2433" i="18"/>
  <c r="A2433" i="25" s="1"/>
  <c r="J2433" i="18"/>
  <c r="N3004" i="18"/>
  <c r="A3004" i="25" s="1"/>
  <c r="J3004" i="18"/>
  <c r="N3003" i="18"/>
  <c r="A3003" i="25" s="1"/>
  <c r="J3003" i="18"/>
  <c r="N3001" i="18"/>
  <c r="A3001" i="25" s="1"/>
  <c r="J3001" i="18"/>
  <c r="N3424" i="18"/>
  <c r="J3424" i="18"/>
  <c r="N2328" i="18"/>
  <c r="A2328" i="25" s="1"/>
  <c r="J2328" i="18"/>
  <c r="N1766" i="18"/>
  <c r="C126" i="30" s="1"/>
  <c r="J1766" i="18"/>
  <c r="N1795" i="18"/>
  <c r="A1795" i="25" s="1"/>
  <c r="J1795" i="18"/>
  <c r="N3436" i="18"/>
  <c r="J3436" i="18"/>
  <c r="N1794" i="18"/>
  <c r="A1794" i="25" s="1"/>
  <c r="J1794" i="18"/>
  <c r="N186" i="18"/>
  <c r="J186" i="18"/>
  <c r="N1792" i="18"/>
  <c r="A1792" i="25" s="1"/>
  <c r="J1792" i="18"/>
  <c r="N1791" i="18"/>
  <c r="A1791" i="25" s="1"/>
  <c r="J1791" i="18"/>
  <c r="N419" i="18"/>
  <c r="A419" i="25" s="1"/>
  <c r="J419" i="18"/>
  <c r="N1765" i="18"/>
  <c r="C125" i="30" s="1"/>
  <c r="J1765" i="18"/>
  <c r="N350" i="18"/>
  <c r="A350" i="25" s="1"/>
  <c r="J350" i="18"/>
  <c r="N347" i="18"/>
  <c r="A347" i="25" s="1"/>
  <c r="J347" i="18"/>
  <c r="N1971" i="18"/>
  <c r="A1971" i="25" s="1"/>
  <c r="J1971" i="18"/>
  <c r="N1937" i="18"/>
  <c r="A1937" i="25" s="1"/>
  <c r="J1937" i="18"/>
  <c r="N357" i="18"/>
  <c r="A357" i="25" s="1"/>
  <c r="J357" i="18"/>
  <c r="N354" i="18"/>
  <c r="A354" i="25" s="1"/>
  <c r="J354" i="18"/>
  <c r="N353" i="18"/>
  <c r="A353" i="25" s="1"/>
  <c r="J353" i="18"/>
  <c r="N352" i="18"/>
  <c r="A352" i="25" s="1"/>
  <c r="J352" i="18"/>
  <c r="N351" i="18"/>
  <c r="A351" i="25" s="1"/>
  <c r="J351" i="18"/>
  <c r="N349" i="18"/>
  <c r="A349" i="25" s="1"/>
  <c r="J349" i="18"/>
  <c r="N346" i="18"/>
  <c r="A346" i="25" s="1"/>
  <c r="J346" i="18"/>
  <c r="N1050" i="18"/>
  <c r="A1050" i="25" s="1"/>
  <c r="J1050" i="18"/>
  <c r="N1054" i="18"/>
  <c r="A1054" i="25" s="1"/>
  <c r="J1054" i="18"/>
  <c r="N1051" i="18"/>
  <c r="A1051" i="25" s="1"/>
  <c r="J1051" i="18"/>
  <c r="N1048" i="18"/>
  <c r="A1048" i="25" s="1"/>
  <c r="J1048" i="18"/>
  <c r="N1754" i="18"/>
  <c r="C119" i="30" s="1"/>
  <c r="E119" i="30" s="1"/>
  <c r="J1754" i="18"/>
  <c r="N1752" i="18"/>
  <c r="C117" i="30" s="1"/>
  <c r="J1752" i="18"/>
  <c r="N1751" i="18"/>
  <c r="C116" i="30" s="1"/>
  <c r="J1751" i="18"/>
  <c r="N1753" i="18"/>
  <c r="C118" i="30" s="1"/>
  <c r="J1753" i="18"/>
  <c r="N3487" i="18"/>
  <c r="A3492" i="25" s="1"/>
  <c r="J3487" i="18"/>
  <c r="N3340" i="18"/>
  <c r="A3345" i="25" s="1"/>
  <c r="J3340" i="18"/>
  <c r="N1747" i="18"/>
  <c r="C115" i="30" s="1"/>
  <c r="J1747" i="18"/>
  <c r="N1746" i="18"/>
  <c r="C114" i="30" s="1"/>
  <c r="J1746" i="18"/>
  <c r="N1743" i="18"/>
  <c r="J1743" i="18"/>
  <c r="N1744" i="18"/>
  <c r="C113" i="30" s="1"/>
  <c r="J1744" i="18"/>
  <c r="N1742" i="18"/>
  <c r="C111" i="30" s="1"/>
  <c r="J1742" i="18"/>
  <c r="N2092" i="18"/>
  <c r="A2092" i="25" s="1"/>
  <c r="J2092" i="18"/>
  <c r="N2089" i="18"/>
  <c r="A2089" i="25" s="1"/>
  <c r="J2089" i="18"/>
  <c r="N2086" i="18"/>
  <c r="A2086" i="25" s="1"/>
  <c r="J2086" i="18"/>
  <c r="N3423" i="18"/>
  <c r="J3423" i="18"/>
  <c r="N1438" i="18"/>
  <c r="A1438" i="25" s="1"/>
  <c r="J1438" i="18"/>
  <c r="N1437" i="18"/>
  <c r="A1437" i="25" s="1"/>
  <c r="J1437" i="18"/>
  <c r="N3433" i="18"/>
  <c r="J3433" i="18"/>
  <c r="N817" i="18"/>
  <c r="A817" i="25" s="1"/>
  <c r="J817" i="18"/>
  <c r="N1582" i="18"/>
  <c r="J1582" i="18"/>
  <c r="N2151" i="18"/>
  <c r="A2151" i="25" s="1"/>
  <c r="J2151" i="18"/>
  <c r="N2553" i="18"/>
  <c r="A2553" i="25" s="1"/>
  <c r="J2553" i="18"/>
  <c r="N2149" i="18"/>
  <c r="A2149" i="25" s="1"/>
  <c r="J2149" i="18"/>
  <c r="N1741" i="18"/>
  <c r="C110" i="30" s="1"/>
  <c r="J1741" i="18"/>
  <c r="N749" i="18"/>
  <c r="J749" i="18"/>
  <c r="N3295" i="18"/>
  <c r="A3300" i="25" s="1"/>
  <c r="J3295" i="18"/>
  <c r="N3294" i="18"/>
  <c r="J3294" i="18"/>
  <c r="N1240" i="18"/>
  <c r="A1240" i="25" s="1"/>
  <c r="J1240" i="18"/>
  <c r="N1239" i="18"/>
  <c r="A1239" i="25" s="1"/>
  <c r="J1239" i="18"/>
  <c r="N1760" i="18"/>
  <c r="A1760" i="25" s="1"/>
  <c r="J1760" i="18"/>
  <c r="N1740" i="18"/>
  <c r="C109" i="30" s="1"/>
  <c r="J1740" i="18"/>
  <c r="N816" i="18"/>
  <c r="A816" i="25" s="1"/>
  <c r="J816" i="18"/>
  <c r="N904" i="18"/>
  <c r="A904" i="25" s="1"/>
  <c r="J904" i="18"/>
  <c r="N344" i="18"/>
  <c r="A344" i="25" s="1"/>
  <c r="J344" i="18"/>
  <c r="N1243" i="18"/>
  <c r="A1243" i="25" s="1"/>
  <c r="J1243" i="18"/>
  <c r="N2235" i="18"/>
  <c r="A2235" i="25" s="1"/>
  <c r="J2235" i="18"/>
  <c r="N1625" i="18"/>
  <c r="A1625" i="25" s="1"/>
  <c r="J1625" i="18"/>
  <c r="N1049" i="18"/>
  <c r="A1049" i="25" s="1"/>
  <c r="J1049" i="18"/>
  <c r="N180" i="18"/>
  <c r="A180" i="25" s="1"/>
  <c r="J180" i="18"/>
  <c r="N179" i="18"/>
  <c r="A179" i="25" s="1"/>
  <c r="J179" i="18"/>
  <c r="N1793" i="18"/>
  <c r="A1793" i="25" s="1"/>
  <c r="J1793" i="18"/>
  <c r="N1002" i="18"/>
  <c r="A3101" i="25" s="1"/>
  <c r="J1002" i="18"/>
  <c r="N1739" i="18"/>
  <c r="C108" i="30" s="1"/>
  <c r="J1739" i="18"/>
  <c r="N328" i="18"/>
  <c r="A328" i="25" s="1"/>
  <c r="J328" i="18"/>
  <c r="N327" i="18"/>
  <c r="A327" i="25" s="1"/>
  <c r="J327" i="18"/>
  <c r="N705" i="18"/>
  <c r="A705" i="25" s="1"/>
  <c r="J705" i="18"/>
  <c r="N1759" i="18"/>
  <c r="A1759" i="25" s="1"/>
  <c r="J1759" i="18"/>
  <c r="N46" i="18"/>
  <c r="A46" i="25" s="1"/>
  <c r="J46" i="18"/>
  <c r="N815" i="18"/>
  <c r="A815" i="25" s="1"/>
  <c r="J815" i="18"/>
  <c r="N2518" i="18"/>
  <c r="A2518" i="25" s="1"/>
  <c r="J2518" i="18"/>
  <c r="N2516" i="18"/>
  <c r="A2516" i="25" s="1"/>
  <c r="J2516" i="18"/>
  <c r="N3293" i="18"/>
  <c r="J3293" i="18"/>
  <c r="N3267" i="18"/>
  <c r="A3272" i="25" s="1"/>
  <c r="J3267" i="18"/>
  <c r="N3266" i="18"/>
  <c r="A3271" i="25" s="1"/>
  <c r="J3266" i="18"/>
  <c r="N1973" i="18"/>
  <c r="A1973" i="25" s="1"/>
  <c r="J1973" i="18"/>
  <c r="N1633" i="18"/>
  <c r="J1633" i="18"/>
  <c r="N2195" i="18"/>
  <c r="A255" i="25" s="1"/>
  <c r="J2195" i="18"/>
  <c r="N1443" i="18"/>
  <c r="A340" i="25" s="1"/>
  <c r="J1443" i="18"/>
  <c r="N1544" i="18"/>
  <c r="J1544" i="18"/>
  <c r="N903" i="18"/>
  <c r="A903" i="25" s="1"/>
  <c r="J903" i="18"/>
  <c r="N395" i="18"/>
  <c r="A395" i="25" s="1"/>
  <c r="J395" i="18"/>
  <c r="N3602" i="18"/>
  <c r="J3602" i="18"/>
  <c r="N339" i="18"/>
  <c r="A339" i="25" s="1"/>
  <c r="J339" i="18"/>
  <c r="N1972" i="18"/>
  <c r="A1972" i="25" s="1"/>
  <c r="J1972" i="18"/>
  <c r="N254" i="18"/>
  <c r="A254" i="25" s="1"/>
  <c r="J254" i="18"/>
  <c r="N173" i="18"/>
  <c r="A173" i="25" s="1"/>
  <c r="J173" i="18"/>
  <c r="N1585" i="18"/>
  <c r="J1585" i="18"/>
  <c r="N172" i="18"/>
  <c r="A172" i="25" s="1"/>
  <c r="J172" i="18"/>
  <c r="N365" i="18"/>
  <c r="A365" i="25" s="1"/>
  <c r="J365" i="18"/>
  <c r="N1106" i="18"/>
  <c r="A1106" i="25" s="1"/>
  <c r="J1106" i="18"/>
  <c r="N1105" i="18"/>
  <c r="A1105" i="25" s="1"/>
  <c r="J1105" i="18"/>
  <c r="N3079" i="18"/>
  <c r="J3079" i="18"/>
  <c r="N3078" i="18"/>
  <c r="J3078" i="18"/>
  <c r="N3067" i="18"/>
  <c r="J3067" i="18"/>
  <c r="N3066" i="18"/>
  <c r="J3066" i="18"/>
  <c r="N3065" i="18"/>
  <c r="J3065" i="18"/>
  <c r="N3063" i="18"/>
  <c r="J3063" i="18"/>
  <c r="N3062" i="18"/>
  <c r="J3062" i="18"/>
  <c r="N3064" i="18"/>
  <c r="J3064" i="18"/>
  <c r="N3069" i="18"/>
  <c r="J3069" i="18"/>
  <c r="N3068" i="18"/>
  <c r="J3068" i="18"/>
  <c r="N1434" i="18"/>
  <c r="J1434" i="18"/>
  <c r="N260" i="18"/>
  <c r="A260" i="25" s="1"/>
  <c r="J260" i="18"/>
  <c r="N741" i="18"/>
  <c r="J741" i="18"/>
  <c r="N338" i="18"/>
  <c r="A338" i="25" s="1"/>
  <c r="J338" i="18"/>
  <c r="N3149" i="18"/>
  <c r="J3149" i="18"/>
  <c r="N3148" i="18"/>
  <c r="J3148" i="18"/>
  <c r="N3145" i="18"/>
  <c r="J3145" i="18"/>
  <c r="N3144" i="18"/>
  <c r="J3144" i="18"/>
  <c r="N3147" i="18"/>
  <c r="J3147" i="18"/>
  <c r="N3146" i="18"/>
  <c r="J3146" i="18"/>
  <c r="N3150" i="18"/>
  <c r="J3150" i="18"/>
  <c r="N361" i="18"/>
  <c r="A361" i="25" s="1"/>
  <c r="J361" i="18"/>
  <c r="N330" i="18"/>
  <c r="A330" i="25" s="1"/>
  <c r="J330" i="18"/>
  <c r="N3035" i="18"/>
  <c r="A3035" i="25" s="1"/>
  <c r="J3035" i="18"/>
  <c r="N386" i="18"/>
  <c r="A386" i="25" s="1"/>
  <c r="J386" i="18"/>
  <c r="N385" i="18"/>
  <c r="A385" i="25" s="1"/>
  <c r="J385" i="18"/>
  <c r="N323" i="18"/>
  <c r="A323" i="25" s="1"/>
  <c r="J323" i="18"/>
  <c r="N3018" i="18"/>
  <c r="A3018" i="25" s="1"/>
  <c r="J3018" i="18"/>
  <c r="N3689" i="18"/>
  <c r="J3689" i="18"/>
  <c r="N2974" i="18"/>
  <c r="J2974" i="18"/>
  <c r="N500" i="18"/>
  <c r="A500" i="25" s="1"/>
  <c r="J500" i="18"/>
  <c r="N2073" i="18"/>
  <c r="A2073" i="25" s="1"/>
  <c r="J2073" i="18"/>
  <c r="N326" i="18"/>
  <c r="A326" i="25" s="1"/>
  <c r="J326" i="18"/>
  <c r="N362" i="18"/>
  <c r="A362" i="25" s="1"/>
  <c r="J362" i="18"/>
  <c r="N1732" i="18"/>
  <c r="C107" i="30" s="1"/>
  <c r="J1732" i="18"/>
  <c r="N3339" i="18"/>
  <c r="J3339" i="18"/>
  <c r="N1731" i="18"/>
  <c r="C106" i="30" s="1"/>
  <c r="J1731" i="18"/>
  <c r="N3441" i="18"/>
  <c r="J3441" i="18"/>
  <c r="N1379" i="18"/>
  <c r="A1379" i="25" s="1"/>
  <c r="J1379" i="18"/>
  <c r="N1321" i="18"/>
  <c r="A1321" i="25" s="1"/>
  <c r="J1321" i="18"/>
  <c r="N2495" i="18"/>
  <c r="A2495" i="25" s="1"/>
  <c r="J2495" i="18"/>
  <c r="N593" i="18"/>
  <c r="A593" i="25" s="1"/>
  <c r="J593" i="18"/>
  <c r="N168" i="18"/>
  <c r="A168" i="25" s="1"/>
  <c r="J168" i="18"/>
  <c r="N775" i="18"/>
  <c r="A775" i="25" s="1"/>
  <c r="J775" i="18"/>
  <c r="N166" i="18"/>
  <c r="A166" i="25" s="1"/>
  <c r="J166" i="18"/>
  <c r="N1353" i="18"/>
  <c r="A1353" i="25" s="1"/>
  <c r="J1353" i="18"/>
  <c r="N1352" i="18"/>
  <c r="A1352" i="25" s="1"/>
  <c r="J1352" i="18"/>
  <c r="N1350" i="18"/>
  <c r="A1350" i="25" s="1"/>
  <c r="J1350" i="18"/>
  <c r="N1346" i="18"/>
  <c r="A1346" i="25" s="1"/>
  <c r="J1346" i="18"/>
  <c r="N1351" i="18"/>
  <c r="A1351" i="25" s="1"/>
  <c r="J1351" i="18"/>
  <c r="N3665" i="18"/>
  <c r="J3665" i="18"/>
  <c r="N167" i="18"/>
  <c r="A167" i="25" s="1"/>
  <c r="J167" i="18"/>
  <c r="N1305" i="18"/>
  <c r="A1305" i="25" s="1"/>
  <c r="J1305" i="18"/>
  <c r="N3005" i="18"/>
  <c r="A3005" i="25" s="1"/>
  <c r="J3005" i="18"/>
  <c r="N2996" i="18"/>
  <c r="A2996" i="25" s="1"/>
  <c r="J2996" i="18"/>
  <c r="N2994" i="18"/>
  <c r="A2994" i="25" s="1"/>
  <c r="J2994" i="18"/>
  <c r="N2995" i="18"/>
  <c r="A2995" i="25" s="1"/>
  <c r="J2995" i="18"/>
  <c r="N2718" i="18"/>
  <c r="A2718" i="25" s="1"/>
  <c r="J2718" i="18"/>
  <c r="N2717" i="18"/>
  <c r="A2717" i="25" s="1"/>
  <c r="J2717" i="18"/>
  <c r="N1936" i="18"/>
  <c r="A1936" i="25" s="1"/>
  <c r="J1936" i="18"/>
  <c r="N1053" i="18"/>
  <c r="A1053" i="25" s="1"/>
  <c r="J1053" i="18"/>
  <c r="N504" i="18"/>
  <c r="A504" i="25" s="1"/>
  <c r="J504" i="18"/>
  <c r="N1730" i="18"/>
  <c r="C105" i="30" s="1"/>
  <c r="J1730" i="18"/>
  <c r="N1729" i="18"/>
  <c r="C104" i="30" s="1"/>
  <c r="J1729" i="18"/>
  <c r="N1723" i="18"/>
  <c r="C103" i="30" s="1"/>
  <c r="J1723" i="18"/>
  <c r="N3719" i="18"/>
  <c r="J3719" i="18"/>
  <c r="N750" i="18"/>
  <c r="A750" i="25" s="1"/>
  <c r="J750" i="18"/>
  <c r="N3720" i="18"/>
  <c r="J3720" i="18"/>
  <c r="N3721" i="18"/>
  <c r="A3726" i="25" s="1"/>
  <c r="J3721" i="18"/>
  <c r="N2376" i="18"/>
  <c r="A2376" i="25" s="1"/>
  <c r="J2376" i="18"/>
  <c r="N1584" i="18"/>
  <c r="J1584" i="18"/>
  <c r="N2645" i="18"/>
  <c r="A2645" i="25" s="1"/>
  <c r="J2645" i="18"/>
  <c r="N2642" i="18"/>
  <c r="A2642" i="25" s="1"/>
  <c r="J2642" i="18"/>
  <c r="N1722" i="18"/>
  <c r="C102" i="30" s="1"/>
  <c r="J1722" i="18"/>
  <c r="N1721" i="18"/>
  <c r="C101" i="30" s="1"/>
  <c r="J1721" i="18"/>
  <c r="N484" i="18"/>
  <c r="A484" i="25" s="1"/>
  <c r="J484" i="18"/>
  <c r="N2463" i="18"/>
  <c r="A2463" i="25" s="1"/>
  <c r="J2463" i="18"/>
  <c r="N3007" i="18"/>
  <c r="A3007" i="25" s="1"/>
  <c r="J3007" i="18"/>
  <c r="N3006" i="18"/>
  <c r="A3006" i="25" s="1"/>
  <c r="J3006" i="18"/>
  <c r="N321" i="18"/>
  <c r="A321" i="25" s="1"/>
  <c r="J321" i="18"/>
  <c r="N288" i="18"/>
  <c r="J288" i="18"/>
  <c r="N1444" i="18"/>
  <c r="A1444" i="25" s="1"/>
  <c r="J1444" i="18"/>
  <c r="N2583" i="18"/>
  <c r="A1443" i="25" s="1"/>
  <c r="J2583" i="18"/>
  <c r="N1256" i="18"/>
  <c r="A1256" i="25" s="1"/>
  <c r="J1256" i="18"/>
  <c r="N485" i="18"/>
  <c r="A485" i="25" s="1"/>
  <c r="J485" i="18"/>
  <c r="N2573" i="18"/>
  <c r="J2573" i="18"/>
  <c r="N2532" i="18"/>
  <c r="A1001" i="25" s="1"/>
  <c r="J2532" i="18"/>
  <c r="N1000" i="18"/>
  <c r="A1000" i="25" s="1"/>
  <c r="J1000" i="18"/>
  <c r="N1250" i="18"/>
  <c r="A1250" i="25" s="1"/>
  <c r="J1250" i="18"/>
  <c r="N1208" i="18"/>
  <c r="J1208" i="18"/>
  <c r="N1010" i="18"/>
  <c r="A1010" i="25" s="1"/>
  <c r="J1010" i="18"/>
  <c r="N1720" i="18"/>
  <c r="C100" i="30" s="1"/>
  <c r="E100" i="30" s="1"/>
  <c r="J1720" i="18"/>
  <c r="N1058" i="18"/>
  <c r="A1058" i="25" s="1"/>
  <c r="J1058" i="18"/>
  <c r="N3559" i="18"/>
  <c r="A3564" i="25" s="1"/>
  <c r="J3559" i="18"/>
  <c r="N3012" i="18"/>
  <c r="A3012" i="25" s="1"/>
  <c r="J3012" i="18"/>
  <c r="N3000" i="18"/>
  <c r="A3000" i="25" s="1"/>
  <c r="J3000" i="18"/>
  <c r="N2088" i="18"/>
  <c r="A2088" i="25" s="1"/>
  <c r="J2088" i="18"/>
  <c r="N356" i="18"/>
  <c r="A356" i="25" s="1"/>
  <c r="J356" i="18"/>
  <c r="N3718" i="18"/>
  <c r="A3723" i="25" s="1"/>
  <c r="J3718" i="18"/>
  <c r="N499" i="18"/>
  <c r="A499" i="25" s="1"/>
  <c r="J499" i="18"/>
  <c r="N2409" i="18"/>
  <c r="A2409" i="25" s="1"/>
  <c r="J2409" i="18"/>
  <c r="N2991" i="18"/>
  <c r="A2991" i="25" s="1"/>
  <c r="J2991" i="18"/>
  <c r="N3422" i="18"/>
  <c r="J3422" i="18"/>
  <c r="N2872" i="18"/>
  <c r="A2872" i="25" s="1"/>
  <c r="J2872" i="18"/>
  <c r="N1581" i="18"/>
  <c r="J1581" i="18"/>
  <c r="N1580" i="18"/>
  <c r="J1580" i="18"/>
  <c r="N1583" i="18"/>
  <c r="J1583" i="18"/>
  <c r="N2417" i="18"/>
  <c r="A2417" i="25" s="1"/>
  <c r="J2417" i="18"/>
  <c r="N482" i="18"/>
  <c r="A482" i="25" s="1"/>
  <c r="J482" i="18"/>
  <c r="N483" i="18"/>
  <c r="A483" i="25" s="1"/>
  <c r="J483" i="18"/>
  <c r="N3460" i="18"/>
  <c r="J3460" i="18"/>
  <c r="N2936" i="18"/>
  <c r="A2936" i="25" s="1"/>
  <c r="J2936" i="18"/>
  <c r="N2694" i="18"/>
  <c r="A2694" i="25" s="1"/>
  <c r="J2694" i="18"/>
  <c r="N3437" i="18"/>
  <c r="A3442" i="25" s="1"/>
  <c r="J3437" i="18"/>
  <c r="N3416" i="18"/>
  <c r="A3421" i="25" s="1"/>
  <c r="J3416" i="18"/>
  <c r="N3414" i="18"/>
  <c r="J3414" i="18"/>
  <c r="N3409" i="18"/>
  <c r="J3409" i="18"/>
  <c r="N1719" i="18"/>
  <c r="C99" i="30" s="1"/>
  <c r="J1719" i="18"/>
  <c r="N1718" i="18"/>
  <c r="C98" i="30" s="1"/>
  <c r="J1718" i="18"/>
  <c r="N1717" i="18"/>
  <c r="C97" i="30" s="1"/>
  <c r="J1717" i="18"/>
  <c r="N1713" i="18"/>
  <c r="C94" i="30" s="1"/>
  <c r="J1713" i="18"/>
  <c r="N3407" i="18"/>
  <c r="J3407" i="18"/>
  <c r="N3711" i="18"/>
  <c r="J3711" i="18"/>
  <c r="N1712" i="18"/>
  <c r="C93" i="30" s="1"/>
  <c r="J1712" i="18"/>
  <c r="N284" i="18"/>
  <c r="A284" i="25" s="1"/>
  <c r="J284" i="18"/>
  <c r="N2378" i="18"/>
  <c r="A2378" i="25" s="1"/>
  <c r="J2378" i="18"/>
  <c r="N2377" i="18"/>
  <c r="A2377" i="25" s="1"/>
  <c r="J2377" i="18"/>
  <c r="N523" i="18"/>
  <c r="A523" i="25" s="1"/>
  <c r="J523" i="18"/>
  <c r="N519" i="18"/>
  <c r="A519" i="25" s="1"/>
  <c r="J519" i="18"/>
  <c r="N522" i="18"/>
  <c r="A522" i="25" s="1"/>
  <c r="J522" i="18"/>
  <c r="N520" i="18"/>
  <c r="A520" i="25" s="1"/>
  <c r="J520" i="18"/>
  <c r="N890" i="18"/>
  <c r="A890" i="25" s="1"/>
  <c r="J890" i="18"/>
  <c r="N2618" i="18"/>
  <c r="A2618" i="25" s="1"/>
  <c r="J2618" i="18"/>
  <c r="N2561" i="18"/>
  <c r="A2561" i="25" s="1"/>
  <c r="J2561" i="18"/>
  <c r="N1047" i="18"/>
  <c r="J1047" i="18"/>
  <c r="N1038" i="18"/>
  <c r="J1038" i="18"/>
  <c r="N1037" i="18"/>
  <c r="J1037" i="18"/>
  <c r="N1036" i="18"/>
  <c r="J1036" i="18"/>
  <c r="N1035" i="18"/>
  <c r="J1035" i="18"/>
  <c r="N1034" i="18"/>
  <c r="J1034" i="18"/>
  <c r="N1033" i="18"/>
  <c r="J1033" i="18"/>
  <c r="N3077" i="18"/>
  <c r="J3077" i="18"/>
  <c r="N3076" i="18"/>
  <c r="J3076" i="18"/>
  <c r="N3075" i="18"/>
  <c r="J3075" i="18"/>
  <c r="N3074" i="18"/>
  <c r="J3074" i="18"/>
  <c r="N1028" i="18"/>
  <c r="J1028" i="18"/>
  <c r="N1041" i="18"/>
  <c r="J1041" i="18"/>
  <c r="N3061" i="18"/>
  <c r="J3061" i="18"/>
  <c r="N3073" i="18"/>
  <c r="J3073" i="18"/>
  <c r="N3070" i="18"/>
  <c r="J3070" i="18"/>
  <c r="N3059" i="18"/>
  <c r="J3059" i="18"/>
  <c r="N3058" i="18"/>
  <c r="J3058" i="18"/>
  <c r="N3057" i="18"/>
  <c r="J3057" i="18"/>
  <c r="N3054" i="18"/>
  <c r="J3054" i="18"/>
  <c r="N1044" i="18"/>
  <c r="J1044" i="18"/>
  <c r="N1032" i="18"/>
  <c r="J1032" i="18"/>
  <c r="N1031" i="18"/>
  <c r="J1031" i="18"/>
  <c r="N1030" i="18"/>
  <c r="J1030" i="18"/>
  <c r="N1029" i="18"/>
  <c r="J1029" i="18"/>
  <c r="N1026" i="18"/>
  <c r="J1026" i="18"/>
  <c r="N1042" i="18"/>
  <c r="J1042" i="18"/>
  <c r="N3060" i="18"/>
  <c r="J3060" i="18"/>
  <c r="N3056" i="18"/>
  <c r="J3056" i="18"/>
  <c r="N2558" i="18"/>
  <c r="A2558" i="25" s="1"/>
  <c r="J2558" i="18"/>
  <c r="N2552" i="18"/>
  <c r="A2552" i="25" s="1"/>
  <c r="J2552" i="18"/>
  <c r="N521" i="18"/>
  <c r="A521" i="25" s="1"/>
  <c r="J521" i="18"/>
  <c r="N3580" i="18"/>
  <c r="J3580" i="18"/>
  <c r="N1059" i="18"/>
  <c r="A1059" i="25" s="1"/>
  <c r="J1059" i="18"/>
  <c r="N1871" i="18"/>
  <c r="A1871" i="25" s="1"/>
  <c r="J1871" i="18"/>
  <c r="N2621" i="18"/>
  <c r="A2621" i="25" s="1"/>
  <c r="J2621" i="18"/>
  <c r="N2559" i="18"/>
  <c r="A2559" i="25" s="1"/>
  <c r="J2559" i="18"/>
  <c r="N3072" i="18"/>
  <c r="J3072" i="18"/>
  <c r="N3071" i="18"/>
  <c r="J3071" i="18"/>
  <c r="N2622" i="18"/>
  <c r="A2622" i="25" s="1"/>
  <c r="J2622" i="18"/>
  <c r="N2554" i="18"/>
  <c r="A2554" i="25" s="1"/>
  <c r="J2554" i="18"/>
  <c r="N3574" i="18"/>
  <c r="J3574" i="18"/>
  <c r="N2547" i="18"/>
  <c r="A2547" i="25" s="1"/>
  <c r="J2547" i="18"/>
  <c r="N2545" i="18"/>
  <c r="A2545" i="25" s="1"/>
  <c r="J2545" i="18"/>
  <c r="N1711" i="18"/>
  <c r="C92" i="30" s="1"/>
  <c r="J1711" i="18"/>
  <c r="N1700" i="18"/>
  <c r="C91" i="30" s="1"/>
  <c r="E91" i="30" s="1"/>
  <c r="J1700" i="18"/>
  <c r="N1699" i="18"/>
  <c r="C90" i="30" s="1"/>
  <c r="J1699" i="18"/>
  <c r="N1698" i="18"/>
  <c r="C89" i="30" s="1"/>
  <c r="J1698" i="18"/>
  <c r="N3265" i="18"/>
  <c r="A3270" i="25" s="1"/>
  <c r="J3265" i="18"/>
  <c r="N1873" i="18"/>
  <c r="A1873" i="25" s="1"/>
  <c r="J1873" i="18"/>
  <c r="N343" i="18"/>
  <c r="A343" i="25" s="1"/>
  <c r="J343" i="18"/>
  <c r="N3585" i="18"/>
  <c r="J3585" i="18"/>
  <c r="N3455" i="18"/>
  <c r="A3460" i="25" s="1"/>
  <c r="J3455" i="18"/>
  <c r="N3264" i="18"/>
  <c r="J3264" i="18"/>
  <c r="N506" i="18"/>
  <c r="A506" i="25" s="1"/>
  <c r="J506" i="18"/>
  <c r="N501" i="18"/>
  <c r="A501" i="25" s="1"/>
  <c r="J501" i="18"/>
  <c r="N498" i="18"/>
  <c r="A498" i="25" s="1"/>
  <c r="J498" i="18"/>
  <c r="N503" i="18"/>
  <c r="A503" i="25" s="1"/>
  <c r="J503" i="18"/>
  <c r="N502" i="18"/>
  <c r="A502" i="25" s="1"/>
  <c r="J502" i="18"/>
  <c r="N1634" i="18"/>
  <c r="A1634" i="25" s="1"/>
  <c r="J1634" i="18"/>
  <c r="N505" i="18"/>
  <c r="A505" i="25" s="1"/>
  <c r="J505" i="18"/>
  <c r="N497" i="18"/>
  <c r="A497" i="25" s="1"/>
  <c r="J497" i="18"/>
  <c r="N3434" i="18"/>
  <c r="J3434" i="18"/>
  <c r="N547" i="18"/>
  <c r="A547" i="25" s="1"/>
  <c r="J547" i="18"/>
  <c r="N1368" i="18"/>
  <c r="A1368" i="25" s="1"/>
  <c r="J1368" i="18"/>
  <c r="N212" i="18"/>
  <c r="A212" i="25" s="1"/>
  <c r="J212" i="18"/>
  <c r="N1945" i="18"/>
  <c r="A1945" i="25" s="1"/>
  <c r="J1945" i="18"/>
  <c r="N1944" i="18"/>
  <c r="A1944" i="25" s="1"/>
  <c r="J1944" i="18"/>
  <c r="N1782" i="18"/>
  <c r="A1782" i="25" s="1"/>
  <c r="J1782" i="18"/>
  <c r="N1781" i="18"/>
  <c r="A1781" i="25" s="1"/>
  <c r="J1781" i="18"/>
  <c r="N1629" i="18"/>
  <c r="C88" i="30" s="1"/>
  <c r="J1629" i="18"/>
  <c r="N1628" i="18"/>
  <c r="C87" i="30" s="1"/>
  <c r="J1628" i="18"/>
  <c r="N3281" i="18"/>
  <c r="J3281" i="18"/>
  <c r="N39" i="18"/>
  <c r="A39" i="25" s="1"/>
  <c r="J39" i="18"/>
  <c r="N1618" i="18"/>
  <c r="C86" i="30" s="1"/>
  <c r="J1618" i="18"/>
  <c r="N3099" i="18"/>
  <c r="A3099" i="25" s="1"/>
  <c r="J3099" i="18"/>
  <c r="N3194" i="18"/>
  <c r="J3194" i="18"/>
  <c r="N3111" i="18"/>
  <c r="J3111" i="18"/>
  <c r="N217" i="18"/>
  <c r="J217" i="18"/>
  <c r="N3286" i="18"/>
  <c r="J3286" i="18"/>
  <c r="N1367" i="18"/>
  <c r="A1367" i="25" s="1"/>
  <c r="J1367" i="18"/>
  <c r="N1362" i="18"/>
  <c r="J1362" i="18"/>
  <c r="N1545" i="18"/>
  <c r="C85" i="30" s="1"/>
  <c r="J1545" i="18"/>
  <c r="N891" i="18"/>
  <c r="A891" i="25" s="1"/>
  <c r="J891" i="18"/>
  <c r="N731" i="18"/>
  <c r="J731" i="18"/>
  <c r="N595" i="18"/>
  <c r="A595" i="25" s="1"/>
  <c r="J595" i="18"/>
  <c r="N178" i="18"/>
  <c r="A1071" i="25" s="1"/>
  <c r="J178" i="18"/>
  <c r="N654" i="18"/>
  <c r="A654" i="25" s="1"/>
  <c r="J654" i="18"/>
  <c r="N634" i="18"/>
  <c r="J634" i="18"/>
  <c r="N3510" i="18"/>
  <c r="J3510" i="18"/>
  <c r="N914" i="18"/>
  <c r="J914" i="18"/>
  <c r="N3096" i="18"/>
  <c r="A3096" i="25" s="1"/>
  <c r="J3096" i="18"/>
  <c r="N1524" i="18"/>
  <c r="C84" i="30" s="1"/>
  <c r="J1524" i="18"/>
  <c r="N655" i="18"/>
  <c r="J655" i="18"/>
  <c r="N601" i="18"/>
  <c r="J601" i="18"/>
  <c r="N1836" i="18"/>
  <c r="A1836" i="25" s="1"/>
  <c r="J1836" i="18"/>
  <c r="N425" i="18"/>
  <c r="A425" i="25" s="1"/>
  <c r="J425" i="18"/>
  <c r="N3337" i="18"/>
  <c r="J3337" i="18"/>
  <c r="N3544" i="18"/>
  <c r="A3549" i="25" s="1"/>
  <c r="J3544" i="18"/>
  <c r="N2432" i="18"/>
  <c r="A2432" i="25" s="1"/>
  <c r="J2432" i="18"/>
  <c r="N1783" i="18"/>
  <c r="A1783" i="25" s="1"/>
  <c r="J1783" i="18"/>
  <c r="N3369" i="18"/>
  <c r="J3369" i="18"/>
  <c r="N839" i="18"/>
  <c r="A839" i="25" s="1"/>
  <c r="J839" i="18"/>
  <c r="N1007" i="18"/>
  <c r="A1007" i="25" s="1"/>
  <c r="J1007" i="18"/>
  <c r="N846" i="18"/>
  <c r="A846" i="25" s="1"/>
  <c r="J846" i="18"/>
  <c r="N117" i="18"/>
  <c r="A117" i="25" s="1"/>
  <c r="J117" i="18"/>
  <c r="N3370" i="18"/>
  <c r="J3370" i="18"/>
  <c r="N820" i="18"/>
  <c r="A820" i="25" s="1"/>
  <c r="J820" i="18"/>
  <c r="N564" i="18"/>
  <c r="A564" i="25" s="1"/>
  <c r="J564" i="18"/>
  <c r="N2897" i="18"/>
  <c r="A2897" i="25" s="1"/>
  <c r="J2897" i="18"/>
  <c r="N2896" i="18"/>
  <c r="A2896" i="25" s="1"/>
  <c r="J2896" i="18"/>
  <c r="N2890" i="18"/>
  <c r="A2890" i="25" s="1"/>
  <c r="J2890" i="18"/>
  <c r="N3427" i="18"/>
  <c r="J3427" i="18"/>
  <c r="N480" i="18"/>
  <c r="A480" i="25" s="1"/>
  <c r="J480" i="18"/>
  <c r="N987" i="18"/>
  <c r="A987" i="25" s="1"/>
  <c r="J987" i="18"/>
  <c r="N1526" i="18"/>
  <c r="C83" i="30" s="1"/>
  <c r="J1526" i="18"/>
  <c r="N1471" i="18"/>
  <c r="C82" i="30" s="1"/>
  <c r="J1471" i="18"/>
  <c r="N1787" i="18"/>
  <c r="A1787" i="25" s="1"/>
  <c r="J1787" i="18"/>
  <c r="N2455" i="18"/>
  <c r="A2455" i="25" s="1"/>
  <c r="J2455" i="18"/>
  <c r="N1788" i="18"/>
  <c r="A1788" i="25" s="1"/>
  <c r="J1788" i="18"/>
  <c r="N1784" i="18"/>
  <c r="A1784" i="25" s="1"/>
  <c r="J1784" i="18"/>
  <c r="N1779" i="18"/>
  <c r="A1779" i="25" s="1"/>
  <c r="J1779" i="18"/>
  <c r="N1777" i="18"/>
  <c r="A1777" i="25" s="1"/>
  <c r="J1777" i="18"/>
  <c r="N1776" i="18"/>
  <c r="A1776" i="25" s="1"/>
  <c r="J1776" i="18"/>
  <c r="N1778" i="18"/>
  <c r="A1778" i="25" s="1"/>
  <c r="J1778" i="18"/>
  <c r="N1775" i="18"/>
  <c r="A1775" i="25" s="1"/>
  <c r="J1775" i="18"/>
  <c r="N666" i="18"/>
  <c r="A666" i="25" s="1"/>
  <c r="J666" i="18"/>
  <c r="N2981" i="18"/>
  <c r="J2981" i="18"/>
  <c r="N1292" i="18"/>
  <c r="A1292" i="25" s="1"/>
  <c r="J1292" i="18"/>
  <c r="N1291" i="18"/>
  <c r="A1291" i="25" s="1"/>
  <c r="J1291" i="18"/>
  <c r="N1285" i="18"/>
  <c r="A1285" i="25" s="1"/>
  <c r="J1285" i="18"/>
  <c r="N1287" i="18"/>
  <c r="A1287" i="25" s="1"/>
  <c r="J1287" i="18"/>
  <c r="N1521" i="18"/>
  <c r="C81" i="30" s="1"/>
  <c r="J1521" i="18"/>
  <c r="N1458" i="18"/>
  <c r="C80" i="30" s="1"/>
  <c r="J1458" i="18"/>
  <c r="N1451" i="18"/>
  <c r="C79" i="30" s="1"/>
  <c r="J1451" i="18"/>
  <c r="N1450" i="18"/>
  <c r="C78" i="30" s="1"/>
  <c r="J1450" i="18"/>
  <c r="N1448" i="18"/>
  <c r="C77" i="30" s="1"/>
  <c r="J1448" i="18"/>
  <c r="N1447" i="18"/>
  <c r="C76" i="30" s="1"/>
  <c r="J1447" i="18"/>
  <c r="N3582" i="18"/>
  <c r="J3582" i="18"/>
  <c r="N2346" i="18"/>
  <c r="J2346" i="18"/>
  <c r="N3368" i="18"/>
  <c r="J3368" i="18"/>
  <c r="N3581" i="18"/>
  <c r="J3581" i="18"/>
  <c r="N2910" i="18"/>
  <c r="A2910" i="25" s="1"/>
  <c r="J2910" i="18"/>
  <c r="N682" i="18"/>
  <c r="A682" i="25" s="1"/>
  <c r="J682" i="18"/>
  <c r="N3381" i="18"/>
  <c r="A3386" i="25" s="1"/>
  <c r="J3381" i="18"/>
  <c r="N294" i="18"/>
  <c r="A294" i="25" s="1"/>
  <c r="J294" i="18"/>
  <c r="N2908" i="18"/>
  <c r="A2908" i="25" s="1"/>
  <c r="J2908" i="18"/>
  <c r="N2980" i="18"/>
  <c r="J2980" i="18"/>
  <c r="N2345" i="18"/>
  <c r="J2345" i="18"/>
  <c r="N1478" i="18"/>
  <c r="A1478" i="25" s="1"/>
  <c r="J1478" i="18"/>
  <c r="N433" i="18"/>
  <c r="A433" i="25" s="1"/>
  <c r="J433" i="18"/>
  <c r="N2906" i="18"/>
  <c r="A2906" i="25" s="1"/>
  <c r="J2906" i="18"/>
  <c r="N2905" i="18"/>
  <c r="A2905" i="25" s="1"/>
  <c r="J2905" i="18"/>
  <c r="N1756" i="18"/>
  <c r="A1756" i="25" s="1"/>
  <c r="J1756" i="18"/>
  <c r="N2476" i="18"/>
  <c r="A2476" i="25" s="1"/>
  <c r="J2476" i="18"/>
  <c r="N2475" i="18"/>
  <c r="A2475" i="25" s="1"/>
  <c r="J2475" i="18"/>
  <c r="N2284" i="18"/>
  <c r="A2284" i="25" s="1"/>
  <c r="J2284" i="18"/>
  <c r="N1446" i="18"/>
  <c r="C75" i="30" s="1"/>
  <c r="E75" i="30" s="1"/>
  <c r="J1446" i="18"/>
  <c r="N1846" i="18"/>
  <c r="J1846" i="18"/>
  <c r="N3100" i="18"/>
  <c r="A3100" i="25" s="1"/>
  <c r="J3100" i="18"/>
  <c r="N3693" i="18"/>
  <c r="J3693" i="18"/>
  <c r="N3692" i="18"/>
  <c r="J3692" i="18"/>
  <c r="N1488" i="18"/>
  <c r="A1488" i="25" s="1"/>
  <c r="J1488" i="18"/>
  <c r="N1277" i="18"/>
  <c r="A1277" i="25" s="1"/>
  <c r="J1277" i="18"/>
  <c r="N758" i="18"/>
  <c r="A758" i="25" s="1"/>
  <c r="J758" i="18"/>
  <c r="N924" i="18"/>
  <c r="A924" i="25" s="1"/>
  <c r="J924" i="18"/>
  <c r="N2416" i="18"/>
  <c r="A2416" i="25" s="1"/>
  <c r="J2416" i="18"/>
  <c r="N3332" i="18"/>
  <c r="J3332" i="18"/>
  <c r="N424" i="18"/>
  <c r="A424" i="25" s="1"/>
  <c r="J424" i="18"/>
  <c r="N2273" i="18"/>
  <c r="A2273" i="25" s="1"/>
  <c r="J2273" i="18"/>
  <c r="N103" i="18"/>
  <c r="A103" i="25" s="1"/>
  <c r="J103" i="18"/>
  <c r="N1286" i="18"/>
  <c r="A1286" i="25" s="1"/>
  <c r="J1286" i="18"/>
  <c r="N3124" i="18"/>
  <c r="J3124" i="18"/>
  <c r="N1283" i="18"/>
  <c r="A1283" i="25" s="1"/>
  <c r="J1283" i="18"/>
  <c r="N1282" i="18"/>
  <c r="A1282" i="25" s="1"/>
  <c r="J1282" i="18"/>
  <c r="N211" i="18"/>
  <c r="A211" i="25" s="1"/>
  <c r="J211" i="18"/>
  <c r="N1297" i="18"/>
  <c r="A1297" i="25" s="1"/>
  <c r="J1297" i="18"/>
  <c r="N1289" i="18"/>
  <c r="A1289" i="25" s="1"/>
  <c r="J1289" i="18"/>
  <c r="N1281" i="18"/>
  <c r="A1281" i="25" s="1"/>
  <c r="J1281" i="18"/>
  <c r="N2961" i="18"/>
  <c r="A2961" i="25" s="1"/>
  <c r="J2961" i="18"/>
  <c r="N2904" i="18"/>
  <c r="A2904" i="25" s="1"/>
  <c r="J2904" i="18"/>
  <c r="N888" i="18"/>
  <c r="A888" i="25" s="1"/>
  <c r="J888" i="18"/>
  <c r="N887" i="18"/>
  <c r="A887" i="25" s="1"/>
  <c r="J887" i="18"/>
  <c r="N3432" i="18"/>
  <c r="A3437" i="25" s="1"/>
  <c r="J3432" i="18"/>
  <c r="N1608" i="18"/>
  <c r="J1608" i="18"/>
  <c r="N1445" i="18"/>
  <c r="C74" i="30" s="1"/>
  <c r="E74" i="30" s="1"/>
  <c r="J1445" i="18"/>
  <c r="N1827" i="18"/>
  <c r="A1827" i="25" s="1"/>
  <c r="J1827" i="18"/>
  <c r="N1394" i="18"/>
  <c r="C73" i="30" s="1"/>
  <c r="J1394" i="18"/>
  <c r="N732" i="18"/>
  <c r="J732" i="18"/>
  <c r="N210" i="18"/>
  <c r="A210" i="25" s="1"/>
  <c r="J210" i="18"/>
  <c r="N226" i="18"/>
  <c r="A226" i="25" s="1"/>
  <c r="J226" i="18"/>
  <c r="N2903" i="18"/>
  <c r="A2903" i="25" s="1"/>
  <c r="J2903" i="18"/>
  <c r="N221" i="18"/>
  <c r="A221" i="25" s="1"/>
  <c r="J221" i="18"/>
  <c r="N220" i="18"/>
  <c r="A220" i="25" s="1"/>
  <c r="J220" i="18"/>
  <c r="N64" i="18"/>
  <c r="A64" i="25" s="1"/>
  <c r="J64" i="18"/>
  <c r="N158" i="18"/>
  <c r="A158" i="25" s="1"/>
  <c r="J158" i="18"/>
  <c r="N1382" i="18"/>
  <c r="A1382" i="25" s="1"/>
  <c r="J1382" i="18"/>
  <c r="N771" i="18"/>
  <c r="A771" i="25" s="1"/>
  <c r="J771" i="18"/>
  <c r="N157" i="18"/>
  <c r="J157" i="18"/>
  <c r="N596" i="18"/>
  <c r="A596" i="25" s="1"/>
  <c r="J596" i="18"/>
  <c r="N1772" i="18"/>
  <c r="A1772" i="25" s="1"/>
  <c r="J1772" i="18"/>
  <c r="N162" i="18"/>
  <c r="A162" i="25" s="1"/>
  <c r="J162" i="18"/>
  <c r="N1349" i="18"/>
  <c r="A1349" i="25" s="1"/>
  <c r="J1349" i="18"/>
  <c r="N1366" i="18"/>
  <c r="A1366" i="25" s="1"/>
  <c r="J1366" i="18"/>
  <c r="N1365" i="18"/>
  <c r="A1365" i="25" s="1"/>
  <c r="J1365" i="18"/>
  <c r="N1364" i="18"/>
  <c r="A1364" i="25" s="1"/>
  <c r="J1364" i="18"/>
  <c r="N1361" i="18"/>
  <c r="A1361" i="25" s="1"/>
  <c r="J1361" i="18"/>
  <c r="N3578" i="18"/>
  <c r="J3578" i="18"/>
  <c r="N225" i="18"/>
  <c r="A225" i="25" s="1"/>
  <c r="J225" i="18"/>
  <c r="N1335" i="18"/>
  <c r="C72" i="30" s="1"/>
  <c r="J1335" i="18"/>
  <c r="N1334" i="18"/>
  <c r="C71" i="30" s="1"/>
  <c r="J1334" i="18"/>
  <c r="N1333" i="18"/>
  <c r="C70" i="30" s="1"/>
  <c r="J1333" i="18"/>
  <c r="N1276" i="18"/>
  <c r="C69" i="30" s="1"/>
  <c r="J1276" i="18"/>
  <c r="N785" i="18"/>
  <c r="A785" i="25" s="1"/>
  <c r="J785" i="18"/>
  <c r="N2487" i="18"/>
  <c r="A2487" i="25" s="1"/>
  <c r="J2487" i="18"/>
  <c r="N2486" i="18"/>
  <c r="A2486" i="25" s="1"/>
  <c r="J2486" i="18"/>
  <c r="N2426" i="18"/>
  <c r="A2426" i="25" s="1"/>
  <c r="J2426" i="18"/>
  <c r="N2902" i="18"/>
  <c r="A2902" i="25" s="1"/>
  <c r="J2902" i="18"/>
  <c r="N3577" i="18"/>
  <c r="J3577" i="18"/>
  <c r="N187" i="18"/>
  <c r="A187" i="25" s="1"/>
  <c r="J187" i="18"/>
  <c r="N181" i="18"/>
  <c r="A181" i="25" s="1"/>
  <c r="J181" i="18"/>
  <c r="N161" i="18"/>
  <c r="A161" i="25" s="1"/>
  <c r="J161" i="18"/>
  <c r="N171" i="18"/>
  <c r="J171" i="18"/>
  <c r="N3705" i="18"/>
  <c r="J3705" i="18"/>
  <c r="N3704" i="18"/>
  <c r="J3704" i="18"/>
  <c r="N109" i="18"/>
  <c r="A109" i="25" s="1"/>
  <c r="J109" i="18"/>
  <c r="N1808" i="18"/>
  <c r="A1808" i="25" s="1"/>
  <c r="J1808" i="18"/>
  <c r="N2500" i="18"/>
  <c r="A2500" i="25" s="1"/>
  <c r="J2500" i="18"/>
  <c r="N2295" i="18"/>
  <c r="A2295" i="25" s="1"/>
  <c r="J2295" i="18"/>
  <c r="N2294" i="18"/>
  <c r="A2294" i="25" s="1"/>
  <c r="J2294" i="18"/>
  <c r="N2459" i="18"/>
  <c r="A2459" i="25" s="1"/>
  <c r="J2459" i="18"/>
  <c r="N2458" i="18"/>
  <c r="A2458" i="25" s="1"/>
  <c r="J2458" i="18"/>
  <c r="N2439" i="18"/>
  <c r="A2439" i="25" s="1"/>
  <c r="J2439" i="18"/>
  <c r="N112" i="18"/>
  <c r="A112" i="25" s="1"/>
  <c r="J112" i="18"/>
  <c r="N1275" i="18"/>
  <c r="C68" i="30" s="1"/>
  <c r="J1275" i="18"/>
  <c r="N1274" i="18"/>
  <c r="C67" i="30" s="1"/>
  <c r="J1274" i="18"/>
  <c r="N3116" i="18"/>
  <c r="J3116" i="18"/>
  <c r="N2055" i="18"/>
  <c r="A2055" i="25" s="1"/>
  <c r="J2055" i="18"/>
  <c r="N3690" i="18"/>
  <c r="J3690" i="18"/>
  <c r="N2147" i="18"/>
  <c r="A2147" i="25" s="1"/>
  <c r="J2147" i="18"/>
  <c r="N2134" i="18"/>
  <c r="A2134" i="25" s="1"/>
  <c r="J2134" i="18"/>
  <c r="N1273" i="18"/>
  <c r="C66" i="30" s="1"/>
  <c r="E66" i="30" s="1"/>
  <c r="J1273" i="18"/>
  <c r="N1272" i="18"/>
  <c r="C65" i="30" s="1"/>
  <c r="E65" i="30" s="1"/>
  <c r="J1272" i="18"/>
  <c r="N1271" i="18"/>
  <c r="C64" i="30" s="1"/>
  <c r="E64" i="30" s="1"/>
  <c r="J1271" i="18"/>
  <c r="N1724" i="18"/>
  <c r="A1724" i="25" s="1"/>
  <c r="J1724" i="18"/>
  <c r="N2900" i="18"/>
  <c r="A2900" i="25" s="1"/>
  <c r="J2900" i="18"/>
  <c r="N234" i="18"/>
  <c r="A234" i="25" s="1"/>
  <c r="J234" i="18"/>
  <c r="N256" i="18"/>
  <c r="A233" i="25" s="1"/>
  <c r="J256" i="18"/>
  <c r="N1561" i="18"/>
  <c r="A1561" i="25" s="1"/>
  <c r="J1561" i="18"/>
  <c r="N571" i="18"/>
  <c r="J571" i="18"/>
  <c r="N577" i="18"/>
  <c r="J577" i="18"/>
  <c r="N576" i="18"/>
  <c r="J576" i="18"/>
  <c r="N575" i="18"/>
  <c r="J575" i="18"/>
  <c r="N574" i="18"/>
  <c r="J574" i="18"/>
  <c r="N573" i="18"/>
  <c r="J573" i="18"/>
  <c r="N572" i="18"/>
  <c r="J572" i="18"/>
  <c r="N567" i="18"/>
  <c r="J567" i="18"/>
  <c r="N565" i="18"/>
  <c r="J565" i="18"/>
  <c r="N555" i="18"/>
  <c r="J555" i="18"/>
  <c r="N2895" i="18"/>
  <c r="A2895" i="25" s="1"/>
  <c r="J2895" i="18"/>
  <c r="N3126" i="18"/>
  <c r="A3129" i="25" s="1"/>
  <c r="J3126" i="18"/>
  <c r="N3125" i="18"/>
  <c r="J3125" i="18"/>
  <c r="N115" i="18"/>
  <c r="A115" i="25" s="1"/>
  <c r="J115" i="18"/>
  <c r="N333" i="18"/>
  <c r="A333" i="25" s="1"/>
  <c r="J333" i="18"/>
  <c r="N104" i="18"/>
  <c r="A104" i="25" s="1"/>
  <c r="J104" i="18"/>
  <c r="N1270" i="18"/>
  <c r="C63" i="30" s="1"/>
  <c r="E63" i="30" s="1"/>
  <c r="J1270" i="18"/>
  <c r="N1269" i="18"/>
  <c r="C62" i="30" s="1"/>
  <c r="J1269" i="18"/>
  <c r="N1268" i="18"/>
  <c r="C61" i="30" s="1"/>
  <c r="J1268" i="18"/>
  <c r="N2894" i="18"/>
  <c r="A2894" i="25" s="1"/>
  <c r="J2894" i="18"/>
  <c r="N1284" i="18"/>
  <c r="A1284" i="25" s="1"/>
  <c r="J1284" i="18"/>
  <c r="N926" i="18"/>
  <c r="A926" i="25" s="1"/>
  <c r="J926" i="18"/>
  <c r="N661" i="18"/>
  <c r="A661" i="25" s="1"/>
  <c r="J661" i="18"/>
  <c r="N1242" i="18"/>
  <c r="C60" i="30" s="1"/>
  <c r="E60" i="30" s="1"/>
  <c r="J1242" i="18"/>
  <c r="N708" i="18"/>
  <c r="A708" i="25" s="1"/>
  <c r="J708" i="18"/>
  <c r="N1623" i="18"/>
  <c r="A1623" i="25" s="1"/>
  <c r="J1623" i="18"/>
  <c r="N3105" i="18"/>
  <c r="J3105" i="18"/>
  <c r="N391" i="18"/>
  <c r="A391" i="25" s="1"/>
  <c r="J391" i="18"/>
  <c r="N999" i="18"/>
  <c r="A999" i="25" s="1"/>
  <c r="J999" i="18"/>
  <c r="N667" i="18"/>
  <c r="A667" i="25" s="1"/>
  <c r="J667" i="18"/>
  <c r="N2738" i="18"/>
  <c r="A2738" i="25" s="1"/>
  <c r="J2738" i="18"/>
  <c r="N827" i="18"/>
  <c r="A827" i="25" s="1"/>
  <c r="J827" i="18"/>
  <c r="N825" i="18"/>
  <c r="A825" i="25" s="1"/>
  <c r="J825" i="18"/>
  <c r="N1422" i="18"/>
  <c r="J1422" i="18"/>
  <c r="N1241" i="18"/>
  <c r="C59" i="30" s="1"/>
  <c r="J1241" i="18"/>
  <c r="N1009" i="18"/>
  <c r="C58" i="30" s="1"/>
  <c r="J1009" i="18"/>
  <c r="N1008" i="18"/>
  <c r="C57" i="30" s="1"/>
  <c r="E57" i="30" s="1"/>
  <c r="J1008" i="18"/>
  <c r="N1006" i="18"/>
  <c r="C56" i="30" s="1"/>
  <c r="E56" i="30" s="1"/>
  <c r="J1006" i="18"/>
  <c r="N996" i="18"/>
  <c r="C55" i="30" s="1"/>
  <c r="E55" i="30" s="1"/>
  <c r="J996" i="18"/>
  <c r="N929" i="18"/>
  <c r="C54" i="30" s="1"/>
  <c r="E54" i="30" s="1"/>
  <c r="J929" i="18"/>
  <c r="N2485" i="18"/>
  <c r="A2485" i="25" s="1"/>
  <c r="J2485" i="18"/>
  <c r="N2484" i="18"/>
  <c r="A2484" i="25" s="1"/>
  <c r="J2484" i="18"/>
  <c r="N840" i="18"/>
  <c r="A840" i="25" s="1"/>
  <c r="J840" i="18"/>
  <c r="N3358" i="18"/>
  <c r="J3358" i="18"/>
  <c r="N3356" i="18"/>
  <c r="J3356" i="18"/>
  <c r="N2930" i="18"/>
  <c r="A2930" i="25" s="1"/>
  <c r="J2930" i="18"/>
  <c r="N2893" i="18"/>
  <c r="A2893" i="25" s="1"/>
  <c r="J2893" i="18"/>
  <c r="N2892" i="18"/>
  <c r="A2892" i="25" s="1"/>
  <c r="J2892" i="18"/>
  <c r="N1863" i="18"/>
  <c r="A1863" i="25" s="1"/>
  <c r="J1863" i="18"/>
  <c r="N2891" i="18"/>
  <c r="A2891" i="25" s="1"/>
  <c r="J2891" i="18"/>
  <c r="N927" i="18"/>
  <c r="C53" i="30" s="1"/>
  <c r="E53" i="30" s="1"/>
  <c r="J927" i="18"/>
  <c r="N660" i="18"/>
  <c r="A660" i="25" s="1"/>
  <c r="J660" i="18"/>
  <c r="N1862" i="18"/>
  <c r="A1862" i="25" s="1"/>
  <c r="J1862" i="18"/>
  <c r="N1861" i="18"/>
  <c r="A1861" i="25" s="1"/>
  <c r="J1861" i="18"/>
  <c r="N777" i="18"/>
  <c r="A777" i="25" s="1"/>
  <c r="J777" i="18"/>
  <c r="N1843" i="18"/>
  <c r="A1843" i="25" s="1"/>
  <c r="J1843" i="18"/>
  <c r="N170" i="18"/>
  <c r="J170" i="18"/>
  <c r="N2796" i="18"/>
  <c r="A2796" i="25" s="1"/>
  <c r="J2796" i="18"/>
  <c r="N1840" i="18"/>
  <c r="A1840" i="25" s="1"/>
  <c r="J1840" i="18"/>
  <c r="N366" i="18"/>
  <c r="J366" i="18"/>
  <c r="N1838" i="18"/>
  <c r="A1838" i="25" s="1"/>
  <c r="J1838" i="18"/>
  <c r="N289" i="18"/>
  <c r="A289" i="25" s="1"/>
  <c r="J289" i="18"/>
  <c r="N2686" i="18"/>
  <c r="J2686" i="18"/>
  <c r="N2210" i="18"/>
  <c r="A2210" i="25" s="1"/>
  <c r="J2210" i="18"/>
  <c r="N2932" i="18"/>
  <c r="A2932" i="25" s="1"/>
  <c r="J2932" i="18"/>
  <c r="N2931" i="18"/>
  <c r="A2931" i="25" s="1"/>
  <c r="J2931" i="18"/>
  <c r="N390" i="18"/>
  <c r="A390" i="25" s="1"/>
  <c r="J390" i="18"/>
  <c r="N1459" i="18"/>
  <c r="A1459" i="25" s="1"/>
  <c r="J1459" i="18"/>
  <c r="N148" i="18"/>
  <c r="A148" i="25" s="1"/>
  <c r="J148" i="18"/>
  <c r="N923" i="18"/>
  <c r="C52" i="30" s="1"/>
  <c r="E52" i="30" s="1"/>
  <c r="J923" i="18"/>
  <c r="N599" i="18"/>
  <c r="A599" i="25" s="1"/>
  <c r="J599" i="18"/>
  <c r="N169" i="18"/>
  <c r="J169" i="18"/>
  <c r="N2655" i="18"/>
  <c r="A2655" i="25" s="1"/>
  <c r="J2655" i="18"/>
  <c r="N770" i="18"/>
  <c r="A770" i="25" s="1"/>
  <c r="J770" i="18"/>
  <c r="N175" i="18"/>
  <c r="J175" i="18"/>
  <c r="N1877" i="18"/>
  <c r="A1877" i="25" s="1"/>
  <c r="J1877" i="18"/>
  <c r="N704" i="18"/>
  <c r="C51" i="30" s="1"/>
  <c r="E51" i="30" s="1"/>
  <c r="J704" i="18"/>
  <c r="N174" i="18"/>
  <c r="J174" i="18"/>
  <c r="N2912" i="18"/>
  <c r="J2912" i="18"/>
  <c r="N3473" i="18"/>
  <c r="J3473" i="18"/>
  <c r="N3471" i="18"/>
  <c r="J3471" i="18"/>
  <c r="N2581" i="18"/>
  <c r="A1330" i="25" s="1"/>
  <c r="J2581" i="18"/>
  <c r="N1329" i="18"/>
  <c r="A1329" i="25" s="1"/>
  <c r="J1329" i="18"/>
  <c r="N663" i="18"/>
  <c r="A663" i="25" s="1"/>
  <c r="J663" i="18"/>
  <c r="N1396" i="18"/>
  <c r="A1396" i="25" s="1"/>
  <c r="J1396" i="18"/>
  <c r="N2838" i="18"/>
  <c r="A2838" i="25" s="1"/>
  <c r="J2838" i="18"/>
  <c r="N3468" i="18"/>
  <c r="J3468" i="18"/>
  <c r="N2703" i="18"/>
  <c r="A2703" i="25" s="1"/>
  <c r="J2703" i="18"/>
  <c r="N2915" i="18"/>
  <c r="J2915" i="18"/>
  <c r="N1328" i="18"/>
  <c r="A1328" i="25" s="1"/>
  <c r="J1328" i="18"/>
  <c r="N997" i="18"/>
  <c r="A997" i="25" s="1"/>
  <c r="J997" i="18"/>
  <c r="N309" i="18"/>
  <c r="A309" i="25" s="1"/>
  <c r="J309" i="18"/>
  <c r="N310" i="18"/>
  <c r="A310" i="25" s="1"/>
  <c r="J310" i="18"/>
  <c r="N866" i="18"/>
  <c r="A866" i="25" s="1"/>
  <c r="J866" i="18"/>
  <c r="N2837" i="18"/>
  <c r="A2837" i="25" s="1"/>
  <c r="J2837" i="18"/>
  <c r="N702" i="18"/>
  <c r="C50" i="30" s="1"/>
  <c r="J702" i="18"/>
  <c r="N1844" i="18"/>
  <c r="A1844" i="25" s="1"/>
  <c r="J1844" i="18"/>
  <c r="N597" i="18"/>
  <c r="J597" i="18"/>
  <c r="N865" i="18"/>
  <c r="A865" i="25" s="1"/>
  <c r="J865" i="18"/>
  <c r="N893" i="18"/>
  <c r="A893" i="25" s="1"/>
  <c r="J893" i="18"/>
  <c r="N3470" i="18"/>
  <c r="J3470" i="18"/>
  <c r="N3536" i="18"/>
  <c r="J3536" i="18"/>
  <c r="N3534" i="18"/>
  <c r="J3534" i="18"/>
  <c r="N3533" i="18"/>
  <c r="J3533" i="18"/>
  <c r="N3530" i="18"/>
  <c r="J3530" i="18"/>
  <c r="N1940" i="18"/>
  <c r="A1940" i="25" s="1"/>
  <c r="J1940" i="18"/>
  <c r="N1875" i="18"/>
  <c r="A1875" i="25" s="1"/>
  <c r="J1875" i="18"/>
  <c r="N116" i="18"/>
  <c r="A116" i="25" s="1"/>
  <c r="J116" i="18"/>
  <c r="N2927" i="18"/>
  <c r="A2927" i="25" s="1"/>
  <c r="J2927" i="18"/>
  <c r="N1069" i="18"/>
  <c r="A1069" i="25" s="1"/>
  <c r="J1069" i="18"/>
  <c r="N1874" i="18"/>
  <c r="A1874" i="25" s="1"/>
  <c r="J1874" i="18"/>
  <c r="N1881" i="18"/>
  <c r="A1881" i="25" s="1"/>
  <c r="J1881" i="18"/>
  <c r="N1883" i="18"/>
  <c r="A1883" i="25" s="1"/>
  <c r="J1883" i="18"/>
  <c r="N1879" i="18"/>
  <c r="A1879" i="25" s="1"/>
  <c r="J1879" i="18"/>
  <c r="N1876" i="18"/>
  <c r="A1876" i="25" s="1"/>
  <c r="J1876" i="18"/>
  <c r="N2967" i="18"/>
  <c r="A2967" i="25" s="1"/>
  <c r="J2967" i="18"/>
  <c r="N240" i="18"/>
  <c r="A240" i="25" s="1"/>
  <c r="J240" i="18"/>
  <c r="N324" i="18"/>
  <c r="A239" i="25" s="1"/>
  <c r="J324" i="18"/>
  <c r="N2794" i="18"/>
  <c r="A2794" i="25" s="1"/>
  <c r="J2794" i="18"/>
  <c r="N2966" i="18"/>
  <c r="A2966" i="25" s="1"/>
  <c r="J2966" i="18"/>
  <c r="N2852" i="18"/>
  <c r="A2852" i="25" s="1"/>
  <c r="J2852" i="18"/>
  <c r="N693" i="18"/>
  <c r="C49" i="30" s="1"/>
  <c r="J693" i="18"/>
  <c r="N869" i="18"/>
  <c r="A869" i="25" s="1"/>
  <c r="J869" i="18"/>
  <c r="N1771" i="18"/>
  <c r="A1771" i="25" s="1"/>
  <c r="J1771" i="18"/>
  <c r="N3019" i="18"/>
  <c r="A3019" i="25" s="1"/>
  <c r="J3019" i="18"/>
  <c r="N1363" i="18"/>
  <c r="A1363" i="25" s="1"/>
  <c r="J1363" i="18"/>
  <c r="N1360" i="18"/>
  <c r="A1360" i="25" s="1"/>
  <c r="J1360" i="18"/>
  <c r="N1359" i="18"/>
  <c r="A1359" i="25" s="1"/>
  <c r="J1359" i="18"/>
  <c r="N209" i="18"/>
  <c r="A209" i="25" s="1"/>
  <c r="J209" i="18"/>
  <c r="N3590" i="18"/>
  <c r="J3590" i="18"/>
  <c r="N1807" i="18"/>
  <c r="A1807" i="25" s="1"/>
  <c r="J1807" i="18"/>
  <c r="N692" i="18"/>
  <c r="C48" i="30" s="1"/>
  <c r="J692" i="18"/>
  <c r="N691" i="18"/>
  <c r="C47" i="30" s="1"/>
  <c r="E47" i="30" s="1"/>
  <c r="J691" i="18"/>
  <c r="N690" i="18"/>
  <c r="C46" i="30" s="1"/>
  <c r="J690" i="18"/>
  <c r="N2427" i="18"/>
  <c r="A2427" i="25" s="1"/>
  <c r="J2427" i="18"/>
  <c r="N3591" i="18"/>
  <c r="J3591" i="18"/>
  <c r="N3586" i="18"/>
  <c r="J3586" i="18"/>
  <c r="N796" i="18"/>
  <c r="A796" i="25" s="1"/>
  <c r="J796" i="18"/>
  <c r="N795" i="18"/>
  <c r="A795" i="25" s="1"/>
  <c r="J795" i="18"/>
  <c r="N794" i="18"/>
  <c r="A794" i="25" s="1"/>
  <c r="J794" i="18"/>
  <c r="N689" i="18"/>
  <c r="C45" i="30" s="1"/>
  <c r="J689" i="18"/>
  <c r="N3377" i="18"/>
  <c r="A3382" i="25" s="1"/>
  <c r="J3377" i="18"/>
  <c r="N2851" i="18"/>
  <c r="A2851" i="25" s="1"/>
  <c r="J2851" i="18"/>
  <c r="N870" i="18"/>
  <c r="A870" i="25" s="1"/>
  <c r="J870" i="18"/>
  <c r="N688" i="18"/>
  <c r="C44" i="30" s="1"/>
  <c r="E44" i="30" s="1"/>
  <c r="J688" i="18"/>
  <c r="N1828" i="18"/>
  <c r="A1828" i="25" s="1"/>
  <c r="J1828" i="18"/>
  <c r="N2274" i="18"/>
  <c r="A2274" i="25" s="1"/>
  <c r="J2274" i="18"/>
  <c r="N1764" i="18"/>
  <c r="A1764" i="25" s="1"/>
  <c r="J1764" i="18"/>
  <c r="N2659" i="18"/>
  <c r="J2659" i="18"/>
  <c r="N1757" i="18"/>
  <c r="A1757" i="25" s="1"/>
  <c r="J1757" i="18"/>
  <c r="N110" i="18"/>
  <c r="A110" i="25" s="1"/>
  <c r="J110" i="18"/>
  <c r="N108" i="18"/>
  <c r="A108" i="25" s="1"/>
  <c r="J108" i="18"/>
  <c r="N3461" i="18"/>
  <c r="J3461" i="18"/>
  <c r="N3459" i="18"/>
  <c r="J3459" i="18"/>
  <c r="N3467" i="18"/>
  <c r="J3467" i="18"/>
  <c r="N2283" i="18"/>
  <c r="A2283" i="25" s="1"/>
  <c r="J2283" i="18"/>
  <c r="N3023" i="18"/>
  <c r="J3023" i="18"/>
  <c r="N2542" i="18"/>
  <c r="A2542" i="25" s="1"/>
  <c r="J2542" i="18"/>
  <c r="N1813" i="18"/>
  <c r="A1813" i="25" s="1"/>
  <c r="J1813" i="18"/>
  <c r="N2438" i="18"/>
  <c r="A2438" i="25" s="1"/>
  <c r="J2438" i="18"/>
  <c r="N2787" i="18"/>
  <c r="A2787" i="25" s="1"/>
  <c r="J2787" i="18"/>
  <c r="N2531" i="18"/>
  <c r="A2531" i="25" s="1"/>
  <c r="J2531" i="18"/>
  <c r="N2457" i="18"/>
  <c r="A2457" i="25" s="1"/>
  <c r="J2457" i="18"/>
  <c r="N2456" i="18"/>
  <c r="A2456" i="25" s="1"/>
  <c r="J2456" i="18"/>
  <c r="N2445" i="18"/>
  <c r="A2445" i="25" s="1"/>
  <c r="J2445" i="18"/>
  <c r="N2444" i="18"/>
  <c r="A2444" i="25" s="1"/>
  <c r="J2444" i="18"/>
  <c r="N2443" i="18"/>
  <c r="A2443" i="25" s="1"/>
  <c r="J2443" i="18"/>
  <c r="N2442" i="18"/>
  <c r="A2442" i="25" s="1"/>
  <c r="J2442" i="18"/>
  <c r="N2424" i="18"/>
  <c r="A2424" i="25" s="1"/>
  <c r="J2424" i="18"/>
  <c r="N592" i="18"/>
  <c r="A592" i="25" s="1"/>
  <c r="J592" i="18"/>
  <c r="N590" i="18"/>
  <c r="A590" i="25" s="1"/>
  <c r="J590" i="18"/>
  <c r="N687" i="18"/>
  <c r="C43" i="30" s="1"/>
  <c r="J687" i="18"/>
  <c r="N686" i="18"/>
  <c r="C42" i="30" s="1"/>
  <c r="J686" i="18"/>
  <c r="N2529" i="18"/>
  <c r="A2529" i="25" s="1"/>
  <c r="J2529" i="18"/>
  <c r="N1314" i="18"/>
  <c r="A1314" i="25" s="1"/>
  <c r="J1314" i="18"/>
  <c r="N2318" i="18"/>
  <c r="J2318" i="18"/>
  <c r="N47" i="18"/>
  <c r="A47" i="25" s="1"/>
  <c r="J47" i="18"/>
  <c r="N1728" i="18"/>
  <c r="A1728" i="25" s="1"/>
  <c r="J1728" i="18"/>
  <c r="N1727" i="18"/>
  <c r="A1727" i="25" s="1"/>
  <c r="J1727" i="18"/>
  <c r="N481" i="18"/>
  <c r="A481" i="25" s="1"/>
  <c r="J481" i="18"/>
  <c r="N3464" i="18"/>
  <c r="A3469" i="25" s="1"/>
  <c r="J3464" i="18"/>
  <c r="N3476" i="18"/>
  <c r="J3476" i="18"/>
  <c r="N101" i="18"/>
  <c r="A101" i="25" s="1"/>
  <c r="J101" i="18"/>
  <c r="N931" i="18"/>
  <c r="A931" i="25" s="1"/>
  <c r="J931" i="18"/>
  <c r="N539" i="18"/>
  <c r="J539" i="18"/>
  <c r="N3539" i="18"/>
  <c r="J3539" i="18"/>
  <c r="N1369" i="18"/>
  <c r="A1369" i="25" s="1"/>
  <c r="J1369" i="18"/>
  <c r="N1358" i="18"/>
  <c r="A1358" i="25" s="1"/>
  <c r="J1358" i="18"/>
  <c r="N1357" i="18"/>
  <c r="A1357" i="25" s="1"/>
  <c r="J1357" i="18"/>
  <c r="N1356" i="18"/>
  <c r="A1356" i="25" s="1"/>
  <c r="J1356" i="18"/>
  <c r="N1355" i="18"/>
  <c r="A1355" i="25" s="1"/>
  <c r="J1355" i="18"/>
  <c r="N3538" i="18"/>
  <c r="J3538" i="18"/>
  <c r="N685" i="18"/>
  <c r="C41" i="30" s="1"/>
  <c r="J685" i="18"/>
  <c r="N684" i="18"/>
  <c r="C40" i="30" s="1"/>
  <c r="J684" i="18"/>
  <c r="N681" i="18"/>
  <c r="C39" i="30" s="1"/>
  <c r="E39" i="30" s="1"/>
  <c r="J681" i="18"/>
  <c r="N367" i="18"/>
  <c r="J367" i="18"/>
  <c r="N532" i="18"/>
  <c r="C38" i="30" s="1"/>
  <c r="E38" i="30" s="1"/>
  <c r="J532" i="18"/>
  <c r="N26" i="18"/>
  <c r="A26" i="25" s="1"/>
  <c r="J26" i="18"/>
  <c r="N1806" i="18"/>
  <c r="A1806" i="25" s="1"/>
  <c r="J1806" i="18"/>
  <c r="N1805" i="18"/>
  <c r="A1805" i="25" s="1"/>
  <c r="J1805" i="18"/>
  <c r="N3628" i="18"/>
  <c r="J3628" i="18"/>
  <c r="N3627" i="18"/>
  <c r="J3627" i="18"/>
  <c r="N3669" i="18"/>
  <c r="A3674" i="25" s="1"/>
  <c r="J3669" i="18"/>
  <c r="N30" i="18"/>
  <c r="A30" i="25" s="1"/>
  <c r="J30" i="18"/>
  <c r="N25" i="18"/>
  <c r="A25" i="25" s="1"/>
  <c r="J25" i="18"/>
  <c r="N3668" i="18"/>
  <c r="J3668" i="18"/>
  <c r="N42" i="18"/>
  <c r="A42" i="25" s="1"/>
  <c r="J42" i="18"/>
  <c r="N3552" i="18"/>
  <c r="A3557" i="25" s="1"/>
  <c r="J3552" i="18"/>
  <c r="N3551" i="18"/>
  <c r="J3551" i="18"/>
  <c r="N3447" i="18"/>
  <c r="J3447" i="18"/>
  <c r="N3373" i="18"/>
  <c r="J3373" i="18"/>
  <c r="N2958" i="18"/>
  <c r="A2958" i="25" s="1"/>
  <c r="J2958" i="18"/>
  <c r="N1710" i="18"/>
  <c r="A1710" i="25" s="1"/>
  <c r="J1710" i="18"/>
  <c r="N1484" i="18"/>
  <c r="A1484" i="25" s="1"/>
  <c r="J1484" i="18"/>
  <c r="N1483" i="18"/>
  <c r="A1483" i="25" s="1"/>
  <c r="J1483" i="18"/>
  <c r="N363" i="18"/>
  <c r="A363" i="25" s="1"/>
  <c r="J363" i="18"/>
  <c r="N252" i="18"/>
  <c r="A252" i="25" s="1"/>
  <c r="J252" i="18"/>
  <c r="N332" i="18"/>
  <c r="A332" i="25" s="1"/>
  <c r="J332" i="18"/>
  <c r="N2957" i="18"/>
  <c r="A2957" i="25" s="1"/>
  <c r="J2957" i="18"/>
  <c r="N196" i="18"/>
  <c r="A196" i="25" s="1"/>
  <c r="J196" i="18"/>
  <c r="N176" i="18"/>
  <c r="A176" i="25" s="1"/>
  <c r="J176" i="18"/>
  <c r="N2492" i="18"/>
  <c r="A2492" i="25" s="1"/>
  <c r="J2492" i="18"/>
  <c r="N2491" i="18"/>
  <c r="A2491" i="25" s="1"/>
  <c r="J2491" i="18"/>
  <c r="N492" i="18"/>
  <c r="C37" i="30" s="1"/>
  <c r="E37" i="30" s="1"/>
  <c r="J492" i="18"/>
  <c r="N427" i="18"/>
  <c r="C36" i="30" s="1"/>
  <c r="J427" i="18"/>
  <c r="N2525" i="18"/>
  <c r="A2525" i="25" s="1"/>
  <c r="J2525" i="18"/>
  <c r="N1785" i="18"/>
  <c r="A1785" i="25" s="1"/>
  <c r="J1785" i="18"/>
  <c r="N1780" i="18"/>
  <c r="A1780" i="25" s="1"/>
  <c r="J1780" i="18"/>
  <c r="N2956" i="18"/>
  <c r="A2956" i="25" s="1"/>
  <c r="J2956" i="18"/>
  <c r="N2489" i="18"/>
  <c r="A2489" i="25" s="1"/>
  <c r="J2489" i="18"/>
  <c r="N2488" i="18"/>
  <c r="A2488" i="25" s="1"/>
  <c r="J2488" i="18"/>
  <c r="N2440" i="18"/>
  <c r="A2440" i="25" s="1"/>
  <c r="J2440" i="18"/>
  <c r="N2429" i="18"/>
  <c r="A2429" i="25" s="1"/>
  <c r="J2429" i="18"/>
  <c r="N2428" i="18"/>
  <c r="A2428" i="25" s="1"/>
  <c r="J2428" i="18"/>
  <c r="N1558" i="18"/>
  <c r="A1558" i="25" s="1"/>
  <c r="J1558" i="18"/>
  <c r="N105" i="18"/>
  <c r="A105" i="25" s="1"/>
  <c r="J105" i="18"/>
  <c r="N426" i="18"/>
  <c r="C35" i="30" s="1"/>
  <c r="J426" i="18"/>
  <c r="N3626" i="18"/>
  <c r="J3626" i="18"/>
  <c r="N3625" i="18"/>
  <c r="A3630" i="25" s="1"/>
  <c r="J3625" i="18"/>
  <c r="N384" i="18"/>
  <c r="J384" i="18"/>
  <c r="N383" i="18"/>
  <c r="J383" i="18"/>
  <c r="N989" i="18"/>
  <c r="A989" i="25" s="1"/>
  <c r="J989" i="18"/>
  <c r="N3666" i="18"/>
  <c r="A3671" i="25" s="1"/>
  <c r="J3666" i="18"/>
  <c r="N2680" i="18"/>
  <c r="J2680" i="18"/>
  <c r="N276" i="18"/>
  <c r="A276" i="25" s="1"/>
  <c r="J276" i="18"/>
  <c r="N138" i="18"/>
  <c r="A138" i="25" s="1"/>
  <c r="J138" i="18"/>
  <c r="N272" i="18"/>
  <c r="C31" i="30" s="1"/>
  <c r="J272" i="18"/>
  <c r="J268" i="18"/>
  <c r="N538" i="18"/>
  <c r="J538" i="18"/>
  <c r="N1607" i="18"/>
  <c r="A1607" i="25" s="1"/>
  <c r="J1607" i="18"/>
  <c r="N232" i="18"/>
  <c r="A232" i="25" s="1"/>
  <c r="J232" i="18"/>
  <c r="N1279" i="18"/>
  <c r="A1279" i="25" s="1"/>
  <c r="J1279" i="18"/>
  <c r="N1482" i="18"/>
  <c r="A1482" i="25" s="1"/>
  <c r="J1482" i="18"/>
  <c r="N1481" i="18"/>
  <c r="A1481" i="25" s="1"/>
  <c r="J1481" i="18"/>
  <c r="N963" i="18"/>
  <c r="A963" i="25" s="1"/>
  <c r="J963" i="18"/>
  <c r="N3025" i="18"/>
  <c r="A3025" i="25" s="1"/>
  <c r="J3025" i="18"/>
  <c r="N99" i="18"/>
  <c r="A99" i="25" s="1"/>
  <c r="J99" i="18"/>
  <c r="N274" i="18"/>
  <c r="C32" i="30" s="1"/>
  <c r="J274" i="18"/>
  <c r="N267" i="18"/>
  <c r="C30" i="30" s="1"/>
  <c r="J267" i="18"/>
  <c r="N421" i="18"/>
  <c r="C34" i="30" s="1"/>
  <c r="J421" i="18"/>
  <c r="N290" i="18"/>
  <c r="C33" i="30" s="1"/>
  <c r="J290" i="18"/>
  <c r="N262" i="18"/>
  <c r="C28" i="30" s="1"/>
  <c r="J262" i="18"/>
  <c r="N266" i="18"/>
  <c r="J266" i="18"/>
  <c r="N261" i="18"/>
  <c r="C27" i="30" s="1"/>
  <c r="E27" i="30" s="1"/>
  <c r="J261" i="18"/>
  <c r="N3643" i="18"/>
  <c r="J3643" i="18"/>
  <c r="N151" i="18"/>
  <c r="A151" i="25" s="1"/>
  <c r="J151" i="18"/>
  <c r="N1480" i="18"/>
  <c r="A1480" i="25" s="1"/>
  <c r="J1480" i="18"/>
  <c r="N1245" i="18"/>
  <c r="A1245" i="25" s="1"/>
  <c r="J1245" i="18"/>
  <c r="N258" i="18"/>
  <c r="J258" i="18"/>
  <c r="N257" i="18"/>
  <c r="C25" i="30" s="1"/>
  <c r="E25" i="30" s="1"/>
  <c r="J257" i="18"/>
  <c r="N3550" i="18"/>
  <c r="J3550" i="18"/>
  <c r="N2533" i="18"/>
  <c r="A2533" i="25" s="1"/>
  <c r="J2533" i="18"/>
  <c r="N102" i="18"/>
  <c r="A102" i="25" s="1"/>
  <c r="J102" i="18"/>
  <c r="N1508" i="18"/>
  <c r="A1508" i="25" s="1"/>
  <c r="J1508" i="18"/>
  <c r="N2693" i="18"/>
  <c r="A2693" i="25" s="1"/>
  <c r="J2693" i="18"/>
  <c r="N3474" i="18"/>
  <c r="J3474" i="18"/>
  <c r="N2702" i="18"/>
  <c r="A2702" i="25" s="1"/>
  <c r="J2702" i="18"/>
  <c r="N1612" i="18"/>
  <c r="A1612" i="25" s="1"/>
  <c r="J1612" i="18"/>
  <c r="N1553" i="18"/>
  <c r="A1553" i="25" s="1"/>
  <c r="J1553" i="18"/>
  <c r="N3121" i="18"/>
  <c r="J3121" i="18"/>
  <c r="N962" i="18"/>
  <c r="A962" i="25" s="1"/>
  <c r="J962" i="18"/>
  <c r="N263" i="18"/>
  <c r="A263" i="25" s="1"/>
  <c r="J263" i="18"/>
  <c r="N145" i="18"/>
  <c r="A145" i="25" s="1"/>
  <c r="J145" i="18"/>
  <c r="N2692" i="18"/>
  <c r="A2692" i="25" s="1"/>
  <c r="J2692" i="18"/>
  <c r="N1725" i="18"/>
  <c r="A1725" i="25" s="1"/>
  <c r="J1725" i="18"/>
  <c r="N683" i="18"/>
  <c r="A683" i="25" s="1"/>
  <c r="J683" i="18"/>
  <c r="N273" i="18"/>
  <c r="A273" i="25" s="1"/>
  <c r="J273" i="18"/>
  <c r="N269" i="18"/>
  <c r="A269" i="25" s="1"/>
  <c r="J269" i="18"/>
  <c r="N152" i="18"/>
  <c r="A152" i="25" s="1"/>
  <c r="J152" i="18"/>
  <c r="N1101" i="18"/>
  <c r="A1101" i="25" s="1"/>
  <c r="J1101" i="18"/>
  <c r="N1100" i="18"/>
  <c r="A1100" i="25" s="1"/>
  <c r="J1100" i="18"/>
  <c r="N3089" i="18"/>
  <c r="A3089" i="25" s="1"/>
  <c r="J3089" i="18"/>
  <c r="N2478" i="18"/>
  <c r="A2478" i="25" s="1"/>
  <c r="J2478" i="18"/>
  <c r="N2477" i="18"/>
  <c r="A2477" i="25" s="1"/>
  <c r="J2477" i="18"/>
  <c r="N3472" i="18"/>
  <c r="J3472" i="18"/>
  <c r="N250" i="18"/>
  <c r="C24" i="30" s="1"/>
  <c r="E24" i="30" s="1"/>
  <c r="J250" i="18"/>
  <c r="N2281" i="18"/>
  <c r="A2281" i="25" s="1"/>
  <c r="J2281" i="18"/>
  <c r="N3663" i="18"/>
  <c r="J3663" i="18"/>
  <c r="N2272" i="18"/>
  <c r="A2272" i="25" s="1"/>
  <c r="J2272" i="18"/>
  <c r="N303" i="18"/>
  <c r="A303" i="25" s="1"/>
  <c r="J303" i="18"/>
  <c r="N1839" i="18"/>
  <c r="A1839" i="25" s="1"/>
  <c r="J1839" i="18"/>
  <c r="N242" i="18"/>
  <c r="A242" i="25" s="1"/>
  <c r="J242" i="18"/>
  <c r="N241" i="18"/>
  <c r="A241" i="25" s="1"/>
  <c r="J241" i="18"/>
  <c r="N3469" i="18"/>
  <c r="J3469" i="18"/>
  <c r="N2419" i="18"/>
  <c r="A2419" i="25" s="1"/>
  <c r="J2419" i="18"/>
  <c r="N38" i="18"/>
  <c r="A38" i="25" s="1"/>
  <c r="J38" i="18"/>
  <c r="N3367" i="18"/>
  <c r="J3367" i="18"/>
  <c r="N3506" i="18"/>
  <c r="J3506" i="18"/>
  <c r="N249" i="18"/>
  <c r="C23" i="30" s="1"/>
  <c r="J249" i="18"/>
  <c r="N248" i="18"/>
  <c r="C22" i="30" s="1"/>
  <c r="J248" i="18"/>
  <c r="N1715" i="18"/>
  <c r="A1715" i="25" s="1"/>
  <c r="J1715" i="18"/>
  <c r="N1708" i="18"/>
  <c r="A1708" i="25" s="1"/>
  <c r="J1708" i="18"/>
  <c r="N1749" i="18"/>
  <c r="A1749" i="25" s="1"/>
  <c r="J1749" i="18"/>
  <c r="N246" i="18"/>
  <c r="A246" i="25" s="1"/>
  <c r="J246" i="18"/>
  <c r="N3505" i="18"/>
  <c r="J3505" i="18"/>
  <c r="N3502" i="18"/>
  <c r="J3502" i="18"/>
  <c r="N2096" i="18"/>
  <c r="A2096" i="25" s="1"/>
  <c r="J2096" i="18"/>
  <c r="N3366" i="18"/>
  <c r="J3366" i="18"/>
  <c r="N207" i="18"/>
  <c r="A207" i="25" s="1"/>
  <c r="J207" i="18"/>
  <c r="N121" i="18"/>
  <c r="A121" i="25" s="1"/>
  <c r="J121" i="18"/>
  <c r="N2421" i="18"/>
  <c r="A2421" i="25" s="1"/>
  <c r="J2421" i="18"/>
  <c r="N247" i="18"/>
  <c r="C21" i="30" s="1"/>
  <c r="J247" i="18"/>
  <c r="N2422" i="18"/>
  <c r="A2422" i="25" s="1"/>
  <c r="J2422" i="18"/>
  <c r="N78" i="18"/>
  <c r="A78" i="25" s="1"/>
  <c r="J78" i="18"/>
  <c r="N100" i="18"/>
  <c r="A100" i="25" s="1"/>
  <c r="J100" i="18"/>
  <c r="N245" i="18"/>
  <c r="C20" i="30" s="1"/>
  <c r="J245" i="18"/>
  <c r="N244" i="18"/>
  <c r="C19" i="30" s="1"/>
  <c r="J244" i="18"/>
  <c r="N2420" i="18"/>
  <c r="A2420" i="25" s="1"/>
  <c r="J2420" i="18"/>
  <c r="N3465" i="18"/>
  <c r="J3465" i="18"/>
  <c r="N135" i="18"/>
  <c r="A135" i="25" s="1"/>
  <c r="J135" i="18"/>
  <c r="N1260" i="18"/>
  <c r="A1260" i="25" s="1"/>
  <c r="J1260" i="18"/>
  <c r="N243" i="18"/>
  <c r="C18" i="30" s="1"/>
  <c r="J243" i="18"/>
  <c r="N2482" i="18"/>
  <c r="A2482" i="25" s="1"/>
  <c r="J2482" i="18"/>
  <c r="N2481" i="18"/>
  <c r="A2481" i="25" s="1"/>
  <c r="J2481" i="18"/>
  <c r="N864" i="18"/>
  <c r="A864" i="25" s="1"/>
  <c r="J864" i="18"/>
  <c r="N3087" i="18"/>
  <c r="A3087" i="25" s="1"/>
  <c r="J3087" i="18"/>
  <c r="N3091" i="18"/>
  <c r="A3091" i="25" s="1"/>
  <c r="J3091" i="18"/>
  <c r="N2400" i="18"/>
  <c r="A2400" i="25" s="1"/>
  <c r="J2400" i="18"/>
  <c r="N3085" i="18"/>
  <c r="A3085" i="25" s="1"/>
  <c r="J3085" i="18"/>
  <c r="N3248" i="18"/>
  <c r="J3248" i="18"/>
  <c r="N2585" i="18"/>
  <c r="A2585" i="25" s="1"/>
  <c r="J2585" i="18"/>
  <c r="N2584" i="18"/>
  <c r="A2584" i="25" s="1"/>
  <c r="J2584" i="18"/>
  <c r="N2574" i="18"/>
  <c r="A2574" i="25" s="1"/>
  <c r="J2574" i="18"/>
  <c r="N3101" i="18"/>
  <c r="J3101" i="18"/>
  <c r="N3024" i="18"/>
  <c r="J3024" i="18"/>
  <c r="N3102" i="18"/>
  <c r="J3102" i="18"/>
  <c r="N2483" i="18"/>
  <c r="A2483" i="25" s="1"/>
  <c r="J2483" i="18"/>
  <c r="N2462" i="18"/>
  <c r="A2462" i="25" s="1"/>
  <c r="J2462" i="18"/>
  <c r="N2461" i="18"/>
  <c r="A2461" i="25" s="1"/>
  <c r="J2461" i="18"/>
  <c r="N2425" i="18"/>
  <c r="A2425" i="25" s="1"/>
  <c r="J2425" i="18"/>
  <c r="N2423" i="18"/>
  <c r="A2423" i="25" s="1"/>
  <c r="J2423" i="18"/>
  <c r="N1487" i="18"/>
  <c r="A1487" i="25" s="1"/>
  <c r="J1487" i="18"/>
  <c r="N2067" i="18"/>
  <c r="A2067" i="25" s="1"/>
  <c r="J2067" i="18"/>
  <c r="N2530" i="18"/>
  <c r="A2530" i="25" s="1"/>
  <c r="J2530" i="18"/>
  <c r="N2154" i="18"/>
  <c r="A2154" i="25" s="1"/>
  <c r="J2154" i="18"/>
  <c r="N1882" i="18"/>
  <c r="A1882" i="25" s="1"/>
  <c r="J1882" i="18"/>
  <c r="N1290" i="18"/>
  <c r="A1290" i="25" s="1"/>
  <c r="J1290" i="18"/>
  <c r="N156" i="18"/>
  <c r="C17" i="30" s="1"/>
  <c r="J156" i="18"/>
  <c r="N134" i="18"/>
  <c r="C16" i="30" s="1"/>
  <c r="J134" i="18"/>
  <c r="N41" i="18"/>
  <c r="A41" i="25" s="1"/>
  <c r="J41" i="18"/>
  <c r="N291" i="18"/>
  <c r="A291" i="25" s="1"/>
  <c r="J291" i="18"/>
  <c r="N2979" i="18"/>
  <c r="J2979" i="18"/>
  <c r="N2344" i="18"/>
  <c r="J2344" i="18"/>
  <c r="N2978" i="18"/>
  <c r="A2978" i="25" s="1"/>
  <c r="J2978" i="18"/>
  <c r="N2399" i="18"/>
  <c r="J2399" i="18"/>
  <c r="N2401" i="18"/>
  <c r="J2401" i="18"/>
  <c r="N130" i="18"/>
  <c r="A130" i="25" s="1"/>
  <c r="J130" i="18"/>
  <c r="N2929" i="18"/>
  <c r="A2929" i="25" s="1"/>
  <c r="J2929" i="18"/>
  <c r="N2928" i="18"/>
  <c r="A2928" i="25" s="1"/>
  <c r="J2928" i="18"/>
  <c r="N3376" i="18"/>
  <c r="J3376" i="18"/>
  <c r="N237" i="18"/>
  <c r="A237" i="25" s="1"/>
  <c r="J237" i="18"/>
  <c r="N264" i="18"/>
  <c r="A236" i="25" s="1"/>
  <c r="J264" i="18"/>
  <c r="N31" i="18"/>
  <c r="A31" i="25" s="1"/>
  <c r="J31" i="18"/>
  <c r="N80" i="18"/>
  <c r="A80" i="25" s="1"/>
  <c r="J80" i="18"/>
  <c r="N598" i="18"/>
  <c r="J598" i="18"/>
  <c r="N131" i="18"/>
  <c r="C15" i="30" s="1"/>
  <c r="J131" i="18"/>
  <c r="N77" i="18"/>
  <c r="C14" i="30" s="1"/>
  <c r="J77" i="18"/>
  <c r="N75" i="18"/>
  <c r="C13" i="30" s="1"/>
  <c r="J75" i="18"/>
  <c r="N2656" i="18"/>
  <c r="A2656" i="25" s="1"/>
  <c r="J2656" i="18"/>
  <c r="N74" i="18"/>
  <c r="C12" i="30" s="1"/>
  <c r="J74" i="18"/>
  <c r="N3624" i="18"/>
  <c r="J3624" i="18"/>
  <c r="N3623" i="18"/>
  <c r="J3623" i="18"/>
  <c r="N3622" i="18"/>
  <c r="J3622" i="18"/>
  <c r="N67" i="18"/>
  <c r="C11" i="30" s="1"/>
  <c r="J67" i="18"/>
  <c r="N57" i="18"/>
  <c r="C10" i="30" s="1"/>
  <c r="J57" i="18"/>
  <c r="N3621" i="18"/>
  <c r="J3621" i="18"/>
  <c r="N123" i="18"/>
  <c r="A123" i="25" s="1"/>
  <c r="J123" i="18"/>
  <c r="N118" i="18"/>
  <c r="A118" i="25" s="1"/>
  <c r="J118" i="18"/>
  <c r="N56" i="18"/>
  <c r="J56" i="18"/>
  <c r="N1735" i="18"/>
  <c r="C6" i="30" s="1"/>
  <c r="J1735" i="18"/>
  <c r="N477" i="18"/>
  <c r="A477" i="25" s="1"/>
  <c r="J477" i="18"/>
  <c r="N2567" i="18"/>
  <c r="A2567" i="25" s="1"/>
  <c r="J2567" i="18"/>
  <c r="N2150" i="18"/>
  <c r="A2150" i="25" s="1"/>
  <c r="J2150" i="18"/>
  <c r="N1734" i="18"/>
  <c r="C5" i="30" s="1"/>
  <c r="J1734" i="18"/>
  <c r="N53" i="18"/>
  <c r="C4" i="30" s="1"/>
  <c r="J53" i="18"/>
  <c r="N35" i="18"/>
  <c r="C3" i="30" s="1"/>
  <c r="J35" i="18"/>
  <c r="N474" i="18"/>
  <c r="A474" i="25" s="1"/>
  <c r="J474" i="18"/>
  <c r="N471" i="18"/>
  <c r="A471" i="25" s="1"/>
  <c r="J471" i="18"/>
  <c r="N1310" i="18"/>
  <c r="A1310" i="25" s="1"/>
  <c r="J1310" i="18"/>
  <c r="N1227" i="18"/>
  <c r="A1227" i="25" s="1"/>
  <c r="J1227" i="18"/>
  <c r="N1013" i="18"/>
  <c r="A1013" i="25" s="1"/>
  <c r="J1013" i="18"/>
  <c r="N3765" i="18"/>
  <c r="C2" i="30" s="1"/>
  <c r="J3765" i="18"/>
  <c r="N3764" i="18"/>
  <c r="C1" i="30" s="1"/>
  <c r="J3764" i="18"/>
  <c r="N823" i="18"/>
  <c r="A823" i="25" s="1"/>
  <c r="J823" i="18"/>
  <c r="N1645" i="18"/>
  <c r="A1645" i="25" s="1"/>
  <c r="J1645" i="18"/>
  <c r="N949" i="18"/>
  <c r="A949" i="25" s="1"/>
  <c r="J949" i="18"/>
  <c r="N2987" i="18"/>
  <c r="A2987" i="25" s="1"/>
  <c r="J2987" i="18"/>
  <c r="N3092" i="18"/>
  <c r="A3092" i="25" s="1"/>
  <c r="J3092" i="18"/>
  <c r="N769" i="18"/>
  <c r="A769" i="25" s="1"/>
  <c r="J769" i="18"/>
  <c r="N2652" i="18"/>
  <c r="A2652" i="25" s="1"/>
  <c r="J2652" i="18"/>
  <c r="N1949" i="18"/>
  <c r="A1949" i="25" s="1"/>
  <c r="J1949" i="18"/>
  <c r="N2270" i="18"/>
  <c r="A2270" i="25" s="1"/>
  <c r="J2270" i="18"/>
  <c r="N2269" i="18"/>
  <c r="A2269" i="25" s="1"/>
  <c r="J2269" i="18"/>
  <c r="N2267" i="18"/>
  <c r="A2267" i="25" s="1"/>
  <c r="J2267" i="18"/>
  <c r="N1979" i="18"/>
  <c r="A1979" i="25" s="1"/>
  <c r="J1979" i="18"/>
  <c r="N1977" i="18"/>
  <c r="A1977" i="25" s="1"/>
  <c r="J1977" i="18"/>
  <c r="N1950" i="18"/>
  <c r="A1950" i="25" s="1"/>
  <c r="J1950" i="18"/>
  <c r="N1922" i="18"/>
  <c r="A1922" i="25" s="1"/>
  <c r="J1922" i="18"/>
  <c r="N1921" i="18"/>
  <c r="A1921" i="25" s="1"/>
  <c r="J1921" i="18"/>
  <c r="N1920" i="18"/>
  <c r="A1920" i="25" s="1"/>
  <c r="J1920" i="18"/>
  <c r="N1919" i="18"/>
  <c r="A1919" i="25" s="1"/>
  <c r="J1919" i="18"/>
  <c r="N1918" i="18"/>
  <c r="A1918" i="25" s="1"/>
  <c r="J1918" i="18"/>
  <c r="N1917" i="18"/>
  <c r="A1917" i="25" s="1"/>
  <c r="J1917" i="18"/>
  <c r="N1501" i="18"/>
  <c r="A1501" i="25" s="1"/>
  <c r="J1501" i="18"/>
  <c r="N1500" i="18"/>
  <c r="A1500" i="25" s="1"/>
  <c r="J1500" i="18"/>
  <c r="N1417" i="18"/>
  <c r="A1417" i="25" s="1"/>
  <c r="J1417" i="18"/>
  <c r="N1416" i="18"/>
  <c r="A1416" i="25" s="1"/>
  <c r="J1416" i="18"/>
  <c r="N2234" i="18"/>
  <c r="A2234" i="25" s="1"/>
  <c r="J2234" i="18"/>
  <c r="N2233" i="18"/>
  <c r="A2233" i="25" s="1"/>
  <c r="J2233" i="18"/>
  <c r="N2232" i="18"/>
  <c r="A2232" i="25" s="1"/>
  <c r="J2232" i="18"/>
  <c r="N2231" i="18"/>
  <c r="A2231" i="25" s="1"/>
  <c r="J2231" i="18"/>
  <c r="N1878" i="18"/>
  <c r="A1878" i="25" s="1"/>
  <c r="J1878" i="18"/>
  <c r="N182" i="18"/>
  <c r="J182" i="18"/>
  <c r="A3698" i="25" l="1"/>
  <c r="A3621" i="25"/>
  <c r="A2990" i="25"/>
  <c r="A3203" i="25"/>
  <c r="A2813" i="25"/>
  <c r="A831" i="25"/>
  <c r="A3624" i="25"/>
  <c r="A1339" i="25"/>
  <c r="A178" i="25"/>
  <c r="A218" i="25"/>
  <c r="A2973" i="25"/>
  <c r="A3162" i="25"/>
  <c r="A1536" i="25"/>
  <c r="A3347" i="25"/>
  <c r="A3164" i="25"/>
  <c r="A2131" i="25"/>
  <c r="A1538" i="25"/>
  <c r="A1856" i="25"/>
  <c r="A288" i="25"/>
  <c r="A968" i="25"/>
  <c r="A2120" i="25"/>
  <c r="A822" i="25"/>
  <c r="A1537" i="25"/>
  <c r="A1849" i="25"/>
  <c r="A610" i="25"/>
  <c r="A3166" i="25"/>
  <c r="A2130" i="25"/>
  <c r="A2203" i="25"/>
  <c r="A217" i="25"/>
  <c r="A2395" i="25"/>
  <c r="A2396" i="25"/>
  <c r="A1540" i="25"/>
  <c r="A969" i="25"/>
  <c r="A3163" i="25"/>
  <c r="A2975" i="25"/>
  <c r="A3165" i="25"/>
  <c r="A967" i="25"/>
  <c r="A3188" i="25"/>
  <c r="A1541" i="25"/>
  <c r="A1539" i="25"/>
  <c r="A2182" i="25"/>
  <c r="A2183" i="25"/>
  <c r="A607" i="25"/>
  <c r="A1852" i="25"/>
  <c r="A3167" i="25"/>
  <c r="A2988" i="25"/>
  <c r="A2218" i="25"/>
  <c r="A1832" i="25"/>
  <c r="A2118" i="25"/>
  <c r="A2119" i="25"/>
  <c r="A3217" i="25"/>
  <c r="A2367" i="25"/>
  <c r="A3257" i="25"/>
  <c r="A2532" i="25"/>
  <c r="A3710" i="25"/>
  <c r="A3208" i="25"/>
  <c r="A334" i="25"/>
  <c r="A3116" i="25"/>
  <c r="A3286" i="25"/>
  <c r="A3251" i="25"/>
  <c r="A3476" i="25"/>
  <c r="A3689" i="25"/>
  <c r="A3572" i="25"/>
  <c r="A3243" i="25"/>
  <c r="A3242" i="25"/>
  <c r="A3264" i="25"/>
  <c r="A3515" i="25"/>
  <c r="A3514" i="25"/>
  <c r="A3399" i="25"/>
  <c r="A3333" i="25"/>
  <c r="A3332" i="25"/>
  <c r="A3368" i="25"/>
  <c r="A3407" i="25"/>
  <c r="A3650" i="25"/>
  <c r="A3649" i="25"/>
  <c r="A3190" i="25"/>
  <c r="A3189" i="25"/>
  <c r="A3414" i="25"/>
  <c r="A3551" i="25"/>
  <c r="A3453" i="25"/>
  <c r="A3577" i="25"/>
  <c r="A3503" i="25"/>
  <c r="A3354" i="25"/>
  <c r="A3353" i="25"/>
  <c r="A3591" i="25"/>
  <c r="A3359" i="25"/>
  <c r="A3583" i="25"/>
  <c r="A3586" i="25"/>
  <c r="A3599" i="25"/>
  <c r="A3682" i="25"/>
  <c r="A3408" i="25"/>
  <c r="A3461" i="25"/>
  <c r="A3316" i="25"/>
  <c r="A3378" i="25"/>
  <c r="A3539" i="25"/>
  <c r="A3667" i="25"/>
  <c r="A3488" i="25"/>
  <c r="A3487" i="25"/>
  <c r="A3690" i="25"/>
  <c r="A3274" i="25"/>
  <c r="A3265" i="25"/>
  <c r="A3454" i="25"/>
  <c r="A3369" i="25"/>
  <c r="A3525" i="25"/>
  <c r="A3587" i="25"/>
  <c r="A3428" i="25"/>
  <c r="A3609" i="25"/>
  <c r="A3113" i="25"/>
  <c r="A3258" i="25"/>
  <c r="A3400" i="25"/>
  <c r="A1016" i="25"/>
  <c r="A1014" i="25"/>
  <c r="A1017" i="25"/>
  <c r="A1015" i="25"/>
  <c r="A3309" i="25"/>
  <c r="A3556" i="25"/>
  <c r="A3633" i="25"/>
  <c r="A3535" i="25"/>
  <c r="A3475" i="25"/>
  <c r="A3439" i="25"/>
  <c r="A1094" i="25"/>
  <c r="A3687" i="25"/>
  <c r="A1410" i="25"/>
  <c r="A3718" i="25"/>
  <c r="A3702" i="25"/>
  <c r="A3210" i="25"/>
  <c r="A1886" i="25"/>
  <c r="A3303" i="25"/>
  <c r="A3199" i="25"/>
  <c r="A3716" i="25"/>
  <c r="A3425" i="25"/>
  <c r="A3498" i="25"/>
  <c r="A3011" i="25"/>
  <c r="A3204" i="25"/>
  <c r="A3222" i="25"/>
  <c r="A3608" i="25"/>
  <c r="A3373" i="25"/>
  <c r="A3432" i="25"/>
  <c r="A3375" i="25"/>
  <c r="A3588" i="25"/>
  <c r="A3434" i="25"/>
  <c r="A3574" i="25"/>
  <c r="A3573" i="25"/>
  <c r="A3618" i="25"/>
  <c r="A3617" i="25"/>
  <c r="A3719" i="25"/>
  <c r="A3443" i="25"/>
  <c r="A3677" i="25"/>
  <c r="A3676" i="25"/>
  <c r="A3266" i="25"/>
  <c r="A3626" i="25"/>
  <c r="A3505" i="25"/>
  <c r="A3504" i="25"/>
  <c r="A3335" i="25"/>
  <c r="A3334" i="25"/>
  <c r="A3553" i="25"/>
  <c r="A3275" i="25"/>
  <c r="A3568" i="25"/>
  <c r="A3447" i="25"/>
  <c r="A3310" i="25"/>
  <c r="A3401" i="25"/>
  <c r="A3192" i="25"/>
  <c r="A3191" i="25"/>
  <c r="A3494" i="25"/>
  <c r="A3493" i="25"/>
  <c r="A3707" i="25"/>
  <c r="A3713" i="25"/>
  <c r="A3704" i="25"/>
  <c r="A3245" i="25"/>
  <c r="A3244" i="25"/>
  <c r="A3532" i="25"/>
  <c r="A3383" i="25"/>
  <c r="A3293" i="25"/>
  <c r="A3517" i="25"/>
  <c r="A3516" i="25"/>
  <c r="A3424" i="25"/>
  <c r="A3658" i="25"/>
  <c r="A3455" i="25"/>
  <c r="A3652" i="25"/>
  <c r="A3651" i="25"/>
  <c r="A3196" i="25"/>
  <c r="A3596" i="25"/>
  <c r="A3593" i="25"/>
  <c r="A3592" i="25"/>
  <c r="A3478" i="25"/>
  <c r="A3579" i="25"/>
  <c r="A3429" i="25"/>
  <c r="A3527" i="25"/>
  <c r="A3526" i="25"/>
  <c r="A3489" i="25"/>
  <c r="A3691" i="25"/>
  <c r="A3415" i="25"/>
  <c r="A3279" i="25"/>
  <c r="A3544" i="25"/>
  <c r="A3409" i="25"/>
  <c r="A3509" i="25"/>
  <c r="A3379" i="25"/>
  <c r="A3356" i="25"/>
  <c r="A3355" i="25"/>
  <c r="A3250" i="25"/>
  <c r="A3605" i="25"/>
  <c r="A3470" i="25"/>
  <c r="A3458" i="25"/>
  <c r="A3376" i="25"/>
  <c r="A3435" i="25"/>
  <c r="A3631" i="25"/>
  <c r="A1703" i="25"/>
  <c r="A3695" i="25"/>
  <c r="A3412" i="25"/>
  <c r="A3419" i="25"/>
  <c r="A3202" i="25"/>
  <c r="A3636" i="25"/>
  <c r="A3450" i="25"/>
  <c r="A3200" i="25"/>
  <c r="A2749" i="25"/>
  <c r="A3214" i="25"/>
  <c r="A3559" i="25"/>
  <c r="A3405" i="25"/>
  <c r="A3684" i="25"/>
  <c r="A3533" i="25"/>
  <c r="A3387" i="25"/>
  <c r="A3646" i="25"/>
  <c r="A1888" i="25"/>
  <c r="A3340" i="25"/>
  <c r="A3580" i="25"/>
  <c r="A3523" i="25"/>
  <c r="A986" i="25"/>
  <c r="A3370" i="25"/>
  <c r="A3323" i="25"/>
  <c r="A3102" i="25"/>
  <c r="A3565" i="25"/>
  <c r="A3276" i="25"/>
  <c r="A3625" i="25"/>
  <c r="A3444" i="25"/>
  <c r="A3307" i="25"/>
  <c r="A3305" i="25"/>
  <c r="A3315" i="25"/>
  <c r="A3473" i="25"/>
  <c r="A3452" i="25"/>
  <c r="A3291" i="25"/>
  <c r="A3296" i="25"/>
  <c r="A3600" i="25"/>
  <c r="A3603" i="25"/>
  <c r="A3706" i="25"/>
  <c r="A3024" i="25"/>
  <c r="A3114" i="25"/>
  <c r="A3220" i="25"/>
  <c r="A3287" i="25"/>
  <c r="A3416" i="25"/>
  <c r="A3628" i="25"/>
  <c r="A3371" i="25"/>
  <c r="A3479" i="25"/>
  <c r="A3402" i="25"/>
  <c r="A3536" i="25"/>
  <c r="A3643" i="25"/>
  <c r="A3283" i="25"/>
  <c r="A3318" i="25"/>
  <c r="A3669" i="25"/>
  <c r="A3668" i="25"/>
  <c r="A3666" i="25"/>
  <c r="A3472" i="25"/>
  <c r="A3471" i="25"/>
  <c r="A3337" i="25"/>
  <c r="A3336" i="25"/>
  <c r="A3697" i="25"/>
  <c r="A3696" i="25"/>
  <c r="A3585" i="25"/>
  <c r="A3584" i="25"/>
  <c r="A3694" i="25"/>
  <c r="A3607" i="25"/>
  <c r="A3606" i="25"/>
  <c r="A3686" i="25"/>
  <c r="A3685" i="25"/>
  <c r="A3198" i="25"/>
  <c r="A3623" i="25"/>
  <c r="A3622" i="25"/>
  <c r="A3365" i="25"/>
  <c r="A3364" i="25"/>
  <c r="A3206" i="25"/>
  <c r="A3205" i="25"/>
  <c r="A3500" i="25"/>
  <c r="A3722" i="25"/>
  <c r="A3247" i="25"/>
  <c r="A3246" i="25"/>
  <c r="A3216" i="25"/>
  <c r="A3215" i="25"/>
  <c r="A3256" i="25"/>
  <c r="A3255" i="25"/>
  <c r="A3292" i="25"/>
  <c r="A3519" i="25"/>
  <c r="A3518" i="25"/>
  <c r="A3289" i="25"/>
  <c r="A3288" i="25"/>
  <c r="A3571" i="25"/>
  <c r="A3570" i="25"/>
  <c r="A3282" i="25"/>
  <c r="A3281" i="25"/>
  <c r="A3260" i="25"/>
  <c r="A3259" i="25"/>
  <c r="A3467" i="25"/>
  <c r="A3466" i="25"/>
  <c r="A3714" i="25"/>
  <c r="A3604" i="25"/>
  <c r="A3521" i="25"/>
  <c r="A3520" i="25"/>
  <c r="A3524" i="25"/>
  <c r="A3546" i="25"/>
  <c r="A3545" i="25"/>
  <c r="A3611" i="25"/>
  <c r="A3610" i="25"/>
  <c r="A3613" i="25"/>
  <c r="A3411" i="25"/>
  <c r="A3325" i="25"/>
  <c r="A3324" i="25"/>
  <c r="A3693" i="25"/>
  <c r="A3692" i="25"/>
  <c r="A3534" i="25"/>
  <c r="A3664" i="25"/>
  <c r="A3663" i="25"/>
  <c r="A3302" i="25"/>
  <c r="A3301" i="25"/>
  <c r="A3627" i="25"/>
  <c r="A3629" i="25"/>
  <c r="A3510" i="25"/>
  <c r="A3372" i="25"/>
  <c r="A3477" i="25"/>
  <c r="A3555" i="25"/>
  <c r="A3554" i="25"/>
  <c r="A3648" i="25"/>
  <c r="A3647" i="25"/>
  <c r="A3361" i="25"/>
  <c r="A3360" i="25"/>
  <c r="A3481" i="25"/>
  <c r="A3480" i="25"/>
  <c r="A3538" i="25"/>
  <c r="A3541" i="25"/>
  <c r="A3540" i="25"/>
  <c r="A3374" i="25"/>
  <c r="A3342" i="25"/>
  <c r="A3341" i="25"/>
  <c r="A1002" i="25"/>
  <c r="A3725" i="25"/>
  <c r="A3724" i="25"/>
  <c r="A3299" i="25"/>
  <c r="A3616" i="25"/>
  <c r="A3615" i="25"/>
  <c r="A3529" i="25"/>
  <c r="A3528" i="25"/>
  <c r="A3635" i="25"/>
  <c r="A3634" i="25"/>
  <c r="A3550" i="25"/>
  <c r="A3576" i="25"/>
  <c r="A3575" i="25"/>
  <c r="A3620" i="25"/>
  <c r="A3619" i="25"/>
  <c r="A3637" i="25"/>
  <c r="A3366" i="25"/>
  <c r="A3201" i="25"/>
  <c r="A3717" i="25"/>
  <c r="A3712" i="25"/>
  <c r="A3703" i="25"/>
  <c r="A3715" i="25"/>
  <c r="A3209" i="25"/>
  <c r="A3418" i="25"/>
  <c r="A3212" i="25"/>
  <c r="A3211" i="25"/>
  <c r="A3389" i="25"/>
  <c r="A3721" i="25"/>
  <c r="A3451" i="25"/>
  <c r="A3285" i="25"/>
  <c r="A3284" i="25"/>
  <c r="A3262" i="25"/>
  <c r="A3261" i="25"/>
  <c r="A3263" i="25"/>
  <c r="A3213" i="25"/>
  <c r="A3436" i="25"/>
  <c r="A3385" i="25"/>
  <c r="A3384" i="25"/>
  <c r="A3468" i="25"/>
  <c r="A3225" i="25"/>
  <c r="A3681" i="25"/>
  <c r="A3680" i="25"/>
  <c r="A3422" i="25"/>
  <c r="A3612" i="25"/>
  <c r="A3420" i="25"/>
  <c r="A3537" i="25"/>
  <c r="A3531" i="25"/>
  <c r="A3644" i="25"/>
  <c r="A3654" i="25"/>
  <c r="A3653" i="25"/>
  <c r="A3562" i="25"/>
  <c r="A3552" i="25"/>
  <c r="A3566" i="25"/>
  <c r="A3273" i="25"/>
  <c r="A3683" i="25"/>
  <c r="A3601" i="25"/>
  <c r="A3358" i="25"/>
  <c r="A3357" i="25"/>
  <c r="A3530" i="25"/>
  <c r="A3313" i="25"/>
  <c r="A3306" i="25"/>
  <c r="A3317" i="25"/>
  <c r="A3711" i="25"/>
  <c r="A3670" i="25"/>
  <c r="A3673" i="25"/>
  <c r="A3672" i="25"/>
  <c r="A3632" i="25"/>
  <c r="A3543" i="25"/>
  <c r="A3542" i="25"/>
  <c r="A3595" i="25"/>
  <c r="A3594" i="25"/>
  <c r="A3363" i="25"/>
  <c r="A3362" i="25"/>
  <c r="A3709" i="25"/>
  <c r="A3582" i="25"/>
  <c r="A3581" i="25"/>
  <c r="A3269" i="25"/>
  <c r="A3590" i="25"/>
  <c r="A3589" i="25"/>
  <c r="A3197" i="25"/>
  <c r="A3446" i="25"/>
  <c r="A3445" i="25"/>
  <c r="A3344" i="25"/>
  <c r="A3441" i="25"/>
  <c r="A3440" i="25"/>
  <c r="A3320" i="25"/>
  <c r="A3319" i="25"/>
  <c r="A3548" i="25"/>
  <c r="A3295" i="25"/>
  <c r="A3377" i="25"/>
  <c r="A3639" i="25"/>
  <c r="A3431" i="25"/>
  <c r="A3430" i="25"/>
  <c r="A3207" i="25"/>
  <c r="A3491" i="25"/>
  <c r="A3490" i="25"/>
  <c r="A3406" i="25"/>
  <c r="A3248" i="25"/>
  <c r="A3391" i="25"/>
  <c r="A3388" i="25"/>
  <c r="A3221" i="25"/>
  <c r="A3294" i="25"/>
  <c r="A3343" i="25"/>
  <c r="A3705" i="25"/>
  <c r="A3423" i="25"/>
  <c r="A3339" i="25"/>
  <c r="A3338" i="25"/>
  <c r="A3433" i="25"/>
  <c r="A3720" i="25"/>
  <c r="A3278" i="25"/>
  <c r="A3277" i="25"/>
  <c r="A3563" i="25"/>
  <c r="A3657" i="25"/>
  <c r="A3656" i="25"/>
  <c r="A3499" i="25"/>
  <c r="A3642" i="25"/>
  <c r="A3641" i="25"/>
  <c r="A3660" i="25"/>
  <c r="A3659" i="25"/>
  <c r="A3457" i="25"/>
  <c r="A3456" i="25"/>
  <c r="A3598" i="25"/>
  <c r="A3597" i="25"/>
  <c r="A3381" i="25"/>
  <c r="A3380" i="25"/>
  <c r="A3253" i="25"/>
  <c r="A3252" i="25"/>
  <c r="A3507" i="25"/>
  <c r="A3506" i="25"/>
  <c r="A3511" i="25"/>
  <c r="A3474" i="25"/>
  <c r="A3417" i="25"/>
  <c r="A3194" i="25"/>
  <c r="A3193" i="25"/>
  <c r="A3465" i="25"/>
  <c r="A3464" i="25"/>
  <c r="A3427" i="25"/>
  <c r="A3426" i="25"/>
  <c r="A3298" i="25"/>
  <c r="A3297" i="25"/>
  <c r="A3438" i="25"/>
  <c r="A3578" i="25"/>
  <c r="A3496" i="25"/>
  <c r="A3495" i="25"/>
  <c r="A3547" i="25"/>
  <c r="A3497" i="25"/>
  <c r="A3561" i="25"/>
  <c r="A3560" i="25"/>
  <c r="A3290" i="25"/>
  <c r="A3708" i="25"/>
  <c r="A3602" i="25"/>
  <c r="A3413" i="25"/>
  <c r="A3679" i="25"/>
  <c r="A3678" i="25"/>
  <c r="A3700" i="25"/>
  <c r="A3699" i="25"/>
  <c r="A3268" i="25"/>
  <c r="A3267" i="25"/>
  <c r="A3449" i="25"/>
  <c r="A3448" i="25"/>
  <c r="A3463" i="25"/>
  <c r="A3462" i="25"/>
  <c r="A3459" i="25"/>
  <c r="A3312" i="25"/>
  <c r="A3311" i="25"/>
  <c r="A3304" i="25"/>
  <c r="A3314" i="25"/>
  <c r="A3701" i="25"/>
  <c r="A3195" i="25"/>
  <c r="A3219" i="25"/>
  <c r="A3218" i="25"/>
  <c r="A3403" i="25"/>
  <c r="A3410" i="25"/>
  <c r="A3120" i="25"/>
  <c r="A3127" i="25"/>
  <c r="A3121" i="25"/>
  <c r="A3128" i="25"/>
  <c r="A256" i="25"/>
  <c r="A1095" i="25"/>
  <c r="A3122" i="25"/>
  <c r="A3118" i="25"/>
  <c r="A3125" i="25"/>
  <c r="A1267" i="25"/>
  <c r="A3134" i="25"/>
  <c r="A3141" i="25"/>
  <c r="A3136" i="25"/>
  <c r="A3143" i="25"/>
  <c r="A2680" i="25"/>
  <c r="A3108" i="25"/>
  <c r="A1019" i="25"/>
  <c r="A3103" i="25"/>
  <c r="A401" i="25"/>
  <c r="A3105" i="25"/>
  <c r="A1544" i="25"/>
  <c r="A1633" i="25"/>
  <c r="A3110" i="25"/>
  <c r="A2548" i="25"/>
  <c r="A3106" i="25"/>
  <c r="A3131" i="25"/>
  <c r="A3138" i="25"/>
  <c r="A2195" i="25"/>
  <c r="A1422" i="25"/>
  <c r="A1214" i="25"/>
  <c r="A2583" i="25"/>
  <c r="A2581" i="25"/>
  <c r="A3123" i="25"/>
  <c r="A3130" i="25"/>
  <c r="A3119" i="25"/>
  <c r="A3126" i="25"/>
  <c r="A324" i="25"/>
  <c r="A1632" i="25"/>
  <c r="A3109" i="25"/>
  <c r="A3023" i="25"/>
  <c r="A3117" i="25"/>
  <c r="A3124" i="25"/>
  <c r="A2663" i="25"/>
  <c r="A3107" i="25"/>
  <c r="A3132" i="25"/>
  <c r="A3139" i="25"/>
  <c r="A3133" i="25"/>
  <c r="A3140" i="25"/>
  <c r="A3137" i="25"/>
  <c r="A3144" i="25"/>
  <c r="A2686" i="25"/>
  <c r="A3111" i="25"/>
  <c r="A3135" i="25"/>
  <c r="A3142" i="25"/>
  <c r="A832" i="25"/>
  <c r="A1213" i="25"/>
  <c r="A834" i="25"/>
  <c r="A833" i="25"/>
  <c r="A2758" i="25"/>
  <c r="A3280" i="25"/>
  <c r="A3112" i="25"/>
  <c r="A2729" i="25"/>
  <c r="A1215" i="25"/>
  <c r="A835" i="25"/>
  <c r="A1216" i="25"/>
  <c r="A1212" i="25"/>
  <c r="A2573" i="25"/>
  <c r="E131" i="30"/>
  <c r="C7" i="30"/>
  <c r="E1" i="30" s="1"/>
  <c r="C120" i="30"/>
  <c r="E120" i="30" s="1"/>
  <c r="E242" i="30"/>
  <c r="C141" i="30"/>
  <c r="E141" i="30" s="1"/>
  <c r="E157" i="30"/>
  <c r="E48" i="30"/>
  <c r="E192" i="30"/>
  <c r="E83" i="30"/>
  <c r="E273" i="30"/>
  <c r="E72" i="30"/>
  <c r="E165" i="30"/>
  <c r="E312" i="30"/>
  <c r="E12" i="30"/>
  <c r="E15" i="30"/>
  <c r="E17" i="30"/>
  <c r="E35" i="30"/>
  <c r="E92" i="30"/>
  <c r="E114" i="30"/>
  <c r="E161" i="30"/>
  <c r="E190" i="30"/>
  <c r="E223" i="30"/>
  <c r="E235" i="30"/>
  <c r="E40" i="30"/>
  <c r="E42" i="30"/>
  <c r="E45" i="30"/>
  <c r="E61" i="30"/>
  <c r="E67" i="30"/>
  <c r="E76" i="30"/>
  <c r="E80" i="30"/>
  <c r="E86" i="30"/>
  <c r="E101" i="30"/>
  <c r="E138" i="30"/>
  <c r="E170" i="30"/>
  <c r="E185" i="30"/>
  <c r="E226" i="30"/>
  <c r="E254" i="30"/>
  <c r="E259" i="30"/>
  <c r="E275" i="30"/>
  <c r="E315" i="30"/>
  <c r="E319" i="30"/>
  <c r="E159" i="30"/>
  <c r="E206" i="30"/>
  <c r="E211" i="30"/>
  <c r="E240" i="30"/>
  <c r="E271" i="30"/>
  <c r="E152" i="30"/>
  <c r="E175" i="30"/>
  <c r="E231" i="30"/>
  <c r="E58" i="30"/>
  <c r="E69" i="30"/>
  <c r="E89" i="30"/>
  <c r="E97" i="30"/>
  <c r="E104" i="30"/>
  <c r="C112" i="30"/>
  <c r="E107" i="30" s="1"/>
  <c r="C124" i="30"/>
  <c r="E124" i="30" s="1"/>
  <c r="E142" i="30"/>
  <c r="E155" i="30"/>
  <c r="E181" i="30"/>
  <c r="E217" i="30"/>
  <c r="C252" i="30"/>
  <c r="C250" i="30"/>
  <c r="C251" i="30"/>
  <c r="C253" i="30"/>
  <c r="E279" i="30"/>
  <c r="E300" i="30"/>
  <c r="E10" i="30"/>
  <c r="C26" i="30"/>
  <c r="E26" i="30" s="1"/>
  <c r="C29" i="30"/>
  <c r="E28" i="30" s="1"/>
  <c r="E30" i="30"/>
  <c r="E284" i="30"/>
  <c r="E327" i="30"/>
  <c r="G2" i="22"/>
  <c r="H2" i="22" s="1"/>
  <c r="E252" i="30" l="1"/>
  <c r="E250" i="30"/>
</calcChain>
</file>

<file path=xl/comments1.xml><?xml version="1.0" encoding="utf-8"?>
<comments xmlns="http://schemas.openxmlformats.org/spreadsheetml/2006/main">
  <authors>
    <author>Dan Paplaczyk</author>
  </authors>
  <commentList>
    <comment ref="F1" authorId="0" shapeId="0">
      <text>
        <r>
          <rPr>
            <b/>
            <sz val="9"/>
            <color indexed="81"/>
            <rFont val="Tahoma"/>
            <family val="2"/>
          </rPr>
          <t>((1965 CPI total / Year CPI) * $ Amount) / 1000 = TOTAL</t>
        </r>
      </text>
    </comment>
    <comment ref="G1" authorId="0" shapeId="0">
      <text>
        <r>
          <rPr>
            <b/>
            <sz val="9"/>
            <color indexed="81"/>
            <rFont val="Tahoma"/>
            <family val="2"/>
          </rPr>
          <t>Total from Column E times 95% (19/20) of total</t>
        </r>
      </text>
    </comment>
    <comment ref="H1" authorId="0" shapeId="0">
      <text>
        <r>
          <rPr>
            <b/>
            <sz val="9"/>
            <color indexed="81"/>
            <rFont val="Tahoma"/>
            <family val="2"/>
          </rPr>
          <t>Total from Column E times 5% (1/20) of total</t>
        </r>
      </text>
    </comment>
  </commentList>
</comments>
</file>

<file path=xl/sharedStrings.xml><?xml version="1.0" encoding="utf-8"?>
<sst xmlns="http://schemas.openxmlformats.org/spreadsheetml/2006/main" count="42011" uniqueCount="11350">
  <si>
    <t>AccelerometerFGA</t>
  </si>
  <si>
    <t>AntennaDF2</t>
  </si>
  <si>
    <t>Antennacomtec1</t>
  </si>
  <si>
    <t>Antennacomtec2</t>
  </si>
  <si>
    <t>Antennaesc</t>
  </si>
  <si>
    <t>Antennaexpatvr2</t>
  </si>
  <si>
    <t>FASAExplorerLFTMed</t>
  </si>
  <si>
    <t>FASAExplorerLFTSmall</t>
  </si>
  <si>
    <t>FASAGeminiLFTShort</t>
  </si>
  <si>
    <t>FASAGeminiSciRadmeter</t>
  </si>
  <si>
    <t>FASAMercuryLFTShortLarge</t>
  </si>
  <si>
    <t>FASAProbeCamera</t>
  </si>
  <si>
    <t>FASAProbeLaser</t>
  </si>
  <si>
    <t>LprobeFoil</t>
  </si>
  <si>
    <t>PoodleM</t>
  </si>
  <si>
    <t>SXT16FuelTank</t>
  </si>
  <si>
    <t>SXT32FuelTank</t>
  </si>
  <si>
    <t>SXTK1Base5m</t>
  </si>
  <si>
    <t>SXTKO211prop</t>
  </si>
  <si>
    <t>SXTKOPO4E</t>
  </si>
  <si>
    <t>SXTLander</t>
  </si>
  <si>
    <t>SXTMk2LinearAerospike</t>
  </si>
  <si>
    <t>SXTOMS</t>
  </si>
  <si>
    <t>SXTVernier885</t>
  </si>
  <si>
    <t>SXTmk2SAScore</t>
  </si>
  <si>
    <t>SXTtruckbox</t>
  </si>
  <si>
    <t>SXTtruckcabin</t>
  </si>
  <si>
    <t>SXTtruckcabinsmall</t>
  </si>
  <si>
    <t>SXTtruckfueltank</t>
  </si>
  <si>
    <t>SXTtruckmiddle</t>
  </si>
  <si>
    <t>SXTtruckmiddleSmall</t>
  </si>
  <si>
    <t>SXTtruckrear</t>
  </si>
  <si>
    <t>cone05ra</t>
  </si>
  <si>
    <t>parachuteSingle_drogue</t>
  </si>
  <si>
    <t>proceduralHeatshield</t>
  </si>
  <si>
    <t>radialDrogue</t>
  </si>
  <si>
    <t>GrapplingDevice</t>
  </si>
  <si>
    <t>adapterSize2-Mk2</t>
  </si>
  <si>
    <t>mk2CargoBayL</t>
  </si>
  <si>
    <t>mk2CargoBayS</t>
  </si>
  <si>
    <t>mk2Cockpit_Inline</t>
  </si>
  <si>
    <t>mk2Cockpit_Standard</t>
  </si>
  <si>
    <t>mk2CrewCabin</t>
  </si>
  <si>
    <t>mk2DroneCore</t>
  </si>
  <si>
    <t>mk2Fuselage</t>
  </si>
  <si>
    <t>mk2FuselageLongLFO</t>
  </si>
  <si>
    <t>mk2FuselageShortLFO</t>
  </si>
  <si>
    <t>mk2FuselageShortLiquid</t>
  </si>
  <si>
    <t>mk2FuselageShortMono</t>
  </si>
  <si>
    <t>mk2SpacePlaneAdapter</t>
  </si>
  <si>
    <t>mk2_1m_AdapterLong</t>
  </si>
  <si>
    <t>mk2_1m_Bicoupler</t>
  </si>
  <si>
    <t>FASAApalloLFTJ2</t>
  </si>
  <si>
    <t>FASAApalloLFTJ25XPlate</t>
  </si>
  <si>
    <t>FASAApalloLFTJ2Plate</t>
  </si>
  <si>
    <t>FASAApalloLFTSVS1</t>
  </si>
  <si>
    <t>FASAApalloLFTSVS2</t>
  </si>
  <si>
    <t>FASAApolloDecSV5m</t>
  </si>
  <si>
    <t>FASAApolloStrJ2Fairing</t>
  </si>
  <si>
    <t>FASAApolloStrJ2StrJ23m5mDec</t>
  </si>
  <si>
    <t>FASAApolloStrJ2StrJ25mDec</t>
  </si>
  <si>
    <t>FASAApolloStrS1BPlate</t>
  </si>
  <si>
    <t>FASAApollo_CM_HeatShield</t>
  </si>
  <si>
    <t>FASAAtlasSLV3A</t>
  </si>
  <si>
    <t>FASAAtlasSLV3C</t>
  </si>
  <si>
    <t>FASAFairingsApolloPlate375m</t>
  </si>
  <si>
    <t>FASALM_DecouplerRing</t>
  </si>
  <si>
    <t>FASASaturnSLA</t>
  </si>
  <si>
    <t>FASAStrF1Fairing</t>
  </si>
  <si>
    <t>FASAStrFairing3m4x</t>
  </si>
  <si>
    <t>KAS_Hook_Anchor</t>
  </si>
  <si>
    <t>KAS_Hook_Harpoon</t>
  </si>
  <si>
    <t>KAS_Hook_Magnet</t>
  </si>
  <si>
    <t>SXTK1Decoupler</t>
  </si>
  <si>
    <t>SXTK1Decoupler2</t>
  </si>
  <si>
    <t>US_1C20_Wedge_Octocore</t>
  </si>
  <si>
    <t>fairing1</t>
  </si>
  <si>
    <t>fairing3</t>
  </si>
  <si>
    <t>fuelLine</t>
  </si>
  <si>
    <t>mm_shield1</t>
  </si>
  <si>
    <t>mm_shield2</t>
  </si>
  <si>
    <t>skylab-trs</t>
  </si>
  <si>
    <t>1x3SPanels</t>
  </si>
  <si>
    <t>1x3WPanels</t>
  </si>
  <si>
    <t>Dishmccomu</t>
  </si>
  <si>
    <t>Dishomega2g</t>
  </si>
  <si>
    <t>FASAALSEP_Device</t>
  </si>
  <si>
    <t>FASAALSEP_Reflector</t>
  </si>
  <si>
    <t>FASAALSEP_Scanner</t>
  </si>
  <si>
    <t>RTGigaDish2</t>
  </si>
  <si>
    <t>RTLongDish2</t>
  </si>
  <si>
    <t>SCANsat_Scanner2</t>
  </si>
  <si>
    <t>mediumDishAntenna</t>
  </si>
  <si>
    <t>pioneer_10_11</t>
  </si>
  <si>
    <t>radr</t>
  </si>
  <si>
    <t>rn_mol_solar_panel</t>
  </si>
  <si>
    <t>rtg</t>
  </si>
  <si>
    <t>solarPanels1</t>
  </si>
  <si>
    <t>solarPanels3</t>
  </si>
  <si>
    <t>solarPanelsond1</t>
  </si>
  <si>
    <t>godLandingLeg</t>
  </si>
  <si>
    <t>godLandingLeg2</t>
  </si>
  <si>
    <t>landingLeg1-2</t>
  </si>
  <si>
    <t>plommsLandingLeg</t>
  </si>
  <si>
    <t>FASAApolloAPS</t>
  </si>
  <si>
    <t>FASAApolloIU</t>
  </si>
  <si>
    <t>FASAApollo_DockingDevice</t>
  </si>
  <si>
    <t>FASAApollo_SM</t>
  </si>
  <si>
    <t>FASAApollo_SM_RCS</t>
  </si>
  <si>
    <t>FASADeltaAv1</t>
  </si>
  <si>
    <t>FASALM_DockingConern</t>
  </si>
  <si>
    <t>FASALM_RCS</t>
  </si>
  <si>
    <t>GuidanceLate1m</t>
  </si>
  <si>
    <t>RO-ApolloDockingPort</t>
  </si>
  <si>
    <t>RP0probeAvionics66m</t>
  </si>
  <si>
    <t>SSTU-SC-GEN-DP-0P</t>
  </si>
  <si>
    <t>almaz_sr_retro</t>
  </si>
  <si>
    <t>ok_dec</t>
  </si>
  <si>
    <t>ok_hs</t>
  </si>
  <si>
    <t>ok_pao</t>
  </si>
  <si>
    <t>ok_tft</t>
  </si>
  <si>
    <t>rn_lok_dec</t>
  </si>
  <si>
    <t>rn_lok_tdu</t>
  </si>
  <si>
    <t>rn_uda</t>
  </si>
  <si>
    <t>rn_zond_dec</t>
  </si>
  <si>
    <t>s1_dp</t>
  </si>
  <si>
    <t>s6_dp</t>
  </si>
  <si>
    <t>salyut_asas</t>
  </si>
  <si>
    <t>skylab_asas</t>
  </si>
  <si>
    <t>skylab_trs_docking</t>
  </si>
  <si>
    <t>t_dp</t>
  </si>
  <si>
    <t>t_pao</t>
  </si>
  <si>
    <t>tg_sa</t>
  </si>
  <si>
    <t>RO_RLA_AJ260_FL</t>
  </si>
  <si>
    <t>RO_RLA_AJ260_HL</t>
  </si>
  <si>
    <t>rn_dnepr1_ejector_cap</t>
  </si>
  <si>
    <t>SXTNERVA</t>
  </si>
  <si>
    <t>nervaII_kerbscalexx</t>
  </si>
  <si>
    <t>FASAApalloLFTS1BStage1</t>
  </si>
  <si>
    <t>FASAApolloLFEH1</t>
  </si>
  <si>
    <t>FASAE1</t>
  </si>
  <si>
    <t>FASAGeminiLFECentarTwin</t>
  </si>
  <si>
    <t>FASASaturnUllage</t>
  </si>
  <si>
    <t>FASAStrS1BWing</t>
  </si>
  <si>
    <t>FASA_SIB</t>
  </si>
  <si>
    <t>KWsrbGlobeV</t>
  </si>
  <si>
    <t>KWsrbUllage</t>
  </si>
  <si>
    <t>LargeOMS</t>
  </si>
  <si>
    <t>RD0110</t>
  </si>
  <si>
    <t>RO-E1</t>
  </si>
  <si>
    <t>RO-H1-RS27</t>
  </si>
  <si>
    <t>RSBengineH1</t>
  </si>
  <si>
    <t>RSBengineVikas</t>
  </si>
  <si>
    <t>SSTU-SC-ENG-H1</t>
  </si>
  <si>
    <t>SSTU-SC-ENG-LR81-8096</t>
  </si>
  <si>
    <t>SSTU-SC-ENG-RD-0110</t>
  </si>
  <si>
    <t>STEERING_MOTOR_RD0110engine</t>
  </si>
  <si>
    <t>radialDecoupler2</t>
  </si>
  <si>
    <t>rn_proton_blockd_v</t>
  </si>
  <si>
    <t>rn_proton_vernier</t>
  </si>
  <si>
    <t>rn_r7_vernier_blok_i_s_fg</t>
  </si>
  <si>
    <t>Maxurpod</t>
  </si>
  <si>
    <t>UAEcubplate</t>
  </si>
  <si>
    <t>explonpod</t>
  </si>
  <si>
    <t>neo_ds1</t>
  </si>
  <si>
    <t>neo_stardust</t>
  </si>
  <si>
    <t>neo_stardust_collector</t>
  </si>
  <si>
    <t>neo_stardust_para</t>
  </si>
  <si>
    <t>neptuno</t>
  </si>
  <si>
    <t>novapod</t>
  </si>
  <si>
    <t>probeCoreCube</t>
  </si>
  <si>
    <t>sondex2pod</t>
  </si>
  <si>
    <t>torpod</t>
  </si>
  <si>
    <t>wheelMed</t>
  </si>
  <si>
    <t>B9_Aero_Wing_Procedural_TypeA</t>
  </si>
  <si>
    <t>B9_Aero_Wing_Procedural_TypeB</t>
  </si>
  <si>
    <t>B9_Aero_Wing_Procedural_TypeC</t>
  </si>
  <si>
    <t>GearLarge</t>
  </si>
  <si>
    <t>GearMedium</t>
  </si>
  <si>
    <t>KerbCan</t>
  </si>
  <si>
    <t>LMkIIAircaftTail</t>
  </si>
  <si>
    <t>LMkIIIAircaftFus</t>
  </si>
  <si>
    <t>MK1Cargobay</t>
  </si>
  <si>
    <t>MK1Fuselage</t>
  </si>
  <si>
    <t>Mark1Cockpit</t>
  </si>
  <si>
    <t>Mark2Cockpit</t>
  </si>
  <si>
    <t>Mk1?S39?Cockpit</t>
  </si>
  <si>
    <t>Mk1FuselageStructural</t>
  </si>
  <si>
    <t>NP_lfe_25m_Orbitalbertha_Mini</t>
  </si>
  <si>
    <t>RO-XLR99</t>
  </si>
  <si>
    <t>SXTNK12M</t>
  </si>
  <si>
    <t>SXTSmallFuselage</t>
  </si>
  <si>
    <t>SXTmk3Cockpit52</t>
  </si>
  <si>
    <t>airbrake1</t>
  </si>
  <si>
    <t>aje_atar</t>
  </si>
  <si>
    <t>aje_j75</t>
  </si>
  <si>
    <t>aje_j79</t>
  </si>
  <si>
    <t>aje_ramjet</t>
  </si>
  <si>
    <t>miniFuselage</t>
  </si>
  <si>
    <t>shockConeIntake</t>
  </si>
  <si>
    <t>eos_tdrs</t>
  </si>
  <si>
    <t>neo_dawn</t>
  </si>
  <si>
    <t>neo_deepimpact</t>
  </si>
  <si>
    <t>neo_deepimpact_impactor</t>
  </si>
  <si>
    <t>rn_new_horizons</t>
  </si>
  <si>
    <t>SCANsat_Tracker</t>
  </si>
  <si>
    <t>IntakeRadialLong</t>
  </si>
  <si>
    <t>SXTRadialAirIntakeShockCone</t>
  </si>
  <si>
    <t>Trainer?Cockpit</t>
  </si>
  <si>
    <t>aje_avon</t>
  </si>
  <si>
    <t>aje_j57</t>
  </si>
  <si>
    <t>miniJetEngine</t>
  </si>
  <si>
    <t>ramAirIntake</t>
  </si>
  <si>
    <t>APAS89-95</t>
  </si>
  <si>
    <t>S5_92fversion</t>
  </si>
  <si>
    <t>S5_98M</t>
  </si>
  <si>
    <t>FASADeltaAv3</t>
  </si>
  <si>
    <t>RLA_tiny_vac</t>
  </si>
  <si>
    <t>dockingPortLarge</t>
  </si>
  <si>
    <t>FASADeltaAv4</t>
  </si>
  <si>
    <t>ParaDockingPort</t>
  </si>
  <si>
    <t>SSTU-SC-GEN-DP-1P</t>
  </si>
  <si>
    <t>dockingPort1</t>
  </si>
  <si>
    <t>dockingPort2</t>
  </si>
  <si>
    <t>dockingPortLateral</t>
  </si>
  <si>
    <t>mk2DockingPort</t>
  </si>
  <si>
    <t>FASADeltaAv0</t>
  </si>
  <si>
    <t>GuidanceEarly2m</t>
  </si>
  <si>
    <t>GuidanceEarly3m</t>
  </si>
  <si>
    <t>explorer_6</t>
  </si>
  <si>
    <t>p1_decoupler</t>
  </si>
  <si>
    <t>pioneer1_booster</t>
  </si>
  <si>
    <t>pioneer_0_1_2</t>
  </si>
  <si>
    <t>pioneer_3_4</t>
  </si>
  <si>
    <t>sputnik2</t>
  </si>
  <si>
    <t>sputnik3</t>
  </si>
  <si>
    <t>FASAAgenaLFT_b</t>
  </si>
  <si>
    <t>FASAGeminiDecDark25_Titan3m</t>
  </si>
  <si>
    <t>FASAGeminiLFTLong</t>
  </si>
  <si>
    <t>FASAGeminiLFTMed</t>
  </si>
  <si>
    <t>FASAGeminiLFTTitan1</t>
  </si>
  <si>
    <t>FASAGeminiROTitanIIGLVUpper</t>
  </si>
  <si>
    <t>FASAMercuryFairing</t>
  </si>
  <si>
    <t>FASATitanLR91Dec</t>
  </si>
  <si>
    <t>FASA_Atlas_LFT_Cone</t>
  </si>
  <si>
    <t>RCS125ra</t>
  </si>
  <si>
    <t>RCSTank1-2</t>
  </si>
  <si>
    <t>RCSTanka5a</t>
  </si>
  <si>
    <t>TitanIUpper</t>
  </si>
  <si>
    <t>adapterrads</t>
  </si>
  <si>
    <t>basef1sond</t>
  </si>
  <si>
    <t>baseinstrul8</t>
  </si>
  <si>
    <t>batteryBAEr</t>
  </si>
  <si>
    <t>batteryBankMini</t>
  </si>
  <si>
    <t>batteryPack</t>
  </si>
  <si>
    <t>fairingSize3</t>
  </si>
  <si>
    <t>fuelTank1-2</t>
  </si>
  <si>
    <t>fuelTank2-2</t>
  </si>
  <si>
    <t>fuelTank3-2</t>
  </si>
  <si>
    <t>fuelTank4-2</t>
  </si>
  <si>
    <t>fuelTank7k</t>
  </si>
  <si>
    <t>fuelTanklunderl</t>
  </si>
  <si>
    <t>fuelTankmr1</t>
  </si>
  <si>
    <t>fuelTanksul</t>
  </si>
  <si>
    <t>fuelTanksuperior3</t>
  </si>
  <si>
    <t>ksp_r_largeBatteryPack</t>
  </si>
  <si>
    <t>ms1RCSTank</t>
  </si>
  <si>
    <t>rn_WING_R7</t>
  </si>
  <si>
    <t>rn_luna_base</t>
  </si>
  <si>
    <t>rn_luna_fairing</t>
  </si>
  <si>
    <t>rn_r7_adapter_blok_e</t>
  </si>
  <si>
    <t>rn_r7_adapter_blok_i_m</t>
  </si>
  <si>
    <t>rn_r7_adapter_blok_i_v</t>
  </si>
  <si>
    <t>rn_r7_adapter_blok_iv2</t>
  </si>
  <si>
    <t>rn_r7_voskhod_fairing_l</t>
  </si>
  <si>
    <t>rn_r7_voskhod_fairing_r</t>
  </si>
  <si>
    <t>rn_r7_vostok_fairing_r</t>
  </si>
  <si>
    <t>stackPoint1</t>
  </si>
  <si>
    <t>FASAExplorerLFTLong</t>
  </si>
  <si>
    <t>FASAExplorerSgt</t>
  </si>
  <si>
    <t>FASAExplorerSgt11</t>
  </si>
  <si>
    <t>FASAExplorerSgt11Dec</t>
  </si>
  <si>
    <t>FASAExplorerSgt3</t>
  </si>
  <si>
    <t>FASAExplorerSgt3Dec</t>
  </si>
  <si>
    <t>FASAMercuryRedstoneFin</t>
  </si>
  <si>
    <t>FASA_Mercury_LFT_Long</t>
  </si>
  <si>
    <t>FASA_Mercury_LFT_Short</t>
  </si>
  <si>
    <t>FASA_Mercury_Redstone_Eng</t>
  </si>
  <si>
    <t>LVT15</t>
  </si>
  <si>
    <t>ROBabySergeant</t>
  </si>
  <si>
    <t>SSTU-AJ10-CustomEarly</t>
  </si>
  <si>
    <t>SXTAJ10</t>
  </si>
  <si>
    <t>SXTX405</t>
  </si>
  <si>
    <t>rn_aerobee150_eng</t>
  </si>
  <si>
    <t>rn_aerobee150_eng1</t>
  </si>
  <si>
    <t>rn_aerobee150_srb</t>
  </si>
  <si>
    <t>rn_aerobee170_srb</t>
  </si>
  <si>
    <t>rn_aerobee300_srb</t>
  </si>
  <si>
    <t>rn_aj10_37</t>
  </si>
  <si>
    <t>rn_junoii_sgt</t>
  </si>
  <si>
    <t>rn_junoii_sgt_11</t>
  </si>
  <si>
    <t>rn_junoii_sgt_3</t>
  </si>
  <si>
    <t>rn_x405</t>
  </si>
  <si>
    <t>rn_x405_vernier</t>
  </si>
  <si>
    <t>Dishcl1</t>
  </si>
  <si>
    <t>HighGainAntenna</t>
  </si>
  <si>
    <t>LgRadialSolarPanel</t>
  </si>
  <si>
    <t>SXTHECSRanger</t>
  </si>
  <si>
    <t>US_1C15_Wedge_Hexacore</t>
  </si>
  <si>
    <t>US_1M110_Wedge_ScienceBay</t>
  </si>
  <si>
    <t>almaz_sample_return</t>
  </si>
  <si>
    <t>almaz_sr_dec</t>
  </si>
  <si>
    <t>almaz_sr_para</t>
  </si>
  <si>
    <t>dmUSMagBoom</t>
  </si>
  <si>
    <t>dmUSScope</t>
  </si>
  <si>
    <t>dmmagBoom</t>
  </si>
  <si>
    <t>dmscope</t>
  </si>
  <si>
    <t>rn_mariner1_2</t>
  </si>
  <si>
    <t>solarPanels5HiTech</t>
  </si>
  <si>
    <t>solarpaneles1</t>
  </si>
  <si>
    <t>FASADeltaCastorSrb</t>
  </si>
  <si>
    <t>RO-X-248</t>
  </si>
  <si>
    <t>proceduralSRBRealFuels</t>
  </si>
  <si>
    <t>rn_thor_altair</t>
  </si>
  <si>
    <t>rn_thor_altair_e1</t>
  </si>
  <si>
    <t>rn_thor_altair_e1_1</t>
  </si>
  <si>
    <t>rn_thor_castor</t>
  </si>
  <si>
    <t>solidBooster1-1Small</t>
  </si>
  <si>
    <t>RAPIER</t>
  </si>
  <si>
    <t>FASAApollo_CM</t>
  </si>
  <si>
    <t>FASAApollo_CM_Decoupler</t>
  </si>
  <si>
    <t>FASAApollo_CM_Top</t>
  </si>
  <si>
    <t>FASAApollo_CM_parachutes</t>
  </si>
  <si>
    <t>FASAApollo_LES</t>
  </si>
  <si>
    <t>FASABigGeminiRetroModule</t>
  </si>
  <si>
    <t>FASAGeminiBigG</t>
  </si>
  <si>
    <t>FASAGeminiBigGDec</t>
  </si>
  <si>
    <t>FASAGeminiBigGDock</t>
  </si>
  <si>
    <t>FASAGeminiBigGDockExt</t>
  </si>
  <si>
    <t>FASAGeminiBigGWhite</t>
  </si>
  <si>
    <t>FASAGeminiLES</t>
  </si>
  <si>
    <t>FASAGeminiNoseCone2Aero</t>
  </si>
  <si>
    <t>FASAGeminiPod2White</t>
  </si>
  <si>
    <t>FASA_Apollo_Float_Ring</t>
  </si>
  <si>
    <t>FASA_Apollo_Float_Round</t>
  </si>
  <si>
    <t>FASA_BigGeminiParachute2</t>
  </si>
  <si>
    <t>LaunchEscapeSystem</t>
  </si>
  <si>
    <t>MK2VApod</t>
  </si>
  <si>
    <t>Mark1-2Pod</t>
  </si>
  <si>
    <t>SSTU-SC-A-BPC</t>
  </si>
  <si>
    <t>SSTU-SC-A-DM</t>
  </si>
  <si>
    <t>SSTU-SC-A-OM</t>
  </si>
  <si>
    <t>SSTU-SC-A-SM</t>
  </si>
  <si>
    <t>SSTU-SC-B-BPC</t>
  </si>
  <si>
    <t>SSTU-SC-B-CM</t>
  </si>
  <si>
    <t>SSTU-SC-B-SM</t>
  </si>
  <si>
    <t>ShieldCapLarge</t>
  </si>
  <si>
    <t>ok_bo_fem</t>
  </si>
  <si>
    <t>ok_bo_male</t>
  </si>
  <si>
    <t>ok_para</t>
  </si>
  <si>
    <t>ok_sa</t>
  </si>
  <si>
    <t>rn_astp_bo</t>
  </si>
  <si>
    <t>rn_lok_bo</t>
  </si>
  <si>
    <t>rn_lok_para</t>
  </si>
  <si>
    <t>rn_lok_sa</t>
  </si>
  <si>
    <t>rn_r7_les_okt</t>
  </si>
  <si>
    <t>rn_zond_sa</t>
  </si>
  <si>
    <t>t_af_bo</t>
  </si>
  <si>
    <t>t_bo</t>
  </si>
  <si>
    <t>tg_bo</t>
  </si>
  <si>
    <t>ICPSAdapterx2</t>
  </si>
  <si>
    <t>stationHub</t>
  </si>
  <si>
    <t>stationHubLarge</t>
  </si>
  <si>
    <t>FASAExplorerNosecone</t>
  </si>
  <si>
    <t>FASAExplorerProbe</t>
  </si>
  <si>
    <t>FASAProbeGeigerCounter</t>
  </si>
  <si>
    <t>GuidanceEarly1m</t>
  </si>
  <si>
    <t>RP0probeAvionics0-81m</t>
  </si>
  <si>
    <t>RP0probeVanguardXray</t>
  </si>
  <si>
    <t>RP0sensorGeiger</t>
  </si>
  <si>
    <t>RP0sensorMicrometeorite</t>
  </si>
  <si>
    <t>SXTSputnik</t>
  </si>
  <si>
    <t>sputnik1</t>
  </si>
  <si>
    <t>vanguard-1</t>
  </si>
  <si>
    <t>vanguard-2</t>
  </si>
  <si>
    <t>vanguard-3</t>
  </si>
  <si>
    <t>FASAGeminiMOLSci</t>
  </si>
  <si>
    <t>Large_Crewed_Lab</t>
  </si>
  <si>
    <t>SXTISSHabISK30</t>
  </si>
  <si>
    <t>SXTSPKTRCabin</t>
  </si>
  <si>
    <t>XKupolaObsModuleEXPANDEDX</t>
  </si>
  <si>
    <t>almaz3-5</t>
  </si>
  <si>
    <t>crewCabin</t>
  </si>
  <si>
    <t>cupola</t>
  </si>
  <si>
    <t>rn_skylab_telescope</t>
  </si>
  <si>
    <t>salyut1-4</t>
  </si>
  <si>
    <t>salyut6</t>
  </si>
  <si>
    <t>salyut7</t>
  </si>
  <si>
    <t>skylab</t>
  </si>
  <si>
    <t>solarpanel-blanket-1</t>
  </si>
  <si>
    <t>solarpanel-deploying-2x1-1</t>
  </si>
  <si>
    <t>solarpanel-deploying-2x1-2</t>
  </si>
  <si>
    <t>solarpanel-deploying-2x3-1</t>
  </si>
  <si>
    <t>7k_ok_lsolar</t>
  </si>
  <si>
    <t>7k_ok_rsolar</t>
  </si>
  <si>
    <t>Dishpcf</t>
  </si>
  <si>
    <t>FASAApollo_SM_Dish</t>
  </si>
  <si>
    <t>FASAApollo_SM_Light</t>
  </si>
  <si>
    <t>FASAGeminiEngineFuel2</t>
  </si>
  <si>
    <t>FASAGeminiUtilityPack</t>
  </si>
  <si>
    <t>FASALM_Antenna</t>
  </si>
  <si>
    <t>FuelCell</t>
  </si>
  <si>
    <t>FuelCellArray</t>
  </si>
  <si>
    <t>RTLongAntenna2</t>
  </si>
  <si>
    <t>SCANsat_Scanner</t>
  </si>
  <si>
    <t>USRPWS</t>
  </si>
  <si>
    <t>US_1P110_Wedge_Fuelcell</t>
  </si>
  <si>
    <t>aje_solarPanels</t>
  </si>
  <si>
    <t>rn_7k_astp_lsolar</t>
  </si>
  <si>
    <t>rn_7k_astp_rsolar</t>
  </si>
  <si>
    <t>rpwsAnt</t>
  </si>
  <si>
    <t>s1_lsolar</t>
  </si>
  <si>
    <t>s1_rsolar</t>
  </si>
  <si>
    <t>solarPanels2</t>
  </si>
  <si>
    <t>solarPanels4</t>
  </si>
  <si>
    <t>solarPanelsfa</t>
  </si>
  <si>
    <t>solarPanelsfa2</t>
  </si>
  <si>
    <t>solarPanelsuncat1</t>
  </si>
  <si>
    <t>SCANsat_Scanner24</t>
  </si>
  <si>
    <t>SCANsat_Scanner32</t>
  </si>
  <si>
    <t>ASDecoupler</t>
  </si>
  <si>
    <t>KAS_Pylon1</t>
  </si>
  <si>
    <t>RCSFuelTank</t>
  </si>
  <si>
    <t>SSTU-SC-GEN-IPA-N</t>
  </si>
  <si>
    <t>SSTU-SC-GEN-IPA-W</t>
  </si>
  <si>
    <t>SSTU-SC-GEN-ISDC</t>
  </si>
  <si>
    <t>SSTU-SC-TANK-MFT-D</t>
  </si>
  <si>
    <t>SSTU-SC-TANK-MFT-L</t>
  </si>
  <si>
    <t>SSTU-SC-TANK-MFT-R</t>
  </si>
  <si>
    <t>SSTU-SC-TANK-MUS-CB</t>
  </si>
  <si>
    <t>SSTU-SC-TANK-MUS-ST</t>
  </si>
  <si>
    <t>Separatormultifs</t>
  </si>
  <si>
    <t>ServiceBay_125</t>
  </si>
  <si>
    <t>ServiceBay_250</t>
  </si>
  <si>
    <t>US_1C10_Wedge_Quadcore</t>
  </si>
  <si>
    <t>US_1R210_Wedge_Liquidfuel</t>
  </si>
  <si>
    <t>US_1R220_Wedge_Monoprop</t>
  </si>
  <si>
    <t>US_1R330_Wedge_Hydrogen</t>
  </si>
  <si>
    <t>US_1R340_Wedge_Oxygen</t>
  </si>
  <si>
    <t>US_1R360_Wedge_Water</t>
  </si>
  <si>
    <t>US_2R340_Radial_Oxygen</t>
  </si>
  <si>
    <t>US_Radial_R30_Water</t>
  </si>
  <si>
    <t>basepuntv2r10</t>
  </si>
  <si>
    <t>conenoseram</t>
  </si>
  <si>
    <t>decouplersv05</t>
  </si>
  <si>
    <t>decouplersvblack</t>
  </si>
  <si>
    <t>decoupvector</t>
  </si>
  <si>
    <t>desacopladorsat1</t>
  </si>
  <si>
    <t>desacopladorsat2</t>
  </si>
  <si>
    <t>desacopladorsat3</t>
  </si>
  <si>
    <t>dmUSPresTemp</t>
  </si>
  <si>
    <t>fairingSize2</t>
  </si>
  <si>
    <t>fuelTank</t>
  </si>
  <si>
    <t>fuelTankSmall</t>
  </si>
  <si>
    <t>fuelTankSmallFlat</t>
  </si>
  <si>
    <t>fuelTank_long</t>
  </si>
  <si>
    <t>radialRCSTank</t>
  </si>
  <si>
    <t>rcsTankRadialLong</t>
  </si>
  <si>
    <t>stackDecoupler</t>
  </si>
  <si>
    <t>stackTriCoupler</t>
  </si>
  <si>
    <t>strutsoportec1</t>
  </si>
  <si>
    <t>tank1300cl</t>
  </si>
  <si>
    <t>tankMER1</t>
  </si>
  <si>
    <t>tankMER6</t>
  </si>
  <si>
    <t>tankorb1</t>
  </si>
  <si>
    <t>toroidalFuelTank</t>
  </si>
  <si>
    <t>FASAGeminiDecDark125</t>
  </si>
  <si>
    <t>FASAGeminiDecDark125_Atlas</t>
  </si>
  <si>
    <t>FASAGeminiDecDark125_Redstone</t>
  </si>
  <si>
    <t>FASAMercruyCap2</t>
  </si>
  <si>
    <t>FASAMercuryDec</t>
  </si>
  <si>
    <t>FASAMercuryMiniSRB</t>
  </si>
  <si>
    <t>FASAMercuryPod</t>
  </si>
  <si>
    <t>FASAMercuryPodRCS</t>
  </si>
  <si>
    <t>FASA_Mercury_Eng</t>
  </si>
  <si>
    <t>FASA_Mercury_LES</t>
  </si>
  <si>
    <t>FASA_Mercury_Parachute_Box</t>
  </si>
  <si>
    <t>FASAlaunchTower</t>
  </si>
  <si>
    <t>RO_mk1_LES</t>
  </si>
  <si>
    <t>mk1pod</t>
  </si>
  <si>
    <t>moduldesspod</t>
  </si>
  <si>
    <t>orbitaiespod</t>
  </si>
  <si>
    <t>rn_vostok_dec</t>
  </si>
  <si>
    <t>rn_vostok_para</t>
  </si>
  <si>
    <t>rn_vostok_sc</t>
  </si>
  <si>
    <t>rn_vostok_tdu</t>
  </si>
  <si>
    <t>FASAAtlasII</t>
  </si>
  <si>
    <t>FASAGeminiLFTCentarCSM_D2</t>
  </si>
  <si>
    <t>FASAGeminiLFTCentarCSM_T</t>
  </si>
  <si>
    <t>FASAGeminiLFT_TitanIV</t>
  </si>
  <si>
    <t>KK_ATK_GEM46</t>
  </si>
  <si>
    <t>KK_ATK_GEM46AL</t>
  </si>
  <si>
    <t>KWsrbGlobeVI</t>
  </si>
  <si>
    <t>KWsrbGlobeX</t>
  </si>
  <si>
    <t>KWsrbGlobeX2</t>
  </si>
  <si>
    <t>MassiveBooster</t>
  </si>
  <si>
    <t>RO_KWsrbGlobeI_GEM46</t>
  </si>
  <si>
    <t>RO_KWsrbGlobeI_GEM60</t>
  </si>
  <si>
    <t>RO_KWsrbGlobeI_GEM63</t>
  </si>
  <si>
    <t>RO_KWsrbGlobeI_GEM63XL</t>
  </si>
  <si>
    <t>RSBdelta3srm</t>
  </si>
  <si>
    <t>RSBdelta3srmG</t>
  </si>
  <si>
    <t>RSBdeltaIVsrm</t>
  </si>
  <si>
    <t>RSBengineAresSRB</t>
  </si>
  <si>
    <t>RSBengineAtlasSRB</t>
  </si>
  <si>
    <t>JetEngine</t>
  </si>
  <si>
    <t>SXTKe90TurboJet</t>
  </si>
  <si>
    <t>SXTMiniJet</t>
  </si>
  <si>
    <t>aje_al31</t>
  </si>
  <si>
    <t>solarpanel-curved-375-1</t>
  </si>
  <si>
    <t>solarpanel-curved-deploying-25-1</t>
  </si>
  <si>
    <t>solarpanel-deploying-1x3-1</t>
  </si>
  <si>
    <t>solarpanel-deploying-1x4-1</t>
  </si>
  <si>
    <t>solarpanel-deploying-1x4-2</t>
  </si>
  <si>
    <t>solarpanel-deploying-1x5-1</t>
  </si>
  <si>
    <t>solarpanel-deploying-1x5-2</t>
  </si>
  <si>
    <t>solarpanel-deploying-circular-1</t>
  </si>
  <si>
    <t>solarpanel-static-truss-1</t>
  </si>
  <si>
    <t>solarpanel-static-truss-2</t>
  </si>
  <si>
    <t>roverWheel3</t>
  </si>
  <si>
    <t>RSBengineF1B</t>
  </si>
  <si>
    <t>SSTU-SC-ENG-F1B</t>
  </si>
  <si>
    <t>SSTU-SC-ENG-Merlin-1B</t>
  </si>
  <si>
    <t>SSTU-SC-ENG-Merlin-1BV</t>
  </si>
  <si>
    <t>SSTU-SC-ENG-Merlin-1C</t>
  </si>
  <si>
    <t>SSTU-SC-ENG-Merlin-1CV</t>
  </si>
  <si>
    <t>Size2LFB</t>
  </si>
  <si>
    <t>galaxvr2</t>
  </si>
  <si>
    <t>roverBody</t>
  </si>
  <si>
    <t>roverWheel1</t>
  </si>
  <si>
    <t>roverWheel2</t>
  </si>
  <si>
    <t>seatExternalCmd</t>
  </si>
  <si>
    <t>45DegreeRCS</t>
  </si>
  <si>
    <t>FASAAgenaDocking</t>
  </si>
  <si>
    <t>FASAAgena_Engine_FP</t>
  </si>
  <si>
    <t>FASAAgena_Engine_FP_d</t>
  </si>
  <si>
    <t>FASAGeminiNoseCone2</t>
  </si>
  <si>
    <t>FASAGeminiNoseCone2White</t>
  </si>
  <si>
    <t>FASAGeminiPod2RCS</t>
  </si>
  <si>
    <t>FASAGeminiPod2RCSWhite</t>
  </si>
  <si>
    <t>FASAGeminiSasRcs</t>
  </si>
  <si>
    <t>FASAGeminiUtilitySasRcs</t>
  </si>
  <si>
    <t>FASAICBMMIRV</t>
  </si>
  <si>
    <t>FASAICBMProbe</t>
  </si>
  <si>
    <t>FASAICBMSAS</t>
  </si>
  <si>
    <t>FASA_Gemini_RCS_Thrusters</t>
  </si>
  <si>
    <t>HeavyRcs</t>
  </si>
  <si>
    <t>RCSBlock</t>
  </si>
  <si>
    <t>RCSBoonExt</t>
  </si>
  <si>
    <t>RP0probeAvionics3-05m</t>
  </si>
  <si>
    <t>SXT375mProbe</t>
  </si>
  <si>
    <t>SXTRCSRack</t>
  </si>
  <si>
    <t>dockingPort3</t>
  </si>
  <si>
    <t>linearRcs</t>
  </si>
  <si>
    <t>rn_voskhod_airlock</t>
  </si>
  <si>
    <t>rn_voskhod_retro</t>
  </si>
  <si>
    <t>rn_voskhod_retro_dec</t>
  </si>
  <si>
    <t>sasModule</t>
  </si>
  <si>
    <t>vernierEngine</t>
  </si>
  <si>
    <t>NK9V</t>
  </si>
  <si>
    <t>RD0210</t>
  </si>
  <si>
    <t>RD0212</t>
  </si>
  <si>
    <t>RD275</t>
  </si>
  <si>
    <t>RD58</t>
  </si>
  <si>
    <t>RO-RD-0210</t>
  </si>
  <si>
    <t>RO-RD-253</t>
  </si>
  <si>
    <t>liquidEngine2</t>
  </si>
  <si>
    <t>rn_proton_rd0210</t>
  </si>
  <si>
    <t>rn_proton_rd0212</t>
  </si>
  <si>
    <t>rn_proton_rd253</t>
  </si>
  <si>
    <t>FASAAgenaLFT</t>
  </si>
  <si>
    <t>FASAAtlasLV3C</t>
  </si>
  <si>
    <t>FASAGeminiLFTLongIF</t>
  </si>
  <si>
    <t>FASAGeminiLFTLonger</t>
  </si>
  <si>
    <t>FASAGeminiLFTMedWhite</t>
  </si>
  <si>
    <t>FASAGeminiMOLEquip</t>
  </si>
  <si>
    <t>FASAGeminiMOLEquipCap</t>
  </si>
  <si>
    <t>FASAGeminiMOLEquipStack</t>
  </si>
  <si>
    <t>FASAMercuryAtlasLFTLong</t>
  </si>
  <si>
    <t>FASA_Atlas_LFT_Cone2</t>
  </si>
  <si>
    <t>HeatShield0</t>
  </si>
  <si>
    <t>HeatShield1</t>
  </si>
  <si>
    <t>HeatShield2</t>
  </si>
  <si>
    <t>HeatShield3</t>
  </si>
  <si>
    <t>Heatshield-10M</t>
  </si>
  <si>
    <t>Heatshield1m</t>
  </si>
  <si>
    <t>Heatshield3m</t>
  </si>
  <si>
    <t>rn_almaz_fairing</t>
  </si>
  <si>
    <t>rn_proton_blockd_dec</t>
  </si>
  <si>
    <t>rn_proton_blockd_dec_z</t>
  </si>
  <si>
    <t>rn_proton_stg1_adapt</t>
  </si>
  <si>
    <t>rn_proton_stg2_adapt</t>
  </si>
  <si>
    <t>rn_proton_stg3_adapt</t>
  </si>
  <si>
    <t>rn_protonk_stg1</t>
  </si>
  <si>
    <t>rn_protonk_stg2</t>
  </si>
  <si>
    <t>rn_protonk_stg3</t>
  </si>
  <si>
    <t>rn_protonk_stg3_decoupler</t>
  </si>
  <si>
    <t>rn_protonk_stg3_decoupler_extended</t>
  </si>
  <si>
    <t>rn_r7_blok_i_fairing</t>
  </si>
  <si>
    <t>rn_r7_blok_i_fairing_s</t>
  </si>
  <si>
    <t>rn_r7_soyuz_fairing</t>
  </si>
  <si>
    <t>rn_r7_soyuz_fairing2</t>
  </si>
  <si>
    <t>rn_salyut1_fairing</t>
  </si>
  <si>
    <t>rn_salyut467_fairing</t>
  </si>
  <si>
    <t>rn_salyut7_fairing</t>
  </si>
  <si>
    <t>rn_tks_fairing</t>
  </si>
  <si>
    <t>rn_zond_fairing</t>
  </si>
  <si>
    <t>FASAAgena_Engine</t>
  </si>
  <si>
    <t>FASADeltaMB3LFE</t>
  </si>
  <si>
    <t>FASAGeminiLR87Twin</t>
  </si>
  <si>
    <t>FASAGeminiLR91</t>
  </si>
  <si>
    <t>FASAGeminiLR91Mini</t>
  </si>
  <si>
    <t>FASAMercuryAtlasEng</t>
  </si>
  <si>
    <t>FASAMercuryAtlasEngBooster</t>
  </si>
  <si>
    <t>FASAMercuryAtlasVernierEngine</t>
  </si>
  <si>
    <t>R7_Booster_Engine</t>
  </si>
  <si>
    <t>R7_Core_Engine</t>
  </si>
  <si>
    <t>RO-AgenaEngine</t>
  </si>
  <si>
    <t>RO-LR-89</t>
  </si>
  <si>
    <t>RSBengineLR101</t>
  </si>
  <si>
    <t>RSBengineXLR81</t>
  </si>
  <si>
    <t>SSTU-AJ10-CustomMid</t>
  </si>
  <si>
    <t>SSTU-SC-ENG-LR81-8048</t>
  </si>
  <si>
    <t>SSTU-SC-ENG-RD-107A</t>
  </si>
  <si>
    <t>SSTU-SC-ENG-RD-107X</t>
  </si>
  <si>
    <t>SSTU-SC-ENG-RD-108A</t>
  </si>
  <si>
    <t>SXTAJ10Mid</t>
  </si>
  <si>
    <t>SXTBlackAdder</t>
  </si>
  <si>
    <t>SXTBlackAdder2</t>
  </si>
  <si>
    <t>Size2MedEngine</t>
  </si>
  <si>
    <t>liquidEngine</t>
  </si>
  <si>
    <t>liquidEngine1-2</t>
  </si>
  <si>
    <t>liquidEngine3</t>
  </si>
  <si>
    <t>liquidEngineorbit2</t>
  </si>
  <si>
    <t>liquidEngineprodulVR2</t>
  </si>
  <si>
    <t>radialEngineMini</t>
  </si>
  <si>
    <t>rn_aerobee350_eng</t>
  </si>
  <si>
    <t>rn_aj10_104</t>
  </si>
  <si>
    <t>rn_blockl_ullage</t>
  </si>
  <si>
    <t>rn_blockl_vernier</t>
  </si>
  <si>
    <t>rn_lr79</t>
  </si>
  <si>
    <t>rn_lr79_tp</t>
  </si>
  <si>
    <t>rn_lr79_vernier</t>
  </si>
  <si>
    <t>rn_lr87_11</t>
  </si>
  <si>
    <t>rn_lr91_11</t>
  </si>
  <si>
    <t>rn_lr91_11_tp</t>
  </si>
  <si>
    <t>rn_molniya_blockl</t>
  </si>
  <si>
    <t>rn_r7_blok_a_engine</t>
  </si>
  <si>
    <t>rn_r7_bvgd_engine</t>
  </si>
  <si>
    <t>rn_r7_vernier_engine_v_fg</t>
  </si>
  <si>
    <t>rn_r7_vostok_blok_e</t>
  </si>
  <si>
    <t>rn_r7_vostok_blok_e_lunar</t>
  </si>
  <si>
    <t>rn_r7_vostok_blok_e_vernier</t>
  </si>
  <si>
    <t>rn_s3</t>
  </si>
  <si>
    <t>rn_s3_vernier</t>
  </si>
  <si>
    <t>CHAKAOME2</t>
  </si>
  <si>
    <t>NK33attachment</t>
  </si>
  <si>
    <t>RLA_small_ntr</t>
  </si>
  <si>
    <t>SSTU-SC-ENG-Merlin-1D</t>
  </si>
  <si>
    <t>SSTU-SC-ENG-Merlin-1DV</t>
  </si>
  <si>
    <t>Size3EngineCluster</t>
  </si>
  <si>
    <t>liquidEngineMiniRescale</t>
  </si>
  <si>
    <t>liquidEngineMiniTurbo</t>
  </si>
  <si>
    <t>rn_dnepr1_rd0255_vernier</t>
  </si>
  <si>
    <t>rn_dnepr1_ts</t>
  </si>
  <si>
    <t>25mKossak</t>
  </si>
  <si>
    <t>SXTEntenteCordiale</t>
  </si>
  <si>
    <t>aje_f404</t>
  </si>
  <si>
    <t>turboFanSize2</t>
  </si>
  <si>
    <t>turboJet</t>
  </si>
  <si>
    <t>ATV_RCS_back</t>
  </si>
  <si>
    <t>asasmodule1-2</t>
  </si>
  <si>
    <t>FASAApolloLFEF1</t>
  </si>
  <si>
    <t>FASAApollo_SM_Engine</t>
  </si>
  <si>
    <t>FASALM_AscentEngine</t>
  </si>
  <si>
    <t>FASALM_DescentEngine</t>
  </si>
  <si>
    <t>FASA_Gemini_Lander_Eng</t>
  </si>
  <si>
    <t>KW2mengineSPS</t>
  </si>
  <si>
    <t>ROAJ10-137</t>
  </si>
  <si>
    <t>RSBengineAJ10-118K</t>
  </si>
  <si>
    <t>RSBengineF1</t>
  </si>
  <si>
    <t>RSBengineF1A</t>
  </si>
  <si>
    <t>SSTU-AJ10-CustomAdvanced</t>
  </si>
  <si>
    <t>SSTU-SC-ENG-AJ10-137</t>
  </si>
  <si>
    <t>SSTU-SC-ENG-F1</t>
  </si>
  <si>
    <t>SSTU-SC-ENG-F1x5</t>
  </si>
  <si>
    <t>SXTAJ10Adv</t>
  </si>
  <si>
    <t>Size3AdvancedEngine</t>
  </si>
  <si>
    <t>enginelmodc</t>
  </si>
  <si>
    <t>liquidEngine2-2</t>
  </si>
  <si>
    <t>liquidEngineMini</t>
  </si>
  <si>
    <t>microEngineSE1</t>
  </si>
  <si>
    <t>radialLiquidEngine1-2</t>
  </si>
  <si>
    <t>rn_lk_lander_858</t>
  </si>
  <si>
    <t>rn_lk_lander_859</t>
  </si>
  <si>
    <t>smallRadialEngine</t>
  </si>
  <si>
    <t>MK1CrewCabin</t>
  </si>
  <si>
    <t>RO-MK1Cargobay</t>
  </si>
  <si>
    <t>RO-Mk1Cockpit</t>
  </si>
  <si>
    <t>RO-Mk1CockpitInline</t>
  </si>
  <si>
    <t>RO-Mk1CrewModule</t>
  </si>
  <si>
    <t>RO-Mk1Fuselage</t>
  </si>
  <si>
    <t>RO-Mk1FuselagePres</t>
  </si>
  <si>
    <t>RO-ProcTankSpaceplane</t>
  </si>
  <si>
    <t>RTLongAntenna3</t>
  </si>
  <si>
    <t>FASAGerminiSRB175_7Seg</t>
  </si>
  <si>
    <t>FASA_RO_UA1207</t>
  </si>
  <si>
    <t>KK_ATK_Castor4A</t>
  </si>
  <si>
    <t>KK_ATK_Star48B</t>
  </si>
  <si>
    <t>KWsrbGlobeI</t>
  </si>
  <si>
    <t>KWsrbGlobeX10L</t>
  </si>
  <si>
    <t>RSBengineCastor120</t>
  </si>
  <si>
    <t>RSBengineCastor30</t>
  </si>
  <si>
    <t>ius_bottom</t>
  </si>
  <si>
    <t>ius_dec_fs</t>
  </si>
  <si>
    <t>ius_dec_ss</t>
  </si>
  <si>
    <t>ius_top</t>
  </si>
  <si>
    <t>pam_d</t>
  </si>
  <si>
    <t>rn_ua1206</t>
  </si>
  <si>
    <t>rn_ua1206_dec</t>
  </si>
  <si>
    <t>rn_ua1206_nc</t>
  </si>
  <si>
    <t>rn_ua1207</t>
  </si>
  <si>
    <t>rn_ua1207_dec</t>
  </si>
  <si>
    <t>rn_ua1207_nc</t>
  </si>
  <si>
    <t>solidBooster1-1</t>
  </si>
  <si>
    <t>solidBoosterSmall</t>
  </si>
  <si>
    <t>solidBooster_sm</t>
  </si>
  <si>
    <t>FASAApolloLFERL10</t>
  </si>
  <si>
    <t>FASAGeminiLFTCentar</t>
  </si>
  <si>
    <t>FASAGeminiLFTCentarCSM_D1T</t>
  </si>
  <si>
    <t>LR87LH2Vac</t>
  </si>
  <si>
    <t>RSBengineRL10A3</t>
  </si>
  <si>
    <t>RSBengineRL10A42</t>
  </si>
  <si>
    <t>SSTU-SC-ENG-RL10A-3</t>
  </si>
  <si>
    <t>engineLargeSkipper</t>
  </si>
  <si>
    <t>rn_centaurt_rl10_l</t>
  </si>
  <si>
    <t>rn_centaurt_rl10_r</t>
  </si>
  <si>
    <t>FASAApolloLFEJ2</t>
  </si>
  <si>
    <t>RSBengineJ2</t>
  </si>
  <si>
    <t>SSTU-SC-ENG-J-2</t>
  </si>
  <si>
    <t>SXTLT80</t>
  </si>
  <si>
    <t>FASAApolloLFEM1</t>
  </si>
  <si>
    <t>RLA_mp_large_spike</t>
  </si>
  <si>
    <t>RO_KVD1</t>
  </si>
  <si>
    <t>SSTU-SC-ENG-M1-RO</t>
  </si>
  <si>
    <t>toroidalAerospike</t>
  </si>
  <si>
    <t>KW3mengineWildcatXR</t>
  </si>
  <si>
    <t>RD0120_StockVersion</t>
  </si>
  <si>
    <t>RSBengineHM7B</t>
  </si>
  <si>
    <t>RSBengineRS25</t>
  </si>
  <si>
    <t>SSME</t>
  </si>
  <si>
    <t>SSTU-SC-ENG-RL10A-4</t>
  </si>
  <si>
    <t>SSTU-SC-ENG-RS-25</t>
  </si>
  <si>
    <t>SXTCommodore</t>
  </si>
  <si>
    <t>cryoengine-375-2</t>
  </si>
  <si>
    <t>rd0120</t>
  </si>
  <si>
    <t>KW2mengineVestaVR9D</t>
  </si>
  <si>
    <t>RSBengineRS68</t>
  </si>
  <si>
    <t>RSBengineVulcain2</t>
  </si>
  <si>
    <t>SSTU-SC-ENG-RL10A-5</t>
  </si>
  <si>
    <t>SSTU-SC-ENG-RS-68</t>
  </si>
  <si>
    <t>VR1vulcan</t>
  </si>
  <si>
    <t>cryoengine-125-1</t>
  </si>
  <si>
    <t>cryoengine-25-1</t>
  </si>
  <si>
    <t>cryoengine-375-1</t>
  </si>
  <si>
    <t>xbahars68bx</t>
  </si>
  <si>
    <t>RD0146_StockVersion</t>
  </si>
  <si>
    <t>RD0146engine</t>
  </si>
  <si>
    <t>RLA_mp_large_vac</t>
  </si>
  <si>
    <t>RSBengineJ2X</t>
  </si>
  <si>
    <t>RSBengineRL10B2</t>
  </si>
  <si>
    <t>SSTU-SC-ENG-J-2X</t>
  </si>
  <si>
    <t>SSTU-SC-ENG-RL10B-2</t>
  </si>
  <si>
    <t>SSTU-SC-ENG-Vinci</t>
  </si>
  <si>
    <t>XKosmos_TKS_RD-0225_EngineLANDERS</t>
  </si>
  <si>
    <t>XXxAres1J2-XHIGH</t>
  </si>
  <si>
    <t>cryoengine-125-2</t>
  </si>
  <si>
    <t>cryoengine-25-2</t>
  </si>
  <si>
    <t>engineexper05</t>
  </si>
  <si>
    <t>liquidEngineconstelacion</t>
  </si>
  <si>
    <t>adapterEngines</t>
  </si>
  <si>
    <t>adapterMk3-Mk2</t>
  </si>
  <si>
    <t>adapterMk3-Size2</t>
  </si>
  <si>
    <t>adapterMk3-Size2Slant</t>
  </si>
  <si>
    <t>adapterSize3-Mk3</t>
  </si>
  <si>
    <t>mk3CargoBayL</t>
  </si>
  <si>
    <t>mk3CargoBayM</t>
  </si>
  <si>
    <t>mk3CargoBayS</t>
  </si>
  <si>
    <t>mk3CargoRamp</t>
  </si>
  <si>
    <t>mk3Cockpit_Shuttle</t>
  </si>
  <si>
    <t>mk3CrewCabin</t>
  </si>
  <si>
    <t>mk3FuselageLFO_100</t>
  </si>
  <si>
    <t>mk3FuselageLFO_25</t>
  </si>
  <si>
    <t>mk3FuselageLFO_50</t>
  </si>
  <si>
    <t>mk3FuselageLF_100</t>
  </si>
  <si>
    <t>mk3FuselageLF_25</t>
  </si>
  <si>
    <t>mk3FuselageLF_50</t>
  </si>
  <si>
    <t>mk3FuselageMONO</t>
  </si>
  <si>
    <t>noseConeAdapter</t>
  </si>
  <si>
    <t>SXTNERVAB</t>
  </si>
  <si>
    <t>ionEngine</t>
  </si>
  <si>
    <t>FASAGeminiEngFuelDescent</t>
  </si>
  <si>
    <t>HECS2_ProbeCore</t>
  </si>
  <si>
    <t>RO-SurveyorVernier</t>
  </si>
  <si>
    <t>SXTAirbagSmall</t>
  </si>
  <si>
    <t>expendLandingLeg</t>
  </si>
  <si>
    <t>miniLandingLeg</t>
  </si>
  <si>
    <t>probeCoreOcto</t>
  </si>
  <si>
    <t>rn_surveyor3</t>
  </si>
  <si>
    <t>rn_surveyor_engines</t>
  </si>
  <si>
    <t>rn_surveyor_retro</t>
  </si>
  <si>
    <t>rn_surveyor_s_engine</t>
  </si>
  <si>
    <t>rn_surveyor_solar</t>
  </si>
  <si>
    <t>Sasdv4</t>
  </si>
  <si>
    <t>advSasModule</t>
  </si>
  <si>
    <t>advSascr3</t>
  </si>
  <si>
    <t>almaz_pan_l</t>
  </si>
  <si>
    <t>almaz_pan_r</t>
  </si>
  <si>
    <t>dishcomlar1</t>
  </si>
  <si>
    <t>largeSolarPanelEarly</t>
  </si>
  <si>
    <t>rn_eos_tdrs_solar_panel</t>
  </si>
  <si>
    <t>rn_eos_ter_solarpanel</t>
  </si>
  <si>
    <t>rn_neo_ds_solar_panel</t>
  </si>
  <si>
    <t>rn_neo_nr_solar_panel</t>
  </si>
  <si>
    <t>sl_left_panel</t>
  </si>
  <si>
    <t>sl_right_panel</t>
  </si>
  <si>
    <t>FASAFairingNosecone_3mSRB</t>
  </si>
  <si>
    <t>FASAGerminiSRB175</t>
  </si>
  <si>
    <t>FASAGerminiSRB175White</t>
  </si>
  <si>
    <t>FASAGerminiSRB175_5Seg</t>
  </si>
  <si>
    <t>FASAGerminiSRBInlineSep</t>
  </si>
  <si>
    <t>RO-STAR-37</t>
  </si>
  <si>
    <t>RT2</t>
  </si>
  <si>
    <t>rn_thor_star37d</t>
  </si>
  <si>
    <t>rn_ua1205</t>
  </si>
  <si>
    <t>rn_ua1205_dec</t>
  </si>
  <si>
    <t>rn_ua1205_nc</t>
  </si>
  <si>
    <t>solidBoosterMAX</t>
  </si>
  <si>
    <t>eos_aqua</t>
  </si>
  <si>
    <t>eos_aura</t>
  </si>
  <si>
    <t>eos_terra</t>
  </si>
  <si>
    <t>eos_terraalt</t>
  </si>
  <si>
    <t>neo_near</t>
  </si>
  <si>
    <t>rn_messenger</t>
  </si>
  <si>
    <t>FASA_RO_UA1563</t>
  </si>
  <si>
    <t>FASA_RO_UA1564</t>
  </si>
  <si>
    <t>KK_ATK_Castor4</t>
  </si>
  <si>
    <t>RO_KWsrbGlobeI_Castor4</t>
  </si>
  <si>
    <t>RSBengineSTSSRB</t>
  </si>
  <si>
    <t>RT1</t>
  </si>
  <si>
    <t>XSLSSRB</t>
  </si>
  <si>
    <t>InflatableHAB</t>
  </si>
  <si>
    <t>MonkeyPodAirlock</t>
  </si>
  <si>
    <t>MonkeyPodpsADAPTER</t>
  </si>
  <si>
    <t>STXCANIOT</t>
  </si>
  <si>
    <t>SXTDLK83EHabitat</t>
  </si>
  <si>
    <t>TESTMODULEADAPTER</t>
  </si>
  <si>
    <t>KK_ATK_Star17A</t>
  </si>
  <si>
    <t>M55</t>
  </si>
  <si>
    <t>RO-X-258</t>
  </si>
  <si>
    <t>SXTCastor30</t>
  </si>
  <si>
    <t>SXTWaxWing</t>
  </si>
  <si>
    <t>rn_thor_altair_e1_2</t>
  </si>
  <si>
    <t>rn_thor_altair_e2</t>
  </si>
  <si>
    <t>rn_thor_star20</t>
  </si>
  <si>
    <t>sepMotorLarge</t>
  </si>
  <si>
    <t>pioneer_6_7_8_9</t>
  </si>
  <si>
    <t>probeCoreHex</t>
  </si>
  <si>
    <t>FASAAtlasH</t>
  </si>
  <si>
    <t>nuclearEngine</t>
  </si>
  <si>
    <t>FASAGeminiLFTCentarCSM_D5</t>
  </si>
  <si>
    <t>SXTMTVGirder</t>
  </si>
  <si>
    <t>SXTMTVGirderBasic</t>
  </si>
  <si>
    <t>SXTMTVGirderOpen</t>
  </si>
  <si>
    <t>SXTMTVGirderOpenMedium</t>
  </si>
  <si>
    <t>SXTMTVGirderOpenSmall</t>
  </si>
  <si>
    <t>SXTsciencenosecone</t>
  </si>
  <si>
    <t>rn_voyager</t>
  </si>
  <si>
    <t>rn_vpam</t>
  </si>
  <si>
    <t>sensorAtmosphere</t>
  </si>
  <si>
    <t>RSBengineRS27A</t>
  </si>
  <si>
    <t>SXTK1BaseLarge</t>
  </si>
  <si>
    <t>rn_dnepr1_rd264</t>
  </si>
  <si>
    <t>NK33_StockVersion</t>
  </si>
  <si>
    <t>NK33engine</t>
  </si>
  <si>
    <t>NK43_StockVersion</t>
  </si>
  <si>
    <t>NK43engine</t>
  </si>
  <si>
    <t>RD270</t>
  </si>
  <si>
    <t>RD270M</t>
  </si>
  <si>
    <t>SXTNK21BlockV</t>
  </si>
  <si>
    <t>rn_proton_blockd</t>
  </si>
  <si>
    <t>US_1P120_Wedge_Elektron</t>
  </si>
  <si>
    <t>MonkeyPodOrionTypeS22</t>
  </si>
  <si>
    <t>L25mSci</t>
  </si>
  <si>
    <t>SXTCrewCabSSP10</t>
  </si>
  <si>
    <t>SXTCrewCabSSP20</t>
  </si>
  <si>
    <t>FASAGeminiAntenna</t>
  </si>
  <si>
    <t>FASAGeminiMiniSRB</t>
  </si>
  <si>
    <t>FASAGeminiNoseCone2Cap</t>
  </si>
  <si>
    <t>FASAGeminiParachute2</t>
  </si>
  <si>
    <t>FASAGeminiParachute2D</t>
  </si>
  <si>
    <t>FASAGeminiPod2</t>
  </si>
  <si>
    <t>FASAGeminiPodLight</t>
  </si>
  <si>
    <t>K2Pod</t>
  </si>
  <si>
    <t>rn_voskhod_para</t>
  </si>
  <si>
    <t>rn_voskhod_sc</t>
  </si>
  <si>
    <t>rn_zond_les</t>
  </si>
  <si>
    <t>FASAGeminiLegsX1</t>
  </si>
  <si>
    <t>FASALM_AscentStage</t>
  </si>
  <si>
    <t>FASALM_DescentStage</t>
  </si>
  <si>
    <t>FASALM_DockingCone</t>
  </si>
  <si>
    <t>FASALM_LandingLegStaircase</t>
  </si>
  <si>
    <t>FASALM_LandingLegs</t>
  </si>
  <si>
    <t>FASALM_LandingLegsSA</t>
  </si>
  <si>
    <t>FASALM_OutputPlace</t>
  </si>
  <si>
    <t>FASALM_StairCase</t>
  </si>
  <si>
    <t>FASA_Gemini_Lander_Leg_Part</t>
  </si>
  <si>
    <t>FASA_Gemini_Lander_Legs</t>
  </si>
  <si>
    <t>FASA_Gemini_Lander_Pod</t>
  </si>
  <si>
    <t>MEMDescentMod</t>
  </si>
  <si>
    <t>MEMLander</t>
  </si>
  <si>
    <t>SXTAirbag</t>
  </si>
  <si>
    <t>landerCabinMedium</t>
  </si>
  <si>
    <t>landerCabinSmall</t>
  </si>
  <si>
    <t>landingLeg1</t>
  </si>
  <si>
    <t>legstrotLandingLeg</t>
  </si>
  <si>
    <t>mk2LanderCabin</t>
  </si>
  <si>
    <t>rn_lk_lander</t>
  </si>
  <si>
    <t>rn_lk_lander_legs</t>
  </si>
  <si>
    <t>OrionDockingPortXWSTANDARDDOCKPORT</t>
  </si>
  <si>
    <t>OrionDockingPortXx</t>
  </si>
  <si>
    <t>SSTU-SC-C-BPC</t>
  </si>
  <si>
    <t>SSTU-SC-C-CM</t>
  </si>
  <si>
    <t>SSTU-SC-C-SM</t>
  </si>
  <si>
    <t>SSTU-SC-ENG-SuperDraco</t>
  </si>
  <si>
    <t>XLFTORIONLARGE</t>
  </si>
  <si>
    <t>XOrionLES</t>
  </si>
  <si>
    <t>XOrionPodX</t>
  </si>
  <si>
    <t>XOrionPodXbb31</t>
  </si>
  <si>
    <t>xparachuteRadialx</t>
  </si>
  <si>
    <t>FASAApalloLFTF1Plate</t>
  </si>
  <si>
    <t>FASAApalloLFTJ2Nova</t>
  </si>
  <si>
    <t>FASAApolloStrJ2StrJ23m5mDecNova</t>
  </si>
  <si>
    <t>FASAApolloStrS1BPlateNova</t>
  </si>
  <si>
    <t>KAS_CPort1</t>
  </si>
  <si>
    <t>KAS_Strut1</t>
  </si>
  <si>
    <t>RD0120CAP</t>
  </si>
  <si>
    <t>rn_dnepr1_ejector</t>
  </si>
  <si>
    <t>rn_dnepr1_fairing</t>
  </si>
  <si>
    <t>rn_dnepr1_fairing_base</t>
  </si>
  <si>
    <t>rn_dnepr1_fairing_base2</t>
  </si>
  <si>
    <t>rn_dnepr1_fs</t>
  </si>
  <si>
    <t>rn_dnepr1_interstage</t>
  </si>
  <si>
    <t>rn_dnepr1_interstage2</t>
  </si>
  <si>
    <t>rn_dnepr1_silo_tube</t>
  </si>
  <si>
    <t>rn_dnepr1_slides</t>
  </si>
  <si>
    <t>rn_dnepr1_ss</t>
  </si>
  <si>
    <t>FASADeltaAv2</t>
  </si>
  <si>
    <t>RO_gx256</t>
  </si>
  <si>
    <t>RTGigaDish1</t>
  </si>
  <si>
    <t>SXTDepolyRTGI</t>
  </si>
  <si>
    <t>SXTDepolyRTGII</t>
  </si>
  <si>
    <t>SXTsolarPanelLarge</t>
  </si>
  <si>
    <t>SXTsolarPanelhex</t>
  </si>
  <si>
    <t>commDish</t>
  </si>
  <si>
    <t>largeSolarPanel</t>
  </si>
  <si>
    <t>rn_eos_aa_solarpanel</t>
  </si>
  <si>
    <t>rn_neo_dwn_solar_panel</t>
  </si>
  <si>
    <t>solarpanel-curved-25-1</t>
  </si>
  <si>
    <t>KK_ATK_GEM40</t>
  </si>
  <si>
    <t>KK_ATK_GEM40AL</t>
  </si>
  <si>
    <t>KWsrbGlobeX10S</t>
  </si>
  <si>
    <t>KWsrbGlobeX5</t>
  </si>
  <si>
    <t>RLA_solid_medium_upper</t>
  </si>
  <si>
    <t>RO_KWsrbGlobeI</t>
  </si>
  <si>
    <t>RO_KWsrbGlobeI_GEM</t>
  </si>
  <si>
    <t>RSBdelta2srm</t>
  </si>
  <si>
    <t>RSBengineArianeVSRB</t>
  </si>
  <si>
    <t>rn_srmu_mb</t>
  </si>
  <si>
    <t>rn_srmu_nc</t>
  </si>
  <si>
    <t>solidBooster</t>
  </si>
  <si>
    <t>AIESrcsThrusrmt1</t>
  </si>
  <si>
    <t>AIESrcsThrusrom9</t>
  </si>
  <si>
    <t>FASAAgenaAnt</t>
  </si>
  <si>
    <t>FASAAgenaProbe</t>
  </si>
  <si>
    <t>FASAAgena_Engine_FP_b</t>
  </si>
  <si>
    <t>FASASolarMini</t>
  </si>
  <si>
    <t>FASA_Mercury_LFEng</t>
  </si>
  <si>
    <t>InlineRCS</t>
  </si>
  <si>
    <t>RCSBlockQuarter</t>
  </si>
  <si>
    <t>RP0probeAvionics1-4m</t>
  </si>
  <si>
    <t>RP0probeAvionics1-5m</t>
  </si>
  <si>
    <t>RTShortDish2</t>
  </si>
  <si>
    <t>SquadRCSBlockHalf</t>
  </si>
  <si>
    <t>SquadRCSBlockTenth</t>
  </si>
  <si>
    <t>dest5Engine</t>
  </si>
  <si>
    <t>dmUSMat</t>
  </si>
  <si>
    <t>grab-1</t>
  </si>
  <si>
    <t>microEngine</t>
  </si>
  <si>
    <t>microEngineex1sat</t>
  </si>
  <si>
    <t>pioneer_5</t>
  </si>
  <si>
    <t>probeCoreOcto2</t>
  </si>
  <si>
    <t>rcsThrustermicrosn</t>
  </si>
  <si>
    <t>retinaGravimeter</t>
  </si>
  <si>
    <t>science_module</t>
  </si>
  <si>
    <t>sensorGravimeter</t>
  </si>
  <si>
    <t>solarPanels5</t>
  </si>
  <si>
    <t>tiros-1</t>
  </si>
  <si>
    <t>transit2a</t>
  </si>
  <si>
    <t>RD120</t>
  </si>
  <si>
    <t>RD120attachment_styleZenit2st</t>
  </si>
  <si>
    <t>RD171_StockVersion</t>
  </si>
  <si>
    <t>RD8</t>
  </si>
  <si>
    <t>SXTKD170</t>
  </si>
  <si>
    <t>liquidEnginemogulmp1500</t>
  </si>
  <si>
    <t>rd170engine</t>
  </si>
  <si>
    <t>rn_dnepr1_rd0255</t>
  </si>
  <si>
    <t>rn_zenit_rd171</t>
  </si>
  <si>
    <t>RD191_StockVersion</t>
  </si>
  <si>
    <t>RSBengineRD180</t>
  </si>
  <si>
    <t>XKosmos_Angara_RD-275KX</t>
  </si>
  <si>
    <t>rd180engine</t>
  </si>
  <si>
    <t>rd191engine</t>
  </si>
  <si>
    <t>RD0124_StockVersion</t>
  </si>
  <si>
    <t>RD0124engine</t>
  </si>
  <si>
    <t>625mBonny</t>
  </si>
  <si>
    <t>AdvancedCanard</t>
  </si>
  <si>
    <t>Angledpanel</t>
  </si>
  <si>
    <t>B9_Aero_Wing_ControlSurface_SH_4mProcedural</t>
  </si>
  <si>
    <t>B9_Control_RCS_Port_R1X1x</t>
  </si>
  <si>
    <t>Bumper_Body</t>
  </si>
  <si>
    <t>Bumper_Control</t>
  </si>
  <si>
    <t>Bumper_Engine</t>
  </si>
  <si>
    <t>Bumper_Engine_Unclad</t>
  </si>
  <si>
    <t>Bumper_Fin</t>
  </si>
  <si>
    <t>Bumper_Nose</t>
  </si>
  <si>
    <t>CanardController</t>
  </si>
  <si>
    <t>CircularIntake</t>
  </si>
  <si>
    <t>FASAProbeParachute</t>
  </si>
  <si>
    <t>FASAUmbilicalTower</t>
  </si>
  <si>
    <t>FASAlaunchClamp125</t>
  </si>
  <si>
    <t>FASAlaunchClamp25</t>
  </si>
  <si>
    <t>FASAlaunchClampApollo</t>
  </si>
  <si>
    <t>FASAlaunchClampAtlas</t>
  </si>
  <si>
    <t>GearFixed</t>
  </si>
  <si>
    <t>GearFree</t>
  </si>
  <si>
    <t>GearSmall</t>
  </si>
  <si>
    <t>GooExperiment</t>
  </si>
  <si>
    <t>GuidanceStart1m</t>
  </si>
  <si>
    <t>Interceptor?Cockpit</t>
  </si>
  <si>
    <t>KzFlatAdapter</t>
  </si>
  <si>
    <t>KzInterstageAdapter2</t>
  </si>
  <si>
    <t>KzProcFairingAtlas</t>
  </si>
  <si>
    <t>KzProcFairingFuselage1</t>
  </si>
  <si>
    <t>KzProcFairingFuselage2</t>
  </si>
  <si>
    <t>KzProcFairingJupiter</t>
  </si>
  <si>
    <t>KzProcFairingSide1</t>
  </si>
  <si>
    <t>KzProcFairingSide1st</t>
  </si>
  <si>
    <t>KzProcFairingSide1stock</t>
  </si>
  <si>
    <t>KzProcFairingSide1us</t>
  </si>
  <si>
    <t>KzProcFairingSide2</t>
  </si>
  <si>
    <t>KzProcFairingSide2ger</t>
  </si>
  <si>
    <t>KzProcFairingTitan</t>
  </si>
  <si>
    <t>KzResizableFairingBase</t>
  </si>
  <si>
    <t>KzResizableFairingBaseRing</t>
  </si>
  <si>
    <t>KzThrustPlate</t>
  </si>
  <si>
    <t>LGLadderUtility</t>
  </si>
  <si>
    <t>LMiniAircaftTail</t>
  </si>
  <si>
    <t>LRDecoupler</t>
  </si>
  <si>
    <t>LRadialAirIntake</t>
  </si>
  <si>
    <t>LongLadder</t>
  </si>
  <si>
    <t>MK1IntakeFuselage</t>
  </si>
  <si>
    <t>MedLadder</t>
  </si>
  <si>
    <t>MedLadderUtility</t>
  </si>
  <si>
    <t>OscarDtank</t>
  </si>
  <si>
    <t>OscarEtank</t>
  </si>
  <si>
    <t>PAPBarometer</t>
  </si>
  <si>
    <t>ProceduralAllMovingWing</t>
  </si>
  <si>
    <t>Proceduralwing2</t>
  </si>
  <si>
    <t>Proceduralwing2EndPiece</t>
  </si>
  <si>
    <t>Proceduralwing4</t>
  </si>
  <si>
    <t>ProceduralwingBac9</t>
  </si>
  <si>
    <t>ProceduralwingSPP</t>
  </si>
  <si>
    <t>R8winglet</t>
  </si>
  <si>
    <t>RC_cone</t>
  </si>
  <si>
    <t>RC_cone_double</t>
  </si>
  <si>
    <t>RC_radial</t>
  </si>
  <si>
    <t>RC_stack</t>
  </si>
  <si>
    <t>RO-B9ProcAMWing-Early</t>
  </si>
  <si>
    <t>RO-B9ProcCS-Early</t>
  </si>
  <si>
    <t>RO-B9ProcWing-Early</t>
  </si>
  <si>
    <t>RO-DerwentV</t>
  </si>
  <si>
    <t>ROAerobeeSustainer</t>
  </si>
  <si>
    <t>RO_FASA_ExplorerRCS</t>
  </si>
  <si>
    <t>RO_FASA_MercuryPodRCS</t>
  </si>
  <si>
    <t>RO_linearRcs_tenth</t>
  </si>
  <si>
    <t>RP0probeSounding0-3m</t>
  </si>
  <si>
    <t>RSBclamp01</t>
  </si>
  <si>
    <t>RSBclamp02</t>
  </si>
  <si>
    <t>RSBtowerDelta</t>
  </si>
  <si>
    <t>RSBtowerDelta2</t>
  </si>
  <si>
    <t>RTShortAntenna1</t>
  </si>
  <si>
    <t>SMLadderUtility</t>
  </si>
  <si>
    <t>SSTU-SC-GEN-FR-N</t>
  </si>
  <si>
    <t>SSTU-SC-GEN-FR-W</t>
  </si>
  <si>
    <t>SSTU-SC-GEN-PDC</t>
  </si>
  <si>
    <t>SSTU-SC-GEN-RBDC</t>
  </si>
  <si>
    <t>SSTU-SC-TANK-MFT-A</t>
  </si>
  <si>
    <t>SXTAntenna</t>
  </si>
  <si>
    <t>SXTBuzzard</t>
  </si>
  <si>
    <t>SXTClyde</t>
  </si>
  <si>
    <t>SXTFuel625m</t>
  </si>
  <si>
    <t>SXTInlineAirIntake</t>
  </si>
  <si>
    <t>SXTJ213</t>
  </si>
  <si>
    <t>SXTKO211Dprop</t>
  </si>
  <si>
    <t>SXTMerlin46Prop</t>
  </si>
  <si>
    <t>SXTMerlin66prop</t>
  </si>
  <si>
    <t>SXTPWR2800</t>
  </si>
  <si>
    <t>SXTProbeGooo</t>
  </si>
  <si>
    <t>SXTProtonlikeNoseCone</t>
  </si>
  <si>
    <t>SXTR280018WProp</t>
  </si>
  <si>
    <t>SXTR280021Prop</t>
  </si>
  <si>
    <t>SXTTinyprop</t>
  </si>
  <si>
    <t>SXTWingSmall</t>
  </si>
  <si>
    <t>SXT_Jumo213A</t>
  </si>
  <si>
    <t>SXTelevonLarge</t>
  </si>
  <si>
    <t>SXTelevonSmall</t>
  </si>
  <si>
    <t>SXTelevonSmallHalf</t>
  </si>
  <si>
    <t>SXTelevonVeryLarge</t>
  </si>
  <si>
    <t>SXTke111</t>
  </si>
  <si>
    <t>SXTlaunchclamp1</t>
  </si>
  <si>
    <t>SXTradialWindow</t>
  </si>
  <si>
    <t>SmallGearBay</t>
  </si>
  <si>
    <t>SmallPointLight</t>
  </si>
  <si>
    <t>SmallSpotLight</t>
  </si>
  <si>
    <t>SmallStripLight</t>
  </si>
  <si>
    <t>SnubOtron</t>
  </si>
  <si>
    <t>StandardCtrlSrf</t>
  </si>
  <si>
    <t>Thermometermt1</t>
  </si>
  <si>
    <t>TinyTim</t>
  </si>
  <si>
    <t>airScoop</t>
  </si>
  <si>
    <t>airplaneTail</t>
  </si>
  <si>
    <t>airplaneTailB</t>
  </si>
  <si>
    <t>basicFin</t>
  </si>
  <si>
    <t>deltaWing</t>
  </si>
  <si>
    <t>delta_small</t>
  </si>
  <si>
    <t>dmUSGoo</t>
  </si>
  <si>
    <t>elevon2</t>
  </si>
  <si>
    <t>elevon3</t>
  </si>
  <si>
    <t>elevon5</t>
  </si>
  <si>
    <t>escalerar2s</t>
  </si>
  <si>
    <t>fairingSize1</t>
  </si>
  <si>
    <t>ladder1</t>
  </si>
  <si>
    <t>launchClamp1</t>
  </si>
  <si>
    <t>longAntenna</t>
  </si>
  <si>
    <t>miniFuelTank</t>
  </si>
  <si>
    <t>miniIntake</t>
  </si>
  <si>
    <t>nacelleBody</t>
  </si>
  <si>
    <t>noseCone</t>
  </si>
  <si>
    <t>pCtrlSrf1</t>
  </si>
  <si>
    <t>parachuteDrogue</t>
  </si>
  <si>
    <t>parachuteLarge</t>
  </si>
  <si>
    <t>parachuteRadial</t>
  </si>
  <si>
    <t>parachuteSingle</t>
  </si>
  <si>
    <t>pointyNoseConeA</t>
  </si>
  <si>
    <t>pointyNoseConeB</t>
  </si>
  <si>
    <t>proceduralAvionics</t>
  </si>
  <si>
    <t>proceduralBattery</t>
  </si>
  <si>
    <t>proceduralCrewTube</t>
  </si>
  <si>
    <t>proceduralNoseCone</t>
  </si>
  <si>
    <t>proceduralStackDecoupler</t>
  </si>
  <si>
    <t>proceduralStructural</t>
  </si>
  <si>
    <t>proceduralTankRealFuels</t>
  </si>
  <si>
    <t>radialDecoupler</t>
  </si>
  <si>
    <t>radialDecoupler1-2</t>
  </si>
  <si>
    <t>radialEngineBody</t>
  </si>
  <si>
    <t>rcsTankMini</t>
  </si>
  <si>
    <t>rocketNoseCone</t>
  </si>
  <si>
    <t>saltguia</t>
  </si>
  <si>
    <t>satpropt300FuelTank</t>
  </si>
  <si>
    <t>sensorBarometer</t>
  </si>
  <si>
    <t>sensorThermometer</t>
  </si>
  <si>
    <t>sepMotor1</t>
  </si>
  <si>
    <t>smallCtrlSrf</t>
  </si>
  <si>
    <t>smallHardpoint</t>
  </si>
  <si>
    <t>smallRadialDecoupler</t>
  </si>
  <si>
    <t>spotLight1</t>
  </si>
  <si>
    <t>spotLight2</t>
  </si>
  <si>
    <t>stackDecouplerMini</t>
  </si>
  <si>
    <t>standardNoseCone</t>
  </si>
  <si>
    <t>structuralIBeam1</t>
  </si>
  <si>
    <t>structuralIBeam2</t>
  </si>
  <si>
    <t>structuralIBeam3</t>
  </si>
  <si>
    <t>structuralMiniNode</t>
  </si>
  <si>
    <t>structuralPanel1</t>
  </si>
  <si>
    <t>structuralPanel2</t>
  </si>
  <si>
    <t>structuralPylon</t>
  </si>
  <si>
    <t>structuralWing</t>
  </si>
  <si>
    <t>structuralWing2</t>
  </si>
  <si>
    <t>structuralWing3</t>
  </si>
  <si>
    <t>structuralWing4</t>
  </si>
  <si>
    <t>strutConnector</t>
  </si>
  <si>
    <t>strutCube</t>
  </si>
  <si>
    <t>strutCubeLarge</t>
  </si>
  <si>
    <t>strutCubeMedium</t>
  </si>
  <si>
    <t>strutCubeSmall</t>
  </si>
  <si>
    <t>strutOcto</t>
  </si>
  <si>
    <t>sweptWing</t>
  </si>
  <si>
    <t>sweptWing1</t>
  </si>
  <si>
    <t>sweptWing2</t>
  </si>
  <si>
    <t>tailfin</t>
  </si>
  <si>
    <t>tankminsond</t>
  </si>
  <si>
    <t>tanktoemv2</t>
  </si>
  <si>
    <t>telescopicLadder</t>
  </si>
  <si>
    <t>telescopicLadderBay</t>
  </si>
  <si>
    <t>top500a1ur5</t>
  </si>
  <si>
    <t>topb1</t>
  </si>
  <si>
    <t>trussAdapter</t>
  </si>
  <si>
    <t>trussPiece1x</t>
  </si>
  <si>
    <t>trussPiece3x</t>
  </si>
  <si>
    <t>wingConnector</t>
  </si>
  <si>
    <t>wingConnector2</t>
  </si>
  <si>
    <t>wingConnector3</t>
  </si>
  <si>
    <t>wingConnector4</t>
  </si>
  <si>
    <t>wingConnector5</t>
  </si>
  <si>
    <t>wingStrake</t>
  </si>
  <si>
    <t>winglet</t>
  </si>
  <si>
    <t>winglet3</t>
  </si>
  <si>
    <t>xluzopl</t>
  </si>
  <si>
    <t>FASAGemini4X800Mini</t>
  </si>
  <si>
    <t>RO-B9ProcAMWing-Supersonic</t>
  </si>
  <si>
    <t>RO-B9ProcCS-Supersonic</t>
  </si>
  <si>
    <t>RO-B9ProcWing-Supersonic</t>
  </si>
  <si>
    <t>RP0Nose-Cockpit</t>
  </si>
  <si>
    <t>X1_Body</t>
  </si>
  <si>
    <t>X1_Crew</t>
  </si>
  <si>
    <t>X1_Engine</t>
  </si>
  <si>
    <t>X1_Tail</t>
  </si>
  <si>
    <t>SXTOsaulNoseCockpitAn225</t>
  </si>
  <si>
    <t>SXTOsaulTail</t>
  </si>
  <si>
    <t>SXTOsualHullLarge</t>
  </si>
  <si>
    <t>SXTOsualRadCockpit</t>
  </si>
  <si>
    <t>SXTOsualRadHull</t>
  </si>
  <si>
    <t>SXTOsualRadHullEnd</t>
  </si>
  <si>
    <t>SXTPWPT6</t>
  </si>
  <si>
    <t>turboFanEngine</t>
  </si>
  <si>
    <t>avionicsNoseCone</t>
  </si>
  <si>
    <t>galileo_aprobe</t>
  </si>
  <si>
    <t>galileo_aprobe_bot</t>
  </si>
  <si>
    <t>galileo_hs_bot</t>
  </si>
  <si>
    <t>galileo_hs_mid</t>
  </si>
  <si>
    <t>galileo_hs_top</t>
  </si>
  <si>
    <t>galileo_mb</t>
  </si>
  <si>
    <t>galileo_probe_hs_parachute</t>
  </si>
  <si>
    <t>galileo_probe_parachute</t>
  </si>
  <si>
    <t>gdish_actual</t>
  </si>
  <si>
    <t>gdish_intended</t>
  </si>
  <si>
    <t>investpod</t>
  </si>
  <si>
    <t>magellan</t>
  </si>
  <si>
    <t>neo_ulysses</t>
  </si>
  <si>
    <t>rn_galileo_scanner</t>
  </si>
  <si>
    <t>rn_magellan_scanner</t>
  </si>
  <si>
    <t>KW1mengineVestaVR1</t>
  </si>
  <si>
    <t>RO-Kestrel</t>
  </si>
  <si>
    <t>SSTU-SC-ENG-AJ10-190</t>
  </si>
  <si>
    <t>SSTU-SC-ENG-Merlin-1A</t>
  </si>
  <si>
    <t>engineLargeSkipper_125m</t>
  </si>
  <si>
    <t>omsEngine</t>
  </si>
  <si>
    <t>ORPHANS</t>
  </si>
  <si>
    <t>actuators</t>
  </si>
  <si>
    <t>advAerodynamics</t>
  </si>
  <si>
    <t>advConstruction</t>
  </si>
  <si>
    <t>advElectrics</t>
  </si>
  <si>
    <t>advExploration</t>
  </si>
  <si>
    <t>advFlightControl</t>
  </si>
  <si>
    <t>advFuelSystems</t>
  </si>
  <si>
    <t>advNuclearPropulsion</t>
  </si>
  <si>
    <t>advRocketry</t>
  </si>
  <si>
    <t>advUnmanned</t>
  </si>
  <si>
    <t>advancedMotors</t>
  </si>
  <si>
    <t>aerodynamicSystems</t>
  </si>
  <si>
    <t>aerospaceTech</t>
  </si>
  <si>
    <t>artificialIntelligence</t>
  </si>
  <si>
    <t>automation</t>
  </si>
  <si>
    <t>aviation</t>
  </si>
  <si>
    <t>avionicsTL5</t>
  </si>
  <si>
    <t>avionicsTL6</t>
  </si>
  <si>
    <t>avionicsTL7</t>
  </si>
  <si>
    <t>basicAvionics</t>
  </si>
  <si>
    <t>basicConstruction</t>
  </si>
  <si>
    <t>basicRocketry</t>
  </si>
  <si>
    <t>basicScience</t>
  </si>
  <si>
    <t>basicSolids</t>
  </si>
  <si>
    <t>colossalRocketry</t>
  </si>
  <si>
    <t>commandModules</t>
  </si>
  <si>
    <t>composites</t>
  </si>
  <si>
    <t>earlyAvionics</t>
  </si>
  <si>
    <t>earlyStations</t>
  </si>
  <si>
    <t>electricalSystems</t>
  </si>
  <si>
    <t>electrics</t>
  </si>
  <si>
    <t>electronics</t>
  </si>
  <si>
    <t>engineering101</t>
  </si>
  <si>
    <t>enhancedSurvivability</t>
  </si>
  <si>
    <t>exoticAlloys</t>
  </si>
  <si>
    <t>exoticFuelStorage</t>
  </si>
  <si>
    <t>expAircraftEngines</t>
  </si>
  <si>
    <t>experimentalAerodynamics</t>
  </si>
  <si>
    <t>experimentalElectrics</t>
  </si>
  <si>
    <t>experimentalMotors</t>
  </si>
  <si>
    <t>experimentalRocketry</t>
  </si>
  <si>
    <t>fieldScience</t>
  </si>
  <si>
    <t>flightControl</t>
  </si>
  <si>
    <t>fuelSystems</t>
  </si>
  <si>
    <t>generalConstruction</t>
  </si>
  <si>
    <t>generalRocketry</t>
  </si>
  <si>
    <t>giganticRocketry</t>
  </si>
  <si>
    <t>heavierRocketry</t>
  </si>
  <si>
    <t>heavyAerodynamics</t>
  </si>
  <si>
    <t>heavyControl</t>
  </si>
  <si>
    <t>heavyRocketry</t>
  </si>
  <si>
    <t>highAltitudeFlight</t>
  </si>
  <si>
    <t>highEnergyScience</t>
  </si>
  <si>
    <t>highPerformanceFuelSystems</t>
  </si>
  <si>
    <t>hydroloxTL2</t>
  </si>
  <si>
    <t>hydroloxTL3</t>
  </si>
  <si>
    <t>hydroloxTL4</t>
  </si>
  <si>
    <t>hydroloxTL5</t>
  </si>
  <si>
    <t>hydroloxTL6</t>
  </si>
  <si>
    <t>hydroloxTL7</t>
  </si>
  <si>
    <t>hypersonicFlight</t>
  </si>
  <si>
    <t>improvedNuclearPropulsion</t>
  </si>
  <si>
    <t>ionPropulsion</t>
  </si>
  <si>
    <t>landing</t>
  </si>
  <si>
    <t>largeControl</t>
  </si>
  <si>
    <t>largeElectrics</t>
  </si>
  <si>
    <t>largeSolids</t>
  </si>
  <si>
    <t>largeUnmanned</t>
  </si>
  <si>
    <t>largeVolumeContainment</t>
  </si>
  <si>
    <t>longTermHabitation</t>
  </si>
  <si>
    <t>matureSolids</t>
  </si>
  <si>
    <t>miniaturization</t>
  </si>
  <si>
    <t>nanolathing</t>
  </si>
  <si>
    <t>nuclearPropulsion</t>
  </si>
  <si>
    <t>orbitalAssembly</t>
  </si>
  <si>
    <t>orbitalMegastructures</t>
  </si>
  <si>
    <t>precisionEngineering</t>
  </si>
  <si>
    <t>precisionPropulsion</t>
  </si>
  <si>
    <t>propulsionSystems</t>
  </si>
  <si>
    <t>recycling</t>
  </si>
  <si>
    <t>scientificOutposts</t>
  </si>
  <si>
    <t>shortTermHabitation</t>
  </si>
  <si>
    <t>simpleCommandModules</t>
  </si>
  <si>
    <t>spaceExploration</t>
  </si>
  <si>
    <t>specializedCommandModules</t>
  </si>
  <si>
    <t>specializedConstruction</t>
  </si>
  <si>
    <t>specializedControl</t>
  </si>
  <si>
    <t>specializedElectrics</t>
  </si>
  <si>
    <t>specializedFuelStorage</t>
  </si>
  <si>
    <t>stability</t>
  </si>
  <si>
    <t>stagedTL5</t>
  </si>
  <si>
    <t>stagedTL6</t>
  </si>
  <si>
    <t>stagedTL7</t>
  </si>
  <si>
    <t>start</t>
  </si>
  <si>
    <t>subsonicFlight</t>
  </si>
  <si>
    <t>supersonicFlight</t>
  </si>
  <si>
    <t>survivability</t>
  </si>
  <si>
    <t>unmannedTech</t>
  </si>
  <si>
    <t>veryHeavyRocketry</t>
  </si>
  <si>
    <t>TechRequired</t>
  </si>
  <si>
    <t>MOD</t>
  </si>
  <si>
    <t>FASA</t>
  </si>
  <si>
    <t>SXT</t>
  </si>
  <si>
    <t>KAS</t>
  </si>
  <si>
    <t>SSTU</t>
  </si>
  <si>
    <t>Taerobee</t>
  </si>
  <si>
    <t>RealChute</t>
  </si>
  <si>
    <t>RP-0</t>
  </si>
  <si>
    <t>RO</t>
  </si>
  <si>
    <t>LMDE</t>
  </si>
  <si>
    <t>Aestus</t>
  </si>
  <si>
    <t>LMAE</t>
  </si>
  <si>
    <t>SNAP-19 RTG</t>
  </si>
  <si>
    <t>AIES 2.5m RAM Nose Cone</t>
  </si>
  <si>
    <t>AIES P1 'Moduldess'</t>
  </si>
  <si>
    <t>AIES C1 'Orbiter'</t>
  </si>
  <si>
    <t>AIES T60 'SatProp' Fuel Tank</t>
  </si>
  <si>
    <t>AIES 'Minsond' Micro Fuel Tank</t>
  </si>
  <si>
    <t>AIES MV-2 TOE Fuel Tank</t>
  </si>
  <si>
    <t>AIES CR3 - Advanced S.A.S</t>
  </si>
  <si>
    <t>AIES P.A.P. Barometer</t>
  </si>
  <si>
    <t>AIES Retina Gravimeter</t>
  </si>
  <si>
    <t>AIES MT-1 Thermometer</t>
  </si>
  <si>
    <t>AIES AS Decoupler</t>
  </si>
  <si>
    <t>AIES F1 'Sond' Base Plate</t>
  </si>
  <si>
    <t>AIES L8 Base Plate</t>
  </si>
  <si>
    <t>AIES LR Decoupler</t>
  </si>
  <si>
    <t>AIES C1 Support Strut</t>
  </si>
  <si>
    <t>AIES A1 'Saltguia' Laser</t>
  </si>
  <si>
    <t>AIES BAE-R Battery</t>
  </si>
  <si>
    <t>AIES ESCALER R2S Mobility Enhancer</t>
  </si>
  <si>
    <t>AIES GODEX-1B Landing Strut</t>
  </si>
  <si>
    <t>AIES Legstrot Landing Leg</t>
  </si>
  <si>
    <t>AIES OPL-Lum Illuminator</t>
  </si>
  <si>
    <t>AIES DV4 - Advanced S.A.S</t>
  </si>
  <si>
    <t>AIES</t>
  </si>
  <si>
    <t>AJ60A</t>
  </si>
  <si>
    <t>RD-180</t>
  </si>
  <si>
    <t>N/A</t>
  </si>
  <si>
    <t>RealEngines</t>
  </si>
  <si>
    <t>AJ10-190</t>
  </si>
  <si>
    <t>XPC_InflateHeatshield31X</t>
  </si>
  <si>
    <t>XPC_InflateHeatshieldLX</t>
  </si>
  <si>
    <t>PC_InflateHeatshieldLxx</t>
  </si>
  <si>
    <t>XDragon2NoseConeX</t>
  </si>
  <si>
    <t>xKosmos_URM_Fairing_Conic_Salt</t>
  </si>
  <si>
    <t>xMLSBALLISTICX</t>
  </si>
  <si>
    <t>xKosmos_URM_Fairing_Parabolic_Stalt</t>
  </si>
  <si>
    <t>xEMLVFX</t>
  </si>
  <si>
    <t>xEMLVKosmos_URM_Fairing_Conic_Salt</t>
  </si>
  <si>
    <t>XKzProcFairingBaseRing3_75</t>
  </si>
  <si>
    <t>XKW2mNoseConeX</t>
  </si>
  <si>
    <t>xOPFPROCEDURALX</t>
  </si>
  <si>
    <t>ICPSAdapterx</t>
  </si>
  <si>
    <t>BasketTrussCX</t>
  </si>
  <si>
    <t>X2009RCSX</t>
  </si>
  <si>
    <t>XESARCSX</t>
  </si>
  <si>
    <t>XRCSX</t>
  </si>
  <si>
    <t>xLLLCommPolex</t>
  </si>
  <si>
    <t>XORIGKosmos_Salyut_Solar_Array2X</t>
  </si>
  <si>
    <t>xKosmos_TKS_RCS_Tankx</t>
  </si>
  <si>
    <t>XATVpanel</t>
  </si>
  <si>
    <t>solarPanels6</t>
  </si>
  <si>
    <t>XB9_Utility_Light_N1_WhiteX</t>
  </si>
  <si>
    <t>XCXA_ACBMX</t>
  </si>
  <si>
    <t>x2MNode1x</t>
  </si>
  <si>
    <t>x2MSleepH3abV4-2x</t>
  </si>
  <si>
    <t>MonkeySMA8FPodLANDERPsXX</t>
  </si>
  <si>
    <t>orbitalorbx</t>
  </si>
  <si>
    <t>xPMAx</t>
  </si>
  <si>
    <t>XKarmonyStorModule_AdapterS6632</t>
  </si>
  <si>
    <t>xALCOR_LanderCapsulex</t>
  </si>
  <si>
    <t>B9_Control_RCS_Port_R1x</t>
  </si>
  <si>
    <t>B9_Control_RCS_Port_R1Ox</t>
  </si>
  <si>
    <t>xcstparachutex</t>
  </si>
  <si>
    <t>xladder1x</t>
  </si>
  <si>
    <t>xLERroverBodyx</t>
  </si>
  <si>
    <t>xndsport1x</t>
  </si>
  <si>
    <t>OrionDockingPort3a49capXx</t>
  </si>
  <si>
    <t>xDragonLadderx</t>
  </si>
  <si>
    <t>CHAKAKWsrbGlobeIz</t>
  </si>
  <si>
    <t>xKWsrbGlobeX10Lx</t>
  </si>
  <si>
    <t>XKWsrbGlobeX5X</t>
  </si>
  <si>
    <t>ADVINTER</t>
  </si>
  <si>
    <t>NP_AMLVUPPER289Jx221</t>
  </si>
  <si>
    <t>xNP_lft_125m_6mxA</t>
  </si>
  <si>
    <t>XNP_lft_8_0m_6mzxx6</t>
  </si>
  <si>
    <t>XNP_lft_W375x3SHORTW</t>
  </si>
  <si>
    <t>XIUSLOWERXxxxtall2G</t>
  </si>
  <si>
    <t>XIUSLOWERXxxxtall</t>
  </si>
  <si>
    <t>xKosmos_SepRetrox</t>
  </si>
  <si>
    <t>xKosmos_SepRetroxMLS</t>
  </si>
  <si>
    <t>xKW2mtankL0_5x</t>
  </si>
  <si>
    <t>XNP_lftadj5x</t>
  </si>
  <si>
    <t>xLazTekSuperDracosx</t>
  </si>
  <si>
    <t>XROVERENGINE</t>
  </si>
  <si>
    <t>XNP_interstage_5m_8m_tMTVDRIVEX</t>
  </si>
  <si>
    <t>nosExplorerRadialEngine</t>
  </si>
  <si>
    <t>XNP_lft_W375SRB</t>
  </si>
  <si>
    <t>XNP_lft_8_0m_6mzxx6222</t>
  </si>
  <si>
    <t>XNP_lft_xtrt3mCCB8MAx</t>
  </si>
  <si>
    <t>Xafa191m23312NTR</t>
  </si>
  <si>
    <t>XNP_lft_xtrt3mCCB8MAx2</t>
  </si>
  <si>
    <t>NP_CHAKAEMLVENGINE</t>
  </si>
  <si>
    <t>NP_CHAKAEMLVENGINEx221</t>
  </si>
  <si>
    <t>DUNARETROTANK</t>
  </si>
  <si>
    <t>xmonkeyreptarx</t>
  </si>
  <si>
    <t>xmonkeyreptarvacx</t>
  </si>
  <si>
    <t>XrcsTankRadialLongHVX</t>
  </si>
  <si>
    <t>XrcsTankRadialLongHVXLP</t>
  </si>
  <si>
    <t>TALUS</t>
  </si>
  <si>
    <t>XAltair2descent2stageX</t>
  </si>
  <si>
    <t>XwheelMedX</t>
  </si>
  <si>
    <t>xradialDecoupler</t>
  </si>
  <si>
    <t>nosMonkeyExplorerUtilityHAB</t>
  </si>
  <si>
    <t>XDRAGON--ADAPTERX</t>
  </si>
  <si>
    <t>XKW5mDecouplerShroudX224</t>
  </si>
  <si>
    <t>X84NEWTALUSXX2</t>
  </si>
  <si>
    <t>XXB3IUShroudXLOWERRXpxV</t>
  </si>
  <si>
    <t>XKWFlatadapter991ax2</t>
  </si>
  <si>
    <t>XKWFlatadapter3x2</t>
  </si>
  <si>
    <t>xKWFlatadapter3x2SHIExxLD</t>
  </si>
  <si>
    <t>XtelescopicLadderBayX</t>
  </si>
  <si>
    <t>LXNPdecouplerstack4m</t>
  </si>
  <si>
    <t>XNPdecouplerstack5m</t>
  </si>
  <si>
    <t>XNPdecouplerstack5mX</t>
  </si>
  <si>
    <t>LXNPdecouplerstack3x75mob2</t>
  </si>
  <si>
    <t>XKK_SPX_F9_OctawebX</t>
  </si>
  <si>
    <t>XKKLEGX</t>
  </si>
  <si>
    <t>xKosmos_Balka_1_Tunnelx</t>
  </si>
  <si>
    <t>XKosmos_Strut_ConnectorX</t>
  </si>
  <si>
    <t>XKW3mDockingRingX</t>
  </si>
  <si>
    <t>XFASAApolloStrJ2StrJ23m5mDecX</t>
  </si>
  <si>
    <t>CHAKAradialDecoupler</t>
  </si>
  <si>
    <t>chakaradialDecoupler1-2</t>
  </si>
  <si>
    <t>SDHIxADAPTERx</t>
  </si>
  <si>
    <t>SLS_CM_FairingAdapterBLOCK1B96</t>
  </si>
  <si>
    <t>SLS_CM_FairingAdapter296</t>
  </si>
  <si>
    <t>PAYLOADADAPTER</t>
  </si>
  <si>
    <t>PAYLOADADAPTER2</t>
  </si>
  <si>
    <t>PAYLOADADAPTER2OPSX</t>
  </si>
  <si>
    <t>SLS_CM_stackDecouplerx30</t>
  </si>
  <si>
    <t>XstrutOctoX</t>
  </si>
  <si>
    <t>XstrutConnectorMediumX</t>
  </si>
  <si>
    <t>SUPERSTRUTCONNECTOR</t>
  </si>
  <si>
    <t>Xtrusslrg_argonXsmall</t>
  </si>
  <si>
    <t>Payload Fairing - Ares Standard [Procedural]</t>
  </si>
  <si>
    <t>Payload Fairing - Ares Aeroshell [Procedural]</t>
  </si>
  <si>
    <t>Payload Fairing - SLS [Procedural]</t>
  </si>
  <si>
    <t>Payload Fairing - Delta IV [Procedural]</t>
  </si>
  <si>
    <t>Payload Fairing - Vulcan [Procedural]</t>
  </si>
  <si>
    <t>Interstage Fairing [Procedural]</t>
  </si>
  <si>
    <t>Delta IV DCSS Truss (4 Meters)</t>
  </si>
  <si>
    <t>SP - 1000 Habitation Module</t>
  </si>
  <si>
    <t>SP - 104 Airlock Module</t>
  </si>
  <si>
    <t>Logistics Module (Small)</t>
  </si>
  <si>
    <t>Logistics Module (Large)</t>
  </si>
  <si>
    <t>R1 - B Attitude Jet (138/233N class)</t>
  </si>
  <si>
    <t>NASA Docking System</t>
  </si>
  <si>
    <t>RSRM Recovery Parachute Pack</t>
  </si>
  <si>
    <t>Orion EFT LAS Decoupler</t>
  </si>
  <si>
    <t>Orion MPCV Docking System</t>
  </si>
  <si>
    <t>Orion Launch Abort System (LAS)</t>
  </si>
  <si>
    <t>Orion EFT Crew Module</t>
  </si>
  <si>
    <t>Orion MPCV Crew Module</t>
  </si>
  <si>
    <t>RL10B/C/CECE Series</t>
  </si>
  <si>
    <t>Orion MPCV Service Module</t>
  </si>
  <si>
    <t>TT-38K Radial Decoupler</t>
  </si>
  <si>
    <t>A composite fairing that protects the payload from aerodynamic forces and heating during the launch and ascent phases of the flight.</t>
  </si>
  <si>
    <t>A composite fairing that protects the payload from aerodynamic forces and heating during the launch and ascent phases of the flight. Doubles as a heat shield for reentry.</t>
  </si>
  <si>
    <t>A structural procedural fairing for creating interstages or protective covers. Lacks a decoupler.</t>
  </si>
  <si>
    <t>The structural support truss for the 4 meter Delta Cryogenic Second Stage (DCSS) liquid Hydrogen and liquid Oxygen propellant tanks.</t>
  </si>
  <si>
    <t>A soft shell habitation module designed for deep space operations.</t>
  </si>
  <si>
    <t>An airlock module designed for either on-orbit or surface operations. Provides ingress and egress support for up to 3 crew.</t>
  </si>
  <si>
    <t>A general purpose cargo module for on-orbit operations.</t>
  </si>
  <si>
    <t>An extended general purpose cargo module for on-orbit operations.</t>
  </si>
  <si>
    <t>A generic, single port, RCS thruster for attitude control.</t>
  </si>
  <si>
    <t>The Launch Abort System (LAS) explosive bolt decoupler of the Orion EFT Crew Module.</t>
  </si>
  <si>
    <t>The NASA docking system for the Orion MPCV Crew Module.</t>
  </si>
  <si>
    <t>The Exploration Flight Test (EFT) article for the Orion MPCV.</t>
  </si>
  <si>
    <t>The next generation NASA spacecraft for beyond LEO (BEO) exploration.</t>
  </si>
  <si>
    <t>antenna_cone</t>
  </si>
  <si>
    <t>antenna_tv</t>
  </si>
  <si>
    <t>antenna_quetzal</t>
  </si>
  <si>
    <t>dish_deploy_S</t>
  </si>
  <si>
    <t>dish_deploy_S2</t>
  </si>
  <si>
    <t>dish_L</t>
  </si>
  <si>
    <t>dish_quetzal</t>
  </si>
  <si>
    <t>dish_S</t>
  </si>
  <si>
    <t>dish_tatsujin</t>
  </si>
  <si>
    <t>barquetta</t>
  </si>
  <si>
    <t>torekka</t>
  </si>
  <si>
    <t>quetzal</t>
  </si>
  <si>
    <t>tatsujin</t>
  </si>
  <si>
    <t>ca_rw_large</t>
  </si>
  <si>
    <t>ca_rw_medium</t>
  </si>
  <si>
    <t>ca_rw_small</t>
  </si>
  <si>
    <t>ca_rw_xsmall</t>
  </si>
  <si>
    <t>ca_aacs</t>
  </si>
  <si>
    <t>ca_startrack</t>
  </si>
  <si>
    <t>ca_RM01</t>
  </si>
  <si>
    <t>ca_RM03</t>
  </si>
  <si>
    <t>ca_RM04</t>
  </si>
  <si>
    <t>ca_rs01</t>
  </si>
  <si>
    <t>ca_rs04</t>
  </si>
  <si>
    <t>ca_rst</t>
  </si>
  <si>
    <t>ca_battery_l</t>
  </si>
  <si>
    <t>ca_battery_m</t>
  </si>
  <si>
    <t>ca_battery_s</t>
  </si>
  <si>
    <t>ca_rtg2000</t>
  </si>
  <si>
    <t>ca_rtg3900</t>
  </si>
  <si>
    <t>ca_rtg8200</t>
  </si>
  <si>
    <t>sp_express_a</t>
  </si>
  <si>
    <t>sp_express_b</t>
  </si>
  <si>
    <t>sp_mariner_a</t>
  </si>
  <si>
    <t>sp_mariner_b</t>
  </si>
  <si>
    <t>sp_maven</t>
  </si>
  <si>
    <t>sp_odyssey_a</t>
  </si>
  <si>
    <t>sp_odyssey_b</t>
  </si>
  <si>
    <t>ca_jib</t>
  </si>
  <si>
    <t>ca_lahar</t>
  </si>
  <si>
    <t>ca_linkor</t>
  </si>
  <si>
    <t>ca_tank_lfo_m</t>
  </si>
  <si>
    <t>ca_tank_mp_m</t>
  </si>
  <si>
    <t>ca_tank_mp_s</t>
  </si>
  <si>
    <t>ca_trident</t>
  </si>
  <si>
    <t>ca_accelerometer</t>
  </si>
  <si>
    <t>ca_barometer</t>
  </si>
  <si>
    <t>ca_DUSTC</t>
  </si>
  <si>
    <t>ca_DUSTX</t>
  </si>
  <si>
    <t>ca_ELIX</t>
  </si>
  <si>
    <t>ca_gravioli</t>
  </si>
  <si>
    <t>ca_GRS</t>
  </si>
  <si>
    <t>ca_KLIR</t>
  </si>
  <si>
    <t>ca_LUV</t>
  </si>
  <si>
    <t>ca_RPWS</t>
  </si>
  <si>
    <t>ca_sciBoom</t>
  </si>
  <si>
    <t>ca_SWIS</t>
  </si>
  <si>
    <t>ca_telescope_a</t>
  </si>
  <si>
    <t>ca_thermometer</t>
  </si>
  <si>
    <t>ca_magneto2</t>
  </si>
  <si>
    <t>ca_louver_s</t>
  </si>
  <si>
    <t>ca_louver_s2</t>
  </si>
  <si>
    <t>ca_louver_m</t>
  </si>
  <si>
    <t>ca_ESM</t>
  </si>
  <si>
    <t>GPHS-RTG</t>
  </si>
  <si>
    <t>Aviation Cockpits</t>
  </si>
  <si>
    <t>B9 Procedural Wings</t>
  </si>
  <si>
    <t>Cryo Engines</t>
  </si>
  <si>
    <t>J-2X</t>
  </si>
  <si>
    <t>CST-100 Starliner</t>
  </si>
  <si>
    <t>cstNoseCone</t>
  </si>
  <si>
    <t>RS88</t>
  </si>
  <si>
    <t>AtlasVAdapter</t>
  </si>
  <si>
    <t>cstparachute</t>
  </si>
  <si>
    <t>ndsport1</t>
  </si>
  <si>
    <t>ndsport3</t>
  </si>
  <si>
    <t>idaONE</t>
  </si>
  <si>
    <t>CST-100 Heat Shield</t>
  </si>
  <si>
    <t>CST-100 Service Module</t>
  </si>
  <si>
    <t>CxAerospace</t>
  </si>
  <si>
    <t>CXA_Quest_Airlock</t>
  </si>
  <si>
    <t>CXA_Kibo_Lab</t>
  </si>
  <si>
    <t>CXA_ELM_MiniLab</t>
  </si>
  <si>
    <t>CXA_Node1</t>
  </si>
  <si>
    <t>CXA_GymHab</t>
  </si>
  <si>
    <t>CXA_NapHabV1</t>
  </si>
  <si>
    <t>CXA_SleepHabV4-1</t>
  </si>
  <si>
    <t>CXA_SleepHabV4-2</t>
  </si>
  <si>
    <t>CXA_SleepHabV6-1</t>
  </si>
  <si>
    <t>CXA_SleepHabV6-2</t>
  </si>
  <si>
    <t>CXA_NodeCoverV1</t>
  </si>
  <si>
    <t>CXA_NodeCoverV2</t>
  </si>
  <si>
    <t>CXA_KHM_Endcap</t>
  </si>
  <si>
    <t>CXA_APAS_A</t>
  </si>
  <si>
    <t>CXA_APAS_A_L04F</t>
  </si>
  <si>
    <t>CXA_APAS_P</t>
  </si>
  <si>
    <t>CXA_APAS_P_WB</t>
  </si>
  <si>
    <t>CXA_ACBM</t>
  </si>
  <si>
    <t>CXA_MCBM</t>
  </si>
  <si>
    <t>CXA_PCBM</t>
  </si>
  <si>
    <t>CXA_PMA</t>
  </si>
  <si>
    <t>CXA_SAW</t>
  </si>
  <si>
    <t>CXA_EETCS</t>
  </si>
  <si>
    <t>CXA_Z1</t>
  </si>
  <si>
    <t>CXA_KU_ANTENNA</t>
  </si>
  <si>
    <t>CXA_TRUNNION</t>
  </si>
  <si>
    <t>CXA_P6_BATTERY_TRUSS</t>
  </si>
  <si>
    <t>CXA_P6_LONG_SPACER</t>
  </si>
  <si>
    <t>CXA_RTAS_A</t>
  </si>
  <si>
    <t>CXA_RTAS_P</t>
  </si>
  <si>
    <t>SOYUZdockingPort</t>
  </si>
  <si>
    <t>SOYUZ_orbitalSegment</t>
  </si>
  <si>
    <t>SOYUZ_PERESCOPE</t>
  </si>
  <si>
    <t>SOYUZ_PARASHUTE</t>
  </si>
  <si>
    <t>SOYUZ_PARASHUTE_SPARE</t>
  </si>
  <si>
    <t>SOYUZ_REENTRY_CAPSULE</t>
  </si>
  <si>
    <t>SOYUZ_HEAT_SHIELD</t>
  </si>
  <si>
    <t>PROGRESS</t>
  </si>
  <si>
    <t>SOYUZ_SEPARATOR</t>
  </si>
  <si>
    <t>SOYUZ_DockingAntenna</t>
  </si>
  <si>
    <t>SOYUZ_SOLAR_PANEL</t>
  </si>
  <si>
    <t>SOYUZ_ENGINE</t>
  </si>
  <si>
    <t>SOYUZ_PAO_PROGRESS</t>
  </si>
  <si>
    <t>dmUSGoreSat</t>
  </si>
  <si>
    <t>dmUSImagingPlatform</t>
  </si>
  <si>
    <t>dmUSSoilMoisture</t>
  </si>
  <si>
    <t>dmUSSolarParticles</t>
  </si>
  <si>
    <t>dmUSAccGrav</t>
  </si>
  <si>
    <t>dmUSAtmosSense</t>
  </si>
  <si>
    <t>dmGoreSat</t>
  </si>
  <si>
    <t>dmImagingPlatform</t>
  </si>
  <si>
    <t>dmSoilMoisture</t>
  </si>
  <si>
    <t>dmSolarCollector</t>
  </si>
  <si>
    <t>dmAnomScanner</t>
  </si>
  <si>
    <t>dmbioDrill</t>
  </si>
  <si>
    <t>dmDAN</t>
  </si>
  <si>
    <t>dmsurfacelaser</t>
  </si>
  <si>
    <t>dmXRay</t>
  </si>
  <si>
    <t>Dmagic Orbital Science</t>
  </si>
  <si>
    <t>ExSmallGearBay</t>
  </si>
  <si>
    <t>FASA_Gemini_ASAS_Comp</t>
  </si>
  <si>
    <t>Gemini Lander Legs</t>
  </si>
  <si>
    <t>FASA_Gemini_Lander_LFT</t>
  </si>
  <si>
    <t>Gemini RCS Thruster Pack</t>
  </si>
  <si>
    <t>Mercury Parachute</t>
  </si>
  <si>
    <t>FASA_Mercury_RCS_Short</t>
  </si>
  <si>
    <t>Apollo Command Module</t>
  </si>
  <si>
    <t>Apollo Launch Escape System</t>
  </si>
  <si>
    <t>FASAFairingsCone1m</t>
  </si>
  <si>
    <t>FASAFairingsCone3m</t>
  </si>
  <si>
    <t>FASAFairingsPlate1m</t>
  </si>
  <si>
    <t>FASAFairingsPlate2m</t>
  </si>
  <si>
    <t>FASAFairingsPlate375m</t>
  </si>
  <si>
    <t>FASAFairingWall05m</t>
  </si>
  <si>
    <t>Gemini Antenna</t>
  </si>
  <si>
    <t>FASAGeminiDecDark25</t>
  </si>
  <si>
    <t>FASAGeminiDecDark375</t>
  </si>
  <si>
    <t>FASAGeminiLegsX1White</t>
  </si>
  <si>
    <t>FASAGeminiLFTBigGAdapt</t>
  </si>
  <si>
    <t>FASAGeminiLFTCentarCSM</t>
  </si>
  <si>
    <t>FASAGeminiLFTExtSmH2O2</t>
  </si>
  <si>
    <t>FASAGeminiLFTExtSmMono</t>
  </si>
  <si>
    <t>FASAGeminiLFTShortWhite</t>
  </si>
  <si>
    <t>FASAGeminiLFTTriSm</t>
  </si>
  <si>
    <t>FASAICBMNosecone</t>
  </si>
  <si>
    <t>FASA Apollo Launch Clamp</t>
  </si>
  <si>
    <t>FASA Atlas Launch Clamp</t>
  </si>
  <si>
    <t>FASA Launch Tower</t>
  </si>
  <si>
    <t>FASA Umbilical Tower</t>
  </si>
  <si>
    <t>GeminiNosecone1m</t>
  </si>
  <si>
    <t>GeminiNosecone2m</t>
  </si>
  <si>
    <t>GeminiNosecone625m</t>
  </si>
  <si>
    <t>WingGemini</t>
  </si>
  <si>
    <t>WingGeminiContSurf</t>
  </si>
  <si>
    <t>WingGeminiFP</t>
  </si>
  <si>
    <t>WingGeminiFPContSurf</t>
  </si>
  <si>
    <t>FASAFairingBase_165m</t>
  </si>
  <si>
    <t>FASAFairingBase_3m</t>
  </si>
  <si>
    <t>Nose Fairing [120" UA120X SRM]</t>
  </si>
  <si>
    <t>FASAFairingNosecone_6_6mSRB</t>
  </si>
  <si>
    <t>FASAFairingNosecone_4mSRB</t>
  </si>
  <si>
    <t>FASAFairingBase_43m</t>
  </si>
  <si>
    <t>FASAFairingBase_508m</t>
  </si>
  <si>
    <t>FASAFairingBase_76m</t>
  </si>
  <si>
    <t>Agena-B Propellant Tank</t>
  </si>
  <si>
    <t>Propellant tanks for the Agena-B.</t>
  </si>
  <si>
    <t>Agena-B Flight Pack</t>
  </si>
  <si>
    <t>Flight Pack RCS for Agena-B and BAC Model 8081 engine.</t>
  </si>
  <si>
    <t>Agena-D Flight Pack</t>
  </si>
  <si>
    <t>Atlas SLV-3A Fuel Tank</t>
  </si>
  <si>
    <t>The fuel tank for the Atlas SLV-3A launcher.  Extended fuel tank for larger payloads.</t>
  </si>
  <si>
    <t>Atlas LV-3C Fuel Tank</t>
  </si>
  <si>
    <t>The fuel tank for the Atlas LV-3C. Historically used to loft the Centaur D1 into orbit, but has many uses.</t>
  </si>
  <si>
    <t>Atlas II Fuel Tank</t>
  </si>
  <si>
    <t>Big Gemini Recovery Main Parachute</t>
  </si>
  <si>
    <t>The Big Gemini parachute. Put this on top of the RCS Control section when making Big Gemini (instead of the regular Gemini parachute).</t>
  </si>
  <si>
    <t>Big Gemini Retro Module</t>
  </si>
  <si>
    <t>The Big Gemini Retro Module that contains 4x solid rockets to de-orbit Big Gemini. Decouples before re-entry.  Provides approximately 106dV for re-entry burn.</t>
  </si>
  <si>
    <t>Mercury - Redstone Spacecraft Adapter</t>
  </si>
  <si>
    <t>Spacecraft adapter coupler for Mercury - Redstone Launch Vehicle</t>
  </si>
  <si>
    <t>Mercury - Atlas Spacecraft Adapter</t>
  </si>
  <si>
    <t>Spacecraft adapter for the Mercury - Atlas Launch Vehicle.</t>
  </si>
  <si>
    <t>Mercury Posigrade Solid Rocket Motor</t>
  </si>
  <si>
    <t>Titan I Series Upper Stage Fuel Tank</t>
  </si>
  <si>
    <t>This fuel tank can be used for the upper stage in Titan I series builds. Also includes a radio guidance module.</t>
  </si>
  <si>
    <t>Titan 1 Series Fuel Tank</t>
  </si>
  <si>
    <t>This fuel tank can be used for the lower stage in Titan 1 series builds.</t>
  </si>
  <si>
    <t>Spacecraft Lunar Module Adapter - Base</t>
  </si>
  <si>
    <t>This part is the Spacecraft Lunar Module Adapter base used to cover the Lunar Module during ascent.  It is fitted with two separate decouplers.  One separates the CSM through staging.  The other separates the LEM manually.  No extra decoupler is needed.</t>
  </si>
  <si>
    <t>Saturn S-IB Stage</t>
  </si>
  <si>
    <t>UA1207 SRM</t>
  </si>
  <si>
    <t>UA1563 SRM</t>
  </si>
  <si>
    <t>UA1564 SRM</t>
  </si>
  <si>
    <t>Centaur D-1T</t>
  </si>
  <si>
    <t>Tank and thrust structure for the Centaur D1T models. Used on the Titan III-E. Add one or two RL10A series engines to complete the stage.</t>
  </si>
  <si>
    <t>RO_Centaur_RCS</t>
  </si>
  <si>
    <t>Titan Decoupler [120"]</t>
  </si>
  <si>
    <t>Titan II GLV Upper Stage Fuel Tank</t>
  </si>
  <si>
    <t>This propellant tank represents the tank used on the Titan II Gemini Launch Vehicle. It provides 8 more seconds of burn time via an extra ton of propellant.</t>
  </si>
  <si>
    <t>Titan 3 Series Fuel Tank</t>
  </si>
  <si>
    <t>Titan IV Series Fuel Tank</t>
  </si>
  <si>
    <t>This fuel tank can be used for the lower stage in Titan IV series builds.</t>
  </si>
  <si>
    <t>K2 Command Pod (2.5 m)</t>
  </si>
  <si>
    <t>A two-person pod. Features an offset Center of Mass to allow lifting reentry and an integrated bipropellant Attitude Control System (ACS) for controlled reentries. Heat shield rated for LEO reentries.</t>
  </si>
  <si>
    <t>KK Launchers SpaceX</t>
  </si>
  <si>
    <t>AJ-60A</t>
  </si>
  <si>
    <t>KK_SPXF1_S2FT_ALT1e</t>
  </si>
  <si>
    <t>KK_ATK_Castor30A</t>
  </si>
  <si>
    <t>KK_ATK_Star3</t>
  </si>
  <si>
    <t>KK_ATK_Star4G</t>
  </si>
  <si>
    <t>KK_ATK_Star5C</t>
  </si>
  <si>
    <t>KK_ATK_Star6B</t>
  </si>
  <si>
    <t>KK_ATK_Star9</t>
  </si>
  <si>
    <t>KK_ATK_Star13B</t>
  </si>
  <si>
    <t>KK_ATK_Star15G</t>
  </si>
  <si>
    <t>KK_ATK_Star20</t>
  </si>
  <si>
    <t>KK_ATK_Star27</t>
  </si>
  <si>
    <t>KK_ATK_Star27H</t>
  </si>
  <si>
    <t>KK_ATK_Star30BP</t>
  </si>
  <si>
    <t>KK_ATK_Star31</t>
  </si>
  <si>
    <t>KK_ATK_Star37FM</t>
  </si>
  <si>
    <t>KK_ATK_Star63D</t>
  </si>
  <si>
    <t>KK_SPX_F1Fairing</t>
  </si>
  <si>
    <t>KK_SPX_F1IS</t>
  </si>
  <si>
    <t>KK_SPX_Merlin1Ci</t>
  </si>
  <si>
    <t>KK_SPX_Kestrel</t>
  </si>
  <si>
    <t>KK_SPX_F1S1FT</t>
  </si>
  <si>
    <t>KK_SPX_F1S2FT</t>
  </si>
  <si>
    <t>Castor 4A</t>
  </si>
  <si>
    <t>Castor 4</t>
  </si>
  <si>
    <t>GEM 40 (Ground Ignited)</t>
  </si>
  <si>
    <t>GEM 40 (Air Ignited)</t>
  </si>
  <si>
    <t>GEM 46 (Ground Ignited)</t>
  </si>
  <si>
    <t>GEM 46 (Air Ignited)</t>
  </si>
  <si>
    <t>Star 17A</t>
  </si>
  <si>
    <t>Star 48B</t>
  </si>
  <si>
    <t>NK33</t>
  </si>
  <si>
    <t>RD0124</t>
  </si>
  <si>
    <t>RO-BobCat-RD270</t>
  </si>
  <si>
    <t>RO-BobCat-RD270M</t>
  </si>
  <si>
    <t>RO-BobCat-NK9</t>
  </si>
  <si>
    <t>RO-BobCat-NK9V</t>
  </si>
  <si>
    <t>RO-BobCat-RD0110</t>
  </si>
  <si>
    <t>Merlin 1C</t>
  </si>
  <si>
    <t>LE-7A</t>
  </si>
  <si>
    <t>Castor 4AXL</t>
  </si>
  <si>
    <t>GEM 40</t>
  </si>
  <si>
    <t>GEM 63</t>
  </si>
  <si>
    <t>GEM 63XL</t>
  </si>
  <si>
    <t>GEM 60</t>
  </si>
  <si>
    <t>GEM 46</t>
  </si>
  <si>
    <t>Saturn V S-IC Retrorocket</t>
  </si>
  <si>
    <t>SRMU</t>
  </si>
  <si>
    <t>UA1207</t>
  </si>
  <si>
    <t>EAP-241</t>
  </si>
  <si>
    <t>Saturn V S-II Retrorocket</t>
  </si>
  <si>
    <t>KW2mSRBNoseCone</t>
  </si>
  <si>
    <t>KW5mNoseCone</t>
  </si>
  <si>
    <t>KWFin</t>
  </si>
  <si>
    <t>KWFinGC</t>
  </si>
  <si>
    <t>KW1mNoseCone</t>
  </si>
  <si>
    <t>KW2mNoseCone</t>
  </si>
  <si>
    <t>KW3mNoseCone</t>
  </si>
  <si>
    <t>KWSASmodule2mHalf</t>
  </si>
  <si>
    <t>KWSASmodule3mHalf</t>
  </si>
  <si>
    <t>KWSASmodule5mHalf</t>
  </si>
  <si>
    <t>KWRadBattSmallS</t>
  </si>
  <si>
    <t>KWRadBattSmallL</t>
  </si>
  <si>
    <t>KWRadBattLargeS</t>
  </si>
  <si>
    <t>KWRadBattLargeL</t>
  </si>
  <si>
    <t>KW1mtankL1</t>
  </si>
  <si>
    <t>KW1mtankL2</t>
  </si>
  <si>
    <t>KW1mtankL4</t>
  </si>
  <si>
    <t>KW1mtankL0_5</t>
  </si>
  <si>
    <t>KW1mRCSfuel</t>
  </si>
  <si>
    <t>KW1mtankPancake</t>
  </si>
  <si>
    <t>KW2mtankL1</t>
  </si>
  <si>
    <t>KW2mtankL2</t>
  </si>
  <si>
    <t>KW2mtankL4</t>
  </si>
  <si>
    <t>KW2mtankL4A</t>
  </si>
  <si>
    <t>KW2mtankL0_5</t>
  </si>
  <si>
    <t>KW2mRCSfuel</t>
  </si>
  <si>
    <t>KW2mtankPancake</t>
  </si>
  <si>
    <t>KW3mtankL1</t>
  </si>
  <si>
    <t>KW3mtankL2</t>
  </si>
  <si>
    <t>KW3mtankL4</t>
  </si>
  <si>
    <t>KW3mtankL4A</t>
  </si>
  <si>
    <t>KW3mtankL0_5</t>
  </si>
  <si>
    <t>KW3mRCSfuel</t>
  </si>
  <si>
    <t>KW3mtankPancake</t>
  </si>
  <si>
    <t>KW5mtankL05</t>
  </si>
  <si>
    <t>KW5mtankL1_5</t>
  </si>
  <si>
    <t>KW5mtankL3_5</t>
  </si>
  <si>
    <t>KW2Sidetank</t>
  </si>
  <si>
    <t>KW3Sidetank</t>
  </si>
  <si>
    <t>KWFuelAdapter2x1</t>
  </si>
  <si>
    <t>KWFuelAdapter2x1S</t>
  </si>
  <si>
    <t>KWFuelAdapter3x1</t>
  </si>
  <si>
    <t>KWFuelAdapter3x1S</t>
  </si>
  <si>
    <t>KWFuelAdapter3x2</t>
  </si>
  <si>
    <t>KWFuelAdapter3x2S</t>
  </si>
  <si>
    <t>KWFuelAdapter5x2</t>
  </si>
  <si>
    <t>KWFuelAdapter5x3</t>
  </si>
  <si>
    <t>KWrcsQuad</t>
  </si>
  <si>
    <t>KWrcsQuad45</t>
  </si>
  <si>
    <t>KWrcsPod</t>
  </si>
  <si>
    <t>KWsrbUllageLarge</t>
  </si>
  <si>
    <t>KW3mDockingRing</t>
  </si>
  <si>
    <t>KWadapter2x1</t>
  </si>
  <si>
    <t>KWadapter3x2</t>
  </si>
  <si>
    <t>KW5mStageDecoupler</t>
  </si>
  <si>
    <t>KW1mDecoupler</t>
  </si>
  <si>
    <t>KW2mDecoupler</t>
  </si>
  <si>
    <t>KW3mDecoupler</t>
  </si>
  <si>
    <t>KWFlatadapter2x1</t>
  </si>
  <si>
    <t>KWFlatadapter3x1</t>
  </si>
  <si>
    <t>KWFlatadapter3x2</t>
  </si>
  <si>
    <t>strutConnectorHeavy</t>
  </si>
  <si>
    <t>strutConnectorMedium</t>
  </si>
  <si>
    <t>KW3mPetalAdapter</t>
  </si>
  <si>
    <t>KW Rocketry</t>
  </si>
  <si>
    <t>Merlin 1D</t>
  </si>
  <si>
    <t>COST</t>
  </si>
  <si>
    <t>Yes</t>
  </si>
  <si>
    <t>RN Cygnus</t>
  </si>
  <si>
    <t>RN Misc</t>
  </si>
  <si>
    <t>RN Salyut</t>
  </si>
  <si>
    <t>RN Skylab</t>
  </si>
  <si>
    <t>RN Soviet Probes</t>
  </si>
  <si>
    <t>RN Soviet Rockets</t>
  </si>
  <si>
    <t>RN Soyuz</t>
  </si>
  <si>
    <t>RN US Probes</t>
  </si>
  <si>
    <t>RN US Rockets</t>
  </si>
  <si>
    <t>Real Scale Boosters</t>
  </si>
  <si>
    <t>SCANsat</t>
  </si>
  <si>
    <t>Universal Storage</t>
  </si>
  <si>
    <t>Horizon Aeronautics Zenit</t>
  </si>
  <si>
    <t>Coatl Aerospace</t>
  </si>
  <si>
    <t>Ariane3Stage1</t>
  </si>
  <si>
    <t>The first stage of Ariane 3 is powered by 4 Vulcain V engines. (PART NOT SUPPORTED BY RP-0 OR RO)</t>
  </si>
  <si>
    <t>Ariane3Stage3</t>
  </si>
  <si>
    <t>A small liquid fuel engine to circle orbit. (PART NOT SUPPORTED BY RP-0 OR RO)</t>
  </si>
  <si>
    <t>Ariane4Decoupler1</t>
  </si>
  <si>
    <t>Ariane4Decoupler2</t>
  </si>
  <si>
    <t>Ariane4Fairing</t>
  </si>
  <si>
    <t>Ariane4LiquidBooster</t>
  </si>
  <si>
    <t xml:space="preserve"> (PART NOT SUPPORTED BY RP-0 OR RO)</t>
  </si>
  <si>
    <t>Ariane4NoseCone</t>
  </si>
  <si>
    <t>Ariane4NoseCone2</t>
  </si>
  <si>
    <t>Ariane4RadialDecoupler</t>
  </si>
  <si>
    <t>Ariane4Srb</t>
  </si>
  <si>
    <t>Ariane4Stage1</t>
  </si>
  <si>
    <t>Ariane4Stage2</t>
  </si>
  <si>
    <t>Ariane4Stage3</t>
  </si>
  <si>
    <t>Ariane4Sylda</t>
  </si>
  <si>
    <t>DecouplerSylda</t>
  </si>
  <si>
    <t>Ariane5_EAP</t>
  </si>
  <si>
    <t>Ariane5_engine</t>
  </si>
  <si>
    <t>Ariane5_EPS</t>
  </si>
  <si>
    <t>Ariane5_FairingBig</t>
  </si>
  <si>
    <t>Ariane5_FairingSmall</t>
  </si>
  <si>
    <t>Ariane5_NoseCone</t>
  </si>
  <si>
    <t>Ariane5_RadialDecoupler</t>
  </si>
  <si>
    <t>Sylda</t>
  </si>
  <si>
    <t>Ariane5_tank</t>
  </si>
  <si>
    <t>Ariane6_Fairing</t>
  </si>
  <si>
    <t>Ariane6_Stage1</t>
  </si>
  <si>
    <t>Ariane6_Stage2</t>
  </si>
  <si>
    <t>Ariane6_Stage3</t>
  </si>
  <si>
    <t>DiamantAsterix</t>
  </si>
  <si>
    <t>DecouplerDiamant</t>
  </si>
  <si>
    <t>DiamantFairing</t>
  </si>
  <si>
    <t>Diamant_Stage1</t>
  </si>
  <si>
    <t>Diamant_Stage2</t>
  </si>
  <si>
    <t>Diamant_Stage3</t>
  </si>
  <si>
    <t>DecouplerVega</t>
  </si>
  <si>
    <t>VegaFairing</t>
  </si>
  <si>
    <t>Vega_Stage1</t>
  </si>
  <si>
    <t>Vega_Stage2</t>
  </si>
  <si>
    <t>Vega_Stage3</t>
  </si>
  <si>
    <t>Vega_Stage4</t>
  </si>
  <si>
    <t>adapter-125-0625-2</t>
  </si>
  <si>
    <t>adapter-125-0625-3</t>
  </si>
  <si>
    <t>adapter-125-0625-4</t>
  </si>
  <si>
    <t>adapter-25-125</t>
  </si>
  <si>
    <t>adapter-25-multi-01</t>
  </si>
  <si>
    <t>This breakthrough in modularity allows for a 2.5m stack to be split to between 2 and 8 0.625m stacks. With a cookie on top. (PART NOT SUPPORTED BY RP-0 OR RO)</t>
  </si>
  <si>
    <t>adapter-375-25</t>
  </si>
  <si>
    <t>adapter-rad-0625</t>
  </si>
  <si>
    <t>adapter-rad-125</t>
  </si>
  <si>
    <t>docking-25</t>
  </si>
  <si>
    <t>truss-circular-01</t>
  </si>
  <si>
    <t>A gigantic truss suitable for all sorts of orbital construction. Contains multiple structural variants for infinite fun. (PART NOT SUPPORTED BY RP-0 OR RO)</t>
  </si>
  <si>
    <t>truss-circular-02</t>
  </si>
  <si>
    <t>A medium size but still impressive truss suitable for all sorts of orbital construction. Contains multiple structural variants for infinite fun. (PART NOT SUPPORTED BY RP-0 OR RO)</t>
  </si>
  <si>
    <t>truss-circular-03</t>
  </si>
  <si>
    <t>A smallish but massive circular truss. Contains multiple structural variants for infinite fun. (PART NOT SUPPORTED BY RP-0 OR RO)</t>
  </si>
  <si>
    <t>truss-circular-04</t>
  </si>
  <si>
    <t>A mini annular truss segment! It's so tiny we almost forgot that it's STILL HUGE. Contains multiple structural variants for infinite fun. (PART NOT SUPPORTED BY RP-0 OR RO)</t>
  </si>
  <si>
    <t>truss-circular-adapter-01</t>
  </si>
  <si>
    <t>Adapts a gigantic 5 meter truss mount to a 3.75m stack. Hollow, with an alternate version with a central truss (PART NOT SUPPORTED BY RP-0 OR RO)</t>
  </si>
  <si>
    <t>truss-circular-adapter-02</t>
  </si>
  <si>
    <t>Adapts a gigantic 5 meter truss mount to a 3.75m stack in a very small space. (PART NOT SUPPORTED BY RP-0 OR RO)</t>
  </si>
  <si>
    <t>truss-circular-docking-01</t>
  </si>
  <si>
    <t>A high strength docking connector of significant size. Hollow! (PART NOT SUPPORTED BY RP-0 OR RO)</t>
  </si>
  <si>
    <t>truss-hex-01</t>
  </si>
  <si>
    <t>A large truss piece that fits around 1.25m pieces. Multiple variants are available. (PART NOT SUPPORTED BY RP-0 OR RO)</t>
  </si>
  <si>
    <t>truss-hex-02</t>
  </si>
  <si>
    <t>A medium truss piece that fits around 1.25m pieces. Multiple variants are available. (PART NOT SUPPORTED BY RP-0 OR RO)</t>
  </si>
  <si>
    <t>truss-hex-03</t>
  </si>
  <si>
    <t>A wee truss piece that fits around 1.25m pieces. Multiple variants are available. (PART NOT SUPPORTED BY RP-0 OR RO)</t>
  </si>
  <si>
    <t>truss-hex-adapter-01</t>
  </si>
  <si>
    <t>Adapts a hexa truss connection to a 1.25m stack (PART NOT SUPPORTED BY RP-0 OR RO)</t>
  </si>
  <si>
    <t>truss-octo-01</t>
  </si>
  <si>
    <t>A large octagonal truss piece. Several variants are available with different structural and fuel configurations. (PART NOT SUPPORTED BY RP-0 OR RO)</t>
  </si>
  <si>
    <t>truss-octo-02</t>
  </si>
  <si>
    <t>A medium octagonal truss piece. Several variants are available with different structural and fuel configurations. (PART NOT SUPPORTED BY RP-0 OR RO)</t>
  </si>
  <si>
    <t>truss-octo-03</t>
  </si>
  <si>
    <t>A small octagonal truss piece. Several variants are available with different structural configurations. (PART NOT SUPPORTED BY RP-0 OR RO)</t>
  </si>
  <si>
    <t>truss-octo-04</t>
  </si>
  <si>
    <t>A teensy octagonal truss piece. (PART NOT SUPPORTED BY RP-0 OR RO)</t>
  </si>
  <si>
    <t>truss-octo-adapter-01</t>
  </si>
  <si>
    <t>Connect an octo-truss to a 2.5m part, you say? No problem! (PART NOT SUPPORTED BY RP-0 OR RO)</t>
  </si>
  <si>
    <t>truss-octo-adapter-crew-01</t>
  </si>
  <si>
    <t>Connect an octo-truss to a 2.5m part - without letting out all the air - you meant to say? No problem! (PART NOT SUPPORTED BY RP-0 OR RO)</t>
  </si>
  <si>
    <t>truss-octo-angled-01</t>
  </si>
  <si>
    <t>A specialized angled octo-girder, available in angular increments of 90, 45 and 30 degrees. (PART NOT SUPPORTED BY RP-0 OR RO)</t>
  </si>
  <si>
    <t>truss-octo-angled-crew-01</t>
  </si>
  <si>
    <t>A specialized angled octo-girder, available in angular increments of 90, 45 and 30 degrees. This model is pressurized and allows crew passage. (PART NOT SUPPORTED BY RP-0 OR RO)</t>
  </si>
  <si>
    <t>truss-octo-attach-01</t>
  </si>
  <si>
    <t>A radial attachment node that allows the Modular Octo-Girder to, quite literally, do anything. Two variants that work at 90 or 45 degrees to a standard truss. (PART NOT SUPPORTED BY RP-0 OR RO)</t>
  </si>
  <si>
    <t>truss-octo-crew-01</t>
  </si>
  <si>
    <t>A large octagonal truss piece with an integrated pressurized section. (PART NOT SUPPORTED BY RP-0 OR RO)</t>
  </si>
  <si>
    <t>truss-octo-crew-02</t>
  </si>
  <si>
    <t>A medium octagonal truss piece with an integrated pressurized section. (PART NOT SUPPORTED BY RP-0 OR RO)</t>
  </si>
  <si>
    <t>truss-octo-crew-03</t>
  </si>
  <si>
    <t>A small octagonal truss piece with an integrated pressurized section. (PART NOT SUPPORTED BY RP-0 OR RO)</t>
  </si>
  <si>
    <t>truss-octo-docking-125</t>
  </si>
  <si>
    <t>A docking port compatible with the standard Clamp-O-Tron docking port. (PART NOT SUPPORTED BY RP-0 OR RO)</t>
  </si>
  <si>
    <t>truss-octo-docking-25</t>
  </si>
  <si>
    <t>A heavier Modular Octo-Girder docking port. Compatible with the larger standard Clamp-O-Tron Senior docking port. (PART NOT SUPPORTED BY RP-0 OR RO)</t>
  </si>
  <si>
    <t>truss-octo-docking-octo</t>
  </si>
  <si>
    <t>A docking port compatible uniquely with other octagonal docking connectors. Configured to lock solely at 90 degree increments for efficient construction. (PART NOT SUPPORTED BY RP-0 OR RO)</t>
  </si>
  <si>
    <t>truss-octo-drone-01</t>
  </si>
  <si>
    <t>Remotely operated guidance unit with the most advanced algorithms. Also incorporates a large, powerful set of reaction wheels suitable for moving large spacecraft. (PART NOT SUPPORTED BY RP-0 OR RO)</t>
  </si>
  <si>
    <t>truss-octo-hub-01</t>
  </si>
  <si>
    <t>This large structural hub expands the range of attachment options for octo-girders by six! (PART NOT SUPPORTED BY RP-0 OR RO)</t>
  </si>
  <si>
    <t>truss-octo-hub-crew-01</t>
  </si>
  <si>
    <t>Just like the modular octo-hub, but with an integrated pressurized segment. (PART NOT SUPPORTED BY RP-0 OR RO)</t>
  </si>
  <si>
    <t>truss-spinal-01</t>
  </si>
  <si>
    <t>A large square truss of considerable size with an internal core. Available in several variants. (PART NOT SUPPORTED BY RP-0 OR RO)</t>
  </si>
  <si>
    <t>truss-spinal-02</t>
  </si>
  <si>
    <t>A medium square truss of considerable size with an internal core. Available in several variants. (PART NOT SUPPORTED BY RP-0 OR RO)</t>
  </si>
  <si>
    <t>truss-spinal-03</t>
  </si>
  <si>
    <t>A small square truss of considerable size with an internal core. Available in several variants. (PART NOT SUPPORTED BY RP-0 OR RO)</t>
  </si>
  <si>
    <t>truss-spinal-adapter-01</t>
  </si>
  <si>
    <t>Adapts the Spinal Truss profile to a standard 3.75m mount. Some variants are available. (PART NOT SUPPORTED BY RP-0 OR RO)</t>
  </si>
  <si>
    <t>truss-spinal-adapter-02</t>
  </si>
  <si>
    <t>Adapts the Spinal Truss profile to a standard 2.5m mount. Some variants are available. (PART NOT SUPPORTED BY RP-0 OR RO)</t>
  </si>
  <si>
    <t>truss-spinal-docking-01</t>
  </si>
  <si>
    <t>A docking connector adapted for the spinal truss specification. Can lock to 90 degree increments. (PART NOT SUPPORTED BY RP-0 OR RO)</t>
  </si>
  <si>
    <t>battery-0625</t>
  </si>
  <si>
    <t>battery-125</t>
  </si>
  <si>
    <t>battery-25</t>
  </si>
  <si>
    <t>battery-375</t>
  </si>
  <si>
    <t>battery-rad-125</t>
  </si>
  <si>
    <t>capacitor-0625</t>
  </si>
  <si>
    <t>capacitor-125</t>
  </si>
  <si>
    <t>capacitor-25</t>
  </si>
  <si>
    <t>capacitor-rad-0625</t>
  </si>
  <si>
    <t>capacitor-rad-0625-2</t>
  </si>
  <si>
    <t>reactor-0625</t>
  </si>
  <si>
    <t>reactor-125</t>
  </si>
  <si>
    <t>reactor-25</t>
  </si>
  <si>
    <t>reactor-25-2</t>
  </si>
  <si>
    <t>reactor-375</t>
  </si>
  <si>
    <t>NEED INPUT (PART NOT SUPPORTED BY RP-0, RO IN PROGRESS)</t>
  </si>
  <si>
    <t>reactor-375-2</t>
  </si>
  <si>
    <t>Scaling up nuclear technology by another order of magnitude, engineers say that this is about were we need to be to get to Duna in 30 days with electric engines. (PART NOT SUPPORTED BY RP-0 OR RO)</t>
  </si>
  <si>
    <t>nuclearfuel-0625</t>
  </si>
  <si>
    <t>nuclearfuel-125</t>
  </si>
  <si>
    <t>nuclearfuel-25</t>
  </si>
  <si>
    <t>rtg-0625</t>
  </si>
  <si>
    <t>nuclear-recycler-25</t>
  </si>
  <si>
    <t>argon-0625-1</t>
  </si>
  <si>
    <t>The largest 0.625m tank out there for the noble gases of houses Argon, Xenon and Krypton. (PART NOT SUPPORTED BY RP-0 OR RO)</t>
  </si>
  <si>
    <t>argon-0625-2</t>
  </si>
  <si>
    <t>This should be at least... five times bigger! (PART NOT SUPPORTED BY RP-0 OR RO)</t>
  </si>
  <si>
    <t>argon-0625-3</t>
  </si>
  <si>
    <t>The MICRON-A is the poor man's tiny electric propulsion tank. Well, we say that, but it's still ain't cheap. (PART NOT SUPPORTED BY RP-0 OR RO)</t>
  </si>
  <si>
    <t>argon-125-1</t>
  </si>
  <si>
    <t>Fuelling your spacecraft with medium-weight noble gas, this tank is a limited offer and won't be on the market forever. Get one now, before all of them... are gone. (PART NOT SUPPORTED BY RP-0 OR RO)</t>
  </si>
  <si>
    <t>argon-125-2</t>
  </si>
  <si>
    <t>argon-125-3</t>
  </si>
  <si>
    <t>What a small tank! Hopefully it will come in handy, because it's just too cute to ignore! (PART NOT SUPPORTED BY RP-0 OR RO)</t>
  </si>
  <si>
    <t>argon-25-1</t>
  </si>
  <si>
    <t>Originally designed to hold propane fuel for the KSC's kitchens, this tank was repurposed (stolen) by an Argyle engineer (janitor) and converted to hold his favourite noble gases. (PART NOT SUPPORTED BY RP-0 OR RO)</t>
  </si>
  <si>
    <t>argon-25-2</t>
  </si>
  <si>
    <t>argon-25-3</t>
  </si>
  <si>
    <t>Budget cutbacks at space agencies make this smaller electric propulsion pressure vessel viable. It still holds a respectable amount of some noble gases. (PART NOT SUPPORTED BY RP-0 OR RO)</t>
  </si>
  <si>
    <t>argon-radial-0625-1</t>
  </si>
  <si>
    <t>This slightly larger radial electric propulsion tank can deliver slightly more propellant. Got it? (PART NOT SUPPORTED BY RP-0 OR RO)</t>
  </si>
  <si>
    <t>argon-radial-125-1</t>
  </si>
  <si>
    <t>A micro electric propulsion tank, for all your micro electric propulsion needs. May or may not be a repainted PB-X50R with a tube on the side. The tube doesn't seem to do anything. (PART NOT SUPPORTED BY RP-0 OR RO)</t>
  </si>
  <si>
    <t>ionArgon-0625-2</t>
  </si>
  <si>
    <t>ionArgon-0625-3</t>
  </si>
  <si>
    <t>The most promising of the Hall thruster technologies, the nested-channel thruster makes gains in thrust and specific impulse, and looks really cool. (PART NOT SUPPORTED BY RP-0 OR RO)</t>
  </si>
  <si>
    <t>ionArgon-0625</t>
  </si>
  <si>
    <t>ionArgon-125</t>
  </si>
  <si>
    <t>NASA 457M Hall Thruster[x4] [Test]</t>
  </si>
  <si>
    <t>Testing shows that clustering engines increases performance, further detaching the plume from the spacecraft. Tested in a laboratory, a cluster of 4 NASA 457Ms pushed the top end thrust density to about 57mN/kW, a substantial improvement.  This of course comes with a power cost, requiring 4 times as much power. (288kW) NOTE: This engine is based on a test article and theoretical predictions.</t>
  </si>
  <si>
    <t>ionXenon-0625-2</t>
  </si>
  <si>
    <t>HiPEP Ion Thruster [Test]</t>
  </si>
  <si>
    <t>The High Power Electric Propulsion unit, designed and tested at NASA Glenn Research Center, can produce significantly more thrust than its smaller cousin.  But not that much more.  Requires about 39.3kW of electricity.</t>
  </si>
  <si>
    <t>ionXenon-0625-3</t>
  </si>
  <si>
    <t>DS4G Ion Thruster [Test]</t>
  </si>
  <si>
    <t>The Dual Stage 4 Grid Ion Thruster was developed primarily by the European Space Agency for a variety of future deep space missions.  This version is their most robust design, designed for deep space missions. Requires 50kW of electrical power.  NOTE: This engine is based on technical design and test articles.</t>
  </si>
  <si>
    <t>ionXenon-0625</t>
  </si>
  <si>
    <t>ionXenon-125</t>
  </si>
  <si>
    <t>ionXenon-25</t>
  </si>
  <si>
    <t>mpdt-0625</t>
  </si>
  <si>
    <t>DS01 'Charon' MPDT [Theoretical]</t>
  </si>
  <si>
    <t>An accelerated plasma thruster that can achieve very high thrusts (well, for an electric engine) at the cost of an really large amount of power. There's rumors that Kerb Kastria is trying to cover up an incident where one of their test stands melted from waste heat, but their PR department assures us that it's all unfounded.</t>
  </si>
  <si>
    <t>mpdt-125</t>
  </si>
  <si>
    <t>DS02 'Pyrios' MPDT [Theoretical]</t>
  </si>
  <si>
    <t>We added more and more magnets to the small magnetoplasmadynamic thruster, until we ran out of magnets. Then some more pipe, and some more wires. Then we bought some more magnets. This was the result.</t>
  </si>
  <si>
    <t>mpdt-25</t>
  </si>
  <si>
    <t>LF-9 'Colossus' Magnetoplasmadynamic Engine [Theoretical]</t>
  </si>
  <si>
    <t>Eventually, you need so much thrust that calling something a 'thruster' starts getting worn out. So, 'engine' it is. This MPD... E needs a small metropolis' worth of power, but the results are quite satisfying.</t>
  </si>
  <si>
    <t>pit-0625</t>
  </si>
  <si>
    <t>KP-01 'Scintillator' Pulsed Inductive Thruster [Theoretical]</t>
  </si>
  <si>
    <t>A small inductive electric engine with a lot of magnets. Low power but good performance. Power input can be increased to boost the specific impulse, though this could also increase overheating.</t>
  </si>
  <si>
    <t>pit-125</t>
  </si>
  <si>
    <t>KP-XL 'Inductor' Pulsed Inductive Thruster [Theoretical]</t>
  </si>
  <si>
    <t>Kerbium engineers spent months working on the followup to the critically acclaimed KP-01. The KP-XL uses a patented "larger exhaust tube" principle and a ton more inductive coils. Not literally, it's more like 200 kilos. Has the same adjustable power capabilities as the previous model.</t>
  </si>
  <si>
    <t>pit-25</t>
  </si>
  <si>
    <t>KX-XK 'Repulsor' Pulsed Inductive Thruster [Theoretical]</t>
  </si>
  <si>
    <t>A large production-model pulsed inductive thruster, the KX-XK is a capable spacecraft main engine with variable power abilities. Kerbium used a palindromic designation in order to increase the quality and accuracy of their technical support calls. And yes, it is supposed to glow like that.</t>
  </si>
  <si>
    <t>vasimr-0625</t>
  </si>
  <si>
    <t>VX-100 'Helicon' VASIMR Plasma Thruster [Test]</t>
  </si>
  <si>
    <t>Based on the Ad Astra lab test article built to test the configuration to be flown on the ISS, the VASIMR engine is far more powerful than any other ion engine to this point. It will require about 100kW of power. NOTE: This is a lab test article, flight hardware may differ from this device.</t>
  </si>
  <si>
    <t>vasimr-125</t>
  </si>
  <si>
    <t>VW-200 'Magnotron' VASIMR Plasma Thruster [Extrapolated]</t>
  </si>
  <si>
    <t>A paired VX-100 engine with the same variable thrust and fuel use abilities. The invention of insulated wires has allowed some increase in capabilities.</t>
  </si>
  <si>
    <t>vasimr-25</t>
  </si>
  <si>
    <t>VW-10K 'Cyclotron' VASIMR Plasma Engine [Extrapolated]</t>
  </si>
  <si>
    <t>Our scientists inform us that the 10K stands for an idea, rather than any particular ability to do 10,000 of anything. This engine is nevertheless very powerful, being composed of several ultra-high-power variable plasma thrusters. May require advanced power generation technology to run.</t>
  </si>
  <si>
    <t>lithium-125-1</t>
  </si>
  <si>
    <t>This tank is representative of lithium containment in general - expensive, heavy, and ohpleasegod don't dip it in the KSC pool. (PART NOT SUPPORTED BY RP-0 OR RO)</t>
  </si>
  <si>
    <t>lithium-125-2</t>
  </si>
  <si>
    <t>The smallest stackable tank for storing lithium isn't the friendliest of tanks. (PART NOT SUPPORTED BY RP-0 OR RO)</t>
  </si>
  <si>
    <t>lithium-25-1</t>
  </si>
  <si>
    <t>Storing solidified lithium isn't a simple task, but this heavy tank is a pretty good solution. Warning: tank is lithium-proof, but not waterproof. (PART NOT SUPPORTED BY RP-0 OR RO)</t>
  </si>
  <si>
    <t>lithium-25-2</t>
  </si>
  <si>
    <t>Repurposed half-sized lithium tank for storing lithium and not water. (PART NOT SUPPORTED BY RP-0 OR RO)</t>
  </si>
  <si>
    <t>lithium-25-3</t>
  </si>
  <si>
    <t>A quarter-sized lithium tank for when you need less lithium. Though, why wouldn't you want ALL the lithium? (PART NOT SUPPORTED BY RP-0 OR RO)</t>
  </si>
  <si>
    <t>rcsblock-gridded-01</t>
  </si>
  <si>
    <t>This micro-gridded thruster expels a steady stream of charged particles, moving ships and satellites at a snail's pace. (PART NOT SUPPORTED BY RP-0 OR RO)</t>
  </si>
  <si>
    <t>rcsblock-hall-01</t>
  </si>
  <si>
    <t>If you need an electric maneuvering system with a bit more oomph for a low power cost, the SPZ-5167 is your tool of choice. (PART NOT SUPPORTED BY RP-0 OR RO)</t>
  </si>
  <si>
    <t>rcsblock-mpdt-quad-01</t>
  </si>
  <si>
    <t>The pinnacle of electric RCS development, boasting a decent thrust and specific impulse. This model has four nozzles. (PART NOT SUPPORTED BY RP-0 OR RO)</t>
  </si>
  <si>
    <t>rcsblock-mpdt-quint-01</t>
  </si>
  <si>
    <t>The pinnacle of electric RCS development, boasting a decent thrust and specific impulse. This model has five nozzles for maximum utility. (PART NOT SUPPORTED BY RP-0 OR RO)</t>
  </si>
  <si>
    <t>rcsblock-mpdt-single-01</t>
  </si>
  <si>
    <t>The pinnacle of electric RCS development, boasting a decent thrust and specific impulse. This model has a single nozzle, for those precision applications. (PART NOT SUPPORTED BY RP-0 OR RO)</t>
  </si>
  <si>
    <t>rcsblock-mpdt-triple-01</t>
  </si>
  <si>
    <t>The pinnacle of electric RCS development, boasting a decent thrust and specific impulse. This model has three nozzles in some strange configuration that KEDY claims is the most 'optimal'. Whatever that means. (PART NOT SUPPORTED BY RP-0 OR RO)</t>
  </si>
  <si>
    <t>rcsblock-pulsedplasma-01</t>
  </si>
  <si>
    <t>This entry-level electric thruster requires only a small amount of charge. Its disadvantage is its use of unreplenishable solid fuel. However, it is pretty cheap! (PART NOT SUPPORTED BY RP-0 OR RO)</t>
  </si>
  <si>
    <t>cryoseperator-25</t>
  </si>
  <si>
    <t>This impressive looking collection of pipes collects local atmosphere and uses a bunch of voodoo to separate it into useful gases, like Argon and Xenon. (PART NOT SUPPORTED BY RP-0 OR RO)</t>
  </si>
  <si>
    <t>gasspectrometer-01</t>
  </si>
  <si>
    <t>Use this advanced spectrographic sounder to retrieve the concentrations of various noble gases from planetary atmospheres. (PART NOT SUPPORTED BY RP-0 OR RO)</t>
  </si>
  <si>
    <t>xenon-125-1</t>
  </si>
  <si>
    <t>They told us we were crazy to need this much propellant. Well, maybe we were. (PART NOT SUPPORTED BY RP-0 OR RO)</t>
  </si>
  <si>
    <t>xenon-125-2</t>
  </si>
  <si>
    <t>xenon-125-3</t>
  </si>
  <si>
    <t>When we approached Probodyne about a new, bigger electric propulsion container, they didn't believe us at first. So they sent this tiny thing! Still, we've found a use for it. (PART NOT SUPPORTED BY RP-0 OR RO)</t>
  </si>
  <si>
    <t>xenon-25-1</t>
  </si>
  <si>
    <t>Tank size watchers everywhere agree that this assembly of tanks is the most mass efficient electric propulsion tank out there, due to its use of many small pressure vessels. Allegations of suboptimal volume utilization are vigorously denied by Probodobodyne Inc. (PART NOT SUPPORTED BY RP-0 OR RO)</t>
  </si>
  <si>
    <t>xenon-25-2</t>
  </si>
  <si>
    <t>xenon-25-3</t>
  </si>
  <si>
    <t>A smallish set of eight tanks, built with Probodobodyne's meticulous attention to detail and hard work by its extensive QA division. (PART NOT SUPPORTED BY RP-0 OR RO)</t>
  </si>
  <si>
    <t>xenon-radial-125-1</t>
  </si>
  <si>
    <t>A nice replacement for that wee cylindrical tank Probodobodyne makes, this spherized super-tank can be radially attached for all your noble, gaseous needs. (PART NOT SUPPORTED BY RP-0 OR RO)</t>
  </si>
  <si>
    <t>OKEB-500 Blanket Photovoltaic Array</t>
  </si>
  <si>
    <t>OKEB offers a new take on solar arrays - really, really big. Their first entry into the market dwarfs even Kerb Kastria Inc.'s Megalador panel. Uses the latest state of the art technology. 420m^2.</t>
  </si>
  <si>
    <t>solarpanel-blanket-2</t>
  </si>
  <si>
    <t>NIV-18 Curved Solar Array</t>
  </si>
  <si>
    <t>Might as well wrap a solar panel around your tank. Uses the latest state of the art technology. 2.823m^2.</t>
  </si>
  <si>
    <t>NIV-3 Curved Solar Array</t>
  </si>
  <si>
    <t>Might as well wrap a solar panel around your tank. Uses the latest state of the art technology. 0.675m^2.</t>
  </si>
  <si>
    <t>SOL-A Expanding Curved Solar Array</t>
  </si>
  <si>
    <t>Might as well wrap a solar panel around your tank. This one expands out for more area. Uses the latest state of the art technology. 1.2885m^2.</t>
  </si>
  <si>
    <t>KRX 1x3 Concentrating Photovoltaic Panels</t>
  </si>
  <si>
    <t>As a follow up to the underwhelmingly popular 1x4 series, the KRX also includes concentrator lenses for extra power at the cost of mass. On the KRX, support struts are sacrificed to cut down that mass, the result is a panel that is quite light for its generation capabilities. Just don't sneeze on it. 1.44m^2.</t>
  </si>
  <si>
    <t>KRK 1x4 Concentrating Photovoltaic Panels</t>
  </si>
  <si>
    <t>Kerb Kastria's solar panel offering includes special lenses that concentrate sunlight onto fewer, stronger solar cells. This increases power density by almost 50%, but also increases panel mass. 2.5m^2.</t>
  </si>
  <si>
    <t>KRQ 1x4 High-Efficiency Photovoltaic Panels</t>
  </si>
  <si>
    <t>The most advanced solar panel technologies available of all kinds! This panel improves on concentrator lenses by incorporating much more sensitive photodiodes. Do you really need to look at the price tag? Studies disagree. 3.2m^2.</t>
  </si>
  <si>
    <t>T65 1x5 Concentrating Photovoltaic Panels</t>
  </si>
  <si>
    <t>This versatile light panel provides a moderate amount of power without breaking the bank, or the back of the Kerbals assigned to carry it. It's a win-win for Finance and HR! 5.25m^2.</t>
  </si>
  <si>
    <t>T225 1x5 Concentrating Photovoltaic Panels</t>
  </si>
  <si>
    <t>A bendier but larger version of the T65, the KEDY engineers have created this largish panel set for those power-hungry governments and spacecraft out there. 7.875m^2.</t>
  </si>
  <si>
    <t>KR-XL Megalador Concentrating Solar Array</t>
  </si>
  <si>
    <t>Disputing the Gigantor-XL's claim of 'single largest solar array available', the Megalador is large and unwieldy - but, if you can get past all that, is packed with loads of advanced solar cells. 24m^2.</t>
  </si>
  <si>
    <t>KR-SL Solo Concentrating Solar Array</t>
  </si>
  <si>
    <t>A compact, pared down (with shears!) version of the Trio without some of that finnecky extension gear. Comes in a box advertising something about the odds, and how you shouldn't worry about them or even mention them. Uses the latest state of the art technology. 25.875m^2.</t>
  </si>
  <si>
    <t>KR-ML Trio Concentrating Solar Array</t>
  </si>
  <si>
    <t>A slightly heavy alternative to the Megalador, the Trio mounts a trio of paired solar panels for efficient generation. Tradeoffs include a more fragile structure and a larger undeployed footprint. Uses the latest state of the art technology. 32.625m^2.</t>
  </si>
  <si>
    <t>YF-1 Circular Concentrating Photovoltaic Array</t>
  </si>
  <si>
    <t>Now this is efficient use of space. Build a circular retracting, folding, sun tracking solar panel. Uses the latest state of the art technology. 3.14m^2.</t>
  </si>
  <si>
    <t>PX-STAT 1x4 Photovoltaic Truss</t>
  </si>
  <si>
    <t>Two sections of 2 truss segments all welded together? Double the madness! 2.88m^2.</t>
  </si>
  <si>
    <t>PX-STAT 1x2 Photovoltaic Truss</t>
  </si>
  <si>
    <t>Two truss segments welded together? Madness! 1.44m^2.</t>
  </si>
  <si>
    <t>inlineCmdPod</t>
  </si>
  <si>
    <t>mk3-9pod</t>
  </si>
  <si>
    <t>mk4-1pod</t>
  </si>
  <si>
    <t>The majestic Mark Four Dash One Command module is a sleek piece of Kerbal engineering. Seating up to seven occupants, it functions well in a multitude of situations. It can be used as a probe control point in a pinch, too. (PART NOT SUPPORTED BY RP-0 OR RO)</t>
  </si>
  <si>
    <t>utilityCabin</t>
  </si>
  <si>
    <t>orbital-engine-0625</t>
  </si>
  <si>
    <t>The efficient LV-95 engine operates on a monopropellant fuel source, making it a versatile option for many applications. Comes in mounted and compact varieties. (PART NOT SUPPORTED BY RP-0 OR RO)</t>
  </si>
  <si>
    <t>orbital-engine-125</t>
  </si>
  <si>
    <t>The high-efficiency LV-601 monopropellant engine is a versatile, well-balanced engine that will see great use in a variety of spacecraft. Comes in standard, compact and shrouded variants. (PART NOT SUPPORTED BY RP-0 OR RO)</t>
  </si>
  <si>
    <t>orbital-engine-25</t>
  </si>
  <si>
    <t>This assembly contains six LV-95 engines surrounding a crew transfer tube. Integration of engine components allows increases in TWR over the basic single engine model. Can be configured with optional integrated fuel tankage. (PART NOT SUPPORTED BY RP-0 OR RO)</t>
  </si>
  <si>
    <t>orbital-engine-375</t>
  </si>
  <si>
    <t>Four LV-601 engines are mounted together to make up this powerful cluster. Several variants are available: mounted, shrouded and compact. A set of small fuel tanks can also be added. (PART NOT SUPPORTED BY RP-0 OR RO)</t>
  </si>
  <si>
    <t>orbitalEngine-0625</t>
  </si>
  <si>
    <t>The efficient LV-T95 engine competes with the modern Rockomax 48-7S, and is suitable for both orbital and atmospheric propulsion with its high specific impulse. Plume configured by RealPlume. (PART NOT SUPPORTED BY RP-0 OR RO)</t>
  </si>
  <si>
    <t>orbitalEngine-25</t>
  </si>
  <si>
    <t>This assembly contains eight LV-T95 engines surrounding a crew transfer tube. Integration of engine components allows increases in thrust over the basic single engine model. Also integrated is a torroidal fuel tank with a moderate amount of rocket fuel. Plume configured by RealPlume. (PART NOT SUPPORTED BY RP-0 OR RO)</t>
  </si>
  <si>
    <t>orbitalEngine-375</t>
  </si>
  <si>
    <t>This upper stage engine packs quite a punch, with four LV-T18 engines boosting payloads at high efficiency in atmosphere and vacuum. It's so flat that we thought Bob sat on it, so it may be great for landers. Also included is a bit of fuel in those orange spheres. Plume configured by RealPlume. (PART NOT SUPPORTED BY RP-0 OR RO)</t>
  </si>
  <si>
    <t>monoprop-tank-125-1</t>
  </si>
  <si>
    <t>Rockomax provides this set of storage tanks, in a tasteful 1.25m form factor! This one is long. (PART NOT SUPPORTED BY RP-0 OR RO)</t>
  </si>
  <si>
    <t>monoprop-tank-125-2</t>
  </si>
  <si>
    <t>Rockomax provides this set of storage tanks, in a tasteful 1.25m form factor! This one is medium, and juuuust right. (PART NOT SUPPORTED BY RP-0 OR RO)</t>
  </si>
  <si>
    <t>monoprop-tank-125-3</t>
  </si>
  <si>
    <t>Rockomax provides this set of storage tanks, in a tasteful 1.25m form factor! This one is small. (PART NOT SUPPORTED BY RP-0 OR RO)</t>
  </si>
  <si>
    <t>monoprop-tank-25-1</t>
  </si>
  <si>
    <t>The FL-R series stores monopropellant in bounteous quantities. (PART NOT SUPPORTED BY RP-0 OR RO)</t>
  </si>
  <si>
    <t>monoprop-tank-25-2</t>
  </si>
  <si>
    <t>The FL-R series stores monopropellant in bounteous quantities, except, in this half-size model, a little less. (PART NOT SUPPORTED BY RP-0 OR RO)</t>
  </si>
  <si>
    <t>monoprop-tank-25-3</t>
  </si>
  <si>
    <t>Let's say you prefer your 750 L monopropellant tank to look good. This tank might be a better option than the FL-R-1 (PART NOT SUPPORTED BY RP-0 OR RO)</t>
  </si>
  <si>
    <t>monoprop-tank-375-1</t>
  </si>
  <si>
    <t>It's been said that you don't really need that much monopropellant for your spacegoing RCS needs. We beg to differ (PART NOT SUPPORTED BY RP-0 OR RO)</t>
  </si>
  <si>
    <t>monoprop-tank-375-2</t>
  </si>
  <si>
    <t>An above-average sized tank transports an above-average amount of fuel. In this case, it's monopropellant. (PART NOT SUPPORTED BY RP-0 OR RO)</t>
  </si>
  <si>
    <t>monoprop-tank-375-3</t>
  </si>
  <si>
    <t>Building a big service module? Need a big monopropellant tank? This'll do you good. (PART NOT SUPPORTED BY RP-0 OR RO)</t>
  </si>
  <si>
    <t>servicetank-25</t>
  </si>
  <si>
    <t>This multifunction fuel tank stores a respectable amount of rocket fuel, some monopropellant and even includes a cargo compartment for stowage of snacks and other sundries. (PART NOT SUPPORTED BY RP-0 OR RO)</t>
  </si>
  <si>
    <t>servicetank-375</t>
  </si>
  <si>
    <t>This tank is pretty low profile and... hang on, the tank only takes up about half the space in here! We can totally fit some extra things in this service bay, where they might not catch fire! (PART NOT SUPPORTED BY RP-0 OR RO)</t>
  </si>
  <si>
    <t>rcsblock-aero-5way-1</t>
  </si>
  <si>
    <t>This aerodynamically shielded thruster block has a fifth nozzle for improved maneuvering. This comes at the cost of slightly lower total thrusts. (PART NOT SUPPORTED BY RP-0 OR RO)</t>
  </si>
  <si>
    <t>rcsblock-orbital-2way-45-1</t>
  </si>
  <si>
    <t>rcsblock-orbital-2way-45-2</t>
  </si>
  <si>
    <t>rcsblock-orbital-3way-1</t>
  </si>
  <si>
    <t>STEADLER's RX series of blocks sacrifice atmospheric performance for high efficiencies in space. After extensive research, engineers determined that the most efficient configuration of block could be a triple-nozzle model with a very specific configuration. (PART NOT SUPPORTED BY RP-0 OR RO)</t>
  </si>
  <si>
    <t>rcsblock-orbital-4way-1</t>
  </si>
  <si>
    <t>STEADLER's RX series of blocks sacrifice atmospheric performance for high efficiencies in space. The -45 model is the classic form factor, allowing thrust in four directions. (PART NOT SUPPORTED BY RP-0 OR RO)</t>
  </si>
  <si>
    <t>rcsblock-orbital-5way-1</t>
  </si>
  <si>
    <t>STEADLER's RX series of blocks sacrifice atmospheric performance for high efficiencies in space. This block is a jack of all trades with five nozzles, allowing thrust in five directions. (PART NOT SUPPORTED BY RP-0 OR RO)</t>
  </si>
  <si>
    <t>rcsblock-orbital-linear-1</t>
  </si>
  <si>
    <t>engine-pod-1</t>
  </si>
  <si>
    <t>It was discovered through focus group testing that many space programs like their radially attached engines to "look cool" and give an appearance of speed. Hence, Rockomax devised the SD series of engine pods, which, let's be frank, are mostly for looks. (PART NOT SUPPORTED BY RP-0 OR RO)</t>
  </si>
  <si>
    <t>engine-pod-2</t>
  </si>
  <si>
    <t>Housing two engine attach points this time. The Rockomax engineers have really outdone themselves. (PART NOT SUPPORTED BY RP-0 OR RO)</t>
  </si>
  <si>
    <t>landingleg-pod-1</t>
  </si>
  <si>
    <t>The LT-POD Landing Assembly shields a retractable leg inside a tastefully designed aerodynamic pod. (PART NOT SUPPORTED BY RP-0 OR RO)</t>
  </si>
  <si>
    <t>rn_cygnus</t>
  </si>
  <si>
    <t>rn_cygnus_docking</t>
  </si>
  <si>
    <t>rn_cygnus_e</t>
  </si>
  <si>
    <t>rn_panel000</t>
  </si>
  <si>
    <t>rn_aquila_at</t>
  </si>
  <si>
    <t>rn_aquila_at_grate</t>
  </si>
  <si>
    <t>rn_aquila_dt_l</t>
  </si>
  <si>
    <t>rn_aquila_dt_l_grate</t>
  </si>
  <si>
    <t>rn_aquila_dt_u</t>
  </si>
  <si>
    <t>rn_aquila_dt_u_grate</t>
  </si>
  <si>
    <t>rn_mirdockingmodule</t>
  </si>
  <si>
    <t>rn_spacelab</t>
  </si>
  <si>
    <t>Almaz 2/3/5</t>
  </si>
  <si>
    <t>Almaz 2, 3 &amp; 5 military orbital laboratory. Salyut ASAS REQUIRED for station to function. Plume configured by RealPlume.</t>
  </si>
  <si>
    <t>Almaz Left Solar Array</t>
  </si>
  <si>
    <t>Almaz series LEFT solar panels.</t>
  </si>
  <si>
    <t>Almaz Right Solar Array</t>
  </si>
  <si>
    <t>Almaz series RIGHT solar panels.</t>
  </si>
  <si>
    <t>Almaz Film Return Capsule</t>
  </si>
  <si>
    <t>Almaz film return capsule. Attach inside Almaz capsule bay.</t>
  </si>
  <si>
    <t>Almaz Film Return Decoupler</t>
  </si>
  <si>
    <t>Decoupler for Almaz film return capsule. Surface attach inside Almaz payload bay. Then use stack nodes to attach film capsule, retros and parachute.</t>
  </si>
  <si>
    <t>Almaz Film Return Capsule Parachute</t>
  </si>
  <si>
    <t>Parachute for Almaz film return capsule.</t>
  </si>
  <si>
    <t>Almaz Film Return Retro Boosters</t>
  </si>
  <si>
    <t>Almaz film return top retrograde booster block. Plume configured by RealPlume.</t>
  </si>
  <si>
    <t>Kosmos_Salyut_Solar_Array_rn</t>
  </si>
  <si>
    <t>Kosmos_TKS_Solar_Array_rn2</t>
  </si>
  <si>
    <t>Salyut 1 Left Solar Array</t>
  </si>
  <si>
    <t>Salyut 1 series LEFT solar panels.</t>
  </si>
  <si>
    <t>Salyut 1 Right Solar Array</t>
  </si>
  <si>
    <t>Salyut 1 series RIGHT solar panels.</t>
  </si>
  <si>
    <t>Salyut 1/4 Docking Ring</t>
  </si>
  <si>
    <t>Docking port for salyut 1/4 station.</t>
  </si>
  <si>
    <t>Salyut 6/7 Docking Ring</t>
  </si>
  <si>
    <t>Docking port for salyut 6/7 station. Attach one and top and bottom.</t>
  </si>
  <si>
    <t>Salyut 1/4</t>
  </si>
  <si>
    <t>Salyut 1 &amp; 4 orbital laboratory. Salyut ASAS REQUIRED for station to function. Plume configured by RealPlume.</t>
  </si>
  <si>
    <t>Salyut 6</t>
  </si>
  <si>
    <t>Salyut 6 orbital laboratory. Salyut ASAS REQUIRED for station to function. Plume configured by RealPlume.</t>
  </si>
  <si>
    <t>Salyut 7</t>
  </si>
  <si>
    <t>Salyut 7 orbital laboratory. Salyut ASAS REQUIRED for station to function. Plume configured by RealPlume.</t>
  </si>
  <si>
    <t>Salyut ASAS</t>
  </si>
  <si>
    <t>Tiny ASAS for Salyut. Attach radially on the BOTTOM of the station main body. Allows the station to be controlled remotely for launch.</t>
  </si>
  <si>
    <t>Skylab Fairing 1</t>
  </si>
  <si>
    <t>This is the first of four fairings for Skylab. Plume configured by RealPlume.</t>
  </si>
  <si>
    <t>Skylab Fairing 2-4</t>
  </si>
  <si>
    <t>This is the second,third and fourth of four fairings for Skylab. Plume configured by RealPlume.</t>
  </si>
  <si>
    <t>Skylab Docking Mechanism Drogue</t>
  </si>
  <si>
    <t>Skylab Docking Drogue. Will only works with the Apollo Command Module Probe. Place two on the station.</t>
  </si>
  <si>
    <t>Skylab MicroMeteorite Shield 1</t>
  </si>
  <si>
    <t>Install this panel and decouple it while in flight to simulate real life event. Plume configured by RealPlume.</t>
  </si>
  <si>
    <t>Skylab MicroMeteorite Shield 2</t>
  </si>
  <si>
    <t>Teleoperator Retrieval System</t>
  </si>
  <si>
    <t>TRS re-boost module for Skylab. Plume configured by RealPlume.</t>
  </si>
  <si>
    <t>Skylab</t>
  </si>
  <si>
    <t>Skylab orbital laboratory</t>
  </si>
  <si>
    <t>Skylab ASAS</t>
  </si>
  <si>
    <t>Tiny ASAS for Skylab. Attach radially on the BOTTOM of the station main body. Allows the station to be controlled remotely for launch. DO NOT ATTACH TO THE MICROMETEORITE SHIELDS OR IT WILL FALL OFF DURING LAUNCH.</t>
  </si>
  <si>
    <t>Skylab Left Solar Panel</t>
  </si>
  <si>
    <t>Left solar panel for Skylab. Can be detached for realistic Skylab or kept on for the unbroken version of the station. Plume configured by RealPlume.</t>
  </si>
  <si>
    <t>Skylab Right Solar Panel</t>
  </si>
  <si>
    <t>Right solar panel for Skylab</t>
  </si>
  <si>
    <t>Skylab Apollo Telescope Mount</t>
  </si>
  <si>
    <t>Telescope for Skylab, attach to top of station</t>
  </si>
  <si>
    <t>Skylab TRS Docking Probe</t>
  </si>
  <si>
    <t>Skylab TRS docking port. Attach one of these to the top of the TRS module.</t>
  </si>
  <si>
    <t>luna2</t>
  </si>
  <si>
    <t>luna3</t>
  </si>
  <si>
    <t>luna9_airbag_cvr</t>
  </si>
  <si>
    <t>luna9_als</t>
  </si>
  <si>
    <t>luna_astro</t>
  </si>
  <si>
    <t>luna_dec</t>
  </si>
  <si>
    <t>luna_ktdu</t>
  </si>
  <si>
    <t>luna_als</t>
  </si>
  <si>
    <t>l11_astro</t>
  </si>
  <si>
    <t>l11_radio</t>
  </si>
  <si>
    <t>luna11_als</t>
  </si>
  <si>
    <t>luna13_als</t>
  </si>
  <si>
    <t>luna_radio</t>
  </si>
  <si>
    <t>luna_vernier</t>
  </si>
  <si>
    <t>molniya1</t>
  </si>
  <si>
    <t>molniya_asas</t>
  </si>
  <si>
    <t>polyot</t>
  </si>
  <si>
    <t>polyot_side_engine</t>
  </si>
  <si>
    <t>Sputnik 1</t>
  </si>
  <si>
    <t>First artificial satellite</t>
  </si>
  <si>
    <t>Sputnik 2</t>
  </si>
  <si>
    <t>Second Soviet satellite</t>
  </si>
  <si>
    <t>Sputnik 3 "Object D"</t>
  </si>
  <si>
    <t>Third Soviet satellite</t>
  </si>
  <si>
    <t>Dnepr 1 Ejection Support</t>
  </si>
  <si>
    <t>This functions as the bottom support structure that allows the Dnepr 1 to be ejected from the silo prior to main engine ignition. Attach to bottom of rocket and attach the explosive charge below this. Once the rocket leaves the silo decouple this BEFORE main engine ignition.</t>
  </si>
  <si>
    <t>Dnepr 1 Explosive Charge</t>
  </si>
  <si>
    <t>Explosive charge for Dnepr 1 rocket that launches the rocket out of the silo before main engine ignition. Attach on the bottom of the ejection support. Plume configured by RealPlume.</t>
  </si>
  <si>
    <t>Dnepr 1 2.0.0 Fairing</t>
  </si>
  <si>
    <t>2.0.0 series fairing for Dnepr 1 rocket. Plume configured by RealPlume.</t>
  </si>
  <si>
    <t>Dnepr 1 Payload Decoupler</t>
  </si>
  <si>
    <t>Payload base and decoupler for Denpr 1 rocket.</t>
  </si>
  <si>
    <t>Dnepr 1 Extended Payload Decoupler</t>
  </si>
  <si>
    <t>Extended payload base and decoupler for Denpr 1 rocket.</t>
  </si>
  <si>
    <t>Dnepr 1 First Stage Fuel Tank</t>
  </si>
  <si>
    <t>Fuel tank for the first stage of the Dnepr 1 rocket.</t>
  </si>
  <si>
    <t>Dnepr 1 1/2 Interstage Decoupler</t>
  </si>
  <si>
    <t>This functions as the decoupler between the 1st and 2nd stage of the Dnepr 1 launcher.</t>
  </si>
  <si>
    <t>Dnepr 1 2/3 Interstage Decoupler</t>
  </si>
  <si>
    <t>This functions as the decoupler between the 2st and 3nd stage of the Dnepr 1 launcher.</t>
  </si>
  <si>
    <t>RD-0256 Rocket Engine</t>
  </si>
  <si>
    <t>RD-0256 rocket engine used on second stage of the Dnepr 1 rocket. Plume configured by RealPlume.</t>
  </si>
  <si>
    <t>RD-0257 Vernier</t>
  </si>
  <si>
    <t>RD-0257 vernier engine for second stage of the Dnepr 1 rocket. Plume configured by RealPlume.</t>
  </si>
  <si>
    <t>RD-264 Rocket Engine</t>
  </si>
  <si>
    <t>RD-264 rocket engine used on first stage of the Dnepr 1 rocket. Plume configured by RealPlume.</t>
  </si>
  <si>
    <t>Dnepr 1 Transport and Launch Container</t>
  </si>
  <si>
    <t>TLC silo tube for Dnepr 1 rocket. Place rocket inside this.</t>
  </si>
  <si>
    <t>Dnepr 1 Silo Braces</t>
  </si>
  <si>
    <t>Radial braces for the Dnepr 1. Allows rocket to slide out of silo smoothly. Attach in 2x symmetry on either side of the rocket. Decouple immediately after lighting the main engines. Plume configured by RealPlume.</t>
  </si>
  <si>
    <t>Dnepr 1 Second Stage Fuel Tank</t>
  </si>
  <si>
    <t>Fuel tank for the second stage of the Dnepr 1 rocket.</t>
  </si>
  <si>
    <t>rn_r36_mirv</t>
  </si>
  <si>
    <t>MIRV 0.55 Mt warhead for the SS-18 Satan ICBM. Place 10 of these UPSIDE DOWN on the MIRV decoupler inside the payload shroud. (PART NOT SUPPORTED BY RP-0 OR RO)</t>
  </si>
  <si>
    <t>rn_r36_mirv_dec</t>
  </si>
  <si>
    <t>Payload base for SS-18 Satan MIRV warheads. (PART NOT SUPPORTED BY RP-0 OR RO)</t>
  </si>
  <si>
    <t>rn_r36_mirv_eng</t>
  </si>
  <si>
    <t>Engine and Avionics module for the SS-18 Satan MIRV warhead. If warheads are placed upside down, make sure this is also placed upside down on the warhead. (PART NOT SUPPORTED BY RP-0 OR RO)</t>
  </si>
  <si>
    <t>Almaz Proton Fairing</t>
  </si>
  <si>
    <t>Fairing for the Almaz station for use with the Proton. Plume configured by RealPlume.</t>
  </si>
  <si>
    <t>rn_brizm_core</t>
  </si>
  <si>
    <t>rn_brizm_dec</t>
  </si>
  <si>
    <t>rn_brizm_me</t>
  </si>
  <si>
    <t>rn_brizm_tank</t>
  </si>
  <si>
    <t>rn_brizm_vern</t>
  </si>
  <si>
    <t>Proton First Stage Fuel Tank</t>
  </si>
  <si>
    <t>Liquid Fuel Tank for the first stage of the Proton-K launch vehicle.</t>
  </si>
  <si>
    <t>Proton Second Stage Fuel Tank</t>
  </si>
  <si>
    <t>Liquid Fuel Tank for the second stage of the Proton-K launch vehicle.</t>
  </si>
  <si>
    <t>Proton Third Stage Fuel Tank</t>
  </si>
  <si>
    <t>Liquid Fuel Tank for the third stage of the Proton-K launch vehicle. Plume configured by RealPlume.</t>
  </si>
  <si>
    <t>Decoupler for payload of proton 3rd stage. (PART NOT COSTED BY RP-0 BUT IN CORRECT NODE)</t>
  </si>
  <si>
    <t>Extended decoupler for payload of proton 3rd stage. (PART NOT COSTED BY RP-0 BUT IN CORRECT NODE)</t>
  </si>
  <si>
    <t>Block D 11S824</t>
  </si>
  <si>
    <t>Russian space tug. In service from 1967 to 1975. Plume configured by RealPlume.</t>
  </si>
  <si>
    <t>rn_proton_blockd_2</t>
  </si>
  <si>
    <t>rn_proton_blockd_3</t>
  </si>
  <si>
    <t>rn_proton_blockd_4</t>
  </si>
  <si>
    <t>rn_proton_blockd_5</t>
  </si>
  <si>
    <t>rn_proton_blockd_6</t>
  </si>
  <si>
    <t>rn_proton_blockd_7</t>
  </si>
  <si>
    <t>Block D Payload Decoupler</t>
  </si>
  <si>
    <t>Decoupler for payload top of block d.</t>
  </si>
  <si>
    <t>Block D Zond Payload Decoupler</t>
  </si>
  <si>
    <t>A vernier engine cluster found on the Block D stage of the Proton series launcher. Plume configured by RealPlume. (PART NOT COSTED BY RP-0 BUT IN CORRECT NODE)</t>
  </si>
  <si>
    <t>rn_proton_blockd_v_2</t>
  </si>
  <si>
    <t>rn_proton_fgb_fairing</t>
  </si>
  <si>
    <t>RD-0210 8D411K/8D412K</t>
  </si>
  <si>
    <t>A series of engines found on the second stage of the Proton series launcher. All the four second stage engines gimbal. Plume configured by RealPlume.</t>
  </si>
  <si>
    <t>RD-0213 8D48</t>
  </si>
  <si>
    <t>An engine found on the third stages of the Proton series launcher. Plume configured by RealPlume.</t>
  </si>
  <si>
    <t>RD-253 11D48</t>
  </si>
  <si>
    <t>A high thrust engine designed for use with storable propellants. In use with the Proton series of rockets. Plume configured by RealPlume.</t>
  </si>
  <si>
    <t>Adapter for use between Proton first and second stages. (PART NOT COSTED BY RP-0 BUT IN CORRECT NODE)</t>
  </si>
  <si>
    <t>Adapter for use between Proton second and third stages. Plume configured by RealPlume. (PART NOT COSTED BY RP-0 BUT IN CORRECT NODE)</t>
  </si>
  <si>
    <t>Adapter for use between Proton third stage and Salyut 1/4/6 stations. (PART NOT COSTED BY RP-0 BUT IN CORRECT NODE)</t>
  </si>
  <si>
    <t>A vernier engine cluster found on the third stage of the Proton series launcher. Plume configured by RealPlume. (PART NOT COSTED BY RP-0 BUT IN CORRECT NODE)</t>
  </si>
  <si>
    <t>Salyut 1 Proton Fairing</t>
  </si>
  <si>
    <t>Fairing for the Salyut 1 station for use with the Proton. Plume configured by RealPlume.</t>
  </si>
  <si>
    <t>Salyut 4/6 Proton Fairing</t>
  </si>
  <si>
    <t>Fairing for the Salyut 4/6 stations for use with the Proton. Plume configured by RealPlume.</t>
  </si>
  <si>
    <t>Salyut 7 Proton Fairing</t>
  </si>
  <si>
    <t>Fairing for the Salyut 7 station for use with the Proton. Plume configured by RealPlume.</t>
  </si>
  <si>
    <t>TKS Proton Fairing</t>
  </si>
  <si>
    <t>Fairing for the TKS spacecraft for use with the Proton. Plume configured by RealPlume.</t>
  </si>
  <si>
    <t>rn_zenit_blockd</t>
  </si>
  <si>
    <t>Zond Proton Fairing</t>
  </si>
  <si>
    <t>Fairing for the Zond spacecraft for use with the Proton. Plume configured by RealPlume.</t>
  </si>
  <si>
    <t>R7 Block L/ML</t>
  </si>
  <si>
    <t>Block L for Molniya rocket. Plume configured by RealPlume.</t>
  </si>
  <si>
    <t>rn_molniya_blockl_2</t>
  </si>
  <si>
    <t>rn_molniya_blockl_3</t>
  </si>
  <si>
    <t>R7 Block L Ullage Stage</t>
  </si>
  <si>
    <t>Ullage base for Block L of Molniya rocket. Plume configured by RealPlume.</t>
  </si>
  <si>
    <t>rn_ullage_decoupler</t>
  </si>
  <si>
    <t>R7 Block L Vernier Engine</t>
  </si>
  <si>
    <t>Vernier engine for use on Block L. Plume configured by RealPlume.</t>
  </si>
  <si>
    <t>rn_fregat1</t>
  </si>
  <si>
    <t>rn_fregat1_2</t>
  </si>
  <si>
    <t>rn_fregat1_3</t>
  </si>
  <si>
    <t>rn_fregat1_adapter</t>
  </si>
  <si>
    <t>R7 Luna Probe Payload Base</t>
  </si>
  <si>
    <t>Payload base for luna probes, put on top of vostok block e.</t>
  </si>
  <si>
    <t>R7 Luna Fairing</t>
  </si>
  <si>
    <t>Fairing for luna probes. Attach to top of vostok block e. Right click to change texture for various R7 types. Plume configured by RealPlume.</t>
  </si>
  <si>
    <t>R7 Interstage Adapter</t>
  </si>
  <si>
    <t>Interstage decoupler for R7 rocket. Goes between the core and third stage. Right click to change texture for various R7 types.</t>
  </si>
  <si>
    <t>rn_r7_adapter_blok_i</t>
  </si>
  <si>
    <t>R7 Adapter Block I Soyuz</t>
  </si>
  <si>
    <t>Wide payload base for third stage of the R7 Soyuz rocket. Right click to change texture for various R7 types.</t>
  </si>
  <si>
    <t>R7 Adapter Block I Molniya</t>
  </si>
  <si>
    <t>Payload base for third stage of the R7 Molniya rocket.</t>
  </si>
  <si>
    <t>R7 Adapter Block I Voskhod</t>
  </si>
  <si>
    <t>Extended payload base for third stage of the Voskhod R7 rocket. Right click to change texture for various R7 types.</t>
  </si>
  <si>
    <t>rn_r7_blok_a</t>
  </si>
  <si>
    <t>rn_r7_blok_a_2</t>
  </si>
  <si>
    <t>rn_r7_blok_a_3</t>
  </si>
  <si>
    <t>rn_r7_blok_a_4</t>
  </si>
  <si>
    <t>rn_r7_blok_a_5</t>
  </si>
  <si>
    <t>rn_r7_blok_a_6</t>
  </si>
  <si>
    <t>rn_r7_blok_a_7</t>
  </si>
  <si>
    <t>rn_r7_blok_a_8</t>
  </si>
  <si>
    <t>rn_r7_blok_a_9</t>
  </si>
  <si>
    <t>rn_r7_blok_a_10</t>
  </si>
  <si>
    <t>rn_r7_blok_a_11</t>
  </si>
  <si>
    <t>rn_r7_blok_a_12</t>
  </si>
  <si>
    <t>rn_r7_blok_a_13</t>
  </si>
  <si>
    <t>rn_r7_blok_a_14</t>
  </si>
  <si>
    <t>R7 Block A Engine</t>
  </si>
  <si>
    <t>Engine cluster for core stage of r7 rocket. Plume configured by RealPlume.</t>
  </si>
  <si>
    <t>rn_r7_blok_bvgd</t>
  </si>
  <si>
    <t>rn_r7_blok_bvgd_2</t>
  </si>
  <si>
    <t>rn_r7_blok_bvgd_3</t>
  </si>
  <si>
    <t>rn_r7_blok_bvgd_4</t>
  </si>
  <si>
    <t>rn_r7_blok_bvgd_5</t>
  </si>
  <si>
    <t>rn_r7_blok_bvgd_6</t>
  </si>
  <si>
    <t>rn_r7_blok_bvgd_7</t>
  </si>
  <si>
    <t>rn_r7_blok_bvgd_8</t>
  </si>
  <si>
    <t>rn_r7_blok_bvgd_9</t>
  </si>
  <si>
    <t>rn_r7_blok_bvgd_10</t>
  </si>
  <si>
    <t>rn_r7_blok_bvgd_11</t>
  </si>
  <si>
    <t>rn_r7_blok_bvgd_12</t>
  </si>
  <si>
    <t>rn_r7_blok_bvgd_13</t>
  </si>
  <si>
    <t>rn_r7_blok_bvgd_14</t>
  </si>
  <si>
    <t>rn_r7_blok_i</t>
  </si>
  <si>
    <t>rn_r7_blok_i_2</t>
  </si>
  <si>
    <t>rn_r7_blok_i_3</t>
  </si>
  <si>
    <t>rn_r7_blok_i_4</t>
  </si>
  <si>
    <t>rn_r7_blok_i_5</t>
  </si>
  <si>
    <t>rn_r7_blok_i_6</t>
  </si>
  <si>
    <t>rn_r7_blok_i_7</t>
  </si>
  <si>
    <t>rn_r7_blok_i_8</t>
  </si>
  <si>
    <t>R7 Fregat Block I Fairing</t>
  </si>
  <si>
    <t>Fairing for the Soyuz Fregat R7 variant. Plume configured by RealPlume.</t>
  </si>
  <si>
    <t>rn_r7_blok_i_fairing_m</t>
  </si>
  <si>
    <t>R7 Progress Block I Fairing</t>
  </si>
  <si>
    <t>Fairing for progress on Soyuz R7 rocket. Plume configured by RealPlume.</t>
  </si>
  <si>
    <t>R7 B V G D Engine Cluster</t>
  </si>
  <si>
    <t>Engine for boosters of r7 rocket. Plume configured by RealPlume.</t>
  </si>
  <si>
    <t>rn_r7_les</t>
  </si>
  <si>
    <t>LES tower for soyuz ok and t models. Use with soyuz fairings. Plume configured by RealPlume. (PART NOT COSTED BY RP-0 BUT IN CORRECT NODE)</t>
  </si>
  <si>
    <t>R7 Soyuz Fairing</t>
  </si>
  <si>
    <t>Fairing for Soyuz 7K-T-AF and ASTP. Right click to change texture for various R7 types. Plume configured by RealPlume.</t>
  </si>
  <si>
    <t>R7 Soyuz Fairing Alternate</t>
  </si>
  <si>
    <t>Fairing for Soyuz 7K-OK and 7K-T. Larger than the regular one for larger orbital modules. Right click to change texture for various R7 types. Plume configured by RealPlume.</t>
  </si>
  <si>
    <t>R7 Block I Vernier</t>
  </si>
  <si>
    <t>Vernier engine for third stage of the r7 rocket. Plume configured by RealPlume.</t>
  </si>
  <si>
    <t>R7 Vernier Engine</t>
  </si>
  <si>
    <t>Vernier engine for use on the booster and core stages of the R7 rocket. Attach in 2X symmetry! Plume configured by RealPlume.</t>
  </si>
  <si>
    <t>R7 Block E/I Vostok/Voskhod Fairing Left</t>
  </si>
  <si>
    <t>Left fairing for Vostok/Voskhod block E/I. Plume configured by RealPlume.</t>
  </si>
  <si>
    <t>R7 Block I Voskhod Fairing Right</t>
  </si>
  <si>
    <t>Right fairing for Voskhod Block I. Plume configured by RealPlume.</t>
  </si>
  <si>
    <t>R7 Block E (8K72L, 8K72K, 8A92, 11A510)</t>
  </si>
  <si>
    <t>Block E for vostok rocket. Use for Vostok spacecraft launches only! Plume configured by RealPlume.</t>
  </si>
  <si>
    <t>rn_r7_vostok_blok_e_2</t>
  </si>
  <si>
    <t>R7 Block E Luna</t>
  </si>
  <si>
    <t>Lunar version of block e for vostok rocket. Use for Luna launches only! Plume configured by RealPlume.</t>
  </si>
  <si>
    <t>R7 Block E Vernier Engine</t>
  </si>
  <si>
    <t>Vernier engine for use on Blok E. Plume configured by RealPlume.</t>
  </si>
  <si>
    <t>R7 Block E Vostok Fairing Right</t>
  </si>
  <si>
    <t>Right fairing for Vostok Block E. Plume configured by RealPlume.</t>
  </si>
  <si>
    <t>R7 Winglet</t>
  </si>
  <si>
    <t>Winglet for the BLOK BVGD boosters on R7 rocket. Attach one to the bottom of each booster.</t>
  </si>
  <si>
    <t>rn_sputnik1_base</t>
  </si>
  <si>
    <t>rn_sputnik1_nosecone</t>
  </si>
  <si>
    <t>rn_sputnik2_nosecone</t>
  </si>
  <si>
    <t>rn_sputnik3_base</t>
  </si>
  <si>
    <t>rn_sputnik3_nosecone</t>
  </si>
  <si>
    <t>LES tower for zond spacecraft. Plume configured by RealPlume. (PART NOT COSTED BY RP-0 BUT IN CORRECT NODE)</t>
  </si>
  <si>
    <t>rn_zenit_fairing_11_152</t>
  </si>
  <si>
    <t>rn_zenit_fairing_13_652</t>
  </si>
  <si>
    <t>rn_zenit_fairing_b3sl</t>
  </si>
  <si>
    <t>rn_zenit_interstage</t>
  </si>
  <si>
    <t>rn_zenit_interstage2</t>
  </si>
  <si>
    <t>rn_zenit_p_dec</t>
  </si>
  <si>
    <t>rn_zenit_rd120</t>
  </si>
  <si>
    <t>Zenit-2 RD-171</t>
  </si>
  <si>
    <t>rn_zenit_rd8</t>
  </si>
  <si>
    <t>rn_zenit_stg1</t>
  </si>
  <si>
    <t>rn_zenit_stg2</t>
  </si>
  <si>
    <t>rn_apas75</t>
  </si>
  <si>
    <t>Orbital module for the ASTP. (Missing entryCost field) (PART NOT COSTED BY RP-0 BUT IN CORRECT NODE)</t>
  </si>
  <si>
    <t>Soyuz ASTP series LEFT solar panels. (PART NOT COSTED BY RP-0 BUT IN CORRECT NODE)</t>
  </si>
  <si>
    <t>Soyuz ASTP series RIGHT solar panels. (PART NOT COSTED BY RP-0 BUT IN CORRECT NODE)</t>
  </si>
  <si>
    <t>Kosmos_TKS_Solar_Array_rn</t>
  </si>
  <si>
    <t>LK Lander Module</t>
  </si>
  <si>
    <t>LK lander pod, attach both sets of engines to the bottom and the landing legs. Use the legs as a launch platform on the moon.</t>
  </si>
  <si>
    <t>OLD PART. LK lander main engine, attach on the bottom of the lander module. Plume configured by RealPlume.</t>
  </si>
  <si>
    <t>OLD PART. LK lander backup engine, attach on the bottom of the lander module. Plume configured by RealPlume.</t>
  </si>
  <si>
    <t>LK Lander Legs</t>
  </si>
  <si>
    <t>Landing legs for the LK lander modules. Attach on the bottom. Use as a launch platform for the lander ascent stage, leave on the moon. Don't forget to action group the landing engines, they are used on touchdown with the surface to prevent tipping over. Plume configured by RealPlume.</t>
  </si>
  <si>
    <t>rn_lk_rd858</t>
  </si>
  <si>
    <t>rn_lk_rd858_vernier</t>
  </si>
  <si>
    <t>rn_lk_rd859</t>
  </si>
  <si>
    <t>Soyuz 7K-LOK Orbital Module</t>
  </si>
  <si>
    <t>Orbital module for the 7K-LOK.</t>
  </si>
  <si>
    <t>Soyuz 7K-LOK Decoupler</t>
  </si>
  <si>
    <t>Decoupler for Soyuz 7K-LOK series service modules</t>
  </si>
  <si>
    <t>Soyuz 7K-LOK Descent Module Parachute</t>
  </si>
  <si>
    <t>Parachute for soyuz 7k-lok series craft, attach on top side of descent module</t>
  </si>
  <si>
    <t>Soyuz 7K-LOK Descent Module</t>
  </si>
  <si>
    <t>Descent module for 7K-LOK series of soyuz.</t>
  </si>
  <si>
    <t>Soyuz 7K-LOK Service Module</t>
  </si>
  <si>
    <t>Service module for 7k-lok Plume configured by RealPlume.</t>
  </si>
  <si>
    <t>Soyuz 7K-OK Orbital Module Drogue</t>
  </si>
  <si>
    <t>Orbital module for the 7K-OK. This is the drogue version, can only be docked to the 7k-ok probe orbital module.</t>
  </si>
  <si>
    <t>Soyuz 7K-OK Orbital Module Probe</t>
  </si>
  <si>
    <t>Orbital module for the 7K-OK. This is the Probe version, can only be docked to the 7k-ok drogue orbital module.</t>
  </si>
  <si>
    <t>Soyuz 7K Decoupler</t>
  </si>
  <si>
    <t>Decoupler for Soyuz 7K series service modules</t>
  </si>
  <si>
    <t>Soyuz 7K series heatshield</t>
  </si>
  <si>
    <t>Heatshield for Soyuz 7K series</t>
  </si>
  <si>
    <t>Soyuz 7K Left Solar Array</t>
  </si>
  <si>
    <t>Soyuz 7K series LEFT solar panels.</t>
  </si>
  <si>
    <t>Soyuz 7K-OK Service Module</t>
  </si>
  <si>
    <t>Service module for 7k-ok Plume configured by RealPlume.</t>
  </si>
  <si>
    <t>Soyuz 7K Right Solar Array</t>
  </si>
  <si>
    <t>Soyuz 7K series RIGHT solar panels.</t>
  </si>
  <si>
    <t>Soyuz 7K series Descent Module</t>
  </si>
  <si>
    <t>Descent module for 7K series of soyuz. Works with both ok and t versions Plume configured by RealPlume.</t>
  </si>
  <si>
    <t>Soyuz 7K Toroidal Fuel Tank</t>
  </si>
  <si>
    <t>Empty Soyuz 7k series toroidal fuel tank. This attaches under the service module and should remain EMPTY. It was never used as it was intended for the moonshot.</t>
  </si>
  <si>
    <t>Soyuz 7K Series Main Parachute</t>
  </si>
  <si>
    <t>Parachute for soyuz 7k series craft, attach on top side of descent module</t>
  </si>
  <si>
    <t>Soyuz 7K-T-AF Orbital Module</t>
  </si>
  <si>
    <t>Orbital module for the 7K-T-AF.</t>
  </si>
  <si>
    <t>Soyuz 7K-T Orbital Module Probe</t>
  </si>
  <si>
    <t>Orbital module for the 7K-T.</t>
  </si>
  <si>
    <t>Soyuz/Progress 7K Docking Port</t>
  </si>
  <si>
    <t>Docking port for soyuz 7k-t and progress 7k-tg</t>
  </si>
  <si>
    <t>Soyuz 7K-T Service Module</t>
  </si>
  <si>
    <t>Service module for 7k-t Plume configured by RealPlume.</t>
  </si>
  <si>
    <t>t_pao2</t>
  </si>
  <si>
    <t>Progress 7K-TG Orbital Module Probe</t>
  </si>
  <si>
    <t>Orbital module for the Progress 7K-TG.</t>
  </si>
  <si>
    <t>Progress 7K series Instrument Module</t>
  </si>
  <si>
    <t>Instrument module for 7K series of Progress.</t>
  </si>
  <si>
    <t>rn_tks</t>
  </si>
  <si>
    <t>rn_tks_rcs_block</t>
  </si>
  <si>
    <t>rn_tks_retro</t>
  </si>
  <si>
    <t>rn_tks_va_rcs</t>
  </si>
  <si>
    <t>Docking adapter for Apollo-Soyuz Test Project. Attach an APAS075 to one side and either the FASA LEM docking cone or the Skylab one. (PART NOT COSTED BY RP-0 BUT IN CORRECT NODE)</t>
  </si>
  <si>
    <t>rn_va_capsule</t>
  </si>
  <si>
    <t>rn_va_dec</t>
  </si>
  <si>
    <t>rn_va_les</t>
  </si>
  <si>
    <t>rn_va_para</t>
  </si>
  <si>
    <t>Voskhod-2 Airlock</t>
  </si>
  <si>
    <t>Airlock for Voskhod-2 descent module, decouple before service module separation. Plume configured by RealPlume.</t>
  </si>
  <si>
    <t>Voskhod Retro Package</t>
  </si>
  <si>
    <t>Voskhod backup retro unit. Attach on top of Voskhod. Plume configured by RealPlume.</t>
  </si>
  <si>
    <t>Voskhod Retro Pack Decoupler</t>
  </si>
  <si>
    <t>Decoupler for Voskhod retro booster</t>
  </si>
  <si>
    <t>Voskhod Descent Module</t>
  </si>
  <si>
    <t>Descent module for the Voskhod spacecraft</t>
  </si>
  <si>
    <t>Vostok Decoupler</t>
  </si>
  <si>
    <t>Decoupler for Vostok service module</t>
  </si>
  <si>
    <t>Vostok Parachute (Drogue only)</t>
  </si>
  <si>
    <t>Parachute for Vostok spacecraft, attach on top side of descent module</t>
  </si>
  <si>
    <t>Parachute for Vostok spacecraft, attach on top side of descent module (PART NOT COSTED BY RP-0 BUT IN CORRECT NODE)</t>
  </si>
  <si>
    <t>Vostok Descent Module</t>
  </si>
  <si>
    <t>Descent module for the Vostok spacecraft</t>
  </si>
  <si>
    <t>Vostok Service Module</t>
  </si>
  <si>
    <t>Service module for Vostok spacecraft Plume configured by RealPlume.</t>
  </si>
  <si>
    <t>Zond 7K-L1 Decoupler</t>
  </si>
  <si>
    <t>Decoupler for Zond series service modules.</t>
  </si>
  <si>
    <t>rn_7k_zond_lsolar</t>
  </si>
  <si>
    <t>rn_7k_zond_rsolar</t>
  </si>
  <si>
    <t>Zond 7K-L1 Descent Module</t>
  </si>
  <si>
    <t>Descent module for 7K-L1 series of soyuz. Plume configured by RealPlume.</t>
  </si>
  <si>
    <t>rn_zond_top</t>
  </si>
  <si>
    <t>rn_zond_asas</t>
  </si>
  <si>
    <t>rn_cassini</t>
  </si>
  <si>
    <t>rn_huygens</t>
  </si>
  <si>
    <t>rn_huygens_chute</t>
  </si>
  <si>
    <t>rn_huygen_hs_bottom</t>
  </si>
  <si>
    <t>rn_huygen_hs_chute</t>
  </si>
  <si>
    <t>rn_huygen_hs_top</t>
  </si>
  <si>
    <t>Aqua</t>
  </si>
  <si>
    <t>Earth Observing System satellite Aqua</t>
  </si>
  <si>
    <t>Aura</t>
  </si>
  <si>
    <t>Earth Observing System satellite Aura</t>
  </si>
  <si>
    <t>Tracking and Data Relay Satellite H-N</t>
  </si>
  <si>
    <t>Earth Observing System TDRS-H/I/J/K/L/M/N Plume configured by RealPlume.</t>
  </si>
  <si>
    <t>rn_tdrs_ag</t>
  </si>
  <si>
    <t>rn_tdrs_ag_dec</t>
  </si>
  <si>
    <t>Terra</t>
  </si>
  <si>
    <t>Earth Observing System satellite Terra</t>
  </si>
  <si>
    <t>Terra Side Solar Panel</t>
  </si>
  <si>
    <t>Side solar panel for Terra satellite</t>
  </si>
  <si>
    <t>Explorer 6</t>
  </si>
  <si>
    <t>Explorer probe 6</t>
  </si>
  <si>
    <t>Galileo Atmospheric Probe</t>
  </si>
  <si>
    <t>This is the atmospheric probe for Galileo spacecraft. Detach this before reaching Jool.</t>
  </si>
  <si>
    <t>Galileo Atmospheric Probe Bottom</t>
  </si>
  <si>
    <t>Bottom portion of the Galileo atmospheric probe. Attach this under the main body.</t>
  </si>
  <si>
    <t>Galileo Probe Heatshield Parachute</t>
  </si>
  <si>
    <t>Parachute for Galileo atmospheric probe heatshield. Attach to top of heatshield.</t>
  </si>
  <si>
    <t>Galileo Atmospheric Probe Heatshield Bottom</t>
  </si>
  <si>
    <t>Bottom part of the 3 heatshield pieces for Galileo probe.</t>
  </si>
  <si>
    <t>Galileo Atmospheric Probe Heatshield Middle</t>
  </si>
  <si>
    <t>Middle part of the 3 heatshield pieces for Galileo probe.</t>
  </si>
  <si>
    <t>Galileo Atmospheric Probe Heatshield Top</t>
  </si>
  <si>
    <t>Top part of the 3 heatshield pieces for Galileo probe.</t>
  </si>
  <si>
    <t>Galileo Spacecraft</t>
  </si>
  <si>
    <t>Galileo probe main body. Attach dish to top and atmospheric probe to bottom. Plume configured by RealPlume.</t>
  </si>
  <si>
    <t>Galileo Probe Parachute</t>
  </si>
  <si>
    <t>Parachute for Galileo atmospheric probe. Attach to top of probe.</t>
  </si>
  <si>
    <t>Galileo Orbital Scanner</t>
  </si>
  <si>
    <t>Scanner for Galileo spacecraft. Attach radially somewhere on main body</t>
  </si>
  <si>
    <t>Galileo Dish "Actual"</t>
  </si>
  <si>
    <t>Actual broken version of the galileo dish.</t>
  </si>
  <si>
    <t>Galileo Dish "Intended"</t>
  </si>
  <si>
    <t>Intended unbroken version of Galileo dish.</t>
  </si>
  <si>
    <t>IUS Booster First Stage</t>
  </si>
  <si>
    <t>First stage of the IUS booster Plume configured by RealPlume.</t>
  </si>
  <si>
    <t>IUS First Stage Decoupler</t>
  </si>
  <si>
    <t>Decoupler for IUS booster first stage. Place between first and second stages</t>
  </si>
  <si>
    <t>IUS Second Stage Decoupler</t>
  </si>
  <si>
    <t>Decoupler for IUS booster second stage. Place between second stage and payload</t>
  </si>
  <si>
    <t>IUS Booster Second Stage</t>
  </si>
  <si>
    <t>Second stage of the IUS booster Plume configured by RealPlume.</t>
  </si>
  <si>
    <t>rn_pam_d_dec</t>
  </si>
  <si>
    <t>Magellan Star-48 SRM</t>
  </si>
  <si>
    <t>PAM-D Star-48 SRM for Magellan. Plume configured by RealPlume.</t>
  </si>
  <si>
    <t>rn_juno_spacecraft</t>
  </si>
  <si>
    <t>rn_ladee</t>
  </si>
  <si>
    <t>rn_ladee_scanner</t>
  </si>
  <si>
    <t>Magellan</t>
  </si>
  <si>
    <t>Venusian spacecraft Magellan Plume configured by RealPlume.</t>
  </si>
  <si>
    <t>Magellan Orbital Scanner</t>
  </si>
  <si>
    <t>Scanner for Magellan spacecraft. Attach radially somewhere on main body</t>
  </si>
  <si>
    <t>Mariner 1/2 Probe</t>
  </si>
  <si>
    <t>First probe to make a Venus flyby. Mariner 1 was a failure, Mariner 2 was a success. Plume configured by RealPlume.</t>
  </si>
  <si>
    <t>Dawn</t>
  </si>
  <si>
    <t>Near Earth Object satellite Dawn</t>
  </si>
  <si>
    <t>Deep Impact</t>
  </si>
  <si>
    <t>Near Earth Object satellite Deep Impact</t>
  </si>
  <si>
    <t>Deep Impact Impactor</t>
  </si>
  <si>
    <t>Near Earth Object satellite Deep Impact Impactor</t>
  </si>
  <si>
    <t>Deep Space 1</t>
  </si>
  <si>
    <t>Near Earth Object satellite Deep Space 1</t>
  </si>
  <si>
    <t>rn_lro</t>
  </si>
  <si>
    <t>MESSENGER</t>
  </si>
  <si>
    <t>Mercury orbital probe MESSENGER Plume configured by RealPlume.</t>
  </si>
  <si>
    <t>NEAR - Shoemaker</t>
  </si>
  <si>
    <t>Near Earth Object satellite NEAR Plume configured by RealPlume.</t>
  </si>
  <si>
    <t>Stardust</t>
  </si>
  <si>
    <t>Near Earth Object satellite Stardust</t>
  </si>
  <si>
    <t>Stardust Return Capsule</t>
  </si>
  <si>
    <t>Near Earth Object satellite Stardust Return Capsule.</t>
  </si>
  <si>
    <t>Stardust Return Capsule Parachute</t>
  </si>
  <si>
    <t>Parachute for Near Earth Object satellite Stardust Return Capsule. Flip this upside down to attach to return capsule.</t>
  </si>
  <si>
    <t>Ulysses</t>
  </si>
  <si>
    <t>Near Earth Object satellite Ulysses</t>
  </si>
  <si>
    <t>New Horizons</t>
  </si>
  <si>
    <t>New Horizons Kuiper belt probe</t>
  </si>
  <si>
    <t>Pioneer 0/1/2 Top Boosters</t>
  </si>
  <si>
    <t>Pioneer 0/1/2 top booster block for Lunar orbital insertion. Place on top decoupler. Decouple once depleted. Plume configured by RealPlume.</t>
  </si>
  <si>
    <t>Pioneer 0/1/2 Booster Decoupler</t>
  </si>
  <si>
    <t>Decoupler for top of pioneer 0/1/2. Attach to top and then attach 8 boosters to it.</t>
  </si>
  <si>
    <t>Pioneer 0/1/2</t>
  </si>
  <si>
    <t>Pioneer interplanetary probe 0/1/2 Plume configured by RealPlume.</t>
  </si>
  <si>
    <t>Pioneer 10/11 Probe</t>
  </si>
  <si>
    <t>Pioneer 10/11 deep space probe</t>
  </si>
  <si>
    <t>Pioneer 3/4</t>
  </si>
  <si>
    <t>Pioneer interplanetary probe 3/4</t>
  </si>
  <si>
    <t>Pioneer 5</t>
  </si>
  <si>
    <t>Pioneer interplanetary probe 5</t>
  </si>
  <si>
    <t>Pioneer 6/7/8/9</t>
  </si>
  <si>
    <t>Pioneer interplanetary probe 6/7/8/9</t>
  </si>
  <si>
    <t>Voyager 1/2 Probe</t>
  </si>
  <si>
    <t>Voyager 1/2 deep space probe</t>
  </si>
  <si>
    <t>Voyager Payload Assist Module</t>
  </si>
  <si>
    <t>PAM booster for Voyager Plume configured by RealPlume.</t>
  </si>
  <si>
    <t>Surveyor Lunar Probe</t>
  </si>
  <si>
    <t>Surveyor 1-7 lunar probes.</t>
  </si>
  <si>
    <t>Surveyor Engines</t>
  </si>
  <si>
    <t>Surveyor vernier engines Plume configured by RealPlume.</t>
  </si>
  <si>
    <t>Surveyor Star 37 Solid Retro Booster</t>
  </si>
  <si>
    <t>Star 37 retro booster for Surveyor lunar probe, attach inside the bottom of Surveyor probe. Surveyor probe has a built in decoupler. Plume configured by RealPlume.</t>
  </si>
  <si>
    <t>Surveyor Solar Panels</t>
  </si>
  <si>
    <t>Solar Panels for Surveyor lunar probes</t>
  </si>
  <si>
    <t>TD-339</t>
  </si>
  <si>
    <t>Single version of the surveyor engine, can be used for anything. Do NOT use on my surveyor, use the cluster of 3. Plume configured by RealPlume.</t>
  </si>
  <si>
    <t>GRAB 1</t>
  </si>
  <si>
    <t>United States reconnaissance satellite GRAB 1</t>
  </si>
  <si>
    <t>Tiros-1 Satellite</t>
  </si>
  <si>
    <t>Tiros-1 weather satellite</t>
  </si>
  <si>
    <t>Transit-2A Satellite</t>
  </si>
  <si>
    <t>Transit-2A Navy navigation satellite</t>
  </si>
  <si>
    <t>Vanguard 1</t>
  </si>
  <si>
    <t>United States satellite Vanguard-1</t>
  </si>
  <si>
    <t>Vanguard 2</t>
  </si>
  <si>
    <t>United States satellite Vanguard-2</t>
  </si>
  <si>
    <t>Vanguard 3</t>
  </si>
  <si>
    <t>United States satellite Vanguard-3</t>
  </si>
  <si>
    <t>rn_aerobee100_mb</t>
  </si>
  <si>
    <t>AJ11 Rocket Engine</t>
  </si>
  <si>
    <t>A rocket engine used on the Aerobee 150/150A/300/300A. Plume configured by RealPlume.</t>
  </si>
  <si>
    <t>Aerobee Jr Rocket Engine</t>
  </si>
  <si>
    <t>A rocket engine used on the Aerobee 100.</t>
  </si>
  <si>
    <t>rn_aerobee150_fin</t>
  </si>
  <si>
    <t>rn_aerobee150_fin2</t>
  </si>
  <si>
    <t>rn_aerobee150_mb</t>
  </si>
  <si>
    <t>rn_aerobee150_mb2</t>
  </si>
  <si>
    <t>rn_aerobee150_nc</t>
  </si>
  <si>
    <t>rn_aerobee150_rcs</t>
  </si>
  <si>
    <t>rn_aerobee150_sas</t>
  </si>
  <si>
    <t>2.5KS-18000</t>
  </si>
  <si>
    <t>Aerobee model 100/150/300 solid rocket motor. Used as the first stage on these vehicles. Plume configured by RealPlume.</t>
  </si>
  <si>
    <t>rn_aerobee150_srb_dec</t>
  </si>
  <si>
    <t>rn_aerobee150_srb_fin</t>
  </si>
  <si>
    <t>M5E1</t>
  </si>
  <si>
    <t>Aerobee model 170/350 solid rocket motor. Used as the first stage on these vehicles. Plume configured by RealPlume.</t>
  </si>
  <si>
    <t>rn_aerobee170_srb_dec</t>
  </si>
  <si>
    <t>rn_aerobee170_srb_fin</t>
  </si>
  <si>
    <t>rn_aerobee300_nc_sas</t>
  </si>
  <si>
    <t>1.8KS-7800</t>
  </si>
  <si>
    <t>Aerobee model 300/300A solid rocket motor. Used as the third stage on these vehicles. Plume configured by RealPlume.</t>
  </si>
  <si>
    <t>rn_aerobee300_srb_dec</t>
  </si>
  <si>
    <t>AJ60 Rocket Engine</t>
  </si>
  <si>
    <t>A rocket engine used on the Aerobee 350. Plume configured by RealPlume.</t>
  </si>
  <si>
    <t>rn_aerobee350_fin</t>
  </si>
  <si>
    <t>rn_aerobee350_mb</t>
  </si>
  <si>
    <t>rn_aerobee350_nc</t>
  </si>
  <si>
    <t>rn_aerobee350_sas</t>
  </si>
  <si>
    <t>rn_aerobee350_srb_dec</t>
  </si>
  <si>
    <t>rn_aerobee_chute</t>
  </si>
  <si>
    <t>rn_aerobee_payload_dec</t>
  </si>
  <si>
    <t>rn_junoii_fs</t>
  </si>
  <si>
    <t>rn_junoii_nc</t>
  </si>
  <si>
    <t>Juno II Baby Sergeant Solid Kick Motor</t>
  </si>
  <si>
    <t>Final stage in Sergeant Cluster (used in Juno I and Juno II launchers). Attached directly to the satellite. Has higher specific impulse than the 3x and 11x clusters from using JPL-532A fuel rather than T17-E2. Attach 3x decoupler to the bottom of this. Plume configured by RealPlume.</t>
  </si>
  <si>
    <t>Juno II Baby Sergeant 11x Solid Kick Motor Cluster</t>
  </si>
  <si>
    <t>First stage in the Sergeant Cluster used on Juno I and II launch vehicles and on the Jupiter-C test rocket. Uses T17-E2 fuel mixutre, with lower performance than the JPL-532A fuel in the final stage. Attaches to the Baby Sergeant 11x decoupler. Plume configured by RealPlume.</t>
  </si>
  <si>
    <t>rn_junoii_sgt_11_dec</t>
  </si>
  <si>
    <t>Juno II Baby Sergeant 3x Solid Kick Motor Cluster</t>
  </si>
  <si>
    <t>Middle cluster in Sergeant Cluster used on Juno I and II launch vehicles and on the Jupiter-C test rocket. Uses T17-E2 fuel mixutre, with lower performance than the JPL-532A fuel in the final stage. Attaches below 3x decoupler. Attach 11x decoupler below this. Plume configured by RealPlume.</t>
  </si>
  <si>
    <t>rn_junoii_sgt_3_dec</t>
  </si>
  <si>
    <t>rn_junoii_ss</t>
  </si>
  <si>
    <t>S-3</t>
  </si>
  <si>
    <t>A Lox/Kerosene rocket engine used on Juno II and Saturn A-2. Plume configured by RealPlume.</t>
  </si>
  <si>
    <t>S-3 Turbopump Exhaust Nozzle</t>
  </si>
  <si>
    <t>A Lox/Kerosene vernier rocket engine used on the S-3 engine for Juno II and Saturn A-2. Plume configured by RealPlume.</t>
  </si>
  <si>
    <t>rn_scout_dec</t>
  </si>
  <si>
    <t>rn_scout_fairing</t>
  </si>
  <si>
    <t>rn_scout_fairing_x1_2</t>
  </si>
  <si>
    <t>rn_scout_fairing_x4</t>
  </si>
  <si>
    <t>rn_scout_jet_vane</t>
  </si>
  <si>
    <t>rn_scout_stg1</t>
  </si>
  <si>
    <t>rn_scout_stg1_x34</t>
  </si>
  <si>
    <t>rn_scout_stg1_g</t>
  </si>
  <si>
    <t>scout_stg1_dec</t>
  </si>
  <si>
    <t>rn_scout_stg2</t>
  </si>
  <si>
    <t>rn_scout_stg2_g</t>
  </si>
  <si>
    <t>scout_stg2_dec</t>
  </si>
  <si>
    <t>rn_scout_stg3</t>
  </si>
  <si>
    <t>rn_scout_stg3x1_4</t>
  </si>
  <si>
    <t>rn_scout_stg3x1_4_234</t>
  </si>
  <si>
    <t>rn_scout_stg3x3</t>
  </si>
  <si>
    <t>rn_scout_stg4</t>
  </si>
  <si>
    <t>rn_scout_stg4_x4</t>
  </si>
  <si>
    <t>rn_scout_stg4_g</t>
  </si>
  <si>
    <t>rn_vanguard_stg31</t>
  </si>
  <si>
    <t>rn_scout_winglet_black</t>
  </si>
  <si>
    <t>rn_scout_winglet_white</t>
  </si>
  <si>
    <t>TE-M-640-1 Solid Rocket Motor</t>
  </si>
  <si>
    <t>Star 20 upper stage SRM of the Thor-Burner I rocket. Plume configured by RealPlume.</t>
  </si>
  <si>
    <t>LR79/MB-3 Rocket Engine</t>
  </si>
  <si>
    <t>A Lox/Kerosene rocket engine used on Thor-Able and early Delta launch vehicles. Plume configured by RealPlume.</t>
  </si>
  <si>
    <t>LR79/MB-3 Turbopump Exhaust Nozzle</t>
  </si>
  <si>
    <t>Turbopump exhaust for the Thor-Able/Delta launch vehicles. Plume configured by RealPlume.</t>
  </si>
  <si>
    <t>LR101 Thor Vernier</t>
  </si>
  <si>
    <t>Pump or pressure-fed kerolox vernier engine. Used for attitude control and final velocity adjustment in the MB-x system (LR79 or RS-27 + 2xLR101) on Thor-Able / Thor-Agena / Thor-Delta / Delta. Plume configured by RealPlume.</t>
  </si>
  <si>
    <t>GCR X-242 Solid Rocket Motor</t>
  </si>
  <si>
    <t>Upper stage SRM of the Thor-Able I rocket. Plume configured by RealPlume.</t>
  </si>
  <si>
    <t>rn_thor_altair_dec</t>
  </si>
  <si>
    <t>rn_thor_altair_dec_1</t>
  </si>
  <si>
    <t>rn_thor_altair_dec2</t>
  </si>
  <si>
    <t>ABL X-248 Solid Rocket Motor</t>
  </si>
  <si>
    <t>Upper stage of the Thor-Able II/Thor Delta rocket. Plume configured by RealPlume.</t>
  </si>
  <si>
    <t>Upper stage of the Delta A/B rocket. Plume configured by RealPlume.</t>
  </si>
  <si>
    <t>UTC FW-4D Solid Rocket Motor</t>
  </si>
  <si>
    <t>Upper stage of the Delta E1/L rocket. Plume configured by RealPlume.</t>
  </si>
  <si>
    <t>X-258 Solid Rocket Motor</t>
  </si>
  <si>
    <t>Upper stage of the Delta C/D/E rocket. Plume configured by RealPlume.</t>
  </si>
  <si>
    <t>rn_thor_altair_pdec</t>
  </si>
  <si>
    <t>rn_thor_as_f1</t>
  </si>
  <si>
    <t>rn_thor_as_f2</t>
  </si>
  <si>
    <t>Castor-1 Solid Rocket Motor</t>
  </si>
  <si>
    <t>Castor 1 SRB for the Thor-Able/Delta D rocket. Put three of these radially around the core stage. Remove the fins on the core stage before using this. Plume configured by RealPlume.</t>
  </si>
  <si>
    <t>rn_thor_castor_dec</t>
  </si>
  <si>
    <t>rn_thor_de_f1</t>
  </si>
  <si>
    <t>rn_thor_f1</t>
  </si>
  <si>
    <t>rn_thor_f2</t>
  </si>
  <si>
    <t>rn_thor_f3</t>
  </si>
  <si>
    <t>rn_thor_f3e</t>
  </si>
  <si>
    <t>rn_thor_fs</t>
  </si>
  <si>
    <t>rn_thor_fs_1</t>
  </si>
  <si>
    <t>rn_thor_fs_dec</t>
  </si>
  <si>
    <t>rn_thor_fs_dec2</t>
  </si>
  <si>
    <t>rn_thor_fs_dec3</t>
  </si>
  <si>
    <t>rn_thor_ss</t>
  </si>
  <si>
    <t>rn_thor_ss_1</t>
  </si>
  <si>
    <t>rn_thor_sse</t>
  </si>
  <si>
    <t>rn_thor_ss_as</t>
  </si>
  <si>
    <t>rn_thor_ss_de</t>
  </si>
  <si>
    <t>TE-M-364-3 Solid Rocket Motor</t>
  </si>
  <si>
    <t>Star 37D upper stage SRM of the Delta J and M rocket. Plume configured by RealPlume.</t>
  </si>
  <si>
    <t>rn_thor_winglet</t>
  </si>
  <si>
    <t>rn_centaurt_bdec</t>
  </si>
  <si>
    <t>rn_centaurt_mb</t>
  </si>
  <si>
    <t>Titan IV Centaur-T Left RL-10 Engine</t>
  </si>
  <si>
    <t>Left engine for Centaur T upper stage. Used on Titan IV rockets. MAKE SURE PIPES ARE LINED UP CORRECTLY WHEN PLACING! Plume configured by RealPlume.</t>
  </si>
  <si>
    <t>Titan IV Centaur-T Right RL-10 Engine</t>
  </si>
  <si>
    <t>Right engine for Centaur T upper stage. Used on Titan IV rockets. MAKE SURE PIPES ARE LINED UP CORRECTLY WHEN PLACING! Plume configured by RealPlume.</t>
  </si>
  <si>
    <t>rn_centaurt_tdec</t>
  </si>
  <si>
    <t>LR87 Booster</t>
  </si>
  <si>
    <t>Used in the first stage of the Titan rocket family, the LR87 is composed of two engines with separate turbomachinery integrated into one unit. The version used on Titan I burned kerosene and liquid oxygen, while Titan II through Titan IV burned storable propellants. A modified version burning liquid hydrogen was developed for the upper stages of Saturn V and Saturn IB, but the J-2 was selected instead. Diameter: [3.0 m]. Plume configured by RealPlume.</t>
  </si>
  <si>
    <t>LR-91 Rocket Engine</t>
  </si>
  <si>
    <t>The upper stage engine for the Titan I through Titan IV series of rockets. Plume configured by RealPlume.</t>
  </si>
  <si>
    <t>LR-91 Turbopump Exhaust Vernier</t>
  </si>
  <si>
    <t>The upper stage vernier for the Titan I through Titan IV series of rockets. Plume configured by RealPlume.</t>
  </si>
  <si>
    <t>Strap-on booster for Titan IV-B. Burn time 135.7s. Plume configured by RealPlume.</t>
  </si>
  <si>
    <t>SRMU SRM Nosecone and Separator</t>
  </si>
  <si>
    <t>SRMU nosecone and separation motors for Titan IV-B. Plume configured by RealPlume.</t>
  </si>
  <si>
    <t>rn_titaniv_fairing_15</t>
  </si>
  <si>
    <t>rn_titaniv_fairing_17</t>
  </si>
  <si>
    <t>rn_titaniv_fairing_20</t>
  </si>
  <si>
    <t>rn_titaniv_fairing_23</t>
  </si>
  <si>
    <t>rn_titaniv_fairing_26</t>
  </si>
  <si>
    <t>rn_titaniv_fs</t>
  </si>
  <si>
    <t>rn_titaniv_int</t>
  </si>
  <si>
    <t>rn_titaniv_ius_dec</t>
  </si>
  <si>
    <t>rn_titaniv_p_dec</t>
  </si>
  <si>
    <t>rn_titaniv_ss</t>
  </si>
  <si>
    <t>rn_tiv_booster_truss</t>
  </si>
  <si>
    <t>rn_tiv_tower</t>
  </si>
  <si>
    <t>rn_tiv_tower_generic</t>
  </si>
  <si>
    <t>Strap-on booster for Titan IIIM and Titan IV. Burn time 125s. Plume configured by RealPlume.</t>
  </si>
  <si>
    <t>UA1205 SRM</t>
  </si>
  <si>
    <t>Strap-on booster for Titan IIIC, IIID, IIIE, proposed for Saturn IB derivatives. Burn time 117s. Plume configured by RealPlume.</t>
  </si>
  <si>
    <t>UA1206 SRM</t>
  </si>
  <si>
    <t>Strap-on booster for Titan 34D. Burn time 114s. Plume configured by RealPlume.</t>
  </si>
  <si>
    <t>Titan UA1207 &amp; SRMU SRM Decoupler</t>
  </si>
  <si>
    <t>Radial decoupler for the UA1207 and SRMU boosters of the Titan IV rocket series.</t>
  </si>
  <si>
    <t>Titan UA1205 SRM Decoupler</t>
  </si>
  <si>
    <t>Radial decoupler for the UA1205 boosters of the Titan IV-A rocket series.</t>
  </si>
  <si>
    <t>Titan UA1206 SRM Decoupler</t>
  </si>
  <si>
    <t>Radial decoupler for the UA1206 boosters of the Titan IV-A rocket series.</t>
  </si>
  <si>
    <t>UA-1207 SRM Nosecone and Separator</t>
  </si>
  <si>
    <t>UA-1207 nosecone and separation motors for Titan IIIC, IIID, IIIE, proposed for Saturn IB derivatives. Plume configured by RealPlume.</t>
  </si>
  <si>
    <t>UA-1205 SRM Nosecone and Separator</t>
  </si>
  <si>
    <t>UA-1205 nosecone and separation motors for Titan IIIC, IIID, IIIE, proposed for Saturn IB derivatives. Plume configured by RealPlume.</t>
  </si>
  <si>
    <t>UA-1206 SRM Nosecone and Separator</t>
  </si>
  <si>
    <t>UA-1206 nosecone and separation motors for Titan IIIC, IIID, IIIE, proposed for Saturn IB derivatives. Plume configured by RealPlume.</t>
  </si>
  <si>
    <t>AJ10 Upper Stage Engine Extended</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</si>
  <si>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Thor-Ablestar/Epsilon and Delta E through Delta N. Plume configured by RealPlume.</t>
  </si>
  <si>
    <t>AJ10 Upper Stage Engine</t>
  </si>
  <si>
    <t>Small pressure-fed hypergolic upper stage engine for the Thor-Able/Delta.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Plume configured by RealPlume.</t>
  </si>
  <si>
    <t>Vanguard X-405</t>
  </si>
  <si>
    <t>First stage engine used on the Vanguard launch vehicle. Plume configured by RealPlume.</t>
  </si>
  <si>
    <t>Vanguard X-405 Turbopump Exhaust Jet</t>
  </si>
  <si>
    <t>First stage vernier engine used on the Vanguard launch vehicle. Plume configured by RealPlume.</t>
  </si>
  <si>
    <t>KK_Antares_Castor30Adapter</t>
  </si>
  <si>
    <t>KK_Antares_FirstStage</t>
  </si>
  <si>
    <t>KK_Antares_Interstage</t>
  </si>
  <si>
    <t>KK_Antares_PayloadFairing</t>
  </si>
  <si>
    <t>KK_Antares_PayloadFairing_e</t>
  </si>
  <si>
    <t>KK_Antares_RUAG937SPayloadAdapter</t>
  </si>
  <si>
    <t>KK_Antares_Castor30Cone</t>
  </si>
  <si>
    <t>RD0124Aengine</t>
  </si>
  <si>
    <t>rd100</t>
  </si>
  <si>
    <t>RD107</t>
  </si>
  <si>
    <t>RD108</t>
  </si>
  <si>
    <t>RSBtankAgenaD</t>
  </si>
  <si>
    <t>RSBtankSpehereAgena</t>
  </si>
  <si>
    <t>RSBdecouplerAresI3m</t>
  </si>
  <si>
    <t>RSBdecouplerAresI5m</t>
  </si>
  <si>
    <t>RSBtankAresIstage2</t>
  </si>
  <si>
    <t>RSBadapterArianeV5m</t>
  </si>
  <si>
    <t>RSBdecouplerArianeV</t>
  </si>
  <si>
    <t>RSBdecouplerArianeVpayload1</t>
  </si>
  <si>
    <t>RSBdecouplerArianeVpayload2</t>
  </si>
  <si>
    <t>RSBdecouplerArianeVpayload3</t>
  </si>
  <si>
    <t>RSBdecouplerSylda5x49</t>
  </si>
  <si>
    <t>RSBdecouplerSylda5x70</t>
  </si>
  <si>
    <t>P241A EAP</t>
  </si>
  <si>
    <t>A steel casing solid rocket motor used in pairs by the Ariane 5 launch vehicle for the initial phases of the flight. Plume configured by RealPlume.</t>
  </si>
  <si>
    <t>RSBnoseconeArianeVSRB</t>
  </si>
  <si>
    <t>RSBtankArianeVcore</t>
  </si>
  <si>
    <t>RSBtankArianeVescA</t>
  </si>
  <si>
    <t>RSBathenaOAM</t>
  </si>
  <si>
    <t>RSBdecouplerAthenaPayload</t>
  </si>
  <si>
    <t>RSBatlasVboattail</t>
  </si>
  <si>
    <t>RSBdecouplerAtlas500Payload</t>
  </si>
  <si>
    <t>AJ-60A is a solid rocket booster produced by Aerojet Rocketdyne. They are currently used as strap-on boosters on United Launch Alliance's Atlas V rocket. Diameter: [1.6 m]. Plume configured by RealPlume.</t>
  </si>
  <si>
    <t>RSBfairingAtlas500</t>
  </si>
  <si>
    <t>RSBinterstageAtlasCentaur400</t>
  </si>
  <si>
    <t>RSBinterstageAtlasCentaur500</t>
  </si>
  <si>
    <t>RSBtankAtlasCentaur</t>
  </si>
  <si>
    <t>RSBtankAtlasVcore</t>
  </si>
  <si>
    <t>RSBtankSphereCentaur</t>
  </si>
  <si>
    <t>RSBadapterDeltaIV5m3m</t>
  </si>
  <si>
    <t>RSBdecouplerDelta2</t>
  </si>
  <si>
    <t>RSBdecouplerDelta3</t>
  </si>
  <si>
    <t>RSBdecouplerDelta3payload</t>
  </si>
  <si>
    <t>RSBdecouplerDeltaIV4m</t>
  </si>
  <si>
    <t>RSBdecouplerDeltaIV4mPayload</t>
  </si>
  <si>
    <t>RSBdecouplerDeltaIV5m</t>
  </si>
  <si>
    <t>RSBdecouplerDeltaIV5mPayload</t>
  </si>
  <si>
    <t>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t>
  </si>
  <si>
    <t>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t>
  </si>
  <si>
    <t>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t>
  </si>
  <si>
    <t>RSBfairingDelta2K</t>
  </si>
  <si>
    <t>RSBtankDelta2K</t>
  </si>
  <si>
    <t>RSBtankDelta2thor</t>
  </si>
  <si>
    <t>RSBtankDelta3dcss4m</t>
  </si>
  <si>
    <t>RSBtankDelta3thor</t>
  </si>
  <si>
    <t>RSBtankDeltaIVcore</t>
  </si>
  <si>
    <t>RSBtankDeltaIVdcss4m</t>
  </si>
  <si>
    <t>RSBtankDeltaIVdcss5m</t>
  </si>
  <si>
    <t>RSBtankSphereDeltaIV</t>
  </si>
  <si>
    <t>AJ10-118 Series</t>
  </si>
  <si>
    <t>The AJ10 engine version used for the Delta F and K upper stages of the Delta launch vehicle family. Plume configured by RealPlume.</t>
  </si>
  <si>
    <t>RSRMV</t>
  </si>
  <si>
    <t>The 5-segment Reusable Solid Rocket Motor (RSRMV) was first studied as an upgrade for the Space Shuttle, and entered full-scale development for Ares I. Development continued for SLS after the cancellation of Ares. Nose Cone 6.50662m tall. Diameter: [3.7 m]. Plume configured by RealPlume.</t>
  </si>
  <si>
    <t>Castor 120</t>
  </si>
  <si>
    <t>The Castor 120 is a medium solid booster used on the Minotaur and Athena launch vehicles. Its design was based on the TU-903, which serves as the first stage of the Peacekeeper ICBM. The standard thrust curve can be modified to produce a regressive burn that reduces maximum acceleration or a saddle-shaped profile that limits aerodynamic forces. Burn time 79 seconds. Diameter: [2.34 m]. Plume configured by RealPlume.</t>
  </si>
  <si>
    <t>Castor 30</t>
  </si>
  <si>
    <t>The Castor 30 is a fairly wide-purpose solid rocket motor, functioning as an upper stage for a variety of launch vehicles or as a strap-on booster. Plume configured by RealPlume.</t>
  </si>
  <si>
    <t>F-1 Series</t>
  </si>
  <si>
    <t>The massive Rocketdyne F-1 engine. One of the largest, most powerful rocket engines ever built. Ensure you enable roll capability or disable gimbal as required for your application. Diameter: [3.61 m]. Plume configured by RealPlume.</t>
  </si>
  <si>
    <t>F-1A Series (ETS)</t>
  </si>
  <si>
    <t>The massive Rocketdyne F-1 engine. One of the largest, most powerful rocket engines ever built. Ensure you enable roll capability or disable gimbal as required for your application. Represents the throttlable F-1A engine as found in 'Eyes Turned Skyward'. Diameter: [3.61 m]. Plume configured by RealPlume.</t>
  </si>
  <si>
    <t>F-1B</t>
  </si>
  <si>
    <t>The F-1B engine was designed to power the proposed Pyrios advanced boosters for the Space Launch System. A highly modified version of the original F-1, the F-1B uses modern manufacturing techniques including 3D printing and features a simpler gas generator exhaust arrangment in order to reduce manufacturing costs and increase thrust at a slight cost of efficiency. Mount size can be adjusted from 2.5m to 10m in 1m increments. Diameter: [3.61 m]. Plume configured by RealPlume.</t>
  </si>
  <si>
    <t>H-1 Series</t>
  </si>
  <si>
    <t>Kerolox gas-generator first-stage engine that propelled the Saturn-I and IB vehicles, optimized for the first-stage main engine role. Plume configured by RealPlume.</t>
  </si>
  <si>
    <t>HM-7 Series</t>
  </si>
  <si>
    <t>Hydrolox gas generator upper stage engine. Direct descendant of the HM4 testbed engine. Used on the upper stages of the Ariane launch vehicle family. Diameter: [0.93 m]. Plume configured by RealPlume.</t>
  </si>
  <si>
    <t>J-2 Series</t>
  </si>
  <si>
    <t>The Rocketdyne J-2 rocket engine found on the Saturn S-IVB and S-II stages. Ensure you enable roll capability or disable gimbal as required for your application. Diameter: [2.01 m]. Plume configured by RealPlume.</t>
  </si>
  <si>
    <t>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t>
  </si>
  <si>
    <t>LR101 Series</t>
  </si>
  <si>
    <t>Pump or pressure-fed kerolox vernier engine. Used for attitude control and final velocity adjustment in the MA-x system (2x LR89 + LR105 + 2x LR101) on Atlas, and MB-x system (LR79 or RS-27 + 2xLR101) on Thor-Able / Thor-Agena / Thor-Delta / Delta. Plume configured by RealPlume.</t>
  </si>
  <si>
    <t>The RD-180 is a two-chamber derivative of the four-chamber RD-170/171 and powers the first stage of the Atlas V. Diameter: [3.5 m]. Plume configured by RealPlume.</t>
  </si>
  <si>
    <t>RL10-A/C Series</t>
  </si>
  <si>
    <t>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t>
  </si>
  <si>
    <t>RL10-B/CECE Series</t>
  </si>
  <si>
    <t>RS-25D (SSME)</t>
  </si>
  <si>
    <t>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Plume configured by RealPlume.</t>
  </si>
  <si>
    <t>RS-27 Series</t>
  </si>
  <si>
    <t>Kerolox gas-generator first-stage engine used on the first stages of the Delta 2000, 3000 and II launch vehicle families. Optimized for sustainer operation. Plume configured by RealPlume.</t>
  </si>
  <si>
    <t>RS-68 Series</t>
  </si>
  <si>
    <t>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t>
  </si>
  <si>
    <t>RSRM</t>
  </si>
  <si>
    <t>A four segment Reusable Solid Rocket Motor, one of the most powerful rocket motors ever built and flown. Two of them were used by the Space Shuttle for liftoff and the initial part of the flight, providing more than 75% of the overall stack thrust. Manufactured by Thiokol and later by ATK. Diameter: [3.7 m]. Plume configured by RealPlume.</t>
  </si>
  <si>
    <t>Vikas Series</t>
  </si>
  <si>
    <t>High thrust hypergolic vacuum engine. Derived from the European Viking engine that were used on the early Ariane launch vehicles for booster or sustainer roles. ISRO adapted them as a vacuum engine for the second stage of the Polar Satellite Launch Vehicle (PSLV) and the Geosynchronous Satellite Launch Vehicle (GSLV) launch vehicle families. Diameter: [1.5 m]. Plume configured by RealPlume.</t>
  </si>
  <si>
    <t>Vulcain Series</t>
  </si>
  <si>
    <t>1990s high TWR, atmospheric and vacuum use. Vulcain is a gas-generator sustainer engine used on Ariane 5 and intended to be used on Ariane 6. Diameter: [2.1 m]. Plume configured by RealPlume.</t>
  </si>
  <si>
    <t>XLR81 (Agena) Vacuum Engine</t>
  </si>
  <si>
    <t>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Plume configured by RealPlume.</t>
  </si>
  <si>
    <t>RSBnoseconeSTSSRB</t>
  </si>
  <si>
    <t>RSBboattailCastorAgena</t>
  </si>
  <si>
    <t>RSBdecouplerCastor120</t>
  </si>
  <si>
    <t>RSB_Athena_OAM_Interstage</t>
  </si>
  <si>
    <t>RSB_PSLV_PS4_Interstage</t>
  </si>
  <si>
    <t>RSBdecouplerCastorAgena</t>
  </si>
  <si>
    <t>RSBdecouplerRadial01</t>
  </si>
  <si>
    <t>RSBfairingAresI5m</t>
  </si>
  <si>
    <t>RSBfairingArianeV5m</t>
  </si>
  <si>
    <t>RSBfairingAtlasCentaur305</t>
  </si>
  <si>
    <t>RSBfairingAtlasCentaur381</t>
  </si>
  <si>
    <t>RSBfairingCarrack236</t>
  </si>
  <si>
    <t>RSBfairingDelta2</t>
  </si>
  <si>
    <t>RSBfairingDeltaIV4m</t>
  </si>
  <si>
    <t>RSBfairingDeltaIV5m</t>
  </si>
  <si>
    <t>RSBfairingPSLV</t>
  </si>
  <si>
    <t>RSBfairingPSLVs4</t>
  </si>
  <si>
    <t>RSBnosecone10m</t>
  </si>
  <si>
    <t>RSBnosecone236</t>
  </si>
  <si>
    <t>RSBnosecone240</t>
  </si>
  <si>
    <t>RSBnosecone305</t>
  </si>
  <si>
    <t>RSBnosecone381</t>
  </si>
  <si>
    <t>RSBnosecone5m</t>
  </si>
  <si>
    <t>RSBnosecone6m</t>
  </si>
  <si>
    <t>RSBnosecone6m2</t>
  </si>
  <si>
    <t>RSBnoseconePSLV</t>
  </si>
  <si>
    <t>RSBstrutXL</t>
  </si>
  <si>
    <t>RSB_PLF_ArianeV5m</t>
  </si>
  <si>
    <t>RSB_PLF_Athena92</t>
  </si>
  <si>
    <t>RSB_PLF_AtlasV400_1</t>
  </si>
  <si>
    <t>RSB_PLF_AtlasV400_2</t>
  </si>
  <si>
    <t>RSB_PLF_AtlasV400_3</t>
  </si>
  <si>
    <t>RSB_PLF_AtlasV500_1</t>
  </si>
  <si>
    <t>RSB_PLF_AtlasV500_2</t>
  </si>
  <si>
    <t>RSB_PLF_AtlasV500_3</t>
  </si>
  <si>
    <t>RSB_PLF_AtlasV500_CFLR</t>
  </si>
  <si>
    <t>RSB_PLF_CarrackL</t>
  </si>
  <si>
    <t>RSB_PLF_CarrackM</t>
  </si>
  <si>
    <t>RSB_PLF_Delta2L</t>
  </si>
  <si>
    <t>RSB_PLF_Delta3</t>
  </si>
  <si>
    <t>RSB_PLF_Delta3L</t>
  </si>
  <si>
    <t>RSB_PLF_DeltaIV4m1</t>
  </si>
  <si>
    <t>RSB_PLF_DeltaIV5m1</t>
  </si>
  <si>
    <t>RSB_PLF_DeltaIV5m2</t>
  </si>
  <si>
    <t>RSB_PLF_DeltaIV5m3</t>
  </si>
  <si>
    <t>RSB_PLF_PSLV</t>
  </si>
  <si>
    <t>RSBdecouplerPS4payload</t>
  </si>
  <si>
    <t>RSBdecouplerPSLVps2</t>
  </si>
  <si>
    <t>RSBenginePSLVps1</t>
  </si>
  <si>
    <t>RSBenginePSLVps3</t>
  </si>
  <si>
    <t>RSBenginePSLVsrb10m</t>
  </si>
  <si>
    <t>RSBenginePSLVsrb13m</t>
  </si>
  <si>
    <t>RSBretroPSLV</t>
  </si>
  <si>
    <t>RSBtankPSLVps2</t>
  </si>
  <si>
    <t>RSBtankPSLVps4</t>
  </si>
  <si>
    <t>RSBtankSpherePSLV</t>
  </si>
  <si>
    <t>RSBullagePSLV</t>
  </si>
  <si>
    <t>RSB_PSLV_RCS</t>
  </si>
  <si>
    <t>Launch Pad Base Clamp</t>
  </si>
  <si>
    <t>Ground-level launch pad stability clamp, designed specifically to keep your rocket from going anywhere, until full thrust is achieved.</t>
  </si>
  <si>
    <t>Tail Service Mast &amp; Clamp</t>
  </si>
  <si>
    <t>Launch pad tail service mast and stability clamp, designed specifically to keep your rocket from going anywhere, until full thrust is achieved.</t>
  </si>
  <si>
    <t>Delta Fixed Umbilical Tower (FUT)</t>
  </si>
  <si>
    <t>The Delta II Fixed Umbilical Tower (FUT). Supplies all the required resources to the launch vehicle and it's payload.</t>
  </si>
  <si>
    <t>Delta Secondary Fixed Umbilical Tower (SFUT)</t>
  </si>
  <si>
    <t>Can be used in conjunction with the Delta II Fixed Umbilical Tower (FUT) to supply additional fuel and electricity as required.</t>
  </si>
  <si>
    <t>RSBdecouplerSaturnSII</t>
  </si>
  <si>
    <t>RSBdecouplerSaturnSII8</t>
  </si>
  <si>
    <t>RSBdecouplerSaturnSIV</t>
  </si>
  <si>
    <t>RSBdecouplerSaturnSIVB</t>
  </si>
  <si>
    <t>RSBdecouplerSaturnSIVB2</t>
  </si>
  <si>
    <t>RSBfairingSaturn10m</t>
  </si>
  <si>
    <t>RSBfairingSaturn4m</t>
  </si>
  <si>
    <t>RSBfairingSaturn6m</t>
  </si>
  <si>
    <t>RSBfinSaturnSIBblack</t>
  </si>
  <si>
    <t>RSBfinSaturnSIBwhite</t>
  </si>
  <si>
    <t>RSBfinSaturnSIblackL</t>
  </si>
  <si>
    <t>RSBfinSaturnSIblackS</t>
  </si>
  <si>
    <t>RSBfinSaturnSIC</t>
  </si>
  <si>
    <t>RSBfinSaturnSIwhiteL</t>
  </si>
  <si>
    <t>RSBfinSaturnSIwhiteS</t>
  </si>
  <si>
    <t>RSBprobeSaturn</t>
  </si>
  <si>
    <t>RSBprobeSaturn2</t>
  </si>
  <si>
    <t>RSBsaturnAPS</t>
  </si>
  <si>
    <t>RSBtankSaturn10m6m</t>
  </si>
  <si>
    <t>RSBtankSaturn10m7m</t>
  </si>
  <si>
    <t>RSBtankSaturn6m5m</t>
  </si>
  <si>
    <t>RSBtankSaturnSIB</t>
  </si>
  <si>
    <t>RSBtankSaturnSIC</t>
  </si>
  <si>
    <t>RSBtankSaturnSIC8</t>
  </si>
  <si>
    <t>RSBtankSaturnSIE</t>
  </si>
  <si>
    <t>RSBtankSaturnSIF</t>
  </si>
  <si>
    <t>RSBtankSaturnSII</t>
  </si>
  <si>
    <t>RSBtankSaturnSII8</t>
  </si>
  <si>
    <t>RSBtankSaturnSIV</t>
  </si>
  <si>
    <t>RSBtankSaturnSIVB</t>
  </si>
  <si>
    <t>RSBtankSaturnSIVC</t>
  </si>
  <si>
    <t>RSBullageSaturnSII</t>
  </si>
  <si>
    <t>RSBullageSaturnSIVB</t>
  </si>
  <si>
    <t>RSBadapterDirect3Engines</t>
  </si>
  <si>
    <t>RSBdecouplerDirectET7m</t>
  </si>
  <si>
    <t>RSBdecouplerDirectET8m</t>
  </si>
  <si>
    <t>RSBfairingDirect8m</t>
  </si>
  <si>
    <t>RSBtankSTSET</t>
  </si>
  <si>
    <t>RLA_rcs_micro</t>
  </si>
  <si>
    <t>RLA_rcs_micro45</t>
  </si>
  <si>
    <t>RLA_rcs_micro_linear</t>
  </si>
  <si>
    <t>RLA_rcs_linear</t>
  </si>
  <si>
    <t>RLA_rcs_2way</t>
  </si>
  <si>
    <t>RLA_rcs_5way</t>
  </si>
  <si>
    <t>RLA_rcs_5way_half</t>
  </si>
  <si>
    <t>RLA_rcs_5way_quarter</t>
  </si>
  <si>
    <t>RLA_rcs45</t>
  </si>
  <si>
    <t>RLA_rcs45_2way</t>
  </si>
  <si>
    <t>RLA_tiny_torque_radial</t>
  </si>
  <si>
    <t>A teeny tiny little spinning wheel rests inside a teeny tiny little gyroscope, allowing for rotational control of a spacecraft without having to use propellant to do it. (PART NOT SUPPORTED BY RP-0 OR RO)</t>
  </si>
  <si>
    <t>RLA_medium_solarpanel</t>
  </si>
  <si>
    <t>RLA_mmrtg</t>
  </si>
  <si>
    <t>RLA_mp_small_fuelcell</t>
  </si>
  <si>
    <t>The chemical conversion of monopropellant to electrical energy is extremely poorly understood, so using it on valuable spacecraft seems a sensible idea. Works best in situations where solar power isn't a viable option. (PART NOT SUPPORTED BY RP-0 OR RO)</t>
  </si>
  <si>
    <t>RLA_small_arcjet</t>
  </si>
  <si>
    <t>RLA_small_ion</t>
  </si>
  <si>
    <t>RLA_small_resistojet</t>
  </si>
  <si>
    <t>RLA_lfo_medium_linearspike</t>
  </si>
  <si>
    <t>RLA_small_highthrust</t>
  </si>
  <si>
    <t>RLA_small_spike</t>
  </si>
  <si>
    <t>Experimental development within Rockomax has lead to the creation of this unusual engine. The standout feature is the single, circular (or annular) combustion chamber around the rim of the engine. This allows for thrust vectoring by directing fuel into different parts of the chamber, which leads to more or less thrust on different faces of the nozzle. The only drawbacks are the low thrust and it gets a bit warm after extended use. Plume configured by RealPlume. (PART NOT SUPPORTED BY RP-0 OR RO)</t>
  </si>
  <si>
    <t>490N thrusters as found as the main propulsion of the ESA ATV, and used as various other control thrusters on numerous vehicles. Plume configured by RealPlume. (PART NOT COSTED BY RP-0 BUT IN CORRECT NODE)</t>
  </si>
  <si>
    <t>RS-88 Series</t>
  </si>
  <si>
    <t>High thrust pressure-fed hypergolic engine. Initially designed and built as a part of the NASA Bantam System Technology program, aiming for a low cost, high power propulsion system. It was later modified by Lockheed Martin for use as a launch abort engine. A derivative of the RS-88 is used by the Boeing CST-100 "Starliner" spacecraft for launch aborts under the name "Launch Abort Engine - LAE". Diameter: [1.9 m]. Plume configured by RealPlume.</t>
  </si>
  <si>
    <t>J-2T-200/250K</t>
  </si>
  <si>
    <t>Aerospike. Using proven technology from the J-2 and introducing an aerospike nozzle to the developing J-2S machinery. Diameter: [2.5 m]. Plume configured by RealPlume.</t>
  </si>
  <si>
    <t>RL60 Vacuum Engine</t>
  </si>
  <si>
    <t>Next generation cryogenic upper stage engine designed to replace the RL10, providing higher performance while maintaining the same installation envelope.  Also available in a lower 180kN thrust Vinci-180 model. Diameter: [1.5 m]. Plume configured by RealPlume.</t>
  </si>
  <si>
    <t>RLA_mp_medium_vac</t>
  </si>
  <si>
    <t>RLA_mp_small_radial</t>
  </si>
  <si>
    <t>RLA_mp_small_stack</t>
  </si>
  <si>
    <t>Designed to use monopropellant, the MPR-5 is ideal for use with small landers. Radial tanks are not recommended for use with the engine. Plume configured by RealPlume. (PART NOT SUPPORTED BY RP-0 OR RO)</t>
  </si>
  <si>
    <t>RLA_mp_tiny_radial</t>
  </si>
  <si>
    <t>RLA_mp_tiny_stack</t>
  </si>
  <si>
    <t>Orion 50 [1.25 m]</t>
  </si>
  <si>
    <t>A small booster developed as a low-cost, high performance second stage for the Pegasus Launch Vehicle. Plume configured by RealPlume.</t>
  </si>
  <si>
    <t>RLA_solid_small_long</t>
  </si>
  <si>
    <t>RLA_solid_small_medium</t>
  </si>
  <si>
    <t>The minds at Periapsis are not the most imaginative, so in attempting to capitalise on the usefulness of the Boostertron they could only come up with the idea of making it longer. Luckily though this worked out fairly well since a longer SRB ends up with a bunch more thrust. Perfect for helping overweight rockets off of the pad. Plume configured by RealPlume. (PART NOT SUPPORTED BY RP-0 OR RO)</t>
  </si>
  <si>
    <t>RLA_solid_small_short</t>
  </si>
  <si>
    <t>AJ-260 HL [6.55 m]</t>
  </si>
  <si>
    <t>The largest solid rocket motor ever designed, intended for uprated Saturn and Nova applications.  Half-length version, burn time 114s or 140s.</t>
  </si>
  <si>
    <t>AJ-260 FL [6.55 m]</t>
  </si>
  <si>
    <t>The largest solid rocket motor ever designed, intended for uprated Saturn and Nova applications.  Full-length version, burn time 140s.</t>
  </si>
  <si>
    <t>RLA_small_LFO_tank0</t>
  </si>
  <si>
    <t>RLA_small_LFO_tank1</t>
  </si>
  <si>
    <t>RLA_small_LFO_tank2</t>
  </si>
  <si>
    <t>RLA_small_LFO_tank3</t>
  </si>
  <si>
    <t>RLA_small_LFO_tank4</t>
  </si>
  <si>
    <t>RLA_large_mptank</t>
  </si>
  <si>
    <t>RLA_medium_mptank</t>
  </si>
  <si>
    <t>RLA_small_mptank</t>
  </si>
  <si>
    <t>RLA_tiny_mptank_rad</t>
  </si>
  <si>
    <t>RLA_x_small_tank</t>
  </si>
  <si>
    <t>RLA_small_probe_24sides_gold</t>
  </si>
  <si>
    <t>Built from the most heat-resistant electronics and computers money can buy, wrapped in special insulating gold foil that looks much like regular gold foil but is actually very different, and a pricetag that cannot be matched by any other probe on the market. Order yours today! (PART NOT SUPPORTED BY RP-0 OR RO)</t>
  </si>
  <si>
    <t>RLA_small_probe_24sides</t>
  </si>
  <si>
    <t>Circular, cylindrical, curved. All very fine words, so fine in fact that Probodobodyne made a probe that was all of those things combined, and even stuck an advanced, heat resistant, automatic, computerised, electronic brain in there so it can do useful things like spin around. (PART NOT SUPPORTED BY RP-0 OR RO)</t>
  </si>
  <si>
    <t>RLA_small_probe_4sides_gold</t>
  </si>
  <si>
    <t>The dawn of a new age in big boxy probes, but now shiny and gold! For this special edition of the TET, a software update and even some low-power reaction wheels have been included, as well as behind the scenes videos and a directors commentary. (PART NOT SUPPORTED BY RP-0 OR RO)</t>
  </si>
  <si>
    <t>RLA_small_probe_4sides</t>
  </si>
  <si>
    <t>This is far more than a box of mere batteries, the TET is a lean, mean, electrically optimised machine! It's so optimised in fact it doesn't even have those fancy reaction wheely things, or that new fangled flight software. There was simply no more room left inside! (PART NOT SUPPORTED BY RP-0 OR RO)</t>
  </si>
  <si>
    <t>RLA_small_probe_6sides_gold</t>
  </si>
  <si>
    <t>A common complaint that Prodobodyne receives is that probe cores aren't cool enough. To fix that, they found some very fancy looking gold foil and included it on their modernised product line. Across the board software upgrades and some advanced components make these updated probes stand out from the crowd, and the HECS in particular has some very capable reaction wheels to boot. (PART NOT SUPPORTED BY RP-0 OR RO)</t>
  </si>
  <si>
    <t>RLA_small_probe_8sides_gold</t>
  </si>
  <si>
    <t>While the OKTO2 was a very well received item, the venerable OKTO itself was still seeing some use as a cheap way of controlling basic satellites, probes and other unmanned vehicles. This update of that popular model has the full suite of guidance programs, though not much else. It is still fairly cheap though! (PART NOT SUPPORTED BY RP-0 OR RO)</t>
  </si>
  <si>
    <t>RLA_small_probe_QBE_gold</t>
  </si>
  <si>
    <t>When it was time to update the QBE, Prodobodyne were stumped. All the cool features had gone into their other products, and all they had left was a box of batteries and some foil left over. So they shrugged, put them on the QBE housing and called it a day. (PART NOT SUPPORTED BY RP-0 OR RO)</t>
  </si>
  <si>
    <t>RLA_large_frame</t>
  </si>
  <si>
    <t>RLA_medium_frame</t>
  </si>
  <si>
    <t>RLA_med2small_biadap</t>
  </si>
  <si>
    <t>RLA_med2small_quadadap</t>
  </si>
  <si>
    <t>RLA_med2small_triadap</t>
  </si>
  <si>
    <t>RLA_medium_radext</t>
  </si>
  <si>
    <t>RLA_small_attach_radial</t>
  </si>
  <si>
    <t>RLA_small_decoupler_radial</t>
  </si>
  <si>
    <t>RLA_small_decoupler_stack</t>
  </si>
  <si>
    <t>RLA_small_radext</t>
  </si>
  <si>
    <t>SCAN Anomaly Scanner</t>
  </si>
  <si>
    <t>This small sensor can automatically identify nearby anomalies. Since it only works over very short distances and at very low altitudes, it's primarily useful to track identified anomalies that have been visited. Min Alt: 0, Max Alt: 5km, Best Alt: 0, FOV: 1</t>
  </si>
  <si>
    <t>Originally intended for the consumer market, this small device can communicate with a mapping satellite network and display a map and your position on it. Since nobody has actually built such a satellite network, these devices can currently be acquired very cheaply in bulk.</t>
  </si>
  <si>
    <t>SCAN Multispectral Sensor</t>
  </si>
  <si>
    <t>This multichannel sensor detects radiation across several infrared, visible light, and RADAR bands. This gives it the capability to differentiate between terrain types and biomes. It can also detect anomalies such as structures on the ground. Min Alt: 10km, Max Alt: 5000km, Best Alt: 2500km, FOV: 4</t>
  </si>
  <si>
    <t>SCAN RADAR Altimetry Sensor</t>
  </si>
  <si>
    <t>This radar set can provide low-resolution altimetry data. Best with low altitude orbits.</t>
  </si>
  <si>
    <t>SCAN SAR Altimetry Sensor</t>
  </si>
  <si>
    <t>This Synthetic Aperture RADAR sensor uses its flight path to simulate a much larger antenna. This makes it possible to detect terrain elevation at much higher resolution. The downside is that its field of view is comparatively small, and it works better at higher altitudes. Min Alt: 10km, Max Alt: 8000km, Best Alt: 7500km, FOV: 2</t>
  </si>
  <si>
    <t>Aerodynamic Nose Cone</t>
  </si>
  <si>
    <t>Aerodynamic, lightweight and mostly non-explosive. As a reminder to all personnel operating nearby, this part is really sharp and it'd probably hurt if you fell on it.</t>
  </si>
  <si>
    <t>A.I.R.B.R.A.K.E.S</t>
  </si>
  <si>
    <t>Research into feasible ways to slow down a plane in mid-air showed that loose hull panels are pretty great as drag-inducing deceleration devices. The discovery led to the invention of the Aerodynamically Integrated Retrograde Braking Robustly Armed Kinetic Extending System (A.I.R.B.R.A.K.E.S.), which is now popular mostly as a cheap alternative to longer runways. C7 Engineers are still trying to come up with a shorter name for such a long acronym.</t>
  </si>
  <si>
    <t>XM-G50 Radial Air Intake</t>
  </si>
  <si>
    <t>An intake duct version that can be mounted at the sides of a fuselage. Warranty does not cover engine flame-outs or any objects, inanimate or otherwise, sucked in by the intake. Optimized for subsonic flight.</t>
  </si>
  <si>
    <t>airlinerCtrlSrf</t>
  </si>
  <si>
    <t>airlinerMainWing</t>
  </si>
  <si>
    <t>airlinerTailFin</t>
  </si>
  <si>
    <t>Advanced Canard</t>
  </si>
  <si>
    <t>Our engineers thought this design looked "high tech" and therefore must be clear improvement on earlier models.</t>
  </si>
  <si>
    <t>Standard Canard</t>
  </si>
  <si>
    <t>Our engineers had a stroke of inspiration after "visiting" the Kerlington production facilities. Introducing our new controllable canards. Warning, hard maneuvering may cause unintended stage separation.</t>
  </si>
  <si>
    <t>Swept Wings</t>
  </si>
  <si>
    <t>A prototype swept back wing, part of our "Let's Fly", line. Made of light weight composite materials. Guaranteed to generate lift, not guaranteed to ensure crew safety.</t>
  </si>
  <si>
    <t>Tail Fin</t>
  </si>
  <si>
    <t>This tailfin has passed extensive modeling in our patented P.A.S system.(Paper Airplane Simulation). This fin has been blunted to prevent accidental dismemberment of installing technicians.</t>
  </si>
  <si>
    <t>Basic Fin</t>
  </si>
  <si>
    <t>This simple bolt-on aluminum fin may not be the cutting edge of aerospace engineering but it's dirt cheap and will make your rocket slightly less unstable.</t>
  </si>
  <si>
    <t>Circular Intake</t>
  </si>
  <si>
    <t>A proper turbofan intake, not only provides oxygen to air breathing engines, it pulls in twice as much air than those puny air scoops from Vac-Co. Optimized for subsonic flight.</t>
  </si>
  <si>
    <t>Shock Cone Intake</t>
  </si>
  <si>
    <t>A shocking new intake from the C7 Aerospace Division that brought you much adored parts such as the Delta Wing and the Standard Nosecone! Offers exceptional performance at all speeds and has some heat shielding of its own.</t>
  </si>
  <si>
    <t>CH-J3 Fly-By-Wire Avionics Hub</t>
  </si>
  <si>
    <t>Have you ever wanted to impress your peers by showing off your elite flying skills, but lacked the skills to become a trained pilot? C7 Aerospace's Fly-By-Wire Avionics Hub is the solution! This module allows even the most minimally trained crew to fly like an Ace! WARNING: This module cannot operate autonomously. Warranty void if attempting to do so. WARNING: Module contains no internal gyroscopes or control systems (control actuators sold separately). WARNING: Warranty void without proper use of C7 Aerospace Brand Sickness Bags (sold separately, currently out of stock).</t>
  </si>
  <si>
    <t>Advanced Nose Cone - Type A</t>
  </si>
  <si>
    <t>Less drag due to pointy shape.</t>
  </si>
  <si>
    <t>Advanced Nose Cone - Type B</t>
  </si>
  <si>
    <t>Useful for boosters - the slanted shape is good for leading pressure away from the core stages.</t>
  </si>
  <si>
    <t>The base of C7 Aerospace's Nose Cone system (NCS) (PART NOT COSTED BY RP-0 BUT IN CORRECT NODE)</t>
  </si>
  <si>
    <t>Small Nose Cone</t>
  </si>
  <si>
    <t>An aerodynamic nose cap.</t>
  </si>
  <si>
    <t>Tail Connector A</t>
  </si>
  <si>
    <t>A simple aerodynamic tail for aircraft. Designed to fit onto all standard 1.25m attachments, this part is the embodiment of our "Let's Fly", line of parts.</t>
  </si>
  <si>
    <t>Tail Connector B</t>
  </si>
  <si>
    <t>This raised variant of our popular airplane tail provides a lot of ground clearance during take-off.</t>
  </si>
  <si>
    <t>Heat Shield (0.625m)</t>
  </si>
  <si>
    <t>Lunar-rated heat shield.</t>
  </si>
  <si>
    <t>Heat Shield (2m)</t>
  </si>
  <si>
    <t>Heat Shield (1m)</t>
  </si>
  <si>
    <t>Soyuz Heat Shield (2.2m)</t>
  </si>
  <si>
    <t>Heat Shield (4m)</t>
  </si>
  <si>
    <t>Lunar-rated heat shield, sized for Mark 1-2 Pod and other 4m pods.</t>
  </si>
  <si>
    <t>Heat Shield (3m)</t>
  </si>
  <si>
    <t>Heat Shield (5m)</t>
  </si>
  <si>
    <t>Heat Shield (10m)</t>
  </si>
  <si>
    <t>InflatableHeatShield</t>
  </si>
  <si>
    <t>Based on the design of a child's toy, this heat shield uses a set of inflatable rings covered with a thermal blanket to provide a generous 10 meter heat shield for reentry and deceleration, and the aerodynamic qualities of an untethered bouncy castle. (PART NOT SUPPORTED BY RP-0 OR RO)</t>
  </si>
  <si>
    <t>Adjustable Ramp Intake (Radial)</t>
  </si>
  <si>
    <t>This intake addresses those sometimes absurd contraptions that SSTO engineers designed in an attempt to pump more and more air into their engines. Optimized for supersonic flight.</t>
  </si>
  <si>
    <t>Small Circular Intake</t>
  </si>
  <si>
    <t>A must-have for air breathing engines, this intake duct will pull in outside air to run turbine engines on, as long as there is any outside air to begin with, of course. Optimized for subsonic flight.</t>
  </si>
  <si>
    <t>Protective Rocket Nose Cone Mk7</t>
  </si>
  <si>
    <t>A large nosecone for covering up exposed areas of big rockets. Enhanced to fit stock solid rocket motors too. Capable of some fuel carriage as well.</t>
  </si>
  <si>
    <t>Ramp Intake</t>
  </si>
  <si>
    <t>At supersonic speeds, -PATENT PENDING, CLASSIFIED INFO- inside the intake duct deflect the incoming air stream, causing -PATENT PENDING, CLASSIFIED INFO-, which creates a -PATENT PENDING, CLASSIFIED INFO-, thereby greatly increasing the efficiency of this unit at supersonic speeds. Patents Pending.</t>
  </si>
  <si>
    <t>wingShuttleDelta</t>
  </si>
  <si>
    <t>wingShuttleElevon1</t>
  </si>
  <si>
    <t>wingShuttleElevon2</t>
  </si>
  <si>
    <t>wingShuttleRudder</t>
  </si>
  <si>
    <t>wingShuttleStrake</t>
  </si>
  <si>
    <t>AV-R8 Winglet</t>
  </si>
  <si>
    <t>The R8 Active Control Winglet series marked the debut of Kerlington Model Rockets in the Spacecraft engineering world. These winglets are equipped with movable pivots, which allow them to swivel and act as control surfaces. This feature was considered a huge advancement in control technology and most agree that it made Kerlington staff and R8 fans simply unbearable to be around.</t>
  </si>
  <si>
    <t>AV-T1 Winglet</t>
  </si>
  <si>
    <t>Nothing is really known about this thing. Use it at your own risk.</t>
  </si>
  <si>
    <t>Delta-Deluxe Winglet</t>
  </si>
  <si>
    <t>The Delta-Deluxe Winglet is a large aerodynamic surface with a small built-in aileron. It is very lightweight and offers more lift than the AV-R8 but the small control surface area means it is not as quick to turn.</t>
  </si>
  <si>
    <t>Wing Connector Type A</t>
  </si>
  <si>
    <t>A vaguely wing shaped board. Use at your own risk.</t>
  </si>
  <si>
    <t>Wing Connector Type B</t>
  </si>
  <si>
    <t>Wing Connector Type C</t>
  </si>
  <si>
    <t>A vaguely wing shaped board.</t>
  </si>
  <si>
    <t>Wing Connector Type D</t>
  </si>
  <si>
    <t>Found in a trash bin next to a wing factory.</t>
  </si>
  <si>
    <t>Wing Connector Type E</t>
  </si>
  <si>
    <t>Delta Wing</t>
  </si>
  <si>
    <t>Standard Delta configuration wings. These wings provide high lift and a stable center of gravity for your everyday lifting needs.</t>
  </si>
  <si>
    <t>Small Delta Wing</t>
  </si>
  <si>
    <t>This small delta wing has breezed through extensive stress tests and design revisions, mostly because it wasn't involved in any of those. In any case, it should work as a comparatively reliable lifting surface.</t>
  </si>
  <si>
    <t>Elevon 1</t>
  </si>
  <si>
    <t>Made from the finest materials at hand, these flight surfaces are guaranteed to operate while attached to the craft. However studies have shown that a lack of atmosphere *may* slightly impede function. No refunds.</t>
  </si>
  <si>
    <t>Elevon 2</t>
  </si>
  <si>
    <t>Elevon 3</t>
  </si>
  <si>
    <t>Elevon 4</t>
  </si>
  <si>
    <t>Feel the need to attach an elevator, rudder or aileron to just about any surface you can get your mitts on? Well this small elevon is for you. Made of mostly new factory parts, it will fit just about anywhere. Just don't expect a huge performance out of such a small part.</t>
  </si>
  <si>
    <t>Elevon 5</t>
  </si>
  <si>
    <t>Just another one of these elevon things... wait, this one is swept! Wow!</t>
  </si>
  <si>
    <t>Wing Strake</t>
  </si>
  <si>
    <t>Strakes are like sideburns for your plane. The girls will fall for you!</t>
  </si>
  <si>
    <t>Structural Wing Type A</t>
  </si>
  <si>
    <t>This wing has been constructed out of surplus wing components. Comes complete with "like new" finish. Intended uses include very large canards, and leading edges of larger delta wings.</t>
  </si>
  <si>
    <t>Structural Wing Type B</t>
  </si>
  <si>
    <t>This wing has been constructed out of surplus wing components. Comes complete with "like new" finish.</t>
  </si>
  <si>
    <t>Structural Wing Type C</t>
  </si>
  <si>
    <t>Structural Wing Type D</t>
  </si>
  <si>
    <t>Swept Wing Type A</t>
  </si>
  <si>
    <t>Swept Wing Type B</t>
  </si>
  <si>
    <t>This wing has been constructed from surplus wing components. Comes complete with "like new" finish.</t>
  </si>
  <si>
    <t>Advanced Reaction Wheel Module, Large</t>
  </si>
  <si>
    <t>Using a powerful electric motor, this large reaction wheel allows for minor attitude adjustments even to larger spacecraft without expending propellant.</t>
  </si>
  <si>
    <t>Able Avionics Package [0.813m]</t>
  </si>
  <si>
    <t>An early avionics module capable of maintaining a pitch and roll program, used by small upper stages. Control lasts approximately a half hour. Allows full control over the vessel, up to the tonnage limit (cumulative).</t>
  </si>
  <si>
    <t>Centaur Avionics Package [3.05m]</t>
  </si>
  <si>
    <t>An avionics module for large upper stages. Rated control lasts approximately two hours.</t>
  </si>
  <si>
    <t>Delta Avionics Package [1.45m]</t>
  </si>
  <si>
    <t>A mid-period avionics module capable of maintaining a pitch and roll program, used by small upper stages. Control lasts approximately a half hour. Allows full control over the vessel, up to the tonnage limit (cumulative).</t>
  </si>
  <si>
    <t>Saturn IB/V Instrument Unit</t>
  </si>
  <si>
    <t>This avionics unit was designed by IBM for the Saturn IB and V launch vehicles. Allows full control over the vessel, up to the tonnage limit (cumulative).</t>
  </si>
  <si>
    <t>Sounding Rocket Telemetry Unit</t>
  </si>
  <si>
    <t>A simple RF receiver and time-delay circuit for sounding rockets. Allows staging and for information to be reported, but no yaw/pitch/roll control.</t>
  </si>
  <si>
    <t>Cupola Observatory Module</t>
  </si>
  <si>
    <t>Sporting large panes of transparent aluminum ceramic composite, the Cupola gives an unmatched view of space. ESA pioneered the design for the ISS, where it was attached in 2010 after launching on STS-130.</t>
  </si>
  <si>
    <t>EAS-1 External Command Seat</t>
  </si>
  <si>
    <t>The EAS-1 External Command Seat provides all the controls needed to fully operate a spacecraft, just like a command pod, but without such needless frivolities as "pressurized interiors", or "seat belts". It's bare-bones, pedal-to-the-metal efficiency at its finest.</t>
  </si>
  <si>
    <t>Habitation Module</t>
  </si>
  <si>
    <t>Advanced Inline Stabilizer</t>
  </si>
  <si>
    <t>This module uses an electric motor to spin its internal flywheels, producing torque, which allows for minor attitude adjustments without expending propellant.</t>
  </si>
  <si>
    <t>Small Inline Reaction Wheel</t>
  </si>
  <si>
    <t>Using a small electric motor, this reaction wheel lets probes and satellites adjust their attitudes without expending propellant.</t>
  </si>
  <si>
    <t>Agena Avionics Package</t>
  </si>
  <si>
    <t>An early but advanced avionics module for upper stages. Carries an 11.8 kWh battery, providing control for just over 47 hr, and an omnidirectional antenna with an effective range of 1,500 km to ground stations. Capable of maintaining a pitch and roll program. Allows full control over the vessel, up to the tonnage limit (cumulative).</t>
  </si>
  <si>
    <t>Mk2 Pod (4m)</t>
  </si>
  <si>
    <t>A three-person pod. Comes with built-in RCS thrusters running off NTO/MMH and a small battery. Heat shield required for safe reentry. Center of mass can be offset to allow lifting reentry (toggle Descent Mode).</t>
  </si>
  <si>
    <t>1.25m Cockpit</t>
  </si>
  <si>
    <t>One-person spaceplane cockpit. Rated for suborbital, or very gentle LEO reentries. X-15 class.</t>
  </si>
  <si>
    <t>Mk1 Cockpit</t>
  </si>
  <si>
    <t>Two-person spaceplane cockpit. Rated for LEO reentries.</t>
  </si>
  <si>
    <t>Mk1 Crew Cabin</t>
  </si>
  <si>
    <t>Four-crew passenger cabin for Mk1 spaceplanes. Rated for LEO reentries.</t>
  </si>
  <si>
    <t>1.25m Inline Cockpit</t>
  </si>
  <si>
    <t>One-person inline spaceplane cockpit. Rated for suborbital, or very gentle LEO reentries. X-15 class.</t>
  </si>
  <si>
    <t>Mk 1 Inline Cockpit</t>
  </si>
  <si>
    <t>Two-person inline spaceplane cockpit. Rated for LEO reentries.</t>
  </si>
  <si>
    <t>Mk1 Lander Can</t>
  </si>
  <si>
    <t>A small, single-person cabin for use on non-atmospheric landers and small spacecraft.</t>
  </si>
  <si>
    <t>Mk1 Lander Can Advanced</t>
  </si>
  <si>
    <t>This capsule was designed for lightweight non-atmospheric landers, and seats two occupants.</t>
  </si>
  <si>
    <t>Mk1 Pod (2m)</t>
  </si>
  <si>
    <t>A one-person pod. Comes with built-in RCS thrusters running off High-Test Peroxide (HTP) and a large battery. Heat shield rated for LEO reentries. Center of mass can be offset slightly to allow lifting reentry (toggle Descent Mode).</t>
  </si>
  <si>
    <t>Mk2 Inline Cockpit</t>
  </si>
  <si>
    <t>After 'accidentally' snapping the nose off of the Mk2 Cockpit, the engineers over at the C7 Aerospace Division realised that such a design looked quite functional. They quickly hammered out the following part and spruced it up for all your inline spaceplane cockpit needs!</t>
  </si>
  <si>
    <t>Mk2 Cockpit</t>
  </si>
  <si>
    <t>Fits not one, but two Kerbals! This spearhead-shaped new Mk2 design from the lovable folks over at the C7 Aerospace Division should help you pierce the great blue yonder known as the Sky.</t>
  </si>
  <si>
    <t>MK2 Drone Core</t>
  </si>
  <si>
    <t>After extensive research and testing to improve the safety factor of next-generation modules for their Mk2 series, engineers at C7 Aerospace got fed up with having to constantly find new recruits willing to test their prototypes, and decided to develop an autonomous AI capable of doing the same job, only with a lot less screaming over the comms link. This was met with divided opinions, some criticizing C7 as taking the "booooring" route, others praising them for the innovation, while yet others reacted by shutting themselves in bunkers in anticipation of the time when these units will gain sentience and turn on their creators. C7 has vehemently denied any involvement in all sentient-AI-related catastrophes so far.</t>
  </si>
  <si>
    <t>Mk2 Lander Can</t>
  </si>
  <si>
    <t>3-person cockpit for landers and space taxis. Much roomier than earlier models.</t>
  </si>
  <si>
    <t>Mk3 Cockpit</t>
  </si>
  <si>
    <t>A cockpit for those die hard explorers. Especially useful when transporting extra crew to a remote rock to save the day.</t>
  </si>
  <si>
    <t>Satellite Bus</t>
  </si>
  <si>
    <t>Ranger Block III Core</t>
  </si>
  <si>
    <t>Surveyor Core</t>
  </si>
  <si>
    <t>Early Controllable Core</t>
  </si>
  <si>
    <t>Probodobodyne RoveMate</t>
  </si>
  <si>
    <t>A sturdy housing for a robust probe and battery system - no assembly required! Though intended as the body for surface rovers, we've been told by our most day-dreaming of engineers that the possibilities are endless! While it has a Stability Assistance System, the RoveMate lacks reaction wheels so bring some along if you want to hold that attitude.</t>
  </si>
  <si>
    <t>probeStackLarge</t>
  </si>
  <si>
    <t>Guidance Unit (Early), 3m</t>
  </si>
  <si>
    <t>Large (10ft / 3m) early avionics ring for R-7 class rockets. Provides control for 9 minutes. This avionics unit allows full control over the vessel, up to the tonnage limit (cumulative).</t>
  </si>
  <si>
    <t>Guidance Unit (Starting), 1m</t>
  </si>
  <si>
    <t>Earliest control system for rocketry. Lasts approximately 3 minutes. Quickly made obsolete by advances in electronics. This avionics unit allows full control over the vessel, up to the tonnage limit (cumulative).</t>
  </si>
  <si>
    <t>Guidance Unit (Early), 1m</t>
  </si>
  <si>
    <t>Small (3ft / 1m) early avionics ring for Vanguard/Redstone/Juno/R-5 class rockets. Provides control for about 6 minutes. This avionics unit allows full control over the vessel, up to the tonnage limit (cumulative).</t>
  </si>
  <si>
    <t>Guidance Unit, 1m</t>
  </si>
  <si>
    <t>Small (3ft / 1m) advanced avionics ring. This avionics unit allows full control over the vessel, up to the tonnage limit (cumulative).</t>
  </si>
  <si>
    <t>probeStackSmall</t>
  </si>
  <si>
    <t>Guidance Unit (Early), 2m</t>
  </si>
  <si>
    <t>Medium (6.5ft / 2m) early avionics ring for Thor/Atlas class rockets. Provides control for 9 minutes. This avionics unit allows full control over the vessel, up to the tonnage limit (cumulative).</t>
  </si>
  <si>
    <t>probeCoreSphere</t>
  </si>
  <si>
    <t>FTX-2 External Fuel Duct</t>
  </si>
  <si>
    <t>New breakthroughs at FLOOYD Dynamics have made the FTX Fuel Duct a reality. Altough criticized by some as being no more than 'a sewage pipe painted yellow', most agree that the yellow is a relatively nice color, and that fuel lines are indeed able to pump fuel from side-mounted fuel tanks. After the recall of the FTX-1 series, All FTX-2 lines have arrows painted on to indicate the fuel flow direction, so engineers can tell which way around they are supposed to go.</t>
  </si>
  <si>
    <t>EAS-4 Strut Connector</t>
  </si>
  <si>
    <t>The Strut Connector is highly regarded by many spacecraft engineers as they help in constructing more stable spacecraft. Once both sides are connected, a structural beam is created to link both ends, allowing for sturdier (and heavier) construction.</t>
  </si>
  <si>
    <t>XT2 Solar Panel Array Mk1</t>
  </si>
  <si>
    <t>Shielded extendable sun-tracking Level 2 solar panel. 1.5m^2.</t>
  </si>
  <si>
    <t>XT1 Solar Panel Array Mk1</t>
  </si>
  <si>
    <t>Extendable sun-tracking Level 2 solar panel. 0.96m^2.</t>
  </si>
  <si>
    <t>XT2 Solar Panel Array Mk2</t>
  </si>
  <si>
    <t>Shielded extendable sun-tracking Level 3 solar panel. 1.5m^2.</t>
  </si>
  <si>
    <t>XT1 Solar Panel Array Mk2</t>
  </si>
  <si>
    <t>Extendable sun-tracking Level 3 solar panel. 0.96m^2.</t>
  </si>
  <si>
    <t>XT4 Solar Panel Array Mk1</t>
  </si>
  <si>
    <t>Extendable sun-tracking Level 4 solar panel. 13.0m^2.</t>
  </si>
  <si>
    <t>XT3 Solar Panel Array Mk1</t>
  </si>
  <si>
    <t>Extendable sun-tracking Level 3 solar panel. 6.0m^2.</t>
  </si>
  <si>
    <t>ST1 Solar Panel</t>
  </si>
  <si>
    <t>Static Level 1 solar panel. 0.25m^2.</t>
  </si>
  <si>
    <t>ST4 Solar Panel</t>
  </si>
  <si>
    <t>Static Level 3 solar panel 5m^2.</t>
  </si>
  <si>
    <t>ST2 Solar Panel</t>
  </si>
  <si>
    <t>Static Level 2 solar panel. 0.2m^2.</t>
  </si>
  <si>
    <t>Multi-Hundred Watt RTG</t>
  </si>
  <si>
    <t>The Multihundred-Watt radioisotope thermoelectric generators (MHW-RTG) as found on the Voyager spacecraft and two Lincoln Experimental Satellites.</t>
  </si>
  <si>
    <t>Z-100 Rechargeable Battery Pack</t>
  </si>
  <si>
    <t>The Z-100 battery pack is the standard model for electrical applications. Holds two (2) AAAA batteries and holds a maximum 100 units of charge.</t>
  </si>
  <si>
    <t>batteryBank</t>
  </si>
  <si>
    <t>Z-200 Rechargeable Battery Bank</t>
  </si>
  <si>
    <t>The Z-200 is a stackable variant of the Z-100 battery pack, with increased capacity. In emergency situations, please refrain from "reversing the polarity".</t>
  </si>
  <si>
    <t>Z-400 Rechargeable Battery</t>
  </si>
  <si>
    <t>The Z-400 battery pack is a versatile, compact electrical charge storage solution designed for heavier loads than AAAA batteries can handle. Holds one E-size battery with a maximum of 400 units of charge.</t>
  </si>
  <si>
    <t>batteryBankLarge</t>
  </si>
  <si>
    <t>NSTAR Ion Thruster</t>
  </si>
  <si>
    <t>Small lightweight efficient ion engine. Takes a bit of power though and doesn't provide much thrust. Diameter: [0.3 m]. Plume configured by RealPlume.</t>
  </si>
  <si>
    <t>F100-PW-229 turbofan</t>
  </si>
  <si>
    <t>Pratt and Whitney F100 low-bypass turbofan with afterburner, used by F-15E/I/S and F-16C/D. Powered by NASA EngineSim. 129.4 kN wet, 79.2 kN dry. SFC 0.74/2.05 lb/lbf-hr static. Temperature limit Mach 2.85. Plume configured by RealPlume.</t>
  </si>
  <si>
    <t>AL-31FM turbofan</t>
  </si>
  <si>
    <t>Modern afterburning turbofan used on the Su-27M, Su-30, and Su-34 featuring vector thrust.  122.4 kN wet, 76.2 kN dry, SFC 0.75/1.92 lb/lb hr. Max 2.5 Mach.</t>
  </si>
  <si>
    <t>J75-P-17 Turbojet</t>
  </si>
  <si>
    <t>Essentially a larger J57, the P&amp;W J75 saw extensive military and civilian use. This afterburning variant powered the F-106 A/B. 109.0kN wet, 76.5kN dry. SFC 0.8/2.15 lb/lbf-hr static. Temperature limit Mach 2.5.</t>
  </si>
  <si>
    <t>F404-GE-402 Turbofan</t>
  </si>
  <si>
    <t>General Electric F404-GE-402 low-bypass turbofan with afterburner as used on F/A-18C/D. 78.7kN wet, 53.16kN dry. SFC 0.82/1.74 lb/lbf-hr static. Temperature limit Mach 2.85.</t>
  </si>
  <si>
    <t>J57-P-21 Turbojet</t>
  </si>
  <si>
    <t>Late 50s turbojet. The J57 was a workhorse, designed in the early 1950s and powering the B-52, most of the Century Series fighters, and even the U-2. This represents a later model, the -21, which powered the F-100C/D/F. 75.4kN wet, 45.4kN dry. SFC 0.77/2.1 lb/lbf-hr static. Temperature limit Mach 1.9.</t>
  </si>
  <si>
    <t>J79-GE-17 Turbojet</t>
  </si>
  <si>
    <t>The first US "Mach 2" engine, the J79 saw extensive service, powering the B-58 Hustler and the F-4 Phantom and F-104 Starfighter among others. This mid-1960s model powered the USAF F-4E and G, and with minor mounting differences (as the -19) the final development of the Starfighter line, the F-104S.79.63kN wet, 52.8kN dry. SFC 0.84/1.97 lb/lbf-hr static. Temperature limit Mach 2.6.</t>
  </si>
  <si>
    <t>Atar 9K-50 Turbojet</t>
  </si>
  <si>
    <t>Early 1970s afterburning turbojet, used on the Mirage 5S, Mirage 50, Mirage IV-A/P/R, and Mirage F1C. Comparitively low overall pressure ratio (6.2) leads to high fuel consumption but good high-speed performance. 70.6kN wet, 49.18kN dry. SFC 0.98/1.99 lb/lbf-hr static. Temperature limit Mach 2.8.</t>
  </si>
  <si>
    <t>Avon RB-146 Mk.302 Turbojet</t>
  </si>
  <si>
    <t>The Avon was Rolls-Royce's first axial-flow turbojet, introduced in 1950. The RB.146, an early 1960s model, was the ultimate military Avon, an afterburning turbojet powering the English Electric Lightning F.6. 72.77kN wet, 56.45kN dry. SFC 0.85/1.85 lb/lbf-hr static. Temperature limit Mach 2.4.</t>
  </si>
  <si>
    <t>CF34-3B Turbofan</t>
  </si>
  <si>
    <t>The CF34 series high bypass turbofan powers many of the CRJ and Challenger lines of civil aircraft. 41.0kN thrust, SFC 0.346 lb/lbf-hr. Plume configured by RealPlume.</t>
  </si>
  <si>
    <t>CF6-50E turbofan</t>
  </si>
  <si>
    <t>The CF6 series high bypass turbofan powers B747, B767, DC-10 and A300 civil aircraft. 233.5kN thrust, SFC 0.376 lb/lbf-hr. Plume configured by RealPlume.</t>
  </si>
  <si>
    <t>J58-P-4</t>
  </si>
  <si>
    <t>Designed in the late 1950s, the J58 was redesigned and repurposed for one use: Mach 3+ aircraft like the A-12 / SR-71A/B / YF-12A. This model, the only operational one, entered service with the Blackbird in the mid 1960s. Variable CPR from 8.8 to 2.93 due to bypass vents progressively opening past Mach 2; fully open at Mach 3. 111.2kN dry. SFC 0.8/1.9 lb/lbf-hr static. Temperature limit Mach 4.1. Plume configured by RealPlume.</t>
  </si>
  <si>
    <t>CR2 Ramjet</t>
  </si>
  <si>
    <t>A fictional CR2 Ramjet. Works best when faster than Mach 2. This engine provides no thrust below Mach 0.3!</t>
  </si>
  <si>
    <t>RD-856 [Radial]</t>
  </si>
  <si>
    <t>Vernier thruster used on the second stage of the Tsyklon rocket. Diameter: [0.3 m]. Plume configured by RealPlume.</t>
  </si>
  <si>
    <t>Lunar Module Ascent Engine</t>
  </si>
  <si>
    <t>Pressure-fed engine used for the ascent module of the Apollo lunar lander. Diameter: [0.86 m]. Plume configured by RealPlume.</t>
  </si>
  <si>
    <t>Aestus II</t>
  </si>
  <si>
    <t>Smaller MMH/NTO upper stage rocket engine that can also be used for orbital manuevers. [1.5 m] Plume configured by RealPlume.</t>
  </si>
  <si>
    <t>1kN Thruster</t>
  </si>
  <si>
    <t>Thruster for orbital maneuvers, similar to ones used in the Galileo probe. Plume configured by RealPlume.</t>
  </si>
  <si>
    <t>The Vernier System as used on the Surveyor Probes. Uses storable hypergolic propellants, has infinite restarts and is not subject to ullage. Throttleable down to 30%. Historically 3 of them were used on the Surveyor probes which landed on the Moon. Diameter: [0.13 m]. Plume configured by RealPlume.</t>
  </si>
  <si>
    <t>AJ10-137 (Service Propulsion System)</t>
  </si>
  <si>
    <t>The Aerojet AJ10-137 rocket engine used on the Apollo Service Module as the Service Propulsion System. Diameter: [3.9 m]. Plume configured by RealPlume.</t>
  </si>
  <si>
    <t>Aerobee</t>
  </si>
  <si>
    <t>Small sustainer for WAC Corporal, Aerobee sounding rockets. Pressure-fed. Used after a small solid booster. Diameter: [0.3 m]. Plume configured by RealPlume.</t>
  </si>
  <si>
    <t>RD-0105/0109 Series</t>
  </si>
  <si>
    <t>Kerolox gas generator vacuum engine which served in R-7 upper stages (Luna, Vostok). The RD-0105 was designed for Luna launches; it was the first upper stage for the R-7 series and was reused for uncrewed Vostok tests. An enhanced version, the RD-0109, was used for crewed Vostok launches. Diameter: [2.56 m]. Plume configured by RealPlume.</t>
  </si>
  <si>
    <t>KVD-1/CE-7.5</t>
  </si>
  <si>
    <t>Staged combustion hydrolox upper stage engine intended for use on the N-1M and considered for use on Proton and Angara, eventually licensed to India for its GSLV MkI and MkII.  Later versions were developed by India for domestic use on the as the CE-7.5.  The main engine bell is fixed in place, and two verniers are used to provide combined pitch-yaw-roll control; this leads to lower control authority than on stages where the main engine can gimbal.  This engine runs with a somewhat higher than average O/F ratio, resulting in a denser than average hydrolox stage. Diameter: [2.5 m]. Plume configured by RealPlume.</t>
  </si>
  <si>
    <t>NERVA I</t>
  </si>
  <si>
    <t>1970s low TWR vacuum engine. the NERVA (Nuclear Engine for Rocket Vehicle Applications) is designed for orbital tugs and large rocket upper stages. Diameter: [1.25 m]. Plume configured by RealPlume.</t>
  </si>
  <si>
    <t>LR105 Series</t>
  </si>
  <si>
    <t>Kerolox gas-generator sustainer engine used in the Atlas launch vehicle. It, like the Atlas's booster engines (LR89s) are lit on the ground, but after a bit over 2 minutes' flight the boosters are dropped and the Atlas core continues to orbit under the power of the sustainer engine (and the verniers for roll control and final adjustment). The final configuration of the LR105 (like the LR89) uses RS-27 components for increased performance. As a sustainer engine, the LR105 has relatively poor sea level specific impulse compared to most boosters, but somewhat better vacuum specific impulse--though the difference in both is nowhere near as pronounced as when comparing a booster to an upper stage engine. Diameter: [1.5 m]. Plume configured by RealPlume.</t>
  </si>
  <si>
    <t>S1.5400/RD-58 Series</t>
  </si>
  <si>
    <t>World's first closed-cycle kerolox vacuum engine. The S1.5400 served as an R-7 upper stage and the RD-58 (an upgrade) as upper stage / OMS for many Soviet and Russian launchers and spacecraft (Proton, N1, Zenit, Buran...). The S1.5400 was designed for the Blok L stage which was the final stage for the Molniya configuration of the R-7, used to launch communication satellites and interplanetary probes. Unlike prior upper stages, it was restartable (this was needed to perform apogee kick to place Molniya satellites in their final orbits). It was given the industry designation 11D33. An upgraded version, termed 11D33M, had slightly improved performance. The RD-58 is a derivative of the 11D33M engine with higher performance (industry designation 11D58); it has been used on many Russian launchers and is still in use today on Proton and Zenit. In comparison to hydrolox upper stages, kerolox ones do not suffer boiloff as badly and need far less volume (kerosene being far denser than liquid hydrogen), but have much lower specific impulse. Diameter: [2.0 m]. Plume configured by RealPlume.</t>
  </si>
  <si>
    <t>LR87-LH2 Vacuum</t>
  </si>
  <si>
    <t>Aerojet developed the LR87 engine (used for the Titan series) into a liquid hydrogen/oxygen engine for prospective USAF contracts in the 1958-1960 period, at the same time Aerojet was converting the LR87 to burn Aerozine and NTO. NASA selected the J-2 over the LR87-LH2, however, and it was canceled in 1961. This version represents a version of the engine with a larger nozzle optimized for vacuum use. Plume configured by RealPlume.</t>
  </si>
  <si>
    <t>LR79 Series</t>
  </si>
  <si>
    <t>Long-lasting US Kerolox gas-generator booster engine. The same components and broadly the same performance as the LR89, the LR79 (also known as S-3D in Jupiter / Juno II) powered Jupiter, Thor, and Thor-Delta (Delta) rockets. Diameter: [1.53 m]. Plume configured by RealPlume.</t>
  </si>
  <si>
    <t>LR89 Series</t>
  </si>
  <si>
    <t>Kerolox gas-generator engine that served as booster for Atlas. Late model LR89s were upgraded with RS-27 components for higher efficiency. Very similar to LR79 (this was the pure-booster variant). Diameter: [1.0 m]. Plume configured by RealPlume.</t>
  </si>
  <si>
    <t>H-1/RS-27 Series</t>
  </si>
  <si>
    <t>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Plume configured by RealPlume.</t>
  </si>
  <si>
    <t>E-1</t>
  </si>
  <si>
    <t>Pump-fed kerolox open cycle (gas generator) booster engine developed from LR79/89. Backup proposal for the first stage engine on the Titan 1 ICBM, and proposed first stage engine on the Saturn 1 but ultimately never flown (4 E-1s replaced with 8 H-1s). Diameter: [2.14 m]. Plume configured by RealPlume.</t>
  </si>
  <si>
    <t>RD-855 [Radial]</t>
  </si>
  <si>
    <t>Vernier thruster used on the first stage of the Tsyklon rocket. Diameter: [0.3 m]. Plume configured by RealPlume.</t>
  </si>
  <si>
    <t>Lunar Module Descent Engine</t>
  </si>
  <si>
    <t>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t>
  </si>
  <si>
    <t>RL10 Series Vacuum Engine</t>
  </si>
  <si>
    <t>Merlin Series</t>
  </si>
  <si>
    <t>The whole family of Merlin rocket engines, made by SpaceX. Diameter: [1.75 m]. Plume configured by RealPlume.</t>
  </si>
  <si>
    <t>RD-253/RD-275</t>
  </si>
  <si>
    <t>A high thrust engine designed for use with storable propellants. In use with the Proton series of rockets. Diameter: [2.0 m]. Plume configured by RealPlume.</t>
  </si>
  <si>
    <t>J85-GE-4 turbojet</t>
  </si>
  <si>
    <t>General Electric J85 turbojet without afterburner, Thrust 13.1 kN, SFC 0.980 lb/lbf-hr static. Plume configured by RealPlume.</t>
  </si>
  <si>
    <t>Low thrust pressure-fed hypergolic engine. It was used on the Space Shuttle for orbital insertion, maneuvering and deorbiting. Currently used by the Orion MPCV. Diameter: [1.17 m]. Plume configured by RealPlume.</t>
  </si>
  <si>
    <t>The dual-mode active-cooling RAPIER hypersonic engine which burns Methane. SFC 2.0 lb/lbf/hr, O/F in rocket mode 2.8 to 1. Plume configured by RealPlume.</t>
  </si>
  <si>
    <t>Pyrios Booster</t>
  </si>
  <si>
    <t>An 18-foot diameter liquid fuel booster employing two F-1B engines built for cost efficiency. Dynetics teaming with Pratt &amp; Whitney Rocketdyne. [5.5 m] Plume configured by RealPlume.</t>
  </si>
  <si>
    <t>RS-25D/E 4 Engine mount</t>
  </si>
  <si>
    <t>Engine core for the Space Launch System (SLS). Features four Rocketdyne RS-25D/E engines. [8.4 m] Plume configured by RealPlume.</t>
  </si>
  <si>
    <t>Castor 1</t>
  </si>
  <si>
    <t>The Castor 1 was first used for a successful suborbital launch of a Scout X-1 rocket on September 2, 1960. Castor 1 stages were also used as strap-on boosters for launch vehicles using Thor first stages, including the Delta-D. Diameter: [0.79 m]. Plume configured by RealPlume.</t>
  </si>
  <si>
    <t>Altair</t>
  </si>
  <si>
    <t>A small solid kick motor. Developed for Vanguard's third stage but, with the second stage, reused as Able/Delta. Used to circularize at apogee or perform final payload kick. Diameter: [0.45 m]. Plume configured by RealPlume.</t>
  </si>
  <si>
    <t>M55 (Minuteman) SRM</t>
  </si>
  <si>
    <t>First stage of the Minuteman ICBM, used in various proposed NASA launch vehicles as a solid booster. Burn time 75 seconds. Diameter: [1.7 m]. Plume configured by RealPlume.</t>
  </si>
  <si>
    <t>Castor 30XL</t>
  </si>
  <si>
    <t>The Castor 30XL is an enlarged Castor 30. Designed for the second stage of the Antares launcher. Diameter: [2.34 m]. Plume configured by RealPlume.</t>
  </si>
  <si>
    <t>Castor 30B</t>
  </si>
  <si>
    <t>A shortened Castor 120 became the Castor 30 used as an upper stage. [2.34 m] Plume configured by RealPlume.</t>
  </si>
  <si>
    <t>Also known as the Payload Assistance Module (PAM) B, this kick motor was used for Delta and STS launches to add extra impulse to the payload. This is the short-nozzle version. Maximum thrust 76.11kN, burn time 85 seconds. Diameter: [1.3 m]. Plume configured by RealPlume.</t>
  </si>
  <si>
    <t>Altair II</t>
  </si>
  <si>
    <t>A small solid kick motor. Developed from the Altair, this successor was used on Scout and Delta. Used to circularize at apogee or perform final payload kick. Maximum thrust 26.4kN, burn time 28 seconds. Diameter: [0.65 m]. Plume configured by RealPlume.</t>
  </si>
  <si>
    <t>Small solid motor use to help separate one stage from another or perform ullage. Best used with others. Plume configured by RealPlume.</t>
  </si>
  <si>
    <t>Separation Motor (Large)</t>
  </si>
  <si>
    <t>Conformal RCS Thruster (275/445 N class)</t>
  </si>
  <si>
    <t>A generic conformal RCS thruster. Use this for attitude control or translation/ullage for spaceplanes. LEO-rated heat shielding.</t>
  </si>
  <si>
    <t>Our engineers insisted on a way to reuse Mk2 parts on the new Fuselage system. Manufacturing a streamlined adapter despite the considerable difference of the two cross sections required quite a radical design. It is often used as a slide on Take Your Kids to Work Day. (PART NOT COSTED BY RP-0 BUT IN CORRECT NODE)</t>
  </si>
  <si>
    <t>A structural mounting plate for rocket engines. (PART NOT COSTED BY RP-0 BUT IN CORRECT NODE)</t>
  </si>
  <si>
    <t>Perfectly pointy, carefully curved and devastatingly destructive, this Mk3 to 2.5m adapter can satisfy your wildest of dreams. Or it'll let you bridge the gaps between parts on your craft while giving you a bit of fuel... Your choice. (PART NOT COSTED BY RP-0 BUT IN CORRECT NODE)</t>
  </si>
  <si>
    <t>Makes your craft hang in the air like bricks don't! (PART NOT COSTED BY RP-0 BUT IN CORRECT NODE)</t>
  </si>
  <si>
    <t>When you can't decide between a rocket and a spaceplane, why not both? (PART NOT COSTED BY RP-0 BUT IN CORRECT NODE)</t>
  </si>
  <si>
    <t>adapterSize2-Size1</t>
  </si>
  <si>
    <t>adapterSize2-Size1Slant</t>
  </si>
  <si>
    <t>An adapter for when your craft turns from a massive rocket into a gargantuan plane! (PART NOT COSTED BY RP-0 BUT IN CORRECT NODE)</t>
  </si>
  <si>
    <t>Rockomax Jumbo-64 Fuel Tank</t>
  </si>
  <si>
    <t>Oscar-B Fuel Tank</t>
  </si>
  <si>
    <t>The Oscar-B Fuel Tank from Probodobodyne is a compact fuel container for small space probes, or a backup tank for other small spacecraft. Do not wash in cold water, or feed after midnight.</t>
  </si>
  <si>
    <t>FL-T100 Fuel Tank</t>
  </si>
  <si>
    <t>The T100 is a miniature fuel tank made to be even more adorable than its bigger brother, the T200. Handle stoically and with care.</t>
  </si>
  <si>
    <t>FL-T200 Fuel Tank</t>
  </si>
  <si>
    <t>The T200 tank had some difficulty being accepted in the spacecraft engineering world, because most rocket builders had trouble overcoming their urges to squee at the "cute little fuel tank". This initial reaction was only put aside when the amount of fiery explosions in assembly areas became so high, strict guidelines were put in place to prohibit "teasing the fuel containers". The T200 Tank now is widely used in several space programs and does a remarkably good job, if assembled politely.</t>
  </si>
  <si>
    <t>FL-T400 Fuel Tank</t>
  </si>
  <si>
    <t>The FL series was received as a substantial upgrade over previous fuel containers used in the Space Program, generally due to its ability to keep the fuel unexploded more often than not. Fuel tanks are useless if there isn't a Liquid Engine attached under it. They can also be stacked with other fuel tanks to increase the amount of fuel for the engine below.</t>
  </si>
  <si>
    <t>FL-T800 Fuel Tank</t>
  </si>
  <si>
    <t>ROUND-8 Toroidal Fuel Tank</t>
  </si>
  <si>
    <t>An unconventionally shaped (but undoubtedly handy) fuel tank.</t>
  </si>
  <si>
    <t>Rockomax X200-16 Fuel Tank</t>
  </si>
  <si>
    <t>After many, many studies, Rockomax engineers found that the space program does indeed have a use for a tank half the size of the X200-32. No refunds.</t>
  </si>
  <si>
    <t>Rockomax X200-32 Fuel Tank</t>
  </si>
  <si>
    <t>Developed after one J. Kerman complained that the fuel tanks available were 'way too small', the X200-32 holds a generous amount of fuel, for all your... fueling needs or something like that. Shut up, Rockomax hires rocket scientists, not writers.</t>
  </si>
  <si>
    <t>Rockomax X200-8 Fuel Tank</t>
  </si>
  <si>
    <t>A compact fuel tank, designed for small upper stages and landers. Rockomax takes no responsibility for the Dawton Kerman Aboveground Pool Company stickers on the inside because it totally is not a swimming pool frame we stole from their back lot.</t>
  </si>
  <si>
    <t>0.625m Fuselage</t>
  </si>
  <si>
    <t>Propellant-tank fuselage, 0.625m diameter. Rated for suborbital, or very gentle LEO reentries. X-15 class.</t>
  </si>
  <si>
    <t>One engine is not enough? We got you covered! (PART NOT COSTED BY RP-0 BUT IN CORRECT NODE)</t>
  </si>
  <si>
    <t>Generic Mk2 to 2m adapter. (PART NOT COSTED BY RP-0 BUT IN CORRECT NODE)</t>
  </si>
  <si>
    <t>This airframe fuselage features the latest in lifting technology. Not only does it stay together during flight, it's sleek design makes your plane just that much speedier! Now comes with at least 100% more Oxidiser. (PART NOT COSTED BY RP-0 BUT IN CORRECT NODE)</t>
  </si>
  <si>
    <t>This airframe fuselage features the latest in lifting technology. Not only does it stay together during flight, it's sleek design makes your plane just that much speedier! Only carries Liquid Fuel. (PART NOT COSTED BY RP-0 BUT IN CORRECT NODE)</t>
  </si>
  <si>
    <t>This airframe fuselage features the latest in lifting technology. Not only does it stay together during flight, it's sleek design makes your plane just that much speedier! Bursting to the brim with Monopropellant for all your attitude control needs! (PART NOT COSTED BY RP-0 BUT IN CORRECT NODE)</t>
  </si>
  <si>
    <t>Mk3 Passenger Module</t>
  </si>
  <si>
    <t>At a capacity of 16 Kerbals, the Mk3 Passenger module is known in the Astronaut Complex breakrooms as the "Super Economy" class for spacetravel and allows only carry-on baggage. Any checked or emotional baggage may require one of the Mk3 Cargo Bays.</t>
  </si>
  <si>
    <t>Filled to the brim with Rocket Fuel, C7 Aerospace's supplier Ekson-Kobil have assured us that this tank is absolutely airtight. (PART NOT COSTED BY RP-0 BUT IN CORRECT NODE)</t>
  </si>
  <si>
    <t>A compact fuel tank for when the rest of your craft is taken up by cargo bays! (PART NOT COSTED BY RP-0 BUT IN CORRECT NODE)</t>
  </si>
  <si>
    <t>For that rare moment when your fuel needs are less than ludicrous. (PART NOT COSTED BY RP-0 BUT IN CORRECT NODE)</t>
  </si>
  <si>
    <t>C7 Aerospace Division had issues piping the fuel from the refinery, so they brought the refinery tanks to us! It sounded like they muttered "Good luck.." as they dropped off these parts. (PART NOT COSTED BY RP-0 BUT IN CORRECT NODE)</t>
  </si>
  <si>
    <t>For the economically minded aerospace designer, who is building a massive plane... (PART NOT COSTED BY RP-0 BUT IN CORRECT NODE)</t>
  </si>
  <si>
    <t>For when your fuel needs are only 1/4 as enormous. (PART NOT COSTED BY RP-0 BUT IN CORRECT NODE)</t>
  </si>
  <si>
    <t>The reaction to when the reaction control system doesn't have enough control in the system; more monopropellant! (PART NOT COSTED BY RP-0 BUT IN CORRECT NODE)</t>
  </si>
  <si>
    <t>FL-R1 RCS Fuel Tank</t>
  </si>
  <si>
    <t>FL-R10 RCS Fuel Tank</t>
  </si>
  <si>
    <t>The FL-R10 is a miniature RCS tank for small probes and low volume monopropellant storage.</t>
  </si>
  <si>
    <t>FL-R25 RCS Fuel Tank</t>
  </si>
  <si>
    <t>These fuel tanks monopropellant for RCS thrusters. New advances in plumbing technology made it possible to route RCS lines to any point in the ship. So unlike liquid fuel tanks, RCS Fuel tanks can be placed anywhere.</t>
  </si>
  <si>
    <t>Despite its fanciful name, the Stratus-V is quite simple - a small, radially attachable RCS tank. (PART NOT COSTED BY RP-0 BUT IN CORRECT NODE)</t>
  </si>
  <si>
    <t>After years of research and development, the Stratus corporation has developed a revolutionary upgrade to their Stratus-V fuel tank line. Cylinders. This tank holds a moderate supply of monopropellant for RCS thrusters. (PART NOT COSTED BY RP-0 BUT IN CORRECT NODE)</t>
  </si>
  <si>
    <t>Size3LargeTank</t>
  </si>
  <si>
    <t>Size3MediumTank</t>
  </si>
  <si>
    <t>Size3SmallTank</t>
  </si>
  <si>
    <t>xenonTank</t>
  </si>
  <si>
    <t>xenonTankLarge</t>
  </si>
  <si>
    <t>xenonTankRadial</t>
  </si>
  <si>
    <t>1t Satellite Bus</t>
  </si>
  <si>
    <t>Basically a Surveyor Core in a somewhat more compact package.</t>
  </si>
  <si>
    <t>Communotron HG-55</t>
  </si>
  <si>
    <t>Mariner-style extendable high-gain antenna, suitable for missions to Venus and (with some care) Mars.</t>
  </si>
  <si>
    <t>ST3 Solar Panel</t>
  </si>
  <si>
    <t>Static Level 2 solar panel. 1.24m^2</t>
  </si>
  <si>
    <t>PotatoRoid</t>
  </si>
  <si>
    <t>Big ole, rock like thing. (PART NOT SUPPORTED BY RP-0 OR RO)</t>
  </si>
  <si>
    <t>Fuel Cell</t>
  </si>
  <si>
    <t>A 750W fuel cell. Consumes about 41 liters of LH2 and 29 liters of LOX per week. These figures were determined by ground tests and include boil-off. The actual hydrogen boil-off rate may be considerably higher depending on the situation and the surface to volume ratio of your storage tanks.</t>
  </si>
  <si>
    <t>Fuel Cell Array</t>
  </si>
  <si>
    <t>A 4.5kW fuel cell. Consumes about 245 liters of LH2 and 175 liters of LOX per week. These figures were determined by ground tests and include boil-off. The actual hydrogen boil-off rate may be considerably higher depending on the situation and the surface to volume ratio of your storage tanks.</t>
  </si>
  <si>
    <t>ISRU</t>
  </si>
  <si>
    <t>This mobile processing plant can take raw materials containing even trace amounts of oxygen and hydrogen, and crack them into useful fuel products.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t>
  </si>
  <si>
    <t>LargeTank</t>
  </si>
  <si>
    <t>A large tank that can be used for storing raw materials.  Not to be used as a bouncy castle. (PART NOT SUPPORTED BY RP-0 OR RO)</t>
  </si>
  <si>
    <t>MiniDrill</t>
  </si>
  <si>
    <t>A smaller version of the popular Drill-O-Matic, this drill is designed to help extract valuable resources from the crust of planets and asteroids.  Unlike it's larger cousin, this smaller model is only suitable for ore concentrations in excess of 2.5%.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t>
  </si>
  <si>
    <t>MiniISRU</t>
  </si>
  <si>
    <t>A smaller version of Kerbodyne's mobile processing plant, this module can take raw materials containing even trace amounts of oxygen and hydrogen, and crack them into useful fuel products.  When operated by a skilled engineer, you will be able to operate with better efficiency.  While this smaller model is lighter than it's bigger cousin, it is less efficient, and not designed for long-term operations.  These modules operate best at their ideal operating temperatures, and features auto-shutdown in the event of excessive overheating.  Radiators can be used to help manage excessive heat. (PART NOT SUPPORTED BY RP-0 OR RO)</t>
  </si>
  <si>
    <t>OrbitalScanner</t>
  </si>
  <si>
    <t>Ideal for surveying potential landing sites, this scanner provides detailed information about the planet or moon that it orbits, though this data is limited to the spot directly below the scanner. (PART NOT SUPPORTED BY RP-0 OR RO)</t>
  </si>
  <si>
    <t>RadialDrill</t>
  </si>
  <si>
    <t>Designed to help extract valuable resources from the crust of planets and asteroids, the Drill-O-Matic uses a rotary drill combined with an internal transfer auger to pull crushed regolith into holding tanks for later processing.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t>
  </si>
  <si>
    <t>RadialOreTank</t>
  </si>
  <si>
    <t>A small radial tank for storing raw materials, or possibly spare snacks. (PART NOT SUPPORTED BY RP-0 OR RO)</t>
  </si>
  <si>
    <t>SmallTank</t>
  </si>
  <si>
    <t>A small tank for storing raw materials, or possibly spare snacks. (PART NOT SUPPORTED BY RP-0 OR RO)</t>
  </si>
  <si>
    <t>SurfaceScanner</t>
  </si>
  <si>
    <t>A small module that includes soil, atmospheric, and oceanic sampling tools.  When used while landed on a planet or moon, the sample data gathered can be used to increase the accuracy of orbital survey scanners. (PART NOT SUPPORTED BY RP-0 OR RO)</t>
  </si>
  <si>
    <t>SurveyScanner</t>
  </si>
  <si>
    <t>This orbital survey scanner uses a combination of advanced sensor technology and witchcraft to provide information on a planet or moons natural resources.  These images can be viewed either in flight, or in relative safety and comfort back at the KSC.  Be sure to bring an antenna capable of transmitting the information back, and sufficient power. (PART NOT SUPPORTED BY RP-0 OR RO)</t>
  </si>
  <si>
    <t>GC-MS</t>
  </si>
  <si>
    <t>The Gas Chromatograph - Mass Spectrometer (GC-MS) is an analytical instrument used for identification of multiple different substances in a selected gas sample, capable of detecting even trace amounts of them. Ideal of analyzing the atmospheric composition of unknown environments.</t>
  </si>
  <si>
    <t>Biological Sample Capsule</t>
  </si>
  <si>
    <t>This is a capsule containing biological samples (fruit flies, fungus, perhaps even a mouse or two). While some observations of the sample may be transmitted, only by recovering the sample safely can the most information be gained about life's response to the given situation.</t>
  </si>
  <si>
    <t>Mobile Processing Lab MPL-LG-2</t>
  </si>
  <si>
    <t>No longer are you limited to research facilities only on Kerbin!  With the Mobile Processing Lab, you can conduct long-term experiments and ongoing research with the data you collect in the field.  Be sure to check back on your scientists from time to time, and transmit the results of their research home! This model is guaranteed to spontaneously combust less than previous models, and also has the equipment necessary to clean out and restore functionality to inoperable experiments. Contains O2 supply for it's scientists, however there is no food or water allowed in the science facility. Ships with 1 day supply, able to store 30 days.</t>
  </si>
  <si>
    <t>Film Return Camera</t>
  </si>
  <si>
    <t>This is a high-resolution camera, far too high-resolution for transmitting its imagery with the technology of the day. Instead the film must be collected by a crew member or fed into a film return capsule and returned home.</t>
  </si>
  <si>
    <t>ScienceBox</t>
  </si>
  <si>
    <t>After discovering that old snack boxes were also really effective at storing mystery goo and data tapes, Kerbal scientists created the Experiment Storage Unit to help Kerbalnauts bring their valuable science back to Kerbin, while avoiding the hazards of reentry, rough landings, and Jeb's piloting skills. (PART NOT SUPPORTED BY RP-0 OR RO)</t>
  </si>
  <si>
    <t>sensorAccelerometer</t>
  </si>
  <si>
    <t>Micrometeorite Detector (Early)</t>
  </si>
  <si>
    <t>A set of microphones and breakable wiring to detect micrometeorite impacts.</t>
  </si>
  <si>
    <t>PresMat Barometer</t>
  </si>
  <si>
    <t>A device for measuring the local atmospheric pressure. Warranty void if exposed to air.</t>
  </si>
  <si>
    <t>Geiger-Muller Tube</t>
  </si>
  <si>
    <t>A Geiger-Muller tube for detecting radiation.</t>
  </si>
  <si>
    <t>Orbital Perturbation Experiment</t>
  </si>
  <si>
    <t>Using radar and signals tracking from the surface, and alignment checks from the spacecraft, a detailed map of the orbital perturbation encountered by the spacecraft can be compiled, leading to knowledge about the various concentrations of mass on the body it orbits.</t>
  </si>
  <si>
    <t>2HOT Thermometer</t>
  </si>
  <si>
    <t>This thermometer is definetely not a store-bought model with some wires stuck to it. Warranty void if an engineer admits it's actually a store-bought model with some wires stuck to it.</t>
  </si>
  <si>
    <t>adapterLargeSmallBi</t>
  </si>
  <si>
    <t>adapterLargeSmallQuad</t>
  </si>
  <si>
    <t>adapterLargeSmallTri</t>
  </si>
  <si>
    <t>adapterSmallMiniShort</t>
  </si>
  <si>
    <t>adapterSmallMiniTall</t>
  </si>
  <si>
    <t>Advanced materials allow this cooler to wick away the heat from attached engines. In addition, it features additional intake area optimized for supersonic flight and powerful static suction. (PART NOT COSTED BY RP-0 BUT IN CORRECT NODE)</t>
  </si>
  <si>
    <t>The Engine Nacelle is a self-contained solution for powering air-breathing engines. It includes some reserve fuel, making it a very practical option. C7 Engineers assure us that these units are quite safe, and that the dents and burn marks will give yours a more unique look. Optimized for subsonic flight; includes very powerful static suction. (PART NOT COSTED BY RP-0 BUT IN CORRECT NODE)</t>
  </si>
  <si>
    <t>1.25m Fuselage</t>
  </si>
  <si>
    <t>Propellant-tank fuselage, 1.25m diameter. Rated for suborbital, or very gentle LEO reentries. X-15 class.</t>
  </si>
  <si>
    <t>Mk1 Fuselage</t>
  </si>
  <si>
    <t>Propellant-tank fuselage in the Mk1 form-factor. Rated for LEO reentries.</t>
  </si>
  <si>
    <t>1.25m Fuselage (Intake)</t>
  </si>
  <si>
    <t>This version of the Mk1 Fuselage module carries only a bit of fuel, but is fitted with a streamlined air intake. It consists of a "bump" and a forward-swept inlet cowl. This eliminates the need for a Splitter plate, while compressing the air to slow it down from supersonic to subsonic speeds. DSIs can be used to replace the intake ramp and inlet cone, which are more complex, heavy and expensive.</t>
  </si>
  <si>
    <t>1.25m Fuselage (Pressurized)</t>
  </si>
  <si>
    <t>Highly-pressurized propellant-tank fuselage, 1.25m diameter. Rated for suborbital, or very gentle LEO reentries. X-15 class.</t>
  </si>
  <si>
    <t>Mk1 Fuselage (Pressurized)</t>
  </si>
  <si>
    <t>Highly-pressurized propellant-tank fuselage in the Mk1 form-factor. Rated for LEO reentries.</t>
  </si>
  <si>
    <t>size3Decoupler</t>
  </si>
  <si>
    <t>Size3to2Adapter</t>
  </si>
  <si>
    <t>Rockomax HubMax Multi-Point Connector</t>
  </si>
  <si>
    <t>When it was unveiled at the 3rd annual Rockets &amp; Explosions festival, the HubMax Multi-Point Connector caused several patrons to die of shock on the spot. 'All my life I thought rocket parts could be placed one way - up! But Rockomax today has shattered that notion' said one survivor, who asked to remain anonymous. Needless to say, this part may very well herald a revolution in construction technologies. Docking ports sold separately.</t>
  </si>
  <si>
    <t>M-Beam 200 I-Beam</t>
  </si>
  <si>
    <t>Handcrafted by Dinkelstein himself, the M-Beam 200 works great for making rockets and skyscrapers alike.</t>
  </si>
  <si>
    <t>M-Beam 200 I-Beam Pocket Edition</t>
  </si>
  <si>
    <t>Handcrafted by Dinkelstein himself, the M-Beam 200 works great for making rockets and skyscrapers alike. This one's half as long as the normal version, for building smaller skyscrapers and/or rockets.</t>
  </si>
  <si>
    <t>M-Beam 650 I-Beam</t>
  </si>
  <si>
    <t>A wide, upscaled version of the M-Beam 200 I-Beam. Dinkelstein loves variety, man.</t>
  </si>
  <si>
    <t>The Not-Rockomax Micronode</t>
  </si>
  <si>
    <t>Dinkelstein Kerman's Construction Emporium vehemently denies any and all accusations of industrial espionage arising from similarities between this product and a product-which-will-not-be-named from Rockomax Brand.</t>
  </si>
  <si>
    <t>M-1x1 Structural Panel</t>
  </si>
  <si>
    <t>A sturdy metal plate, perfect for constructing all sorts of things.</t>
  </si>
  <si>
    <t>M-2x2 Structural Panel</t>
  </si>
  <si>
    <t>Four M-1x1 have been arranged in a 2x2 layout for this part, then stuck together with super glue.</t>
  </si>
  <si>
    <t>Small Hardpoint</t>
  </si>
  <si>
    <t>A structural Pylon for engine Support. Designed to fit against fuselages, and hull bodies. This is the small variant, mostly for use with the smaller engines. Comes Equipped with emergency bolts to separate jet engines in the event of fire or catastrophic failure. (Not covered by warranty)</t>
  </si>
  <si>
    <t>Structural Pylon</t>
  </si>
  <si>
    <t>A structural Pylon for engine Support. Designed to fit against fuselages, and hull bodies. Comes Equipped with emergency bolts to separate jet engines in the event of fire or catastrophic failure. (Not covered by warranty)</t>
  </si>
  <si>
    <t>Now, with advances in technology, StrutCo brings you the Cubic Octagonal Strut - it's like a regular Octagonal Strut, but in the shape of a cube!</t>
  </si>
  <si>
    <t>Octagonal Strut</t>
  </si>
  <si>
    <t>StrutCo presents: Octagonal struts! Use them to mount stop signs or octopi.</t>
  </si>
  <si>
    <t>Modular Girder Adapter</t>
  </si>
  <si>
    <t>This piece allows you to attach Modular Girder parts to standard 1.25m attachment points.</t>
  </si>
  <si>
    <t>Modular Girder Segment</t>
  </si>
  <si>
    <t>New! Build the structure of your dreams with the Maxo Construction Toys Modular Girder Segment!</t>
  </si>
  <si>
    <t>Modular Girder Segment XL</t>
  </si>
  <si>
    <t>Now even bigger! Build larger structures of larger dreams!</t>
  </si>
  <si>
    <t>foldingRadLarge</t>
  </si>
  <si>
    <t>foldingRadMed</t>
  </si>
  <si>
    <t>foldingRadSmall</t>
  </si>
  <si>
    <t>radPanelEdge</t>
  </si>
  <si>
    <t>radPanelLg</t>
  </si>
  <si>
    <t>radPanelSm</t>
  </si>
  <si>
    <t>Communotron 88-88</t>
  </si>
  <si>
    <t>Expands to a very wide (4.75m) dish. Low power, high bandwidth, good for Jupiter and a little beyond.</t>
  </si>
  <si>
    <t>Communotron DTS-M1</t>
  </si>
  <si>
    <t>The DTS-M1 is a fully deployable communications and data transmission system. It has been designed to have a minimal form factor when stowed.</t>
  </si>
  <si>
    <t>Communotron 16</t>
  </si>
  <si>
    <t>A powerful omnidirectional antenna, fully adequate for early lunar probes.</t>
  </si>
  <si>
    <t>Hydraulic Detachment Manifold</t>
  </si>
  <si>
    <t>After discovering the word "Manifold", O.M.B. Engineers decided it would be best to use it in the name of at least ONE product.</t>
  </si>
  <si>
    <t>The TT-38K Radial Decoupler, like most other decouplers, is equipped with a (hopefully) small explosive charge, that will sever the structural linkage between itself and whatever it's connected to.</t>
  </si>
  <si>
    <t>TT-70 Radial Decoupler</t>
  </si>
  <si>
    <t>The TT-70 Radial Decoupler is an extension of the TT-38K decoupler, with a large truss structure for greater space between mounting points.</t>
  </si>
  <si>
    <t>stackSeparator</t>
  </si>
  <si>
    <t>stackSeparatorMini</t>
  </si>
  <si>
    <t>stackSeparatorBig</t>
  </si>
  <si>
    <t>decoupler1-2</t>
  </si>
  <si>
    <t>TR-18A Stack Decoupler</t>
  </si>
  <si>
    <t>The TR-18A Stack Decoupler is equipped with a (hopefully) small explosive charge, that will sever the structural linkage between itself and whatever it's connected to. Painted on its sides are handy arrows indicating which side will detach.</t>
  </si>
  <si>
    <t>TR-2V Stack Decoupler</t>
  </si>
  <si>
    <t>The TR-2V Stack Decoupler is a miniature detachment utility for small rockets and space probes.</t>
  </si>
  <si>
    <t>SurfAntenna</t>
  </si>
  <si>
    <t>HighGainAntenna5</t>
  </si>
  <si>
    <t>This is the stock docking port sized to the new NASA Docking System.</t>
  </si>
  <si>
    <t>APAS-89/95</t>
  </si>
  <si>
    <t>The Androgynous Peripheral Attach System series 89/95.</t>
  </si>
  <si>
    <t>Apollo Docking System</t>
  </si>
  <si>
    <t>Generic (androgynous) version of Apollo docking system.</t>
  </si>
  <si>
    <t>The new NASA Docking System.</t>
  </si>
  <si>
    <t>Docking Port (propellant only)</t>
  </si>
  <si>
    <t>This small docking port does not have a tube for personnel transfers; at best propellant can be routed through it, but its real purpose is to train crew in docking procedures.</t>
  </si>
  <si>
    <t>NASA Docking System (Shielded)</t>
  </si>
  <si>
    <t>This is the stock shielded docking port sized to the new NASA Docking System.</t>
  </si>
  <si>
    <t>Common Berthing Mechanism</t>
  </si>
  <si>
    <t>The Common Berthing Mechanism.</t>
  </si>
  <si>
    <t>Advanced Grabbing Unit</t>
  </si>
  <si>
    <t>Kerbal Motion engineers have long struggled with the problem of how to extract dropped tools from complicated machinery. After observing an intern cleaning out his shoes by turning them upside and shaking them inside the lab, our team was hit with a stroke of inspiration! Why not turn the rocket parts upside down and shake them? The grabbing arm perfectly filled this niche, and is quite capable of lifting heavy machinery. It has since found other uses, besides delicate tool extraction operations. AKA "The Klaw!"</t>
  </si>
  <si>
    <t>Pegasus I Mobility Enhancer</t>
  </si>
  <si>
    <t>The Pegasus I Mobility Enhancer, known in some circles as a "ladder", is a state-of-the-art vertical mobility device, allowing your intrepid crew to scamper around the exterior of your ship like highly caffeinated rodents.</t>
  </si>
  <si>
    <t>Kelus Mobility Enhancer</t>
  </si>
  <si>
    <t>The Kelus Mobility Enhancer comes equipped with advanced telescopic extension technology. Recommended load 0.5 kerbals. After discovering that their name was already in use, Kelus picked their current name with the flip of a coin.</t>
  </si>
  <si>
    <t>Kelus-LV Bay Mobility Enhancer</t>
  </si>
  <si>
    <t>The Kelus-LV Mobility Enhancer Bay comes equipped with advanced telescopic extension technology. Recommended load 1.5 kerbals. After discovering that their name was already in use, Kelus picked their current name with the flip of a coin.</t>
  </si>
  <si>
    <t>LT-1 Landing Struts</t>
  </si>
  <si>
    <t>It may have been originally designed as a heavy-duty metal detector, but this landing leg certainly emphasises an important fact in surface landings: you don't need to put a crater in the ground to stop yourself!</t>
  </si>
  <si>
    <t>LT-2 Landing Strut</t>
  </si>
  <si>
    <t>The LT-2 Landing Strut offers a heavy-duty method for planting yourself firmly on the ground, without the severe consequences that usually accompany planting yourself firmly on the ground.</t>
  </si>
  <si>
    <t>LT-05 Micro Landing Strut</t>
  </si>
  <si>
    <t>A small landing leg designed for space probes or lightweight landers. Basically made of toothpicks... erm, Space-grade toothpicks mind you, but be careful with them anyway.</t>
  </si>
  <si>
    <t>largeAdapter</t>
  </si>
  <si>
    <t>largeAdapter2</t>
  </si>
  <si>
    <t>TT18-A Launch Stability Enhancer</t>
  </si>
  <si>
    <t>The TT18-A Stability Enhancer uses ground-breaking fastening technology to significantly increase the stability of spacecraft during the pre-launch phase. While OMB Demolition has been criticized in the past for using "big fancy words for a rocket holder"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t>
  </si>
  <si>
    <t>Stock LES with the performance of the Apollo LES built by Lockheed for use with the stock Mk1-2 pod. Plume configured by RealPlume.</t>
  </si>
  <si>
    <t>Stock LES with the performance of the Mercury LES for use with the stock Mk1 pod. Plume configured by RealPlume.</t>
  </si>
  <si>
    <t>RCS Thruster (550/890 N class)</t>
  </si>
  <si>
    <t>A generic single RCS thruster. Use this for attitude control or translation/ullage for large stages.</t>
  </si>
  <si>
    <t>Attitude Jet (138/223 N class)</t>
  </si>
  <si>
    <t>These small thrusters are for upper stage or medium probe orientation.</t>
  </si>
  <si>
    <t>Attitude Jet (69/111 N class)</t>
  </si>
  <si>
    <t>These small thrusters are for upper stage or small probe orientation.</t>
  </si>
  <si>
    <t>Attitude Jet (28/45 N class)</t>
  </si>
  <si>
    <t>These small thrusters are for upper stage or very small probe orientation.</t>
  </si>
  <si>
    <t>Mk2 Cargo Bay CRG-08</t>
  </si>
  <si>
    <t>The longer version of the shorter cargo bay. Some ask us just how long is it? It's exactly double the length of the other one.</t>
  </si>
  <si>
    <t>Mk2 Cargo Bay CRG-04</t>
  </si>
  <si>
    <t>Ever wanted to deploy small items into space such as Cubesats, ion-powered Probes or Kerbals? This is just the part for you! (Disclaimer: C7 Aerospace does not condone the deployment of Kerbals into space via Cargo Bays.)</t>
  </si>
  <si>
    <t>MK2 Crew Cabin</t>
  </si>
  <si>
    <t>A Mk2 Profile Compliant, compact and eco-friendly crew transportation module, made from up to 80% recycled aircraft components. C7 Engineers insist that all recycled components were meticulously scrubbed clean before assembly, and take no responsibility for any odd smells that may be detected inside and/or around the unit.</t>
  </si>
  <si>
    <t>Mk2 Clamp-O-Tron</t>
  </si>
  <si>
    <t>The new Clamp-O-Tron brand docking port comes complete with integrated monopropellant tanks for all your docking needs.</t>
  </si>
  <si>
    <t>Mk3 Cargo Bay CRG-100</t>
  </si>
  <si>
    <t>Originally we threw away the container the Rockomax Jumbo-64 tank came in, then one day a bright and upcoming engineer suggested we reuse them. He was promptly reallocated to another department and his boss came up with the brilliant idea of reusing these containers as cargo bays!</t>
  </si>
  <si>
    <t>Mk3 Cargo Bay CRG-50</t>
  </si>
  <si>
    <t>Originally we threw away the container the Rockomax X200-32 tank came in, then one day a bright and upcoming engineer suggested we reuse them. He was promptly reallocated to another department and his boss came up with the brilliant idea of reusing these containers as cargo bays!</t>
  </si>
  <si>
    <t>Mk3 Cargo Ramp</t>
  </si>
  <si>
    <t>A sophisticated deployment system for cargo delivery on the ground, or on the sea, or in mid-air, or in a vacuum. Wherever you want, really.</t>
  </si>
  <si>
    <t>Mk3 Cargo Bay CRG-25</t>
  </si>
  <si>
    <t>Originally we threw away the container the Rockomax X200-16 tank came in, then one day a bright and upcoming engineer suggested we reuse them. He was promptly reallocated to another department and his boss came up with the brilliant idea of reusing these containers as cargo bays!</t>
  </si>
  <si>
    <t>Mk16 Parachute</t>
  </si>
  <si>
    <t>The Mk16 Parachute might be considered by some to be little more than a random stitching together of the surplus parts it is, in fact, made from. But the fact remains that the Mk16 has been widely accepted as a generally better alternative to being in freefall.</t>
  </si>
  <si>
    <t>Mk16-XL Parachute</t>
  </si>
  <si>
    <t>The Mk16-XL Parachute is a double-sized variant of the Mk16, now with only 50% of the structural integrity!</t>
  </si>
  <si>
    <t>Mk2-R Radial-Mount Parachute</t>
  </si>
  <si>
    <t>A parachute comparable to the Mk16 chute, but which is placed radially instead of attached on top of something.</t>
  </si>
  <si>
    <t>Mk25 Parachute</t>
  </si>
  <si>
    <t>The Mk25 is what's known as a "Drogue" parachute - small, deploys high up, and certainly not enough to stop you smashing into the ground on its own, but useful for slowing heavy craft down before the deployment of your main chutes.</t>
  </si>
  <si>
    <t>BZ-52 Radial Attachment Point</t>
  </si>
  <si>
    <t>Originally a defective Clamp-O-Tron docking port, engineers soon discovered it had great potential as a structural element.</t>
  </si>
  <si>
    <t>RCS Quad (275/445 N class)</t>
  </si>
  <si>
    <t>A generic RCS quad. Use this for attitude control or translation/ullage for medium stages and spacecraft (when using NTO/MMH, same performance as the Apollo SM quads).</t>
  </si>
  <si>
    <t>RCS Quad (138/223 N class)</t>
  </si>
  <si>
    <t>A generic RCS quad. Use this for attitude control or translation/ullage for small stages and spacecraft.</t>
  </si>
  <si>
    <t>RCS Quad (69/111 N class)</t>
  </si>
  <si>
    <t>A generic RCS quad. Use this for attitude control or translation/ullage for rather small spacecraft or kick stages.</t>
  </si>
  <si>
    <t>RCS Quad (28/45 N class)</t>
  </si>
  <si>
    <t>A generic RCS quad. Use this for attitude control or translation/ullage for very small stages and spacecraft.</t>
  </si>
  <si>
    <t>RelayAntenna100</t>
  </si>
  <si>
    <t>RelayAntenna5</t>
  </si>
  <si>
    <t>RelayAntenna50</t>
  </si>
  <si>
    <t>Service Bay [2m]</t>
  </si>
  <si>
    <t>Service bay for protecting small delicate instruments during spaceflight. Note: must be shielded for reentry, bay itself is delicate too.</t>
  </si>
  <si>
    <t>Service Bay [4m]</t>
  </si>
  <si>
    <t>Illuminator Mk1</t>
  </si>
  <si>
    <t>The Illuminator Mk1 from RKEA projects a strong beam of photons in its prograde direction, increasing the brightness of surfaces exposed to the beam (it's a big flashlight).</t>
  </si>
  <si>
    <t>Illuminator Mk2</t>
  </si>
  <si>
    <t>The Illuminator Mk2 is an extra-wide beam, low-power Illuminator, for lighting up large swaths of whatever you wish. However, its beam does not shine very far.</t>
  </si>
  <si>
    <t>stackBiCoupler</t>
  </si>
  <si>
    <t>stackQuadCoupler</t>
  </si>
  <si>
    <t>TVR-1180C Mk1 Stack Tri-Coupler</t>
  </si>
  <si>
    <t>The Stack Tricoupler! If your stack is lacking in awesomeness, this is the tool for you! Just remember that this is not a decoupler, and won't separate stages.</t>
  </si>
  <si>
    <t>LY-99 Extra Large Landing Gear</t>
  </si>
  <si>
    <t>Heavy-duty retractable landing gear. With it's six large tires and sturdy assembly it's the gear of choice for heavy cargo planes and airliners.</t>
  </si>
  <si>
    <t>LY-01 Fixed Landing Gear</t>
  </si>
  <si>
    <t>Simple wheel-on-a-stick Landing Gear to bring your birds down safely. (That means your airplanes, LightYear Co. does not encourage attempting to attach landing gear to actual birds)</t>
  </si>
  <si>
    <t>LY-05 Steerable Landing Gear</t>
  </si>
  <si>
    <t>Simple wheel with steering actuation. It has become evident that aerodynamic control surfaces don't offer much control while slowly taxiing on the ground. Hopefully these wheels will reduce the number of low altitude low speed collisions with buildings. And Kerbals.</t>
  </si>
  <si>
    <t>LY-60 Large Landing Gear</t>
  </si>
  <si>
    <t>Heavy-duty retractable landing gear. With it's four large tires and sturdy assembly it's the gear of choice for heavy cargo planes and airliners.</t>
  </si>
  <si>
    <t>LY-35 Medium Landing Gear</t>
  </si>
  <si>
    <t>High performance retractable landing gear. This bigger version features two large tires to support big and heavy planes. The longer assembly allows for improved ground clearance.</t>
  </si>
  <si>
    <t>LY-10 Small Landing Gear</t>
  </si>
  <si>
    <t>High performance retractable landing gear. Comes with shock absorber, steering and a built-in spotlights. If we didn't tell you, you'd never know that most of those components were salvaged from scrapped machinery... oh.</t>
  </si>
  <si>
    <t>RoveMax Model M1</t>
  </si>
  <si>
    <t>After years of outcry against the lack of proper powered wheels, a small startup company named Kerbal Motion was founded and delivered just what the public wanted - the RoveMax Model 1 powered rover wheel.</t>
  </si>
  <si>
    <t>RoveMax Model S2</t>
  </si>
  <si>
    <t>Seeing an untapped market for a smaller design of rover wheel, Kerbal Motion quickly pounced upon this opportunity with the Model 2 - designed for robotic vehicles or smaller crewed vehicles.</t>
  </si>
  <si>
    <t>TR-2L Ruggedized Vehicular Wheel</t>
  </si>
  <si>
    <t>The TR-2L is an extremely tough wheel made for mobilizing medium sized vehicles across a large variety of terrain. The extremely high traction tread ensures firm grip on any surface, providing reliability and reducing the chances of being used for high-speed tomfoolery.</t>
  </si>
  <si>
    <t>RoveMax Model XL3</t>
  </si>
  <si>
    <t>The RoveMax Model 3 was developed in total secrecy by Kerbal Motion's R&amp;D team over the course of a year and a half. When it was finally revealed to the company's chairman, he stared in shock, screamed 'WHY', and subsequently dropped dead on the spot.</t>
  </si>
  <si>
    <t>SSTU-RO-ENG-SRBD1</t>
  </si>
  <si>
    <t>SSTU-RO-ENG-SRBA</t>
  </si>
  <si>
    <t>SSTU-RO-ENG-SRBC</t>
  </si>
  <si>
    <t>SSTU-RO-ENG-SRB2</t>
  </si>
  <si>
    <t>SSTU-RO-ENG-SRB3</t>
  </si>
  <si>
    <t>SSTU-RO-ENG-SRB4</t>
  </si>
  <si>
    <t>SSTU-RO-ENG-SRB5</t>
  </si>
  <si>
    <t>SSTU-LC2-POD</t>
  </si>
  <si>
    <t>SSTU_LanderCore_LC3-POD</t>
  </si>
  <si>
    <t>SSTU_LanderCore_LC5-POD</t>
  </si>
  <si>
    <t>SSTU-SC-BAY-MCB-A</t>
  </si>
  <si>
    <t>The Aerojet AJ10-137 rocket engine used on the Apollo Service Module as the Service Propulsion System. Diameter: [2.6 m]. Using the patented SSTU Engine-Clustering technology the number of engines, engine layout, mounting or shroud type, and mount/shroud size are configurable, and each set of engines are built to your specifications. Plume configured by RealPlume.</t>
  </si>
  <si>
    <t>Low thrust pressure-fed hypergolic engine. It was used on the Space Shuttle for orbital insertion, maneuvering and deorbiting. Currently used by the Orion MPCV. Diameter: [1.17 m]. Using the patented SSTU Engine-Clustering technology the number of engines, engine layout, mounting or shroud type, and mount/shroud size are configurable, and each set of engines are built to your specifications. Plume configured by RealPlume.</t>
  </si>
  <si>
    <t>AJ10 Series (Early)</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</si>
  <si>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Using the patented SSTU Engine-Clustering technology the number of engines, engine layout, mounting or shroud type, and mount/shroud size are configurable, and each set of engines are built to your specifications. Plume configured by RealPlume.</t>
  </si>
  <si>
    <t>AJ10 Series (Mid)</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</si>
  <si>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Using the patented SSTU Engine-Clustering technology the number of engines, engine layout, mounting or shroud type, and mount/shroud size are configurable, and each set of engines are built to your specifications. Plume configured by RealPlume.</t>
  </si>
  <si>
    <t>AJ10 Series (Advanced)</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</si>
  <si>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Using the patented SSTU Engine-Clustering technology the number of engines, engine layout, mounting or shroud type, and mount/shroud size are configurable, and each set of engines are built to your specifications. Plume configured by RealPlume.</t>
  </si>
  <si>
    <t>The massive Rocketdyne F-1 engine. One of the largest, most powerful rocket engines ever built. Ensure you enable roll capability or disable gimbal as required for your application. Diameter: [3.61 m]. Using the patented SSTU Engine-Clustering technology the number of engines, engine layout, mounting or shroud type, and mount/shroud size are configurable, and each set of engines are built to your specifications. Plume configured by RealPlume.</t>
  </si>
  <si>
    <t>The massive Rocketdyne F-1 engine. One of the largest, most powerful rocket engines ever built. Ensure you enable roll capability or disable gimbal as required for your application. Diameter: [3.61 m]. Using the patented SSTU Engine-Clustering technology the number of engines, engine layout, mounting or shroud type, and mount/shroud size are configurable, and each set of engines are built to your specifications.</t>
  </si>
  <si>
    <t>The F-1B engine was designed to power the proposed Pyrios advanced boosters for the Space Launch System. A highly modified version of the original F-1, the F-1B uses modern manufacturing techniques including 3D printing and features a simpler gas generator exhaust arrangment in order to reduce manufacturing costs and increase thrust at a slight cost of efficiency. Mount size can be adjusted from 2.5m to 10m in 1m increments. Diameter: [3.61 m]. Using the patented SSTU Engine-Clustering technology the number of engines, engine layout, mounting or shroud type, and mount/shroud size are configurable, and each set of engines are built to your specifications. Plume configured by RealPlume.</t>
  </si>
  <si>
    <t>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Using the patented SSTU Engine-Clustering technology the number of engines, engine layout, mounting or shroud type, and mount/shroud size are configurable, and each set of engines are built to your specifications. Plume configured by RealPlume.</t>
  </si>
  <si>
    <t>The Rocketdyne J-2 rocket engine found on the Saturn S-IVB and S-II stages. Ensure you enable roll capability or disable gimbal as required for your application. Diameter: [2.01 m]. Using the patented SSTU Engine-Clustering technology the number of engines, engine layout, mounting or shroud type, and mount/shroud size are configurable, and each set of engines are built to your specifications. Plume configured by RealPlume.</t>
  </si>
  <si>
    <t>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Using the patented SSTU Engine-Clustering technology the number of engines, engine layout, mounting or shroud type, and mount/shroud size are configurable, and each set of engines are built to your specifications. Plume configured by RealPlume.</t>
  </si>
  <si>
    <t>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Using the patented SSTU Engine-Clustering technology the number of engines, engine layout, mounting or shroud type, and mount/shroud size are configurable, and each set of engines are built to your specifications. Plume configured by RealPlume.</t>
  </si>
  <si>
    <t>Merlin 1A</t>
  </si>
  <si>
    <t>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t>
  </si>
  <si>
    <t>Merlin 1B</t>
  </si>
  <si>
    <t>Merlin 1B Vacuum</t>
  </si>
  <si>
    <t>Merlin 1C Vacuum</t>
  </si>
  <si>
    <t>Merlin 1D Vacuum</t>
  </si>
  <si>
    <t>RD-0110</t>
  </si>
  <si>
    <t>An upper stage Kerosene/LOX engine designed for the Molniya launch vehicle. Also be used with the Voskhod and Soyuz launchers. Diameter: [1.7 m]. Using the patented SSTU Engine-Clustering technology the number of engines, engine layout, mounting or shroud type, and mount/shroud size are configurable, and each set of engines are built to your specifications. Plume configured by RealPlume.</t>
  </si>
  <si>
    <t>RD-107 Series</t>
  </si>
  <si>
    <t>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Using the patented SSTU Engine-Clustering technology the number of engines, engine layout, mounting or shroud type, and mount/shroud size are configurable, and each set of engines are built to your specifications. Plume configured by RealPlume.</t>
  </si>
  <si>
    <t>RD-107X</t>
  </si>
  <si>
    <t>The RD-107X is a gas generator multi-chamber engine.  Each of the four nozzles is fed from a single set of turbopumps.  This is the same engine as the RD-107A, but without the vernier motors.  This engine has no gimbal or thrust vectoring, so you will need to provide your own means of attitude control for the stage. Using the patented SSTU Engine-Clustering technology the number of engines, engine layout, mounting or shroud type, and mount/shroud size are configurable, and each set of engines are built to your specifications. Plume configured by RealPlume.</t>
  </si>
  <si>
    <t>RD-108 Series</t>
  </si>
  <si>
    <t>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Using the patented SSTU Engine-Clustering technology the number of engines, engine layout, mounting or shroud type, and mount/shroud size are configurable, and each set of engines are built to your specifications. Plume configured by RealPlume.</t>
  </si>
  <si>
    <t>SSTU-SC-ENG-RD-180</t>
  </si>
  <si>
    <t>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Using the patented SSTU Engine-Clustering technology the number of engines, engine layout, mounting or shroud type, and mount/shroud size are configurable, and each set of engines are built to your specifications. Plume configured by RealPlume.</t>
  </si>
  <si>
    <t>M-1 Series</t>
  </si>
  <si>
    <t>The massive M-1 engine. The largest, most powerful, LH2/LOX engine ever designed. Individual components have been tested. Generally designed as an upper stage engine, first stages designs with expanding nozzles were being worked on. Diameter: [4.28 m]. Using the patented SSTU Engine-Clustering technology the number of engines, engine layout, mounting or shroud type, and mount/shroud size are configurable, and each set of engines are built to your specifications. Plume configured by RealPlume.</t>
  </si>
  <si>
    <t>RL10A-4 Series Vacuum Engine</t>
  </si>
  <si>
    <t>Hydrolox restartable expander-cycle vacuum engine used in countless applications. Most famous applications include the Centaur upper stage, the S-IV upper stage of the original Saturn I launcher, and the new Delta Cryogenic Second Stage. The RL10 uses liquid hydrogen and liquid oxygen (so beware of boiloff); it has very low thrust, but very high specific impulse, and is designed for beyond-Low-Earth-Orbit applications like launching satellites to geostationary transfer orbits or to the Moon or other planets. However, like all cryogenic engines, boiloff is a serious issue without heat pumps or radiators. Mount size can be adjusted from 1.25m to 10m in 1m increments. Diameter: [1.25 m]. Using the patented SSTU Engine-Clustering technology the number of engines, engine layout, mounting or shroud type, and mount/shroud size are configurable, and each set of engines are built to your specifications. Plume configured by RealPlume.</t>
  </si>
  <si>
    <t>RL10A-5</t>
  </si>
  <si>
    <t>Throttleable RL10 engine redesigned for atmospheric use. used on the DC-X VTVL test vehicle. Diameter: [1.02 m]. Using the patented SSTU Engine-Clustering technology the number of engines, engine layout, mounting or shroud type, and mount/shroud size are configurable, and each set of engines are built to your specifications. Plume configured by RealPlume.</t>
  </si>
  <si>
    <t>RL10B-2 Vacuum Engine</t>
  </si>
  <si>
    <t>Developed for the Delta Cryogenic Second Stage (DCSS), which was first used on the Delta III then modified for the Delta IV. Its extending nozzle increases specific impulse compared to the RL10A, at the cost of greater dry mass. Boeing purchased a large number of these engines for the Delta IV, but the launcher's low flight rate led to ULA converting many of them to RL10C-1 engines for use on the Atlas V's Centaur upper stage. Also includes a config for the European Vinci 180kN engine. Mount size can be adjusted from 1.25m to 10m in 1m increments. Diameter: [2.15 m]. Using the patented SSTU Engine-Clustering technology the number of engines, engine layout, mounting or shroud type, and mount/shroud size are configurable, and each set of engines are built to your specifications. Plume configured by RealPlume.</t>
  </si>
  <si>
    <t>Vinci Vacuum Engine [2.5 m]</t>
  </si>
  <si>
    <t>Vinci is a European Space Agency cryogenic liquid rocket engine currently under development. It is designed to power the new upper stage of Ariane 5, ESC-B, and will be the first European re-ignitable cryogenic upper stage engine, raising the launcher's GTO performances to 12 t. Mount size can be adjusted from 1.25m to 10m in 1m increments. Using the patented SSTU Engine-Clustering technology the number of engines, engine layout, mounting or shroud type, and mount/shroud size are configurable, and each set of engines are built to your specifications. Plume configured by RealPlume.</t>
  </si>
  <si>
    <t>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Using the patented SSTU Engine-Clustering technology the number of engines, engine layout, mounting or shroud type, and mount/shroud size are configurable, and each set of engines are built to your specifications. Plume configured by RealPlume.</t>
  </si>
  <si>
    <t>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[5.0 m]. Using the patented SSTU Engine-Clustering technology the number of engines, engine layout, mounting or shroud type, and mount/shroud size are configurable, and each set of engines are built to your specifications. Plume configured by RealPlume.</t>
  </si>
  <si>
    <t>SuperDraco</t>
  </si>
  <si>
    <t>A powerful hypergolic engine. Used by the Dragon V2 Command Module for powered landings, trajectory corrections and as a Launch Abort System (LAS). Other applications include hypersonic deceleration and landing for crew and cargo modules. Using the patented SSTU Engine-Clustering technology the number of engines, engine layout, mounting or shroud type, and mount/shroud size are configurable, and each set of engines are built to your specifications. Plume configured by RealPlume.</t>
  </si>
  <si>
    <t>The Apollo Docking System.  This is an androgynous spacecraft docking and berthing mechanism developed for the Apollo space program.</t>
  </si>
  <si>
    <t>The NASA Docking System (NDS) is a spacecraft docking and berthing mechanism being developed for future US human spaceflight vehicles, such as the Orion Multi-Purpose Crew Vehicle and the Commercial Crew vehicles. The NDS is NASA's implementation of the International Docking System Standard (IDSS), an attempt by the ISS Multilateral Coordination Board (MCB) to create an international spacecraft docking standard. NDS is also known as the international Low Impact Docking System (iLIDS). Parachutes included.</t>
  </si>
  <si>
    <t>SSTU - ShipCore: General - Payload Fairing.  Resizeable Fairing with integrated payload base and decoupler.</t>
  </si>
  <si>
    <t>SSTU-SC-GEN-FR-I</t>
  </si>
  <si>
    <t>SSTU - ShipCore: General - Payload Fairing (Wide).  Resizeable Fairing with integrated payload base and decoupler.  This model features an expanded base for times when your payload is larger than your rocket.</t>
  </si>
  <si>
    <t>SSTU-SC-GEN-HGA</t>
  </si>
  <si>
    <t>SSTU - ShipCore: General - High Gain Antenna. Stand alone antenna version of the SC-B-SM (Apollo Service Module) HGA. (PART NOT SUPPORTED BY RP-0 OR RO)</t>
  </si>
  <si>
    <t>SSTU - ShipCore: General - Interstage Decoupler.  Includes decouplers for top and bottom attach points, as well as ullage engines that are optionally auto-activated on decouple.  Can optionally be jettisoned automatically once ullage is complete.  Can be mounted upside down (or have motors inverted) for use as a set of retro-rockets.</t>
  </si>
  <si>
    <t>SSTU - ShipCore: General - Interstage Petal Adapter (Wide).  The interstage petal adapter allows for mounting of a secondary payload below the primary, in a fully enclosed and shielded fairing that provides structural support for the primary payload.  This model features an integrated inverted taper below the fairing mounting point.  Includes both top and internal payload decouplers.  Has configurable height and diameter.</t>
  </si>
  <si>
    <t>SSTU - ShipCore: General - Interstage Petal Adapter.  The interstage petal adapter allows for mounting of a secondary payload below the primary, in a fully enclosed and shielded fairing that provides structural support for the primary payload.  Includes both top and internal payload decouplers.  Has configurable height and diameter.</t>
  </si>
  <si>
    <t>SSTU - ShipCore: General - Custom Decoupler.  A very configurable decoupler.  Can adjust diameter, height, and thickness in editor to suit any particular build or mission requirement.  Ejection force, mass, and cost scales with size and force is adjustable within valid range.</t>
  </si>
  <si>
    <t>SSTU - SC-GEN - RBDC - Radial Booster Decoupler</t>
  </si>
  <si>
    <t>SSTU - ShipCore: General - Radial Booster Decoupler.  A configurable radial booster decoupler with integrated separation motors.  Size, separation of motors, and proportion of thrust may be configured for each use.</t>
  </si>
  <si>
    <t>SSTU-SC-GEN-RCS-4A-V</t>
  </si>
  <si>
    <t>SSTU-SC-GEN-RCS-4F-T</t>
  </si>
  <si>
    <t>SSTU-SC-GEN-RCS-4F-V</t>
  </si>
  <si>
    <t>SSTU-SC-GEN-RCS-5F-V</t>
  </si>
  <si>
    <t>SSTU-SC-GEN-RCS-6A-T</t>
  </si>
  <si>
    <t>SSTU - ShipCore: General - RCS-6A-T. Six port, three directional upper-stage RCS thruster block. (PART NOT SUPPORTED BY RP-0 OR RO)</t>
  </si>
  <si>
    <t>SSTU-SC-GEN-RCS-8A-T</t>
  </si>
  <si>
    <t>SSTU - ShipCore: General - RCS-8A-T. Eight port, four directional upper-stage RCS thruster block. (PART NOT SUPPORTED BY RP-0 OR RO)</t>
  </si>
  <si>
    <t>Soyuz LAS</t>
  </si>
  <si>
    <t>SSTU - Ship Core: Series A - Launch Abort System.  Includes launch abort motors and jettison capability.  Ensure the safety of your crew on their way to the outer reaches with this reliable launch abort system.  To activate the abort mode, first decouple the Descent Module from the Service Module and then activate the BPC engine.  To jettison the BPC after a successful ascent merely press the Jettison button.</t>
  </si>
  <si>
    <t>Soyuz Descent Module</t>
  </si>
  <si>
    <t>SSTU - Ship Core: Series A - Descent Module.  This cozy module seats two Kerbals and is intended to allow for safe re-entry from low-Kerbin orbit.  Includes SAS, reaction wheels, parachutes, cabin lighting, heat-shield, batteries, decouplers on both top and bottom, and an integrated short-range transmitter (WIP).</t>
  </si>
  <si>
    <t>Soyuz Orbital Module</t>
  </si>
  <si>
    <t>SSTU - Ship Core: Series A - Orbital Module.  An orbital support module for the Series A spacecraft enabling docking operations and including additional (not-so-cramped) living space for the two Kerbals from the Descent Module.  Includes integrated SAS, reaction wheels, batteries, docking port, docking lights, cabin lighting, and short-range transmitter (WIP).  Not intended to be launched with crew; the crew should undergo the launch while seated in the Descent Module.</t>
  </si>
  <si>
    <t>Soyuz Service Module</t>
  </si>
  <si>
    <t>SSTU - Ship Core: Series A - Service Module. Includes fuel, engines, batteries, SAS, reaction wheel, RCS thrusters, solar panels and supplies to support the SC-A spacecraft on local-area orbital missions.  Intended to carry enough fuel for an in-orbit rendezvous and a following de-orbit burn.</t>
  </si>
  <si>
    <t>SSTU-SC-A-SMX</t>
  </si>
  <si>
    <t>The Apollo launch escape system (LES) purpose was to abort the mission by pulling the Command Module (the crew cabin) away from the launch vehicle in an emergency, such as a pad fire before launch, guidance failure, or launch vehicle failure likely to lead to an imminent explosion.</t>
  </si>
  <si>
    <t>Apollo Command Module. Contains three astronauts.</t>
  </si>
  <si>
    <t>SSTU-SC-B-CMX</t>
  </si>
  <si>
    <t>Orion Launch Escape Assembly</t>
  </si>
  <si>
    <t>The LEA provides the means for separation the CM from the launch vehicle during pad or suborbital aborts. This assembly consists of a Q-ball instrumentation assembly, ballast compartment, canard surfaces, pitch control motor, tower jettison motor, launch escape motor, a structural skirt, an open-frame tower, and a boost protective cover.</t>
  </si>
  <si>
    <t>Orion Command Module</t>
  </si>
  <si>
    <t>Orion Command Module. Contains between 2 and 6 astronauts.</t>
  </si>
  <si>
    <t>SSTU-SC-C-CMX</t>
  </si>
  <si>
    <t>SSTU-SC-C-HUS</t>
  </si>
  <si>
    <t>SSTU-SC-C-ICPS</t>
  </si>
  <si>
    <t>Orion European Service Module</t>
  </si>
  <si>
    <t>The Orion Service Module is the service module component of the Orion spacecraft, serving as its primary power and propulsion component until it is discarded at the end of each mission. In January 2013, NASA announced that the European Space Agency (ESA) will construct the service module for Exploration Mission 1, replacing the previous design. Based on ESA's Automated Transfer Vehicle (ATV), the new design is also known as the European Service Module (ESM). Plume configured by RealPlume.</t>
  </si>
  <si>
    <t>SSTU-SC-E-DA</t>
  </si>
  <si>
    <t>SSTU - ShipCore: Series E - Docking Adapter.  Includes a one-Kerbal airlock.  To be used with the SSTU - Series E spacecraft system, but can also be used with the cargo bays manufactured by C7 Aerospace. (PART NOT SUPPORTED BY RP-0 OR RO)</t>
  </si>
  <si>
    <t>SSTU-SC-E-DAX</t>
  </si>
  <si>
    <t>SSTU - ShipCore: Series E - Extensible Docking Adapter.  Includes a one-Kerbal airlock.  To be used with the SSTU - Series E spacecraft system, but can also be used with the cargo bays manufactured by C7 Aerospace.  This version includes an extending docking port (must be extended in order to dock). (PART NOT SUPPORTED BY RP-0 OR RO)</t>
  </si>
  <si>
    <t>SSTU-SC-E-EL</t>
  </si>
  <si>
    <t>SSTU - ShipCore: Series E - Left Elevon.  To be used with the Series E spacecraft system. (PART NOT SUPPORTED BY RP-0 OR RO)</t>
  </si>
  <si>
    <t>SSTU-SC-E-ER</t>
  </si>
  <si>
    <t>SSTU - ShipCore: Series E - Right Elevon.  To be used with the Series E spacecraft system. (PART NOT SUPPORTED BY RP-0 OR RO)</t>
  </si>
  <si>
    <t>SSTU-SC-E-FS</t>
  </si>
  <si>
    <t>Ship Core - Series E - Fuselage.  Regarded as one of the most innovative developments ever to come out of SSTU's Labs division, the Series E is the first partially re-usable spacecraft to be developed.  Fully equipped for long duration orbital missions, it comes equipped with SAS, reaction wheel, RCS, orbital engines and fuel, ascent engines, short range transmitter (WIP), landing gear, cabin lighting, and a very spacious cargo bay.  Includes accommodations for 7 Kerbals for shorter missions, or 4 Kerbals for longer-duration use.  Rated for 12t lifted cargo payload, and/or 6.5t of returned-from-orbit cargo payload. (PART NOT SUPPORTED BY RP-0 OR RO)</t>
  </si>
  <si>
    <t>SSTU-SC-E-FSX</t>
  </si>
  <si>
    <t>Ship Core - Series E - Fuselage (No Engines).  Regarded as one of the most innovative developments ever to come out of SSTU's Labs division, the Series E is the first partially re-usable spacecraft to be developed.  Fully equipped for long duration orbital missions, it comes equipped with SAS, reaction wheel, RCS, orbital fuel, short range transmitter (WIP), landing gear, cabin lighting, and a very spacious cargo bay.  Includes accommodations for 7 Kerbals for shorter missions, or 4 Kerbals for longer-duration use.  Rated for 12t lifted cargo payload, and/or 6.5t of returned-from-orbit cargo payload.  This version comes without integrated engines so that custom solutions may be used. (PART NOT SUPPORTED BY RP-0 OR RO)</t>
  </si>
  <si>
    <t>SSTU-SC-E-WL</t>
  </si>
  <si>
    <t>SSTU - ShipCore: Series E - Left Wing.  To be used with the Series E spacecraft system. (PART NOT SUPPORTED BY RP-0 OR RO)</t>
  </si>
  <si>
    <t>SSTU-SC-E-WR</t>
  </si>
  <si>
    <t>SSTU - ShipCore: Series E - Right Wing.  To be used with the Series E spacecraft system. (PART NOT SUPPORTED BY RP-0 OR RO)</t>
  </si>
  <si>
    <t>SSTU-SC-E-WT</t>
  </si>
  <si>
    <t>SSTU - ShipCore: Series E - Tail.  To be used with the Series E spacecraft system.  Includes drag parachute for shorter runway use. (PART NOT SUPPORTED BY RP-0 OR RO)</t>
  </si>
  <si>
    <t>SSTU - SC-TANK - MFT-A - Standard Tank</t>
  </si>
  <si>
    <t>SSTU - ShipCore: Tanks - Standard Fuel Tank.  Available in any diameter and a wide range of lengths, the SSTU Modular Fuel Tank is the right choice for all of your fuel storage needs.  Includes selectable mount and nosecone options as well as variable diameter, length, and paint-scheme.</t>
  </si>
  <si>
    <t>SSTU - SC-TANK - MFT-D - Booster Tank</t>
  </si>
  <si>
    <t>SSTU - ShipCore: Tanks - Booster Tank.  These special shaped booster tanks were widely acclaimed as a breakthrough in application of common sense to rocketry, while at the same time being criticized as being 'too pointy!'.  Intended to form the radial booster stage of the Series-A spacecraft.  Available in any diameter and a wide range of lengths, the SSTU Modular Fuel Tank is the right choice for all of your fuel storage needs.  Includes selectable mount options as well as variable diameter, length, and paint-scheme.</t>
  </si>
  <si>
    <t>SSTU - SC-TANK - MFT-L - Lander Tank</t>
  </si>
  <si>
    <t>SSTU - ShipCore: Tanks - Lander Tank.  These special tanks are intended to enable various lander designs.  Available in any diameter and a wide range of lengths, the SSTU Modular Fuel Tank is the right choice for all of your fuel storage needs.  Includes variable diameter, length, and paint-scheme.</t>
  </si>
  <si>
    <t>SSTU - SC-TANK - MFT-R - Radial Tank</t>
  </si>
  <si>
    <t>SSTU - ShipCore: Tanks - Radial Tank.  These special shaped radial tanks are intended to add additional storage to a vessel in a generic surface-attached manner.</t>
  </si>
  <si>
    <t>SSTU-SC-TANK-MFT-S</t>
  </si>
  <si>
    <t>SSTU - SC-TANK - MUS-CB - Upper Stage (Common-Bulkhead)</t>
  </si>
  <si>
    <t>SSTU - ShipCore: Tanks - Upper Stage (Common-Bulkhead). A common-bulkhead modular and configurable upper stage.  Can be configured to any diameter, with additional control for the height of the tank section.  Includes RCS functionality, and selectable mount options.  Also includes automatically generated and sized fairings, with additional control options for top and bottom diameter.</t>
  </si>
  <si>
    <t>SSTU - SC-TANK - MUS-ST - Upper Stage (Split Tank)</t>
  </si>
  <si>
    <t>SSTU - ShipCore: Tanks - Upper Stage (Split Tank).  A split-tank modular and configurable upper stage.  Can be configured to any diameter, with additional control for the height of the tank sections.  Includes RCS functionality, and selectable inter-tank and mount options.  Also includes automatically generated and sized fairings.</t>
  </si>
  <si>
    <t>SSTU-ST-CFG-A</t>
  </si>
  <si>
    <t>SSTU - StationCore - Centrifuge - 10m.  Deluxe accommodations for 12 crew, including some artificial gravity. (PART NOT SUPPORTED BY RP-0 OR RO)</t>
  </si>
  <si>
    <t>SSTU-ST-CFG-B</t>
  </si>
  <si>
    <t>SSTU - StationCore - Centrifuge - 20m.  Deluxe accommodations for 24 crew, including some artificial gravity. (PART NOT SUPPORTED BY RP-0 OR RO)</t>
  </si>
  <si>
    <t>SSTU-ST-CFG-C</t>
  </si>
  <si>
    <t>SSTU - StationCore - Centrifuge - 35m.  Deluxe accommodations for 40 crew, including some artificial gravity. (PART NOT SUPPORTED BY RP-0 OR RO)</t>
  </si>
  <si>
    <t>SSTU-ST-CFG-D</t>
  </si>
  <si>
    <t>SSTU - StationCore - Centrifuge - 50m.  Deluxe accommodations for 60 crew, including some artificial gravity. (PART NOT SUPPORTED BY RP-0 OR RO)</t>
  </si>
  <si>
    <t>SSTU-ST-COS-HAB-L</t>
  </si>
  <si>
    <t>SSTU - StationCore - COS-HAB-5 - The Combinable Orbital Segment series of station modules offer an affordable selection of station modules for the construction of orbital installations.  This particular module is intended to serve as a habitation module and includes habitation and storage for a crew of six for short durations. (PART NOT SUPPORTED BY RP-0 OR RO)</t>
  </si>
  <si>
    <t>SSTU-ST-COS-HAB-M</t>
  </si>
  <si>
    <t>SSTU - StationCore - COS-HAB-3 - The Combinable Orbital Segment series of station modules offer an affordable selection of station modules for the construction of orbital installations.  This particular module is intended to serve as a habitation module and includes habitation and storage for a crew of four for short durations. (PART NOT SUPPORTED BY RP-0 OR RO)</t>
  </si>
  <si>
    <t>SSTU-ST-COS-HAB-S</t>
  </si>
  <si>
    <t>SSTU - StationCore - COS-HAB-2 - The Combinable Orbital Segment series of station modules offer an affordable selection of station modules for the construction of orbital installations.  This particular module is intended to serve as a habitation module and includes habitation and storage for a crew of two for short durations. (PART NOT SUPPORTED BY RP-0 OR RO)</t>
  </si>
  <si>
    <t>SSTU-ST-COS-HAB-XS</t>
  </si>
  <si>
    <t>SSTU - StationCore - COS-HAB-1 - The Combinable Orbital Segment series of station modules offer an affordable selection of station modules for the construction of orbital installations.  This particular module is intended to serve as a habitation module and includes habitation and storage for a crew of one for short durations. (PART NOT SUPPORTED BY RP-0 OR RO)</t>
  </si>
  <si>
    <t>SSTU-ST-COS-LAB-L</t>
  </si>
  <si>
    <t>SSTU - StationCore - COS-LAB-3 -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three for short durations. (PART NOT SUPPORTED BY RP-0 OR RO)</t>
  </si>
  <si>
    <t>SSTU-ST-COS-LAB-M</t>
  </si>
  <si>
    <t>SSTU - StationCore - COS-LAB-2 -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two for short durations. (PART NOT SUPPORTED BY RP-0 OR RO)</t>
  </si>
  <si>
    <t>SSTU-ST-COS-LAB-S</t>
  </si>
  <si>
    <t>SSTU - StationCore - COS-LAB-1 -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one for short durations. (PART NOT SUPPORTED BY RP-0 OR RO)</t>
  </si>
  <si>
    <t>SSTU-ST-DOS-COM</t>
  </si>
  <si>
    <t>SSTU - StationCore - DOS-COM - The Dockable Orbital Segment series of station modules offer an affordable selection of station modules for the construction of orbital installations.  This particular module is intended to serve as a command and control center for a station, and includes the computers and communications gear necessary for the task.  Also includes habitation and storage for a crew of three for short durations. (PART NOT SUPPORTED BY RP-0 OR RO)</t>
  </si>
  <si>
    <t>SSTU-ST-DOS-FEM</t>
  </si>
  <si>
    <t>SSTU - StationCore - DOS-Fitness and Entertainment Module - The Dockable Orbital Segment series of station modules offer an affordable selection of station modules for the construction of orbital installations.  When the station module engineering team was tasked with the creation of an entertainment module the first thing they tried was making the module have a 'fun shape'.  This bar-bell shaped module is the result of said ingenuity, and regardless of if the shape contributes to its effect, the module is fully equipped with entertainment and fitness technology to keep the crew happy and in shape.  Includes minimal habitation and storage capacity for a crew of three for short durations. (PART NOT SUPPORTED BY RP-0 OR RO)</t>
  </si>
  <si>
    <t>SSTU-ST-DOS-HAB</t>
  </si>
  <si>
    <t>SSTU - StationCore - DOS-Habitation Module - The Dockable Orbital Segment series of station modules offer an affordable selection of station modules for the construction of orbital installations.  This particular module is intended to serve as a habitation module, and includes habitation and storage for a crew of three for moderate durations. (PART NOT SUPPORTED BY RP-0 OR RO)</t>
  </si>
  <si>
    <t>SSTU-ST-DOS-LAB</t>
  </si>
  <si>
    <t>SSTU - StationCore - DOS-Laboratory Module - The Dockable Orbital Segment series of station modules offer an affordable selection of station modules for the construction of orbital installations.  This particular module is intended to serve as a laboratory module, but also includes habitation and storage for a crew of three for short durations. (PART NOT SUPPORTED BY RP-0 OR RO)</t>
  </si>
  <si>
    <t>SSTU-ST-DOS-PWR</t>
  </si>
  <si>
    <t>SSTU - StationCore - DOS-PWR - The Dockable Orbital Segment series of station modules offer an affordable selection of station modules for the construction of orbital installations.  This particular module is intended to serve as a power generation and laboratory unit. (PART NOT SUPPORTED BY RP-0 OR RO)</t>
  </si>
  <si>
    <t>SSTU-ST-DOS-TKS</t>
  </si>
  <si>
    <t>SSTU - StationCore - DOS-TKS - The Dockable Orbital Segment series of station modules offer an affordable selection of station modules for the construction of orbital installations.  This particular module is intended to serve as a command and control center for a station, and includes the computers and communications gear necessary for the task.  Also includes habitation and storage for a crew of three for short durations. (PART NOT SUPPORTED BY RP-0 OR RO)</t>
  </si>
  <si>
    <t>SSTU-ST-GEN-DSP-BKT-A</t>
  </si>
  <si>
    <t>SSTU - StationCore: Deployable Solar Panel - Blanket Panel - Variant A. (PART NOT SUPPORTED BY RP-0 OR RO)</t>
  </si>
  <si>
    <t>SSTU-ST-GEN-DSP-BKT-B</t>
  </si>
  <si>
    <t>SSTU - StationCore: Deployable Solar Panel - Blanket Panel - Variant B. (PART NOT SUPPORTED BY RP-0 OR RO)</t>
  </si>
  <si>
    <t>SSTU-ST-GEN-DSP-BKT-C</t>
  </si>
  <si>
    <t>SSTU - StationCore: Deployable Solar Panel - Blanket Panel - Variant C. (PART NOT SUPPORTED BY RP-0 OR RO)</t>
  </si>
  <si>
    <t>SSTU-ST-GEN-DSP-BKT-D</t>
  </si>
  <si>
    <t>SSTU - StationCore: Deployable Solar Panel - Blanket Panel - Variant D. (PART NOT SUPPORTED BY RP-0 OR RO)</t>
  </si>
  <si>
    <t>SSTU-ST-GEN-DSP-BKT-E</t>
  </si>
  <si>
    <t>SSTU - StationCore: Deployable Solar Panel - Blanket Panel - Variant E. (PART NOT SUPPORTED BY RP-0 OR RO)</t>
  </si>
  <si>
    <t>SSTU-ST-GEN-DSP-DOS-L</t>
  </si>
  <si>
    <t>SSTU - StationCore - Deployable Solar Panel - DOS-L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</si>
  <si>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SSTU-ST-GEN-DSP-DOS-M</t>
  </si>
  <si>
    <t>SSTU - StationCore - Deployable Solar Panel - DOS-M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</si>
  <si>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SSTU-ST-GEN-DSP-DOS-MF</t>
  </si>
  <si>
    <t>SSTU - StationCore - Deployable Solar Panel - DOS-MF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</si>
  <si>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SSTU-ST-GEN-DSP-DOS-S</t>
  </si>
  <si>
    <t>SSTU - StationCore - Deployable Solar Panel - DOS-S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</si>
  <si>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SSTU-ST-GEN-DSP-DOS-SF</t>
  </si>
  <si>
    <t>SSTU - StationCore - Deployable Solar Panel - DOS-SF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</si>
  <si>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SSTU-ST-GEN-DSP-DOS-T</t>
  </si>
  <si>
    <t>SSTU - StationCore: Deployable Solar Panel - DOS-T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This model features multiple-axis solar tracking for a more consistent energy output regardless of vessel orientation. (PART NOT SUPPORTED BY RP-0 OR RO)</t>
  </si>
  <si>
    <t>SSTU-ST-GEN-DSP-ISS</t>
  </si>
  <si>
    <t>SSTU - StationCore: Deployable Solar Panel - Incredibly Super Sized.  This is what happens when you tell your engineers that 'size is no limitation!'. (PART NOT SUPPORTED BY RP-0 OR RO)</t>
  </si>
  <si>
    <t>SSTU-ST-GEN-DSP-MAX-L</t>
  </si>
  <si>
    <t>SSTU - StationCore: Deployable Solar Panel - MAX-L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t>
  </si>
  <si>
    <t>SSTU-ST-GEN-DSP-MAX-M</t>
  </si>
  <si>
    <t>SSTU - StationCore: Deployable Solar Panel - MAX-M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t>
  </si>
  <si>
    <t>SSTU-ST-GEN-DSP-MAX-S</t>
  </si>
  <si>
    <t>SSTU - StationCore: Deployable Solar Panel - MAX-S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t>
  </si>
  <si>
    <t>SSTU-ST-GEN-DSP-SMA-L</t>
  </si>
  <si>
    <t>SSTU - StationCore - Deployable Solar Panel - SMA-L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</si>
  <si>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SSTU-ST-GEN-DSP-SMA-M</t>
  </si>
  <si>
    <t>SSTU - StationCore - Deployable Solar Panel - SMA-M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</si>
  <si>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SSTU-ST-GEN-DSP-SMA-S</t>
  </si>
  <si>
    <t>SSTU - StationCore - Deployable Solar Panel - SMA-S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</si>
  <si>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SSTU-ST-GEN-DSP-SMB-L</t>
  </si>
  <si>
    <t>SSTU - StationCore - Deployable Solar Panel - SMB-L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</si>
  <si>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SSTU-ST-GEN-DSP-SMB-M</t>
  </si>
  <si>
    <t>SSTU - StationCore - Deployable Solar Panel - SMB-M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</si>
  <si>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SSTU-ST-GEN-DSP-SMB-S</t>
  </si>
  <si>
    <t>SSTU - StationCore - Deployable Solar Panel - SMB-S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</si>
  <si>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SSTU-ST-GEN-DSP-SMC-L</t>
  </si>
  <si>
    <t>SSTU - StationCore - Deployable Solar Panel - SMC-L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</si>
  <si>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SSTU-ST-GEN-DSP-SMC-M</t>
  </si>
  <si>
    <t>SSTU - StationCore - Deployable Solar Panel - SMC-M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</si>
  <si>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SSTU-ST-GEN-DSP-SMC-S</t>
  </si>
  <si>
    <t>SSTU - StationCore - Deployable Solar Panel - SMC-S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</si>
  <si>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SSTU-ST-GEN-WDP</t>
  </si>
  <si>
    <t>SSTU - Ship Core: General - Welding Docking Port.  Dock two of these together, retract the push-rings, and press the 'Weld' button for a permanent station construction alternative. (PART NOT SUPPORTED BY RP-0 OR RO)</t>
  </si>
  <si>
    <t>SSTU-ST-HAB-A1</t>
  </si>
  <si>
    <t>SSTU - StationCore - HAB-A1 - 1.25m Inflatable Habitat Module - Short.  Includes accommodations for 2 crew when inflated, and requires 0.621t of construction materials to inflate while in the field. (PART NOT SUPPORTED BY RP-0 OR RO)</t>
  </si>
  <si>
    <t>SSTU-ST-HAB-A2</t>
  </si>
  <si>
    <t>SSTU - StationCore - HAB-A2 - 1.25m Inflatable Habitat Module - Long.  Includes accommodations for 3 crew when inflated, and requires 0.942t of construction materials to inflate while in the field. (PART NOT SUPPORTED BY RP-0 OR RO)</t>
  </si>
  <si>
    <t>SSTU-ST-HAB-B1</t>
  </si>
  <si>
    <t>SSTU - StationCore - HAB-B1 - 2.5m Inflatable Habitat Module - Short.  Includes accommodations for 10 crew when inflated, and requires 1.9905t of construction materials to inflate while in the field.  Includes service module with integrated RCS thrusters, airlock, and optional solar panels. (PART NOT SUPPORTED BY RP-0 OR RO)</t>
  </si>
  <si>
    <t>SSTU-ST-HAB-B2</t>
  </si>
  <si>
    <t>SSTU - StationCore - HAB-B2 - 2.5m Inflatable Habitat Module - Long.  Includes accommodations for 15 crew when inflated, and requires 2.883t of construction materials to inflate while in the field.  Includes service module with integrated RCS thrusters, airlock, and optional solar panels. (PART NOT SUPPORTED BY RP-0 OR RO)</t>
  </si>
  <si>
    <t>SSTU-ST-HAB-B3</t>
  </si>
  <si>
    <t>SSTU - StationCore - HAB-B3 - 2.5m Inflatable Habitat Module - Short.  Includes accommodations for 10 crew when inflated, and requires 2.052t of construction materials to inflate while in the field. (PART NOT SUPPORTED BY RP-0 OR RO)</t>
  </si>
  <si>
    <t>SSTU-ST-HAB-B4</t>
  </si>
  <si>
    <t>SSTU - StationCore - HAB-B4 - 2.5m Inflatable Habitat Module - Long.  Includes accommodations for 15 crew when inflated, and requires 3.084t of construction materials to inflate while in the field. (PART NOT SUPPORTED BY RP-0 OR RO)</t>
  </si>
  <si>
    <t>SSTU-ST-HAB-C1</t>
  </si>
  <si>
    <t>SSTU - StationCore - HAB-C1 - 3.75m Inflatable Habitat Module - Short.  Includes accommodations for 24 crew when inflated, and requires 4.644t of construction materials to inflate while in the field.  Includes service module with integrated RCS thrusters, airlock, and optional solar panels. (PART NOT SUPPORTED BY RP-0 OR RO)</t>
  </si>
  <si>
    <t>SSTU-ST-HAB-C2</t>
  </si>
  <si>
    <t>SSTU - StationCore - HAB-C2 - 3.75m Inflatable Habitat Module - Long.  Deploys to 7.5m diameter when fully inflated, can accommodate 36, and requires 6.492t of construction materials to inflate while in the field.  Includes service module with integrated RCS thrusters, airlock, and optional solar panels. (PART NOT SUPPORTED BY RP-0 OR RO)</t>
  </si>
  <si>
    <t>SSTU-ST-HAB-C3</t>
  </si>
  <si>
    <t>SSTU - StationCore - HAB-C3 - 3.75m Inflatable Habitat Module - Short.  Includes accommodations for 24 crew when inflated, and requires 4.644t of construction materials to inflate while in the field. (PART NOT SUPPORTED BY RP-0 OR RO)</t>
  </si>
  <si>
    <t>SSTU-ST-HAB-C4</t>
  </si>
  <si>
    <t>SSTU - StationCore - HAB-C4 - 3.75m Inflatable Habitat Module - Long.  Deploys to 7.5m diameter when fully inflated, can accommodate 36, and requires 6.948t of construction materials to inflate while in the field. (PART NOT SUPPORTED BY RP-0 OR RO)</t>
  </si>
  <si>
    <t>SSTU-ST-HUB-COS</t>
  </si>
  <si>
    <t>SSTU - Station Core: Docking Hub - COS variant.  Includes some habitable area, though there is no external access and no included provisions for long term habitation.  Bring your own snacks. (PART NOT SUPPORTED BY RP-0 OR RO)</t>
  </si>
  <si>
    <t>SSTU-ST-HUB-DOS</t>
  </si>
  <si>
    <t>SSTU - Station Core: Docking Hub - DOS variant. (PART NOT SUPPORTED BY RP-0 OR RO)</t>
  </si>
  <si>
    <t>SSTU-ST-MST-ISS</t>
  </si>
  <si>
    <t>SSTU - StationCore: Modular Solar Truss - Multi-Panel, Multi-Axis solar panel truss segment.  Includes two extra-large DSP-ISS panels mounted on a secondary sun-tracking pivot. (PART NOT SUPPORTED BY RP-0 OR RO)</t>
  </si>
  <si>
    <t>Progress D-18T turbofan</t>
  </si>
  <si>
    <t>High-bypass turbofan for An-225 and An-124. 229.8kN thrust, SFC 0.360 lb/lbf hr.</t>
  </si>
  <si>
    <t>SXTmk3CargoBayRamp</t>
  </si>
  <si>
    <t>A sophisticated deployment system for cargo delivery on the ground, or on the sea, or in mid-air, or in a vacuum. Wherever you want, really. (Missing entryCost field) (PART NOT SUPPORTED BY RP-0 OR RO)</t>
  </si>
  <si>
    <t>XM-C200 Radial Air Intake</t>
  </si>
  <si>
    <t>A large radial turboprop intake, perfect for jet aircraft that just need that bit extra air.</t>
  </si>
  <si>
    <t>XF-104 Radial Air Intake</t>
  </si>
  <si>
    <t>Features a small shock-cone, allowing for better aircollection than the XM-G50 at high speeds.</t>
  </si>
  <si>
    <t>XM-600 1.25m Air Intake</t>
  </si>
  <si>
    <t>Vac-Co's answer to C7 Aerospace's Circular Turboprop intake. Slightly less efficient, but slightly lighter. Plus it has a spinny-round bit.</t>
  </si>
  <si>
    <t>SXTInlineAirIntakeTLarge</t>
  </si>
  <si>
    <t>Designed on the principle of 'what if', no doubt high dangerous for any pilot if a cockpit is mounted to the fore. (Missing entryCost field) (PART NOT SUPPORTED BY RP-0 OR RO)</t>
  </si>
  <si>
    <t>Made from the finest materials at hand, these flight surfaces are guaranteed to operate while attached to the craft. However studies have shown that a lack of atmosphere *may* slightly impede function. No refunds. (PART NOT SUPPORTED BY RO BUT PLACED AND COSTED BY RP-0)</t>
  </si>
  <si>
    <t>A tiny wing, for tiny aeroplanes. A spare '0' was later discovered in the design specification. It had not been carried. (PART NOT SUPPORTED BY RO BUT PLACED AND COSTED BY RP-0)</t>
  </si>
  <si>
    <t>SXTWingSmallFolding</t>
  </si>
  <si>
    <t>A folding wing designed for probes, perfect for keeping inside a fairing. (PART NOT SUPPORTED BY RP-0 OR RO)</t>
  </si>
  <si>
    <t>SXTWingSmallHalf</t>
  </si>
  <si>
    <t>A tiny wing, for tiny aeroplanes. Two spare '0's were later discovered in the design specification. It had not been carried. (PART NOT SUPPORTED BY RP-0 OR RO)</t>
  </si>
  <si>
    <t>SXTWingLarge</t>
  </si>
  <si>
    <t>It was initially a 455, it got dropped. Now it's better, it fulfils a niche and probably also leverages synergies. The responsible kerbals were still fired of course. To our knowledge, they haven't landed yet. (PART NOT SUPPORTED BY RP-0 OR RO)</t>
  </si>
  <si>
    <t>SXTWingVeryLarge</t>
  </si>
  <si>
    <t>For when you absolutely must get something off the ground. Well, providing you've got enough thrust. It is pretty heavy. Flammable if fuelled up, as well. (PART NOT SUPPORTED BY RP-0 OR RO)</t>
  </si>
  <si>
    <t>SXTWingTipRound</t>
  </si>
  <si>
    <t>We got slightly over-enthusiastic when we discovered the factory could make a circular cut. We ordered hundreds. They've even blocked the doors up. Please send help. (PART NOT SUPPORTED BY RP-0 OR RO)</t>
  </si>
  <si>
    <t>Bonanza Cabin</t>
  </si>
  <si>
    <t>Cabin section for the Beechcraft Bonanza</t>
  </si>
  <si>
    <t>DHC-3 Otter cockpit</t>
  </si>
  <si>
    <t>Cockpit for the DHC-3 Otter - single-engined, high-wing, propeller-driven, short take-off and landing (STOL) aircraft developed by de Havilland Canada.</t>
  </si>
  <si>
    <t>Bonanza Tail</t>
  </si>
  <si>
    <t>Tail section of the Beechcraft Bonanza.</t>
  </si>
  <si>
    <t>Junkers Ju-87 cockpit</t>
  </si>
  <si>
    <t>Cockpit for the Junkers Ju-87 also known as Stuka (from Sturzkampfflugzeug - dive bomber), two-man (pilot and rear gunner) German dive bomber and ground-attack aircraft.</t>
  </si>
  <si>
    <t>Heinkel He 111 cockpit</t>
  </si>
  <si>
    <t>Constructed originally for the German Heinkel He 111 type bomber, this cockpit is useful for airdrop carrier planes, reconnaisance craft, and other vehicles where high visibility is paramount.</t>
  </si>
  <si>
    <t>SXT25to375mKossak</t>
  </si>
  <si>
    <t>Often used in the design of larger aricraft. (PART NOT SUPPORTED BY RP-0 OR RO)</t>
  </si>
  <si>
    <t>Boeing 737 cockpit</t>
  </si>
  <si>
    <t>Cockpit for the Boeing 737- short-to medium range twinjet airliner. First flight: April 9, 1967.</t>
  </si>
  <si>
    <t>SXTmeadowlark</t>
  </si>
  <si>
    <t>The EAS 316 is a lightweight observation pod that works in the same was as the EAS-1 External Command Seat. Features a 'No key' start button, though that just means that the pilots have normally gone back to the KSC to find the non-existent keys on launch. (PART NOT SUPPORTED BY RP-0 OR RO)</t>
  </si>
  <si>
    <t>SXT25mMk2Adap</t>
  </si>
  <si>
    <t>A generic Mk2 to 2.5m adapter that was left to dry a bit too long and stretched out. (PART NOT SUPPORTED BY RP-0 OR RO)</t>
  </si>
  <si>
    <t>SXT25mMk2AdapSlant</t>
  </si>
  <si>
    <t>A generic Mk2 to 2.5m adapter that was knocked sideways. (PART NOT SUPPORTED BY RP-0 OR RO)</t>
  </si>
  <si>
    <t>Concorde cockpit</t>
  </si>
  <si>
    <t>Cockpit for the Aerospatiale-BAC Concorde, turbojet-powered, supersonic, passenger jet airliner.</t>
  </si>
  <si>
    <t>SXTsize2LFtank</t>
  </si>
  <si>
    <t>SXTsize2LFtankShort</t>
  </si>
  <si>
    <t>SXTGoose</t>
  </si>
  <si>
    <t>An uncharacteristic foray into airliner control systems from Probodobodyne, the Goose provides a reliable avionics base and a 3 person crew for longer range flights and extra nap time. (PART NOT SUPPORTED BY RP-0 OR RO)</t>
  </si>
  <si>
    <t>B-52 Stratofortress cockpit</t>
  </si>
  <si>
    <t>Cockpit for the B-52 Stratofortress, long-range, subsonic, jet-powered strategic bomber.</t>
  </si>
  <si>
    <t>SXTAirbrake</t>
  </si>
  <si>
    <t>Slows you down. Like a bit, just a wee bit. You're basically still going to be travelling really fast. And will probably still crash. But you'll get about 2 extra seconds before hand. So that's nice. (PART NOT SUPPORTED BY RP-0 OR RO)</t>
  </si>
  <si>
    <t>SXTAirbrakeLarge</t>
  </si>
  <si>
    <t>Slows you down. Well, providing you're in an atmosphere. It won't help on the Mun, unlike parachutes which definitely work there. Honest guv. Also doubles as a handy surfboard. (PART NOT SUPPORTED BY RP-0 OR RO)</t>
  </si>
  <si>
    <t>SXTAirbrakeLarger</t>
  </si>
  <si>
    <t>Used for slowing planes down, can handily be placed next to control surfaces on wings. (PART NOT SUPPORTED BY RP-0 OR RO)</t>
  </si>
  <si>
    <t>A linear aerospike consists of a tapered wedge-shaped plate, with exhaust exiting on either side at the "thick" end. This design has the advantage of being stackable, allowing several smaller engines to be placed in a row to make one larger engine while allowing steering through the use of individual engine throttle control. Plume configured by RealPlume. (PART NOT SUPPORTED BY RP-0 OR RO)</t>
  </si>
  <si>
    <t>SXTnuclearramjet</t>
  </si>
  <si>
    <t>The LV-NRJ is a Nuclear Ram-Jet, utilizing an unshielded nuclear reactor to heat incoming air. While it does not require fuel, it will need boosting to a suitable velocity before becoming effective. Despite being the result of many years of very expensive research, we're not entirely certain of the side-effects of using the engine - every scientist on the project has since turned a slightly more luminescent shade of green and expired. Plume configured by RealPlume. (PART NOT SUPPORTED BY RP-0 OR RO)</t>
  </si>
  <si>
    <t>Junkers Jumo 211F</t>
  </si>
  <si>
    <t>WWII-era V-12 liquid-cooled piston engine, the Jumo 211F as produced by Junkers (GER).  2-speed, 1-stage supercharger.  Used on the He 111.</t>
  </si>
  <si>
    <t>A slight increase in power and efficiency over the KO-211D, however, this necessitated a larger and heavier casing. Requires 60 units Liquid Fuel per hour at maximum throttle. (PART NOT SUPPORTED BY RP-0 OR RO)</t>
  </si>
  <si>
    <t>Fuel-injected air-cooled horizontally-opposed six-cylinder aero engine. 300HP at 2700RPM at sea level.</t>
  </si>
  <si>
    <t>SXTeFan</t>
  </si>
  <si>
    <t>A state of the art electric ducted-fan engine. While not especially powerful, it does not require oxygen, making it perfect for use with probes on other atmospheric planets. (PART NOT SUPPORTED BY RP-0 OR RO)</t>
  </si>
  <si>
    <t>Junkers Jumo 213E</t>
  </si>
  <si>
    <t>WWII-era V-12 liquid-cooled piston engine, the Jumo 213E as produced by Junkers (GER).  3-speed, 2-stage supercharger (only mid and high blowers modelled) intended for performance at high altitudes.  Used on the Focke-wulfe Fw 190 D-11, D-12, D-13 and Focke-wulfe Ta 152 fighters. 2050PS.</t>
  </si>
  <si>
    <t>Junkers Jumo 213A</t>
  </si>
  <si>
    <t>WWII-era V-12 liquid-cooled piston engine, the Jumo 213A as produced by Junkers (GER).  2-speed, 1-stage supercharger.  Used on the Focke-wulfe Fw 190 D-9. 2100PS with MW50 injection, 1750PS dry.</t>
  </si>
  <si>
    <t>SXTLANCER</t>
  </si>
  <si>
    <t>The L.A.N.C.E.R. is the result of the continuing joint venture between C7 Aerospace and the Rockomax Conglomerate. Designed to fill a gap in the design requirements for large sustainable single stage to orbit aircraft, this engine combines the best of rocket and air-breathing thrust technology. (PART NOT SUPPORTED BY RP-0 OR RO)</t>
  </si>
  <si>
    <t>SXTshockConeIntakeSize2</t>
  </si>
  <si>
    <t>An even more shocking new intake from the C7 Aerospace Division! Offers exceptional performance at all speeds and has some heat shielding of its own. Contains sharp points. Wear goggles while in use. (PART NOT SUPPORTED BY RP-0 OR RO)</t>
  </si>
  <si>
    <t>Rolls-Royce Merlin 66</t>
  </si>
  <si>
    <t>WWII-era V-12 liquid-cooled piston engine. Provides 1975HP at sea level, rising to 2020HP at 1.2km (full throttle height). Two-speed single-stage supercharger. 10ft 11in 3-blade constant speed propeller.  Used on Spitfire LF Mk VIII for low-altitude operations.</t>
  </si>
  <si>
    <t>Rolls-Royce Merlin 46</t>
  </si>
  <si>
    <t>WWII-era V-12 liquid-cooled piston engine. Provides 1260HP at sea level, rising to 1440HP at 4.42km (full throttle height). Single-speed single-stage supercharger. 10ft 11in 3-blade constant speed propeller.</t>
  </si>
  <si>
    <t>SXTmk2cargoadapter</t>
  </si>
  <si>
    <t>A modification to the CRG-04, the B variant is inspired by the popular Mk2-Size 1 adaptor series. It also makes an excellent shroud for VTOL capable jet engines. (PART NOT SUPPORTED BY RP-0 OR RO)</t>
  </si>
  <si>
    <t>Requires 100 units Liquid Fuel per hour at maximum throttle. (PART NOT SUPPORTED BY RO BUT PLACED AND COSTED BY RP-0)</t>
  </si>
  <si>
    <t>Pratt &amp; Whitney PT6A-15AG Turboprop</t>
  </si>
  <si>
    <t>Modern turboprop, 675 HP at takeoff</t>
  </si>
  <si>
    <t>Pratt &amp; Whitney R-2800-63W Double Wasp</t>
  </si>
  <si>
    <t>2200HP turbosupercharged radial with water injection 2600HP. Flat-rated to 8km with ram air and WEP, 9km dry. Used by P-47D-22.</t>
  </si>
  <si>
    <t>Pratt &amp; Whitney R-2800-18W Double Wasp</t>
  </si>
  <si>
    <t>WWII-era 2100HP (2450HP wet) twin-row 18-cylinder water-injected radial with a strong three-speed (only 2 modeled) two-stage supercharger. Note, due to modeling issues, will only develop rated altitude horsepower (high blower) when at maximum speed. Used on F4U-4 Corsair, XF6F-6 Hellcat, DC-6B.</t>
  </si>
  <si>
    <t>Pratt &amp; Whitney R-2800-21 Double Wasp</t>
  </si>
  <si>
    <t>2000HP turbosupercharged radial. Nearly flat-rated until about 8.5km. 12ft 2in prop for high speeds.</t>
  </si>
  <si>
    <t>SXTengineattachment</t>
  </si>
  <si>
    <t>A structural pylon for engine support. (PART NOT SUPPORTED BY RP-0 OR RO)</t>
  </si>
  <si>
    <t>SXTengineattachment2</t>
  </si>
  <si>
    <t>SXTVTOLturboFan</t>
  </si>
  <si>
    <t>The J-414 "Jaguar" is a innovative (i.e. massively over budget) derivation of the J-404; featuring the ability to pivot 90 degrees to provide either excellent VTOL capability, or put the craft into a massive tumble. (PART NOT SUPPORTED BY RP-0 OR RO)</t>
  </si>
  <si>
    <t>Williams/Rolls-Royce FJ44-2A turbofan</t>
  </si>
  <si>
    <t>A Small civil turbofan</t>
  </si>
  <si>
    <t>Derwent V</t>
  </si>
  <si>
    <t>The Derwent V, rather than being a development of the Derwent line (a straight-through-flow development of the W.2), was instead a scaled-down Nene. It powered the Meteor F.4, and was available in mid-late 1945. SFC 1.03 lb/lbf-hr static. Temperature limit Mach 1.</t>
  </si>
  <si>
    <t>LMkIAircaftFus</t>
  </si>
  <si>
    <t>A standard fuselage. Carries no fuel; is there merely as a structural element. As such, it's lighter and more solid due to reinforcements. (PART NOT SUPPORTED BY RP-0 OR RO)</t>
  </si>
  <si>
    <t>Narrow-body airliner Tail</t>
  </si>
  <si>
    <t>Fuselage section of B737, A320 etc, diameter is 3.75m.</t>
  </si>
  <si>
    <t>An-124 Tail Section</t>
  </si>
  <si>
    <t>Tail Section of the Antonov An-124, diameter is 6.75m.</t>
  </si>
  <si>
    <t>Narrow-body airliner fuselage</t>
  </si>
  <si>
    <t>LMkIIIAircaftFusLong</t>
  </si>
  <si>
    <t>0.625m Fuselage (Pressurized)</t>
  </si>
  <si>
    <t>Highly-pressurized propellant-tank fuselage, 0.625m diameter. Rated for suborbital, or very gentle LEO reentries. X-15 class.</t>
  </si>
  <si>
    <t>Airliner Window</t>
  </si>
  <si>
    <t>It's a window, you can look out of it. I wouldn't recommend it though, you might miss something on the TV.</t>
  </si>
  <si>
    <t>SXTsmallbicoupleradaptor</t>
  </si>
  <si>
    <t>One engine is not enough? We got you covered! (PART NOT SUPPORTED BY RP-0 OR RO)</t>
  </si>
  <si>
    <t>LMkIIAircaftFus</t>
  </si>
  <si>
    <t>A standard fuselage. Carries no fuel; is there merely as a structural element. As such, it's lighter and more solid due to reinforcements. (Missing entryCost field) (PART NOT SUPPORTED BY RP-0 OR RO)</t>
  </si>
  <si>
    <t>LMkIIAircaftFusLong</t>
  </si>
  <si>
    <t>An-124 Hull section</t>
  </si>
  <si>
    <t>Hull section of the Antonov An-124, diameter is 6.75m.</t>
  </si>
  <si>
    <t>An-124 Cockpit</t>
  </si>
  <si>
    <t>Cockpit of the Antonov An-124, diameter is 6.75m.</t>
  </si>
  <si>
    <t>SXTOsualTailLarge</t>
  </si>
  <si>
    <t>Big, heavy, and with room for both liquid fuel and oxidiser tanks. (PART NOT SUPPORTED BY RP-0 OR RO)</t>
  </si>
  <si>
    <t>An-124 Cockpit Radial</t>
  </si>
  <si>
    <t>Radial Cockpit of the Antonov An-124</t>
  </si>
  <si>
    <t>An-124 Hull section Radial</t>
  </si>
  <si>
    <t>Radial hull section of the Antonov An-124</t>
  </si>
  <si>
    <t>An-124 Hull section Radial End</t>
  </si>
  <si>
    <t>SXTAn225Ramp</t>
  </si>
  <si>
    <t>While not quite as sophisticated as the ramp mounted on the Mk3, it does allow for easy mounting to any surface. (PART NOT SUPPORTED BY RP-0 OR RO)</t>
  </si>
  <si>
    <t>SXTadapterSize3Mk3</t>
  </si>
  <si>
    <t>A hollow adapter for when your craft turns from a massive rocket into a gargantuan plane! (PART NOT SUPPORTED BY RP-0 OR RO)</t>
  </si>
  <si>
    <t>While lacking the specialised pitch authority of the drone core, these wheels do provide more lateral and roll control. The lack of an AI also makes this 95% less murderous. We're still investigating what's causing that other 5%. (PART NOT SUPPORTED BY RP-0 OR RO)</t>
  </si>
  <si>
    <t>SXTmk210degree</t>
  </si>
  <si>
    <t>For those times when you want your spaceplanes to have a bend before they hit the ground. (PART NOT SUPPORTED BY RP-0 OR RO)</t>
  </si>
  <si>
    <t>SXTmk2225degree</t>
  </si>
  <si>
    <t>For those times when you want your spaceplanes to have a bend before they hit the ground. (Missing entryCost field) (PART NOT SUPPORTED BY RP-0 OR RO)</t>
  </si>
  <si>
    <t>SXTmk2adaptorIntake</t>
  </si>
  <si>
    <t>A generic Mk1 to Mk2 adapter that was almost sheared in two. We had to weld some intakes to it so it wouldn't fall apart. Erm, ahem, I mean we added intakes for extra utility and its structural integrity is second to none. (PART NOT SUPPORTED BY RP-0 OR RO)</t>
  </si>
  <si>
    <t>GC-MS + Antenna</t>
  </si>
  <si>
    <t>Mk10-XL Inflatable Airbag</t>
  </si>
  <si>
    <t>A set of inflatable balloons that can handle impacts of moderate speed on planetary surfaces. These airbags are well suited for landing small landers and probes on rough terrain when a skycrane or internal propulsion is lacking or imprecise. First used on Russian Luna landers like Luna 9, airbags served well as Mars landing systems during various missions.</t>
  </si>
  <si>
    <t>Mk-10 Inflatable Airbag</t>
  </si>
  <si>
    <t>A more advanced alternative to the Mk-10 landing system. Rather stronger.</t>
  </si>
  <si>
    <t>SXTfloatFront</t>
  </si>
  <si>
    <t>A pointy end for the LF-01B. Makes sea-floats look more floaty. (PART NOT SUPPORTED BY RP-0 OR RO)</t>
  </si>
  <si>
    <t>SXTfloatMid</t>
  </si>
  <si>
    <t>Lets face it, we've all tried ditching a plane in the water. Doesn't always go too well does it. That's where the LF-01B comes in. Big and empty, the LF-01B is excellent at displacing fluids and bobbing around in the water. (PART NOT SUPPORTED BY RP-0 OR RO)</t>
  </si>
  <si>
    <t>SXTfloatOutboard</t>
  </si>
  <si>
    <t>Used to stabilise seaplanes. Strangely wings don't react well to water at 50m/s. Who'd have guessed. (PART NOT SUPPORTED BY RP-0 OR RO)</t>
  </si>
  <si>
    <t>Guidance ring used for early Saturn I launches. Allows full control over the vessel, up to the tonnage limit (cumulative).</t>
  </si>
  <si>
    <t>Sputnik PS-1 Antenna</t>
  </si>
  <si>
    <t>Small whip antenna for the Sputnik PS-1 satellite.</t>
  </si>
  <si>
    <t>Sputnik PS-1</t>
  </si>
  <si>
    <t>The first satellite to orbit the Earth.</t>
  </si>
  <si>
    <t>20in X-Ray Detector</t>
  </si>
  <si>
    <t>A small (0.5m) satellite designed to study the variation in solar X-ray radiation.</t>
  </si>
  <si>
    <t>Ranger Block I Core</t>
  </si>
  <si>
    <t>SXTAlouetteI</t>
  </si>
  <si>
    <t>SXTTubeAntenna</t>
  </si>
  <si>
    <t>The DTS-Roll 4 is a long retractable antenna consisting of a small sheet of thin metal that is rolled out of the central casing and warps into a long tube. (PART NOT SUPPORTED BY RP-0 OR RO)</t>
  </si>
  <si>
    <t>Studies conducted by Probodobodyne Inc have found that today's youth consider mono-propellent engines to be quote 'totally main-stream, uncool, and Grandpa Bill always talks about how Mono-propellent engines saved his butt in the first Mun landing, ugh what is with all of these questions?!'. Upon being bribed for further information, the participants revealed that Xenon powered Ion engines were the current trending item. So in an effort to reach out to the youth and more importantly increase sales, the JKSS has had a tank of xenon crammed inside of it. Solar panels and ion engine sold separately. (PART NOT SUPPORTED BY RP-0 OR RO)</t>
  </si>
  <si>
    <t>SXT-TMA1</t>
  </si>
  <si>
    <t>1 : 4 : 9 (25 : 36 : n^2 ?) (Missing entryCost field) (PART NOT SUPPORTED BY RP-0 OR RO)</t>
  </si>
  <si>
    <t>Conformal Rocket Cone Mk3</t>
  </si>
  <si>
    <t>An elongated and slanted nose cone. Useful for solid rocket motors and other radially attached objects.</t>
  </si>
  <si>
    <t>Apollo Lunar Module Ascent Module</t>
  </si>
  <si>
    <t>Apollo Ascent Module. Contains two astronauts. Plume configured by RealPlume.</t>
  </si>
  <si>
    <t>Apollo Lunar Module Descent Module</t>
  </si>
  <si>
    <t>This part contains fuel for landing, experiments, and importantly legs to set down softly. Plume configured by RealPlume.</t>
  </si>
  <si>
    <t>SXTOMS-A</t>
  </si>
  <si>
    <t>A more powerful RCS version of the Puff thruster, designed to stabalise the largest of rockets and shuttles. (PART NOT SUPPORTED BY RP-0 OR RO)</t>
  </si>
  <si>
    <t>A powerful RCS thruster, designed to stabalise the largest of rockets and shuttles. (PART NOT SUPPORTED BY RP-0 OR RO)</t>
  </si>
  <si>
    <t>RCS Quad, Extensible (138/223 N class)</t>
  </si>
  <si>
    <t>A generic RCS quad on an extensible boom. Use this for attitude control or translation/ullage for small stages and spacecraft.</t>
  </si>
  <si>
    <t>RCS Thruster 3x (1.24/2 kN class)</t>
  </si>
  <si>
    <t>A generic RCS thruster array. Use this for attitude control or translation/ullage for very large stages. Note that the thrust per nozzle is only one-third the thrust class; three nozzles fire in the same direction giving the class rating.</t>
  </si>
  <si>
    <t>These smaller engines will gimbal to try and keep you pointed the right way. Place at the rear of the rocket. (PART NOT SUPPORTED BY RP-0 OR RO)</t>
  </si>
  <si>
    <t>Gamma 8</t>
  </si>
  <si>
    <t>This was an 8 chamber development of Gamma, used for the first stage of the Black Arrow satellite launch vehicle. Gamma thrust chambers were mounted in pairs radially, each pair on a one-axis tangential gimbal. Collective movement gave roll control, differential movement pitch. Diameter: [1.98 m]. Plume configured by RealPlume.</t>
  </si>
  <si>
    <t>Gamma 2</t>
  </si>
  <si>
    <t>A two chamber version of Gamma, used for the second stage of the Black Arrow satellite launch vehicle. As the only Gamma not required to operate at sea level, the nozzles were extended to allow better expansion. Diameter: [1.37 m]. Plume configured by RealPlume.</t>
  </si>
  <si>
    <t>Waxwing Kick Motor</t>
  </si>
  <si>
    <t>Small solid kick motor for circularizing payloads in orbit. Third stage of the Black Arrow launch vehicle. 29.4kN average thrust. Diameter: [0.71 m]. Plume configured by RealPlume.</t>
  </si>
  <si>
    <t>RD-0120</t>
  </si>
  <si>
    <t>1980s medium TWR, atmospheric and vacuum use. The RD-0120 is a fuel-rich staged combustion engine developed to power the core stage of the Energia launcher. Diameter: [3.5 m]. Plume configured by RealPlume.</t>
  </si>
  <si>
    <t>RD-170 Series</t>
  </si>
  <si>
    <t>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t>
  </si>
  <si>
    <t>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Plume configured by RealPlume.</t>
  </si>
  <si>
    <t>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Plume configured by RealPlume.</t>
  </si>
  <si>
    <t>Small apogee kick motor for satellites, introduced in 1968 on Delta 57. Max thrust 12.34kN, burn time 18 seconds. Plume configured by RealPlume.</t>
  </si>
  <si>
    <t>The KDB's contender for a 2.5m orbital rocket engine. While less powerful that Rockomax's "Poodle", its lower profile and strengthened casing does make it easier to land on if you happen to forget your landing legs. Plume configured by RealPlume. (PART NOT SUPPORTED BY RP-0 OR RO)</t>
  </si>
  <si>
    <t>Bimodal NTR</t>
  </si>
  <si>
    <t>Low thrust pump-fed expander nuclear engine. Evolved for the original NERVA design the Bimodal NTR, instead of wasting precious propellant mass for cooling the engine reactor, uses a Brayton cycle electricity generator unit to convert the waste thermal energy into useful electrical power. It also supports liquid oxygen injection (TRITON - trimodal operation) for increased thrust but with the cost of a lower overall efficiency. Plume configured by RealPlume.</t>
  </si>
  <si>
    <t>NERVA II</t>
  </si>
  <si>
    <t>A later 70s atomic engine. Relatively low TWR but high ISP and power generation of 4200 MW. Derived from the Phoebus 2A ground demonstrator, tested in 1968. Plume configured by RealPlume.</t>
  </si>
  <si>
    <t>SXTSize2SRB</t>
  </si>
  <si>
    <t>This super massive booster is designed to be recovered after jettisoning. Once recovered, it is refurbished and refueled for another launch. Notable for having a gimbal. (PART NOT SUPPORTED BY RP-0 OR RO)</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</si>
  <si>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Plume configured by RealPlume.</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</si>
  <si>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Plume configured by RealPlume.</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</si>
  <si>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Plume configured by RealPlume.</t>
  </si>
  <si>
    <t>TT06-A Launch Stability Enhancer</t>
  </si>
  <si>
    <t>The TT06-A Stability Enhancer uses ground-breaking fastening technology to significantly increase the stability of spacecraft during the pre-launch phase. While OMB Demolition has been criticized in the past for using "big fancy words for a rocket holder"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t>
  </si>
  <si>
    <t>Less 'High tech spaceship part', more 'We spent the budget on food and this was the only thing we could find lying around'. The designers did manage to add a smaller sub-tank for oxidiser, although the words 'plastic bag - Oxidiser goes here' can be seen on the blueprints. (PART NOT SUPPORTED BY RO BUT PLACED AND COSTED BY RP-0)</t>
  </si>
  <si>
    <t>SXTCargoBay1</t>
  </si>
  <si>
    <t>SXTBalloon</t>
  </si>
  <si>
    <t>Although far more delicate and with slightly less fuel capacity for its size than the X200-32, it does boast a lower dry mass per fuel tonne. Perfect for orbital missions. Not recommended for landings. (Missing entryCost field) (PART NOT SUPPORTED BY RP-0 OR RO)</t>
  </si>
  <si>
    <t>SXTBalloonGold</t>
  </si>
  <si>
    <t>SXTBalloonGoldB</t>
  </si>
  <si>
    <t>The lack of proper structural supports makes this fuel bladder extremely delicate and prevents the stacking of multiple cells on top of each other. Probably best not even lean against it. (Missing entryCost field) (PART NOT SUPPORTED BY RP-0 OR RO)</t>
  </si>
  <si>
    <t>Strongback Truss (Closed Long)</t>
  </si>
  <si>
    <t>A long, structural strongback truss, perfect for landers.</t>
  </si>
  <si>
    <t>Strongback Truss (Closed Short)</t>
  </si>
  <si>
    <t>A short, structural strongback truss.</t>
  </si>
  <si>
    <t>Strongback Truss (Open Long)</t>
  </si>
  <si>
    <t>A long strongback truss for carrying cargo.</t>
  </si>
  <si>
    <t>Strongback Truss (Open Medium)</t>
  </si>
  <si>
    <t>A medium length strongback truss for carrying cargo.</t>
  </si>
  <si>
    <t>Strongback Truss (Open Short)</t>
  </si>
  <si>
    <t>A short strongback truss for carrying cargo.</t>
  </si>
  <si>
    <t>SXTBalloon375</t>
  </si>
  <si>
    <t>SXTBalloonGold375</t>
  </si>
  <si>
    <t>Although far more delicate and with slightly less fuel capacity for its size than the X200-32, it does boast a lower dry mass per fuel tonne.  This version, while it can be configured for different fuels, only has a single tank.  Perfect for orbital missions. Not recommended for landings. (PART NOT SUPPORTED BY RP-0 OR RO)</t>
  </si>
  <si>
    <t>SXTBalloonGoldB375</t>
  </si>
  <si>
    <t>SXT64FuelTank</t>
  </si>
  <si>
    <t>SXTradialFuel</t>
  </si>
  <si>
    <t>Radial fuel container with built in radiator panels. The way we figure it, if we accidentally set the fuel on fire, the radiators will cool it down and everything will be fine. Hopefully. (PART NOT SUPPORTED BY RP-0 OR RO)</t>
  </si>
  <si>
    <t>SXT625mFuel4</t>
  </si>
  <si>
    <t>sxtshroudradialhardpoint</t>
  </si>
  <si>
    <t>Often used for the streamlined mounting of engines. (PART NOT SUPPORTED BY RP-0 OR RO)</t>
  </si>
  <si>
    <t>GPHS-RTG [Shielded]</t>
  </si>
  <si>
    <t>The General Purpose Heat Source - Radioisotope Thermoelectric Generator as found on the Galileo spacecraft. Includes a protective cover.</t>
  </si>
  <si>
    <t>The General Purpose Heat Source - Radioisotope Thermoelectric Generator as found on the Galileo spacecraft.</t>
  </si>
  <si>
    <t>OX-HEX Photovoltaic Panels</t>
  </si>
  <si>
    <t>Static Level 4 panel. 0.85m^2</t>
  </si>
  <si>
    <t>OX-VL Photovoltaic Array</t>
  </si>
  <si>
    <t>Extendable Level 4 solar panel. 8.0m^2</t>
  </si>
  <si>
    <t>PPD-H Crew Cabin</t>
  </si>
  <si>
    <t>Hold 6 people with 107 days of supplies. Probodobodyne Inc first and only foray into crew habitation modules. Bulky, but not uncomfortable. It even features a handy set of exterior handrails.</t>
  </si>
  <si>
    <t>Ares LK-S3E Heavy Planetary Habitat</t>
  </si>
  <si>
    <t>Hold 8 people with 45 days of supplies. A top of the line habitat meant for long-term operations. Typically after the initial 'colonists' made their situation more 'permanent' with a bit of lithobreaking. Features cabins, food preparation areas, sofas, space loos, laboratory, and even a home gym.</t>
  </si>
  <si>
    <t>LFUELM3</t>
  </si>
  <si>
    <t>Skylab Orbital Workshop</t>
  </si>
  <si>
    <t>Hold 8 peole with 155 days (5 months) of supplies. A large crew compartment designed for larger, more permanent space stations. Designed and launched in 1973, the Skylab orbital station was the wider space station ever. Given the 270m3 pressurised volume, there is plenty of room for all your IVA activies. It even features a orbital laboratory!</t>
  </si>
  <si>
    <t>LSVCM3</t>
  </si>
  <si>
    <t>LSmallFuelMod</t>
  </si>
  <si>
    <t>Station Science Module (Early)</t>
  </si>
  <si>
    <t>This module, designed for use on space stations, contains various planetary science and space science equipment designed for use in repeatable experiments. However, all data must be returned to the surface, you can't exactly beam samples back and forth. Unlike other science equipment which records all data instantly, experimenents using this equipment may be repeated multiple times (on subsequent crew rotations) for further scientific value. Don't forget to transfer all the data to the RV before the crew returns home!</t>
  </si>
  <si>
    <t>LSmallSvcMod</t>
  </si>
  <si>
    <t>A smaller variant of the SM400. (Missing entryCost field) (PART NOT SUPPORTED BY RP-0 OR RO)</t>
  </si>
  <si>
    <t>PPD-4 Crew Cabin</t>
  </si>
  <si>
    <t>Hold 2 people with 23 days of supplies. A slightly cramped early station module. Features usable handle bars around the side.</t>
  </si>
  <si>
    <t>PPD-6 Crew Cabin</t>
  </si>
  <si>
    <t>Hold 4 people with 23 days of supplies. A slightly cramped early station module. Features usable handle bars around the side.</t>
  </si>
  <si>
    <t>SPKTR-10 Lacuga Storage Container</t>
  </si>
  <si>
    <t>Hold 2 people with 30 days of supplies. An extension adapter for the PPD-10 Hitchhiker storage container.</t>
  </si>
  <si>
    <t>SXTRotatingMk2Ring</t>
  </si>
  <si>
    <t>You know that moment when you realise the design for the new centrifuge didn't have that decimal place in. Yeah, that. Genuinely surprised no-one got fired.  An uncharacteristic foray into long-term habitation modules from C7 Aerospace, this centrifuge is most certainly the result of years of careful planning and analysis...definitely, not the result of an accidental bulk order of Mk2 crew cabins. (PART NOT SUPPORTED BY RP-0 OR RO)</t>
  </si>
  <si>
    <t>sxtairlockAnimated</t>
  </si>
  <si>
    <t>The airlock was designed shortly after the term 'Explosive Decompression' was coined. It allows Kerbals to move from the interior of the vessel to the exterior without a great change in internal pressure. (PART NOT SUPPORTED BY RP-0 OR RO)</t>
  </si>
  <si>
    <t>SXTcapsuleshield</t>
  </si>
  <si>
    <t>Capsule shield (PART NOT SUPPORTED BY RP-0 OR RO)</t>
  </si>
  <si>
    <t>SXTdockingPortVeryLarge</t>
  </si>
  <si>
    <t>The Clamp-O-Tron X3. is an evolution of the Sr. Designed after the initial release of the Sr was met with, 'Ah, okay cool. Now make an even bigger one!'. When will the madness stop? (PART NOT SUPPORTED BY RP-0 OR RO)</t>
  </si>
  <si>
    <t>SXTPipeHub</t>
  </si>
  <si>
    <t>A hub to join 6 pipes together (Missing entryCost field) (PART NOT SUPPORTED BY RP-0 OR RO)</t>
  </si>
  <si>
    <t>SXTPipeLong</t>
  </si>
  <si>
    <t>A long pipe, useful for moving stuff from one place to another (PART NOT SUPPORTED BY RP-0 OR RO)</t>
  </si>
  <si>
    <t>SXTPipeShort</t>
  </si>
  <si>
    <t>A short pipe, useful for moving stuff from one place to another (PART NOT SUPPORTED BY RP-0 OR RO)</t>
  </si>
  <si>
    <t>SXTPipeTurn</t>
  </si>
  <si>
    <t>A pipe bend, familiar to plumbers the world over (Missing entryCost field) (PART NOT SUPPORTED BY RP-0 OR RO)</t>
  </si>
  <si>
    <t>SXTPipeGLong</t>
  </si>
  <si>
    <t>A long pipe inside girders (PART NOT SUPPORTED BY RP-0 OR RO)</t>
  </si>
  <si>
    <t>SXTTriangleRightangle</t>
  </si>
  <si>
    <t>Definitely a deliberate design decision, not a square plate that accidentally got cut in two. (PART NOT SUPPORTED BY RP-0 OR RO)</t>
  </si>
  <si>
    <t>SXTTriHexagon</t>
  </si>
  <si>
    <t>What's better than a panel with 4 sides, one with 6. Though I guess a pentagon would probably be nice too. (PART NOT SUPPORTED BY RP-0 OR RO)</t>
  </si>
  <si>
    <t>N1 Block A is first stage of N1. Block A has 30x NK-15 or NK-33 engines. Diameter: [17.0 m]. (PART NOT COSTED BY RP-0 BUT IN CORRECT NODE)</t>
  </si>
  <si>
    <t>N1 Block V</t>
  </si>
  <si>
    <t>N1 Block V is third stage of N1. Block V has 4 NK-21 engines. Diameter: [7.7 m]. Plume configured by RealPlume.</t>
  </si>
  <si>
    <t>N-1 Block B/V Interstage</t>
  </si>
  <si>
    <t>Install between 2nd and 3rd stages</t>
  </si>
  <si>
    <t>N-1 Block A/B Decoupler</t>
  </si>
  <si>
    <t>Install between 1st ans 2nd stages.</t>
  </si>
  <si>
    <t>SXT5mQuadAdaptor</t>
  </si>
  <si>
    <t>Initially built due to a mis-read procurement form, the TVR-1600XXL units now take up a large portion of O.M.B.'s storage floor-space. It is now being sold under a variety of names, including 'My first Quad adaptor' and 'Self assembly pool', in order to clear the stock. Converts a single 5m stack into four 2.5m stacks. (PART NOT SUPPORTED BY RP-0 OR RO)</t>
  </si>
  <si>
    <t>SXTsize2to3Adaptor</t>
  </si>
  <si>
    <t>SXT5mTank0</t>
  </si>
  <si>
    <t>SXT5mTank0cap</t>
  </si>
  <si>
    <t>SXTTank1</t>
  </si>
  <si>
    <t>SXTSaturnV2</t>
  </si>
  <si>
    <t>SXTSaturnV1</t>
  </si>
  <si>
    <t>SXT5m5wayAdaptor</t>
  </si>
  <si>
    <t>SXTSaturnV1-2Sep</t>
  </si>
  <si>
    <t>A stack separator for the truly massive 5m tank, allows extra space for mounting engines inside. (PART NOT SUPPORTED BY RP-0 OR RO)</t>
  </si>
  <si>
    <t>SXTSaturnV1-2SepSmall</t>
  </si>
  <si>
    <t>A low profile stack separator for the truly massive 5m tank. (PART NOT SUPPORTED BY RP-0 OR RO)</t>
  </si>
  <si>
    <t>SXTSaturnV1Base</t>
  </si>
  <si>
    <t>Perfect for mounting additional engines to even the largest of rockets. (PART NOT SUPPORTED BY RP-0 OR RO)</t>
  </si>
  <si>
    <t>SXTSaturnV2-3Sep</t>
  </si>
  <si>
    <t>An interesting piece, either used as a straight adaptor between 3.75m and 5m sections, or as a stack seperator capable of concealing an engine within it. (PART NOT SUPPORTED BY RP-0 OR RO)</t>
  </si>
  <si>
    <t>SXTSaturnV3</t>
  </si>
  <si>
    <t>Third stage of the Jool V [SXT\Parts\SaturnV\Stage3.cfg] (Missing entryCost field) (PART NOT SUPPORTED BY RP-0 OR RO)</t>
  </si>
  <si>
    <t>SXTSaturnV3Upper</t>
  </si>
  <si>
    <t>Often used to house more delicate orbital craft from the ravages of the atmosphere. (PART NOT SUPPORTED BY RP-0 OR RO)</t>
  </si>
  <si>
    <t>SXTKDBTsar25to375</t>
  </si>
  <si>
    <t>SXTKDBTsar1</t>
  </si>
  <si>
    <t>[SXT/Parts/SuperLaunchers/Hull/Tsar/3-75-0.cfg] (Missing entryCost field) (PART NOT SUPPORTED BY RP-0 OR RO)</t>
  </si>
  <si>
    <t>SXTKDBTsar2</t>
  </si>
  <si>
    <t>SXTKDBTsar3</t>
  </si>
  <si>
    <t>SXTn1GridFin</t>
  </si>
  <si>
    <t>It's a big box. Nothing fancy. Does what it say's on the tin. Quite why these came in a tin is another matter. (PART NOT SUPPORTED BY RP-0 OR RO)</t>
  </si>
  <si>
    <t>Your space plane landed slightly too far away from the runway? Attach this popular fuel unit to a truck and drive on over. (PART NOT SUPPORTED BY RP-0 OR RO)</t>
  </si>
  <si>
    <t>The busy worker bees of the KSC, bright yellow and constantly careening, the TG series haul freight and rocket parts to and fro all day long. (PART NOT SUPPORTED BY RP-0 OR RO)</t>
  </si>
  <si>
    <t>Middle section of the TG-T series of electric trucks. Features inbuilt battery. (PART NOT SUPPORTED BY RP-0 OR RO)</t>
  </si>
  <si>
    <t>SXTtruckrearSmall</t>
  </si>
  <si>
    <t>A rear bumper for the TG-Ts, features a handy set of lights. Supposedly meant to reduce rear-ending, but if anything it's just painting a big bull's-eye on yourself. (PART NOT SUPPORTED BY RP-0 OR RO)</t>
  </si>
  <si>
    <t>The 'Wide' series of the TG Truck, typically provided to drivers who are a little too 'enthusiastic' round the corners for the narrow wheel base of the TG-T1 (PART NOT SUPPORTED BY RP-0 OR RO)</t>
  </si>
  <si>
    <t>Middle section of the TG-W series of electric trucks. Features inbuilt battery. (PART NOT SUPPORTED BY RP-0 OR RO)</t>
  </si>
  <si>
    <t>A rear bumper for the TG-Ws, features a handy set of lights. Supposedly meant to reduce rear-ending, but if anything it's just painting a big bull's-eye on yourself. (PART NOT SUPPORTED BY RP-0 OR RO)</t>
  </si>
  <si>
    <t>TGWheel</t>
  </si>
  <si>
    <t>This wheel for the little yellow trucks, with tiny combined power unit, retardation device and very limited vector control, gives just enough movement for you not to have to push....much (PART NOT SUPPORTED BY RP-0 OR RO)</t>
  </si>
  <si>
    <t>KSCTruckAxleNarrowComplex</t>
  </si>
  <si>
    <t>The TK-M1 axle makes the truck ready to roll.  Just add wheels (PART NOT SUPPORTED BY RP-0 OR RO)</t>
  </si>
  <si>
    <t>KSCTruckAxleWideComplex</t>
  </si>
  <si>
    <t>The TK-W1 boasts a wider wheel-base. We kept flipping the M1s.  Just add wheels (PART NOT SUPPORTED BY RP-0 OR RO)</t>
  </si>
  <si>
    <t>SXTfairingSize0</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</si>
  <si>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 (PART NOT SUPPORTED BY RP-0 OR RO)</t>
  </si>
  <si>
    <t>SXTfairingSize5</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</si>
  <si>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AE-FF5 is the largest size available from FLOOYD. (PART NOT SUPPORTED BY RP-0 OR RO)</t>
  </si>
  <si>
    <t>SXTMk2FuselageStructural</t>
  </si>
  <si>
    <t>A standard Mk2 fuselage. Carries no fuel; is there merely as a structural element. As such, it's lighter and more solid due to reinforcements. (PART NOT SUPPORTED BY RP-0 OR RO)</t>
  </si>
  <si>
    <t>An upper stage Kerosene/LOX engine designed for the Molniya launch vehicle. Also be used with the Voskhod and Soyuz launchers. Diameter: [1.7 m]. Plume configured by RealPlume.</t>
  </si>
  <si>
    <t>taerobee_aerobee</t>
  </si>
  <si>
    <t>taerobee_control</t>
  </si>
  <si>
    <t>taerobee_decoupler</t>
  </si>
  <si>
    <t>taerobee_despin</t>
  </si>
  <si>
    <t>taerobee_largeFin</t>
  </si>
  <si>
    <t>taerobee_nosecone</t>
  </si>
  <si>
    <t>taerobee_parachute</t>
  </si>
  <si>
    <t>taerobee_science</t>
  </si>
  <si>
    <t>taerobee_smallFin</t>
  </si>
  <si>
    <t>taerobee_sustainerTank_3</t>
  </si>
  <si>
    <t>taerobee_TinyTim</t>
  </si>
  <si>
    <t>A-4 Mid Section</t>
  </si>
  <si>
    <t>Liquid Oxygen tank of A-4 rocket.</t>
  </si>
  <si>
    <t>A-4 Guidance Unit</t>
  </si>
  <si>
    <t>Early, inefficient guidance.</t>
  </si>
  <si>
    <t>A-4</t>
  </si>
  <si>
    <t>Thiel Lox/Alcohol rocket engine. Used on V-2 missile. Work began June 1936. Interim design, but went into production. Used 18 x 1.5 tonne thrust chambers, feeding common mixing chamber. Tested from 1939, mass production 1943-1945. Diameter: [0.76 m]. Plume configured by RealPlume.</t>
  </si>
  <si>
    <t>A-4 Fin</t>
  </si>
  <si>
    <t>Stability and control fin for A-4 rocket.</t>
  </si>
  <si>
    <t>A-4 Nose Section</t>
  </si>
  <si>
    <t>Ethanol tank and nose section of A-4 rocket. Contains 738kg of ballast.</t>
  </si>
  <si>
    <t>X-1 Rocket Propellant Tank A</t>
  </si>
  <si>
    <t>A rocket propellant tank designed for aircraft.</t>
  </si>
  <si>
    <t>X-1 Cockpit</t>
  </si>
  <si>
    <t>Validated for flight at speeds exceeding 400 m/s, the X-1 is an ideal choice for supersonic vehicles.</t>
  </si>
  <si>
    <t>XLR11</t>
  </si>
  <si>
    <t>While it doesn't look a thing like it, this model represents the Reaction Motors XLR11, the first liquid fueled rocket engine designed for airplanes. Powered the X-1. Diameter: [0.46 m]. Plume configured by RealPlume.</t>
  </si>
  <si>
    <t>X-1 Rocket Propellant Tank B</t>
  </si>
  <si>
    <t>A rocket propellant tank designed for aircraft, it's cone shaped too!</t>
  </si>
  <si>
    <t>Universal Storage: QuadCore</t>
  </si>
  <si>
    <t>A central core that allows the attachment of four Universal Storage segments.</t>
  </si>
  <si>
    <t>Universal Storage: Hexacore</t>
  </si>
  <si>
    <t>With thin walls and a tiny service passage, the Hexacore is often touted as the central truss of an accident waiting to happen. Often purchased by desperate space agencies strapped for cash and common sense, this core represents a balancing act of price and functionality. Holds six wedges (reasonably well).</t>
  </si>
  <si>
    <t>Universal Storage: Octocore</t>
  </si>
  <si>
    <t>A central core that allows the attachment of eight Universal Storage wedges.</t>
  </si>
  <si>
    <t>US_f_Dec_SafetyDecoupler125</t>
  </si>
  <si>
    <t>A specialized stack separator designed with crew safety in mind. Replacing explosive bolts with eight fail-safe pneumatic cylinders; this decoupler cannot be staged by overeager ground staff and must be activated by direct command of the crew. Decoupling function currently disabled. (PART NOT SUPPORTED BY RP-0 OR RO)</t>
  </si>
  <si>
    <t>US_e_Dec_SafetyDecoupler250</t>
  </si>
  <si>
    <t>A specialized stack separator designed with crew safety in mind. Replacing explosive bolts with eight fail-safe pneumatic cylinders; this decoupler cannot be staged by overeager ground staff and must be activated by direct command of the crew.  Decoupling function currently disabled. (PART NOT SUPPORTED BY RP-0 OR RO)</t>
  </si>
  <si>
    <t>Universal Storage: Science Bay</t>
  </si>
  <si>
    <t>Featuring revolutionary hinge technology gleaned from the cupboards under the sink; the Science Bay provides stowage for equipment deemed too sensitive to glue onto the outside of a spacecraft. With adequately filed edges and punchy caution stickers, EVA data retrieval has never been safer!</t>
  </si>
  <si>
    <t>Universal Storage: Alkaline Fuel Cell</t>
  </si>
  <si>
    <t>This small fuel cell consumes hydrogen and oxygen to produce potable water, heat, and a moderate electrical output. Rated at 710W. Safer than having radioactive thermal generators on board. Small storage capacity for fuel and water biproduct.</t>
  </si>
  <si>
    <t>Universal Storage: Elektron</t>
  </si>
  <si>
    <t>An ISS Elektron unit miniaturized to halve it's size and capacity. Provides breathable oxygen by breaking down water, but at the price of a massive electrical load.</t>
  </si>
  <si>
    <t>Universal Storage: LF10 Fuel Tank</t>
  </si>
  <si>
    <t>One big non-pressurized tank for all your fuel needs.</t>
  </si>
  <si>
    <t>Universal Storage: Pressurized Service Tank</t>
  </si>
  <si>
    <t>Nice round pressurized tank for just about anything.</t>
  </si>
  <si>
    <t>Universal Storage: Hydrogen Tank</t>
  </si>
  <si>
    <t>Contains a large spherical canister of liquid hydrogen. Use with the fuel cell, or to inflate flammable exploding balloon animals. Please keep away from birthday candles or Jeb's ego.</t>
  </si>
  <si>
    <t>Universal Storage: Oxygen Tank</t>
  </si>
  <si>
    <t>Contains four individual liquid oxygen canisters. Separated to ensure redundancy in the unlikely event of explosion from external forces. Intended to provide resources for a fuel cell but can also be used to provide oxygen for life support. Licking the boil-off valve is discouraged.</t>
  </si>
  <si>
    <t>Universal Storage: Water Tank</t>
  </si>
  <si>
    <t>One big water tank.</t>
  </si>
  <si>
    <t>Universal Storage: Radial Oxygen Tank</t>
  </si>
  <si>
    <t>One external oxygen canister with its contents under pressure. Although holding much less gas than its cryogenic counterparts, it does help minimize weight, and helps to keep the workplace occupational hazard department off our backs.</t>
  </si>
  <si>
    <t>Universal Storage: Radial Water Tank</t>
  </si>
  <si>
    <t>A small and cheap water canister, the expendible nature of this tank often leads to its abuse at the hands of reckless LEM designers. Please refrain from using these tanks as landing gear. Drink responsibly.</t>
  </si>
  <si>
    <t>EjectionModule</t>
  </si>
  <si>
    <t>Seat Ejection Module.  Add this module to any command pod enable the crew pilot ejection feature for a single crew member FROM THAT POD.  Parachute will auto-deploy once it is safe to do so.  Crew will be ejected from the nearest available, unobstructed hatch.  You can add multiple modules for more ejection seats. (PART NOT SUPPORTED BY RP-0 OR RO)</t>
  </si>
  <si>
    <t>EjectionCover2A</t>
  </si>
  <si>
    <t>Seat Ejection Module.  Add this module to any command pod enable the crew pilot ejection feature for up to 3 crew members FROM THAT POD.  Parachute will auto-deploy once it is safe to do so.  Crew will be ejected from the nearest available, unobstructed hatch.  You can add multiple modules for more ejection seats. (PART NOT SUPPORTED BY RP-0 OR RO)</t>
  </si>
  <si>
    <t>BE-4</t>
  </si>
  <si>
    <t>The BE-4 is an oxidizer-rich staged combustion engine that burns LNG/LOX. Though initially developed for use on a Blue Origin launch vehicle, in 2014 United Launch Alliance announced that their new Vulcan booster, the successor to the Atlas V and Delta IV, will be powered by a pair of BE-4 engines. Plume configured by RealPlume.</t>
  </si>
  <si>
    <t>RCS Quad (550/890 N class)</t>
  </si>
  <si>
    <t>A generic RCS quad. Use this for attitude control or translation/ullage for large stages and spacecraft. Note that the thrust per nozzle is only half the thrust class, but two nozzles fire in each direction.</t>
  </si>
  <si>
    <t>Inline RCS block (138/223 N class)</t>
  </si>
  <si>
    <t>A generic inline RCS block. Use this for orientation on small capsules and probes.</t>
  </si>
  <si>
    <t>1.25m Crew Carrier</t>
  </si>
  <si>
    <t>One-person inline crew hab section for spaceplanes. Rated for suborbital, or very gentle LEO reentries. X-15 class.</t>
  </si>
  <si>
    <t>Mk1 Crew Carrier</t>
  </si>
  <si>
    <t>Three-person inline crew hab section for Mk1 spaceplanes. Rated for LEO reentries.</t>
  </si>
  <si>
    <t>Astris</t>
  </si>
  <si>
    <t>German pressure-fed vacuum engine burning Aerozine50 and NTO. Used on the stage of the same name on the Europa I and II launch vehicles. Diameter: [2.0 m]. Plume configured by RealPlume.</t>
  </si>
  <si>
    <t>LargeInflatableHAB</t>
  </si>
  <si>
    <t>The biggest crew container you can possibly get for your rocket or station, some exceptions do apply. (PART NOT SUPPORTED BY RP-0 OR RO)</t>
  </si>
  <si>
    <t>UA1205</t>
  </si>
  <si>
    <t>Strap-on booster for Titan IIIC, IIID, IIIE, proposed for Saturn IB derivatives. Burn time 115s. Diameter: [3.05 m]. Plume configured by RealPlume.</t>
  </si>
  <si>
    <t>This is a modified Clamp-O-Tron Docking Port that combines all your favorite features and adds a parachute to boot, terrific. (PART NOT SUPPORTED BY RO BUT PLACED AND COSTED BY RP-0)</t>
  </si>
  <si>
    <t>RCS Quad, 45deg (275/445 N class)</t>
  </si>
  <si>
    <t>A generic RCS quad with 45degree side-thruster orientation. Use this for attitude control or translation/ullage for medium stages and spacecraft (when using NTO/MMH, same performance as the Apollo SM quads).</t>
  </si>
  <si>
    <t>After a borrowing some plans from Jebediah Kerman's Junkyard and Spacecraft Parts Co., the Rockomax Conglomerate has entered the field of nuclear propulsion with this tiny little rocket nicknamed the "Shiba". The NT-5R Shiba has a much smaller profile than its predecessor, but is less efficient due to its smaller power source. Because the reactor is always active, it will constantly produce electricity as long as the engine isn't being fired. Plume configured by RealPlume. (PART NOT SUPPORTED BY RP-0 OR RO)</t>
  </si>
  <si>
    <t>Large Rockomax HubMax Multi-Point Connector</t>
  </si>
  <si>
    <t>After the fervorous response from fans, Rockomax has decide to up the ante with the Extra-Large Rockomax HubMax Multi-Point Connector, seamlessly integrating 2.5 meter parts on a very large hub. Unfortunately, no one died of shock that day.</t>
  </si>
  <si>
    <t>CryoXBig</t>
  </si>
  <si>
    <t>CryoXmed</t>
  </si>
  <si>
    <t>CryoXnoseCone</t>
  </si>
  <si>
    <t>CryoXsmall</t>
  </si>
  <si>
    <t>CryoXendButt</t>
  </si>
  <si>
    <t>Mk2 Pod Protective Cover</t>
  </si>
  <si>
    <t>Aerodynamic cover for the Mk2 Command Module. Provides protection from the aerodynamic forces inside the dense parts of the atmosphere and from the LES exhaust in the case of an emergency.</t>
  </si>
  <si>
    <t>largeFixedAntenna</t>
  </si>
  <si>
    <t>The Communotron 88-X is the chubby hotrod of antennas, fast speedy communications can be yours in a bulky 3m package. (PART NOT SUPPORTED BY RP-0 OR RO)</t>
  </si>
  <si>
    <t>SmallFixedAntenna</t>
  </si>
  <si>
    <t>The DTS-M5 is a fixed, stack mounted solution to your communications needs. (PART NOT SUPPORTED BY RP-0 OR RO)</t>
  </si>
  <si>
    <t>mediumFixedAntenna</t>
  </si>
  <si>
    <t>The DTS-M7 is a fixed, stack mounted solution to your communications needs. (PART NOT SUPPORTED BY RP-0 OR RO)</t>
  </si>
  <si>
    <t>LongDeployableAntenna</t>
  </si>
  <si>
    <t>MK1 Cargo Bay CRG-02</t>
  </si>
  <si>
    <t>This recently developed cargo bay is as small and compact as they come, with just enough space to store a small probe or a few pieces of science equipment.</t>
  </si>
  <si>
    <t>TKS VA Command Module</t>
  </si>
  <si>
    <t>The VA command module is part of the TKS/FGB spacecraft. It can be attached either to the FGB module of the TKS, to the front section of the Almaz station or to both. In the latter case, the station could be launched manned with the crew riding to orbit inside the VA capsule. The crew would be able to exit and enter the VA capsule in orbit via a hatch in the heat shield located at the bottom of the craft. Supports two crew for one day. Center of mass can be offset to allow lifting reentry (toggle Descent Mode).</t>
  </si>
  <si>
    <t>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 Plume configured by RealPlume.</t>
  </si>
  <si>
    <t>Castor 2</t>
  </si>
  <si>
    <t>A derivative of the Castor 1 motor, the Castor 2 featured higher specific impulse and propellant load and lower dry mass fraction as well as a longer burn time. It was used as strap-on booster starting with Delta E and was also used in all but the early Scouts. Burn time 37s. Diameter: [0.79 m]. Plume configured by RealPlume.</t>
  </si>
  <si>
    <t>size0PulseJet</t>
  </si>
  <si>
    <t>A Heavily modified version of an enthusiast grade pulse jet engine, it provides a surprisingly high Thrust to weight ratio in addition to a lightning quick spool up time, unfortunately it drains your fuel faster than any other jet. (PART NOT SUPPORTED BY RP-0 OR RO)</t>
  </si>
  <si>
    <t>RadialavionicsHub</t>
  </si>
  <si>
    <t>smallISRU</t>
  </si>
  <si>
    <t>A smaller version of Kerbodyne's mobile processing plant, this module can take raw materials containing even trace amounts of oxygen and hydrogen, and crack them into useful fuel products.  When operated by a skilled engineer, you will be able to operate with better efficiency.  This oddly shaped processor manufactures mono-propellant and nothing else, but is much lighter and smaller than the more versatile Convert-O-Tron 125. (PART NOT SUPPORTED BY RP-0 OR RO)</t>
  </si>
  <si>
    <t>IKU-03 Kerbal Safety Bubble</t>
  </si>
  <si>
    <t>One of the biggest crew storage solutions available to any space program, the IKU-03 is able to inflate to nearly double it's initial size, letting it hold a total of 10 kerbals comfortably. If it isn't inflated, however... let's just say that they'll have very little to no room to do anything.</t>
  </si>
  <si>
    <t>MicroInflatableHAB</t>
  </si>
  <si>
    <t>The IKU-01 is a micro sized habitat modelled in the fitting visage of a tent. Camp on other planets in style. (PART NOT SUPPORTED BY RP-0 OR RO)</t>
  </si>
  <si>
    <t>SmallInflatableHAB</t>
  </si>
  <si>
    <t>One of the smaller crew storage solutions available to any space program, the IKU-02 is able to inflate to nearly triple it's initial size, letting it pack in a total of 2 kerbals. If it isn't inflated, however... let's just say that they'll have very little to no room to do anything. (PART NOT SUPPORTED BY RP-0 OR RO)</t>
  </si>
  <si>
    <t>size2nuclearEngine</t>
  </si>
  <si>
    <t>Rejoice! The glorious Rockomax Conglomerate has created the biggest and safest Nuclear rocket motor in existence! With a revolutionary design that passes the fuel over the reactor, instead of through it, The risk of radioactive exhaust is now (nearly) non-existant! Now no Kerbal has to worry about that pesky radiation! Plume configured by RealPlume. (PART NOT SUPPORTED BY RP-0 OR RO)</t>
  </si>
  <si>
    <t>softTankMK1</t>
  </si>
  <si>
    <t>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t>
  </si>
  <si>
    <t>softTankMK2</t>
  </si>
  <si>
    <t>softTankMK3</t>
  </si>
  <si>
    <t>softTankMK4</t>
  </si>
  <si>
    <t>softTankMK5</t>
  </si>
  <si>
    <t>ALCOR_LanderCapsule</t>
  </si>
  <si>
    <t>HA3SLPayloadFairing</t>
  </si>
  <si>
    <t>HA3SLPayloadFairingLong</t>
  </si>
  <si>
    <t>HorizonAeronautics_PF_Side</t>
  </si>
  <si>
    <t>HA3SLSAS</t>
  </si>
  <si>
    <t>HA3SLRD120</t>
  </si>
  <si>
    <t>HA3SLRD171</t>
  </si>
  <si>
    <t>HA3SLRD58M</t>
  </si>
  <si>
    <t>HA3SLRetroRocket</t>
  </si>
  <si>
    <t>HA3SLRP2FuelTank2-1</t>
  </si>
  <si>
    <t>HA3SLStage2FuelTank</t>
  </si>
  <si>
    <t>HA3SLPayloadDecoupler</t>
  </si>
  <si>
    <t>HA3SLPayloadDecoupler_PF</t>
  </si>
  <si>
    <t>Toss your load into the stars! (PART NOT SUPPORTED BY RP-0 OR RO)</t>
  </si>
  <si>
    <t>HA3SLStage1Decoupler</t>
  </si>
  <si>
    <t>HA3SLCenterDecoupler</t>
  </si>
  <si>
    <t>HA3SLStageShroud</t>
  </si>
  <si>
    <t>The Castor 4A was introduced on the first generation of Delta II launchers, the 6000-series, and offered improved thrust and specific impulse by replacing PBAA with higher energy HTPB. This, combined with a stretched first stage (the Extra-Extended Long Tank Thor) and a return to the more efficient 6-3 SRM ignition sequence, improved Delta's performance by 11% over the 3000-series. The Castor 4A was flown on the Delta II from 1989 until 1993, when it was replaced by the GEM 40. The boosters were also used on the Atlas IIAS from 1993 until 2004. Burn time 53 seconds. Diameter: [1.02 m]. Plume configured by RealPlume.</t>
  </si>
  <si>
    <t>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t>
  </si>
  <si>
    <t>Apogee kick motor. Modifications: 175 mm straight section added to the Star 17. The 17A has been used for circularized orbits for the Skynet 1, NATO 1, and IMP-H &amp; J satellites. This motor provides the high case safety factor required for this program. The TE-M-521-7 model used for several Air Force missions provides a typical safety factor with a 1.3 pound weight savings. Diameter: [0.44 m]. Plume configured by RealPlume.</t>
  </si>
  <si>
    <t>RL10B-2</t>
  </si>
  <si>
    <t>1990s low-medium TWR, vacuum use. Developed for the Delta Cryogenic Second Stage (DCSS), which was first used on the Delta III then modified for the Delta IV. Its extending nozzle increases specific impulse compared to the RL10A, at the cost of greater dry mass. Boeing purchased a large number of these engines for the Delta IV, but the launcher's low flight rate led to ULA converting many of them to RL10C-1 engines for use on the Atlas V's Centaur upper stage.  min stage diameter 2.0m Plume configured by RealPlume.</t>
  </si>
  <si>
    <t>LE-7 Series</t>
  </si>
  <si>
    <t>1990s medium TWR, atmospheric and vacuum use. Fuel-rich staged combustion engines used on the core stage of H-II series launchers. The original LE-7 was replaced by the LE-7A, which sacrificed some performance in favor of reduced cost and better reliability. Diameter: [3.0 m]. Plume configured by RealPlume.</t>
  </si>
  <si>
    <t>1980s medium TWR, atmospheric and vacuum use. The RD-0120 is a fuel-rich staged combustion engine developed to power the core stage of the Energia launcher. Diameter: [2.6 m]. Plume configured by RealPlume.</t>
  </si>
  <si>
    <t>hydrogen-10-1</t>
  </si>
  <si>
    <t>The biggest cryogenic tank available from Argyle Hydroponics has a truly staggering volume, however, it's actually pretty light for the size. (PART NOT SUPPORTED BY RP-0 OR RO)</t>
  </si>
  <si>
    <t>hydrogen-125-1</t>
  </si>
  <si>
    <t>The almost-new look of this tank is slightly suspicious, given that it was sent to the KSC new in the package. Uses insulation and cooling systems to stop cryogenic fuels like liquid hydrogen from escaping the tank. (PART NOT SUPPORTED BY RP-0 OR RO)</t>
  </si>
  <si>
    <t>hydrogen-125-2</t>
  </si>
  <si>
    <t>The smallest stackable tank for storing cryogenic propellants isn't the most popular of tanks. (PART NOT SUPPORTED BY RP-0 OR RO)</t>
  </si>
  <si>
    <t>hydrogen-25-1</t>
  </si>
  <si>
    <t>The medium Argyle tank line is nothing special. In fact, it didn't even get an eye-catching name! However, it still uses insulation and cooling systems to stop cryogenic fuels like liquid hydrogen from escaping the tank. (PART NOT SUPPORTED BY RP-0 OR RO)</t>
  </si>
  <si>
    <t>hydrogen-25-2</t>
  </si>
  <si>
    <t>Middle of the road size, middle of the road capacity, middle of the road price, heck, even found in the middle of the road! Uses insulation and cooling systems to stop cryogenic fuels like liquid hydrogen from escaping the tank. (PART NOT SUPPORTED BY RP-0 OR RO)</t>
  </si>
  <si>
    <t>hydrogen-25-3</t>
  </si>
  <si>
    <t>Moderate diameter and a short height give the HI-M-5 an almost disappointingly low capacity. But! It uses insulation and cooling systems to stop cryogenic fuels like liquid hydrogen from escaping the tank, so that's something. (PART NOT SUPPORTED BY RP-0 OR RO)</t>
  </si>
  <si>
    <t>hydrogen-375-1</t>
  </si>
  <si>
    <t>The Mondo line of hydrogen tanks from Argyle is, as the name would suggest, monstrous. (PART NOT SUPPORTED BY RP-0 OR RO)</t>
  </si>
  <si>
    <t>hydrogen-375-2</t>
  </si>
  <si>
    <t>Demand for a half-sized Mondo tank was high, so the Mondo-30 was created. It is slightly less high. Uses insulation and cooling systems to stop cryogenic fuels like liquid hydrogen from escaping the tank. (PART NOT SUPPORTED BY RP-0 OR RO)</t>
  </si>
  <si>
    <t>hydrogen-375-3</t>
  </si>
  <si>
    <t>The smallest model in the Mondo line looks a little crumpled, but is perfectly serviceable. It also uses insulation and cooling systems to stop cryogenic fuels like liquid hydrogen from escaping the tank. (PART NOT SUPPORTED BY RP-0 OR RO)</t>
  </si>
  <si>
    <t>hydrogen-radial-125-1</t>
  </si>
  <si>
    <t>Affectionately known as the 'happy birthday tank' among the KSC staff. Responsible for 57 injuries when an engineer attempted to use a filled article as a cake - complete with candles. Due to regressions in plumbing technology, you may need to run a fuel line from this tank to get its "fuel" potential. Uses insulation and cooling systems to stop cryogenic fuels like liquid hydrogen from escaping the tank. (PART NOT SUPPORTED BY RP-0 OR RO)</t>
  </si>
  <si>
    <t>hydrogen-radial-25-1</t>
  </si>
  <si>
    <t>A large liquid hydrogen tank. Not particularly solid, but critic reviews include the words "stunning", "enormous" and "leaky". Wait, was I supposed to say that? Due to regressions in plumbing technology, you may need to run a fuel line from this tank to get its "fuel" potential. Uses insulation and cooling systems to stop cryogenic fuels like liquid hydrogen from escaping the tank. (PART NOT SUPPORTED BY RP-0 OR RO)</t>
  </si>
  <si>
    <t>hydrogen-radial-375-1</t>
  </si>
  <si>
    <t>This tank was conceived when Argyle's lead engineer accidentally doubled the radius on the blueprints of the HB-8. After several dozen were built and met with critcal acclaim, it was slated for mass production. Due to regressions in plumbing technology, you may need to run a fuel line from this tank to get its "fuel" potential. Uses insulation and cooling systems to stop cryogenic fuels like liquid hydrogen from escaping the tank. (PART NOT SUPPORTED BY RP-0 OR RO)</t>
  </si>
  <si>
    <t>dmReconLarge</t>
  </si>
  <si>
    <t>This advanced surveillance camera features two telescopes designed to capture stereographic images while sweeping 90 degree bands of the surface. It includes four non-reusable film cannisters and has extensive on-board processing capabilities. Use this when only the best spy photos of the surface will suffice. Can be used at up to five times the normal low orbit altitude. (PART NOT SUPPORTED BY RP-0 OR RO)</t>
  </si>
  <si>
    <t>dmSIGINT</t>
  </si>
  <si>
    <t>A grossly oversized radio signals intelligence dish that can be used for listening in to every imaginable from of communication, discovering radio anomalies on a planet's surface, or just impressing your neighbor. Warning: Dish is FRAGILE; it is NOT for use in the atmosphere; CANNOT be retracted! Can be used at up to five times the normal low orbit altitude. This instrument can also be used as a powerful communications antenna. (PART NOT SUPPORTED BY RP-0 OR RO)</t>
  </si>
  <si>
    <t>A grossly oversized radio signals intelligence dish that can be used for listening in to every imaginable from of communication, discovering radio anomalies on a planet's surface, or just impressing your neighbor. This instrument also servers as a nose cone, and uses deployable fairing shrouds. Warning: Dish is FRAGILE; it is NOT for use in the atmosphere; CANNOT be retracted! Can be used at up to five times the normal low orbit altitude. This instrument can also be used as a powerful communications antenna. (PART NOT SUPPORTED BY RP-0 OR RO)</t>
  </si>
  <si>
    <t>A mildly oversized radio signals intelligence dish that can be used for listening in to every imaginable from of communication, discovering radio anomalies on a planet's surface, or just impressing your neighbor. Warning: Dish is FRAGILE; it is NOT for use in the atmosphere; CANNOT be retracted! Can be used at up to five times the normal low orbit altitude. This instrument can also be used as a powerful communications antenna. (PART NOT SUPPORTED BY RP-0 OR RO)</t>
  </si>
  <si>
    <t>dmReconSmall</t>
  </si>
  <si>
    <t>This single-camera surveillance telescope features a continuously panning aperture that covers 110 degree bands of the surface. This model features two non-reusable film cannisters and has limited on-board processing capabilities. Use for obtaining detailed photos of the surface or spotting any unusual features. Can be used at up to five times the normal low orbit altitude. (PART NOT SUPPORTED BY RP-0 OR RO)</t>
  </si>
  <si>
    <t>dmASERT</t>
  </si>
  <si>
    <t>The ASERT is an asteroid-only experiment used to study the interior composition of asteroids. It must be paired with a second module placed on the opposite side of an asteroid. When two modules are properly positioned the experiment can be conducted with the science amount dependent on how much of the asteroid the signal passed through. (PART NOT SUPPORTED BY RP-0 OR RO)</t>
  </si>
  <si>
    <t>Magnetometer Boom</t>
  </si>
  <si>
    <t>RPWS Antenna</t>
  </si>
  <si>
    <t>The Radio and Plasma Wave Science instrument measures electrostatic and electromagnetic fields generated by the interaction of planetary magnetospheres and the interplanetary plasma medium. Deploy and use while in low to high orbit. Not for use during atmospheric flight or surface deployment.</t>
  </si>
  <si>
    <t>Orbital Telescope</t>
  </si>
  <si>
    <t>This telescope makes things that are far away look like they are less far away. Use in low to high orbits. Not for use during atmospheric flight or on the surface.</t>
  </si>
  <si>
    <t>dm_antenna</t>
  </si>
  <si>
    <t>DM Upgrade (PART NOT SUPPORTED BY RP-0 OR RO)</t>
  </si>
  <si>
    <t>dmBathymetry</t>
  </si>
  <si>
    <t>Use this submersible science package to explore the uncharted depths of the oceans. Data can be collected above and below the depth threshold to maximize science gain. (PART NOT SUPPORTED BY RP-0 OR RO)</t>
  </si>
  <si>
    <t>dmRoverGoo</t>
  </si>
  <si>
    <t>Advances in materials science have allowed for the construction of a tiny goo pod capable of storing two independent samples simultaneously. (PART NOT SUPPORTED BY RP-0 OR RO)</t>
  </si>
  <si>
    <t>dmRoverMat</t>
  </si>
  <si>
    <t>New construction techniques have allowed the standard SC-9001 to be built in a new, compact enclosure capable of storing two samples simultaneously. (PART NOT SUPPORTED BY RP-0 OR RO)</t>
  </si>
  <si>
    <t>dmSeismicPod</t>
  </si>
  <si>
    <t>The Seismic Sensor Pod is designed to be used in conjunction with the DMagic Seismic Impact Hammer. Place at least two pods at variable distances away from the impact hammer using the built-in decoupler mechanism (the pod has a very high impact tolerance) or by placing them on a separate vessel. (PART NOT SUPPORTED BY RP-0 OR RO)</t>
  </si>
  <si>
    <t>dmSeismicHammer</t>
  </si>
  <si>
    <t>The Seismic Impact Hammer is used to generate seismic waves that provide information about a planet's interior. Use in conjunction with one or more Seismic Sensor Pods to maximize science return. The hammer must impact the surface for the experiment to succeed. (PART NOT SUPPORTED BY RP-0 OR RO)</t>
  </si>
  <si>
    <t>dmUSAsert</t>
  </si>
  <si>
    <t>Univ. Storage - SC-9001 Science Jr.</t>
  </si>
  <si>
    <t>The US-SC-9001 is a cutting edge, self contained laboratory. Have you ever wondered what happens to something in zero G? Or, have you ever pondered the truly meaningful questions? Such as what would happen if I exposed this to the rigors of stellar radiation and an unforgiving vacuum? Comes with complimentary notepad. Recommended for ages 4-8. Small parts inside make it not suitable for small children.</t>
  </si>
  <si>
    <t>Univ. Storage - Magnetometer Boom</t>
  </si>
  <si>
    <t>Univ. Storage - RPWS Antenna</t>
  </si>
  <si>
    <t>The Radio and Plasma Wave Science instrument measures electrostatic and electromagnetic fields generated by the interaction of planetary magnetospheres and the interplanetary plasma medium. Deploy and use while in low to high orbit. Not for use during atmospheric flight or surface deployment. Use with New Horizon's Universal Storage system.</t>
  </si>
  <si>
    <t>Univ. Storage - Orbital Telescope</t>
  </si>
  <si>
    <t>Univ. Storage - PresMat / 2Hot / X-Ray</t>
  </si>
  <si>
    <t>Combines a barometer, temperature sensor, and geiger counter into a single convenient container. Use with New Horizon's Universal Storage System.</t>
  </si>
  <si>
    <t>KW2mengineSPSB</t>
  </si>
  <si>
    <t>A simple motor for small spacecraft. Built for efficiency in a vacuum. Plume configured by RealPlume. (PART NOT SUPPORTED BY RP-0 OR RO)</t>
  </si>
  <si>
    <t>Dual LE-7A engines are used on the core stage of the H-2B launcher. These staged combustion engines burn hydrogen/LOX and are throttleable to 72% of maximum thrust. [5.0 m] Plume configured by RealPlume.</t>
  </si>
  <si>
    <t>KW2mtankL1B</t>
  </si>
  <si>
    <t>2.5m Service Module Tank. (PART NOT SUPPORTED BY RP-0 OR RO)</t>
  </si>
  <si>
    <t>Strap-on booster, improvement of Castor 4A, first tested May 1992. Its 30% performance increase would improve performance of Atlas IIAS, H-II, and other vehicles. First flight 2001. Diameter: [1.02 m]. Plume configured by RealPlume.</t>
  </si>
  <si>
    <t>In 2015, ULA announced that Orbital ATK had been contracted to develop the GEM 63 as a drop-in replacement for the AJ-60A, and would replace Aerojet Rocketdyne as their Atlas V SRM supplier by the end of 2018. The GEM 63 will be larger than the GEM 60 SRMs used on the Delta IV and will not be equipped with thrust vectoring. As with the AJ-60A, launches using the four-meter fairing will be able to be equipped with up to three boosters while up to five boosters can be used with the five-meter fairing. Plume configured by RealPlume.</t>
  </si>
  <si>
    <t>In addition to the GEM 63 for Atlas V, Orbital ATK will develop a larger variant, the GEM 63XL, for Vulcan. The boosters will be approximately 1.5 m longer than the GEM 63 and Vulcan will be able to use up to four boosters with a four-meter fairing or six boosters with a five-meter fairing. Diameter: [1.6 m]. Plume configured by RealPlume.</t>
  </si>
  <si>
    <t>Small solid motor to help separated stages or boosters. Numbers modelled after the S-IC retrorockets. Plume configured by RealPlume.</t>
  </si>
  <si>
    <t>The AJ-60A was developed for the Atlas V, which can be configured with up to five boosters. Plume configured by RealPlume.</t>
  </si>
  <si>
    <t>The UA1207 was used on the Titan IVA, which was developed to launch payloads that had been designed to fly on the Shuttle from Vandenberg. It was a 7-segment modification of the 5-segment UA1205 used on the Titan 3. Burn time 130 seconds. Diameter: [3.05 m]. Plume configured by RealPlume.</t>
  </si>
  <si>
    <t>The Titan IVB Solid Rocket Motor Upgrade (SRMU, also know as the Upgraded Solid Rocket Motor or USRM), was developed with the goal of achieving a 25% increase in capacity over the Titan IVA with the UA1207 SRM. It achieved this through the use of a more energetic propellant and a 3-segment composite case that carried more fuel and weighed less than the UA1207's 7-segment steel case. Burn time 150 seconds, 3.2 m diameter. Plume configured by RealPlume.</t>
  </si>
  <si>
    <t>Solid booster as found on the Ariane 5. Sky rockets in flight. Burn time 124 seconds. Plume configured by RealPlume.</t>
  </si>
  <si>
    <t>Four of these were installed on the S-IVB Aft Interstage and stayed attached to the S-II upon separation of that stage. Plume configured by RealPlume.</t>
  </si>
  <si>
    <t>ca_landv_battery</t>
  </si>
  <si>
    <t>ca_landv_cam_s1</t>
  </si>
  <si>
    <t>ca_landv_core</t>
  </si>
  <si>
    <t>ca_landv_hga</t>
  </si>
  <si>
    <t>ca_landv_omni</t>
  </si>
  <si>
    <t>ca_landv_soilScoop</t>
  </si>
  <si>
    <t>ca_landv_srm</t>
  </si>
  <si>
    <t>ca_landv_vernier</t>
  </si>
  <si>
    <t>antenna_cone_toggle</t>
  </si>
  <si>
    <t>Due to the lack of roads on Kerbin, we were able to purchase a large number of surplus traffic cones and turn them all into a fairly efficient omni antenna. Multiple attachment options and colors available using the toggle buttons. (PART NOT SUPPORTED BY RP-0 OR RO)</t>
  </si>
  <si>
    <t>ca_ant_gps</t>
  </si>
  <si>
    <t>This antenna provides access to the KerbNet system for very detailed tracking of the spacecraft's position. It can be used as a omni-directional antenna, but it is not very powerful (PART NOT SUPPORTED BY RP-0 OR RO)</t>
  </si>
  <si>
    <t>ca_RM02</t>
  </si>
  <si>
    <t>A modified RM01 RCS Module with its nozzles facing in opposite directions; meant for rotational control. The elongated nozzles are the same featured in our Linkor Service Module and are very efficient in a vacuum. (PART NOT SUPPORTED BY RP-0 OR RO)</t>
  </si>
  <si>
    <t>This compact thruster block uses a single nozzle as a directional RCS or all three as a throttleable rocket engine. Plume configured by RealPlume. (PART NOT SUPPORTED BY RP-0, RO IN PROGRESS)</t>
  </si>
  <si>
    <t>ca_H2RS</t>
  </si>
  <si>
    <t>This High-Resolution Radar System uses its 6 antennas mounted in 3 booms to create very accurate radar scans. The system is very sensitive and can track direction and speed of object in the surface. It was designed to both track the speed of vehicles moving between KSC buildings (For speeding tickets) and to justify yet another satellite launch. Win-win (PART NOT SUPPORTED BY RP-0 OR RO)</t>
  </si>
  <si>
    <t>ca_HOLA</t>
  </si>
  <si>
    <t>Since KSC pilots kept crashing into mountains to the West, we were asked to help. We developed an instrument to lower their altitude by shooting lasers at their peaks from orbit. That failed completely, but we discovered that the laser bounced back at different time intervals depending on the altitude, thus the High-Power Orbital Lazer Altimeter was born (PART NOT SUPPORTED BY RP-0 OR RO)</t>
  </si>
  <si>
    <t>ca_TRIXIE</t>
  </si>
  <si>
    <t>TRIXIE pairs two camera assemblies to image and scan multiple light wavelengths from Ultraviolet to Near-Infrared. This provides a good way to determine surface features and biomes from orbit. The principal designer, Dr. Ed Kerman, did not include what the heck the acronym stands for. There is an optional cover which you can toggle from the right-click menu (PART NOT SUPPORTED BY RP-0 OR RO)</t>
  </si>
  <si>
    <t>ca_torekkaPM</t>
  </si>
  <si>
    <t>ca_torekka_truss</t>
  </si>
  <si>
    <t>This structural attaches to the bottom of the Torekka bus to safely and securely attach its propulsion module. Our engineers have included a Shunt Radiator which doubles as a... and let us tell you, we know shunting, we have the best shunting; you're going to love it. Now, where were we? (PART NOT SUPPORTED BY RP-0 OR RO)</t>
  </si>
  <si>
    <t>ca_ESM2</t>
  </si>
  <si>
    <t>When life give you lemons (or broken Quetzal probes from the factory), learn to make lemonade (Stick inside of them a fuel tank, batteries, new electronics). Profit! (PART NOT SUPPORTED BY RP-0 OR RO)</t>
  </si>
  <si>
    <t>ca_fom_drogue</t>
  </si>
  <si>
    <t>Some Fomalhaut atmospheric entry profiles call for earlier and/or more gentle braking. For those, we've designed this massive and resilient drogue chute. Warning: This chute is not rated for low touch-down velocities. Prepare for harsh, bumpy landings (PART NOT SUPPORTED BY RP-0 OR RO)</t>
  </si>
  <si>
    <t>ca_fom_heatS</t>
  </si>
  <si>
    <t>This is the bottom piece of the Fomalhaut spherical atmospheric entry shell. It is coated with a very heat-resistant ablative material to keep the stuff inside from getting cooked. (PART NOT SUPPORTED BY RP-0 OR RO)</t>
  </si>
  <si>
    <t>ca_fom_parachute</t>
  </si>
  <si>
    <t>This part is the top cover of the Fomalhaut atmospheric entry capsule. This parachute attaches directly to the Fomalhaut lander for deployment after re-entry. It does so successfully most of the time. (PART NOT SUPPORTED BY RP-0 OR RO)</t>
  </si>
  <si>
    <t>ca_fom_sp</t>
  </si>
  <si>
    <t>A small and basic solar panel angled for mounting on the Fomalhaut lander collar to provide electric recharge of the batteries (PART NOT SUPPORTED BY RP-0 OR RO)</t>
  </si>
  <si>
    <t>ca_vor_camera</t>
  </si>
  <si>
    <t>The VIS assembly mounts a complete orbital imaging package comprised of a UV spectrometer for atmospheric analysis, IR spectrometer for surface analysis, and a compact low-res Telescope camera for pretty pictures in the visual range. There are two mounting options: 30 degrees for use with Vorona, and 90 degrees for use with other designs and surfaces. Toggle with the right-click menu. (PART NOT SUPPORTED BY RP-0 OR RO)</t>
  </si>
  <si>
    <t>ca_vor_comm</t>
  </si>
  <si>
    <t>Vorona's Comm Array mounts dual conic antennae for short range, low-gain communication. The system also has a mount for a high-gain dish, designed for the Vorona CAE-102 dish (Sold separately). (PART NOT SUPPORTED BY RP-0 OR RO)</t>
  </si>
  <si>
    <t>ca_vor_dish</t>
  </si>
  <si>
    <t>The Vorona dish has a powerful transmitter for its size, that should allow a fair bit of range in communication in the inner solar system; whether you want it to or not. (PART NOT SUPPORTED BY RP-0 OR RO)</t>
  </si>
  <si>
    <t>ca_vor_engine</t>
  </si>
  <si>
    <t>ca_vor_mag</t>
  </si>
  <si>
    <t>This is a really high-tech dowsing rod that detects and measures magnetic fields. For H2O dowsing rods, contact the Coatl Horticulture department. Any claims that dowsing is pseudo-science are imaginative, or fictitious. Any resemblance to actual claims, proven or not, are purely coincidental. (PART NOT SUPPORTED BY RP-0 OR RO)</t>
  </si>
  <si>
    <t>ca_vor_mptank</t>
  </si>
  <si>
    <t>ca_vor_sar</t>
  </si>
  <si>
    <t>Our Synthetic-Aperture Radar System can provide better altimeter and even more resource data than comparable "100% Organic-Aperture Radar" alternatives, don't fall for the hype! The two cone antennae can provide short-range communication. Contains no additives. Proudly using only use free-range plastics and metals during manufacturing. (PART NOT SUPPORTED BY RP-0 OR RO)</t>
  </si>
  <si>
    <t>ca_vor_sep1</t>
  </si>
  <si>
    <t>Takes two pieces for connect together and after not when you want to not have together more. Many quality part made in Kaiwan! (PART NOT SUPPORTED BY RP-0 OR RO)</t>
  </si>
  <si>
    <t>ca_vor_sp</t>
  </si>
  <si>
    <t>Vorona's wings hold large panels of photovoltaic cells as well as a large radiator for the cooling system. (PART NOT SUPPORTED BY RP-0 OR RO)</t>
  </si>
  <si>
    <t>ca_vor_sp2</t>
  </si>
  <si>
    <t>This alternate assembly of Vorona's photovoltaic cells excludes the outer panels for missions requiring less power (PART NOT SUPPORTED BY RP-0 OR RO)</t>
  </si>
  <si>
    <t>ca_vor_tank</t>
  </si>
  <si>
    <t>ca_fom_lander</t>
  </si>
  <si>
    <t>The CAE Planetary Science Division has produced this rugged 'metal tank', and crammed it with batteries, radiation lining, a thermometer, a camera to image the landing site, and an antenna wrapped around the top. It is designed to survive rough landings in extreme environments (PART NOT SUPPORTED BY RP-0 OR RO)</t>
  </si>
  <si>
    <t>ca_vor_core</t>
  </si>
  <si>
    <t>The Vorona probe system is designed to work in tandem with a Fomalhaut lander to conduct simultaneous orbital/surface science. It packs batteries, avionics, and monopropellant in a very rugged case. (PART NOT SUPPORTED BY RP-0 OR RO)</t>
  </si>
  <si>
    <t>ca-upgrade</t>
  </si>
  <si>
    <t>CA-Upgrade (PART NOT SUPPORTED BY RP-0 OR RO)</t>
  </si>
  <si>
    <t>PC_InflateHeatshield3HLxx</t>
  </si>
  <si>
    <t>Remember to inflate before entry! (PART NOT SUPPORTED BY RP-0 OR RO)</t>
  </si>
  <si>
    <t>xCXA_SAWx</t>
  </si>
  <si>
    <t>When normal solar panels can't cut it. The Solar Array Wing (SAW) contains 2 massive solar blankets that are deployed with the help of a collapsable mast (don't ask us how it works. Our best bet is black magic). Single-axis sun tracking functionality included. (PART NOT SUPPORTED BY RP-0 OR RO)</t>
  </si>
  <si>
    <t>XKupolaObsModuleEXPANDED1X</t>
  </si>
  <si>
    <t>XKupolaObsModuleEXPANDED3X</t>
  </si>
  <si>
    <t>MonkeyPodAirlock3x</t>
  </si>
  <si>
    <t>This is the smallest rigid monkey habitat module. Contains Monkey Snaxx (PART NOT SUPPORTED BY RP-0 OR RO)</t>
  </si>
  <si>
    <t>MonkeyPodpsADAPTERmtvLHSM66xsa</t>
  </si>
  <si>
    <t>"Adapter" Size monkey modules are medium sized and very handy.  Contains Monkey Snaxx (PART NOT SUPPORTED BY RP-0 OR RO)</t>
  </si>
  <si>
    <t>MonkeyPodLanderPSx3</t>
  </si>
  <si>
    <t>Similar to Monkey Pod Lander, this module is an appropriate medium habitat for landing on Duna or Mun. (PART NOT SUPPORTED BY RP-0 OR RO)</t>
  </si>
  <si>
    <t>MonkeyPodOrionTypeS22xa66ckX4899</t>
  </si>
  <si>
    <t>This ultimate rigid habitat is used for transfer of monkeys or kerbals to Duna. Contains Monkey Snaxx (PART NOT SUPPORTED BY RP-0 OR RO)</t>
  </si>
  <si>
    <t>MonkeyPodOrionTypeS22xa66ck2cx</t>
  </si>
  <si>
    <t>SHABLANDER-SLRx32af</t>
  </si>
  <si>
    <t>This is the largest rigid monkey hab designed to be landed on Duna or Mun. Contains Monkey Snaxx (PART NOT SUPPORTED BY RP-0 OR RO)</t>
  </si>
  <si>
    <t>SHABLANDER-SLRx32xa4e</t>
  </si>
  <si>
    <t>xmk2LanderCabinx</t>
  </si>
  <si>
    <t>This cozy capsule seats two, and is very lightweight. However, don't expect it to survive atmospheric entry or even a sneeze. (PART NOT SUPPORTED BY RP-0 OR RO)</t>
  </si>
  <si>
    <t>xmk2LanderCabin2x</t>
  </si>
  <si>
    <t>A parachute pack for the Reusable Solid Rocket Motors (RSRM).</t>
  </si>
  <si>
    <t>The launch escape tower of the Orion command module. Activates in the case of an emergency and carries the crew of the Orion safely away from the launch vehicle. Plume configured by RealPlume.</t>
  </si>
  <si>
    <t>MonkeyCargoBoosterSLSADJ</t>
  </si>
  <si>
    <t>The modern iterations of the workhorse RL10 engine (RL-10B-2, RL-10C-1 &amp; CECE). Plume configured by RealPlume.</t>
  </si>
  <si>
    <t>Kestrel-1B</t>
  </si>
  <si>
    <t>A Methalox derivative of the original pressure - fed Kestrel engine that was used on the upper stage of the Falcon 1 launch vehicle. Features a multi - ignition capability and a limited throttling range. Diameter: 0.5 m. Plume configured by RealPlume.</t>
  </si>
  <si>
    <t>The Service Module for the Orion MPCV. Derived from the Automatic Transfer Vehicle (ATV) Service Module.</t>
  </si>
  <si>
    <t>XNP_interstage_5m_8m_t3MTVDRIVEX2</t>
  </si>
  <si>
    <t>Fuel Tank Engine Mount (PART NOT SUPPORTED BY RP-0 OR RO)</t>
  </si>
  <si>
    <t>XNP_lft_xtrt8mC1199987711CB8MA2x</t>
  </si>
  <si>
    <t>XNP_lft_8_0m_6mzxx6222X3</t>
  </si>
  <si>
    <t>nosMonkeyExplorerUtilityALTAIR3tga9XXX</t>
  </si>
  <si>
    <t>Lander for Altair (PART NOT SUPPORTED BY RP-0 OR RO)</t>
  </si>
  <si>
    <t>XCXA_P6_BATTERY_TRUSSX</t>
  </si>
  <si>
    <t>A rigid,lightweight truss segment developed as part of the Integrated Truss System (ITS). This truss includes integral electrical equipment such as batteries, battery chargers/dischargers, DC switching units, and DC-DC converters. Additionally this truss segment includes a pump flow control assembly for any thermal control system radiators which may be attached. (PART NOT SUPPORTED BY RP-0 OR RO)</t>
  </si>
  <si>
    <t>XCXA_P6_LONG_SPACERX</t>
  </si>
  <si>
    <t>A rigid,lightweight truss segment developed as part of the Integrated Truss System (ITS). (PART NOT SUPPORTED BY RP-0 OR RO)</t>
  </si>
  <si>
    <t>xCXA_Z1x</t>
  </si>
  <si>
    <t>The stepping stone truss that serves as a temporary mounting point for structural and pressurized assemblies on a station. Complete with integral reaction wheels to give a nudge without having to burn up RCS. Trus has been fitted with a built-in probe unit and a battery reserve. (PART NOT SUPPORTED BY RP-0 OR RO)</t>
  </si>
  <si>
    <t>Explosive cord decoupler for side mounted boosters. (PART NOT SUPPORTED BY RP-0, RO IN PROGRESS)</t>
  </si>
  <si>
    <t>XKWFlatadapter3x2cc291x</t>
  </si>
  <si>
    <t>A 3.75 to 2.5 meter adapter. (PART NOT SUPPORTED BY RP-0 OR RO)</t>
  </si>
  <si>
    <t>XNPdecouplerstack85Mx3HSx</t>
  </si>
  <si>
    <t>SLS_CM_FairingAdapter296-EM2</t>
  </si>
  <si>
    <t>The SLS-TF is equipped with a (hopefully) small explosive charge, that will sever the structural linkage between itself and whatever it's connected to. (PART NOT SUPPORTED BY RP-0 OR RO)</t>
  </si>
  <si>
    <t>xstrutConnectorc2x</t>
  </si>
  <si>
    <t>The Strut Connector is highly regarded by many spacecraft engineers as they help in constructing more stable spacecraft. Once both sides are connected, a structural beam is created to link both ends, allowing for sturdier (and heavier) construction. (PART NOT SUPPORTED BY RP-0 OR RO)</t>
  </si>
  <si>
    <t>xstrutConnectorc1x</t>
  </si>
  <si>
    <t>A generic engine mount. (PART NOT SUPPORTED BY RP-0, RO IN PROGRESS)</t>
  </si>
  <si>
    <t>CXA_Effector</t>
  </si>
  <si>
    <t>Effector for use to latch onto grapple fixtures. Used like a tiny docking port. (PART NOT SUPPORTED BY RP-0 OR RO)</t>
  </si>
  <si>
    <t>CXA_Grapple</t>
  </si>
  <si>
    <t>Grapple fixture to allow various points to manipulate station parts for assembly. Can also be used as a tiny docking port. (PART NOT SUPPORTED BY RP-0 OR RO)</t>
  </si>
  <si>
    <t>CXA_Grapple_Standoff</t>
  </si>
  <si>
    <t>A small structural standoff to get a grapple fixture away from it's attached structure. (PART NOT SUPPORTED BY RP-0 OR RO)</t>
  </si>
  <si>
    <t>CXA_P5</t>
  </si>
  <si>
    <t>A rigid,lightweight truss segment developed as part of the Integrated Truss System (ITS). This truss section allows you to extend trusswork over deployed solar array wings. It is recommended to install truss segment using a robotic arm. (PART NOT SUPPORTED BY RP-0 OR RO)</t>
  </si>
  <si>
    <t>Apollo Service Module High Gain Antenna</t>
  </si>
  <si>
    <t>The steerable unified S-band high-gain antenna for communication between Earth, the CSM, and the LM.</t>
  </si>
  <si>
    <t>Apollo Service Module Docking Light</t>
  </si>
  <si>
    <t>An extending light to provide some illumination for critical manoeuvres.</t>
  </si>
  <si>
    <t>Apollo Service Module RCS Quad Pod</t>
  </si>
  <si>
    <t>This is the RCS Quad Pods for the Apollo Service Module. Each contains it's own pressurization and fuel. Place 4 pods 90 degrees apart. 2:1 O/F Ratio.</t>
  </si>
  <si>
    <t>Apollo Command/Service Module Decoupler</t>
  </si>
  <si>
    <t>This part separates the Command Module from the Service Module.</t>
  </si>
  <si>
    <t>Apollo Command Module Heat Shield</t>
  </si>
  <si>
    <t>This part is the ablative heat shield for the Apollo Command Module.</t>
  </si>
  <si>
    <t>Apollo Command Module Main Parachutes</t>
  </si>
  <si>
    <t>The three main recovery parachutes for the Apollo Command Module.</t>
  </si>
  <si>
    <t>Apollo Command Module Forward Heat Shield</t>
  </si>
  <si>
    <t>This heat shield protects the earth landing (recovery) system components and everything else in the forward compartment.</t>
  </si>
  <si>
    <t>Apollo Service Module with RCS</t>
  </si>
  <si>
    <t>The Apollo Service Module. Contains fuel, RCS, ECS, fuel cell, and batteries. This has RCS pods built in.</t>
  </si>
  <si>
    <t>Apollo Docking Mechanism Probe</t>
  </si>
  <si>
    <t>Apollo Command Module Docking Probe. Will only work with the Apollo Lunar Module Drogue.</t>
  </si>
  <si>
    <t>Float Rings 2.5m</t>
  </si>
  <si>
    <t>Water floats for your 2.5m Command Module. Place in 4x symmetry and deploy just after splashdown.</t>
  </si>
  <si>
    <t>FASA_Apollo_Float_Ring125</t>
  </si>
  <si>
    <t>Water floats for your 1.25m Command Module. Place in 4x symmetry and deploy just after splashdown. (PART NOT SUPPORTED BY RP-0 OR RO)</t>
  </si>
  <si>
    <t>Float Spheres</t>
  </si>
  <si>
    <t>Floats spheres for water landings. They have a high heat resistance and impact rating for use as aero breaks and airbags.</t>
  </si>
  <si>
    <t>FASA_Apollo_Float_RoundXL</t>
  </si>
  <si>
    <t>Extra large floats spheres for water landings. They have a high heat resistance and impact rating for use as aero breaks and airbags. (PART NOT SUPPORTED BY RP-0 OR RO)</t>
  </si>
  <si>
    <t>Saturn IB/V - APS Flight Pack</t>
  </si>
  <si>
    <t>This unique engine/RCS combo even comes with a little bit of fuel. Great for probes and control motors. RCS O/F Ratio 1.63:1. Plume configured by RealPlume.</t>
  </si>
  <si>
    <t>The massive M-1 engine. The largest, most powerful, LH2/LOX engine ever designed. Individual components have been tested. Generally designed as an upper stage engine, first stages designs with expanding nozzles were being worked on. Diameter: [4.28 m]. Plume configured by RealPlume.</t>
  </si>
  <si>
    <t>Big Gemini Decoupler [260"]</t>
  </si>
  <si>
    <t>This 260" decoupler is for S-IVB sized payloads like Big Gemini.</t>
  </si>
  <si>
    <t>Spacecraft Lunar Module Adapter - Fairing</t>
  </si>
  <si>
    <t>This part, placed in a set of 4 covers the Apollo Lunar Module during ascent.</t>
  </si>
  <si>
    <t>FASASaturnSLA_med</t>
  </si>
  <si>
    <t>FASASaturnSLA_long</t>
  </si>
  <si>
    <t>The Saturn Instrument Unit provides command and control for the final stages of the Saturn IB/V series vehicles. Could be used with any other 260" launch vehicles.</t>
  </si>
  <si>
    <t>Saturn C-8 Second Stage</t>
  </si>
  <si>
    <t>The second stage for the Saturn C-8 launch vehicle.  Attach 8 J-2 engines.</t>
  </si>
  <si>
    <t>Saturn Fuel Tank</t>
  </si>
  <si>
    <t>A fuel tank with Saturn type markings.</t>
  </si>
  <si>
    <t>Saturn C-8 First Stage</t>
  </si>
  <si>
    <t>An extremely large liquid fuel tank for the first stage of the Saturn C-8 launch vehicle. 50ft Diameter.  Attach 8 F-1 engines.</t>
  </si>
  <si>
    <t>Saturn S-II Stage</t>
  </si>
  <si>
    <t>The S-II stage as found on the Saturn V. Attach 5 Rocketdyne J-2 engines and the aft interstage to the bottom.</t>
  </si>
  <si>
    <t>Saturn S-IVB Stage</t>
  </si>
  <si>
    <t>The S-IVB stage as found on the Saturn series. The Rocketdyne J-2 Rocket Engine and aft interstage attach to this part.</t>
  </si>
  <si>
    <t>Saturn S-IB Stage Tanks</t>
  </si>
  <si>
    <t>This is the fuel/oxidizer tanks assembly for the S-IB found on the Saturn IB.</t>
  </si>
  <si>
    <t>This part is the fuel/oxidizer tanks and thrust structure for the S-IB found on the Saturn IB. Attach 8 Rocketdyne H-1 engines and 8 fins to the bottom of the stage.</t>
  </si>
  <si>
    <t>Saturn S-IC Stage</t>
  </si>
  <si>
    <t>The S-IC stage as found on the Saturn V. Attach 5 Rocketdyne F-1 engines and 4 fairings to the bottom of the stage.</t>
  </si>
  <si>
    <t>Saturn V Engine Fairing</t>
  </si>
  <si>
    <t>Fairing cone designed to shield the powerful F-1 engines.</t>
  </si>
  <si>
    <t>Saturn S-IVB Stage Aft Interstage</t>
  </si>
  <si>
    <t>This part is the aft interstage for the S-IVB when used with the Saturn V.</t>
  </si>
  <si>
    <t>This part is the aft interstage for the S-IVB aboard the Saturn S-IB Launch Vehicle.</t>
  </si>
  <si>
    <t>Saturn S-II Aft Interstage - Top</t>
  </si>
  <si>
    <t>This part is the top part of the Saturn S-II stage aft interstage aboard the Saturn V launch vehicle.</t>
  </si>
  <si>
    <t>Saturn C-8 Interstage</t>
  </si>
  <si>
    <t>An interstage separating the first and second stage of the Saturn C-8 launch vehicle. 33ft to 50ft Diameter.</t>
  </si>
  <si>
    <t>Engine Mount</t>
  </si>
  <si>
    <t>Engine mounting part for multiple engines.</t>
  </si>
  <si>
    <t>Saturn S-IB Fin</t>
  </si>
  <si>
    <t>A fin to help stabilize the Saturn IB.</t>
  </si>
  <si>
    <t>Saturn S-II Aft Interstage - Bottom</t>
  </si>
  <si>
    <t>This part is the bottom part of the Saturn S-II stage aft interstage aboard the Saturn V launch vehicle.</t>
  </si>
  <si>
    <t>Apollo Lunar Module Antennas</t>
  </si>
  <si>
    <t>Just antennas, good for communicating. Place on top of the ascent stage.</t>
  </si>
  <si>
    <t>Apollo Ascent Module. Contains two astronauts.</t>
  </si>
  <si>
    <t>This part contains fuel for landing, experiments, and importantly legs to set down softly.</t>
  </si>
  <si>
    <t>Apollo Lunar Module Mobility Enhancer</t>
  </si>
  <si>
    <t>A walkway to get from the door to the ladder.</t>
  </si>
  <si>
    <t>Apollo Docking Mechanism Drogue</t>
  </si>
  <si>
    <t>Apollo Lunar Module Docking Drogue. Will only works with the Apollo Command Module Probe.</t>
  </si>
  <si>
    <t>Apollo Lunar Module Stage Separator</t>
  </si>
  <si>
    <t>This part splits the Ascent Module and Descent Module into two.  Hope you remembered everything, you won't be going back this trip.</t>
  </si>
  <si>
    <t>Apollo Lunar Module Leg</t>
  </si>
  <si>
    <t>A landing leg with contact sensor.</t>
  </si>
  <si>
    <t>Apollo Lunar Module Leg - Surface Attach</t>
  </si>
  <si>
    <t>A surface attachable LEM landing leg with contact sensor.</t>
  </si>
  <si>
    <t>Apollo Lunar Module Leg - Ladder</t>
  </si>
  <si>
    <t>The landing leg with ladder.</t>
  </si>
  <si>
    <t>Apollo Lunar Module Staircase</t>
  </si>
  <si>
    <t>A generic ladder for any need.</t>
  </si>
  <si>
    <t>Apollo Lunar Module RCS Quad Pod</t>
  </si>
  <si>
    <t>A RCS thruster pod, set at 45 degree angles to make it more useful. RCS O/F Ratio 1.6:1.</t>
  </si>
  <si>
    <t>Passive Seismic Experiment Package (PSEP)</t>
  </si>
  <si>
    <t>Self supporting equipment to measure moonquakes in a passive manner. Requires KAS plugin to be deployed.</t>
  </si>
  <si>
    <t>Laser Ranging Retroreflector (LRRR)</t>
  </si>
  <si>
    <t>Lunar Laser Ranging Experiment. A specialized retroreflector for allowing distance measurement from the Earth to the Moon. Requires KAS plugin to be deployed.</t>
  </si>
  <si>
    <t>Apollo Lunar Module ALSEP Scanner</t>
  </si>
  <si>
    <t>SURFACE ONLY. Apollo science. Conduct your experiment while unit is still attached on lander. Requires KAS plugin to be deployed.</t>
  </si>
  <si>
    <t>Agena-D Antenna</t>
  </si>
  <si>
    <t>An extendible antenna for the Agena-D.</t>
  </si>
  <si>
    <t>Gemini Agena Target/Docking Adapter</t>
  </si>
  <si>
    <t>Gemini target/docking adapter used to convert an Agena-D into a Gemini Agena Target Vehicle. Better put a fairing on it too.</t>
  </si>
  <si>
    <t>Agena-D Flight Pack with SPS</t>
  </si>
  <si>
    <t>Flight Pack (RCS, SPS) for Agena-D and BAC Model 8096/8247 engine. Plume configured by RealPlume.</t>
  </si>
  <si>
    <t>Flight Pack RCS (with no SPS) for Agena-D and BAC Model 8096/8247 engine.</t>
  </si>
  <si>
    <t>Agena-D Propellant Tank</t>
  </si>
  <si>
    <t>Propellant tanks for the Agena-D.</t>
  </si>
  <si>
    <t>Agena Bus/Guidance Unit</t>
  </si>
  <si>
    <t>The Agena electronics and avionics package. Provides an 11.8 kWh battery, providing control for just over 47 hr, and an omnidirectional antenna with an effective range of 1,500 km to ground stations.</t>
  </si>
  <si>
    <t>FASAFairingBase_15m</t>
  </si>
  <si>
    <t>Big Gemini Passenger Compartment</t>
  </si>
  <si>
    <t>This is the lower half of the Big Gemini re-entry module, the passenger compartment.  This module gives the Big G a max 9 person crew capacity with additional cargo space.</t>
  </si>
  <si>
    <t>Big Gemini Docking Ring</t>
  </si>
  <si>
    <t>Extendible docking ring for the Big G science lab.</t>
  </si>
  <si>
    <t>Big Gemini Decoupler</t>
  </si>
  <si>
    <t>A lighter decoupler for Big G.</t>
  </si>
  <si>
    <t>Big Gemini Service Module</t>
  </si>
  <si>
    <t>The service module and cargo storage for the Big Gemini spacecraft. Decouples before re-entry burn.</t>
  </si>
  <si>
    <t>Big Gemini Passenger Compartment - White</t>
  </si>
  <si>
    <t>This is the lower half of the Big Gemini re-entry module, the passenger compartment.  This version is made of new lightweight materials and painted white for rescue operations.  It has less cargo space but can support up to 12 person crew, including the flight compartment.</t>
  </si>
  <si>
    <t>AJ10-138</t>
  </si>
  <si>
    <t>This can be an upper stage / orbital taxi for various Titan III configurations. Uses 2x AJ10-138. Plume configured by RealPlume.</t>
  </si>
  <si>
    <t>Centaur A/B/C/D/D1</t>
  </si>
  <si>
    <t>Tank and thrust structure for the Centaur A/B/C/D/D1 models. Add two RL10A series engines to complete the stage.</t>
  </si>
  <si>
    <t>Tank and thrust structure for the Centaur II and IIAS models. Used on the Atlas II and IIIA. Add one or two RL10A series engines to complete the stage. (PART NOT COSTED BY RP-0 BUT IN CORRECT NODE)</t>
  </si>
  <si>
    <t>Tank and thrust structure for the Centaur III used on the Atlas V. Add one or two RL10A series engines to complete the stage.  Includes integrated avionics for the full Atlas V launch vehicle. (PART NOT COSTED BY RP-0 BUT IN CORRECT NODE)</t>
  </si>
  <si>
    <t>4.32m Tank and thrust structure for the Centaur T used on the Titan IV. Add a single RL10A series engines to complete the stage. (PART NOT COSTED BY RP-0 BUT IN CORRECT NODE)</t>
  </si>
  <si>
    <t>FASA Dark Decoupler [Small]</t>
  </si>
  <si>
    <t>A small sized dark decoupler for all your decoupling needs.</t>
  </si>
  <si>
    <t>Decoupler for Titan II/III/IV Series rockets and other 120" Parts</t>
  </si>
  <si>
    <t>FASA Advanced Gemini Descent Pack</t>
  </si>
  <si>
    <t>This pack contains an engine and more fuel for a Gemini based lander. Attach this as a descent stage to the Gemini for landings. Plume configured by RealPlume.</t>
  </si>
  <si>
    <t>FASA Advanced Gemini Equipment Section</t>
  </si>
  <si>
    <t>This equipment section models the thrusters as an engine, rather than as RCS. Plume configured by RealPlume.</t>
  </si>
  <si>
    <t>Gemini Retro Solid Rocket Motor</t>
  </si>
  <si>
    <t>Nice tiny solid rocket motor, designed to work with others and bring Gemini safely home again. Plume configured by RealPlume.</t>
  </si>
  <si>
    <t>A tiny solid rocket motor, designed to separate Mercury spacecraft from its booster. Mount in a set of three to the Mercury retropack and stage along with the Atlas or Redstone decoupler. Plume configured by RealPlume.</t>
  </si>
  <si>
    <t>Gemini Adapter Equipment Section</t>
  </si>
  <si>
    <t>The Gemini Adapter Equipment Section.  It contains O2 and H2 for fuel cell consumption and life support.  It also contains fuel for manoeuvring and attitude control thrusters.  This is the configuration as found on Gemini 10+. RCS O/F Ratio 1.3:1.</t>
  </si>
  <si>
    <t>FASA Advanced Gemini Lander Engine</t>
  </si>
  <si>
    <t>The main engine for the Gemini Lander. Plume configured by RealPlume.</t>
  </si>
  <si>
    <t>Lander legs for the Gemini one man lander</t>
  </si>
  <si>
    <t>FASA Advanced Gemini Lander Leg</t>
  </si>
  <si>
    <t>Lander leg for the Gemini one man lander.</t>
  </si>
  <si>
    <t>Gemini Lightweight Lander</t>
  </si>
  <si>
    <t>Gemini Lander Pod. Contains one astronaut.</t>
  </si>
  <si>
    <t>Big Gemini Launch Escape System (LES)</t>
  </si>
  <si>
    <t>A launch escape system for use with Big Gemini. Plume configured by RealPlume.</t>
  </si>
  <si>
    <t>Titan II Upper Stage Fuel Tank</t>
  </si>
  <si>
    <t>This propellant tank represents the tank used on the Titan II ICBM.</t>
  </si>
  <si>
    <t>Titan II Series Fuel Tank</t>
  </si>
  <si>
    <t>This fuel tank can be used for the lower stage in both Titan II ICBM and Titan II Gemini Launch Vehicle builds.</t>
  </si>
  <si>
    <t>Titan 23G/3 Series Fuel Tank</t>
  </si>
  <si>
    <t>This fuel tank can be used for the lower stage in Titan 23G and Titan 3A/B/C/D/E series builds</t>
  </si>
  <si>
    <t>This fuel tank can be used for the lower stage in Titan 3BS/34D series builds.</t>
  </si>
  <si>
    <t>FASAFairingWall05m_agena</t>
  </si>
  <si>
    <t>LR91 Decoupler</t>
  </si>
  <si>
    <t>Place this part under the LR91 for staging.</t>
  </si>
  <si>
    <t>A 120" nose fairing for all your UA120X SRM needs. Includes a separation motor. Plume configured by RealPlume.</t>
  </si>
  <si>
    <t>LR91 Series</t>
  </si>
  <si>
    <t>The LR91 powered the second stage of Titan launchers. Exhaust from the gas generator provided roll control. Diameter: [2.9 m]. Plume configured by RealPlume.</t>
  </si>
  <si>
    <t>FASADeltaConeLFT</t>
  </si>
  <si>
    <t>A cone shaped rocket fuel tank for the Delta rocket. (PART NOT SUPPORTED BY RP-0 OR RO)</t>
  </si>
  <si>
    <t>Titan II/III/IV Series Upper Stage Fuel Tank</t>
  </si>
  <si>
    <t>This fuel tank can be used for the upper stage in Titan 23G, Titan III series, and Titan IV series builds. Also includes a radio guidance module.</t>
  </si>
  <si>
    <t>Manned Orbital Lab (MOL) Cargo Bay</t>
  </si>
  <si>
    <t>This equipment module is a part of the Manned Orbital Laboratory. Contains storage space for equipment, fuel tanks and small probes.</t>
  </si>
  <si>
    <t>FASAGeminiMOLEquip1m</t>
  </si>
  <si>
    <t>The MOL-S is a tiny service module for all your science support needs.  It contains storage space for equipment, fuel tanks, or tiny probes and keeps it nice and cool. (PART NOT SUPPORTED BY RP-0 OR RO)</t>
  </si>
  <si>
    <t>Manned Orbital Lab (MOL) Cargo Bay - Cap</t>
  </si>
  <si>
    <t>This cap goes on either end of MOL Equipment Module stack to complete the module.</t>
  </si>
  <si>
    <t>Manned Orbital Lab (MOL) Cargo Bay - Stack</t>
  </si>
  <si>
    <t>This is a stackable version of the MOL Equipment Module that allows for a larger storage bay.</t>
  </si>
  <si>
    <t>Manned Orbital Lab (MOL) Science Module</t>
  </si>
  <si>
    <t>Planned crewed orbiting laboratory for the US Air Force (with secret orbital photographic reconaissance mission).</t>
  </si>
  <si>
    <t>This antenna is meant to be mounted on the Gemini rendezvous and recovery section.</t>
  </si>
  <si>
    <t>Gemini Rendezvous and Recovery Section Fairing</t>
  </si>
  <si>
    <t>This section contains all the necessary equipment for rendezvous and docking with the Agena Target Vehicle. After re-entry jettison this section to deploy the drogue parachute, after which the main parachute can then be deployed as well.</t>
  </si>
  <si>
    <t>Gemini Nose Fairing</t>
  </si>
  <si>
    <t>A nose fairing to protect the fragile equipment contained in the rendezvous and recovery section during launch.</t>
  </si>
  <si>
    <t>Big Gemini Aerodynamic Nose Fairing</t>
  </si>
  <si>
    <t>Since the rendezvous electronics are not needed with Big Gemini this recovery section is a bit more aerodynamic than before. Jettison this before deploying the parachutes.</t>
  </si>
  <si>
    <t>This section contains all the necessary equipment for rendezvous and docking with the Agena Target Vehicle. After re-entry this section is jettisoned with deployment of the drogue parachute, after which the main parachute can then be deployed. Made of new lightweight material and painted white to match the white rescue Gemini pod.</t>
  </si>
  <si>
    <t>Gemini Recovery Main Parachute</t>
  </si>
  <si>
    <t>The Gemini recovery main parachute. Put this on top of the RCS Control section.  May be attached radially.</t>
  </si>
  <si>
    <t>Gemini Recovery Drogue Parachute</t>
  </si>
  <si>
    <t>The Gemini recovery drogue parachute. Put this on top of the main parachute.  May be attached radially.</t>
  </si>
  <si>
    <t>FASA Advanced Gemini Landing Leg</t>
  </si>
  <si>
    <t>Need something to put a foot down, attach some of these and you won't have to crumple that cool spaceship.</t>
  </si>
  <si>
    <t>Gemini Cabin</t>
  </si>
  <si>
    <t>The Gemini cabin.  Contains two astronauts.</t>
  </si>
  <si>
    <t>Gemini Re-entry Control System</t>
  </si>
  <si>
    <t>This section contains fuel and thrusters to provide Gemini 3 axis attitude control after detaching the adapter section. RCS O/F Ratio 1.3:1.</t>
  </si>
  <si>
    <t>Gemini Re-entry Control System - White</t>
  </si>
  <si>
    <t>This section contains fuel and thrusters to provide Gemini 3 axis attitude control after detaching the adapter section. Made of new lightweight material and painted white to match the white rescue Gemini pod. RCS O/F Ratio 1.3:1.</t>
  </si>
  <si>
    <t>Gemini Cabin - White</t>
  </si>
  <si>
    <t>The Gemini cabin.  Contains two astronauts.  This one is made of new lightweight material and painted white to increase efficiency for rescue operations.</t>
  </si>
  <si>
    <t>Gemini Light Pod</t>
  </si>
  <si>
    <t>Can't see, put one of these on. Problem solved.</t>
  </si>
  <si>
    <t>Gemini thrusters go on the bottom of your Gemini adapter equipment section. They only thrust laterally, Left and Right. RCS O/F Ratio 1.3:1.</t>
  </si>
  <si>
    <t>FASA Gemini RCS Section</t>
  </si>
  <si>
    <t>This IMAGINARY Gemini RCS Section houses RCS for translation up/down/left/right/aft. Modelled with the 2 backwards firing thrusters as well. RCS O/F Ratio 1.3:1.</t>
  </si>
  <si>
    <t>Gemini Adapter Retrograde Section</t>
  </si>
  <si>
    <t>The Gemini Adapter Retrograde Section. Contains the retrograde engines to de-orbit Gemini. Also houses RCS for translation up/down/left/right/aft. Modelled with the 2 backwards firing thrusters as well. RCS O/F Ratio 1.3:1.  Provides approximately 106dV for re-entry burn. Plume configured by RealPlume.</t>
  </si>
  <si>
    <t>Castor 1 Solid Rocket Motor</t>
  </si>
  <si>
    <t>A booster motor for the Delta D rocket. Plume configured by RealPlume.</t>
  </si>
  <si>
    <t>Strap-on booster for Titan IIIC, IIID, IIIE, proposed for Saturn IB derivatives. Burn time 115s. Plume configured by RealPlume.</t>
  </si>
  <si>
    <t>UA1204 SRM</t>
  </si>
  <si>
    <t>Earliest UA120 series booster designed. Designed for Titan booster augmentation for DynaSoar. Candidate for various Saturn INT studies. Plume configured by RealPlume.</t>
  </si>
  <si>
    <t>Strap-on booster for uprated Titan 3 and Saturn INT / MLV applications.  Burn time 101s or 157s, depending on configuration chosen Plume configured by RealPlume.</t>
  </si>
  <si>
    <t>Strap-on booster for Titan 3M. Burn time 117s. Plume configured by RealPlume.</t>
  </si>
  <si>
    <t>Strap-on booster for Titan IIC, IIID, IIIE, proposed for Saturn IB derivatives. Burn time 115s. Painted white. Plume configured by RealPlume.</t>
  </si>
  <si>
    <t>In-Line Separation Motor</t>
  </si>
  <si>
    <t>A in-line separation motor for the Titan III Solid rocket boosters. Plume configured by RealPlume.</t>
  </si>
  <si>
    <t>XLR99 Spaceplane Engine</t>
  </si>
  <si>
    <t>LOX/Ammonia gas generator engine which powered the X-15 spaceplane. The first large, throttleable, restartable liquid fuel rocket engine. Diameter: [1.42 m]. Plume configured by RealPlume.</t>
  </si>
  <si>
    <t>W53 Warhead - 9MT</t>
  </si>
  <si>
    <t>The Titan II ICBM W53 Warhead.  Installed as a single warhead atop the Guidance Package.</t>
  </si>
  <si>
    <t>Titan II ICBM Guidance Package</t>
  </si>
  <si>
    <t>Delco Universal Space Guidance System (USGS).  Carousel IV IMU.  Magic 352 Computer.</t>
  </si>
  <si>
    <t>Titan II Mk6 Re-Entry Vehicle Base</t>
  </si>
  <si>
    <t>This part is both the interface from the Titan II to the Mk6 Re-Entry Vehicle and the base of the Mk6 Re-Entry Vehicle itself.  It is modelled as simply the re-entry vehicle.</t>
  </si>
  <si>
    <t>Mercury - Atlas Launch Vehicle Fuel Tank</t>
  </si>
  <si>
    <t>The fuel tank for the Mercury - Atlas Launch Vehicle, aka Atlas D Mercury Launch Vehicle, aka Atlas LV-3B.</t>
  </si>
  <si>
    <t>Atlas-E/F Fuel Tank</t>
  </si>
  <si>
    <t>The fuel tank for the Atlas-E/F series.</t>
  </si>
  <si>
    <t>Atlas SLV-3 Fuel Tank</t>
  </si>
  <si>
    <t>The fuel tank for the Atlas SLV-3 launcher. Used with the Gemini Agena Target Vehicle.</t>
  </si>
  <si>
    <t>The fuel tank for the Atlas SLV-3C/D. Historically used with the Centaur D1 to send 1.75T (3C) or 1.80T (3D) to GTO.  Reduce fuel by 3t to setup the earlier 3C. (PART NOT COSTED BY RP-0 BUT IN CORRECT NODE)</t>
  </si>
  <si>
    <t>Atlas G/H/I Fuel Tank</t>
  </si>
  <si>
    <t>The fuel tank for the Atlas G/H/I. Historically used with the Centaur D1A to send up to 2.375T to GTO.</t>
  </si>
  <si>
    <t>The fuel tank for the Atlas II. Historically used with the Centaur D2 to send up to 3.8T to GTO.</t>
  </si>
  <si>
    <t>Atlas Fairing Decoupler</t>
  </si>
  <si>
    <t>Part of the MA-2/3/5 Propulsion Unit, this is a decoupler/fairing for the booster engines of Atlas. Place this on top of the main engines, then add the boosters.</t>
  </si>
  <si>
    <t>Mercury Retro Strap / Decoupler</t>
  </si>
  <si>
    <t>Straps to hold retro pack to heatshield (place on heatshield, then add retro pack). Decouple before re-entry.</t>
  </si>
  <si>
    <t>Mercury Retro Rocket Pack</t>
  </si>
  <si>
    <t>This pack contains 3 solid rocket engines to de-orbit the Mercury capsule. They are each 1000lbf (4.448kN) and burn for 10 seconds and are fired at five second intervals, thus peak thrust is 8.9kN). Plume configured by RealPlume.</t>
  </si>
  <si>
    <t>Mercury Launch Escape System</t>
  </si>
  <si>
    <t>Set up an action group to turn on the engine. Otherwise staging will just release it. Attach this to the top of your Mercury capsule, in case there is an emergency. Plume configured by RealPlume.</t>
  </si>
  <si>
    <t>Storable Propellant Retro Pack (2kN class)</t>
  </si>
  <si>
    <t>This is the equivalent in thrust of two Generic 1kN thrusters. Pressure-fed from bladder tanks, effectively infinite ignitions and no ullage issues. Plume configured by RealPlume.</t>
  </si>
  <si>
    <t>Mercury - Redstone LV Fuel Tank</t>
  </si>
  <si>
    <t>The fuel tank for the Mercury - Redstone Launch Vehicle. Used for sub-orbital flights.</t>
  </si>
  <si>
    <t>FASA Fuel Tank</t>
  </si>
  <si>
    <t>A generic fuel tank.</t>
  </si>
  <si>
    <t>The Mercury recovery parachute. Sits on the capsule with the nose fairing on top of it.</t>
  </si>
  <si>
    <t>Mercury Nose Fairing</t>
  </si>
  <si>
    <t>This nose fairing protects the parachute during flight.</t>
  </si>
  <si>
    <t>Mercury Re-entry Module</t>
  </si>
  <si>
    <t>The Mercury re-entry module.  Contains one astronaut.  Built in RCS thrusters.</t>
  </si>
  <si>
    <t>Mercury RCS Roll Thruster Pack</t>
  </si>
  <si>
    <t>Mercury roll control thrusters.  Put 1 pack on right side of spacecraft at height of lowest part of hatch.</t>
  </si>
  <si>
    <t>A-7 Fin / Thrust Vane</t>
  </si>
  <si>
    <t>The Redstone / Jupiter-C / Juno engine could not gimbal.  Instead TVC was obtained by use of carbon thrust vanes. Apply in 4x symmetry to A7 engine unit.</t>
  </si>
  <si>
    <t>NAA-75-110 A-Series</t>
  </si>
  <si>
    <t>Used on the Redstone missile.  Designed for Ethanol/LOx (A-6) (1.5 O/F Ratio), it was later adapted to burn Hydyne/LOx (A-7) (1.73 O/F Ratio)(higher performance (12%) yet more toxic) for use in Jupiter C / Juno I.  When Redstone MRLV was adapted from Jupiter C for manned use the A7 was switched back to Ethanol, accepting slightly lower performance for lack of toxicity. Thrust Vector Control was provided by carbon thrust vanes (add the Redstone Fin / Thrust vane part in 4x symmetry), and additional attitude control was provided by actuating fins. Mass includes thrust frame. Diameter: [1.77 m]. Plume configured by RealPlume.</t>
  </si>
  <si>
    <t>Redstone and Juno I Launch Clamp</t>
  </si>
  <si>
    <t>This clamp attaches to the bottom of the A-7 Rocket Engine used in the Redstone-Mercury and Juno I launch vehicles.</t>
  </si>
  <si>
    <t>Generic Launch Clamp</t>
  </si>
  <si>
    <t>A launch clamp that is resizable to match whatever you need.</t>
  </si>
  <si>
    <t>Similar to the clamps that held the Saturn V down while the engines spooled up. The clamp had a special hood it retracted into. It protect the clamps from rocket exhaust so they could be reused for multiple launches.</t>
  </si>
  <si>
    <t>The "Atlas Clamp" attaches to the sides of rockets to help stop the launch wiggles. This clamp works just like the stock launch clamps except they do not provide electricity.</t>
  </si>
  <si>
    <t>This launch tower lets you load Kerbals from the tower to your spacecraft.  Load it up with Kerbals from the astronaut complex and right click on the doors at the top or bottom to EVA.</t>
  </si>
  <si>
    <t>This umbilical tower functions as a launch clamp and fuel pump for liquid fuel, oxidizer and mono-propellent. It also Provides electricity. Right click on the tower to start the fuel flow.</t>
  </si>
  <si>
    <t>FASASolarLarge</t>
  </si>
  <si>
    <t>A large unfolding station solar panel for your stations electrical needs. It does not track the sun! (PART NOT SUPPORTED BY RP-0 OR RO)</t>
  </si>
  <si>
    <t>FASASolarMed</t>
  </si>
  <si>
    <t>A medium unfolding station solar panel for your stations electrical needs. Also it tracks the sun. (PART NOT SUPPORTED BY RP-0 OR RO)</t>
  </si>
  <si>
    <t>FASA Solar Panel</t>
  </si>
  <si>
    <t>A nice small 0.05m^2 solar panel for small parts.</t>
  </si>
  <si>
    <t>Juno I Tank</t>
  </si>
  <si>
    <t>A stretched Redstone tank for Jupiter-C / Juno I. Fill with LOX/Hydyne for use with NAA75-110 engine in LOX/Hydyne mode.</t>
  </si>
  <si>
    <t>Juno I Nosecone Fairing &amp; Instrument Section</t>
  </si>
  <si>
    <t>Nosecone and Instrument Section for the Juno I first stage, has a decoupler on the nose. Separates from fuel tank after first stage burnout.</t>
  </si>
  <si>
    <t>Vroom vroom vroom ^_^ (PART NOT SUPPORTED BY RP-0 OR RO)</t>
  </si>
  <si>
    <t>Take to the skies! (PART NOT SUPPORTED BY RP-0 OR RO)</t>
  </si>
  <si>
    <t>Sometimes you need to install stuff on the nose too.</t>
  </si>
  <si>
    <t>Twin-seat fighter cockpit. (PART NOT SUPPORTED BY RP-0 OR RO)</t>
  </si>
  <si>
    <t>Cheap and simple cockpit.</t>
  </si>
  <si>
    <t>Sometimes you need to install stuff on the nose and have two crew. (PART NOT SUPPORTED BY RP-0 OR RO)</t>
  </si>
  <si>
    <t>It was originally supposed to be a cutting-edge cockpit for a next-gen mk2 stealth fighter, but after years of delays, budget overruns and re-resigns, the project manager finally had enough: "Just call it something and push it on the markets!". Then we ended up with this thing.</t>
  </si>
  <si>
    <t>Check your orbital trajectory and the name of the pilot while dodging missiles. Features air intakes under the nose for more compact design. (PART NOT SUPPORTED BY RP-0 OR RO)</t>
  </si>
  <si>
    <t>ADAPTER_BLOCK_I</t>
  </si>
  <si>
    <t>ADAPTER_BLOCK_I2</t>
  </si>
  <si>
    <t>DECOUPLER</t>
  </si>
  <si>
    <t>EAS</t>
  </si>
  <si>
    <t>EAS_top</t>
  </si>
  <si>
    <t>SOYUZ_F_2</t>
  </si>
  <si>
    <t>SOYUZ_FG1</t>
  </si>
  <si>
    <t>SOYUZ_FG2</t>
  </si>
  <si>
    <t>PROGRESS_FG1</t>
  </si>
  <si>
    <t>R7_FS_TOP</t>
  </si>
  <si>
    <t>R7_BLOCK_I</t>
  </si>
  <si>
    <t>KK_SPX_DragonCargo_mockup</t>
  </si>
  <si>
    <t>Mockup of SpaceXs Dragon Cargo. (PART NOT SUPPORTED BY RP-0 OR RO)</t>
  </si>
  <si>
    <t>KK_SPX_F91_enginesec</t>
  </si>
  <si>
    <t>Attach the nine Merlin 1C engines to this. (PART NOT SUPPORTED BY RP-0 OR RO)</t>
  </si>
  <si>
    <t>KK_SPX_F91_interstage</t>
  </si>
  <si>
    <t>Interstage for SpaceX Falcon 9 1.0 launch vehicle. (PART NOT SUPPORTED BY RP-0 OR RO)</t>
  </si>
  <si>
    <t>KK_SPX_F91_S1tank</t>
  </si>
  <si>
    <t>This tank supplies the nine Merlin 1C engines of the Falcon 9. (PART NOT SUPPORTED BY RP-0 OR RO)</t>
  </si>
  <si>
    <t>KK_SPX_F91_S2tank</t>
  </si>
  <si>
    <t>Upper fuel tank for the Falcon 9 1.0 second stage, powered by a single Merlin 1C vacuum. (PART NOT SUPPORTED BY RP-0 OR RO)</t>
  </si>
  <si>
    <t>KK_SPX_F912_Interstage_RCS</t>
  </si>
  <si>
    <t>A small Reaction Control System block, featuring 4 small thrusters combined into a single body. This RCS unit gets attached in a pair to the Falcon 9 1.1/1.1 FT interstage, to reorient the first stage of the Falcon 9 rocket after its seperation. (PART NOT SUPPORTED BY RP-0 OR RO)</t>
  </si>
  <si>
    <t>KK_SPX_F92_interstage</t>
  </si>
  <si>
    <t>Interstage for SpaceX Falcon 9 1.1 launch vehicle. (PART NOT SUPPORTED BY RP-0 OR RO)</t>
  </si>
  <si>
    <t>KK_SPX_F9_Octaweb</t>
  </si>
  <si>
    <t>Attach the nine Merlin 1D engines to this. (PART NOT SUPPORTED BY RP-0 OR RO)</t>
  </si>
  <si>
    <t>KK_SPX_F92_S1tank</t>
  </si>
  <si>
    <t>A stretched fuel tank for Falcon 9 1.1. Due to its stretch and overall weight reduction, it can carry more propellant than the 1.1 Fuel Tank, while still having the same weight. (PART NOT SUPPORTED BY RP-0 OR RO)</t>
  </si>
  <si>
    <t>KK_SPX_F92_S2tank</t>
  </si>
  <si>
    <t>Upper fuel tank for the Falcon 9 1.1. The tank was compared to Falcon 9 1.0 upper stage fuel tank stretched, and reduced in weight. (PART NOT SUPPORTED BY RP-0 OR RO)</t>
  </si>
  <si>
    <t>KK_SPX_F93Heavy_seperator</t>
  </si>
  <si>
    <t>This seperator seperates the two Falcon (1.1 FT) Heavy boosters attached to the core once they are out of fuel. (PART NOT SUPPORTED BY RP-0 OR RO)</t>
  </si>
  <si>
    <t>KK_SPX_F93_interstage</t>
  </si>
  <si>
    <t>A slightly stretched interstage compared to Falcon 9 1.1s Interstage, with one more seperation pusher to make stage seperation events more reliable. (PART NOT SUPPORTED BY RP-0 OR RO)</t>
  </si>
  <si>
    <t>KK_SPX_F93_S1tank</t>
  </si>
  <si>
    <t>The first stage fuel tank for Falcon 9 1.1 Full Thrust. It was slightly stretched again, and supports now super densified propellants. This allows the stage to carry even more propellant and to allow a first stage landing even on GTO flights. It was also strengthened at certain aeras, to tolerate the higher propellant mass and forces the stages has to endure while reentry and landing burn. (PART NOT SUPPORTED BY RP-0 OR RO)</t>
  </si>
  <si>
    <t>KK_SPX_F93_S2tank</t>
  </si>
  <si>
    <t>Upper fuel tank for the Falcon 9 1.1 Full Thrust. It supports even more propellant than the upper stage tank of Falcon  9 1.1 by using densified propellant. (PART NOT SUPPORTED BY RP-0 OR RO)</t>
  </si>
  <si>
    <t>KK_SPX_F9FT_Interstage_RCS</t>
  </si>
  <si>
    <t>An improved version of the Falcon 9 1.1 Interstage RCS unit. Its thrusters are a little more powerful, the weight was slightly reduced, as was the drag. (PART NOT SUPPORTED BY RP-0 OR RO)</t>
  </si>
  <si>
    <t>KK_SpaceX_F9R_nosecone</t>
  </si>
  <si>
    <t>This protects the F9R fuel tank. (PART NOT SUPPORTED BY RP-0 OR RO)</t>
  </si>
  <si>
    <t>KK_SPX_F9_1875mmPA</t>
  </si>
  <si>
    <t>Attach your payload on top. (PART NOT SUPPORTED BY RP-0 OR RO)</t>
  </si>
  <si>
    <t>KK_SPX_Falcon9_FC</t>
  </si>
  <si>
    <t>Flight Control unit for SpaceX Falcon 9. (PART NOT SUPPORTED BY RP-0 OR RO)</t>
  </si>
  <si>
    <t>KK_SPX_FalconGridfin</t>
  </si>
  <si>
    <t>These fins help SpaceX to steer their Falcon 9 first stage back to the ground using the atmosphere. (PART NOT SUPPORTED BY RP-0 OR RO)</t>
  </si>
  <si>
    <t>KK_SPX_FalconGridfin_FT</t>
  </si>
  <si>
    <t>KK_SPX_F_nosecone</t>
  </si>
  <si>
    <t>This nosecone gets attached to the Falcon Heavy boosters, to make the vehicle more aerodynamically. (PART NOT SUPPORTED BY RP-0 OR RO)</t>
  </si>
  <si>
    <t>KK_SPX_FalconPayloadFairing</t>
  </si>
  <si>
    <t>This payload fairing is designed to be attached to SpaceX's Falcon 9 and Falcon Heavy rocket to protect the payload during ascent. It is available in multiple liveries. (PART NOT SUPPORTED BY RP-0 OR RO)</t>
  </si>
  <si>
    <t>KK_SPXF1_S1FT_ALT1C</t>
  </si>
  <si>
    <t>KK_SPX_F9LandingLeg</t>
  </si>
  <si>
    <t>KK_SPX_Merlin1C</t>
  </si>
  <si>
    <t>Merlin 1C was used on the first stage of SpaceX's Falcon 9 Lauch Vehicle. (PART NOT SUPPORTED BY RP-0 OR RO)</t>
  </si>
  <si>
    <t>KK_SPX_Merlin1CV</t>
  </si>
  <si>
    <t>Merlin 1CV is used on the upper stage of SpaceX's Falcon 9 1.0 launch vehicle. (PART NOT SUPPORTED BY RP-0 OR RO)</t>
  </si>
  <si>
    <t>KK_SPX_Merlin1D++</t>
  </si>
  <si>
    <t>An uprated-uprated Merlin 1D engine. There are no structural differences, the only change was that a computer got a new variable for the throttle. The thrust was increased by 11.78%. (PART NOT SUPPORTED BY RP-0 OR RO)</t>
  </si>
  <si>
    <t>KK_SPX_Merlin1D+</t>
  </si>
  <si>
    <t>An uprated Merlin 1D. The engine has has about 15% more thrust, while the overall shape and weight of the engine stays the same. (PART NOT SUPPORTED BY RP-0 OR RO)</t>
  </si>
  <si>
    <t>KK_SPX_Merlin1D</t>
  </si>
  <si>
    <t>Merlin 1D is used on the first stage of SpaceXs Falcon 9 1.1 launch vehicle. It is a more compact design compared to Merlin 1C, and produces much more thrust than the Merlin 1C. (PART NOT SUPPORTED BY RP-0 OR RO)</t>
  </si>
  <si>
    <t>KK_SPX_Merlin1DV+</t>
  </si>
  <si>
    <t>An uprated version of SpaceXs Merlin 1D vacuum engine. It has a greater expansion ratio than the Merlin 1D vacuum. (PART NOT SUPPORTED BY RP-0 OR RO)</t>
  </si>
  <si>
    <t>KK_SPX_Merlin1DV</t>
  </si>
  <si>
    <t>A vacuum version of SpaceXs Merlin 1D. It has a big nozzle, to improve vacuum efficiency. (PART NOT SUPPORTED BY RP-0 OR RO)</t>
  </si>
  <si>
    <t>KK_SPX_ASDS</t>
  </si>
  <si>
    <t>The autonomous spaceport drone ship was built to test the return of the first stage of SpaceXs Falcon 9 rocket. (PART NOT SUPPORTED BY RP-0 OR RO)</t>
  </si>
  <si>
    <t>KK_SPX_ITS_booster_fuelTank</t>
  </si>
  <si>
    <t>KK_KK_SPX_ITS_booster_gridfin</t>
  </si>
  <si>
    <t>KK_SPX_ITS_booster_interstage</t>
  </si>
  <si>
    <t>KK_SPX_ITS_booster_RCS</t>
  </si>
  <si>
    <t>KK_SPX_ITS_ship</t>
  </si>
  <si>
    <t>KK_SPX_ITS_ship_flapL</t>
  </si>
  <si>
    <t>KK_SPX_ITS_ship_flapR</t>
  </si>
  <si>
    <t>KK_SpaceX_Raptor</t>
  </si>
  <si>
    <t>KK_SpaceX_Raptor_centerCluster</t>
  </si>
  <si>
    <t>KK_SpaceX_Raptor_innerCircle</t>
  </si>
  <si>
    <t>KK_SpaceX_Raptor_outerCircle</t>
  </si>
  <si>
    <t>KK_SpaceX_Raptor_Vac</t>
  </si>
  <si>
    <t>KK_SPX_LandingZone1</t>
  </si>
  <si>
    <t>The landing pad for SpaceXs Falcon 9 first stage. (PART NOT SUPPORTED BY RP-0 OR RO)</t>
  </si>
  <si>
    <t>Wing [Procedural]</t>
  </si>
  <si>
    <t>Wing part of yet to be determined shape, size, mass and other measurements aswell.</t>
  </si>
  <si>
    <t>Wing - (Mark 2) [Procedural]</t>
  </si>
  <si>
    <t>Wing part of yet to be determined shape, size, mass and other measurements aswell, this one is rounder than the others.</t>
  </si>
  <si>
    <t>Wing - Control Surface (Mark 1) [Procedural]</t>
  </si>
  <si>
    <t>Wing part of yet to be determined shape, size, mass and other measurements as well. Adjusts Orientation to allow you to control your craft.</t>
  </si>
  <si>
    <t>Wing - (B9 SH) [Procedural]</t>
  </si>
  <si>
    <t>Wing part of yet to be determined shape, size, mass and other measurements as well. The results of many years of mutual industrial espionage / cooperation.</t>
  </si>
  <si>
    <t>Wing - Control Surface [Procedural]</t>
  </si>
  <si>
    <t>Control surface of unknown size, mass and other measurements as well.</t>
  </si>
  <si>
    <t>Wing - Control Surface (B9 SH) [Procedural]</t>
  </si>
  <si>
    <t>Control surface of unknown size, mass and other measurements as well. The results of many years of mutual industrial espionage / cooperation.</t>
  </si>
  <si>
    <t>No</t>
  </si>
  <si>
    <t>Name</t>
  </si>
  <si>
    <t>Title</t>
  </si>
  <si>
    <t>Cost</t>
  </si>
  <si>
    <t>EntryCost</t>
  </si>
  <si>
    <t>Description</t>
  </si>
  <si>
    <t>Gives more pleasing appearance to the side tanks and boosters.</t>
  </si>
  <si>
    <t>AIES CommTech CL-1 Dish</t>
  </si>
  <si>
    <t>An early, small high-gain antenna. Rather wide cone and high bandwidth for Comm satellites in GEO, live video from the Moon, and similar tasks. Effective range ~37 Gm, power consumption 50 Watts.</t>
  </si>
  <si>
    <t>AIES CommTech CM-60 Dish</t>
  </si>
  <si>
    <t>Medium dish, useful anywhere within the inner planets. Higher bandwidth than CL-1.</t>
  </si>
  <si>
    <t>AIES Comlar 1 Dish</t>
  </si>
  <si>
    <t>A powerful high-gain fixed dish, capable of reaching Saturn. High bandwidth.</t>
  </si>
  <si>
    <t>AIES CommTech Omega-2G Dish</t>
  </si>
  <si>
    <t>Excellent as an orbital relay, or for communicating as far as Jupiter.</t>
  </si>
  <si>
    <t>A light dish for short range communication. (PART IN PROGRESS, MAY NOT WORK)</t>
  </si>
  <si>
    <t>AS-4000 Satellite Bus</t>
  </si>
  <si>
    <t>Satellite bus as used in the GPS IIF Satellites.</t>
  </si>
  <si>
    <t>CubeSat Core</t>
  </si>
  <si>
    <t>Something so small you can throw it away and not realize it's potential.</t>
  </si>
  <si>
    <t>702MP Satellite Bus</t>
  </si>
  <si>
    <t>Large Satellite Bus for your bigger satellites in orbit.</t>
  </si>
  <si>
    <t>Previously a deep water research bathysphere (which previously was a pressure cooker) is now used for interplanetary travel. The waterproof interior has a single seat for kerbonaut and a full set of controls to operate the spacecraft. The waterproof quality is achieved by newly discovered phenomenon known as 'There is no water in space'.</t>
  </si>
  <si>
    <t>HS-333 Satellite Bus</t>
  </si>
  <si>
    <t>Satellite bus originally launched in 1972.</t>
  </si>
  <si>
    <t>AIES G1 'Nova' [2.0m]</t>
  </si>
  <si>
    <t>This compact and reliable multi-purpose probe features the best fake tinfoil available on the market to increase its lifetime.</t>
  </si>
  <si>
    <t>The Orbiter pod was initially of a conical design, but the early prototypes had problems with ergonomics for spaceship controls. The production version became more bulky and heavy, but at least you can operate the craft now.</t>
  </si>
  <si>
    <t>Modular Common Spacecraft Bus</t>
  </si>
  <si>
    <t>Main Core for a satellite designed around the MCSB (Modular Common Spacecraft Bus).</t>
  </si>
  <si>
    <t>AIES R350 'TOR' [1.0m]</t>
  </si>
  <si>
    <t>This small probe was designed to carry out very specialised government space projects, but as the market for space modules grew the 'downgraded consumer version' had to be introduced. Spy cameras are not included.</t>
  </si>
  <si>
    <t>GEOStar-2 Satellite Bus</t>
  </si>
  <si>
    <t>Used in many communications satellite the GEOStar-2 satellite bus will be perfect for your medium sized builds.</t>
  </si>
  <si>
    <t>SNAP-19 as found on Pioneer and Viking spacecraft. This has a mounting bracket too.</t>
  </si>
  <si>
    <t>AIES ES-1B Solar Panel</t>
  </si>
  <si>
    <t>A little over two times bigger than the ST1 plus the latest state of the art technology, the ES1B gives the user that much more capability. 0.455m^2.</t>
  </si>
  <si>
    <t>AIES SFA Solar panel</t>
  </si>
  <si>
    <t>Making things bigger only helps if you can make them more compact for launch...so fold things up. 1.8m^2.</t>
  </si>
  <si>
    <t>AIES SON-D1 Solar Panel</t>
  </si>
  <si>
    <t>Slightly larger than the ST1 (1.5x) but the newest technology and folding for compact, narrow storage for launch. 0.33m^2.</t>
  </si>
  <si>
    <t>AIES SunCat-1B Solar Panel</t>
  </si>
  <si>
    <t>The newest technology and folding for compact, narrow storage for launch. 0.8625m^2.</t>
  </si>
  <si>
    <t>AIES SunCat-2B Solar Panel</t>
  </si>
  <si>
    <t>The newest technology and folding for compact, narrow storage for launch. 1.725m^2.</t>
  </si>
  <si>
    <t>Generic 2kN Thruster</t>
  </si>
  <si>
    <t>Aestus Vacuum Engine</t>
  </si>
  <si>
    <t>Upper stage engine of the Ariane 5ES. Burns hypergolic propellants. Diameter: [1.5 m]. Plume configured by RealPlume.</t>
  </si>
  <si>
    <t>Generic 0.5kN Thruster [0.3 m]</t>
  </si>
  <si>
    <t>Kestrel Vacuum Engine</t>
  </si>
  <si>
    <t>Pressure-fed kerosene/LOX engine that was used in the second stage of the Falcon 1 launcher. Diameter: [1.4 m]. Plume configured by RealPlume.</t>
  </si>
  <si>
    <t>A large tank with lots of fuel. Features "1mm Steel Plate"â„¢ to protect it from environmental hazards. (PART NOT COSTED BY RP-0 BUT IN CORRECT NODE)</t>
  </si>
  <si>
    <t>No Cost</t>
  </si>
  <si>
    <t>This tank (actually a set of tanks) was created to meet the requirements of lunar and interplanetary missions. It is lightweight and efficient. (PART NOT COSTED BY RP-0 BUT IN CORRECT NODE)</t>
  </si>
  <si>
    <t>This enhanced version of "Superior-R2" gave birth to the new 'strategic' line of fuel tank designs. (PART NOT COSTED BY RP-0 BUT IN CORRECT NODE)</t>
  </si>
  <si>
    <t>A little cousin to the Superior-V3 continues the 'strategic' line of fuel tank design. (PART NOT COSTED BY RP-0 BUT IN CORRECT NODE)</t>
  </si>
  <si>
    <t>This fairly small and efficient RCS tank was designed for use with the SN-1 Micro RCS Thruster Block. (PART NOT COSTED BY RP-0 BUT IN CORRECT NODE)</t>
  </si>
  <si>
    <t>This 2.5m RCS tank has the size and capacity to carry out most of the missions you throw it into. (PART NOT COSTED BY RP-0 BUT IN CORRECT NODE)</t>
  </si>
  <si>
    <t>While developing the smaller line of RCS fuel tanks &lt;CLASSIFIED&gt; had brought up a topic of transportation safety. Because it was 'The Invention Day' this idea was not scrapped and the storage devices were redesigned. (PART NOT COSTED BY RP-0 BUT IN CORRECT NODE)</t>
  </si>
  <si>
    <t>After the satellite probes were designed a lot of golden tinfoil was left over. By using some metal boxes and battery parts this line of fuel tanks was created.</t>
  </si>
  <si>
    <t>The half sized cousin of the K7 tank. Thickness of the protective steel plate was increased to astonishing 1.4mm! (PART NOT COSTED BY RP-0 BUT IN CORRECT NODE)</t>
  </si>
  <si>
    <t>This is the upgrade CL1300, with the same characteristics of the old model will remain a cornerstone for the program AIES (PART NOT COSTED BY RP-0 BUT IN CORRECT NODE)</t>
  </si>
  <si>
    <t>This elegant fuel tank will benefit any final stage from both the aesthetic and performance perspectives. (PART NOT COSTED BY RP-0 BUT IN CORRECT NODE)</t>
  </si>
  <si>
    <t>The MER-6 - think for it as a stripped down of its elegance version of the MER-1. It sees active service again even despite the fact of its imminent replacement. (PART NOT COSTED BY RP-0 BUT IN CORRECT NODE)</t>
  </si>
  <si>
    <t>The right amount of fuel for small probes.</t>
  </si>
  <si>
    <t>A small experimental tank made to boost the payload of any space mission. (PART NOT COSTED BY RP-0 BUT IN CORRECT NODE)</t>
  </si>
  <si>
    <t>Made for probes and satellites of bigger-then-average sizes.</t>
  </si>
  <si>
    <t>AIES SN-1 Micro RCS Thruster Block</t>
  </si>
  <si>
    <t>Low thrust and low consumption is not a downside of this RCS block. Using this system will help you avoid wasting precious RCS fuel.</t>
  </si>
  <si>
    <t>AIES MT-1 RCS Thruster Port (Misconfigured RO RCS)</t>
  </si>
  <si>
    <t>Linear RCS drive, best used for rotation. (This part refers to an RO RCS config that is not defined, and may not work correctly.)</t>
  </si>
  <si>
    <t>AIES ROM-9 RCS Thruster Block</t>
  </si>
  <si>
    <t>The RCS drive is necessary to maneuver spacecraft in space and allows greater control in the atmosphere.</t>
  </si>
  <si>
    <t>By using the latest breakthroughs in material compression it became possible to make the A.S.A.S. unit that is thinner than the ones of competitors.</t>
  </si>
  <si>
    <t>A.S.A.S. module for large rockets with two pre-installed IK&amp;K Labs 32A microprocessors!</t>
  </si>
  <si>
    <t>Measures the pressure of the atmosphere. Surprise!</t>
  </si>
  <si>
    <t>Measures the strength of gravity. Exactly what it says on the tin.</t>
  </si>
  <si>
    <t>This superior device is used to measure the temperature. Like you don't know.</t>
  </si>
  <si>
    <t>AIES V2-R11 Fairing Base</t>
  </si>
  <si>
    <t>Basis for protective fairings (TOP-1000, TOP-1500, TOP-2000). Not a decoupler.</t>
  </si>
  <si>
    <t>AIES TOP-B1 Fairing</t>
  </si>
  <si>
    <t>It is a type of rather small fairing, used in a new type of rocket AIES known as mini rockets.</t>
  </si>
  <si>
    <t>AIES TOP-500B Fairing</t>
  </si>
  <si>
    <t>Aerodynamic fairings specifically designed for use in long and narrow designs.</t>
  </si>
  <si>
    <t>Light fuselage adapter. (PART NOT COSTED BY RP-0 BUT IN CORRECT NODE)</t>
  </si>
  <si>
    <t>New decoupled system allowing safe separation stages large side</t>
  </si>
  <si>
    <t>Useful to hold all scientific instruments, perfect for a probe core. Comes in two different shapes.</t>
  </si>
  <si>
    <t>Will probably only fit the AIES Engines. Base is installed first, engine should come in it, not vice versa. (PART NOT COSTED BY RP-0 BUT IN CORRECT NODE)</t>
  </si>
  <si>
    <t>Narrow version of Vector-B, probably fits only the AIES Engines. Base is installed first, engine should come in it, not the other way around. (PART NOT COSTED BY RP-0 BUT IN CORRECT NODE)</t>
  </si>
  <si>
    <t>Narrow version of Vector-B, probably fits only the AIES Engines. Base is installed first, engine should come in it, not vice versa. (PART NOT COSTED BY RP-0 BUT IN CORRECT NODE)</t>
  </si>
  <si>
    <t>Small decoupler for use in A1-RU5 Fairing Base. (PART NOT COSTED BY RP-0 BUT IN CORRECT NODE)</t>
  </si>
  <si>
    <t>Standard decoupler for use in V2-10R Fairing Base. (PART NOT COSTED BY RP-0 BUT IN CORRECT NODE)</t>
  </si>
  <si>
    <t>This ultra-thin decoupler is used to save the precious space so important in some crafts. (PART NOT COSTED BY RP-0 BUT IN CORRECT NODE)</t>
  </si>
  <si>
    <t>Decoupled system safe and reliable, at least I mentioned AIES engineers</t>
  </si>
  <si>
    <t>Multi-FS system allows a nice, clean separation of two parts. (PART NOT COSTED BY RP-0 BUT IN CORRECT NODE)</t>
  </si>
  <si>
    <t>This structural support adds some space between sections, you may find it useful in some of your designs.</t>
  </si>
  <si>
    <t>Superior red beam projector. Used as a reference for approximation to ground when landing, especially when the place is very dark.</t>
  </si>
  <si>
    <t>Small industrial battery, perfect for small probes and satellites.</t>
  </si>
  <si>
    <t>Compact ladder, should be positioned without anything blocking it from below so it could be extended downwards twice in size.</t>
  </si>
  <si>
    <t>AIES 'Expend' Landing</t>
  </si>
  <si>
    <t>Small leg, just right for your lightweight probes.</t>
  </si>
  <si>
    <t>The same as "GODEX-1A", the only difference is the color. It's all about variety!</t>
  </si>
  <si>
    <t>AIES GODEX-1A Landing</t>
  </si>
  <si>
    <t>Guaranteed not to crack on the heavyweight crafts. Warranty - one day after purchase.</t>
  </si>
  <si>
    <t>VHME-T is an effective landing system leaving enough space below. This development was a challenge for the AIES engineering department but we are very satisfied with the results.</t>
  </si>
  <si>
    <t>Small but powerful, this lighting system is quite useful in dark places. No, it's not a lamp.</t>
  </si>
  <si>
    <t>AIES PLOMM-S Landing</t>
  </si>
  <si>
    <t>Not the sturdiest landing strut, but is very compact when closed.</t>
  </si>
  <si>
    <t>advLanding</t>
  </si>
  <si>
    <t>ALCOR</t>
  </si>
  <si>
    <t>ASET_LL</t>
  </si>
  <si>
    <t>ExtCamRadialVErt</t>
  </si>
  <si>
    <t>Additional Camera (PART NOT SUPPORTED BY RP-0 OR RO)</t>
  </si>
  <si>
    <t>scienceTech</t>
  </si>
  <si>
    <t>ATK Propulsion Pack</t>
  </si>
  <si>
    <t>B9 Procedural Wing (Spaceplane)</t>
  </si>
  <si>
    <t>Rated for LEO reentries.</t>
  </si>
  <si>
    <t>B9 Procedural Wing (Supersonic)</t>
  </si>
  <si>
    <t>Rated for Mach 3 flight.</t>
  </si>
  <si>
    <t>B9 Procedural Wing (Early)</t>
  </si>
  <si>
    <t>Rated for Mach 1 flight and below.</t>
  </si>
  <si>
    <t>B9 Procedural Control Surface (Spaceplane)</t>
  </si>
  <si>
    <t>B9 Procedural Control Surface (Supersonic)</t>
  </si>
  <si>
    <t>B9 Procedural Control Surface (Early)</t>
  </si>
  <si>
    <t>B9 Procedural Wing, All-Moving (Spaceplane)</t>
  </si>
  <si>
    <t>B9 Procedural Wing, All-Moving (Supersonic)</t>
  </si>
  <si>
    <t>B9 Procedural Wing, All-Moving (Early)</t>
  </si>
  <si>
    <t>Chaka Monkey</t>
  </si>
  <si>
    <t>advMetalworks</t>
  </si>
  <si>
    <t>metaMaterials</t>
  </si>
  <si>
    <t>HeavyRocketry</t>
  </si>
  <si>
    <t>XSDHI_2_5_ServiceModuleFairing211</t>
  </si>
  <si>
    <t>deprecated</t>
  </si>
  <si>
    <t>advScienceTech</t>
  </si>
  <si>
    <t>Electrics</t>
  </si>
  <si>
    <t>HIDDEN</t>
  </si>
  <si>
    <t>2_5mAdapter</t>
  </si>
  <si>
    <t>3_75mAdapter</t>
  </si>
  <si>
    <t>DECQ R7/SOYUZ</t>
  </si>
  <si>
    <t>R7_FIRST_STAGE_DECOUPLER</t>
  </si>
  <si>
    <t>R7_FIRST_STAGE</t>
  </si>
  <si>
    <t>R7_SECOND_STAGE</t>
  </si>
  <si>
    <t>RD_0110</t>
  </si>
  <si>
    <t>R7_RETRO_MOTOR</t>
  </si>
  <si>
    <t>SPUTNIK_1</t>
  </si>
  <si>
    <t>The first satellite ever launched by mankind, this is little more than a metal sphere with a radio transmitter inside and four antennas on the outside. It goes "beep" on the radio to allow tracking and showing that it really is out there. It's not much, but you have to start small. (PART NOT SUPPORTED BY RP-0 OR RO)</t>
  </si>
  <si>
    <t>SPUTNIK_1_FAIRING</t>
  </si>
  <si>
    <t>This little thing goes on top of the R7 Second Stage. It contains basic avionics and an adapter for Sputnik 1. An aerodynamic cap protects the satellite. (PART NOT SUPPORTED BY RP-0 OR RO)</t>
  </si>
  <si>
    <t>TOWER_SOYUZ</t>
  </si>
  <si>
    <t>The launch pad for the R7 series rockets. (PART NOT SUPPORTED BY RP-0 OR RO)</t>
  </si>
  <si>
    <t>Unresearcheable</t>
  </si>
  <si>
    <t>dmSIGINT_End</t>
  </si>
  <si>
    <t>dmSIGINT_Small</t>
  </si>
  <si>
    <t>The magnetometer instruments are used to determine the magnitude and direction of planetary magnetic fields. The long boom separates these instruments from any interference caused by magnetic elements in the probe. Use in low to high orbit or on the surface. Not for use during atmospheric flight. Can also interface with SCANsat equipment to function as an ore scanner.</t>
  </si>
  <si>
    <t>The magnetometer instruments are used to determine the magnitude and direction of planetary magnetic fields. The long boom separates these instruments from any interference caused by magnetic elements in the probe. Use in low to high orbit or on the surface. Not for use during atmospheric flight. Use with New Horizon's Universal Storage system. Can also interface with SCANsat equipment to function as an ore scanner.</t>
  </si>
  <si>
    <t>ESA Launchers</t>
  </si>
  <si>
    <t>Explorer 1 Probe</t>
  </si>
  <si>
    <t>Explorer 1, the first satellite launched by the United States, was a very simple scientific probe of less than a dozen kilograms. It featured a cosmic ray detector and micrometeorite detectors, as well as temperature sensors. Mercury batteries provided a month of electricity for the high power transmitter and another two and a half months for the low-power transmitter.</t>
  </si>
  <si>
    <t>Baby Sergeant (5.4KS1975)</t>
  </si>
  <si>
    <t>A small solid kick motor used on the Jupiter-C sounding rocket (and later the Juno I and II launch vehicles) as upper stages in clusters of 11, 3 and, finally, one attached to the payload. The standard version uses the T17-E2 grain mixture while the higher performance one uses the JPL-532A. Very low overall performance and reliability. Plume configured by RealPlume.</t>
  </si>
  <si>
    <t>S-II Ullage Rocket</t>
  </si>
  <si>
    <t>Attaches to the upper part of the S-II interstage, in sets of 4 to 8. Plume configured by RealPlume.</t>
  </si>
  <si>
    <t>Baby Sergeant 11x Solid Kick Motor Cluster</t>
  </si>
  <si>
    <t>First stage in the Sergeant Cluster used on Juno I and II launch vehicles and on the Jupiter-C test rocket. Uses T17-E2 fuel mixture, with lower performance than the JPL-532A fuel in the third and fourth stages. Attaches to the Baby Sergeant 11x decoupler. Plume configured by RealPlume.</t>
  </si>
  <si>
    <t>Baby Sergeant 11x Cluster Decoupler</t>
  </si>
  <si>
    <t>A light decoupler for your Baby Sergeant 11x cluster. This attaches to the top of the Sergeant 3x rocket.</t>
  </si>
  <si>
    <t>Baby Sergeant 3x Solid Kick Motor Cluster</t>
  </si>
  <si>
    <t>Middle cluster in Sergeant Cluster used on Juno I and II launch vehicles and on the Jupiter-C test rocket. Uses the high performance variant (JPL-532A). Attaches below 3x decoupler. Attach 11x decoupler below this. Plume configured by RealPlume.</t>
  </si>
  <si>
    <t>Baby Sergeant 3x Cluster Decoupler</t>
  </si>
  <si>
    <t>A small decoupler for your 3x Baby Sargent engine cluster.</t>
  </si>
  <si>
    <t>Geiger Counter</t>
  </si>
  <si>
    <t>This Geiger counter measures gamma rays and stores that data for scientific study.</t>
  </si>
  <si>
    <t>FASAApolloSubSat</t>
  </si>
  <si>
    <t>The Apollo Sub-Satellite is a mini deployable survey satellite for Apollo to provide information on a planet or moons natural resources. Also has its own solar power. (PART NOT SUPPORTED BY RP-0 OR RO)</t>
  </si>
  <si>
    <t>FASAApollo_SubSatAnt</t>
  </si>
  <si>
    <t>Antenna for the Pioneer probe. (PART NOT SUPPORTED BY RP-0 OR RO)</t>
  </si>
  <si>
    <t>FASAProbeDecoupler</t>
  </si>
  <si>
    <t>A probe sized radial decoupler, like most other decouplers, is equipped with a small explosive charge that will sever the structural linkage between itself and whatever it's connected to. (PART NOT SUPPORTED BY RP-0 OR RO)</t>
  </si>
  <si>
    <t>FASAPioneerAnt</t>
  </si>
  <si>
    <t>FASAPioneerLFE</t>
  </si>
  <si>
    <t>A mini mono engine for all your rocket needs. Works great as a pod de-orbit engine too... Plume configured by RealPlume. (PART NOT SUPPORTED BY RP-0 OR RO)</t>
  </si>
  <si>
    <t>FASAPioneerProbe</t>
  </si>
  <si>
    <t>Pioneer contains a material science bay and its own solar panels.  The Pioneer program ( Pioneer 6,7,8, and 9)formed a series of solar orbiting satellites designed to gather the first detailed information of solar wind, magnetic field and cosmic rays in interplanetary space. They formed the humanities first solar weather network. (PART NOT SUPPORTED BY RP-0 OR RO)</t>
  </si>
  <si>
    <t>Mercury Parachute Mini</t>
  </si>
  <si>
    <t>The Mini Parachute is a lot weaker than the standard one and useless for anything heavier than a probe core. DO NOT USE ON LIVE SUBJECTS!!!!</t>
  </si>
  <si>
    <t>FS_BiplaneCockpit</t>
  </si>
  <si>
    <t>From a time when Men were Men, and Kerbals were Kerbals. Dress code is strictly enforced. (PART NOT SUPPORTED BY RP-0 OR RO)</t>
  </si>
  <si>
    <t>Firespitter</t>
  </si>
  <si>
    <t>FS_BiplaneElevator</t>
  </si>
  <si>
    <t>A tail elevator from an old Biplane. Provides only Pitch control unless re-configured. (PART NOT SUPPORTED BY RP-0 OR RO)</t>
  </si>
  <si>
    <t>FS_BiplaneEngine</t>
  </si>
  <si>
    <t>TBD (PART NOT SUPPORTED BY RP-0 OR RO)</t>
  </si>
  <si>
    <t>FS_BiplaneRudder</t>
  </si>
  <si>
    <t>A rudder from an old Biplane. Provides only Yaw control unless re-configured. (PART NOT SUPPORTED BY RP-0 OR RO)</t>
  </si>
  <si>
    <t>FS_BiplaneSkid</t>
  </si>
  <si>
    <t>When wheels are just too high tech! You can actually steer with this thing on the tail of your plane. It will also help slow you down after a landing (without keeping you from taking off from a stand still). For extra protection, use some of these in a non steering setup on your wing tips for added impact protection, just like on the historic Fokker DR1. (PART NOT SUPPORTED BY RP-0 OR RO)</t>
  </si>
  <si>
    <t>FS_BiplaneTailFuselage</t>
  </si>
  <si>
    <t>A tail section from an old bi-plane (PART NOT SUPPORTED BY RP-0 OR RO)</t>
  </si>
  <si>
    <t>FS_BiplaneWheel</t>
  </si>
  <si>
    <t>A front landing gear from a biplane (PART NOT SUPPORTED BY RP-0 OR RO)</t>
  </si>
  <si>
    <t>FS_BiplaneWingCenter</t>
  </si>
  <si>
    <t>A center wing section from an old Biplane. Allows for easy mounting of a high wing span. (PART NOT SUPPORTED BY RP-0 OR RO)</t>
  </si>
  <si>
    <t>FS_BiplaneWingMain</t>
  </si>
  <si>
    <t>The main wing section from an old Biplane, with a built in aileron. Provides only Yaw control unless re-configured. (PART NOT SUPPORTED BY RP-0 OR RO)</t>
  </si>
  <si>
    <t>FS_BiplaneWingRound</t>
  </si>
  <si>
    <t>A round wing section with a control surface from an old Biplane. Provide only Roll Control, unless re-configured. (PART NOT SUPPORTED BY RP-0 OR RO)</t>
  </si>
  <si>
    <t>FS_BiplaneWingShort</t>
  </si>
  <si>
    <t>A half length wing from an old Biplane. (PART NOT SUPPORTED BY RP-0 OR RO)</t>
  </si>
  <si>
    <t>FS_BiplaneWingTip</t>
  </si>
  <si>
    <t>A mostly cosmetic part. provides a tiny amount of lift. From an old Biplane. (PART NOT SUPPORTED BY RP-0 OR RO)</t>
  </si>
  <si>
    <t>FS_OblongToRoundAdapter</t>
  </si>
  <si>
    <t>Easily mix and match regular round parts with oblong parts with this stylish adapter. (PART NOT SUPPORTED BY RP-0 OR RO)</t>
  </si>
  <si>
    <t>FSbomberWing</t>
  </si>
  <si>
    <t>It's mostly wood and canvas, but it will get you where you are going. (PART NOT SUPPORTED BY RP-0 OR RO)</t>
  </si>
  <si>
    <t>FSbomberWingExtender</t>
  </si>
  <si>
    <t>FSfighterJetElevator</t>
  </si>
  <si>
    <t>A tail control surface from a classic fighter jet. The S-series has custom lift code. (PART NOT SUPPORTED BY RP-0 OR RO)</t>
  </si>
  <si>
    <t>FSfighterJetRudder</t>
  </si>
  <si>
    <t>FSfighterJetWing</t>
  </si>
  <si>
    <t>A wing from an F-86, a classic fighter jet. Includes leading edge slats and flaps. The S-series has custom lift code. (PART NOT SUPPORTED BY RP-0 OR RO)</t>
  </si>
  <si>
    <t>FSfighterWing</t>
  </si>
  <si>
    <t>It's a wing torn off an old fighter plane. (PART NOT SUPPORTED BY RP-0 OR RO)</t>
  </si>
  <si>
    <t>FSoblongNoseIntake</t>
  </si>
  <si>
    <t>A nose air intake for a fighter jet (PART NOT SUPPORTED BY RP-0 OR RO)</t>
  </si>
  <si>
    <t>FStailWing</t>
  </si>
  <si>
    <t>This small tail wing will let you yaw and pitch as smooth as butter. We wish buttery smoothness was actually useful, instead of all this lift and drag stuff. (PART NOT SUPPORTED BY RP-0 OR RO)</t>
  </si>
  <si>
    <t>FStailWingLarge</t>
  </si>
  <si>
    <t>This large tail wing will let you yaw and pitch as smooth as butter. We wish buttery smoothness was actually useful, instead of all this lift and drag stuff. (PART NOT SUPPORTED BY RP-0 OR RO)</t>
  </si>
  <si>
    <t>FSwinglet</t>
  </si>
  <si>
    <t>This thing goes on the back of your plane so you can pitch it. If that's the sort of thing you care about. No pressure. (PART NOT SUPPORTED BY RP-0 OR RO)</t>
  </si>
  <si>
    <t>FSbiPlaneAileron</t>
  </si>
  <si>
    <t>An aileron from an old Bi-Plane. Provides only Roll control unless re-configured. (PART NOT SUPPORTED BY RP-0 OR RO)</t>
  </si>
  <si>
    <t>FSbiplaneCockpit</t>
  </si>
  <si>
    <t>FSbiPlaneElevator</t>
  </si>
  <si>
    <t>FSbiPlaneRudder</t>
  </si>
  <si>
    <t>FSbiPlaneSkid</t>
  </si>
  <si>
    <t>FSbiPlaneTail</t>
  </si>
  <si>
    <t>FSbiPlaneWheelPair</t>
  </si>
  <si>
    <t>FSbiPlaneWingCenter</t>
  </si>
  <si>
    <t>FSbiPlaneWingMain</t>
  </si>
  <si>
    <t>FSbiPlaneWingRound</t>
  </si>
  <si>
    <t>FSbiPlaneWingShort</t>
  </si>
  <si>
    <t>FSbiPlaneWingTip</t>
  </si>
  <si>
    <t>FSapacheCockpit</t>
  </si>
  <si>
    <t>Strike fear into the Kraken, when you go on the attack with this cockpit filled to the brim with high tech doodads. (PART NOT SUPPORTED BY RP-0 OR RO)</t>
  </si>
  <si>
    <t>FSbomberCockpit</t>
  </si>
  <si>
    <t>The cockpit from an old K-17 Flying House. For some reason, there is always a great painter waiting around to paint something fun on the nose of these things. (PART NOT SUPPORTED BY RP-0 OR RO)</t>
  </si>
  <si>
    <t>FScopterCockpit</t>
  </si>
  <si>
    <t>The unoficially named "Whooey" Helicopter was the work horse of the Kerbal Marines. The name comes from the sound of relief any time someone landed without something exploding. (PART NOT SUPPORTED BY RP-0 OR RO)</t>
  </si>
  <si>
    <t>FSfighterCockpit</t>
  </si>
  <si>
    <t>A last generation inline cockpit. For all your dog fighting needs! (PART NOT SUPPORTED BY RP-0 OR RO)</t>
  </si>
  <si>
    <t>FScopterRotorFenestron</t>
  </si>
  <si>
    <t>This helicopter tail rotor will make sure you can rotate your craft. Uses Electricity when steering. To keep steering logical, keep the little arrow pointed down! (Can be inverted by right clicking) (PART NOT SUPPORTED BY RP-0 OR RO)</t>
  </si>
  <si>
    <t>FScopterRotorMain</t>
  </si>
  <si>
    <t>Sikorsky UH-60 Black Hawk, max take-off is 10 tons. (PART NOT SUPPORTED BY RP-0 OR RO)</t>
  </si>
  <si>
    <t>FScopterRotorMainElectric</t>
  </si>
  <si>
    <t>Max take-off is 4 tons. Uses about 1000 Electric Charge per second (PART NOT SUPPORTED BY RP-0 OR RO)</t>
  </si>
  <si>
    <t>FScopterRotorTail</t>
  </si>
  <si>
    <t>This engine will take you up, up, dooown! Make sure to attach our patented tail rotor FS2F (sold separately) to control your rotation. Keep the arrow pointed forward when placing! (PART NOT SUPPORTED BY RP-0 OR RO)</t>
  </si>
  <si>
    <t>FSlancasterEngineGear</t>
  </si>
  <si>
    <t>FSlancasterEngine</t>
  </si>
  <si>
    <t>FSnoseEngine</t>
  </si>
  <si>
    <t>DB-605-A</t>
  </si>
  <si>
    <t>Griffon101</t>
  </si>
  <si>
    <t>Griffon88</t>
  </si>
  <si>
    <t>V-1650-7</t>
  </si>
  <si>
    <t>FSnoseEngineElectric</t>
  </si>
  <si>
    <t>A smaller electric propeller engine for nimble fighter planes. 0.5m diameter (PART NOT SUPPORTED BY RP-0 OR RO)</t>
  </si>
  <si>
    <t>FSoblongTailJet</t>
  </si>
  <si>
    <t>FSPROpeller</t>
  </si>
  <si>
    <t>A totally customizable propeller engine. Tweak the engine size and power, the number of blades and their length. (PART NOT SUPPORTED BY RP-0 OR RO)</t>
  </si>
  <si>
    <t>FSPROpellerElectric</t>
  </si>
  <si>
    <t>A totally customizable electric propeller engine. Tweak the engine size and power, the number of blades and their length. (PART NOT SUPPORTED BY RP-0 OR RO)</t>
  </si>
  <si>
    <t>FSpropellerFolding</t>
  </si>
  <si>
    <t>BMWIIIa</t>
  </si>
  <si>
    <t>Liberty12</t>
  </si>
  <si>
    <t>FSswampEngine</t>
  </si>
  <si>
    <t>FSturboProp</t>
  </si>
  <si>
    <t>Modern turboprop, 675 HP at takeoff (PART NOT SUPPORTED BY RP-0 OR RO)</t>
  </si>
  <si>
    <t>FSVTOLengine</t>
  </si>
  <si>
    <t>a smaller V-22 Osprey, max take-off is 7 tons per engine. (PART NOT SUPPORTED BY RP-0 OR RO)</t>
  </si>
  <si>
    <t>FSVTOLengineLarge</t>
  </si>
  <si>
    <t>V-22 Osprey, max take-off is 14 tons per engine. (Missing entryCost field) (PART NOT SUPPORTED BY RP-0 OR RO)</t>
  </si>
  <si>
    <t>FSairTank</t>
  </si>
  <si>
    <t>Top quality air from the top of Mount Nibrek, squeezed into a tank, for your aviation needs (PART NOT SUPPORTED BY RP-0 OR RO)</t>
  </si>
  <si>
    <t>FSdropTank</t>
  </si>
  <si>
    <t>Drop it like it's hot! (PART NOT SUPPORTED BY RP-0 OR RO)</t>
  </si>
  <si>
    <t>FSdropTankMount</t>
  </si>
  <si>
    <t>Hold a drop tank. This part also separates from the craft. (PART NOT SUPPORTED BY RP-0 OR RO)</t>
  </si>
  <si>
    <t>FSjerrycan</t>
  </si>
  <si>
    <t>You don't want to run out of gas driving you rover do you? (PART NOT SUPPORTED BY RP-0 OR RO)</t>
  </si>
  <si>
    <t>FSoxidizerTank</t>
  </si>
  <si>
    <t>When you need just a little bit of Oxidizer, without all that nasty liquid fuel it usually comes bundled with, this is for you! (PART NOT SUPPORTED BY RP-0 OR RO)</t>
  </si>
  <si>
    <t>FSbombBay</t>
  </si>
  <si>
    <t>Load it up with supplies for hungry refugees, or keep the war industry rolling. Your choice. "Red flowers bursting down below us, those people didn't even know us" -Cake (PART NOT SUPPORTED BY RP-0 OR RO)</t>
  </si>
  <si>
    <t>FSbomberFuselage</t>
  </si>
  <si>
    <t>The middle section of the K-17 Flying House (PART NOT SUPPORTED BY RP-0 OR RO)</t>
  </si>
  <si>
    <t>FSbomberFuselageTail</t>
  </si>
  <si>
    <t>The tail section of the K-17 Flying House (PART NOT SUPPORTED BY RP-0 OR RO)</t>
  </si>
  <si>
    <t>FSCrewFuselage</t>
  </si>
  <si>
    <t>A fuselage section for helicopters or airplanes, carrying two passengers and a bit of fuel. If you're going to send it into space, please seal the doors with duct tape. (PART NOT SUPPORTED BY RP-0 OR RO)</t>
  </si>
  <si>
    <t>FSoblongFuselageHalf</t>
  </si>
  <si>
    <t>Sleek and possibly aerodynamic, a short fuselage for the slightly daring among you! (PART NOT SUPPORTED BY RP-0 OR RO)</t>
  </si>
  <si>
    <t>FSoblongMultiTank</t>
  </si>
  <si>
    <t>Switch between many fuel tank options in a single part! (PART NOT SUPPORTED BY RP-0 OR RO)</t>
  </si>
  <si>
    <t>FSoblongNose</t>
  </si>
  <si>
    <t>A nose fit for a wild horse of some kind. Or its equivalent fighter plane. (PART NOT SUPPORTED BY RP-0 OR RO)</t>
  </si>
  <si>
    <t>FSoblongNoseLong</t>
  </si>
  <si>
    <t>A long rounded end piece for oblong fuselages (PART NOT SUPPORTED BY RP-0 OR RO)</t>
  </si>
  <si>
    <t>FSoblongNoseRound</t>
  </si>
  <si>
    <t>A rounded end piece for oblong fuselages (PART NOT SUPPORTED BY RP-0 OR RO)</t>
  </si>
  <si>
    <t>FSoblongTail</t>
  </si>
  <si>
    <t>Sleek and possibly aerodynamic, a fuselage for the daredevils among you! (PART NOT SUPPORTED BY RP-0 OR RO)</t>
  </si>
  <si>
    <t>FSoblongToRoundAdapter</t>
  </si>
  <si>
    <t>FSoblongToSmallAdapter</t>
  </si>
  <si>
    <t>Easily mix and match regular round 0.625m parts and oblong parts with this stylish adapter. (PART NOT SUPPORTED BY RP-0 OR RO)</t>
  </si>
  <si>
    <t>FStailBoom</t>
  </si>
  <si>
    <t>The thing that makes your tail rotor get some distance from the rest of your helicopter. (PART NOT SUPPORTED BY RP-0 OR RO)</t>
  </si>
  <si>
    <t>FSengineMount</t>
  </si>
  <si>
    <t>The final resting place for your engines. (PART NOT SUPPORTED BY RP-0 OR RO)</t>
  </si>
  <si>
    <t>FSfloatEnd</t>
  </si>
  <si>
    <t>Why land on hilly, bumpy hard dirt when you can land on endless flat splashy splash? (PART NOT SUPPORTED BY RP-0 OR RO)</t>
  </si>
  <si>
    <t>FSfloatEndTail</t>
  </si>
  <si>
    <t>A float tail with a non lifting rudder. Only steers in water, and doesn't affect your lift readout in the hangar. (PART NOT SUPPORTED BY RP-0 OR RO)</t>
  </si>
  <si>
    <t>FSfloatGearbay</t>
  </si>
  <si>
    <t>Roll on lands, floats on the sea, soars through the air like a beagle. (PART NOT SUPPORTED BY RP-0 OR RO)</t>
  </si>
  <si>
    <t>FSfloatStraight</t>
  </si>
  <si>
    <t>FSfloatStrut</t>
  </si>
  <si>
    <t>FSlandingPads</t>
  </si>
  <si>
    <t>Featuring brand new Stay Put technology by Justin Kerbice, this landing system ensures you don't roll away. (PART NOT SUPPORTED BY RP-0 OR RO)</t>
  </si>
  <si>
    <t>FSairBrake</t>
  </si>
  <si>
    <t>Whoa! Slow Down! (PART NOT SUPPORTED BY RP-0 OR RO)</t>
  </si>
  <si>
    <t>FSapacheNoseASAS</t>
  </si>
  <si>
    <t>Steady your craft with this powerful nose mounted stability computing computer. Comes off a brand new Apache, only crashed once. (PART NOT SUPPORTED BY RP-0 OR RO)</t>
  </si>
  <si>
    <t>FSbattery</t>
  </si>
  <si>
    <t>It's a damn big battery. Using the latest in LE-PT battery technology it will hold a charge for a long time.The LE-PT standard was developed with heavy funding from the Potato and Citrus Fruit Farmer Lobby. (PART NOT SUPPORTED BY RP-0 OR RO)</t>
  </si>
  <si>
    <t>fsgyroscope</t>
  </si>
  <si>
    <t>Somehow this little thing will keep your aircraft level. It was found in the back of a novelty shop, so use at your own peril. Can be mounted on the sides of your craft. (PART NOT SUPPORTED BY RP-0 OR RO)</t>
  </si>
  <si>
    <t>fsinfopopup</t>
  </si>
  <si>
    <t>Displays editable info about the craft when you launch, or upon request. Press i to show the popup, or click on it in the actions editor. (PART NOT SUPPORTED BY RP-0 OR RO)</t>
  </si>
  <si>
    <t>fsmovecraftgadget</t>
  </si>
  <si>
    <t>Autmatically places your craft in the water near KSC at launch. Quicksave and Quickload the game after launch if wings or other parts lock up. (Hold F5 and F9) (Missing entryCost field) (PART NOT SUPPORTED BY RP-0 OR RO)</t>
  </si>
  <si>
    <t>fstrimgadget</t>
  </si>
  <si>
    <t>Control trim with presets, in fligth, or set them up in the hangar action editor popup. (PART NOT SUPPORTED BY RP-0 OR RO)</t>
  </si>
  <si>
    <t>FSapacheLandingGear</t>
  </si>
  <si>
    <t>A landing gear from an attack helicopter. (PART NOT SUPPORTED BY RP-0 OR RO)</t>
  </si>
  <si>
    <t>FSapacheLandingGearFlip</t>
  </si>
  <si>
    <t>First: These will look dumb in the SPH/VAB, but they will ook right when you launch! A landing gear from an attack helicopter. Swivels out depending on which side of the crat it is on for more stable landings. (PART NOT SUPPORTED BY RP-0 OR RO)</t>
  </si>
  <si>
    <t>FSbiplaneGear</t>
  </si>
  <si>
    <t>An single landing gear from a biplane (PART NOT SUPPORTED BY RP-0 OR RO)</t>
  </si>
  <si>
    <t>FSbomberLandingGear</t>
  </si>
  <si>
    <t>An old landing gear from a large bomber. (PART NOT SUPPORTED BY RP-0 OR RO)</t>
  </si>
  <si>
    <t>FSfighterLandingGear</t>
  </si>
  <si>
    <t>An old landing gear from a decommisioned fighter plane. (PART NOT SUPPORTED BY RP-0 OR RO)</t>
  </si>
  <si>
    <t>FSfighterTailGear</t>
  </si>
  <si>
    <t>An old tail gear from a decommisioned fighter plane. (PART NOT SUPPORTED BY RP-0 OR RO)</t>
  </si>
  <si>
    <t>K2 Command Pod</t>
  </si>
  <si>
    <t>JSIPrimitiveExternalCamera</t>
  </si>
  <si>
    <t>Customers who like multi-function displays with JSI software keep looking around for simple external camera options. This is a most primitive camera, but it works fine when you don't have a better one. No, it's not just an RCS thruster with lens painted on, we have standards here! (PART NOT SUPPORTED BY RP-0 OR RO)</t>
  </si>
  <si>
    <t>JSI</t>
  </si>
  <si>
    <t>KAS/KIS - Connector Port</t>
  </si>
  <si>
    <t>A multi-purpose port. Can be used to plug a winch connector or for building pipes. Useful for making ground bases and transferring resources.</t>
  </si>
  <si>
    <t>KAS/KIS - Anchor</t>
  </si>
  <si>
    <t>An anchor to be used for boat, airship or everything else. In addition to its weight, it also provide drag and friction when touching the ground.</t>
  </si>
  <si>
    <t>KAS_Hook_GrapplingHook</t>
  </si>
  <si>
    <t>KAS/KIS - Harpoon</t>
  </si>
  <si>
    <t>This hook will attach to everything it collides with, as long as the impact is strong enough. Can be mounted on a winch. To be used with the winch eject function.</t>
  </si>
  <si>
    <t>KAS/KIS - Electro-Magnet</t>
  </si>
  <si>
    <t>This electro-magnet is perfect for grabing heavy objects without a connector or a docking port. Can be mounted on a winch or on a hook support.</t>
  </si>
  <si>
    <t>KAS/KIS - Pylon</t>
  </si>
  <si>
    <t>A simple part that can be used as a support for attaching stuff (ports, pipes, etc...)</t>
  </si>
  <si>
    <t>KAS/KIS - Strut</t>
  </si>
  <si>
    <t>End point for building a strut from EVA. Links are restricted to the same vessel. Useful for strengthening a vessel.</t>
  </si>
  <si>
    <t>KAS_Winch1</t>
  </si>
  <si>
    <t>KAS_Winch2</t>
  </si>
  <si>
    <t>KK Antares</t>
  </si>
  <si>
    <t>mumech_MJ2_AR202</t>
  </si>
  <si>
    <t>MechJeb</t>
  </si>
  <si>
    <t>mumech_MJ2_AR202_features1</t>
  </si>
  <si>
    <t>Unlocks the following MechJeb windows: Maneuver Planner, Translatron, Warp Helper, Attitude Adjustment, Thrust Window, RCS Balancer. Once unlocked, all existing MechJeb modules will be automatically upgraded to latest firmware. (PART NOT SUPPORTED BY RP-0 OR RO)</t>
  </si>
  <si>
    <t>mumech_MJ2_AR202_features2</t>
  </si>
  <si>
    <t>Unlocks the following MechJeb windows: Rover Autopilot. Once unlocked, all existing MechJeb modules will be automatically upgraded to latest firmware. (PART NOT SUPPORTED BY RP-0 OR RO)</t>
  </si>
  <si>
    <t>mumech_MJ2_AR202_features3</t>
  </si>
  <si>
    <t>Unlocks the following MechJeb windows: Ascent Autopilot, Landing Autopilot, Spaceplane Guidance. Once unlocked, all existing MechJeb modules will be automatically upgraded to latest firmware. (PART NOT SUPPORTED BY RP-0 OR RO)</t>
  </si>
  <si>
    <t>mumech_MJ2_AR202_features4</t>
  </si>
  <si>
    <t>Unlocks the following MechJeb windows: Rendezvous Guidance, Rendezvous Autopilot, Docking Autopilot. Once unlocked, all existing MechJeb modules will be automatically upgraded to latest firmware. (PART NOT SUPPORTED BY RP-0 OR RO)</t>
  </si>
  <si>
    <t>mumech_MJ2_Pod</t>
  </si>
  <si>
    <t>Near Future Construction</t>
  </si>
  <si>
    <t>Unresearchable</t>
  </si>
  <si>
    <t>Near Future Electrical</t>
  </si>
  <si>
    <t>nuclearPower</t>
  </si>
  <si>
    <t>largeNuclearPower</t>
  </si>
  <si>
    <t>advNuclearPower</t>
  </si>
  <si>
    <t>nuclearFuelSystems</t>
  </si>
  <si>
    <t>highTechElectricalSystems</t>
  </si>
  <si>
    <t>advIonPropulsion</t>
  </si>
  <si>
    <t>Near Future Propulsion</t>
  </si>
  <si>
    <t>advGriddedThrusters</t>
  </si>
  <si>
    <t>expGriddedThrusters</t>
  </si>
  <si>
    <t>plasmaPropulsion</t>
  </si>
  <si>
    <t>advEMSystems</t>
  </si>
  <si>
    <t>specializedPlasmaGeneration</t>
  </si>
  <si>
    <t>rcsblock-mpdt-quad-02</t>
  </si>
  <si>
    <t>A modified version of the LiFt-4 that uses Liquid Hydrogen. (PART NOT SUPPORTED BY RP-0 OR RO)</t>
  </si>
  <si>
    <t>rcsblock-mpdt-quint-02</t>
  </si>
  <si>
    <t>A modified version of the LiFt-5 that uses Liquid Hydrogen. (PART NOT SUPPORTED BY RP-0 OR RO)</t>
  </si>
  <si>
    <t>rcsblock-mpdt-single-02</t>
  </si>
  <si>
    <t>A modified version of the LiFt-1 that uses Liquid Hydrogen. (PART NOT SUPPORTED BY RP-0 OR RO)</t>
  </si>
  <si>
    <t>rcsblock-mpdt-triple-02</t>
  </si>
  <si>
    <t>A modified version of the LiFt-3 that uses Liquid Hydrogen. (PART NOT SUPPORTED BY RP-0 OR RO)</t>
  </si>
  <si>
    <t>Near Future Solar</t>
  </si>
  <si>
    <t>advPVMaterials</t>
  </si>
  <si>
    <t>heavyCommandModules</t>
  </si>
  <si>
    <t>Near Future Spacecraft</t>
  </si>
  <si>
    <t>Procedural Dynamics</t>
  </si>
  <si>
    <t>IB - Interstage - w/ Decoupler [Procedural]</t>
  </si>
  <si>
    <t>Enables side fairings to hold the part at the top.</t>
  </si>
  <si>
    <t>Procedural Fairings</t>
  </si>
  <si>
    <t>IB - Interstage Fairing Adapter (Flat)</t>
  </si>
  <si>
    <t>KW_PF_Interstage_123</t>
  </si>
  <si>
    <t>IB - KW Interstage Base</t>
  </si>
  <si>
    <t>KW_PF_Interstage_5</t>
  </si>
  <si>
    <t>IB - KW Interstage Base - Large</t>
  </si>
  <si>
    <t>KW_FlatInterstageBase</t>
  </si>
  <si>
    <t>IB - KW Domed Interstage Base</t>
  </si>
  <si>
    <t>squad_interstage_adapter</t>
  </si>
  <si>
    <t>Interstage Adapter (Passable)</t>
  </si>
  <si>
    <t>This interstage adapter allows crew transfer. Slightly heavier than equivalent interstage ring.</t>
  </si>
  <si>
    <t>squad_interstageSize3</t>
  </si>
  <si>
    <t>IB - TR-38-D Interstage Shell</t>
  </si>
  <si>
    <t>A large interstage structure to go between your stages.</t>
  </si>
  <si>
    <t>FB - Payload Fairing - Base (Extended) [Procedural]</t>
  </si>
  <si>
    <t>Structural base for mounting side fairings and your payload. Decoupler sold separately. Raised surface can ease loading.</t>
  </si>
  <si>
    <t>KW2mFairingPFE</t>
  </si>
  <si>
    <t>FB - KW Expanded Fairing Base</t>
  </si>
  <si>
    <t>Structural base for mounting side fairings and your payload. Decoupler sold separately. Raised surface can ease loading. Procedural Fairings Note - for proper base scaling, the size scale has been set to 1.75m = 1.25m, 3.5m = 2.5m, etc.  Use offset tool to set payload position. Procedural Fairings Note - for proper base scaling, the size scale has been set to 1.4m = 1.0m.  Use offset tool to set payload position.</t>
  </si>
  <si>
    <t>KW2mFairingPF</t>
  </si>
  <si>
    <t>FB - KW Fairing Base</t>
  </si>
  <si>
    <t>KW5mFairingPFE</t>
  </si>
  <si>
    <t>FB - KW Expanded Fairing Base - Large</t>
  </si>
  <si>
    <t>Structural base for mounting side fairings and your payload. Decoupler sold separately. Raised surface can ease loading. Procedural Fairings Note - for proper base scaling, the size scale has been set to 1.625m = 1.25m, 3.25m = 2.5m, etc.  Use offset tool to set payload position. Procedural Fairings Note - for proper base scaling, the size scale has been set to 1.3m = 1.0m.  Use offset tool to set payload position. Procedural Fairings Note - for proper base scaling, the size scale has been set to 1.0504m = 1.0m.  Use offset tool to set payload position.</t>
  </si>
  <si>
    <t>KW5mFairingPF</t>
  </si>
  <si>
    <t>FB - KW Fairing Base - Large</t>
  </si>
  <si>
    <t>Structural base for mounting side fairings and your payload. Decoupler sold separately. Raised surface can ease loading. Procedural Fairings Note - for proper base scaling, the size scale has been set to 1.313m = 1.25m, 2.626m = 2.5m, etc.  Use offset tool to set payload position.</t>
  </si>
  <si>
    <t>KW_FlatFairingBase</t>
  </si>
  <si>
    <t>FB - KW Domed Fairing Base</t>
  </si>
  <si>
    <t>FB - FF1 Airstream Protective Shell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</si>
  <si>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AE-FF1 is the smallest size available from FLOOYD.</t>
  </si>
  <si>
    <t>FB - FF2 Airstream Protective Shell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</si>
  <si>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AE-FF2 is the mid-range size available from FLOOYD.</t>
  </si>
  <si>
    <t>FB - FF3 Airstream Protective Shell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</si>
  <si>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t>
  </si>
  <si>
    <t>FB - Payload Fairing - Base [Procedural]</t>
  </si>
  <si>
    <t>Structural base for mounting side fairings and your payload. Decoupler sold separately.</t>
  </si>
  <si>
    <t>Interstage Fairing - Egg-Shaped [Procedural]</t>
  </si>
  <si>
    <t>Lacks a decoupler. Useful for space bases, flying saucers, hiding things, and other unconventional projects.</t>
  </si>
  <si>
    <t>Interstage Fairing - Conic [Procedural]</t>
  </si>
  <si>
    <t>Thrust Plate [Procedural]</t>
  </si>
  <si>
    <t>When quad-adapter just isn't enough, Keramzit Engineering has you covered with its wonderful Multi-adapter! Designed for bulding engine clusters, it also found its uses in multiple payload attachment and space bars.</t>
  </si>
  <si>
    <t>Payload Fairing - Egg-Shaped [Procedural]</t>
  </si>
  <si>
    <t>Made from the finest materials found in the fields around the Space Center. Egg-shaped version.</t>
  </si>
  <si>
    <t>Payload Fairing - Atlas [Procedural]</t>
  </si>
  <si>
    <t>This payload fairing wall was designed for the Atlas series of heavy lifting rockets.  The pointed shape optimizes for low drag at high velocities, designed by the engineers who actually expect the rocket to reach those velocities.  Fools.</t>
  </si>
  <si>
    <t>KzProcFairingConeEgg</t>
  </si>
  <si>
    <t>FW - Cone-Egg Side Fairing</t>
  </si>
  <si>
    <t>Cone on the bottom, egg on top, Everyone's happy! Except the protestors, something about upsetting the natural order of fairings...</t>
  </si>
  <si>
    <t>KzProcFairingDelta</t>
  </si>
  <si>
    <t>FW - Delta Fairing</t>
  </si>
  <si>
    <t>Payload fairing used on the Delta series of unmanned launchers.</t>
  </si>
  <si>
    <t>Payload Fairing - Jupiter [Procedural]</t>
  </si>
  <si>
    <t>This fairing is designed with a more curved shape for the Jupiter craft.  The blunted nose provides a better drag profile at lower velocities, and is thus suited for a steeper ascent, where the atmosphere quickly becomes a minimal design factor.  The engineers ran the calculations to see how steep the ascent would have to be before they didn't have to design any fairings.  The budget office laughed at their design proposal.</t>
  </si>
  <si>
    <t>KzProcFairingLongMarch</t>
  </si>
  <si>
    <t>FW - Long March Fairing Wall</t>
  </si>
  <si>
    <t>KzProcFairingLongMarch2</t>
  </si>
  <si>
    <t>FW - Long March CLEP/Flag Fairing Wall</t>
  </si>
  <si>
    <t>Long March fairing CLEP style, Flag style available on next texture.</t>
  </si>
  <si>
    <t>KzProcFairingProton</t>
  </si>
  <si>
    <t>FW - Proton Two-Tiered Fairing Wall</t>
  </si>
  <si>
    <t>This fairing wall designed for the Russian Proton Rocket features a two-tiered conic design, for oddly shaped payloads, multiple payloads, or just because it looks cool.</t>
  </si>
  <si>
    <t>KzProcFairingGryphonSoyuz</t>
  </si>
  <si>
    <t>FW - Soyuz Fairing Wall</t>
  </si>
  <si>
    <t>Fairings for the Soyuz launch vehicle as used on its 2.1 versions.</t>
  </si>
  <si>
    <t>Payload Fairing - Titan [Procedural]</t>
  </si>
  <si>
    <t>An old fairing design, but it still checks out.  Straight sections make the fairing easy and cheap to produce, while the varying angle of the segments make the aerodynamic drag profile ideal.  At least, that's what we told the bean-counters.  We just think it looks cool.</t>
  </si>
  <si>
    <t>KzProcFairingGryphonTsyklon</t>
  </si>
  <si>
    <t>FW - Tsyklon Fairing Wall</t>
  </si>
  <si>
    <t>A fairing style similar to that used on Tsyklon launch vehicles.</t>
  </si>
  <si>
    <t>Payload Fairing - Egg-Shaped (ST) [Procedural]</t>
  </si>
  <si>
    <t>Payload Fairing - Egg-Shaped (Stock) [Procedural]</t>
  </si>
  <si>
    <t>Payload Fairing - Egg-Shaped (US) [Procedural]</t>
  </si>
  <si>
    <t>Payload Fairing - Conic [Procedural]</t>
  </si>
  <si>
    <t>Made from the finest materials found in the fields around the Space Center. Conic version.</t>
  </si>
  <si>
    <t>Payload Fairing - Conic (German) [Procedural]</t>
  </si>
  <si>
    <t>Battery [Procedural]</t>
  </si>
  <si>
    <t>With further refinements to procedural tech, we were able to fill a viscoelastic nanopolymer shell with electroactive particles. This gives you a battery able to be adapted to many shapes.</t>
  </si>
  <si>
    <t>Procedural Parts</t>
  </si>
  <si>
    <t>Avionics [Procedural]</t>
  </si>
  <si>
    <t>This is a procedural avionics unit.  It simply contains a battery and avionics control, so don't forget to add an antenna.</t>
  </si>
  <si>
    <t>Made from viscoelastic nanopolymers (which were discovered by accident... growing in the back of the office mini-fridge) this ablative heat shield can be stretched to a range of sizes. Hardens to a rigid, heat resistant structure before launch! (PART NOT SUPPORTED BY RP-0, RO IN PROGRESS)</t>
  </si>
  <si>
    <t>Nose Cone [Procedural]</t>
  </si>
  <si>
    <t>Made from viscoelastic nanopolymers (which were discovered by accident... growing in the back of the office mini-fridge) this nose cone can be stretched to fit a range of diameters, and can be made more or less pointy. Hardens to a rigid structure before launch!</t>
  </si>
  <si>
    <t>Decoupler [Procedural]</t>
  </si>
  <si>
    <t>Made from viscoelastic nanopolymers (which were discovered by accident... growing in the back of the office mini-fridge) this decoupler can be stretched to accommodate a range of sizes.</t>
  </si>
  <si>
    <t>Structure [Procedural]</t>
  </si>
  <si>
    <t>Made from viscoelastic nanopolymers (which were discovered by accident... growing in the back of the office mini-fridge) this structural element can be stretched to range of sizes and shapes. Hardens to a rigid structure before launch!</t>
  </si>
  <si>
    <t>Crew Tube [Procedural]</t>
  </si>
  <si>
    <t>Air tight pressure hull protected by a thick layer of Kevlar and carbon nanofiber blankets to provide protection against micro-meteorites as well as thermal insulation and limited radiation shielding. These parts provide safe and structurally intact internal spaces to allow crew to move between crewed parts.</t>
  </si>
  <si>
    <t>proceduralTankOre</t>
  </si>
  <si>
    <t>Solid Rocket Motor [Procedural]</t>
  </si>
  <si>
    <t>Made from viscoelastic nanopolymers (which were discovered by accident... growing in the back of the office mini-fridge) this solid rocket can be stretched to accommodate fuel loads of a range of sizes and shapes. Can be optimized for sea-level or high altitude uses. Hardens to a rigid structure before launch! Plume configured by RealPlume.</t>
  </si>
  <si>
    <t>Tank [Procedural]</t>
  </si>
  <si>
    <t>Switchable procedural tank. Comes in various levels of insulation, rigid/balloon, and pressurized/highly-pressurized forms. Defaults to type Default but can be switched to other types in the part popup menu.</t>
  </si>
  <si>
    <t>Tank [Procedural, Shielded]</t>
  </si>
  <si>
    <t>Heat-shielded switchable procedural tank with heat shielded Includes normal (Structural), highly pressurized (Fuselage), and cryogenic tank options. Rated for LEO reentries on a spaceplane.</t>
  </si>
  <si>
    <t>Parachute - Cone</t>
  </si>
  <si>
    <t>A nose cone with built in parachute. Ensure you properly configure it to work with your craft.</t>
  </si>
  <si>
    <t>Parachute - Cone (Double)</t>
  </si>
  <si>
    <t>A nose cone with two built in parachutes. One drogue, one main. Ensure you properly configure it to work with your craft.</t>
  </si>
  <si>
    <t>Parachute [Radial]</t>
  </si>
  <si>
    <t>A radially mounted part containing a parachute. Ensure you properly configure it to work with your craft.</t>
  </si>
  <si>
    <t>Parachute - Stack (Double)</t>
  </si>
  <si>
    <t>A stackable part containing two parachutes. One drogue, one main. Ensure you properly configure it to work with your craft.</t>
  </si>
  <si>
    <t>The RD-8 vernier engine and propellant tank assembly of the Zenit second stage. Plume configured by RealPlume. (PART NOT COSTED BY RP-0 BUT IN CORRECT NODE)</t>
  </si>
  <si>
    <t>NK-15/33</t>
  </si>
  <si>
    <t>The NK-15 and NK-33 were originally built in the 1960s/early 1970s for the Soviet N1 and then N1F rocket, respectively. Though the N1F was scrapped, the engines survived. Aerojet acquired several NK-33 engines in the 1990s and refurbished them as AJ26-62 engines for Orbital Science's Antares launch vehicle. Modifications made by Aerojet included increasing rated thrust and equipping the engines to support gimballing. Diameter: [1.83 m]. Plume configured by RealPlume.</t>
  </si>
  <si>
    <t>The vernier assembly of the Soyuz-2-1V launch vehicle first stage. Plume configured by RealPlume. (PART NOT COSTED BY RP-0 BUT IN CORRECT NODE)</t>
  </si>
  <si>
    <t>NK-15V/43</t>
  </si>
  <si>
    <t>Originally designed and built for the N1F, the NK-43 is a derivative of the NK-33 with longer bell and restart capability for upper stages. Diameter: [2.54 m]. Plume configured by RealPlume.</t>
  </si>
  <si>
    <t>A generic engine mount and turbopump shroud for the RD-0120 engine. (PART NOT COSTED BY RP-0 BUT IN CORRECT NODE)</t>
  </si>
  <si>
    <t>RD-0124</t>
  </si>
  <si>
    <t>An upper stage Kerosene/LOX engine designed for new versions of the Soyuz-2 launchers. To also be used with the Angara family of launchers. Diameter: [1.7 m]. Plume configured by RealPlume.</t>
  </si>
  <si>
    <t>RD-0146</t>
  </si>
  <si>
    <t>A designed based upon the RL10 series of rocket engines, with a more Russian flavour. Diameter: [1.3 m]. Plume configured by RealPlume.</t>
  </si>
  <si>
    <t>RD-0210/0211</t>
  </si>
  <si>
    <t>A staged combustion, hypergolic vacuum rocket engine. Used as a power plant on the second stage of the Proton launch vehicle family. Features a two-axis gimbal mechanism for attitude control. Diameter: 1.47 m. Plume configured by RealPlume.</t>
  </si>
  <si>
    <t>A gas generator, hypergolic vacuum rocket engine. Used as the power plant on the third stage of Proton launch vehicle family. Features four integrated vernier engines for three-axis attitude control. Diameter: 1.47 m. Plume configured by RealPlume. (PART NOT COSTED BY RP-0 BUT IN CORRECT NODE)</t>
  </si>
  <si>
    <t>The RD-120 is a staged combustion vacuum kerolox engine, used as the main power plant on the Zenit launch vehicle family second stage. Diameter: 2.0 m Plume configured by RealPlume. (PART NOT COSTED BY RP-0 BUT IN CORRECT NODE)</t>
  </si>
  <si>
    <t>RD-191</t>
  </si>
  <si>
    <t>A further continuation of the RD-170/171 series, featuring a single combustion chamber and nozzle. The RD-191 powers the Angara family of launchers, while the RD-151 was used on the Naro-1 launch vehicle and the RD-181 will be used on the Antares 200-series. Diameter: [1.7 m]. Plume configured by RealPlume.</t>
  </si>
  <si>
    <t>A single-chamber derivative of the RD-8 engine used on the Zenit second stage. Yuzhnoye Design Office concept, featuring dual-axis gimbal control and restart capability for use in upper stages. Diameter: 0.5 m. Plume configured by RealPlume. (PART NOT COSTED BY RP-0 BUT IN CORRECT NODE)</t>
  </si>
  <si>
    <t>A gas generator cycle hypergolic vacuum engine. Used on the Fregat upper stage series. Diameter: 0.85 m. Plume configured by RealPlume. (PART NOT COSTED BY RP-0 BUT IN CORRECT NODE)</t>
  </si>
  <si>
    <t>A staged combustion cycle hypergolic vacuum engine. Used on the Briz upper stage series. Diameter: 0.95 m. Plume configured by RealPlume. (PART NOT COSTED BY RP-0 BUT IN CORRECT NODE)</t>
  </si>
  <si>
    <t>RD-0110 Vernier</t>
  </si>
  <si>
    <t>The vernier engine for the RD-0110 power plant. Four of them are used on the Block I upper stage of the Soyuz U and FG launch vehicle variants for attitude control. Diameter: 0.3 m Plume configured by RealPlume.</t>
  </si>
  <si>
    <t>mk1Cockpit (M)</t>
  </si>
  <si>
    <t>Highly streamlined cockpit for experimental planes. Rated for Mach 3 flight.</t>
  </si>
  <si>
    <t>Realism Overhaul</t>
  </si>
  <si>
    <t>Tiny Tim Booster</t>
  </si>
  <si>
    <t>Small solid fueled booster originally used to power anti-shipping missiles during WW2. Used as the kick stage on the WAC Corporal, the USA's first sounding rocket, and reused in modified form for the Aerobee line of sounding rockets. Plume configured by RealPlume.</t>
  </si>
  <si>
    <t>Thor Avionics Unit</t>
  </si>
  <si>
    <t>Small, 1.5m avionics unit for Thor and Thrust Augmented Thor rocket stage.  Used on Thor-Able, Thor-Agena, Thor-Ablestar, Thor-Burner, Thor-Delta and early Delta rockets (A-K).</t>
  </si>
  <si>
    <t>Thor/Delta Avionics Unit</t>
  </si>
  <si>
    <t>Early 2.44m avionics unit for Long Tank Thor and Long Tank Thrust Augmented Thor rocket stage.  Delta L-N and Delta 0.</t>
  </si>
  <si>
    <t>Delta Avionics Unit</t>
  </si>
  <si>
    <t>Avionics unit for the Extended Long Tank Thor and Extra Extended Long Tank Thor rocket stages. Delta I and Delta II.</t>
  </si>
  <si>
    <t>DCSS-4 Avionics Unit</t>
  </si>
  <si>
    <t>Integrated avionics unit for 4m Delta Cryogenic Second Stage and Delta III/IV-M launch vehicle.</t>
  </si>
  <si>
    <t>DCSS-5 Avionics Unit</t>
  </si>
  <si>
    <t>Integrated avionics unit for 5m Delta Cryogenic Second Stage and Delta IV-M/IV-HLV launch vehicle.</t>
  </si>
  <si>
    <t>RealISRU_Hex_Core_Pass</t>
  </si>
  <si>
    <t>Hex Core with crew passable tube. (PART NOT SUPPORTED BY RP-0 OR RO)</t>
  </si>
  <si>
    <t>Real ISRU</t>
  </si>
  <si>
    <t>RealISRU_Hex_Core_Tank</t>
  </si>
  <si>
    <t>Hex Core, holding 1640 liter tank inside. Non-passable. (PART NOT SUPPORTED BY RP-0 OR RO)</t>
  </si>
  <si>
    <t>RealISRU_Hex_Elektron</t>
  </si>
  <si>
    <t>Quite big water electrolysis unit.  &lt;b&gt;2 H2O --&gt; 2 H2 + O2&lt;/b&gt; (PART NOT SUPPORTED BY RP-0 OR RO)</t>
  </si>
  <si>
    <t>RealISRU_Hex_FuelCell</t>
  </si>
  <si>
    <t>A potent power bank with huge battery and fuel cell, producing energy and water from hydrogen and oxygen. (PART NOT SUPPORTED BY RP-0 OR RO)</t>
  </si>
  <si>
    <t>RealISRU_Hex_HaberBosch</t>
  </si>
  <si>
    <t>(N2 + 3H2 -&gt; NH3) (PART NOT SUPPORTED BY RP-0 OR RO)</t>
  </si>
  <si>
    <t>RealISRU_Hex_PSA</t>
  </si>
  <si>
    <t>Pressure Swing Adsorber unit with powerful compressor and automated valve actuators. Use it to separate valuable gases from atmosphere. Compressor is so powerful that unit can function at amazingly low atmospheric pressures. (Test version is configured for oxygen only). (PART NOT SUPPORTED BY RP-0 OR RO)</t>
  </si>
  <si>
    <t>Mars_CO2_Intake_10</t>
  </si>
  <si>
    <t>Mars_CO2_Intake_100</t>
  </si>
  <si>
    <t>Mars_CO2_Intake_1000</t>
  </si>
  <si>
    <t>RealISRU_Hex_Sabatier</t>
  </si>
  <si>
    <t>This asssembly includes two Sabatier reactors for high ald low temperature conversion along with thermal exchangers to ensure most energy effective procession. (CO2 + H2 -&gt; CH4 + H2O) (PART NOT SUPPORTED BY RP-0 OR RO)</t>
  </si>
  <si>
    <t>RealISRU_Hex_Tank</t>
  </si>
  <si>
    <t>General 500 liter tank, holding everything you want. Mounts on one of ISRU Hex Cores. (PART NOT SUPPORTED BY RP-0 OR RO)</t>
  </si>
  <si>
    <t>RealISRU_Hex_Tank_b</t>
  </si>
  <si>
    <t>General 840 liter tank, holding everything you want. Mounts on one of ISRU Hex Cores. (PART NOT SUPPORTED BY RP-0 OR RO)</t>
  </si>
  <si>
    <t>RealISRU_WaterElectrolyzer</t>
  </si>
  <si>
    <t>IN DEVELOPMENT: A small water electrolysis unit.  &lt;b&gt;2 H2O --&gt; 2 H2 + O2&lt;/b&gt; (PART NOT SUPPORTED BY RP-0 OR RO)</t>
  </si>
  <si>
    <t>RealISRU_SolidOxideElectrolyzer</t>
  </si>
  <si>
    <t>IN DEVELOPMENT: A small Solid Oxide electrolysis unit.  &lt;b&gt;2 CO2 --&gt; 2 CO + O2&lt;/b&gt; (PART NOT SUPPORTED BY RP-0 OR RO)</t>
  </si>
  <si>
    <t>RealISRU_MethanePyrolyzer</t>
  </si>
  <si>
    <t>IN DEVELOPMENT: A small methane pyrolysis unit.  &lt;b&gt;CH4 --&gt; C + 2 H2&lt;/b&gt; (PART NOT SUPPORTED BY RP-0 OR RO)</t>
  </si>
  <si>
    <t>KA_Drill_Radial_04</t>
  </si>
  <si>
    <t>All of the goodness of Karbonite mining in a small and adorable package.  Also capable of mining Karborundum! (PART NOT SUPPORTED BY RP-0 OR RO)</t>
  </si>
  <si>
    <t>RealISRU_SabatierReactor</t>
  </si>
  <si>
    <t>IN DEVELOPMENT: A small Sabatier reactor unit.  &lt;b&gt;CO2 + 4 H2 --&gt; CH4 + 2 H2O&lt;/b&gt; (PART NOT SUPPORTED BY RP-0 OR RO)</t>
  </si>
  <si>
    <t>RealISRU_WaterGasShift</t>
  </si>
  <si>
    <t>IN DEVELOPMENT: A small Water Gas Shift unit.  Can be run in reverse mode as well.  &lt;b&gt;CO + H2O --&gt; CO2 + H2&lt;/b&gt; REVERSE: &lt;b&gt;CO2 + H2 --&gt; CO + H2O&lt;/b&gt; (PART NOT SUPPORTED BY RP-0 OR RO)</t>
  </si>
  <si>
    <t>RealISRU_BoschReaction</t>
  </si>
  <si>
    <t>IN DEVELOPMENT: A small Bosch reaction unit.  &lt;b&gt;CO2 + 2 H2 --&gt; C + 2 H2O&lt;/b&gt; (PART NOT SUPPORTED BY RP-0 OR RO)</t>
  </si>
  <si>
    <t>SE_RWGS_10</t>
  </si>
  <si>
    <t>SE_RWGS_100</t>
  </si>
  <si>
    <t>SE_RWGS_1000</t>
  </si>
  <si>
    <t>RealISRU_IceDrill</t>
  </si>
  <si>
    <t>Deployable drill for extracting water from ice and hydrates.  Includes a heating element to separate the liquid water automatically. (PART NOT SUPPORTED BY RP-0 OR RO)</t>
  </si>
  <si>
    <t>RLA Stockalike</t>
  </si>
  <si>
    <t>MOL Solar Array</t>
  </si>
  <si>
    <t>Small satellite solar array.</t>
  </si>
  <si>
    <t>RN Solar Panels</t>
  </si>
  <si>
    <t>EOS AA Solar Array</t>
  </si>
  <si>
    <t>Large EOS solar array.</t>
  </si>
  <si>
    <t>EOS TDRS Solar Array</t>
  </si>
  <si>
    <t>EOS TER Solar Array</t>
  </si>
  <si>
    <t>rn_mag_solar_panel</t>
  </si>
  <si>
    <t>NEO DS Solar Array</t>
  </si>
  <si>
    <t>Medium NEO solar array.</t>
  </si>
  <si>
    <t>NEO DWN Solar Array</t>
  </si>
  <si>
    <t>NEO NR Solar Array</t>
  </si>
  <si>
    <t>Small NEO solar array.</t>
  </si>
  <si>
    <t>Dnepr 1 Third Stage RD-864</t>
  </si>
  <si>
    <t>Third stage of the Dnepr 1 rocket with the RD-864 engines. FLIP UPSIDE DOWN BEFORE ATTACHING! Plume configured by RealPlume.</t>
  </si>
  <si>
    <t>rn_dnepr1_ts2</t>
  </si>
  <si>
    <t>RD-171 first stage engine for the Zenit-2 rocket. Plume configured by RealPlume.</t>
  </si>
  <si>
    <t>rp0_proc_size_3m</t>
  </si>
  <si>
    <t>Procedural Diameter Upgrade [3m]</t>
  </si>
  <si>
    <t>Allows tank, thrust plate, fairing bases, and interstages up to 3.05m in diameter.</t>
  </si>
  <si>
    <t>rp0_proc_size_4m</t>
  </si>
  <si>
    <t>Allows tank, thrust plate, fairing bases, and interstages up to 4.6m in diameter.</t>
  </si>
  <si>
    <t>rp0_proc_size_5m</t>
  </si>
  <si>
    <t>Procedural Diameter Upgrade [7m]</t>
  </si>
  <si>
    <t>Allows tank, thrust plate, fairing bases, and interstages up to 7m in diameter.</t>
  </si>
  <si>
    <t>rp0_proc_size_7m</t>
  </si>
  <si>
    <t>Procedural Diameter Upgrade [10.1m]</t>
  </si>
  <si>
    <t>Allows tank, thrust plate, fairing bases, and interstages up to 10.1m in diameter.</t>
  </si>
  <si>
    <t>rp0_proc_size_10m</t>
  </si>
  <si>
    <t>Procedural Diameter Upgrade [16m]</t>
  </si>
  <si>
    <t>Allows tank, thrust plate, fairing bases, and interstages up to 16m in diameter.</t>
  </si>
  <si>
    <t>rp0_proc_size_50m</t>
  </si>
  <si>
    <t>Procedural Diameter Upgrade [50m]</t>
  </si>
  <si>
    <t>Allows tank, thrust plate, fairing bases, and interstages up to 50m in diameter.</t>
  </si>
  <si>
    <t>SCAN MapTraqÂ®</t>
  </si>
  <si>
    <t>Soviet Engines</t>
  </si>
  <si>
    <t>DECQ Soyuz</t>
  </si>
  <si>
    <t>basicCanard</t>
  </si>
  <si>
    <t>After many late night snack binges, we've developed a new control surface: the Basic Canard! Perfectly sized for smaller craft or ships that don't need the extra control. Crafted out of the finest second-hand aluminum, the Basic Canard is light but lacks the duribility for atmospheric re-entry. (PART NOT SUPPORTED BY RP-0 OR RO)</t>
  </si>
  <si>
    <t>RealISRU_AtmosphericIntakeSmall</t>
  </si>
  <si>
    <t>An atmospheric intake and filter designed for use deep within an atmosphere, rather than in orbit. (PART NOT SUPPORTED BY RP-0 OR RO)</t>
  </si>
  <si>
    <t>heavyLanding</t>
  </si>
  <si>
    <t>This non-controllable module is designed for space stations and very large, long-range spacecraft. It can be stocked with ample consumables, and provides toilets, showers and living quarters for up to four crewmembers. There are no bunks in space, however â€“ instead, sleeping bags are strapped to the internal walls of the module.</t>
  </si>
  <si>
    <t>RadialReactionWheel</t>
  </si>
  <si>
    <t>size3ReactionWheel</t>
  </si>
  <si>
    <t>A reaction control device made to fit within the 3.75 meter size range. Fastening bolts not included. (PART NOT SUPPORTED BY RP-0 OR RO)</t>
  </si>
  <si>
    <t>This satellite bus includes a small reaction wheel and a large omnidirectional antenna, and only the slightest power draw. Perfect for your geosynchronous satellites communications satellites. Includes data storage for returning data to Earth (use Ship Manifest to transfer the data from the experiment to this core).</t>
  </si>
  <si>
    <t>This automated control unit was originally developed for the NASA Ranger program. It is especially suited for lunar probes and flyby missions. Includes data storage for returning data to Earth (use Ship Manifest to transfer the data from the experiment to this core).</t>
  </si>
  <si>
    <t>Avionics and control unit for Surveyor landing probes. Includes data storage for returning data to Earth (use Ship Manifest to transfer the data from the experiment to this core).</t>
  </si>
  <si>
    <t>This relatively lightweight probe core allows early probes to be controlled during flight. However, it draws a fair amount of electricity for its abilities. Includes data storage for returning data to Earth (use Ship Manifest to transfer the data from the experiment to this core).</t>
  </si>
  <si>
    <t>OX-4M 2x3 Photovoltaic Panels</t>
  </si>
  <si>
    <t>Extendable sun-tracking Level 3 solar panel. 2.28m^2.</t>
  </si>
  <si>
    <t>OX-2L 1x3 Photovoltaic Panels</t>
  </si>
  <si>
    <t>Extendable sun-tracking Level 3 solar panel. 0.63m^2.</t>
  </si>
  <si>
    <t>Advanced Jet Engines</t>
  </si>
  <si>
    <t>rtgMini</t>
  </si>
  <si>
    <t>Through exploitation of the natural decay of Blutonium-238, this elegantly simple power generator can provide consistent, stable power for decades. Not to be used for providing heating during emergency rover excursions. (PART NOT SUPPORTED BY RP-0 OR RO)</t>
  </si>
  <si>
    <t>ISRU_RTG_100</t>
  </si>
  <si>
    <t>Uber Watt RTG</t>
  </si>
  <si>
    <t>Mars_Methane_1/4</t>
  </si>
  <si>
    <t>Mars_Methane_1</t>
  </si>
  <si>
    <t>AJ10-190 (Radial)</t>
  </si>
  <si>
    <t>CR-7 R.A.P.I.E.R.</t>
  </si>
  <si>
    <t>STAR 37FM</t>
  </si>
  <si>
    <t>The STAR 37FM is an improved version of the venerable STAR 37 solid rocket motor, featuring increased propellant loading, higher efficiency and vacuum thrust. First used on the FTLSATCOM satellites as an apogee motor. Diameter: 0.93 m. Plume configured by RealPlume.</t>
  </si>
  <si>
    <t>Separation Motor (Medium)</t>
  </si>
  <si>
    <t>Separation Motor (Small)</t>
  </si>
  <si>
    <t>Small solid motor use to help separate one stage from another or perform ullage. Best used with others. Smaller and less advanced than the radial separation motor. Plume configured by RealPlume.</t>
  </si>
  <si>
    <t>Larger solid motor use to help separate one stage from another or perform ullage. Best used with others.</t>
  </si>
  <si>
    <t>The largest tank available from Rockomax, the Jumbo-64 holds a vast amount of fuel in a large metal tube. After deciding that the tank was too light, Rockomax decided to paint the Jumbo-64, bringing its appearance in-line with the rest of its fuel tanks.</t>
  </si>
  <si>
    <t>Oscar - C Propellant Tank</t>
  </si>
  <si>
    <t>The Oscar-C Fuel Tank from Probodobodyne is a medium-sized fuel container for small space probes, or a backup tank for other small spacecraft.</t>
  </si>
  <si>
    <t>Oscar - D Propellant Tank</t>
  </si>
  <si>
    <t>The Oscar-D Fuel Tank from Probodobodyne is the largest fuel container available for small space probes, or a backup tank for other small spacecraft.</t>
  </si>
  <si>
    <t>OscarAtank</t>
  </si>
  <si>
    <t>RadialLF</t>
  </si>
  <si>
    <t>RadialLFO</t>
  </si>
  <si>
    <t>RadialLFLong</t>
  </si>
  <si>
    <t>RadialLFOLong</t>
  </si>
  <si>
    <t>fuelTank1-5</t>
  </si>
  <si>
    <t>A stretched variant of the FL-T400, the FL-T800 holds twice the fuel in a slightly stronger container. The black stripes that were along the side made the rocket go faster, so fast in fact, that they wore off.</t>
  </si>
  <si>
    <t>The next tier up from the 1.25m variant, this tank has six large RCS tanks capable of supplying your RCS needs for a very long time.</t>
  </si>
  <si>
    <t>RadialMonoMini</t>
  </si>
  <si>
    <t>RO_TACLO2ToO2</t>
  </si>
  <si>
    <t>A simple device to evaporate LO2 to use for astronaut breathing oxygen. (PART NOT SUPPORTED BY RP-0 OR RO)</t>
  </si>
  <si>
    <t>RealISRU_LiquefactionArray</t>
  </si>
  <si>
    <t>Uses a combination of active cooling and pressurization turbines to convert gasses into liquids. (PART NOT SUPPORTED BY RP-0 OR RO)</t>
  </si>
  <si>
    <t>RealISRU_HaberBoschProcess</t>
  </si>
  <si>
    <t>RealISRU_AmmoniaOxidizer</t>
  </si>
  <si>
    <t>RealISRU_FischerTropschReaction</t>
  </si>
  <si>
    <t>experimentalScience</t>
  </si>
  <si>
    <t>microIbeam</t>
  </si>
  <si>
    <t>M-1x1T Structural Panel</t>
  </si>
  <si>
    <t>An M-1x1 panel, cut in half along the diagonal.  For structural designers who are too hip to be square.</t>
  </si>
  <si>
    <t>structuralPanel3</t>
  </si>
  <si>
    <t>Nine M-1x1 have been arranged in a 3x3 layout for this part, then stuck together with two-part epoxy, none of that namby pamby super glue. (PART NOT SUPPORTED BY RP-0 OR RO)</t>
  </si>
  <si>
    <t>Cubic Octagonal Strut Mk I</t>
  </si>
  <si>
    <t>Cubic Octagonal Strut Mk II</t>
  </si>
  <si>
    <t>Despite its title, the Small Cubic Octagonal Strut is actually longer than its smaller cousin!</t>
  </si>
  <si>
    <t>Cubic Octagonal Strut Mk III</t>
  </si>
  <si>
    <t>A Cubic Octagonal Strut that's even longer! Use multiple struts no longer! With these ultra-light extensions, you can now strut all the things!</t>
  </si>
  <si>
    <t>Cubic Octagonal Strut Mk IV</t>
  </si>
  <si>
    <t>Now you can strut the gaps between your dreams, the Cubic Octagonal Strut MK IV is here!</t>
  </si>
  <si>
    <t>strutCube90</t>
  </si>
  <si>
    <t>strutCube3way</t>
  </si>
  <si>
    <t>strutCubeS0Adapter</t>
  </si>
  <si>
    <t>strutCubeOCTOAdapter</t>
  </si>
  <si>
    <t>strutCubeMountingPlate</t>
  </si>
  <si>
    <t>OCTOs0Adapter</t>
  </si>
  <si>
    <t>OCTOServiceBay</t>
  </si>
  <si>
    <t>OCTOTank</t>
  </si>
  <si>
    <t>largeTrussMount</t>
  </si>
  <si>
    <t>TR-8A Radial Decoupler</t>
  </si>
  <si>
    <t>A small radial decoupler.</t>
  </si>
  <si>
    <t>shortDecoupler1-2</t>
  </si>
  <si>
    <t>Pegasus II Mobility Enhancer</t>
  </si>
  <si>
    <t>The Pegasus II Mobility Enhancer, known in some circles as a "ladder", is a state-of-the-art vertical mobility device, allowing your intrepid crew to scamper around the exterior of your ship like highly caffeinated rodents.</t>
  </si>
  <si>
    <t>Pegasus III Mobility Enhancer</t>
  </si>
  <si>
    <t>The Pegasus III Mobility Enhancer, known in some circles as a "ladder", is a state-of-the-art vertical mobility device, allowing your intrepid crew to scamper around the exterior of your ship like highly caffeinated rodents.</t>
  </si>
  <si>
    <t>MK II Mobility Enhancer</t>
  </si>
  <si>
    <t>The MK II Mobility Enhancer, known in some circles as a "ladder", is a state-of-the-art vertical mobility device, allowing your intrepid crew to scamper around the exterior of your ship like highly caffeinated rodents.</t>
  </si>
  <si>
    <t>MK I Mobility Enhancer</t>
  </si>
  <si>
    <t>The MK I Mobility Enhancer, known in some circles as a "ladder", is a state-of-the-art vertical mobility device, allowing your intrepid crew to scamper around the exterior of your ship like highly caffeinated rodents.</t>
  </si>
  <si>
    <t>MK III Mobility Enhancer</t>
  </si>
  <si>
    <t>The MK III Mobility Enhancer, known in some circles as a "ladder", is a state-of-the-art vertical mobility device, allowing your intrepid crew to scamper around the exterior of your ship like highly caffeinated rodents.</t>
  </si>
  <si>
    <t>parachuteRadial_Drogue</t>
  </si>
  <si>
    <t>A parachute comparable to the Mk25 drogue chute, but which is placed radially instead of attached on top of something. (PART NOT SUPPORTED BY RP-0 OR RO)</t>
  </si>
  <si>
    <t>Intended to represent the ATVs aft RCS thrusters. Place four near the aft end of ATVs sides. (PART NOT COSTED BY RP-0 BUT IN CORRECT NODE)</t>
  </si>
  <si>
    <t>MK 3 Mini Spotlight</t>
  </si>
  <si>
    <t>A miniature version of the large MK1 spotlight that's perfect for small rovers; or for the more adventurous, a large headlamp.</t>
  </si>
  <si>
    <t>MK 4 Point Light</t>
  </si>
  <si>
    <t>A small lamp made to light up everything, weather you like it or not.</t>
  </si>
  <si>
    <t>A small Strip light ideally used as aircraft navigation lights, but we can't stop you from trying to light up your house with em', because you will fail. (PART NOT SUPPORTED BY RO BUT PLACED AND COSTED BY RP-0)</t>
  </si>
  <si>
    <t>SSTU - ShipCore: Engines - RD-180.  The most powerful single-combustion chamber engine ever produced*, the RD-180 is often a good choice when you need to land skyscrapers on the Mun.  Even more impressive(ly insane) when used in engine clusters.  While its efficiency might be lacking by modern standards it more than compensates for it with its incredible thrust output.  Due to this it is most useful in the lowest stage of a rocket where the most thrust is needed.  (* SSTU engineers are currently prototyping an upgraded and modified RD-180 engine with even more power, however it is not yet in full production; see the F1B for more info). Using the patented SSTU Engine-Clustering technology the number of engines, engine layout, mounting or shroud type, and mount/shroud size are configurable, and each set of engines are built to your specifications. (PART NOT SUPPORTED BY RO BUT PLACED AND COSTED BY RP-0)</t>
  </si>
  <si>
    <t>advSolarTech</t>
  </si>
  <si>
    <t>cuttingEdgeSolarTech</t>
  </si>
  <si>
    <t>colonization</t>
  </si>
  <si>
    <t>efficientFlightSystems</t>
  </si>
  <si>
    <t>aerospaceComposites</t>
  </si>
  <si>
    <t>Probe core used for early Ranger missions as well as (in stripped-down form)  the first Mariner missions. Includes data storage for returning data to Earth (use Ship Manifest to transfer the data from the experiment to this core).</t>
  </si>
  <si>
    <t>STAR 17</t>
  </si>
  <si>
    <t>X-405 (XLR50-GE-2)</t>
  </si>
  <si>
    <t>A very early kerolox gas generator booster engine used on the Vanguard launch vehicle. Diameter: 1.0 m. Plume configured by RealPlume.</t>
  </si>
  <si>
    <t>Vanguard Technologies</t>
  </si>
  <si>
    <t>Ven Stock Revamp</t>
  </si>
  <si>
    <t>unresearchable</t>
  </si>
  <si>
    <t>RD-100 Series (Early)</t>
  </si>
  <si>
    <t>The RD-100 engine series were the first large scale Ethalox Russian liquid propellant rocket engines ever developed and fired. The original RD-100 engine was a 1:1 copy of the German Model 39 engine (used on the A-4 ballistic missile), with later variants (RD-101 and RD-103/M) featuring ever increasing performance to satisfy the needs of the larger R-2 and R-5 IRBMs. Diameter: 1.65 m. Plume configured by RealPlume.</t>
  </si>
  <si>
    <t>WBIFlightControlDummy</t>
  </si>
  <si>
    <t>This is a dummy part for flight control upgrades. (PART NOT SUPPORTED BY RP-0 OR RO)</t>
  </si>
  <si>
    <t>WildBlue Buffalo Rover</t>
  </si>
  <si>
    <t>WBI_SAFER</t>
  </si>
  <si>
    <t>The Safe Affordable Fission Engine with Radiators (SAFER) generates copious amounts of power for your spacecraft and installation needs. (PART NOT SUPPORTED BY RP-0 OR RO)</t>
  </si>
  <si>
    <t>WBI_Buckboard</t>
  </si>
  <si>
    <t>WBI_Buckboard2</t>
  </si>
  <si>
    <t>WBI_Buckboard3</t>
  </si>
  <si>
    <t>WBI_Buckboard4</t>
  </si>
  <si>
    <t>Especially designed to lose your luggage, the Bucboard 6000 provides a significant amount of storage. (PART NOT SUPPORTED BY RP-0 OR RO)</t>
  </si>
  <si>
    <t>WBI_PlasmaTV</t>
  </si>
  <si>
    <t>WBI_PlasmaTV2</t>
  </si>
  <si>
    <t>WBI_PlasmaTV3</t>
  </si>
  <si>
    <t>BuffaloCanard</t>
  </si>
  <si>
    <t>A half-sized version of the Buffalo Winglet, the canard helps inprove flight stability. (PART NOT SUPPORTED BY RP-0 OR RO)</t>
  </si>
  <si>
    <t>BuffaloElevon1</t>
  </si>
  <si>
    <t>Feel the need to attach an elevator, rudder or aileron to just about any surface you can get your mitts on? Well this small elevon is for you. Made of mostly new factory parts, it will fit just about anywhere. Just don't expect a huge performance out of such a small part. (PART NOT SUPPORTED BY RP-0 OR RO)</t>
  </si>
  <si>
    <t>WBI_BuffaloSaddleTank</t>
  </si>
  <si>
    <t>Attach this tank to the side of your Buffalo, and you can hold additional resources. (PART NOT SUPPORTED BY RP-0 OR RO)</t>
  </si>
  <si>
    <t>BuffaloWinglet</t>
  </si>
  <si>
    <t>This winglet has a movable control surface that affords it the ability to alter a vessel's flight path. (PART NOT SUPPORTED BY RP-0 OR RO)</t>
  </si>
  <si>
    <t>WBI_BuffaloWingType1</t>
  </si>
  <si>
    <t>This part is either a vaguely wing-shaped plank or a giant surfboard. We're not sure which. (PART NOT SUPPORTED BY RP-0 OR RO)</t>
  </si>
  <si>
    <t>WBI_BuffaloWingType2</t>
  </si>
  <si>
    <t>WBI_BuffaloWingType3</t>
  </si>
  <si>
    <t>WBI_BuffaloWingType4</t>
  </si>
  <si>
    <t>WBI_WingRoot</t>
  </si>
  <si>
    <t>Specially designed for the Buffalo form factor, the wing root provides a handy location to attach wings to, and has some storage space. (PART NOT SUPPORTED BY RP-0 OR RO)</t>
  </si>
  <si>
    <t>WBI_ATVSeat</t>
  </si>
  <si>
    <t>WBI_AuxEN</t>
  </si>
  <si>
    <t>WBI_BuffaloCab</t>
  </si>
  <si>
    <t>WBI_BuffaloSAS</t>
  </si>
  <si>
    <t>The Buffalo SAS Module has an array of reaction wheels. These spin very quickly to create torque without wasting propellant. These large wheels are driven by proportionally larger electric motors, so keep an eye on your ElectricCharge levels. (PART NOT SUPPORTED BY RP-0 OR RO)</t>
  </si>
  <si>
    <t>WBI_RCS5Way</t>
  </si>
  <si>
    <t>This 5-way RCS thruster is perfect for small craft that just need a little push. (PART NOT SUPPORTED BY RP-0 OR RO)</t>
  </si>
  <si>
    <t>WBI_RCS5Way2</t>
  </si>
  <si>
    <t>This 5-way RCS thruster also has a built-in monopropellant engine that delivers a small amount of thrust. It also has probe core functionality for VTOL flights. (PART NOT SUPPORTED BY RP-0 OR RO)</t>
  </si>
  <si>
    <t>WBI_RCSCompressedAir</t>
  </si>
  <si>
    <t>This 5-way RCS thruster is perfect for small craft that just need a little push. It runs on CompressedAir instead of Monopropellant. (PART NOT SUPPORTED BY RP-0 OR RO)</t>
  </si>
  <si>
    <t>WBI_RCSModule</t>
  </si>
  <si>
    <t>This powerful RCS thruster module also provides reaction wheel control and "turbo boost" engines for jumping. It also has a small chassis spacer that you can add/remove before flight. (PART NOT SUPPORTED BY RP-0 OR RO)</t>
  </si>
  <si>
    <t>WBI_BuffaloPowerPack</t>
  </si>
  <si>
    <t>The Flex Fuel Power Pack can run off of different fuels, albeit with different efficiencies, with LiquidFuel/Oxidizer offering the best power generation. It even has a set of solar panels for auxilary power. To change the fuel type after launch, be sure to go on EVA. (PART NOT SUPPORTED BY RP-0 OR RO)</t>
  </si>
  <si>
    <t>GasTurbineGenerator</t>
  </si>
  <si>
    <t>While it generates an insignificant amount of thrust, the gas turbine generator generates large amounts of electricity. (PART NOT SUPPORTED BY RP-0 OR RO)</t>
  </si>
  <si>
    <t>GasTurbineGenerator2</t>
  </si>
  <si>
    <t>WBITiltRotor</t>
  </si>
  <si>
    <t>The tiltrotor engine is great for VTOL aircraft. It can pivot upwards, forwards, and backwards as needed. Its powerful electric motors allow for fast response to throttle commands but the motors require enormous amounts of electric charge. Best of all, the Typhoon's prop-rotors can be folded up for compact storage. (PART NOT SUPPORTED BY RP-0 OR RO)</t>
  </si>
  <si>
    <t>WBITiltRotor2</t>
  </si>
  <si>
    <t>The heavy-lift tiltrotor engine is great for VTOL aircraft. It can pivot upwards, forwards, and backwards as needed. Its powerful electric motors allow for fast response to throttle commands but the motors require enormous amounts of electric charge. Best of all, the Typhoon's prop-rotors can be folded up for compact storage. (PART NOT SUPPORTED BY RP-0 OR RO)</t>
  </si>
  <si>
    <t>WBI_Tundra200</t>
  </si>
  <si>
    <t>WBI_Tundra400</t>
  </si>
  <si>
    <t>WBI_JWDropTank</t>
  </si>
  <si>
    <t>Need a little extra fuel? The JetWing Drop Tank provides exactly that. (PART NOT SUPPORTED BY RP-0 OR RO)</t>
  </si>
  <si>
    <t>WBI_JetWing</t>
  </si>
  <si>
    <t>Created by pioneer Yves Kerman, the JetWing can trace its lineage back to the KQ-1 winged jetpack. The modern JetWing gives the power of flight to an individual kerbal crazy enough to wear a tiny set of wings and jet engines. Its vertical take off and landing (VTOL) hover capability and stability assist make it easy to fly. The engines can run on any world with an atmosphere thanks to its monopropellant fuel, but it comes at the expense of endurance. Or, switch over to liquid fuel and fly on worlds with oxygenated atmosphers with increased endurance. With a proper inventory system, the JetWing can be refueled simply by bolting it to the side of a craft and performing a standard fuel transfer. And don't forget the JetWing accessories... (PART NOT SUPPORTED BY RP-0 OR RO)</t>
  </si>
  <si>
    <t>WBI_JumpChute</t>
  </si>
  <si>
    <t>For the safety conscious, the JetWing Parachute offers a way back to the ground that doesn't involve a sudden stop at the end. (PART NOT SUPPORTED BY RP-0 OR RO)</t>
  </si>
  <si>
    <t>WBI_JWCargoPallet</t>
  </si>
  <si>
    <t>This small cargo pallet can be attached to the JetWing's hardpoints and used to surface-attach small equipment. (PART NOT SUPPORTED BY RP-0 OR RO)</t>
  </si>
  <si>
    <t>WBI_MicroJetEngine</t>
  </si>
  <si>
    <t>Sometimes you need a bit more thrust to carry those heavy payloads. The WJ400 Jaguar is a micro-jet engine that fits the bill. While it generates a tiny amount of thrust compared to other jet engines, the Jaguar's specialized electronics give it a hover mode that's tied to other hover-capable engines on the craft. It also can switch between liquid fuel for oxygenated atmospheres and monopropellant on worlds with atmospheres for reduced range. (PART NOT SUPPORTED BY RP-0 OR RO)</t>
  </si>
  <si>
    <t>WBI_Outback</t>
  </si>
  <si>
    <t>WBI_CargoRamp</t>
  </si>
  <si>
    <t>The Buffalo Cargo Ramp provides an easy way to walk your cargo onto a flat bed or service bay. (PART NOT SUPPORTED BY RP-0 OR RO)</t>
  </si>
  <si>
    <t>WBI_Flatbed1uStd</t>
  </si>
  <si>
    <t>WBI_Flatbed1uWide</t>
  </si>
  <si>
    <t>WBI_Flatbed2uStd</t>
  </si>
  <si>
    <t>WBI_Flatbed2uWide</t>
  </si>
  <si>
    <t>WBI_HalfServiceBay</t>
  </si>
  <si>
    <t>The Half-Service Bay provides space to attach small parts such as science equipment. It has a central rack that can be installed before flight or in the field, and it has just enough room for one Buckboard 1000 storage containers. (PART NOT SUPPORTED BY RP-0 OR RO)</t>
  </si>
  <si>
    <t>WBI_ServiceBay</t>
  </si>
  <si>
    <t>The Service Bay provides space to attach small parts such as science equipment. It has a central rack that can be installed before flight or in the field, and it has just enough room for one Buckboard 2000 or a pair of Buckboard 1000 storage containers. (PART NOT SUPPORTED BY RP-0 OR RO)</t>
  </si>
  <si>
    <t>WBI_SolarFlatbed1u</t>
  </si>
  <si>
    <t>The Solar Flatbed takes the flatbed concept a step further by integrating ruggedized solar panels to generate electrical charge. Just don't place anything on them or they won't generate power. (PART NOT SUPPORTED BY RP-0 OR RO)</t>
  </si>
  <si>
    <t>WBI_SolarFlatbed1uWide</t>
  </si>
  <si>
    <t>WBI_SolarFlatbed2u</t>
  </si>
  <si>
    <t>WBI_SolarFlatbed2uWide</t>
  </si>
  <si>
    <t>WBI_BuffaloAdapter</t>
  </si>
  <si>
    <t>WBI_BuffaloAeroCone</t>
  </si>
  <si>
    <t>This aero cone is angled like the nose of the Buffalo command cab and has a small storage hold. (PART NOT SUPPORTED BY RP-0 OR RO)</t>
  </si>
  <si>
    <t>WBI_BuffaloAeroCone1</t>
  </si>
  <si>
    <t>This is a basic cone to meet your fashion needs. (PART NOT SUPPORTED BY RP-0 OR RO)</t>
  </si>
  <si>
    <t>WBI_BuffaloAeroCone3</t>
  </si>
  <si>
    <t>This cone is pointy and has a sizeable storage hold. (PART NOT SUPPORTED BY RP-0 OR RO)</t>
  </si>
  <si>
    <t>WBI_BuffaloAeroCone4</t>
  </si>
  <si>
    <t>WBI_Chassis1u</t>
  </si>
  <si>
    <t>WBI_Chassis2u</t>
  </si>
  <si>
    <t>WBI_Chassis3u</t>
  </si>
  <si>
    <t>This sturdy chassis is designed to support a variety of components including the Buffalo Command Cab, and wheels. It also contains a battery pack, though field upgrades can enable it to hold a variety of different resources. This particular version is three times the length of the standard Chassis unit. (PART NOT SUPPORTED BY RP-0 OR RO)</t>
  </si>
  <si>
    <t>WBI_ChassisDecoupler</t>
  </si>
  <si>
    <t>WBI_ChassisEndu</t>
  </si>
  <si>
    <t>This sturdy chassis is designed to support a variety of components including the Buffalo Command Cab, and wheels. This end unit has no storage capacity but it provides a nice bookend to a chassis.</t>
  </si>
  <si>
    <t>WBI_ChassisSlim2u</t>
  </si>
  <si>
    <t>This sturdy chassis is half the width of a standard 2U chassis, perfect for fitting wheels into rovers able to drive out of cargo bays. It contains an integrated solar panel and a battery pack, though field upgrades can enable it to hold a variety of different resources. (PART NOT SUPPORTED BY RP-0 OR RO)</t>
  </si>
  <si>
    <t>WBI_HalfChassis</t>
  </si>
  <si>
    <t>WBI_QuarterChassis</t>
  </si>
  <si>
    <t>WBI_RadialEngineMount</t>
  </si>
  <si>
    <t>For those times when you need some way to radially attach rocket engines and fuel tanks, and then have them detach, the Radial Engine Mount is the part for you. Do not stand directly behind the Radial Engine Mount. Not responsible for kerbals that go flying when you stand directly behind the Radial Engine Mount. (PART NOT SUPPORTED BY RP-0 OR RO)</t>
  </si>
  <si>
    <t>WBI_BuffaloAirlock</t>
  </si>
  <si>
    <t>The Buffalo Airlock Module (BAM) provides a handy location to perform EVAs from- and to take the brunt of impacts when backing up. (PART NOT SUPPORTED BY RP-0 OR RO)</t>
  </si>
  <si>
    <t>WBI_BuffaloDrill</t>
  </si>
  <si>
    <t>Extract valuable resources from the crusts of planets and asteroids by drilling into the ground. An internal auger moves the regolith to holding tanks for later processing.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t>
  </si>
  <si>
    <t>WBI_CrewCab</t>
  </si>
  <si>
    <t>WBI_GrapplerArm</t>
  </si>
  <si>
    <t>WBI_BuffaloGroundStabilizer</t>
  </si>
  <si>
    <t>The ground stabilizer keeps your rovers stable while doing important things like loading and unloading cargo. It also includes SAS and can be used as a docking port. Careful design of your rovers (attach the chassis after assembling the body components) will ensure that your cabs will be docked and undocked properly. (PART NOT SUPPORTED BY RP-0 OR RO)</t>
  </si>
  <si>
    <t>WBI_BuffaloISRU</t>
  </si>
  <si>
    <t>A smaller version of Kerbodyne's mobile processing plant, this module can take raw materials containing even trace amounts of oxygen and hydrogen, and crack them into useful fuel products. While this smaller model is lighter than it's bigger cousin, it is less efficient, and not designed for long-term operations. These modules operate best at their ideal operating temperatures, and features auto-shutdown in the event of excessive overheating. Radiators can be used to help manage excessive heat. This particular model was rebuilt from a prototype. It can be configured to produce a variety of different resources. (PART NOT SUPPORTED BY RP-0 OR RO)</t>
  </si>
  <si>
    <t>WBI_LongPassengerCab</t>
  </si>
  <si>
    <t>This no-frills cabin holds four passengers in relative comfort. (PART NOT SUPPORTED BY RP-0 OR RO)</t>
  </si>
  <si>
    <t>WBI_Mineshaft</t>
  </si>
  <si>
    <t>Want to hop into another module without going EVA? Then the Mineshaft is for you. Simply attach one of these to each module you want to connect to, then run the tube between the Mineshafts. Canaries not included. (PART NOT SUPPORTED BY RP-0 OR RO)</t>
  </si>
  <si>
    <t>WBI_ScannerArm</t>
  </si>
  <si>
    <t>WBI_SCPAdapter</t>
  </si>
  <si>
    <t>For the fashion conscious, this simple adapter connects 1.25m diameter parts with the 1m diameter standard crew port found on the Buffalo Crew Module and the Pathfinder-line of inflatable modules. (PART NOT SUPPORTED BY RP-0 OR RO)</t>
  </si>
  <si>
    <t>WBI_ShortPassengerCab</t>
  </si>
  <si>
    <t>This no-frills cabin holds two passengers in relative comfort. (PART NOT SUPPORTED BY RP-0 OR RO)</t>
  </si>
  <si>
    <t>WBI_TrailerHitch2</t>
  </si>
  <si>
    <t>Want to drag a trailer across the globe? The Trailer Hitch is for you. simply dock with another trailer hitch and off you go. The trailer hitch also has a deployable ladder and two standard pipe connectors. (PART NOT SUPPORTED BY RP-0 OR RO)</t>
  </si>
  <si>
    <t>WBI_Wagon2u</t>
  </si>
  <si>
    <t>WBI_WheelJack</t>
  </si>
  <si>
    <t>WBI_M1A0Wheel</t>
  </si>
  <si>
    <t>WBI_OmniWheel</t>
  </si>
  <si>
    <t>WBI_M1A2Wheel</t>
  </si>
  <si>
    <t>CURRENT TIER</t>
  </si>
  <si>
    <t>ID</t>
  </si>
  <si>
    <t>TIER</t>
  </si>
  <si>
    <t>Gemini</t>
  </si>
  <si>
    <t>robotics</t>
  </si>
  <si>
    <t>specializedScienceTech</t>
  </si>
  <si>
    <t>nuclearSupport</t>
  </si>
  <si>
    <t>fusionRockets</t>
  </si>
  <si>
    <t>fusionPower</t>
  </si>
  <si>
    <t>advAerospaceComposites</t>
  </si>
  <si>
    <t>offworldManufacturing</t>
  </si>
  <si>
    <t>hydroponics</t>
  </si>
  <si>
    <t>resourceUtilization</t>
  </si>
  <si>
    <t>offworldMining</t>
  </si>
  <si>
    <t>advOffworldMining</t>
  </si>
  <si>
    <t>resourceExploitation</t>
  </si>
  <si>
    <t>selfSufficientOutposts</t>
  </si>
  <si>
    <t>longTermScienceTech</t>
  </si>
  <si>
    <t>experimentalIonPropulsion</t>
  </si>
  <si>
    <t>cuttingEdgeIonPropulsion</t>
  </si>
  <si>
    <t>advPlasmaPropulsion</t>
  </si>
  <si>
    <t>exoticReactions</t>
  </si>
  <si>
    <t>specializedPlasmaTech</t>
  </si>
  <si>
    <t>powerTransmission</t>
  </si>
  <si>
    <t>antimatterPower</t>
  </si>
  <si>
    <t>ultraHighEnergyPhysics</t>
  </si>
  <si>
    <t>REM</t>
  </si>
  <si>
    <t>CATEGORY</t>
  </si>
  <si>
    <t>ORPH</t>
  </si>
  <si>
    <t>advFusionReactions</t>
  </si>
  <si>
    <t>unifiedFieldTheory</t>
  </si>
  <si>
    <t>expNuclearPropulsion</t>
  </si>
  <si>
    <t>exoticNuclearPropulsion</t>
  </si>
  <si>
    <t>advActuators</t>
  </si>
  <si>
    <t>experimentalActuators</t>
  </si>
  <si>
    <t>specializedFlightSystems</t>
  </si>
  <si>
    <t>advAerospaceEngineering</t>
  </si>
  <si>
    <t>mechatronics</t>
  </si>
  <si>
    <t>highTechElectrical Systems</t>
  </si>
  <si>
    <t>microwavePowerTransmission</t>
  </si>
  <si>
    <t>heatManagementSystems</t>
  </si>
  <si>
    <t>advHeatManagement</t>
  </si>
  <si>
    <t>specializedRadiators</t>
  </si>
  <si>
    <t>advColonization</t>
  </si>
  <si>
    <t>storageTech</t>
  </si>
  <si>
    <t>logistics</t>
  </si>
  <si>
    <t>advLogistics</t>
  </si>
  <si>
    <t>MATERIALS</t>
  </si>
  <si>
    <t>SCIENCE</t>
  </si>
  <si>
    <t>FLIGHT</t>
  </si>
  <si>
    <t>ORPHAN</t>
  </si>
  <si>
    <t>NUCLEAR</t>
  </si>
  <si>
    <t>ION</t>
  </si>
  <si>
    <t>TECHNOLOGY</t>
  </si>
  <si>
    <t>SPACECRAFT</t>
  </si>
  <si>
    <t>LK Lander</t>
  </si>
  <si>
    <t>Aerobee 300</t>
  </si>
  <si>
    <t>Aerobee 150</t>
  </si>
  <si>
    <t>AJ10 (Advanced)</t>
  </si>
  <si>
    <t>AJ10 (Early)</t>
  </si>
  <si>
    <t>AJ10 (Mid)</t>
  </si>
  <si>
    <t>AJ10-118K</t>
  </si>
  <si>
    <t>AJ10-137</t>
  </si>
  <si>
    <t>Aerobee 350 (AJ60)</t>
  </si>
  <si>
    <t>Atlas V (AJ-60A)</t>
  </si>
  <si>
    <t>Almaz</t>
  </si>
  <si>
    <t>Baby Sergeant</t>
  </si>
  <si>
    <t>Vulcan (BE-4)</t>
  </si>
  <si>
    <t>Antares (Castor 30XL)</t>
  </si>
  <si>
    <t>Delta II (Castor 4A)</t>
  </si>
  <si>
    <t>F-1A ETS</t>
  </si>
  <si>
    <t>Gemini Lander</t>
  </si>
  <si>
    <t>Black Arrow (Gamma)</t>
  </si>
  <si>
    <t>Vulcan (GEM 63XL)</t>
  </si>
  <si>
    <t>GEM 63 (2018)</t>
  </si>
  <si>
    <t>Apollo</t>
  </si>
  <si>
    <t>Saturn I (H-1)</t>
  </si>
  <si>
    <t>IUS</t>
  </si>
  <si>
    <t>Saturn V (J-2)</t>
  </si>
  <si>
    <t>J-2T Aerospike</t>
  </si>
  <si>
    <t>Falcon 1 (Kestrel)</t>
  </si>
  <si>
    <t>N-1M (KVD-1)</t>
  </si>
  <si>
    <t>H-II (LE-7)</t>
  </si>
  <si>
    <t>H-IIB (LE-7A)</t>
  </si>
  <si>
    <t>Atlas</t>
  </si>
  <si>
    <t>Thor</t>
  </si>
  <si>
    <t>Same timeframe as J-2</t>
  </si>
  <si>
    <t>Titan</t>
  </si>
  <si>
    <t>M-1</t>
  </si>
  <si>
    <t>Aerobee 170/350</t>
  </si>
  <si>
    <t>PAM-D</t>
  </si>
  <si>
    <t>Mercury</t>
  </si>
  <si>
    <t>ENGINE CONFIG</t>
  </si>
  <si>
    <t>WAC-Corporal</t>
  </si>
  <si>
    <t>Engine_Config</t>
  </si>
  <si>
    <t>XASR-1</t>
  </si>
  <si>
    <t>AJ10-27</t>
  </si>
  <si>
    <t>AJ10_138</t>
  </si>
  <si>
    <t>AJ10-118E</t>
  </si>
  <si>
    <t>AJ10_137</t>
  </si>
  <si>
    <t>AJ10_Mid</t>
  </si>
  <si>
    <t>AJ10_Adv</t>
  </si>
  <si>
    <t>AJ10_Early</t>
  </si>
  <si>
    <t>AJ10-42</t>
  </si>
  <si>
    <t>AJ10-37</t>
  </si>
  <si>
    <t>AJ10-101A</t>
  </si>
  <si>
    <t>AJ10-142</t>
  </si>
  <si>
    <t>AJ10-118</t>
  </si>
  <si>
    <t>V-2</t>
  </si>
  <si>
    <t>Delta K</t>
  </si>
  <si>
    <t>Vanguard</t>
  </si>
  <si>
    <t>AJ10_190</t>
  </si>
  <si>
    <t>Shuttle</t>
  </si>
  <si>
    <t>AgenaSPS</t>
  </si>
  <si>
    <t>Agena A</t>
  </si>
  <si>
    <t>Ariane 5ES</t>
  </si>
  <si>
    <t>Castor-4</t>
  </si>
  <si>
    <t>ASRB</t>
  </si>
  <si>
    <t>SLS</t>
  </si>
  <si>
    <t>Castor-2</t>
  </si>
  <si>
    <t>Delta E, Scouts</t>
  </si>
  <si>
    <t>Castor-1</t>
  </si>
  <si>
    <t>BNTR</t>
  </si>
  <si>
    <t>TRITON</t>
  </si>
  <si>
    <t>Vulcan</t>
  </si>
  <si>
    <t>BabySergeant</t>
  </si>
  <si>
    <t>T17-E2</t>
  </si>
  <si>
    <t>JPL-532A</t>
  </si>
  <si>
    <t>AstrisI</t>
  </si>
  <si>
    <t>Europa I, II</t>
  </si>
  <si>
    <t>AstrisII</t>
  </si>
  <si>
    <t>Castor-4A</t>
  </si>
  <si>
    <t>Delta II (1989)</t>
  </si>
  <si>
    <t>GEM-40</t>
  </si>
  <si>
    <t>GEM-40/Ground</t>
  </si>
  <si>
    <t>Delta II 7000</t>
  </si>
  <si>
    <t>GEM-40/Air</t>
  </si>
  <si>
    <t>Gamma8</t>
  </si>
  <si>
    <t>Black Arrow</t>
  </si>
  <si>
    <t>Gamma-2</t>
  </si>
  <si>
    <t>Gamma2</t>
  </si>
  <si>
    <t>SLS Pyrios</t>
  </si>
  <si>
    <t>F1B</t>
  </si>
  <si>
    <t>F-1A_ETS</t>
  </si>
  <si>
    <t>ETS Saturn IC</t>
  </si>
  <si>
    <t>F1</t>
  </si>
  <si>
    <t>Saturn V</t>
  </si>
  <si>
    <t>F-1</t>
  </si>
  <si>
    <t>F-1A</t>
  </si>
  <si>
    <t>E1</t>
  </si>
  <si>
    <t>E-1-Upgrade</t>
  </si>
  <si>
    <t>Castor-120</t>
  </si>
  <si>
    <t>Minotaur, Athena</t>
  </si>
  <si>
    <t>Castor-120/Saddle</t>
  </si>
  <si>
    <t>Castor-120/Regressive</t>
  </si>
  <si>
    <t>Castor-30XL</t>
  </si>
  <si>
    <t>Antares</t>
  </si>
  <si>
    <t>Castor-30B</t>
  </si>
  <si>
    <t>Castor-30A</t>
  </si>
  <si>
    <t>Castor-4AXL</t>
  </si>
  <si>
    <t>Atlas IIAS, H-II (2001)</t>
  </si>
  <si>
    <t>GEM-46</t>
  </si>
  <si>
    <t>Delta III, Delta II Heavy</t>
  </si>
  <si>
    <t>GEM-46/TVC-Ground</t>
  </si>
  <si>
    <t>GEM-46/Fixed-Ground</t>
  </si>
  <si>
    <t>GEM-46/Fixed-Air</t>
  </si>
  <si>
    <t>J2T</t>
  </si>
  <si>
    <t>J-2 Aerospike</t>
  </si>
  <si>
    <t>J-2T-200K</t>
  </si>
  <si>
    <t>J-2T-250K</t>
  </si>
  <si>
    <t>LE7</t>
  </si>
  <si>
    <t>H-II</t>
  </si>
  <si>
    <t>LE-7</t>
  </si>
  <si>
    <t>LE-7A-2</t>
  </si>
  <si>
    <t>GEM-63XL</t>
  </si>
  <si>
    <t>J2X</t>
  </si>
  <si>
    <t>Ares I, Ares V</t>
  </si>
  <si>
    <t>H1</t>
  </si>
  <si>
    <t>Saturn I</t>
  </si>
  <si>
    <t>H-1-SaturnI</t>
  </si>
  <si>
    <t>H-1-SaturnIB</t>
  </si>
  <si>
    <t>Saturn IB</t>
  </si>
  <si>
    <t>RS-27</t>
  </si>
  <si>
    <t>Delta</t>
  </si>
  <si>
    <t>RS-27A</t>
  </si>
  <si>
    <t>Delta II</t>
  </si>
  <si>
    <t>GEM-60</t>
  </si>
  <si>
    <t>GEM-60/TVC</t>
  </si>
  <si>
    <t>Delta IV</t>
  </si>
  <si>
    <t>GEM-60/Fixed</t>
  </si>
  <si>
    <t>LEM</t>
  </si>
  <si>
    <t>LMDE-H</t>
  </si>
  <si>
    <t>LMDE-J</t>
  </si>
  <si>
    <t>TR-201</t>
  </si>
  <si>
    <t>Delta P</t>
  </si>
  <si>
    <t>J2</t>
  </si>
  <si>
    <t>J-2</t>
  </si>
  <si>
    <t>J-2S</t>
  </si>
  <si>
    <t>J-2-200klbf</t>
  </si>
  <si>
    <t>Kestrel</t>
  </si>
  <si>
    <t>Falcon 1</t>
  </si>
  <si>
    <t>Kestrel-2</t>
  </si>
  <si>
    <t>HM7</t>
  </si>
  <si>
    <t>Ariane</t>
  </si>
  <si>
    <t>HM-7</t>
  </si>
  <si>
    <t>HM-7B_Early</t>
  </si>
  <si>
    <t>HM-7B</t>
  </si>
  <si>
    <t>GEM-63</t>
  </si>
  <si>
    <t>Kestrel_1B</t>
  </si>
  <si>
    <t>KVD1</t>
  </si>
  <si>
    <t>N-1M, GSLV MkI, MkII</t>
  </si>
  <si>
    <t>KVD-1</t>
  </si>
  <si>
    <t>RD-56</t>
  </si>
  <si>
    <t>CE-7.5</t>
  </si>
  <si>
    <t>Minuteman ICBM</t>
  </si>
  <si>
    <t>M1</t>
  </si>
  <si>
    <t>M-1U</t>
  </si>
  <si>
    <t>M-1SL</t>
  </si>
  <si>
    <t>LR105</t>
  </si>
  <si>
    <t>LR105-NA-3</t>
  </si>
  <si>
    <t>LR105-NA-5</t>
  </si>
  <si>
    <t>LR105-NA-6</t>
  </si>
  <si>
    <t>LR105-NA-7.1</t>
  </si>
  <si>
    <t>LR105-NA-7.2</t>
  </si>
  <si>
    <t>RS-56-OSA</t>
  </si>
  <si>
    <t>LR101</t>
  </si>
  <si>
    <t>LR101-NA-3</t>
  </si>
  <si>
    <t>LR101-NA-11</t>
  </si>
  <si>
    <t>LR101-NA-15</t>
  </si>
  <si>
    <t>LR91-AJ-7</t>
  </si>
  <si>
    <t>LR91</t>
  </si>
  <si>
    <t>LR91-AJ-5</t>
  </si>
  <si>
    <t>LR91-AJ-3</t>
  </si>
  <si>
    <t>LR91-AJ-9</t>
  </si>
  <si>
    <t>LR91-AJ-11</t>
  </si>
  <si>
    <t>LR91-AJ-11A</t>
  </si>
  <si>
    <t>LR89</t>
  </si>
  <si>
    <t>LR89-NA-3</t>
  </si>
  <si>
    <t>LR89-NA-5</t>
  </si>
  <si>
    <t>LR89-NA-6</t>
  </si>
  <si>
    <t>LR89-NA-7.1</t>
  </si>
  <si>
    <t>LR89-NA-7.2</t>
  </si>
  <si>
    <t>RS-56-OBA</t>
  </si>
  <si>
    <t>LR87-AJ-3</t>
  </si>
  <si>
    <t>LR87-AJ-5</t>
  </si>
  <si>
    <t>LR87-AJ-7</t>
  </si>
  <si>
    <t>LR87-AJ-9</t>
  </si>
  <si>
    <t>LR87-AJ-11</t>
  </si>
  <si>
    <t>LR87-AJ-11A</t>
  </si>
  <si>
    <t>LR87-LH2-TitanC</t>
  </si>
  <si>
    <t>LR83</t>
  </si>
  <si>
    <t>LR83-NA-1</t>
  </si>
  <si>
    <t>LR79</t>
  </si>
  <si>
    <t>LR79-NA-9</t>
  </si>
  <si>
    <t>LR79-NA-11</t>
  </si>
  <si>
    <t>LR79-NA-13</t>
  </si>
  <si>
    <t>Merlin1</t>
  </si>
  <si>
    <t>Merlin1A</t>
  </si>
  <si>
    <t>Merlin1B</t>
  </si>
  <si>
    <t>Merlin1BVac</t>
  </si>
  <si>
    <t>Merlin1C</t>
  </si>
  <si>
    <t>Merlin1CVac</t>
  </si>
  <si>
    <t>Merlin1D</t>
  </si>
  <si>
    <t>Merlin1D+</t>
  </si>
  <si>
    <t>Merlin1D++</t>
  </si>
  <si>
    <t>Merlin1DVac</t>
  </si>
  <si>
    <t>Merlin1DVac+</t>
  </si>
  <si>
    <t>NK43</t>
  </si>
  <si>
    <t>NK-15V</t>
  </si>
  <si>
    <t>NK-15V-Original-NoGimbal</t>
  </si>
  <si>
    <t>NK-43</t>
  </si>
  <si>
    <t>NK-43-Original-NoGimbal</t>
  </si>
  <si>
    <t>NK-15</t>
  </si>
  <si>
    <t>NK-15-Original-NoGimbal</t>
  </si>
  <si>
    <t>NK-33</t>
  </si>
  <si>
    <t>NK-33-Original-NoGimbal</t>
  </si>
  <si>
    <t>AJ26-62</t>
  </si>
  <si>
    <t>Antares-100</t>
  </si>
  <si>
    <t>NK-9V</t>
  </si>
  <si>
    <t>GR-1</t>
  </si>
  <si>
    <t>NK-21</t>
  </si>
  <si>
    <t>NK-19</t>
  </si>
  <si>
    <t>N1 Block G</t>
  </si>
  <si>
    <t>NK-39</t>
  </si>
  <si>
    <t>N1F Block V</t>
  </si>
  <si>
    <t>NK-31</t>
  </si>
  <si>
    <t>N1F Block G</t>
  </si>
  <si>
    <t>NK-9</t>
  </si>
  <si>
    <t>NERVAII</t>
  </si>
  <si>
    <t>NERVA-II</t>
  </si>
  <si>
    <t>NERVA</t>
  </si>
  <si>
    <t>NERVA-I</t>
  </si>
  <si>
    <t>NAA75_110</t>
  </si>
  <si>
    <t>A-6</t>
  </si>
  <si>
    <t>Redstone</t>
  </si>
  <si>
    <t>A-7</t>
  </si>
  <si>
    <t>N1_BlockV</t>
  </si>
  <si>
    <t>N1 Block V (3rd stage)</t>
  </si>
  <si>
    <t>N1F Block V (3rd stage)</t>
  </si>
  <si>
    <t>N1_BlockB</t>
  </si>
  <si>
    <t>N1 Block B (2nd Stage)</t>
  </si>
  <si>
    <t>N1F Block B (2nd Stage)</t>
  </si>
  <si>
    <t>N1_BlockA</t>
  </si>
  <si>
    <t>N1 Block A (1st Stage)</t>
  </si>
  <si>
    <t>N1F Block A (1st Stage)</t>
  </si>
  <si>
    <t>MR510</t>
  </si>
  <si>
    <t>MR-510-Hydrazine</t>
  </si>
  <si>
    <t>MR-510-Ammonia</t>
  </si>
  <si>
    <t>MR-510-Hydrogen</t>
  </si>
  <si>
    <t>NSTAR</t>
  </si>
  <si>
    <t>RD108-118</t>
  </si>
  <si>
    <t>RD-108_8D75PS</t>
  </si>
  <si>
    <t>RD-108_8D75K</t>
  </si>
  <si>
    <t>RD-108MM_8D727</t>
  </si>
  <si>
    <t>RD-118_11D512</t>
  </si>
  <si>
    <t>RD-108A_14D21</t>
  </si>
  <si>
    <t>RD107-117</t>
  </si>
  <si>
    <t>RD-107_8D74PS</t>
  </si>
  <si>
    <t>RD-107_8D74K</t>
  </si>
  <si>
    <t>RD-107MM_8D728</t>
  </si>
  <si>
    <t>RD-117_11D511</t>
  </si>
  <si>
    <t>RD-107A_14D22</t>
  </si>
  <si>
    <t>RD0110R</t>
  </si>
  <si>
    <t>Soyuz-2-IV</t>
  </si>
  <si>
    <t>RD-0110R</t>
  </si>
  <si>
    <t>RD0105</t>
  </si>
  <si>
    <t>Luna</t>
  </si>
  <si>
    <t>RD-0105</t>
  </si>
  <si>
    <t>RD-0109</t>
  </si>
  <si>
    <t>Vostok</t>
  </si>
  <si>
    <t>Raptor</t>
  </si>
  <si>
    <t>ITS</t>
  </si>
  <si>
    <t>Molniya</t>
  </si>
  <si>
    <t>Zenit</t>
  </si>
  <si>
    <t>RD-8-SI</t>
  </si>
  <si>
    <t>RD-8-DI</t>
  </si>
  <si>
    <t>RD-100</t>
  </si>
  <si>
    <t>RD-101</t>
  </si>
  <si>
    <t>RD-102</t>
  </si>
  <si>
    <t>RD-103</t>
  </si>
  <si>
    <t>RD-103M</t>
  </si>
  <si>
    <t>R4D11</t>
  </si>
  <si>
    <t>ESA ATV</t>
  </si>
  <si>
    <t>R-4D-11</t>
  </si>
  <si>
    <t>R40</t>
  </si>
  <si>
    <t>R-40A</t>
  </si>
  <si>
    <t>R-40A-NTO</t>
  </si>
  <si>
    <t>R-40B</t>
  </si>
  <si>
    <t>R-40B-NTO</t>
  </si>
  <si>
    <t>RD57</t>
  </si>
  <si>
    <t>RD-57</t>
  </si>
  <si>
    <t>N-1</t>
  </si>
  <si>
    <t>RD-57M</t>
  </si>
  <si>
    <t>Energia-M</t>
  </si>
  <si>
    <t>R42</t>
  </si>
  <si>
    <t>Satellite Kick</t>
  </si>
  <si>
    <t>R-42</t>
  </si>
  <si>
    <t>R-42-NTO</t>
  </si>
  <si>
    <t>R-42DM</t>
  </si>
  <si>
    <t>R-42DM-NTO</t>
  </si>
  <si>
    <t>11D33</t>
  </si>
  <si>
    <t>11D33M</t>
  </si>
  <si>
    <t>RD-58</t>
  </si>
  <si>
    <t>RD-58M</t>
  </si>
  <si>
    <t>pecisionPropulsion</t>
  </si>
  <si>
    <t>RD-58S</t>
  </si>
  <si>
    <t>RD-58M-CCN</t>
  </si>
  <si>
    <t>RD0214</t>
  </si>
  <si>
    <t>RD-0214</t>
  </si>
  <si>
    <t>Proton</t>
  </si>
  <si>
    <t>RD191</t>
  </si>
  <si>
    <t>Angara</t>
  </si>
  <si>
    <t>RD-151</t>
  </si>
  <si>
    <t>Naro-1</t>
  </si>
  <si>
    <t>RD-181</t>
  </si>
  <si>
    <t>RD-193</t>
  </si>
  <si>
    <t>Soyuz 2-IV (Replace NK33)</t>
  </si>
  <si>
    <t>Antares (Replace NK33)</t>
  </si>
  <si>
    <t>RD0242M2</t>
  </si>
  <si>
    <t>RD-0242M2</t>
  </si>
  <si>
    <t>RD-0212</t>
  </si>
  <si>
    <t>RD-0210</t>
  </si>
  <si>
    <t>RD0213</t>
  </si>
  <si>
    <t>RD-0213</t>
  </si>
  <si>
    <t>RD170</t>
  </si>
  <si>
    <t>Energia</t>
  </si>
  <si>
    <t>RD-170</t>
  </si>
  <si>
    <t>RD-171</t>
  </si>
  <si>
    <t>RD-172/173</t>
  </si>
  <si>
    <t>Vulkan</t>
  </si>
  <si>
    <t>RD-171M</t>
  </si>
  <si>
    <t>Soyuz-2, Angara</t>
  </si>
  <si>
    <t>RD0110Vernier</t>
  </si>
  <si>
    <t>Soyuz U, Soyuz FG</t>
  </si>
  <si>
    <t>RD-0110-Vernier</t>
  </si>
  <si>
    <t>RD0146</t>
  </si>
  <si>
    <t>RD0120</t>
  </si>
  <si>
    <t>RD180</t>
  </si>
  <si>
    <t>Atlas V</t>
  </si>
  <si>
    <t>RD-120</t>
  </si>
  <si>
    <t>RD-120F</t>
  </si>
  <si>
    <t>RD-120K</t>
  </si>
  <si>
    <t>RD253</t>
  </si>
  <si>
    <t>RD-253</t>
  </si>
  <si>
    <t>RD-275</t>
  </si>
  <si>
    <t>RD-275M</t>
  </si>
  <si>
    <t>RS68</t>
  </si>
  <si>
    <t>RS-68</t>
  </si>
  <si>
    <t>RS-68A</t>
  </si>
  <si>
    <t>RS-88</t>
  </si>
  <si>
    <t>LAE</t>
  </si>
  <si>
    <t>RL10</t>
  </si>
  <si>
    <t>RL10A-1</t>
  </si>
  <si>
    <t>RL10A-3-1</t>
  </si>
  <si>
    <t>RL10A-3-3</t>
  </si>
  <si>
    <t>RL10A-3-3A</t>
  </si>
  <si>
    <t>RL10A-4</t>
  </si>
  <si>
    <t>RL10A-4-1/2</t>
  </si>
  <si>
    <t>RL10C-1</t>
  </si>
  <si>
    <t>CECE-Base</t>
  </si>
  <si>
    <t>CECE-High</t>
  </si>
  <si>
    <t>CECE-Methane</t>
  </si>
  <si>
    <t>RD855</t>
  </si>
  <si>
    <t>Tsyklon</t>
  </si>
  <si>
    <t>RD-855</t>
  </si>
  <si>
    <t>RD704</t>
  </si>
  <si>
    <t>MAKS Space Plane</t>
  </si>
  <si>
    <t>Mode#1</t>
  </si>
  <si>
    <t>Mode#2</t>
  </si>
  <si>
    <t>RD805</t>
  </si>
  <si>
    <t>RD-805</t>
  </si>
  <si>
    <t>RD701</t>
  </si>
  <si>
    <t>RD856</t>
  </si>
  <si>
    <t>RD-856</t>
  </si>
  <si>
    <t>RL60</t>
  </si>
  <si>
    <t>Replacement for RL10</t>
  </si>
  <si>
    <t>Vinci-180</t>
  </si>
  <si>
    <t>RD-270</t>
  </si>
  <si>
    <t>RD-270M</t>
  </si>
  <si>
    <t>Ares I</t>
  </si>
  <si>
    <t>Ares I, SLS</t>
  </si>
  <si>
    <t>Shuttle, SLS</t>
  </si>
  <si>
    <t>RS-25</t>
  </si>
  <si>
    <t>RS-25A</t>
  </si>
  <si>
    <t>RS-25C</t>
  </si>
  <si>
    <t>RS-25D/E</t>
  </si>
  <si>
    <t>Star-3</t>
  </si>
  <si>
    <t>Mars Exploration Rover</t>
  </si>
  <si>
    <t>Star-4G</t>
  </si>
  <si>
    <t>Nanosatellites (2000)</t>
  </si>
  <si>
    <t>SIIUllageMotor</t>
  </si>
  <si>
    <t>S-II-Ullage</t>
  </si>
  <si>
    <t>Star-6B</t>
  </si>
  <si>
    <t>Star-17</t>
  </si>
  <si>
    <t>Satellites (1968)</t>
  </si>
  <si>
    <t>Satellites (1985)</t>
  </si>
  <si>
    <t>STAR-17</t>
  </si>
  <si>
    <t>Titan IV</t>
  </si>
  <si>
    <t>Briz</t>
  </si>
  <si>
    <t>S5.98M</t>
  </si>
  <si>
    <t>Star-15G</t>
  </si>
  <si>
    <t>S5_92</t>
  </si>
  <si>
    <t>Fregat</t>
  </si>
  <si>
    <t>S5.92-BT</t>
  </si>
  <si>
    <t>S5.92-MT</t>
  </si>
  <si>
    <t>Star-5C</t>
  </si>
  <si>
    <t>Titan II</t>
  </si>
  <si>
    <t>Star-9</t>
  </si>
  <si>
    <t>Satellites (1993)</t>
  </si>
  <si>
    <t>Star-13B</t>
  </si>
  <si>
    <t>Satellites</t>
  </si>
  <si>
    <t>Agena</t>
  </si>
  <si>
    <t>XLR-BA-5</t>
  </si>
  <si>
    <t>XLR-BA-7</t>
  </si>
  <si>
    <t>Agena B</t>
  </si>
  <si>
    <t>XLR-BA-11</t>
  </si>
  <si>
    <t>Agena D</t>
  </si>
  <si>
    <t>XLR-BA-13</t>
  </si>
  <si>
    <t>Gemini ATV</t>
  </si>
  <si>
    <t>Model8096-39</t>
  </si>
  <si>
    <t>Model8096A</t>
  </si>
  <si>
    <t>Model8096L</t>
  </si>
  <si>
    <t>Waxwing</t>
  </si>
  <si>
    <t>Titan IVA</t>
  </si>
  <si>
    <t>XLR99</t>
  </si>
  <si>
    <t>X-15</t>
  </si>
  <si>
    <t>XIPS_25cm</t>
  </si>
  <si>
    <t>XIPS25cm</t>
  </si>
  <si>
    <t>X405</t>
  </si>
  <si>
    <t>X-405</t>
  </si>
  <si>
    <t>Vexin</t>
  </si>
  <si>
    <t>Diamant</t>
  </si>
  <si>
    <t>Vesta_sounding_rocket</t>
  </si>
  <si>
    <t>Valois</t>
  </si>
  <si>
    <t>X-1</t>
  </si>
  <si>
    <t>Vulcain</t>
  </si>
  <si>
    <t>Vulcain-2</t>
  </si>
  <si>
    <t>Ariane 5</t>
  </si>
  <si>
    <t>XRS2200</t>
  </si>
  <si>
    <t>X-33</t>
  </si>
  <si>
    <t>XRS-2200</t>
  </si>
  <si>
    <t>Vikas</t>
  </si>
  <si>
    <t>Vikas-1</t>
  </si>
  <si>
    <t>Vikas-1+</t>
  </si>
  <si>
    <t>Vikas-2</t>
  </si>
  <si>
    <t>Vikas-2B</t>
  </si>
  <si>
    <t>Star-37FM</t>
  </si>
  <si>
    <t>FTLSATCOM</t>
  </si>
  <si>
    <t>STAR-37FM</t>
  </si>
  <si>
    <t>Star-30</t>
  </si>
  <si>
    <t>Star-30BP</t>
  </si>
  <si>
    <t>Titan III</t>
  </si>
  <si>
    <t>Star-63</t>
  </si>
  <si>
    <t>Pam D-2 (1985)</t>
  </si>
  <si>
    <t>Star-63D</t>
  </si>
  <si>
    <t>Star-20</t>
  </si>
  <si>
    <t>Surveyor</t>
  </si>
  <si>
    <t>Star-48B</t>
  </si>
  <si>
    <t>PAM B</t>
  </si>
  <si>
    <t>Star-48B/Short</t>
  </si>
  <si>
    <t>Star-48B/Long</t>
  </si>
  <si>
    <t>Star48BV</t>
  </si>
  <si>
    <t>Dragon V2</t>
  </si>
  <si>
    <t>Star-31</t>
  </si>
  <si>
    <t>Star-17A</t>
  </si>
  <si>
    <t>Star-27</t>
  </si>
  <si>
    <t>Star-37E</t>
  </si>
  <si>
    <t>Delta 1000</t>
  </si>
  <si>
    <t>STAR-37E</t>
  </si>
  <si>
    <t>Star-37</t>
  </si>
  <si>
    <t>STAR-37</t>
  </si>
  <si>
    <t>YEAR</t>
  </si>
  <si>
    <t>Su-27M, Su-30, Su-34</t>
  </si>
  <si>
    <t>An-124</t>
  </si>
  <si>
    <t>B-52</t>
  </si>
  <si>
    <t>Boeing 737</t>
  </si>
  <si>
    <t>Concorde</t>
  </si>
  <si>
    <t>Mirage 5S, Mirage 50, Mirage IV-A/P/R, Mirage F1C</t>
  </si>
  <si>
    <t>English Electric Lightning</t>
  </si>
  <si>
    <t>CRJ, Challenger</t>
  </si>
  <si>
    <t>Boeing 747, 767, DC-10</t>
  </si>
  <si>
    <t>F-15, F-16</t>
  </si>
  <si>
    <t>F/A-18</t>
  </si>
  <si>
    <t>SR-71</t>
  </si>
  <si>
    <t>F-100</t>
  </si>
  <si>
    <t>F-106</t>
  </si>
  <si>
    <t>F-4E</t>
  </si>
  <si>
    <t>F-5, T-38</t>
  </si>
  <si>
    <t>C-130</t>
  </si>
  <si>
    <t>Bf-109</t>
  </si>
  <si>
    <t>F-86F Sabre</t>
  </si>
  <si>
    <t>Mirage 2000B</t>
  </si>
  <si>
    <t>Su-30</t>
  </si>
  <si>
    <t>Eurofighter</t>
  </si>
  <si>
    <t>An-225, An-124</t>
  </si>
  <si>
    <t>Boeing 702 Satellite</t>
  </si>
  <si>
    <t>Able</t>
  </si>
  <si>
    <t>Aerobee 100</t>
  </si>
  <si>
    <t>AS-4000</t>
  </si>
  <si>
    <t>Atlas II</t>
  </si>
  <si>
    <t>Atlas SLV-3</t>
  </si>
  <si>
    <t>Big Gemini</t>
  </si>
  <si>
    <t>Atlas D</t>
  </si>
  <si>
    <t>Atlas G/H/I</t>
  </si>
  <si>
    <t>Atlas LV-3C</t>
  </si>
  <si>
    <t>Atlas SLV-3A</t>
  </si>
  <si>
    <t>Atlas E/F</t>
  </si>
  <si>
    <t>Proton Block D</t>
  </si>
  <si>
    <t>Centaur D</t>
  </si>
  <si>
    <t>Base on era of X-43</t>
  </si>
  <si>
    <t>Cupola on ISS</t>
  </si>
  <si>
    <t>ELTT, EELTT Delta</t>
  </si>
  <si>
    <t>Delta (Early)</t>
  </si>
  <si>
    <t>Dnepr 1</t>
  </si>
  <si>
    <t>TDRS</t>
  </si>
  <si>
    <t>Explorer 1</t>
  </si>
  <si>
    <t>Advanced Gemini</t>
  </si>
  <si>
    <t>Galileo</t>
  </si>
  <si>
    <t>Ariane 1</t>
  </si>
  <si>
    <t>Juno I</t>
  </si>
  <si>
    <t>MOL</t>
  </si>
  <si>
    <t>Mariner 1</t>
  </si>
  <si>
    <t>Mercury-Atlas</t>
  </si>
  <si>
    <t>Mercury-Redstone</t>
  </si>
  <si>
    <t>Falcon</t>
  </si>
  <si>
    <t>Luna 9</t>
  </si>
  <si>
    <t>Salyut</t>
  </si>
  <si>
    <t>Voyager</t>
  </si>
  <si>
    <t>NEAR-Shoemaker</t>
  </si>
  <si>
    <t>N-1F</t>
  </si>
  <si>
    <t>Briz-M</t>
  </si>
  <si>
    <t>Asterix</t>
  </si>
  <si>
    <t>Able II</t>
  </si>
  <si>
    <t>Able-Star</t>
  </si>
  <si>
    <t>Aerobee 150A</t>
  </si>
  <si>
    <t>Aerobee 170</t>
  </si>
  <si>
    <t>Aerobee 350</t>
  </si>
  <si>
    <t>Aerobee Jr 100</t>
  </si>
  <si>
    <t>Alouette</t>
  </si>
  <si>
    <t>Altair (Lander)</t>
  </si>
  <si>
    <t>APAS-75 (ASTP)</t>
  </si>
  <si>
    <t>Apollo Advanced</t>
  </si>
  <si>
    <t>Ariane 3</t>
  </si>
  <si>
    <t>Ariane 4</t>
  </si>
  <si>
    <t>Ariane 6</t>
  </si>
  <si>
    <t>Athena</t>
  </si>
  <si>
    <t>Apollo Rover</t>
  </si>
  <si>
    <t>Curiosity</t>
  </si>
  <si>
    <t>Block D-1 Space Tug</t>
  </si>
  <si>
    <t>Block DM Space Tug</t>
  </si>
  <si>
    <t>Block DM-2 Space Tug</t>
  </si>
  <si>
    <t>Block DM-5 Space Tug</t>
  </si>
  <si>
    <t>Block D-2 Space Tug</t>
  </si>
  <si>
    <t>Block DM-SL Space Tug</t>
  </si>
  <si>
    <t>MRO</t>
  </si>
  <si>
    <t>Athena, Carrack</t>
  </si>
  <si>
    <t>Castor 30A</t>
  </si>
  <si>
    <t>Thor-Able</t>
  </si>
  <si>
    <t>Centaur</t>
  </si>
  <si>
    <t>SLS Block IB</t>
  </si>
  <si>
    <t>SLS EM-2</t>
  </si>
  <si>
    <t>ISS Z1 Truss</t>
  </si>
  <si>
    <t>ISS ITS Truss</t>
  </si>
  <si>
    <t>ISS CBM</t>
  </si>
  <si>
    <t>ISS APAS</t>
  </si>
  <si>
    <t>Cygnus</t>
  </si>
  <si>
    <t>Delta II EELT</t>
  </si>
  <si>
    <t>Delta B, C, D</t>
  </si>
  <si>
    <t>Delta III</t>
  </si>
  <si>
    <t>Delta E</t>
  </si>
  <si>
    <t>DIRECT Jupiter</t>
  </si>
  <si>
    <t>Thor DM-18</t>
  </si>
  <si>
    <t>Thor DM-21</t>
  </si>
  <si>
    <t>ISS EATCS</t>
  </si>
  <si>
    <t>SLS EDS</t>
  </si>
  <si>
    <t>ISS EETCS</t>
  </si>
  <si>
    <t>SLS EUS</t>
  </si>
  <si>
    <t>Falcon 9</t>
  </si>
  <si>
    <t>Falcon 9 FT</t>
  </si>
  <si>
    <t>Falcon 9 v1.1</t>
  </si>
  <si>
    <t>Falcon Heavy</t>
  </si>
  <si>
    <t>Fregat-M</t>
  </si>
  <si>
    <t>Ulysses, New Horizons</t>
  </si>
  <si>
    <t>Ariane 6 H30</t>
  </si>
  <si>
    <t>Cassini-Huygens</t>
  </si>
  <si>
    <t>ISS Integrated Truss</t>
  </si>
  <si>
    <t>SLS ICPS</t>
  </si>
  <si>
    <t>SLS Block I</t>
  </si>
  <si>
    <t>ISS</t>
  </si>
  <si>
    <t>Juno Probe</t>
  </si>
  <si>
    <t>Juno II</t>
  </si>
  <si>
    <t>LRO</t>
  </si>
  <si>
    <t>LRO, LADEE</t>
  </si>
  <si>
    <t>MRO, MAVEN, OSIRIS-REX</t>
  </si>
  <si>
    <t>Luna 10</t>
  </si>
  <si>
    <t>Luna 11</t>
  </si>
  <si>
    <t>Luna 13</t>
  </si>
  <si>
    <t>Luna 3</t>
  </si>
  <si>
    <t>Luna E-1A</t>
  </si>
  <si>
    <t>LADEE</t>
  </si>
  <si>
    <t>Lunokhod</t>
  </si>
  <si>
    <t>Mars Express</t>
  </si>
  <si>
    <t>Odyssey</t>
  </si>
  <si>
    <t>MAVEN</t>
  </si>
  <si>
    <t>Mir</t>
  </si>
  <si>
    <t>Molniya-M</t>
  </si>
  <si>
    <t>Molnia-1</t>
  </si>
  <si>
    <t>A2100 Satellite</t>
  </si>
  <si>
    <t>NDS</t>
  </si>
  <si>
    <t>Sputnik 3</t>
  </si>
  <si>
    <t>Orion 50</t>
  </si>
  <si>
    <t>Orion</t>
  </si>
  <si>
    <t>Ariane 6 PPH</t>
  </si>
  <si>
    <t>Atlas-Agena</t>
  </si>
  <si>
    <t>Titan IIIE</t>
  </si>
  <si>
    <t>Pioneer 10</t>
  </si>
  <si>
    <t>Plasma TV's went commercial</t>
  </si>
  <si>
    <t>Polyot</t>
  </si>
  <si>
    <t>ISS PMA</t>
  </si>
  <si>
    <t>Proton K</t>
  </si>
  <si>
    <t>PSLV</t>
  </si>
  <si>
    <t>ISS Quest</t>
  </si>
  <si>
    <t>R7 Fregat</t>
  </si>
  <si>
    <t>Molniya-M, Soyuz-L</t>
  </si>
  <si>
    <t>Soyuz-2-1a/1b</t>
  </si>
  <si>
    <t>Soyuz-FG</t>
  </si>
  <si>
    <t>Soyuz-TMA</t>
  </si>
  <si>
    <t>Soyuz-U</t>
  </si>
  <si>
    <t>Soyuz-U2</t>
  </si>
  <si>
    <t>Sputnik</t>
  </si>
  <si>
    <t>Vostok-2</t>
  </si>
  <si>
    <t>Vostok-2M</t>
  </si>
  <si>
    <t>Soyuz-2</t>
  </si>
  <si>
    <t>Sunkar</t>
  </si>
  <si>
    <t>R-7</t>
  </si>
  <si>
    <t>Shuttle (after Challenger)</t>
  </si>
  <si>
    <t>ISS RTAS</t>
  </si>
  <si>
    <t>Salyut 4</t>
  </si>
  <si>
    <t>Star 13B</t>
  </si>
  <si>
    <t>Star 20</t>
  </si>
  <si>
    <t>Star 27</t>
  </si>
  <si>
    <t>Star 3</t>
  </si>
  <si>
    <t>Star 30</t>
  </si>
  <si>
    <t>Star 31</t>
  </si>
  <si>
    <t>Star 4G</t>
  </si>
  <si>
    <t>Star 5C</t>
  </si>
  <si>
    <t>Star 63D</t>
  </si>
  <si>
    <t>Star 6B</t>
  </si>
  <si>
    <t>Star 9</t>
  </si>
  <si>
    <t>Centaur T</t>
  </si>
  <si>
    <t>Saturn C-8</t>
  </si>
  <si>
    <t>Saturn IC (ETS)</t>
  </si>
  <si>
    <t>Saturn Multibody</t>
  </si>
  <si>
    <t>Scout</t>
  </si>
  <si>
    <t>Scout G</t>
  </si>
  <si>
    <t>Scout X1</t>
  </si>
  <si>
    <t>Scout X2</t>
  </si>
  <si>
    <t>Scout X3</t>
  </si>
  <si>
    <t>Scout X4</t>
  </si>
  <si>
    <t>X-47</t>
  </si>
  <si>
    <t>ISS ITS</t>
  </si>
  <si>
    <t>ISS SAW</t>
  </si>
  <si>
    <t>Soyuz</t>
  </si>
  <si>
    <t>Soyuz TM</t>
  </si>
  <si>
    <t>Soyuz/Progress</t>
  </si>
  <si>
    <t>Soyuz 7K-L1 Zond</t>
  </si>
  <si>
    <t>Soyuz TM/TMA/MS</t>
  </si>
  <si>
    <t>Soyuz FG, Soyuz U</t>
  </si>
  <si>
    <t>Soyuz 2</t>
  </si>
  <si>
    <t>Soyuz-T</t>
  </si>
  <si>
    <t>Shuttle Spacelab</t>
  </si>
  <si>
    <t>SSTL-150</t>
  </si>
  <si>
    <t>ISS US</t>
  </si>
  <si>
    <t>Star 15G</t>
  </si>
  <si>
    <t>Star 37</t>
  </si>
  <si>
    <t>First 4-way RCS</t>
  </si>
  <si>
    <t>First Cryo Fuels</t>
  </si>
  <si>
    <t>Thor-Burner</t>
  </si>
  <si>
    <t>Thor Able-Star</t>
  </si>
  <si>
    <t>TKS</t>
  </si>
  <si>
    <t>UA120X</t>
  </si>
  <si>
    <t>Vega</t>
  </si>
  <si>
    <t>Venus Express</t>
  </si>
  <si>
    <t>ISS Z1</t>
  </si>
  <si>
    <t>Zenit-2</t>
  </si>
  <si>
    <t>Zenit-3</t>
  </si>
  <si>
    <t>Zond</t>
  </si>
  <si>
    <t>Orion EUS</t>
  </si>
  <si>
    <t>Pioneer 0</t>
  </si>
  <si>
    <t>Pioneer 3</t>
  </si>
  <si>
    <t>Pioneer 6</t>
  </si>
  <si>
    <t>Progress 7K</t>
  </si>
  <si>
    <t>Voskhod</t>
  </si>
  <si>
    <t>Soyuz 7K-T-AF, ASTP</t>
  </si>
  <si>
    <t>Ranger Block III</t>
  </si>
  <si>
    <t>Luna, Vostok</t>
  </si>
  <si>
    <t>Molniya, Voskhod</t>
  </si>
  <si>
    <t>Centaur 2A</t>
  </si>
  <si>
    <t>DC-X</t>
  </si>
  <si>
    <t>Atlas SLV-3C</t>
  </si>
  <si>
    <t>Centaur II/IIAS</t>
  </si>
  <si>
    <t>Centaur III</t>
  </si>
  <si>
    <t>Proton-K</t>
  </si>
  <si>
    <t>Soyuz 7K-OK, 7K-T</t>
  </si>
  <si>
    <t>Soyuz ASTP</t>
  </si>
  <si>
    <t>Delta 2000, 3000, II</t>
  </si>
  <si>
    <t>Salyut 1</t>
  </si>
  <si>
    <t>Pioneer, Viking</t>
  </si>
  <si>
    <t>Soyuz 7K-LOK</t>
  </si>
  <si>
    <t>Soyuz 7K-OK</t>
  </si>
  <si>
    <t>Soyuz 7K-T</t>
  </si>
  <si>
    <t>Titan IVB</t>
  </si>
  <si>
    <t>Star 17</t>
  </si>
  <si>
    <t>Star 37FM</t>
  </si>
  <si>
    <t>Delta J, Delta M</t>
  </si>
  <si>
    <t>Thor-Delta</t>
  </si>
  <si>
    <t>Tiros-1</t>
  </si>
  <si>
    <t>Titan I</t>
  </si>
  <si>
    <t>Titan 23G/3</t>
  </si>
  <si>
    <t>UA1206</t>
  </si>
  <si>
    <t>TDRS H-N</t>
  </si>
  <si>
    <t>Transit-2A</t>
  </si>
  <si>
    <t>UA1204</t>
  </si>
  <si>
    <t>Delta E1/L</t>
  </si>
  <si>
    <t>Vangaurd 1</t>
  </si>
  <si>
    <t>Vangaurd 2</t>
  </si>
  <si>
    <t>Vangaurd 3</t>
  </si>
  <si>
    <t>Voskhod 2</t>
  </si>
  <si>
    <t>Delta A/B</t>
  </si>
  <si>
    <t>Delta C-E</t>
  </si>
  <si>
    <t>Zond 7K-L1</t>
  </si>
  <si>
    <t>Saturn INT</t>
  </si>
  <si>
    <t>Ariane 5 (EAP-241)</t>
  </si>
  <si>
    <t>Ariane 5 ESC-B</t>
  </si>
  <si>
    <t>PSLV, GSLV</t>
  </si>
  <si>
    <t>Europa</t>
  </si>
  <si>
    <t>Atlas V (2019)</t>
  </si>
  <si>
    <t>Carrack (ETS)</t>
  </si>
  <si>
    <t>A2100 Satellites</t>
  </si>
  <si>
    <t>Cancelled in 1988, this is up to 15 years of dev</t>
  </si>
  <si>
    <t>Most likely wouldn't have launched till late 70s</t>
  </si>
  <si>
    <t>Study in 1991</t>
  </si>
  <si>
    <t>Available years after NERVA</t>
  </si>
  <si>
    <t>Progress M</t>
  </si>
  <si>
    <t>Proton Block DM-2M</t>
  </si>
  <si>
    <t>Soyuz-L</t>
  </si>
  <si>
    <t>Soyuz-U, Soyuz-FG</t>
  </si>
  <si>
    <t>Soyuz-2.1a</t>
  </si>
  <si>
    <t>Soyuz-2.1b</t>
  </si>
  <si>
    <t>Molniya, Polyot, Voskhod</t>
  </si>
  <si>
    <t>R-7A</t>
  </si>
  <si>
    <t>Modified Surveyor Bus (same year)</t>
  </si>
  <si>
    <t>Soyuz-2-1v</t>
  </si>
  <si>
    <t>Sputnik PS</t>
  </si>
  <si>
    <t>Genesis</t>
  </si>
  <si>
    <t>Soyuz/Vostok</t>
  </si>
  <si>
    <t>Vostok-L</t>
  </si>
  <si>
    <t>Soyuz U</t>
  </si>
  <si>
    <t>Soyuz FG</t>
  </si>
  <si>
    <t>Same as Salyut</t>
  </si>
  <si>
    <t>Same as Vostok/Mercury</t>
  </si>
  <si>
    <t>Same as Able</t>
  </si>
  <si>
    <t>Same as Thor</t>
  </si>
  <si>
    <t>Early Satellites</t>
  </si>
  <si>
    <t>First ones were PMA-1, PMA-2</t>
  </si>
  <si>
    <t>Same timeframe as Lunar Orbiter</t>
  </si>
  <si>
    <t>Reflectron DP-10</t>
  </si>
  <si>
    <t>Omnidirectional antenna: Effective range 10 Mm, power consumption 5 Watts.</t>
  </si>
  <si>
    <t>RemoteTech</t>
  </si>
  <si>
    <t>Communotron 32</t>
  </si>
  <si>
    <t>Using integrated circuits, the Communotron 32 outperforms its smaller sibling in any conceivable way, at comparable weight and power demands. Considerable range even when retracted, always on. Effective range 1.6 Gm, power consumption 15 Watts.</t>
  </si>
  <si>
    <t>CommTech EXP-VR-2T omnidirectional antenna: Effective range 1 Gm, power consumption 20 Watts.</t>
  </si>
  <si>
    <t>CommTech EXP-VR-2T</t>
  </si>
  <si>
    <t>Reflectron KR-7</t>
  </si>
  <si>
    <t>Dish approximating those found on Pioneer 10/11; effective range ~1500Gm (good for Jupiter and beyond), high power demands at 160 Watts and comparatively low bandwidth.</t>
  </si>
  <si>
    <t>Voyager Antenna</t>
  </si>
  <si>
    <t>Pioneer 10/11 Class Antenna</t>
  </si>
  <si>
    <t>Large dish suitable for deep-space missions well past Pluto; integrated circuitry largely makes up for the weight of the wider dish. Pretty good data rate. Effective range ~11 Tm, power consumption 240 Watts.</t>
  </si>
  <si>
    <t>The folding mechanism doesn't really save mass. However, the huge 6.4m dish can provide a very decent data rate at comparatively little power. Effective range ~11 Tm, power consumption 80 Watts.</t>
  </si>
  <si>
    <t>Reflectron GX-128</t>
  </si>
  <si>
    <t>Reflectron GX-256</t>
  </si>
  <si>
    <t>A massive dish, useful for high speed, long range communications, but its power usage and size make it largely unsuitable for use on interplanetary probes. It is, however, very useful as an orbital relay, or even a extra ground station. Effective range ~100 Tm, power consumption 850 Watts.</t>
  </si>
  <si>
    <t>Considered like a LEM</t>
  </si>
  <si>
    <t>Avionics</t>
  </si>
  <si>
    <t>Grabber</t>
  </si>
  <si>
    <t>Reaction Wheel</t>
  </si>
  <si>
    <t>Probe</t>
  </si>
  <si>
    <t>RCS</t>
  </si>
  <si>
    <t>Docking</t>
  </si>
  <si>
    <t>Service Module</t>
  </si>
  <si>
    <t>RCS / Avionics</t>
  </si>
  <si>
    <t>Other</t>
  </si>
  <si>
    <t>Grid Fins</t>
  </si>
  <si>
    <t>Parachute</t>
  </si>
  <si>
    <t>Solar</t>
  </si>
  <si>
    <t>Fin</t>
  </si>
  <si>
    <t>Shuttle can use it</t>
  </si>
  <si>
    <t>Venera 9</t>
  </si>
  <si>
    <t>Rework</t>
  </si>
  <si>
    <t>Alternative LEM</t>
  </si>
  <si>
    <t>More Advanced</t>
  </si>
  <si>
    <t>Battery</t>
  </si>
  <si>
    <t>Antenna</t>
  </si>
  <si>
    <t>Light</t>
  </si>
  <si>
    <t>RTG</t>
  </si>
  <si>
    <t>Station</t>
  </si>
  <si>
    <t>Radiator</t>
  </si>
  <si>
    <t>600 EC</t>
  </si>
  <si>
    <t>300 EC</t>
  </si>
  <si>
    <t>1800 EC</t>
  </si>
  <si>
    <t>19200 EC</t>
  </si>
  <si>
    <t>9600 EC</t>
  </si>
  <si>
    <t>4800 EC</t>
  </si>
  <si>
    <t>2400 EC</t>
  </si>
  <si>
    <t>93500 EC</t>
  </si>
  <si>
    <t>375000 EC</t>
  </si>
  <si>
    <t>RP0conf</t>
  </si>
  <si>
    <t>false</t>
  </si>
  <si>
    <t>true</t>
  </si>
  <si>
    <t>SSTU-DC-D1</t>
  </si>
  <si>
    <t>SSTU-DC-D2</t>
  </si>
  <si>
    <t>SSTU-DC-D3</t>
  </si>
  <si>
    <t>SSTU-DC-D4</t>
  </si>
  <si>
    <t>SSTU-DC-D5</t>
  </si>
  <si>
    <t>SSTU-DC-D6</t>
  </si>
  <si>
    <t>SSTU-FR-D1</t>
  </si>
  <si>
    <t>SSTU-FR-D2</t>
  </si>
  <si>
    <t>SSTU-FR-D3</t>
  </si>
  <si>
    <t>SSTU-FR-D4</t>
  </si>
  <si>
    <t>SSTU-FR-D5</t>
  </si>
  <si>
    <t>SSTU-FR-D6</t>
  </si>
  <si>
    <t>SSTU-MFT-D1</t>
  </si>
  <si>
    <t>SSTU-MFT-D2</t>
  </si>
  <si>
    <t>SSTU-MFT-D3</t>
  </si>
  <si>
    <t>SSTU-MFT-D4</t>
  </si>
  <si>
    <t>SSTU-MFT-D5</t>
  </si>
  <si>
    <t>SSTU-MFT-D6</t>
  </si>
  <si>
    <t>Decoupler Diameter Increase (3.05m)</t>
  </si>
  <si>
    <t>Decoupler Diameter Increase (6.6m)</t>
  </si>
  <si>
    <t>Decoupler Diameter Increase (7m)</t>
  </si>
  <si>
    <t>Decoupler Diameter Increase (10.1m)</t>
  </si>
  <si>
    <t>Decoupler Diameter Increase (16m)</t>
  </si>
  <si>
    <t>Decoupler Diameter Increase (50m)</t>
  </si>
  <si>
    <t>Fairing Diameter Increase (3.05m)</t>
  </si>
  <si>
    <t>Fairing Diameter Increase (6.6m)</t>
  </si>
  <si>
    <t>Fairing Diameter Increase (7m)</t>
  </si>
  <si>
    <t>Fairing Diameter Increase (10.1m)</t>
  </si>
  <si>
    <t>Fairing Diameter Increase (16m)</t>
  </si>
  <si>
    <t>Fairing Diameter Increase (50m)</t>
  </si>
  <si>
    <t>Fuel Tank Diameter Increase (3.05m)</t>
  </si>
  <si>
    <t>Fuel Tank Diameter Increase (6.6m)</t>
  </si>
  <si>
    <t>Fuel Tank Diameter Increase (7m)</t>
  </si>
  <si>
    <t>Fuel Tank Diameter Increase (10.1m)</t>
  </si>
  <si>
    <t>Fuel Tank Diameter Increase (16m)</t>
  </si>
  <si>
    <t>Fuel Tank Diameter Increase (50m)</t>
  </si>
  <si>
    <t>GROUP</t>
  </si>
  <si>
    <t>Capacitor</t>
  </si>
  <si>
    <t>Mariner 4</t>
  </si>
  <si>
    <t>According to Wiki, available around 2025</t>
  </si>
  <si>
    <t>Was demonstrated in 1991</t>
  </si>
  <si>
    <t>Study was funded in 1999-2001</t>
  </si>
  <si>
    <t>Proposed for UR-700</t>
  </si>
  <si>
    <t>Proposed for UR-700M</t>
  </si>
  <si>
    <t>LK Lander RD-858 Main Engine</t>
  </si>
  <si>
    <t>LK Lander RD-859 Secondary Engine</t>
  </si>
  <si>
    <t>According to RN = Deprecated</t>
  </si>
  <si>
    <t>CA-A01 Ground Plane Antenna</t>
  </si>
  <si>
    <t>Daimler-Benz DB 605 A</t>
  </si>
  <si>
    <t>CA-AD1-R Folding Dish Antenna</t>
  </si>
  <si>
    <t>General Electric J47-GE-27</t>
  </si>
  <si>
    <t>Liberty L-12</t>
  </si>
  <si>
    <t>Aerobee CU-47WS Telemetry Unit</t>
  </si>
  <si>
    <t>Aerobee FT-LF3 Propellant Tank</t>
  </si>
  <si>
    <t>Aerobee NC-3 Nose Cone</t>
  </si>
  <si>
    <t>Aerobee RM-8290 Recovery Parachute Pack</t>
  </si>
  <si>
    <t>Aerobee SD-36 Stack Decoupler</t>
  </si>
  <si>
    <t>Aerobee SMS-RT6 Despin Module</t>
  </si>
  <si>
    <t>Aerobee SP-M548-A5 Science Module</t>
  </si>
  <si>
    <t>Aerobee W4C-L Aerodynamic Fin</t>
  </si>
  <si>
    <t>Aerobee W4C-S Aerodynamic Fin</t>
  </si>
  <si>
    <t>Aerojet X103C10 [2.5KS18000]</t>
  </si>
  <si>
    <t>Biplane Engine</t>
  </si>
  <si>
    <t>BMW IIIa</t>
  </si>
  <si>
    <t>FS1OMT Oblong Multi-tank</t>
  </si>
  <si>
    <t>FS1ORA Oblong to Round Adapter</t>
  </si>
  <si>
    <t>FS3I Info popup</t>
  </si>
  <si>
    <t>FS4BC Biplane Cockpit</t>
  </si>
  <si>
    <t>FS4E Biplane Elevator (special aero)</t>
  </si>
  <si>
    <t>FS4FT Biplane Tail Fuselage</t>
  </si>
  <si>
    <t>FS4LGD Biplane Wheel Pair</t>
  </si>
  <si>
    <t>FS4R Biplane Rudder (special aero)</t>
  </si>
  <si>
    <t>FS4SKD Biplane Tail Skid</t>
  </si>
  <si>
    <t>FS4WC Biplane Wing Center(special aero)</t>
  </si>
  <si>
    <t>FS4WM Biplane Wing (special aero)</t>
  </si>
  <si>
    <t>FS4WR Bi-Plane Wing Round (special aero)</t>
  </si>
  <si>
    <t>FS4WS Biplane Wing Short (special aero)</t>
  </si>
  <si>
    <t>FS4WT Biplane Wing Tip (special aero)</t>
  </si>
  <si>
    <t>Generic Umbilical Tower</t>
  </si>
  <si>
    <t>JetWing Parachute</t>
  </si>
  <si>
    <t>Mk0 Small Modular Wing</t>
  </si>
  <si>
    <t>Napier Sabre VII Piston Engine</t>
  </si>
  <si>
    <t>OX - 4 Propellant Tank</t>
  </si>
  <si>
    <t>Packard Merlin V-1650-7</t>
  </si>
  <si>
    <t>Packard Merlin V-1650-9</t>
  </si>
  <si>
    <t>Rolls-Royce Griffon 101 piston engine</t>
  </si>
  <si>
    <t>Rolls-Royce Griffon 88 piston engine</t>
  </si>
  <si>
    <t>Rolls-Royce Merlin XII (with gear)</t>
  </si>
  <si>
    <t>Swamp Propeller</t>
  </si>
  <si>
    <t>Tank - Ore [Procedural]</t>
  </si>
  <si>
    <t>TG-T2 Wheel Block</t>
  </si>
  <si>
    <t>TG-T4 Truck Rear Bumper</t>
  </si>
  <si>
    <t>TG-W1 Wheel-block</t>
  </si>
  <si>
    <t>C-130 Cargobay</t>
  </si>
  <si>
    <t>B-3K Rechargeable Battery Bank</t>
  </si>
  <si>
    <t>B-6K Rechargeable Battery Bank</t>
  </si>
  <si>
    <t>B-12K Rechargeable Battery Bank</t>
  </si>
  <si>
    <t>AIES 1.25m RA Nose Cone</t>
  </si>
  <si>
    <t>Able I Fuel Tank</t>
  </si>
  <si>
    <t>Able II/Delta/Delta A Fuel Tank</t>
  </si>
  <si>
    <t>Aerobee 100/150/170 Nosecone</t>
  </si>
  <si>
    <t>Aerobee 100/150/170 Payload Parachute</t>
  </si>
  <si>
    <t>Aerobee 100/150/170 Probe Core</t>
  </si>
  <si>
    <t>Aerobee 100/150/170/300 Rocket Fin</t>
  </si>
  <si>
    <t>Aerobee 100/150/300 Payload Decoupler</t>
  </si>
  <si>
    <t>Aerobee 100/150/300 SRB Decoupler</t>
  </si>
  <si>
    <t>Aerobee 100/150/300 SRB Rocket Fin</t>
  </si>
  <si>
    <t>Aerobee 150/170/300 Fuel Tank</t>
  </si>
  <si>
    <t>Aerobee 300 Nosecone</t>
  </si>
  <si>
    <t>Aerobee 300 Third Stage SRB Decoupler</t>
  </si>
  <si>
    <t>Aerobee Jr 100 Fuel Tank</t>
  </si>
  <si>
    <t>Agena Bottom Fairing</t>
  </si>
  <si>
    <t>Spherical Tank (Agena)</t>
  </si>
  <si>
    <t>Aerobee 100/150/170 RCS De-spin Module</t>
  </si>
  <si>
    <t>Juno II Baby Sergeant 11x Cluster Decoupler</t>
  </si>
  <si>
    <t>Juno II Baby Sergeant 3x Cluster Decoupler</t>
  </si>
  <si>
    <t>Juno II First Stage Fuel Tank</t>
  </si>
  <si>
    <t>Juno II Nosecone</t>
  </si>
  <si>
    <t>Juno II Second Stage/Adapter</t>
  </si>
  <si>
    <t>Luna Vernier</t>
  </si>
  <si>
    <t>R7 Vostok-Luna/Vostok-L/Vostok-K (8K72, 8K72L, 8K72K) Block A</t>
  </si>
  <si>
    <t>R7 Vostok-Luna/Vostok-L/Vostok-K (8K72, 8K72L, 8K72K) Block B V G D</t>
  </si>
  <si>
    <t>RV-50 Linear RCS Port</t>
  </si>
  <si>
    <t>R7 Semyorka (8K71) Block A</t>
  </si>
  <si>
    <t>R7 Semyorka (8K71) Block B V G D</t>
  </si>
  <si>
    <t>R7-A Semyorka (8K74) Block A</t>
  </si>
  <si>
    <t>R7-A Semyorka (8K74) Block B V G D</t>
  </si>
  <si>
    <t>Sputnik payload fairing</t>
  </si>
  <si>
    <t>R7 Sputnik (8A91) Block A</t>
  </si>
  <si>
    <t>R7 Sputnik (8A91) Block B V G D</t>
  </si>
  <si>
    <t>R7 Sputnik 1 Payload Base</t>
  </si>
  <si>
    <t>Sputnik 2 payload fairing</t>
  </si>
  <si>
    <t>Object D payload base</t>
  </si>
  <si>
    <t>Object D payload fairing</t>
  </si>
  <si>
    <t>R7 Sputnik-PS (8K71PS) Block A</t>
  </si>
  <si>
    <t>R7 Sputnik-PS (8K71PS) Block B V G D</t>
  </si>
  <si>
    <t>DM-18/19 Fuel Tank</t>
  </si>
  <si>
    <t>Castor-1 Radial Decoupler</t>
  </si>
  <si>
    <t>Thor-Able Fairing 1</t>
  </si>
  <si>
    <t>Thor-Able Fairing 2</t>
  </si>
  <si>
    <t>Thor-Able Fairing 3</t>
  </si>
  <si>
    <t>Thor-Able Fairing 3 Extended</t>
  </si>
  <si>
    <t>Thor-Able Winglet</t>
  </si>
  <si>
    <t>Thor-Able/Delta Altair Payload Adapter</t>
  </si>
  <si>
    <t>Thor-Able/Delta Altair Upper Stage Adapter</t>
  </si>
  <si>
    <t>Thor-Able/Delta Altair Upper Stage Adapter Small</t>
  </si>
  <si>
    <t>Thor-Able/Delta First Stage Decoupler</t>
  </si>
  <si>
    <t>Vanguard Third Stage (Altair)</t>
  </si>
  <si>
    <t>Able Star/Epsilon Fuel Tank</t>
  </si>
  <si>
    <t>Aerobee 150A/170A/300A Fuel Tank</t>
  </si>
  <si>
    <t>Aerobee 150A/170A/300A Rocket Fin</t>
  </si>
  <si>
    <t>Payload Launch Fairing Base [65"]</t>
  </si>
  <si>
    <t>Payload Launch Fairing Base [60"]</t>
  </si>
  <si>
    <t>Delta B/C/D Fuel Tank</t>
  </si>
  <si>
    <t>R7 Block 2BL (8K78M-3)</t>
  </si>
  <si>
    <t>R7 Block S0-L</t>
  </si>
  <si>
    <t>R7 Molniya Block L ullage decoupler</t>
  </si>
  <si>
    <t>R7 Molniya/Polyot/Voskhod (8K78, 11A59, 11A57) Block A</t>
  </si>
  <si>
    <t>R7 Molniya/Polyot/Voskhod (8K78, 11A59, 11A57) Block B V G D</t>
  </si>
  <si>
    <t>R7 Block I (8K78, 11A59, 11A57)</t>
  </si>
  <si>
    <t>Saturn I Interstage Adapter</t>
  </si>
  <si>
    <t>Saturn I Large Fin (Black)</t>
  </si>
  <si>
    <t>Saturn I Large Fin (White)</t>
  </si>
  <si>
    <t>Saturn I Payload Fairing Base</t>
  </si>
  <si>
    <t>Saturn I S-IV Propellant Tank</t>
  </si>
  <si>
    <t>Saturn I Stub Fin (Black)</t>
  </si>
  <si>
    <t>Saturn I Stub Fin (White)</t>
  </si>
  <si>
    <t>Saturn S-I/IB Propellant Tank</t>
  </si>
  <si>
    <t>Scout First Stage Decoupler</t>
  </si>
  <si>
    <t>Scout Jet Vane</t>
  </si>
  <si>
    <t>Scout Payload Decoupler</t>
  </si>
  <si>
    <t>Scout second/third Stage Decoupler</t>
  </si>
  <si>
    <t>Scout Winglet - Black</t>
  </si>
  <si>
    <t>Scout Winglet - White</t>
  </si>
  <si>
    <t>Scout X1 Third Stage</t>
  </si>
  <si>
    <t>Scout X1/X2 Fairing</t>
  </si>
  <si>
    <t>Scout X1/X2 First Stage</t>
  </si>
  <si>
    <t>Scout X1/X2/X3 Fourth Stage</t>
  </si>
  <si>
    <t>Scout X1/X2/X3/X4 Second Stage</t>
  </si>
  <si>
    <t>Scout X2/X4 Third Stage</t>
  </si>
  <si>
    <t>Scout X3 Third Stage</t>
  </si>
  <si>
    <t>Scout X3/G Fairing</t>
  </si>
  <si>
    <t>Scout X3/X4 First Stage</t>
  </si>
  <si>
    <t>CA-A02 Helical Omnidirectional Antenna</t>
  </si>
  <si>
    <t>Thor-Epsilon/Able Star First Stage Decoupler</t>
  </si>
  <si>
    <t>Thor-Epsilon/AbleStar Fairing 1</t>
  </si>
  <si>
    <t>Thor-Epsilon/AbleStar Fairing 2</t>
  </si>
  <si>
    <t>DM-21/DSV-2B/DSV-2C Fuel Tank</t>
  </si>
  <si>
    <t>Payload Launch Fairing Base [120"]</t>
  </si>
  <si>
    <t>R7 Vostok-2 (8A92) Block A</t>
  </si>
  <si>
    <t>R7 Vostok-2 (8A92) Block B V G D</t>
  </si>
  <si>
    <t>SSTU - SC-TANK - MFT-S - Spherical Tank</t>
  </si>
  <si>
    <t>Aerobee 350 Fuel Tank</t>
  </si>
  <si>
    <t>Aerobee 350 Nosecone</t>
  </si>
  <si>
    <t>Aerobee 350 Rocket Fin</t>
  </si>
  <si>
    <t>Aerobee 350 SRB Decoupler</t>
  </si>
  <si>
    <t>A-1 "Asterix"</t>
  </si>
  <si>
    <t>Spherical Tank (Centaur)</t>
  </si>
  <si>
    <t>Delta E/G/J/L/M/N Altair Decoupler</t>
  </si>
  <si>
    <t>Delta E/G/J/L/M/N Fairing 1</t>
  </si>
  <si>
    <t>Delta E/G/J/L/M/N Fuel Tank</t>
  </si>
  <si>
    <t>Diamant A 1st stage "Emeraude"</t>
  </si>
  <si>
    <t>Diamant A/B 2nd stage "Topaze"</t>
  </si>
  <si>
    <t>Diamant fairing</t>
  </si>
  <si>
    <t>Diamant Payload Decoupler</t>
  </si>
  <si>
    <t>Diamant stage 3</t>
  </si>
  <si>
    <t>NK-9V/21/19/39/31</t>
  </si>
  <si>
    <t>Aerobee 350 Probe Core</t>
  </si>
  <si>
    <t>Alouette Core</t>
  </si>
  <si>
    <t>Molniya R7 Block I Fairing</t>
  </si>
  <si>
    <t>R7 Block I (8K78M)</t>
  </si>
  <si>
    <t>R7 Molniya-M/Soyuz-L (8K78M, 11A511L) Block A</t>
  </si>
  <si>
    <t>R7 Molniya-M/Soyuz-L (8K78M, 11A511L) Block B V G D</t>
  </si>
  <si>
    <t>Athena Orbital Adjustment Module</t>
  </si>
  <si>
    <t>CA-AACS Advanced Attitude Control System</t>
  </si>
  <si>
    <t>CA-ACS 'StarTrack' Attitude Control System</t>
  </si>
  <si>
    <t>Guidance and Control Module (Radial)</t>
  </si>
  <si>
    <t>CAE-RM01 RCS Thruster Block</t>
  </si>
  <si>
    <t>CAE-RM02 RCS Thruster Block</t>
  </si>
  <si>
    <t>CAE-RM03 RCS Thruster Block</t>
  </si>
  <si>
    <t>CAE-RM04 RCS Thruster Block</t>
  </si>
  <si>
    <t>CA-RS01 RCS Thruster Block</t>
  </si>
  <si>
    <t>CA-RS04 RCS Thruster Block</t>
  </si>
  <si>
    <t>B-10K Rechargeable Battery Bank</t>
  </si>
  <si>
    <t>RV-105-PLUS RCS Thruster Block (1/2)</t>
  </si>
  <si>
    <t>RV-105-PLUS RCS Thruster Block (1/4)</t>
  </si>
  <si>
    <t>Scout X4 Fairing</t>
  </si>
  <si>
    <t>Scout X4 Fourth Stage</t>
  </si>
  <si>
    <t>R7 Soyuz-Vostok/Soyuz (11A510,11A511) Block A</t>
  </si>
  <si>
    <t>R7 Soyuz-Vostok/Soyuz (11A510,11A511) Block B V G D</t>
  </si>
  <si>
    <t>Electronic Equipment Thermal Control System (EETCS)</t>
  </si>
  <si>
    <t>Solar Array Wing(SAW)</t>
  </si>
  <si>
    <t>Thor-Burner I Star First Stage Decoupler</t>
  </si>
  <si>
    <t>UA-120 (Modular)</t>
  </si>
  <si>
    <t>R7 Block E (8A92M)</t>
  </si>
  <si>
    <t>R7 Vostok-2M (11A92M) Block A</t>
  </si>
  <si>
    <t>R7 Vostok-2M (11A92M) Block B V G D</t>
  </si>
  <si>
    <t>0.5kN Class Thruster</t>
  </si>
  <si>
    <t>CA-A06 Omnidirectional Antenna</t>
  </si>
  <si>
    <t>Aerobee 170 SRB Decoupler</t>
  </si>
  <si>
    <t>Aerobee 170/350 SRB Rocket Fin</t>
  </si>
  <si>
    <t>Spacecraft Lunar Module Adapter - Long Base</t>
  </si>
  <si>
    <t>Spacecraft Lunar Module Adapter - Med Base</t>
  </si>
  <si>
    <t>Communotron 16-S</t>
  </si>
  <si>
    <t>Narrow-body airliner fuselage (Long)</t>
  </si>
  <si>
    <t>CA-RST RCS Thruster Block</t>
  </si>
  <si>
    <t>Outback ESP</t>
  </si>
  <si>
    <t>FASA Advanced Gemini Lander LFT</t>
  </si>
  <si>
    <t>Gemini Extra Small Gear Bay</t>
  </si>
  <si>
    <t>Centaur Attitude Jet</t>
  </si>
  <si>
    <t>CH-R1 Avionics Module [Radial]</t>
  </si>
  <si>
    <t>Common Berthing Mechanism [Large]</t>
  </si>
  <si>
    <t>KW TRQ-2-SAS Half</t>
  </si>
  <si>
    <t>KW TRQ-3-SAS Half</t>
  </si>
  <si>
    <t>KW TRQ-5-SAS Half</t>
  </si>
  <si>
    <t>CA-A10 Folding Dish Antenna</t>
  </si>
  <si>
    <t>Luna 9 Airbag Cover</t>
  </si>
  <si>
    <t>Luna 9 ALS</t>
  </si>
  <si>
    <t>Luna 9/10 payload Decoupler</t>
  </si>
  <si>
    <t>LM-DS Generic Spacecraft Bus</t>
  </si>
  <si>
    <t>Block D Vernier (Syntin Fueled)</t>
  </si>
  <si>
    <t>Proton K FGB Fairing</t>
  </si>
  <si>
    <t>Saturn IB Fin (Black)</t>
  </si>
  <si>
    <t>Saturn IB Fin (White)</t>
  </si>
  <si>
    <t>Saturn IB Interstage Adapter</t>
  </si>
  <si>
    <t>Saturn IB Nose Cone</t>
  </si>
  <si>
    <t>Saturn IB/V S-IVB Propellant Tank</t>
  </si>
  <si>
    <t>S-IVB Ullage Motor</t>
  </si>
  <si>
    <t>Saturn 10m to 6.6m Fueled Adapter</t>
  </si>
  <si>
    <t>Saturn 10m to 7.5m Fueled Adapter</t>
  </si>
  <si>
    <t>Saturn 6.6m to 5m Fueled Adapter</t>
  </si>
  <si>
    <t>Saturn V Fin</t>
  </si>
  <si>
    <t>Luna 10 ALS</t>
  </si>
  <si>
    <t>Saturn V Nose Cone</t>
  </si>
  <si>
    <t>Saturn V Payload Fairing Base (10m)</t>
  </si>
  <si>
    <t>Saturn V Payload Fairing Base (6.6m)</t>
  </si>
  <si>
    <t>Saturn V S-IC Interstage Adapter</t>
  </si>
  <si>
    <t>Saturn V S-IC Propellant Tank</t>
  </si>
  <si>
    <t>Saturn V S-II Interstage Adapter</t>
  </si>
  <si>
    <t>Saturn V S-II Propellant Tank</t>
  </si>
  <si>
    <t>Saturn V S-II Ullage Motor</t>
  </si>
  <si>
    <t>Saturn V Tail Fin</t>
  </si>
  <si>
    <t>S-II Ullage Motor</t>
  </si>
  <si>
    <t>Luna 11 ALS</t>
  </si>
  <si>
    <t>Luna 11 Astro</t>
  </si>
  <si>
    <t>Luna 13 ALS</t>
  </si>
  <si>
    <t>R7 Block I (11A511)</t>
  </si>
  <si>
    <t>Soyuz 7K-L1 Zond Left Solar Array</t>
  </si>
  <si>
    <t>Soyuz 7K-L1 Zond Right Solar Array</t>
  </si>
  <si>
    <t>STAR 37</t>
  </si>
  <si>
    <t>Luna9-10 Astro</t>
  </si>
  <si>
    <t>Surveyor Landing Survey Camera</t>
  </si>
  <si>
    <t>HG-20 High Gain Antenna</t>
  </si>
  <si>
    <t>Surveyor Soil Mechanics Surface Sampler</t>
  </si>
  <si>
    <t>MechJeb Features- Maneuver &amp; Translatron</t>
  </si>
  <si>
    <t>Zond ASAS</t>
  </si>
  <si>
    <t>HG-5 Retractable Parabolic Antenna</t>
  </si>
  <si>
    <t>MK1 RCS Pod</t>
  </si>
  <si>
    <t>MK1 RCS Quad</t>
  </si>
  <si>
    <t>MK1-45 RCS Quad</t>
  </si>
  <si>
    <t>Molniya-1</t>
  </si>
  <si>
    <t>396" PLF Base/Decoupler</t>
  </si>
  <si>
    <t>Molniya-1 ASAS</t>
  </si>
  <si>
    <t>M1-A1 Mountain Goat</t>
  </si>
  <si>
    <t>Tundra 200</t>
  </si>
  <si>
    <t>Tundra 400</t>
  </si>
  <si>
    <t>Wagon</t>
  </si>
  <si>
    <t>Wheel Jack</t>
  </si>
  <si>
    <t>N-1 Grid Fins</t>
  </si>
  <si>
    <t>RD-858</t>
  </si>
  <si>
    <t>RD-858 Vernier</t>
  </si>
  <si>
    <t>RD-859</t>
  </si>
  <si>
    <t>M1-A0 Bear Cub</t>
  </si>
  <si>
    <t>N-1 Block A</t>
  </si>
  <si>
    <t>N1 Block B</t>
  </si>
  <si>
    <t>N-1 Block B</t>
  </si>
  <si>
    <t>N-1 Block V</t>
  </si>
  <si>
    <t>Salyut 7 Solar Array</t>
  </si>
  <si>
    <t>TKS Solar Array</t>
  </si>
  <si>
    <t>R7 Block I (11A511L)</t>
  </si>
  <si>
    <t>Pioneer 10/11 Core</t>
  </si>
  <si>
    <t>Payload Launch Fairing Expanded Base [168"]</t>
  </si>
  <si>
    <t>Salyut 4&amp;6 Solar Array</t>
  </si>
  <si>
    <t>FAT-455 Aeroplane Control Surface</t>
  </si>
  <si>
    <t>FAT-455 Aeroplane Main Wing</t>
  </si>
  <si>
    <t>FAT-455 Aeroplane Tail Fin</t>
  </si>
  <si>
    <t>ALCOR Pod(A)</t>
  </si>
  <si>
    <t>Polyot Side Engine</t>
  </si>
  <si>
    <t>Progress Spacecraft</t>
  </si>
  <si>
    <t>APAS-75 Docking Port</t>
  </si>
  <si>
    <t>Apollo Command Module - Orbital Module</t>
  </si>
  <si>
    <t>Block D-1 11S824M</t>
  </si>
  <si>
    <t>Block DM 11S86</t>
  </si>
  <si>
    <t>Mk1 Mirage 2000B</t>
  </si>
  <si>
    <t>CAE-L165 'Fomalhaut' Lander Probe</t>
  </si>
  <si>
    <t>PSLV RCS Block</t>
  </si>
  <si>
    <t>Pioneer 10/11 Science Package</t>
  </si>
  <si>
    <t>Pioneer SNAP-19 RTG</t>
  </si>
  <si>
    <t>Block DM-2M 11S861-01</t>
  </si>
  <si>
    <t>RC-001S Remote Guidance Unit</t>
  </si>
  <si>
    <t>Saturn C-8 S-IC-8 Interstage Adapter</t>
  </si>
  <si>
    <t>Saturn C-8 S-IC-8 Propellant Tank</t>
  </si>
  <si>
    <t>Saturn C-8 S-II Propellant Tank</t>
  </si>
  <si>
    <t>Saturn IC S-IE Propellant Tank</t>
  </si>
  <si>
    <t>Scout G First Stage</t>
  </si>
  <si>
    <t>Scout G Fourth Stage</t>
  </si>
  <si>
    <t>Scout G Second Stage</t>
  </si>
  <si>
    <t>Scout G Third Stage</t>
  </si>
  <si>
    <t>Multi-Mission RTG</t>
  </si>
  <si>
    <t>Soyuz FG/U Booster Decoupler</t>
  </si>
  <si>
    <t>Soyuz FG/U/ST Block I</t>
  </si>
  <si>
    <t>Soyuz FG/U/ST Booster</t>
  </si>
  <si>
    <t>Soyuz FG/U/ST Booster LOX Valve (Bottom)</t>
  </si>
  <si>
    <t>Soyuz FG/U/ST Booster LOX Valve (Top)</t>
  </si>
  <si>
    <t>Soyuz FG/U/ST Core Stage</t>
  </si>
  <si>
    <t>Soyuz FG/U/ST Truss Interstage Adapter</t>
  </si>
  <si>
    <t>Soyuz/Progress Payload Adapter</t>
  </si>
  <si>
    <t>R7 Soyuz-FG (11A511U-FG) Block A</t>
  </si>
  <si>
    <t>R7 Soyuz-FG (11A511U-FG) Block B V G D</t>
  </si>
  <si>
    <t>Soyuz-T Service Module</t>
  </si>
  <si>
    <t>R7 Soyuz-U (11A511U) Block A</t>
  </si>
  <si>
    <t>R7 Soyuz-U (11A511U) Block B V G D</t>
  </si>
  <si>
    <t>Soyuz-U Progress Payload Fairing</t>
  </si>
  <si>
    <t>R7 Block I (11A511U, 11A511U-FG)</t>
  </si>
  <si>
    <t>RC-L01 Remote Guidance Unit</t>
  </si>
  <si>
    <t>Remote Control Unit</t>
  </si>
  <si>
    <t>RV-105x5 RCS Thruster Block</t>
  </si>
  <si>
    <t>Transport Supply Spacecraft</t>
  </si>
  <si>
    <t>VA Capsule</t>
  </si>
  <si>
    <t>VA Capsule Decoupler</t>
  </si>
  <si>
    <t>VA Capsule Main Parachute</t>
  </si>
  <si>
    <t>VA Launch Escape System</t>
  </si>
  <si>
    <t>VA Retro Block</t>
  </si>
  <si>
    <t>Voyager MHW-RTG</t>
  </si>
  <si>
    <t>Voyager Science Boom</t>
  </si>
  <si>
    <t>MAG Solar Array</t>
  </si>
  <si>
    <t>Cygnus Extended Solar Panel</t>
  </si>
  <si>
    <t>RW1 Radial Reaction Wheel</t>
  </si>
  <si>
    <t>RW-2A Radial Reaction Wheel Assembly</t>
  </si>
  <si>
    <t>RW4 Radial Reaction Wheel</t>
  </si>
  <si>
    <t>SSTU - ST-GEN - WDP - Welding Docking Port</t>
  </si>
  <si>
    <t>RW-4A Radial Reaction Wheel Assembly</t>
  </si>
  <si>
    <t>RA-2 Parabolic Antenna</t>
  </si>
  <si>
    <t>Soyuz/Progress Docking System</t>
  </si>
  <si>
    <t>MechJeb Features- Ascent, Landing, Spaceplane</t>
  </si>
  <si>
    <t>MechJeb Features- Rover Autopilot</t>
  </si>
  <si>
    <t>RW8 Radial Reaction Wheel</t>
  </si>
  <si>
    <t>RX-1 Linear RCS Thruster</t>
  </si>
  <si>
    <t>Ariane 3 H8 (3rd stage)</t>
  </si>
  <si>
    <t>Ariane 3 L145 (1st stage)</t>
  </si>
  <si>
    <t>Ariane 3/4 decoupler (1st stage)</t>
  </si>
  <si>
    <t>Ariane 3/4 decoupler (2nd stage)</t>
  </si>
  <si>
    <t>Ariane 3/4 fairing</t>
  </si>
  <si>
    <t>Ariane 3/4 L33 (2nd stage)</t>
  </si>
  <si>
    <t>Ariane 3/4 SYLDA</t>
  </si>
  <si>
    <t>Ariane 4 H10 III (3rd stage)</t>
  </si>
  <si>
    <t>Ariane 4 L220 (1st stage)</t>
  </si>
  <si>
    <t>Ariane 4 liquid booster's nosecone</t>
  </si>
  <si>
    <t>Ariane 4 PAL (liquid booster)</t>
  </si>
  <si>
    <t>Ariane 4 PAP (solid fuel booster)</t>
  </si>
  <si>
    <t>Ariane 4 radial decoupler</t>
  </si>
  <si>
    <t>Ariane 4 solid booster's nosecone</t>
  </si>
  <si>
    <t>Block D-2 11S824F</t>
  </si>
  <si>
    <t>Block DM-2 11S861</t>
  </si>
  <si>
    <t>Carrack Agena Interstage Adapter</t>
  </si>
  <si>
    <t>Carrack Castor 120 Nose Cone</t>
  </si>
  <si>
    <t>Carrack Forward Adapter</t>
  </si>
  <si>
    <t>Carrack LPLF</t>
  </si>
  <si>
    <t>Carrack MPLF</t>
  </si>
  <si>
    <t>Carrack Payload Fairing Base</t>
  </si>
  <si>
    <t>Delta II Interstage Adapter</t>
  </si>
  <si>
    <t>Delta II Nose Cone</t>
  </si>
  <si>
    <t>Delta II Payload Fairing Base [Long]</t>
  </si>
  <si>
    <t>Delta II Payload Fairing Base [Short]</t>
  </si>
  <si>
    <t>Delta II Stretched Payload Fairing</t>
  </si>
  <si>
    <t>GEM-40/46/60 (Modular)</t>
  </si>
  <si>
    <t>SRB/SRM Nose Cone</t>
  </si>
  <si>
    <t>Delta-K Upper Stage</t>
  </si>
  <si>
    <t>Tracking and Data Relay Satellite A-G</t>
  </si>
  <si>
    <t>Magellan Star-48 SRM Decoupler</t>
  </si>
  <si>
    <t>SSTU - ST-DOS-COM</t>
  </si>
  <si>
    <t>SSTU - ST-DOS-FEM</t>
  </si>
  <si>
    <t>SSTU - ST-DOS-HAB</t>
  </si>
  <si>
    <t>SSTU - ST-DOS-LAB</t>
  </si>
  <si>
    <t>SSTU - ST-DOS-PWR</t>
  </si>
  <si>
    <t>SSTU - ST-DOS-TKS</t>
  </si>
  <si>
    <t>SSTU - ST-GEN - DSP-DOS-L</t>
  </si>
  <si>
    <t>SSTU - ST-GEN - DSP-DOS-M</t>
  </si>
  <si>
    <t>SSTU - ST-GEN - DSP-DOS-MF</t>
  </si>
  <si>
    <t>SSTU - ST-GEN - DSP-DOS-S</t>
  </si>
  <si>
    <t>SSTU - ST-GEN - DSP-DOS-SF</t>
  </si>
  <si>
    <t>SSTU - ST-GEN - DSP-DOS-T</t>
  </si>
  <si>
    <t>SSTU - ST-HUB-DOS - Docking Hub</t>
  </si>
  <si>
    <t>Progress M/MM/MS Service Module</t>
  </si>
  <si>
    <t>PSLV Nose Cone</t>
  </si>
  <si>
    <t>PSLV Payload Attach Fitting</t>
  </si>
  <si>
    <t>PSLV Payload Fairing</t>
  </si>
  <si>
    <t>PSLV Procedural Payload Fairing Base (Long)</t>
  </si>
  <si>
    <t>PSLV Procedural Payload Fairing Base [Short]</t>
  </si>
  <si>
    <t>PSLV PS1/PS2 Interstage Adapter</t>
  </si>
  <si>
    <t>PSLV PS1-S129</t>
  </si>
  <si>
    <t>PSLV PS2 Propellant Tank</t>
  </si>
  <si>
    <t>PSLV PS3</t>
  </si>
  <si>
    <t>PSLV PS4</t>
  </si>
  <si>
    <t>PSLV PS4 Interstage Adapter</t>
  </si>
  <si>
    <t>PSLV Retro Motor</t>
  </si>
  <si>
    <t>PSLV Ullage Motor</t>
  </si>
  <si>
    <t>PSOM-S12</t>
  </si>
  <si>
    <t>PSOM-S9</t>
  </si>
  <si>
    <t>Spherical Tank (PSLV)</t>
  </si>
  <si>
    <t>Saturn Multibody Nose Cone</t>
  </si>
  <si>
    <t>Saturn Multibody S-IF Propellant Tank</t>
  </si>
  <si>
    <t>Saturn Multibody S-IVC Propellant Tank</t>
  </si>
  <si>
    <t>Big-S Delta Wing</t>
  </si>
  <si>
    <t>Big-S Elevon 1</t>
  </si>
  <si>
    <t>Big-S Elevon 2</t>
  </si>
  <si>
    <t>Big-S Spaceplane Tail Fin</t>
  </si>
  <si>
    <t>Big-S Wing Strake</t>
  </si>
  <si>
    <t>SSTU - SC-E - DA - Docking Adapter</t>
  </si>
  <si>
    <t>SSTU - SC-E - DAX - Extensible Docking Adapter</t>
  </si>
  <si>
    <t>SSTU - SC-E - EL - Left Elevon</t>
  </si>
  <si>
    <t>SSTU - SC-E - ER - Right Elevon</t>
  </si>
  <si>
    <t>SSTU - SC-E - FS - Fuselage</t>
  </si>
  <si>
    <t>SSTU - SC-E - FSX - Fuselage (No Engines)</t>
  </si>
  <si>
    <t>SSTU - SC-E - WL - Left Wing</t>
  </si>
  <si>
    <t>SSTU - SC-E - WR - Right Wing</t>
  </si>
  <si>
    <t>SSTU - SC-E - WT - Tail</t>
  </si>
  <si>
    <t>STS External Tank</t>
  </si>
  <si>
    <t>STS RSRM Nose Cone</t>
  </si>
  <si>
    <t>Trunnion Pin</t>
  </si>
  <si>
    <t>Spacelab Module</t>
  </si>
  <si>
    <t>Soyuz Launch Escape System Abort Motor</t>
  </si>
  <si>
    <t>Soyuz Launch Escape System Jettison Motor</t>
  </si>
  <si>
    <t>Soyuz TM/TMA/MS Descent Module</t>
  </si>
  <si>
    <t>Soyuz TM/TMA/MS Emergency Parachute</t>
  </si>
  <si>
    <t>Soyuz TM/TMA/MS Fairing (Back)</t>
  </si>
  <si>
    <t>Soyuz TM/TMA/MS Fairing (Front)</t>
  </si>
  <si>
    <t>Soyuz TM/TMA/MS Heatshield</t>
  </si>
  <si>
    <t>Soyuz TM/TMA/MS Main Parachute</t>
  </si>
  <si>
    <t>Soyuz TM/TMA/MS Orbital Module</t>
  </si>
  <si>
    <t>Soyuz TM/TMA/MS Service Module</t>
  </si>
  <si>
    <t>Soyuz TM/TMA/MS Service Module Decoupler</t>
  </si>
  <si>
    <t>Soyuz TM/TMA/MS Vzor Periscope</t>
  </si>
  <si>
    <t>R7 Block I (11A511U2)</t>
  </si>
  <si>
    <t>R7 Soyuz-U2 (11A511U2) Block A</t>
  </si>
  <si>
    <t>R7 Soyuz-U2 (11A511U2) Block B V G D</t>
  </si>
  <si>
    <t>Payload Launch Fairing Expanded Base [200"]</t>
  </si>
  <si>
    <t>Titan IV 15m Fairing</t>
  </si>
  <si>
    <t>Titan IV 17m Fairing</t>
  </si>
  <si>
    <t>Titan IV 20m Fairing</t>
  </si>
  <si>
    <t>Titan IV 23m Fairing</t>
  </si>
  <si>
    <t>Titan IV 26m Fairing</t>
  </si>
  <si>
    <t>Titan IV Booster Launch Clamp</t>
  </si>
  <si>
    <t>Titan IV Centaur-T Decoupler</t>
  </si>
  <si>
    <t>Titan IV Centaur-T Payload Decoupler</t>
  </si>
  <si>
    <t>Titan IV Centaur-T Upper Stage</t>
  </si>
  <si>
    <t>Titan IV Interstage Adapter</t>
  </si>
  <si>
    <t>Titan IV IUS Decoupler</t>
  </si>
  <si>
    <t>Titan IV Launch Umbilical Tower</t>
  </si>
  <si>
    <t>Titan IV Payload Decoupler</t>
  </si>
  <si>
    <t>Titan IV Series Upper Stage Fuel Tank</t>
  </si>
  <si>
    <t>RX-15 Bidirectional RCS Thruster Block</t>
  </si>
  <si>
    <t>RA-15 Parabolic Antenna</t>
  </si>
  <si>
    <t>FB - Zenit Payload Adapter</t>
  </si>
  <si>
    <t>RD-58Z Block D</t>
  </si>
  <si>
    <t>Zenit Block DM-SL Shroud</t>
  </si>
  <si>
    <t>Zenit Fairing</t>
  </si>
  <si>
    <t>Zenit Fairing Extended</t>
  </si>
  <si>
    <t>Zenit First Stage Tank</t>
  </si>
  <si>
    <t>Zenit Retro Rocket</t>
  </si>
  <si>
    <t>Zenit Second Stage Tank</t>
  </si>
  <si>
    <t>Zenit stage 1 decoupler</t>
  </si>
  <si>
    <t>Zenit stage 2 decoupler</t>
  </si>
  <si>
    <t>Zenit-2 11.152m Fairing</t>
  </si>
  <si>
    <t>Zenit-2 13.652m Fairing</t>
  </si>
  <si>
    <t>Zenit-2 First Stage Fuel Tank</t>
  </si>
  <si>
    <t>Zenit-2 Interstage Adapter</t>
  </si>
  <si>
    <t>Zenit-2 Payload Decoupler</t>
  </si>
  <si>
    <t>Zenit-2 RD-120</t>
  </si>
  <si>
    <t>Zenit-2 RD-8</t>
  </si>
  <si>
    <t>Zenit-2 Second Stage Fuel Tank</t>
  </si>
  <si>
    <t>AJE Folding Electric Propeller</t>
  </si>
  <si>
    <t>RSRM (2-segment)</t>
  </si>
  <si>
    <t>RSRM (3-segment)</t>
  </si>
  <si>
    <t>RSRM (Modular)</t>
  </si>
  <si>
    <t>RSRM Nose Cone</t>
  </si>
  <si>
    <t>RSRM Structural Extension</t>
  </si>
  <si>
    <t>Grapple Effector</t>
  </si>
  <si>
    <t>Grapple Fixture</t>
  </si>
  <si>
    <t>Grapple Fixture Standoff</t>
  </si>
  <si>
    <t>Progress M/MM/MS Cargo and Refueling Module</t>
  </si>
  <si>
    <t>Zenit Instrument Unit</t>
  </si>
  <si>
    <t>RX-15T Tridirectional RCS Block</t>
  </si>
  <si>
    <t>MechJeb Features- Rendezvous &amp; Docking</t>
  </si>
  <si>
    <t>RX-30 Bidirectional RCS Thruster Block</t>
  </si>
  <si>
    <t>RX-45 Advanced RCS Block</t>
  </si>
  <si>
    <t>RX-55 Advanced RCS Block</t>
  </si>
  <si>
    <t>MIR Docking Module</t>
  </si>
  <si>
    <t>MR-510 Arcjet</t>
  </si>
  <si>
    <t>Ariane 5 big fairing</t>
  </si>
  <si>
    <t>Ariane 5 EAP nosecone</t>
  </si>
  <si>
    <t>Ariane 5 engine Vulcain II</t>
  </si>
  <si>
    <t>Ariane 5 EPC</t>
  </si>
  <si>
    <t>Ariane 5 EPS</t>
  </si>
  <si>
    <t>Ariane 5 PAS 1194VS</t>
  </si>
  <si>
    <t>Ariane 5 PAS 1663</t>
  </si>
  <si>
    <t>Ariane 5 PAS 2624VS</t>
  </si>
  <si>
    <t>Ariane 5 Payload Fairing Base</t>
  </si>
  <si>
    <t>Ariane 5 radial decoupler</t>
  </si>
  <si>
    <t>Ariane 5 small fairing</t>
  </si>
  <si>
    <t>Ariane 5 ECA Payload Adapter</t>
  </si>
  <si>
    <t>Ariane 5 ECA PLF</t>
  </si>
  <si>
    <t>Ariane 5 EPC-E</t>
  </si>
  <si>
    <t>Ariane 5 ESC-A</t>
  </si>
  <si>
    <t>Ariane 5 P241A EAP Nose Cone</t>
  </si>
  <si>
    <t>Ariane 5 SYLDA</t>
  </si>
  <si>
    <t>Ariane 5 SYLDA Decoupler</t>
  </si>
  <si>
    <t>Ariane 5 SYLDA5 (Extra Extended)</t>
  </si>
  <si>
    <t>Ariane 5 SYLDA5 (Standard)</t>
  </si>
  <si>
    <t>Ariane 5 Vehicle Equipment Bay (VEB)</t>
  </si>
  <si>
    <t>EAP MPS-241A</t>
  </si>
  <si>
    <t>Athena Model 92 Payload Fairing</t>
  </si>
  <si>
    <t>Athena OAM Interstage Adapter</t>
  </si>
  <si>
    <t>Athena Payload Attach Fitting</t>
  </si>
  <si>
    <t>Castor 120 Interstage Adapter</t>
  </si>
  <si>
    <t>Atlas V 400 Series EPF (12.9m)</t>
  </si>
  <si>
    <t>Atlas V 400 Series Interstage Adapter</t>
  </si>
  <si>
    <t>Atlas V 400 Series LPF (12m)</t>
  </si>
  <si>
    <t>Atlas V 400 Series XEPF (13.8m)</t>
  </si>
  <si>
    <t>Atlas V 500 C-ISA</t>
  </si>
  <si>
    <t>Atlas V 500 C-ISA (Procedural)</t>
  </si>
  <si>
    <t>Atlas V 500 Series Aft CIA</t>
  </si>
  <si>
    <t>Atlas V 500 Series Aft CIA (Procedural)</t>
  </si>
  <si>
    <t>Atlas V 500 Series LPLF (26.5m)</t>
  </si>
  <si>
    <t>Atlas V 500 Series MPLF (23.4m)</t>
  </si>
  <si>
    <t>Atlas V 500 Series SPLF (20.7m)</t>
  </si>
  <si>
    <t>Atlas V CCB Nose Cone</t>
  </si>
  <si>
    <t>Atlas V Common Core Booster</t>
  </si>
  <si>
    <t>Centaur Forward Load Reactor</t>
  </si>
  <si>
    <t>Centaur Payload Attach Fitting T3302</t>
  </si>
  <si>
    <t>Centaur Payload Fairing Base</t>
  </si>
  <si>
    <t>Common Centaur</t>
  </si>
  <si>
    <t>Common Centaur Nose Cone</t>
  </si>
  <si>
    <t>Block DM-5 17S40</t>
  </si>
  <si>
    <t>Block DM-SL</t>
  </si>
  <si>
    <t>11D458M</t>
  </si>
  <si>
    <t>Briz-M Core Tank</t>
  </si>
  <si>
    <t>Briz-M Expansion Tank</t>
  </si>
  <si>
    <t>Briz-M Payload Decoupler</t>
  </si>
  <si>
    <t>Huygens Heatshield Bottom</t>
  </si>
  <si>
    <t>Delta Cryogenic Second Stage 4M (Delta III)</t>
  </si>
  <si>
    <t>Delta III 10.8m PLF</t>
  </si>
  <si>
    <t>Delta III 9.3m PLF</t>
  </si>
  <si>
    <t>Delta III EELT</t>
  </si>
  <si>
    <t>Delta III Interstage Adapter</t>
  </si>
  <si>
    <t>Delta III PAF 1664-4</t>
  </si>
  <si>
    <t>DCSS-4 Payload Fairing Base</t>
  </si>
  <si>
    <t>DCSS-5 Payload Fairing Base</t>
  </si>
  <si>
    <t>Delta Cryogenic Second Stage 4M (Delta IV)</t>
  </si>
  <si>
    <t>Delta Cryogenic Second Stage 5M (Delta IV)</t>
  </si>
  <si>
    <t>Delta IV CBC Engine Mount</t>
  </si>
  <si>
    <t>Delta IV Common Booster Core</t>
  </si>
  <si>
    <t>Delta IV Common Booster Core (CBC)</t>
  </si>
  <si>
    <t>Delta IV DCSS Equipment Bay</t>
  </si>
  <si>
    <t>Delta IV DCSS LH2 Tank (4 Meters)</t>
  </si>
  <si>
    <t>Delta IV DCSS LH2 Tank (5 Meters)</t>
  </si>
  <si>
    <t>Delta IV DCSS LOX Tank (4 Meters)</t>
  </si>
  <si>
    <t>Delta IV DCSS LOX Tank (5 Meters)</t>
  </si>
  <si>
    <t>Delta IV DCSS Truss (5 Meters)</t>
  </si>
  <si>
    <t>Delta IV Heavy 19.8m PLF</t>
  </si>
  <si>
    <t>Delta IV Medium 4+ 11.75m PLF</t>
  </si>
  <si>
    <t>Delta IV Medium 4+ Interstage Adapter</t>
  </si>
  <si>
    <t>Delta IV Medium 5+ 14.3m PLF</t>
  </si>
  <si>
    <t>Delta IV Medium 5+ 19.1m PLF</t>
  </si>
  <si>
    <t>Delta IV Medium 5+/Heavy Interstage Adapter</t>
  </si>
  <si>
    <t>Delta IV Nose Cone</t>
  </si>
  <si>
    <t>Delta IV PAF 1575-4</t>
  </si>
  <si>
    <t>Delta IV PAF 1575-5</t>
  </si>
  <si>
    <t>Delta IV Payload Adapter</t>
  </si>
  <si>
    <t>FB - Payload Attach Fitting - DCSS (4 m)</t>
  </si>
  <si>
    <t>FB - Payload Attach Fitting - DCSS (5 m)</t>
  </si>
  <si>
    <t>Interstage Adapter - Delta IV DCSS (4 m)</t>
  </si>
  <si>
    <t>Interstage Adapter - Delta IV DCSS (5 m)</t>
  </si>
  <si>
    <t>Spherical Tank (DCSS)</t>
  </si>
  <si>
    <t>Dnepr 1 Third Stage RD-869</t>
  </si>
  <si>
    <t>Mk1 Typhoon Cockpit</t>
  </si>
  <si>
    <t>S5.92</t>
  </si>
  <si>
    <t>Solar Particle Collector</t>
  </si>
  <si>
    <t>Kerbal Habitation Module 3-1 (KHM-3-1)</t>
  </si>
  <si>
    <t>Kerbal Habitation Module 4-1 (KHM-4-1)</t>
  </si>
  <si>
    <t>Kerbal Habitation Module Endcap</t>
  </si>
  <si>
    <t>KHM-4-1 Node Cover</t>
  </si>
  <si>
    <t>SSTU - ST-GEN - DSP-ISS</t>
  </si>
  <si>
    <t>SSTU - ST-HUB-COS - Docking Hub</t>
  </si>
  <si>
    <t>SSTU - ST-MST-ISS - Modular Solar Truss</t>
  </si>
  <si>
    <t>Cassini Spacecraft</t>
  </si>
  <si>
    <t>Huygens Heatshield Parachute</t>
  </si>
  <si>
    <t>Huygens Heatshield Top</t>
  </si>
  <si>
    <t>Huygens Lander</t>
  </si>
  <si>
    <t>Huygens Lander Parachute</t>
  </si>
  <si>
    <t>EATCS Radiator Panel (Fin)</t>
  </si>
  <si>
    <t>EATCS Radiator Panel (Long)</t>
  </si>
  <si>
    <t>EATCS Radiator Panel (Short)</t>
  </si>
  <si>
    <t>EATCS Retractable Radiator (Large)</t>
  </si>
  <si>
    <t>EATCS Retractable Radiator (Medium)</t>
  </si>
  <si>
    <t>EATCS Retractable Radiator (Small)</t>
  </si>
  <si>
    <t>Integrated Equipment Assembly Truss</t>
  </si>
  <si>
    <t>Long Spacer Truss (ITS)</t>
  </si>
  <si>
    <t>Solar Array Wing Spacer Truss (ITS)</t>
  </si>
  <si>
    <t>CHAKA / Truss - Long Spacer (ITS)</t>
  </si>
  <si>
    <t>Node-1 Utility Module</t>
  </si>
  <si>
    <t>Quest Joint Airlock System</t>
  </si>
  <si>
    <t>RTAS(Active)</t>
  </si>
  <si>
    <t>RTAS(Passive)</t>
  </si>
  <si>
    <t>SSTU - ST - COS - LAB-1</t>
  </si>
  <si>
    <t>SSTU - ST - COS - HAB-1</t>
  </si>
  <si>
    <t>SSTU - ST - COS - HAB-2</t>
  </si>
  <si>
    <t>Z1 Truss</t>
  </si>
  <si>
    <t>CHAKA / Truss - Z1</t>
  </si>
  <si>
    <t>Mars Express Solar Array Wing (SAW)</t>
  </si>
  <si>
    <t>CA-HiRISE Telescope</t>
  </si>
  <si>
    <t>Mars Odyssey Solar Array Wing (SAW)</t>
  </si>
  <si>
    <t>R7 Adapter Block I Fregat</t>
  </si>
  <si>
    <t>R7 Fregat 1</t>
  </si>
  <si>
    <t>R7 Fregat 1 Payload Adapter</t>
  </si>
  <si>
    <t>R7 Fregat M</t>
  </si>
  <si>
    <t>R7 Fregat MT</t>
  </si>
  <si>
    <t>Soyuz ST Payload Adapter</t>
  </si>
  <si>
    <t>Soyuz ST Payload Fairing (Type II)</t>
  </si>
  <si>
    <t>R7 Block I (14A14A)</t>
  </si>
  <si>
    <t>R7 Soyuz-2.1a/Soyuz-2.1b (14A14A, 14A14B) Block A</t>
  </si>
  <si>
    <t>R7 Soyuz-2.1a/Soyuz-2.1b (14A14A, 14A14B) Block B V G D</t>
  </si>
  <si>
    <t>R7 Soyuz-TMA Launch Escape System</t>
  </si>
  <si>
    <t>STAR 15G</t>
  </si>
  <si>
    <t>Venus Express Solar Array Wing (SAW)</t>
  </si>
  <si>
    <t>Zenit-3SL 10.58m Fairing</t>
  </si>
  <si>
    <t>Zenit-3SL Block DM-SL Interstage Adapter</t>
  </si>
  <si>
    <t>Saturn Auxiliary Propulsion System (APS)</t>
  </si>
  <si>
    <t>Plasma TV - Large</t>
  </si>
  <si>
    <t>Plasma TV - Medium</t>
  </si>
  <si>
    <t>Plasma TV - Small</t>
  </si>
  <si>
    <t>Gemini Winged Control Surface</t>
  </si>
  <si>
    <t>Gemini Winged Flight Pack</t>
  </si>
  <si>
    <t>Gemini Winged Flight Pack Control Surface</t>
  </si>
  <si>
    <t>Gemini Wings</t>
  </si>
  <si>
    <t>Common Berthing Mechanism (Active)</t>
  </si>
  <si>
    <t>Common Berthing Mechanism (CBM)</t>
  </si>
  <si>
    <t>Common Berthing Mechanism (Manual)</t>
  </si>
  <si>
    <t>Common Berthing Mechanism (Passive)</t>
  </si>
  <si>
    <t>CX NASA Docking System (Active)</t>
  </si>
  <si>
    <t>CX NASA Docking System (Passive)</t>
  </si>
  <si>
    <t>Pressurized Mating Adapter</t>
  </si>
  <si>
    <t>Pressurized Mating Adapter (PMA)</t>
  </si>
  <si>
    <t>Saturn I Instrument Unit</t>
  </si>
  <si>
    <t>Saturn V Instrument Unit</t>
  </si>
  <si>
    <t>SSTL-150 Satellite Bus</t>
  </si>
  <si>
    <t>Clamp-O-Tron Docking Port XL.</t>
  </si>
  <si>
    <t>Manual Berthing Mechanism</t>
  </si>
  <si>
    <t>Antares Castor 30 Adapter</t>
  </si>
  <si>
    <t>Antares First Stage</t>
  </si>
  <si>
    <t>Antares Interstage</t>
  </si>
  <si>
    <t>Antares Payload Fairing</t>
  </si>
  <si>
    <t>Antares Payload Fairing Extended</t>
  </si>
  <si>
    <t>Antares RUAG 937S Payload Adapter</t>
  </si>
  <si>
    <t>Ares I Interstage Adapter (3.75m)</t>
  </si>
  <si>
    <t>Ares I Interstage Adapter (5m)</t>
  </si>
  <si>
    <t>Ares I Payload Fairing Base</t>
  </si>
  <si>
    <t>Ares I Upper Stage</t>
  </si>
  <si>
    <t>Ariane 6 fairing</t>
  </si>
  <si>
    <t>H30</t>
  </si>
  <si>
    <t>P135</t>
  </si>
  <si>
    <t>P135 (three)</t>
  </si>
  <si>
    <t>SpaceX Gridfin</t>
  </si>
  <si>
    <t>SpaceX Gridfin (Full Thrust)</t>
  </si>
  <si>
    <t>Castor 30 Cone</t>
  </si>
  <si>
    <t>CST-100 3M Adapter</t>
  </si>
  <si>
    <t>CST-100 4M Adapter</t>
  </si>
  <si>
    <t>CST-100 Atlas V Adapter</t>
  </si>
  <si>
    <t>CST-100 Command Module</t>
  </si>
  <si>
    <t>CST-100 Launch Abort Engines (LAE)</t>
  </si>
  <si>
    <t>CST-100 Nose Cone</t>
  </si>
  <si>
    <t>CST-100 Parachute Pack</t>
  </si>
  <si>
    <t>Buffalo A.R.C.S. Arm</t>
  </si>
  <si>
    <t>Buffalo Chassis (1U)</t>
  </si>
  <si>
    <t>Buffalo Chassis (2U)</t>
  </si>
  <si>
    <t>Buffalo Chassis (3U)</t>
  </si>
  <si>
    <t>Buffalo Chassis (End)</t>
  </si>
  <si>
    <t>Buffalo Flatbed (1U)</t>
  </si>
  <si>
    <t>Buffalo Flatbed (2U)</t>
  </si>
  <si>
    <t>Buffalo Flatbed Wide (1U)</t>
  </si>
  <si>
    <t>Buffalo Flatbed Wide (2U)</t>
  </si>
  <si>
    <t>Buffalo Ground Stabilizer</t>
  </si>
  <si>
    <t>Buffalo Half-Chassis</t>
  </si>
  <si>
    <t>Buffalo Half-Service Bay</t>
  </si>
  <si>
    <t>Buffalo Quarter-Chassis</t>
  </si>
  <si>
    <t>Buffalo Service Bay</t>
  </si>
  <si>
    <t>Buffalo Slim-Chassis (2U)</t>
  </si>
  <si>
    <t>Buffalo Solar Flatbed (1U)</t>
  </si>
  <si>
    <t>Buffalo Solar Flatbed (2U)</t>
  </si>
  <si>
    <t>Buffalo Solar Flatbed Wide (1U)</t>
  </si>
  <si>
    <t>Buffalo Solar Flatbed Wide (2U)</t>
  </si>
  <si>
    <t>Cygnus Docking Ring</t>
  </si>
  <si>
    <t>Cygnus Extended</t>
  </si>
  <si>
    <t>DIRECT Jupiter Engine Mount</t>
  </si>
  <si>
    <t>DIRECT Jupiter Interstage Adapter (7.5m)</t>
  </si>
  <si>
    <t>DIRECT Jupiter Interstage Adapter (8.4m)</t>
  </si>
  <si>
    <t>DIRECT Payload Fairing Base (8.4m)</t>
  </si>
  <si>
    <t>Falcon 1 Fairing</t>
  </si>
  <si>
    <t>Falcon 1 Interstage</t>
  </si>
  <si>
    <t>Falcon 1 S1 Fuel Tank (Merlin 1A version)</t>
  </si>
  <si>
    <t>Falcon 1 S1 Fuel Tank (Merlin 1C version)</t>
  </si>
  <si>
    <t>Falcon 1 S2 Tank</t>
  </si>
  <si>
    <t>Merlin 1A/1C</t>
  </si>
  <si>
    <t>Merlin Series (Surface Variants)</t>
  </si>
  <si>
    <t>Merlin Series (Vacuum Variants)</t>
  </si>
  <si>
    <t>SpaceX Merlin 1C</t>
  </si>
  <si>
    <t>SpaceX Merlin 1CV</t>
  </si>
  <si>
    <t>Falcon 1e S2 Tank</t>
  </si>
  <si>
    <t>Falcon 1875mm Payload Adapter</t>
  </si>
  <si>
    <t>Falcon 9 1.0 Engine Section</t>
  </si>
  <si>
    <t>Falcon 9 1.0 Interstage</t>
  </si>
  <si>
    <t>Falcon 9 1.0 Main Fuel Tank</t>
  </si>
  <si>
    <t>Falcon 9 1.0 Upper Fuel Tank</t>
  </si>
  <si>
    <t>Falcon 9 Engine Mount</t>
  </si>
  <si>
    <t>Falcon 9 First Stage Propellant Tank</t>
  </si>
  <si>
    <t>Falcon 9 Landing Gear</t>
  </si>
  <si>
    <t>Falcon 9 Octaweb</t>
  </si>
  <si>
    <t>Falcon 9 Second Stage Equipment Bay</t>
  </si>
  <si>
    <t>Falcon 9 Second Stage Propellant Tank</t>
  </si>
  <si>
    <t>Interstage Adapter - Falcon 9</t>
  </si>
  <si>
    <t>SpaceX Falcon 9R Nose Cone</t>
  </si>
  <si>
    <t>SpaceX Falcon Landing Leg</t>
  </si>
  <si>
    <t>SpaceX Falcon Payload Fairing</t>
  </si>
  <si>
    <t>SpaceX Autonomous Spaceport Drone Ship</t>
  </si>
  <si>
    <t>SpaceX Landing Zone 1</t>
  </si>
  <si>
    <t>SpaceX Merlin 1D</t>
  </si>
  <si>
    <t>Falcon 9 (1.1 FT) Heavy Seperator</t>
  </si>
  <si>
    <t>SpaceX Merlin 1D Full Thrust</t>
  </si>
  <si>
    <t>SpaceX Merlin 1D Full Thrust Vacuum</t>
  </si>
  <si>
    <t>SpaceX Merlin 1D Full Thrust+</t>
  </si>
  <si>
    <t>SpaceX Merlin 1D Vacuum</t>
  </si>
  <si>
    <t>Falcon 9 1.1 FT Interstage</t>
  </si>
  <si>
    <t>Falcon 9 1.1 FT Main Fuel Tank</t>
  </si>
  <si>
    <t>Falcon 9 1.1 FT Upper Fuel Tank</t>
  </si>
  <si>
    <t>Falcon 9 1.1 Interstage</t>
  </si>
  <si>
    <t>Falcon 9 1.1 Main Fuel Tank</t>
  </si>
  <si>
    <t>Falcon 9 1.1 Upper Fuel Tank</t>
  </si>
  <si>
    <t>Falcon Heavy Nosecone</t>
  </si>
  <si>
    <t>Fregat-M Upper Stage</t>
  </si>
  <si>
    <t>Joint Experiments Module (JEM)</t>
  </si>
  <si>
    <t>Kerbal Habitation Module 4-2 (KHM-4-2)</t>
  </si>
  <si>
    <t>Kerbal Habitation Module 6-1 (KHM-6-1)</t>
  </si>
  <si>
    <t>Kerbal Habitation Module 6-2 (KHM-6-2)</t>
  </si>
  <si>
    <t>KHM-6-1 Node Cover</t>
  </si>
  <si>
    <t>Juno</t>
  </si>
  <si>
    <t>SSTU - ST - COS - HAB-3</t>
  </si>
  <si>
    <t>SSTU - ST - COS - HAB-5</t>
  </si>
  <si>
    <t>SSTU - ST - COS - LAB-2</t>
  </si>
  <si>
    <t>SSTU - ST - COS - LAB-3</t>
  </si>
  <si>
    <t>Lunar Atmosphere Dust and Environment Explorer</t>
  </si>
  <si>
    <t>Lunar Reconnaissance Orbiter</t>
  </si>
  <si>
    <t>Ladee/LRO Orbital Scanner</t>
  </si>
  <si>
    <t>RA-100 Parabolic Antenna</t>
  </si>
  <si>
    <t>MAVEN Solar Array Wing (SAW)</t>
  </si>
  <si>
    <t>NDS Protective Nose Cone</t>
  </si>
  <si>
    <t>Orion - DCSS Adapter</t>
  </si>
  <si>
    <t>Orion Command Module - Orbital Module</t>
  </si>
  <si>
    <t>Orion Forward Heat Shield</t>
  </si>
  <si>
    <t>Orion MPCV Adapter</t>
  </si>
  <si>
    <t>Orion Parachute Pack</t>
  </si>
  <si>
    <t>Orion Service Module Fairing</t>
  </si>
  <si>
    <t>Advanced Booster</t>
  </si>
  <si>
    <t>FB - Payload Attach Fitting - Base (Expanded) [Procedural]</t>
  </si>
  <si>
    <t>SLS Core Booster (Block I/IB/II)</t>
  </si>
  <si>
    <t>Space Launch System Main Fuel Tank</t>
  </si>
  <si>
    <t>Interstage Adapter - SLS Block I</t>
  </si>
  <si>
    <t>Exploration Upper Stage</t>
  </si>
  <si>
    <t>Exploration Upper Stage [8.4m]</t>
  </si>
  <si>
    <t>Interim Cryogenic Propulsion Stage [5m]</t>
  </si>
  <si>
    <t>R7 Block I (14A14B)</t>
  </si>
  <si>
    <t>RD-0124A (Dual)</t>
  </si>
  <si>
    <t>Auxiliary Electronic Navigatior</t>
  </si>
  <si>
    <t>Buffalo SAS Module</t>
  </si>
  <si>
    <t>Falcon 9 Full Thrust Interstage RCS Unit</t>
  </si>
  <si>
    <t>Falcon 9 Interstage RCS Unit</t>
  </si>
  <si>
    <t>Orion MPCV RCS Block</t>
  </si>
  <si>
    <t>Orion MPCV RCS Thruster (Inline)</t>
  </si>
  <si>
    <t>Vega Dtage 3 (Zefiro 9)</t>
  </si>
  <si>
    <t>Vega fairing</t>
  </si>
  <si>
    <t>Vega Payload Decoupler</t>
  </si>
  <si>
    <t>Vega Stage 1 (P80)</t>
  </si>
  <si>
    <t>Vega Stage 2 (Zefiro 23)</t>
  </si>
  <si>
    <t>Vega Stage 4 (AVUM)</t>
  </si>
  <si>
    <t>Orion MPCV RCS Thruster (Radial)</t>
  </si>
  <si>
    <t>HAB - ST6 Solar Array</t>
  </si>
  <si>
    <t>Buffalo Grappler Arm</t>
  </si>
  <si>
    <t>Mk3-9 Orbital Command Pod</t>
  </si>
  <si>
    <t>PPD-1 Heavy Command Module</t>
  </si>
  <si>
    <t>PPD-24 Itinerant Service Container</t>
  </si>
  <si>
    <t>NASA Docking System (Active)</t>
  </si>
  <si>
    <t>NASA Docking System (Passive)</t>
  </si>
  <si>
    <t>NASA International Docking Adapter</t>
  </si>
  <si>
    <t>Self Contained Probe</t>
  </si>
  <si>
    <t>SpaceX Falcon 9 Flight Control System</t>
  </si>
  <si>
    <t>LCBM</t>
  </si>
  <si>
    <t>TKS RCS Block</t>
  </si>
  <si>
    <t>VA RCS Propulsion Block</t>
  </si>
  <si>
    <t>Modular Octo-Girder Guidance Unit</t>
  </si>
  <si>
    <t>Altair Descent Module</t>
  </si>
  <si>
    <t>ITS Booster Gridfin</t>
  </si>
  <si>
    <t>SpaceX ITS Ship Body Flap (Left)</t>
  </si>
  <si>
    <t>SpaceX ITS Ship Body Flap (Right)</t>
  </si>
  <si>
    <t>SpaceX ITS Booster FuelTank</t>
  </si>
  <si>
    <t>SpaceX ITS Booster Interstage</t>
  </si>
  <si>
    <t>SpaceX ITS Raptor Center Cluster</t>
  </si>
  <si>
    <t>SpaceX ITS Raptor Inner Circle</t>
  </si>
  <si>
    <t>SpaceX ITS Raptor Outer Circle</t>
  </si>
  <si>
    <t>SpaceX Raptor engine</t>
  </si>
  <si>
    <t>SpaceX Raptor Vacuum engine</t>
  </si>
  <si>
    <t>CHAKA / SLS Block IB Orange Upper</t>
  </si>
  <si>
    <t>Interstage Adapter - SLS Block IB/II</t>
  </si>
  <si>
    <t>SLS Block IB Orion Adapter</t>
  </si>
  <si>
    <t>EDS - I Propellant Tank</t>
  </si>
  <si>
    <t>EDS - II Propellant Tank</t>
  </si>
  <si>
    <t>EDS - IV Propellant Tank</t>
  </si>
  <si>
    <t>CHAKA / SLS EM-2 Adapter for Orion</t>
  </si>
  <si>
    <t>SpaceX ITS Booster RCS Thruster</t>
  </si>
  <si>
    <t>ATV Command Seat</t>
  </si>
  <si>
    <t>Buffalo Adapter</t>
  </si>
  <si>
    <t>Buffalo Airlock Module</t>
  </si>
  <si>
    <t>Buffalo Canard</t>
  </si>
  <si>
    <t>Buffalo Cargo Ramp</t>
  </si>
  <si>
    <t>Buffalo Command Cab</t>
  </si>
  <si>
    <t>Buffalo Crew Cabin</t>
  </si>
  <si>
    <t>Buffalo Drill</t>
  </si>
  <si>
    <t>Buffalo ISRU</t>
  </si>
  <si>
    <t>Buffalo Saddle Tank</t>
  </si>
  <si>
    <t>Buffalo Trailer Hitch</t>
  </si>
  <si>
    <t>Buffalo Type 1 Cone</t>
  </si>
  <si>
    <t>Buffalo Type 2 Cone</t>
  </si>
  <si>
    <t>Buffalo Type 3 Cone</t>
  </si>
  <si>
    <t>Buffalo Type 4 Cone</t>
  </si>
  <si>
    <t>Buffalo Wing Root</t>
  </si>
  <si>
    <t>Buffalo Winglet</t>
  </si>
  <si>
    <t>JetWing</t>
  </si>
  <si>
    <t>JetWing Cargo Pallet</t>
  </si>
  <si>
    <t>JetWing Drop Tank</t>
  </si>
  <si>
    <t>Long Passenger Cab</t>
  </si>
  <si>
    <t>M1-A2 Grizzly</t>
  </si>
  <si>
    <t>MAV - I Propellant Tank</t>
  </si>
  <si>
    <t>MAV - II Propellant Tank</t>
  </si>
  <si>
    <t>Mk4-1 Heavy Command Module</t>
  </si>
  <si>
    <t>MSEV Rover Wheel</t>
  </si>
  <si>
    <t>MTV - I Propellant Tank</t>
  </si>
  <si>
    <t>MTV - II Propellant Tank</t>
  </si>
  <si>
    <t>MTV - III Propellant Tank</t>
  </si>
  <si>
    <t>SCPAdapter</t>
  </si>
  <si>
    <t>Short Passenger Cab</t>
  </si>
  <si>
    <t>SSTU - ST - CFG-10</t>
  </si>
  <si>
    <t>SSTU - ST - CFG-20</t>
  </si>
  <si>
    <t>SSTU - ST - CFG-35</t>
  </si>
  <si>
    <t>Type 1 Buffalo Elevon</t>
  </si>
  <si>
    <t>Type 1 Buffalo Wing</t>
  </si>
  <si>
    <t>Type 2 Buffalo Wing</t>
  </si>
  <si>
    <t>Type 3 Buffalo Wing</t>
  </si>
  <si>
    <t>Type 4 Buffalo Wing</t>
  </si>
  <si>
    <t>WB-22 "Typhoon" Tiltrotor</t>
  </si>
  <si>
    <t>WB-44 "Hurricane" Tiltrotor</t>
  </si>
  <si>
    <t>WJ400 Jaguar</t>
  </si>
  <si>
    <t>Soyuz/Progress AKR-2/3 Antenna</t>
  </si>
  <si>
    <t>Soyuz/Progress Solar Array</t>
  </si>
  <si>
    <t>Orion MPCV Solar Array Wing (SAW)</t>
  </si>
  <si>
    <t>SSTU - ST - CFG-50</t>
  </si>
  <si>
    <t>CHAKA / DECOUPLER 1.32</t>
  </si>
  <si>
    <t>CAE-P16 Fomalhaut Parachute</t>
  </si>
  <si>
    <t>CHAKA / Expanded Observation Module</t>
  </si>
  <si>
    <t>Pioneer Probe Core</t>
  </si>
  <si>
    <t>Voyager Core</t>
  </si>
  <si>
    <t>Zond Avionics Package</t>
  </si>
  <si>
    <t>Tiny Radial Reaction Wheel</t>
  </si>
  <si>
    <t>CHAKA / Expanded Observation Module III</t>
  </si>
  <si>
    <t>CAE-200 'Vorona'</t>
  </si>
  <si>
    <t>Probodobodyne TET</t>
  </si>
  <si>
    <t>Communotron 64</t>
  </si>
  <si>
    <t>Compressed Air RCS Thruster</t>
  </si>
  <si>
    <t>Mk1 5-Way RCS Thruster</t>
  </si>
  <si>
    <t>R1 - A Attitude Jet (69/111N class)</t>
  </si>
  <si>
    <t>R1 - C Attitude Jet (550/890N class)</t>
  </si>
  <si>
    <t>Dragon Mobility Enhancer</t>
  </si>
  <si>
    <t>RCS Module</t>
  </si>
  <si>
    <t>EAS-16 Strut Connector</t>
  </si>
  <si>
    <t>EAS-8 Strut Connector</t>
  </si>
  <si>
    <t>Engine Mount Basket</t>
  </si>
  <si>
    <t>Expanded Mobility Enhancer</t>
  </si>
  <si>
    <t>Exploration Station Core Hub</t>
  </si>
  <si>
    <t>Exploration Station Crew Tunnel</t>
  </si>
  <si>
    <t>Exploration Station Depot</t>
  </si>
  <si>
    <t>Exploration Station Habitat</t>
  </si>
  <si>
    <t>Exploration Station Laboratory</t>
  </si>
  <si>
    <t>FB - Payload Attach Fitting - Base [Procedural]</t>
  </si>
  <si>
    <t>HAB - 37 Adapter</t>
  </si>
  <si>
    <t>HAB - 50 Adapter</t>
  </si>
  <si>
    <t>HAB - 75 Adapter</t>
  </si>
  <si>
    <t>N1 Utility Light</t>
  </si>
  <si>
    <t>AIES CommTech DF-RD Antenna</t>
  </si>
  <si>
    <t>AIES CommTech ESC-EXP Antenna</t>
  </si>
  <si>
    <t>AIES CommTech EXP-VR-2T Antenna</t>
  </si>
  <si>
    <t>AIES CommTech-1 Antenna</t>
  </si>
  <si>
    <t>AIES CommTech-2 Antenna</t>
  </si>
  <si>
    <t>AIES FGA Accelerometer</t>
  </si>
  <si>
    <t>HIAD (10 m)</t>
  </si>
  <si>
    <t>HIAD (15 m)</t>
  </si>
  <si>
    <t>HIAD (20 m)</t>
  </si>
  <si>
    <t>IB - Interstage Fairing - Base [Procedural]</t>
  </si>
  <si>
    <t>MMSEV Crew Cabin</t>
  </si>
  <si>
    <t>Mobile Base Chassis</t>
  </si>
  <si>
    <t>Pegasus Descent Module</t>
  </si>
  <si>
    <t>Pegasus Engine Pod</t>
  </si>
  <si>
    <t>"Elektron" Water Electrolyser</t>
  </si>
  <si>
    <t>Pegasus IA Mobility Enhancer (Low Profile)</t>
  </si>
  <si>
    <t>Retractable Radiator Array</t>
  </si>
  <si>
    <t>RL - I Propellant Tank</t>
  </si>
  <si>
    <t>RL - II Propellant Tank</t>
  </si>
  <si>
    <t>*LEGACY* FS4A Biplane Aileron (special aero)</t>
  </si>
  <si>
    <t>*LEGACY* FS4BC Biplane Cockpit</t>
  </si>
  <si>
    <t>*LEGACY* FS4E Biplane Elevator (special aero)</t>
  </si>
  <si>
    <t>*LEGACY* FS4FT Biplane Tail Fuselage</t>
  </si>
  <si>
    <t>*LEGACY* FS4LGD Biplane Wheel Pair</t>
  </si>
  <si>
    <t>*LEGACY* FS4R Biplane Rudder (special aero)</t>
  </si>
  <si>
    <t>*LEGACY* FS4SKD Biplane Tail Skid</t>
  </si>
  <si>
    <t>*LEGACY* FS4WC Biplane Wing Center(special aero)</t>
  </si>
  <si>
    <t>*LEGACY* FS4WM Biplane Wing (special aero)</t>
  </si>
  <si>
    <t>*LEGACY* FS4WR Bi-Plane Wing Round (special aero)</t>
  </si>
  <si>
    <t>*LEGACY* FS4WS Biplane Wing Short (special aero)</t>
  </si>
  <si>
    <t>*LEGACY* FS4WT Biplane Wing Tip (special aero)</t>
  </si>
  <si>
    <t>RMT - I Propellant Tank</t>
  </si>
  <si>
    <t>RMT - II Propellant Tank</t>
  </si>
  <si>
    <t>22.5-DEG Tilted connector</t>
  </si>
  <si>
    <t>ROS - 01R Radial Propellant Tank (large)</t>
  </si>
  <si>
    <t>3.75m Stage 3 Tank</t>
  </si>
  <si>
    <t>36-5D "Caravel" Annular Aerospike Engine</t>
  </si>
  <si>
    <t>ROS - 02R Radial Propellant Tank (medium)</t>
  </si>
  <si>
    <t>ROS - 03 Radial Propellant Tank (small)</t>
  </si>
  <si>
    <t>6-Way Hub</t>
  </si>
  <si>
    <t>Bi-Propellant Apogee Engine</t>
  </si>
  <si>
    <t>90' Turn</t>
  </si>
  <si>
    <t>A potato like rock</t>
  </si>
  <si>
    <t>A.I.R.B.R.A.K.E.S "Panel"</t>
  </si>
  <si>
    <t>A.I.R.B.R.A.K.E.S "Senior"</t>
  </si>
  <si>
    <t>A.I.R.B.R.A.K.E.S "Surf"</t>
  </si>
  <si>
    <t>A-101 Electric Propulsion Tank</t>
  </si>
  <si>
    <t>A-102 Electric Propulsion Tank</t>
  </si>
  <si>
    <t>SD - 25 Decoupler</t>
  </si>
  <si>
    <t>Advanced Reaction Wheel Module, MK2</t>
  </si>
  <si>
    <t>AE-FF0 Airstream Protective Shell (0.625m)</t>
  </si>
  <si>
    <t>AE-FF5 Airstream Protective Shell (5m)</t>
  </si>
  <si>
    <t>SD - 37 Decoupler</t>
  </si>
  <si>
    <t>SD - 50 Decoupler</t>
  </si>
  <si>
    <t>SD - 80 Decoupler</t>
  </si>
  <si>
    <t>Luna 11 Radio</t>
  </si>
  <si>
    <t>Luna 9-10 KTDU</t>
  </si>
  <si>
    <t>AIReS Atmospheric Sounder</t>
  </si>
  <si>
    <t>Airlock</t>
  </si>
  <si>
    <t>AJE Electric Engine &amp; Rotor</t>
  </si>
  <si>
    <t>Luna9-10 Radio</t>
  </si>
  <si>
    <t>Surveyor Omni Antenna</t>
  </si>
  <si>
    <t>SEP - 100 Separation Motor</t>
  </si>
  <si>
    <t>Ammonia Oxidizer</t>
  </si>
  <si>
    <t>Mk2 5-Way RCS Thruster</t>
  </si>
  <si>
    <t>SEP - 50 Separation Motor</t>
  </si>
  <si>
    <t>SP - 600 Habitation Module</t>
  </si>
  <si>
    <t>TT-38L Radial Decoupler</t>
  </si>
  <si>
    <t>TT-70L Radial Decoupler</t>
  </si>
  <si>
    <t>ARG-150K Electric Propulsion Tank</t>
  </si>
  <si>
    <t>Universal Structural Connector</t>
  </si>
  <si>
    <t>ARG-600K Electric Propulsion Tank</t>
  </si>
  <si>
    <t>ASET Landing Leg</t>
  </si>
  <si>
    <t>Asteroid Sounding Experiment by Radiowave Transmission</t>
  </si>
  <si>
    <t>Z-1k Rechargeable Battery Bank</t>
  </si>
  <si>
    <t>Z-4K Rechargeable Battery Bank</t>
  </si>
  <si>
    <t>CA-DUST-C Dust Sample Collector</t>
  </si>
  <si>
    <t>CA-DUST-X Cosmic Dust Counter</t>
  </si>
  <si>
    <t>Basic Canard</t>
  </si>
  <si>
    <t>Bell Boeing V-22 VTOL Engine&amp;Rotor</t>
  </si>
  <si>
    <t>Bell Boeing V-22 VTOL Engine&amp;Rotor 1/2</t>
  </si>
  <si>
    <t>Big Brother Stereo Surveillance Camera</t>
  </si>
  <si>
    <t>CA-TCL4 Thermal Control Louver</t>
  </si>
  <si>
    <t>Boconok-9 Radial Fuel Tank &amp; Heat Radiator</t>
  </si>
  <si>
    <t>CA-TCL4-B Thermal Control Louver</t>
  </si>
  <si>
    <t>Boostertron II Solid Fuel Booster</t>
  </si>
  <si>
    <t>Bosch Reactor Unit</t>
  </si>
  <si>
    <t>CA-ELIX Electrostatic &amp; Ionization Experiment</t>
  </si>
  <si>
    <t>BZ-2500 Radial Attachment Point</t>
  </si>
  <si>
    <t>BZ-X1 Shrouded Radial Attachment Point</t>
  </si>
  <si>
    <t>CA-IUVS Imaging Ultraviolet Spectrometer</t>
  </si>
  <si>
    <t>C7 Brand Adapter - 3.75m to 2.5m</t>
  </si>
  <si>
    <t>CA-LT80 Propellant Tank (Pressurized)</t>
  </si>
  <si>
    <t>CA-MT10 Propellant Tank (Pressurized)</t>
  </si>
  <si>
    <t>CA-MT170 Propellant Tank (Pressurized)</t>
  </si>
  <si>
    <t>TMA Orbital Orb</t>
  </si>
  <si>
    <t>CA-RPWS Radio and Plasma Wave Science</t>
  </si>
  <si>
    <t>CA-TCL8 Thermal Control Louver</t>
  </si>
  <si>
    <t>CA-SC100 Infrared Radiometer</t>
  </si>
  <si>
    <t>CA-SC102 Barometer</t>
  </si>
  <si>
    <t>CA-SC103 Accelerometer</t>
  </si>
  <si>
    <t>CA-SC104 Gravity Gradiometer</t>
  </si>
  <si>
    <t>CA-SCGRS Gamma Ray Spectrometer</t>
  </si>
  <si>
    <t>CA-SWIA Solar Wind Analyzer</t>
  </si>
  <si>
    <t>CA-E100 1x2 Solar Panel</t>
  </si>
  <si>
    <t>CA-E100-SPV 1x2 Solar Panel</t>
  </si>
  <si>
    <t>CAE-102 Vorona Dish Antenna</t>
  </si>
  <si>
    <t>CA-E200B 1x2 Solar Panel</t>
  </si>
  <si>
    <t>CAE-A03 Vorona Communication Array</t>
  </si>
  <si>
    <t>CAE-D13-F Stack Decoupler</t>
  </si>
  <si>
    <t>CAE-E175 Fomalhaut Solar Panel</t>
  </si>
  <si>
    <t>CAE-E300 Vorona Solar-Thermal System</t>
  </si>
  <si>
    <t>CAE-E600-A Vorona Solar-Thermal System</t>
  </si>
  <si>
    <t>CAE-HS100 Fomalhaut Heat Shield</t>
  </si>
  <si>
    <t>CA-THEMIS Infrared Spectrometer</t>
  </si>
  <si>
    <t>CAE-MG03 Magnetometer</t>
  </si>
  <si>
    <t>CAE-PD7 Fomalhaut Drogue Parachute</t>
  </si>
  <si>
    <t>Triaxial Helium Vector Magnetometer</t>
  </si>
  <si>
    <t>Experiment Logistics Module (ELM)</t>
  </si>
  <si>
    <t>eX-R-S Activity Module</t>
  </si>
  <si>
    <t>CAE-SAR15 Synthetic-Aperture Radar System</t>
  </si>
  <si>
    <t>CAE-SC-VIS Vorona Imaging System</t>
  </si>
  <si>
    <t>CA-ESM2 Quetzal Extended Service Module</t>
  </si>
  <si>
    <t>CA-H2RS High-Resolution Radar System</t>
  </si>
  <si>
    <t>CA-HOLA Laser Altimeter</t>
  </si>
  <si>
    <t>KU-Band Communications Antenna</t>
  </si>
  <si>
    <t>CA-KPS KerbNet Position System Antenna</t>
  </si>
  <si>
    <t>Anomalous Signal Sensor - BTDT</t>
  </si>
  <si>
    <t>Dynamic Albedo of Neutrons</t>
  </si>
  <si>
    <t>ExoKerbol Core Drill</t>
  </si>
  <si>
    <t>Infrared Radiometer</t>
  </si>
  <si>
    <t>Multi-Spectral Imaging Platform</t>
  </si>
  <si>
    <t>Soil Moisture Sensor</t>
  </si>
  <si>
    <t>Surface Ablation Laser Light Imager</t>
  </si>
  <si>
    <t>Univ. Storage - Accelerometer / Gravmax</t>
  </si>
  <si>
    <t>Univ. Storage - Atmospheric Sensor</t>
  </si>
  <si>
    <t>Univ. Storage - GORESat</t>
  </si>
  <si>
    <t>Univ. Storage - Multi-Spectral Imaging Platform</t>
  </si>
  <si>
    <t>Univ. Storage - Soil Moisture Sensor</t>
  </si>
  <si>
    <t>Univ. Storage - Solar Particle Collector</t>
  </si>
  <si>
    <t>XRF Spectrometer</t>
  </si>
  <si>
    <t>External Tank (Orange)</t>
  </si>
  <si>
    <t>External Tank (White)</t>
  </si>
  <si>
    <t>External Tri-X Tank</t>
  </si>
  <si>
    <t>CA-T2A-R33 Torekka Truss Adapter</t>
  </si>
  <si>
    <t>Fairing Wall Half [Small-Short]</t>
  </si>
  <si>
    <t>FASA Dark Decoupler [Large]</t>
  </si>
  <si>
    <t>FASA Dark Decoupler [Medium]</t>
  </si>
  <si>
    <t>CA-TRIXIE Multi-spectral Imager</t>
  </si>
  <si>
    <t>CA-Upgrade</t>
  </si>
  <si>
    <t>Centi-2 Cryogenic Fuel Tank</t>
  </si>
  <si>
    <t>Centi-3 Cryogenic Fuel Tank</t>
  </si>
  <si>
    <t>Centrifuge Habitat Mk2</t>
  </si>
  <si>
    <t>CHAKA / 1.2.2 Strut Connector</t>
  </si>
  <si>
    <t>CHAKA / 1.2.2 Super Strut Connector</t>
  </si>
  <si>
    <t>CHAKA / Flat Adapter Inverted</t>
  </si>
  <si>
    <t>CHAKA / HAB Experimental</t>
  </si>
  <si>
    <t>CHAKA / HAB Monkey Pod Intermediate (1.55)</t>
  </si>
  <si>
    <t>CHAKA / HAB SLR Lander Composite</t>
  </si>
  <si>
    <t>CHAKA / HAB SLR Max Expanded Composite</t>
  </si>
  <si>
    <t>CHAKA / Inflatable Heat Shield 2.7 (Extra LARGE)</t>
  </si>
  <si>
    <t>CHAKA / Inverted Lander Sub Module</t>
  </si>
  <si>
    <t>CHAKA / Macro Lander Can</t>
  </si>
  <si>
    <t>CHAKA / Micro Lander Can</t>
  </si>
  <si>
    <t>CHAKA / MTV Drive Integrated Mount</t>
  </si>
  <si>
    <t>CHAKA / MTV Fuel Tank 1.28 X 1.4</t>
  </si>
  <si>
    <t>CHAKA / MTV Intersection</t>
  </si>
  <si>
    <t>CHAKA / NOS Duna Expanded Ultra</t>
  </si>
  <si>
    <t>CHAKA / Solar Array Wing</t>
  </si>
  <si>
    <t>CHAKA / Truss - Integrated Equipment Assembly</t>
  </si>
  <si>
    <t>CHAKA / Ultra Hab II</t>
  </si>
  <si>
    <t>FASA Fuel Tank Adapter</t>
  </si>
  <si>
    <t>Comms DTS-M5 *Outdated*</t>
  </si>
  <si>
    <t>Comms DTS-M7 *Outdated*</t>
  </si>
  <si>
    <t>FASA Pressurized Fuel Tank</t>
  </si>
  <si>
    <t>Laser Mass Spectrometer</t>
  </si>
  <si>
    <t>Surveyor Planar Antenna and Solar Array</t>
  </si>
  <si>
    <t>Communotron 88-X *Outdated*</t>
  </si>
  <si>
    <t>Convert-O-Tron 125</t>
  </si>
  <si>
    <t>Convert-O-Tron 250</t>
  </si>
  <si>
    <t>Convert-O-Tron MINI-M</t>
  </si>
  <si>
    <t>CR-9 L.A.N.C.E.R. Engine</t>
  </si>
  <si>
    <t>Mark 6 Re-Entry Vehicle Fairing</t>
  </si>
  <si>
    <t>Mini Gooâ„¢ Radiometer</t>
  </si>
  <si>
    <t>Nose Fairing [156" UA156X SRM]</t>
  </si>
  <si>
    <t>Nose Fairing [260" UA156X SRM]</t>
  </si>
  <si>
    <t>Nose Fairing [Large]</t>
  </si>
  <si>
    <t>CTR-20A Capsule Shield</t>
  </si>
  <si>
    <t>Nose Fairing [Medium]</t>
  </si>
  <si>
    <t>Nose Fairing [Small]</t>
  </si>
  <si>
    <t>Payload Launch Fairing Base [Large]</t>
  </si>
  <si>
    <t>Payload Launch Fairing Base [Medium]</t>
  </si>
  <si>
    <t>Payload Launch Fairing Base [Small]</t>
  </si>
  <si>
    <t>Delta Cone Rocket Fuel Tank</t>
  </si>
  <si>
    <t>Payload Launch Fairing Expanded Base [Large]</t>
  </si>
  <si>
    <t>Payload Launch Fairing Expanded Base [Medium]</t>
  </si>
  <si>
    <t>DM Upgrade</t>
  </si>
  <si>
    <t>KAS/KIS - Grappling Hook</t>
  </si>
  <si>
    <t>KAS/KIS - Winch (Radial)</t>
  </si>
  <si>
    <t>Drill-O-Matic Junior' Mining Excavator</t>
  </si>
  <si>
    <t>Drill-O-Matic' Mining Excavator</t>
  </si>
  <si>
    <t>KAS/KIS - Winch (Stack)</t>
  </si>
  <si>
    <t>KW Rocketry SB-2 RCS Fuel</t>
  </si>
  <si>
    <t>EAS-316 "Meadowlark" Observation Pod</t>
  </si>
  <si>
    <t>EAS-4 Strut Connector Heavy</t>
  </si>
  <si>
    <t>EAS-4 Strut Connector Medium</t>
  </si>
  <si>
    <t>B-800 Rechargeable Battery</t>
  </si>
  <si>
    <t>CA-300i Battery</t>
  </si>
  <si>
    <t>CA-100i Battery</t>
  </si>
  <si>
    <t>ERG-10 Electric Propulsion Tank</t>
  </si>
  <si>
    <t>KW Adapter Interstage [2:1]</t>
  </si>
  <si>
    <t>ERG-30 Electric Propulsion Tank</t>
  </si>
  <si>
    <t>ERG-MICRON-A Electric Propulsion Tank</t>
  </si>
  <si>
    <t>ERG-MICRON-B Electric Propulsion Tank</t>
  </si>
  <si>
    <t>ERG-MICRON-C Electric Propulsion Tank</t>
  </si>
  <si>
    <t>KW Adapter Interstage [3:2]</t>
  </si>
  <si>
    <t>KW Extra Large Nose Cone</t>
  </si>
  <si>
    <t>KW Flat Adapter [2:1]</t>
  </si>
  <si>
    <t>Experiment Storage Unit</t>
  </si>
  <si>
    <t>KW Flat Adapter [3:1]</t>
  </si>
  <si>
    <t>KW Flat Adapter [3:2]</t>
  </si>
  <si>
    <t>KW Large Nose Cone</t>
  </si>
  <si>
    <t>KW Medium Nose Cone</t>
  </si>
  <si>
    <t>KW Opening Petal Adapter [3:2]</t>
  </si>
  <si>
    <t>Fuselage (Long) [Pressurized]</t>
  </si>
  <si>
    <t>External Radial-mount Camera (vertical)</t>
  </si>
  <si>
    <t>Fuselage (Short) [Pressurized]</t>
  </si>
  <si>
    <t>Generic 0.5 kN Thruster</t>
  </si>
  <si>
    <t>KW Rocketry LFTA 2-1</t>
  </si>
  <si>
    <t>KW Rocketry LFTA 2-1 Short</t>
  </si>
  <si>
    <t>KW Rocketry LFTA 3-1</t>
  </si>
  <si>
    <t>KW Rocketry LFTA 3-1 Short</t>
  </si>
  <si>
    <t>KW Rocketry LFTA 3-2</t>
  </si>
  <si>
    <t>Heat Shield [Procedural]</t>
  </si>
  <si>
    <t>KW Rocketry LFTA 3-2 Short</t>
  </si>
  <si>
    <t>KW Rocketry LFTA 5-2</t>
  </si>
  <si>
    <t>KW Rocketry LFTA 5-3</t>
  </si>
  <si>
    <t>KW Rocketry SA-05 LFT</t>
  </si>
  <si>
    <t>FAT-50 Structural Pylon</t>
  </si>
  <si>
    <t>FAT-500 Super-Lift Main Aeroplane Wing</t>
  </si>
  <si>
    <t>FAT-55 Structural Pylon</t>
  </si>
  <si>
    <t>FB - (3SL) Payload Decoupler PF</t>
  </si>
  <si>
    <t>KW Rocketry SA-1 LFT</t>
  </si>
  <si>
    <t>FC-1 MonoPropellant Fuel Cell</t>
  </si>
  <si>
    <t>Fischer-Tropsch Processor</t>
  </si>
  <si>
    <t>KW Rocketry SA-1 RCS Fuel</t>
  </si>
  <si>
    <t>Flex Fuel Power Pack</t>
  </si>
  <si>
    <t>Flight Control Upgrade</t>
  </si>
  <si>
    <t>Float Rings 1.25m</t>
  </si>
  <si>
    <t>Float Spheres XL</t>
  </si>
  <si>
    <t>KW Rocketry SA-2 LFT</t>
  </si>
  <si>
    <t>KW Rocketry SA-4 LFT</t>
  </si>
  <si>
    <t>KW Rocketry SB-05 LFT</t>
  </si>
  <si>
    <t>FL-R-A185 Monopropellant Tank</t>
  </si>
  <si>
    <t>FL-R-A375 Monopropellant Tank</t>
  </si>
  <si>
    <t>FL-R-A750 Monopropellant Tank</t>
  </si>
  <si>
    <t>FL-R-B1500 Monopropellant Tank</t>
  </si>
  <si>
    <t>FL-R-B3000 Monopropellant Tank</t>
  </si>
  <si>
    <t>FL-R-B750 Monopropellant Tank</t>
  </si>
  <si>
    <t>FL-R-C1500 Monopropellant Tank</t>
  </si>
  <si>
    <t>FL-R-C3000 Monopropellant Tank</t>
  </si>
  <si>
    <t>FL-R-C6000 Monopropellant Tank</t>
  </si>
  <si>
    <t>FL-S3 Petal Adapter</t>
  </si>
  <si>
    <t>FL-T6000 Service Tank</t>
  </si>
  <si>
    <t>FL-T9000 Service Tank</t>
  </si>
  <si>
    <t>KW Rocketry SB-1 LFT</t>
  </si>
  <si>
    <t>FS test tail engine</t>
  </si>
  <si>
    <t>FS1AB Air Brake</t>
  </si>
  <si>
    <t>FS1BB Bomb Bay</t>
  </si>
  <si>
    <t>FS1BF Bomber Fuselage</t>
  </si>
  <si>
    <t>FS1BT Bomber Tail</t>
  </si>
  <si>
    <t>FS1BW Firespitter Bomber Wing</t>
  </si>
  <si>
    <t>FS1EM Wing Engine Mount</t>
  </si>
  <si>
    <t>FS1ENE Nose Mounted Electric Engine</t>
  </si>
  <si>
    <t>FS1F86E-S Fighter Jet Elevator</t>
  </si>
  <si>
    <t>FS1F86R-S Fighter Jet Rudder</t>
  </si>
  <si>
    <t>FS1F86-S Fighet Jet Wing</t>
  </si>
  <si>
    <t>FS1FH Bomber Cockpit</t>
  </si>
  <si>
    <t>FS1LG2 Fighter Landing Gear</t>
  </si>
  <si>
    <t>FS1LGB Bomber Landing Gear</t>
  </si>
  <si>
    <t>FS1OC Fighter Inline Cockpit</t>
  </si>
  <si>
    <t>FS1OFH Oblong Structural Fuselage (Half Length)</t>
  </si>
  <si>
    <t>FS1ON Oblong Nose</t>
  </si>
  <si>
    <t>FS1ONI Oblong Nose Intake</t>
  </si>
  <si>
    <t>FS1ONL Oblong Long Nose</t>
  </si>
  <si>
    <t>FS1ONR Oblong Rounded Nose</t>
  </si>
  <si>
    <t>FS1OSA Oblong to Small Adapter</t>
  </si>
  <si>
    <t>FS1OT Oblong Tail</t>
  </si>
  <si>
    <t>FS1PRE Customizable Electric Propeller engine</t>
  </si>
  <si>
    <t>FS1PRO Customizable Propeller engine</t>
  </si>
  <si>
    <t>FS1TG Fighter Tail Gear</t>
  </si>
  <si>
    <t>FS1TW1 Tail Winglet</t>
  </si>
  <si>
    <t>FS1TW2 Tail Wing</t>
  </si>
  <si>
    <t>FS1TW3 Large Tail Wing</t>
  </si>
  <si>
    <t>FS1W Firespitter Wing</t>
  </si>
  <si>
    <t>FS2CF Passenger Fuselage</t>
  </si>
  <si>
    <t>FS2CP Helicopter Cockpit</t>
  </si>
  <si>
    <t>FS2F helicopter Fenestron</t>
  </si>
  <si>
    <t>FS2G ASAS Gyroscope</t>
  </si>
  <si>
    <t>FS2LGA Helicopter Landing Gear</t>
  </si>
  <si>
    <t>FS2LGAS Swivelling Helicopter Landing Gear</t>
  </si>
  <si>
    <t>FS2NASAS Nose ASAS unit</t>
  </si>
  <si>
    <t>FS2OC Attack Helicopter Cockpit</t>
  </si>
  <si>
    <t>FS2TB Tail Boom</t>
  </si>
  <si>
    <t>FS3AT Air Tank</t>
  </si>
  <si>
    <t>FS3B Big Battery</t>
  </si>
  <si>
    <t>FS3FD Fuel Drop Tank</t>
  </si>
  <si>
    <t>FS3FDM Drop Tank Mount</t>
  </si>
  <si>
    <t>FS3J Jerry Can</t>
  </si>
  <si>
    <t>FS3LP Helicopter Landing Pads</t>
  </si>
  <si>
    <t>FS3OT Oxidizer Tank</t>
  </si>
  <si>
    <t>FS3TA Trim Adjustment Gadget</t>
  </si>
  <si>
    <t>FS3WL Water Launch System</t>
  </si>
  <si>
    <t>FS4LGS Biplane Single Landing Gear</t>
  </si>
  <si>
    <t>FS4SFG Seaplane Float (Gear bay)</t>
  </si>
  <si>
    <t>FS4SFN Seaplane Float (Nose)</t>
  </si>
  <si>
    <t>FS4SFS Seaplane Float (Straight)</t>
  </si>
  <si>
    <t>FS4SFST Seaplane Float (Strut)</t>
  </si>
  <si>
    <t>FS4SFT Seaplane Float (Tail)</t>
  </si>
  <si>
    <t>KW Rocketry SB-2 LFT</t>
  </si>
  <si>
    <t>KW Rocketry SB-4 LFT</t>
  </si>
  <si>
    <t>KW Rocketry SB-4A LFT</t>
  </si>
  <si>
    <t>KW Rocketry SC-05 LFT</t>
  </si>
  <si>
    <t>KW Rocketry SC-1 LFT</t>
  </si>
  <si>
    <t>KW Rocketry SC-2 LFT</t>
  </si>
  <si>
    <t>Gemini MOL-S Equipment Module 1.25m</t>
  </si>
  <si>
    <t>KW Rocketry SC-3 LFT</t>
  </si>
  <si>
    <t>Girder Pipe [Long]</t>
  </si>
  <si>
    <t>KW Rocketry SC-3 RCS Fuel</t>
  </si>
  <si>
    <t>GTG-125 Gas Turbine Generator</t>
  </si>
  <si>
    <t>GTG-250 Gas Turbine Generator</t>
  </si>
  <si>
    <t>KW Rocketry SC-4 LFT</t>
  </si>
  <si>
    <t>GW3 'Triplet' Nested-Channel Hall Thruster</t>
  </si>
  <si>
    <t>KW Rocketry SC-4A LFT</t>
  </si>
  <si>
    <t>KW Rocketry ST-25</t>
  </si>
  <si>
    <t>KW Rocketry ST-37</t>
  </si>
  <si>
    <t>KW Rocketry V-05 LFT</t>
  </si>
  <si>
    <t>Haber-Bosch Processor</t>
  </si>
  <si>
    <t>Haber-Bosch Reactor Assembly</t>
  </si>
  <si>
    <t>HB-8 Radial Cryogenic Fuel Tank</t>
  </si>
  <si>
    <t>HB-D7 Radial Cryogenic Fuel Tank</t>
  </si>
  <si>
    <t>KW Rocketry v-15 LFT</t>
  </si>
  <si>
    <t>KW Rocketry v-35 LFT</t>
  </si>
  <si>
    <t>HeFt-1 Magnetoplasmadynamic RCS Thruster</t>
  </si>
  <si>
    <t>HeFt-3 Magnetoplasmadynamic RCS Block</t>
  </si>
  <si>
    <t>HeFt-4 Magnetoplasmadynamic RCS Block</t>
  </si>
  <si>
    <t>HeFt-5 Magnetoplasmadynamic RCS Block</t>
  </si>
  <si>
    <t>Hex Core Tank</t>
  </si>
  <si>
    <t>Hex Core Tube</t>
  </si>
  <si>
    <t>Hex Segment Tank</t>
  </si>
  <si>
    <t>Hex Segment Tank variant b</t>
  </si>
  <si>
    <t>KW Small Nose Cone</t>
  </si>
  <si>
    <t>KW Stack Decoupler [Extra Large]</t>
  </si>
  <si>
    <t>KW Stack Decoupler [Large]</t>
  </si>
  <si>
    <t>KW Stack Decoupler [Medium]</t>
  </si>
  <si>
    <t>KW Stack Decoupler [Small]</t>
  </si>
  <si>
    <t>Large Fin</t>
  </si>
  <si>
    <t>Rockomax Skeletal Structural Adapter</t>
  </si>
  <si>
    <t>Rockomax Skeletal XL Structural Adapter</t>
  </si>
  <si>
    <t>SM-2 Stack Dual Adapter</t>
  </si>
  <si>
    <t>SM-3 Stack Triple Adapter</t>
  </si>
  <si>
    <t>SM-4 Stack Quadruple Adapter</t>
  </si>
  <si>
    <t>S-MED Radial Stack Adapter</t>
  </si>
  <si>
    <t>S-MINI Radial Stack Adapter</t>
  </si>
  <si>
    <t>CA-25i Battery</t>
  </si>
  <si>
    <t>Surveyor Battery Pack</t>
  </si>
  <si>
    <t>KW BT-LXL Battery Bank</t>
  </si>
  <si>
    <t>KW BT-LXS Battery Bank</t>
  </si>
  <si>
    <t>CAP-101 Capacitor</t>
  </si>
  <si>
    <t>CAP-106 Capacitor</t>
  </si>
  <si>
    <t>CAR-1.6K Capacitor Bank</t>
  </si>
  <si>
    <t>CAR-8K Capacitor Bank</t>
  </si>
  <si>
    <t>CAR-EXTRA Capacitor Bank</t>
  </si>
  <si>
    <t>MF-1 Nuclear Fuel Drum</t>
  </si>
  <si>
    <t>HI-530 Cryogenic Fuel Tank</t>
  </si>
  <si>
    <t>MF-4 Nuclear Fuel Drum</t>
  </si>
  <si>
    <t>MF-7 Nuclear Fuel Drum</t>
  </si>
  <si>
    <t>NASA &amp; DOE Advanced Sterling RG</t>
  </si>
  <si>
    <t>HI-M-10 Cryogenic Fuel Tank</t>
  </si>
  <si>
    <t>HI-M-21 Cryogenic Fuel Tank</t>
  </si>
  <si>
    <t>HI-M-5 Cryogenic Fuel Tank</t>
  </si>
  <si>
    <t>NASA SAFE-400 Nuclear Reactor</t>
  </si>
  <si>
    <t>NEED INPUT</t>
  </si>
  <si>
    <t>NuScale Nuclear Reactor</t>
  </si>
  <si>
    <t>TOPAZ-II Nuclear Reactor</t>
  </si>
  <si>
    <t>USDOE RAPID-L Nuclear Reactor</t>
  </si>
  <si>
    <t>Communotron DTS-R4</t>
  </si>
  <si>
    <t>Pioneer 10 &amp; 11 Parabolic Antenna</t>
  </si>
  <si>
    <t>Voyager 1 &amp; 2 Parabolic Antenna</t>
  </si>
  <si>
    <t>Ice Drill</t>
  </si>
  <si>
    <t>IKU-01 Kerbal Safety Bubble</t>
  </si>
  <si>
    <t>IKU-02 Kerbal Safety Bubble</t>
  </si>
  <si>
    <t>Ulysses Parabolic Antenna</t>
  </si>
  <si>
    <t>Whirlijig Nuclear Reprocessor</t>
  </si>
  <si>
    <t>IW-201 Gridded Ion Thruster</t>
  </si>
  <si>
    <t>IX-eFAN "Esteyne" Electric Ducted Fan</t>
  </si>
  <si>
    <t>J-10 "Rattler" Pulse Jet Engine</t>
  </si>
  <si>
    <t>J-414 "Jaguar" Afterburning Turbofan VTOL</t>
  </si>
  <si>
    <t>JSI External Radial-mount Camera</t>
  </si>
  <si>
    <t>ARG-300K Electric Propulsion Tank</t>
  </si>
  <si>
    <t>ERG-20 Electric Propulsion Tank</t>
  </si>
  <si>
    <t>HiPEP Ion Thruster [x12] [Test]</t>
  </si>
  <si>
    <t>NASA 457M Hall Thruster [Test]</t>
  </si>
  <si>
    <t>KA-625 Mini-Drill</t>
  </si>
  <si>
    <t>NEXT Ion Thruster</t>
  </si>
  <si>
    <t>NEXT Ion Thruster [x2]</t>
  </si>
  <si>
    <t>P5 Hall Thruster</t>
  </si>
  <si>
    <t>KDB-885 Attitude Control System</t>
  </si>
  <si>
    <t>XE-200 Electric Propulsion Tank</t>
  </si>
  <si>
    <t>XE-P04 Electric Propulsion Tank</t>
  </si>
  <si>
    <t>OKEB-100 Blanket Photovoltaic Array</t>
  </si>
  <si>
    <t>Kerbolyov 'Tsar V' Large Fuel Tank</t>
  </si>
  <si>
    <t>Kn-225 Loading Ramp</t>
  </si>
  <si>
    <t>KO-1 Pulsed Plasma RCS Thruster</t>
  </si>
  <si>
    <t>KO-A601 "Monsoon" Prop Engine</t>
  </si>
  <si>
    <t>Kopo-4e "Pancake" Liquid Fuel Engine</t>
  </si>
  <si>
    <t>Apollo Sub-Satellite</t>
  </si>
  <si>
    <t>Apollo Sub-Satellite Antenna</t>
  </si>
  <si>
    <t>KW Rocketry SB-1 SMT</t>
  </si>
  <si>
    <t>KW Rocketry Service Module Propulsion System</t>
  </si>
  <si>
    <t>Large Aircraft Fuselage</t>
  </si>
  <si>
    <t>Large Aircraft Passenger Cabin</t>
  </si>
  <si>
    <t>Large Holding Tank</t>
  </si>
  <si>
    <t>Mk12-R Radial-Mount Drogue Chute</t>
  </si>
  <si>
    <t>Mk26 Parachute</t>
  </si>
  <si>
    <t>LF-01A Sea-Float End</t>
  </si>
  <si>
    <t>LF-01B Sea-Float Midsection</t>
  </si>
  <si>
    <t>LF-01B Sea-Float Outrigger</t>
  </si>
  <si>
    <t>LFT-A050 Lithium Tank</t>
  </si>
  <si>
    <t>LFT-A100 Lithium Tank</t>
  </si>
  <si>
    <t>LFT-A200 Lithium Tank</t>
  </si>
  <si>
    <t>LFT-B100 Lithium Tank</t>
  </si>
  <si>
    <t>LFT-B200 Lithium Tank</t>
  </si>
  <si>
    <t>LiFt-1 Magnetoplasmadynamic RCS Thruster</t>
  </si>
  <si>
    <t>LiFt-3 Magnetoplasmadynamic RCS Block</t>
  </si>
  <si>
    <t>LiFt-4 Magnetoplasmadynamic RCS Block</t>
  </si>
  <si>
    <t>LiFt-5 Magnetoplasmadynamic RCS Block</t>
  </si>
  <si>
    <t>Liquefaction Array</t>
  </si>
  <si>
    <t>Little Brother Surveillance Camera</t>
  </si>
  <si>
    <t>Mk1-2 Command Pod (M)</t>
  </si>
  <si>
    <t>LT-POD Landing Assembly</t>
  </si>
  <si>
    <t>LV-601 Orbital Maneuvering Engine</t>
  </si>
  <si>
    <t>LV-601-4 Orbital Maneuvering Engine Cluster</t>
  </si>
  <si>
    <t>LV-95 Orbital Maneuvering Engine</t>
  </si>
  <si>
    <t>LV-95-6 Orbital Maneuvering Engine Assembly</t>
  </si>
  <si>
    <t>LV-NRJ "Agamemnon" Nuclear Ramjet Engine</t>
  </si>
  <si>
    <t>LV-T18 Liquid Fuel Engine Cluster</t>
  </si>
  <si>
    <t>LV-T95 Liquid Fuel Engine</t>
  </si>
  <si>
    <t>LV-T95-8 Liquid Fuel Engine Assembly</t>
  </si>
  <si>
    <t>M-1x1 Triangular Structural Panel</t>
  </si>
  <si>
    <t>M-2 Cryogenic Gas Separator</t>
  </si>
  <si>
    <t>M-3x3 Structural Panel</t>
  </si>
  <si>
    <t>M4435 Narrow-Band Scanner</t>
  </si>
  <si>
    <t>M6-1x1 Hexagonal  Structural Panel</t>
  </si>
  <si>
    <t>M700 Survey Scanner</t>
  </si>
  <si>
    <t>M-95 "Goose" Cockpit</t>
  </si>
  <si>
    <t>MC-6000 Buckboard</t>
  </si>
  <si>
    <t>Probodobodyne IKOTET</t>
  </si>
  <si>
    <t>Methane Pyrolysis Unit</t>
  </si>
  <si>
    <t>M-Hull 3.75m to Mk3 Adapter Hollow</t>
  </si>
  <si>
    <t>Micro Goo Containment Pod</t>
  </si>
  <si>
    <t>Mineshaft Portable Crew Tube</t>
  </si>
  <si>
    <t>Mk0CX Small Folding Wing</t>
  </si>
  <si>
    <t>MK1 Aircraft Fuselage</t>
  </si>
  <si>
    <t>Mk1 Bicoupler</t>
  </si>
  <si>
    <t>Mk2 "Stubbs" Linear Aerospike Engine</t>
  </si>
  <si>
    <t>Mk2 10-DEG Tilted connector</t>
  </si>
  <si>
    <t>Mk2 Cargo Bay CRG-04B</t>
  </si>
  <si>
    <t>Mk2 to 1.25m "Su.27" Air Intake</t>
  </si>
  <si>
    <t>Mk2 to 2.5m Adapter Long</t>
  </si>
  <si>
    <t>Mk2 to 2.5m Adapter Slanted</t>
  </si>
  <si>
    <t>Mk5-R Radial-Mount Parachute *Outdated*</t>
  </si>
  <si>
    <t>Modular Annular Truss Adapter</t>
  </si>
  <si>
    <t>Modular Annular Truss Adapter V2</t>
  </si>
  <si>
    <t>Modular Annular Truss Docking Connector</t>
  </si>
  <si>
    <t>Modular Hexa-Girder Adapter</t>
  </si>
  <si>
    <t>Modular Multipurpose Annular Truss</t>
  </si>
  <si>
    <t>Modular Multipurpose Annular Truss Micro</t>
  </si>
  <si>
    <t>Modular Multipurpose Annular Truss Mini</t>
  </si>
  <si>
    <t>Modular Multipurpose Annular Truss XL</t>
  </si>
  <si>
    <t>Modular Multipurpose Hexa-Girder L1</t>
  </si>
  <si>
    <t>Modular Multipurpose Hexa-Girder M1</t>
  </si>
  <si>
    <t>Modular Multipurpose Hexa-Girder S1</t>
  </si>
  <si>
    <t>Modular Multipurpose Octo-Girder</t>
  </si>
  <si>
    <t>Modular Multipurpose Octo-Girder Micro</t>
  </si>
  <si>
    <t>Modular Multipurpose Octo-Girder Nano</t>
  </si>
  <si>
    <t>Modular Multipurpose Octo-Girder XL</t>
  </si>
  <si>
    <t>Modular Octagonal Docking Connector</t>
  </si>
  <si>
    <t>Modular Octo-Girder Adapter</t>
  </si>
  <si>
    <t>Modular Octo-Girder Angular Connector</t>
  </si>
  <si>
    <t>Modular Octo-Girder Docking Connector</t>
  </si>
  <si>
    <t>Modular Octo-Girder Heavy Docking Connector</t>
  </si>
  <si>
    <t>Modular Octo-Girder Octo-Hub</t>
  </si>
  <si>
    <t>Modular Octo-Girder Radial Attach Node</t>
  </si>
  <si>
    <t>Modular Pressurized Octo-Girder</t>
  </si>
  <si>
    <t>Modular Pressurized Octo-Girder Adapter</t>
  </si>
  <si>
    <t>Modular Pressurized Octo-Girder Micro</t>
  </si>
  <si>
    <t>Modular Pressurized Octo-Girder Octo-Hub</t>
  </si>
  <si>
    <t>Modular Pressurized Octo-Girder XL</t>
  </si>
  <si>
    <t>Modular Spinal Truss</t>
  </si>
  <si>
    <t>Modular Spinal Truss Docking Connector</t>
  </si>
  <si>
    <t>Modular Spinal Truss Micro</t>
  </si>
  <si>
    <t>Modular Spinal Truss Mini</t>
  </si>
  <si>
    <t>Modular Spinal Truss Series-2 Adapter</t>
  </si>
  <si>
    <t>Modular Spinal Truss Series-3 Adapter</t>
  </si>
  <si>
    <t>Mondo-15 Cryogenic Fuel Tank</t>
  </si>
  <si>
    <t>Mondo-30 Cryogenic Fuel Tank</t>
  </si>
  <si>
    <t>Mondo-60 Cryogenic Fuel Tank</t>
  </si>
  <si>
    <t>MPR-5 "Cirrus" MonoPropellant Engine</t>
  </si>
  <si>
    <t>MX-5 'Hermes Fission Reactor</t>
  </si>
  <si>
    <t>Mars CO2 Intake 10</t>
  </si>
  <si>
    <t>Mars CO2 Intake 100</t>
  </si>
  <si>
    <t>PB-X150 Xenon Container</t>
  </si>
  <si>
    <t>Mars CO2 Intake 1000</t>
  </si>
  <si>
    <t>PB-X50R Xenon Container</t>
  </si>
  <si>
    <t>PB-X750 Xenon Container</t>
  </si>
  <si>
    <t>Mars Methane 16.7kN</t>
  </si>
  <si>
    <t>Mars Methane 66.7kN</t>
  </si>
  <si>
    <t>PPD-8 Lander Can</t>
  </si>
  <si>
    <t>NT-5R "Shiba" Rocket Motor</t>
  </si>
  <si>
    <t>PPD-SM400 Service Module</t>
  </si>
  <si>
    <t>O-10 "Puff" Orbital Manoeuvering System</t>
  </si>
  <si>
    <t>O-40 "Puff" Orbital Manoeuvering System</t>
  </si>
  <si>
    <t>Booster Mounting Kit</t>
  </si>
  <si>
    <t>Probe Camera</t>
  </si>
  <si>
    <t>XL Advanced Reaction Wheel</t>
  </si>
  <si>
    <t>R-40 Series</t>
  </si>
  <si>
    <t>RSB Strut Connector</t>
  </si>
  <si>
    <t>MAVEN Parabolic Antenna</t>
  </si>
  <si>
    <t>RM-105 Micro RCS Block</t>
  </si>
  <si>
    <t>Oversize Signals Intelligence Satellite</t>
  </si>
  <si>
    <t>OX-32 Inflatable Fuel Tank</t>
  </si>
  <si>
    <t>OX-32-S Inflatable Fuel Tank</t>
  </si>
  <si>
    <t>RM-105-45 Micro RCS Block</t>
  </si>
  <si>
    <t>RM-50 Micro RCS Block</t>
  </si>
  <si>
    <t>RV-105-45 RCS Thruster Block</t>
  </si>
  <si>
    <t>RV-80 RCS Thruster Block</t>
  </si>
  <si>
    <t>RV-80-45 RCS Thruster Block</t>
  </si>
  <si>
    <t>PB-NUK-M Miniature RTG</t>
  </si>
  <si>
    <t>BZ-13 Radial Attachment Point</t>
  </si>
  <si>
    <t>RV-105-PLUS RCS Thruster Block</t>
  </si>
  <si>
    <t>FL-R15 MonoPropellant Tank</t>
  </si>
  <si>
    <t>FL-R200 MonoPropellant Tank</t>
  </si>
  <si>
    <t>FL-R50 MonoPropellant Tank</t>
  </si>
  <si>
    <t>FS-L10T Fuel Tank</t>
  </si>
  <si>
    <t>Pioneer Mono Engine</t>
  </si>
  <si>
    <t>Pioneer Probe Antenna</t>
  </si>
  <si>
    <t>Pipe [Long]</t>
  </si>
  <si>
    <t>Pipe [Short]</t>
  </si>
  <si>
    <t>PPD-20 Jumbo Kerbal Can</t>
  </si>
  <si>
    <t>PPD-SM250 Service Module</t>
  </si>
  <si>
    <t>FS-L20 Fuel Tank</t>
  </si>
  <si>
    <t>FS-L30 Fuel Tank</t>
  </si>
  <si>
    <t>Pratt &amp; Whitney PT6 Turboprop</t>
  </si>
  <si>
    <t>Pressure Swing Adsorber</t>
  </si>
  <si>
    <t>Pressurized Modular Octo-Girder Angular Connector</t>
  </si>
  <si>
    <t>FS-L40 Fuel Tank</t>
  </si>
  <si>
    <t>Probe Decoupler</t>
  </si>
  <si>
    <t>Probodobodyne JKSS</t>
  </si>
  <si>
    <t>FS-L50 Fuel Tank</t>
  </si>
  <si>
    <t>M-LF Large Construction Frame</t>
  </si>
  <si>
    <t>M-MF Medium Construction Frame</t>
  </si>
  <si>
    <t>R-36MUTTkh MIRV Payload Base</t>
  </si>
  <si>
    <t>R-36MUUTkh MIRV Warhead</t>
  </si>
  <si>
    <t>R-36MUUTkh MIRV Warhead Engine &amp; Avionics</t>
  </si>
  <si>
    <t>OX-9 1x2 Photovoltaic Panels</t>
  </si>
  <si>
    <t>PB-X450 Xenon Container</t>
  </si>
  <si>
    <t>R7 Launch Gantry</t>
  </si>
  <si>
    <t>R7 Sputnik Adapter</t>
  </si>
  <si>
    <t>Stratus-V Capsulated MonoPropellant Tank</t>
  </si>
  <si>
    <t>TR-1V Stack Decoupler</t>
  </si>
  <si>
    <t>TT-16 Radial Decoupler</t>
  </si>
  <si>
    <t>Radial Engine Decoupler</t>
  </si>
  <si>
    <t>Radial Holding Tank</t>
  </si>
  <si>
    <t>TVR-100R Radial Stack Extender</t>
  </si>
  <si>
    <t>TVR-20S Stack Bi-Adapter</t>
  </si>
  <si>
    <t>TVR-30S Stack Tri-Adapter</t>
  </si>
  <si>
    <t>Probodobodyne HECS-G</t>
  </si>
  <si>
    <t>Probodobodyne IKOTET-G</t>
  </si>
  <si>
    <t>Probodobodyne OKTO-G</t>
  </si>
  <si>
    <t>Probodobodyne QBE-G</t>
  </si>
  <si>
    <t>Probodobodyne TET-G</t>
  </si>
  <si>
    <t>RE-N4 "Nova" Atomic Rocket Motor</t>
  </si>
  <si>
    <t>TVR-40S Stack Quad-Adapter</t>
  </si>
  <si>
    <t>TVR-50R Radial Stack Extender</t>
  </si>
  <si>
    <t>XIPS ION Thruster</t>
  </si>
  <si>
    <t>Aquila Ascent Tank</t>
  </si>
  <si>
    <t>Rockomax MK1 SoftShell LF tank</t>
  </si>
  <si>
    <t>Rockomax MK2 SoftShell LF tank</t>
  </si>
  <si>
    <t>Rockomax MK3 SoftShell LF tank</t>
  </si>
  <si>
    <t>Rockomax MK4 SoftShell LF tank</t>
  </si>
  <si>
    <t>Rockomax MK5 SoftShell LF tank</t>
  </si>
  <si>
    <t>Aquila Ascent Tank Grate</t>
  </si>
  <si>
    <t>Aquila Descent Tank Lower</t>
  </si>
  <si>
    <t>Aquila Descent Tank Lower Grate</t>
  </si>
  <si>
    <t>Aquila Descent Tank Upper</t>
  </si>
  <si>
    <t>Aquila Descent Tank Upper Grate</t>
  </si>
  <si>
    <t>TDRS IUS Payload Decoupler</t>
  </si>
  <si>
    <t>C7 Brand Adapter - 2.5m to 1.25m</t>
  </si>
  <si>
    <t>C7 Brand Adapter Slanted - 2.5m to 1.25m</t>
  </si>
  <si>
    <t>Cubic Octagonal Strut 0.625m Adapter</t>
  </si>
  <si>
    <t>Cubic Octagonal Strut Angle Connector</t>
  </si>
  <si>
    <t>Cubic Octagonal Strut Octagonal Adapter</t>
  </si>
  <si>
    <t>Cubic Octagonal Strut Slim Mounting Plate</t>
  </si>
  <si>
    <t>Cubic Octagonal Strut Three Way Connector</t>
  </si>
  <si>
    <t>Double-C Seismic Accelerometer</t>
  </si>
  <si>
    <t>FL-A10 Adapter</t>
  </si>
  <si>
    <t>FL-A5 Adapter</t>
  </si>
  <si>
    <t>Kerbodyne ADTP-2-3</t>
  </si>
  <si>
    <t>SSTU - LC2-POD</t>
  </si>
  <si>
    <t>SSTU - LC3-POD</t>
  </si>
  <si>
    <t>SSTU - LC5-POD</t>
  </si>
  <si>
    <t>Kerbodyne S3-3600 Tank</t>
  </si>
  <si>
    <t>S.A.F.E.R.</t>
  </si>
  <si>
    <t>S2 SRB-KD350k "Linebacker" Solid Fuel Booster</t>
  </si>
  <si>
    <t>Sabatier Reactor Assembly</t>
  </si>
  <si>
    <t>Sabatier Reactor Unit</t>
  </si>
  <si>
    <t>SC-901 Science Micro</t>
  </si>
  <si>
    <t>SD-01 Radial Engine Pod</t>
  </si>
  <si>
    <t>SD-02 Radial Engine Pod</t>
  </si>
  <si>
    <t>Kerbodyne S3-7200 Tank</t>
  </si>
  <si>
    <t>M-Beam 100 I-Beam</t>
  </si>
  <si>
    <t>Modular Girder Universal Mounting Plate</t>
  </si>
  <si>
    <t>SE-4-OMNI Stack Multi-Adapter</t>
  </si>
  <si>
    <t>Seismic Impact Hammer</t>
  </si>
  <si>
    <t>Seismic Sensor Pod</t>
  </si>
  <si>
    <t>Octagonal 0.625m Adapter</t>
  </si>
  <si>
    <t>Octagonal Fuel Augmented Strut</t>
  </si>
  <si>
    <t>Oscar - A Propellant Tank</t>
  </si>
  <si>
    <t>Shock Cone Intake (2.5m)</t>
  </si>
  <si>
    <t>KW BX-L Battery Bank</t>
  </si>
  <si>
    <t>Sikorsky UH-60 Engine&amp;Rotor</t>
  </si>
  <si>
    <t>KW BX-S Battery Bank</t>
  </si>
  <si>
    <t>Rockomax Brand Adapter</t>
  </si>
  <si>
    <t>Rockomax Brand Adapter 02</t>
  </si>
  <si>
    <t>Rockomax Brand Decoupler</t>
  </si>
  <si>
    <t>Rockomax X200-48 Fuel Tank</t>
  </si>
  <si>
    <t>Small Atmospheric ISRU Intake</t>
  </si>
  <si>
    <t>Small Holding Tank</t>
  </si>
  <si>
    <t>Service Bay (OCTO)</t>
  </si>
  <si>
    <t>Shorter Rockomax Brand Decoupler</t>
  </si>
  <si>
    <t>Stratus-I Roundified Tank</t>
  </si>
  <si>
    <t>Solid Oxide Electrolysis Unit</t>
  </si>
  <si>
    <t>Stratus-VI Cylindrified Tank</t>
  </si>
  <si>
    <t>Stratus-VI Cylindrified Tank (Cryogenic)</t>
  </si>
  <si>
    <t>Stratus-VI Roundified Tank</t>
  </si>
  <si>
    <t>SpaceX Dragon mockup</t>
  </si>
  <si>
    <t>SPZ-5167 Hall Effect RCS Thruster</t>
  </si>
  <si>
    <t>Stratus-VI Roundified Tank (Cryogenic)</t>
  </si>
  <si>
    <t>TR-18D Stack Separator</t>
  </si>
  <si>
    <t>TR-2C Stack Separator</t>
  </si>
  <si>
    <t>TR-38-D</t>
  </si>
  <si>
    <t>TR-XL Stack Separator</t>
  </si>
  <si>
    <t>TVR-200 Stack Bi-Coupler</t>
  </si>
  <si>
    <t>TVR-200L Stack Bi-Adapter</t>
  </si>
  <si>
    <t>TVR-2160C Mk2 Stack Quad-Coupler</t>
  </si>
  <si>
    <t>SSTU - ST-GEN - DSP-BKT-A</t>
  </si>
  <si>
    <t>SSTU - ST-GEN - DSP-BKT-B</t>
  </si>
  <si>
    <t>SSTU - ST-GEN - DSP-BKT-C</t>
  </si>
  <si>
    <t>SSTU - ST-GEN - DSP-BKT-D</t>
  </si>
  <si>
    <t>SSTU - ST-GEN - DSP-BKT-E</t>
  </si>
  <si>
    <t>SSTU - ST-GEN - DSP-MAX-L</t>
  </si>
  <si>
    <t>SSTU - ST-GEN - DSP-MAX-M</t>
  </si>
  <si>
    <t>SSTU - ST-GEN - DSP-MAX-S</t>
  </si>
  <si>
    <t>SSTU - ST-GEN - DSP-SMA-L</t>
  </si>
  <si>
    <t>SSTU - ST-GEN - DSP-SMA-M</t>
  </si>
  <si>
    <t>SSTU - ST-GEN - DSP-SMA-S</t>
  </si>
  <si>
    <t>SSTU - ST-GEN - DSP-SMB-L</t>
  </si>
  <si>
    <t>SSTU - ST-GEN - DSP-SMB-M</t>
  </si>
  <si>
    <t>SSTU - ST-GEN - DSP-SMB-S</t>
  </si>
  <si>
    <t>SSTU - ST-GEN - DSP-SMC-L</t>
  </si>
  <si>
    <t>SSTU - ST-GEN - DSP-SMC-M</t>
  </si>
  <si>
    <t>SSTU - ST-HAB-A1</t>
  </si>
  <si>
    <t>SSTU - ST-HAB-A2</t>
  </si>
  <si>
    <t>SSTU - ST-HAB-B1</t>
  </si>
  <si>
    <t>SSTU - ST-HAB-B2</t>
  </si>
  <si>
    <t>SSTU - ST-HAB-B3</t>
  </si>
  <si>
    <t>SSTU - ST-HAB-B4</t>
  </si>
  <si>
    <t>SSTU - ST-HAB-C1</t>
  </si>
  <si>
    <t>SSTU - ST-HAB-C2</t>
  </si>
  <si>
    <t>SSTU - ST-HAB-C3</t>
  </si>
  <si>
    <t>SSTU - ST-HAB-C4</t>
  </si>
  <si>
    <t>TVR-300L Stack Tri-Adapter</t>
  </si>
  <si>
    <t>TVR-400L Stack Quad-Adapter</t>
  </si>
  <si>
    <t>Station Solar Panel Large</t>
  </si>
  <si>
    <t>Station Solar Panel Medium</t>
  </si>
  <si>
    <t>Kerbodyne KX200-16 Propellant Tank</t>
  </si>
  <si>
    <t>Kerbodyne KX200-32 Propellant Tank</t>
  </si>
  <si>
    <t>Kerbodyne KX200-64 Propellant Tank</t>
  </si>
  <si>
    <t>Kerbodyne S3-S2-2430 Adapter Tank</t>
  </si>
  <si>
    <t>Structural Fuselage Mk2</t>
  </si>
  <si>
    <t>Kerbodyne S5 Nose Cone Propellant Tank</t>
  </si>
  <si>
    <t>Submersible Oceanography and Bathymetry</t>
  </si>
  <si>
    <t>Kerbodyne S5-08000 Propellant Tank</t>
  </si>
  <si>
    <t>Surface Scanning Module</t>
  </si>
  <si>
    <t>Kerbodyne S5-16000 Propellant Tank</t>
  </si>
  <si>
    <t>TACLS Liquid O2 to O2 converter</t>
  </si>
  <si>
    <t>Tail Connector (3.75m)</t>
  </si>
  <si>
    <t>Kerbodyne S5-32000 Propellant Tank</t>
  </si>
  <si>
    <t>Kerbodyne S5-64000 Propellant Tank</t>
  </si>
  <si>
    <t>PPD-SM1600 Service Module</t>
  </si>
  <si>
    <t>PPD-SM555 Service Module</t>
  </si>
  <si>
    <t>TG-F1 Radial Fuel Tank</t>
  </si>
  <si>
    <t>TG-T1 Truck Cabin</t>
  </si>
  <si>
    <t>TG-T3 Truck Section</t>
  </si>
  <si>
    <t>TG-W1 Truck Cabin</t>
  </si>
  <si>
    <t>TG-W3 Truck Middle</t>
  </si>
  <si>
    <t>TG-W4 Rear Bumper</t>
  </si>
  <si>
    <t>TG-Wheel</t>
  </si>
  <si>
    <t>title = FAT-460 Super-Lift Aeroplane Main Wing</t>
  </si>
  <si>
    <t>CryoX Butt Propellant Tank</t>
  </si>
  <si>
    <t>CryoX L Propellant Tank</t>
  </si>
  <si>
    <t>CryoX Nose Propellant Tank</t>
  </si>
  <si>
    <t>CryoX XL Propellant Tank</t>
  </si>
  <si>
    <t>CryoX XXL Propellant Tank</t>
  </si>
  <si>
    <t>Chassis Decoupler</t>
  </si>
  <si>
    <t>TR-35C Stack Decoupler</t>
  </si>
  <si>
    <t>MC-1000 Buckboard</t>
  </si>
  <si>
    <t>TR-50A Stack Decoupler</t>
  </si>
  <si>
    <t>TR-50B Stack Decoupler</t>
  </si>
  <si>
    <t>MC-2000 Buckboard</t>
  </si>
  <si>
    <t>Truck Box</t>
  </si>
  <si>
    <t>MC-3000 Buckboard</t>
  </si>
  <si>
    <t>SSTU - ST-GEN - DSP-SMC-S</t>
  </si>
  <si>
    <t>CA-A02 Conic Antenna</t>
  </si>
  <si>
    <t>TVR-1600XXL Stack Quad-Adapter</t>
  </si>
  <si>
    <t>TVR-500XXL Stack Pent-Adapter</t>
  </si>
  <si>
    <t>Tycho Magnetic Anomaly 1</t>
  </si>
  <si>
    <t>Undersize Signals Intelligence Satellite</t>
  </si>
  <si>
    <t>Univ. Storage - ASERT</t>
  </si>
  <si>
    <t>Universal Storage Decoupler: Large</t>
  </si>
  <si>
    <t>Universal Storage Decoupler: Small</t>
  </si>
  <si>
    <t>Water Electrolysis Unit</t>
  </si>
  <si>
    <t>Water Gas Shift Unit</t>
  </si>
  <si>
    <t>Wing Connector Rounded Tip</t>
  </si>
  <si>
    <t>XC-32 Inflatable Fuel Tank</t>
  </si>
  <si>
    <t>XC-32 Inflatable Fuel Tank [Gold]</t>
  </si>
  <si>
    <t>XC-32 Light Fuel Tank</t>
  </si>
  <si>
    <t>XE-100 Electric Propulsion Tank</t>
  </si>
  <si>
    <t>XE-400 Electric Propulsion Tank</t>
  </si>
  <si>
    <t>XE-P02 Electric Propulsion Tank</t>
  </si>
  <si>
    <t>XE-P06 Electric Propulsion Tank</t>
  </si>
  <si>
    <t>XE-R04 Electric Propulsion Tank</t>
  </si>
  <si>
    <t>XM-800 2.5m Air Intake</t>
  </si>
  <si>
    <t>XX-32 Light Fuel Tank (Gold)</t>
  </si>
  <si>
    <t>Probodobodyne Stayputnik</t>
  </si>
  <si>
    <t>Elevon 0-A</t>
  </si>
  <si>
    <t>Elevon 0-B</t>
  </si>
  <si>
    <t>Elevon Mk2</t>
  </si>
  <si>
    <t>Elevon Mk3</t>
  </si>
  <si>
    <t>FW - Conic Fairing</t>
  </si>
  <si>
    <t>MK 5 Strip Light</t>
  </si>
  <si>
    <t>Mk0B Small Modular Wing</t>
  </si>
  <si>
    <t>Mk1 LFO Barrel</t>
  </si>
  <si>
    <t>KO-TP12M "Bear" Turboprop</t>
  </si>
  <si>
    <t>CHAKA / Expanded Observation Module II</t>
  </si>
  <si>
    <t>Clamp-O-Tron MK 16-XXL Docking Port</t>
  </si>
  <si>
    <t>Engine Nacelle</t>
  </si>
  <si>
    <t>Engine Pre-cooler</t>
  </si>
  <si>
    <t>AIES A5A RCS Fuel</t>
  </si>
  <si>
    <t>AIES CL-1300 B Fuel Tank</t>
  </si>
  <si>
    <t>AIES K7 Fuel Tank</t>
  </si>
  <si>
    <t>AIES Lunder-L Fuel Tank</t>
  </si>
  <si>
    <t>AIES MER-1 Fuel Tank</t>
  </si>
  <si>
    <t>AIES MER-6 Fuel Tank</t>
  </si>
  <si>
    <t>AIES MR1 vr2 Fuel Tank</t>
  </si>
  <si>
    <t>AIES MS-1 RCS Fuel</t>
  </si>
  <si>
    <t>AIES ORB-1 Fuel Tank</t>
  </si>
  <si>
    <t>AIES RA-125 RCS Fuel</t>
  </si>
  <si>
    <t>AIES SUL-V1 Fuel Tank</t>
  </si>
  <si>
    <t>AIES Superior-V3 Fuel Tank</t>
  </si>
  <si>
    <t>Stratus-V Cylindrified MonoPropellant Tank</t>
  </si>
  <si>
    <t>Stratus-V Roundified MonoPropellant Tank</t>
  </si>
  <si>
    <t>AIES Multi-FS Separator</t>
  </si>
  <si>
    <t>AIES RAD-S Adapter</t>
  </si>
  <si>
    <t>AIES SAT-1 Decoupler</t>
  </si>
  <si>
    <t>AIES SAT-2 Decoupler</t>
  </si>
  <si>
    <t>AIES SAT-3 Decoupler</t>
  </si>
  <si>
    <t>AIES SV-5 Base Decoupler</t>
  </si>
  <si>
    <t>AIES SV-5 Black Base Decoupler</t>
  </si>
  <si>
    <t>AIES Vector-B Base Decoupler</t>
  </si>
  <si>
    <t>Voskhod Main Parachute</t>
  </si>
  <si>
    <t>Atlas SLV-3C/D Fuel Tank</t>
  </si>
  <si>
    <t>Block D Vernier</t>
  </si>
  <si>
    <t>Proton 1/2 Interstage Adapter</t>
  </si>
  <si>
    <t>Proton 2/3 Interstage Adapter</t>
  </si>
  <si>
    <t>Proton 3/4 Salyut Interstage Adapter</t>
  </si>
  <si>
    <t>RD-0214 8D811</t>
  </si>
  <si>
    <t>Proton-K Third Stage Extended Payload Decoupler</t>
  </si>
  <si>
    <t>Proton-K Third Stage Payload Decoupler</t>
  </si>
  <si>
    <t>R7 Soyuz 7K-OK &amp; 7K-T Launch Escape System</t>
  </si>
  <si>
    <t>Proton Zond 7K-L1 Launch Escape System</t>
  </si>
  <si>
    <t>ASTP Universal Docking Adapter</t>
  </si>
  <si>
    <t>N1 Block A</t>
  </si>
  <si>
    <t>4.3m to Mk2 Adapter</t>
  </si>
  <si>
    <t>Mk2 Adapter (Long) [2.0m]</t>
  </si>
  <si>
    <t>Mk2 Adapter (Short) [2.0m]</t>
  </si>
  <si>
    <t>Mk2 Bicoupler</t>
  </si>
  <si>
    <t>Mk2 Fuselage (Long)</t>
  </si>
  <si>
    <t>Mk2 Fuselage (Long) (Pressurized)</t>
  </si>
  <si>
    <t>Mk2 Fuselage (Short)</t>
  </si>
  <si>
    <t>Mk2 Fuselage (Short) (Pres, low volume)</t>
  </si>
  <si>
    <t>Mk2 Fuselage (Short) (Pressurized)</t>
  </si>
  <si>
    <t>Mk3 Fuselage (Long)</t>
  </si>
  <si>
    <t>Mk3 Fuselage (Long) (Pressurized)</t>
  </si>
  <si>
    <t>Mk3 Fuselage (Medium)</t>
  </si>
  <si>
    <t>Mk3 Fuselage (Medium) (Pressurized)</t>
  </si>
  <si>
    <t>Mk3 Fuselage (Short)</t>
  </si>
  <si>
    <t>Mk3 Fuselage (Short) (Pres, low volume)</t>
  </si>
  <si>
    <t>Mk3 Fuselage (Short) (Pressurized)</t>
  </si>
  <si>
    <t>Mk3 to 4.3m Adapter</t>
  </si>
  <si>
    <t>Mk3 to 4.3m Adapter Slanted</t>
  </si>
  <si>
    <t>Mk3 to 6.5m Adapter</t>
  </si>
  <si>
    <t>Mk3 to Mk2 Adapter</t>
  </si>
  <si>
    <t>NCS Adapter</t>
  </si>
  <si>
    <t>RD-0120 Engine Mount</t>
  </si>
  <si>
    <t>Soyuz 19 ASTP Orbital Module</t>
  </si>
  <si>
    <t>Soyuz 19 ASTP Left Solar Array</t>
  </si>
  <si>
    <t>Soyuz 19 ASTP Right Solar Array</t>
  </si>
  <si>
    <t>Centaur D2</t>
  </si>
  <si>
    <t>Mk3 Engine Mount</t>
  </si>
  <si>
    <t>RD-120 Series</t>
  </si>
  <si>
    <t>Zenit Vernier Assembly</t>
  </si>
  <si>
    <t>Centaur D3</t>
  </si>
  <si>
    <t>Soyuz-2-1V Vernier Assembly</t>
  </si>
  <si>
    <t>ATV RCS aft</t>
  </si>
  <si>
    <t>MAVEN, New Horizons</t>
  </si>
  <si>
    <t>Viking</t>
  </si>
  <si>
    <t>Suomi NPP</t>
  </si>
  <si>
    <t>Landsat 1</t>
  </si>
  <si>
    <t>On the SMOS, SMAP and SAC-D Satellites</t>
  </si>
  <si>
    <t>SMOS, SAC-D, SMAP</t>
  </si>
  <si>
    <t>Soil Moisture Sensor on SAC-D Satellite</t>
  </si>
  <si>
    <t>Aquarius (equipment)</t>
  </si>
  <si>
    <t>Basically the ChemCam instrument</t>
  </si>
  <si>
    <t>TECH TREE</t>
  </si>
  <si>
    <t>F8f?Bearcat?Cockpit</t>
  </si>
  <si>
    <t>CST-100?capsule</t>
  </si>
  <si>
    <t>CST-100?Heat?Shield</t>
  </si>
  <si>
    <t>CST-100?Service?Module</t>
  </si>
  <si>
    <t>IUSXNP_lft_?3322HORT</t>
  </si>
  <si>
    <t>IUSXNP_lft_?375x3S222HORT</t>
  </si>
  <si>
    <t>Focke-Wulf?Bearcat?Cockpit</t>
  </si>
  <si>
    <t>Mk1?Mirage?Cockpit</t>
  </si>
  <si>
    <t>Mk1?Su30?Cockpit</t>
  </si>
  <si>
    <t>Typhoon?Cockpit</t>
  </si>
  <si>
    <t>XSMALL?Kosmos_TKS_RCS_TankX</t>
  </si>
  <si>
    <t>XSMALL?Kosmos_TKS_RCS_TankXxxf</t>
  </si>
  <si>
    <t>Raptor?Vacuum</t>
  </si>
  <si>
    <t>Booster Avionics (Starting), 1m</t>
  </si>
  <si>
    <t>Booster Avionics (Early), 1m</t>
  </si>
  <si>
    <t>Booster Avionics (Early), 2m, 3m</t>
  </si>
  <si>
    <t>Booster Avionics (Saturn I)</t>
  </si>
  <si>
    <t>Upper Stage Avionics (Able)</t>
  </si>
  <si>
    <t>Upper Stage Avionics (Agena)</t>
  </si>
  <si>
    <t>Probe Core Avionics (Ranger I)</t>
  </si>
  <si>
    <t>Probe Core Avionics (Ranger III)</t>
  </si>
  <si>
    <t>Procedural</t>
  </si>
  <si>
    <t>Fuel Tank</t>
  </si>
  <si>
    <t>Legs</t>
  </si>
  <si>
    <t>Lander</t>
  </si>
  <si>
    <t>Decoupler</t>
  </si>
  <si>
    <t>Ladder</t>
  </si>
  <si>
    <t>Command Module</t>
  </si>
  <si>
    <t>CM Parts</t>
  </si>
  <si>
    <t>Heat Shield</t>
  </si>
  <si>
    <t>LES</t>
  </si>
  <si>
    <t>Life Support</t>
  </si>
  <si>
    <t>Rover</t>
  </si>
  <si>
    <t>Stat</t>
  </si>
  <si>
    <t>Cockpit</t>
  </si>
  <si>
    <t>Hull</t>
  </si>
  <si>
    <t>Tail</t>
  </si>
  <si>
    <t>Engine</t>
  </si>
  <si>
    <t>Cargo</t>
  </si>
  <si>
    <t>Control Surface</t>
  </si>
  <si>
    <t>Wing</t>
  </si>
  <si>
    <t>Shuttle Parts</t>
  </si>
  <si>
    <t>Landing Gear</t>
  </si>
  <si>
    <t>Intake</t>
  </si>
  <si>
    <t>Electric Engine</t>
  </si>
  <si>
    <t>Nuclear Fuel</t>
  </si>
  <si>
    <t>Nuclear Reactor</t>
  </si>
  <si>
    <t>Fairing</t>
  </si>
  <si>
    <t>US Engine</t>
  </si>
  <si>
    <t>SM Engine</t>
  </si>
  <si>
    <t>FS Engine</t>
  </si>
  <si>
    <t>SRB</t>
  </si>
  <si>
    <t>Booster Engine</t>
  </si>
  <si>
    <t>Other Engine</t>
  </si>
  <si>
    <t>Dust Sample</t>
  </si>
  <si>
    <t>Electrostatic &amp; Ionization</t>
  </si>
  <si>
    <t>Dust Counter</t>
  </si>
  <si>
    <t>Magnetometer</t>
  </si>
  <si>
    <t>SAR</t>
  </si>
  <si>
    <t>Camera</t>
  </si>
  <si>
    <t>PLACEMENT NOTES</t>
  </si>
  <si>
    <t>COST NOTES</t>
  </si>
  <si>
    <t>Full Progress, combined all costs</t>
  </si>
  <si>
    <t>Same cost as Apollo, but no Heat Shield, lower Entry Cost</t>
  </si>
  <si>
    <t>Same cost as Orion, but no Heat Shield, lower Entry Cost</t>
  </si>
  <si>
    <t>RCSBlock8x</t>
  </si>
  <si>
    <t>RCS Engine</t>
  </si>
  <si>
    <t>Lander Engine</t>
  </si>
  <si>
    <t>RCSBlockDouble</t>
  </si>
  <si>
    <t>What</t>
  </si>
  <si>
    <t>Equipment</t>
  </si>
  <si>
    <t>Year</t>
  </si>
  <si>
    <t>Convert</t>
  </si>
  <si>
    <t>US CPI Chart</t>
  </si>
  <si>
    <t>entryCost</t>
  </si>
  <si>
    <t>Reference</t>
  </si>
  <si>
    <t>https://aquarius.umaine.edu/cgi/ov_faqs.htm</t>
  </si>
  <si>
    <t>Mods</t>
  </si>
  <si>
    <t>Mod Part</t>
  </si>
  <si>
    <t>dmSoilMoisture, dmUSSoilMoisture</t>
  </si>
  <si>
    <t>Slightly more than the regular part because there is miniaturization and additional parts</t>
  </si>
  <si>
    <t>ENTRYCOSTMODS</t>
  </si>
  <si>
    <t>dmUSSoilMoisture = 50000</t>
  </si>
  <si>
    <t>dmSoilMoisture = 50000</t>
  </si>
  <si>
    <t>Niche Parts</t>
  </si>
  <si>
    <t>FREFRE1</t>
  </si>
  <si>
    <t>FRE-1</t>
  </si>
  <si>
    <t>The Firefly Research Engine 1 (FRE-1) is an upper stage engine developped by Firefly, and intended to be used with the Firefly Alpha launch vehicle. It features a low production cost along a simple and efficient pressure-fed system. The Firefly engines will burn RP1 on the first flights, but they will be upgraded to burn Methane and therefore improve their efficiency. [1.3m] Plume configured by RealPlume.</t>
  </si>
  <si>
    <t>FREFRE2</t>
  </si>
  <si>
    <t>FRE-2</t>
  </si>
  <si>
    <t>The Firefly Research Engine 2 (FRE-2) is a lower stage aerospike-clustered engine developped by Firefly, and intended to be used with the Firefly Alpha launch vehicle. Using an aerospike noozle surrounded by twelve combustion chambers, the FRE-2 is efficient at a wide range of altitude. The Firefly engines will burn RP1 on the first flights, but they will be upgraded to burn Methane and therefore improve their efficiency. [1.85m] Plume configured by RealPlume.</t>
  </si>
  <si>
    <t>FRELE5</t>
  </si>
  <si>
    <t>LE-5 Series</t>
  </si>
  <si>
    <t>Advanced upper stage hydrolox japanese engines developped by Mitsubishi. The LE-5 powers the H-II launch vehicle second stage. [1.5m] Plume configured by RealPlume.</t>
  </si>
  <si>
    <t>FRELE7</t>
  </si>
  <si>
    <t>FREP80</t>
  </si>
  <si>
    <t>P80</t>
  </si>
  <si>
    <t>The P80 is an high-performance European Solid Rocket Motor. It powers the first stage of the Vega launch vehicle and may be upgraded to an heavier and more powerful version in order to boost Ariane 6. The P80 SRM is currently the largest and most powerfull single segment solid rocket motor. Burn time ~110s.[3m] Plume configured by RealPlume.</t>
  </si>
  <si>
    <t>FRERD843</t>
  </si>
  <si>
    <t>RD-843</t>
  </si>
  <si>
    <t>The RD-843 is a Ukrainian single nozzle liquid propellant rocket engine powering Vega fourth stage (AVUM). Plume configured by RealPlume.</t>
  </si>
  <si>
    <t>FRERUTHERFORD</t>
  </si>
  <si>
    <t>Rutherford</t>
  </si>
  <si>
    <t>Rocket Labâ€™s flagship engine, the 4,900lbf Rutherford, is an electrical turbo-pumped LOX/RP-1 engine specifically designed for the Electron Launch Vehicle. [0.3m] Plume configured by RealPlume.</t>
  </si>
  <si>
    <t>FRERUTHERFORDVAC</t>
  </si>
  <si>
    <t>Rutherford Vacuum</t>
  </si>
  <si>
    <t>The Rutherford engine with an extended nozzle for better vacuum performance. [0.6m] Plume configured by RealPlume.</t>
  </si>
  <si>
    <t>FREVIKINGEARLY</t>
  </si>
  <si>
    <t>Viking (2/2B)</t>
  </si>
  <si>
    <t>Early Viking engines used on Ariane 1, 2 and 3. Thanks to the magic of hypergolic propellant, Vikings engines were able to achieve a substainable amount of thrust at all altitude. Includes configs for Viking 2 and 2B. [1.5m] Plume configured by RealPlume.</t>
  </si>
  <si>
    <t>FREVIKINGLOWER</t>
  </si>
  <si>
    <t>Viking (5B/5C/6)</t>
  </si>
  <si>
    <t>Later Viking engines used on Ariane 4. Includes configs for Viking 5B, 5C and 6 (liquid fuel booster). [1.5m] Plume configured by RealPlume.</t>
  </si>
  <si>
    <t>FREVIKINGUPPER</t>
  </si>
  <si>
    <t>Viking (4/4B)</t>
  </si>
  <si>
    <t>Upper stage Viking engine used on Ariane 1 and 4 as well as on Indian Lauch Vehicles GSLV and PSLV. Includes configs for Viking 4, 4B, Vikas 2, 2B and X. [1.8m] Plume configured by RealPlume.</t>
  </si>
  <si>
    <t>FREZEFIRO23</t>
  </si>
  <si>
    <t>Zefiro 23</t>
  </si>
  <si>
    <t>The Zephiro 23 is an high performance upper stage solid rocket motor. It powers Vega's second stage. Burn time ~77s. [1.9m] Plume configured by RealPlume.</t>
  </si>
  <si>
    <t>FREZEFIRO9</t>
  </si>
  <si>
    <t>Zefiro 9</t>
  </si>
  <si>
    <t>The Zephiro 9 is an high performance upper stage solid rocket motor. It powers Vega's third stage. Burn time ~120s. [1.9m] Plume configured by RealPlume.</t>
  </si>
  <si>
    <t>BE-3</t>
  </si>
  <si>
    <t>HiPAT</t>
  </si>
  <si>
    <t>LEROS1b</t>
  </si>
  <si>
    <t>LEROS4</t>
  </si>
  <si>
    <t>MR104</t>
  </si>
  <si>
    <t>MR107</t>
  </si>
  <si>
    <t>MR80TDE</t>
  </si>
  <si>
    <t>PLE</t>
  </si>
  <si>
    <t>RutherfordVacuum</t>
  </si>
  <si>
    <t>STAR5D</t>
  </si>
  <si>
    <t>STAR8</t>
  </si>
  <si>
    <t>TD339</t>
  </si>
  <si>
    <t>Draco</t>
  </si>
  <si>
    <t>MR103</t>
  </si>
  <si>
    <t>MR106Axial</t>
  </si>
  <si>
    <t>MR106Lateral</t>
  </si>
  <si>
    <t>MR111</t>
  </si>
  <si>
    <t>MRM106D4</t>
  </si>
  <si>
    <t>MRM106D</t>
  </si>
  <si>
    <t>MRM106F</t>
  </si>
  <si>
    <t>MRM111</t>
  </si>
  <si>
    <t>S10Block</t>
  </si>
  <si>
    <t>BE3EngineCompartment</t>
  </si>
  <si>
    <t>Thrustframe</t>
  </si>
  <si>
    <t>ForgottenRealEngines</t>
  </si>
  <si>
    <t>Blue Origin New Shepard Suborbital</t>
  </si>
  <si>
    <t>Firefly Alpha</t>
  </si>
  <si>
    <t>Electron (Rocket Lab)</t>
  </si>
  <si>
    <t>Ariane 1, 2, 3</t>
  </si>
  <si>
    <t>Ariane 1, 4, GSLV, PSLV</t>
  </si>
  <si>
    <t>Galileo, Mars Express, Venus Express</t>
  </si>
  <si>
    <t>A2100, Juno</t>
  </si>
  <si>
    <t>Voyager, Magellan</t>
  </si>
  <si>
    <t>Phoenix Mars Lander</t>
  </si>
  <si>
    <t>Phobos, Fregat</t>
  </si>
  <si>
    <t>Pathfinder</t>
  </si>
  <si>
    <t>SRM</t>
  </si>
  <si>
    <t>Ariane 5, Schapiarelli Lander</t>
  </si>
  <si>
    <t>Dragon</t>
  </si>
  <si>
    <t>Radarsat, GPS Block2</t>
  </si>
  <si>
    <t>Mars Observer, Juno</t>
  </si>
  <si>
    <t>ExoMars</t>
  </si>
  <si>
    <t>Pathfinder, ExoMars</t>
  </si>
  <si>
    <t>Used other values</t>
  </si>
  <si>
    <t>R-40B Bipropellant Engine</t>
  </si>
  <si>
    <t>LEROS-1b (635N)</t>
  </si>
  <si>
    <t>CHT-400 Thruster Block</t>
  </si>
  <si>
    <t>CHT-400 Monopropellant Thruster (400N)</t>
  </si>
  <si>
    <t>MRM-106D (2 Engine 40N)</t>
  </si>
  <si>
    <t>MRM-106F (40N)</t>
  </si>
  <si>
    <t>BE-3 Engine Compartment</t>
  </si>
  <si>
    <t>S5.98M (14D30)</t>
  </si>
  <si>
    <t>MR-80B (MLE)</t>
  </si>
  <si>
    <t>STAR 8 (RAD)</t>
  </si>
  <si>
    <t>MRM-106D (4 Engine 40N)</t>
  </si>
  <si>
    <t>Twin SuperDraco</t>
  </si>
  <si>
    <t>Rutherford Vacuum Engine</t>
  </si>
  <si>
    <t>S200 ATV Aft Thruster Cluster</t>
  </si>
  <si>
    <t>S200 Bipropellant Thruster (200N)</t>
  </si>
  <si>
    <t>S10 Thruster Module (20N)</t>
  </si>
  <si>
    <t>S-400 Bipropellant Engine (400N)</t>
  </si>
  <si>
    <t>R-4D HiPAT (445N)</t>
  </si>
  <si>
    <t>MRM-111 (4N)</t>
  </si>
  <si>
    <t>MR-111 (4N)</t>
  </si>
  <si>
    <t>STAR 5D (RAD)</t>
  </si>
  <si>
    <t>S10 Bipropellant Thruster (10N)</t>
  </si>
  <si>
    <t>MR-107 (270N)</t>
  </si>
  <si>
    <t>Phoenix Lander Engine (540N)</t>
  </si>
  <si>
    <t>MR-106 Axial (40N)</t>
  </si>
  <si>
    <t>MR-106 Lateral (40N)</t>
  </si>
  <si>
    <t>MR-80 (TDE)</t>
  </si>
  <si>
    <t>MR-103 (1N)</t>
  </si>
  <si>
    <t>MR-104 (440N)</t>
  </si>
  <si>
    <t>R-42 Bipropellant Engine (890N)</t>
  </si>
  <si>
    <t>LEROS-4 (1100N)</t>
  </si>
  <si>
    <t>Thrust Frame</t>
  </si>
  <si>
    <t>DATE COSTED</t>
  </si>
  <si>
    <t>Same as other J-2X</t>
  </si>
  <si>
    <t>Same as other RSRMV</t>
  </si>
  <si>
    <t>Same as other Vulcain</t>
  </si>
  <si>
    <t>Same as other EAP-241</t>
  </si>
  <si>
    <t>Same as other Castor 30</t>
  </si>
  <si>
    <t>Slightly lower than 1kN thruster</t>
  </si>
  <si>
    <t>Same as other GEM-60</t>
  </si>
  <si>
    <t>Same as other Kestel</t>
  </si>
  <si>
    <t>Same as other LMDE</t>
  </si>
  <si>
    <t>Same as other Merlin 1</t>
  </si>
  <si>
    <t>Heatshield (0.625m)</t>
  </si>
  <si>
    <t>LEO-rated heat shield. Not rated for lunar returns.</t>
  </si>
  <si>
    <t>Heatshield (1.25m)</t>
  </si>
  <si>
    <t>Heatshield-1M</t>
  </si>
  <si>
    <t>Heatshield (1m)</t>
  </si>
  <si>
    <t>Heatshield-15M</t>
  </si>
  <si>
    <t>Heatshield (1.5m)</t>
  </si>
  <si>
    <t>Heatshield-2M</t>
  </si>
  <si>
    <t>Heatshield (2m)</t>
  </si>
  <si>
    <t>Heatshield-25M</t>
  </si>
  <si>
    <t>Heatshield (2.5m)</t>
  </si>
  <si>
    <t>Heatshield-3M</t>
  </si>
  <si>
    <t>Heatshield (3m)</t>
  </si>
  <si>
    <t>Heatshield-375M</t>
  </si>
  <si>
    <t>Heatshield (3.75m)</t>
  </si>
  <si>
    <t>Heatshield-4M</t>
  </si>
  <si>
    <t>Heatshield (4m)</t>
  </si>
  <si>
    <t>Heatshield-5M</t>
  </si>
  <si>
    <t>Heatshield (5m)</t>
  </si>
  <si>
    <t>Heatshield (4m) - Mk 1-2 Pod</t>
  </si>
  <si>
    <t>LEO-rated heat shield for Mk1-2 and other 4m pods. Not rated for lunar returns.</t>
  </si>
  <si>
    <t>SoyuzHeatshieldLEO</t>
  </si>
  <si>
    <t>This decoupler is designed for use with the 0.625m heat shield. (PART NOT SUPPORTED BY RP-0, RO IN PROGRESS)</t>
  </si>
  <si>
    <t>Heatshield Decoupler (White)</t>
  </si>
  <si>
    <t>Using a DRE heatshield just makes the bottom round, square it up with this decoupler that will fit nicely, flush, and hide the heatshield. White texture. TweakScale starting at 0.5m.</t>
  </si>
  <si>
    <t>Deadly Reentry</t>
  </si>
  <si>
    <t>UP0625 Decoupler</t>
  </si>
  <si>
    <t>Heatshield Decoupler (Gray)</t>
  </si>
  <si>
    <t>Heatshield Decoupler (Mk1-2)</t>
  </si>
  <si>
    <t>Add cost of FASA Antenna, Fuel Tank and Avionics</t>
  </si>
  <si>
    <t>Fits with other fairing costs</t>
  </si>
  <si>
    <t>Same as FASA</t>
  </si>
  <si>
    <t>Fairing Base</t>
  </si>
  <si>
    <t>Nosecone</t>
  </si>
  <si>
    <t>Strut</t>
  </si>
  <si>
    <t>Adapter</t>
  </si>
  <si>
    <t>Interstage</t>
  </si>
  <si>
    <t>Payload</t>
  </si>
  <si>
    <t>Thermometer</t>
  </si>
  <si>
    <t>Structural</t>
  </si>
  <si>
    <t>Wheel</t>
  </si>
  <si>
    <t>Airbag</t>
  </si>
  <si>
    <t>Engine Adapter</t>
  </si>
  <si>
    <t>Thrust Vane</t>
  </si>
  <si>
    <t>Launch Clamp</t>
  </si>
  <si>
    <t>US SRB</t>
  </si>
  <si>
    <t>FS SRB</t>
  </si>
  <si>
    <t>Same as RO Aerobee</t>
  </si>
  <si>
    <t>First working LASER in 1960</t>
  </si>
  <si>
    <t>US SRM</t>
  </si>
  <si>
    <t>Retro SRM</t>
  </si>
  <si>
    <t>FS w/Engines</t>
  </si>
  <si>
    <t>US w/Engines</t>
  </si>
  <si>
    <t>FS SRM</t>
  </si>
  <si>
    <t>Multiplied 3x500N thrusters</t>
  </si>
  <si>
    <t>Same as other Castor 4A</t>
  </si>
  <si>
    <t>Same as other Castor 4AXL</t>
  </si>
  <si>
    <t>Same entry cost as GEM-40, Cost is determined by Procedural</t>
  </si>
  <si>
    <t>Same costs as other 0.5 kN engine</t>
  </si>
  <si>
    <t>Same as other Merlins</t>
  </si>
  <si>
    <t>Same as other costs</t>
  </si>
  <si>
    <t>Based on other R7</t>
  </si>
  <si>
    <t>Same as other RD-0110</t>
  </si>
  <si>
    <t>Same as other RD-0124</t>
  </si>
  <si>
    <t>Same as other RD-107</t>
  </si>
  <si>
    <t>Same as other RD-108</t>
  </si>
  <si>
    <t>Same as other RD-253/RD-275</t>
  </si>
  <si>
    <t>Same as other RSRM</t>
  </si>
  <si>
    <t>Based on costs of RSRM, handled by Procedurals</t>
  </si>
  <si>
    <t>Same as other Rutherford</t>
  </si>
  <si>
    <t>Same as other Rutherford Vac</t>
  </si>
  <si>
    <t>Same as other S-V Ullage</t>
  </si>
  <si>
    <t>Same as other 37FM</t>
  </si>
  <si>
    <t>Same as other SuperDraco</t>
  </si>
  <si>
    <t>Based on costs of UA12xx, fixed by Procedurals</t>
  </si>
  <si>
    <t>Use costs of other Altair</t>
  </si>
  <si>
    <t>Used values from other RD-171 (RN's version)</t>
  </si>
  <si>
    <t>KW1mFairingBase</t>
  </si>
  <si>
    <t>KW Small Fairing Base</t>
  </si>
  <si>
    <t>The base upon which to mount your payload and 1.25m fairings.</t>
  </si>
  <si>
    <t>KW2mFairingBase</t>
  </si>
  <si>
    <t>KW Medium Fairing Base</t>
  </si>
  <si>
    <t>The base upon which to mount your payload and 2.5m fairings.</t>
  </si>
  <si>
    <t>KW3mFairingBase</t>
  </si>
  <si>
    <t>KW Large Fairing Base</t>
  </si>
  <si>
    <t>The base upon which to mount your payload and 3.75m fairings.</t>
  </si>
  <si>
    <t>KW12mExpandedFairingCone</t>
  </si>
  <si>
    <t>KW Expanded Fairing Cone Half [Small]</t>
  </si>
  <si>
    <t>KW2mExpandedFairingCone</t>
  </si>
  <si>
    <t>KW Expanded Fairing Cone Half [Medium]</t>
  </si>
  <si>
    <t>KW1mFairingCone</t>
  </si>
  <si>
    <t>KW Fairing Cone Half [Small]</t>
  </si>
  <si>
    <t>KW2mFairingCone</t>
  </si>
  <si>
    <t>KW Fairing Cone Half [Medium]</t>
  </si>
  <si>
    <t>KW3mFairingCone</t>
  </si>
  <si>
    <t>KW Fairing Cone Third [Large]</t>
  </si>
  <si>
    <t>KW1mFairingWall</t>
  </si>
  <si>
    <t>KW Fairing Wall Half [Small]</t>
  </si>
  <si>
    <t>KW2mExpandedFairingWall</t>
  </si>
  <si>
    <t>KW Expanded Fairing Wall Half [Medium]</t>
  </si>
  <si>
    <t>KW2mFairingWall</t>
  </si>
  <si>
    <t>KW Fairing Wall Half [Medium]</t>
  </si>
  <si>
    <t>KW3mExpandedFairingWall</t>
  </si>
  <si>
    <t>KW Expanded Fairing Wall Third [Large]</t>
  </si>
  <si>
    <t>KW3mFairingWall</t>
  </si>
  <si>
    <t>KW Fairing Wall Third [Large]</t>
  </si>
  <si>
    <t>KW5mFairingWall</t>
  </si>
  <si>
    <t>KW Fairing Wall Quarter [Extra Large]</t>
  </si>
  <si>
    <t>EDL</t>
  </si>
  <si>
    <t>Staged</t>
  </si>
  <si>
    <t>INFO</t>
  </si>
  <si>
    <t>AVIONICS</t>
  </si>
  <si>
    <t>ORBITAL</t>
  </si>
  <si>
    <t>COMMAND</t>
  </si>
  <si>
    <t>LS</t>
  </si>
  <si>
    <t>STATIONS</t>
  </si>
  <si>
    <t>COMMS</t>
  </si>
  <si>
    <t>POWER</t>
  </si>
  <si>
    <t>ELECTRONICS</t>
  </si>
  <si>
    <t>SPACEPLANES</t>
  </si>
  <si>
    <t>SOLID</t>
  </si>
  <si>
    <t>STAGED</t>
  </si>
  <si>
    <t>HYDROLOX</t>
  </si>
  <si>
    <t>NTR</t>
  </si>
  <si>
    <t>RD-0110_Syntin</t>
  </si>
  <si>
    <t>Not ready yet, but tech not really Near Future</t>
  </si>
  <si>
    <t>Changed to match SXT costs</t>
  </si>
  <si>
    <t>Apollo CSM</t>
  </si>
  <si>
    <t>ISS Unity</t>
  </si>
  <si>
    <t>Next Era after Saturn V</t>
  </si>
  <si>
    <t>2 Eras after Apollo</t>
  </si>
  <si>
    <t>Saturn INT, Saturn Multibody</t>
  </si>
  <si>
    <t>RD100</t>
  </si>
  <si>
    <t>Ramjet like SR-71 Engines</t>
  </si>
  <si>
    <t>Basic Capsule</t>
  </si>
  <si>
    <t>Airco DH.4</t>
  </si>
  <si>
    <t>Atlas-Able, Thor-Able</t>
  </si>
  <si>
    <t>LR87</t>
  </si>
  <si>
    <t>PW</t>
  </si>
  <si>
    <t>https://en.wikipedia.org/wiki/CubeSat</t>
  </si>
  <si>
    <t>Era after Apollo</t>
  </si>
  <si>
    <t>Near Future Capsule</t>
  </si>
  <si>
    <t>Updated SM</t>
  </si>
  <si>
    <t>Lunar Rover</t>
  </si>
  <si>
    <t>AIES CommTech PCF-5 Dish</t>
  </si>
  <si>
    <t>1275000000, Interplanetary</t>
  </si>
  <si>
    <t>Space Station Design</t>
  </si>
  <si>
    <t>Pioneer 10 Era</t>
  </si>
  <si>
    <t>Interplanetary</t>
  </si>
  <si>
    <t>Pegasus Lander</t>
  </si>
  <si>
    <t>MMSEV</t>
  </si>
  <si>
    <t>Fictional Advanced Lander, Same time as Altair</t>
  </si>
  <si>
    <t>Curiousity</t>
  </si>
  <si>
    <t>First test expected 2019</t>
  </si>
  <si>
    <t>Clustering design later than single</t>
  </si>
  <si>
    <t>Next era after test version</t>
  </si>
  <si>
    <t>Tests in 1995: https://en.wikipedia.org/wiki/Magnetoplasmadynamic_thruster</t>
  </si>
  <si>
    <t>Larger, so generation after</t>
  </si>
  <si>
    <t>NASA-457M-V1</t>
  </si>
  <si>
    <t>NASA-457M-V2</t>
  </si>
  <si>
    <t>Higher thrust, better ISP = next era</t>
  </si>
  <si>
    <t>NASA-457M-V1-X4</t>
  </si>
  <si>
    <t>NASA-457M-V2-X4</t>
  </si>
  <si>
    <t>P5-1</t>
  </si>
  <si>
    <t>P5-2</t>
  </si>
  <si>
    <t>(stored in NearFuture Configs)</t>
  </si>
  <si>
    <t>Ground test in 2003, 10 years? To fly</t>
  </si>
  <si>
    <t>Tests on ISS</t>
  </si>
  <si>
    <t>Evolution of VASIMR</t>
  </si>
  <si>
    <t>Next Evolution of VASIMR</t>
  </si>
  <si>
    <t>Still requires technology advancements</t>
  </si>
  <si>
    <t>XB-70 and T-4</t>
  </si>
  <si>
    <t>Gloster Meteor Cockpit</t>
  </si>
  <si>
    <t>FW-190 Cockpit</t>
  </si>
  <si>
    <t>F8F Bearcat Cockpit</t>
  </si>
  <si>
    <t>F-104 Starfighter Cockpit</t>
  </si>
  <si>
    <t>F-104</t>
  </si>
  <si>
    <t>F-101B Voodoo Cockpit</t>
  </si>
  <si>
    <t>F-101</t>
  </si>
  <si>
    <t>Su-30 Cockpit</t>
  </si>
  <si>
    <t>P-51B</t>
  </si>
  <si>
    <t>P-51H</t>
  </si>
  <si>
    <t>Spitfire</t>
  </si>
  <si>
    <t>Hawker Tempest</t>
  </si>
  <si>
    <t>Spitfire II</t>
  </si>
  <si>
    <t>WWI</t>
  </si>
  <si>
    <t>Level 1</t>
  </si>
  <si>
    <t>Level 3</t>
  </si>
  <si>
    <t>Level 2</t>
  </si>
  <si>
    <t>Level 2 - Tracking</t>
  </si>
  <si>
    <t>Level 3 - Tracking</t>
  </si>
  <si>
    <t>Level 3 - Tracking (Large)</t>
  </si>
  <si>
    <t>TacFoodContainer</t>
  </si>
  <si>
    <t>A 1.25-meter container full of Food supplies. (PART NOT SUPPORTED BY RP-0 OR RO)</t>
  </si>
  <si>
    <t>hidden</t>
  </si>
  <si>
    <t>TacFoodContainerLarge</t>
  </si>
  <si>
    <t>A large 2.5-meter container full of Food supplies. (PART NOT SUPPORTED BY RP-0 OR RO)</t>
  </si>
  <si>
    <t>TacFoodContainerLarge375</t>
  </si>
  <si>
    <t>A large 3.75-meter container full of Food supplies. (PART NOT SUPPORTED BY RP-0 OR RO)</t>
  </si>
  <si>
    <t>TacFoodContainerSmall</t>
  </si>
  <si>
    <t>A small 0.625-meter container full of Food supplies. (PART NOT SUPPORTED BY RP-0 OR RO)</t>
  </si>
  <si>
    <t>TacLifeSupportContainer</t>
  </si>
  <si>
    <t>A 1.25-meter container full of Life Support supplies. (PART NOT SUPPORTED BY RP-0 OR RO)</t>
  </si>
  <si>
    <t>TacLifeSupportContainerLarge</t>
  </si>
  <si>
    <t>A large 2.5-meter container full of Life Support supplies. (PART NOT SUPPORTED BY RP-0 OR RO)</t>
  </si>
  <si>
    <t>TacLifeSupportContainerLarge375</t>
  </si>
  <si>
    <t>A large 3.75-meter container full of Life Support supplies. (PART NOT SUPPORTED BY RP-0 OR RO)</t>
  </si>
  <si>
    <t>TacLifeSupportContainerSmall</t>
  </si>
  <si>
    <t>A small 0.625-meter container full of Life Support supplies. (PART NOT SUPPORTED BY RP-0 OR RO)</t>
  </si>
  <si>
    <t>TacOxygenContainer</t>
  </si>
  <si>
    <t>A 1.25-meter container full of Breathing Oxygen supplies. (PART NOT SUPPORTED BY RP-0 OR RO)</t>
  </si>
  <si>
    <t>TacOxygenContainerLarge</t>
  </si>
  <si>
    <t>A large 2.5-meter container full of Breathing Oxygen supplies. (PART NOT SUPPORTED BY RP-0 OR RO)</t>
  </si>
  <si>
    <t>TacOxygenContainerLarge375</t>
  </si>
  <si>
    <t>A large 3.75-meter container full of Breathing Oxygen supplies. (PART NOT SUPPORTED BY RP-0 OR RO)</t>
  </si>
  <si>
    <t>TacOxygenContainerSmall</t>
  </si>
  <si>
    <t>A small 0.625-meter container full of Breathing Oxygen supplies. (PART NOT SUPPORTED BY RP-0 OR RO)</t>
  </si>
  <si>
    <t>TacWasteContainer</t>
  </si>
  <si>
    <t>A 1.25-meter container for holding Life Support waste products. (PART NOT SUPPORTED BY RP-0 OR RO)</t>
  </si>
  <si>
    <t>TacWasteContainerLarge</t>
  </si>
  <si>
    <t>A large 2.5-meter container for holding Life Support waste products. (PART NOT SUPPORTED BY RP-0 OR RO)</t>
  </si>
  <si>
    <t>TacWasteContainerLarge375</t>
  </si>
  <si>
    <t>A large 3.75-meter container for holding Life Support waste products. (PART NOT SUPPORTED BY RP-0 OR RO)</t>
  </si>
  <si>
    <t>TacWasteContainerSmall</t>
  </si>
  <si>
    <t>A small 0.625-meter container for holding Life Support waste products. (PART NOT SUPPORTED BY RP-0 OR RO)</t>
  </si>
  <si>
    <t>TacWaterContainer</t>
  </si>
  <si>
    <t>A 1.25-meter container full of Drinking Water. (PART NOT SUPPORTED BY RP-0 OR RO)</t>
  </si>
  <si>
    <t>TacWaterContainerLarge</t>
  </si>
  <si>
    <t>A large 2.5-meter container full of Drinking Water. (PART NOT SUPPORTED BY RP-0 OR RO)</t>
  </si>
  <si>
    <t>TacWaterContainerLarge375</t>
  </si>
  <si>
    <t>A large 3.75-meter container full of Drinking Water. (PART NOT SUPPORTED BY RP-0 OR RO)</t>
  </si>
  <si>
    <t>TacWaterContainerSmall</t>
  </si>
  <si>
    <t>A small 0.625-meter container full of Drinking Water. (PART NOT SUPPORTED BY RP-0 OR RO)</t>
  </si>
  <si>
    <t>HexCanOxygenLarge</t>
  </si>
  <si>
    <t>A 3m long resource canister containing Oxygen supplies. (PART NOT SUPPORTED BY RP-0 OR RO)</t>
  </si>
  <si>
    <t>HexCanOxygen</t>
  </si>
  <si>
    <t>A 1.5m long resource canister containing Oxygen supplies. (PART NOT SUPPORTED BY RP-0 OR RO)</t>
  </si>
  <si>
    <t>HexCanOxygenSmall</t>
  </si>
  <si>
    <t>A 0.75m long resource canister containing Oxygen supplies. (PART NOT SUPPORTED BY RP-0 OR RO)</t>
  </si>
  <si>
    <t>HexCanDrinkingWaterLarge</t>
  </si>
  <si>
    <t>A 3m long resource canister containing Drinking Water. (PART NOT SUPPORTED BY RP-0 OR RO)</t>
  </si>
  <si>
    <t>HexCanDrinkingWater</t>
  </si>
  <si>
    <t>A 1.5m long resource canister containing Drinking Water. (PART NOT SUPPORTED BY RP-0 OR RO)</t>
  </si>
  <si>
    <t>HexCanDrinkingWaterSmall</t>
  </si>
  <si>
    <t>A 0.75m long resource canister containing Drinking Water. (PART NOT SUPPORTED BY RP-0 OR RO)</t>
  </si>
  <si>
    <t>HexCanFoodLarge</t>
  </si>
  <si>
    <t>A 3m long resource canister containing Food supplies. (PART NOT SUPPORTED BY RP-0 OR RO)</t>
  </si>
  <si>
    <t>HexCanFood</t>
  </si>
  <si>
    <t>A 1.5m long resource canister containing Food supplies. (PART NOT SUPPORTED BY RP-0 OR RO)</t>
  </si>
  <si>
    <t>HexCanFoodSmall</t>
  </si>
  <si>
    <t>A 0.75m long resource canister containing Food supplies. (PART NOT SUPPORTED BY RP-0 OR RO)</t>
  </si>
  <si>
    <t>HexCanLifeSupportLarge</t>
  </si>
  <si>
    <t>A 3m long resource canister containing Life Support supplies. (PART NOT SUPPORTED BY RP-0 OR RO)</t>
  </si>
  <si>
    <t>HexCanLifeSupport</t>
  </si>
  <si>
    <t>A 1.5m long resource canister containing Life Support supplies. (PART NOT SUPPORTED BY RP-0 OR RO)</t>
  </si>
  <si>
    <t>HexCanLifeSupportSmall</t>
  </si>
  <si>
    <t>A 0.75m long resource canister containing Life Support supplies. (PART NOT SUPPORTED BY RP-0 OR RO)</t>
  </si>
  <si>
    <t>HexCanLifeSupportWasteLarge</t>
  </si>
  <si>
    <t>A 3m long resource canister for holding Life Support waste products. (PART NOT SUPPORTED BY RP-0 OR RO)</t>
  </si>
  <si>
    <t>HexCanLifeSupportWaste</t>
  </si>
  <si>
    <t>A 1.5m long resource canister for holding Life Support waste products. (PART NOT SUPPORTED BY RP-0 OR RO)</t>
  </si>
  <si>
    <t>HexCanLifeSupportWasteSmall</t>
  </si>
  <si>
    <t>A 0.75m long resource canister for holding Life Support waste products. (PART NOT SUPPORTED BY RP-0 OR RO)</t>
  </si>
  <si>
    <t>TacLifeSupportMFTContainer</t>
  </si>
  <si>
    <t>Standard size tank that can be resized to fit your needs. (PART NOT COSTED BY RP-0 BUT IN CORRECT NODE)</t>
  </si>
  <si>
    <t>TacLifeSupportMFTContainerLarge</t>
  </si>
  <si>
    <t>Large size tank that can be resized to fit your needs. (PART NOT COSTED BY RP-0 BUT IN CORRECT NODE)</t>
  </si>
  <si>
    <t>TacLifeSupportMFTContainerLarge375</t>
  </si>
  <si>
    <t>A large 3.75-meter container full of Life Support supplies. Can be configured to hold any ratio of supplies. (PART NOT SUPPORTED BY RP-0 OR RO)</t>
  </si>
  <si>
    <t>TacLifeSupportMFTContainerSmall</t>
  </si>
  <si>
    <t>Small size tank that can be resized to fit your needs. (PART NOT COSTED BY RP-0 BUT IN CORRECT NODE)</t>
  </si>
  <si>
    <t>HexCanMFTLifeSupportLarge</t>
  </si>
  <si>
    <t>Large hex tank that can be resized to fit your needs. (PART NOT COSTED BY RP-0 BUT IN CORRECT NODE)</t>
  </si>
  <si>
    <t>HexCanMFTLifeSupport</t>
  </si>
  <si>
    <t>Standard hex tank that can be resized to fit your needs. (PART NOT COSTED BY RP-0 BUT IN CORRECT NODE)</t>
  </si>
  <si>
    <t>HexCanMFTLifeSupportSmall</t>
  </si>
  <si>
    <t>Small hex tank that can be resized to fit your needs. (PART NOT COSTED BY RP-0 BUT IN CORRECT NODE)</t>
  </si>
  <si>
    <t>TacAirFilter</t>
  </si>
  <si>
    <t>TacCarbonExtractor</t>
  </si>
  <si>
    <t>TACLS CO2 Scrubber (Lithium Peroxide)</t>
  </si>
  <si>
    <t>A simple CO2 scrubber using lithium peroxide. Absorbs CO2, and releases O2 and lithium carbonate (waste). Requires small electric charge to run air pump. Figure 0.5L of LithiumPeroxide/person/day. Rated for 3 people. Resources for 14days.</t>
  </si>
  <si>
    <t>TACLS CO2 Scrubber (Lithium Hydroxide)</t>
  </si>
  <si>
    <t>A simple CO2 scrubber using lithium hydroxide. Absorbs CO2, and releases water (which needs purification before use) and lithium carbonate (waste). Requires small electric charge to run air pump. Figure 0.75L of LithiumHydroxide/person/day. Rated for 3 people. Resources for 14days.</t>
  </si>
  <si>
    <t>TACLS CO2 Scrubber (Potassium Superoxide)</t>
  </si>
  <si>
    <t>A simple CO2 scrubber using potassium superoxide. Absorbs CO2, and releases water (which needs purification before use) and carbon (waste). Requires small electric charge to run air pump. Figure 0.75L of PotassiumSuperoxide/person/day. Rated for 3 people. Resources for 14days.</t>
  </si>
  <si>
    <t>TacCarbonExtractorLarge</t>
  </si>
  <si>
    <t>TACLS Bosch Carbon Reactor</t>
  </si>
  <si>
    <t>Using the Bosch reaction, a substantial amount of electricity is used to produce the heat needed to react CO2 and H2 to form carbon (waste) and water vapor. Rated for 3 people.</t>
  </si>
  <si>
    <t>TacCarbonExtractorLarge375</t>
  </si>
  <si>
    <t>A life support recycling module that extracts carbon from carbon dioxide, leaving pure breathable oxygen. It works by using the Bosch reaction. Packaged in a larger structure for easier use with massive rockets, with the added advantage of a slightly faster conversion rate. Rated for up to 10 Kerbals, with an efficiency multiplier of about 7.6. (PART NOT SUPPORTED BY RP-0 OR RO)</t>
  </si>
  <si>
    <t>TacSabatierRecycler</t>
  </si>
  <si>
    <t>TACLS Sabatier Recycler, 1.25m</t>
  </si>
  <si>
    <t>Using the Sabatier reaction to reclaim water from carbon dioxide and hydrogen. Produces 1kg LqdMethane/day.</t>
  </si>
  <si>
    <t>TacSabatierRecyclerLarge</t>
  </si>
  <si>
    <t>TACLS Sabatier Reactor</t>
  </si>
  <si>
    <t>A life support recycling module that uses the Sabatier reaction to reclaim water from carbon dioxide and hydrogen. Produces 2kg LqdMethane/day.</t>
  </si>
  <si>
    <t>TacSabatierRecyclerLarge375</t>
  </si>
  <si>
    <t>A life support recycling module that uses the Sabatier reaction to recycle oxygen from carbon dioxide. It requires water as an additional input. Packaged in a larger structure for easier use with massive rockets, with the added advantage of a slightly faster conversion rate. Rated for up to 10 Kerbals, with an efficiency multiplier of about 5. (PART NOT SUPPORTED BY RP-0 OR RO)</t>
  </si>
  <si>
    <t>TacWaterPurifier</t>
  </si>
  <si>
    <t>TACLS Water Purifier, 1.25m</t>
  </si>
  <si>
    <t>Get the most from your pee. Recycle. Rated for 1 person</t>
  </si>
  <si>
    <t>TacWaterPurifierLarge</t>
  </si>
  <si>
    <t>TACLS Water Purifier</t>
  </si>
  <si>
    <t>Get the most from your pee. Recycle. Rated for 2 people.</t>
  </si>
  <si>
    <t>TacWaterPurifierLarge375</t>
  </si>
  <si>
    <t>A life support recycling module that filters and purifies water, leaving pure drinkable water. Packaged in a larger structure for easier use with massive rockets, with the added advantage of a slightly faster conversion rate. Rated for up to 10 Kerbals, with an efficiency multiplier of about 10.0. (PART NOT SUPPORTED BY RP-0 OR RO)</t>
  </si>
  <si>
    <t>TacWaterSplitter</t>
  </si>
  <si>
    <t>TACLS Water Splitter, 1.25m</t>
  </si>
  <si>
    <t>Using electroysis, split water into hydrogen and oxygen. Rated for 2 people.</t>
  </si>
  <si>
    <t>TACLS</t>
  </si>
  <si>
    <t>First Lander Era</t>
  </si>
  <si>
    <t>Rover Delivery</t>
  </si>
  <si>
    <t>Same time as NTR</t>
  </si>
  <si>
    <t>Thrust Plate</t>
  </si>
  <si>
    <t>Level 4</t>
  </si>
  <si>
    <t>Solid</t>
  </si>
  <si>
    <t>ASTP</t>
  </si>
  <si>
    <t>LEROS-4</t>
  </si>
  <si>
    <t>Barometer</t>
  </si>
  <si>
    <t>Bio Sample</t>
  </si>
  <si>
    <t>Geiger</t>
  </si>
  <si>
    <t>Micrometeorite</t>
  </si>
  <si>
    <t>Film</t>
  </si>
  <si>
    <t>Orbital</t>
  </si>
  <si>
    <t>Orbital Pertubation</t>
  </si>
  <si>
    <t>RPWS</t>
  </si>
  <si>
    <t>Telescope</t>
  </si>
  <si>
    <t>SCANSat-1</t>
  </si>
  <si>
    <t>Surveyor Camera</t>
  </si>
  <si>
    <t>Surveyor Scoop</t>
  </si>
  <si>
    <t>SCANSat-3</t>
  </si>
  <si>
    <t>UV Imaging</t>
  </si>
  <si>
    <t>Atmpshere</t>
  </si>
  <si>
    <t>ALSEP</t>
  </si>
  <si>
    <t>Accelerometer</t>
  </si>
  <si>
    <t>Radiometer</t>
  </si>
  <si>
    <t>SCANSat-2</t>
  </si>
  <si>
    <t>Core Drill</t>
  </si>
  <si>
    <t>SCANSat-5</t>
  </si>
  <si>
    <t>SCANSat-4</t>
  </si>
  <si>
    <t>Solar Particles</t>
  </si>
  <si>
    <t>Soil Moisture</t>
  </si>
  <si>
    <t>ERA</t>
  </si>
  <si>
    <t>Flight</t>
  </si>
  <si>
    <t>supersonicDev</t>
  </si>
  <si>
    <t>supersonicFlightRP0</t>
  </si>
  <si>
    <t>matureSupersonic</t>
  </si>
  <si>
    <t>highSpeedFlight</t>
  </si>
  <si>
    <t>advancedJetEngines</t>
  </si>
  <si>
    <t>matureTurbofans</t>
  </si>
  <si>
    <t>refinedTurbofans</t>
  </si>
  <si>
    <t>scramjetEngines</t>
  </si>
  <si>
    <t>experimentalAircraft</t>
  </si>
  <si>
    <t>colonization2051Flight</t>
  </si>
  <si>
    <t>colonization2100Flight</t>
  </si>
  <si>
    <t>colonization2150Flight</t>
  </si>
  <si>
    <t>Spaceplanes</t>
  </si>
  <si>
    <t>hypersonicFlightRP0</t>
  </si>
  <si>
    <t>prototypeSpaceplanes</t>
  </si>
  <si>
    <t>effectiveSpaceplanes</t>
  </si>
  <si>
    <t>spaceShuttles</t>
  </si>
  <si>
    <t>improvedSpaceplanes</t>
  </si>
  <si>
    <t>advancedSpaceplanes</t>
  </si>
  <si>
    <t>highTechSpaceplanes</t>
  </si>
  <si>
    <t>experimentalSpaceplanes</t>
  </si>
  <si>
    <t>sstoSpaceplanes</t>
  </si>
  <si>
    <t>colonization2100Spaceplanes</t>
  </si>
  <si>
    <t>colonization2150Spaceplanes</t>
  </si>
  <si>
    <t>Command</t>
  </si>
  <si>
    <t>basicCapsules</t>
  </si>
  <si>
    <t>secondGenCapsules</t>
  </si>
  <si>
    <t>matureCapsules</t>
  </si>
  <si>
    <t>improvedCapsules</t>
  </si>
  <si>
    <t>advancedCapsules</t>
  </si>
  <si>
    <t>modernCapsules</t>
  </si>
  <si>
    <t>capsulesNF</t>
  </si>
  <si>
    <t>highTechCapsules</t>
  </si>
  <si>
    <t>colonization2100Command</t>
  </si>
  <si>
    <t>colonization2150Command</t>
  </si>
  <si>
    <t>Stations</t>
  </si>
  <si>
    <t>spaceStationDev</t>
  </si>
  <si>
    <t>earlySpaceStations</t>
  </si>
  <si>
    <t>modularSpaceStations</t>
  </si>
  <si>
    <t>largeScaleOrbitalCon</t>
  </si>
  <si>
    <t>improvedOrbitalConstruction</t>
  </si>
  <si>
    <t>inflatableHabitats</t>
  </si>
  <si>
    <t>improvedHabitats</t>
  </si>
  <si>
    <t>advancedHabitats</t>
  </si>
  <si>
    <t>largeScaleHabitats</t>
  </si>
  <si>
    <t>colonization2100SpaceStations</t>
  </si>
  <si>
    <t>colonization2150SpaceStations</t>
  </si>
  <si>
    <t>earlyFlightControl</t>
  </si>
  <si>
    <t>stabilityRP0</t>
  </si>
  <si>
    <t>earlyDocking</t>
  </si>
  <si>
    <t>improvedFlightControl</t>
  </si>
  <si>
    <t>advancedFlightControl</t>
  </si>
  <si>
    <t>dockingCrewTransfer</t>
  </si>
  <si>
    <t>spaceStationControl</t>
  </si>
  <si>
    <t>largeSpaceplaneControl</t>
  </si>
  <si>
    <t>standardDockingPorts</t>
  </si>
  <si>
    <t>largeStationControl</t>
  </si>
  <si>
    <t>largeDockingPorts</t>
  </si>
  <si>
    <t>gridFins</t>
  </si>
  <si>
    <t>flightControlNF</t>
  </si>
  <si>
    <t>colonization2051Control</t>
  </si>
  <si>
    <t>colonization2100Control</t>
  </si>
  <si>
    <t>colonization2150Control</t>
  </si>
  <si>
    <t>entryDescentLanding</t>
  </si>
  <si>
    <t>humanRatedEDL</t>
  </si>
  <si>
    <t>earlyLanding</t>
  </si>
  <si>
    <t>lunarRatedHeatshields</t>
  </si>
  <si>
    <t>lunarLanding</t>
  </si>
  <si>
    <t>improvedLandingEngines</t>
  </si>
  <si>
    <t>advancedUncrewedLanding</t>
  </si>
  <si>
    <t>interplanetaryRovers</t>
  </si>
  <si>
    <t>largeRoverDesigns</t>
  </si>
  <si>
    <t>reusability</t>
  </si>
  <si>
    <t>advancedLanding</t>
  </si>
  <si>
    <t>SIAD</t>
  </si>
  <si>
    <t>HIAD</t>
  </si>
  <si>
    <t>colonization2051EDL</t>
  </si>
  <si>
    <t>colonization2100EDL</t>
  </si>
  <si>
    <t>colonization2150EDL</t>
  </si>
  <si>
    <t>Hydrolox</t>
  </si>
  <si>
    <t>prototypeHydrolox</t>
  </si>
  <si>
    <t>earlyHydrolox</t>
  </si>
  <si>
    <t>improvedHydrolox</t>
  </si>
  <si>
    <t>largeHydrolox</t>
  </si>
  <si>
    <t>hydrolox1968</t>
  </si>
  <si>
    <t>hydrolox1972</t>
  </si>
  <si>
    <t>hydrolox1976</t>
  </si>
  <si>
    <t>hydrolox1986</t>
  </si>
  <si>
    <t>hydrolox1992</t>
  </si>
  <si>
    <t>hydrolox1998</t>
  </si>
  <si>
    <t>hydrolox2009</t>
  </si>
  <si>
    <t>hydroloxNF</t>
  </si>
  <si>
    <t>colonization2051Hydrolox</t>
  </si>
  <si>
    <t>colonization2100Hydrolox</t>
  </si>
  <si>
    <t>colonization2150Hydrolox</t>
  </si>
  <si>
    <t>rocketryTesting</t>
  </si>
  <si>
    <t>earlyRocketry</t>
  </si>
  <si>
    <t>basicRocketryRP0</t>
  </si>
  <si>
    <t>orbitalRocketry1956</t>
  </si>
  <si>
    <t>orbitalRocketry1958</t>
  </si>
  <si>
    <t>orbitalRocketry1959</t>
  </si>
  <si>
    <t>orbitalRocketry1960</t>
  </si>
  <si>
    <t>orbitalRocketry1961</t>
  </si>
  <si>
    <t>orbitalRocketry1962</t>
  </si>
  <si>
    <t>orbitalRocketry1963</t>
  </si>
  <si>
    <t>orbitalRocketry1964</t>
  </si>
  <si>
    <t>orbitalRocketry1965</t>
  </si>
  <si>
    <t>orbitalRocketry1966</t>
  </si>
  <si>
    <t>orbitalRocketry1967</t>
  </si>
  <si>
    <t>orbitalRocketry1970</t>
  </si>
  <si>
    <t>orbitalRocketry1972</t>
  </si>
  <si>
    <t>orbitalRocketry1976</t>
  </si>
  <si>
    <t>orbitalRocketry1981</t>
  </si>
  <si>
    <t>orbitalRocketry1986</t>
  </si>
  <si>
    <t>orbitalRocketry1992</t>
  </si>
  <si>
    <t>orbitalRocketry1998</t>
  </si>
  <si>
    <t>orbitalRocketry2004</t>
  </si>
  <si>
    <t>orbitalRocketry2009</t>
  </si>
  <si>
    <t>orbitalRocketry2014</t>
  </si>
  <si>
    <t>orbitalRocketryNF</t>
  </si>
  <si>
    <t>colonization2051Orbital</t>
  </si>
  <si>
    <t>colonization2100Orbital</t>
  </si>
  <si>
    <t>colonization2150Orbital</t>
  </si>
  <si>
    <t>firstStagedCombustion</t>
  </si>
  <si>
    <t>stagedCombustion1964</t>
  </si>
  <si>
    <t>stagedCombustion1966</t>
  </si>
  <si>
    <t>stagedCombustion1967</t>
  </si>
  <si>
    <t>stagedCombustion1969</t>
  </si>
  <si>
    <t>stagedCombustion1970</t>
  </si>
  <si>
    <t>stagedCombustion1972</t>
  </si>
  <si>
    <t>stagedCombustion1981</t>
  </si>
  <si>
    <t>stagedCombustion1986</t>
  </si>
  <si>
    <t>stagedCombustion1992</t>
  </si>
  <si>
    <t>stagedCombustion1998</t>
  </si>
  <si>
    <t>stagedCombustion2004</t>
  </si>
  <si>
    <t>stagedCombustion2009</t>
  </si>
  <si>
    <t>stagedCombustion2014</t>
  </si>
  <si>
    <t>stagedCombustionNF</t>
  </si>
  <si>
    <t>colonization2051Staged</t>
  </si>
  <si>
    <t>colonization2100Staged</t>
  </si>
  <si>
    <t>colonization2150Staged</t>
  </si>
  <si>
    <t>solids1956</t>
  </si>
  <si>
    <t>solids1959</t>
  </si>
  <si>
    <t>solids1962</t>
  </si>
  <si>
    <t>solids1964</t>
  </si>
  <si>
    <t>solids1966</t>
  </si>
  <si>
    <t>solids1967</t>
  </si>
  <si>
    <t>solids1969</t>
  </si>
  <si>
    <t>solids1972</t>
  </si>
  <si>
    <t>solids1976</t>
  </si>
  <si>
    <t>solids1981</t>
  </si>
  <si>
    <t>solids1986</t>
  </si>
  <si>
    <t>solids1992</t>
  </si>
  <si>
    <t>solids1998</t>
  </si>
  <si>
    <t>solids2009</t>
  </si>
  <si>
    <t>solidsNF</t>
  </si>
  <si>
    <t>colonization2051Solid</t>
  </si>
  <si>
    <t>colonization2100Solid</t>
  </si>
  <si>
    <t>colonization2150Solid</t>
  </si>
  <si>
    <t>Ion</t>
  </si>
  <si>
    <t>earlyElecPropulsion</t>
  </si>
  <si>
    <t>basicElecPropulsion</t>
  </si>
  <si>
    <t>improvedElecPropulsion</t>
  </si>
  <si>
    <t>advancedElecPropulsion</t>
  </si>
  <si>
    <t>colonization2051ElecProp</t>
  </si>
  <si>
    <t>colonization2100ElecProp</t>
  </si>
  <si>
    <t>colonization2150ElecProp</t>
  </si>
  <si>
    <t>prototypeNuclearPropulsion</t>
  </si>
  <si>
    <t>earlyNuclearPropulsion</t>
  </si>
  <si>
    <t>basicNuclearPropulsion</t>
  </si>
  <si>
    <t>advancedNuclearPropulsion</t>
  </si>
  <si>
    <t>efficientNuclearPropulsion</t>
  </si>
  <si>
    <t>nuclearPropulsionNF</t>
  </si>
  <si>
    <t>colonization2051NuclearProp</t>
  </si>
  <si>
    <t>colonization2100NuclearProp</t>
  </si>
  <si>
    <t>colonization2150NuclearProp</t>
  </si>
  <si>
    <t>crewSurvivability</t>
  </si>
  <si>
    <t>earlyLifeSupport</t>
  </si>
  <si>
    <t>lifeSupportISRU</t>
  </si>
  <si>
    <t>basicLifeSupport</t>
  </si>
  <si>
    <t>improvedLifeSupport</t>
  </si>
  <si>
    <t>longTermLifeSupport</t>
  </si>
  <si>
    <t>advancedLifeSupport</t>
  </si>
  <si>
    <t>efficientLifeSupport</t>
  </si>
  <si>
    <t>lifeSupportNF</t>
  </si>
  <si>
    <t>colonization2051LifeSupport</t>
  </si>
  <si>
    <t>colonization2100LifeSupport</t>
  </si>
  <si>
    <t>colonization2150LifeSupport</t>
  </si>
  <si>
    <t>Materials</t>
  </si>
  <si>
    <t>postWarMaterialsScience</t>
  </si>
  <si>
    <t>earlyMaterialsScience</t>
  </si>
  <si>
    <t>materialsScienceSatellite</t>
  </si>
  <si>
    <t>materialsScienceHuman</t>
  </si>
  <si>
    <t>materialsScienceAdvCapsules</t>
  </si>
  <si>
    <t>materialsScienceLunar</t>
  </si>
  <si>
    <t>materialsScienceSpaceStation</t>
  </si>
  <si>
    <t>materialsScienceSpaceplanes</t>
  </si>
  <si>
    <t>materialsScienceLongTerm</t>
  </si>
  <si>
    <t>materialsScienceInternational</t>
  </si>
  <si>
    <t>materialsScienceCommercial</t>
  </si>
  <si>
    <t>materialsScienceNF</t>
  </si>
  <si>
    <t>materialsScienceColonization</t>
  </si>
  <si>
    <t>Electronics</t>
  </si>
  <si>
    <t>electronicsSatellite</t>
  </si>
  <si>
    <t>electronicsHuman</t>
  </si>
  <si>
    <t>electronicsAdvCapsules</t>
  </si>
  <si>
    <t>electronicsLunar</t>
  </si>
  <si>
    <t>electronicsSpaceStation</t>
  </si>
  <si>
    <t>electronicsSpaceplanes</t>
  </si>
  <si>
    <t>electronicsLongTerm</t>
  </si>
  <si>
    <t>electronicsInternational</t>
  </si>
  <si>
    <t>electronicsCommercial</t>
  </si>
  <si>
    <t>electronicsNF</t>
  </si>
  <si>
    <t>electronicsColonization</t>
  </si>
  <si>
    <t>Nuclear</t>
  </si>
  <si>
    <t>firstRTG</t>
  </si>
  <si>
    <t>earlyRTG</t>
  </si>
  <si>
    <t>nuclearFissionReactors</t>
  </si>
  <si>
    <t>improvedRTG</t>
  </si>
  <si>
    <t>multihundredWattRTG</t>
  </si>
  <si>
    <t>gphsRTG</t>
  </si>
  <si>
    <t>improvedNuclearPower</t>
  </si>
  <si>
    <t>advancedNuclearPower</t>
  </si>
  <si>
    <t>modernNuclearPower</t>
  </si>
  <si>
    <t>nuclearPowerNF</t>
  </si>
  <si>
    <t>colonization2051NuclearPower</t>
  </si>
  <si>
    <t>colonization2100NuclearPower</t>
  </si>
  <si>
    <t>colonization2150NuclearPower</t>
  </si>
  <si>
    <t>Power</t>
  </si>
  <si>
    <t>primitiveSolarPanels</t>
  </si>
  <si>
    <t>earlyPower</t>
  </si>
  <si>
    <t>basicPower</t>
  </si>
  <si>
    <t>improvedPower</t>
  </si>
  <si>
    <t>lunarRatedPower</t>
  </si>
  <si>
    <t>spaceStationSolarPanels</t>
  </si>
  <si>
    <t>maturePower</t>
  </si>
  <si>
    <t>largeScaleSolarArrays</t>
  </si>
  <si>
    <t>advancedPower</t>
  </si>
  <si>
    <t>modernPower</t>
  </si>
  <si>
    <t>powerNF</t>
  </si>
  <si>
    <t>colonization2051Power</t>
  </si>
  <si>
    <t>colonization2100Power</t>
  </si>
  <si>
    <t>colonization2150Power</t>
  </si>
  <si>
    <t>Comms</t>
  </si>
  <si>
    <t>lunarRangeComms</t>
  </si>
  <si>
    <t>interplanetaryComms</t>
  </si>
  <si>
    <t>improvedComms</t>
  </si>
  <si>
    <t>advancedComms</t>
  </si>
  <si>
    <t>deepSpaceComms</t>
  </si>
  <si>
    <t>largeScaleComms</t>
  </si>
  <si>
    <t>massiveScaleComms</t>
  </si>
  <si>
    <t>efficientComms</t>
  </si>
  <si>
    <t>modernComms</t>
  </si>
  <si>
    <t>commsNF</t>
  </si>
  <si>
    <t>colonization2051Comms</t>
  </si>
  <si>
    <t>colonization2100Comms</t>
  </si>
  <si>
    <t>colonization2150Comms</t>
  </si>
  <si>
    <t>postWarAvionics</t>
  </si>
  <si>
    <t>avionicsPrototypes</t>
  </si>
  <si>
    <t>interplanetaryProbes</t>
  </si>
  <si>
    <t>improvedAvionics</t>
  </si>
  <si>
    <t>matureAvionics</t>
  </si>
  <si>
    <t>largeScaleAvionics</t>
  </si>
  <si>
    <t>advancedAvionics</t>
  </si>
  <si>
    <t>nextGenAvionics</t>
  </si>
  <si>
    <t>longTermAvionics</t>
  </si>
  <si>
    <t>internationalAvionics</t>
  </si>
  <si>
    <t>modernAvionics</t>
  </si>
  <si>
    <t>avionicsNF</t>
  </si>
  <si>
    <t>colonization2051Avionics</t>
  </si>
  <si>
    <t>colonization2100Avionics</t>
  </si>
  <si>
    <t>colonization2150Avionics</t>
  </si>
  <si>
    <t>Science</t>
  </si>
  <si>
    <t>earlyScience</t>
  </si>
  <si>
    <t>scienceSatellite</t>
  </si>
  <si>
    <t>scienceHuman</t>
  </si>
  <si>
    <t>scienceAdvCapsules</t>
  </si>
  <si>
    <t>scienceLunar</t>
  </si>
  <si>
    <t>surfaceScience</t>
  </si>
  <si>
    <t>deepSpaceScience</t>
  </si>
  <si>
    <t>scienceExploration</t>
  </si>
  <si>
    <t>sampleReturnScience</t>
  </si>
  <si>
    <t>advancedScience</t>
  </si>
  <si>
    <t>advancedSurfaceScience</t>
  </si>
  <si>
    <t>scienceNF</t>
  </si>
  <si>
    <t>colonization2051Science</t>
  </si>
  <si>
    <t>colonization2100Science</t>
  </si>
  <si>
    <t>colonization2150Science</t>
  </si>
  <si>
    <t>ProceduralAvionics</t>
  </si>
  <si>
    <t>External</t>
  </si>
  <si>
    <t>Probe Core Avionics (Early Controllable)</t>
  </si>
  <si>
    <t>ProcSizes</t>
  </si>
  <si>
    <t>PROCFAIRINGS_MAXDIAMETER - 3.05</t>
  </si>
  <si>
    <t>PROCFAIRINGS_MAXDIAMETER - 6.6</t>
  </si>
  <si>
    <t>PROCFAIRINGS_MAXDIAMETER - 7.0</t>
  </si>
  <si>
    <t>PROCFAIRINGS_MAXDIAMETER - 10.1</t>
  </si>
  <si>
    <t>PROCFAIRINGS_MAXDIAMETER - 16.0</t>
  </si>
  <si>
    <t>PROCFAIRINGS_MAXDIAMETER - 50.0</t>
  </si>
  <si>
    <t>PROCROCKET_MAXDIAMETER - 3.05</t>
  </si>
  <si>
    <t>PROCROCKET_MAXDIAMETER - 6.6</t>
  </si>
  <si>
    <t>PROCROCKET_MAXDIAMETER - 7.0</t>
  </si>
  <si>
    <t>PROCROCKET_MAXDIAMETER - 10.1</t>
  </si>
  <si>
    <t>PROCROCKET_MAXDIAMETER - 16.0</t>
  </si>
  <si>
    <t>PROCROCKET_MAXDIAMETER - 50.0</t>
  </si>
  <si>
    <t>Fairings</t>
  </si>
  <si>
    <t>Procedural Parts Diameter - 3.1</t>
  </si>
  <si>
    <t>Procedural Parts Diameter - 4.6</t>
  </si>
  <si>
    <t>Procedural Parts Diameter - 7</t>
  </si>
  <si>
    <t>Procedural Parts Diameter - 10.1</t>
  </si>
  <si>
    <t>Procedural Parts Diameter - 16.0</t>
  </si>
  <si>
    <t>Procedural Parts Diameter - Infinity</t>
  </si>
  <si>
    <t>Procedural SRB Sizes - 0.5 x 4.0</t>
  </si>
  <si>
    <t>Procedural SRB Sizes - 1.1 x 10.0</t>
  </si>
  <si>
    <t>Procedural SRB Sizes - 1.5 x 20.0</t>
  </si>
  <si>
    <t>Procedural SRB Sizes - 3.1 x 50.0</t>
  </si>
  <si>
    <t>Procedural SRB Sizes - 7.0 x 60.0</t>
  </si>
  <si>
    <t>Procedural SRB Sizes - 11.0 x 120</t>
  </si>
  <si>
    <t>Solids</t>
  </si>
  <si>
    <t>Procedural Diameter Upgrade [6.6m]</t>
  </si>
  <si>
    <t>ResourceTechs</t>
  </si>
  <si>
    <t>Tank Unlock - Oxygen</t>
  </si>
  <si>
    <t>Tank Unlock - Water</t>
  </si>
  <si>
    <t>Tank Unlock - Food</t>
  </si>
  <si>
    <t>Tank Unlock - LqdHydrogen</t>
  </si>
  <si>
    <t>Tank Unlock - Default</t>
  </si>
  <si>
    <t>Tank Unlock - Cryogenic|BalloonCryo</t>
  </si>
  <si>
    <t>Tank Unlock - ElectricPropulsion</t>
  </si>
  <si>
    <t>Tank Unlock - LifeSupport</t>
  </si>
  <si>
    <t>HTP</t>
  </si>
  <si>
    <t>RCS_Config</t>
  </si>
  <si>
    <t>Hydrazine</t>
  </si>
  <si>
    <t>NitrousOxide</t>
  </si>
  <si>
    <t>Helium</t>
  </si>
  <si>
    <t>Nitrogen</t>
  </si>
  <si>
    <t>MMH+NTO</t>
  </si>
  <si>
    <t>MMH+MON3</t>
  </si>
  <si>
    <t>UDMH+NTO</t>
  </si>
  <si>
    <t>Aerozine50+NTO</t>
  </si>
  <si>
    <t>Cavea-B</t>
  </si>
  <si>
    <t>RFTechLevels</t>
  </si>
  <si>
    <t>Nuclear Engines - TECH 0</t>
  </si>
  <si>
    <t>Nuclear Engines - TECH 1</t>
  </si>
  <si>
    <t>Nuclear Engines - TECH 3</t>
  </si>
  <si>
    <t>Nuclear Engines - TECH 2</t>
  </si>
  <si>
    <t>Nuclear Engines - TECH 4</t>
  </si>
  <si>
    <t>Nuclear Engines - TECH 5</t>
  </si>
  <si>
    <t>Nuclear Engines - TECH 6</t>
  </si>
  <si>
    <t>Nuclear Engines - TECH 7</t>
  </si>
  <si>
    <t>Solids - TECH 0</t>
  </si>
  <si>
    <t>Solids - TECH 1</t>
  </si>
  <si>
    <t>Solids - TECH 2</t>
  </si>
  <si>
    <t>Solids - TECH 3</t>
  </si>
  <si>
    <t>Solids - TECH 4</t>
  </si>
  <si>
    <t>Solids - TECH 5</t>
  </si>
  <si>
    <t>Solids - TECH 6</t>
  </si>
  <si>
    <t>Solids - TECH 7</t>
  </si>
  <si>
    <t>RCS - TECH 0</t>
  </si>
  <si>
    <t>RCS - TECH 1</t>
  </si>
  <si>
    <t>RCS - TECH 2</t>
  </si>
  <si>
    <t>RCS - TECH 3</t>
  </si>
  <si>
    <t>RCS - TECH 4</t>
  </si>
  <si>
    <t>RCS - TECH 5</t>
  </si>
  <si>
    <t>RCS - TECH 6</t>
  </si>
  <si>
    <t>RCS - TECH 7</t>
  </si>
  <si>
    <t>LR43-NA-3</t>
  </si>
  <si>
    <t>Atlas A</t>
  </si>
  <si>
    <t>Thor DM-18 R&amp;D</t>
  </si>
  <si>
    <t>S-3D</t>
  </si>
  <si>
    <t>A-9</t>
  </si>
  <si>
    <t>Aestus-II</t>
  </si>
  <si>
    <t>Ariane (In Development)</t>
  </si>
  <si>
    <t>AJ10-118D</t>
  </si>
  <si>
    <t>decoupler_ftr_smaller</t>
  </si>
  <si>
    <t>0625_Heatshield</t>
  </si>
  <si>
    <t>decoupler_ftr_small</t>
  </si>
  <si>
    <t>decoupler_ftr</t>
  </si>
  <si>
    <t>decoupler_ftr_4m</t>
  </si>
  <si>
    <t>R_40B_4kN</t>
  </si>
  <si>
    <t>890N_Engine</t>
  </si>
  <si>
    <t>400N_Engine</t>
  </si>
  <si>
    <t>CHT400_Thruster</t>
  </si>
  <si>
    <t>S200_Block</t>
  </si>
  <si>
    <t>NP_S592</t>
  </si>
  <si>
    <t>CHT400_Block</t>
  </si>
  <si>
    <t>S10_Thruster</t>
  </si>
  <si>
    <t>S200_Thruster</t>
  </si>
  <si>
    <t>NP_S598M</t>
  </si>
  <si>
    <t>MR_80b_MLE</t>
  </si>
  <si>
    <t>SuperDraco_Single</t>
  </si>
  <si>
    <t>SuperDraco_Double</t>
  </si>
  <si>
    <t>RD180_StockVersion</t>
  </si>
  <si>
    <t>RO_TACLithiumHydroxide</t>
  </si>
  <si>
    <t>RO_TACPotassiumSuperoxide</t>
  </si>
  <si>
    <t>ST1 Tiny Solar Panel</t>
  </si>
  <si>
    <t>Small static Level 1 solar panel. 0.05m^2.</t>
  </si>
  <si>
    <t>RealFuels</t>
  </si>
  <si>
    <t>altairPod</t>
  </si>
  <si>
    <t>Altair Ascent Module</t>
  </si>
  <si>
    <t>The ascent module for the Altair lunar lander.</t>
  </si>
  <si>
    <t>no</t>
  </si>
  <si>
    <t>Sep</t>
  </si>
  <si>
    <t>Voyager Propulsion Module</t>
  </si>
  <si>
    <t>The Voyager Propulsion Module is powered by a modified version of the STAR-37E solid rocket motor. It includes a Reaction Control System (RCS) for controlling the attitude of the Voyager stack for the duration of the SRM injection burn. Attach it to the bottom of the Voyager truss adapter.</t>
  </si>
  <si>
    <t>KTDU-425A</t>
  </si>
  <si>
    <t>A gas generator hypergolic vacuum engine designed for use in the 3MV, 4MV and 5MV spacecraft buses of the Mars and Venera probes.</t>
  </si>
  <si>
    <t>INTERNAL</t>
  </si>
  <si>
    <t>CAE-MT12 Propellant Tank (Pressurized)</t>
  </si>
  <si>
    <t>A generic, radially attached high pressure propellant tank.</t>
  </si>
  <si>
    <t>4MV-1/2 Spacecraft Bus Propellant Tank</t>
  </si>
  <si>
    <t>The main pressurized propellant storage compartment of the 4MV-1/2 spacecraft bus.</t>
  </si>
  <si>
    <t>RL10 (RL10B-2 only)</t>
  </si>
  <si>
    <t>Apollo LEM</t>
  </si>
  <si>
    <t>KK_ATK_Star48BV</t>
  </si>
  <si>
    <t>Star 48BV</t>
  </si>
  <si>
    <t>Star-48B (Star-48BV only)</t>
  </si>
  <si>
    <t>KW1mengineMaverick1D</t>
  </si>
  <si>
    <t>RL10 Series Engine</t>
  </si>
  <si>
    <t>KW1mengineWildCatV</t>
  </si>
  <si>
    <t>RL10 Series Vacuum Engine [1.5 m]</t>
  </si>
  <si>
    <t>KW2mengineGriffonG8D</t>
  </si>
  <si>
    <t>RD-107/108 Series [2.0 m]</t>
  </si>
  <si>
    <t>The engine series built for the R-7, Vostok, Soyuz, and it's derivative Molynia launch vehicles.</t>
  </si>
  <si>
    <t>KW2mengineMaverickV</t>
  </si>
  <si>
    <t>H-1/RS-27 Series [2.5 m]</t>
  </si>
  <si>
    <t>The H-1 and RS-27 are first stage gas-generator engines burning LOX/kerosene. The H-1 was used on the Saturn I and Saturn IB launchers and was later modified into the RS-27 for use on the Delta rocket family. The H-1 and RS-27 are optimized for use as first stage main engines. The RS-27A, used on the Delta III and most Delta II launchers, is optimized for performance at altitude since these rockets used solid boosters to augment thrust at liftoff.</t>
  </si>
  <si>
    <t>KW3mengineGriffonXX</t>
  </si>
  <si>
    <t>KW3mengineTitanT1</t>
  </si>
  <si>
    <t>KW5mengineGriffonC</t>
  </si>
  <si>
    <t>KW5mengineTitanV</t>
  </si>
  <si>
    <t>J-2 Engine</t>
  </si>
  <si>
    <t>Cluster of five (5) Rocketdyne J-2 engines as found on the Saturn V.</t>
  </si>
  <si>
    <t>Atlas B</t>
  </si>
  <si>
    <t>SuperDrago</t>
  </si>
  <si>
    <t>The integrated dual SuperDraco engine block used by the Dragon V2 spacecraft for powered landings, trajectory corrections and as a Launch Abort System (LAS).</t>
  </si>
  <si>
    <t>SuperDraco Dual Engine Block</t>
  </si>
  <si>
    <t>RO-RealEngines-NK9</t>
  </si>
  <si>
    <t>NK9</t>
  </si>
  <si>
    <t>RO-RealEngines-NK9V</t>
  </si>
  <si>
    <t>RO-RealEngines-RD0105</t>
  </si>
  <si>
    <t>AJ10_Adv (Only AJ10-118K)</t>
  </si>
  <si>
    <t>RL10 (RL10A only)</t>
  </si>
  <si>
    <t>RL10 (RL10B only)</t>
  </si>
  <si>
    <t>H1 (Only RS-27)</t>
  </si>
  <si>
    <t>LMDE (Only the TR-201 Config)</t>
  </si>
  <si>
    <t>RO-Extended</t>
  </si>
  <si>
    <t>TITAN_IV_INT</t>
  </si>
  <si>
    <t>TITAN IV Interstage</t>
  </si>
  <si>
    <t>Interstage for TITAN IV launch vehicle.</t>
  </si>
  <si>
    <t>TITAN_III_INT</t>
  </si>
  <si>
    <t>TITAN IIIB Interstage</t>
  </si>
  <si>
    <t>Interstage for TITAN III launch vehciles.</t>
  </si>
  <si>
    <t>Titan IIIB</t>
  </si>
  <si>
    <t>SHIP_TITAN_IV_UpperTank</t>
  </si>
  <si>
    <t>Titan IV 4-2</t>
  </si>
  <si>
    <t>This fuel tank can be used for the second stage in Titan IV series builds.</t>
  </si>
  <si>
    <t>SHIP_TITAN_IV_MainTank</t>
  </si>
  <si>
    <t>Titan IV 4-1</t>
  </si>
  <si>
    <t>SHIP_TITAN_III_B_2</t>
  </si>
  <si>
    <t>Titan III B-2</t>
  </si>
  <si>
    <t>This is the second stage of the TITAN 34D, as well as the TITAN IIIB.</t>
  </si>
  <si>
    <t>SHIP_TITAN_III_B_2_C</t>
  </si>
  <si>
    <t>Titan III B-2 Commercial</t>
  </si>
  <si>
    <t>This fuel tank was flown on the second stage of the TITAN III Commercial launch vehicle.</t>
  </si>
  <si>
    <t>SHIP_TITAN_B_1_B</t>
  </si>
  <si>
    <t>Titan III B-1-B</t>
  </si>
  <si>
    <t>This is the first stage of the TITAN IIIB launch vehicle.</t>
  </si>
  <si>
    <t>SHIP_TITAN_B_1</t>
  </si>
  <si>
    <t>Titan III B-1</t>
  </si>
  <si>
    <t>This is the first stage of the TITAN 34D launch vehicle.</t>
  </si>
  <si>
    <t>SHIP_TITAN_B_1_C</t>
  </si>
  <si>
    <t>Titan III B-1 Commercial</t>
  </si>
  <si>
    <t>This is the first stage of the TITAN III Commercial launch vehicle.</t>
  </si>
  <si>
    <t>SHIP_TITAN_III_A_2</t>
  </si>
  <si>
    <t>Titan III A-2</t>
  </si>
  <si>
    <t>This is the second stage of the TITAN IIIC and IIIE launch vehicles.</t>
  </si>
  <si>
    <t>SHIP_TITAN_III_A_2B</t>
  </si>
  <si>
    <t>Titan III A-2-B</t>
  </si>
  <si>
    <t>This is the second stage of the TITAN IIIB Agena launch vehicle.</t>
  </si>
  <si>
    <t>SHIP_TITAN_A_1</t>
  </si>
  <si>
    <t>Titan III A-1</t>
  </si>
  <si>
    <t>This is the first stage of the TITAN IIIC and IIIE launch vehicles.</t>
  </si>
  <si>
    <t>TITAN_IIIB_INT</t>
  </si>
  <si>
    <t>Interstage for TITAN 34D and TITAN III Commercial launch vehciles.</t>
  </si>
  <si>
    <t>Titan 34D, Titan III Comm</t>
  </si>
  <si>
    <t>SHIP_THOR_PGM_TANK</t>
  </si>
  <si>
    <t>THOR DM-19</t>
  </si>
  <si>
    <t>This stage is based on the Thor PGM, and used in the first stage of several launch vehicles. Later modified for the Delta series of lanchers.</t>
  </si>
  <si>
    <t>Thor DM-19</t>
  </si>
  <si>
    <t>THOR_ABLESTAR_INT</t>
  </si>
  <si>
    <t>THOR ABLESTAR Decoupler</t>
  </si>
  <si>
    <t>Interstage for the Thor/AbleStar launch vehicle.</t>
  </si>
  <si>
    <t>THOR_ABLE_INT</t>
  </si>
  <si>
    <t>THOR ABLE Decoupler</t>
  </si>
  <si>
    <t>Interstage for the Thor/Able launch vehicle.</t>
  </si>
  <si>
    <t>SHIP_ABLESTAR</t>
  </si>
  <si>
    <t>Able-Star upper stage as used on the Thor/Able-Star launch vehicle.</t>
  </si>
  <si>
    <t>SHIP_ABLE</t>
  </si>
  <si>
    <t>Able upper stage as used on the Thor/Able launch vehicle.</t>
  </si>
  <si>
    <t>SHIP_LR_91</t>
  </si>
  <si>
    <t>LR-91 Series</t>
  </si>
  <si>
    <t>Upper stage engine for the Titan II/III/IV launch vehicles, with thrust plate.  1.79 O/F Ratio.</t>
  </si>
  <si>
    <t>SHIP_LR_87_LH2</t>
  </si>
  <si>
    <t>LR-87-LH2</t>
  </si>
  <si>
    <t>The main engine block for the I/II/III launch vehicles.</t>
  </si>
  <si>
    <t>SHIP_LR_87_3579</t>
  </si>
  <si>
    <t>LR-87-3, 5, 7, 9</t>
  </si>
  <si>
    <t>SHIP_LR_87_11</t>
  </si>
  <si>
    <t>LR-87-11</t>
  </si>
  <si>
    <t>The main engine block for the IV launch vehicles. 1.93 O/F Ratio.</t>
  </si>
  <si>
    <t>SHIP_LR_71</t>
  </si>
  <si>
    <t>LR-79 Series</t>
  </si>
  <si>
    <t>Engine used in a variety of launch vehicles, most notibly the Thor/Delta</t>
  </si>
  <si>
    <t>LR-79-7</t>
  </si>
  <si>
    <t>SHIP_HG_3_VAC</t>
  </si>
  <si>
    <t>HG-3</t>
  </si>
  <si>
    <t>High pressure engine developed from the J-2. This version is for vacum level applications.</t>
  </si>
  <si>
    <t>HG-3-VAC</t>
  </si>
  <si>
    <t>SHIP_HG_3_SL</t>
  </si>
  <si>
    <t>High pressure engine developed from the J-2. This version is for sea level applications. Theoretical upgrades are included.</t>
  </si>
  <si>
    <t>SHIP_AJ_10_101_104</t>
  </si>
  <si>
    <t>AJ-10 101/104</t>
  </si>
  <si>
    <t>Flown on the Able, and AbleStar upper stages. Use the 10-101 with the Able upper stage, and the 10-104 with the AbleStar upper stage.</t>
  </si>
  <si>
    <t>SHIP_CENTAUR_T</t>
  </si>
  <si>
    <t>Centaur upper stage for Titan launch vehicles.</t>
  </si>
  <si>
    <t>SHIP_CENTAUR_GP</t>
  </si>
  <si>
    <t>Centaur G Prime</t>
  </si>
  <si>
    <t>Centaur upper stage modified for use with the STS.</t>
  </si>
  <si>
    <t>SHIP_CENTAUR_G</t>
  </si>
  <si>
    <t>Centaur G</t>
  </si>
  <si>
    <t>Centaur upper stage used with the STS. Configured for longer payloads.</t>
  </si>
  <si>
    <t>SHIP_E1</t>
  </si>
  <si>
    <t>Altair-II</t>
  </si>
  <si>
    <t>RL10 (Early to A-3)</t>
  </si>
  <si>
    <t>RL10 (Only A-4)</t>
  </si>
  <si>
    <t>RL10 (Only A-5)</t>
  </si>
  <si>
    <t>RL10 (Only B-2)</t>
  </si>
  <si>
    <t>RL60 (Vinci only)</t>
  </si>
  <si>
    <t>Agena (A&amp;B)</t>
  </si>
  <si>
    <t>Agena (Only D+)</t>
  </si>
  <si>
    <t>BE4</t>
  </si>
  <si>
    <t>LR87-11</t>
  </si>
  <si>
    <t>LR87-3</t>
  </si>
  <si>
    <t>LR87-LH2</t>
  </si>
  <si>
    <t>LR91-5</t>
  </si>
  <si>
    <t>Titan IIIA</t>
  </si>
  <si>
    <t>earlySolids</t>
  </si>
  <si>
    <t>nuclearPropulsionNF2</t>
  </si>
  <si>
    <t>S1_5400</t>
  </si>
  <si>
    <t>Gamma-8</t>
  </si>
  <si>
    <t>bluedog_atlasBooster</t>
  </si>
  <si>
    <t>bluedog_atlasSustainer</t>
  </si>
  <si>
    <t>bluedog_atlasVernier</t>
  </si>
  <si>
    <t>bluedog_thorEngine</t>
  </si>
  <si>
    <t>Thor/Delta LR-79</t>
  </si>
  <si>
    <t>bluedog_rangerCore</t>
  </si>
  <si>
    <t>Probe core used for early Ranger missions as well as (in stripped-down form)  the first Mariner missions.</t>
  </si>
  <si>
    <t>Ranger Block 1</t>
  </si>
  <si>
    <t>bluedog_explorer7probe</t>
  </si>
  <si>
    <t>Explorer 7 Probe</t>
  </si>
  <si>
    <t>A 1959 satellite designed to measure fluxes of solar x-rays, hydrogen spectral lines and cosmic rays, as well as collect micrometeorite impact data.</t>
  </si>
  <si>
    <t>Explorer 7</t>
  </si>
  <si>
    <t>bluedog_Diamant_Asterix</t>
  </si>
  <si>
    <t>Asterix Probe</t>
  </si>
  <si>
    <t>France's first satellite attained orbit in 1965. It was originally designated A-1, but later renamed after the popular comic character.</t>
  </si>
  <si>
    <t>bluedog_Diamant_Diapason</t>
  </si>
  <si>
    <t>Diapason/Diadème Probe</t>
  </si>
  <si>
    <t>The second French satellite was launched in 1966. It was attitude-stabilised by Earth's magnetic field and used for geodetic measurements. Two almost identical Diadème satellites followed a year later.</t>
  </si>
  <si>
    <t>Diapason</t>
  </si>
  <si>
    <t>bluedog_Explorer1</t>
  </si>
  <si>
    <t>bluedog_Pioneer1</t>
  </si>
  <si>
    <t>Pioneer 1 Probe</t>
  </si>
  <si>
    <t>The first spacecraft launched by NASA, in 1958. It was supposed to do a Moon flyby, but its rocket underperformed and it reentered the atmosphere two days after launch.</t>
  </si>
  <si>
    <t>Pioneer 1</t>
  </si>
  <si>
    <t>bluedog_Pioneer4</t>
  </si>
  <si>
    <t>Pioneer 4 Probe</t>
  </si>
  <si>
    <t>First US probe to escape Earth's gravitational pull after it flew by the Moon in 1959. The tiny spacecraft was spin-stabilised and carried a radiation experiment as well as two small photocells, which failed to trigger.</t>
  </si>
  <si>
    <t>Pioneer 4</t>
  </si>
  <si>
    <t>???</t>
  </si>
  <si>
    <t>bluedog_vanguardEngine</t>
  </si>
  <si>
    <t>bluedog_ableEngine</t>
  </si>
  <si>
    <t>bluedog_ablestarEngine</t>
  </si>
  <si>
    <t>bluedog_agenaProbeCore</t>
  </si>
  <si>
    <t>Agena Avionics Package [1.5m]</t>
  </si>
  <si>
    <t>bluedog_Saturn_S4_InstrumentUnit</t>
  </si>
  <si>
    <t>Guidance ring used for early Saturn I launches.</t>
  </si>
  <si>
    <t>bluedog_redstone</t>
  </si>
  <si>
    <t>bluedog_rl10</t>
  </si>
  <si>
    <t>bluedog_Juno_EngineS3D</t>
  </si>
  <si>
    <t>S-3D Liquid Engine</t>
  </si>
  <si>
    <t>bluedog_Delta2_RS27</t>
  </si>
  <si>
    <t>bluedog_DeltaK_AJ10</t>
  </si>
  <si>
    <t>bluedog_Diamant_Vexin</t>
  </si>
  <si>
    <t>bluedog_Apollo_Block2_ActiveDockingMechanism</t>
  </si>
  <si>
    <t>Apollo 0.625m Docking Mechanism (Active)</t>
  </si>
  <si>
    <t>Once soft docking is achieved and the vessels properly aligned, retract the probe to hard dock and establish a solid connection. IT WILL ONLY WORK WITH THE Apollo 0.625m Docking Mechanism (Passive).</t>
  </si>
  <si>
    <t>bluedog_Apollo_Block2_Capsule</t>
  </si>
  <si>
    <t>The module that was used to transport astronauts to the Moon. Room for three crew.</t>
  </si>
  <si>
    <t>bluedog_Apollo_Block2_Decoupler</t>
  </si>
  <si>
    <t>This is used to decouple the Command Module from the Service Module prior to reentry.</t>
  </si>
  <si>
    <t>bluedog_Apollo_Block2_DockingLight</t>
  </si>
  <si>
    <t>Apollo EVA / Docking Light</t>
  </si>
  <si>
    <t>This light (traditionally mounted to the decoupler ring on the Apollo CSM) swings out to provide illumination for docking/berthing operations and to aid astronauts on EVAs.</t>
  </si>
  <si>
    <t>bluedog_Apollo_Block2_Heatshield</t>
  </si>
  <si>
    <t>Apollo 2.5m Heat Shield</t>
  </si>
  <si>
    <t>Large 2.5m structural heatshield for Apollo CSM. It is very thick in order to withstand the intense heat of lunar reentries. Remove some of the ablator for low orbital missions, to save weight. The structure itself is lighter as well, at the cost of removing the jettison hardware. Make sure your parachutes can stop the weight of the capsule and the heatshield.</t>
  </si>
  <si>
    <t>bluedog_Apollo_Block2_HGA</t>
  </si>
  <si>
    <t>Apollo High Gain Antenna</t>
  </si>
  <si>
    <t>A collapsable relay antenna consisting of four high gain dishes. Intended to be placed on the mounting bracket of the Apollo Service Engine.</t>
  </si>
  <si>
    <t>bluedog_Apollo_Block2_LES</t>
  </si>
  <si>
    <t>bluedog_Apollo_Block2_Parachute</t>
  </si>
  <si>
    <t>Apollo Parachutes</t>
  </si>
  <si>
    <t>Parachute landing systems for the Apollo CSM. Place in 3x symmetry around the Apollo Parachute Mount.</t>
  </si>
  <si>
    <t>bluedog_Apollo_Block2_ParachuteMount</t>
  </si>
  <si>
    <t>Apollo Parachute Mount</t>
  </si>
  <si>
    <t>Structural adapter for Apollo parachutes and docking port. Place on top of the capsule, add parachutes in 3x symmetry. The Active Docking Mechanism goes on top. Includes a decoupler for the docking mechanism, to clear the way for the parachutes.</t>
  </si>
  <si>
    <t>bluedog_Apollo_Block2_PassiveDockingMechanism</t>
  </si>
  <si>
    <t>Apollo 0.625m Docking Mechanism (Passive)</t>
  </si>
  <si>
    <t>This is the passive port for the Apollo Docking Mechanism. IT WILL ONLY WORK WITH THE Apollo 0.625m Docking Mechanism (Active). This should be placed on the top of the LEM.</t>
  </si>
  <si>
    <t>bluedog_Apollo_Block2_RCSquad</t>
  </si>
  <si>
    <t>Apollo Service Module RCS Quad Thrusters</t>
  </si>
  <si>
    <t>This is the RCS Quad Thrusters for the Apollo Service Module. Place 4 pods 90 degrees apart. 2:1 O/F Ratio.</t>
  </si>
  <si>
    <t>bluedog_Apollo_Block2_ServiceEngine</t>
  </si>
  <si>
    <t>bluedog_Apollo_Block2_ServiceModule</t>
  </si>
  <si>
    <t>Apollo Service Module</t>
  </si>
  <si>
    <t>The Apollo Service Module that has a complete package of fuel, monoprop, batteries, fuel cells, and storage bays for your service module.</t>
  </si>
  <si>
    <t>bluedog_LEM_Ascent_Cockpit</t>
  </si>
  <si>
    <t>Apollo LEM Ascent Stage</t>
  </si>
  <si>
    <t>The Apollo LEM Ascent Stage provides accommodations for two astronauts to ride to the surface atop the LEM Decent Stage, then return to orbit. Includes integrated fuel tanks, RCS, and communications system. Put the ascent engine on the bottom, and the passive docking port on the top.</t>
  </si>
  <si>
    <t>bluedog_LEM_Ascent_Engine</t>
  </si>
  <si>
    <t>Apollo Lunar Module Ascent Engine (LMAE)</t>
  </si>
  <si>
    <t>bluedog_LEM_Descent_Engine</t>
  </si>
  <si>
    <t>Apollo Lunar Module Descent Engine (LMDE)</t>
  </si>
  <si>
    <t>bluedog_LEM_Descent_Tanks</t>
  </si>
  <si>
    <t>Apollo LEM Descent Stage</t>
  </si>
  <si>
    <t>The Apollo LEM Descent Stage contains fuel tanks, landing stability system, and recessed engine mounting point for the Apollo LEM. Also includes a vertical mobility device for Ascent Cockpit ingress and egress. Engine attach node located inside the hole in the bottom.</t>
  </si>
  <si>
    <t>bluedog_Apollo_Block3_Capsule</t>
  </si>
  <si>
    <t>Apollo Block III+ Command Module</t>
  </si>
  <si>
    <t>Significant changes were made to better adapt Apollo to its new role as a crew shuttle for LEO, and the internal volume was modified to fit 5 crew for reentry. Be sure to bring extra living space by attaching the Mission Module to dock with after orbiting. By only using the Command Module, you will have resources for 5 crew for 72 hours. FICTIONAL (Eyes Turned Skyward)</t>
  </si>
  <si>
    <t>bluedog_Apollo_Block3_HGA</t>
  </si>
  <si>
    <t>Apollo Block III High Gain Antenna</t>
  </si>
  <si>
    <t>A collapsable relay antenna consisting of four high gain dishes. Intended to be placed on the mounting bracket of the Apollo Service Engine Block III. FICTIONAL (Eyes Turned Skyward)</t>
  </si>
  <si>
    <t>bluedog_Apollo_Block3_MissionModule</t>
  </si>
  <si>
    <t>Apollo Block III+ Mission Module</t>
  </si>
  <si>
    <t>In order to increase the living space and mission duration of the Apollo Block III CSM. This mission module is essentially several more cubic meters of living space for the crew. Place it upside down in place of the lunar module, with docking ports on each end. Extract with the CSM after circularization. FICTIONAL (Eyes Turned Skyward)</t>
  </si>
  <si>
    <t>bluedog_Apollo_Block3_ServiceEngine</t>
  </si>
  <si>
    <t>With the decreased weight and LEO operation design, there was no longer a need for a large engine to power the CSM. NASA decided to reuse the successful Lunar Module Ascent Engine. FICTIONAL (Eyes Turned Skyward)</t>
  </si>
  <si>
    <t>Apollo Block III Service Engine (LMAE)</t>
  </si>
  <si>
    <t>bluedog_Apollo_Block3_ServiceModule</t>
  </si>
  <si>
    <t>Apollo Block III+ Service Module</t>
  </si>
  <si>
    <t>Significant changes were made to better adapt Apollo to its new role as a crew shuttle for LEO and the Service Module was decreased in size and weight. FICTIONAL (Eyes Turned Skyward)</t>
  </si>
  <si>
    <t>bluedog_Apollo_Block5_SolarPanels</t>
  </si>
  <si>
    <t>Apollo Block V Solar Array</t>
  </si>
  <si>
    <t>Extendable sun-tracking Level 3 solar panel used for the Block V Apollo CSM. 8.05m^2. FICTIONAL (Eyes Turned Skyward)</t>
  </si>
  <si>
    <t>bluedog_alcyone</t>
  </si>
  <si>
    <t>BE-3/Alcyone</t>
  </si>
  <si>
    <t>Originally flown as the retrorocket in Block II Ranger probes, later used as apogee motor on Vela satellites and (in 1967) to launch Australia's first satellite. Diameter: [0.46 m].</t>
  </si>
  <si>
    <t>bluedog_star20</t>
  </si>
  <si>
    <t>Star 20/Altair III</t>
  </si>
  <si>
    <t>bluedog_star31</t>
  </si>
  <si>
    <t>Star 31/Antares III</t>
  </si>
  <si>
    <t>bluedog_star37</t>
  </si>
  <si>
    <t>bluedog_star48</t>
  </si>
  <si>
    <t>bluedog_Castor30</t>
  </si>
  <si>
    <t>bluedog_Castor120</t>
  </si>
  <si>
    <t>bluedog_Delta_GEM40</t>
  </si>
  <si>
    <t>bluedog_Delta_GEM46</t>
  </si>
  <si>
    <t>bluedog_Delta_GEM60</t>
  </si>
  <si>
    <t>bluedog_Diamant_Rita</t>
  </si>
  <si>
    <t>P4 (Rita 1)</t>
  </si>
  <si>
    <t>French solid motor, used in a submarine-launched missile and flown as the second stage of Diamant-BP4 rockets in 1975. Diameter: [1.50 m].</t>
  </si>
  <si>
    <t>bluedog_Diamant_Topaze</t>
  </si>
  <si>
    <t>P2.2 (Topaze)</t>
  </si>
  <si>
    <t>Second stage of Diamant-A and -B rockets. Four vectorable nozzles provided roll control as well. Diameter: [0.85 m].</t>
  </si>
  <si>
    <t>bluedog_Diamant_Rubis</t>
  </si>
  <si>
    <t>P0.68</t>
  </si>
  <si>
    <t>3rd stage of Diamant rockets. This is the somewhat larger version used in B and BP4 variants. Diameter: [0.80 m].</t>
  </si>
  <si>
    <t>Diamant B</t>
  </si>
  <si>
    <t>bluedog_castorSRB</t>
  </si>
  <si>
    <t>bluedog_Titan_SRB5seg</t>
  </si>
  <si>
    <t>bluedog_Titan_SRB5segStack</t>
  </si>
  <si>
    <t>Strap-on booster for Titan IIIC, IIID, IIIE, proposed for Saturn IB derivatives. Burn time 115s. This is the (never flown, but proposed) inline version with two TVC tanks. Diameter: [3.05 m].</t>
  </si>
  <si>
    <t>bluedog_Titan_SRB7seg</t>
  </si>
  <si>
    <t>bluedog_Titan_SRB7segStack</t>
  </si>
  <si>
    <t>The UA1207 was used on the Titan IVA, which was developed to launch payloads that had been designed to fly on the Shuttle from Vandenberg. It was a 7-segment modification of the 5-segment UA1205 used on the Titan 3. Burn time 130 seconds. This is the (never flown, but proposed) inline version with 2 TVC tanks. Diameter: [3.05 m].</t>
  </si>
  <si>
    <t>bluedog_Titan_SRB2seg</t>
  </si>
  <si>
    <t>bluedog_Titan_SRB3seg</t>
  </si>
  <si>
    <t>bluedog_Soltan_Radial</t>
  </si>
  <si>
    <t>100-Inch SRM</t>
  </si>
  <si>
    <t>3-segment motor designed for a solid-augmented Titan II around 1961. Four test firings were made, of which two ended with the nozzle disintegrating. Burn time roughly 80 seconds. Diameter: [2.54 m].</t>
  </si>
  <si>
    <t>Titan II (1961?)</t>
  </si>
  <si>
    <t>bluedog_Soltan_Inline</t>
  </si>
  <si>
    <t>100-Inch SRM (inline)</t>
  </si>
  <si>
    <t>Inline version of the 3-segment motor designed for a solid-augmented Titan II around 1961. Four test firings were made, of which two ended with the nozzle disintegrating. Burn time roughly 80 seconds. Diameter: [2.54 m].</t>
  </si>
  <si>
    <t>bluedog_Soltan_SRBnose</t>
  </si>
  <si>
    <t>100-Inch SRM nosecone</t>
  </si>
  <si>
    <t>Nosecone and separation rocket for 100-inch solid motors. Diameter: [2.54 m].</t>
  </si>
  <si>
    <t>bluedog_Titan_SRBnose</t>
  </si>
  <si>
    <t>Titan SRM nosecone</t>
  </si>
  <si>
    <t>bluedog_Titan_SRBseparator</t>
  </si>
  <si>
    <t>Titan SRM separation motor</t>
  </si>
  <si>
    <t>Lower separation motor for Titan solids.</t>
  </si>
  <si>
    <t>bluedog_LR87_mod1</t>
  </si>
  <si>
    <t>LR87 Series</t>
  </si>
  <si>
    <t>The main engine block for the Titan II/III/IV launch vehicles, with thrust plate. 1.93 O/F Ratio.</t>
  </si>
  <si>
    <t>bluedog_LR91_mod2</t>
  </si>
  <si>
    <t>bluedog_LR91_mod1</t>
  </si>
  <si>
    <t>bluedog_Titan_TranstageEngine</t>
  </si>
  <si>
    <t>bluedog_AgenaA</t>
  </si>
  <si>
    <t>Agena-A/B Flight Pack</t>
  </si>
  <si>
    <t>Flight Pack RCS for Agena-A and BAC Model 8048/8081 engine.</t>
  </si>
  <si>
    <t>bluedog_AgenaD</t>
  </si>
  <si>
    <t>Flight Pack RCS for Agena-D and BAC Model 8096/8247 engine.</t>
  </si>
  <si>
    <t>bluedog_agenaSecondaryEngine</t>
  </si>
  <si>
    <t>Agena-D Secondary Propulsion System</t>
  </si>
  <si>
    <t>SPS for Agena-D.</t>
  </si>
  <si>
    <t>Apollo +</t>
  </si>
  <si>
    <t>RD-107_8D74</t>
  </si>
  <si>
    <t>Luna Vostok</t>
  </si>
  <si>
    <t>RD-108_8D75</t>
  </si>
  <si>
    <t>Vostok Luna</t>
  </si>
  <si>
    <t>solids1958</t>
  </si>
  <si>
    <t>A generic solid rocket motor for safe separation of discarded rocket stages. Plume configured by RealPlume.</t>
  </si>
  <si>
    <t>A solid rocket booster motor for sounding rockets. Plume configured by RealPlume.</t>
  </si>
  <si>
    <t>Fourth stage of the scout rocket</t>
  </si>
  <si>
    <t>First stage of the scout rocket Plume configured by RealPlume.</t>
  </si>
  <si>
    <t>Jet vane for scout first stage. Place 4 around main SRB exhaust.</t>
  </si>
  <si>
    <t>Second stage of the scout rocket Plume configured by RealPlume.</t>
  </si>
  <si>
    <t>Third stage of the scout X1/X4 rocket Plume configured by RealPlume.</t>
  </si>
  <si>
    <t>Fourth stage of the scout rocket Plume configured by RealPlume.</t>
  </si>
  <si>
    <t>Third stage of the scout X3 rocket Plume configured by RealPlume.</t>
  </si>
  <si>
    <t>A small solid fuel booster.</t>
  </si>
  <si>
    <t>A cluster of three 400N Bi-Propellant Apogee Motors. Designed for apogee orbit injection of geostationary satellites and for trajectory and planetary orbit maneuvers of deep space probes. Plume configured by RealPlume.</t>
  </si>
  <si>
    <t>Modular UA-120 booster.  Has options to vary the number of segments, with optional diameter scaling.</t>
  </si>
  <si>
    <t>The STAR 37 is a vacuum solid rocket motor, originally developed for the Surveyor lunar lander program as a braking stage. Later variants were used exclusively as apogee kick stages. Diameter: 0.93 m. Plume configured by RealPlume.</t>
  </si>
  <si>
    <t>The Merlin rocket engine family made by SpaceX. Vacuum variants. Plume configured by RealPlume.</t>
  </si>
  <si>
    <t>The Merlin rocket engine family made by SpaceX. Surface variants. Plume configured by RealPlume.</t>
  </si>
  <si>
    <t>Aerojet MR-510 series arcjet engines are currently used on Lockheed Martin A2100 satellites using hydrazine as a propellant. Diameter: [0.043 m]. Plume configured by RealPlume.</t>
  </si>
  <si>
    <t>N1 Block B is second stage of N1. Block B has 8 NK-15V engines. Diameter: [10.3 m].</t>
  </si>
  <si>
    <t>Staged combustion kerolox booster engine. Designed by Kuznetsov for the Korolev GR-1 project. Basis for the NK-15 used on the N1, and the NK-33 used today. Diameter: [1.3 m]. Plume configured by RealPlume.</t>
  </si>
  <si>
    <t>Staged combustion kerolox upper/vacuum engine. Designed by Kuznetsov for the Korolev GR-1 projet. Reused (as NK-19) on the N1, upgraded for the N1F with restart capability as NK-31. Diameter: [1.8 m]. Plume configured by RealPlume.</t>
  </si>
  <si>
    <t>A bipropellant rocket motor burning either MMH and MON3 (R-40A/B and R-42) or Hydrazine and MON3 (R-42DM). Used for attitude control, orbital insertion or as an apogee motor. Plume configured by RealPlume.</t>
  </si>
  <si>
    <t>The R-40B bipropellant Engine is designed for apogee orbit injection of geostationary satellites and for trajectory and planetary orbit manoeuvres of deep space probes. Plume configured by RealPlume.</t>
  </si>
  <si>
    <t>Block-I third stage of the r7 rocket. Right click to change texture for various R7 types. Plume configured by RealPlume.</t>
  </si>
  <si>
    <t>A dual version of the RD-0124A engine variant, developed for the second stage of the Sunkar launch vehicle. Plume configured by RealPlume.</t>
  </si>
  <si>
    <t>A vernier engine cluster found on the third stage of the Proton series launcher. Diameter: [3.78 m]. Plume configured by RealPlume.</t>
  </si>
  <si>
    <t>Radially mounted engine pod, originally designed for the Pegasus Descent Module. Contains the engines and RCS thrusters for attitude control. Plume configured by RealPlume.</t>
  </si>
  <si>
    <t>One of the oldest parts of the R7 launch vehicle series, the strap - on booster was designed to support the core stage both in flight and on the ground. The individual boosters are designated as Blocks B,V,G and D and each one is powered by the RD-107 engine. It is ignited on the ground along with the second (core booster) stage. Plume configured by RealPlume.</t>
  </si>
  <si>
    <t>The Block A is one of the few parts that still remain mostly unchanged from the original R7 design. A very reliable element, powered by a single RD-108 engine with four verniers for attitude control. It is ignited on the ground along with the strap - on boosters. Plume configured by RealPlume.</t>
  </si>
  <si>
    <t>Largest single-chamber engine ever built in the Soviet Union.  Fueled by an NTO/UDMH mixture combined under some of the highest pressures ever encountered in an ignition chamber.  Never flown but extensively tested. Diameter: [3.55 m]. Plume configured by RealPlume.</t>
  </si>
  <si>
    <t>Modification of the RD-270 to use highly toxic pentaborane as fuel.  Although the M variant boasts higher thrust and isp, the fuel mixture is much, much more toxic than even UDMH. Diameter: [3.55 m]. Plume configured by RealPlume.</t>
  </si>
  <si>
    <t>Altair (or Lunar Surface Access Module - LSAM) was a Constellation program asset designed for Moon landings. The descent module would be used to capture into a lunar orbit, undock from Orion and then land on the surface. Payload includes either a crewed outpost or cargo. Plume configured by RealPlume.</t>
  </si>
  <si>
    <t>The launch abort system of the CST-100 "Starliner" spacecraft. Uses four RS-88 engines (hypergolic variant). Plume configured by RealPlume.</t>
  </si>
  <si>
    <t>Orbit insertion motor incorporated the lightweight case developed for the STAR 13 with the propellant and nozzle design of the earlier TE-M-516 apogee motor. The motor case was stretched 2.2 inches to provide for increased propellant loading. The motor was used to adjust orbit inclination of a satellite from a Delta launch. Diameter: [0.34 m]. Plume configured by RealPlume.</t>
  </si>
  <si>
    <t>A gas generator cycle hypergolic vacuum engine. Used on the Fregat upper stage series. Diameter: 0.85 m. Plume configured by RealPlume.</t>
  </si>
  <si>
    <t>The Fregat is an upper stage used on the Soyuz and Zenit launch vehicles for injecting/placing payloads into low, medium or high energy orbits. It originated as a propulsion module for the Soviet Luna and Mars missions and later modified to serve as a standalone upper stage. Versions include the original Fregat, the Fregat-M with increased propellant loading and extended S5.92 nozzle, the Fregat-MT with additional propellant tanks and the Fregat-SB designed specifically for the Zenit launch vehicle family (featuring an auxiliary drop tank). Plume configured by RealPlume.</t>
  </si>
  <si>
    <t>The Space Launch System (SLS) core booster stage. Equipped with four RS-25E engines. Plume configured by RealPlume.</t>
  </si>
  <si>
    <t>The lightweight, external nozzle is a composite of graphite, plastic, and steel. The consumable pyrogen igniter is actuated by two 6-second-delay electrical initiators or two SBASI zero-time-delay initiators. Diameter: [0.5 m]. Plume configured by RealPlume.</t>
  </si>
  <si>
    <t>Apogee motor was developed for the Canadian Communications Research Centre's Communications Technology Satellite, and an offloaded version was qualified and flown successfully. With various propellant loadings and explosive transfer assemblies, it was used for the Broadcast Satellite Experiment, the Geostationary Meteorological Satellite, the Navigation Technology Satellite No. 2, the Global Positioning System Satellites, the P78-1 Satellite, and the Geostationary Operational Environmental Satellite. Diameter: [0.68 m]. Plume configured by RealPlume.</t>
  </si>
  <si>
    <t>The retro motor block for the VA capsule, put on top of VA RCS block Plume configured by RealPlume.</t>
  </si>
  <si>
    <t>Antares III is the third-generation third stage for Vought Corporation's Scout launch vehicle. The design incorporates an 89-percent-solids HTPB propellant in a Kevlar(r) filament-wound case insulated with silica-filled EPDM rubber. Diameter: [0.76 m]. Plume configured by RealPlume.</t>
  </si>
  <si>
    <t>Third stage of the scout G rocket Plume configured by RealPlume.</t>
  </si>
  <si>
    <t>Proposed 2-segment version of RSRM.</t>
  </si>
  <si>
    <t>Proposed 3-segment version of RSRM that includes a new aft skirt and TVC system.</t>
  </si>
  <si>
    <t>Modular RSRM booster.  Has options for up to 6 segements, with optional scaling of diameter</t>
  </si>
  <si>
    <t>An aerodynamic nosecone for large solid rocket motors. Recovery parachutes not included.</t>
  </si>
  <si>
    <t>Total flown included in total for Star-30A. Diameter: [0.76 m]. Plume configured by RealPlume.</t>
  </si>
  <si>
    <t>SuperDraco is a hypergolic propellant liquid rocket engine designed and built by SpaceX. It is part of SpaceX's Draco family of rocket engines. A redundant array of eight SuperDraco engines provides fault-tolerant propulsion for use as a launch escape system and propulsive-landing thrust for the Dragon V2 passenger-carrying space capsule. Plume configured by RealPlume.</t>
  </si>
  <si>
    <t>A powerful hypergolic engine. Used by the Dragon V2 Command Module for powered landings, trajectory corrections and as a Launch Abort System (LAS). Other applications include hypersonic deceleration and landing for crew and cargo modules. Plume configured by RealPlume.</t>
  </si>
  <si>
    <t>The STAR 63, as part of the PAM DII upper stage, has been flown from the Space Shuttle. The motor utilizes a head-end web and a carbon-phenolic nozzle. The case material is a Kevlar-epoxy composite, through future motors would be made using a graphiteepoxy composite. Testing of STAR 63 series motors began in 1978 with completion of the PAM DII motor qualification in 1985. The first STAR 63D flight was from the Shuttle in November 1985 to place a defense communication satellite in orbit. Diameter: [1.6 m]. Plume configured by RealPlume.</t>
  </si>
  <si>
    <t>Smaller cousin to the NSTAR or 30cm thruster good for station keeping or raising orbit. Diameter: [0.4 m]. Plume configured by RealPlume.</t>
  </si>
  <si>
    <t>Liberty V12 engine rated at 449HP at 2000RPM (max). 10ft 2-blade fixed pitch propeller.</t>
  </si>
  <si>
    <t>WWII-era V-12 liquid-cooled piston engine, the DB-605 A as produced by Daimler-Benz (GER). Used on the Messerschmitt Bf 109 fighter. 1475PS.</t>
  </si>
  <si>
    <t>A linear aerospike engine developed for NASA's X-33 sub-scale SSTO technology demonstrator. Like the toroidal J-2T engines, the XRS-2200 used machinery derived from the J-2S. Diameter: [2.5 m]. Plume configured by RealPlume.</t>
  </si>
  <si>
    <t>A long propellant tank for sounding rockets. Place it below the recovery parachute module.</t>
  </si>
  <si>
    <t>An aerodynamic nose cone for sounding rockets.</t>
  </si>
  <si>
    <t>The decoupling system for the Aerojet X103C10 solid rocket booster motor.</t>
  </si>
  <si>
    <t>This small inline parachute module goes underneath the despin module, to carry the scientific instruments safely back to the ground. The parachute actually deploys out the bottom, and decouples whatever is placed below it.</t>
  </si>
  <si>
    <t>WWII-era H-24 liquid-cooled piston engine. Provides 3000HP at sea level (WEP), rated at 2800HP at 6km. Two-speed single stage automatic-switching supercharger. A development of the engine used on the Hawker Tempest.</t>
  </si>
  <si>
    <t>WWII-era V-12 liquid-cooled piston engine, the Merlin as produced by Packard (US). 1620HP at sea level with ram air with a very strong two-speed two-stage supercharger (1710 max with ram air at just over 3km, second peak 1410HP at 7.9km). 67inHG max boost. Used on the P-51B/C/D Mustang. 11ft 2in 4 blade constant speed propeller.</t>
  </si>
  <si>
    <t>WWII-era V-12 liquid-cooled piston engine. 2160HP at sea level with ram air with a very strong automatic two-speed two-stage supercharger (2210HP max with ram air). 90inHG max boost. Used on the P-51H Mustang.</t>
  </si>
  <si>
    <t>Rolls Royce Griffon 101. Two stage three speed supercharger (only two stages modeled, so it overperforms 1-3km). Rated 2420HP at 1.5km, 2250HP at 4.4km, and 2050HP at 6.4km. 11ft 5-blade constant speed propeller.</t>
  </si>
  <si>
    <t>WWII-era V-12 liquid-cooled piston engine. Provides 1175HP at sea level, rising to 1290 at 3.4km (full throttle height). Single-speed single-stage supercharger. The engine used on the Spitfire IIa.</t>
  </si>
  <si>
    <t>WWI-era supercharged water-cooled straight six inline engine, rated at 230HP to 2km at 1400RPM (max). 9ft 2-blade fixed pitch propeller.</t>
  </si>
  <si>
    <t>This is the generic version of the Titan tower that can be used on any rocket, not just the Titan. Do NOT use this for any rocket with boosters, use the other tower.</t>
  </si>
  <si>
    <t>A short range omnidirectional antenna. Perfect for reentry vehicles and landers.</t>
  </si>
  <si>
    <t>600 HP piston engine and low-speed propeller</t>
  </si>
  <si>
    <t>Rolls Royce Griffon 88. 2350HP sea level with a two stage two speed supercharger maintaining 2100HP to 5km.</t>
  </si>
  <si>
    <t>The SC102 measures the local atmospheric pressure.</t>
  </si>
  <si>
    <t>The Pegasus IA Mobility Enhancer, known in some circles as a "ladder", is a state-of-the-art vertical mobility device, allowing your intrepid crew to scamper around the exterior of your ship like highly caffeinated rodents.</t>
  </si>
  <si>
    <t>The STAR 6B rocket motor was developed for spin-up and axial propulsion applications for re-entry vehicles. The design incorporates an aluminum case and a carbon-phenolic nozzle assembly. The STAR 6B was qualified in 1984 and first flew in 1985. Diameter: [0.18 m]. Plume configured by RealPlume.</t>
  </si>
  <si>
    <t>Large fins for the booster stages of sounding rockets. Angle them for spin stabilization.</t>
  </si>
  <si>
    <t>Small fins for the sustainer stages of sounding rockets. Angle them for spin stabilization.</t>
  </si>
  <si>
    <t>Skootches away those used stages.</t>
  </si>
  <si>
    <t>A small wall half, short length, for all your fairing needs.</t>
  </si>
  <si>
    <t>A large nose cone fairing for all your fairing needs.</t>
  </si>
  <si>
    <t>A medium nose cone fairing for all your fairing needs.</t>
  </si>
  <si>
    <t>A small nose cone fairing for all your fairing needs.</t>
  </si>
  <si>
    <t>A 156" nose fairing for all your UA156X SRM needs. Includes a separation motor. Plume configured by RealPlume.</t>
  </si>
  <si>
    <t>A 260" nose fairing for all your AJ-260 SRM needs. Includes a separation motor. Plume configured by RealPlume.</t>
  </si>
  <si>
    <t>A small payload launch fairing base for all your fairing needs.</t>
  </si>
  <si>
    <t>A medium payload launch fairing base for all your fairing needs.</t>
  </si>
  <si>
    <t>A medium expanded payload launch fairing base for all your fairing needs.</t>
  </si>
  <si>
    <t>A large expanded payload launch fairing base for all your fairing needs.</t>
  </si>
  <si>
    <t>A sounding rocket avionics unit. Allows staging control and data transmission but no attitude control. Place it above the despin module and below the science instruments.</t>
  </si>
  <si>
    <t>A science payload module for sounding rockets. Includes a barometer and thermometer for measuring the atmospheric properties. Place it above the control module and below the nose cone.</t>
  </si>
  <si>
    <t>A small parts adapter for FL-T based fuselages.</t>
  </si>
  <si>
    <t>KW Stack Decoupler. Low Profile. Small.</t>
  </si>
  <si>
    <t>Similarly to the TR-18D, the TR-2C is a utility for slicing a rocket into two halves, but now in a more compact size. The manual says the explosive content is just enough to eject anything attached to the unit in a safe, controlled manner. The delivery guy did have a full bomb suit on though, so try not to drop it.</t>
  </si>
  <si>
    <t>A generic pressurized fuel tank.</t>
  </si>
  <si>
    <t>A short radially - mounted tank that can be configured to hold a wide variety of resources.</t>
  </si>
  <si>
    <t>The TT-16 Radial Decoupler, like most other decouplers, is equipped with a small explosive charge, that will sever the structural linkage between itself and whatever it's connected to.</t>
  </si>
  <si>
    <t>The TR-1V Stack Decoupler is a miniature detachment utility for small rockets and space probes.</t>
  </si>
  <si>
    <t>A 500 Wh capacity battery.</t>
  </si>
  <si>
    <t>A 170 Wh capacity battery.</t>
  </si>
  <si>
    <t>A 85 Wh capacity battery. Low profile for easier placement.</t>
  </si>
  <si>
    <t>Cargobay of the C-130 Hercules, diameter is 3.75m.</t>
  </si>
  <si>
    <t>This module contains a very primitive gyroscopic sensor and 4 Helium thrusters to stabilize the spin of a sounding rocket in order to activate and run the carried experiments.</t>
  </si>
  <si>
    <t>The Redesigned Solid Rocket Motor (RSRM) was a modification of the High-Performance Solid Rocket Motor (HPM), which failed catastrophically on STS-51L. The RSRM incorporated many safety improvements but was intended to be used only temporarily, until the introduction of the Advanced Solid Rocket Motor (ASRM). Eventually development of the ASRM was terminated and the RSRM (renamed the Reusable Solid Rocket Motor) was used on all remaining shuttle flights.</t>
  </si>
  <si>
    <t>Converts a single 1.25m stack into two 0.625m stacks.</t>
  </si>
  <si>
    <t>Converts a 1.25m stack into two 0.625m mounts, suitable for mounting all manner of small engines.</t>
  </si>
  <si>
    <t>Converts a 1.25m stack into three 0.625m mounts. Tiny, tiny mounts.</t>
  </si>
  <si>
    <t>Converts a 1.25m stack into a quartet 0.625m mounts.</t>
  </si>
  <si>
    <t>An integrated heat shield and thrust frame used by many satellites and deep space probes to protect against the heat of the engine during burns, and also to transfer the thrust from the engine to the spacecraft structure.</t>
  </si>
  <si>
    <t>Converts a single 1.25m stack into three 0.625m stacks.</t>
  </si>
  <si>
    <t>While the popular Rockomax Adapter has served its purpose fairly well over the years, C7 engineers thought they could do better. Improvements of this in-house product include an integrated fuel tank and a longer structural frame.</t>
  </si>
  <si>
    <t>The TVR-200 Stack Bi-Coupler is a simple method for splitting one rocket into two - WITHOUT the disastrous consequences of doing it the normal (explosive) way.</t>
  </si>
  <si>
    <t>Everyone loves wide stacks, and with the TVR-100R you can have the even widerest! This is not a decoupler.</t>
  </si>
  <si>
    <t>Rockomax is pleased to bring you the latest in decoupling technologies - twice the size of the next leading brand, Rockomax Brand Decouplers offer plenty of bang for plenty of buck! As with its smaller, woefully inferior competitor, the Rockomax Decoupler has handy arrows to indicate which side it will detach from.</t>
  </si>
  <si>
    <t>After receiving complaints that their previous product was far too tall, Rockomax Conglomerate created a shorter variant, letting the Rockomax Conglomerate avoid the inevitable lawsuits from rocket builders everywhere.</t>
  </si>
  <si>
    <t>A generic radially attached high pressure propellant tank for use on upper stages or small - sized spacecraft.</t>
  </si>
  <si>
    <t>An interstage capable of one size to another. 3:2 ratio.</t>
  </si>
  <si>
    <t>KW Flat Adapter. 3:1 ratio.</t>
  </si>
  <si>
    <t>KW Flat Adapter. 3:2 ratio.</t>
  </si>
  <si>
    <t>Perfect for attaching sideways facing engines, clusters of components on larger parts, or other similar nonsense.</t>
  </si>
  <si>
    <t>Everyone loves wide stacks, and with the TVR-50R you can have the even widerest! This is not a decoupler.</t>
  </si>
  <si>
    <t>A simple omnidirectional antenna for telemetry purposes.</t>
  </si>
  <si>
    <t>Core stage of the R7 rocket. Right click to change texture/model for various R7 types.</t>
  </si>
  <si>
    <t>Booster for R7 rocket. Attach 4 around the core stage. Right click to change texture for various R7 types. Plume configured by RealPlume.</t>
  </si>
  <si>
    <t>Nose cone for the Sputnik 1 probe.</t>
  </si>
  <si>
    <t>Nose cone for the Sputnik 2 probe.</t>
  </si>
  <si>
    <t>Liquid Fuel Tank for the second stage of the Thor-Able I launch vehicle.</t>
  </si>
  <si>
    <t>Probe core and battery for the Aerobee 100/150/150A/170/170A. Place between the main body and nosecone.</t>
  </si>
  <si>
    <t>Decoupler for the Aerobee 100/150/150A/300/300A SRB. Attach between the SRB and main body.</t>
  </si>
  <si>
    <t>Decoupler for the Aerobee 100/150/150A/300/300A Payload. Attach between the parachute and main body. Use only on flights that require recovery.</t>
  </si>
  <si>
    <t>Payload nosecone of the Aerobee 100/150/150A/170/170A. Contains experiments.</t>
  </si>
  <si>
    <t>Decoupler for the Aerobee 300/300A third stage.</t>
  </si>
  <si>
    <t>Payload nosecone of the Aerobee 300/300A. Contains experiments.</t>
  </si>
  <si>
    <t>Liquid fuel tank for the Aerobee Jr 100 sounding rocket. Powered by Aerobee Jr rocket engine.</t>
  </si>
  <si>
    <t>RCS tank and adapter for the second stage of the Juno II rocket.</t>
  </si>
  <si>
    <t>Liquid Fuel Tank for the first stage of the Juno II launch vehicle.</t>
  </si>
  <si>
    <t>Nosecone for the second stage of the Juno II rocket.</t>
  </si>
  <si>
    <t>Payload base for Sputnik rocket, put on top of second stage.</t>
  </si>
  <si>
    <t>Nose cone for the Sputnik 3 probe.</t>
  </si>
  <si>
    <t>Payload base for Sputnik 3 rocket, put on top of second stage.</t>
  </si>
  <si>
    <t>Liquid Fuel Tank for the first stage of the Thor-Able/Thor-Delta launch vehicle.</t>
  </si>
  <si>
    <t>Fairing for Thor-Able rocket. Plume configured by RealPlume.</t>
  </si>
  <si>
    <t>Adapter for Altair SRB stage of the Thor-Able rocket. The decoupler is part of the second stage. PLACE THE SECOND STAGE FIRST, THEN THIS ADAPTER BETWEEN IT AND THE SRB!</t>
  </si>
  <si>
    <t>Adapter for two stage Thor-Able rocket. The decoupler is part of the second stage. PLACE THE SECOND STAGE FIRST, THEN THIS ADAPTER BETWEEN IT AND THE PAYLOAD!</t>
  </si>
  <si>
    <t>Radial decoupler for the castor-1 boosters of the thor-able/delta rocket.</t>
  </si>
  <si>
    <t>Decoupler for the first stage of thor-able/delta rocket.</t>
  </si>
  <si>
    <t>Payload decoupler for the upper stage of the Thor-Able rocket.</t>
  </si>
  <si>
    <t>Winglet for the Thor-Able rockets. Place over the four black vertical lines on the bottom of the tank. RIGHT CLICK PART TO CHANGE TEXTURE!</t>
  </si>
  <si>
    <t>Liquid Fuel Tank for the second stage of the Thor-Able II/Thor-Delta/Delta A launch vehicle.</t>
  </si>
  <si>
    <t>Parachute for nosecone of the Aerobee 100/150/150A/170/170A series rockets. Attach on top of the main tank and under the SAS module.</t>
  </si>
  <si>
    <t>Place 3 of these on the bottom of the Aerobee 100/150/170/300 main body at 120 degree angles.</t>
  </si>
  <si>
    <t>RCS de-spin module for the Aerobee 100/150/150A/170/170A. Place between the main body and SAS module.</t>
  </si>
  <si>
    <t>Aerobee 100/150/300 use 3 fins placed at 120 degreee angles. Aerobee 150A/300A use 4 fins places at 45 degree rotation.</t>
  </si>
  <si>
    <t>Liquid fuel tank for the Aerobee 150/170/300 sounding rocket. Powered by AJ11-21 rocket engine.</t>
  </si>
  <si>
    <t>A general purpose spherical propellant tank.</t>
  </si>
  <si>
    <t>Place 2 on bottom area of agena above engine to cover flight pack.</t>
  </si>
  <si>
    <t>Luna KTDU Vernier motor Plume configured by RealPlume.</t>
  </si>
  <si>
    <t>Soviet Luna 3 probe</t>
  </si>
  <si>
    <t>Soviet Luna E-1A Series Probe.</t>
  </si>
  <si>
    <t>A generic mono/bipropellant rocket motor. Can be configured within a great range of propellants. Plume configured by RealPlume.</t>
  </si>
  <si>
    <t>A small lightweight thruster for orbital maneuvers. Plume configured by RealPlume.</t>
  </si>
  <si>
    <t>Place 4 of these on the bottom of the Aerobee 150A/170A/300A main body at 45 degree rotation.</t>
  </si>
  <si>
    <t>Liquid fuel tank for the Aerobee 150A/170A/300A sounding rocket. Powered by AJ11-6 rocket engine.</t>
  </si>
  <si>
    <t>Block L for Molniya rocket. Plume configured by RealPlume. (Missing entryCost field)</t>
  </si>
  <si>
    <t>Place this between Block L and Block L Ullage motor.</t>
  </si>
  <si>
    <t>Decoupler for first stage of the Scout rocket.</t>
  </si>
  <si>
    <t>Decoupler for scout payload. Place on top of fourth stage.</t>
  </si>
  <si>
    <t>Decoupler for second/third and third/fourth stage of the Scout rocket.</t>
  </si>
  <si>
    <t>The STAR 5C rocket motor was initially designed, developed, qualified, and placed in production (1960-1963) under a contract with Martin Marietta. The STAR 5C is used to separate the second stage from the trans-stage on the Titan II missile and Titan launch vehicle. The current version was qualified for use in 1976, replacing the earlier main propellant grain with TP-H-3062. Diameter: [0.12 m]. Plume configured by RealPlume.</t>
  </si>
  <si>
    <t>Black winglet for scout first stage</t>
  </si>
  <si>
    <t>White winglet for scout first stage</t>
  </si>
  <si>
    <t>Fairing for Scout X1/X2 rocket Plume configured by RealPlume.</t>
  </si>
  <si>
    <t>Liquid Fuel Tank for the first stage of the Delta A/B/C/D launch vehicle.</t>
  </si>
  <si>
    <t>Using a DRE heatshield just makes the bottom round, square it up with this decoupler that will fit nicely, flush, and hide the heatshield. Gray texture. TweakScale starting at 0.5m.</t>
  </si>
  <si>
    <t>Liquid Fuel Tank for the second stage of the Thor-Epsilon/Able Star launch vehicle.</t>
  </si>
  <si>
    <t>A 60" PLF (payload launch fairing) base for Atlas and Agena-D payloads.</t>
  </si>
  <si>
    <t>The ELIX is an electrostatic analyzer for analyzing the synthesis of charged particles. By employing electric and magnetic fields ELIX concentrates and separates the different particles by their mass and charge, allowing for very precise measurements of plasma density, velocity and distribution.</t>
  </si>
  <si>
    <t>The interstage adapter for the Saturn I.</t>
  </si>
  <si>
    <t>Second stage of the Saturn I. For engine restarts, ullage motors are recommended for this stage.</t>
  </si>
  <si>
    <t>The first stage propellant tank for the Saturn I and IB.</t>
  </si>
  <si>
    <t>A 3.9 meter payload fairing base designed for the Saturn S-IV stage.</t>
  </si>
  <si>
    <t>The instrumentation and guidance unit for the Saturn I launch vehicle.</t>
  </si>
  <si>
    <t>Typically four fins of this type are used around the base of the Saturn S-I stage.</t>
  </si>
  <si>
    <t>Fairing for Thor-AbleStar rocket. Plume configured by RealPlume.</t>
  </si>
  <si>
    <t>Decoupler for the first stage of thor-epsilon/able star rocket.</t>
  </si>
  <si>
    <t>Governmental pressure and several lawsuits led Rockomax to finally consider creating an adapter to connect its own parts to that of its competitors. As much as the CEOs hated it, however, it was a resounding success.</t>
  </si>
  <si>
    <t>A barebones adapter from Rockomax that upholds the company's reputation for quality bargain-bin parts.</t>
  </si>
  <si>
    <t>A shorter adapter from Rockomax, formed under similar circumstances to its big brother. Coated with spaceproof paint for maximum integrity.</t>
  </si>
  <si>
    <t>This adapter is used to bridge between Kerbodyne and Rockomax rocket bodies.</t>
  </si>
  <si>
    <t>Converts a single 1.25m stack into four 0.625m stacks. Particularly useful for clustering engines.</t>
  </si>
  <si>
    <t>A radial stack adapter for 1.25m stacks. Studies show that this could increase the ease of building rockets by up to 16.2%.</t>
  </si>
  <si>
    <t>A pretty tiny radial stack adapter for 0.625m stacks. Now we don't need to use large tanks full of explosive fuels to do this. It's a win-win situation!.</t>
  </si>
  <si>
    <t>What could be more awesome than a Tricoupler? Why, a quadcoupler, of course. Just remember that this is not a decoupler, and will not separate stages.</t>
  </si>
  <si>
    <t>After realizing 'larger circles' wasn't a very patentable concept, O.M.B. Enterprises rolled out a new line of ingenious multi-connector adapters to fit Rockomax sized parts. Lawsuit still pending. Converts a single 2.5m stack into two 1.25m stacks.</t>
  </si>
  <si>
    <t>After realizing 'larger circles' wasn't a very patentable concept, O.M.B. Enterprises rolled out a new line of ingenious multi-connector adapters to fit Rockomax sized parts. Lawsuit still pending. Converts a single 2.5m stack into three 1.25m stacks.</t>
  </si>
  <si>
    <t>After realizing 'larger circles' wasn't a very patentable concept, O.M.B. Enterprises rolled out a new line of ingenious multi-connector adapters to fit Rockomax sized parts. Lawsuit still pending. Converts a single 2.5m stack into four 1.25m stacks.</t>
  </si>
  <si>
    <t>A medium sized dark decoupler for all your decoupling needs.</t>
  </si>
  <si>
    <t>KW Stack Decoupler. Low Profile. Medium.</t>
  </si>
  <si>
    <t>An attachment and decoupling kit used for solid or liquid-fueled strap-on boosters.</t>
  </si>
  <si>
    <t>An interstage capable of one size to another. 2:1 ratio.</t>
  </si>
  <si>
    <t>KW Flat Adapter. 2:1 ratio.</t>
  </si>
  <si>
    <t>An RCS thruster block for attitude control of upper stages or medium - sized spacecraft.</t>
  </si>
  <si>
    <t>A simple omnidirectional antenna. Can be used for short range telecommunications or as a backup medium gain antenna.</t>
  </si>
  <si>
    <t>The magnetometer instruments are used to determine the magnitude and direction of planetary magnetic fields The long boom separates these instruments from any interference caused by magnetic elements in the probe.</t>
  </si>
  <si>
    <t>The Radio and Plasma Wave Science (RPWS) uses sensitive wideband electric/magnetic monopole and dipole antennae to receive low frequency radio transmissions caused by trapped charged particles (cyclotron waves), electrostatic discharges and whistlers (lighting) and thermal plasma. All these sources can be used to analyze the spectrum and type of the plasma, the electron density and distribution of the magnetospheres and the various lighting effects on the lower atmospheric layers.</t>
  </si>
  <si>
    <t>The Agena D upper stage. Equipped with guidance capability.</t>
  </si>
  <si>
    <t>A 65" PLF (payload launch fairing) base for Agena-D payloads.</t>
  </si>
  <si>
    <t>Alouette 1 and 2 were the first Canadian satellites launched in 1962 and 1963 with the purpose of studying the upper ionospheric layers of the Earth.</t>
  </si>
  <si>
    <t>Liquid Fuel Tank for the second stage of the Delta B/C/D launch vehicle.</t>
  </si>
  <si>
    <t>Small booster attached to larger rockets to give that extra thrust needed to get off the ground and/or with larger payloads. Plume configured by RealPlume.</t>
  </si>
  <si>
    <t>A solar array wing, similar to the one used by the Mariner Venus spacecrafts, featuring increased power generation efficiency. 2.43 m2.</t>
  </si>
  <si>
    <t>Tweakable Nose Cone to cover the KW Solids. GEM46, GEM60, SRMU, UA1207. Plus the standard RO sizes. Plume configured by RealPlume.</t>
  </si>
  <si>
    <t>Fairing for Scout X3/G rocket Plume configured by RealPlume.</t>
  </si>
  <si>
    <t>A 120" PLF (payload launch fairing) base is for Titan II and III series payloads.</t>
  </si>
  <si>
    <t>These thrusters are for roll control of the Centaur upper stage rocket.</t>
  </si>
  <si>
    <t>Fairing for Scout X4 rocket Plume configured by RealPlume.</t>
  </si>
  <si>
    <t>High performance reaction wheels for precision spacecraft attitude control.</t>
  </si>
  <si>
    <t>Probe core and battery for the Aerobee 350. Place between the main body and nosecone.</t>
  </si>
  <si>
    <t>Place 4 of these on the bottom of the Aerobee 350 main body at 45 degree rotation.</t>
  </si>
  <si>
    <t>Decoupler for the Aerobee 350 SRB. Attach between the SRB and main body.</t>
  </si>
  <si>
    <t>Liquid fuel tank for the Aerobee 350 sounding rocket. Powered by AJ60-91 rocket engine.</t>
  </si>
  <si>
    <t>Payload nosecone of the Aerobee 350. Contains experiments.</t>
  </si>
  <si>
    <t>A solar array wing, similar to the one used by the Mariner Mars spacecrafts. Includes Solar Pressure Vanes for finer attitude control. 2.34 m2.</t>
  </si>
  <si>
    <t>Soviet Molniya-1 satellite Plume configured by RealPlume.</t>
  </si>
  <si>
    <t>Tiny ASAS for Molniya-1. Attach upside down radially on the main body. This allows the probe to be controlled upside down to use the engines, which face forwards instead of backwards.</t>
  </si>
  <si>
    <t>Fairing for old probes on Molniya-M rocket. Plume configured by RealPlume.</t>
  </si>
  <si>
    <t>Soviet Polyot anti-satellite Plume configured by RealPlume.</t>
  </si>
  <si>
    <t>Side translation engine for Polyot Plume configured by RealPlume.</t>
  </si>
  <si>
    <t>Modular GEM booster. 1.05m for GEM-40, 1.50m for GEM-60.  Also has options for varying the length, and additional diameter scaling.</t>
  </si>
  <si>
    <t>A long radially - mounted tank that can be configured to hold a wide variety of cryogenic resources.</t>
  </si>
  <si>
    <t>A procedural interstage fairing base for creating interstages. Includes a decoupler.</t>
  </si>
  <si>
    <t>Rockomax's first hurried attempt to enter the Kerbodyne-dominated extra-large parts market was met with limited applause.</t>
  </si>
  <si>
    <t>Essentially a redesigned SC-62 Standard Container, The Buckboard can hold a wide variety of different resources. It's essential equipment for the kerbal on the go.</t>
  </si>
  <si>
    <t>For those kerbals that have more stuff than fits in a standard storage box, this double-length Buckboard gives you more room. Of course, empty space needs filling, so it's an endless cycle of getting more room and then filling it..</t>
  </si>
  <si>
    <t>Designers took a look at the MC-2000 with envy and created this larger MC-3000, a triple-length version of the SC-62-derived MC-1000. Now you have even more storage to fill up!</t>
  </si>
  <si>
    <t>Originally designed to separate buildings that were stuck together, O.M.B has repurposed these explosive bolts for use in separating stacks of massive rockets.</t>
  </si>
  <si>
    <t>Unlike Decouplers, Separators jettison everything attached to them. This new technology was very well received by rocket engineers everywhere. Not bad for something that started out as a failure for a controlled explosive bolt prototype.</t>
  </si>
  <si>
    <t>A large sized dark decoupler for all your decoupling needs.</t>
  </si>
  <si>
    <t>The TR-XL Stack Separator is the largest available from O.M.B, designed for slicing the largest of rockets in twain. Unlike Decouplers, Separators will eject anything connected to themselves. This is good, as it removes the need to worry about which side needs to be pointed away from face. Try to not look at it too much though.</t>
  </si>
  <si>
    <t>KW Stack Decoupler. Low Profile. Large.</t>
  </si>
  <si>
    <t>KW Stack Decoupler. Low Profile. Extra Large.</t>
  </si>
  <si>
    <t>A flat 3.75 meter structural adapter.</t>
  </si>
  <si>
    <t>A winch used to extend and retract a cable. A hook or a connector port can be pre-attached if needed.</t>
  </si>
  <si>
    <t>A retractable, short range parabolic antenna for high speed telecommunications.</t>
  </si>
  <si>
    <t>A low profile mobility enhancement system.</t>
  </si>
  <si>
    <t>Thermal Control Louvers are heat control systems that can expel heat by exposing cooling fins and a radiator. Toggle the vents open to release heat from the spacecraft. This is the standard size system with a rated heat rejection capability of 40 Watts.</t>
  </si>
  <si>
    <t>IUVS (Imaging Ultraviolet Spectrometer) images the lower part of the UV spectrum. By doing so it can measure the global characteristics of the upper atmospheric and ionospheric layers, providing information about the synthesis, the morphology and the interactions between the solar wind and the atmosphere.</t>
  </si>
  <si>
    <t>A medium gain directional antenna for short range, high bandwidth communications.</t>
  </si>
  <si>
    <t>A retractable mobility enhancer, equipped with advanced telescopic extension technology.</t>
  </si>
  <si>
    <t>The first French satellite in orbit.</t>
  </si>
  <si>
    <t>Decoupler for Altair SRB stage of the Delta E-N rocket.</t>
  </si>
  <si>
    <t>Liquid Fuel Tank for the second stage of the Delta E to N launch vehicle.</t>
  </si>
  <si>
    <t>Fairing for Delta E-N rockets. Plume configured by RealPlume.</t>
  </si>
  <si>
    <t>First stage of the Diamant A rocket, powered by an LRBA Vexin engine.</t>
  </si>
  <si>
    <t>The second stage of the Diamant rocket, and simultaneously the first stage of the Topaze sounding rocket. For complete realism add some small solid rockets at the top of this stage to spin stabilize the rocket before firing the third stage.</t>
  </si>
  <si>
    <t>The STAR 9 rocket motor was developed in 1993 on independent research and development (IR&amp;D) funds to demonstrate a number of low-cost motor technologies. These included an integral aft polar boss/exit cone, two-dimensional carbon-carbon throat, and caseon-propellant manufacturing technique. Diameter: [0.22 m]. Plume configured by RealPlume.</t>
  </si>
  <si>
    <t>A small decoupler for small payloads releasing.</t>
  </si>
  <si>
    <t>A small fairing for a small satellite.</t>
  </si>
  <si>
    <t>The first stage of the Polar Satellite Launch Vehicle, designated PS1. Using a solid propellant, it provides a large bulk of the vehicle's launch thrust. Plume configured by RealPlume.</t>
  </si>
  <si>
    <t>The third stage of the Polar Satellite Launch Vehicle (PLSV) designated as PS3. NOTE: Attach first this to the bottom of the PS4 stage and then attach the interstage below it. Plume configured by RealPlume.</t>
  </si>
  <si>
    <t>Used in the PSLV rockets, these boosters are typically used such that two or four are lit at lift-off, with the remainder being air-lit during ascent. There are two versions, one with fixed nozzle and one with thrust vectoring control (TVC). Plume configured by RealPlume.</t>
  </si>
  <si>
    <t>Decoupler for the first stage of thor-burner 1 rocket.</t>
  </si>
  <si>
    <t>After stage separation, these retro motors slow the ejected stage down for a cleaner separation. Plume configured by RealPlume.</t>
  </si>
  <si>
    <t>After stage separation, these ullage motors are used to generate a small amount of forward thrust to settle the contents of fuel tanks, prior to engine ignition. Plume configured by RealPlume.</t>
  </si>
  <si>
    <t>The STAR 5D rocket motor was designed and qualified to serve as the rocket-assisted deceleration (RAD) motor on the Mars Pathfinder mission. Three of these motors were fired to slow the Pathfinder spacecraft to near-zero velocity before bouncing on the surface of Mars. Plume configured by RealPlume.</t>
  </si>
  <si>
    <t>Single STAR 15G motor, used in a variety of applications. This has a straight nozzle. Diameter: [0.38 m]. Plume configured by RealPlume.</t>
  </si>
  <si>
    <t>Soviet Luna 10 ALS probe</t>
  </si>
  <si>
    <t>Radio unit for Luna 11. Contains batteries, powerful transmitter and sciecne experiments. Decouple before doing landing burn.</t>
  </si>
  <si>
    <t>Soviet Luna 11 ALS probe</t>
  </si>
  <si>
    <t>Astro unit for Luna 11. Contains batteries. Decouple before doing landing burn.</t>
  </si>
  <si>
    <t>Soviet Luna 13 ALS module. Self righting once unfolded! Airbag is now included in this module, do not use the old separate airbag part.</t>
  </si>
  <si>
    <t>Propulsion unit for Luna 9 and 10. EXTEND AND RETRACT ANTENNAS IF ANY LAG OCCURS AND THAT SHOULD FIX IT! Plume configured by RealPlume.</t>
  </si>
  <si>
    <t>Radio unit for Luna 9 and 10. Contains batteries, powerful transmitter and sciecne experiments. Decouple before doing landing burn.</t>
  </si>
  <si>
    <t>Astro unit for Luna 9 and 10. Contains batteries. Decouple before doing landing burn.</t>
  </si>
  <si>
    <t>Luna 9 airbag cover. Deploy using action group. DO NOT DEPLOY BEFORE DECOUPLING ALS FROM KTDU!</t>
  </si>
  <si>
    <t>Soviet Luna 9 ALS module. Self righting once unfolded! Airbag is now included in this module, do not use the old separate airbag part.</t>
  </si>
  <si>
    <t>Use this to decouple lander on luna 9 and ALS on luna 10.</t>
  </si>
  <si>
    <t>Typically eight fins of this type are used around the base of the Saturn S-IB stage. Manufactured by Chrysler.</t>
  </si>
  <si>
    <t>After stage separation, the Saturn's S-IVB stage needs ullage motors to provide a small amount of thrust, to settle the main fuels down into the fuel feeds. The S-IVB is usually equipped with two or three of these. Plume configured by RealPlume.</t>
  </si>
  <si>
    <t>The interstage adapter for the Saturn IB. Plume configured by RealPlume.</t>
  </si>
  <si>
    <t>The third stage of the Saturn V. For engine restarts, two to three ullage motors are recommended for this stage. Manufactured by Douglas Aircraft Company.</t>
  </si>
  <si>
    <t>An aerodynamic nose cone designed for the Saturn S-IB or S-IVB stages.</t>
  </si>
  <si>
    <t>The main battery pack of the Surveyor lunar lander. Capacity: &lt;color=orange&gt;3650&lt;/color&gt; Wh.</t>
  </si>
  <si>
    <t>The main survey television camera of the Surveyor lander. The integrated mirror can be rotated by 360 degrees to create panoramas of the landing site.</t>
  </si>
  <si>
    <t>The main assembly of the Surveyor lander. Includes a set of landing legs, attitude control system and propellant for its 3 vernier engines (sold separately). A solid fueled retro-motor is required for normal landing operations.</t>
  </si>
  <si>
    <t>The planar high gain antenna and solar array for the Surveyor lander.</t>
  </si>
  <si>
    <t>The omnidirectional low gain antenna for the Surveyor lander. Can serve as a backup for the main planar antenna.</t>
  </si>
  <si>
    <t>The soil mechanics surface sampler is an instrument designed to test the physical properties of the topsoil (density, porosity, resistivity) and to expose subsoil material for photography.</t>
  </si>
  <si>
    <t>The HiPAT or High Performance Liquid Apogee Thruster. The HiPAT performs orbit-raising manoeuvres for many of the worldâ€™s communication satellite platforms, including the Astrium Eurostar 3000, Boeing Space Systems 702HP, MELCO DS-2000 and Loral LS-1300. The R-4D has also played a critical role in NASA missions such as Cassini's orbit insertion of Saturn. Plume configured by RealPlume.</t>
  </si>
  <si>
    <t>Sometimes you just need a small pack to carry a handful of items, and the Outback fits the bill. This handy Extravehicular Support Pack (ESP) offers a convenient space to store your stuff along with some extra EVA propellant for a longer ride. Use "X" to detach from the ship's hull, and "H" to attach it again.</t>
  </si>
  <si>
    <t>High performance tiny gear designed for atmospheric use.</t>
  </si>
  <si>
    <t>The liquid fuel tanks from the lander as its own part for custom creations. Use with the Gemini Lander Engine.</t>
  </si>
  <si>
    <t>A vernier engine cluster found on the Block D stage of the Proton series launcher. Uses Syntin not regular Kerosene. Plume configured by RealPlume.</t>
  </si>
  <si>
    <t>Fairing for FGB and MIR modules. Plume configured by RealPlume.</t>
  </si>
  <si>
    <t>The instrumentation and guidance unit for the Saturn V launch vehicle.</t>
  </si>
  <si>
    <t>A large aerodynamic fin with a control surface made to fit the 10 meter Saturn V (Five) Rocketdyne F-1 engine cluster for atmospheric control authority on large rockets.</t>
  </si>
  <si>
    <t>Up to eight of these were installed on the S-II Aft Interstage to aid in ullage and separation. Plume configured by RealPlume.</t>
  </si>
  <si>
    <t>Typically four fins of this type are used around the base of the Saturn S-IC stage. Manufactured by Boeing.</t>
  </si>
  <si>
    <t>Used for attitude control and auxiliary ullage, the APS unit is very similar in function to RCS and OMS units. Manufactured by Douglas Aircraft Company.</t>
  </si>
  <si>
    <t>After stage separation, the Saturn's S-II stage needs ullage motors to provide a small amount of thrust, to settle the main fuels down into the fuel feeds. The S-II is usually equipped with four or eight of these. Plume configured by RealPlume.</t>
  </si>
  <si>
    <t>Interstage decoupler fairing, for the Saturn V first to second stage intersection. Typically equipped with either four or eight ullage solid propellant motors. Manufactured by North American Aviation. Plume configured by RealPlume.</t>
  </si>
  <si>
    <t>The interstage adapter for the Saturn V S-II/S-IVB stages. Plume configured by RealPlume.</t>
  </si>
  <si>
    <t>A general purpose conical propellant tank.</t>
  </si>
  <si>
    <t>The first stage of the Saturn V. Includes explosive bolts for separation in the forward skirt. Plume configured by RealPlume.</t>
  </si>
  <si>
    <t>The second stage of the Saturn V. For engine restarts, eight ullage motors are recommended for this stage. Manufactured by North American Aviation.</t>
  </si>
  <si>
    <t>An aerodynamic nose cone designed for Saturn S-IC or S-II stages.</t>
  </si>
  <si>
    <t>A 10 meter payload fairing base, designed for the Saturn S-II or S-IC stages.</t>
  </si>
  <si>
    <t>A 6.6 meter payload fairing base designed for the Saturn S-IVB or S-IB stages.</t>
  </si>
  <si>
    <t>Soyuz 7K-L1 series LEFT solar panels.</t>
  </si>
  <si>
    <t>Soyuz 7K-L1 series RIGHT solar panels.</t>
  </si>
  <si>
    <t>Top avionics adapter for Zond spacecraft. Attach on top of Zond and decouple at the same time at the service module</t>
  </si>
  <si>
    <t>Tiny ASAS for Zond(also use on VA capsule). Attach radially on the top of the Zond descent capsule, put it inside the black "ring" on top of the pod. Allows the craft to be controlled remotely since it was launched unmanned.</t>
  </si>
  <si>
    <t>This 396" PLF (payload launch fairing) base is for Saturn V-sized payloads</t>
  </si>
  <si>
    <t>A large payload launch fairing base for all your fairing needs.</t>
  </si>
  <si>
    <t>A smaller version of the normal service bays, this one has an octagonal format and it is ideal for small probes.</t>
  </si>
  <si>
    <t>A flat 5 meter structural adapter.</t>
  </si>
  <si>
    <t>A flat 7.5 meter structural adapter.</t>
  </si>
  <si>
    <t>An adapter that connects your Standard C.O.S. into the standard 0.625m frame.</t>
  </si>
  <si>
    <t>New from Strutco! A new connector that connects at right angles! Brilliant!</t>
  </si>
  <si>
    <t>An adapter that connects your Standard C.O.S. into the standard Octagonal frame.</t>
  </si>
  <si>
    <t>A slim strut perfect for mounting things on other things!</t>
  </si>
  <si>
    <t>New from Strutco! A new connector that connects at right angles, and in two directions! Radical!</t>
  </si>
  <si>
    <t>Place anything anywhere with the Modular Girder Universal Mounting Plate!</t>
  </si>
  <si>
    <t>An adapter that seamlessly connects the Octagonal frame to the standard 0.625 rocket parts.</t>
  </si>
  <si>
    <t>A Octagonal strut that contains a fuel tank, all fuel is inside the fuel tank, not on the exterior structure.</t>
  </si>
  <si>
    <t>Simply a M-200 I-Beam cut more or less in half, perfect for... Things.</t>
  </si>
  <si>
    <t>This reaction wheel assembly combines two RW4 high performance reaction wheels for medium size spacecraft that require precision attitude control.</t>
  </si>
  <si>
    <t>Special decoupler built especially for the Mk1-2 manned pod.</t>
  </si>
  <si>
    <t>A fixed Cassegrain parabolic antenna for general applications. Features a composite protective cover for the reflector.</t>
  </si>
  <si>
    <t>A dual-purpose communications antenna that can handle either direct communications or medium range relays.</t>
  </si>
  <si>
    <t>Thermal Control Louvers are heat control systems that can expel heat by exposing cooling fins and a radiator. Toggle the vents open to release heat from the spacecraft. This is an alternate, longer version of the TCL4, with a rated heat rejection capability of 50 Watts.</t>
  </si>
  <si>
    <t>The CA-A10 provides the advantages of a dish antenna without cluttering the front of your spacecraft. Electric servos fold the dish close to the hull during launch.</t>
  </si>
  <si>
    <t>A life support module that filters Oxygen out of the air. Requires IntakeAir and oxygen atmosphere. Rated for 3 people.</t>
  </si>
  <si>
    <t>Aerobee 170 use 3 fins placed at 120 degreee angles. Aerobee 170A/350 use 4 fins places at 45 degree rotation.</t>
  </si>
  <si>
    <t>Decoupler for the Aerobee 170/170A SRB. Attach between the SRB and main body.</t>
  </si>
  <si>
    <t>KW Deploying Petal Shroud. 3:2 ratio. Must decouple payload with right click. Will decouple top node upon staging.</t>
  </si>
  <si>
    <t>This part is the Spacecraft Lunar Module Adapter base used to cover the Lunar Module during ascent.  It is fitted with two separate decouplers.  One separates the CSM through staging.  The other separates the LEM manually.  No extra decoupler is needed.  This is a longer (3m) version to negate the collider issue with the LEM and IU.</t>
  </si>
  <si>
    <t>This part is the Spacecraft Lunar Module Adapter base used to cover the Lunar Module during ascent.  It is fitted with two separate decouplers.  One separates the CSM through staging.  The other separates the LEM manually.  No extra decoupler is needed.  This is a slightly longer (2.6m) version to partially negate the collider issue with the LEM and IU while still maintaining the same basic height of the SLA.</t>
  </si>
  <si>
    <t>LC2-POD</t>
  </si>
  <si>
    <t>Large conventional control surface.</t>
  </si>
  <si>
    <t>One of the largest lifting surfaces in production. The internal volume of these is big enough to carry generously sized fuel tanks.</t>
  </si>
  <si>
    <t>Advanced Landing Capsule for Orbital Rendezvous, a lander pod that actually is as lightweight as the manufacturer claims. Warranty void when subjected to atmospheric entry, sneeze, hard knocks and misplaced screwdrivers and/or wrenches. Packed full of high technology, leaving precious little space for the crew.</t>
  </si>
  <si>
    <t>A light source optimized for the rigors of space.</t>
  </si>
  <si>
    <t>Improves N-1 stability</t>
  </si>
  <si>
    <t>Stores fuel and avionics for the N-1 Block V.</t>
  </si>
  <si>
    <t>Stores fuel for Block A</t>
  </si>
  <si>
    <t>Stores fuel for Block B.</t>
  </si>
  <si>
    <t>LK lander main engine, attach on the bottom of the lander module. Plume configured by RealPlume.</t>
  </si>
  <si>
    <t>LK lander main engine verniers, attach on the bottom of the lander module. Plume configured by RealPlume.</t>
  </si>
  <si>
    <t>LK lander backup engine, attach on the bottom of the lander module. Plume configured by RealPlume.</t>
  </si>
  <si>
    <t>This adorable wheel is great for small rovers. While not particularly fast, the Bear Cub is rather portable.</t>
  </si>
  <si>
    <t>Large conventional wing with built-in control surface.</t>
  </si>
  <si>
    <t>A structural tunnel for crew transfer for linking living quarters.</t>
  </si>
  <si>
    <t>A reinforced fuselage for larger space planes. Long version.</t>
  </si>
  <si>
    <t>A reinforced fuselage for larger space planes. Short version.</t>
  </si>
  <si>
    <t>The Winged Gemini experiment was designed so that Gemini could land on a runway. It would have greatly reduced the cost of recovery, but it was so unstable and hard to control in tests that it was abandoned.  See if you can do better! Make sure you come in nose first, if you start to spin turn off SAS and you will eventually recover, maybe. Also you will have very little control until you get to the thicker part of the atmosphere keep it nose down as long as possible to keep your speed up. Your glide slope should be very steep.</t>
  </si>
  <si>
    <t>Helps Gemini fly!  Put two of these stubby little control surfaces on the bottom of the Gemini wing.</t>
  </si>
  <si>
    <t>Decoupler, and SAS flight pack for Winged Gemini.  This pack has a decoupler on the bottom to jettison spent fuel tanks or engines.</t>
  </si>
  <si>
    <t>It's not really a control surface, its more of a metal slat that deflects some of the air that goes by. Goes on the Gemini Flight Pack over the holes...</t>
  </si>
  <si>
    <t>Wild Blue Industries is proud to offer the M1A1 Mountain Goat, also known as the Omni Wheel. When coupled with the Buffalo Half-Chassis, the M1-A1 is great for building rovers that can enter and exit the Mk3 cargo bays. Just orient the half-chassis so that it is the length of a normal chassis, and attach your wheels. Additionally, the ability to eject the wheels is useful for moving a base module into place and then setting it on the ground.</t>
  </si>
  <si>
    <t>The Tundra 200 provides modular fuel storage conforming to the Buffalo standard form factor.</t>
  </si>
  <si>
    <t>The Tundra 400 provides modular fuel storage conforming to the Buffalo standard form factor.</t>
  </si>
  <si>
    <t>The Wagon is a Buffalo Storage Module that's capable of holding a variety of items.</t>
  </si>
  <si>
    <t>Not to be confused with a transforming robot that was voiced by a famous actor, the wheel jack serves as the foundation for building a Buffalo MSEV. Simply bolt it into the ground. If you can run into the wheel jack and move it, then it's not bolted properly. Once bolted firmly into the ground, attach a Buffalo Assembly Port to the WheelJack's top node (be sure that the Assembly Port's RED side is up). Then attach the chassis or other components to the Buffalo Assembly Port. Finally, to detach the assembled vehicle, switch to the space center and back to the rover, then decouple the Assembly Port.</t>
  </si>
  <si>
    <t>This bare-bones seat gives you just enough flight controls to externally control a vessel without those cumbersome inconveniences like a "pressurized cabin" and "seat belts."</t>
  </si>
  <si>
    <t>A 168" PLF (payload launch fairing) base is for Titan IIIE and Commercial Titan III payloads.</t>
  </si>
  <si>
    <t>Build the rover of your dreams with the super duper high tech Construction Frame!</t>
  </si>
  <si>
    <t>A small frame with Maxo's brand new, patent-pending EZ Constructo-Grid that allows bolt on attachment of anything you can imagine. Please see Volume 12, Chapter 22, Page 516, Paragraph 8 of the Maxo Construction Builders Guide (on sale now!) for a full list of the parts you are allowed to imagine.</t>
  </si>
  <si>
    <t>An integrated science package originally designed for the Pioneer 10 &amp; 11 deep space probes. Includes a thermal control system with a thermal rejection capability of 50 Watts.</t>
  </si>
  <si>
    <t>The SNAP-19 radioisotope thermoelectric generator as found on the Pioneer spacecraft. Developed by the Atomic Energy Commission (AEC).</t>
  </si>
  <si>
    <t>The main parabolic telecommunications antenna of the Pioneer spacecraft.</t>
  </si>
  <si>
    <t>Avionics and control unit for the Pioneer deep space probes.</t>
  </si>
  <si>
    <t>SSTU - ShipCore: Tanks - Spherical Fuel Tank.  Available in any diameter and a wide range of lengths, the SSTU Modular Fuel Tank is the right choice for all of your fuel storage needs.  Includes selectable mount and nosecone options as well as variable diameter, length, and paint-scheme.</t>
  </si>
  <si>
    <t>A fixed Gregorian - style parabolic antenna for deep space telecommunications.</t>
  </si>
  <si>
    <t>The CH-R1 Avionics Module includes all the required communications and control circuitry for remote control of a craft, be it crewed or uncrewed. Radially mounted for easier placement.</t>
  </si>
  <si>
    <t>An innovative multi-purpose design. Allows the storage of multiple and various resources to suit most mission parameters easily accessible by the crew.</t>
  </si>
  <si>
    <t>Thermal Control Louvers are heat control systems that can expel heat by exposing cooling fins and a radiator. Toggle the vents open to release heat from the spacecraft. This system has double the height and performance of the TCL4-B for better cooling. Rated heat rejection capability 100 Watts.</t>
  </si>
  <si>
    <t>A small element that connects the R7 first stage to the second.</t>
  </si>
  <si>
    <t>A truss decoupler designed specifically to allow the "hot staging" of the R7 rocket. It combines a heatshield, avionics and a truss cage supporting the upper stage into a single part. This version is used on all modern variants of the Soyuz rocket.</t>
  </si>
  <si>
    <t>The Block I third stage is the most commonly used upper stage for the Soyuz launch vehicle. It can be fitted with either the RD-0110 engine or the newer RD-0124. It has a special liquid oxygen vent nozzle designed to put it into a tumble so that it doesn't collide with the payload after separation. Plume configured by RealPlume.</t>
  </si>
  <si>
    <t>A small dump valve that allows the venting of the liquid oxygen tank residuals to aid in booster separation. Place it at the bottom of the strap - on booster. Plume configured by RealPlume.</t>
  </si>
  <si>
    <t>A small dump valve that allows the venting of the liquid oxygen tank residuals to aid in booster separation. Place it at the top of the strap - on booster. Plume configured by RealPlume.</t>
  </si>
  <si>
    <t>A payload fairing designed specifically for the Progress resupply spacecraft.</t>
  </si>
  <si>
    <t>Russian space tug. In service from 1974 to 1990. Plume configured by RealPlume.</t>
  </si>
  <si>
    <t>Block-DM2 for use with Proton. Plume configured by RealPlume.</t>
  </si>
  <si>
    <t>Solar array used for Salyut 4 and 6.</t>
  </si>
  <si>
    <t>Docking port for ASTP</t>
  </si>
  <si>
    <t>Apollo Command Module - Orbital Module variant. Contains three astronauts. DO NOT USE FOR RE-ENTRY!</t>
  </si>
  <si>
    <t>The interstage adapter for the Saturn C-8 S-IC-8/S-II-8 stages. Plume configured by RealPlume.</t>
  </si>
  <si>
    <t>The first stage of the Saturn C-8 (sometimes referred to as Nova).</t>
  </si>
  <si>
    <t>The propellant tank of the Saturn C-8 second stage. For engine restarts, eight ullage motors are recommended for this stage.</t>
  </si>
  <si>
    <t>The Viking lander Terminal Descent Engine (TDE). The lander had three such engines, which were used during the final 45 seconds or so of the descent to the surface of Mars. Multiple small exhaust nozzles are used to diffuse the exhaust plume and eliminate a recirculation zone that could contaminate spacecraft instrumentation and avoid potential extensive erosion of the landing site. Plume configured by RealPlume.</t>
  </si>
  <si>
    <t>The ExoKerbol Core Drill (XKCD) is designed to collect subsurface core samples to search for signs of biological activity on atmospheric planets. Three drill core samples can be stored in the incubation chambers for return. Check drill animator orientation with the preview in the VAB/SPH.</t>
  </si>
  <si>
    <t>Russian space tug. In service from 1976 to 1989. Plume configured by RealPlume.</t>
  </si>
  <si>
    <t>The first stage of the fictional Saturn IC, from the Eyes Turned Skyward universe.</t>
  </si>
  <si>
    <t>VA capsule for TKS (Missing entryCost field)</t>
  </si>
  <si>
    <t>LES for VA capsule. Attach to top of VA retro block Plume configured by RealPlume.</t>
  </si>
  <si>
    <t>TKS for use with Salyut stations. Attach VA capsule to aft Plume configured by RealPlume. (Missing entryCost field)</t>
  </si>
  <si>
    <t>Parachute for VA capsule, attach on top of descent module</t>
  </si>
  <si>
    <t>Attach 4 of these to TKS service module</t>
  </si>
  <si>
    <t>In-flight manuevering of the VA capsule via RCS, attach between VA capsule and VA retro block</t>
  </si>
  <si>
    <t>Solar array used for TKS.</t>
  </si>
  <si>
    <t>Decoupler for VA capsule TKS</t>
  </si>
  <si>
    <t>The MR-103 1N Rocket Engine Assembly is a hydrazine monopropellant rocket engine, flight proven as attitude control thruster for Voyager, GPS, Intelsat 5, MMAS 3000, 4000,. 5000, and 7000, Mars Observer, ACTS, and Magellan.</t>
  </si>
  <si>
    <t>The Multihundred-Watt radioisotope thermoelectric generator (MHW-RTG) as found on the Voyager spacecraft.</t>
  </si>
  <si>
    <t>The science boom of the Voyager deep space probe. The boom mounts Narrow and Wide field cameras for orbital survey images, as well as an Infrared and an Ultraviolet spectrometer. NOTE: Deploy the boom to keep experiments away from electromagnetic interference and radiation.</t>
  </si>
  <si>
    <t>The main parabolic telecommunications antenna of the Voyager spacecraft.</t>
  </si>
  <si>
    <t>Avionics and control unit for the Voyager deep space probes.</t>
  </si>
  <si>
    <t>MR-104 Monopropellant Engine family originally provided in-space propulsion for the Voyager 1 and 2 and Magellan missions. Subsequent MR-104 variants provided propulsion for Landsat and NOAA as well as for other U.S. government programs. A variation of this engine (MR-104G) is to be used on the Orion Deep Space Exploration Vehicle. Plume configured by RealPlume.</t>
  </si>
  <si>
    <t>500 horsepower, consumes about 400 EC/s</t>
  </si>
  <si>
    <t>This multi-spectral imaging platform is used to study the surface and composition of planets. Use only in orbit. Can also interface with SCANsat equipment to function as a biome scanner and as a minerals detector.</t>
  </si>
  <si>
    <t>SSTU - Ship Core: Series A - Station Service Module. A disposable service craft intended for station resupply missions.  Includes fuel, engines, RCS thrusters, solar panels, docking port, docking lights, SAS, reaction wheels, short range transmitter (WIP), and storage space for various supplies.  Payload resources may be configured prior to launch.</t>
  </si>
  <si>
    <t>A set of two antennas used by Soyuz and Progress KURS system for communicating with the target.</t>
  </si>
  <si>
    <t>A solar array used on modern Soyuz and Progress spacecraft variants. Efficient, reliable and lightweight.</t>
  </si>
  <si>
    <t>The Soyuz and Progress docking system is the male part of a probe and drogue system. It's equipped with a rendezvous antenna and the soft-docking system. To use the docking system first extend the probe and then dock the two spacecraft. The probe will prevent them from connecting so that the Soyuz spacecraft can be rotated precisely to the desired position. Once that is done the probe is retracted, allowing hard docking to take place.</t>
  </si>
  <si>
    <t>A payload adapter for the Soyuz and Progress spacecrafts.</t>
  </si>
  <si>
    <t>This STAR motor was developed and tested in January 2000 under a NASA Goddard Space Flight Center program for a low-cost, high mass fraction orbit adjust motor for use in deploying constellations of very small satellites (nanosatellites). The first static test of the STAR 4G prototype motor was conducted 8 months after program start. The motor is designed to operate at high chamber pressure and incorporates a noneroding throat insert to maximize specific impulse. Diameter: [0.11 m]. Plume configured by RealPlume.</t>
  </si>
  <si>
    <t>Service module for soyuz-t, not to be confused with soyuz 7k-t! Plume configured by RealPlume. (Missing entryCost field)</t>
  </si>
  <si>
    <t>A cavity radiometer designed to measure the reflected and emitted infrared energy of a planetary body and to evaluate the albedo of the surface or cloud layers.</t>
  </si>
  <si>
    <t>Small booster attached to larger rockets to give that extra thrust needed to get off the ground and/or with larger payloads. Slightly larger than it's siblings produces a bit more thrust. Plume configured by RealPlume.</t>
  </si>
  <si>
    <t>The first stage of the fictional Saturn Multibody, from the Eyes Turned Skyward universe.</t>
  </si>
  <si>
    <t>The upper stage of the fictional Saturn Multibody configurations from the Eyes Turned Skyward alternate history. Typically used with a pair of J-2 engines.</t>
  </si>
  <si>
    <t>An aerodynamic nose cone designed for the Saturn S-IF or S-IVC stages.</t>
  </si>
  <si>
    <t>Mounting hardware for modules to be mounted within shuttle bays, or just to make crafts look cooler.</t>
  </si>
  <si>
    <t>The Big-S line of wings are C7's largest lifting surfaces to date. Not only are they Sturdy and heat resistant enough to survive reentry, but also have enough internal volume to carry optional fuel tanks.</t>
  </si>
  <si>
    <t>Large heat resistant spaceplane fin.</t>
  </si>
  <si>
    <t>The external tank for the Space Shuttle (STS) or the DIRECT Jupiter.</t>
  </si>
  <si>
    <t>The nose cone of the STS RSRM. Contains separator motors to help prevent a collision after SRM separation. Plume configured by RealPlume.</t>
  </si>
  <si>
    <t>A fixed axial feed parabolic antenna for deep space telecommunications.</t>
  </si>
  <si>
    <t>This small sensor is designed to scan for anomalous signals across several regions of the electromagnetic spectrum. You must be within 250m of the signal to obtain science results; use it from further out to obtain an estimate of the range and distance to the signal. For the best results, return the device to the KSC for further study. Can also interface with SCANsat equipment to function as a Been There Done That scanner.</t>
  </si>
  <si>
    <t>Russian space tug. In service from 1982 to 2001. Plume configured by RealPlume.</t>
  </si>
  <si>
    <t>Solar array used from Salyut 5 to Salyut 7. With 4 panels, your target power generation will be 72EC per hour.</t>
  </si>
  <si>
    <t>Spacelab module for the Space Shuttle.</t>
  </si>
  <si>
    <t>Earth Observing System TDRS-A/B/C/D/E/F/G. WARNING: IF YOU DON'T HAVE FIRESPITTER, THE DISHES WILL APPEAR OPEN IN THE VAB, THEY WILL BE FINE ONCE YOU LOAD ON TO THE LAUNCH PAD.</t>
  </si>
  <si>
    <t>Decoupler for TDRS satellite, place on top of IUS booster.</t>
  </si>
  <si>
    <t>Nearly nothing changed since Ariane 1.</t>
  </si>
  <si>
    <t>Just a stack decoupler with tiny retro-SRBs.</t>
  </si>
  <si>
    <t>A system to place 2 payloads in the Ariane 4 fairing.</t>
  </si>
  <si>
    <t>A fairing to protect the payload.</t>
  </si>
  <si>
    <t>High altitude engine used in the Zenit second stage. First production Russian engine to be test fired in the United States (3 test burns were made).</t>
  </si>
  <si>
    <t>The RD-170 and RD-171 engines consisted of 4 chambers, 1 turbo-pump and 2 gas generators were developed simultaneously, the difference being one-plane gimballing in the RD-170 used in the Energia launch vehicle strap-ons versus two-plane gimablling in the RD-171 used on the first stage of the Zenit launch vehicle. The RD-171 can be gimballed using bellows to 6 degrees normally but it has reached 8-10 degrees in tests. The chamber conditions are 300 atmosphere pressure and at a 400 degrees C oxygen-rich gas mixture - very dangerous conditions. The RD-170 was very hard to prove and many designers thought it couldn't be done. The first stage strap-ons were recovered under parachutes and returned to Baikonur for study. The engine was designed for 10 reuses but tests showed they could stand up to 20 burns.</t>
  </si>
  <si>
    <t>Adaptation of Block D for Zenit.</t>
  </si>
  <si>
    <t>The Zenit Instrument Unit provides command and control for the final stages of the Zenit series vehicles. Could be used with any other 3.90m launch vehicles.</t>
  </si>
  <si>
    <t>First stage decoupler for Zenit. Attach between the first and second stages.</t>
  </si>
  <si>
    <t>Second stage decoupler for Zenit. Attach between the second stage and Block D shroud.</t>
  </si>
  <si>
    <t>Block DM-SL (a.k.a. Zenit 3rd stage) shroud. Attach it to Block DM-SL.</t>
  </si>
  <si>
    <t>First stage tank for Zenit.</t>
  </si>
  <si>
    <t>Second stage tank for Zenit.</t>
  </si>
  <si>
    <t>Payload adapter for Zenit. Includes nodes for Procedural Fairings</t>
  </si>
  <si>
    <t>Keeps the shaft slick and quick</t>
  </si>
  <si>
    <t>When you have bigger loads, you need bigger covers!</t>
  </si>
  <si>
    <t>RD-120 second stage engine for Zenit-2 rocket. Plume configured by RealPlume.</t>
  </si>
  <si>
    <t>RD-8 second stage vernier engine for Zenit-2 rocket. Four of these nozzles make up one RD-8 engine. Plume configured by RealPlume.</t>
  </si>
  <si>
    <t>Payload decoupler for Zenit-2 rocket. Place between payload and upper stage. (Missing entryCost field)</t>
  </si>
  <si>
    <t>Interstage adapter for Zenit-2 rocket. Place between first and second stages. (Missing entryCost field)</t>
  </si>
  <si>
    <t>First stage fuel tank of the zenit-2 rocket</t>
  </si>
  <si>
    <t>Half a dose for half the distance.</t>
  </si>
  <si>
    <t>Fairing for Zenit-2 rocket. 11.152 meters. Plume configured by RealPlume. (Missing entryCost field)</t>
  </si>
  <si>
    <t>Fairing for Zenit-2 rocket. 13.652 meters. Plume configured by RealPlume. (Missing entryCost field)</t>
  </si>
  <si>
    <t>Give other cylidrical station modules a sleeker lookw ith these KHM Edcap Adapters.</t>
  </si>
  <si>
    <t>|2M Compact Series Habitation Module| Living space contains (3) bunks with associated personal storage lockers. Single point of entry to prevent use as a passageway. Hatch orientated in a manner to allow module to be used in a centrifuge.</t>
  </si>
  <si>
    <t>The docking module was designed to help simplify Space Shuttle dockings to Mir. Before the first shuttle docking mission (STS-71), the Kristall module had to be tediously moved to ensure sufficient clearance between Atlantis and Mir's solar arrays. With the addition of the docking module, enough clearance was provided without the need to relocate Kristall. It had two identical APAS-89 docking ports, one attached to the distal port of Kristall with the other available for shuttle docking. (Missing entryCost field)</t>
  </si>
  <si>
    <t>The R-42 Engine is designed for apogee orbit injection of geostationary satellites and for trajectory and planetary orbit manoeuvres of deep space probes. The engine is an evolution of the R-4D series of engines used on the highly successful HTV vehicle and the legendary Cassini probe. Plume configured by RealPlume.</t>
  </si>
  <si>
    <t>The Launch Escape System abort motor assembly for the Soyuz TM/TMA/MS spacecraft. It contains a powerful solid rocket motor with two sets of nozzles, providing very high thrust needed to separate the Orbital and Descent modules from the rocket. Unlike older variants, it fires long enough to allow the main parachute to be deployed. Plume configured by RealPlume.</t>
  </si>
  <si>
    <t>A small, multi-nozzle solid motor designed to cleanly separate the Soyuz launch escape system assembly from the fairing during a nominal flight. It can also pull away the entire upper section of the fairing in case of an abort. Plume configured by RealPlume.</t>
  </si>
  <si>
    <t>A periscope with two viewing ports. It is used to manually maintain attitude during free flight and to dock the spacecraft in the case of a KURS malfunction.</t>
  </si>
  <si>
    <t>The Soyuz Descent Module (SA) is where the crew sits during both ascent and reentry. It's equipped with basic life support, RCS for control during reentry and landing engines for softening the landing. Another notable feature is the offset COM, which allows the pod to generate lifting force during reentry and allow a small degree of control over it's landing zone. Plume configured by RealPlume.</t>
  </si>
  <si>
    <t>The Orbital Module (BO) of the Soyuz contains everything that it is not needed for reentry. This includes the docking system, the airlock and the KURS automatic docking antennas. It is jettisoned before entering the atmosphere.</t>
  </si>
  <si>
    <t>The Soyuz Instrument and Service Module (PAO) contains everything that the Soyuz needs for orbital operations. It is jettisoned just before reentry. Plume configured by RealPlume.</t>
  </si>
  <si>
    <t>The heat shield for the Soyuz TM/TMA/MS Descent Module. It is jettisoned after main parachute deployment.</t>
  </si>
  <si>
    <t>A fast-opening emergency parachute for the Soyuz Descent Module. It is used after the abort sequence and it also serves as a backup for the main parachute.</t>
  </si>
  <si>
    <t>The primary parachute of the Soyuz TM/TMA/MS Descent Module (SA).</t>
  </si>
  <si>
    <t>A structural truss decoupling system that connects the Soyuz Service Module (PAO) to the Descent Module (SA).</t>
  </si>
  <si>
    <t>This fairing is designed specifically for the Soyuz-TMA spacecraft. It has many provisions to allow the crew to escape disaster in case of an emergency (actual functionality WIP). The most notable element are the grid fins, acting as air brakes to stabilize the shroud. The lower section can also separate, lightening the load for the escape tower. Due to changes in abort sequence with Soyuz-TM and TMA, it even has two small abort motors designed to pull the spacecraft away after the tower has separated, but before the shroud did. Plume configured by RealPlume.</t>
  </si>
  <si>
    <t>This fairing is designed specifically for the Soyuz TM/TMA/MS spacecraft. It has many provisions to allow the crew to escape disaster in case of an emergency. The most notable element are the grid fins, acting as air brakes to stabilize the shroud. The lower section can also separate, lightening the load for the escape tower. It also includes two small abort motors designed to pull the Orbital and Descent modules away from the shroud after the launch escape system has separated, but before shroud jettison. This segment is equipped with housings for VZOR periscope and docking sensors. Plume configured by RealPlume.</t>
  </si>
  <si>
    <t>Ariane 5's solid booster</t>
  </si>
  <si>
    <t>SSTU - ShipCore: Bays - Saddle Truss Cargo Bay.</t>
  </si>
  <si>
    <t>A hard shell habitation module designed for surface operations.</t>
  </si>
  <si>
    <t>This communications antenna has been specifically built for the purpose of downlinking high rate data from space stations. Dish is mounted to an extendable boom to clear adjacent station modules. This antenna also can act as a relay, with automatic store and forward capabilities as well as advanced pathfinding algorithms.</t>
  </si>
  <si>
    <t>Medium range omnidirectional antenna.</t>
  </si>
  <si>
    <t>A retractable radiator panel. Maximum thermal power dissipation 2.75 kW.</t>
  </si>
  <si>
    <t>The STAR 3 motor was developed and qualified in 2003 as the Transverse Impulse Rocket System (TIRS) for the Mars Exploration Rover (MER) program for the Jet Propulsion Laboratory (JPL) in Pasadena, CA. Three TIRS motors were carried on each of the MER landers. One of the TIRS motors was fired in January 2004 to provide the impulse necessary to reduce lateral velocity of the MER Spirit lander prior to landing on the Martian surface. The motor also has applicability for spin/despin and separation systems. Plume configured by RealPlume.</t>
  </si>
  <si>
    <t>The first stage of Ariane 4 powered by 4 Vulcain V engines.</t>
  </si>
  <si>
    <t>The cryogenic third stage of the variety used in the majority of Ariane 4 launches. Powered by a HM7B++ engine, and equiped with small attitude control thrusters fueled with gaseous hydrogen (boil-off from the main tank).</t>
  </si>
  <si>
    <t>A radial decoupler to jettison SRB.</t>
  </si>
  <si>
    <t>A small nosecone to put on the top of liquid booster, to permit a better jettison.</t>
  </si>
  <si>
    <t>A small nosecone to put on the top of solid booster, to permit a better jettison.</t>
  </si>
  <si>
    <t>Russian space tug. In service from 1988 to 1996. Plume configured by RealPlume.</t>
  </si>
  <si>
    <t>The S5.92 is a Russian rocket engine currently powering the Fregat upper stage. The S5.92 engine was developed for use on the Phobos missions, then later adapted for use on the Fregat space tug which currently serves as the orbital stage for the Soyuz and Zenit launch vehicles. Plume configured by RealPlume.</t>
  </si>
  <si>
    <t>The Agena D interstage decoupler. Attach this to the Agena D upper stage.</t>
  </si>
  <si>
    <t>The forward interstage structural adapter for the Carrack launch vehicle. Attach the Agena D upper stage onto this.</t>
  </si>
  <si>
    <t>An aerodynamic nose cone for use on the Carrack Castor 120 strap-on boosters.</t>
  </si>
  <si>
    <t>A large payload fairing for the Carrack launch vehicle family.</t>
  </si>
  <si>
    <t>A medium payload fairing for the Carrack launch vehicle family. Can be attached to either the Carrack-Agena interstage or on the top of a Castor 120 SRM.</t>
  </si>
  <si>
    <t>A 2.8 meter procedural payload fairing base designed for the Carrack launch vehicle family.</t>
  </si>
  <si>
    <t>The interstage adapter for the Delta II upper stage.</t>
  </si>
  <si>
    <t>A 2.4 meter aerodynamic nose cone for the Delta II EELT to be used as a strap-on booster.</t>
  </si>
  <si>
    <t>The extended version of the 3 meter composite payload fairing.</t>
  </si>
  <si>
    <t>A long 2.4 meter procedural payload fairing base designed for the Delta II launch vehicle family Delta F and K upper stages.</t>
  </si>
  <si>
    <t>A short 2.4 meter procedural payload fairing base designed for the Delta II launch vehicle family core booster.</t>
  </si>
  <si>
    <t>The STAR 8 was developed and qualified as the rocket assisted deceleration (RAD) motor for the Mars Exploration Rover (MER) program. The motor is based on the STAR 5D motor technology developed for JPLâ€™s Mars Pathfinder program. The STAR 8 first flew in January 2004 when three motors were used to decelerate each of the Spirit and Opportunity rovers for landing at Gusev Crater and Meridiani Planum on Mars. Plume configured by RealPlume.</t>
  </si>
  <si>
    <t>The Extra Extended Long Tank (EELT) for the Delta II 6000 and 7000 series launch vehicle families. Else known as the Thor 8000 series.</t>
  </si>
  <si>
    <t>The second stage of a Delta II. Contains guidance capability.</t>
  </si>
  <si>
    <t>The S400 400N bipropellant Engine is designed for apogee orbit injection of geostationary satellites and for trajectory and planetary orbit manoeuvres of deep space probes. Notable missions include Galileo, Mars Express, Venus Express &amp; the ExoMars Trace Gas Orbiter. Plume configured by RealPlume.</t>
  </si>
  <si>
    <t>Androgynous Peripheral Attach System intended to mate with passive counterparts. Equipped with a deployable capture ring to dampen impact.</t>
  </si>
  <si>
    <t>Androgynous Peripheral Attach System intended to mate with passive counterparts. Equipped with a deployable capture ring to dampen impact. L04F variant compatible with Tantares.</t>
  </si>
  <si>
    <t>Androgynous Peripheral Attach System intended to mate with active counterparts.</t>
  </si>
  <si>
    <t>Androgynous Peripheral Attach System intended to mate with active counterparts. This variant has a wider base to conform with the Mk1-2 nose.</t>
  </si>
  <si>
    <t>Medium MAG solar array.</t>
  </si>
  <si>
    <t>Decoupler for Magellan booster. Place between Magellan probe and the star-48 pam-d srb.</t>
  </si>
  <si>
    <t>The primary cargo transfer module of the Progress spacecraft. It can carry propellant, equipment and life support consumables. It also contains the control systems of the spacecraft.</t>
  </si>
  <si>
    <t>The Progress Instrument and Service Module (PAO) is a simplified version of the Soyuz PAO. The attitude control system is slightly less precise due to removal of the vernier RCS thrusters. Plume configured by RealPlume.</t>
  </si>
  <si>
    <t>Centaur T decoupler for Titan IV rocket. Place between Centaur stage and Titan IV.</t>
  </si>
  <si>
    <t>Centaur T payload decoupler for Titan IV rocket. Place between Centaur stage and payload.</t>
  </si>
  <si>
    <t>IUS booster decoupler for Titan IV rocket. Place between IUS stage and upper stage. (Missing entryCost field)</t>
  </si>
  <si>
    <t>Payload decoupler for Titan IV rocket. Place between payload and upper stage. (Missing entryCost field)</t>
  </si>
  <si>
    <t>Place this part between the Titan IV lower and upper stages.</t>
  </si>
  <si>
    <t>This fuel tank can be used for the upper stage in Titan IV series builds.</t>
  </si>
  <si>
    <t>Centaur T upper stage for the Titan IV rocket.</t>
  </si>
  <si>
    <t>Booster launch clamp for the Titan IV rocket. Place under each booster.</t>
  </si>
  <si>
    <t>Launch Umbilical Tower for the Titan IV rocket. Place on side of main body.</t>
  </si>
  <si>
    <t>Fairing for the Titan IV rocket. Plume configured by RealPlume.</t>
  </si>
  <si>
    <t>A 200" PLF (payload launch fairing) base for Titan IV payloads.</t>
  </si>
  <si>
    <t>The 5-segment Reusable Solid Rocket Motor (RSRMV) was first studied as a performance and safety enhancement for the space shuttle. Adding an additonal segment to the RSRM improved the shuttle's payload capacity ISS's high-inclination orbit and made the Trans-Atlantic Abort option available immediately after booster burnout, reducing the chance of a Return to Launch Site Abort. Though work on the RSRMV for the shuttle was eventually terminated, the need of a more powerful booster for Ares I led to the motor's full-scale development. When Ares I was cancelled, the RSRMV was selected for use on the Space Launch System.</t>
  </si>
  <si>
    <t>The main parabolic telecommunications antenna of the Ulysses spacecraft.</t>
  </si>
  <si>
    <t>The General-Purpose Heat Source radioisotope thermoelectric generator as found on the Ulysses and the New Horizons spacecrafts.</t>
  </si>
  <si>
    <t>The MR-111 4N Rocket Engine Assembly is a hydrazine monopropellant rocket engine, flight proven as attitude control thruster for the Mars Observer, Juno spacecraft &amp; to be used on the OSIRIS-REx Asteroid sample return mission.</t>
  </si>
  <si>
    <t>Add to a spacecraft to add autonomous operation for testing without risking the life of a Kerbal.</t>
  </si>
  <si>
    <t>The STEADLER RGU core is one of the most complete command units available to date, featuring all the latest guidance systems, plus its own internal set of Reaction Wheels. STEADLER claims this is the closest one can get to a fully self-contained spacecraft. (Some assembly required. Spacecraft sold separately)</t>
  </si>
  <si>
    <t>LC3-POD</t>
  </si>
  <si>
    <t>Attitude and roll control RCS thruster block, for the PSLV fourth stage.</t>
  </si>
  <si>
    <t>The P80 is a solid fuel booster based on the Ariane 5 EAP.</t>
  </si>
  <si>
    <t>The second stage of Vega is also a solid fuel booster.</t>
  </si>
  <si>
    <t>The Zefiro 9 is a copy of the second stage.</t>
  </si>
  <si>
    <t>The interstage adapter for the ISRO PSLV second and third stages.</t>
  </si>
  <si>
    <t>The interstage adapter for the fourth stage of the Polar Satellite Launch Vehicle (PSLV).</t>
  </si>
  <si>
    <t>The propellant tank of the Polar Satellite Launch Vehicle second stage.</t>
  </si>
  <si>
    <t>The fourth stage of the Polar Satellite Launch Vehicle (PSLV) designated as PS4. Equipped with guidance capability and small attachment points for secondary cubesat payloads. Plume configured by RealPlume.</t>
  </si>
  <si>
    <t>A 2.8 meter aerodynamic nose cone for use with the PSLV PS1-S129 when converting it to act as a strap-on booster.</t>
  </si>
  <si>
    <t>A Payload Attach Fitting (PAF) for the ISRO PSLV fourth stage.</t>
  </si>
  <si>
    <t>The payload fairing for the Polar Satellite Launch Vehicle (PSLV).</t>
  </si>
  <si>
    <t>A long 2.8 meter procedural payload fairing base designed for the PSLV launch vehicle.</t>
  </si>
  <si>
    <t>A short 2.8 meter procedural payload fairing base designed for the PSLV launch vehicle.</t>
  </si>
  <si>
    <t>Russian space tug. In service from 1994 to 2002. Plume configured by RealPlume.</t>
  </si>
  <si>
    <t>The Orbital Adjustment Module (OAM) is an integrated upper stage providing propulsion for final orbit trimming, attitude control and avionics for the Athena launch vehicle family. Plume configured by RealPlume.</t>
  </si>
  <si>
    <t>The interstage adapter for the Orbital Adjustment Module of the Athena launch vehicle family.</t>
  </si>
  <si>
    <t>A payload attach fitting for the Athena launch vehicle family.</t>
  </si>
  <si>
    <t>The Model 92 payload fairing for the Athena launch vehicle family.</t>
  </si>
  <si>
    <t>The aft interstage adapter for the Castor 120 SRMs. Used on the Athena and the Carrack launch vehicles.</t>
  </si>
  <si>
    <t>The MR-106 40N monopropellant thruster is a small rocket engine designed for spacecraft and upper stage attitude control and velocity corrections, used on Radarsat, GPS Block 2R, HAS/Peace Courage, Titan Centaur, Atlas Centaur &amp; many more.</t>
  </si>
  <si>
    <t>The MR-106 40N monopropellant thruster is a small rocket engine designed for spacecraft and upper stage attitude control and velocity corrections. This version is cantered at a 90 degree angle.</t>
  </si>
  <si>
    <t>Unlike the DSEV graphene radiator, the plasma screen tv can actually display images. It's perfect for giving your intrepid crew the ability to see around their ship when stuffed in the back of a cargo bay, or for just watching an in-flight movie so they don't get bored.</t>
  </si>
  <si>
    <t>LEROS is a family of chemical rocket engines manufactured by Moog-ISP. LEROS engines have been used as primary apogee engines for telecommunications satellites such as the Lockheed Martin A2100 as well as deep space missions such as Juno. Plume configured by RealPlume.</t>
  </si>
  <si>
    <t>The Vulcain II is the engine of the Ariane 5 cryogenic stage.</t>
  </si>
  <si>
    <t>The EPS is the second stage of the Ariane 5.</t>
  </si>
  <si>
    <t>Since 1996 the CHT-400 thruster block has been used on all Ariane 5 G, GS and ES versions for the roll and attitude control manoeuvres.</t>
  </si>
  <si>
    <t>A radial decoupler to jettison EAP (SRB).</t>
  </si>
  <si>
    <t>The EPC is the main stage of Ariane 5. It's a huge fuel tank.</t>
  </si>
  <si>
    <t>A small nosecone to put on the top of EAPs, to permit a better jettison and land smoothly with a parachute.</t>
  </si>
  <si>
    <t>A 1.25 meter Payload Adapter System for the Ariane 5 launch vehicle family.</t>
  </si>
  <si>
    <t>A 1.875 meter Payload Adapter System for the Ariane 5 launch vehicle family.</t>
  </si>
  <si>
    <t>A 2.5 meter Payload Adapter System for the Ariane 5 launch vehicle family.</t>
  </si>
  <si>
    <t>A big fairing for big payload.</t>
  </si>
  <si>
    <t>A small fairing for small payloads.</t>
  </si>
  <si>
    <t>A 5.4 meter procedural payload fairing base designed for the Ariane 5 launch vehicle.</t>
  </si>
  <si>
    <t>The CHT-400 thruster is primarily used for the attitude and roll control of the Ariane 5 launch vehicle during its ascent. The thruster can also be used for re-entry attitude control applications as successfully demonstrated during ARD mission. CHT-400 thrusters are also the decent engines for the ExoMars Schiaparelli Lander, nine of the thrusters fire to control the lander in the final decent to the martian surface. Plume configured by RealPlume.</t>
  </si>
  <si>
    <t>The S10 10N bipropellant thruster is a small rocket engine designed for both long term steady state and pulse mode operation. This engine is in service on board the LISA-Pathfinder experiment as well as the ExoMars Trace Gas Orbiter.</t>
  </si>
  <si>
    <t>Cassini orbiter. Attach Huygens probe to the side. Plume configured by RealPlume.</t>
  </si>
  <si>
    <t>Parachute for Cassini Huygens lander heatshield. Attach to top of heatshield.</t>
  </si>
  <si>
    <t>Top part of the 2 heatshield pieces for Cassini Huygens lander.</t>
  </si>
  <si>
    <t>This is the lander for Cassini Huygens spacecraft.</t>
  </si>
  <si>
    <t>Parachute for Huygens lander.</t>
  </si>
  <si>
    <t>Bottom part of the 2 heatshield pieces for Cassini Huygens lander.</t>
  </si>
  <si>
    <t>The CASTOR 30 is a low cost, robust, state-of-the-art upper stage motor. This development motor is nominally designed as an upper stage that can function as a second or third stage depending on the vehicle configuration. The design of the  CASTOR 30 uses all flight proven technology and materials. Plume configured by RealPlume.</t>
  </si>
  <si>
    <t>The Thor 8000/DCSS interstage adapter for the Delta III.</t>
  </si>
  <si>
    <t>The Delta Cryogenic Second Stage (DCSS) used on the Delta III launch vehicle. Contains guidance capability.</t>
  </si>
  <si>
    <t>The first stage of the Delta III launch vehicle, based on the Delta II's Extra Extended Long Tank structure (Thor 8000 series).</t>
  </si>
  <si>
    <t>A 4 meter graphite epoxy composite payload fairing for the Delta III.</t>
  </si>
  <si>
    <t>The short version of the standard 4 meter graphite epoxy composite payload fairing for the Delta III.</t>
  </si>
  <si>
    <t>A 4 meter Payload Attach Fitting (PAF) for the Delta III.</t>
  </si>
  <si>
    <t>|2M Compact Series Habitation Module| Structural node cover if you want to give you station a sleeker look. Compatible with Kerbal Habitation Module KHM-4-1.</t>
  </si>
  <si>
    <t>|2M Compact Series Habitation Module| Structural node cover if you want to give you station a sleeker look. Compatible with Kerbal Habitation Module KHM-6-1.</t>
  </si>
  <si>
    <t>|2M Standard Series Habitation Module| Living space contains (4) bunks with associated personal storage lockers. Two points of entry at the ends, and three points of entry at the center, with one hatch oriented for module to be used in a centrifuge.</t>
  </si>
  <si>
    <t>|2M Standard Series Habitation Module| Living space contains (6) bunks with associated personal storage lockers. Three points of entry at the center, with one hatch oriented for module to be used in a centrifuge.</t>
  </si>
  <si>
    <t>1.25m Common Berthing Mechanism intended to mate with passive counterparts.</t>
  </si>
  <si>
    <t>1.25m Common Berthing Mechanism intended to mate with passive counterparts. Ring variant specifically made for the Z1 truss component.</t>
  </si>
  <si>
    <t>1.25m Common Berthing Mechanism intended to mate with active counterparts.</t>
  </si>
  <si>
    <t>In an effort to allow girders and the such to attach to a Common Berthing Mechanism port Boeing created the manually operated Manual Berthing Mechanism (MBM).</t>
  </si>
  <si>
    <t>This ~3.5m part features a Common Berthing Mechanism on the interior, make sure you have enough room!</t>
  </si>
  <si>
    <t>A berthing mechanism used by the ISS modules (non Russian), the Multipurpose Logistics Modules (MPLM) and the resupply vehicles.</t>
  </si>
  <si>
    <t>The Large Common Berthing Mechanism (LCBM) is a docking system designed for heavy payloads.</t>
  </si>
  <si>
    <t>Pressurized Mating Adapter [PMA] for mating of standard sized docking ports to 1.25M form factor docking ports.</t>
  </si>
  <si>
    <t>The Pressurized Mating Adapter (PMA) is a module for adapting the APAS-89/95 docking systems with the much larger Common Berthing Mechanism (CBM).</t>
  </si>
  <si>
    <t>|2M Series Habitation Module| Utility node with multiple docking location. Contains integral batteries and general stowage space.</t>
  </si>
  <si>
    <t>There was some demand for a half-size ERG-30, so Argyle delivered a few of these. They have some interesting features and look like someone cut one of the ERG-30s in half.</t>
  </si>
  <si>
    <t>The ARG-300K is the sub-pinnacle of Argyle Argonics' tank line. It's pretty big and reasonably solid.</t>
  </si>
  <si>
    <t>A larger version of the popular RGU system, developed in partnership with the Rockomax conglomerate.</t>
  </si>
  <si>
    <t>Probodobodynes response to seeing an increase in the useage of Xenon-propelled vehicles, a tank with more Xenon in!</t>
  </si>
  <si>
    <t>A research laboratory module for on-orbit operations.</t>
  </si>
  <si>
    <t>|2M Series Science Module| Tight on space or funds? Still want high efficiency data to science conversion? The ELM is a pocket-sized science module that can be used to give just a bit more capacity to an existing lab, or to give you a standalone compact solution to meet your needs.</t>
  </si>
  <si>
    <t>|2M Series Habitation Module| Keep your crew in shape with cardio and resistance excercises. Complete with a television to help pass time while burning off the snacks from your bingefest. Fitness module complete with shower and lavatory for personal hygiene and relief. Toilet paper and shampoo not included.</t>
  </si>
  <si>
    <t>The attractive grey sheen of Probodobodyne's medium electric propulsion line delights amateur, enthusiast and professional alike.</t>
  </si>
  <si>
    <t>Another smash hit by Probodobodyne Inc., accomplished with nothing but a set of box cutters and some duct tape.</t>
  </si>
  <si>
    <t>Although most of the Probodobodyne staff couldn't pronounce "Xenon", when told how to say it correctly, they all agreed it sounded super-cool - and everything possible should be done so it could be used as a fuel, no matter the cost.</t>
  </si>
  <si>
    <t>The X50R is a small-volume Xenon container, heralded by engineers for being ideally suited for small ion-driven spacecraft, and also for having thoroughly disproved management in their notion that a smaller fuel tank would make the fuel cheaper.</t>
  </si>
  <si>
    <t>Russian space tug. In service from 1999 to present. Plume configured by RealPlume.</t>
  </si>
  <si>
    <t>The S5.98M also known as the 14D30 is a Russian rocket engine, currently powering the Briz upper stages. The engines design was based on the S5.92 engine, but differs slightly in mass, performance and physical layout. Plume configured by RealPlume.</t>
  </si>
  <si>
    <t>Main engine used on Briz-M upper stage. In use with the Proton-M series of rockets. Plume configured by RealPlume.</t>
  </si>
  <si>
    <t>Vernier engine used on Briz-M upper stage. In use with the Proton-M series of rockets. Plume configured by RealPlume.</t>
  </si>
  <si>
    <t>Decoupler for payload top of briz-m.</t>
  </si>
  <si>
    <t>Briz-M for use with Proton.</t>
  </si>
  <si>
    <t>Briz-M expansion tank for use with Proton. Decouple once empty.</t>
  </si>
  <si>
    <t>Third stage of the Dnepr 1 rocket with the RD-869 engines. FLIP UPSIDE DOWN BEFORE ATTACHING! Plume configured by RealPlume.</t>
  </si>
  <si>
    <t>The DUST-C array features an aerogel - coated collector for trapping the dust particles to return them to Earth for analysis. NOTE: heat shield and parachutes are not included.</t>
  </si>
  <si>
    <t>Block DM-SL interstage adapter for Zenit-3SL rocket. Place Block DM-SL inside this adapter and attach fairings on top. (Missing entryCost field)</t>
  </si>
  <si>
    <t>Fairing for Zenit-3SL rocket. 10.58 meters. Plume configured by RealPlume. (Missing entryCost field)</t>
  </si>
  <si>
    <t>A radial surface - mounted External Active Thermal Control System radiator panel.</t>
  </si>
  <si>
    <t>A large surface - mounted External Active Thermal Control System radiator panel.</t>
  </si>
  <si>
    <t>A small surface - mounted External Active Thermal Control System radiator panel.</t>
  </si>
  <si>
    <t>A large retractable External Active Thermal Control System radiator.</t>
  </si>
  <si>
    <t>A medium retractable External Active Thermal Control System radiator.</t>
  </si>
  <si>
    <t>A small retractable External Active Thermal Control System radiator.</t>
  </si>
  <si>
    <t>A deployable thermal control system consisting of multiple liquid cooled radiator panels.</t>
  </si>
  <si>
    <t>A rigid,lightweight truss segment developed as part of the Integrated Truss System (ITS). This truss includes integral electrical equipment such as batteries, battery chargers/dischargers, DC switching units, and DC-DC converters. Additionally this truss segment includes a pump flow control assembly for any thermal control system radiators which may be attached.</t>
  </si>
  <si>
    <t>A rigid,lightweight truss segment developed as part of the Integrated Truss System (ITS).</t>
  </si>
  <si>
    <t>When normal solar panels can't cut it. The Solar Array Wing (SAW) contains 2 massive solar blankets that are deployed with the help of a collapsable mast (don't ask us how it works. Our best bet is black magic). Single-axis sun tracking functionality included.</t>
  </si>
  <si>
    <t>The stepping stone truss that serves as a temporary mounting point for structural and pressurized assemblies on a station. Complete with integral reaction wheels to give a nudge without having to burn up RCS. Trus has been fitted with a built-in probe unit and a battery reserve.</t>
  </si>
  <si>
    <t>Fregat booster block for R7 rocket. Plume configured by RealPlume. (Missing entryCost field)</t>
  </si>
  <si>
    <t>Extra wide payload base for third stage of the R7 Fregat rocket.</t>
  </si>
  <si>
    <t>Payload base for Fregat 1 upper stage, place on top of Fregat.</t>
  </si>
  <si>
    <t>Designed and tested as part of an initiative to produce higher thrust electric propulsion for manned missions, the NASA 457M sacrifices the much higher Isp of other thrusters for extra push.  Requires a lot more power, up to 72kW. NOTE: This engine is a lab test article, and has not flown.</t>
  </si>
  <si>
    <t>This instrument is designed to collect and store several samples of solar particles.</t>
  </si>
  <si>
    <t>|2M Series Airlock Module| The Quest Airlock provides a means for EVAs. Built with an "Equipment Lock" section for space suit and equipment storage, and a "Crew Lock" from which kerbalnauts can exit into space.</t>
  </si>
  <si>
    <t>The Rectangular Truss Attachment System (RTAS) was developed for allowing orbital construction of multiple truss segments. This specific variant is designed around the rectangular form factor Intergrated Truss System (ITS). Highly recommended to use a robotic arm for construction due to tight docking tolerances unless pilots are veterans at docking.</t>
  </si>
  <si>
    <t>The THEMIS (Thermal Emission Imaging System) is used to measure the thermal emissions of the planetary bodies, calculate the surface temperature or even map small details of surface features. The spectrometer can also measure the wavelength of IR emissions to detect certain minerals in the soil.</t>
  </si>
  <si>
    <t>A very efficient Gallium Arsenide (GaAs) photovoltaic array with an eccentric pivot point to minimize it's stowed footprint. 5.88 m2</t>
  </si>
  <si>
    <t>An alternate photovoltaic system with vastly improved clearance, based on our award-winning E200 Series. 5.46 m2.</t>
  </si>
  <si>
    <t>I. V. Kurchatov Institute of Atomic Energy. Related to the TOPAZ-I, a nuclear fission reactor found in around 30 satellites put into orbit by the Soviet Union.</t>
  </si>
  <si>
    <t>A large container for storing nuclear waste and fuel.</t>
  </si>
  <si>
    <t>A medium sized container for storing nuclear fuel and depleted waste products.</t>
  </si>
  <si>
    <t>This tiny and somewhat shielded container is probably good for some small amount of nuclear fuel.</t>
  </si>
  <si>
    <t>A stack decoupler for payloads releasing.</t>
  </si>
  <si>
    <t>The EPC/ESC-A interstage adapter and control system for the Ariane 5 launch vehicle family. Includes avionics and RCS thrusters for pitch/roll control of the EPC-E stage after booster separation and for precise injection of the ESC-A upper stage.</t>
  </si>
  <si>
    <t>The evolved cryogenic main stage of the Ariane 5 launch vehicle.</t>
  </si>
  <si>
    <t>The second stage of the Ariane 5 launch vehicle family (ESC-A variant). Contains guidance capability.</t>
  </si>
  <si>
    <t>The nose cone for the Ariane 5 P241A EAP. Contains separation motors to help prevent recontact after booster separation. Plume configured by RealPlume.</t>
  </si>
  <si>
    <t>A system to place 2 payloads in the Ariane 5 fairing.</t>
  </si>
  <si>
    <t>A 5 meter generic payload adapter for the Ariane 5 launch vehicle family. Note: it does not include a decoupler!</t>
  </si>
  <si>
    <t>The extra extended version of the SYLDA5 carrying structure (7 m).</t>
  </si>
  <si>
    <t>The standard version of the SYLDA5 carrying structure (4.9 m).</t>
  </si>
  <si>
    <t>The 5.4 meter graphite epoxy composite payload fairing for the Ariane 5 launch vehicle family.</t>
  </si>
  <si>
    <t>The MRM-106D monopropellent rocket engine assembly is a small set of thrusters used for attitude control &amp; propellent settling for upper stages. Used on the Atlas-Centaur upper stage as well as the Delta Cryogenic Second Stage (DCSS).</t>
  </si>
  <si>
    <t>The MRM-106F monopropellent rocket engine assembly is a small set of thrusters used for attitude control &amp; propellent settling for upper stages. Used on the Atlas-Centaur upper stage.</t>
  </si>
  <si>
    <t>This common booster core can either function as a single core, or center core, or strap-on booster. Plume configured by RealPlume.</t>
  </si>
  <si>
    <t>The second stage of an Atlas V. Contains the necessary avionics, communications and power supply for mission times of up to 6 hours.</t>
  </si>
  <si>
    <t>The Interstage Structural Adapter (ISA) for the Atlas V 400 series.</t>
  </si>
  <si>
    <t>The aft Centaur Interstage Adapter (CIA) for the Atlas V 500 series. Typically used with a 500 series Atlas V fairing base encapsulating the entire Centaur upper stage. Place this interstage first, then snap the 500 series fairing base onto the "gap".</t>
  </si>
  <si>
    <t>The procedural fairing version of the aft Centaur Interstage Adapter (CIA) for the Atlas V 500 series. Typically used with a 500 series Atlas V fairing base encapsulating the entire Centaur upper stage. Place this interstage first, then snap the 500 series fairing base onto the "gap".</t>
  </si>
  <si>
    <t>A 3.8 meter aerodynamic nose cone for the Atlas V HLV.</t>
  </si>
  <si>
    <t>A 3 meter aerodynamic nose cone for the Common Centaur upper stage.</t>
  </si>
  <si>
    <t>A physical buffer to reduce shock transfer and stabilize the Centaur upper stage inside an Atlas V 500-series fairing.</t>
  </si>
  <si>
    <t>The Extended Payload Fairing (EPF) for the Atlas V 400 series.</t>
  </si>
  <si>
    <t>The Large Payload Fairing (LPF) for the Atlas V 400 series.</t>
  </si>
  <si>
    <t>The Extra Extended Payload Fairing (XEPF) for the Atlas V 400 series.</t>
  </si>
  <si>
    <t>The Large Payload Fairing (LPLF) for the Atlas V 500 series.</t>
  </si>
  <si>
    <t>The Medium Payload Fairing (MPLF) for the Atlas V 500 series.</t>
  </si>
  <si>
    <t>The Short Payload Fairing (SPLF) for the Atlas V 500 series.</t>
  </si>
  <si>
    <t>The forward Conical Interstage Structural Adapter (C-ISA) for Atlas V 500 series. Simply attach the 500 series interstage to the Centaur upper stage first, then snap this onto it. Payload fairing panels can then be attached to this base.</t>
  </si>
  <si>
    <t>The procedural fairing version of the forward Conical Interstage Structural Adapter (C-ISA) for Atlas V 500 series. Simply attach the 500 series interstage to the Centaur upper stage first, then snap this onto it. Then build the fairing around it.</t>
  </si>
  <si>
    <t>A 3.05 meter payload attach fitting designed for the Atlas V 500 series Common Centaur.</t>
  </si>
  <si>
    <t>A 3.75 meter procedural payload fairing base designed for the Atlas V 400 series Common Centaur.</t>
  </si>
  <si>
    <t>The MRM-106D monopropellent rocket engine assembly is a small set of thrusters used for attitude control &amp; propellent settling for upper stages. Used on the Delta Cryogenic Second Stage (DCSS).</t>
  </si>
  <si>
    <t>The Delta Cryogenic Second Stage (DCSS) avionics and engine mounting truss.</t>
  </si>
  <si>
    <t>The structural support truss for the 5 meter Delta Cryogenic Second Stage (DCSS) liquid Hydrogen and liquid Oxygen propellant tanks.</t>
  </si>
  <si>
    <t>The liquid hydrogen tank for the Delta IV 4 meter DCSS.</t>
  </si>
  <si>
    <t>The liquid hydrogen tank for the 5 meter DCSS.</t>
  </si>
  <si>
    <t>The RS-68 engine mount for the Delta IV Common Booster Core (CBC). (Missing entryCost field)</t>
  </si>
  <si>
    <t>The Payload Attach Fitting (PAF) is used for securing the spacecraft for the duration of the flight and separating it into the desired orbit. Sized for the 4 meter DCSS (1575-4 PAF).</t>
  </si>
  <si>
    <t>The Payload Attach Fitting (PAF) is used for securing the spacecraft for the duration of the flight and separating it into the desired orbit. Sized for the 5 meter DCSS (1575-5 PAF).</t>
  </si>
  <si>
    <t>The structural adapter and explosive cord decoupler for the 4 meter Delta Cryogenic Second Stage (DCSS).</t>
  </si>
  <si>
    <t>This cryogenic liquid oxygen tank forms the lower portion of the 5 meter DCSS stage for the Delta IV family of launch vehicles.</t>
  </si>
  <si>
    <t>This cryogenic liquid oxygen tank forms the lower portion of the 4 meter DCSS stage for the Delta IV family of launch vehicles.</t>
  </si>
  <si>
    <t>The structural adapter and explosive cord decoupler for the 5 meter Delta Cryogenic Second Stage (DCSS).</t>
  </si>
  <si>
    <t>The Common Booster Core propellant tank for the Delta IV launch vehicle.</t>
  </si>
  <si>
    <t>The 4 meter variant of the Delta Cryogenic Second Stage (DCSS-4) used on the Delta IV Medium 4, 4+ and 5+. Contains guidance capability.</t>
  </si>
  <si>
    <t>The 5 meter variant of the Delta Cryogenic Second Stage (DCSS-5). Contains guidance capability.</t>
  </si>
  <si>
    <t>The common booster for the Delta IV launch vehicle. Can be used alone, with SRM augmentation or as a separate strap-on booster.</t>
  </si>
  <si>
    <t>The CBC/DCSS interstage adapter for the Delta IV Medium 4+ configurations.</t>
  </si>
  <si>
    <t>The CBC/DCSS interstage adapter for the Delta IV Medium 5+ and Heavy configurations.</t>
  </si>
  <si>
    <t>A 5 meter aerodynamic nose cone for use on Delta IV Heavy strap-on boosters.</t>
  </si>
  <si>
    <t>A 5 meter generic structural payload adapter for the Delta IV Medium 5+ and Heavy configurations. Note: it does not include a decoupler!</t>
  </si>
  <si>
    <t>The baseline aluminum payload fairing for the Delta IV Heavy configuration.</t>
  </si>
  <si>
    <t>A standard 4 meter graphite epoxy composite payload fairing for the Delta IV Medium 4+ configurations.</t>
  </si>
  <si>
    <t>The short version of the 5 meter graphite epoxy composite payload fairing for the Delta IV Medium 5+ configurations.</t>
  </si>
  <si>
    <t>The long version of the 5 meter graphite epoxy composite payload fairing for the Delta IV Medium 5+ configurations.</t>
  </si>
  <si>
    <t>A 4 meter Payload Attach Fitting (PAF) for the Delta IV Medium 4+ configurations.</t>
  </si>
  <si>
    <t>A 5 meter Payload Attach Fitting (PAF) for the Delta IV Medium 5+ and Heavy configurations.</t>
  </si>
  <si>
    <t>A procedural payload fairing base designed for the 4 meter variant of the Delta Cryogenic Second Stage (DCSS).</t>
  </si>
  <si>
    <t>A procedural payload fairing base designed for the 5 meter variant of the Delta Cryogenic Second Stage (DCSS).</t>
  </si>
  <si>
    <t>A lightweight command and control module designed for on-orbit operations.</t>
  </si>
  <si>
    <t>LES tower for soyuz-tma. Use with soyuz fairings. Plume configured by RealPlume.</t>
  </si>
  <si>
    <t>A solar array wing used on the Mars Express spacecraft. 5.76 m2.</t>
  </si>
  <si>
    <t>Building upon their experience with the M1A1 Mountain Goat, Wild Blue Industries created the M1-A2 Grizzly heavy duty wheel. The Grizzly offers a wider wheelbase, lower center of gravity, faster speed and better traction than the Mountain Goat. Unfortunately, rovers built with these wheels will not be able to enter or exit Mk3 cargo bays.</t>
  </si>
  <si>
    <t>The expanded adapter is used with the ESA fairing for the Soyuz 2 (ST-A &amp; ST-B) launch vehicle, accepting payloads of up to 2.5 meters in diameter.</t>
  </si>
  <si>
    <t>The largest fairing available in the entire Soyuz launch vehicle family, most notably used by the European Space Agency (ESA) for commercial launches.</t>
  </si>
  <si>
    <t>Station core hub for deep space exploration with four docking node attachment points.</t>
  </si>
  <si>
    <t>A habitation module for the Exploration Station.</t>
  </si>
  <si>
    <t>The Gamma Ray Spectrometer measures the gamma ray energy generated from the planetary surfaces when these are bombarded by cosmic rays. By measuring the gamma ray energy we can determine the elemental synthesis and concentration of the soil.</t>
  </si>
  <si>
    <t>The High Resolution Imaging Science Experiment (HiRISE) is a Cassegrain - type visible spectrum telescope and one of the biggest to ever fly in a deep space probe. With it's high resolution capability it can acquire high definition color surface images.</t>
  </si>
  <si>
    <t>A general purpose spacecraft bus. Example uses include the Mars Reconnaissance Orbiter (MRO), the Mars Atmosphere and Volatile EvolutioN (MAVEN), and the OSIRIS-REx missions.</t>
  </si>
  <si>
    <t>A generic satellite bus for mini satellites and probes.</t>
  </si>
  <si>
    <t>A solar array wing used on the Venus Express spacecraft. 2.88 m2.</t>
  </si>
  <si>
    <t>Second stage engine for the Falcon 1 rocket. Plume configured by RealPlume.</t>
  </si>
  <si>
    <t>Merlin 1Ci was the first successful engine designed by SpaceX. It was flown on the Falcon 1+, the first Falcon rocket to attain orbit. A moderately powerful engine with a gimbaled turbopump exhaust for roll control, it is well suited for launching small payloads into low orbits. Plume configured by RealPlume.</t>
  </si>
  <si>
    <t>The Falcon 1 first stage fuel tank is a simple design using a common bulkhead and a lightweight structure. It also is the most reliable part of Falcon 1+, not being a direct cause of any of its failures.</t>
  </si>
  <si>
    <t>The second stage of SpaceX's Falcon 1 launch vehicle, equipped with a 3 axis attitude control system.</t>
  </si>
  <si>
    <t>An interstage connecting the Falcon 1 first and second stages. A simple composite design fitted with explosive bolts.</t>
  </si>
  <si>
    <t>The Fairing protects the Falcon 1's payload during ascent. The fairing gets jettisonned after ignition of the Kestrel second stage's engine.</t>
  </si>
  <si>
    <t>The Solar Wind Analyzer (SWIA) instrument is designed specifically to detect and measure solar wind electron/ion velocity and density.</t>
  </si>
  <si>
    <t>The DUST-X is an instrument that collects dust particles and provides information about their size, speed and direction.</t>
  </si>
  <si>
    <t>The S200 ATV Aft Thruster Cluster was developed for attitude control, orbital manoeuvring and braking of ESA's Automated Transfer Vehicle (ATV). The thruster clusters deliver both steady state thrust and impulse bit and can also be used as back-up in the event of main engine failure.</t>
  </si>
  <si>
    <t>The S200 Bipropellant Thruster was developed for attitude control, orbital manoeuvring and braking of ESA's Automated Transfer Vehicle (ATV). The thruster has been selected to fly in the future NASA Programme ORION Multi Purpose Crew Vehicle, NASA's new spacecraft built to send humans further than ever before.</t>
  </si>
  <si>
    <t>|2M Series Science Module| Thanks to extensive research and a higher development budget, a more efficient mobile procesing lab is now available. Module is equiped with a built-in battery bank and a large storage capacity. An integrated airlock is provided for transfering experiments between the lab and the outside environment, though some crew members have tested this cramped airlock for EVAs with some success.</t>
  </si>
  <si>
    <t>MR-107 Monopropellant Engine family. A small dV correction engine used on many space probes and second stage vehicles. Also used as the landing engines for the Phoenix Mars Lander &amp; the Mars Polar Lander. Plume configured by RealPlume.</t>
  </si>
  <si>
    <t>A pair of MR-107 Monopropellant Engines, six of these pairs where used as retro-propulsion for the final decent phase of the Phoenix Mars Lander. Plume configured by RealPlume.</t>
  </si>
  <si>
    <t>|2M Standard Series Habitation Module| Living space contains (4) bunks with associated personal storage lockers. Two points of entry at the ends, and three points of entry at the center, with one hatch oriented for module to be used in a centrifuge. Too bad these are useless since the boys at the factory paneled over the hatches to make it look cleaner on the outside.</t>
  </si>
  <si>
    <t>|2M Standard Series Habitation Module| Living space contains (6) bunks with associated personal storage lockers. Three points of entry at the center, with one hatch oriented for module to be used in a centrifuge. Too bad the two side ones are useless since the boys at the factory paneled over the hatches to make it look cleaner on the outside.</t>
  </si>
  <si>
    <t>LRO probe. Launched with LCROSS. Plume configured by RealPlume.</t>
  </si>
  <si>
    <t>Scanner for LRO and Ladee spacecraft. Attach radially somewhere on main body</t>
  </si>
  <si>
    <t>This orbital sensor deploys a large L-band microwave detector comprised of 82 individual antenna elements. It can be used to study the water content of the upper soil layers and the salinity levels of large water features. Can only be used in low orbit. This instrument can also be used as a powerful communications antenna. Can also interface with SCANsat equipment to function as a water scanner.</t>
  </si>
  <si>
    <t>The Draco thruster is a small rocket engine for use on the Dragon spacecraft. The Draco's thrust is comparable to the Marquardt R-4D engine developed for the Apollo Service and Lunar Modules in 1960s. The Draco thruster is used for apogee/perigee maneuvers, orbit adjustment, and attitude control. Plume configured by RealPlume.</t>
  </si>
  <si>
    <t>The landing gear for the SpaceX Falcon 9 launch vehicle.</t>
  </si>
  <si>
    <t>The engine mount structure and attitude control system propellant tanks for the Falcon 9 upper stage. (Missing entryCost field)</t>
  </si>
  <si>
    <t>The engine mount structure for the nine Merlin engines that power the first stage of the Falcon 9 launch vehicle.</t>
  </si>
  <si>
    <t>The core stage propellant tank for the Falcon 9 launch vehicle.</t>
  </si>
  <si>
    <t>The upper stage propellant tank for the Falcon 9 launch vehicle.</t>
  </si>
  <si>
    <t>Multi-Mission Radioisotope Thermoelectric Generator or (MMRTG) developed by Aerojet Rocketdyne and Teledyne Energy Systems.</t>
  </si>
  <si>
    <t>The Auxiliary Electronic Navigator (AuxEN) is a specialized chassis segment that contains a probe core. Simply orient the section of the box that says "Front" on it forward, and clip it into your chassis.</t>
  </si>
  <si>
    <t>This sturdy chassis is designed to support a variety of components including the Buffalo Command Cab, and wheels. It also contains a battery pack.</t>
  </si>
  <si>
    <t>The Standard Flatbed is mounted to the Buffalo Chassis. It provides two hardpoints to mount a variety of equipment such as the Buckboard and Ponderosa. While you need an engineer to attach the flatbed to the chassis, you don't need one to stack equipment.</t>
  </si>
  <si>
    <t>The Standard Flatbed is mounted to the Buffalo Chassis. The 2u simplifies construction a bit by doubling the length of the flatbed. It provides four hardpoints to mount a variety of equipment such as the Buckboard and Ponderosa. While you need an engineer to attach the flatbed to the chassis, you don't need one to stack equipment.</t>
  </si>
  <si>
    <t>The Wide Flatbed is mounted to the Buffalo Chassis. It provides three hardpoints to mount a variety of equipment such as the Buckboard and Ponderosa. While you need an engineer to attach the flatbed to the chassis, you don't need one to stack equipment.</t>
  </si>
  <si>
    <t>The Standard Flatbed is mounted to the Buffalo Chassis. The 2u simplifies construction a bit by doubling the length of the flatbed. It provides six hardpoints to mount a variety of equipment such as the Buckboard and Ponderosa. While you need an engineer to attach the flatbed to the chassis, you don't need one to stack equipment.</t>
  </si>
  <si>
    <t>This sturdy chassis is half the size of a standard chassis. It contains an integrated solar panel and a battery pack.</t>
  </si>
  <si>
    <t>This sturdy chassis is one-quarter the size of a standard chassis. Why such a small chassis section exists is rather puzzling. Perhaps it works best with really small rovers. It contains an integrated solar panel and a battery pack.</t>
  </si>
  <si>
    <t>The Mars Landing Engine (MLE) is a derivative of the highly successful MR-80 engine used for the two Viking missions to Mars in 1976. Eight of these engines where used on the sky-crane which landed the Curiosity Rover on the martian surface. Plume configured by RealPlume.</t>
  </si>
  <si>
    <t>The Dynamic Albedo of Neutrons instrument scans the upper layers of the surface to detect any hydrogen molecules within, specifically searching for water.</t>
  </si>
  <si>
    <t>Presenting the latest in laser based geological science. This device is capable of vaporizing surface samples to study their composition and expose hidden layers of the surface for further study. Warning: DMagic Orbital Science does not condone the use of this laser in any space combat related hijinks, please refrain from such activities.</t>
  </si>
  <si>
    <t>Whether you're grabbing asteroids, vessels, or kerbals, the Grappler Arm is for you. Simply bolt one to your craft, arm it, and fly towards the target of your choice. WARNING: do not back objects into an armed grappler, or you'll tempt the Kraken!</t>
  </si>
  <si>
    <t>The Asteroid Resource Composition Scanner (ARCS) is specially designed for scanning asteroids for their resource content. Simply point it at an asteroid you're attached to, turn it on, and read the composition report.</t>
  </si>
  <si>
    <t>This instrument collects a small surface sample and determines its exact mineral composition through X-Ray fluorescence.</t>
  </si>
  <si>
    <t>The MRM-111 4N Monopropellent Rocket Module, consists of three MR-111 rockets. Designed and flight proven as attitude control thruster block for the Juno spacecraft currently in orbit around Jupiter.</t>
  </si>
  <si>
    <t>Juno Jupiter orbiter spacecraft. Plume configured by RealPlume.</t>
  </si>
  <si>
    <t>After many years spent on research, our scientists still couldn't explain why Jebediah Kerman was such a good pilot, so we decided to make a mechanical copy of his brain to help pilot our ships. This is an unmanned pod version of MechJeb, designed to save the life of the brave Kerbals who volunteer to test new crafts. Plume configured by RealPlume.</t>
  </si>
  <si>
    <t>The aft interstage adapter for the Ares I upper stage.</t>
  </si>
  <si>
    <t>The second stage of the Ares I rocket, originally designed for use by the NASA Constellation program as a crew launch vehicle.</t>
  </si>
  <si>
    <t>An interstage adapter for the Ares I upper stage over a 5 meter stack.</t>
  </si>
  <si>
    <t>A 5.5 meter diameter payload fairing base designed to fit on the Ares I upper stage.</t>
  </si>
  <si>
    <t>Docking port for Cygnus. (Missing entryCost field)</t>
  </si>
  <si>
    <t>Orbital Sciences Cygnus resupply vehicle Plume configured by RealPlume.</t>
  </si>
  <si>
    <t>Orbital Sciences Cygnus Extended resupply vehicle Plume configured by RealPlume.</t>
  </si>
  <si>
    <t>A circular solar panel producing electricity and following the sun.</t>
  </si>
  <si>
    <t>A composite solid rocket motor designed as a drop - in replacement for the 5 Segment RSRM used on the Space Launch System (SLS) launch vehicle. It's lower inert mass along with the higher surface thrust will enable the SLS to lift more than 130 metric tonnes into low Earth orbit. Plume configured by RealPlume.</t>
  </si>
  <si>
    <t>The Vega upper stage is a liquid fuel engine.</t>
  </si>
  <si>
    <t>The first stage of Orbital Sciences Antares launch vehicle, powered by two AJ-26-62 engines, modified NK-33 engines. Plume configured by RealPlume.</t>
  </si>
  <si>
    <t>Connects the Castor 30 to the Interstage.</t>
  </si>
  <si>
    <t>Connects the payload fairing and first stage.</t>
  </si>
  <si>
    <t>The RUAG 937S connects the Payload Adapter to the Castor 30 Payload Cone.</t>
  </si>
  <si>
    <t>The Antares Payload Fairing protects the payload during launch. Plume configured by RealPlume.</t>
  </si>
  <si>
    <t>This is a segment attached between the Castor 30 and one of the payload attach fittings.</t>
  </si>
  <si>
    <t>LADEE probe. Launched on Minotaur V. Plume configured by RealPlume.</t>
  </si>
  <si>
    <t>The main parabolic telecommunications antenna of the the Mars Atmosphere and Volatile EvolutioN (MAVEN) spacecraft.</t>
  </si>
  <si>
    <t>A solar array wing used on the Mars Atmosphere and Volatile EvolutioN (MAVEN) spacecraft. Includes a three - axis magnetometer. 12 m2.</t>
  </si>
  <si>
    <t>Developed jointly by the AFRL and PEPL, the P5 is a dual-stage hall thruster. This means it can more effectively lens the charged ions, giving you more bang for your space-buck!</t>
  </si>
  <si>
    <t>Safe Affordable Fission Engine. Small and lightweight but powerful reactor enabled by new technology.</t>
  </si>
  <si>
    <t>The BE-3 (Blue Engine 3) is a LH2/LOX rocket engine developed by Blue Origin. The BE-3 uses a combustion tap-off cycle engine design which takes a small amount of combustion gases from the main combustion chamber in order to power the engine turbopumps. Plume configured by RealPlume.</t>
  </si>
  <si>
    <t>The compartment which contains the BE-3 Engine. Also acts as a heat shield to prevent damage to the engine components during accent and landing burns. Usage: Place directly on to the bottom of the fuel tank, then add the BE-3 part from underneath.</t>
  </si>
  <si>
    <t>The International Docking Adapter (IDA) is a spacecraft docking system adapter being developed to convert APAS-95 to the NASA Docking System (NDS)/ International Docking System Standard (IDSS).</t>
  </si>
  <si>
    <t>The NASA Docking System (NDS) is a spacecraft docking and berthing mechanism for US human spaceflight vehicles, such as the Orion Multi-Purpose Crew Vehicle and the Commercial Crew vehicles.</t>
  </si>
  <si>
    <t>An aerodynamic nose cone for the NASA Docking System.</t>
  </si>
  <si>
    <t>A much lighter and more efficient radioisotope generator by using the sterling cycle.</t>
  </si>
  <si>
    <t>The Rutherford Engine is the worlds first electric turbo-pumped LOX/RP-1 engine. Rutherford adopts an entirely new propulsion cycle, making use of brushless DC motors and high performance Lithium Polymer batteries to drive its turbo-pumps. The engine is named after the famous New Zealand born physicist Ernest Rutherford. Plume configured by RealPlume.</t>
  </si>
  <si>
    <t>The Rutherford Engine is the worlds first electric turbo-pumped LOX/RP-1 engine. Rutherford adopts an entirely new propulsion cycle, making use of brushless DC motors and high performance Lithium Polymer batteries to drive its turbo-pumps. The engine is named after the famous physicist Ernest Rutherford. Plume configured by RealPlume.</t>
  </si>
  <si>
    <t>The LEROS 4 High Thrust Apogee Engine is a ESA funded 1100 N spacecraft main engine undergoing development by Moog. The engine will uniquely support the agencies future interplanetary exploration missions by reducing the mass of spacecraft propellant required for orbit insertion manoeuvres and so allow increased scientific payload to be accommodated on these missions. Plume configured by RealPlume.</t>
  </si>
  <si>
    <t>A payload attach fitting for the Space Launch System payloads.</t>
  </si>
  <si>
    <t>Taking the stock large tank, adding some more tanks to it and presto, the main tank for the Space Launch System.</t>
  </si>
  <si>
    <t>The structural adapter and explosive cord decoupler for the Interim Cryogenic Second Stage (ICPS).</t>
  </si>
  <si>
    <t>The Interim Cryogenic Propulsion Stage (ICPS) consists of a modified Delta IV 5 m upper stage. Its structure has been strengthened to support SLS flight loads and the hydrogen tank has been stretched by 46 cm to account for on-orbit boiloff. Plume configured by RealPlume.</t>
  </si>
  <si>
    <t>While the Buffalo Cab is well suited for standard decouplers, the question of how to mount an MSEV to a rocket via the chassis is answered with the chassis decoupler. This specialized decoupler attaches one end to a rocket and the other end to a chassis.</t>
  </si>
  <si>
    <t>The MMSEV (Multi - Mission Space Exploration Vehicle) is a pressurized cabin exploration vehicle for either space or surface application. Features an airlock and a travel endurance for up to 10 kilometers.</t>
  </si>
  <si>
    <t>A modular structural frame. Can be used as a chassis for the MMSEV rover or for mobile surface habitats.</t>
  </si>
  <si>
    <t>This small adapter provides a streamlined transition from the Buffalo cab form factor to the 1.25m standard hull size.</t>
  </si>
  <si>
    <t>The cornerstone of the Modular Space Exploration Vehicle (MSEV), the Buffalo Command Cab provides command and control functionality for the MSEV system. The Buffalo Command Cab seats two kerbals, albeit in a confined space.</t>
  </si>
  <si>
    <t>The Buffalo Crew Cabin provides mobile living quarters for two kerbals. The facilities are pretty spartan, and the crew have to rearrange the furnature to take care of their basic necessities. It still beats the confines of the Buffalo Command Cab, and smells better too. The cabin also doubles as a small geo-survey lab once technology advances enough.</t>
  </si>
  <si>
    <t>The forward heat shield and docking adapter base for the Orion EFT and MPCV command modules.</t>
  </si>
  <si>
    <t>Derived from the solar arrays of the (now defunct) Automatic Transfer Vehicle (ATV) resupply spacecraft. Conversion efficiency has been improved from 11% to 16% and it is now able to supply up to 2.75 kW of electrical power. 14.25 m2.</t>
  </si>
  <si>
    <t>The main parachute pack for the Orion command module.</t>
  </si>
  <si>
    <t>Orion Command Module - Orbital Module variant. Contains between 2 and 6 astronauts. DO NOT USE FOR REENTRY!</t>
  </si>
  <si>
    <t>Linear RCS thruster pod, each containing two R-1E thrusters. Originally developed for the Constellation CEV as auxiliary thrusters for orbital maneuvers and as a backup for the main engine.</t>
  </si>
  <si>
    <t>Linear RCS thruster pod, each containing two R-4D-11 thrusters. Originally designed by Marquardt for use on the Apollo Service Module, the Lunar Ascent and Descent modules and as a satellite apogee motor. Later variants were modified to support new propellant combinations and to increase the efficiency.</t>
  </si>
  <si>
    <t>Multi - port RCS block for the Orion MPCV Service Module. Each thruster is rated for up to 220 N of thrust (440 N combined for each direction).</t>
  </si>
  <si>
    <t>A structural adapter for mounting the Orion service module payload attach fitting to the Delta Cryogenic Second Stage (DCSS). Does not include a decoupler!</t>
  </si>
  <si>
    <t>A structural adapter for the Orion MPCV and the Service Module protection panels.</t>
  </si>
  <si>
    <t>A protective fairing for the Orion service module.</t>
  </si>
  <si>
    <t>The Pegasus Descent Module is designed to carry heavy crew or cargo components on planetary surfaces. The radial attachment of the engines and the distance from the surface allows for safe propulsive landings.</t>
  </si>
  <si>
    <t>The Advanced Fairly Trustworthy Electric Rocket engine was the next step for Ion Symphonic Protonic after the IX-6315 began to develop a reputation for being 'lame'. It runs on xenon fuel and is really quite a lot better.</t>
  </si>
  <si>
    <t>Level 6 static solar array. 4.5 m2.</t>
  </si>
  <si>
    <t>This newer command cockpit is optimized for orbital operations - it sacrifices some durability for lower mass. It has extensive fly-by wire systems, and can even pilot a craft without crew! Beware running out of power, though...</t>
  </si>
  <si>
    <t>This large command module is optimized for use with Kerlington's PPD series of products. Its seats 2 pilots and 4 passengers. No reaction wheels, but plenty of storage make it an excellent choice for large craft.</t>
  </si>
  <si>
    <t>The Itinerant is a handy service compartment for use in deep space missions. It seats two Kerbals and includes a decent amount of built-in electric storage and a small radioisotope generator.</t>
  </si>
  <si>
    <t>Design based for lunar bases.</t>
  </si>
  <si>
    <t>This centrifugal facility can both process Ore into Enriched Uranium and reprocess Depleted Fuel into Enriched Uranium or XenonGas. Both processes require a large amount of power and cooling capacity.</t>
  </si>
  <si>
    <t>The Hypersonic Inflatable Aerodynamic Decelerator (HIAD) consists of an inflatable main structure and the thermal protection system. The combination of the two creates a very light but extremely rugged aeroshell. Just remember to inflate it before entry.</t>
  </si>
  <si>
    <t>LC5-POD</t>
  </si>
  <si>
    <t>OKEB's smaller sized panel set is still quite large! Uses the latest state of the art technology. 73.125m^2.</t>
  </si>
  <si>
    <t>A rover wheel for the surface exploration vehicles and the mobile habitation modules.</t>
  </si>
  <si>
    <t>A fairing to protect payload.</t>
  </si>
  <si>
    <t>The H30 is powered by the Vinci engine and contains approximately 30 t of propellant. It is intended to serve as the upper stage of Ariane 6.</t>
  </si>
  <si>
    <t>The original proposal for Ariane 6 would have consisted of four P135 solid boosters and a cryogenic upper stage. Three P135 boosters strapped together would have made up the first stage, while a single P135 would serve as the second stage. This booster design was later dropped in favor of a cryogenic core with two or four P120 boosters.</t>
  </si>
  <si>
    <t>The P135 was intended to serve as the first and second stage of the Ariane 6 PPH. The first stage would have consisted of three P135 boosters, with a single booster acting as second stage.</t>
  </si>
  <si>
    <t>A protective nose cone for the NASA Docking System of the CST-100 Starliner.</t>
  </si>
  <si>
    <t>The command module of the CST-100 "Starliner" Commercial Crew Transportation System (COTS). Designed to be reusable for up to 10 times.</t>
  </si>
  <si>
    <t>The service module for the CST-100 "Starliner" spacecraft.</t>
  </si>
  <si>
    <t>The heat shield for CST-100 "Starliner" command module.</t>
  </si>
  <si>
    <t>The parachute pack for the CST-100 "Starliner" command module.</t>
  </si>
  <si>
    <t>A structural adapter to connect the service module of the CST-100 to 3.75 meter parts.</t>
  </si>
  <si>
    <t>A structural adapter to connect the service module of the CST-100 to 4.65 meter parts.</t>
  </si>
  <si>
    <t>A structural adapter to connect the service module of the CST-100 to the Atlas V launch vehicles.</t>
  </si>
  <si>
    <t>Engine adapter for the DIRECT v3.0 External Tank. Typically used with three or four engines, either RS-68 or RS-25.</t>
  </si>
  <si>
    <t>An interstage adapter to convert the STS (Space Shuttle) External Tank for use in a 7.5m stack.</t>
  </si>
  <si>
    <t>An interstage adapter to convert the STS (Space Shuttle) External Tank for use in the DIRECT Jupiter stack.</t>
  </si>
  <si>
    <t>A 8.4 meter payload fairing base, designed to extend the STS External Tank into a DIRECT/Jupiter configuration.</t>
  </si>
  <si>
    <t>The S10 Thruster Module comprises of two S10 thrusters in redundant configuration, ten of these modules provide three axis control for the ExoMars Trace Gas Orbiter.</t>
  </si>
  <si>
    <t>The Exploration Upper Stage (EUS) for the Space Launch System Blocks IB and II.</t>
  </si>
  <si>
    <t>The Exploration Upper Stage (EUS) is being developed for SLS Block 1B and will enable large payloads to be injected on high energy trajectories to destinations throught the solar system. Plume configured by RealPlume.</t>
  </si>
  <si>
    <t>A structural adapter for mounting the Orion MPCV on the Exploration Upper Stage. Allows for dual - manifested payloads.</t>
  </si>
  <si>
    <t>The structural adapter and explosive cord decoupler for the Exploration Upper Stage (EUS).</t>
  </si>
  <si>
    <t>A generic cryogenic propellant tank for the Earth Departure Stage (EDS).</t>
  </si>
  <si>
    <t>A generic cryogenic propellant tank for the Space Launch System Earth Departure Stage (EDS).</t>
  </si>
  <si>
    <t>The NASA Evolutionary Xenon Thruster project at NASA GRC produced quite a little marvel.  Certified for flight use, and currently planned for several outer-solar system missions, the efficiency of the Ion thruster greatly increased the payload weight, at the expense of burn time. Hope you've got time on your hands! Oh, and about 6.9kW of electricity (13.8kW for two).</t>
  </si>
  <si>
    <t>The High Power Electric Propulsion unit, designed and tested at NASA Glenn Research Center.  Due to low thrust, they clustered 12 of them to get more thrust! Still doesn't push all that hard. Requires about 471.6kW of electricity. NOTE: This engine is a lab test article, and has not flown.</t>
  </si>
  <si>
    <t>Massive Reactor - Good luck.</t>
  </si>
  <si>
    <t>1950s GE J47 Turbojet mounted in the tail section, as used in F-86F Sabre. 5.5 OPR, no afterburner. SFC of 0.902lb/lbf-hr. Max thrust 26.47kN.</t>
  </si>
  <si>
    <t>A device for measuring the forces of 'G'. What a surprise.</t>
  </si>
  <si>
    <t>A low gain omnidirectional antenna for short range, high bandwidth communications.</t>
  </si>
  <si>
    <t>An even bigger monopropellant tank for use with specialised engines, or if you need to do an awful lot of docking.</t>
  </si>
  <si>
    <t>An integrated computer system utilizing two star trackers and ring laser gyroscopes (RLG) to provide attitude control information to the spacecraft.</t>
  </si>
  <si>
    <t>This small RCS system provides directional thrust in a very compact package.</t>
  </si>
  <si>
    <t>This four-nozzle RCS block is designed to compliment attitude control systems in small spacecraft.</t>
  </si>
  <si>
    <t>This reaction wheel assembly combines three RW4 high performance reaction wheels for larger spacecraft that require precision attitude control.</t>
  </si>
  <si>
    <t>A highly sensitive star tracker. By measuring the angle between different stars and comparing them with the stored database it provides attitude control information to the spacecraft.</t>
  </si>
  <si>
    <t>A generic pressurized propellant tank for surface habitation modules.</t>
  </si>
  <si>
    <t>A low profile explosive bolt decoupler for separating stages.</t>
  </si>
  <si>
    <t>A small folding antenna that must be deployed before use. Most useful for Comm satellites.</t>
  </si>
  <si>
    <t>The next generation of the CommTech 1. Slightly larger, but capable of reaching to the inner planets.</t>
  </si>
  <si>
    <t>A very small onmi antenna. It is always on, lightweight, and requires little power, however, it has a very short range. Best used during ascent, or for a lander to communicate with a orbiting relay.</t>
  </si>
  <si>
    <t>Standard deployable omni.</t>
  </si>
  <si>
    <t>Deployable omni. Considerable range even when retracted, always on.</t>
  </si>
  <si>
    <t>This nose cone was thoroughly tested to achieve the best ever aerodynamic properties.</t>
  </si>
  <si>
    <t>An aerodynamic nosecone for strap-on liquid fuelled cores.</t>
  </si>
  <si>
    <t>The SC103 has sensitive sensors that can detect seismic vibrations and vehicle accelerations.</t>
  </si>
  <si>
    <t>This device contains an extremely sensitive acceleration sensor, which when properly settled on a firm surface, will detect and record accurate seismic activity data. The accelerometer will still function while flying, so the Double-C can also be used to measure accelerations during flight. Warranty void if shaken or exposed to vacuum.</t>
  </si>
  <si>
    <t>Combines the Double-C Seismic Accelerometer and Gravmax Negative Gravioli Detector into one convenient and aerodynamic container. Use with New Horizon's Universal Storage system.</t>
  </si>
  <si>
    <t>Sturdy thermal shield to keep the fiery death on the outside of the pod. Make sure the shield points to the travel direction while reentering, or the pod may still get heated up. Recommended for any pods reentering atmospheres.</t>
  </si>
  <si>
    <t>A boring old tank of monopropellant, with a fetching paint scheme.</t>
  </si>
  <si>
    <t>A breakthrough product from little-known manufacturer Zaltonic, the OX-9 is designed to meet the electrically draining needs of todays active lifestyle. The panels are thin, fragile and cannot be retracted, so atmospheric surfing is not advised. 4.2m^2.</t>
  </si>
  <si>
    <t>KW Fuel Tank [Small-Pressurized]</t>
  </si>
  <si>
    <t>KW Fuel Tank [Small-ExtraShort]</t>
  </si>
  <si>
    <t>KW Fuel Tank [Small-Short]</t>
  </si>
  <si>
    <t>KW Fuel Tank [Small-Standard]</t>
  </si>
  <si>
    <t>A large aerodynamic fin with a control surface for atmospheric control authority on large rockets.</t>
  </si>
  <si>
    <t>A set of powerful hypergolic reaction control thrusters for attitude control and translation in space.</t>
  </si>
  <si>
    <t>A set of hypergolic reaction control thrusters for attitude control and translation in space.</t>
  </si>
  <si>
    <t>KW Fuel Tank [Small-Tall]</t>
  </si>
  <si>
    <t>A set of hypergolic reaction control thrusters for attitude control and translation in space. This version is angled at 45 degrees for better translation on a angled surface.</t>
  </si>
  <si>
    <t>A 2.5m Radial SAS Unit to be attached in tandem with another half.</t>
  </si>
  <si>
    <t>A 3.75m Radial SAS Unit to be attached in tandem with another half.</t>
  </si>
  <si>
    <t>A 5.00m Radial SAS Unit to be attached in tandem with another half.</t>
  </si>
  <si>
    <t>KW Fuel Tank [Small-Pancake]</t>
  </si>
  <si>
    <t>KW Fuel Tank [Medium-Pressurized]</t>
  </si>
  <si>
    <t>KW Fuel Tank [Medium-ExtraShort]</t>
  </si>
  <si>
    <t>KW Fuel Tank [Medium-Short]</t>
  </si>
  <si>
    <t>KW Fuel Tank [Medium-Standard]</t>
  </si>
  <si>
    <t>KW Fuel Tank [Medium-Tall]</t>
  </si>
  <si>
    <t>KW Fuel Tank [Medium-Tall]. Unpainted.</t>
  </si>
  <si>
    <t>This part is essentially just a set of spinning disks, which really isn't capable of doing much of anything.</t>
  </si>
  <si>
    <t>STEADLER's RX series of blocks sacrifice atmospheric performance for high efficiencies in space. The -15 model comes with two nozzles angled at 45 degrees.</t>
  </si>
  <si>
    <t>STEADLER's RX series of blocks sacrifice atmospheric performance for high efficiencies in space. The -30 model is the increased thrust variant with paired nozzles.</t>
  </si>
  <si>
    <t>The SC104 gravity gradiometer is used to measure the acceleration due to gravity of a planetary body. By measuring the gravity gradient several indirect observations about the subsurface synthesis and morphology can be made.</t>
  </si>
  <si>
    <t>A single RX-series nozzle allows translation in a single direction. Place several of them, well, and the world is your unidentified mollusk.</t>
  </si>
  <si>
    <t>A generic pressurized propellant tank for the Mars Ascent Vehicle (MAV). (Missing entryCost field)</t>
  </si>
  <si>
    <t>KW Fuel Tank [Medium-Pancake]</t>
  </si>
  <si>
    <t>KW small side mounted fuel tank.</t>
  </si>
  <si>
    <t>One of the precursors to the RV-105, this unit only has bi-directional thrust. Great for simple translation maneuvers.</t>
  </si>
  <si>
    <t>Improving the venerable RV-105 seemed like a daunting task, and STEADLER Corps engineers wasted many hours arguing over the best way to do it. Eventually they gave up and just drilled a hole in the top and stuck another nozzle in it.</t>
  </si>
  <si>
    <t>One of the early prototype units for the RCS Block we all know and love. Useful when a little extra kick is needed for vessel rotation, or balancing translation on very oddly changed vessels.</t>
  </si>
  <si>
    <t>Extending STEADLERs product line further, these RCS thrusters should provide just enough thrust to dock a probe sized craft quickly, or a full sized craft slowly.</t>
  </si>
  <si>
    <t>A cut down alternative to regular RCS blocks with only a single nozzle for finetuning rotation or translation on smaller vehicles.</t>
  </si>
  <si>
    <t>Extending STEADLERs product line further, these RCS thrusters should provide just enough thrust to dock a probe sized craft quickly, or a full sized craft slowly. Designed for 45 degree offset placement to allow for cardinal direction translation. Useful on certain command pods and other components.</t>
  </si>
  <si>
    <t>Improving the venerable RV-105 seemed like a daunting task, and STEADLER Corps engineers wasted many hours arguing over the best way to do it. One of those options was altering the angle of the nozzles. Designed for 45 degree offset placement to allow for cardinal direction translation. Useful on certain command pods and other components.</t>
  </si>
  <si>
    <t>One of the precursors to the RV-105, this unit only has offset bi-directional thrust. Designed for 45 degree offset placement to allow for cardinal direction translation. Useful on certain command pods and other components.</t>
  </si>
  <si>
    <t>A generic payload attach fitting for mounting side fairings and payloads. Flat and raised surface that can be used for mounting additional hardware as required.</t>
  </si>
  <si>
    <t>A high strength structural connector.</t>
  </si>
  <si>
    <t>KW Fuel Tank [Large-Pressurized]</t>
  </si>
  <si>
    <t>KW Fuel Tank [Large-ExtraShort]</t>
  </si>
  <si>
    <t>KW Fuel Tank [Large-Short]</t>
  </si>
  <si>
    <t>KW Fuel Tank [Large-Standard]</t>
  </si>
  <si>
    <t>KW Fuel Tank [Large-Tall]</t>
  </si>
  <si>
    <t>KW Fuel Tank [Large-Tall]. Unpainted.</t>
  </si>
  <si>
    <t>General structural re-enforcement for space exploration vehicles.</t>
  </si>
  <si>
    <t>A generic inline high pressure propellant tank for use on medium - sized spacecraft.</t>
  </si>
  <si>
    <t>A radially attachable general purpose propellant tank. Includes radiators for heat dissipation.</t>
  </si>
  <si>
    <t>KW Fuel Tank [Large-Pancake]</t>
  </si>
  <si>
    <t>KW large side mounted fuel tank.</t>
  </si>
  <si>
    <t>KW Fuel Tank [ExtraLarge-Short]</t>
  </si>
  <si>
    <t>Custom lander tank. Place on top of the aquila descent tank upper.</t>
  </si>
  <si>
    <t>Custom lander tank. Place on bottom of the aquila descent tank upper.</t>
  </si>
  <si>
    <t>Custom lander tank. Place on top of the aquila descent tank lower.</t>
  </si>
  <si>
    <t>An innovative multi-purpose design. Allows the storage of multiple and various resources to suit most mission parameters.</t>
  </si>
  <si>
    <t>A smaller version of the PPD-SM1600. Can hold approximately one third of the resources.</t>
  </si>
  <si>
    <t>The SC100 radiometer measures the infrared radiant flux, providing information about the atmospheric and/or the surface soil temperature.</t>
  </si>
  <si>
    <t>KW Fuel Tank [ExtraLarge-Standard]</t>
  </si>
  <si>
    <t>KW Fuel Tank [ExtraLarge-Tall]</t>
  </si>
  <si>
    <t>The Oscar-A Fuel Tank from Probodobodyne is the smallest fuel container available for small space probes, for use with the tiniest of spaceships or as a large footstool.</t>
  </si>
  <si>
    <t>The first ever product line from Kool Kerbal Products Inc, the CryoX series is mostly guaranteed to keep your cryogenic fuels chilled until the end of time.</t>
  </si>
  <si>
    <t>A half-capacity version of Kerbodyne's iconic fuel tank, for not quite exactly half the cost.</t>
  </si>
  <si>
    <t>Kerbodyne's signature heavy fuel tank. Designed to be used with their advanced rocket engines.</t>
  </si>
  <si>
    <t>A version of Kerbodyne's iconic fuel tank that merges size2 and 3 tanks.</t>
  </si>
  <si>
    <t>A small external tank, painted orange.</t>
  </si>
  <si>
    <t>A small external tank, painted white.</t>
  </si>
  <si>
    <t>A small external tank pack.</t>
  </si>
  <si>
    <t>A 3:2 Ratio Adapter Fuel Tank (Missing entryCost field)</t>
  </si>
  <si>
    <t>KW Fuel Tank Adapter. 2:1 ratio.</t>
  </si>
  <si>
    <t>KW Fuel Tank Adapter. Short. 2:1 ratio.</t>
  </si>
  <si>
    <t>KW Fuel Tank Adapter. 3:1 ratio.</t>
  </si>
  <si>
    <t>KW Fuel Tank Adapter. Short. 3:1 ratio.</t>
  </si>
  <si>
    <t>KW Fuel Tank Adapter. 3:2 ratio.</t>
  </si>
  <si>
    <t>You must have "Surface Sample" unlocked to use this part! This small laser lets probes remotely analyse soil samples.</t>
  </si>
  <si>
    <t>Houses a Mini Gooâ„¢ sample and exposes it to different types of radiation. Also extremely fragile!</t>
  </si>
  <si>
    <t>This camera lets you to make remote crew reports from probes. Also includes a HD camera for scouting landing sights.</t>
  </si>
  <si>
    <t>The latest in R&amp;D enabled the development of this little marvel, The Sensor Array Computing Nose Cone. It is outfitted with many "quality" sensors and a computer salvaged from the highest quality aircraft scrap, enabling it to collect atmospheric data while in flight.</t>
  </si>
  <si>
    <t>KW Fuel Tank Adapter. Short. 3:2 ratio.</t>
  </si>
  <si>
    <t>Using advanced miniaturization technology, We've managed to make the Stratus tanks that you know and love even smaller.</t>
  </si>
  <si>
    <t>A long, radially - mounted tank that can be configured to hold a wide variety of resources.</t>
  </si>
  <si>
    <t>A long, radially - mounted tank that can be configured to hold a wide variety of cryogenic resources.</t>
  </si>
  <si>
    <t>Developed as a direct competitor to Rockomax's X-200 series of tank. Largely identical, this has been covered in fancy paint and tubes to appeal to the more discerning engineer.</t>
  </si>
  <si>
    <t>A generic cryogenic propellant tank for the Mars Transfer Vehicle.</t>
  </si>
  <si>
    <t>A generic pressurized propellant tank for the Mars Ascent Vehicle (MAV).</t>
  </si>
  <si>
    <t>A structural extension for the 4 Segment RSRM. Does not contain propellant.</t>
  </si>
  <si>
    <t>KW Fuel Tank Adapter. Large. 2:1 ratio.</t>
  </si>
  <si>
    <t>KW Fuel Tank Adapter. 5:3 ratio.</t>
  </si>
  <si>
    <t>A larger and heavier battery pack used to store higher levels of charge.</t>
  </si>
  <si>
    <t>A small and compact battery pack used to store charge.</t>
  </si>
  <si>
    <t>A fuelled nose-cone for Kerbodyne's experimental ultra-heavy fuel tank. While the KDB argues that Kerbodyne stole the design from them, Kerbodyne has reminded them that they can de-orbit space stations, and are getting very good at calculating where it they land.</t>
  </si>
  <si>
    <t>Kerbodyne's experimental ultra-heavy fuel tank. Tiny and flat, since we kept knocking the bigger ones over.</t>
  </si>
  <si>
    <t>Kerbodyne's experimental ultra-heavy fuel tank. 16000 units of lovely, lovely fuel. We've only demolished two complexes so far by dropping these.</t>
  </si>
  <si>
    <t>Kerbodyne's experimental ultra-heavy fuel tank. Half the size of the S5-64000, I'd say it's twice as good, but it's not.</t>
  </si>
  <si>
    <t>Kerbodyne's experimental ultra-heavy fuel tank. Do not smash a champaign bottle against the side. We did that once when launching a ship, it made a dent that would later lead to a catastrophic unplanned disassembly.</t>
  </si>
  <si>
    <t>A ruggedized version of MechJeb's neural circuits in a radial-mount case.</t>
  </si>
  <si>
    <t>A generic pressurized propellant tank for the Mars Transfer Vehicle.</t>
  </si>
  <si>
    <t>The CAP-101 is a radially attachable discharge capacitor. Through slow to charge up, when triggered, it will rapidly deposit its stored charge into your Electric Charge banks.</t>
  </si>
  <si>
    <t>An inline capacitor for small probes. Charges slowly - activate for a large, short duration charge.</t>
  </si>
  <si>
    <t>There are those in this world who like things small and neat, this teeny tiny tank is for them. Contains enough propellant to scare an unsuspecting Kerbal if misused.</t>
  </si>
  <si>
    <t>As fuel tanks go, this isn't the most impressive. But it's not about size, it's about how you use it.</t>
  </si>
  <si>
    <t>The CAP-106 is a more powerful radial capacitor using three of those new CAP-3A units. They're slightly flattened due to being stacked under a few boxes of Mainsails.</t>
  </si>
  <si>
    <t>The biggest selling point of the B-3K is its reliance on 28 AAAA batteries, for redundancy. Note, unit may not operate with any dead batteries present. Do not attempt to remove batteries while running.</t>
  </si>
  <si>
    <t>After the collapse of Batt-Direct's "eclectic electric" scooter project, which has been generally attributed to poor management by top-level executives, the company found themselves with a surplus of large, potent scooter batteries. What better use for these than in a burgeoning space program?</t>
  </si>
  <si>
    <t>By mounting six enhanced CAP-102s on a central mount, a decently sized inline capacitor bank can be created. Additionally, it can easily blow out all of the lights at the KSC!</t>
  </si>
  <si>
    <t>The Z-1k is a stackable battery bank, with ten times the power capacity of the Z-100.</t>
  </si>
  <si>
    <t>The B-6K is generally more reliable than the B-3K, because it uses the less accident-prone E batteries in its inline mount. Batt-Direct also advertises replacement capability for each battery, but recommends that this not be done by anyone outside of Batt-Direct. And certainly not in space.</t>
  </si>
  <si>
    <t>This is a potent capacitor bank, which can dump enough charge to run even the largest of engines for oh, up to 10 seconds.</t>
  </si>
  <si>
    <t>New advances in surge control technology made The Z-4K, the largest battery pack ever put into production a reality. While Zaltonic admits intense electrical discharges can be really cool, shorting the Z-4K's contacts should probably be avoided.</t>
  </si>
  <si>
    <t>This fairing protects the RVs from the heat of ascent.</t>
  </si>
  <si>
    <t>The S stands for small, and the L stands for little. This is not a cut down L40, despite appearances. Best put to use on small rockets or little landers.</t>
  </si>
  <si>
    <t>Why a checkerboard pattern? Why not a checkerboard pattern?</t>
  </si>
  <si>
    <t>Clearly the designer of this fuel tank had many pictures of stretched limousines decorating their office.</t>
  </si>
  <si>
    <t>Monopropellant can be used for many things; stripping paint, docking spacecraft, cooking, powering engines, making fabulous cocktails, and even charging batteries. What will you use it for?</t>
  </si>
  <si>
    <t>Produces 5kg of total fuel per solar day, 10kg if run through the night. 7.67L LH2, 5.11L LCH4, 6.86L LO2 per day.</t>
  </si>
  <si>
    <t>Produces 50kg of total fuel per solar day, 100kg if run through the night. 76.7L LH2, 51.1L LCH4, 68.6L LO2 per day.</t>
  </si>
  <si>
    <t>Produces 500kg of total fuel per solar day, 1000kg if run through the night. 767L LH2, 511L LCH4, 686L LO2 per day.</t>
  </si>
  <si>
    <t>Grate to place on top of ascent tank.</t>
  </si>
  <si>
    <t>Grate to place on top of descent tank lower.</t>
  </si>
  <si>
    <t>Grate to place on top of descent tank upper.</t>
  </si>
  <si>
    <t>In order to undercut Zaltonic Electronics, Batt Man Batteries has begun selling its largest 12K battery pack at wholesale prices directly to the KSC. A key selling point? The integrated ladder.</t>
  </si>
  <si>
    <t>SSTU - ShipCore: General - RCS-4A-V. Standard four port, four directional angled RCS thruster quad.</t>
  </si>
  <si>
    <t>SSTU - ShipCore: General - RCS-4F-T. Four port, three directional upper-stage RCS thruster block.</t>
  </si>
  <si>
    <t>SSTU - ShipCore: General - RCS-4F-V. Standard four port, four directional RCS thruster quad.</t>
  </si>
  <si>
    <t>SSTU - ShipCore: General - RCS-5F-V.  Standard five port, five directional RCS thruster quad.</t>
  </si>
  <si>
    <t>A general purpose, radially mounted, pressurized propellant tank.</t>
  </si>
  <si>
    <t>The Global Orbital Radiance Experiment Satellite (GORESat) monitors the total light reflected from a planet's surface across multiple wavelengths using four cavity radiometers. Can only be used from high orbit.</t>
  </si>
  <si>
    <t>Sometimes a small strut just isn't strong enough. Sometimes struts don't even survive 20% of their rated strength. Introducing the newer, bigger, tougher strut!</t>
  </si>
  <si>
    <t>It's likely that without the impetus for extra-large parts that Kerbodyne provided, the B-10K would have remained a far-off dream in Bandas Kerman's mind. An innovative system of removable wedge-shaped battery platters deliver quite a large amount of charge.</t>
  </si>
  <si>
    <t>A radially attachable general purpose propellant tank.</t>
  </si>
  <si>
    <t>The Stayputnik offers the ultimate solution in crew safety. A lightweight sphere equipped with remote receivers and relay control input from the ground to the craft, it carries no crew at all, thus keeping them perfectly safe from all harm. This device does require electricity to operate however, and will cease to function if the power runs out. The built-in batteries should keep it going for about 10 minutes.</t>
  </si>
  <si>
    <t>A medium strength structural connector.</t>
  </si>
  <si>
    <t>The Mk12-R is a half sized radial mount version of the Mk25. This "Drogue" parachute is small, deploys high up, and certainly not enough to stop you smashing into the ground on its own, but useful for slowing craft down before the deployment of your main chutes.</t>
  </si>
  <si>
    <t>The Mk26 Drogue chute is the smallest part of the 'Drogue' family, and is best used on either slowing larger ships or as a primary for very light vessels.</t>
  </si>
  <si>
    <t>Flexible propellant depot for on-orbit operations.</t>
  </si>
  <si>
    <t>A very small radially attached monopropellant tank for those who don't like to be wasteful.</t>
  </si>
  <si>
    <t>Made from viscoelastic nanopolymers (which were discovered by accident... growing in the back of the office mini-fridge) this fuel tank can be stretched to accommodate ore in a range of sizes and shapes. Hardens to a rigid structure before launch!</t>
  </si>
  <si>
    <t>While similar to the Mk2 Lander Can internally, the PPD-8 offers a ruggedized casing and improved crash resistance, plus handy EVA hand grips. It can also be controlled remotely.</t>
  </si>
  <si>
    <t>A small, general purpose, propellant tank.</t>
  </si>
  <si>
    <t>Mars Methane 16.7kN Plume configured by RealPlume.</t>
  </si>
  <si>
    <t>Mars Methane 66.7kN Plume configured by RealPlume.</t>
  </si>
  <si>
    <t>Tank Unlock - Balloon</t>
  </si>
  <si>
    <t>Tank Unlock - ServiceModule</t>
  </si>
  <si>
    <t>AJ10-104</t>
  </si>
  <si>
    <t>hydrolox1981</t>
  </si>
  <si>
    <t>8x_NK-15V</t>
  </si>
  <si>
    <t>8x_NK-43</t>
  </si>
  <si>
    <t>4x_NK-21</t>
  </si>
  <si>
    <t>4x_NK-39</t>
  </si>
  <si>
    <t>30x_NK-15</t>
  </si>
  <si>
    <t>30x_NK-33</t>
  </si>
  <si>
    <t>2 x LE-7A</t>
  </si>
  <si>
    <t>B-52 Stratofortress</t>
  </si>
  <si>
    <t>Entry or Cost</t>
  </si>
  <si>
    <t>Entry</t>
  </si>
  <si>
    <t>Notes</t>
  </si>
  <si>
    <t>http://www.bga-aeroweb.com/Defense/B-52-Stratofortress.html</t>
  </si>
  <si>
    <t>NEW_Cost</t>
  </si>
  <si>
    <t>NEW_entryCost</t>
  </si>
  <si>
    <t>Use 20% of Cost</t>
  </si>
  <si>
    <t>https://www.flightglobal.com/pdfarchive/view/1960/1960%20-%200385.html</t>
  </si>
  <si>
    <t>AJE</t>
  </si>
  <si>
    <t>https://books.google.com/books?id=PerGbKxOPZYC&amp;pg=PA73&amp;lpg=PA73&amp;dq=nash+kelvinator+aircraft+engine&amp;source=bl&amp;ots=0bowaYis6U&amp;sig=MHQTtVTNkKWrlrYN66-GG18hytM&amp;hl=en&amp;ei=9jQ0TeSxJYOglAf6uJCHCg&amp;sa=X&amp;oi=book_result&amp;ct=result&amp;sqi=2#v=onepage&amp;q=nash%20kelvinator%20aircraft%20engine&amp;f=false</t>
  </si>
  <si>
    <t>RD-0107</t>
  </si>
  <si>
    <t>RO_EarlyTinySolarPanel</t>
  </si>
  <si>
    <t>RO_EarlyMediumSolarPanel</t>
  </si>
  <si>
    <t>ST1 Medium Solar Panel</t>
  </si>
  <si>
    <t>Medium static Level 1 solar panel. 0.125m^2.</t>
  </si>
  <si>
    <t>RD-172-173</t>
  </si>
  <si>
    <t>RL10A-4-1-2</t>
  </si>
  <si>
    <t>RS-25D-E</t>
  </si>
  <si>
    <t>XLR81-BA-11</t>
  </si>
  <si>
    <t>XLR81-BA-13</t>
  </si>
  <si>
    <t>XLR81-BA-5</t>
  </si>
  <si>
    <t>XLR81-BA-7</t>
  </si>
  <si>
    <t>IDENTICAL</t>
  </si>
  <si>
    <t>bluedog_Apollo_Block2_ServiceModule,FASAApollo_SM</t>
  </si>
  <si>
    <t>SSTU-SC-ENG-Merlin-1A,KK_SPX_Merlin1Ci,engineLargeSkipper_125m,xmonkeyreptarx</t>
  </si>
  <si>
    <t>SSTU-SC-ENG-Merlin-1BV,xmonkeyreptarvacx</t>
  </si>
  <si>
    <t>dockingPort2,SSTU-SC-GEN-DP-1P,ndsport3,ndsport1,xndsport1x</t>
  </si>
  <si>
    <t>FASAAgena_Engine,RSBengineXLR81,SSTU-SC-ENG-LR81-8048,RO-AgenaEngine</t>
  </si>
  <si>
    <t>Bumper_Engine,Bumper_Engine_Unclad</t>
  </si>
  <si>
    <t>ROAerobeeSustainer,taerobee_aerobee</t>
  </si>
  <si>
    <t>RP0probeAvionics1-5m,bluedog_agenaProbeCore</t>
  </si>
  <si>
    <t>bluedog_AgenaD,FASAAgena_Engine_FP</t>
  </si>
  <si>
    <t>bluedog_DeltaK_AJ10,KW1mengineVestaVR1,SSTU-AJ10-CustomAdvanced,SXTAJ10Adv</t>
  </si>
  <si>
    <t>bluedog_ableEngine,SSTU-AJ10-CustomEarly,SXTAJ10</t>
  </si>
  <si>
    <t>bluedog_ablestarEngine,SSTU-AJ10-CustomMid,SXTAJ10Mid</t>
  </si>
  <si>
    <t>bluedog_Apollo_Block2_ServiceEngine,FASAApollo_SM_Engine,KW2mengineSPS,ROAJ10-137,SSTU-SC-ENG-AJ10-137,SSTU-SC-B-SM</t>
  </si>
  <si>
    <t>bluedog_Titan_TranstageEngine,FASAGeminiLFECentarTwin</t>
  </si>
  <si>
    <t>CHAKAOME2,SSTU-SC-ENG-AJ10-190,omsEngine</t>
  </si>
  <si>
    <t>KWsrbGlobeVI,RSBengineAtlasSRB</t>
  </si>
  <si>
    <t>bluedog_Apollo_Block2_Capsule,FASAApollo_CM,SSTU-SC-B-CM</t>
  </si>
  <si>
    <t>RO-ApolloDockingPort,SSTU-SC-GEN-DP-0P</t>
  </si>
  <si>
    <t>bluedog_LEM_Ascent_Cockpit,FASALM_AscentStage,MEMLander</t>
  </si>
  <si>
    <t>bluedog_LEM_Descent_Tanks,FASALM_DescentStage,MEMDescentMod</t>
  </si>
  <si>
    <t>FASAApollo_SM_RCS,bluedog_Apollo_Block2_RCSquad</t>
  </si>
  <si>
    <t>dmUSGoo,GooExperiment,SXTProbeGooo</t>
  </si>
  <si>
    <t>solidBooster1-1Small,FASADeltaCastorSrb,rn_thor_castor</t>
  </si>
  <si>
    <t>rn_thor_castor,bluedog_Castor120,RSBengineCastor120</t>
  </si>
  <si>
    <t>KK_Antares_Castor30Cone,RSBengineCastor30,KK_ATK_Castor30A</t>
  </si>
  <si>
    <t>solidBooster,KK_ATK_Castor4,RO_KWsrbGlobeI_Castor4</t>
  </si>
  <si>
    <t>RT1,KK_ATK_Castor4A,KWsrbGlobeI</t>
  </si>
  <si>
    <t>RLA_solid_small_short,RO_KWsrbGlobeI</t>
  </si>
  <si>
    <t>FASAGeminiLFTCentarCSM_T,SHIP_CENTAUR_T</t>
  </si>
  <si>
    <t>FASAE1,SHIP_E1,RO-E1</t>
  </si>
  <si>
    <t>bluedog_Explorer1,FASAExplorerProbe</t>
  </si>
  <si>
    <t>FASAApolloLFEF1,KW5mengineGriffonC,RSBengineF1,Size3AdvancedEngine,SSTU-SC-ENG-F1,SSTU-SC-ENG-F1x5</t>
  </si>
  <si>
    <t>RSBengineF1B,SSTU-SC-ENG-F1B</t>
  </si>
  <si>
    <t>bluedog_Delta_GEM40,RO_KWsrbGlobeI_GEM,RSBdelta2srm,KK_ATK_GEM40AL,KK_ATK_GEM40</t>
  </si>
  <si>
    <t>bluedog_Delta_GEM46,KWsrbGlobeX,RO_KWsrbGlobeI_GEM46,RSBdelta3srm,RSBdelta3srmG,KK_ATK_GEM46AL,KK_ATK_GEM46</t>
  </si>
  <si>
    <t>bluedog_Delta_GEM60,CHAKAKWsrbGlobeIz,KWsrbGlobeX2,RO_KWsrbGlobeI_GEM60,RSBdeltaIVsrm</t>
  </si>
  <si>
    <t>ca_jib,microEngineex1sat</t>
  </si>
  <si>
    <t>ca_rtg8200,SXTDepolyRTGI,SXTDepolyRTGII</t>
  </si>
  <si>
    <t>RSBengineH1,bluedog_Delta2_RS27,FASAApolloLFEH1,RO-H1-RS27,SSTU-SC-ENG-H1,KW2mengineMaverickV</t>
  </si>
  <si>
    <t>KW3mengineWildcatXR,RSBengineHM7B</t>
  </si>
  <si>
    <t>KW5mengineTitanV,FASAApolloLFEJ2,RSBengineJ2,SSTU-SC-ENG-J-2,SXTLT80</t>
  </si>
  <si>
    <t>RLA_mp_large_spike,toroidalAerospike,liquidEngineconstelacion</t>
  </si>
  <si>
    <t>liquidEngineconstelacion,XROVERENGINE,cryoengine-25-2,RSBengineJ2X,SSTU-SC-ENG-J-2X</t>
  </si>
  <si>
    <t>KK_SPX_Kestrel,RO-Kestrel,XKosmos_TKS_RD-0225_EngineLANDERS</t>
  </si>
  <si>
    <t>cryoengine-25-1,FRELE7</t>
  </si>
  <si>
    <t>bluedog_atlasVernier,FASAMercuryAtlasVernierEngine,RSBengineLR101,radialEngineMini,rn_lr79_vernier</t>
  </si>
  <si>
    <t>bluedog_atlasSustainer,FASAMercuryAtlasEng,liquidEngine</t>
  </si>
  <si>
    <t>FASADeltaMB3LFE,liquidEngine1-2,rn_lr79,rn_lr79_tp</t>
  </si>
  <si>
    <t>liquidEngineprodulVR2,FASAGeminiLR87Twin,rn_lr87_11,bluedog_LR87_mod1</t>
  </si>
  <si>
    <t>bluedog_atlasBooster,FASAMercuryAtlasEngBooster,RO-LR-89</t>
  </si>
  <si>
    <t>rn_lr91_11,liquidEngineorbit2,bluedog_LR91_mod2,bluedog_LR91_mod1,FASAGeminiLR91,FASAGeminiLR91Mini,rn_lr91_11_tp</t>
  </si>
  <si>
    <t>FASAApolloLFEM1,SSTU-SC-ENG-M1-RO</t>
  </si>
  <si>
    <t>trussAdapter,trussPiece1x</t>
  </si>
  <si>
    <t>bluedog_redstone,FASA_Mercury_Redstone_Eng</t>
  </si>
  <si>
    <t>NK33,NK33engine,NK33_StockVersion</t>
  </si>
  <si>
    <t>NK43engine,NK43_StockVersion</t>
  </si>
  <si>
    <t>RO-RealEngines-NK9,RO-BobCat-NK9</t>
  </si>
  <si>
    <t>RO-RealEngines-NK9V,RO-BobCat-NK9V</t>
  </si>
  <si>
    <t>SSTU-SC-C-CM,XOrionPodXbb31,XOrionPodX</t>
  </si>
  <si>
    <t>XOrionLES,SSTU-SC-C-BPC</t>
  </si>
  <si>
    <t>SSTU-SC-C-SM,XLFTORIONLARGE</t>
  </si>
  <si>
    <t>pioneer_0_1_2,bluedog_Pioneer1</t>
  </si>
  <si>
    <t>pioneer_3_4,bluedog_Pioneer4</t>
  </si>
  <si>
    <t>CXA_PMA,xPMAx</t>
  </si>
  <si>
    <t>ca_lahar,R_40B_4kN</t>
  </si>
  <si>
    <t>bluedog_rangerCore,SXTHECSRanger</t>
  </si>
  <si>
    <t>RO-RealEngines-RD0105,liquidEngine3</t>
  </si>
  <si>
    <t>RD_0110,RD0110,RO-BobCat-RD0110,SSTU-SC-ENG-RD-0110</t>
  </si>
  <si>
    <t>cryoengine-375-2,KW3mengineGriffonXX,rd0120,RD0120_StockVersion,SXTCommodore</t>
  </si>
  <si>
    <t>RD0124,RD0124engine,RD0124_StockVersion,RD0124Aengine</t>
  </si>
  <si>
    <t>RD0146engine,RD0146_StockVersion</t>
  </si>
  <si>
    <t>rn_proton_rd0210,RD0210,RO-RD-0210,RD0212</t>
  </si>
  <si>
    <t>rd100,LVT15</t>
  </si>
  <si>
    <t>HA3SLRD120,RD120</t>
  </si>
  <si>
    <t>liquidEnginemogulmp1500,rd170engine,RD171_StockVersion,SXTKD170</t>
  </si>
  <si>
    <t>RSBengineRD180,rd180engine,RD180_StockVersion</t>
  </si>
  <si>
    <t>rd191engine,RD191_StockVersion</t>
  </si>
  <si>
    <t>rn_proton_rd253,XKosmos_Angara_RD-275KX,RD275,RLA_small_highthrust,RO-RD-253</t>
  </si>
  <si>
    <t>KW1mengineMaverick1D,bluedog_rl10,FASAApolloLFERL10,engineLargeSkipper,SSTU-SC-ENG-RL10A-3,KW1mengineWildCatV</t>
  </si>
  <si>
    <t>XXxAres1J2-XHIGH,RSBengineRL10B2,cryoengine-125-2,SSTU-SC-ENG-RL10B-2</t>
  </si>
  <si>
    <t>engineexper05,RLA_mp_large_vac</t>
  </si>
  <si>
    <t>RSBengineRS25,SSME,SSTU-SC-ENG-RS-25,SSTU-SC-ENG-RS-25x5,Size3EngineCluster</t>
  </si>
  <si>
    <t>VR1vulcan,xbahars68bx,cryoengine-375-1,RSBengineRS68,SSTU-SC-ENG-RS-68</t>
  </si>
  <si>
    <t>XSLSSRB,RSBengineSTSSRB,SSTU-RO-ENG-SRB4,SSTU-RO-ENG-SRB2,SSTU-RO-ENG-SRB3,SSTU-RO-ENG-SRBA</t>
  </si>
  <si>
    <t>xKWsrbGlobeX10Lx,RSBengineAresSRB,MassiveBooster,SSTU-RO-ENG-SRB5</t>
  </si>
  <si>
    <t>CXA_RTAS_A,CXA_RTAS_P</t>
  </si>
  <si>
    <t>FRERUTHERFORD,Rutherford</t>
  </si>
  <si>
    <t>FRERUTHERFORDVAC,RutherfordVacuum</t>
  </si>
  <si>
    <t>RD58,liquidEngine2</t>
  </si>
  <si>
    <t>NP_S592,S5_92fversion,RLA_small_resistojet</t>
  </si>
  <si>
    <t>S5_98M,rn_brizm_me,NP_S598M</t>
  </si>
  <si>
    <t>FASAApalloLFTJ2Nova,RSBtankSaturnSIC8</t>
  </si>
  <si>
    <t>FASAApolloStrJ2StrJ23m5mDecNova,RSBdecouplerSaturnSII8</t>
  </si>
  <si>
    <t>FASAApalloLFTF1Plate,RSBtankSaturnSII8</t>
  </si>
  <si>
    <t>RSBprobeSaturn2,bluedog_Saturn_S4_InstrumentUnit,SXT375mProbe</t>
  </si>
  <si>
    <t>RSBtankSaturnSIE,RP0probeAvionics66m,FASAApolloIU</t>
  </si>
  <si>
    <t>xKosmos_SepRetrox,sepMotor1</t>
  </si>
  <si>
    <t>xKosmos_SepRetroxMLS,SnubOtron</t>
  </si>
  <si>
    <t>mm_shield1,mm_shield2</t>
  </si>
  <si>
    <t>sputnik1,SXTSputnik</t>
  </si>
  <si>
    <t>bluedog_Titan_SRB3seg,KWsrbGlobeX10S,rn_srmu_mb</t>
  </si>
  <si>
    <t>KK_ATK_Star37FM,ca_landv_srm,bluedog_star37,RO-STAR-37</t>
  </si>
  <si>
    <t>KK_ATK_Star48B,bluedog_star48,solidBooster_sm,KK_ATK_Star48BV</t>
  </si>
  <si>
    <t>xLazTekSuperDracosx,SuperDraco_Single,SSTU-SC-ENG-SuperDraco</t>
  </si>
  <si>
    <t>ca_landv_core,probeCoreOcto</t>
  </si>
  <si>
    <t>ca_landv_vernier,TD339,rn_surveyor_s_engine,RO-SurveyorVernier</t>
  </si>
  <si>
    <t>bluedog_Titan_SRB2seg,FASAGerminiSRB175_5Seg</t>
  </si>
  <si>
    <t>bluedog_Titan_SRB5seg,bluedog_Titan_SRB5segStack,solidBoosterMAX,FASAGerminiSRB175,FASAGerminiSRB175White,rn_ua1205</t>
  </si>
  <si>
    <t>FASAGerminiSRB175_7Seg,rn_ua1206</t>
  </si>
  <si>
    <t>bluedog_Titan_SRB7seg,bluedog_Titan_SRB7segStack,KWsrbGlobeX10L,FASA_RO_UA1207,rn_ua1207</t>
  </si>
  <si>
    <t>bluedog_vanguardEngine,rn_x405</t>
  </si>
  <si>
    <t>cryoengine-125-1,KW3mengineTitanT1,RSBengineVulcain2</t>
  </si>
  <si>
    <t>NP_lfe_25m_Orbitalbertha_Mini,RO-XLR99</t>
  </si>
  <si>
    <t>FASAExplorerSgt,ROBabySergeant,FASAExplorerSgt11,FASAExplorerSgt3,rn_junoii_sgt_11,rn_junoii_sgt_3,rn_junoii_sgt</t>
  </si>
  <si>
    <t>KWsrbGlobeX5,RSBengineArianeVSRB</t>
  </si>
  <si>
    <t>FASADeltaMB3LFE,liquidEngine1-2,bluedog_Juno_EngineS3D,bluedog_thorEngine</t>
  </si>
  <si>
    <t>RD107,SSTU-SC-ENG-RD-107A,R7_Booster_Engine,KW2mengineGriffonG8D,SSTU-SC-ENG-RD-107X,R7_FIRST_STAGE</t>
  </si>
  <si>
    <t>RD108,SSTU-SC-ENG-RD-108A,R7_Core_Engine,Size2MedEngine,R7_SECOND_STAGE</t>
  </si>
  <si>
    <t>bluedog_vanguardEngine,rn_x405,SXTX405</t>
  </si>
  <si>
    <t>KK_ATK_Star20,bluedog_star20</t>
  </si>
  <si>
    <t>KK_ATK_Star27,KK_ATK_Star27H</t>
  </si>
  <si>
    <t>KK_ATK_Star31,bluedog_star31</t>
  </si>
  <si>
    <t>SuperDrago,SuperDraco_Double</t>
  </si>
  <si>
    <t>FASAGemini4X800Mini,X1_Engine</t>
  </si>
  <si>
    <t>Life Support Food Container, 0.625m</t>
  </si>
  <si>
    <t>Life Support Food Container, 1.25m</t>
  </si>
  <si>
    <t>Life Support Food Container, 2.5m</t>
  </si>
  <si>
    <t>Life Support Food Container, 3.75m</t>
  </si>
  <si>
    <t>Life Support Food HexCan, 0.75m</t>
  </si>
  <si>
    <t>Life Support Food HexCan, 1.5m</t>
  </si>
  <si>
    <t>Life Support Food HexCan, 3m</t>
  </si>
  <si>
    <t>Life Support Oxygen Container, 0.625m</t>
  </si>
  <si>
    <t>Life Support Oxygen Container, 1.25m</t>
  </si>
  <si>
    <t>Life Support Oxygen Container, 2.5m</t>
  </si>
  <si>
    <t>Life Support Oxygen Container, 3.75m</t>
  </si>
  <si>
    <t>Life Support Oxygen HexCan, 0.75m</t>
  </si>
  <si>
    <t>Life Support Oxygen HexCan, 1.5m</t>
  </si>
  <si>
    <t>Life Support Oxygen HexCan, 3m</t>
  </si>
  <si>
    <t>Life Support Supplies Container, 0.625m</t>
  </si>
  <si>
    <t>Life Support Supplies Container, 1.25m</t>
  </si>
  <si>
    <t>Life Support Supplies Container, 2.5m</t>
  </si>
  <si>
    <t>Life Support Supplies Container, 3.75m</t>
  </si>
  <si>
    <t>Life Support Supplies Container, 3.75m (MFT)</t>
  </si>
  <si>
    <t>Life Support Supplies HexCan, 0.75m</t>
  </si>
  <si>
    <t>Life Support Supplies HexCan, 1.5m</t>
  </si>
  <si>
    <t>Life Support Supplies HexCan, 3m</t>
  </si>
  <si>
    <t>Life Support Waste Container, 0.625m</t>
  </si>
  <si>
    <t>Life Support Waste Container, 1.25m</t>
  </si>
  <si>
    <t>Life Support Waste Container, 2.5m</t>
  </si>
  <si>
    <t>Life Support Waste Container, 3.75m</t>
  </si>
  <si>
    <t>Life Support Waste HexCan, 0.75m</t>
  </si>
  <si>
    <t>Life Support Waste HexCan, 1.5m</t>
  </si>
  <si>
    <t>Life Support Waste HexCan, 3m</t>
  </si>
  <si>
    <t>Life Support Water Container, 0.625m</t>
  </si>
  <si>
    <t>Life Support Water Container, 1.25m</t>
  </si>
  <si>
    <t>Life Support Water Container, 2.5m</t>
  </si>
  <si>
    <t>Life Support Water Container, 3.75m</t>
  </si>
  <si>
    <t>Life Support Water HexCan, 0.75m</t>
  </si>
  <si>
    <t>Life Support Water HexCan, 1.5m</t>
  </si>
  <si>
    <t>Life Support Water HexCan, 3m</t>
  </si>
  <si>
    <t>TACLS Air Filter, 1.25m</t>
  </si>
  <si>
    <t>TACLS Carbon Extractor, 3.75m</t>
  </si>
  <si>
    <t>TACLS Sabatier Recycler, 3.75m</t>
  </si>
  <si>
    <t>TACLS Water Purifier, 3.75m</t>
  </si>
  <si>
    <t>Life Support Supplies Container, 0.625m (MFT)</t>
  </si>
  <si>
    <t>Life Support Supplies Container, 1.25m (MFT)</t>
  </si>
  <si>
    <t>Life Support Supplies Container, 2.5m (MFT)</t>
  </si>
  <si>
    <t>Life Support Supplies HexCan, 0.75m (MFT)</t>
  </si>
  <si>
    <t>Life Support Supplies HexCan, 1.5m (MFT)</t>
  </si>
  <si>
    <t>Life Support Supplies HexCan, 3m (MFT)</t>
  </si>
  <si>
    <t>FASAExplorerSgt11Dec,rn_junoii_sgt_11_dec</t>
  </si>
  <si>
    <t>FASAExplorerSgt3Dec,rn_junoii_sgt_3_dec</t>
  </si>
  <si>
    <t>FASAApollo_LES,bluedog_Apollo_Block2_LES,SSTU-SC-B-BPC,LaunchEscapeSystem</t>
  </si>
  <si>
    <t>RO_mk1_LES,FASA_Mercury_LES</t>
  </si>
  <si>
    <t>PAPBarometer,ca_barometer,sensorBarometer</t>
  </si>
  <si>
    <t>sensorThermometer,Thermometermt1</t>
  </si>
  <si>
    <t>FASASolarMini,RO_EarlyTinySolarPanel</t>
  </si>
  <si>
    <t>solidBooster1-1Small,FASADeltaCastorSrb,rn_thor_castor,bluedog_castorSRB</t>
  </si>
  <si>
    <t>X-248 Solid Rocket Motor Altair</t>
  </si>
  <si>
    <t>RO-X-248,rn_vanguard_stg31,rn_thor_altair_e1_1</t>
  </si>
  <si>
    <t>IDENTICALS</t>
  </si>
  <si>
    <t>IronVostok_Antenna_A</t>
  </si>
  <si>
    <t>IronVostok_Crew_A</t>
  </si>
  <si>
    <t>IronVostok_Decoupler_A</t>
  </si>
  <si>
    <t>IronVostok_Engine_A</t>
  </si>
  <si>
    <t>IronVostok_Mono_A</t>
  </si>
  <si>
    <t>IronVostok_Parachute_A</t>
  </si>
  <si>
    <t>IronCretin Vostok</t>
  </si>
  <si>
    <t>Voskhod_Crew_A</t>
  </si>
  <si>
    <t>Almach_Parachute_B</t>
  </si>
  <si>
    <t>Vostok Hoop Antenna</t>
  </si>
  <si>
    <t>Vostok Capsule</t>
  </si>
  <si>
    <t>Voskhod Capsule</t>
  </si>
  <si>
    <t>Vostok Capsule Decoupler</t>
  </si>
  <si>
    <t>Vostok Parachute</t>
  </si>
  <si>
    <t>Vostok Fuel/Oxygen Container</t>
  </si>
  <si>
    <t>Voskhod Parachute</t>
  </si>
  <si>
    <t>ntr-sc-25-1</t>
  </si>
  <si>
    <t>Kerbal Atomics</t>
  </si>
  <si>
    <t>ntr-sc-125-1</t>
  </si>
  <si>
    <t>ntr-sc-125-2</t>
  </si>
  <si>
    <t>nervaII_kerbscalexx,SXTNERVA,ntr-sc-25-1</t>
  </si>
  <si>
    <t>IO-550-B Piston Engine (Bonanza)</t>
  </si>
  <si>
    <t>1.25_Heatshield</t>
  </si>
  <si>
    <t>3.75_Heatshield</t>
  </si>
  <si>
    <t>2.5_Heatshield</t>
  </si>
  <si>
    <t>OSIRIS-Rex</t>
  </si>
  <si>
    <t>Coatl</t>
  </si>
  <si>
    <t>Assume 50% of Cost is Spacecraft Design</t>
  </si>
  <si>
    <t>F-4E didn't ly till 1965</t>
  </si>
  <si>
    <t>F-106A first delivery in 1959</t>
  </si>
  <si>
    <t>T-38 Operational 1959</t>
  </si>
  <si>
    <t>F.6 Variant not until 1962</t>
  </si>
  <si>
    <t>RO_probeCoreCubeEarly</t>
  </si>
  <si>
    <t>Early Cube Satellite Bus</t>
  </si>
  <si>
    <t>This satellite bus is an early version of the popular cube shaped Satellite Design.</t>
  </si>
  <si>
    <t>RO_probeCoreCubeMedium</t>
  </si>
  <si>
    <t>Medium Satellite Bus</t>
  </si>
  <si>
    <t>This satellite bus includes a small reaction wheel and a large omnidirectional antenna, and only the slightest power draw. Perfect for your medium sized geosynchronous satellites communications satellites.</t>
  </si>
  <si>
    <t>RO_boeing702</t>
  </si>
  <si>
    <t>Boeing 702 Satellite Bus</t>
  </si>
  <si>
    <t>This satellite bus is very large, but it comes with plenty of room for your Communications Satellite needs.</t>
  </si>
  <si>
    <t>RO_earlyControllableCore</t>
  </si>
  <si>
    <t>RO_surveyorCore</t>
  </si>
  <si>
    <t>Mariner Core</t>
  </si>
  <si>
    <t>RO-RealEngines-RD-856</t>
  </si>
  <si>
    <t>(All)</t>
  </si>
  <si>
    <t>Row Labels</t>
  </si>
  <si>
    <t>Grand Total</t>
  </si>
  <si>
    <t>RO-MMRTG</t>
  </si>
  <si>
    <t>RO-SNAP-9-RTG</t>
  </si>
  <si>
    <t>RO-SNAP-19-RTG</t>
  </si>
  <si>
    <t>SNAP-3 Series RTG</t>
  </si>
  <si>
    <t>SNAP-9 Series RTG</t>
  </si>
  <si>
    <t>SNAP-19 Series RTG</t>
  </si>
  <si>
    <t>The Multi-Mission RTG or MMRTG was designed for the Mars Science Laboratory and the Curiousity Rover for use on Mars.</t>
  </si>
  <si>
    <t>The SNAP-19 series were originally developed for the Nimbus weather satellite program, complementing the regular solar arrays and countering their degradation due to radiation. Later, they were also used by the Pioneer 10 and 11 spacecrafts, along with the Viking Mars landers. Similar to the SNAP-9 series but with over 40% better conversion efficiency.</t>
  </si>
  <si>
    <t>The SNAP-9 series were evolved designs of the experimental SNAP-3 series, again as part of the Transit system (precursor to the current GPS system), but now featuring over 10 times higher power generation.</t>
  </si>
  <si>
    <t>The SNAP-3 series were the first radioisotope thermoelectric generators (RTGs) to ever operate in space, as part of the Transit system (precursor to the current GPS system). Very low overall efficiency and power generation.</t>
  </si>
  <si>
    <t>MMRTG</t>
  </si>
  <si>
    <t>Multi-Misison RTG</t>
  </si>
  <si>
    <t>Vens</t>
  </si>
  <si>
    <t>https://inldigitallibrary.inl.gov/sites/sti/sti/7267852.pdf</t>
  </si>
  <si>
    <t>See Spreadsheet</t>
  </si>
  <si>
    <t>GPHS</t>
  </si>
  <si>
    <t>Cost does not include the Pu-238 (About $8M)</t>
  </si>
  <si>
    <t>Cost does not include the Pu-238 (About $18M)</t>
  </si>
  <si>
    <t>bluedog_agenaAntenna</t>
  </si>
  <si>
    <t>bluedog_agenaLongTank</t>
  </si>
  <si>
    <t>Agena-D Fuel Tank</t>
  </si>
  <si>
    <t>Fuel tank for the Agena-D Upper Stage.</t>
  </si>
  <si>
    <t>bluedog_agenaLongWhiteTank</t>
  </si>
  <si>
    <t>Agena-B Fuel Tank</t>
  </si>
  <si>
    <t>bluedog_agenaMediumTank</t>
  </si>
  <si>
    <t>Fuel tank for the Agena-B Upper Stage.</t>
  </si>
  <si>
    <t>Fuel tank for the Agena-A Upper Stage.</t>
  </si>
  <si>
    <t>Agena-A Fuel Tank</t>
  </si>
  <si>
    <t>bluedog_agenaNoseCone</t>
  </si>
  <si>
    <t>Agena Nose Cone</t>
  </si>
  <si>
    <t>This nose cone is designed to go over the top of the Agena Docking Adapter for the Agena Target Vehicle.</t>
  </si>
  <si>
    <t>bluedog_agenaPort</t>
  </si>
  <si>
    <t>Gemini target/docking adapter used to convert an Agena-D into a Gemini Agena Target Vehicle.</t>
  </si>
  <si>
    <t>bluedog_agenaShortTankM</t>
  </si>
  <si>
    <t>Agena Fuel Tank (Short)</t>
  </si>
  <si>
    <t>Short length fuel tank for the Agena Upper Stage.</t>
  </si>
  <si>
    <t>bluedog_agenaShortTank</t>
  </si>
  <si>
    <t>bluedog_CXA_APAS_P</t>
  </si>
  <si>
    <t>bluedog_CXA_APAS_A_L04F</t>
  </si>
  <si>
    <t>APAS-89/95 Active</t>
  </si>
  <si>
    <t>The Androgynous Peripheral Attach System series 89/95. This is the Active version of the APAS. It must work with the APAS-89/95 Passive in order to secure proper docking.</t>
  </si>
  <si>
    <t>The Androgynous Peripheral Attach System series 89/95. This is the passive version of the APAS. It must work with the APAS-89/95 Active in order to secure proper docking.</t>
  </si>
  <si>
    <t>APAS-89/95 Passive</t>
  </si>
  <si>
    <t>SAME</t>
  </si>
  <si>
    <t>Vernier</t>
  </si>
  <si>
    <t>HG3</t>
  </si>
  <si>
    <t>HG-3-SL</t>
  </si>
  <si>
    <t>RO-HG-3</t>
  </si>
  <si>
    <t>SHIP_HG_3_SL, RO-HG-3</t>
  </si>
  <si>
    <t>bluedog_atlasFairingAdapterTank</t>
  </si>
  <si>
    <t>Atlas Engine Adapter Fuel Tank</t>
  </si>
  <si>
    <t>Fuel tank adapter for the bottom of the Atlas Main Fuel Tank. It provides special nodes for the attachment of the LR105 Sustainer engine as well as the Booster Fairing for the LR89 Booster Engines.</t>
  </si>
  <si>
    <t>bluedog_atlas1AdapterTank</t>
  </si>
  <si>
    <t>Mercury-Atlas Adapter Fuel Tank</t>
  </si>
  <si>
    <t>Fuel tank for the Atlas Launch Vehicle that will adapt to the Mercury Capsule</t>
  </si>
  <si>
    <t>bluedog_atlas1LongTank</t>
  </si>
  <si>
    <t>Atlas Fuel Tank</t>
  </si>
  <si>
    <t>Main fuel tank for the Atlas launch vehicle. Be sure to attach the Atlas Engine Adapter Fuel Tank to the bottom of this tank before attaching the LR105 and the Engine Fairing.</t>
  </si>
  <si>
    <t>bluedog_Centaur_Tank</t>
  </si>
  <si>
    <t>Centaur Fuel Tank</t>
  </si>
  <si>
    <t>Fuel tank for the Centaur Upper Stage</t>
  </si>
  <si>
    <t>bluedog_atlas1MediumTank</t>
  </si>
  <si>
    <t>Atlas Fuel Tank (Medium)</t>
  </si>
  <si>
    <t>bluedog_atlas1ShortTank</t>
  </si>
  <si>
    <t>Atlas Fuel Tank (Short)</t>
  </si>
  <si>
    <t>Short fuel tank for the Atlas launch vehicle.</t>
  </si>
  <si>
    <t>Medium fuel tank for the Atlas launch vehicle.</t>
  </si>
  <si>
    <t>bluedog_Centaur_D3Tank</t>
  </si>
  <si>
    <t>Centaur-D Fuel Tank</t>
  </si>
  <si>
    <t>Fuel tank for the Centaur-D Upper Stage</t>
  </si>
  <si>
    <t>bluedog_Centaur_D5Tank</t>
  </si>
  <si>
    <t>bluedog_CentaurT_WideTank</t>
  </si>
  <si>
    <t>Centaur-T Fuel Tank</t>
  </si>
  <si>
    <t>Fuel tank for the Centaur-T Upper Stage</t>
  </si>
  <si>
    <t>bluedog_CentaurT_ShortTank</t>
  </si>
  <si>
    <t>Centaur-T Fuel Tank (Short)</t>
  </si>
  <si>
    <t>Short fuel tank for the Centaur-T Upper Stage</t>
  </si>
  <si>
    <t>bluedog_CentaurT_AdapterTank</t>
  </si>
  <si>
    <t>Centaur-T Fuel Tank Adapter</t>
  </si>
  <si>
    <t>Fuel tank adapter for the Centaur-T Upper Stage</t>
  </si>
  <si>
    <t>bluedog_Centaur_LargeRCS</t>
  </si>
  <si>
    <t>Centaur 3-Way Large RCS Block (69/111 N Class)</t>
  </si>
  <si>
    <t>Three way RCS block for the Centaur stages. Place one on each of the mounting blocks on either side of the engine mount.</t>
  </si>
  <si>
    <t>bluedog_Centaur_SmallRCS</t>
  </si>
  <si>
    <t>Centaur 3-Way RCS Block (69/111 N Class)</t>
  </si>
  <si>
    <t>bluedog_centaur25mAdapterFairing</t>
  </si>
  <si>
    <t>bluedog_centaur1875mAdapterFairing</t>
  </si>
  <si>
    <t>Centaur Interstage Fairing Adapter</t>
  </si>
  <si>
    <t>Centaur Interstage Fairing</t>
  </si>
  <si>
    <t>Interstage fairing for the bottom of the Centaur Upper Stage.</t>
  </si>
  <si>
    <t>RO-2kN-Thruster</t>
  </si>
  <si>
    <t>2.2/3.6 kN Thruster</t>
  </si>
  <si>
    <t>Large thruster for orbital maneuvers</t>
  </si>
  <si>
    <t>RD-253-Mk2</t>
  </si>
  <si>
    <t>RD-253-Mk4</t>
  </si>
  <si>
    <t>17D12</t>
  </si>
  <si>
    <t>Buran</t>
  </si>
  <si>
    <t>KTDU35</t>
  </si>
  <si>
    <t>S5_60</t>
  </si>
  <si>
    <t>S5_35</t>
  </si>
  <si>
    <t>Soyuz-7K</t>
  </si>
  <si>
    <t>RO-SSTU-RL10C</t>
  </si>
  <si>
    <t>RL10C Series Vacuum Engine</t>
  </si>
  <si>
    <t>RO-SSTU-M1-SL</t>
  </si>
  <si>
    <t>M-1 Engine (Sea Level Variant)</t>
  </si>
  <si>
    <t>SSTU (RO Addition)</t>
  </si>
  <si>
    <t>FASA (RO Addition)</t>
  </si>
  <si>
    <t>spaceStationPrototypes</t>
  </si>
  <si>
    <t>LR87LH2</t>
  </si>
  <si>
    <t>LR87-LH2-Vacuum</t>
  </si>
  <si>
    <t>LR87-LH2-SustainerUpgrade</t>
  </si>
  <si>
    <t>LR87-LH2-VacuumUpgrade</t>
  </si>
  <si>
    <t>LR87-LH2-VacuumUpgrade = 30000</t>
  </si>
  <si>
    <t>LR87-LH2-SustainerUpgrade = 30000</t>
  </si>
  <si>
    <t>LR87-AJ-9-Kero</t>
  </si>
  <si>
    <t>LR87-AJ-9-Kero-15AR</t>
  </si>
  <si>
    <t>LR91-AJ-9-Kero</t>
  </si>
  <si>
    <t>DecreaseA</t>
  </si>
  <si>
    <t>DecreaseB</t>
  </si>
  <si>
    <t>EngineLiquidPF</t>
  </si>
  <si>
    <t>EngineLiquidTurbo</t>
  </si>
  <si>
    <t>EngineSolid</t>
  </si>
  <si>
    <t>Habitable</t>
  </si>
  <si>
    <t>HumanRated</t>
  </si>
  <si>
    <t>Instruments</t>
  </si>
  <si>
    <t>Reentry</t>
  </si>
  <si>
    <t>Toxic</t>
  </si>
  <si>
    <t>X</t>
  </si>
  <si>
    <t>x</t>
  </si>
  <si>
    <t xml:space="preserve">X  </t>
  </si>
  <si>
    <t xml:space="preserve">X </t>
  </si>
  <si>
    <t>CONCAT</t>
  </si>
  <si>
    <t>Bluedog DB</t>
  </si>
  <si>
    <t>Stock (RO Config)</t>
  </si>
  <si>
    <t>Stock (RO Addition)</t>
  </si>
  <si>
    <t>SXT (RO Addition)</t>
  </si>
  <si>
    <t>Modular Cargo Bay</t>
  </si>
  <si>
    <t>IB - Interstage Fairing</t>
  </si>
  <si>
    <t>FB - Payload Fairing Base</t>
  </si>
  <si>
    <t>FB - Payload Fairing Base (Wide)</t>
  </si>
  <si>
    <t>High Gain Antenna</t>
  </si>
  <si>
    <t>Interstage Petal Adapter</t>
  </si>
  <si>
    <t>Interstage Petal Adapter (Wide)</t>
  </si>
  <si>
    <t>Interstage Decoupler</t>
  </si>
  <si>
    <t>Procedural Decoupler</t>
  </si>
  <si>
    <t>RO-SSTU-DP-APAS</t>
  </si>
  <si>
    <t>RO-SSTU-DP-CBM</t>
  </si>
  <si>
    <t>The Common Berthing Mechanism (CBM) is a berthing mechanism used to connect all non-Russian pressurized modules of the International Space Station.</t>
  </si>
  <si>
    <t>bluedog_CXA_APAS_P,bluedog_CXA_APAS_A_L04F,RO-SSTU-DP-APAS,APAS89-95</t>
  </si>
  <si>
    <t>CBM</t>
  </si>
  <si>
    <t>dockingPortLarge,CXA_ACBM,XCXA_ACBMX,CXA_MCBM,CXA_PCBM,KW3mDockingRing,RO-SSTU-DP-CBM</t>
  </si>
  <si>
    <t>SSTU-SC-ENG-LMAE</t>
  </si>
  <si>
    <t>SSTU-SC-ENG-LMDE</t>
  </si>
  <si>
    <t>bluedog_LEM_Ascent_Engine,microEngineSE1,FASALM_AscentEngine,liquidEngineMini,SSTU-SC-ENG-LMAE</t>
  </si>
  <si>
    <t>bluedog_LEM_Descent_Engine,enginelmodc,FASALM_DescentEngine,liquidEngine2-2,SSTU-SC-ENG-LMDE</t>
  </si>
  <si>
    <t>RCS Angled Quad (412/667 N class)</t>
  </si>
  <si>
    <t>RCS 4-port, 3-directional (275/445 N class)</t>
  </si>
  <si>
    <t>RCS Quad (412/667 N class)</t>
  </si>
  <si>
    <t>RCS 5-port, 5-directional (275/445 N class)</t>
  </si>
  <si>
    <t>RCS 6-port, 3-directional (275/445 N class)</t>
  </si>
  <si>
    <t>RCS 8-port, 4-directional (275/445 N class)</t>
  </si>
  <si>
    <t>RD-180 Series Engine</t>
  </si>
  <si>
    <t>KIWIA24</t>
  </si>
  <si>
    <t>KIWIB48</t>
  </si>
  <si>
    <t>NERVA_NRX</t>
  </si>
  <si>
    <t>Bornholio Nuclear</t>
  </si>
  <si>
    <t>Nuclear Engine</t>
  </si>
  <si>
    <t>NERVA_XE</t>
  </si>
  <si>
    <t>Phoebus1N50</t>
  </si>
  <si>
    <t>Phoebus2N100</t>
  </si>
  <si>
    <t>PEWEE100</t>
  </si>
  <si>
    <t>RD0410MID</t>
  </si>
  <si>
    <t>SNTPPFE100</t>
  </si>
  <si>
    <t>KIWIA24-Hydrogen</t>
  </si>
  <si>
    <t>KIWIB48-Hydrogen</t>
  </si>
  <si>
    <t>NERVA_NRX-Hydrogen</t>
  </si>
  <si>
    <t>NERVA_XE-Hydrogen</t>
  </si>
  <si>
    <t>PEWEE100-Hydrogen</t>
  </si>
  <si>
    <t>Phoebus1N50-Hydrogen</t>
  </si>
  <si>
    <t>Phoebus2N100-Hydrogen</t>
  </si>
  <si>
    <t>RD-0410MID-Hydrogen</t>
  </si>
  <si>
    <t>SNTPPFE100-Hydrogen</t>
  </si>
  <si>
    <t>LV-NKA24 "KIWI A24" Atomic Rocket Motor</t>
  </si>
  <si>
    <t>LV-NKB48 "KIWI B48" Atomic Rocket Motor</t>
  </si>
  <si>
    <t>LV-NRX50 "NERVA NRX 50" Atomic Rocket Motor</t>
  </si>
  <si>
    <t>LV-NXE100 "NERVA XE 100" Atomic Rocket Motor</t>
  </si>
  <si>
    <t>LV-NPW100 "Pewee 100" Atomic Rocket Motor</t>
  </si>
  <si>
    <t>LV-NPO50 "Pheobus One 50" Atomic Rocket Motor</t>
  </si>
  <si>
    <t>LV-NPT100 "Pheobus Two 100" Atomic Rocket Motor</t>
  </si>
  <si>
    <t>RD-0410 NTR "RD-0410 46" Atomic Rocket Motor</t>
  </si>
  <si>
    <t>LV-NSNTP-PFE100 "Partial Flow Expander Cycle Space Nuclear Thermal Propulsion" Atomic Rocket Motor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</si>
</sst>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3" x14ac:knownFonts="1">
    <font>
      <sz val="11"/>
      <color theme="1"/>
      <name val="Calibri"/>
      <family val="2"/>
      <scheme val="minor"/>
    </font>
    <font>
      <b/>
      <sz val="11"/>
      <color theme="0"/>
      <name val="Calibri"/>
      <family val="2"/>
      <scheme val="minor"/>
    </font>
    <font>
      <b/>
      <sz val="9"/>
      <color indexed="81"/>
      <name val="Tahoma"/>
      <family val="2"/>
    </font>
    <font>
      <sz val="11"/>
      <color theme="1"/>
      <name val="Calibri"/>
      <family val="2"/>
      <scheme val="minor"/>
    </font>
    <font>
      <u/>
      <sz val="11"/>
      <color theme="10"/>
      <name val="Calibri"/>
      <family val="2"/>
      <scheme val="minor"/>
    </font>
    <font>
      <b/>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scheme val="minor"/>
    </font>
  </fonts>
  <fills count="7">
    <fill>
      <patternFill patternType="none"/>
    </fill>
    <fill>
      <patternFill patternType="gray125"/>
    </fill>
    <fill>
      <patternFill patternType="solid">
        <fgColor theme="4"/>
        <bgColor theme="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FF00"/>
        <bgColor indexed="64"/>
      </patternFill>
    </fill>
  </fills>
  <borders count="6">
    <border>
      <left/>
      <right/>
      <top/>
      <bottom/>
      <diagonal/>
    </border>
    <border>
      <left/>
      <right/>
      <top style="thin">
        <color theme="4"/>
      </top>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2">
    <xf numFmtId="0" fontId="0" fillId="0" borderId="0"/>
    <xf numFmtId="0" fontId="4" fillId="0" borderId="0" applyNumberFormat="0" applyFill="0" applyBorder="0" applyAlignment="0" applyProtection="0"/>
  </cellStyleXfs>
  <cellXfs count="68">
    <xf numFmtId="0" fontId="0" fillId="0" borderId="0" xfId="0"/>
    <xf numFmtId="0" fontId="0" fillId="0" borderId="0" xfId="0" applyAlignment="1">
      <alignment shrinkToFit="1"/>
    </xf>
    <xf numFmtId="0" fontId="0" fillId="0" borderId="1" xfId="0" applyFont="1" applyBorder="1"/>
    <xf numFmtId="0" fontId="0" fillId="0" borderId="1" xfId="0" applyFont="1" applyBorder="1" applyAlignment="1">
      <alignment horizontal="center"/>
    </xf>
    <xf numFmtId="0" fontId="1" fillId="2" borderId="0" xfId="0" applyFont="1" applyFill="1" applyBorder="1"/>
    <xf numFmtId="0" fontId="0" fillId="0" borderId="0" xfId="0" applyFont="1" applyBorder="1" applyAlignment="1">
      <alignment horizontal="center"/>
    </xf>
    <xf numFmtId="0" fontId="0" fillId="0" borderId="0" xfId="0" applyFont="1" applyBorder="1"/>
    <xf numFmtId="0" fontId="0" fillId="0" borderId="0" xfId="0" applyAlignment="1">
      <alignment horizontal="center"/>
    </xf>
    <xf numFmtId="6" fontId="0" fillId="0" borderId="0" xfId="0" applyNumberFormat="1"/>
    <xf numFmtId="6" fontId="0" fillId="0" borderId="0" xfId="0" applyNumberFormat="1" applyAlignment="1">
      <alignment shrinkToFit="1"/>
    </xf>
    <xf numFmtId="0" fontId="0" fillId="0" borderId="2" xfId="0" applyFill="1" applyBorder="1" applyAlignment="1">
      <alignment horizontal="center" shrinkToFit="1"/>
    </xf>
    <xf numFmtId="0" fontId="3" fillId="0" borderId="0" xfId="0" applyFont="1"/>
    <xf numFmtId="0" fontId="3" fillId="0" borderId="0" xfId="0" applyFont="1" applyAlignment="1">
      <alignment shrinkToFit="1"/>
    </xf>
    <xf numFmtId="49" fontId="3" fillId="0" borderId="0" xfId="0" applyNumberFormat="1" applyFont="1"/>
    <xf numFmtId="0" fontId="3" fillId="0" borderId="0" xfId="0" applyFont="1" applyAlignment="1">
      <alignment horizontal="center"/>
    </xf>
    <xf numFmtId="14" fontId="3" fillId="0" borderId="0" xfId="0" applyNumberFormat="1" applyFont="1"/>
    <xf numFmtId="0" fontId="3" fillId="0" borderId="0" xfId="0" applyNumberFormat="1" applyFont="1" applyAlignment="1">
      <alignment horizontal="center"/>
    </xf>
    <xf numFmtId="0" fontId="3" fillId="0" borderId="0" xfId="0" applyNumberFormat="1" applyFont="1"/>
    <xf numFmtId="0" fontId="3" fillId="0" borderId="0" xfId="0" applyFont="1" applyFill="1"/>
    <xf numFmtId="11" fontId="3" fillId="0" borderId="0" xfId="0" applyNumberFormat="1" applyFont="1"/>
    <xf numFmtId="0" fontId="3" fillId="0" borderId="0" xfId="0" quotePrefix="1" applyFont="1" applyAlignment="1">
      <alignment shrinkToFit="1"/>
    </xf>
    <xf numFmtId="0" fontId="0" fillId="0" borderId="0" xfId="0" applyFont="1"/>
    <xf numFmtId="0" fontId="0" fillId="0" borderId="0" xfId="0" applyFont="1" applyAlignment="1">
      <alignment horizontal="center"/>
    </xf>
    <xf numFmtId="0" fontId="0" fillId="0" borderId="0" xfId="0" applyNumberFormat="1" applyFont="1" applyAlignment="1">
      <alignment horizontal="center"/>
    </xf>
    <xf numFmtId="0" fontId="0" fillId="0" borderId="0" xfId="0" applyFont="1" applyAlignment="1">
      <alignment shrinkToFit="1"/>
    </xf>
    <xf numFmtId="49" fontId="0" fillId="0" borderId="0" xfId="0" applyNumberFormat="1" applyFont="1"/>
    <xf numFmtId="0" fontId="4" fillId="0" borderId="0" xfId="1"/>
    <xf numFmtId="11" fontId="0" fillId="0" borderId="0" xfId="0" applyNumberFormat="1" applyFont="1"/>
    <xf numFmtId="0" fontId="0" fillId="0" borderId="0" xfId="0" applyFont="1" applyAlignment="1">
      <alignment horizontal="left"/>
    </xf>
    <xf numFmtId="0" fontId="5" fillId="0" borderId="2" xfId="0" applyFont="1" applyFill="1" applyBorder="1" applyAlignment="1">
      <alignment horizontal="center" shrinkToFit="1"/>
    </xf>
    <xf numFmtId="0" fontId="5" fillId="3" borderId="2" xfId="0" applyFont="1" applyFill="1" applyBorder="1" applyAlignment="1">
      <alignment horizontal="center" shrinkToFit="1"/>
    </xf>
    <xf numFmtId="0" fontId="5" fillId="4" borderId="2" xfId="0" applyFont="1" applyFill="1" applyBorder="1" applyAlignment="1">
      <alignment horizontal="center" shrinkToFit="1"/>
    </xf>
    <xf numFmtId="0" fontId="0" fillId="0" borderId="2" xfId="0" applyNumberFormat="1" applyFont="1" applyFill="1" applyBorder="1" applyAlignment="1">
      <alignment shrinkToFit="1"/>
    </xf>
    <xf numFmtId="0" fontId="0" fillId="0" borderId="2" xfId="0" applyNumberFormat="1" applyFont="1" applyBorder="1" applyAlignment="1">
      <alignment shrinkToFit="1"/>
    </xf>
    <xf numFmtId="0" fontId="0" fillId="0" borderId="2" xfId="0" applyFill="1" applyBorder="1" applyAlignment="1">
      <alignment shrinkToFit="1"/>
    </xf>
    <xf numFmtId="0" fontId="3" fillId="5" borderId="0" xfId="0" applyFont="1" applyFill="1"/>
    <xf numFmtId="0" fontId="0" fillId="5" borderId="0" xfId="0" applyFont="1" applyFill="1"/>
    <xf numFmtId="0" fontId="3" fillId="5" borderId="0" xfId="0" applyFont="1" applyFill="1" applyAlignment="1">
      <alignment shrinkToFit="1"/>
    </xf>
    <xf numFmtId="0" fontId="6" fillId="0" borderId="0" xfId="0" applyFont="1" applyAlignment="1">
      <alignment horizontal="center"/>
    </xf>
    <xf numFmtId="0" fontId="0" fillId="0" borderId="4" xfId="0" applyNumberFormat="1" applyFont="1" applyBorder="1"/>
    <xf numFmtId="0" fontId="0" fillId="0" borderId="4" xfId="0" applyFont="1" applyBorder="1" applyAlignment="1">
      <alignment shrinkToFit="1"/>
    </xf>
    <xf numFmtId="0" fontId="0" fillId="0" borderId="3" xfId="0" applyFont="1" applyBorder="1" applyAlignment="1">
      <alignment shrinkToFit="1"/>
    </xf>
    <xf numFmtId="0" fontId="0" fillId="0" borderId="0" xfId="0" applyNumberFormat="1" applyFont="1"/>
    <xf numFmtId="0" fontId="0" fillId="6" borderId="2" xfId="0" applyNumberFormat="1" applyFont="1" applyFill="1" applyBorder="1" applyAlignment="1">
      <alignment shrinkToFit="1"/>
    </xf>
    <xf numFmtId="0" fontId="3" fillId="6" borderId="0" xfId="0" applyFont="1" applyFill="1"/>
    <xf numFmtId="0" fontId="0" fillId="0" borderId="0" xfId="0" pivotButton="1"/>
    <xf numFmtId="0" fontId="5" fillId="0" borderId="0" xfId="0" applyFont="1"/>
    <xf numFmtId="0" fontId="5" fillId="0" borderId="5" xfId="0" applyFont="1" applyBorder="1"/>
    <xf numFmtId="0" fontId="7" fillId="0" borderId="0" xfId="0" applyNumberFormat="1" applyFont="1"/>
    <xf numFmtId="0" fontId="0" fillId="0" borderId="0" xfId="0" applyAlignment="1">
      <alignment horizontal="left"/>
    </xf>
    <xf numFmtId="0" fontId="0" fillId="0" borderId="0" xfId="0" applyAlignment="1">
      <alignment horizontal="left" indent="1"/>
    </xf>
    <xf numFmtId="0" fontId="0" fillId="0" borderId="0" xfId="0" applyFont="1" applyFill="1" applyBorder="1" applyAlignment="1">
      <alignment shrinkToFit="1"/>
    </xf>
    <xf numFmtId="0" fontId="8" fillId="0" borderId="0" xfId="0" applyFont="1" applyAlignment="1">
      <alignment horizontal="center"/>
    </xf>
    <xf numFmtId="0" fontId="8" fillId="0" borderId="0" xfId="0" applyNumberFormat="1" applyFont="1"/>
    <xf numFmtId="0" fontId="9" fillId="0" borderId="0" xfId="0" applyFont="1" applyAlignment="1">
      <alignment horizontal="center"/>
    </xf>
    <xf numFmtId="0" fontId="9" fillId="0" borderId="0" xfId="0" applyFont="1"/>
    <xf numFmtId="0" fontId="9" fillId="0" borderId="0" xfId="0" applyNumberFormat="1" applyFont="1"/>
    <xf numFmtId="0" fontId="0" fillId="0" borderId="0" xfId="0" applyNumberFormat="1"/>
    <xf numFmtId="0" fontId="5" fillId="0" borderId="3" xfId="0" applyFont="1" applyBorder="1"/>
    <xf numFmtId="0" fontId="5" fillId="0" borderId="0" xfId="0" applyFont="1" applyBorder="1"/>
    <xf numFmtId="0" fontId="10" fillId="0" borderId="0" xfId="0" applyFont="1"/>
    <xf numFmtId="0" fontId="10" fillId="0" borderId="0" xfId="0" applyNumberFormat="1" applyFont="1"/>
    <xf numFmtId="0" fontId="3" fillId="0" borderId="0" xfId="0" applyFont="1" applyFill="1" applyAlignment="1">
      <alignment shrinkToFit="1"/>
    </xf>
    <xf numFmtId="0" fontId="11" fillId="0" borderId="0" xfId="0" applyFont="1"/>
    <xf numFmtId="0" fontId="11" fillId="0" borderId="0" xfId="0" applyNumberFormat="1" applyFont="1"/>
    <xf numFmtId="0" fontId="0" fillId="0" borderId="0" xfId="0" applyAlignment="1"/>
    <xf numFmtId="0" fontId="12" fillId="0" borderId="0" xfId="0" applyFont="1"/>
    <xf numFmtId="0" fontId="12" fillId="0" borderId="0" xfId="0" applyNumberFormat="1" applyFont="1"/>
  </cellXfs>
  <cellStyles count="2">
    <cellStyle name="Hyperlink" xfId="1" builtinId="8"/>
    <cellStyle name="Normal" xfId="0" builtinId="0"/>
  </cellStyles>
  <dxfs count="31">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numFmt numFmtId="30" formatCode="@"/>
    </dxf>
    <dxf>
      <numFmt numFmtId="0" formatCode="Genera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general" vertical="bottom" textRotation="0" wrapText="0" indent="0" justifyLastLine="0" shrinkToFit="1" readingOrder="0"/>
    </dxf>
    <dxf>
      <alignment horizontal="general" vertical="bottom" textRotation="0" wrapText="0" indent="0" justifyLastLine="0" shrinkToFit="1"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op>
        <bottom/>
        <vertical/>
        <horizontal/>
      </border>
    </dxf>
    <dxf>
      <border outline="0">
        <top style="thin">
          <color theme="4"/>
        </top>
      </border>
    </dxf>
    <dxf>
      <font>
        <b/>
        <i val="0"/>
        <strike val="0"/>
        <condense val="0"/>
        <extend val="0"/>
        <outline val="0"/>
        <shadow val="0"/>
        <u val="none"/>
        <vertAlign val="baseline"/>
        <sz val="11"/>
        <color theme="0"/>
        <name val="Calibri"/>
        <scheme val="minor"/>
      </font>
      <fill>
        <patternFill patternType="solid">
          <fgColor theme="4"/>
          <bgColor theme="4"/>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vertical style="thin">
          <color auto="1"/>
        </vertical>
        <horizontal style="thin">
          <color auto="1"/>
        </horizontal>
      </border>
    </dxf>
  </dxfs>
  <tableStyles count="1" defaultTableStyle="TableStyleMedium2" defaultPivotStyle="PivotStyleLight16">
    <tableStyle name="PivotTable Style 1" table="0" count="2">
      <tableStyleElement type="wholeTable" dxfId="30"/>
      <tableStyleElement type="firstHeaderCell" dxfId="2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14</xdr:col>
      <xdr:colOff>0</xdr:colOff>
      <xdr:row>2</xdr:row>
      <xdr:rowOff>71342</xdr:rowOff>
    </xdr:from>
    <xdr:ext cx="4133850" cy="781240"/>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3392150" y="452342"/>
          <a:ext cx="4133850" cy="781240"/>
        </a:xfrm>
        <a:prstGeom prst="rect">
          <a:avLst/>
        </a:prstGeom>
        <a:solidFill>
          <a:schemeClr val="lt1"/>
        </a:solidFill>
        <a:ln w="25400" cmpd="sng">
          <a:solidFill>
            <a:schemeClr val="tx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spAutoFit/>
        </a:bodyPr>
        <a:lstStyle/>
        <a:p>
          <a:r>
            <a:rPr lang="en-US" sz="1100" b="1"/>
            <a:t>1. Find Cost</a:t>
          </a:r>
        </a:p>
        <a:p>
          <a:r>
            <a:rPr lang="en-US" sz="1100" b="1"/>
            <a:t>2. Convert to 1965 Dollar Value</a:t>
          </a:r>
        </a:p>
        <a:p>
          <a:r>
            <a:rPr lang="en-US" sz="1100" b="1"/>
            <a:t>3. Divide by 1000</a:t>
          </a:r>
        </a:p>
        <a:p>
          <a:r>
            <a:rPr lang="en-US" sz="1100" b="1"/>
            <a:t>4. 20x Entry Cost or 1/20</a:t>
          </a:r>
          <a:r>
            <a:rPr lang="en-US" sz="1100" b="1" baseline="0"/>
            <a:t> Cost (depending on which value you have</a:t>
          </a:r>
          <a:endParaRPr lang="en-US" sz="1100" b="1"/>
        </a:p>
      </xdr:txBody>
    </xdr:sp>
    <xdr:clientData/>
  </xdr:oneCellAnchor>
  <xdr:oneCellAnchor>
    <xdr:from>
      <xdr:col>29</xdr:col>
      <xdr:colOff>276224</xdr:colOff>
      <xdr:row>3</xdr:row>
      <xdr:rowOff>42862</xdr:rowOff>
    </xdr:from>
    <xdr:ext cx="5019676" cy="461963"/>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21097874" y="614362"/>
              <a:ext cx="5019676" cy="461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f>
                    <m:fPr>
                      <m:ctrlPr>
                        <a:rPr lang="en-US" sz="1400" b="0" i="1">
                          <a:latin typeface="Cambria Math" panose="02040503050406030204" pitchFamily="18" charset="0"/>
                        </a:rPr>
                      </m:ctrlPr>
                    </m:fPr>
                    <m:num>
                      <m:r>
                        <a:rPr lang="en-US" sz="1400" b="0" i="1">
                          <a:latin typeface="Cambria Math" panose="02040503050406030204" pitchFamily="18" charset="0"/>
                        </a:rPr>
                        <m:t>1965 </m:t>
                      </m:r>
                      <m:r>
                        <a:rPr lang="en-US" sz="1400" b="0" i="1">
                          <a:latin typeface="Cambria Math" panose="02040503050406030204" pitchFamily="18" charset="0"/>
                        </a:rPr>
                        <m:t>𝐶𝑃𝐼</m:t>
                      </m:r>
                      <m:r>
                        <a:rPr lang="en-US" sz="1400" b="0" i="1">
                          <a:latin typeface="Cambria Math" panose="02040503050406030204" pitchFamily="18" charset="0"/>
                        </a:rPr>
                        <m:t> </m:t>
                      </m:r>
                      <m:r>
                        <a:rPr lang="en-US" sz="1400" b="0" i="1">
                          <a:latin typeface="Cambria Math" panose="02040503050406030204" pitchFamily="18" charset="0"/>
                        </a:rPr>
                        <m:t>𝑉𝑎𝑙𝑢𝑒</m:t>
                      </m:r>
                      <m:r>
                        <a:rPr lang="en-US" sz="1400" b="0" i="1">
                          <a:latin typeface="Cambria Math" panose="02040503050406030204" pitchFamily="18" charset="0"/>
                        </a:rPr>
                        <m:t>=31.5</m:t>
                      </m:r>
                    </m:num>
                    <m:den>
                      <m:r>
                        <a:rPr lang="en-US" sz="1400" b="0" i="1">
                          <a:latin typeface="Cambria Math" panose="02040503050406030204" pitchFamily="18" charset="0"/>
                        </a:rPr>
                        <m:t>𝐶𝑃𝐼</m:t>
                      </m:r>
                      <m:r>
                        <a:rPr lang="en-US" sz="1400" b="0" i="1">
                          <a:latin typeface="Cambria Math" panose="02040503050406030204" pitchFamily="18" charset="0"/>
                        </a:rPr>
                        <m:t> </m:t>
                      </m:r>
                      <m:r>
                        <a:rPr lang="en-US" sz="1400" b="0" i="1">
                          <a:latin typeface="Cambria Math" panose="02040503050406030204" pitchFamily="18" charset="0"/>
                        </a:rPr>
                        <m:t>𝑣𝑎𝑙𝑢𝑒</m:t>
                      </m:r>
                      <m:r>
                        <a:rPr lang="en-US" sz="1400" b="0" i="1">
                          <a:latin typeface="Cambria Math" panose="02040503050406030204" pitchFamily="18" charset="0"/>
                        </a:rPr>
                        <m:t> </m:t>
                      </m:r>
                      <m:r>
                        <a:rPr lang="en-US" sz="1400" b="0" i="1">
                          <a:latin typeface="Cambria Math" panose="02040503050406030204" pitchFamily="18" charset="0"/>
                        </a:rPr>
                        <m:t>𝑐𝑜𝑚𝑖𝑛𝑔</m:t>
                      </m:r>
                      <m:r>
                        <a:rPr lang="en-US" sz="1400" b="0" i="1">
                          <a:latin typeface="Cambria Math" panose="02040503050406030204" pitchFamily="18" charset="0"/>
                        </a:rPr>
                        <m:t> </m:t>
                      </m:r>
                      <m:r>
                        <a:rPr lang="en-US" sz="1400" b="0" i="1">
                          <a:latin typeface="Cambria Math" panose="02040503050406030204" pitchFamily="18" charset="0"/>
                        </a:rPr>
                        <m:t>𝑓𝑟𝑜𝑚</m:t>
                      </m:r>
                    </m:den>
                  </m:f>
                  <m:r>
                    <a:rPr lang="en-US" sz="1400" b="0" i="1">
                      <a:latin typeface="Cambria Math" panose="02040503050406030204" pitchFamily="18" charset="0"/>
                      <a:ea typeface="Cambria Math" panose="02040503050406030204" pitchFamily="18" charset="0"/>
                    </a:rPr>
                    <m:t>×$</m:t>
                  </m:r>
                  <m:r>
                    <a:rPr lang="en-US" sz="1400" b="0" i="1">
                      <a:latin typeface="Cambria Math" panose="02040503050406030204" pitchFamily="18" charset="0"/>
                      <a:ea typeface="Cambria Math" panose="02040503050406030204" pitchFamily="18" charset="0"/>
                    </a:rPr>
                    <m:t>𝑣𝑎𝑙𝑢𝑒</m:t>
                  </m:r>
                  <m:r>
                    <a:rPr lang="en-US" sz="1400" b="0" i="1">
                      <a:latin typeface="Cambria Math" panose="02040503050406030204" pitchFamily="18" charset="0"/>
                      <a:ea typeface="Cambria Math" panose="02040503050406030204" pitchFamily="18" charset="0"/>
                    </a:rPr>
                    <m:t> </m:t>
                  </m:r>
                  <m:r>
                    <a:rPr lang="en-US" sz="1400" b="0" i="1">
                      <a:latin typeface="Cambria Math" panose="02040503050406030204" pitchFamily="18" charset="0"/>
                      <a:ea typeface="Cambria Math" panose="02040503050406030204" pitchFamily="18" charset="0"/>
                    </a:rPr>
                    <m:t>𝑐𝑜𝑚𝑖𝑛𝑔</m:t>
                  </m:r>
                  <m:r>
                    <a:rPr lang="en-US" sz="1400" b="0" i="1">
                      <a:latin typeface="Cambria Math" panose="02040503050406030204" pitchFamily="18" charset="0"/>
                      <a:ea typeface="Cambria Math" panose="02040503050406030204" pitchFamily="18" charset="0"/>
                    </a:rPr>
                    <m:t> </m:t>
                  </m:r>
                  <m:r>
                    <a:rPr lang="en-US" sz="1400" b="0" i="1">
                      <a:latin typeface="Cambria Math" panose="02040503050406030204" pitchFamily="18" charset="0"/>
                      <a:ea typeface="Cambria Math" panose="02040503050406030204" pitchFamily="18" charset="0"/>
                    </a:rPr>
                    <m:t>𝑓𝑟𝑜𝑚</m:t>
                  </m:r>
                  <m:r>
                    <a:rPr lang="en-US" sz="1400" b="0" i="1">
                      <a:latin typeface="Cambria Math" panose="02040503050406030204" pitchFamily="18" charset="0"/>
                      <a:ea typeface="Cambria Math" panose="02040503050406030204" pitchFamily="18" charset="0"/>
                    </a:rPr>
                    <m:t>=1965 </m:t>
                  </m:r>
                  <m:r>
                    <a:rPr lang="en-US" sz="1400" b="0" i="1">
                      <a:latin typeface="Cambria Math" panose="02040503050406030204" pitchFamily="18" charset="0"/>
                      <a:ea typeface="Cambria Math" panose="02040503050406030204" pitchFamily="18" charset="0"/>
                    </a:rPr>
                    <m:t>𝑈𝑆𝐷</m:t>
                  </m:r>
                  <m:r>
                    <a:rPr lang="en-US" sz="1400" b="0" i="1">
                      <a:latin typeface="Cambria Math" panose="02040503050406030204" pitchFamily="18" charset="0"/>
                      <a:ea typeface="Cambria Math" panose="02040503050406030204" pitchFamily="18" charset="0"/>
                    </a:rPr>
                    <m:t> </m:t>
                  </m:r>
                  <m:r>
                    <a:rPr lang="en-US" sz="1400" b="0" i="1">
                      <a:latin typeface="Cambria Math" panose="02040503050406030204" pitchFamily="18" charset="0"/>
                      <a:ea typeface="Cambria Math" panose="02040503050406030204" pitchFamily="18" charset="0"/>
                    </a:rPr>
                    <m:t>𝑣𝑎𝑙𝑢𝑒</m:t>
                  </m:r>
                </m:oMath>
              </a14:m>
              <a:r>
                <a:rPr lang="en-US" sz="1100"/>
                <a:t> </a:t>
              </a:r>
            </a:p>
          </xdr:txBody>
        </xdr:sp>
      </mc:Choice>
      <mc:Fallback xmlns="">
        <xdr:sp macro="" textlink="">
          <xdr:nvSpPr>
            <xdr:cNvPr id="3" name="TextBox 2"/>
            <xdr:cNvSpPr txBox="1"/>
          </xdr:nvSpPr>
          <xdr:spPr>
            <a:xfrm>
              <a:off x="21097874" y="614362"/>
              <a:ext cx="5019676" cy="461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n-US" sz="1400" b="0" i="0">
                  <a:latin typeface="Cambria Math" panose="02040503050406030204" pitchFamily="18" charset="0"/>
                </a:rPr>
                <a:t>(1965 𝐶𝑃𝐼 𝑉𝑎𝑙𝑢𝑒=31.5)/(𝐶𝑃𝐼 𝑣𝑎𝑙𝑢𝑒 𝑐𝑜𝑚𝑖𝑛𝑔 𝑓𝑟𝑜𝑚)</a:t>
              </a:r>
              <a:r>
                <a:rPr lang="en-US" sz="1400" b="0" i="0">
                  <a:latin typeface="Cambria Math" panose="02040503050406030204" pitchFamily="18" charset="0"/>
                  <a:ea typeface="Cambria Math" panose="02040503050406030204" pitchFamily="18" charset="0"/>
                </a:rPr>
                <a:t>×$𝑣𝑎𝑙𝑢𝑒 𝑐𝑜𝑚𝑖𝑛𝑔 𝑓𝑟𝑜𝑚=1965 𝑈𝑆𝐷 𝑣𝑎𝑙𝑢𝑒</a:t>
              </a:r>
              <a:r>
                <a:rPr lang="en-US" sz="1100"/>
                <a:t> </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an Paplaczyk" refreshedDate="42928.356277777777" createdVersion="5" refreshedVersion="5" minRefreshableVersion="3" recordCount="3725">
  <cacheSource type="worksheet">
    <worksheetSource name="Table15"/>
  </cacheSource>
  <cacheFields count="24">
    <cacheField name="Name" numFmtId="0">
      <sharedItems containsBlank="1"/>
    </cacheField>
    <cacheField name="Title" numFmtId="0">
      <sharedItems containsBlank="1" count="3440">
        <s v="Zond Proton Fairing"/>
        <s v="Sounding Rocket Telemetry Unit"/>
        <s v="Guidance Unit (Starting), 1m"/>
        <s v="Zond 7K-L1 Descent Module"/>
        <s v="Zond 7K-L1 Decoupler"/>
        <s v="Zenit-3SL Block DM-SL Interstage Adapter"/>
        <s v="Zenit-3SL 10.58m Fairing"/>
        <s v="Zenit-2 Second Stage Fuel Tank"/>
        <s v="R7 Block S0-L"/>
        <s v="R7 Block L/ML"/>
        <s v="R7 Block L Vernier Engine"/>
        <s v="Zenit-2 Payload Decoupler"/>
        <s v="Zenit-2 Interstage Adapter"/>
        <s v="Zenit-2 First Stage Fuel Tank"/>
        <s v="Zenit-2 13.652m Fairing"/>
        <s v="Zenit-2 11.152m Fairing"/>
        <s v="R7 Block L Ullage Stage"/>
        <s v="Zenit stage 2 decoupler"/>
        <s v="Zenit stage 1 decoupler"/>
        <s v="Zenit Second Stage Tank"/>
        <s v="Zenit Retro Rocket"/>
        <s v="Avionics [Procedural]"/>
        <s v="Zenit First Stage Tank"/>
        <s v="Zenit Fairing Extended"/>
        <s v="Zenit Fairing"/>
        <s v="Zenit Block DM-SL Shroud"/>
        <s v="Zefiro 9"/>
        <s v="Zefiro 23"/>
        <s v="Z-4K Rechargeable Battery Bank"/>
        <s v="Z-400 Rechargeable Battery"/>
        <s v="Z-200 Rechargeable Battery Bank"/>
        <s v="Z-1k Rechargeable Battery Bank"/>
        <s v="Z-100 Rechargeable Battery Pack"/>
        <s v="Z1 Truss"/>
        <s v="YF-1 Circular Concentrating Photovoltaic Array"/>
        <s v="XX-32 Light Fuel Tank (Gold)"/>
        <s v="XT4 Solar Panel Array Mk1"/>
        <s v="XT3 Solar Panel Array Mk1"/>
        <s v="XT2 Solar Panel Array Mk2"/>
        <s v="XT2 Solar Panel Array Mk1"/>
        <s v="XT1 Solar Panel Array Mk2"/>
        <s v="XT1 Solar Panel Array Mk1"/>
        <s v="LR87-LH2-TitanC"/>
        <s v="XRS-2200"/>
        <s v="XRF Spectrometer"/>
        <s v="XM-G50 Radial Air Intake"/>
        <s v="XM-C200 Radial Air Intake"/>
        <s v="XM-800 2.5m Air Intake"/>
        <s v="XM-600 1.25m Air Intake"/>
        <s v="LR87-AJ-9"/>
        <s v="LR87-AJ-7"/>
        <s v="LR87-AJ-5"/>
        <s v="LR87-AJ-3"/>
        <s v="XLR99 Spaceplane Engine"/>
        <s v="LR87-AJ-11A"/>
        <s v="XLR81 (Agena) Vacuum Engine"/>
        <s v="LR87-AJ-11"/>
        <s v="XLR11"/>
        <s v="XL Advanced Reaction Wheel"/>
        <s v="A-9"/>
        <s v="XIPS ION Thruster"/>
        <s v="Wing Strake"/>
        <s v="XE-R04 Electric Propulsion Tank"/>
        <s v="XE-P06 Electric Propulsion Tank"/>
        <s v="XE-P04 Electric Propulsion Tank"/>
        <s v="XE-P02 Electric Propulsion Tank"/>
        <s v="XE-400 Electric Propulsion Tank"/>
        <s v="XE-200 Electric Propulsion Tank"/>
        <s v="XE-100 Electric Propulsion Tank"/>
        <s v="XC-32 Light Fuel Tank"/>
        <s v="XC-32 Inflatable Fuel Tank [Gold]"/>
        <s v="XC-32 Inflatable Fuel Tank"/>
        <s v="A-4"/>
        <s v="X-405 (XLR50-GE-2)"/>
        <s v="XASR-1"/>
        <s v="X-258 Solid Rocket Motor"/>
        <s v="X-248 Solid Rocket Motor Altair"/>
        <s v="Wing Connector Type E"/>
        <s v="Wing Connector Type D"/>
        <s v="Wing Connector Type C"/>
        <s v="WJ400 Jaguar"/>
        <s v="Wing Connector Type B"/>
        <s v="Wing Connector Type A"/>
        <s v="Wing [Procedural]"/>
        <s v="Wing - Control Surface [Procedural]"/>
        <s v="Wing Connector Rounded Tip"/>
        <s v="Wing - Control Surface (Mark 1) [Procedural]"/>
        <s v="Wing - Control Surface (B9 SH) [Procedural]"/>
        <s v="Wing - (Mark 2) [Procedural]"/>
        <s v="Wing - (B9 SH) [Procedural]"/>
        <s v="Tail Fin"/>
        <s v="Tail Connector B"/>
        <s v="Tail Connector A"/>
        <s v="Swept Wings"/>
        <s v="Swept Wing Type B"/>
        <s v="Whirlijig Nuclear Reprocessor"/>
        <s v="Pegasus III Mobility Enhancer"/>
        <s v="WB-44 &quot;Hurricane&quot; Tiltrotor"/>
        <s v="WB-22 &quot;Typhoon&quot; Tiltrotor"/>
        <s v="Waxwing Kick Motor"/>
        <s v="WAC-Corporal"/>
        <s v="Water Gas Shift Unit"/>
        <s v="Water Electrolysis Unit"/>
        <s v="Pegasus II Mobility Enhancer"/>
        <s v="AJ10-27"/>
        <s v="Aerobee CU-47WS Telemetry Unit"/>
        <s v="VX-100 'Helicon' VASIMR Plasma Thruster [Test]"/>
        <s v="VW-200 'Magnotron' VASIMR Plasma Thruster [Extrapolated]"/>
        <s v="VW-10K 'Cyclotron' VASIMR Plasma Engine [Extrapolated]"/>
        <s v="Aestus-II"/>
        <s v="Vulcain Series"/>
        <s v="Aestus"/>
        <s v="4MV-1/2 Spacecraft Bus Propellant Tank"/>
        <s v="Bi-Propellant Apogee Engine"/>
        <s v="A-4 Guidance Unit"/>
        <s v="CA-100i Battery"/>
        <s v="CA-25i Battery"/>
        <s v="Sputnik PS-1 Antenna"/>
        <s v="Aerobee SMS-RT6 Despin Module"/>
        <s v="CA-300i Battery"/>
        <s v="Vostok Service Module"/>
        <s v="Pegasus IA Mobility Enhancer (Low Profile)"/>
        <s v="Vostok Parachute"/>
        <s v="Vostok Hoop Antenna"/>
        <s v="Vostok Fuel/Oxygen Container"/>
        <s v="Vostok Descent Module"/>
        <s v="Vostok Decoupler"/>
        <s v="Vostok Capsule Decoupler"/>
        <s v="Vostok Capsule"/>
        <s v="Voskhod-2 Airlock"/>
        <s v="Voskhod Retro Package"/>
        <s v="Voskhod Retro Pack Decoupler"/>
        <s v="Voskhod Parachute"/>
        <s v="Pegasus I Mobility Enhancer"/>
        <s v="Voskhod Descent Module"/>
        <s v="Voskhod Capsule"/>
        <s v="XLR-BA-7"/>
        <s v="Vinci Vacuum Engine [2.5 m]"/>
        <s v="Viking (5B/5C/6)"/>
        <s v="Viking (4/4B)"/>
        <s v="Viking (2/2B)"/>
        <s v="XLR-BA-5"/>
        <s v="XLR-BA-13"/>
        <s v="XLR-BA-11"/>
        <s v="Model8096L"/>
        <s v="Vikas Series"/>
        <s v="Model8096A"/>
        <s v="Model8096-39"/>
        <s v="CA-A01 Ground Plane Antenna"/>
        <s v="Vega Stage 4 (AVUM)"/>
        <s v="Vega Stage 2 (Zefiro 23)"/>
        <s v="Vega Stage 1 (P80)"/>
        <s v="Vega Payload Decoupler"/>
        <s v="Vega fairing"/>
        <s v="Vega Dtage 3 (Zefiro 9)"/>
        <s v="Vanguard X-405 Turbopump Exhaust Jet"/>
        <s v="Vanguard X-405"/>
        <s v="Vanguard Third Stage (Altair)"/>
        <s v="Guidance Unit (Early), 1m"/>
        <s v="Sputnik PS-1"/>
        <s v="Sputnik 1"/>
        <s v="AgenaSPS"/>
        <s v="VA Retro Block"/>
        <s v="VA RCS Propulsion Block"/>
        <s v="VA Launch Escape System"/>
        <s v="Parachute [Radial]"/>
        <s v="VA Capsule Decoupler"/>
        <s v="VA Capsule"/>
        <s v="UTC FW-4D Solid Rocket Motor"/>
        <s v="USDOE RAPID-L Nuclear Reactor"/>
        <s v="Upper Stage Avionics (Agena)"/>
        <s v="Upper Stage Avionics (Able)"/>
        <s v="Parachute - Stack (Double)"/>
        <s v="Universal Structural Connector"/>
        <s v="Universal Storage: Water Tank"/>
        <s v="Universal Storage: Science Bay"/>
        <s v="Universal Storage: Radial Water Tank"/>
        <s v="Universal Storage: Radial Oxygen Tank"/>
        <s v="Universal Storage: QuadCore"/>
        <s v="Universal Storage: Pressurized Service Tank"/>
        <s v="Universal Storage: Oxygen Tank"/>
        <s v="Universal Storage: Octocore"/>
        <s v="Universal Storage: LF10 Fuel Tank"/>
        <s v="Universal Storage: Hydrogen Tank"/>
        <s v="Universal Storage: Hexacore"/>
        <s v="Universal Storage: Elektron"/>
        <s v="Universal Storage: Alkaline Fuel Cell"/>
        <s v="Universal Storage Decoupler: Small"/>
        <s v="Universal Storage Decoupler: Large"/>
        <s v="Univ. Storage - Solar Particle Collector"/>
        <s v="Univ. Storage - Soil Moisture Sensor"/>
        <s v="Univ. Storage - SC-9001 Science Jr."/>
        <s v="Univ. Storage - RPWS Antenna"/>
        <s v="Univ. Storage - PresMat / 2Hot / X-Ray"/>
        <s v="Univ. Storage - Orbital Telescope"/>
        <s v="Univ. Storage - Multi-Spectral Imaging Platform"/>
        <s v="Univ. Storage - Magnetometer Boom"/>
        <s v="Univ. Storage - GORESat"/>
        <s v="Univ. Storage - Atmospheric Sensor"/>
        <s v="Univ. Storage - ASERT"/>
        <s v="Univ. Storage - Accelerometer / Gravmax"/>
        <s v="Undersize Signals Intelligence Satellite"/>
        <s v="CA-A02 Conic Antenna"/>
        <s v="Guidance Unit (Early), 3m"/>
        <s v="Uber Watt RTG"/>
        <s v="UA1564 SRM"/>
        <s v="UA1563 SRM"/>
        <s v="UA-1207 SRM Nosecone and Separator"/>
        <s v="UA1207 SRM"/>
        <s v="UA1207"/>
        <s v="AJ10-137"/>
        <s v="UA-1206 SRM Nosecone and Separator"/>
        <s v="UA1206 SRM"/>
        <s v="UA-1205 SRM Nosecone and Separator"/>
        <s v="UA1205 SRM"/>
        <s v="UA1205"/>
        <s v="AJ10-138"/>
        <s v="UA1204 SRM"/>
        <s v="UA1204"/>
        <s v="UA-120 (Modular)"/>
        <s v="Type 4 Buffalo Wing"/>
        <s v="Type 3 Buffalo Wing"/>
        <s v="Type 2 Buffalo Wing"/>
        <s v="Type 1 Buffalo Wing"/>
        <s v="Type 1 Buffalo Elevon"/>
        <s v="Tycho Magnetic Anomaly 1"/>
        <s v="Twin SuperDraco"/>
        <s v="TVR-50R Radial Stack Extender"/>
        <s v="TVR-500XXL Stack Pent-Adapter"/>
        <s v="TVR-40S Stack Quad-Adapter"/>
        <s v="TVR-400L Stack Quad-Adapter"/>
        <s v="TVR-30S Stack Tri-Adapter"/>
        <s v="TVR-300L Stack Tri-Adapter"/>
        <s v="TVR-2160C Mk2 Stack Quad-Coupler"/>
        <s v="TVR-20S Stack Bi-Adapter"/>
        <s v="TVR-200L Stack Bi-Adapter"/>
        <s v="TVR-200 Stack Bi-Coupler"/>
        <s v="TVR-1600XXL Stack Quad-Adapter"/>
        <s v="TVR-1180C Mk1 Stack Tri-Coupler"/>
        <s v="TVR-100R Radial Stack Extender"/>
        <s v="Tundra 400"/>
        <s v="Tundra 200"/>
        <s v="TT-70L Radial Decoupler"/>
        <s v="TT-70 Radial Decoupler"/>
        <s v="TT-38L Radial Decoupler"/>
        <s v="TT-38K Radial Decoupler"/>
        <s v="TT18-A Launch Stability Enhancer"/>
        <s v="TT-16 Radial Decoupler"/>
        <s v="TT06-A Launch Stability Enhancer"/>
        <s v="TR-XL Stack Separator"/>
        <s v="Trunnion Pin"/>
        <s v="Truck Box"/>
        <s v="AJ10-190"/>
        <s v="CA-A02 Helical Omnidirectional Antenna"/>
        <s v="Guidance Unit (Early), 2m"/>
        <s v="20in X-Ray Detector"/>
        <s v="Sputnik 2"/>
        <s v="Explorer 1 Probe"/>
        <s v="TR-8A Radial Decoupler"/>
        <s v="TR-50B Stack Decoupler"/>
        <s v="TR-50A Stack Decoupler"/>
        <s v="TR-38-D"/>
        <s v="TR-35C Stack Decoupler"/>
        <s v="TR-2V Stack Decoupler"/>
        <s v="Parachute - Cone (Double)"/>
        <s v="TR-2C Stack Separator"/>
        <s v="Parachute - Cone"/>
        <s v="TR-1V Stack Decoupler"/>
        <s v="TR-18D Stack Separator"/>
        <s v="TR-18A Stack Decoupler"/>
        <s v="TOPAZ-II Nuclear Reactor"/>
        <s v="TKS VA Command Module"/>
        <s v="TKS Solar Array"/>
        <s v="TKS RCS Block"/>
        <s v="TKS Proton Fairing"/>
        <s v="title = FAT-460 Super-Lift Aeroplane Main Wing"/>
        <s v="Titan UA1207 &amp; SRMU SRM Decoupler"/>
        <s v="Titan UA1206 SRM Decoupler"/>
        <s v="Titan UA1205 SRM Decoupler"/>
        <s v="Titan SRM separation motor"/>
        <s v="Titan SRM nosecone"/>
        <s v="Titan IV Series Upper Stage Fuel Tank"/>
        <s v="Titan IV Series Fuel Tank"/>
        <s v="Titan IV Payload Decoupler"/>
        <s v="Titan IV Launch Umbilical Tower"/>
        <s v="Titan IV IUS Decoupler"/>
        <s v="Titan IV Interstage Adapter"/>
        <s v="TITAN IV Interstage"/>
        <s v="Titan IV Centaur-T Upper Stage"/>
        <s v="Titan IV Centaur-T Right RL-10 Engine"/>
        <s v="Titan IV Centaur-T Payload Decoupler"/>
        <s v="Titan IV Centaur-T Left RL-10 Engine"/>
        <s v="Titan IV Centaur-T Decoupler"/>
        <s v="Titan IV Booster Launch Clamp"/>
        <s v="Titan IV 4-2"/>
        <s v="Titan IV 4-1"/>
        <s v="Titan IV 26m Fairing"/>
        <s v="Titan IV 23m Fairing"/>
        <s v="Titan IV 20m Fairing"/>
        <s v="Titan IV 17m Fairing"/>
        <s v="Titan IV 15m Fairing"/>
        <s v="TITAN IIIB Interstage"/>
        <s v="Titan III B-2 Commercial"/>
        <s v="Titan III B-2"/>
        <s v="Titan III B-1-B"/>
        <s v="Titan III B-1 Commercial"/>
        <s v="Titan III B-1"/>
        <s v="Titan III A-2-B"/>
        <s v="Titan III A-2"/>
        <s v="Titan III A-1"/>
        <s v="Titan II/III/IV Series Upper Stage Fuel Tank"/>
        <s v="Titan II Upper Stage Fuel Tank"/>
        <s v="Titan II Series Fuel Tank"/>
        <s v="Vanguard 1"/>
        <s v="Thor Avionics Unit"/>
        <s v="Titan II GLV Upper Stage Fuel Tank"/>
        <s v="Titan I Series Upper Stage Fuel Tank"/>
        <s v="Titan Decoupler [120&quot;]"/>
        <s v="Titan 3 Series Fuel Tank"/>
        <s v="Titan 23G/3 Series Fuel Tank"/>
        <s v="Titan 1 Series Fuel Tank"/>
        <s v="Sputnik 3 &quot;Object D&quot;"/>
        <s v="Tiny Tim Booster"/>
        <s v="Tiny Radial Reaction Wheel"/>
        <s v="Thrust Plate [Procedural]"/>
        <s v="Thrust Frame"/>
        <s v="Thor-Epsilon/AbleStar Fairing 2"/>
        <s v="Thor-Epsilon/AbleStar Fairing 1"/>
        <s v="Thor-Epsilon/Able Star First Stage Decoupler"/>
        <s v="Thor-Burner I Star First Stage Decoupler"/>
        <s v="Thor-Able/Delta First Stage Decoupler"/>
        <s v="Thor-Able/Delta Altair Upper Stage Adapter Small"/>
        <s v="Thor-Able/Delta Altair Upper Stage Adapter"/>
        <s v="Thor-Able/Delta Altair Payload Adapter"/>
        <s v="Thor-Able Winglet"/>
        <s v="Thor-Able Fairing 3 Extended"/>
        <s v="Thor-Able Fairing 3"/>
        <s v="Thor-Able Fairing 2"/>
        <s v="Thor-Able Fairing 1"/>
        <s v="Thor/Delta LR-79"/>
        <s v="Pioneer 4 Probe"/>
        <s v="THOR DM-19"/>
        <s v="Pioneer 3/4"/>
        <s v="THOR ABLESTAR Decoupler"/>
        <s v="THOR ABLE Decoupler"/>
        <s v="The Not-Rockomax Micronode"/>
        <s v="TG-Wheel"/>
        <s v="TG-W4 Rear Bumper"/>
        <s v="TG-W3 Truck Middle"/>
        <s v="TG-W1 Wheel-block"/>
        <s v="TG-W1 Truck Cabin"/>
        <s v="TG-T4 Truck Rear Bumper"/>
        <s v="TG-T3 Truck Section"/>
        <s v="TG-T2 Wheel Block"/>
        <s v="TG-T1 Truck Cabin"/>
        <s v="TG-F1 Radial Fuel Tank"/>
        <s v="Terra Side Solar Panel"/>
        <s v="Pioneer 1 Probe"/>
        <s v="TE-M-640-1 Solid Rocket Motor"/>
        <s v="TE-M-364-3 Solid Rocket Motor"/>
        <s v="Teleoperator Retrieval System"/>
        <s v="TDRS IUS Payload Decoupler"/>
        <s v="CA-A06 Omnidirectional Antenna"/>
        <s v="AJ10-118K"/>
        <s v="TD-339"/>
        <s v="Tank Unlock - Water"/>
        <s v="Tank Unlock - ServiceModule"/>
        <s v="Tank Unlock - Oxygen"/>
        <s v="Tank Unlock - LqdHydrogen"/>
        <s v="Tank Unlock - LifeSupport"/>
        <s v="Tank Unlock - Food"/>
        <s v="Tank Unlock - ElectricPropulsion"/>
        <s v="Tank Unlock - Default"/>
        <s v="Tank Unlock - Cryogenic|BalloonCryo"/>
        <s v="Tank Unlock - Balloon"/>
        <s v="Tank [Procedural]"/>
        <s v="Tank [Procedural, Shielded]"/>
        <s v="Tank - Ore [Procedural]"/>
        <s v="Tail Service Mast &amp; Clamp"/>
        <s v="Swept Wing Type A"/>
        <s v="Swamp Propeller"/>
        <s v="Structural Wing Type D"/>
        <s v="Tail Connector (3.75m)"/>
        <s v="TACLS Water Splitter, 1.25m"/>
        <s v="TACLS Water Purifier, 3.75m"/>
        <s v="TACLS Water Purifier, 1.25m"/>
        <s v="TACLS Water Purifier"/>
        <s v="TACLS Sabatier Recycler, 3.75m"/>
        <s v="TACLS Sabatier Recycler, 1.25m"/>
        <s v="TACLS Sabatier Reactor"/>
        <s v="TACLS Liquid O2 to O2 converter"/>
        <s v="TACLS CO2 Scrubber (Potassium Superoxide)"/>
        <s v="TACLS CO2 Scrubber (Lithium Peroxide)"/>
        <s v="TACLS CO2 Scrubber (Lithium Hydroxide)"/>
        <s v="TACLS Carbon Extractor, 3.75m"/>
        <s v="TACLS Bosch Carbon Reactor"/>
        <s v="TACLS Air Filter, 1.25m"/>
        <s v="T65 1x5 Concentrating Photovoltaic Panels"/>
        <s v="T225 1x5 Concentrating Photovoltaic Panels"/>
        <s v="AJ10-42"/>
        <s v="Structural Wing Type C"/>
        <s v="Structural Wing Type B"/>
        <s v="Structural Wing Type A"/>
        <s v="Standard Canard"/>
        <s v="Surveyor Star 37 Solid Retro Booster"/>
        <s v="Surveyor Solar Panels"/>
        <s v="CA-A10 Folding Dish Antenna"/>
        <s v="CA-AACS Advanced Attitude Control System"/>
        <s v="CA-ACS 'StarTrack' Attitude Control System"/>
        <s v="Pioneer 0/1/2"/>
        <s v="CA-AD1-R Folding Dish Antenna"/>
        <s v="Surveyor Engines"/>
        <s v="CA-DUST-C Dust Sample Collector"/>
        <s v="Aerobee 100/150/170 Probe Core"/>
        <s v="CA-DUST-X Cosmic Dust Counter"/>
        <s v="Surface Scanning Module"/>
        <s v="Surface Ablation Laser Light Imager"/>
        <s v="SuperDraco Dual Engine Block"/>
        <s v="SuperDraco"/>
        <s v="AJ10-37"/>
        <s v="Submersible Oceanography and Bathymetry"/>
        <s v="Small Delta Wing"/>
        <s v="STS RSRM Nose Cone"/>
        <s v="STS External Tank"/>
        <s v="Structure [Procedural]"/>
        <s v="Rolls-Royce Merlin XII (with gear)"/>
        <s v="Rolls-Royce Merlin 66"/>
        <s v="Rolls-Royce Merlin 46"/>
        <s v="Rolls-Royce Griffon 88 piston engine"/>
        <s v="Structural Pylon"/>
        <s v="Structural Fuselage Mk2"/>
        <s v="Strongback Truss (Open Short)"/>
        <s v="Strongback Truss (Open Medium)"/>
        <s v="Strongback Truss (Open Long)"/>
        <s v="Strongback Truss (Closed Short)"/>
        <s v="Strongback Truss (Closed Long)"/>
        <s v="Stratus-VI Roundified Tank (Cryogenic)"/>
        <s v="Stratus-VI Roundified Tank"/>
        <s v="Stratus-VI Cylindrified Tank (Cryogenic)"/>
        <s v="Stratus-VI Cylindrified Tank"/>
        <s v="Stratus-V Roundified MonoPropellant Tank"/>
        <s v="Stratus-V Cylindrified MonoPropellant Tank"/>
        <s v="Stratus-V Capsulated MonoPropellant Tank"/>
        <s v="Stratus-I Roundified Tank"/>
        <s v="Storable Propellant Retro Pack (2kN class)"/>
        <s v="Station Solar Panel Medium"/>
        <s v="Station Solar Panel Large"/>
        <s v="Station Science Module (Early)"/>
        <s v="Able Avionics Package [0.813m]"/>
        <s v="Vanguard 3"/>
        <s v="Vanguard 2"/>
        <s v="AJ10-142"/>
        <s v="AJ10-118D"/>
        <s v="AJ10-118"/>
        <s v="AJ10-101A"/>
        <s v="AJ10-118E"/>
        <s v="AJ10-104"/>
        <s v="AJ-60A"/>
        <s v="Altair"/>
        <s v="ASRB"/>
        <s v="AstrisII"/>
        <s v="AstrisI"/>
        <s v="T17-E2"/>
        <s v="JPL-532A"/>
        <s v="BE-4"/>
        <s v="TRITON"/>
        <s v="BNTR"/>
        <s v="Castor-1"/>
        <s v="Castor-120/Saddle"/>
        <s v="Castor-120/Regressive"/>
        <s v="Castor-120"/>
        <s v="Star 9"/>
        <s v="STAR 8 (RAD)"/>
        <s v="Star 6B"/>
        <s v="Star 63D"/>
        <s v="STAR 5D (RAD)"/>
        <s v="Star 5C"/>
        <s v="Star 4G"/>
        <s v="Star 48BV"/>
        <s v="Star 48B"/>
        <s v="Star 37FM"/>
        <s v="STAR 37"/>
        <s v="CA-E100 1x2 Solar Panel"/>
        <s v="Star 31/Antares III"/>
        <s v="Star 31"/>
        <s v="Star 30"/>
        <s v="Star 3"/>
        <s v="Star 27"/>
        <s v="Star 20/Altair III"/>
        <s v="Star 20"/>
        <s v="Star 17A"/>
        <s v="STAR 17"/>
        <s v="STAR 15G"/>
        <s v="Star 13B"/>
        <s v="Rolls-Royce Griffon 101 piston engine"/>
        <s v="ST4 Solar Panel"/>
        <s v="ST3 Solar Panel"/>
        <s v="ST2 Solar Panel"/>
        <s v="ST1 Tiny Solar Panel"/>
        <s v="ST1 Solar Panel"/>
        <s v="ST1 Medium Solar Panel"/>
        <s v="SSTU - ST-MST-ISS - Modular Solar Truss"/>
        <s v="SSTU - ST-HUB-DOS - Docking Hub"/>
        <s v="SSTU - ST-HUB-COS - Docking Hub"/>
        <s v="SSTU - ST-HAB-C4"/>
        <s v="SSTU - ST-HAB-C3"/>
        <s v="SSTU - ST-HAB-C2"/>
        <s v="SSTU - ST-HAB-C1"/>
        <s v="SSTU - ST-HAB-B4"/>
        <s v="SSTU - ST-HAB-B3"/>
        <s v="SSTU - ST-HAB-B2"/>
        <s v="SSTU - ST-HAB-B1"/>
        <s v="SSTU - ST-HAB-A2"/>
        <s v="SSTU - ST-HAB-A1"/>
        <s v="SSTU - ST-GEN - WDP - Welding Docking Port"/>
        <s v="SSTU - ST-GEN - DSP-SMC-S"/>
        <s v="SSTU - ST-GEN - DSP-SMC-M"/>
        <s v="SSTU - ST-GEN - DSP-SMC-L"/>
        <s v="SSTU - ST-GEN - DSP-SMB-S"/>
        <s v="SSTU - ST-GEN - DSP-SMB-M"/>
        <s v="SSTU - ST-GEN - DSP-SMB-L"/>
        <s v="SSTU - ST-GEN - DSP-SMA-S"/>
        <s v="SSTU - ST-GEN - DSP-SMA-M"/>
        <s v="SSTU - ST-GEN - DSP-SMA-L"/>
        <s v="SSTU - ST-GEN - DSP-MAX-S"/>
        <s v="SSTU - ST-GEN - DSP-MAX-M"/>
        <s v="SSTU - ST-GEN - DSP-MAX-L"/>
        <s v="SSTU - ST-GEN - DSP-ISS"/>
        <s v="SSTU - ST-GEN - DSP-DOS-T"/>
        <s v="SSTU - ST-GEN - DSP-DOS-SF"/>
        <s v="SSTU - ST-GEN - DSP-DOS-S"/>
        <s v="SSTU - ST-GEN - DSP-DOS-MF"/>
        <s v="SSTU - ST-GEN - DSP-DOS-M"/>
        <s v="SSTU - ST-GEN - DSP-DOS-L"/>
        <s v="SSTU - ST-GEN - DSP-BKT-E"/>
        <s v="SSTU - ST-GEN - DSP-BKT-D"/>
        <s v="SSTU - ST-GEN - DSP-BKT-C"/>
        <s v="SSTU - ST-GEN - DSP-BKT-B"/>
        <s v="SSTU - ST-GEN - DSP-BKT-A"/>
        <s v="SSTU - ST-DOS-TKS"/>
        <s v="SSTU - ST-DOS-PWR"/>
        <s v="SSTU - ST-DOS-LAB"/>
        <s v="SSTU - ST-DOS-HAB"/>
        <s v="SSTU - ST-DOS-FEM"/>
        <s v="SSTU - ST-DOS-COM"/>
        <s v="SSTU - ST - COS - LAB-3"/>
        <s v="SSTU - ST - COS - LAB-2"/>
        <s v="SSTU - ST - COS - LAB-1"/>
        <s v="SSTU - ST - COS - HAB-5"/>
        <s v="SSTU - ST - COS - HAB-3"/>
        <s v="SSTU - ST - COS - HAB-2"/>
        <s v="SSTU - ST - COS - HAB-1"/>
        <s v="SSTU - ST - CFG-50"/>
        <s v="SSTU - ST - CFG-35"/>
        <s v="SSTU - ST - CFG-20"/>
        <s v="SSTU - ST - CFG-10"/>
        <s v="SSTU - SC-TANK - MUS-ST - Upper Stage (Split Tank)"/>
        <s v="SSTU - SC-TANK - MUS-CB - Upper Stage (Common-Bulkhead)"/>
        <s v="SSTU - SC-TANK - MFT-S - Spherical Tank"/>
        <s v="SSTU - SC-TANK - MFT-R - Radial Tank"/>
        <s v="SSTU - SC-TANK - MFT-L - Lander Tank"/>
        <s v="SSTU - SC-TANK - MFT-D - Booster Tank"/>
        <s v="SSTU - SC-TANK - MFT-A - Standard Tank"/>
        <s v="SSTU - SC-GEN - RMB - Radial Material Bay"/>
        <s v="SSTU - SC-GEN - RCS-8A-T"/>
        <s v="SSTU - SC-GEN - RCS-6A-T"/>
        <s v="SSTU - SC-GEN - RCS-5F-V"/>
        <s v="SSTU - SC-GEN - RCS-4F-V"/>
        <s v="SSTU - SC-GEN - RCS-4F-T"/>
        <s v="SSTU - SC-GEN - RCS-4A-V"/>
        <s v="SSTU - SC-GEN - RBDC - Radial Booster Decoupler"/>
        <s v="SSTU - SC-GEN - PPC - Custom Probe Core"/>
        <s v="SSTU - SC-GEN - PDC - Custom Decoupler"/>
        <s v="Mk2-R Radial-Mount Parachute"/>
        <s v="SSTU - SC-GEN - ISDC - Interstage Decoupler"/>
        <s v="SSTU - SC-GEN - IPA - Interstage Petal Adapter (Wide)"/>
        <s v="SSTU - SC-GEN - IPA - Interstage Petal Adapter"/>
        <s v="SSTU - SC-GEN - HGA - High Gain Antenna"/>
        <s v="SSTU - SC-ENG - SuperDraco-L"/>
        <s v="R7 Block 2BL (8K78M-3)"/>
        <s v="SSTU - SC-E - WT - Tail"/>
        <s v="SSTU - SC-E - WR - Right Wing"/>
        <s v="SSTU - SC-E - WL - Left Wing"/>
        <s v="SSTU - SC-E - FSX - Fuselage (No Engines)"/>
        <s v="SSTU - SC-E - FS - Fuselage"/>
        <s v="SSTU - SC-E - ER - Right Elevon"/>
        <s v="SSTU - SC-E - EL - Left Elevon"/>
        <s v="SSTU - SC-E - DAX - Extensible Docking Adapter"/>
        <s v="SSTU - SC-E - DA - Docking Adapter"/>
        <s v="SSTU - SC-BAY - MCB-A - Saddle Truss Cargo Bay"/>
        <s v="Mk25 Parachute"/>
        <s v="Mk16-XL Parachute"/>
        <s v="Mk16 Parachute"/>
        <s v="CA-E100-SPV 1x2 Solar Panel"/>
        <s v="SRMU SRM Nosecone and Separator"/>
        <s v="SRMU"/>
        <s v="Castor-2"/>
        <s v="SRB/SRM Nose Cone"/>
        <s v="SPZ-5167 Hall Effect RCS Thruster"/>
        <s v="Reflectron DP-10"/>
        <s v="Transit-2A Satellite"/>
        <s v="Sputnik payload fairing"/>
        <s v="Luna E-1A"/>
        <s v="Sputnik 2 payload fairing"/>
        <s v="Luna 3"/>
        <s v="Explorer 7 Probe"/>
        <s v="SPKTR-10 Lacuga Storage Container"/>
        <s v="Spherical Tank (PSLV)"/>
        <s v="Spherical Tank (DCSS)"/>
        <s v="Spherical Tank (Centaur)"/>
        <s v="Spherical Tank (Agena)"/>
        <s v="SpaceX Raptor Vacuum engine"/>
        <s v="SpaceX Raptor engine"/>
        <s v="SpaceX Merlin 1D Vacuum"/>
        <s v="SpaceX Merlin 1D Full Thrust+"/>
        <s v="SpaceX Merlin 1D Full Thrust Vacuum"/>
        <s v="SpaceX Merlin 1D Full Thrust"/>
        <s v="SpaceX Merlin 1D"/>
        <s v="SpaceX Merlin 1CV"/>
        <s v="SpaceX Merlin 1C"/>
        <s v="SpaceX Landing Zone 1"/>
        <s v="SpaceX ITS Ship Body Flap (Right)"/>
        <s v="SpaceX ITS Ship Body Flap (Left)"/>
        <s v="SpaceX ITS Raptor Outer Circle"/>
        <s v="SpaceX ITS Raptor Inner Circle"/>
        <s v="SpaceX ITS Raptor Center Cluster"/>
        <s v="SpaceX ITS Booster RCS Thruster"/>
        <s v="SpaceX ITS Booster Interstage"/>
        <s v="SpaceX ITS Booster FuelTank"/>
        <s v="SpaceX Gridfin (Full Thrust)"/>
        <s v="SpaceX Gridfin"/>
        <s v="SpaceX Falcon Payload Fairing"/>
        <s v="SpaceX Falcon Landing Leg"/>
        <s v="SpaceX Falcon 9R Nose Cone"/>
        <s v="SpaceX Falcon 9 Flight Control System"/>
        <s v="SpaceX Dragon mockup"/>
        <s v="SpaceX Autonomous Spaceport Drone Ship"/>
        <s v="Spacelab Module"/>
        <s v="Spacecraft Lunar Module Adapter - Med Base"/>
        <s v="Spacecraft Lunar Module Adapter - Long Base"/>
        <s v="Spacecraft Lunar Module Adapter - Fairing"/>
        <s v="Spacecraft Lunar Module Adapter - Base"/>
        <s v="Space Launch System Main Fuel Tank"/>
        <s v="SP - 600 Habitation Module"/>
        <s v="SP - 104 Airlock Module"/>
        <s v="SP - 1000 Habitation Module"/>
        <s v="Soyuz-U Progress Payload Fairing"/>
        <s v="Soyuz-T Service Module"/>
        <s v="Castor-30A"/>
        <s v="Soyuz/Progress Solar Array"/>
        <s v="Soyuz/Progress Payload Adapter"/>
        <s v="Soyuz/Progress Docking System"/>
        <s v="Soyuz/Progress AKR-2/3 Antenna"/>
        <s v="Soyuz/Progress 7K Docking Port"/>
        <s v="Soyuz TM/TMA/MS Vzor Periscope"/>
        <s v="Soyuz TM/TMA/MS Service Module Decoupler"/>
        <s v="Soyuz TM/TMA/MS Service Module"/>
        <s v="Soyuz TM/TMA/MS Orbital Module"/>
        <s v="MK III Mobility Enhancer"/>
        <s v="MK II Mobility Enhancer"/>
        <s v="Soyuz TM/TMA/MS Fairing (Front)"/>
        <s v="Soyuz TM/TMA/MS Fairing (Back)"/>
        <s v="MK I Mobility Enhancer"/>
        <s v="Soyuz TM/TMA/MS Descent Module"/>
        <s v="Soyuz ST Payload Fairing (Type II)"/>
        <s v="Soyuz ST Payload Adapter"/>
        <s v="Soyuz Service Module"/>
        <s v="Soyuz Orbital Module"/>
        <s v="Soyuz Launch Escape System Jettison Motor"/>
        <s v="Soyuz Launch Escape System Abort Motor"/>
        <s v="Soyuz LAS"/>
        <s v="MK 5 Strip Light"/>
        <s v="Soyuz FG/U/ST Truss Interstage Adapter"/>
        <s v="Soyuz FG/U/ST Core Stage"/>
        <s v="Soyuz FG/U/ST Booster LOX Valve (Top)"/>
        <s v="Soyuz FG/U/ST Booster LOX Valve (Bottom)"/>
        <s v="Soyuz FG/U/ST Booster"/>
        <s v="Soyuz FG/U/ST Block I"/>
        <s v="Soyuz FG/U Booster Decoupler"/>
        <s v="Soyuz Descent Module"/>
        <s v="Soyuz 7K-T-AF Orbital Module"/>
        <s v="Soyuz 7K-T Service Module"/>
        <s v="Soyuz 7K-T Orbital Module Probe"/>
        <s v="Soyuz 7K-OK Service Module"/>
        <s v="Soyuz 7K-OK Orbital Module Probe"/>
        <s v="MK 4 Point Light"/>
        <s v="Soyuz 7K-LOK Service Module"/>
        <s v="Soyuz 7K-LOK Orbital Module"/>
        <s v="MK 3 Mini Spotlight"/>
        <s v="Soyuz 7K-LOK Descent Module"/>
        <s v="Soyuz 7K-LOK Decoupler"/>
        <s v="Soyuz 7K-L1 Zond Right Solar Array"/>
        <s v="Soyuz 7K-L1 Zond Left Solar Array"/>
        <s v="Soyuz 7K Toroidal Fuel Tank"/>
        <s v="Mercury Parachute Mini"/>
        <s v="Kelus-LV Bay Mobility Enhancer"/>
        <s v="Kelus Mobility Enhancer"/>
        <s v="Soyuz 7K Right Solar Array"/>
        <s v="Soyuz 7K Left Solar Array"/>
        <s v="Soyuz 7K Decoupler"/>
        <s v="Soyuz 19 ASTP Right Solar Array"/>
        <s v="Soyuz 19 ASTP Orbital Module"/>
        <s v="Soyuz 19 ASTP Left Solar Array"/>
        <s v="Explorer 6"/>
        <s v="Solids - TECH 7"/>
        <s v="Solids - TECH 6"/>
        <s v="Solids - TECH 5"/>
        <s v="Solids - TECH 4"/>
        <s v="Solids - TECH 3"/>
        <s v="Solids - TECH 2"/>
        <s v="Solids - TECH 1"/>
        <s v="Solids - TECH 0"/>
        <s v="Solid Rocket Motor [Procedural]"/>
        <s v="Solid Oxide Electrolysis Unit"/>
        <s v="Solar Particle Collector"/>
        <s v="Solar Array Wing(SAW)"/>
        <s v="Solar Array Wing Spacer Truss (ITS)"/>
        <s v="SOL-A Expanding Curved Solar Array"/>
        <s v="Soil Moisture Sensor"/>
        <s v="SNAP-19 RTG"/>
        <s v="S-MINI Radial Stack Adapter"/>
        <s v="S-MED Radial Stack Adapter"/>
        <s v="Small Nose Cone"/>
        <s v="Small Inline Reaction Wheel"/>
        <s v="Small Holding Tank"/>
        <s v="Small Hardpoint"/>
        <s v="Pratt &amp; Whitney R-2800-63W Double Wasp"/>
        <s v="Pratt &amp; Whitney R-2800-21 Double Wasp"/>
        <s v="Small Atmospheric ISRU Intake"/>
        <s v="SM-4 Stack Quadruple Adapter"/>
        <s v="SM-3 Stack Triple Adapter"/>
        <s v="SM-2 Stack Dual Adapter"/>
        <s v="SLS Core Booster (Block I/IB/II)"/>
        <s v="SLS Block IB Orion Adapter"/>
        <s v="Skylab TRS Docking Probe"/>
        <s v="Skylab Right Solar Panel"/>
        <s v="Skylab Orbital Workshop"/>
        <s v="Skylab MicroMeteorite Shield 2"/>
        <s v="Skylab MicroMeteorite Shield 1"/>
        <s v="Skylab Left Solar Panel"/>
        <s v="Skylab Fairing 2-4"/>
        <s v="Skylab Fairing 1"/>
        <s v="Skylab Docking Mechanism Drogue"/>
        <s v="Early Controllable Core"/>
        <s v="Skylab Apollo Telescope Mount"/>
        <s v="Skylab"/>
        <s v="S-IVB Ullage Motor"/>
        <s v="Sikorsky UH-60 Engine&amp;Rotor"/>
        <s v="Castor-30B"/>
        <s v="S-II Ullage Rocket"/>
        <s v="S-II Ullage Motor"/>
        <s v="Shorter Rockomax Brand Decoupler"/>
        <s v="Short Passenger Cab"/>
        <s v="Shock Cone Intake (2.5m)"/>
        <s v="Pratt &amp; Whitney R-2800-18W Double Wasp"/>
        <s v="Service Bay [4m]"/>
        <s v="Service Bay [2m]"/>
        <s v="Service Bay (OCTO)"/>
        <s v="Separation Motor (Small)"/>
        <s v="Separation Motor (Medium)"/>
        <s v="Separation Motor (Large)"/>
        <s v="SEP - 50 Separation Motor"/>
        <s v="SEP - 100 Separation Motor"/>
        <s v="Agena-A/B Flight Pack"/>
        <s v="Seismic Sensor Pod"/>
        <s v="Seismic Impact Hammer"/>
        <s v="SE-4-OMNI Stack Multi-Adapter"/>
        <s v="SE_RWGS_1000"/>
        <s v="SE_RWGS_100"/>
        <s v="SE_RWGS_10"/>
        <s v="SD-02 Radial Engine Pod"/>
        <s v="SD-01 Radial Engine Pod"/>
        <s v="SD - 80 Decoupler"/>
        <s v="SD - 50 Decoupler"/>
        <s v="SD - 37 Decoupler"/>
        <s v="SD - 25 Decoupler"/>
        <s v="SCPAdapter"/>
        <s v="Scout X4 Fourth Stage"/>
        <s v="Scout X4 Fairing"/>
        <s v="Scout X3/X4 First Stage"/>
        <s v="Scout X3/G Fairing"/>
        <s v="Scout X3 Third Stage"/>
        <s v="Scout X2/X4 Third Stage"/>
        <s v="Scout X1/X2/X3/X4 Second Stage"/>
        <s v="Scout X1/X2/X3 Fourth Stage"/>
        <s v="Scout X1/X2 First Stage"/>
        <s v="Scout X1/X2 Fairing"/>
        <s v="Scout X1 Third Stage"/>
        <s v="Scout Winglet - White"/>
        <s v="Scout Winglet - Black"/>
        <s v="Scout second/third Stage Decoupler"/>
        <s v="Scout Payload Decoupler"/>
        <s v="Scout Jet Vane"/>
        <s v="Scout G Third Stage"/>
        <s v="Scout G Second Stage"/>
        <s v="Scout G Fourth Stage"/>
        <s v="Scout G First Stage"/>
        <s v="Scout First Stage Decoupler"/>
        <s v="SCAN SAR Altimetry Sensor"/>
        <s v="SCAN RADAR Altimetry Sensor"/>
        <s v="SCAN Multispectral Sensor"/>
        <s v="SCAN MapTraqÂ®"/>
        <s v="SCAN Anomaly Scanner"/>
        <s v="SC-901 Science Micro"/>
        <s v="Saturn V Tail Fin"/>
        <s v="Saturn V S-II Ullage Motor"/>
        <s v="Saturn V S-II Retrorocket"/>
        <s v="Saturn V S-II Propellant Tank"/>
        <s v="Saturn V S-II Interstage Adapter"/>
        <s v="Saturn V S-IC Retrorocket"/>
        <s v="Saturn V S-IC Propellant Tank"/>
        <s v="Saturn V S-IC Interstage Adapter"/>
        <s v="Saturn V Payload Fairing Base (6.6m)"/>
        <s v="Saturn V Payload Fairing Base (10m)"/>
        <s v="Saturn V Nose Cone"/>
        <s v="Agena Bus/Guidance Unit"/>
        <s v="Saturn V Fin"/>
        <s v="Saturn V Engine Fairing"/>
        <s v="Saturn S-IVB Stage Aft Interstage"/>
        <s v="Saturn S-IVB Stage"/>
        <s v="Saturn S-II Stage"/>
        <s v="Saturn S-II Aft Interstage - Top"/>
        <s v="Saturn S-II Aft Interstage - Bottom"/>
        <s v="Saturn S-IC Stage"/>
        <s v="Saturn S-IB Stage Tanks"/>
        <s v="Saturn S-IB Stage"/>
        <s v="Saturn S-IB Fin"/>
        <s v="Saturn S-I/IB Propellant Tank"/>
        <s v="Saturn Multibody S-IVC Propellant Tank"/>
        <s v="Saturn Multibody S-IF Propellant Tank"/>
        <s v="Saturn Multibody Nose Cone"/>
        <s v="Saturn IC S-IE Propellant Tank"/>
        <s v="Saturn IB/V S-IVB Propellant Tank"/>
        <s v="Agena Avionics Package [1.5m]"/>
        <s v="Agena Avionics Package"/>
        <s v="Tiros-1 Satellite"/>
        <s v="Saturn IB Nose Cone"/>
        <s v="Saturn IB Interstage Adapter"/>
        <s v="Saturn IB Fin (White)"/>
        <s v="Saturn IB Fin (Black)"/>
        <s v="Saturn I Stub Fin (White)"/>
        <s v="Saturn I Stub Fin (Black)"/>
        <s v="Saturn I S-IV Propellant Tank"/>
        <s v="Saturn I Payload Fairing Base"/>
        <s v="Saturn I Large Fin (White)"/>
        <s v="Saturn I Large Fin (Black)"/>
        <s v="Saturn I Interstage Adapter"/>
        <s v="Thor/Delta Avionics Unit"/>
        <s v="Pioneer 5"/>
        <s v="GRAB 1"/>
        <s v="Saturn Fuel Tank"/>
        <s v="Saturn C-8 S-II Propellant Tank"/>
        <s v="Saturn C-8 S-IC-8 Propellant Tank"/>
        <s v="Saturn C-8 S-IC-8 Interstage Adapter"/>
        <s v="Saturn C-8 Second Stage"/>
        <s v="Saturn C-8 Interstage"/>
        <s v="Saturn C-8 First Stage"/>
        <s v="Saturn Auxiliary Propulsion System (APS)"/>
        <s v="Saturn 6.6m to 5m Fueled Adapter"/>
        <s v="Saturn 10m to 7.5m Fueled Adapter"/>
        <s v="Saturn 10m to 6.6m Fueled Adapter"/>
        <s v="Delta Avionics Package [1.45m]"/>
        <s v="Saturn I Instrument Unit"/>
        <s v="Salyut 7 Solar Array"/>
        <s v="Salyut 7 Proton Fairing"/>
        <s v="Salyut 7"/>
        <s v="Salyut 6/7 Docking Ring"/>
        <s v="Salyut 6"/>
        <s v="Salyut 4/6 Proton Fairing"/>
        <s v="Salyut 4&amp;6 Solar Array"/>
        <s v="Salyut 1/4 Docking Ring"/>
        <s v="Salyut 1/4"/>
        <s v="Salyut 1 Right Solar Array"/>
        <s v="Salyut 1 Proton Fairing"/>
        <s v="Salyut 1 Left Solar Array"/>
        <s v="Sabatier Reactor Unit"/>
        <s v="Sabatier Reactor Assembly"/>
        <s v="S1.5400/RD-58 Series"/>
        <s v="R7 Block I (8K78M)"/>
        <s v="NK-9V/21/19/39/31"/>
        <s v="Castor-30XL"/>
        <s v="Castor-4"/>
        <s v="S5.92"/>
        <s v="S-400 Bipropellant Engine (400N)"/>
        <s v="S-3D Liquid Engine"/>
        <s v="Castor-4A"/>
        <s v="S-3 Turbopump Exhaust Nozzle"/>
        <s v="S-3"/>
        <s v="Castor-4AXL"/>
        <s v="S200 Bipropellant Thruster (200N)"/>
        <s v="S200 ATV Aft Thruster Cluster"/>
        <s v="S2 SRB-KD350k &quot;Linebacker&quot; Solid Fuel Booster"/>
        <s v="S10 Thruster Module (20N)"/>
        <s v="S10 Bipropellant Thruster (10N)"/>
        <s v="E-1-Upgrade"/>
        <s v="E-1"/>
        <s v="S.A.F.E.R."/>
        <s v="RX-55 Advanced RCS Block"/>
        <s v="RX-45 Advanced RCS Block"/>
        <s v="RX-30 Bidirectional RCS Thruster Block"/>
        <s v="RX-15T Tridirectional RCS Block"/>
        <s v="RX-15 Bidirectional RCS Thruster Block"/>
        <s v="RX-1 Linear RCS Thruster"/>
        <s v="RW8 Radial Reaction Wheel"/>
        <s v="CAE-102 Vorona Dish Antenna"/>
        <s v="CAE-200 'Vorona'"/>
        <s v="CA-E200B 1x2 Solar Panel"/>
        <s v="CAE-A03 Vorona Communication Array"/>
        <s v="RV-80-45 RCS Thruster Block"/>
        <s v="RV-80 RCS Thruster Block"/>
        <s v="RV-50 Linear RCS Port"/>
        <s v="RV-105x5 RCS Thruster Block"/>
        <s v="RV-105-PLUS RCS Thruster Block (1/4)"/>
        <s v="RV-105-PLUS RCS Thruster Block (1/2)"/>
        <s v="RV-105-PLUS RCS Thruster Block"/>
        <s v="RV-105-45 RCS Thruster Block"/>
        <s v="Rutherford Vacuum Engine"/>
        <s v="Rutherford Vacuum"/>
        <s v="Rutherford"/>
        <s v="RTAS(Passive)"/>
        <s v="RTAS(Active)"/>
        <s v="RSRMV"/>
        <s v="EAP-241"/>
        <s v="RSRM Structural Extension"/>
        <s v="Illuminator Mk2"/>
        <s v="RSRM Nose Cone"/>
        <s v="RSRM (Modular)"/>
        <s v="RSRM (3-segment)"/>
        <s v="RSRM (2-segment)"/>
        <s v="RSRM"/>
        <s v="F-1A"/>
        <s v="RSB Strut Connector"/>
        <s v="RS-88 Series"/>
        <s v="F-1"/>
        <s v="F-1A_ETS"/>
        <s v="RS-68 Series"/>
        <s v="F-1B"/>
        <s v="Gamma-2"/>
        <s v="Gamma-8"/>
        <s v="GEM-40/Ground"/>
        <s v="RS-27 Series"/>
        <s v="GEM-40/Air"/>
        <s v="RS-25D/E 4 Engine mount"/>
        <s v="GEM-46/TVC-Ground"/>
        <s v="RS-25D (SSME)"/>
        <s v="GEM-46/Fixed-Ground"/>
        <s v="GEM-46/Fixed-Air"/>
        <s v="GEM-60/TVC"/>
        <s v="RPWS Antenna"/>
        <s v="Illuminator Mk1"/>
        <s v="AIES ESCALER R2S Mobility Enhancer"/>
        <s v="Aerobee RM-8290 Recovery Parachute Pack"/>
        <s v="ROUND-8 Toroidal Fuel Tank"/>
        <s v="ROS - 03 Radial Propellant Tank (small)"/>
        <s v="ROS - 02R Radial Propellant Tank (medium)"/>
        <s v="ROS - 01R Radial Propellant Tank (large)"/>
        <s v="Packard Merlin V-1650-9"/>
        <s v="Packard Merlin V-1650-7"/>
        <s v="Napier Sabre VII Piston Engine"/>
        <s v="Mk0B Small Modular Wing"/>
        <s v="LY-35 Medium Landing Gear"/>
        <s v="Rockomax X200-8 Fuel Tank"/>
        <s v="Rockomax X200-48 Fuel Tank"/>
        <s v="Rockomax X200-32 Fuel Tank"/>
        <s v="Rockomax X200-16 Fuel Tank"/>
        <s v="Rockomax Skeletal XL Structural Adapter"/>
        <s v="Rockomax Skeletal Structural Adapter"/>
        <s v="Rockomax MK5 SoftShell LF tank"/>
        <s v="Rockomax MK4 SoftShell LF tank"/>
        <s v="Rockomax MK3 SoftShell LF tank"/>
        <s v="Rockomax MK2 SoftShell LF tank"/>
        <s v="Rockomax MK1 SoftShell LF tank"/>
        <s v="Rockomax Jumbo-64 Fuel Tank"/>
        <s v="Rockomax HubMax Multi-Point Connector"/>
        <s v="Rockomax Brand Decoupler"/>
        <s v="Rockomax Brand Adapter 02"/>
        <s v="Rockomax Brand Adapter"/>
        <s v="RMT - II Propellant Tank"/>
        <s v="RMT - I Propellant Tank"/>
        <s v="RM-50 Micro RCS Block"/>
        <s v="RM-105-45 Micro RCS Block"/>
        <s v="RM-105 Micro RCS Block"/>
        <s v="RL60 Vacuum Engine"/>
        <s v="GEM-60/Fixed"/>
        <s v="GEM-63"/>
        <s v="RL10B-2 Vacuum Engine"/>
        <s v="RL10B-2"/>
        <s v="GEM-63XL"/>
        <s v="RL10-B/CECE Series"/>
        <s v="RL10B/C/CECE Series"/>
        <s v="RS-27A"/>
        <s v="RL10A-5"/>
        <s v="RS-27"/>
        <s v="RL10A-4 Series Vacuum Engine"/>
        <s v="H-1-SaturnIB"/>
        <s v="H-1-SaturnI"/>
        <s v="HM-7B_Early"/>
        <s v="HM-7B"/>
        <s v="HM-7"/>
        <s v="RL10-A/C Series"/>
        <s v="RL10 Series Vacuum Engine [1.5 m]"/>
        <s v="RL10 Series Vacuum Engine"/>
        <s v="RL10 Series Engine"/>
        <s v="RL - II Propellant Tank"/>
        <s v="RL - I Propellant Tank"/>
        <s v="Retractable Radiator Array"/>
        <s v="RE-N4 &quot;Nova&quot; Atomic Rocket Motor"/>
        <s v="Communotron 16-S"/>
        <s v="Communotron 16"/>
        <s v="Reflectron KR-7"/>
        <s v="Communotron HG-55"/>
        <s v="Redstone and Juno I Launch Clamp"/>
        <s v="NK-9"/>
        <s v="UP0625 Decoupler"/>
        <s v="SSTU - SC-GEN - MHS - Modular Heat Shield"/>
        <s v="Heatshield Decoupler (White)"/>
        <s v="RD-856 [Radial]"/>
        <s v="J-2S"/>
        <s v="RD-855 [Radial]"/>
        <s v="J-2-200klbf"/>
        <s v="RD-843"/>
        <s v="J-2"/>
        <s v="J-2T-250K"/>
        <s v="RD-253/RD-275"/>
        <s v="RD-253 11D48"/>
        <s v="J-2T-200K"/>
        <s v="RD-0214 8D811"/>
        <s v="J-2X"/>
        <s v="RD-0213 8D48"/>
        <s v="Kestrel-2"/>
        <s v="Kestrel"/>
        <s v="RD-0212"/>
        <s v="RD-0210/0211"/>
        <s v="RD-0210 8D411K/8D412K"/>
        <s v="Kestrel-1B"/>
        <s v="Block D Vernier (Syntin Fueled)"/>
        <s v="Block D 11S824"/>
        <s v="KVD-1"/>
        <s v="RD-0214"/>
        <s v="RD-56"/>
        <s v="CE-7.5"/>
        <s v="LE-7A-2"/>
        <s v="LE-7A"/>
        <s v="LE-7"/>
        <s v="LMAE"/>
        <s v="NK-15/33"/>
        <s v="TR-201"/>
        <s v="N1 Block V"/>
        <s v="N1 Block B"/>
        <s v="N1 Block A"/>
        <s v="LMDE-H"/>
        <s v="LMDE-J"/>
        <s v="LR101-NA-3"/>
        <s v="LR101-NA-15"/>
        <s v="RD-270"/>
        <s v="LR101-NA-11"/>
        <s v="RS-56-OSA"/>
        <s v="KVD-1/CE-7.5"/>
        <s v="LR43-NA-3"/>
        <s v="LR105-NA-7.2"/>
        <s v="LR105-NA-7.1"/>
        <s v="LR105-NA-6"/>
        <s v="LR105-NA-5"/>
        <s v="LR105-NA-3"/>
        <s v="S-3D"/>
        <s v="LR79-NA-9"/>
        <s v="LR79-NA-13"/>
        <s v="LR79-NA-11"/>
        <s v="RD-108 Series"/>
        <s v="RD-107X"/>
        <s v="LR83-NA-1"/>
        <s v="RS-56-OBA"/>
        <s v="LR89-NA-7.2"/>
        <s v="LR89-NA-7.1"/>
        <s v="LR89-NA-6"/>
        <s v="RD-107/108 Series [2.0 m]"/>
        <s v="RD-107 Series"/>
        <s v="LR89-NA-5"/>
        <s v="LR89-NA-3"/>
        <s v="LR91-AJ-9"/>
        <s v="RD-100 Series (Early)"/>
        <s v="LR91-AJ-7"/>
        <s v="RD-0257 Vernier"/>
        <s v="LR91-AJ-5"/>
        <s v="LR91-AJ-3"/>
        <s v="LR91-AJ-11A"/>
        <s v="RD-270M"/>
        <s v="Block DM-2M 11S861-01"/>
        <s v="Block DM 11S86"/>
        <s v="LR91-AJ-11"/>
        <s v="M-1U"/>
        <s v="M-1SL"/>
        <s v="M-1"/>
        <s v="NK-15V/43"/>
        <s v="Block D-1 11S824M"/>
        <s v="M55"/>
        <s v="RD-0146"/>
        <s v="Block DM-2 11S861"/>
        <s v="Zenit-2 RD-8"/>
        <s v="Zenit-2 RD-171"/>
        <s v="Zenit-2 RD-120"/>
        <s v="Zenit Vernier Assembly"/>
        <s v="RD-0120 Engine Mount"/>
        <s v="RD-0120"/>
        <s v="Merlin1DVac+"/>
        <s v="Merlin1DVac"/>
        <s v="Merlin1D++"/>
        <s v="RD-0110 Vernier"/>
        <s v="Merlin1D+"/>
        <s v="RD-0110"/>
        <s v="Merlin1D"/>
        <s v="Merlin1CVac"/>
        <s v="RD-0105/0109 Series"/>
        <s v="Merlin1C"/>
        <s v="RCS Thruster 3x (1.24/2 kN class)"/>
        <s v="RCS Thruster (550/890 N class)"/>
        <s v="RCS Quad, Extensible (138/223 N class)"/>
        <s v="RCS Quad, 45deg (275/445 N class)"/>
        <s v="RCS Quad (69/111 N class)"/>
        <s v="RCS Quad (550/890 N class)"/>
        <s v="RCS Quad (28/45 N class)"/>
        <s v="RCS Quad (275/445 N class)"/>
        <s v="RCS Quad (138/223 N class)"/>
        <s v="RCS Module"/>
        <s v="RCS - TECH 7"/>
        <s v="RCS - TECH 6"/>
        <s v="RCS - TECH 5"/>
        <s v="RCS - TECH 4"/>
        <s v="RCS - TECH 3"/>
        <s v="RCS - TECH 2"/>
        <s v="RCS - TECH 1"/>
        <s v="RCS - TECH 0"/>
        <s v="Ranger Block I Core"/>
        <s v="RD-805"/>
        <s v="RD-58Z Block D"/>
        <s v="Mariner Core"/>
        <s v="Agena-B Flight Pack"/>
        <s v="W53 Warhead - 9MT"/>
        <s v="LY-10 Small Landing Gear"/>
        <s v="Radial Holding Tank"/>
        <s v="Radial Engine Decoupler"/>
        <s v="RA-2 Parabolic Antenna"/>
        <s v="Communotron 32"/>
        <s v="HG-5 Retractable Parabolic Antenna"/>
        <s v="R7-A Semyorka (8K74) Block B V G D"/>
        <s v="R7-A Semyorka (8K74) Block A"/>
        <s v="R7 Winglet"/>
        <s v="R7 Vostok-Luna/Vostok-L/Vostok-K (8K72, 8K72L, 8K72K) Block B V G D"/>
        <s v="R7 Vostok-Luna/Vostok-L/Vostok-K (8K72, 8K72L, 8K72K) Block A"/>
        <s v="R7 Vostok-2M (11A92M) Block B V G D"/>
        <s v="R7 Vostok-2M (11A92M) Block A"/>
        <s v="R7 Vostok-2 (8A92) Block B V G D"/>
        <s v="R7 Vostok-2 (8A92) Block A"/>
        <s v="R7 Vernier Engine"/>
        <s v="R7 Sputnik-PS (8K71PS) Block B V G D"/>
        <s v="R7 Sputnik-PS (8K71PS) Block A"/>
        <s v="R7 Sputnik Adapter"/>
        <s v="R7 Sputnik 1 Payload Base"/>
        <s v="R7 Sputnik (8A91) Block B V G D"/>
        <s v="R7 Sputnik (8A91) Block A"/>
        <s v="R7 Soyuz-Vostok/Soyuz (11A510,11A511) Block B V G D"/>
        <s v="R7 Soyuz-Vostok/Soyuz (11A510,11A511) Block A"/>
        <s v="R7 Soyuz-U2 (11A511U2) Block B V G D"/>
        <s v="R7 Soyuz-U2 (11A511U2) Block A"/>
        <s v="R7 Soyuz-U (11A511U) Block B V G D"/>
        <s v="R7 Soyuz-U (11A511U) Block A"/>
        <s v="R7 Soyuz-TMA Launch Escape System"/>
        <s v="R7 Soyuz-FG (11A511U-FG) Block B V G D"/>
        <s v="R7 Soyuz-FG (11A511U-FG) Block A"/>
        <s v="R7 Soyuz-2.1a/Soyuz-2.1b (14A14A, 14A14B) Block B V G D"/>
        <s v="R7 Soyuz-2.1a/Soyuz-2.1b (14A14A, 14A14B) Block A"/>
        <s v="R7 Soyuz Fairing Alternate"/>
        <s v="R7 Soyuz Fairing"/>
        <s v="R7 Soyuz 7K-OK &amp; 7K-T Launch Escape System"/>
        <s v="R7 Semyorka (8K71) Block B V G D"/>
        <s v="R7 Semyorka (8K71) Block A"/>
        <s v="R7 Progress Block I Fairing"/>
        <s v="R7 Molniya-M/Soyuz-L (8K78M, 11A511L) Block B V G D"/>
        <s v="R7 Molniya-M/Soyuz-L (8K78M, 11A511L) Block A"/>
        <s v="R7 Molniya/Polyot/Voskhod (8K78, 11A59, 11A57) Block B V G D"/>
        <s v="R7 Molniya/Polyot/Voskhod (8K78, 11A59, 11A57) Block A"/>
        <s v="R7 Molniya Block L ullage decoupler"/>
        <s v="R7 Luna Probe Payload Base"/>
        <s v="R7 Luna Fairing"/>
        <s v="R7 Launch Gantry"/>
        <s v="R7 Interstage Adapter"/>
        <s v="R7 Fregat MT"/>
        <s v="R7 Fregat M"/>
        <s v="R7 Fregat Block I Fairing"/>
        <s v="R7 Fregat 1 Payload Adapter"/>
        <s v="R7 Fregat 1"/>
        <s v="RD-171"/>
        <s v="RD-120 Series"/>
        <s v="Merlin1BVac"/>
        <s v="RD-120"/>
        <s v="R7 Block I Voskhod Fairing Right"/>
        <s v="R7 Block I Vernier"/>
        <s v="Merlin1B"/>
        <s v="R7 Block I (8K78, 11A59, 11A57)"/>
        <s v="RD-170 Series"/>
        <s v="R7 Block I (14A14A)"/>
        <s v="R7 Block I (11A511U2)"/>
        <s v="R7 Block I (11A511U, 11A511U-FG)"/>
        <s v="R7 Block I (11A511L)"/>
        <s v="R7 Block I (11A511)"/>
        <s v="R7 Block E/I Vostok/Voskhod Fairing Left"/>
        <s v="R7 Block E Vostok Fairing Right"/>
        <s v="R7 Block E Vernier Engine"/>
        <s v="R7 Block E Luna"/>
        <s v="R7 Block E (8K72L, 8K72K, 8A92, 11A510)"/>
        <s v="R7 Block E (8A92M)"/>
        <s v="R7 Block A Engine"/>
        <s v="R7 B V G D Engine Cluster"/>
        <s v="R7 Adapter Block I Voskhod"/>
        <s v="R7 Adapter Block I Soyuz"/>
        <s v="R7 Adapter Block I Molniya"/>
        <s v="R7 Adapter Block I Fregat"/>
        <s v="Merlin1A"/>
        <s v="R-4D-11"/>
        <s v="R-4D HiPAT (445N)"/>
        <s v="MR-510-Hydrogen"/>
        <s v="MR-510-Hydrazine"/>
        <s v="MR-510-Ammonia"/>
        <s v="R-42 Bipropellant Engine (890N)"/>
        <s v="30x_NK-15"/>
        <s v="30x_NK-33"/>
        <s v="R-40B Bipropellant Engine"/>
        <s v="8x_NK-15V"/>
        <s v="8x_NK-43"/>
        <s v="4x_NK-21"/>
        <s v="CAE-D13-F Stack Decoupler"/>
        <s v="R-36MUUTkh MIRV Warhead Engine &amp; Avionics"/>
        <s v="R-36MUUTkh MIRV Warhead"/>
        <s v="R-36MUTTkh MIRV Payload Base"/>
        <s v="R1 - C Attitude Jet (550/890N class)"/>
        <s v="R1 - B Attitude Jet (138/233N class)"/>
        <s v="R1 - A Attitude Jet (69/111N class)"/>
        <s v="Quest Joint Airlock System"/>
        <s v="Pyrios Booster"/>
        <s v="PX-STAT 1x4 Photovoltaic Truss"/>
        <s v="PX-STAT 1x2 Photovoltaic Truss"/>
        <s v="PSOM-S9"/>
        <s v="PSOM-S12"/>
        <s v="PSLV Ullage Motor"/>
        <s v="PSLV Retro Motor"/>
        <s v="PSLV RCS Block"/>
        <s v="PSLV PS4 Interstage Adapter"/>
        <s v="PSLV PS4"/>
        <s v="PSLV PS3"/>
        <s v="PSLV PS2 Propellant Tank"/>
        <s v="PSLV PS1-S129"/>
        <s v="PSLV PS1/PS2 Interstage Adapter"/>
        <s v="PSLV Procedural Payload Fairing Base [Short]"/>
        <s v="PSLV Procedural Payload Fairing Base (Long)"/>
        <s v="PSLV Payload Fairing"/>
        <s v="PSLV Payload Attach Fitting"/>
        <s v="PSLV Nose Cone"/>
        <s v="Proton-K Third Stage Payload Decoupler"/>
        <s v="Proton-K Third Stage Extended Payload Decoupler"/>
        <s v="Proton Zond 7K-L1 Launch Escape System"/>
        <s v="Proton Third Stage Fuel Tank"/>
        <s v="Proton Second Stage Fuel Tank"/>
        <s v="Proton K FGB Fairing"/>
        <s v="Proton First Stage Fuel Tank"/>
        <s v="Proton 3/4 Salyut Interstage Adapter"/>
        <s v="Proton 2/3 Interstage Adapter"/>
        <s v="Proton 1/2 Interstage Adapter"/>
        <s v="Protective Rocket Nose Cone Mk7"/>
        <s v="Titan II Mk6 Re-Entry Vehicle Base"/>
        <s v="Progress M/MM/MS Service Module"/>
        <s v="Titan II ICBM Guidance Package"/>
        <s v="LY-05 Steerable Landing Gear"/>
        <s v="Progress 7K-TG Orbital Module Probe"/>
        <s v="Mariner 1/2 Probe"/>
        <s v="PROCROCKET_MAXDIAMETER - 7.0"/>
        <s v="PROCROCKET_MAXDIAMETER - 6.6"/>
        <s v="PROCROCKET_MAXDIAMETER - 50.0"/>
        <s v="PROCROCKET_MAXDIAMETER - 3.05"/>
        <s v="PROCROCKET_MAXDIAMETER - 16.0"/>
        <s v="PROCROCKET_MAXDIAMETER - 10.1"/>
        <s v="PROCFAIRINGS_MAXDIAMETER - 7.0"/>
        <s v="PROCFAIRINGS_MAXDIAMETER - 6.6"/>
        <s v="PROCFAIRINGS_MAXDIAMETER - 50.0"/>
        <s v="PROCFAIRINGS_MAXDIAMETER - 3.05"/>
        <s v="PROCFAIRINGS_MAXDIAMETER - 16.0"/>
        <s v="PROCFAIRINGS_MAXDIAMETER - 10.1"/>
        <s v="Procedural SRB Sizes - 7.0 x 60.0"/>
        <s v="Procedural SRB Sizes - 3.1 x 50.0"/>
        <s v="Procedural SRB Sizes - 11.0 x 120"/>
        <s v="Procedural SRB Sizes - 1.5 x 20.0"/>
        <s v="Procedural SRB Sizes - 1.1 x 10.0"/>
        <s v="Procedural SRB Sizes - 0.5 x 4.0"/>
        <s v="Procedural Parts Diameter - Infinity"/>
        <s v="Procedural Parts Diameter - 7"/>
        <s v="Procedural Parts Diameter - 4.6"/>
        <s v="Procedural Parts Diameter - 3.1"/>
        <s v="Procedural Parts Diameter - 16.0"/>
        <s v="Procedural Parts Diameter - 10.1"/>
        <s v="Procedural Diameter Upgrade [7m]"/>
        <s v="Procedural Diameter Upgrade [6.6m]"/>
        <s v="Procedural Diameter Upgrade [50m]"/>
        <s v="Procedural Diameter Upgrade [3m]"/>
        <s v="Procedural Diameter Upgrade [16m]"/>
        <s v="Procedural Diameter Upgrade [10.1m]"/>
        <s v="Probodobodyne TET-G"/>
        <s v="Probodobodyne TET"/>
        <s v="Probodobodyne Stayputnik"/>
        <s v="Alouette Core"/>
        <s v="Probodobodyne QBE-G"/>
        <s v="Probodobodyne OKTO-G"/>
        <s v="Probodobodyne JKSS"/>
        <s v="Probodobodyne IKOTET-G"/>
        <s v="Probodobodyne IKOTET"/>
        <s v="Probodobodyne HECS-G"/>
        <s v="Probe Decoupler"/>
        <s v="Probe Core Avionics (Ranger III)"/>
        <s v="Probe Core Avionics (Ranger I)"/>
        <s v="Probe Core Avionics (Early Controllable)"/>
        <s v="Probe Camera"/>
        <s v="Pressurized Modular Octo-Girder Angular Connector"/>
        <s v="Pressurized Mating Adapter (PMA)"/>
        <s v="Pressurized Mating Adapter"/>
        <s v="Pressure Swing Adsorber"/>
        <s v="PresMat Barometer"/>
        <s v="LY-01 Fixed Landing Gear"/>
        <s v="Liberty L-12"/>
        <s v="Junkers Jumo 213E"/>
        <s v="Junkers Jumo 213A"/>
        <s v="Pratt &amp; Whitney PT6 Turboprop"/>
        <s v="PPD-SM555 Service Module"/>
        <s v="PPD-SM400 Service Module"/>
        <s v="PPD-SM250 Service Module"/>
        <s v="PPD-SM1600 Service Module"/>
        <s v="PPD-H Crew Cabin"/>
        <s v="PPD-8 Lander Can"/>
        <s v="PPD-6 Crew Cabin"/>
        <s v="PPD-4 Crew Cabin"/>
        <s v="PPD-24 Itinerant Service Container"/>
        <s v="PPD-20 Jumbo Kerbal Can"/>
        <s v="PPD-1 Heavy Command Module"/>
        <s v="Polyot Side Engine"/>
        <s v="Agena-D Flight Pack with SPS"/>
        <s v="Plasma TV - Small"/>
        <s v="Plasma TV - Medium"/>
        <s v="Plasma TV - Large"/>
        <s v="Pipe [Short]"/>
        <s v="Pipe [Long]"/>
        <s v="CAE-E175 Fomalhaut Solar Panel"/>
        <s v="Pioneer Probe Core"/>
        <s v="Pioneer Probe Antenna"/>
        <s v="Pioneer Mono Engine"/>
        <s v="Agena-D Flight Pack"/>
        <s v="Centaur Avionics Package [3.05m]"/>
        <s v="Ranger Block III Core"/>
        <s v="CAE-E300 Vorona Solar-Thermal System"/>
        <s v="Polyot"/>
        <s v="CAE-E600-A Vorona Solar-Thermal System"/>
        <s v="HG-20 High Gain Antenna"/>
        <s v="CAE-HS100 Fomalhaut Heat Shield"/>
        <s v="Molniya-1"/>
        <s v="Pioneer 0/1/2 Top Boosters"/>
        <s v="Pioneer 0/1/2 Booster Decoupler"/>
        <s v="Guidance Unit, 1m"/>
        <s v="Heatshield (1m)"/>
        <s v="Heatshield (1.5m)"/>
        <s v="Heatshield (1.25m)"/>
        <s v="Heatshield (0.625m)"/>
        <s v="Aerobee 100/150/170 Payload Parachute"/>
        <s v="Vostok Parachute (Drogue only)"/>
        <s v="Pegasus Descent Module"/>
        <s v="PB-X750 Xenon Container"/>
        <s v="PB-X50R Xenon Container"/>
        <s v="PB-X450 Xenon Container"/>
        <s v="PB-X150 Xenon Container"/>
        <s v="PB-NUK-M Miniature RTG"/>
        <s v="Payload Launch Fairing Expanded Base [Medium]"/>
        <s v="Payload Launch Fairing Expanded Base [Large]"/>
        <s v="Payload Launch Fairing Expanded Base [200&quot;]"/>
        <s v="Payload Launch Fairing Expanded Base [168&quot;]"/>
        <s v="Payload Launch Fairing Base [Small]"/>
        <s v="Payload Launch Fairing Base [Medium]"/>
        <s v="Payload Launch Fairing Base [Large]"/>
        <s v="Payload Launch Fairing Base [65&quot;]"/>
        <s v="Payload Launch Fairing Base [60&quot;]"/>
        <s v="Payload Launch Fairing Base [120&quot;]"/>
        <s v="Payload Fairing - Vulcan [Procedural]"/>
        <s v="Payload Fairing - Titan [Procedural]"/>
        <s v="Payload Fairing - SLS [Procedural]"/>
        <s v="Payload Fairing - Jupiter [Procedural]"/>
        <s v="Payload Fairing - Egg-Shaped [Procedural]"/>
        <s v="Payload Fairing - Egg-Shaped (US) [Procedural]"/>
        <s v="Payload Fairing - Egg-Shaped (Stock) [Procedural]"/>
        <s v="Payload Fairing - Egg-Shaped (ST) [Procedural]"/>
        <s v="Payload Fairing - Delta IV [Procedural]"/>
        <s v="Payload Fairing - Conic [Procedural]"/>
        <s v="Payload Fairing - Conic (German) [Procedural]"/>
        <s v="Payload Fairing - Atlas [Procedural]"/>
        <s v="Payload Fairing - Ares Standard [Procedural]"/>
        <s v="Payload Fairing - Ares Aeroshell [Procedural]"/>
        <s v="Passive Seismic Experiment Package (PSEP)"/>
        <s v="Soyuz Heat Shield (2.2m)"/>
        <s v="LT-05 Micro Landing Strut"/>
        <s v="Heatshield Decoupler (Gray)"/>
        <s v="Heatshield (3m)"/>
        <s v="Junkers Jumo 211F"/>
        <s v="Junkers Ju-87 cockpit"/>
        <s v="P80"/>
        <s v="P5 Hall Thruster"/>
        <s v="P4 (Rita 1)"/>
        <s v="P241A EAP"/>
        <s v="P2.2 (Topaze)"/>
        <s v="P135 (three)"/>
        <s v="P135"/>
        <s v="P0.68"/>
        <s v="OX-VL Photovoltaic Array"/>
        <s v="OX-HEX Photovoltaic Panels"/>
        <s v="OX-9 1x2 Photovoltaic Panels"/>
        <s v="OX-4M 2x3 Photovoltaic Panels"/>
        <s v="OX-32-S Inflatable Fuel Tank"/>
        <s v="OX-32 Inflatable Fuel Tank"/>
        <s v="OX-2L 1x3 Photovoltaic Panels"/>
        <s v="OX - 4 Propellant Tank"/>
        <s v="Oversize Signals Intelligence Satellite"/>
        <s v="Outback ESP"/>
        <s v="Oscar-B Fuel Tank"/>
        <s v="Oscar - D Propellant Tank"/>
        <s v="Oscar - C Propellant Tank"/>
        <s v="Oscar - A Propellant Tank"/>
        <s v="Orion Service Module Fairing"/>
        <s v="Heatshield (2m)"/>
        <s v="Orion MPCV Solar Array Wing (SAW)"/>
        <s v="Orion MPCV Service Module"/>
        <s v="Orion MPCV RCS Thruster (Radial)"/>
        <s v="Orion MPCV RCS Thruster (Inline)"/>
        <s v="Orion MPCV RCS Block"/>
        <s v="Orion MPCV Docking System"/>
        <s v="Orion MPCV Crew Module"/>
        <s v="Orion MPCV Adapter"/>
        <s v="Orion Launch Escape Assembly"/>
        <s v="Orion Launch Abort System (LAS)"/>
        <s v="Orion Forward Heat Shield"/>
        <s v="Orion European Service Module"/>
        <s v="Orion EFT LAS Decoupler"/>
        <s v="Orion EFT Crew Module"/>
        <s v="Orion Command Module - Orbital Module"/>
        <s v="Orion Command Module"/>
        <s v="Orion 50 [1.25 m]"/>
        <s v="Orion - DCSS Adapter"/>
        <s v="Orbital Telescope"/>
        <s v="Orbital Perturbation Experiment"/>
        <s v="OKEB-500 Blanket Photovoltaic Array"/>
        <s v="OKEB-100 Blanket Photovoltaic Array"/>
        <s v="Octagonal Strut"/>
        <s v="Octagonal Fuel Augmented Strut"/>
        <s v="Octagonal 0.625m Adapter"/>
        <s v="Object D payload fairing"/>
        <s v="Object D payload base"/>
        <s v="O-40 &quot;Puff&quot; Orbital Manoeuvering System"/>
        <s v="O-10 &quot;Puff&quot; Orbital Manoeuvering System"/>
        <s v="NuScale Nuclear Reactor"/>
        <s v="Nuclear Engines - TECH 7"/>
        <s v="Nuclear Engines - TECH 6"/>
        <s v="Nuclear Engines - TECH 5"/>
        <s v="Nuclear Engines - TECH 4"/>
        <s v="Nuclear Engines - TECH 3"/>
        <s v="Nuclear Engines - TECH 2"/>
        <s v="Nuclear Engines - TECH 1"/>
        <s v="Nuclear Engines - TECH 0"/>
        <s v="NT-5R &quot;Shiba&quot; Rocket Motor"/>
        <s v="NSTAR Ion Thruster"/>
        <s v="4x_NK-39"/>
        <s v="Nose Fairing [Small]"/>
        <s v="Nose Fairing [Medium]"/>
        <s v="Nose Fairing [Large]"/>
        <s v="Nose Fairing [260&quot; UA156X SRM]"/>
        <s v="Nose Fairing [156&quot; UA156X SRM]"/>
        <s v="Nose Fairing [120&quot; UA120X SRM]"/>
        <s v="Nose Cone [Procedural]"/>
        <s v="Node-1 Utility Module"/>
        <s v="A-7"/>
        <s v="A-6"/>
        <s v="Block D-2 11S824F"/>
        <s v="NERVA-I"/>
        <s v="NERVA-II"/>
        <s v="NK-15-Original-NoGimbal"/>
        <s v="Block DM-5 17S40"/>
        <s v="NK-15"/>
        <s v="NK-33-Original-NoGimbal"/>
        <s v="S5.98M (14D30)"/>
        <s v="NK-33"/>
        <s v="S5.98M"/>
        <s v="RD-264 Rocket Engine"/>
        <s v="RD-0256 Rocket Engine"/>
        <s v="Block DM-SL"/>
        <s v="11D458M"/>
        <s v="AJ26-62"/>
        <s v="NK-15V-Original-NoGimbal"/>
        <s v="SSTU - SC-ENG - RD-180"/>
        <s v="NK-15V"/>
        <s v="NIV-3 Curved Solar Array"/>
        <s v="NIV-18 Curved Solar Array"/>
        <s v="NEXT Ion Thruster [x2]"/>
        <s v="NEXT Ion Thruster"/>
        <s v="Aerobee 350 Probe Core"/>
        <s v="NK-43-Original-NoGimbal"/>
        <s v="NK-43"/>
        <s v="NERVA II"/>
        <s v="NERVA I"/>
        <s v="NEO NR Solar Array"/>
        <s v="NEO DWN Solar Array"/>
        <s v="NEO DS Solar Array"/>
        <s v="NEED INPUT"/>
        <s v="Pioneer 6/7/8/9"/>
        <s v="NDS Protective Nose Cone"/>
        <s v="IO-550-B Piston Engine (Bonanza)"/>
        <s v="NASA SAFE-400 Nuclear Reactor"/>
        <s v="NASA International Docking Adapter"/>
        <s v="NASA Docking System (Shielded)"/>
        <s v="NASA Docking System (Passive)"/>
        <s v="NASA Docking System (Active)"/>
        <s v="NASA Docking System"/>
        <s v="NASA 457M Hall Thruster[x4] [Test]"/>
        <s v="NASA 457M Hall Thruster [Test]"/>
        <s v="NASA &amp; DOE Advanced Sterling RG"/>
        <s v="Heinkel He 111 cockpit"/>
        <s v="Gloster Meteor Cockpit"/>
        <s v="FW-190 Cockpit"/>
        <s v="F8F Bearcat Cockpit"/>
        <s v="NAA-75-110 A-Series"/>
        <s v="N1 Utility Light"/>
        <s v="N-1 Grid Fins"/>
        <s v="N-1 Block V"/>
        <s v="RD-180"/>
        <s v="N-1 Block B/V Interstage"/>
        <s v="N-1 Block B"/>
        <s v="N-1 Block A/B Decoupler"/>
        <s v="N-1 Block A"/>
        <s v="MX-5 'Hermes Fission Reactor"/>
        <s v="Multi-Spectral Imaging Platform"/>
        <s v="Multi-Mission RTG"/>
        <s v="Multi-Hundred Watt RTG"/>
        <s v="MTV - III Propellant Tank"/>
        <s v="MTV - II Propellant Tank"/>
        <s v="MTV - I Propellant Tank"/>
        <s v="Heatshield (2.5m)"/>
        <s v="MRM-111 (4N)"/>
        <s v="MRM-106F (40N)"/>
        <s v="MRM-106D (4 Engine 40N)"/>
        <s v="MRM-106D (2 Engine 40N)"/>
        <s v="AIES A1 'Saltguia' Laser"/>
        <s v="Mercury Parachute"/>
        <s v="NK-9V"/>
        <s v="NK-21"/>
        <s v="MR-510 Arcjet"/>
        <s v="MR-111 (4N)"/>
        <s v="MR-107 (270N)"/>
        <s v="MR-106 Lateral (40N)"/>
        <s v="MR-106 Axial (40N)"/>
        <s v="MR-104 (440N)"/>
        <s v="MR-103 (1N)"/>
        <s v="MPR-5 &quot;Cirrus&quot; MonoPropellant Engine"/>
        <s v="Mondo-60 Cryogenic Fuel Tank"/>
        <s v="Mondo-30 Cryogenic Fuel Tank"/>
        <s v="Mondo-15 Cryogenic Fuel Tank"/>
        <s v="Molniya-1 ASAS"/>
        <s v="Asterix Probe"/>
        <s v="Molniya R7 Block I Fairing"/>
        <s v="MOL Solar Array"/>
        <s v="Modular Spinal Truss Series-3 Adapter"/>
        <s v="Modular Spinal Truss Series-2 Adapter"/>
        <s v="Modular Spinal Truss Mini"/>
        <s v="Modular Spinal Truss Micro"/>
        <s v="Modular Spinal Truss Docking Connector"/>
        <s v="Modular Spinal Truss"/>
        <s v="Modular Pressurized Octo-Girder XL"/>
        <s v="Modular Pressurized Octo-Girder Octo-Hub"/>
        <s v="Modular Pressurized Octo-Girder Micro"/>
        <s v="Modular Pressurized Octo-Girder Adapter"/>
        <s v="Modular Pressurized Octo-Girder"/>
        <s v="Modular Octo-Girder Radial Attach Node"/>
        <s v="Modular Octo-Girder Octo-Hub"/>
        <s v="Modular Octo-Girder Heavy Docking Connector"/>
        <s v="Modular Octo-Girder Guidance Unit"/>
        <s v="Modular Octo-Girder Docking Connector"/>
        <s v="Modular Octo-Girder Angular Connector"/>
        <s v="Modular Octo-Girder Adapter"/>
        <s v="Modular Octagonal Docking Connector"/>
        <s v="Modular Multipurpose Octo-Girder XL"/>
        <s v="Modular Multipurpose Octo-Girder Nano"/>
        <s v="Modular Multipurpose Octo-Girder Micro"/>
        <s v="Modular Multipurpose Octo-Girder"/>
        <s v="Modular Multipurpose Hexa-Girder S1"/>
        <s v="Modular Multipurpose Hexa-Girder M1"/>
        <s v="Modular Multipurpose Hexa-Girder L1"/>
        <s v="Modular Multipurpose Annular Truss XL"/>
        <s v="Modular Multipurpose Annular Truss Mini"/>
        <s v="Modular Multipurpose Annular Truss Micro"/>
        <s v="Modular Multipurpose Annular Truss"/>
        <s v="Modular Hexa-Girder Adapter"/>
        <s v="Modular Girder Universal Mounting Plate"/>
        <s v="Modular Girder Segment XL"/>
        <s v="Modular Girder Segment"/>
        <s v="Modular Girder Adapter"/>
        <s v="A-1 &quot;Asterix&quot;"/>
        <s v="Modular Annular Truss Docking Connector"/>
        <s v="Modular Annular Truss Adapter V2"/>
        <s v="Modular Annular Truss Adapter"/>
        <s v="NK-19"/>
        <s v="NK-39"/>
        <s v="NK-31"/>
        <s v="NSTAR"/>
        <s v="R-40B-NTO"/>
        <s v="R-40B"/>
        <s v="R-40A-NTO"/>
        <s v="Mobile Processing Lab MPL-LG-2"/>
        <s v="Voskhod Main Parachute"/>
        <s v="LT-2 Landing Strut"/>
        <s v="LT-1 Landing Struts"/>
        <s v="Heatshield (5m)"/>
        <s v="Mk5-R Radial-Mount Parachute *Outdated*"/>
        <s v="Mk4-1 Heavy Command Module"/>
        <s v="Mk3-9 Orbital Command Pod"/>
        <s v="Mk3 to Mk2 Adapter"/>
        <s v="Mk3 to 6.5m Adapter"/>
        <s v="Mk3 to 4.3m Adapter Slanted"/>
        <s v="Mk3 to 4.3m Adapter"/>
        <s v="Mk3 Passenger Module"/>
        <s v="Mk3 Fuselage (Short) (Pressurized)"/>
        <s v="Mk3 Fuselage (Short) (Pres, low volume)"/>
        <s v="Mk3 Fuselage (Short)"/>
        <s v="Mk3 Fuselage (Medium) (Pressurized)"/>
        <s v="Mk3 Fuselage (Medium)"/>
        <s v="Mk3 Fuselage (Long) (Pressurized)"/>
        <s v="Mk3 Fuselage (Long)"/>
        <s v="Mk3 Engine Mount"/>
        <s v="Mk3 Cockpit"/>
        <s v="Mk3 Cargo Ramp"/>
        <s v="Elevon Mk3"/>
        <s v="Mk3 Cargo Bay CRG-50"/>
        <s v="Mk3 Cargo Bay CRG-25"/>
        <s v="Mk3 Cargo Bay CRG-100"/>
        <s v="Heatshield (4m) - Mk 1-2 Pod"/>
        <s v="Mk26 Parachute"/>
        <s v="Heatshield (4m)"/>
        <s v="Mk2 to 2.5m Adapter Slanted"/>
        <s v="Mk2 to 2.5m Adapter Long"/>
        <s v="Mk2 to 1.25m &quot;Su.27&quot; Air Intake"/>
        <s v="Mk2 Pod Protective Cover"/>
        <s v="Mk2 Pod (4m)"/>
        <s v="Heatshield (3.75m)"/>
        <s v="Mk2 Inline Cockpit"/>
        <s v="Elevon Mk2"/>
        <s v="Elevon 5"/>
        <s v="Elevon 4"/>
        <s v="Elevon 3"/>
        <s v="Elevon 2"/>
        <s v="Elevon 1"/>
        <s v="Elevon 0-B"/>
        <s v="Elevon 0-A"/>
        <s v="Mk2 Clamp-O-Tron"/>
        <s v="Derwent V"/>
        <s v="Mk2 Cargo Bay CRG-04B"/>
        <s v="Delta-Deluxe Winglet"/>
        <s v="Delta Wing"/>
        <s v="Daimler-Benz DB 605 A"/>
        <s v="Bonanza Tail"/>
        <s v="Mk2 5-Way RCS Thruster"/>
        <s v="Mk2 10-DEG Tilted connector"/>
        <s v="Mk2 &quot;Stubbs&quot; Linear Aerospike Engine"/>
        <s v="Bonanza Cabin"/>
        <s v="Expanded Mobility Enhancer"/>
        <s v="Dragon Mobility Enhancer"/>
        <s v="MK1-45 RCS Quad"/>
        <s v="Mk12-R Radial-Mount Drogue Chute"/>
        <s v="Mk1-2 Command Pod (M)"/>
        <s v="AIES Legstrot Landing Leg"/>
        <s v="Gemini Recovery Main Parachute"/>
        <s v="BMW IIIa"/>
        <s v="MK1 RCS Quad"/>
        <s v="MK1 RCS Pod"/>
        <s v="Mk1 Pod (2m)"/>
        <s v="B9 Procedural Wing, All-Moving (Early)"/>
        <s v="Mk1 LFO Barrel"/>
        <s v="Gemini Recovery Drogue Parachute"/>
        <s v="Gemini Lightweight Lander"/>
        <s v="Mk1 Fuselage (Pressurized)"/>
        <s v="Mk1 Fuselage"/>
        <s v="Mk1 Crew Carrier"/>
        <s v="Mk1 Crew Cabin"/>
        <s v="Mk1 Cockpit"/>
        <s v="MK1 Cargo Bay CRG-02"/>
        <s v="Mk1 Bicoupler"/>
        <s v="MK1 Aircraft Fuselage"/>
        <s v="Mk1 5-Way RCS Thruster"/>
        <s v="Mk0CX Small Folding Wing"/>
        <s v="B9 Procedural Wing (Early)"/>
        <s v="Mk0 Small Modular Wing"/>
        <s v="Gemini Lander Legs"/>
        <s v="Mk10-XL Inflatable Airbag"/>
        <s v="Mk-10 Inflatable Airbag"/>
        <s v="Luna 9 ALS"/>
        <s v="Luna 9 Airbag Cover"/>
        <s v="Heat Shield (1m)"/>
        <s v="Mk 1 Inline Cockpit"/>
        <s v="MIR Docking Module"/>
        <s v="Mini Gooâ„¢ Radiometer"/>
        <s v="Mineshaft Portable Crew Tube"/>
        <s v="Micrometeorite Detector (Early)"/>
        <s v="Micro Goo Containment Pod"/>
        <s v="M-Hull 3.75m to Mk3 Adapter Hollow"/>
        <s v="MF-7 Nuclear Fuel Drum"/>
        <s v="MF-4 Nuclear Fuel Drum"/>
        <s v="MF-1 Nuclear Fuel Drum"/>
        <s v="Methane Pyrolysis Unit"/>
        <s v="Surveyor Lunar Probe"/>
        <s v="R-40A"/>
        <s v="R-42-NTO"/>
        <s v="R-42DM-NTO"/>
        <s v="R-42DM"/>
        <s v="R-42"/>
        <s v="Raptor?Vacuum"/>
        <s v="Raptor"/>
        <s v="RD-0109"/>
        <s v="RD-0105"/>
        <s v="Merlin Series (Vacuum Variants)"/>
        <s v="Merlin Series (Surface Variants)"/>
        <s v="Merlin Series"/>
        <s v="Merlin 1D Vacuum"/>
        <s v="Merlin 1D"/>
        <s v="Merlin 1C Vacuum"/>
        <s v="Merlin 1C"/>
        <s v="Merlin 1B Vacuum"/>
        <s v="Merlin 1B"/>
        <s v="Merlin 1A/1C"/>
        <s v="Merlin 1A"/>
        <s v="Mercury Retro Strap / Decoupler"/>
        <s v="Mercury Retro Rocket Pack"/>
        <s v="Mercury Re-entry Module"/>
        <s v="Mercury RCS Roll Thruster Pack"/>
        <s v="Mercury Posigrade Solid Rocket Motor"/>
        <s v="AIES 'Expend' Landing"/>
        <s v="Soyuz 7K-OK Orbital Module Drogue"/>
        <s v="Mercury Nose Fairing"/>
        <s v="Mercury Launch Escape System"/>
        <s v="Mercury - Redstone Spacecraft Adapter"/>
        <s v="Mercury - Redstone LV Fuel Tank"/>
        <s v="Mercury - Atlas Spacecraft Adapter"/>
        <s v="Mercury - Atlas Launch Vehicle Fuel Tank"/>
        <s v="MechJeb Features- Rover Autopilot"/>
        <s v="MechJeb Features- Rendezvous &amp; Docking"/>
        <s v="MechJeb Features- Maneuver &amp; Translatron"/>
        <s v="MechJeb Features- Ascent, Landing, Spaceplane"/>
        <s v="MC-6000 Buckboard"/>
        <s v="MC-3000 Buckboard"/>
        <s v="MC-2000 Buckboard"/>
        <s v="MC-1000 Buckboard"/>
        <s v="M-Beam 650 I-Beam"/>
        <s v="M-Beam 200 I-Beam Pocket Edition"/>
        <s v="M-Beam 200 I-Beam"/>
        <s v="M-Beam 100 I-Beam"/>
        <s v="CAE-L165 'Fomalhaut' Lander Probe"/>
        <s v="CA-ELIX Electrostatic &amp; Ionization Experiment"/>
        <s v="MAV - II Propellant Tank"/>
        <s v="MAV - I Propellant Tank"/>
        <s v="CAE-MG03 Magnetometer"/>
        <s v="Mars Methane 66.7kN"/>
        <s v="Mars Methane 16.7kN"/>
        <s v="CAE-MT12 Propellant Tank (Pressurized)"/>
        <s v="Mars CO2 Intake 1000"/>
        <s v="Mars CO2 Intake 100"/>
        <s v="Mars CO2 Intake 10"/>
        <s v="Mark 6 Re-Entry Vehicle Fairing"/>
        <s v="Surveyor Core"/>
        <s v="Manual Berthing Mechanism"/>
        <s v="Manned Orbital Lab (MOL) Science Module"/>
        <s v="Manned Orbital Lab (MOL) Cargo Bay - Stack"/>
        <s v="Manned Orbital Lab (MOL) Cargo Bay - Cap"/>
        <s v="Manned Orbital Lab (MOL) Cargo Bay"/>
        <s v="Magnetometer Boom"/>
        <s v="Magellan Star-48 SRM Decoupler"/>
        <s v="Magellan Star-48 SRM"/>
        <s v="Magellan Orbital Scanner"/>
        <s v="Saturn IB/V Instrument Unit"/>
        <s v="MAG Solar Array"/>
        <s v="M-95 &quot;Goose&quot; Cockpit"/>
        <s v="M700 Survey Scanner"/>
        <s v="M6-1x1 Hexagonal  Structural Panel"/>
        <s v="M5E1"/>
        <s v="M55 (Minuteman) SRM"/>
        <s v="M4435 Narrow-Band Scanner"/>
        <s v="M-3x3 Structural Panel"/>
        <s v="M-2x2 Structural Panel"/>
        <s v="M-2 Cryogenic Gas Separator"/>
        <s v="M-1x1T Structural Panel"/>
        <s v="M-1x1 Triangular Structural Panel"/>
        <s v="M-1x1 Structural Panel"/>
        <s v="RD-0107"/>
        <s v="RD-0110R"/>
        <s v="Soyuz 7K Series Main Parachute"/>
        <s v="Soyuz 7K series heatshield"/>
        <s v="Soyuz 7K series Descent Module"/>
        <s v="M-1 Series"/>
        <s v="RD-0110-Vernier"/>
        <s v="B9 Procedural Control Surface (Early)"/>
        <s v="Airliner Window"/>
        <s v="DHC-3 Otter cockpit"/>
        <s v="XF-104 Radial Air Intake"/>
        <s v="Ramp Intake"/>
        <s v="J85-GE-4 turbojet"/>
        <s v="LV-T95-8 Liquid Fuel Engine Assembly"/>
        <s v="LV-T95 Liquid Fuel Engine"/>
        <s v="LV-T18 Liquid Fuel Engine Cluster"/>
        <s v="LV-NRJ &quot;Agamemnon&quot; Nuclear Ramjet Engine"/>
        <s v="LV-95-6 Orbital Maneuvering Engine Assembly"/>
        <s v="LV-95 Orbital Maneuvering Engine"/>
        <s v="LV-601-4 Orbital Maneuvering Engine Cluster"/>
        <s v="LV-601 Orbital Maneuvering Engine"/>
        <s v="RoveMax Model S2"/>
        <s v="RoveMax Model M1"/>
        <s v="Mk1 Lander Can"/>
        <s v="Heatshield Decoupler (Mk1-2)"/>
        <s v="Heat Shield (5m)"/>
        <s v="Heat Shield (4m)"/>
        <s v="Saturn IB/V - APS Flight Pack"/>
        <s v="Luna9-10 Radio"/>
        <s v="Luna9-10 Astro"/>
        <s v="Luna Vernier"/>
        <s v="Luna 13 ALS"/>
        <s v="Luna 9-10 KTDU"/>
        <s v="Luna 9/10 payload Decoupler"/>
        <s v="Heat Shield (3m)"/>
        <s v="Heat Shield (2m)"/>
        <s v="Luna 11 Astro"/>
        <s v="Luna 11 ALS"/>
        <s v="Luna 11 Radio"/>
        <s v="Luna 10 ALS"/>
        <s v="Diapason/Diadème Probe"/>
        <s v="LT-POD Landing Assembly"/>
        <s v="Heat Shield (0.625m)"/>
        <s v="FASA Advanced Gemini Landing Leg"/>
        <s v="Big Gemini Recovery Main Parachute"/>
        <s v="RD-0124"/>
        <s v="RD-0210"/>
        <s v="RD-0213"/>
        <s v="LR-91 Turbopump Exhaust Vernier"/>
        <s v="LR-91 Series"/>
        <s v="LR91 Series"/>
        <s v="LR-91 Rocket Engine"/>
        <s v="LR91 Decoupler"/>
        <s v="RD-0242M2"/>
        <s v="RD-103M"/>
        <s v="RD-103"/>
        <s v="RD-102"/>
        <s v="LR89 Series"/>
        <s v="RD-101"/>
        <s v="LR87-LH2 Vacuum"/>
        <s v="LR-87-LH2"/>
        <s v="RD-100"/>
        <s v="RD-117_11D511"/>
        <s v="RD-107MM_8D728"/>
        <s v="RD-107A_14D22"/>
        <s v="RD-107_8D74PS"/>
        <s v="RD-107_8D74K"/>
        <s v="LR-87-3, 5, 7, 9"/>
        <s v="LR-87-11"/>
        <s v="LR87 Series"/>
        <s v="LR87 Booster"/>
        <s v="RD-107_8D74"/>
        <s v="RD-118_11D512"/>
        <s v="RD-108MM_8D727"/>
        <s v="RD-108A_14D21"/>
        <s v="LR79/MB-3 Turbopump Exhaust Nozzle"/>
        <s v="LR79/MB-3 Rocket Engine"/>
        <s v="LR-79 Series"/>
        <s v="LR79 Series"/>
        <s v="RD-108_8D75PS"/>
        <s v="RD-108_8D75K"/>
        <s v="RD-108_8D75"/>
        <s v="RD-120K"/>
        <s v="RD-120F"/>
        <s v="RD-170"/>
        <s v="LR105 Series"/>
        <s v="RD-172/173"/>
        <s v="RD-171M"/>
        <s v="LR101 Thor Vernier"/>
        <s v="LR101 Series"/>
        <s v="Long Spacer Truss (ITS)"/>
        <s v="Long Passenger Cab"/>
        <s v="Logistics Module (Small)"/>
        <s v="Logistics Module (Large)"/>
        <s v="CAE-P16 Fomalhaut Parachute"/>
        <s v="SSTU - LC2-POD"/>
        <s v="AIES PLOMM-S Landing"/>
        <s v="AIES GODEX-1B Landing Strut"/>
        <s v="AIES GODEX-1A Landing"/>
        <s v="Mk2 Lander Can"/>
        <s v="Mk1 Lander Can Advanced"/>
        <s v="Lunar Module Descent Engine"/>
        <s v="Little Brother Surveillance Camera"/>
        <s v="Liquefaction Array"/>
        <s v="LiFt-5 Magnetoplasmadynamic RCS Block"/>
        <s v="LiFt-4 Magnetoplasmadynamic RCS Block"/>
        <s v="LiFt-3 Magnetoplasmadynamic RCS Block"/>
        <s v="LiFt-1 Magnetoplasmadynamic RCS Thruster"/>
        <s v="Life Support Water HexCan, 3m"/>
        <s v="Life Support Water HexCan, 1.5m"/>
        <s v="Life Support Water HexCan, 0.75m"/>
        <s v="Life Support Water Container, 3.75m"/>
        <s v="Life Support Water Container, 2.5m"/>
        <s v="Life Support Water Container, 1.25m"/>
        <s v="Life Support Water Container, 0.625m"/>
        <s v="Life Support Waste HexCan, 3m"/>
        <s v="Life Support Waste HexCan, 1.5m"/>
        <s v="Life Support Waste HexCan, 0.75m"/>
        <s v="Life Support Waste Container, 3.75m"/>
        <s v="Life Support Waste Container, 2.5m"/>
        <s v="Life Support Waste Container, 1.25m"/>
        <s v="Life Support Waste Container, 0.625m"/>
        <s v="Life Support Supplies HexCan, 3m (MFT)"/>
        <s v="Life Support Supplies HexCan, 3m"/>
        <s v="Life Support Supplies HexCan, 1.5m (MFT)"/>
        <s v="Life Support Supplies HexCan, 1.5m"/>
        <s v="Life Support Supplies HexCan, 0.75m (MFT)"/>
        <s v="Life Support Supplies HexCan, 0.75m"/>
        <s v="Life Support Supplies Container, 3.75m (MFT)"/>
        <s v="Life Support Supplies Container, 3.75m"/>
        <s v="Life Support Supplies Container, 2.5m (MFT)"/>
        <s v="Life Support Supplies Container, 2.5m"/>
        <s v="Life Support Supplies Container, 1.25m (MFT)"/>
        <s v="Life Support Supplies Container, 1.25m"/>
        <s v="Life Support Supplies Container, 0.625m (MFT)"/>
        <s v="Life Support Supplies Container, 0.625m"/>
        <s v="Life Support Oxygen HexCan, 3m"/>
        <s v="Life Support Oxygen HexCan, 1.5m"/>
        <s v="Life Support Oxygen HexCan, 0.75m"/>
        <s v="Life Support Oxygen Container, 3.75m"/>
        <s v="Life Support Oxygen Container, 2.5m"/>
        <s v="Life Support Oxygen Container, 1.25m"/>
        <s v="Life Support Oxygen Container, 0.625m"/>
        <s v="Life Support Food HexCan, 3m"/>
        <s v="Life Support Food HexCan, 1.5m"/>
        <s v="Life Support Food HexCan, 0.75m"/>
        <s v="Life Support Food Container, 3.75m"/>
        <s v="Life Support Food Container, 2.5m"/>
        <s v="Life Support Food Container, 1.25m"/>
        <s v="Life Support Food Container, 0.625m"/>
        <s v="General Electric J47-GE-27"/>
        <s v="LFT-B200 Lithium Tank"/>
        <s v="LFT-B100 Lithium Tank"/>
        <s v="LFT-A200 Lithium Tank"/>
        <s v="LFT-A100 Lithium Tank"/>
        <s v="LFT-A050 Lithium Tank"/>
        <s v="LF-9 'Colossus' Magnetoplasmadynamic Engine [Theoretical]"/>
        <s v="LF-01B Sea-Float Outrigger"/>
        <s v="LF-01B Sea-Float Midsection"/>
        <s v="LF-01A Sea-Float End"/>
        <s v="LEROS-4 (1100N)"/>
        <s v="LEROS-1b (635N)"/>
        <s v="RD-151"/>
        <s v="LE-7 Series"/>
        <s v="RD-193"/>
        <s v="LE-5 Series"/>
        <s v="LCBM"/>
        <s v="Launch Pad Base Clamp"/>
        <s v="Laser Ranging Retroreflector (LRRR)"/>
        <s v="Laser Mass Spectrometer"/>
        <s v="Large Rockomax HubMax Multi-Point Connector"/>
        <s v="Large Holding Tank"/>
        <s v="Large Fin"/>
        <s v="Large Aircraft Passenger Cabin"/>
        <s v="Large Aircraft Fuselage"/>
        <s v="RD-191"/>
        <s v="Ladee/LRO Orbital Scanner"/>
        <s v="KX-XK 'Repulsor' Pulsed Inductive Thruster [Theoretical]"/>
        <s v="KW TRQ-5-SAS Half"/>
        <s v="KW TRQ-3-SAS Half"/>
        <s v="KW TRQ-2-SAS Half"/>
        <s v="KW Stack Decoupler [Small]"/>
        <s v="KW Stack Decoupler [Medium]"/>
        <s v="KW Stack Decoupler [Large]"/>
        <s v="KW Stack Decoupler [Extra Large]"/>
        <s v="KW Small Nose Cone"/>
        <s v="KW Small Fairing Base"/>
        <s v="KW Rocketry v-35 LFT"/>
        <s v="KW Rocketry v-15 LFT"/>
        <s v="KW Rocketry V-05 LFT"/>
        <s v="KW Rocketry ST-37"/>
        <s v="KW Rocketry ST-25"/>
        <s v="KW Rocketry Service Module Propulsion System"/>
        <s v="KW Rocketry SC-4A LFT"/>
        <s v="KW Rocketry SC-4 LFT"/>
        <s v="KW Rocketry SC-3 RCS Fuel"/>
        <s v="KW Rocketry SC-3 LFT"/>
        <s v="KW Rocketry SC-2 LFT"/>
        <s v="KW Rocketry SC-1 LFT"/>
        <s v="KW Rocketry SC-05 LFT"/>
        <s v="KW Rocketry SB-4A LFT"/>
        <s v="KW Rocketry SB-4 LFT"/>
        <s v="KW Rocketry SB-2 RCS Fuel"/>
        <s v="KW Rocketry SB-2 LFT"/>
        <s v="KW Rocketry SB-1 SMT"/>
        <s v="KW Rocketry SB-1 LFT"/>
        <s v="KW Rocketry SB-05 LFT"/>
        <s v="KW Rocketry SA-4 LFT"/>
        <s v="KW Rocketry SA-2 LFT"/>
        <s v="KW Rocketry SA-1 RCS Fuel"/>
        <s v="KW Rocketry SA-1 LFT"/>
        <s v="KW Rocketry SA-05 LFT"/>
        <s v="KW Rocketry LFTA 5-3"/>
        <s v="KW Rocketry LFTA 5-2"/>
        <s v="KW Rocketry LFTA 3-2 Short"/>
        <s v="KW Rocketry LFTA 3-2"/>
        <s v="KW Rocketry LFTA 3-1 Short"/>
        <s v="KW Rocketry LFTA 3-1"/>
        <s v="KW Rocketry LFTA 2-1 Short"/>
        <s v="KW Rocketry LFTA 2-1"/>
        <s v="KW Opening Petal Adapter [3:2]"/>
        <s v="KW Medium Nose Cone"/>
        <s v="KW Medium Fairing Base"/>
        <s v="KW Large Nose Cone"/>
        <s v="KW Large Fairing Base"/>
        <s v="KW Flat Adapter [3:2]"/>
        <s v="KW Flat Adapter [3:1]"/>
        <s v="KW Flat Adapter [2:1]"/>
        <s v="KW Fairing Wall Third [Large]"/>
        <s v="KW Fairing Wall Quarter [Extra Large]"/>
        <s v="KW Fairing Wall Half [Small]"/>
        <s v="KW Fairing Wall Half [Medium]"/>
        <s v="KW Fairing Cone Third [Large]"/>
        <s v="KW Fairing Cone Half [Small]"/>
        <s v="KW Fairing Cone Half [Medium]"/>
        <s v="KW Extra Large Nose Cone"/>
        <s v="KW Expanded Fairing Wall Third [Large]"/>
        <s v="KW Expanded Fairing Wall Half [Medium]"/>
        <s v="KW Expanded Fairing Cone Half [Small]"/>
        <s v="KW Expanded Fairing Cone Half [Medium]"/>
        <s v="KW BX-S Battery Bank"/>
        <s v="KW BX-L Battery Bank"/>
        <s v="KW BT-LXS Battery Bank"/>
        <s v="KW BT-LXL Battery Bank"/>
        <s v="KW Adapter Interstage [3:2]"/>
        <s v="KW Adapter Interstage [2:1]"/>
        <s v="RD-181"/>
        <s v="RD-253"/>
        <s v="KU-Band Communications Antenna"/>
        <s v="CAE-PD7 Fomalhaut Drogue Parachute"/>
        <s v="KR-XL Megalador Concentrating Solar Array"/>
        <s v="KRX 1x3 Concentrating Photovoltaic Panels"/>
        <s v="KR-SL Solo Concentrating Solar Array"/>
        <s v="KRQ 1x4 High-Efficiency Photovoltaic Panels"/>
        <s v="KR-ML Trio Concentrating Solar Array"/>
        <s v="KRK 1x4 Concentrating Photovoltaic Panels"/>
        <s v="KP-XL 'Inductor' Pulsed Inductive Thruster [Theoretical]"/>
        <s v="KP-01 'Scintillator' Pulsed Inductive Thruster [Theoretical]"/>
        <s v="B-52 Stratofortress cockpit"/>
        <s v="Kopo-4e &quot;Pancake&quot; Liquid Fuel Engine"/>
        <s v="KO-A601 &quot;Monsoon&quot; Prop Engine"/>
        <s v="KO-1 Pulsed Plasma RCS Thruster"/>
        <s v="Kn-225 Loading Ramp"/>
        <s v="KHM-6-1 Node Cover"/>
        <s v="KHM-4-1 Node Cover"/>
        <s v="RD-275"/>
        <s v="RD-275M"/>
        <s v="Kestrel Vacuum Engine"/>
        <s v="Kerbolyov 'Tsar V' Large Fuel Tank"/>
        <s v="Kerbodyne S5-64000 Propellant Tank"/>
        <s v="Kerbodyne S5-32000 Propellant Tank"/>
        <s v="Kerbodyne S5-16000 Propellant Tank"/>
        <s v="Kerbodyne S5-08000 Propellant Tank"/>
        <s v="Kerbodyne S5 Nose Cone Propellant Tank"/>
        <s v="Kerbodyne S3-S2-2430 Adapter Tank"/>
        <s v="Kerbodyne S3-7200 Tank"/>
        <s v="Kerbodyne S3-3600 Tank"/>
        <s v="Kerbodyne KX200-64 Propellant Tank"/>
        <s v="Kerbodyne KX200-32 Propellant Tank"/>
        <s v="Kerbodyne KX200-16 Propellant Tank"/>
        <s v="Kerbodyne ADTP-2-3"/>
        <s v="Kerbal Habitation Module Endcap"/>
        <s v="Kerbal Habitation Module 6-2 (KHM-6-2)"/>
        <s v="Kerbal Habitation Module 6-1 (KHM-6-1)"/>
        <s v="Kerbal Habitation Module 4-2 (KHM-4-2)"/>
        <s v="Kerbal Habitation Module 4-1 (KHM-4-1)"/>
        <s v="Kerbal Habitation Module 3-1 (KHM-3-1)"/>
        <s v="KDB-885 Attitude Control System"/>
        <s v="KAS/KIS - Winch (Stack)"/>
        <s v="KAS/KIS - Winch (Radial)"/>
        <s v="KAS/KIS - Strut"/>
        <s v="KAS/KIS - Pylon"/>
        <s v="KAS/KIS - Harpoon"/>
        <s v="KAS/KIS - Grappling Hook"/>
        <s v="KAS/KIS - Electro-Magnet"/>
        <s v="KAS/KIS - Connector Port"/>
        <s v="KAS/KIS - Anchor"/>
        <s v="KA-625 Mini-Drill"/>
        <s v="K2 Command Pod (2.5 m)"/>
        <s v="Juno II Second Stage/Adapter"/>
        <s v="Juno II Nosecone"/>
        <s v="Juno II First Stage Fuel Tank"/>
        <s v="Juno II Baby Sergeant Solid Kick Motor"/>
        <s v="Juno II Baby Sergeant 3x Solid Kick Motor Cluster"/>
        <s v="Juno II Baby Sergeant 3x Cluster Decoupler"/>
        <s v="Juno II Baby Sergeant 11x Solid Kick Motor Cluster"/>
        <s v="Juno II Baby Sergeant 11x Cluster Decoupler"/>
        <s v="Juno I Tank"/>
        <s v="Juno I Nosecone Fairing &amp; Instrument Section"/>
        <s v="1t Satellite Bus"/>
        <s v="Adjustable Ramp Intake (Radial)"/>
        <s v="J57-P-21 Turbojet"/>
        <s v="F-104 Starfighter Cockpit"/>
        <s v="F-101B Voodoo Cockpit"/>
        <s v="JSI External Radial-mount Camera"/>
        <s v="Joint Experiments Module (JEM)"/>
        <s v="JetWing Parachute"/>
        <s v="JetWing Drop Tank"/>
        <s v="JetWing Cargo Pallet"/>
        <s v="JetWing"/>
        <s v="C-130 Cargobay"/>
        <s v="Shock Cone Intake"/>
        <s v="J79-GE-17 Turbojet"/>
        <s v="Engine Pre-cooler"/>
        <s v="Engine Nacelle"/>
        <s v="J-414 &quot;Jaguar&quot; Afterburning Turbofan VTOL"/>
        <s v="RD-57"/>
        <s v="RD-57M"/>
        <s v="S1_5400"/>
        <s v="J-2T-200/250K"/>
        <s v="11D33"/>
        <s v="RD-58"/>
        <s v="J-2 Series"/>
        <s v="J-2 Engine"/>
        <s v="11D33M"/>
        <s v="J-10 &quot;Rattler&quot; Pulse Jet Engine"/>
        <s v="IX-eFAN &quot;Esteyne&quot; Electric Ducted Fan"/>
        <s v="IW-201 Gridded Ion Thruster"/>
        <s v="IUS Second Stage Decoupler"/>
        <s v="IUS First Stage Decoupler"/>
        <s v="IUS Booster Second Stage"/>
        <s v="IUS Booster First Stage"/>
        <s v="ITS Booster Gridfin"/>
        <s v="ISRU_RTG_100"/>
        <s v="A.I.R.B.R.A.K.E.S"/>
        <s v="Interstage Fairing [Procedural]"/>
        <s v="Interstage Fairing - Egg-Shaped [Procedural]"/>
        <s v="Interstage Fairing - Conic [Procedural]"/>
        <s v="Interstage Adapter (Passable)"/>
        <s v="Interstage Adapter - SLS Block IB/II"/>
        <s v="Interstage Adapter - SLS Block I"/>
        <s v="Interstage Adapter - Falcon 9"/>
        <s v="Interstage Adapter - Delta IV DCSS (5 m)"/>
        <s v="Interstage Adapter - Delta IV DCSS (4 m)"/>
        <s v="Interim Cryogenic Propulsion Stage [5m]"/>
        <s v="Integrated Equipment Assembly Truss"/>
        <s v="In-Line Separation Motor"/>
        <s v="Inline RCS block (138/223 N class)"/>
        <s v="Infrared Radiometer"/>
        <s v="Lunar Module Ascent Engine"/>
        <s v="IKU-03 Kerbal Safety Bubble"/>
        <s v="IKU-02 Kerbal Safety Bubble"/>
        <s v="IKU-01 Kerbal Safety Bubble"/>
        <s v="Ice Drill"/>
        <s v="IB - TR-38-D Interstage Shell"/>
        <s v="IB - SSTU - SC-GEN - IFR - Interstage Fairing"/>
        <s v="IB - KW Interstage Base - Large"/>
        <s v="IB - KW Interstage Base"/>
        <s v="IB - KW Domed Interstage Base"/>
        <s v="IB - Interstage Fairing Adapter (Flat)"/>
        <s v="IB - Interstage Fairing - Base [Procedural]"/>
        <s v="IB - Interstage - w/ Decoupler [Procedural]"/>
        <s v="Hydraulic Detachment Manifold"/>
        <s v="Zond Avionics Package"/>
        <s v="Zond ASAS"/>
        <s v="Saturn V Instrument Unit"/>
        <s v="Probodobodyne RoveMate"/>
        <s v="Salyut ASAS"/>
        <s v="RD-58M"/>
        <s v="RD-58S"/>
        <s v="HM-7 Series"/>
        <s v="RD-58M-CCN"/>
        <s v="HiPEP Ion Thruster [x12] [Test]"/>
        <s v="HiPEP Ion Thruster [Test]"/>
        <s v="HI-M-5 Cryogenic Fuel Tank"/>
        <s v="HI-M-21 Cryogenic Fuel Tank"/>
        <s v="HI-M-10 Cryogenic Fuel Tank"/>
        <s v="Mode#2"/>
        <s v="Mode#1"/>
        <s v="HI-530 Cryogenic Fuel Tank"/>
        <s v="Communotron DTS-M1"/>
        <s v="HG-3"/>
        <s v="Pioneer 10/11 Class Antenna"/>
        <s v="Hex Segment Tank variant b"/>
        <s v="Hex Segment Tank"/>
        <s v="Hex Core Tube"/>
        <s v="Hex Core Tank"/>
        <s v="J75-P-17 Turbojet"/>
        <s v="HeFt-5 Magnetoplasmadynamic RCS Block"/>
        <s v="HeFt-4 Magnetoplasmadynamic RCS Block"/>
        <s v="HeFt-3 Magnetoplasmadynamic RCS Block"/>
        <s v="HeFt-1 Magnetoplasmadynamic RCS Thruster"/>
        <s v="FASA Advanced Gemini Lander Leg"/>
        <s v="FASA Advanced Gemini Lander Engine"/>
        <s v="FASA Advanced Gemini Descent Pack"/>
        <s v="Apollo Lunar Module Stage Separator"/>
        <s v="Apollo Lunar Module RCS Quad Pod"/>
        <s v="Apollo Lunar Module Mobility Enhancer"/>
        <s v="Apollo Lunar Module Leg - Surface Attach"/>
        <s v="Apollo Lunar Module Leg - Ladder"/>
        <s v="Apollo Lunar Module Leg"/>
        <s v="Apollo Lunar Module Descent Module"/>
        <s v="Apollo Lunar Module Descent Engine (LMDE)"/>
        <s v="Apollo Lunar Module Ascent Module"/>
        <s v="Heat Shield [Procedural]"/>
        <s v="Apollo Lunar Module Ascent Engine (LMAE)"/>
        <s v="Apollo LEM Descent Stage"/>
        <s v="Apollo LEM Ascent Stage"/>
        <s v="ALCOR Pod(A)"/>
        <s v="Soyuz 7K-LOK Descent Module Parachute"/>
        <s v="RD-859"/>
        <s v="Heat Shield (10m)"/>
        <s v="RD-858 Vernier"/>
        <s v="HB-D7 Radial Cryogenic Fuel Tank"/>
        <s v="HB-8 Radial Cryogenic Fuel Tank"/>
        <s v="Habitation Module"/>
        <s v="Haber-Bosch Reactor Assembly"/>
        <s v="Haber-Bosch Processor"/>
        <s v="HAB - ST6 Solar Array"/>
        <s v="HAB - 75 Adapter"/>
        <s v="HAB - 50 Adapter"/>
        <s v="HAB - 37 Adapter"/>
        <s v="H30"/>
        <s v="H-1/RS-27 Series [2.5 m]"/>
        <s v="H-1/RS-27 Series"/>
        <s v="H-1 Series"/>
        <s v="GW3 'Triplet' Nested-Channel Hall Thruster"/>
        <s v="Pioneer 10/11 Probe"/>
        <s v="HS-333 Satellite Bus"/>
        <s v="Delta Avionics Unit"/>
        <s v="CH-R1 Avionics Module [Radial]"/>
        <s v="Pioneer 10/11 Core"/>
        <s v="Guidance and Control Module (Radial)"/>
        <s v="GTG-250 Gas Turbine Generator"/>
        <s v="GTG-125 Gas Turbine Generator"/>
        <s v="Grapple Fixture Standoff"/>
        <s v="Grapple Fixture"/>
        <s v="Grapple Effector"/>
        <s v="Skylab ASAS"/>
        <s v="GPHS-RTG [Shielded]"/>
        <s v="CAE-RM01 RCS Thruster Block"/>
        <s v="GPHS-RTG"/>
        <s v="Avon RB-146 Mk.302 Turbojet"/>
        <s v="Girder Pipe [Long]"/>
        <s v="Voyager Payload Assist Module"/>
        <s v="Generic Umbilical Tower"/>
        <s v="Generic Launch Clamp"/>
        <s v="Generic 2kN Thruster"/>
        <s v="Generic 0.5kN Thruster [0.3 m]"/>
        <s v="CAE-RM02 RCS Thruster Block"/>
        <s v="J58-P-4"/>
        <s v="Gemini Wings"/>
        <s v="Gemini Winged Flight Pack Control Surface"/>
        <s v="Gemini Winged Flight Pack"/>
        <s v="Gemini Winged Control Surface"/>
        <s v="Gemini Retro Solid Rocket Motor"/>
        <s v="Gemini Rendezvous and Recovery Section Fairing"/>
        <s v="Gemini Re-entry Control System - White"/>
        <s v="Gemini Re-entry Control System"/>
        <s v="RD-858"/>
        <s v="M1-A0 Bear Cub"/>
        <s v="Gemini RCS Thruster Pack"/>
        <s v="Gemini Nose Fairing"/>
        <s v="Gemini MOL-S Equipment Module 1.25m"/>
        <s v="LK Lander RD-859 Secondary Engine"/>
        <s v="Gemini Light Pod"/>
        <s v="LK Lander RD-858 Main Engine"/>
        <s v="Gemini Extra Small Gear Bay"/>
        <s v="Gemini Cabin - White"/>
        <s v="Gemini Cabin"/>
        <s v="Gemini Antenna"/>
        <s v="Gemini Agena Target/Docking Adapter"/>
        <s v="Gemini Adapter Retrograde Section"/>
        <s v="Gemini Adapter Equipment Section"/>
        <s v="RD-8-SI"/>
        <s v="RD-8-DI"/>
        <s v="RD-855"/>
        <s v="RD-856"/>
        <s v="RL10C-1"/>
        <s v="RL10A-4-1/2"/>
        <s v="GEM-40/46/60 (Modular)"/>
        <s v="GEM 63XL"/>
        <s v="GEM 63"/>
        <s v="GEM 60"/>
        <s v="GEM 46 (Ground Ignited)"/>
        <s v="GEM 46 (Air Ignited)"/>
        <s v="GEM 46"/>
        <s v="GEM 40 (Ground Ignited)"/>
        <s v="GEM 40 (Air Ignited)"/>
        <s v="GEM 40"/>
        <s v="Geiger-Muller Tube"/>
        <s v="Geiger Counter"/>
        <s v="GCR X-242 Solid Rocket Motor"/>
        <s v="GC-MS + Antenna"/>
        <s v="GC-MS"/>
        <s v="RL10A-4"/>
        <s v="RL10A-3-3A"/>
        <s v="Gamma 8"/>
        <s v="Gamma 2"/>
        <s v="Voyager 1/2 Probe"/>
        <s v="Transport Supply Spacecraft"/>
        <s v="Voyager Core"/>
        <s v="Galileo Orbital Scanner"/>
        <s v="Galileo Dish &quot;Intended&quot;"/>
        <s v="Galileo Dish &quot;Actual&quot;"/>
        <s v="Progress Spacecraft"/>
        <s v="Progress 7K series Instrument Module"/>
        <s v="Tracking and Data Relay Satellite A-G"/>
        <s v="Zenit Instrument Unit"/>
        <s v="AS-4000 Satellite Bus"/>
        <s v="LY-99 Extra Large Landing Gear"/>
        <s v="FW - Tsyklon Fairing Wall"/>
        <s v="FW - Soyuz Fairing Wall"/>
        <s v="FW - Proton Two-Tiered Fairing Wall"/>
        <s v="FW - Long March Fairing Wall"/>
        <s v="FW - Long March CLEP/Flag Fairing Wall"/>
        <s v="FW - Delta Fairing"/>
        <s v="FW - Conic Fairing"/>
        <s v="FW - Cone-Egg Side Fairing"/>
        <s v="Fuselage (Short) [Pressurized]"/>
        <s v="Fuselage (Long) [Pressurized]"/>
        <s v="Fuel Tank Diameter Increase (7m)"/>
        <s v="Fuel Tank Diameter Increase (6.6m)"/>
        <s v="Fuel Tank Diameter Increase (50m)"/>
        <s v="Fuel Tank Diameter Increase (3.05m)"/>
        <s v="Fuel Tank Diameter Increase (16m)"/>
        <s v="Fuel Tank Diameter Increase (10.1m)"/>
        <s v="Fuel Cell Array"/>
        <s v="Fuel Cell"/>
        <s v="FTX-2 External Fuel Duct"/>
        <s v="FS-L50 Fuel Tank"/>
        <s v="FS-L40 Fuel Tank"/>
        <s v="FS-L30 Fuel Tank"/>
        <s v="FS-L20 Fuel Tank"/>
        <s v="FS-L10T Fuel Tank"/>
        <s v="FS4WT Biplane Wing Tip (special aero)"/>
        <s v="FS4WS Biplane Wing Short (special aero)"/>
        <s v="FS4WR Bi-Plane Wing Round (special aero)"/>
        <s v="FS4WM Biplane Wing (special aero)"/>
        <s v="FS4WC Biplane Wing Center(special aero)"/>
        <s v="FS4SKD Biplane Tail Skid"/>
        <s v="FS4SFT Seaplane Float (Tail)"/>
        <s v="FS4SFST Seaplane Float (Strut)"/>
        <s v="FS4SFS Seaplane Float (Straight)"/>
        <s v="FS4SFN Seaplane Float (Nose)"/>
        <s v="FS4SFG Seaplane Float (Gear bay)"/>
        <s v="FS4R Biplane Rudder (special aero)"/>
        <s v="FS4LGS Biplane Single Landing Gear"/>
        <s v="FS4LGD Biplane Wheel Pair"/>
        <s v="FS4FT Biplane Tail Fuselage"/>
        <s v="FS4E Biplane Elevator (special aero)"/>
        <s v="FS4BC Biplane Cockpit"/>
        <s v="FS3WL Water Launch System"/>
        <s v="FS3TA Trim Adjustment Gadget"/>
        <s v="FS3OT Oxidizer Tank"/>
        <s v="FS3LP Helicopter Landing Pads"/>
        <s v="FS3J Jerry Can"/>
        <s v="FS3I Info popup"/>
        <s v="FS3FDM Drop Tank Mount"/>
        <s v="FS3FD Fuel Drop Tank"/>
        <s v="FS3B Big Battery"/>
        <s v="FS3AT Air Tank"/>
        <s v="FS2TB Tail Boom"/>
        <s v="FS2OC Attack Helicopter Cockpit"/>
        <s v="FS2NASAS Nose ASAS unit"/>
        <s v="FS2LGAS Swivelling Helicopter Landing Gear"/>
        <s v="FS2LGA Helicopter Landing Gear"/>
        <s v="FS2G ASAS Gyroscope"/>
        <s v="FS2F helicopter Fenestron"/>
        <s v="FS2CP Helicopter Cockpit"/>
        <s v="FS2CF Passenger Fuselage"/>
        <s v="FS1W Firespitter Wing"/>
        <s v="FS1TW3 Large Tail Wing"/>
        <s v="FS1TW2 Tail Wing"/>
        <s v="FS1TW1 Tail Winglet"/>
        <s v="FS1TG Fighter Tail Gear"/>
        <s v="FS1PRO Customizable Propeller engine"/>
        <s v="FS1PRE Customizable Electric Propeller engine"/>
        <s v="FS1OT Oblong Tail"/>
        <s v="FS1OSA Oblong to Small Adapter"/>
        <s v="FS1ORA Oblong to Round Adapter"/>
        <s v="FS1ONR Oblong Rounded Nose"/>
        <s v="FS1ONL Oblong Long Nose"/>
        <s v="FS1ONI Oblong Nose Intake"/>
        <s v="FS1ON Oblong Nose"/>
        <s v="FS1OMT Oblong Multi-tank"/>
        <s v="FS1OFH Oblong Structural Fuselage (Half Length)"/>
        <s v="FS1OC Fighter Inline Cockpit"/>
        <s v="FS1LGB Bomber Landing Gear"/>
        <s v="FS1LG2 Fighter Landing Gear"/>
        <s v="FS1FH Bomber Cockpit"/>
        <s v="FS1F86-S Fighet Jet Wing"/>
        <s v="FS1F86R-S Fighter Jet Rudder"/>
        <s v="FS1F86E-S Fighter Jet Elevator"/>
        <s v="FS1ENE Nose Mounted Electric Engine"/>
        <s v="FS1EM Wing Engine Mount"/>
        <s v="FS1BW Firespitter Bomber Wing"/>
        <s v="FS1BT Bomber Tail"/>
        <s v="FS1BF Bomber Fuselage"/>
        <s v="FS1BB Bomb Bay"/>
        <s v="FS1AB Air Brake"/>
        <s v="FS test tail engine"/>
        <s v="CAE-RM03 RCS Thruster Block"/>
        <s v="FRE-2"/>
        <s v="FRE-1"/>
        <s v="FL-T9000 Service Tank"/>
        <s v="FL-T800 Fuel Tank"/>
        <s v="FL-T6000 Service Tank"/>
        <s v="FL-T400 Fuel Tank"/>
        <s v="FL-T200 Fuel Tank"/>
        <s v="FL-T100 Fuel Tank"/>
        <s v="FL-S3 Petal Adapter"/>
        <s v="FL-R-C6000 Monopropellant Tank"/>
        <s v="FL-R-C3000 Monopropellant Tank"/>
        <s v="FL-R-C1500 Monopropellant Tank"/>
        <s v="FL-R-B750 Monopropellant Tank"/>
        <s v="FL-R-B3000 Monopropellant Tank"/>
        <s v="FL-R-B1500 Monopropellant Tank"/>
        <s v="FL-R-A750 Monopropellant Tank"/>
        <s v="FL-R-A375 Monopropellant Tank"/>
        <s v="FL-R-A185 Monopropellant Tank"/>
        <s v="FL-R50 MonoPropellant Tank"/>
        <s v="FL-R25 RCS Fuel Tank"/>
        <s v="FL-R200 MonoPropellant Tank"/>
        <s v="FL-R15 MonoPropellant Tank"/>
        <s v="FL-R10 RCS Fuel Tank"/>
        <s v="FL-R1 RCS Fuel Tank"/>
        <s v="Float Spheres XL"/>
        <s v="Float Spheres"/>
        <s v="Float Rings 2.5m"/>
        <s v="Float Rings 1.25m"/>
        <s v="Flight Control Upgrade"/>
        <s v="Flex Fuel Power Pack"/>
        <s v="FL-A5 Adapter"/>
        <s v="FL-A10 Adapter"/>
        <s v="Fischer-Tropsch Processor"/>
        <s v="Film Return Camera"/>
        <s v="FC-1 MonoPropellant Fuel Cell"/>
        <s v="FB - Zenit Payload Adapter"/>
        <s v="FB - SSTU - SC-GEN - FR-W - Payload Fairing (Wide)"/>
        <s v="FB - SSTU - SC-GEN - FR - Payload Fairing"/>
        <s v="FB - Payload Fairing - Base [Procedural]"/>
        <s v="FB - Payload Fairing - Base (Extended) [Procedural]"/>
        <s v="FB - Payload Attach Fitting - DCSS (5 m)"/>
        <s v="FB - Payload Attach Fitting - DCSS (4 m)"/>
        <s v="FB - Payload Attach Fitting - Base [Procedural]"/>
        <s v="FB - Payload Attach Fitting - Base (Expanded) [Procedural]"/>
        <s v="FB - KW Fairing Base - Large"/>
        <s v="FB - KW Fairing Base"/>
        <s v="FB - KW Expanded Fairing Base - Large"/>
        <s v="FB - KW Expanded Fairing Base"/>
        <s v="FB - KW Domed Fairing Base"/>
        <s v="FB - FF3 Airstream Protective Shell"/>
        <s v="FB - FF2 Airstream Protective Shell"/>
        <s v="FB - FF1 Airstream Protective Shell"/>
        <s v="FB - (3SL) Payload Decoupler PF"/>
        <s v="FAT-55 Structural Pylon"/>
        <s v="FAT-500 Super-Lift Main Aeroplane Wing"/>
        <s v="FAT-50 Structural Pylon"/>
        <s v="LY-60 Large Landing Gear"/>
        <s v="KO-TP12M &quot;Bear&quot; Turboprop"/>
        <s v="Advanced Canard"/>
        <s v="FASA Umbilical Tower"/>
        <s v="FASA Solar Panel"/>
        <s v="FASA Pressurized Fuel Tank"/>
        <s v="FASA Launch Tower"/>
        <s v="FASA Gemini RCS Section"/>
        <s v="FASA Fuel Tank Adapter"/>
        <s v="FASA Fuel Tank"/>
        <s v="FASA Dark Decoupler [Small]"/>
        <s v="FASA Dark Decoupler [Medium]"/>
        <s v="FASA Dark Decoupler [Large]"/>
        <s v="FASA Atlas Launch Clamp"/>
        <s v="FASA Apollo Launch Clamp"/>
        <s v="LK Lander Module"/>
        <s v="LK Lander Legs"/>
        <s v="FASA Advanced Gemini Lander LFT"/>
        <s v="Wheel Jack"/>
        <s v="Wagon"/>
        <s v="FASA Advanced Gemini Equipment Section"/>
        <s v="M-MF Medium Construction Frame"/>
        <s v="Falcon Heavy Nosecone"/>
        <s v="Falcon 9 Second Stage Propellant Tank"/>
        <s v="Falcon 9 Second Stage Equipment Bay"/>
        <s v="Falcon 9 Octaweb"/>
        <s v="M-LF Large Construction Frame"/>
        <s v="Falcon 9 Interstage RCS Unit"/>
        <s v="Falcon 9 Full Thrust Interstage RCS Unit"/>
        <s v="Falcon 9 First Stage Propellant Tank"/>
        <s v="Falcon 9 Engine Mount"/>
        <s v="Falcon 9 1.1 Upper Fuel Tank"/>
        <s v="Falcon 9 1.1 Main Fuel Tank"/>
        <s v="Falcon 9 1.1 Interstage"/>
        <s v="Falcon 9 1.1 FT Upper Fuel Tank"/>
        <s v="Falcon 9 1.1 FT Main Fuel Tank"/>
        <s v="Falcon 9 1.1 FT Interstage"/>
        <s v="Falcon 9 1.0 Upper Fuel Tank"/>
        <s v="Falcon 9 1.0 Main Fuel Tank"/>
        <s v="Falcon 9 1.0 Interstage"/>
        <s v="Falcon 9 1.0 Engine Section"/>
        <s v="Falcon 9 (1.1 FT) Heavy Seperator"/>
        <s v="Falcon 1e S2 Tank"/>
        <s v="Falcon 1875mm Payload Adapter"/>
        <s v="Falcon 1 S2 Tank"/>
        <s v="Falcon 1 S1 Fuel Tank (Merlin 1C version)"/>
        <s v="Falcon 1 S1 Fuel Tank (Merlin 1A version)"/>
        <s v="Falcon 1 Interstage"/>
        <s v="Falcon 1 Fairing"/>
        <s v="Fairing Wall Half [Small-Short]"/>
        <s v="Fairing Diameter Increase (7m)"/>
        <s v="Fairing Diameter Increase (6.6m)"/>
        <s v="Fairing Diameter Increase (50m)"/>
        <s v="Fairing Diameter Increase (3.05m)"/>
        <s v="Fairing Diameter Increase (16m)"/>
        <s v="Fairing Diameter Increase (10.1m)"/>
        <s v="Atar 9K-50 Turbojet"/>
        <s v="Boeing 737 cockpit"/>
        <s v="RL10A-3-3"/>
        <s v="RL10A-3-1"/>
        <s v="F-1A Series (ETS)"/>
        <s v="RL10A-1"/>
        <s v="Narrow-body airliner Tail"/>
        <s v="Narrow-body airliner fuselage (Long)"/>
        <s v="Narrow-body airliner fuselage"/>
        <s v="F-1 Series"/>
        <s v="CECE-Methane"/>
        <s v="External Tri-X Tank"/>
        <s v="External Tank (White)"/>
        <s v="External Tank (Orange)"/>
        <s v="External Radial-mount Camera (vertical)"/>
        <s v="eX-R-S Activity Module"/>
        <s v="Progress M/MM/MS Cargo and Refueling Module"/>
        <s v="Magellan"/>
        <s v="Galileo Spacecraft"/>
        <s v="Galileo Probe Parachute"/>
        <s v="Exploration Upper Stage [8.4m]"/>
        <s v="Exploration Upper Stage"/>
        <s v="Exploration Station Laboratory"/>
        <s v="Exploration Station Habitat"/>
        <s v="Exploration Station Depot"/>
        <s v="Exploration Station Crew Tunnel"/>
        <s v="Exploration Station Core Hub"/>
        <s v="Experiment Storage Unit"/>
        <s v="Experiment Logistics Module (ELM)"/>
        <s v="M1-A1 Mountain Goat"/>
        <s v="ExoKerbol Core Drill"/>
        <s v="ERG-MICRON-C Electric Propulsion Tank"/>
        <s v="ERG-MICRON-B Electric Propulsion Tank"/>
        <s v="ERG-MICRON-A Electric Propulsion Tank"/>
        <s v="ERG-30 Electric Propulsion Tank"/>
        <s v="ERG-20 Electric Propulsion Tank"/>
        <s v="ERG-10 Electric Propulsion Tank"/>
        <s v="EOS TER Solar Array"/>
        <s v="EOS TDRS Solar Array"/>
        <s v="EOS AA Solar Array"/>
        <s v="Concorde cockpit"/>
        <s v="CF6-50E turbofan"/>
        <s v="Engine Mount Basket"/>
        <s v="Engine Mount"/>
        <s v="Mk2 Fuselage (Short) (Pressurized)"/>
        <s v="Mk2 Fuselage (Short) (Pres, low volume)"/>
        <s v="Mk2 Fuselage (Short)"/>
        <s v="Mk2 Fuselage (Long) (Pressurized)"/>
        <s v="Mk2 Fuselage (Long)"/>
        <s v="MK2 Crew Cabin"/>
        <s v="Mk2 Cockpit"/>
        <s v="Mk2 Cargo Bay CRG-08"/>
        <s v="Mk2 Cargo Bay CRG-04"/>
        <s v="Electronic Equipment Thermal Control System (EETCS)"/>
        <s v="EjectionModule"/>
        <s v="EjectionCover2A"/>
        <s v="EDS - IV Propellant Tank"/>
        <s v="EDS - II Propellant Tank"/>
        <s v="EDS - I Propellant Tank"/>
        <s v="EATCS Retractable Radiator (Small)"/>
        <s v="EATCS Retractable Radiator (Medium)"/>
        <s v="EATCS Retractable Radiator (Large)"/>
        <s v="EATCS Radiator Panel (Short)"/>
        <s v="EATCS Radiator Panel (Long)"/>
        <s v="EATCS Radiator Panel (Fin)"/>
        <s v="EAS-8 Strut Connector"/>
        <s v="EAS-4 Strut Connector Medium"/>
        <s v="EAS-4 Strut Connector Heavy"/>
        <s v="EAS-4 Strut Connector"/>
        <s v="EAS-316 &quot;Meadowlark&quot; Observation Pod"/>
        <s v="EAS-16 Strut Connector"/>
        <s v="EAS-1 External Command Seat"/>
        <s v="Galileo Probe Heatshield Parachute"/>
        <s v="CECE-High"/>
        <s v="EAP MPS-241A"/>
        <s v="CECE-Base"/>
        <s v="Vinci-180"/>
        <s v="Dynamic Albedo of Neutrons"/>
        <s v="DS4G Ion Thruster [Test]"/>
        <s v="DS02 'Pyrios' MPDT [Theoretical]"/>
        <s v="DS01 'Charon' MPDT [Theoretical]"/>
        <s v="Drill-O-Matic' Mining Excavator"/>
        <s v="Drill-O-Matic Junior' Mining Excavator"/>
        <s v="RL60"/>
        <s v="Draco"/>
        <s v="Double-C Seismic Accelerometer"/>
        <s v="Docking Port (propellant only)"/>
        <s v="Dnepr 1 Transport and Launch Container"/>
        <s v="Dnepr 1 Third Stage RD-869"/>
        <s v="Dnepr 1 Third Stage RD-864"/>
        <s v="Dnepr 1 Silo Braces"/>
        <s v="Dnepr 1 Second Stage Fuel Tank"/>
        <s v="Dnepr 1 Payload Decoupler"/>
        <s v="Dnepr 1 First Stage Fuel Tank"/>
        <s v="Dnepr 1 Extended Payload Decoupler"/>
        <s v="Dnepr 1 Explosive Charge"/>
        <s v="Dnepr 1 Ejection Support"/>
        <s v="Dnepr 1 2/3 Interstage Decoupler"/>
        <s v="Dnepr 1 2.0.0 Fairing"/>
        <s v="Dnepr 1 1/2 Interstage Decoupler"/>
        <s v="DM-21/DSV-2B/DSV-2C Fuel Tank"/>
        <s v="DM-18/19 Fuel Tank"/>
        <s v="DM Upgrade"/>
        <s v="DIRECT Payload Fairing Base (8.4m)"/>
        <s v="DIRECT Jupiter Interstage Adapter (8.4m)"/>
        <s v="DIRECT Jupiter Interstage Adapter (7.5m)"/>
        <s v="DIRECT Jupiter Engine Mount"/>
        <s v="Galileo Atmospheric Probe Heatshield Top"/>
        <s v="Diamant stage 3"/>
        <s v="Diamant Payload Decoupler"/>
        <s v="Diamant fairing"/>
        <s v="Diamant A/B 2nd stage &quot;Topaze&quot;"/>
        <s v="Diamant A 1st stage &quot;Emeraude&quot;"/>
        <s v="Mk2 Bicoupler"/>
        <s v="Mk2 Adapter (Short) [2.0m]"/>
        <s v="Delta-K Upper Stage"/>
        <s v="Mk2 Adapter (Long) [2.0m]"/>
        <s v="FAT-455 Aeroplane Tail Fin"/>
        <s v="Delta Secondary Fixed Umbilical Tower (SFUT)"/>
        <s v="Delta IV Payload Adapter"/>
        <s v="Delta IV PAF 1575-5"/>
        <s v="Delta IV PAF 1575-4"/>
        <s v="Delta IV Nose Cone"/>
        <s v="Delta IV Medium 5+/Heavy Interstage Adapter"/>
        <s v="Delta IV Medium 5+ 19.1m PLF"/>
        <s v="Delta IV Medium 5+ 14.3m PLF"/>
        <s v="Delta IV Medium 4+ Interstage Adapter"/>
        <s v="Delta IV Medium 4+ 11.75m PLF"/>
        <s v="Delta IV Heavy 19.8m PLF"/>
        <s v="Delta IV DCSS Truss (5 Meters)"/>
        <s v="Delta IV DCSS Truss (4 Meters)"/>
        <s v="Delta IV DCSS LOX Tank (5 Meters)"/>
        <s v="Delta IV DCSS LOX Tank (4 Meters)"/>
        <s v="Delta IV DCSS LH2 Tank (5 Meters)"/>
        <s v="Delta IV DCSS LH2 Tank (4 Meters)"/>
        <s v="Delta IV DCSS Equipment Bay"/>
        <s v="Delta IV Common Booster Core (CBC)"/>
        <s v="Delta IV Common Booster Core"/>
        <s v="Delta IV CBC Engine Mount"/>
        <s v="Delta III PAF 1664-4"/>
        <s v="Delta III Interstage Adapter"/>
        <s v="Delta III EELT"/>
        <s v="Delta III 9.3m PLF"/>
        <s v="Delta III 10.8m PLF"/>
        <s v="Delta II Stretched Payload Fairing"/>
        <s v="Delta II Payload Fairing Base [Short]"/>
        <s v="Delta II Payload Fairing Base [Long]"/>
        <s v="Delta II Nose Cone"/>
        <s v="Delta II Interstage Adapter"/>
        <s v="Delta II EELT"/>
        <s v="Delta Fixed Umbilical Tower (FUT)"/>
        <s v="Delta E/G/J/L/M/N Fuel Tank"/>
        <s v="Delta E/G/J/L/M/N Fairing 1"/>
        <s v="Delta E/G/J/L/M/N Altair Decoupler"/>
        <s v="Delta Cryogenic Second Stage 5M (Delta IV)"/>
        <s v="Delta Cryogenic Second Stage 4M (Delta IV)"/>
        <s v="Delta Cryogenic Second Stage 4M (Delta III)"/>
        <s v="Delta Cone Rocket Fuel Tank"/>
        <s v="Delta B/C/D Fuel Tank"/>
        <s v="Galileo Atmospheric Probe Heatshield Middle"/>
        <s v="Galileo Atmospheric Probe Heatshield Bottom"/>
        <s v="Galileo Atmospheric Probe Bottom"/>
        <s v="Galileo Atmospheric Probe"/>
        <s v="Ulysses"/>
        <s v="Decoupler Diameter Increase (7m)"/>
        <s v="Decoupler Diameter Increase (6.6m)"/>
        <s v="Decoupler Diameter Increase (50m)"/>
        <s v="Decoupler Diameter Increase (3.05m)"/>
        <s v="Decoupler Diameter Increase (16m)"/>
        <s v="Decoupler Diameter Increase (10.1m)"/>
        <s v="Decoupler [Procedural]"/>
        <s v="DCSS-5 Payload Fairing Base"/>
        <s v="Satellite Bus"/>
        <s v="DCSS-4 Payload Fairing Base"/>
        <s v="Remote Control Unit"/>
        <s v="RC-001S Remote Guidance Unit"/>
        <s v="FAT-455 Aeroplane Main Wing"/>
        <s v="Cygnus Extended Solar Panel"/>
        <s v="AIES R350 'TOR' [1.0m]"/>
        <s v="Cygnus Docking Ring"/>
        <s v="AIES G1 'Nova' [2.0m]"/>
        <s v="CX NASA Docking System (Passive)"/>
        <s v="CX NASA Docking System (Active)"/>
        <s v="Cupola Observatory Module"/>
        <s v="Cubic Octagonal Strut Three Way Connector"/>
        <s v="Cubic Octagonal Strut Slim Mounting Plate"/>
        <s v="Cubic Octagonal Strut Octagonal Adapter"/>
        <s v="Cubic Octagonal Strut Mk IV"/>
        <s v="Cubic Octagonal Strut Mk III"/>
        <s v="Cubic Octagonal Strut Mk II"/>
        <s v="Cubic Octagonal Strut Mk I"/>
        <s v="Cubic Octagonal Strut Angle Connector"/>
        <s v="Cubic Octagonal Strut 0.625m Adapter"/>
        <s v="Athena Orbital Adjustment Module"/>
        <s v="CTR-20A Capsule Shield"/>
        <s v="CST-100 Service Module"/>
        <s v="CST-100 Nose Cone"/>
        <s v="CST-100 Launch Abort Engines (LAE)"/>
        <s v="CST-100 Command Module"/>
        <s v="CST-100 Atlas V Adapter"/>
        <s v="CST-100 4M Adapter"/>
        <s v="CST-100 3M Adapter"/>
        <s v="CryoX XXL Propellant Tank"/>
        <s v="CryoX XL Propellant Tank"/>
        <s v="CryoX Nose Propellant Tank"/>
        <s v="CryoX L Propellant Tank"/>
        <s v="CryoX Butt Propellant Tank"/>
        <s v="Crew Tube [Procedural]"/>
        <s v="CR-9 L.A.N.C.E.R. Engine"/>
        <s v="CR-7 R.A.P.I.E.R."/>
        <s v="CR2 Ramjet"/>
        <s v="Convert-O-Tron MINI-M"/>
        <s v="Convert-O-Tron 250"/>
        <s v="Convert-O-Tron 125"/>
        <s v="Conformal Rocket Cone Mk3"/>
        <s v="Conformal RCS Thruster (275/445 N class)"/>
        <s v="FAT-455 Aeroplane Control Surface"/>
        <s v="Compressed Air RCS Thruster"/>
        <s v="Communotron 88-88"/>
        <s v="Communotron DTS-R4"/>
        <s v="Voyager Antenna"/>
        <s v="Communotron 88-X *Outdated*"/>
        <s v="RA-15 Parabolic Antenna"/>
        <s v="Communotron 64"/>
        <s v="Reflectron GX-128"/>
        <s v="RA-100 Parabolic Antenna"/>
        <s v="Reflectron GX-256"/>
        <s v="CommTech EXP-VR-2T"/>
        <s v="Comms DTS-M7 *Outdated*"/>
        <s v="Comms DTS-M5 *Outdated*"/>
        <s v="Common Centaur Nose Cone"/>
        <s v="Common Centaur"/>
        <s v="Common Berthing Mechanism [Large]"/>
        <s v="Common Berthing Mechanism (Passive)"/>
        <s v="Common Berthing Mechanism (Manual)"/>
        <s v="Common Berthing Mechanism (CBM)"/>
        <s v="Common Berthing Mechanism (Active)"/>
        <s v="Common Berthing Mechanism"/>
        <s v="Clamp-O-Tron MK 16-XXL Docking Port"/>
        <s v="Clamp-O-Tron Docking Port XL."/>
        <s v="MK2 Drone Core"/>
        <s v="CHT-400 Thruster Block"/>
        <s v="CHT-400 Monopropellant Thruster (400N)"/>
        <s v="NEAR - Shoemaker"/>
        <s v="Huygens Lander Parachute"/>
        <s v="Almaz Film Return Capsule Parachute"/>
        <s v="CHAKA / Ultra Hab II"/>
        <s v="CHAKA / Truss - Z1"/>
        <s v="CHAKA / Truss - Long Spacer (ITS)"/>
        <s v="CHAKA / Truss - Integrated Equipment Assembly"/>
        <s v="CHAKA / Solar Array Wing"/>
        <s v="CHAKA / SLS EM-2 Adapter for Orion"/>
        <s v="CHAKA / SLS Block IB Orange Upper"/>
        <s v="CHAKA / NOS Duna Expanded Ultra"/>
        <s v="CHAKA / MTV Intersection"/>
        <s v="CHAKA / MTV Fuel Tank 1.28 X 1.4"/>
        <s v="CHAKA / MTV Drive Integrated Mount"/>
        <s v="CHAKA / Micro Lander Can"/>
        <s v="CHAKA / Macro Lander Can"/>
        <s v="CHAKA / Inverted Lander Sub Module"/>
        <s v="CHAKA / Inflatable Heat Shield 2.7 (Extra LARGE)"/>
        <s v="CHAKA / HAB SLR Max Expanded Composite"/>
        <s v="CHAKA / HAB SLR Lander Composite"/>
        <s v="CHAKA / HAB Monkey Pod Intermediate (1.55)"/>
        <s v="CHAKA / HAB Experimental"/>
        <s v="CHAKA / Flat Adapter Inverted"/>
        <s v="CHAKA / Expanded Observation Module III"/>
        <s v="CHAKA / Expanded Observation Module II"/>
        <s v="CHAKA / Expanded Observation Module"/>
        <s v="CHAKA / DECOUPLER 1.32"/>
        <s v="CHAKA / 1.2.2 Super Strut Connector"/>
        <s v="CHAKA / 1.2.2 Strut Connector"/>
        <s v="F100-PW-229 turbofan"/>
        <s v="Mk1 Mirage 2000B"/>
        <s v="Centrifuge Habitat Mk2"/>
        <s v="Centi-3 Cryogenic Fuel Tank"/>
        <s v="Centi-2 Cryogenic Fuel Tank"/>
        <s v="Centaur T"/>
        <s v="Centaur Payload Fairing Base"/>
        <s v="Centaur Payload Attach Fitting T3302"/>
        <s v="Centaur G Prime"/>
        <s v="Centaur G"/>
        <s v="Centaur Forward Load Reactor"/>
        <s v="Centaur D3"/>
        <s v="Centaur D2"/>
        <s v="Centaur D-1T"/>
        <s v="Huygens Lander"/>
        <s v="Centaur Attitude Jet"/>
        <s v="Centaur A/B/C/D/D1"/>
        <s v="RS-68A"/>
        <s v="RS-68"/>
        <s v="RS-88"/>
        <s v="LAE"/>
        <s v="CAE-RM04 RCS Thruster Block"/>
        <s v="CAE-SAR15 Synthetic-Aperture Radar System"/>
        <s v="CAE-SC-VIS Vorona Imaging System"/>
        <s v="CA-ESM2 Quetzal Extended Service Module"/>
        <s v="CA-H2RS High-Resolution Radar System"/>
        <s v="CA-HiRISE Telescope"/>
        <s v="CA-HOLA Laser Altimeter"/>
        <s v="CA-IUVS Imaging Ultraviolet Spectrometer"/>
        <s v="S5.92-MT"/>
        <s v="S5.92-BT"/>
        <s v="S-II-Ullage"/>
        <s v="RS-25D/E"/>
        <s v="RS-25C"/>
        <s v="RS-25A"/>
        <s v="Castor-1 Solid Rocket Motor"/>
        <s v="Castor-1 Radial Decoupler"/>
        <s v="RS-25"/>
        <s v="Castor 4AXL"/>
        <s v="Castor 4A"/>
        <s v="Castor 4"/>
        <s v="Castor 30XL"/>
        <s v="Castor 30B"/>
        <s v="Castor 30A"/>
        <s v="Castor 30 Cone"/>
        <s v="Castor 30"/>
        <s v="Castor 2"/>
        <s v="Castor 120 Interstage Adapter"/>
        <s v="Castor 120"/>
        <s v="Castor 1 Solid Rocket Motor"/>
        <s v="Castor 1"/>
        <s v="Huygens Heatshield Top"/>
        <s v="CA-KPS KerbNet Position System Antenna"/>
        <s v="CA-LT80 Propellant Tank (Pressurized)"/>
        <s v="CA-MT10 Propellant Tank (Pressurized)"/>
        <s v="CA-MT170 Propellant Tank (Pressurized)"/>
        <s v="CA-RPWS Radio and Plasma Wave Science"/>
        <s v="CA-RS01 RCS Thruster Block"/>
        <s v="CA-RS04 RCS Thruster Block"/>
        <s v="CA-RST RCS Thruster Block"/>
        <s v="Carrack Payload Fairing Base"/>
        <s v="Carrack MPLF"/>
        <s v="Carrack LPLF"/>
        <s v="Carrack Forward Adapter"/>
        <s v="Carrack Castor 120 Nose Cone"/>
        <s v="Carrack Agena Interstage Adapter"/>
        <s v="CA-SC100 Infrared Radiometer"/>
        <s v="CAR-EXTRA Capacitor Bank"/>
        <s v="CAR-8K Capacitor Bank"/>
        <s v="CAR-1.6K Capacitor Bank"/>
        <s v="CAP-106 Capacitor"/>
        <s v="CAP-101 Capacitor"/>
        <s v="CA-SC102 Barometer"/>
        <s v="CA-SC103 Accelerometer"/>
        <s v="CA-SC104 Gravity Gradiometer"/>
        <s v="CA-SCGRS Gamma Ray Spectrometer"/>
        <s v="CA-SWIA Solar Wind Analyzer"/>
        <s v="CA-T2A-R33 Torekka Truss Adapter"/>
        <s v="CA-TCL4 Thermal Control Louver"/>
        <s v="CA-TCL4-B Thermal Control Louver"/>
        <s v="CA-TCL8 Thermal Control Louver"/>
        <s v="CA-THEMIS Infrared Spectrometer"/>
        <s v="CA-TRIXIE Multi-spectral Imager"/>
        <s v="CA-Upgrade"/>
        <s v="Fregat-M Upper Stage"/>
        <s v="Generic 0.5 kN Thruster"/>
        <s v="KTDU-425A"/>
        <s v="MR-80 (TDE)"/>
        <s v="Huygens Heatshield Parachute"/>
        <s v="Mars Express Solar Array Wing (SAW)"/>
        <s v="Mars Odyssey Solar Array Wing (SAW)"/>
        <s v="MAVEN Parabolic Antenna"/>
        <s v="MAVEN Solar Array Wing (SAW)"/>
        <s v="Pioneer 10 &amp; 11 Parabolic Antenna"/>
        <s v="Cassini Spacecraft"/>
        <s v="Pioneer 10/11 Science Package"/>
        <s v="Pioneer SNAP-19 RTG"/>
        <s v="R-40 Series"/>
        <s v="RW1 Radial Reaction Wheel"/>
        <s v="RW-2A Radial Reaction Wheel Assembly"/>
        <s v="RW4 Radial Reaction Wheel"/>
        <s v="RW-4A Radial Reaction Wheel Assembly"/>
        <s v="RC-L01 Remote Guidance Unit"/>
        <s v="Surveyor Battery Pack"/>
        <s v="Deep Space 1"/>
        <s v="Surveyor Landing Survey Camera"/>
        <s v="Surveyor Omni Antenna"/>
        <s v="Surveyor Planar Antenna and Solar Array"/>
        <s v="Surveyor Soil Mechanics Surface Sampler"/>
        <s v="Triaxial Helium Vector Magnetometer"/>
        <s v="Ulysses Parabolic Antenna"/>
        <s v="Venus Express Solar Array Wing (SAW)"/>
        <s v="Voyager 1 &amp; 2 Parabolic Antenna"/>
        <s v="Terra"/>
        <s v="C7 Brand Adapter Slanted - 2.5m to 1.25m"/>
        <s v="C7 Brand Adapter - 3.75m to 2.5m"/>
        <s v="C7 Brand Adapter - 2.5m to 1.25m"/>
        <s v="Pratt &amp; Whitney PT6A-15AG Turboprop"/>
        <s v="BZ-X1 Shrouded Radial Attachment Point"/>
        <s v="BZ-52 Radial Attachment Point"/>
        <s v="BZ-2500 Radial Attachment Point"/>
        <s v="BZ-13 Radial Attachment Point"/>
        <s v="Buffalo Winglet"/>
        <s v="Buffalo Wing Root"/>
        <s v="Buffalo Type 4 Cone"/>
        <s v="Buffalo Type 3 Cone"/>
        <s v="Buffalo Type 2 Cone"/>
        <s v="Buffalo Type 1 Cone"/>
        <s v="Buffalo Trailer Hitch"/>
        <s v="Buffalo Solar Flatbed Wide (2U)"/>
        <s v="Buffalo Solar Flatbed Wide (1U)"/>
        <s v="Buffalo Solar Flatbed (2U)"/>
        <s v="Buffalo Solar Flatbed (1U)"/>
        <s v="Buffalo Slim-Chassis (2U)"/>
        <s v="Buffalo Service Bay"/>
        <s v="Buffalo SAS Module"/>
        <s v="Buffalo Saddle Tank"/>
        <s v="Voyager MHW-RTG"/>
        <s v="Buffalo ISRU"/>
        <s v="Buffalo Half-Service Bay"/>
        <s v="VA Capsule Main Parachute"/>
        <s v="Buffalo Ground Stabilizer"/>
        <s v="Buffalo Grappler Arm"/>
        <s v="RSRM Recovery Parachute Pack"/>
        <s v="Soyuz TM/TMA/MS Main Parachute"/>
        <s v="Soyuz TM/TMA/MS Heatshield"/>
        <s v="Soyuz TM/TMA/MS Emergency Parachute"/>
        <s v="Buffalo Drill"/>
        <s v="SSTU - LC3-POD"/>
        <s v="Huygens Heatshield Bottom"/>
        <s v="RoveMax Model XL3"/>
        <s v="Buffalo Chassis (3U)"/>
        <s v="M1-A2 Grizzly"/>
        <s v="Phoenix Lander Engine (540N)"/>
        <s v="Buffalo Cargo Ramp"/>
        <s v="Buffalo Canard"/>
        <s v="Buffalo Airlock Module"/>
        <s v="Falcon 9 Landing Gear"/>
        <s v="Buffalo A.R.C.S. Arm"/>
        <s v="Briz-M Payload Decoupler"/>
        <s v="Briz-M Expansion Tank"/>
        <s v="Briz-M Core Tank"/>
        <s v="Bosch Reactor Unit"/>
        <s v="Boostertron II Solid Fuel Booster"/>
        <s v="Booster Mounting Kit"/>
        <s v="Booster Avionics (Starting), 1m"/>
        <s v="Booster Avionics (Saturn I)"/>
        <s v="Booster Avionics (Early), 2m, 3m"/>
        <s v="Booster Avionics (Early), 1m"/>
        <s v="AJE Folding Electric Propeller"/>
        <s v="Progress D-18T turbofan"/>
        <s v="Boconok-9 Radial Fuel Tank &amp; Heat Radiator"/>
        <s v="Star-13B"/>
        <s v="CF34-3B Turbofan"/>
        <s v="Star-15G"/>
        <s v="STAR-17"/>
        <s v="R7 Block I (14A14B)"/>
        <s v="Block D Zond Payload Decoupler"/>
        <s v="Block D Vernier"/>
        <s v="Block D Payload Decoupler"/>
        <s v="Star-17A"/>
        <s v="Voyager Propulsion Module"/>
        <s v="Biplane Engine"/>
        <s v="Biological Sample Capsule"/>
        <s v="Bimodal NTR"/>
        <s v="Big-S Wing Strake"/>
        <s v="Big-S Spaceplane Tail Fin"/>
        <s v="Big-S Elevon 2"/>
        <s v="Big-S Elevon 1"/>
        <s v="Big-S Delta Wing"/>
        <s v="Big Gemini Service Module"/>
        <s v="Big Gemini Retro Module"/>
        <s v="TR-2L Ruggedized Vehicular Wheel"/>
        <s v="Big Gemini Passenger Compartment - White"/>
        <s v="Big Gemini Passenger Compartment"/>
        <s v="Big Gemini Launch Escape System (LES)"/>
        <s v="Big Gemini Docking Ring"/>
        <s v="Big Gemini Decoupler [260&quot;]"/>
        <s v="Big Gemini Decoupler"/>
        <s v="Big Gemini Aerodynamic Nose Fairing"/>
        <s v="Big Brother Stereo Surveillance Camera"/>
        <s v="Bell Boeing V-22 VTOL Engine&amp;Rotor 1/2"/>
        <s v="Bell Boeing V-22 VTOL Engine&amp;Rotor"/>
        <s v="Soyuz-2-1V Vernier Assembly"/>
        <s v="Star-20"/>
        <s v="BE-3/Alcyone"/>
        <s v="BE-3 Engine Compartment"/>
        <s v="BE-3"/>
        <s v="Battery [Procedural]"/>
        <s v="Basic Fin"/>
        <s v="Basic Canard"/>
        <s v="Baby Sergeant 3x Solid Kick Motor Cluster"/>
        <s v="Baby Sergeant 3x Cluster Decoupler"/>
        <s v="Baby Sergeant 11x Solid Kick Motor Cluster"/>
        <s v="Baby Sergeant 11x Cluster Decoupler"/>
        <s v="Baby Sergeant (5.4KS1975)"/>
        <s v="An-124 Tail Section"/>
        <s v="B9 Procedural Wing, All-Moving (Spaceplane)"/>
        <s v="An-124 Hull section Radial End"/>
        <s v="An-124 Hull section Radial"/>
        <s v="B9 Procedural Wing (Spaceplane)"/>
        <s v="An-124 Hull section"/>
        <s v="An-124 Cockpit Radial"/>
        <s v="B9 Procedural Control Surface (Spaceplane)"/>
        <s v="An-124 Cockpit"/>
        <s v="B-800 Rechargeable Battery"/>
        <s v="B-6K Rechargeable Battery Bank"/>
        <s v="Su-30 Cockpit"/>
        <s v="B-3K Rechargeable Battery Bank"/>
        <s v="B-12K Rechargeable Battery Bank"/>
        <s v="B-10K Rechargeable Battery Bank"/>
        <s v="AV-T1 Winglet"/>
        <s v="AV-R8 Winglet"/>
        <s v="Williams/Rolls-Royce FJ44-2A turbofan"/>
        <s v="Stardust Return Capsule Parachute"/>
        <s v="Stardust Return Capsule"/>
        <s v="Stardust"/>
        <s v="ATV RCS aft"/>
        <s v="ATV Command Seat"/>
        <s v="Attitude Jet (69/111 N class)"/>
        <s v="Attitude Jet (28/45 N class)"/>
        <s v="Attitude Jet (138/223 N class)"/>
        <s v="Atlas-E/F Fuel Tank"/>
        <s v="Atlas V Common Core Booster"/>
        <s v="Atlas V CCB Nose Cone"/>
        <s v="Atlas V 500 Series SPLF (20.7m)"/>
        <s v="Atlas V 500 Series MPLF (23.4m)"/>
        <s v="Atlas V 500 Series LPLF (26.5m)"/>
        <s v="Atlas V 500 Series Aft CIA (Procedural)"/>
        <s v="Atlas V 500 Series Aft CIA"/>
        <s v="Atlas V 500 C-ISA (Procedural)"/>
        <s v="Atlas V 500 C-ISA"/>
        <s v="Atlas V 400 Series XEPF (13.8m)"/>
        <s v="Atlas V 400 Series LPF (12m)"/>
        <s v="Atlas V 400 Series Interstage Adapter"/>
        <s v="Atlas V 400 Series EPF (12.9m)"/>
        <s v="Atlas SLV-3C/D Fuel Tank"/>
        <s v="Atlas SLV-3A Fuel Tank"/>
        <s v="Atlas SLV-3 Fuel Tank"/>
        <s v="Atlas LV-3C Fuel Tank"/>
        <s v="Atlas II Fuel Tank"/>
        <s v="Atlas G/H/I Fuel Tank"/>
        <s v="Atlas Fairing Decoupler"/>
        <s v="Athena Payload Attach Fitting"/>
        <s v="702MP Satellite Bus"/>
        <s v="Athena OAM Interstage Adapter"/>
        <s v="Athena Model 92 Payload Fairing"/>
        <s v="Mk1 Typhoon Cockpit"/>
        <s v="Star-27"/>
        <s v="Star-3"/>
        <s v="Astris"/>
        <s v="ASTP Universal Docking Adapter"/>
        <s v="Asteroid Sounding Experiment by Radiowave Transmission"/>
        <s v="Tracking and Data Relay Satellite H-N"/>
        <s v="Star-30BP"/>
        <s v="ASET Landing Leg"/>
        <s v="CH-J3 Fly-By-Wire Avionics Hub"/>
        <s v="Ariane 6 fairing"/>
        <s v="Ariane 5 Vehicle Equipment Bay (VEB)"/>
        <s v="Ariane 5 SYLDA5 (Standard)"/>
        <s v="Ariane 5 SYLDA5 (Extra Extended)"/>
        <s v="Ariane 5 SYLDA Decoupler"/>
        <s v="Ariane 5 SYLDA"/>
        <s v="Ariane 5 small fairing"/>
        <s v="Ariane 5 radial decoupler"/>
        <s v="Ariane 5 Payload Fairing Base"/>
        <s v="Ariane 5 PAS 2624VS"/>
        <s v="Ariane 5 PAS 1663"/>
        <s v="Ariane 5 PAS 1194VS"/>
        <s v="Ariane 5 P241A EAP Nose Cone"/>
        <s v="Ariane 5 ESC-A"/>
        <s v="Ariane 5 EPS"/>
        <s v="Ariane 5 EPC-E"/>
        <s v="Ariane 5 EPC"/>
        <s v="Ariane 5 engine Vulcain II"/>
        <s v="Ariane 5 ECA PLF"/>
        <s v="Ariane 5 ECA Payload Adapter"/>
        <s v="Ariane 5 EAP nosecone"/>
        <s v="Ariane 5 big fairing"/>
        <s v="Ariane 4 solid booster's nosecone"/>
        <s v="Ariane 4 radial decoupler"/>
        <s v="Ariane 4 PAP (solid fuel booster)"/>
        <s v="Ariane 4 PAL (liquid booster)"/>
        <s v="Ariane 4 liquid booster's nosecone"/>
        <s v="Ariane 4 L220 (1st stage)"/>
        <s v="Ariane 4 H10 III (3rd stage)"/>
        <s v="Ariane 3/4 SYLDA"/>
        <s v="Ariane 3/4 L33 (2nd stage)"/>
        <s v="Ariane 3/4 fairing"/>
        <s v="Ariane 3/4 decoupler (2nd stage)"/>
        <s v="Ariane 3/4 decoupler (1st stage)"/>
        <s v="Ariane 3 L145 (1st stage)"/>
        <s v="Ariane 3 H8 (3rd stage)"/>
        <s v="ARG-600K Electric Propulsion Tank"/>
        <s v="ARG-300K Electric Propulsion Tank"/>
        <s v="ARG-150K Electric Propulsion Tank"/>
        <s v="Ares LK-S3E Heavy Planetary Habitat"/>
        <s v="Ares I Upper Stage"/>
        <s v="Ares I Payload Fairing Base"/>
        <s v="Ares I Interstage Adapter (5m)"/>
        <s v="Ares I Interstage Adapter (3.75m)"/>
        <s v="Aquila Descent Tank Upper Grate"/>
        <s v="Aquila Descent Tank Upper"/>
        <s v="Aquila Descent Tank Lower Grate"/>
        <s v="Aquila Descent Tank Lower"/>
        <s v="Aquila Ascent Tank Grate"/>
        <s v="Aquila Ascent Tank"/>
        <s v="TMA Orbital Orb"/>
        <s v="Apollo Sub-Satellite Antenna"/>
        <s v="Apollo Sub-Satellite"/>
        <s v="Apollo Service Module with RCS"/>
        <s v="Apollo Service Module RCS Quad Thrusters"/>
        <s v="Apollo Service Module RCS Quad Pod"/>
        <s v="Apollo Service Module High Gain Antenna"/>
        <s v="Apollo Service Module Docking Light"/>
        <s v="Apollo Service Module"/>
        <s v="Apollo Parachutes"/>
        <s v="Apollo Parachute Mount"/>
        <s v="Apollo Lunar Module Staircase"/>
        <s v="MR-80B (MLE)"/>
        <s v="Buffalo Quarter-Chassis"/>
        <s v="Buffalo Half-Chassis"/>
        <s v="Buffalo Flatbed Wide (2U)"/>
        <s v="Buffalo Flatbed Wide (1U)"/>
        <s v="Buffalo Flatbed (2U)"/>
        <s v="Buffalo Flatbed (1U)"/>
        <s v="Buffalo Chassis (End)"/>
        <s v="Buffalo Chassis (2U)"/>
        <s v="Buffalo Chassis (1U)"/>
        <s v="SSTU - LC5-POD"/>
        <s v="Pegasus Engine Pod"/>
        <s v="Apollo Lunar Module Antennas"/>
        <s v="Apollo Lunar Module ALSEP Scanner"/>
        <s v="Orion Parachute Pack"/>
        <s v="MSEV Rover Wheel"/>
        <s v="Apollo Launch Escape System"/>
        <s v="Apollo High Gain Antenna"/>
        <s v="Apollo EVA / Docking Light"/>
        <s v="Apollo Docking System"/>
        <s v="Apollo Docking Mechanism Probe"/>
        <s v="Apollo Docking Mechanism Drogue"/>
        <s v="Apollo Command/Service Module Decoupler"/>
        <s v="Apollo Command Module Main Parachutes"/>
        <s v="Apollo Command Module Heat Shield"/>
        <s v="Apollo Command Module Forward Heat Shield"/>
        <s v="Apollo Command Module - Orbital Module"/>
        <s v="Apollo Command Module"/>
        <s v="Apollo Block V Solar Array"/>
        <s v="Apollo Block III+ Service Module"/>
        <s v="Apollo Block III+ Mission Module"/>
        <s v="Apollo Block III+ Command Module"/>
        <s v="Apollo Block III Service Engine (LMAE)"/>
        <s v="Apollo Block III High Gain Antenna"/>
        <s v="Apollo 2.5m Heat Shield"/>
        <s v="Apollo 0.625m Docking Mechanism (Passive)"/>
        <s v="Apollo 0.625m Docking Mechanism (Active)"/>
        <s v="APAS-89/95"/>
        <s v="APAS-75 Docking Port"/>
        <s v="Antares RUAG 937S Payload Adapter"/>
        <s v="Antares Payload Fairing Extended"/>
        <s v="Antares Payload Fairing"/>
        <s v="Antares Interstage"/>
        <s v="Star-31"/>
        <s v="Antares Castor 30 Adapter"/>
        <s v="Anomalous Signal Sensor - BTDT"/>
        <s v="F404-GE-402 Turbofan"/>
        <s v="NCS Adapter"/>
        <s v="AL-31FM turbofan"/>
        <s v="X-1 Rocket Propellant Tank B"/>
        <s v="X-1 Rocket Propellant Tank A"/>
        <s v="X-1 Cockpit"/>
        <s v="Ammonia Oxidizer"/>
        <s v="Altair II"/>
        <s v="Mobile Base Chassis"/>
        <s v="MMSEV Crew Cabin"/>
        <s v="STAR-37"/>
        <s v="GEOStar-2 Satellite Bus"/>
        <s v="Almaz Right Solar Array"/>
        <s v="Almaz Proton Fairing"/>
        <s v="Almaz Left Solar Array"/>
        <s v="Almaz Film Return Retro Boosters"/>
        <s v="Almaz Film Return Decoupler"/>
        <s v="HIAD (10 m)"/>
        <s v="Almaz Film Return Capsule"/>
        <s v="Almaz 2/3/5"/>
        <s v="Chassis Decoupler"/>
        <s v="Small Circular Intake"/>
        <s v="mk1Cockpit (M)"/>
        <s v="AJE Electric Engine &amp; Rotor"/>
        <s v="STAR-37E"/>
        <s v="AJ60 Rocket Engine"/>
        <s v="STAR-37FM"/>
        <s v="AJ-260 HL [6.55 m]"/>
        <s v="AJ-260 FL [6.55 m]"/>
        <s v="AJ11 Rocket Engine"/>
        <s v="Star48BV"/>
        <s v="Star-48B/Short"/>
        <s v="Star-48B/Long"/>
        <s v="AJ10-190 (Radial)"/>
        <s v="Star-4G"/>
        <s v="Star-5C"/>
        <s v="Star-63D"/>
        <s v="Star-6B"/>
        <s v="AJ10-137 (Service Propulsion System)"/>
        <s v="Star-9"/>
        <s v="AJ10-118 Series"/>
        <s v="Vexin"/>
        <s v="Vesta_sounding_rocket"/>
        <s v="AJ10 Upper Stage Engine Extended"/>
        <s v="AJ10 Upper Stage Engine"/>
        <s v="AJ10 Series (Mid)"/>
        <s v="AJ10 Series (Early)"/>
        <s v="AJ10 Series (Advanced)"/>
        <s v="AJ-10 101/104"/>
        <s v="Airlock"/>
        <s v="Circular Intake"/>
        <s v="AIReS Atmospheric Sounder"/>
        <s v="AIES Vector-B Base Decoupler"/>
        <s v="AIES V2-R11 Fairing Base"/>
        <s v="AIES TOP-B1 Fairing"/>
        <s v="AIES TOP-500B Fairing"/>
        <s v="AIES T60 'SatProp' Fuel Tank"/>
        <s v="AIES SV-5 Black Base Decoupler"/>
        <s v="AIES SV-5 Base Decoupler"/>
        <s v="AIES Superior-V3 Fuel Tank"/>
        <s v="AIES SunCat-2B Solar Panel"/>
        <s v="AIES SunCat-1B Solar Panel"/>
        <s v="AIES SUL-V1 Fuel Tank"/>
        <s v="AIES SON-D1 Solar Panel"/>
        <s v="AIES SN-1 Micro RCS Thruster Block"/>
        <s v="AIES SFA Solar panel"/>
        <s v="AIES SAT-3 Decoupler"/>
        <s v="AIES SAT-2 Decoupler"/>
        <s v="AIES SAT-1 Decoupler"/>
        <s v="AIES ROM-9 RCS Thruster Block"/>
        <s v="AIES Retina Gravimeter"/>
        <s v="AIES RAD-S Adapter"/>
        <s v="AIES RA-125 RCS Fuel"/>
        <s v="DCSS-5 Avionics Unit"/>
        <s v="Buffalo Crew Cabin"/>
        <s v="AIES P1 'Moduldess'"/>
        <s v="AIES P.A.P. Barometer"/>
        <s v="AIES ORB-1 Fuel Tank"/>
        <s v="AIES OPL-Lum Illuminator"/>
        <s v="AIES MV-2 TOE Fuel Tank"/>
        <s v="AIES Multi-FS Separator"/>
        <s v="AIES MT-1 Thermometer"/>
        <s v="AIES MT-1 RCS Thruster Port (Misconfigured RO RCS)"/>
        <s v="AIES MS-1 RCS Fuel"/>
        <s v="AIES MR1 vr2 Fuel Tank"/>
        <s v="AIES 'Minsond' Micro Fuel Tank"/>
        <s v="AIES MER-6 Fuel Tank"/>
        <s v="AIES MER-1 Fuel Tank"/>
        <s v="AIES Lunder-L Fuel Tank"/>
        <s v="AIES LR Decoupler"/>
        <s v="Buffalo Command Cab"/>
        <s v="AIES L8 Base Plate"/>
        <s v="AIES K7 Fuel Tank"/>
        <s v="Buffalo Adapter"/>
        <s v="CST-100 Parachute Pack"/>
        <s v="DCSS-4 Avionics Unit"/>
        <s v="AIES FGA Accelerometer"/>
        <s v="AIES F1 'Sond' Base Plate"/>
        <s v="CST-100 Heat Shield"/>
        <s v="Altair Descent Module"/>
        <s v="AIES ES-1B Solar Panel"/>
        <s v="AIES DV4 - Advanced S.A.S"/>
        <s v="AIES CR3 - Advanced S.A.S"/>
        <s v="AIES CommTech-2 Antenna"/>
        <s v="AIES CommTech-1 Antenna"/>
        <s v="AIES CommTech PCF-5 Dish"/>
        <s v="AIES CommTech Omega-2G Dish"/>
        <s v="AIES CommTech EXP-VR-2T Antenna"/>
        <s v="AIES CommTech ESC-EXP Antenna"/>
        <s v="AIES CommTech DF-RD Antenna"/>
        <s v="AIES CommTech CM-60 Dish"/>
        <s v="AIES CommTech CL-1 Dish"/>
        <s v="AIES Comlar 1 Dish"/>
        <s v="AIES CL-1300 B Fuel Tank"/>
        <s v="AIES C1 Support Strut"/>
        <s v="AIES C1 'Orbiter'"/>
        <s v="AIES BAE-R Battery"/>
        <s v="AIES AS Decoupler"/>
        <s v="AIES A5A RCS Fuel"/>
        <s v="Altair Ascent Module"/>
        <s v="AIES 2.5m RAM Nose Cone"/>
        <s v="AIES 1.25m RA Nose Cone"/>
        <s v="Valois"/>
        <s v="Agena-D Secondary Propulsion System"/>
        <s v="Agena-D Propellant Tank"/>
        <s v="Aqua"/>
        <s v="CubeSat Core"/>
        <s v="MESSENGER"/>
        <s v="Agena-D Antenna"/>
        <s v="Agena-B Propellant Tank"/>
        <s v="Aura"/>
        <s v="Deep Impact Impactor"/>
        <s v="Agena D"/>
        <s v="Deep Impact"/>
        <s v="Agena Bottom Fairing"/>
        <s v="LM-DS Generic Spacecraft Bus"/>
        <s v="SSTL-150 Satellite Bus"/>
        <s v="Vikas-2B"/>
        <s v="Aestus Vacuum Engine"/>
        <s v="Aestus II"/>
        <s v="Vikas-2"/>
        <s v="Aerojet X103C10 [2.5KS18000]"/>
        <s v="Aerodynamic Nose Cone"/>
        <s v="Aerobee W4C-S Aerodynamic Fin"/>
        <s v="Aerobee W4C-L Aerodynamic Fin"/>
        <s v="Aerobee SP-M548-A5 Science Module"/>
        <s v="New Horizons"/>
        <s v="Aerobee SD-36 Stack Decoupler"/>
        <s v="HIAD (20 m)"/>
        <s v="Aerobee NC-3 Nose Cone"/>
        <s v="Aerobee Jr Rocket Engine"/>
        <s v="Aerobee Jr 100 Fuel Tank"/>
        <s v="Aerobee FT-LF3 Propellant Tank"/>
        <s v="Dawn"/>
        <s v="Aerobee 350 SRB Decoupler"/>
        <s v="Aerobee 350 Rocket Fin"/>
        <s v="Lunar Reconnaissance Orbiter"/>
        <s v="Aerobee 350 Nosecone"/>
        <s v="Aerobee 350 Fuel Tank"/>
        <s v="Aerobee 300 Third Stage SRB Decoupler"/>
        <s v="Aerobee 300 Nosecone"/>
        <s v="Aerobee 170/350 SRB Rocket Fin"/>
        <s v="Aerobee 170 SRB Decoupler"/>
        <s v="Aerobee 150A/170A/300A Rocket Fin"/>
        <s v="Aerobee 150A/170A/300A Fuel Tank"/>
        <s v="Aerobee 150/170/300 Fuel Tank"/>
        <s v="Aerobee 100/150/300 SRB Rocket Fin"/>
        <s v="Aerobee 100/150/300 SRB Decoupler"/>
        <s v="Aerobee 100/150/300 Payload Decoupler"/>
        <s v="Aerobee 100/150/170/300 Rocket Fin"/>
        <s v="Aerobee 100/150/170 RCS De-spin Module"/>
        <s v="Self Contained Probe"/>
        <s v="HIAD (15 m)"/>
        <s v="Aerobee 100/150/170 Nosecone"/>
        <s v="Aerobee"/>
        <s v="AE-FF5 Airstream Protective Shell (5m)"/>
        <s v="AE-FF0 Airstream Protective Shell (0.625m)"/>
        <s v="Advanced Reaction Wheel Module, MK2"/>
        <s v="Advanced Reaction Wheel Module, Large"/>
        <s v="Advanced Nose Cone - Type B"/>
        <s v="Advanced Nose Cone - Type A"/>
        <s v="Advanced Inline Stabilizer"/>
        <s v="Advanced Grabbing Unit"/>
        <s v="B9 Procedural Wing, All-Moving (Supersonic)"/>
        <s v="Advanced Booster"/>
        <s v="B9 Procedural Wing (Supersonic)"/>
        <s v="Able-Star"/>
        <s v="Able Star/Epsilon Fuel Tank"/>
        <s v="Able II/Delta/Delta A Fuel Tank"/>
        <s v="Able I Fuel Tank"/>
        <s v="Juno"/>
        <s v="Able"/>
        <s v="ABL X-248 Solid Rocket Motor"/>
        <s v="Vikas-1+"/>
        <s v="A-7 Fin / Thrust Vane"/>
        <s v="Vikas-1"/>
        <s v="Vulcain-2"/>
        <s v="A-4 Nose Section"/>
        <s v="A-4 Mid Section"/>
        <s v="Auxiliary Electronic Navigatior"/>
        <s v="A-4 Fin"/>
        <s v="Vulcain"/>
        <s v="A-102 Electric Propulsion Tank"/>
        <s v="A-101 Electric Propulsion Tank"/>
        <s v="Cygnus Extended"/>
        <s v="A.I.R.B.R.A.K.E.S &quot;Surf&quot;"/>
        <s v="A.I.R.B.R.A.K.E.S &quot;Senior&quot;"/>
        <s v="A.I.R.B.R.A.K.E.S &quot;Panel&quot;"/>
        <s v="B9 Procedural Control Surface (Supersonic)"/>
        <s v="A potato like rock"/>
        <s v="90' Turn"/>
        <s v="Antares First Stage"/>
        <s v="Waxwing"/>
        <s v="Cygnus"/>
        <s v="6-Way Hub"/>
        <s v="X-405"/>
        <s v="XIPS25cm"/>
        <s v="Voyager Science Boom"/>
        <s v="4.3m to Mk2 Adapter"/>
        <s v="396&quot; PLF Base/Decoupler"/>
        <s v="36-5D &quot;Caravel&quot; Annular Aerospike Engine"/>
        <s v="RD-0124A (Dual)"/>
        <s v="3.75m Stage 3 Tank"/>
        <s v="2HOT Thermometer"/>
        <s v="22.5-DEG Tilted connector"/>
        <s v="Modular Common Spacecraft Bus"/>
        <s v="2.5KS-18000"/>
        <s v="2 x LE-7A"/>
        <s v="Lunar Atmosphere Dust and Environment Explorer"/>
        <s v="1kN Thruster"/>
        <s v="XLR99"/>
        <s v="100-Inch SRM nosecone"/>
        <s v="100-Inch SRM (inline)"/>
        <s v="100-Inch SRM"/>
        <s v="1.8KS-7800"/>
        <s v="1.25m Inline Cockpit"/>
        <s v="1.25m Fuselage (Pressurized)"/>
        <s v="1.25m Fuselage (Intake)"/>
        <s v="1.25m Fuselage"/>
        <s v="1.25m Crew Carrier"/>
        <s v="1.25m Cockpit"/>
        <s v="0.625m Fuselage (Pressurized)"/>
        <s v="0.625m Fuselage"/>
        <s v="0.5kN Class Thruster"/>
        <s v="*LEGACY* FS4WT Biplane Wing Tip (special aero)"/>
        <s v="*LEGACY* FS4WS Biplane Wing Short (special aero)"/>
        <s v="*LEGACY* FS4WR Bi-Plane Wing Round (special aero)"/>
        <s v="*LEGACY* FS4WM Biplane Wing (special aero)"/>
        <s v="*LEGACY* FS4WC Biplane Wing Center(special aero)"/>
        <s v="*LEGACY* FS4SKD Biplane Tail Skid"/>
        <s v="*LEGACY* FS4R Biplane Rudder (special aero)"/>
        <s v="*LEGACY* FS4LGD Biplane Wheel Pair"/>
        <s v="*LEGACY* FS4FT Biplane Tail Fuselage"/>
        <s v="*LEGACY* FS4E Biplane Elevator (special aero)"/>
        <s v="*LEGACY* FS4BC Biplane Cockpit"/>
        <s v="*LEGACY* FS4A Biplane Aileron (special aero)"/>
        <s v="(stored in NearFuture Configs)"/>
        <s v="&quot;Elektron&quot; Water Electrolyser"/>
        <m/>
        <s v="Early Cube Satellite Bus"/>
        <s v="Medium Satellite Bus"/>
        <s v="Boeing 702 Satellite Bus"/>
      </sharedItems>
    </cacheField>
    <cacheField name="Cost" numFmtId="0">
      <sharedItems containsString="0" containsBlank="1" containsNumber="1" minValue="0" maxValue="999500"/>
    </cacheField>
    <cacheField name="EntryCost" numFmtId="0">
      <sharedItems containsString="0" containsBlank="1" containsNumber="1" containsInteger="1" minValue="0" maxValue="2500000"/>
    </cacheField>
    <cacheField name="Description" numFmtId="0">
      <sharedItems containsBlank="1" longText="1"/>
    </cacheField>
    <cacheField name="TechRequired" numFmtId="0">
      <sharedItems containsBlank="1"/>
    </cacheField>
    <cacheField name="MOD" numFmtId="0">
      <sharedItems/>
    </cacheField>
    <cacheField name="RO" numFmtId="0">
      <sharedItems containsBlank="1"/>
    </cacheField>
    <cacheField name="RP-0" numFmtId="0">
      <sharedItems containsBlank="1"/>
    </cacheField>
    <cacheField name="CURRENT TIER" numFmtId="0">
      <sharedItems containsMixedTypes="1" containsNumber="1" minValue="0" maxValue="11"/>
    </cacheField>
    <cacheField name="CATEGORY" numFmtId="0">
      <sharedItems containsBlank="1" count="21">
        <s v="MATERIALS"/>
        <s v="AVIONICS"/>
        <s v="COMMAND"/>
        <s v="STAGED"/>
        <s v="SOLID"/>
        <s v="POWER"/>
        <s v="STATIONS"/>
        <m/>
        <s v="HYDROLOX"/>
        <s v="SPACEPLANES"/>
        <s v="SCIENCE"/>
        <s v="FLIGHT"/>
        <s v="ORBITAL"/>
        <s v="RCS"/>
        <s v="ION"/>
        <s v="NUCLEAR"/>
        <s v="EDL"/>
        <s v="COMMS"/>
        <s v="LS"/>
        <s v="NTR"/>
        <s v="ELECTRONICS"/>
      </sharedItems>
    </cacheField>
    <cacheField name="INFO" numFmtId="0">
      <sharedItems containsBlank="1"/>
    </cacheField>
    <cacheField name="ERA" numFmtId="0">
      <sharedItems containsString="0" containsBlank="1" containsNumber="1" containsInteger="1" minValue="0" maxValue="12"/>
    </cacheField>
    <cacheField name="TECHNOLOGY" numFmtId="0">
      <sharedItems containsBlank="1" count="207">
        <s v="materialsScienceLunar"/>
        <s v="start"/>
        <s v="matureCapsules"/>
        <s v="materialsScienceInternational"/>
        <s v="materialsScienceSpaceplanes"/>
        <s v="firstStagedCombustion"/>
        <s v="solids1981"/>
        <s v="solids2009"/>
        <s v="avionicsPrototypes"/>
        <s v="largeScaleOrbitalCon"/>
        <s v="modernPower"/>
        <e v="#N/A"/>
        <s v="spaceStationSolarPanels"/>
        <s v="improvedPower"/>
        <s v="basicPower"/>
        <s v="earlyHydrolox"/>
        <s v="advancedSpaceplanes"/>
        <s v="advancedSurfaceScience"/>
        <s v="orbitalRocketry1965"/>
        <s v="orbitalRocketry1964"/>
        <s v="orbitalRocketry1962"/>
        <s v="orbitalRocketry1959"/>
        <s v="orbitalRocketry1972"/>
        <s v="orbitalRocketry1970"/>
        <s v="rocketryTesting"/>
        <s v="earlyElecPropulsion"/>
        <s v="orbitalRocketry1956"/>
        <s v="solids1962"/>
        <s v="nuclearPowerNF"/>
        <s v="solids1967"/>
        <s v="basicRocketryRP0"/>
        <s v="basicElecPropulsion"/>
        <s v="advancedElecPropulsion"/>
        <s v="colonization2051ElecProp"/>
        <s v="orbitalRocketry2014"/>
        <s v="hydrolox1992"/>
        <s v="orbitalRocketry1992"/>
        <s v="spaceStationControl"/>
        <s v="postWarAvionics"/>
        <s v="basicCapsules"/>
        <s v="materialsScienceSatellite"/>
        <s v="secondGenCapsules"/>
        <s v="solids1964"/>
        <s v="materialsScienceAdvCapsules"/>
        <s v="orbitalRocketry1961"/>
        <s v="hydroloxNF"/>
        <s v="orbitalRocketry1986"/>
        <s v="orbitalRocketry1976"/>
        <s v="orbitalRocketry1967"/>
        <s v="earlyAvionics"/>
        <s v="orbitalRocketry2009"/>
        <s v="materialsScienceCommercial"/>
        <s v="orbitalRocketry1958"/>
        <s v="solids1958"/>
        <s v="solids1976"/>
        <s v="improvedCapsules"/>
        <s v="materialsScienceSpaceStation"/>
        <s v="basicAvionics"/>
        <s v="crewSurvivability"/>
        <s v="earlyMaterialsScience"/>
        <s v="materialsScienceHuman"/>
        <s v="earlyLifeSupport"/>
        <s v="scienceSatellite"/>
        <s v="scienceHuman"/>
        <s v="earlyScience"/>
        <s v="scienceAdvCapsules"/>
        <s v="multihundredWattRTG"/>
        <s v="materialsScienceLongTerm"/>
        <s v="solids1986"/>
        <s v="gridFins"/>
        <s v="earlySpaceStations"/>
        <s v="orbitalRocketry1981"/>
        <s v="advancedNuclearPower"/>
        <s v="hydrolox1986"/>
        <s v="advancedPower"/>
        <s v="solids1966"/>
        <s v="interplanetaryComms"/>
        <s v="earlyDocking"/>
        <s v="prototypeSpaceplanes"/>
        <s v="advancedLifeSupport"/>
        <s v="efficientLifeSupport"/>
        <s v="lifeSupportISRU"/>
        <s v="advancedComms"/>
        <s v="improvedComms"/>
        <s v="advancedScience"/>
        <s v="improvedOrbitalConstruction"/>
        <s v="earlyFlightControl"/>
        <s v="spaceStationDev"/>
        <s v="orbitalRocketry1960"/>
        <m/>
        <s v="solids1998"/>
        <s v="dockingCrewTransfer"/>
        <s v="solids1956"/>
        <s v="stagedCombustionNF"/>
        <s v="nuclearPropulsionNF2"/>
        <s v="nuclearPropulsionNF"/>
        <s v="solids1992"/>
        <s v="earlyPower"/>
        <s v="solids1972"/>
        <s v="solids1969"/>
        <s v="electronicsSatellite"/>
        <s v="primitiveSolarPanels"/>
        <s v="largeScaleSolarArrays"/>
        <s v="scienceLunar"/>
        <s v="modularSpaceStations"/>
        <s v="flightControlNF"/>
        <s v="modernAvionics"/>
        <s v="scienceExploration"/>
        <s v="improvedHabitats"/>
        <s v="deepSpaceComms"/>
        <s v="advancedCapsules"/>
        <s v="lunarRatedPower"/>
        <s v="improvedRTG"/>
        <s v="hydrolox2009"/>
        <s v="materialsScienceNF"/>
        <s v="orbitalRocketry1966"/>
        <s v="earlySolids"/>
        <s v="solids1959"/>
        <s v="deepSpaceScience"/>
        <s v="advancedFlightControl"/>
        <s v="stabilityRP0"/>
        <s v="interplanetaryProbes"/>
        <s v="maturePower"/>
        <s v="stagedCombustion1964"/>
        <s v="orbitalRocketry1998"/>
        <s v="standardDockingPorts"/>
        <s v="largeDockingPorts"/>
        <s v="orbitalRocketryNF"/>
        <s v="orbitalRocketry1963"/>
        <s v="largeStationControl"/>
        <s v="modernCapsules"/>
        <s v="hydrolox1998"/>
        <s v="hydrolox1981"/>
        <s v="postWarMaterialsScience"/>
        <s v="solidsNF"/>
        <s v="hydrolox1976"/>
        <s v="prototypeHydrolox"/>
        <s v="lunarRangeComms"/>
        <s v="entryDescentLanding"/>
        <s v="hydrolox1972"/>
        <s v="improvedHydrolox"/>
        <s v="largeHydrolox"/>
        <s v="stagedCombustion1966"/>
        <s v="orbitalRocketry2004"/>
        <s v="stagedCombustion1972"/>
        <s v="stagedCombustion1967"/>
        <s v="stagedCombustion1998"/>
        <s v="lunarLanding"/>
        <s v="stagedCombustion1969"/>
        <s v="improvedLandingEngines"/>
        <s v="stagedCombustion1970"/>
        <s v="stagedCombustion1981"/>
        <s v="improvedFlightControl"/>
        <s v="largeSpaceplaneControl"/>
        <s v="improvedAvionics"/>
        <s v="stagedCombustion1986"/>
        <s v="matureAvionics"/>
        <s v="capsulesNF"/>
        <s v="humanRatedEDL"/>
        <s v="surfaceScience"/>
        <s v="powerNF"/>
        <s v="efficientNuclearPropulsion"/>
        <s v="advancedNuclearPropulsion"/>
        <s v="improvedNuclearPropulsion"/>
        <s v="basicNuclearPropulsion"/>
        <s v="earlyNuclearPropulsion"/>
        <s v="prototypeNuclearPropulsion"/>
        <s v="stagedCombustion1992"/>
        <s v="stagedCombustion2009"/>
        <s v="improvedElecPropulsion"/>
        <s v="modernNuclearPower"/>
        <s v="earlyLanding"/>
        <s v="spaceShuttles"/>
        <s v="effectiveSpaceplanes"/>
        <s v="hypersonicFlightRP0"/>
        <s v="lunarRatedHeatshields"/>
        <s v="advancedAvionics"/>
        <s v="sampleReturnScience"/>
        <s v="supersonicFlightRP0"/>
        <s v="matureSupersonic"/>
        <s v="stagedCombustion2004"/>
        <s v="earlyRocketry"/>
        <s v="hydrolox1968"/>
        <s v="advancedUncrewedLanding"/>
        <s v="stagedCombustion2014"/>
        <s v="colonization2100ElecProp"/>
        <s v="massiveScaleComms"/>
        <s v="advancedJetEngines"/>
        <s v="inflatableHabitats"/>
        <s v="largeScaleAvionics"/>
        <s v="highSpeedFlight"/>
        <s v="improvedNuclearPower"/>
        <s v="nextGenAvionics"/>
        <s v="longTermAvionics"/>
        <s v="matureTurbofans"/>
        <s v="experimentalSpaceplanes"/>
        <s v="largeScaleComms"/>
        <s v="modernComms"/>
        <s v="internationalAvionics"/>
        <s v="interplanetaryRovers"/>
        <s v="largeRoverDesigns"/>
        <s v="reusability"/>
        <s v="refinedTurbofans"/>
        <s v="SIAD"/>
        <s v="scramjetEngines"/>
        <s v="supersonicDev"/>
        <s v="HIAD"/>
      </sharedItems>
    </cacheField>
    <cacheField name="ORPHAN" numFmtId="0">
      <sharedItems containsBlank="1" count="3">
        <m/>
        <s v="Yes"/>
        <s v="External"/>
      </sharedItems>
    </cacheField>
    <cacheField name="RP0conf" numFmtId="49">
      <sharedItems containsBlank="1"/>
    </cacheField>
    <cacheField name="SPACECRAFT" numFmtId="0">
      <sharedItems containsBlank="1"/>
    </cacheField>
    <cacheField name="ENGINE CONFIG" numFmtId="0">
      <sharedItems containsBlank="1"/>
    </cacheField>
    <cacheField name="YEAR" numFmtId="0">
      <sharedItems containsBlank="1" containsMixedTypes="1" containsNumber="1" containsInteger="1" minValue="0" maxValue="2100"/>
    </cacheField>
    <cacheField name="PLACEMENT NOTES" numFmtId="0">
      <sharedItems containsBlank="1" containsMixedTypes="1" containsNumber="1" containsInteger="1" minValue="100000" maxValue="40000000000000"/>
    </cacheField>
    <cacheField name="COST NOTES" numFmtId="0">
      <sharedItems containsBlank="1" longText="1"/>
    </cacheField>
    <cacheField name="DATE COSTED" numFmtId="0">
      <sharedItems containsNonDate="0" containsDate="1" containsString="0" containsBlank="1" minDate="2017-05-16T00:00:00" maxDate="2017-06-09T00:00:00"/>
    </cacheField>
    <cacheField name="ENTRYCOSTMODS" numFmtId="0">
      <sharedItems containsBlank="1"/>
    </cacheField>
    <cacheField name="IDENTICA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725">
  <r>
    <s v="rn_zond_fairing"/>
    <x v="0"/>
    <n v="20"/>
    <n v="400"/>
    <s v="Fairing for the Zond spacecraft for use with the Proton. Plume configured by RealPlume."/>
    <s v="generalConstruction"/>
    <s v="RN Soviet Rockets"/>
    <s v="Yes"/>
    <s v="Yes"/>
    <n v="3"/>
    <x v="0"/>
    <s v="Fairing"/>
    <m/>
    <x v="0"/>
    <x v="0"/>
    <s v="true"/>
    <s v="Zond"/>
    <m/>
    <n v="1967"/>
    <m/>
    <m/>
    <m/>
    <m/>
    <m/>
  </r>
  <r>
    <s v="RP0probeSounding0-3m"/>
    <x v="1"/>
    <n v="1"/>
    <n v="20"/>
    <s v="A simple RF receiver and time-delay circuit for sounding rockets. Allows staging and for information to be reported, but no yaw/pitch/roll control."/>
    <s v="start"/>
    <s v="Squad"/>
    <s v="Yes"/>
    <s v="Yes"/>
    <n v="0"/>
    <x v="1"/>
    <m/>
    <m/>
    <x v="1"/>
    <x v="0"/>
    <s v="true"/>
    <m/>
    <m/>
    <n v="0"/>
    <m/>
    <m/>
    <m/>
    <m/>
    <m/>
  </r>
  <r>
    <s v="GuidanceStart1m"/>
    <x v="2"/>
    <n v="300"/>
    <n v="6000"/>
    <s v="Earliest control system for rocketry. Lasts approximately 3 minutes. Quickly made obsolete by advances in electronics. This avionics unit allows full control over the vessel, up to the tonnage limit (cumulative)."/>
    <s v="start"/>
    <s v="Squad"/>
    <s v="Yes"/>
    <s v="Yes"/>
    <n v="0"/>
    <x v="1"/>
    <s v="Avionics"/>
    <m/>
    <x v="1"/>
    <x v="0"/>
    <s v="true"/>
    <m/>
    <m/>
    <n v="0"/>
    <m/>
    <m/>
    <m/>
    <m/>
    <m/>
  </r>
  <r>
    <s v="rn_zond_sa"/>
    <x v="3"/>
    <n v="2500"/>
    <n v="70000"/>
    <s v="Descent module for 7K-L1 series of soyuz. Plume configured by RealPlume."/>
    <s v="commandModules"/>
    <s v="RN Soyuz"/>
    <s v="Yes"/>
    <s v="Yes"/>
    <n v="4"/>
    <x v="2"/>
    <s v="Command Module"/>
    <m/>
    <x v="2"/>
    <x v="0"/>
    <s v="true"/>
    <s v="Zond 7K-L1"/>
    <m/>
    <n v="1967"/>
    <m/>
    <m/>
    <m/>
    <m/>
    <m/>
  </r>
  <r>
    <s v="rn_zond_dec"/>
    <x v="4"/>
    <n v="200"/>
    <n v="7000"/>
    <s v="Decoupler for Zond series service modules."/>
    <s v="advFlightControl"/>
    <s v="RN Soyuz"/>
    <s v="Yes"/>
    <s v="Yes"/>
    <n v="4"/>
    <x v="0"/>
    <s v="Decoupler"/>
    <m/>
    <x v="0"/>
    <x v="0"/>
    <s v="true"/>
    <s v="Zond 7K-L1"/>
    <m/>
    <n v="1967"/>
    <m/>
    <m/>
    <m/>
    <m/>
    <m/>
  </r>
  <r>
    <s v="rn_zenit_interstage2"/>
    <x v="5"/>
    <n v="225"/>
    <n v="1"/>
    <s v="Block DM-SL interstage adapter for Zenit-3SL rocket. Place Block DM-SL inside this adapter and attach fairings on top. (Missing entryCost field)"/>
    <s v="generalConstruction"/>
    <s v="RN Soviet Rockets"/>
    <s v="Yes"/>
    <s v="No"/>
    <n v="3"/>
    <x v="0"/>
    <s v="Interstage"/>
    <m/>
    <x v="3"/>
    <x v="0"/>
    <s v="false"/>
    <s v="Zenit-3"/>
    <m/>
    <n v="1999"/>
    <m/>
    <m/>
    <m/>
    <m/>
    <m/>
  </r>
  <r>
    <s v="rn_zenit_fairing_b3sl"/>
    <x v="6"/>
    <n v="600"/>
    <n v="1"/>
    <s v="Fairing for Zenit-3SL rocket. 10.58 meters. Plume configured by RealPlume. (Missing entryCost field)"/>
    <s v="generalConstruction"/>
    <s v="RN Soviet Rockets"/>
    <s v="Yes"/>
    <s v="No"/>
    <n v="3"/>
    <x v="0"/>
    <s v="Fairing"/>
    <m/>
    <x v="3"/>
    <x v="0"/>
    <s v="false"/>
    <s v="Zenit-3"/>
    <m/>
    <n v="1999"/>
    <m/>
    <m/>
    <m/>
    <m/>
    <m/>
  </r>
  <r>
    <s v="rn_zenit_stg2"/>
    <x v="7"/>
    <n v="750"/>
    <n v="4200"/>
    <s v="Half a dose for half the distance."/>
    <s v="heavyRocketry"/>
    <s v="RN Soviet Rockets"/>
    <s v="Yes"/>
    <s v="No"/>
    <n v="4"/>
    <x v="0"/>
    <s v="Fuel Tank"/>
    <n v="8"/>
    <x v="4"/>
    <x v="0"/>
    <s v="false"/>
    <s v="Zenit-2"/>
    <m/>
    <n v="1985"/>
    <m/>
    <m/>
    <m/>
    <m/>
    <m/>
  </r>
  <r>
    <s v="rn_molniya_blockl_3"/>
    <x v="8"/>
    <n v="850"/>
    <n v="1"/>
    <s v="Block L for Molniya rocket. Plume configured by RealPlume. (Missing entryCost field)"/>
    <s v="generalRocketry"/>
    <s v="RN Soviet Rockets"/>
    <s v="Yes"/>
    <s v="No"/>
    <n v="2"/>
    <x v="3"/>
    <m/>
    <m/>
    <x v="5"/>
    <x v="0"/>
    <s v="false"/>
    <s v="Molniya"/>
    <m/>
    <n v="1961"/>
    <m/>
    <m/>
    <m/>
    <m/>
    <m/>
  </r>
  <r>
    <s v="rn_molniya_blockl"/>
    <x v="9"/>
    <n v="575"/>
    <n v="11500"/>
    <s v="Block L for Molniya rocket. Plume configured by RealPlume."/>
    <s v="generalRocketry"/>
    <s v="RN Soviet Rockets"/>
    <s v="Yes"/>
    <s v="Yes"/>
    <n v="2"/>
    <x v="3"/>
    <m/>
    <m/>
    <x v="5"/>
    <x v="0"/>
    <s v="true"/>
    <s v="Molniya"/>
    <m/>
    <n v="1961"/>
    <m/>
    <m/>
    <m/>
    <m/>
    <m/>
  </r>
  <r>
    <s v="rn_blockl_vernier"/>
    <x v="10"/>
    <n v="20"/>
    <n v="400"/>
    <s v="Vernier engine for use on Block L. Plume configured by RealPlume."/>
    <s v="generalRocketry"/>
    <s v="RN Soviet Rockets"/>
    <s v="Yes"/>
    <s v="Yes"/>
    <n v="2"/>
    <x v="3"/>
    <m/>
    <m/>
    <x v="5"/>
    <x v="0"/>
    <s v="true"/>
    <s v="Molniya"/>
    <m/>
    <n v="1961"/>
    <m/>
    <m/>
    <m/>
    <m/>
    <m/>
  </r>
  <r>
    <s v="rn_zenit_p_dec"/>
    <x v="11"/>
    <n v="150"/>
    <n v="1"/>
    <s v="Payload decoupler for Zenit-2 rocket. Place between payload and upper stage. (Missing entryCost field)"/>
    <s v="generalConstruction"/>
    <s v="RN Soviet Rockets"/>
    <s v="Yes"/>
    <s v="No"/>
    <n v="3"/>
    <x v="0"/>
    <s v="Decoupler"/>
    <m/>
    <x v="4"/>
    <x v="0"/>
    <s v="false"/>
    <s v="Zenit-2"/>
    <m/>
    <n v="1985"/>
    <m/>
    <m/>
    <m/>
    <m/>
    <m/>
  </r>
  <r>
    <s v="rn_zenit_interstage"/>
    <x v="12"/>
    <n v="225"/>
    <n v="1"/>
    <s v="Interstage adapter for Zenit-2 rocket. Place between first and second stages. (Missing entryCost field)"/>
    <s v="generalConstruction"/>
    <s v="RN Soviet Rockets"/>
    <s v="Yes"/>
    <s v="No"/>
    <n v="3"/>
    <x v="0"/>
    <s v="Interstage"/>
    <m/>
    <x v="4"/>
    <x v="0"/>
    <s v="false"/>
    <s v="Zenit-2"/>
    <m/>
    <n v="1985"/>
    <m/>
    <m/>
    <m/>
    <m/>
    <m/>
  </r>
  <r>
    <s v="rn_zenit_stg1"/>
    <x v="13"/>
    <n v="1650"/>
    <n v="4200"/>
    <s v="First stage fuel tank of the zenit-2 rocket"/>
    <s v="heavyRocketry"/>
    <s v="RN Soviet Rockets"/>
    <s v="Yes"/>
    <s v="No"/>
    <n v="4"/>
    <x v="0"/>
    <s v="Fuel Tank"/>
    <n v="8"/>
    <x v="4"/>
    <x v="0"/>
    <s v="false"/>
    <s v="Zenit-2"/>
    <m/>
    <n v="1985"/>
    <m/>
    <m/>
    <m/>
    <m/>
    <m/>
  </r>
  <r>
    <s v="rn_zenit_fairing_13_652"/>
    <x v="14"/>
    <n v="600"/>
    <n v="1"/>
    <s v="Fairing for Zenit-2 rocket. 13.652 meters. Plume configured by RealPlume. (Missing entryCost field)"/>
    <s v="generalConstruction"/>
    <s v="RN Soviet Rockets"/>
    <s v="Yes"/>
    <s v="No"/>
    <n v="3"/>
    <x v="0"/>
    <s v="Fairing"/>
    <m/>
    <x v="4"/>
    <x v="0"/>
    <s v="false"/>
    <s v="Zenit-2"/>
    <m/>
    <n v="1985"/>
    <m/>
    <m/>
    <m/>
    <m/>
    <m/>
  </r>
  <r>
    <s v="rn_zenit_fairing_11_152"/>
    <x v="15"/>
    <n v="600"/>
    <n v="1"/>
    <s v="Fairing for Zenit-2 rocket. 11.152 meters. Plume configured by RealPlume. (Missing entryCost field)"/>
    <s v="generalConstruction"/>
    <s v="RN Soviet Rockets"/>
    <s v="Yes"/>
    <s v="No"/>
    <n v="3"/>
    <x v="0"/>
    <s v="Fairing"/>
    <m/>
    <x v="4"/>
    <x v="0"/>
    <s v="false"/>
    <s v="Zenit-2"/>
    <m/>
    <n v="1985"/>
    <m/>
    <m/>
    <m/>
    <m/>
    <m/>
  </r>
  <r>
    <s v="rn_blockl_ullage"/>
    <x v="16"/>
    <n v="8"/>
    <n v="160"/>
    <s v="Ullage base for Block L of Molniya rocket. Plume configured by RealPlume."/>
    <s v="generalRocketry"/>
    <s v="RN Soviet Rockets"/>
    <s v="Yes"/>
    <s v="Yes"/>
    <n v="2"/>
    <x v="3"/>
    <m/>
    <m/>
    <x v="5"/>
    <x v="0"/>
    <s v="true"/>
    <s v="Molniya"/>
    <m/>
    <n v="1961"/>
    <m/>
    <m/>
    <m/>
    <m/>
    <m/>
  </r>
  <r>
    <s v="HA3SLCenterDecoupler"/>
    <x v="17"/>
    <n v="400"/>
    <n v="1200"/>
    <s v="Second stage decoupler for Zenit. Attach between the second stage and Block D shroud."/>
    <s v="engineering101"/>
    <s v="Horizon Aeronautics Zenit"/>
    <s v="Yes"/>
    <s v="No"/>
    <n v="1"/>
    <x v="0"/>
    <s v="Decoupler"/>
    <m/>
    <x v="4"/>
    <x v="0"/>
    <s v="false"/>
    <s v="Zenit"/>
    <m/>
    <n v="1985"/>
    <m/>
    <m/>
    <m/>
    <m/>
    <m/>
  </r>
  <r>
    <s v="HA3SLStage1Decoupler"/>
    <x v="18"/>
    <n v="400"/>
    <n v="1200"/>
    <s v="First stage decoupler for Zenit. Attach between the first and second stages."/>
    <s v="engineering101"/>
    <s v="Horizon Aeronautics Zenit"/>
    <s v="Yes"/>
    <s v="No"/>
    <n v="1"/>
    <x v="0"/>
    <s v="Decoupler"/>
    <m/>
    <x v="4"/>
    <x v="0"/>
    <s v="false"/>
    <s v="Zenit"/>
    <m/>
    <n v="1985"/>
    <m/>
    <m/>
    <m/>
    <m/>
    <m/>
  </r>
  <r>
    <s v="HA3SLStage2FuelTank"/>
    <x v="19"/>
    <n v="800"/>
    <n v="4800"/>
    <s v="Second stage tank for Zenit."/>
    <s v="fuelSystems"/>
    <s v="Horizon Aeronautics Zenit"/>
    <s v="Yes"/>
    <s v="No"/>
    <n v="3"/>
    <x v="0"/>
    <s v="Fuel Tank"/>
    <n v="8"/>
    <x v="4"/>
    <x v="0"/>
    <s v="false"/>
    <s v="Zenit"/>
    <m/>
    <n v="1985"/>
    <m/>
    <m/>
    <m/>
    <m/>
    <m/>
  </r>
  <r>
    <s v="HA3SLRetroRocket"/>
    <x v="20"/>
    <n v="13000"/>
    <n v="38000"/>
    <s v="Skootches away those used stages."/>
    <s v="heavierRocketry"/>
    <s v="Horizon Aeronautics Zenit"/>
    <s v="Yes"/>
    <s v="No"/>
    <n v="5"/>
    <x v="4"/>
    <m/>
    <n v="8"/>
    <x v="6"/>
    <x v="0"/>
    <s v="false"/>
    <s v="Zenit"/>
    <m/>
    <n v="1985"/>
    <m/>
    <m/>
    <m/>
    <m/>
    <m/>
  </r>
  <r>
    <s v="proceduralAvionics"/>
    <x v="21"/>
    <n v="0.1"/>
    <n v="2"/>
    <s v="This is a procedural avionics unit.  It simply contains a battery and avionics control, so don't forget to add an antenna."/>
    <s v="start"/>
    <s v="Procedural Parts"/>
    <s v="Yes"/>
    <s v="Yes"/>
    <n v="0"/>
    <x v="1"/>
    <m/>
    <n v="0"/>
    <x v="1"/>
    <x v="0"/>
    <s v="true"/>
    <m/>
    <m/>
    <n v="0"/>
    <m/>
    <m/>
    <m/>
    <m/>
    <m/>
  </r>
  <r>
    <s v="HA3SLRP2FuelTank2-1"/>
    <x v="22"/>
    <n v="800"/>
    <n v="4800"/>
    <s v="First stage tank for Zenit."/>
    <s v="fuelSystems"/>
    <s v="Horizon Aeronautics Zenit"/>
    <s v="Yes"/>
    <s v="No"/>
    <n v="3"/>
    <x v="0"/>
    <s v="Fuel Tank"/>
    <n v="8"/>
    <x v="4"/>
    <x v="0"/>
    <s v="false"/>
    <s v="Zenit"/>
    <m/>
    <n v="1985"/>
    <m/>
    <m/>
    <m/>
    <m/>
    <m/>
  </r>
  <r>
    <s v="HA3SLPayloadFairingLong"/>
    <x v="23"/>
    <n v="600"/>
    <n v="6100"/>
    <s v="When you have bigger loads, you need bigger covers!"/>
    <s v="specializedConstruction"/>
    <s v="Horizon Aeronautics Zenit"/>
    <s v="Yes"/>
    <s v="No"/>
    <n v="5"/>
    <x v="0"/>
    <s v="Fairing"/>
    <m/>
    <x v="4"/>
    <x v="0"/>
    <s v="false"/>
    <s v="Zenit"/>
    <m/>
    <n v="1985"/>
    <m/>
    <m/>
    <m/>
    <m/>
    <m/>
  </r>
  <r>
    <s v="HA3SLPayloadFairing"/>
    <x v="24"/>
    <n v="600"/>
    <n v="6100"/>
    <s v="Keeps the shaft slick and quick"/>
    <s v="specializedConstruction"/>
    <s v="Horizon Aeronautics Zenit"/>
    <s v="Yes"/>
    <s v="No"/>
    <n v="5"/>
    <x v="0"/>
    <s v="Fairing"/>
    <m/>
    <x v="4"/>
    <x v="0"/>
    <s v="false"/>
    <s v="Zenit"/>
    <m/>
    <n v="1985"/>
    <m/>
    <m/>
    <m/>
    <m/>
    <m/>
  </r>
  <r>
    <s v="HA3SLStageShroud"/>
    <x v="25"/>
    <n v="400"/>
    <n v="1200"/>
    <s v="Block DM-SL (a.k.a. Zenit 3rd stage) shroud. Attach it to Block DM-SL."/>
    <s v="engineering101"/>
    <s v="Horizon Aeronautics Zenit"/>
    <s v="Yes"/>
    <s v="No"/>
    <n v="1"/>
    <x v="0"/>
    <s v="Fairing"/>
    <m/>
    <x v="4"/>
    <x v="0"/>
    <s v="false"/>
    <s v="Zenit"/>
    <m/>
    <n v="1985"/>
    <m/>
    <m/>
    <m/>
    <m/>
    <m/>
  </r>
  <r>
    <s v="FREZEFIRO9"/>
    <x v="26"/>
    <n v="450"/>
    <n v="4500"/>
    <s v="The Zephiro 9 is an high performance upper stage solid rocket motor. It powers Vega's third stage. Burn time ~120s. [1.9m] Plume configured by RealPlume."/>
    <s v="largeVolumeContainment"/>
    <s v="ForgottenRealEngines"/>
    <s v="Yes"/>
    <s v="Yes"/>
    <n v="4.5"/>
    <x v="4"/>
    <s v="US Engine"/>
    <n v="10"/>
    <x v="7"/>
    <x v="0"/>
    <s v="true"/>
    <s v="Vega"/>
    <m/>
    <n v="2012"/>
    <m/>
    <m/>
    <m/>
    <m/>
    <m/>
  </r>
  <r>
    <s v="FREZEFIRO23"/>
    <x v="27"/>
    <n v="810"/>
    <n v="8000"/>
    <s v="The Zephiro 23 is an high performance upper stage solid rocket motor. It powers Vega's second stage. Burn time ~77s. [1.9m] Plume configured by RealPlume."/>
    <s v="largeVolumeContainment"/>
    <s v="ForgottenRealEngines"/>
    <s v="Yes"/>
    <s v="Yes"/>
    <n v="4.5"/>
    <x v="4"/>
    <s v="US Engine"/>
    <n v="10"/>
    <x v="7"/>
    <x v="0"/>
    <s v="true"/>
    <s v="Vega"/>
    <m/>
    <n v="2012"/>
    <m/>
    <m/>
    <m/>
    <m/>
    <m/>
  </r>
  <r>
    <s v="batteryBankLarge"/>
    <x v="28"/>
    <n v="4500"/>
    <n v="12200"/>
    <s v="New advances in surge control technology made The Z-4K, the largest battery pack ever put into production a reality. While Zaltonic admits intense electrical discharges can be really cool, shorting the Z-4K's contacts should probably be avoided."/>
    <s v="specializedElectrics"/>
    <s v="Squad"/>
    <s v="Yes"/>
    <s v="No"/>
    <n v="7"/>
    <x v="5"/>
    <s v="Battery"/>
    <n v="5"/>
    <x v="1"/>
    <x v="1"/>
    <s v="false"/>
    <m/>
    <m/>
    <m/>
    <s v="375000 EC"/>
    <m/>
    <m/>
    <m/>
    <m/>
  </r>
  <r>
    <s v="ksp_r_largeBatteryPack"/>
    <x v="29"/>
    <n v="124"/>
    <n v="2480"/>
    <s v="The Z-400 battery pack is a versatile, compact electrical charge storage solution designed for heavier loads than AAAA batteries can handle. Holds one E-size battery with a maximum of 400 units of charge."/>
    <s v="basicConstruction"/>
    <s v="Squad"/>
    <s v="Yes"/>
    <s v="Yes"/>
    <n v="1.5"/>
    <x v="5"/>
    <s v="Battery"/>
    <m/>
    <x v="8"/>
    <x v="0"/>
    <s v="true"/>
    <m/>
    <m/>
    <n v="1952"/>
    <m/>
    <m/>
    <m/>
    <m/>
    <m/>
  </r>
  <r>
    <s v="batteryBankMini"/>
    <x v="30"/>
    <n v="102"/>
    <n v="2040"/>
    <s v="The Z-200 is a stackable variant of the Z-100 battery pack, with increased capacity. In emergency situations, please refrain from &quot;reversing the polarity&quot;."/>
    <s v="basicConstruction"/>
    <s v="Squad"/>
    <s v="Yes"/>
    <s v="Yes"/>
    <n v="1.5"/>
    <x v="5"/>
    <s v="Battery"/>
    <m/>
    <x v="8"/>
    <x v="0"/>
    <s v="true"/>
    <m/>
    <m/>
    <n v="1952"/>
    <m/>
    <m/>
    <m/>
    <m/>
    <m/>
  </r>
  <r>
    <s v="batteryBank"/>
    <x v="31"/>
    <n v="880"/>
    <n v="8200"/>
    <s v="The Z-1k is a stackable battery bank, with ten times the power capacity of the Z-100."/>
    <s v="largeElectrics"/>
    <s v="Squad"/>
    <s v="Yes"/>
    <s v="No"/>
    <n v="4.5"/>
    <x v="5"/>
    <s v="Battery"/>
    <n v="4"/>
    <x v="1"/>
    <x v="1"/>
    <s v="false"/>
    <m/>
    <m/>
    <m/>
    <s v="93500 EC"/>
    <m/>
    <m/>
    <m/>
    <m/>
  </r>
  <r>
    <s v="batteryPack"/>
    <x v="32"/>
    <n v="18"/>
    <n v="360"/>
    <s v="The Z-100 battery pack is the standard model for electrical applications. Holds two (2) AAAA batteries and holds a maximum 100 units of charge."/>
    <s v="basicConstruction"/>
    <s v="Squad"/>
    <s v="Yes"/>
    <s v="Yes"/>
    <n v="1.5"/>
    <x v="5"/>
    <s v="Battery"/>
    <m/>
    <x v="8"/>
    <x v="0"/>
    <s v="true"/>
    <m/>
    <m/>
    <n v="1952"/>
    <m/>
    <m/>
    <m/>
    <m/>
    <m/>
  </r>
  <r>
    <s v="CXA_Z1"/>
    <x v="33"/>
    <n v="4000"/>
    <n v="2500"/>
    <s v="The stepping stone truss that serves as a temporary mounting point for structural and pressurized assemblies on a station. Complete with integral reaction wheels to give a nudge without having to burn up RCS. Trus has been fitted with a built-in probe unit and a battery reserve."/>
    <s v="specializedConstruction"/>
    <s v="CxAerospace"/>
    <s v="Yes"/>
    <s v="No"/>
    <n v="5"/>
    <x v="6"/>
    <s v="Structural"/>
    <m/>
    <x v="9"/>
    <x v="0"/>
    <s v="false"/>
    <s v="ISS Z1"/>
    <m/>
    <n v="2000"/>
    <m/>
    <m/>
    <m/>
    <m/>
    <m/>
  </r>
  <r>
    <s v="solarpanel-deploying-circular-1"/>
    <x v="34"/>
    <n v="870"/>
    <n v="17400"/>
    <s v="Now this is efficient use of space. Build a circular retracting, folding, sun tracking solar panel. Uses the latest state of the art technology. 3.14m^2."/>
    <s v="experimentalElectrics"/>
    <s v="Near Future Solar"/>
    <s v="Yes"/>
    <s v="Yes"/>
    <n v="8"/>
    <x v="5"/>
    <s v="Solar"/>
    <n v="9"/>
    <x v="10"/>
    <x v="0"/>
    <s v="true"/>
    <m/>
    <m/>
    <n v="2009"/>
    <m/>
    <m/>
    <m/>
    <m/>
    <m/>
  </r>
  <r>
    <s v="SXTBalloonGoldB375"/>
    <x v="35"/>
    <n v="1"/>
    <n v="1"/>
    <s v="The lack of proper structural supports makes this fuel bladder extremely delicate and prevents the stacking of multiple cells on top of each other. Probably best not even lean against it. (Missing entryCost field) (PART NOT SUPPORTED BY RP-0 OR RO)"/>
    <m/>
    <s v="SXT"/>
    <s v="No"/>
    <s v="No"/>
    <e v="#N/A"/>
    <x v="7"/>
    <s v="Fuel Tank"/>
    <m/>
    <x v="11"/>
    <x v="1"/>
    <m/>
    <m/>
    <m/>
    <m/>
    <m/>
    <m/>
    <m/>
    <m/>
    <m/>
  </r>
  <r>
    <s v="largeSolarPanel"/>
    <x v="36"/>
    <n v="1500"/>
    <n v="30000"/>
    <s v="Extendable sun-tracking Level 4 solar panel. 13.0m^2."/>
    <s v="specializedElectrics"/>
    <s v="Squad"/>
    <s v="Yes"/>
    <s v="Yes"/>
    <n v="7"/>
    <x v="5"/>
    <s v="Solar"/>
    <n v="8"/>
    <x v="12"/>
    <x v="0"/>
    <s v="true"/>
    <m/>
    <m/>
    <n v="1972"/>
    <s v="Level 4"/>
    <m/>
    <m/>
    <m/>
    <m/>
  </r>
  <r>
    <s v="largeSolarPanelEarly"/>
    <x v="37"/>
    <n v="800"/>
    <n v="16000"/>
    <s v="Extendable sun-tracking Level 3 solar panel. 6.0m^2."/>
    <s v="largeElectrics"/>
    <s v="Realism Overhaul"/>
    <s v="Yes"/>
    <s v="Yes"/>
    <n v="4.5"/>
    <x v="5"/>
    <s v="Solar"/>
    <n v="7"/>
    <x v="12"/>
    <x v="0"/>
    <s v="true"/>
    <m/>
    <m/>
    <n v="1972"/>
    <s v="Level 3 - Tracking (Large)"/>
    <m/>
    <m/>
    <m/>
    <m/>
  </r>
  <r>
    <s v="solarPanels1"/>
    <x v="38"/>
    <n v="500"/>
    <n v="10000"/>
    <s v="Shielded extendable sun-tracking Level 3 solar panel. 1.5m^2."/>
    <s v="advElectrics"/>
    <s v="Squad"/>
    <s v="Yes"/>
    <s v="Yes"/>
    <n v="4"/>
    <x v="5"/>
    <s v="Solar"/>
    <n v="6"/>
    <x v="13"/>
    <x v="0"/>
    <s v="true"/>
    <m/>
    <m/>
    <n v="1964"/>
    <s v="Level 3 - Tracking"/>
    <m/>
    <m/>
    <m/>
    <m/>
  </r>
  <r>
    <s v="solarPanels2"/>
    <x v="39"/>
    <n v="450"/>
    <n v="9000"/>
    <s v="Shielded extendable sun-tracking Level 2 solar panel. 1.5m^2."/>
    <s v="electrics"/>
    <s v="Squad"/>
    <s v="Yes"/>
    <s v="Yes"/>
    <n v="3"/>
    <x v="5"/>
    <s v="Solar"/>
    <m/>
    <x v="14"/>
    <x v="0"/>
    <s v="true"/>
    <m/>
    <m/>
    <n v="1963"/>
    <s v="Level 2 - Tracking"/>
    <m/>
    <m/>
    <m/>
    <m/>
  </r>
  <r>
    <s v="solarPanels3"/>
    <x v="40"/>
    <n v="300"/>
    <n v="6000"/>
    <s v="Extendable sun-tracking Level 3 solar panel. 0.96m^2."/>
    <s v="advElectrics"/>
    <s v="Squad"/>
    <s v="Yes"/>
    <s v="Yes"/>
    <n v="4"/>
    <x v="5"/>
    <s v="Solar"/>
    <m/>
    <x v="13"/>
    <x v="0"/>
    <s v="true"/>
    <m/>
    <m/>
    <n v="1964"/>
    <s v="Level 3 - Tracking"/>
    <m/>
    <m/>
    <m/>
    <m/>
  </r>
  <r>
    <s v="solarPanels4"/>
    <x v="41"/>
    <n v="250"/>
    <n v="5000"/>
    <s v="Extendable sun-tracking Level 2 solar panel. 0.96m^2."/>
    <s v="electrics"/>
    <s v="Squad"/>
    <s v="Yes"/>
    <s v="Yes"/>
    <n v="3"/>
    <x v="5"/>
    <s v="Solar"/>
    <m/>
    <x v="14"/>
    <x v="0"/>
    <s v="true"/>
    <m/>
    <m/>
    <n v="1963"/>
    <s v="Level 2 - Tracking"/>
    <m/>
    <m/>
    <m/>
    <m/>
  </r>
  <r>
    <s v="LR87-LH2-TitanC"/>
    <x v="42"/>
    <m/>
    <m/>
    <m/>
    <s v="hydroloxTL2"/>
    <s v="Engine_Config"/>
    <s v="Yes"/>
    <m/>
    <n v="3"/>
    <x v="8"/>
    <m/>
    <m/>
    <x v="15"/>
    <x v="0"/>
    <m/>
    <m/>
    <s v="2XLR87"/>
    <n v="1963"/>
    <m/>
    <m/>
    <m/>
    <m/>
    <m/>
  </r>
  <r>
    <s v="RLA_lfo_medium_linearspike"/>
    <x v="43"/>
    <n v="3650"/>
    <n v="13000"/>
    <s v="A linear aerospike engine developed for NASA's X-33 sub-scale SSTO technology demonstrator. Like the toroidal J-2T engines, the XRS-2200 used machinery derived from the J-2S. Diameter: [2.5 m]. Plume configured by RealPlume."/>
    <s v="hypersonicFlight"/>
    <s v="RLA Stockalike"/>
    <s v="Yes"/>
    <s v="No"/>
    <n v="7"/>
    <x v="9"/>
    <s v="Engine"/>
    <m/>
    <x v="16"/>
    <x v="0"/>
    <s v="false"/>
    <s v="X-33"/>
    <s v="XRS2200"/>
    <n v="1999"/>
    <m/>
    <m/>
    <m/>
    <m/>
    <m/>
  </r>
  <r>
    <s v="dmXRay"/>
    <x v="44"/>
    <n v="7500"/>
    <n v="14500"/>
    <s v="This instrument collects a small surface sample and determines its exact mineral composition through X-Ray fluorescence."/>
    <s v="fieldScience"/>
    <s v="Dmagic Orbital Science"/>
    <s v="Yes"/>
    <s v="No"/>
    <n v="6"/>
    <x v="10"/>
    <m/>
    <n v="10"/>
    <x v="17"/>
    <x v="0"/>
    <s v="false"/>
    <s v="Curiosity"/>
    <m/>
    <n v="2011"/>
    <m/>
    <m/>
    <m/>
    <m/>
    <m/>
  </r>
  <r>
    <s v="airScoop"/>
    <x v="45"/>
    <n v="20"/>
    <n v="0"/>
    <s v="An intake duct version that can be mounted at the sides of a fuselage. Warranty does not cover engine flame-outs or any objects, inanimate or otherwise, sucked in by the intake. Optimized for subsonic flight."/>
    <s v="start"/>
    <s v="Squad"/>
    <s v="Yes"/>
    <s v="Yes"/>
    <n v="0"/>
    <x v="11"/>
    <m/>
    <m/>
    <x v="1"/>
    <x v="0"/>
    <s v="true"/>
    <m/>
    <m/>
    <n v="0"/>
    <m/>
    <m/>
    <m/>
    <m/>
    <m/>
  </r>
  <r>
    <s v="LRadialAirIntake"/>
    <x v="46"/>
    <n v="20"/>
    <n v="400"/>
    <s v="A large radial turboprop intake, perfect for jet aircraft that just need that bit extra air."/>
    <s v="start"/>
    <s v="SXT"/>
    <s v="Yes"/>
    <s v="Yes"/>
    <n v="0"/>
    <x v="11"/>
    <m/>
    <n v="0"/>
    <x v="1"/>
    <x v="0"/>
    <s v="true"/>
    <m/>
    <m/>
    <n v="0"/>
    <m/>
    <m/>
    <m/>
    <m/>
    <m/>
  </r>
  <r>
    <s v="SXTInlineAirIntakeTLarge"/>
    <x v="47"/>
    <n v="0"/>
    <n v="1"/>
    <s v="Designed on the principle of 'what if', no doubt high dangerous for any pilot if a cockpit is mounted to the fore. (Missing entryCost field) (PART NOT SUPPORTED BY RP-0 OR RO)"/>
    <s v="highAltitudeFlight"/>
    <s v="SXT"/>
    <s v="No"/>
    <s v="No"/>
    <n v="3"/>
    <x v="7"/>
    <m/>
    <m/>
    <x v="11"/>
    <x v="1"/>
    <m/>
    <m/>
    <m/>
    <m/>
    <m/>
    <m/>
    <m/>
    <m/>
    <m/>
  </r>
  <r>
    <s v="SXTInlineAirIntake"/>
    <x v="48"/>
    <n v="20"/>
    <n v="400"/>
    <s v="Vac-Co's answer to C7 Aerospace's Circular Turboprop intake. Slightly less efficient, but slightly lighter. Plus it has a spinny-round bit."/>
    <s v="start"/>
    <s v="SXT"/>
    <s v="Yes"/>
    <s v="Yes"/>
    <n v="0"/>
    <x v="11"/>
    <m/>
    <n v="0"/>
    <x v="1"/>
    <x v="0"/>
    <s v="true"/>
    <m/>
    <m/>
    <n v="0"/>
    <m/>
    <m/>
    <m/>
    <m/>
    <m/>
  </r>
  <r>
    <s v="LR87-AJ-9"/>
    <x v="49"/>
    <m/>
    <m/>
    <m/>
    <s v="heavyRocketry"/>
    <s v="Engine_Config"/>
    <s v="Yes"/>
    <m/>
    <n v="4"/>
    <x v="12"/>
    <m/>
    <m/>
    <x v="18"/>
    <x v="0"/>
    <m/>
    <m/>
    <s v="2XLR87"/>
    <n v="1965"/>
    <m/>
    <m/>
    <m/>
    <m/>
    <m/>
  </r>
  <r>
    <s v="LR87-AJ-7"/>
    <x v="50"/>
    <m/>
    <m/>
    <m/>
    <s v="advRocketry"/>
    <s v="Engine_Config"/>
    <s v="Yes"/>
    <m/>
    <n v="3"/>
    <x v="12"/>
    <m/>
    <m/>
    <x v="19"/>
    <x v="0"/>
    <m/>
    <m/>
    <s v="2XLR87"/>
    <n v="1964"/>
    <m/>
    <m/>
    <m/>
    <m/>
    <m/>
  </r>
  <r>
    <s v="LR87-AJ-5"/>
    <x v="51"/>
    <m/>
    <m/>
    <m/>
    <s v="advRocketry"/>
    <s v="Engine_Config"/>
    <s v="Yes"/>
    <m/>
    <n v="3"/>
    <x v="12"/>
    <m/>
    <m/>
    <x v="20"/>
    <x v="0"/>
    <m/>
    <m/>
    <s v="2XLR87"/>
    <n v="1962"/>
    <m/>
    <m/>
    <m/>
    <m/>
    <m/>
  </r>
  <r>
    <s v="LR87-AJ-3"/>
    <x v="52"/>
    <m/>
    <m/>
    <m/>
    <m/>
    <s v="Engine_Config"/>
    <s v="Yes"/>
    <m/>
    <e v="#N/A"/>
    <x v="12"/>
    <m/>
    <m/>
    <x v="21"/>
    <x v="0"/>
    <m/>
    <s v="LR87"/>
    <s v="2XLR87"/>
    <n v="1959"/>
    <m/>
    <m/>
    <m/>
    <m/>
    <m/>
  </r>
  <r>
    <s v="NP_lfe_25m_Orbitalbertha_Mini"/>
    <x v="53"/>
    <n v="1000"/>
    <n v="44000"/>
    <s v="LOX/Ammonia gas generator engine which powered the X-15 spaceplane. The first large, throttleable, restartable liquid fuel rocket engine. Diameter: [1.42 m]. Plume configured by RealPlume."/>
    <s v="aerodynamicSystems"/>
    <s v="FASA"/>
    <s v="Yes"/>
    <s v="Yes"/>
    <n v="2"/>
    <x v="12"/>
    <s v="Engine"/>
    <m/>
    <x v="21"/>
    <x v="0"/>
    <s v="true"/>
    <s v="X-15"/>
    <s v="XLR99"/>
    <n v="1959"/>
    <m/>
    <m/>
    <m/>
    <m/>
    <s v="NP_lfe_25m_Orbitalbertha_Mini,RO-XLR99"/>
  </r>
  <r>
    <s v="RO-XLR99"/>
    <x v="53"/>
    <n v="1000"/>
    <n v="44000"/>
    <s v="LOX/Ammonia gas generator engine which powered the X-15 spaceplane. The first large, throttleable, restartable liquid fuel rocket engine. Diameter: [1.42 m]. Plume configured by RealPlume."/>
    <s v="aerodynamicSystems"/>
    <s v="Squad"/>
    <s v="Yes"/>
    <s v="Yes"/>
    <n v="2"/>
    <x v="12"/>
    <s v="Engine"/>
    <m/>
    <x v="21"/>
    <x v="0"/>
    <s v="true"/>
    <s v="X-15"/>
    <m/>
    <n v="1959"/>
    <m/>
    <m/>
    <m/>
    <m/>
    <s v="NP_lfe_25m_Orbitalbertha_Mini,RO-XLR99"/>
  </r>
  <r>
    <s v="LR87-AJ-11A"/>
    <x v="54"/>
    <m/>
    <m/>
    <m/>
    <s v="veryHeavyRocketry"/>
    <s v="Engine_Config"/>
    <s v="Yes"/>
    <m/>
    <n v="6"/>
    <x v="12"/>
    <m/>
    <m/>
    <x v="22"/>
    <x v="0"/>
    <m/>
    <m/>
    <s v="2XLR87"/>
    <n v="1972"/>
    <m/>
    <m/>
    <m/>
    <m/>
    <m/>
  </r>
  <r>
    <s v="SSTU-SC-ENG-LR81-8096"/>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Using the patented SSTU Engine-Clustering technology the number of engines, engine layout, mounting or shroud type, and mount/shroud size are configurable, and each set of engines are built to your specifications. Plume configured by RealPlume."/>
    <s v="advRocketry"/>
    <s v="SSTU"/>
    <s v="Yes"/>
    <s v="Yes"/>
    <n v="3"/>
    <x v="12"/>
    <s v="US Engine"/>
    <m/>
    <x v="20"/>
    <x v="0"/>
    <s v="true"/>
    <s v="Agena D"/>
    <s v="Agena (Only D+)"/>
    <n v="1962"/>
    <m/>
    <m/>
    <m/>
    <m/>
    <m/>
  </r>
  <r>
    <s v="FASAAgena_Engine"/>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Plume configured by RealPlume."/>
    <s v="generalRocketry"/>
    <s v="FASA"/>
    <s v="Yes"/>
    <s v="Yes"/>
    <n v="2"/>
    <x v="12"/>
    <m/>
    <m/>
    <x v="21"/>
    <x v="0"/>
    <s v="true"/>
    <s v="Agena A"/>
    <s v="Agena"/>
    <n v="1959"/>
    <m/>
    <m/>
    <m/>
    <m/>
    <s v="FASAAgena_Engine,RSBengineXLR81,SSTU-SC-ENG-LR81-8048,RO-AgenaEngine"/>
  </r>
  <r>
    <s v="RSBengineXLR81"/>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Plume configured by RealPlume."/>
    <s v="generalRocketry"/>
    <s v="Real Scale Boosters"/>
    <s v="Yes"/>
    <s v="Yes"/>
    <n v="2"/>
    <x v="12"/>
    <m/>
    <m/>
    <x v="21"/>
    <x v="0"/>
    <s v="true"/>
    <s v="Agena A"/>
    <s v="Agena"/>
    <n v="1959"/>
    <m/>
    <m/>
    <m/>
    <m/>
    <s v="FASAAgena_Engine,RSBengineXLR81,SSTU-SC-ENG-LR81-8048,RO-AgenaEngine"/>
  </r>
  <r>
    <s v="SSTU-SC-ENG-LR81-8048"/>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US Engine"/>
    <m/>
    <x v="21"/>
    <x v="0"/>
    <s v="true"/>
    <s v="Agena A"/>
    <s v="Agena (A&amp;B)"/>
    <n v="1959"/>
    <m/>
    <m/>
    <m/>
    <m/>
    <s v="FASAAgena_Engine,RSBengineXLR81,SSTU-SC-ENG-LR81-8048,RO-AgenaEngine"/>
  </r>
  <r>
    <s v="RO-AgenaEngine"/>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Plume configured by RealPlume."/>
    <s v="generalRocketry"/>
    <s v="Ven Stock Revamp"/>
    <s v="Yes"/>
    <s v="Yes"/>
    <n v="2"/>
    <x v="12"/>
    <m/>
    <m/>
    <x v="21"/>
    <x v="0"/>
    <s v="true"/>
    <s v="Agena A"/>
    <s v="Agena"/>
    <n v="1959"/>
    <m/>
    <m/>
    <m/>
    <m/>
    <s v="FASAAgena_Engine,RSBengineXLR81,SSTU-SC-ENG-LR81-8048,RO-AgenaEngine"/>
  </r>
  <r>
    <s v="LR87-AJ-11"/>
    <x v="56"/>
    <m/>
    <m/>
    <m/>
    <s v="heavierRocketry"/>
    <s v="Engine_Config"/>
    <s v="Yes"/>
    <m/>
    <n v="5"/>
    <x v="12"/>
    <m/>
    <m/>
    <x v="23"/>
    <x v="0"/>
    <m/>
    <m/>
    <s v="2XLR87"/>
    <n v="1970"/>
    <m/>
    <m/>
    <m/>
    <m/>
    <m/>
  </r>
  <r>
    <s v="FASAGemini4X800Mini"/>
    <x v="57"/>
    <n v="150"/>
    <n v="3000"/>
    <s v="While it doesn't look a thing like it, this model represents the Reaction Motors XLR11, the first liquid fueled rocket engine designed for airplanes. Powered the X-1. Diameter: [0.46 m]. Plume configured by RealPlume."/>
    <s v="subsonicFlight"/>
    <s v="FASA"/>
    <s v="Yes"/>
    <s v="Yes"/>
    <n v="0.5"/>
    <x v="12"/>
    <m/>
    <n v="0"/>
    <x v="24"/>
    <x v="0"/>
    <s v="true"/>
    <s v="X-1"/>
    <s v="XLR11"/>
    <s v="PW"/>
    <m/>
    <m/>
    <m/>
    <m/>
    <s v="FASAGemini4X800Mini,X1_Engine"/>
  </r>
  <r>
    <s v="X1_Engine"/>
    <x v="57"/>
    <n v="150"/>
    <n v="3000"/>
    <s v="While it doesn't look a thing like it, this model represents the Reaction Motors XLR11, the first liquid fueled rocket engine designed for airplanes. Powered the X-1. Diameter: [0.46 m]. Plume configured by RealPlume."/>
    <s v="subsonicFlight"/>
    <s v="Taerobee"/>
    <s v="Yes"/>
    <s v="Yes"/>
    <n v="0.5"/>
    <x v="12"/>
    <m/>
    <n v="1"/>
    <x v="24"/>
    <x v="0"/>
    <s v="true"/>
    <s v="X-1"/>
    <s v="XLR11"/>
    <s v="PW"/>
    <m/>
    <m/>
    <m/>
    <m/>
    <s v="FASAGemini4X800Mini,X1_Engine"/>
  </r>
  <r>
    <s v="size3ReactionWheel"/>
    <x v="58"/>
    <n v="3700"/>
    <n v="18800"/>
    <s v="A reaction control device made to fit within the 3.75 meter size range. Fastening bolts not included. (PART NOT SUPPORTED BY RP-0 OR RO)"/>
    <s v="veryHeavyRocketry"/>
    <s v="Squad"/>
    <s v="No"/>
    <s v="No"/>
    <n v="6"/>
    <x v="13"/>
    <s v="Reaction Wheel"/>
    <m/>
    <x v="1"/>
    <x v="1"/>
    <m/>
    <m/>
    <m/>
    <m/>
    <m/>
    <m/>
    <m/>
    <m/>
    <m/>
  </r>
  <r>
    <s v="A-9"/>
    <x v="59"/>
    <m/>
    <m/>
    <m/>
    <m/>
    <s v="Engine_Config"/>
    <s v="Yes"/>
    <m/>
    <e v="#N/A"/>
    <x v="12"/>
    <m/>
    <m/>
    <x v="24"/>
    <x v="0"/>
    <m/>
    <m/>
    <s v="A-4"/>
    <s v="PW"/>
    <m/>
    <m/>
    <m/>
    <m/>
    <m/>
  </r>
  <r>
    <s v="RLA_small_ion"/>
    <x v="60"/>
    <n v="7000"/>
    <n v="23000"/>
    <s v="Smaller cousin to the NSTAR or 30cm thruster good for station keeping or raising orbit. Diameter: [0.4 m]. Plume configured by RealPlume."/>
    <s v="ionPropulsion"/>
    <s v="RLA Stockalike"/>
    <s v="Yes"/>
    <s v="No"/>
    <n v="7"/>
    <x v="14"/>
    <s v="Electric Engine"/>
    <n v="10"/>
    <x v="25"/>
    <x v="0"/>
    <s v="false"/>
    <s v="Boeing 702 Satellite"/>
    <s v="XIPS_25cm"/>
    <n v="1999"/>
    <m/>
    <m/>
    <m/>
    <m/>
    <m/>
  </r>
  <r>
    <s v="wingStrake"/>
    <x v="61"/>
    <n v="5"/>
    <n v="100"/>
    <s v="Strakes are like sideburns for your plane. The girls will fall for you!"/>
    <s v="start"/>
    <s v="Squad"/>
    <s v="Yes"/>
    <s v="Yes"/>
    <n v="0"/>
    <x v="11"/>
    <m/>
    <m/>
    <x v="1"/>
    <x v="0"/>
    <s v="true"/>
    <m/>
    <m/>
    <n v="0"/>
    <m/>
    <m/>
    <m/>
    <m/>
    <m/>
  </r>
  <r>
    <s v="xenon-radial-125-1"/>
    <x v="62"/>
    <n v="1"/>
    <n v="45000"/>
    <s v="A nice replacement for that wee cylindrical tank Probodobodyne makes, this spherized super-tank can be radially attached for all your noble, gaseous needs. (PART NOT SUPPORTED BY RP-0 OR RO)"/>
    <s v="advIonPropulsion"/>
    <s v="Near Future Propulsion"/>
    <s v="No"/>
    <s v="No"/>
    <n v="8"/>
    <x v="7"/>
    <m/>
    <m/>
    <x v="11"/>
    <x v="1"/>
    <m/>
    <m/>
    <m/>
    <m/>
    <m/>
    <m/>
    <m/>
    <m/>
    <m/>
  </r>
  <r>
    <s v="xenon-25-1"/>
    <x v="63"/>
    <n v="105840"/>
    <n v="425000"/>
    <s v="Tank size watchers everywhere agree that this assembly of tanks is the most mass efficient electric propulsion tank out there, due to its use of many small pressure vessels. Allegations of suboptimal volume utilization are vigorously denied by Probodobodyne Inc. (PART NOT SUPPORTED BY RP-0 OR RO)"/>
    <s v="specializedFuelStorage"/>
    <s v="Near Future Propulsion"/>
    <s v="No"/>
    <s v="No"/>
    <n v="7"/>
    <x v="7"/>
    <m/>
    <m/>
    <x v="11"/>
    <x v="1"/>
    <m/>
    <m/>
    <m/>
    <m/>
    <m/>
    <m/>
    <m/>
    <m/>
    <m/>
  </r>
  <r>
    <s v="xenon-25-2"/>
    <x v="64"/>
    <n v="1"/>
    <n v="425000"/>
    <s v="Another smash hit by Probodobodyne Inc., accomplished with nothing but a set of box cutters and some duct tape."/>
    <s v="specializedFuelStorage"/>
    <s v="Near Future Propulsion"/>
    <s v="Yes"/>
    <s v="No"/>
    <n v="7"/>
    <x v="14"/>
    <s v="Fuel Tank"/>
    <n v="9"/>
    <x v="25"/>
    <x v="0"/>
    <s v="false"/>
    <m/>
    <m/>
    <n v="1998"/>
    <m/>
    <m/>
    <m/>
    <m/>
    <m/>
  </r>
  <r>
    <s v="xenon-25-3"/>
    <x v="65"/>
    <n v="26460"/>
    <n v="425000"/>
    <s v="A smallish set of eight tanks, built with Probodobodyne's meticulous attention to detail and hard work by its extensive QA division. (PART NOT SUPPORTED BY RP-0 OR RO)"/>
    <s v="highPerformanceFuelSystems"/>
    <s v="Near Future Propulsion"/>
    <s v="No"/>
    <s v="No"/>
    <n v="6"/>
    <x v="7"/>
    <m/>
    <m/>
    <x v="11"/>
    <x v="1"/>
    <m/>
    <m/>
    <m/>
    <m/>
    <m/>
    <m/>
    <m/>
    <m/>
    <m/>
  </r>
  <r>
    <s v="xenon-125-1"/>
    <x v="66"/>
    <n v="1"/>
    <n v="12250"/>
    <s v="They told us we were crazy to need this much propellant. Well, maybe we were. (PART NOT SUPPORTED BY RP-0 OR RO)"/>
    <s v="highPerformanceFuelSystems"/>
    <s v="Near Future Propulsion"/>
    <s v="No"/>
    <s v="No"/>
    <n v="6"/>
    <x v="7"/>
    <m/>
    <m/>
    <x v="11"/>
    <x v="1"/>
    <m/>
    <m/>
    <m/>
    <m/>
    <m/>
    <m/>
    <m/>
    <m/>
    <m/>
  </r>
  <r>
    <s v="xenon-125-2"/>
    <x v="67"/>
    <n v="1"/>
    <n v="12250"/>
    <s v="The attractive grey sheen of Probodobodyne's medium electric propulsion line delights amateur, enthusiast and professional alike."/>
    <s v="advIonPropulsion"/>
    <s v="Near Future Propulsion"/>
    <s v="Yes"/>
    <s v="No"/>
    <n v="8"/>
    <x v="14"/>
    <s v="Fuel Tank"/>
    <n v="9"/>
    <x v="25"/>
    <x v="0"/>
    <s v="false"/>
    <m/>
    <m/>
    <n v="1998"/>
    <m/>
    <m/>
    <m/>
    <m/>
    <m/>
  </r>
  <r>
    <s v="xenon-125-3"/>
    <x v="68"/>
    <n v="1"/>
    <n v="12250"/>
    <s v="When we approached Probodyne about a new, bigger electric propulsion container, they didn't believe us at first. So they sent this tiny thing! Still, we've found a use for it. (PART NOT SUPPORTED BY RP-0 OR RO)"/>
    <s v="advIonPropulsion"/>
    <s v="Near Future Propulsion"/>
    <s v="No"/>
    <s v="No"/>
    <n v="8"/>
    <x v="7"/>
    <m/>
    <m/>
    <x v="11"/>
    <x v="1"/>
    <m/>
    <m/>
    <m/>
    <m/>
    <m/>
    <m/>
    <m/>
    <m/>
    <m/>
  </r>
  <r>
    <s v="SXTBalloonGoldB"/>
    <x v="69"/>
    <n v="2.98224"/>
    <n v="1"/>
    <s v="The lack of proper structural supports makes this fuel bladder extremely delicate and prevents the stacking of multiple cells on top of each other. Probably best not even lean against it. (Missing entryCost field) (PART NOT SUPPORTED BY RP-0 OR RO)"/>
    <m/>
    <s v="SXT"/>
    <s v="No"/>
    <s v="No"/>
    <e v="#N/A"/>
    <x v="7"/>
    <s v="Fuel Tank"/>
    <m/>
    <x v="11"/>
    <x v="1"/>
    <m/>
    <m/>
    <m/>
    <m/>
    <m/>
    <m/>
    <m/>
    <m/>
    <m/>
  </r>
  <r>
    <s v="SXTBalloonGold"/>
    <x v="70"/>
    <n v="3.681778"/>
    <n v="1"/>
    <s v="Although far more delicate and with slightly less fuel capacity for its size than the X200-32, it does boast a lower dry mass per fuel tonne. Perfect for orbital missions. Not recommended for landings. (Missing entryCost field) (PART NOT SUPPORTED BY RP-0 OR RO)"/>
    <m/>
    <s v="SXT"/>
    <s v="No"/>
    <s v="No"/>
    <e v="#N/A"/>
    <x v="7"/>
    <s v="Fuel Tank"/>
    <m/>
    <x v="11"/>
    <x v="1"/>
    <m/>
    <m/>
    <m/>
    <m/>
    <m/>
    <m/>
    <m/>
    <m/>
    <m/>
  </r>
  <r>
    <s v="SXTBalloon"/>
    <x v="71"/>
    <n v="3.681778"/>
    <n v="1"/>
    <s v="Although far more delicate and with slightly less fuel capacity for its size than the X200-32, it does boast a lower dry mass per fuel tonne. Perfect for orbital missions. Not recommended for landings. (Missing entryCost field) (PART NOT SUPPORTED BY RP-0 OR RO)"/>
    <m/>
    <s v="SXT"/>
    <s v="No"/>
    <s v="No"/>
    <e v="#N/A"/>
    <x v="7"/>
    <s v="Fuel Tank"/>
    <m/>
    <x v="11"/>
    <x v="1"/>
    <m/>
    <m/>
    <m/>
    <m/>
    <m/>
    <m/>
    <m/>
    <m/>
    <m/>
  </r>
  <r>
    <s v="A-4"/>
    <x v="72"/>
    <m/>
    <m/>
    <m/>
    <s v="start"/>
    <s v="Engine_Config"/>
    <s v="Yes"/>
    <m/>
    <n v="0"/>
    <x v="12"/>
    <m/>
    <m/>
    <x v="1"/>
    <x v="0"/>
    <m/>
    <s v="V-2"/>
    <s v="A-4"/>
    <n v="0"/>
    <m/>
    <m/>
    <m/>
    <m/>
    <m/>
  </r>
  <r>
    <s v="SXTX405"/>
    <x v="73"/>
    <n v="650"/>
    <n v="13000"/>
    <s v="A very early kerolox gas generator booster engine used on the Vanguard launch vehicle. Diameter: 1.0 m. Plume configured by RealPlume."/>
    <s v="basicRocketry"/>
    <s v="SXT"/>
    <s v="Yes"/>
    <s v="Yes"/>
    <n v="1"/>
    <x v="12"/>
    <m/>
    <m/>
    <x v="26"/>
    <x v="0"/>
    <s v="true"/>
    <s v="Vanguard"/>
    <s v="X405"/>
    <n v="1956"/>
    <m/>
    <m/>
    <m/>
    <m/>
    <s v="bluedog_vanguardEngine,rn_x405,SXTX405"/>
  </r>
  <r>
    <s v="XASR-1"/>
    <x v="74"/>
    <m/>
    <m/>
    <m/>
    <s v="basicRocketry"/>
    <s v="Engine_Config"/>
    <s v="Yes"/>
    <m/>
    <n v="1"/>
    <x v="12"/>
    <m/>
    <m/>
    <x v="24"/>
    <x v="0"/>
    <m/>
    <s v="Aerobee"/>
    <s v="Aerobee"/>
    <s v="PW"/>
    <m/>
    <m/>
    <m/>
    <m/>
    <m/>
  </r>
  <r>
    <s v="rn_thor_altair_e2"/>
    <x v="75"/>
    <n v="200"/>
    <n v="4000"/>
    <s v="Upper stage of the Delta C/D/E rocket. Plume configured by RealPlume."/>
    <s v="matureSolids"/>
    <s v="RN US Rockets"/>
    <s v="Yes"/>
    <s v="Yes"/>
    <n v="3"/>
    <x v="4"/>
    <m/>
    <m/>
    <x v="27"/>
    <x v="0"/>
    <s v="true"/>
    <s v="Delta C-E"/>
    <m/>
    <n v="1962"/>
    <m/>
    <m/>
    <m/>
    <m/>
    <m/>
  </r>
  <r>
    <s v="rn_thor_altair_e1_1"/>
    <x v="76"/>
    <n v="170"/>
    <n v="3400"/>
    <s v="Upper stage of the Delta A/B rocket. Plume configured by RealPlume."/>
    <s v="basicSolids"/>
    <s v="RN US Rockets"/>
    <s v="Yes"/>
    <s v="Yes"/>
    <n v="2"/>
    <x v="4"/>
    <m/>
    <m/>
    <x v="27"/>
    <x v="0"/>
    <s v="true"/>
    <s v="Delta A/B"/>
    <m/>
    <n v="1962"/>
    <m/>
    <m/>
    <m/>
    <m/>
    <s v="RO-X-248,rn_vanguard_stg31,rn_thor_altair_e1_1"/>
  </r>
  <r>
    <s v="wingConnector5"/>
    <x v="77"/>
    <n v="40"/>
    <n v="800"/>
    <s v="Found in a trash bin next to a wing factory."/>
    <s v="start"/>
    <s v="Squad"/>
    <s v="Yes"/>
    <s v="Yes"/>
    <n v="0"/>
    <x v="11"/>
    <m/>
    <m/>
    <x v="1"/>
    <x v="0"/>
    <s v="true"/>
    <m/>
    <m/>
    <n v="0"/>
    <m/>
    <m/>
    <m/>
    <m/>
    <m/>
  </r>
  <r>
    <s v="wingConnector4"/>
    <x v="78"/>
    <n v="15"/>
    <n v="300"/>
    <s v="Found in a trash bin next to a wing factory."/>
    <s v="start"/>
    <s v="Squad"/>
    <s v="Yes"/>
    <s v="Yes"/>
    <n v="0"/>
    <x v="11"/>
    <m/>
    <m/>
    <x v="1"/>
    <x v="0"/>
    <s v="true"/>
    <m/>
    <m/>
    <n v="0"/>
    <m/>
    <m/>
    <m/>
    <m/>
    <m/>
  </r>
  <r>
    <s v="wingConnector3"/>
    <x v="79"/>
    <n v="45"/>
    <n v="900"/>
    <s v="A vaguely wing shaped board."/>
    <s v="start"/>
    <s v="Squad"/>
    <s v="Yes"/>
    <s v="Yes"/>
    <n v="0"/>
    <x v="11"/>
    <m/>
    <m/>
    <x v="1"/>
    <x v="0"/>
    <s v="true"/>
    <m/>
    <m/>
    <n v="0"/>
    <m/>
    <m/>
    <m/>
    <m/>
    <m/>
  </r>
  <r>
    <s v="WBI_MicroJetEngine"/>
    <x v="80"/>
    <n v="50"/>
    <n v="600"/>
    <s v="Sometimes you need a bit more thrust to carry those heavy payloads. The WJ400 Jaguar is a micro-jet engine that fits the bill. While it generates a tiny amount of thrust compared to other jet engines, the Jaguar's specialized electronics give it a hover mode that's tied to other hover-capable engines on the craft. It also can switch between liquid fuel for oxygenated atmospheres and monopropellant on worlds with atmospheres for reduced range. (PART NOT SUPPORTED BY RP-0 OR RO)"/>
    <s v="precisionEngineering"/>
    <s v="WildBlue Buffalo Rover"/>
    <s v="No"/>
    <s v="No"/>
    <n v="5"/>
    <x v="7"/>
    <s v="Engine"/>
    <n v="11"/>
    <x v="11"/>
    <x v="1"/>
    <s v="false"/>
    <m/>
    <m/>
    <m/>
    <m/>
    <m/>
    <m/>
    <m/>
    <m/>
  </r>
  <r>
    <s v="wingConnector2"/>
    <x v="81"/>
    <n v="140"/>
    <n v="2800"/>
    <s v="A vaguely wing shaped board. Use at your own risk."/>
    <s v="start"/>
    <s v="Squad"/>
    <s v="Yes"/>
    <s v="Yes"/>
    <n v="0"/>
    <x v="11"/>
    <m/>
    <m/>
    <x v="1"/>
    <x v="0"/>
    <s v="true"/>
    <m/>
    <m/>
    <n v="0"/>
    <m/>
    <m/>
    <m/>
    <m/>
    <m/>
  </r>
  <r>
    <s v="wingConnector"/>
    <x v="82"/>
    <n v="50"/>
    <n v="1000"/>
    <s v="A vaguely wing shaped board. Use at your own risk."/>
    <s v="start"/>
    <s v="Squad"/>
    <s v="Yes"/>
    <s v="Yes"/>
    <n v="0"/>
    <x v="11"/>
    <m/>
    <m/>
    <x v="1"/>
    <x v="0"/>
    <s v="true"/>
    <m/>
    <m/>
    <n v="0"/>
    <m/>
    <m/>
    <m/>
    <m/>
    <m/>
  </r>
  <r>
    <s v="Proceduralwing2"/>
    <x v="83"/>
    <n v="0.1"/>
    <n v="2"/>
    <s v="Wing part of yet to be determined shape, size, mass and other measurements aswell."/>
    <s v="start"/>
    <s v="Procedural Dynamics"/>
    <s v="Yes"/>
    <s v="Yes"/>
    <n v="0"/>
    <x v="11"/>
    <m/>
    <m/>
    <x v="1"/>
    <x v="0"/>
    <s v="true"/>
    <m/>
    <m/>
    <n v="0"/>
    <m/>
    <m/>
    <m/>
    <m/>
    <m/>
  </r>
  <r>
    <s v="Proceduralwing4"/>
    <x v="83"/>
    <n v="0.1"/>
    <n v="2"/>
    <s v="Wing part of yet to be determined shape, size, mass and other measurements aswell."/>
    <s v="start"/>
    <s v="Procedural Dynamics"/>
    <s v="Yes"/>
    <s v="Yes"/>
    <n v="0"/>
    <x v="11"/>
    <m/>
    <m/>
    <x v="1"/>
    <x v="0"/>
    <s v="true"/>
    <m/>
    <m/>
    <n v="0"/>
    <m/>
    <m/>
    <m/>
    <m/>
    <m/>
  </r>
  <r>
    <s v="ProceduralwingSPP"/>
    <x v="83"/>
    <n v="0.1"/>
    <n v="2"/>
    <s v="Wing part of yet to be determined shape, size, mass and other measurements as well. The results of many years of mutual industrial espionage / cooperation."/>
    <s v="start"/>
    <s v="Procedural Dynamics"/>
    <s v="Yes"/>
    <s v="Yes"/>
    <n v="0"/>
    <x v="11"/>
    <m/>
    <m/>
    <x v="1"/>
    <x v="0"/>
    <s v="true"/>
    <m/>
    <m/>
    <n v="0"/>
    <m/>
    <m/>
    <m/>
    <m/>
    <m/>
  </r>
  <r>
    <s v="pCtrlSrf1"/>
    <x v="84"/>
    <n v="0.1"/>
    <n v="2"/>
    <s v="Control surface of unknown size, mass and other measurements as well."/>
    <s v="start"/>
    <s v="Procedural Dynamics"/>
    <s v="Yes"/>
    <s v="Yes"/>
    <n v="0"/>
    <x v="11"/>
    <m/>
    <m/>
    <x v="1"/>
    <x v="0"/>
    <s v="true"/>
    <m/>
    <m/>
    <n v="0"/>
    <m/>
    <m/>
    <m/>
    <m/>
    <m/>
  </r>
  <r>
    <s v="SXTWingTipRound"/>
    <x v="85"/>
    <n v="100"/>
    <n v="2400"/>
    <s v="We got slightly over-enthusiastic when we discovered the factory could make a circular cut. We ordered hundreds. They've even blocked the doors up. Please send help. (PART NOT SUPPORTED BY RP-0 OR RO)"/>
    <s v="highAltitudeFlight"/>
    <s v="SXT"/>
    <s v="No"/>
    <s v="No"/>
    <n v="3"/>
    <x v="7"/>
    <m/>
    <m/>
    <x v="11"/>
    <x v="1"/>
    <m/>
    <m/>
    <m/>
    <m/>
    <m/>
    <m/>
    <m/>
    <m/>
    <m/>
  </r>
  <r>
    <s v="ProceduralAllMovingWing"/>
    <x v="86"/>
    <n v="0.1"/>
    <n v="2"/>
    <s v="Wing part of yet to be determined shape, size, mass and other measurements as well. Adjusts Orientation to allow you to control your craft."/>
    <s v="start"/>
    <s v="Procedural Dynamics"/>
    <s v="Yes"/>
    <s v="Yes"/>
    <n v="0"/>
    <x v="11"/>
    <m/>
    <m/>
    <x v="1"/>
    <x v="0"/>
    <s v="true"/>
    <m/>
    <m/>
    <n v="0"/>
    <m/>
    <m/>
    <m/>
    <m/>
    <m/>
  </r>
  <r>
    <s v="B9_Aero_Wing_ControlSurface_SH_4mProcedural"/>
    <x v="87"/>
    <n v="0.1"/>
    <n v="2"/>
    <s v="Control surface of unknown size, mass and other measurements as well. The results of many years of mutual industrial espionage / cooperation."/>
    <s v="start"/>
    <s v="Procedural Dynamics"/>
    <s v="Yes"/>
    <s v="Yes"/>
    <n v="0"/>
    <x v="11"/>
    <m/>
    <m/>
    <x v="1"/>
    <x v="0"/>
    <s v="true"/>
    <m/>
    <m/>
    <n v="0"/>
    <m/>
    <m/>
    <m/>
    <m/>
    <m/>
  </r>
  <r>
    <s v="Proceduralwing2EndPiece"/>
    <x v="88"/>
    <n v="0.1"/>
    <n v="2"/>
    <s v="Wing part of yet to be determined shape, size, mass and other measurements aswell, this one is rounder than the others."/>
    <s v="start"/>
    <s v="Procedural Dynamics"/>
    <s v="Yes"/>
    <s v="Yes"/>
    <n v="0"/>
    <x v="11"/>
    <m/>
    <m/>
    <x v="1"/>
    <x v="0"/>
    <s v="true"/>
    <m/>
    <m/>
    <n v="0"/>
    <m/>
    <m/>
    <m/>
    <m/>
    <m/>
  </r>
  <r>
    <s v="ProceduralwingBac9"/>
    <x v="89"/>
    <n v="0.1"/>
    <n v="2"/>
    <s v="Wing part of yet to be determined shape, size, mass and other measurements as well. The results of many years of mutual industrial espionage / cooperation."/>
    <s v="start"/>
    <s v="Procedural Dynamics"/>
    <s v="Yes"/>
    <s v="Yes"/>
    <n v="0"/>
    <x v="11"/>
    <m/>
    <m/>
    <x v="1"/>
    <x v="0"/>
    <s v="true"/>
    <m/>
    <m/>
    <n v="0"/>
    <m/>
    <m/>
    <m/>
    <m/>
    <m/>
  </r>
  <r>
    <s v="tailfin"/>
    <x v="90"/>
    <n v="20"/>
    <n v="400"/>
    <s v="This tailfin has passed extensive modeling in our patented P.A.S system.(Paper Airplane Simulation). This fin has been blunted to prevent accidental dismemberment of installing technicians."/>
    <s v="start"/>
    <s v="Squad"/>
    <s v="Yes"/>
    <s v="Yes"/>
    <n v="0"/>
    <x v="11"/>
    <m/>
    <m/>
    <x v="1"/>
    <x v="0"/>
    <s v="true"/>
    <m/>
    <m/>
    <n v="0"/>
    <m/>
    <m/>
    <m/>
    <m/>
    <m/>
  </r>
  <r>
    <s v="airplaneTailB"/>
    <x v="91"/>
    <n v="5"/>
    <n v="100"/>
    <s v="This raised variant of our popular airplane tail provides a lot of ground clearance during take-off."/>
    <s v="start"/>
    <s v="Squad"/>
    <s v="Yes"/>
    <s v="Yes"/>
    <n v="0"/>
    <x v="11"/>
    <m/>
    <m/>
    <x v="1"/>
    <x v="0"/>
    <s v="true"/>
    <m/>
    <m/>
    <n v="0"/>
    <m/>
    <m/>
    <m/>
    <m/>
    <m/>
  </r>
  <r>
    <s v="airplaneTail"/>
    <x v="92"/>
    <n v="5"/>
    <n v="100"/>
    <s v="A simple aerodynamic tail for aircraft. Designed to fit onto all standard 1.25m attachments, this part is the embodiment of our &quot;Let's Fly&quot;, line of parts."/>
    <s v="start"/>
    <s v="Squad"/>
    <s v="Yes"/>
    <s v="Yes"/>
    <n v="0"/>
    <x v="11"/>
    <m/>
    <m/>
    <x v="1"/>
    <x v="0"/>
    <s v="true"/>
    <m/>
    <m/>
    <n v="0"/>
    <m/>
    <m/>
    <m/>
    <m/>
    <m/>
  </r>
  <r>
    <s v="sweptWing"/>
    <x v="93"/>
    <n v="145"/>
    <n v="2900"/>
    <s v="A prototype swept back wing, part of our &quot;Let's Fly&quot;, line. Made of light weight composite materials. Guaranteed to generate lift, not guaranteed to ensure crew safety."/>
    <s v="start"/>
    <s v="Squad"/>
    <s v="Yes"/>
    <s v="Yes"/>
    <n v="0"/>
    <x v="11"/>
    <m/>
    <m/>
    <x v="1"/>
    <x v="0"/>
    <s v="true"/>
    <m/>
    <m/>
    <n v="0"/>
    <m/>
    <m/>
    <m/>
    <m/>
    <m/>
  </r>
  <r>
    <s v="sweptWing2"/>
    <x v="94"/>
    <n v="140"/>
    <n v="2800"/>
    <s v="This wing has been constructed from surplus wing components. Comes complete with &quot;like new&quot; finish."/>
    <s v="start"/>
    <s v="Squad"/>
    <s v="Yes"/>
    <s v="Yes"/>
    <n v="0"/>
    <x v="11"/>
    <m/>
    <m/>
    <x v="1"/>
    <x v="0"/>
    <s v="true"/>
    <m/>
    <m/>
    <n v="0"/>
    <m/>
    <m/>
    <m/>
    <m/>
    <m/>
  </r>
  <r>
    <s v="nuclear-recycler-25"/>
    <x v="95"/>
    <n v="390000"/>
    <n v="360000"/>
    <s v="This centrifugal facility can both process Ore into Enriched Uranium and reprocess Depleted Fuel into Enriched Uranium or XenonGas. Both processes require a large amount of power and cooling capacity."/>
    <s v="nuclearFuelSystems"/>
    <s v="Near Future Electrical"/>
    <s v="Yes"/>
    <s v="No"/>
    <n v="7"/>
    <x v="15"/>
    <s v="Nuclear Fuel"/>
    <n v="12"/>
    <x v="28"/>
    <x v="0"/>
    <s v="false"/>
    <m/>
    <m/>
    <n v="2019"/>
    <m/>
    <m/>
    <m/>
    <m/>
    <m/>
  </r>
  <r>
    <s v="LongLadder"/>
    <x v="96"/>
    <n v="3"/>
    <n v="60"/>
    <s v="The Pegasus II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WBITiltRotor2"/>
    <x v="97"/>
    <n v="2800"/>
    <n v="40000"/>
    <s v="The heavy-lift tiltrotor engine is great for VTOL aircraft. It can pivot upwards, forwards, and backwards as needed. Its powerful electric motors allow for fast response to throttle commands but the motors require enormous amounts of electric charge. Best of all, the Typhoon's prop-rotors can be folded up for compact storage. (PART NOT SUPPORTED BY RP-0 OR RO)"/>
    <s v="heavyAerodynamics"/>
    <s v="WildBlue Buffalo Rover"/>
    <s v="No"/>
    <s v="No"/>
    <n v="5"/>
    <x v="7"/>
    <s v="Engine"/>
    <n v="11"/>
    <x v="11"/>
    <x v="1"/>
    <s v="false"/>
    <m/>
    <m/>
    <m/>
    <m/>
    <m/>
    <m/>
    <m/>
    <m/>
  </r>
  <r>
    <s v="WBITiltRotor"/>
    <x v="98"/>
    <n v="1400"/>
    <n v="40000"/>
    <s v="The tiltrotor engine is great for VTOL aircraft. It can pivot upwards, forwards, and backwards as needed. Its powerful electric motors allow for fast response to throttle commands but the motors require enormous amounts of electric charge. Best of all, the Typhoon's prop-rotors can be folded up for compact storage. (PART NOT SUPPORTED BY RP-0 OR RO)"/>
    <s v="advAerodynamics"/>
    <s v="WildBlue Buffalo Rover"/>
    <s v="No"/>
    <s v="No"/>
    <n v="5"/>
    <x v="7"/>
    <s v="Engine"/>
    <n v="11"/>
    <x v="11"/>
    <x v="1"/>
    <s v="false"/>
    <m/>
    <m/>
    <m/>
    <m/>
    <m/>
    <m/>
    <m/>
    <m/>
  </r>
  <r>
    <s v="SXTWaxWing"/>
    <x v="99"/>
    <n v="300"/>
    <n v="6000"/>
    <s v="Small solid kick motor for circularizing payloads in orbit. Third stage of the Black Arrow launch vehicle. 29.4kN average thrust. Diameter: [0.71 m]. Plume configured by RealPlume."/>
    <s v="matureSolids"/>
    <s v="SXT"/>
    <s v="Yes"/>
    <s v="Yes"/>
    <n v="3"/>
    <x v="4"/>
    <m/>
    <m/>
    <x v="29"/>
    <x v="0"/>
    <s v="true"/>
    <s v="Black Arrow"/>
    <s v="Waxwing"/>
    <n v="1967"/>
    <m/>
    <m/>
    <m/>
    <m/>
    <m/>
  </r>
  <r>
    <s v="WAC-Corporal"/>
    <x v="100"/>
    <m/>
    <m/>
    <m/>
    <s v="start"/>
    <s v="Engine_Config"/>
    <s v="Yes"/>
    <m/>
    <n v="0"/>
    <x v="12"/>
    <m/>
    <m/>
    <x v="1"/>
    <x v="0"/>
    <m/>
    <s v="WAC-Corporal"/>
    <s v="Aerobee"/>
    <n v="0"/>
    <m/>
    <m/>
    <m/>
    <m/>
    <m/>
  </r>
  <r>
    <s v="RealISRU_WaterGasShift"/>
    <x v="101"/>
    <n v="1500"/>
    <n v="2500"/>
    <s v="IN DEVELOPMENT: A small Water Gas Shift unit.  Can be run in reverse mode as well.  &lt;b&gt;CO + H2O --&gt; CO2 + H2&lt;/b&gt; REVERSE: &lt;b&gt;CO2 + H2 --&gt; CO + H2O&lt;/b&gt; (PART NOT SUPPORTED BY RP-0 OR RO)"/>
    <s v="fuelSystems"/>
    <s v="Real ISRU"/>
    <s v="No"/>
    <s v="No"/>
    <n v="3"/>
    <x v="7"/>
    <m/>
    <m/>
    <x v="11"/>
    <x v="1"/>
    <m/>
    <m/>
    <m/>
    <m/>
    <m/>
    <m/>
    <m/>
    <m/>
    <m/>
  </r>
  <r>
    <s v="RealISRU_WaterElectrolyzer"/>
    <x v="102"/>
    <n v="1500"/>
    <n v="2500"/>
    <s v="IN DEVELOPMENT: A small water electrolysis unit.  &lt;b&gt;2 H2O --&gt; 2 H2 + O2&lt;/b&gt; (PART NOT SUPPORTED BY RP-0 OR RO)"/>
    <s v="fuelSystems"/>
    <s v="Real ISRU"/>
    <s v="No"/>
    <s v="No"/>
    <n v="3"/>
    <x v="7"/>
    <m/>
    <m/>
    <x v="11"/>
    <x v="1"/>
    <m/>
    <m/>
    <m/>
    <m/>
    <m/>
    <m/>
    <m/>
    <m/>
    <m/>
  </r>
  <r>
    <s v="MedLadder"/>
    <x v="103"/>
    <n v="2"/>
    <n v="40"/>
    <s v="The Pegasus I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AJ10-27"/>
    <x v="104"/>
    <m/>
    <m/>
    <m/>
    <s v="basicRocketry"/>
    <s v="Engine_Config"/>
    <s v="Yes"/>
    <m/>
    <n v="1"/>
    <x v="12"/>
    <m/>
    <m/>
    <x v="30"/>
    <x v="0"/>
    <m/>
    <s v="Aerobee"/>
    <s v="Aerobee"/>
    <n v="1952"/>
    <m/>
    <m/>
    <m/>
    <m/>
    <m/>
  </r>
  <r>
    <s v="taerobee_control"/>
    <x v="105"/>
    <n v="1"/>
    <n v="0"/>
    <s v="A sounding rocket avionics unit. Allows staging control and data transmission but no attitude control. Place it above the despin module and below the science instruments."/>
    <s v="start"/>
    <s v="Taerobee"/>
    <s v="Yes"/>
    <s v="Yes"/>
    <n v="0"/>
    <x v="1"/>
    <m/>
    <m/>
    <x v="1"/>
    <x v="0"/>
    <s v="true"/>
    <m/>
    <m/>
    <n v="0"/>
    <m/>
    <m/>
    <m/>
    <m/>
    <m/>
  </r>
  <r>
    <s v="vasimr-0625"/>
    <x v="106"/>
    <n v="8190"/>
    <n v="63000"/>
    <s v="Based on the Ad Astra lab test article built to test the configuration to be flown on the ISS, the VASIMR engine is far more powerful than any other ion engine to this point. It will require about 100kW of power. NOTE: This is a lab test article, flight hardware may differ from this device."/>
    <s v="specializedPlasmaGeneration"/>
    <s v="Near Future Propulsion"/>
    <s v="Yes"/>
    <s v="Yes"/>
    <n v="11"/>
    <x v="14"/>
    <s v="Electric Engine"/>
    <n v="12"/>
    <x v="31"/>
    <x v="0"/>
    <s v="true"/>
    <m/>
    <m/>
    <n v="2014"/>
    <s v="Tests on ISS"/>
    <m/>
    <m/>
    <m/>
    <m/>
  </r>
  <r>
    <s v="vasimr-125"/>
    <x v="107"/>
    <n v="17040"/>
    <n v="105400"/>
    <s v="A paired VX-100 engine with the same variable thrust and fuel use abilities. The invention of insulated wires has allowed some increase in capabilities."/>
    <s v="specializedPlasmaGeneration"/>
    <s v="Near Future Propulsion"/>
    <s v="Yes"/>
    <s v="Yes"/>
    <n v="11"/>
    <x v="14"/>
    <s v="Electric Engine"/>
    <n v="12"/>
    <x v="32"/>
    <x v="0"/>
    <s v="true"/>
    <m/>
    <m/>
    <n v="2035"/>
    <s v="Evolution of VASIMR"/>
    <m/>
    <m/>
    <m/>
    <m/>
  </r>
  <r>
    <s v="vasimr-25"/>
    <x v="108"/>
    <n v="38800"/>
    <n v="205000"/>
    <s v="Our scientists inform us that the 10K stands for an idea, rather than any particular ability to do 10,000 of anything. This engine is nevertheless very powerful, being composed of several ultra-high-power variable plasma thrusters. May require advanced power generation technology to run."/>
    <s v="specializedPlasmaGeneration"/>
    <s v="Near Future Propulsion"/>
    <s v="Yes"/>
    <s v="Yes"/>
    <n v="11"/>
    <x v="14"/>
    <s v="Electric Engine"/>
    <n v="12"/>
    <x v="33"/>
    <x v="0"/>
    <s v="true"/>
    <m/>
    <m/>
    <n v="2051"/>
    <s v="Next Evolution of VASIMR"/>
    <m/>
    <m/>
    <m/>
    <m/>
  </r>
  <r>
    <s v="Aestus-II"/>
    <x v="109"/>
    <m/>
    <m/>
    <m/>
    <m/>
    <s v="Engine_Config"/>
    <s v="Yes"/>
    <m/>
    <e v="#N/A"/>
    <x v="12"/>
    <m/>
    <m/>
    <x v="34"/>
    <x v="0"/>
    <m/>
    <s v="Ariane (In Development)"/>
    <s v="Aestus"/>
    <n v="2018"/>
    <m/>
    <m/>
    <m/>
    <m/>
    <m/>
  </r>
  <r>
    <s v="cryoengine-125-1"/>
    <x v="110"/>
    <n v="6400"/>
    <n v="320000"/>
    <s v="1990s high TWR, atmospheric and vacuum use. Vulcain is a gas-generator sustainer engine used on Ariane 5 and intended to be used on Ariane 6. Diameter: [2.1 m]. Plume configured by RealPlume."/>
    <s v="hydroloxTL6"/>
    <s v="Cryo Engines"/>
    <s v="Yes"/>
    <s v="Yes"/>
    <n v="7"/>
    <x v="8"/>
    <m/>
    <m/>
    <x v="35"/>
    <x v="0"/>
    <s v="true"/>
    <s v="Ariane 5"/>
    <s v="Vulcain"/>
    <n v="1996"/>
    <m/>
    <m/>
    <m/>
    <m/>
    <s v="cryoengine-125-1,KW3mengineTitanT1,RSBengineVulcain2"/>
  </r>
  <r>
    <s v="KW3mengineTitanT1"/>
    <x v="110"/>
    <n v="6400"/>
    <n v="320000"/>
    <s v="1990s high TWR, atmospheric and vacuum use. Vulcain is a gas-generator sustainer engine used on Ariane 5 and intended to be used on Ariane 6. Diameter: [2.1 m]. Plume configured by RealPlume."/>
    <m/>
    <s v="KW Rocketry"/>
    <s v="Yes"/>
    <s v="Yes"/>
    <e v="#N/A"/>
    <x v="8"/>
    <m/>
    <m/>
    <x v="35"/>
    <x v="0"/>
    <s v="true"/>
    <s v="Ariane 5"/>
    <s v="Vulcain"/>
    <n v="1996"/>
    <m/>
    <m/>
    <m/>
    <m/>
    <s v="cryoengine-125-1,KW3mengineTitanT1,RSBengineVulcain2"/>
  </r>
  <r>
    <s v="RSBengineVulcain2"/>
    <x v="110"/>
    <n v="6400"/>
    <n v="320000"/>
    <s v="1990s high TWR, atmospheric and vacuum use. Vulcain is a gas-generator sustainer engine used on Ariane 5 and intended to be used on Ariane 6. Diameter: [2.1 m]. Plume configured by RealPlume."/>
    <s v="experimentalRocketry"/>
    <s v="Real Scale Boosters"/>
    <s v="Yes"/>
    <s v="Yes"/>
    <n v="7"/>
    <x v="8"/>
    <m/>
    <m/>
    <x v="35"/>
    <x v="0"/>
    <s v="true"/>
    <s v="Ariane 5"/>
    <s v="Vulcain"/>
    <n v="1996"/>
    <m/>
    <m/>
    <m/>
    <m/>
    <s v="cryoengine-125-1,KW3mengineTitanT1,RSBengineVulcain2"/>
  </r>
  <r>
    <s v="Aestus"/>
    <x v="111"/>
    <m/>
    <m/>
    <m/>
    <m/>
    <s v="Engine_Config"/>
    <s v="Yes"/>
    <m/>
    <e v="#N/A"/>
    <x v="12"/>
    <m/>
    <m/>
    <x v="36"/>
    <x v="0"/>
    <m/>
    <s v="Ariane 5ES"/>
    <s v="Aestus"/>
    <n v="1996"/>
    <m/>
    <m/>
    <m/>
    <m/>
    <m/>
  </r>
  <r>
    <s v="ca_vor_tank"/>
    <x v="112"/>
    <n v="200"/>
    <n v="4500"/>
    <s v="The main pressurized propellant storage compartment of the 4MV-1/2 spacecraft bus."/>
    <s v="fuelSystems"/>
    <s v="Coatl Aerospace"/>
    <s v="Yes"/>
    <s v="No"/>
    <n v="3"/>
    <x v="7"/>
    <s v="Fuel Tank"/>
    <m/>
    <x v="11"/>
    <x v="0"/>
    <s v="false"/>
    <s v="Venera 9"/>
    <m/>
    <n v="1975"/>
    <m/>
    <m/>
    <m/>
    <m/>
    <m/>
  </r>
  <r>
    <s v="ca_trident"/>
    <x v="113"/>
    <n v="150"/>
    <n v="3000"/>
    <s v="A cluster of three 400N Bi-Propellant Apogee Motors. Designed for apogee orbit injection of geostationary satellites and for trajectory and planetary orbit maneuvers of deep space probes. Plume configured by RealPlume."/>
    <s v="precisionPropulsion"/>
    <s v="Coatl Aerospace"/>
    <s v="Yes"/>
    <s v="Yes"/>
    <n v="5"/>
    <x v="13"/>
    <s v="SM Engine"/>
    <n v="4"/>
    <x v="37"/>
    <x v="0"/>
    <s v="true"/>
    <m/>
    <s v="INTERNAL"/>
    <n v="1977"/>
    <m/>
    <s v="Multiplied 3x500N thrusters"/>
    <d v="2017-05-19T00:00:00"/>
    <m/>
    <m/>
  </r>
  <r>
    <s v="Bumper_Control"/>
    <x v="114"/>
    <n v="300"/>
    <n v="6000"/>
    <s v="Early, inefficient guidance."/>
    <s v="start"/>
    <s v="Taerobee"/>
    <s v="Yes"/>
    <s v="Yes"/>
    <n v="0"/>
    <x v="1"/>
    <m/>
    <n v="0"/>
    <x v="1"/>
    <x v="0"/>
    <s v="true"/>
    <m/>
    <m/>
    <n v="0"/>
    <m/>
    <m/>
    <m/>
    <m/>
    <m/>
  </r>
  <r>
    <s v="ca_battery_m"/>
    <x v="115"/>
    <n v="80"/>
    <n v="800"/>
    <s v="A 170 Wh capacity battery."/>
    <s v="basicScience"/>
    <s v="Coatl Aerospace"/>
    <s v="Yes"/>
    <s v="Yes"/>
    <n v="3"/>
    <x v="5"/>
    <s v="Battery"/>
    <m/>
    <x v="8"/>
    <x v="0"/>
    <s v="true"/>
    <m/>
    <m/>
    <n v="1952"/>
    <s v="600 EC"/>
    <m/>
    <m/>
    <m/>
    <m/>
  </r>
  <r>
    <s v="ca_battery_s"/>
    <x v="116"/>
    <n v="25"/>
    <n v="200"/>
    <s v="A 85 Wh capacity battery. Low profile for easier placement."/>
    <s v="miniaturization"/>
    <s v="Coatl Aerospace"/>
    <s v="Yes"/>
    <s v="Yes"/>
    <n v="3"/>
    <x v="5"/>
    <s v="Battery"/>
    <m/>
    <x v="8"/>
    <x v="0"/>
    <s v="true"/>
    <m/>
    <m/>
    <n v="1952"/>
    <s v="300 EC"/>
    <m/>
    <m/>
    <m/>
    <m/>
  </r>
  <r>
    <s v="SXTAntenna"/>
    <x v="117"/>
    <n v="1"/>
    <n v="20"/>
    <s v="Small whip antenna for the Sputnik PS-1 satellite."/>
    <s v="start"/>
    <s v="SXT"/>
    <s v="Yes"/>
    <s v="Yes"/>
    <n v="0"/>
    <x v="17"/>
    <s v="Antenna"/>
    <m/>
    <x v="1"/>
    <x v="0"/>
    <s v="true"/>
    <m/>
    <m/>
    <n v="0"/>
    <n v="400000"/>
    <m/>
    <m/>
    <m/>
    <m/>
  </r>
  <r>
    <s v="taerobee_despin"/>
    <x v="118"/>
    <n v="150"/>
    <n v="0"/>
    <s v="This module contains a very primitive gyroscopic sensor and 4 Helium thrusters to stabilize the spin of a sounding rocket in order to activate and run the carried experiments."/>
    <s v="start"/>
    <s v="Taerobee"/>
    <s v="Yes"/>
    <s v="Yes"/>
    <n v="0"/>
    <x v="1"/>
    <m/>
    <n v="1"/>
    <x v="38"/>
    <x v="0"/>
    <s v="true"/>
    <m/>
    <m/>
    <n v="1950"/>
    <m/>
    <m/>
    <m/>
    <m/>
    <m/>
  </r>
  <r>
    <s v="ca_battery_l"/>
    <x v="119"/>
    <n v="240"/>
    <n v="2400"/>
    <s v="A 500 Wh capacity battery."/>
    <s v="electrics"/>
    <s v="Coatl Aerospace"/>
    <s v="Yes"/>
    <s v="Yes"/>
    <n v="3"/>
    <x v="5"/>
    <s v="Battery"/>
    <m/>
    <x v="8"/>
    <x v="0"/>
    <s v="true"/>
    <m/>
    <m/>
    <n v="1952"/>
    <s v="1800 EC"/>
    <m/>
    <m/>
    <m/>
    <m/>
  </r>
  <r>
    <s v="rn_vostok_tdu"/>
    <x v="120"/>
    <n v="1000"/>
    <n v="25000"/>
    <s v="Service module for Vostok spacecraft Plume configured by RealPlume."/>
    <s v="enhancedSurvivability"/>
    <s v="RN Soyuz"/>
    <s v="Yes"/>
    <s v="Yes"/>
    <n v="2.5"/>
    <x v="2"/>
    <s v="Service Module"/>
    <m/>
    <x v="39"/>
    <x v="0"/>
    <s v="true"/>
    <s v="Vostok"/>
    <m/>
    <n v="1961"/>
    <m/>
    <m/>
    <m/>
    <m/>
    <m/>
  </r>
  <r>
    <s v="IronVostok_Engine_A"/>
    <x v="120"/>
    <n v="850"/>
    <n v="23500"/>
    <m/>
    <m/>
    <s v="IronCretin Vostok"/>
    <s v="Yes"/>
    <s v="Yes"/>
    <e v="#N/A"/>
    <x v="2"/>
    <m/>
    <m/>
    <x v="39"/>
    <x v="0"/>
    <s v="true"/>
    <s v="Vostok"/>
    <m/>
    <n v="1961"/>
    <m/>
    <m/>
    <m/>
    <m/>
    <m/>
  </r>
  <r>
    <s v="xladder1x"/>
    <x v="121"/>
    <n v="100"/>
    <n v="500"/>
    <s v="The Pegasus IA Mobility Enhancer, known in some circles as a &quot;ladder&quot;, is a state-of-the-art vertical mobility device, allowing your intrepid crew to scamper around the exterior of your ship like highly caffeinated rodents."/>
    <s v="spaceExploration"/>
    <s v="Chaka Monkey"/>
    <s v="Yes"/>
    <s v="No"/>
    <n v="4"/>
    <x v="16"/>
    <s v="Ladder"/>
    <m/>
    <x v="1"/>
    <x v="0"/>
    <s v="false"/>
    <m/>
    <m/>
    <n v="0"/>
    <m/>
    <m/>
    <m/>
    <m/>
    <m/>
  </r>
  <r>
    <s v="IronVostok_Parachute_A"/>
    <x v="122"/>
    <n v="500"/>
    <n v="2000"/>
    <m/>
    <m/>
    <s v="IronCretin Vostok"/>
    <s v="Yes"/>
    <s v="Yes"/>
    <e v="#N/A"/>
    <x v="2"/>
    <m/>
    <m/>
    <x v="39"/>
    <x v="0"/>
    <s v="true"/>
    <s v="Vostok"/>
    <m/>
    <n v="1961"/>
    <m/>
    <m/>
    <m/>
    <m/>
    <m/>
  </r>
  <r>
    <s v="IronVostok_Antenna_A"/>
    <x v="123"/>
    <n v="5"/>
    <n v="100"/>
    <m/>
    <m/>
    <s v="IronCretin Vostok"/>
    <s v="Yes"/>
    <s v="Yes"/>
    <e v="#N/A"/>
    <x v="2"/>
    <m/>
    <m/>
    <x v="39"/>
    <x v="0"/>
    <s v="true"/>
    <s v="Vostok"/>
    <m/>
    <n v="1961"/>
    <m/>
    <m/>
    <m/>
    <m/>
    <m/>
  </r>
  <r>
    <s v="IronVostok_Mono_A"/>
    <x v="124"/>
    <n v="100"/>
    <n v="1000"/>
    <m/>
    <m/>
    <s v="IronCretin Vostok"/>
    <s v="Yes"/>
    <s v="Yes"/>
    <e v="#N/A"/>
    <x v="2"/>
    <m/>
    <m/>
    <x v="39"/>
    <x v="0"/>
    <s v="true"/>
    <s v="Vostok"/>
    <m/>
    <n v="1961"/>
    <m/>
    <m/>
    <m/>
    <m/>
    <m/>
  </r>
  <r>
    <s v="rn_vostok_sc"/>
    <x v="125"/>
    <n v="1800"/>
    <n v="66000"/>
    <s v="Descent module for the Vostok spacecraft"/>
    <s v="enhancedSurvivability"/>
    <s v="RN Soyuz"/>
    <s v="Yes"/>
    <s v="Yes"/>
    <n v="2.5"/>
    <x v="2"/>
    <s v="Command Module"/>
    <m/>
    <x v="39"/>
    <x v="0"/>
    <s v="true"/>
    <s v="Vostok"/>
    <m/>
    <n v="1961"/>
    <m/>
    <m/>
    <m/>
    <m/>
    <m/>
  </r>
  <r>
    <s v="rn_vostok_dec"/>
    <x v="126"/>
    <n v="200"/>
    <n v="7000"/>
    <s v="Decoupler for Vostok service module"/>
    <s v="enhancedSurvivability"/>
    <s v="RN Soyuz"/>
    <s v="Yes"/>
    <s v="Yes"/>
    <n v="2.5"/>
    <x v="0"/>
    <s v="Decoupler"/>
    <m/>
    <x v="40"/>
    <x v="0"/>
    <s v="true"/>
    <s v="Vostok"/>
    <m/>
    <n v="1960"/>
    <m/>
    <m/>
    <m/>
    <m/>
    <m/>
  </r>
  <r>
    <s v="IronVostok_Decoupler_A"/>
    <x v="127"/>
    <n v="200"/>
    <n v="3000"/>
    <m/>
    <m/>
    <s v="IronCretin Vostok"/>
    <s v="Yes"/>
    <s v="Yes"/>
    <e v="#N/A"/>
    <x v="2"/>
    <m/>
    <m/>
    <x v="39"/>
    <x v="0"/>
    <s v="true"/>
    <s v="Vostok"/>
    <m/>
    <n v="1961"/>
    <m/>
    <m/>
    <m/>
    <m/>
    <m/>
  </r>
  <r>
    <s v="IronVostok_Crew_A"/>
    <x v="128"/>
    <n v="1800"/>
    <n v="66000"/>
    <m/>
    <m/>
    <s v="IronCretin Vostok"/>
    <s v="Yes"/>
    <s v="Yes"/>
    <e v="#N/A"/>
    <x v="2"/>
    <m/>
    <m/>
    <x v="39"/>
    <x v="0"/>
    <s v="true"/>
    <s v="Vostok"/>
    <m/>
    <n v="1961"/>
    <m/>
    <m/>
    <m/>
    <m/>
    <m/>
  </r>
  <r>
    <s v="rn_voskhod_airlock"/>
    <x v="129"/>
    <n v="1000"/>
    <n v="50000"/>
    <s v="Airlock for Voskhod-2 descent module, decouple before service module separation. Plume configured by RealPlume."/>
    <s v="flightControl"/>
    <s v="RN Soyuz"/>
    <s v="Yes"/>
    <s v="Yes"/>
    <n v="3"/>
    <x v="2"/>
    <s v="Command Module"/>
    <m/>
    <x v="41"/>
    <x v="0"/>
    <s v="true"/>
    <s v="Voskhod 2"/>
    <m/>
    <n v="1965"/>
    <m/>
    <m/>
    <m/>
    <m/>
    <m/>
  </r>
  <r>
    <s v="rn_voskhod_retro"/>
    <x v="130"/>
    <n v="800"/>
    <n v="25000"/>
    <s v="Voskhod backup retro unit. Attach on top of Voskhod. Plume configured by RealPlume."/>
    <s v="flightControl"/>
    <s v="RN Soyuz"/>
    <s v="Yes"/>
    <s v="Yes"/>
    <n v="3"/>
    <x v="4"/>
    <m/>
    <n v="4"/>
    <x v="42"/>
    <x v="0"/>
    <s v="true"/>
    <s v="Voskhod"/>
    <m/>
    <n v="1964"/>
    <m/>
    <m/>
    <m/>
    <m/>
    <m/>
  </r>
  <r>
    <s v="rn_voskhod_retro_dec"/>
    <x v="131"/>
    <n v="200"/>
    <n v="7000"/>
    <s v="Decoupler for Voskhod retro booster"/>
    <s v="flightControl"/>
    <s v="RN Soyuz"/>
    <s v="Yes"/>
    <s v="Yes"/>
    <n v="3"/>
    <x v="0"/>
    <s v="Decoupler"/>
    <m/>
    <x v="43"/>
    <x v="0"/>
    <s v="true"/>
    <s v="Voskhod"/>
    <m/>
    <n v="1964"/>
    <m/>
    <m/>
    <m/>
    <m/>
    <m/>
  </r>
  <r>
    <s v="Almach_Parachute_B"/>
    <x v="132"/>
    <n v="500"/>
    <n v="1000"/>
    <m/>
    <m/>
    <s v="IronCretin Vostok"/>
    <s v="Yes"/>
    <s v="Yes"/>
    <e v="#N/A"/>
    <x v="2"/>
    <m/>
    <m/>
    <x v="41"/>
    <x v="0"/>
    <s v="true"/>
    <s v="Voskhod"/>
    <m/>
    <n v="1964"/>
    <m/>
    <m/>
    <m/>
    <m/>
    <m/>
  </r>
  <r>
    <s v="ladder1"/>
    <x v="133"/>
    <n v="1"/>
    <n v="20"/>
    <s v="The Pegasus 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rn_voskhod_sc"/>
    <x v="134"/>
    <n v="2000"/>
    <n v="71000"/>
    <s v="Descent module for the Voskhod spacecraft"/>
    <s v="simpleCommandModules"/>
    <s v="RN Soyuz"/>
    <s v="Yes"/>
    <s v="Yes"/>
    <n v="3"/>
    <x v="2"/>
    <s v="Command Module"/>
    <m/>
    <x v="41"/>
    <x v="0"/>
    <s v="true"/>
    <s v="Voskhod"/>
    <m/>
    <n v="1964"/>
    <m/>
    <m/>
    <m/>
    <m/>
    <m/>
  </r>
  <r>
    <s v="Voskhod_Crew_A"/>
    <x v="135"/>
    <n v="2000"/>
    <n v="71000"/>
    <m/>
    <m/>
    <s v="IronCretin Vostok"/>
    <s v="Yes"/>
    <s v="Yes"/>
    <e v="#N/A"/>
    <x v="2"/>
    <m/>
    <m/>
    <x v="41"/>
    <x v="0"/>
    <s v="true"/>
    <s v="Voskhod"/>
    <m/>
    <n v="1964"/>
    <m/>
    <m/>
    <m/>
    <m/>
    <m/>
  </r>
  <r>
    <s v="XLR81-BA-7"/>
    <x v="136"/>
    <m/>
    <m/>
    <m/>
    <s v="basicConstruction"/>
    <s v="Engine_Config"/>
    <s v="Yes"/>
    <m/>
    <n v="1.5"/>
    <x v="12"/>
    <m/>
    <m/>
    <x v="44"/>
    <x v="0"/>
    <m/>
    <s v="Agena B"/>
    <s v="Agena"/>
    <n v="1961"/>
    <m/>
    <m/>
    <m/>
    <m/>
    <m/>
  </r>
  <r>
    <s v="SSTU-SC-ENG-Vinci"/>
    <x v="137"/>
    <n v="4800"/>
    <n v="96000"/>
    <s v="Vinci is a European Space Agency cryogenic liquid rocket engine currently under development. It is designed to power the new upper stage of Ariane 5, ESC-B, and will be the first European re-ignitable cryogenic upper stage engine, raising the launcher's GTO performances to 12 t. Mount size can be adjusted from 1.25m to 10m in 1m increments. Using the patented SSTU Engine-Clustering technology the number of engines, engine layout, mounting or shroud type, and mount/shroud size are configurable, and each set of engines are built to your specifications. Plume configured by RealPlume."/>
    <s v="hydroloxTL7"/>
    <s v="SSTU"/>
    <s v="Yes"/>
    <s v="Yes"/>
    <n v="8"/>
    <x v="8"/>
    <s v="US Engine"/>
    <m/>
    <x v="45"/>
    <x v="0"/>
    <s v="true"/>
    <s v="Ariane 5 ESC-B"/>
    <s v="RL60 (Vinci only)"/>
    <n v="2020"/>
    <m/>
    <m/>
    <m/>
    <m/>
    <m/>
  </r>
  <r>
    <s v="FREVIKINGLOWER"/>
    <x v="138"/>
    <n v="380"/>
    <n v="2187"/>
    <s v="Later Viking engines used on Ariane 4. Includes configs for Viking 5B, 5C and 6 (liquid fuel booster). [1.5m] Plume configured by RealPlume."/>
    <s v="heavyRocketry"/>
    <s v="ForgottenRealEngines"/>
    <s v="Yes"/>
    <s v="Yes"/>
    <n v="4"/>
    <x v="12"/>
    <s v="US Engine"/>
    <m/>
    <x v="46"/>
    <x v="0"/>
    <s v="true"/>
    <s v="Ariane 4"/>
    <m/>
    <n v="1988"/>
    <m/>
    <m/>
    <m/>
    <m/>
    <m/>
  </r>
  <r>
    <s v="FREVIKINGUPPER"/>
    <x v="139"/>
    <n v="1000"/>
    <n v="5000"/>
    <s v="Upper stage Viking engine used on Ariane 1 and 4 as well as on Indian Lauch Vehicles GSLV and PSLV. Includes configs for Viking 4, 4B, Vikas 2, 2B and X. [1.8m] Plume configured by RealPlume."/>
    <s v="advRocketry"/>
    <s v="ForgottenRealEngines"/>
    <s v="Yes"/>
    <s v="Yes"/>
    <n v="3"/>
    <x v="12"/>
    <s v="US Engine"/>
    <m/>
    <x v="47"/>
    <x v="0"/>
    <s v="true"/>
    <s v="Ariane 1, 4, GSLV, PSLV"/>
    <m/>
    <n v="1979"/>
    <m/>
    <m/>
    <m/>
    <m/>
    <m/>
  </r>
  <r>
    <s v="FREVIKINGEARLY"/>
    <x v="140"/>
    <n v="550"/>
    <n v="3750"/>
    <s v="Early Viking engines used on Ariane 1, 2 and 3. Thanks to the magic of hypergolic propellant, Vikings engines were able to achieve a substainable amount of thrust at all altitude. Includes configs for Viking 2 and 2B. [1.5m] Plume configured by RealPlume."/>
    <s v="advRocketry"/>
    <s v="ForgottenRealEngines"/>
    <s v="Yes"/>
    <s v="Yes"/>
    <n v="3"/>
    <x v="12"/>
    <s v="US Engine"/>
    <m/>
    <x v="47"/>
    <x v="0"/>
    <s v="true"/>
    <s v="Ariane 1, 2, 3"/>
    <m/>
    <n v="1979"/>
    <m/>
    <m/>
    <m/>
    <m/>
    <m/>
  </r>
  <r>
    <s v="XLR81-BA-5"/>
    <x v="141"/>
    <m/>
    <m/>
    <m/>
    <m/>
    <s v="Engine_Config"/>
    <s v="Yes"/>
    <m/>
    <e v="#N/A"/>
    <x v="12"/>
    <m/>
    <m/>
    <x v="21"/>
    <x v="0"/>
    <m/>
    <s v="Agena A"/>
    <s v="Agena"/>
    <n v="1959"/>
    <m/>
    <m/>
    <m/>
    <m/>
    <m/>
  </r>
  <r>
    <s v="XLR81-BA-13"/>
    <x v="142"/>
    <m/>
    <m/>
    <m/>
    <s v="flightControl"/>
    <s v="Engine_Config"/>
    <s v="Yes"/>
    <m/>
    <n v="3"/>
    <x v="12"/>
    <m/>
    <m/>
    <x v="18"/>
    <x v="0"/>
    <m/>
    <s v="Gemini ATV"/>
    <s v="Agena"/>
    <n v="1965"/>
    <m/>
    <m/>
    <m/>
    <m/>
    <m/>
  </r>
  <r>
    <s v="XLR81-BA-11"/>
    <x v="143"/>
    <m/>
    <m/>
    <m/>
    <s v="advRocketry"/>
    <s v="Engine_Config"/>
    <s v="Yes"/>
    <m/>
    <n v="3"/>
    <x v="12"/>
    <m/>
    <m/>
    <x v="20"/>
    <x v="0"/>
    <m/>
    <s v="Agena D"/>
    <s v="Agena"/>
    <n v="1962"/>
    <m/>
    <m/>
    <m/>
    <m/>
    <m/>
  </r>
  <r>
    <s v="Model8096L"/>
    <x v="144"/>
    <m/>
    <m/>
    <m/>
    <s v="veryHeavyRocketry"/>
    <s v="Engine_Config"/>
    <s v="Yes"/>
    <m/>
    <n v="6"/>
    <x v="12"/>
    <m/>
    <m/>
    <x v="46"/>
    <x v="0"/>
    <m/>
    <s v="Shuttle (after Challenger)"/>
    <s v="Agena"/>
    <n v="1987"/>
    <m/>
    <m/>
    <m/>
    <m/>
    <m/>
  </r>
  <r>
    <s v="RSBengineVikas"/>
    <x v="145"/>
    <n v="500"/>
    <n v="8000"/>
    <s v="High thrust hypergolic vacuum engine. Derived from the European Viking engine that were used on the early Ariane launch vehicles for booster or sustainer roles. ISRO adapted them as a vacuum engine for the second stage of the Polar Satellite Launch Vehicle (PSLV) and the Geosynchronous Satellite Launch Vehicle (GSLV) launch vehicle families. Diameter: [1.5 m]. Plume configured by RealPlume."/>
    <s v="advRocketry"/>
    <s v="Real Scale Boosters"/>
    <s v="Yes"/>
    <s v="Yes"/>
    <n v="3"/>
    <x v="12"/>
    <m/>
    <m/>
    <x v="36"/>
    <x v="0"/>
    <s v="true"/>
    <s v="PSLV, GSLV"/>
    <s v="Vikas"/>
    <n v="1993"/>
    <m/>
    <m/>
    <m/>
    <m/>
    <m/>
  </r>
  <r>
    <s v="Model8096A"/>
    <x v="146"/>
    <m/>
    <m/>
    <m/>
    <s v="heavierRocketry"/>
    <s v="Engine_Config"/>
    <s v="Yes"/>
    <m/>
    <n v="5"/>
    <x v="12"/>
    <m/>
    <m/>
    <x v="48"/>
    <x v="0"/>
    <m/>
    <m/>
    <s v="Agena"/>
    <n v="1967"/>
    <m/>
    <m/>
    <m/>
    <m/>
    <m/>
  </r>
  <r>
    <s v="Model8096-39"/>
    <x v="147"/>
    <m/>
    <m/>
    <m/>
    <s v="heavyRocketry"/>
    <s v="Engine_Config"/>
    <s v="Yes"/>
    <m/>
    <n v="4"/>
    <x v="12"/>
    <m/>
    <m/>
    <x v="18"/>
    <x v="0"/>
    <m/>
    <m/>
    <s v="Agena"/>
    <n v="1965"/>
    <m/>
    <m/>
    <m/>
    <m/>
    <m/>
  </r>
  <r>
    <s v="antenna_tv"/>
    <x v="148"/>
    <n v="280"/>
    <n v="240"/>
    <s v="A simple omnidirectional antenna for telemetry purposes."/>
    <s v="engineering101"/>
    <s v="Coatl Aerospace"/>
    <s v="Yes"/>
    <s v="No"/>
    <n v="1"/>
    <x v="17"/>
    <s v="Antenna"/>
    <m/>
    <x v="49"/>
    <x v="0"/>
    <s v="false"/>
    <m/>
    <m/>
    <n v="1956"/>
    <n v="100000"/>
    <m/>
    <m/>
    <m/>
    <m/>
  </r>
  <r>
    <s v="Vega_Stage4"/>
    <x v="149"/>
    <n v="850"/>
    <n v="4000"/>
    <s v="The Vega upper stage is a liquid fuel engine."/>
    <s v="heavyRocketry"/>
    <s v="ESA Launchers"/>
    <s v="Yes"/>
    <s v="No"/>
    <n v="4"/>
    <x v="12"/>
    <m/>
    <n v="10"/>
    <x v="50"/>
    <x v="0"/>
    <s v="false"/>
    <s v="Vega"/>
    <m/>
    <n v="2012"/>
    <m/>
    <m/>
    <m/>
    <m/>
    <m/>
  </r>
  <r>
    <s v="Vega_Stage2"/>
    <x v="150"/>
    <n v="1800"/>
    <n v="4000"/>
    <s v="The second stage of Vega is also a solid fuel booster."/>
    <s v="heavyRocketry"/>
    <s v="ESA Launchers"/>
    <s v="Yes"/>
    <s v="No"/>
    <n v="4"/>
    <x v="4"/>
    <m/>
    <n v="10"/>
    <x v="7"/>
    <x v="0"/>
    <s v="false"/>
    <s v="Vega"/>
    <m/>
    <n v="2012"/>
    <m/>
    <m/>
    <m/>
    <m/>
    <m/>
  </r>
  <r>
    <s v="Vega_Stage1"/>
    <x v="151"/>
    <n v="1800"/>
    <n v="4000"/>
    <s v="The P80 is a solid fuel booster based on the Ariane 5 EAP."/>
    <s v="heavyRocketry"/>
    <s v="ESA Launchers"/>
    <s v="Yes"/>
    <s v="No"/>
    <n v="4"/>
    <x v="4"/>
    <m/>
    <n v="10"/>
    <x v="7"/>
    <x v="0"/>
    <s v="false"/>
    <s v="Vega"/>
    <m/>
    <n v="2012"/>
    <m/>
    <m/>
    <m/>
    <m/>
    <m/>
  </r>
  <r>
    <s v="DecouplerVega"/>
    <x v="152"/>
    <n v="200"/>
    <n v="200"/>
    <s v="A stack decoupler for payloads releasing."/>
    <s v="heavyRocketry"/>
    <s v="ESA Launchers"/>
    <s v="Yes"/>
    <s v="No"/>
    <n v="4"/>
    <x v="0"/>
    <s v="Decoupler"/>
    <m/>
    <x v="51"/>
    <x v="0"/>
    <s v="false"/>
    <s v="Vega"/>
    <m/>
    <n v="2012"/>
    <m/>
    <m/>
    <m/>
    <m/>
    <m/>
  </r>
  <r>
    <s v="VegaFairing"/>
    <x v="153"/>
    <n v="225"/>
    <n v="400"/>
    <s v="A small fairing for small payloads."/>
    <s v="heavyRocketry"/>
    <s v="ESA Launchers"/>
    <s v="Yes"/>
    <s v="No"/>
    <n v="4"/>
    <x v="0"/>
    <s v="Fairing"/>
    <n v="10"/>
    <x v="51"/>
    <x v="0"/>
    <s v="false"/>
    <s v="Vega"/>
    <m/>
    <n v="2012"/>
    <m/>
    <m/>
    <m/>
    <m/>
    <m/>
  </r>
  <r>
    <s v="Vega_Stage3"/>
    <x v="154"/>
    <n v="1800"/>
    <n v="4000"/>
    <s v="The Zefiro 9 is a copy of the second stage."/>
    <s v="heavyRocketry"/>
    <s v="ESA Launchers"/>
    <s v="Yes"/>
    <s v="No"/>
    <n v="4"/>
    <x v="4"/>
    <m/>
    <n v="10"/>
    <x v="7"/>
    <x v="0"/>
    <s v="false"/>
    <s v="Vega"/>
    <m/>
    <n v="2012"/>
    <m/>
    <m/>
    <m/>
    <m/>
    <m/>
  </r>
  <r>
    <s v="rn_x405_vernier"/>
    <x v="155"/>
    <n v="25"/>
    <n v="500"/>
    <s v="First stage vernier engine used on the Vanguard launch vehicle. Plume configured by RealPlume."/>
    <s v="basicRocketry"/>
    <s v="RN US Rockets"/>
    <s v="Yes"/>
    <s v="Yes"/>
    <n v="1"/>
    <x v="12"/>
    <m/>
    <m/>
    <x v="52"/>
    <x v="0"/>
    <s v="true"/>
    <s v="Vanguard"/>
    <m/>
    <n v="1958"/>
    <m/>
    <m/>
    <m/>
    <m/>
    <m/>
  </r>
  <r>
    <s v="rn_x405"/>
    <x v="156"/>
    <n v="600"/>
    <n v="12000"/>
    <s v="First stage engine used on the Vanguard launch vehicle. Plume configured by RealPlume."/>
    <s v="basicRocketry"/>
    <s v="RN US Rockets"/>
    <s v="Yes"/>
    <s v="Yes"/>
    <n v="1"/>
    <x v="12"/>
    <m/>
    <m/>
    <x v="52"/>
    <x v="0"/>
    <s v="true"/>
    <s v="Vanguard"/>
    <m/>
    <n v="1958"/>
    <m/>
    <m/>
    <m/>
    <m/>
    <s v="bluedog_vanguardEngine,rn_x405"/>
  </r>
  <r>
    <s v="bluedog_vanguardEngine"/>
    <x v="156"/>
    <n v="600"/>
    <n v="12000"/>
    <s v="First stage engine used on the Vanguard launch vehicle. Plume configured by RealPlume."/>
    <m/>
    <s v="BDB"/>
    <s v="Yes"/>
    <s v="Yes"/>
    <e v="#N/A"/>
    <x v="12"/>
    <m/>
    <m/>
    <x v="26"/>
    <x v="0"/>
    <s v="true"/>
    <s v="Vanguard"/>
    <s v="X405"/>
    <n v="1956"/>
    <m/>
    <m/>
    <m/>
    <m/>
    <s v="bluedog_vanguardEngine,rn_x405,SXTX405"/>
  </r>
  <r>
    <s v="rn_vanguard_stg31"/>
    <x v="157"/>
    <n v="170"/>
    <n v="3400"/>
    <s v="Fourth stage of the scout rocket"/>
    <s v="generalRocketry"/>
    <s v="RN US Rockets"/>
    <s v="Yes"/>
    <s v="Yes"/>
    <n v="2"/>
    <x v="4"/>
    <m/>
    <n v="2"/>
    <x v="53"/>
    <x v="0"/>
    <s v="true"/>
    <s v="Vanguard"/>
    <m/>
    <n v="1958"/>
    <m/>
    <s v="Use costs of other Altair"/>
    <d v="2017-05-19T00:00:00"/>
    <m/>
    <s v="RO-X-248,rn_vanguard_stg31,rn_thor_altair_e1_1"/>
  </r>
  <r>
    <s v="GuidanceEarly1m"/>
    <x v="158"/>
    <n v="200"/>
    <n v="6000"/>
    <s v="Small (3ft / 1m) early avionics ring for Vanguard/Redstone/Juno/R-5 class rockets. Provides control for about 6 minutes. This avionics unit allows full control over the vessel, up to the tonnage limit (cumulative)."/>
    <s v="earlyAvionics"/>
    <s v="Squad"/>
    <s v="Yes"/>
    <s v="Yes"/>
    <n v="1"/>
    <x v="1"/>
    <s v="Avionics"/>
    <m/>
    <x v="8"/>
    <x v="0"/>
    <s v="true"/>
    <m/>
    <m/>
    <n v="1952"/>
    <s v="Same as Able"/>
    <m/>
    <m/>
    <m/>
    <m/>
  </r>
  <r>
    <s v="SXTSputnik"/>
    <x v="159"/>
    <n v="10"/>
    <n v="200"/>
    <s v="The first satellite to orbit the Earth."/>
    <s v="earlyAvionics"/>
    <s v="SXT"/>
    <s v="Yes"/>
    <s v="Yes"/>
    <n v="1"/>
    <x v="1"/>
    <s v="Probe"/>
    <m/>
    <x v="8"/>
    <x v="0"/>
    <s v="true"/>
    <s v="Sputnik"/>
    <m/>
    <n v="1955"/>
    <m/>
    <m/>
    <m/>
    <m/>
    <s v="sputnik1,SXTSputnik"/>
  </r>
  <r>
    <s v="sputnik1"/>
    <x v="160"/>
    <n v="10"/>
    <n v="200"/>
    <s v="First artificial satellite"/>
    <s v="earlyAvionics"/>
    <s v="RN Soviet Probes"/>
    <s v="Yes"/>
    <s v="Yes"/>
    <n v="1"/>
    <x v="1"/>
    <s v="Probe"/>
    <m/>
    <x v="8"/>
    <x v="0"/>
    <s v="true"/>
    <s v="Sputnik"/>
    <m/>
    <n v="1955"/>
    <m/>
    <m/>
    <m/>
    <m/>
    <s v="sputnik1,SXTSputnik"/>
  </r>
  <r>
    <s v="AgenaSPS"/>
    <x v="161"/>
    <m/>
    <m/>
    <m/>
    <m/>
    <s v="Engine_Config"/>
    <s v="Yes"/>
    <m/>
    <e v="#N/A"/>
    <x v="12"/>
    <m/>
    <m/>
    <x v="21"/>
    <x v="0"/>
    <m/>
    <s v="Agena A"/>
    <s v="AgenaSPS"/>
    <n v="1959"/>
    <m/>
    <m/>
    <m/>
    <m/>
    <m/>
  </r>
  <r>
    <s v="rn_tks_retro"/>
    <x v="162"/>
    <n v="750"/>
    <n v="8400"/>
    <s v="The retro motor block for the VA capsule, put on top of VA RCS block Plume configured by RealPlume."/>
    <s v="generalRocketry"/>
    <s v="RN Soyuz"/>
    <s v="Yes"/>
    <s v="No"/>
    <n v="2"/>
    <x v="4"/>
    <m/>
    <m/>
    <x v="54"/>
    <x v="0"/>
    <s v="false"/>
    <s v="TKS"/>
    <m/>
    <n v="1977"/>
    <m/>
    <m/>
    <m/>
    <m/>
    <m/>
  </r>
  <r>
    <s v="rn_tks_va_rcs"/>
    <x v="163"/>
    <n v="1400"/>
    <n v="16000"/>
    <s v="In-flight manuevering of the VA capsule via RCS, attach between VA capsule and VA retro block"/>
    <s v="precisionEngineering"/>
    <s v="RN Soyuz"/>
    <s v="Yes"/>
    <s v="No"/>
    <n v="5"/>
    <x v="13"/>
    <s v="RCS"/>
    <n v="7"/>
    <x v="37"/>
    <x v="0"/>
    <s v="false"/>
    <s v="TKS"/>
    <m/>
    <n v="1977"/>
    <m/>
    <m/>
    <m/>
    <m/>
    <m/>
  </r>
  <r>
    <s v="rn_va_les"/>
    <x v="164"/>
    <n v="1200"/>
    <n v="4800"/>
    <s v="LES for VA capsule. Attach to top of VA retro block Plume configured by RealPlume."/>
    <s v="advRocketry"/>
    <s v="RN Soyuz"/>
    <s v="Yes"/>
    <s v="No"/>
    <n v="3"/>
    <x v="2"/>
    <s v="LES"/>
    <m/>
    <x v="55"/>
    <x v="0"/>
    <s v="false"/>
    <s v="TKS"/>
    <m/>
    <n v="1977"/>
    <m/>
    <m/>
    <m/>
    <m/>
    <m/>
  </r>
  <r>
    <s v="RC_radial"/>
    <x v="165"/>
    <n v="0"/>
    <n v="0"/>
    <s v="A radially mounted part containing a parachute. Ensure you properly configure it to work with your craft."/>
    <s v="start"/>
    <s v="RealChute"/>
    <s v="Yes"/>
    <s v="Yes"/>
    <n v="0"/>
    <x v="16"/>
    <m/>
    <m/>
    <x v="1"/>
    <x v="0"/>
    <s v="true"/>
    <m/>
    <m/>
    <n v="0"/>
    <m/>
    <m/>
    <m/>
    <m/>
    <m/>
  </r>
  <r>
    <s v="rn_va_dec"/>
    <x v="166"/>
    <n v="200"/>
    <n v="500"/>
    <s v="Decoupler for VA capsule TKS"/>
    <s v="generalRocketry"/>
    <s v="RN Soyuz"/>
    <s v="Yes"/>
    <s v="No"/>
    <n v="2"/>
    <x v="0"/>
    <s v="Decoupler"/>
    <m/>
    <x v="56"/>
    <x v="0"/>
    <s v="false"/>
    <s v="TKS"/>
    <m/>
    <n v="1977"/>
    <m/>
    <m/>
    <m/>
    <m/>
    <m/>
  </r>
  <r>
    <s v="rn_va_capsule"/>
    <x v="167"/>
    <n v="1800"/>
    <n v="1"/>
    <s v="VA capsule for TKS (Missing entryCost field)"/>
    <s v="generalRocketry"/>
    <s v="RN Soyuz"/>
    <s v="Yes"/>
    <s v="No"/>
    <n v="2"/>
    <x v="2"/>
    <s v="Command Module"/>
    <m/>
    <x v="55"/>
    <x v="0"/>
    <s v="false"/>
    <s v="TKS"/>
    <m/>
    <n v="1977"/>
    <m/>
    <m/>
    <m/>
    <m/>
    <m/>
  </r>
  <r>
    <s v="rn_thor_altair_e1_2"/>
    <x v="168"/>
    <n v="200"/>
    <n v="4000"/>
    <s v="Upper stage of the Delta E1/L rocket. Plume configured by RealPlume."/>
    <s v="matureSolids"/>
    <s v="RN US Rockets"/>
    <s v="Yes"/>
    <s v="Yes"/>
    <n v="3"/>
    <x v="4"/>
    <m/>
    <m/>
    <x v="42"/>
    <x v="0"/>
    <s v="true"/>
    <s v="Delta E1/L"/>
    <m/>
    <n v="1965"/>
    <m/>
    <m/>
    <m/>
    <m/>
    <m/>
  </r>
  <r>
    <s v="reactor-25"/>
    <x v="169"/>
    <n v="482200"/>
    <n v="1400000"/>
    <s v="Design based for lunar bases."/>
    <s v="largeNuclearPower"/>
    <s v="Near Future Electrical"/>
    <s v="Yes"/>
    <s v="No"/>
    <n v="7"/>
    <x v="15"/>
    <s v="Nuclear Reactor"/>
    <n v="11"/>
    <x v="28"/>
    <x v="0"/>
    <s v="false"/>
    <m/>
    <m/>
    <n v="2019"/>
    <s v="Study was funded in 1999-2001"/>
    <m/>
    <m/>
    <m/>
    <m/>
  </r>
  <r>
    <m/>
    <x v="170"/>
    <m/>
    <n v="24000"/>
    <m/>
    <s v="stability"/>
    <s v="ProceduralAvionics"/>
    <m/>
    <m/>
    <n v="2"/>
    <x v="1"/>
    <s v="Avionics"/>
    <m/>
    <x v="57"/>
    <x v="2"/>
    <m/>
    <m/>
    <m/>
    <n v="1959"/>
    <m/>
    <m/>
    <m/>
    <m/>
    <m/>
  </r>
  <r>
    <m/>
    <x v="171"/>
    <m/>
    <n v="6000"/>
    <m/>
    <s v="earlyAvionics"/>
    <s v="ProceduralAvionics"/>
    <m/>
    <m/>
    <n v="1"/>
    <x v="1"/>
    <s v="Avionics"/>
    <m/>
    <x v="49"/>
    <x v="2"/>
    <m/>
    <m/>
    <m/>
    <n v="1958"/>
    <m/>
    <m/>
    <m/>
    <m/>
    <m/>
  </r>
  <r>
    <s v="RC_stack"/>
    <x v="172"/>
    <n v="0"/>
    <n v="0"/>
    <s v="A stackable part containing two parachutes. One drogue, one main. Ensure you properly configure it to work with your craft."/>
    <s v="start"/>
    <s v="RealChute"/>
    <s v="Yes"/>
    <s v="Yes"/>
    <n v="0"/>
    <x v="16"/>
    <m/>
    <m/>
    <x v="1"/>
    <x v="0"/>
    <s v="true"/>
    <m/>
    <m/>
    <n v="0"/>
    <m/>
    <m/>
    <m/>
    <m/>
    <m/>
  </r>
  <r>
    <s v="XKosmos_Strut_ConnectorX"/>
    <x v="173"/>
    <m/>
    <m/>
    <s v="General structural re-enforcement for space exploration vehicles."/>
    <s v="advConstruction"/>
    <s v="Chaka Monkey"/>
    <s v="Yes"/>
    <s v="No"/>
    <n v="4"/>
    <x v="0"/>
    <s v="Strut"/>
    <n v="4"/>
    <x v="1"/>
    <x v="1"/>
    <m/>
    <m/>
    <m/>
    <m/>
    <m/>
    <m/>
    <m/>
    <m/>
    <m/>
  </r>
  <r>
    <s v="US_1R360_Wedge_Water"/>
    <x v="174"/>
    <n v="20"/>
    <n v="400"/>
    <s v="One big water tank."/>
    <s v="engineering101"/>
    <s v="Universal Storage"/>
    <s v="Yes"/>
    <s v="Yes"/>
    <n v="1"/>
    <x v="18"/>
    <s v="Life Support"/>
    <m/>
    <x v="58"/>
    <x v="0"/>
    <s v="true"/>
    <s v="Mercury"/>
    <m/>
    <n v="1960"/>
    <m/>
    <m/>
    <m/>
    <m/>
    <m/>
  </r>
  <r>
    <s v="US_1M110_Wedge_ScienceBay"/>
    <x v="175"/>
    <n v="12"/>
    <n v="240"/>
    <s v="Featuring revolutionary hinge technology gleaned from the cupboards under the sink; the Science Bay provides stowage for equipment deemed too sensitive to glue onto the outside of a spacecraft. With adequately filed edges and punchy caution stickers, EVA data retrieval has never been safer!"/>
    <s v="basicScience"/>
    <s v="Universal Storage"/>
    <s v="Yes"/>
    <s v="Yes"/>
    <n v="3"/>
    <x v="10"/>
    <m/>
    <n v="3"/>
    <x v="1"/>
    <x v="1"/>
    <s v="true"/>
    <m/>
    <m/>
    <m/>
    <m/>
    <m/>
    <m/>
    <m/>
    <m/>
  </r>
  <r>
    <s v="US_Radial_R30_Water"/>
    <x v="176"/>
    <n v="20"/>
    <n v="400"/>
    <s v="A small and cheap water canister, the expendible nature of this tank often leads to its abuse at the hands of reckless LEM designers. Please refrain from using these tanks as landing gear. Drink responsibly."/>
    <s v="engineering101"/>
    <s v="Universal Storage"/>
    <s v="Yes"/>
    <s v="Yes"/>
    <n v="1"/>
    <x v="18"/>
    <s v="Life Support"/>
    <m/>
    <x v="58"/>
    <x v="0"/>
    <s v="true"/>
    <s v="Mercury"/>
    <m/>
    <n v="1960"/>
    <m/>
    <m/>
    <m/>
    <m/>
    <m/>
  </r>
  <r>
    <s v="US_2R340_Radial_Oxygen"/>
    <x v="177"/>
    <n v="20"/>
    <n v="400"/>
    <s v="One external oxygen canister with its contents under pressure. Although holding much less gas than its cryogenic counterparts, it does help minimize weight, and helps to keep the workplace occupational hazard department off our backs."/>
    <s v="engineering101"/>
    <s v="Universal Storage"/>
    <s v="Yes"/>
    <s v="Yes"/>
    <n v="1"/>
    <x v="18"/>
    <s v="Life Support"/>
    <m/>
    <x v="58"/>
    <x v="0"/>
    <s v="true"/>
    <s v="Mercury"/>
    <m/>
    <n v="1960"/>
    <m/>
    <m/>
    <m/>
    <m/>
    <m/>
  </r>
  <r>
    <s v="US_1C10_Wedge_Quadcore"/>
    <x v="178"/>
    <n v="200"/>
    <n v="4000"/>
    <s v="A central core that allows the attachment of four Universal Storage segments."/>
    <s v="engineering101"/>
    <s v="Universal Storage"/>
    <s v="Yes"/>
    <s v="Yes"/>
    <n v="1"/>
    <x v="0"/>
    <s v="Other"/>
    <n v="1"/>
    <x v="59"/>
    <x v="0"/>
    <s v="true"/>
    <m/>
    <m/>
    <n v="1952"/>
    <m/>
    <m/>
    <m/>
    <m/>
    <m/>
  </r>
  <r>
    <s v="US_1R220_Wedge_Monoprop"/>
    <x v="179"/>
    <n v="20"/>
    <n v="400"/>
    <s v="Nice round pressurized tank for just about anything."/>
    <s v="engineering101"/>
    <s v="Universal Storage"/>
    <s v="Yes"/>
    <s v="Yes"/>
    <n v="1"/>
    <x v="0"/>
    <s v="Other"/>
    <n v="3"/>
    <x v="60"/>
    <x v="0"/>
    <s v="true"/>
    <s v="Mercury"/>
    <m/>
    <n v="1961"/>
    <m/>
    <m/>
    <m/>
    <m/>
    <m/>
  </r>
  <r>
    <s v="US_1R340_Wedge_Oxygen"/>
    <x v="180"/>
    <n v="20"/>
    <n v="400"/>
    <s v="Contains four individual liquid oxygen canisters. Separated to ensure redundancy in the unlikely event of explosion from external forces. Intended to provide resources for a fuel cell but can also be used to provide oxygen for life support. Licking the boil-off valve is discouraged."/>
    <s v="engineering101"/>
    <s v="Universal Storage"/>
    <s v="Yes"/>
    <s v="Yes"/>
    <n v="1"/>
    <x v="18"/>
    <s v="Life Support"/>
    <m/>
    <x v="58"/>
    <x v="0"/>
    <s v="true"/>
    <s v="Mercury"/>
    <m/>
    <n v="1960"/>
    <m/>
    <m/>
    <m/>
    <m/>
    <m/>
  </r>
  <r>
    <s v="US_1C20_Wedge_Octocore"/>
    <x v="181"/>
    <n v="400"/>
    <n v="1750"/>
    <s v="A central core that allows the attachment of eight Universal Storage wedges."/>
    <s v="advConstruction"/>
    <s v="Universal Storage"/>
    <s v="Yes"/>
    <s v="Yes"/>
    <n v="4"/>
    <x v="0"/>
    <s v="Other"/>
    <n v="5"/>
    <x v="60"/>
    <x v="0"/>
    <s v="true"/>
    <m/>
    <m/>
    <n v="1961"/>
    <m/>
    <m/>
    <m/>
    <m/>
    <m/>
  </r>
  <r>
    <s v="US_1R210_Wedge_Liquidfuel"/>
    <x v="182"/>
    <n v="20"/>
    <n v="400"/>
    <s v="One big non-pressurized tank for all your fuel needs."/>
    <s v="engineering101"/>
    <s v="Universal Storage"/>
    <s v="Yes"/>
    <s v="Yes"/>
    <n v="1"/>
    <x v="0"/>
    <s v="Fuel Tank"/>
    <m/>
    <x v="43"/>
    <x v="0"/>
    <s v="true"/>
    <m/>
    <m/>
    <n v="1964"/>
    <m/>
    <m/>
    <m/>
    <m/>
    <m/>
  </r>
  <r>
    <s v="US_1R330_Wedge_Hydrogen"/>
    <x v="183"/>
    <n v="20"/>
    <n v="400"/>
    <s v="Contains a large spherical canister of liquid hydrogen. Use with the fuel cell, or to inflate flammable exploding balloon animals. Please keep away from birthday candles or Jeb's ego."/>
    <s v="engineering101"/>
    <s v="Universal Storage"/>
    <s v="Yes"/>
    <s v="Yes"/>
    <n v="1"/>
    <x v="0"/>
    <s v="Fuel Tank"/>
    <m/>
    <x v="43"/>
    <x v="0"/>
    <s v="true"/>
    <m/>
    <m/>
    <n v="1964"/>
    <m/>
    <m/>
    <m/>
    <m/>
    <m/>
  </r>
  <r>
    <s v="US_1C15_Wedge_Hexacore"/>
    <x v="184"/>
    <n v="300"/>
    <n v="6000"/>
    <s v="With thin walls and a tiny service passage, the Hexacore is often touted as the central truss of an accident waiting to happen. Often purchased by desperate space agencies strapped for cash and common sense, this core represents a balancing act of price and functionality. Holds six wedges (reasonably well)."/>
    <s v="basicScience"/>
    <s v="Universal Storage"/>
    <s v="Yes"/>
    <s v="Yes"/>
    <n v="3"/>
    <x v="0"/>
    <s v="Other"/>
    <n v="4"/>
    <x v="40"/>
    <x v="0"/>
    <s v="true"/>
    <m/>
    <m/>
    <n v="1956"/>
    <m/>
    <m/>
    <m/>
    <m/>
    <m/>
  </r>
  <r>
    <s v="US_1P120_Wedge_Elektron"/>
    <x v="185"/>
    <n v="250"/>
    <n v="20000"/>
    <s v="An ISS Elektron unit miniaturized to halve it's size and capacity. Provides breathable oxygen by breaking down water, but at the price of a massive electrical load."/>
    <s v="recycling"/>
    <s v="Universal Storage"/>
    <s v="Yes"/>
    <s v="Yes"/>
    <n v="4"/>
    <x v="18"/>
    <s v="Life Support"/>
    <n v="10"/>
    <x v="61"/>
    <x v="0"/>
    <s v="true"/>
    <s v="Gemini"/>
    <m/>
    <n v="1964"/>
    <m/>
    <m/>
    <m/>
    <m/>
    <m/>
  </r>
  <r>
    <s v="US_1P110_Wedge_Fuelcell"/>
    <x v="186"/>
    <n v="1000"/>
    <n v="20000"/>
    <s v="This small fuel cell consumes hydrogen and oxygen to produce potable water, heat, and a moderate electrical output. Rated at 710W. Safer than having radioactive thermal generators on board. Small storage capacity for fuel and water biproduct."/>
    <s v="electrics"/>
    <s v="Universal Storage"/>
    <s v="Yes"/>
    <s v="Yes"/>
    <n v="3"/>
    <x v="5"/>
    <s v="Fuel Cell"/>
    <m/>
    <x v="13"/>
    <x v="0"/>
    <s v="true"/>
    <s v="Gemini"/>
    <m/>
    <n v="1965"/>
    <m/>
    <m/>
    <m/>
    <m/>
    <m/>
  </r>
  <r>
    <s v="US_f_Dec_SafetyDecoupler125"/>
    <x v="187"/>
    <n v="150"/>
    <n v="750"/>
    <s v="A specialized stack separator designed with crew safety in mind. Replacing explosive bolts with eight fail-safe pneumatic cylinders; this decoupler cannot be staged by overeager ground staff and must be activated by direct command of the crew. Decoupling function currently disabled. (PART NOT SUPPORTED BY RP-0 OR RO)"/>
    <s v="basicRocketry"/>
    <s v="Universal Storage"/>
    <s v="No"/>
    <s v="No"/>
    <n v="1"/>
    <x v="7"/>
    <m/>
    <m/>
    <x v="11"/>
    <x v="1"/>
    <m/>
    <m/>
    <m/>
    <m/>
    <m/>
    <m/>
    <m/>
    <m/>
    <m/>
  </r>
  <r>
    <s v="US_e_Dec_SafetyDecoupler250"/>
    <x v="188"/>
    <n v="200"/>
    <n v="1000"/>
    <s v="A specialized stack separator designed with crew safety in mind. Replacing explosive bolts with eight fail-safe pneumatic cylinders; this decoupler cannot be staged by overeager ground staff and must be activated by direct command of the crew.  Decoupling function currently disabled. (PART NOT SUPPORTED BY RP-0 OR RO)"/>
    <s v="advConstruction"/>
    <s v="Universal Storage"/>
    <s v="No"/>
    <s v="No"/>
    <n v="4"/>
    <x v="7"/>
    <m/>
    <m/>
    <x v="11"/>
    <x v="1"/>
    <m/>
    <m/>
    <m/>
    <m/>
    <m/>
    <m/>
    <m/>
    <m/>
    <m/>
  </r>
  <r>
    <s v="dmUSSolarParticles"/>
    <x v="189"/>
    <n v="8500"/>
    <n v="16500"/>
    <s v="This instrument is designed to collect and store several samples of solar particles."/>
    <s v="advConstruction"/>
    <s v="Dmagic Orbital Science"/>
    <s v="Yes"/>
    <s v="No"/>
    <n v="4"/>
    <x v="10"/>
    <m/>
    <n v="9"/>
    <x v="1"/>
    <x v="1"/>
    <s v="false"/>
    <m/>
    <m/>
    <m/>
    <m/>
    <m/>
    <m/>
    <m/>
    <m/>
  </r>
  <r>
    <s v="dmUSSoilMoisture"/>
    <x v="190"/>
    <n v="2901"/>
    <n v="53224"/>
    <s v="This orbital sensor deploys a large L-band microwave detector comprised of 82 individual antenna elements. It can be used to study the water content of the upper soil layers and the salinity levels of large water features. Can only be used in low orbit. This instrument can also be used as a powerful communications antenna. Can also interface with SCANsat equipment to function as a water scanner."/>
    <s v="largeElectrics"/>
    <s v="Dmagic Orbital Science"/>
    <s v="Yes"/>
    <s v="No"/>
    <n v="4.5"/>
    <x v="10"/>
    <s v="Soil Moisture"/>
    <n v="10"/>
    <x v="17"/>
    <x v="0"/>
    <s v="false"/>
    <s v="SMOS, SAC-D, SMAP"/>
    <m/>
    <n v="2009"/>
    <s v="On the SMOS, SMAP and SAC-D Satellites"/>
    <s v="Slightly more than the regular part because there is miniaturization and additional parts"/>
    <d v="2017-05-16T00:00:00"/>
    <s v="dmSoilMoisture = 50000"/>
    <m/>
  </r>
  <r>
    <s v="dmUSMat"/>
    <x v="191"/>
    <n v="1000"/>
    <n v="20000"/>
    <s v="The US-SC-9001 is a cutting edge, self contained laboratory. Have you ever wondered what happens to something in zero G? Or, have you ever pondered the truly meaningful questions? Such as what would happen if I exposed this to the rigors of stellar radiation and an unforgiving vacuum? Comes with complimentary notepad. Recommended for ages 4-8. Small parts inside make it not suitable for small children."/>
    <s v="stability"/>
    <s v="Dmagic Orbital Science"/>
    <s v="Yes"/>
    <s v="Yes"/>
    <n v="2"/>
    <x v="10"/>
    <m/>
    <n v="2"/>
    <x v="62"/>
    <x v="0"/>
    <s v="true"/>
    <m/>
    <m/>
    <n v="1958"/>
    <m/>
    <m/>
    <m/>
    <m/>
    <m/>
  </r>
  <r>
    <s v="USRPWS"/>
    <x v="192"/>
    <n v="500"/>
    <n v="10000"/>
    <s v="The Radio and Plasma Wave Science instrument measures electrostatic and electromagnetic fields generated by the interaction of planetary magnetospheres and the interplanetary plasma medium. Deploy and use while in low to high orbit. Not for use during atmospheric flight or surface deployment. Use with New Horizon's Universal Storage system."/>
    <s v="electrics"/>
    <s v="Dmagic Orbital Science"/>
    <s v="Yes"/>
    <s v="Yes"/>
    <n v="3"/>
    <x v="10"/>
    <s v="RPWS"/>
    <n v="3"/>
    <x v="63"/>
    <x v="0"/>
    <s v="true"/>
    <m/>
    <m/>
    <n v="1961"/>
    <m/>
    <m/>
    <m/>
    <m/>
    <m/>
  </r>
  <r>
    <s v="dmUSPresTemp"/>
    <x v="193"/>
    <n v="50"/>
    <n v="1000"/>
    <s v="Combines a barometer, temperature sensor, and geiger counter into a single convenient container. Use with New Horizon's Universal Storage System."/>
    <s v="engineering101"/>
    <s v="Dmagic Orbital Science"/>
    <s v="Yes"/>
    <s v="Yes"/>
    <n v="1"/>
    <x v="10"/>
    <s v="Geiger"/>
    <m/>
    <x v="64"/>
    <x v="0"/>
    <s v="true"/>
    <m/>
    <m/>
    <n v="1950"/>
    <m/>
    <m/>
    <m/>
    <m/>
    <m/>
  </r>
  <r>
    <s v="dmUSScope"/>
    <x v="194"/>
    <n v="500"/>
    <n v="10000"/>
    <s v="This telescope makes things that are far away look like they are less far away. Use in low to high orbits. Not for use during atmospheric flight or on the surface."/>
    <s v="basicScience"/>
    <s v="Dmagic Orbital Science"/>
    <s v="Yes"/>
    <s v="Yes"/>
    <n v="3"/>
    <x v="10"/>
    <s v="Telescope"/>
    <n v="3"/>
    <x v="65"/>
    <x v="0"/>
    <s v="true"/>
    <m/>
    <m/>
    <n v="1964"/>
    <m/>
    <m/>
    <m/>
    <m/>
    <m/>
  </r>
  <r>
    <s v="dmUSImagingPlatform"/>
    <x v="195"/>
    <n v="7500"/>
    <n v="18000"/>
    <s v="This multi-spectral imaging platform is used to study the surface and composition of planets. Use only in orbit. Can also interface with SCANsat equipment to function as a biome scanner and as a minerals detector."/>
    <s v="advExploration"/>
    <s v="Dmagic Orbital Science"/>
    <s v="Yes"/>
    <s v="No"/>
    <n v="5"/>
    <x v="10"/>
    <m/>
    <n v="7"/>
    <x v="1"/>
    <x v="1"/>
    <s v="false"/>
    <m/>
    <m/>
    <m/>
    <m/>
    <m/>
    <m/>
    <m/>
    <m/>
  </r>
  <r>
    <s v="dmUSMagBoom"/>
    <x v="196"/>
    <n v="500"/>
    <n v="10000"/>
    <s v="The magnetometer instruments are used to determine the magnitude and direction of planetary magnetic fields. The long boom separates these instruments from any interference caused by magnetic elements in the probe. Use in low to high orbit or on the surface. Not for use during atmospheric flight. Use with New Horizon's Universal Storage system. Can also interface with SCANsat equipment to function as an ore scanner."/>
    <s v="basicScience"/>
    <s v="Dmagic Orbital Science"/>
    <s v="Yes"/>
    <s v="Yes"/>
    <n v="3"/>
    <x v="10"/>
    <s v="Magnetometer"/>
    <m/>
    <x v="63"/>
    <x v="0"/>
    <s v="true"/>
    <m/>
    <m/>
    <n v="1961"/>
    <m/>
    <m/>
    <m/>
    <m/>
    <m/>
  </r>
  <r>
    <s v="dmUSGoreSat"/>
    <x v="197"/>
    <n v="4500"/>
    <n v="13000"/>
    <s v="The Global Orbital Radiance Experiment Satellite (GORESat) monitors the total light reflected from a planet's surface across multiple wavelengths using four cavity radiometers. Can only be used from high orbit."/>
    <s v="precisionEngineering"/>
    <s v="Dmagic Orbital Science"/>
    <s v="Yes"/>
    <s v="No"/>
    <n v="5"/>
    <x v="10"/>
    <m/>
    <n v="8"/>
    <x v="1"/>
    <x v="1"/>
    <s v="false"/>
    <m/>
    <m/>
    <m/>
    <m/>
    <m/>
    <m/>
    <m/>
    <m/>
  </r>
  <r>
    <s v="dmUSAtmosSense"/>
    <x v="198"/>
    <n v="4500"/>
    <n v="12000"/>
    <s v="The latest in R&amp;D enabled the development of this little marvel, The Sensor Array Computing Nose Cone. It is outfitted with many &quot;quality&quot; sensors and a computer salvaged from the highest quality aircraft scrap, enabling it to collect atmospheric data while in flight."/>
    <s v="fieldScience"/>
    <s v="Dmagic Orbital Science"/>
    <s v="Yes"/>
    <s v="No"/>
    <n v="6"/>
    <x v="10"/>
    <m/>
    <n v="6"/>
    <x v="1"/>
    <x v="1"/>
    <s v="false"/>
    <m/>
    <m/>
    <m/>
    <m/>
    <m/>
    <m/>
    <m/>
    <m/>
  </r>
  <r>
    <s v="dmUSAsert"/>
    <x v="199"/>
    <n v="6750"/>
    <n v="20000"/>
    <s v="The ASERT is an asteroid-only experiment used to study the interior composition of asteroids. It must be paired with a second module placed on the opposite side of an asteroid. When two modules are properly positioned the experiment can be conducted with the science amount dependent on how much of the asteroid the signal passed through. (PART NOT SUPPORTED BY RP-0 OR RO)"/>
    <s v="actuators"/>
    <s v="Dmagic Orbital Science"/>
    <s v="No"/>
    <s v="No"/>
    <n v="5"/>
    <x v="7"/>
    <m/>
    <m/>
    <x v="11"/>
    <x v="1"/>
    <m/>
    <m/>
    <m/>
    <m/>
    <m/>
    <m/>
    <m/>
    <m/>
    <m/>
  </r>
  <r>
    <s v="dmUSAccGrav"/>
    <x v="200"/>
    <n v="11000"/>
    <n v="19000"/>
    <s v="Combines the Double-C Seismic Accelerometer and Gravmax Negative Gravioli Detector into one convenient and aerodynamic container. Use with New Horizon's Universal Storage system."/>
    <s v="advScienceTech"/>
    <s v="Dmagic Orbital Science"/>
    <s v="Yes"/>
    <s v="No"/>
    <n v="7"/>
    <x v="10"/>
    <s v="Accelerometer"/>
    <m/>
    <x v="1"/>
    <x v="1"/>
    <s v="false"/>
    <m/>
    <m/>
    <m/>
    <m/>
    <m/>
    <m/>
    <m/>
    <m/>
  </r>
  <r>
    <s v="dmSIGINT_Small"/>
    <x v="201"/>
    <n v="7000"/>
    <n v="10000"/>
    <s v="A mildly oversized radio signals intelligence dish that can be used for listening in to every imaginable from of communication, discovering radio anomalies on a planet's surface, or just impressing your neighbor. Warning: Dish is FRAGILE; it is NOT for use in the atmosphere; CANNOT be retracted! Can be used at up to five times the normal low orbit altitude. This instrument can also be used as a powerful communications antenna. (PART NOT SUPPORTED BY RP-0 OR RO)"/>
    <s v="miniaturization"/>
    <s v="Dmagic Orbital Science"/>
    <s v="No"/>
    <s v="No"/>
    <n v="3"/>
    <x v="7"/>
    <m/>
    <m/>
    <x v="11"/>
    <x v="1"/>
    <m/>
    <m/>
    <m/>
    <m/>
    <m/>
    <m/>
    <m/>
    <m/>
    <m/>
  </r>
  <r>
    <s v="antenna_cone_toggle"/>
    <x v="202"/>
    <n v="320"/>
    <n v="240"/>
    <s v="Due to the lack of roads on Kerbin, we were able to purchase a large number of surplus traffic cones and turn them all into a fairly efficient omni antenna. Multiple attachment options and colors available using the toggle buttons. (PART NOT SUPPORTED BY RP-0 OR RO)"/>
    <s v="engineering101"/>
    <s v="Coatl Aerospace"/>
    <s v="No"/>
    <s v="No"/>
    <n v="1"/>
    <x v="7"/>
    <s v="Antenna"/>
    <m/>
    <x v="11"/>
    <x v="1"/>
    <m/>
    <m/>
    <m/>
    <m/>
    <m/>
    <m/>
    <m/>
    <m/>
    <m/>
  </r>
  <r>
    <s v="GuidanceEarly3m"/>
    <x v="203"/>
    <n v="400"/>
    <n v="12000"/>
    <s v="Large (10ft / 3m) early avionics ring for R-7 class rockets. Provides control for 9 minutes. This avionics unit allows full control over the vessel, up to the tonnage limit (cumulative)."/>
    <s v="basicAvionics"/>
    <s v="Squad"/>
    <s v="Yes"/>
    <s v="Yes"/>
    <n v="1.5"/>
    <x v="1"/>
    <s v="Avionics"/>
    <m/>
    <x v="49"/>
    <x v="0"/>
    <s v="true"/>
    <m/>
    <m/>
    <n v="1956"/>
    <s v="Same as Thor"/>
    <m/>
    <m/>
    <m/>
    <m/>
  </r>
  <r>
    <s v="rtg100"/>
    <x v="204"/>
    <n v="90800"/>
    <n v="20000"/>
    <s v="Uber Watt RTG"/>
    <s v="advElectrics"/>
    <s v="Squad"/>
    <s v="Yes"/>
    <s v="Yes"/>
    <n v="4"/>
    <x v="15"/>
    <s v="RTG"/>
    <n v="7"/>
    <x v="66"/>
    <x v="0"/>
    <s v="true"/>
    <m/>
    <m/>
    <n v="1977"/>
    <m/>
    <m/>
    <m/>
    <m/>
    <m/>
  </r>
  <r>
    <s v="FASA_RO_UA1564"/>
    <x v="205"/>
    <n v="8000"/>
    <n v="200000"/>
    <s v="Strap-on booster for uprated Titan 3 and Saturn INT / MLV applications.  Burn time 101s or 157s, depending on configuration chosen Plume configured by RealPlume."/>
    <s v="largeVolumeContainment"/>
    <s v="FASA"/>
    <s v="Yes"/>
    <s v="Yes"/>
    <n v="4.5"/>
    <x v="4"/>
    <m/>
    <m/>
    <x v="6"/>
    <x v="0"/>
    <s v="true"/>
    <s v="Saturn INT, Saturn Multibody"/>
    <m/>
    <n v="1981"/>
    <s v="2 Eras after Apollo"/>
    <m/>
    <m/>
    <m/>
    <m/>
  </r>
  <r>
    <s v="FASA_RO_UA1563"/>
    <x v="206"/>
    <n v="7000"/>
    <n v="170000"/>
    <s v="Strap-on booster for uprated Titan 3 and Saturn INT / MLV applications.  Burn time 101s or 157s, depending on configuration chosen Plume configured by RealPlume."/>
    <s v="largeVolumeContainment"/>
    <s v="FASA"/>
    <s v="Yes"/>
    <s v="Yes"/>
    <n v="4.5"/>
    <x v="4"/>
    <m/>
    <m/>
    <x v="6"/>
    <x v="0"/>
    <s v="true"/>
    <s v="Saturn INT, Saturn Multibody"/>
    <m/>
    <n v="1981"/>
    <s v="2 Eras after Apollo"/>
    <m/>
    <m/>
    <m/>
    <m/>
  </r>
  <r>
    <s v="rn_ua1207_nc"/>
    <x v="207"/>
    <n v="100"/>
    <n v="2000"/>
    <s v="UA-1207 nosecone and separation motors for Titan IIIC, IIID, IIIE, proposed for Saturn IB derivatives. Plume configured by RealPlume."/>
    <s v="highPerformanceFuelSystems"/>
    <s v="RN US Rockets"/>
    <s v="Yes"/>
    <s v="Yes"/>
    <n v="6"/>
    <x v="0"/>
    <s v="Nosecone"/>
    <n v="8"/>
    <x v="67"/>
    <x v="0"/>
    <s v="true"/>
    <s v="UA1207"/>
    <m/>
    <n v="1989"/>
    <m/>
    <m/>
    <m/>
    <m/>
    <m/>
  </r>
  <r>
    <s v="FASA_RO_UA1207"/>
    <x v="208"/>
    <n v="7218"/>
    <n v="144360"/>
    <s v="Strap-on booster for Titan 3M. Burn time 117s. Plume configured by RealPlume."/>
    <s v="highPerformanceFuelSystems"/>
    <s v="FASA"/>
    <s v="Yes"/>
    <s v="Yes"/>
    <n v="6"/>
    <x v="4"/>
    <m/>
    <n v="8"/>
    <x v="68"/>
    <x v="0"/>
    <s v="true"/>
    <s v="UA1207"/>
    <m/>
    <n v="1989"/>
    <m/>
    <m/>
    <m/>
    <m/>
    <s v="bluedog_Titan_SRB7seg,bluedog_Titan_SRB7segStack,KWsrbGlobeX10L,FASA_RO_UA1207,rn_ua1207"/>
  </r>
  <r>
    <s v="rn_ua1207"/>
    <x v="208"/>
    <n v="7018"/>
    <n v="140360"/>
    <s v="Strap-on booster for Titan IIIM and Titan IV. Burn time 125s. Plume configured by RealPlume."/>
    <s v="highPerformanceFuelSystems"/>
    <s v="RN US Rockets"/>
    <s v="Yes"/>
    <s v="Yes"/>
    <n v="6"/>
    <x v="4"/>
    <m/>
    <n v="8"/>
    <x v="68"/>
    <x v="0"/>
    <s v="true"/>
    <s v="UA1207"/>
    <m/>
    <n v="1989"/>
    <m/>
    <m/>
    <m/>
    <m/>
    <s v="bluedog_Titan_SRB7seg,bluedog_Titan_SRB7segStack,KWsrbGlobeX10L,FASA_RO_UA1207,rn_ua1207"/>
  </r>
  <r>
    <s v="bluedog_Titan_SRB7seg"/>
    <x v="209"/>
    <n v="7218"/>
    <n v="144360"/>
    <s v="The UA1207 was used on the Titan IVA, which was developed to launch payloads that had been designed to fly on the Shuttle from Vandenberg. It was a 7-segment modification of the 5-segment UA1205 used on the Titan 3. Burn time 130 seconds. Diameter: [3.05 m]. Plume configured by RealPlume."/>
    <m/>
    <s v="BDB"/>
    <s v="Yes"/>
    <s v="Yes"/>
    <e v="#N/A"/>
    <x v="4"/>
    <m/>
    <m/>
    <x v="68"/>
    <x v="0"/>
    <s v="true"/>
    <s v="UA1207"/>
    <s v="UA1207"/>
    <n v="1989"/>
    <m/>
    <m/>
    <m/>
    <m/>
    <s v="bluedog_Titan_SRB7seg,bluedog_Titan_SRB7segStack,KWsrbGlobeX10L,FASA_RO_UA1207,rn_ua1207"/>
  </r>
  <r>
    <s v="bluedog_Titan_SRB7segStack"/>
    <x v="209"/>
    <n v="7218"/>
    <n v="144360"/>
    <s v="The UA1207 was used on the Titan IVA, which was developed to launch payloads that had been designed to fly on the Shuttle from Vandenberg. It was a 7-segment modification of the 5-segment UA1205 used on the Titan 3. Burn time 130 seconds. This is the (never flown, but proposed) inline version with 2 TVC tanks. Diameter: [3.05 m]."/>
    <m/>
    <s v="BDB"/>
    <s v="Yes"/>
    <s v="Yes"/>
    <e v="#N/A"/>
    <x v="4"/>
    <m/>
    <m/>
    <x v="68"/>
    <x v="0"/>
    <s v="true"/>
    <s v="UA1207"/>
    <s v="UA1207"/>
    <n v="1989"/>
    <m/>
    <m/>
    <m/>
    <m/>
    <s v="bluedog_Titan_SRB7seg,bluedog_Titan_SRB7segStack,KWsrbGlobeX10L,FASA_RO_UA1207,rn_ua1207"/>
  </r>
  <r>
    <s v="AJ10-137"/>
    <x v="210"/>
    <m/>
    <m/>
    <m/>
    <m/>
    <s v="Engine_Config"/>
    <s v="Yes"/>
    <m/>
    <e v="#N/A"/>
    <x v="12"/>
    <m/>
    <m/>
    <x v="48"/>
    <x v="0"/>
    <m/>
    <s v="Apollo"/>
    <s v="AJ10_137"/>
    <n v="1968"/>
    <m/>
    <m/>
    <m/>
    <m/>
    <m/>
  </r>
  <r>
    <s v="KWsrbGlobeX10L"/>
    <x v="209"/>
    <n v="7218"/>
    <n v="144360"/>
    <s v="The UA1207 was used on the Titan IVA, which was developed to launch payloads that had been designed to fly on the Shuttle from Vandenberg. It was a 7-segment modification of the 5-segment UA1205 used on the Titan 3. Burn time 130 seconds. Diameter: [3.05 m]. Plume configured by RealPlume."/>
    <s v="highPerformanceFuelSystems"/>
    <s v="KW Rocketry"/>
    <s v="Yes"/>
    <s v="Yes"/>
    <n v="6"/>
    <x v="4"/>
    <m/>
    <n v="8"/>
    <x v="68"/>
    <x v="0"/>
    <s v="true"/>
    <s v="UA1207"/>
    <s v="UA1207"/>
    <n v="1989"/>
    <m/>
    <m/>
    <m/>
    <m/>
    <s v="bluedog_Titan_SRB7seg,bluedog_Titan_SRB7segStack,KWsrbGlobeX10L,FASA_RO_UA1207,rn_ua1207"/>
  </r>
  <r>
    <s v="rn_ua1206_nc"/>
    <x v="211"/>
    <n v="100"/>
    <n v="2000"/>
    <s v="UA-1206 nosecone and separation motors for Titan IIIC, IIID, IIIE, proposed for Saturn IB derivatives. Plume configured by RealPlume."/>
    <s v="highPerformanceFuelSystems"/>
    <s v="RN US Rockets"/>
    <s v="Yes"/>
    <s v="Yes"/>
    <n v="6"/>
    <x v="0"/>
    <s v="Nosecone"/>
    <n v="8"/>
    <x v="4"/>
    <x v="0"/>
    <s v="true"/>
    <s v="UA1206"/>
    <m/>
    <n v="1983"/>
    <m/>
    <m/>
    <m/>
    <m/>
    <m/>
  </r>
  <r>
    <s v="FASAGerminiSRB175_7Seg"/>
    <x v="212"/>
    <n v="6250"/>
    <n v="125000"/>
    <s v="Strap-on booster for Titan 34D. Burn time 114s. Plume configured by RealPlume."/>
    <s v="highPerformanceFuelSystems"/>
    <s v="FASA"/>
    <s v="Yes"/>
    <s v="Yes"/>
    <n v="6"/>
    <x v="4"/>
    <m/>
    <m/>
    <x v="6"/>
    <x v="0"/>
    <s v="true"/>
    <s v="UA1206"/>
    <m/>
    <n v="1983"/>
    <m/>
    <m/>
    <m/>
    <m/>
    <s v="FASAGerminiSRB175_7Seg,rn_ua1206"/>
  </r>
  <r>
    <s v="rn_ua1206"/>
    <x v="212"/>
    <n v="6050"/>
    <n v="121000"/>
    <s v="Strap-on booster for Titan 34D. Burn time 114s. Plume configured by RealPlume."/>
    <s v="highPerformanceFuelSystems"/>
    <s v="RN US Rockets"/>
    <s v="Yes"/>
    <s v="Yes"/>
    <n v="6"/>
    <x v="4"/>
    <m/>
    <m/>
    <x v="6"/>
    <x v="0"/>
    <s v="true"/>
    <s v="UA1206"/>
    <m/>
    <n v="1983"/>
    <m/>
    <m/>
    <m/>
    <m/>
    <s v="FASAGerminiSRB175_7Seg,rn_ua1206"/>
  </r>
  <r>
    <s v="rn_ua1205_nc"/>
    <x v="213"/>
    <n v="100"/>
    <n v="2000"/>
    <s v="UA-1205 nosecone and separation motors for Titan IIIC, IIID, IIIE, proposed for Saturn IB derivatives. Plume configured by RealPlume."/>
    <s v="largeSolids"/>
    <s v="RN US Rockets"/>
    <s v="Yes"/>
    <s v="Yes"/>
    <n v="4"/>
    <x v="0"/>
    <s v="Nosecone"/>
    <n v="4"/>
    <x v="43"/>
    <x v="0"/>
    <s v="true"/>
    <s v="UA1205"/>
    <m/>
    <n v="1965"/>
    <m/>
    <m/>
    <m/>
    <m/>
    <m/>
  </r>
  <r>
    <s v="FASAGerminiSRB175"/>
    <x v="214"/>
    <n v="5320"/>
    <n v="106400"/>
    <s v="Strap-on booster for Titan IIIC, IIID, IIIE, proposed for Saturn IB derivatives. Burn time 115s. Plume configured by RealPlume."/>
    <s v="largeSolids"/>
    <s v="FASA"/>
    <s v="Yes"/>
    <s v="Yes"/>
    <n v="4"/>
    <x v="4"/>
    <m/>
    <m/>
    <x v="42"/>
    <x v="0"/>
    <s v="true"/>
    <s v="UA1205"/>
    <m/>
    <n v="1965"/>
    <m/>
    <m/>
    <m/>
    <m/>
    <s v="bluedog_Titan_SRB5seg,bluedog_Titan_SRB5segStack,solidBoosterMAX,FASAGerminiSRB175,FASAGerminiSRB175White,rn_ua1205"/>
  </r>
  <r>
    <s v="FASAGerminiSRB175White"/>
    <x v="214"/>
    <n v="5320"/>
    <n v="106400"/>
    <s v="Strap-on booster for Titan IIC, IIID, IIIE, proposed for Saturn IB derivatives. Burn time 115s. Painted white. Plume configured by RealPlume."/>
    <s v="largeSolids"/>
    <s v="FASA"/>
    <s v="Yes"/>
    <s v="Yes"/>
    <n v="4"/>
    <x v="4"/>
    <m/>
    <m/>
    <x v="42"/>
    <x v="0"/>
    <s v="true"/>
    <s v="UA1205"/>
    <m/>
    <n v="1965"/>
    <m/>
    <m/>
    <m/>
    <m/>
    <s v="bluedog_Titan_SRB5seg,bluedog_Titan_SRB5segStack,solidBoosterMAX,FASAGerminiSRB175,FASAGerminiSRB175White,rn_ua1205"/>
  </r>
  <r>
    <s v="rn_ua1205"/>
    <x v="214"/>
    <n v="5120"/>
    <n v="102400"/>
    <s v="Strap-on booster for Titan IIIC, IIID, IIIE, proposed for Saturn IB derivatives. Burn time 117s. Plume configured by RealPlume."/>
    <s v="largeSolids"/>
    <s v="RN US Rockets"/>
    <s v="Yes"/>
    <s v="Yes"/>
    <n v="4"/>
    <x v="4"/>
    <m/>
    <m/>
    <x v="42"/>
    <x v="0"/>
    <s v="true"/>
    <s v="UA1205"/>
    <m/>
    <n v="1965"/>
    <m/>
    <m/>
    <m/>
    <m/>
    <s v="bluedog_Titan_SRB5seg,bluedog_Titan_SRB5segStack,solidBoosterMAX,FASAGerminiSRB175,FASAGerminiSRB175White,rn_ua1205"/>
  </r>
  <r>
    <s v="bluedog_Titan_SRB5seg"/>
    <x v="215"/>
    <n v="5320"/>
    <n v="106400"/>
    <s v="Strap-on booster for Titan IIIC, IIID, IIIE, proposed for Saturn IB derivatives. Burn time 115s. Diameter: [3.05 m]. Plume configured by RealPlume."/>
    <m/>
    <s v="BDB"/>
    <s v="Yes"/>
    <s v="Yes"/>
    <e v="#N/A"/>
    <x v="4"/>
    <m/>
    <m/>
    <x v="42"/>
    <x v="0"/>
    <s v="true"/>
    <s v="UA1205"/>
    <s v="UA1205"/>
    <n v="1965"/>
    <m/>
    <m/>
    <m/>
    <m/>
    <s v="bluedog_Titan_SRB5seg,bluedog_Titan_SRB5segStack,solidBoosterMAX,FASAGerminiSRB175,FASAGerminiSRB175White,rn_ua1205"/>
  </r>
  <r>
    <s v="bluedog_Titan_SRB5segStack"/>
    <x v="215"/>
    <n v="5320"/>
    <n v="106400"/>
    <s v="Strap-on booster for Titan IIIC, IIID, IIIE, proposed for Saturn IB derivatives. Burn time 115s. This is the (never flown, but proposed) inline version with two TVC tanks. Diameter: [3.05 m]."/>
    <m/>
    <s v="BDB"/>
    <s v="Yes"/>
    <s v="Yes"/>
    <e v="#N/A"/>
    <x v="4"/>
    <m/>
    <m/>
    <x v="42"/>
    <x v="0"/>
    <s v="true"/>
    <s v="UA1205"/>
    <s v="UA1205"/>
    <n v="1965"/>
    <m/>
    <m/>
    <m/>
    <m/>
    <s v="bluedog_Titan_SRB5seg,bluedog_Titan_SRB5segStack,solidBoosterMAX,FASAGerminiSRB175,FASAGerminiSRB175White,rn_ua1205"/>
  </r>
  <r>
    <s v="AJ10-138"/>
    <x v="216"/>
    <m/>
    <m/>
    <m/>
    <m/>
    <s v="Engine_Config"/>
    <s v="Yes"/>
    <m/>
    <e v="#N/A"/>
    <x v="12"/>
    <m/>
    <m/>
    <x v="19"/>
    <x v="0"/>
    <m/>
    <m/>
    <s v="AJ10_138"/>
    <n v="1964"/>
    <m/>
    <m/>
    <m/>
    <m/>
    <m/>
  </r>
  <r>
    <s v="solidBoosterMAX"/>
    <x v="215"/>
    <n v="5320"/>
    <n v="106400"/>
    <s v="Strap-on booster for Titan IIIC, IIID, IIIE, proposed for Saturn IB derivatives. Burn time 115s. Diameter: [3.05 m]. Plume configured by RealPlume."/>
    <s v="largeSolids"/>
    <s v="Ven Stock Revamp"/>
    <s v="Yes"/>
    <s v="Yes"/>
    <n v="4"/>
    <x v="4"/>
    <m/>
    <m/>
    <x v="42"/>
    <x v="0"/>
    <s v="true"/>
    <s v="UA1205"/>
    <s v="UA1205"/>
    <n v="1965"/>
    <m/>
    <m/>
    <m/>
    <m/>
    <s v="bluedog_Titan_SRB5seg,bluedog_Titan_SRB5segStack,solidBoosterMAX,FASAGerminiSRB175,FASAGerminiSRB175White,rn_ua1205"/>
  </r>
  <r>
    <s v="FASAGerminiSRB175_5Seg"/>
    <x v="217"/>
    <n v="4600"/>
    <n v="92000"/>
    <s v="Earliest UA120 series booster designed. Designed for Titan booster augmentation for DynaSoar. Candidate for various Saturn INT studies. Plume configured by RealPlume."/>
    <s v="largeSolids"/>
    <s v="FASA"/>
    <s v="Yes"/>
    <s v="Yes"/>
    <n v="4"/>
    <x v="4"/>
    <m/>
    <m/>
    <x v="42"/>
    <x v="0"/>
    <s v="true"/>
    <s v="UA1204"/>
    <m/>
    <n v="1965"/>
    <m/>
    <m/>
    <m/>
    <m/>
    <s v="bluedog_Titan_SRB2seg,FASAGerminiSRB175_5Seg"/>
  </r>
  <r>
    <s v="bluedog_Titan_SRB2seg"/>
    <x v="218"/>
    <n v="5320"/>
    <n v="106400"/>
    <m/>
    <m/>
    <s v="BDB"/>
    <s v="Yes"/>
    <s v="Yes"/>
    <e v="#N/A"/>
    <x v="4"/>
    <m/>
    <m/>
    <x v="27"/>
    <x v="0"/>
    <s v="true"/>
    <m/>
    <s v="UA1204"/>
    <n v="1962"/>
    <m/>
    <m/>
    <m/>
    <m/>
    <s v="bluedog_Titan_SRB2seg,FASAGerminiSRB175_5Seg"/>
  </r>
  <r>
    <s v="SSTU-RO-ENG-SRBC"/>
    <x v="219"/>
    <n v="1"/>
    <n v="106400"/>
    <s v="Modular UA-120 booster.  Has options to vary the number of segments, with optional diameter scaling."/>
    <s v="basicRocketry"/>
    <s v="SSTU"/>
    <s v="Yes"/>
    <s v="Yes"/>
    <n v="1"/>
    <x v="4"/>
    <s v="SRB"/>
    <n v="4"/>
    <x v="42"/>
    <x v="0"/>
    <s v="true"/>
    <s v="UA120X"/>
    <m/>
    <n v="1965"/>
    <m/>
    <s v="Based on costs of UA12xx, fixed by Procedurals"/>
    <d v="2017-05-19T00:00:00"/>
    <m/>
    <m/>
  </r>
  <r>
    <s v="WBI_BuffaloWingType4"/>
    <x v="220"/>
    <n v="100"/>
    <n v="6400"/>
    <s v="This part is either a vaguely wing-shaped plank or a giant surfboard. We're not sure which. (PART NOT SUPPORTED BY RP-0 OR RO)"/>
    <s v="aerodynamicSystems"/>
    <s v="WildBlue Buffalo Rover"/>
    <s v="No"/>
    <s v="No"/>
    <n v="2"/>
    <x v="7"/>
    <s v="Wing"/>
    <n v="11"/>
    <x v="11"/>
    <x v="1"/>
    <s v="false"/>
    <m/>
    <m/>
    <m/>
    <m/>
    <m/>
    <m/>
    <m/>
    <m/>
  </r>
  <r>
    <s v="WBI_BuffaloWingType3"/>
    <x v="221"/>
    <n v="100"/>
    <n v="6400"/>
    <s v="This part is either a vaguely wing-shaped plank or a giant surfboard. We're not sure which. (PART NOT SUPPORTED BY RP-0 OR RO)"/>
    <s v="aerodynamicSystems"/>
    <s v="WildBlue Buffalo Rover"/>
    <s v="No"/>
    <s v="No"/>
    <n v="2"/>
    <x v="7"/>
    <s v="Wing"/>
    <n v="11"/>
    <x v="11"/>
    <x v="1"/>
    <s v="false"/>
    <m/>
    <m/>
    <m/>
    <m/>
    <m/>
    <m/>
    <m/>
    <m/>
  </r>
  <r>
    <s v="WBI_BuffaloWingType2"/>
    <x v="222"/>
    <n v="200"/>
    <n v="6400"/>
    <s v="This part is either a vaguely wing-shaped plank or a giant surfboard. We're not sure which. (PART NOT SUPPORTED BY RP-0 OR RO)"/>
    <s v="aerodynamicSystems"/>
    <s v="WildBlue Buffalo Rover"/>
    <s v="No"/>
    <s v="No"/>
    <n v="2"/>
    <x v="7"/>
    <s v="Wing"/>
    <n v="11"/>
    <x v="11"/>
    <x v="1"/>
    <s v="false"/>
    <m/>
    <m/>
    <m/>
    <m/>
    <m/>
    <m/>
    <m/>
    <m/>
  </r>
  <r>
    <s v="WBI_BuffaloWingType1"/>
    <x v="223"/>
    <n v="400"/>
    <n v="6400"/>
    <s v="This part is either a vaguely wing-shaped plank or a giant surfboard. We're not sure which. (PART NOT SUPPORTED BY RP-0 OR RO)"/>
    <s v="aerodynamicSystems"/>
    <s v="WildBlue Buffalo Rover"/>
    <s v="No"/>
    <s v="No"/>
    <n v="2"/>
    <x v="7"/>
    <s v="Wing"/>
    <n v="11"/>
    <x v="11"/>
    <x v="1"/>
    <s v="false"/>
    <m/>
    <m/>
    <m/>
    <m/>
    <m/>
    <m/>
    <m/>
    <m/>
  </r>
  <r>
    <s v="BuffaloElevon1"/>
    <x v="224"/>
    <n v="400"/>
    <n v="3200"/>
    <s v="Feel the need to attach an elevator, rudder or aileron to just about any surface you can get your mitts on? Well this small elevon is for you. Made of mostly new factory parts, it will fit just about anywhere. Just don't expect a huge performance out of such a small part. (PART NOT SUPPORTED BY RP-0 OR RO)"/>
    <s v="advAerodynamics"/>
    <s v="WildBlue Buffalo Rover"/>
    <s v="No"/>
    <s v="No"/>
    <n v="5"/>
    <x v="7"/>
    <s v="Control Surface"/>
    <n v="11"/>
    <x v="11"/>
    <x v="1"/>
    <s v="false"/>
    <m/>
    <m/>
    <m/>
    <m/>
    <m/>
    <m/>
    <m/>
    <m/>
  </r>
  <r>
    <s v="SXT-TMA1"/>
    <x v="225"/>
    <n v="2001"/>
    <n v="1"/>
    <s v="1 : 4 : 9 (25 : 36 : n^2 ?) (Missing entryCost field) (PART NOT SUPPORTED BY RP-0 OR RO)"/>
    <m/>
    <s v="SXT"/>
    <s v="No"/>
    <s v="No"/>
    <e v="#N/A"/>
    <x v="7"/>
    <m/>
    <m/>
    <x v="11"/>
    <x v="1"/>
    <m/>
    <m/>
    <m/>
    <m/>
    <m/>
    <m/>
    <m/>
    <m/>
    <m/>
  </r>
  <r>
    <s v="SuperDraco_Double"/>
    <x v="226"/>
    <n v="124"/>
    <n v="1240"/>
    <s v="SuperDraco is a hypergolic propellant liquid rocket engine designed and built by SpaceX. It is part of SpaceX's Draco family of rocket engines. A redundant array of eight SuperDraco engines provides fault-tolerant propulsion for use as a launch escape system and propulsive-landing thrust for the Dragon V2 passenger-carrying space capsule. Plume configured by RealPlume."/>
    <s v="propulsionSystems"/>
    <s v="Niche Parts"/>
    <s v="Yes"/>
    <s v="Yes"/>
    <n v="4"/>
    <x v="13"/>
    <s v="RCS Engine"/>
    <n v="10"/>
    <x v="69"/>
    <x v="0"/>
    <s v="true"/>
    <s v="Dragon V2"/>
    <s v="SuperDraco"/>
    <n v="2018"/>
    <m/>
    <m/>
    <m/>
    <m/>
    <s v="SuperDrago,SuperDraco_Double"/>
  </r>
  <r>
    <s v="RLA_small_radext"/>
    <x v="227"/>
    <n v="200"/>
    <n v="1400"/>
    <s v="Everyone loves wide stacks, and with the TVR-50R you can have the even widerest! This is not a decoupler."/>
    <s v="specializedConstruction"/>
    <s v="RLA Stockalike"/>
    <s v="Yes"/>
    <s v="No"/>
    <n v="5"/>
    <x v="0"/>
    <s v="Adapter"/>
    <m/>
    <x v="40"/>
    <x v="0"/>
    <s v="false"/>
    <m/>
    <m/>
    <n v="1956"/>
    <m/>
    <m/>
    <m/>
    <m/>
    <m/>
  </r>
  <r>
    <s v="SXT5m5wayAdaptor"/>
    <x v="228"/>
    <n v="1200"/>
    <n v="7000"/>
    <s v="Initially built due to a mis-read procurement form, the TVR-1600XXL units now take up a large portion of O.M.B.'s storage floor-space. It is now being sold under a variety of names, including 'My first Quad adaptor' and 'Self assembly pool', in order to clear the stock. Converts a single 5m stack into four 2.5m stacks. (PART NOT SUPPORTED BY RP-0 OR RO)"/>
    <s v="metaMaterials"/>
    <s v="SXT"/>
    <s v="No"/>
    <s v="No"/>
    <n v="7"/>
    <x v="7"/>
    <m/>
    <m/>
    <x v="11"/>
    <x v="1"/>
    <m/>
    <m/>
    <m/>
    <m/>
    <m/>
    <m/>
    <m/>
    <m/>
    <m/>
  </r>
  <r>
    <s v="RLA_med2small_quadadap"/>
    <x v="229"/>
    <n v="200"/>
    <n v="1800"/>
    <s v="Converts a single 1.25m stack into four 0.625m stacks. Particularly useful for clustering engines."/>
    <s v="advConstruction"/>
    <s v="RLA Stockalike"/>
    <s v="Yes"/>
    <s v="No"/>
    <n v="4"/>
    <x v="0"/>
    <s v="Adapter"/>
    <m/>
    <x v="60"/>
    <x v="0"/>
    <s v="false"/>
    <m/>
    <m/>
    <n v="1961"/>
    <m/>
    <m/>
    <m/>
    <m/>
    <m/>
  </r>
  <r>
    <s v="adapterLargeSmallQuad"/>
    <x v="230"/>
    <n v="800"/>
    <n v="7000"/>
    <s v="After realizing 'larger circles' wasn't a very patentable concept, O.M.B. Enterprises rolled out a new line of ingenious multi-connector adapters to fit Rockomax sized parts. Lawsuit still pending. Converts a single 2.5m stack into four 1.25m stacks."/>
    <s v="metaMaterials"/>
    <s v="Squad"/>
    <s v="Yes"/>
    <s v="No"/>
    <n v="7"/>
    <x v="0"/>
    <s v="Adapter"/>
    <m/>
    <x v="60"/>
    <x v="0"/>
    <s v="false"/>
    <m/>
    <m/>
    <n v="1961"/>
    <m/>
    <m/>
    <m/>
    <m/>
    <m/>
  </r>
  <r>
    <s v="RLA_med2small_triadap"/>
    <x v="231"/>
    <n v="150"/>
    <n v="1300"/>
    <s v="Converts a single 1.25m stack into three 0.625m stacks."/>
    <s v="generalConstruction"/>
    <s v="RLA Stockalike"/>
    <s v="Yes"/>
    <s v="No"/>
    <n v="3"/>
    <x v="0"/>
    <s v="Adapter"/>
    <m/>
    <x v="40"/>
    <x v="0"/>
    <s v="false"/>
    <m/>
    <m/>
    <n v="1956"/>
    <m/>
    <m/>
    <m/>
    <m/>
    <m/>
  </r>
  <r>
    <s v="adapterLargeSmallTri"/>
    <x v="232"/>
    <n v="600"/>
    <n v="6400"/>
    <s v="After realizing 'larger circles' wasn't a very patentable concept, O.M.B. Enterprises rolled out a new line of ingenious multi-connector adapters to fit Rockomax sized parts. Lawsuit still pending. Converts a single 2.5m stack into three 1.25m stacks."/>
    <s v="metaMaterials"/>
    <s v="Squad"/>
    <s v="Yes"/>
    <s v="No"/>
    <n v="7"/>
    <x v="0"/>
    <s v="Adapter"/>
    <m/>
    <x v="60"/>
    <x v="0"/>
    <s v="false"/>
    <m/>
    <m/>
    <n v="1961"/>
    <m/>
    <m/>
    <m/>
    <m/>
    <m/>
  </r>
  <r>
    <s v="stackQuadCoupler"/>
    <x v="233"/>
    <n v="2000"/>
    <n v="4200"/>
    <s v="What could be more awesome than a Tricoupler? Why, a quadcoupler, of course. Just remember that this is not a decoupler, and will not separate stages."/>
    <s v="advMetalworks"/>
    <s v="Squad"/>
    <s v="Yes"/>
    <s v="No"/>
    <n v="6"/>
    <x v="0"/>
    <s v="Adapter"/>
    <m/>
    <x v="60"/>
    <x v="0"/>
    <s v="false"/>
    <m/>
    <m/>
    <n v="1961"/>
    <m/>
    <m/>
    <m/>
    <m/>
    <m/>
  </r>
  <r>
    <s v="RLA_med2small_biadap"/>
    <x v="234"/>
    <n v="100"/>
    <n v="800"/>
    <s v="Converts a single 1.25m stack into two 0.625m stacks."/>
    <s v="generalRocketry"/>
    <s v="RLA Stockalike"/>
    <s v="Yes"/>
    <s v="No"/>
    <n v="2"/>
    <x v="0"/>
    <s v="Adapter"/>
    <m/>
    <x v="40"/>
    <x v="0"/>
    <s v="false"/>
    <m/>
    <m/>
    <n v="1956"/>
    <m/>
    <m/>
    <m/>
    <m/>
    <m/>
  </r>
  <r>
    <s v="adapterLargeSmallBi"/>
    <x v="235"/>
    <n v="400"/>
    <n v="7800"/>
    <s v="After realizing 'larger circles' wasn't a very patentable concept, O.M.B. Enterprises rolled out a new line of ingenious multi-connector adapters to fit Rockomax sized parts. Lawsuit still pending. Converts a single 2.5m stack into two 1.25m stacks."/>
    <s v="metaMaterials"/>
    <s v="Squad"/>
    <s v="Yes"/>
    <s v="No"/>
    <n v="7"/>
    <x v="0"/>
    <s v="Adapter"/>
    <m/>
    <x v="60"/>
    <x v="0"/>
    <s v="false"/>
    <m/>
    <m/>
    <n v="1961"/>
    <m/>
    <m/>
    <m/>
    <m/>
    <m/>
  </r>
  <r>
    <s v="stackBiCoupler"/>
    <x v="236"/>
    <n v="400"/>
    <n v="3200"/>
    <s v="The TVR-200 Stack Bi-Coupler is a simple method for splitting one rocket into two - WITHOUT the disastrous consequences of doing it the normal (explosive) way."/>
    <s v="specializedConstruction"/>
    <s v="Squad"/>
    <s v="Yes"/>
    <s v="No"/>
    <n v="5"/>
    <x v="0"/>
    <s v="Adapter"/>
    <m/>
    <x v="40"/>
    <x v="0"/>
    <s v="false"/>
    <m/>
    <m/>
    <n v="1956"/>
    <m/>
    <m/>
    <m/>
    <m/>
    <m/>
  </r>
  <r>
    <s v="SXT5mQuadAdaptor"/>
    <x v="237"/>
    <n v="1200"/>
    <n v="7000"/>
    <s v="Initially built due to a mis-read procurement form, the TVR-1600XXL units now take up a large portion of O.M.B.'s storage floor-space. It is now being sold under a variety of names, including 'My first Quad adaptor' and 'Self assembly pool', in order to clear the stock. Converts a single 5m stack into four 2.5m stacks. (PART NOT SUPPORTED BY RP-0 OR RO)"/>
    <s v="metaMaterials"/>
    <s v="SXT"/>
    <s v="No"/>
    <s v="No"/>
    <n v="7"/>
    <x v="7"/>
    <m/>
    <m/>
    <x v="11"/>
    <x v="1"/>
    <m/>
    <m/>
    <m/>
    <m/>
    <m/>
    <m/>
    <m/>
    <m/>
    <m/>
  </r>
  <r>
    <s v="stackTriCoupler"/>
    <x v="238"/>
    <n v="50"/>
    <n v="1000"/>
    <s v="The Stack Tricoupler! If your stack is lacking in awesomeness, this is the tool for you! Just remember that this is not a decoupler, and won't separate stages."/>
    <s v="engineering101"/>
    <s v="Squad"/>
    <s v="Yes"/>
    <s v="Yes"/>
    <n v="1"/>
    <x v="0"/>
    <s v="Adapter"/>
    <m/>
    <x v="40"/>
    <x v="0"/>
    <s v="true"/>
    <m/>
    <m/>
    <n v="1956"/>
    <m/>
    <m/>
    <m/>
    <m/>
    <m/>
  </r>
  <r>
    <s v="RLA_medium_radext"/>
    <x v="239"/>
    <n v="800"/>
    <n v="5600"/>
    <s v="Everyone loves wide stacks, and with the TVR-100R you can have the even widerest! This is not a decoupler."/>
    <s v="specializedConstruction"/>
    <s v="RLA Stockalike"/>
    <s v="Yes"/>
    <s v="No"/>
    <n v="5"/>
    <x v="0"/>
    <s v="Adapter"/>
    <m/>
    <x v="40"/>
    <x v="0"/>
    <s v="false"/>
    <m/>
    <m/>
    <n v="1956"/>
    <m/>
    <m/>
    <m/>
    <m/>
    <m/>
  </r>
  <r>
    <s v="WBI_Tundra400"/>
    <x v="240"/>
    <n v="1"/>
    <n v="3800"/>
    <s v="The Tundra 400 provides modular fuel storage conforming to the Buffalo standard form factor."/>
    <s v="advConstruction"/>
    <s v="WildBlue Buffalo Rover"/>
    <s v="Yes"/>
    <s v="No"/>
    <n v="4"/>
    <x v="0"/>
    <s v="Fuel Tank"/>
    <n v="6"/>
    <x v="0"/>
    <x v="0"/>
    <s v="false"/>
    <s v="Apollo Rover"/>
    <m/>
    <n v="1971"/>
    <m/>
    <m/>
    <m/>
    <m/>
    <m/>
  </r>
  <r>
    <s v="WBI_Tundra200"/>
    <x v="241"/>
    <n v="1"/>
    <n v="1900"/>
    <s v="The Tundra 200 provides modular fuel storage conforming to the Buffalo standard form factor."/>
    <s v="advConstruction"/>
    <s v="WildBlue Buffalo Rover"/>
    <s v="Yes"/>
    <s v="No"/>
    <n v="4"/>
    <x v="0"/>
    <s v="Fuel Tank"/>
    <n v="6"/>
    <x v="0"/>
    <x v="0"/>
    <s v="false"/>
    <s v="Apollo Rover"/>
    <m/>
    <n v="1971"/>
    <m/>
    <m/>
    <m/>
    <m/>
    <m/>
  </r>
  <r>
    <s v="chakaradialDecoupler1-2"/>
    <x v="242"/>
    <n v="770"/>
    <n v="4200"/>
    <s v="Explosive cord decoupler for side mounted boosters. (PART NOT SUPPORTED BY RP-0, RO IN PROGRESS)"/>
    <s v="advConstruction"/>
    <s v="Chaka Monkey"/>
    <s v="Yes"/>
    <s v="No"/>
    <n v="4"/>
    <x v="7"/>
    <m/>
    <m/>
    <x v="11"/>
    <x v="1"/>
    <m/>
    <m/>
    <m/>
    <m/>
    <m/>
    <m/>
    <m/>
    <m/>
    <m/>
  </r>
  <r>
    <s v="radialDecoupler2"/>
    <x v="243"/>
    <n v="30"/>
    <n v="600"/>
    <s v="The TT-70 Radial Decoupler is an extension of the TT-38K decoupler, with a large truss structure for greater space between mounting points."/>
    <s v="advRocketry"/>
    <s v="Squad"/>
    <s v="Yes"/>
    <s v="Yes"/>
    <n v="3"/>
    <x v="0"/>
    <s v="Decoupler"/>
    <m/>
    <x v="40"/>
    <x v="0"/>
    <s v="true"/>
    <m/>
    <m/>
    <n v="1956"/>
    <m/>
    <m/>
    <m/>
    <m/>
    <m/>
  </r>
  <r>
    <s v="CHAKAradialDecoupler"/>
    <x v="244"/>
    <n v="600"/>
    <n v="1200"/>
    <s v="Explosive cord decoupler for side mounted boosters. (PART NOT SUPPORTED BY RP-0, RO IN PROGRESS)"/>
    <s v="stability"/>
    <s v="Chaka Monkey"/>
    <s v="Yes"/>
    <s v="No"/>
    <n v="2"/>
    <x v="7"/>
    <m/>
    <m/>
    <x v="11"/>
    <x v="1"/>
    <m/>
    <m/>
    <m/>
    <m/>
    <m/>
    <m/>
    <m/>
    <m/>
    <m/>
  </r>
  <r>
    <s v="xradialDecoupler"/>
    <x v="245"/>
    <n v="600"/>
    <n v="1200"/>
    <s v="Explosive cord decoupler for side mounted boosters. (PART NOT SUPPORTED BY RP-0, RO IN PROGRESS)"/>
    <s v="stability"/>
    <s v="Chaka Monkey"/>
    <s v="Yes"/>
    <s v="No"/>
    <n v="2"/>
    <x v="7"/>
    <m/>
    <m/>
    <x v="11"/>
    <x v="1"/>
    <m/>
    <m/>
    <m/>
    <m/>
    <m/>
    <m/>
    <m/>
    <m/>
    <m/>
  </r>
  <r>
    <s v="radialDecoupler"/>
    <x v="245"/>
    <n v="20"/>
    <n v="400"/>
    <s v="The TT-38K Radial Decoupler, like most other decouplers, is equipped with a (hopefully) small explosive charge, that will sever the structural linkage between itself and whatever it's connected to."/>
    <s v="start"/>
    <s v="Squad"/>
    <s v="Yes"/>
    <s v="Yes"/>
    <n v="0"/>
    <x v="0"/>
    <m/>
    <n v="0"/>
    <x v="1"/>
    <x v="0"/>
    <s v="true"/>
    <m/>
    <m/>
    <n v="0"/>
    <m/>
    <m/>
    <m/>
    <m/>
    <m/>
  </r>
  <r>
    <s v="launchClamp1"/>
    <x v="246"/>
    <n v="10"/>
    <n v="200"/>
    <s v="The TT18-A Stability Enhancer uses ground-breaking fastening technology to significantly increase the stability of spacecraft during the pre-launch phase. While OMB Demolition has been criticized in the past for using &quot;big fancy words for a rocket holder&quot;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
    <s v="start"/>
    <s v="Squad"/>
    <s v="Yes"/>
    <s v="Yes"/>
    <n v="0"/>
    <x v="0"/>
    <m/>
    <n v="0"/>
    <x v="1"/>
    <x v="0"/>
    <s v="true"/>
    <m/>
    <m/>
    <n v="0"/>
    <m/>
    <m/>
    <m/>
    <m/>
    <m/>
  </r>
  <r>
    <s v="RLA_small_decoupler_radial"/>
    <x v="247"/>
    <n v="250"/>
    <n v="750"/>
    <s v="The TT-16 Radial Decoupler, like most other decouplers, is equipped with a small explosive charge, that will sever the structural linkage between itself and whatever it's connected to."/>
    <s v="stability"/>
    <s v="RLA Stockalike"/>
    <s v="Yes"/>
    <s v="No"/>
    <n v="2"/>
    <x v="0"/>
    <s v="Decoupler"/>
    <m/>
    <x v="59"/>
    <x v="0"/>
    <s v="false"/>
    <m/>
    <m/>
    <n v="1952"/>
    <m/>
    <m/>
    <m/>
    <m/>
    <m/>
  </r>
  <r>
    <s v="SXTlaunchclamp1"/>
    <x v="248"/>
    <n v="10"/>
    <n v="200"/>
    <s v="The TT06-A Stability Enhancer uses ground-breaking fastening technology to significantly increase the stability of spacecraft during the pre-launch phase. While OMB Demolition has been criticized in the past for using &quot;big fancy words for a rocket holder&quot;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
    <s v="start"/>
    <s v="SXT"/>
    <s v="Yes"/>
    <s v="Yes"/>
    <n v="0"/>
    <x v="0"/>
    <s v="Launch Clamp"/>
    <n v="0"/>
    <x v="1"/>
    <x v="0"/>
    <s v="true"/>
    <m/>
    <m/>
    <n v="0"/>
    <m/>
    <m/>
    <m/>
    <m/>
    <m/>
  </r>
  <r>
    <s v="stackSeparatorBig"/>
    <x v="249"/>
    <n v="900"/>
    <n v="9200"/>
    <s v="The TR-XL Stack Separator is the largest available from O.M.B, designed for slicing the largest of rockets in twain. Unlike Decouplers, Separators will eject anything connected to themselves. This is good, as it removes the need to worry about which side needs to be pointed away from face. Try to not look at it too much though."/>
    <s v="advMetalworks"/>
    <s v="Squad"/>
    <s v="Yes"/>
    <s v="No"/>
    <n v="6"/>
    <x v="0"/>
    <s v="Decoupler"/>
    <m/>
    <x v="43"/>
    <x v="0"/>
    <s v="false"/>
    <m/>
    <m/>
    <n v="1964"/>
    <m/>
    <m/>
    <m/>
    <m/>
    <m/>
  </r>
  <r>
    <s v="CXA_TRUNNION"/>
    <x v="250"/>
    <n v="350"/>
    <n v="1500"/>
    <s v="Mounting hardware for modules to be mounted within shuttle bays, or just to make crafts look cooler."/>
    <s v="specializedConstruction"/>
    <s v="CxAerospace"/>
    <s v="Yes"/>
    <s v="No"/>
    <n v="5"/>
    <x v="6"/>
    <s v="Structural"/>
    <m/>
    <x v="70"/>
    <x v="0"/>
    <s v="false"/>
    <s v="Shuttle"/>
    <m/>
    <n v="1981"/>
    <m/>
    <m/>
    <m/>
    <m/>
    <m/>
  </r>
  <r>
    <s v="SXTtruckbox"/>
    <x v="251"/>
    <n v="1600"/>
    <n v="600"/>
    <s v="It's a big box. Nothing fancy. Does what it say's on the tin. Quite why these came in a tin is another matter. (PART NOT SUPPORTED BY RP-0 OR RO)"/>
    <s v="ORPHANS"/>
    <s v="SXT"/>
    <s v="No"/>
    <s v="No"/>
    <s v="ORPH"/>
    <x v="7"/>
    <m/>
    <m/>
    <x v="11"/>
    <x v="1"/>
    <m/>
    <m/>
    <m/>
    <m/>
    <m/>
    <m/>
    <m/>
    <m/>
    <m/>
  </r>
  <r>
    <s v="AJ10-190"/>
    <x v="252"/>
    <m/>
    <m/>
    <m/>
    <m/>
    <s v="Engine_Config"/>
    <s v="Yes"/>
    <m/>
    <e v="#N/A"/>
    <x v="12"/>
    <s v="Engine"/>
    <m/>
    <x v="71"/>
    <x v="0"/>
    <m/>
    <s v="Shuttle"/>
    <s v="AJ10_190"/>
    <n v="1981"/>
    <m/>
    <m/>
    <m/>
    <m/>
    <m/>
  </r>
  <r>
    <s v="antenna_cone"/>
    <x v="253"/>
    <n v="320"/>
    <n v="240"/>
    <s v="A low gain omnidirectional antenna for short range, high bandwidth communications."/>
    <s v="deprecated"/>
    <s v="Coatl Aerospace"/>
    <s v="Yes"/>
    <s v="No"/>
    <e v="#N/A"/>
    <x v="17"/>
    <s v="Antenna"/>
    <n v="2"/>
    <x v="1"/>
    <x v="1"/>
    <s v="false"/>
    <m/>
    <m/>
    <m/>
    <n v="750000"/>
    <m/>
    <m/>
    <m/>
    <m/>
  </r>
  <r>
    <s v="GuidanceEarly2m"/>
    <x v="254"/>
    <n v="300"/>
    <n v="9000"/>
    <s v="Medium (6.5ft / 2m) early avionics ring for Thor/Atlas class rockets. Provides control for 9 minutes. This avionics unit allows full control over the vessel, up to the tonnage limit (cumulative)."/>
    <s v="basicAvionics"/>
    <s v="Squad"/>
    <s v="Yes"/>
    <s v="Yes"/>
    <n v="1.5"/>
    <x v="1"/>
    <s v="Avionics"/>
    <m/>
    <x v="49"/>
    <x v="0"/>
    <s v="true"/>
    <m/>
    <m/>
    <n v="1956"/>
    <s v="Same as Thor"/>
    <m/>
    <m/>
    <m/>
    <m/>
  </r>
  <r>
    <s v="RP0probeVanguardXray"/>
    <x v="255"/>
    <n v="160"/>
    <n v="3200"/>
    <s v="A small (0.5m) satellite designed to study the variation in solar X-ray radiation."/>
    <s v="earlyAvionics"/>
    <s v="SXT"/>
    <s v="Yes"/>
    <s v="Yes"/>
    <n v="1"/>
    <x v="1"/>
    <s v="Probe"/>
    <m/>
    <x v="49"/>
    <x v="0"/>
    <s v="true"/>
    <s v="Vanguard 2"/>
    <m/>
    <n v="1956"/>
    <m/>
    <m/>
    <m/>
    <m/>
    <m/>
  </r>
  <r>
    <s v="sputnik2"/>
    <x v="256"/>
    <n v="100"/>
    <n v="2000"/>
    <s v="Second Soviet satellite"/>
    <s v="basicAvionics"/>
    <s v="RN Soviet Probes"/>
    <s v="Yes"/>
    <s v="Yes"/>
    <n v="1.5"/>
    <x v="1"/>
    <s v="Probe"/>
    <m/>
    <x v="49"/>
    <x v="0"/>
    <s v="true"/>
    <s v="Sputnik 2"/>
    <m/>
    <n v="1957"/>
    <m/>
    <m/>
    <m/>
    <m/>
    <m/>
  </r>
  <r>
    <s v="bluedog_Explorer1"/>
    <x v="257"/>
    <n v="158"/>
    <n v="3160"/>
    <s v="Explorer 1, the first satellite launched by the United States, was a very simple scientific probe of less than a dozen kilograms. It featured a cosmic ray detector and micrometeorite detectors, as well as temperature sensors. Mercury batteries provided a month of electricity for the high power transmitter and another two and a half months for the low-power transmitter."/>
    <m/>
    <s v="BDB"/>
    <s v="Yes"/>
    <s v="Yes"/>
    <e v="#N/A"/>
    <x v="1"/>
    <s v="Probe"/>
    <m/>
    <x v="49"/>
    <x v="0"/>
    <s v="true"/>
    <s v="Explorer 1"/>
    <m/>
    <n v="1957"/>
    <m/>
    <m/>
    <m/>
    <m/>
    <s v="bluedog_Explorer1,FASAExplorerProbe"/>
  </r>
  <r>
    <s v="smallRadialDecoupler"/>
    <x v="258"/>
    <n v="10"/>
    <n v="200"/>
    <s v="A small radial decoupler."/>
    <s v="start"/>
    <s v="Squad"/>
    <s v="Yes"/>
    <s v="Yes"/>
    <n v="0"/>
    <x v="0"/>
    <m/>
    <n v="0"/>
    <x v="1"/>
    <x v="0"/>
    <s v="true"/>
    <m/>
    <m/>
    <n v="0"/>
    <m/>
    <m/>
    <m/>
    <m/>
    <m/>
  </r>
  <r>
    <s v="SXTSaturnV1-2Sep"/>
    <x v="259"/>
    <n v="1000"/>
    <n v="8200"/>
    <s v="A stack separator for the truly massive 5m tank, allows extra space for mounting engines inside. (PART NOT SUPPORTED BY RP-0 OR RO)"/>
    <s v="veryHeavyRocketry"/>
    <s v="SXT"/>
    <s v="No"/>
    <s v="No"/>
    <n v="6"/>
    <x v="7"/>
    <m/>
    <m/>
    <x v="11"/>
    <x v="1"/>
    <m/>
    <m/>
    <m/>
    <m/>
    <m/>
    <m/>
    <m/>
    <m/>
    <m/>
  </r>
  <r>
    <s v="SXTSaturnV1-2SepSmall"/>
    <x v="260"/>
    <n v="1000"/>
    <n v="8200"/>
    <s v="A low profile stack separator for the truly massive 5m tank. (PART NOT SUPPORTED BY RP-0 OR RO)"/>
    <s v="veryHeavyRocketry"/>
    <s v="SXT"/>
    <s v="No"/>
    <s v="No"/>
    <n v="6"/>
    <x v="7"/>
    <m/>
    <m/>
    <x v="11"/>
    <x v="1"/>
    <m/>
    <m/>
    <m/>
    <m/>
    <m/>
    <m/>
    <m/>
    <m/>
    <m/>
  </r>
  <r>
    <s v="size3Decoupler"/>
    <x v="261"/>
    <n v="600"/>
    <n v="1200"/>
    <s v="Originally designed to separate buildings that were stuck together, O.M.B has repurposed these explosive bolts for use in separating stacks of massive rockets."/>
    <s v="largeVolumeContainment"/>
    <s v="Squad"/>
    <s v="Yes"/>
    <s v="No"/>
    <n v="4.5"/>
    <x v="0"/>
    <s v="Decoupler"/>
    <m/>
    <x v="43"/>
    <x v="0"/>
    <s v="false"/>
    <m/>
    <m/>
    <n v="1964"/>
    <m/>
    <m/>
    <m/>
    <m/>
    <m/>
  </r>
  <r>
    <s v="SXTSaturnV2-3Sep"/>
    <x v="262"/>
    <n v="1000"/>
    <n v="8200"/>
    <s v="An interesting piece, either used as a straight adaptor between 3.75m and 5m sections, or as a stack seperator capable of concealing an engine within it. (PART NOT SUPPORTED BY RP-0 OR RO)"/>
    <s v="metaMaterials"/>
    <s v="SXT"/>
    <s v="No"/>
    <s v="No"/>
    <n v="7"/>
    <x v="7"/>
    <m/>
    <m/>
    <x v="11"/>
    <x v="1"/>
    <m/>
    <m/>
    <m/>
    <m/>
    <m/>
    <m/>
    <m/>
    <m/>
    <m/>
  </r>
  <r>
    <s v="stackDecouplerMini"/>
    <x v="263"/>
    <n v="2"/>
    <n v="40"/>
    <s v="The TR-2V Stack Decoupler is a miniature detachment utility for small rockets and space probes."/>
    <s v="start"/>
    <s v="Squad"/>
    <s v="Yes"/>
    <s v="Yes"/>
    <n v="0"/>
    <x v="0"/>
    <m/>
    <n v="0"/>
    <x v="1"/>
    <x v="0"/>
    <s v="true"/>
    <m/>
    <m/>
    <n v="0"/>
    <m/>
    <m/>
    <m/>
    <m/>
    <m/>
  </r>
  <r>
    <s v="RC_cone_double"/>
    <x v="264"/>
    <n v="0"/>
    <n v="0"/>
    <s v="A nose cone with two built in parachutes. One drogue, one main. Ensure you properly configure it to work with your craft."/>
    <s v="start"/>
    <s v="RealChute"/>
    <s v="Yes"/>
    <s v="Yes"/>
    <n v="0"/>
    <x v="16"/>
    <m/>
    <m/>
    <x v="1"/>
    <x v="0"/>
    <s v="true"/>
    <m/>
    <m/>
    <n v="0"/>
    <m/>
    <m/>
    <m/>
    <m/>
    <m/>
  </r>
  <r>
    <s v="stackSeparatorMini"/>
    <x v="265"/>
    <n v="450"/>
    <n v="6200"/>
    <s v="Similarly to the TR-18D, the TR-2C is a utility for slicing a rocket into two halves, but now in a more compact size. The manual says the explosive content is just enough to eject anything attached to the unit in a safe, controlled manner. The delivery guy did have a full bomb suit on though, so try not to drop it."/>
    <s v="miniaturization"/>
    <s v="Squad"/>
    <s v="Yes"/>
    <s v="No"/>
    <n v="3"/>
    <x v="0"/>
    <s v="Decoupler"/>
    <m/>
    <x v="59"/>
    <x v="0"/>
    <s v="false"/>
    <m/>
    <m/>
    <n v="1952"/>
    <m/>
    <m/>
    <m/>
    <m/>
    <m/>
  </r>
  <r>
    <s v="AJ10-138"/>
    <x v="216"/>
    <m/>
    <m/>
    <m/>
    <s v="heavierRocketry"/>
    <s v="Engine_Config"/>
    <s v="Yes"/>
    <m/>
    <n v="5"/>
    <x v="12"/>
    <m/>
    <m/>
    <x v="19"/>
    <x v="0"/>
    <m/>
    <m/>
    <s v="AJ10_Adv"/>
    <n v="1964"/>
    <m/>
    <m/>
    <m/>
    <m/>
    <m/>
  </r>
  <r>
    <s v="RC_cone"/>
    <x v="266"/>
    <n v="0"/>
    <n v="0"/>
    <s v="A nose cone with built in parachute. Ensure you properly configure it to work with your craft."/>
    <s v="start"/>
    <s v="RealChute"/>
    <s v="Yes"/>
    <s v="Yes"/>
    <n v="0"/>
    <x v="16"/>
    <m/>
    <m/>
    <x v="1"/>
    <x v="0"/>
    <s v="true"/>
    <m/>
    <m/>
    <n v="0"/>
    <m/>
    <m/>
    <m/>
    <m/>
    <m/>
  </r>
  <r>
    <s v="RLA_small_decoupler_stack"/>
    <x v="267"/>
    <n v="150"/>
    <n v="800"/>
    <s v="The TR-1V Stack Decoupler is a miniature detachment utility for small rockets and space probes."/>
    <s v="stability"/>
    <s v="RLA Stockalike"/>
    <s v="Yes"/>
    <s v="No"/>
    <n v="2"/>
    <x v="0"/>
    <s v="Decoupler"/>
    <m/>
    <x v="59"/>
    <x v="0"/>
    <s v="false"/>
    <m/>
    <m/>
    <n v="1952"/>
    <m/>
    <m/>
    <m/>
    <m/>
    <m/>
  </r>
  <r>
    <s v="stackSeparator"/>
    <x v="268"/>
    <n v="600"/>
    <n v="7200"/>
    <s v="Unlike Decouplers, Separators jettison everything attached to them. This new technology was very well received by rocket engineers everywhere. Not bad for something that started out as a failure for a controlled explosive bolt prototype."/>
    <s v="specializedConstruction"/>
    <s v="Squad"/>
    <s v="Yes"/>
    <s v="No"/>
    <n v="5"/>
    <x v="0"/>
    <s v="Decoupler"/>
    <m/>
    <x v="43"/>
    <x v="0"/>
    <s v="false"/>
    <m/>
    <m/>
    <n v="1964"/>
    <m/>
    <m/>
    <m/>
    <m/>
    <m/>
  </r>
  <r>
    <s v="stackDecoupler"/>
    <x v="269"/>
    <n v="10"/>
    <n v="200"/>
    <s v="The TR-18A Stack Decoupler is equipped with a (hopefully) small explosive charge, that will sever the structural linkage between itself and whatever it's connected to. Painted on its sides are handy arrows indicating which side will detach."/>
    <s v="engineering101"/>
    <s v="Squad"/>
    <s v="Yes"/>
    <s v="Yes"/>
    <n v="1"/>
    <x v="0"/>
    <s v="Decoupler"/>
    <m/>
    <x v="59"/>
    <x v="0"/>
    <s v="true"/>
    <m/>
    <m/>
    <n v="1952"/>
    <m/>
    <m/>
    <m/>
    <m/>
    <m/>
  </r>
  <r>
    <s v="reactor-125"/>
    <x v="270"/>
    <n v="112225"/>
    <n v="275000"/>
    <s v="I. V. Kurchatov Institute of Atomic Energy. Related to the TOPAZ-I, a nuclear fission reactor found in around 30 satellites put into orbit by the Soviet Union."/>
    <s v="largeNuclearPower"/>
    <s v="Near Future Electrical"/>
    <s v="Yes"/>
    <s v="No"/>
    <n v="7"/>
    <x v="15"/>
    <s v="Nuclear Reactor"/>
    <m/>
    <x v="72"/>
    <x v="0"/>
    <s v="false"/>
    <m/>
    <m/>
    <n v="2001"/>
    <s v="Was demonstrated in 1991"/>
    <m/>
    <m/>
    <m/>
    <m/>
  </r>
  <r>
    <s v="FASAExplorerProbe"/>
    <x v="257"/>
    <n v="158"/>
    <n v="3160"/>
    <s v="Explorer 1, the first satellite launched by the United States, was a very simple scientific probe of less than a dozen kilograms. It featured a cosmic ray detector and micrometeorite detectors, as well as temperature sensors. Mercury batteries provided a month of electricity for the high power transmitter and another two and a half months for the low-power transmitter."/>
    <s v="earlyAvionics"/>
    <s v="FASA"/>
    <s v="Yes"/>
    <s v="Yes"/>
    <n v="1"/>
    <x v="1"/>
    <s v="Probe"/>
    <m/>
    <x v="49"/>
    <x v="0"/>
    <s v="true"/>
    <s v="Explorer 1"/>
    <m/>
    <n v="1957"/>
    <m/>
    <m/>
    <m/>
    <m/>
    <s v="bluedog_Explorer1,FASAExplorerProbe"/>
  </r>
  <r>
    <s v="MK2VApod"/>
    <x v="271"/>
    <n v="8000"/>
    <n v="600000"/>
    <s v="The VA command module is part of the TKS/FGB spacecraft. It can be attached either to the FGB module of the TKS, to the front section of the Almaz station or to both. In the latter case, the station could be launched manned with the crew riding to orbit inside the VA capsule. The crew would be able to exit and enter the VA capsule in orbit via a hatch in the heat shield located at the bottom of the craft. Supports two crew for one day. Center of mass can be offset to allow lifting reentry (toggle Descent Mode)."/>
    <s v="commandModules"/>
    <s v="Ven Stock Revamp"/>
    <s v="Yes"/>
    <s v="Yes"/>
    <n v="4"/>
    <x v="2"/>
    <s v="Command Module"/>
    <m/>
    <x v="55"/>
    <x v="0"/>
    <s v="true"/>
    <s v="TKS"/>
    <m/>
    <n v="1977"/>
    <m/>
    <m/>
    <m/>
    <m/>
    <m/>
  </r>
  <r>
    <s v="Kosmos_TKS_Solar_Array_rn"/>
    <x v="272"/>
    <n v="2415"/>
    <n v="10920"/>
    <s v="Solar array used for TKS."/>
    <s v="largeElectrics"/>
    <s v="RN Soviet Rockets"/>
    <s v="Yes"/>
    <s v="No"/>
    <n v="4.5"/>
    <x v="5"/>
    <s v="Solar"/>
    <n v="7"/>
    <x v="12"/>
    <x v="0"/>
    <s v="false"/>
    <s v="TKS"/>
    <m/>
    <n v="1977"/>
    <m/>
    <m/>
    <m/>
    <m/>
    <m/>
  </r>
  <r>
    <s v="rn_tks_rcs_block"/>
    <x v="273"/>
    <n v="400"/>
    <n v="4000"/>
    <s v="Attach 4 of these to TKS service module"/>
    <s v="generalRocketry"/>
    <s v="RN Soyuz"/>
    <s v="Yes"/>
    <s v="No"/>
    <n v="2"/>
    <x v="13"/>
    <s v="RCS"/>
    <m/>
    <x v="37"/>
    <x v="0"/>
    <s v="false"/>
    <s v="TKS"/>
    <m/>
    <n v="1977"/>
    <m/>
    <m/>
    <m/>
    <m/>
    <m/>
  </r>
  <r>
    <s v="rn_tks_fairing"/>
    <x v="274"/>
    <n v="20"/>
    <n v="400"/>
    <s v="Fairing for the TKS spacecraft for use with the Proton. Plume configured by RealPlume."/>
    <s v="generalConstruction"/>
    <s v="RN Soviet Rockets"/>
    <s v="Yes"/>
    <s v="Yes"/>
    <n v="3"/>
    <x v="0"/>
    <s v="Fairing"/>
    <m/>
    <x v="56"/>
    <x v="0"/>
    <s v="true"/>
    <s v="TKS"/>
    <m/>
    <n v="1977"/>
    <m/>
    <m/>
    <m/>
    <m/>
    <m/>
  </r>
  <r>
    <s v="SXTWingLarge"/>
    <x v="275"/>
    <n v="2800"/>
    <n v="36400"/>
    <s v="It was initially a 455, it got dropped. Now it's better, it fulfils a niche and probably also leverages synergies. The responsible kerbals were still fired of course. To our knowledge, they haven't landed yet. (PART NOT SUPPORTED BY RP-0 OR RO)"/>
    <s v="supersonicFlight"/>
    <s v="SXT"/>
    <s v="No"/>
    <s v="No"/>
    <n v="3"/>
    <x v="7"/>
    <m/>
    <m/>
    <x v="11"/>
    <x v="1"/>
    <m/>
    <m/>
    <m/>
    <m/>
    <m/>
    <m/>
    <m/>
    <m/>
    <m/>
  </r>
  <r>
    <s v="rn_ua1207_dec"/>
    <x v="276"/>
    <n v="100"/>
    <n v="2000"/>
    <s v="Radial decoupler for the UA1207 and SRMU boosters of the Titan IV rocket series."/>
    <s v="highPerformanceFuelSystems"/>
    <s v="RN US Rockets"/>
    <s v="Yes"/>
    <s v="Yes"/>
    <n v="6"/>
    <x v="0"/>
    <s v="Decoupler"/>
    <m/>
    <x v="67"/>
    <x v="0"/>
    <s v="true"/>
    <s v="UA1207"/>
    <m/>
    <n v="1989"/>
    <m/>
    <m/>
    <m/>
    <m/>
    <m/>
  </r>
  <r>
    <s v="rn_ua1206_dec"/>
    <x v="277"/>
    <n v="100"/>
    <n v="2000"/>
    <s v="Radial decoupler for the UA1206 boosters of the Titan IV-A rocket series."/>
    <s v="highPerformanceFuelSystems"/>
    <s v="RN US Rockets"/>
    <s v="Yes"/>
    <s v="Yes"/>
    <n v="6"/>
    <x v="0"/>
    <s v="Decoupler"/>
    <m/>
    <x v="4"/>
    <x v="0"/>
    <s v="true"/>
    <s v="UA1206"/>
    <m/>
    <n v="1983"/>
    <m/>
    <m/>
    <m/>
    <m/>
    <m/>
  </r>
  <r>
    <s v="rn_ua1205_dec"/>
    <x v="278"/>
    <n v="100"/>
    <n v="2000"/>
    <s v="Radial decoupler for the UA1205 boosters of the Titan IV-A rocket series."/>
    <s v="largeSolids"/>
    <s v="RN US Rockets"/>
    <s v="Yes"/>
    <s v="Yes"/>
    <n v="4"/>
    <x v="0"/>
    <s v="Decoupler"/>
    <m/>
    <x v="43"/>
    <x v="0"/>
    <s v="true"/>
    <s v="UA1205"/>
    <m/>
    <n v="1965"/>
    <m/>
    <m/>
    <m/>
    <m/>
    <m/>
  </r>
  <r>
    <s v="bluedog_Titan_SRBseparator"/>
    <x v="279"/>
    <n v="50"/>
    <n v="200"/>
    <s v="Lower separation motor for Titan solids."/>
    <m/>
    <s v="BDB"/>
    <s v="Yes"/>
    <s v="Yes"/>
    <e v="#N/A"/>
    <x v="4"/>
    <m/>
    <m/>
    <x v="42"/>
    <x v="0"/>
    <s v="true"/>
    <s v="Titan III"/>
    <m/>
    <n v="1965"/>
    <m/>
    <m/>
    <m/>
    <m/>
    <m/>
  </r>
  <r>
    <s v="bluedog_Titan_SRBnose"/>
    <x v="280"/>
    <n v="50"/>
    <n v="200"/>
    <m/>
    <m/>
    <s v="BDB"/>
    <s v="Yes"/>
    <s v="Yes"/>
    <e v="#N/A"/>
    <x v="4"/>
    <m/>
    <m/>
    <x v="42"/>
    <x v="0"/>
    <s v="true"/>
    <s v="Titan III"/>
    <m/>
    <n v="1965"/>
    <m/>
    <m/>
    <m/>
    <m/>
    <m/>
  </r>
  <r>
    <s v="rn_titaniv_ss"/>
    <x v="281"/>
    <n v="3500"/>
    <n v="2800"/>
    <s v="This fuel tank can be used for the upper stage in Titan IV series builds."/>
    <s v="fuelSystems"/>
    <s v="RN US Rockets"/>
    <s v="Yes"/>
    <s v="No"/>
    <n v="3"/>
    <x v="0"/>
    <s v="Fuel Tank"/>
    <n v="8"/>
    <x v="67"/>
    <x v="0"/>
    <s v="false"/>
    <s v="Titan IV"/>
    <m/>
    <n v="1989"/>
    <m/>
    <m/>
    <m/>
    <m/>
    <m/>
  </r>
  <r>
    <s v="FASAGeminiLFT_TitanIV"/>
    <x v="282"/>
    <n v="300"/>
    <n v="5000"/>
    <s v="This fuel tank can be used for the lower stage in Titan IV series builds."/>
    <s v="exoticAlloys"/>
    <s v="FASA"/>
    <s v="Yes"/>
    <s v="Yes"/>
    <n v="8"/>
    <x v="0"/>
    <s v="Fuel Tank"/>
    <n v="8"/>
    <x v="67"/>
    <x v="0"/>
    <s v="true"/>
    <s v="Titan IV"/>
    <m/>
    <n v="1989"/>
    <m/>
    <m/>
    <m/>
    <m/>
    <m/>
  </r>
  <r>
    <s v="rn_titaniv_fs"/>
    <x v="282"/>
    <n v="11000"/>
    <n v="3200"/>
    <s v="This fuel tank can be used for the lower stage in Titan IV series builds."/>
    <s v="fuelSystems"/>
    <s v="RN US Rockets"/>
    <s v="Yes"/>
    <s v="No"/>
    <n v="3"/>
    <x v="0"/>
    <s v="Fuel Tank"/>
    <n v="8"/>
    <x v="67"/>
    <x v="0"/>
    <s v="false"/>
    <s v="Titan IV"/>
    <m/>
    <n v="1989"/>
    <m/>
    <m/>
    <m/>
    <m/>
    <m/>
  </r>
  <r>
    <s v="rn_titaniv_p_dec"/>
    <x v="283"/>
    <n v="150"/>
    <n v="1"/>
    <s v="Payload decoupler for Titan IV rocket. Place between payload and upper stage. (Missing entryCost field)"/>
    <s v="generalConstruction"/>
    <s v="RN US Rockets"/>
    <s v="Yes"/>
    <s v="No"/>
    <n v="3"/>
    <x v="0"/>
    <s v="Decoupler"/>
    <m/>
    <x v="67"/>
    <x v="0"/>
    <s v="false"/>
    <s v="Titan IV"/>
    <m/>
    <n v="1989"/>
    <m/>
    <m/>
    <m/>
    <m/>
    <m/>
  </r>
  <r>
    <s v="rn_tiv_tower"/>
    <x v="284"/>
    <n v="25"/>
    <n v="0"/>
    <s v="Launch Umbilical Tower for the Titan IV rocket. Place on side of main body."/>
    <s v="start"/>
    <s v="RN US Rockets"/>
    <s v="Yes"/>
    <s v="No"/>
    <n v="0"/>
    <x v="0"/>
    <s v="Launch Clamp"/>
    <n v="8"/>
    <x v="67"/>
    <x v="0"/>
    <s v="false"/>
    <s v="Titan IV"/>
    <m/>
    <n v="1989"/>
    <m/>
    <m/>
    <m/>
    <m/>
    <m/>
  </r>
  <r>
    <s v="rn_titaniv_ius_dec"/>
    <x v="285"/>
    <n v="150"/>
    <n v="1"/>
    <s v="IUS booster decoupler for Titan IV rocket. Place between IUS stage and upper stage. (Missing entryCost field)"/>
    <s v="generalConstruction"/>
    <s v="RN US Rockets"/>
    <s v="Yes"/>
    <s v="No"/>
    <n v="3"/>
    <x v="0"/>
    <s v="Decoupler"/>
    <m/>
    <x v="67"/>
    <x v="0"/>
    <s v="false"/>
    <s v="Titan IV"/>
    <m/>
    <n v="1989"/>
    <m/>
    <m/>
    <m/>
    <m/>
    <m/>
  </r>
  <r>
    <s v="rn_titaniv_int"/>
    <x v="286"/>
    <n v="850"/>
    <n v="320"/>
    <s v="Place this part between the Titan IV lower and upper stages."/>
    <s v="generalConstruction"/>
    <s v="RN US Rockets"/>
    <s v="Yes"/>
    <s v="No"/>
    <n v="3"/>
    <x v="0"/>
    <s v="Interstage"/>
    <m/>
    <x v="67"/>
    <x v="0"/>
    <s v="false"/>
    <s v="Titan IV"/>
    <m/>
    <n v="1989"/>
    <m/>
    <m/>
    <m/>
    <m/>
    <m/>
  </r>
  <r>
    <s v="TITAN_IV_INT"/>
    <x v="287"/>
    <n v="850"/>
    <n v="320"/>
    <s v="Interstage for TITAN IV launch vehicle."/>
    <s v="basicRocketry"/>
    <s v="RO-Extended"/>
    <s v="Yes"/>
    <s v="No"/>
    <n v="1"/>
    <x v="0"/>
    <s v="Interstage"/>
    <m/>
    <x v="67"/>
    <x v="0"/>
    <s v="false"/>
    <s v="Titan IV"/>
    <m/>
    <n v="1989"/>
    <m/>
    <m/>
    <m/>
    <m/>
    <m/>
  </r>
  <r>
    <s v="rn_centaurt_mb"/>
    <x v="288"/>
    <n v="1000"/>
    <n v="6000"/>
    <s v="Centaur T upper stage for the Titan IV rocket."/>
    <s v="advMetalworks"/>
    <s v="RN US Rockets"/>
    <s v="Yes"/>
    <s v="No"/>
    <n v="6"/>
    <x v="0"/>
    <s v="Fuel Tank"/>
    <n v="8"/>
    <x v="67"/>
    <x v="0"/>
    <s v="false"/>
    <s v="Titan IV"/>
    <m/>
    <n v="1989"/>
    <m/>
    <m/>
    <m/>
    <m/>
    <m/>
  </r>
  <r>
    <s v="rn_centaurt_rl10_r"/>
    <x v="289"/>
    <n v="1300"/>
    <n v="60000"/>
    <s v="Right engine for Centaur T upper stage. Used on Titan IV rockets. MAKE SURE PIPES ARE LINED UP CORRECTLY WHEN PLACING! Plume configured by RealPlume."/>
    <s v="hydroloxTL2"/>
    <s v="RN US Rockets"/>
    <s v="Yes"/>
    <s v="Yes"/>
    <n v="3"/>
    <x v="8"/>
    <m/>
    <m/>
    <x v="73"/>
    <x v="0"/>
    <s v="true"/>
    <s v="Titan IV"/>
    <m/>
    <n v="1989"/>
    <m/>
    <m/>
    <m/>
    <m/>
    <m/>
  </r>
  <r>
    <s v="rn_centaurt_tdec"/>
    <x v="290"/>
    <n v="300"/>
    <n v="1200"/>
    <s v="Centaur T payload decoupler for Titan IV rocket. Place between Centaur stage and payload."/>
    <s v="generalConstruction"/>
    <s v="RN US Rockets"/>
    <s v="Yes"/>
    <s v="No"/>
    <n v="3"/>
    <x v="0"/>
    <s v="Decoupler"/>
    <m/>
    <x v="67"/>
    <x v="0"/>
    <s v="false"/>
    <s v="Titan IV"/>
    <m/>
    <n v="1989"/>
    <m/>
    <m/>
    <m/>
    <m/>
    <m/>
  </r>
  <r>
    <s v="rn_centaurt_rl10_l"/>
    <x v="291"/>
    <n v="1300"/>
    <n v="60000"/>
    <s v="Left engine for Centaur T upper stage. Used on Titan IV rockets. MAKE SURE PIPES ARE LINED UP CORRECTLY WHEN PLACING! Plume configured by RealPlume."/>
    <s v="hydroloxTL2"/>
    <s v="RN US Rockets"/>
    <s v="Yes"/>
    <s v="Yes"/>
    <n v="3"/>
    <x v="8"/>
    <m/>
    <m/>
    <x v="73"/>
    <x v="0"/>
    <s v="true"/>
    <s v="Titan IV"/>
    <m/>
    <n v="1989"/>
    <m/>
    <m/>
    <m/>
    <m/>
    <m/>
  </r>
  <r>
    <s v="rn_centaurt_bdec"/>
    <x v="292"/>
    <n v="300"/>
    <n v="1200"/>
    <s v="Centaur T decoupler for Titan IV rocket. Place between Centaur stage and Titan IV."/>
    <s v="generalConstruction"/>
    <s v="RN US Rockets"/>
    <s v="Yes"/>
    <s v="No"/>
    <n v="3"/>
    <x v="0"/>
    <s v="Decoupler"/>
    <m/>
    <x v="67"/>
    <x v="0"/>
    <s v="false"/>
    <s v="Titan IV"/>
    <m/>
    <n v="1989"/>
    <m/>
    <m/>
    <m/>
    <m/>
    <m/>
  </r>
  <r>
    <s v="rn_tiv_booster_truss"/>
    <x v="293"/>
    <n v="25"/>
    <n v="0"/>
    <s v="Booster launch clamp for the Titan IV rocket. Place under each booster."/>
    <s v="start"/>
    <s v="RN US Rockets"/>
    <s v="Yes"/>
    <s v="No"/>
    <n v="0"/>
    <x v="0"/>
    <s v="Launch Clamp"/>
    <n v="8"/>
    <x v="67"/>
    <x v="0"/>
    <s v="false"/>
    <s v="Titan IV"/>
    <m/>
    <n v="1989"/>
    <m/>
    <m/>
    <m/>
    <m/>
    <m/>
  </r>
  <r>
    <s v="SHIP_TITAN_IV_UpperTank"/>
    <x v="294"/>
    <m/>
    <m/>
    <s v="This fuel tank can be used for the second stage in Titan IV series builds."/>
    <s v="heavyRocketry"/>
    <s v="RO-Extended"/>
    <s v="Yes"/>
    <m/>
    <n v="4"/>
    <x v="0"/>
    <s v="Fuel Tank"/>
    <m/>
    <x v="67"/>
    <x v="1"/>
    <m/>
    <s v="Titan IV"/>
    <m/>
    <n v="1989"/>
    <m/>
    <m/>
    <m/>
    <m/>
    <m/>
  </r>
  <r>
    <s v="SHIP_TITAN_IV_MainTank"/>
    <x v="295"/>
    <m/>
    <m/>
    <s v="This fuel tank can be used for the lower stage in Titan IV series builds."/>
    <s v="heavyRocketry"/>
    <s v="RO-Extended"/>
    <s v="Yes"/>
    <m/>
    <n v="4"/>
    <x v="0"/>
    <s v="Fuel Tank"/>
    <m/>
    <x v="67"/>
    <x v="1"/>
    <m/>
    <s v="Titan IV"/>
    <m/>
    <n v="1989"/>
    <m/>
    <m/>
    <m/>
    <m/>
    <m/>
  </r>
  <r>
    <s v="rn_titaniv_fairing_26"/>
    <x v="296"/>
    <n v="840"/>
    <n v="2800"/>
    <s v="Fairing for the Titan IV rocket. Plume configured by RealPlume."/>
    <s v="generalRocketry"/>
    <s v="RN US Rockets"/>
    <s v="Yes"/>
    <s v="No"/>
    <n v="2"/>
    <x v="0"/>
    <s v="Fairing"/>
    <m/>
    <x v="67"/>
    <x v="0"/>
    <s v="false"/>
    <s v="Titan IV"/>
    <m/>
    <n v="1989"/>
    <m/>
    <m/>
    <m/>
    <m/>
    <m/>
  </r>
  <r>
    <s v="rn_titaniv_fairing_23"/>
    <x v="297"/>
    <n v="840"/>
    <n v="2800"/>
    <s v="Fairing for the Titan IV rocket. Plume configured by RealPlume."/>
    <s v="generalRocketry"/>
    <s v="RN US Rockets"/>
    <s v="Yes"/>
    <s v="No"/>
    <n v="2"/>
    <x v="0"/>
    <s v="Fairing"/>
    <m/>
    <x v="67"/>
    <x v="0"/>
    <s v="false"/>
    <s v="Titan IV"/>
    <m/>
    <n v="1989"/>
    <m/>
    <m/>
    <m/>
    <m/>
    <m/>
  </r>
  <r>
    <s v="rn_titaniv_fairing_20"/>
    <x v="298"/>
    <n v="840"/>
    <n v="2800"/>
    <s v="Fairing for the Titan IV rocket. Plume configured by RealPlume."/>
    <s v="generalRocketry"/>
    <s v="RN US Rockets"/>
    <s v="Yes"/>
    <s v="No"/>
    <n v="2"/>
    <x v="0"/>
    <s v="Fairing"/>
    <m/>
    <x v="67"/>
    <x v="0"/>
    <s v="false"/>
    <s v="Titan IV"/>
    <m/>
    <n v="1989"/>
    <m/>
    <m/>
    <m/>
    <m/>
    <m/>
  </r>
  <r>
    <s v="rn_titaniv_fairing_17"/>
    <x v="299"/>
    <n v="840"/>
    <n v="2800"/>
    <s v="Fairing for the Titan IV rocket. Plume configured by RealPlume."/>
    <s v="generalRocketry"/>
    <s v="RN US Rockets"/>
    <s v="Yes"/>
    <s v="No"/>
    <n v="2"/>
    <x v="0"/>
    <s v="Fairing"/>
    <m/>
    <x v="67"/>
    <x v="0"/>
    <s v="false"/>
    <s v="Titan IV"/>
    <m/>
    <n v="1989"/>
    <m/>
    <m/>
    <m/>
    <m/>
    <m/>
  </r>
  <r>
    <s v="rn_titaniv_fairing_15"/>
    <x v="300"/>
    <n v="840"/>
    <n v="2800"/>
    <s v="Fairing for the Titan IV rocket. Plume configured by RealPlume."/>
    <s v="generalRocketry"/>
    <s v="RN US Rockets"/>
    <s v="Yes"/>
    <s v="No"/>
    <n v="2"/>
    <x v="0"/>
    <s v="Fairing"/>
    <m/>
    <x v="67"/>
    <x v="0"/>
    <s v="false"/>
    <s v="Titan IV"/>
    <m/>
    <n v="1989"/>
    <m/>
    <m/>
    <m/>
    <m/>
    <m/>
  </r>
  <r>
    <s v="TITAN_III_INT"/>
    <x v="301"/>
    <n v="50"/>
    <n v="200"/>
    <s v="Interstage for TITAN III launch vehciles."/>
    <s v="basicRocketry"/>
    <s v="RO-Extended"/>
    <s v="Yes"/>
    <s v="No"/>
    <n v="1"/>
    <x v="0"/>
    <s v="Interstage"/>
    <m/>
    <x v="43"/>
    <x v="0"/>
    <s v="false"/>
    <s v="Titan IIIB"/>
    <m/>
    <n v="1966"/>
    <m/>
    <m/>
    <m/>
    <m/>
    <m/>
  </r>
  <r>
    <s v="TITAN_IIIB_INT"/>
    <x v="301"/>
    <n v="200"/>
    <n v="500"/>
    <s v="Interstage for TITAN 34D and TITAN III Commercial launch vehciles."/>
    <s v="basicRocketry"/>
    <s v="RO-Extended"/>
    <s v="Yes"/>
    <s v="No"/>
    <n v="1"/>
    <x v="0"/>
    <s v="Interstage"/>
    <m/>
    <x v="67"/>
    <x v="0"/>
    <s v="false"/>
    <s v="Titan 34D, Titan III Comm"/>
    <m/>
    <n v="1989"/>
    <m/>
    <m/>
    <m/>
    <m/>
    <m/>
  </r>
  <r>
    <s v="SHIP_TITAN_III_B_2_C"/>
    <x v="302"/>
    <m/>
    <m/>
    <s v="This fuel tank was flown on the second stage of the TITAN III Commercial launch vehicle."/>
    <s v="heavyRocketry"/>
    <s v="RO-Extended"/>
    <s v="Yes"/>
    <m/>
    <n v="4"/>
    <x v="0"/>
    <s v="Fuel Tank"/>
    <m/>
    <x v="43"/>
    <x v="1"/>
    <m/>
    <s v="Titan IIIB"/>
    <m/>
    <n v="1966"/>
    <m/>
    <m/>
    <m/>
    <m/>
    <m/>
  </r>
  <r>
    <s v="SHIP_TITAN_III_B_2"/>
    <x v="303"/>
    <m/>
    <m/>
    <s v="This is the second stage of the TITAN 34D, as well as the TITAN IIIB."/>
    <s v="heavyRocketry"/>
    <s v="RO-Extended"/>
    <s v="Yes"/>
    <m/>
    <n v="4"/>
    <x v="0"/>
    <s v="Fuel Tank"/>
    <m/>
    <x v="43"/>
    <x v="1"/>
    <m/>
    <s v="Titan IIIB"/>
    <m/>
    <n v="1966"/>
    <m/>
    <m/>
    <m/>
    <m/>
    <m/>
  </r>
  <r>
    <s v="SHIP_TITAN_B_1_B"/>
    <x v="304"/>
    <m/>
    <m/>
    <s v="This is the first stage of the TITAN IIIB launch vehicle."/>
    <s v="heavyRocketry"/>
    <s v="RO-Extended"/>
    <s v="Yes"/>
    <m/>
    <n v="4"/>
    <x v="0"/>
    <s v="Fuel Tank"/>
    <m/>
    <x v="43"/>
    <x v="1"/>
    <m/>
    <s v="Titan IIIB"/>
    <m/>
    <n v="1966"/>
    <m/>
    <m/>
    <m/>
    <m/>
    <m/>
  </r>
  <r>
    <s v="SHIP_TITAN_B_1_C"/>
    <x v="305"/>
    <m/>
    <m/>
    <s v="This is the first stage of the TITAN III Commercial launch vehicle."/>
    <s v="heavyRocketry"/>
    <s v="RO-Extended"/>
    <s v="Yes"/>
    <m/>
    <n v="4"/>
    <x v="0"/>
    <s v="Fuel Tank"/>
    <m/>
    <x v="43"/>
    <x v="1"/>
    <m/>
    <s v="Titan IIIB"/>
    <m/>
    <n v="1966"/>
    <m/>
    <m/>
    <m/>
    <m/>
    <m/>
  </r>
  <r>
    <s v="SHIP_TITAN_B_1"/>
    <x v="306"/>
    <m/>
    <m/>
    <s v="This is the first stage of the TITAN 34D launch vehicle."/>
    <s v="heavyRocketry"/>
    <s v="RO-Extended"/>
    <s v="Yes"/>
    <m/>
    <n v="4"/>
    <x v="0"/>
    <s v="Fuel Tank"/>
    <m/>
    <x v="43"/>
    <x v="1"/>
    <m/>
    <s v="Titan IIIB"/>
    <m/>
    <n v="1966"/>
    <m/>
    <m/>
    <m/>
    <m/>
    <m/>
  </r>
  <r>
    <s v="SHIP_TITAN_III_A_2B"/>
    <x v="307"/>
    <m/>
    <m/>
    <s v="This is the second stage of the TITAN IIIB Agena launch vehicle."/>
    <s v="heavyRocketry"/>
    <s v="RO-Extended"/>
    <s v="Yes"/>
    <m/>
    <n v="4"/>
    <x v="0"/>
    <s v="Fuel Tank"/>
    <m/>
    <x v="43"/>
    <x v="1"/>
    <m/>
    <s v="Titan IIIA"/>
    <m/>
    <n v="1965"/>
    <m/>
    <m/>
    <m/>
    <m/>
    <m/>
  </r>
  <r>
    <s v="SHIP_TITAN_III_A_2"/>
    <x v="308"/>
    <m/>
    <m/>
    <s v="This is the second stage of the TITAN IIIC and IIIE launch vehicles."/>
    <s v="heavyRocketry"/>
    <s v="RO-Extended"/>
    <s v="Yes"/>
    <m/>
    <n v="4"/>
    <x v="0"/>
    <s v="Fuel Tank"/>
    <m/>
    <x v="43"/>
    <x v="1"/>
    <m/>
    <s v="Titan IIIA"/>
    <m/>
    <n v="1965"/>
    <m/>
    <m/>
    <m/>
    <m/>
    <m/>
  </r>
  <r>
    <s v="SHIP_TITAN_A_1"/>
    <x v="309"/>
    <m/>
    <m/>
    <s v="This is the first stage of the TITAN IIIC and IIIE launch vehicles."/>
    <s v="heavyRocketry"/>
    <s v="RO-Extended"/>
    <s v="Yes"/>
    <m/>
    <n v="4"/>
    <x v="0"/>
    <s v="Fuel Tank"/>
    <m/>
    <x v="43"/>
    <x v="1"/>
    <m/>
    <s v="Titan IIIA"/>
    <m/>
    <n v="1965"/>
    <m/>
    <m/>
    <m/>
    <m/>
    <m/>
  </r>
  <r>
    <s v="FASAGeminiLFTMedWhite"/>
    <x v="310"/>
    <n v="265"/>
    <n v="5275"/>
    <s v="This fuel tank can be used for the upper stage in Titan 23G, Titan III series, and Titan IV series builds. Also includes a radio guidance module."/>
    <s v="generalConstruction"/>
    <s v="FASA"/>
    <s v="Yes"/>
    <s v="Yes"/>
    <n v="3"/>
    <x v="0"/>
    <s v="Fuel Tank"/>
    <n v="4"/>
    <x v="43"/>
    <x v="0"/>
    <s v="true"/>
    <s v="Titan II"/>
    <m/>
    <n v="1964"/>
    <m/>
    <m/>
    <m/>
    <m/>
    <m/>
  </r>
  <r>
    <s v="FASAGeminiLFTMed"/>
    <x v="311"/>
    <n v="250"/>
    <n v="5000"/>
    <s v="This propellant tank represents the tank used on the Titan II ICBM."/>
    <s v="basicConstruction"/>
    <s v="FASA"/>
    <s v="Yes"/>
    <s v="Yes"/>
    <n v="1.5"/>
    <x v="0"/>
    <s v="Fuel Tank"/>
    <m/>
    <x v="43"/>
    <x v="0"/>
    <s v="true"/>
    <s v="Titan II"/>
    <m/>
    <n v="1964"/>
    <m/>
    <m/>
    <m/>
    <m/>
    <m/>
  </r>
  <r>
    <s v="FASAGeminiLFTLong"/>
    <x v="312"/>
    <n v="187"/>
    <n v="3740"/>
    <s v="This fuel tank can be used for the lower stage in both Titan II ICBM and Titan II Gemini Launch Vehicle builds."/>
    <s v="basicConstruction"/>
    <s v="FASA"/>
    <s v="Yes"/>
    <s v="Yes"/>
    <n v="1.5"/>
    <x v="0"/>
    <s v="Fuel Tank"/>
    <m/>
    <x v="43"/>
    <x v="0"/>
    <s v="true"/>
    <s v="Titan II"/>
    <m/>
    <n v="1964"/>
    <m/>
    <m/>
    <m/>
    <m/>
    <m/>
  </r>
  <r>
    <s v="vanguard-1"/>
    <x v="313"/>
    <n v="210"/>
    <n v="4200"/>
    <s v="United States satellite Vanguard-1"/>
    <s v="earlyAvionics"/>
    <s v="RN US Probes"/>
    <s v="Yes"/>
    <s v="Yes"/>
    <n v="1"/>
    <x v="1"/>
    <s v="Probe"/>
    <m/>
    <x v="49"/>
    <x v="0"/>
    <s v="true"/>
    <s v="Vangaurd 1"/>
    <m/>
    <n v="1958"/>
    <m/>
    <m/>
    <m/>
    <m/>
    <m/>
  </r>
  <r>
    <s v="FASADeltaAv0"/>
    <x v="314"/>
    <n v="100"/>
    <n v="2500"/>
    <s v="Small, 1.5m avionics unit for Thor and Thrust Augmented Thor rocket stage.  Used on Thor-Able, Thor-Agena, Thor-Ablestar, Thor-Burner, Thor-Delta and early Delta rockets (A-K)."/>
    <s v="basicAvionics"/>
    <s v="FASA"/>
    <s v="Yes"/>
    <s v="Yes"/>
    <n v="1.5"/>
    <x v="1"/>
    <s v="Avionics"/>
    <m/>
    <x v="49"/>
    <x v="0"/>
    <s v="true"/>
    <s v="Thor-Able"/>
    <m/>
    <n v="1958"/>
    <m/>
    <m/>
    <m/>
    <m/>
    <m/>
  </r>
  <r>
    <s v="FASAGeminiROTitanIIGLVUpper"/>
    <x v="315"/>
    <n v="270"/>
    <n v="5400"/>
    <s v="This propellant tank represents the tank used on the Titan II Gemini Launch Vehicle. It provides 8 more seconds of burn time via an extra ton of propellant."/>
    <s v="basicConstruction"/>
    <s v="FASA"/>
    <s v="Yes"/>
    <s v="Yes"/>
    <n v="1.5"/>
    <x v="0"/>
    <s v="Fuel Tank"/>
    <m/>
    <x v="43"/>
    <x v="0"/>
    <s v="true"/>
    <s v="Gemini"/>
    <m/>
    <n v="1965"/>
    <m/>
    <m/>
    <m/>
    <m/>
    <m/>
  </r>
  <r>
    <s v="TitanIUpper"/>
    <x v="316"/>
    <n v="237"/>
    <n v="4740"/>
    <s v="This fuel tank can be used for the upper stage in Titan I series builds. Also includes a radio guidance module."/>
    <s v="basicConstruction"/>
    <s v="FASA"/>
    <s v="Yes"/>
    <s v="Yes"/>
    <n v="1.5"/>
    <x v="0"/>
    <s v="Fuel Tank"/>
    <m/>
    <x v="40"/>
    <x v="0"/>
    <s v="true"/>
    <s v="Titan I"/>
    <m/>
    <n v="1959"/>
    <m/>
    <m/>
    <m/>
    <m/>
    <m/>
  </r>
  <r>
    <s v="FASAGeminiDecDark25_Titan3m"/>
    <x v="317"/>
    <n v="75"/>
    <n v="1500"/>
    <s v="Decoupler for Titan II/III/IV Series rockets and other 120&quot; Parts"/>
    <s v="basicConstruction"/>
    <s v="FASA"/>
    <s v="Yes"/>
    <s v="Yes"/>
    <n v="1.5"/>
    <x v="0"/>
    <s v="Decoupler"/>
    <m/>
    <x v="43"/>
    <x v="0"/>
    <s v="true"/>
    <s v="Titan II"/>
    <m/>
    <n v="1964"/>
    <m/>
    <m/>
    <m/>
    <m/>
    <m/>
  </r>
  <r>
    <s v="FASAGeminiLFTLonger"/>
    <x v="318"/>
    <n v="243"/>
    <n v="4860"/>
    <s v="This fuel tank can be used for the lower stage in Titan 3BS/34D series builds."/>
    <s v="generalConstruction"/>
    <s v="FASA"/>
    <s v="Yes"/>
    <s v="Yes"/>
    <n v="3"/>
    <x v="0"/>
    <s v="Fuel Tank"/>
    <n v="4"/>
    <x v="43"/>
    <x v="0"/>
    <s v="true"/>
    <s v="Titan III"/>
    <m/>
    <n v="1965"/>
    <m/>
    <m/>
    <m/>
    <m/>
    <m/>
  </r>
  <r>
    <s v="FASAGeminiLFTLongIF"/>
    <x v="319"/>
    <n v="200"/>
    <n v="4000"/>
    <s v="This fuel tank can be used for the lower stage in Titan 23G and Titan 3A/B/C/D/E series builds"/>
    <s v="generalConstruction"/>
    <s v="FASA"/>
    <s v="Yes"/>
    <s v="Yes"/>
    <n v="3"/>
    <x v="0"/>
    <s v="Fuel Tank"/>
    <n v="8"/>
    <x v="67"/>
    <x v="0"/>
    <s v="true"/>
    <s v="Titan 23G/3"/>
    <m/>
    <n v="1988"/>
    <m/>
    <m/>
    <m/>
    <m/>
    <m/>
  </r>
  <r>
    <s v="FASAGeminiLFTTitan1"/>
    <x v="320"/>
    <n v="144"/>
    <n v="2880"/>
    <s v="This fuel tank can be used for the lower stage in Titan 1 series builds."/>
    <s v="basicConstruction"/>
    <s v="FASA"/>
    <s v="Yes"/>
    <s v="Yes"/>
    <n v="1.5"/>
    <x v="0"/>
    <s v="Fuel Tank"/>
    <m/>
    <x v="40"/>
    <x v="0"/>
    <s v="true"/>
    <s v="Titan I"/>
    <m/>
    <n v="1959"/>
    <m/>
    <m/>
    <m/>
    <m/>
    <m/>
  </r>
  <r>
    <s v="sputnik3"/>
    <x v="321"/>
    <n v="300"/>
    <n v="6000"/>
    <s v="Third Soviet satellite"/>
    <s v="basicAvionics"/>
    <s v="RN Soviet Probes"/>
    <s v="Yes"/>
    <s v="Yes"/>
    <n v="1.5"/>
    <x v="1"/>
    <s v="Probe"/>
    <m/>
    <x v="49"/>
    <x v="0"/>
    <s v="true"/>
    <s v="Sputnik 3"/>
    <m/>
    <n v="1958"/>
    <m/>
    <m/>
    <m/>
    <m/>
    <m/>
  </r>
  <r>
    <s v="TinyTim"/>
    <x v="322"/>
    <n v="36"/>
    <n v="720"/>
    <s v="Small solid fueled booster originally used to power anti-shipping missiles during WW2. Used as the kick stage on the WAC Corporal, the USA's first sounding rocket, and reused in modified form for the Aerobee line of sounding rockets. Plume configured by RealPlume."/>
    <s v="start"/>
    <s v="Realism Overhaul"/>
    <s v="Yes"/>
    <s v="Yes"/>
    <n v="0"/>
    <x v="4"/>
    <m/>
    <n v="0"/>
    <x v="1"/>
    <x v="0"/>
    <s v="true"/>
    <m/>
    <m/>
    <n v="0"/>
    <m/>
    <m/>
    <m/>
    <m/>
    <m/>
  </r>
  <r>
    <s v="RLA_tiny_torque_radial"/>
    <x v="323"/>
    <n v="75"/>
    <n v="800"/>
    <s v="A teeny tiny little spinning wheel rests inside a teeny tiny little gyroscope, allowing for rotational control of a spacecraft without having to use propellant to do it. (PART NOT SUPPORTED BY RP-0 OR RO)"/>
    <s v="flightControl"/>
    <s v="RLA Stockalike"/>
    <s v="No"/>
    <s v="No"/>
    <n v="3"/>
    <x v="13"/>
    <s v="Reaction Wheel"/>
    <m/>
    <x v="1"/>
    <x v="1"/>
    <m/>
    <m/>
    <m/>
    <m/>
    <m/>
    <m/>
    <m/>
    <m/>
    <m/>
  </r>
  <r>
    <s v="KzThrustPlate"/>
    <x v="324"/>
    <n v="1"/>
    <n v="2"/>
    <s v="When quad-adapter just isn't enough, Keramzit Engineering has you covered with its wonderful Multi-adapter! Designed for bulding engine clusters, it also found its uses in multiple payload attachment and space bars."/>
    <s v="start"/>
    <s v="Procedural Fairings"/>
    <s v="Yes"/>
    <s v="Yes"/>
    <n v="0"/>
    <x v="0"/>
    <s v="Thrust Plate"/>
    <n v="0"/>
    <x v="1"/>
    <x v="0"/>
    <s v="true"/>
    <m/>
    <m/>
    <n v="0"/>
    <m/>
    <m/>
    <m/>
    <m/>
    <m/>
  </r>
  <r>
    <s v="Thrustframe"/>
    <x v="325"/>
    <n v="25"/>
    <n v="9800"/>
    <s v="An integrated heat shield and thrust frame used by many satellites and deep space probes to protect against the heat of the engine during burns, and also to transfer the thrust from the engine to the spacecraft structure."/>
    <s v="precisionEngineering"/>
    <s v="Niche Parts"/>
    <s v="Yes"/>
    <s v="No"/>
    <n v="5"/>
    <x v="0"/>
    <s v="Adapter"/>
    <m/>
    <x v="40"/>
    <x v="0"/>
    <s v="false"/>
    <m/>
    <m/>
    <n v="1956"/>
    <m/>
    <m/>
    <m/>
    <m/>
    <m/>
  </r>
  <r>
    <s v="rn_thor_as_f2"/>
    <x v="326"/>
    <n v="140"/>
    <n v="2800"/>
    <s v="Fairing for Thor-AbleStar rocket. Plume configured by RealPlume."/>
    <s v="generalRocketry"/>
    <s v="RN US Rockets"/>
    <s v="Yes"/>
    <s v="No"/>
    <n v="2"/>
    <x v="0"/>
    <s v="Fairing"/>
    <m/>
    <x v="60"/>
    <x v="0"/>
    <s v="false"/>
    <s v="Thor Able-Star"/>
    <m/>
    <n v="1961"/>
    <m/>
    <m/>
    <m/>
    <m/>
    <m/>
  </r>
  <r>
    <s v="rn_thor_as_f1"/>
    <x v="327"/>
    <n v="140"/>
    <n v="2800"/>
    <s v="Fairing for Thor-AbleStar rocket. Plume configured by RealPlume."/>
    <s v="generalRocketry"/>
    <s v="RN US Rockets"/>
    <s v="Yes"/>
    <s v="No"/>
    <n v="2"/>
    <x v="0"/>
    <s v="Fairing"/>
    <m/>
    <x v="60"/>
    <x v="0"/>
    <s v="false"/>
    <s v="Thor Able-Star"/>
    <m/>
    <n v="1961"/>
    <m/>
    <m/>
    <m/>
    <m/>
    <m/>
  </r>
  <r>
    <s v="rn_thor_fs_dec2"/>
    <x v="328"/>
    <n v="200"/>
    <n v="500"/>
    <s v="Decoupler for the first stage of thor-epsilon/able star rocket."/>
    <s v="generalRocketry"/>
    <s v="RN US Rockets"/>
    <s v="Yes"/>
    <s v="No"/>
    <n v="2"/>
    <x v="0"/>
    <s v="Decoupler"/>
    <m/>
    <x v="60"/>
    <x v="0"/>
    <s v="false"/>
    <s v="Thor Able-Star"/>
    <m/>
    <n v="1961"/>
    <m/>
    <m/>
    <m/>
    <m/>
    <m/>
  </r>
  <r>
    <s v="rn_thor_fs_dec3"/>
    <x v="329"/>
    <n v="200"/>
    <n v="500"/>
    <s v="Decoupler for the first stage of thor-burner 1 rocket."/>
    <s v="generalRocketry"/>
    <s v="RN US Rockets"/>
    <s v="Yes"/>
    <s v="No"/>
    <n v="2"/>
    <x v="0"/>
    <s v="Decoupler"/>
    <m/>
    <x v="43"/>
    <x v="0"/>
    <s v="false"/>
    <s v="Thor-Burner"/>
    <m/>
    <n v="1965"/>
    <m/>
    <m/>
    <m/>
    <m/>
    <m/>
  </r>
  <r>
    <s v="rn_thor_fs_dec"/>
    <x v="330"/>
    <n v="200"/>
    <n v="500"/>
    <s v="Decoupler for the first stage of thor-able/delta rocket."/>
    <s v="generalRocketry"/>
    <s v="RN US Rockets"/>
    <s v="Yes"/>
    <s v="No"/>
    <n v="2"/>
    <x v="0"/>
    <s v="Decoupler"/>
    <m/>
    <x v="40"/>
    <x v="0"/>
    <s v="false"/>
    <s v="Thor-Able"/>
    <m/>
    <n v="1958"/>
    <m/>
    <m/>
    <m/>
    <m/>
    <m/>
  </r>
  <r>
    <s v="rn_thor_altair_dec2"/>
    <x v="331"/>
    <n v="200"/>
    <n v="500"/>
    <s v="Adapter for two stage Thor-Able rocket. The decoupler is part of the second stage. PLACE THE SECOND STAGE FIRST, THEN THIS ADAPTER BETWEEN IT AND THE PAYLOAD!"/>
    <s v="generalRocketry"/>
    <s v="RN US Rockets"/>
    <s v="Yes"/>
    <s v="No"/>
    <n v="2"/>
    <x v="0"/>
    <s v="Adapter"/>
    <m/>
    <x v="40"/>
    <x v="0"/>
    <s v="false"/>
    <s v="Thor-Able"/>
    <m/>
    <n v="1958"/>
    <m/>
    <m/>
    <m/>
    <m/>
    <m/>
  </r>
  <r>
    <s v="rn_thor_altair_dec"/>
    <x v="332"/>
    <n v="200"/>
    <n v="500"/>
    <s v="Adapter for Altair SRB stage of the Thor-Able rocket. The decoupler is part of the second stage. PLACE THE SECOND STAGE FIRST, THEN THIS ADAPTER BETWEEN IT AND THE SRB!"/>
    <s v="generalRocketry"/>
    <s v="RN US Rockets"/>
    <s v="Yes"/>
    <s v="No"/>
    <n v="2"/>
    <x v="0"/>
    <s v="Adapter"/>
    <m/>
    <x v="40"/>
    <x v="0"/>
    <s v="false"/>
    <s v="Thor-Able"/>
    <m/>
    <n v="1958"/>
    <m/>
    <m/>
    <m/>
    <m/>
    <m/>
  </r>
  <r>
    <s v="rn_thor_altair_pdec"/>
    <x v="333"/>
    <n v="200"/>
    <n v="500"/>
    <s v="Payload decoupler for the upper stage of the Thor-Able rocket."/>
    <s v="generalRocketry"/>
    <s v="RN US Rockets"/>
    <s v="Yes"/>
    <s v="No"/>
    <n v="2"/>
    <x v="0"/>
    <s v="Payload"/>
    <n v="2"/>
    <x v="40"/>
    <x v="0"/>
    <s v="false"/>
    <s v="Thor-Able"/>
    <m/>
    <n v="1958"/>
    <m/>
    <m/>
    <m/>
    <m/>
    <m/>
  </r>
  <r>
    <s v="rn_thor_winglet"/>
    <x v="334"/>
    <n v="25"/>
    <n v="0"/>
    <s v="Winglet for the Thor-Able rockets. Place over the four black vertical lines on the bottom of the tank. RIGHT CLICK PART TO CHANGE TEXTURE!"/>
    <s v="start"/>
    <s v="RN US Rockets"/>
    <s v="Yes"/>
    <s v="No"/>
    <n v="0"/>
    <x v="13"/>
    <s v="Fin"/>
    <n v="2"/>
    <x v="26"/>
    <x v="0"/>
    <s v="false"/>
    <s v="Thor-Able"/>
    <m/>
    <n v="1958"/>
    <m/>
    <m/>
    <m/>
    <m/>
    <m/>
  </r>
  <r>
    <s v="rn_thor_f3e"/>
    <x v="335"/>
    <n v="140"/>
    <n v="2800"/>
    <s v="Fairing for Thor-Able rocket. Plume configured by RealPlume."/>
    <s v="generalRocketry"/>
    <s v="RN US Rockets"/>
    <s v="Yes"/>
    <s v="No"/>
    <n v="2"/>
    <x v="0"/>
    <s v="Fairing"/>
    <m/>
    <x v="40"/>
    <x v="0"/>
    <s v="false"/>
    <s v="Thor-Able"/>
    <m/>
    <n v="1958"/>
    <m/>
    <m/>
    <m/>
    <m/>
    <m/>
  </r>
  <r>
    <s v="rn_thor_f3"/>
    <x v="336"/>
    <n v="140"/>
    <n v="2800"/>
    <s v="Fairing for Thor-Able rocket. Plume configured by RealPlume."/>
    <s v="generalRocketry"/>
    <s v="RN US Rockets"/>
    <s v="Yes"/>
    <s v="No"/>
    <n v="2"/>
    <x v="0"/>
    <s v="Fairing"/>
    <m/>
    <x v="40"/>
    <x v="0"/>
    <s v="false"/>
    <s v="Thor-Able"/>
    <m/>
    <n v="1958"/>
    <m/>
    <m/>
    <m/>
    <m/>
    <m/>
  </r>
  <r>
    <s v="rn_thor_f2"/>
    <x v="337"/>
    <n v="140"/>
    <n v="2800"/>
    <s v="Fairing for Thor-Able rocket. Plume configured by RealPlume."/>
    <s v="generalRocketry"/>
    <s v="RN US Rockets"/>
    <s v="Yes"/>
    <s v="No"/>
    <n v="2"/>
    <x v="0"/>
    <s v="Fairing"/>
    <m/>
    <x v="40"/>
    <x v="0"/>
    <s v="false"/>
    <s v="Thor-Able"/>
    <m/>
    <n v="1958"/>
    <m/>
    <m/>
    <m/>
    <m/>
    <m/>
  </r>
  <r>
    <s v="rn_thor_f1"/>
    <x v="338"/>
    <n v="140"/>
    <n v="2800"/>
    <s v="Fairing for Thor-Able rocket. Plume configured by RealPlume."/>
    <s v="generalRocketry"/>
    <s v="RN US Rockets"/>
    <s v="Yes"/>
    <s v="No"/>
    <n v="2"/>
    <x v="0"/>
    <s v="Fairing"/>
    <m/>
    <x v="40"/>
    <x v="0"/>
    <s v="false"/>
    <s v="Thor-Able"/>
    <m/>
    <n v="1958"/>
    <m/>
    <m/>
    <m/>
    <m/>
    <m/>
  </r>
  <r>
    <s v="bluedog_thorEngine"/>
    <x v="339"/>
    <n v="650"/>
    <n v="13000"/>
    <m/>
    <m/>
    <s v="BDB"/>
    <s v="Yes"/>
    <s v="Yes"/>
    <e v="#N/A"/>
    <x v="12"/>
    <m/>
    <m/>
    <x v="26"/>
    <x v="0"/>
    <s v="true"/>
    <s v="Thor"/>
    <s v="LR79"/>
    <n v="1956"/>
    <m/>
    <m/>
    <m/>
    <m/>
    <s v="FASADeltaMB3LFE,liquidEngine1-2,bluedog_Juno_EngineS3D,bluedog_thorEngine"/>
  </r>
  <r>
    <s v="bluedog_Pioneer4"/>
    <x v="340"/>
    <n v="210"/>
    <n v="4200"/>
    <s v="First US probe to escape Earth's gravitational pull after it flew by the Moon in 1959. The tiny spacecraft was spin-stabilised and carried a radiation experiment as well as two small photocells, which failed to trigger."/>
    <m/>
    <s v="BDB"/>
    <s v="Yes"/>
    <s v="Yes"/>
    <e v="#N/A"/>
    <x v="1"/>
    <s v="Probe"/>
    <m/>
    <x v="49"/>
    <x v="0"/>
    <s v="true"/>
    <s v="Pioneer 4"/>
    <m/>
    <n v="1958"/>
    <m/>
    <m/>
    <m/>
    <m/>
    <s v="pioneer_3_4,bluedog_Pioneer4"/>
  </r>
  <r>
    <s v="SHIP_THOR_PGM_TANK"/>
    <x v="341"/>
    <m/>
    <m/>
    <s v="This stage is based on the Thor PGM, and used in the first stage of several launch vehicles. Later modified for the Delta series of lanchers."/>
    <s v="heavyRocketry"/>
    <s v="RO-Extended"/>
    <s v="Yes"/>
    <m/>
    <n v="4"/>
    <x v="0"/>
    <s v="Fuel Tank"/>
    <m/>
    <x v="40"/>
    <x v="1"/>
    <m/>
    <s v="Thor DM-19"/>
    <s v="LR101"/>
    <n v="1959"/>
    <m/>
    <m/>
    <m/>
    <m/>
    <m/>
  </r>
  <r>
    <s v="pioneer_3_4"/>
    <x v="342"/>
    <n v="210"/>
    <n v="4200"/>
    <s v="Pioneer interplanetary probe 3/4"/>
    <s v="basicAvionics"/>
    <s v="RN US Probes"/>
    <s v="Yes"/>
    <s v="Yes"/>
    <n v="1.5"/>
    <x v="1"/>
    <s v="Probe"/>
    <m/>
    <x v="49"/>
    <x v="0"/>
    <s v="true"/>
    <s v="Pioneer 3"/>
    <m/>
    <n v="1958"/>
    <m/>
    <m/>
    <m/>
    <m/>
    <s v="pioneer_3_4,bluedog_Pioneer4"/>
  </r>
  <r>
    <s v="THOR_ABLESTAR_INT"/>
    <x v="343"/>
    <n v="25"/>
    <n v="5"/>
    <s v="Interstage for the Thor/AbleStar launch vehicle."/>
    <s v="basicRocketry"/>
    <s v="RO-Extended"/>
    <s v="Yes"/>
    <s v="No"/>
    <n v="1"/>
    <x v="0"/>
    <s v="Interstage"/>
    <m/>
    <x v="60"/>
    <x v="0"/>
    <s v="false"/>
    <s v="Able-Star"/>
    <m/>
    <n v="1961"/>
    <m/>
    <m/>
    <m/>
    <m/>
    <m/>
  </r>
  <r>
    <s v="THOR_ABLE_INT"/>
    <x v="344"/>
    <n v="200"/>
    <n v="500"/>
    <s v="Interstage for the Thor/Able launch vehicle."/>
    <s v="basicRocketry"/>
    <s v="RO-Extended"/>
    <s v="Yes"/>
    <s v="No"/>
    <n v="1"/>
    <x v="0"/>
    <s v="Interstage"/>
    <m/>
    <x v="40"/>
    <x v="0"/>
    <s v="false"/>
    <s v="Thor-Able"/>
    <m/>
    <n v="1958"/>
    <m/>
    <m/>
    <m/>
    <m/>
    <m/>
  </r>
  <r>
    <s v="structuralMiniNode"/>
    <x v="345"/>
    <n v="10"/>
    <n v="200"/>
    <s v="Dinkelstein Kerman's Construction Emporium vehemently denies any and all accusations of industrial espionage arising from similarities between this product and a product-which-will-not-be-named from Rockomax Brand."/>
    <s v="start"/>
    <s v="Squad"/>
    <s v="Yes"/>
    <s v="Yes"/>
    <n v="0"/>
    <x v="0"/>
    <m/>
    <n v="0"/>
    <x v="1"/>
    <x v="0"/>
    <s v="true"/>
    <m/>
    <m/>
    <n v="0"/>
    <m/>
    <m/>
    <m/>
    <m/>
    <m/>
  </r>
  <r>
    <s v="TGWheel"/>
    <x v="346"/>
    <n v="580"/>
    <n v="6000"/>
    <s v="This wheel for the little yellow trucks, with tiny combined power unit, retardation device and very limited vector control, gives just enough movement for you not to have to push....much (PART NOT SUPPORTED BY RP-0 OR RO)"/>
    <s v="advancedMotors"/>
    <s v="SXT"/>
    <s v="No"/>
    <s v="No"/>
    <n v="7"/>
    <x v="7"/>
    <m/>
    <m/>
    <x v="11"/>
    <x v="1"/>
    <m/>
    <m/>
    <m/>
    <m/>
    <m/>
    <m/>
    <m/>
    <m/>
    <m/>
  </r>
  <r>
    <s v="SXTtruckrear"/>
    <x v="347"/>
    <n v="1600"/>
    <n v="600"/>
    <s v="A rear bumper for the TG-Ws, features a handy set of lights. Supposedly meant to reduce rear-ending, but if anything it's just painting a big bull's-eye on yourself. (PART NOT SUPPORTED BY RP-0 OR RO)"/>
    <s v="ORPHANS"/>
    <s v="SXT"/>
    <s v="No"/>
    <s v="No"/>
    <s v="ORPH"/>
    <x v="7"/>
    <m/>
    <m/>
    <x v="11"/>
    <x v="1"/>
    <m/>
    <m/>
    <m/>
    <m/>
    <m/>
    <m/>
    <m/>
    <m/>
    <m/>
  </r>
  <r>
    <s v="SXTtruckmiddle"/>
    <x v="348"/>
    <n v="1600"/>
    <n v="600"/>
    <s v="Middle section of the TG-W series of electric trucks. Features inbuilt battery. (PART NOT SUPPORTED BY RP-0 OR RO)"/>
    <s v="ORPHANS"/>
    <s v="SXT"/>
    <s v="No"/>
    <s v="No"/>
    <s v="ORPH"/>
    <x v="7"/>
    <m/>
    <m/>
    <x v="11"/>
    <x v="1"/>
    <m/>
    <m/>
    <m/>
    <m/>
    <m/>
    <m/>
    <m/>
    <m/>
    <m/>
  </r>
  <r>
    <s v="KSCTruckAxleWideComplex"/>
    <x v="349"/>
    <n v="100"/>
    <n v="7200"/>
    <s v="The TK-W1 boasts a wider wheel-base. We kept flipping the M1s.  Just add wheels (PART NOT SUPPORTED BY RP-0 OR RO)"/>
    <s v="start"/>
    <s v="SXT"/>
    <s v="No"/>
    <s v="No"/>
    <n v="0"/>
    <x v="7"/>
    <m/>
    <n v="0"/>
    <x v="11"/>
    <x v="1"/>
    <s v="false"/>
    <m/>
    <m/>
    <m/>
    <m/>
    <m/>
    <m/>
    <m/>
    <m/>
  </r>
  <r>
    <s v="SXTtruckcabin"/>
    <x v="350"/>
    <n v="900"/>
    <n v="500"/>
    <s v="The 'Wide' series of the TG Truck, typically provided to drivers who are a little too 'enthusiastic' round the corners for the narrow wheel base of the TG-T1 (PART NOT SUPPORTED BY RP-0 OR RO)"/>
    <s v="ORPHANS"/>
    <s v="SXT"/>
    <s v="No"/>
    <s v="No"/>
    <s v="ORPH"/>
    <x v="7"/>
    <m/>
    <m/>
    <x v="11"/>
    <x v="1"/>
    <m/>
    <m/>
    <m/>
    <m/>
    <m/>
    <m/>
    <m/>
    <m/>
    <m/>
  </r>
  <r>
    <s v="SXTtruckrearSmall"/>
    <x v="351"/>
    <n v="1600"/>
    <n v="600"/>
    <s v="A rear bumper for the TG-Ts, features a handy set of lights. Supposedly meant to reduce rear-ending, but if anything it's just painting a big bull's-eye on yourself. (PART NOT SUPPORTED BY RP-0 OR RO)"/>
    <s v="engineering101"/>
    <s v="SXT"/>
    <s v="No"/>
    <s v="No"/>
    <n v="1"/>
    <x v="7"/>
    <m/>
    <n v="0"/>
    <x v="11"/>
    <x v="1"/>
    <s v="false"/>
    <m/>
    <m/>
    <m/>
    <m/>
    <m/>
    <m/>
    <m/>
    <m/>
  </r>
  <r>
    <s v="SXTtruckmiddleSmall"/>
    <x v="352"/>
    <n v="1600"/>
    <n v="600"/>
    <s v="Middle section of the TG-T series of electric trucks. Features inbuilt battery. (PART NOT SUPPORTED BY RP-0 OR RO)"/>
    <s v="ORPHANS"/>
    <s v="SXT"/>
    <s v="No"/>
    <s v="No"/>
    <s v="ORPH"/>
    <x v="7"/>
    <m/>
    <m/>
    <x v="11"/>
    <x v="1"/>
    <m/>
    <m/>
    <m/>
    <m/>
    <m/>
    <m/>
    <m/>
    <m/>
    <m/>
  </r>
  <r>
    <s v="KSCTruckAxleNarrowComplex"/>
    <x v="353"/>
    <n v="100"/>
    <n v="7200"/>
    <s v="The TK-M1 axle makes the truck ready to roll.  Just add wheels (PART NOT SUPPORTED BY RP-0 OR RO)"/>
    <s v="start"/>
    <s v="SXT"/>
    <s v="No"/>
    <s v="No"/>
    <n v="0"/>
    <x v="7"/>
    <m/>
    <n v="0"/>
    <x v="11"/>
    <x v="1"/>
    <s v="false"/>
    <m/>
    <m/>
    <m/>
    <m/>
    <m/>
    <m/>
    <m/>
    <m/>
  </r>
  <r>
    <s v="SXTtruckcabinsmall"/>
    <x v="354"/>
    <n v="800"/>
    <n v="400"/>
    <s v="The busy worker bees of the KSC, bright yellow and constantly careening, the TG series haul freight and rocket parts to and fro all day long. (PART NOT SUPPORTED BY RP-0 OR RO)"/>
    <s v="ORPHANS"/>
    <s v="SXT"/>
    <s v="No"/>
    <s v="No"/>
    <s v="ORPH"/>
    <x v="7"/>
    <m/>
    <m/>
    <x v="11"/>
    <x v="1"/>
    <m/>
    <m/>
    <m/>
    <m/>
    <m/>
    <m/>
    <m/>
    <m/>
    <m/>
  </r>
  <r>
    <s v="SXTtruckfueltank"/>
    <x v="355"/>
    <n v="1"/>
    <n v="600"/>
    <s v="Your space plane landed slightly too far away from the runway? Attach this popular fuel unit to a truck and drive on over. (PART NOT SUPPORTED BY RP-0 OR RO)"/>
    <s v="ORPHANS"/>
    <s v="SXT"/>
    <s v="No"/>
    <s v="No"/>
    <s v="ORPH"/>
    <x v="7"/>
    <m/>
    <m/>
    <x v="11"/>
    <x v="1"/>
    <m/>
    <m/>
    <m/>
    <m/>
    <m/>
    <m/>
    <m/>
    <m/>
    <m/>
  </r>
  <r>
    <s v="eos_terraalt"/>
    <x v="356"/>
    <n v="60"/>
    <n v="1200"/>
    <s v="Side solar panel for Terra satellite"/>
    <s v="largeUnmanned"/>
    <s v="RN US Probes"/>
    <s v="Yes"/>
    <s v="Yes"/>
    <n v="8"/>
    <x v="5"/>
    <s v="Solar"/>
    <n v="9"/>
    <x v="74"/>
    <x v="0"/>
    <s v="true"/>
    <s v="Terra"/>
    <m/>
    <n v="1999"/>
    <m/>
    <m/>
    <m/>
    <m/>
    <m/>
  </r>
  <r>
    <s v="bluedog_Pioneer1"/>
    <x v="357"/>
    <n v="170"/>
    <n v="3400"/>
    <s v="The first spacecraft launched by NASA, in 1958. It was supposed to do a Moon flyby, but its rocket underperformed and it reentered the atmosphere two days after launch."/>
    <m/>
    <s v="BDB"/>
    <s v="Yes"/>
    <s v="Yes"/>
    <e v="#N/A"/>
    <x v="1"/>
    <s v="Probe"/>
    <m/>
    <x v="49"/>
    <x v="0"/>
    <s v="true"/>
    <s v="Pioneer 1"/>
    <m/>
    <n v="1958"/>
    <m/>
    <m/>
    <m/>
    <m/>
    <s v="pioneer_0_1_2,bluedog_Pioneer1"/>
  </r>
  <r>
    <s v="rn_thor_star20"/>
    <x v="358"/>
    <n v="172"/>
    <n v="3440"/>
    <s v="Star 20 upper stage SRM of the Thor-Burner I rocket. Plume configured by RealPlume."/>
    <s v="matureSolids"/>
    <s v="RN US Rockets"/>
    <s v="Yes"/>
    <s v="Yes"/>
    <n v="3"/>
    <x v="4"/>
    <m/>
    <m/>
    <x v="42"/>
    <x v="0"/>
    <s v="true"/>
    <s v="Thor-Burner"/>
    <m/>
    <n v="1965"/>
    <m/>
    <m/>
    <m/>
    <m/>
    <m/>
  </r>
  <r>
    <s v="rn_thor_star37d"/>
    <x v="359"/>
    <n v="180"/>
    <n v="3600"/>
    <s v="Star 37D upper stage SRM of the Delta J and M rocket. Plume configured by RealPlume."/>
    <s v="largeSolids"/>
    <s v="RN US Rockets"/>
    <s v="Yes"/>
    <s v="Yes"/>
    <n v="4"/>
    <x v="4"/>
    <m/>
    <m/>
    <x v="75"/>
    <x v="0"/>
    <s v="true"/>
    <s v="Delta J, Delta M"/>
    <m/>
    <n v="1966"/>
    <m/>
    <m/>
    <m/>
    <m/>
    <m/>
  </r>
  <r>
    <s v="skylab-trs"/>
    <x v="360"/>
    <n v="3000"/>
    <n v="50000"/>
    <s v="TRS re-boost module for Skylab. Plume configured by RealPlume."/>
    <s v="advConstruction"/>
    <s v="RN Skylab"/>
    <s v="Yes"/>
    <s v="Yes"/>
    <n v="4"/>
    <x v="13"/>
    <m/>
    <n v="7"/>
    <x v="37"/>
    <x v="0"/>
    <s v="true"/>
    <s v="Skylab"/>
    <m/>
    <n v="1973"/>
    <m/>
    <m/>
    <m/>
    <m/>
    <m/>
  </r>
  <r>
    <s v="rn_tdrs_ag_dec"/>
    <x v="361"/>
    <n v="150"/>
    <n v="200"/>
    <s v="Decoupler for TDRS satellite, place on top of IUS booster."/>
    <s v="generalRocketry"/>
    <s v="RN US Probes"/>
    <s v="Yes"/>
    <s v="No"/>
    <n v="2"/>
    <x v="0"/>
    <s v="Decoupler"/>
    <m/>
    <x v="4"/>
    <x v="0"/>
    <s v="false"/>
    <s v="TDRS"/>
    <m/>
    <n v="1983"/>
    <m/>
    <m/>
    <m/>
    <m/>
    <m/>
  </r>
  <r>
    <s v="antenna_quetzal"/>
    <x v="362"/>
    <n v="100"/>
    <n v="100"/>
    <s v="A simple omnidirectional antenna. Can be used for short range telecommunications or as a backup medium gain antenna."/>
    <s v="flightControl"/>
    <s v="Coatl Aerospace"/>
    <s v="Yes"/>
    <s v="No"/>
    <n v="3"/>
    <x v="17"/>
    <s v="Antenna"/>
    <m/>
    <x v="76"/>
    <x v="0"/>
    <s v="false"/>
    <m/>
    <m/>
    <n v="1961"/>
    <n v="1500000"/>
    <m/>
    <m/>
    <m/>
    <m/>
  </r>
  <r>
    <s v="AJ10-118K"/>
    <x v="363"/>
    <m/>
    <m/>
    <m/>
    <s v="veryHeavyRocketry"/>
    <s v="Engine_Config"/>
    <s v="Yes"/>
    <m/>
    <n v="6"/>
    <x v="12"/>
    <m/>
    <m/>
    <x v="46"/>
    <x v="0"/>
    <m/>
    <s v="Delta K"/>
    <s v="AJ10_Adv"/>
    <n v="1989"/>
    <m/>
    <m/>
    <m/>
    <m/>
    <m/>
  </r>
  <r>
    <s v="TD339"/>
    <x v="364"/>
    <n v="30"/>
    <n v="600"/>
    <s v="The Vernier System as used on the Surveyor Probes. Uses storable hypergolic propellants, has infinite restarts and is not subject to ullage. Throttleable down to 30%. Historically 3 of them were used on the Surveyor probes which landed on the Moon. Diameter: [0.13 m]. Plume configured by RealPlume."/>
    <s v="propulsionSystems"/>
    <s v="Niche Parts"/>
    <s v="Yes"/>
    <s v="Yes"/>
    <n v="4"/>
    <x v="13"/>
    <s v="RCS Engine"/>
    <m/>
    <x v="77"/>
    <x v="0"/>
    <s v="true"/>
    <s v="Surveyor"/>
    <m/>
    <n v="1966"/>
    <m/>
    <s v="Used other values"/>
    <d v="2017-05-19T00:00:00"/>
    <m/>
    <s v="ca_landv_vernier,TD339,rn_surveyor_s_engine,RO-SurveyorVernier"/>
  </r>
  <r>
    <s v="rn_surveyor_s_engine"/>
    <x v="364"/>
    <n v="103"/>
    <n v="2066"/>
    <s v="Single version of the surveyor engine, can be used for anything. Do NOT use on my surveyor, use the cluster of 3. Plume configured by RealPlume."/>
    <s v="landing"/>
    <s v="RN US Probes"/>
    <s v="Yes"/>
    <s v="Yes"/>
    <n v="3"/>
    <x v="13"/>
    <m/>
    <n v="5"/>
    <x v="77"/>
    <x v="0"/>
    <s v="true"/>
    <s v="Surveyor"/>
    <m/>
    <n v="1966"/>
    <m/>
    <m/>
    <m/>
    <m/>
    <s v="ca_landv_vernier,TD339,rn_surveyor_s_engine,RO-SurveyorVernier"/>
  </r>
  <r>
    <s v="RO-SurveyorVernier"/>
    <x v="364"/>
    <n v="30"/>
    <n v="600"/>
    <s v="The Vernier System as used on the Surveyor Probes. Uses storable hypergolic propellants, has infinite restarts and is not subject to ullage. Throttleable down to 30%. Historically 3 of them were used on the Surveyor probes which landed on the Moon. Diameter: [0.13 m]. Plume configured by RealPlume."/>
    <s v="landing"/>
    <s v="Squad"/>
    <s v="Yes"/>
    <s v="Yes"/>
    <n v="3"/>
    <x v="13"/>
    <m/>
    <n v="5"/>
    <x v="77"/>
    <x v="0"/>
    <s v="true"/>
    <s v="Surveyor"/>
    <s v="TD339"/>
    <n v="1966"/>
    <m/>
    <m/>
    <m/>
    <m/>
    <s v="ca_landv_vernier,TD339,rn_surveyor_s_engine,RO-SurveyorVernier"/>
  </r>
  <r>
    <m/>
    <x v="365"/>
    <m/>
    <m/>
    <m/>
    <s v="survivability"/>
    <s v="ResourceTechs"/>
    <m/>
    <m/>
    <n v="1.5"/>
    <x v="18"/>
    <s v="Life Support"/>
    <m/>
    <x v="58"/>
    <x v="2"/>
    <m/>
    <m/>
    <m/>
    <n v="1960"/>
    <m/>
    <m/>
    <m/>
    <m/>
    <m/>
  </r>
  <r>
    <m/>
    <x v="366"/>
    <m/>
    <m/>
    <m/>
    <s v="basicConstruction"/>
    <s v="ResourceTechs"/>
    <m/>
    <m/>
    <n v="1.5"/>
    <x v="0"/>
    <s v="Fuel Tank"/>
    <m/>
    <x v="60"/>
    <x v="2"/>
    <m/>
    <m/>
    <m/>
    <n v="1961"/>
    <m/>
    <m/>
    <m/>
    <m/>
    <m/>
  </r>
  <r>
    <m/>
    <x v="367"/>
    <m/>
    <m/>
    <m/>
    <s v="survivability"/>
    <s v="ResourceTechs"/>
    <m/>
    <m/>
    <n v="1.5"/>
    <x v="18"/>
    <s v="Life Support"/>
    <m/>
    <x v="58"/>
    <x v="2"/>
    <m/>
    <m/>
    <m/>
    <n v="1960"/>
    <m/>
    <m/>
    <m/>
    <m/>
    <m/>
  </r>
  <r>
    <m/>
    <x v="368"/>
    <m/>
    <m/>
    <m/>
    <s v="hydroloxTL2"/>
    <s v="ResourceTechs"/>
    <m/>
    <m/>
    <n v="3"/>
    <x v="0"/>
    <s v="Fuel Tank"/>
    <m/>
    <x v="60"/>
    <x v="2"/>
    <m/>
    <m/>
    <m/>
    <n v="1961"/>
    <m/>
    <m/>
    <m/>
    <m/>
    <m/>
  </r>
  <r>
    <m/>
    <x v="369"/>
    <m/>
    <m/>
    <m/>
    <s v="survivability"/>
    <s v="ResourceTechs"/>
    <m/>
    <m/>
    <n v="1.5"/>
    <x v="18"/>
    <s v="Life Support"/>
    <m/>
    <x v="58"/>
    <x v="2"/>
    <m/>
    <m/>
    <m/>
    <n v="1960"/>
    <m/>
    <m/>
    <m/>
    <m/>
    <m/>
  </r>
  <r>
    <m/>
    <x v="370"/>
    <m/>
    <m/>
    <m/>
    <s v="survivability"/>
    <s v="ResourceTechs"/>
    <m/>
    <m/>
    <n v="1.5"/>
    <x v="18"/>
    <s v="Life Support"/>
    <m/>
    <x v="58"/>
    <x v="2"/>
    <m/>
    <m/>
    <m/>
    <n v="1960"/>
    <m/>
    <m/>
    <m/>
    <m/>
    <m/>
  </r>
  <r>
    <m/>
    <x v="371"/>
    <m/>
    <m/>
    <m/>
    <s v="electronics"/>
    <s v="ResourceTechs"/>
    <m/>
    <m/>
    <n v="6"/>
    <x v="14"/>
    <s v="Fuel Tank"/>
    <m/>
    <x v="25"/>
    <x v="2"/>
    <m/>
    <m/>
    <m/>
    <n v="1998"/>
    <m/>
    <m/>
    <m/>
    <m/>
    <m/>
  </r>
  <r>
    <m/>
    <x v="372"/>
    <m/>
    <m/>
    <m/>
    <s v="engineering101"/>
    <s v="ResourceTechs"/>
    <m/>
    <m/>
    <n v="1"/>
    <x v="0"/>
    <s v="Fuel Tank"/>
    <m/>
    <x v="59"/>
    <x v="2"/>
    <m/>
    <m/>
    <m/>
    <n v="1954"/>
    <m/>
    <m/>
    <m/>
    <m/>
    <m/>
  </r>
  <r>
    <m/>
    <x v="373"/>
    <m/>
    <m/>
    <m/>
    <s v="advConstruction"/>
    <s v="ResourceTechs"/>
    <m/>
    <m/>
    <n v="4"/>
    <x v="0"/>
    <s v="Fuel Tank"/>
    <m/>
    <x v="43"/>
    <x v="2"/>
    <m/>
    <m/>
    <m/>
    <n v="1964"/>
    <m/>
    <m/>
    <m/>
    <m/>
    <m/>
  </r>
  <r>
    <m/>
    <x v="374"/>
    <m/>
    <m/>
    <m/>
    <m/>
    <s v="ResourceTechs"/>
    <m/>
    <m/>
    <e v="#N/A"/>
    <x v="0"/>
    <s v="Fuel Tank"/>
    <m/>
    <x v="40"/>
    <x v="2"/>
    <m/>
    <m/>
    <m/>
    <n v="1956"/>
    <m/>
    <m/>
    <m/>
    <m/>
    <m/>
  </r>
  <r>
    <s v="proceduralTankRealFuels"/>
    <x v="375"/>
    <n v="0.1"/>
    <n v="2"/>
    <s v="Switchable procedural tank. Comes in various levels of insulation, rigid/balloon, and pressurized/highly-pressurized forms. Defaults to type Default but can be switched to other types in the part popup menu."/>
    <s v="start"/>
    <s v="Procedural Parts"/>
    <s v="Yes"/>
    <s v="Yes"/>
    <n v="0"/>
    <x v="0"/>
    <m/>
    <n v="0"/>
    <x v="1"/>
    <x v="0"/>
    <s v="true"/>
    <m/>
    <m/>
    <n v="0"/>
    <m/>
    <m/>
    <m/>
    <m/>
    <m/>
  </r>
  <r>
    <s v="RO-ProcTankSpaceplane"/>
    <x v="376"/>
    <n v="0.1"/>
    <n v="40000"/>
    <s v="Heat-shielded switchable procedural tank with heat shielded Includes normal (Structural), highly pressurized (Fuselage), and cryogenic tank options. Rated for LEO reentries on a spaceplane."/>
    <s v="highAltitudeFlight"/>
    <s v="Procedural Parts"/>
    <s v="Yes"/>
    <s v="Yes"/>
    <n v="3"/>
    <x v="9"/>
    <s v="Fuel Tank"/>
    <n v="2"/>
    <x v="78"/>
    <x v="0"/>
    <s v="true"/>
    <m/>
    <m/>
    <n v="1965"/>
    <m/>
    <m/>
    <m/>
    <m/>
    <m/>
  </r>
  <r>
    <s v="proceduralTankOre"/>
    <x v="377"/>
    <n v="3.4279999999999999"/>
    <n v="4000"/>
    <s v="Made from viscoelastic nanopolymers (which were discovered by accident... growing in the back of the office mini-fridge) this fuel tank can be stretched to accommodate ore in a range of sizes and shapes. Hardens to a rigid structure before launch!"/>
    <s v="start"/>
    <s v="Procedural Parts"/>
    <s v="Yes"/>
    <s v="No"/>
    <n v="0"/>
    <x v="0"/>
    <m/>
    <n v="0"/>
    <x v="1"/>
    <x v="1"/>
    <s v="false"/>
    <m/>
    <m/>
    <m/>
    <m/>
    <m/>
    <m/>
    <m/>
    <m/>
  </r>
  <r>
    <s v="RSBclamp02"/>
    <x v="378"/>
    <n v="10"/>
    <n v="200"/>
    <s v="Launch pad tail service mast and stability clamp, designed specifically to keep your rocket from going anywhere, until full thrust is achieved."/>
    <s v="start"/>
    <s v="Real Scale Boosters"/>
    <s v="Yes"/>
    <s v="Yes"/>
    <n v="0"/>
    <x v="0"/>
    <m/>
    <n v="0"/>
    <x v="1"/>
    <x v="0"/>
    <s v="true"/>
    <m/>
    <m/>
    <n v="0"/>
    <m/>
    <m/>
    <m/>
    <m/>
    <m/>
  </r>
  <r>
    <s v="sweptWing1"/>
    <x v="379"/>
    <n v="55"/>
    <n v="1100"/>
    <s v="This wing has been constructed out of surplus wing components. Comes complete with &quot;like new&quot; finish."/>
    <s v="start"/>
    <s v="Squad"/>
    <s v="Yes"/>
    <s v="Yes"/>
    <n v="0"/>
    <x v="11"/>
    <m/>
    <m/>
    <x v="1"/>
    <x v="0"/>
    <s v="true"/>
    <m/>
    <m/>
    <n v="0"/>
    <m/>
    <m/>
    <m/>
    <m/>
    <m/>
  </r>
  <r>
    <s v="FSswampEngine"/>
    <x v="380"/>
    <n v="950"/>
    <n v="2200"/>
    <s v="600 HP piston engine and low-speed propeller"/>
    <s v="specializedControl"/>
    <s v="Firespitter"/>
    <s v="Yes"/>
    <s v="No"/>
    <n v="5"/>
    <x v="11"/>
    <s v="Engine"/>
    <n v="0"/>
    <x v="1"/>
    <x v="1"/>
    <s v="false"/>
    <m/>
    <m/>
    <n v="0"/>
    <m/>
    <m/>
    <m/>
    <m/>
    <m/>
  </r>
  <r>
    <s v="structuralWing4"/>
    <x v="381"/>
    <n v="10"/>
    <n v="200"/>
    <s v="This wing has been constructed out of surplus wing components. Comes complete with &quot;like new&quot; finish."/>
    <s v="start"/>
    <s v="Squad"/>
    <s v="Yes"/>
    <s v="Yes"/>
    <n v="0"/>
    <x v="11"/>
    <m/>
    <m/>
    <x v="1"/>
    <x v="0"/>
    <s v="true"/>
    <m/>
    <m/>
    <n v="0"/>
    <m/>
    <m/>
    <m/>
    <m/>
    <m/>
  </r>
  <r>
    <s v="SXTOsualTailLarge"/>
    <x v="382"/>
    <n v="4050"/>
    <n v="16800"/>
    <s v="Big, heavy, and with room for both liquid fuel and oxidiser tanks. (PART NOT SUPPORTED BY RP-0 OR RO)"/>
    <s v="advConstruction"/>
    <s v="SXT"/>
    <s v="No"/>
    <s v="No"/>
    <n v="4"/>
    <x v="7"/>
    <m/>
    <m/>
    <x v="11"/>
    <x v="1"/>
    <m/>
    <m/>
    <m/>
    <m/>
    <m/>
    <m/>
    <m/>
    <m/>
    <m/>
  </r>
  <r>
    <s v="TacWaterSplitter"/>
    <x v="383"/>
    <n v="500"/>
    <n v="10000"/>
    <s v="Using electroysis, split water into hydrogen and oxygen. Rated for 2 people."/>
    <s v="recycling"/>
    <s v="TACLS"/>
    <s v="Yes"/>
    <s v="Yes"/>
    <n v="4"/>
    <x v="18"/>
    <m/>
    <m/>
    <x v="79"/>
    <x v="0"/>
    <s v="true"/>
    <m/>
    <m/>
    <n v="1998"/>
    <m/>
    <m/>
    <m/>
    <m/>
    <m/>
  </r>
  <r>
    <s v="TacWaterPurifierLarge375"/>
    <x v="384"/>
    <n v="5832"/>
    <n v="10500"/>
    <s v="A life support recycling module that filters and purifies water, leaving pure drinkable water. Packaged in a larger structure for easier use with massive rockets, with the added advantage of a slightly faster conversion rate. Rated for up to 10 Kerbals, with an efficiency multiplier of about 10.0. (PART NOT SUPPORTED BY RP-0 OR RO)"/>
    <s v="electronics"/>
    <s v="TACLS"/>
    <s v="Yes"/>
    <s v="No"/>
    <n v="6"/>
    <x v="18"/>
    <m/>
    <m/>
    <x v="80"/>
    <x v="0"/>
    <s v="false"/>
    <m/>
    <m/>
    <n v="2009"/>
    <m/>
    <m/>
    <m/>
    <m/>
    <m/>
  </r>
  <r>
    <s v="TacWaterPurifier"/>
    <x v="385"/>
    <n v="1500"/>
    <n v="30000"/>
    <s v="Get the most from your pee. Recycle. Rated for 1 person"/>
    <s v="recycling"/>
    <s v="TACLS"/>
    <s v="Yes"/>
    <s v="Yes"/>
    <n v="4"/>
    <x v="18"/>
    <m/>
    <m/>
    <x v="79"/>
    <x v="0"/>
    <s v="true"/>
    <m/>
    <m/>
    <n v="1998"/>
    <m/>
    <m/>
    <m/>
    <m/>
    <m/>
  </r>
  <r>
    <s v="TacWaterPurifierLarge"/>
    <x v="386"/>
    <n v="3000"/>
    <n v="60000"/>
    <s v="Get the most from your pee. Recycle. Rated for 2 people."/>
    <s v="recycling"/>
    <s v="TACLS"/>
    <s v="Yes"/>
    <s v="Yes"/>
    <n v="4"/>
    <x v="18"/>
    <m/>
    <m/>
    <x v="79"/>
    <x v="0"/>
    <s v="true"/>
    <m/>
    <m/>
    <n v="1998"/>
    <m/>
    <m/>
    <m/>
    <m/>
    <m/>
  </r>
  <r>
    <s v="TacSabatierRecyclerLarge375"/>
    <x v="387"/>
    <n v="8888"/>
    <n v="13500"/>
    <s v="A life support recycling module that uses the Sabatier reaction to recycle oxygen from carbon dioxide. It requires water as an additional input. Packaged in a larger structure for easier use with massive rockets, with the added advantage of a slightly faster conversion rate. Rated for up to 10 Kerbals, with an efficiency multiplier of about 5. (PART NOT SUPPORTED BY RP-0 OR RO)"/>
    <s v="electronics"/>
    <s v="TACLS"/>
    <s v="Yes"/>
    <s v="No"/>
    <n v="6"/>
    <x v="18"/>
    <m/>
    <m/>
    <x v="80"/>
    <x v="0"/>
    <s v="false"/>
    <m/>
    <m/>
    <n v="2009"/>
    <m/>
    <m/>
    <m/>
    <m/>
    <m/>
  </r>
  <r>
    <s v="TacSabatierRecycler"/>
    <x v="388"/>
    <n v="1000"/>
    <n v="20000"/>
    <s v="Using the Sabatier reaction to reclaim water from carbon dioxide and hydrogen. Produces 1kg LqdMethane/day."/>
    <s v="recycling"/>
    <s v="TACLS"/>
    <s v="Yes"/>
    <s v="Yes"/>
    <n v="4"/>
    <x v="18"/>
    <m/>
    <m/>
    <x v="79"/>
    <x v="0"/>
    <s v="true"/>
    <m/>
    <m/>
    <n v="1998"/>
    <m/>
    <m/>
    <m/>
    <m/>
    <m/>
  </r>
  <r>
    <s v="TacSabatierRecyclerLarge"/>
    <x v="389"/>
    <n v="2000"/>
    <n v="40000"/>
    <s v="A life support recycling module that uses the Sabatier reaction to reclaim water from carbon dioxide and hydrogen. Produces 2kg LqdMethane/day."/>
    <s v="recycling"/>
    <s v="TACLS"/>
    <s v="Yes"/>
    <s v="Yes"/>
    <n v="4"/>
    <x v="18"/>
    <m/>
    <m/>
    <x v="79"/>
    <x v="0"/>
    <s v="true"/>
    <m/>
    <m/>
    <n v="1998"/>
    <m/>
    <m/>
    <m/>
    <m/>
    <m/>
  </r>
  <r>
    <s v="RO_TACLO2ToO2"/>
    <x v="390"/>
    <n v="750"/>
    <n v="2250"/>
    <s v="A simple device to evaporate LO2 to use for astronaut breathing oxygen. (PART NOT SUPPORTED BY RP-0 OR RO)"/>
    <s v="largeElectrics"/>
    <s v="Squad"/>
    <s v="No"/>
    <s v="No"/>
    <n v="4.5"/>
    <x v="7"/>
    <m/>
    <m/>
    <x v="11"/>
    <x v="1"/>
    <m/>
    <m/>
    <m/>
    <m/>
    <m/>
    <m/>
    <m/>
    <m/>
    <m/>
  </r>
  <r>
    <s v="RO_TACLO2ToO2"/>
    <x v="390"/>
    <n v="750"/>
    <n v="2250"/>
    <s v="A simple device to evaporate LO2 to use for astronaut breathing oxygen. (PART NOT SUPPORTED BY RP-0 OR RO)"/>
    <s v="largeElectrics"/>
    <s v="TACLS"/>
    <s v="Yes"/>
    <s v="No"/>
    <n v="4.5"/>
    <x v="18"/>
    <m/>
    <m/>
    <x v="1"/>
    <x v="1"/>
    <m/>
    <m/>
    <m/>
    <m/>
    <m/>
    <m/>
    <m/>
    <m/>
    <m/>
  </r>
  <r>
    <s v="RO_TACPotassiumSuperoxide"/>
    <x v="391"/>
    <n v="500"/>
    <n v="10000"/>
    <s v="A simple CO2 scrubber using potassium superoxide. Absorbs CO2, and releases water (which needs purification before use) and carbon (waste). Requires small electric charge to run air pump. Figure 0.75L of PotassiumSuperoxide/person/day. Rated for 3 people. Resources for 14days."/>
    <s v="recycling"/>
    <s v="TACLS"/>
    <s v="Yes"/>
    <s v="Yes"/>
    <n v="4"/>
    <x v="18"/>
    <m/>
    <m/>
    <x v="81"/>
    <x v="0"/>
    <s v="true"/>
    <m/>
    <m/>
    <n v="1967"/>
    <m/>
    <m/>
    <m/>
    <m/>
    <m/>
  </r>
  <r>
    <s v="TacCarbonExtractor"/>
    <x v="392"/>
    <n v="500"/>
    <n v="10000"/>
    <s v="A simple CO2 scrubber using lithium peroxide. Absorbs CO2, and releases O2 and lithium carbonate (waste). Requires small electric charge to run air pump. Figure 0.5L of LithiumPeroxide/person/day. Rated for 3 people. Resources for 14days."/>
    <s v="recycling"/>
    <s v="TACLS"/>
    <s v="Yes"/>
    <s v="Yes"/>
    <n v="4"/>
    <x v="18"/>
    <m/>
    <m/>
    <x v="81"/>
    <x v="0"/>
    <s v="true"/>
    <m/>
    <m/>
    <n v="1967"/>
    <m/>
    <m/>
    <m/>
    <m/>
    <m/>
  </r>
  <r>
    <s v="RO_TACLithiumHydroxide"/>
    <x v="393"/>
    <n v="500"/>
    <n v="10000"/>
    <s v="A simple CO2 scrubber using lithium hydroxide. Absorbs CO2, and releases water (which needs purification before use) and lithium carbonate (waste). Requires small electric charge to run air pump. Figure 0.75L of LithiumHydroxide/person/day. Rated for 3 people. Resources for 14days."/>
    <s v="recycling"/>
    <s v="TACLS"/>
    <s v="Yes"/>
    <s v="Yes"/>
    <n v="4"/>
    <x v="18"/>
    <m/>
    <m/>
    <x v="81"/>
    <x v="0"/>
    <s v="true"/>
    <m/>
    <m/>
    <n v="1967"/>
    <m/>
    <m/>
    <m/>
    <m/>
    <m/>
  </r>
  <r>
    <s v="TacCarbonExtractorLarge375"/>
    <x v="394"/>
    <n v="8200"/>
    <n v="13500"/>
    <s v="A life support recycling module that extracts carbon from carbon dioxide, leaving pure breathable oxygen. It works by using the Bosch reaction. Packaged in a larger structure for easier use with massive rockets, with the added advantage of a slightly faster conversion rate. Rated for up to 10 Kerbals, with an efficiency multiplier of about 7.6. (PART NOT SUPPORTED BY RP-0 OR RO)"/>
    <s v="electronics"/>
    <s v="TACLS"/>
    <s v="Yes"/>
    <s v="No"/>
    <n v="6"/>
    <x v="18"/>
    <m/>
    <m/>
    <x v="80"/>
    <x v="0"/>
    <s v="false"/>
    <m/>
    <m/>
    <n v="2009"/>
    <m/>
    <m/>
    <m/>
    <m/>
    <m/>
  </r>
  <r>
    <s v="TacCarbonExtractorLarge"/>
    <x v="395"/>
    <n v="1000"/>
    <n v="20000"/>
    <s v="Using the Bosch reaction, a substantial amount of electricity is used to produce the heat needed to react CO2 and H2 to form carbon (waste) and water vapor. Rated for 3 people."/>
    <s v="recycling"/>
    <s v="TACLS"/>
    <s v="Yes"/>
    <s v="Yes"/>
    <n v="4"/>
    <x v="18"/>
    <m/>
    <m/>
    <x v="79"/>
    <x v="0"/>
    <s v="true"/>
    <m/>
    <m/>
    <n v="1998"/>
    <m/>
    <m/>
    <m/>
    <m/>
    <m/>
  </r>
  <r>
    <s v="TacAirFilter"/>
    <x v="396"/>
    <n v="2000"/>
    <n v="6000"/>
    <s v="A life support module that filters Oxygen out of the air. Requires IntakeAir and oxygen atmosphere. Rated for 3 people."/>
    <s v="electronics"/>
    <s v="TACLS"/>
    <s v="Yes"/>
    <s v="No"/>
    <n v="6"/>
    <x v="18"/>
    <m/>
    <m/>
    <x v="81"/>
    <x v="0"/>
    <s v="false"/>
    <m/>
    <m/>
    <n v="1967"/>
    <m/>
    <m/>
    <m/>
    <m/>
    <m/>
  </r>
  <r>
    <s v="solarpanel-deploying-1x5-1"/>
    <x v="397"/>
    <n v="1500"/>
    <n v="30000"/>
    <s v="This versatile light panel provides a moderate amount of power without breaking the bank, or the back of the Kerbals assigned to carry it. It's a win-win for Finance and HR! 5.25m^2."/>
    <s v="experimentalElectrics"/>
    <s v="Near Future Solar"/>
    <s v="Yes"/>
    <s v="Yes"/>
    <n v="8"/>
    <x v="5"/>
    <s v="Solar"/>
    <n v="10"/>
    <x v="10"/>
    <x v="0"/>
    <s v="true"/>
    <m/>
    <m/>
    <n v="2009"/>
    <m/>
    <m/>
    <m/>
    <m/>
    <m/>
  </r>
  <r>
    <s v="solarpanel-deploying-1x5-2"/>
    <x v="398"/>
    <n v="2250"/>
    <n v="45000"/>
    <s v="A bendier but larger version of the T65, the KEDY engineers have created this largish panel set for those power-hungry governments and spacecraft out there. 7.875m^2."/>
    <s v="experimentalElectrics"/>
    <s v="Near Future Solar"/>
    <s v="Yes"/>
    <s v="Yes"/>
    <n v="8"/>
    <x v="5"/>
    <s v="Solar"/>
    <n v="10"/>
    <x v="10"/>
    <x v="0"/>
    <s v="true"/>
    <m/>
    <m/>
    <n v="2009"/>
    <m/>
    <m/>
    <m/>
    <m/>
    <m/>
  </r>
  <r>
    <s v="AJ10-42"/>
    <x v="399"/>
    <m/>
    <m/>
    <m/>
    <s v="generalRocketry"/>
    <s v="Engine_Config"/>
    <s v="Yes"/>
    <m/>
    <n v="2"/>
    <x v="12"/>
    <m/>
    <m/>
    <x v="52"/>
    <x v="0"/>
    <m/>
    <s v="Vanguard"/>
    <s v="AJ10_Early"/>
    <n v="1958"/>
    <m/>
    <m/>
    <m/>
    <m/>
    <m/>
  </r>
  <r>
    <s v="structuralWing3"/>
    <x v="400"/>
    <n v="45"/>
    <n v="900"/>
    <s v="This wing has been constructed out of surplus wing components. Comes complete with &quot;like new&quot; finish."/>
    <s v="start"/>
    <s v="Squad"/>
    <s v="Yes"/>
    <s v="Yes"/>
    <n v="0"/>
    <x v="11"/>
    <m/>
    <m/>
    <x v="1"/>
    <x v="0"/>
    <s v="true"/>
    <m/>
    <m/>
    <n v="0"/>
    <m/>
    <m/>
    <m/>
    <m/>
    <m/>
  </r>
  <r>
    <s v="structuralWing2"/>
    <x v="401"/>
    <n v="60"/>
    <n v="1200"/>
    <s v="This wing has been constructed out of surplus wing components. Comes complete with &quot;like new&quot; finish."/>
    <s v="start"/>
    <s v="Squad"/>
    <s v="Yes"/>
    <s v="Yes"/>
    <n v="0"/>
    <x v="11"/>
    <m/>
    <m/>
    <x v="1"/>
    <x v="0"/>
    <s v="true"/>
    <m/>
    <m/>
    <n v="0"/>
    <m/>
    <m/>
    <m/>
    <m/>
    <m/>
  </r>
  <r>
    <s v="structuralWing"/>
    <x v="402"/>
    <n v="25"/>
    <n v="500"/>
    <s v="This wing has been constructed out of surplus wing components. Comes complete with &quot;like new&quot; finish. Intended uses include very large canards, and leading edges of larger delta wings."/>
    <s v="start"/>
    <s v="Squad"/>
    <s v="Yes"/>
    <s v="Yes"/>
    <n v="0"/>
    <x v="11"/>
    <m/>
    <m/>
    <x v="1"/>
    <x v="0"/>
    <s v="true"/>
    <m/>
    <m/>
    <n v="0"/>
    <m/>
    <m/>
    <m/>
    <m/>
    <m/>
  </r>
  <r>
    <s v="CanardController"/>
    <x v="403"/>
    <n v="20"/>
    <n v="400"/>
    <s v="Our engineers had a stroke of inspiration after &quot;visiting&quot; the Kerlington production facilities. Introducing our new controllable canards. Warning, hard maneuvering may cause unintended stage separation."/>
    <s v="start"/>
    <s v="Squad"/>
    <s v="Yes"/>
    <s v="Yes"/>
    <n v="0"/>
    <x v="11"/>
    <m/>
    <m/>
    <x v="1"/>
    <x v="0"/>
    <s v="true"/>
    <m/>
    <m/>
    <n v="0"/>
    <m/>
    <m/>
    <m/>
    <m/>
    <m/>
  </r>
  <r>
    <s v="rn_surveyor_retro"/>
    <x v="404"/>
    <n v="180"/>
    <n v="3600"/>
    <s v="Star 37 retro booster for Surveyor lunar probe, attach inside the bottom of Surveyor probe. Surveyor probe has a built in decoupler. Plume configured by RealPlume."/>
    <s v="landing"/>
    <s v="RN US Probes"/>
    <s v="Yes"/>
    <s v="Yes"/>
    <n v="3"/>
    <x v="4"/>
    <m/>
    <m/>
    <x v="75"/>
    <x v="0"/>
    <s v="true"/>
    <s v="Surveyor"/>
    <m/>
    <n v="1966"/>
    <m/>
    <m/>
    <m/>
    <m/>
    <m/>
  </r>
  <r>
    <s v="rn_surveyor_solar"/>
    <x v="405"/>
    <n v="220"/>
    <n v="4400"/>
    <s v="Solar Panels for Surveyor lunar probes"/>
    <s v="landing"/>
    <s v="RN US Probes"/>
    <s v="Yes"/>
    <s v="Yes"/>
    <n v="3"/>
    <x v="5"/>
    <s v="Solar"/>
    <m/>
    <x v="13"/>
    <x v="0"/>
    <s v="true"/>
    <s v="Surveyor"/>
    <m/>
    <n v="1966"/>
    <m/>
    <m/>
    <m/>
    <m/>
    <m/>
  </r>
  <r>
    <s v="dish_deploy_S"/>
    <x v="406"/>
    <n v="500"/>
    <n v="1500"/>
    <s v="The CA-A10 provides the advantages of a dish antenna without cluttering the front of your spacecraft. Electric servos fold the dish close to the hull during launch."/>
    <s v="precisionEngineering"/>
    <s v="Coatl Aerospace"/>
    <s v="Yes"/>
    <s v="No"/>
    <n v="5"/>
    <x v="17"/>
    <s v="Antenna"/>
    <m/>
    <x v="82"/>
    <x v="0"/>
    <s v="false"/>
    <m/>
    <m/>
    <n v="1967"/>
    <n v="3500000"/>
    <m/>
    <m/>
    <m/>
    <m/>
  </r>
  <r>
    <s v="ca_aacs"/>
    <x v="407"/>
    <n v="3700"/>
    <n v="10400"/>
    <s v="An integrated computer system utilizing two star trackers and ring laser gyroscopes (RLG) to provide attitude control information to the spacecraft."/>
    <s v="electronics"/>
    <s v="Coatl Aerospace"/>
    <s v="Yes"/>
    <s v="No"/>
    <n v="6"/>
    <x v="13"/>
    <s v="RCS"/>
    <n v="4"/>
    <x v="1"/>
    <x v="1"/>
    <s v="false"/>
    <m/>
    <m/>
    <m/>
    <m/>
    <m/>
    <m/>
    <m/>
    <m/>
  </r>
  <r>
    <s v="ca_startrack"/>
    <x v="408"/>
    <n v="1000"/>
    <n v="4000"/>
    <s v="A highly sensitive star tracker. By measuring the angle between different stars and comparing them with the stored database it provides attitude control information to the spacecraft."/>
    <s v="specializedControl"/>
    <s v="Coatl Aerospace"/>
    <s v="Yes"/>
    <s v="No"/>
    <n v="5"/>
    <x v="13"/>
    <s v="RCS"/>
    <n v="3"/>
    <x v="1"/>
    <x v="1"/>
    <s v="false"/>
    <m/>
    <m/>
    <m/>
    <m/>
    <m/>
    <m/>
    <m/>
    <m/>
  </r>
  <r>
    <s v="pioneer_0_1_2"/>
    <x v="409"/>
    <n v="170"/>
    <n v="3400"/>
    <s v="Pioneer interplanetary probe 0/1/2 Plume configured by RealPlume."/>
    <s v="basicAvionics"/>
    <s v="RN US Probes"/>
    <s v="Yes"/>
    <s v="Yes"/>
    <n v="1.5"/>
    <x v="1"/>
    <s v="Probe"/>
    <m/>
    <x v="49"/>
    <x v="0"/>
    <s v="true"/>
    <s v="Pioneer 0"/>
    <m/>
    <n v="1958"/>
    <m/>
    <m/>
    <m/>
    <m/>
    <s v="pioneer_0_1_2,bluedog_Pioneer1"/>
  </r>
  <r>
    <s v="dish_deploy_S2"/>
    <x v="410"/>
    <n v="300"/>
    <n v="1000"/>
    <s v="A medium gain directional antenna for short range, high bandwidth communications."/>
    <s v="engineering101"/>
    <s v="Coatl Aerospace"/>
    <s v="Yes"/>
    <s v="No"/>
    <n v="1"/>
    <x v="17"/>
    <s v="Antenna"/>
    <m/>
    <x v="83"/>
    <x v="0"/>
    <s v="false"/>
    <m/>
    <m/>
    <n v="1964"/>
    <n v="250000"/>
    <m/>
    <m/>
    <m/>
    <m/>
  </r>
  <r>
    <s v="rn_surveyor_engines"/>
    <x v="411"/>
    <n v="310"/>
    <n v="6200"/>
    <s v="Surveyor vernier engines Plume configured by RealPlume."/>
    <s v="landing"/>
    <s v="RN US Probes"/>
    <s v="Yes"/>
    <s v="Yes"/>
    <n v="3"/>
    <x v="13"/>
    <m/>
    <n v="5"/>
    <x v="77"/>
    <x v="0"/>
    <s v="true"/>
    <s v="Surveyor"/>
    <m/>
    <n v="1966"/>
    <m/>
    <m/>
    <m/>
    <m/>
    <m/>
  </r>
  <r>
    <s v="ca_DUSTC"/>
    <x v="412"/>
    <n v="1200"/>
    <n v="7200"/>
    <s v="The DUST-C array features an aerogel - coated collector for trapping the dust particles to return them to Earth for analysis. NOTE: heat shield and parachutes are not included."/>
    <s v="spaceExploration"/>
    <s v="Coatl Aerospace"/>
    <s v="Yes"/>
    <s v="No"/>
    <n v="4"/>
    <x v="10"/>
    <s v="Dust Sample"/>
    <m/>
    <x v="84"/>
    <x v="0"/>
    <s v="false"/>
    <s v="Stardust"/>
    <m/>
    <n v="1999"/>
    <m/>
    <m/>
    <m/>
    <m/>
    <m/>
  </r>
  <r>
    <s v="rn_aerobee150_sas"/>
    <x v="413"/>
    <n v="450"/>
    <n v="0"/>
    <s v="Probe core and battery for the Aerobee 100/150/150A/170/170A. Place between the main body and nosecone."/>
    <s v="start"/>
    <s v="RN US Rockets"/>
    <s v="Yes"/>
    <s v="No"/>
    <n v="0"/>
    <x v="1"/>
    <s v="Probe"/>
    <m/>
    <x v="49"/>
    <x v="0"/>
    <s v="false"/>
    <s v="Aerobee 100"/>
    <m/>
    <n v="1958"/>
    <m/>
    <m/>
    <m/>
    <m/>
    <m/>
  </r>
  <r>
    <s v="ca_DUSTX"/>
    <x v="414"/>
    <n v="3500"/>
    <n v="9300"/>
    <s v="The DUST-X is an instrument that collects dust particles and provides information about their size, speed and direction."/>
    <s v="advExploration"/>
    <s v="Coatl Aerospace"/>
    <s v="Yes"/>
    <s v="No"/>
    <n v="5"/>
    <x v="10"/>
    <s v="Dust Counter"/>
    <m/>
    <x v="84"/>
    <x v="0"/>
    <s v="false"/>
    <s v="New Horizons"/>
    <m/>
    <n v="2006"/>
    <m/>
    <m/>
    <m/>
    <m/>
    <m/>
  </r>
  <r>
    <s v="SurfaceScanner"/>
    <x v="415"/>
    <n v="800"/>
    <n v="2400"/>
    <s v="A small module that includes soil, atmospheric, and oceanic sampling tools.  When used while landed on a planet or moon, the sample data gathered can be used to increase the accuracy of orbital survey scanners. (PART NOT SUPPORTED BY RP-0 OR RO)"/>
    <s v="scienceTech"/>
    <s v="Squad"/>
    <s v="No"/>
    <s v="No"/>
    <n v="6"/>
    <x v="7"/>
    <m/>
    <m/>
    <x v="11"/>
    <x v="1"/>
    <m/>
    <m/>
    <m/>
    <m/>
    <m/>
    <m/>
    <m/>
    <m/>
    <m/>
  </r>
  <r>
    <s v="dmsurfacelaser"/>
    <x v="416"/>
    <n v="4500"/>
    <n v="12000"/>
    <s v="Presenting the latest in laser based geological science. This device is capable of vaporizing surface samples to study their composition and expose hidden layers of the surface for further study. Warning: DMagic Orbital Science does not condone the use of this laser in any space combat related hijinks, please refrain from such activities."/>
    <s v="spaceExploration"/>
    <s v="Dmagic Orbital Science"/>
    <s v="Yes"/>
    <s v="No"/>
    <n v="4"/>
    <x v="10"/>
    <m/>
    <n v="10"/>
    <x v="17"/>
    <x v="0"/>
    <s v="false"/>
    <s v="Curiosity"/>
    <m/>
    <n v="2011"/>
    <s v="Basically the ChemCam instrument"/>
    <m/>
    <m/>
    <m/>
    <m/>
  </r>
  <r>
    <s v="SuperDrago"/>
    <x v="417"/>
    <n v="124"/>
    <n v="1240"/>
    <s v="The integrated dual SuperDraco engine block used by the Dragon V2 spacecraft for powered landings, trajectory corrections and as a Launch Abort System (LAS)."/>
    <m/>
    <s v="RealEngines"/>
    <s v="Yes"/>
    <s v="Yes"/>
    <e v="#N/A"/>
    <x v="13"/>
    <m/>
    <m/>
    <x v="69"/>
    <x v="0"/>
    <s v="true"/>
    <s v="Dragon V2"/>
    <s v="SuperDraco"/>
    <n v="2018"/>
    <m/>
    <m/>
    <m/>
    <m/>
    <s v="SuperDrago,SuperDraco_Double"/>
  </r>
  <r>
    <s v="xLazTekSuperDracosx"/>
    <x v="418"/>
    <n v="62"/>
    <n v="1240"/>
    <s v="A powerful hypergolic engine. Used by the Dragon V2 Command Module for powered landings, trajectory corrections and as a Launch Abort System (LAS). Other applications include hypersonic deceleration and landing for crew and cargo modules. Plume configured by RealPlume."/>
    <s v="veryHeavyRocketry"/>
    <s v="Chaka Monkey"/>
    <s v="Yes"/>
    <s v="Yes"/>
    <n v="6"/>
    <x v="13"/>
    <m/>
    <m/>
    <x v="69"/>
    <x v="0"/>
    <s v="true"/>
    <s v="Dragon V2"/>
    <s v="SuperDraco"/>
    <n v="2018"/>
    <m/>
    <s v="Same as other SuperDraco"/>
    <d v="2017-05-19T00:00:00"/>
    <m/>
    <s v="xLazTekSuperDracosx,SuperDraco_Single,SSTU-SC-ENG-SuperDraco"/>
  </r>
  <r>
    <s v="AJ10-37"/>
    <x v="419"/>
    <m/>
    <m/>
    <m/>
    <m/>
    <s v="Engine_Config"/>
    <s v="Yes"/>
    <m/>
    <e v="#N/A"/>
    <x v="12"/>
    <m/>
    <m/>
    <x v="26"/>
    <x v="0"/>
    <m/>
    <s v="Vanguard"/>
    <s v="AJ10_Early"/>
    <n v="1956"/>
    <m/>
    <m/>
    <m/>
    <m/>
    <m/>
  </r>
  <r>
    <s v="SuperDraco_Single"/>
    <x v="418"/>
    <n v="62"/>
    <n v="1240"/>
    <s v="A powerful hypergolic engine. Used by the Dragon V2 Command Module for powered landings, trajectory corrections and as a Launch Abort System (LAS). Other applications include hypersonic deceleration and landing for crew and cargo modules. Plume configured by RealPlume."/>
    <s v="propulsionSystems"/>
    <s v="Niche Parts"/>
    <s v="Yes"/>
    <s v="Yes"/>
    <n v="4"/>
    <x v="13"/>
    <s v="RCS Engine"/>
    <n v="10"/>
    <x v="69"/>
    <x v="0"/>
    <s v="true"/>
    <s v="Dragon V2"/>
    <s v="SuperDraco"/>
    <n v="2018"/>
    <m/>
    <s v="Same as other SuperDraco"/>
    <d v="2017-05-19T00:00:00"/>
    <m/>
    <s v="xLazTekSuperDracosx,SuperDraco_Single,SSTU-SC-ENG-SuperDraco"/>
  </r>
  <r>
    <s v="SSTU-SC-ENG-SuperDraco"/>
    <x v="418"/>
    <n v="62"/>
    <n v="1240"/>
    <s v="A powerful hypergolic engine. Used by the Dragon V2 Command Module for powered landings, trajectory corrections and as a Launch Abort System (LAS). Other applications include hypersonic deceleration and landing for crew and cargo modules. Using the patented SSTU Engine-Clustering technology the number of engines, engine layout, mounting or shroud type, and mount/shroud size are configurable, and each set of engines are built to your specifications. Plume configured by RealPlume."/>
    <s v="specializedCommandModules"/>
    <s v="SSTU"/>
    <s v="Yes"/>
    <s v="Yes"/>
    <n v="7"/>
    <x v="13"/>
    <s v="Other Engine"/>
    <m/>
    <x v="69"/>
    <x v="0"/>
    <s v="true"/>
    <s v="Dragon V2"/>
    <s v="SuperDraco"/>
    <n v="2018"/>
    <m/>
    <m/>
    <m/>
    <m/>
    <s v="xLazTekSuperDracosx,SuperDraco_Single,SSTU-SC-ENG-SuperDraco"/>
  </r>
  <r>
    <s v="dmBathymetry"/>
    <x v="420"/>
    <n v="1500"/>
    <n v="5000"/>
    <s v="Use this submersible science package to explore the uncharted depths of the oceans. Data can be collected above and below the depth threshold to maximize science gain. (PART NOT SUPPORTED BY RP-0 OR RO)"/>
    <s v="survivability"/>
    <s v="Dmagic Orbital Science"/>
    <s v="No"/>
    <s v="No"/>
    <n v="1.5"/>
    <x v="7"/>
    <m/>
    <m/>
    <x v="11"/>
    <x v="1"/>
    <m/>
    <m/>
    <m/>
    <m/>
    <m/>
    <m/>
    <m/>
    <m/>
    <m/>
  </r>
  <r>
    <s v="delta_small"/>
    <x v="421"/>
    <n v="20"/>
    <n v="400"/>
    <s v="This small delta wing has breezed through extensive stress tests and design revisions, mostly because it wasn't involved in any of those. In any case, it should work as a comparatively reliable lifting surface."/>
    <s v="start"/>
    <s v="Squad"/>
    <s v="Yes"/>
    <s v="Yes"/>
    <n v="0"/>
    <x v="11"/>
    <m/>
    <m/>
    <x v="1"/>
    <x v="0"/>
    <s v="true"/>
    <m/>
    <m/>
    <n v="0"/>
    <m/>
    <m/>
    <m/>
    <m/>
    <m/>
  </r>
  <r>
    <s v="RSBnoseconeSTSSRB"/>
    <x v="422"/>
    <n v="7000"/>
    <n v="35000"/>
    <s v="The nose cone of the STS RSRM. Contains separator motors to help prevent a collision after SRM separation. Plume configured by RealPlume."/>
    <s v="experimentalRocketry"/>
    <s v="Real Scale Boosters"/>
    <s v="Yes"/>
    <s v="No"/>
    <n v="7"/>
    <x v="0"/>
    <s v="Nosecone"/>
    <n v="8"/>
    <x v="4"/>
    <x v="0"/>
    <s v="false"/>
    <s v="Shuttle"/>
    <m/>
    <n v="1981"/>
    <m/>
    <m/>
    <m/>
    <m/>
    <m/>
  </r>
  <r>
    <s v="RSBtankSTSET"/>
    <x v="423"/>
    <n v="210000"/>
    <n v="1250000"/>
    <s v="The external tank for the Space Shuttle (STS) or the DIRECT Jupiter."/>
    <s v="highPerformanceFuelSystems"/>
    <s v="Real Scale Boosters"/>
    <s v="Yes"/>
    <s v="No"/>
    <n v="6"/>
    <x v="0"/>
    <s v="Fuel Tank"/>
    <n v="8"/>
    <x v="4"/>
    <x v="0"/>
    <s v="false"/>
    <s v="Shuttle"/>
    <m/>
    <n v="1981"/>
    <m/>
    <m/>
    <m/>
    <m/>
    <m/>
  </r>
  <r>
    <s v="proceduralStructural"/>
    <x v="424"/>
    <n v="0.1"/>
    <n v="2"/>
    <s v="Made from viscoelastic nanopolymers (which were discovered by accident... growing in the back of the office mini-fridge) this structural element can be stretched to range of sizes and shapes. Hardens to a rigid structure before launch!"/>
    <s v="start"/>
    <s v="Procedural Parts"/>
    <s v="Yes"/>
    <s v="Yes"/>
    <n v="0"/>
    <x v="0"/>
    <m/>
    <n v="0"/>
    <x v="1"/>
    <x v="0"/>
    <s v="true"/>
    <m/>
    <m/>
    <n v="0"/>
    <m/>
    <m/>
    <m/>
    <m/>
    <m/>
  </r>
  <r>
    <s v="FSlancasterEngineGear"/>
    <x v="425"/>
    <n v="950"/>
    <n v="2200"/>
    <s v="WWII-era V-12 liquid-cooled piston engine. Provides 1175HP at sea level, rising to 1290 at 3.4km (full throttle height). Single-speed single-stage supercharger. The engine used on the Spitfire IIa."/>
    <s v="highAltitudeFlight"/>
    <s v="Firespitter"/>
    <s v="Yes"/>
    <s v="No"/>
    <n v="3"/>
    <x v="11"/>
    <s v="Engine"/>
    <n v="0"/>
    <x v="1"/>
    <x v="0"/>
    <s v="false"/>
    <s v="Spitfire II"/>
    <m/>
    <n v="0"/>
    <m/>
    <m/>
    <m/>
    <m/>
    <m/>
  </r>
  <r>
    <s v="SXTMerlin66prop"/>
    <x v="426"/>
    <n v="20"/>
    <n v="400"/>
    <s v="WWII-era V-12 liquid-cooled piston engine. Provides 1975HP at sea level, rising to 2020HP at 1.2km (full throttle height). Two-speed single-stage supercharger. 10ft 11in 3-blade constant speed propeller.  Used on Spitfire LF Mk VIII for low-altitude operations."/>
    <s v="start"/>
    <s v="SXT"/>
    <s v="Yes"/>
    <s v="Yes"/>
    <n v="0"/>
    <x v="11"/>
    <s v="Engine"/>
    <n v="0"/>
    <x v="1"/>
    <x v="0"/>
    <s v="true"/>
    <m/>
    <m/>
    <n v="0"/>
    <m/>
    <m/>
    <m/>
    <m/>
    <m/>
  </r>
  <r>
    <s v="SXTMerlin46Prop"/>
    <x v="427"/>
    <n v="19"/>
    <n v="380"/>
    <s v="WWII-era V-12 liquid-cooled piston engine. Provides 1260HP at sea level, rising to 1440HP at 4.42km (full throttle height). Single-speed single-stage supercharger. 10ft 11in 3-blade constant speed propeller."/>
    <s v="start"/>
    <s v="SXT"/>
    <s v="Yes"/>
    <s v="Yes"/>
    <n v="0"/>
    <x v="11"/>
    <s v="Engine"/>
    <n v="0"/>
    <x v="1"/>
    <x v="0"/>
    <s v="true"/>
    <m/>
    <m/>
    <n v="0"/>
    <m/>
    <m/>
    <m/>
    <m/>
    <m/>
  </r>
  <r>
    <s v="Griffon88"/>
    <x v="428"/>
    <n v="950"/>
    <n v="2200"/>
    <s v="Rolls Royce Griffon 88. 2350HP sea level with a two stage two speed supercharger maintaining 2100HP to 5km."/>
    <s v="aerodynamicSystems"/>
    <s v="Firespitter"/>
    <s v="Yes"/>
    <s v="No"/>
    <n v="2"/>
    <x v="11"/>
    <s v="Engine"/>
    <n v="0"/>
    <x v="1"/>
    <x v="0"/>
    <s v="false"/>
    <m/>
    <m/>
    <n v="0"/>
    <m/>
    <m/>
    <m/>
    <m/>
    <m/>
  </r>
  <r>
    <s v="structuralPylon"/>
    <x v="429"/>
    <n v="20"/>
    <n v="400"/>
    <s v="A structural Pylon for engine Support. Designed to fit against fuselages, and hull bodies. Comes Equipped with emergency bolts to separate jet engines in the event of fire or catastrophic failure. (Not covered by warranty)"/>
    <s v="start"/>
    <s v="Squad"/>
    <s v="Yes"/>
    <s v="Yes"/>
    <n v="0"/>
    <x v="0"/>
    <m/>
    <n v="0"/>
    <x v="1"/>
    <x v="0"/>
    <s v="true"/>
    <m/>
    <m/>
    <n v="0"/>
    <m/>
    <m/>
    <m/>
    <m/>
    <m/>
  </r>
  <r>
    <s v="SXTMk2FuselageStructural"/>
    <x v="430"/>
    <n v="700"/>
    <n v="2500"/>
    <s v="A standard Mk2 fuselage. Carries no fuel; is there merely as a structural element. As such, it's lighter and more solid due to reinforcements. (PART NOT SUPPORTED BY RP-0 OR RO)"/>
    <s v="generalConstruction"/>
    <s v="SXT"/>
    <s v="No"/>
    <s v="No"/>
    <n v="3"/>
    <x v="7"/>
    <m/>
    <m/>
    <x v="11"/>
    <x v="1"/>
    <m/>
    <m/>
    <m/>
    <m/>
    <m/>
    <m/>
    <m/>
    <m/>
    <m/>
  </r>
  <r>
    <s v="SXTMTVGirderOpenSmall"/>
    <x v="431"/>
    <n v="165"/>
    <n v="3300"/>
    <s v="A short strongback truss for carrying cargo."/>
    <s v="orbitalMegastructures"/>
    <s v="SXT"/>
    <s v="Yes"/>
    <s v="Yes"/>
    <n v="10"/>
    <x v="6"/>
    <s v="Structural"/>
    <n v="10"/>
    <x v="85"/>
    <x v="0"/>
    <s v="true"/>
    <m/>
    <m/>
    <n v="2004"/>
    <m/>
    <m/>
    <m/>
    <m/>
    <m/>
  </r>
  <r>
    <s v="SXTMTVGirderOpenMedium"/>
    <x v="432"/>
    <n v="330"/>
    <n v="6600"/>
    <s v="A medium length strongback truss for carrying cargo."/>
    <s v="orbitalMegastructures"/>
    <s v="SXT"/>
    <s v="Yes"/>
    <s v="Yes"/>
    <n v="10"/>
    <x v="6"/>
    <s v="Structural"/>
    <n v="10"/>
    <x v="85"/>
    <x v="0"/>
    <s v="true"/>
    <m/>
    <m/>
    <n v="2004"/>
    <m/>
    <m/>
    <m/>
    <m/>
    <m/>
  </r>
  <r>
    <s v="SXTMTVGirderOpen"/>
    <x v="433"/>
    <n v="660"/>
    <n v="13200"/>
    <s v="A long strongback truss for carrying cargo."/>
    <s v="orbitalMegastructures"/>
    <s v="SXT"/>
    <s v="Yes"/>
    <s v="Yes"/>
    <n v="10"/>
    <x v="6"/>
    <s v="Structural"/>
    <n v="10"/>
    <x v="85"/>
    <x v="0"/>
    <s v="true"/>
    <m/>
    <m/>
    <n v="2004"/>
    <m/>
    <m/>
    <m/>
    <m/>
    <m/>
  </r>
  <r>
    <s v="SXTMTVGirderBasic"/>
    <x v="434"/>
    <n v="320"/>
    <n v="6400"/>
    <s v="A short, structural strongback truss."/>
    <s v="orbitalMegastructures"/>
    <s v="SXT"/>
    <s v="Yes"/>
    <s v="Yes"/>
    <n v="10"/>
    <x v="6"/>
    <s v="Structural"/>
    <n v="10"/>
    <x v="85"/>
    <x v="0"/>
    <s v="true"/>
    <m/>
    <m/>
    <n v="2004"/>
    <m/>
    <m/>
    <m/>
    <m/>
    <m/>
  </r>
  <r>
    <s v="SXTMTVGirder"/>
    <x v="435"/>
    <n v="990"/>
    <n v="19800"/>
    <s v="A long, structural strongback truss, perfect for landers."/>
    <s v="orbitalMegastructures"/>
    <s v="SXT"/>
    <s v="Yes"/>
    <s v="Yes"/>
    <n v="10"/>
    <x v="6"/>
    <s v="Structural"/>
    <n v="10"/>
    <x v="85"/>
    <x v="0"/>
    <s v="true"/>
    <m/>
    <m/>
    <n v="2004"/>
    <m/>
    <m/>
    <m/>
    <m/>
    <m/>
  </r>
  <r>
    <s v="RadialLFO"/>
    <x v="436"/>
    <n v="1"/>
    <n v="20"/>
    <s v="A long radially - mounted tank that can be configured to hold a wide variety of cryogenic resources."/>
    <s v="fuelSystems"/>
    <s v="Squad"/>
    <s v="Yes"/>
    <s v="Yes"/>
    <n v="3"/>
    <x v="0"/>
    <s v="Fuel Tank"/>
    <n v="4"/>
    <x v="43"/>
    <x v="1"/>
    <s v="true"/>
    <m/>
    <m/>
    <n v="1964"/>
    <s v="First Cryo Fuels"/>
    <m/>
    <m/>
    <m/>
    <m/>
  </r>
  <r>
    <s v="RadialLF"/>
    <x v="437"/>
    <n v="1"/>
    <n v="20"/>
    <s v="A short radially - mounted tank that can be configured to hold a wide variety of resources."/>
    <s v="fuelSystems"/>
    <s v="Squad"/>
    <s v="Yes"/>
    <s v="No"/>
    <n v="3"/>
    <x v="0"/>
    <s v="Fuel Tank"/>
    <n v="2"/>
    <x v="59"/>
    <x v="0"/>
    <s v="true"/>
    <m/>
    <m/>
    <n v="1952"/>
    <s v="First 4-way RCS"/>
    <m/>
    <m/>
    <m/>
    <m/>
  </r>
  <r>
    <s v="RadialLFOLong"/>
    <x v="438"/>
    <n v="1"/>
    <n v="4200"/>
    <s v="A long, radially - mounted tank that can be configured to hold a wide variety of cryogenic resources."/>
    <s v="advFuelSystems"/>
    <s v="Squad"/>
    <s v="Yes"/>
    <s v="No"/>
    <n v="5"/>
    <x v="0"/>
    <s v="Fuel Tank"/>
    <n v="4"/>
    <x v="1"/>
    <x v="1"/>
    <s v="false"/>
    <m/>
    <m/>
    <m/>
    <s v="First 4-way RCS"/>
    <m/>
    <m/>
    <m/>
    <m/>
  </r>
  <r>
    <s v="RadialLFLong"/>
    <x v="439"/>
    <n v="1"/>
    <n v="4200"/>
    <s v="A long, radially - mounted tank that can be configured to hold a wide variety of resources."/>
    <s v="advFuelSystems"/>
    <s v="Squad"/>
    <s v="Yes"/>
    <s v="No"/>
    <n v="5"/>
    <x v="0"/>
    <s v="Fuel Tank"/>
    <n v="2"/>
    <x v="1"/>
    <x v="1"/>
    <s v="false"/>
    <m/>
    <m/>
    <m/>
    <s v="First 4-way RCS"/>
    <m/>
    <m/>
    <m/>
    <m/>
  </r>
  <r>
    <s v="radialRCSTank"/>
    <x v="440"/>
    <n v="1"/>
    <n v="20"/>
    <s v="Despite its fanciful name, the Stratus-V is quite simple - a small, radially attachable RCS tank. (PART NOT COSTED BY RP-0 BUT IN CORRECT NODE)"/>
    <s v="engineering101"/>
    <s v="Squad"/>
    <s v="Yes"/>
    <s v="Yes"/>
    <n v="1"/>
    <x v="0"/>
    <s v="Fuel Tank"/>
    <m/>
    <x v="59"/>
    <x v="0"/>
    <s v="true"/>
    <m/>
    <m/>
    <n v="1952"/>
    <m/>
    <m/>
    <m/>
    <m/>
    <m/>
  </r>
  <r>
    <s v="rcsTankRadialLong"/>
    <x v="441"/>
    <n v="1"/>
    <n v="20"/>
    <s v="After years of research and development, the Stratus corporation has developed a revolutionary upgrade to their Stratus-V fuel tank line. Cylinders. This tank holds a moderate supply of monopropellant for RCS thrusters. (PART NOT COSTED BY RP-0 BUT IN CORRECT NODE)"/>
    <s v="engineering101"/>
    <s v="Squad"/>
    <s v="Yes"/>
    <s v="Yes"/>
    <n v="1"/>
    <x v="0"/>
    <s v="Fuel Tank"/>
    <m/>
    <x v="59"/>
    <x v="0"/>
    <s v="true"/>
    <m/>
    <m/>
    <n v="1952"/>
    <m/>
    <m/>
    <m/>
    <m/>
    <m/>
  </r>
  <r>
    <s v="RLA_tiny_mptank_rad"/>
    <x v="442"/>
    <n v="1"/>
    <n v="1200"/>
    <s v="A very small radially attached monopropellant tank for those who don't like to be wasteful."/>
    <s v="advFlightControl"/>
    <s v="RLA Stockalike"/>
    <s v="Yes"/>
    <s v="No"/>
    <n v="4"/>
    <x v="0"/>
    <s v="Fuel Tank"/>
    <n v="3"/>
    <x v="1"/>
    <x v="1"/>
    <s v="false"/>
    <m/>
    <m/>
    <m/>
    <s v="First 4-way RCS"/>
    <m/>
    <m/>
    <m/>
    <m/>
  </r>
  <r>
    <s v="RadialMonoMini"/>
    <x v="443"/>
    <n v="1"/>
    <n v="6200"/>
    <s v="Using advanced miniaturization technology, We've managed to make the Stratus tanks that you know and love even smaller."/>
    <s v="specializedControl"/>
    <s v="Squad"/>
    <s v="Yes"/>
    <s v="No"/>
    <n v="5"/>
    <x v="0"/>
    <s v="Fuel Tank"/>
    <n v="2"/>
    <x v="1"/>
    <x v="1"/>
    <s v="false"/>
    <m/>
    <m/>
    <m/>
    <s v="First 4-way RCS"/>
    <m/>
    <m/>
    <m/>
    <m/>
  </r>
  <r>
    <s v="FASA_Mercury_LFEng"/>
    <x v="444"/>
    <n v="120"/>
    <n v="2400"/>
    <s v="This is the equivalent in thrust of two Generic 1kN thrusters. Pressure-fed from bladder tanks, effectively infinite ignitions and no ullage issues. Plume configured by RealPlume."/>
    <s v="stability"/>
    <s v="FASA"/>
    <s v="Yes"/>
    <s v="Yes"/>
    <n v="2"/>
    <x v="13"/>
    <m/>
    <n v="2"/>
    <x v="86"/>
    <x v="0"/>
    <s v="true"/>
    <m/>
    <m/>
    <n v="1959"/>
    <m/>
    <m/>
    <m/>
    <m/>
    <m/>
  </r>
  <r>
    <s v="FASASolarMed"/>
    <x v="445"/>
    <n v="7500"/>
    <n v="10000"/>
    <s v="A medium unfolding station solar panel for your stations electrical needs. Also it tracks the sun. (PART NOT SUPPORTED BY RP-0 OR RO)"/>
    <s v="largeElectrics"/>
    <s v="FASA"/>
    <s v="No"/>
    <s v="No"/>
    <n v="4.5"/>
    <x v="7"/>
    <m/>
    <m/>
    <x v="11"/>
    <x v="1"/>
    <m/>
    <m/>
    <m/>
    <m/>
    <m/>
    <m/>
    <m/>
    <m/>
    <m/>
  </r>
  <r>
    <s v="FASASolarLarge"/>
    <x v="446"/>
    <n v="15000"/>
    <n v="15000"/>
    <s v="A large unfolding station solar panel for your stations electrical needs. It does not track the sun! (PART NOT SUPPORTED BY RP-0 OR RO)"/>
    <s v="specializedElectrics"/>
    <s v="FASA"/>
    <s v="No"/>
    <s v="No"/>
    <n v="7"/>
    <x v="7"/>
    <m/>
    <m/>
    <x v="11"/>
    <x v="1"/>
    <m/>
    <m/>
    <m/>
    <m/>
    <m/>
    <m/>
    <m/>
    <m/>
    <m/>
  </r>
  <r>
    <s v="L25mSci"/>
    <x v="447"/>
    <n v="6000"/>
    <n v="200000"/>
    <s v="This module, designed for use on space stations, contains various planetary science and space science equipment designed for use in repeatable experiments. However, all data must be returned to the surface, you can't exactly beam samples back and forth. Unlike other science equipment which records all data instantly, experimenents using this equipment may be repeated multiple times (on subsequent crew rotations) for further scientific value. Don't forget to transfer all the data to the RV before the crew returns home!"/>
    <s v="shortTermHabitation"/>
    <s v="SXT"/>
    <s v="Yes"/>
    <s v="Yes"/>
    <n v="3.5"/>
    <x v="6"/>
    <m/>
    <n v="6"/>
    <x v="87"/>
    <x v="0"/>
    <s v="true"/>
    <s v="Salyut"/>
    <m/>
    <n v="1971"/>
    <m/>
    <m/>
    <m/>
    <m/>
    <m/>
  </r>
  <r>
    <s v="RP0probeAvionics0-81m"/>
    <x v="448"/>
    <n v="100"/>
    <n v="4000"/>
    <s v="An early avionics module capable of maintaining a pitch and roll program, used by small upper stages. Control lasts approximately a half hour. Allows full control over the vessel, up to the tonnage limit (cumulative)."/>
    <s v="earlyAvionics"/>
    <s v="Squad"/>
    <s v="Yes"/>
    <s v="Yes"/>
    <n v="1"/>
    <x v="1"/>
    <s v="Avionics"/>
    <m/>
    <x v="49"/>
    <x v="0"/>
    <s v="true"/>
    <s v="Able"/>
    <m/>
    <n v="1958"/>
    <m/>
    <m/>
    <m/>
    <m/>
    <m/>
  </r>
  <r>
    <s v="vanguard-3"/>
    <x v="449"/>
    <n v="260"/>
    <n v="5200"/>
    <s v="United States satellite Vanguard-3"/>
    <s v="earlyAvionics"/>
    <s v="RN US Probes"/>
    <s v="Yes"/>
    <s v="Yes"/>
    <n v="1"/>
    <x v="1"/>
    <s v="Probe"/>
    <m/>
    <x v="57"/>
    <x v="0"/>
    <s v="true"/>
    <s v="Vangaurd 3"/>
    <m/>
    <n v="1959"/>
    <m/>
    <m/>
    <m/>
    <m/>
    <m/>
  </r>
  <r>
    <s v="vanguard-2"/>
    <x v="450"/>
    <n v="240"/>
    <n v="4800"/>
    <s v="United States satellite Vanguard-2"/>
    <s v="earlyAvionics"/>
    <s v="RN US Probes"/>
    <s v="Yes"/>
    <s v="Yes"/>
    <n v="1"/>
    <x v="1"/>
    <s v="Probe"/>
    <m/>
    <x v="57"/>
    <x v="0"/>
    <s v="true"/>
    <s v="Vangaurd 2"/>
    <m/>
    <n v="1959"/>
    <m/>
    <m/>
    <m/>
    <m/>
    <m/>
  </r>
  <r>
    <s v="AJ10-142"/>
    <x v="451"/>
    <m/>
    <m/>
    <m/>
    <s v="basicConstruction"/>
    <s v="Engine_Config"/>
    <s v="Yes"/>
    <m/>
    <n v="1.5"/>
    <x v="12"/>
    <m/>
    <m/>
    <x v="88"/>
    <x v="0"/>
    <m/>
    <m/>
    <s v="AJ10_Early"/>
    <n v="1960"/>
    <m/>
    <m/>
    <m/>
    <m/>
    <m/>
  </r>
  <r>
    <s v="AJ10-118D"/>
    <x v="452"/>
    <m/>
    <m/>
    <m/>
    <s v="advRocketry"/>
    <s v="Engine_Config"/>
    <s v="Yes"/>
    <m/>
    <n v="3"/>
    <x v="12"/>
    <m/>
    <m/>
    <x v="20"/>
    <x v="0"/>
    <m/>
    <m/>
    <s v="AJ10_Early"/>
    <n v="1962"/>
    <m/>
    <m/>
    <m/>
    <m/>
    <m/>
  </r>
  <r>
    <s v="AJ10-118"/>
    <x v="453"/>
    <m/>
    <m/>
    <m/>
    <s v="basicConstruction"/>
    <s v="Engine_Config"/>
    <s v="Yes"/>
    <m/>
    <n v="1.5"/>
    <x v="12"/>
    <m/>
    <m/>
    <x v="89"/>
    <x v="1"/>
    <m/>
    <m/>
    <s v="AJ10_Early"/>
    <n v="1962"/>
    <m/>
    <m/>
    <m/>
    <m/>
    <m/>
  </r>
  <r>
    <s v="AJ10-101A"/>
    <x v="454"/>
    <m/>
    <m/>
    <m/>
    <s v="basicConstruction"/>
    <s v="Engine_Config"/>
    <s v="Yes"/>
    <m/>
    <n v="1.5"/>
    <x v="12"/>
    <m/>
    <m/>
    <x v="21"/>
    <x v="0"/>
    <m/>
    <s v="Atlas-Able, Thor-Able"/>
    <s v="AJ10_Early"/>
    <n v="1959"/>
    <m/>
    <m/>
    <m/>
    <m/>
    <m/>
  </r>
  <r>
    <s v="AJ10-118E"/>
    <x v="455"/>
    <m/>
    <m/>
    <m/>
    <s v="heavyRocketry"/>
    <s v="Engine_Config"/>
    <s v="Yes"/>
    <m/>
    <n v="4"/>
    <x v="12"/>
    <m/>
    <m/>
    <x v="18"/>
    <x v="0"/>
    <m/>
    <m/>
    <s v="AJ10_Mid"/>
    <n v="1965"/>
    <m/>
    <m/>
    <m/>
    <m/>
    <m/>
  </r>
  <r>
    <s v="AJ10-104"/>
    <x v="456"/>
    <m/>
    <m/>
    <m/>
    <s v="advRocketry"/>
    <s v="Engine_Config"/>
    <s v="Yes"/>
    <m/>
    <n v="3"/>
    <x v="12"/>
    <m/>
    <m/>
    <x v="88"/>
    <x v="0"/>
    <m/>
    <m/>
    <s v="AJ10_Mid"/>
    <n v="1960"/>
    <m/>
    <m/>
    <m/>
    <m/>
    <m/>
  </r>
  <r>
    <s v="AJ-60A"/>
    <x v="457"/>
    <m/>
    <m/>
    <m/>
    <m/>
    <s v="Engine_Config"/>
    <s v="Yes"/>
    <m/>
    <e v="#N/A"/>
    <x v="4"/>
    <m/>
    <n v="9"/>
    <x v="90"/>
    <x v="0"/>
    <m/>
    <m/>
    <s v="AJ60A"/>
    <n v="2002"/>
    <m/>
    <m/>
    <m/>
    <m/>
    <m/>
  </r>
  <r>
    <s v="Altair"/>
    <x v="458"/>
    <m/>
    <m/>
    <m/>
    <m/>
    <s v="Engine_Config"/>
    <s v="Yes"/>
    <m/>
    <e v="#N/A"/>
    <x v="4"/>
    <m/>
    <n v="2"/>
    <x v="53"/>
    <x v="0"/>
    <m/>
    <s v="Vanguard"/>
    <s v="Altair"/>
    <n v="1958"/>
    <m/>
    <m/>
    <m/>
    <m/>
    <m/>
  </r>
  <r>
    <s v="ASRB"/>
    <x v="459"/>
    <m/>
    <m/>
    <m/>
    <m/>
    <s v="Engine_Config"/>
    <s v="Yes"/>
    <m/>
    <e v="#N/A"/>
    <x v="4"/>
    <m/>
    <m/>
    <x v="7"/>
    <x v="0"/>
    <m/>
    <s v="SLS"/>
    <s v="ASRB"/>
    <n v="2018"/>
    <m/>
    <m/>
    <m/>
    <m/>
    <m/>
  </r>
  <r>
    <s v="AstrisII"/>
    <x v="460"/>
    <m/>
    <m/>
    <m/>
    <s v="heavyRocketry"/>
    <s v="Engine_Config"/>
    <s v="Yes"/>
    <m/>
    <n v="4"/>
    <x v="13"/>
    <m/>
    <m/>
    <x v="91"/>
    <x v="0"/>
    <m/>
    <s v="Europa I, II"/>
    <s v="Astris"/>
    <n v="1968"/>
    <m/>
    <m/>
    <m/>
    <m/>
    <m/>
  </r>
  <r>
    <s v="AstrisI"/>
    <x v="461"/>
    <m/>
    <m/>
    <m/>
    <m/>
    <s v="Engine_Config"/>
    <s v="Yes"/>
    <m/>
    <e v="#N/A"/>
    <x v="13"/>
    <m/>
    <m/>
    <x v="91"/>
    <x v="0"/>
    <m/>
    <s v="Europa I, II"/>
    <s v="Astris"/>
    <n v="1968"/>
    <m/>
    <m/>
    <m/>
    <m/>
    <m/>
  </r>
  <r>
    <s v="T17-E2"/>
    <x v="462"/>
    <m/>
    <m/>
    <m/>
    <m/>
    <s v="Engine_Config"/>
    <s v="Yes"/>
    <m/>
    <e v="#N/A"/>
    <x v="4"/>
    <m/>
    <m/>
    <x v="92"/>
    <x v="0"/>
    <m/>
    <s v="Baby Sergeant"/>
    <s v="BabySergeant"/>
    <n v="1956"/>
    <m/>
    <m/>
    <m/>
    <m/>
    <m/>
  </r>
  <r>
    <s v="JPL-532A"/>
    <x v="463"/>
    <m/>
    <m/>
    <m/>
    <m/>
    <s v="Engine_Config"/>
    <s v="Yes"/>
    <m/>
    <e v="#N/A"/>
    <x v="4"/>
    <m/>
    <m/>
    <x v="53"/>
    <x v="0"/>
    <m/>
    <s v="Baby Sergeant"/>
    <s v="BabySergeant"/>
    <n v="1958"/>
    <m/>
    <m/>
    <m/>
    <m/>
    <m/>
  </r>
  <r>
    <s v="BE-4"/>
    <x v="464"/>
    <m/>
    <m/>
    <m/>
    <m/>
    <s v="Engine_Config"/>
    <s v="Yes"/>
    <m/>
    <e v="#N/A"/>
    <x v="3"/>
    <m/>
    <n v="10"/>
    <x v="93"/>
    <x v="0"/>
    <m/>
    <s v="Vulcan"/>
    <s v="BE4"/>
    <n v="2020"/>
    <m/>
    <m/>
    <m/>
    <m/>
    <m/>
  </r>
  <r>
    <s v="TRITON"/>
    <x v="465"/>
    <m/>
    <m/>
    <m/>
    <m/>
    <s v="Engine_Config"/>
    <s v="Yes"/>
    <m/>
    <e v="#N/A"/>
    <x v="19"/>
    <m/>
    <n v="11"/>
    <x v="94"/>
    <x v="0"/>
    <m/>
    <m/>
    <s v="BNTR"/>
    <n v="2035"/>
    <m/>
    <m/>
    <m/>
    <m/>
    <m/>
  </r>
  <r>
    <s v="BNTR"/>
    <x v="466"/>
    <m/>
    <m/>
    <m/>
    <m/>
    <s v="Engine_Config"/>
    <s v="Yes"/>
    <m/>
    <e v="#N/A"/>
    <x v="19"/>
    <m/>
    <n v="10"/>
    <x v="95"/>
    <x v="0"/>
    <m/>
    <s v="Bimodal NTR"/>
    <s v="BNTR"/>
    <n v="2021"/>
    <s v="Study in 1991"/>
    <m/>
    <m/>
    <m/>
    <m/>
  </r>
  <r>
    <s v="Castor-1"/>
    <x v="467"/>
    <m/>
    <m/>
    <m/>
    <m/>
    <s v="Engine_Config"/>
    <s v="Yes"/>
    <m/>
    <e v="#N/A"/>
    <x v="4"/>
    <m/>
    <m/>
    <x v="92"/>
    <x v="0"/>
    <m/>
    <s v="Castor-1"/>
    <s v="Castor-1"/>
    <n v="1956"/>
    <m/>
    <m/>
    <m/>
    <m/>
    <m/>
  </r>
  <r>
    <s v="Castor-120/Saddle"/>
    <x v="468"/>
    <m/>
    <m/>
    <m/>
    <m/>
    <s v="Engine_Config"/>
    <s v="Yes"/>
    <m/>
    <e v="#N/A"/>
    <x v="4"/>
    <m/>
    <n v="6"/>
    <x v="68"/>
    <x v="0"/>
    <m/>
    <m/>
    <s v="Castor-120"/>
    <n v="1989"/>
    <m/>
    <m/>
    <m/>
    <m/>
    <m/>
  </r>
  <r>
    <s v="Castor-120/Regressive"/>
    <x v="469"/>
    <m/>
    <m/>
    <m/>
    <m/>
    <s v="Engine_Config"/>
    <s v="Yes"/>
    <m/>
    <e v="#N/A"/>
    <x v="4"/>
    <m/>
    <n v="6"/>
    <x v="68"/>
    <x v="0"/>
    <m/>
    <m/>
    <s v="Castor-120"/>
    <n v="1989"/>
    <m/>
    <m/>
    <m/>
    <m/>
    <m/>
  </r>
  <r>
    <s v="Castor-120"/>
    <x v="470"/>
    <m/>
    <m/>
    <m/>
    <m/>
    <s v="Engine_Config"/>
    <s v="Yes"/>
    <m/>
    <e v="#N/A"/>
    <x v="4"/>
    <m/>
    <m/>
    <x v="68"/>
    <x v="0"/>
    <m/>
    <s v="Minotaur, Athena"/>
    <s v="Castor-120"/>
    <n v="1989"/>
    <m/>
    <m/>
    <m/>
    <m/>
    <m/>
  </r>
  <r>
    <s v="KK_ATK_Star9"/>
    <x v="471"/>
    <n v="20"/>
    <n v="30"/>
    <s v="The STAR 9 rocket motor was developed in 1993 on independent research and development (IR&amp;D) funds to demonstrate a number of low-cost motor technologies. These included an integral aft polar boss/exit cone, two-dimensional carbon-carbon throat, and caseon-propellant manufacturing technique. Diameter: [0.22 m]. Plume configured by RealPlume."/>
    <s v="heavyRocketry"/>
    <s v="ATK Propulsion Pack"/>
    <s v="Yes"/>
    <s v="No"/>
    <n v="4"/>
    <x v="4"/>
    <m/>
    <m/>
    <x v="96"/>
    <x v="0"/>
    <s v="false"/>
    <s v="Star 9"/>
    <s v="Star-9"/>
    <n v="1993"/>
    <m/>
    <m/>
    <m/>
    <m/>
    <m/>
  </r>
  <r>
    <s v="STAR8"/>
    <x v="472"/>
    <n v="2700"/>
    <n v="8000"/>
    <s v="The STAR 8 was developed and qualified as the rocket assisted deceleration (RAD) motor for the Mars Exploration Rover (MER) program. The motor is based on the STAR 5D motor technology developed for JPLâ€™s Mars Pathfinder program. The STAR 8 first flew in January 2004 when three motors were used to decelerate each of the Spirit and Opportunity rovers for landing at Gusev Crater and Meridiani Planum on Mars. Plume configured by RealPlume."/>
    <s v="heavyRocketry"/>
    <s v="Niche Parts"/>
    <s v="Yes"/>
    <s v="No"/>
    <n v="4"/>
    <x v="4"/>
    <s v="SRM"/>
    <m/>
    <x v="7"/>
    <x v="0"/>
    <s v="false"/>
    <s v="Curiosity"/>
    <m/>
    <n v="2011"/>
    <m/>
    <m/>
    <m/>
    <m/>
    <m/>
  </r>
  <r>
    <s v="KK_ATK_Star6B"/>
    <x v="473"/>
    <n v="5"/>
    <n v="10"/>
    <s v="The STAR 6B rocket motor was developed for spin-up and axial propulsion applications for re-entry vehicles. The design incorporates an aluminum case and a carbon-phenolic nozzle assembly. The STAR 6B was qualified in 1984 and first flew in 1985. Diameter: [0.18 m]. Plume configured by RealPlume."/>
    <s v="heavyRocketry"/>
    <s v="ATK Propulsion Pack"/>
    <s v="Yes"/>
    <s v="No"/>
    <n v="4"/>
    <x v="4"/>
    <m/>
    <m/>
    <x v="6"/>
    <x v="0"/>
    <s v="false"/>
    <s v="Star 6B"/>
    <s v="Star-6B"/>
    <n v="1985"/>
    <m/>
    <m/>
    <m/>
    <m/>
    <m/>
  </r>
  <r>
    <s v="KK_ATK_Star63D"/>
    <x v="474"/>
    <n v="150"/>
    <n v="200"/>
    <s v="The STAR 63, as part of the PAM DII upper stage, has been flown from the Space Shuttle. The motor utilizes a head-end web and a carbon-phenolic nozzle. The case material is a Kevlar-epoxy composite, through future motors would be made using a graphiteepoxy composite. Testing of STAR 63 series motors began in 1978 with completion of the PAM DII motor qualification in 1985. The first STAR 63D flight was from the Shuttle in November 1985 to place a defense communication satellite in orbit. Diameter: [1.6 m]. Plume configured by RealPlume."/>
    <s v="heavyRocketry"/>
    <s v="ATK Propulsion Pack"/>
    <s v="Yes"/>
    <s v="No"/>
    <n v="4"/>
    <x v="4"/>
    <m/>
    <m/>
    <x v="6"/>
    <x v="0"/>
    <s v="false"/>
    <s v="Star 63D"/>
    <s v="Star-63"/>
    <n v="1985"/>
    <m/>
    <m/>
    <m/>
    <m/>
    <m/>
  </r>
  <r>
    <s v="STAR5D"/>
    <x v="475"/>
    <n v="2700"/>
    <n v="8000"/>
    <s v="The STAR 5D rocket motor was designed and qualified to serve as the rocket-assisted deceleration (RAD) motor on the Mars Pathfinder mission. Three of these motors were fired to slow the Pathfinder spacecraft to near-zero velocity before bouncing on the surface of Mars. Plume configured by RealPlume."/>
    <s v="heavyRocketry"/>
    <s v="Niche Parts"/>
    <s v="Yes"/>
    <s v="No"/>
    <n v="4"/>
    <x v="4"/>
    <s v="SRM"/>
    <m/>
    <x v="96"/>
    <x v="0"/>
    <s v="false"/>
    <s v="Pathfinder"/>
    <m/>
    <n v="1996"/>
    <m/>
    <m/>
    <m/>
    <m/>
    <m/>
  </r>
  <r>
    <s v="KK_ATK_Star5C"/>
    <x v="476"/>
    <n v="2700"/>
    <n v="8000"/>
    <s v="The STAR 5C rocket motor was initially designed, developed, qualified, and placed in production (1960-1963) under a contract with Martin Marietta. The STAR 5C is used to separate the second stage from the trans-stage on the Titan II missile and Titan launch vehicle. The current version was qualified for use in 1976, replacing the earlier main propellant grain with TP-H-3062. Diameter: [0.12 m]. Plume configured by RealPlume."/>
    <s v="heavyRocketry"/>
    <s v="ATK Propulsion Pack"/>
    <s v="Yes"/>
    <s v="No"/>
    <n v="4"/>
    <x v="4"/>
    <m/>
    <m/>
    <x v="68"/>
    <x v="0"/>
    <s v="false"/>
    <s v="Star 5C"/>
    <s v="Star-5C"/>
    <n v="1989"/>
    <m/>
    <m/>
    <m/>
    <m/>
    <m/>
  </r>
  <r>
    <s v="KK_ATK_Star4G"/>
    <x v="477"/>
    <n v="2700"/>
    <n v="8000"/>
    <s v="This STAR motor was developed and tested in January 2000 under a NASA Goddard Space Flight Center program for a low-cost, high mass fraction orbit adjust motor for use in deploying constellations of very small satellites (nanosatellites). The first static test of the STAR 4G prototype motor was conducted 8 months after program start. The motor is designed to operate at high chamber pressure and incorporates a noneroding throat insert to maximize specific impulse. Diameter: [0.11 m]. Plume configured by RealPlume."/>
    <s v="heavyRocketry"/>
    <s v="ATK Propulsion Pack"/>
    <s v="Yes"/>
    <s v="No"/>
    <n v="4"/>
    <x v="4"/>
    <m/>
    <m/>
    <x v="90"/>
    <x v="0"/>
    <s v="false"/>
    <s v="Star 4G"/>
    <s v="Star-4G"/>
    <n v="2000"/>
    <m/>
    <m/>
    <m/>
    <m/>
    <m/>
  </r>
  <r>
    <s v="KK_ATK_Star48BV"/>
    <x v="478"/>
    <n v="1203"/>
    <n v="24060"/>
    <s v="Also known as the Payload Assistance Module (PAM) B, this kick motor was used for Delta and STS launches to add extra impulse to the payload. This is the short-nozzle version. Maximum thrust 76.11kN, burn time 85 seconds. Diameter: [1.3 m]. Plume configured by RealPlume."/>
    <m/>
    <s v="ATK Propulsion Pack"/>
    <s v="Yes"/>
    <s v="Yes"/>
    <e v="#N/A"/>
    <x v="4"/>
    <m/>
    <m/>
    <x v="6"/>
    <x v="0"/>
    <s v="true"/>
    <s v="Star 48BV"/>
    <s v="Star-48B (Star-48BV only)"/>
    <n v="1985"/>
    <m/>
    <m/>
    <m/>
    <m/>
    <s v="KK_ATK_Star48B,bluedog_star48,solidBooster_sm,KK_ATK_Star48BV"/>
  </r>
  <r>
    <s v="KK_ATK_Star48B"/>
    <x v="479"/>
    <n v="1203"/>
    <n v="24060"/>
    <s v="Also known as the Payload Assistance Module (PAM) B, this kick motor was used for Delta and STS launches to add extra impulse to the payload. This is the short-nozzle version. Maximum thrust 76.11kN, burn time 85 seconds. Diameter: [1.3 m]. Plume configured by RealPlume."/>
    <s v="highPerformanceFuelSystems"/>
    <s v="ATK Propulsion Pack"/>
    <s v="Yes"/>
    <s v="Yes"/>
    <n v="6"/>
    <x v="4"/>
    <m/>
    <m/>
    <x v="6"/>
    <x v="0"/>
    <s v="true"/>
    <s v="Star 48B"/>
    <s v="Star-48B"/>
    <n v="1985"/>
    <m/>
    <m/>
    <m/>
    <m/>
    <s v="KK_ATK_Star48B,bluedog_star48,solidBooster_sm,KK_ATK_Star48BV"/>
  </r>
  <r>
    <s v="bluedog_star48"/>
    <x v="479"/>
    <n v="1203"/>
    <n v="24060"/>
    <s v="Also known as the Payload Assistance Module (PAM) B, this kick motor was used for Delta and STS launches to add extra impulse to the payload. This is the short-nozzle version. Maximum thrust 76.11kN, burn time 85 seconds. Diameter: [1.3 m]. Plume configured by RealPlume."/>
    <m/>
    <s v="BDB"/>
    <s v="Yes"/>
    <s v="Yes"/>
    <e v="#N/A"/>
    <x v="4"/>
    <m/>
    <m/>
    <x v="6"/>
    <x v="0"/>
    <s v="true"/>
    <s v="Star 48B"/>
    <s v="Star-48B"/>
    <n v="1985"/>
    <m/>
    <m/>
    <m/>
    <m/>
    <s v="KK_ATK_Star48B,bluedog_star48,solidBooster_sm,KK_ATK_Star48BV"/>
  </r>
  <r>
    <s v="solidBooster_sm"/>
    <x v="479"/>
    <n v="1203"/>
    <n v="24060"/>
    <s v="Also known as the Payload Assistance Module (PAM) B, this kick motor was used for Delta and STS launches to add extra impulse to the payload. This is the short-nozzle version. Maximum thrust 76.11kN, burn time 85 seconds. Diameter: [1.3 m]. Plume configured by RealPlume."/>
    <s v="highPerformanceFuelSystems"/>
    <s v="Squad"/>
    <s v="Yes"/>
    <s v="Yes"/>
    <n v="6"/>
    <x v="4"/>
    <m/>
    <m/>
    <x v="6"/>
    <x v="0"/>
    <s v="true"/>
    <s v="Star 48B"/>
    <s v="Star-48B"/>
    <n v="1985"/>
    <m/>
    <m/>
    <m/>
    <m/>
    <s v="KK_ATK_Star48B,bluedog_star48,solidBooster_sm,KK_ATK_Star48BV"/>
  </r>
  <r>
    <s v="bluedog_star37"/>
    <x v="480"/>
    <n v="180"/>
    <n v="3600"/>
    <s v="The STAR 37 is a vacuum solid rocket motor, originally developed for the Surveyor lunar lander program as a braking stage. Later variants were used exclusively as apogee kick stages. Diameter: 0.93 m. Plume configured by RealPlume."/>
    <m/>
    <s v="BDB"/>
    <s v="Yes"/>
    <s v="Yes"/>
    <e v="#N/A"/>
    <x v="4"/>
    <m/>
    <m/>
    <x v="75"/>
    <x v="0"/>
    <s v="true"/>
    <m/>
    <s v="Star-37"/>
    <n v="1966"/>
    <m/>
    <m/>
    <m/>
    <m/>
    <s v="KK_ATK_Star37FM,ca_landv_srm,bluedog_star37,RO-STAR-37"/>
  </r>
  <r>
    <s v="RO-STAR-37"/>
    <x v="480"/>
    <n v="180"/>
    <n v="3600"/>
    <s v="The STAR 37FM is an improved version of the venerable STAR 37 solid rocket motor, featuring increased propellant loading, higher efficiency and vacuum thrust. First used on the FTLSATCOM satellites as an apogee motor. Diameter: 0.93 m. Plume configured by RealPlume."/>
    <s v="largeSolids"/>
    <s v="Squad"/>
    <s v="Yes"/>
    <s v="Yes"/>
    <n v="4"/>
    <x v="4"/>
    <m/>
    <m/>
    <x v="6"/>
    <x v="0"/>
    <s v="true"/>
    <s v="Star 37FM"/>
    <s v="Star-37FM"/>
    <n v="1984"/>
    <m/>
    <m/>
    <m/>
    <m/>
    <s v="KK_ATK_Star37FM,ca_landv_srm,bluedog_star37,RO-STAR-37"/>
  </r>
  <r>
    <s v="KK_ATK_Star37FM"/>
    <x v="481"/>
    <n v="180"/>
    <n v="3600"/>
    <s v="The STAR 37 is a vacuum solid rocket motor, originally developed for the Surveyor lunar lander program as a braking stage. Later variants were used exclusively as apogee kick stages. Diameter: 0.93 m. Plume configured by RealPlume."/>
    <s v="advRocketry"/>
    <s v="ATK Propulsion Pack"/>
    <s v="Yes"/>
    <s v="Yes"/>
    <n v="3"/>
    <x v="4"/>
    <m/>
    <m/>
    <x v="75"/>
    <x v="0"/>
    <s v="true"/>
    <s v="Star 37"/>
    <s v="Star-37"/>
    <n v="1966"/>
    <m/>
    <s v="Same as other 37FM"/>
    <d v="2017-05-19T00:00:00"/>
    <m/>
    <s v="KK_ATK_Star37FM,ca_landv_srm,bluedog_star37,RO-STAR-37"/>
  </r>
  <r>
    <s v="sp_mariner_a"/>
    <x v="482"/>
    <n v="320"/>
    <n v="2100"/>
    <s v="A solar array wing, similar to the one used by the Mariner Venus spacecrafts, featuring increased power generation efficiency. 2.43 m2."/>
    <s v="basicScience"/>
    <s v="Coatl Aerospace"/>
    <s v="Yes"/>
    <s v="No"/>
    <n v="3"/>
    <x v="5"/>
    <s v="Solar"/>
    <m/>
    <x v="97"/>
    <x v="0"/>
    <s v="false"/>
    <s v="Mariner 1"/>
    <m/>
    <n v="1962"/>
    <m/>
    <m/>
    <m/>
    <m/>
    <m/>
  </r>
  <r>
    <s v="bluedog_star31"/>
    <x v="483"/>
    <n v="150"/>
    <n v="200"/>
    <s v="Antares III is the third-generation third stage for Vought Corporation's Scout launch vehicle. The design incorporates an 89-percent-solids HTPB propellant in a Kevlar(r) filament-wound case insulated with silica-filled EPDM rubber. Diameter: [0.76 m]. Plume configured by RealPlume."/>
    <m/>
    <s v="BDB"/>
    <s v="Yes"/>
    <s v="No"/>
    <e v="#N/A"/>
    <x v="4"/>
    <m/>
    <m/>
    <x v="54"/>
    <x v="0"/>
    <s v="false"/>
    <s v="Star 31"/>
    <s v="Star-31"/>
    <n v="1979"/>
    <m/>
    <m/>
    <m/>
    <m/>
    <s v="KK_ATK_Star31,bluedog_star31"/>
  </r>
  <r>
    <s v="KK_ATK_Star31"/>
    <x v="484"/>
    <n v="150"/>
    <n v="200"/>
    <s v="Antares III is the third-generation third stage for Vought Corporation's Scout launch vehicle. The design incorporates an 89-percent-solids HTPB propellant in a Kevlar(r) filament-wound case insulated with silica-filled EPDM rubber. Diameter: [0.76 m]. Plume configured by RealPlume."/>
    <s v="heavyRocketry"/>
    <s v="ATK Propulsion Pack"/>
    <s v="Yes"/>
    <s v="No"/>
    <n v="4"/>
    <x v="4"/>
    <m/>
    <m/>
    <x v="54"/>
    <x v="0"/>
    <s v="false"/>
    <s v="Star 31"/>
    <s v="Star-31"/>
    <n v="1979"/>
    <m/>
    <m/>
    <m/>
    <m/>
    <s v="KK_ATK_Star31,bluedog_star31"/>
  </r>
  <r>
    <s v="KK_ATK_Star30BP"/>
    <x v="485"/>
    <n v="125"/>
    <n v="180"/>
    <s v="Total flown included in total for Star-30A. Diameter: [0.76 m]. Plume configured by RealPlume."/>
    <s v="heavyRocketry"/>
    <s v="ATK Propulsion Pack"/>
    <s v="Yes"/>
    <s v="No"/>
    <n v="4"/>
    <x v="4"/>
    <m/>
    <m/>
    <x v="6"/>
    <x v="0"/>
    <s v="false"/>
    <s v="Star 30"/>
    <s v="Star-30"/>
    <n v="1984"/>
    <m/>
    <m/>
    <m/>
    <m/>
    <m/>
  </r>
  <r>
    <s v="KK_ATK_Star3"/>
    <x v="486"/>
    <n v="2700"/>
    <n v="8000"/>
    <s v="The STAR 3 motor was developed and qualified in 2003 as the Transverse Impulse Rocket System (TIRS) for the Mars Exploration Rover (MER) program for the Jet Propulsion Laboratory (JPL) in Pasadena, CA. Three TIRS motors were carried on each of the MER landers. One of the TIRS motors was fired in January 2004 to provide the impulse necessary to reduce lateral velocity of the MER Spirit lander prior to landing on the Martian surface. The motor also has applicability for spin/despin and separation systems. Plume configured by RealPlume."/>
    <s v="heavyRocketry"/>
    <s v="ATK Propulsion Pack"/>
    <s v="Yes"/>
    <s v="No"/>
    <n v="4"/>
    <x v="4"/>
    <m/>
    <m/>
    <x v="90"/>
    <x v="0"/>
    <s v="false"/>
    <s v="Star 3"/>
    <s v="Star-3"/>
    <n v="2003"/>
    <m/>
    <m/>
    <m/>
    <m/>
    <m/>
  </r>
  <r>
    <s v="KK_ATK_Star27"/>
    <x v="487"/>
    <n v="90"/>
    <n v="110"/>
    <s v="Apogee motor was developed for the Canadian Communications Research Centre's Communications Technology Satellite, and an offloaded version was qualified and flown successfully. With various propellant loadings and explosive transfer assemblies, it was used for the Broadcast Satellite Experiment, the Geostationary Meteorological Satellite, the Navigation Technology Satellite No. 2, the Global Positioning System Satellites, the P78-1 Satellite, and the Geostationary Operational Environmental Satellite. Diameter: [0.68 m]. Plume configured by RealPlume."/>
    <s v="heavyRocketry"/>
    <s v="ATK Propulsion Pack"/>
    <s v="Yes"/>
    <s v="No"/>
    <n v="4"/>
    <x v="4"/>
    <m/>
    <m/>
    <x v="54"/>
    <x v="0"/>
    <s v="false"/>
    <s v="Star 27"/>
    <s v="Star-27"/>
    <n v="1976"/>
    <m/>
    <m/>
    <m/>
    <m/>
    <s v="KK_ATK_Star27,KK_ATK_Star27H"/>
  </r>
  <r>
    <s v="KK_ATK_Star27H"/>
    <x v="487"/>
    <n v="95"/>
    <n v="115"/>
    <s v="Apogee motor was developed for the Canadian Communications Research Centre's Communications Technology Satellite, and an offloaded version was qualified and flown successfully. With various propellant loadings and explosive transfer assemblies, it was used for the Broadcast Satellite Experiment, the Geostationary Meteorological Satellite, the Navigation Technology Satellite No. 2, the Global Positioning System Satellites, the P78-1 Satellite, and the Geostationary Operational Environmental Satellite. Diameter: [0.68 m]. Plume configured by RealPlume."/>
    <s v="heavyRocketry"/>
    <s v="ATK Propulsion Pack"/>
    <s v="Yes"/>
    <s v="No"/>
    <n v="4"/>
    <x v="4"/>
    <m/>
    <m/>
    <x v="54"/>
    <x v="0"/>
    <s v="false"/>
    <s v="Star 27"/>
    <s v="Star-27"/>
    <n v="1976"/>
    <m/>
    <m/>
    <m/>
    <m/>
    <s v="KK_ATK_Star27,KK_ATK_Star27H"/>
  </r>
  <r>
    <s v="bluedog_star20"/>
    <x v="488"/>
    <n v="80"/>
    <n v="100"/>
    <s v="The lightweight, external nozzle is a composite of graphite, plastic, and steel. The consumable pyrogen igniter is actuated by two 6-second-delay electrical initiators or two SBASI zero-time-delay initiators. Diameter: [0.5 m]. Plume configured by RealPlume."/>
    <m/>
    <s v="BDB"/>
    <s v="Yes"/>
    <s v="No"/>
    <e v="#N/A"/>
    <x v="4"/>
    <m/>
    <m/>
    <x v="98"/>
    <x v="0"/>
    <s v="false"/>
    <m/>
    <s v="Star-20"/>
    <n v="1974"/>
    <m/>
    <m/>
    <m/>
    <m/>
    <s v="KK_ATK_Star20,bluedog_star20"/>
  </r>
  <r>
    <s v="KK_ATK_Star20"/>
    <x v="489"/>
    <n v="80"/>
    <n v="100"/>
    <s v="The lightweight, external nozzle is a composite of graphite, plastic, and steel. The consumable pyrogen igniter is actuated by two 6-second-delay electrical initiators or two SBASI zero-time-delay initiators. Diameter: [0.5 m]. Plume configured by RealPlume."/>
    <s v="heavyRocketry"/>
    <s v="ATK Propulsion Pack"/>
    <s v="Yes"/>
    <s v="No"/>
    <n v="4"/>
    <x v="4"/>
    <m/>
    <m/>
    <x v="98"/>
    <x v="0"/>
    <s v="false"/>
    <s v="Star 20"/>
    <s v="Star-20"/>
    <n v="1974"/>
    <m/>
    <m/>
    <m/>
    <m/>
    <s v="KK_ATK_Star20,bluedog_star20"/>
  </r>
  <r>
    <s v="KK_ATK_Star17A"/>
    <x v="490"/>
    <n v="172"/>
    <n v="3440"/>
    <s v="Apogee kick motor. Modifications: 175 mm straight section added to the Star 17. The 17A has been used for circularized orbits for the Skynet 1, NATO 1, and IMP-H &amp; J satellites. This motor provides the high case safety factor required for this program. The TE-M-521-7 model used for several Air Force missions provides a typical safety factor with a 1.3 pound weight savings. Diameter: [0.44 m]. Plume configured by RealPlume."/>
    <s v="matureSolids"/>
    <s v="ATK Propulsion Pack"/>
    <s v="Yes"/>
    <s v="Yes"/>
    <n v="3"/>
    <x v="4"/>
    <m/>
    <m/>
    <x v="99"/>
    <x v="0"/>
    <s v="true"/>
    <s v="Star 17A"/>
    <s v="Star-17A"/>
    <n v="1969"/>
    <m/>
    <m/>
    <m/>
    <m/>
    <m/>
  </r>
  <r>
    <s v="SXTCastor30"/>
    <x v="491"/>
    <n v="172"/>
    <n v="3440"/>
    <s v="Small apogee kick motor for satellites, introduced in 1968 on Delta 57. Max thrust 12.34kN, burn time 18 seconds. Plume configured by RealPlume."/>
    <s v="matureSolids"/>
    <s v="SXT"/>
    <s v="Yes"/>
    <s v="Yes"/>
    <n v="3"/>
    <x v="4"/>
    <m/>
    <m/>
    <x v="29"/>
    <x v="0"/>
    <s v="true"/>
    <s v="Star 17"/>
    <s v="Star-17"/>
    <n v="1968"/>
    <m/>
    <m/>
    <m/>
    <m/>
    <m/>
  </r>
  <r>
    <s v="KK_ATK_Star15G"/>
    <x v="492"/>
    <n v="60"/>
    <n v="80"/>
    <s v="Single STAR 15G motor, used in a variety of applications. This has a straight nozzle. Diameter: [0.38 m]. Plume configured by RealPlume."/>
    <s v="heavyRocketry"/>
    <s v="ATK Propulsion Pack"/>
    <s v="Yes"/>
    <s v="No"/>
    <n v="4"/>
    <x v="4"/>
    <m/>
    <m/>
    <x v="96"/>
    <x v="0"/>
    <s v="false"/>
    <s v="Star 15G"/>
    <s v="Star-15G"/>
    <n v="1997"/>
    <m/>
    <m/>
    <m/>
    <m/>
    <m/>
  </r>
  <r>
    <s v="KK_ATK_Star13B"/>
    <x v="493"/>
    <n v="50"/>
    <n v="75"/>
    <s v="Orbit insertion motor incorporated the lightweight case developed for the STAR 13 with the propellant and nozzle design of the earlier TE-M-516 apogee motor. The motor case was stretched 2.2 inches to provide for increased propellant loading. The motor was used to adjust orbit inclination of a satellite from a Delta launch. Diameter: [0.34 m]. Plume configured by RealPlume."/>
    <s v="heavyRocketry"/>
    <s v="ATK Propulsion Pack"/>
    <s v="Yes"/>
    <s v="No"/>
    <n v="4"/>
    <x v="4"/>
    <m/>
    <m/>
    <x v="29"/>
    <x v="0"/>
    <s v="false"/>
    <s v="Star 13B"/>
    <s v="Star-13B"/>
    <n v="1967"/>
    <m/>
    <m/>
    <m/>
    <m/>
    <m/>
  </r>
  <r>
    <s v="Griffon101"/>
    <x v="494"/>
    <n v="950"/>
    <n v="2200"/>
    <s v="Rolls Royce Griffon 101. Two stage three speed supercharger (only two stages modeled, so it overperforms 1-3km). Rated 2420HP at 1.5km, 2250HP at 4.4km, and 2050HP at 6.4km. 11ft 5-blade constant speed propeller."/>
    <s v="aerodynamicSystems"/>
    <s v="Firespitter"/>
    <s v="Yes"/>
    <s v="No"/>
    <n v="2"/>
    <x v="11"/>
    <s v="Engine"/>
    <n v="0"/>
    <x v="1"/>
    <x v="0"/>
    <s v="false"/>
    <s v="Spitfire"/>
    <m/>
    <n v="0"/>
    <m/>
    <m/>
    <m/>
    <m/>
    <m/>
  </r>
  <r>
    <s v="aje_solarPanels"/>
    <x v="495"/>
    <n v="400"/>
    <n v="10000"/>
    <s v="Static Level 3 solar panel 5m^2."/>
    <s v="electrics"/>
    <s v="Advanced Jet Engines"/>
    <s v="Yes"/>
    <s v="Yes"/>
    <n v="3"/>
    <x v="5"/>
    <s v="Solar"/>
    <m/>
    <x v="14"/>
    <x v="0"/>
    <s v="true"/>
    <m/>
    <m/>
    <n v="1963"/>
    <s v="Level 3"/>
    <m/>
    <m/>
    <m/>
    <m/>
  </r>
  <r>
    <s v="LgRadialSolarPanel"/>
    <x v="496"/>
    <n v="200"/>
    <n v="9000"/>
    <s v="Static Level 2 solar panel. 1.24m^2"/>
    <s v="basicScience"/>
    <s v="Squad"/>
    <s v="Yes"/>
    <s v="Yes"/>
    <n v="3"/>
    <x v="5"/>
    <s v="Solar"/>
    <m/>
    <x v="97"/>
    <x v="0"/>
    <s v="true"/>
    <m/>
    <m/>
    <n v="1961"/>
    <s v="Level 2"/>
    <m/>
    <m/>
    <m/>
    <m/>
  </r>
  <r>
    <s v="solarPanels5HiTech"/>
    <x v="497"/>
    <n v="50"/>
    <n v="8000"/>
    <s v="Static Level 2 solar panel. 0.2m^2."/>
    <s v="basicScience"/>
    <s v="Realism Overhaul"/>
    <s v="Yes"/>
    <s v="Yes"/>
    <n v="3"/>
    <x v="5"/>
    <s v="Solar"/>
    <m/>
    <x v="97"/>
    <x v="0"/>
    <s v="true"/>
    <m/>
    <m/>
    <n v="1961"/>
    <s v="Level 2"/>
    <m/>
    <m/>
    <m/>
    <m/>
  </r>
  <r>
    <s v="RO_EarlyTinySolarPanel"/>
    <x v="498"/>
    <n v="75"/>
    <n v="1500"/>
    <s v="Small static Level 1 solar panel. 0.05m^2."/>
    <m/>
    <s v="Squad"/>
    <s v="Yes"/>
    <s v="Yes"/>
    <e v="#N/A"/>
    <x v="5"/>
    <s v="Solar"/>
    <m/>
    <x v="100"/>
    <x v="0"/>
    <s v="true"/>
    <m/>
    <m/>
    <n v="1956"/>
    <m/>
    <m/>
    <m/>
    <m/>
    <s v="FASASolarMini,RO_EarlyTinySolarPanel"/>
  </r>
  <r>
    <s v="solarPanels5"/>
    <x v="499"/>
    <n v="300"/>
    <n v="6000"/>
    <s v="Static Level 1 solar panel. 0.25m^2."/>
    <s v="stability"/>
    <s v="Squad"/>
    <s v="Yes"/>
    <s v="Yes"/>
    <n v="2"/>
    <x v="5"/>
    <s v="Solar"/>
    <m/>
    <x v="101"/>
    <x v="0"/>
    <s v="true"/>
    <m/>
    <m/>
    <n v="1958"/>
    <s v="Level 1"/>
    <m/>
    <m/>
    <m/>
    <m/>
  </r>
  <r>
    <s v="RO_EarlyMediumSolarPanel"/>
    <x v="500"/>
    <n v="150"/>
    <n v="3000"/>
    <s v="Medium static Level 1 solar panel. 0.125m^2."/>
    <m/>
    <s v="Squad"/>
    <s v="Yes"/>
    <s v="Yes"/>
    <e v="#N/A"/>
    <x v="5"/>
    <s v="Solar"/>
    <m/>
    <x v="101"/>
    <x v="0"/>
    <s v="true"/>
    <m/>
    <m/>
    <n v="1958"/>
    <s v="Level 1"/>
    <m/>
    <m/>
    <m/>
    <m/>
  </r>
  <r>
    <s v="SSTU-ST-MST-ISS"/>
    <x v="501"/>
    <n v="1800"/>
    <n v="7200"/>
    <s v="SSTU - StationCore: Modular Solar Truss - Multi-Panel, Multi-Axis solar panel truss segment.  Includes two extra-large DSP-ISS panels mounted on a secondary sun-tracking pivot. (PART NOT SUPPORTED BY RP-0 OR RO)"/>
    <s v="advPVMaterials"/>
    <s v="SSTU"/>
    <s v="No"/>
    <s v="No"/>
    <n v="8"/>
    <x v="7"/>
    <s v="Solar"/>
    <m/>
    <x v="11"/>
    <x v="1"/>
    <s v="false"/>
    <s v="ISS"/>
    <m/>
    <m/>
    <m/>
    <m/>
    <m/>
    <m/>
    <m/>
  </r>
  <r>
    <s v="SSTU-ST-HUB-DOS"/>
    <x v="502"/>
    <n v="7200"/>
    <n v="6500"/>
    <s v="SSTU - Station Core: Docking Hub - DOS variant. (PART NOT SUPPORTED BY RP-0 OR RO)"/>
    <s v="metaMaterials"/>
    <s v="SSTU"/>
    <s v="No"/>
    <s v="No"/>
    <n v="7"/>
    <x v="7"/>
    <s v="Station"/>
    <m/>
    <x v="11"/>
    <x v="1"/>
    <s v="false"/>
    <s v="Mir"/>
    <m/>
    <n v="1986"/>
    <m/>
    <m/>
    <m/>
    <m/>
    <m/>
  </r>
  <r>
    <s v="SSTU-ST-HUB-COS"/>
    <x v="503"/>
    <n v="8000"/>
    <n v="6500"/>
    <s v="SSTU - Station Core: Docking Hub - COS variant.  Includes some habitable area, though there is no external access and no included provisions for long term habitation.  Bring your own snacks. (PART NOT SUPPORTED BY RP-0 OR RO)"/>
    <s v="metaMaterials"/>
    <s v="SSTU"/>
    <s v="No"/>
    <s v="No"/>
    <n v="7"/>
    <x v="7"/>
    <s v="Station"/>
    <m/>
    <x v="11"/>
    <x v="1"/>
    <s v="false"/>
    <s v="ISS"/>
    <m/>
    <m/>
    <m/>
    <m/>
    <m/>
    <m/>
    <m/>
  </r>
  <r>
    <s v="SSTU-ST-HAB-C4"/>
    <x v="504"/>
    <n v="42000"/>
    <n v="168000"/>
    <s v="SSTU - StationCore - HAB-C4 - 3.75m Inflatable Habitat Module - Long.  Deploys to 7.5m diameter when fully inflated, can accommodate 36, and requires 6.948t of construction materials to inflate while in the field. (PART NOT SUPPORTED BY RP-0 OR RO)"/>
    <s v="colonization"/>
    <s v="SSTU"/>
    <s v="No"/>
    <s v="No"/>
    <n v="8"/>
    <x v="7"/>
    <s v="Station"/>
    <n v="11"/>
    <x v="11"/>
    <x v="1"/>
    <s v="false"/>
    <m/>
    <m/>
    <m/>
    <m/>
    <m/>
    <m/>
    <m/>
    <m/>
  </r>
  <r>
    <s v="SSTU-ST-HAB-C3"/>
    <x v="505"/>
    <n v="27000"/>
    <n v="108000"/>
    <s v="SSTU - StationCore - HAB-C3 - 3.75m Inflatable Habitat Module - Short.  Includes accommodations for 24 crew when inflated, and requires 4.644t of construction materials to inflate while in the field. (PART NOT SUPPORTED BY RP-0 OR RO)"/>
    <s v="colonization"/>
    <s v="SSTU"/>
    <s v="No"/>
    <s v="No"/>
    <n v="8"/>
    <x v="7"/>
    <s v="Station"/>
    <n v="11"/>
    <x v="11"/>
    <x v="1"/>
    <s v="false"/>
    <m/>
    <m/>
    <m/>
    <m/>
    <m/>
    <m/>
    <m/>
    <m/>
  </r>
  <r>
    <s v="SSTU-ST-HAB-C2"/>
    <x v="506"/>
    <n v="45000"/>
    <n v="180000"/>
    <s v="SSTU - StationCore - HAB-C2 - 3.75m Inflatable Habitat Module - Long.  Deploys to 7.5m diameter when fully inflated, can accommodate 36, and requires 6.492t of construction materials to inflate while in the field.  Includes service module with integrated RCS thrusters, airlock, and optional solar panels. (PART NOT SUPPORTED BY RP-0 OR RO)"/>
    <s v="colonization"/>
    <s v="SSTU"/>
    <s v="No"/>
    <s v="No"/>
    <n v="8"/>
    <x v="7"/>
    <s v="Station"/>
    <n v="11"/>
    <x v="11"/>
    <x v="1"/>
    <s v="false"/>
    <m/>
    <m/>
    <m/>
    <m/>
    <m/>
    <m/>
    <m/>
    <m/>
  </r>
  <r>
    <s v="SSTU-ST-HAB-C1"/>
    <x v="507"/>
    <n v="30000"/>
    <n v="120000"/>
    <s v="SSTU - StationCore - HAB-C1 - 3.75m Inflatable Habitat Module - Short.  Includes accommodations for 24 crew when inflated, and requires 4.644t of construction materials to inflate while in the field.  Includes service module with integrated RCS thrusters, airlock, and optional solar panels. (PART NOT SUPPORTED BY RP-0 OR RO)"/>
    <s v="colonization"/>
    <s v="SSTU"/>
    <s v="No"/>
    <s v="No"/>
    <n v="8"/>
    <x v="7"/>
    <s v="Station"/>
    <n v="11"/>
    <x v="11"/>
    <x v="1"/>
    <s v="false"/>
    <m/>
    <m/>
    <m/>
    <m/>
    <m/>
    <m/>
    <m/>
    <m/>
  </r>
  <r>
    <s v="SSTU-ST-HAB-B4"/>
    <x v="508"/>
    <n v="18000"/>
    <n v="72000"/>
    <s v="SSTU - StationCore - HAB-B4 - 2.5m Inflatable Habitat Module - Long.  Includes accommodations for 15 crew when inflated, and requires 3.084t of construction materials to inflate while in the field. (PART NOT SUPPORTED BY RP-0 OR RO)"/>
    <s v="longTermHabitation"/>
    <s v="SSTU"/>
    <s v="No"/>
    <s v="No"/>
    <n v="8"/>
    <x v="7"/>
    <s v="Station"/>
    <n v="11"/>
    <x v="11"/>
    <x v="1"/>
    <s v="false"/>
    <m/>
    <m/>
    <m/>
    <m/>
    <m/>
    <m/>
    <m/>
    <m/>
  </r>
  <r>
    <s v="SSTU-ST-HAB-B3"/>
    <x v="509"/>
    <n v="12000"/>
    <n v="48000"/>
    <s v="SSTU - StationCore - HAB-B3 - 2.5m Inflatable Habitat Module - Short.  Includes accommodations for 10 crew when inflated, and requires 2.052t of construction materials to inflate while in the field. (PART NOT SUPPORTED BY RP-0 OR RO)"/>
    <s v="longTermHabitation"/>
    <s v="SSTU"/>
    <s v="No"/>
    <s v="No"/>
    <n v="8"/>
    <x v="7"/>
    <s v="Station"/>
    <n v="11"/>
    <x v="11"/>
    <x v="1"/>
    <s v="false"/>
    <m/>
    <m/>
    <m/>
    <m/>
    <m/>
    <m/>
    <m/>
    <m/>
  </r>
  <r>
    <s v="SSTU-ST-HAB-B2"/>
    <x v="510"/>
    <n v="20000"/>
    <n v="80000"/>
    <s v="SSTU - StationCore - HAB-B2 - 2.5m Inflatable Habitat Module - Long.  Includes accommodations for 15 crew when inflated, and requires 2.883t of construction materials to inflate while in the field.  Includes service module with integrated RCS thrusters, airlock, and optional solar panels. (PART NOT SUPPORTED BY RP-0 OR RO)"/>
    <s v="longTermHabitation"/>
    <s v="SSTU"/>
    <s v="No"/>
    <s v="No"/>
    <n v="8"/>
    <x v="7"/>
    <s v="Station"/>
    <n v="11"/>
    <x v="11"/>
    <x v="1"/>
    <s v="false"/>
    <m/>
    <m/>
    <m/>
    <m/>
    <m/>
    <m/>
    <m/>
    <m/>
  </r>
  <r>
    <s v="SSTU-ST-HAB-B1"/>
    <x v="511"/>
    <n v="15000"/>
    <n v="60000"/>
    <s v="SSTU - StationCore - HAB-B1 - 2.5m Inflatable Habitat Module - Short.  Includes accommodations for 10 crew when inflated, and requires 1.9905t of construction materials to inflate while in the field.  Includes service module with integrated RCS thrusters, airlock, and optional solar panels. (PART NOT SUPPORTED BY RP-0 OR RO)"/>
    <s v="longTermHabitation"/>
    <s v="SSTU"/>
    <s v="No"/>
    <s v="No"/>
    <n v="8"/>
    <x v="7"/>
    <s v="Station"/>
    <n v="11"/>
    <x v="11"/>
    <x v="1"/>
    <s v="false"/>
    <m/>
    <m/>
    <m/>
    <m/>
    <m/>
    <m/>
    <m/>
    <m/>
  </r>
  <r>
    <s v="SSTU-ST-HAB-A2"/>
    <x v="512"/>
    <n v="3600"/>
    <n v="14400"/>
    <s v="SSTU - StationCore - HAB-A2 - 1.25m Inflatable Habitat Module - Long.  Includes accommodations for 3 crew when inflated, and requires 0.942t of construction materials to inflate while in the field. (PART NOT SUPPORTED BY RP-0 OR RO)"/>
    <s v="shortTermHabitation"/>
    <s v="SSTU"/>
    <s v="No"/>
    <s v="No"/>
    <n v="3.5"/>
    <x v="7"/>
    <s v="Station"/>
    <n v="10"/>
    <x v="11"/>
    <x v="1"/>
    <s v="false"/>
    <m/>
    <m/>
    <m/>
    <m/>
    <m/>
    <m/>
    <m/>
    <m/>
  </r>
  <r>
    <s v="SSTU-ST-HAB-A1"/>
    <x v="513"/>
    <n v="2400"/>
    <n v="9600"/>
    <s v="SSTU - StationCore - HAB-A1 - 1.25m Inflatable Habitat Module - Short.  Includes accommodations for 2 crew when inflated, and requires 0.621t of construction materials to inflate while in the field. (PART NOT SUPPORTED BY RP-0 OR RO)"/>
    <s v="shortTermHabitation"/>
    <s v="SSTU"/>
    <s v="No"/>
    <s v="No"/>
    <n v="3.5"/>
    <x v="7"/>
    <s v="Station"/>
    <n v="10"/>
    <x v="11"/>
    <x v="1"/>
    <s v="false"/>
    <m/>
    <m/>
    <m/>
    <m/>
    <m/>
    <m/>
    <m/>
    <m/>
  </r>
  <r>
    <s v="SSTU-ST-GEN-WDP"/>
    <x v="514"/>
    <n v="1200"/>
    <n v="6500"/>
    <s v="SSTU - Ship Core: General - Welding Docking Port.  Dock two of these together, retract the push-rings, and press the 'Weld' button for a permanent station construction alternative. (PART NOT SUPPORTED BY RP-0 OR RO)"/>
    <s v="specializedConstruction"/>
    <s v="SSTU"/>
    <s v="No"/>
    <s v="No"/>
    <n v="5"/>
    <x v="7"/>
    <s v="Station"/>
    <n v="7"/>
    <x v="11"/>
    <x v="1"/>
    <s v="false"/>
    <m/>
    <m/>
    <m/>
    <m/>
    <m/>
    <m/>
    <m/>
    <m/>
  </r>
  <r>
    <s v="SSTU-ST-GEN-DSP-SMC-S"/>
    <x v="515"/>
    <n v="1000"/>
    <n v="3500"/>
    <s v="SSTU - StationCore - Deployable Solar Panel - SMC-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Electrics"/>
    <s v="SSTU"/>
    <s v="No"/>
    <s v="No"/>
    <n v="4"/>
    <x v="7"/>
    <s v="Solar"/>
    <m/>
    <x v="11"/>
    <x v="1"/>
    <m/>
    <m/>
    <m/>
    <m/>
    <m/>
    <m/>
    <m/>
    <m/>
    <m/>
  </r>
  <r>
    <s v="SSTU-ST-GEN-DSP-SMC-M"/>
    <x v="516"/>
    <n v="1520"/>
    <n v="5320"/>
    <s v="SSTU - StationCore - Deployable Solar Panel - SMC-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largeElectrics"/>
    <s v="SSTU"/>
    <s v="No"/>
    <s v="No"/>
    <n v="4.5"/>
    <x v="7"/>
    <s v="Solar"/>
    <m/>
    <x v="11"/>
    <x v="1"/>
    <m/>
    <m/>
    <m/>
    <m/>
    <m/>
    <m/>
    <m/>
    <m/>
    <m/>
  </r>
  <r>
    <s v="SSTU-ST-GEN-DSP-SMC-L"/>
    <x v="517"/>
    <n v="3080"/>
    <n v="10780"/>
    <s v="SSTU - StationCore - Deployable Solar Panel - SMC-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SolarTech"/>
    <s v="SSTU"/>
    <s v="No"/>
    <s v="No"/>
    <n v="7"/>
    <x v="7"/>
    <s v="Solar"/>
    <m/>
    <x v="11"/>
    <x v="1"/>
    <m/>
    <m/>
    <m/>
    <m/>
    <m/>
    <m/>
    <m/>
    <m/>
    <m/>
  </r>
  <r>
    <s v="SSTU-ST-GEN-DSP-SMB-S"/>
    <x v="518"/>
    <n v="600"/>
    <n v="2100"/>
    <s v="SSTU - StationCore - Deployable Solar Panel - SMB-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Electrics"/>
    <s v="SSTU"/>
    <s v="No"/>
    <s v="No"/>
    <n v="4"/>
    <x v="7"/>
    <s v="Solar"/>
    <m/>
    <x v="11"/>
    <x v="1"/>
    <m/>
    <m/>
    <m/>
    <m/>
    <m/>
    <m/>
    <m/>
    <m/>
    <m/>
  </r>
  <r>
    <s v="SSTU-ST-GEN-DSP-SMB-M"/>
    <x v="519"/>
    <n v="800"/>
    <n v="2800"/>
    <s v="SSTU - StationCore - Deployable Solar Panel - SMB-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largeElectrics"/>
    <s v="SSTU"/>
    <s v="No"/>
    <s v="No"/>
    <n v="4.5"/>
    <x v="7"/>
    <s v="Solar"/>
    <m/>
    <x v="11"/>
    <x v="1"/>
    <m/>
    <m/>
    <m/>
    <m/>
    <m/>
    <m/>
    <m/>
    <m/>
    <m/>
  </r>
  <r>
    <s v="SSTU-ST-GEN-DSP-SMB-L"/>
    <x v="520"/>
    <n v="1200"/>
    <n v="4200"/>
    <s v="SSTU - StationCore - Deployable Solar Panel - SMB-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SolarTech"/>
    <s v="SSTU"/>
    <s v="No"/>
    <s v="No"/>
    <n v="7"/>
    <x v="7"/>
    <s v="Solar"/>
    <m/>
    <x v="11"/>
    <x v="1"/>
    <m/>
    <m/>
    <m/>
    <m/>
    <m/>
    <m/>
    <m/>
    <m/>
    <m/>
  </r>
  <r>
    <s v="SSTU-ST-GEN-DSP-SMA-S"/>
    <x v="521"/>
    <n v="600"/>
    <n v="2100"/>
    <s v="SSTU - StationCore - Deployable Solar Panel - SMA-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Electrics"/>
    <s v="SSTU"/>
    <s v="No"/>
    <s v="No"/>
    <n v="4"/>
    <x v="7"/>
    <s v="Solar"/>
    <m/>
    <x v="11"/>
    <x v="1"/>
    <m/>
    <m/>
    <m/>
    <m/>
    <m/>
    <m/>
    <m/>
    <m/>
    <m/>
  </r>
  <r>
    <s v="SSTU-ST-GEN-DSP-SMA-M"/>
    <x v="522"/>
    <n v="800"/>
    <n v="2800"/>
    <s v="SSTU - StationCore - Deployable Solar Panel - SMA-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largeElectrics"/>
    <s v="SSTU"/>
    <s v="No"/>
    <s v="No"/>
    <n v="4.5"/>
    <x v="7"/>
    <s v="Solar"/>
    <m/>
    <x v="11"/>
    <x v="1"/>
    <m/>
    <m/>
    <m/>
    <m/>
    <m/>
    <m/>
    <m/>
    <m/>
    <m/>
  </r>
  <r>
    <s v="SSTU-ST-GEN-DSP-SMA-L"/>
    <x v="523"/>
    <n v="1200"/>
    <n v="4200"/>
    <s v="SSTU - StationCore - Deployable Solar Panel - SMA-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SolarTech"/>
    <s v="SSTU"/>
    <s v="No"/>
    <s v="No"/>
    <n v="7"/>
    <x v="7"/>
    <s v="Solar"/>
    <m/>
    <x v="11"/>
    <x v="1"/>
    <m/>
    <m/>
    <m/>
    <m/>
    <m/>
    <m/>
    <m/>
    <m/>
    <m/>
  </r>
  <r>
    <s v="SSTU-ST-GEN-DSP-MAX-S"/>
    <x v="524"/>
    <n v="1520"/>
    <n v="5320"/>
    <s v="SSTU - StationCore: Deployable Solar Panel - MAX-S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
    <s v="largeElectrics"/>
    <s v="SSTU"/>
    <s v="No"/>
    <s v="No"/>
    <n v="4.5"/>
    <x v="7"/>
    <s v="Solar"/>
    <m/>
    <x v="11"/>
    <x v="1"/>
    <m/>
    <m/>
    <m/>
    <m/>
    <m/>
    <m/>
    <m/>
    <m/>
    <m/>
  </r>
  <r>
    <s v="SSTU-ST-GEN-DSP-MAX-M"/>
    <x v="525"/>
    <n v="3080"/>
    <n v="10780"/>
    <s v="SSTU - StationCore: Deployable Solar Panel - MAX-M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
    <s v="advSolarTech"/>
    <s v="SSTU"/>
    <s v="No"/>
    <s v="No"/>
    <n v="7"/>
    <x v="7"/>
    <s v="Solar"/>
    <m/>
    <x v="11"/>
    <x v="1"/>
    <m/>
    <m/>
    <m/>
    <m/>
    <m/>
    <m/>
    <m/>
    <m/>
    <m/>
  </r>
  <r>
    <s v="SSTU-ST-GEN-DSP-MAX-L"/>
    <x v="526"/>
    <n v="4800"/>
    <n v="16800"/>
    <s v="SSTU - StationCore: Deployable Solar Panel - MAX-L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
    <s v="cuttingEdgeSolarTech"/>
    <s v="SSTU"/>
    <s v="No"/>
    <s v="No"/>
    <n v="8"/>
    <x v="7"/>
    <s v="Solar"/>
    <m/>
    <x v="11"/>
    <x v="1"/>
    <m/>
    <m/>
    <m/>
    <m/>
    <m/>
    <m/>
    <m/>
    <m/>
    <m/>
  </r>
  <r>
    <s v="SSTU-ST-GEN-DSP-ISS"/>
    <x v="527"/>
    <n v="35000"/>
    <n v="122000"/>
    <s v="SSTU - StationCore: Deployable Solar Panel - Incredibly Super Sized.  This is what happens when you tell your engineers that 'size is no limitation!'. (PART NOT SUPPORTED BY RP-0 OR RO)"/>
    <s v="advPVMaterials"/>
    <s v="SSTU"/>
    <s v="No"/>
    <s v="No"/>
    <n v="8"/>
    <x v="7"/>
    <s v="Solar"/>
    <m/>
    <x v="11"/>
    <x v="1"/>
    <s v="false"/>
    <s v="ISS"/>
    <m/>
    <m/>
    <m/>
    <m/>
    <m/>
    <m/>
    <m/>
  </r>
  <r>
    <s v="SSTU-ST-GEN-DSP-DOS-T"/>
    <x v="528"/>
    <n v="19600"/>
    <n v="68600"/>
    <s v="SSTU - StationCore: Deployable Solar Panel - DOS-T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This model features multiple-axis solar tracking for a more consistent energy output regardless of vessel orientation. (PART NOT SUPPORTED BY RP-0 OR RO)"/>
    <s v="specializedElectrics"/>
    <s v="SSTU"/>
    <s v="No"/>
    <s v="No"/>
    <n v="7"/>
    <x v="5"/>
    <s v="Solar"/>
    <m/>
    <x v="102"/>
    <x v="1"/>
    <s v="false"/>
    <s v="Mir"/>
    <m/>
    <n v="1986"/>
    <m/>
    <m/>
    <m/>
    <m/>
    <m/>
  </r>
  <r>
    <s v="SSTU-ST-GEN-DSP-DOS-SF"/>
    <x v="529"/>
    <n v="2800"/>
    <n v="9800"/>
    <s v="SSTU - StationCore - Deployable Solar Panel - DOS-SF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advElectrics"/>
    <s v="SSTU"/>
    <s v="No"/>
    <s v="No"/>
    <n v="4"/>
    <x v="5"/>
    <s v="Solar"/>
    <m/>
    <x v="102"/>
    <x v="1"/>
    <s v="false"/>
    <s v="Mir"/>
    <m/>
    <n v="1986"/>
    <m/>
    <m/>
    <m/>
    <m/>
    <m/>
  </r>
  <r>
    <s v="SSTU-ST-GEN-DSP-DOS-S"/>
    <x v="530"/>
    <n v="3200"/>
    <n v="11200"/>
    <s v="SSTU - StationCore - Deployable Solar Panel - DOS-S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advElectrics"/>
    <s v="SSTU"/>
    <s v="No"/>
    <s v="No"/>
    <n v="4"/>
    <x v="5"/>
    <s v="Solar"/>
    <m/>
    <x v="102"/>
    <x v="1"/>
    <s v="false"/>
    <s v="Mir"/>
    <m/>
    <n v="1986"/>
    <m/>
    <m/>
    <m/>
    <m/>
    <m/>
  </r>
  <r>
    <s v="SSTU-ST-GEN-DSP-DOS-MF"/>
    <x v="531"/>
    <n v="3600"/>
    <n v="12600"/>
    <s v="SSTU - StationCore - Deployable Solar Panel - DOS-MF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largeElectrics"/>
    <s v="SSTU"/>
    <s v="No"/>
    <s v="No"/>
    <n v="4.5"/>
    <x v="5"/>
    <s v="Solar"/>
    <m/>
    <x v="102"/>
    <x v="1"/>
    <s v="false"/>
    <s v="Mir"/>
    <m/>
    <n v="1986"/>
    <m/>
    <m/>
    <m/>
    <m/>
    <m/>
  </r>
  <r>
    <s v="SSTU-ST-GEN-DSP-DOS-M"/>
    <x v="532"/>
    <n v="4600"/>
    <n v="16100"/>
    <s v="SSTU - StationCore - Deployable Solar Panel - DOS-M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largeElectrics"/>
    <s v="SSTU"/>
    <s v="No"/>
    <s v="No"/>
    <n v="4.5"/>
    <x v="5"/>
    <s v="Solar"/>
    <m/>
    <x v="102"/>
    <x v="1"/>
    <s v="false"/>
    <s v="Mir"/>
    <m/>
    <n v="1986"/>
    <m/>
    <m/>
    <m/>
    <m/>
    <m/>
  </r>
  <r>
    <s v="SSTU-ST-GEN-DSP-DOS-L"/>
    <x v="533"/>
    <n v="6000"/>
    <n v="21000"/>
    <s v="SSTU - StationCore - Deployable Solar Panel - DOS-L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specializedElectrics"/>
    <s v="SSTU"/>
    <s v="No"/>
    <s v="No"/>
    <n v="7"/>
    <x v="5"/>
    <s v="Solar"/>
    <m/>
    <x v="102"/>
    <x v="1"/>
    <s v="false"/>
    <s v="Mir"/>
    <m/>
    <n v="1986"/>
    <m/>
    <m/>
    <m/>
    <m/>
    <m/>
  </r>
  <r>
    <s v="SSTU-ST-GEN-DSP-BKT-E"/>
    <x v="534"/>
    <n v="25500"/>
    <n v="89000"/>
    <s v="SSTU - StationCore: Deployable Solar Panel - Blanket Panel - Variant E. (PART NOT SUPPORTED BY RP-0 OR RO)"/>
    <s v="advSolarTech"/>
    <s v="SSTU"/>
    <s v="No"/>
    <s v="No"/>
    <n v="7"/>
    <x v="7"/>
    <s v="Solar"/>
    <m/>
    <x v="11"/>
    <x v="1"/>
    <m/>
    <m/>
    <m/>
    <m/>
    <m/>
    <m/>
    <m/>
    <m/>
    <m/>
  </r>
  <r>
    <s v="SSTU-ST-GEN-DSP-BKT-D"/>
    <x v="535"/>
    <n v="12750"/>
    <n v="45000"/>
    <s v="SSTU - StationCore: Deployable Solar Panel - Blanket Panel - Variant D. (PART NOT SUPPORTED BY RP-0 OR RO)"/>
    <s v="advSolarTech"/>
    <s v="SSTU"/>
    <s v="No"/>
    <s v="No"/>
    <n v="7"/>
    <x v="7"/>
    <s v="Solar"/>
    <m/>
    <x v="11"/>
    <x v="1"/>
    <m/>
    <m/>
    <m/>
    <m/>
    <m/>
    <m/>
    <m/>
    <m/>
    <m/>
  </r>
  <r>
    <s v="SSTU-ST-GEN-DSP-BKT-C"/>
    <x v="536"/>
    <n v="6500"/>
    <n v="22500"/>
    <s v="SSTU - StationCore: Deployable Solar Panel - Blanket Panel - Variant C. (PART NOT SUPPORTED BY RP-0 OR RO)"/>
    <s v="advSolarTech"/>
    <s v="SSTU"/>
    <s v="No"/>
    <s v="No"/>
    <n v="7"/>
    <x v="7"/>
    <s v="Solar"/>
    <m/>
    <x v="11"/>
    <x v="1"/>
    <m/>
    <m/>
    <m/>
    <m/>
    <m/>
    <m/>
    <m/>
    <m/>
    <m/>
  </r>
  <r>
    <s v="SSTU-ST-GEN-DSP-BKT-B"/>
    <x v="537"/>
    <n v="4350"/>
    <n v="15000"/>
    <s v="SSTU - StationCore: Deployable Solar Panel - Blanket Panel - Variant B. (PART NOT SUPPORTED BY RP-0 OR RO)"/>
    <s v="advSolarTech"/>
    <s v="SSTU"/>
    <s v="No"/>
    <s v="No"/>
    <n v="7"/>
    <x v="7"/>
    <s v="Solar"/>
    <m/>
    <x v="11"/>
    <x v="1"/>
    <m/>
    <m/>
    <m/>
    <m/>
    <m/>
    <m/>
    <m/>
    <m/>
    <m/>
  </r>
  <r>
    <s v="SSTU-ST-GEN-DSP-BKT-A"/>
    <x v="538"/>
    <n v="2150"/>
    <n v="7500"/>
    <s v="SSTU - StationCore: Deployable Solar Panel - Blanket Panel - Variant A. (PART NOT SUPPORTED BY RP-0 OR RO)"/>
    <s v="advSolarTech"/>
    <s v="SSTU"/>
    <s v="No"/>
    <s v="No"/>
    <n v="7"/>
    <x v="7"/>
    <s v="Solar"/>
    <m/>
    <x v="11"/>
    <x v="1"/>
    <m/>
    <m/>
    <m/>
    <m/>
    <m/>
    <m/>
    <m/>
    <m/>
    <m/>
  </r>
  <r>
    <s v="SSTU-ST-DOS-TKS"/>
    <x v="539"/>
    <n v="1800"/>
    <n v="7200"/>
    <s v="SSTU - StationCore - DOS-TKS - The Dockable Orbital Segment series of station modules offer an affordable selection of station modules for the construction of orbital installations.  This particular module is intended to serve as a command and control center for a station, and includes the computers and communications gear necessary for the task.  Also includes habitation and storage for a crew of three for short durations. (PART NOT SUPPORTED BY RP-0 OR RO)"/>
    <s v="specializedCommandModules"/>
    <s v="SSTU"/>
    <s v="No"/>
    <s v="No"/>
    <n v="7"/>
    <x v="7"/>
    <s v="Station"/>
    <m/>
    <x v="11"/>
    <x v="1"/>
    <s v="false"/>
    <s v="Mir"/>
    <m/>
    <n v="1986"/>
    <m/>
    <m/>
    <m/>
    <m/>
    <m/>
  </r>
  <r>
    <s v="SSTU-ST-DOS-PWR"/>
    <x v="540"/>
    <n v="1800"/>
    <n v="7200"/>
    <s v="SSTU - StationCore - DOS-PWR - The Dockable Orbital Segment series of station modules offer an affordable selection of station modules for the construction of orbital installations.  This particular module is intended to serve as a power generation and laboratory unit. (PART NOT SUPPORTED BY RP-0 OR RO)"/>
    <s v="specializedElectrics"/>
    <s v="SSTU"/>
    <s v="No"/>
    <s v="No"/>
    <n v="7"/>
    <x v="7"/>
    <s v="Station"/>
    <m/>
    <x v="11"/>
    <x v="1"/>
    <s v="false"/>
    <s v="Mir"/>
    <m/>
    <n v="1986"/>
    <m/>
    <m/>
    <m/>
    <m/>
    <m/>
  </r>
  <r>
    <s v="SSTU-ST-DOS-LAB"/>
    <x v="541"/>
    <n v="1800"/>
    <n v="7200"/>
    <s v="SSTU - StationCore - DOS-Laboratory Module - The Dockable Orbital Segment series of station modules offer an affordable selection of station modules for the construction of orbital installations.  This particular module is intended to serve as a laboratory module, but also includes habitation and storage for a crew of three for short durations. (PART NOT SUPPORTED BY RP-0 OR RO)"/>
    <s v="advScienceTech"/>
    <s v="SSTU"/>
    <s v="No"/>
    <s v="No"/>
    <n v="7"/>
    <x v="7"/>
    <s v="Station"/>
    <m/>
    <x v="11"/>
    <x v="1"/>
    <s v="false"/>
    <s v="Mir"/>
    <m/>
    <n v="1986"/>
    <m/>
    <m/>
    <m/>
    <m/>
    <m/>
  </r>
  <r>
    <s v="SSTU-ST-DOS-HAB"/>
    <x v="542"/>
    <n v="1800"/>
    <n v="7200"/>
    <s v="SSTU - StationCore - DOS-Habitation Module - The Dockable Orbital Segment series of station modules offer an affordable selection of station modules for the construction of orbital installations.  This particular module is intended to serve as a habitation module, and includes habitation and storage for a crew of three for moderate durations. (PART NOT SUPPORTED BY RP-0 OR RO)"/>
    <s v="shortTermHabitation"/>
    <s v="SSTU"/>
    <s v="No"/>
    <s v="No"/>
    <n v="3.5"/>
    <x v="7"/>
    <s v="Station"/>
    <m/>
    <x v="11"/>
    <x v="1"/>
    <s v="false"/>
    <s v="Mir"/>
    <m/>
    <n v="1986"/>
    <m/>
    <m/>
    <m/>
    <m/>
    <m/>
  </r>
  <r>
    <s v="SSTU-ST-DOS-FEM"/>
    <x v="543"/>
    <n v="1800"/>
    <n v="7200"/>
    <s v="SSTU - StationCore - DOS-Fitness and Entertainment Module - The Dockable Orbital Segment series of station modules offer an affordable selection of station modules for the construction of orbital installations.  When the station module engineering team was tasked with the creation of an entertainment module the first thing they tried was making the module have a 'fun shape'.  This bar-bell shaped module is the result of said ingenuity, and regardless of if the shape contributes to its effect, the module is fully equipped with entertainment and fitness technology to keep the crew happy and in shape.  Includes minimal habitation and storage capacity for a crew of three for short durations. (PART NOT SUPPORTED BY RP-0 OR RO)"/>
    <s v="longTermHabitation"/>
    <s v="SSTU"/>
    <s v="No"/>
    <s v="No"/>
    <n v="8"/>
    <x v="7"/>
    <s v="Station"/>
    <m/>
    <x v="11"/>
    <x v="1"/>
    <s v="false"/>
    <s v="Mir"/>
    <m/>
    <n v="1986"/>
    <m/>
    <m/>
    <m/>
    <m/>
    <m/>
  </r>
  <r>
    <s v="SSTU-ST-DOS-COM"/>
    <x v="544"/>
    <n v="1800"/>
    <n v="7200"/>
    <s v="SSTU - StationCore - DOS-COM - The Dockable Orbital Segment series of station modules offer an affordable selection of station modules for the construction of orbital installations.  This particular module is intended to serve as a command and control center for a station, and includes the computers and communications gear necessary for the task.  Also includes habitation and storage for a crew of three for short durations. (PART NOT SUPPORTED BY RP-0 OR RO)"/>
    <s v="specializedCommandModules"/>
    <s v="SSTU"/>
    <s v="No"/>
    <s v="No"/>
    <n v="7"/>
    <x v="7"/>
    <s v="Station"/>
    <m/>
    <x v="11"/>
    <x v="1"/>
    <s v="false"/>
    <s v="Mir"/>
    <m/>
    <n v="1986"/>
    <m/>
    <m/>
    <m/>
    <m/>
    <m/>
  </r>
  <r>
    <s v="SSTU-ST-COS-LAB-L"/>
    <x v="545"/>
    <n v="6000"/>
    <n v="24000"/>
    <s v="SSTU - StationCore - COS-LAB-3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three for short durations. (PART NOT SUPPORTED BY RP-0 OR RO)"/>
    <s v="advScienceTech"/>
    <s v="SSTU"/>
    <s v="No"/>
    <s v="No"/>
    <n v="7"/>
    <x v="7"/>
    <s v="Station"/>
    <m/>
    <x v="11"/>
    <x v="1"/>
    <s v="false"/>
    <s v="ISS US"/>
    <m/>
    <m/>
    <m/>
    <m/>
    <m/>
    <m/>
    <m/>
  </r>
  <r>
    <s v="SSTU-ST-COS-LAB-M"/>
    <x v="546"/>
    <n v="4000"/>
    <n v="16000"/>
    <s v="SSTU - StationCore - COS-LAB-2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two for short durations. (PART NOT SUPPORTED BY RP-0 OR RO)"/>
    <s v="advScienceTech"/>
    <s v="SSTU"/>
    <s v="No"/>
    <s v="No"/>
    <n v="7"/>
    <x v="7"/>
    <s v="Station"/>
    <m/>
    <x v="11"/>
    <x v="1"/>
    <s v="false"/>
    <s v="ISS US"/>
    <m/>
    <m/>
    <m/>
    <m/>
    <m/>
    <m/>
    <m/>
  </r>
  <r>
    <s v="SSTU-ST-COS-LAB-S"/>
    <x v="547"/>
    <n v="2000"/>
    <n v="8000"/>
    <s v="SSTU - StationCore - COS-LAB-1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one for short durations. (PART NOT SUPPORTED BY RP-0 OR RO)"/>
    <s v="advScienceTech"/>
    <s v="SSTU"/>
    <s v="No"/>
    <s v="No"/>
    <n v="7"/>
    <x v="7"/>
    <s v="Station"/>
    <m/>
    <x v="11"/>
    <x v="1"/>
    <s v="false"/>
    <s v="ISS US"/>
    <m/>
    <n v="2001"/>
    <m/>
    <m/>
    <m/>
    <m/>
    <m/>
  </r>
  <r>
    <s v="SSTU-ST-COS-HAB-L"/>
    <x v="548"/>
    <n v="8000"/>
    <n v="32000"/>
    <s v="SSTU - StationCore - COS-HAB-5 - The Combinable Orbital Segment series of station modules offer an affordable selection of station modules for the construction of orbital installations.  This particular module is intended to serve as a habitation module and includes habitation and storage for a crew of six for short durations. (PART NOT SUPPORTED BY RP-0 OR RO)"/>
    <s v="shortTermHabitation"/>
    <s v="SSTU"/>
    <s v="No"/>
    <s v="No"/>
    <n v="3.5"/>
    <x v="7"/>
    <s v="Station"/>
    <m/>
    <x v="11"/>
    <x v="1"/>
    <s v="false"/>
    <s v="ISS US"/>
    <m/>
    <m/>
    <m/>
    <m/>
    <m/>
    <m/>
    <m/>
  </r>
  <r>
    <s v="SSTU-ST-COS-HAB-M"/>
    <x v="549"/>
    <n v="6000"/>
    <n v="24000"/>
    <s v="SSTU - StationCore - COS-HAB-3 - The Combinable Orbital Segment series of station modules offer an affordable selection of station modules for the construction of orbital installations.  This particular module is intended to serve as a habitation module and includes habitation and storage for a crew of four for short durations. (PART NOT SUPPORTED BY RP-0 OR RO)"/>
    <s v="shortTermHabitation"/>
    <s v="SSTU"/>
    <s v="No"/>
    <s v="No"/>
    <n v="3.5"/>
    <x v="7"/>
    <s v="Station"/>
    <m/>
    <x v="11"/>
    <x v="1"/>
    <s v="false"/>
    <s v="ISS US"/>
    <m/>
    <m/>
    <m/>
    <m/>
    <m/>
    <m/>
    <m/>
  </r>
  <r>
    <s v="SSTU-ST-COS-HAB-S"/>
    <x v="550"/>
    <n v="4000"/>
    <n v="16000"/>
    <s v="SSTU - StationCore - COS-HAB-2 - The Combinable Orbital Segment series of station modules offer an affordable selection of station modules for the construction of orbital installations.  This particular module is intended to serve as a habitation module and includes habitation and storage for a crew of two for short durations. (PART NOT SUPPORTED BY RP-0 OR RO)"/>
    <s v="shortTermHabitation"/>
    <s v="SSTU"/>
    <s v="No"/>
    <s v="No"/>
    <n v="3.5"/>
    <x v="7"/>
    <s v="Station"/>
    <m/>
    <x v="11"/>
    <x v="1"/>
    <s v="false"/>
    <s v="ISS US"/>
    <m/>
    <m/>
    <m/>
    <m/>
    <m/>
    <m/>
    <m/>
  </r>
  <r>
    <s v="SSTU-ST-COS-HAB-XS"/>
    <x v="551"/>
    <n v="2000"/>
    <n v="8000"/>
    <s v="SSTU - StationCore - COS-HAB-1 - The Combinable Orbital Segment series of station modules offer an affordable selection of station modules for the construction of orbital installations.  This particular module is intended to serve as a habitation module and includes habitation and storage for a crew of one for short durations. (PART NOT SUPPORTED BY RP-0 OR RO)"/>
    <s v="shortTermHabitation"/>
    <s v="SSTU"/>
    <s v="No"/>
    <s v="No"/>
    <n v="3.5"/>
    <x v="7"/>
    <s v="Station"/>
    <m/>
    <x v="11"/>
    <x v="1"/>
    <s v="false"/>
    <s v="ISS US"/>
    <m/>
    <m/>
    <m/>
    <m/>
    <m/>
    <m/>
    <m/>
  </r>
  <r>
    <s v="SSTU-ST-CFG-D"/>
    <x v="552"/>
    <n v="1800"/>
    <n v="580000"/>
    <s v="SSTU - StationCore - Centrifuge - 50m.  Deluxe accommodations for 60 crew, including some artificial gravity. (PART NOT SUPPORTED BY RP-0 OR RO)"/>
    <s v="orbitalMegastructures"/>
    <s v="SSTU"/>
    <s v="No"/>
    <s v="No"/>
    <n v="10"/>
    <x v="7"/>
    <s v="Station"/>
    <n v="12"/>
    <x v="11"/>
    <x v="1"/>
    <s v="false"/>
    <m/>
    <m/>
    <m/>
    <m/>
    <m/>
    <m/>
    <m/>
    <m/>
  </r>
  <r>
    <s v="SSTU-ST-CFG-C"/>
    <x v="553"/>
    <n v="1800"/>
    <n v="340000"/>
    <s v="SSTU - StationCore - Centrifuge - 35m.  Deluxe accommodations for 40 crew, including some artificial gravity. (PART NOT SUPPORTED BY RP-0 OR RO)"/>
    <s v="orbitalAssembly"/>
    <s v="SSTU"/>
    <s v="No"/>
    <s v="No"/>
    <n v="9"/>
    <x v="7"/>
    <s v="Station"/>
    <n v="11"/>
    <x v="11"/>
    <x v="1"/>
    <s v="false"/>
    <m/>
    <m/>
    <m/>
    <m/>
    <m/>
    <m/>
    <m/>
    <m/>
  </r>
  <r>
    <s v="SSTU-ST-CFG-B"/>
    <x v="554"/>
    <n v="1800"/>
    <n v="170000"/>
    <s v="SSTU - StationCore - Centrifuge - 20m.  Deluxe accommodations for 24 crew, including some artificial gravity. (PART NOT SUPPORTED BY RP-0 OR RO)"/>
    <s v="metaMaterials"/>
    <s v="SSTU"/>
    <s v="No"/>
    <s v="No"/>
    <n v="7"/>
    <x v="7"/>
    <s v="Station"/>
    <n v="11"/>
    <x v="11"/>
    <x v="1"/>
    <s v="false"/>
    <m/>
    <m/>
    <m/>
    <m/>
    <m/>
    <m/>
    <m/>
    <m/>
  </r>
  <r>
    <s v="SSTU-ST-CFG-A"/>
    <x v="555"/>
    <n v="1800"/>
    <n v="70000"/>
    <s v="SSTU - StationCore - Centrifuge - 10m.  Deluxe accommodations for 12 crew, including some artificial gravity. (PART NOT SUPPORTED BY RP-0 OR RO)"/>
    <s v="composites"/>
    <s v="SSTU"/>
    <s v="No"/>
    <s v="No"/>
    <n v="6"/>
    <x v="7"/>
    <s v="Station"/>
    <n v="11"/>
    <x v="11"/>
    <x v="1"/>
    <s v="false"/>
    <m/>
    <m/>
    <m/>
    <m/>
    <m/>
    <m/>
    <m/>
    <m/>
  </r>
  <r>
    <s v="SSTU-SC-TANK-MUS-ST"/>
    <x v="556"/>
    <n v="90"/>
    <n v="800"/>
    <s v="SSTU - ShipCore: Tanks - Upper Stage (Split Tank).  A split-tank modular and configurable upper stage.  Can be configured to any diameter, with additional control for the height of the tank sections.  Includes RCS functionality, and selectable inter-tank and mount options.  Also includes automatically generated and sized fairings."/>
    <s v="engineering101"/>
    <s v="SSTU"/>
    <s v="Yes"/>
    <s v="Yes"/>
    <n v="1"/>
    <x v="0"/>
    <s v="Fuel Tank"/>
    <m/>
    <x v="43"/>
    <x v="0"/>
    <s v="true"/>
    <m/>
    <m/>
    <n v="1964"/>
    <m/>
    <m/>
    <m/>
    <m/>
    <m/>
  </r>
  <r>
    <s v="SSTU-SC-TANK-MUS-CB"/>
    <x v="557"/>
    <n v="90"/>
    <n v="800"/>
    <s v="SSTU - ShipCore: Tanks - Upper Stage (Common-Bulkhead). A common-bulkhead modular and configurable upper stage.  Can be configured to any diameter, with additional control for the height of the tank section.  Includes RCS functionality, and selectable mount options.  Also includes automatically generated and sized fairings, with additional control options for top and bottom diameter."/>
    <s v="engineering101"/>
    <s v="SSTU"/>
    <s v="Yes"/>
    <s v="Yes"/>
    <n v="1"/>
    <x v="0"/>
    <s v="Fuel Tank"/>
    <m/>
    <x v="43"/>
    <x v="0"/>
    <s v="true"/>
    <s v="Centaur"/>
    <m/>
    <n v="1964"/>
    <m/>
    <m/>
    <m/>
    <m/>
    <m/>
  </r>
  <r>
    <s v="SSTU-SC-TANK-MFT-S"/>
    <x v="558"/>
    <n v="1"/>
    <n v="1000"/>
    <s v="SSTU - ShipCore: Tanks - Spherical Fuel Tank.  Available in any diameter and a wide range of lengths, the SSTU Modular Fuel Tank is the right choice for all of your fuel storage needs.  Includes selectable mount and nosecone options as well as variable diameter, length, and paint-scheme."/>
    <s v="fuelSystems"/>
    <s v="SSTU"/>
    <s v="Yes"/>
    <s v="Yes"/>
    <n v="3"/>
    <x v="0"/>
    <s v="Fuel Tank"/>
    <n v="3"/>
    <x v="56"/>
    <x v="0"/>
    <s v="true"/>
    <m/>
    <m/>
    <n v="1972"/>
    <s v="Same time as NTR"/>
    <m/>
    <m/>
    <m/>
    <m/>
  </r>
  <r>
    <s v="SSTU-SC-TANK-MFT-R"/>
    <x v="559"/>
    <n v="50"/>
    <n v="300"/>
    <s v="SSTU - ShipCore: Tanks - Radial Tank.  These special shaped radial tanks are intended to add additional storage to a vessel in a generic surface-attached manner."/>
    <s v="engineering101"/>
    <s v="SSTU"/>
    <s v="Yes"/>
    <s v="Yes"/>
    <n v="1"/>
    <x v="0"/>
    <s v="Fuel Tank"/>
    <m/>
    <x v="59"/>
    <x v="0"/>
    <s v="true"/>
    <m/>
    <m/>
    <n v="1952"/>
    <m/>
    <m/>
    <m/>
    <m/>
    <m/>
  </r>
  <r>
    <s v="SSTU-SC-TANK-MFT-L"/>
    <x v="560"/>
    <n v="75"/>
    <n v="500"/>
    <s v="SSTU - ShipCore: Tanks - Lander Tank.  These special tanks are intended to enable various lander designs.  Available in any diameter and a wide range of lengths, the SSTU Modular Fuel Tank is the right choice for all of your fuel storage needs.  Includes variable diameter, length, and paint-scheme."/>
    <s v="engineering101"/>
    <s v="SSTU"/>
    <s v="Yes"/>
    <s v="Yes"/>
    <n v="1"/>
    <x v="0"/>
    <s v="Fuel Tank"/>
    <m/>
    <x v="43"/>
    <x v="0"/>
    <s v="true"/>
    <m/>
    <m/>
    <n v="1964"/>
    <m/>
    <m/>
    <m/>
    <m/>
    <m/>
  </r>
  <r>
    <s v="SSTU-SC-TANK-MFT-D"/>
    <x v="561"/>
    <n v="100"/>
    <n v="1000"/>
    <s v="SSTU - ShipCore: Tanks - Booster Tank.  These special shaped booster tanks were widely acclaimed as a breakthrough in application of common sense to rocketry, while at the same time being criticized as being 'too pointy!'.  Intended to form the radial booster stage of the Series-A spacecraft.  Available in any diameter and a wide range of lengths, the SSTU Modular Fuel Tank is the right choice for all of your fuel storage needs.  Includes selectable mount options as well as variable diameter, length, and paint-scheme."/>
    <s v="engineering101"/>
    <s v="SSTU"/>
    <s v="Yes"/>
    <s v="Yes"/>
    <n v="1"/>
    <x v="0"/>
    <s v="Fuel Tank"/>
    <m/>
    <x v="59"/>
    <x v="0"/>
    <s v="true"/>
    <s v="R-7"/>
    <m/>
    <n v="1952"/>
    <m/>
    <m/>
    <m/>
    <m/>
    <m/>
  </r>
  <r>
    <s v="SSTU-SC-TANK-MFT-A"/>
    <x v="562"/>
    <n v="100"/>
    <n v="2000"/>
    <s v="SSTU - ShipCore: Tanks - Standard Fuel Tank.  Available in any diameter and a wide range of lengths, the SSTU Modular Fuel Tank is the right choice for all of your fuel storage needs.  Includes selectable mount and nosecone options as well as variable diameter, length, and paint-scheme."/>
    <s v="start"/>
    <s v="SSTU"/>
    <s v="Yes"/>
    <s v="Yes"/>
    <n v="0"/>
    <x v="0"/>
    <s v="Fuel Tank"/>
    <m/>
    <x v="1"/>
    <x v="0"/>
    <s v="true"/>
    <m/>
    <m/>
    <n v="0"/>
    <m/>
    <m/>
    <m/>
    <m/>
    <m/>
  </r>
  <r>
    <s v="SSTU-SC-GEN-RMB"/>
    <x v="563"/>
    <n v="1200"/>
    <n v="3800"/>
    <s v="SSTU - ShipCore: General - Radial Materials Bay.  A smaller, surface-attached variant of the regular Materials Bay; intended for use on landers, large probes, and medium-to-large unmanned rovers."/>
    <s v="miniaturization"/>
    <s v="SSTU"/>
    <s v="Yes"/>
    <s v="No"/>
    <n v="3"/>
    <x v="10"/>
    <m/>
    <n v="5"/>
    <x v="103"/>
    <x v="1"/>
    <s v="false"/>
    <s v="Gemini Lander"/>
    <m/>
    <n v="1967"/>
    <m/>
    <m/>
    <m/>
    <m/>
    <m/>
  </r>
  <r>
    <s v="SSTU-SC-GEN-RCS-8A-T"/>
    <x v="564"/>
    <n v="650"/>
    <n v="3600"/>
    <s v="SSTU - ShipCore: General - RCS-8A-T. Eight port, four directional upper-stage RCS thruster block. (PART NOT SUPPORTED BY RP-0 OR RO)"/>
    <s v="advFlightControl"/>
    <s v="SSTU"/>
    <s v="No"/>
    <s v="No"/>
    <n v="4"/>
    <x v="13"/>
    <s v="RCS"/>
    <n v="4"/>
    <x v="1"/>
    <x v="1"/>
    <s v="false"/>
    <m/>
    <m/>
    <m/>
    <m/>
    <m/>
    <m/>
    <m/>
    <m/>
  </r>
  <r>
    <s v="SSTU-SC-GEN-RCS-6A-T"/>
    <x v="565"/>
    <n v="650"/>
    <n v="3600"/>
    <s v="SSTU - ShipCore: General - RCS-6A-T. Six port, three directional upper-stage RCS thruster block. (PART NOT SUPPORTED BY RP-0 OR RO)"/>
    <s v="advFlightControl"/>
    <s v="SSTU"/>
    <s v="No"/>
    <s v="No"/>
    <n v="4"/>
    <x v="13"/>
    <s v="RCS"/>
    <n v="4"/>
    <x v="1"/>
    <x v="1"/>
    <s v="false"/>
    <m/>
    <m/>
    <m/>
    <m/>
    <m/>
    <m/>
    <m/>
    <m/>
  </r>
  <r>
    <s v="SSTU-SC-GEN-RCS-5F-V"/>
    <x v="566"/>
    <n v="650"/>
    <n v="3600"/>
    <s v="SSTU - ShipCore: General - RCS-5F-V.  Standard five port, five directional RCS thruster quad."/>
    <s v="advFlightControl"/>
    <s v="SSTU"/>
    <s v="Yes"/>
    <s v="No"/>
    <n v="4"/>
    <x v="13"/>
    <s v="RCS"/>
    <n v="4"/>
    <x v="1"/>
    <x v="1"/>
    <s v="false"/>
    <m/>
    <m/>
    <m/>
    <m/>
    <m/>
    <m/>
    <m/>
    <m/>
  </r>
  <r>
    <s v="SSTU-SC-GEN-RCS-4F-V"/>
    <x v="567"/>
    <n v="650"/>
    <n v="3600"/>
    <s v="SSTU - ShipCore: General - RCS-4F-V. Standard four port, four directional RCS thruster quad."/>
    <s v="advFlightControl"/>
    <s v="SSTU"/>
    <s v="Yes"/>
    <s v="No"/>
    <n v="4"/>
    <x v="13"/>
    <s v="RCS"/>
    <n v="3"/>
    <x v="1"/>
    <x v="1"/>
    <s v="false"/>
    <m/>
    <m/>
    <m/>
    <m/>
    <m/>
    <m/>
    <m/>
    <m/>
  </r>
  <r>
    <s v="SSTU-SC-GEN-RCS-4F-T"/>
    <x v="568"/>
    <n v="650"/>
    <n v="3600"/>
    <s v="SSTU - ShipCore: General - RCS-4F-T. Four port, three directional upper-stage RCS thruster block."/>
    <s v="advFlightControl"/>
    <s v="SSTU"/>
    <s v="Yes"/>
    <s v="No"/>
    <n v="4"/>
    <x v="13"/>
    <s v="RCS"/>
    <n v="3"/>
    <x v="1"/>
    <x v="1"/>
    <s v="false"/>
    <m/>
    <m/>
    <m/>
    <m/>
    <m/>
    <m/>
    <m/>
    <m/>
  </r>
  <r>
    <s v="SSTU-SC-GEN-RCS-4A-V"/>
    <x v="569"/>
    <n v="650"/>
    <n v="3600"/>
    <s v="SSTU - ShipCore: General - RCS-4A-V. Standard four port, four directional angled RCS thruster quad."/>
    <s v="advFlightControl"/>
    <s v="SSTU"/>
    <s v="Yes"/>
    <s v="No"/>
    <n v="4"/>
    <x v="13"/>
    <s v="RCS"/>
    <n v="3"/>
    <x v="1"/>
    <x v="1"/>
    <s v="false"/>
    <m/>
    <m/>
    <m/>
    <m/>
    <m/>
    <m/>
    <m/>
    <m/>
  </r>
  <r>
    <s v="SSTU-SC-GEN-RBDC"/>
    <x v="570"/>
    <n v="53.55"/>
    <n v="0"/>
    <s v="SSTU - ShipCore: General - Radial Booster Decoupler.  A configurable radial booster decoupler with integrated separation motors.  Size, separation of motors, and proportion of thrust may be configured for each use."/>
    <s v="start"/>
    <s v="SSTU"/>
    <s v="Yes"/>
    <s v="Yes"/>
    <n v="0"/>
    <x v="0"/>
    <s v="Decoupler"/>
    <m/>
    <x v="40"/>
    <x v="0"/>
    <s v="true"/>
    <m/>
    <m/>
    <n v="1956"/>
    <m/>
    <m/>
    <m/>
    <m/>
    <m/>
  </r>
  <r>
    <s v="SSTU-SC-GEN-PPC"/>
    <x v="571"/>
    <n v="0"/>
    <n v="18000"/>
    <s v="SSTU - ShipCore: General - Custom Probe Core.  A very configurable probe core.  Can adjust diameter, height, and thickness in editor to suit any particular build or mission requirement. (PART NOT SUPPORTED BY RP-0 OR RO)"/>
    <s v="basicScience"/>
    <s v="SSTU"/>
    <s v="No"/>
    <s v="No"/>
    <n v="3"/>
    <x v="1"/>
    <s v="Probe"/>
    <m/>
    <x v="1"/>
    <x v="1"/>
    <m/>
    <m/>
    <m/>
    <m/>
    <m/>
    <m/>
    <m/>
    <m/>
    <m/>
  </r>
  <r>
    <s v="SSTU-SC-GEN-PDC"/>
    <x v="572"/>
    <n v="0"/>
    <n v="0"/>
    <s v="SSTU - ShipCore: General - Custom Decoupler.  A very configurable decoupler.  Can adjust diameter, height, and thickness in editor to suit any particular build or mission requirement.  Ejection force, mass, and cost scales with size and force is adjustable within valid range."/>
    <s v="start"/>
    <s v="SSTU"/>
    <s v="Yes"/>
    <s v="Yes"/>
    <n v="0"/>
    <x v="0"/>
    <s v="Decoupler"/>
    <m/>
    <x v="59"/>
    <x v="0"/>
    <s v="true"/>
    <m/>
    <m/>
    <n v="1952"/>
    <m/>
    <m/>
    <m/>
    <m/>
    <m/>
  </r>
  <r>
    <s v="parachuteRadial"/>
    <x v="573"/>
    <n v="0"/>
    <n v="0"/>
    <s v="A parachute comparable to the Mk16 chute, but which is placed radially instead of attached on top of something."/>
    <s v="start"/>
    <s v="Squad"/>
    <s v="Yes"/>
    <s v="Yes"/>
    <n v="0"/>
    <x v="16"/>
    <m/>
    <m/>
    <x v="1"/>
    <x v="0"/>
    <s v="true"/>
    <m/>
    <m/>
    <n v="0"/>
    <m/>
    <m/>
    <m/>
    <m/>
    <m/>
  </r>
  <r>
    <s v="SSTU-SC-GEN-ISDC"/>
    <x v="574"/>
    <n v="8.9250000000000007"/>
    <n v="0"/>
    <s v="SSTU - ShipCore: General - Interstage Decoupler.  Includes decouplers for top and bottom attach points, as well as ullage engines that are optionally auto-activated on decouple.  Can optionally be jettisoned automatically once ullage is complete.  Can be mounted upside down (or have motors inverted) for use as a set of retro-rockets."/>
    <s v="engineering101"/>
    <s v="SSTU"/>
    <s v="Yes"/>
    <s v="Yes"/>
    <n v="1"/>
    <x v="0"/>
    <s v="Decoupler"/>
    <m/>
    <x v="1"/>
    <x v="0"/>
    <s v="true"/>
    <m/>
    <m/>
    <n v="0"/>
    <m/>
    <m/>
    <m/>
    <m/>
    <m/>
  </r>
  <r>
    <s v="SSTU-SC-GEN-IPA-W"/>
    <x v="575"/>
    <n v="0"/>
    <n v="0"/>
    <s v="SSTU - ShipCore: General - Interstage Petal Adapter (Wide).  The interstage petal adapter allows for mounting of a secondary payload below the primary, in a fully enclosed and shielded fairing that provides structural support for the primary payload.  This model features an integrated inverted taper below the fairing mounting point.  Includes both top and internal payload decouplers.  Has configurable height and diameter."/>
    <s v="engineering101"/>
    <s v="SSTU"/>
    <s v="Yes"/>
    <s v="Yes"/>
    <n v="1"/>
    <x v="0"/>
    <s v="Fairing"/>
    <m/>
    <x v="0"/>
    <x v="0"/>
    <s v="true"/>
    <s v="Apollo"/>
    <m/>
    <n v="1968"/>
    <m/>
    <m/>
    <m/>
    <m/>
    <m/>
  </r>
  <r>
    <s v="SSTU-SC-GEN-IPA-N"/>
    <x v="576"/>
    <n v="0"/>
    <n v="0"/>
    <s v="SSTU - ShipCore: General - Interstage Petal Adapter.  The interstage petal adapter allows for mounting of a secondary payload below the primary, in a fully enclosed and shielded fairing that provides structural support for the primary payload.  Includes both top and internal payload decouplers.  Has configurable height and diameter."/>
    <s v="engineering101"/>
    <s v="SSTU"/>
    <s v="Yes"/>
    <s v="Yes"/>
    <n v="1"/>
    <x v="0"/>
    <s v="Fairing"/>
    <m/>
    <x v="0"/>
    <x v="0"/>
    <s v="true"/>
    <s v="Apollo"/>
    <m/>
    <n v="1968"/>
    <m/>
    <m/>
    <m/>
    <m/>
    <m/>
  </r>
  <r>
    <s v="SSTU-SC-GEN-HGA"/>
    <x v="577"/>
    <n v="750"/>
    <n v="800"/>
    <s v="SSTU - ShipCore: General - High Gain Antenna. Stand alone antenna version of the SC-B-SM (Apollo Service Module) HGA. (PART NOT SUPPORTED BY RP-0 OR RO)"/>
    <s v="electronics"/>
    <s v="SSTU"/>
    <s v="No"/>
    <s v="No"/>
    <n v="6"/>
    <x v="7"/>
    <s v="Antenna"/>
    <m/>
    <x v="11"/>
    <x v="1"/>
    <s v="false"/>
    <s v="Apollo"/>
    <m/>
    <n v="1968"/>
    <m/>
    <m/>
    <m/>
    <m/>
    <m/>
  </r>
  <r>
    <s v="SSTU-SC-ENG-SuperDraco-L"/>
    <x v="578"/>
    <n v="200"/>
    <n v="800"/>
    <s v="SSTU - ShipCore: Engines - SuperDraco-L. Using the patented SSTU Engine-Clustering technology the number of engines, engine layout, mounting or shroud type, and mount/shroud size are configurable, and each set of engines are built to your specifications. (PART NOT SUPPORTED BY RP-0 OR RO)"/>
    <s v="precisionPropulsion"/>
    <s v="SSTU"/>
    <s v="No"/>
    <s v="No"/>
    <n v="5"/>
    <x v="7"/>
    <s v="Other Engine"/>
    <m/>
    <x v="11"/>
    <x v="1"/>
    <s v="false"/>
    <s v="Dragon V2"/>
    <m/>
    <n v="2018"/>
    <m/>
    <m/>
    <m/>
    <m/>
    <m/>
  </r>
  <r>
    <s v="rn_molniya_blockl_2"/>
    <x v="579"/>
    <n v="850"/>
    <n v="1"/>
    <s v="Block L for Molniya rocket. Plume configured by RealPlume. (Missing entryCost field)"/>
    <s v="generalRocketry"/>
    <s v="RN Soviet Rockets"/>
    <s v="Yes"/>
    <s v="No"/>
    <n v="2"/>
    <x v="3"/>
    <m/>
    <m/>
    <x v="5"/>
    <x v="0"/>
    <s v="false"/>
    <s v="Molniya"/>
    <m/>
    <n v="1961"/>
    <m/>
    <m/>
    <m/>
    <m/>
    <m/>
  </r>
  <r>
    <s v="SSTU-SC-E-WT"/>
    <x v="580"/>
    <n v="2500"/>
    <n v="10000"/>
    <s v="SSTU - ShipCore: Series E - Tail.  To be used with the Series E spacecraft system.  Includes drag parachute for shorter runway use. (PART NOT SUPPORTED BY RP-0 OR RO)"/>
    <s v="heavyAerodynamics"/>
    <s v="SSTU"/>
    <s v="No"/>
    <s v="No"/>
    <n v="5"/>
    <x v="7"/>
    <s v="Shuttle Parts"/>
    <m/>
    <x v="11"/>
    <x v="1"/>
    <s v="false"/>
    <s v="Shuttle"/>
    <m/>
    <n v="1981"/>
    <m/>
    <m/>
    <m/>
    <m/>
    <m/>
  </r>
  <r>
    <s v="SSTU-SC-E-WR"/>
    <x v="581"/>
    <n v="4000"/>
    <n v="8000"/>
    <s v="SSTU - ShipCore: Series E - Right Wing.  To be used with the Series E spacecraft system. (PART NOT SUPPORTED BY RP-0 OR RO)"/>
    <s v="heavyAerodynamics"/>
    <s v="SSTU"/>
    <s v="No"/>
    <s v="No"/>
    <n v="5"/>
    <x v="7"/>
    <s v="Shuttle Parts"/>
    <m/>
    <x v="11"/>
    <x v="1"/>
    <s v="false"/>
    <s v="Shuttle"/>
    <m/>
    <n v="1981"/>
    <m/>
    <m/>
    <m/>
    <m/>
    <m/>
  </r>
  <r>
    <s v="SSTU-SC-E-WL"/>
    <x v="582"/>
    <n v="4000"/>
    <n v="8000"/>
    <s v="SSTU - ShipCore: Series E - Left Wing.  To be used with the Series E spacecraft system. (PART NOT SUPPORTED BY RP-0 OR RO)"/>
    <s v="heavyAerodynamics"/>
    <s v="SSTU"/>
    <s v="No"/>
    <s v="No"/>
    <n v="5"/>
    <x v="7"/>
    <s v="Shuttle Parts"/>
    <m/>
    <x v="11"/>
    <x v="1"/>
    <s v="false"/>
    <s v="Shuttle"/>
    <m/>
    <n v="1981"/>
    <m/>
    <m/>
    <m/>
    <m/>
    <m/>
  </r>
  <r>
    <s v="SSTU-SC-E-FSX"/>
    <x v="583"/>
    <n v="32000"/>
    <n v="140000"/>
    <s v="Ship Core - Series E - Fuselage (No Engines).  Regarded as one of the most innovative developments ever to come out of SSTU's Labs division, the Series E is the first partially re-usable spacecraft to be developed.  Fully equipped for long duration orbital missions, it comes equipped with SAS, reaction wheel, RCS, orbital fuel, short range transmitter (WIP), landing gear, cabin lighting, and a very spacious cargo bay.  Includes accommodations for 7 Kerbals for shorter missions, or 4 Kerbals for longer-duration use.  Rated for 12t lifted cargo payload, and/or 6.5t of returned-from-orbit cargo payload.  This version comes without integrated engines so that custom solutions may be used. (PART NOT SUPPORTED BY RP-0 OR RO)"/>
    <s v="heavyAerodynamics"/>
    <s v="SSTU"/>
    <s v="No"/>
    <s v="No"/>
    <n v="5"/>
    <x v="7"/>
    <s v="Shuttle Parts"/>
    <m/>
    <x v="11"/>
    <x v="1"/>
    <s v="false"/>
    <s v="Shuttle"/>
    <m/>
    <n v="1981"/>
    <m/>
    <m/>
    <m/>
    <m/>
    <m/>
  </r>
  <r>
    <s v="SSTU-SC-E-FS"/>
    <x v="584"/>
    <n v="73500"/>
    <n v="244000"/>
    <s v="Ship Core - Series E - Fuselage.  Regarded as one of the most innovative developments ever to come out of SSTU's Labs division, the Series E is the first partially re-usable spacecraft to be developed.  Fully equipped for long duration orbital missions, it comes equipped with SAS, reaction wheel, RCS, orbital engines and fuel, ascent engines, short range transmitter (WIP), landing gear, cabin lighting, and a very spacious cargo bay.  Includes accommodations for 7 Kerbals for shorter missions, or 4 Kerbals for longer-duration use.  Rated for 12t lifted cargo payload, and/or 6.5t of returned-from-orbit cargo payload. (PART NOT SUPPORTED BY RP-0 OR RO)"/>
    <s v="heavyAerodynamics"/>
    <s v="SSTU"/>
    <s v="No"/>
    <s v="No"/>
    <n v="5"/>
    <x v="7"/>
    <s v="Shuttle Parts"/>
    <m/>
    <x v="11"/>
    <x v="1"/>
    <s v="false"/>
    <s v="Shuttle"/>
    <m/>
    <n v="1981"/>
    <m/>
    <m/>
    <m/>
    <m/>
    <m/>
  </r>
  <r>
    <s v="SSTU-SC-E-ER"/>
    <x v="585"/>
    <n v="2000"/>
    <n v="4000"/>
    <s v="SSTU - ShipCore: Series E - Right Elevon.  To be used with the Series E spacecraft system. (PART NOT SUPPORTED BY RP-0 OR RO)"/>
    <s v="heavyAerodynamics"/>
    <s v="SSTU"/>
    <s v="No"/>
    <s v="No"/>
    <n v="5"/>
    <x v="7"/>
    <s v="Shuttle Parts"/>
    <m/>
    <x v="11"/>
    <x v="1"/>
    <s v="false"/>
    <s v="Shuttle"/>
    <m/>
    <n v="1981"/>
    <m/>
    <m/>
    <m/>
    <m/>
    <m/>
  </r>
  <r>
    <s v="SSTU-SC-E-EL"/>
    <x v="586"/>
    <n v="2000"/>
    <n v="4000"/>
    <s v="SSTU - ShipCore: Series E - Left Elevon.  To be used with the Series E spacecraft system. (PART NOT SUPPORTED BY RP-0 OR RO)"/>
    <s v="heavyAerodynamics"/>
    <s v="SSTU"/>
    <s v="No"/>
    <s v="No"/>
    <n v="5"/>
    <x v="7"/>
    <s v="Shuttle Parts"/>
    <m/>
    <x v="11"/>
    <x v="1"/>
    <s v="false"/>
    <s v="Shuttle"/>
    <m/>
    <n v="1981"/>
    <m/>
    <m/>
    <m/>
    <m/>
    <m/>
  </r>
  <r>
    <s v="SSTU-SC-E-DAX"/>
    <x v="587"/>
    <n v="1500"/>
    <n v="6000"/>
    <s v="SSTU - ShipCore: Series E - Extensible Docking Adapter.  Includes a one-Kerbal airlock.  To be used with the SSTU - Series E spacecraft system, but can also be used with the cargo bays manufactured by C7 Aerospace.  This version includes an extending docking port (must be extended in order to dock). (PART NOT SUPPORTED BY RP-0 OR RO)"/>
    <s v="heavyAerodynamics"/>
    <s v="SSTU"/>
    <s v="No"/>
    <s v="No"/>
    <n v="5"/>
    <x v="7"/>
    <s v="Shuttle Parts"/>
    <m/>
    <x v="11"/>
    <x v="1"/>
    <s v="false"/>
    <s v="Shuttle"/>
    <m/>
    <n v="1981"/>
    <m/>
    <m/>
    <m/>
    <m/>
    <m/>
  </r>
  <r>
    <s v="SSTU-SC-E-DA"/>
    <x v="588"/>
    <n v="1500"/>
    <n v="6000"/>
    <s v="SSTU - ShipCore: Series E - Docking Adapter.  Includes a one-Kerbal airlock.  To be used with the SSTU - Series E spacecraft system, but can also be used with the cargo bays manufactured by C7 Aerospace. (PART NOT SUPPORTED BY RP-0 OR RO)"/>
    <s v="heavyAerodynamics"/>
    <s v="SSTU"/>
    <s v="No"/>
    <s v="No"/>
    <n v="5"/>
    <x v="7"/>
    <s v="Shuttle Parts"/>
    <m/>
    <x v="11"/>
    <x v="1"/>
    <s v="false"/>
    <s v="Shuttle"/>
    <m/>
    <n v="1981"/>
    <m/>
    <m/>
    <m/>
    <m/>
    <m/>
  </r>
  <r>
    <s v="SSTU-SC-BAY-MCB-A"/>
    <x v="589"/>
    <n v="28.125"/>
    <n v="16000"/>
    <s v="SSTU - ShipCore: Bays - Saddle Truss Cargo Bay."/>
    <s v="advMetalworks"/>
    <s v="SSTU"/>
    <s v="Yes"/>
    <s v="No"/>
    <n v="6"/>
    <x v="6"/>
    <s v="Cargo"/>
    <m/>
    <x v="104"/>
    <x v="0"/>
    <s v="false"/>
    <m/>
    <m/>
    <n v="1986"/>
    <m/>
    <m/>
    <m/>
    <m/>
    <m/>
  </r>
  <r>
    <s v="parachuteDrogue"/>
    <x v="590"/>
    <n v="0"/>
    <n v="0"/>
    <s v="The Mk25 is what's known as a &quot;Drogue&quot; parachute - small, deploys high up, and certainly not enough to stop you smashing into the ground on its own, but useful for slowing heavy craft down before the deployment of your main chutes."/>
    <s v="start"/>
    <s v="Squad"/>
    <s v="Yes"/>
    <s v="Yes"/>
    <n v="0"/>
    <x v="16"/>
    <m/>
    <m/>
    <x v="1"/>
    <x v="0"/>
    <s v="true"/>
    <m/>
    <m/>
    <n v="0"/>
    <m/>
    <m/>
    <m/>
    <m/>
    <m/>
  </r>
  <r>
    <s v="parachuteLarge"/>
    <x v="591"/>
    <n v="0"/>
    <n v="0"/>
    <s v="The Mk16-XL Parachute is a double-sized variant of the Mk16, now with only 50% of the structural integrity!"/>
    <s v="start"/>
    <s v="Squad"/>
    <s v="Yes"/>
    <s v="Yes"/>
    <n v="0"/>
    <x v="16"/>
    <m/>
    <m/>
    <x v="1"/>
    <x v="0"/>
    <s v="true"/>
    <m/>
    <m/>
    <n v="0"/>
    <m/>
    <m/>
    <m/>
    <m/>
    <m/>
  </r>
  <r>
    <s v="parachuteSingle"/>
    <x v="592"/>
    <n v="0"/>
    <n v="0"/>
    <s v="The Mk16 Parachute might be considered by some to be little more than a random stitching together of the surplus parts it is, in fact, made from. But the fact remains that the Mk16 has been widely accepted as a generally better alternative to being in freefall."/>
    <s v="start"/>
    <s v="Squad"/>
    <s v="Yes"/>
    <s v="Yes"/>
    <n v="0"/>
    <x v="16"/>
    <s v="Parachute"/>
    <m/>
    <x v="1"/>
    <x v="0"/>
    <s v="true"/>
    <m/>
    <m/>
    <n v="0"/>
    <m/>
    <m/>
    <m/>
    <m/>
    <m/>
  </r>
  <r>
    <s v="sp_mariner_b"/>
    <x v="593"/>
    <n v="370"/>
    <n v="2100"/>
    <s v="A solar array wing, similar to the one used by the Mariner Mars spacecrafts. Includes Solar Pressure Vanes for finer attitude control. 2.34 m2."/>
    <s v="basicScience"/>
    <s v="Coatl Aerospace"/>
    <s v="Yes"/>
    <s v="No"/>
    <n v="3"/>
    <x v="5"/>
    <s v="Solar"/>
    <m/>
    <x v="13"/>
    <x v="0"/>
    <s v="false"/>
    <s v="Mariner 4"/>
    <m/>
    <n v="1964"/>
    <m/>
    <m/>
    <m/>
    <m/>
    <m/>
  </r>
  <r>
    <s v="rn_srmu_nc"/>
    <x v="594"/>
    <n v="150"/>
    <n v="3000"/>
    <s v="SRMU nosecone and separation motors for Titan IV-B. Plume configured by RealPlume."/>
    <s v="specializedFuelStorage"/>
    <s v="RN US Rockets"/>
    <s v="Yes"/>
    <s v="Yes"/>
    <n v="7"/>
    <x v="4"/>
    <m/>
    <m/>
    <x v="96"/>
    <x v="0"/>
    <s v="true"/>
    <s v="Titan IVB"/>
    <m/>
    <n v="1997"/>
    <m/>
    <m/>
    <m/>
    <m/>
    <m/>
  </r>
  <r>
    <s v="bluedog_Titan_SRB3seg"/>
    <x v="595"/>
    <n v="7350"/>
    <n v="147000"/>
    <s v="The Titan IVB Solid Rocket Motor Upgrade (SRMU, also know as the Upgraded Solid Rocket Motor or USRM), was developed with the goal of achieving a 25% increase in capacity over the Titan IVA with the UA1207 SRM. It achieved this through the use of a more energetic propellant and a 3-segment composite case that carried more fuel and weighed less than the UA1207's 7-segment steel case. Burn time 150 seconds, 3.2 m diameter. Plume configured by RealPlume."/>
    <m/>
    <s v="BDB"/>
    <s v="Yes"/>
    <s v="Yes"/>
    <e v="#N/A"/>
    <x v="4"/>
    <m/>
    <m/>
    <x v="68"/>
    <x v="0"/>
    <s v="true"/>
    <s v="Titan IV"/>
    <s v="SRMU"/>
    <n v="1989"/>
    <m/>
    <m/>
    <m/>
    <m/>
    <s v="bluedog_Titan_SRB3seg,KWsrbGlobeX10S,rn_srmu_mb"/>
  </r>
  <r>
    <s v="Castor-2"/>
    <x v="596"/>
    <m/>
    <m/>
    <m/>
    <m/>
    <s v="Engine_Config"/>
    <s v="Yes"/>
    <m/>
    <e v="#N/A"/>
    <x v="4"/>
    <m/>
    <m/>
    <x v="42"/>
    <x v="0"/>
    <m/>
    <s v="Delta E, Scouts"/>
    <s v="Castor-2"/>
    <n v="1965"/>
    <m/>
    <m/>
    <m/>
    <m/>
    <m/>
  </r>
  <r>
    <s v="KWsrbGlobeX10S"/>
    <x v="595"/>
    <n v="7350"/>
    <n v="147000"/>
    <s v="The Titan IVB Solid Rocket Motor Upgrade (SRMU, also know as the Upgraded Solid Rocket Motor or USRM), was developed with the goal of achieving a 25% increase in capacity over the Titan IVA with the UA1207 SRM. It achieved this through the use of a more energetic propellant and a 3-segment composite case that carried more fuel and weighed less than the UA1207's 7-segment steel case. Burn time 150 seconds, 3.2 m diameter. Plume configured by RealPlume."/>
    <s v="specializedFuelStorage"/>
    <s v="KW Rocketry"/>
    <s v="Yes"/>
    <s v="Yes"/>
    <n v="7"/>
    <x v="4"/>
    <m/>
    <m/>
    <x v="68"/>
    <x v="0"/>
    <s v="true"/>
    <s v="Titan IV"/>
    <s v="SRMU"/>
    <n v="1989"/>
    <m/>
    <m/>
    <m/>
    <m/>
    <s v="bluedog_Titan_SRB3seg,KWsrbGlobeX10S,rn_srmu_mb"/>
  </r>
  <r>
    <s v="rn_srmu_mb"/>
    <x v="595"/>
    <n v="7200"/>
    <n v="144000"/>
    <s v="Strap-on booster for Titan IV-B. Burn time 135.7s. Plume configured by RealPlume."/>
    <s v="specializedFuelStorage"/>
    <s v="RN US Rockets"/>
    <s v="Yes"/>
    <s v="Yes"/>
    <n v="7"/>
    <x v="4"/>
    <m/>
    <m/>
    <x v="96"/>
    <x v="0"/>
    <s v="true"/>
    <s v="Titan IVB"/>
    <m/>
    <n v="1997"/>
    <m/>
    <m/>
    <m/>
    <m/>
    <s v="bluedog_Titan_SRB3seg,KWsrbGlobeX10S,rn_srmu_mb"/>
  </r>
  <r>
    <s v="KW2mSRBNoseCone"/>
    <x v="597"/>
    <n v="800"/>
    <n v="1000"/>
    <s v="Tweakable Nose Cone to cover the KW Solids. GEM46, GEM60, SRMU, UA1207. Plus the standard RO sizes. Plume configured by RealPlume."/>
    <s v="heavierRocketry"/>
    <s v="KW Rocketry"/>
    <s v="Yes"/>
    <s v="No"/>
    <n v="5"/>
    <x v="4"/>
    <m/>
    <m/>
    <x v="68"/>
    <x v="0"/>
    <s v="false"/>
    <s v="Delta III, Delta II Heavy"/>
    <m/>
    <n v="1989"/>
    <m/>
    <m/>
    <m/>
    <m/>
    <m/>
  </r>
  <r>
    <s v="rcsblock-hall-01"/>
    <x v="598"/>
    <n v="400"/>
    <n v="4550"/>
    <s v="If you need an electric maneuvering system with a bit more oomph for a low power cost, the SPZ-5167 is your tool of choice. (PART NOT SUPPORTED BY RP-0 OR RO)"/>
    <s v="ionPropulsion"/>
    <s v="Near Future Propulsion"/>
    <s v="No"/>
    <s v="No"/>
    <n v="7"/>
    <x v="7"/>
    <m/>
    <m/>
    <x v="11"/>
    <x v="1"/>
    <m/>
    <m/>
    <m/>
    <m/>
    <m/>
    <m/>
    <m/>
    <m/>
    <m/>
  </r>
  <r>
    <s v="RTShortAntenna1"/>
    <x v="599"/>
    <n v="2"/>
    <n v="40"/>
    <s v="Omnidirectional antenna: Effective range 10 Mm, power consumption 5 Watts."/>
    <s v="start"/>
    <s v="RemoteTech"/>
    <s v="Yes"/>
    <s v="Yes"/>
    <n v="0"/>
    <x v="17"/>
    <s v="Antenna"/>
    <m/>
    <x v="1"/>
    <x v="0"/>
    <s v="true"/>
    <m/>
    <m/>
    <n v="0"/>
    <n v="100000"/>
    <m/>
    <m/>
    <m/>
    <m/>
  </r>
  <r>
    <s v="transit2a"/>
    <x v="600"/>
    <n v="140"/>
    <n v="2800"/>
    <s v="Transit-2A Navy navigation satellite"/>
    <s v="stability"/>
    <s v="RN US Probes"/>
    <s v="Yes"/>
    <s v="Yes"/>
    <n v="2"/>
    <x v="1"/>
    <s v="Probe"/>
    <m/>
    <x v="57"/>
    <x v="0"/>
    <s v="true"/>
    <s v="Transit-2A"/>
    <m/>
    <n v="1959"/>
    <m/>
    <m/>
    <m/>
    <m/>
    <m/>
  </r>
  <r>
    <s v="rn_sputnik1_nosecone"/>
    <x v="601"/>
    <n v="240"/>
    <n v="6000"/>
    <s v="Nose cone for the Sputnik 1 probe."/>
    <s v="generalRocketry"/>
    <s v="RN Soviet Rockets"/>
    <s v="Yes"/>
    <s v="No"/>
    <n v="2"/>
    <x v="0"/>
    <s v="Fairing"/>
    <m/>
    <x v="40"/>
    <x v="0"/>
    <s v="false"/>
    <s v="Sputnik"/>
    <m/>
    <n v="1957"/>
    <m/>
    <m/>
    <m/>
    <m/>
    <m/>
  </r>
  <r>
    <s v="luna2"/>
    <x v="602"/>
    <n v="1100"/>
    <n v="500"/>
    <s v="Soviet Luna E-1A Series Probe."/>
    <s v="generalRocketry"/>
    <s v="RN Soviet Probes"/>
    <s v="Yes"/>
    <s v="No"/>
    <n v="2"/>
    <x v="1"/>
    <s v="Probe"/>
    <m/>
    <x v="57"/>
    <x v="0"/>
    <s v="false"/>
    <s v="Luna E-1A"/>
    <m/>
    <n v="1959"/>
    <m/>
    <m/>
    <m/>
    <m/>
    <m/>
  </r>
  <r>
    <s v="rn_sputnik2_nosecone"/>
    <x v="603"/>
    <n v="240"/>
    <n v="6000"/>
    <s v="Nose cone for the Sputnik 2 probe."/>
    <s v="generalRocketry"/>
    <s v="RN Soviet Rockets"/>
    <s v="Yes"/>
    <s v="No"/>
    <n v="2"/>
    <x v="0"/>
    <s v="Fairing"/>
    <m/>
    <x v="40"/>
    <x v="0"/>
    <s v="false"/>
    <s v="Sputnik 2"/>
    <m/>
    <n v="1957"/>
    <m/>
    <m/>
    <m/>
    <m/>
    <m/>
  </r>
  <r>
    <s v="luna3"/>
    <x v="604"/>
    <n v="1500"/>
    <n v="500"/>
    <s v="Soviet Luna 3 probe"/>
    <s v="generalRocketry"/>
    <s v="RN Soviet Probes"/>
    <s v="Yes"/>
    <s v="No"/>
    <n v="2"/>
    <x v="1"/>
    <s v="Probe"/>
    <m/>
    <x v="57"/>
    <x v="0"/>
    <s v="false"/>
    <s v="Luna 3"/>
    <m/>
    <n v="1959"/>
    <m/>
    <m/>
    <m/>
    <m/>
    <m/>
  </r>
  <r>
    <s v="SPUTNIK_1"/>
    <x v="160"/>
    <n v="280"/>
    <n v="6400"/>
    <s v="The first satellite ever launched by mankind, this is little more than a metal sphere with a radio transmitter inside and four antennas on the outside. It goes &quot;beep&quot; on the radio to allow tracking and showing that it really is out there. It's not much, but you have to start small. (PART NOT SUPPORTED BY RP-0 OR RO)"/>
    <s v="specializedConstruction"/>
    <s v="DECQ R7/SOYUZ"/>
    <s v="No"/>
    <s v="No"/>
    <n v="5"/>
    <x v="1"/>
    <s v="Probe"/>
    <m/>
    <x v="8"/>
    <x v="1"/>
    <m/>
    <m/>
    <m/>
    <n v="1955"/>
    <m/>
    <m/>
    <m/>
    <m/>
    <m/>
  </r>
  <r>
    <s v="bluedog_explorer7probe"/>
    <x v="605"/>
    <n v="220"/>
    <n v="4400"/>
    <s v="A 1959 satellite designed to measure fluxes of solar x-rays, hydrogen spectral lines and cosmic rays, as well as collect micrometeorite impact data."/>
    <m/>
    <s v="BDB"/>
    <s v="Yes"/>
    <s v="Yes"/>
    <e v="#N/A"/>
    <x v="1"/>
    <s v="Probe"/>
    <m/>
    <x v="57"/>
    <x v="0"/>
    <s v="true"/>
    <s v="Explorer 7"/>
    <m/>
    <n v="1959"/>
    <m/>
    <m/>
    <m/>
    <m/>
    <m/>
  </r>
  <r>
    <s v="SXTSPKTRCabin"/>
    <x v="606"/>
    <n v="5000"/>
    <n v="100000"/>
    <s v="Hold 2 people with 30 days of supplies. An extension adapter for the PPD-10 Hitchhiker storage container."/>
    <s v="earlyStations"/>
    <s v="SXT"/>
    <s v="Yes"/>
    <s v="Yes"/>
    <n v="4"/>
    <x v="6"/>
    <s v="Station"/>
    <m/>
    <x v="87"/>
    <x v="0"/>
    <s v="true"/>
    <s v="Salyut"/>
    <m/>
    <n v="1971"/>
    <m/>
    <m/>
    <m/>
    <m/>
    <m/>
  </r>
  <r>
    <s v="RSBtankSpherePSLV"/>
    <x v="607"/>
    <n v="150"/>
    <n v="1500"/>
    <s v="A general purpose spherical propellant tank."/>
    <s v="highPerformanceFuelSystems"/>
    <s v="Real Scale Boosters"/>
    <s v="Yes"/>
    <s v="No"/>
    <n v="6"/>
    <x v="0"/>
    <s v="Fuel Tank"/>
    <n v="8"/>
    <x v="67"/>
    <x v="0"/>
    <s v="false"/>
    <s v="PSLV"/>
    <m/>
    <n v="1993"/>
    <m/>
    <m/>
    <m/>
    <m/>
    <m/>
  </r>
  <r>
    <s v="RSBtankSphereDeltaIV"/>
    <x v="608"/>
    <n v="200"/>
    <n v="2000"/>
    <s v="A general purpose spherical propellant tank."/>
    <s v="highPerformanceFuelSystems"/>
    <s v="Real Scale Boosters"/>
    <s v="Yes"/>
    <s v="No"/>
    <n v="6"/>
    <x v="0"/>
    <s v="Fuel Tank"/>
    <n v="9"/>
    <x v="3"/>
    <x v="0"/>
    <s v="false"/>
    <s v="Delta IV"/>
    <m/>
    <n v="2002"/>
    <m/>
    <m/>
    <m/>
    <m/>
    <m/>
  </r>
  <r>
    <s v="RSBtankSphereCentaur"/>
    <x v="609"/>
    <n v="250"/>
    <n v="2500"/>
    <s v="A general purpose spherical propellant tank."/>
    <s v="highPerformanceFuelSystems"/>
    <s v="Real Scale Boosters"/>
    <s v="Yes"/>
    <s v="No"/>
    <n v="6"/>
    <x v="0"/>
    <s v="Fuel Tank"/>
    <n v="4"/>
    <x v="60"/>
    <x v="0"/>
    <s v="false"/>
    <s v="Centaur"/>
    <m/>
    <n v="1963"/>
    <m/>
    <m/>
    <m/>
    <m/>
    <m/>
  </r>
  <r>
    <s v="RSBtankSpehereAgena"/>
    <x v="610"/>
    <n v="100"/>
    <n v="1000"/>
    <s v="A general purpose spherical propellant tank."/>
    <s v="highPerformanceFuelSystems"/>
    <s v="Real Scale Boosters"/>
    <s v="Yes"/>
    <s v="No"/>
    <n v="6"/>
    <x v="0"/>
    <s v="Fuel Tank"/>
    <n v="2"/>
    <x v="40"/>
    <x v="0"/>
    <s v="false"/>
    <s v="Agena"/>
    <m/>
    <n v="1959"/>
    <m/>
    <m/>
    <m/>
    <m/>
    <m/>
  </r>
  <r>
    <s v="KK_SpaceX_Raptor_Vac"/>
    <x v="611"/>
    <n v="25000"/>
    <n v="68000"/>
    <s v=" (PART NOT SUPPORTED BY RP-0 OR RO)"/>
    <s v="veryHeavyRocketry"/>
    <s v="KK Launchers SpaceX"/>
    <s v="No"/>
    <s v="No"/>
    <n v="6"/>
    <x v="7"/>
    <m/>
    <m/>
    <x v="11"/>
    <x v="1"/>
    <s v="false"/>
    <s v="ITS"/>
    <m/>
    <n v="2025"/>
    <m/>
    <m/>
    <m/>
    <m/>
    <m/>
  </r>
  <r>
    <s v="KK_SpaceX_Raptor"/>
    <x v="612"/>
    <n v="25000"/>
    <n v="68000"/>
    <s v=" (PART NOT SUPPORTED BY RP-0 OR RO)"/>
    <s v="veryHeavyRocketry"/>
    <s v="KK Launchers SpaceX"/>
    <s v="No"/>
    <s v="No"/>
    <n v="6"/>
    <x v="7"/>
    <m/>
    <m/>
    <x v="11"/>
    <x v="1"/>
    <s v="false"/>
    <s v="ITS"/>
    <m/>
    <n v="2025"/>
    <m/>
    <m/>
    <m/>
    <m/>
    <m/>
  </r>
  <r>
    <s v="KK_SPX_Merlin1DV"/>
    <x v="613"/>
    <n v="4000"/>
    <n v="10000"/>
    <s v="A vacuum version of SpaceXs Merlin 1D. It has a big nozzle, to improve vacuum efficiency. (PART NOT SUPPORTED BY RP-0 OR RO)"/>
    <s v="advRocketry"/>
    <s v="KK Launchers SpaceX"/>
    <s v="No"/>
    <s v="No"/>
    <n v="3"/>
    <x v="7"/>
    <m/>
    <m/>
    <x v="11"/>
    <x v="1"/>
    <s v="false"/>
    <s v="Falcon 9 FT"/>
    <m/>
    <n v="2015"/>
    <m/>
    <m/>
    <m/>
    <m/>
    <m/>
  </r>
  <r>
    <s v="KK_SPX_Merlin1D++"/>
    <x v="614"/>
    <n v="4000"/>
    <n v="10000"/>
    <s v="An uprated-uprated Merlin 1D engine. There are no structural differences, the only change was that a computer got a new variable for the throttle. The thrust was increased by 11.78%. (PART NOT SUPPORTED BY RP-0 OR RO)"/>
    <s v="advRocketry"/>
    <s v="KK Launchers SpaceX"/>
    <s v="No"/>
    <s v="No"/>
    <n v="3"/>
    <x v="7"/>
    <m/>
    <m/>
    <x v="11"/>
    <x v="1"/>
    <s v="false"/>
    <s v="Falcon 9 FT"/>
    <m/>
    <n v="2015"/>
    <m/>
    <m/>
    <m/>
    <m/>
    <m/>
  </r>
  <r>
    <s v="KK_SPX_Merlin1DV+"/>
    <x v="615"/>
    <n v="4000"/>
    <n v="10000"/>
    <s v="An uprated version of SpaceXs Merlin 1D vacuum engine. It has a greater expansion ratio than the Merlin 1D vacuum. (PART NOT SUPPORTED BY RP-0 OR RO)"/>
    <s v="advRocketry"/>
    <s v="KK Launchers SpaceX"/>
    <s v="No"/>
    <s v="No"/>
    <n v="3"/>
    <x v="7"/>
    <m/>
    <m/>
    <x v="11"/>
    <x v="1"/>
    <s v="false"/>
    <s v="Falcon 9 FT"/>
    <m/>
    <n v="2015"/>
    <m/>
    <m/>
    <m/>
    <m/>
    <m/>
  </r>
  <r>
    <s v="KK_SPX_Merlin1D+"/>
    <x v="616"/>
    <n v="4000"/>
    <n v="10000"/>
    <s v="An uprated Merlin 1D. The engine has has about 15% more thrust, while the overall shape and weight of the engine stays the same. (PART NOT SUPPORTED BY RP-0 OR RO)"/>
    <s v="advRocketry"/>
    <s v="KK Launchers SpaceX"/>
    <s v="No"/>
    <s v="No"/>
    <n v="3"/>
    <x v="7"/>
    <m/>
    <m/>
    <x v="11"/>
    <x v="1"/>
    <s v="false"/>
    <s v="Falcon 9 FT"/>
    <m/>
    <n v="2015"/>
    <m/>
    <m/>
    <m/>
    <m/>
    <m/>
  </r>
  <r>
    <s v="KK_SPX_Merlin1D"/>
    <x v="617"/>
    <n v="4000"/>
    <n v="10000"/>
    <s v="Merlin 1D is used on the first stage of SpaceXs Falcon 9 1.1 launch vehicle. It is a more compact design compared to Merlin 1C, and produces much more thrust than the Merlin 1C. (PART NOT SUPPORTED BY RP-0 OR RO)"/>
    <s v="advRocketry"/>
    <s v="KK Launchers SpaceX"/>
    <s v="No"/>
    <s v="No"/>
    <n v="3"/>
    <x v="7"/>
    <m/>
    <m/>
    <x v="11"/>
    <x v="1"/>
    <s v="false"/>
    <s v="Falcon 9"/>
    <m/>
    <n v="2013"/>
    <m/>
    <m/>
    <m/>
    <m/>
    <m/>
  </r>
  <r>
    <s v="KK_SPX_Merlin1CV"/>
    <x v="618"/>
    <n v="4000"/>
    <n v="10000"/>
    <s v="Merlin 1CV is used on the upper stage of SpaceX's Falcon 9 1.0 launch vehicle. (PART NOT SUPPORTED BY RP-0 OR RO)"/>
    <s v="advRocketry"/>
    <s v="KK Launchers SpaceX"/>
    <s v="No"/>
    <s v="No"/>
    <n v="3"/>
    <x v="7"/>
    <m/>
    <m/>
    <x v="11"/>
    <x v="1"/>
    <s v="false"/>
    <s v="Falcon 1"/>
    <m/>
    <n v="2006"/>
    <m/>
    <m/>
    <m/>
    <m/>
    <m/>
  </r>
  <r>
    <s v="KK_SPX_Merlin1C"/>
    <x v="619"/>
    <n v="4000"/>
    <n v="10000"/>
    <s v="Merlin 1C was used on the first stage of SpaceX's Falcon 9 Lauch Vehicle. (PART NOT SUPPORTED BY RP-0 OR RO)"/>
    <s v="advRocketry"/>
    <s v="KK Launchers SpaceX"/>
    <s v="No"/>
    <s v="No"/>
    <n v="3"/>
    <x v="7"/>
    <m/>
    <m/>
    <x v="11"/>
    <x v="1"/>
    <s v="false"/>
    <s v="Falcon 1"/>
    <m/>
    <n v="2006"/>
    <m/>
    <m/>
    <m/>
    <m/>
    <m/>
  </r>
  <r>
    <s v="KK_SPX_LandingZone1"/>
    <x v="620"/>
    <n v="4000"/>
    <n v="10000"/>
    <s v="The landing pad for SpaceXs Falcon 9 first stage. (PART NOT SUPPORTED BY RP-0 OR RO)"/>
    <s v="advRocketry"/>
    <s v="KK Launchers SpaceX"/>
    <s v="No"/>
    <s v="No"/>
    <n v="3"/>
    <x v="7"/>
    <m/>
    <m/>
    <x v="11"/>
    <x v="1"/>
    <s v="false"/>
    <s v="Falcon 9"/>
    <m/>
    <n v="2013"/>
    <m/>
    <m/>
    <m/>
    <m/>
    <m/>
  </r>
  <r>
    <s v="KK_SPX_ITS_ship_flapR"/>
    <x v="621"/>
    <n v="400"/>
    <n v="3200"/>
    <s v=" (PART NOT SUPPORTED BY RP-0 OR RO)"/>
    <s v="aviation"/>
    <s v="KK Launchers SpaceX"/>
    <s v="No"/>
    <s v="No"/>
    <n v="1"/>
    <x v="13"/>
    <s v="Other"/>
    <m/>
    <x v="105"/>
    <x v="1"/>
    <s v="false"/>
    <s v="ITS"/>
    <m/>
    <n v="2025"/>
    <m/>
    <m/>
    <m/>
    <m/>
    <m/>
  </r>
  <r>
    <s v="KK_SPX_ITS_ship_flapL"/>
    <x v="622"/>
    <n v="400"/>
    <n v="3200"/>
    <s v=" (PART NOT SUPPORTED BY RP-0 OR RO)"/>
    <s v="aviation"/>
    <s v="KK Launchers SpaceX"/>
    <s v="No"/>
    <s v="No"/>
    <n v="1"/>
    <x v="13"/>
    <s v="Other"/>
    <m/>
    <x v="105"/>
    <x v="1"/>
    <s v="false"/>
    <s v="ITS"/>
    <m/>
    <n v="2025"/>
    <m/>
    <m/>
    <m/>
    <m/>
    <m/>
  </r>
  <r>
    <s v="KK_SpaceX_Raptor_outerCircle"/>
    <x v="623"/>
    <n v="25000"/>
    <n v="68000"/>
    <s v=" (PART NOT SUPPORTED BY RP-0 OR RO)"/>
    <s v="veryHeavyRocketry"/>
    <s v="KK Launchers SpaceX"/>
    <s v="No"/>
    <s v="No"/>
    <n v="6"/>
    <x v="7"/>
    <m/>
    <m/>
    <x v="11"/>
    <x v="1"/>
    <s v="false"/>
    <s v="ITS"/>
    <m/>
    <n v="2025"/>
    <m/>
    <m/>
    <m/>
    <m/>
    <m/>
  </r>
  <r>
    <s v="KK_SpaceX_Raptor_innerCircle"/>
    <x v="624"/>
    <n v="25000"/>
    <n v="68000"/>
    <s v=" (PART NOT SUPPORTED BY RP-0 OR RO)"/>
    <s v="veryHeavyRocketry"/>
    <s v="KK Launchers SpaceX"/>
    <s v="No"/>
    <s v="No"/>
    <n v="6"/>
    <x v="7"/>
    <m/>
    <m/>
    <x v="11"/>
    <x v="1"/>
    <s v="false"/>
    <s v="ITS"/>
    <m/>
    <n v="2025"/>
    <m/>
    <m/>
    <m/>
    <m/>
    <m/>
  </r>
  <r>
    <s v="KK_SpaceX_Raptor_centerCluster"/>
    <x v="625"/>
    <n v="25000"/>
    <n v="68000"/>
    <s v=" (PART NOT SUPPORTED BY RP-0 OR RO)"/>
    <s v="veryHeavyRocketry"/>
    <s v="KK Launchers SpaceX"/>
    <s v="No"/>
    <s v="No"/>
    <n v="6"/>
    <x v="7"/>
    <m/>
    <m/>
    <x v="11"/>
    <x v="1"/>
    <s v="false"/>
    <s v="ITS"/>
    <m/>
    <n v="2025"/>
    <m/>
    <m/>
    <m/>
    <m/>
    <m/>
  </r>
  <r>
    <s v="KK_SPX_ITS_booster_RCS"/>
    <x v="626"/>
    <n v="1400"/>
    <n v="4200"/>
    <s v=" (PART NOT SUPPORTED BY RP-0 OR RO)"/>
    <s v="specializedControl"/>
    <s v="KK Launchers SpaceX"/>
    <s v="No"/>
    <s v="No"/>
    <n v="5"/>
    <x v="13"/>
    <s v="RCS"/>
    <m/>
    <x v="105"/>
    <x v="1"/>
    <s v="false"/>
    <s v="ITS"/>
    <m/>
    <n v="2025"/>
    <m/>
    <m/>
    <m/>
    <m/>
    <m/>
  </r>
  <r>
    <s v="KK_SPX_ITS_booster_interstage"/>
    <x v="627"/>
    <n v="550"/>
    <n v="2800"/>
    <s v=" (PART NOT SUPPORTED BY RP-0 OR RO)"/>
    <s v="generalConstruction"/>
    <s v="KK Launchers SpaceX"/>
    <s v="No"/>
    <s v="No"/>
    <n v="3"/>
    <x v="7"/>
    <m/>
    <m/>
    <x v="11"/>
    <x v="1"/>
    <s v="false"/>
    <s v="ITS"/>
    <m/>
    <n v="2025"/>
    <m/>
    <m/>
    <m/>
    <m/>
    <m/>
  </r>
  <r>
    <s v="KK_SPX_ITS_booster_fuelTank"/>
    <x v="628"/>
    <n v="13000"/>
    <n v="46600"/>
    <s v=" (PART NOT SUPPORTED BY RP-0 OR RO)"/>
    <s v="highPerformanceFuelSystems"/>
    <s v="KK Launchers SpaceX"/>
    <s v="No"/>
    <s v="No"/>
    <n v="6"/>
    <x v="7"/>
    <s v="Fuel Tank"/>
    <m/>
    <x v="11"/>
    <x v="1"/>
    <s v="false"/>
    <s v="ITS"/>
    <m/>
    <n v="2025"/>
    <m/>
    <m/>
    <m/>
    <m/>
    <m/>
  </r>
  <r>
    <s v="KK_SPX_FalconGridfin_FT"/>
    <x v="629"/>
    <n v="400"/>
    <n v="3200"/>
    <s v="These fins help SpaceX to steer their Falcon 9 first stage back to the ground using the atmosphere. (PART NOT SUPPORTED BY RP-0 OR RO)"/>
    <s v="aviation"/>
    <s v="KK Launchers SpaceX"/>
    <s v="No"/>
    <s v="No"/>
    <n v="1"/>
    <x v="13"/>
    <s v="Grid Fins"/>
    <m/>
    <x v="69"/>
    <x v="1"/>
    <s v="false"/>
    <s v="Falcon 9 FT"/>
    <m/>
    <n v="2015"/>
    <m/>
    <m/>
    <m/>
    <m/>
    <m/>
  </r>
  <r>
    <s v="KK_SPX_FalconGridfin"/>
    <x v="630"/>
    <n v="400"/>
    <n v="3200"/>
    <s v="These fins help SpaceX to steer their Falcon 9 first stage back to the ground using the atmosphere. (PART NOT SUPPORTED BY RP-0 OR RO)"/>
    <s v="aviation"/>
    <s v="KK Launchers SpaceX"/>
    <s v="No"/>
    <s v="No"/>
    <n v="1"/>
    <x v="13"/>
    <s v="Grid Fins"/>
    <m/>
    <x v="69"/>
    <x v="1"/>
    <s v="false"/>
    <s v="Falcon 9"/>
    <m/>
    <n v="2010"/>
    <m/>
    <m/>
    <m/>
    <m/>
    <m/>
  </r>
  <r>
    <s v="KK_SPX_FalconPayloadFairing"/>
    <x v="631"/>
    <n v="700"/>
    <n v="2300"/>
    <s v="This payload fairing is designed to be attached to SpaceX's Falcon 9 and Falcon Heavy rocket to protect the payload during ascent. It is available in multiple liveries. (PART NOT SUPPORTED BY RP-0 OR RO)"/>
    <s v="advConstruction"/>
    <s v="KK Launchers SpaceX"/>
    <s v="No"/>
    <s v="No"/>
    <n v="4"/>
    <x v="7"/>
    <m/>
    <m/>
    <x v="11"/>
    <x v="1"/>
    <s v="false"/>
    <s v="Falcon 9"/>
    <m/>
    <n v="2010"/>
    <m/>
    <m/>
    <m/>
    <m/>
    <m/>
  </r>
  <r>
    <s v="KK_SPX_F9LandingLeg"/>
    <x v="632"/>
    <n v="200"/>
    <n v="820"/>
    <s v=" (PART NOT SUPPORTED BY RP-0 OR RO)"/>
    <s v="survivability"/>
    <s v="KK Launchers SpaceX"/>
    <s v="No"/>
    <s v="No"/>
    <n v="1.5"/>
    <x v="7"/>
    <m/>
    <m/>
    <x v="11"/>
    <x v="1"/>
    <s v="false"/>
    <s v="Falcon 9"/>
    <m/>
    <n v="2010"/>
    <m/>
    <m/>
    <m/>
    <m/>
    <m/>
  </r>
  <r>
    <s v="KK_SpaceX_F9R_nosecone"/>
    <x v="633"/>
    <n v="240"/>
    <n v="2000"/>
    <s v="This protects the F9R fuel tank. (PART NOT SUPPORTED BY RP-0 OR RO)"/>
    <s v="stability"/>
    <s v="KK Launchers SpaceX"/>
    <s v="No"/>
    <s v="No"/>
    <n v="2"/>
    <x v="7"/>
    <m/>
    <m/>
    <x v="11"/>
    <x v="1"/>
    <s v="false"/>
    <s v="Falcon 9"/>
    <m/>
    <n v="2010"/>
    <m/>
    <m/>
    <m/>
    <m/>
    <m/>
  </r>
  <r>
    <s v="KK_SPX_Falcon9_FC"/>
    <x v="634"/>
    <n v="900"/>
    <n v="3500"/>
    <s v="Flight Control unit for SpaceX Falcon 9. (PART NOT SUPPORTED BY RP-0 OR RO)"/>
    <s v="advMetalworks"/>
    <s v="KK Launchers SpaceX"/>
    <s v="No"/>
    <s v="No"/>
    <n v="6"/>
    <x v="1"/>
    <s v="Avionics"/>
    <m/>
    <x v="106"/>
    <x v="1"/>
    <s v="false"/>
    <s v="Falcon 9"/>
    <m/>
    <n v="2010"/>
    <m/>
    <m/>
    <m/>
    <m/>
    <m/>
  </r>
  <r>
    <s v="KK_SPX_DragonCargo_mockup"/>
    <x v="635"/>
    <n v="900"/>
    <n v="3500"/>
    <s v="Mockup of SpaceXs Dragon Cargo. (PART NOT SUPPORTED BY RP-0 OR RO)"/>
    <s v="advMetalworks"/>
    <s v="KK Launchers SpaceX"/>
    <s v="No"/>
    <s v="No"/>
    <n v="6"/>
    <x v="7"/>
    <m/>
    <m/>
    <x v="11"/>
    <x v="1"/>
    <m/>
    <m/>
    <m/>
    <m/>
    <m/>
    <m/>
    <m/>
    <m/>
    <m/>
  </r>
  <r>
    <s v="KK_SPX_ASDS"/>
    <x v="636"/>
    <n v="4000"/>
    <n v="10000"/>
    <s v="The autonomous spaceport drone ship was built to test the return of the first stage of SpaceXs Falcon 9 rocket. (PART NOT SUPPORTED BY RP-0 OR RO)"/>
    <s v="advRocketry"/>
    <s v="KK Launchers SpaceX"/>
    <s v="No"/>
    <s v="No"/>
    <n v="3"/>
    <x v="7"/>
    <m/>
    <m/>
    <x v="11"/>
    <x v="1"/>
    <s v="false"/>
    <s v="Falcon 9"/>
    <m/>
    <n v="2013"/>
    <m/>
    <m/>
    <m/>
    <m/>
    <m/>
  </r>
  <r>
    <s v="rn_spacelab"/>
    <x v="637"/>
    <n v="15000"/>
    <n v="25000"/>
    <s v="Spacelab module for the Space Shuttle."/>
    <s v="advScienceTech"/>
    <s v="RN Misc"/>
    <s v="Yes"/>
    <s v="No"/>
    <n v="7"/>
    <x v="10"/>
    <m/>
    <n v="8"/>
    <x v="107"/>
    <x v="0"/>
    <s v="false"/>
    <s v="Shuttle Spacelab"/>
    <m/>
    <n v="1983"/>
    <m/>
    <m/>
    <m/>
    <m/>
    <m/>
  </r>
  <r>
    <s v="FASASaturnSLA_med"/>
    <x v="638"/>
    <n v="150"/>
    <n v="3000"/>
    <s v="This part is the Spacecraft Lunar Module Adapter base used to cover the Lunar Module during ascent.  It is fitted with two separate decouplers.  One separates the CSM through staging.  The other separates the LEM manually.  No extra decoupler is needed.  This is a slightly longer (2.6m) version to partially negate the collider issue with the LEM and IU while still maintaining the same basic height of the SLA."/>
    <s v="advConstruction"/>
    <s v="FASA"/>
    <s v="Yes"/>
    <s v="No"/>
    <n v="4"/>
    <x v="0"/>
    <s v="Fairing Base"/>
    <m/>
    <x v="0"/>
    <x v="0"/>
    <s v="false"/>
    <s v="Apollo"/>
    <m/>
    <n v="1968"/>
    <m/>
    <m/>
    <m/>
    <m/>
    <m/>
  </r>
  <r>
    <s v="FASASaturnSLA_long"/>
    <x v="639"/>
    <n v="150"/>
    <n v="3000"/>
    <s v="This part is the Spacecraft Lunar Module Adapter base used to cover the Lunar Module during ascent.  It is fitted with two separate decouplers.  One separates the CSM through staging.  The other separates the LEM manually.  No extra decoupler is needed.  This is a longer (3m) version to negate the collider issue with the LEM and IU."/>
    <s v="advConstruction"/>
    <s v="FASA"/>
    <s v="Yes"/>
    <s v="No"/>
    <n v="4"/>
    <x v="0"/>
    <s v="Fairing Base"/>
    <m/>
    <x v="0"/>
    <x v="0"/>
    <s v="false"/>
    <s v="Apollo"/>
    <m/>
    <n v="1968"/>
    <m/>
    <m/>
    <m/>
    <m/>
    <m/>
  </r>
  <r>
    <s v="FASAStrFairing3m4x"/>
    <x v="640"/>
    <n v="400"/>
    <n v="14000"/>
    <s v="This part, placed in a set of 4 covers the Apollo Lunar Module during ascent."/>
    <s v="advConstruction"/>
    <s v="FASA"/>
    <s v="Yes"/>
    <s v="Yes"/>
    <n v="4"/>
    <x v="0"/>
    <s v="Fairing"/>
    <m/>
    <x v="0"/>
    <x v="0"/>
    <s v="true"/>
    <s v="Apollo"/>
    <m/>
    <n v="1968"/>
    <m/>
    <m/>
    <m/>
    <m/>
    <m/>
  </r>
  <r>
    <s v="FASASaturnSLA"/>
    <x v="641"/>
    <n v="150"/>
    <n v="3000"/>
    <s v="This part is the Spacecraft Lunar Module Adapter base used to cover the Lunar Module during ascent.  It is fitted with two separate decouplers.  One separates the CSM through staging.  The other separates the LEM manually.  No extra decoupler is needed."/>
    <s v="advConstruction"/>
    <s v="FASA"/>
    <s v="Yes"/>
    <s v="Yes"/>
    <n v="4"/>
    <x v="0"/>
    <s v="Fairing Base"/>
    <m/>
    <x v="0"/>
    <x v="0"/>
    <s v="true"/>
    <s v="Apollo"/>
    <m/>
    <n v="1968"/>
    <m/>
    <m/>
    <m/>
    <m/>
    <m/>
  </r>
  <r>
    <s v="Size3LargeTank"/>
    <x v="642"/>
    <n v="1"/>
    <n v="46600"/>
    <s v="Taking the stock large tank, adding some more tanks to it and presto, the main tank for the Space Launch System."/>
    <s v="highPerformanceFuelSystems"/>
    <s v="Squad"/>
    <s v="Yes"/>
    <s v="No"/>
    <n v="6"/>
    <x v="0"/>
    <s v="Fuel Tank"/>
    <n v="10"/>
    <x v="51"/>
    <x v="0"/>
    <s v="false"/>
    <s v="SLS"/>
    <m/>
    <n v="2018"/>
    <m/>
    <m/>
    <m/>
    <m/>
    <m/>
  </r>
  <r>
    <s v="MonkeySMA8FPodLANDERPsXX"/>
    <x v="643"/>
    <n v="2000"/>
    <n v="5400"/>
    <s v="A hard shell habitation module designed for surface operations."/>
    <s v="spaceExploration"/>
    <s v="Chaka Monkey"/>
    <s v="Yes"/>
    <s v="No"/>
    <n v="4"/>
    <x v="6"/>
    <s v="Station"/>
    <n v="11"/>
    <x v="104"/>
    <x v="0"/>
    <s v="false"/>
    <m/>
    <m/>
    <n v="1986"/>
    <m/>
    <m/>
    <m/>
    <m/>
    <m/>
  </r>
  <r>
    <s v="MonkeyPodAirlock"/>
    <x v="644"/>
    <n v="8000"/>
    <n v="160000"/>
    <s v="An airlock module designed for either on-orbit or surface operations. Provides ingress and egress support for up to 3 crew."/>
    <s v="longTermHabitation"/>
    <s v="Chaka Monkey"/>
    <s v="Yes"/>
    <s v="Yes"/>
    <n v="8"/>
    <x v="6"/>
    <s v="Station"/>
    <n v="10"/>
    <x v="104"/>
    <x v="0"/>
    <s v="true"/>
    <m/>
    <m/>
    <n v="1986"/>
    <m/>
    <m/>
    <m/>
    <m/>
    <m/>
  </r>
  <r>
    <s v="MonkeyPodOrionTypeS22"/>
    <x v="645"/>
    <n v="16000"/>
    <n v="320000"/>
    <s v="A soft shell habitation module designed for deep space operations."/>
    <s v="scientificOutposts"/>
    <s v="Chaka Monkey"/>
    <s v="Yes"/>
    <s v="Yes"/>
    <n v="9"/>
    <x v="6"/>
    <s v="Station"/>
    <n v="11"/>
    <x v="108"/>
    <x v="0"/>
    <s v="true"/>
    <m/>
    <m/>
    <n v="2019"/>
    <m/>
    <m/>
    <m/>
    <m/>
    <m/>
  </r>
  <r>
    <s v="PROGRESS_FG1"/>
    <x v="646"/>
    <n v="280"/>
    <n v="6400"/>
    <s v="A payload fairing designed specifically for the Progress resupply spacecraft."/>
    <s v="specializedConstruction"/>
    <s v="DECQ R7/SOYUZ"/>
    <s v="Yes"/>
    <s v="No"/>
    <n v="5"/>
    <x v="0"/>
    <s v="Fairing"/>
    <m/>
    <x v="56"/>
    <x v="0"/>
    <s v="false"/>
    <s v="Soyuz-U"/>
    <m/>
    <n v="1973"/>
    <m/>
    <m/>
    <m/>
    <m/>
    <m/>
  </r>
  <r>
    <s v="t_pao2"/>
    <x v="647"/>
    <n v="800"/>
    <n v="1"/>
    <s v="Service module for soyuz-t, not to be confused with soyuz 7k-t! Plume configured by RealPlume. (Missing entryCost field)"/>
    <s v="generalRocketry"/>
    <s v="RN Soyuz"/>
    <s v="Yes"/>
    <s v="No"/>
    <n v="2"/>
    <x v="2"/>
    <s v="Service Module"/>
    <m/>
    <x v="55"/>
    <x v="0"/>
    <s v="false"/>
    <s v="Soyuz-T"/>
    <m/>
    <n v="1979"/>
    <m/>
    <m/>
    <m/>
    <m/>
    <m/>
  </r>
  <r>
    <s v="Castor-30A"/>
    <x v="648"/>
    <m/>
    <m/>
    <m/>
    <m/>
    <s v="Engine_Config"/>
    <s v="Yes"/>
    <m/>
    <e v="#N/A"/>
    <x v="4"/>
    <m/>
    <n v="10"/>
    <x v="7"/>
    <x v="0"/>
    <m/>
    <m/>
    <s v="Castor-30A"/>
    <n v="2013"/>
    <m/>
    <m/>
    <m/>
    <m/>
    <m/>
  </r>
  <r>
    <s v="SOYUZ_SOLAR_PANEL"/>
    <x v="649"/>
    <n v="280"/>
    <n v="6400"/>
    <s v="A solar array used on modern Soyuz and Progress spacecraft variants. Efficient, reliable and lightweight."/>
    <s v="specializedConstruction"/>
    <s v="DECQ Soyuz"/>
    <s v="Yes"/>
    <s v="No"/>
    <n v="5"/>
    <x v="5"/>
    <s v="Solar"/>
    <n v="7"/>
    <x v="12"/>
    <x v="0"/>
    <s v="false"/>
    <s v="Soyuz/Progress"/>
    <m/>
    <n v="1978"/>
    <m/>
    <m/>
    <m/>
    <m/>
    <m/>
  </r>
  <r>
    <s v="ADAPTER_BLOCK_I"/>
    <x v="650"/>
    <n v="280"/>
    <n v="6400"/>
    <s v="A payload adapter for the Soyuz and Progress spacecrafts."/>
    <s v="specializedConstruction"/>
    <s v="DECQ R7/SOYUZ"/>
    <s v="Yes"/>
    <s v="No"/>
    <n v="5"/>
    <x v="0"/>
    <s v="Payload"/>
    <n v="7"/>
    <x v="56"/>
    <x v="0"/>
    <s v="false"/>
    <s v="Soyuz/Progress"/>
    <m/>
    <n v="1978"/>
    <m/>
    <m/>
    <m/>
    <m/>
    <m/>
  </r>
  <r>
    <s v="SOYUZdockingPort"/>
    <x v="651"/>
    <n v="280"/>
    <n v="6400"/>
    <s v="The Soyuz and Progress docking system is the male part of a probe and drogue system. It's equipped with a rendezvous antenna and the soft-docking system. To use the docking system first extend the probe and then dock the two spacecraft. The probe will prevent them from connecting so that the Soyuz spacecraft can be rotated precisely to the desired position. Once that is done the probe is retracted, allowing hard docking to take place."/>
    <s v="specializedConstruction"/>
    <s v="DECQ Soyuz"/>
    <s v="Yes"/>
    <s v="No"/>
    <n v="5"/>
    <x v="13"/>
    <s v="Docking"/>
    <n v="7"/>
    <x v="37"/>
    <x v="0"/>
    <s v="false"/>
    <s v="Soyuz/Progress"/>
    <m/>
    <n v="1978"/>
    <m/>
    <m/>
    <m/>
    <m/>
    <m/>
  </r>
  <r>
    <s v="SOYUZ_DockingAntenna"/>
    <x v="652"/>
    <n v="280"/>
    <n v="6400"/>
    <s v="A set of two antennas used by Soyuz and Progress KURS system for communicating with the target."/>
    <s v="specializedConstruction"/>
    <s v="DECQ Soyuz"/>
    <s v="Yes"/>
    <s v="No"/>
    <n v="5"/>
    <x v="17"/>
    <s v="Antenna"/>
    <m/>
    <x v="109"/>
    <x v="0"/>
    <s v="false"/>
    <s v="Soyuz/Progress"/>
    <m/>
    <n v="1978"/>
    <m/>
    <m/>
    <m/>
    <m/>
    <m/>
  </r>
  <r>
    <s v="t_dp"/>
    <x v="653"/>
    <n v="2000"/>
    <n v="70000"/>
    <s v="Docking port for soyuz 7k-t and progress 7k-tg"/>
    <s v="advFlightControl"/>
    <s v="RN Soyuz"/>
    <s v="Yes"/>
    <s v="Yes"/>
    <n v="4"/>
    <x v="13"/>
    <s v="Docking"/>
    <n v="5"/>
    <x v="77"/>
    <x v="0"/>
    <s v="true"/>
    <s v="Soyuz 7K-OK"/>
    <m/>
    <n v="1966"/>
    <m/>
    <m/>
    <m/>
    <m/>
    <m/>
  </r>
  <r>
    <s v="SOYUZ_PERESCOPE"/>
    <x v="654"/>
    <n v="280"/>
    <n v="6400"/>
    <s v="A periscope with two viewing ports. It is used to manually maintain attitude during free flight and to dock the spacecraft in the case of a KURS malfunction."/>
    <s v="specializedConstruction"/>
    <s v="DECQ Soyuz"/>
    <s v="Yes"/>
    <s v="No"/>
    <n v="5"/>
    <x v="2"/>
    <s v="CM Parts"/>
    <m/>
    <x v="110"/>
    <x v="0"/>
    <s v="false"/>
    <s v="Soyuz TM/TMA/MS"/>
    <m/>
    <n v="1986"/>
    <m/>
    <m/>
    <m/>
    <m/>
    <m/>
  </r>
  <r>
    <s v="SOYUZ_SEPARATOR"/>
    <x v="655"/>
    <n v="280"/>
    <n v="6400"/>
    <s v="A structural truss decoupling system that connects the Soyuz Service Module (PAO) to the Descent Module (SA)."/>
    <s v="specializedConstruction"/>
    <s v="DECQ Soyuz"/>
    <s v="Yes"/>
    <s v="No"/>
    <n v="5"/>
    <x v="0"/>
    <s v="Decoupler"/>
    <m/>
    <x v="67"/>
    <x v="0"/>
    <s v="false"/>
    <s v="Soyuz TM/TMA/MS"/>
    <m/>
    <n v="1986"/>
    <m/>
    <m/>
    <m/>
    <m/>
    <m/>
  </r>
  <r>
    <s v="SOYUZ_ENGINE"/>
    <x v="656"/>
    <n v="280"/>
    <n v="6400"/>
    <s v="The Soyuz Instrument and Service Module (PAO) contains everything that the Soyuz needs for orbital operations. It is jettisoned just before reentry. Plume configured by RealPlume."/>
    <s v="specializedConstruction"/>
    <s v="DECQ Soyuz"/>
    <s v="Yes"/>
    <s v="No"/>
    <n v="5"/>
    <x v="2"/>
    <s v="Service Module"/>
    <m/>
    <x v="110"/>
    <x v="0"/>
    <s v="false"/>
    <s v="Soyuz TM/TMA/MS"/>
    <m/>
    <n v="1986"/>
    <m/>
    <m/>
    <m/>
    <m/>
    <m/>
  </r>
  <r>
    <s v="SOYUZ_orbitalSegment"/>
    <x v="657"/>
    <n v="280"/>
    <n v="6400"/>
    <s v="The Orbital Module (BO) of the Soyuz contains everything that it is not needed for reentry. This includes the docking system, the airlock and the KURS automatic docking antennas. It is jettisoned before entering the atmosphere."/>
    <s v="specializedConstruction"/>
    <s v="DECQ Soyuz"/>
    <s v="Yes"/>
    <s v="No"/>
    <n v="5"/>
    <x v="2"/>
    <s v="Command Module"/>
    <m/>
    <x v="110"/>
    <x v="0"/>
    <s v="false"/>
    <s v="Soyuz TM/TMA/MS"/>
    <m/>
    <n v="1986"/>
    <m/>
    <m/>
    <m/>
    <m/>
    <m/>
  </r>
  <r>
    <s v="LGLadderUtility"/>
    <x v="658"/>
    <n v="40"/>
    <n v="800"/>
    <s v="The MK II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MedLadderUtility"/>
    <x v="659"/>
    <n v="20"/>
    <n v="400"/>
    <s v="The MK I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SOYUZ_FG1"/>
    <x v="660"/>
    <n v="280"/>
    <n v="6400"/>
    <s v="This fairing is designed specifically for the Soyuz TM/TMA/MS spacecraft. It has many provisions to allow the crew to escape disaster in case of an emergency. The most notable element are the grid fins, acting as air brakes to stabilize the shroud. The lower section can also separate, lightening the load for the escape tower. It also includes two small abort motors designed to pull the Orbital and Descent modules away from the shroud after the launch escape system has separated, but before shroud jettison. This segment is equipped with housings for VZOR periscope and docking sensors. Plume configured by RealPlume."/>
    <s v="specializedConstruction"/>
    <s v="DECQ R7/SOYUZ"/>
    <s v="Yes"/>
    <s v="No"/>
    <n v="5"/>
    <x v="0"/>
    <s v="Fairing"/>
    <m/>
    <x v="67"/>
    <x v="0"/>
    <s v="false"/>
    <s v="Soyuz TM/TMA/MS"/>
    <m/>
    <n v="1986"/>
    <m/>
    <m/>
    <m/>
    <m/>
    <m/>
  </r>
  <r>
    <s v="SOYUZ_FG2"/>
    <x v="661"/>
    <n v="280"/>
    <n v="6400"/>
    <s v="This fairing is designed specifically for the Soyuz-TMA spacecraft. It has many provisions to allow the crew to escape disaster in case of an emergency (actual functionality WIP). The most notable element are the grid fins, acting as air brakes to stabilize the shroud. The lower section can also separate, lightening the load for the escape tower. Due to changes in abort sequence with Soyuz-TM and TMA, it even has two small abort motors designed to pull the spacecraft away after the tower has separated, but before the shroud did. Plume configured by RealPlume."/>
    <s v="specializedConstruction"/>
    <s v="DECQ R7/SOYUZ"/>
    <s v="Yes"/>
    <s v="No"/>
    <n v="5"/>
    <x v="0"/>
    <s v="Fairing"/>
    <m/>
    <x v="67"/>
    <x v="0"/>
    <s v="false"/>
    <s v="Soyuz TM/TMA/MS"/>
    <m/>
    <n v="1986"/>
    <m/>
    <m/>
    <m/>
    <m/>
    <m/>
  </r>
  <r>
    <s v="SMLadderUtility"/>
    <x v="662"/>
    <n v="10"/>
    <n v="200"/>
    <s v="The MK 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SOYUZ_REENTRY_CAPSULE"/>
    <x v="663"/>
    <n v="280"/>
    <n v="6400"/>
    <s v="The Soyuz Descent Module (SA) is where the crew sits during both ascent and reentry. It's equipped with basic life support, RCS for control during reentry and landing engines for softening the landing. Another notable feature is the offset COM, which allows the pod to generate lifting force during reentry and allow a small degree of control over it's landing zone. Plume configured by RealPlume."/>
    <s v="specializedConstruction"/>
    <s v="DECQ Soyuz"/>
    <s v="Yes"/>
    <s v="No"/>
    <n v="5"/>
    <x v="2"/>
    <s v="Command Module"/>
    <m/>
    <x v="110"/>
    <x v="0"/>
    <s v="false"/>
    <s v="Soyuz TM/TMA/MS"/>
    <m/>
    <n v="1986"/>
    <m/>
    <m/>
    <m/>
    <m/>
    <m/>
  </r>
  <r>
    <s v="SOYUZ_F_2"/>
    <x v="664"/>
    <n v="280"/>
    <n v="6400"/>
    <s v="The largest fairing available in the entire Soyuz launch vehicle family, most notably used by the European Space Agency (ESA) for commercial launches."/>
    <s v="specializedConstruction"/>
    <s v="DECQ R7/SOYUZ"/>
    <s v="Yes"/>
    <s v="No"/>
    <n v="5"/>
    <x v="0"/>
    <s v="Fairing"/>
    <n v="9"/>
    <x v="3"/>
    <x v="0"/>
    <s v="false"/>
    <s v="Soyuz 2"/>
    <m/>
    <n v="2004"/>
    <m/>
    <m/>
    <m/>
    <m/>
    <m/>
  </r>
  <r>
    <s v="ADAPTER_BLOCK_I2"/>
    <x v="665"/>
    <n v="280"/>
    <n v="6400"/>
    <s v="The expanded adapter is used with the ESA fairing for the Soyuz 2 (ST-A &amp; ST-B) launch vehicle, accepting payloads of up to 2.5 meters in diameter."/>
    <s v="specializedConstruction"/>
    <s v="DECQ R7/SOYUZ"/>
    <s v="Yes"/>
    <s v="No"/>
    <n v="5"/>
    <x v="0"/>
    <s v="Adapter"/>
    <m/>
    <x v="3"/>
    <x v="0"/>
    <s v="false"/>
    <s v="Soyuz 2"/>
    <m/>
    <n v="2004"/>
    <m/>
    <m/>
    <m/>
    <m/>
    <m/>
  </r>
  <r>
    <s v="SSTU-SC-A-SM"/>
    <x v="666"/>
    <n v="2000"/>
    <n v="75000"/>
    <s v="SSTU - Ship Core: Series A - Service Module. Includes fuel, engines, batteries, SAS, reaction wheel, RCS thrusters, solar panels and supplies to support the SC-A spacecraft on local-area orbital missions.  Intended to carry enough fuel for an in-orbit rendezvous and a following de-orbit burn."/>
    <s v="commandModules"/>
    <s v="SSTU"/>
    <s v="Yes"/>
    <s v="Yes"/>
    <n v="4"/>
    <x v="2"/>
    <s v="Service Module"/>
    <m/>
    <x v="2"/>
    <x v="0"/>
    <s v="true"/>
    <s v="Soyuz TM"/>
    <m/>
    <n v="1967"/>
    <m/>
    <m/>
    <m/>
    <m/>
    <m/>
  </r>
  <r>
    <s v="SSTU-SC-A-OM"/>
    <x v="667"/>
    <n v="1500"/>
    <n v="50000"/>
    <s v="SSTU - Ship Core: Series A - Orbital Module.  An orbital support module for the Series A spacecraft enabling docking operations and including additional (not-so-cramped) living space for the two Kerbals from the Descent Module.  Includes integrated SAS, reaction wheels, batteries, docking port, docking lights, cabin lighting, and short-range transmitter (WIP).  Not intended to be launched with crew; the crew should undergo the launch while seated in the Descent Module."/>
    <s v="commandModules"/>
    <s v="SSTU"/>
    <s v="Yes"/>
    <s v="Yes"/>
    <n v="4"/>
    <x v="2"/>
    <s v="Command Module"/>
    <m/>
    <x v="2"/>
    <x v="0"/>
    <s v="true"/>
    <s v="Soyuz TM"/>
    <m/>
    <n v="1967"/>
    <m/>
    <m/>
    <m/>
    <m/>
    <m/>
  </r>
  <r>
    <s v="EAS_top"/>
    <x v="668"/>
    <n v="200"/>
    <n v="0"/>
    <s v="A small, multi-nozzle solid motor designed to cleanly separate the Soyuz launch escape system assembly from the fairing during a nominal flight. It can also pull away the entire upper section of the fairing in case of an abort. Plume configured by RealPlume."/>
    <s v="start"/>
    <s v="DECQ R7/SOYUZ"/>
    <s v="Yes"/>
    <s v="No"/>
    <n v="0"/>
    <x v="2"/>
    <s v="LES"/>
    <m/>
    <x v="110"/>
    <x v="0"/>
    <s v="false"/>
    <s v="Soyuz TM/TMA/MS"/>
    <m/>
    <n v="1986"/>
    <m/>
    <m/>
    <m/>
    <m/>
    <m/>
  </r>
  <r>
    <s v="EAS"/>
    <x v="669"/>
    <n v="200"/>
    <n v="0"/>
    <s v="The Launch Escape System abort motor assembly for the Soyuz TM/TMA/MS spacecraft. It contains a powerful solid rocket motor with two sets of nozzles, providing very high thrust needed to separate the Orbital and Descent modules from the rocket. Unlike older variants, it fires long enough to allow the main parachute to be deployed. Plume configured by RealPlume."/>
    <s v="start"/>
    <s v="DECQ R7/SOYUZ"/>
    <s v="Yes"/>
    <s v="No"/>
    <n v="0"/>
    <x v="2"/>
    <s v="LES"/>
    <m/>
    <x v="110"/>
    <x v="0"/>
    <s v="false"/>
    <s v="Soyuz TM/TMA/MS"/>
    <m/>
    <n v="1986"/>
    <m/>
    <m/>
    <m/>
    <m/>
    <m/>
  </r>
  <r>
    <s v="SSTU-SC-A-BPC"/>
    <x v="670"/>
    <n v="2500"/>
    <n v="50000"/>
    <s v="SSTU - Ship Core: Series A - Launch Abort System.  Includes launch abort motors and jettison capability.  Ensure the safety of your crew on their way to the outer reaches with this reliable launch abort system.  To activate the abort mode, first decouple the Descent Module from the Service Module and then activate the BPC engine.  To jettison the BPC after a successful ascent merely press the Jettison button."/>
    <s v="commandModules"/>
    <s v="SSTU"/>
    <s v="Yes"/>
    <s v="Yes"/>
    <n v="4"/>
    <x v="2"/>
    <s v="LES"/>
    <m/>
    <x v="2"/>
    <x v="0"/>
    <s v="true"/>
    <s v="Soyuz TM"/>
    <m/>
    <n v="1967"/>
    <m/>
    <m/>
    <m/>
    <m/>
    <m/>
  </r>
  <r>
    <s v="SmallStripLight"/>
    <x v="671"/>
    <n v="10"/>
    <n v="200"/>
    <s v="A small Strip light ideally used as aircraft navigation lights, but we can't stop you from trying to light up your house with em', because you will fail. (PART NOT SUPPORTED BY RO BUT PLACED AND COSTED BY RP-0)"/>
    <s v="start"/>
    <s v="Squad"/>
    <s v="Yes"/>
    <s v="Yes"/>
    <n v="0"/>
    <x v="16"/>
    <m/>
    <m/>
    <x v="1"/>
    <x v="0"/>
    <s v="true"/>
    <m/>
    <m/>
    <n v="0"/>
    <m/>
    <m/>
    <m/>
    <m/>
    <m/>
  </r>
  <r>
    <s v="DECOUPLER"/>
    <x v="672"/>
    <n v="280"/>
    <n v="6400"/>
    <s v="A truss decoupler designed specifically to allow the &quot;hot staging&quot; of the R7 rocket. It combines a heatshield, avionics and a truss cage supporting the upper stage into a single part. This version is used on all modern variants of the Soyuz rocket."/>
    <s v="specializedConstruction"/>
    <s v="DECQ R7/SOYUZ"/>
    <s v="Yes"/>
    <s v="No"/>
    <n v="5"/>
    <x v="0"/>
    <s v="Decoupler"/>
    <m/>
    <x v="56"/>
    <x v="0"/>
    <s v="false"/>
    <s v="Soyuz FG, Soyuz U"/>
    <m/>
    <n v="1973"/>
    <m/>
    <m/>
    <m/>
    <m/>
    <m/>
  </r>
  <r>
    <s v="R7_SECOND_STAGE"/>
    <x v="673"/>
    <n v="280"/>
    <n v="6400"/>
    <s v="The Block A is one of the few parts that still remain mostly unchanged from the original R7 design. A very reliable element, powered by a single RD-108 engine with four verniers for attitude control. It is ignited on the ground along with the strap - on boosters. Plume configured by RealPlume."/>
    <s v="specializedConstruction"/>
    <s v="DECQ R7/SOYUZ"/>
    <s v="Yes"/>
    <s v="No"/>
    <n v="5"/>
    <x v="12"/>
    <m/>
    <m/>
    <x v="22"/>
    <x v="0"/>
    <s v="false"/>
    <s v="Soyuz FG, Soyuz U"/>
    <s v="RD108-118"/>
    <n v="1973"/>
    <m/>
    <m/>
    <m/>
    <m/>
    <s v="RD108,SSTU-SC-ENG-RD-108A,R7_Core_Engine,Size2MedEngine,R7_SECOND_STAGE"/>
  </r>
  <r>
    <s v="R7_FS_TOP"/>
    <x v="674"/>
    <n v="280"/>
    <n v="6400"/>
    <s v="A small dump valve that allows the venting of the liquid oxygen tank residuals to aid in booster separation. Place it at the top of the strap - on booster. Plume configured by RealPlume."/>
    <s v="specializedConstruction"/>
    <s v="DECQ R7/SOYUZ"/>
    <s v="Yes"/>
    <s v="No"/>
    <n v="5"/>
    <x v="0"/>
    <s v="Fuel Tank"/>
    <n v="7"/>
    <x v="56"/>
    <x v="0"/>
    <s v="false"/>
    <s v="Soyuz FG, Soyuz U"/>
    <m/>
    <n v="1973"/>
    <m/>
    <m/>
    <m/>
    <m/>
    <m/>
  </r>
  <r>
    <s v="R7_RETRO_MOTOR"/>
    <x v="675"/>
    <n v="280"/>
    <n v="6400"/>
    <s v="A small dump valve that allows the venting of the liquid oxygen tank residuals to aid in booster separation. Place it at the bottom of the strap - on booster. Plume configured by RealPlume."/>
    <s v="specializedConstruction"/>
    <s v="DECQ R7/SOYUZ"/>
    <s v="Yes"/>
    <s v="No"/>
    <n v="5"/>
    <x v="0"/>
    <s v="Fuel Tank"/>
    <n v="7"/>
    <x v="56"/>
    <x v="0"/>
    <s v="false"/>
    <s v="Soyuz FG, Soyuz U"/>
    <m/>
    <n v="1973"/>
    <m/>
    <m/>
    <m/>
    <m/>
    <m/>
  </r>
  <r>
    <s v="R7_FIRST_STAGE"/>
    <x v="676"/>
    <n v="680"/>
    <n v="13600"/>
    <s v="One of the oldest parts of the R7 launch vehicle series, the strap - on booster was designed to support the core stage both in flight and on the ground. The individual boosters are designated as Blocks B,V,G and D and each one is powered by the RD-107 engine. It is ignited on the ground along with the second (core booster) stage. Plume configured by RealPlume."/>
    <s v="specializedConstruction"/>
    <s v="DECQ R7/SOYUZ"/>
    <s v="Yes"/>
    <s v="Yes"/>
    <n v="5"/>
    <x v="12"/>
    <m/>
    <m/>
    <x v="22"/>
    <x v="0"/>
    <s v="true"/>
    <s v="Soyuz FG, Soyuz U"/>
    <s v="RD107-117"/>
    <n v="1973"/>
    <m/>
    <m/>
    <m/>
    <m/>
    <s v="RD107,SSTU-SC-ENG-RD-107A,R7_Booster_Engine,KW2mengineGriffonG8D,SSTU-SC-ENG-RD-107X,R7_FIRST_STAGE"/>
  </r>
  <r>
    <s v="R7_BLOCK_I"/>
    <x v="677"/>
    <n v="280"/>
    <n v="6400"/>
    <s v="The Block I third stage is the most commonly used upper stage for the Soyuz launch vehicle. It can be fitted with either the RD-0110 engine or the newer RD-0124. It has a special liquid oxygen vent nozzle designed to put it into a tumble so that it doesn't collide with the payload after separation. Plume configured by RealPlume."/>
    <s v="specializedConstruction"/>
    <s v="DECQ R7/SOYUZ"/>
    <s v="Yes"/>
    <s v="No"/>
    <n v="5"/>
    <x v="0"/>
    <s v="Fuel Tank"/>
    <m/>
    <x v="56"/>
    <x v="0"/>
    <s v="false"/>
    <s v="Soyuz FG, Soyuz U"/>
    <m/>
    <n v="1973"/>
    <m/>
    <m/>
    <m/>
    <m/>
    <m/>
  </r>
  <r>
    <s v="R7_FIRST_STAGE_DECOUPLER"/>
    <x v="678"/>
    <n v="200"/>
    <n v="20"/>
    <s v="A small element that connects the R7 first stage to the second."/>
    <s v="advConstruction"/>
    <s v="DECQ R7/SOYUZ"/>
    <s v="Yes"/>
    <s v="No"/>
    <n v="4"/>
    <x v="0"/>
    <s v="Decoupler"/>
    <m/>
    <x v="56"/>
    <x v="0"/>
    <s v="false"/>
    <s v="Soyuz FG, Soyuz U"/>
    <m/>
    <n v="1973"/>
    <m/>
    <m/>
    <m/>
    <m/>
    <m/>
  </r>
  <r>
    <s v="SSTU-SC-A-DM"/>
    <x v="679"/>
    <n v="2500"/>
    <n v="70000"/>
    <s v="SSTU - Ship Core: Series A - Descent Module.  This cozy module seats two Kerbals and is intended to allow for safe re-entry from low-Kerbin orbit.  Includes SAS, reaction wheels, parachutes, cabin lighting, heat-shield, batteries, decouplers on both top and bottom, and an integrated short-range transmitter (WIP)."/>
    <s v="commandModules"/>
    <s v="SSTU"/>
    <s v="Yes"/>
    <s v="Yes"/>
    <n v="4"/>
    <x v="2"/>
    <s v="Command Module"/>
    <m/>
    <x v="2"/>
    <x v="0"/>
    <s v="true"/>
    <s v="Soyuz TM"/>
    <m/>
    <n v="1967"/>
    <m/>
    <m/>
    <m/>
    <m/>
    <m/>
  </r>
  <r>
    <s v="t_af_bo"/>
    <x v="680"/>
    <n v="1800"/>
    <n v="60000"/>
    <s v="Orbital module for the 7K-T-AF."/>
    <s v="commandModules"/>
    <s v="RN Soyuz"/>
    <s v="Yes"/>
    <s v="Yes"/>
    <n v="4"/>
    <x v="2"/>
    <s v="Command Module"/>
    <m/>
    <x v="2"/>
    <x v="0"/>
    <s v="true"/>
    <s v="Soyuz 7K-T"/>
    <m/>
    <n v="1972"/>
    <m/>
    <m/>
    <m/>
    <m/>
    <m/>
  </r>
  <r>
    <s v="t_pao"/>
    <x v="681"/>
    <n v="1500"/>
    <n v="55000"/>
    <s v="Service module for 7k-t Plume configured by RealPlume."/>
    <s v="advFlightControl"/>
    <s v="RN Soyuz"/>
    <s v="Yes"/>
    <s v="Yes"/>
    <n v="4"/>
    <x v="2"/>
    <s v="Service Module"/>
    <m/>
    <x v="2"/>
    <x v="0"/>
    <s v="true"/>
    <s v="Soyuz 7K-T"/>
    <m/>
    <n v="1972"/>
    <m/>
    <m/>
    <m/>
    <m/>
    <m/>
  </r>
  <r>
    <s v="t_bo"/>
    <x v="682"/>
    <n v="1800"/>
    <n v="60000"/>
    <s v="Orbital module for the 7K-T."/>
    <s v="commandModules"/>
    <s v="RN Soyuz"/>
    <s v="Yes"/>
    <s v="Yes"/>
    <n v="4"/>
    <x v="2"/>
    <s v="Command Module"/>
    <m/>
    <x v="2"/>
    <x v="0"/>
    <s v="true"/>
    <s v="Soyuz 7K-T"/>
    <m/>
    <n v="1972"/>
    <m/>
    <m/>
    <m/>
    <m/>
    <m/>
  </r>
  <r>
    <s v="ok_pao"/>
    <x v="683"/>
    <n v="2000"/>
    <n v="75000"/>
    <s v="Service module for 7k-ok Plume configured by RealPlume."/>
    <s v="advFlightControl"/>
    <s v="RN Soyuz"/>
    <s v="Yes"/>
    <s v="Yes"/>
    <n v="4"/>
    <x v="2"/>
    <s v="Service Module"/>
    <m/>
    <x v="2"/>
    <x v="0"/>
    <s v="true"/>
    <s v="Soyuz 7K-OK"/>
    <m/>
    <n v="1967"/>
    <m/>
    <m/>
    <m/>
    <m/>
    <m/>
  </r>
  <r>
    <s v="ok_bo_male"/>
    <x v="684"/>
    <n v="1500"/>
    <n v="50000"/>
    <s v="Orbital module for the 7K-OK. This is the Probe version, can only be docked to the 7k-ok drogue orbital module."/>
    <s v="commandModules"/>
    <s v="RN Soyuz"/>
    <s v="Yes"/>
    <s v="Yes"/>
    <n v="4"/>
    <x v="2"/>
    <s v="Command Module"/>
    <m/>
    <x v="2"/>
    <x v="0"/>
    <s v="true"/>
    <s v="Soyuz 7K-OK"/>
    <m/>
    <n v="1967"/>
    <m/>
    <m/>
    <m/>
    <m/>
    <m/>
  </r>
  <r>
    <s v="SmallPointLight"/>
    <x v="685"/>
    <n v="5"/>
    <n v="100"/>
    <s v="A small lamp made to light up everything, weather you like it or not."/>
    <s v="start"/>
    <s v="Squad"/>
    <s v="Yes"/>
    <s v="Yes"/>
    <n v="0"/>
    <x v="16"/>
    <m/>
    <m/>
    <x v="1"/>
    <x v="0"/>
    <s v="true"/>
    <m/>
    <m/>
    <n v="0"/>
    <m/>
    <m/>
    <m/>
    <m/>
    <m/>
  </r>
  <r>
    <s v="rn_lok_tdu"/>
    <x v="686"/>
    <n v="3500"/>
    <n v="95000"/>
    <s v="Service module for 7k-lok Plume configured by RealPlume."/>
    <s v="advFlightControl"/>
    <s v="RN Soyuz"/>
    <s v="Yes"/>
    <s v="Yes"/>
    <n v="4"/>
    <x v="2"/>
    <s v="Service Module"/>
    <m/>
    <x v="2"/>
    <x v="0"/>
    <s v="true"/>
    <s v="Soyuz 7K-LOK"/>
    <m/>
    <n v="1970"/>
    <m/>
    <m/>
    <m/>
    <m/>
    <m/>
  </r>
  <r>
    <s v="rn_lok_bo"/>
    <x v="687"/>
    <n v="1500"/>
    <n v="50000"/>
    <s v="Orbital module for the 7K-LOK."/>
    <s v="commandModules"/>
    <s v="RN Soyuz"/>
    <s v="Yes"/>
    <s v="Yes"/>
    <n v="4"/>
    <x v="2"/>
    <s v="Command Module"/>
    <m/>
    <x v="2"/>
    <x v="0"/>
    <s v="true"/>
    <s v="Soyuz 7K-LOK"/>
    <m/>
    <n v="1970"/>
    <m/>
    <m/>
    <m/>
    <m/>
    <m/>
  </r>
  <r>
    <s v="SmallSpotLight"/>
    <x v="688"/>
    <n v="5"/>
    <n v="100"/>
    <s v="A miniature version of the large MK1 spotlight that's perfect for small rovers; or for the more adventurous, a large headlamp."/>
    <s v="start"/>
    <s v="Squad"/>
    <s v="Yes"/>
    <s v="Yes"/>
    <n v="0"/>
    <x v="16"/>
    <m/>
    <m/>
    <x v="1"/>
    <x v="0"/>
    <s v="true"/>
    <m/>
    <m/>
    <n v="0"/>
    <m/>
    <m/>
    <m/>
    <m/>
    <m/>
  </r>
  <r>
    <s v="rn_lok_sa"/>
    <x v="689"/>
    <n v="3500"/>
    <n v="95000"/>
    <s v="Descent module for 7K-LOK series of soyuz."/>
    <s v="commandModules"/>
    <s v="RN Soyuz"/>
    <s v="Yes"/>
    <s v="Yes"/>
    <n v="4"/>
    <x v="2"/>
    <s v="Command Module"/>
    <m/>
    <x v="2"/>
    <x v="0"/>
    <s v="true"/>
    <s v="Soyuz 7K-LOK"/>
    <m/>
    <n v="1970"/>
    <m/>
    <m/>
    <m/>
    <m/>
    <m/>
  </r>
  <r>
    <s v="rn_lok_dec"/>
    <x v="690"/>
    <n v="200"/>
    <n v="7000"/>
    <s v="Decoupler for Soyuz 7K-LOK series service modules"/>
    <s v="advFlightControl"/>
    <s v="RN Soyuz"/>
    <s v="Yes"/>
    <s v="Yes"/>
    <n v="4"/>
    <x v="0"/>
    <s v="Decoupler"/>
    <m/>
    <x v="0"/>
    <x v="0"/>
    <s v="true"/>
    <s v="Soyuz 7K-LOK"/>
    <m/>
    <n v="1970"/>
    <m/>
    <m/>
    <m/>
    <m/>
    <m/>
  </r>
  <r>
    <s v="rn_7k_zond_rsolar"/>
    <x v="691"/>
    <n v="300"/>
    <n v="7800"/>
    <s v="Soyuz 7K-L1 series RIGHT solar panels."/>
    <s v="generalRocketry"/>
    <s v="RN Soyuz"/>
    <s v="Yes"/>
    <s v="No"/>
    <n v="2"/>
    <x v="5"/>
    <s v="Solar"/>
    <m/>
    <x v="111"/>
    <x v="0"/>
    <s v="false"/>
    <s v="Soyuz 7K-L1 Zond"/>
    <m/>
    <n v="1967"/>
    <m/>
    <m/>
    <m/>
    <m/>
    <m/>
  </r>
  <r>
    <s v="rn_7k_zond_lsolar"/>
    <x v="692"/>
    <n v="300"/>
    <n v="7800"/>
    <s v="Soyuz 7K-L1 series LEFT solar panels."/>
    <s v="generalRocketry"/>
    <s v="RN Soyuz"/>
    <s v="Yes"/>
    <s v="No"/>
    <n v="2"/>
    <x v="5"/>
    <s v="Solar"/>
    <m/>
    <x v="111"/>
    <x v="0"/>
    <s v="false"/>
    <s v="Soyuz 7K-L1 Zond"/>
    <m/>
    <n v="1967"/>
    <m/>
    <m/>
    <m/>
    <m/>
    <m/>
  </r>
  <r>
    <s v="ok_tft"/>
    <x v="693"/>
    <n v="800"/>
    <n v="25000"/>
    <s v="Empty Soyuz 7k series toroidal fuel tank. This attaches under the service module and should remain EMPTY. It was never used as it was intended for the moonshot."/>
    <s v="advFlightControl"/>
    <s v="RN Soyuz"/>
    <s v="Yes"/>
    <s v="Yes"/>
    <n v="4"/>
    <x v="0"/>
    <s v="Fuel Tank"/>
    <n v="5"/>
    <x v="43"/>
    <x v="0"/>
    <s v="true"/>
    <s v="Soyuz 7K-OK"/>
    <m/>
    <n v="1966"/>
    <m/>
    <m/>
    <m/>
    <m/>
    <m/>
  </r>
  <r>
    <s v="FASAProbeParachute"/>
    <x v="694"/>
    <n v="40"/>
    <n v="800"/>
    <s v="The Mini Parachute is a lot weaker than the standard one and useless for anything heavier than a probe core. DO NOT USE ON LIVE SUBJECTS!!!!"/>
    <s v="start"/>
    <s v="FASA"/>
    <s v="Yes"/>
    <s v="Yes"/>
    <n v="0"/>
    <x v="16"/>
    <s v="Parachute"/>
    <m/>
    <x v="1"/>
    <x v="0"/>
    <s v="true"/>
    <m/>
    <m/>
    <n v="0"/>
    <m/>
    <m/>
    <m/>
    <m/>
    <m/>
  </r>
  <r>
    <s v="telescopicLadderBay"/>
    <x v="695"/>
    <n v="20"/>
    <n v="400"/>
    <s v="The Kelus-LV Mobility Enhancer Bay comes equipped with advanced telescopic extension technology. Recommended load 1.5 kerbals. After discovering that their name was already in use, Kelus picked their current name with the flip of a coin."/>
    <s v="start"/>
    <s v="Squad"/>
    <s v="Yes"/>
    <s v="Yes"/>
    <n v="0"/>
    <x v="16"/>
    <m/>
    <m/>
    <x v="1"/>
    <x v="0"/>
    <s v="true"/>
    <m/>
    <m/>
    <n v="0"/>
    <m/>
    <m/>
    <m/>
    <m/>
    <m/>
  </r>
  <r>
    <s v="telescopicLadder"/>
    <x v="696"/>
    <n v="10"/>
    <n v="200"/>
    <s v="The Kelus Mobility Enhancer comes equipped with advanced telescopic extension technology. Recommended load 0.5 kerbals. After discovering that their name was already in use, Kelus picked their current name with the flip of a coin."/>
    <s v="start"/>
    <s v="Squad"/>
    <s v="Yes"/>
    <s v="Yes"/>
    <n v="0"/>
    <x v="16"/>
    <m/>
    <m/>
    <x v="1"/>
    <x v="0"/>
    <s v="true"/>
    <m/>
    <m/>
    <n v="0"/>
    <m/>
    <m/>
    <m/>
    <m/>
    <m/>
  </r>
  <r>
    <s v="7k_ok_rsolar"/>
    <x v="697"/>
    <n v="2000"/>
    <n v="70000"/>
    <s v="Soyuz 7K series RIGHT solar panels."/>
    <s v="electrics"/>
    <s v="RN Soyuz"/>
    <s v="Yes"/>
    <s v="Yes"/>
    <n v="3"/>
    <x v="5"/>
    <s v="Solar"/>
    <m/>
    <x v="13"/>
    <x v="0"/>
    <s v="true"/>
    <s v="Soyuz 7K-OK"/>
    <m/>
    <n v="1966"/>
    <m/>
    <m/>
    <m/>
    <m/>
    <m/>
  </r>
  <r>
    <s v="7k_ok_lsolar"/>
    <x v="698"/>
    <n v="2000"/>
    <n v="70000"/>
    <s v="Soyuz 7K series LEFT solar panels."/>
    <s v="electrics"/>
    <s v="RN Soyuz"/>
    <s v="Yes"/>
    <s v="Yes"/>
    <n v="3"/>
    <x v="5"/>
    <s v="Solar"/>
    <m/>
    <x v="13"/>
    <x v="0"/>
    <s v="true"/>
    <s v="Soyuz 7K-OK"/>
    <m/>
    <n v="1966"/>
    <m/>
    <m/>
    <m/>
    <m/>
    <m/>
  </r>
  <r>
    <s v="ok_dec"/>
    <x v="699"/>
    <n v="200"/>
    <n v="7000"/>
    <s v="Decoupler for Soyuz 7K series service modules"/>
    <s v="advFlightControl"/>
    <s v="RN Soyuz"/>
    <s v="Yes"/>
    <s v="Yes"/>
    <n v="4"/>
    <x v="0"/>
    <s v="Decoupler"/>
    <m/>
    <x v="43"/>
    <x v="0"/>
    <s v="true"/>
    <s v="Soyuz 7K-OK"/>
    <m/>
    <n v="1966"/>
    <m/>
    <m/>
    <m/>
    <m/>
    <m/>
  </r>
  <r>
    <s v="rn_7k_astp_rsolar"/>
    <x v="700"/>
    <n v="300"/>
    <n v="7800"/>
    <s v="Soyuz ASTP series RIGHT solar panels. (PART NOT COSTED BY RP-0 BUT IN CORRECT NODE)"/>
    <s v="electrics"/>
    <s v="RN Soviet Rockets"/>
    <s v="Yes"/>
    <s v="No Cost"/>
    <n v="3"/>
    <x v="5"/>
    <s v="Solar"/>
    <m/>
    <x v="12"/>
    <x v="0"/>
    <s v="false"/>
    <s v="Soyuz ASTP"/>
    <m/>
    <n v="1975"/>
    <m/>
    <m/>
    <m/>
    <m/>
    <m/>
  </r>
  <r>
    <s v="rn_astp_bo"/>
    <x v="701"/>
    <n v="1100"/>
    <n v="1"/>
    <s v="Orbital module for the ASTP. (Missing entryCost field) (PART NOT COSTED BY RP-0 BUT IN CORRECT NODE)"/>
    <s v="commandModules"/>
    <s v="RN Soviet Rockets"/>
    <s v="Yes"/>
    <s v="No Cost"/>
    <n v="4"/>
    <x v="2"/>
    <s v="Command Module"/>
    <m/>
    <x v="55"/>
    <x v="0"/>
    <s v="false"/>
    <s v="Soyuz ASTP"/>
    <m/>
    <n v="1975"/>
    <m/>
    <m/>
    <m/>
    <m/>
    <m/>
  </r>
  <r>
    <s v="rn_7k_astp_lsolar"/>
    <x v="702"/>
    <n v="300"/>
    <n v="7800"/>
    <s v="Soyuz ASTP series LEFT solar panels. (PART NOT COSTED BY RP-0 BUT IN CORRECT NODE)"/>
    <s v="electrics"/>
    <s v="RN Soviet Rockets"/>
    <s v="Yes"/>
    <s v="No Cost"/>
    <n v="3"/>
    <x v="5"/>
    <s v="Solar"/>
    <m/>
    <x v="12"/>
    <x v="0"/>
    <s v="false"/>
    <s v="Soyuz ASTP"/>
    <m/>
    <n v="1975"/>
    <m/>
    <m/>
    <m/>
    <m/>
    <m/>
  </r>
  <r>
    <s v="explorer_6"/>
    <x v="703"/>
    <n v="220"/>
    <n v="4400"/>
    <s v="Explorer probe 6"/>
    <s v="basicAvionics"/>
    <s v="RN US Probes"/>
    <s v="Yes"/>
    <s v="Yes"/>
    <n v="1.5"/>
    <x v="1"/>
    <s v="Probe"/>
    <m/>
    <x v="57"/>
    <x v="0"/>
    <s v="true"/>
    <s v="Explorer 6"/>
    <m/>
    <n v="1959"/>
    <m/>
    <m/>
    <m/>
    <m/>
    <m/>
  </r>
  <r>
    <m/>
    <x v="704"/>
    <m/>
    <m/>
    <m/>
    <s v="exoticFuelStorage"/>
    <s v="RFTechLevels"/>
    <m/>
    <m/>
    <n v="8"/>
    <x v="4"/>
    <m/>
    <m/>
    <x v="90"/>
    <x v="2"/>
    <m/>
    <m/>
    <m/>
    <n v="1998"/>
    <m/>
    <m/>
    <m/>
    <m/>
    <m/>
  </r>
  <r>
    <m/>
    <x v="705"/>
    <m/>
    <m/>
    <m/>
    <s v="specializedFuelStorage"/>
    <s v="RFTechLevels"/>
    <m/>
    <m/>
    <n v="7"/>
    <x v="4"/>
    <m/>
    <m/>
    <x v="68"/>
    <x v="2"/>
    <m/>
    <m/>
    <m/>
    <n v="1986"/>
    <m/>
    <m/>
    <m/>
    <m/>
    <m/>
  </r>
  <r>
    <m/>
    <x v="706"/>
    <m/>
    <m/>
    <m/>
    <s v="highPerformanceFuelSystems"/>
    <s v="RFTechLevels"/>
    <m/>
    <m/>
    <n v="6"/>
    <x v="4"/>
    <m/>
    <m/>
    <x v="6"/>
    <x v="2"/>
    <m/>
    <m/>
    <m/>
    <n v="1981"/>
    <m/>
    <m/>
    <m/>
    <m/>
    <m/>
  </r>
  <r>
    <m/>
    <x v="707"/>
    <m/>
    <m/>
    <m/>
    <s v="largeVolumeContainment"/>
    <s v="RFTechLevels"/>
    <m/>
    <m/>
    <n v="4.5"/>
    <x v="4"/>
    <m/>
    <m/>
    <x v="98"/>
    <x v="2"/>
    <m/>
    <m/>
    <m/>
    <n v="1972"/>
    <m/>
    <m/>
    <m/>
    <m/>
    <m/>
  </r>
  <r>
    <m/>
    <x v="708"/>
    <m/>
    <m/>
    <m/>
    <s v="advFuelSystems"/>
    <s v="RFTechLevels"/>
    <m/>
    <m/>
    <n v="5"/>
    <x v="4"/>
    <m/>
    <m/>
    <x v="29"/>
    <x v="2"/>
    <m/>
    <m/>
    <m/>
    <n v="1967"/>
    <m/>
    <m/>
    <m/>
    <m/>
    <m/>
  </r>
  <r>
    <m/>
    <x v="709"/>
    <m/>
    <m/>
    <m/>
    <s v="matureSolids"/>
    <s v="RFTechLevels"/>
    <m/>
    <m/>
    <n v="3"/>
    <x v="4"/>
    <m/>
    <m/>
    <x v="42"/>
    <x v="2"/>
    <m/>
    <m/>
    <m/>
    <n v="1964"/>
    <m/>
    <m/>
    <m/>
    <m/>
    <m/>
  </r>
  <r>
    <m/>
    <x v="710"/>
    <m/>
    <m/>
    <m/>
    <s v="basicSolids"/>
    <s v="RFTechLevels"/>
    <m/>
    <m/>
    <n v="2"/>
    <x v="4"/>
    <m/>
    <m/>
    <x v="27"/>
    <x v="2"/>
    <m/>
    <m/>
    <m/>
    <n v="1962"/>
    <m/>
    <m/>
    <m/>
    <m/>
    <m/>
  </r>
  <r>
    <m/>
    <x v="711"/>
    <m/>
    <m/>
    <m/>
    <s v="basicRocketry"/>
    <s v="RFTechLevels"/>
    <m/>
    <m/>
    <n v="1"/>
    <x v="4"/>
    <m/>
    <m/>
    <x v="53"/>
    <x v="2"/>
    <m/>
    <m/>
    <m/>
    <n v="1958"/>
    <m/>
    <m/>
    <m/>
    <m/>
    <m/>
  </r>
  <r>
    <s v="proceduralSRBRealFuels"/>
    <x v="712"/>
    <n v="0.1"/>
    <n v="50000"/>
    <s v="Made from viscoelastic nanopolymers (which were discovered by accident... growing in the back of the office mini-fridge) this solid rocket can be stretched to accommodate fuel loads of a range of sizes and shapes. Can be optimized for sea-level or high altitude uses. Hardens to a rigid structure before launch! Plume configured by RealPlume."/>
    <s v="basicSolids"/>
    <s v="Procedural Parts"/>
    <s v="Yes"/>
    <s v="Yes"/>
    <n v="2"/>
    <x v="4"/>
    <m/>
    <n v="3"/>
    <x v="53"/>
    <x v="0"/>
    <s v="true"/>
    <m/>
    <m/>
    <n v="1958"/>
    <m/>
    <m/>
    <m/>
    <m/>
    <m/>
  </r>
  <r>
    <s v="RealISRU_SolidOxideElectrolyzer"/>
    <x v="713"/>
    <n v="1500"/>
    <n v="2500"/>
    <s v="IN DEVELOPMENT: A small Solid Oxide electrolysis unit.  &lt;b&gt;2 CO2 --&gt; 2 CO + O2&lt;/b&gt; (PART NOT SUPPORTED BY RP-0 OR RO)"/>
    <s v="fuelSystems"/>
    <s v="Real ISRU"/>
    <s v="No"/>
    <s v="No"/>
    <n v="3"/>
    <x v="7"/>
    <m/>
    <m/>
    <x v="11"/>
    <x v="1"/>
    <m/>
    <m/>
    <m/>
    <m/>
    <m/>
    <m/>
    <m/>
    <m/>
    <m/>
  </r>
  <r>
    <s v="dmSolarCollector"/>
    <x v="714"/>
    <n v="6000"/>
    <n v="14000"/>
    <s v="This instrument is designed to collect and store several samples of solar particles."/>
    <s v="advConstruction"/>
    <s v="Dmagic Orbital Science"/>
    <s v="Yes"/>
    <s v="No"/>
    <n v="4"/>
    <x v="10"/>
    <s v="Solar Particles"/>
    <n v="9"/>
    <x v="84"/>
    <x v="0"/>
    <s v="false"/>
    <s v="Genesis"/>
    <m/>
    <n v="2001"/>
    <m/>
    <m/>
    <m/>
    <m/>
    <m/>
  </r>
  <r>
    <s v="CXA_SAW"/>
    <x v="715"/>
    <n v="25250"/>
    <n v="175000"/>
    <s v="When normal solar panels can't cut it. The Solar Array Wing (SAW) contains 2 massive solar blankets that are deployed with the help of a collapsable mast (don't ask us how it works. Our best bet is black magic). Single-axis sun tracking functionality included."/>
    <s v="largeElectrics"/>
    <s v="CxAerospace"/>
    <s v="Yes"/>
    <s v="No"/>
    <n v="4.5"/>
    <x v="5"/>
    <s v="Solar"/>
    <n v="9"/>
    <x v="74"/>
    <x v="0"/>
    <s v="false"/>
    <s v="ISS SAW"/>
    <m/>
    <n v="2000"/>
    <m/>
    <m/>
    <m/>
    <m/>
    <m/>
  </r>
  <r>
    <s v="CXA_P5"/>
    <x v="716"/>
    <n v="1000"/>
    <n v="2500"/>
    <s v="A rigid,lightweight truss segment developed as part of the Integrated Truss System (ITS). This truss section allows you to extend trusswork over deployed solar array wings. It is recommended to install truss segment using a robotic arm. (PART NOT SUPPORTED BY RP-0 OR RO)"/>
    <s v="specializedConstruction"/>
    <s v="CxAerospace"/>
    <s v="No"/>
    <s v="No"/>
    <n v="5"/>
    <x v="7"/>
    <m/>
    <m/>
    <x v="11"/>
    <x v="1"/>
    <s v="false"/>
    <s v="ISS ITS"/>
    <m/>
    <m/>
    <m/>
    <m/>
    <m/>
    <m/>
    <m/>
  </r>
  <r>
    <s v="solarpanel-curved-deploying-25-1"/>
    <x v="717"/>
    <n v="450"/>
    <n v="9000"/>
    <s v="Might as well wrap a solar panel around your tank. This one expands out for more area. Uses the latest state of the art technology. 1.2885m^2."/>
    <s v="experimentalElectrics"/>
    <s v="Near Future Solar"/>
    <s v="Yes"/>
    <s v="Yes"/>
    <n v="8"/>
    <x v="5"/>
    <s v="Solar"/>
    <n v="10"/>
    <x v="74"/>
    <x v="0"/>
    <s v="true"/>
    <m/>
    <m/>
    <n v="1998"/>
    <m/>
    <m/>
    <m/>
    <m/>
    <m/>
  </r>
  <r>
    <s v="dmSoilMoisture"/>
    <x v="718"/>
    <n v="2801"/>
    <n v="53224"/>
    <s v="This orbital sensor deploys a large L-band microwave detector comprised of 82 individual antenna elements. It can be used to study the water content of the upper soil layers and the salinity levels of large water features. Can only be used in low orbit. This instrument can also be used as a powerful communications antenna. Can also interface with SCANsat equipment to function as a water scanner."/>
    <s v="largeElectrics"/>
    <s v="Dmagic Orbital Science"/>
    <s v="Yes"/>
    <s v="No"/>
    <n v="4.5"/>
    <x v="10"/>
    <s v="Soil Moisture"/>
    <n v="10"/>
    <x v="17"/>
    <x v="0"/>
    <s v="false"/>
    <s v="SMOS, SAC-D, SMAP"/>
    <m/>
    <n v="2009"/>
    <s v="On the SMOS, SMAP and SAC-D Satellites"/>
    <m/>
    <d v="2017-05-16T00:00:00"/>
    <s v="dmUSSoilMoisture = 50000"/>
    <m/>
  </r>
  <r>
    <s v="radr"/>
    <x v="719"/>
    <n v="800"/>
    <n v="16000"/>
    <s v="SNAP-19 as found on Pioneer and Viking spacecraft. This has a mounting bracket too."/>
    <s v="advElectrics"/>
    <s v="AIES"/>
    <s v="Yes"/>
    <s v="Yes"/>
    <n v="4"/>
    <x v="15"/>
    <s v="RTG"/>
    <m/>
    <x v="112"/>
    <x v="0"/>
    <s v="true"/>
    <s v="Pioneer, Viking"/>
    <m/>
    <n v="1972"/>
    <m/>
    <m/>
    <m/>
    <m/>
    <m/>
  </r>
  <r>
    <s v="adapter-rad-0625"/>
    <x v="720"/>
    <n v="675"/>
    <n v="1950"/>
    <s v="A pretty tiny radial stack adapter for 0.625m stacks. Now we don't need to use large tanks full of explosive fuels to do this. It's a win-win situation!."/>
    <s v="advMetalworks"/>
    <s v="Near Future Construction"/>
    <s v="Yes"/>
    <s v="No"/>
    <n v="6"/>
    <x v="0"/>
    <s v="Adapter"/>
    <m/>
    <x v="60"/>
    <x v="0"/>
    <s v="false"/>
    <m/>
    <m/>
    <n v="1961"/>
    <m/>
    <m/>
    <m/>
    <m/>
    <m/>
  </r>
  <r>
    <s v="adapter-rad-125"/>
    <x v="721"/>
    <n v="1350"/>
    <n v="3100"/>
    <s v="A radial stack adapter for 1.25m stacks. Studies show that this could increase the ease of building rockets by up to 16.2%."/>
    <s v="advMetalworks"/>
    <s v="Near Future Construction"/>
    <s v="Yes"/>
    <s v="No"/>
    <n v="6"/>
    <x v="0"/>
    <s v="Adapter"/>
    <m/>
    <x v="60"/>
    <x v="0"/>
    <s v="false"/>
    <m/>
    <m/>
    <n v="1961"/>
    <m/>
    <m/>
    <m/>
    <m/>
    <m/>
  </r>
  <r>
    <s v="standardNoseCone"/>
    <x v="722"/>
    <n v="10"/>
    <n v="200"/>
    <s v="An aerodynamic nose cap."/>
    <s v="start"/>
    <s v="Squad"/>
    <s v="Yes"/>
    <s v="Yes"/>
    <n v="0"/>
    <x v="0"/>
    <m/>
    <n v="0"/>
    <x v="1"/>
    <x v="0"/>
    <s v="true"/>
    <m/>
    <m/>
    <n v="0"/>
    <m/>
    <m/>
    <m/>
    <m/>
    <m/>
  </r>
  <r>
    <s v="sasModule"/>
    <x v="723"/>
    <n v="2500"/>
    <n v="50000"/>
    <s v="Using a small electric motor, this reaction wheel lets probes and satellites adjust their attitudes without expending propellant."/>
    <s v="flightControl"/>
    <s v="Squad"/>
    <s v="Yes"/>
    <s v="Yes"/>
    <n v="3"/>
    <x v="13"/>
    <s v="Reaction Wheel"/>
    <n v="3"/>
    <x v="77"/>
    <x v="0"/>
    <s v="true"/>
    <m/>
    <m/>
    <n v="1964"/>
    <m/>
    <m/>
    <m/>
    <m/>
    <m/>
  </r>
  <r>
    <s v="SmallTank"/>
    <x v="724"/>
    <n v="1000"/>
    <n v="3000"/>
    <s v="A small tank for storing raw materials, or possibly spare snacks. (PART NOT SUPPORTED BY RP-0 OR RO)"/>
    <s v="advScienceTech"/>
    <s v="Squad"/>
    <s v="No"/>
    <s v="No"/>
    <n v="7"/>
    <x v="7"/>
    <m/>
    <m/>
    <x v="11"/>
    <x v="1"/>
    <m/>
    <m/>
    <m/>
    <m/>
    <m/>
    <m/>
    <m/>
    <m/>
    <m/>
  </r>
  <r>
    <s v="smallHardpoint"/>
    <x v="725"/>
    <n v="30"/>
    <n v="600"/>
    <s v="A structural Pylon for engine Support. Designed to fit against fuselages, and hull bodies. This is the small variant, mostly for use with the smaller engines. Comes Equipped with emergency bolts to separate jet engines in the event of fire or catastrophic failure. (Not covered by warranty)"/>
    <s v="start"/>
    <s v="Squad"/>
    <s v="Yes"/>
    <s v="Yes"/>
    <n v="0"/>
    <x v="0"/>
    <m/>
    <n v="0"/>
    <x v="1"/>
    <x v="0"/>
    <s v="true"/>
    <m/>
    <m/>
    <n v="0"/>
    <m/>
    <m/>
    <m/>
    <m/>
    <m/>
  </r>
  <r>
    <s v="SXTPWR2800"/>
    <x v="726"/>
    <n v="32"/>
    <n v="640"/>
    <s v="2200HP turbosupercharged radial with water injection 2600HP. Flat-rated to 8km with ram air and WEP, 9km dry. Used by P-47D-22."/>
    <s v="start"/>
    <s v="SXT"/>
    <s v="Yes"/>
    <s v="Yes"/>
    <n v="0"/>
    <x v="11"/>
    <s v="Engine"/>
    <n v="0"/>
    <x v="1"/>
    <x v="0"/>
    <s v="true"/>
    <m/>
    <m/>
    <n v="0"/>
    <m/>
    <m/>
    <m/>
    <m/>
    <m/>
  </r>
  <r>
    <s v="SXTR280021Prop"/>
    <x v="727"/>
    <n v="27"/>
    <n v="540"/>
    <s v="2000HP turbosupercharged radial. Nearly flat-rated until about 8.5km. 12ft 2in prop for high speeds."/>
    <s v="start"/>
    <s v="SXT"/>
    <s v="Yes"/>
    <s v="Yes"/>
    <n v="0"/>
    <x v="11"/>
    <s v="Engine"/>
    <n v="0"/>
    <x v="1"/>
    <x v="0"/>
    <s v="true"/>
    <m/>
    <m/>
    <n v="0"/>
    <m/>
    <m/>
    <m/>
    <m/>
    <m/>
  </r>
  <r>
    <s v="RealISRU_AtmosphericIntakeSmall"/>
    <x v="728"/>
    <n v="10000"/>
    <n v="25000"/>
    <s v="An atmospheric intake and filter designed for use deep within an atmosphere, rather than in orbit. (PART NOT SUPPORTED BY RP-0 OR RO)"/>
    <s v="aerodynamicSystems"/>
    <s v="Real ISRU"/>
    <s v="No"/>
    <s v="No"/>
    <n v="2"/>
    <x v="7"/>
    <m/>
    <m/>
    <x v="11"/>
    <x v="1"/>
    <m/>
    <m/>
    <m/>
    <m/>
    <m/>
    <m/>
    <m/>
    <m/>
    <m/>
  </r>
  <r>
    <s v="adapter-125-0625-4"/>
    <x v="729"/>
    <n v="300"/>
    <n v="1100"/>
    <s v="Converts a 1.25m stack into a quartet 0.625m mounts."/>
    <s v="precisionEngineering"/>
    <s v="Near Future Construction"/>
    <s v="Yes"/>
    <s v="No"/>
    <n v="5"/>
    <x v="0"/>
    <s v="Adapter"/>
    <m/>
    <x v="40"/>
    <x v="0"/>
    <s v="false"/>
    <m/>
    <m/>
    <n v="1956"/>
    <m/>
    <m/>
    <m/>
    <m/>
    <m/>
  </r>
  <r>
    <s v="adapter-125-0625-3"/>
    <x v="730"/>
    <n v="250"/>
    <n v="1050"/>
    <s v="Converts a 1.25m stack into three 0.625m mounts. Tiny, tiny mounts."/>
    <s v="precisionEngineering"/>
    <s v="Near Future Construction"/>
    <s v="Yes"/>
    <s v="No"/>
    <n v="5"/>
    <x v="0"/>
    <s v="Adapter"/>
    <m/>
    <x v="40"/>
    <x v="0"/>
    <s v="false"/>
    <m/>
    <m/>
    <n v="1956"/>
    <m/>
    <m/>
    <m/>
    <m/>
    <m/>
  </r>
  <r>
    <s v="adapter-125-0625-2"/>
    <x v="731"/>
    <n v="200"/>
    <n v="1000"/>
    <s v="Converts a 1.25m stack into two 0.625m mounts, suitable for mounting all manner of small engines."/>
    <s v="precisionEngineering"/>
    <s v="Near Future Construction"/>
    <s v="Yes"/>
    <s v="No"/>
    <n v="5"/>
    <x v="0"/>
    <s v="Adapter"/>
    <m/>
    <x v="40"/>
    <x v="0"/>
    <s v="false"/>
    <m/>
    <m/>
    <n v="1956"/>
    <m/>
    <m/>
    <m/>
    <m/>
    <m/>
  </r>
  <r>
    <s v="MonkeyCargoBoosterSLSADJ"/>
    <x v="732"/>
    <n v="10900"/>
    <n v="30000"/>
    <s v="The Space Launch System (SLS) core booster stage. Equipped with four RS-25E engines. Plume configured by RealPlume."/>
    <s v="veryHeavyRocketry"/>
    <s v="Chaka Monkey"/>
    <s v="Yes"/>
    <s v="No"/>
    <n v="6"/>
    <x v="8"/>
    <m/>
    <n v="10"/>
    <x v="113"/>
    <x v="0"/>
    <s v="false"/>
    <s v="SLS"/>
    <s v="SSME"/>
    <n v="2018"/>
    <m/>
    <m/>
    <m/>
    <m/>
    <m/>
  </r>
  <r>
    <s v="SLS_CM_FairingAdapterBLOCK1B96"/>
    <x v="733"/>
    <n v="600"/>
    <n v="1200"/>
    <s v="A structural adapter for mounting the Orion MPCV on the Exploration Upper Stage. Allows for dual - manifested payloads."/>
    <s v="basicRocketry"/>
    <s v="Chaka Monkey"/>
    <s v="Yes"/>
    <s v="No"/>
    <n v="1"/>
    <x v="0"/>
    <s v="Adapter"/>
    <m/>
    <x v="114"/>
    <x v="0"/>
    <s v="false"/>
    <s v="SLS Block IB"/>
    <m/>
    <n v="2022"/>
    <m/>
    <m/>
    <m/>
    <m/>
    <m/>
  </r>
  <r>
    <s v="skylab_trs_docking"/>
    <x v="734"/>
    <n v="8000"/>
    <n v="100000"/>
    <s v="Skylab TRS docking port. Attach one of these to the top of the TRS module."/>
    <s v="advFlightControl"/>
    <s v="RN Skylab"/>
    <s v="Yes"/>
    <s v="Yes"/>
    <n v="4"/>
    <x v="13"/>
    <s v="Docking"/>
    <n v="7"/>
    <x v="37"/>
    <x v="0"/>
    <s v="true"/>
    <s v="Skylab"/>
    <m/>
    <n v="1973"/>
    <m/>
    <m/>
    <m/>
    <m/>
    <m/>
  </r>
  <r>
    <s v="sl_right_panel"/>
    <x v="735"/>
    <n v="4200"/>
    <n v="60000"/>
    <s v="Right solar panel for Skylab"/>
    <s v="largeElectrics"/>
    <s v="RN Skylab"/>
    <s v="Yes"/>
    <s v="Yes"/>
    <n v="4.5"/>
    <x v="5"/>
    <s v="Solar"/>
    <n v="7"/>
    <x v="12"/>
    <x v="0"/>
    <s v="true"/>
    <s v="Skylab"/>
    <m/>
    <n v="1973"/>
    <m/>
    <m/>
    <m/>
    <m/>
    <m/>
  </r>
  <r>
    <s v="SXTISSHabISK30"/>
    <x v="736"/>
    <n v="50000"/>
    <n v="200000"/>
    <s v="Hold 8 peole with 155 days (5 months) of supplies. A large crew compartment designed for larger, more permanent space stations. Designed and launched in 1973, the Skylab orbital station was the wider space station ever. Given the 270m3 pressurised volume, there is plenty of room for all your IVA activies. It even features a orbital laboratory!"/>
    <s v="earlyStations"/>
    <s v="SXT"/>
    <s v="Yes"/>
    <s v="Yes"/>
    <n v="4"/>
    <x v="6"/>
    <s v="Station"/>
    <m/>
    <x v="70"/>
    <x v="0"/>
    <s v="true"/>
    <s v="Skylab"/>
    <m/>
    <n v="1973"/>
    <m/>
    <m/>
    <m/>
    <m/>
    <m/>
  </r>
  <r>
    <s v="mm_shield2"/>
    <x v="737"/>
    <n v="1200"/>
    <n v="50000"/>
    <s v="Install this panel and decouple it while in flight to simulate real life event. Plume configured by RealPlume."/>
    <s v="advConstruction"/>
    <s v="RN Skylab"/>
    <s v="Yes"/>
    <s v="Yes"/>
    <n v="4"/>
    <x v="6"/>
    <s v="Structural"/>
    <m/>
    <x v="70"/>
    <x v="0"/>
    <s v="true"/>
    <s v="Skylab"/>
    <m/>
    <n v="1973"/>
    <m/>
    <m/>
    <m/>
    <m/>
    <s v="mm_shield1,mm_shield2"/>
  </r>
  <r>
    <s v="mm_shield1"/>
    <x v="738"/>
    <n v="1200"/>
    <n v="50000"/>
    <s v="Install this panel and decouple it while in flight to simulate real life event. Plume configured by RealPlume."/>
    <s v="advConstruction"/>
    <s v="RN Skylab"/>
    <s v="Yes"/>
    <s v="Yes"/>
    <n v="4"/>
    <x v="6"/>
    <s v="Structural"/>
    <m/>
    <x v="70"/>
    <x v="0"/>
    <s v="true"/>
    <s v="Skylab"/>
    <m/>
    <n v="1973"/>
    <m/>
    <m/>
    <m/>
    <m/>
    <s v="mm_shield1,mm_shield2"/>
  </r>
  <r>
    <s v="sl_left_panel"/>
    <x v="739"/>
    <n v="4200"/>
    <n v="60000"/>
    <s v="Left solar panel for Skylab. Can be detached for realistic Skylab or kept on for the unbroken version of the station. Plume configured by RealPlume."/>
    <s v="largeElectrics"/>
    <s v="RN Skylab"/>
    <s v="Yes"/>
    <s v="Yes"/>
    <n v="4.5"/>
    <x v="5"/>
    <s v="Solar"/>
    <n v="7"/>
    <x v="12"/>
    <x v="0"/>
    <s v="true"/>
    <s v="Skylab"/>
    <m/>
    <n v="1973"/>
    <m/>
    <m/>
    <m/>
    <m/>
    <m/>
  </r>
  <r>
    <s v="fairing3"/>
    <x v="740"/>
    <n v="1000"/>
    <n v="40000"/>
    <s v="This is the second,third and fourth of four fairings for Skylab. Plume configured by RealPlume."/>
    <s v="advConstruction"/>
    <s v="RN Skylab"/>
    <s v="Yes"/>
    <s v="Yes"/>
    <n v="4"/>
    <x v="0"/>
    <s v="Fairing"/>
    <m/>
    <x v="56"/>
    <x v="0"/>
    <s v="true"/>
    <s v="Skylab"/>
    <m/>
    <n v="1973"/>
    <m/>
    <m/>
    <m/>
    <m/>
    <m/>
  </r>
  <r>
    <s v="fairing1"/>
    <x v="741"/>
    <n v="1000"/>
    <n v="40000"/>
    <s v="This is the first of four fairings for Skylab. Plume configured by RealPlume."/>
    <s v="advConstruction"/>
    <s v="RN Skylab"/>
    <s v="Yes"/>
    <s v="Yes"/>
    <n v="4"/>
    <x v="0"/>
    <s v="Fairing"/>
    <m/>
    <x v="56"/>
    <x v="0"/>
    <s v="true"/>
    <s v="Skylab"/>
    <m/>
    <n v="1973"/>
    <m/>
    <m/>
    <m/>
    <m/>
    <m/>
  </r>
  <r>
    <s v="FASALM_DockingConern"/>
    <x v="742"/>
    <n v="8000"/>
    <n v="100000"/>
    <s v="Skylab Docking Drogue. Will only works with the Apollo Command Module Probe. Place two on the station."/>
    <s v="advFlightControl"/>
    <s v="RN Skylab"/>
    <s v="Yes"/>
    <s v="Yes"/>
    <n v="4"/>
    <x v="13"/>
    <s v="Docking"/>
    <n v="7"/>
    <x v="37"/>
    <x v="0"/>
    <s v="true"/>
    <s v="Skylab"/>
    <m/>
    <n v="1973"/>
    <m/>
    <m/>
    <m/>
    <m/>
    <m/>
  </r>
  <r>
    <s v="probeCoreOcto2"/>
    <x v="743"/>
    <n v="1000"/>
    <n v="20000"/>
    <s v="This relatively lightweight probe core allows early probes to be controlled during flight. However, it draws a fair amount of electricity for its abilities. Includes data storage for returning data to Earth (use Ship Manifest to transfer the data from the experiment to this core)."/>
    <s v="stability"/>
    <s v="Squad"/>
    <s v="Yes"/>
    <s v="Yes"/>
    <n v="2"/>
    <x v="1"/>
    <s v="Probe"/>
    <m/>
    <x v="57"/>
    <x v="0"/>
    <s v="true"/>
    <m/>
    <m/>
    <n v="1959"/>
    <s v="Early Satellites"/>
    <m/>
    <m/>
    <m/>
    <m/>
  </r>
  <r>
    <s v="rn_skylab_telescope"/>
    <x v="744"/>
    <n v="10000"/>
    <n v="15000"/>
    <s v="Telescope for Skylab, attach to top of station"/>
    <s v="earlyStations"/>
    <s v="RN Skylab"/>
    <s v="Yes"/>
    <s v="Yes"/>
    <n v="4"/>
    <x v="6"/>
    <m/>
    <m/>
    <x v="70"/>
    <x v="0"/>
    <s v="true"/>
    <s v="Skylab"/>
    <m/>
    <n v="1973"/>
    <m/>
    <m/>
    <m/>
    <m/>
    <m/>
  </r>
  <r>
    <s v="skylab"/>
    <x v="745"/>
    <n v="70000"/>
    <n v="275000"/>
    <s v="Skylab orbital laboratory"/>
    <s v="earlyStations"/>
    <s v="RN Skylab"/>
    <s v="Yes"/>
    <s v="Yes"/>
    <n v="4"/>
    <x v="6"/>
    <s v="Station"/>
    <m/>
    <x v="70"/>
    <x v="0"/>
    <s v="true"/>
    <s v="Skylab"/>
    <m/>
    <n v="1973"/>
    <m/>
    <m/>
    <m/>
    <m/>
    <m/>
  </r>
  <r>
    <s v="RSBullageSaturnSIVB"/>
    <x v="746"/>
    <n v="10"/>
    <n v="200"/>
    <s v="After stage separation, the Saturn's S-IVB stage needs ullage motors to provide a small amount of thrust, to settle the main fuels down into the fuel feeds. The S-IVB is usually equipped with two or three of these. Plume configured by RealPlume."/>
    <s v="colossalRocketry"/>
    <s v="Real Scale Boosters"/>
    <s v="Yes"/>
    <s v="Yes"/>
    <n v="10"/>
    <x v="12"/>
    <m/>
    <m/>
    <x v="115"/>
    <x v="0"/>
    <s v="true"/>
    <s v="Saturn IB"/>
    <m/>
    <n v="1966"/>
    <m/>
    <s v="Same as other S-V Ullage"/>
    <d v="2017-05-19T00:00:00"/>
    <m/>
    <m/>
  </r>
  <r>
    <s v="FScopterRotorMain"/>
    <x v="747"/>
    <n v="950"/>
    <n v="1200"/>
    <s v="Sikorsky UH-60 Black Hawk, max take-off is 10 tons. (PART NOT SUPPORTED BY RP-0 OR RO)"/>
    <s v="advAerodynamics"/>
    <s v="Firespitter"/>
    <s v="No"/>
    <s v="No"/>
    <n v="5"/>
    <x v="7"/>
    <m/>
    <m/>
    <x v="11"/>
    <x v="1"/>
    <m/>
    <m/>
    <m/>
    <m/>
    <m/>
    <m/>
    <m/>
    <m/>
    <m/>
  </r>
  <r>
    <s v="Castor-30B"/>
    <x v="748"/>
    <m/>
    <m/>
    <m/>
    <m/>
    <s v="Engine_Config"/>
    <s v="Yes"/>
    <m/>
    <e v="#N/A"/>
    <x v="4"/>
    <m/>
    <n v="10"/>
    <x v="7"/>
    <x v="0"/>
    <m/>
    <m/>
    <s v="Castor-30B"/>
    <n v="2013"/>
    <m/>
    <m/>
    <m/>
    <m/>
    <m/>
  </r>
  <r>
    <s v="FASASaturnUllage"/>
    <x v="749"/>
    <n v="10"/>
    <n v="200"/>
    <s v="Attaches to the upper part of the S-II interstage, in sets of 4 to 8. Plume configured by RealPlume."/>
    <s v="advRocketry"/>
    <s v="FASA"/>
    <s v="Yes"/>
    <s v="Yes"/>
    <n v="3"/>
    <x v="12"/>
    <m/>
    <m/>
    <x v="48"/>
    <x v="0"/>
    <s v="true"/>
    <s v="Saturn V"/>
    <m/>
    <n v="1967"/>
    <m/>
    <m/>
    <m/>
    <m/>
    <m/>
  </r>
  <r>
    <s v="RSBullageSaturnSII"/>
    <x v="750"/>
    <n v="10"/>
    <n v="200"/>
    <s v="After stage separation, the Saturn's S-II stage needs ullage motors to provide a small amount of thrust, to settle the main fuels down into the fuel feeds. The S-II is usually equipped with four or eight of these. Plume configured by RealPlume."/>
    <s v="colossalRocketry"/>
    <s v="Real Scale Boosters"/>
    <s v="Yes"/>
    <s v="Yes"/>
    <n v="10"/>
    <x v="12"/>
    <m/>
    <m/>
    <x v="48"/>
    <x v="0"/>
    <s v="true"/>
    <s v="Saturn V"/>
    <m/>
    <n v="1967"/>
    <m/>
    <s v="Same as other S-V Ullage"/>
    <d v="2017-05-19T00:00:00"/>
    <m/>
    <m/>
  </r>
  <r>
    <s v="shortDecoupler1-2"/>
    <x v="751"/>
    <n v="550"/>
    <n v="2800"/>
    <s v="After receiving complaints that their previous product was far too tall, Rockomax Conglomerate created a shorter variant, letting the Rockomax Conglomerate avoid the inevitable lawsuits from rocket builders everywhere."/>
    <s v="generalConstruction"/>
    <s v="Squad"/>
    <s v="Yes"/>
    <s v="No"/>
    <n v="3"/>
    <x v="0"/>
    <s v="Decoupler"/>
    <m/>
    <x v="40"/>
    <x v="0"/>
    <s v="false"/>
    <m/>
    <m/>
    <n v="1956"/>
    <m/>
    <m/>
    <m/>
    <m/>
    <m/>
  </r>
  <r>
    <s v="WBI_ShortPassengerCab"/>
    <x v="752"/>
    <n v="700"/>
    <n v="6500"/>
    <s v="This no-frills cabin holds two passengers in relative comfort. (PART NOT SUPPORTED BY RP-0 OR RO)"/>
    <s v="spaceExploration"/>
    <s v="WildBlue Buffalo Rover"/>
    <s v="No"/>
    <s v="No"/>
    <n v="4"/>
    <x v="7"/>
    <s v="Rover"/>
    <n v="11"/>
    <x v="11"/>
    <x v="1"/>
    <s v="false"/>
    <m/>
    <m/>
    <m/>
    <m/>
    <m/>
    <m/>
    <m/>
    <m/>
  </r>
  <r>
    <s v="SXTshockConeIntakeSize2"/>
    <x v="753"/>
    <n v="6000"/>
    <n v="30000"/>
    <s v="An even more shocking new intake from the C7 Aerospace Division! Offers exceptional performance at all speeds and has some heat shielding of its own. Contains sharp points. Wear goggles while in use. (PART NOT SUPPORTED BY RP-0 OR RO)"/>
    <s v="hypersonicFlight"/>
    <s v="SXT"/>
    <s v="No"/>
    <s v="No"/>
    <n v="7"/>
    <x v="7"/>
    <m/>
    <m/>
    <x v="11"/>
    <x v="1"/>
    <m/>
    <m/>
    <m/>
    <m/>
    <m/>
    <m/>
    <m/>
    <m/>
    <m/>
  </r>
  <r>
    <s v="SXTR280018WProp"/>
    <x v="754"/>
    <n v="23.7"/>
    <n v="474"/>
    <s v="WWII-era 2100HP (2450HP wet) twin-row 18-cylinder water-injected radial with a strong three-speed (only 2 modeled) two-stage supercharger. Note, due to modeling issues, will only develop rated altitude horsepower (high blower) when at maximum speed. Used on F4U-4 Corsair, XF6F-6 Hellcat, DC-6B."/>
    <s v="start"/>
    <s v="SXT"/>
    <s v="Yes"/>
    <s v="Yes"/>
    <n v="0"/>
    <x v="11"/>
    <s v="Engine"/>
    <n v="0"/>
    <x v="1"/>
    <x v="0"/>
    <s v="true"/>
    <m/>
    <m/>
    <n v="0"/>
    <m/>
    <s v="https://books.google.com/books?id=PerGbKxOPZYC&amp;pg=PA73&amp;lpg=PA73&amp;dq=nash+kelvinator+aircraft+engine&amp;source=bl&amp;ots=0bowaYis6U&amp;sig=MHQTtVTNkKWrlrYN66-GG18hytM&amp;hl=en&amp;ei=9jQ0TeSxJYOglAf6uJCHCg&amp;sa=X&amp;oi=book_result&amp;ct=result&amp;sqi=2#v=onepage&amp;q=nash%20kelvinator%20aircraft%20engine&amp;f=false"/>
    <m/>
    <m/>
    <m/>
  </r>
  <r>
    <s v="ServiceBay_250"/>
    <x v="755"/>
    <n v="800"/>
    <n v="16000"/>
    <s v="Service bay for protecting small delicate instruments during spaceflight. Note: must be shielded for reentry, bay itself is delicate too."/>
    <s v="engineering101"/>
    <s v="Squad"/>
    <s v="Yes"/>
    <s v="Yes"/>
    <n v="1"/>
    <x v="0"/>
    <s v="Cargo"/>
    <m/>
    <x v="60"/>
    <x v="0"/>
    <s v="true"/>
    <m/>
    <m/>
    <n v="1961"/>
    <m/>
    <m/>
    <m/>
    <m/>
    <m/>
  </r>
  <r>
    <s v="ServiceBay_125"/>
    <x v="756"/>
    <n v="200"/>
    <n v="4000"/>
    <s v="Service bay for protecting small delicate instruments during spaceflight. Note: must be shielded for reentry, bay itself is delicate too."/>
    <s v="engineering101"/>
    <s v="Squad"/>
    <s v="Yes"/>
    <s v="Yes"/>
    <n v="1"/>
    <x v="0"/>
    <s v="Cargo"/>
    <m/>
    <x v="40"/>
    <x v="0"/>
    <s v="true"/>
    <m/>
    <m/>
    <n v="1957"/>
    <m/>
    <m/>
    <m/>
    <m/>
    <m/>
  </r>
  <r>
    <s v="OCTOServiceBay"/>
    <x v="757"/>
    <n v="60"/>
    <n v="5800"/>
    <s v="A smaller version of the normal service bays, this one has an octagonal format and it is ideal for small probes."/>
    <s v="precisionEngineering"/>
    <s v="Squad"/>
    <s v="Yes"/>
    <s v="No"/>
    <n v="5"/>
    <x v="0"/>
    <s v="Cargo"/>
    <m/>
    <x v="0"/>
    <x v="0"/>
    <s v="false"/>
    <m/>
    <m/>
    <n v="1967"/>
    <s v="Rover Delivery"/>
    <m/>
    <m/>
    <m/>
    <m/>
  </r>
  <r>
    <s v="SnubOtron"/>
    <x v="758"/>
    <n v="3"/>
    <n v="60"/>
    <s v="Small solid motor use to help separate one stage from another or perform ullage. Best used with others. Smaller and less advanced than the radial separation motor. Plume configured by RealPlume."/>
    <s v="start"/>
    <s v="Squad"/>
    <s v="Yes"/>
    <s v="Yes"/>
    <n v="0"/>
    <x v="4"/>
    <m/>
    <n v="1"/>
    <x v="1"/>
    <x v="0"/>
    <s v="true"/>
    <m/>
    <m/>
    <n v="0"/>
    <m/>
    <m/>
    <m/>
    <m/>
    <s v="xKosmos_SepRetroxMLS,SnubOtron"/>
  </r>
  <r>
    <s v="sepMotor1"/>
    <x v="759"/>
    <n v="7"/>
    <n v="140"/>
    <s v="Small solid motor use to help separate one stage from another or perform ullage. Best used with others. Plume configured by RealPlume."/>
    <s v="start"/>
    <s v="Squad"/>
    <s v="Yes"/>
    <s v="Yes"/>
    <n v="0"/>
    <x v="4"/>
    <m/>
    <n v="1"/>
    <x v="116"/>
    <x v="0"/>
    <s v="true"/>
    <m/>
    <m/>
    <n v="1950"/>
    <m/>
    <m/>
    <m/>
    <m/>
    <s v="xKosmos_SepRetrox,sepMotor1"/>
  </r>
  <r>
    <s v="sepMotorLarge"/>
    <x v="760"/>
    <n v="40"/>
    <n v="800"/>
    <s v="Larger solid motor use to help separate one stage from another or perform ullage. Best used with others."/>
    <s v="matureSolids"/>
    <s v="Realism Overhaul"/>
    <s v="Yes"/>
    <s v="Yes"/>
    <n v="3"/>
    <x v="4"/>
    <m/>
    <n v="3"/>
    <x v="117"/>
    <x v="0"/>
    <s v="true"/>
    <m/>
    <m/>
    <n v="1959"/>
    <m/>
    <m/>
    <m/>
    <m/>
    <m/>
  </r>
  <r>
    <s v="xKosmos_SepRetroxMLS"/>
    <x v="761"/>
    <n v="3"/>
    <n v="60"/>
    <s v="A generic solid rocket motor for safe separation of discarded rocket stages. Plume configured by RealPlume."/>
    <s v="basicRocketry"/>
    <s v="Chaka Monkey"/>
    <s v="Yes"/>
    <s v="Yes"/>
    <n v="1"/>
    <x v="4"/>
    <s v="Sep"/>
    <n v="2"/>
    <x v="1"/>
    <x v="0"/>
    <s v="true"/>
    <m/>
    <m/>
    <n v="0"/>
    <m/>
    <m/>
    <m/>
    <m/>
    <s v="xKosmos_SepRetroxMLS,SnubOtron"/>
  </r>
  <r>
    <s v="xKosmos_SepRetrox"/>
    <x v="762"/>
    <n v="7"/>
    <n v="140"/>
    <s v="A generic solid rocket motor for safe separation of discarded rocket stages. Plume configured by RealPlume."/>
    <s v="basicRocketry"/>
    <s v="Chaka Monkey"/>
    <s v="Yes"/>
    <s v="Yes"/>
    <n v="1"/>
    <x v="4"/>
    <s v="Sep"/>
    <n v="2"/>
    <x v="116"/>
    <x v="0"/>
    <s v="true"/>
    <m/>
    <m/>
    <n v="1950"/>
    <m/>
    <m/>
    <m/>
    <m/>
    <s v="xKosmos_SepRetrox,sepMotor1"/>
  </r>
  <r>
    <s v="bluedog_AgenaA"/>
    <x v="763"/>
    <n v="300"/>
    <n v="6000"/>
    <s v="Flight Pack RCS for Agena-A and BAC Model 8048/8081 engine."/>
    <m/>
    <s v="BDB"/>
    <s v="Yes"/>
    <s v="Yes"/>
    <e v="#N/A"/>
    <x v="1"/>
    <s v="Avionics"/>
    <m/>
    <x v="57"/>
    <x v="0"/>
    <s v="true"/>
    <s v="Agena A"/>
    <s v="Agena"/>
    <n v="1959"/>
    <m/>
    <m/>
    <m/>
    <m/>
    <m/>
  </r>
  <r>
    <s v="dmSeismicPod"/>
    <x v="764"/>
    <n v="1500"/>
    <n v="10000"/>
    <s v="The Seismic Sensor Pod is designed to be used in conjunction with the DMagic Seismic Impact Hammer. Place at least two pods at variable distances away from the impact hammer using the built-in decoupler mechanism (the pod has a very high impact tolerance) or by placing them on a separate vessel. (PART NOT SUPPORTED BY RP-0 OR RO)"/>
    <s v="unmannedTech"/>
    <s v="Dmagic Orbital Science"/>
    <s v="No"/>
    <s v="No"/>
    <n v="6"/>
    <x v="7"/>
    <m/>
    <m/>
    <x v="11"/>
    <x v="1"/>
    <m/>
    <m/>
    <m/>
    <m/>
    <m/>
    <m/>
    <m/>
    <m/>
    <m/>
  </r>
  <r>
    <s v="dmSeismicHammer"/>
    <x v="765"/>
    <n v="7000"/>
    <n v="15000"/>
    <s v="The Seismic Impact Hammer is used to generate seismic waves that provide information about a planet's interior. Use in conjunction with one or more Seismic Sensor Pods to maximize science return. The hammer must impact the surface for the experiment to succeed. (PART NOT SUPPORTED BY RP-0 OR RO)"/>
    <s v="unmannedTech"/>
    <s v="Dmagic Orbital Science"/>
    <s v="No"/>
    <s v="No"/>
    <n v="6"/>
    <x v="7"/>
    <m/>
    <m/>
    <x v="11"/>
    <x v="1"/>
    <m/>
    <m/>
    <m/>
    <m/>
    <m/>
    <m/>
    <m/>
    <m/>
    <m/>
  </r>
  <r>
    <s v="adapter-25-multi-01"/>
    <x v="766"/>
    <n v="450"/>
    <n v="1600"/>
    <s v="This breakthrough in modularity allows for a 2.5m stack to be split to between 2 and 8 0.625m stacks. With a cookie on top. (PART NOT SUPPORTED BY RP-0 OR RO)"/>
    <s v="advMetalworks"/>
    <s v="Near Future Construction"/>
    <s v="No"/>
    <s v="No"/>
    <n v="6"/>
    <x v="7"/>
    <m/>
    <m/>
    <x v="11"/>
    <x v="1"/>
    <m/>
    <m/>
    <m/>
    <m/>
    <m/>
    <m/>
    <m/>
    <m/>
    <m/>
  </r>
  <r>
    <s v="SE_RWGS_1000"/>
    <x v="767"/>
    <n v="1500"/>
    <n v="2500"/>
    <s v="Produces 500kg of total fuel per solar day, 1000kg if run through the night. 767L LH2, 511L LCH4, 686L LO2 per day."/>
    <s v="fuelSystems"/>
    <s v="Real ISRU"/>
    <s v="Yes"/>
    <s v="No"/>
    <n v="3"/>
    <x v="18"/>
    <m/>
    <n v="12"/>
    <x v="1"/>
    <x v="1"/>
    <s v="false"/>
    <m/>
    <m/>
    <m/>
    <m/>
    <m/>
    <m/>
    <m/>
    <m/>
  </r>
  <r>
    <s v="SE_RWGS_100"/>
    <x v="768"/>
    <n v="1500"/>
    <n v="2500"/>
    <s v="Produces 50kg of total fuel per solar day, 100kg if run through the night. 76.7L LH2, 51.1L LCH4, 68.6L LO2 per day."/>
    <s v="fuelSystems"/>
    <s v="Real ISRU"/>
    <s v="Yes"/>
    <s v="No"/>
    <n v="3"/>
    <x v="18"/>
    <m/>
    <n v="11"/>
    <x v="1"/>
    <x v="1"/>
    <s v="false"/>
    <m/>
    <m/>
    <m/>
    <m/>
    <m/>
    <m/>
    <m/>
    <m/>
  </r>
  <r>
    <s v="SE_RWGS_10"/>
    <x v="769"/>
    <n v="1500"/>
    <n v="2500"/>
    <s v="Produces 5kg of total fuel per solar day, 10kg if run through the night. 7.67L LH2, 5.11L LCH4, 6.86L LO2 per day."/>
    <s v="fuelSystems"/>
    <s v="Real ISRU"/>
    <s v="Yes"/>
    <s v="No"/>
    <n v="3"/>
    <x v="18"/>
    <m/>
    <n v="11"/>
    <x v="1"/>
    <x v="1"/>
    <s v="false"/>
    <m/>
    <m/>
    <m/>
    <m/>
    <m/>
    <m/>
    <m/>
    <m/>
  </r>
  <r>
    <s v="engine-pod-2"/>
    <x v="770"/>
    <n v="675"/>
    <n v="2800"/>
    <s v="Housing two engine attach points this time. The Rockomax engineers have really outdone themselves. (PART NOT SUPPORTED BY RP-0 OR RO)"/>
    <s v="aerodynamicSystems"/>
    <s v="Near Future Spacecraft"/>
    <s v="No"/>
    <s v="No"/>
    <n v="2"/>
    <x v="7"/>
    <m/>
    <m/>
    <x v="11"/>
    <x v="1"/>
    <m/>
    <m/>
    <m/>
    <m/>
    <m/>
    <m/>
    <m/>
    <m/>
    <m/>
  </r>
  <r>
    <s v="engine-pod-1"/>
    <x v="771"/>
    <n v="675"/>
    <n v="2800"/>
    <s v="It was discovered through focus group testing that many space programs like their radially attached engines to &quot;look cool&quot; and give an appearance of speed. Hence, Rockomax devised the SD series of engine pods, which, let's be frank, are mostly for looks. (PART NOT SUPPORTED BY RP-0 OR RO)"/>
    <s v="aerodynamicSystems"/>
    <s v="Near Future Spacecraft"/>
    <s v="No"/>
    <s v="No"/>
    <n v="2"/>
    <x v="7"/>
    <m/>
    <m/>
    <x v="11"/>
    <x v="1"/>
    <m/>
    <m/>
    <m/>
    <m/>
    <m/>
    <m/>
    <m/>
    <m/>
    <m/>
  </r>
  <r>
    <s v="LXNPdecouplerstack3x75mob2"/>
    <x v="772"/>
    <n v="230"/>
    <n v="600"/>
    <s v="A low profile explosive bolt decoupler for separating stages."/>
    <s v="basicRocketry"/>
    <s v="Chaka Monkey"/>
    <s v="Yes"/>
    <s v="No"/>
    <n v="1"/>
    <x v="7"/>
    <m/>
    <m/>
    <x v="11"/>
    <x v="1"/>
    <m/>
    <m/>
    <m/>
    <m/>
    <m/>
    <m/>
    <m/>
    <m/>
    <m/>
  </r>
  <r>
    <s v="XNPdecouplerstack5mX"/>
    <x v="773"/>
    <n v="230"/>
    <n v="600"/>
    <s v="A low profile explosive bolt decoupler for separating stages."/>
    <s v="basicRocketry"/>
    <s v="Chaka Monkey"/>
    <s v="Yes"/>
    <s v="No"/>
    <n v="1"/>
    <x v="7"/>
    <m/>
    <m/>
    <x v="11"/>
    <x v="1"/>
    <m/>
    <m/>
    <m/>
    <m/>
    <m/>
    <m/>
    <m/>
    <m/>
    <m/>
  </r>
  <r>
    <s v="XNPdecouplerstack5m"/>
    <x v="774"/>
    <n v="230"/>
    <n v="600"/>
    <s v="A low profile explosive bolt decoupler for separating stages."/>
    <s v="basicRocketry"/>
    <s v="Chaka Monkey"/>
    <s v="Yes"/>
    <s v="No"/>
    <n v="1"/>
    <x v="7"/>
    <m/>
    <m/>
    <x v="11"/>
    <x v="1"/>
    <m/>
    <m/>
    <m/>
    <m/>
    <m/>
    <m/>
    <m/>
    <m/>
    <m/>
  </r>
  <r>
    <s v="LXNPdecouplerstack4m"/>
    <x v="775"/>
    <n v="230"/>
    <n v="600"/>
    <s v="A low profile explosive bolt decoupler for separating stages."/>
    <s v="basicRocketry"/>
    <s v="Chaka Monkey"/>
    <s v="Yes"/>
    <s v="No"/>
    <n v="1"/>
    <x v="7"/>
    <m/>
    <m/>
    <x v="11"/>
    <x v="1"/>
    <m/>
    <m/>
    <m/>
    <m/>
    <m/>
    <m/>
    <m/>
    <m/>
    <m/>
  </r>
  <r>
    <s v="WBI_SCPAdapter"/>
    <x v="776"/>
    <n v="40"/>
    <n v="200"/>
    <s v="For the fashion conscious, this simple adapter connects 1.25m diameter parts with the 1m diameter standard crew port found on the Buffalo Crew Module and the Pathfinder-line of inflatable modules. (PART NOT SUPPORTED BY RP-0 OR RO)"/>
    <s v="generalConstruction"/>
    <s v="WildBlue Buffalo Rover"/>
    <s v="No"/>
    <s v="No"/>
    <n v="3"/>
    <x v="7"/>
    <m/>
    <n v="11"/>
    <x v="11"/>
    <x v="1"/>
    <s v="false"/>
    <m/>
    <m/>
    <m/>
    <m/>
    <m/>
    <m/>
    <m/>
    <m/>
  </r>
  <r>
    <s v="rn_scout_stg4_x4"/>
    <x v="777"/>
    <n v="700"/>
    <n v="3000"/>
    <s v="Fourth stage of the scout rocket Plume configured by RealPlume."/>
    <s v="generalRocketry"/>
    <s v="RN US Rockets"/>
    <s v="Yes"/>
    <s v="No"/>
    <n v="2"/>
    <x v="4"/>
    <m/>
    <m/>
    <x v="27"/>
    <x v="0"/>
    <s v="false"/>
    <s v="Scout X4"/>
    <m/>
    <n v="1963"/>
    <m/>
    <m/>
    <m/>
    <m/>
    <m/>
  </r>
  <r>
    <s v="rn_scout_fairing_x4"/>
    <x v="778"/>
    <n v="140"/>
    <n v="2800"/>
    <s v="Fairing for Scout X4 rocket Plume configured by RealPlume."/>
    <s v="generalRocketry"/>
    <s v="RN US Rockets"/>
    <s v="Yes"/>
    <s v="No"/>
    <n v="2"/>
    <x v="0"/>
    <s v="Fairing"/>
    <m/>
    <x v="60"/>
    <x v="0"/>
    <s v="false"/>
    <s v="Scout X4"/>
    <m/>
    <n v="1963"/>
    <m/>
    <m/>
    <m/>
    <m/>
    <m/>
  </r>
  <r>
    <s v="rn_scout_stg1_x34"/>
    <x v="779"/>
    <n v="700"/>
    <n v="3000"/>
    <s v="First stage of the scout rocket Plume configured by RealPlume."/>
    <s v="generalRocketry"/>
    <s v="RN US Rockets"/>
    <s v="Yes"/>
    <s v="No"/>
    <n v="2"/>
    <x v="4"/>
    <m/>
    <m/>
    <x v="27"/>
    <x v="0"/>
    <s v="false"/>
    <s v="Scout X3"/>
    <s v="INTERNAL"/>
    <n v="1962"/>
    <m/>
    <m/>
    <m/>
    <m/>
    <m/>
  </r>
  <r>
    <s v="rn_scout_fairing"/>
    <x v="780"/>
    <n v="140"/>
    <n v="2800"/>
    <s v="Fairing for Scout X3/G rocket Plume configured by RealPlume."/>
    <s v="generalRocketry"/>
    <s v="RN US Rockets"/>
    <s v="Yes"/>
    <s v="No"/>
    <n v="2"/>
    <x v="0"/>
    <s v="Fairing"/>
    <m/>
    <x v="60"/>
    <x v="0"/>
    <s v="false"/>
    <s v="Scout X3"/>
    <m/>
    <n v="1962"/>
    <m/>
    <m/>
    <m/>
    <m/>
    <m/>
  </r>
  <r>
    <s v="rn_scout_stg3x3"/>
    <x v="781"/>
    <n v="700"/>
    <n v="3000"/>
    <s v="Third stage of the scout X3 rocket Plume configured by RealPlume."/>
    <s v="generalRocketry"/>
    <s v="RN US Rockets"/>
    <s v="Yes"/>
    <s v="No"/>
    <n v="2"/>
    <x v="4"/>
    <m/>
    <m/>
    <x v="27"/>
    <x v="0"/>
    <s v="false"/>
    <s v="Scout X3"/>
    <m/>
    <n v="1962"/>
    <m/>
    <m/>
    <m/>
    <m/>
    <m/>
  </r>
  <r>
    <s v="rn_scout_stg3x1_4_234"/>
    <x v="782"/>
    <n v="700"/>
    <n v="3000"/>
    <s v="Third stage of the scout X1/X4 rocket Plume configured by RealPlume."/>
    <s v="generalRocketry"/>
    <s v="RN US Rockets"/>
    <s v="Yes"/>
    <s v="No"/>
    <n v="2"/>
    <x v="4"/>
    <m/>
    <m/>
    <x v="27"/>
    <x v="0"/>
    <s v="false"/>
    <s v="Scout X2"/>
    <m/>
    <n v="1962"/>
    <m/>
    <m/>
    <m/>
    <m/>
    <m/>
  </r>
  <r>
    <s v="rn_scout_stg2"/>
    <x v="783"/>
    <n v="700"/>
    <n v="3000"/>
    <s v="Second stage of the scout rocket Plume configured by RealPlume."/>
    <s v="generalRocketry"/>
    <s v="RN US Rockets"/>
    <s v="Yes"/>
    <s v="No"/>
    <n v="2"/>
    <x v="4"/>
    <m/>
    <m/>
    <x v="117"/>
    <x v="0"/>
    <s v="false"/>
    <s v="Scout X1"/>
    <m/>
    <n v="1960"/>
    <m/>
    <m/>
    <m/>
    <m/>
    <m/>
  </r>
  <r>
    <s v="rn_scout_stg4"/>
    <x v="784"/>
    <n v="700"/>
    <n v="3000"/>
    <s v="Fourth stage of the scout rocket Plume configured by RealPlume."/>
    <s v="generalRocketry"/>
    <s v="RN US Rockets"/>
    <s v="Yes"/>
    <s v="No"/>
    <n v="2"/>
    <x v="4"/>
    <m/>
    <m/>
    <x v="117"/>
    <x v="0"/>
    <s v="false"/>
    <s v="Scout X1"/>
    <m/>
    <n v="1960"/>
    <m/>
    <m/>
    <m/>
    <m/>
    <m/>
  </r>
  <r>
    <s v="rn_scout_stg1"/>
    <x v="785"/>
    <n v="700"/>
    <n v="3000"/>
    <s v="First stage of the scout rocket Plume configured by RealPlume."/>
    <s v="generalRocketry"/>
    <s v="RN US Rockets"/>
    <s v="Yes"/>
    <s v="No"/>
    <n v="2"/>
    <x v="4"/>
    <m/>
    <m/>
    <x v="117"/>
    <x v="0"/>
    <s v="false"/>
    <s v="Scout X1"/>
    <s v="INTERNAL"/>
    <n v="1960"/>
    <m/>
    <m/>
    <m/>
    <m/>
    <m/>
  </r>
  <r>
    <s v="rn_scout_fairing_x1_2"/>
    <x v="786"/>
    <n v="140"/>
    <n v="2800"/>
    <s v="Fairing for Scout X1/X2 rocket Plume configured by RealPlume."/>
    <s v="generalRocketry"/>
    <s v="RN US Rockets"/>
    <s v="Yes"/>
    <s v="No"/>
    <n v="2"/>
    <x v="0"/>
    <s v="Fairing"/>
    <m/>
    <x v="40"/>
    <x v="0"/>
    <s v="false"/>
    <s v="Scout X1"/>
    <m/>
    <n v="1960"/>
    <m/>
    <m/>
    <m/>
    <m/>
    <m/>
  </r>
  <r>
    <s v="rn_scout_stg3x1_4"/>
    <x v="787"/>
    <n v="700"/>
    <n v="3000"/>
    <s v="Third stage of the scout X1/X4 rocket Plume configured by RealPlume."/>
    <s v="generalRocketry"/>
    <s v="RN US Rockets"/>
    <s v="Yes"/>
    <s v="No"/>
    <n v="2"/>
    <x v="4"/>
    <m/>
    <m/>
    <x v="117"/>
    <x v="0"/>
    <s v="false"/>
    <s v="Scout X1"/>
    <m/>
    <n v="1960"/>
    <m/>
    <m/>
    <m/>
    <m/>
    <m/>
  </r>
  <r>
    <s v="rn_scout_winglet_white"/>
    <x v="788"/>
    <n v="43500"/>
    <n v="2800"/>
    <s v="White winglet for scout first stage"/>
    <s v="generalRocketry"/>
    <s v="RN US Rockets"/>
    <s v="Yes"/>
    <s v="No"/>
    <n v="2"/>
    <x v="13"/>
    <s v="Fin"/>
    <m/>
    <x v="86"/>
    <x v="0"/>
    <s v="false"/>
    <s v="Scout"/>
    <m/>
    <n v="1960"/>
    <m/>
    <m/>
    <m/>
    <m/>
    <m/>
  </r>
  <r>
    <s v="rn_scout_winglet_black"/>
    <x v="789"/>
    <n v="43500"/>
    <n v="2800"/>
    <s v="Black winglet for scout first stage"/>
    <s v="generalRocketry"/>
    <s v="RN US Rockets"/>
    <s v="Yes"/>
    <s v="No"/>
    <n v="2"/>
    <x v="13"/>
    <s v="Fin"/>
    <m/>
    <x v="86"/>
    <x v="0"/>
    <s v="false"/>
    <s v="Scout"/>
    <m/>
    <n v="1960"/>
    <m/>
    <m/>
    <m/>
    <m/>
    <m/>
  </r>
  <r>
    <s v="scout_stg2_dec"/>
    <x v="790"/>
    <n v="200"/>
    <n v="500"/>
    <s v="Decoupler for second/third and third/fourth stage of the Scout rocket."/>
    <s v="generalRocketry"/>
    <s v="RN US Rockets"/>
    <s v="Yes"/>
    <s v="No"/>
    <n v="2"/>
    <x v="0"/>
    <s v="Decoupler"/>
    <m/>
    <x v="40"/>
    <x v="0"/>
    <s v="false"/>
    <s v="Scout"/>
    <m/>
    <n v="1960"/>
    <m/>
    <m/>
    <m/>
    <m/>
    <m/>
  </r>
  <r>
    <s v="rn_scout_dec"/>
    <x v="791"/>
    <n v="150"/>
    <n v="200"/>
    <s v="Decoupler for scout payload. Place on top of fourth stage."/>
    <s v="generalRocketry"/>
    <s v="RN US Rockets"/>
    <s v="Yes"/>
    <s v="No"/>
    <n v="2"/>
    <x v="0"/>
    <s v="Decoupler"/>
    <m/>
    <x v="40"/>
    <x v="0"/>
    <s v="false"/>
    <s v="Scout"/>
    <m/>
    <n v="1960"/>
    <m/>
    <m/>
    <m/>
    <m/>
    <m/>
  </r>
  <r>
    <s v="rn_scout_jet_vane"/>
    <x v="792"/>
    <n v="43500"/>
    <n v="2800"/>
    <s v="Jet vane for scout first stage. Place 4 around main SRB exhaust."/>
    <s v="generalRocketry"/>
    <s v="RN US Rockets"/>
    <s v="Yes"/>
    <s v="No"/>
    <n v="2"/>
    <x v="4"/>
    <s v="Thrust Vane"/>
    <m/>
    <x v="117"/>
    <x v="0"/>
    <s v="false"/>
    <s v="Scout"/>
    <m/>
    <n v="1960"/>
    <m/>
    <m/>
    <m/>
    <m/>
    <m/>
  </r>
  <r>
    <s v="rn_scout_stg3"/>
    <x v="793"/>
    <n v="700"/>
    <n v="3000"/>
    <s v="Third stage of the scout G rocket Plume configured by RealPlume."/>
    <s v="generalRocketry"/>
    <s v="RN US Rockets"/>
    <s v="Yes"/>
    <s v="No"/>
    <n v="2"/>
    <x v="4"/>
    <m/>
    <m/>
    <x v="54"/>
    <x v="0"/>
    <s v="false"/>
    <s v="Scout G"/>
    <m/>
    <n v="1979"/>
    <m/>
    <m/>
    <m/>
    <m/>
    <m/>
  </r>
  <r>
    <s v="rn_scout_stg2_g"/>
    <x v="794"/>
    <n v="700"/>
    <n v="3000"/>
    <s v="Second stage of the scout rocket Plume configured by RealPlume."/>
    <s v="generalRocketry"/>
    <s v="RN US Rockets"/>
    <s v="Yes"/>
    <s v="No"/>
    <n v="2"/>
    <x v="4"/>
    <m/>
    <m/>
    <x v="54"/>
    <x v="0"/>
    <s v="false"/>
    <s v="Scout G"/>
    <m/>
    <n v="1979"/>
    <m/>
    <m/>
    <m/>
    <m/>
    <m/>
  </r>
  <r>
    <s v="rn_scout_stg4_g"/>
    <x v="795"/>
    <n v="700"/>
    <n v="3000"/>
    <s v="Fourth stage of the scout rocket Plume configured by RealPlume."/>
    <s v="generalRocketry"/>
    <s v="RN US Rockets"/>
    <s v="Yes"/>
    <s v="No"/>
    <n v="2"/>
    <x v="4"/>
    <m/>
    <m/>
    <x v="54"/>
    <x v="0"/>
    <s v="false"/>
    <s v="Scout G"/>
    <m/>
    <n v="1979"/>
    <m/>
    <m/>
    <m/>
    <m/>
    <m/>
  </r>
  <r>
    <s v="rn_scout_stg1_g"/>
    <x v="796"/>
    <n v="700"/>
    <n v="3000"/>
    <s v="First stage of the scout rocket Plume configured by RealPlume."/>
    <s v="generalRocketry"/>
    <s v="RN US Rockets"/>
    <s v="Yes"/>
    <s v="No"/>
    <n v="2"/>
    <x v="4"/>
    <m/>
    <m/>
    <x v="54"/>
    <x v="0"/>
    <s v="false"/>
    <s v="Scout G"/>
    <s v="INTERNAL"/>
    <n v="1979"/>
    <m/>
    <m/>
    <m/>
    <m/>
    <m/>
  </r>
  <r>
    <s v="scout_stg1_dec"/>
    <x v="797"/>
    <n v="200"/>
    <n v="500"/>
    <s v="Decoupler for first stage of the Scout rocket."/>
    <s v="generalRocketry"/>
    <s v="RN US Rockets"/>
    <s v="Yes"/>
    <s v="No"/>
    <n v="2"/>
    <x v="0"/>
    <s v="Decoupler"/>
    <m/>
    <x v="40"/>
    <x v="0"/>
    <s v="false"/>
    <s v="Scout"/>
    <m/>
    <n v="1960"/>
    <m/>
    <m/>
    <m/>
    <m/>
    <m/>
  </r>
  <r>
    <s v="SCANsat_Scanner2"/>
    <x v="798"/>
    <n v="1000"/>
    <n v="20000"/>
    <s v="This Synthetic Aperture RADAR sensor uses its flight path to simulate a much larger antenna. This makes it possible to detect terrain elevation at much higher resolution. The downside is that its field of view is comparatively small, and it works better at higher altitudes. Min Alt: 10km, Max Alt: 8000km, Best Alt: 7500km, FOV: 2"/>
    <s v="advElectrics"/>
    <s v="SCANsat"/>
    <s v="Yes"/>
    <s v="Yes"/>
    <n v="4"/>
    <x v="10"/>
    <s v="SCANSat-3"/>
    <n v="5"/>
    <x v="118"/>
    <x v="0"/>
    <s v="true"/>
    <m/>
    <m/>
    <n v="1972"/>
    <m/>
    <m/>
    <m/>
    <m/>
    <m/>
  </r>
  <r>
    <s v="SCANsat_Scanner"/>
    <x v="799"/>
    <n v="500"/>
    <n v="10000"/>
    <s v="This radar set can provide low-resolution altimetry data. Best with low altitude orbits."/>
    <s v="electrics"/>
    <s v="SCANsat"/>
    <s v="Yes"/>
    <s v="Yes"/>
    <n v="3"/>
    <x v="10"/>
    <s v="SCANSat-1"/>
    <n v="3"/>
    <x v="63"/>
    <x v="0"/>
    <s v="true"/>
    <m/>
    <m/>
    <n v="1961"/>
    <m/>
    <m/>
    <m/>
    <m/>
    <m/>
  </r>
  <r>
    <s v="SCANsat_Scanner24"/>
    <x v="800"/>
    <n v="2000"/>
    <n v="40000"/>
    <s v="This multichannel sensor detects radiation across several infrared, visible light, and RADAR bands. This gives it the capability to differentiate between terrain types and biomes. It can also detect anomalies such as structures on the ground. Min Alt: 10km, Max Alt: 5000km, Best Alt: 2500km, FOV: 4"/>
    <s v="electronics"/>
    <s v="SCANsat"/>
    <s v="Yes"/>
    <s v="Yes"/>
    <n v="6"/>
    <x v="10"/>
    <s v="SCANSat-2"/>
    <n v="6"/>
    <x v="65"/>
    <x v="0"/>
    <s v="true"/>
    <m/>
    <m/>
    <n v="1964"/>
    <s v="Same timeframe as Lunar Orbiter"/>
    <m/>
    <m/>
    <m/>
    <m/>
  </r>
  <r>
    <s v="SCANsat_Tracker"/>
    <x v="801"/>
    <n v="500"/>
    <n v="10000"/>
    <s v="Originally intended for the consumer market, this small device can communicate with a mapping satellite network and display a map and your position on it. Since nobody has actually built such a satellite network, these devices can currently be acquired very cheaply in bulk."/>
    <s v="automation"/>
    <s v="SCANsat"/>
    <s v="Yes"/>
    <s v="Yes"/>
    <n v="6"/>
    <x v="10"/>
    <s v="SCANSat-4"/>
    <n v="7"/>
    <x v="107"/>
    <x v="0"/>
    <s v="true"/>
    <m/>
    <m/>
    <n v="1981"/>
    <m/>
    <m/>
    <m/>
    <m/>
    <m/>
  </r>
  <r>
    <s v="SCANsat_Scanner32"/>
    <x v="802"/>
    <n v="500"/>
    <n v="10000"/>
    <s v="This small sensor can automatically identify nearby anomalies. Since it only works over very short distances and at very low altitudes, it's primarily useful to track identified anomalies that have been visited. Min Alt: 0, Max Alt: 5km, Best Alt: 0, FOV: 1"/>
    <s v="electronics"/>
    <s v="SCANsat"/>
    <s v="Yes"/>
    <s v="Yes"/>
    <n v="6"/>
    <x v="10"/>
    <s v="SCANSat-5"/>
    <n v="8"/>
    <x v="107"/>
    <x v="0"/>
    <s v="true"/>
    <m/>
    <m/>
    <n v="1981"/>
    <m/>
    <m/>
    <m/>
    <m/>
    <m/>
  </r>
  <r>
    <s v="dmRoverMat"/>
    <x v="803"/>
    <n v="24000"/>
    <n v="45000"/>
    <s v="New construction techniques have allowed the standard SC-9001 to be built in a new, compact enclosure capable of storing two samples simultaneously. (PART NOT SUPPORTED BY RP-0 OR RO)"/>
    <s v="metaMaterials"/>
    <s v="Dmagic Orbital Science"/>
    <s v="No"/>
    <s v="No"/>
    <n v="7"/>
    <x v="7"/>
    <m/>
    <m/>
    <x v="11"/>
    <x v="1"/>
    <m/>
    <m/>
    <m/>
    <m/>
    <m/>
    <m/>
    <m/>
    <m/>
    <m/>
  </r>
  <r>
    <s v="KWFinGC"/>
    <x v="804"/>
    <n v="700"/>
    <n v="5400"/>
    <s v="A large aerodynamic fin with a control surface made to fit the 10 meter Saturn V (Five) Rocketdyne F-1 engine cluster for atmospheric control authority on large rockets."/>
    <s v="advFlightControl"/>
    <s v="KW Rocketry"/>
    <s v="Yes"/>
    <s v="No"/>
    <n v="4"/>
    <x v="13"/>
    <s v="Fin"/>
    <m/>
    <x v="119"/>
    <x v="0"/>
    <s v="false"/>
    <s v="Saturn V"/>
    <m/>
    <n v="1967"/>
    <m/>
    <m/>
    <m/>
    <m/>
    <m/>
  </r>
  <r>
    <s v="KWsrbUllageLarge"/>
    <x v="805"/>
    <n v="10"/>
    <n v="200"/>
    <s v="Up to eight of these were installed on the S-II Aft Interstage to aid in ullage and separation. Plume configured by RealPlume."/>
    <s v="heavierRocketry"/>
    <s v="KW Rocketry"/>
    <s v="Yes"/>
    <s v="Yes"/>
    <n v="5"/>
    <x v="12"/>
    <m/>
    <m/>
    <x v="48"/>
    <x v="0"/>
    <s v="true"/>
    <s v="Saturn V"/>
    <m/>
    <n v="1967"/>
    <m/>
    <s v="Same as other S-V Ullage"/>
    <d v="2017-05-19T00:00:00"/>
    <m/>
    <m/>
  </r>
  <r>
    <s v="KWsrbUllage"/>
    <x v="806"/>
    <n v="10"/>
    <n v="200"/>
    <s v="Four of these were installed on the S-IVB Aft Interstage and stayed attached to the S-II upon separation of that stage. Plume configured by RealPlume."/>
    <s v="advRocketry"/>
    <s v="KW Rocketry"/>
    <s v="Yes"/>
    <s v="Yes"/>
    <n v="3"/>
    <x v="12"/>
    <m/>
    <m/>
    <x v="48"/>
    <x v="0"/>
    <s v="true"/>
    <s v="Saturn V"/>
    <m/>
    <n v="1967"/>
    <m/>
    <m/>
    <m/>
    <m/>
    <m/>
  </r>
  <r>
    <s v="RSBtankSaturnSII"/>
    <x v="807"/>
    <n v="210000"/>
    <n v="1250000"/>
    <s v="The second stage of the Saturn V. For engine restarts, eight ullage motors are recommended for this stage. Manufactured by North American Aviation."/>
    <s v="colossalRocketry"/>
    <s v="Real Scale Boosters"/>
    <s v="Yes"/>
    <s v="No"/>
    <n v="10"/>
    <x v="0"/>
    <s v="Fuel Tank"/>
    <n v="5"/>
    <x v="0"/>
    <x v="0"/>
    <s v="false"/>
    <s v="Saturn V"/>
    <m/>
    <n v="1967"/>
    <m/>
    <m/>
    <m/>
    <m/>
    <m/>
  </r>
  <r>
    <s v="RSBdecouplerSaturnSIVB"/>
    <x v="808"/>
    <n v="7500"/>
    <n v="10500"/>
    <s v="The interstage adapter for the Saturn V S-II/S-IVB stages. Plume configured by RealPlume."/>
    <s v="colossalRocketry"/>
    <s v="Real Scale Boosters"/>
    <s v="Yes"/>
    <s v="No"/>
    <n v="10"/>
    <x v="0"/>
    <s v="Interstage"/>
    <m/>
    <x v="0"/>
    <x v="0"/>
    <s v="false"/>
    <s v="Saturn V"/>
    <m/>
    <n v="1967"/>
    <m/>
    <m/>
    <m/>
    <m/>
    <m/>
  </r>
  <r>
    <s v="KWsrbGlobeV"/>
    <x v="809"/>
    <n v="20"/>
    <n v="400"/>
    <s v="Small solid motor to help separated stages or boosters. Numbers modelled after the S-IC retrorockets. Plume configured by RealPlume."/>
    <s v="advRocketry"/>
    <s v="KW Rocketry"/>
    <s v="Yes"/>
    <s v="Yes"/>
    <n v="3"/>
    <x v="12"/>
    <m/>
    <m/>
    <x v="48"/>
    <x v="0"/>
    <s v="true"/>
    <s v="Saturn V"/>
    <m/>
    <n v="1967"/>
    <m/>
    <m/>
    <m/>
    <m/>
    <m/>
  </r>
  <r>
    <s v="RSBtankSaturnSIC"/>
    <x v="810"/>
    <n v="999500"/>
    <n v="2250000"/>
    <s v="The first stage of the Saturn V. Includes explosive bolts for separation in the forward skirt. Plume configured by RealPlume."/>
    <s v="colossalRocketry"/>
    <s v="Real Scale Boosters"/>
    <s v="Yes"/>
    <s v="No"/>
    <n v="10"/>
    <x v="0"/>
    <s v="Fuel Tank"/>
    <n v="5"/>
    <x v="0"/>
    <x v="0"/>
    <s v="false"/>
    <s v="Saturn V"/>
    <m/>
    <n v="1967"/>
    <m/>
    <m/>
    <m/>
    <m/>
    <m/>
  </r>
  <r>
    <s v="RSBdecouplerSaturnSII"/>
    <x v="811"/>
    <n v="7500"/>
    <n v="10500"/>
    <s v="Interstage decoupler fairing, for the Saturn V first to second stage intersection. Typically equipped with either four or eight ullage solid propellant motors. Manufactured by North American Aviation. Plume configured by RealPlume."/>
    <s v="colossalRocketry"/>
    <s v="Real Scale Boosters"/>
    <s v="Yes"/>
    <s v="No"/>
    <n v="10"/>
    <x v="0"/>
    <s v="Interstage"/>
    <m/>
    <x v="0"/>
    <x v="0"/>
    <s v="false"/>
    <s v="Saturn V"/>
    <m/>
    <n v="1967"/>
    <m/>
    <m/>
    <m/>
    <m/>
    <m/>
  </r>
  <r>
    <s v="RSBfairingSaturn6m"/>
    <x v="812"/>
    <n v="2500"/>
    <n v="9500"/>
    <s v="A 6.6 meter payload fairing base designed for the Saturn S-IVB or S-IB stages."/>
    <s v="colossalRocketry"/>
    <s v="Real Scale Boosters"/>
    <s v="Yes"/>
    <s v="No"/>
    <n v="10"/>
    <x v="0"/>
    <s v="Fairing Base"/>
    <m/>
    <x v="0"/>
    <x v="0"/>
    <s v="false"/>
    <s v="Saturn V"/>
    <m/>
    <n v="1967"/>
    <m/>
    <m/>
    <m/>
    <m/>
    <m/>
  </r>
  <r>
    <s v="RSBfairingSaturn10m"/>
    <x v="813"/>
    <n v="2500"/>
    <n v="9500"/>
    <s v="A 10 meter payload fairing base, designed for the Saturn S-II or S-IC stages."/>
    <s v="colossalRocketry"/>
    <s v="Real Scale Boosters"/>
    <s v="Yes"/>
    <s v="No"/>
    <n v="10"/>
    <x v="0"/>
    <s v="Fairing Base"/>
    <m/>
    <x v="0"/>
    <x v="0"/>
    <s v="false"/>
    <s v="Saturn V"/>
    <m/>
    <n v="1967"/>
    <m/>
    <m/>
    <m/>
    <m/>
    <m/>
  </r>
  <r>
    <s v="RSBnosecone10m"/>
    <x v="814"/>
    <n v="4500"/>
    <n v="7500"/>
    <s v="An aerodynamic nose cone designed for Saturn S-IC or S-II stages."/>
    <s v="colossalRocketry"/>
    <s v="Real Scale Boosters"/>
    <s v="Yes"/>
    <s v="No"/>
    <n v="10"/>
    <x v="0"/>
    <s v="Nosecone"/>
    <n v="5"/>
    <x v="0"/>
    <x v="0"/>
    <s v="false"/>
    <s v="Saturn V"/>
    <m/>
    <n v="1967"/>
    <m/>
    <m/>
    <m/>
    <m/>
    <m/>
  </r>
  <r>
    <s v="FASAAgenaProbe"/>
    <x v="815"/>
    <n v="800"/>
    <n v="16000"/>
    <s v="The Agena electronics and avionics package. Provides an 11.8 kWh battery, providing control for just over 47 hr, and an omnidirectional antenna with an effective range of 1,500 km to ground stations."/>
    <s v="stability"/>
    <s v="FASA"/>
    <s v="Yes"/>
    <s v="Yes"/>
    <n v="2"/>
    <x v="1"/>
    <s v="Avionics"/>
    <m/>
    <x v="57"/>
    <x v="0"/>
    <s v="true"/>
    <s v="Agena"/>
    <m/>
    <n v="1959"/>
    <m/>
    <m/>
    <m/>
    <m/>
    <m/>
  </r>
  <r>
    <s v="RSBfinSaturnSIC"/>
    <x v="816"/>
    <n v="300"/>
    <n v="3200"/>
    <s v="Typically four fins of this type are used around the base of the Saturn S-IC stage. Manufactured by Boeing."/>
    <s v="colossalRocketry"/>
    <s v="Real Scale Boosters"/>
    <s v="Yes"/>
    <s v="No"/>
    <n v="10"/>
    <x v="13"/>
    <s v="Fin"/>
    <m/>
    <x v="119"/>
    <x v="0"/>
    <s v="false"/>
    <s v="Saturn V"/>
    <m/>
    <n v="1967"/>
    <m/>
    <m/>
    <m/>
    <m/>
    <m/>
  </r>
  <r>
    <s v="FASAStrF1Fairing"/>
    <x v="817"/>
    <n v="400"/>
    <n v="14000"/>
    <s v="Fairing cone designed to shield the powerful F-1 engines."/>
    <s v="advConstruction"/>
    <s v="FASA"/>
    <s v="Yes"/>
    <s v="Yes"/>
    <n v="4"/>
    <x v="0"/>
    <s v="Engine Adapter"/>
    <m/>
    <x v="0"/>
    <x v="0"/>
    <s v="true"/>
    <s v="Saturn V"/>
    <m/>
    <n v="1967"/>
    <m/>
    <m/>
    <m/>
    <m/>
    <m/>
  </r>
  <r>
    <s v="FASAApolloStrJ2Fairing"/>
    <x v="818"/>
    <n v="500"/>
    <n v="17500"/>
    <s v="This part is the aft interstage for the S-IVB aboard the Saturn S-IB Launch Vehicle."/>
    <s v="advConstruction"/>
    <s v="FASA"/>
    <s v="Yes"/>
    <s v="Yes"/>
    <n v="4"/>
    <x v="0"/>
    <s v="Interstage"/>
    <m/>
    <x v="0"/>
    <x v="0"/>
    <s v="true"/>
    <s v="Saturn V"/>
    <m/>
    <n v="1967"/>
    <m/>
    <m/>
    <m/>
    <m/>
    <m/>
  </r>
  <r>
    <s v="FASAApolloStrJ2StrJ23m5mDec"/>
    <x v="818"/>
    <n v="100"/>
    <n v="3500"/>
    <s v="This part is the aft interstage for the S-IVB when used with the Saturn V."/>
    <s v="advConstruction"/>
    <s v="FASA"/>
    <s v="Yes"/>
    <s v="Yes"/>
    <n v="4"/>
    <x v="0"/>
    <s v="Interstage"/>
    <m/>
    <x v="0"/>
    <x v="0"/>
    <s v="true"/>
    <s v="Saturn V"/>
    <m/>
    <n v="1967"/>
    <m/>
    <m/>
    <m/>
    <m/>
    <m/>
  </r>
  <r>
    <s v="FASAApalloLFTJ2Plate"/>
    <x v="819"/>
    <n v="2500"/>
    <n v="50000"/>
    <s v="The S-IVB stage as found on the Saturn series. The Rocketdyne J-2 Rocket Engine and aft interstage attach to this part."/>
    <s v="advConstruction"/>
    <s v="FASA"/>
    <s v="Yes"/>
    <s v="Yes"/>
    <n v="4"/>
    <x v="0"/>
    <s v="Fuel Tank"/>
    <n v="5"/>
    <x v="43"/>
    <x v="0"/>
    <s v="true"/>
    <s v="Saturn IB"/>
    <m/>
    <n v="1966"/>
    <m/>
    <m/>
    <m/>
    <m/>
    <m/>
  </r>
  <r>
    <s v="FASAApalloLFTJ25XPlate"/>
    <x v="820"/>
    <n v="400"/>
    <n v="14000"/>
    <s v="The S-II stage as found on the Saturn V. Attach 5 Rocketdyne J-2 engines and the aft interstage to the bottom."/>
    <s v="advConstruction"/>
    <s v="FASA"/>
    <s v="Yes"/>
    <s v="Yes"/>
    <n v="4"/>
    <x v="0"/>
    <s v="Fuel Tank"/>
    <n v="5"/>
    <x v="0"/>
    <x v="0"/>
    <s v="true"/>
    <s v="Saturn V"/>
    <m/>
    <n v="1967"/>
    <m/>
    <m/>
    <m/>
    <m/>
    <m/>
  </r>
  <r>
    <s v="FASAApolloStrJ2StrJ25mDec"/>
    <x v="821"/>
    <n v="100"/>
    <n v="3500"/>
    <s v="This part is the top part of the Saturn S-II stage aft interstage aboard the Saturn V launch vehicle."/>
    <s v="advConstruction"/>
    <s v="FASA"/>
    <s v="Yes"/>
    <s v="Yes"/>
    <n v="4"/>
    <x v="0"/>
    <s v="Interstage"/>
    <m/>
    <x v="0"/>
    <x v="0"/>
    <s v="true"/>
    <s v="Saturn V"/>
    <m/>
    <n v="1967"/>
    <m/>
    <m/>
    <m/>
    <m/>
    <m/>
  </r>
  <r>
    <s v="FASAApolloDecSV5m"/>
    <x v="822"/>
    <n v="100"/>
    <n v="7000"/>
    <s v="This part is the bottom part of the Saturn S-II stage aft interstage aboard the Saturn V launch vehicle."/>
    <s v="advConstruction"/>
    <s v="FASA"/>
    <s v="Yes"/>
    <s v="Yes"/>
    <n v="4"/>
    <x v="0"/>
    <s v="Interstage"/>
    <m/>
    <x v="0"/>
    <x v="0"/>
    <s v="true"/>
    <s v="Saturn V"/>
    <m/>
    <n v="1967"/>
    <m/>
    <m/>
    <m/>
    <m/>
    <m/>
  </r>
  <r>
    <s v="FASAApalloLFTSVS1"/>
    <x v="823"/>
    <n v="400"/>
    <n v="14000"/>
    <s v="The S-IC stage as found on the Saturn V. Attach 5 Rocketdyne F-1 engines and 4 fairings to the bottom of the stage."/>
    <s v="advConstruction"/>
    <s v="FASA"/>
    <s v="Yes"/>
    <s v="Yes"/>
    <n v="4"/>
    <x v="0"/>
    <s v="Fuel Tank"/>
    <n v="5"/>
    <x v="0"/>
    <x v="0"/>
    <s v="true"/>
    <s v="Saturn V"/>
    <m/>
    <n v="1967"/>
    <m/>
    <m/>
    <m/>
    <m/>
    <m/>
  </r>
  <r>
    <s v="FASAApalloLFTS1BStage1"/>
    <x v="824"/>
    <n v="1800"/>
    <n v="36000"/>
    <s v="This is the fuel/oxidizer tanks assembly for the S-IB found on the Saturn IB."/>
    <s v="advRocketry"/>
    <s v="FASA"/>
    <s v="Yes"/>
    <s v="Yes"/>
    <n v="3"/>
    <x v="0"/>
    <s v="Fuel Tank"/>
    <n v="5"/>
    <x v="43"/>
    <x v="0"/>
    <s v="true"/>
    <s v="Saturn IB"/>
    <m/>
    <n v="1966"/>
    <m/>
    <m/>
    <m/>
    <m/>
    <m/>
  </r>
  <r>
    <s v="FASA_SIB"/>
    <x v="825"/>
    <n v="1800"/>
    <n v="36000"/>
    <s v="This part is the fuel/oxidizer tanks and thrust structure for the S-IB found on the Saturn IB. Attach 8 Rocketdyne H-1 engines and 8 fins to the bottom of the stage."/>
    <s v="advRocketry"/>
    <s v="FASA"/>
    <s v="Yes"/>
    <s v="Yes"/>
    <n v="3"/>
    <x v="0"/>
    <s v="Fuel Tank"/>
    <n v="5"/>
    <x v="43"/>
    <x v="0"/>
    <s v="true"/>
    <s v="Saturn IB"/>
    <m/>
    <n v="1966"/>
    <m/>
    <m/>
    <m/>
    <m/>
    <m/>
  </r>
  <r>
    <s v="FASAStrS1BWing"/>
    <x v="826"/>
    <n v="50"/>
    <n v="1000"/>
    <s v="A fin to help stabilize the Saturn IB."/>
    <s v="advRocketry"/>
    <s v="FASA"/>
    <s v="Yes"/>
    <s v="Yes"/>
    <n v="3"/>
    <x v="13"/>
    <s v="Fin"/>
    <m/>
    <x v="77"/>
    <x v="0"/>
    <s v="true"/>
    <s v="Saturn IB"/>
    <m/>
    <n v="1966"/>
    <m/>
    <m/>
    <m/>
    <m/>
    <m/>
  </r>
  <r>
    <s v="RSBtankSaturnSIB"/>
    <x v="827"/>
    <n v="185500"/>
    <n v="425000"/>
    <s v="The first stage propellant tank for the Saturn I and IB."/>
    <s v="colossalRocketry"/>
    <s v="Real Scale Boosters"/>
    <s v="Yes"/>
    <s v="No"/>
    <n v="10"/>
    <x v="0"/>
    <s v="Fuel Tank"/>
    <n v="3"/>
    <x v="60"/>
    <x v="0"/>
    <s v="false"/>
    <s v="Saturn I"/>
    <m/>
    <n v="1961"/>
    <m/>
    <m/>
    <m/>
    <m/>
    <m/>
  </r>
  <r>
    <s v="RSBtankSaturnSIVC"/>
    <x v="828"/>
    <n v="82000"/>
    <n v="825000"/>
    <s v="The upper stage of the fictional Saturn Multibody configurations from the Eyes Turned Skyward alternate history. Typically used with a pair of J-2 engines."/>
    <s v="colossalRocketry"/>
    <s v="Real Scale Boosters"/>
    <s v="Yes"/>
    <s v="No"/>
    <n v="10"/>
    <x v="0"/>
    <s v="Fuel Tank"/>
    <n v="8"/>
    <x v="4"/>
    <x v="0"/>
    <s v="false"/>
    <s v="Saturn Multibody"/>
    <m/>
    <n v="1981"/>
    <s v="2 Eras after Apollo"/>
    <m/>
    <m/>
    <m/>
    <m/>
  </r>
  <r>
    <s v="RSBtankSaturnSIF"/>
    <x v="829"/>
    <n v="195500"/>
    <n v="425000"/>
    <s v="The first stage of the fictional Saturn Multibody, from the Eyes Turned Skyward universe."/>
    <s v="colossalRocketry"/>
    <s v="Real Scale Boosters"/>
    <s v="Yes"/>
    <s v="No"/>
    <n v="10"/>
    <x v="0"/>
    <s v="Fuel Tank"/>
    <n v="8"/>
    <x v="4"/>
    <x v="0"/>
    <s v="false"/>
    <s v="Saturn Multibody"/>
    <m/>
    <n v="1981"/>
    <s v="2 Eras after Apollo"/>
    <m/>
    <m/>
    <m/>
    <m/>
  </r>
  <r>
    <s v="RSBnosecone6m2"/>
    <x v="830"/>
    <n v="3800"/>
    <n v="7500"/>
    <s v="An aerodynamic nose cone designed for the Saturn S-IF or S-IVC stages."/>
    <s v="veryHeavyRocketry"/>
    <s v="Real Scale Boosters"/>
    <s v="Yes"/>
    <s v="No"/>
    <n v="6"/>
    <x v="0"/>
    <s v="Nosecone"/>
    <n v="8"/>
    <x v="4"/>
    <x v="0"/>
    <s v="false"/>
    <s v="Saturn Multibody"/>
    <m/>
    <n v="1981"/>
    <s v="2 Eras after Apollo"/>
    <m/>
    <m/>
    <m/>
    <m/>
  </r>
  <r>
    <s v="RSBtankSaturnSIE"/>
    <x v="831"/>
    <n v="175500"/>
    <n v="425000"/>
    <s v="The first stage of the fictional Saturn IC, from the Eyes Turned Skyward universe."/>
    <s v="colossalRocketry"/>
    <s v="Real Scale Boosters"/>
    <s v="Yes"/>
    <s v="No"/>
    <n v="10"/>
    <x v="0"/>
    <s v="Fuel Tank"/>
    <n v="7"/>
    <x v="56"/>
    <x v="0"/>
    <s v="false"/>
    <s v="Saturn IC (ETS)"/>
    <m/>
    <n v="1977"/>
    <m/>
    <m/>
    <m/>
    <m/>
    <m/>
  </r>
  <r>
    <s v="RSBtankSaturnSIVB"/>
    <x v="832"/>
    <n v="52000"/>
    <n v="825000"/>
    <s v="The third stage of the Saturn V. For engine restarts, two to three ullage motors are recommended for this stage. Manufactured by Douglas Aircraft Company."/>
    <s v="colossalRocketry"/>
    <s v="Real Scale Boosters"/>
    <s v="Yes"/>
    <s v="No"/>
    <n v="10"/>
    <x v="0"/>
    <s v="Fuel Tank"/>
    <n v="5"/>
    <x v="43"/>
    <x v="0"/>
    <s v="false"/>
    <s v="Saturn IB"/>
    <m/>
    <n v="1966"/>
    <m/>
    <m/>
    <m/>
    <m/>
    <m/>
  </r>
  <r>
    <s v="bluedog_agenaProbeCore"/>
    <x v="833"/>
    <n v="800"/>
    <n v="16000"/>
    <s v="An early but advanced avionics module for upper stages. Carries an 11.8 kWh battery, providing control for just over 47 hr, and an omnidirectional antenna with an effective range of 1,500 km to ground stations. Capable of maintaining a pitch and roll program. Allows full control over the vessel, up to the tonnage limit (cumulative)."/>
    <m/>
    <s v="BDB"/>
    <s v="Yes"/>
    <s v="Yes"/>
    <e v="#N/A"/>
    <x v="1"/>
    <s v="Avionics"/>
    <m/>
    <x v="57"/>
    <x v="0"/>
    <s v="true"/>
    <s v="Agena"/>
    <m/>
    <n v="1959"/>
    <m/>
    <m/>
    <m/>
    <m/>
    <s v="RP0probeAvionics1-5m,bluedog_agenaProbeCore"/>
  </r>
  <r>
    <s v="RP0probeAvionics1-5m"/>
    <x v="834"/>
    <n v="800"/>
    <n v="16000"/>
    <s v="An early but advanced avionics module for upper stages. Carries an 11.8 kWh battery, providing control for just over 47 hr, and an omnidirectional antenna with an effective range of 1,500 km to ground stations. Capable of maintaining a pitch and roll program. Allows full control over the vessel, up to the tonnage limit (cumulative)."/>
    <s v="stability"/>
    <s v="Squad"/>
    <s v="Yes"/>
    <s v="Yes"/>
    <n v="2"/>
    <x v="1"/>
    <s v="Avionics"/>
    <m/>
    <x v="57"/>
    <x v="0"/>
    <s v="true"/>
    <s v="Agena"/>
    <m/>
    <n v="1959"/>
    <m/>
    <m/>
    <m/>
    <m/>
    <s v="RP0probeAvionics1-5m,bluedog_agenaProbeCore"/>
  </r>
  <r>
    <s v="tiros-1"/>
    <x v="835"/>
    <n v="280"/>
    <n v="5600"/>
    <s v="Tiros-1 weather satellite"/>
    <s v="stability"/>
    <s v="RN US Probes"/>
    <s v="Yes"/>
    <s v="Yes"/>
    <n v="2"/>
    <x v="1"/>
    <s v="Probe"/>
    <m/>
    <x v="57"/>
    <x v="0"/>
    <s v="true"/>
    <s v="Tiros-1"/>
    <m/>
    <n v="1960"/>
    <m/>
    <m/>
    <m/>
    <m/>
    <m/>
  </r>
  <r>
    <s v="RSBnosecone6m"/>
    <x v="836"/>
    <n v="3800"/>
    <n v="7500"/>
    <s v="An aerodynamic nose cone designed for the Saturn S-IB or S-IVB stages."/>
    <s v="colossalRocketry"/>
    <s v="Real Scale Boosters"/>
    <s v="Yes"/>
    <s v="No"/>
    <n v="10"/>
    <x v="0"/>
    <s v="Nosecone"/>
    <n v="5"/>
    <x v="43"/>
    <x v="0"/>
    <s v="false"/>
    <s v="Saturn IB"/>
    <m/>
    <n v="1966"/>
    <m/>
    <m/>
    <m/>
    <m/>
    <m/>
  </r>
  <r>
    <s v="RSBdecouplerSaturnSIVB2"/>
    <x v="837"/>
    <n v="7500"/>
    <n v="10500"/>
    <s v="The interstage adapter for the Saturn IB. Plume configured by RealPlume."/>
    <s v="colossalRocketry"/>
    <s v="Real Scale Boosters"/>
    <s v="Yes"/>
    <s v="No"/>
    <n v="10"/>
    <x v="0"/>
    <s v="Interstage"/>
    <m/>
    <x v="43"/>
    <x v="0"/>
    <s v="false"/>
    <s v="Saturn IB"/>
    <m/>
    <n v="1966"/>
    <m/>
    <m/>
    <m/>
    <m/>
    <m/>
  </r>
  <r>
    <s v="RSBfinSaturnSIBwhite"/>
    <x v="838"/>
    <n v="200"/>
    <n v="3200"/>
    <s v="Typically eight fins of this type are used around the base of the Saturn S-IB stage. Manufactured by Chrysler."/>
    <s v="colossalRocketry"/>
    <s v="Real Scale Boosters"/>
    <s v="Yes"/>
    <s v="No"/>
    <n v="10"/>
    <x v="13"/>
    <s v="Fin"/>
    <m/>
    <x v="77"/>
    <x v="0"/>
    <s v="false"/>
    <s v="Saturn IB"/>
    <m/>
    <n v="1966"/>
    <m/>
    <m/>
    <m/>
    <m/>
    <m/>
  </r>
  <r>
    <s v="RSBfinSaturnSIBblack"/>
    <x v="839"/>
    <n v="200"/>
    <n v="3200"/>
    <s v="Typically eight fins of this type are used around the base of the Saturn S-IB stage. Manufactured by Chrysler."/>
    <s v="colossalRocketry"/>
    <s v="Real Scale Boosters"/>
    <s v="Yes"/>
    <s v="No"/>
    <n v="10"/>
    <x v="13"/>
    <s v="Fin"/>
    <m/>
    <x v="77"/>
    <x v="0"/>
    <s v="false"/>
    <s v="Saturn IB"/>
    <m/>
    <n v="1966"/>
    <m/>
    <m/>
    <m/>
    <m/>
    <m/>
  </r>
  <r>
    <s v="RSBfinSaturnSIwhiteS"/>
    <x v="840"/>
    <n v="300"/>
    <n v="3200"/>
    <s v="Typically four fins of this type are used around the base of the Saturn S-I stage."/>
    <s v="colossalRocketry"/>
    <s v="Real Scale Boosters"/>
    <s v="Yes"/>
    <s v="No"/>
    <n v="10"/>
    <x v="13"/>
    <s v="Fin"/>
    <m/>
    <x v="120"/>
    <x v="0"/>
    <s v="false"/>
    <s v="Saturn I"/>
    <m/>
    <n v="1961"/>
    <m/>
    <m/>
    <m/>
    <m/>
    <m/>
  </r>
  <r>
    <s v="RSBfinSaturnSIblackS"/>
    <x v="841"/>
    <n v="300"/>
    <n v="3200"/>
    <s v="Typically four fins of this type are used around the base of the Saturn S-I stage."/>
    <s v="colossalRocketry"/>
    <s v="Real Scale Boosters"/>
    <s v="Yes"/>
    <s v="No"/>
    <n v="10"/>
    <x v="13"/>
    <s v="Fin"/>
    <m/>
    <x v="120"/>
    <x v="0"/>
    <s v="false"/>
    <s v="Saturn I"/>
    <m/>
    <n v="1961"/>
    <m/>
    <m/>
    <m/>
    <m/>
    <m/>
  </r>
  <r>
    <s v="RSBtankSaturnSIV"/>
    <x v="842"/>
    <n v="22000"/>
    <n v="125000"/>
    <s v="Second stage of the Saturn I. For engine restarts, ullage motors are recommended for this stage."/>
    <s v="colossalRocketry"/>
    <s v="Real Scale Boosters"/>
    <s v="Yes"/>
    <s v="No"/>
    <n v="10"/>
    <x v="0"/>
    <s v="Fuel Tank"/>
    <n v="3"/>
    <x v="60"/>
    <x v="0"/>
    <s v="false"/>
    <s v="Saturn I"/>
    <m/>
    <n v="1961"/>
    <m/>
    <m/>
    <m/>
    <m/>
    <m/>
  </r>
  <r>
    <s v="RSBfairingSaturn4m"/>
    <x v="843"/>
    <n v="1500"/>
    <n v="5500"/>
    <s v="A 3.9 meter payload fairing base designed for the Saturn S-IV stage."/>
    <s v="colossalRocketry"/>
    <s v="Real Scale Boosters"/>
    <s v="Yes"/>
    <s v="No"/>
    <n v="10"/>
    <x v="0"/>
    <s v="Fairing Base"/>
    <m/>
    <x v="60"/>
    <x v="0"/>
    <s v="false"/>
    <s v="Saturn I"/>
    <m/>
    <n v="1961"/>
    <m/>
    <m/>
    <m/>
    <m/>
    <m/>
  </r>
  <r>
    <s v="RSBfinSaturnSIwhiteL"/>
    <x v="844"/>
    <n v="300"/>
    <n v="3200"/>
    <s v="Typically four fins of this type are used around the base of the Saturn S-I stage."/>
    <s v="colossalRocketry"/>
    <s v="Real Scale Boosters"/>
    <s v="Yes"/>
    <s v="No"/>
    <n v="10"/>
    <x v="13"/>
    <s v="Fin"/>
    <m/>
    <x v="120"/>
    <x v="0"/>
    <s v="false"/>
    <s v="Saturn I"/>
    <m/>
    <n v="1961"/>
    <m/>
    <m/>
    <m/>
    <m/>
    <m/>
  </r>
  <r>
    <s v="RSBfinSaturnSIblackL"/>
    <x v="845"/>
    <n v="300"/>
    <n v="3200"/>
    <s v="Typically four fins of this type are used around the base of the Saturn S-I stage."/>
    <s v="colossalRocketry"/>
    <s v="Real Scale Boosters"/>
    <s v="Yes"/>
    <s v="No"/>
    <n v="10"/>
    <x v="13"/>
    <s v="Fin"/>
    <m/>
    <x v="120"/>
    <x v="0"/>
    <s v="false"/>
    <s v="Saturn I"/>
    <m/>
    <n v="1961"/>
    <m/>
    <m/>
    <m/>
    <m/>
    <m/>
  </r>
  <r>
    <s v="RSBdecouplerSaturnSIV"/>
    <x v="846"/>
    <n v="7500"/>
    <n v="10500"/>
    <s v="The interstage adapter for the Saturn I."/>
    <s v="colossalRocketry"/>
    <s v="Real Scale Boosters"/>
    <s v="Yes"/>
    <s v="No"/>
    <n v="10"/>
    <x v="0"/>
    <s v="Interstage"/>
    <m/>
    <x v="60"/>
    <x v="0"/>
    <s v="false"/>
    <s v="Saturn I"/>
    <m/>
    <n v="1961"/>
    <m/>
    <m/>
    <m/>
    <m/>
    <m/>
  </r>
  <r>
    <s v="FASADeltaAv1"/>
    <x v="847"/>
    <n v="200"/>
    <n v="5000"/>
    <s v="Early 2.44m avionics unit for Long Tank Thor and Long Tank Thrust Augmented Thor rocket stage.  Delta L-N and Delta 0."/>
    <s v="advFlightControl"/>
    <s v="FASA"/>
    <s v="Yes"/>
    <s v="Yes"/>
    <n v="4"/>
    <x v="1"/>
    <s v="Avionics"/>
    <m/>
    <x v="57"/>
    <x v="0"/>
    <s v="true"/>
    <s v="Thor-Delta"/>
    <m/>
    <n v="1960"/>
    <m/>
    <m/>
    <m/>
    <m/>
    <m/>
  </r>
  <r>
    <s v="pioneer_5"/>
    <x v="848"/>
    <n v="360"/>
    <n v="7200"/>
    <s v="Pioneer interplanetary probe 5"/>
    <s v="stability"/>
    <s v="RN US Probes"/>
    <s v="Yes"/>
    <s v="Yes"/>
    <n v="2"/>
    <x v="1"/>
    <s v="Probe"/>
    <m/>
    <x v="57"/>
    <x v="0"/>
    <s v="true"/>
    <s v="Pioneer 5"/>
    <m/>
    <n v="1960"/>
    <m/>
    <m/>
    <m/>
    <m/>
    <m/>
  </r>
  <r>
    <s v="grab-1"/>
    <x v="849"/>
    <n v="100"/>
    <n v="2000"/>
    <s v="United States reconnaissance satellite GRAB 1"/>
    <s v="stability"/>
    <s v="RN US Probes"/>
    <s v="Yes"/>
    <s v="Yes"/>
    <n v="2"/>
    <x v="1"/>
    <s v="Probe"/>
    <m/>
    <x v="57"/>
    <x v="0"/>
    <s v="true"/>
    <s v="GRAB 1"/>
    <m/>
    <n v="1960"/>
    <m/>
    <m/>
    <m/>
    <m/>
    <m/>
  </r>
  <r>
    <s v="FASAApalloLFTJ2"/>
    <x v="850"/>
    <n v="400"/>
    <n v="14000"/>
    <s v="A fuel tank with Saturn type markings."/>
    <s v="advConstruction"/>
    <s v="FASA"/>
    <s v="Yes"/>
    <s v="Yes"/>
    <n v="4"/>
    <x v="0"/>
    <s v="Fuel Tank"/>
    <n v="5"/>
    <x v="0"/>
    <x v="0"/>
    <s v="true"/>
    <m/>
    <m/>
    <n v="1967"/>
    <m/>
    <m/>
    <m/>
    <m/>
    <m/>
  </r>
  <r>
    <s v="FASAApalloLFTSVS2"/>
    <x v="850"/>
    <n v="400"/>
    <n v="14000"/>
    <s v="A fuel tank with Saturn type markings."/>
    <s v="advConstruction"/>
    <s v="FASA"/>
    <s v="Yes"/>
    <s v="Yes"/>
    <n v="4"/>
    <x v="0"/>
    <s v="Fuel Tank"/>
    <n v="5"/>
    <x v="0"/>
    <x v="0"/>
    <s v="true"/>
    <m/>
    <m/>
    <n v="1967"/>
    <m/>
    <m/>
    <m/>
    <m/>
    <m/>
  </r>
  <r>
    <s v="RSBtankSaturnSII8"/>
    <x v="851"/>
    <n v="400"/>
    <n v="14000"/>
    <s v="The propellant tank of the Saturn C-8 second stage. For engine restarts, eight ullage motors are recommended for this stage."/>
    <s v="colossalRocketry"/>
    <s v="Real Scale Boosters"/>
    <s v="Yes"/>
    <s v="Yes"/>
    <n v="10"/>
    <x v="0"/>
    <s v="Fuel Tank"/>
    <n v="7"/>
    <x v="56"/>
    <x v="0"/>
    <s v="true"/>
    <s v="Saturn C-8"/>
    <m/>
    <n v="1975"/>
    <s v="Next Era after Saturn V"/>
    <m/>
    <m/>
    <m/>
    <s v="FASAApalloLFTF1Plate,RSBtankSaturnSII8"/>
  </r>
  <r>
    <s v="RSBtankSaturnSIC8"/>
    <x v="852"/>
    <n v="400"/>
    <n v="14000"/>
    <s v="The first stage of the Saturn C-8 (sometimes referred to as Nova)."/>
    <s v="colossalRocketry"/>
    <s v="Real Scale Boosters"/>
    <s v="Yes"/>
    <s v="Yes"/>
    <n v="10"/>
    <x v="0"/>
    <s v="Fuel Tank"/>
    <n v="7"/>
    <x v="56"/>
    <x v="0"/>
    <s v="true"/>
    <s v="Saturn C-8"/>
    <m/>
    <n v="1975"/>
    <s v="Next Era after Saturn V"/>
    <m/>
    <m/>
    <m/>
    <s v="FASAApalloLFTJ2Nova,RSBtankSaturnSIC8"/>
  </r>
  <r>
    <s v="RSBdecouplerSaturnSII8"/>
    <x v="853"/>
    <n v="100"/>
    <n v="3500"/>
    <s v="The interstage adapter for the Saturn C-8 S-IC-8/S-II-8 stages. Plume configured by RealPlume."/>
    <s v="colossalRocketry"/>
    <s v="Real Scale Boosters"/>
    <s v="Yes"/>
    <s v="Yes"/>
    <n v="10"/>
    <x v="0"/>
    <s v="Interstage"/>
    <m/>
    <x v="56"/>
    <x v="0"/>
    <s v="true"/>
    <s v="Saturn C-8"/>
    <m/>
    <n v="1975"/>
    <s v="Next Era after Saturn V"/>
    <m/>
    <m/>
    <m/>
    <s v="FASAApolloStrJ2StrJ23m5mDecNova,RSBdecouplerSaturnSII8"/>
  </r>
  <r>
    <s v="FASAApalloLFTF1Plate"/>
    <x v="854"/>
    <n v="400"/>
    <n v="14000"/>
    <s v="The second stage for the Saturn C-8 launch vehicle.  Attach 8 J-2 engines."/>
    <s v="specializedConstruction"/>
    <s v="FASA"/>
    <s v="Yes"/>
    <s v="Yes"/>
    <n v="5"/>
    <x v="0"/>
    <s v="Fuel Tank"/>
    <n v="7"/>
    <x v="56"/>
    <x v="0"/>
    <s v="true"/>
    <s v="Saturn C-8"/>
    <m/>
    <n v="1975"/>
    <s v="Next Era after Saturn V"/>
    <m/>
    <m/>
    <m/>
    <s v="FASAApalloLFTF1Plate,RSBtankSaturnSII8"/>
  </r>
  <r>
    <s v="FASAApolloStrJ2StrJ23m5mDecNova"/>
    <x v="855"/>
    <n v="100"/>
    <n v="3500"/>
    <s v="An interstage separating the first and second stage of the Saturn C-8 launch vehicle. 33ft to 50ft Diameter."/>
    <s v="specializedConstruction"/>
    <s v="FASA"/>
    <s v="Yes"/>
    <s v="Yes"/>
    <n v="5"/>
    <x v="0"/>
    <s v="Interstage"/>
    <m/>
    <x v="56"/>
    <x v="0"/>
    <s v="true"/>
    <s v="Saturn C-8"/>
    <m/>
    <n v="1975"/>
    <s v="Next Era after Saturn V"/>
    <m/>
    <m/>
    <m/>
    <s v="FASAApolloStrJ2StrJ23m5mDecNova,RSBdecouplerSaturnSII8"/>
  </r>
  <r>
    <s v="FASAApalloLFTJ2Nova"/>
    <x v="856"/>
    <n v="400"/>
    <n v="14000"/>
    <s v="An extremely large liquid fuel tank for the first stage of the Saturn C-8 launch vehicle. 50ft Diameter.  Attach 8 F-1 engines."/>
    <s v="specializedConstruction"/>
    <s v="FASA"/>
    <s v="Yes"/>
    <s v="Yes"/>
    <n v="5"/>
    <x v="0"/>
    <s v="Fuel Tank"/>
    <n v="7"/>
    <x v="56"/>
    <x v="0"/>
    <s v="true"/>
    <s v="Saturn C-8"/>
    <m/>
    <n v="1975"/>
    <s v="Next Era after Saturn V"/>
    <m/>
    <m/>
    <m/>
    <s v="FASAApalloLFTJ2Nova,RSBtankSaturnSIC8"/>
  </r>
  <r>
    <s v="RSBsaturnAPS"/>
    <x v="857"/>
    <n v="750"/>
    <n v="3400"/>
    <s v="Used for attitude control and auxiliary ullage, the APS unit is very similar in function to RCS and OMS units. Manufactured by Douglas Aircraft Company."/>
    <s v="colossalRocketry"/>
    <s v="Real Scale Boosters"/>
    <s v="Yes"/>
    <s v="No"/>
    <n v="10"/>
    <x v="13"/>
    <s v="RCS"/>
    <n v="5"/>
    <x v="119"/>
    <x v="0"/>
    <s v="false"/>
    <s v="Saturn V"/>
    <m/>
    <n v="1967"/>
    <m/>
    <m/>
    <m/>
    <m/>
    <m/>
  </r>
  <r>
    <s v="RSBtankSaturn6m5m"/>
    <x v="858"/>
    <n v="8625"/>
    <n v="28000"/>
    <s v="A general purpose conical propellant tank."/>
    <s v="colossalRocketry"/>
    <s v="Real Scale Boosters"/>
    <s v="Yes"/>
    <s v="No"/>
    <n v="10"/>
    <x v="0"/>
    <s v="Fuel Tank"/>
    <n v="5"/>
    <x v="0"/>
    <x v="0"/>
    <s v="false"/>
    <s v="Saturn V"/>
    <m/>
    <n v="1967"/>
    <m/>
    <m/>
    <m/>
    <m/>
    <m/>
  </r>
  <r>
    <s v="RSBtankSaturn10m7m"/>
    <x v="859"/>
    <n v="14375"/>
    <n v="48000"/>
    <s v="A general purpose conical propellant tank."/>
    <s v="colossalRocketry"/>
    <s v="Real Scale Boosters"/>
    <s v="Yes"/>
    <s v="No"/>
    <n v="10"/>
    <x v="0"/>
    <s v="Fuel Tank"/>
    <n v="5"/>
    <x v="0"/>
    <x v="0"/>
    <s v="false"/>
    <s v="Saturn V"/>
    <m/>
    <n v="1967"/>
    <m/>
    <m/>
    <m/>
    <m/>
    <m/>
  </r>
  <r>
    <s v="RSBtankSaturn10m6m"/>
    <x v="860"/>
    <n v="11500"/>
    <n v="48000"/>
    <s v="A general purpose conical propellant tank."/>
    <s v="colossalRocketry"/>
    <s v="Real Scale Boosters"/>
    <s v="Yes"/>
    <s v="No"/>
    <n v="10"/>
    <x v="0"/>
    <s v="Fuel Tank"/>
    <n v="5"/>
    <x v="0"/>
    <x v="0"/>
    <s v="false"/>
    <s v="Saturn V"/>
    <m/>
    <n v="1967"/>
    <m/>
    <m/>
    <m/>
    <m/>
    <m/>
  </r>
  <r>
    <s v="RP0probeAvionics1-4m"/>
    <x v="861"/>
    <n v="175"/>
    <n v="3500"/>
    <s v="A mid-period avionics module capable of maintaining a pitch and roll program, used by small upper stages. Control lasts approximately a half hour. Allows full control over the vessel, up to the tonnage limit (cumulative)."/>
    <s v="stability"/>
    <s v="Squad"/>
    <s v="Yes"/>
    <s v="Yes"/>
    <n v="2"/>
    <x v="1"/>
    <s v="Avionics"/>
    <m/>
    <x v="57"/>
    <x v="0"/>
    <s v="true"/>
    <s v="Delta (Early)"/>
    <m/>
    <n v="1960"/>
    <m/>
    <m/>
    <m/>
    <m/>
    <m/>
  </r>
  <r>
    <s v="bluedog_Saturn_S4_InstrumentUnit"/>
    <x v="862"/>
    <n v="1500"/>
    <n v="30000"/>
    <s v="Guidance ring used for early Saturn I launches."/>
    <m/>
    <s v="BDB"/>
    <s v="Yes"/>
    <s v="Yes"/>
    <e v="#N/A"/>
    <x v="1"/>
    <s v="Avionics"/>
    <m/>
    <x v="121"/>
    <x v="0"/>
    <s v="true"/>
    <s v="Saturn I"/>
    <m/>
    <n v="1961"/>
    <m/>
    <m/>
    <m/>
    <m/>
    <s v="RSBprobeSaturn2,bluedog_Saturn_S4_InstrumentUnit,SXT375mProbe"/>
  </r>
  <r>
    <s v="Kosmos_Salyut_Solar_Array_rn"/>
    <x v="863"/>
    <n v="2070"/>
    <n v="9360"/>
    <s v="Solar array used from Salyut 5 to Salyut 7. With 4 panels, your target power generation will be 72EC per hour."/>
    <s v="advElectrics"/>
    <s v="RN Salyut"/>
    <s v="Yes"/>
    <s v="No"/>
    <n v="4"/>
    <x v="5"/>
    <s v="Solar"/>
    <n v="8"/>
    <x v="122"/>
    <x v="0"/>
    <s v="false"/>
    <s v="Salyut 7"/>
    <m/>
    <n v="1982"/>
    <m/>
    <m/>
    <m/>
    <m/>
    <m/>
  </r>
  <r>
    <s v="rn_salyut7_fairing"/>
    <x v="864"/>
    <n v="20"/>
    <n v="400"/>
    <s v="Fairing for the Salyut 7 station for use with the Proton. Plume configured by RealPlume."/>
    <s v="generalConstruction"/>
    <s v="RN Soviet Rockets"/>
    <s v="Yes"/>
    <s v="Yes"/>
    <n v="3"/>
    <x v="0"/>
    <s v="Fairing"/>
    <m/>
    <x v="4"/>
    <x v="0"/>
    <s v="true"/>
    <s v="Salyut 7"/>
    <m/>
    <n v="1982"/>
    <m/>
    <m/>
    <m/>
    <m/>
    <m/>
  </r>
  <r>
    <s v="salyut7"/>
    <x v="865"/>
    <n v="75000"/>
    <n v="170000"/>
    <s v="Salyut 7 orbital laboratory. Salyut ASAS REQUIRED for station to function. Plume configured by RealPlume."/>
    <s v="earlyStations"/>
    <s v="RN Salyut"/>
    <s v="Yes"/>
    <s v="Yes"/>
    <n v="4"/>
    <x v="6"/>
    <s v="Station"/>
    <m/>
    <x v="70"/>
    <x v="0"/>
    <s v="true"/>
    <s v="Salyut 7"/>
    <m/>
    <n v="1982"/>
    <m/>
    <m/>
    <m/>
    <m/>
    <m/>
  </r>
  <r>
    <s v="s6_dp"/>
    <x v="866"/>
    <n v="8000"/>
    <n v="50000"/>
    <s v="Docking port for salyut 6/7 station. Attach one and top and bottom."/>
    <s v="advFlightControl"/>
    <s v="RN Salyut"/>
    <s v="Yes"/>
    <s v="Yes"/>
    <n v="4"/>
    <x v="13"/>
    <s v="Docking"/>
    <m/>
    <x v="37"/>
    <x v="0"/>
    <s v="true"/>
    <s v="Salyut 6"/>
    <m/>
    <n v="1977"/>
    <m/>
    <m/>
    <m/>
    <m/>
    <m/>
  </r>
  <r>
    <s v="salyut6"/>
    <x v="867"/>
    <n v="65000"/>
    <n v="160000"/>
    <s v="Salyut 6 orbital laboratory. Salyut ASAS REQUIRED for station to function. Plume configured by RealPlume."/>
    <s v="earlyStations"/>
    <s v="RN Salyut"/>
    <s v="Yes"/>
    <s v="Yes"/>
    <n v="4"/>
    <x v="6"/>
    <s v="Station"/>
    <m/>
    <x v="70"/>
    <x v="0"/>
    <s v="true"/>
    <s v="Salyut 6"/>
    <m/>
    <n v="1977"/>
    <m/>
    <m/>
    <m/>
    <m/>
    <m/>
  </r>
  <r>
    <s v="rn_salyut467_fairing"/>
    <x v="868"/>
    <n v="20"/>
    <n v="400"/>
    <s v="Fairing for the Salyut 4/6 stations for use with the Proton. Plume configured by RealPlume."/>
    <s v="generalConstruction"/>
    <s v="RN Soviet Rockets"/>
    <s v="Yes"/>
    <s v="Yes"/>
    <n v="3"/>
    <x v="0"/>
    <s v="Fairing"/>
    <m/>
    <x v="56"/>
    <x v="0"/>
    <s v="true"/>
    <s v="Salyut 4"/>
    <m/>
    <n v="1974"/>
    <m/>
    <m/>
    <m/>
    <m/>
    <m/>
  </r>
  <r>
    <s v="Kosmos_TKS_Solar_Array_rn2"/>
    <x v="869"/>
    <n v="2415"/>
    <n v="10920"/>
    <s v="Solar array used for Salyut 4 and 6."/>
    <s v="largeElectrics"/>
    <s v="RN Salyut"/>
    <s v="Yes"/>
    <s v="No"/>
    <n v="4.5"/>
    <x v="5"/>
    <s v="Solar"/>
    <n v="7"/>
    <x v="12"/>
    <x v="0"/>
    <s v="false"/>
    <s v="Salyut 4"/>
    <m/>
    <n v="1974"/>
    <m/>
    <m/>
    <m/>
    <m/>
    <m/>
  </r>
  <r>
    <s v="s1_dp"/>
    <x v="870"/>
    <n v="8000"/>
    <n v="50000"/>
    <s v="Docking port for salyut 1/4 station."/>
    <s v="advFlightControl"/>
    <s v="RN Salyut"/>
    <s v="Yes"/>
    <s v="Yes"/>
    <n v="4"/>
    <x v="13"/>
    <s v="Docking"/>
    <m/>
    <x v="91"/>
    <x v="0"/>
    <s v="true"/>
    <s v="Salyut 1"/>
    <m/>
    <n v="1971"/>
    <m/>
    <m/>
    <m/>
    <m/>
    <m/>
  </r>
  <r>
    <s v="salyut1-4"/>
    <x v="871"/>
    <n v="48000"/>
    <n v="145000"/>
    <s v="Salyut 1 &amp; 4 orbital laboratory. Salyut ASAS REQUIRED for station to function. Plume configured by RealPlume."/>
    <s v="earlyStations"/>
    <s v="RN Salyut"/>
    <s v="Yes"/>
    <s v="Yes"/>
    <n v="4"/>
    <x v="6"/>
    <s v="Station"/>
    <m/>
    <x v="87"/>
    <x v="0"/>
    <s v="true"/>
    <s v="Salyut 1"/>
    <m/>
    <n v="1971"/>
    <m/>
    <m/>
    <m/>
    <m/>
    <m/>
  </r>
  <r>
    <s v="s1_rsolar"/>
    <x v="872"/>
    <n v="1200"/>
    <n v="40000"/>
    <s v="Salyut 1 series RIGHT solar panels."/>
    <s v="electrics"/>
    <s v="RN Salyut"/>
    <s v="Yes"/>
    <s v="Yes"/>
    <n v="3"/>
    <x v="5"/>
    <s v="Solar"/>
    <m/>
    <x v="111"/>
    <x v="0"/>
    <s v="true"/>
    <s v="Salyut 1"/>
    <m/>
    <n v="1971"/>
    <m/>
    <m/>
    <m/>
    <m/>
    <m/>
  </r>
  <r>
    <s v="rn_salyut1_fairing"/>
    <x v="873"/>
    <n v="20"/>
    <n v="400"/>
    <s v="Fairing for the Salyut 1 station for use with the Proton. Plume configured by RealPlume."/>
    <s v="generalConstruction"/>
    <s v="RN Soviet Rockets"/>
    <s v="Yes"/>
    <s v="Yes"/>
    <n v="3"/>
    <x v="0"/>
    <s v="Fairing"/>
    <m/>
    <x v="0"/>
    <x v="0"/>
    <s v="true"/>
    <s v="Salyut 1"/>
    <m/>
    <n v="1971"/>
    <m/>
    <m/>
    <m/>
    <m/>
    <m/>
  </r>
  <r>
    <s v="s1_lsolar"/>
    <x v="874"/>
    <n v="1200"/>
    <n v="40000"/>
    <s v="Salyut 1 series LEFT solar panels."/>
    <s v="electrics"/>
    <s v="RN Salyut"/>
    <s v="Yes"/>
    <s v="Yes"/>
    <n v="3"/>
    <x v="5"/>
    <s v="Solar"/>
    <m/>
    <x v="111"/>
    <x v="0"/>
    <s v="true"/>
    <s v="Salyut 1"/>
    <m/>
    <n v="1971"/>
    <m/>
    <m/>
    <m/>
    <m/>
    <m/>
  </r>
  <r>
    <s v="RealISRU_SabatierReactor"/>
    <x v="875"/>
    <n v="1500"/>
    <n v="2500"/>
    <s v="IN DEVELOPMENT: A small Sabatier reactor unit.  &lt;b&gt;CO2 + 4 H2 --&gt; CH4 + 2 H2O&lt;/b&gt; (PART NOT SUPPORTED BY RP-0 OR RO)"/>
    <s v="fuelSystems"/>
    <s v="Real ISRU"/>
    <s v="No"/>
    <s v="No"/>
    <n v="3"/>
    <x v="7"/>
    <m/>
    <m/>
    <x v="11"/>
    <x v="1"/>
    <m/>
    <m/>
    <m/>
    <m/>
    <m/>
    <m/>
    <m/>
    <m/>
    <m/>
  </r>
  <r>
    <s v="RealISRU_Hex_Sabatier"/>
    <x v="876"/>
    <n v="1500"/>
    <n v="2500"/>
    <s v="This asssembly includes two Sabatier reactors for high ald low temperature conversion along with thermal exchangers to ensure most energy effective procession. (CO2 + H2 -&gt; CH4 + H2O) (PART NOT SUPPORTED BY RP-0 OR RO)"/>
    <s v="fuelSystems"/>
    <s v="Real ISRU"/>
    <s v="No"/>
    <s v="No"/>
    <n v="3"/>
    <x v="7"/>
    <m/>
    <m/>
    <x v="11"/>
    <x v="1"/>
    <m/>
    <m/>
    <m/>
    <m/>
    <m/>
    <m/>
    <m/>
    <m/>
    <m/>
  </r>
  <r>
    <s v="RD58"/>
    <x v="877"/>
    <n v="400"/>
    <n v="8000"/>
    <s v="World's first closed-cycle kerolox vacuum engine. The S1.5400 served as an R-7 upper stage and the RD-58 (an upgrade) as upper stage / OMS for many Soviet and Russian launchers and spacecraft (Proton, N1, Zenit, Buran...). The S1.5400 was designed for the Blok L stage which was the final stage for the Molniya configuration of the R-7, used to launch communication satellites and interplanetary probes. Unlike prior upper stages, it was restartable (this was needed to perform apogee kick to place Molniya satellites in their final orbits). It was given the industry designation 11D33. An upgraded version, termed 11D33M, had slightly improved performance. The RD-58 is a derivative of the 11D33M engine with higher performance (industry designation 11D58); it has been used on many Russian launchers and is still in use today on Proton and Zenit. In comparison to hydrolox upper stages, kerolox ones do not suffer boiloff as badly and need far less volume (kerosene being far denser than liquid hydrogen), but have much lower specific impulse. Diameter: [2.0 m]. Plume configured by RealPlume."/>
    <m/>
    <s v="RealEngines"/>
    <s v="Yes"/>
    <s v="Yes"/>
    <e v="#N/A"/>
    <x v="3"/>
    <m/>
    <m/>
    <x v="5"/>
    <x v="0"/>
    <s v="true"/>
    <s v="Molniya"/>
    <s v="RD58"/>
    <n v="1961"/>
    <m/>
    <m/>
    <m/>
    <m/>
    <s v="RD58,liquidEngine2"/>
  </r>
  <r>
    <s v="liquidEngine2"/>
    <x v="877"/>
    <n v="400"/>
    <n v="8000"/>
    <s v="World's first closed-cycle kerolox vacuum engine. The S1.5400 served as an R-7 upper stage and the RD-58 (an upgrade) as upper stage / OMS for many Soviet and Russian launchers and spacecraft (Proton, N1, Zenit, Buran...). The S1.5400 was designed for the Blok L stage which was the final stage for the Molniya configuration of the R-7, used to launch communication satellites and interplanetary probes. Unlike prior upper stages, it was restartable (this was needed to perform apogee kick to place Molniya satellites in their final orbits). It was given the industry designation 11D33. An upgraded version, termed 11D33M, had slightly improved performance. The RD-58 is a derivative of the 11D33M engine with higher performance (industry designation 11D58); it has been used on many Russian launchers and is still in use today on Proton and Zenit. In comparison to hydrolox upper stages, kerolox ones do not suffer boiloff as badly and need far less volume (kerosene being far denser than liquid hydrogen), but have much lower specific impulse. Diameter: [2.0 m]. Plume configured by RealPlume."/>
    <s v="fuelSystems"/>
    <s v="Squad"/>
    <s v="Yes"/>
    <s v="Yes"/>
    <n v="3"/>
    <x v="3"/>
    <m/>
    <m/>
    <x v="5"/>
    <x v="0"/>
    <s v="true"/>
    <s v="Molniya"/>
    <s v="RD58"/>
    <n v="1961"/>
    <m/>
    <m/>
    <m/>
    <m/>
    <s v="RD58,liquidEngine2"/>
  </r>
  <r>
    <s v="rn_r7_blok_i_2"/>
    <x v="878"/>
    <n v="1800"/>
    <n v="100"/>
    <s v="Block-I third stage of the r7 rocket. Right click to change texture for various R7 types. Plume configured by RealPlume."/>
    <s v="generalRocketry"/>
    <s v="RN Soviet Rockets"/>
    <s v="Yes"/>
    <s v="No"/>
    <n v="2"/>
    <x v="3"/>
    <m/>
    <m/>
    <x v="123"/>
    <x v="0"/>
    <s v="false"/>
    <s v="Molniya-M"/>
    <m/>
    <n v="1964"/>
    <m/>
    <m/>
    <m/>
    <m/>
    <m/>
  </r>
  <r>
    <s v="RO-RealEngines-NK9V"/>
    <x v="879"/>
    <n v="500"/>
    <n v="10000"/>
    <s v="Staged combustion kerolox upper/vacuum engine. Designed by Kuznetsov for the Korolev GR-1 projet. Reused (as NK-19) on the N1, upgraded for the N1F with restart capability as NK-31. Diameter: [1.8 m]. Plume configured by RealPlume."/>
    <m/>
    <s v="RealEngines"/>
    <s v="Yes"/>
    <s v="Yes"/>
    <e v="#N/A"/>
    <x v="3"/>
    <m/>
    <m/>
    <x v="123"/>
    <x v="0"/>
    <s v="true"/>
    <m/>
    <s v="NK9V"/>
    <n v="1964"/>
    <m/>
    <m/>
    <m/>
    <m/>
    <s v="RO-RealEngines-NK9V,RO-BobCat-NK9V"/>
  </r>
  <r>
    <s v="Castor-30XL"/>
    <x v="880"/>
    <m/>
    <m/>
    <m/>
    <m/>
    <s v="Engine_Config"/>
    <s v="Yes"/>
    <m/>
    <e v="#N/A"/>
    <x v="4"/>
    <m/>
    <m/>
    <x v="7"/>
    <x v="0"/>
    <m/>
    <s v="Antares"/>
    <s v="Castor-30XL"/>
    <n v="2013"/>
    <m/>
    <m/>
    <m/>
    <m/>
    <m/>
  </r>
  <r>
    <s v="Castor-4"/>
    <x v="881"/>
    <m/>
    <m/>
    <m/>
    <m/>
    <s v="Engine_Config"/>
    <s v="Yes"/>
    <m/>
    <e v="#N/A"/>
    <x v="4"/>
    <m/>
    <m/>
    <x v="98"/>
    <x v="0"/>
    <m/>
    <s v="Castor 4"/>
    <s v="Castor-4"/>
    <n v="1975"/>
    <m/>
    <m/>
    <m/>
    <m/>
    <m/>
  </r>
  <r>
    <s v="S5_92fversion"/>
    <x v="882"/>
    <n v="1000"/>
    <n v="3500"/>
    <s v="A gas generator cycle hypergolic vacuum engine. Used on the Fregat upper stage series. Diameter: 0.85 m. Plume configured by RealPlume. (PART NOT COSTED BY RP-0 BUT IN CORRECT NODE)"/>
    <s v="avionicsTL5"/>
    <s v="RealEngines"/>
    <s v="Yes"/>
    <s v="No"/>
    <n v="6"/>
    <x v="12"/>
    <m/>
    <m/>
    <x v="124"/>
    <x v="0"/>
    <s v="false"/>
    <s v="Fregat"/>
    <s v="S5_92"/>
    <n v="2000"/>
    <m/>
    <m/>
    <m/>
    <m/>
    <s v="NP_S592,S5_92fversion,RLA_small_resistojet"/>
  </r>
  <r>
    <s v="RLA_small_resistojet"/>
    <x v="882"/>
    <n v="3250"/>
    <n v="18000"/>
    <s v="A gas generator cycle hypergolic vacuum engine. Used on the Fregat upper stage series. Diameter: 0.85 m. Plume configured by RealPlume."/>
    <s v="largeElectrics"/>
    <s v="RLA Stockalike"/>
    <s v="Yes"/>
    <s v="No"/>
    <n v="4.5"/>
    <x v="12"/>
    <m/>
    <m/>
    <x v="124"/>
    <x v="0"/>
    <s v="false"/>
    <s v="Fregat"/>
    <s v="S5_92"/>
    <n v="2000"/>
    <m/>
    <m/>
    <m/>
    <m/>
    <s v="NP_S592,S5_92fversion,RLA_small_resistojet"/>
  </r>
  <r>
    <s v="NP_S592"/>
    <x v="882"/>
    <n v="200"/>
    <n v="2800"/>
    <s v="The S5.92 is a Russian rocket engine currently powering the Fregat upper stage. The S5.92 engine was developed for use on the Phobos missions, then later adapted for use on the Fregat space tug which currently serves as the orbital stage for the Soyuz and Zenit launch vehicles. Plume configured by RealPlume."/>
    <s v="propulsionSystems"/>
    <s v="Niche Parts"/>
    <s v="Yes"/>
    <s v="No"/>
    <n v="4"/>
    <x v="12"/>
    <s v="US Engine"/>
    <m/>
    <x v="46"/>
    <x v="0"/>
    <s v="false"/>
    <s v="Phobos, Fregat"/>
    <m/>
    <n v="1988"/>
    <m/>
    <m/>
    <m/>
    <m/>
    <s v="NP_S592,S5_92fversion,RLA_small_resistojet"/>
  </r>
  <r>
    <s v="400N_Engine"/>
    <x v="883"/>
    <n v="200"/>
    <n v="2800"/>
    <s v="The S400 400N bipropellant Engine is designed for apogee orbit injection of geostationary satellites and for trajectory and planetary orbit manoeuvres of deep space probes. Notable missions include Galileo, Mars Express, Venus Express &amp; the ExoMars Trace Gas Orbiter. Plume configured by RealPlume."/>
    <s v="propulsionSystems"/>
    <s v="Niche Parts"/>
    <s v="Yes"/>
    <s v="No"/>
    <n v="4"/>
    <x v="13"/>
    <s v="RCS Engine"/>
    <m/>
    <x v="125"/>
    <x v="0"/>
    <s v="false"/>
    <s v="Galileo, Mars Express, Venus Express"/>
    <m/>
    <n v="1989"/>
    <m/>
    <m/>
    <m/>
    <m/>
    <m/>
  </r>
  <r>
    <s v="bluedog_Juno_EngineS3D"/>
    <x v="884"/>
    <n v="650"/>
    <n v="13000"/>
    <m/>
    <m/>
    <s v="BDB"/>
    <s v="Yes"/>
    <s v="Yes"/>
    <e v="#N/A"/>
    <x v="12"/>
    <m/>
    <m/>
    <x v="26"/>
    <x v="0"/>
    <s v="true"/>
    <s v="Thor"/>
    <s v="LR79"/>
    <n v="1956"/>
    <m/>
    <m/>
    <m/>
    <m/>
    <s v="FASADeltaMB3LFE,liquidEngine1-2,bluedog_Juno_EngineS3D,bluedog_thorEngine"/>
  </r>
  <r>
    <s v="Castor-4A"/>
    <x v="885"/>
    <m/>
    <m/>
    <m/>
    <m/>
    <s v="Engine_Config"/>
    <s v="Yes"/>
    <m/>
    <e v="#N/A"/>
    <x v="4"/>
    <m/>
    <m/>
    <x v="68"/>
    <x v="0"/>
    <m/>
    <s v="Delta II (1989)"/>
    <s v="Castor-4A"/>
    <n v="1989"/>
    <m/>
    <m/>
    <m/>
    <m/>
    <m/>
  </r>
  <r>
    <s v="rn_s3_vernier"/>
    <x v="886"/>
    <n v="50"/>
    <n v="1000"/>
    <s v="A Lox/Kerosene vernier rocket engine used on the S-3 engine for Juno II and Saturn A-2. Plume configured by RealPlume."/>
    <s v="generalRocketry"/>
    <s v="RN US Rockets"/>
    <s v="Yes"/>
    <s v="Yes"/>
    <n v="2"/>
    <x v="12"/>
    <m/>
    <m/>
    <x v="52"/>
    <x v="0"/>
    <s v="true"/>
    <s v="Juno II"/>
    <m/>
    <n v="1958"/>
    <m/>
    <m/>
    <m/>
    <m/>
    <m/>
  </r>
  <r>
    <s v="rn_s3"/>
    <x v="887"/>
    <n v="650"/>
    <n v="13000"/>
    <s v="A Lox/Kerosene rocket engine used on Juno II and Saturn A-2. Plume configured by RealPlume."/>
    <s v="generalRocketry"/>
    <s v="RN US Rockets"/>
    <s v="Yes"/>
    <s v="Yes"/>
    <n v="2"/>
    <x v="12"/>
    <m/>
    <m/>
    <x v="52"/>
    <x v="0"/>
    <s v="true"/>
    <s v="Juno II"/>
    <m/>
    <n v="1958"/>
    <m/>
    <m/>
    <m/>
    <m/>
    <m/>
  </r>
  <r>
    <s v="Castor-4AXL"/>
    <x v="888"/>
    <m/>
    <m/>
    <m/>
    <m/>
    <s v="Engine_Config"/>
    <s v="Yes"/>
    <m/>
    <e v="#N/A"/>
    <x v="4"/>
    <m/>
    <m/>
    <x v="90"/>
    <x v="0"/>
    <m/>
    <s v="Atlas IIAS, H-II (2001)"/>
    <s v="Castor-4AXL"/>
    <n v="2001"/>
    <m/>
    <m/>
    <m/>
    <m/>
    <m/>
  </r>
  <r>
    <s v="S200_Thruster"/>
    <x v="889"/>
    <n v="280"/>
    <n v="4200"/>
    <s v="The S200 Bipropellant Thruster was developed for attitude control, orbital manoeuvring and braking of ESA's Automated Transfer Vehicle (ATV). The thruster has been selected to fly in the future NASA Programme ORION Multi Purpose Crew Vehicle, NASA's new spacecraft built to send humans further than ever before."/>
    <s v="advFlightControl"/>
    <s v="Niche Parts"/>
    <s v="Yes"/>
    <s v="No"/>
    <n v="4"/>
    <x v="13"/>
    <s v="RCS Engine"/>
    <m/>
    <x v="126"/>
    <x v="0"/>
    <s v="false"/>
    <s v="ESA ATV"/>
    <m/>
    <n v="2007"/>
    <m/>
    <m/>
    <m/>
    <m/>
    <m/>
  </r>
  <r>
    <s v="S200_Block"/>
    <x v="890"/>
    <n v="280"/>
    <n v="4200"/>
    <s v="The S200 ATV Aft Thruster Cluster was developed for attitude control, orbital manoeuvring and braking of ESA's Automated Transfer Vehicle (ATV). The thruster clusters deliver both steady state thrust and impulse bit and can also be used as back-up in the event of main engine failure."/>
    <s v="advFlightControl"/>
    <s v="Niche Parts"/>
    <s v="Yes"/>
    <s v="No"/>
    <n v="4"/>
    <x v="13"/>
    <s v="RCS Engine"/>
    <m/>
    <x v="126"/>
    <x v="0"/>
    <s v="false"/>
    <s v="ESA ATV"/>
    <m/>
    <n v="2007"/>
    <m/>
    <m/>
    <m/>
    <m/>
    <m/>
  </r>
  <r>
    <s v="SXTSize2SRB"/>
    <x v="891"/>
    <n v="15000"/>
    <n v="25000"/>
    <s v="This super massive booster is designed to be recovered after jettisoning. Once recovered, it is refurbished and refueled for another launch. Notable for having a gimbal. (PART NOT SUPPORTED BY RP-0 OR RO)"/>
    <s v="heavierRocketry"/>
    <s v="SXT"/>
    <s v="No"/>
    <s v="No"/>
    <n v="5"/>
    <x v="7"/>
    <m/>
    <m/>
    <x v="11"/>
    <x v="1"/>
    <m/>
    <m/>
    <m/>
    <m/>
    <m/>
    <m/>
    <m/>
    <m/>
    <m/>
  </r>
  <r>
    <s v="S10Block"/>
    <x v="892"/>
    <n v="280"/>
    <n v="4200"/>
    <s v="The S10 Thruster Module comprises of two S10 thrusters in redundant configuration, ten of these modules provide three axis control for the ExoMars Trace Gas Orbiter."/>
    <s v="advFlightControl"/>
    <s v="Niche Parts"/>
    <s v="Yes"/>
    <s v="No"/>
    <n v="4"/>
    <x v="12"/>
    <s v="RCS Engine"/>
    <n v="10"/>
    <x v="127"/>
    <x v="0"/>
    <s v="false"/>
    <s v="ExoMars"/>
    <m/>
    <n v="2020"/>
    <m/>
    <m/>
    <m/>
    <m/>
    <m/>
  </r>
  <r>
    <s v="S10_Thruster"/>
    <x v="893"/>
    <n v="280"/>
    <n v="4200"/>
    <s v="The S10 10N bipropellant thruster is a small rocket engine designed for both long term steady state and pulse mode operation. This engine is in service on board the LISA-Pathfinder experiment as well as the ExoMars Trace Gas Orbiter."/>
    <s v="advFlightControl"/>
    <s v="Niche Parts"/>
    <s v="Yes"/>
    <s v="No"/>
    <n v="4"/>
    <x v="12"/>
    <s v="RCS Engine"/>
    <m/>
    <x v="36"/>
    <x v="0"/>
    <s v="false"/>
    <s v="Pathfinder, ExoMars"/>
    <m/>
    <n v="1996"/>
    <m/>
    <m/>
    <m/>
    <m/>
    <m/>
  </r>
  <r>
    <s v="RO-BobCat-NK9V"/>
    <x v="879"/>
    <n v="500"/>
    <n v="10000"/>
    <s v="Staged combustion kerolox upper/vacuum engine. Designed by Kuznetsov for the Korolev GR-1 projet. Reused (as NK-19) on the N1, upgraded for the N1F with restart capability as NK-31. Diameter: [1.8 m]. Plume configured by RealPlume."/>
    <s v="generalRocketry"/>
    <s v="Soviet Engines"/>
    <s v="Yes"/>
    <s v="Yes"/>
    <n v="2"/>
    <x v="3"/>
    <m/>
    <m/>
    <x v="123"/>
    <x v="0"/>
    <s v="true"/>
    <s v="GR-1"/>
    <s v="NK9V"/>
    <n v="1964"/>
    <m/>
    <m/>
    <m/>
    <m/>
    <s v="RO-RealEngines-NK9V,RO-BobCat-NK9V"/>
  </r>
  <r>
    <s v="E-1-Upgrade"/>
    <x v="894"/>
    <m/>
    <m/>
    <m/>
    <s v="heavierRocketry"/>
    <s v="Engine_Config"/>
    <s v="Yes"/>
    <m/>
    <n v="5"/>
    <x v="12"/>
    <m/>
    <m/>
    <x v="22"/>
    <x v="0"/>
    <m/>
    <m/>
    <s v="E1"/>
    <n v="1973"/>
    <m/>
    <m/>
    <m/>
    <m/>
    <m/>
  </r>
  <r>
    <s v="E-1"/>
    <x v="895"/>
    <m/>
    <m/>
    <m/>
    <m/>
    <s v="Engine_Config"/>
    <s v="Yes"/>
    <m/>
    <e v="#N/A"/>
    <x v="12"/>
    <m/>
    <m/>
    <x v="128"/>
    <x v="0"/>
    <m/>
    <s v="E-1"/>
    <s v="E1"/>
    <n v="1963"/>
    <m/>
    <m/>
    <m/>
    <m/>
    <m/>
  </r>
  <r>
    <s v="WBI_SAFER"/>
    <x v="896"/>
    <n v="23300"/>
    <n v="58000"/>
    <s v="The Safe Affordable Fission Engine with Radiators (SAFER) generates copious amounts of power for your spacecraft and installation needs. (PART NOT SUPPORTED BY RP-0 OR RO)"/>
    <s v="largeElectrics"/>
    <s v="WildBlue Buffalo Rover"/>
    <s v="No"/>
    <s v="No"/>
    <n v="4.5"/>
    <x v="7"/>
    <m/>
    <m/>
    <x v="11"/>
    <x v="1"/>
    <m/>
    <m/>
    <m/>
    <m/>
    <m/>
    <m/>
    <m/>
    <m/>
    <m/>
  </r>
  <r>
    <s v="rcsblock-orbital-5way-1"/>
    <x v="897"/>
    <n v="800"/>
    <n v="4850"/>
    <s v="STEADLER's RX series of blocks sacrifice atmospheric performance for high efficiencies in space. This block is a jack of all trades with five nozzles, allowing thrust in five directions. (PART NOT SUPPORTED BY RP-0 OR RO)"/>
    <s v="specializedControl"/>
    <s v="Near Future Spacecraft"/>
    <s v="No"/>
    <s v="No"/>
    <n v="5"/>
    <x v="13"/>
    <s v="RCS"/>
    <m/>
    <x v="1"/>
    <x v="1"/>
    <m/>
    <m/>
    <m/>
    <m/>
    <m/>
    <m/>
    <m/>
    <m/>
    <m/>
  </r>
  <r>
    <s v="rcsblock-orbital-4way-1"/>
    <x v="898"/>
    <n v="700"/>
    <n v="4250"/>
    <s v="STEADLER's RX series of blocks sacrifice atmospheric performance for high efficiencies in space. The -45 model is the classic form factor, allowing thrust in four directions. (PART NOT SUPPORTED BY RP-0 OR RO)"/>
    <s v="specializedControl"/>
    <s v="Near Future Spacecraft"/>
    <s v="No"/>
    <s v="No"/>
    <n v="5"/>
    <x v="13"/>
    <s v="RCS"/>
    <m/>
    <x v="1"/>
    <x v="1"/>
    <m/>
    <m/>
    <m/>
    <m/>
    <m/>
    <m/>
    <m/>
    <m/>
    <m/>
  </r>
  <r>
    <s v="rcsblock-orbital-2way-45-2"/>
    <x v="899"/>
    <n v="575"/>
    <n v="4150"/>
    <s v="STEADLER's RX series of blocks sacrifice atmospheric performance for high efficiencies in space. The -30 model is the increased thrust variant with paired nozzles."/>
    <s v="specializedControl"/>
    <s v="Near Future Spacecraft"/>
    <s v="No"/>
    <s v="No"/>
    <n v="5"/>
    <x v="13"/>
    <s v="RCS"/>
    <m/>
    <x v="1"/>
    <x v="1"/>
    <m/>
    <m/>
    <m/>
    <m/>
    <m/>
    <m/>
    <m/>
    <m/>
    <m/>
  </r>
  <r>
    <s v="rcsblock-orbital-3way-1"/>
    <x v="900"/>
    <n v="575"/>
    <n v="4150"/>
    <s v="STEADLER's RX series of blocks sacrifice atmospheric performance for high efficiencies in space. After extensive research, engineers determined that the most efficient configuration of block could be a triple-nozzle model with a very specific configuration. (PART NOT SUPPORTED BY RP-0 OR RO)"/>
    <s v="specializedControl"/>
    <s v="Near Future Spacecraft"/>
    <s v="No"/>
    <s v="No"/>
    <n v="5"/>
    <x v="13"/>
    <s v="RCS"/>
    <m/>
    <x v="1"/>
    <x v="1"/>
    <m/>
    <m/>
    <m/>
    <m/>
    <m/>
    <m/>
    <m/>
    <m/>
    <m/>
  </r>
  <r>
    <s v="rcsblock-orbital-2way-45-1"/>
    <x v="901"/>
    <n v="450"/>
    <n v="3850"/>
    <s v="STEADLER's RX series of blocks sacrifice atmospheric performance for high efficiencies in space. The -15 model comes with two nozzles angled at 45 degrees."/>
    <s v="specializedControl"/>
    <s v="Near Future Spacecraft"/>
    <s v="No"/>
    <s v="No"/>
    <n v="5"/>
    <x v="13"/>
    <s v="RCS"/>
    <m/>
    <x v="1"/>
    <x v="1"/>
    <m/>
    <m/>
    <m/>
    <m/>
    <m/>
    <m/>
    <m/>
    <m/>
    <m/>
  </r>
  <r>
    <s v="rcsblock-orbital-linear-1"/>
    <x v="902"/>
    <n v="325"/>
    <n v="3150"/>
    <s v="A single RX-series nozzle allows translation in a single direction. Place several of them, well, and the world is your unidentified mollusk."/>
    <s v="specializedControl"/>
    <s v="Near Future Spacecraft"/>
    <s v="No"/>
    <s v="No"/>
    <n v="5"/>
    <x v="13"/>
    <s v="RCS"/>
    <m/>
    <x v="1"/>
    <x v="1"/>
    <m/>
    <m/>
    <m/>
    <m/>
    <m/>
    <m/>
    <m/>
    <m/>
    <m/>
  </r>
  <r>
    <s v="RadialReactionWheel"/>
    <x v="903"/>
    <n v="150"/>
    <n v="4500"/>
    <s v="This part is essentially just a set of spinning disks, which really isn't capable of doing much of anything."/>
    <s v="miniaturization"/>
    <s v="Squad"/>
    <s v="Yes"/>
    <s v="No"/>
    <n v="3"/>
    <x v="13"/>
    <s v="Reaction Wheel"/>
    <n v="5"/>
    <x v="1"/>
    <x v="1"/>
    <s v="false"/>
    <m/>
    <m/>
    <m/>
    <m/>
    <m/>
    <m/>
    <m/>
    <m/>
  </r>
  <r>
    <s v="ca_vor_dish"/>
    <x v="904"/>
    <n v="420"/>
    <n v="3300"/>
    <s v="The Vorona dish has a powerful transmitter for its size, that should allow a fair bit of range in communication in the inner solar system; whether you want it to or not. (PART NOT SUPPORTED BY RP-0 OR RO)"/>
    <s v="advConstruction"/>
    <s v="Coatl Aerospace"/>
    <s v="No"/>
    <s v="No"/>
    <n v="4"/>
    <x v="7"/>
    <s v="Antenna"/>
    <m/>
    <x v="11"/>
    <x v="1"/>
    <m/>
    <m/>
    <m/>
    <m/>
    <m/>
    <m/>
    <m/>
    <m/>
    <m/>
  </r>
  <r>
    <s v="ca_vor_core"/>
    <x v="905"/>
    <n v="600"/>
    <n v="4200"/>
    <s v="The Vorona probe system is designed to work in tandem with a Fomalhaut lander to conduct simultaneous orbital/surface science. It packs batteries, avionics, and monopropellant in a very rugged case. (PART NOT SUPPORTED BY RP-0 OR RO)"/>
    <s v="advConstruction"/>
    <s v="Coatl Aerospace"/>
    <s v="No"/>
    <s v="No"/>
    <n v="4"/>
    <x v="1"/>
    <s v="Probe"/>
    <m/>
    <x v="1"/>
    <x v="1"/>
    <m/>
    <m/>
    <m/>
    <m/>
    <m/>
    <m/>
    <m/>
    <m/>
    <m/>
  </r>
  <r>
    <s v="sp_odyssey_b"/>
    <x v="906"/>
    <n v="380"/>
    <n v="4000"/>
    <s v="An alternate photovoltaic system with vastly improved clearance, based on our award-winning E200 Series. 5.46 m2."/>
    <s v="advElectrics"/>
    <s v="Coatl Aerospace"/>
    <s v="Yes"/>
    <s v="No"/>
    <n v="4"/>
    <x v="5"/>
    <s v="Solar"/>
    <n v="9"/>
    <x v="74"/>
    <x v="0"/>
    <s v="false"/>
    <s v="Odyssey"/>
    <m/>
    <n v="2001"/>
    <m/>
    <m/>
    <m/>
    <m/>
    <m/>
  </r>
  <r>
    <s v="ca_vor_comm"/>
    <x v="907"/>
    <n v="300"/>
    <n v="1000"/>
    <s v="Vorona's Comm Array mounts dual conic antennae for short range, low-gain communication. The system also has a mount for a high-gain dish, designed for the Vorona CAE-102 dish (Sold separately). (PART NOT SUPPORTED BY RP-0 OR RO)"/>
    <s v="engineering101"/>
    <s v="Coatl Aerospace"/>
    <s v="No"/>
    <s v="No"/>
    <n v="1"/>
    <x v="7"/>
    <s v="Antenna"/>
    <m/>
    <x v="11"/>
    <x v="1"/>
    <m/>
    <m/>
    <m/>
    <m/>
    <m/>
    <m/>
    <m/>
    <m/>
    <m/>
  </r>
  <r>
    <s v="RLA_rcs45_2way"/>
    <x v="908"/>
    <n v="310"/>
    <n v="1700"/>
    <s v="One of the precursors to the RV-105, this unit only has offset bi-directional thrust. Designed for 45 degree offset placement to allow for cardinal direction translation. Useful on certain command pods and other components."/>
    <s v="advFlightControl"/>
    <s v="RLA Stockalike"/>
    <s v="Yes"/>
    <s v="No"/>
    <n v="4"/>
    <x v="13"/>
    <s v="RCS"/>
    <n v="4"/>
    <x v="1"/>
    <x v="1"/>
    <s v="false"/>
    <m/>
    <m/>
    <m/>
    <m/>
    <m/>
    <m/>
    <m/>
    <m/>
  </r>
  <r>
    <s v="RLA_rcs_2way"/>
    <x v="909"/>
    <n v="310"/>
    <n v="1700"/>
    <s v="One of the precursors to the RV-105, this unit only has bi-directional thrust. Great for simple translation maneuvers."/>
    <s v="advFlightControl"/>
    <s v="RLA Stockalike"/>
    <s v="Yes"/>
    <s v="No"/>
    <n v="4"/>
    <x v="13"/>
    <s v="RCS"/>
    <n v="4"/>
    <x v="1"/>
    <x v="1"/>
    <s v="false"/>
    <m/>
    <m/>
    <m/>
    <m/>
    <m/>
    <m/>
    <m/>
    <m/>
  </r>
  <r>
    <s v="RLA_rcs_linear"/>
    <x v="910"/>
    <n v="155"/>
    <n v="850"/>
    <s v="One of the early prototype units for the RCS Block we all know and love. Useful when a little extra kick is needed for vessel rotation, or balancing translation on very oddly changed vessels."/>
    <s v="flightControl"/>
    <s v="RLA Stockalike"/>
    <s v="Yes"/>
    <s v="No"/>
    <n v="3"/>
    <x v="13"/>
    <s v="RCS"/>
    <n v="2"/>
    <x v="1"/>
    <x v="1"/>
    <s v="false"/>
    <m/>
    <m/>
    <m/>
    <m/>
    <m/>
    <m/>
    <m/>
    <m/>
  </r>
  <r>
    <s v="rcsblock-aero-5way-1"/>
    <x v="911"/>
    <n v="650"/>
    <n v="4000"/>
    <s v="This aerodynamically shielded thruster block has a fifth nozzle for improved maneuvering. This comes at the cost of slightly lower total thrusts. (PART NOT SUPPORTED BY RP-0 OR RO)"/>
    <s v="specializedControl"/>
    <s v="Near Future Spacecraft"/>
    <s v="No"/>
    <s v="No"/>
    <n v="5"/>
    <x v="13"/>
    <s v="RCS"/>
    <m/>
    <x v="1"/>
    <x v="1"/>
    <m/>
    <m/>
    <m/>
    <m/>
    <m/>
    <m/>
    <m/>
    <m/>
    <m/>
  </r>
  <r>
    <s v="RLA_rcs_5way_quarter"/>
    <x v="912"/>
    <n v="775"/>
    <n v="1450"/>
    <s v="Improving the venerable RV-105 seemed like a daunting task, and STEADLER Corps engineers wasted many hours arguing over the best way to do it. Eventually they gave up and just drilled a hole in the top and stuck another nozzle in it."/>
    <s v="fuelSystems"/>
    <s v="RLA Stockalike"/>
    <s v="Yes"/>
    <s v="No"/>
    <n v="3"/>
    <x v="13"/>
    <s v="RCS"/>
    <n v="4"/>
    <x v="1"/>
    <x v="1"/>
    <s v="false"/>
    <m/>
    <m/>
    <m/>
    <m/>
    <m/>
    <m/>
    <m/>
    <m/>
  </r>
  <r>
    <s v="RLA_rcs_5way_half"/>
    <x v="913"/>
    <n v="775"/>
    <n v="1450"/>
    <s v="Improving the venerable RV-105 seemed like a daunting task, and STEADLER Corps engineers wasted many hours arguing over the best way to do it. Eventually they gave up and just drilled a hole in the top and stuck another nozzle in it."/>
    <s v="fuelSystems"/>
    <s v="RLA Stockalike"/>
    <s v="Yes"/>
    <s v="No"/>
    <n v="3"/>
    <x v="13"/>
    <s v="RCS"/>
    <n v="4"/>
    <x v="1"/>
    <x v="1"/>
    <s v="false"/>
    <m/>
    <m/>
    <m/>
    <m/>
    <m/>
    <m/>
    <m/>
    <m/>
  </r>
  <r>
    <s v="RLA_rcs_5way"/>
    <x v="914"/>
    <n v="775"/>
    <n v="4250"/>
    <s v="Improving the venerable RV-105 seemed like a daunting task, and STEADLER Corps engineers wasted many hours arguing over the best way to do it. Eventually they gave up and just drilled a hole in the top and stuck another nozzle in it."/>
    <s v="specializedControl"/>
    <s v="RLA Stockalike"/>
    <s v="Yes"/>
    <s v="No"/>
    <n v="5"/>
    <x v="13"/>
    <s v="RCS"/>
    <n v="5"/>
    <x v="1"/>
    <x v="1"/>
    <s v="false"/>
    <m/>
    <m/>
    <m/>
    <m/>
    <m/>
    <m/>
    <m/>
    <m/>
  </r>
  <r>
    <s v="RLA_rcs45"/>
    <x v="915"/>
    <n v="620"/>
    <n v="3400"/>
    <s v="Improving the venerable RV-105 seemed like a daunting task, and STEADLER Corps engineers wasted many hours arguing over the best way to do it. One of those options was altering the angle of the nozzles. Designed for 45 degree offset placement to allow for cardinal direction translation. Useful on certain command pods and other components."/>
    <s v="advFlightControl"/>
    <s v="RLA Stockalike"/>
    <s v="Yes"/>
    <s v="No"/>
    <n v="4"/>
    <x v="13"/>
    <s v="RCS"/>
    <n v="4"/>
    <x v="1"/>
    <x v="1"/>
    <s v="false"/>
    <m/>
    <m/>
    <m/>
    <m/>
    <m/>
    <m/>
    <m/>
    <m/>
  </r>
  <r>
    <s v="RutherfordVacuum"/>
    <x v="916"/>
    <n v="28"/>
    <n v="20000"/>
    <s v="The Rutherford Engine is the worlds first electric turbo-pumped LOX/RP-1 engine. Rutherford adopts an entirely new propulsion cycle, making use of brushless DC motors and high performance Lithium Polymer batteries to drive its turbo-pumps. The engine is named after the famous physicist Ernest Rutherford. Plume configured by RealPlume."/>
    <s v="propulsionSystems"/>
    <s v="Niche Parts"/>
    <s v="Yes"/>
    <s v="Yes"/>
    <n v="4"/>
    <x v="12"/>
    <s v="US Engine"/>
    <n v="10"/>
    <x v="34"/>
    <x v="0"/>
    <s v="true"/>
    <s v="Electron (Rocket Lab)"/>
    <m/>
    <n v="2017"/>
    <m/>
    <s v="Same as other Rutherford Vac"/>
    <d v="2017-05-19T00:00:00"/>
    <m/>
    <s v="FRERUTHERFORDVAC,RutherfordVacuum"/>
  </r>
  <r>
    <s v="FRERUTHERFORDVAC"/>
    <x v="917"/>
    <n v="28"/>
    <n v="20000"/>
    <s v="The Rutherford engine with an extended nozzle for better vacuum performance. [0.6m] Plume configured by RealPlume."/>
    <s v="giganticRocketry"/>
    <s v="ForgottenRealEngines"/>
    <s v="Yes"/>
    <s v="Yes"/>
    <n v="8"/>
    <x v="12"/>
    <s v="US Engine"/>
    <n v="10"/>
    <x v="34"/>
    <x v="0"/>
    <s v="true"/>
    <s v="Electron (Rocket Lab)"/>
    <m/>
    <n v="2017"/>
    <m/>
    <m/>
    <m/>
    <m/>
    <s v="FRERUTHERFORDVAC,RutherfordVacuum"/>
  </r>
  <r>
    <s v="FRERUTHERFORD"/>
    <x v="918"/>
    <n v="21"/>
    <n v="15000"/>
    <s v="Rocket Labâ€™s flagship engine, the 4,900lbf Rutherford, is an electrical turbo-pumped LOX/RP-1 engine specifically designed for the Electron Launch Vehicle. [0.3m] Plume configured by RealPlume."/>
    <s v="giganticRocketry"/>
    <s v="ForgottenRealEngines"/>
    <s v="Yes"/>
    <s v="Yes"/>
    <n v="8"/>
    <x v="12"/>
    <s v="FS Engine"/>
    <n v="10"/>
    <x v="34"/>
    <x v="0"/>
    <s v="true"/>
    <s v="Electron (Rocket Lab)"/>
    <m/>
    <n v="2017"/>
    <m/>
    <m/>
    <m/>
    <m/>
    <s v="FRERUTHERFORD,Rutherford"/>
  </r>
  <r>
    <s v="Rutherford"/>
    <x v="918"/>
    <n v="21"/>
    <n v="15000"/>
    <s v="The Rutherford Engine is the worlds first electric turbo-pumped LOX/RP-1 engine. Rutherford adopts an entirely new propulsion cycle, making use of brushless DC motors and high performance Lithium Polymer batteries to drive its turbo-pumps. The engine is named after the famous New Zealand born physicist Ernest Rutherford. Plume configured by RealPlume."/>
    <s v="propulsionSystems"/>
    <s v="Niche Parts"/>
    <s v="Yes"/>
    <s v="Yes"/>
    <n v="4"/>
    <x v="12"/>
    <s v="FS Engine"/>
    <n v="10"/>
    <x v="34"/>
    <x v="0"/>
    <s v="true"/>
    <s v="Electron (Rocket Lab)"/>
    <m/>
    <n v="2017"/>
    <m/>
    <s v="Same as other Rutherford"/>
    <d v="2017-05-19T00:00:00"/>
    <m/>
    <s v="FRERUTHERFORD,Rutherford"/>
  </r>
  <r>
    <s v="CXA_RTAS_P"/>
    <x v="919"/>
    <n v="400"/>
    <n v="1000"/>
    <s v="The Rectangular Truss Attachment System (RTAS) was developed for allowing orbital construction of multiple truss segments. This specific variant is designed around the rectangular form factor Intergrated Truss System (ITS). Highly recommended to use a robotic arm for construction due to tight docking tolerances unless pilots are veterans at docking."/>
    <s v="specializedConstruction"/>
    <s v="CxAerospace"/>
    <s v="Yes"/>
    <s v="No"/>
    <n v="5"/>
    <x v="13"/>
    <s v="Docking"/>
    <m/>
    <x v="129"/>
    <x v="0"/>
    <s v="false"/>
    <s v="ISS RTAS"/>
    <m/>
    <n v="2001"/>
    <m/>
    <m/>
    <m/>
    <m/>
    <s v="CXA_RTAS_A,CXA_RTAS_P"/>
  </r>
  <r>
    <s v="CXA_RTAS_A"/>
    <x v="920"/>
    <n v="400"/>
    <n v="1000"/>
    <s v="The Rectangular Truss Attachment System (RTAS) was developed for allowing orbital construction of multiple truss segments. This specific variant is designed around the rectangular form factor Intergrated Truss System (ITS). Highly recommended to use a robotic arm for construction due to tight docking tolerances unless pilots are veterans at docking."/>
    <s v="specializedConstruction"/>
    <s v="CxAerospace"/>
    <s v="Yes"/>
    <s v="No"/>
    <n v="5"/>
    <x v="13"/>
    <s v="Docking"/>
    <m/>
    <x v="129"/>
    <x v="0"/>
    <s v="false"/>
    <s v="ISS RTAS"/>
    <m/>
    <n v="2001"/>
    <m/>
    <m/>
    <m/>
    <m/>
    <s v="CXA_RTAS_A,CXA_RTAS_P"/>
  </r>
  <r>
    <s v="xKWsrbGlobeX10Lx"/>
    <x v="921"/>
    <n v="8000"/>
    <n v="160000"/>
    <s v="Nothing is really known about this thing. Use it at your own risk."/>
    <s v="veryHeavyRocketry"/>
    <s v="Chaka Monkey"/>
    <s v="Yes"/>
    <s v="Yes"/>
    <n v="6"/>
    <x v="4"/>
    <m/>
    <m/>
    <x v="7"/>
    <x v="0"/>
    <s v="true"/>
    <s v="Ares I, SLS"/>
    <s v="RSRMV"/>
    <n v="2012"/>
    <m/>
    <s v="Same as other RSRMV"/>
    <d v="2017-05-19T00:00:00"/>
    <m/>
    <s v="xKWsrbGlobeX10Lx,RSBengineAresSRB,MassiveBooster,SSTU-RO-ENG-SRB5"/>
  </r>
  <r>
    <s v="EAP-241"/>
    <x v="922"/>
    <m/>
    <m/>
    <m/>
    <m/>
    <s v="Engine_Config"/>
    <s v="Yes"/>
    <m/>
    <e v="#N/A"/>
    <x v="4"/>
    <m/>
    <n v="9"/>
    <x v="90"/>
    <x v="0"/>
    <m/>
    <m/>
    <s v="EAP-241"/>
    <n v="2002"/>
    <m/>
    <m/>
    <m/>
    <m/>
    <m/>
  </r>
  <r>
    <s v="RSBengineAresSRB"/>
    <x v="921"/>
    <n v="8000"/>
    <n v="160000"/>
    <s v="The 5-segment Reusable Solid Rocket Motor (RSRMV) was first studied as an upgrade for the Space Shuttle, and entered full-scale development for Ares I. Development continued for SLS after the cancellation of Ares. Nose Cone 6.50662m tall. Diameter: [3.7 m]. Plume configured by RealPlume."/>
    <s v="giganticRocketry"/>
    <s v="Real Scale Boosters"/>
    <s v="Yes"/>
    <s v="Yes"/>
    <n v="8"/>
    <x v="4"/>
    <m/>
    <m/>
    <x v="7"/>
    <x v="0"/>
    <s v="true"/>
    <s v="Ares I, SLS"/>
    <s v="RSRMV"/>
    <n v="2012"/>
    <m/>
    <m/>
    <m/>
    <m/>
    <s v="xKWsrbGlobeX10Lx,RSBengineAresSRB,MassiveBooster,SSTU-RO-ENG-SRB5"/>
  </r>
  <r>
    <s v="MassiveBooster"/>
    <x v="921"/>
    <n v="8000"/>
    <n v="160000"/>
    <s v="The 5-segment Reusable Solid Rocket Motor (RSRMV) was first studied as an upgrade for the Space Shuttle, and entered full-scale development for Ares I. Development continued for SLS after the cancellation of Ares. Nose Cone 6.50662m tall. Diameter: [3.7 m]. Plume configured by RealPlume."/>
    <s v="exoticFuelStorage"/>
    <s v="Squad"/>
    <s v="Yes"/>
    <s v="Yes"/>
    <n v="8"/>
    <x v="4"/>
    <m/>
    <m/>
    <x v="7"/>
    <x v="0"/>
    <s v="true"/>
    <s v="Ares I, SLS"/>
    <s v="RSRMV"/>
    <n v="2012"/>
    <m/>
    <m/>
    <m/>
    <m/>
    <s v="xKWsrbGlobeX10Lx,RSBengineAresSRB,MassiveBooster,SSTU-RO-ENG-SRB5"/>
  </r>
  <r>
    <s v="SSTU-RO-ENG-SRB5"/>
    <x v="921"/>
    <n v="8000"/>
    <n v="160000"/>
    <s v="The 5-segment Reusable Solid Rocket Motor (RSRMV) was first studied as a performance and safety enhancement for the space shuttle. Adding an additonal segment to the RSRM improved the shuttle's payload capacity ISS's high-inclination orbit and made the Trans-Atlantic Abort option available immediately after booster burnout, reducing the chance of a Return to Launch Site Abort. Though work on the RSRMV for the shuttle was eventually terminated, the need of a more powerful booster for Ares I led to the motor's full-scale development. When Ares I was cancelled, the RSRMV was selected for use on the Space Launch System."/>
    <s v="veryHeavyRocketry"/>
    <s v="SSTU"/>
    <s v="Yes"/>
    <s v="Yes"/>
    <n v="6"/>
    <x v="4"/>
    <s v="SRB"/>
    <m/>
    <x v="7"/>
    <x v="0"/>
    <s v="true"/>
    <s v="Ares I, SLS"/>
    <m/>
    <n v="2012"/>
    <m/>
    <s v="Same as other RSRMV"/>
    <d v="2017-05-16T00:00:00"/>
    <m/>
    <s v="xKWsrbGlobeX10Lx,RSBengineAresSRB,MassiveBooster,SSTU-RO-ENG-SRB5"/>
  </r>
  <r>
    <s v="XNP_lft_W375SRB"/>
    <x v="923"/>
    <n v="1230"/>
    <n v="1600"/>
    <s v="A structural extension for the 4 Segment RSRM. Does not contain propellant."/>
    <s v="basicRocketry"/>
    <s v="Chaka Monkey"/>
    <s v="Yes"/>
    <s v="No"/>
    <n v="1"/>
    <x v="0"/>
    <s v="Structural"/>
    <n v="8"/>
    <x v="1"/>
    <x v="1"/>
    <s v="false"/>
    <m/>
    <m/>
    <m/>
    <m/>
    <m/>
    <m/>
    <m/>
    <m/>
  </r>
  <r>
    <s v="spotLight2"/>
    <x v="924"/>
    <n v="10"/>
    <n v="200"/>
    <s v="The Illuminator Mk2 is an extra-wide beam, low-power Illuminator, for lighting up large swaths of whatever you wish. However, its beam does not shine very far."/>
    <s v="start"/>
    <s v="Squad"/>
    <s v="Yes"/>
    <s v="Yes"/>
    <n v="0"/>
    <x v="16"/>
    <m/>
    <m/>
    <x v="1"/>
    <x v="0"/>
    <s v="true"/>
    <m/>
    <m/>
    <n v="0"/>
    <m/>
    <m/>
    <m/>
    <m/>
    <m/>
  </r>
  <r>
    <s v="XKW2mNoseConeX"/>
    <x v="925"/>
    <n v="750"/>
    <n v="3200"/>
    <s v="An aerodynamic nosecone for large solid rocket motors. Recovery parachutes not included."/>
    <s v="supersonicFlight"/>
    <s v="Chaka Monkey"/>
    <s v="Yes"/>
    <s v="No"/>
    <n v="3"/>
    <x v="4"/>
    <s v="Nosecone"/>
    <m/>
    <x v="6"/>
    <x v="0"/>
    <s v="false"/>
    <s v="RSRM"/>
    <m/>
    <n v="1981"/>
    <m/>
    <m/>
    <m/>
    <m/>
    <m/>
  </r>
  <r>
    <s v="SSTU-RO-ENG-SRBA"/>
    <x v="926"/>
    <n v="1"/>
    <n v="135600"/>
    <s v="Modular RSRM booster.  Has options for up to 6 segements, with optional scaling of diameter"/>
    <s v="basicRocketry"/>
    <s v="SSTU"/>
    <s v="Yes"/>
    <s v="Yes"/>
    <n v="1"/>
    <x v="4"/>
    <s v="SRB"/>
    <m/>
    <x v="6"/>
    <x v="0"/>
    <s v="true"/>
    <s v="RSRM"/>
    <m/>
    <n v="1981"/>
    <m/>
    <s v="Based on costs of RSRM, handled by Procedurals"/>
    <d v="2017-05-19T00:00:00"/>
    <m/>
    <s v="XSLSSRB,RSBengineSTSSRB,SSTU-RO-ENG-SRB4,SSTU-RO-ENG-SRB2,SSTU-RO-ENG-SRB3,SSTU-RO-ENG-SRBA"/>
  </r>
  <r>
    <s v="SSTU-RO-ENG-SRB3"/>
    <x v="927"/>
    <n v="4522"/>
    <n v="135600"/>
    <s v="Proposed 3-segment version of RSRM that includes a new aft skirt and TVC system."/>
    <s v="veryHeavyRocketry"/>
    <s v="SSTU"/>
    <s v="Yes"/>
    <s v="Yes"/>
    <n v="6"/>
    <x v="4"/>
    <s v="SRB"/>
    <m/>
    <x v="6"/>
    <x v="0"/>
    <s v="true"/>
    <s v="RSRM"/>
    <m/>
    <n v="1981"/>
    <m/>
    <m/>
    <m/>
    <m/>
    <s v="XSLSSRB,RSBengineSTSSRB,SSTU-RO-ENG-SRB4,SSTU-RO-ENG-SRB2,SSTU-RO-ENG-SRB3,SSTU-RO-ENG-SRBA"/>
  </r>
  <r>
    <s v="SSTU-RO-ENG-SRB2"/>
    <x v="928"/>
    <n v="3390"/>
    <n v="135600"/>
    <s v="Proposed 2-segment version of RSRM."/>
    <s v="veryHeavyRocketry"/>
    <s v="SSTU"/>
    <s v="Yes"/>
    <s v="Yes"/>
    <n v="6"/>
    <x v="4"/>
    <s v="SRB"/>
    <m/>
    <x v="6"/>
    <x v="0"/>
    <s v="true"/>
    <s v="RSRM"/>
    <m/>
    <n v="1981"/>
    <m/>
    <m/>
    <m/>
    <m/>
    <s v="XSLSSRB,RSBengineSTSSRB,SSTU-RO-ENG-SRB4,SSTU-RO-ENG-SRB2,SSTU-RO-ENG-SRB3,SSTU-RO-ENG-SRBA"/>
  </r>
  <r>
    <s v="XSLSSRB"/>
    <x v="929"/>
    <n v="6780"/>
    <n v="135600"/>
    <s v="A four segment Reusable Solid Rocket Motor, one of the most powerful rocket motors ever built and flown. Two of them were used by the Space Shuttle for liftoff and the initial part of the flight, providing more than 75% of the overall stack thrust. Manufactured by Thiokol and later by ATK. Diameter: [3.7 m]. Plume configured by RealPlume."/>
    <s v="largeVolumeContainment"/>
    <s v="Chaka Monkey"/>
    <s v="Yes"/>
    <s v="Yes"/>
    <n v="4.5"/>
    <x v="4"/>
    <m/>
    <m/>
    <x v="6"/>
    <x v="0"/>
    <s v="true"/>
    <s v="Shuttle"/>
    <s v="RSRM"/>
    <n v="1981"/>
    <m/>
    <m/>
    <m/>
    <m/>
    <s v="XSLSSRB,RSBengineSTSSRB,SSTU-RO-ENG-SRB4,SSTU-RO-ENG-SRB2,SSTU-RO-ENG-SRB3,SSTU-RO-ENG-SRBA"/>
  </r>
  <r>
    <s v="F-1A"/>
    <x v="930"/>
    <m/>
    <m/>
    <m/>
    <s v="heavierRocketry"/>
    <s v="Engine_Config"/>
    <s v="Yes"/>
    <m/>
    <n v="5"/>
    <x v="12"/>
    <m/>
    <m/>
    <x v="47"/>
    <x v="0"/>
    <m/>
    <m/>
    <s v="F1"/>
    <n v="1977"/>
    <m/>
    <m/>
    <m/>
    <m/>
    <m/>
  </r>
  <r>
    <s v="RSBengineSTSSRB"/>
    <x v="929"/>
    <n v="6780"/>
    <n v="135600"/>
    <s v="A four segment Reusable Solid Rocket Motor, one of the most powerful rocket motors ever built and flown. Two of them were used by the Space Shuttle for liftoff and the initial part of the flight, providing more than 75% of the overall stack thrust. Manufactured by Thiokol and later by ATK. Diameter: [3.7 m]. Plume configured by RealPlume."/>
    <s v="experimentalRocketry"/>
    <s v="Real Scale Boosters"/>
    <s v="Yes"/>
    <s v="Yes"/>
    <n v="7"/>
    <x v="4"/>
    <m/>
    <m/>
    <x v="6"/>
    <x v="0"/>
    <s v="true"/>
    <s v="Shuttle"/>
    <s v="RSRM"/>
    <n v="1981"/>
    <m/>
    <m/>
    <m/>
    <m/>
    <s v="XSLSSRB,RSBengineSTSSRB,SSTU-RO-ENG-SRB4,SSTU-RO-ENG-SRB2,SSTU-RO-ENG-SRB3,SSTU-RO-ENG-SRBA"/>
  </r>
  <r>
    <s v="SSTU-RO-ENG-SRB4"/>
    <x v="929"/>
    <n v="6780"/>
    <n v="135600"/>
    <s v="The Redesigned Solid Rocket Motor (RSRM) was a modification of the High-Performance Solid Rocket Motor (HPM), which failed catastrophically on STS-51L. The RSRM incorporated many safety improvements but was intended to be used only temporarily, until the introduction of the Advanced Solid Rocket Motor (ASRM). Eventually development of the ASRM was terminated and the RSRM (renamed the Reusable Solid Rocket Motor) was used on all remaining shuttle flights."/>
    <s v="veryHeavyRocketry"/>
    <s v="SSTU"/>
    <s v="Yes"/>
    <s v="Yes"/>
    <n v="6"/>
    <x v="4"/>
    <s v="SRB"/>
    <m/>
    <x v="68"/>
    <x v="0"/>
    <s v="true"/>
    <s v="Shuttle (after Challenger)"/>
    <m/>
    <n v="1987"/>
    <m/>
    <s v="Same as other RSRM"/>
    <d v="2017-05-19T00:00:00"/>
    <m/>
    <s v="XSLSSRB,RSBengineSTSSRB,SSTU-RO-ENG-SRB4,SSTU-RO-ENG-SRB2,SSTU-RO-ENG-SRB3,SSTU-RO-ENG-SRBA"/>
  </r>
  <r>
    <s v="RSBstrutXL"/>
    <x v="931"/>
    <n v="100"/>
    <n v="2800"/>
    <s v="Sometimes a small strut just isn't strong enough. Sometimes struts don't even survive 20% of their rated strength. Introducing the newer, bigger, tougher strut!"/>
    <s v="advConstruction"/>
    <s v="Real Scale Boosters"/>
    <s v="Yes"/>
    <s v="No"/>
    <n v="4"/>
    <x v="0"/>
    <s v="Strut"/>
    <n v="4"/>
    <x v="1"/>
    <x v="1"/>
    <s v="false"/>
    <m/>
    <m/>
    <m/>
    <m/>
    <m/>
    <m/>
    <m/>
    <m/>
  </r>
  <r>
    <s v="RLA_small_ntr"/>
    <x v="932"/>
    <n v="82"/>
    <n v="1640"/>
    <s v="High thrust pressure-fed hypergolic engine. Initially designed and built as a part of the NASA Bantam System Technology program, aiming for a low cost, high power propulsion system. It was later modified by Lockheed Martin for use as a launch abort engine. A derivative of the RS-88 is used by the Boeing CST-100 &quot;Starliner&quot; spacecraft for launch aborts under the name &quot;Launch Abort Engine - LAE&quot;. Diameter: [1.9 m]. Plume configured by RealPlume."/>
    <s v="giganticRocketry"/>
    <s v="RLA Stockalike"/>
    <s v="Yes"/>
    <s v="Yes"/>
    <n v="8"/>
    <x v="2"/>
    <m/>
    <n v="10"/>
    <x v="130"/>
    <x v="0"/>
    <s v="true"/>
    <s v="CST-100 Starliner"/>
    <s v="RS-88"/>
    <n v="2018"/>
    <m/>
    <m/>
    <m/>
    <m/>
    <m/>
  </r>
  <r>
    <s v="F-1"/>
    <x v="933"/>
    <m/>
    <m/>
    <m/>
    <m/>
    <s v="Engine_Config"/>
    <s v="Yes"/>
    <m/>
    <e v="#N/A"/>
    <x v="12"/>
    <m/>
    <m/>
    <x v="48"/>
    <x v="0"/>
    <m/>
    <s v="Saturn V"/>
    <s v="F1"/>
    <n v="1967"/>
    <m/>
    <m/>
    <m/>
    <m/>
    <m/>
  </r>
  <r>
    <s v="F-1A_ETS"/>
    <x v="934"/>
    <m/>
    <m/>
    <m/>
    <s v="heavierRocketry"/>
    <s v="Engine_Config"/>
    <s v="Yes"/>
    <m/>
    <n v="5"/>
    <x v="12"/>
    <m/>
    <m/>
    <x v="47"/>
    <x v="0"/>
    <m/>
    <s v="ETS Saturn IC"/>
    <s v="F-1A_ETS"/>
    <n v="1977"/>
    <m/>
    <m/>
    <m/>
    <m/>
    <m/>
  </r>
  <r>
    <s v="VR1vulcan"/>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
    <s v="hydroloxTL6"/>
    <s v="AIES"/>
    <s v="Yes"/>
    <s v="Yes"/>
    <n v="7"/>
    <x v="8"/>
    <s v="FS Engine"/>
    <m/>
    <x v="131"/>
    <x v="0"/>
    <s v="true"/>
    <s v="Delta IV"/>
    <s v="RS68"/>
    <n v="2002"/>
    <m/>
    <m/>
    <m/>
    <m/>
    <s v="VR1vulcan,xbahars68bx,cryoengine-375-1,RSBengineRS68,SSTU-SC-ENG-RS-68"/>
  </r>
  <r>
    <s v="xbahars68bx"/>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
    <s v="hydroloxTL6"/>
    <s v="Chaka Monkey"/>
    <s v="Yes"/>
    <s v="Yes"/>
    <n v="7"/>
    <x v="8"/>
    <m/>
    <m/>
    <x v="131"/>
    <x v="0"/>
    <s v="true"/>
    <s v="Delta IV"/>
    <s v="RS68"/>
    <n v="2002"/>
    <m/>
    <m/>
    <m/>
    <m/>
    <s v="VR1vulcan,xbahars68bx,cryoengine-375-1,RSBengineRS68,SSTU-SC-ENG-RS-68"/>
  </r>
  <r>
    <s v="cryoengine-375-1"/>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
    <s v="hydroloxTL6"/>
    <s v="Cryo Engines"/>
    <s v="Yes"/>
    <s v="Yes"/>
    <n v="7"/>
    <x v="8"/>
    <m/>
    <m/>
    <x v="131"/>
    <x v="0"/>
    <s v="true"/>
    <s v="Delta IV"/>
    <s v="RS68"/>
    <n v="2002"/>
    <m/>
    <m/>
    <m/>
    <m/>
    <s v="VR1vulcan,xbahars68bx,cryoengine-375-1,RSBengineRS68,SSTU-SC-ENG-RS-68"/>
  </r>
  <r>
    <s v="RSBengineRS68"/>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
    <s v="giganticRocketry"/>
    <s v="Real Scale Boosters"/>
    <s v="Yes"/>
    <s v="Yes"/>
    <n v="8"/>
    <x v="8"/>
    <m/>
    <m/>
    <x v="131"/>
    <x v="0"/>
    <s v="true"/>
    <s v="Delta IV"/>
    <s v="RS68"/>
    <n v="2002"/>
    <m/>
    <m/>
    <m/>
    <m/>
    <s v="VR1vulcan,xbahars68bx,cryoengine-375-1,RSBengineRS68,SSTU-SC-ENG-RS-68"/>
  </r>
  <r>
    <s v="SSTU-SC-ENG-RS-68"/>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5.0 m]. Using the patented SSTU Engine-Clustering technology the number of engines, engine layout, mounting or shroud type, and mount/shroud size are configurable, and each set of engines are built to your specifications. Plume configured by RealPlume."/>
    <s v="hydroloxTL6"/>
    <s v="SSTU"/>
    <s v="Yes"/>
    <s v="Yes"/>
    <n v="7"/>
    <x v="8"/>
    <s v="FS Engine"/>
    <m/>
    <x v="131"/>
    <x v="0"/>
    <s v="true"/>
    <s v="Delta IV"/>
    <s v="RS68"/>
    <n v="2002"/>
    <m/>
    <m/>
    <m/>
    <m/>
    <s v="VR1vulcan,xbahars68bx,cryoengine-375-1,RSBengineRS68,SSTU-SC-ENG-RS-68"/>
  </r>
  <r>
    <s v="F-1B"/>
    <x v="936"/>
    <m/>
    <m/>
    <m/>
    <m/>
    <s v="Engine_Config"/>
    <s v="Yes"/>
    <m/>
    <e v="#N/A"/>
    <x v="12"/>
    <m/>
    <n v="11"/>
    <x v="127"/>
    <x v="0"/>
    <m/>
    <s v="SLS Pyrios"/>
    <s v="F1B"/>
    <n v="2022"/>
    <m/>
    <m/>
    <m/>
    <m/>
    <m/>
  </r>
  <r>
    <s v="Gamma-2"/>
    <x v="937"/>
    <m/>
    <m/>
    <m/>
    <m/>
    <s v="Engine_Config"/>
    <s v="Yes"/>
    <m/>
    <e v="#N/A"/>
    <x v="12"/>
    <m/>
    <m/>
    <x v="26"/>
    <x v="0"/>
    <m/>
    <s v="Black Arrow"/>
    <s v="Gamma2"/>
    <n v="1956"/>
    <m/>
    <m/>
    <m/>
    <m/>
    <m/>
  </r>
  <r>
    <s v="Gamma-8"/>
    <x v="938"/>
    <m/>
    <m/>
    <m/>
    <m/>
    <s v="Engine_Config"/>
    <s v="Yes"/>
    <m/>
    <e v="#N/A"/>
    <x v="12"/>
    <m/>
    <m/>
    <x v="26"/>
    <x v="0"/>
    <m/>
    <s v="Black Arrow"/>
    <s v="Gamma8"/>
    <n v="1956"/>
    <m/>
    <m/>
    <m/>
    <m/>
    <m/>
  </r>
  <r>
    <s v="GEM-40/Ground"/>
    <x v="939"/>
    <m/>
    <m/>
    <m/>
    <m/>
    <s v="Engine_Config"/>
    <s v="Yes"/>
    <m/>
    <e v="#N/A"/>
    <x v="4"/>
    <m/>
    <m/>
    <x v="68"/>
    <x v="0"/>
    <m/>
    <s v="Delta II 7000"/>
    <s v="GEM-40"/>
    <n v="1990"/>
    <m/>
    <m/>
    <m/>
    <m/>
    <m/>
  </r>
  <r>
    <s v="RSBengineRS27A"/>
    <x v="940"/>
    <n v="1850"/>
    <n v="37000"/>
    <s v="Kerolox gas-generator first-stage engine used on the first stages of the Delta 2000, 3000 and II launch vehicle families. Optimized for sustainer operation. Plume configured by RealPlume."/>
    <s v="precisionPropulsion"/>
    <s v="Real Scale Boosters"/>
    <s v="Yes"/>
    <s v="Yes"/>
    <n v="5"/>
    <x v="12"/>
    <m/>
    <m/>
    <x v="22"/>
    <x v="0"/>
    <s v="true"/>
    <s v="Delta 2000, 3000, II"/>
    <s v="H1 (Only RS-27)"/>
    <n v="1974"/>
    <m/>
    <m/>
    <m/>
    <m/>
    <m/>
  </r>
  <r>
    <s v="GEM-40/Air"/>
    <x v="941"/>
    <m/>
    <m/>
    <m/>
    <m/>
    <s v="Engine_Config"/>
    <s v="Yes"/>
    <m/>
    <e v="#N/A"/>
    <x v="4"/>
    <m/>
    <m/>
    <x v="68"/>
    <x v="0"/>
    <m/>
    <s v="Delta II 7000"/>
    <s v="GEM-40"/>
    <n v="1990"/>
    <m/>
    <m/>
    <m/>
    <m/>
    <m/>
  </r>
  <r>
    <s v="Size3EngineCluster"/>
    <x v="942"/>
    <n v="25000"/>
    <n v="114000"/>
    <s v="Engine core for the Space Launch System (SLS). Features four Rocketdyne RS-25D/E engines. [8.4 m] Plume configured by RealPlume."/>
    <s v="giganticRocketry"/>
    <s v="Squad"/>
    <s v="Yes"/>
    <s v="Yes"/>
    <n v="8"/>
    <x v="8"/>
    <m/>
    <n v="10"/>
    <x v="113"/>
    <x v="0"/>
    <s v="true"/>
    <s v="SLS"/>
    <s v="SSME"/>
    <n v="2018"/>
    <m/>
    <m/>
    <m/>
    <m/>
    <s v="RSBengineRS25,SSME,SSTU-SC-ENG-RS-25,SSTU-SC-ENG-RS-25x5,Size3EngineCluster"/>
  </r>
  <r>
    <s v="GEM-46/TVC-Ground"/>
    <x v="943"/>
    <m/>
    <m/>
    <m/>
    <m/>
    <s v="Engine_Config"/>
    <s v="Yes"/>
    <m/>
    <e v="#N/A"/>
    <x v="4"/>
    <m/>
    <m/>
    <x v="90"/>
    <x v="0"/>
    <m/>
    <s v="Delta III, Delta II Heavy"/>
    <s v="GEM-46"/>
    <n v="1998"/>
    <m/>
    <m/>
    <m/>
    <m/>
    <m/>
  </r>
  <r>
    <s v="RSBengineRS25"/>
    <x v="944"/>
    <n v="5700"/>
    <n v="114000"/>
    <s v="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Plume configured by RealPlume."/>
    <s v="experimentalRocketry"/>
    <s v="Real Scale Boosters"/>
    <s v="Yes"/>
    <s v="Yes"/>
    <n v="7"/>
    <x v="8"/>
    <m/>
    <m/>
    <x v="132"/>
    <x v="0"/>
    <s v="true"/>
    <s v="Shuttle"/>
    <s v="SSME"/>
    <n v="1981"/>
    <m/>
    <m/>
    <m/>
    <m/>
    <s v="RSBengineRS25,SSME,SSTU-SC-ENG-RS-25,SSTU-SC-ENG-RS-25x5,Size3EngineCluster"/>
  </r>
  <r>
    <s v="SSME"/>
    <x v="944"/>
    <n v="5700"/>
    <n v="114000"/>
    <s v="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Plume configured by RealPlume."/>
    <s v="hydroloxTL5"/>
    <s v="Squad"/>
    <s v="Yes"/>
    <s v="Yes"/>
    <n v="6"/>
    <x v="8"/>
    <m/>
    <m/>
    <x v="132"/>
    <x v="0"/>
    <s v="true"/>
    <s v="Shuttle"/>
    <s v="SSME"/>
    <n v="1981"/>
    <m/>
    <m/>
    <m/>
    <m/>
    <s v="RSBengineRS25,SSME,SSTU-SC-ENG-RS-25,SSTU-SC-ENG-RS-25x5,Size3EngineCluster"/>
  </r>
  <r>
    <s v="SSTU-SC-ENG-RS-25"/>
    <x v="944"/>
    <n v="5700"/>
    <n v="114000"/>
    <s v="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Using the patented SSTU Engine-Clustering technology the number of engines, engine layout, mounting or shroud type, and mount/shroud size are configurable, and each set of engines are built to your specifications. Plume configured by RealPlume."/>
    <s v="hydroloxTL5"/>
    <s v="SSTU"/>
    <s v="Yes"/>
    <s v="Yes"/>
    <n v="6"/>
    <x v="8"/>
    <s v="FS Engine"/>
    <m/>
    <x v="132"/>
    <x v="0"/>
    <s v="true"/>
    <s v="Shuttle"/>
    <s v="SSME"/>
    <n v="1981"/>
    <m/>
    <m/>
    <m/>
    <m/>
    <s v="RSBengineRS25,SSME,SSTU-SC-ENG-RS-25,SSTU-SC-ENG-RS-25x5,Size3EngineCluster"/>
  </r>
  <r>
    <s v="SSTU-SC-ENG-RS-25x5"/>
    <x v="944"/>
    <n v="28500"/>
    <n v="114000"/>
    <s v="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Using the patented SSTU Engine-Clustering technology the number of engines, engine layout, mounting or shroud type, and mount/shroud size are configurable, and each set of engines are built to your specifications."/>
    <s v="hydroloxTL5"/>
    <s v="SSTU"/>
    <s v="Yes"/>
    <s v="Yes"/>
    <n v="6"/>
    <x v="8"/>
    <s v="FS Engine"/>
    <m/>
    <x v="132"/>
    <x v="0"/>
    <s v="true"/>
    <s v="Shuttle"/>
    <s v="SSME"/>
    <n v="1981"/>
    <m/>
    <m/>
    <m/>
    <m/>
    <s v="RSBengineRS25,SSME,SSTU-SC-ENG-RS-25,SSTU-SC-ENG-RS-25x5,Size3EngineCluster"/>
  </r>
  <r>
    <s v="GEM-46/Fixed-Ground"/>
    <x v="945"/>
    <m/>
    <m/>
    <m/>
    <m/>
    <s v="Engine_Config"/>
    <s v="Yes"/>
    <m/>
    <e v="#N/A"/>
    <x v="4"/>
    <m/>
    <m/>
    <x v="90"/>
    <x v="0"/>
    <m/>
    <s v="Delta III, Delta II Heavy"/>
    <s v="GEM-46"/>
    <n v="1998"/>
    <m/>
    <m/>
    <m/>
    <m/>
    <m/>
  </r>
  <r>
    <s v="GEM-46/Fixed-Air"/>
    <x v="946"/>
    <m/>
    <m/>
    <m/>
    <m/>
    <s v="Engine_Config"/>
    <s v="Yes"/>
    <m/>
    <e v="#N/A"/>
    <x v="4"/>
    <m/>
    <m/>
    <x v="90"/>
    <x v="0"/>
    <m/>
    <s v="Delta III, Delta II Heavy"/>
    <s v="GEM-46"/>
    <n v="1998"/>
    <m/>
    <m/>
    <m/>
    <m/>
    <m/>
  </r>
  <r>
    <s v="GEM-60/TVC"/>
    <x v="947"/>
    <m/>
    <m/>
    <m/>
    <m/>
    <s v="Engine_Config"/>
    <s v="Yes"/>
    <m/>
    <e v="#N/A"/>
    <x v="4"/>
    <m/>
    <m/>
    <x v="90"/>
    <x v="0"/>
    <m/>
    <s v="Delta IV"/>
    <s v="GEM-60"/>
    <n v="2002"/>
    <m/>
    <m/>
    <m/>
    <m/>
    <m/>
  </r>
  <r>
    <s v="rpwsAnt"/>
    <x v="948"/>
    <n v="500"/>
    <n v="10000"/>
    <s v="The Radio and Plasma Wave Science instrument measures electrostatic and electromagnetic fields generated by the interaction of planetary magnetospheres and the interplanetary plasma medium. Deploy and use while in low to high orbit. Not for use during atmospheric flight or surface deployment."/>
    <s v="electrics"/>
    <s v="Dmagic Orbital Science"/>
    <s v="Yes"/>
    <s v="Yes"/>
    <n v="3"/>
    <x v="10"/>
    <s v="RPWS"/>
    <m/>
    <x v="63"/>
    <x v="0"/>
    <s v="true"/>
    <m/>
    <m/>
    <n v="1961"/>
    <m/>
    <m/>
    <m/>
    <m/>
    <m/>
  </r>
  <r>
    <s v="spotLight1"/>
    <x v="949"/>
    <n v="10"/>
    <n v="200"/>
    <s v="The Illuminator Mk1 from RKEA projects a strong beam of photons in its prograde direction, increasing the brightness of surfaces exposed to the beam (it's a big flashlight)."/>
    <s v="start"/>
    <s v="Squad"/>
    <s v="Yes"/>
    <s v="Yes"/>
    <n v="0"/>
    <x v="16"/>
    <m/>
    <m/>
    <x v="1"/>
    <x v="0"/>
    <s v="true"/>
    <m/>
    <m/>
    <n v="0"/>
    <m/>
    <m/>
    <m/>
    <m/>
    <m/>
  </r>
  <r>
    <s v="escalerar2s"/>
    <x v="950"/>
    <n v="10"/>
    <n v="200"/>
    <s v="Compact ladder, should be positioned without anything blocking it from below so it could be extended downwards twice in size."/>
    <s v="start"/>
    <s v="AIES"/>
    <s v="Yes"/>
    <s v="Yes"/>
    <n v="0"/>
    <x v="16"/>
    <s v="Ladder"/>
    <m/>
    <x v="1"/>
    <x v="0"/>
    <s v="true"/>
    <m/>
    <m/>
    <n v="0"/>
    <m/>
    <m/>
    <m/>
    <m/>
    <m/>
  </r>
  <r>
    <s v="taerobee_parachute"/>
    <x v="951"/>
    <n v="250"/>
    <n v="0"/>
    <s v="This small inline parachute module goes underneath the despin module, to carry the scientific instruments safely back to the ground. The parachute actually deploys out the bottom, and decouples whatever is placed below it."/>
    <s v="start"/>
    <s v="Taerobee"/>
    <s v="Yes"/>
    <s v="Yes"/>
    <n v="0"/>
    <x v="16"/>
    <s v="Parachute"/>
    <m/>
    <x v="1"/>
    <x v="0"/>
    <s v="true"/>
    <s v="Aerobee"/>
    <m/>
    <n v="0"/>
    <m/>
    <m/>
    <m/>
    <m/>
    <m/>
  </r>
  <r>
    <s v="toroidalFuelTank"/>
    <x v="952"/>
    <n v="1"/>
    <n v="20"/>
    <s v="An unconventionally shaped (but undoubtedly handy) fuel tank."/>
    <s v="engineering101"/>
    <s v="Squad"/>
    <s v="Yes"/>
    <s v="Yes"/>
    <n v="1"/>
    <x v="0"/>
    <s v="Fuel Tank"/>
    <m/>
    <x v="133"/>
    <x v="0"/>
    <s v="true"/>
    <m/>
    <m/>
    <s v="PW"/>
    <m/>
    <m/>
    <m/>
    <m/>
    <m/>
  </r>
  <r>
    <s v="XSMALL?Kosmos_TKS_RCS_TankXxxf"/>
    <x v="953"/>
    <n v="3200"/>
    <n v="10200"/>
    <s v="A radially attachable general purpose propellant tank."/>
    <s v="basicRocketry"/>
    <s v="Chaka Monkey"/>
    <s v="Yes"/>
    <s v="No"/>
    <n v="1"/>
    <x v="0"/>
    <s v="Fuel Tank"/>
    <m/>
    <x v="1"/>
    <x v="1"/>
    <s v="false"/>
    <m/>
    <m/>
    <m/>
    <m/>
    <m/>
    <m/>
    <m/>
    <m/>
  </r>
  <r>
    <s v="XSMALL?Kosmos_TKS_RCS_TankX"/>
    <x v="954"/>
    <n v="3200"/>
    <n v="10200"/>
    <s v="A radially attachable general purpose propellant tank. Includes radiators for heat dissipation."/>
    <s v="basicRocketry"/>
    <s v="Chaka Monkey"/>
    <s v="Yes"/>
    <s v="No"/>
    <n v="1"/>
    <x v="0"/>
    <s v="Fuel Tank"/>
    <m/>
    <x v="1"/>
    <x v="1"/>
    <s v="false"/>
    <m/>
    <m/>
    <m/>
    <m/>
    <m/>
    <m/>
    <m/>
    <m/>
  </r>
  <r>
    <s v="xKosmos_TKS_RCS_Tankx"/>
    <x v="955"/>
    <n v="3200"/>
    <n v="10200"/>
    <s v="A radially attachable general purpose propellant tank. Includes radiators for heat dissipation."/>
    <s v="basicRocketry"/>
    <s v="Chaka Monkey"/>
    <s v="Yes"/>
    <s v="No"/>
    <n v="1"/>
    <x v="0"/>
    <s v="Fuel Tank"/>
    <m/>
    <x v="1"/>
    <x v="1"/>
    <s v="false"/>
    <m/>
    <m/>
    <m/>
    <m/>
    <m/>
    <m/>
    <m/>
    <m/>
  </r>
  <r>
    <s v="FSnoseEngine"/>
    <x v="956"/>
    <n v="950"/>
    <n v="2200"/>
    <s v="WWII-era V-12 liquid-cooled piston engine. 2160HP at sea level with ram air with a very strong automatic two-speed two-stage supercharger (2210HP max with ram air). 90inHG max boost. Used on the P-51H Mustang."/>
    <s v="aerodynamicSystems"/>
    <s v="Firespitter"/>
    <s v="Yes"/>
    <s v="No"/>
    <n v="2"/>
    <x v="11"/>
    <s v="Engine"/>
    <n v="0"/>
    <x v="1"/>
    <x v="0"/>
    <s v="false"/>
    <s v="P-51H"/>
    <m/>
    <n v="0"/>
    <m/>
    <m/>
    <m/>
    <m/>
    <m/>
  </r>
  <r>
    <s v="V-1650-7"/>
    <x v="957"/>
    <n v="950"/>
    <n v="2200"/>
    <s v="WWII-era V-12 liquid-cooled piston engine, the Merlin as produced by Packard (US). 1620HP at sea level with ram air with a very strong two-speed two-stage supercharger (1710 max with ram air at just over 3km, second peak 1410HP at 7.9km). 67inHG max boost. Used on the P-51B/C/D Mustang. 11ft 2in 4 blade constant speed propeller."/>
    <s v="aerodynamicSystems"/>
    <s v="Firespitter"/>
    <s v="Yes"/>
    <s v="No"/>
    <n v="2"/>
    <x v="11"/>
    <s v="Engine"/>
    <n v="0"/>
    <x v="1"/>
    <x v="0"/>
    <s v="false"/>
    <s v="P-51B"/>
    <m/>
    <n v="0"/>
    <m/>
    <m/>
    <m/>
    <m/>
    <m/>
  </r>
  <r>
    <s v="FSlancasterEngine"/>
    <x v="958"/>
    <n v="950"/>
    <n v="2200"/>
    <s v="WWII-era H-24 liquid-cooled piston engine. Provides 3000HP at sea level (WEP), rated at 2800HP at 6km. Two-speed single stage automatic-switching supercharger. A development of the engine used on the Hawker Tempest."/>
    <s v="highAltitudeFlight"/>
    <s v="Firespitter"/>
    <s v="Yes"/>
    <s v="No"/>
    <n v="3"/>
    <x v="11"/>
    <s v="Engine"/>
    <n v="0"/>
    <x v="1"/>
    <x v="0"/>
    <s v="false"/>
    <s v="Hawker Tempest"/>
    <m/>
    <n v="0"/>
    <m/>
    <m/>
    <m/>
    <m/>
    <m/>
  </r>
  <r>
    <s v="SXTWingSmall"/>
    <x v="959"/>
    <n v="40"/>
    <n v="800"/>
    <s v="A tiny wing, for tiny aeroplanes. A spare '0' was later discovered in the design specification. It had not been carried. (PART NOT SUPPORTED BY RO BUT PLACED AND COSTED BY RP-0)"/>
    <s v="start"/>
    <s v="SXT"/>
    <s v="Yes"/>
    <s v="Yes"/>
    <n v="0"/>
    <x v="11"/>
    <m/>
    <n v="0"/>
    <x v="1"/>
    <x v="0"/>
    <s v="true"/>
    <m/>
    <m/>
    <n v="0"/>
    <m/>
    <m/>
    <m/>
    <m/>
    <m/>
  </r>
  <r>
    <s v="GearSmall"/>
    <x v="960"/>
    <n v="6"/>
    <n v="120"/>
    <s v="High performance retractable landing gear. This bigger version features two large tires to support big and heavy planes. The longer assembly allows for improved ground clearance."/>
    <s v="start"/>
    <s v="Squad"/>
    <s v="Yes"/>
    <s v="Yes"/>
    <n v="0"/>
    <x v="11"/>
    <m/>
    <m/>
    <x v="1"/>
    <x v="0"/>
    <s v="true"/>
    <m/>
    <m/>
    <n v="0"/>
    <m/>
    <m/>
    <m/>
    <m/>
    <m/>
  </r>
  <r>
    <s v="fuelTank4-2"/>
    <x v="961"/>
    <n v="1"/>
    <n v="20"/>
    <s v="A compact fuel tank, designed for small upper stages and landers. Rockomax takes no responsibility for the Dawton Kerman Aboveground Pool Company stickers on the inside because it totally is not a swimming pool frame we stole from their back lot."/>
    <s v="basicConstruction"/>
    <s v="Squad"/>
    <s v="Yes"/>
    <s v="Yes"/>
    <n v="1.5"/>
    <x v="0"/>
    <s v="Fuel Tank"/>
    <m/>
    <x v="59"/>
    <x v="0"/>
    <s v="true"/>
    <m/>
    <m/>
    <n v="1952"/>
    <m/>
    <m/>
    <m/>
    <m/>
    <m/>
  </r>
  <r>
    <s v="fuelTank1-5"/>
    <x v="962"/>
    <n v="1"/>
    <n v="4200"/>
    <s v="The Oscar-B Fuel Tank from Probodobodyne is a compact fuel container for small space probes, or a backup tank for other small spacecraft. Do not wash in cold water, or feed after midnight."/>
    <s v="fuelSystems"/>
    <s v="Squad"/>
    <s v="Yes"/>
    <s v="No"/>
    <n v="3"/>
    <x v="0"/>
    <s v="Fuel Tank"/>
    <n v="3"/>
    <x v="1"/>
    <x v="1"/>
    <s v="false"/>
    <m/>
    <m/>
    <m/>
    <m/>
    <m/>
    <m/>
    <m/>
    <m/>
  </r>
  <r>
    <s v="fuelTank1-2"/>
    <x v="963"/>
    <n v="1"/>
    <n v="20"/>
    <s v="Developed after one J. Kerman complained that the fuel tanks available were 'way too small', the X200-32 holds a generous amount of fuel, for all your... fueling needs or something like that. Shut up, Rockomax hires rocket scientists, not writers."/>
    <s v="basicConstruction"/>
    <s v="Squad"/>
    <s v="Yes"/>
    <s v="Yes"/>
    <n v="1.5"/>
    <x v="0"/>
    <s v="Fuel Tank"/>
    <m/>
    <x v="59"/>
    <x v="0"/>
    <s v="true"/>
    <m/>
    <m/>
    <n v="1952"/>
    <m/>
    <m/>
    <m/>
    <m/>
    <m/>
  </r>
  <r>
    <s v="fuelTank2-2"/>
    <x v="964"/>
    <n v="1"/>
    <n v="20"/>
    <s v="After many, many studies, Rockomax engineers found that the space program does indeed have a use for a tank half the size of the X200-32. No refunds."/>
    <s v="basicConstruction"/>
    <s v="Squad"/>
    <s v="Yes"/>
    <s v="Yes"/>
    <n v="1.5"/>
    <x v="0"/>
    <s v="Fuel Tank"/>
    <m/>
    <x v="59"/>
    <x v="0"/>
    <s v="true"/>
    <m/>
    <m/>
    <n v="1952"/>
    <m/>
    <m/>
    <m/>
    <m/>
    <m/>
  </r>
  <r>
    <s v="adapter-375-25"/>
    <x v="965"/>
    <n v="1800"/>
    <n v="4800"/>
    <s v="Rockomax's first hurried attempt to enter the Kerbodyne-dominated extra-large parts market was met with limited applause."/>
    <s v="nanolathing"/>
    <s v="Near Future Construction"/>
    <s v="Yes"/>
    <s v="No"/>
    <n v="7"/>
    <x v="0"/>
    <s v="Adapter"/>
    <m/>
    <x v="43"/>
    <x v="0"/>
    <s v="false"/>
    <m/>
    <m/>
    <n v="1964"/>
    <m/>
    <m/>
    <m/>
    <m/>
    <m/>
  </r>
  <r>
    <s v="adapter-25-125"/>
    <x v="966"/>
    <n v="350"/>
    <n v="2500"/>
    <s v="A barebones adapter from Rockomax that upholds the company's reputation for quality bargain-bin parts."/>
    <s v="advConstruction"/>
    <s v="Near Future Construction"/>
    <s v="Yes"/>
    <s v="No"/>
    <n v="4"/>
    <x v="0"/>
    <s v="Adapter"/>
    <m/>
    <x v="60"/>
    <x v="0"/>
    <s v="false"/>
    <m/>
    <m/>
    <n v="1961"/>
    <m/>
    <m/>
    <m/>
    <m/>
    <m/>
  </r>
  <r>
    <s v="softTankMK5"/>
    <x v="967"/>
    <n v="65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softTankMK4"/>
    <x v="968"/>
    <n v="32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softTankMK3"/>
    <x v="969"/>
    <n v="16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softTankMK2"/>
    <x v="970"/>
    <n v="8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softTankMK1"/>
    <x v="971"/>
    <n v="4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fuelTank3-2"/>
    <x v="972"/>
    <n v="1"/>
    <n v="20"/>
    <s v="The largest tank available from Rockomax, the Jumbo-64 holds a vast amount of fuel in a large metal tube. After deciding that the tank was too light, Rockomax decided to paint the Jumbo-64, bringing its appearance in-line with the rest of its fuel tanks."/>
    <s v="basicConstruction"/>
    <s v="Squad"/>
    <s v="Yes"/>
    <s v="Yes"/>
    <n v="1.5"/>
    <x v="0"/>
    <s v="Fuel Tank"/>
    <m/>
    <x v="59"/>
    <x v="0"/>
    <s v="true"/>
    <m/>
    <m/>
    <n v="1952"/>
    <m/>
    <m/>
    <m/>
    <m/>
    <m/>
  </r>
  <r>
    <s v="stationHub"/>
    <x v="973"/>
    <n v="100"/>
    <n v="2000"/>
    <s v="When it was unveiled at the 3rd annual Rockets &amp; Explosions festival, the HubMax Multi-Point Connector caused several patrons to die of shock on the spot. 'All my life I thought rocket parts could be placed one way - up! But Rockomax today has shattered that notion' said one survivor, who asked to remain anonymous. Needless to say, this part may very well herald a revolution in construction technologies. Docking ports sold separately."/>
    <s v="composites"/>
    <s v="Squad"/>
    <s v="Yes"/>
    <s v="Yes"/>
    <n v="6"/>
    <x v="6"/>
    <s v="Station"/>
    <m/>
    <x v="104"/>
    <x v="0"/>
    <s v="true"/>
    <s v="Mir"/>
    <m/>
    <n v="1986"/>
    <m/>
    <m/>
    <m/>
    <m/>
    <m/>
  </r>
  <r>
    <s v="decoupler1-2"/>
    <x v="974"/>
    <n v="550"/>
    <n v="2800"/>
    <s v="Rockomax is pleased to bring you the latest in decoupling technologies - twice the size of the next leading brand, Rockomax Brand Decouplers offer plenty of bang for plenty of buck! As with its smaller, woefully inferior competitor, the Rockomax Decoupler has handy arrows to indicate which side it will detach from."/>
    <s v="generalConstruction"/>
    <s v="Squad"/>
    <s v="Yes"/>
    <s v="No"/>
    <n v="3"/>
    <x v="0"/>
    <s v="Decoupler"/>
    <m/>
    <x v="40"/>
    <x v="0"/>
    <s v="false"/>
    <m/>
    <m/>
    <n v="1956"/>
    <m/>
    <m/>
    <m/>
    <m/>
    <m/>
  </r>
  <r>
    <s v="largeAdapter2"/>
    <x v="975"/>
    <n v="450"/>
    <n v="3000"/>
    <s v="A shorter adapter from Rockomax, formed under similar circumstances to its big brother. Coated with spaceproof paint for maximum integrity."/>
    <s v="advConstruction"/>
    <s v="Squad"/>
    <s v="Yes"/>
    <s v="No"/>
    <n v="4"/>
    <x v="0"/>
    <s v="Adapter"/>
    <m/>
    <x v="60"/>
    <x v="0"/>
    <s v="false"/>
    <m/>
    <m/>
    <n v="1961"/>
    <m/>
    <m/>
    <m/>
    <m/>
    <m/>
  </r>
  <r>
    <s v="largeAdapter"/>
    <x v="976"/>
    <n v="1"/>
    <n v="3300"/>
    <s v="Governmental pressure and several lawsuits led Rockomax to finally consider creating an adapter to connect its own parts to that of its competitors. As much as the CEOs hated it, however, it was a resounding success."/>
    <s v="generalConstruction"/>
    <s v="Squad"/>
    <s v="Yes"/>
    <s v="No"/>
    <n v="3"/>
    <x v="0"/>
    <s v="Adapter"/>
    <m/>
    <x v="60"/>
    <x v="0"/>
    <s v="false"/>
    <m/>
    <m/>
    <n v="1961"/>
    <m/>
    <m/>
    <m/>
    <m/>
    <m/>
  </r>
  <r>
    <s v="XrcsTankRadialLongHVXLP"/>
    <x v="977"/>
    <n v="1"/>
    <n v="600"/>
    <s v="A general purpose, radially mounted, pressurized propellant tank."/>
    <s v="basicRocketry"/>
    <s v="Chaka Monkey"/>
    <s v="Yes"/>
    <s v="No"/>
    <n v="1"/>
    <x v="0"/>
    <s v="Fuel Tank"/>
    <m/>
    <x v="1"/>
    <x v="1"/>
    <s v="false"/>
    <m/>
    <m/>
    <m/>
    <m/>
    <m/>
    <m/>
    <m/>
    <m/>
  </r>
  <r>
    <s v="XrcsTankRadialLongHVX"/>
    <x v="978"/>
    <n v="1"/>
    <n v="600"/>
    <s v="A general purpose, radially mounted, pressurized propellant tank."/>
    <s v="basicRocketry"/>
    <s v="Chaka Monkey"/>
    <s v="Yes"/>
    <s v="No"/>
    <n v="1"/>
    <x v="0"/>
    <s v="Fuel Tank"/>
    <m/>
    <x v="1"/>
    <x v="1"/>
    <s v="false"/>
    <m/>
    <m/>
    <m/>
    <m/>
    <m/>
    <m/>
    <m/>
    <m/>
  </r>
  <r>
    <s v="RLA_rcs_micro_linear"/>
    <x v="979"/>
    <n v="40"/>
    <n v="850"/>
    <s v="A cut down alternative to regular RCS blocks with only a single nozzle for finetuning rotation or translation on smaller vehicles."/>
    <s v="advFlightControl"/>
    <s v="RLA Stockalike"/>
    <s v="Yes"/>
    <s v="No"/>
    <n v="4"/>
    <x v="13"/>
    <s v="RCS"/>
    <n v="4"/>
    <x v="1"/>
    <x v="1"/>
    <s v="false"/>
    <m/>
    <m/>
    <m/>
    <m/>
    <m/>
    <m/>
    <m/>
    <m/>
  </r>
  <r>
    <s v="RLA_rcs_micro45"/>
    <x v="980"/>
    <n v="160"/>
    <n v="3400"/>
    <s v="Extending STEADLERs product line further, these RCS thrusters should provide just enough thrust to dock a probe sized craft quickly, or a full sized craft slowly. Designed for 45 degree offset placement to allow for cardinal direction translation. Useful on certain command pods and other components."/>
    <s v="advFlightControl"/>
    <s v="RLA Stockalike"/>
    <s v="Yes"/>
    <s v="No"/>
    <n v="4"/>
    <x v="13"/>
    <s v="RCS"/>
    <n v="4"/>
    <x v="1"/>
    <x v="1"/>
    <s v="false"/>
    <m/>
    <m/>
    <m/>
    <m/>
    <m/>
    <m/>
    <m/>
    <m/>
  </r>
  <r>
    <s v="RLA_rcs_micro"/>
    <x v="981"/>
    <n v="160"/>
    <n v="3400"/>
    <s v="Extending STEADLERs product line further, these RCS thrusters should provide just enough thrust to dock a probe sized craft quickly, or a full sized craft slowly."/>
    <s v="advFlightControl"/>
    <s v="RLA Stockalike"/>
    <s v="Yes"/>
    <s v="No"/>
    <n v="4"/>
    <x v="13"/>
    <s v="RCS"/>
    <n v="4"/>
    <x v="1"/>
    <x v="1"/>
    <s v="false"/>
    <m/>
    <m/>
    <m/>
    <m/>
    <m/>
    <m/>
    <m/>
    <m/>
  </r>
  <r>
    <s v="engineexper05"/>
    <x v="982"/>
    <n v="2300"/>
    <n v="46000"/>
    <s v="Next generation cryogenic upper stage engine designed to replace the RL10, providing higher performance while maintaining the same installation envelope.  Also available in a lower 180kN thrust Vinci-180 model. Diameter: [1.5 m]. Plume configured by RealPlume."/>
    <s v="hydroloxTL7"/>
    <s v="AIES"/>
    <s v="Yes"/>
    <s v="Yes"/>
    <n v="8"/>
    <x v="8"/>
    <s v="US Engine"/>
    <n v="10"/>
    <x v="45"/>
    <x v="0"/>
    <s v="true"/>
    <s v="Vulcan"/>
    <s v="RL60"/>
    <n v="2020"/>
    <m/>
    <m/>
    <m/>
    <m/>
    <s v="engineexper05,RLA_mp_large_vac"/>
  </r>
  <r>
    <s v="RLA_mp_large_vac"/>
    <x v="982"/>
    <n v="2300"/>
    <n v="46000"/>
    <s v="Next generation cryogenic upper stage engine designed to replace the RL10, providing higher performance while maintaining the same installation envelope.  Also available in a lower 180kN thrust Vinci-180 model. Diameter: [1.5 m]. Plume configured by RealPlume."/>
    <s v="hydroloxTL7"/>
    <s v="RLA Stockalike"/>
    <s v="Yes"/>
    <s v="Yes"/>
    <n v="8"/>
    <x v="8"/>
    <m/>
    <n v="10"/>
    <x v="45"/>
    <x v="0"/>
    <s v="true"/>
    <s v="Vulcan"/>
    <s v="RL60"/>
    <n v="2020"/>
    <m/>
    <m/>
    <m/>
    <m/>
    <s v="engineexper05,RLA_mp_large_vac"/>
  </r>
  <r>
    <s v="GEM-60/Fixed"/>
    <x v="983"/>
    <m/>
    <m/>
    <m/>
    <m/>
    <s v="Engine_Config"/>
    <s v="Yes"/>
    <m/>
    <e v="#N/A"/>
    <x v="4"/>
    <m/>
    <m/>
    <x v="90"/>
    <x v="0"/>
    <m/>
    <s v="Delta IV"/>
    <s v="GEM-60"/>
    <n v="2002"/>
    <m/>
    <m/>
    <m/>
    <m/>
    <m/>
  </r>
  <r>
    <s v="GEM-63"/>
    <x v="984"/>
    <m/>
    <m/>
    <m/>
    <m/>
    <s v="Engine_Config"/>
    <s v="Yes"/>
    <m/>
    <e v="#N/A"/>
    <x v="4"/>
    <m/>
    <m/>
    <x v="7"/>
    <x v="0"/>
    <m/>
    <s v="Atlas V (2019)"/>
    <s v="GEM-63"/>
    <n v="2018"/>
    <m/>
    <m/>
    <m/>
    <m/>
    <m/>
  </r>
  <r>
    <s v="SSTU-SC-ENG-RL10B-2"/>
    <x v="985"/>
    <n v="3800"/>
    <n v="76000"/>
    <s v="Developed for the Delta Cryogenic Second Stage (DCSS), which was first used on the Delta III then modified for the Delta IV. Its extending nozzle increases specific impulse compared to the RL10A, at the cost of greater dry mass. Boeing purchased a large number of these engines for the Delta IV, but the launcher's low flight rate led to ULA converting many of them to RL10C-1 engines for use on the Atlas V's Centaur upper stage. Also includes a config for the European Vinci 180kN engine. Mount size can be adjusted from 1.25m to 10m in 1m increments. Diameter: [2.15 m]. Using the patented SSTU Engine-Clustering technology the number of engines, engine layout, mounting or shroud type, and mount/shroud size are configurable, and each set of engines are built to your specifications. Plume configured by RealPlume."/>
    <s v="hydroloxTL7"/>
    <s v="SSTU"/>
    <s v="Yes"/>
    <s v="Yes"/>
    <n v="8"/>
    <x v="8"/>
    <s v="US Engine"/>
    <m/>
    <x v="131"/>
    <x v="0"/>
    <s v="true"/>
    <s v="Delta IV"/>
    <s v="RL10 (Only B-2)"/>
    <n v="2002"/>
    <m/>
    <m/>
    <m/>
    <m/>
    <s v="XXxAres1J2-XHIGH,RSBengineRL10B2,cryoengine-125-2,SSTU-SC-ENG-RL10B-2"/>
  </r>
  <r>
    <s v="cryoengine-125-2"/>
    <x v="986"/>
    <n v="3800"/>
    <n v="76000"/>
    <s v="1990s low-medium TWR, vacuum use. Developed for the Delta Cryogenic Second Stage (DCSS), which was first used on the Delta III then modified for the Delta IV. Its extending nozzle increases specific impulse compared to the RL10A, at the cost of greater dry mass. Boeing purchased a large number of these engines for the Delta IV, but the launcher's low flight rate led to ULA converting many of them to RL10C-1 engines for use on the Atlas V's Centaur upper stage.  min stage diameter 2.0m Plume configured by RealPlume."/>
    <s v="hydroloxTL7"/>
    <s v="Cryo Engines"/>
    <s v="Yes"/>
    <s v="Yes"/>
    <n v="8"/>
    <x v="8"/>
    <m/>
    <m/>
    <x v="131"/>
    <x v="0"/>
    <s v="true"/>
    <s v="Delta IV"/>
    <s v="RL10 (RL10B-2 only)"/>
    <n v="2002"/>
    <m/>
    <m/>
    <m/>
    <m/>
    <s v="XXxAres1J2-XHIGH,RSBengineRL10B2,cryoengine-125-2,SSTU-SC-ENG-RL10B-2"/>
  </r>
  <r>
    <s v="GEM-63XL"/>
    <x v="987"/>
    <m/>
    <m/>
    <m/>
    <m/>
    <s v="Engine_Config"/>
    <s v="Yes"/>
    <m/>
    <e v="#N/A"/>
    <x v="4"/>
    <m/>
    <n v="10"/>
    <x v="134"/>
    <x v="0"/>
    <m/>
    <s v="Vulcan"/>
    <s v="GEM-63XL"/>
    <n v="2020"/>
    <m/>
    <m/>
    <m/>
    <m/>
    <m/>
  </r>
  <r>
    <s v="RSBengineRL10B2"/>
    <x v="988"/>
    <n v="3800"/>
    <n v="76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giganticRocketry"/>
    <s v="Real Scale Boosters"/>
    <s v="Yes"/>
    <s v="Yes"/>
    <n v="8"/>
    <x v="8"/>
    <m/>
    <m/>
    <x v="131"/>
    <x v="0"/>
    <s v="true"/>
    <s v="Delta IV"/>
    <s v="RL10 (RL10B only)"/>
    <n v="2002"/>
    <m/>
    <m/>
    <m/>
    <m/>
    <s v="XXxAres1J2-XHIGH,RSBengineRL10B2,cryoengine-125-2,SSTU-SC-ENG-RL10B-2"/>
  </r>
  <r>
    <s v="XXxAres1J2-XHIGH"/>
    <x v="989"/>
    <n v="3800"/>
    <n v="76000"/>
    <s v="The modern iterations of the workhorse RL10 engine (RL-10B-2, RL-10C-1 &amp; CECE). Plume configured by RealPlume."/>
    <s v="hydroloxTL7"/>
    <s v="Chaka Monkey"/>
    <s v="Yes"/>
    <s v="Yes"/>
    <n v="8"/>
    <x v="8"/>
    <m/>
    <m/>
    <x v="131"/>
    <x v="0"/>
    <s v="true"/>
    <s v="Delta IV"/>
    <s v="RL10"/>
    <n v="2002"/>
    <m/>
    <m/>
    <m/>
    <m/>
    <s v="XXxAres1J2-XHIGH,RSBengineRL10B2,cryoengine-125-2,SSTU-SC-ENG-RL10B-2"/>
  </r>
  <r>
    <s v="RS-27A"/>
    <x v="990"/>
    <m/>
    <m/>
    <m/>
    <s v="veryHeavyRocketry"/>
    <s v="Engine_Config"/>
    <s v="Yes"/>
    <m/>
    <n v="6"/>
    <x v="12"/>
    <m/>
    <m/>
    <x v="46"/>
    <x v="0"/>
    <m/>
    <s v="Delta II"/>
    <s v="H1"/>
    <n v="1989"/>
    <m/>
    <m/>
    <m/>
    <m/>
    <m/>
  </r>
  <r>
    <s v="SSTU-SC-ENG-RL10A-5"/>
    <x v="991"/>
    <n v="1300"/>
    <n v="26000"/>
    <s v="Throttleable RL10 engine redesigned for atmospheric use. used on the DC-X VTVL test vehicle. Diameter: [1.02 m]. Using the patented SSTU Engine-Clustering technology the number of engines, engine layout, mounting or shroud type, and mount/shroud size are configurable, and each set of engines are built to your specifications. Plume configured by RealPlume."/>
    <s v="hydroloxTL6"/>
    <s v="SSTU"/>
    <s v="Yes"/>
    <s v="Yes"/>
    <n v="7"/>
    <x v="8"/>
    <s v="US Engine"/>
    <m/>
    <x v="35"/>
    <x v="0"/>
    <s v="true"/>
    <s v="DC-X"/>
    <s v="RL10 (Only A-5)"/>
    <n v="1993"/>
    <m/>
    <m/>
    <m/>
    <m/>
    <m/>
  </r>
  <r>
    <s v="RS-27"/>
    <x v="992"/>
    <m/>
    <m/>
    <m/>
    <s v="heavierRocketry"/>
    <s v="Engine_Config"/>
    <s v="Yes"/>
    <m/>
    <n v="5"/>
    <x v="12"/>
    <m/>
    <m/>
    <x v="22"/>
    <x v="0"/>
    <m/>
    <s v="Delta"/>
    <s v="H1"/>
    <n v="1974"/>
    <m/>
    <m/>
    <m/>
    <m/>
    <m/>
  </r>
  <r>
    <s v="SSTU-SC-ENG-RL10A-4"/>
    <x v="993"/>
    <n v="1300"/>
    <n v="26000"/>
    <s v="Hydrolox restartable expander-cycle vacuum engine used in countless applications. Most famous applications include the Centaur upper stage, the S-IV upper stage of the original Saturn I launcher, and the new Delta Cryogenic Second Stage. The RL10 uses liquid hydrogen and liquid oxygen (so beware of boiloff); it has very low thrust, but very high specific impulse, and is designed for beyond-Low-Earth-Orbit applications like launching satellites to geostationary transfer orbits or to the Moon or other planets. However, like all cryogenic engines, boiloff is a serious issue without heat pumps or radiators. Mount size can be adjusted from 1.25m to 10m in 1m increments. Diameter: [1.25 m]. Using the patented SSTU Engine-Clustering technology the number of engines, engine layout, mounting or shroud type, and mount/shroud size are configurable, and each set of engines are built to your specifications. Plume configured by RealPlume."/>
    <s v="hydroloxTL5"/>
    <s v="SSTU"/>
    <s v="Yes"/>
    <s v="Yes"/>
    <n v="6"/>
    <x v="8"/>
    <s v="US Engine"/>
    <m/>
    <x v="35"/>
    <x v="0"/>
    <s v="true"/>
    <s v="Centaur 2A"/>
    <s v="RL10 (Only A-4)"/>
    <n v="1992"/>
    <m/>
    <m/>
    <m/>
    <m/>
    <m/>
  </r>
  <r>
    <s v="H-1-SaturnIB"/>
    <x v="994"/>
    <m/>
    <m/>
    <m/>
    <s v="heavyRocketry"/>
    <s v="Engine_Config"/>
    <s v="Yes"/>
    <m/>
    <n v="4"/>
    <x v="12"/>
    <m/>
    <m/>
    <x v="18"/>
    <x v="0"/>
    <m/>
    <s v="Saturn IB"/>
    <s v="H1"/>
    <n v="1965"/>
    <m/>
    <m/>
    <m/>
    <m/>
    <m/>
  </r>
  <r>
    <s v="H-1-SaturnI"/>
    <x v="995"/>
    <m/>
    <m/>
    <m/>
    <s v="advRocketry"/>
    <s v="Engine_Config"/>
    <s v="Yes"/>
    <m/>
    <n v="3"/>
    <x v="12"/>
    <m/>
    <m/>
    <x v="44"/>
    <x v="0"/>
    <m/>
    <s v="Saturn I"/>
    <s v="H1"/>
    <n v="1961"/>
    <m/>
    <m/>
    <m/>
    <m/>
    <m/>
  </r>
  <r>
    <s v="HM-7B_Early"/>
    <x v="996"/>
    <m/>
    <m/>
    <m/>
    <m/>
    <s v="Engine_Config"/>
    <s v="Yes"/>
    <m/>
    <e v="#N/A"/>
    <x v="8"/>
    <m/>
    <m/>
    <x v="132"/>
    <x v="0"/>
    <m/>
    <s v="Ariane"/>
    <s v="HM7"/>
    <n v="1984"/>
    <m/>
    <m/>
    <m/>
    <m/>
    <m/>
  </r>
  <r>
    <s v="HM-7B"/>
    <x v="997"/>
    <m/>
    <m/>
    <m/>
    <m/>
    <s v="Engine_Config"/>
    <s v="Yes"/>
    <m/>
    <e v="#N/A"/>
    <x v="8"/>
    <m/>
    <m/>
    <x v="132"/>
    <x v="0"/>
    <m/>
    <s v="Ariane"/>
    <s v="HM7"/>
    <n v="1985"/>
    <m/>
    <m/>
    <m/>
    <m/>
    <m/>
  </r>
  <r>
    <s v="HM-7"/>
    <x v="998"/>
    <m/>
    <m/>
    <m/>
    <m/>
    <s v="Engine_Config"/>
    <s v="Yes"/>
    <m/>
    <e v="#N/A"/>
    <x v="8"/>
    <m/>
    <m/>
    <x v="135"/>
    <x v="0"/>
    <m/>
    <s v="Ariane"/>
    <s v="HM7"/>
    <n v="1979"/>
    <m/>
    <m/>
    <m/>
    <m/>
    <m/>
  </r>
  <r>
    <s v="RSBengineRL10A3"/>
    <x v="999"/>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hydroloxTL2"/>
    <s v="Real Scale Boosters"/>
    <s v="Yes"/>
    <s v="Yes"/>
    <n v="3"/>
    <x v="8"/>
    <m/>
    <m/>
    <x v="15"/>
    <x v="0"/>
    <s v="true"/>
    <s v="Centaur"/>
    <s v="RL10 (RL10A only)"/>
    <n v="1963"/>
    <m/>
    <m/>
    <m/>
    <m/>
    <m/>
  </r>
  <r>
    <s v="RSBengineRL10A42"/>
    <x v="999"/>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giganticRocketry"/>
    <s v="Real Scale Boosters"/>
    <s v="Yes"/>
    <s v="Yes"/>
    <n v="8"/>
    <x v="8"/>
    <m/>
    <m/>
    <x v="15"/>
    <x v="0"/>
    <s v="true"/>
    <s v="Centaur"/>
    <s v="RL10 (RL10A only)"/>
    <n v="1963"/>
    <m/>
    <m/>
    <m/>
    <m/>
    <m/>
  </r>
  <r>
    <s v="KW1mengineWildCatV"/>
    <x v="1000"/>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m/>
    <s v="KW Rocketry"/>
    <s v="Yes"/>
    <s v="Yes"/>
    <e v="#N/A"/>
    <x v="8"/>
    <m/>
    <m/>
    <x v="136"/>
    <x v="0"/>
    <s v="true"/>
    <m/>
    <s v="RL10"/>
    <n v="1962"/>
    <m/>
    <m/>
    <m/>
    <m/>
    <s v="KW1mengineMaverick1D,bluedog_rl10,FASAApolloLFERL10,engineLargeSkipper,SSTU-SC-ENG-RL10A-3,KW1mengineWildCatV"/>
  </r>
  <r>
    <s v="bluedog_rl10"/>
    <x v="1001"/>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m/>
    <s v="BDB"/>
    <s v="Yes"/>
    <s v="Yes"/>
    <e v="#N/A"/>
    <x v="8"/>
    <m/>
    <m/>
    <x v="136"/>
    <x v="0"/>
    <s v="true"/>
    <s v="Centaur"/>
    <s v="RL10"/>
    <n v="1962"/>
    <m/>
    <m/>
    <m/>
    <m/>
    <s v="KW1mengineMaverick1D,bluedog_rl10,FASAApolloLFERL10,engineLargeSkipper,SSTU-SC-ENG-RL10A-3,KW1mengineWildCatV"/>
  </r>
  <r>
    <s v="FASAApolloLFERL10"/>
    <x v="1001"/>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hydroloxTL2"/>
    <s v="FASA"/>
    <s v="Yes"/>
    <s v="Yes"/>
    <n v="3"/>
    <x v="8"/>
    <m/>
    <m/>
    <x v="136"/>
    <x v="0"/>
    <s v="true"/>
    <s v="Centaur"/>
    <s v="RL10"/>
    <n v="1962"/>
    <m/>
    <m/>
    <m/>
    <m/>
    <s v="KW1mengineMaverick1D,bluedog_rl10,FASAApolloLFERL10,engineLargeSkipper,SSTU-SC-ENG-RL10A-3,KW1mengineWildCatV"/>
  </r>
  <r>
    <s v="engineLargeSkipper"/>
    <x v="1001"/>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hydroloxTL2"/>
    <s v="Squad"/>
    <s v="Yes"/>
    <s v="Yes"/>
    <n v="3"/>
    <x v="8"/>
    <m/>
    <m/>
    <x v="136"/>
    <x v="0"/>
    <s v="true"/>
    <s v="Centaur"/>
    <s v="RL10"/>
    <n v="1962"/>
    <m/>
    <m/>
    <m/>
    <m/>
    <s v="KW1mengineMaverick1D,bluedog_rl10,FASAApolloLFERL10,engineLargeSkipper,SSTU-SC-ENG-RL10A-3,KW1mengineWildCatV"/>
  </r>
  <r>
    <s v="SSTU-SC-ENG-RL10A-3"/>
    <x v="1001"/>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Using the patented SSTU Engine-Clustering technology the number of engines, engine layout, mounting or shroud type, and mount/shroud size are configurable, and each set of engines are built to your specifications. Plume configured by RealPlume."/>
    <s v="hydroloxTL2"/>
    <s v="SSTU"/>
    <s v="Yes"/>
    <s v="Yes"/>
    <n v="3"/>
    <x v="8"/>
    <s v="US Engine"/>
    <m/>
    <x v="136"/>
    <x v="0"/>
    <s v="true"/>
    <s v="Centaur"/>
    <s v="RL10 (Early to A-3)"/>
    <n v="1962"/>
    <m/>
    <m/>
    <m/>
    <m/>
    <s v="KW1mengineMaverick1D,bluedog_rl10,FASAApolloLFERL10,engineLargeSkipper,SSTU-SC-ENG-RL10A-3,KW1mengineWildCatV"/>
  </r>
  <r>
    <s v="KW1mengineMaverick1D"/>
    <x v="1002"/>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m/>
    <s v="KW Rocketry"/>
    <s v="Yes"/>
    <s v="Yes"/>
    <e v="#N/A"/>
    <x v="8"/>
    <m/>
    <m/>
    <x v="136"/>
    <x v="0"/>
    <s v="true"/>
    <m/>
    <s v="RL10"/>
    <n v="1962"/>
    <m/>
    <m/>
    <m/>
    <m/>
    <s v="KW1mengineMaverick1D,bluedog_rl10,FASAApolloLFERL10,engineLargeSkipper,SSTU-SC-ENG-RL10A-3,KW1mengineWildCatV"/>
  </r>
  <r>
    <s v="Xafa191m23312NTR"/>
    <x v="1003"/>
    <n v="1"/>
    <n v="10000"/>
    <s v="A generic pressurized propellant tank for surface habitation modules."/>
    <s v="veryHeavyRocketry"/>
    <s v="Chaka Monkey"/>
    <s v="Yes"/>
    <s v="No"/>
    <n v="6"/>
    <x v="0"/>
    <s v="Fuel Tank"/>
    <n v="11"/>
    <x v="1"/>
    <x v="1"/>
    <s v="false"/>
    <m/>
    <m/>
    <m/>
    <m/>
    <m/>
    <m/>
    <m/>
    <m/>
  </r>
  <r>
    <s v="DUNARETROTANK"/>
    <x v="1004"/>
    <n v="1"/>
    <n v="600"/>
    <s v="A generic pressurized propellant tank for surface habitation modules."/>
    <s v="basicRocketry"/>
    <s v="Chaka Monkey"/>
    <s v="Yes"/>
    <s v="No"/>
    <n v="1"/>
    <x v="0"/>
    <s v="Fuel Tank"/>
    <m/>
    <x v="1"/>
    <x v="1"/>
    <s v="false"/>
    <m/>
    <m/>
    <m/>
    <m/>
    <m/>
    <m/>
    <m/>
    <m/>
  </r>
  <r>
    <s v="XORIGKosmos_Salyut_Solar_Array2X"/>
    <x v="1005"/>
    <n v="2400"/>
    <n v="6400"/>
    <s v="A retractable radiator panel. Maximum thermal power dissipation 2.75 kW."/>
    <s v="basicRocketry"/>
    <s v="Chaka Monkey"/>
    <s v="Yes"/>
    <s v="No"/>
    <n v="1"/>
    <x v="6"/>
    <s v="Radiator"/>
    <n v="11"/>
    <x v="104"/>
    <x v="0"/>
    <s v="false"/>
    <m/>
    <m/>
    <n v="1986"/>
    <m/>
    <m/>
    <m/>
    <m/>
    <m/>
  </r>
  <r>
    <s v="size2nuclearEngine"/>
    <x v="1006"/>
    <n v="10000"/>
    <n v="45000"/>
    <s v="Rejoice! The glorious Rockomax Conglomerate has created the biggest and safest Nuclear rocket motor in existence! With a revolutionary design that passes the fuel over the reactor, instead of through it, The risk of radioactive exhaust is now (nearly) non-existant! Now no Kerbal has to worry about that pesky radiation! Plume configured by RealPlume. (PART NOT SUPPORTED BY RP-0 OR RO)"/>
    <s v="nuclearPropulsion"/>
    <s v="Ven Stock Revamp"/>
    <s v="No"/>
    <s v="No"/>
    <n v="4.5"/>
    <x v="7"/>
    <m/>
    <m/>
    <x v="11"/>
    <x v="1"/>
    <m/>
    <m/>
    <m/>
    <m/>
    <m/>
    <m/>
    <m/>
    <m/>
    <m/>
  </r>
  <r>
    <s v="RSBprobeSaturn2"/>
    <x v="862"/>
    <n v="1500"/>
    <n v="30000"/>
    <s v="The instrumentation and guidance unit for the Saturn I launch vehicle."/>
    <s v="colossalRocketry"/>
    <s v="Real Scale Boosters"/>
    <s v="Yes"/>
    <s v="Yes"/>
    <n v="10"/>
    <x v="1"/>
    <s v="Avionics"/>
    <m/>
    <x v="121"/>
    <x v="0"/>
    <s v="true"/>
    <s v="Saturn I"/>
    <m/>
    <n v="1961"/>
    <m/>
    <m/>
    <m/>
    <m/>
    <s v="RSBprobeSaturn2,bluedog_Saturn_S4_InstrumentUnit,SXT375mProbe"/>
  </r>
  <r>
    <s v="SurfAntenna"/>
    <x v="1007"/>
    <n v="20"/>
    <n v="100"/>
    <s v="A short range omnidirectional antenna. Perfect for reentry vehicles and landers."/>
    <s v="engineering101"/>
    <s v="Squad"/>
    <s v="Yes"/>
    <s v="Yes"/>
    <n v="1"/>
    <x v="17"/>
    <s v="Antenna"/>
    <m/>
    <x v="1"/>
    <x v="0"/>
    <s v="true"/>
    <m/>
    <m/>
    <n v="0"/>
    <n v="2000000"/>
    <m/>
    <m/>
    <m/>
    <m/>
  </r>
  <r>
    <s v="longAntenna"/>
    <x v="1008"/>
    <n v="50"/>
    <n v="2000"/>
    <s v="A powerful omnidirectional antenna, fully adequate for early lunar probes."/>
    <s v="start"/>
    <s v="Squad"/>
    <s v="Yes"/>
    <s v="Yes"/>
    <n v="0"/>
    <x v="17"/>
    <s v="Antenna"/>
    <m/>
    <x v="137"/>
    <x v="0"/>
    <s v="true"/>
    <m/>
    <m/>
    <n v="1959"/>
    <n v="4000000"/>
    <m/>
    <m/>
    <m/>
    <m/>
  </r>
  <r>
    <s v="RTShortDish2"/>
    <x v="1009"/>
    <n v="400"/>
    <n v="8000"/>
    <s v="An early, small high-gain antenna. Rather wide cone and high bandwidth for Comm satellites in GEO, live video from the Moon, and similar tasks. Effective range ~37 Gm, power consumption 50 Watts."/>
    <s v="stability"/>
    <s v="RemoteTech"/>
    <s v="Yes"/>
    <s v="Yes"/>
    <n v="2"/>
    <x v="17"/>
    <s v="Antenna"/>
    <m/>
    <x v="76"/>
    <x v="0"/>
    <s v="true"/>
    <m/>
    <m/>
    <n v="1961"/>
    <n v="75000000"/>
    <m/>
    <m/>
    <m/>
    <m/>
  </r>
  <r>
    <s v="HighGainAntenna"/>
    <x v="1010"/>
    <n v="400"/>
    <n v="8000"/>
    <s v="Mariner-style extendable high-gain antenna, suitable for missions to Venus and (with some care) Mars."/>
    <s v="basicScience"/>
    <s v="Squad"/>
    <s v="Yes"/>
    <s v="Yes"/>
    <n v="3"/>
    <x v="17"/>
    <s v="Antenna"/>
    <m/>
    <x v="76"/>
    <x v="0"/>
    <s v="true"/>
    <s v="Mariner 1"/>
    <m/>
    <n v="1962"/>
    <n v="1000000000"/>
    <m/>
    <m/>
    <m/>
    <m/>
  </r>
  <r>
    <s v="FASAlaunchClamp125"/>
    <x v="1011"/>
    <n v="10"/>
    <n v="200"/>
    <s v="This clamp attaches to the bottom of the A-7 Rocket Engine used in the Redstone-Mercury and Juno I launch vehicles."/>
    <s v="start"/>
    <s v="FASA"/>
    <s v="Yes"/>
    <s v="Yes"/>
    <n v="0"/>
    <x v="0"/>
    <s v="Launch Clamp"/>
    <n v="0"/>
    <x v="1"/>
    <x v="0"/>
    <s v="true"/>
    <m/>
    <m/>
    <n v="0"/>
    <m/>
    <m/>
    <m/>
    <m/>
    <m/>
  </r>
  <r>
    <s v="RO-RealEngines-NK9"/>
    <x v="1012"/>
    <n v="450"/>
    <n v="9000"/>
    <s v="Staged combustion kerolox booster engine. Designed by Kuznetsov for the Korolev GR-1 project. Basis for the NK-15 used on the N1, and the NK-33 used today. Diameter: [1.3 m]. Plume configured by RealPlume."/>
    <m/>
    <s v="RealEngines"/>
    <s v="Yes"/>
    <s v="Yes"/>
    <e v="#N/A"/>
    <x v="3"/>
    <m/>
    <m/>
    <x v="123"/>
    <x v="0"/>
    <s v="true"/>
    <m/>
    <s v="NK9"/>
    <n v="1964"/>
    <m/>
    <m/>
    <m/>
    <m/>
    <s v="RO-RealEngines-NK9,RO-BobCat-NK9"/>
  </r>
  <r>
    <s v="RO-BobCat-NK9"/>
    <x v="1012"/>
    <n v="450"/>
    <n v="9000"/>
    <s v="Staged combustion kerolox booster engine. Designed by Kuznetsov for the Korolev GR-1 project. Basis for the NK-15 used on the N1, and the NK-33 used today. Diameter: [1.3 m]. Plume configured by RealPlume."/>
    <s v="generalRocketry"/>
    <s v="Soviet Engines"/>
    <s v="Yes"/>
    <s v="Yes"/>
    <n v="2"/>
    <x v="3"/>
    <m/>
    <m/>
    <x v="123"/>
    <x v="0"/>
    <s v="true"/>
    <s v="GR-1"/>
    <s v="NK9"/>
    <n v="1964"/>
    <m/>
    <m/>
    <m/>
    <m/>
    <s v="RO-RealEngines-NK9,RO-BobCat-NK9"/>
  </r>
  <r>
    <s v="decoupler_ftr_smaller"/>
    <x v="1013"/>
    <n v="5"/>
    <n v="100"/>
    <s v="This decoupler is designed for use with the 0.625m heat shield. (PART NOT SUPPORTED BY RP-0, RO IN PROGRESS)"/>
    <s v="basicRocketry"/>
    <s v="Deadly Reentry"/>
    <s v="Yes"/>
    <s v="Yes"/>
    <n v="1"/>
    <x v="16"/>
    <s v="Heat Shield"/>
    <m/>
    <x v="138"/>
    <x v="0"/>
    <s v="true"/>
    <m/>
    <m/>
    <n v="1959"/>
    <m/>
    <m/>
    <m/>
    <m/>
    <m/>
  </r>
  <r>
    <s v="SSTU-SC-GEN-MHS"/>
    <x v="1014"/>
    <n v="300"/>
    <n v="0"/>
    <s v="SSTU - ShipCore: General - Modular Heat Shield.  Desctiption TBD.  WIP (works, not yet fully balanced)"/>
    <s v="survivability"/>
    <s v="SSTU"/>
    <s v="Yes"/>
    <s v="Yes"/>
    <n v="1.5"/>
    <x v="16"/>
    <s v="Heat Shield"/>
    <m/>
    <x v="138"/>
    <x v="0"/>
    <s v="true"/>
    <m/>
    <m/>
    <n v="1959"/>
    <m/>
    <m/>
    <m/>
    <m/>
    <m/>
  </r>
  <r>
    <s v="decoupler_ftr_small"/>
    <x v="1015"/>
    <n v="5"/>
    <n v="100"/>
    <s v="Using a DRE heatshield just makes the bottom round, square it up with this decoupler that will fit nicely, flush, and hide the heatshield. White texture. TweakScale starting at 0.5m."/>
    <s v="survivability"/>
    <s v="Deadly Reentry"/>
    <s v="Yes"/>
    <s v="Yes"/>
    <n v="1.5"/>
    <x v="16"/>
    <s v="Heat Shield"/>
    <m/>
    <x v="138"/>
    <x v="0"/>
    <s v="true"/>
    <m/>
    <m/>
    <n v="1959"/>
    <m/>
    <m/>
    <m/>
    <m/>
    <m/>
  </r>
  <r>
    <s v="smallRadialEngine"/>
    <x v="1016"/>
    <n v="60"/>
    <n v="3000"/>
    <s v="Vernier thruster used on the second stage of the Tsyklon rocket. Diameter: [0.3 m]. Plume configured by RealPlume."/>
    <s v="heavyRocketry"/>
    <s v="Squad"/>
    <s v="Yes"/>
    <s v="Yes"/>
    <n v="4"/>
    <x v="12"/>
    <m/>
    <m/>
    <x v="19"/>
    <x v="0"/>
    <s v="true"/>
    <s v="Tsyklon"/>
    <s v="RD856"/>
    <n v="1964"/>
    <m/>
    <m/>
    <m/>
    <m/>
    <m/>
  </r>
  <r>
    <s v="J-2S"/>
    <x v="1017"/>
    <m/>
    <m/>
    <m/>
    <s v="hydroloxTL4"/>
    <s v="Engine_Config"/>
    <s v="Yes"/>
    <m/>
    <n v="5"/>
    <x v="8"/>
    <m/>
    <m/>
    <x v="139"/>
    <x v="0"/>
    <m/>
    <m/>
    <s v="J2"/>
    <n v="1975"/>
    <m/>
    <m/>
    <m/>
    <m/>
    <m/>
  </r>
  <r>
    <s v="radialLiquidEngine1-2"/>
    <x v="1018"/>
    <n v="350"/>
    <n v="15000"/>
    <s v="Vernier thruster used on the first stage of the Tsyklon rocket. Diameter: [0.3 m]. Plume configured by RealPlume."/>
    <s v="heavyRocketry"/>
    <s v="Squad"/>
    <s v="Yes"/>
    <s v="Yes"/>
    <n v="4"/>
    <x v="12"/>
    <m/>
    <m/>
    <x v="19"/>
    <x v="0"/>
    <s v="true"/>
    <s v="Tsyklon"/>
    <s v="RD855"/>
    <n v="1964"/>
    <m/>
    <m/>
    <m/>
    <m/>
    <m/>
  </r>
  <r>
    <s v="J-2-200klbf"/>
    <x v="1019"/>
    <m/>
    <m/>
    <m/>
    <m/>
    <s v="Engine_Config"/>
    <s v="Yes"/>
    <m/>
    <e v="#N/A"/>
    <x v="8"/>
    <m/>
    <m/>
    <x v="140"/>
    <x v="0"/>
    <m/>
    <m/>
    <s v="J2"/>
    <n v="1966"/>
    <m/>
    <m/>
    <m/>
    <m/>
    <m/>
  </r>
  <r>
    <s v="FRERD843"/>
    <x v="1020"/>
    <n v="200"/>
    <n v="8000"/>
    <s v="The RD-843 is a Ukrainian single nozzle liquid propellant rocket engine powering Vega fourth stage (AVUM). Plume configured by RealPlume."/>
    <s v="precisionPropulsion"/>
    <s v="ForgottenRealEngines"/>
    <s v="Yes"/>
    <s v="Yes"/>
    <n v="5"/>
    <x v="12"/>
    <s v="US Engine"/>
    <n v="10"/>
    <x v="50"/>
    <x v="0"/>
    <s v="true"/>
    <s v="Vega"/>
    <m/>
    <n v="2012"/>
    <m/>
    <m/>
    <m/>
    <m/>
    <m/>
  </r>
  <r>
    <s v="J-2"/>
    <x v="1021"/>
    <m/>
    <m/>
    <m/>
    <m/>
    <s v="Engine_Config"/>
    <s v="Yes"/>
    <m/>
    <e v="#N/A"/>
    <x v="8"/>
    <m/>
    <m/>
    <x v="141"/>
    <x v="0"/>
    <m/>
    <s v="Saturn V"/>
    <s v="J2"/>
    <n v="1967"/>
    <m/>
    <m/>
    <m/>
    <m/>
    <m/>
  </r>
  <r>
    <s v="J-2T-250K"/>
    <x v="1022"/>
    <m/>
    <m/>
    <m/>
    <s v="hydroloxTL5"/>
    <s v="Engine_Config"/>
    <s v="Yes"/>
    <m/>
    <n v="6"/>
    <x v="8"/>
    <m/>
    <m/>
    <x v="135"/>
    <x v="0"/>
    <m/>
    <s v="J-2 Aerospike"/>
    <s v="J2T"/>
    <n v="1980"/>
    <m/>
    <m/>
    <m/>
    <m/>
    <m/>
  </r>
  <r>
    <s v="XKosmos_Angara_RD-275KX"/>
    <x v="1023"/>
    <n v="515"/>
    <n v="10300"/>
    <s v="A high thrust engine designed for use with storable propellants. In use with the Proton series of rockets. Diameter: [2.0 m]. Plume configured by RealPlume."/>
    <s v="stagedTL6"/>
    <s v="Chaka Monkey"/>
    <s v="Yes"/>
    <s v="Yes"/>
    <n v="7"/>
    <x v="3"/>
    <m/>
    <m/>
    <x v="142"/>
    <x v="0"/>
    <s v="true"/>
    <s v="Proton"/>
    <s v="RD253"/>
    <n v="1966"/>
    <m/>
    <m/>
    <m/>
    <m/>
    <s v="rn_proton_rd253,XKosmos_Angara_RD-275KX,RD275,RLA_small_highthrust,RO-RD-253"/>
  </r>
  <r>
    <s v="RD275"/>
    <x v="1023"/>
    <n v="515"/>
    <n v="10300"/>
    <s v="A high thrust engine designed for use with storable propellants. In use with the Proton series of rockets. Diameter: [2.0 m]. Plume configured by RealPlume."/>
    <s v="fuelSystems"/>
    <s v="RealEngines"/>
    <s v="Yes"/>
    <s v="Yes"/>
    <n v="3"/>
    <x v="3"/>
    <m/>
    <m/>
    <x v="142"/>
    <x v="0"/>
    <s v="true"/>
    <s v="Proton"/>
    <s v="RD253"/>
    <n v="1966"/>
    <m/>
    <m/>
    <m/>
    <m/>
    <s v="rn_proton_rd253,XKosmos_Angara_RD-275KX,RD275,RLA_small_highthrust,RO-RD-253"/>
  </r>
  <r>
    <s v="RLA_small_highthrust"/>
    <x v="1023"/>
    <n v="515"/>
    <n v="10300"/>
    <s v="A high thrust engine designed for use with storable propellants. In use with the Proton series of rockets. Diameter: [2.0 m]. Plume configured by RealPlume."/>
    <s v="generalRocketry"/>
    <s v="RLA Stockalike"/>
    <s v="Yes"/>
    <s v="Yes"/>
    <n v="2"/>
    <x v="3"/>
    <m/>
    <m/>
    <x v="142"/>
    <x v="0"/>
    <s v="true"/>
    <s v="Proton"/>
    <s v="RD253"/>
    <n v="1966"/>
    <m/>
    <s v="Same as other RD-253/RD-275"/>
    <d v="2017-05-19T00:00:00"/>
    <m/>
    <s v="rn_proton_rd253,XKosmos_Angara_RD-275KX,RD275,RLA_small_highthrust,RO-RD-253"/>
  </r>
  <r>
    <s v="RO-RD-253"/>
    <x v="1023"/>
    <n v="515"/>
    <n v="10300"/>
    <s v="A high thrust engine designed for use with storable propellants. In use with the Proton series of rockets. Diameter: [2.0 m]. Plume configured by RealPlume."/>
    <s v="fuelSystems"/>
    <s v="Squad"/>
    <s v="Yes"/>
    <s v="Yes"/>
    <n v="3"/>
    <x v="3"/>
    <m/>
    <m/>
    <x v="142"/>
    <x v="0"/>
    <s v="true"/>
    <s v="Proton"/>
    <s v="RD253"/>
    <n v="1966"/>
    <m/>
    <m/>
    <m/>
    <m/>
    <s v="rn_proton_rd253,XKosmos_Angara_RD-275KX,RD275,RLA_small_highthrust,RO-RD-253"/>
  </r>
  <r>
    <s v="rn_proton_rd253"/>
    <x v="1024"/>
    <n v="515"/>
    <n v="10300"/>
    <s v="A high thrust engine designed for use with storable propellants. In use with the Proton series of rockets. Plume configured by RealPlume."/>
    <s v="fuelSystems"/>
    <s v="RN Soviet Rockets"/>
    <s v="Yes"/>
    <s v="Yes"/>
    <n v="3"/>
    <x v="3"/>
    <m/>
    <m/>
    <x v="142"/>
    <x v="0"/>
    <s v="true"/>
    <s v="Proton"/>
    <m/>
    <n v="1966"/>
    <m/>
    <m/>
    <m/>
    <m/>
    <s v="rn_proton_rd253,XKosmos_Angara_RD-275KX,RD275,RLA_small_highthrust,RO-RD-253"/>
  </r>
  <r>
    <s v="J-2T-200K"/>
    <x v="1025"/>
    <m/>
    <m/>
    <m/>
    <m/>
    <s v="Engine_Config"/>
    <s v="Yes"/>
    <m/>
    <e v="#N/A"/>
    <x v="8"/>
    <m/>
    <m/>
    <x v="135"/>
    <x v="0"/>
    <m/>
    <s v="J-2 Aerospike"/>
    <s v="J2T"/>
    <n v="1977"/>
    <m/>
    <m/>
    <m/>
    <m/>
    <m/>
  </r>
  <r>
    <s v="rn_proton_vernier"/>
    <x v="1026"/>
    <n v="600"/>
    <n v="1000"/>
    <s v="A vernier engine cluster found on the third stage of the Proton series launcher. Plume configured by RealPlume. (PART NOT COSTED BY RP-0 BUT IN CORRECT NODE)"/>
    <s v="advRocketry"/>
    <s v="RN Soviet Rockets"/>
    <s v="Yes"/>
    <s v="No"/>
    <n v="3"/>
    <x v="3"/>
    <m/>
    <m/>
    <x v="142"/>
    <x v="0"/>
    <s v="false"/>
    <s v="Proton"/>
    <m/>
    <n v="1966"/>
    <m/>
    <m/>
    <m/>
    <m/>
    <m/>
  </r>
  <r>
    <s v="J-2X"/>
    <x v="1027"/>
    <m/>
    <m/>
    <m/>
    <m/>
    <s v="Engine_Config"/>
    <s v="Yes"/>
    <m/>
    <e v="#N/A"/>
    <x v="8"/>
    <m/>
    <n v="10"/>
    <x v="113"/>
    <x v="0"/>
    <m/>
    <s v="Ares I, Ares V"/>
    <s v="J2X"/>
    <n v="2012"/>
    <m/>
    <m/>
    <m/>
    <m/>
    <m/>
  </r>
  <r>
    <s v="rn_proton_rd0212"/>
    <x v="1028"/>
    <n v="300"/>
    <n v="6000"/>
    <s v="An engine found on the third stages of the Proton series launcher. Plume configured by RealPlume."/>
    <s v="fuelSystems"/>
    <s v="RN Soviet Rockets"/>
    <s v="Yes"/>
    <s v="Yes"/>
    <n v="3"/>
    <x v="3"/>
    <m/>
    <m/>
    <x v="142"/>
    <x v="0"/>
    <s v="true"/>
    <s v="Proton"/>
    <m/>
    <n v="1966"/>
    <m/>
    <m/>
    <m/>
    <m/>
    <m/>
  </r>
  <r>
    <s v="Kestrel-2"/>
    <x v="1029"/>
    <m/>
    <m/>
    <m/>
    <m/>
    <s v="Engine_Config"/>
    <s v="Yes"/>
    <m/>
    <e v="#N/A"/>
    <x v="12"/>
    <m/>
    <m/>
    <x v="143"/>
    <x v="0"/>
    <m/>
    <s v="Falcon 1"/>
    <s v="Kestrel"/>
    <n v="2007"/>
    <m/>
    <m/>
    <m/>
    <m/>
    <m/>
  </r>
  <r>
    <s v="Kestrel"/>
    <x v="1030"/>
    <m/>
    <m/>
    <m/>
    <m/>
    <s v="Engine_Config"/>
    <s v="Yes"/>
    <m/>
    <e v="#N/A"/>
    <x v="12"/>
    <m/>
    <m/>
    <x v="143"/>
    <x v="0"/>
    <m/>
    <s v="Falcon 1"/>
    <s v="Kestrel"/>
    <n v="2006"/>
    <m/>
    <m/>
    <m/>
    <m/>
    <m/>
  </r>
  <r>
    <s v="RD0212"/>
    <x v="1031"/>
    <n v="300"/>
    <n v="6000"/>
    <s v="A gas generator, hypergolic vacuum rocket engine. Used as the power plant on the third stage of Proton launch vehicle family. Features four integrated vernier engines for three-axis attitude control. Diameter: 1.47 m. Plume configured by RealPlume. (PART NOT COSTED BY RP-0 BUT IN CORRECT NODE)"/>
    <s v="fuelSystems"/>
    <s v="RealEngines"/>
    <s v="Yes"/>
    <s v="Yes"/>
    <n v="3"/>
    <x v="3"/>
    <m/>
    <m/>
    <x v="142"/>
    <x v="0"/>
    <s v="true"/>
    <s v="Proton"/>
    <s v="RD0212"/>
    <n v="1966"/>
    <m/>
    <m/>
    <m/>
    <m/>
    <s v="rn_proton_rd0210,RD0210,RO-RD-0210,RD0212"/>
  </r>
  <r>
    <s v="RD0210"/>
    <x v="1032"/>
    <n v="300"/>
    <n v="6000"/>
    <s v="A staged combustion, hypergolic vacuum rocket engine. Used as a power plant on the second stage of the Proton launch vehicle family. Features a two-axis gimbal mechanism for attitude control. Diameter: 1.47 m. Plume configured by RealPlume."/>
    <s v="fuelSystems"/>
    <s v="RealEngines"/>
    <s v="Yes"/>
    <s v="Yes"/>
    <n v="3"/>
    <x v="3"/>
    <m/>
    <m/>
    <x v="142"/>
    <x v="0"/>
    <s v="true"/>
    <s v="Proton"/>
    <s v="RD0210"/>
    <n v="1966"/>
    <m/>
    <m/>
    <m/>
    <m/>
    <s v="rn_proton_rd0210,RD0210,RO-RD-0210,RD0212"/>
  </r>
  <r>
    <s v="RO-RD-0210"/>
    <x v="1032"/>
    <n v="300"/>
    <n v="6000"/>
    <s v="A staged combustion, hypergolic vacuum rocket engine. Used as a power plant on the second stage of the Proton launch vehicle family. Features a two-axis gimbal mechanism for attitude control. Diameter: 1.47 m. Plume configured by RealPlume."/>
    <s v="fuelSystems"/>
    <s v="Squad"/>
    <s v="Yes"/>
    <s v="Yes"/>
    <n v="3"/>
    <x v="3"/>
    <m/>
    <m/>
    <x v="142"/>
    <x v="0"/>
    <s v="true"/>
    <s v="Proton"/>
    <s v="RD0210"/>
    <n v="1966"/>
    <m/>
    <m/>
    <m/>
    <m/>
    <s v="rn_proton_rd0210,RD0210,RO-RD-0210,RD0212"/>
  </r>
  <r>
    <s v="rn_proton_rd0210"/>
    <x v="1033"/>
    <n v="300"/>
    <n v="6000"/>
    <s v="A series of engines found on the second stage of the Proton series launcher. All the four second stage engines gimbal. Plume configured by RealPlume."/>
    <s v="fuelSystems"/>
    <s v="RN Soviet Rockets"/>
    <s v="Yes"/>
    <s v="Yes"/>
    <n v="3"/>
    <x v="3"/>
    <m/>
    <m/>
    <x v="142"/>
    <x v="0"/>
    <s v="true"/>
    <s v="Proton"/>
    <m/>
    <n v="1966"/>
    <m/>
    <m/>
    <m/>
    <m/>
    <s v="rn_proton_rd0210,RD0210,RO-RD-0210,RD0212"/>
  </r>
  <r>
    <s v="Kestrel-1B"/>
    <x v="1034"/>
    <m/>
    <m/>
    <m/>
    <m/>
    <s v="Engine_Config"/>
    <s v="Yes"/>
    <m/>
    <e v="#N/A"/>
    <x v="12"/>
    <m/>
    <m/>
    <x v="143"/>
    <x v="0"/>
    <m/>
    <s v="Falcon 1"/>
    <s v="Kestrel_1B"/>
    <n v="2008"/>
    <m/>
    <m/>
    <m/>
    <m/>
    <m/>
  </r>
  <r>
    <s v="rn_proton_blockd_v_2"/>
    <x v="1035"/>
    <n v="12500"/>
    <n v="70"/>
    <s v="A vernier engine cluster found on the Block D stage of the Proton series launcher. Uses Syntin not regular Kerosene. Plume configured by RealPlume."/>
    <s v="generalRocketry"/>
    <s v="RN Soviet Rockets"/>
    <s v="Yes"/>
    <s v="No"/>
    <n v="2"/>
    <x v="3"/>
    <s v="RCS Engine"/>
    <m/>
    <x v="142"/>
    <x v="0"/>
    <s v="false"/>
    <s v="Proton Block D"/>
    <m/>
    <n v="1966"/>
    <m/>
    <m/>
    <m/>
    <m/>
    <m/>
  </r>
  <r>
    <s v="rn_proton_blockd"/>
    <x v="1036"/>
    <n v="1835"/>
    <n v="36700"/>
    <s v="Russian space tug. In service from 1967 to 1975. Plume configured by RealPlume."/>
    <s v="propulsionSystems"/>
    <s v="RN Soviet Rockets"/>
    <s v="Yes"/>
    <s v="Yes"/>
    <n v="4"/>
    <x v="3"/>
    <s v="US w/Engines"/>
    <m/>
    <x v="142"/>
    <x v="0"/>
    <s v="true"/>
    <s v="Proton Block D"/>
    <m/>
    <n v="1966"/>
    <m/>
    <m/>
    <m/>
    <m/>
    <m/>
  </r>
  <r>
    <s v="KVD-1"/>
    <x v="1037"/>
    <m/>
    <m/>
    <m/>
    <s v="hydroloxTL5"/>
    <s v="Engine_Config"/>
    <s v="Yes"/>
    <m/>
    <n v="6"/>
    <x v="3"/>
    <m/>
    <m/>
    <x v="144"/>
    <x v="0"/>
    <m/>
    <s v="N-1M, GSLV MkI, MkII"/>
    <s v="KVD1"/>
    <n v="1973"/>
    <m/>
    <m/>
    <m/>
    <m/>
    <m/>
  </r>
  <r>
    <s v="RLA_mp_small_radial"/>
    <x v="1038"/>
    <n v="100"/>
    <n v="900"/>
    <s v="A vernier engine cluster found on the third stage of the Proton series launcher. Diameter: [3.78 m]. Plume configured by RealPlume."/>
    <s v="propulsionSystems"/>
    <s v="RLA Stockalike"/>
    <s v="Yes"/>
    <s v="No"/>
    <n v="4"/>
    <x v="3"/>
    <m/>
    <m/>
    <x v="145"/>
    <x v="0"/>
    <s v="false"/>
    <s v="Proton"/>
    <s v="RD0214"/>
    <n v="1967"/>
    <m/>
    <m/>
    <m/>
    <m/>
    <m/>
  </r>
  <r>
    <s v="RD-56"/>
    <x v="1039"/>
    <m/>
    <m/>
    <m/>
    <m/>
    <s v="Engine_Config"/>
    <s v="Yes"/>
    <m/>
    <e v="#N/A"/>
    <x v="3"/>
    <m/>
    <m/>
    <x v="146"/>
    <x v="0"/>
    <m/>
    <s v="N-1M, GSLV MkI, MkII"/>
    <s v="KVD1"/>
    <n v="2001"/>
    <m/>
    <m/>
    <m/>
    <m/>
    <m/>
  </r>
  <r>
    <s v="CE-7.5"/>
    <x v="1040"/>
    <m/>
    <m/>
    <m/>
    <s v="hydroloxTL5"/>
    <s v="Engine_Config"/>
    <s v="Yes"/>
    <m/>
    <n v="6"/>
    <x v="3"/>
    <m/>
    <m/>
    <x v="146"/>
    <x v="0"/>
    <m/>
    <s v="N-1M, GSLV MkI, MkII"/>
    <s v="KVD1"/>
    <n v="2001"/>
    <m/>
    <m/>
    <m/>
    <m/>
    <m/>
  </r>
  <r>
    <s v="LE-7A-2"/>
    <x v="1041"/>
    <m/>
    <m/>
    <m/>
    <m/>
    <s v="Engine_Config"/>
    <s v="Yes"/>
    <m/>
    <e v="#N/A"/>
    <x v="8"/>
    <m/>
    <m/>
    <x v="131"/>
    <x v="0"/>
    <m/>
    <s v="H-II"/>
    <s v="LE7"/>
    <n v="2003"/>
    <m/>
    <m/>
    <m/>
    <m/>
    <m/>
  </r>
  <r>
    <s v="LE-7A"/>
    <x v="1042"/>
    <m/>
    <m/>
    <m/>
    <m/>
    <s v="Engine_Config"/>
    <s v="Yes"/>
    <m/>
    <e v="#N/A"/>
    <x v="8"/>
    <m/>
    <m/>
    <x v="131"/>
    <x v="0"/>
    <m/>
    <s v="H-II"/>
    <s v="LE7"/>
    <n v="2001"/>
    <m/>
    <m/>
    <m/>
    <m/>
    <m/>
  </r>
  <r>
    <s v="LE-7"/>
    <x v="1043"/>
    <m/>
    <m/>
    <m/>
    <m/>
    <s v="Engine_Config"/>
    <s v="Yes"/>
    <m/>
    <e v="#N/A"/>
    <x v="8"/>
    <m/>
    <m/>
    <x v="35"/>
    <x v="0"/>
    <m/>
    <s v="H-II"/>
    <s v="LE7"/>
    <n v="1993"/>
    <m/>
    <m/>
    <m/>
    <m/>
    <m/>
  </r>
  <r>
    <s v="LMAE"/>
    <x v="1044"/>
    <m/>
    <m/>
    <m/>
    <m/>
    <s v="Engine_Config"/>
    <s v="Yes"/>
    <m/>
    <e v="#N/A"/>
    <x v="16"/>
    <m/>
    <m/>
    <x v="147"/>
    <x v="0"/>
    <m/>
    <s v="LEM"/>
    <s v="LMAE"/>
    <n v="1969"/>
    <m/>
    <m/>
    <m/>
    <m/>
    <m/>
  </r>
  <r>
    <s v="NK33"/>
    <x v="1045"/>
    <n v="670"/>
    <n v="13400"/>
    <s v="The NK-15 and NK-33 were originally built in the 1960s/early 1970s for the Soviet N1 and then N1F rocket, respectively. Though the N1F was scrapped, the engines survived. Aerojet acquired several NK-33 engines in the 1990s and refurbished them as AJ26-62 engines for Orbital Science's Antares launch vehicle. Modifications made by Aerojet included increasing rated thrust and equipping the engines to support gimballing. Diameter: [1.83 m]. Plume configured by RealPlume."/>
    <s v="advRocketry"/>
    <s v="NK33"/>
    <s v="Yes"/>
    <s v="Yes"/>
    <n v="3"/>
    <x v="3"/>
    <m/>
    <m/>
    <x v="148"/>
    <x v="0"/>
    <s v="true"/>
    <s v="N-1"/>
    <s v="NK33"/>
    <n v="1969"/>
    <m/>
    <s v="Same as other costs"/>
    <d v="2017-05-19T00:00:00"/>
    <m/>
    <s v="NK33,NK33engine,NK33_StockVersion"/>
  </r>
  <r>
    <s v="NK33engine"/>
    <x v="1045"/>
    <n v="670"/>
    <n v="13400"/>
    <s v="The NK-15 and NK-33 were originally built in the 1960s/early 1970s for the Soviet N1 and then N1F rocket, respectively. Though the N1F was scrapped, the engines survived. Aerojet acquired several NK-33 engines in the 1990s and refurbished them as AJ26-62 engines for Orbital Science's Antares launch vehicle. Modifications made by Aerojet included increasing rated thrust and equipping the engines to support gimballing. Diameter: [1.83 m]. Plume configured by RealPlume."/>
    <s v="propulsionSystems"/>
    <s v="RealEngines"/>
    <s v="Yes"/>
    <s v="Yes"/>
    <n v="4"/>
    <x v="3"/>
    <m/>
    <m/>
    <x v="148"/>
    <x v="0"/>
    <s v="true"/>
    <s v="N-1"/>
    <s v="NK33"/>
    <n v="1969"/>
    <m/>
    <m/>
    <m/>
    <m/>
    <s v="NK33,NK33engine,NK33_StockVersion"/>
  </r>
  <r>
    <s v="NK33_StockVersion"/>
    <x v="1045"/>
    <n v="670"/>
    <n v="13400"/>
    <s v="The NK-15 and NK-33 were originally built in the 1960s/early 1970s for the Soviet N1 and then N1F rocket, respectively. Though the N1F was scrapped, the engines survived. Aerojet acquired several NK-33 engines in the 1990s and refurbished them as AJ26-62 engines for Orbital Science's Antares launch vehicle. Modifications made by Aerojet included increasing rated thrust and equipping the engines to support gimballing. Diameter: [1.83 m]. Plume configured by RealPlume."/>
    <s v="propulsionSystems"/>
    <s v="Soviet Engines"/>
    <s v="Yes"/>
    <s v="Yes"/>
    <n v="4"/>
    <x v="3"/>
    <m/>
    <m/>
    <x v="148"/>
    <x v="0"/>
    <s v="true"/>
    <s v="N-1"/>
    <s v="NK33"/>
    <n v="1969"/>
    <m/>
    <m/>
    <m/>
    <m/>
    <s v="NK33,NK33engine,NK33_StockVersion"/>
  </r>
  <r>
    <s v="TR-201"/>
    <x v="1046"/>
    <m/>
    <m/>
    <m/>
    <s v="heavierRocketry"/>
    <s v="Engine_Config"/>
    <s v="Yes"/>
    <m/>
    <n v="5"/>
    <x v="12"/>
    <m/>
    <m/>
    <x v="22"/>
    <x v="0"/>
    <m/>
    <s v="Delta P"/>
    <s v="LMDE"/>
    <n v="1972"/>
    <m/>
    <m/>
    <m/>
    <m/>
    <m/>
  </r>
  <r>
    <s v="SXTNK21BlockV"/>
    <x v="1047"/>
    <n v="2000"/>
    <n v="40000"/>
    <s v="N1 Block V is third stage of N1. Block V has 4 NK-21 engines. Diameter: [7.7 m]. Plume configured by RealPlume."/>
    <s v="propulsionSystems"/>
    <s v="SXT"/>
    <s v="Yes"/>
    <s v="Yes"/>
    <n v="4"/>
    <x v="3"/>
    <m/>
    <m/>
    <x v="148"/>
    <x v="0"/>
    <s v="true"/>
    <s v="N-1"/>
    <s v="N1_BlockV"/>
    <n v="1969"/>
    <m/>
    <m/>
    <m/>
    <m/>
    <m/>
  </r>
  <r>
    <s v="SXTK1Base5m"/>
    <x v="1048"/>
    <n v="2850"/>
    <n v="9000"/>
    <s v="N1 Block B is second stage of N1. Block B has 8 NK-15V engines. Diameter: [10.3 m]."/>
    <s v="ORPHANS"/>
    <s v="SXT"/>
    <s v="Yes"/>
    <s v="No"/>
    <s v="ORPH"/>
    <x v="3"/>
    <m/>
    <m/>
    <x v="148"/>
    <x v="0"/>
    <s v="false"/>
    <s v="N-1"/>
    <s v="N1_BlockB"/>
    <n v="1969"/>
    <m/>
    <m/>
    <m/>
    <m/>
    <m/>
  </r>
  <r>
    <s v="SXTK1BaseLarge"/>
    <x v="1049"/>
    <n v="22050"/>
    <n v="20000"/>
    <s v="N1 Block A is first stage of N1. Block A has 30x NK-15 or NK-33 engines. Diameter: [17.0 m]. (PART NOT COSTED BY RP-0 BUT IN CORRECT NODE)"/>
    <s v="precisionPropulsion"/>
    <s v="SXT"/>
    <s v="Yes"/>
    <s v="No Cost"/>
    <n v="5"/>
    <x v="3"/>
    <m/>
    <m/>
    <x v="148"/>
    <x v="0"/>
    <s v="false"/>
    <s v="N-1"/>
    <s v="N1_BlockA"/>
    <n v="1969"/>
    <m/>
    <m/>
    <m/>
    <m/>
    <m/>
  </r>
  <r>
    <s v="LMDE-H"/>
    <x v="1050"/>
    <m/>
    <m/>
    <m/>
    <m/>
    <s v="Engine_Config"/>
    <s v="Yes"/>
    <m/>
    <e v="#N/A"/>
    <x v="16"/>
    <m/>
    <m/>
    <x v="147"/>
    <x v="0"/>
    <m/>
    <s v="LEM"/>
    <s v="LMDE"/>
    <n v="1969"/>
    <m/>
    <m/>
    <m/>
    <m/>
    <m/>
  </r>
  <r>
    <s v="LMDE-J"/>
    <x v="1051"/>
    <m/>
    <m/>
    <m/>
    <s v="heavierRocketry"/>
    <s v="Engine_Config"/>
    <s v="Yes"/>
    <m/>
    <n v="5"/>
    <x v="16"/>
    <m/>
    <m/>
    <x v="149"/>
    <x v="0"/>
    <m/>
    <s v="LEM"/>
    <s v="LMDE"/>
    <n v="1971"/>
    <m/>
    <m/>
    <m/>
    <m/>
    <m/>
  </r>
  <r>
    <s v="LR101-NA-3"/>
    <x v="1052"/>
    <m/>
    <m/>
    <m/>
    <m/>
    <s v="Engine_Config"/>
    <s v="Yes"/>
    <m/>
    <e v="#N/A"/>
    <x v="12"/>
    <m/>
    <m/>
    <x v="26"/>
    <x v="0"/>
    <m/>
    <s v="LR101"/>
    <s v="LR101"/>
    <n v="1956"/>
    <m/>
    <m/>
    <m/>
    <m/>
    <m/>
  </r>
  <r>
    <s v="LR101-NA-15"/>
    <x v="1053"/>
    <m/>
    <m/>
    <m/>
    <s v="advRocketry"/>
    <s v="Engine_Config"/>
    <s v="Yes"/>
    <m/>
    <n v="3"/>
    <x v="12"/>
    <m/>
    <m/>
    <x v="46"/>
    <x v="0"/>
    <m/>
    <m/>
    <s v="LR101"/>
    <n v="1990"/>
    <m/>
    <m/>
    <m/>
    <m/>
    <m/>
  </r>
  <r>
    <s v="RO-BobCat-RD270"/>
    <x v="1054"/>
    <n v="6500"/>
    <n v="130000"/>
    <s v="Largest single-chamber engine ever built in the Soviet Union.  Fueled by an NTO/UDMH mixture combined under some of the highest pressures ever encountered in an ignition chamber.  Never flown but extensively tested. Diameter: [3.55 m]. Plume configured by RealPlume."/>
    <s v="generalRocketry"/>
    <s v="Soviet Engines"/>
    <s v="Yes"/>
    <s v="Yes"/>
    <n v="2"/>
    <x v="3"/>
    <m/>
    <n v="7"/>
    <x v="150"/>
    <x v="0"/>
    <s v="true"/>
    <m/>
    <s v="RD270"/>
    <n v="1971"/>
    <s v="Proposed for UR-700"/>
    <m/>
    <m/>
    <m/>
    <m/>
  </r>
  <r>
    <s v="LR101-NA-11"/>
    <x v="1055"/>
    <m/>
    <m/>
    <m/>
    <s v="advRocketry"/>
    <s v="Engine_Config"/>
    <s v="Yes"/>
    <m/>
    <n v="3"/>
    <x v="12"/>
    <m/>
    <m/>
    <x v="22"/>
    <x v="0"/>
    <m/>
    <m/>
    <s v="LR101"/>
    <n v="1974"/>
    <m/>
    <m/>
    <m/>
    <m/>
    <m/>
  </r>
  <r>
    <s v="RS-56-OSA"/>
    <x v="1056"/>
    <m/>
    <m/>
    <m/>
    <s v="experimentalRocketry"/>
    <s v="Engine_Config"/>
    <s v="Yes"/>
    <m/>
    <n v="7"/>
    <x v="12"/>
    <m/>
    <m/>
    <x v="46"/>
    <x v="0"/>
    <m/>
    <m/>
    <s v="LR105"/>
    <n v="1990"/>
    <m/>
    <m/>
    <m/>
    <m/>
    <m/>
  </r>
  <r>
    <s v="RO_KVD1"/>
    <x v="1057"/>
    <n v="650"/>
    <n v="27750"/>
    <s v="Staged combustion hydrolox upper stage engine intended for use on the N-1M and considered for use on Proton and Angara, eventually licensed to India for its GSLV MkI and MkII.  Later versions were developed by India for domestic use on the as the CE-7.5.  The main engine bell is fixed in place, and two verniers are used to provide combined pitch-yaw-roll control; this leads to lower control authority than on stages where the main engine can gimbal.  This engine runs with a somewhat higher than average O/F ratio, resulting in a denser than average hydrolox stage. Diameter: [2.5 m]. Plume configured by RealPlume."/>
    <s v="hydroloxTL4"/>
    <s v="Squad"/>
    <s v="Yes"/>
    <s v="Yes"/>
    <n v="5"/>
    <x v="3"/>
    <m/>
    <m/>
    <x v="144"/>
    <x v="0"/>
    <s v="true"/>
    <s v="N-1M (KVD-1)"/>
    <s v="KVD1"/>
    <n v="1973"/>
    <m/>
    <m/>
    <m/>
    <m/>
    <m/>
  </r>
  <r>
    <s v="LR43-NA-3"/>
    <x v="1058"/>
    <m/>
    <m/>
    <m/>
    <m/>
    <s v="Engine_Config"/>
    <m/>
    <m/>
    <e v="#N/A"/>
    <x v="12"/>
    <m/>
    <m/>
    <x v="26"/>
    <x v="0"/>
    <m/>
    <s v="Atlas B"/>
    <s v="LR105"/>
    <n v="1956"/>
    <m/>
    <m/>
    <m/>
    <m/>
    <m/>
  </r>
  <r>
    <s v="LR105-NA-7.2"/>
    <x v="1059"/>
    <m/>
    <m/>
    <m/>
    <s v="heavierRocketry"/>
    <s v="Engine_Config"/>
    <s v="Yes"/>
    <m/>
    <n v="5"/>
    <x v="12"/>
    <m/>
    <m/>
    <x v="48"/>
    <x v="0"/>
    <m/>
    <m/>
    <s v="LR105"/>
    <n v="1967"/>
    <m/>
    <m/>
    <m/>
    <m/>
    <m/>
  </r>
  <r>
    <s v="LR105-NA-7.1"/>
    <x v="1060"/>
    <m/>
    <m/>
    <m/>
    <s v="heavyRocketry"/>
    <s v="Engine_Config"/>
    <s v="Yes"/>
    <m/>
    <n v="4"/>
    <x v="12"/>
    <m/>
    <m/>
    <x v="18"/>
    <x v="0"/>
    <m/>
    <m/>
    <s v="LR105"/>
    <n v="1965"/>
    <m/>
    <m/>
    <m/>
    <m/>
    <m/>
  </r>
  <r>
    <s v="LR105-NA-6"/>
    <x v="1061"/>
    <m/>
    <m/>
    <m/>
    <s v="advRocketry"/>
    <s v="Engine_Config"/>
    <s v="Yes"/>
    <m/>
    <n v="3"/>
    <x v="12"/>
    <m/>
    <m/>
    <x v="20"/>
    <x v="0"/>
    <m/>
    <m/>
    <s v="LR105"/>
    <n v="1962"/>
    <m/>
    <m/>
    <m/>
    <m/>
    <m/>
  </r>
  <r>
    <s v="LR105-NA-5"/>
    <x v="1062"/>
    <m/>
    <m/>
    <m/>
    <s v="basicConstruction"/>
    <s v="Engine_Config"/>
    <s v="Yes"/>
    <m/>
    <n v="1.5"/>
    <x v="12"/>
    <m/>
    <m/>
    <x v="88"/>
    <x v="0"/>
    <m/>
    <s v="LR105"/>
    <s v="LR105"/>
    <n v="1960"/>
    <m/>
    <m/>
    <m/>
    <m/>
    <m/>
  </r>
  <r>
    <s v="LR105-NA-3"/>
    <x v="1063"/>
    <m/>
    <m/>
    <m/>
    <m/>
    <s v="Engine_Config"/>
    <s v="Yes"/>
    <m/>
    <e v="#N/A"/>
    <x v="12"/>
    <m/>
    <m/>
    <x v="52"/>
    <x v="0"/>
    <m/>
    <s v="LR105"/>
    <s v="LR105"/>
    <n v="1958"/>
    <m/>
    <m/>
    <m/>
    <m/>
    <m/>
  </r>
  <r>
    <s v="S-3D"/>
    <x v="1064"/>
    <m/>
    <m/>
    <m/>
    <m/>
    <s v="Engine_Config"/>
    <s v="Yes"/>
    <m/>
    <e v="#N/A"/>
    <x v="12"/>
    <m/>
    <m/>
    <x v="52"/>
    <x v="0"/>
    <m/>
    <s v="LR79"/>
    <s v="LR79"/>
    <n v="1958"/>
    <m/>
    <m/>
    <m/>
    <m/>
    <m/>
  </r>
  <r>
    <s v="S-3"/>
    <x v="887"/>
    <m/>
    <m/>
    <m/>
    <m/>
    <s v="Engine_Config"/>
    <m/>
    <m/>
    <e v="#N/A"/>
    <x v="12"/>
    <m/>
    <m/>
    <x v="26"/>
    <x v="0"/>
    <m/>
    <s v="Thor DM-18 R&amp;D"/>
    <s v="LR79"/>
    <n v="1956"/>
    <m/>
    <m/>
    <m/>
    <m/>
    <m/>
  </r>
  <r>
    <s v="LR79-NA-9"/>
    <x v="1065"/>
    <m/>
    <m/>
    <m/>
    <s v="generalRocketry"/>
    <s v="Engine_Config"/>
    <s v="Yes"/>
    <m/>
    <n v="2"/>
    <x v="12"/>
    <m/>
    <m/>
    <x v="21"/>
    <x v="0"/>
    <m/>
    <s v="LR79"/>
    <s v="LR79"/>
    <n v="1959"/>
    <m/>
    <m/>
    <m/>
    <m/>
    <m/>
  </r>
  <r>
    <s v="LR79-NA-13"/>
    <x v="1066"/>
    <m/>
    <m/>
    <m/>
    <s v="advRocketry"/>
    <s v="Engine_Config"/>
    <s v="Yes"/>
    <m/>
    <n v="3"/>
    <x v="12"/>
    <m/>
    <m/>
    <x v="128"/>
    <x v="0"/>
    <m/>
    <m/>
    <s v="LR79"/>
    <n v="1963"/>
    <m/>
    <m/>
    <m/>
    <m/>
    <m/>
  </r>
  <r>
    <s v="LR79-NA-11"/>
    <x v="1067"/>
    <m/>
    <m/>
    <m/>
    <s v="basicConstruction"/>
    <s v="Engine_Config"/>
    <s v="Yes"/>
    <m/>
    <n v="1.5"/>
    <x v="12"/>
    <m/>
    <m/>
    <x v="88"/>
    <x v="0"/>
    <m/>
    <m/>
    <s v="LR79"/>
    <n v="1960"/>
    <m/>
    <m/>
    <m/>
    <m/>
    <m/>
  </r>
  <r>
    <s v="RD108"/>
    <x v="1068"/>
    <n v="700"/>
    <n v="14000"/>
    <s v="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Plume configured by RealPlume."/>
    <s v="basicRocketry"/>
    <s v="RealEngines"/>
    <s v="Yes"/>
    <s v="Yes"/>
    <n v="1"/>
    <x v="12"/>
    <m/>
    <m/>
    <x v="26"/>
    <x v="0"/>
    <s v="true"/>
    <s v="R-7"/>
    <s v="RD108-118"/>
    <n v="1956"/>
    <m/>
    <s v="Same as other RD-108"/>
    <d v="2017-05-19T00:00:00"/>
    <m/>
    <s v="RD108,SSTU-SC-ENG-RD-108A,R7_Core_Engine,Size2MedEngine,R7_SECOND_STAGE"/>
  </r>
  <r>
    <s v="SSTU-SC-ENG-RD-108A"/>
    <x v="1068"/>
    <n v="700"/>
    <n v="14000"/>
    <s v="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Booster Engine"/>
    <m/>
    <x v="26"/>
    <x v="0"/>
    <s v="true"/>
    <s v="R-7"/>
    <s v="RD108-118"/>
    <n v="1956"/>
    <m/>
    <m/>
    <m/>
    <m/>
    <s v="RD108,SSTU-SC-ENG-RD-108A,R7_Core_Engine,Size2MedEngine,R7_SECOND_STAGE"/>
  </r>
  <r>
    <s v="R7_Core_Engine"/>
    <x v="1068"/>
    <n v="700"/>
    <n v="14000"/>
    <s v="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Plume configured by RealPlume."/>
    <s v="generalRocketry"/>
    <s v="SXT"/>
    <s v="Yes"/>
    <s v="Yes"/>
    <n v="2"/>
    <x v="12"/>
    <m/>
    <m/>
    <x v="26"/>
    <x v="0"/>
    <s v="true"/>
    <s v="R-7"/>
    <s v="RD108-118"/>
    <n v="1956"/>
    <m/>
    <m/>
    <m/>
    <m/>
    <s v="RD108,SSTU-SC-ENG-RD-108A,R7_Core_Engine,Size2MedEngine,R7_SECOND_STAGE"/>
  </r>
  <r>
    <s v="Size2MedEngine"/>
    <x v="1068"/>
    <n v="700"/>
    <n v="14000"/>
    <s v="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Plume configured by RealPlume."/>
    <s v="generalRocketry"/>
    <s v="Ven Stock Revamp"/>
    <s v="Yes"/>
    <s v="Yes"/>
    <n v="2"/>
    <x v="12"/>
    <m/>
    <m/>
    <x v="26"/>
    <x v="0"/>
    <s v="true"/>
    <s v="R-7"/>
    <s v="RD108-118"/>
    <n v="1956"/>
    <m/>
    <m/>
    <m/>
    <m/>
    <s v="RD108,SSTU-SC-ENG-RD-108A,R7_Core_Engine,Size2MedEngine,R7_SECOND_STAGE"/>
  </r>
  <r>
    <s v="SSTU-SC-ENG-RD-107X"/>
    <x v="1069"/>
    <n v="680"/>
    <n v="13600"/>
    <s v="The RD-107X is a gas generator multi-chamber engine.  Each of the four nozzles is fed from a single set of turbopumps.  This is the same engine as the RD-107A, but without the vernier motors.  This engine has no gimbal or thrust vectoring, so you will need to provide your own means of attitude control for the stage.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FS Engine"/>
    <m/>
    <x v="26"/>
    <x v="0"/>
    <s v="true"/>
    <s v="R-7"/>
    <s v="RD107-117"/>
    <n v="1956"/>
    <m/>
    <m/>
    <m/>
    <m/>
    <s v="RD107,SSTU-SC-ENG-RD-107A,R7_Booster_Engine,KW2mengineGriffonG8D,SSTU-SC-ENG-RD-107X,R7_FIRST_STAGE"/>
  </r>
  <r>
    <s v="LR83-NA-1"/>
    <x v="1070"/>
    <m/>
    <m/>
    <m/>
    <m/>
    <s v="Engine_Config"/>
    <s v="Yes"/>
    <m/>
    <e v="#N/A"/>
    <x v="12"/>
    <m/>
    <m/>
    <x v="52"/>
    <x v="0"/>
    <m/>
    <s v="LR83"/>
    <s v="LR83"/>
    <n v="1958"/>
    <m/>
    <m/>
    <m/>
    <m/>
    <m/>
  </r>
  <r>
    <s v="RS-56-OBA"/>
    <x v="1071"/>
    <m/>
    <m/>
    <m/>
    <s v="experimentalRocketry"/>
    <s v="Engine_Config"/>
    <s v="Yes"/>
    <m/>
    <n v="7"/>
    <x v="12"/>
    <m/>
    <m/>
    <x v="46"/>
    <x v="0"/>
    <m/>
    <m/>
    <s v="LR89"/>
    <n v="1990"/>
    <m/>
    <m/>
    <m/>
    <m/>
    <m/>
  </r>
  <r>
    <s v="LR89-NA-7.2"/>
    <x v="1072"/>
    <m/>
    <m/>
    <m/>
    <s v="heavierRocketry"/>
    <s v="Engine_Config"/>
    <s v="Yes"/>
    <m/>
    <n v="5"/>
    <x v="12"/>
    <m/>
    <m/>
    <x v="48"/>
    <x v="0"/>
    <m/>
    <m/>
    <s v="LR89"/>
    <n v="1967"/>
    <m/>
    <m/>
    <m/>
    <m/>
    <m/>
  </r>
  <r>
    <s v="LR89-NA-7.1"/>
    <x v="1073"/>
    <m/>
    <m/>
    <m/>
    <s v="heavyRocketry"/>
    <s v="Engine_Config"/>
    <s v="Yes"/>
    <m/>
    <n v="4"/>
    <x v="12"/>
    <m/>
    <m/>
    <x v="18"/>
    <x v="0"/>
    <m/>
    <m/>
    <s v="LR89"/>
    <n v="1965"/>
    <m/>
    <m/>
    <m/>
    <m/>
    <m/>
  </r>
  <r>
    <s v="LR89-NA-6"/>
    <x v="1074"/>
    <m/>
    <m/>
    <m/>
    <s v="advRocketry"/>
    <s v="Engine_Config"/>
    <s v="Yes"/>
    <m/>
    <n v="3"/>
    <x v="12"/>
    <m/>
    <m/>
    <x v="20"/>
    <x v="0"/>
    <m/>
    <m/>
    <s v="LR89"/>
    <n v="1962"/>
    <m/>
    <m/>
    <m/>
    <m/>
    <m/>
  </r>
  <r>
    <s v="KW2mengineGriffonG8D"/>
    <x v="1075"/>
    <n v="680"/>
    <n v="13600"/>
    <s v="The engine series built for the R-7, Vostok, Soyuz, and it's derivative Molynia launch vehicles."/>
    <m/>
    <s v="KW Rocketry"/>
    <s v="Yes"/>
    <s v="Yes"/>
    <e v="#N/A"/>
    <x v="12"/>
    <m/>
    <m/>
    <x v="26"/>
    <x v="0"/>
    <s v="true"/>
    <s v="R-7"/>
    <s v="RD107-117"/>
    <n v="1956"/>
    <m/>
    <m/>
    <m/>
    <m/>
    <s v="RD107,SSTU-SC-ENG-RD-107A,R7_Booster_Engine,KW2mengineGriffonG8D,SSTU-SC-ENG-RD-107X,R7_FIRST_STAGE"/>
  </r>
  <r>
    <s v="RD107"/>
    <x v="1076"/>
    <n v="680"/>
    <n v="13600"/>
    <s v="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Plume configured by RealPlume."/>
    <s v="basicRocketry"/>
    <s v="RealEngines"/>
    <s v="Yes"/>
    <s v="Yes"/>
    <n v="1"/>
    <x v="12"/>
    <m/>
    <m/>
    <x v="26"/>
    <x v="0"/>
    <s v="true"/>
    <s v="R-7"/>
    <s v="RD107-117"/>
    <n v="1956"/>
    <m/>
    <s v="Same as other RD-107"/>
    <d v="2017-05-19T00:00:00"/>
    <m/>
    <s v="RD107,SSTU-SC-ENG-RD-107A,R7_Booster_Engine,KW2mengineGriffonG8D,SSTU-SC-ENG-RD-107X,R7_FIRST_STAGE"/>
  </r>
  <r>
    <s v="SSTU-SC-ENG-RD-107A"/>
    <x v="1076"/>
    <n v="680"/>
    <n v="13600"/>
    <s v="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FS Engine"/>
    <m/>
    <x v="26"/>
    <x v="0"/>
    <s v="true"/>
    <s v="R-7"/>
    <s v="RD107-117"/>
    <n v="1956"/>
    <m/>
    <m/>
    <m/>
    <m/>
    <s v="RD107,SSTU-SC-ENG-RD-107A,R7_Booster_Engine,KW2mengineGriffonG8D,SSTU-SC-ENG-RD-107X,R7_FIRST_STAGE"/>
  </r>
  <r>
    <s v="R7_Booster_Engine"/>
    <x v="1076"/>
    <n v="680"/>
    <n v="13600"/>
    <s v="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Plume configured by RealPlume."/>
    <s v="generalRocketry"/>
    <s v="SXT"/>
    <s v="Yes"/>
    <s v="Yes"/>
    <n v="2"/>
    <x v="12"/>
    <m/>
    <m/>
    <x v="26"/>
    <x v="0"/>
    <s v="true"/>
    <s v="R-7"/>
    <s v="RD107-117"/>
    <n v="1956"/>
    <m/>
    <m/>
    <m/>
    <m/>
    <s v="RD107,SSTU-SC-ENG-RD-107A,R7_Booster_Engine,KW2mengineGriffonG8D,SSTU-SC-ENG-RD-107X,R7_FIRST_STAGE"/>
  </r>
  <r>
    <s v="LR89-NA-5"/>
    <x v="1077"/>
    <m/>
    <m/>
    <m/>
    <s v="basicConstruction"/>
    <s v="Engine_Config"/>
    <s v="Yes"/>
    <m/>
    <n v="1.5"/>
    <x v="12"/>
    <m/>
    <m/>
    <x v="88"/>
    <x v="0"/>
    <m/>
    <s v="LR89"/>
    <s v="LR89"/>
    <n v="1960"/>
    <m/>
    <m/>
    <m/>
    <m/>
    <m/>
  </r>
  <r>
    <s v="LR89-NA-3"/>
    <x v="1078"/>
    <m/>
    <m/>
    <m/>
    <m/>
    <s v="Engine_Config"/>
    <s v="Yes"/>
    <m/>
    <e v="#N/A"/>
    <x v="12"/>
    <m/>
    <m/>
    <x v="52"/>
    <x v="0"/>
    <m/>
    <s v="LR89"/>
    <s v="LR89"/>
    <n v="1958"/>
    <m/>
    <m/>
    <m/>
    <m/>
    <m/>
  </r>
  <r>
    <s v="LR43-NA-3"/>
    <x v="1058"/>
    <m/>
    <m/>
    <m/>
    <m/>
    <s v="Engine_Config"/>
    <m/>
    <m/>
    <e v="#N/A"/>
    <x v="12"/>
    <m/>
    <m/>
    <x v="26"/>
    <x v="0"/>
    <m/>
    <s v="Atlas A"/>
    <s v="LR89"/>
    <n v="1956"/>
    <m/>
    <m/>
    <m/>
    <m/>
    <m/>
  </r>
  <r>
    <s v="LR91-AJ-9"/>
    <x v="1079"/>
    <m/>
    <m/>
    <m/>
    <s v="heavyRocketry"/>
    <s v="Engine_Config"/>
    <s v="Yes"/>
    <m/>
    <n v="4"/>
    <x v="12"/>
    <m/>
    <m/>
    <x v="18"/>
    <x v="0"/>
    <m/>
    <m/>
    <s v="LR91"/>
    <n v="1965"/>
    <m/>
    <m/>
    <m/>
    <m/>
    <m/>
  </r>
  <r>
    <s v="rd100"/>
    <x v="1080"/>
    <n v="150"/>
    <n v="3000"/>
    <s v="The RD-100 engine series were the first large scale Ethalox Russian liquid propellant rocket engines ever developed and fired. The original RD-100 engine was a 1:1 copy of the German Model 39 engine (used on the A-4 ballistic missile), with later variants (RD-101 and RD-103/M) featuring ever increasing performance to satisfy the needs of the larger R-2 and R-5 IRBMs. Diameter: 1.65 m. Plume configured by RealPlume."/>
    <s v="basicRocketry"/>
    <s v="RealEngines"/>
    <s v="Yes"/>
    <s v="Yes"/>
    <n v="1"/>
    <x v="12"/>
    <m/>
    <m/>
    <x v="1"/>
    <x v="0"/>
    <s v="true"/>
    <s v="RD-100"/>
    <s v="RD100"/>
    <n v="0"/>
    <m/>
    <m/>
    <m/>
    <m/>
    <s v="rd100,LVT15"/>
  </r>
  <r>
    <s v="LVT15"/>
    <x v="1080"/>
    <n v="150"/>
    <n v="3000"/>
    <s v="The RD-100 engine series were the first large scale Ethalox Russian liquid propellant rocket engines ever developed and fired. The original RD-100 engine was a 1:1 copy of the German Model 39 engine (used on the A-4 ballistic missile), with later variants (RD-101 and RD-103/M) featuring ever increasing performance to satisfy the needs of the larger R-2 and R-5 IRBMs. Diameter: 1.65 m. Plume configured by RealPlume."/>
    <s v="basicRocketry"/>
    <s v="Ven Stock Revamp"/>
    <s v="Yes"/>
    <s v="Yes"/>
    <n v="1"/>
    <x v="12"/>
    <m/>
    <m/>
    <x v="1"/>
    <x v="0"/>
    <s v="true"/>
    <s v="RD-100"/>
    <s v="RD100"/>
    <n v="0"/>
    <m/>
    <m/>
    <m/>
    <m/>
    <s v="rd100,LVT15"/>
  </r>
  <r>
    <s v="LR91-AJ-7"/>
    <x v="1081"/>
    <m/>
    <m/>
    <m/>
    <s v="advRocketry"/>
    <s v="Engine_Config"/>
    <s v="Yes"/>
    <m/>
    <n v="3"/>
    <x v="12"/>
    <m/>
    <m/>
    <x v="19"/>
    <x v="0"/>
    <m/>
    <m/>
    <s v="LR91"/>
    <n v="1964"/>
    <m/>
    <m/>
    <m/>
    <m/>
    <m/>
  </r>
  <r>
    <s v="rn_dnepr1_rd0255_vernier"/>
    <x v="1082"/>
    <n v="50"/>
    <n v="1000"/>
    <s v="RD-0257 vernier engine for second stage of the Dnepr 1 rocket. Plume configured by RealPlume."/>
    <s v="heavierRocketry"/>
    <s v="RN Soviet Rockets"/>
    <s v="Yes"/>
    <s v="Yes"/>
    <n v="5"/>
    <x v="12"/>
    <m/>
    <m/>
    <x v="124"/>
    <x v="0"/>
    <s v="true"/>
    <s v="Dnepr 1"/>
    <m/>
    <n v="1999"/>
    <m/>
    <m/>
    <m/>
    <m/>
    <m/>
  </r>
  <r>
    <s v="LR91-AJ-5"/>
    <x v="1083"/>
    <m/>
    <m/>
    <m/>
    <s v="advRocketry"/>
    <s v="Engine_Config"/>
    <s v="Yes"/>
    <m/>
    <n v="3"/>
    <x v="12"/>
    <m/>
    <m/>
    <x v="20"/>
    <x v="0"/>
    <m/>
    <m/>
    <s v="LR91"/>
    <n v="1962"/>
    <m/>
    <m/>
    <m/>
    <m/>
    <m/>
  </r>
  <r>
    <s v="LR91-AJ-3"/>
    <x v="1084"/>
    <m/>
    <m/>
    <m/>
    <m/>
    <s v="Engine_Config"/>
    <s v="Yes"/>
    <m/>
    <e v="#N/A"/>
    <x v="12"/>
    <m/>
    <m/>
    <x v="21"/>
    <x v="0"/>
    <m/>
    <s v="LR91"/>
    <s v="LR91"/>
    <n v="1959"/>
    <m/>
    <m/>
    <m/>
    <m/>
    <m/>
  </r>
  <r>
    <s v="LR91-AJ-11A"/>
    <x v="1085"/>
    <m/>
    <m/>
    <m/>
    <s v="veryHeavyRocketry"/>
    <s v="Engine_Config"/>
    <s v="Yes"/>
    <m/>
    <n v="6"/>
    <x v="12"/>
    <m/>
    <m/>
    <x v="71"/>
    <x v="0"/>
    <m/>
    <m/>
    <s v="LR91"/>
    <n v="1983"/>
    <m/>
    <m/>
    <m/>
    <m/>
    <m/>
  </r>
  <r>
    <s v="RO-BobCat-RD270M"/>
    <x v="1086"/>
    <n v="8500"/>
    <n v="170000"/>
    <s v="Modification of the RD-270 to use highly toxic pentaborane as fuel.  Although the M variant boasts higher thrust and isp, the fuel mixture is much, much more toxic than even UDMH. Diameter: [3.55 m]. Plume configured by RealPlume."/>
    <s v="generalRocketry"/>
    <s v="Soviet Engines"/>
    <s v="Yes"/>
    <s v="Yes"/>
    <n v="2"/>
    <x v="3"/>
    <m/>
    <n v="8"/>
    <x v="144"/>
    <x v="0"/>
    <s v="true"/>
    <m/>
    <s v="RD270M"/>
    <n v="1974"/>
    <s v="Proposed for UR-700M"/>
    <m/>
    <m/>
    <m/>
    <m/>
  </r>
  <r>
    <s v="rn_proton_blockd_7"/>
    <x v="1087"/>
    <n v="850"/>
    <n v="500"/>
    <s v="Block-DM2 for use with Proton. Plume configured by RealPlume."/>
    <s v="generalRocketry"/>
    <s v="RN Soviet Rockets"/>
    <s v="Yes"/>
    <s v="No"/>
    <n v="2"/>
    <x v="3"/>
    <s v="US w/Engines"/>
    <m/>
    <x v="144"/>
    <x v="0"/>
    <s v="false"/>
    <s v="Proton Block DM-2M"/>
    <m/>
    <n v="1974"/>
    <m/>
    <m/>
    <m/>
    <m/>
    <m/>
  </r>
  <r>
    <s v="rn_proton_blockd_4"/>
    <x v="1088"/>
    <n v="850"/>
    <n v="500"/>
    <s v="Russian space tug. In service from 1974 to 1990. Plume configured by RealPlume."/>
    <s v="generalRocketry"/>
    <s v="RN Soviet Rockets"/>
    <s v="Yes"/>
    <s v="No"/>
    <n v="2"/>
    <x v="3"/>
    <s v="US w/Engines"/>
    <m/>
    <x v="144"/>
    <x v="0"/>
    <s v="false"/>
    <s v="Block DM Space Tug"/>
    <m/>
    <n v="1974"/>
    <m/>
    <m/>
    <m/>
    <m/>
    <m/>
  </r>
  <r>
    <s v="LR91-AJ-11"/>
    <x v="1089"/>
    <m/>
    <m/>
    <m/>
    <s v="heavierRocketry"/>
    <s v="Engine_Config"/>
    <s v="Yes"/>
    <m/>
    <n v="5"/>
    <x v="12"/>
    <m/>
    <m/>
    <x v="23"/>
    <x v="0"/>
    <m/>
    <m/>
    <s v="LR91"/>
    <n v="1971"/>
    <m/>
    <m/>
    <m/>
    <m/>
    <m/>
  </r>
  <r>
    <s v="M-1U"/>
    <x v="1090"/>
    <m/>
    <m/>
    <m/>
    <m/>
    <s v="Engine_Config"/>
    <s v="Yes"/>
    <m/>
    <e v="#N/A"/>
    <x v="8"/>
    <m/>
    <m/>
    <x v="73"/>
    <x v="0"/>
    <m/>
    <m/>
    <s v="M1"/>
    <n v="1988"/>
    <m/>
    <m/>
    <m/>
    <m/>
    <m/>
  </r>
  <r>
    <s v="M-1SL"/>
    <x v="1091"/>
    <m/>
    <m/>
    <m/>
    <m/>
    <s v="Engine_Config"/>
    <s v="Yes"/>
    <m/>
    <e v="#N/A"/>
    <x v="8"/>
    <m/>
    <m/>
    <x v="135"/>
    <x v="0"/>
    <m/>
    <m/>
    <s v="M1"/>
    <n v="1979"/>
    <m/>
    <m/>
    <m/>
    <m/>
    <m/>
  </r>
  <r>
    <s v="M-1"/>
    <x v="1092"/>
    <m/>
    <m/>
    <m/>
    <m/>
    <s v="Engine_Config"/>
    <s v="Yes"/>
    <m/>
    <e v="#N/A"/>
    <x v="8"/>
    <m/>
    <m/>
    <x v="135"/>
    <x v="0"/>
    <m/>
    <m/>
    <s v="M1"/>
    <n v="1979"/>
    <m/>
    <m/>
    <m/>
    <m/>
    <m/>
  </r>
  <r>
    <s v="NK43engine"/>
    <x v="1093"/>
    <n v="780"/>
    <n v="15600"/>
    <s v="Originally designed and built for the N1F, the NK-43 is a derivative of the NK-33 with longer bell and restart capability for upper stages. Diameter: [2.54 m]. Plume configured by RealPlume."/>
    <s v="propulsionSystems"/>
    <s v="RealEngines"/>
    <s v="Yes"/>
    <s v="Yes"/>
    <n v="4"/>
    <x v="3"/>
    <m/>
    <m/>
    <x v="144"/>
    <x v="0"/>
    <s v="true"/>
    <s v="N-1F"/>
    <s v="NK43"/>
    <n v="1975"/>
    <m/>
    <m/>
    <m/>
    <m/>
    <s v="NK43engine,NK43_StockVersion"/>
  </r>
  <r>
    <s v="NK43_StockVersion"/>
    <x v="1093"/>
    <n v="780"/>
    <n v="15600"/>
    <s v="Originally designed and built for the N1F, the NK-43 is a derivative of the NK-33 with longer bell and restart capability for upper stages. Diameter: [2.54 m]. Plume configured by RealPlume."/>
    <s v="propulsionSystems"/>
    <s v="Soviet Engines"/>
    <s v="Yes"/>
    <s v="Yes"/>
    <n v="4"/>
    <x v="3"/>
    <m/>
    <m/>
    <x v="144"/>
    <x v="0"/>
    <s v="true"/>
    <s v="N-1F"/>
    <s v="NK43"/>
    <n v="1975"/>
    <m/>
    <m/>
    <m/>
    <m/>
    <s v="NK43engine,NK43_StockVersion"/>
  </r>
  <r>
    <s v="rn_proton_blockd_2"/>
    <x v="1094"/>
    <n v="850"/>
    <n v="500"/>
    <s v="Russian space tug. In service from 1976 to 1989. Plume configured by RealPlume."/>
    <s v="generalRocketry"/>
    <s v="RN Soviet Rockets"/>
    <s v="Yes"/>
    <s v="No"/>
    <n v="2"/>
    <x v="3"/>
    <s v="US w/Engines"/>
    <m/>
    <x v="144"/>
    <x v="0"/>
    <s v="false"/>
    <s v="Block D-1 Space Tug"/>
    <m/>
    <n v="1976"/>
    <m/>
    <m/>
    <m/>
    <m/>
    <m/>
  </r>
  <r>
    <s v="M55"/>
    <x v="1095"/>
    <m/>
    <m/>
    <m/>
    <m/>
    <s v="Engine_Config"/>
    <s v="Yes"/>
    <m/>
    <e v="#N/A"/>
    <x v="4"/>
    <m/>
    <m/>
    <x v="27"/>
    <x v="0"/>
    <m/>
    <s v="Minuteman ICBM"/>
    <s v="M55"/>
    <n v="1962"/>
    <m/>
    <m/>
    <m/>
    <m/>
    <m/>
  </r>
  <r>
    <s v="RD0146engine"/>
    <x v="1096"/>
    <n v="2000"/>
    <n v="40000"/>
    <s v="A designed based upon the RL10 series of rocket engines, with a more Russian flavour. Diameter: [1.3 m]. Plume configured by RealPlume."/>
    <s v="hydroloxTL7"/>
    <s v="RealEngines"/>
    <s v="Yes"/>
    <s v="Yes"/>
    <n v="8"/>
    <x v="8"/>
    <m/>
    <n v="10"/>
    <x v="45"/>
    <x v="0"/>
    <s v="true"/>
    <m/>
    <s v="RD0146"/>
    <n v="2020"/>
    <m/>
    <m/>
    <m/>
    <m/>
    <s v="RD0146engine,RD0146_StockVersion"/>
  </r>
  <r>
    <s v="RD0146_StockVersion"/>
    <x v="1096"/>
    <n v="2000"/>
    <n v="40000"/>
    <s v="A designed based upon the RL10 series of rocket engines, with a more Russian flavour. Diameter: [1.3 m]. Plume configured by RealPlume."/>
    <s v="hydroloxTL7"/>
    <s v="Soviet Engines"/>
    <s v="Yes"/>
    <s v="Yes"/>
    <n v="8"/>
    <x v="8"/>
    <m/>
    <n v="10"/>
    <x v="45"/>
    <x v="0"/>
    <s v="true"/>
    <m/>
    <s v="RD0146"/>
    <n v="2020"/>
    <m/>
    <m/>
    <m/>
    <m/>
    <s v="RD0146engine,RD0146_StockVersion"/>
  </r>
  <r>
    <s v="rn_proton_blockd_5"/>
    <x v="1097"/>
    <n v="850"/>
    <n v="500"/>
    <s v="Russian space tug. In service from 1982 to 2001. Plume configured by RealPlume."/>
    <s v="generalRocketry"/>
    <s v="RN Soviet Rockets"/>
    <s v="Yes"/>
    <s v="No"/>
    <n v="2"/>
    <x v="3"/>
    <s v="US w/Engines"/>
    <m/>
    <x v="151"/>
    <x v="0"/>
    <s v="false"/>
    <s v="Block DM-2 Space Tug"/>
    <m/>
    <n v="1982"/>
    <m/>
    <m/>
    <m/>
    <m/>
    <m/>
  </r>
  <r>
    <s v="rn_zenit_rd8"/>
    <x v="1098"/>
    <n v="750"/>
    <n v="4200"/>
    <s v="RD-8 second stage vernier engine for Zenit-2 rocket. Four of these nozzles make up one RD-8 engine. Plume configured by RealPlume."/>
    <s v="heavyRocketry"/>
    <s v="RN Soviet Rockets"/>
    <s v="Yes"/>
    <s v="No"/>
    <n v="4"/>
    <x v="3"/>
    <m/>
    <m/>
    <x v="151"/>
    <x v="0"/>
    <s v="false"/>
    <s v="Zenit-2"/>
    <m/>
    <n v="1985"/>
    <m/>
    <m/>
    <m/>
    <m/>
    <m/>
  </r>
  <r>
    <s v="rn_zenit_rd171"/>
    <x v="1099"/>
    <n v="5400"/>
    <n v="108000"/>
    <s v="RD-171 first stage engine for the Zenit-2 rocket. Plume configured by RealPlume."/>
    <s v="stagedTL5"/>
    <s v="RN Soviet Rockets"/>
    <s v="Yes"/>
    <s v="Yes"/>
    <n v="6"/>
    <x v="3"/>
    <m/>
    <m/>
    <x v="151"/>
    <x v="0"/>
    <s v="true"/>
    <s v="Zenit-2"/>
    <m/>
    <n v="1985"/>
    <m/>
    <m/>
    <m/>
    <m/>
    <m/>
  </r>
  <r>
    <s v="rn_zenit_rd120"/>
    <x v="1100"/>
    <n v="750"/>
    <n v="4200"/>
    <s v="RD-120 second stage engine for Zenit-2 rocket. Plume configured by RealPlume."/>
    <s v="heavyRocketry"/>
    <s v="RN Soviet Rockets"/>
    <s v="Yes"/>
    <s v="No"/>
    <n v="4"/>
    <x v="3"/>
    <m/>
    <m/>
    <x v="151"/>
    <x v="0"/>
    <s v="false"/>
    <s v="Zenit-2"/>
    <m/>
    <n v="1985"/>
    <m/>
    <m/>
    <m/>
    <m/>
    <m/>
  </r>
  <r>
    <s v="RD120attachment_styleZenit2st"/>
    <x v="1101"/>
    <n v="120"/>
    <n v="350"/>
    <s v="The RD-8 vernier engine and propellant tank assembly of the Zenit second stage. Plume configured by RealPlume. (PART NOT COSTED BY RP-0 BUT IN CORRECT NODE)"/>
    <s v="stagedTL5"/>
    <s v="RealEngines"/>
    <s v="Yes"/>
    <s v="No"/>
    <n v="6"/>
    <x v="3"/>
    <m/>
    <m/>
    <x v="151"/>
    <x v="0"/>
    <s v="false"/>
    <s v="Zenit"/>
    <s v="RD8"/>
    <n v="1985"/>
    <m/>
    <m/>
    <m/>
    <m/>
    <m/>
  </r>
  <r>
    <s v="RD0120CAP"/>
    <x v="1102"/>
    <n v="120"/>
    <n v="350"/>
    <s v="A generic engine mount and turbopump shroud for the RD-0120 engine. (PART NOT COSTED BY RP-0 BUT IN CORRECT NODE)"/>
    <s v="specializedConstruction"/>
    <s v="RealEngines"/>
    <s v="Yes"/>
    <s v="No Cost"/>
    <n v="5"/>
    <x v="0"/>
    <s v="Adapter"/>
    <m/>
    <x v="56"/>
    <x v="0"/>
    <s v="false"/>
    <s v="RD-0120"/>
    <m/>
    <n v="1976"/>
    <m/>
    <m/>
    <m/>
    <m/>
    <m/>
  </r>
  <r>
    <s v="cryoengine-375-2"/>
    <x v="1103"/>
    <n v="5000"/>
    <n v="100000"/>
    <s v="1980s medium TWR, atmospheric and vacuum use. The RD-0120 is a fuel-rich staged combustion engine developed to power the core stage of the Energia launcher. Diameter: [2.6 m]. Plume configured by RealPlume."/>
    <s v="hydroloxTL5"/>
    <s v="Cryo Engines"/>
    <s v="Yes"/>
    <s v="Yes"/>
    <n v="6"/>
    <x v="8"/>
    <m/>
    <m/>
    <x v="132"/>
    <x v="0"/>
    <s v="true"/>
    <s v="Energia"/>
    <s v="RD0120"/>
    <n v="1985"/>
    <m/>
    <m/>
    <m/>
    <m/>
    <s v="cryoengine-375-2,KW3mengineGriffonXX,rd0120,RD0120_StockVersion,SXTCommodore"/>
  </r>
  <r>
    <s v="Merlin1DVac+"/>
    <x v="1104"/>
    <m/>
    <m/>
    <m/>
    <s v="giganticRocketry"/>
    <s v="Engine_Config"/>
    <s v="Yes"/>
    <m/>
    <n v="8"/>
    <x v="12"/>
    <m/>
    <n v="10"/>
    <x v="34"/>
    <x v="0"/>
    <m/>
    <m/>
    <s v="Merlin1"/>
    <n v="2015"/>
    <m/>
    <m/>
    <m/>
    <m/>
    <m/>
  </r>
  <r>
    <s v="KW3mengineGriffonXX"/>
    <x v="1103"/>
    <n v="5000"/>
    <n v="100000"/>
    <s v="1980s medium TWR, atmospheric and vacuum use. The RD-0120 is a fuel-rich staged combustion engine developed to power the core stage of the Energia launcher. Diameter: [3.5 m]. Plume configured by RealPlume."/>
    <m/>
    <s v="KW Rocketry"/>
    <s v="Yes"/>
    <s v="Yes"/>
    <e v="#N/A"/>
    <x v="8"/>
    <m/>
    <m/>
    <x v="132"/>
    <x v="0"/>
    <s v="true"/>
    <s v="Energia"/>
    <s v="RD0120"/>
    <n v="1985"/>
    <m/>
    <m/>
    <m/>
    <m/>
    <s v="cryoengine-375-2,KW3mengineGriffonXX,rd0120,RD0120_StockVersion,SXTCommodore"/>
  </r>
  <r>
    <s v="rd0120"/>
    <x v="1103"/>
    <n v="5000"/>
    <n v="100000"/>
    <s v="1980s medium TWR, atmospheric and vacuum use. The RD-0120 is a fuel-rich staged combustion engine developed to power the core stage of the Energia launcher. Diameter: [2.6 m]. Plume configured by RealPlume."/>
    <s v="hydroloxTL5"/>
    <s v="RealEngines"/>
    <s v="Yes"/>
    <s v="Yes"/>
    <n v="6"/>
    <x v="8"/>
    <m/>
    <m/>
    <x v="132"/>
    <x v="0"/>
    <s v="true"/>
    <s v="Energia"/>
    <s v="RD0120"/>
    <n v="1985"/>
    <m/>
    <m/>
    <m/>
    <m/>
    <s v="cryoengine-375-2,KW3mengineGriffonXX,rd0120,RD0120_StockVersion,SXTCommodore"/>
  </r>
  <r>
    <s v="RD0120_StockVersion"/>
    <x v="1103"/>
    <n v="5000"/>
    <n v="100000"/>
    <s v="1980s medium TWR, atmospheric and vacuum use. The RD-0120 is a fuel-rich staged combustion engine developed to power the core stage of the Energia launcher. Diameter: [2.6 m]. Plume configured by RealPlume."/>
    <s v="hydroloxTL5"/>
    <s v="Soviet Engines"/>
    <s v="Yes"/>
    <s v="Yes"/>
    <n v="6"/>
    <x v="8"/>
    <m/>
    <m/>
    <x v="132"/>
    <x v="0"/>
    <s v="true"/>
    <s v="Energia"/>
    <s v="RD0120"/>
    <n v="1985"/>
    <m/>
    <m/>
    <m/>
    <m/>
    <s v="cryoengine-375-2,KW3mengineGriffonXX,rd0120,RD0120_StockVersion,SXTCommodore"/>
  </r>
  <r>
    <s v="SXTCommodore"/>
    <x v="1103"/>
    <n v="5000"/>
    <n v="100000"/>
    <s v="1980s medium TWR, atmospheric and vacuum use. The RD-0120 is a fuel-rich staged combustion engine developed to power the core stage of the Energia launcher. Diameter: [3.5 m]. Plume configured by RealPlume."/>
    <s v="hydroloxTL5"/>
    <s v="SXT"/>
    <s v="Yes"/>
    <s v="Yes"/>
    <n v="6"/>
    <x v="8"/>
    <m/>
    <m/>
    <x v="132"/>
    <x v="0"/>
    <s v="true"/>
    <s v="Energia"/>
    <s v="RD0120"/>
    <n v="1985"/>
    <m/>
    <m/>
    <m/>
    <m/>
    <s v="cryoengine-375-2,KW3mengineGriffonXX,rd0120,RD0120_StockVersion,SXTCommodore"/>
  </r>
  <r>
    <s v="Merlin1DVac"/>
    <x v="1105"/>
    <m/>
    <m/>
    <m/>
    <s v="giganticRocketry"/>
    <s v="Engine_Config"/>
    <s v="Yes"/>
    <m/>
    <n v="8"/>
    <x v="12"/>
    <m/>
    <n v="10"/>
    <x v="50"/>
    <x v="0"/>
    <m/>
    <m/>
    <s v="Merlin1"/>
    <n v="2013"/>
    <m/>
    <m/>
    <m/>
    <m/>
    <m/>
  </r>
  <r>
    <s v="Merlin1D++"/>
    <x v="1106"/>
    <m/>
    <m/>
    <m/>
    <s v="giganticRocketry"/>
    <s v="Engine_Config"/>
    <s v="Yes"/>
    <m/>
    <n v="8"/>
    <x v="12"/>
    <m/>
    <n v="10"/>
    <x v="34"/>
    <x v="0"/>
    <m/>
    <m/>
    <s v="Merlin1"/>
    <n v="2017"/>
    <m/>
    <m/>
    <m/>
    <m/>
    <m/>
  </r>
  <r>
    <s v="STEERING_MOTOR_RD0110engine"/>
    <x v="1107"/>
    <n v="20"/>
    <n v="400"/>
    <s v="The vernier engine for the RD-0110 power plant. Four of them are used on the Block I upper stage of the Soyuz U and FG launch vehicle variants for attitude control. Diameter: 0.3 m Plume configured by RealPlume."/>
    <s v="advRocketry"/>
    <s v="RealEngines"/>
    <s v="Yes"/>
    <s v="Yes"/>
    <n v="3"/>
    <x v="12"/>
    <m/>
    <m/>
    <x v="88"/>
    <x v="0"/>
    <s v="true"/>
    <s v="Molniya, Voskhod"/>
    <s v="RD0110Vernier"/>
    <n v="1960"/>
    <m/>
    <m/>
    <m/>
    <m/>
    <m/>
  </r>
  <r>
    <s v="Merlin1D+"/>
    <x v="1108"/>
    <m/>
    <m/>
    <m/>
    <s v="giganticRocketry"/>
    <s v="Engine_Config"/>
    <s v="Yes"/>
    <m/>
    <n v="8"/>
    <x v="12"/>
    <m/>
    <n v="10"/>
    <x v="34"/>
    <x v="0"/>
    <m/>
    <m/>
    <s v="Merlin1"/>
    <n v="2015"/>
    <m/>
    <m/>
    <m/>
    <m/>
    <m/>
  </r>
  <r>
    <s v="RD_0110"/>
    <x v="1109"/>
    <n v="400"/>
    <n v="8000"/>
    <s v="An upper stage Kerosene/LOX engine designed for the Molniya launch vehicle. Also be used with the Voskhod and Soyuz launchers. Diameter: [1.7 m]. Plume configured by RealPlume."/>
    <s v="specializedConstruction"/>
    <s v="DECQ R7/SOYUZ"/>
    <s v="Yes"/>
    <s v="Yes"/>
    <n v="5"/>
    <x v="12"/>
    <m/>
    <m/>
    <x v="88"/>
    <x v="0"/>
    <s v="true"/>
    <s v="Molniya"/>
    <s v="RD0110"/>
    <n v="1960"/>
    <m/>
    <s v="Same as other RD-0110"/>
    <d v="2017-05-19T00:00:00"/>
    <m/>
    <s v="RD_0110,RD0110,RO-BobCat-RD0110,SSTU-SC-ENG-RD-0110"/>
  </r>
  <r>
    <s v="RD0110"/>
    <x v="1109"/>
    <n v="400"/>
    <n v="8000"/>
    <s v="An upper stage Kerosene/LOX engine designed for the Molniya launch vehicle. Also be used with the Voskhod and Soyuz launchers. Diameter: [1.7 m]. Plume configured by RealPlume."/>
    <s v="advRocketry"/>
    <s v="RealEngines"/>
    <s v="Yes"/>
    <s v="Yes"/>
    <n v="3"/>
    <x v="12"/>
    <m/>
    <m/>
    <x v="88"/>
    <x v="0"/>
    <s v="true"/>
    <s v="Molniya, Voskhod"/>
    <s v="RD0110"/>
    <n v="1960"/>
    <m/>
    <m/>
    <m/>
    <m/>
    <s v="RD_0110,RD0110,RO-BobCat-RD0110,SSTU-SC-ENG-RD-0110"/>
  </r>
  <r>
    <s v="RO-BobCat-RD0110"/>
    <x v="1109"/>
    <n v="400"/>
    <n v="8000"/>
    <s v="An upper stage Kerosene/LOX engine designed for the Molniya launch vehicle. Also be used with the Voskhod and Soyuz launchers. Diameter: [1.7 m]. Plume configured by RealPlume."/>
    <s v="generalRocketry"/>
    <s v="Soviet Engines"/>
    <s v="Yes"/>
    <s v="Yes"/>
    <n v="2"/>
    <x v="12"/>
    <m/>
    <m/>
    <x v="88"/>
    <x v="0"/>
    <s v="true"/>
    <s v="Molniya"/>
    <s v="RD0110"/>
    <n v="1960"/>
    <m/>
    <s v="Same as other RD-0110"/>
    <d v="2017-05-19T00:00:00"/>
    <m/>
    <s v="RD_0110,RD0110,RO-BobCat-RD0110,SSTU-SC-ENG-RD-0110"/>
  </r>
  <r>
    <s v="SSTU-SC-ENG-RD-0110"/>
    <x v="1109"/>
    <n v="400"/>
    <n v="8000"/>
    <s v="An upper stage Kerosene/LOX engine designed for the Molniya launch vehicle. Also be used with the Voskhod and Soyuz launchers. Diameter: [1.7 m]. Using the patented SSTU Engine-Clustering technology the number of engines, engine layout, mounting or shroud type, and mount/shroud size are configurable, and each set of engines are built to your specifications. Plume configured by RealPlume."/>
    <s v="advRocketry"/>
    <s v="SSTU"/>
    <s v="Yes"/>
    <s v="Yes"/>
    <n v="3"/>
    <x v="12"/>
    <s v="US Engine"/>
    <m/>
    <x v="88"/>
    <x v="0"/>
    <s v="true"/>
    <s v="Molniya, Voskhod"/>
    <s v="RD0110"/>
    <n v="1960"/>
    <m/>
    <m/>
    <m/>
    <m/>
    <s v="RD_0110,RD0110,RO-BobCat-RD0110,SSTU-SC-ENG-RD-0110"/>
  </r>
  <r>
    <s v="Merlin1D"/>
    <x v="1110"/>
    <m/>
    <m/>
    <m/>
    <s v="giganticRocketry"/>
    <s v="Engine_Config"/>
    <s v="Yes"/>
    <m/>
    <n v="8"/>
    <x v="12"/>
    <m/>
    <n v="10"/>
    <x v="50"/>
    <x v="0"/>
    <m/>
    <m/>
    <s v="Merlin1"/>
    <n v="2013"/>
    <m/>
    <m/>
    <m/>
    <m/>
    <m/>
  </r>
  <r>
    <s v="Merlin1CVac"/>
    <x v="1111"/>
    <m/>
    <m/>
    <m/>
    <s v="experimentalRocketry"/>
    <s v="Engine_Config"/>
    <s v="Yes"/>
    <m/>
    <n v="7"/>
    <x v="12"/>
    <m/>
    <m/>
    <x v="50"/>
    <x v="0"/>
    <m/>
    <m/>
    <s v="Merlin1"/>
    <n v="2010"/>
    <m/>
    <m/>
    <m/>
    <m/>
    <m/>
  </r>
  <r>
    <s v="RO-RealEngines-RD0105"/>
    <x v="1112"/>
    <n v="350"/>
    <n v="7000"/>
    <s v="Kerolox gas generator vacuum engine which served in R-7 upper stages (Luna, Vostok). The RD-0105 was designed for Luna launches; it was the first upper stage for the R-7 series and was reused for uncrewed Vostok tests. An enhanced version, the RD-0109, was used for crewed Vostok launches. Diameter: [2.56 m]. Plume configured by RealPlume."/>
    <m/>
    <s v="RealEngines"/>
    <s v="Yes"/>
    <s v="Yes"/>
    <e v="#N/A"/>
    <x v="12"/>
    <m/>
    <m/>
    <x v="52"/>
    <x v="0"/>
    <s v="true"/>
    <s v="Luna, Vostok"/>
    <s v="RD0105"/>
    <n v="1958"/>
    <m/>
    <m/>
    <m/>
    <m/>
    <s v="RO-RealEngines-RD0105,liquidEngine3"/>
  </r>
  <r>
    <s v="liquidEngine3"/>
    <x v="1112"/>
    <n v="350"/>
    <n v="7000"/>
    <s v="Kerolox gas generator vacuum engine which served in R-7 upper stages (Luna, Vostok). The RD-0105 was designed for Luna launches; it was the first upper stage for the R-7 series and was reused for uncrewed Vostok tests. An enhanced version, the RD-0109, was used for crewed Vostok launches. Diameter: [2.56 m]. Plume configured by RealPlume."/>
    <s v="generalRocketry"/>
    <s v="Squad"/>
    <s v="Yes"/>
    <s v="Yes"/>
    <n v="2"/>
    <x v="12"/>
    <m/>
    <m/>
    <x v="52"/>
    <x v="0"/>
    <s v="true"/>
    <s v="Luna, Vostok"/>
    <s v="RD0105"/>
    <n v="1958"/>
    <m/>
    <m/>
    <m/>
    <m/>
    <s v="RO-RealEngines-RD0105,liquidEngine3"/>
  </r>
  <r>
    <s v="Merlin1C"/>
    <x v="1113"/>
    <m/>
    <m/>
    <m/>
    <s v="experimentalRocketry"/>
    <s v="Engine_Config"/>
    <s v="Yes"/>
    <m/>
    <n v="7"/>
    <x v="12"/>
    <m/>
    <m/>
    <x v="143"/>
    <x v="0"/>
    <m/>
    <m/>
    <s v="Merlin1"/>
    <n v="2006"/>
    <m/>
    <m/>
    <m/>
    <m/>
    <m/>
  </r>
  <r>
    <s v="SXTRCSRack"/>
    <x v="1114"/>
    <n v="45"/>
    <n v="2000"/>
    <s v="A generic RCS thruster array. Use this for attitude control or translation/ullage for very large stages. Note that the thrust per nozzle is only one-third the thrust class; three nozzles fire in the same direction giving the class rating."/>
    <s v="flightControl"/>
    <s v="SXT"/>
    <s v="Yes"/>
    <s v="Yes"/>
    <n v="3"/>
    <x v="13"/>
    <s v="RCS"/>
    <n v="4"/>
    <x v="152"/>
    <x v="0"/>
    <s v="true"/>
    <m/>
    <m/>
    <n v="1963"/>
    <m/>
    <m/>
    <m/>
    <m/>
    <m/>
  </r>
  <r>
    <s v="linearRcs"/>
    <x v="1115"/>
    <n v="15"/>
    <n v="900"/>
    <s v="A generic single RCS thruster. Use this for attitude control or translation/ullage for large stages."/>
    <s v="flightControl"/>
    <s v="Squad"/>
    <s v="Yes"/>
    <s v="Yes"/>
    <n v="3"/>
    <x v="13"/>
    <s v="RCS"/>
    <n v="2"/>
    <x v="152"/>
    <x v="0"/>
    <s v="true"/>
    <m/>
    <m/>
    <n v="1963"/>
    <m/>
    <m/>
    <m/>
    <m/>
    <m/>
  </r>
  <r>
    <s v="RCSBoonExt"/>
    <x v="1116"/>
    <n v="160"/>
    <n v="3200"/>
    <s v="A generic RCS quad on an extensible boom. Use this for attitude control or translation/ullage for small stages and spacecraft."/>
    <s v="flightControl"/>
    <s v="SXT"/>
    <s v="Yes"/>
    <s v="Yes"/>
    <n v="3"/>
    <x v="13"/>
    <s v="RCS"/>
    <n v="3"/>
    <x v="120"/>
    <x v="0"/>
    <s v="true"/>
    <m/>
    <m/>
    <n v="1961"/>
    <m/>
    <m/>
    <m/>
    <m/>
    <m/>
  </r>
  <r>
    <s v="45DegreeRCS"/>
    <x v="1117"/>
    <n v="35"/>
    <n v="2000"/>
    <s v="A generic RCS quad with 45degree side-thruster orientation. Use this for attitude control or translation/ullage for medium stages and spacecraft (when using NTO/MMH, same performance as the Apollo SM quads)."/>
    <s v="flightControl"/>
    <s v="Ven Stock Revamp"/>
    <s v="Yes"/>
    <s v="Yes"/>
    <n v="3"/>
    <x v="13"/>
    <s v="RCS"/>
    <n v="3"/>
    <x v="152"/>
    <x v="0"/>
    <s v="true"/>
    <m/>
    <m/>
    <n v="1963"/>
    <m/>
    <m/>
    <m/>
    <m/>
    <m/>
  </r>
  <r>
    <s v="RCSBlockQuarter"/>
    <x v="1118"/>
    <n v="15"/>
    <n v="1000"/>
    <s v="A generic RCS quad. Use this for attitude control or translation/ullage for rather small spacecraft or kick stages."/>
    <s v="stability"/>
    <s v="Realism Overhaul"/>
    <s v="Yes"/>
    <s v="Yes"/>
    <n v="2"/>
    <x v="13"/>
    <s v="RCS"/>
    <m/>
    <x v="120"/>
    <x v="0"/>
    <s v="true"/>
    <m/>
    <m/>
    <n v="1961"/>
    <m/>
    <m/>
    <m/>
    <m/>
    <m/>
  </r>
  <r>
    <s v="HeavyRcs"/>
    <x v="1119"/>
    <n v="60"/>
    <n v="3000"/>
    <s v="A generic RCS quad. Use this for attitude control or translation/ullage for large stages and spacecraft. Note that the thrust per nozzle is only half the thrust class, but two nozzles fire in each direction."/>
    <s v="flightControl"/>
    <s v="Ven Stock Revamp"/>
    <s v="Yes"/>
    <s v="Yes"/>
    <n v="3"/>
    <x v="13"/>
    <s v="RCS"/>
    <n v="3"/>
    <x v="77"/>
    <x v="0"/>
    <s v="true"/>
    <m/>
    <m/>
    <n v="1965"/>
    <m/>
    <m/>
    <m/>
    <m/>
    <m/>
  </r>
  <r>
    <s v="SquadRCSBlockTenth"/>
    <x v="1120"/>
    <n v="10"/>
    <n v="800"/>
    <s v="A generic RCS quad. Use this for attitude control or translation/ullage for very small stages and spacecraft."/>
    <s v="stability"/>
    <s v="Realism Overhaul"/>
    <s v="Yes"/>
    <s v="Yes"/>
    <n v="2"/>
    <x v="13"/>
    <s v="RCS"/>
    <m/>
    <x v="86"/>
    <x v="0"/>
    <s v="true"/>
    <m/>
    <m/>
    <n v="1959"/>
    <m/>
    <m/>
    <m/>
    <m/>
    <m/>
  </r>
  <r>
    <s v="RCSBlock"/>
    <x v="1121"/>
    <n v="35"/>
    <n v="2000"/>
    <s v="A generic RCS quad. Use this for attitude control or translation/ullage for medium stages and spacecraft (when using NTO/MMH, same performance as the Apollo SM quads)."/>
    <s v="flightControl"/>
    <s v="Squad"/>
    <s v="Yes"/>
    <s v="Yes"/>
    <n v="3"/>
    <x v="13"/>
    <s v="RCS"/>
    <n v="3"/>
    <x v="152"/>
    <x v="0"/>
    <s v="true"/>
    <m/>
    <m/>
    <n v="1963"/>
    <m/>
    <m/>
    <m/>
    <m/>
    <m/>
  </r>
  <r>
    <s v="SquadRCSBlockHalf"/>
    <x v="1122"/>
    <n v="20"/>
    <n v="2000"/>
    <s v="A generic RCS quad. Use this for attitude control or translation/ullage for small stages and spacecraft."/>
    <s v="stability"/>
    <s v="Realism Overhaul"/>
    <s v="Yes"/>
    <s v="Yes"/>
    <n v="2"/>
    <x v="13"/>
    <s v="RCS"/>
    <m/>
    <x v="120"/>
    <x v="0"/>
    <s v="true"/>
    <m/>
    <m/>
    <n v="1961"/>
    <m/>
    <m/>
    <m/>
    <m/>
    <m/>
  </r>
  <r>
    <s v="WBI_RCSModule"/>
    <x v="1123"/>
    <n v="1600"/>
    <n v="1900"/>
    <s v="This powerful RCS thruster module also provides reaction wheel control and &quot;turbo boost&quot; engines for jumping. It also has a small chassis spacer that you can add/remove before flight. (PART NOT SUPPORTED BY RP-0 OR RO)"/>
    <s v="spaceExploration"/>
    <s v="WildBlue Buffalo Rover"/>
    <s v="No"/>
    <s v="No"/>
    <n v="4"/>
    <x v="13"/>
    <s v="RCS"/>
    <m/>
    <x v="1"/>
    <x v="1"/>
    <m/>
    <m/>
    <m/>
    <m/>
    <m/>
    <m/>
    <m/>
    <m/>
    <m/>
  </r>
  <r>
    <m/>
    <x v="1124"/>
    <m/>
    <m/>
    <m/>
    <s v="experimentalRocketry"/>
    <s v="RFTechLevels"/>
    <m/>
    <m/>
    <n v="7"/>
    <x v="13"/>
    <m/>
    <m/>
    <x v="69"/>
    <x v="2"/>
    <m/>
    <m/>
    <m/>
    <n v="2009"/>
    <m/>
    <m/>
    <m/>
    <m/>
    <m/>
  </r>
  <r>
    <m/>
    <x v="1125"/>
    <m/>
    <m/>
    <m/>
    <s v="veryHeavyRocketry"/>
    <s v="RFTechLevels"/>
    <m/>
    <m/>
    <n v="6"/>
    <x v="13"/>
    <m/>
    <m/>
    <x v="125"/>
    <x v="2"/>
    <m/>
    <m/>
    <m/>
    <n v="1990"/>
    <m/>
    <m/>
    <m/>
    <m/>
    <m/>
  </r>
  <r>
    <m/>
    <x v="1126"/>
    <m/>
    <m/>
    <m/>
    <s v="heavierRocketry"/>
    <s v="RFTechLevels"/>
    <m/>
    <m/>
    <n v="5"/>
    <x v="13"/>
    <m/>
    <m/>
    <x v="153"/>
    <x v="2"/>
    <m/>
    <m/>
    <m/>
    <n v="1981"/>
    <m/>
    <m/>
    <m/>
    <m/>
    <m/>
  </r>
  <r>
    <m/>
    <x v="1127"/>
    <m/>
    <m/>
    <m/>
    <s v="heavyRocketry"/>
    <s v="RFTechLevels"/>
    <m/>
    <m/>
    <n v="4"/>
    <x v="13"/>
    <m/>
    <m/>
    <x v="37"/>
    <x v="2"/>
    <m/>
    <m/>
    <m/>
    <n v="1972"/>
    <m/>
    <m/>
    <m/>
    <m/>
    <m/>
  </r>
  <r>
    <m/>
    <x v="1128"/>
    <m/>
    <m/>
    <m/>
    <s v="advRocketry"/>
    <s v="RFTechLevels"/>
    <m/>
    <m/>
    <n v="3"/>
    <x v="13"/>
    <m/>
    <m/>
    <x v="119"/>
    <x v="2"/>
    <m/>
    <m/>
    <m/>
    <n v="1967"/>
    <m/>
    <m/>
    <m/>
    <m/>
    <m/>
  </r>
  <r>
    <m/>
    <x v="1129"/>
    <m/>
    <m/>
    <m/>
    <s v="generalRocketry"/>
    <s v="RFTechLevels"/>
    <m/>
    <m/>
    <n v="2"/>
    <x v="13"/>
    <m/>
    <m/>
    <x v="152"/>
    <x v="2"/>
    <m/>
    <m/>
    <m/>
    <n v="1963"/>
    <m/>
    <m/>
    <m/>
    <m/>
    <m/>
  </r>
  <r>
    <m/>
    <x v="1130"/>
    <m/>
    <m/>
    <m/>
    <s v="basicRocketry"/>
    <s v="RFTechLevels"/>
    <m/>
    <m/>
    <n v="1"/>
    <x v="13"/>
    <m/>
    <m/>
    <x v="86"/>
    <x v="2"/>
    <m/>
    <m/>
    <m/>
    <n v="1959"/>
    <m/>
    <m/>
    <m/>
    <m/>
    <m/>
  </r>
  <r>
    <m/>
    <x v="1131"/>
    <m/>
    <m/>
    <m/>
    <s v="start"/>
    <s v="RFTechLevels"/>
    <m/>
    <m/>
    <n v="0"/>
    <x v="13"/>
    <m/>
    <m/>
    <x v="1"/>
    <x v="2"/>
    <m/>
    <m/>
    <m/>
    <n v="0"/>
    <m/>
    <m/>
    <m/>
    <m/>
    <m/>
  </r>
  <r>
    <s v="SXT375mProbe"/>
    <x v="862"/>
    <n v="1500"/>
    <n v="30000"/>
    <s v="Guidance ring used for early Saturn I launches. Allows full control over the vessel, up to the tonnage limit (cumulative)."/>
    <s v="flightControl"/>
    <s v="SXT"/>
    <s v="Yes"/>
    <s v="Yes"/>
    <n v="3"/>
    <x v="1"/>
    <s v="Avionics"/>
    <m/>
    <x v="121"/>
    <x v="0"/>
    <s v="true"/>
    <s v="Saturn I"/>
    <m/>
    <n v="1961"/>
    <m/>
    <m/>
    <m/>
    <m/>
    <s v="RSBprobeSaturn2,bluedog_Saturn_S4_InstrumentUnit,SXT375mProbe"/>
  </r>
  <r>
    <s v="bluedog_rangerCore"/>
    <x v="1132"/>
    <n v="1200"/>
    <n v="24000"/>
    <s v="Probe core used for early Ranger missions as well as (in stripped-down form)  the first Mariner missions."/>
    <m/>
    <s v="BDB"/>
    <s v="Yes"/>
    <s v="Yes"/>
    <e v="#N/A"/>
    <x v="1"/>
    <s v="Probe"/>
    <m/>
    <x v="121"/>
    <x v="0"/>
    <s v="true"/>
    <s v="Ranger Block 1"/>
    <m/>
    <n v="1961"/>
    <m/>
    <m/>
    <m/>
    <m/>
    <s v="bluedog_rangerCore,SXTHECSRanger"/>
  </r>
  <r>
    <s v="RD8"/>
    <x v="1133"/>
    <n v="1000"/>
    <n v="3500"/>
    <s v="A single-chamber derivative of the RD-8 engine used on the Zenit second stage. Yuzhnoye Design Office concept, featuring dual-axis gimbal control and restart capability for use in upper stages. Diameter: 0.5 m. Plume configured by RealPlume. (PART NOT COSTED BY RP-0 BUT IN CORRECT NODE)"/>
    <s v="stagedTL5"/>
    <s v="RealEngines"/>
    <s v="Yes"/>
    <s v="No"/>
    <n v="6"/>
    <x v="3"/>
    <m/>
    <m/>
    <x v="151"/>
    <x v="0"/>
    <s v="false"/>
    <s v="Zenit"/>
    <s v="RD805"/>
    <n v="1985"/>
    <m/>
    <m/>
    <m/>
    <m/>
    <m/>
  </r>
  <r>
    <s v="HA3SLRD58M"/>
    <x v="1134"/>
    <n v="13000"/>
    <n v="38000"/>
    <s v="Adaptation of Block D for Zenit."/>
    <s v="heavierRocketry"/>
    <s v="Horizon Aeronautics Zenit"/>
    <s v="Yes"/>
    <s v="No"/>
    <n v="5"/>
    <x v="3"/>
    <m/>
    <m/>
    <x v="151"/>
    <x v="0"/>
    <s v="false"/>
    <s v="Zenit"/>
    <m/>
    <n v="1985"/>
    <m/>
    <m/>
    <m/>
    <m/>
    <m/>
  </r>
  <r>
    <s v="SXTHECSRanger"/>
    <x v="1135"/>
    <n v="1200"/>
    <n v="24000"/>
    <s v="Probe core used for early Ranger missions as well as (in stripped-down form)  the first Mariner missions. Includes data storage for returning data to Earth (use Ship Manifest to transfer the data from the experiment to this core)."/>
    <s v="basicScience"/>
    <s v="SXT"/>
    <s v="Yes"/>
    <s v="Yes"/>
    <n v="3"/>
    <x v="1"/>
    <s v="Probe"/>
    <m/>
    <x v="121"/>
    <x v="0"/>
    <s v="true"/>
    <s v="Ranger Block 1"/>
    <m/>
    <n v="1961"/>
    <m/>
    <m/>
    <m/>
    <m/>
    <s v="bluedog_rangerCore,SXTHECSRanger"/>
  </r>
  <r>
    <s v="FASAAgena_Engine_FP_b"/>
    <x v="1136"/>
    <n v="300"/>
    <n v="6000"/>
    <s v="Flight Pack RCS for Agena-B and BAC Model 8081 engine."/>
    <s v="stability"/>
    <s v="FASA"/>
    <s v="Yes"/>
    <s v="Yes"/>
    <n v="2"/>
    <x v="1"/>
    <s v="Avionics"/>
    <m/>
    <x v="121"/>
    <x v="0"/>
    <s v="true"/>
    <s v="Agena B"/>
    <m/>
    <n v="1961"/>
    <m/>
    <m/>
    <m/>
    <m/>
    <m/>
  </r>
  <r>
    <s v="FASAICBMMIRV"/>
    <x v="1137"/>
    <n v="1"/>
    <n v="20"/>
    <s v="The Titan II ICBM W53 Warhead.  Installed as a single warhead atop the Guidance Package."/>
    <s v="flightControl"/>
    <s v="FASA"/>
    <s v="Yes"/>
    <s v="Yes"/>
    <n v="3"/>
    <x v="1"/>
    <s v="Probe"/>
    <m/>
    <x v="154"/>
    <x v="0"/>
    <s v="true"/>
    <s v="Titan II"/>
    <m/>
    <n v="1962"/>
    <m/>
    <m/>
    <m/>
    <m/>
    <m/>
  </r>
  <r>
    <s v="SmallGearBay"/>
    <x v="1138"/>
    <n v="3"/>
    <n v="60"/>
    <s v="High performance retractable landing gear. Comes with shock absorber, steering and a built-in spotlights. If we didn't tell you, you'd never know that most of those components were salvaged from scrapped machinery... oh."/>
    <s v="start"/>
    <s v="Squad"/>
    <s v="Yes"/>
    <s v="Yes"/>
    <n v="0"/>
    <x v="11"/>
    <m/>
    <m/>
    <x v="1"/>
    <x v="0"/>
    <s v="true"/>
    <m/>
    <m/>
    <n v="0"/>
    <m/>
    <m/>
    <m/>
    <m/>
    <m/>
  </r>
  <r>
    <s v="RadialOreTank"/>
    <x v="1139"/>
    <n v="300"/>
    <n v="1000"/>
    <s v="A small radial tank for storing raw materials, or possibly spare snacks. (PART NOT SUPPORTED BY RP-0 OR RO)"/>
    <s v="advScienceTech"/>
    <s v="Squad"/>
    <s v="No"/>
    <s v="No"/>
    <n v="7"/>
    <x v="7"/>
    <m/>
    <m/>
    <x v="11"/>
    <x v="1"/>
    <m/>
    <m/>
    <m/>
    <m/>
    <m/>
    <m/>
    <m/>
    <m/>
    <m/>
  </r>
  <r>
    <s v="WBI_RadialEngineMount"/>
    <x v="1140"/>
    <n v="700"/>
    <n v="7200"/>
    <s v="For those times when you need some way to radially attach rocket engines and fuel tanks, and then have them detach, the Radial Engine Mount is the part for you. Do not stand directly behind the Radial Engine Mount. Not responsible for kerbals that go flying when you stand directly behind the Radial Engine Mount. (PART NOT SUPPORTED BY RP-0 OR RO)"/>
    <s v="advConstruction"/>
    <s v="WildBlue Buffalo Rover"/>
    <s v="No"/>
    <s v="No"/>
    <n v="4"/>
    <x v="7"/>
    <m/>
    <m/>
    <x v="11"/>
    <x v="1"/>
    <m/>
    <m/>
    <m/>
    <m/>
    <m/>
    <m/>
    <m/>
    <m/>
    <m/>
  </r>
  <r>
    <s v="RelayAntenna5"/>
    <x v="1141"/>
    <n v="900"/>
    <n v="20000"/>
    <s v="A fixed Cassegrain parabolic antenna for general applications. Features a composite protective cover for the reflector."/>
    <s v="precisionEngineering"/>
    <s v="Squad"/>
    <s v="Yes"/>
    <s v="Yes"/>
    <n v="5"/>
    <x v="17"/>
    <s v="Antenna"/>
    <m/>
    <x v="83"/>
    <x v="0"/>
    <s v="true"/>
    <m/>
    <m/>
    <n v="1964"/>
    <n v="3000000000"/>
    <m/>
    <m/>
    <m/>
    <m/>
  </r>
  <r>
    <s v="RTLongAntenna2"/>
    <x v="1142"/>
    <n v="600"/>
    <n v="12000"/>
    <s v="Using integrated circuits, the Communotron 32 outperforms its smaller sibling in any conceivable way, at comparable weight and power demands. Considerable range even when retracted, always on. Effective range 1.6 Gm, power consumption 15 Watts."/>
    <s v="electrics"/>
    <s v="RemoteTech"/>
    <s v="Yes"/>
    <s v="Yes"/>
    <n v="3"/>
    <x v="17"/>
    <s v="Antenna"/>
    <m/>
    <x v="83"/>
    <x v="0"/>
    <s v="true"/>
    <m/>
    <m/>
    <n v="1964"/>
    <n v="16000000"/>
    <m/>
    <m/>
    <m/>
    <m/>
  </r>
  <r>
    <s v="HighGainAntenna5"/>
    <x v="1143"/>
    <n v="600"/>
    <n v="10000"/>
    <s v="A retractable, short range parabolic antenna for high speed telecommunications."/>
    <s v="basicScience"/>
    <s v="Squad"/>
    <s v="Yes"/>
    <s v="Yes"/>
    <n v="3"/>
    <x v="17"/>
    <s v="Antenna"/>
    <m/>
    <x v="83"/>
    <x v="0"/>
    <s v="true"/>
    <m/>
    <m/>
    <n v="1964"/>
    <s v="1275000000, Interplanetary"/>
    <m/>
    <m/>
    <m/>
    <m/>
  </r>
  <r>
    <s v="rn_r7_blok_bvgd_5"/>
    <x v="1144"/>
    <n v="12500"/>
    <n v="500"/>
    <s v="Booster for R7 rocket. Attach 4 around the core stage. Right click to change texture for various R7 types. Plume configured by RealPlume."/>
    <s v="generalRocketry"/>
    <s v="RN Soviet Rockets"/>
    <s v="Yes"/>
    <s v="No"/>
    <n v="2"/>
    <x v="12"/>
    <m/>
    <m/>
    <x v="21"/>
    <x v="0"/>
    <s v="false"/>
    <s v="R-7A"/>
    <m/>
    <n v="1959"/>
    <m/>
    <m/>
    <m/>
    <m/>
    <m/>
  </r>
  <r>
    <s v="rn_r7_blok_a_5"/>
    <x v="1145"/>
    <n v="12500"/>
    <n v="500"/>
    <s v="Core stage of the R7 rocket. Right click to change texture/model for various R7 types."/>
    <s v="generalRocketry"/>
    <s v="RN Soviet Rockets"/>
    <s v="Yes"/>
    <s v="No"/>
    <n v="2"/>
    <x v="12"/>
    <m/>
    <m/>
    <x v="21"/>
    <x v="0"/>
    <s v="false"/>
    <s v="R-7A"/>
    <m/>
    <n v="1959"/>
    <m/>
    <m/>
    <m/>
    <m/>
    <m/>
  </r>
  <r>
    <s v="rn_WING_R7"/>
    <x v="1146"/>
    <n v="10"/>
    <n v="200"/>
    <s v="Winglet for the BLOK BVGD boosters on R7 rocket. Attach one to the bottom of each booster."/>
    <s v="basicConstruction"/>
    <s v="RN Soviet Rockets"/>
    <s v="Yes"/>
    <s v="Yes"/>
    <n v="1.5"/>
    <x v="13"/>
    <s v="Fin"/>
    <m/>
    <x v="26"/>
    <x v="0"/>
    <s v="true"/>
    <s v="R-7"/>
    <m/>
    <n v="1957"/>
    <m/>
    <m/>
    <m/>
    <m/>
    <m/>
  </r>
  <r>
    <s v="rn_r7_blok_bvgd_4"/>
    <x v="1147"/>
    <n v="12500"/>
    <n v="500"/>
    <s v="Booster for R7 rocket. Attach 4 around the core stage. Right click to change texture for various R7 types. Plume configured by RealPlume."/>
    <s v="generalRocketry"/>
    <s v="RN Soviet Rockets"/>
    <s v="Yes"/>
    <s v="No"/>
    <n v="2"/>
    <x v="12"/>
    <m/>
    <m/>
    <x v="21"/>
    <x v="0"/>
    <s v="false"/>
    <s v="Luna"/>
    <m/>
    <n v="1959"/>
    <m/>
    <m/>
    <m/>
    <m/>
    <m/>
  </r>
  <r>
    <s v="rn_r7_blok_a_4"/>
    <x v="1148"/>
    <n v="12500"/>
    <n v="500"/>
    <s v="Core stage of the R7 rocket. Right click to change texture/model for various R7 types."/>
    <s v="generalRocketry"/>
    <s v="RN Soviet Rockets"/>
    <s v="Yes"/>
    <s v="No"/>
    <n v="2"/>
    <x v="12"/>
    <m/>
    <m/>
    <x v="21"/>
    <x v="0"/>
    <s v="false"/>
    <s v="Luna"/>
    <m/>
    <n v="1959"/>
    <m/>
    <m/>
    <m/>
    <m/>
    <m/>
  </r>
  <r>
    <s v="rn_r7_blok_bvgd_9"/>
    <x v="1149"/>
    <n v="12500"/>
    <n v="500"/>
    <s v="Booster for R7 rocket. Attach 4 around the core stage. Right click to change texture for various R7 types. Plume configured by RealPlume."/>
    <s v="generalRocketry"/>
    <s v="RN Soviet Rockets"/>
    <s v="Yes"/>
    <s v="No"/>
    <n v="2"/>
    <x v="12"/>
    <m/>
    <m/>
    <x v="19"/>
    <x v="0"/>
    <s v="false"/>
    <s v="Vostok-2M"/>
    <m/>
    <n v="1964"/>
    <m/>
    <m/>
    <m/>
    <m/>
    <m/>
  </r>
  <r>
    <s v="rn_r7_blok_a_9"/>
    <x v="1150"/>
    <n v="12500"/>
    <n v="500"/>
    <s v="Core stage of the R7 rocket. Right click to change texture/model for various R7 types."/>
    <s v="generalRocketry"/>
    <s v="RN Soviet Rockets"/>
    <s v="Yes"/>
    <s v="No"/>
    <n v="2"/>
    <x v="12"/>
    <m/>
    <m/>
    <x v="19"/>
    <x v="0"/>
    <s v="false"/>
    <s v="Vostok-2M"/>
    <m/>
    <n v="1964"/>
    <m/>
    <m/>
    <m/>
    <m/>
    <m/>
  </r>
  <r>
    <s v="rn_r7_blok_bvgd_7"/>
    <x v="1151"/>
    <n v="12500"/>
    <n v="500"/>
    <s v="Booster for R7 rocket. Attach 4 around the core stage. Right click to change texture for various R7 types. Plume configured by RealPlume."/>
    <s v="generalRocketry"/>
    <s v="RN Soviet Rockets"/>
    <s v="Yes"/>
    <s v="No"/>
    <n v="2"/>
    <x v="12"/>
    <m/>
    <m/>
    <x v="20"/>
    <x v="0"/>
    <s v="false"/>
    <s v="Vostok-2"/>
    <m/>
    <n v="1962"/>
    <m/>
    <m/>
    <m/>
    <m/>
    <m/>
  </r>
  <r>
    <s v="rn_r7_blok_a_7"/>
    <x v="1152"/>
    <n v="12500"/>
    <n v="500"/>
    <s v="Core stage of the R7 rocket. Right click to change texture/model for various R7 types."/>
    <s v="generalRocketry"/>
    <s v="RN Soviet Rockets"/>
    <s v="Yes"/>
    <s v="No"/>
    <n v="2"/>
    <x v="12"/>
    <m/>
    <m/>
    <x v="20"/>
    <x v="0"/>
    <s v="false"/>
    <s v="Vostok-2"/>
    <m/>
    <n v="1962"/>
    <m/>
    <m/>
    <m/>
    <m/>
    <m/>
  </r>
  <r>
    <s v="rn_r7_vernier_engine_v_fg"/>
    <x v="1153"/>
    <n v="20"/>
    <n v="400"/>
    <s v="Vernier engine for use on the booster and core stages of the R7 rocket. Attach in 2X symmetry! Plume configured by RealPlume."/>
    <s v="generalRocketry"/>
    <s v="RN Soviet Rockets"/>
    <s v="Yes"/>
    <s v="Yes"/>
    <n v="2"/>
    <x v="12"/>
    <m/>
    <m/>
    <x v="26"/>
    <x v="0"/>
    <s v="true"/>
    <s v="R-7"/>
    <m/>
    <n v="1957"/>
    <m/>
    <m/>
    <m/>
    <m/>
    <m/>
  </r>
  <r>
    <s v="rn_r7_blok_bvgd_2"/>
    <x v="1154"/>
    <n v="12500"/>
    <n v="500"/>
    <s v="Booster for R7 rocket. Attach 4 around the core stage. Right click to change texture for various R7 types. Plume configured by RealPlume."/>
    <s v="generalRocketry"/>
    <s v="RN Soviet Rockets"/>
    <s v="Yes"/>
    <s v="No"/>
    <n v="2"/>
    <x v="12"/>
    <m/>
    <m/>
    <x v="26"/>
    <x v="0"/>
    <s v="false"/>
    <s v="Sputnik PS"/>
    <m/>
    <n v="1957"/>
    <m/>
    <m/>
    <m/>
    <m/>
    <m/>
  </r>
  <r>
    <s v="rn_r7_blok_a_2"/>
    <x v="1155"/>
    <n v="12500"/>
    <n v="500"/>
    <s v="Core stage of the R7 rocket. Right click to change texture/model for various R7 types."/>
    <s v="generalRocketry"/>
    <s v="RN Soviet Rockets"/>
    <s v="Yes"/>
    <s v="No"/>
    <n v="2"/>
    <x v="12"/>
    <m/>
    <m/>
    <x v="26"/>
    <x v="0"/>
    <s v="false"/>
    <s v="Sputnik PS"/>
    <m/>
    <n v="1957"/>
    <m/>
    <m/>
    <m/>
    <m/>
    <m/>
  </r>
  <r>
    <s v="SPUTNIK_1_FAIRING"/>
    <x v="1156"/>
    <n v="280"/>
    <n v="6400"/>
    <s v="This little thing goes on top of the R7 Second Stage. It contains basic avionics and an adapter for Sputnik 1. An aerodynamic cap protects the satellite. (PART NOT SUPPORTED BY RP-0 OR RO)"/>
    <s v="specializedConstruction"/>
    <s v="DECQ R7/SOYUZ"/>
    <s v="No"/>
    <s v="No"/>
    <n v="5"/>
    <x v="7"/>
    <m/>
    <m/>
    <x v="11"/>
    <x v="1"/>
    <m/>
    <m/>
    <m/>
    <m/>
    <m/>
    <m/>
    <m/>
    <m/>
    <m/>
  </r>
  <r>
    <s v="rn_sputnik1_base"/>
    <x v="1157"/>
    <n v="200"/>
    <n v="500"/>
    <s v="Payload base for Sputnik rocket, put on top of second stage."/>
    <s v="generalRocketry"/>
    <s v="RN Soviet Rockets"/>
    <s v="Yes"/>
    <s v="No"/>
    <n v="2"/>
    <x v="0"/>
    <s v="Payload"/>
    <n v="2"/>
    <x v="40"/>
    <x v="0"/>
    <s v="false"/>
    <s v="Sputnik"/>
    <m/>
    <n v="1958"/>
    <m/>
    <m/>
    <m/>
    <m/>
    <m/>
  </r>
  <r>
    <s v="rn_r7_blok_bvgd_3"/>
    <x v="1158"/>
    <n v="12500"/>
    <n v="500"/>
    <s v="Booster for R7 rocket. Attach 4 around the core stage. Right click to change texture for various R7 types. Plume configured by RealPlume."/>
    <s v="generalRocketry"/>
    <s v="RN Soviet Rockets"/>
    <s v="Yes"/>
    <s v="No"/>
    <n v="2"/>
    <x v="12"/>
    <m/>
    <m/>
    <x v="52"/>
    <x v="0"/>
    <s v="false"/>
    <s v="Sputnik"/>
    <m/>
    <n v="1958"/>
    <m/>
    <m/>
    <m/>
    <m/>
    <m/>
  </r>
  <r>
    <s v="rn_r7_blok_a_3"/>
    <x v="1159"/>
    <n v="12500"/>
    <n v="500"/>
    <s v="Core stage of the R7 rocket. Right click to change texture/model for various R7 types."/>
    <s v="generalRocketry"/>
    <s v="RN Soviet Rockets"/>
    <s v="Yes"/>
    <s v="No"/>
    <n v="2"/>
    <x v="12"/>
    <m/>
    <m/>
    <x v="52"/>
    <x v="0"/>
    <s v="false"/>
    <s v="Sputnik"/>
    <m/>
    <n v="1958"/>
    <m/>
    <m/>
    <m/>
    <m/>
    <m/>
  </r>
  <r>
    <s v="rn_r7_blok_bvgd_10"/>
    <x v="1160"/>
    <n v="12500"/>
    <n v="500"/>
    <s v="Booster for R7 rocket. Attach 4 around the core stage. Right click to change texture for various R7 types. Plume configured by RealPlume."/>
    <s v="generalRocketry"/>
    <s v="RN Soviet Rockets"/>
    <s v="Yes"/>
    <s v="No"/>
    <n v="2"/>
    <x v="12"/>
    <m/>
    <m/>
    <x v="18"/>
    <x v="0"/>
    <s v="false"/>
    <s v="Soyuz/Vostok"/>
    <m/>
    <n v="1965"/>
    <m/>
    <m/>
    <m/>
    <m/>
    <m/>
  </r>
  <r>
    <s v="rn_r7_blok_a_10"/>
    <x v="1161"/>
    <n v="12500"/>
    <n v="500"/>
    <s v="Core stage of the R7 rocket. Right click to change texture/model for various R7 types."/>
    <s v="generalRocketry"/>
    <s v="RN Soviet Rockets"/>
    <s v="Yes"/>
    <s v="No"/>
    <n v="2"/>
    <x v="12"/>
    <m/>
    <m/>
    <x v="18"/>
    <x v="0"/>
    <s v="false"/>
    <s v="Soyuz/Vostok"/>
    <m/>
    <n v="1965"/>
    <m/>
    <m/>
    <m/>
    <m/>
    <m/>
  </r>
  <r>
    <s v="rn_r7_blok_bvgd_12"/>
    <x v="1162"/>
    <n v="12500"/>
    <n v="500"/>
    <s v="Booster for R7 rocket. Attach 4 around the core stage. Right click to change texture for various R7 types. Plume configured by RealPlume."/>
    <s v="generalRocketry"/>
    <s v="RN Soviet Rockets"/>
    <s v="Yes"/>
    <s v="No"/>
    <n v="2"/>
    <x v="12"/>
    <m/>
    <m/>
    <x v="71"/>
    <x v="0"/>
    <s v="false"/>
    <s v="Soyuz-U2"/>
    <m/>
    <n v="1982"/>
    <m/>
    <m/>
    <m/>
    <m/>
    <m/>
  </r>
  <r>
    <s v="rn_r7_blok_a_12"/>
    <x v="1163"/>
    <n v="12500"/>
    <n v="500"/>
    <s v="Core stage of the R7 rocket. Right click to change texture/model for various R7 types."/>
    <s v="generalRocketry"/>
    <s v="RN Soviet Rockets"/>
    <s v="Yes"/>
    <s v="No"/>
    <n v="2"/>
    <x v="12"/>
    <m/>
    <m/>
    <x v="71"/>
    <x v="0"/>
    <s v="false"/>
    <s v="Soyuz-U2"/>
    <m/>
    <n v="1982"/>
    <m/>
    <m/>
    <m/>
    <m/>
    <m/>
  </r>
  <r>
    <s v="rn_r7_blok_bvgd_11"/>
    <x v="1164"/>
    <n v="12500"/>
    <n v="500"/>
    <s v="Booster for R7 rocket. Attach 4 around the core stage. Right click to change texture for various R7 types. Plume configured by RealPlume."/>
    <s v="generalRocketry"/>
    <s v="RN Soviet Rockets"/>
    <s v="Yes"/>
    <s v="No"/>
    <n v="2"/>
    <x v="12"/>
    <m/>
    <m/>
    <x v="22"/>
    <x v="0"/>
    <s v="false"/>
    <s v="Soyuz-U"/>
    <m/>
    <n v="1973"/>
    <m/>
    <m/>
    <m/>
    <m/>
    <m/>
  </r>
  <r>
    <s v="rn_r7_blok_a_11"/>
    <x v="1165"/>
    <n v="12500"/>
    <n v="500"/>
    <s v="Core stage of the R7 rocket. Right click to change texture/model for various R7 types."/>
    <s v="generalRocketry"/>
    <s v="RN Soviet Rockets"/>
    <s v="Yes"/>
    <s v="No"/>
    <n v="2"/>
    <x v="12"/>
    <m/>
    <m/>
    <x v="22"/>
    <x v="0"/>
    <s v="false"/>
    <s v="Soyuz-U"/>
    <m/>
    <n v="1973"/>
    <m/>
    <m/>
    <m/>
    <m/>
    <m/>
  </r>
  <r>
    <s v="rn_r7_les"/>
    <x v="1166"/>
    <n v="340"/>
    <n v="200"/>
    <s v="LES tower for soyuz-tma. Use with soyuz fairings. Plume configured by RealPlume."/>
    <s v="generalRocketry"/>
    <s v="RN Soviet Rockets"/>
    <s v="Yes"/>
    <s v="No"/>
    <n v="2"/>
    <x v="2"/>
    <s v="LES"/>
    <m/>
    <x v="110"/>
    <x v="0"/>
    <s v="false"/>
    <s v="Soyuz-TMA"/>
    <m/>
    <n v="2002"/>
    <m/>
    <m/>
    <m/>
    <m/>
    <m/>
  </r>
  <r>
    <s v="rn_r7_blok_bvgd_13"/>
    <x v="1167"/>
    <n v="12500"/>
    <n v="500"/>
    <s v="Booster for R7 rocket. Attach 4 around the core stage. Right click to change texture for various R7 types. Plume configured by RealPlume."/>
    <s v="generalRocketry"/>
    <s v="RN Soviet Rockets"/>
    <s v="Yes"/>
    <s v="No"/>
    <n v="2"/>
    <x v="12"/>
    <m/>
    <m/>
    <x v="22"/>
    <x v="0"/>
    <s v="false"/>
    <s v="Soyuz-FG"/>
    <m/>
    <n v="1973"/>
    <m/>
    <m/>
    <m/>
    <m/>
    <m/>
  </r>
  <r>
    <s v="rn_r7_blok_a_13"/>
    <x v="1168"/>
    <n v="12500"/>
    <n v="500"/>
    <s v="Core stage of the R7 rocket. Right click to change texture/model for various R7 types."/>
    <s v="generalRocketry"/>
    <s v="RN Soviet Rockets"/>
    <s v="Yes"/>
    <s v="No"/>
    <n v="2"/>
    <x v="12"/>
    <m/>
    <m/>
    <x v="22"/>
    <x v="0"/>
    <s v="false"/>
    <s v="Soyuz-FG"/>
    <m/>
    <n v="1973"/>
    <m/>
    <m/>
    <m/>
    <m/>
    <m/>
  </r>
  <r>
    <s v="rn_r7_blok_bvgd_14"/>
    <x v="1169"/>
    <n v="12500"/>
    <n v="500"/>
    <s v="Booster for R7 rocket. Attach 4 around the core stage. Right click to change texture for various R7 types. Plume configured by RealPlume."/>
    <s v="generalRocketry"/>
    <s v="RN Soviet Rockets"/>
    <s v="Yes"/>
    <s v="No"/>
    <n v="2"/>
    <x v="0"/>
    <m/>
    <n v="9"/>
    <x v="3"/>
    <x v="0"/>
    <s v="false"/>
    <s v="Soyuz-2-1a/1b"/>
    <m/>
    <n v="2004"/>
    <m/>
    <m/>
    <m/>
    <m/>
    <m/>
  </r>
  <r>
    <s v="rn_r7_blok_a_14"/>
    <x v="1170"/>
    <n v="12500"/>
    <n v="500"/>
    <s v="Core stage of the R7 rocket. Right click to change texture/model for various R7 types."/>
    <s v="generalRocketry"/>
    <s v="RN Soviet Rockets"/>
    <s v="Yes"/>
    <s v="No"/>
    <n v="2"/>
    <x v="0"/>
    <m/>
    <n v="9"/>
    <x v="3"/>
    <x v="0"/>
    <s v="false"/>
    <s v="Soyuz-2-1a/1b"/>
    <m/>
    <n v="2004"/>
    <m/>
    <m/>
    <m/>
    <m/>
    <m/>
  </r>
  <r>
    <s v="rn_r7_soyuz_fairing2"/>
    <x v="1171"/>
    <n v="20"/>
    <n v="400"/>
    <s v="Fairing for Soyuz 7K-OK and 7K-T. Larger than the regular one for larger orbital modules. Right click to change texture for various R7 types. Plume configured by RealPlume."/>
    <s v="generalConstruction"/>
    <s v="RN Soviet Rockets"/>
    <s v="Yes"/>
    <s v="Yes"/>
    <n v="3"/>
    <x v="0"/>
    <s v="Fairing"/>
    <m/>
    <x v="43"/>
    <x v="0"/>
    <s v="true"/>
    <s v="Soyuz 7K-OK"/>
    <m/>
    <n v="1966"/>
    <m/>
    <m/>
    <m/>
    <m/>
    <m/>
  </r>
  <r>
    <s v="rn_r7_soyuz_fairing"/>
    <x v="1172"/>
    <n v="20"/>
    <n v="400"/>
    <s v="Fairing for Soyuz 7K-T-AF and ASTP. Right click to change texture for various R7 types. Plume configured by RealPlume."/>
    <s v="generalConstruction"/>
    <s v="RN Soviet Rockets"/>
    <s v="Yes"/>
    <s v="Yes"/>
    <n v="3"/>
    <x v="0"/>
    <s v="Fairing"/>
    <m/>
    <x v="56"/>
    <x v="0"/>
    <s v="true"/>
    <s v="Soyuz 7K-T-AF, ASTP"/>
    <m/>
    <n v="1972"/>
    <m/>
    <m/>
    <m/>
    <m/>
    <m/>
  </r>
  <r>
    <s v="rn_r7_les_okt"/>
    <x v="1173"/>
    <n v="340"/>
    <n v="200"/>
    <s v="LES tower for soyuz ok and t models. Use with soyuz fairings. Plume configured by RealPlume. (PART NOT COSTED BY RP-0 BUT IN CORRECT NODE)"/>
    <s v="commandModules"/>
    <s v="RN Soviet Rockets"/>
    <s v="Yes"/>
    <s v="No Cost"/>
    <n v="4"/>
    <x v="2"/>
    <s v="LES"/>
    <m/>
    <x v="2"/>
    <x v="0"/>
    <s v="false"/>
    <s v="Soyuz 7K-OK, 7K-T"/>
    <m/>
    <n v="1967"/>
    <m/>
    <m/>
    <m/>
    <m/>
    <m/>
  </r>
  <r>
    <s v="rn_r7_blok_bvgd"/>
    <x v="1174"/>
    <n v="12500"/>
    <n v="500"/>
    <s v="Booster for R7 rocket. Attach 4 around the core stage. Right click to change texture for various R7 types. Plume configured by RealPlume."/>
    <s v="generalRocketry"/>
    <s v="RN Soviet Rockets"/>
    <s v="Yes"/>
    <s v="No"/>
    <n v="2"/>
    <x v="12"/>
    <m/>
    <m/>
    <x v="26"/>
    <x v="0"/>
    <s v="false"/>
    <s v="R-7"/>
    <m/>
    <n v="1957"/>
    <m/>
    <m/>
    <m/>
    <m/>
    <m/>
  </r>
  <r>
    <s v="rn_r7_blok_a"/>
    <x v="1175"/>
    <n v="12500"/>
    <n v="500"/>
    <s v="Core stage of the R7 rocket. Right click to change texture/model for various R7 types."/>
    <s v="generalRocketry"/>
    <s v="RN Soviet Rockets"/>
    <s v="Yes"/>
    <s v="No"/>
    <n v="2"/>
    <x v="12"/>
    <m/>
    <m/>
    <x v="26"/>
    <x v="0"/>
    <s v="false"/>
    <s v="R-7"/>
    <m/>
    <n v="1957"/>
    <m/>
    <m/>
    <m/>
    <m/>
    <m/>
  </r>
  <r>
    <s v="rn_r7_blok_i_fairing_s"/>
    <x v="1176"/>
    <n v="20"/>
    <n v="400"/>
    <s v="Fairing for progress on Soyuz R7 rocket. Plume configured by RealPlume."/>
    <s v="generalConstruction"/>
    <s v="RN Soviet Rockets"/>
    <s v="Yes"/>
    <s v="Yes"/>
    <n v="3"/>
    <x v="0"/>
    <s v="Fairing"/>
    <m/>
    <x v="43"/>
    <x v="0"/>
    <s v="true"/>
    <s v="Soyuz"/>
    <m/>
    <n v="1966"/>
    <m/>
    <m/>
    <m/>
    <m/>
    <m/>
  </r>
  <r>
    <s v="rn_r7_blok_bvgd_8"/>
    <x v="1177"/>
    <n v="12500"/>
    <n v="500"/>
    <s v="Booster for R7 rocket. Attach 4 around the core stage. Right click to change texture for various R7 types. Plume configured by RealPlume."/>
    <s v="generalRocketry"/>
    <s v="RN Soviet Rockets"/>
    <s v="Yes"/>
    <s v="No"/>
    <n v="2"/>
    <x v="12"/>
    <m/>
    <m/>
    <x v="19"/>
    <x v="0"/>
    <s v="false"/>
    <s v="Molniya-M, Soyuz-L"/>
    <m/>
    <n v="1964"/>
    <m/>
    <m/>
    <m/>
    <m/>
    <m/>
  </r>
  <r>
    <s v="rn_r7_blok_a_8"/>
    <x v="1178"/>
    <n v="12500"/>
    <n v="500"/>
    <s v="Core stage of the R7 rocket. Right click to change texture/model for various R7 types."/>
    <s v="generalRocketry"/>
    <s v="RN Soviet Rockets"/>
    <s v="Yes"/>
    <s v="No"/>
    <n v="2"/>
    <x v="12"/>
    <m/>
    <m/>
    <x v="19"/>
    <x v="0"/>
    <s v="false"/>
    <s v="Molniya-M, Soyuz-L"/>
    <m/>
    <n v="1964"/>
    <m/>
    <m/>
    <m/>
    <m/>
    <m/>
  </r>
  <r>
    <s v="rn_r7_blok_bvgd_6"/>
    <x v="1179"/>
    <n v="12500"/>
    <n v="500"/>
    <s v="Booster for R7 rocket. Attach 4 around the core stage. Right click to change texture for various R7 types. Plume configured by RealPlume."/>
    <s v="generalRocketry"/>
    <s v="RN Soviet Rockets"/>
    <s v="Yes"/>
    <s v="No"/>
    <n v="2"/>
    <x v="12"/>
    <m/>
    <m/>
    <x v="88"/>
    <x v="0"/>
    <s v="false"/>
    <s v="Molniya"/>
    <m/>
    <n v="1960"/>
    <m/>
    <m/>
    <m/>
    <m/>
    <m/>
  </r>
  <r>
    <s v="rn_r7_blok_a_6"/>
    <x v="1180"/>
    <n v="12500"/>
    <n v="500"/>
    <s v="Core stage of the R7 rocket. Right click to change texture/model for various R7 types."/>
    <s v="generalRocketry"/>
    <s v="RN Soviet Rockets"/>
    <s v="Yes"/>
    <s v="No"/>
    <n v="2"/>
    <x v="12"/>
    <m/>
    <m/>
    <x v="88"/>
    <x v="0"/>
    <s v="false"/>
    <s v="Molniya"/>
    <m/>
    <n v="1960"/>
    <m/>
    <m/>
    <m/>
    <m/>
    <m/>
  </r>
  <r>
    <s v="rn_ullage_decoupler"/>
    <x v="1181"/>
    <n v="20"/>
    <n v="50"/>
    <s v="Place this between Block L and Block L Ullage motor."/>
    <s v="generalRocketry"/>
    <s v="RN Soviet Rockets"/>
    <s v="Yes"/>
    <s v="No"/>
    <n v="2"/>
    <x v="0"/>
    <s v="Decoupler"/>
    <m/>
    <x v="40"/>
    <x v="0"/>
    <s v="false"/>
    <s v="Molniya"/>
    <m/>
    <n v="1960"/>
    <m/>
    <m/>
    <m/>
    <m/>
    <m/>
  </r>
  <r>
    <s v="rn_luna_base"/>
    <x v="1182"/>
    <n v="10"/>
    <n v="200"/>
    <s v="Payload base for luna probes, put on top of vostok block e."/>
    <s v="basicConstruction"/>
    <s v="RN Soviet Rockets"/>
    <s v="Yes"/>
    <s v="Yes"/>
    <n v="1.5"/>
    <x v="0"/>
    <s v="Payload"/>
    <n v="2"/>
    <x v="40"/>
    <x v="0"/>
    <s v="true"/>
    <s v="Luna"/>
    <m/>
    <n v="1959"/>
    <m/>
    <m/>
    <m/>
    <m/>
    <m/>
  </r>
  <r>
    <s v="rn_luna_fairing"/>
    <x v="1183"/>
    <n v="10"/>
    <n v="200"/>
    <s v="Fairing for luna probes. Attach to top of vostok block e. Right click to change texture for various R7 types. Plume configured by RealPlume."/>
    <s v="basicConstruction"/>
    <s v="RN Soviet Rockets"/>
    <s v="Yes"/>
    <s v="Yes"/>
    <n v="1.5"/>
    <x v="0"/>
    <s v="Fairing"/>
    <m/>
    <x v="40"/>
    <x v="0"/>
    <s v="true"/>
    <s v="Luna"/>
    <m/>
    <n v="1959"/>
    <m/>
    <m/>
    <m/>
    <m/>
    <m/>
  </r>
  <r>
    <s v="TOWER_SOYUZ"/>
    <x v="1184"/>
    <n v="200"/>
    <n v="1800"/>
    <s v="The launch pad for the R7 series rockets. (PART NOT SUPPORTED BY RP-0 OR RO)"/>
    <s v="generalConstruction"/>
    <s v="DECQ R7/SOYUZ"/>
    <s v="No"/>
    <s v="No"/>
    <n v="3"/>
    <x v="7"/>
    <m/>
    <m/>
    <x v="11"/>
    <x v="1"/>
    <m/>
    <m/>
    <m/>
    <m/>
    <m/>
    <m/>
    <m/>
    <m/>
    <m/>
  </r>
  <r>
    <s v="rn_r7_adapter_blok_e"/>
    <x v="1185"/>
    <n v="100"/>
    <n v="2000"/>
    <s v="Interstage decoupler for R7 rocket. Goes between the core and third stage. Right click to change texture for various R7 types."/>
    <s v="basicConstruction"/>
    <s v="RN Soviet Rockets"/>
    <s v="Yes"/>
    <s v="Yes"/>
    <n v="1.5"/>
    <x v="0"/>
    <s v="Interstage"/>
    <m/>
    <x v="40"/>
    <x v="0"/>
    <s v="true"/>
    <s v="R-7"/>
    <m/>
    <n v="1957"/>
    <m/>
    <m/>
    <m/>
    <m/>
    <m/>
  </r>
  <r>
    <s v="rn_fregat1_3"/>
    <x v="1186"/>
    <n v="850"/>
    <n v="1"/>
    <s v="Fregat booster block for R7 rocket. Plume configured by RealPlume. (Missing entryCost field)"/>
    <s v="generalRocketry"/>
    <s v="RN Soviet Rockets"/>
    <s v="Yes"/>
    <s v="No"/>
    <n v="2"/>
    <x v="12"/>
    <m/>
    <m/>
    <x v="124"/>
    <x v="0"/>
    <s v="false"/>
    <s v="R7 Fregat"/>
    <m/>
    <n v="2000"/>
    <m/>
    <m/>
    <m/>
    <m/>
    <m/>
  </r>
  <r>
    <s v="rn_fregat1_2"/>
    <x v="1187"/>
    <n v="850"/>
    <n v="1"/>
    <s v="Fregat booster block for R7 rocket. Plume configured by RealPlume. (Missing entryCost field)"/>
    <s v="generalRocketry"/>
    <s v="RN Soviet Rockets"/>
    <s v="Yes"/>
    <s v="No"/>
    <n v="2"/>
    <x v="12"/>
    <m/>
    <m/>
    <x v="124"/>
    <x v="0"/>
    <s v="false"/>
    <s v="R7 Fregat"/>
    <m/>
    <n v="2000"/>
    <m/>
    <m/>
    <m/>
    <m/>
    <m/>
  </r>
  <r>
    <s v="rn_r7_blok_i_fairing"/>
    <x v="1188"/>
    <n v="20"/>
    <n v="400"/>
    <s v="Fairing for the Soyuz Fregat R7 variant. Plume configured by RealPlume."/>
    <s v="generalConstruction"/>
    <s v="RN Soviet Rockets"/>
    <s v="Yes"/>
    <s v="Yes"/>
    <n v="3"/>
    <x v="0"/>
    <s v="Fairing"/>
    <m/>
    <x v="3"/>
    <x v="0"/>
    <s v="true"/>
    <s v="R7 Fregat"/>
    <m/>
    <n v="2000"/>
    <m/>
    <m/>
    <m/>
    <m/>
    <m/>
  </r>
  <r>
    <s v="rn_fregat1_adapter"/>
    <x v="1189"/>
    <n v="200"/>
    <n v="500"/>
    <s v="Payload base for Fregat 1 upper stage, place on top of Fregat."/>
    <s v="generalRocketry"/>
    <s v="RN Soviet Rockets"/>
    <s v="Yes"/>
    <s v="No"/>
    <n v="2"/>
    <x v="0"/>
    <s v="Payload"/>
    <n v="9"/>
    <x v="3"/>
    <x v="0"/>
    <s v="false"/>
    <s v="R7 Fregat"/>
    <m/>
    <n v="2000"/>
    <m/>
    <m/>
    <m/>
    <m/>
    <m/>
  </r>
  <r>
    <s v="rn_fregat1"/>
    <x v="1190"/>
    <n v="850"/>
    <n v="1"/>
    <s v="Fregat booster block for R7 rocket. Plume configured by RealPlume. (Missing entryCost field)"/>
    <s v="generalRocketry"/>
    <s v="RN Soviet Rockets"/>
    <s v="Yes"/>
    <s v="No"/>
    <n v="2"/>
    <x v="12"/>
    <m/>
    <m/>
    <x v="124"/>
    <x v="0"/>
    <s v="false"/>
    <s v="R7 Fregat"/>
    <m/>
    <n v="2000"/>
    <m/>
    <m/>
    <m/>
    <m/>
    <m/>
  </r>
  <r>
    <s v="HA3SLRD171"/>
    <x v="1191"/>
    <n v="5400"/>
    <n v="108000"/>
    <s v="The RD-170 and RD-171 engines consisted of 4 chambers, 1 turbo-pump and 2 gas generators were developed simultaneously, the difference being one-plane gimballing in the RD-170 used in the Energia launch vehicle strap-ons versus two-plane gimablling in the RD-171 used on the first stage of the Zenit launch vehicle. The RD-171 can be gimballed using bellows to 6 degrees normally but it has reached 8-10 degrees in tests. The chamber conditions are 300 atmosphere pressure and at a 400 degrees C oxygen-rich gas mixture - very dangerous conditions. The RD-170 was very hard to prove and many designers thought it couldn't be done. The first stage strap-ons were recovered under parachutes and returned to Baikonur for study. The engine was designed for 10 reuses but tests showed they could stand up to 20 burns."/>
    <s v="heavierRocketry"/>
    <s v="Horizon Aeronautics Zenit"/>
    <s v="Yes"/>
    <s v="Yes"/>
    <n v="5"/>
    <x v="3"/>
    <m/>
    <m/>
    <x v="151"/>
    <x v="0"/>
    <s v="true"/>
    <s v="Zenit"/>
    <m/>
    <n v="1985"/>
    <m/>
    <s v="Used values from other RD-171 (RN's version)"/>
    <d v="2017-05-19T00:00:00"/>
    <m/>
    <m/>
  </r>
  <r>
    <s v="RD120"/>
    <x v="1192"/>
    <n v="1000"/>
    <n v="3500"/>
    <s v="The RD-120 is a staged combustion vacuum kerolox engine, used as the main power plant on the Zenit launch vehicle family second stage. Diameter: 2.0 m Plume configured by RealPlume. (PART NOT COSTED BY RP-0 BUT IN CORRECT NODE)"/>
    <s v="stagedTL5"/>
    <s v="RealEngines"/>
    <s v="Yes"/>
    <s v="No"/>
    <n v="6"/>
    <x v="3"/>
    <m/>
    <m/>
    <x v="151"/>
    <x v="0"/>
    <s v="false"/>
    <s v="Zenit"/>
    <s v="RD120"/>
    <n v="1985"/>
    <m/>
    <m/>
    <m/>
    <m/>
    <s v="HA3SLRD120,RD120"/>
  </r>
  <r>
    <s v="Merlin1BVac"/>
    <x v="1193"/>
    <m/>
    <m/>
    <m/>
    <m/>
    <s v="Engine_Config"/>
    <s v="Yes"/>
    <m/>
    <e v="#N/A"/>
    <x v="12"/>
    <m/>
    <m/>
    <x v="143"/>
    <x v="0"/>
    <m/>
    <m/>
    <s v="Merlin1"/>
    <n v="2006"/>
    <m/>
    <m/>
    <m/>
    <m/>
    <m/>
  </r>
  <r>
    <s v="HA3SLRD120"/>
    <x v="1194"/>
    <n v="13000"/>
    <n v="38000"/>
    <s v="High altitude engine used in the Zenit second stage. First production Russian engine to be test fired in the United States (3 test burns were made)."/>
    <s v="heavierRocketry"/>
    <s v="Horizon Aeronautics Zenit"/>
    <s v="Yes"/>
    <s v="No"/>
    <n v="5"/>
    <x v="3"/>
    <m/>
    <m/>
    <x v="151"/>
    <x v="0"/>
    <s v="false"/>
    <s v="Zenit"/>
    <m/>
    <n v="1985"/>
    <m/>
    <m/>
    <m/>
    <m/>
    <s v="HA3SLRD120,RD120"/>
  </r>
  <r>
    <s v="rn_r7_voskhod_fairing_r"/>
    <x v="1195"/>
    <n v="20"/>
    <n v="400"/>
    <s v="Right fairing for Voskhod Block I. Plume configured by RealPlume."/>
    <s v="basicConstruction"/>
    <s v="RN Soviet Rockets"/>
    <s v="Yes"/>
    <s v="Yes"/>
    <n v="1.5"/>
    <x v="0"/>
    <s v="Fairing"/>
    <m/>
    <x v="43"/>
    <x v="0"/>
    <s v="true"/>
    <s v="Voskhod"/>
    <m/>
    <n v="1964"/>
    <m/>
    <m/>
    <m/>
    <m/>
    <m/>
  </r>
  <r>
    <s v="rn_r7_vernier_blok_i_s_fg"/>
    <x v="1196"/>
    <n v="20"/>
    <n v="400"/>
    <s v="Vernier engine for third stage of the r7 rocket. Plume configured by RealPlume."/>
    <s v="advRocketry"/>
    <s v="RN Soviet Rockets"/>
    <s v="Yes"/>
    <s v="Yes"/>
    <n v="3"/>
    <x v="12"/>
    <m/>
    <m/>
    <x v="21"/>
    <x v="0"/>
    <s v="true"/>
    <s v="Luna"/>
    <m/>
    <n v="1959"/>
    <m/>
    <m/>
    <m/>
    <m/>
    <m/>
  </r>
  <r>
    <s v="Merlin1B"/>
    <x v="1197"/>
    <m/>
    <m/>
    <m/>
    <m/>
    <s v="Engine_Config"/>
    <s v="Yes"/>
    <m/>
    <e v="#N/A"/>
    <x v="12"/>
    <m/>
    <m/>
    <x v="143"/>
    <x v="0"/>
    <m/>
    <m/>
    <s v="Merlin1"/>
    <n v="2006"/>
    <m/>
    <m/>
    <m/>
    <m/>
    <m/>
  </r>
  <r>
    <s v="rn_r7_blok_i"/>
    <x v="1198"/>
    <n v="1800"/>
    <n v="100"/>
    <s v="Block-I third stage of the r7 rocket. Right click to change texture for various R7 types. Plume configured by RealPlume."/>
    <s v="generalRocketry"/>
    <s v="RN Soviet Rockets"/>
    <s v="Yes"/>
    <s v="No"/>
    <n v="2"/>
    <x v="12"/>
    <m/>
    <m/>
    <x v="88"/>
    <x v="0"/>
    <s v="false"/>
    <s v="Molniya, Polyot, Voskhod"/>
    <m/>
    <n v="1960"/>
    <m/>
    <m/>
    <m/>
    <m/>
    <m/>
  </r>
  <r>
    <s v="liquidEnginemogulmp1500"/>
    <x v="1199"/>
    <n v="5400"/>
    <n v="108000"/>
    <s v="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
    <s v="stagedTL5"/>
    <s v="AIES"/>
    <s v="Yes"/>
    <s v="Yes"/>
    <n v="6"/>
    <x v="3"/>
    <s v="FS Engine"/>
    <m/>
    <x v="155"/>
    <x v="0"/>
    <s v="true"/>
    <s v="Energia"/>
    <s v="RD170"/>
    <n v="1987"/>
    <m/>
    <m/>
    <m/>
    <m/>
    <s v="liquidEnginemogulmp1500,rd170engine,RD171_StockVersion,SXTKD170"/>
  </r>
  <r>
    <s v="rn_r7_blok_i_7"/>
    <x v="1200"/>
    <n v="1800"/>
    <n v="100"/>
    <s v="Block-I third stage of the r7 rocket. Right click to change texture for various R7 types. Plume configured by RealPlume."/>
    <s v="generalRocketry"/>
    <s v="RN Soviet Rockets"/>
    <s v="Yes"/>
    <s v="No"/>
    <n v="2"/>
    <x v="12"/>
    <m/>
    <m/>
    <x v="143"/>
    <x v="0"/>
    <s v="false"/>
    <s v="Soyuz-2.1a"/>
    <s v="RD0110"/>
    <n v="2004"/>
    <m/>
    <m/>
    <m/>
    <m/>
    <m/>
  </r>
  <r>
    <s v="rn_r7_blok_i_6"/>
    <x v="1201"/>
    <n v="1800"/>
    <n v="100"/>
    <s v="Block-I third stage of the r7 rocket. Right click to change texture for various R7 types. Plume configured by RealPlume."/>
    <s v="generalRocketry"/>
    <s v="RN Soviet Rockets"/>
    <s v="Yes"/>
    <s v="No"/>
    <n v="2"/>
    <x v="12"/>
    <m/>
    <m/>
    <x v="71"/>
    <x v="0"/>
    <s v="false"/>
    <s v="Soyuz-U2"/>
    <s v="RD-0110_Syntin"/>
    <n v="1982"/>
    <m/>
    <m/>
    <m/>
    <m/>
    <m/>
  </r>
  <r>
    <s v="rn_r7_blok_i_5"/>
    <x v="1202"/>
    <n v="1800"/>
    <n v="100"/>
    <s v="Block-I third stage of the r7 rocket. Right click to change texture for various R7 types. Plume configured by RealPlume."/>
    <s v="generalRocketry"/>
    <s v="RN Soviet Rockets"/>
    <s v="Yes"/>
    <s v="No"/>
    <n v="2"/>
    <x v="12"/>
    <m/>
    <m/>
    <x v="22"/>
    <x v="0"/>
    <s v="false"/>
    <s v="Soyuz-U, Soyuz-FG"/>
    <s v="RD0110"/>
    <n v="1973"/>
    <m/>
    <m/>
    <m/>
    <m/>
    <m/>
  </r>
  <r>
    <s v="rn_r7_blok_i_4"/>
    <x v="1203"/>
    <n v="1800"/>
    <n v="100"/>
    <s v="Block-I third stage of the r7 rocket. Right click to change texture for various R7 types. Plume configured by RealPlume."/>
    <s v="generalRocketry"/>
    <s v="RN Soviet Rockets"/>
    <s v="Yes"/>
    <s v="No"/>
    <n v="2"/>
    <x v="12"/>
    <m/>
    <m/>
    <x v="23"/>
    <x v="0"/>
    <s v="false"/>
    <s v="Soyuz-L"/>
    <s v="RD0110"/>
    <n v="1970"/>
    <m/>
    <m/>
    <m/>
    <m/>
    <m/>
  </r>
  <r>
    <s v="rn_r7_blok_i_3"/>
    <x v="1204"/>
    <n v="1800"/>
    <n v="100"/>
    <s v="Block-I third stage of the r7 rocket. Right click to change texture for various R7 types. Plume configured by RealPlume."/>
    <s v="generalRocketry"/>
    <s v="RN Soviet Rockets"/>
    <s v="Yes"/>
    <s v="No"/>
    <n v="2"/>
    <x v="12"/>
    <m/>
    <m/>
    <x v="115"/>
    <x v="0"/>
    <s v="false"/>
    <s v="Soyuz"/>
    <m/>
    <n v="1966"/>
    <m/>
    <m/>
    <m/>
    <m/>
    <m/>
  </r>
  <r>
    <s v="rn_r7_voskhod_fairing_l"/>
    <x v="1205"/>
    <n v="20"/>
    <n v="400"/>
    <s v="Left fairing for Vostok/Voskhod block E/I. Plume configured by RealPlume."/>
    <s v="basicConstruction"/>
    <s v="RN Soviet Rockets"/>
    <s v="Yes"/>
    <s v="Yes"/>
    <n v="1.5"/>
    <x v="0"/>
    <s v="Fairing"/>
    <m/>
    <x v="40"/>
    <x v="0"/>
    <s v="true"/>
    <s v="Vostok"/>
    <m/>
    <n v="1960"/>
    <m/>
    <m/>
    <m/>
    <m/>
    <m/>
  </r>
  <r>
    <s v="rn_r7_vostok_fairing_r"/>
    <x v="1206"/>
    <n v="20"/>
    <n v="400"/>
    <s v="Right fairing for Vostok Block E. Plume configured by RealPlume."/>
    <s v="basicConstruction"/>
    <s v="RN Soviet Rockets"/>
    <s v="Yes"/>
    <s v="Yes"/>
    <n v="1.5"/>
    <x v="0"/>
    <s v="Fairing"/>
    <m/>
    <x v="40"/>
    <x v="0"/>
    <s v="true"/>
    <s v="Vostok"/>
    <m/>
    <n v="1960"/>
    <m/>
    <m/>
    <m/>
    <m/>
    <m/>
  </r>
  <r>
    <s v="rn_r7_vostok_blok_e_vernier"/>
    <x v="1207"/>
    <n v="2"/>
    <n v="40"/>
    <s v="Vernier engine for use on Blok E. Plume configured by RealPlume."/>
    <s v="generalRocketry"/>
    <s v="RN Soviet Rockets"/>
    <s v="Yes"/>
    <s v="Yes"/>
    <n v="2"/>
    <x v="12"/>
    <m/>
    <m/>
    <x v="21"/>
    <x v="0"/>
    <s v="true"/>
    <s v="Luna"/>
    <m/>
    <n v="1959"/>
    <m/>
    <m/>
    <m/>
    <m/>
    <m/>
  </r>
  <r>
    <s v="rn_r7_vostok_blok_e_lunar"/>
    <x v="1208"/>
    <n v="535"/>
    <n v="10700"/>
    <s v="Lunar version of block e for vostok rocket. Use for Luna launches only! Plume configured by RealPlume."/>
    <s v="generalRocketry"/>
    <s v="RN Soviet Rockets"/>
    <s v="Yes"/>
    <s v="Yes"/>
    <n v="2"/>
    <x v="12"/>
    <m/>
    <m/>
    <x v="21"/>
    <x v="0"/>
    <s v="true"/>
    <s v="Luna"/>
    <m/>
    <n v="1959"/>
    <m/>
    <m/>
    <m/>
    <m/>
    <m/>
  </r>
  <r>
    <s v="rn_r7_vostok_blok_e"/>
    <x v="1209"/>
    <n v="520"/>
    <n v="10400"/>
    <s v="Block E for vostok rocket. Use for Vostok spacecraft launches only! Plume configured by RealPlume."/>
    <s v="generalRocketry"/>
    <s v="RN Soviet Rockets"/>
    <s v="Yes"/>
    <s v="Yes"/>
    <n v="2"/>
    <x v="12"/>
    <m/>
    <m/>
    <x v="88"/>
    <x v="0"/>
    <s v="true"/>
    <s v="Vostok-L"/>
    <m/>
    <n v="1960"/>
    <m/>
    <m/>
    <m/>
    <m/>
    <m/>
  </r>
  <r>
    <s v="rn_r7_vostok_blok_e_2"/>
    <x v="1210"/>
    <n v="500"/>
    <n v="12500"/>
    <s v="Block E for vostok rocket. Use for Vostok spacecraft launches only! Plume configured by RealPlume."/>
    <s v="generalRocketry"/>
    <s v="RN Soviet Rockets"/>
    <s v="Yes"/>
    <s v="Yes"/>
    <n v="2"/>
    <x v="12"/>
    <m/>
    <m/>
    <x v="19"/>
    <x v="0"/>
    <s v="true"/>
    <s v="Vostok-2M"/>
    <m/>
    <n v="1964"/>
    <m/>
    <s v="Based on other R7"/>
    <d v="2017-05-19T00:00:00"/>
    <m/>
    <m/>
  </r>
  <r>
    <s v="rn_r7_blok_a_engine"/>
    <x v="1211"/>
    <n v="700"/>
    <n v="14000"/>
    <s v="Engine cluster for core stage of r7 rocket. Plume configured by RealPlume."/>
    <s v="generalRocketry"/>
    <s v="RN Soviet Rockets"/>
    <s v="Yes"/>
    <s v="Yes"/>
    <n v="2"/>
    <x v="12"/>
    <m/>
    <m/>
    <x v="26"/>
    <x v="0"/>
    <s v="true"/>
    <s v="R-7"/>
    <m/>
    <n v="1957"/>
    <m/>
    <m/>
    <m/>
    <m/>
    <m/>
  </r>
  <r>
    <s v="rd170engine"/>
    <x v="1199"/>
    <n v="5400"/>
    <n v="108000"/>
    <s v="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
    <s v="stagedTL5"/>
    <s v="RealEngines"/>
    <s v="Yes"/>
    <s v="Yes"/>
    <n v="6"/>
    <x v="3"/>
    <m/>
    <m/>
    <x v="155"/>
    <x v="0"/>
    <s v="true"/>
    <s v="Energia"/>
    <s v="RD170"/>
    <n v="1987"/>
    <m/>
    <m/>
    <m/>
    <m/>
    <s v="liquidEnginemogulmp1500,rd170engine,RD171_StockVersion,SXTKD170"/>
  </r>
  <r>
    <s v="rn_r7_bvgd_engine"/>
    <x v="1212"/>
    <n v="680"/>
    <n v="13600"/>
    <s v="Engine for boosters of r7 rocket. Plume configured by RealPlume."/>
    <s v="generalRocketry"/>
    <s v="RN Soviet Rockets"/>
    <s v="Yes"/>
    <s v="Yes"/>
    <n v="2"/>
    <x v="12"/>
    <m/>
    <m/>
    <x v="26"/>
    <x v="0"/>
    <s v="true"/>
    <s v="R-7"/>
    <m/>
    <n v="1957"/>
    <m/>
    <m/>
    <m/>
    <m/>
    <m/>
  </r>
  <r>
    <s v="rn_r7_adapter_blok_i_v"/>
    <x v="1213"/>
    <n v="100"/>
    <n v="2000"/>
    <s v="Extended payload base for third stage of the Voskhod R7 rocket. Right click to change texture for various R7 types."/>
    <s v="basicConstruction"/>
    <s v="RN Soviet Rockets"/>
    <s v="Yes"/>
    <s v="Yes"/>
    <n v="1.5"/>
    <x v="0"/>
    <s v="Adapter"/>
    <m/>
    <x v="43"/>
    <x v="0"/>
    <s v="true"/>
    <s v="Voskhod"/>
    <m/>
    <n v="1964"/>
    <m/>
    <m/>
    <m/>
    <m/>
    <m/>
  </r>
  <r>
    <s v="rn_r7_adapter_blok_iv2"/>
    <x v="1214"/>
    <n v="100"/>
    <n v="2000"/>
    <s v="Wide payload base for third stage of the R7 Soyuz rocket. Right click to change texture for various R7 types."/>
    <s v="basicConstruction"/>
    <s v="RN Soviet Rockets"/>
    <s v="Yes"/>
    <s v="Yes"/>
    <n v="1.5"/>
    <x v="0"/>
    <s v="Adapter"/>
    <m/>
    <x v="43"/>
    <x v="0"/>
    <s v="true"/>
    <s v="Soyuz"/>
    <m/>
    <n v="1966"/>
    <m/>
    <m/>
    <m/>
    <m/>
    <m/>
  </r>
  <r>
    <s v="rn_r7_adapter_blok_i_m"/>
    <x v="1215"/>
    <n v="100"/>
    <n v="2000"/>
    <s v="Payload base for third stage of the R7 Molniya rocket."/>
    <s v="basicConstruction"/>
    <s v="RN Soviet Rockets"/>
    <s v="Yes"/>
    <s v="Yes"/>
    <n v="1.5"/>
    <x v="0"/>
    <s v="Adapter"/>
    <m/>
    <x v="40"/>
    <x v="0"/>
    <s v="true"/>
    <s v="Molniya"/>
    <m/>
    <n v="1960"/>
    <m/>
    <m/>
    <m/>
    <m/>
    <m/>
  </r>
  <r>
    <s v="rn_r7_adapter_blok_i"/>
    <x v="1216"/>
    <n v="600"/>
    <n v="1200"/>
    <s v="Extra wide payload base for third stage of the R7 Fregat rocket."/>
    <s v="generalRocketry"/>
    <s v="RN Soviet Rockets"/>
    <s v="Yes"/>
    <s v="No"/>
    <n v="2"/>
    <x v="0"/>
    <s v="Adapter"/>
    <m/>
    <x v="3"/>
    <x v="0"/>
    <s v="false"/>
    <s v="R7 Fregat"/>
    <m/>
    <n v="2000"/>
    <m/>
    <m/>
    <m/>
    <m/>
    <m/>
  </r>
  <r>
    <s v="Merlin1A"/>
    <x v="1217"/>
    <m/>
    <m/>
    <m/>
    <m/>
    <s v="Engine_Config"/>
    <s v="Yes"/>
    <m/>
    <e v="#N/A"/>
    <x v="12"/>
    <m/>
    <m/>
    <x v="143"/>
    <x v="0"/>
    <m/>
    <m/>
    <s v="Merlin1"/>
    <n v="2006"/>
    <m/>
    <m/>
    <m/>
    <m/>
    <m/>
  </r>
  <r>
    <s v="RLA_tiny_vac"/>
    <x v="1218"/>
    <n v="60"/>
    <n v="750"/>
    <s v="490N thrusters as found as the main propulsion of the ESA ATV, and used as various other control thrusters on numerous vehicles. Plume configured by RealPlume. (PART NOT COSTED BY RP-0 BUT IN CORRECT NODE)"/>
    <s v="avionicsTL6"/>
    <s v="RLA Stockalike"/>
    <s v="Yes"/>
    <s v="No Cost"/>
    <n v="7"/>
    <x v="13"/>
    <m/>
    <m/>
    <x v="126"/>
    <x v="0"/>
    <s v="false"/>
    <s v="ESA ATV"/>
    <s v="R4D11"/>
    <n v="2007"/>
    <m/>
    <m/>
    <m/>
    <m/>
    <m/>
  </r>
  <r>
    <s v="HiPAT"/>
    <x v="1219"/>
    <n v="200"/>
    <n v="2800"/>
    <s v="The HiPAT or High Performance Liquid Apogee Thruster. The HiPAT performs orbit-raising manoeuvres for many of the worldâ€™s communication satellite platforms, including the Astrium Eurostar 3000, Boeing Space Systems 702HP, MELCO DS-2000 and Loral LS-1300. The R-4D has also played a critical role in NASA missions such as Cassini's orbit insertion of Saturn. Plume configured by RealPlume."/>
    <s v="propulsionSystems"/>
    <s v="Niche Parts"/>
    <s v="Yes"/>
    <s v="No"/>
    <n v="4"/>
    <x v="13"/>
    <s v="RCS Engine"/>
    <m/>
    <x v="119"/>
    <x v="0"/>
    <s v="false"/>
    <s v="Apollo CSM"/>
    <m/>
    <n v="1967"/>
    <m/>
    <m/>
    <m/>
    <m/>
    <m/>
  </r>
  <r>
    <s v="MR-510-Hydrogen"/>
    <x v="1220"/>
    <m/>
    <m/>
    <m/>
    <m/>
    <s v="Engine_Config"/>
    <s v="Yes"/>
    <m/>
    <e v="#N/A"/>
    <x v="13"/>
    <m/>
    <m/>
    <x v="125"/>
    <x v="0"/>
    <m/>
    <s v="A2100 Satellites"/>
    <s v="MR510"/>
    <n v="1996"/>
    <m/>
    <m/>
    <m/>
    <m/>
    <m/>
  </r>
  <r>
    <s v="MR-510-Hydrazine"/>
    <x v="1221"/>
    <m/>
    <m/>
    <m/>
    <m/>
    <s v="Engine_Config"/>
    <s v="Yes"/>
    <m/>
    <e v="#N/A"/>
    <x v="13"/>
    <m/>
    <m/>
    <x v="125"/>
    <x v="0"/>
    <m/>
    <s v="A2100 Satellites"/>
    <s v="MR510"/>
    <n v="1996"/>
    <m/>
    <m/>
    <m/>
    <m/>
    <m/>
  </r>
  <r>
    <s v="MR-510-Ammonia"/>
    <x v="1222"/>
    <m/>
    <m/>
    <m/>
    <m/>
    <s v="Engine_Config"/>
    <s v="Yes"/>
    <m/>
    <e v="#N/A"/>
    <x v="13"/>
    <m/>
    <m/>
    <x v="125"/>
    <x v="0"/>
    <m/>
    <s v="A2100 Satellites"/>
    <s v="MR510"/>
    <n v="1996"/>
    <m/>
    <m/>
    <m/>
    <m/>
    <m/>
  </r>
  <r>
    <s v="890N_Engine"/>
    <x v="1223"/>
    <n v="200"/>
    <n v="1500"/>
    <s v="The R-42 Engine is designed for apogee orbit injection of geostationary satellites and for trajectory and planetary orbit manoeuvres of deep space probes. The engine is an evolution of the R-4D series of engines used on the highly successful HTV vehicle and the legendary Cassini probe. Plume configured by RealPlume."/>
    <s v="propulsionSystems"/>
    <s v="Niche Parts"/>
    <s v="Yes"/>
    <s v="No"/>
    <n v="4"/>
    <x v="13"/>
    <s v="RCS Engine"/>
    <m/>
    <x v="125"/>
    <x v="0"/>
    <s v="false"/>
    <s v="R-42"/>
    <m/>
    <n v="1986"/>
    <m/>
    <m/>
    <m/>
    <m/>
    <m/>
  </r>
  <r>
    <s v="30x_NK-15"/>
    <x v="1224"/>
    <m/>
    <m/>
    <m/>
    <m/>
    <s v="Engine_Config"/>
    <s v="Yes"/>
    <m/>
    <e v="#N/A"/>
    <x v="3"/>
    <m/>
    <m/>
    <x v="148"/>
    <x v="0"/>
    <m/>
    <s v="N1 Block A (1st Stage)"/>
    <s v="N1_BlockA"/>
    <n v="1969"/>
    <m/>
    <m/>
    <m/>
    <m/>
    <m/>
  </r>
  <r>
    <s v="30x_NK-33"/>
    <x v="1225"/>
    <m/>
    <m/>
    <m/>
    <m/>
    <s v="Engine_Config"/>
    <s v="Yes"/>
    <m/>
    <e v="#N/A"/>
    <x v="3"/>
    <m/>
    <m/>
    <x v="144"/>
    <x v="0"/>
    <m/>
    <s v="N1F Block A (1st Stage)"/>
    <s v="N1_BlockA"/>
    <n v="1973"/>
    <m/>
    <m/>
    <m/>
    <m/>
    <m/>
  </r>
  <r>
    <s v="R_40B_4kN"/>
    <x v="1226"/>
    <n v="200"/>
    <n v="2800"/>
    <s v="The R-40B bipropellant Engine is designed for apogee orbit injection of geostationary satellites and for trajectory and planetary orbit manoeuvres of deep space probes. Plume configured by RealPlume."/>
    <s v="propulsionSystems"/>
    <s v="Niche Parts"/>
    <s v="Yes"/>
    <s v="No"/>
    <n v="4"/>
    <x v="13"/>
    <s v="RCS Engine"/>
    <m/>
    <x v="153"/>
    <x v="0"/>
    <s v="false"/>
    <s v="Shuttle"/>
    <s v="R40"/>
    <n v="1981"/>
    <m/>
    <m/>
    <m/>
    <m/>
    <s v="ca_lahar,R_40B_4kN"/>
  </r>
  <r>
    <s v="8x_NK-15V"/>
    <x v="1227"/>
    <m/>
    <m/>
    <m/>
    <m/>
    <s v="Engine_Config"/>
    <s v="Yes"/>
    <m/>
    <e v="#N/A"/>
    <x v="3"/>
    <m/>
    <m/>
    <x v="148"/>
    <x v="0"/>
    <m/>
    <s v="N1 Block B (2nd Stage)"/>
    <s v="N1_BlockB"/>
    <n v="1969"/>
    <m/>
    <m/>
    <m/>
    <m/>
    <m/>
  </r>
  <r>
    <s v="8x_NK-43"/>
    <x v="1228"/>
    <m/>
    <m/>
    <m/>
    <m/>
    <s v="Engine_Config"/>
    <s v="Yes"/>
    <m/>
    <e v="#N/A"/>
    <x v="3"/>
    <m/>
    <m/>
    <x v="144"/>
    <x v="0"/>
    <m/>
    <s v="N1F Block B (2nd Stage)"/>
    <s v="N1_BlockB"/>
    <n v="1973"/>
    <m/>
    <m/>
    <m/>
    <m/>
    <m/>
  </r>
  <r>
    <s v="4x_NK-21"/>
    <x v="1229"/>
    <m/>
    <m/>
    <m/>
    <m/>
    <s v="Engine_Config"/>
    <s v="Yes"/>
    <m/>
    <e v="#N/A"/>
    <x v="3"/>
    <m/>
    <m/>
    <x v="148"/>
    <x v="0"/>
    <m/>
    <s v="N1 Block V (3rd stage)"/>
    <s v="N1_BlockV"/>
    <n v="1969"/>
    <m/>
    <m/>
    <m/>
    <m/>
    <m/>
  </r>
  <r>
    <s v="ca_vor_sep1"/>
    <x v="1230"/>
    <n v="400"/>
    <n v="1200"/>
    <s v="Takes two pieces for connect together and after not when you want to not have together more. Many quality part made in Kaiwan! (PART NOT SUPPORTED BY RP-0 OR RO)"/>
    <s v="advConstruction"/>
    <s v="Coatl Aerospace"/>
    <s v="No"/>
    <s v="No"/>
    <n v="4"/>
    <x v="7"/>
    <s v="Decoupler"/>
    <m/>
    <x v="11"/>
    <x v="1"/>
    <m/>
    <m/>
    <m/>
    <m/>
    <m/>
    <m/>
    <m/>
    <m/>
    <m/>
  </r>
  <r>
    <s v="rn_r36_mirv_eng"/>
    <x v="1231"/>
    <n v="200"/>
    <n v="180"/>
    <s v="Engine and Avionics module for the SS-18 Satan MIRV warhead. If warheads are placed upside down, make sure this is also placed upside down on the warhead. (PART NOT SUPPORTED BY RP-0 OR RO)"/>
    <s v="basicRocketry"/>
    <s v="RN Soviet Rockets"/>
    <s v="No"/>
    <s v="No"/>
    <n v="1"/>
    <x v="7"/>
    <m/>
    <m/>
    <x v="11"/>
    <x v="1"/>
    <m/>
    <m/>
    <m/>
    <m/>
    <m/>
    <m/>
    <m/>
    <m/>
    <m/>
  </r>
  <r>
    <s v="rn_r36_mirv"/>
    <x v="1232"/>
    <n v="2000"/>
    <n v="1800"/>
    <s v="MIRV 0.55 Mt warhead for the SS-18 Satan ICBM. Place 10 of these UPSIDE DOWN on the MIRV decoupler inside the payload shroud. (PART NOT SUPPORTED BY RP-0 OR RO)"/>
    <s v="basicRocketry"/>
    <s v="RN Soviet Rockets"/>
    <s v="No"/>
    <s v="No"/>
    <n v="1"/>
    <x v="7"/>
    <m/>
    <m/>
    <x v="11"/>
    <x v="1"/>
    <m/>
    <m/>
    <m/>
    <m/>
    <m/>
    <m/>
    <m/>
    <m/>
    <m/>
  </r>
  <r>
    <s v="rn_r36_mirv_dec"/>
    <x v="1233"/>
    <n v="200"/>
    <n v="500"/>
    <s v="Payload base for SS-18 Satan MIRV warheads. (PART NOT SUPPORTED BY RP-0 OR RO)"/>
    <s v="generalRocketry"/>
    <s v="RN Soviet Rockets"/>
    <s v="No"/>
    <s v="No"/>
    <n v="2"/>
    <x v="7"/>
    <m/>
    <m/>
    <x v="11"/>
    <x v="1"/>
    <m/>
    <m/>
    <m/>
    <m/>
    <m/>
    <m/>
    <m/>
    <m/>
    <m/>
  </r>
  <r>
    <s v="B9_Control_RCS_Port_R1Ox"/>
    <x v="1234"/>
    <n v="500"/>
    <n v="2000"/>
    <s v="A generic, single port, RCS thruster for attitude control."/>
    <s v="advFlightControl"/>
    <s v="Chaka Monkey"/>
    <s v="Yes"/>
    <s v="No"/>
    <n v="4"/>
    <x v="13"/>
    <s v="RCS"/>
    <n v="2"/>
    <x v="1"/>
    <x v="1"/>
    <s v="false"/>
    <m/>
    <m/>
    <m/>
    <m/>
    <m/>
    <m/>
    <m/>
    <m/>
  </r>
  <r>
    <s v="B9_Control_RCS_Port_R1X1x"/>
    <x v="1235"/>
    <n v="12"/>
    <n v="240"/>
    <s v="A generic, single port, RCS thruster for attitude control."/>
    <s v="start"/>
    <s v="Chaka Monkey"/>
    <s v="Yes"/>
    <s v="Yes"/>
    <n v="0"/>
    <x v="13"/>
    <m/>
    <n v="0"/>
    <x v="1"/>
    <x v="0"/>
    <s v="true"/>
    <m/>
    <m/>
    <n v="0"/>
    <m/>
    <m/>
    <m/>
    <m/>
    <m/>
  </r>
  <r>
    <s v="B9_Control_RCS_Port_R1x"/>
    <x v="1236"/>
    <n v="500"/>
    <n v="2000"/>
    <s v="A generic, single port, RCS thruster for attitude control."/>
    <s v="advFlightControl"/>
    <s v="Chaka Monkey"/>
    <s v="Yes"/>
    <s v="No"/>
    <n v="4"/>
    <x v="13"/>
    <s v="RCS"/>
    <n v="2"/>
    <x v="1"/>
    <x v="1"/>
    <s v="false"/>
    <m/>
    <m/>
    <m/>
    <m/>
    <m/>
    <m/>
    <m/>
    <m/>
  </r>
  <r>
    <s v="CXA_Quest_Airlock"/>
    <x v="1237"/>
    <n v="6500"/>
    <n v="15000"/>
    <s v="|2M Series Airlock Module| The Quest Airlock provides a means for EVAs. Built with an &quot;Equipment Lock&quot; section for space suit and equipment storage, and a &quot;Crew Lock&quot; from which kerbalnauts can exit into space."/>
    <s v="composites"/>
    <s v="CxAerospace"/>
    <s v="Yes"/>
    <s v="No"/>
    <n v="6"/>
    <x v="6"/>
    <s v="Station"/>
    <m/>
    <x v="9"/>
    <x v="0"/>
    <s v="false"/>
    <s v="ISS Quest"/>
    <m/>
    <n v="2001"/>
    <m/>
    <m/>
    <m/>
    <m/>
    <m/>
  </r>
  <r>
    <s v="Size2LFB"/>
    <x v="1238"/>
    <n v="43000"/>
    <n v="860000"/>
    <s v="An 18-foot diameter liquid fuel booster employing two F-1B engines built for cost efficiency. Dynetics teaming with Pratt &amp; Whitney Rocketdyne. [5.5 m] Plume configured by RealPlume."/>
    <s v="experimentalRocketry"/>
    <s v="Squad"/>
    <s v="Yes"/>
    <s v="Yes"/>
    <n v="7"/>
    <x v="12"/>
    <m/>
    <n v="11"/>
    <x v="127"/>
    <x v="0"/>
    <s v="true"/>
    <s v="SLS Pyrios"/>
    <s v="F1B"/>
    <n v="2022"/>
    <m/>
    <m/>
    <m/>
    <m/>
    <m/>
  </r>
  <r>
    <s v="solarpanel-static-truss-1"/>
    <x v="1239"/>
    <n v="300"/>
    <n v="6000"/>
    <s v="Two sections of 2 truss segments all welded together? Double the madness! 2.88m^2."/>
    <s v="experimentalElectrics"/>
    <s v="Near Future Solar"/>
    <s v="Yes"/>
    <s v="Yes"/>
    <n v="8"/>
    <x v="5"/>
    <s v="Solar"/>
    <n v="9"/>
    <x v="74"/>
    <x v="0"/>
    <s v="true"/>
    <m/>
    <m/>
    <n v="1998"/>
    <m/>
    <m/>
    <m/>
    <m/>
    <m/>
  </r>
  <r>
    <s v="solarpanel-static-truss-2"/>
    <x v="1240"/>
    <n v="150"/>
    <n v="3000"/>
    <s v="Two truss segments welded together? Madness! 1.44m^2."/>
    <s v="experimentalElectrics"/>
    <s v="Near Future Solar"/>
    <s v="Yes"/>
    <s v="Yes"/>
    <n v="8"/>
    <x v="5"/>
    <s v="Solar"/>
    <n v="9"/>
    <x v="74"/>
    <x v="0"/>
    <s v="true"/>
    <m/>
    <m/>
    <n v="1998"/>
    <m/>
    <m/>
    <m/>
    <m/>
    <m/>
  </r>
  <r>
    <s v="RSBenginePSLVsrb10m"/>
    <x v="1241"/>
    <n v="2500"/>
    <n v="7000"/>
    <s v="Used in the PSLV rockets, these boosters are typically used such that two or four are lit at lift-off, with the remainder being air-lit during ascent. There are two versions, one with fixed nozzle and one with thrust vectoring control (TVC). Plume configured by RealPlume."/>
    <s v="veryHeavyRocketry"/>
    <s v="Real Scale Boosters"/>
    <s v="Yes"/>
    <s v="No"/>
    <n v="6"/>
    <x v="4"/>
    <m/>
    <m/>
    <x v="96"/>
    <x v="0"/>
    <s v="false"/>
    <s v="PSLV"/>
    <m/>
    <n v="1993"/>
    <m/>
    <m/>
    <m/>
    <m/>
    <m/>
  </r>
  <r>
    <s v="RSBenginePSLVsrb13m"/>
    <x v="1242"/>
    <n v="2500"/>
    <n v="7000"/>
    <s v="Used in the PSLV rockets, these boosters are typically used such that two or four are lit at lift-off, with the remainder being air-lit during ascent. There are two versions, one with fixed nozzle and one with thrust vectoring control (TVC). Plume configured by RealPlume."/>
    <s v="veryHeavyRocketry"/>
    <s v="Real Scale Boosters"/>
    <s v="Yes"/>
    <s v="No"/>
    <n v="6"/>
    <x v="4"/>
    <m/>
    <m/>
    <x v="96"/>
    <x v="0"/>
    <s v="false"/>
    <s v="PSLV"/>
    <m/>
    <n v="1993"/>
    <m/>
    <m/>
    <m/>
    <m/>
    <m/>
  </r>
  <r>
    <s v="RSBullagePSLV"/>
    <x v="1243"/>
    <n v="500"/>
    <n v="3000"/>
    <s v="After stage separation, these ullage motors are used to generate a small amount of forward thrust to settle the contents of fuel tanks, prior to engine ignition. Plume configured by RealPlume."/>
    <s v="precisionPropulsion"/>
    <s v="Real Scale Boosters"/>
    <s v="Yes"/>
    <s v="No"/>
    <n v="5"/>
    <x v="4"/>
    <m/>
    <m/>
    <x v="96"/>
    <x v="0"/>
    <s v="false"/>
    <s v="PSLV"/>
    <m/>
    <n v="1993"/>
    <m/>
    <m/>
    <m/>
    <m/>
    <m/>
  </r>
  <r>
    <s v="RSBretroPSLV"/>
    <x v="1244"/>
    <n v="500"/>
    <n v="3000"/>
    <s v="After stage separation, these retro motors slow the ejected stage down for a cleaner separation. Plume configured by RealPlume."/>
    <s v="precisionPropulsion"/>
    <s v="Real Scale Boosters"/>
    <s v="Yes"/>
    <s v="No"/>
    <n v="5"/>
    <x v="4"/>
    <m/>
    <m/>
    <x v="96"/>
    <x v="0"/>
    <s v="false"/>
    <s v="PSLV"/>
    <m/>
    <n v="1993"/>
    <m/>
    <m/>
    <m/>
    <m/>
    <m/>
  </r>
  <r>
    <s v="RSB_PSLV_RCS"/>
    <x v="1245"/>
    <n v="750"/>
    <n v="3400"/>
    <s v="Attitude and roll control RCS thruster block, for the PSLV fourth stage."/>
    <s v="advFlightControl"/>
    <s v="Real Scale Boosters"/>
    <s v="Yes"/>
    <s v="No"/>
    <n v="4"/>
    <x v="13"/>
    <s v="RCS"/>
    <n v="8"/>
    <x v="125"/>
    <x v="0"/>
    <s v="false"/>
    <s v="PSLV"/>
    <m/>
    <n v="1993"/>
    <m/>
    <m/>
    <m/>
    <m/>
    <m/>
  </r>
  <r>
    <s v="RSB_PSLV_PS4_Interstage"/>
    <x v="1246"/>
    <n v="750"/>
    <n v="3500"/>
    <s v="The interstage adapter for the fourth stage of the Polar Satellite Launch Vehicle (PSLV)."/>
    <s v="metaMaterials"/>
    <s v="Real Scale Boosters"/>
    <s v="Yes"/>
    <s v="No"/>
    <n v="7"/>
    <x v="0"/>
    <s v="Interstage"/>
    <m/>
    <x v="67"/>
    <x v="0"/>
    <s v="false"/>
    <s v="PSLV"/>
    <m/>
    <n v="1993"/>
    <m/>
    <m/>
    <m/>
    <m/>
    <m/>
  </r>
  <r>
    <s v="RSBtankPSLVps4"/>
    <x v="1247"/>
    <n v="25000"/>
    <n v="125000"/>
    <s v="The fourth stage of the Polar Satellite Launch Vehicle (PSLV) designated as PS4. Equipped with guidance capability and small attachment points for secondary cubesat payloads. Plume configured by RealPlume."/>
    <s v="highPerformanceFuelSystems"/>
    <s v="Real Scale Boosters"/>
    <s v="Yes"/>
    <s v="No"/>
    <n v="6"/>
    <x v="0"/>
    <s v="Fuel Tank"/>
    <n v="8"/>
    <x v="67"/>
    <x v="0"/>
    <s v="false"/>
    <s v="PSLV"/>
    <m/>
    <n v="1993"/>
    <m/>
    <m/>
    <m/>
    <m/>
    <m/>
  </r>
  <r>
    <s v="RSBenginePSLVps3"/>
    <x v="1248"/>
    <n v="2500"/>
    <n v="12000"/>
    <s v="The third stage of the Polar Satellite Launch Vehicle (PLSV) designated as PS3. NOTE: Attach first this to the bottom of the PS4 stage and then attach the interstage below it. Plume configured by RealPlume."/>
    <s v="veryHeavyRocketry"/>
    <s v="Real Scale Boosters"/>
    <s v="Yes"/>
    <s v="No"/>
    <n v="6"/>
    <x v="4"/>
    <m/>
    <m/>
    <x v="96"/>
    <x v="0"/>
    <s v="false"/>
    <s v="PSLV"/>
    <m/>
    <n v="1993"/>
    <m/>
    <m/>
    <m/>
    <m/>
    <m/>
  </r>
  <r>
    <s v="RSBtankPSLVps2"/>
    <x v="1249"/>
    <n v="25000"/>
    <n v="125000"/>
    <s v="The propellant tank of the Polar Satellite Launch Vehicle second stage."/>
    <s v="highPerformanceFuelSystems"/>
    <s v="Real Scale Boosters"/>
    <s v="Yes"/>
    <s v="No"/>
    <n v="6"/>
    <x v="0"/>
    <s v="Fuel Tank"/>
    <n v="8"/>
    <x v="67"/>
    <x v="0"/>
    <s v="false"/>
    <s v="PSLV"/>
    <m/>
    <n v="1993"/>
    <m/>
    <m/>
    <m/>
    <m/>
    <m/>
  </r>
  <r>
    <s v="RSBenginePSLVps1"/>
    <x v="1250"/>
    <n v="25000"/>
    <n v="120000"/>
    <s v="The first stage of the Polar Satellite Launch Vehicle, designated PS1. Using a solid propellant, it provides a large bulk of the vehicle's launch thrust. Plume configured by RealPlume."/>
    <s v="veryHeavyRocketry"/>
    <s v="Real Scale Boosters"/>
    <s v="Yes"/>
    <s v="No"/>
    <n v="6"/>
    <x v="4"/>
    <m/>
    <m/>
    <x v="96"/>
    <x v="0"/>
    <s v="false"/>
    <s v="PSLV"/>
    <m/>
    <n v="1993"/>
    <m/>
    <m/>
    <m/>
    <m/>
    <m/>
  </r>
  <r>
    <s v="RSBdecouplerPSLVps2"/>
    <x v="1251"/>
    <n v="2500"/>
    <n v="8500"/>
    <s v="The interstage adapter for the ISRO PSLV second and third stages."/>
    <s v="metaMaterials"/>
    <s v="Real Scale Boosters"/>
    <s v="Yes"/>
    <s v="No"/>
    <n v="7"/>
    <x v="0"/>
    <s v="Interstage"/>
    <m/>
    <x v="67"/>
    <x v="0"/>
    <s v="false"/>
    <s v="PSLV"/>
    <m/>
    <n v="1993"/>
    <m/>
    <m/>
    <m/>
    <m/>
    <m/>
  </r>
  <r>
    <s v="RSBfairingPSLV"/>
    <x v="1252"/>
    <n v="2000"/>
    <n v="9500"/>
    <s v="A short 2.8 meter procedural payload fairing base designed for the PSLV launch vehicle."/>
    <s v="heavyAerodynamics"/>
    <s v="Real Scale Boosters"/>
    <s v="Yes"/>
    <s v="No"/>
    <n v="5"/>
    <x v="0"/>
    <s v="Fairing Base"/>
    <m/>
    <x v="67"/>
    <x v="0"/>
    <s v="false"/>
    <s v="PSLV"/>
    <m/>
    <n v="1993"/>
    <m/>
    <m/>
    <m/>
    <m/>
    <m/>
  </r>
  <r>
    <s v="RSBfairingPSLVs4"/>
    <x v="1253"/>
    <n v="2000"/>
    <n v="9500"/>
    <s v="A long 2.8 meter procedural payload fairing base designed for the PSLV launch vehicle."/>
    <s v="heavyAerodynamics"/>
    <s v="Real Scale Boosters"/>
    <s v="Yes"/>
    <s v="No"/>
    <n v="5"/>
    <x v="0"/>
    <s v="Fairing Base"/>
    <m/>
    <x v="67"/>
    <x v="0"/>
    <s v="false"/>
    <s v="PSLV"/>
    <m/>
    <n v="1993"/>
    <m/>
    <m/>
    <m/>
    <m/>
    <m/>
  </r>
  <r>
    <s v="RSB_PLF_PSLV"/>
    <x v="1254"/>
    <n v="1000"/>
    <n v="1000"/>
    <s v="The payload fairing for the Polar Satellite Launch Vehicle (PSLV)."/>
    <s v="heavyAerodynamics"/>
    <s v="Real Scale Boosters"/>
    <s v="Yes"/>
    <s v="No"/>
    <n v="5"/>
    <x v="0"/>
    <s v="Fairing"/>
    <m/>
    <x v="67"/>
    <x v="0"/>
    <s v="false"/>
    <s v="PSLV"/>
    <m/>
    <n v="1993"/>
    <m/>
    <m/>
    <m/>
    <m/>
    <m/>
  </r>
  <r>
    <s v="RSBdecouplerPS4payload"/>
    <x v="1255"/>
    <n v="1500"/>
    <n v="3500"/>
    <s v="A Payload Attach Fitting (PAF) for the ISRO PSLV fourth stage."/>
    <s v="metaMaterials"/>
    <s v="Real Scale Boosters"/>
    <s v="Yes"/>
    <s v="No"/>
    <n v="7"/>
    <x v="0"/>
    <s v="Payload"/>
    <n v="8"/>
    <x v="67"/>
    <x v="0"/>
    <s v="false"/>
    <s v="PSLV"/>
    <m/>
    <n v="1993"/>
    <m/>
    <m/>
    <m/>
    <m/>
    <m/>
  </r>
  <r>
    <s v="RSBnoseconePSLV"/>
    <x v="1256"/>
    <n v="3000"/>
    <n v="7500"/>
    <s v="A 2.8 meter aerodynamic nose cone for use with the PSLV PS1-S129 when converting it to act as a strap-on booster."/>
    <s v="veryHeavyRocketry"/>
    <s v="Real Scale Boosters"/>
    <s v="Yes"/>
    <s v="No"/>
    <n v="6"/>
    <x v="0"/>
    <s v="Nosecone"/>
    <n v="8"/>
    <x v="67"/>
    <x v="0"/>
    <s v="false"/>
    <s v="PSLV"/>
    <m/>
    <n v="1993"/>
    <m/>
    <m/>
    <m/>
    <m/>
    <m/>
  </r>
  <r>
    <s v="rn_protonk_stg3_decoupler"/>
    <x v="1257"/>
    <n v="1500"/>
    <n v="2000"/>
    <s v="Decoupler for payload of proton 3rd stage. (PART NOT COSTED BY RP-0 BUT IN CORRECT NODE)"/>
    <s v="generalConstruction"/>
    <s v="RN Soviet Rockets"/>
    <s v="Yes"/>
    <s v="No Cost"/>
    <n v="3"/>
    <x v="0"/>
    <s v="Decoupler"/>
    <m/>
    <x v="0"/>
    <x v="0"/>
    <s v="false"/>
    <s v="Proton-K"/>
    <m/>
    <n v="1967"/>
    <m/>
    <m/>
    <m/>
    <m/>
    <m/>
  </r>
  <r>
    <s v="rn_protonk_stg3_decoupler_extended"/>
    <x v="1258"/>
    <n v="2000"/>
    <n v="3000"/>
    <s v="Extended decoupler for payload of proton 3rd stage. (PART NOT COSTED BY RP-0 BUT IN CORRECT NODE)"/>
    <s v="generalConstruction"/>
    <s v="RN Soviet Rockets"/>
    <s v="Yes"/>
    <s v="No Cost"/>
    <n v="3"/>
    <x v="0"/>
    <s v="Decoupler"/>
    <m/>
    <x v="0"/>
    <x v="0"/>
    <s v="false"/>
    <s v="Proton-K"/>
    <m/>
    <n v="1967"/>
    <m/>
    <m/>
    <m/>
    <m/>
    <m/>
  </r>
  <r>
    <s v="rn_zond_les"/>
    <x v="1259"/>
    <n v="340"/>
    <n v="200"/>
    <s v="LES tower for zond spacecraft. Plume configured by RealPlume. (PART NOT COSTED BY RP-0 BUT IN CORRECT NODE)"/>
    <s v="simpleCommandModules"/>
    <s v="RN Soviet Rockets"/>
    <s v="Yes"/>
    <s v="No Cost"/>
    <n v="3"/>
    <x v="2"/>
    <s v="LES"/>
    <m/>
    <x v="2"/>
    <x v="0"/>
    <s v="false"/>
    <s v="Zond"/>
    <m/>
    <n v="1967"/>
    <m/>
    <m/>
    <m/>
    <m/>
    <m/>
  </r>
  <r>
    <s v="rn_protonk_stg3"/>
    <x v="1260"/>
    <n v="72"/>
    <n v="1440"/>
    <s v="Liquid Fuel Tank for the third stage of the Proton-K launch vehicle. Plume configured by RealPlume."/>
    <s v="generalConstruction"/>
    <s v="RN Soviet Rockets"/>
    <s v="Yes"/>
    <s v="Yes"/>
    <n v="3"/>
    <x v="0"/>
    <s v="Fuel Tank"/>
    <n v="5"/>
    <x v="0"/>
    <x v="0"/>
    <s v="true"/>
    <s v="Proton K"/>
    <m/>
    <n v="1967"/>
    <m/>
    <m/>
    <m/>
    <m/>
    <m/>
  </r>
  <r>
    <s v="rn_protonk_stg2"/>
    <x v="1261"/>
    <n v="312"/>
    <n v="6240"/>
    <s v="Liquid Fuel Tank for the second stage of the Proton-K launch vehicle."/>
    <s v="generalConstruction"/>
    <s v="RN Soviet Rockets"/>
    <s v="Yes"/>
    <s v="Yes"/>
    <n v="3"/>
    <x v="0"/>
    <s v="Fuel Tank"/>
    <n v="5"/>
    <x v="0"/>
    <x v="0"/>
    <s v="true"/>
    <s v="Proton K"/>
    <m/>
    <n v="1967"/>
    <m/>
    <m/>
    <m/>
    <m/>
    <m/>
  </r>
  <r>
    <s v="rn_proton_fgb_fairing"/>
    <x v="1262"/>
    <n v="200"/>
    <n v="500"/>
    <s v="Fairing for FGB and MIR modules. Plume configured by RealPlume."/>
    <s v="advRocketry"/>
    <s v="RN Soviet Rockets"/>
    <s v="Yes"/>
    <s v="No"/>
    <n v="3"/>
    <x v="0"/>
    <s v="Fairing"/>
    <m/>
    <x v="0"/>
    <x v="0"/>
    <s v="false"/>
    <s v="Proton K"/>
    <m/>
    <n v="1967"/>
    <m/>
    <m/>
    <m/>
    <m/>
    <m/>
  </r>
  <r>
    <s v="rn_protonk_stg1"/>
    <x v="1263"/>
    <n v="716"/>
    <n v="14320"/>
    <s v="Liquid Fuel Tank for the first stage of the Proton-K launch vehicle."/>
    <s v="generalConstruction"/>
    <s v="RN Soviet Rockets"/>
    <s v="Yes"/>
    <s v="Yes"/>
    <n v="3"/>
    <x v="0"/>
    <s v="Fuel Tank"/>
    <n v="5"/>
    <x v="0"/>
    <x v="0"/>
    <s v="true"/>
    <s v="Proton K"/>
    <m/>
    <n v="1967"/>
    <m/>
    <m/>
    <m/>
    <m/>
    <m/>
  </r>
  <r>
    <s v="rn_proton_stg3_adapt"/>
    <x v="1264"/>
    <n v="200"/>
    <n v="500"/>
    <s v="Adapter for use between Proton third stage and Salyut 1/4/6 stations. (PART NOT COSTED BY RP-0 BUT IN CORRECT NODE)"/>
    <s v="generalConstruction"/>
    <s v="RN Soviet Rockets"/>
    <s v="Yes"/>
    <s v="No Cost"/>
    <n v="3"/>
    <x v="0"/>
    <s v="Interstage"/>
    <m/>
    <x v="43"/>
    <x v="0"/>
    <s v="false"/>
    <s v="Proton"/>
    <m/>
    <n v="1966"/>
    <m/>
    <m/>
    <m/>
    <m/>
    <m/>
  </r>
  <r>
    <s v="rn_proton_stg2_adapt"/>
    <x v="1265"/>
    <n v="1500"/>
    <n v="3000"/>
    <s v="Adapter for use between Proton second and third stages. Plume configured by RealPlume. (PART NOT COSTED BY RP-0 BUT IN CORRECT NODE)"/>
    <s v="generalConstruction"/>
    <s v="RN Soviet Rockets"/>
    <s v="Yes"/>
    <s v="No Cost"/>
    <n v="3"/>
    <x v="0"/>
    <s v="Interstage"/>
    <m/>
    <x v="43"/>
    <x v="0"/>
    <s v="false"/>
    <s v="Proton"/>
    <m/>
    <n v="1966"/>
    <m/>
    <m/>
    <m/>
    <m/>
    <m/>
  </r>
  <r>
    <s v="rn_proton_stg1_adapt"/>
    <x v="1266"/>
    <n v="200"/>
    <n v="500"/>
    <s v="Adapter for use between Proton first and second stages. (PART NOT COSTED BY RP-0 BUT IN CORRECT NODE)"/>
    <s v="generalConstruction"/>
    <s v="RN Soviet Rockets"/>
    <s v="Yes"/>
    <s v="No Cost"/>
    <n v="3"/>
    <x v="0"/>
    <s v="Interstage"/>
    <m/>
    <x v="43"/>
    <x v="0"/>
    <s v="false"/>
    <s v="Proton"/>
    <m/>
    <n v="1966"/>
    <m/>
    <m/>
    <m/>
    <m/>
    <m/>
  </r>
  <r>
    <s v="rocketNoseCone"/>
    <x v="1267"/>
    <n v="10"/>
    <n v="200"/>
    <s v="A large nosecone for covering up exposed areas of big rockets. Enhanced to fit stock solid rocket motors too. Capable of some fuel carriage as well."/>
    <s v="start"/>
    <s v="Squad"/>
    <s v="Yes"/>
    <s v="Yes"/>
    <n v="0"/>
    <x v="0"/>
    <m/>
    <n v="0"/>
    <x v="1"/>
    <x v="0"/>
    <s v="true"/>
    <m/>
    <m/>
    <n v="0"/>
    <m/>
    <m/>
    <m/>
    <m/>
    <m/>
  </r>
  <r>
    <s v="FASAICBMSAS"/>
    <x v="1268"/>
    <n v="125"/>
    <n v="2500"/>
    <s v="This part is both the interface from the Titan II to the Mk6 Re-Entry Vehicle and the base of the Mk6 Re-Entry Vehicle itself.  It is modelled as simply the re-entry vehicle."/>
    <s v="flightControl"/>
    <s v="FASA"/>
    <s v="Yes"/>
    <s v="Yes"/>
    <n v="3"/>
    <x v="1"/>
    <s v="Probe"/>
    <m/>
    <x v="154"/>
    <x v="0"/>
    <s v="true"/>
    <s v="Titan II"/>
    <m/>
    <n v="1962"/>
    <m/>
    <m/>
    <m/>
    <m/>
    <m/>
  </r>
  <r>
    <s v="SOYUZ_PAO_PROGRESS"/>
    <x v="1269"/>
    <n v="280"/>
    <n v="6400"/>
    <s v="The Progress Instrument and Service Module (PAO) is a simplified version of the Soyuz PAO. The attitude control system is slightly less precise due to removal of the vernier RCS thrusters. Plume configured by RealPlume."/>
    <s v="specializedConstruction"/>
    <s v="DECQ Soyuz"/>
    <s v="Yes"/>
    <s v="No"/>
    <n v="5"/>
    <x v="2"/>
    <s v="Service Module"/>
    <m/>
    <x v="110"/>
    <x v="0"/>
    <s v="false"/>
    <s v="Progress M"/>
    <m/>
    <n v="1989"/>
    <m/>
    <m/>
    <m/>
    <m/>
    <m/>
  </r>
  <r>
    <s v="FASAICBMProbe"/>
    <x v="1270"/>
    <n v="300"/>
    <n v="6000"/>
    <s v="Delco Universal Space Guidance System (USGS).  Carousel IV IMU.  Magic 352 Computer."/>
    <s v="flightControl"/>
    <s v="FASA"/>
    <s v="Yes"/>
    <s v="Yes"/>
    <n v="3"/>
    <x v="1"/>
    <s v="Probe"/>
    <m/>
    <x v="154"/>
    <x v="0"/>
    <s v="true"/>
    <s v="Titan II"/>
    <m/>
    <n v="1962"/>
    <m/>
    <m/>
    <m/>
    <m/>
    <m/>
  </r>
  <r>
    <s v="GearFree"/>
    <x v="1271"/>
    <n v="1.5"/>
    <n v="30"/>
    <s v="Simple wheel with steering actuation. It has become evident that aerodynamic control surfaces don't offer much control while slowly taxiing on the ground. Hopefully these wheels will reduce the number of low altitude low speed collisions with buildings. And Kerbals."/>
    <s v="start"/>
    <s v="Squad"/>
    <s v="Yes"/>
    <s v="Yes"/>
    <n v="0"/>
    <x v="11"/>
    <m/>
    <m/>
    <x v="1"/>
    <x v="0"/>
    <s v="true"/>
    <m/>
    <m/>
    <n v="0"/>
    <m/>
    <m/>
    <m/>
    <m/>
    <m/>
  </r>
  <r>
    <s v="tg_bo"/>
    <x v="1272"/>
    <n v="1800"/>
    <n v="60000"/>
    <s v="Orbital module for the Progress 7K-TG."/>
    <s v="commandModules"/>
    <s v="RN Soyuz"/>
    <s v="Yes"/>
    <s v="Yes"/>
    <n v="4"/>
    <x v="2"/>
    <s v="Command Module"/>
    <m/>
    <x v="55"/>
    <x v="0"/>
    <s v="true"/>
    <s v="Progress 7K"/>
    <m/>
    <n v="1978"/>
    <m/>
    <m/>
    <m/>
    <m/>
    <m/>
  </r>
  <r>
    <s v="rn_mariner1_2"/>
    <x v="1273"/>
    <n v="1200"/>
    <n v="24000"/>
    <s v="First probe to make a Venus flyby. Mariner 1 was a failure, Mariner 2 was a success. Plume configured by RealPlume."/>
    <s v="basicScience"/>
    <s v="RN US Probes"/>
    <s v="Yes"/>
    <s v="Yes"/>
    <n v="3"/>
    <x v="1"/>
    <s v="Probe"/>
    <m/>
    <x v="154"/>
    <x v="0"/>
    <s v="true"/>
    <s v="Mariner 1"/>
    <m/>
    <n v="1962"/>
    <m/>
    <m/>
    <m/>
    <m/>
    <m/>
  </r>
  <r>
    <m/>
    <x v="1274"/>
    <m/>
    <m/>
    <m/>
    <s v="generalConstruction"/>
    <s v="ProcSizes"/>
    <m/>
    <m/>
    <n v="3"/>
    <x v="0"/>
    <s v="Fuel Tank"/>
    <m/>
    <x v="43"/>
    <x v="2"/>
    <m/>
    <m/>
    <m/>
    <n v="1964"/>
    <m/>
    <m/>
    <m/>
    <m/>
    <m/>
  </r>
  <r>
    <m/>
    <x v="1275"/>
    <m/>
    <m/>
    <m/>
    <s v="basicConstruction"/>
    <s v="ProcSizes"/>
    <m/>
    <m/>
    <n v="1.5"/>
    <x v="0"/>
    <s v="Fuel Tank"/>
    <m/>
    <x v="60"/>
    <x v="2"/>
    <m/>
    <m/>
    <m/>
    <n v="1961"/>
    <m/>
    <m/>
    <m/>
    <m/>
    <m/>
  </r>
  <r>
    <m/>
    <x v="1276"/>
    <m/>
    <m/>
    <m/>
    <s v="advMetalworks"/>
    <s v="ProcSizes"/>
    <m/>
    <m/>
    <n v="6"/>
    <x v="0"/>
    <s v="Fuel Tank"/>
    <m/>
    <x v="4"/>
    <x v="2"/>
    <m/>
    <m/>
    <m/>
    <n v="1981"/>
    <m/>
    <m/>
    <m/>
    <m/>
    <m/>
  </r>
  <r>
    <m/>
    <x v="1277"/>
    <m/>
    <m/>
    <m/>
    <s v="engineering101"/>
    <s v="ProcSizes"/>
    <m/>
    <m/>
    <n v="1"/>
    <x v="0"/>
    <s v="Fuel Tank"/>
    <m/>
    <x v="40"/>
    <x v="2"/>
    <m/>
    <m/>
    <m/>
    <n v="1956"/>
    <m/>
    <m/>
    <m/>
    <m/>
    <m/>
  </r>
  <r>
    <m/>
    <x v="1278"/>
    <m/>
    <m/>
    <m/>
    <s v="specializedConstruction"/>
    <s v="ProcSizes"/>
    <m/>
    <m/>
    <n v="5"/>
    <x v="0"/>
    <s v="Fuel Tank"/>
    <m/>
    <x v="56"/>
    <x v="2"/>
    <m/>
    <m/>
    <m/>
    <n v="1972"/>
    <m/>
    <m/>
    <m/>
    <m/>
    <m/>
  </r>
  <r>
    <m/>
    <x v="1279"/>
    <m/>
    <m/>
    <m/>
    <s v="advConstruction"/>
    <s v="ProcSizes"/>
    <m/>
    <m/>
    <n v="4"/>
    <x v="0"/>
    <s v="Fuel Tank"/>
    <m/>
    <x v="0"/>
    <x v="2"/>
    <m/>
    <m/>
    <m/>
    <n v="1967"/>
    <m/>
    <m/>
    <m/>
    <m/>
    <m/>
  </r>
  <r>
    <m/>
    <x v="1280"/>
    <m/>
    <m/>
    <m/>
    <s v="generalConstruction"/>
    <s v="ProcSizes"/>
    <m/>
    <m/>
    <n v="3"/>
    <x v="0"/>
    <s v="Fairings"/>
    <m/>
    <x v="43"/>
    <x v="2"/>
    <m/>
    <m/>
    <m/>
    <n v="1964"/>
    <m/>
    <m/>
    <m/>
    <m/>
    <m/>
  </r>
  <r>
    <m/>
    <x v="1281"/>
    <m/>
    <m/>
    <m/>
    <s v="basicConstruction"/>
    <s v="ProcSizes"/>
    <m/>
    <m/>
    <n v="1.5"/>
    <x v="0"/>
    <s v="Fairings"/>
    <m/>
    <x v="60"/>
    <x v="2"/>
    <m/>
    <m/>
    <m/>
    <n v="1961"/>
    <m/>
    <m/>
    <m/>
    <m/>
    <m/>
  </r>
  <r>
    <m/>
    <x v="1282"/>
    <m/>
    <m/>
    <m/>
    <s v="advMetalworks"/>
    <s v="ProcSizes"/>
    <m/>
    <m/>
    <n v="6"/>
    <x v="0"/>
    <s v="Fairings"/>
    <m/>
    <x v="4"/>
    <x v="2"/>
    <m/>
    <m/>
    <m/>
    <n v="1981"/>
    <m/>
    <m/>
    <m/>
    <m/>
    <m/>
  </r>
  <r>
    <m/>
    <x v="1283"/>
    <m/>
    <m/>
    <m/>
    <s v="engineering101"/>
    <s v="ProcSizes"/>
    <m/>
    <m/>
    <n v="1"/>
    <x v="0"/>
    <s v="Fairings"/>
    <m/>
    <x v="40"/>
    <x v="2"/>
    <m/>
    <m/>
    <m/>
    <n v="1956"/>
    <m/>
    <m/>
    <m/>
    <m/>
    <m/>
  </r>
  <r>
    <m/>
    <x v="1284"/>
    <m/>
    <m/>
    <m/>
    <s v="specializedConstruction"/>
    <s v="ProcSizes"/>
    <m/>
    <m/>
    <n v="5"/>
    <x v="0"/>
    <s v="Fairings"/>
    <m/>
    <x v="56"/>
    <x v="2"/>
    <m/>
    <m/>
    <m/>
    <n v="1972"/>
    <m/>
    <m/>
    <m/>
    <m/>
    <m/>
  </r>
  <r>
    <m/>
    <x v="1285"/>
    <m/>
    <m/>
    <m/>
    <s v="advConstruction"/>
    <s v="ProcSizes"/>
    <m/>
    <m/>
    <n v="4"/>
    <x v="0"/>
    <s v="Fairings"/>
    <m/>
    <x v="0"/>
    <x v="2"/>
    <m/>
    <m/>
    <m/>
    <n v="1967"/>
    <m/>
    <m/>
    <m/>
    <m/>
    <m/>
  </r>
  <r>
    <m/>
    <x v="1286"/>
    <m/>
    <m/>
    <m/>
    <s v="specializedConstruction"/>
    <s v="ProcSizes"/>
    <m/>
    <m/>
    <n v="5"/>
    <x v="4"/>
    <s v="Solids"/>
    <m/>
    <x v="98"/>
    <x v="2"/>
    <m/>
    <m/>
    <m/>
    <n v="1972"/>
    <m/>
    <m/>
    <m/>
    <m/>
    <m/>
  </r>
  <r>
    <m/>
    <x v="1287"/>
    <m/>
    <m/>
    <m/>
    <s v="advConstruction"/>
    <s v="ProcSizes"/>
    <m/>
    <m/>
    <n v="4"/>
    <x v="4"/>
    <s v="Solids"/>
    <m/>
    <x v="29"/>
    <x v="2"/>
    <m/>
    <m/>
    <m/>
    <n v="1967"/>
    <m/>
    <m/>
    <m/>
    <m/>
    <m/>
  </r>
  <r>
    <m/>
    <x v="1288"/>
    <m/>
    <m/>
    <m/>
    <s v="advMetalworks"/>
    <s v="ProcSizes"/>
    <m/>
    <m/>
    <n v="6"/>
    <x v="4"/>
    <s v="Solids"/>
    <m/>
    <x v="6"/>
    <x v="2"/>
    <m/>
    <m/>
    <m/>
    <n v="1981"/>
    <m/>
    <m/>
    <m/>
    <m/>
    <m/>
  </r>
  <r>
    <m/>
    <x v="1289"/>
    <m/>
    <m/>
    <m/>
    <s v="generalConstruction"/>
    <s v="ProcSizes"/>
    <m/>
    <m/>
    <n v="3"/>
    <x v="4"/>
    <s v="Solids"/>
    <m/>
    <x v="42"/>
    <x v="2"/>
    <m/>
    <m/>
    <m/>
    <n v="1964"/>
    <m/>
    <m/>
    <m/>
    <m/>
    <m/>
  </r>
  <r>
    <m/>
    <x v="1290"/>
    <m/>
    <m/>
    <m/>
    <s v="basicConstruction"/>
    <s v="ProcSizes"/>
    <m/>
    <m/>
    <n v="1.5"/>
    <x v="4"/>
    <s v="Solids"/>
    <m/>
    <x v="27"/>
    <x v="2"/>
    <m/>
    <m/>
    <m/>
    <n v="1962"/>
    <m/>
    <m/>
    <m/>
    <m/>
    <m/>
  </r>
  <r>
    <m/>
    <x v="1291"/>
    <m/>
    <m/>
    <m/>
    <s v="engineering101"/>
    <s v="ProcSizes"/>
    <m/>
    <m/>
    <n v="1"/>
    <x v="4"/>
    <s v="Solids"/>
    <m/>
    <x v="53"/>
    <x v="2"/>
    <m/>
    <m/>
    <m/>
    <n v="1958"/>
    <m/>
    <m/>
    <m/>
    <m/>
    <m/>
  </r>
  <r>
    <m/>
    <x v="1292"/>
    <m/>
    <m/>
    <m/>
    <s v="advMetalworks"/>
    <s v="ProcSizes"/>
    <m/>
    <m/>
    <n v="6"/>
    <x v="0"/>
    <s v="Structural"/>
    <m/>
    <x v="4"/>
    <x v="2"/>
    <m/>
    <m/>
    <m/>
    <n v="1981"/>
    <m/>
    <m/>
    <m/>
    <m/>
    <m/>
  </r>
  <r>
    <m/>
    <x v="1293"/>
    <m/>
    <m/>
    <m/>
    <s v="generalConstruction"/>
    <s v="ProcSizes"/>
    <m/>
    <m/>
    <n v="3"/>
    <x v="0"/>
    <s v="Structural"/>
    <m/>
    <x v="43"/>
    <x v="2"/>
    <m/>
    <m/>
    <m/>
    <n v="1964"/>
    <m/>
    <m/>
    <m/>
    <m/>
    <m/>
  </r>
  <r>
    <m/>
    <x v="1294"/>
    <m/>
    <m/>
    <m/>
    <s v="basicConstruction"/>
    <s v="ProcSizes"/>
    <m/>
    <m/>
    <n v="1.5"/>
    <x v="0"/>
    <s v="Structural"/>
    <m/>
    <x v="60"/>
    <x v="2"/>
    <m/>
    <m/>
    <m/>
    <n v="1961"/>
    <m/>
    <m/>
    <m/>
    <m/>
    <m/>
  </r>
  <r>
    <m/>
    <x v="1295"/>
    <m/>
    <m/>
    <m/>
    <s v="engineering101"/>
    <s v="ProcSizes"/>
    <m/>
    <m/>
    <n v="1"/>
    <x v="0"/>
    <s v="Structural"/>
    <m/>
    <x v="40"/>
    <x v="2"/>
    <m/>
    <m/>
    <m/>
    <n v="1956"/>
    <m/>
    <m/>
    <m/>
    <m/>
    <m/>
  </r>
  <r>
    <m/>
    <x v="1296"/>
    <m/>
    <m/>
    <m/>
    <s v="specializedConstruction"/>
    <s v="ProcSizes"/>
    <m/>
    <m/>
    <n v="5"/>
    <x v="0"/>
    <s v="Structural"/>
    <m/>
    <x v="56"/>
    <x v="2"/>
    <m/>
    <m/>
    <m/>
    <n v="1972"/>
    <m/>
    <m/>
    <m/>
    <m/>
    <m/>
  </r>
  <r>
    <m/>
    <x v="1297"/>
    <m/>
    <m/>
    <m/>
    <s v="advConstruction"/>
    <s v="ProcSizes"/>
    <m/>
    <m/>
    <n v="4"/>
    <x v="0"/>
    <s v="Structural"/>
    <m/>
    <x v="0"/>
    <x v="2"/>
    <m/>
    <m/>
    <m/>
    <n v="1967"/>
    <m/>
    <m/>
    <m/>
    <m/>
    <m/>
  </r>
  <r>
    <s v="rp0_proc_size_5m"/>
    <x v="1298"/>
    <n v="0"/>
    <n v="0"/>
    <s v="Allows tank, thrust plate, fairing bases, and interstages up to 7m in diameter."/>
    <s v="generalConstruction"/>
    <s v="RP-0"/>
    <s v="Yes"/>
    <s v="Yes"/>
    <n v="3"/>
    <x v="0"/>
    <s v="Procedural"/>
    <n v="3"/>
    <x v="43"/>
    <x v="0"/>
    <s v="true"/>
    <m/>
    <m/>
    <n v="1964"/>
    <m/>
    <m/>
    <m/>
    <m/>
    <m/>
  </r>
  <r>
    <s v="rp0_proc_size_4m"/>
    <x v="1299"/>
    <n v="0"/>
    <n v="0"/>
    <s v="Allows tank, thrust plate, fairing bases, and interstages up to 4.6m in diameter."/>
    <s v="basicConstruction"/>
    <s v="RP-0"/>
    <s v="Yes"/>
    <s v="Yes"/>
    <n v="1.5"/>
    <x v="0"/>
    <s v="Procedural"/>
    <n v="2"/>
    <x v="60"/>
    <x v="0"/>
    <s v="true"/>
    <m/>
    <m/>
    <n v="1961"/>
    <m/>
    <m/>
    <m/>
    <m/>
    <m/>
  </r>
  <r>
    <s v="rp0_proc_size_50m"/>
    <x v="1300"/>
    <n v="0"/>
    <n v="0"/>
    <s v="Allows tank, thrust plate, fairing bases, and interstages up to 50m in diameter."/>
    <s v="advMetalworks"/>
    <s v="RP-0"/>
    <s v="Yes"/>
    <s v="Yes"/>
    <n v="6"/>
    <x v="0"/>
    <s v="Procedural"/>
    <n v="9"/>
    <x v="4"/>
    <x v="0"/>
    <s v="true"/>
    <m/>
    <m/>
    <n v="1981"/>
    <m/>
    <m/>
    <m/>
    <m/>
    <m/>
  </r>
  <r>
    <s v="rp0_proc_size_3m"/>
    <x v="1301"/>
    <n v="0"/>
    <n v="0"/>
    <s v="Allows tank, thrust plate, fairing bases, and interstages up to 3.05m in diameter."/>
    <s v="engineering101"/>
    <s v="RP-0"/>
    <s v="Yes"/>
    <s v="Yes"/>
    <n v="1"/>
    <x v="0"/>
    <s v="Procedural"/>
    <n v="1"/>
    <x v="40"/>
    <x v="0"/>
    <s v="true"/>
    <m/>
    <m/>
    <n v="1956"/>
    <m/>
    <m/>
    <m/>
    <m/>
    <m/>
  </r>
  <r>
    <s v="rp0_proc_size_10m"/>
    <x v="1302"/>
    <n v="0"/>
    <n v="0"/>
    <s v="Allows tank, thrust plate, fairing bases, and interstages up to 16m in diameter."/>
    <s v="specializedConstruction"/>
    <s v="RP-0"/>
    <s v="Yes"/>
    <s v="Yes"/>
    <n v="5"/>
    <x v="0"/>
    <s v="Procedural"/>
    <n v="7"/>
    <x v="56"/>
    <x v="0"/>
    <s v="true"/>
    <m/>
    <m/>
    <n v="1972"/>
    <m/>
    <m/>
    <m/>
    <m/>
    <m/>
  </r>
  <r>
    <s v="rp0_proc_size_7m"/>
    <x v="1303"/>
    <n v="0"/>
    <n v="0"/>
    <s v="Allows tank, thrust plate, fairing bases, and interstages up to 10.1m in diameter."/>
    <s v="advConstruction"/>
    <s v="RP-0"/>
    <s v="Yes"/>
    <s v="Yes"/>
    <n v="4"/>
    <x v="0"/>
    <s v="Procedural"/>
    <n v="5"/>
    <x v="0"/>
    <x v="0"/>
    <s v="true"/>
    <m/>
    <m/>
    <n v="1967"/>
    <m/>
    <m/>
    <m/>
    <m/>
    <m/>
  </r>
  <r>
    <s v="RLA_small_probe_4sides_gold"/>
    <x v="1304"/>
    <n v="1000"/>
    <n v="4100"/>
    <s v="The dawn of a new age in big boxy probes, but now shiny and gold! For this special edition of the TET, a software update and even some low-power reaction wheels have been included, as well as behind the scenes videos and a directors commentary. (PART NOT SUPPORTED BY RP-0 OR RO)"/>
    <s v="advUnmanned"/>
    <s v="RLA Stockalike"/>
    <s v="No"/>
    <s v="No"/>
    <n v="7"/>
    <x v="1"/>
    <s v="Probe"/>
    <m/>
    <x v="1"/>
    <x v="1"/>
    <m/>
    <m/>
    <m/>
    <m/>
    <m/>
    <m/>
    <m/>
    <m/>
    <m/>
  </r>
  <r>
    <s v="RLA_small_probe_4sides"/>
    <x v="1305"/>
    <n v="600"/>
    <n v="3100"/>
    <s v="This is far more than a box of mere batteries, the TET is a lean, mean, electrically optimised machine! It's so optimised in fact it doesn't even have those fancy reaction wheely things, or that new fangled flight software. There was simply no more room left inside! (PART NOT SUPPORTED BY RP-0 OR RO)"/>
    <s v="advElectrics"/>
    <s v="RLA Stockalike"/>
    <s v="No"/>
    <s v="No"/>
    <n v="4"/>
    <x v="1"/>
    <s v="Probe"/>
    <m/>
    <x v="1"/>
    <x v="1"/>
    <m/>
    <m/>
    <m/>
    <m/>
    <m/>
    <m/>
    <m/>
    <m/>
    <m/>
  </r>
  <r>
    <s v="probeCoreSphere"/>
    <x v="1306"/>
    <n v="300"/>
    <n v="1400"/>
    <s v="The Stayputnik offers the ultimate solution in crew safety. A lightweight sphere equipped with remote receivers and relay control input from the ground to the craft, it carries no crew at all, thus keeping them perfectly safe from all harm. This device does require electricity to operate however, and will cease to function if the power runs out. The built-in batteries should keep it going for about 10 minutes."/>
    <s v="ORPHANS"/>
    <s v="Squad"/>
    <s v="Yes"/>
    <s v="No"/>
    <s v="ORPH"/>
    <x v="1"/>
    <s v="Probe"/>
    <m/>
    <x v="1"/>
    <x v="1"/>
    <m/>
    <m/>
    <m/>
    <m/>
    <m/>
    <m/>
    <m/>
    <m/>
    <m/>
  </r>
  <r>
    <s v="SXTAlouetteI"/>
    <x v="1307"/>
    <n v="200"/>
    <n v="4000"/>
    <s v="Alouette 1 and 2 were the first Canadian satellites launched in 1962 and 1963 with the purpose of studying the upper ionospheric layers of the Earth."/>
    <s v="advFlightControl"/>
    <s v="SXT"/>
    <s v="Yes"/>
    <s v="Yes"/>
    <n v="4"/>
    <x v="1"/>
    <s v="Probe"/>
    <m/>
    <x v="154"/>
    <x v="0"/>
    <s v="true"/>
    <s v="Alouette"/>
    <m/>
    <n v="1962"/>
    <m/>
    <m/>
    <m/>
    <m/>
    <m/>
  </r>
  <r>
    <s v="RLA_small_probe_QBE_gold"/>
    <x v="1308"/>
    <n v="960"/>
    <n v="6100"/>
    <s v="When it was time to update the QBE, Prodobodyne were stumped. All the cool features had gone into their other products, and all they had left was a box of batteries and some foil left over. So they shrugged, put them on the QBE housing and called it a day. (PART NOT SUPPORTED BY RP-0 OR RO)"/>
    <s v="advUnmanned"/>
    <s v="RLA Stockalike"/>
    <s v="No"/>
    <s v="No"/>
    <n v="7"/>
    <x v="1"/>
    <s v="Probe"/>
    <m/>
    <x v="1"/>
    <x v="1"/>
    <m/>
    <m/>
    <m/>
    <m/>
    <m/>
    <m/>
    <m/>
    <m/>
    <m/>
  </r>
  <r>
    <s v="RLA_small_probe_8sides_gold"/>
    <x v="1309"/>
    <n v="750"/>
    <n v="5050"/>
    <s v="While the OKTO2 was a very well received item, the venerable OKTO itself was still seeing some use as a cheap way of controlling basic satellites, probes and other unmanned vehicles. This update of that popular model has the full suite of guidance programs, though not much else. It is still fairly cheap though! (PART NOT SUPPORTED BY RP-0 OR RO)"/>
    <s v="advUnmanned"/>
    <s v="RLA Stockalike"/>
    <s v="No"/>
    <s v="No"/>
    <n v="7"/>
    <x v="1"/>
    <s v="Probe"/>
    <m/>
    <x v="1"/>
    <x v="1"/>
    <m/>
    <m/>
    <m/>
    <m/>
    <m/>
    <m/>
    <m/>
    <m/>
    <m/>
  </r>
  <r>
    <s v="LprobeFoil"/>
    <x v="1310"/>
    <n v="1800"/>
    <n v="2800"/>
    <s v="Studies conducted by Probodobodyne Inc have found that today's youth consider mono-propellent engines to be quote 'totally main-stream, uncool, and Grandpa Bill always talks about how Mono-propellent engines saved his butt in the first Mun landing, ugh what is with all of these questions?!'. Upon being bribed for further information, the participants revealed that Xenon powered Ion engines were the current trending item. So in an effort to reach out to the youth and more importantly increase sales, the JKSS has had a tank of xenon crammed inside of it. Solar panels and ion engine sold separately. (PART NOT SUPPORTED BY RP-0 OR RO)"/>
    <s v="ORPHANS"/>
    <s v="SXT"/>
    <s v="No"/>
    <s v="No"/>
    <s v="ORPH"/>
    <x v="7"/>
    <m/>
    <m/>
    <x v="11"/>
    <x v="1"/>
    <m/>
    <m/>
    <m/>
    <m/>
    <m/>
    <m/>
    <m/>
    <m/>
    <m/>
  </r>
  <r>
    <s v="RLA_small_probe_24sides_gold"/>
    <x v="1311"/>
    <n v="4850"/>
    <n v="8550"/>
    <s v="Built from the most heat-resistant electronics and computers money can buy, wrapped in special insulating gold foil that looks much like regular gold foil but is actually very different, and a pricetag that cannot be matched by any other probe on the market. Order yours today! (PART NOT SUPPORTED BY RP-0 OR RO)"/>
    <s v="advUnmanned"/>
    <s v="RLA Stockalike"/>
    <s v="No"/>
    <s v="No"/>
    <n v="7"/>
    <x v="1"/>
    <s v="Probe"/>
    <m/>
    <x v="1"/>
    <x v="1"/>
    <m/>
    <m/>
    <m/>
    <m/>
    <m/>
    <m/>
    <m/>
    <m/>
    <m/>
  </r>
  <r>
    <s v="RLA_small_probe_24sides"/>
    <x v="1312"/>
    <n v="1650"/>
    <n v="8100"/>
    <s v="Circular, cylindrical, curved. All very fine words, so fine in fact that Probodobodyne made a probe that was all of those things combined, and even stuck an advanced, heat resistant, automatic, computerised, electronic brain in there so it can do useful things like spin around. (PART NOT SUPPORTED BY RP-0 OR RO)"/>
    <s v="unmannedTech"/>
    <s v="RLA Stockalike"/>
    <s v="No"/>
    <s v="No"/>
    <n v="6"/>
    <x v="1"/>
    <s v="Probe"/>
    <m/>
    <x v="1"/>
    <x v="1"/>
    <m/>
    <m/>
    <m/>
    <m/>
    <m/>
    <m/>
    <m/>
    <m/>
    <m/>
  </r>
  <r>
    <s v="RLA_small_probe_6sides_gold"/>
    <x v="1313"/>
    <n v="4050"/>
    <n v="7950"/>
    <s v="A common complaint that Prodobodyne receives is that probe cores aren't cool enough. To fix that, they found some very fancy looking gold foil and included it on their modernised product line. Across the board software upgrades and some advanced components make these updated probes stand out from the crowd, and the HECS in particular has some very capable reaction wheels to boot. (PART NOT SUPPORTED BY RP-0 OR RO)"/>
    <s v="advUnmanned"/>
    <s v="RLA Stockalike"/>
    <s v="No"/>
    <s v="No"/>
    <n v="7"/>
    <x v="1"/>
    <s v="Probe"/>
    <m/>
    <x v="1"/>
    <x v="1"/>
    <m/>
    <m/>
    <m/>
    <m/>
    <m/>
    <m/>
    <m/>
    <m/>
    <m/>
  </r>
  <r>
    <s v="FASAProbeDecoupler"/>
    <x v="1314"/>
    <n v="200"/>
    <n v="1200"/>
    <s v="A probe sized radial decoupler, like most other decouplers, is equipped with a small explosive charge that will sever the structural linkage between itself and whatever it's connected to. (PART NOT SUPPORTED BY RP-0 OR RO)"/>
    <s v="unmannedTech"/>
    <s v="FASA"/>
    <s v="No"/>
    <s v="No"/>
    <n v="6"/>
    <x v="7"/>
    <m/>
    <m/>
    <x v="11"/>
    <x v="1"/>
    <m/>
    <m/>
    <m/>
    <m/>
    <m/>
    <m/>
    <m/>
    <m/>
    <m/>
  </r>
  <r>
    <m/>
    <x v="1315"/>
    <m/>
    <n v="45000"/>
    <m/>
    <s v="miniaturization"/>
    <s v="ProceduralAvionics"/>
    <m/>
    <m/>
    <n v="3"/>
    <x v="1"/>
    <s v="Avionics"/>
    <m/>
    <x v="156"/>
    <x v="2"/>
    <m/>
    <m/>
    <m/>
    <n v="1964"/>
    <m/>
    <m/>
    <m/>
    <m/>
    <m/>
  </r>
  <r>
    <m/>
    <x v="1316"/>
    <m/>
    <n v="36000"/>
    <m/>
    <s v="basicScience"/>
    <s v="ProceduralAvionics"/>
    <m/>
    <m/>
    <n v="3"/>
    <x v="1"/>
    <s v="Avionics"/>
    <m/>
    <x v="121"/>
    <x v="2"/>
    <m/>
    <m/>
    <m/>
    <n v="1961"/>
    <m/>
    <m/>
    <m/>
    <m/>
    <m/>
  </r>
  <r>
    <m/>
    <x v="1317"/>
    <m/>
    <n v="30000"/>
    <m/>
    <s v="stability"/>
    <s v="ProceduralAvionics"/>
    <m/>
    <m/>
    <n v="2"/>
    <x v="1"/>
    <s v="Avionics"/>
    <m/>
    <x v="57"/>
    <x v="2"/>
    <m/>
    <m/>
    <m/>
    <n v="1959"/>
    <m/>
    <m/>
    <m/>
    <m/>
    <m/>
  </r>
  <r>
    <s v="FASAProbeCamera"/>
    <x v="1318"/>
    <n v="450"/>
    <n v="800"/>
    <s v="This camera lets you to make remote crew reports from probes. Also includes a HD camera for scouting landing sights."/>
    <s v="ORPHANS"/>
    <s v="FASA"/>
    <s v="Yes"/>
    <s v="No"/>
    <s v="ORPH"/>
    <x v="7"/>
    <m/>
    <m/>
    <x v="11"/>
    <x v="1"/>
    <m/>
    <m/>
    <m/>
    <m/>
    <m/>
    <m/>
    <m/>
    <m/>
    <m/>
  </r>
  <r>
    <s v="truss-octo-angled-crew-01"/>
    <x v="1319"/>
    <n v="1200"/>
    <n v="3650"/>
    <s v="A specialized angled octo-girder, available in angular increments of 90, 45 and 30 degrees. This model is pressurized and allows crew passage. (PART NOT SUPPORTED BY RP-0 OR RO)"/>
    <s v="exoticAlloys"/>
    <s v="Near Future Construction"/>
    <s v="No"/>
    <s v="No"/>
    <n v="8"/>
    <x v="7"/>
    <m/>
    <m/>
    <x v="11"/>
    <x v="1"/>
    <m/>
    <m/>
    <m/>
    <m/>
    <m/>
    <m/>
    <m/>
    <m/>
    <m/>
  </r>
  <r>
    <s v="xPMAx"/>
    <x v="1320"/>
    <n v="500"/>
    <n v="1600"/>
    <s v="The Pressurized Mating Adapter (PMA) is a module for adapting the APAS-89/95 docking systems with the much larger Common Berthing Mechanism (CBM)."/>
    <s v="specializedConstruction"/>
    <s v="Chaka Monkey"/>
    <s v="Yes"/>
    <s v="No"/>
    <n v="5"/>
    <x v="13"/>
    <s v="Docking"/>
    <m/>
    <x v="129"/>
    <x v="0"/>
    <s v="false"/>
    <s v="ISS PMA"/>
    <m/>
    <n v="1998"/>
    <m/>
    <m/>
    <m/>
    <m/>
    <s v="CXA_PMA,xPMAx"/>
  </r>
  <r>
    <s v="CXA_PMA"/>
    <x v="1321"/>
    <n v="500"/>
    <n v="1600"/>
    <s v="Pressurized Mating Adapter [PMA] for mating of standard sized docking ports to 1.25M form factor docking ports."/>
    <s v="specializedConstruction"/>
    <s v="CxAerospace"/>
    <s v="Yes"/>
    <s v="No"/>
    <n v="5"/>
    <x v="13"/>
    <s v="Docking"/>
    <m/>
    <x v="129"/>
    <x v="0"/>
    <s v="false"/>
    <s v="ISS PMA"/>
    <m/>
    <n v="1998"/>
    <m/>
    <m/>
    <m/>
    <m/>
    <s v="CXA_PMA,xPMAx"/>
  </r>
  <r>
    <s v="RealISRU_Hex_PSA"/>
    <x v="1322"/>
    <n v="1500"/>
    <n v="2500"/>
    <s v="Pressure Swing Adsorber unit with powerful compressor and automated valve actuators. Use it to separate valuable gases from atmosphere. Compressor is so powerful that unit can function at amazingly low atmospheric pressures. (Test version is configured for oxygen only). (PART NOT SUPPORTED BY RP-0 OR RO)"/>
    <s v="fuelSystems"/>
    <s v="Real ISRU"/>
    <s v="No"/>
    <s v="No"/>
    <n v="3"/>
    <x v="7"/>
    <m/>
    <m/>
    <x v="11"/>
    <x v="1"/>
    <m/>
    <m/>
    <m/>
    <m/>
    <m/>
    <m/>
    <m/>
    <m/>
    <m/>
  </r>
  <r>
    <s v="sensorBarometer"/>
    <x v="1323"/>
    <n v="8"/>
    <n v="160"/>
    <s v="A device for measuring the local atmospheric pressure. Warranty void if exposed to air."/>
    <s v="start"/>
    <s v="Squad"/>
    <s v="Yes"/>
    <s v="Yes"/>
    <n v="0"/>
    <x v="10"/>
    <s v="Barometer"/>
    <m/>
    <x v="1"/>
    <x v="0"/>
    <s v="true"/>
    <m/>
    <m/>
    <n v="0"/>
    <m/>
    <m/>
    <m/>
    <m/>
    <s v="PAPBarometer,ca_barometer,sensorBarometer"/>
  </r>
  <r>
    <s v="GearFixed"/>
    <x v="1324"/>
    <n v="1"/>
    <n v="20"/>
    <s v="Simple wheel-on-a-stick Landing Gear to bring your birds down safely. (That means your airplanes, LightYear Co. does not encourage attempting to attach landing gear to actual birds)"/>
    <s v="start"/>
    <s v="Squad"/>
    <s v="Yes"/>
    <s v="Yes"/>
    <n v="0"/>
    <x v="11"/>
    <m/>
    <m/>
    <x v="1"/>
    <x v="0"/>
    <s v="true"/>
    <m/>
    <m/>
    <n v="0"/>
    <m/>
    <m/>
    <m/>
    <m/>
    <m/>
  </r>
  <r>
    <s v="Liberty12"/>
    <x v="1325"/>
    <n v="950"/>
    <n v="2200"/>
    <s v="Liberty V12 engine rated at 449HP at 2000RPM (max). 10ft 2-blade fixed pitch propeller."/>
    <s v="electrics"/>
    <s v="Firespitter"/>
    <s v="Yes"/>
    <s v="No"/>
    <n v="3"/>
    <x v="11"/>
    <s v="Engine"/>
    <m/>
    <x v="1"/>
    <x v="0"/>
    <s v="false"/>
    <s v="Airco DH.4"/>
    <m/>
    <n v="0"/>
    <m/>
    <m/>
    <m/>
    <m/>
    <m/>
  </r>
  <r>
    <s v="SXTJ213"/>
    <x v="1326"/>
    <n v="30"/>
    <n v="600"/>
    <s v="WWII-era V-12 liquid-cooled piston engine, the Jumo 213E as produced by Junkers (GER).  3-speed, 2-stage supercharger (only mid and high blowers modelled) intended for performance at high altitudes.  Used on the Focke-wulfe Fw 190 D-11, D-12, D-13 and Focke-wulfe Ta 152 fighters. 2050PS."/>
    <s v="start"/>
    <s v="SXT"/>
    <s v="Yes"/>
    <s v="Yes"/>
    <n v="0"/>
    <x v="11"/>
    <s v="Engine"/>
    <n v="0"/>
    <x v="1"/>
    <x v="0"/>
    <s v="true"/>
    <m/>
    <m/>
    <n v="0"/>
    <m/>
    <m/>
    <m/>
    <m/>
    <m/>
  </r>
  <r>
    <s v="SXT_Jumo213A"/>
    <x v="1327"/>
    <n v="20"/>
    <n v="400"/>
    <s v="WWII-era V-12 liquid-cooled piston engine, the Jumo 213A as produced by Junkers (GER).  2-speed, 1-stage supercharger.  Used on the Focke-wulfe Fw 190 D-9. 2100PS with MW50 injection, 1750PS dry."/>
    <s v="start"/>
    <s v="SXT"/>
    <s v="Yes"/>
    <s v="Yes"/>
    <n v="0"/>
    <x v="11"/>
    <s v="Engine"/>
    <n v="0"/>
    <x v="1"/>
    <x v="0"/>
    <s v="true"/>
    <m/>
    <m/>
    <n v="0"/>
    <m/>
    <m/>
    <m/>
    <m/>
    <m/>
  </r>
  <r>
    <s v="FSturboProp"/>
    <x v="1328"/>
    <n v="950"/>
    <n v="2200"/>
    <s v="Modern turboprop, 675 HP at takeoff (PART NOT SUPPORTED BY RP-0 OR RO)"/>
    <s v="highAltitudeFlight"/>
    <s v="Firespitter"/>
    <s v="No"/>
    <s v="No"/>
    <n v="3"/>
    <x v="7"/>
    <m/>
    <m/>
    <x v="11"/>
    <x v="1"/>
    <m/>
    <m/>
    <m/>
    <m/>
    <m/>
    <m/>
    <m/>
    <m/>
    <m/>
  </r>
  <r>
    <s v="LSmallFuelMod"/>
    <x v="1329"/>
    <n v="516"/>
    <n v="2733"/>
    <s v="A smaller version of the PPD-SM1600. Can hold approximately one third of the resources."/>
    <s v="fuelSystems"/>
    <s v="SXT"/>
    <s v="Yes"/>
    <s v="No"/>
    <n v="3"/>
    <x v="0"/>
    <s v="Fuel Tank"/>
    <n v="3"/>
    <x v="1"/>
    <x v="1"/>
    <s v="false"/>
    <m/>
    <m/>
    <m/>
    <m/>
    <m/>
    <m/>
    <m/>
    <m/>
  </r>
  <r>
    <s v="LSVCM3"/>
    <x v="1330"/>
    <n v="5200"/>
    <n v="18067"/>
    <s v="An innovative multi-purpose design. Allows the storage of multiple and various resources to suit most mission parameters easily accessible by the crew."/>
    <s v="specializedControl"/>
    <s v="SXT"/>
    <s v="Yes"/>
    <s v="No"/>
    <n v="5"/>
    <x v="2"/>
    <s v="Service Module"/>
    <m/>
    <x v="2"/>
    <x v="0"/>
    <s v="false"/>
    <m/>
    <m/>
    <n v="1972"/>
    <s v="Updated SM"/>
    <m/>
    <m/>
    <m/>
    <m/>
  </r>
  <r>
    <s v="LSmallSvcMod"/>
    <x v="1331"/>
    <n v="3250"/>
    <n v="1"/>
    <s v="A smaller variant of the SM400. (Missing entryCost field) (PART NOT SUPPORTED BY RP-0 OR RO)"/>
    <m/>
    <s v="SXT"/>
    <s v="No"/>
    <s v="No"/>
    <e v="#N/A"/>
    <x v="7"/>
    <m/>
    <m/>
    <x v="11"/>
    <x v="1"/>
    <m/>
    <m/>
    <m/>
    <m/>
    <m/>
    <m/>
    <m/>
    <m/>
    <m/>
  </r>
  <r>
    <s v="LFUELM3"/>
    <x v="1332"/>
    <n v="1550"/>
    <n v="8200"/>
    <s v="An innovative multi-purpose design. Allows the storage of multiple and various resources to suit most mission parameters."/>
    <s v="fuelSystems"/>
    <s v="SXT"/>
    <s v="Yes"/>
    <s v="No"/>
    <n v="3"/>
    <x v="0"/>
    <s v="Fuel Tank"/>
    <n v="3"/>
    <x v="1"/>
    <x v="1"/>
    <s v="false"/>
    <m/>
    <m/>
    <m/>
    <m/>
    <m/>
    <m/>
    <m/>
    <m/>
  </r>
  <r>
    <s v="STXCANIOT"/>
    <x v="1333"/>
    <n v="13500"/>
    <n v="390000"/>
    <s v="Hold 6 people with 107 days of supplies. Probodobodyne Inc first and only foray into crew habitation modules. Bulky, but not uncomfortable. It even features a handy set of exterior handrails."/>
    <s v="longTermHabitation"/>
    <s v="SXT"/>
    <s v="Yes"/>
    <s v="Yes"/>
    <n v="8"/>
    <x v="6"/>
    <s v="Station"/>
    <m/>
    <x v="9"/>
    <x v="0"/>
    <s v="true"/>
    <s v="ISS"/>
    <m/>
    <n v="1998"/>
    <m/>
    <m/>
    <m/>
    <m/>
    <m/>
  </r>
  <r>
    <s v="SXTLander"/>
    <x v="1334"/>
    <n v="3000"/>
    <n v="7500"/>
    <s v="While similar to the Mk2 Lander Can internally, the PPD-8 offers a ruggedized casing and improved crash resistance, plus handy EVA hand grips. It can also be controlled remotely."/>
    <s v="ORPHANS"/>
    <s v="SXT"/>
    <s v="Yes"/>
    <s v="No"/>
    <s v="ORPH"/>
    <x v="7"/>
    <m/>
    <m/>
    <x v="11"/>
    <x v="1"/>
    <m/>
    <m/>
    <m/>
    <m/>
    <m/>
    <m/>
    <m/>
    <m/>
    <m/>
  </r>
  <r>
    <s v="SXTCrewCabSSP20"/>
    <x v="1335"/>
    <n v="10000"/>
    <n v="230000"/>
    <s v="Hold 4 people with 23 days of supplies. A slightly cramped early station module. Features usable handle bars around the side."/>
    <s v="shortTermHabitation"/>
    <s v="SXT"/>
    <s v="Yes"/>
    <s v="Yes"/>
    <n v="3.5"/>
    <x v="6"/>
    <s v="Station"/>
    <m/>
    <x v="70"/>
    <x v="0"/>
    <s v="true"/>
    <s v="Skylab"/>
    <m/>
    <n v="1973"/>
    <m/>
    <m/>
    <m/>
    <m/>
    <m/>
  </r>
  <r>
    <s v="SXTCrewCabSSP10"/>
    <x v="1336"/>
    <n v="5000"/>
    <n v="200000"/>
    <s v="Hold 2 people with 23 days of supplies. A slightly cramped early station module. Features usable handle bars around the side."/>
    <s v="shortTermHabitation"/>
    <s v="SXT"/>
    <s v="Yes"/>
    <s v="Yes"/>
    <n v="3.5"/>
    <x v="6"/>
    <s v="Station"/>
    <m/>
    <x v="87"/>
    <x v="0"/>
    <s v="true"/>
    <s v="Salyut"/>
    <m/>
    <n v="1971"/>
    <m/>
    <m/>
    <m/>
    <m/>
    <m/>
  </r>
  <r>
    <s v="utilityCabin"/>
    <x v="1337"/>
    <n v="22500"/>
    <n v="36400"/>
    <s v="The Itinerant is a handy service compartment for use in deep space missions. It seats two Kerbals and includes a decent amount of built-in electric storage and a small radioisotope generator."/>
    <s v="advExploration"/>
    <s v="Near Future Spacecraft"/>
    <s v="Yes"/>
    <s v="No"/>
    <n v="5"/>
    <x v="2"/>
    <s v="Service Module"/>
    <n v="10"/>
    <x v="157"/>
    <x v="0"/>
    <s v="false"/>
    <m/>
    <m/>
    <n v="2019"/>
    <s v="Near Future Capsule"/>
    <m/>
    <m/>
    <m/>
    <m/>
  </r>
  <r>
    <s v="LargeInflatableHAB"/>
    <x v="1338"/>
    <n v="25000"/>
    <n v="30000"/>
    <s v="The biggest crew container you can possibly get for your rocket or station, some exceptions do apply. (PART NOT SUPPORTED BY RP-0 OR RO)"/>
    <s v="advExploration"/>
    <s v="Ven Stock Revamp"/>
    <s v="No"/>
    <s v="No"/>
    <n v="5"/>
    <x v="7"/>
    <m/>
    <m/>
    <x v="11"/>
    <x v="1"/>
    <m/>
    <m/>
    <m/>
    <m/>
    <m/>
    <m/>
    <m/>
    <m/>
    <m/>
  </r>
  <r>
    <s v="inlineCmdPod"/>
    <x v="1339"/>
    <n v="5144"/>
    <n v="13500"/>
    <s v="This large command module is optimized for use with Kerlington's PPD series of products. Its seats 2 pilots and 4 passengers. No reaction wheels, but plenty of storage make it an excellent choice for large craft."/>
    <s v="heavyCommandModules"/>
    <s v="Near Future Spacecraft"/>
    <s v="Yes"/>
    <s v="No"/>
    <n v="6"/>
    <x v="2"/>
    <s v="Command Module"/>
    <n v="10"/>
    <x v="157"/>
    <x v="0"/>
    <s v="false"/>
    <m/>
    <m/>
    <n v="2019"/>
    <s v="Near Future Capsule"/>
    <m/>
    <m/>
    <m/>
    <m/>
  </r>
  <r>
    <s v="polyot_side_engine"/>
    <x v="1340"/>
    <n v="12500"/>
    <n v="70"/>
    <s v="Side translation engine for Polyot Plume configured by RealPlume."/>
    <s v="generalRocketry"/>
    <s v="RN Soviet Probes"/>
    <s v="Yes"/>
    <s v="No"/>
    <n v="2"/>
    <x v="13"/>
    <s v="RCS"/>
    <m/>
    <x v="77"/>
    <x v="0"/>
    <s v="false"/>
    <s v="Polyot"/>
    <m/>
    <n v="1964"/>
    <m/>
    <m/>
    <m/>
    <m/>
    <m/>
  </r>
  <r>
    <s v="FASAAgena_Engine_FP"/>
    <x v="1341"/>
    <n v="300"/>
    <n v="6000"/>
    <s v="Flight Pack (RCS, SPS) for Agena-D and BAC Model 8096/8247 engine. Plume configured by RealPlume."/>
    <s v="flightControl"/>
    <s v="FASA"/>
    <s v="Yes"/>
    <s v="Yes"/>
    <n v="3"/>
    <x v="1"/>
    <s v="Avionics"/>
    <m/>
    <x v="154"/>
    <x v="0"/>
    <s v="true"/>
    <s v="Agena D"/>
    <s v="AgenaSPS"/>
    <n v="1962"/>
    <m/>
    <m/>
    <m/>
    <m/>
    <s v="bluedog_AgenaD,FASAAgena_Engine_FP"/>
  </r>
  <r>
    <s v="WBI_PlasmaTV"/>
    <x v="1342"/>
    <n v="200"/>
    <n v="800"/>
    <s v="Unlike the DSEV graphene radiator, the plasma screen tv can actually display images. It's perfect for giving your intrepid crew the ability to see around their ship when stuffed in the back of a cargo bay, or for just watching an in-flight movie so they don't get bored."/>
    <s v="generalConstruction"/>
    <s v="WildBlue Buffalo Rover"/>
    <s v="Yes"/>
    <s v="No"/>
    <n v="3"/>
    <x v="6"/>
    <s v="Other"/>
    <m/>
    <x v="104"/>
    <x v="0"/>
    <s v="false"/>
    <m/>
    <m/>
    <n v="1995"/>
    <s v="Plasma TV's went commercial"/>
    <m/>
    <m/>
    <m/>
    <m/>
  </r>
  <r>
    <s v="WBI_PlasmaTV2"/>
    <x v="1343"/>
    <n v="200"/>
    <n v="800"/>
    <s v="Unlike the DSEV graphene radiator, the plasma screen tv can actually display images. It's perfect for giving your intrepid crew the ability to see around their ship when stuffed in the back of a cargo bay, or for just watching an in-flight movie so they don't get bored."/>
    <s v="generalConstruction"/>
    <s v="WildBlue Buffalo Rover"/>
    <s v="Yes"/>
    <s v="No"/>
    <n v="3"/>
    <x v="6"/>
    <s v="Other"/>
    <m/>
    <x v="104"/>
    <x v="0"/>
    <s v="false"/>
    <m/>
    <m/>
    <n v="1995"/>
    <s v="Plasma TV's went commercial"/>
    <m/>
    <m/>
    <m/>
    <m/>
  </r>
  <r>
    <s v="WBI_PlasmaTV3"/>
    <x v="1344"/>
    <n v="200"/>
    <n v="800"/>
    <s v="Unlike the DSEV graphene radiator, the plasma screen tv can actually display images. It's perfect for giving your intrepid crew the ability to see around their ship when stuffed in the back of a cargo bay, or for just watching an in-flight movie so they don't get bored."/>
    <s v="generalConstruction"/>
    <s v="WildBlue Buffalo Rover"/>
    <s v="Yes"/>
    <s v="No"/>
    <n v="3"/>
    <x v="6"/>
    <s v="Other"/>
    <m/>
    <x v="104"/>
    <x v="0"/>
    <s v="false"/>
    <m/>
    <m/>
    <n v="1995"/>
    <s v="Plasma TV's went commercial"/>
    <m/>
    <m/>
    <m/>
    <m/>
  </r>
  <r>
    <s v="SXTPipeShort"/>
    <x v="1345"/>
    <n v="850"/>
    <n v="0"/>
    <s v="A short pipe, useful for moving stuff from one place to another (PART NOT SUPPORTED BY RP-0 OR RO)"/>
    <s v="composites"/>
    <s v="SXT"/>
    <s v="No"/>
    <s v="No"/>
    <n v="6"/>
    <x v="7"/>
    <m/>
    <m/>
    <x v="11"/>
    <x v="1"/>
    <m/>
    <m/>
    <m/>
    <m/>
    <m/>
    <m/>
    <m/>
    <m/>
    <m/>
  </r>
  <r>
    <s v="SXTPipeLong"/>
    <x v="1346"/>
    <n v="850"/>
    <n v="0"/>
    <s v="A long pipe, useful for moving stuff from one place to another (PART NOT SUPPORTED BY RP-0 OR RO)"/>
    <s v="composites"/>
    <s v="SXT"/>
    <s v="No"/>
    <s v="No"/>
    <n v="6"/>
    <x v="7"/>
    <m/>
    <m/>
    <x v="11"/>
    <x v="1"/>
    <m/>
    <m/>
    <m/>
    <m/>
    <m/>
    <m/>
    <m/>
    <m/>
    <m/>
  </r>
  <r>
    <s v="ca_fom_sp"/>
    <x v="1347"/>
    <n v="50"/>
    <n v="900"/>
    <s v="A small and basic solar panel angled for mounting on the Fomalhaut lander collar to provide electric recharge of the batteries (PART NOT SUPPORTED BY RP-0 OR RO)"/>
    <s v="Electrics"/>
    <s v="Coatl Aerospace"/>
    <s v="No"/>
    <s v="No"/>
    <n v="3"/>
    <x v="7"/>
    <s v="Solar"/>
    <m/>
    <x v="11"/>
    <x v="1"/>
    <m/>
    <m/>
    <m/>
    <m/>
    <m/>
    <m/>
    <m/>
    <m/>
    <m/>
  </r>
  <r>
    <s v="FASAPioneerProbe"/>
    <x v="1348"/>
    <n v="650"/>
    <n v="250"/>
    <s v="Pioneer contains a material science bay and its own solar panels.  The Pioneer program ( Pioneer 6,7,8, and 9)formed a series of solar orbiting satellites designed to gather the first detailed information of solar wind, magnetic field and cosmic rays in interplanetary space. They formed the humanities first solar weather network. (PART NOT SUPPORTED BY RP-0 OR RO)"/>
    <s v="basicScience"/>
    <s v="FASA"/>
    <s v="No"/>
    <s v="No"/>
    <n v="3"/>
    <x v="1"/>
    <s v="Probe"/>
    <m/>
    <x v="1"/>
    <x v="1"/>
    <m/>
    <m/>
    <m/>
    <m/>
    <m/>
    <m/>
    <m/>
    <m/>
    <m/>
  </r>
  <r>
    <s v="FASAPioneerAnt"/>
    <x v="1349"/>
    <n v="250"/>
    <n v="100"/>
    <s v="Antenna for the Pioneer probe. (PART NOT SUPPORTED BY RP-0 OR RO)"/>
    <s v="basicScience"/>
    <s v="FASA"/>
    <s v="No"/>
    <s v="No"/>
    <n v="3"/>
    <x v="7"/>
    <m/>
    <m/>
    <x v="11"/>
    <x v="1"/>
    <m/>
    <m/>
    <m/>
    <m/>
    <m/>
    <m/>
    <m/>
    <m/>
    <m/>
  </r>
  <r>
    <s v="FASAPioneerLFE"/>
    <x v="1350"/>
    <n v="150"/>
    <n v="250"/>
    <s v="A mini mono engine for all your rocket needs. Works great as a pod de-orbit engine too... Plume configured by RealPlume. (PART NOT SUPPORTED BY RP-0 OR RO)"/>
    <s v="basicScience"/>
    <s v="FASA"/>
    <s v="No"/>
    <s v="No"/>
    <n v="3"/>
    <x v="7"/>
    <m/>
    <m/>
    <x v="11"/>
    <x v="1"/>
    <m/>
    <m/>
    <m/>
    <m/>
    <m/>
    <m/>
    <m/>
    <m/>
    <m/>
  </r>
  <r>
    <s v="bluedog_AgenaD"/>
    <x v="1351"/>
    <n v="300"/>
    <n v="6000"/>
    <s v="Flight Pack RCS for Agena-D and BAC Model 8096/8247 engine."/>
    <m/>
    <s v="BDB"/>
    <s v="Yes"/>
    <s v="Yes"/>
    <e v="#N/A"/>
    <x v="1"/>
    <s v="Avionics"/>
    <m/>
    <x v="154"/>
    <x v="0"/>
    <s v="true"/>
    <s v="Agena D"/>
    <s v="Agena"/>
    <n v="1962"/>
    <m/>
    <m/>
    <m/>
    <m/>
    <s v="bluedog_AgenaD,FASAAgena_Engine_FP"/>
  </r>
  <r>
    <s v="FASAAgena_Engine_FP_d"/>
    <x v="1351"/>
    <n v="250"/>
    <n v="5000"/>
    <s v="Flight Pack RCS (with no SPS) for Agena-D and BAC Model 8096/8247 engine."/>
    <s v="flightControl"/>
    <s v="FASA"/>
    <s v="Yes"/>
    <s v="Yes"/>
    <n v="3"/>
    <x v="1"/>
    <s v="Avionics"/>
    <m/>
    <x v="154"/>
    <x v="0"/>
    <s v="true"/>
    <s v="Agena D"/>
    <m/>
    <n v="1962"/>
    <m/>
    <m/>
    <m/>
    <m/>
    <m/>
  </r>
  <r>
    <s v="RP0probeAvionics3-05m"/>
    <x v="1352"/>
    <n v="1100"/>
    <n v="30000"/>
    <s v="An avionics module for large upper stages. Rated control lasts approximately two hours."/>
    <s v="flightControl"/>
    <s v="Squad"/>
    <s v="Yes"/>
    <s v="Yes"/>
    <n v="3"/>
    <x v="1"/>
    <s v="Avionics"/>
    <m/>
    <x v="154"/>
    <x v="0"/>
    <s v="true"/>
    <s v="Centaur D"/>
    <m/>
    <n v="1963"/>
    <m/>
    <m/>
    <m/>
    <m/>
    <m/>
  </r>
  <r>
    <s v="probeCoreHex"/>
    <x v="1353"/>
    <n v="1500"/>
    <n v="30000"/>
    <s v="This automated control unit was originally developed for the NASA Ranger program. It is especially suited for lunar probes and flyby missions. Includes data storage for returning data to Earth (use Ship Manifest to transfer the data from the experiment to this core)."/>
    <s v="miniaturization"/>
    <s v="Squad"/>
    <s v="Yes"/>
    <s v="Yes"/>
    <n v="3"/>
    <x v="1"/>
    <s v="Probe"/>
    <m/>
    <x v="154"/>
    <x v="0"/>
    <s v="true"/>
    <s v="Ranger Block III"/>
    <m/>
    <n v="1962"/>
    <m/>
    <m/>
    <m/>
    <m/>
    <m/>
  </r>
  <r>
    <s v="ca_vor_sp2"/>
    <x v="1354"/>
    <n v="400"/>
    <n v="7000"/>
    <s v="This alternate assembly of Vorona's photovoltaic cells excludes the outer panels for missions requiring less power (PART NOT SUPPORTED BY RP-0 OR RO)"/>
    <s v="advElectrics"/>
    <s v="Coatl Aerospace"/>
    <s v="No"/>
    <s v="No"/>
    <n v="4"/>
    <x v="7"/>
    <s v="Radiator"/>
    <m/>
    <x v="11"/>
    <x v="1"/>
    <m/>
    <m/>
    <m/>
    <m/>
    <m/>
    <m/>
    <m/>
    <m/>
    <m/>
  </r>
  <r>
    <s v="polyot"/>
    <x v="1355"/>
    <n v="10500"/>
    <n v="500"/>
    <s v="Soviet Polyot anti-satellite Plume configured by RealPlume."/>
    <s v="generalRocketry"/>
    <s v="RN Soviet Probes"/>
    <s v="Yes"/>
    <s v="No"/>
    <n v="2"/>
    <x v="1"/>
    <s v="Probe"/>
    <m/>
    <x v="156"/>
    <x v="0"/>
    <s v="false"/>
    <s v="Polyot"/>
    <m/>
    <n v="1964"/>
    <m/>
    <m/>
    <m/>
    <m/>
    <m/>
  </r>
  <r>
    <s v="ca_vor_sp"/>
    <x v="1356"/>
    <n v="500"/>
    <n v="7800"/>
    <s v="Vorona's wings hold large panels of photovoltaic cells as well as a large radiator for the cooling system. (PART NOT SUPPORTED BY RP-0 OR RO)"/>
    <s v="advElectrics"/>
    <s v="Coatl Aerospace"/>
    <s v="No"/>
    <s v="No"/>
    <n v="4"/>
    <x v="7"/>
    <s v="Radiator"/>
    <m/>
    <x v="11"/>
    <x v="1"/>
    <m/>
    <m/>
    <m/>
    <m/>
    <m/>
    <m/>
    <m/>
    <m/>
    <m/>
  </r>
  <r>
    <s v="LongDeployableAntenna"/>
    <x v="1357"/>
    <n v="1500"/>
    <n v="3400"/>
    <s v="A dual-purpose communications antenna that can handle either direct communications or medium range relays."/>
    <s v="electronics"/>
    <s v="Ven Stock Revamp"/>
    <s v="Yes"/>
    <s v="No"/>
    <n v="6"/>
    <x v="17"/>
    <s v="Antenna"/>
    <m/>
    <x v="82"/>
    <x v="0"/>
    <s v="false"/>
    <m/>
    <m/>
    <n v="1967"/>
    <n v="550000000"/>
    <m/>
    <m/>
    <m/>
    <m/>
  </r>
  <r>
    <s v="ca_fom_heatS"/>
    <x v="1358"/>
    <n v="580"/>
    <n v="1200"/>
    <s v="This is the bottom piece of the Fomalhaut spherical atmospheric entry shell. It is coated with a very heat-resistant ablative material to keep the stuff inside from getting cooked. (PART NOT SUPPORTED BY RP-0 OR RO)"/>
    <s v="aerodynamicSystems"/>
    <s v="Coatl Aerospace"/>
    <s v="No"/>
    <s v="No"/>
    <n v="2"/>
    <x v="7"/>
    <s v="Heat Shield"/>
    <m/>
    <x v="11"/>
    <x v="1"/>
    <m/>
    <m/>
    <m/>
    <m/>
    <m/>
    <m/>
    <m/>
    <m/>
    <m/>
  </r>
  <r>
    <s v="molniya1"/>
    <x v="1359"/>
    <n v="10500"/>
    <n v="500"/>
    <s v="Soviet Molniya-1 satellite Plume configured by RealPlume."/>
    <s v="generalRocketry"/>
    <s v="RN Soviet Probes"/>
    <s v="Yes"/>
    <s v="No"/>
    <n v="2"/>
    <x v="1"/>
    <s v="Probe"/>
    <m/>
    <x v="156"/>
    <x v="0"/>
    <s v="false"/>
    <s v="Molnia-1"/>
    <m/>
    <n v="1964"/>
    <m/>
    <m/>
    <m/>
    <m/>
    <m/>
  </r>
  <r>
    <s v="pioneer1_booster"/>
    <x v="1360"/>
    <n v="30"/>
    <n v="100"/>
    <s v="Pioneer 0/1/2 top booster block for Lunar orbital insertion. Place on top decoupler. Decouple once depleted. Plume configured by RealPlume."/>
    <s v="basicAvionics"/>
    <s v="RN US Probes"/>
    <s v="Yes"/>
    <s v="Yes"/>
    <n v="1.5"/>
    <x v="4"/>
    <m/>
    <m/>
    <x v="53"/>
    <x v="0"/>
    <s v="true"/>
    <s v="Pioneer 0"/>
    <m/>
    <n v="1958"/>
    <m/>
    <m/>
    <m/>
    <m/>
    <m/>
  </r>
  <r>
    <s v="p1_decoupler"/>
    <x v="1361"/>
    <n v="10"/>
    <n v="50"/>
    <s v="Decoupler for top of pioneer 0/1/2. Attach to top and then attach 8 boosters to it."/>
    <s v="basicAvionics"/>
    <s v="RN US Probes"/>
    <s v="Yes"/>
    <s v="Yes"/>
    <n v="1.5"/>
    <x v="4"/>
    <s v="Decoupler"/>
    <m/>
    <x v="53"/>
    <x v="0"/>
    <s v="true"/>
    <s v="Pioneer 0"/>
    <m/>
    <n v="1958"/>
    <m/>
    <m/>
    <m/>
    <m/>
    <m/>
  </r>
  <r>
    <s v="GuidanceLate1m"/>
    <x v="1362"/>
    <n v="200"/>
    <n v="4000"/>
    <s v="Small (3ft / 1m) advanced avionics ring. This avionics unit allows full control over the vessel, up to the tonnage limit (cumulative)."/>
    <s v="advFlightControl"/>
    <s v="Squad"/>
    <s v="Yes"/>
    <s v="Yes"/>
    <n v="4"/>
    <x v="1"/>
    <s v="Avionics"/>
    <m/>
    <x v="156"/>
    <x v="0"/>
    <s v="true"/>
    <m/>
    <m/>
    <n v="1964"/>
    <m/>
    <m/>
    <m/>
    <m/>
    <m/>
  </r>
  <r>
    <s v="Heatshield-1M"/>
    <x v="1363"/>
    <n v="400"/>
    <n v="19000"/>
    <s v="LEO-rated heat shield. Not rated for lunar returns."/>
    <s v="survivability"/>
    <s v="Deadly Reentry"/>
    <s v="Yes"/>
    <s v="Yes"/>
    <n v="1.5"/>
    <x v="16"/>
    <s v="Heat Shield"/>
    <m/>
    <x v="138"/>
    <x v="0"/>
    <s v="true"/>
    <m/>
    <m/>
    <n v="1959"/>
    <m/>
    <m/>
    <m/>
    <m/>
    <m/>
  </r>
  <r>
    <s v="Heatshield-15M"/>
    <x v="1364"/>
    <n v="700"/>
    <n v="20000"/>
    <s v="LEO-rated heat shield. Not rated for lunar returns."/>
    <s v="survivability"/>
    <s v="Deadly Reentry"/>
    <s v="Yes"/>
    <s v="Yes"/>
    <n v="1.5"/>
    <x v="16"/>
    <s v="Heat Shield"/>
    <m/>
    <x v="138"/>
    <x v="0"/>
    <s v="true"/>
    <m/>
    <m/>
    <n v="1959"/>
    <m/>
    <m/>
    <m/>
    <m/>
    <m/>
  </r>
  <r>
    <s v="1.25_Heatshield"/>
    <x v="1365"/>
    <n v="600"/>
    <n v="20000"/>
    <s v="LEO-rated heat shield. Not rated for lunar returns."/>
    <s v="survivability"/>
    <s v="Deadly Reentry"/>
    <s v="Yes"/>
    <s v="Yes"/>
    <n v="1.5"/>
    <x v="16"/>
    <s v="Heat Shield"/>
    <m/>
    <x v="138"/>
    <x v="0"/>
    <s v="true"/>
    <m/>
    <m/>
    <n v="1959"/>
    <m/>
    <m/>
    <m/>
    <m/>
    <m/>
  </r>
  <r>
    <s v="0625_Heatshield"/>
    <x v="1366"/>
    <n v="300"/>
    <n v="18000"/>
    <s v="LEO-rated heat shield. Not rated for lunar returns."/>
    <s v="survivability"/>
    <s v="Deadly Reentry"/>
    <s v="Yes"/>
    <s v="Yes"/>
    <n v="1.5"/>
    <x v="16"/>
    <s v="Heat Shield"/>
    <m/>
    <x v="138"/>
    <x v="0"/>
    <s v="true"/>
    <m/>
    <m/>
    <n v="1959"/>
    <m/>
    <m/>
    <m/>
    <m/>
    <m/>
  </r>
  <r>
    <s v="rn_aerobee_chute"/>
    <x v="1367"/>
    <n v="225"/>
    <n v="485"/>
    <s v="Parachute for nosecone of the Aerobee 100/150/150A/170/170A series rockets. Attach on top of the main tank and under the SAS module."/>
    <s v="survivability"/>
    <s v="RN US Rockets"/>
    <s v="Yes"/>
    <s v="No"/>
    <n v="1.5"/>
    <x v="16"/>
    <s v="Parachute"/>
    <m/>
    <x v="138"/>
    <x v="0"/>
    <s v="false"/>
    <s v="Aerobee 100"/>
    <m/>
    <n v="1959"/>
    <m/>
    <m/>
    <m/>
    <m/>
    <m/>
  </r>
  <r>
    <s v="rn_vostok_para"/>
    <x v="1368"/>
    <n v="500"/>
    <n v="18000"/>
    <s v="Parachute for Vostok spacecraft, attach on top side of descent module"/>
    <s v="enhancedSurvivability"/>
    <s v="RN Soyuz"/>
    <s v="Yes"/>
    <s v="Yes"/>
    <n v="2.5"/>
    <x v="16"/>
    <s v="Parachute"/>
    <m/>
    <x v="158"/>
    <x v="0"/>
    <s v="true"/>
    <s v="Vostok"/>
    <m/>
    <n v="1960"/>
    <m/>
    <m/>
    <m/>
    <m/>
    <m/>
  </r>
  <r>
    <s v="nosMonkeyExplorerUtilityHAB"/>
    <x v="1369"/>
    <n v="32400"/>
    <n v="65000"/>
    <s v="The Pegasus Descent Module is designed to carry heavy crew or cargo components on planetary surfaces. The radial attachment of the engines and the distance from the surface allows for safe propulsive landings."/>
    <s v="veryHeavyRocketry"/>
    <s v="Chaka Monkey"/>
    <s v="Yes"/>
    <s v="No"/>
    <n v="6"/>
    <x v="2"/>
    <s v="Command Module"/>
    <n v="11"/>
    <x v="157"/>
    <x v="0"/>
    <s v="false"/>
    <s v="Pegasus Lander"/>
    <m/>
    <n v="2019"/>
    <s v="Fictional Advanced Lander, Same time as Altair"/>
    <m/>
    <m/>
    <m/>
    <m/>
  </r>
  <r>
    <s v="xenonTankLarge"/>
    <x v="1370"/>
    <n v="1"/>
    <n v="8800"/>
    <s v="Although most of the Probodobodyne staff couldn't pronounce &quot;Xenon&quot;, when told how to say it correctly, they all agreed it sounded super-cool - and everything possible should be done so it could be used as a fuel, no matter the cost."/>
    <s v="ionPropulsion"/>
    <s v="Squad"/>
    <s v="Yes"/>
    <s v="No"/>
    <n v="7"/>
    <x v="14"/>
    <s v="Fuel Tank"/>
    <n v="9"/>
    <x v="25"/>
    <x v="0"/>
    <s v="false"/>
    <m/>
    <m/>
    <n v="1998"/>
    <m/>
    <m/>
    <m/>
    <m/>
    <m/>
  </r>
  <r>
    <s v="xenonTankRadial"/>
    <x v="1371"/>
    <n v="1"/>
    <n v="9600"/>
    <s v="The X50R is a small-volume Xenon container, heralded by engineers for being ideally suited for small ion-driven spacecraft, and also for having thoroughly disproved management in their notion that a smaller fuel tank would make the fuel cheaper."/>
    <s v="ionPropulsion"/>
    <s v="Squad"/>
    <s v="Yes"/>
    <s v="No"/>
    <n v="7"/>
    <x v="14"/>
    <s v="Fuel Tank"/>
    <n v="9"/>
    <x v="25"/>
    <x v="0"/>
    <s v="false"/>
    <m/>
    <m/>
    <n v="1998"/>
    <m/>
    <m/>
    <m/>
    <m/>
    <m/>
  </r>
  <r>
    <s v="RLA_x_small_tank"/>
    <x v="1372"/>
    <n v="1"/>
    <n v="24500"/>
    <s v="Probodobodynes response to seeing an increase in the useage of Xenon-propelled vehicles, a tank with more Xenon in!"/>
    <s v="ionPropulsion"/>
    <s v="RLA Stockalike"/>
    <s v="Yes"/>
    <s v="No"/>
    <n v="7"/>
    <x v="14"/>
    <s v="Fuel Tank"/>
    <n v="9"/>
    <x v="25"/>
    <x v="0"/>
    <s v="false"/>
    <m/>
    <m/>
    <n v="1998"/>
    <m/>
    <m/>
    <m/>
    <m/>
    <m/>
  </r>
  <r>
    <s v="xenonTank"/>
    <x v="1373"/>
    <n v="1"/>
    <n v="8800"/>
    <s v="Although most of the Probodobodyne staff couldn't pronounce &quot;Xenon&quot;, when told how to say it correctly, they all agreed it sounded super-cool - and everything possible should be done so it could be used as a fuel, no matter the cost."/>
    <s v="ionPropulsion"/>
    <s v="Squad"/>
    <s v="Yes"/>
    <s v="No"/>
    <n v="7"/>
    <x v="14"/>
    <s v="Fuel Tank"/>
    <n v="9"/>
    <x v="25"/>
    <x v="0"/>
    <s v="false"/>
    <m/>
    <m/>
    <n v="1998"/>
    <m/>
    <m/>
    <m/>
    <m/>
    <m/>
  </r>
  <r>
    <s v="rtgMini"/>
    <x v="1374"/>
    <n v="14980"/>
    <n v="63005"/>
    <s v="Through exploitation of the natural decay of Blutonium-238, this elegantly simple power generator can provide consistent, stable power for decades. Not to be used for providing heating during emergency rover excursions. (PART NOT SUPPORTED BY RP-0 OR RO)"/>
    <s v="experimentalElectrics"/>
    <s v="Squad"/>
    <s v="No"/>
    <s v="No"/>
    <n v="8"/>
    <x v="7"/>
    <m/>
    <m/>
    <x v="11"/>
    <x v="1"/>
    <m/>
    <m/>
    <m/>
    <m/>
    <m/>
    <m/>
    <m/>
    <m/>
    <m/>
  </r>
  <r>
    <s v="FASAFairingsCone1m"/>
    <x v="1375"/>
    <n v="6"/>
    <n v="0"/>
    <s v="A medium expanded payload launch fairing base for all your fairing needs."/>
    <s v="advConstruction"/>
    <s v="FASA"/>
    <s v="Yes"/>
    <s v="Yes"/>
    <n v="4"/>
    <x v="0"/>
    <s v="Fairing Base"/>
    <m/>
    <x v="1"/>
    <x v="0"/>
    <s v="true"/>
    <m/>
    <m/>
    <n v="0"/>
    <m/>
    <m/>
    <m/>
    <m/>
    <m/>
  </r>
  <r>
    <s v="FASAFairingsCone3m"/>
    <x v="1376"/>
    <n v="12"/>
    <n v="0"/>
    <s v="A large expanded payload launch fairing base for all your fairing needs."/>
    <s v="advConstruction"/>
    <s v="FASA"/>
    <s v="Yes"/>
    <s v="Yes"/>
    <n v="4"/>
    <x v="0"/>
    <s v="Fairing Base"/>
    <m/>
    <x v="1"/>
    <x v="0"/>
    <s v="true"/>
    <m/>
    <m/>
    <n v="0"/>
    <m/>
    <m/>
    <m/>
    <m/>
    <m/>
  </r>
  <r>
    <s v="FASAFairingBase_508m"/>
    <x v="1377"/>
    <n v="750"/>
    <n v="1200"/>
    <s v="A 200&quot; PLF (payload launch fairing) base for Titan IV payloads."/>
    <s v="advConstruction"/>
    <s v="FASA"/>
    <s v="Yes"/>
    <s v="No"/>
    <n v="4"/>
    <x v="0"/>
    <s v="Fairing Base"/>
    <m/>
    <x v="67"/>
    <x v="0"/>
    <s v="false"/>
    <s v="Titan IV"/>
    <m/>
    <n v="1989"/>
    <m/>
    <m/>
    <m/>
    <m/>
    <m/>
  </r>
  <r>
    <s v="FASAFairingBase_43m"/>
    <x v="1378"/>
    <n v="750"/>
    <n v="1200"/>
    <s v="A 168&quot; PLF (payload launch fairing) base is for Titan IIIE and Commercial Titan III payloads."/>
    <s v="advConstruction"/>
    <s v="FASA"/>
    <s v="Yes"/>
    <s v="No"/>
    <n v="4"/>
    <x v="0"/>
    <s v="Fairing Base"/>
    <m/>
    <x v="0"/>
    <x v="0"/>
    <s v="false"/>
    <s v="Titan IIIE"/>
    <m/>
    <n v="1971"/>
    <m/>
    <m/>
    <m/>
    <m/>
    <m/>
  </r>
  <r>
    <s v="FASAFairingsPlate1m"/>
    <x v="1379"/>
    <n v="6"/>
    <n v="0"/>
    <s v="A small payload launch fairing base for all your fairing needs."/>
    <s v="stability"/>
    <s v="FASA"/>
    <s v="Yes"/>
    <s v="Yes"/>
    <n v="2"/>
    <x v="0"/>
    <s v="Fairing Base"/>
    <m/>
    <x v="1"/>
    <x v="0"/>
    <s v="true"/>
    <m/>
    <m/>
    <n v="0"/>
    <m/>
    <m/>
    <m/>
    <m/>
    <m/>
  </r>
  <r>
    <s v="FASAFairingsPlate2m"/>
    <x v="1380"/>
    <n v="12"/>
    <n v="0"/>
    <s v="A medium payload launch fairing base for all your fairing needs."/>
    <s v="advConstruction"/>
    <s v="FASA"/>
    <s v="Yes"/>
    <s v="Yes"/>
    <n v="4"/>
    <x v="0"/>
    <s v="Fairing Base"/>
    <m/>
    <x v="1"/>
    <x v="0"/>
    <s v="true"/>
    <m/>
    <m/>
    <n v="0"/>
    <m/>
    <m/>
    <m/>
    <m/>
    <m/>
  </r>
  <r>
    <s v="FASAFairingsPlate375m"/>
    <x v="1381"/>
    <n v="1500"/>
    <n v="7800"/>
    <s v="A large payload launch fairing base for all your fairing needs."/>
    <s v="advMetalworks"/>
    <s v="FASA"/>
    <s v="Yes"/>
    <s v="No"/>
    <n v="6"/>
    <x v="0"/>
    <s v="Fairing Base"/>
    <m/>
    <x v="0"/>
    <x v="0"/>
    <s v="false"/>
    <m/>
    <m/>
    <n v="1967"/>
    <m/>
    <m/>
    <m/>
    <m/>
    <m/>
  </r>
  <r>
    <s v="FASAFairingBase_165m"/>
    <x v="1382"/>
    <n v="750"/>
    <n v="1200"/>
    <s v="A 65&quot; PLF (payload launch fairing) base for Agena-D payloads."/>
    <s v="advConstruction"/>
    <s v="FASA"/>
    <s v="Yes"/>
    <s v="No"/>
    <n v="4"/>
    <x v="0"/>
    <s v="Fairing Base"/>
    <m/>
    <x v="60"/>
    <x v="0"/>
    <s v="false"/>
    <s v="Agena D"/>
    <m/>
    <n v="1962"/>
    <m/>
    <m/>
    <m/>
    <m/>
    <m/>
  </r>
  <r>
    <s v="FASAFairingBase_15m"/>
    <x v="1383"/>
    <n v="750"/>
    <n v="1200"/>
    <s v="A 60&quot; PLF (payload launch fairing) base for Atlas and Agena-D payloads."/>
    <s v="advConstruction"/>
    <s v="FASA"/>
    <s v="Yes"/>
    <s v="No"/>
    <n v="4"/>
    <x v="0"/>
    <s v="Fairing Base"/>
    <m/>
    <x v="60"/>
    <x v="0"/>
    <s v="false"/>
    <s v="Atlas-Agena"/>
    <m/>
    <n v="1961"/>
    <m/>
    <m/>
    <m/>
    <m/>
    <m/>
  </r>
  <r>
    <s v="FASAFairingBase_3m"/>
    <x v="1384"/>
    <n v="750"/>
    <n v="1200"/>
    <s v="A 120&quot; PLF (payload launch fairing) base is for Titan II and III series payloads."/>
    <s v="advConstruction"/>
    <s v="FASA"/>
    <s v="Yes"/>
    <s v="No"/>
    <n v="4"/>
    <x v="0"/>
    <s v="Fairing Base"/>
    <m/>
    <x v="60"/>
    <x v="0"/>
    <s v="false"/>
    <s v="Titan II"/>
    <m/>
    <n v="1962"/>
    <m/>
    <m/>
    <m/>
    <m/>
    <m/>
  </r>
  <r>
    <s v="xEMLVKosmos_URM_Fairing_Conic_Salt"/>
    <x v="1385"/>
    <n v="0"/>
    <n v="1020"/>
    <s v="A composite fairing that protects the payload from aerodynamic forces and heating during the launch and ascent phases of the flight."/>
    <s v="start"/>
    <s v="Chaka Monkey"/>
    <s v="Yes"/>
    <s v="Yes"/>
    <n v="0"/>
    <x v="0"/>
    <s v="Fairing"/>
    <n v="10"/>
    <x v="114"/>
    <x v="0"/>
    <s v="true"/>
    <s v="Vulcan"/>
    <m/>
    <n v="2020"/>
    <m/>
    <m/>
    <m/>
    <m/>
    <m/>
  </r>
  <r>
    <s v="KzProcFairingTitan"/>
    <x v="1386"/>
    <n v="1"/>
    <n v="0"/>
    <s v="An old fairing design, but it still checks out.  Straight sections make the fairing easy and cheap to produce, while the varying angle of the segments make the aerodynamic drag profile ideal.  At least, that's what we told the bean-counters.  We just think it looks cool."/>
    <s v="start"/>
    <s v="Procedural Fairings"/>
    <s v="Yes"/>
    <s v="Yes"/>
    <n v="0"/>
    <x v="0"/>
    <s v="Fairing"/>
    <n v="0"/>
    <x v="1"/>
    <x v="0"/>
    <s v="true"/>
    <m/>
    <m/>
    <n v="0"/>
    <m/>
    <m/>
    <m/>
    <m/>
    <m/>
  </r>
  <r>
    <s v="xKosmos_URM_Fairing_Parabolic_Stalt"/>
    <x v="1387"/>
    <n v="0"/>
    <n v="6020"/>
    <s v="A composite fairing that protects the payload from aerodynamic forces and heating during the launch and ascent phases of the flight."/>
    <s v="start"/>
    <s v="Chaka Monkey"/>
    <s v="Yes"/>
    <s v="Yes"/>
    <n v="0"/>
    <x v="0"/>
    <s v="Fairing"/>
    <n v="10"/>
    <x v="51"/>
    <x v="0"/>
    <s v="true"/>
    <s v="SLS"/>
    <m/>
    <n v="2018"/>
    <m/>
    <m/>
    <m/>
    <m/>
    <m/>
  </r>
  <r>
    <s v="KzProcFairingJupiter"/>
    <x v="1388"/>
    <n v="1"/>
    <n v="0"/>
    <s v="This fairing is designed with a more curved shape for the Jupiter craft.  The blunted nose provides a better drag profile at lower velocities, and is thus suited for a steeper ascent, where the atmosphere quickly becomes a minimal design factor.  The engineers ran the calculations to see how steep the ascent would have to be before they didn't have to design any fairings.  The budget office laughed at their design proposal."/>
    <s v="start"/>
    <s v="Procedural Fairings"/>
    <s v="Yes"/>
    <s v="Yes"/>
    <n v="0"/>
    <x v="0"/>
    <s v="Fairing"/>
    <n v="0"/>
    <x v="1"/>
    <x v="0"/>
    <s v="true"/>
    <m/>
    <m/>
    <n v="0"/>
    <m/>
    <m/>
    <m/>
    <m/>
    <m/>
  </r>
  <r>
    <s v="KzProcFairingSide1"/>
    <x v="1389"/>
    <n v="1"/>
    <n v="0"/>
    <s v="Made from the finest materials found in the fields around the Space Center. Egg-shaped version."/>
    <s v="start"/>
    <s v="Procedural Fairings"/>
    <s v="Yes"/>
    <s v="Yes"/>
    <n v="0"/>
    <x v="0"/>
    <s v="Fairing"/>
    <n v="0"/>
    <x v="1"/>
    <x v="0"/>
    <s v="true"/>
    <m/>
    <m/>
    <n v="0"/>
    <m/>
    <m/>
    <m/>
    <m/>
    <m/>
  </r>
  <r>
    <s v="KzProcFairingSide1us"/>
    <x v="1390"/>
    <n v="1"/>
    <n v="0"/>
    <s v="Made from the finest materials found in the fields around the Space Center. Egg-shaped version."/>
    <s v="start"/>
    <s v="Procedural Fairings"/>
    <s v="Yes"/>
    <s v="Yes"/>
    <n v="0"/>
    <x v="0"/>
    <s v="Fairing"/>
    <n v="0"/>
    <x v="1"/>
    <x v="0"/>
    <s v="true"/>
    <m/>
    <m/>
    <n v="0"/>
    <m/>
    <m/>
    <m/>
    <m/>
    <m/>
  </r>
  <r>
    <s v="KzProcFairingSide1stock"/>
    <x v="1391"/>
    <n v="1"/>
    <n v="0"/>
    <s v="Made from the finest materials found in the fields around the Space Center. Egg-shaped version."/>
    <s v="start"/>
    <s v="Procedural Fairings"/>
    <s v="Yes"/>
    <s v="Yes"/>
    <n v="0"/>
    <x v="0"/>
    <s v="Fairing"/>
    <n v="0"/>
    <x v="1"/>
    <x v="0"/>
    <s v="true"/>
    <m/>
    <m/>
    <n v="0"/>
    <m/>
    <m/>
    <m/>
    <m/>
    <m/>
  </r>
  <r>
    <s v="KzProcFairingSide1st"/>
    <x v="1392"/>
    <n v="1"/>
    <n v="0"/>
    <s v="Made from the finest materials found in the fields around the Space Center. Egg-shaped version."/>
    <s v="start"/>
    <s v="Procedural Fairings"/>
    <s v="Yes"/>
    <s v="Yes"/>
    <n v="0"/>
    <x v="0"/>
    <s v="Fairing"/>
    <n v="0"/>
    <x v="1"/>
    <x v="0"/>
    <s v="true"/>
    <m/>
    <m/>
    <n v="0"/>
    <m/>
    <m/>
    <m/>
    <m/>
    <m/>
  </r>
  <r>
    <s v="xEMLVFX"/>
    <x v="1393"/>
    <n v="0"/>
    <n v="1020"/>
    <s v="A composite fairing that protects the payload from aerodynamic forces and heating during the launch and ascent phases of the flight."/>
    <s v="start"/>
    <s v="Chaka Monkey"/>
    <s v="Yes"/>
    <s v="Yes"/>
    <n v="0"/>
    <x v="0"/>
    <s v="Fairing"/>
    <m/>
    <x v="3"/>
    <x v="0"/>
    <s v="true"/>
    <s v="Delta IV"/>
    <m/>
    <n v="2002"/>
    <m/>
    <m/>
    <m/>
    <m/>
    <m/>
  </r>
  <r>
    <s v="KzProcFairingSide2"/>
    <x v="1394"/>
    <n v="1"/>
    <n v="0"/>
    <s v="Made from the finest materials found in the fields around the Space Center. Conic version."/>
    <s v="start"/>
    <s v="Procedural Fairings"/>
    <s v="Yes"/>
    <s v="Yes"/>
    <n v="0"/>
    <x v="0"/>
    <s v="Fairing"/>
    <n v="0"/>
    <x v="1"/>
    <x v="0"/>
    <s v="true"/>
    <m/>
    <m/>
    <n v="0"/>
    <m/>
    <m/>
    <m/>
    <m/>
    <m/>
  </r>
  <r>
    <s v="KzProcFairingSide2ger"/>
    <x v="1395"/>
    <n v="1"/>
    <n v="0"/>
    <s v="Made from the finest materials found in the fields around the Space Center. Conic version."/>
    <s v="start"/>
    <s v="Procedural Fairings"/>
    <s v="Yes"/>
    <s v="Yes"/>
    <n v="0"/>
    <x v="0"/>
    <s v="Fairing"/>
    <n v="0"/>
    <x v="1"/>
    <x v="0"/>
    <s v="true"/>
    <m/>
    <m/>
    <n v="0"/>
    <m/>
    <m/>
    <m/>
    <m/>
    <m/>
  </r>
  <r>
    <s v="KzProcFairingAtlas"/>
    <x v="1396"/>
    <n v="1"/>
    <n v="0"/>
    <s v="This payload fairing wall was designed for the Atlas series of heavy lifting rockets.  The pointed shape optimizes for low drag at high velocities, designed by the engineers who actually expect the rocket to reach those velocities.  Fools."/>
    <s v="start"/>
    <s v="Procedural Fairings"/>
    <s v="Yes"/>
    <s v="Yes"/>
    <n v="0"/>
    <x v="0"/>
    <s v="Fairing"/>
    <n v="0"/>
    <x v="1"/>
    <x v="0"/>
    <s v="true"/>
    <m/>
    <m/>
    <n v="0"/>
    <m/>
    <m/>
    <m/>
    <m/>
    <m/>
  </r>
  <r>
    <s v="xKosmos_URM_Fairing_Conic_Salt"/>
    <x v="1397"/>
    <n v="0"/>
    <n v="1020"/>
    <s v="A composite fairing that protects the payload from aerodynamic forces and heating during the launch and ascent phases of the flight."/>
    <s v="start"/>
    <s v="Chaka Monkey"/>
    <s v="Yes"/>
    <s v="Yes"/>
    <n v="0"/>
    <x v="0"/>
    <s v="Fairing"/>
    <n v="10"/>
    <x v="51"/>
    <x v="0"/>
    <s v="true"/>
    <s v="Ares I"/>
    <m/>
    <n v="2012"/>
    <m/>
    <m/>
    <m/>
    <m/>
    <m/>
  </r>
  <r>
    <s v="xMLSBALLISTICX"/>
    <x v="1398"/>
    <n v="0"/>
    <n v="6020"/>
    <s v="A composite fairing that protects the payload from aerodynamic forces and heating during the launch and ascent phases of the flight. Doubles as a heat shield for reentry."/>
    <s v="start"/>
    <s v="Chaka Monkey"/>
    <s v="Yes"/>
    <s v="Yes"/>
    <n v="0"/>
    <x v="0"/>
    <s v="Fairing"/>
    <n v="10"/>
    <x v="51"/>
    <x v="0"/>
    <s v="true"/>
    <s v="Ares I"/>
    <m/>
    <n v="2012"/>
    <m/>
    <m/>
    <m/>
    <m/>
    <m/>
  </r>
  <r>
    <s v="FASAALSEP_Device"/>
    <x v="1399"/>
    <n v="1000"/>
    <n v="35000"/>
    <s v="Self supporting equipment to measure moonquakes in a passive manner. Requires KAS plugin to be deployed."/>
    <s v="advElectrics"/>
    <s v="FASA"/>
    <s v="Yes"/>
    <s v="Yes"/>
    <n v="4"/>
    <x v="10"/>
    <s v="ALSEP"/>
    <m/>
    <x v="159"/>
    <x v="0"/>
    <s v="true"/>
    <s v="Apollo"/>
    <m/>
    <n v="1969"/>
    <m/>
    <m/>
    <m/>
    <m/>
    <m/>
  </r>
  <r>
    <s v="SoyuzHeatshieldLEO"/>
    <x v="1400"/>
    <n v="800"/>
    <n v="21000"/>
    <s v="LEO-rated heat shield. Not rated for lunar returns."/>
    <s v="survivability"/>
    <s v="Deadly Reentry"/>
    <s v="Yes"/>
    <s v="Yes"/>
    <n v="1.5"/>
    <x v="16"/>
    <s v="Heat Shield"/>
    <m/>
    <x v="158"/>
    <x v="0"/>
    <s v="true"/>
    <m/>
    <m/>
    <n v="1960"/>
    <m/>
    <m/>
    <m/>
    <m/>
    <m/>
  </r>
  <r>
    <s v="miniLandingLeg"/>
    <x v="1401"/>
    <n v="100"/>
    <n v="10000"/>
    <s v="A small landing leg designed for space probes or lightweight landers. Basically made of toothpicks... erm, Space-grade toothpicks mind you, but be careful with them anyway."/>
    <s v="landing"/>
    <s v="Squad"/>
    <s v="Yes"/>
    <s v="Yes"/>
    <n v="3"/>
    <x v="16"/>
    <s v="Legs"/>
    <m/>
    <x v="158"/>
    <x v="0"/>
    <s v="true"/>
    <m/>
    <m/>
    <n v="1960"/>
    <m/>
    <m/>
    <m/>
    <m/>
    <m/>
  </r>
  <r>
    <s v="decoupler_ftr"/>
    <x v="1402"/>
    <n v="5"/>
    <n v="100"/>
    <s v="Using a DRE heatshield just makes the bottom round, square it up with this decoupler that will fit nicely, flush, and hide the heatshield. Gray texture. TweakScale starting at 0.5m."/>
    <s v="specializedControl"/>
    <s v="Deadly Reentry"/>
    <s v="Yes"/>
    <s v="Yes"/>
    <n v="5"/>
    <x v="16"/>
    <s v="Heat Shield"/>
    <n v="5"/>
    <x v="158"/>
    <x v="0"/>
    <s v="true"/>
    <m/>
    <m/>
    <n v="1960"/>
    <m/>
    <m/>
    <m/>
    <m/>
    <m/>
  </r>
  <r>
    <s v="Heatshield-3M"/>
    <x v="1403"/>
    <n v="1000"/>
    <n v="22000"/>
    <s v="LEO-rated heat shield. Not rated for lunar returns."/>
    <s v="survivability"/>
    <s v="Deadly Reentry"/>
    <s v="Yes"/>
    <s v="Yes"/>
    <n v="1.5"/>
    <x v="16"/>
    <s v="Heat Shield"/>
    <m/>
    <x v="158"/>
    <x v="0"/>
    <s v="true"/>
    <m/>
    <m/>
    <n v="1960"/>
    <m/>
    <m/>
    <m/>
    <m/>
    <m/>
  </r>
  <r>
    <s v="SXTKO211Dprop"/>
    <x v="1404"/>
    <n v="16"/>
    <n v="320"/>
    <s v="WWII-era V-12 liquid-cooled piston engine, the Jumo 211F as produced by Junkers (GER).  2-speed, 1-stage supercharger.  Used on the He 111."/>
    <s v="start"/>
    <s v="SXT"/>
    <s v="Yes"/>
    <s v="Yes"/>
    <n v="0"/>
    <x v="11"/>
    <s v="Engine"/>
    <n v="0"/>
    <x v="1"/>
    <x v="0"/>
    <s v="true"/>
    <m/>
    <m/>
    <n v="0"/>
    <m/>
    <m/>
    <m/>
    <m/>
    <m/>
  </r>
  <r>
    <s v="SXTBuzzard"/>
    <x v="1405"/>
    <n v="30"/>
    <n v="600"/>
    <s v="Cockpit for the Junkers Ju-87 also known as Stuka (from Sturzkampfflugzeug - dive bomber), two-man (pilot and rear gunner) German dive bomber and ground-attack aircraft."/>
    <s v="start"/>
    <s v="SXT"/>
    <s v="Yes"/>
    <s v="Yes"/>
    <n v="0"/>
    <x v="11"/>
    <m/>
    <n v="0"/>
    <x v="1"/>
    <x v="0"/>
    <s v="true"/>
    <m/>
    <m/>
    <n v="0"/>
    <m/>
    <m/>
    <m/>
    <m/>
    <m/>
  </r>
  <r>
    <s v="FREP80"/>
    <x v="1406"/>
    <n v="2280"/>
    <n v="12000"/>
    <s v="The P80 is an high-performance European Solid Rocket Motor. It powers the first stage of the Vega launch vehicle and may be upgraded to an heavier and more powerful version in order to boost Ariane 6. The P80 SRM is currently the largest and most powerfull single segment solid rocket motor. Burn time ~110s.[3m] Plume configured by RealPlume."/>
    <s v="largeVolumeContainment"/>
    <s v="ForgottenRealEngines"/>
    <s v="Yes"/>
    <s v="Yes"/>
    <n v="4.5"/>
    <x v="4"/>
    <s v="FS Engine"/>
    <n v="10"/>
    <x v="7"/>
    <x v="0"/>
    <s v="true"/>
    <s v="Vega"/>
    <m/>
    <n v="2012"/>
    <m/>
    <m/>
    <m/>
    <m/>
    <m/>
  </r>
  <r>
    <s v="ionArgon-0625-2"/>
    <x v="1407"/>
    <n v="4200"/>
    <n v="17200"/>
    <s v="Developed jointly by the AFRL and PEPL, the P5 is a dual-stage hall thruster. This means it can more effectively lens the charged ions, giving you more bang for your space-buck!"/>
    <s v="advIonPropulsion"/>
    <s v="Near Future Propulsion"/>
    <s v="Yes"/>
    <s v="No"/>
    <n v="8"/>
    <x v="14"/>
    <s v="Electric Engine"/>
    <n v="10"/>
    <x v="31"/>
    <x v="0"/>
    <s v="false"/>
    <m/>
    <m/>
    <n v="2014"/>
    <s v="Next era after test version"/>
    <m/>
    <m/>
    <m/>
    <m/>
  </r>
  <r>
    <s v="bluedog_Diamant_Rita"/>
    <x v="1408"/>
    <n v="200"/>
    <n v="10000"/>
    <s v="French solid motor, used in a submarine-launched missile and flown as the second stage of Diamant-BP4 rockets in 1975. Diameter: [1.50 m]."/>
    <m/>
    <s v="BDB"/>
    <s v="Yes"/>
    <s v="No"/>
    <e v="#N/A"/>
    <x v="4"/>
    <m/>
    <m/>
    <x v="42"/>
    <x v="0"/>
    <s v="false"/>
    <s v="Diamant"/>
    <m/>
    <n v="1965"/>
    <m/>
    <m/>
    <m/>
    <m/>
    <m/>
  </r>
  <r>
    <s v="RSBengineArianeVSRB"/>
    <x v="1409"/>
    <n v="6000"/>
    <n v="120000"/>
    <s v="A steel casing solid rocket motor used in pairs by the Ariane 5 launch vehicle for the initial phases of the flight. Plume configured by RealPlume."/>
    <s v="specializedFuelStorage"/>
    <s v="Real Scale Boosters"/>
    <s v="Yes"/>
    <s v="Yes"/>
    <n v="7"/>
    <x v="4"/>
    <m/>
    <m/>
    <x v="90"/>
    <x v="0"/>
    <s v="true"/>
    <s v="Ariane 5"/>
    <s v="EAP-241"/>
    <n v="2002"/>
    <m/>
    <m/>
    <m/>
    <m/>
    <s v="KWsrbGlobeX5,RSBengineArianeVSRB"/>
  </r>
  <r>
    <s v="bluedog_Diamant_Topaze"/>
    <x v="1410"/>
    <n v="200"/>
    <n v="10000"/>
    <s v="Second stage of Diamant-A and -B rockets. Four vectorable nozzles provided roll control as well. Diameter: [0.85 m]."/>
    <m/>
    <s v="BDB"/>
    <s v="Yes"/>
    <s v="No"/>
    <e v="#N/A"/>
    <x v="4"/>
    <m/>
    <m/>
    <x v="42"/>
    <x v="0"/>
    <s v="false"/>
    <s v="Diamant"/>
    <m/>
    <n v="1965"/>
    <m/>
    <m/>
    <m/>
    <m/>
    <m/>
  </r>
  <r>
    <s v="Ariane6_Stage1"/>
    <x v="1411"/>
    <n v="7800"/>
    <n v="10000"/>
    <s v="The original proposal for Ariane 6 would have consisted of four P135 solid boosters and a cryogenic upper stage. Three P135 boosters strapped together would have made up the first stage, while a single P135 would serve as the second stage. This booster design was later dropped in favor of a cryogenic core with two or four P120 boosters."/>
    <s v="experimentalRocketry"/>
    <s v="ESA Launchers"/>
    <s v="Yes"/>
    <s v="No"/>
    <n v="7"/>
    <x v="8"/>
    <m/>
    <n v="10"/>
    <x v="45"/>
    <x v="0"/>
    <s v="false"/>
    <s v="Ariane 6 PPH"/>
    <m/>
    <n v="2020"/>
    <m/>
    <m/>
    <m/>
    <m/>
    <m/>
  </r>
  <r>
    <s v="Ariane6_Stage2"/>
    <x v="1412"/>
    <n v="18000"/>
    <n v="10000"/>
    <s v="The P135 was intended to serve as the first and second stage of the Ariane 6 PPH. The first stage would have consisted of three P135 boosters, with a single booster acting as second stage."/>
    <s v="experimentalRocketry"/>
    <s v="ESA Launchers"/>
    <s v="Yes"/>
    <s v="No"/>
    <n v="7"/>
    <x v="8"/>
    <m/>
    <n v="10"/>
    <x v="45"/>
    <x v="0"/>
    <s v="false"/>
    <s v="Ariane 6 PPH"/>
    <m/>
    <n v="2020"/>
    <m/>
    <m/>
    <m/>
    <m/>
    <m/>
  </r>
  <r>
    <s v="bluedog_Diamant_Rubis"/>
    <x v="1413"/>
    <n v="200"/>
    <n v="10000"/>
    <s v="3rd stage of Diamant rockets. This is the somewhat larger version used in B and BP4 variants. Diameter: [0.80 m]."/>
    <m/>
    <s v="BDB"/>
    <s v="Yes"/>
    <s v="No"/>
    <e v="#N/A"/>
    <x v="4"/>
    <m/>
    <m/>
    <x v="42"/>
    <x v="0"/>
    <s v="false"/>
    <s v="Diamant B"/>
    <m/>
    <n v="1965"/>
    <m/>
    <m/>
    <m/>
    <m/>
    <m/>
  </r>
  <r>
    <s v="SXTsolarPanelLarge"/>
    <x v="1414"/>
    <n v="1000"/>
    <n v="20000"/>
    <s v="Extendable Level 4 solar panel. 8.0m^2"/>
    <s v="specializedElectrics"/>
    <s v="SXT"/>
    <s v="Yes"/>
    <s v="Yes"/>
    <n v="7"/>
    <x v="5"/>
    <s v="Solar"/>
    <n v="8"/>
    <x v="12"/>
    <x v="0"/>
    <s v="true"/>
    <m/>
    <m/>
    <n v="1972"/>
    <m/>
    <m/>
    <m/>
    <m/>
    <m/>
  </r>
  <r>
    <s v="SXTsolarPanelhex"/>
    <x v="1415"/>
    <n v="100"/>
    <n v="2000"/>
    <s v="Static Level 4 panel. 0.85m^2"/>
    <s v="specializedElectrics"/>
    <s v="SXT"/>
    <s v="Yes"/>
    <s v="Yes"/>
    <n v="7"/>
    <x v="5"/>
    <s v="Solar"/>
    <n v="8"/>
    <x v="12"/>
    <x v="0"/>
    <s v="true"/>
    <m/>
    <m/>
    <n v="1972"/>
    <m/>
    <m/>
    <m/>
    <m/>
    <m/>
  </r>
  <r>
    <s v="RLA_medium_solarpanel"/>
    <x v="1416"/>
    <n v="1250"/>
    <n v="10400"/>
    <s v="A breakthrough product from little-known manufacturer Zaltonic, the OX-9 is designed to meet the electrically draining needs of todays active lifestyle. The panels are thin, fragile and cannot be retracted, so atmospheric surfing is not advised. 4.2m^2."/>
    <s v="largeElectrics"/>
    <s v="RLA Stockalike"/>
    <s v="Yes"/>
    <s v="No"/>
    <n v="4.5"/>
    <x v="5"/>
    <s v="Solar"/>
    <n v="5"/>
    <x v="1"/>
    <x v="1"/>
    <s v="false"/>
    <m/>
    <m/>
    <m/>
    <m/>
    <m/>
    <m/>
    <m/>
    <m/>
  </r>
  <r>
    <s v="1x3WPanels"/>
    <x v="1417"/>
    <n v="450"/>
    <n v="9000"/>
    <s v="Extendable sun-tracking Level 3 solar panel. 2.28m^2."/>
    <s v="advElectrics"/>
    <s v="Squad"/>
    <s v="Yes"/>
    <s v="Yes"/>
    <n v="4"/>
    <x v="5"/>
    <s v="Solar"/>
    <m/>
    <x v="13"/>
    <x v="0"/>
    <s v="true"/>
    <m/>
    <m/>
    <n v="1964"/>
    <s v="Level 3 - Tracking"/>
    <m/>
    <m/>
    <m/>
    <m/>
  </r>
  <r>
    <s v="SXTBalloonGold375"/>
    <x v="1418"/>
    <n v="1"/>
    <n v="26000"/>
    <s v="Although far more delicate and with slightly less fuel capacity for its size than the X200-32, it does boast a lower dry mass per fuel tonne.  This version, while it can be configured for different fuels, only has a single tank.  Perfect for orbital missions. Not recommended for landings. (PART NOT SUPPORTED BY RP-0 OR RO)"/>
    <s v="advFuelSystems"/>
    <s v="SXT"/>
    <s v="No"/>
    <s v="No"/>
    <n v="5"/>
    <x v="7"/>
    <s v="Fuel Tank"/>
    <m/>
    <x v="11"/>
    <x v="1"/>
    <m/>
    <m/>
    <m/>
    <m/>
    <m/>
    <m/>
    <m/>
    <m/>
    <m/>
  </r>
  <r>
    <s v="SXTBalloon375"/>
    <x v="1419"/>
    <n v="5.5226670000000002"/>
    <n v="1"/>
    <s v="Although far more delicate and with slightly less fuel capacity for its size than the X200-32, it does boast a lower dry mass per fuel tonne. Perfect for orbital missions. Not recommended for landings. (Missing entryCost field) (PART NOT SUPPORTED BY RP-0 OR RO)"/>
    <m/>
    <s v="SXT"/>
    <s v="No"/>
    <s v="No"/>
    <e v="#N/A"/>
    <x v="7"/>
    <s v="Fuel Tank"/>
    <m/>
    <x v="11"/>
    <x v="1"/>
    <m/>
    <m/>
    <m/>
    <m/>
    <m/>
    <m/>
    <m/>
    <m/>
    <m/>
  </r>
  <r>
    <s v="1x3SPanels"/>
    <x v="1420"/>
    <n v="200"/>
    <n v="4000"/>
    <s v="Extendable sun-tracking Level 3 solar panel. 0.63m^2."/>
    <s v="advElectrics"/>
    <s v="Squad"/>
    <s v="Yes"/>
    <s v="Yes"/>
    <n v="4"/>
    <x v="5"/>
    <s v="Solar"/>
    <m/>
    <x v="13"/>
    <x v="0"/>
    <s v="true"/>
    <m/>
    <m/>
    <n v="1964"/>
    <s v="Level 3 - Tracking"/>
    <m/>
    <m/>
    <m/>
    <m/>
  </r>
  <r>
    <s v="SXT625mFuel4"/>
    <x v="1421"/>
    <n v="1"/>
    <n v="500"/>
    <s v="A small, general purpose, propellant tank."/>
    <s v="start"/>
    <s v="SXT"/>
    <s v="Yes"/>
    <s v="No"/>
    <n v="0"/>
    <x v="0"/>
    <m/>
    <n v="0"/>
    <x v="1"/>
    <x v="1"/>
    <s v="false"/>
    <m/>
    <m/>
    <m/>
    <m/>
    <m/>
    <m/>
    <m/>
    <m/>
  </r>
  <r>
    <s v="dmSIGINT"/>
    <x v="1422"/>
    <n v="14000"/>
    <n v="19000"/>
    <s v="A grossly oversized radio signals intelligence dish that can be used for listening in to every imaginable from of communication, discovering radio anomalies on a planet's surface, or just impressing your neighbor. Warning: Dish is FRAGILE; it is NOT for use in the atmosphere; CANNOT be retracted! Can be used at up to five times the normal low orbit altitude. This instrument can also be used as a powerful communications antenna. (PART NOT SUPPORTED BY RP-0 OR RO)"/>
    <s v="Unresearcheable"/>
    <s v="Dmagic Orbital Science"/>
    <s v="No"/>
    <s v="No"/>
    <e v="#N/A"/>
    <x v="7"/>
    <m/>
    <m/>
    <x v="11"/>
    <x v="1"/>
    <m/>
    <m/>
    <m/>
    <m/>
    <m/>
    <m/>
    <m/>
    <m/>
    <m/>
  </r>
  <r>
    <s v="dmSIGINT_End"/>
    <x v="1422"/>
    <n v="14000"/>
    <n v="19000"/>
    <s v="A grossly oversized radio signals intelligence dish that can be used for listening in to every imaginable from of communication, discovering radio anomalies on a planet's surface, or just impressing your neighbor. This instrument also servers as a nose cone, and uses deployable fairing shrouds. Warning: Dish is FRAGILE; it is NOT for use in the atmosphere; CANNOT be retracted! Can be used at up to five times the normal low orbit altitude. This instrument can also be used as a powerful communications antenna. (PART NOT SUPPORTED BY RP-0 OR RO)"/>
    <s v="electronics"/>
    <s v="Dmagic Orbital Science"/>
    <s v="No"/>
    <s v="No"/>
    <n v="6"/>
    <x v="7"/>
    <m/>
    <m/>
    <x v="11"/>
    <x v="1"/>
    <m/>
    <m/>
    <m/>
    <m/>
    <m/>
    <m/>
    <m/>
    <m/>
    <m/>
  </r>
  <r>
    <s v="WBI_Outback"/>
    <x v="1423"/>
    <n v="250"/>
    <n v="800"/>
    <s v="Sometimes you just need a small pack to carry a handful of items, and the Outback fits the bill. This handy Extravehicular Support Pack (ESP) offers a convenient space to store your stuff along with some extra EVA propellant for a longer ride. Use &quot;X&quot; to detach from the ship's hull, and &quot;H&quot; to attach it again."/>
    <s v="generalConstruction"/>
    <s v="WildBlue Buffalo Rover"/>
    <s v="Yes"/>
    <s v="No"/>
    <n v="3"/>
    <x v="0"/>
    <s v="Cargo"/>
    <m/>
    <x v="0"/>
    <x v="0"/>
    <s v="false"/>
    <s v="Gemini Lander"/>
    <m/>
    <n v="1967"/>
    <m/>
    <m/>
    <m/>
    <m/>
    <m/>
  </r>
  <r>
    <s v="miniFuelTank"/>
    <x v="1424"/>
    <n v="30"/>
    <n v="600"/>
    <s v="The Oscar-B Fuel Tank from Probodobodyne is a compact fuel container for small space probes, or a backup tank for other small spacecraft. Do not wash in cold water, or feed after midnight."/>
    <s v="start"/>
    <s v="Squad"/>
    <s v="Yes"/>
    <s v="Yes"/>
    <n v="0"/>
    <x v="0"/>
    <m/>
    <n v="0"/>
    <x v="1"/>
    <x v="0"/>
    <s v="true"/>
    <m/>
    <m/>
    <n v="0"/>
    <m/>
    <m/>
    <m/>
    <m/>
    <m/>
  </r>
  <r>
    <s v="OscarEtank"/>
    <x v="1425"/>
    <n v="30"/>
    <n v="600"/>
    <s v="The Oscar-D Fuel Tank from Probodobodyne is the largest fuel container available for small space probes, or a backup tank for other small spacecraft."/>
    <s v="start"/>
    <s v="Squad"/>
    <s v="Yes"/>
    <s v="Yes"/>
    <n v="0"/>
    <x v="0"/>
    <m/>
    <n v="0"/>
    <x v="1"/>
    <x v="0"/>
    <s v="true"/>
    <m/>
    <m/>
    <n v="0"/>
    <m/>
    <m/>
    <m/>
    <m/>
    <m/>
  </r>
  <r>
    <s v="OscarDtank"/>
    <x v="1426"/>
    <n v="30"/>
    <n v="600"/>
    <s v="The Oscar-C Fuel Tank from Probodobodyne is a medium-sized fuel container for small space probes, or a backup tank for other small spacecraft."/>
    <s v="start"/>
    <s v="Squad"/>
    <s v="Yes"/>
    <s v="Yes"/>
    <n v="0"/>
    <x v="0"/>
    <m/>
    <n v="0"/>
    <x v="1"/>
    <x v="0"/>
    <s v="true"/>
    <m/>
    <m/>
    <n v="0"/>
    <m/>
    <m/>
    <m/>
    <m/>
    <m/>
  </r>
  <r>
    <s v="OscarAtank"/>
    <x v="1427"/>
    <n v="1"/>
    <n v="4200"/>
    <s v="The Oscar-A Fuel Tank from Probodobodyne is the smallest fuel container available for small space probes, for use with the tiniest of spaceships or as a large footstool."/>
    <s v="propulsionSystems"/>
    <s v="Squad"/>
    <s v="Yes"/>
    <s v="No"/>
    <n v="4"/>
    <x v="0"/>
    <s v="Fuel Tank"/>
    <n v="4"/>
    <x v="1"/>
    <x v="1"/>
    <s v="false"/>
    <m/>
    <m/>
    <m/>
    <m/>
    <m/>
    <m/>
    <m/>
    <m/>
  </r>
  <r>
    <s v="XSDHI_2_5_ServiceModuleFairing211"/>
    <x v="1428"/>
    <n v="200"/>
    <n v="600"/>
    <s v="A protective fairing for the Orion service module."/>
    <s v="supersonicFlight"/>
    <s v="Chaka Monkey"/>
    <s v="Yes"/>
    <s v="No"/>
    <n v="3"/>
    <x v="0"/>
    <s v="Fairing"/>
    <n v="10"/>
    <x v="114"/>
    <x v="0"/>
    <s v="false"/>
    <s v="Orion"/>
    <m/>
    <n v="2019"/>
    <m/>
    <m/>
    <m/>
    <m/>
    <m/>
  </r>
  <r>
    <s v="Heatshield-2M"/>
    <x v="1429"/>
    <n v="800"/>
    <n v="21000"/>
    <s v="LEO-rated heat shield. Not rated for lunar returns."/>
    <s v="survivability"/>
    <s v="Deadly Reentry"/>
    <s v="Yes"/>
    <s v="Yes"/>
    <n v="1.5"/>
    <x v="16"/>
    <s v="Heat Shield"/>
    <m/>
    <x v="158"/>
    <x v="0"/>
    <s v="true"/>
    <m/>
    <m/>
    <n v="1960"/>
    <m/>
    <m/>
    <m/>
    <m/>
    <m/>
  </r>
  <r>
    <s v="XATVpanel"/>
    <x v="1430"/>
    <n v="1400"/>
    <n v="1400"/>
    <s v="Derived from the solar arrays of the (now defunct) Automatic Transfer Vehicle (ATV) resupply spacecraft. Conversion efficiency has been improved from 11% to 16% and it is now able to supply up to 2.75 kW of electrical power. 14.25 m2."/>
    <s v="advElectrics"/>
    <s v="Chaka Monkey"/>
    <s v="Yes"/>
    <s v="No"/>
    <n v="4"/>
    <x v="5"/>
    <s v="Solar"/>
    <n v="10"/>
    <x v="160"/>
    <x v="0"/>
    <s v="false"/>
    <s v="Orion"/>
    <m/>
    <n v="2019"/>
    <m/>
    <m/>
    <m/>
    <m/>
    <m/>
  </r>
  <r>
    <s v="XLFTORIONLARGE"/>
    <x v="1431"/>
    <n v="60000"/>
    <n v="750000"/>
    <s v="The Service Module for the Orion MPCV. Derived from the Automatic Transfer Vehicle (ATV) Service Module."/>
    <s v="specializedCommandModules"/>
    <s v="Chaka Monkey"/>
    <s v="Yes"/>
    <s v="Yes"/>
    <n v="7"/>
    <x v="2"/>
    <s v="Service Module"/>
    <n v="10"/>
    <x v="157"/>
    <x v="0"/>
    <s v="true"/>
    <s v="Orion"/>
    <m/>
    <n v="2019"/>
    <m/>
    <m/>
    <m/>
    <m/>
    <s v="SSTU-SC-C-SM,XLFTORIONLARGE"/>
  </r>
  <r>
    <s v="X2009RCSX"/>
    <x v="1432"/>
    <n v="450"/>
    <n v="7600"/>
    <s v="Linear RCS thruster pod, each containing two R-1E thrusters. Originally developed for the Constellation CEV as auxiliary thrusters for orbital maneuvers and as a backup for the main engine."/>
    <s v="specializedControl"/>
    <s v="Chaka Monkey"/>
    <s v="Yes"/>
    <s v="No"/>
    <n v="5"/>
    <x v="13"/>
    <s v="RCS"/>
    <n v="10"/>
    <x v="105"/>
    <x v="0"/>
    <s v="false"/>
    <s v="Orion"/>
    <m/>
    <n v="2019"/>
    <m/>
    <m/>
    <m/>
    <m/>
    <m/>
  </r>
  <r>
    <s v="XESARCSX"/>
    <x v="1433"/>
    <n v="500"/>
    <n v="4200"/>
    <s v="Linear RCS thruster pod, each containing two R-4D-11 thrusters. Originally designed by Marquardt for use on the Apollo Service Module, the Lunar Ascent and Descent modules and as a satellite apogee motor. Later variants were modified to support new propellant combinations and to increase the efficiency."/>
    <s v="specializedControl"/>
    <s v="Chaka Monkey"/>
    <s v="Yes"/>
    <s v="No"/>
    <n v="5"/>
    <x v="13"/>
    <s v="RCS"/>
    <n v="10"/>
    <x v="105"/>
    <x v="0"/>
    <s v="false"/>
    <s v="Orion"/>
    <m/>
    <n v="2019"/>
    <m/>
    <m/>
    <m/>
    <m/>
    <m/>
  </r>
  <r>
    <s v="XRCSX"/>
    <x v="1434"/>
    <n v="450"/>
    <n v="7600"/>
    <s v="Multi - port RCS block for the Orion MPCV Service Module. Each thruster is rated for up to 220 N of thrust (440 N combined for each direction)."/>
    <s v="specializedControl"/>
    <s v="Chaka Monkey"/>
    <s v="Yes"/>
    <s v="No"/>
    <n v="5"/>
    <x v="13"/>
    <s v="RCS"/>
    <n v="10"/>
    <x v="105"/>
    <x v="0"/>
    <s v="false"/>
    <s v="Orion"/>
    <m/>
    <n v="2019"/>
    <m/>
    <m/>
    <m/>
    <m/>
    <m/>
  </r>
  <r>
    <s v="OrionDockingPortXWSTANDARDDOCKPORT"/>
    <x v="1435"/>
    <n v="4000"/>
    <n v="175000"/>
    <s v="The NASA docking system for the Orion MPCV Crew Module."/>
    <s v="specializedCommandModules"/>
    <s v="Chaka Monkey"/>
    <s v="Yes"/>
    <s v="Yes"/>
    <n v="7"/>
    <x v="13"/>
    <s v="Docking"/>
    <m/>
    <x v="105"/>
    <x v="0"/>
    <s v="true"/>
    <s v="Orion"/>
    <m/>
    <n v="2019"/>
    <m/>
    <m/>
    <m/>
    <m/>
    <m/>
  </r>
  <r>
    <s v="XOrionPodX"/>
    <x v="1436"/>
    <n v="60000"/>
    <n v="750000"/>
    <s v="The next generation NASA spacecraft for beyond LEO (BEO) exploration."/>
    <s v="specializedCommandModules"/>
    <s v="Chaka Monkey"/>
    <s v="Yes"/>
    <s v="Yes"/>
    <n v="7"/>
    <x v="2"/>
    <s v="Command Module"/>
    <n v="10"/>
    <x v="157"/>
    <x v="0"/>
    <s v="true"/>
    <s v="Orion"/>
    <m/>
    <n v="2019"/>
    <m/>
    <m/>
    <m/>
    <m/>
    <s v="SSTU-SC-C-CM,XOrionPodXbb31,XOrionPodX"/>
  </r>
  <r>
    <s v="XFASAApolloStrJ2StrJ23m5mDecX"/>
    <x v="1437"/>
    <n v="6800"/>
    <n v="5800"/>
    <s v="A structural adapter for the Orion MPCV and the Service Module protection panels."/>
    <s v="composites"/>
    <s v="Chaka Monkey"/>
    <s v="Yes"/>
    <s v="No"/>
    <n v="6"/>
    <x v="0"/>
    <s v="Adapter"/>
    <m/>
    <x v="114"/>
    <x v="0"/>
    <s v="false"/>
    <s v="Orion"/>
    <m/>
    <n v="2019"/>
    <m/>
    <m/>
    <m/>
    <m/>
    <m/>
  </r>
  <r>
    <s v="SSTU-SC-C-BPC"/>
    <x v="1438"/>
    <n v="5000"/>
    <n v="175000"/>
    <s v="The LEA provides the means for separation the CM from the launch vehicle during pad or suborbital aborts. This assembly consists of a Q-ball instrumentation assembly, ballast compartment, canard surfaces, pitch control motor, tower jettison motor, launch escape motor, a structural skirt, an open-frame tower, and a boost protective cover."/>
    <s v="specializedCommandModules"/>
    <s v="SSTU"/>
    <s v="Yes"/>
    <s v="Yes"/>
    <n v="7"/>
    <x v="2"/>
    <s v="LES"/>
    <n v="10"/>
    <x v="157"/>
    <x v="0"/>
    <s v="true"/>
    <s v="Orion"/>
    <m/>
    <n v="2019"/>
    <m/>
    <m/>
    <m/>
    <m/>
    <s v="XOrionLES,SSTU-SC-C-BPC"/>
  </r>
  <r>
    <s v="XOrionLES"/>
    <x v="1439"/>
    <n v="5000"/>
    <n v="175000"/>
    <s v="The launch escape tower of the Orion command module. Activates in the case of an emergency and carries the crew of the Orion safely away from the launch vehicle. Plume configured by RealPlume."/>
    <s v="specializedCommandModules"/>
    <s v="Chaka Monkey"/>
    <s v="Yes"/>
    <s v="Yes"/>
    <n v="7"/>
    <x v="2"/>
    <s v="LES"/>
    <n v="10"/>
    <x v="157"/>
    <x v="0"/>
    <s v="true"/>
    <s v="Orion"/>
    <m/>
    <n v="2019"/>
    <m/>
    <m/>
    <m/>
    <m/>
    <s v="XOrionLES,SSTU-SC-C-BPC"/>
  </r>
  <r>
    <s v="OrionDockingPort3a49capXx"/>
    <x v="1440"/>
    <n v="1000"/>
    <n v="1400"/>
    <s v="The forward heat shield and docking adapter base for the Orion EFT and MPCV command modules."/>
    <s v="spaceExploration"/>
    <s v="Chaka Monkey"/>
    <s v="Yes"/>
    <s v="No"/>
    <n v="4"/>
    <x v="2"/>
    <s v="CM Parts"/>
    <n v="10"/>
    <x v="157"/>
    <x v="0"/>
    <s v="false"/>
    <s v="Orion"/>
    <m/>
    <n v="2019"/>
    <m/>
    <m/>
    <m/>
    <m/>
    <m/>
  </r>
  <r>
    <s v="SSTU-SC-C-SM"/>
    <x v="1441"/>
    <n v="60000"/>
    <n v="750000"/>
    <s v="The Orion Service Module is the service module component of the Orion spacecraft, serving as its primary power and propulsion component until it is discarded at the end of each mission. In January 2013, NASA announced that the European Space Agency (ESA) will construct the service module for Exploration Mission 1, replacing the previous design. Based on ESA's Automated Transfer Vehicle (ATV), the new design is also known as the European Service Module (ESM). Plume configured by RealPlume."/>
    <s v="specializedCommandModules"/>
    <s v="SSTU"/>
    <s v="Yes"/>
    <s v="Yes"/>
    <n v="7"/>
    <x v="2"/>
    <s v="Service Module"/>
    <n v="10"/>
    <x v="157"/>
    <x v="0"/>
    <s v="true"/>
    <s v="Orion EUS"/>
    <m/>
    <n v="2020"/>
    <m/>
    <m/>
    <m/>
    <m/>
    <s v="SSTU-SC-C-SM,XLFTORIONLARGE"/>
  </r>
  <r>
    <s v="OrionDockingPortXx"/>
    <x v="1442"/>
    <n v="4000"/>
    <n v="175000"/>
    <s v="The Launch Abort System (LAS) explosive bolt decoupler of the Orion EFT Crew Module."/>
    <s v="specializedCommandModules"/>
    <s v="Chaka Monkey"/>
    <s v="Yes"/>
    <s v="Yes"/>
    <n v="7"/>
    <x v="2"/>
    <s v="LES"/>
    <n v="10"/>
    <x v="157"/>
    <x v="0"/>
    <s v="true"/>
    <s v="Orion"/>
    <m/>
    <n v="2019"/>
    <m/>
    <m/>
    <m/>
    <m/>
    <m/>
  </r>
  <r>
    <s v="XOrionPodXbb31"/>
    <x v="1443"/>
    <n v="60000"/>
    <n v="750000"/>
    <s v="The Exploration Flight Test (EFT) article for the Orion MPCV."/>
    <s v="specializedCommandModules"/>
    <s v="Chaka Monkey"/>
    <s v="Yes"/>
    <s v="Yes"/>
    <n v="7"/>
    <x v="2"/>
    <s v="Command Module"/>
    <n v="10"/>
    <x v="157"/>
    <x v="0"/>
    <s v="true"/>
    <s v="Orion"/>
    <m/>
    <n v="2019"/>
    <m/>
    <m/>
    <m/>
    <m/>
    <s v="SSTU-SC-C-CM,XOrionPodXbb31,XOrionPodX"/>
  </r>
  <r>
    <s v="SSTU-SC-C-CMX"/>
    <x v="1444"/>
    <n v="15000"/>
    <n v="30000"/>
    <s v="Orion Command Module - Orbital Module variant. Contains between 2 and 6 astronauts. DO NOT USE FOR REENTRY!"/>
    <s v="largeUnmanned"/>
    <s v="SSTU"/>
    <s v="Yes"/>
    <s v="No"/>
    <n v="8"/>
    <x v="2"/>
    <s v="Command Module"/>
    <n v="10"/>
    <x v="157"/>
    <x v="0"/>
    <s v="false"/>
    <s v="Orion"/>
    <m/>
    <n v="2019"/>
    <m/>
    <s v="Same cost as Orion, but no Heat Shield, lower Entry Cost"/>
    <m/>
    <m/>
    <m/>
  </r>
  <r>
    <s v="SSTU-SC-C-CM"/>
    <x v="1445"/>
    <n v="60000"/>
    <n v="750000"/>
    <s v="Orion Command Module. Contains between 2 and 6 astronauts."/>
    <s v="specializedCommandModules"/>
    <s v="SSTU"/>
    <s v="Yes"/>
    <s v="Yes"/>
    <n v="7"/>
    <x v="2"/>
    <s v="Command Module"/>
    <n v="10"/>
    <x v="157"/>
    <x v="0"/>
    <s v="true"/>
    <s v="Orion"/>
    <m/>
    <n v="2019"/>
    <m/>
    <m/>
    <m/>
    <m/>
    <s v="SSTU-SC-C-CM,XOrionPodXbb31,XOrionPodX"/>
  </r>
  <r>
    <s v="RLA_solid_medium_upper"/>
    <x v="1446"/>
    <n v="893"/>
    <n v="17860"/>
    <s v="A small booster developed as a low-cost, high performance second stage for the Pegasus Launch Vehicle. Plume configured by RealPlume."/>
    <s v="specializedFuelStorage"/>
    <s v="RLA Stockalike"/>
    <s v="Yes"/>
    <s v="Yes"/>
    <n v="7"/>
    <x v="4"/>
    <m/>
    <m/>
    <x v="68"/>
    <x v="0"/>
    <s v="true"/>
    <s v="Orion 50"/>
    <m/>
    <n v="1990"/>
    <m/>
    <m/>
    <m/>
    <m/>
    <m/>
  </r>
  <r>
    <s v="SLS_CM_stackDecouplerx30"/>
    <x v="1447"/>
    <n v="600"/>
    <n v="1200"/>
    <s v="A structural adapter for mounting the Orion service module payload attach fitting to the Delta Cryogenic Second Stage (DCSS). Does not include a decoupler!"/>
    <s v="basicRocketry"/>
    <s v="Chaka Monkey"/>
    <s v="Yes"/>
    <s v="No"/>
    <n v="1"/>
    <x v="0"/>
    <s v="Adapter"/>
    <m/>
    <x v="114"/>
    <x v="0"/>
    <s v="false"/>
    <s v="Orion"/>
    <m/>
    <n v="2019"/>
    <m/>
    <m/>
    <m/>
    <m/>
    <m/>
  </r>
  <r>
    <s v="dmscope"/>
    <x v="1448"/>
    <n v="500"/>
    <n v="10000"/>
    <s v="This telescope makes things that are far away look like they are less far away. Use in low to high orbits. Not for use during atmospheric flight or on the surface."/>
    <s v="basicScience"/>
    <s v="Dmagic Orbital Science"/>
    <s v="Yes"/>
    <s v="Yes"/>
    <n v="3"/>
    <x v="10"/>
    <s v="Telescope"/>
    <n v="3"/>
    <x v="65"/>
    <x v="0"/>
    <s v="true"/>
    <m/>
    <m/>
    <n v="1964"/>
    <m/>
    <m/>
    <m/>
    <m/>
    <m/>
  </r>
  <r>
    <s v="sensorGravimeter"/>
    <x v="1449"/>
    <n v="100"/>
    <n v="2000"/>
    <s v="Using radar and signals tracking from the surface, and alignment checks from the spacecraft, a detailed map of the orbital perturbation encountered by the spacecraft can be compiled, leading to knowledge about the various concentrations of mass on the body it orbits."/>
    <s v="stability"/>
    <s v="Squad"/>
    <s v="Yes"/>
    <s v="Yes"/>
    <n v="2"/>
    <x v="10"/>
    <s v="Orbital Pertubation"/>
    <m/>
    <x v="62"/>
    <x v="0"/>
    <s v="true"/>
    <m/>
    <m/>
    <n v="1958"/>
    <m/>
    <m/>
    <m/>
    <m/>
    <m/>
  </r>
  <r>
    <s v="solarpanel-blanket-1"/>
    <x v="1450"/>
    <n v="57000"/>
    <n v="1140000"/>
    <s v="OKEB offers a new take on solar arrays - really, really big. Their first entry into the market dwarfs even Kerb Kastria Inc.'s Megalador panel. Uses the latest state of the art technology. 420m^2."/>
    <s v="highTechElectricalSystems"/>
    <s v="Near Future Solar"/>
    <s v="Yes"/>
    <s v="Yes"/>
    <e v="#N/A"/>
    <x v="5"/>
    <s v="Solar"/>
    <n v="11"/>
    <x v="160"/>
    <x v="0"/>
    <s v="true"/>
    <m/>
    <m/>
    <n v="2019"/>
    <m/>
    <m/>
    <m/>
    <m/>
    <m/>
  </r>
  <r>
    <s v="solarpanel-blanket-2"/>
    <x v="1451"/>
    <n v="11400"/>
    <n v="228000"/>
    <s v="OKEB's smaller sized panel set is still quite large! Uses the latest state of the art technology. 73.125m^2."/>
    <s v="advPVMaterials"/>
    <s v="Near Future Solar"/>
    <s v="Yes"/>
    <s v="Yes"/>
    <n v="8"/>
    <x v="5"/>
    <s v="Solar"/>
    <n v="10"/>
    <x v="160"/>
    <x v="0"/>
    <s v="true"/>
    <m/>
    <m/>
    <n v="2019"/>
    <m/>
    <m/>
    <m/>
    <m/>
    <m/>
  </r>
  <r>
    <s v="strutOcto"/>
    <x v="1452"/>
    <n v="7"/>
    <n v="140"/>
    <s v="StrutCo presents: Octagonal struts! Use them to mount stop signs or octopi."/>
    <s v="start"/>
    <s v="Squad"/>
    <s v="Yes"/>
    <s v="Yes"/>
    <n v="0"/>
    <x v="0"/>
    <m/>
    <n v="0"/>
    <x v="1"/>
    <x v="0"/>
    <s v="true"/>
    <m/>
    <m/>
    <n v="0"/>
    <m/>
    <m/>
    <m/>
    <m/>
    <m/>
  </r>
  <r>
    <s v="OCTOTank"/>
    <x v="1453"/>
    <n v="1"/>
    <n v="5800"/>
    <s v="A Octagonal strut that contains a fuel tank, all fuel is inside the fuel tank, not on the exterior structure."/>
    <s v="precisionEngineering"/>
    <s v="Squad"/>
    <s v="Yes"/>
    <s v="No"/>
    <n v="5"/>
    <x v="0"/>
    <s v="Structural"/>
    <n v="2"/>
    <x v="0"/>
    <x v="0"/>
    <s v="false"/>
    <m/>
    <m/>
    <n v="1967"/>
    <m/>
    <m/>
    <m/>
    <m/>
    <m/>
  </r>
  <r>
    <s v="OCTOs0Adapter"/>
    <x v="1454"/>
    <n v="10"/>
    <n v="5800"/>
    <s v="An adapter that seamlessly connects the Octagonal frame to the standard 0.625 rocket parts."/>
    <s v="precisionEngineering"/>
    <s v="Squad"/>
    <s v="Yes"/>
    <s v="No"/>
    <n v="5"/>
    <x v="0"/>
    <s v="Structural"/>
    <n v="2"/>
    <x v="0"/>
    <x v="0"/>
    <s v="false"/>
    <m/>
    <m/>
    <n v="1967"/>
    <m/>
    <m/>
    <m/>
    <m/>
    <m/>
  </r>
  <r>
    <s v="rn_sputnik3_nosecone"/>
    <x v="1455"/>
    <n v="240"/>
    <n v="6000"/>
    <s v="Nose cone for the Sputnik 3 probe."/>
    <s v="generalRocketry"/>
    <s v="RN Soviet Rockets"/>
    <s v="Yes"/>
    <s v="No"/>
    <n v="2"/>
    <x v="0"/>
    <s v="Fairing"/>
    <m/>
    <x v="40"/>
    <x v="0"/>
    <s v="false"/>
    <s v="Sputnik 3"/>
    <m/>
    <n v="1958"/>
    <m/>
    <m/>
    <m/>
    <m/>
    <m/>
  </r>
  <r>
    <s v="rn_sputnik3_base"/>
    <x v="1456"/>
    <n v="200"/>
    <n v="500"/>
    <s v="Payload base for Sputnik 3 rocket, put on top of second stage."/>
    <s v="generalRocketry"/>
    <s v="RN Soviet Rockets"/>
    <s v="Yes"/>
    <s v="No"/>
    <n v="2"/>
    <x v="0"/>
    <s v="Payload"/>
    <n v="2"/>
    <x v="40"/>
    <x v="0"/>
    <s v="false"/>
    <s v="Sputnik 3"/>
    <m/>
    <n v="1958"/>
    <m/>
    <m/>
    <m/>
    <m/>
    <m/>
  </r>
  <r>
    <s v="SXTOMS-A"/>
    <x v="1457"/>
    <n v="50"/>
    <n v="8200"/>
    <s v="A more powerful RCS version of the Puff thruster, designed to stabalise the largest of rockets and shuttles. (PART NOT SUPPORTED BY RP-0 OR RO)"/>
    <s v="metaMaterials"/>
    <s v="SXT"/>
    <s v="No"/>
    <s v="No"/>
    <n v="7"/>
    <x v="7"/>
    <m/>
    <m/>
    <x v="11"/>
    <x v="1"/>
    <m/>
    <m/>
    <m/>
    <m/>
    <m/>
    <m/>
    <m/>
    <m/>
    <m/>
  </r>
  <r>
    <s v="SXTOMS"/>
    <x v="1458"/>
    <n v="50"/>
    <n v="8200"/>
    <s v="A powerful RCS thruster, designed to stabalise the largest of rockets and shuttles. (PART NOT SUPPORTED BY RP-0 OR RO)"/>
    <s v="ORPHANS"/>
    <s v="SXT"/>
    <s v="No"/>
    <s v="No"/>
    <s v="ORPH"/>
    <x v="7"/>
    <m/>
    <m/>
    <x v="11"/>
    <x v="1"/>
    <m/>
    <m/>
    <m/>
    <m/>
    <m/>
    <m/>
    <m/>
    <m/>
    <m/>
  </r>
  <r>
    <s v="reactor-25-2"/>
    <x v="1459"/>
    <n v="676000"/>
    <n v="1950000"/>
    <s v="Massive Reactor - Good luck."/>
    <s v="advNuclearPower"/>
    <s v="Near Future Electrical"/>
    <s v="Yes"/>
    <s v="No"/>
    <n v="8"/>
    <x v="15"/>
    <s v="Nuclear Reactor"/>
    <n v="11"/>
    <x v="28"/>
    <x v="0"/>
    <s v="false"/>
    <m/>
    <m/>
    <n v="2035"/>
    <s v="According to Wiki, available around 2025"/>
    <m/>
    <m/>
    <m/>
    <m/>
  </r>
  <r>
    <m/>
    <x v="1460"/>
    <m/>
    <m/>
    <m/>
    <s v="giganticRocketry"/>
    <s v="RFTechLevels"/>
    <m/>
    <m/>
    <n v="8"/>
    <x v="19"/>
    <m/>
    <m/>
    <x v="94"/>
    <x v="2"/>
    <m/>
    <m/>
    <m/>
    <n v="2035"/>
    <m/>
    <m/>
    <m/>
    <m/>
    <m/>
  </r>
  <r>
    <m/>
    <x v="1461"/>
    <m/>
    <m/>
    <m/>
    <s v="experimentalRocketry"/>
    <s v="RFTechLevels"/>
    <m/>
    <m/>
    <n v="7"/>
    <x v="19"/>
    <m/>
    <m/>
    <x v="95"/>
    <x v="2"/>
    <m/>
    <m/>
    <m/>
    <n v="2019"/>
    <m/>
    <m/>
    <m/>
    <m/>
    <m/>
  </r>
  <r>
    <m/>
    <x v="1462"/>
    <m/>
    <m/>
    <m/>
    <s v="veryHeavyRocketry"/>
    <s v="RFTechLevels"/>
    <m/>
    <m/>
    <n v="6"/>
    <x v="19"/>
    <m/>
    <m/>
    <x v="161"/>
    <x v="2"/>
    <m/>
    <m/>
    <m/>
    <n v="2009"/>
    <m/>
    <m/>
    <m/>
    <m/>
    <m/>
  </r>
  <r>
    <m/>
    <x v="1463"/>
    <m/>
    <m/>
    <m/>
    <s v="heavierRocketry"/>
    <s v="RFTechLevels"/>
    <m/>
    <m/>
    <n v="5"/>
    <x v="19"/>
    <m/>
    <m/>
    <x v="162"/>
    <x v="2"/>
    <m/>
    <m/>
    <m/>
    <n v="1998"/>
    <m/>
    <m/>
    <m/>
    <m/>
    <m/>
  </r>
  <r>
    <m/>
    <x v="1464"/>
    <m/>
    <m/>
    <m/>
    <s v="heavyRocketry"/>
    <s v="RFTechLevels"/>
    <m/>
    <m/>
    <n v="4"/>
    <x v="19"/>
    <m/>
    <m/>
    <x v="163"/>
    <x v="2"/>
    <m/>
    <m/>
    <m/>
    <n v="1986"/>
    <m/>
    <m/>
    <m/>
    <m/>
    <m/>
  </r>
  <r>
    <m/>
    <x v="1465"/>
    <m/>
    <m/>
    <m/>
    <s v="advRocketry"/>
    <s v="RFTechLevels"/>
    <m/>
    <m/>
    <n v="3"/>
    <x v="19"/>
    <m/>
    <m/>
    <x v="164"/>
    <x v="2"/>
    <m/>
    <m/>
    <m/>
    <n v="1981"/>
    <m/>
    <m/>
    <m/>
    <m/>
    <m/>
  </r>
  <r>
    <m/>
    <x v="1466"/>
    <m/>
    <m/>
    <m/>
    <s v="generalRocketry"/>
    <s v="RFTechLevels"/>
    <m/>
    <m/>
    <n v="2"/>
    <x v="19"/>
    <m/>
    <m/>
    <x v="165"/>
    <x v="2"/>
    <m/>
    <m/>
    <m/>
    <n v="1972"/>
    <m/>
    <m/>
    <m/>
    <m/>
    <m/>
  </r>
  <r>
    <m/>
    <x v="1467"/>
    <m/>
    <m/>
    <m/>
    <s v="basicRocketry"/>
    <s v="RFTechLevels"/>
    <m/>
    <m/>
    <n v="1"/>
    <x v="19"/>
    <m/>
    <m/>
    <x v="166"/>
    <x v="2"/>
    <m/>
    <m/>
    <m/>
    <n v="1967"/>
    <m/>
    <m/>
    <m/>
    <m/>
    <m/>
  </r>
  <r>
    <s v="PoodleM"/>
    <x v="1468"/>
    <n v="2500"/>
    <n v="8000"/>
    <s v="After a borrowing some plans from Jebediah Kerman's Junkyard and Spacecraft Parts Co., the Rockomax Conglomerate has entered the field of nuclear propulsion with this tiny little rocket nicknamed the &quot;Shiba&quot;. The NT-5R Shiba has a much smaller profile than its predecessor, but is less efficient due to its smaller power source. Because the reactor is always active, it will constantly produce electricity as long as the engine isn't being fired. Plume configured by RealPlume. (PART NOT SUPPORTED BY RP-0 OR RO)"/>
    <s v="ORPHANS"/>
    <s v="Ven Stock Revamp"/>
    <s v="No"/>
    <s v="No"/>
    <s v="ORPH"/>
    <x v="7"/>
    <m/>
    <m/>
    <x v="11"/>
    <x v="1"/>
    <m/>
    <m/>
    <m/>
    <m/>
    <m/>
    <m/>
    <m/>
    <m/>
    <m/>
  </r>
  <r>
    <s v="ionEngine"/>
    <x v="1469"/>
    <n v="380"/>
    <n v="7600"/>
    <s v="Small lightweight efficient ion engine. Takes a bit of power though and doesn't provide much thrust. Diameter: [0.3 m]. Plume configured by RealPlume."/>
    <s v="ionPropulsion"/>
    <s v="Squad"/>
    <s v="Yes"/>
    <s v="Yes"/>
    <n v="7"/>
    <x v="14"/>
    <s v="Electric Engine"/>
    <m/>
    <x v="25"/>
    <x v="0"/>
    <s v="true"/>
    <s v="Deep Space 1"/>
    <s v="NSTAR"/>
    <n v="1998"/>
    <m/>
    <m/>
    <m/>
    <m/>
    <m/>
  </r>
  <r>
    <s v="4x_NK-39"/>
    <x v="1470"/>
    <m/>
    <m/>
    <m/>
    <m/>
    <s v="Engine_Config"/>
    <s v="Yes"/>
    <m/>
    <e v="#N/A"/>
    <x v="3"/>
    <m/>
    <m/>
    <x v="144"/>
    <x v="0"/>
    <m/>
    <s v="N1F Block V (3rd stage)"/>
    <s v="N1_BlockV"/>
    <n v="1973"/>
    <m/>
    <m/>
    <m/>
    <m/>
    <m/>
  </r>
  <r>
    <s v="GeminiNosecone625m"/>
    <x v="1471"/>
    <n v="1"/>
    <n v="0"/>
    <s v="A small nose cone fairing for all your fairing needs."/>
    <s v="stability"/>
    <s v="FASA"/>
    <s v="Yes"/>
    <s v="Yes"/>
    <n v="2"/>
    <x v="0"/>
    <s v="Fairing"/>
    <m/>
    <x v="1"/>
    <x v="0"/>
    <s v="true"/>
    <m/>
    <m/>
    <n v="0"/>
    <m/>
    <m/>
    <m/>
    <m/>
    <m/>
  </r>
  <r>
    <s v="GeminiNosecone1m"/>
    <x v="1472"/>
    <n v="2"/>
    <n v="0"/>
    <s v="A medium nose cone fairing for all your fairing needs."/>
    <s v="stability"/>
    <s v="FASA"/>
    <s v="Yes"/>
    <s v="Yes"/>
    <n v="2"/>
    <x v="0"/>
    <s v="Fairing"/>
    <m/>
    <x v="1"/>
    <x v="0"/>
    <s v="true"/>
    <m/>
    <m/>
    <n v="0"/>
    <m/>
    <m/>
    <m/>
    <m/>
    <m/>
  </r>
  <r>
    <s v="GeminiNosecone2m"/>
    <x v="1473"/>
    <n v="2"/>
    <n v="0"/>
    <s v="A large nose cone fairing for all your fairing needs."/>
    <s v="aerodynamicSystems"/>
    <s v="FASA"/>
    <s v="Yes"/>
    <s v="Yes"/>
    <n v="2"/>
    <x v="0"/>
    <s v="Fairing"/>
    <m/>
    <x v="1"/>
    <x v="0"/>
    <s v="true"/>
    <m/>
    <m/>
    <n v="0"/>
    <m/>
    <m/>
    <m/>
    <m/>
    <m/>
  </r>
  <r>
    <s v="FASAFairingNosecone_6_6mSRB"/>
    <x v="1474"/>
    <n v="2"/>
    <n v="0"/>
    <s v="A 260&quot; nose fairing for all your AJ-260 SRM needs. Includes a separation motor. Plume configured by RealPlume."/>
    <s v="aerodynamicSystems"/>
    <s v="FASA"/>
    <s v="Yes"/>
    <s v="Yes"/>
    <n v="2"/>
    <x v="0"/>
    <s v="Fairing"/>
    <m/>
    <x v="1"/>
    <x v="0"/>
    <s v="true"/>
    <m/>
    <m/>
    <n v="0"/>
    <m/>
    <m/>
    <m/>
    <m/>
    <m/>
  </r>
  <r>
    <s v="FASAFairingNosecone_4mSRB"/>
    <x v="1475"/>
    <n v="2"/>
    <n v="0"/>
    <s v="A 156&quot; nose fairing for all your UA156X SRM needs. Includes a separation motor. Plume configured by RealPlume."/>
    <s v="aerodynamicSystems"/>
    <s v="FASA"/>
    <s v="Yes"/>
    <s v="Yes"/>
    <n v="2"/>
    <x v="0"/>
    <s v="Fairing"/>
    <m/>
    <x v="1"/>
    <x v="0"/>
    <s v="true"/>
    <m/>
    <m/>
    <n v="0"/>
    <m/>
    <m/>
    <m/>
    <m/>
    <m/>
  </r>
  <r>
    <s v="FASAFairingNosecone_3mSRB"/>
    <x v="1476"/>
    <n v="50"/>
    <n v="1000"/>
    <s v="A 120&quot; nose fairing for all your UA120X SRM needs. Includes a separation motor. Plume configured by RealPlume."/>
    <s v="largeSolids"/>
    <s v="FASA"/>
    <s v="Yes"/>
    <s v="Yes"/>
    <n v="4"/>
    <x v="0"/>
    <s v="Fairing"/>
    <m/>
    <x v="43"/>
    <x v="0"/>
    <s v="true"/>
    <s v="UA120X"/>
    <m/>
    <n v="1965"/>
    <m/>
    <m/>
    <m/>
    <m/>
    <m/>
  </r>
  <r>
    <s v="proceduralNoseCone"/>
    <x v="1477"/>
    <n v="0.1"/>
    <n v="2"/>
    <s v="Made from viscoelastic nanopolymers (which were discovered by accident... growing in the back of the office mini-fridge) this nose cone can be stretched to fit a range of diameters, and can be made more or less pointy. Hardens to a rigid structure before launch!"/>
    <s v="start"/>
    <s v="Procedural Parts"/>
    <s v="Yes"/>
    <s v="Yes"/>
    <n v="0"/>
    <x v="0"/>
    <m/>
    <n v="0"/>
    <x v="1"/>
    <x v="0"/>
    <s v="true"/>
    <m/>
    <m/>
    <n v="0"/>
    <m/>
    <m/>
    <m/>
    <m/>
    <m/>
  </r>
  <r>
    <s v="CXA_Node1"/>
    <x v="1478"/>
    <n v="8000"/>
    <n v="18000"/>
    <s v="|2M Series Habitation Module| Utility node with multiple docking location. Contains integral batteries and general stowage space."/>
    <s v="specializedConstruction"/>
    <s v="CxAerospace"/>
    <s v="Yes"/>
    <s v="No"/>
    <n v="5"/>
    <x v="6"/>
    <s v="Station"/>
    <m/>
    <x v="9"/>
    <x v="0"/>
    <s v="false"/>
    <s v="ISS Unity"/>
    <m/>
    <n v="1998"/>
    <m/>
    <m/>
    <m/>
    <m/>
    <m/>
  </r>
  <r>
    <s v="RD171_StockVersion"/>
    <x v="1199"/>
    <n v="5400"/>
    <n v="108000"/>
    <s v="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
    <s v="stagedTL5"/>
    <s v="Soviet Engines"/>
    <s v="Yes"/>
    <s v="Yes"/>
    <n v="6"/>
    <x v="3"/>
    <m/>
    <m/>
    <x v="155"/>
    <x v="0"/>
    <s v="true"/>
    <s v="Energia"/>
    <s v="RD170"/>
    <n v="1987"/>
    <m/>
    <m/>
    <m/>
    <m/>
    <s v="liquidEnginemogulmp1500,rd170engine,RD171_StockVersion,SXTKD170"/>
  </r>
  <r>
    <s v="SXTKD170"/>
    <x v="1199"/>
    <n v="5400"/>
    <n v="108000"/>
    <s v="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
    <s v="stagedTL5"/>
    <s v="SXT"/>
    <s v="Yes"/>
    <s v="Yes"/>
    <n v="6"/>
    <x v="3"/>
    <m/>
    <m/>
    <x v="155"/>
    <x v="0"/>
    <s v="true"/>
    <s v="Energia"/>
    <s v="RD170"/>
    <n v="1987"/>
    <m/>
    <m/>
    <m/>
    <m/>
    <s v="liquidEnginemogulmp1500,rd170engine,RD171_StockVersion,SXTKD170"/>
  </r>
  <r>
    <s v="A-7"/>
    <x v="1479"/>
    <m/>
    <m/>
    <m/>
    <s v="engineering101"/>
    <s v="Engine_Config"/>
    <s v="Yes"/>
    <m/>
    <n v="1"/>
    <x v="12"/>
    <m/>
    <m/>
    <x v="26"/>
    <x v="0"/>
    <m/>
    <s v="Redstone"/>
    <s v="NAA75_110"/>
    <n v="1956"/>
    <m/>
    <m/>
    <m/>
    <m/>
    <m/>
  </r>
  <r>
    <s v="A-6"/>
    <x v="1480"/>
    <m/>
    <m/>
    <m/>
    <m/>
    <s v="Engine_Config"/>
    <s v="Yes"/>
    <m/>
    <e v="#N/A"/>
    <x v="12"/>
    <m/>
    <m/>
    <x v="30"/>
    <x v="0"/>
    <m/>
    <s v="Redstone"/>
    <s v="NAA75_110"/>
    <n v="1952"/>
    <m/>
    <m/>
    <m/>
    <m/>
    <m/>
  </r>
  <r>
    <s v="rn_proton_blockd_3"/>
    <x v="1481"/>
    <n v="850"/>
    <n v="500"/>
    <s v="Russian space tug. In service from 1988 to 1996. Plume configured by RealPlume."/>
    <s v="generalRocketry"/>
    <s v="RN Soviet Rockets"/>
    <s v="Yes"/>
    <s v="No"/>
    <n v="2"/>
    <x v="3"/>
    <s v="US w/Engines"/>
    <m/>
    <x v="155"/>
    <x v="0"/>
    <s v="false"/>
    <s v="Block D-2 Space Tug"/>
    <m/>
    <n v="1988"/>
    <m/>
    <m/>
    <m/>
    <m/>
    <m/>
  </r>
  <r>
    <s v="NERVA-I"/>
    <x v="1482"/>
    <m/>
    <m/>
    <m/>
    <m/>
    <s v="Engine_Config"/>
    <s v="Yes"/>
    <m/>
    <e v="#N/A"/>
    <x v="19"/>
    <m/>
    <m/>
    <x v="165"/>
    <x v="0"/>
    <m/>
    <m/>
    <s v="NERVA"/>
    <n v="1973"/>
    <s v="Most likely wouldn't have launched till late 70s"/>
    <m/>
    <m/>
    <m/>
    <m/>
  </r>
  <r>
    <s v="NERVA-II"/>
    <x v="1483"/>
    <m/>
    <m/>
    <m/>
    <m/>
    <s v="Engine_Config"/>
    <s v="Yes"/>
    <m/>
    <e v="#N/A"/>
    <x v="19"/>
    <m/>
    <m/>
    <x v="164"/>
    <x v="0"/>
    <m/>
    <m/>
    <s v="NERVAII"/>
    <n v="1983"/>
    <s v="Available years after NERVA"/>
    <m/>
    <m/>
    <m/>
    <m/>
  </r>
  <r>
    <s v="NK-15-Original-NoGimbal"/>
    <x v="1484"/>
    <m/>
    <m/>
    <m/>
    <m/>
    <s v="Engine_Config"/>
    <s v="Yes"/>
    <m/>
    <e v="#N/A"/>
    <x v="3"/>
    <m/>
    <m/>
    <x v="148"/>
    <x v="0"/>
    <m/>
    <m/>
    <s v="NK33"/>
    <n v="1969"/>
    <m/>
    <m/>
    <m/>
    <m/>
    <m/>
  </r>
  <r>
    <s v="rn_proton_blockd_6"/>
    <x v="1485"/>
    <n v="850"/>
    <n v="500"/>
    <s v="Russian space tug. In service from 1994 to 2002. Plume configured by RealPlume."/>
    <s v="generalRocketry"/>
    <s v="RN Soviet Rockets"/>
    <s v="Yes"/>
    <s v="No"/>
    <n v="2"/>
    <x v="3"/>
    <s v="US w/Engines"/>
    <m/>
    <x v="167"/>
    <x v="0"/>
    <s v="false"/>
    <s v="Block DM-5 Space Tug"/>
    <m/>
    <n v="1994"/>
    <m/>
    <m/>
    <m/>
    <m/>
    <m/>
  </r>
  <r>
    <s v="NK-15"/>
    <x v="1486"/>
    <m/>
    <m/>
    <m/>
    <m/>
    <s v="Engine_Config"/>
    <s v="Yes"/>
    <m/>
    <e v="#N/A"/>
    <x v="3"/>
    <m/>
    <m/>
    <x v="148"/>
    <x v="0"/>
    <m/>
    <m/>
    <s v="NK33"/>
    <n v="1969"/>
    <m/>
    <m/>
    <m/>
    <m/>
    <m/>
  </r>
  <r>
    <s v="NK-33-Original-NoGimbal"/>
    <x v="1487"/>
    <m/>
    <m/>
    <m/>
    <s v="precisionPropulsion"/>
    <s v="Engine_Config"/>
    <s v="Yes"/>
    <m/>
    <n v="5"/>
    <x v="3"/>
    <m/>
    <m/>
    <x v="144"/>
    <x v="0"/>
    <m/>
    <m/>
    <s v="NK33"/>
    <n v="1975"/>
    <m/>
    <m/>
    <m/>
    <m/>
    <m/>
  </r>
  <r>
    <s v="NP_S598M"/>
    <x v="1488"/>
    <n v="200"/>
    <n v="2800"/>
    <s v="The S5.98M also known as the 14D30 is a Russian rocket engine, currently powering the Briz upper stages. The engines design was based on the S5.92 engine, but differs slightly in mass, performance and physical layout. Plume configured by RealPlume."/>
    <s v="propulsionSystems"/>
    <s v="Niche Parts"/>
    <s v="Yes"/>
    <s v="No"/>
    <n v="4"/>
    <x v="3"/>
    <s v="US Engine"/>
    <m/>
    <x v="146"/>
    <x v="0"/>
    <s v="false"/>
    <s v="Briz"/>
    <m/>
    <n v="1999"/>
    <m/>
    <m/>
    <m/>
    <m/>
    <s v="S5_98M,rn_brizm_me,NP_S598M"/>
  </r>
  <r>
    <s v="NK-33"/>
    <x v="1489"/>
    <m/>
    <m/>
    <m/>
    <s v="precisionPropulsion"/>
    <s v="Engine_Config"/>
    <s v="Yes"/>
    <m/>
    <n v="5"/>
    <x v="3"/>
    <m/>
    <m/>
    <x v="144"/>
    <x v="0"/>
    <m/>
    <m/>
    <s v="NK33"/>
    <n v="1975"/>
    <m/>
    <m/>
    <m/>
    <m/>
    <m/>
  </r>
  <r>
    <s v="S5_98M"/>
    <x v="1490"/>
    <n v="1000"/>
    <n v="3500"/>
    <s v="A staged combustion cycle hypergolic vacuum engine. Used on the Briz upper stage series. Diameter: 0.95 m. Plume configured by RealPlume. (PART NOT COSTED BY RP-0 BUT IN CORRECT NODE)"/>
    <s v="avionicsTL5"/>
    <s v="RealEngines"/>
    <s v="Yes"/>
    <s v="No"/>
    <n v="6"/>
    <x v="3"/>
    <m/>
    <m/>
    <x v="146"/>
    <x v="0"/>
    <s v="false"/>
    <s v="Briz"/>
    <s v="S5_98M"/>
    <n v="1999"/>
    <m/>
    <m/>
    <m/>
    <m/>
    <s v="S5_98M,rn_brizm_me,NP_S598M"/>
  </r>
  <r>
    <s v="rn_brizm_me"/>
    <x v="1490"/>
    <n v="12500"/>
    <n v="70"/>
    <s v="Main engine used on Briz-M upper stage. In use with the Proton-M series of rockets. Plume configured by RealPlume."/>
    <s v="generalRocketry"/>
    <s v="RN Soviet Rockets"/>
    <s v="Yes"/>
    <s v="No"/>
    <n v="2"/>
    <x v="3"/>
    <m/>
    <m/>
    <x v="146"/>
    <x v="0"/>
    <s v="false"/>
    <s v="Briz-M"/>
    <m/>
    <n v="1999"/>
    <m/>
    <m/>
    <m/>
    <m/>
    <s v="S5_98M,rn_brizm_me,NP_S598M"/>
  </r>
  <r>
    <s v="rn_dnepr1_rd264"/>
    <x v="1491"/>
    <n v="445"/>
    <n v="35600"/>
    <s v="RD-264 rocket engine used on first stage of the Dnepr 1 rocket. Plume configured by RealPlume."/>
    <s v="precisionPropulsion"/>
    <s v="RN Soviet Rockets"/>
    <s v="Yes"/>
    <s v="Yes"/>
    <n v="5"/>
    <x v="3"/>
    <m/>
    <m/>
    <x v="146"/>
    <x v="0"/>
    <s v="true"/>
    <s v="Dnepr 1"/>
    <m/>
    <n v="1999"/>
    <m/>
    <m/>
    <m/>
    <m/>
    <m/>
  </r>
  <r>
    <s v="rn_dnepr1_rd0255"/>
    <x v="1492"/>
    <n v="550"/>
    <n v="11000"/>
    <s v="RD-0256 rocket engine used on second stage of the Dnepr 1 rocket. Plume configured by RealPlume."/>
    <s v="stagedTL5"/>
    <s v="RN Soviet Rockets"/>
    <s v="Yes"/>
    <s v="Yes"/>
    <n v="6"/>
    <x v="3"/>
    <m/>
    <m/>
    <x v="146"/>
    <x v="0"/>
    <s v="true"/>
    <s v="Dnepr 1"/>
    <m/>
    <n v="1999"/>
    <m/>
    <m/>
    <m/>
    <m/>
    <m/>
  </r>
  <r>
    <s v="rn_zenit_blockd"/>
    <x v="1493"/>
    <n v="850"/>
    <n v="500"/>
    <s v="Russian space tug. In service from 1999 to present. Plume configured by RealPlume."/>
    <s v="generalRocketry"/>
    <s v="RN Soviet Rockets"/>
    <s v="Yes"/>
    <s v="No"/>
    <n v="2"/>
    <x v="3"/>
    <s v="US w/Engines"/>
    <m/>
    <x v="146"/>
    <x v="0"/>
    <s v="false"/>
    <s v="Block DM-SL Space Tug"/>
    <m/>
    <n v="1999"/>
    <m/>
    <m/>
    <m/>
    <m/>
    <m/>
  </r>
  <r>
    <s v="rn_brizm_vern"/>
    <x v="1494"/>
    <n v="12500"/>
    <n v="70"/>
    <s v="Vernier engine used on Briz-M upper stage. In use with the Proton-M series of rockets. Plume configured by RealPlume."/>
    <s v="generalRocketry"/>
    <s v="RN Soviet Rockets"/>
    <s v="Yes"/>
    <s v="No"/>
    <n v="2"/>
    <x v="3"/>
    <s v="RCS Engine"/>
    <m/>
    <x v="146"/>
    <x v="0"/>
    <s v="false"/>
    <s v="Briz-M"/>
    <m/>
    <n v="1999"/>
    <m/>
    <m/>
    <m/>
    <m/>
    <m/>
  </r>
  <r>
    <s v="AJ26-62"/>
    <x v="1495"/>
    <m/>
    <m/>
    <m/>
    <s v="stagedTL7"/>
    <s v="Engine_Config"/>
    <s v="Yes"/>
    <m/>
    <n v="8"/>
    <x v="3"/>
    <m/>
    <n v="10"/>
    <x v="168"/>
    <x v="0"/>
    <m/>
    <s v="Antares-100"/>
    <s v="NK33"/>
    <n v="2013"/>
    <m/>
    <m/>
    <m/>
    <m/>
    <m/>
  </r>
  <r>
    <s v="NK-15V-Original-NoGimbal"/>
    <x v="1496"/>
    <m/>
    <m/>
    <m/>
    <m/>
    <s v="Engine_Config"/>
    <s v="Yes"/>
    <m/>
    <e v="#N/A"/>
    <x v="3"/>
    <m/>
    <m/>
    <x v="148"/>
    <x v="0"/>
    <m/>
    <m/>
    <s v="NK43"/>
    <n v="1969"/>
    <m/>
    <m/>
    <m/>
    <m/>
    <m/>
  </r>
  <r>
    <s v="SSTU-SC-ENG-RD-180"/>
    <x v="1497"/>
    <n v="2700"/>
    <n v="54000"/>
    <s v="SSTU - ShipCore: Engines - RD-180.  The most powerful single-combustion chamber engine ever produced*, the RD-180 is often a good choice when you need to land skyscrapers on the Mun.  Even more impressive(ly insane) when used in engine clusters.  While its efficiency might be lacking by modern standards it more than compensates for it with its incredible thrust output.  Due to this it is most useful in the lowest stage of a rocket where the most thrust is needed.  (* SSTU engineers are currently prototyping an upgraded and modified RD-180 engine with even more power, however it is not yet in full production; see the F1B for more info). Using the patented SSTU Engine-Clustering technology the number of engines, engine layout, mounting or shroud type, and mount/shroud size are configurable, and each set of engines are built to your specifications. (PART NOT SUPPORTED BY RO BUT PLACED AND COSTED BY RP-0)"/>
    <s v="stagedTL6"/>
    <s v="SSTU"/>
    <s v="Yes"/>
    <s v="Yes"/>
    <n v="7"/>
    <x v="3"/>
    <s v="FS Engine"/>
    <m/>
    <x v="146"/>
    <x v="0"/>
    <s v="true"/>
    <s v="Atlas V"/>
    <m/>
    <n v="2002"/>
    <m/>
    <m/>
    <m/>
    <m/>
    <m/>
  </r>
  <r>
    <s v="NK-15V"/>
    <x v="1498"/>
    <m/>
    <m/>
    <m/>
    <m/>
    <s v="Engine_Config"/>
    <s v="Yes"/>
    <m/>
    <e v="#N/A"/>
    <x v="3"/>
    <m/>
    <m/>
    <x v="148"/>
    <x v="0"/>
    <m/>
    <m/>
    <s v="NK43"/>
    <n v="1969"/>
    <m/>
    <m/>
    <m/>
    <m/>
    <m/>
  </r>
  <r>
    <s v="solarpanel-curved-375-1"/>
    <x v="1499"/>
    <n v="150"/>
    <n v="3000"/>
    <s v="Might as well wrap a solar panel around your tank. Uses the latest state of the art technology. 0.675m^2."/>
    <s v="experimentalElectrics"/>
    <s v="Near Future Solar"/>
    <s v="Yes"/>
    <s v="Yes"/>
    <n v="8"/>
    <x v="5"/>
    <s v="Solar"/>
    <n v="9"/>
    <x v="10"/>
    <x v="0"/>
    <s v="true"/>
    <m/>
    <m/>
    <n v="2009"/>
    <m/>
    <m/>
    <m/>
    <m/>
    <m/>
  </r>
  <r>
    <s v="solarpanel-curved-25-1"/>
    <x v="1500"/>
    <n v="800"/>
    <n v="16000"/>
    <s v="Might as well wrap a solar panel around your tank. Uses the latest state of the art technology. 2.823m^2."/>
    <s v="specializedElectrics"/>
    <s v="Near Future Solar"/>
    <s v="Yes"/>
    <s v="Yes"/>
    <n v="7"/>
    <x v="5"/>
    <s v="Solar"/>
    <n v="8"/>
    <x v="12"/>
    <x v="0"/>
    <s v="true"/>
    <m/>
    <m/>
    <n v="1972"/>
    <m/>
    <m/>
    <m/>
    <m/>
    <m/>
  </r>
  <r>
    <s v="ionXenon-125"/>
    <x v="1501"/>
    <n v="7488"/>
    <n v="34000"/>
    <s v="The NASA Evolutionary Xenon Thruster project at NASA GRC produced quite a little marvel.  Certified for flight use, and currently planned for several outer-solar system missions, the efficiency of the Ion thruster greatly increased the payload weight, at the expense of burn time. Hope you've got time on your hands! Oh, and about 6.9kW of electricity (13.8kW for two)."/>
    <s v="Unresearchable"/>
    <s v="Near Future Propulsion"/>
    <s v="Yes"/>
    <s v="No"/>
    <e v="#N/A"/>
    <x v="14"/>
    <s v="Electric Engine"/>
    <n v="10"/>
    <x v="32"/>
    <x v="0"/>
    <s v="false"/>
    <m/>
    <m/>
    <n v="2035"/>
    <m/>
    <m/>
    <m/>
    <m/>
    <m/>
  </r>
  <r>
    <s v="ionXenon-0625"/>
    <x v="1502"/>
    <n v="3910"/>
    <n v="21500"/>
    <s v="The Advanced Fairly Trustworthy Electric Rocket engine was the next step for Ion Symphonic Protonic after the IX-6315 began to develop a reputation for being 'lame'. It runs on xenon fuel and is really quite a lot better."/>
    <s v="advIonPropulsion"/>
    <s v="Near Future Propulsion"/>
    <s v="Yes"/>
    <s v="No"/>
    <n v="8"/>
    <x v="14"/>
    <s v="Electric Engine"/>
    <n v="10"/>
    <x v="169"/>
    <x v="0"/>
    <s v="false"/>
    <m/>
    <m/>
    <n v="2019"/>
    <s v="First test expected 2019"/>
    <m/>
    <m/>
    <m/>
    <m/>
  </r>
  <r>
    <s v="rn_aerobee350_sas"/>
    <x v="1503"/>
    <n v="450"/>
    <n v="2200"/>
    <s v="Probe core and battery for the Aerobee 350. Place between the main body and nosecone."/>
    <s v="generalRocketry"/>
    <s v="RN US Rockets"/>
    <s v="Yes"/>
    <s v="No"/>
    <n v="2"/>
    <x v="1"/>
    <s v="Probe"/>
    <m/>
    <x v="156"/>
    <x v="0"/>
    <s v="false"/>
    <s v="Aerobee 350"/>
    <m/>
    <n v="1964"/>
    <m/>
    <m/>
    <m/>
    <m/>
    <m/>
  </r>
  <r>
    <s v="NK-43-Original-NoGimbal"/>
    <x v="1504"/>
    <m/>
    <m/>
    <m/>
    <s v="precisionPropulsion"/>
    <s v="Engine_Config"/>
    <s v="Yes"/>
    <m/>
    <n v="5"/>
    <x v="3"/>
    <m/>
    <m/>
    <x v="144"/>
    <x v="0"/>
    <m/>
    <m/>
    <s v="NK43"/>
    <n v="1975"/>
    <m/>
    <m/>
    <m/>
    <m/>
    <m/>
  </r>
  <r>
    <s v="NK-43"/>
    <x v="1505"/>
    <m/>
    <m/>
    <m/>
    <s v="precisionPropulsion"/>
    <s v="Engine_Config"/>
    <s v="Yes"/>
    <m/>
    <n v="5"/>
    <x v="3"/>
    <m/>
    <m/>
    <x v="144"/>
    <x v="0"/>
    <m/>
    <m/>
    <s v="NK43"/>
    <n v="1975"/>
    <m/>
    <m/>
    <m/>
    <m/>
    <m/>
  </r>
  <r>
    <s v="SXTNERVAB"/>
    <x v="1506"/>
    <n v="75000"/>
    <n v="2000000"/>
    <s v="A later 70s atomic engine. Relatively low TWR but high ISP and power generation of 4200 MW. Derived from the Phoebus 2A ground demonstrator, tested in 1968. Plume configured by RealPlume."/>
    <s v="improvedNuclearPropulsion"/>
    <s v="SXT"/>
    <s v="Yes"/>
    <s v="Yes"/>
    <n v="7"/>
    <x v="19"/>
    <s v="Engine"/>
    <m/>
    <x v="164"/>
    <x v="0"/>
    <s v="true"/>
    <s v="NERVA II"/>
    <s v="NERVAII"/>
    <n v="1983"/>
    <s v="Available years after NERVA"/>
    <m/>
    <m/>
    <m/>
    <m/>
  </r>
  <r>
    <s v="ntr-sc-125-2"/>
    <x v="1506"/>
    <n v="75000"/>
    <n v="2000000"/>
    <s v="A later 70s atomic engine. Relatively low TWR but high ISP and power generation of 4200 MW. Derived from the Phoebus 2A ground demonstrator, tested in 1968. Plume configured by RealPlume."/>
    <m/>
    <s v="Kerbal Atomics"/>
    <s v="Yes"/>
    <s v="Yes"/>
    <e v="#N/A"/>
    <x v="19"/>
    <s v="Engine"/>
    <m/>
    <x v="164"/>
    <x v="0"/>
    <s v="true"/>
    <s v="NERVA II"/>
    <s v="NERVAII"/>
    <n v="1983"/>
    <s v="Available years after NERVA"/>
    <m/>
    <m/>
    <m/>
    <m/>
  </r>
  <r>
    <s v="nuclearEngine"/>
    <x v="1507"/>
    <n v="25000"/>
    <n v="1750000"/>
    <s v="1970s low TWR vacuum engine. the NERVA (Nuclear Engine for Rocket Vehicle Applications) is designed for orbital tugs and large rocket upper stages. Diameter: [1.25 m]. Plume configured by RealPlume."/>
    <s v="nuclearPropulsion"/>
    <s v="Squad"/>
    <s v="Yes"/>
    <s v="Yes"/>
    <n v="4.5"/>
    <x v="19"/>
    <s v="Engine"/>
    <m/>
    <x v="165"/>
    <x v="0"/>
    <s v="true"/>
    <s v="NERVA"/>
    <s v="NERVA"/>
    <n v="1973"/>
    <m/>
    <m/>
    <m/>
    <m/>
    <m/>
  </r>
  <r>
    <s v="ntr-sc-125-1"/>
    <x v="1507"/>
    <n v="25000"/>
    <n v="1750000"/>
    <s v="1970s low TWR vacuum engine. the NERVA (Nuclear Engine for Rocket Vehicle Applications) is designed for orbital tugs and large rocket upper stages. Diameter: [1.25 m]. Plume configured by RealPlume."/>
    <m/>
    <s v="Kerbal Atomics"/>
    <s v="Yes"/>
    <s v="Yes"/>
    <e v="#N/A"/>
    <x v="19"/>
    <s v="Engine"/>
    <m/>
    <x v="165"/>
    <x v="0"/>
    <s v="true"/>
    <s v="NERVA"/>
    <s v="NERVA"/>
    <n v="1973"/>
    <s v="Most likely wouldn't have launched till late 70s"/>
    <m/>
    <m/>
    <m/>
    <m/>
  </r>
  <r>
    <s v="rn_neo_nr_solar_panel"/>
    <x v="1508"/>
    <n v="525"/>
    <n v="10500"/>
    <s v="Small NEO solar array."/>
    <s v="largeElectrics"/>
    <s v="RN Solar Panels"/>
    <s v="Yes"/>
    <s v="Yes"/>
    <n v="4.5"/>
    <x v="5"/>
    <s v="Solar"/>
    <n v="9"/>
    <x v="102"/>
    <x v="0"/>
    <s v="true"/>
    <s v="NEAR-Shoemaker"/>
    <m/>
    <n v="1996"/>
    <m/>
    <m/>
    <m/>
    <m/>
    <m/>
  </r>
  <r>
    <s v="rn_neo_dwn_solar_panel"/>
    <x v="1509"/>
    <n v="3125"/>
    <n v="62500"/>
    <s v="Medium NEO solar array."/>
    <s v="specializedElectrics"/>
    <s v="RN Solar Panels"/>
    <s v="Yes"/>
    <s v="Yes"/>
    <n v="7"/>
    <x v="5"/>
    <s v="Solar"/>
    <n v="10"/>
    <x v="74"/>
    <x v="0"/>
    <s v="true"/>
    <s v="Dawn"/>
    <m/>
    <n v="2007"/>
    <m/>
    <m/>
    <m/>
    <m/>
    <m/>
  </r>
  <r>
    <s v="rn_neo_ds_solar_panel"/>
    <x v="1510"/>
    <n v="720"/>
    <n v="14400"/>
    <s v="Medium NEO solar array."/>
    <s v="largeElectrics"/>
    <s v="RN Solar Panels"/>
    <s v="Yes"/>
    <s v="Yes"/>
    <n v="4.5"/>
    <x v="5"/>
    <s v="Solar"/>
    <n v="9"/>
    <x v="74"/>
    <x v="0"/>
    <s v="true"/>
    <s v="Deep Space 1"/>
    <m/>
    <n v="1998"/>
    <m/>
    <m/>
    <m/>
    <m/>
    <m/>
  </r>
  <r>
    <s v="reactor-375"/>
    <x v="1511"/>
    <n v="502750"/>
    <n v="1240000"/>
    <s v="NEED INPUT (PART NOT SUPPORTED BY RP-0, RO IN PROGRESS)"/>
    <s v="advNuclearPower"/>
    <s v="Near Future Electrical"/>
    <s v="Yes"/>
    <s v="No"/>
    <n v="8"/>
    <x v="7"/>
    <m/>
    <m/>
    <x v="11"/>
    <x v="1"/>
    <m/>
    <m/>
    <m/>
    <m/>
    <m/>
    <m/>
    <m/>
    <m/>
    <m/>
  </r>
  <r>
    <s v="pioneer_6_7_8_9"/>
    <x v="1512"/>
    <n v="500"/>
    <n v="10000"/>
    <s v="Pioneer interplanetary probe 6/7/8/9"/>
    <s v="miniaturization"/>
    <s v="RN US Probes"/>
    <s v="Yes"/>
    <s v="Yes"/>
    <n v="3"/>
    <x v="1"/>
    <s v="Probe"/>
    <m/>
    <x v="156"/>
    <x v="0"/>
    <s v="true"/>
    <s v="Pioneer 6"/>
    <m/>
    <n v="1965"/>
    <m/>
    <m/>
    <m/>
    <m/>
    <m/>
  </r>
  <r>
    <s v="XDragon2NoseConeX"/>
    <x v="1513"/>
    <n v="500"/>
    <n v="3000"/>
    <s v="An aerodynamic nose cone for the NASA Docking System."/>
    <s v="heavyAerodynamics"/>
    <s v="Chaka Monkey"/>
    <s v="Yes"/>
    <s v="No"/>
    <n v="5"/>
    <x v="2"/>
    <s v="CM Parts"/>
    <n v="10"/>
    <x v="130"/>
    <x v="0"/>
    <s v="false"/>
    <s v="NDS"/>
    <m/>
    <n v="2015"/>
    <m/>
    <m/>
    <m/>
    <m/>
    <m/>
  </r>
  <r>
    <s v="SXTTinyprop"/>
    <x v="1514"/>
    <n v="8"/>
    <n v="160"/>
    <s v="Fuel-injected air-cooled horizontally-opposed six-cylinder aero engine. 300HP at 2700RPM at sea level."/>
    <s v="start"/>
    <s v="SXT"/>
    <s v="Yes"/>
    <s v="Yes"/>
    <n v="0"/>
    <x v="11"/>
    <s v="Engine"/>
    <n v="0"/>
    <x v="1"/>
    <x v="0"/>
    <s v="true"/>
    <m/>
    <m/>
    <n v="0"/>
    <m/>
    <m/>
    <m/>
    <m/>
    <m/>
  </r>
  <r>
    <s v="reactor-0625"/>
    <x v="1515"/>
    <n v="19115"/>
    <n v="35500"/>
    <s v="Safe Affordable Fission Engine. Small and lightweight but powerful reactor enabled by new technology."/>
    <s v="nuclearPower"/>
    <s v="Near Future Electrical"/>
    <s v="Yes"/>
    <s v="No"/>
    <n v="6"/>
    <x v="15"/>
    <s v="Nuclear Reactor"/>
    <n v="10"/>
    <x v="170"/>
    <x v="0"/>
    <s v="false"/>
    <m/>
    <m/>
    <n v="2014"/>
    <m/>
    <m/>
    <m/>
    <m/>
    <m/>
  </r>
  <r>
    <s v="idaONE"/>
    <x v="1516"/>
    <n v="350"/>
    <n v="7500"/>
    <s v="The International Docking Adapter (IDA) is a spacecraft docking system adapter being developed to convert APAS-95 to the NASA Docking System (NDS)/ International Docking System Standard (IDSS)."/>
    <s v="advMetalworks"/>
    <s v="CST-100 Starliner"/>
    <s v="Yes"/>
    <s v="No"/>
    <n v="6"/>
    <x v="13"/>
    <s v="Docking"/>
    <m/>
    <x v="69"/>
    <x v="0"/>
    <s v="false"/>
    <s v="NDS"/>
    <m/>
    <n v="2015"/>
    <m/>
    <m/>
    <m/>
    <m/>
    <m/>
  </r>
  <r>
    <s v="dockingPort1"/>
    <x v="1517"/>
    <n v="4000"/>
    <n v="80000"/>
    <s v="This is the stock shielded docking port sized to the new NASA Docking System."/>
    <s v="avionicsTL7"/>
    <s v="Squad"/>
    <s v="Yes"/>
    <s v="Yes"/>
    <n v="8"/>
    <x v="13"/>
    <s v="Docking"/>
    <m/>
    <x v="69"/>
    <x v="0"/>
    <s v="true"/>
    <s v="NDS"/>
    <m/>
    <n v="2015"/>
    <m/>
    <m/>
    <m/>
    <m/>
    <m/>
  </r>
  <r>
    <s v="ndsport1"/>
    <x v="1518"/>
    <n v="350"/>
    <n v="7500"/>
    <s v="The NASA Docking System (NDS) is a spacecraft docking and berthing mechanism for US human spaceflight vehicles, such as the Orion Multi-Purpose Crew Vehicle and the Commercial Crew vehicles."/>
    <s v="advMetalworks"/>
    <s v="CST-100 Starliner"/>
    <s v="Yes"/>
    <s v="No"/>
    <n v="6"/>
    <x v="13"/>
    <s v="Docking"/>
    <m/>
    <x v="69"/>
    <x v="0"/>
    <s v="false"/>
    <s v="NDS"/>
    <m/>
    <n v="2015"/>
    <m/>
    <m/>
    <m/>
    <m/>
    <s v="dockingPort2,SSTU-SC-GEN-DP-1P,ndsport3,ndsport1,xndsport1x"/>
  </r>
  <r>
    <s v="ndsport3"/>
    <x v="1519"/>
    <n v="350"/>
    <n v="7500"/>
    <s v="The NASA Docking System (NDS) is a spacecraft docking and berthing mechanism for US human spaceflight vehicles, such as the Orion Multi-Purpose Crew Vehicle and the Commercial Crew vehicles."/>
    <s v="advMetalworks"/>
    <s v="CST-100 Starliner"/>
    <s v="Yes"/>
    <s v="No"/>
    <n v="6"/>
    <x v="13"/>
    <s v="Docking"/>
    <m/>
    <x v="69"/>
    <x v="0"/>
    <s v="false"/>
    <s v="NDS"/>
    <m/>
    <n v="2015"/>
    <m/>
    <m/>
    <m/>
    <m/>
    <s v="dockingPort2,SSTU-SC-GEN-DP-1P,ndsport3,ndsport1,xndsport1x"/>
  </r>
  <r>
    <s v="xndsport1x"/>
    <x v="1520"/>
    <n v="3500"/>
    <n v="70000"/>
    <s v="The NASA Docking System (NDS) is a spacecraft docking and berthing mechanism for US human spaceflight vehicles, such as the Orion Multi-Purpose Crew Vehicle and the Commercial Crew vehicles."/>
    <s v="advMetalworks"/>
    <s v="Chaka Monkey"/>
    <s v="Yes"/>
    <s v="Yes"/>
    <n v="6"/>
    <x v="13"/>
    <s v="Docking"/>
    <m/>
    <x v="69"/>
    <x v="0"/>
    <s v="true"/>
    <s v="NDS"/>
    <m/>
    <n v="2015"/>
    <m/>
    <m/>
    <m/>
    <m/>
    <s v="dockingPort2,SSTU-SC-GEN-DP-1P,ndsport3,ndsport1,xndsport1x"/>
  </r>
  <r>
    <s v="dockingPort2"/>
    <x v="1520"/>
    <n v="3500"/>
    <n v="70000"/>
    <s v="This is the stock docking port sized to the new NASA Docking System."/>
    <s v="avionicsTL7"/>
    <s v="Squad"/>
    <s v="Yes"/>
    <s v="Yes"/>
    <n v="8"/>
    <x v="13"/>
    <s v="Docking"/>
    <m/>
    <x v="69"/>
    <x v="0"/>
    <s v="true"/>
    <s v="NDS"/>
    <m/>
    <n v="2015"/>
    <m/>
    <m/>
    <m/>
    <m/>
    <s v="dockingPort2,SSTU-SC-GEN-DP-1P,ndsport3,ndsport1,xndsport1x"/>
  </r>
  <r>
    <s v="dockingPortLateral"/>
    <x v="1520"/>
    <n v="4000"/>
    <n v="80000"/>
    <s v="The new NASA Docking System."/>
    <s v="avionicsTL7"/>
    <s v="Squad"/>
    <s v="Yes"/>
    <s v="Yes"/>
    <n v="8"/>
    <x v="13"/>
    <s v="Docking"/>
    <m/>
    <x v="69"/>
    <x v="0"/>
    <s v="true"/>
    <s v="NDS"/>
    <m/>
    <n v="2015"/>
    <m/>
    <m/>
    <m/>
    <m/>
    <m/>
  </r>
  <r>
    <s v="SSTU-SC-GEN-DP-1P"/>
    <x v="1520"/>
    <n v="3500"/>
    <n v="70000"/>
    <s v="The NASA Docking System (NDS) is a spacecraft docking and berthing mechanism being developed for future US human spaceflight vehicles, such as the Orion Multi-Purpose Crew Vehicle and the Commercial Crew vehicles. The NDS is NASA's implementation of the International Docking System Standard (IDSS), an attempt by the ISS Multilateral Coordination Board (MCB) to create an international spacecraft docking standard. NDS is also known as the international Low Impact Docking System (iLIDS). Parachutes included."/>
    <s v="avionicsTL7"/>
    <s v="SSTU"/>
    <s v="Yes"/>
    <s v="Yes"/>
    <n v="8"/>
    <x v="13"/>
    <s v="Docking"/>
    <m/>
    <x v="69"/>
    <x v="0"/>
    <s v="true"/>
    <s v="NDS"/>
    <m/>
    <n v="2015"/>
    <m/>
    <m/>
    <m/>
    <m/>
    <s v="dockingPort2,SSTU-SC-GEN-DP-1P,ndsport3,ndsport1,xndsport1x"/>
  </r>
  <r>
    <s v="ionArgon-125"/>
    <x v="1521"/>
    <n v="12360"/>
    <n v="18600"/>
    <s v="Testing shows that clustering engines increases performance, further detaching the plume from the spacecraft. Tested in a laboratory, a cluster of 4 NASA 457Ms pushed the top end thrust density to about 57mN/kW, a substantial improvement.  This of course comes with a power cost, requiring 4 times as much power. (288kW) NOTE: This engine is based on a test article and theoretical predictions."/>
    <s v="Unresearcheable"/>
    <s v="Near Future Propulsion"/>
    <s v="Yes"/>
    <s v="Yes"/>
    <e v="#N/A"/>
    <x v="14"/>
    <s v="Electric Engine"/>
    <n v="11"/>
    <x v="31"/>
    <x v="0"/>
    <s v="true"/>
    <m/>
    <m/>
    <n v="2010"/>
    <s v="Clustering design later than single"/>
    <m/>
    <m/>
    <m/>
    <m/>
  </r>
  <r>
    <s v="ionArgon-0625"/>
    <x v="1522"/>
    <n v="1950"/>
    <n v="12500"/>
    <s v="Designed and tested as part of an initiative to produce higher thrust electric propulsion for manned missions, the NASA 457M sacrifices the much higher Isp of other thrusters for extra push.  Requires a lot more power, up to 72kW. NOTE: This engine is a lab test article, and has not flown."/>
    <s v="ionPropulsion"/>
    <s v="Near Future Propulsion"/>
    <s v="Yes"/>
    <s v="No"/>
    <n v="7"/>
    <x v="14"/>
    <s v="Electric Engine"/>
    <n v="11"/>
    <x v="25"/>
    <x v="0"/>
    <s v="false"/>
    <m/>
    <m/>
    <n v="2000"/>
    <m/>
    <m/>
    <m/>
    <m/>
    <m/>
  </r>
  <r>
    <s v="rtg-0625"/>
    <x v="1523"/>
    <n v="88710"/>
    <n v="160980"/>
    <s v="A much lighter and more efficient radioisotope generator by using the sterling cycle."/>
    <s v="highTechElectricalSystems"/>
    <s v="Near Future Electrical"/>
    <s v="Yes"/>
    <s v="No"/>
    <e v="#N/A"/>
    <x v="15"/>
    <s v="RTG"/>
    <n v="10"/>
    <x v="170"/>
    <x v="0"/>
    <s v="false"/>
    <m/>
    <m/>
    <n v="2015"/>
    <m/>
    <m/>
    <m/>
    <m/>
    <m/>
  </r>
  <r>
    <s v="SXTke111"/>
    <x v="1524"/>
    <n v="30"/>
    <n v="600"/>
    <s v="Constructed originally for the German Heinkel He 111 type bomber, this cockpit is useful for airdrop carrier planes, reconnaisance craft, and other vehicles where high visibility is paramount."/>
    <s v="start"/>
    <s v="SXT"/>
    <s v="Yes"/>
    <s v="Yes"/>
    <n v="0"/>
    <x v="11"/>
    <m/>
    <n v="0"/>
    <x v="1"/>
    <x v="0"/>
    <s v="true"/>
    <m/>
    <m/>
    <n v="0"/>
    <m/>
    <m/>
    <m/>
    <m/>
    <m/>
  </r>
  <r>
    <s v="Interceptor?Cockpit"/>
    <x v="1525"/>
    <n v="60"/>
    <n v="1200"/>
    <s v="Sometimes you need to install stuff on the nose too."/>
    <s v="start"/>
    <s v="Aviation Cockpits"/>
    <s v="Yes"/>
    <s v="Yes"/>
    <n v="0"/>
    <x v="11"/>
    <s v="Cockpit"/>
    <m/>
    <x v="1"/>
    <x v="0"/>
    <s v="true"/>
    <m/>
    <m/>
    <n v="0"/>
    <m/>
    <m/>
    <m/>
    <m/>
    <m/>
  </r>
  <r>
    <s v="Focke-Wulf?Bearcat?Cockpit"/>
    <x v="1526"/>
    <n v="1100"/>
    <n v="2600"/>
    <s v="Take to the skies! (PART NOT SUPPORTED BY RP-0 OR RO)"/>
    <s v="start"/>
    <s v="Aviation Cockpits"/>
    <s v="No"/>
    <s v="No"/>
    <n v="0"/>
    <x v="11"/>
    <s v="Cockpit"/>
    <m/>
    <x v="1"/>
    <x v="0"/>
    <s v="false"/>
    <m/>
    <m/>
    <n v="0"/>
    <m/>
    <m/>
    <m/>
    <m/>
    <m/>
  </r>
  <r>
    <s v="F8f?Bearcat?Cockpit"/>
    <x v="1527"/>
    <n v="1100"/>
    <n v="2600"/>
    <s v="Vroom vroom vroom ^_^ (PART NOT SUPPORTED BY RP-0 OR RO)"/>
    <s v="start"/>
    <s v="Aviation Cockpits"/>
    <s v="No"/>
    <s v="No"/>
    <n v="0"/>
    <x v="11"/>
    <s v="Cockpit"/>
    <m/>
    <x v="1"/>
    <x v="0"/>
    <s v="false"/>
    <m/>
    <m/>
    <n v="0"/>
    <m/>
    <m/>
    <m/>
    <m/>
    <m/>
  </r>
  <r>
    <s v="FASA_Mercury_Redstone_Eng"/>
    <x v="1528"/>
    <n v="800"/>
    <n v="16000"/>
    <s v="Used on the Redstone missile.  Designed for Ethanol/LOx (A-6) (1.5 O/F Ratio), it was later adapted to burn Hydyne/LOx (A-7) (1.73 O/F Ratio)(higher performance (12%) yet more toxic) for use in Jupiter C / Juno I.  When Redstone MRLV was adapted from Jupiter C for manned use the A7 was switched back to Ethanol, accepting slightly lower performance for lack of toxicity. Thrust Vector Control was provided by carbon thrust vanes (add the Redstone Fin / Thrust vane part in 4x symmetry), and additional attitude control was provided by actuating fins. Mass includes thrust frame. Diameter: [1.77 m]. Plume configured by RealPlume."/>
    <s v="basicRocketry"/>
    <s v="FASA"/>
    <s v="Yes"/>
    <s v="Yes"/>
    <n v="1"/>
    <x v="12"/>
    <m/>
    <m/>
    <x v="30"/>
    <x v="0"/>
    <s v="true"/>
    <s v="Redstone"/>
    <s v="NAA75_110"/>
    <n v="1955"/>
    <m/>
    <m/>
    <m/>
    <m/>
    <s v="bluedog_redstone,FASA_Mercury_Redstone_Eng"/>
  </r>
  <r>
    <s v="bluedog_redstone"/>
    <x v="1528"/>
    <n v="800"/>
    <n v="16000"/>
    <s v="Used on the Redstone missile.  Designed for Ethanol/LOx (A-6) (1.5 O/F Ratio), it was later adapted to burn Hydyne/LOx (A-7) (1.73 O/F Ratio)(higher performance (12%) yet more toxic) for use in Jupiter C / Juno I.  When Redstone MRLV was adapted from Jupiter C for manned use the A7 was switched back to Ethanol, accepting slightly lower performance for lack of toxicity. Thrust Vector Control was provided by carbon thrust vanes (add the Redstone Fin / Thrust vane part in 4x symmetry), and additional attitude control was provided by actuating fins. Mass includes thrust frame. Diameter: [1.77 m]. Plume configured by RealPlume."/>
    <m/>
    <s v="BDB"/>
    <s v="Yes"/>
    <s v="Yes"/>
    <e v="#N/A"/>
    <x v="12"/>
    <m/>
    <m/>
    <x v="30"/>
    <x v="0"/>
    <s v="true"/>
    <s v="Redstone"/>
    <s v="NAA75_110"/>
    <n v="1952"/>
    <m/>
    <m/>
    <m/>
    <m/>
    <s v="bluedog_redstone,FASA_Mercury_Redstone_Eng"/>
  </r>
  <r>
    <s v="XB9_Utility_Light_N1_WhiteX"/>
    <x v="1529"/>
    <n v="400"/>
    <n v="400"/>
    <s v="A light source optimized for the rigors of space."/>
    <s v="advElectrics"/>
    <s v="Chaka Monkey"/>
    <s v="Yes"/>
    <s v="No"/>
    <n v="4"/>
    <x v="2"/>
    <s v="Light"/>
    <m/>
    <x v="2"/>
    <x v="0"/>
    <s v="false"/>
    <s v="N-1"/>
    <m/>
    <n v="1969"/>
    <m/>
    <m/>
    <m/>
    <m/>
    <m/>
  </r>
  <r>
    <s v="SXTn1GridFin"/>
    <x v="1530"/>
    <n v="640"/>
    <n v="1800"/>
    <s v="Improves N-1 stability"/>
    <s v="aerodynamicSystems"/>
    <s v="SXT"/>
    <s v="Yes"/>
    <s v="No"/>
    <n v="2"/>
    <x v="13"/>
    <s v="Grid Fins"/>
    <m/>
    <x v="91"/>
    <x v="0"/>
    <s v="false"/>
    <s v="N-1"/>
    <m/>
    <n v="1969"/>
    <m/>
    <m/>
    <m/>
    <m/>
    <m/>
  </r>
  <r>
    <s v="SXTKDBTsar25to375"/>
    <x v="1531"/>
    <n v="6500"/>
    <n v="32600"/>
    <s v="Stores fuel and avionics for the N-1 Block V."/>
    <s v="largeVolumeContainment"/>
    <s v="SXT"/>
    <s v="Yes"/>
    <s v="No"/>
    <n v="4.5"/>
    <x v="0"/>
    <s v="Fuel Tank"/>
    <n v="6"/>
    <x v="0"/>
    <x v="0"/>
    <s v="false"/>
    <s v="N-1"/>
    <m/>
    <n v="1969"/>
    <m/>
    <m/>
    <m/>
    <m/>
    <m/>
  </r>
  <r>
    <s v="RSBengineRD180"/>
    <x v="1532"/>
    <n v="2700"/>
    <n v="54000"/>
    <s v="The RD-180 is a two-chamber derivative of the four-chamber RD-170/171 and powers the first stage of the Atlas V. Diameter: [3.5 m]. Plume configured by RealPlume."/>
    <s v="giganticRocketry"/>
    <s v="Real Scale Boosters"/>
    <s v="Yes"/>
    <s v="Yes"/>
    <n v="8"/>
    <x v="3"/>
    <m/>
    <m/>
    <x v="146"/>
    <x v="0"/>
    <s v="true"/>
    <s v="Atlas V"/>
    <s v="RD180"/>
    <n v="2002"/>
    <m/>
    <m/>
    <m/>
    <m/>
    <s v="RSBengineRD180,rd180engine,RD180_StockVersion"/>
  </r>
  <r>
    <s v="SXTK1Decoupler"/>
    <x v="1533"/>
    <n v="250"/>
    <n v="5000"/>
    <s v="Install between 2nd and 3rd stages"/>
    <s v="advConstruction"/>
    <s v="SXT"/>
    <s v="Yes"/>
    <s v="Yes"/>
    <n v="4"/>
    <x v="0"/>
    <s v="Interstage"/>
    <m/>
    <x v="0"/>
    <x v="0"/>
    <s v="true"/>
    <s v="N-1"/>
    <m/>
    <n v="1969"/>
    <m/>
    <m/>
    <m/>
    <m/>
    <m/>
  </r>
  <r>
    <s v="SXTKDBTsar2"/>
    <x v="1534"/>
    <n v="13000"/>
    <n v="46600"/>
    <s v="Stores fuel for Block B."/>
    <s v="highPerformanceFuelSystems"/>
    <s v="SXT"/>
    <s v="Yes"/>
    <s v="No"/>
    <n v="6"/>
    <x v="0"/>
    <s v="Fuel Tank"/>
    <n v="6"/>
    <x v="0"/>
    <x v="0"/>
    <s v="false"/>
    <s v="N-1"/>
    <m/>
    <n v="1969"/>
    <m/>
    <m/>
    <m/>
    <m/>
    <m/>
  </r>
  <r>
    <s v="rd180engine"/>
    <x v="1532"/>
    <n v="2700"/>
    <n v="54000"/>
    <s v="The RD-180 is a two-chamber derivative of the four-chamber RD-170/171 and powers the first stage of the Atlas V. Diameter: [3.5 m]. Plume configured by RealPlume."/>
    <s v="stagedTL6"/>
    <s v="RealEngines"/>
    <s v="Yes"/>
    <s v="Yes"/>
    <n v="7"/>
    <x v="3"/>
    <m/>
    <m/>
    <x v="146"/>
    <x v="0"/>
    <s v="true"/>
    <s v="Atlas V"/>
    <s v="RD180"/>
    <n v="2002"/>
    <m/>
    <m/>
    <m/>
    <m/>
    <s v="RSBengineRD180,rd180engine,RD180_StockVersion"/>
  </r>
  <r>
    <s v="SXTK1Decoupler2"/>
    <x v="1535"/>
    <n v="500"/>
    <n v="10000"/>
    <s v="Install between 1st ans 2nd stages."/>
    <s v="advConstruction"/>
    <s v="SXT"/>
    <s v="Yes"/>
    <s v="Yes"/>
    <n v="4"/>
    <x v="0"/>
    <s v="Decoupler"/>
    <m/>
    <x v="0"/>
    <x v="0"/>
    <s v="true"/>
    <s v="N-1"/>
    <m/>
    <n v="1969"/>
    <m/>
    <m/>
    <m/>
    <m/>
    <m/>
  </r>
  <r>
    <s v="SXTKDBTsar3"/>
    <x v="1536"/>
    <n v="13000"/>
    <n v="46600"/>
    <s v="Stores fuel for Block A"/>
    <s v="highPerformanceFuelSystems"/>
    <s v="SXT"/>
    <s v="Yes"/>
    <s v="No"/>
    <n v="6"/>
    <x v="0"/>
    <s v="Fuel Tank"/>
    <n v="6"/>
    <x v="0"/>
    <x v="0"/>
    <s v="false"/>
    <s v="N-1"/>
    <m/>
    <n v="1969"/>
    <m/>
    <m/>
    <m/>
    <m/>
    <m/>
  </r>
  <r>
    <s v="RD180_StockVersion"/>
    <x v="1532"/>
    <n v="2700"/>
    <n v="54000"/>
    <s v="The RD-180 is a two-chamber derivative of the four-chamber RD-170/171 and powers the first stage of the Atlas V. Diameter: [3.5 m]. Plume configured by RealPlume."/>
    <s v="stagedTL6"/>
    <s v="Soviet Engines"/>
    <s v="Yes"/>
    <s v="Yes"/>
    <n v="7"/>
    <x v="3"/>
    <s v="Staged"/>
    <m/>
    <x v="146"/>
    <x v="0"/>
    <s v="true"/>
    <s v="Atlas V"/>
    <s v="RD180"/>
    <n v="2002"/>
    <m/>
    <m/>
    <m/>
    <m/>
    <s v="RSBengineRD180,rd180engine,RD180_StockVersion"/>
  </r>
  <r>
    <s v="reactor-375-2"/>
    <x v="1537"/>
    <n v="993600"/>
    <n v="1940000"/>
    <s v="Scaling up nuclear technology by another order of magnitude, engineers say that this is about were we need to be to get to Duna in 30 days with electric engines. (PART NOT SUPPORTED BY RP-0 OR RO)"/>
    <s v="veryHeavyRocketry"/>
    <s v="Near Future Electrical"/>
    <s v="No"/>
    <s v="No"/>
    <n v="6"/>
    <x v="7"/>
    <m/>
    <m/>
    <x v="11"/>
    <x v="1"/>
    <m/>
    <m/>
    <m/>
    <m/>
    <m/>
    <m/>
    <m/>
    <m/>
    <m/>
  </r>
  <r>
    <s v="dmImagingPlatform"/>
    <x v="1538"/>
    <n v="5000"/>
    <n v="10000"/>
    <s v="This multi-spectral imaging platform is used to study the surface and composition of planets. Use only in orbit. Can also interface with SCANsat equipment to function as a biome scanner and as a minerals detector."/>
    <s v="advExploration"/>
    <s v="Dmagic Orbital Science"/>
    <s v="Yes"/>
    <s v="No"/>
    <n v="5"/>
    <x v="10"/>
    <m/>
    <n v="7"/>
    <x v="118"/>
    <x v="0"/>
    <s v="false"/>
    <s v="Landsat 1"/>
    <m/>
    <n v="1978"/>
    <m/>
    <m/>
    <m/>
    <m/>
    <m/>
  </r>
  <r>
    <s v="RLA_mmrtg"/>
    <x v="1539"/>
    <n v="3700"/>
    <n v="14000"/>
    <s v="Multi-Mission Radioisotope Thermoelectric Generator or (MMRTG) developed by Aerojet Rocketdyne and Teledyne Energy Systems."/>
    <s v="experimentalElectrics"/>
    <s v="RLA Stockalike"/>
    <s v="Yes"/>
    <s v="No"/>
    <n v="8"/>
    <x v="15"/>
    <s v="RTG"/>
    <n v="10"/>
    <x v="170"/>
    <x v="0"/>
    <s v="false"/>
    <s v="Curiosity"/>
    <m/>
    <n v="2011"/>
    <m/>
    <m/>
    <m/>
    <m/>
    <m/>
  </r>
  <r>
    <s v="rtg"/>
    <x v="1540"/>
    <n v="1000"/>
    <n v="20000"/>
    <s v="The Multihundred-Watt radioisotope thermoelectric generators (MHW-RTG) as found on the Voyager spacecraft and two Lincoln Experimental Satellites."/>
    <s v="advElectrics"/>
    <s v="Squad"/>
    <s v="Yes"/>
    <s v="Yes"/>
    <n v="4"/>
    <x v="15"/>
    <s v="RTG"/>
    <m/>
    <x v="66"/>
    <x v="0"/>
    <s v="true"/>
    <s v="Voyager"/>
    <m/>
    <n v="1977"/>
    <m/>
    <m/>
    <m/>
    <m/>
    <m/>
  </r>
  <r>
    <s v="XNP_lft_xtrt3mCCB8MAx"/>
    <x v="1541"/>
    <n v="1"/>
    <n v="3000"/>
    <s v="A generic pressurized propellant tank for the Mars Transfer Vehicle."/>
    <s v="veryHeavyRocketry"/>
    <s v="Chaka Monkey"/>
    <s v="Yes"/>
    <s v="No"/>
    <n v="6"/>
    <x v="0"/>
    <s v="Fuel Tank"/>
    <n v="11"/>
    <x v="1"/>
    <x v="1"/>
    <s v="false"/>
    <m/>
    <m/>
    <m/>
    <m/>
    <m/>
    <m/>
    <m/>
    <m/>
  </r>
  <r>
    <s v="XNP_interstage_5m_8m_tMTVDRIVEX"/>
    <x v="1542"/>
    <n v="1"/>
    <n v="10000"/>
    <s v="A generic cryogenic propellant tank for the Mars Transfer Vehicle."/>
    <s v="veryHeavyRocketry"/>
    <s v="Chaka Monkey"/>
    <s v="Yes"/>
    <s v="No"/>
    <n v="6"/>
    <x v="0"/>
    <s v="Fuel Tank"/>
    <n v="11"/>
    <x v="1"/>
    <x v="1"/>
    <s v="false"/>
    <m/>
    <m/>
    <m/>
    <m/>
    <m/>
    <m/>
    <m/>
    <m/>
  </r>
  <r>
    <s v="XNP_lft_8_0m_6mzxx6222"/>
    <x v="1543"/>
    <n v="1"/>
    <n v="40000"/>
    <s v="A generic cryogenic propellant tank for the Mars Transfer Vehicle."/>
    <s v="veryHeavyRocketry"/>
    <s v="Chaka Monkey"/>
    <s v="Yes"/>
    <s v="No"/>
    <n v="6"/>
    <x v="0"/>
    <s v="Fuel Tank"/>
    <n v="11"/>
    <x v="1"/>
    <x v="1"/>
    <s v="false"/>
    <m/>
    <m/>
    <m/>
    <m/>
    <m/>
    <m/>
    <m/>
    <m/>
  </r>
  <r>
    <s v="Heatshield-25M"/>
    <x v="1544"/>
    <n v="800"/>
    <n v="21000"/>
    <s v="LEO-rated heat shield. Not rated for lunar returns."/>
    <s v="survivability"/>
    <s v="Deadly Reentry"/>
    <s v="Yes"/>
    <s v="Yes"/>
    <n v="1.5"/>
    <x v="16"/>
    <s v="Heat Shield"/>
    <m/>
    <x v="158"/>
    <x v="0"/>
    <s v="true"/>
    <m/>
    <m/>
    <n v="1960"/>
    <m/>
    <m/>
    <m/>
    <m/>
    <m/>
  </r>
  <r>
    <s v="MRM111"/>
    <x v="1545"/>
    <n v="280"/>
    <n v="4200"/>
    <s v="The MRM-111 4N Monopropellent Rocket Module, consists of three MR-111 rockets. Designed and flight proven as attitude control thruster block for the Juno spacecraft currently in orbit around Jupiter."/>
    <s v="advFlightControl"/>
    <s v="Niche Parts"/>
    <s v="Yes"/>
    <s v="No"/>
    <n v="4"/>
    <x v="13"/>
    <s v="RCS Engine"/>
    <n v="10"/>
    <x v="69"/>
    <x v="0"/>
    <s v="false"/>
    <s v="Juno Probe"/>
    <m/>
    <n v="2011"/>
    <m/>
    <m/>
    <m/>
    <m/>
    <m/>
  </r>
  <r>
    <s v="MRM106F"/>
    <x v="1546"/>
    <n v="1400"/>
    <n v="4200"/>
    <s v="The MRM-106F monopropellent rocket engine assembly is a small set of thrusters used for attitude control &amp; propellent settling for upper stages. Used on the Atlas-Centaur upper stage."/>
    <s v="specializedControl"/>
    <s v="Niche Parts"/>
    <s v="Yes"/>
    <s v="No"/>
    <n v="5"/>
    <x v="13"/>
    <s v="RCS Engine"/>
    <m/>
    <x v="129"/>
    <x v="0"/>
    <s v="false"/>
    <s v="Atlas V"/>
    <m/>
    <n v="2002"/>
    <m/>
    <m/>
    <m/>
    <m/>
    <m/>
  </r>
  <r>
    <s v="MRM106D4"/>
    <x v="1547"/>
    <n v="1400"/>
    <n v="4200"/>
    <s v="The MRM-106D monopropellent rocket engine assembly is a small set of thrusters used for attitude control &amp; propellent settling for upper stages. Used on the Delta Cryogenic Second Stage (DCSS)."/>
    <s v="specializedControl"/>
    <s v="Niche Parts"/>
    <s v="Yes"/>
    <s v="No"/>
    <n v="5"/>
    <x v="12"/>
    <s v="RCS Engine"/>
    <m/>
    <x v="124"/>
    <x v="0"/>
    <s v="false"/>
    <s v="Delta IV"/>
    <m/>
    <n v="2002"/>
    <m/>
    <m/>
    <m/>
    <m/>
    <m/>
  </r>
  <r>
    <s v="MRM106D"/>
    <x v="1548"/>
    <n v="1400"/>
    <n v="4200"/>
    <s v="The MRM-106D monopropellent rocket engine assembly is a small set of thrusters used for attitude control &amp; propellent settling for upper stages. Used on the Atlas-Centaur upper stage as well as the Delta Cryogenic Second Stage (DCSS)."/>
    <s v="specializedControl"/>
    <s v="Niche Parts"/>
    <s v="Yes"/>
    <s v="No"/>
    <n v="5"/>
    <x v="13"/>
    <s v="RCS Engine"/>
    <m/>
    <x v="129"/>
    <x v="0"/>
    <s v="false"/>
    <s v="Atlas V"/>
    <m/>
    <n v="2002"/>
    <m/>
    <m/>
    <m/>
    <m/>
    <m/>
  </r>
  <r>
    <s v="saltguia"/>
    <x v="1549"/>
    <n v="10"/>
    <n v="200"/>
    <s v="Superior red beam projector. Used as a reference for approximation to ground when landing, especially when the place is very dark."/>
    <s v="start"/>
    <s v="AIES"/>
    <s v="Yes"/>
    <s v="Yes"/>
    <n v="0"/>
    <x v="16"/>
    <s v="Other"/>
    <m/>
    <x v="158"/>
    <x v="0"/>
    <s v="true"/>
    <m/>
    <m/>
    <n v="1960"/>
    <s v="First working LASER in 1960"/>
    <m/>
    <m/>
    <m/>
    <m/>
  </r>
  <r>
    <s v="FASA_Mercury_Parachute_Box"/>
    <x v="1550"/>
    <n v="80"/>
    <n v="1600"/>
    <s v="The Mercury recovery parachute. Sits on the capsule with the nose fairing on top of it."/>
    <s v="enhancedSurvivability"/>
    <s v="FASA"/>
    <s v="Yes"/>
    <s v="Yes"/>
    <n v="2.5"/>
    <x v="16"/>
    <s v="Parachute"/>
    <m/>
    <x v="158"/>
    <x v="0"/>
    <s v="true"/>
    <s v="Mercury"/>
    <m/>
    <n v="1961"/>
    <m/>
    <m/>
    <m/>
    <m/>
    <m/>
  </r>
  <r>
    <s v="NK-9"/>
    <x v="1012"/>
    <m/>
    <m/>
    <m/>
    <m/>
    <s v="Engine_Config"/>
    <s v="Yes"/>
    <m/>
    <e v="#N/A"/>
    <x v="3"/>
    <m/>
    <m/>
    <x v="123"/>
    <x v="0"/>
    <m/>
    <s v="GR-1"/>
    <s v="NK9"/>
    <n v="1964"/>
    <m/>
    <m/>
    <m/>
    <m/>
    <m/>
  </r>
  <r>
    <s v="NK-9V"/>
    <x v="1551"/>
    <m/>
    <m/>
    <m/>
    <m/>
    <s v="Engine_Config"/>
    <s v="Yes"/>
    <m/>
    <e v="#N/A"/>
    <x v="3"/>
    <m/>
    <m/>
    <x v="123"/>
    <x v="0"/>
    <m/>
    <s v="GR-1"/>
    <s v="NK9V"/>
    <n v="1964"/>
    <m/>
    <m/>
    <m/>
    <m/>
    <m/>
  </r>
  <r>
    <s v="NK-21"/>
    <x v="1552"/>
    <m/>
    <m/>
    <m/>
    <s v="propulsionSystems"/>
    <s v="Engine_Config"/>
    <s v="Yes"/>
    <m/>
    <n v="4"/>
    <x v="3"/>
    <m/>
    <m/>
    <x v="148"/>
    <x v="0"/>
    <m/>
    <s v="N1 Block V"/>
    <s v="NK9V"/>
    <n v="1969"/>
    <m/>
    <m/>
    <m/>
    <m/>
    <m/>
  </r>
  <r>
    <s v="RLA_small_arcjet"/>
    <x v="1553"/>
    <n v="7750"/>
    <n v="17500"/>
    <s v="Aerojet MR-510 series arcjet engines are currently used on Lockheed Martin A2100 satellites using hydrazine as a propellant. Diameter: [0.043 m]. Plume configured by RealPlume."/>
    <s v="largeElectrics"/>
    <s v="RLA Stockalike"/>
    <s v="Yes"/>
    <s v="No"/>
    <n v="4.5"/>
    <x v="13"/>
    <m/>
    <m/>
    <x v="125"/>
    <x v="0"/>
    <s v="false"/>
    <s v="A2100 Satellite"/>
    <s v="MR510"/>
    <n v="1996"/>
    <m/>
    <m/>
    <m/>
    <m/>
    <m/>
  </r>
  <r>
    <s v="MR111"/>
    <x v="1554"/>
    <n v="280"/>
    <n v="4200"/>
    <s v="The MR-111 4N Rocket Engine Assembly is a hydrazine monopropellant rocket engine, flight proven as attitude control thruster for the Mars Observer, Juno spacecraft &amp; to be used on the OSIRIS-REx Asteroid sample return mission."/>
    <s v="advFlightControl"/>
    <s v="Niche Parts"/>
    <s v="Yes"/>
    <s v="No"/>
    <n v="4"/>
    <x v="12"/>
    <s v="RCS Engine"/>
    <m/>
    <x v="36"/>
    <x v="0"/>
    <s v="false"/>
    <s v="Mars Observer, Juno"/>
    <m/>
    <n v="1992"/>
    <m/>
    <m/>
    <m/>
    <m/>
    <m/>
  </r>
  <r>
    <s v="MR107"/>
    <x v="1555"/>
    <n v="200"/>
    <n v="2800"/>
    <s v="MR-107 Monopropellant Engine family. A small dV correction engine used on many space probes and second stage vehicles. Also used as the landing engines for the Phoenix Mars Lander &amp; the Mars Polar Lander. Plume configured by RealPlume."/>
    <s v="propulsionSystems"/>
    <s v="Niche Parts"/>
    <s v="Yes"/>
    <s v="No"/>
    <n v="4"/>
    <x v="12"/>
    <s v="RCS Engine"/>
    <m/>
    <x v="143"/>
    <x v="0"/>
    <s v="false"/>
    <s v="Phoenix Mars Lander"/>
    <m/>
    <n v="2007"/>
    <m/>
    <m/>
    <m/>
    <m/>
    <m/>
  </r>
  <r>
    <s v="MR106Lateral"/>
    <x v="1556"/>
    <n v="280"/>
    <n v="4200"/>
    <s v="The MR-106 40N monopropellant thruster is a small rocket engine designed for spacecraft and upper stage attitude control and velocity corrections. This version is cantered at a 90 degree angle."/>
    <s v="advFlightControl"/>
    <s v="Niche Parts"/>
    <s v="Yes"/>
    <s v="No"/>
    <n v="4"/>
    <x v="12"/>
    <s v="RCS Engine"/>
    <m/>
    <x v="36"/>
    <x v="0"/>
    <s v="false"/>
    <s v="Radarsat, GPS Block2"/>
    <m/>
    <n v="1995"/>
    <m/>
    <m/>
    <m/>
    <m/>
    <m/>
  </r>
  <r>
    <s v="MR106Axial"/>
    <x v="1557"/>
    <n v="280"/>
    <n v="4200"/>
    <s v="The MR-106 40N monopropellant thruster is a small rocket engine designed for spacecraft and upper stage attitude control and velocity corrections, used on Radarsat, GPS Block 2R, HAS/Peace Courage, Titan Centaur, Atlas Centaur &amp; many more."/>
    <s v="advFlightControl"/>
    <s v="Niche Parts"/>
    <s v="Yes"/>
    <s v="No"/>
    <n v="4"/>
    <x v="12"/>
    <s v="RCS Engine"/>
    <m/>
    <x v="36"/>
    <x v="0"/>
    <s v="false"/>
    <s v="Radarsat, GPS Block2"/>
    <m/>
    <n v="1995"/>
    <m/>
    <m/>
    <m/>
    <m/>
    <m/>
  </r>
  <r>
    <s v="MR104"/>
    <x v="1558"/>
    <n v="200"/>
    <n v="2800"/>
    <s v="MR-104 Monopropellant Engine family originally provided in-space propulsion for the Voyager 1 and 2 and Magellan missions. Subsequent MR-104 variants provided propulsion for Landsat and NOAA as well as for other U.S. government programs. A variation of this engine (MR-104G) is to be used on the Orion Deep Space Exploration Vehicle. Plume configured by RealPlume."/>
    <s v="propulsionSystems"/>
    <s v="Niche Parts"/>
    <s v="Yes"/>
    <s v="No"/>
    <n v="4"/>
    <x v="12"/>
    <s v="RCS Engine"/>
    <m/>
    <x v="47"/>
    <x v="0"/>
    <s v="false"/>
    <s v="Voyager, Magellan"/>
    <m/>
    <n v="1977"/>
    <m/>
    <m/>
    <m/>
    <m/>
    <m/>
  </r>
  <r>
    <s v="MR103"/>
    <x v="1559"/>
    <n v="280"/>
    <n v="4200"/>
    <s v="The MR-103 1N Rocket Engine Assembly is a hydrazine monopropellant rocket engine, flight proven as attitude control thruster for Voyager, GPS, Intelsat 5, MMAS 3000, 4000,. 5000, and 7000, Mars Observer, ACTS, and Magellan."/>
    <s v="advFlightControl"/>
    <s v="Niche Parts"/>
    <s v="Yes"/>
    <s v="No"/>
    <n v="4"/>
    <x v="12"/>
    <s v="RCS Engine"/>
    <m/>
    <x v="47"/>
    <x v="0"/>
    <s v="false"/>
    <s v="Voyager"/>
    <m/>
    <n v="1977"/>
    <m/>
    <m/>
    <m/>
    <m/>
    <m/>
  </r>
  <r>
    <s v="RLA_mp_small_stack"/>
    <x v="1560"/>
    <n v="100"/>
    <n v="900"/>
    <s v="Designed to use monopropellant, the MPR-5 is ideal for use with small landers. Radial tanks are not recommended for use with the engine. Plume configured by RealPlume. (PART NOT SUPPORTED BY RP-0 OR RO)"/>
    <s v="propulsionSystems"/>
    <s v="RLA Stockalike"/>
    <s v="No"/>
    <s v="No"/>
    <n v="4"/>
    <x v="7"/>
    <m/>
    <m/>
    <x v="11"/>
    <x v="1"/>
    <m/>
    <m/>
    <m/>
    <m/>
    <m/>
    <m/>
    <m/>
    <m/>
    <m/>
  </r>
  <r>
    <s v="hydrogen-375-1"/>
    <x v="1561"/>
    <n v="1"/>
    <n v="125000"/>
    <s v="The Mondo line of hydrogen tanks from Argyle is, as the name would suggest, monstrous. (PART NOT SUPPORTED BY RP-0 OR RO)"/>
    <s v="specializedFuelStorage"/>
    <s v="Cryo Engines"/>
    <s v="No"/>
    <s v="No"/>
    <n v="7"/>
    <x v="7"/>
    <s v="Fuel Tank"/>
    <m/>
    <x v="11"/>
    <x v="1"/>
    <m/>
    <m/>
    <m/>
    <m/>
    <m/>
    <m/>
    <m/>
    <m/>
    <m/>
  </r>
  <r>
    <s v="hydrogen-375-2"/>
    <x v="1562"/>
    <n v="1"/>
    <n v="125000"/>
    <s v="Demand for a half-sized Mondo tank was high, so the Mondo-30 was created. It is slightly less high. Uses insulation and cooling systems to stop cryogenic fuels like liquid hydrogen from escaping the tank. (PART NOT SUPPORTED BY RP-0 OR RO)"/>
    <s v="highPerformanceFuelSystems"/>
    <s v="Cryo Engines"/>
    <s v="No"/>
    <s v="No"/>
    <n v="6"/>
    <x v="7"/>
    <s v="Fuel Tank"/>
    <m/>
    <x v="11"/>
    <x v="1"/>
    <m/>
    <m/>
    <m/>
    <m/>
    <m/>
    <m/>
    <m/>
    <m/>
    <m/>
  </r>
  <r>
    <s v="hydrogen-375-3"/>
    <x v="1563"/>
    <n v="1"/>
    <n v="125000"/>
    <s v="The smallest model in the Mondo line looks a little crumpled, but is perfectly serviceable. It also uses insulation and cooling systems to stop cryogenic fuels like liquid hydrogen from escaping the tank. (PART NOT SUPPORTED BY RP-0 OR RO)"/>
    <s v="highPerformanceFuelSystems"/>
    <s v="Cryo Engines"/>
    <s v="No"/>
    <s v="No"/>
    <n v="6"/>
    <x v="7"/>
    <s v="Fuel Tank"/>
    <m/>
    <x v="11"/>
    <x v="1"/>
    <m/>
    <m/>
    <m/>
    <m/>
    <m/>
    <m/>
    <m/>
    <m/>
    <m/>
  </r>
  <r>
    <s v="molniya_asas"/>
    <x v="1564"/>
    <n v="1250"/>
    <n v="42000"/>
    <s v="Tiny ASAS for Molniya-1. Attach upside down radially on the main body. This allows the probe to be controlled upside down to use the engines, which face forwards instead of backwards."/>
    <s v="generalRocketry"/>
    <s v="RN Soviet Probes"/>
    <s v="Yes"/>
    <s v="No"/>
    <n v="2"/>
    <x v="13"/>
    <s v="Reaction Wheel"/>
    <n v="4"/>
    <x v="77"/>
    <x v="0"/>
    <s v="false"/>
    <s v="Molnia-1"/>
    <m/>
    <n v="1964"/>
    <m/>
    <m/>
    <m/>
    <m/>
    <m/>
  </r>
  <r>
    <s v="bluedog_Diamant_Asterix"/>
    <x v="1565"/>
    <m/>
    <m/>
    <s v="France's first satellite attained orbit in 1965. It was originally designated A-1, but later renamed after the popular comic character."/>
    <m/>
    <s v="BDB"/>
    <s v="Yes"/>
    <s v="No"/>
    <e v="#N/A"/>
    <x v="1"/>
    <s v="Probe"/>
    <m/>
    <x v="156"/>
    <x v="0"/>
    <s v="false"/>
    <s v="Asterix"/>
    <m/>
    <n v="1965"/>
    <m/>
    <m/>
    <m/>
    <m/>
    <m/>
  </r>
  <r>
    <s v="rn_r7_blok_i_fairing_m"/>
    <x v="1566"/>
    <n v="840"/>
    <n v="2800"/>
    <s v="Fairing for old probes on Molniya-M rocket. Plume configured by RealPlume."/>
    <s v="generalRocketry"/>
    <s v="RN Soviet Rockets"/>
    <s v="Yes"/>
    <s v="No"/>
    <n v="2"/>
    <x v="0"/>
    <s v="Fairing"/>
    <m/>
    <x v="43"/>
    <x v="0"/>
    <s v="false"/>
    <s v="Molniya-M"/>
    <m/>
    <n v="1964"/>
    <m/>
    <m/>
    <m/>
    <m/>
    <m/>
  </r>
  <r>
    <s v="rn_mol_solar_panel"/>
    <x v="1567"/>
    <n v="220"/>
    <n v="4400"/>
    <s v="Small satellite solar array."/>
    <s v="advElectrics"/>
    <s v="RN Solar Panels"/>
    <s v="Yes"/>
    <s v="Yes"/>
    <n v="4"/>
    <x v="5"/>
    <s v="Solar"/>
    <n v="7"/>
    <x v="12"/>
    <x v="0"/>
    <s v="true"/>
    <s v="MOL"/>
    <m/>
    <n v="1972"/>
    <m/>
    <m/>
    <m/>
    <m/>
    <m/>
  </r>
  <r>
    <s v="truss-spinal-adapter-01"/>
    <x v="1568"/>
    <n v="1900"/>
    <n v="3900"/>
    <s v="Adapts the Spinal Truss profile to a standard 3.75m mount. Some variants are available. (PART NOT SUPPORTED BY RP-0 OR RO)"/>
    <s v="nanolathing"/>
    <s v="Near Future Construction"/>
    <s v="No"/>
    <s v="No"/>
    <n v="7"/>
    <x v="7"/>
    <m/>
    <m/>
    <x v="11"/>
    <x v="1"/>
    <m/>
    <m/>
    <m/>
    <m/>
    <m/>
    <m/>
    <m/>
    <m/>
    <m/>
  </r>
  <r>
    <s v="truss-spinal-adapter-02"/>
    <x v="1569"/>
    <n v="1700"/>
    <n v="3500"/>
    <s v="Adapts the Spinal Truss profile to a standard 2.5m mount. Some variants are available. (PART NOT SUPPORTED BY RP-0 OR RO)"/>
    <s v="nanolathing"/>
    <s v="Near Future Construction"/>
    <s v="No"/>
    <s v="No"/>
    <n v="7"/>
    <x v="7"/>
    <m/>
    <m/>
    <x v="11"/>
    <x v="1"/>
    <m/>
    <m/>
    <m/>
    <m/>
    <m/>
    <m/>
    <m/>
    <m/>
    <m/>
  </r>
  <r>
    <s v="truss-spinal-02"/>
    <x v="1570"/>
    <n v="500"/>
    <n v="1800"/>
    <s v="A medium square truss of considerable size with an internal core. Available in several variants. (PART NOT SUPPORTED BY RP-0 OR RO)"/>
    <s v="nanolathing"/>
    <s v="Near Future Construction"/>
    <s v="No"/>
    <s v="No"/>
    <n v="7"/>
    <x v="7"/>
    <m/>
    <m/>
    <x v="11"/>
    <x v="1"/>
    <m/>
    <m/>
    <m/>
    <m/>
    <m/>
    <m/>
    <m/>
    <m/>
    <m/>
  </r>
  <r>
    <s v="truss-spinal-03"/>
    <x v="1571"/>
    <n v="250"/>
    <n v="900"/>
    <s v="A small square truss of considerable size with an internal core. Available in several variants. (PART NOT SUPPORTED BY RP-0 OR RO)"/>
    <s v="exoticAlloys"/>
    <s v="Near Future Construction"/>
    <s v="No"/>
    <s v="No"/>
    <n v="8"/>
    <x v="7"/>
    <m/>
    <m/>
    <x v="11"/>
    <x v="1"/>
    <m/>
    <m/>
    <m/>
    <m/>
    <m/>
    <m/>
    <m/>
    <m/>
    <m/>
  </r>
  <r>
    <s v="truss-spinal-docking-01"/>
    <x v="1572"/>
    <n v="1850"/>
    <n v="9250"/>
    <s v="A docking connector adapted for the spinal truss specification. Can lock to 90 degree increments. (PART NOT SUPPORTED BY RP-0 OR RO)"/>
    <s v="orbitalMegastructures"/>
    <s v="Near Future Construction"/>
    <s v="No"/>
    <s v="No"/>
    <n v="10"/>
    <x v="7"/>
    <m/>
    <m/>
    <x v="11"/>
    <x v="1"/>
    <m/>
    <m/>
    <m/>
    <m/>
    <m/>
    <m/>
    <m/>
    <m/>
    <m/>
  </r>
  <r>
    <s v="truss-spinal-01"/>
    <x v="1573"/>
    <n v="1000"/>
    <n v="3600"/>
    <s v="A large square truss of considerable size with an internal core. Available in several variants. (PART NOT SUPPORTED BY RP-0 OR RO)"/>
    <s v="exoticAlloys"/>
    <s v="Near Future Construction"/>
    <s v="No"/>
    <s v="No"/>
    <n v="8"/>
    <x v="7"/>
    <m/>
    <m/>
    <x v="11"/>
    <x v="1"/>
    <m/>
    <m/>
    <m/>
    <m/>
    <m/>
    <m/>
    <m/>
    <m/>
    <m/>
  </r>
  <r>
    <s v="truss-octo-crew-01"/>
    <x v="1574"/>
    <n v="1550"/>
    <n v="4500"/>
    <s v="A large octagonal truss piece with an integrated pressurized section. (PART NOT SUPPORTED BY RP-0 OR RO)"/>
    <s v="advMetalworks"/>
    <s v="Near Future Construction"/>
    <s v="No"/>
    <s v="No"/>
    <n v="6"/>
    <x v="7"/>
    <m/>
    <m/>
    <x v="11"/>
    <x v="1"/>
    <m/>
    <m/>
    <m/>
    <m/>
    <m/>
    <m/>
    <m/>
    <m/>
    <m/>
  </r>
  <r>
    <s v="truss-octo-hub-crew-01"/>
    <x v="1575"/>
    <n v="1600"/>
    <n v="3640"/>
    <s v="Just like the modular octo-hub, but with an integrated pressurized segment. (PART NOT SUPPORTED BY RP-0 OR RO)"/>
    <s v="exoticAlloys"/>
    <s v="Near Future Construction"/>
    <s v="No"/>
    <s v="No"/>
    <n v="8"/>
    <x v="7"/>
    <m/>
    <m/>
    <x v="11"/>
    <x v="1"/>
    <m/>
    <m/>
    <m/>
    <m/>
    <m/>
    <m/>
    <m/>
    <m/>
    <m/>
  </r>
  <r>
    <s v="truss-octo-crew-03"/>
    <x v="1576"/>
    <n v="950"/>
    <n v="1600"/>
    <s v="A small octagonal truss piece with an integrated pressurized section. (PART NOT SUPPORTED BY RP-0 OR RO)"/>
    <s v="nanolathing"/>
    <s v="Near Future Construction"/>
    <s v="No"/>
    <s v="No"/>
    <n v="7"/>
    <x v="7"/>
    <m/>
    <m/>
    <x v="11"/>
    <x v="1"/>
    <m/>
    <m/>
    <m/>
    <m/>
    <m/>
    <m/>
    <m/>
    <m/>
    <m/>
  </r>
  <r>
    <s v="truss-octo-adapter-crew-01"/>
    <x v="1577"/>
    <n v="1000"/>
    <n v="3500"/>
    <s v="Connect an octo-truss to a 2.5m part - without letting out all the air - you meant to say? No problem! (PART NOT SUPPORTED BY RP-0 OR RO)"/>
    <s v="advMetalworks"/>
    <s v="Near Future Construction"/>
    <s v="No"/>
    <s v="No"/>
    <n v="6"/>
    <x v="7"/>
    <m/>
    <m/>
    <x v="11"/>
    <x v="1"/>
    <m/>
    <m/>
    <m/>
    <m/>
    <m/>
    <m/>
    <m/>
    <m/>
    <m/>
  </r>
  <r>
    <s v="truss-octo-crew-02"/>
    <x v="1578"/>
    <n v="1150"/>
    <n v="2900"/>
    <s v="A medium octagonal truss piece with an integrated pressurized section. (PART NOT SUPPORTED BY RP-0 OR RO)"/>
    <s v="nanolathing"/>
    <s v="Near Future Construction"/>
    <s v="No"/>
    <s v="No"/>
    <n v="7"/>
    <x v="7"/>
    <m/>
    <m/>
    <x v="11"/>
    <x v="1"/>
    <m/>
    <m/>
    <m/>
    <m/>
    <m/>
    <m/>
    <m/>
    <m/>
    <m/>
  </r>
  <r>
    <s v="truss-octo-attach-01"/>
    <x v="1579"/>
    <n v="875"/>
    <n v="7600"/>
    <s v="A radial attachment node that allows the Modular Octo-Girder to, quite literally, do anything. Two variants that work at 90 or 45 degrees to a standard truss. (PART NOT SUPPORTED BY RP-0 OR RO)"/>
    <s v="exoticAlloys"/>
    <s v="Near Future Construction"/>
    <s v="No"/>
    <s v="No"/>
    <n v="8"/>
    <x v="7"/>
    <m/>
    <m/>
    <x v="11"/>
    <x v="1"/>
    <m/>
    <m/>
    <m/>
    <m/>
    <m/>
    <m/>
    <m/>
    <m/>
    <m/>
  </r>
  <r>
    <s v="truss-octo-hub-01"/>
    <x v="1580"/>
    <n v="800"/>
    <n v="2840"/>
    <s v="This large structural hub expands the range of attachment options for octo-girders by six! (PART NOT SUPPORTED BY RP-0 OR RO)"/>
    <s v="exoticAlloys"/>
    <s v="Near Future Construction"/>
    <s v="No"/>
    <s v="No"/>
    <n v="8"/>
    <x v="7"/>
    <m/>
    <m/>
    <x v="11"/>
    <x v="1"/>
    <m/>
    <m/>
    <m/>
    <m/>
    <m/>
    <m/>
    <m/>
    <m/>
    <m/>
  </r>
  <r>
    <s v="truss-octo-docking-25"/>
    <x v="1581"/>
    <n v="1400"/>
    <n v="13000"/>
    <s v="A heavier Modular Octo-Girder docking port. Compatible with the larger standard Clamp-O-Tron Senior docking port. (PART NOT SUPPORTED BY RP-0 OR RO)"/>
    <s v="orbitalAssembly"/>
    <s v="Near Future Construction"/>
    <s v="No"/>
    <s v="No"/>
    <n v="9"/>
    <x v="7"/>
    <m/>
    <m/>
    <x v="11"/>
    <x v="1"/>
    <m/>
    <m/>
    <m/>
    <m/>
    <m/>
    <m/>
    <m/>
    <m/>
    <m/>
  </r>
  <r>
    <s v="truss-octo-drone-01"/>
    <x v="1582"/>
    <n v="4500"/>
    <n v="8900"/>
    <s v="Remotely operated guidance unit with the most advanced algorithms. Also incorporates a large, powerful set of reaction wheels suitable for moving large spacecraft. (PART NOT SUPPORTED BY RP-0 OR RO)"/>
    <s v="largeUnmanned"/>
    <s v="Near Future Construction"/>
    <s v="No"/>
    <s v="No"/>
    <n v="8"/>
    <x v="1"/>
    <s v="Probe"/>
    <n v="10"/>
    <x v="1"/>
    <x v="1"/>
    <s v="false"/>
    <m/>
    <m/>
    <m/>
    <m/>
    <m/>
    <m/>
    <m/>
    <m/>
  </r>
  <r>
    <s v="truss-octo-docking-125"/>
    <x v="1583"/>
    <n v="1200"/>
    <n v="11200"/>
    <s v="A docking port compatible with the standard Clamp-O-Tron docking port. (PART NOT SUPPORTED BY RP-0 OR RO)"/>
    <s v="orbitalAssembly"/>
    <s v="Near Future Construction"/>
    <s v="No"/>
    <s v="No"/>
    <n v="9"/>
    <x v="7"/>
    <m/>
    <m/>
    <x v="11"/>
    <x v="1"/>
    <m/>
    <m/>
    <m/>
    <m/>
    <m/>
    <m/>
    <m/>
    <m/>
    <m/>
  </r>
  <r>
    <s v="truss-octo-angled-01"/>
    <x v="1584"/>
    <n v="600"/>
    <n v="2450"/>
    <s v="A specialized angled octo-girder, available in angular increments of 90, 45 and 30 degrees. (PART NOT SUPPORTED BY RP-0 OR RO)"/>
    <s v="exoticAlloys"/>
    <s v="Near Future Construction"/>
    <s v="No"/>
    <s v="No"/>
    <n v="8"/>
    <x v="7"/>
    <m/>
    <m/>
    <x v="11"/>
    <x v="1"/>
    <m/>
    <m/>
    <m/>
    <m/>
    <m/>
    <m/>
    <m/>
    <m/>
    <m/>
  </r>
  <r>
    <s v="truss-octo-adapter-01"/>
    <x v="1585"/>
    <n v="550"/>
    <n v="2400"/>
    <s v="Connect an octo-truss to a 2.5m part, you say? No problem! (PART NOT SUPPORTED BY RP-0 OR RO)"/>
    <s v="advMetalworks"/>
    <s v="Near Future Construction"/>
    <s v="No"/>
    <s v="No"/>
    <n v="6"/>
    <x v="7"/>
    <m/>
    <m/>
    <x v="11"/>
    <x v="1"/>
    <m/>
    <m/>
    <m/>
    <m/>
    <m/>
    <m/>
    <m/>
    <m/>
    <m/>
  </r>
  <r>
    <s v="truss-octo-docking-octo"/>
    <x v="1586"/>
    <n v="1300"/>
    <n v="12600"/>
    <s v="A docking port compatible uniquely with other octagonal docking connectors. Configured to lock solely at 90 degree increments for efficient construction. (PART NOT SUPPORTED BY RP-0 OR RO)"/>
    <s v="orbitalAssembly"/>
    <s v="Near Future Construction"/>
    <s v="No"/>
    <s v="No"/>
    <n v="9"/>
    <x v="7"/>
    <m/>
    <m/>
    <x v="11"/>
    <x v="1"/>
    <m/>
    <m/>
    <m/>
    <m/>
    <m/>
    <m/>
    <m/>
    <m/>
    <m/>
  </r>
  <r>
    <s v="truss-octo-01"/>
    <x v="1587"/>
    <n v="800"/>
    <n v="2900"/>
    <s v="A large octagonal truss piece. Several variants are available with different structural and fuel configurations. (PART NOT SUPPORTED BY RP-0 OR RO)"/>
    <s v="advMetalworks"/>
    <s v="Near Future Construction"/>
    <s v="No"/>
    <s v="No"/>
    <n v="6"/>
    <x v="7"/>
    <m/>
    <m/>
    <x v="11"/>
    <x v="1"/>
    <m/>
    <m/>
    <m/>
    <m/>
    <m/>
    <m/>
    <m/>
    <m/>
    <m/>
  </r>
  <r>
    <s v="truss-octo-04"/>
    <x v="1588"/>
    <n v="100"/>
    <n v="1200"/>
    <s v="A teensy octagonal truss piece. (PART NOT SUPPORTED BY RP-0 OR RO)"/>
    <s v="nanolathing"/>
    <s v="Near Future Construction"/>
    <s v="No"/>
    <s v="No"/>
    <n v="7"/>
    <x v="7"/>
    <m/>
    <m/>
    <x v="11"/>
    <x v="1"/>
    <m/>
    <m/>
    <m/>
    <m/>
    <m/>
    <m/>
    <m/>
    <m/>
    <m/>
  </r>
  <r>
    <s v="truss-octo-03"/>
    <x v="1589"/>
    <n v="200"/>
    <n v="1800"/>
    <s v="A small octagonal truss piece. Several variants are available with different structural configurations. (PART NOT SUPPORTED BY RP-0 OR RO)"/>
    <s v="nanolathing"/>
    <s v="Near Future Construction"/>
    <s v="No"/>
    <s v="No"/>
    <n v="7"/>
    <x v="7"/>
    <m/>
    <m/>
    <x v="11"/>
    <x v="1"/>
    <m/>
    <m/>
    <m/>
    <m/>
    <m/>
    <m/>
    <m/>
    <m/>
    <m/>
  </r>
  <r>
    <s v="truss-octo-02"/>
    <x v="1590"/>
    <n v="400"/>
    <n v="2100"/>
    <s v="A medium octagonal truss piece. Several variants are available with different structural and fuel configurations. (PART NOT SUPPORTED BY RP-0 OR RO)"/>
    <s v="nanolathing"/>
    <s v="Near Future Construction"/>
    <s v="No"/>
    <s v="No"/>
    <n v="7"/>
    <x v="7"/>
    <m/>
    <m/>
    <x v="11"/>
    <x v="1"/>
    <m/>
    <m/>
    <m/>
    <m/>
    <m/>
    <m/>
    <m/>
    <m/>
    <m/>
  </r>
  <r>
    <s v="truss-hex-03"/>
    <x v="1591"/>
    <n v="200"/>
    <n v="1600"/>
    <s v="A wee truss piece that fits around 1.25m pieces. Multiple variants are available. (PART NOT SUPPORTED BY RP-0 OR RO)"/>
    <s v="advMetalworks"/>
    <s v="Near Future Construction"/>
    <s v="No"/>
    <s v="No"/>
    <n v="6"/>
    <x v="7"/>
    <m/>
    <m/>
    <x v="11"/>
    <x v="1"/>
    <m/>
    <m/>
    <m/>
    <m/>
    <m/>
    <m/>
    <m/>
    <m/>
    <m/>
  </r>
  <r>
    <s v="truss-hex-02"/>
    <x v="1592"/>
    <n v="300"/>
    <n v="1700"/>
    <s v="A medium truss piece that fits around 1.25m pieces. Multiple variants are available. (PART NOT SUPPORTED BY RP-0 OR RO)"/>
    <s v="advMetalworks"/>
    <s v="Near Future Construction"/>
    <s v="No"/>
    <s v="No"/>
    <n v="6"/>
    <x v="7"/>
    <m/>
    <m/>
    <x v="11"/>
    <x v="1"/>
    <m/>
    <m/>
    <m/>
    <m/>
    <m/>
    <m/>
    <m/>
    <m/>
    <m/>
  </r>
  <r>
    <s v="truss-hex-01"/>
    <x v="1593"/>
    <n v="400"/>
    <n v="2000"/>
    <s v="A large truss piece that fits around 1.25m pieces. Multiple variants are available. (PART NOT SUPPORTED BY RP-0 OR RO)"/>
    <s v="advMetalworks"/>
    <s v="Near Future Construction"/>
    <s v="No"/>
    <s v="No"/>
    <n v="6"/>
    <x v="7"/>
    <m/>
    <m/>
    <x v="11"/>
    <x v="1"/>
    <m/>
    <m/>
    <m/>
    <m/>
    <m/>
    <m/>
    <m/>
    <m/>
    <m/>
  </r>
  <r>
    <s v="truss-circular-01"/>
    <x v="1594"/>
    <n v="3600"/>
    <n v="6400"/>
    <s v="A gigantic truss suitable for all sorts of orbital construction. Contains multiple structural variants for infinite fun. (PART NOT SUPPORTED BY RP-0 OR RO)"/>
    <s v="exoticAlloys"/>
    <s v="Near Future Construction"/>
    <s v="No"/>
    <s v="No"/>
    <n v="8"/>
    <x v="7"/>
    <m/>
    <m/>
    <x v="11"/>
    <x v="1"/>
    <m/>
    <m/>
    <m/>
    <m/>
    <m/>
    <m/>
    <m/>
    <m/>
    <m/>
  </r>
  <r>
    <s v="truss-circular-03"/>
    <x v="1595"/>
    <n v="900"/>
    <n v="2000"/>
    <s v="A smallish but massive circular truss. Contains multiple structural variants for infinite fun. (PART NOT SUPPORTED BY RP-0 OR RO)"/>
    <s v="exoticAlloys"/>
    <s v="Near Future Construction"/>
    <s v="No"/>
    <s v="No"/>
    <n v="8"/>
    <x v="7"/>
    <m/>
    <m/>
    <x v="11"/>
    <x v="1"/>
    <m/>
    <m/>
    <m/>
    <m/>
    <m/>
    <m/>
    <m/>
    <m/>
    <m/>
  </r>
  <r>
    <s v="truss-circular-04"/>
    <x v="1596"/>
    <n v="800"/>
    <n v="2400"/>
    <s v="A mini annular truss segment! It's so tiny we almost forgot that it's STILL HUGE. Contains multiple structural variants for infinite fun. (PART NOT SUPPORTED BY RP-0 OR RO)"/>
    <s v="exoticAlloys"/>
    <s v="Near Future Construction"/>
    <s v="No"/>
    <s v="No"/>
    <n v="8"/>
    <x v="7"/>
    <m/>
    <m/>
    <x v="11"/>
    <x v="1"/>
    <m/>
    <m/>
    <m/>
    <m/>
    <m/>
    <m/>
    <m/>
    <m/>
    <m/>
  </r>
  <r>
    <s v="truss-circular-02"/>
    <x v="1597"/>
    <n v="1800"/>
    <n v="3400"/>
    <s v="A medium size but still impressive truss suitable for all sorts of orbital construction. Contains multiple structural variants for infinite fun. (PART NOT SUPPORTED BY RP-0 OR RO)"/>
    <s v="nanolathing"/>
    <s v="Near Future Construction"/>
    <s v="No"/>
    <s v="No"/>
    <n v="7"/>
    <x v="7"/>
    <m/>
    <m/>
    <x v="11"/>
    <x v="1"/>
    <m/>
    <m/>
    <m/>
    <m/>
    <m/>
    <m/>
    <m/>
    <m/>
    <m/>
  </r>
  <r>
    <s v="truss-hex-adapter-01"/>
    <x v="1598"/>
    <n v="350"/>
    <n v="2000"/>
    <s v="Adapts a hexa truss connection to a 1.25m stack (PART NOT SUPPORTED BY RP-0 OR RO)"/>
    <s v="advMetalworks"/>
    <s v="Near Future Construction"/>
    <s v="No"/>
    <s v="No"/>
    <n v="6"/>
    <x v="7"/>
    <m/>
    <m/>
    <x v="11"/>
    <x v="1"/>
    <m/>
    <m/>
    <m/>
    <m/>
    <m/>
    <m/>
    <m/>
    <m/>
    <m/>
  </r>
  <r>
    <s v="largeTrussMount"/>
    <x v="1599"/>
    <n v="25"/>
    <n v="4000"/>
    <s v="Place anything anywhere with the Modular Girder Universal Mounting Plate!"/>
    <s v="specializedConstruction"/>
    <s v="Squad"/>
    <s v="Yes"/>
    <s v="No"/>
    <n v="5"/>
    <x v="0"/>
    <s v="Structural"/>
    <n v="2"/>
    <x v="0"/>
    <x v="0"/>
    <s v="false"/>
    <m/>
    <m/>
    <n v="1967"/>
    <m/>
    <m/>
    <m/>
    <m/>
    <m/>
  </r>
  <r>
    <s v="trussPiece3x"/>
    <x v="1600"/>
    <n v="20"/>
    <n v="400"/>
    <s v="Now even bigger! Build larger structures of larger dreams!"/>
    <s v="start"/>
    <s v="Squad"/>
    <s v="Yes"/>
    <s v="Yes"/>
    <n v="0"/>
    <x v="0"/>
    <m/>
    <n v="0"/>
    <x v="1"/>
    <x v="0"/>
    <s v="true"/>
    <m/>
    <m/>
    <n v="0"/>
    <m/>
    <m/>
    <m/>
    <m/>
    <m/>
  </r>
  <r>
    <s v="trussPiece1x"/>
    <x v="1601"/>
    <n v="10"/>
    <n v="200"/>
    <s v="New! Build the structure of your dreams with the Maxo Construction Toys Modular Girder Segment!"/>
    <s v="start"/>
    <s v="Squad"/>
    <s v="Yes"/>
    <s v="Yes"/>
    <n v="0"/>
    <x v="0"/>
    <m/>
    <n v="0"/>
    <x v="1"/>
    <x v="0"/>
    <s v="true"/>
    <m/>
    <m/>
    <n v="0"/>
    <m/>
    <m/>
    <m/>
    <m/>
    <s v="trussAdapter,trussPiece1x"/>
  </r>
  <r>
    <s v="trussAdapter"/>
    <x v="1602"/>
    <n v="10"/>
    <n v="200"/>
    <s v="This piece allows you to attach Modular Girder parts to standard 1.25m attachment points."/>
    <s v="start"/>
    <s v="Squad"/>
    <s v="Yes"/>
    <s v="Yes"/>
    <n v="0"/>
    <x v="0"/>
    <m/>
    <n v="0"/>
    <x v="1"/>
    <x v="0"/>
    <s v="true"/>
    <m/>
    <m/>
    <n v="0"/>
    <m/>
    <m/>
    <m/>
    <m/>
    <s v="trussAdapter,trussPiece1x"/>
  </r>
  <r>
    <s v="DiamantAsterix"/>
    <x v="1603"/>
    <n v="500"/>
    <n v="5000"/>
    <s v="The first French satellite in orbit."/>
    <s v="advRocketry"/>
    <s v="ESA Launchers"/>
    <s v="Yes"/>
    <s v="No"/>
    <n v="3"/>
    <x v="1"/>
    <s v="Probe"/>
    <m/>
    <x v="156"/>
    <x v="0"/>
    <s v="false"/>
    <s v="Asterix"/>
    <m/>
    <n v="1965"/>
    <m/>
    <m/>
    <m/>
    <m/>
    <m/>
  </r>
  <r>
    <s v="truss-circular-docking-01"/>
    <x v="1604"/>
    <n v="2200"/>
    <n v="15100"/>
    <s v="A high strength docking connector of significant size. Hollow! (PART NOT SUPPORTED BY RP-0 OR RO)"/>
    <s v="orbitalMegastructures"/>
    <s v="Near Future Construction"/>
    <s v="No"/>
    <s v="No"/>
    <n v="10"/>
    <x v="7"/>
    <m/>
    <m/>
    <x v="11"/>
    <x v="1"/>
    <m/>
    <m/>
    <m/>
    <m/>
    <m/>
    <m/>
    <m/>
    <m/>
    <m/>
  </r>
  <r>
    <s v="truss-circular-adapter-02"/>
    <x v="1605"/>
    <n v="1700"/>
    <n v="4150"/>
    <s v="Adapts a gigantic 5 meter truss mount to a 3.75m stack in a very small space. (PART NOT SUPPORTED BY RP-0 OR RO)"/>
    <s v="nanolathing"/>
    <s v="Near Future Construction"/>
    <s v="No"/>
    <s v="No"/>
    <n v="7"/>
    <x v="7"/>
    <m/>
    <m/>
    <x v="11"/>
    <x v="1"/>
    <m/>
    <m/>
    <m/>
    <m/>
    <m/>
    <m/>
    <m/>
    <m/>
    <m/>
  </r>
  <r>
    <s v="truss-circular-adapter-01"/>
    <x v="1606"/>
    <n v="1400"/>
    <n v="4500"/>
    <s v="Adapts a gigantic 5 meter truss mount to a 3.75m stack. Hollow, with an alternate version with a central truss (PART NOT SUPPORTED BY RP-0 OR RO)"/>
    <s v="nanolathing"/>
    <s v="Near Future Construction"/>
    <s v="No"/>
    <s v="No"/>
    <n v="7"/>
    <x v="7"/>
    <m/>
    <m/>
    <x v="11"/>
    <x v="1"/>
    <m/>
    <m/>
    <m/>
    <m/>
    <m/>
    <m/>
    <m/>
    <m/>
    <m/>
  </r>
  <r>
    <s v="NK-19"/>
    <x v="1607"/>
    <m/>
    <m/>
    <m/>
    <s v="propulsionSystems"/>
    <s v="Engine_Config"/>
    <s v="Yes"/>
    <m/>
    <n v="4"/>
    <x v="3"/>
    <m/>
    <m/>
    <x v="148"/>
    <x v="0"/>
    <m/>
    <s v="N1 Block G"/>
    <s v="NK9V"/>
    <n v="1969"/>
    <m/>
    <m/>
    <m/>
    <m/>
    <m/>
  </r>
  <r>
    <s v="NK-39"/>
    <x v="1608"/>
    <m/>
    <m/>
    <m/>
    <s v="precisionPropulsion"/>
    <s v="Engine_Config"/>
    <s v="Yes"/>
    <m/>
    <n v="5"/>
    <x v="3"/>
    <m/>
    <m/>
    <x v="144"/>
    <x v="0"/>
    <m/>
    <s v="N1F Block V"/>
    <s v="NK9V"/>
    <n v="1973"/>
    <m/>
    <m/>
    <m/>
    <m/>
    <m/>
  </r>
  <r>
    <s v="NK-31"/>
    <x v="1609"/>
    <m/>
    <m/>
    <m/>
    <s v="precisionPropulsion"/>
    <s v="Engine_Config"/>
    <s v="Yes"/>
    <m/>
    <n v="5"/>
    <x v="3"/>
    <m/>
    <m/>
    <x v="144"/>
    <x v="0"/>
    <m/>
    <s v="N1F Block G"/>
    <s v="NK9V"/>
    <n v="1973"/>
    <m/>
    <m/>
    <m/>
    <m/>
    <m/>
  </r>
  <r>
    <s v="NSTAR"/>
    <x v="1610"/>
    <m/>
    <m/>
    <m/>
    <m/>
    <s v="Engine_Config"/>
    <s v="Yes"/>
    <m/>
    <e v="#N/A"/>
    <x v="14"/>
    <m/>
    <m/>
    <x v="25"/>
    <x v="0"/>
    <m/>
    <s v="Deep Space 1"/>
    <s v="NSTAR"/>
    <n v="1998"/>
    <m/>
    <m/>
    <m/>
    <m/>
    <m/>
  </r>
  <r>
    <s v="R-40B-NTO"/>
    <x v="1611"/>
    <m/>
    <m/>
    <m/>
    <m/>
    <s v="Engine_Config"/>
    <s v="Yes"/>
    <m/>
    <e v="#N/A"/>
    <x v="13"/>
    <m/>
    <n v="8"/>
    <x v="153"/>
    <x v="0"/>
    <m/>
    <m/>
    <s v="R40"/>
    <n v="1981"/>
    <m/>
    <m/>
    <m/>
    <m/>
    <m/>
  </r>
  <r>
    <s v="R-40B"/>
    <x v="1612"/>
    <m/>
    <m/>
    <m/>
    <m/>
    <s v="Engine_Config"/>
    <s v="Yes"/>
    <m/>
    <e v="#N/A"/>
    <x v="13"/>
    <m/>
    <n v="8"/>
    <x v="153"/>
    <x v="0"/>
    <m/>
    <m/>
    <s v="R40"/>
    <n v="1981"/>
    <m/>
    <m/>
    <m/>
    <m/>
    <m/>
  </r>
  <r>
    <s v="R-40A-NTO"/>
    <x v="1613"/>
    <m/>
    <m/>
    <m/>
    <m/>
    <s v="Engine_Config"/>
    <s v="Yes"/>
    <m/>
    <e v="#N/A"/>
    <x v="13"/>
    <m/>
    <n v="8"/>
    <x v="153"/>
    <x v="0"/>
    <m/>
    <m/>
    <s v="R40"/>
    <n v="1981"/>
    <m/>
    <m/>
    <m/>
    <m/>
    <m/>
  </r>
  <r>
    <s v="Large_Crewed_Lab"/>
    <x v="1614"/>
    <n v="35000"/>
    <n v="540000"/>
    <s v="No longer are you limited to research facilities only on Kerbin!  With the Mobile Processing Lab, you can conduct long-term experiments and ongoing research with the data you collect in the field.  Be sure to check back on your scientists from time to time, and transmit the results of their research home! This model is guaranteed to spontaneously combust less than previous models, and also has the equipment necessary to clean out and restore functionality to inoperable experiments. Contains O2 supply for it's scientists, however there is no food or water allowed in the science facility. Ships with 1 day supply, able to store 30 days."/>
    <s v="earlyStations"/>
    <s v="Squad"/>
    <s v="Yes"/>
    <s v="Yes"/>
    <n v="4"/>
    <x v="6"/>
    <s v="Station"/>
    <m/>
    <x v="87"/>
    <x v="0"/>
    <s v="true"/>
    <s v="Salyut"/>
    <m/>
    <n v="1971"/>
    <m/>
    <m/>
    <m/>
    <m/>
    <m/>
  </r>
  <r>
    <s v="rn_voskhod_para"/>
    <x v="1615"/>
    <n v="850"/>
    <n v="500"/>
    <s v="Parachute for Vostok spacecraft, attach on top side of descent module (PART NOT COSTED BY RP-0 BUT IN CORRECT NODE)"/>
    <s v="simpleCommandModules"/>
    <s v="RN Soyuz"/>
    <s v="Yes"/>
    <s v="No Cost"/>
    <n v="3"/>
    <x v="16"/>
    <s v="Parachute"/>
    <m/>
    <x v="171"/>
    <x v="0"/>
    <s v="false"/>
    <s v="Voskhod"/>
    <m/>
    <n v="1964"/>
    <m/>
    <m/>
    <m/>
    <m/>
    <m/>
  </r>
  <r>
    <s v="landingLeg1-2"/>
    <x v="1616"/>
    <n v="300"/>
    <n v="6000"/>
    <s v="The LT-2 Landing Strut offers a heavy-duty method for planting yourself firmly on the ground, without the severe consequences that usually accompany planting yourself firmly on the ground."/>
    <s v="advExploration"/>
    <s v="Squad"/>
    <s v="Yes"/>
    <s v="Yes"/>
    <n v="5"/>
    <x v="16"/>
    <s v="Legs"/>
    <n v="6"/>
    <x v="171"/>
    <x v="0"/>
    <s v="true"/>
    <m/>
    <m/>
    <n v="1964"/>
    <m/>
    <m/>
    <m/>
    <m/>
    <m/>
  </r>
  <r>
    <s v="landingLeg1"/>
    <x v="1617"/>
    <n v="120"/>
    <n v="2400"/>
    <s v="It may have been originally designed as a heavy-duty metal detector, but this landing leg certainly emphasises an important fact in surface landings: you don't need to put a crater in the ground to stop yourself!"/>
    <s v="spaceExploration"/>
    <s v="Squad"/>
    <s v="Yes"/>
    <s v="Yes"/>
    <n v="4"/>
    <x v="16"/>
    <s v="Legs"/>
    <m/>
    <x v="171"/>
    <x v="0"/>
    <s v="true"/>
    <m/>
    <m/>
    <n v="1964"/>
    <m/>
    <m/>
    <m/>
    <m/>
    <m/>
  </r>
  <r>
    <s v="Heatshield-5M"/>
    <x v="1618"/>
    <n v="1700"/>
    <n v="30000"/>
    <s v="LEO-rated heat shield. Not rated for lunar returns."/>
    <s v="survivability"/>
    <s v="Deadly Reentry"/>
    <s v="Yes"/>
    <s v="Yes"/>
    <n v="1.5"/>
    <x v="16"/>
    <s v="Heat Shield"/>
    <m/>
    <x v="171"/>
    <x v="0"/>
    <s v="true"/>
    <m/>
    <m/>
    <n v="1964"/>
    <m/>
    <m/>
    <m/>
    <m/>
    <m/>
  </r>
  <r>
    <s v="parachuteRadial_Drogue"/>
    <x v="1619"/>
    <n v="400"/>
    <n v="2800"/>
    <s v="A parachute comparable to the Mk25 drogue chute, but which is placed radially instead of attached on top of something. (PART NOT SUPPORTED BY RP-0 OR RO)"/>
    <s v="Unresearcheable"/>
    <s v="Squad"/>
    <s v="No"/>
    <s v="No"/>
    <e v="#N/A"/>
    <x v="7"/>
    <m/>
    <m/>
    <x v="11"/>
    <x v="1"/>
    <m/>
    <m/>
    <m/>
    <m/>
    <m/>
    <m/>
    <m/>
    <m/>
    <m/>
  </r>
  <r>
    <s v="mk4-1pod"/>
    <x v="1620"/>
    <n v="6700"/>
    <n v="21500"/>
    <s v="The majestic Mark Four Dash One Command module is a sleek piece of Kerbal engineering. Seating up to seven occupants, it functions well in a multitude of situations. It can be used as a probe control point in a pinch, too. (PART NOT SUPPORTED BY RP-0 OR RO)"/>
    <s v="specializedCommandModules"/>
    <s v="Near Future Spacecraft"/>
    <s v="No"/>
    <s v="No"/>
    <n v="7"/>
    <x v="7"/>
    <s v="Command Module"/>
    <n v="11"/>
    <x v="11"/>
    <x v="1"/>
    <s v="false"/>
    <m/>
    <m/>
    <m/>
    <m/>
    <m/>
    <m/>
    <m/>
    <m/>
  </r>
  <r>
    <s v="mk3-9pod"/>
    <x v="1621"/>
    <n v="5600"/>
    <n v="9600"/>
    <s v="This newer command cockpit is optimized for orbital operations - it sacrifices some durability for lower mass. It has extensive fly-by wire systems, and can even pilot a craft without crew! Beware running out of power, though..."/>
    <s v="heavyCommandModules"/>
    <s v="Near Future Spacecraft"/>
    <s v="Yes"/>
    <s v="No"/>
    <n v="6"/>
    <x v="2"/>
    <s v="Command Module"/>
    <n v="10"/>
    <x v="157"/>
    <x v="0"/>
    <s v="false"/>
    <m/>
    <m/>
    <n v="2019"/>
    <s v="Near Future Capsule"/>
    <m/>
    <m/>
    <m/>
    <m/>
  </r>
  <r>
    <s v="adapterMk3-Mk2"/>
    <x v="1622"/>
    <n v="1"/>
    <n v="42000"/>
    <s v="Our engineers insisted on a way to reuse Mk2 parts on the new Fuselage system. Manufacturing a streamlined adapter despite the considerable difference of the two cross sections required quite a radical design. It is often used as a slide on Take Your Kids to Work Day. (PART NOT COSTED BY RP-0 BUT IN CORRECT NODE)"/>
    <s v="hypersonicFlight"/>
    <s v="Squad"/>
    <s v="Yes"/>
    <s v="No Cost"/>
    <n v="7"/>
    <x v="9"/>
    <s v="Hull"/>
    <n v="6"/>
    <x v="172"/>
    <x v="0"/>
    <s v="false"/>
    <m/>
    <m/>
    <n v="1981"/>
    <m/>
    <m/>
    <m/>
    <m/>
    <m/>
  </r>
  <r>
    <s v="adapterSize3-Mk3"/>
    <x v="1623"/>
    <n v="1"/>
    <n v="42000"/>
    <s v="An adapter for when your craft turns from a massive rocket into a gargantuan plane! (PART NOT COSTED BY RP-0 BUT IN CORRECT NODE)"/>
    <s v="hypersonicFlight"/>
    <s v="Squad"/>
    <s v="Yes"/>
    <s v="No Cost"/>
    <n v="7"/>
    <x v="9"/>
    <s v="Hull"/>
    <n v="6"/>
    <x v="172"/>
    <x v="0"/>
    <s v="false"/>
    <m/>
    <m/>
    <n v="1981"/>
    <m/>
    <m/>
    <m/>
    <m/>
    <m/>
  </r>
  <r>
    <s v="adapterMk3-Size2Slant"/>
    <x v="1624"/>
    <n v="1"/>
    <n v="42000"/>
    <s v="Makes your craft hang in the air like bricks don't! (PART NOT COSTED BY RP-0 BUT IN CORRECT NODE)"/>
    <s v="hypersonicFlight"/>
    <s v="Squad"/>
    <s v="Yes"/>
    <s v="No Cost"/>
    <n v="7"/>
    <x v="9"/>
    <s v="Hull"/>
    <n v="6"/>
    <x v="172"/>
    <x v="0"/>
    <s v="false"/>
    <m/>
    <m/>
    <n v="1981"/>
    <m/>
    <m/>
    <m/>
    <m/>
    <m/>
  </r>
  <r>
    <s v="adapterMk3-Size2"/>
    <x v="1625"/>
    <n v="1"/>
    <n v="42000"/>
    <s v="Perfectly pointy, carefully curved and devastatingly destructive, this Mk3 to 2.5m adapter can satisfy your wildest of dreams. Or it'll let you bridge the gaps between parts on your craft while giving you a bit of fuel... Your choice. (PART NOT COSTED BY RP-0 BUT IN CORRECT NODE)"/>
    <s v="hypersonicFlight"/>
    <s v="Squad"/>
    <s v="Yes"/>
    <s v="No Cost"/>
    <n v="7"/>
    <x v="9"/>
    <s v="Hull"/>
    <n v="6"/>
    <x v="172"/>
    <x v="0"/>
    <s v="false"/>
    <m/>
    <m/>
    <n v="1981"/>
    <m/>
    <m/>
    <m/>
    <m/>
    <m/>
  </r>
  <r>
    <s v="mk3CrewCabin"/>
    <x v="1626"/>
    <n v="15000"/>
    <n v="300000"/>
    <s v="At a capacity of 16 Kerbals, the Mk3 Passenger module is known in the Astronaut Complex breakrooms as the &quot;Super Economy&quot; class for spacetravel and allows only carry-on baggage. Any checked or emotional baggage may require one of the Mk3 Cargo Bays."/>
    <s v="hypersonicFlight"/>
    <s v="Squad"/>
    <s v="Yes"/>
    <s v="Yes"/>
    <n v="7"/>
    <x v="9"/>
    <s v="Shuttle Parts"/>
    <m/>
    <x v="172"/>
    <x v="0"/>
    <s v="true"/>
    <s v="Shuttle"/>
    <m/>
    <n v="1981"/>
    <m/>
    <m/>
    <m/>
    <m/>
    <m/>
  </r>
  <r>
    <s v="mk3FuselageLFO_25"/>
    <x v="1627"/>
    <n v="3.0277780000000001"/>
    <n v="21000"/>
    <s v="A compact fuel tank for when the rest of your craft is taken up by cargo bays! (PART NOT COSTED BY RP-0 BUT IN CORRECT NODE)"/>
    <s v="hypersonicFlight"/>
    <s v="Squad"/>
    <s v="Yes"/>
    <s v="No Cost"/>
    <n v="7"/>
    <x v="9"/>
    <s v="Hull"/>
    <n v="6"/>
    <x v="172"/>
    <x v="0"/>
    <s v="false"/>
    <m/>
    <m/>
    <n v="1981"/>
    <m/>
    <m/>
    <m/>
    <m/>
    <m/>
  </r>
  <r>
    <s v="mk3FuselageMONO"/>
    <x v="1628"/>
    <n v="1.6888890000000001"/>
    <n v="21000"/>
    <s v="The reaction to when the reaction control system doesn't have enough control in the system; more monopropellant! (PART NOT COSTED BY RP-0 BUT IN CORRECT NODE)"/>
    <s v="hypersonicFlight"/>
    <s v="Squad"/>
    <s v="Yes"/>
    <s v="No Cost"/>
    <n v="7"/>
    <x v="9"/>
    <s v="Hull"/>
    <n v="6"/>
    <x v="172"/>
    <x v="0"/>
    <s v="false"/>
    <m/>
    <m/>
    <n v="1981"/>
    <m/>
    <m/>
    <m/>
    <m/>
    <m/>
  </r>
  <r>
    <s v="mk3FuselageLF_25"/>
    <x v="1629"/>
    <n v="1"/>
    <n v="21000"/>
    <s v="For the economically minded aerospace designer, who is building a massive plane... (PART NOT COSTED BY RP-0 BUT IN CORRECT NODE)"/>
    <s v="hypersonicFlight"/>
    <s v="Squad"/>
    <s v="Yes"/>
    <s v="No Cost"/>
    <n v="7"/>
    <x v="9"/>
    <s v="Hull"/>
    <n v="6"/>
    <x v="172"/>
    <x v="0"/>
    <s v="false"/>
    <m/>
    <m/>
    <n v="1981"/>
    <m/>
    <m/>
    <m/>
    <m/>
    <m/>
  </r>
  <r>
    <s v="mk3FuselageLFO_50"/>
    <x v="1630"/>
    <n v="6.055555"/>
    <n v="42000"/>
    <s v="For that rare moment when your fuel needs are less than ludicrous. (PART NOT COSTED BY RP-0 BUT IN CORRECT NODE)"/>
    <s v="hypersonicFlight"/>
    <s v="Squad"/>
    <s v="Yes"/>
    <s v="No Cost"/>
    <n v="7"/>
    <x v="9"/>
    <s v="Hull"/>
    <n v="6"/>
    <x v="172"/>
    <x v="0"/>
    <s v="false"/>
    <m/>
    <m/>
    <n v="1981"/>
    <m/>
    <m/>
    <m/>
    <m/>
    <m/>
  </r>
  <r>
    <s v="mk3FuselageLF_50"/>
    <x v="1631"/>
    <n v="1"/>
    <n v="42000"/>
    <s v="For when your fuel needs are only 1/4 as enormous. (PART NOT COSTED BY RP-0 BUT IN CORRECT NODE)"/>
    <s v="hypersonicFlight"/>
    <s v="Squad"/>
    <s v="Yes"/>
    <s v="No Cost"/>
    <n v="7"/>
    <x v="9"/>
    <s v="Hull"/>
    <n v="6"/>
    <x v="172"/>
    <x v="0"/>
    <s v="false"/>
    <m/>
    <m/>
    <n v="1981"/>
    <m/>
    <m/>
    <m/>
    <m/>
    <m/>
  </r>
  <r>
    <s v="mk3FuselageLFO_100"/>
    <x v="1632"/>
    <n v="12.11111"/>
    <n v="84000"/>
    <s v="Filled to the brim with Rocket Fuel, C7 Aerospace's supplier Ekson-Kobil have assured us that this tank is absolutely airtight. (PART NOT COSTED BY RP-0 BUT IN CORRECT NODE)"/>
    <s v="hypersonicFlight"/>
    <s v="Squad"/>
    <s v="Yes"/>
    <s v="No Cost"/>
    <n v="7"/>
    <x v="9"/>
    <s v="Hull"/>
    <n v="6"/>
    <x v="172"/>
    <x v="0"/>
    <s v="false"/>
    <m/>
    <m/>
    <n v="1981"/>
    <m/>
    <m/>
    <m/>
    <m/>
    <m/>
  </r>
  <r>
    <s v="mk3FuselageLF_100"/>
    <x v="1633"/>
    <n v="1.111111"/>
    <n v="84000"/>
    <s v="C7 Aerospace Division had issues piping the fuel from the refinery, so they brought the refinery tanks to us! It sounded like they muttered &quot;Good luck..&quot; as they dropped off these parts. (PART NOT COSTED BY RP-0 BUT IN CORRECT NODE)"/>
    <s v="hypersonicFlight"/>
    <s v="Squad"/>
    <s v="Yes"/>
    <s v="No Cost"/>
    <n v="7"/>
    <x v="9"/>
    <s v="Hull"/>
    <n v="6"/>
    <x v="172"/>
    <x v="0"/>
    <s v="false"/>
    <m/>
    <m/>
    <n v="1981"/>
    <m/>
    <m/>
    <m/>
    <m/>
    <m/>
  </r>
  <r>
    <s v="adapterEngines"/>
    <x v="1634"/>
    <n v="2500"/>
    <n v="42000"/>
    <s v="A structural mounting plate for rocket engines. (PART NOT COSTED BY RP-0 BUT IN CORRECT NODE)"/>
    <s v="hypersonicFlight"/>
    <s v="Squad"/>
    <s v="Yes"/>
    <s v="No Cost"/>
    <n v="7"/>
    <x v="9"/>
    <s v="Shuttle Parts"/>
    <m/>
    <x v="172"/>
    <x v="0"/>
    <s v="false"/>
    <s v="Shuttle"/>
    <m/>
    <n v="1981"/>
    <m/>
    <m/>
    <m/>
    <m/>
    <m/>
  </r>
  <r>
    <s v="mk3Cockpit_Shuttle"/>
    <x v="1635"/>
    <n v="40000"/>
    <n v="800000"/>
    <s v="A cockpit for those die hard explorers. Especially useful when transporting extra crew to a remote rock to save the day."/>
    <s v="hypersonicFlight"/>
    <s v="Squad"/>
    <s v="Yes"/>
    <s v="Yes"/>
    <n v="7"/>
    <x v="9"/>
    <s v="Shuttle Parts"/>
    <m/>
    <x v="172"/>
    <x v="0"/>
    <s v="true"/>
    <s v="Shuttle"/>
    <m/>
    <n v="1981"/>
    <m/>
    <m/>
    <m/>
    <m/>
    <m/>
  </r>
  <r>
    <s v="SXTmk3CargoBayRamp"/>
    <x v="1636"/>
    <n v="3000"/>
    <n v="1"/>
    <s v="A sophisticated deployment system for cargo delivery on the ground, or on the sea, or in mid-air, or in a vacuum. Wherever you want, really. (Missing entryCost field) (PART NOT SUPPORTED BY RP-0 OR RO)"/>
    <m/>
    <s v="SXT"/>
    <s v="No"/>
    <s v="No"/>
    <e v="#N/A"/>
    <x v="7"/>
    <m/>
    <m/>
    <x v="11"/>
    <x v="1"/>
    <m/>
    <m/>
    <m/>
    <m/>
    <m/>
    <m/>
    <m/>
    <m/>
    <m/>
  </r>
  <r>
    <s v="SXTelevonVeryLarge"/>
    <x v="1637"/>
    <n v="185"/>
    <n v="3700"/>
    <s v="Made from the finest materials at hand, these flight surfaces are guaranteed to operate while attached to the craft. However studies have shown that a lack of atmosphere *may* slightly impede function. No refunds. (PART NOT SUPPORTED BY RO BUT PLACED AND COSTED BY RP-0)"/>
    <s v="start"/>
    <s v="SXT"/>
    <s v="Yes"/>
    <s v="Yes"/>
    <n v="0"/>
    <x v="11"/>
    <m/>
    <n v="0"/>
    <x v="1"/>
    <x v="0"/>
    <s v="true"/>
    <m/>
    <m/>
    <n v="0"/>
    <m/>
    <m/>
    <m/>
    <m/>
    <m/>
  </r>
  <r>
    <s v="mk3CargoBayM"/>
    <x v="1638"/>
    <n v="5000"/>
    <n v="200000"/>
    <s v="Originally we threw away the container the Rockomax X200-32 tank came in, then one day a bright and upcoming engineer suggested we reuse them. He was promptly reallocated to another department and his boss came up with the brilliant idea of reusing these containers as cargo bays!"/>
    <s v="hypersonicFlight"/>
    <s v="Squad"/>
    <s v="Yes"/>
    <s v="Yes"/>
    <n v="7"/>
    <x v="9"/>
    <s v="Shuttle Parts"/>
    <m/>
    <x v="172"/>
    <x v="0"/>
    <s v="true"/>
    <s v="Shuttle"/>
    <m/>
    <n v="1981"/>
    <m/>
    <m/>
    <m/>
    <m/>
    <m/>
  </r>
  <r>
    <s v="mk3CargoBayS"/>
    <x v="1639"/>
    <n v="2500"/>
    <n v="200000"/>
    <s v="Originally we threw away the container the Rockomax X200-16 tank came in, then one day a bright and upcoming engineer suggested we reuse them. He was promptly reallocated to another department and his boss came up with the brilliant idea of reusing these containers as cargo bays!"/>
    <s v="hypersonicFlight"/>
    <s v="Squad"/>
    <s v="Yes"/>
    <s v="Yes"/>
    <n v="7"/>
    <x v="9"/>
    <s v="Shuttle Parts"/>
    <m/>
    <x v="172"/>
    <x v="0"/>
    <s v="true"/>
    <s v="Shuttle"/>
    <m/>
    <n v="1981"/>
    <m/>
    <m/>
    <m/>
    <m/>
    <m/>
  </r>
  <r>
    <s v="mk3CargoBayL"/>
    <x v="1640"/>
    <n v="10000"/>
    <n v="200000"/>
    <s v="Originally we threw away the container the Rockomax Jumbo-64 tank came in, then one day a bright and upcoming engineer suggested we reuse them. He was promptly reallocated to another department and his boss came up with the brilliant idea of reusing these containers as cargo bays!"/>
    <s v="hypersonicFlight"/>
    <s v="Squad"/>
    <s v="Yes"/>
    <s v="Yes"/>
    <n v="7"/>
    <x v="9"/>
    <s v="Shuttle Parts"/>
    <m/>
    <x v="172"/>
    <x v="0"/>
    <s v="true"/>
    <s v="Shuttle"/>
    <m/>
    <n v="1981"/>
    <m/>
    <m/>
    <m/>
    <m/>
    <m/>
  </r>
  <r>
    <s v="2.5_Heatshield"/>
    <x v="1641"/>
    <n v="800"/>
    <n v="21000"/>
    <s v="LEO-rated heat shield for Mk1-2 and other 4m pods. Not rated for lunar returns."/>
    <s v="survivability"/>
    <s v="Deadly Reentry"/>
    <s v="Yes"/>
    <s v="Yes"/>
    <n v="1.5"/>
    <x v="16"/>
    <s v="Heat Shield"/>
    <m/>
    <x v="171"/>
    <x v="0"/>
    <s v="true"/>
    <m/>
    <m/>
    <n v="1964"/>
    <m/>
    <m/>
    <m/>
    <m/>
    <m/>
  </r>
  <r>
    <s v="parachuteSingle_drogue"/>
    <x v="1642"/>
    <n v="350"/>
    <n v="3000"/>
    <s v="The Mk26 Drogue chute is the smallest part of the 'Drogue' family, and is best used on either slowing larger ships or as a primary for very light vessels."/>
    <s v="ORPHANS"/>
    <s v="Squad"/>
    <s v="Yes"/>
    <s v="No"/>
    <s v="ORPH"/>
    <x v="7"/>
    <m/>
    <m/>
    <x v="11"/>
    <x v="1"/>
    <m/>
    <m/>
    <m/>
    <m/>
    <m/>
    <m/>
    <m/>
    <m/>
    <m/>
  </r>
  <r>
    <s v="Heatshield-4M"/>
    <x v="1643"/>
    <n v="1500"/>
    <n v="25000"/>
    <s v="LEO-rated heat shield. Not rated for lunar returns."/>
    <s v="survivability"/>
    <s v="Deadly Reentry"/>
    <s v="Yes"/>
    <s v="Yes"/>
    <n v="1.5"/>
    <x v="16"/>
    <s v="Heat Shield"/>
    <m/>
    <x v="171"/>
    <x v="0"/>
    <s v="true"/>
    <m/>
    <m/>
    <n v="1964"/>
    <m/>
    <m/>
    <m/>
    <m/>
    <m/>
  </r>
  <r>
    <s v="SXT25mMk2AdapSlant"/>
    <x v="1644"/>
    <n v="800"/>
    <n v="18000"/>
    <s v="A generic Mk2 to 2.5m adapter that was knocked sideways. (PART NOT SUPPORTED BY RP-0 OR RO)"/>
    <s v="advAerodynamics"/>
    <s v="SXT"/>
    <s v="No"/>
    <s v="No"/>
    <n v="5"/>
    <x v="7"/>
    <m/>
    <m/>
    <x v="11"/>
    <x v="1"/>
    <m/>
    <m/>
    <m/>
    <m/>
    <m/>
    <m/>
    <m/>
    <m/>
    <m/>
  </r>
  <r>
    <s v="SXT25mMk2Adap"/>
    <x v="1645"/>
    <n v="1800"/>
    <n v="24000"/>
    <s v="A generic Mk2 to 2.5m adapter that was left to dry a bit too long and stretched out. (PART NOT SUPPORTED BY RP-0 OR RO)"/>
    <s v="advAerodynamics"/>
    <s v="SXT"/>
    <s v="No"/>
    <s v="No"/>
    <n v="5"/>
    <x v="7"/>
    <m/>
    <m/>
    <x v="11"/>
    <x v="1"/>
    <m/>
    <m/>
    <m/>
    <m/>
    <m/>
    <m/>
    <m/>
    <m/>
    <m/>
  </r>
  <r>
    <s v="SXTmk2adaptorIntake"/>
    <x v="1646"/>
    <n v="1"/>
    <n v="17500"/>
    <s v="A generic Mk1 to Mk2 adapter that was almost sheared in two. We had to weld some intakes to it so it wouldn't fall apart. Erm, ahem, I mean we added intakes for extra utility and its structural integrity is second to none. (PART NOT SUPPORTED BY RP-0 OR RO)"/>
    <s v="advAerodynamics"/>
    <s v="SXT"/>
    <s v="No"/>
    <s v="No"/>
    <n v="5"/>
    <x v="7"/>
    <m/>
    <m/>
    <x v="11"/>
    <x v="1"/>
    <m/>
    <m/>
    <m/>
    <m/>
    <m/>
    <m/>
    <m/>
    <m/>
    <m/>
  </r>
  <r>
    <s v="ShieldCapLarge"/>
    <x v="1647"/>
    <n v="500"/>
    <n v="10000"/>
    <s v="Aerodynamic cover for the Mk2 Command Module. Provides protection from the aerodynamic forces inside the dense parts of the atmosphere and from the LES exhaust in the case of an emergency."/>
    <s v="commandModules"/>
    <s v="Ven Stock Revamp"/>
    <s v="Yes"/>
    <s v="Yes"/>
    <n v="4"/>
    <x v="2"/>
    <s v="LES"/>
    <m/>
    <x v="2"/>
    <x v="0"/>
    <s v="true"/>
    <s v="Apollo"/>
    <m/>
    <n v="1968"/>
    <m/>
    <m/>
    <m/>
    <m/>
    <m/>
  </r>
  <r>
    <s v="Mark1-2Pod"/>
    <x v="1648"/>
    <n v="10000"/>
    <n v="1000000"/>
    <s v="A three-person pod. Comes with built-in RCS thrusters running off NTO/MMH and a small battery. Heat shield required for safe reentry. Center of mass can be offset to allow lifting reentry (toggle Descent Mode)."/>
    <s v="commandModules"/>
    <s v="Squad"/>
    <s v="Yes"/>
    <s v="Yes"/>
    <n v="4"/>
    <x v="2"/>
    <s v="Command Module"/>
    <m/>
    <x v="2"/>
    <x v="0"/>
    <s v="true"/>
    <s v="Apollo"/>
    <m/>
    <n v="1968"/>
    <m/>
    <m/>
    <m/>
    <m/>
    <m/>
  </r>
  <r>
    <s v="Heatshield-375M"/>
    <x v="1649"/>
    <n v="1100"/>
    <n v="22000"/>
    <s v="LEO-rated heat shield. Not rated for lunar returns."/>
    <s v="survivability"/>
    <s v="Deadly Reentry"/>
    <s v="Yes"/>
    <s v="Yes"/>
    <n v="1.5"/>
    <x v="16"/>
    <s v="Heat Shield"/>
    <m/>
    <x v="171"/>
    <x v="0"/>
    <s v="true"/>
    <m/>
    <m/>
    <n v="1964"/>
    <m/>
    <m/>
    <m/>
    <m/>
    <m/>
  </r>
  <r>
    <s v="mk2Cockpit_Inline"/>
    <x v="1650"/>
    <n v="14000"/>
    <n v="280000"/>
    <s v="After 'accidentally' snapping the nose off of the Mk2 Cockpit, the engineers over at the C7 Aerospace Division realised that such a design looked quite functional. They quickly hammered out the following part and spruced it up for all your inline spaceplane cockpit needs!"/>
    <s v="advAerodynamics"/>
    <s v="Squad"/>
    <s v="Yes"/>
    <s v="Yes"/>
    <n v="5"/>
    <x v="9"/>
    <s v="Cockpit"/>
    <n v="6"/>
    <x v="173"/>
    <x v="0"/>
    <s v="true"/>
    <m/>
    <m/>
    <n v="1970"/>
    <m/>
    <m/>
    <m/>
    <m/>
    <m/>
  </r>
  <r>
    <s v="SXTelevonLarge"/>
    <x v="1651"/>
    <n v="115"/>
    <n v="2300"/>
    <s v="Made from the finest materials at hand, these flight surfaces are guaranteed to operate while attached to the craft. However studies have shown that a lack of atmosphere *may* slightly impede function. No refunds. (PART NOT SUPPORTED BY RO BUT PLACED AND COSTED BY RP-0)"/>
    <s v="start"/>
    <s v="SXT"/>
    <s v="Yes"/>
    <s v="Yes"/>
    <n v="0"/>
    <x v="11"/>
    <m/>
    <n v="0"/>
    <x v="1"/>
    <x v="0"/>
    <s v="true"/>
    <m/>
    <m/>
    <n v="0"/>
    <m/>
    <m/>
    <m/>
    <m/>
    <m/>
  </r>
  <r>
    <s v="elevon5"/>
    <x v="1652"/>
    <n v="50"/>
    <n v="1000"/>
    <s v="Just another one of these elevon things... wait, this one is swept! Wow!"/>
    <s v="start"/>
    <s v="Squad"/>
    <s v="Yes"/>
    <s v="Yes"/>
    <n v="0"/>
    <x v="11"/>
    <m/>
    <m/>
    <x v="1"/>
    <x v="0"/>
    <s v="true"/>
    <m/>
    <m/>
    <n v="0"/>
    <m/>
    <m/>
    <m/>
    <m/>
    <m/>
  </r>
  <r>
    <s v="smallCtrlSrf"/>
    <x v="1653"/>
    <n v="10"/>
    <n v="200"/>
    <s v="Feel the need to attach an elevator, rudder or aileron to just about any surface you can get your mitts on? Well this small elevon is for you. Made of mostly new factory parts, it will fit just about anywhere. Just don't expect a huge performance out of such a small part."/>
    <s v="start"/>
    <s v="Squad"/>
    <s v="Yes"/>
    <s v="Yes"/>
    <n v="0"/>
    <x v="11"/>
    <m/>
    <m/>
    <x v="1"/>
    <x v="0"/>
    <s v="true"/>
    <m/>
    <m/>
    <n v="0"/>
    <m/>
    <m/>
    <m/>
    <m/>
    <m/>
  </r>
  <r>
    <s v="elevon3"/>
    <x v="1654"/>
    <n v="40"/>
    <n v="800"/>
    <s v="Made from the finest materials at hand, these flight surfaces are guaranteed to operate while attached to the craft. However studies have shown that a lack of atmosphere *may* slightly impede function. No refunds."/>
    <s v="start"/>
    <s v="Squad"/>
    <s v="Yes"/>
    <s v="Yes"/>
    <n v="0"/>
    <x v="11"/>
    <m/>
    <m/>
    <x v="1"/>
    <x v="0"/>
    <s v="true"/>
    <m/>
    <m/>
    <n v="0"/>
    <m/>
    <m/>
    <m/>
    <m/>
    <m/>
  </r>
  <r>
    <s v="elevon2"/>
    <x v="1655"/>
    <n v="35"/>
    <n v="700"/>
    <s v="Made from the finest materials at hand, these flight surfaces are guaranteed to operate while attached to the craft. However studies have shown that a lack of atmosphere *may* slightly impede function. No refunds."/>
    <s v="start"/>
    <s v="Squad"/>
    <s v="Yes"/>
    <s v="Yes"/>
    <n v="0"/>
    <x v="11"/>
    <m/>
    <m/>
    <x v="1"/>
    <x v="0"/>
    <s v="true"/>
    <m/>
    <m/>
    <n v="0"/>
    <m/>
    <m/>
    <m/>
    <m/>
    <m/>
  </r>
  <r>
    <s v="StandardCtrlSrf"/>
    <x v="1656"/>
    <n v="25"/>
    <n v="500"/>
    <s v="Made from the finest materials at hand, these flight surfaces are guaranteed to operate while attached to the craft. However studies have shown that a lack of atmosphere *may* slightly impede function. No refunds."/>
    <s v="start"/>
    <s v="Squad"/>
    <s v="Yes"/>
    <s v="Yes"/>
    <n v="0"/>
    <x v="11"/>
    <m/>
    <m/>
    <x v="1"/>
    <x v="0"/>
    <s v="true"/>
    <m/>
    <m/>
    <n v="0"/>
    <m/>
    <m/>
    <m/>
    <m/>
    <m/>
  </r>
  <r>
    <s v="SXTelevonSmallHalf"/>
    <x v="1657"/>
    <n v="15"/>
    <n v="300"/>
    <s v="Made from the finest materials at hand, these flight surfaces are guaranteed to operate while attached to the craft. However studies have shown that a lack of atmosphere *may* slightly impede function. No refunds. (PART NOT SUPPORTED BY RO BUT PLACED AND COSTED BY RP-0)"/>
    <s v="start"/>
    <s v="SXT"/>
    <s v="Yes"/>
    <s v="Yes"/>
    <n v="0"/>
    <x v="11"/>
    <m/>
    <n v="0"/>
    <x v="1"/>
    <x v="0"/>
    <s v="true"/>
    <m/>
    <m/>
    <n v="0"/>
    <m/>
    <m/>
    <m/>
    <m/>
    <m/>
  </r>
  <r>
    <s v="SXTelevonSmall"/>
    <x v="1658"/>
    <n v="25"/>
    <n v="500"/>
    <s v="Made from the finest materials at hand, these flight surfaces are guaranteed to operate while attached to the craft. However studies have shown that a lack of atmosphere *may* slightly impede function. No refunds. (PART NOT SUPPORTED BY RO BUT PLACED AND COSTED BY RP-0)"/>
    <s v="start"/>
    <s v="SXT"/>
    <s v="Yes"/>
    <s v="Yes"/>
    <n v="0"/>
    <x v="11"/>
    <m/>
    <n v="0"/>
    <x v="1"/>
    <x v="0"/>
    <s v="true"/>
    <m/>
    <m/>
    <n v="0"/>
    <m/>
    <m/>
    <m/>
    <m/>
    <m/>
  </r>
  <r>
    <s v="mk2DockingPort"/>
    <x v="1659"/>
    <n v="4000"/>
    <n v="80000"/>
    <s v="The new Clamp-O-Tron brand docking port comes complete with integrated monopropellant tanks for all your docking needs."/>
    <s v="avionicsTL7"/>
    <s v="Squad"/>
    <s v="Yes"/>
    <s v="Yes"/>
    <n v="8"/>
    <x v="13"/>
    <s v="Docking"/>
    <n v="6"/>
    <x v="37"/>
    <x v="0"/>
    <s v="true"/>
    <m/>
    <m/>
    <n v="1972"/>
    <m/>
    <m/>
    <m/>
    <m/>
    <m/>
  </r>
  <r>
    <s v="RO-DerwentV"/>
    <x v="1660"/>
    <n v="36"/>
    <n v="720"/>
    <s v="The Derwent V, rather than being a development of the Derwent line (a straight-through-flow development of the W.2), was instead a scaled-down Nene. It powered the Meteor F.4, and was available in mid-late 1945. SFC 1.03 lb/lbf-hr static. Temperature limit Mach 1."/>
    <s v="start"/>
    <s v="SXT"/>
    <s v="Yes"/>
    <s v="Yes"/>
    <n v="0"/>
    <x v="11"/>
    <s v="Engine"/>
    <n v="0"/>
    <x v="1"/>
    <x v="0"/>
    <s v="true"/>
    <m/>
    <m/>
    <n v="0"/>
    <m/>
    <m/>
    <m/>
    <m/>
    <m/>
  </r>
  <r>
    <s v="SXTmk2cargoadapter"/>
    <x v="1661"/>
    <n v="320"/>
    <n v="11500"/>
    <s v="A modification to the CRG-04, the B variant is inspired by the popular Mk2-Size 1 adaptor series. It also makes an excellent shroud for VTOL capable jet engines. (PART NOT SUPPORTED BY RP-0 OR RO)"/>
    <s v="supersonicFlight"/>
    <s v="SXT"/>
    <s v="No"/>
    <s v="No"/>
    <n v="3"/>
    <x v="7"/>
    <m/>
    <m/>
    <x v="11"/>
    <x v="1"/>
    <m/>
    <m/>
    <m/>
    <m/>
    <m/>
    <m/>
    <m/>
    <m/>
    <m/>
  </r>
  <r>
    <s v="winglet3"/>
    <x v="1662"/>
    <n v="40"/>
    <n v="800"/>
    <s v="The Delta-Deluxe Winglet is a large aerodynamic surface with a small built-in aileron. It is very lightweight and offers more lift than the AV-R8 but the small control surface area means it is not as quick to turn."/>
    <s v="start"/>
    <s v="Squad"/>
    <s v="Yes"/>
    <s v="Yes"/>
    <n v="0"/>
    <x v="11"/>
    <m/>
    <m/>
    <x v="1"/>
    <x v="0"/>
    <s v="true"/>
    <m/>
    <m/>
    <n v="0"/>
    <m/>
    <m/>
    <m/>
    <m/>
    <m/>
  </r>
  <r>
    <s v="deltaWing"/>
    <x v="1663"/>
    <n v="70"/>
    <n v="1400"/>
    <s v="Standard Delta configuration wings. These wings provide high lift and a stable center of gravity for your everyday lifting needs."/>
    <s v="start"/>
    <s v="Squad"/>
    <s v="Yes"/>
    <s v="Yes"/>
    <n v="0"/>
    <x v="11"/>
    <m/>
    <m/>
    <x v="1"/>
    <x v="0"/>
    <s v="true"/>
    <m/>
    <m/>
    <n v="0"/>
    <m/>
    <m/>
    <m/>
    <m/>
    <m/>
  </r>
  <r>
    <s v="DB-605-A"/>
    <x v="1664"/>
    <n v="950"/>
    <n v="2200"/>
    <s v="WWII-era V-12 liquid-cooled piston engine, the DB-605 A as produced by Daimler-Benz (GER). Used on the Messerschmitt Bf 109 fighter. 1475PS."/>
    <s v="aerodynamicSystems"/>
    <s v="Firespitter"/>
    <s v="Yes"/>
    <s v="No"/>
    <n v="2"/>
    <x v="11"/>
    <s v="Engine"/>
    <m/>
    <x v="1"/>
    <x v="0"/>
    <s v="false"/>
    <s v="Bf-109"/>
    <m/>
    <n v="0"/>
    <m/>
    <m/>
    <m/>
    <m/>
    <m/>
  </r>
  <r>
    <s v="LMiniAircaftTail"/>
    <x v="1665"/>
    <n v="1"/>
    <n v="20"/>
    <s v="Tail section of the Beechcraft Bonanza."/>
    <s v="start"/>
    <s v="SXT"/>
    <s v="Yes"/>
    <s v="Yes"/>
    <n v="0"/>
    <x v="11"/>
    <m/>
    <n v="0"/>
    <x v="1"/>
    <x v="0"/>
    <s v="true"/>
    <m/>
    <m/>
    <n v="0"/>
    <m/>
    <m/>
    <m/>
    <m/>
    <m/>
  </r>
  <r>
    <s v="WBI_RCS5Way2"/>
    <x v="1666"/>
    <n v="1400"/>
    <n v="3400"/>
    <s v="This 5-way RCS thruster also has a built-in monopropellant engine that delivers a small amount of thrust. It also has probe core functionality for VTOL flights. (PART NOT SUPPORTED BY RP-0 OR RO)"/>
    <s v="specializedControl"/>
    <s v="WildBlue Buffalo Rover"/>
    <s v="No"/>
    <s v="No"/>
    <n v="5"/>
    <x v="13"/>
    <s v="RCS"/>
    <m/>
    <x v="1"/>
    <x v="1"/>
    <m/>
    <m/>
    <m/>
    <m/>
    <m/>
    <m/>
    <m/>
    <m/>
    <m/>
  </r>
  <r>
    <s v="SXTmk210degree"/>
    <x v="1667"/>
    <n v="2100"/>
    <n v="11600"/>
    <s v="For those times when you want your spaceplanes to have a bend before they hit the ground. (PART NOT SUPPORTED BY RP-0 OR RO)"/>
    <s v="supersonicFlight"/>
    <s v="SXT"/>
    <s v="No"/>
    <s v="No"/>
    <n v="3"/>
    <x v="7"/>
    <m/>
    <m/>
    <x v="11"/>
    <x v="1"/>
    <m/>
    <m/>
    <m/>
    <m/>
    <m/>
    <m/>
    <m/>
    <m/>
    <m/>
  </r>
  <r>
    <s v="SXTMk2LinearAerospike"/>
    <x v="1668"/>
    <n v="4000"/>
    <n v="24500"/>
    <s v="A linear aerospike consists of a tapered wedge-shaped plate, with exhaust exiting on either side at the &quot;thick&quot; end. This design has the advantage of being stackable, allowing several smaller engines to be placed in a row to make one larger engine while allowing steering through the use of individual engine throttle control. Plume configured by RealPlume. (PART NOT SUPPORTED BY RP-0 OR RO)"/>
    <s v="ORPHANS"/>
    <s v="SXT"/>
    <s v="No"/>
    <s v="No"/>
    <s v="ORPH"/>
    <x v="7"/>
    <m/>
    <m/>
    <x v="11"/>
    <x v="1"/>
    <m/>
    <m/>
    <m/>
    <m/>
    <m/>
    <m/>
    <m/>
    <m/>
    <m/>
  </r>
  <r>
    <s v="625mBonny"/>
    <x v="1669"/>
    <n v="12"/>
    <n v="240"/>
    <s v="Cabin section for the Beechcraft Bonanza"/>
    <s v="start"/>
    <s v="SXT"/>
    <s v="Yes"/>
    <s v="Yes"/>
    <n v="0"/>
    <x v="11"/>
    <m/>
    <n v="0"/>
    <x v="1"/>
    <x v="0"/>
    <s v="true"/>
    <m/>
    <m/>
    <n v="0"/>
    <m/>
    <m/>
    <m/>
    <m/>
    <m/>
  </r>
  <r>
    <s v="XtelescopicLadderBayX"/>
    <x v="1670"/>
    <n v="440"/>
    <n v="4000"/>
    <s v="A retractable mobility enhancer, equipped with advanced telescopic extension technology."/>
    <s v="advExploration"/>
    <s v="Chaka Monkey"/>
    <s v="Yes"/>
    <s v="No"/>
    <n v="5"/>
    <x v="16"/>
    <s v="Ladder"/>
    <n v="10"/>
    <x v="171"/>
    <x v="0"/>
    <s v="false"/>
    <m/>
    <m/>
    <n v="1964"/>
    <m/>
    <m/>
    <m/>
    <m/>
    <m/>
  </r>
  <r>
    <s v="xDragonLadderx"/>
    <x v="1671"/>
    <n v="120"/>
    <n v="2000"/>
    <s v="A low profile mobility enhancement system."/>
    <s v="metaMaterials"/>
    <s v="Chaka Monkey"/>
    <s v="Yes"/>
    <s v="No"/>
    <n v="7"/>
    <x v="16"/>
    <s v="Ladder"/>
    <n v="10"/>
    <x v="171"/>
    <x v="0"/>
    <s v="false"/>
    <m/>
    <m/>
    <n v="1964"/>
    <m/>
    <m/>
    <m/>
    <m/>
    <m/>
  </r>
  <r>
    <s v="KWrcsQuad45"/>
    <x v="1672"/>
    <n v="450"/>
    <n v="3400"/>
    <s v="A set of hypergolic reaction control thrusters for attitude control and translation in space. This version is angled at 45 degrees for better translation on a angled surface."/>
    <s v="advFlightControl"/>
    <s v="KW Rocketry"/>
    <s v="Yes"/>
    <s v="No"/>
    <n v="4"/>
    <x v="13"/>
    <s v="RCS"/>
    <n v="3"/>
    <x v="1"/>
    <x v="1"/>
    <s v="false"/>
    <m/>
    <m/>
    <m/>
    <m/>
    <m/>
    <m/>
    <m/>
    <m/>
  </r>
  <r>
    <s v="radialDrogue"/>
    <x v="1673"/>
    <n v="300"/>
    <n v="600"/>
    <s v="The Mk12-R is a half sized radial mount version of the Mk25. This &quot;Drogue&quot; parachute is small, deploys high up, and certainly not enough to stop you smashing into the ground on its own, but useful for slowing craft down before the deployment of your main chutes."/>
    <s v="ORPHANS"/>
    <s v="Squad"/>
    <s v="Yes"/>
    <s v="No"/>
    <s v="ORPH"/>
    <x v="7"/>
    <m/>
    <m/>
    <x v="11"/>
    <x v="1"/>
    <m/>
    <m/>
    <m/>
    <m/>
    <m/>
    <m/>
    <m/>
    <m/>
    <m/>
  </r>
  <r>
    <s v="KK_SPX_ITS_ship"/>
    <x v="1674"/>
    <n v="8168.2129999999997"/>
    <n v="7600"/>
    <s v=" (PART NOT SUPPORTED BY RP-0 OR RO)"/>
    <s v="commandModules"/>
    <s v="KK Launchers SpaceX"/>
    <s v="No"/>
    <s v="No"/>
    <n v="4"/>
    <x v="7"/>
    <m/>
    <m/>
    <x v="11"/>
    <x v="1"/>
    <m/>
    <m/>
    <m/>
    <m/>
    <m/>
    <m/>
    <m/>
    <m/>
    <m/>
  </r>
  <r>
    <s v="legstrotLandingLeg"/>
    <x v="1675"/>
    <n v="120"/>
    <n v="2400"/>
    <s v="VHME-T is an effective landing system leaving enough space below. This development was a challenge for the AIES engineering department but we are very satisfied with the results."/>
    <s v="spaceExploration"/>
    <s v="AIES"/>
    <s v="Yes"/>
    <s v="Yes"/>
    <n v="4"/>
    <x v="16"/>
    <s v="Legs"/>
    <m/>
    <x v="171"/>
    <x v="0"/>
    <s v="true"/>
    <m/>
    <m/>
    <n v="1964"/>
    <m/>
    <m/>
    <m/>
    <m/>
    <m/>
  </r>
  <r>
    <s v="FASAGeminiParachute2"/>
    <x v="1676"/>
    <n v="110"/>
    <n v="5500"/>
    <s v="The Gemini recovery main parachute. Put this on top of the RCS Control section.  May be attached radially."/>
    <s v="simpleCommandModules"/>
    <s v="FASA"/>
    <s v="Yes"/>
    <s v="Yes"/>
    <n v="3"/>
    <x v="16"/>
    <s v="Parachute"/>
    <m/>
    <x v="171"/>
    <x v="0"/>
    <s v="true"/>
    <s v="Gemini"/>
    <m/>
    <n v="1965"/>
    <m/>
    <m/>
    <m/>
    <m/>
    <m/>
  </r>
  <r>
    <s v="BMWIIIa"/>
    <x v="1677"/>
    <n v="950"/>
    <n v="2200"/>
    <s v="WWI-era supercharged water-cooled straight six inline engine, rated at 230HP to 2km at 1400RPM (max). 9ft 2-blade fixed pitch propeller."/>
    <s v="electrics"/>
    <s v="Firespitter"/>
    <s v="Yes"/>
    <s v="No"/>
    <n v="3"/>
    <x v="11"/>
    <s v="Engine"/>
    <n v="0"/>
    <x v="1"/>
    <x v="0"/>
    <s v="false"/>
    <s v="WWI"/>
    <m/>
    <n v="0"/>
    <m/>
    <m/>
    <m/>
    <m/>
    <m/>
  </r>
  <r>
    <s v="KWrcsQuad"/>
    <x v="1678"/>
    <n v="450"/>
    <n v="3400"/>
    <s v="A set of hypergolic reaction control thrusters for attitude control and translation in space."/>
    <s v="advFlightControl"/>
    <s v="KW Rocketry"/>
    <s v="Yes"/>
    <s v="No"/>
    <n v="4"/>
    <x v="13"/>
    <s v="RCS"/>
    <n v="3"/>
    <x v="1"/>
    <x v="1"/>
    <s v="false"/>
    <m/>
    <m/>
    <m/>
    <m/>
    <m/>
    <m/>
    <m/>
    <m/>
  </r>
  <r>
    <s v="KWrcsPod"/>
    <x v="1679"/>
    <n v="800"/>
    <n v="6800"/>
    <s v="A set of powerful hypergolic reaction control thrusters for attitude control and translation in space."/>
    <s v="specializedControl"/>
    <s v="KW Rocketry"/>
    <s v="Yes"/>
    <s v="No"/>
    <n v="5"/>
    <x v="13"/>
    <s v="RCS"/>
    <n v="3"/>
    <x v="1"/>
    <x v="1"/>
    <s v="false"/>
    <m/>
    <m/>
    <m/>
    <m/>
    <m/>
    <m/>
    <m/>
    <m/>
  </r>
  <r>
    <s v="mk1pod"/>
    <x v="1680"/>
    <n v="3730"/>
    <n v="90600"/>
    <s v="A one-person pod. Comes with built-in RCS thrusters running off High-Test Peroxide (HTP) and a large battery. Heat shield rated for LEO reentries. Center of mass can be offset slightly to allow lifting reentry (toggle Descent Mode)."/>
    <s v="enhancedSurvivability"/>
    <s v="Squad"/>
    <s v="Yes"/>
    <s v="Yes"/>
    <n v="2.5"/>
    <x v="2"/>
    <s v="Command Module"/>
    <m/>
    <x v="39"/>
    <x v="0"/>
    <s v="true"/>
    <s v="Mercury"/>
    <m/>
    <n v="1961"/>
    <m/>
    <m/>
    <m/>
    <m/>
    <m/>
  </r>
  <r>
    <s v="RO-B9ProcAMWing-Early"/>
    <x v="1681"/>
    <n v="0.1"/>
    <n v="2"/>
    <s v="Rated for Mach 1 flight and below."/>
    <s v="start"/>
    <s v="B9 Procedural Wings"/>
    <s v="Yes"/>
    <s v="Yes"/>
    <n v="0"/>
    <x v="11"/>
    <m/>
    <m/>
    <x v="1"/>
    <x v="0"/>
    <s v="true"/>
    <m/>
    <m/>
    <n v="0"/>
    <m/>
    <m/>
    <m/>
    <m/>
    <m/>
  </r>
  <r>
    <s v="SXTFuel625m"/>
    <x v="1682"/>
    <n v="30"/>
    <n v="600"/>
    <s v="Less 'High tech spaceship part', more 'We spent the budget on food and this was the only thing we could find lying around'. The designers did manage to add a smaller sub-tank for oxidiser, although the words 'plastic bag - Oxidiser goes here' can be seen on the blueprints. (PART NOT SUPPORTED BY RO BUT PLACED AND COSTED BY RP-0)"/>
    <s v="start"/>
    <s v="SXT"/>
    <s v="Yes"/>
    <s v="Yes"/>
    <n v="0"/>
    <x v="0"/>
    <m/>
    <n v="0"/>
    <x v="1"/>
    <x v="0"/>
    <s v="true"/>
    <m/>
    <m/>
    <n v="0"/>
    <m/>
    <m/>
    <m/>
    <m/>
    <m/>
  </r>
  <r>
    <s v="FASAGeminiParachute2D"/>
    <x v="1683"/>
    <n v="60"/>
    <n v="3000"/>
    <s v="The Gemini recovery drogue parachute. Put this on top of the main parachute.  May be attached radially."/>
    <s v="simpleCommandModules"/>
    <s v="FASA"/>
    <s v="Yes"/>
    <s v="Yes"/>
    <n v="3"/>
    <x v="16"/>
    <s v="Parachute"/>
    <m/>
    <x v="171"/>
    <x v="0"/>
    <s v="true"/>
    <s v="Gemini"/>
    <m/>
    <n v="1965"/>
    <m/>
    <m/>
    <m/>
    <m/>
    <m/>
  </r>
  <r>
    <s v="FASA_Gemini_Lander_Pod"/>
    <x v="1684"/>
    <n v="2000"/>
    <n v="40000"/>
    <s v="Gemini Lander Pod. Contains one astronaut."/>
    <s v="spaceExploration"/>
    <s v="FASA"/>
    <s v="Yes"/>
    <s v="Yes"/>
    <n v="4"/>
    <x v="16"/>
    <s v="Lander"/>
    <m/>
    <x v="171"/>
    <x v="0"/>
    <s v="true"/>
    <s v="Gemini"/>
    <m/>
    <n v="1965"/>
    <m/>
    <m/>
    <m/>
    <m/>
    <m/>
  </r>
  <r>
    <s v="RO-Mk1FuselagePres"/>
    <x v="1685"/>
    <n v="1000"/>
    <n v="40000"/>
    <s v="Highly-pressurized propellant-tank fuselage in the Mk1 form-factor. Rated for LEO reentries."/>
    <s v="highAltitudeFlight"/>
    <s v="Realism Overhaul"/>
    <s v="Yes"/>
    <s v="Yes"/>
    <n v="3"/>
    <x v="9"/>
    <s v="Hull"/>
    <n v="4"/>
    <x v="78"/>
    <x v="0"/>
    <s v="true"/>
    <m/>
    <m/>
    <n v="1965"/>
    <m/>
    <m/>
    <m/>
    <m/>
    <m/>
  </r>
  <r>
    <s v="RO-Mk1Fuselage"/>
    <x v="1686"/>
    <n v="1000"/>
    <n v="40000"/>
    <s v="Propellant-tank fuselage in the Mk1 form-factor. Rated for LEO reentries."/>
    <s v="highAltitudeFlight"/>
    <s v="Realism Overhaul"/>
    <s v="Yes"/>
    <s v="Yes"/>
    <n v="3"/>
    <x v="9"/>
    <s v="Hull"/>
    <n v="4"/>
    <x v="78"/>
    <x v="0"/>
    <s v="true"/>
    <m/>
    <m/>
    <n v="1965"/>
    <m/>
    <m/>
    <m/>
    <m/>
    <m/>
  </r>
  <r>
    <s v="RO-Mk1CrewModule"/>
    <x v="1687"/>
    <n v="3000"/>
    <n v="60000"/>
    <s v="Three-person inline crew hab section for Mk1 spaceplanes. Rated for LEO reentries."/>
    <s v="highAltitudeFlight"/>
    <s v="Ven Stock Revamp"/>
    <s v="Yes"/>
    <s v="Yes"/>
    <n v="3"/>
    <x v="9"/>
    <s v="Cockpit"/>
    <n v="4"/>
    <x v="78"/>
    <x v="0"/>
    <s v="true"/>
    <m/>
    <m/>
    <n v="1965"/>
    <m/>
    <m/>
    <m/>
    <m/>
    <m/>
  </r>
  <r>
    <s v="MK1CrewCabin"/>
    <x v="1688"/>
    <n v="4000"/>
    <n v="60000"/>
    <s v="Four-crew passenger cabin for Mk1 spaceplanes. Rated for LEO reentries."/>
    <s v="highAltitudeFlight"/>
    <s v="Squad"/>
    <s v="Yes"/>
    <s v="Yes"/>
    <n v="3"/>
    <x v="9"/>
    <s v="Cockpit"/>
    <n v="4"/>
    <x v="78"/>
    <x v="0"/>
    <s v="true"/>
    <m/>
    <m/>
    <n v="1965"/>
    <m/>
    <m/>
    <m/>
    <m/>
    <m/>
  </r>
  <r>
    <s v="RO-Mk1Cockpit"/>
    <x v="1689"/>
    <n v="9000"/>
    <n v="180000"/>
    <s v="Two-person spaceplane cockpit. Rated for LEO reentries."/>
    <s v="highAltitudeFlight"/>
    <s v="Realism Overhaul"/>
    <s v="Yes"/>
    <s v="Yes"/>
    <n v="3"/>
    <x v="9"/>
    <s v="Cockpit"/>
    <n v="4"/>
    <x v="78"/>
    <x v="0"/>
    <s v="true"/>
    <m/>
    <m/>
    <n v="1965"/>
    <m/>
    <m/>
    <m/>
    <m/>
    <m/>
  </r>
  <r>
    <s v="MK1Cargobay"/>
    <x v="1690"/>
    <n v="500"/>
    <n v="10000"/>
    <s v="This recently developed cargo bay is as small and compact as they come, with just enough space to store a small probe or a few pieces of science equipment."/>
    <s v="aerodynamicSystems"/>
    <s v="Ven Stock Revamp"/>
    <s v="Yes"/>
    <s v="Yes"/>
    <n v="2"/>
    <x v="9"/>
    <s v="Cargo"/>
    <n v="3"/>
    <x v="174"/>
    <x v="0"/>
    <s v="true"/>
    <s v="X-15"/>
    <m/>
    <n v="1959"/>
    <m/>
    <m/>
    <m/>
    <m/>
    <m/>
  </r>
  <r>
    <s v="RO-MK1Cargobay"/>
    <x v="1690"/>
    <n v="2000"/>
    <n v="50000"/>
    <s v="This recently developed cargo bay is as small and compact as they come, with just enough space to store a small probe or a few pieces of science equipment."/>
    <s v="highAltitudeFlight"/>
    <s v="Ven Stock Revamp"/>
    <s v="Yes"/>
    <s v="Yes"/>
    <n v="3"/>
    <x v="9"/>
    <s v="Cargo"/>
    <n v="4"/>
    <x v="78"/>
    <x v="0"/>
    <s v="true"/>
    <m/>
    <m/>
    <n v="1965"/>
    <m/>
    <m/>
    <m/>
    <m/>
    <m/>
  </r>
  <r>
    <s v="SXTsmallbicoupleradaptor"/>
    <x v="1691"/>
    <n v="1"/>
    <n v="4600"/>
    <s v="One engine is not enough? We got you covered! (PART NOT SUPPORTED BY RP-0 OR RO)"/>
    <s v="aerodynamicSystems"/>
    <s v="SXT"/>
    <s v="No"/>
    <s v="No"/>
    <n v="2"/>
    <x v="7"/>
    <m/>
    <m/>
    <x v="11"/>
    <x v="1"/>
    <m/>
    <m/>
    <m/>
    <m/>
    <m/>
    <m/>
    <m/>
    <m/>
    <m/>
  </r>
  <r>
    <s v="LMkIAircaftFus"/>
    <x v="1692"/>
    <n v="380"/>
    <n v="2500"/>
    <s v="A standard fuselage. Carries no fuel; is there merely as a structural element. As such, it's lighter and more solid due to reinforcements. (PART NOT SUPPORTED BY RP-0 OR RO)"/>
    <s v="aerospaceComposites"/>
    <s v="SXT"/>
    <s v="No"/>
    <s v="No"/>
    <n v="8"/>
    <x v="7"/>
    <m/>
    <m/>
    <x v="11"/>
    <x v="1"/>
    <m/>
    <m/>
    <m/>
    <m/>
    <m/>
    <m/>
    <m/>
    <m/>
    <m/>
  </r>
  <r>
    <s v="WBI_RCS5Way"/>
    <x v="1693"/>
    <n v="700"/>
    <n v="3400"/>
    <s v="This 5-way RCS thruster is perfect for small craft that just need a little push. (PART NOT SUPPORTED BY RP-0 OR RO)"/>
    <s v="advFlightControl"/>
    <s v="WildBlue Buffalo Rover"/>
    <s v="No"/>
    <s v="No"/>
    <n v="4"/>
    <x v="13"/>
    <s v="RCS"/>
    <m/>
    <x v="1"/>
    <x v="1"/>
    <m/>
    <m/>
    <m/>
    <m/>
    <m/>
    <m/>
    <m/>
    <m/>
    <m/>
  </r>
  <r>
    <s v="SXTWingSmallFolding"/>
    <x v="1694"/>
    <n v="680"/>
    <n v="8600"/>
    <s v="A folding wing designed for probes, perfect for keeping inside a fairing. (PART NOT SUPPORTED BY RP-0 OR RO)"/>
    <s v="stability"/>
    <s v="SXT"/>
    <s v="No"/>
    <s v="No"/>
    <n v="2"/>
    <x v="7"/>
    <m/>
    <m/>
    <x v="11"/>
    <x v="1"/>
    <m/>
    <m/>
    <m/>
    <m/>
    <m/>
    <m/>
    <m/>
    <m/>
    <m/>
  </r>
  <r>
    <s v="RO-B9ProcWing-Early"/>
    <x v="1695"/>
    <n v="0.1"/>
    <n v="2"/>
    <s v="Rated for Mach 1 flight and below."/>
    <s v="start"/>
    <s v="B9 Procedural Wings"/>
    <s v="Yes"/>
    <s v="Yes"/>
    <n v="0"/>
    <x v="11"/>
    <m/>
    <m/>
    <x v="1"/>
    <x v="0"/>
    <s v="true"/>
    <m/>
    <m/>
    <n v="0"/>
    <m/>
    <m/>
    <m/>
    <m/>
    <m/>
  </r>
  <r>
    <s v="SXTWingSmallHalf"/>
    <x v="1696"/>
    <n v="340"/>
    <n v="8600"/>
    <s v="A tiny wing, for tiny aeroplanes. Two spare '0's were later discovered in the design specification. It had not been carried. (PART NOT SUPPORTED BY RP-0 OR RO)"/>
    <s v="start"/>
    <s v="SXT"/>
    <s v="No"/>
    <s v="No"/>
    <n v="0"/>
    <x v="7"/>
    <m/>
    <n v="0"/>
    <x v="11"/>
    <x v="1"/>
    <s v="false"/>
    <m/>
    <m/>
    <m/>
    <m/>
    <m/>
    <m/>
    <m/>
    <m/>
  </r>
  <r>
    <s v="FASA_Gemini_Lander_Legs"/>
    <x v="1697"/>
    <n v="360"/>
    <n v="7200"/>
    <s v="Lander legs for the Gemini one man lander"/>
    <s v="spaceExploration"/>
    <s v="FASA"/>
    <s v="Yes"/>
    <s v="Yes"/>
    <n v="4"/>
    <x v="16"/>
    <s v="Legs"/>
    <m/>
    <x v="171"/>
    <x v="0"/>
    <s v="true"/>
    <s v="Gemini"/>
    <m/>
    <n v="1965"/>
    <m/>
    <m/>
    <m/>
    <m/>
    <m/>
  </r>
  <r>
    <s v="SXTAirbag"/>
    <x v="1698"/>
    <n v="200"/>
    <n v="20000"/>
    <s v="A set of inflatable balloons that can handle impacts of moderate speed on planetary surfaces. These airbags are well suited for landing small landers and probes on rough terrain when a skycrane or internal propulsion is lacking or imprecise. First used on Russian Luna landers like Luna 9, airbags served well as Mars landing systems during various missions."/>
    <s v="spaceExploration"/>
    <s v="SXT"/>
    <s v="Yes"/>
    <s v="Yes"/>
    <n v="4"/>
    <x v="16"/>
    <s v="Airbag"/>
    <m/>
    <x v="175"/>
    <x v="0"/>
    <s v="true"/>
    <s v="Luna 9"/>
    <m/>
    <n v="1966"/>
    <m/>
    <m/>
    <m/>
    <m/>
    <m/>
  </r>
  <r>
    <s v="SXTAirbagSmall"/>
    <x v="1699"/>
    <n v="150"/>
    <n v="15000"/>
    <s v="A more advanced alternative to the Mk-10 landing system. Rather stronger."/>
    <s v="landing"/>
    <s v="SXT"/>
    <s v="Yes"/>
    <s v="Yes"/>
    <n v="3"/>
    <x v="16"/>
    <s v="Airbag"/>
    <m/>
    <x v="175"/>
    <x v="0"/>
    <s v="true"/>
    <s v="Luna 9"/>
    <m/>
    <n v="1966"/>
    <m/>
    <m/>
    <m/>
    <m/>
    <m/>
  </r>
  <r>
    <s v="luna9_als"/>
    <x v="1700"/>
    <n v="1100"/>
    <n v="500"/>
    <s v="Soviet Luna 9 ALS module. Self righting once unfolded! Airbag is now included in this module, do not use the old separate airbag part."/>
    <s v="generalRocketry"/>
    <s v="RN Soviet Probes"/>
    <s v="Yes"/>
    <s v="No"/>
    <n v="2"/>
    <x v="16"/>
    <s v="Airbag"/>
    <m/>
    <x v="175"/>
    <x v="0"/>
    <s v="false"/>
    <s v="Luna 9"/>
    <m/>
    <n v="1966"/>
    <m/>
    <m/>
    <m/>
    <m/>
    <m/>
  </r>
  <r>
    <s v="luna9_airbag_cvr"/>
    <x v="1701"/>
    <n v="1100"/>
    <n v="500"/>
    <s v="Luna 9 airbag cover. Deploy using action group. DO NOT DEPLOY BEFORE DECOUPLING ALS FROM KTDU!"/>
    <s v="generalRocketry"/>
    <s v="RN Soviet Probes"/>
    <s v="Yes"/>
    <s v="No"/>
    <n v="2"/>
    <x v="16"/>
    <s v="Airbag"/>
    <m/>
    <x v="175"/>
    <x v="0"/>
    <s v="false"/>
    <s v="Luna 9"/>
    <m/>
    <n v="1966"/>
    <m/>
    <m/>
    <m/>
    <m/>
    <m/>
  </r>
  <r>
    <s v="Heatshield1m"/>
    <x v="1702"/>
    <n v="750"/>
    <n v="32000"/>
    <s v="Lunar-rated heat shield."/>
    <s v="generalConstruction"/>
    <s v="Realism Overhaul"/>
    <s v="Yes"/>
    <s v="Yes"/>
    <n v="3"/>
    <x v="16"/>
    <s v="Heat Shield"/>
    <m/>
    <x v="175"/>
    <x v="0"/>
    <s v="true"/>
    <m/>
    <m/>
    <n v="1966"/>
    <m/>
    <m/>
    <m/>
    <m/>
    <m/>
  </r>
  <r>
    <s v="RO-Mk1CockpitInline"/>
    <x v="1703"/>
    <n v="9000"/>
    <n v="180000"/>
    <s v="Two-person inline spaceplane cockpit. Rated for LEO reentries."/>
    <s v="highAltitudeFlight"/>
    <s v="Realism Overhaul"/>
    <s v="Yes"/>
    <s v="Yes"/>
    <n v="3"/>
    <x v="9"/>
    <s v="Cockpit"/>
    <n v="4"/>
    <x v="78"/>
    <x v="0"/>
    <s v="true"/>
    <m/>
    <m/>
    <n v="1965"/>
    <m/>
    <m/>
    <m/>
    <m/>
    <m/>
  </r>
  <r>
    <s v="rn_mirdockingmodule"/>
    <x v="1704"/>
    <n v="600"/>
    <n v="1"/>
    <s v="The docking module was designed to help simplify Space Shuttle dockings to Mir. Before the first shuttle docking mission (STS-71), the Kristall module had to be tediously moved to ensure sufficient clearance between Atlantis and Mir's solar arrays. With the addition of the docking module, enough clearance was provided without the need to relocate Kristall. It had two identical APAS-89 docking ports, one attached to the distal port of Kristall with the other available for shuttle docking. (Missing entryCost field)"/>
    <m/>
    <s v="RN Misc"/>
    <s v="Yes"/>
    <s v="No"/>
    <e v="#N/A"/>
    <x v="13"/>
    <s v="Docking"/>
    <m/>
    <x v="125"/>
    <x v="0"/>
    <s v="false"/>
    <s v="Mir"/>
    <m/>
    <n v="1986"/>
    <m/>
    <m/>
    <m/>
    <m/>
    <m/>
  </r>
  <r>
    <s v="FASAGeminiSciRadmeter"/>
    <x v="1705"/>
    <n v="1100"/>
    <n v="800"/>
    <s v="Houses a Mini Gooâ„¢ sample and exposes it to different types of radiation. Also extremely fragile!"/>
    <s v="ORPHANS"/>
    <s v="FASA"/>
    <s v="Yes"/>
    <s v="No"/>
    <s v="ORPH"/>
    <x v="7"/>
    <m/>
    <m/>
    <x v="11"/>
    <x v="1"/>
    <m/>
    <m/>
    <m/>
    <m/>
    <m/>
    <m/>
    <m/>
    <m/>
    <m/>
  </r>
  <r>
    <s v="WBI_Mineshaft"/>
    <x v="1706"/>
    <n v="250"/>
    <n v="3200"/>
    <s v="Want to hop into another module without going EVA? Then the Mineshaft is for you. Simply attach one of these to each module you want to connect to, then run the tube between the Mineshafts. Canaries not included. (PART NOT SUPPORTED BY RP-0 OR RO)"/>
    <s v="spaceExploration"/>
    <s v="WildBlue Buffalo Rover"/>
    <s v="No"/>
    <s v="No"/>
    <n v="4"/>
    <x v="7"/>
    <m/>
    <m/>
    <x v="11"/>
    <x v="1"/>
    <m/>
    <m/>
    <m/>
    <m/>
    <m/>
    <m/>
    <m/>
    <m/>
    <m/>
  </r>
  <r>
    <s v="RP0sensorMicrometeorite"/>
    <x v="1707"/>
    <n v="40"/>
    <n v="800"/>
    <s v="A set of microphones and breakable wiring to detect micrometeorite impacts."/>
    <s v="earlyAvionics"/>
    <s v="Squad"/>
    <s v="Yes"/>
    <s v="Yes"/>
    <n v="1"/>
    <x v="10"/>
    <s v="Micrometeorite"/>
    <m/>
    <x v="64"/>
    <x v="0"/>
    <s v="true"/>
    <m/>
    <m/>
    <n v="1950"/>
    <m/>
    <m/>
    <m/>
    <m/>
    <m/>
  </r>
  <r>
    <s v="dmRoverGoo"/>
    <x v="1708"/>
    <n v="15000"/>
    <n v="38000"/>
    <s v="Advances in materials science have allowed for the construction of a tiny goo pod capable of storing two independent samples simultaneously. (PART NOT SUPPORTED BY RP-0 OR RO)"/>
    <s v="composites"/>
    <s v="Dmagic Orbital Science"/>
    <s v="No"/>
    <s v="No"/>
    <n v="6"/>
    <x v="7"/>
    <m/>
    <m/>
    <x v="11"/>
    <x v="1"/>
    <m/>
    <m/>
    <m/>
    <m/>
    <m/>
    <m/>
    <m/>
    <m/>
    <m/>
  </r>
  <r>
    <s v="SXTadapterSize3Mk3"/>
    <x v="1709"/>
    <n v="2500"/>
    <n v="42000"/>
    <s v="A hollow adapter for when your craft turns from a massive rocket into a gargantuan plane! (PART NOT SUPPORTED BY RP-0 OR RO)"/>
    <s v="experimentalAerodynamics"/>
    <s v="SXT"/>
    <s v="No"/>
    <s v="No"/>
    <n v="6"/>
    <x v="7"/>
    <m/>
    <m/>
    <x v="11"/>
    <x v="1"/>
    <m/>
    <m/>
    <m/>
    <m/>
    <m/>
    <m/>
    <m/>
    <m/>
    <m/>
  </r>
  <r>
    <s v="nuclearfuel-0625"/>
    <x v="1710"/>
    <n v="53400"/>
    <n v="11800"/>
    <s v="This tiny and somewhat shielded container is probably good for some small amount of nuclear fuel."/>
    <s v="nuclearFuelSystems"/>
    <s v="Near Future Electrical"/>
    <s v="Yes"/>
    <s v="No"/>
    <n v="7"/>
    <x v="15"/>
    <s v="Nuclear Fuel"/>
    <n v="7"/>
    <x v="72"/>
    <x v="0"/>
    <s v="false"/>
    <m/>
    <m/>
    <n v="2001"/>
    <m/>
    <m/>
    <m/>
    <m/>
    <m/>
  </r>
  <r>
    <s v="nuclearfuel-125"/>
    <x v="1711"/>
    <n v="267000"/>
    <n v="57000"/>
    <s v="A medium sized container for storing nuclear fuel and depleted waste products."/>
    <s v="nuclearFuelSystems"/>
    <s v="Near Future Electrical"/>
    <s v="Yes"/>
    <s v="No"/>
    <n v="7"/>
    <x v="15"/>
    <s v="Nuclear Fuel"/>
    <n v="7"/>
    <x v="72"/>
    <x v="0"/>
    <s v="false"/>
    <m/>
    <m/>
    <n v="2001"/>
    <m/>
    <m/>
    <m/>
    <m/>
    <m/>
  </r>
  <r>
    <s v="nuclearfuel-25"/>
    <x v="1712"/>
    <n v="854400"/>
    <n v="164000"/>
    <s v="A large container for storing nuclear waste and fuel."/>
    <s v="nuclearFuelSystems"/>
    <s v="Near Future Electrical"/>
    <s v="Yes"/>
    <s v="No"/>
    <n v="7"/>
    <x v="15"/>
    <s v="Nuclear Fuel"/>
    <n v="7"/>
    <x v="72"/>
    <x v="0"/>
    <s v="false"/>
    <m/>
    <m/>
    <n v="2001"/>
    <m/>
    <m/>
    <m/>
    <m/>
    <m/>
  </r>
  <r>
    <s v="RealISRU_MethanePyrolyzer"/>
    <x v="1713"/>
    <n v="1500"/>
    <n v="2500"/>
    <s v="IN DEVELOPMENT: A small methane pyrolysis unit.  &lt;b&gt;CH4 --&gt; C + 2 H2&lt;/b&gt; (PART NOT SUPPORTED BY RP-0 OR RO)"/>
    <s v="fuelSystems"/>
    <s v="Real ISRU"/>
    <s v="No"/>
    <s v="No"/>
    <n v="3"/>
    <x v="7"/>
    <m/>
    <m/>
    <x v="11"/>
    <x v="1"/>
    <m/>
    <m/>
    <m/>
    <m/>
    <m/>
    <m/>
    <m/>
    <m/>
    <m/>
  </r>
  <r>
    <s v="rn_surveyor3"/>
    <x v="1714"/>
    <n v="1400"/>
    <n v="28000"/>
    <s v="Surveyor 1-7 lunar probes."/>
    <s v="landing"/>
    <s v="RN US Probes"/>
    <s v="Yes"/>
    <s v="Yes"/>
    <n v="3"/>
    <x v="1"/>
    <s v="Probe"/>
    <m/>
    <x v="156"/>
    <x v="0"/>
    <s v="true"/>
    <s v="Surveyor"/>
    <m/>
    <n v="1966"/>
    <m/>
    <m/>
    <m/>
    <m/>
    <m/>
  </r>
  <r>
    <s v="R-40A"/>
    <x v="1715"/>
    <m/>
    <m/>
    <m/>
    <m/>
    <s v="Engine_Config"/>
    <s v="Yes"/>
    <m/>
    <e v="#N/A"/>
    <x v="13"/>
    <m/>
    <n v="8"/>
    <x v="153"/>
    <x v="0"/>
    <m/>
    <s v="Shuttle"/>
    <s v="R40"/>
    <n v="1981"/>
    <m/>
    <m/>
    <m/>
    <m/>
    <m/>
  </r>
  <r>
    <s v="R-42-NTO"/>
    <x v="1716"/>
    <m/>
    <m/>
    <m/>
    <m/>
    <s v="Engine_Config"/>
    <s v="Yes"/>
    <m/>
    <e v="#N/A"/>
    <x v="13"/>
    <m/>
    <n v="8"/>
    <x v="125"/>
    <x v="0"/>
    <m/>
    <m/>
    <s v="R42"/>
    <n v="1990"/>
    <m/>
    <m/>
    <m/>
    <m/>
    <m/>
  </r>
  <r>
    <s v="R-42DM-NTO"/>
    <x v="1717"/>
    <m/>
    <m/>
    <m/>
    <m/>
    <s v="Engine_Config"/>
    <s v="Yes"/>
    <m/>
    <e v="#N/A"/>
    <x v="13"/>
    <m/>
    <n v="10"/>
    <x v="126"/>
    <x v="0"/>
    <m/>
    <m/>
    <s v="R42"/>
    <n v="2008"/>
    <m/>
    <m/>
    <m/>
    <m/>
    <m/>
  </r>
  <r>
    <s v="R-42DM"/>
    <x v="1718"/>
    <m/>
    <m/>
    <m/>
    <m/>
    <s v="Engine_Config"/>
    <s v="Yes"/>
    <m/>
    <e v="#N/A"/>
    <x v="13"/>
    <m/>
    <n v="10"/>
    <x v="126"/>
    <x v="0"/>
    <m/>
    <m/>
    <s v="R42"/>
    <n v="2008"/>
    <m/>
    <m/>
    <m/>
    <m/>
    <m/>
  </r>
  <r>
    <s v="R-42"/>
    <x v="1719"/>
    <m/>
    <m/>
    <m/>
    <m/>
    <s v="Engine_Config"/>
    <s v="Yes"/>
    <m/>
    <e v="#N/A"/>
    <x v="13"/>
    <m/>
    <m/>
    <x v="125"/>
    <x v="0"/>
    <m/>
    <s v="Satellite Kick"/>
    <s v="R42"/>
    <n v="1990"/>
    <m/>
    <m/>
    <m/>
    <m/>
    <m/>
  </r>
  <r>
    <s v="R-4D-11"/>
    <x v="1218"/>
    <m/>
    <m/>
    <m/>
    <m/>
    <s v="Engine_Config"/>
    <s v="Yes"/>
    <m/>
    <e v="#N/A"/>
    <x v="13"/>
    <m/>
    <m/>
    <x v="126"/>
    <x v="0"/>
    <m/>
    <s v="ESA ATV"/>
    <s v="R4D11"/>
    <n v="2007"/>
    <m/>
    <m/>
    <m/>
    <m/>
    <m/>
  </r>
  <r>
    <s v="Raptor?Vacuum"/>
    <x v="1720"/>
    <m/>
    <m/>
    <m/>
    <m/>
    <s v="Engine_Config"/>
    <s v="Yes"/>
    <m/>
    <e v="#N/A"/>
    <x v="3"/>
    <m/>
    <n v="11"/>
    <x v="93"/>
    <x v="0"/>
    <m/>
    <m/>
    <s v="Raptor"/>
    <n v="2025"/>
    <m/>
    <m/>
    <m/>
    <m/>
    <m/>
  </r>
  <r>
    <s v="Raptor"/>
    <x v="1721"/>
    <m/>
    <m/>
    <m/>
    <m/>
    <s v="Engine_Config"/>
    <s v="Yes"/>
    <m/>
    <e v="#N/A"/>
    <x v="3"/>
    <m/>
    <n v="11"/>
    <x v="93"/>
    <x v="0"/>
    <m/>
    <s v="ITS"/>
    <s v="Raptor"/>
    <n v="2025"/>
    <m/>
    <m/>
    <m/>
    <m/>
    <m/>
  </r>
  <r>
    <s v="RD-0109"/>
    <x v="1722"/>
    <m/>
    <m/>
    <m/>
    <s v="survivability"/>
    <s v="Engine_Config"/>
    <s v="Yes"/>
    <m/>
    <n v="1.5"/>
    <x v="12"/>
    <m/>
    <m/>
    <x v="88"/>
    <x v="0"/>
    <m/>
    <s v="Vostok"/>
    <s v="RD0105"/>
    <n v="1960"/>
    <m/>
    <m/>
    <m/>
    <m/>
    <m/>
  </r>
  <r>
    <s v="RD-0105"/>
    <x v="1723"/>
    <m/>
    <m/>
    <m/>
    <m/>
    <s v="Engine_Config"/>
    <s v="Yes"/>
    <m/>
    <e v="#N/A"/>
    <x v="12"/>
    <m/>
    <m/>
    <x v="52"/>
    <x v="0"/>
    <m/>
    <s v="Luna"/>
    <s v="RD0105"/>
    <n v="1958"/>
    <m/>
    <m/>
    <m/>
    <m/>
    <m/>
  </r>
  <r>
    <s v="xmonkeyreptarvacx"/>
    <x v="1724"/>
    <n v="220"/>
    <n v="22000"/>
    <s v="The Merlin rocket engine family made by SpaceX. Vacuum variants. Plume configured by RealPlume."/>
    <s v="advRocketry"/>
    <s v="Chaka Monkey"/>
    <s v="Yes"/>
    <s v="Yes"/>
    <n v="3"/>
    <x v="12"/>
    <m/>
    <m/>
    <x v="143"/>
    <x v="0"/>
    <s v="true"/>
    <s v="Falcon 1"/>
    <s v="Merlin1"/>
    <n v="2006"/>
    <m/>
    <s v="Same as other Merlins"/>
    <d v="2017-05-19T00:00:00"/>
    <m/>
    <s v="SSTU-SC-ENG-Merlin-1BV,xmonkeyreptarvacx"/>
  </r>
  <r>
    <s v="xmonkeyreptarx"/>
    <x v="1725"/>
    <n v="220"/>
    <n v="22000"/>
    <s v="The Merlin rocket engine family made by SpaceX. Surface variants. Plume configured by RealPlume."/>
    <s v="advRocketry"/>
    <s v="Chaka Monkey"/>
    <s v="Yes"/>
    <s v="Yes"/>
    <n v="3"/>
    <x v="12"/>
    <m/>
    <m/>
    <x v="143"/>
    <x v="0"/>
    <s v="true"/>
    <s v="Falcon 1"/>
    <s v="Merlin1"/>
    <n v="2006"/>
    <m/>
    <s v="Same as other Merlins"/>
    <d v="2017-05-19T00:00:00"/>
    <m/>
    <s v="SSTU-SC-ENG-Merlin-1A,KK_SPX_Merlin1Ci,engineLargeSkipper_125m,xmonkeyreptarx"/>
  </r>
  <r>
    <s v="engineLargeSkipper_125m"/>
    <x v="1726"/>
    <n v="175"/>
    <n v="3500"/>
    <s v="The whole family of Merlin rocket engines, made by SpaceX. Diameter: [1.75 m]. Plume configured by RealPlume."/>
    <s v="veryHeavyRocketry"/>
    <s v="RealFuels"/>
    <s v="Yes"/>
    <s v="Yes"/>
    <n v="6"/>
    <x v="12"/>
    <m/>
    <m/>
    <x v="143"/>
    <x v="0"/>
    <s v="true"/>
    <s v="Falcon"/>
    <s v="Merlin1"/>
    <n v="2006"/>
    <m/>
    <m/>
    <m/>
    <m/>
    <s v="SSTU-SC-ENG-Merlin-1A,KK_SPX_Merlin1Ci,engineLargeSkipper_125m,xmonkeyreptarx"/>
  </r>
  <r>
    <s v="SSTU-SC-ENG-Merlin-1DV"/>
    <x v="1727"/>
    <n v="200"/>
    <n v="34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giganticRocketry"/>
    <s v="SSTU"/>
    <s v="Yes"/>
    <s v="Yes"/>
    <n v="8"/>
    <x v="12"/>
    <s v="US Engine"/>
    <n v="10"/>
    <x v="50"/>
    <x v="0"/>
    <s v="true"/>
    <s v="Falcon"/>
    <s v="Merlin1"/>
    <n v="2013"/>
    <m/>
    <m/>
    <m/>
    <m/>
    <m/>
  </r>
  <r>
    <s v="SSTU-SC-ENG-Merlin-1D"/>
    <x v="1728"/>
    <n v="175"/>
    <n v="32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giganticRocketry"/>
    <s v="SSTU"/>
    <s v="Yes"/>
    <s v="Yes"/>
    <n v="8"/>
    <x v="12"/>
    <s v="FS Engine"/>
    <n v="10"/>
    <x v="50"/>
    <x v="0"/>
    <s v="true"/>
    <s v="Falcon"/>
    <s v="Merlin1"/>
    <n v="2013"/>
    <m/>
    <m/>
    <m/>
    <m/>
    <m/>
  </r>
  <r>
    <s v="SSTU-SC-ENG-Merlin-1CV"/>
    <x v="1729"/>
    <n v="210"/>
    <n v="28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US Engine"/>
    <m/>
    <x v="50"/>
    <x v="0"/>
    <s v="true"/>
    <s v="Falcon"/>
    <s v="Merlin1"/>
    <n v="2010"/>
    <m/>
    <m/>
    <m/>
    <m/>
    <m/>
  </r>
  <r>
    <s v="SSTU-SC-ENG-Merlin-1C"/>
    <x v="1730"/>
    <n v="185"/>
    <n v="26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FS Engine"/>
    <m/>
    <x v="143"/>
    <x v="0"/>
    <s v="true"/>
    <s v="Falcon"/>
    <s v="Merlin1"/>
    <n v="2006"/>
    <m/>
    <m/>
    <m/>
    <m/>
    <m/>
  </r>
  <r>
    <s v="SSTU-SC-ENG-Merlin-1BV"/>
    <x v="1731"/>
    <n v="220"/>
    <n v="22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US Engine"/>
    <m/>
    <x v="143"/>
    <x v="0"/>
    <s v="true"/>
    <s v="Falcon"/>
    <s v="Merlin1"/>
    <n v="2006"/>
    <m/>
    <m/>
    <m/>
    <m/>
    <s v="SSTU-SC-ENG-Merlin-1BV,xmonkeyreptarvacx"/>
  </r>
  <r>
    <s v="SSTU-SC-ENG-Merlin-1B"/>
    <x v="1732"/>
    <n v="195"/>
    <n v="20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FS Engine"/>
    <m/>
    <x v="143"/>
    <x v="0"/>
    <s v="true"/>
    <s v="Falcon"/>
    <s v="Merlin1"/>
    <n v="2006"/>
    <m/>
    <m/>
    <m/>
    <m/>
    <m/>
  </r>
  <r>
    <s v="KK_SPX_Merlin1Ci"/>
    <x v="1733"/>
    <n v="205"/>
    <n v="17050"/>
    <s v="Merlin 1Ci was the first successful engine designed by SpaceX. It was flown on the Falcon 1+, the first Falcon rocket to attain orbit. A moderately powerful engine with a gimbaled turbopump exhaust for roll control, it is well suited for launching small payloads into low orbits. Plume configured by RealPlume."/>
    <s v="advRocketry"/>
    <s v="KK Launchers SpaceX"/>
    <s v="Yes"/>
    <s v="Yes"/>
    <n v="3"/>
    <x v="12"/>
    <m/>
    <m/>
    <x v="143"/>
    <x v="0"/>
    <s v="true"/>
    <s v="Falcon 1"/>
    <m/>
    <n v="2006"/>
    <m/>
    <s v="Same as other Merlin 1"/>
    <d v="2017-05-17T00:00:00"/>
    <m/>
    <s v="SSTU-SC-ENG-Merlin-1A,KK_SPX_Merlin1Ci,engineLargeSkipper_125m,xmonkeyreptarx"/>
  </r>
  <r>
    <s v="SSTU-SC-ENG-Merlin-1A"/>
    <x v="1734"/>
    <n v="205"/>
    <n v="1705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veryHeavyRocketry"/>
    <s v="SSTU"/>
    <s v="Yes"/>
    <s v="Yes"/>
    <n v="6"/>
    <x v="12"/>
    <s v="FS Engine"/>
    <m/>
    <x v="143"/>
    <x v="0"/>
    <s v="true"/>
    <s v="Falcon"/>
    <s v="Merlin1"/>
    <n v="2006"/>
    <m/>
    <m/>
    <m/>
    <m/>
    <s v="SSTU-SC-ENG-Merlin-1A,KK_SPX_Merlin1Ci,engineLargeSkipper_125m,xmonkeyreptarx"/>
  </r>
  <r>
    <s v="FASAMercuryDec"/>
    <x v="1735"/>
    <n v="10"/>
    <n v="200"/>
    <s v="Straps to hold retro pack to heatshield (place on heatshield, then add retro pack). Decouple before re-entry."/>
    <s v="enhancedSurvivability"/>
    <s v="FASA"/>
    <s v="Yes"/>
    <s v="Yes"/>
    <n v="2.5"/>
    <x v="2"/>
    <s v="CM Parts"/>
    <m/>
    <x v="39"/>
    <x v="0"/>
    <s v="true"/>
    <s v="Mercury"/>
    <m/>
    <n v="1961"/>
    <m/>
    <m/>
    <m/>
    <m/>
    <m/>
  </r>
  <r>
    <s v="FASA_Mercury_Eng"/>
    <x v="1736"/>
    <n v="80"/>
    <n v="1600"/>
    <s v="This pack contains 3 solid rocket engines to de-orbit the Mercury capsule. They are each 1000lbf (4.448kN) and burn for 10 seconds and are fired at five second intervals, thus peak thrust is 8.9kN). Plume configured by RealPlume."/>
    <s v="enhancedSurvivability"/>
    <s v="FASA"/>
    <s v="Yes"/>
    <s v="Yes"/>
    <n v="2.5"/>
    <x v="4"/>
    <m/>
    <m/>
    <x v="117"/>
    <x v="0"/>
    <s v="true"/>
    <s v="Mercury"/>
    <m/>
    <n v="1961"/>
    <m/>
    <m/>
    <m/>
    <m/>
    <m/>
  </r>
  <r>
    <s v="FASAMercuryPod"/>
    <x v="1737"/>
    <n v="3730"/>
    <n v="90600"/>
    <s v="The Mercury re-entry module.  Contains one astronaut.  Built in RCS thrusters."/>
    <s v="enhancedSurvivability"/>
    <s v="FASA"/>
    <s v="Yes"/>
    <s v="Yes"/>
    <n v="2.5"/>
    <x v="2"/>
    <s v="Command Module"/>
    <m/>
    <x v="39"/>
    <x v="0"/>
    <s v="true"/>
    <s v="Mercury"/>
    <m/>
    <n v="1961"/>
    <m/>
    <m/>
    <m/>
    <m/>
    <m/>
  </r>
  <r>
    <s v="FASAMercuryPodRCS"/>
    <x v="1738"/>
    <n v="17"/>
    <n v="1000"/>
    <s v="Mercury roll control thrusters.  Put 1 pack on right side of spacecraft at height of lowest part of hatch."/>
    <s v="enhancedSurvivability"/>
    <s v="FASA"/>
    <s v="Yes"/>
    <s v="Yes"/>
    <n v="2.5"/>
    <x v="13"/>
    <s v="RCS"/>
    <m/>
    <x v="120"/>
    <x v="0"/>
    <s v="true"/>
    <s v="Mercury"/>
    <m/>
    <n v="1961"/>
    <m/>
    <m/>
    <m/>
    <m/>
    <m/>
  </r>
  <r>
    <s v="FASAMercuryMiniSRB"/>
    <x v="1739"/>
    <n v="2"/>
    <n v="40"/>
    <s v="A tiny solid rocket motor, designed to separate Mercury spacecraft from its booster. Mount in a set of three to the Mercury retropack and stage along with the Atlas or Redstone decoupler. Plume configured by RealPlume."/>
    <s v="enhancedSurvivability"/>
    <s v="FASA"/>
    <s v="Yes"/>
    <s v="Yes"/>
    <n v="2.5"/>
    <x v="2"/>
    <s v="CM Parts"/>
    <m/>
    <x v="39"/>
    <x v="0"/>
    <s v="true"/>
    <s v="Mercury"/>
    <m/>
    <n v="1961"/>
    <m/>
    <m/>
    <m/>
    <m/>
    <m/>
  </r>
  <r>
    <s v="expendLandingLeg"/>
    <x v="1740"/>
    <n v="100"/>
    <n v="10000"/>
    <s v="Small leg, just right for your lightweight probes."/>
    <s v="landing"/>
    <s v="AIES"/>
    <s v="Yes"/>
    <s v="Yes"/>
    <n v="3"/>
    <x v="16"/>
    <s v="Legs"/>
    <m/>
    <x v="175"/>
    <x v="0"/>
    <s v="true"/>
    <m/>
    <m/>
    <n v="1966"/>
    <m/>
    <m/>
    <m/>
    <m/>
    <m/>
  </r>
  <r>
    <s v="ok_bo_fem"/>
    <x v="1741"/>
    <n v="1500"/>
    <n v="50000"/>
    <s v="Orbital module for the 7K-OK. This is the drogue version, can only be docked to the 7k-ok probe orbital module."/>
    <s v="commandModules"/>
    <s v="RN Soyuz"/>
    <s v="Yes"/>
    <s v="Yes"/>
    <n v="4"/>
    <x v="16"/>
    <s v="Parachute"/>
    <m/>
    <x v="175"/>
    <x v="0"/>
    <s v="true"/>
    <s v="Soyuz 7K-OK"/>
    <m/>
    <n v="1967"/>
    <m/>
    <m/>
    <m/>
    <m/>
    <m/>
  </r>
  <r>
    <s v="FASAMercruyCap2"/>
    <x v="1742"/>
    <n v="50"/>
    <n v="1000"/>
    <s v="This nose fairing protects the parachute during flight."/>
    <s v="enhancedSurvivability"/>
    <s v="FASA"/>
    <s v="Yes"/>
    <s v="Yes"/>
    <n v="2.5"/>
    <x v="2"/>
    <s v="CM Parts"/>
    <m/>
    <x v="39"/>
    <x v="0"/>
    <s v="true"/>
    <s v="Mercury"/>
    <m/>
    <n v="1961"/>
    <m/>
    <m/>
    <m/>
    <m/>
    <m/>
  </r>
  <r>
    <s v="FASA_Mercury_LES"/>
    <x v="1743"/>
    <n v="400"/>
    <n v="8000"/>
    <s v="Set up an action group to turn on the engine. Otherwise staging will just release it. Attach this to the top of your Mercury capsule, in case there is an emergency. Plume configured by RealPlume."/>
    <s v="enhancedSurvivability"/>
    <s v="FASA"/>
    <s v="Yes"/>
    <s v="Yes"/>
    <n v="2.5"/>
    <x v="2"/>
    <s v="LES"/>
    <m/>
    <x v="39"/>
    <x v="0"/>
    <s v="true"/>
    <s v="Mercury"/>
    <m/>
    <n v="1961"/>
    <m/>
    <m/>
    <m/>
    <m/>
    <s v="RO_mk1_LES,FASA_Mercury_LES"/>
  </r>
  <r>
    <s v="RO_mk1_LES"/>
    <x v="1743"/>
    <n v="400"/>
    <n v="8000"/>
    <s v="Stock LES with the performance of the Mercury LES for use with the stock Mk1 pod. Plume configured by RealPlume."/>
    <s v="enhancedSurvivability"/>
    <s v="Realism Overhaul"/>
    <s v="Yes"/>
    <s v="Yes"/>
    <n v="2.5"/>
    <x v="2"/>
    <s v="LES"/>
    <m/>
    <x v="39"/>
    <x v="0"/>
    <s v="true"/>
    <s v="Mercury"/>
    <m/>
    <n v="1961"/>
    <m/>
    <m/>
    <m/>
    <m/>
    <s v="RO_mk1_LES,FASA_Mercury_LES"/>
  </r>
  <r>
    <s v="FASAGeminiDecDark125_Redstone"/>
    <x v="1744"/>
    <n v="30"/>
    <n v="600"/>
    <s v="Spacecraft adapter coupler for Mercury - Redstone Launch Vehicle"/>
    <s v="enhancedSurvivability"/>
    <s v="FASA"/>
    <s v="Yes"/>
    <s v="Yes"/>
    <n v="2.5"/>
    <x v="0"/>
    <s v="Decoupler"/>
    <m/>
    <x v="60"/>
    <x v="0"/>
    <s v="true"/>
    <s v="Mercury-Redstone"/>
    <m/>
    <n v="1961"/>
    <m/>
    <m/>
    <m/>
    <m/>
    <m/>
  </r>
  <r>
    <s v="FASA_Mercury_LFT_Long"/>
    <x v="1745"/>
    <n v="300"/>
    <n v="6000"/>
    <s v="The fuel tank for the Mercury - Redstone Launch Vehicle. Used for sub-orbital flights."/>
    <s v="basicRocketry"/>
    <s v="FASA"/>
    <s v="Yes"/>
    <s v="Yes"/>
    <n v="1"/>
    <x v="0"/>
    <s v="Fuel Tank"/>
    <m/>
    <x v="60"/>
    <x v="0"/>
    <s v="true"/>
    <s v="Mercury-Redstone"/>
    <m/>
    <n v="1961"/>
    <m/>
    <m/>
    <m/>
    <m/>
    <m/>
  </r>
  <r>
    <s v="FASAGeminiDecDark125_Atlas"/>
    <x v="1746"/>
    <n v="50"/>
    <n v="1000"/>
    <s v="Spacecraft adapter for the Mercury - Atlas Launch Vehicle."/>
    <s v="enhancedSurvivability"/>
    <s v="FASA"/>
    <s v="Yes"/>
    <s v="Yes"/>
    <n v="2.5"/>
    <x v="0"/>
    <s v="Decoupler"/>
    <m/>
    <x v="60"/>
    <x v="0"/>
    <s v="true"/>
    <s v="Mercury-Atlas"/>
    <m/>
    <n v="1962"/>
    <m/>
    <m/>
    <m/>
    <m/>
    <m/>
  </r>
  <r>
    <s v="FASA_Atlas_LFT_Cone"/>
    <x v="1747"/>
    <n v="380"/>
    <n v="7600"/>
    <s v="The fuel tank for the Mercury - Atlas Launch Vehicle, aka Atlas D Mercury Launch Vehicle, aka Atlas LV-3B."/>
    <s v="basicConstruction"/>
    <s v="FASA"/>
    <s v="Yes"/>
    <s v="Yes"/>
    <n v="1.5"/>
    <x v="0"/>
    <s v="Fuel Tank"/>
    <m/>
    <x v="60"/>
    <x v="0"/>
    <s v="true"/>
    <s v="Mercury-Atlas"/>
    <m/>
    <n v="1962"/>
    <m/>
    <m/>
    <m/>
    <m/>
    <m/>
  </r>
  <r>
    <s v="mumech_MJ2_AR202_features2"/>
    <x v="1748"/>
    <n v="750"/>
    <n v="15000"/>
    <s v="Unlocks the following MechJeb windows: Rover Autopilot. Once unlocked, all existing MechJeb modules will be automatically upgraded to latest firmware. (PART NOT SUPPORTED BY RP-0 OR RO)"/>
    <s v="fieldScience"/>
    <s v="MechJeb"/>
    <s v="No"/>
    <s v="No"/>
    <n v="6"/>
    <x v="1"/>
    <s v="Other"/>
    <n v="7"/>
    <x v="1"/>
    <x v="1"/>
    <s v="false"/>
    <m/>
    <m/>
    <m/>
    <m/>
    <m/>
    <m/>
    <m/>
    <m/>
  </r>
  <r>
    <s v="mumech_MJ2_AR202_features4"/>
    <x v="1749"/>
    <n v="750"/>
    <n v="15000"/>
    <s v="Unlocks the following MechJeb windows: Rendezvous Guidance, Rendezvous Autopilot, Docking Autopilot. Once unlocked, all existing MechJeb modules will be automatically upgraded to latest firmware. (PART NOT SUPPORTED BY RP-0 OR RO)"/>
    <s v="advUnmanned"/>
    <s v="MechJeb"/>
    <s v="No"/>
    <s v="No"/>
    <n v="7"/>
    <x v="1"/>
    <s v="Other"/>
    <n v="8"/>
    <x v="1"/>
    <x v="1"/>
    <s v="false"/>
    <m/>
    <m/>
    <m/>
    <m/>
    <m/>
    <m/>
    <m/>
    <m/>
  </r>
  <r>
    <s v="mumech_MJ2_AR202_features1"/>
    <x v="1750"/>
    <n v="750"/>
    <n v="15000"/>
    <s v="Unlocks the following MechJeb windows: Maneuver Planner, Translatron, Warp Helper, Attitude Adjustment, Thrust Window, RCS Balancer. Once unlocked, all existing MechJeb modules will be automatically upgraded to latest firmware. (PART NOT SUPPORTED BY RP-0 OR RO)"/>
    <s v="advFlightControl"/>
    <s v="MechJeb"/>
    <s v="No"/>
    <s v="No"/>
    <n v="4"/>
    <x v="1"/>
    <s v="Other"/>
    <n v="5"/>
    <x v="1"/>
    <x v="1"/>
    <s v="false"/>
    <m/>
    <m/>
    <m/>
    <m/>
    <m/>
    <m/>
    <m/>
    <m/>
  </r>
  <r>
    <s v="mumech_MJ2_AR202_features3"/>
    <x v="1751"/>
    <n v="750"/>
    <n v="15000"/>
    <s v="Unlocks the following MechJeb windows: Ascent Autopilot, Landing Autopilot, Spaceplane Guidance. Once unlocked, all existing MechJeb modules will be automatically upgraded to latest firmware. (PART NOT SUPPORTED BY RP-0 OR RO)"/>
    <s v="unmannedTech"/>
    <s v="MechJeb"/>
    <s v="No"/>
    <s v="No"/>
    <n v="6"/>
    <x v="1"/>
    <s v="Other"/>
    <n v="7"/>
    <x v="1"/>
    <x v="1"/>
    <s v="false"/>
    <m/>
    <m/>
    <m/>
    <m/>
    <m/>
    <m/>
    <m/>
    <m/>
  </r>
  <r>
    <s v="WBI_Buckboard4"/>
    <x v="1752"/>
    <n v="1800"/>
    <n v="3800"/>
    <s v="Especially designed to lose your luggage, the Bucboard 6000 provides a significant amount of storage. (PART NOT SUPPORTED BY RP-0 OR RO)"/>
    <s v="advConstruction"/>
    <s v="WildBlue Buffalo Rover"/>
    <s v="No"/>
    <s v="No"/>
    <n v="4"/>
    <x v="7"/>
    <m/>
    <m/>
    <x v="11"/>
    <x v="1"/>
    <m/>
    <m/>
    <m/>
    <m/>
    <m/>
    <m/>
    <m/>
    <m/>
    <m/>
  </r>
  <r>
    <s v="WBI_Buckboard3"/>
    <x v="1753"/>
    <n v="1600"/>
    <n v="3800"/>
    <s v="Designers took a look at the MC-2000 with envy and created this larger MC-3000, a triple-length version of the SC-62-derived MC-1000. Now you have even more storage to fill up!"/>
    <s v="advConstruction"/>
    <s v="WildBlue Buffalo Rover"/>
    <s v="Yes"/>
    <s v="No"/>
    <n v="4"/>
    <x v="0"/>
    <s v="Cargo"/>
    <m/>
    <x v="43"/>
    <x v="0"/>
    <s v="false"/>
    <m/>
    <m/>
    <n v="1964"/>
    <s v="First Lander Era"/>
    <m/>
    <m/>
    <m/>
    <m/>
  </r>
  <r>
    <s v="WBI_Buckboard2"/>
    <x v="1754"/>
    <n v="1200"/>
    <n v="3800"/>
    <s v="For those kerbals that have more stuff than fits in a standard storage box, this double-length Buckboard gives you more room. Of course, empty space needs filling, so it's an endless cycle of getting more room and then filling it.."/>
    <s v="advConstruction"/>
    <s v="WildBlue Buffalo Rover"/>
    <s v="Yes"/>
    <s v="No"/>
    <n v="4"/>
    <x v="0"/>
    <s v="Cargo"/>
    <m/>
    <x v="43"/>
    <x v="0"/>
    <s v="false"/>
    <m/>
    <m/>
    <n v="1964"/>
    <s v="First Lander Era"/>
    <m/>
    <m/>
    <m/>
    <m/>
  </r>
  <r>
    <s v="WBI_Buckboard"/>
    <x v="1755"/>
    <n v="800"/>
    <n v="3800"/>
    <s v="Essentially a redesigned SC-62 Standard Container, The Buckboard can hold a wide variety of different resources. It's essential equipment for the kerbal on the go."/>
    <s v="generalConstruction"/>
    <s v="WildBlue Buffalo Rover"/>
    <s v="Yes"/>
    <s v="No"/>
    <n v="3"/>
    <x v="0"/>
    <s v="Cargo"/>
    <m/>
    <x v="43"/>
    <x v="0"/>
    <s v="false"/>
    <m/>
    <m/>
    <n v="1964"/>
    <s v="First Lander Era"/>
    <m/>
    <m/>
    <m/>
    <m/>
  </r>
  <r>
    <s v="structuralIBeam1"/>
    <x v="1756"/>
    <n v="10"/>
    <n v="200"/>
    <s v="A wide, upscaled version of the M-Beam 200 I-Beam. Dinkelstein loves variety, man."/>
    <s v="start"/>
    <s v="Squad"/>
    <s v="Yes"/>
    <s v="Yes"/>
    <n v="0"/>
    <x v="0"/>
    <m/>
    <n v="0"/>
    <x v="1"/>
    <x v="0"/>
    <s v="true"/>
    <m/>
    <m/>
    <n v="0"/>
    <m/>
    <m/>
    <m/>
    <m/>
    <m/>
  </r>
  <r>
    <s v="structuralIBeam3"/>
    <x v="1757"/>
    <n v="10"/>
    <n v="200"/>
    <s v="Handcrafted by Dinkelstein himself, the M-Beam 200 works great for making rockets and skyscrapers alike. This one's half as long as the normal version, for building smaller skyscrapers and/or rockets."/>
    <s v="start"/>
    <s v="Squad"/>
    <s v="Yes"/>
    <s v="Yes"/>
    <n v="0"/>
    <x v="0"/>
    <m/>
    <n v="0"/>
    <x v="1"/>
    <x v="0"/>
    <s v="true"/>
    <m/>
    <m/>
    <n v="0"/>
    <m/>
    <m/>
    <m/>
    <m/>
    <m/>
  </r>
  <r>
    <s v="structuralIBeam2"/>
    <x v="1758"/>
    <n v="10"/>
    <n v="200"/>
    <s v="Handcrafted by Dinkelstein himself, the M-Beam 200 works great for making rockets and skyscrapers alike."/>
    <s v="start"/>
    <s v="Squad"/>
    <s v="Yes"/>
    <s v="Yes"/>
    <n v="0"/>
    <x v="0"/>
    <m/>
    <n v="0"/>
    <x v="1"/>
    <x v="0"/>
    <s v="true"/>
    <m/>
    <m/>
    <n v="0"/>
    <m/>
    <m/>
    <m/>
    <m/>
    <m/>
  </r>
  <r>
    <s v="microIbeam"/>
    <x v="1759"/>
    <n v="15"/>
    <n v="6800"/>
    <s v="Simply a M-200 I-Beam cut more or less in half, perfect for... Things."/>
    <s v="composites"/>
    <s v="Squad"/>
    <s v="Yes"/>
    <s v="No"/>
    <n v="6"/>
    <x v="0"/>
    <s v="Structural"/>
    <n v="2"/>
    <x v="0"/>
    <x v="0"/>
    <s v="false"/>
    <m/>
    <m/>
    <n v="1967"/>
    <m/>
    <m/>
    <m/>
    <m/>
    <m/>
  </r>
  <r>
    <s v="ca_fom_lander"/>
    <x v="1760"/>
    <n v="780"/>
    <n v="5600"/>
    <s v="The CAE Planetary Science Division has produced this rugged 'metal tank', and crammed it with batteries, radiation lining, a thermometer, a camera to image the landing site, and an antenna wrapped around the top. It is designed to survive rough landings in extreme environments (PART NOT SUPPORTED BY RP-0 OR RO)"/>
    <s v="landing"/>
    <s v="Coatl Aerospace"/>
    <s v="No"/>
    <s v="No"/>
    <n v="3"/>
    <x v="1"/>
    <s v="Probe"/>
    <m/>
    <x v="176"/>
    <x v="1"/>
    <s v="false"/>
    <s v="Venera 9"/>
    <m/>
    <n v="1975"/>
    <m/>
    <m/>
    <m/>
    <m/>
    <m/>
  </r>
  <r>
    <s v="ca_ELIX"/>
    <x v="1761"/>
    <n v="3250"/>
    <n v="4100"/>
    <s v="The ELIX is an electrostatic analyzer for analyzing the synthesis of charged particles. By employing electric and magnetic fields ELIX concentrates and separates the different particles by their mass and charge, allowing for very precise measurements of plasma density, velocity and distribution."/>
    <s v="electrics"/>
    <s v="Coatl Aerospace"/>
    <s v="Yes"/>
    <s v="No"/>
    <n v="3"/>
    <x v="10"/>
    <s v="Electrostatic &amp; Ionization"/>
    <m/>
    <x v="63"/>
    <x v="0"/>
    <s v="false"/>
    <s v="Ranger Block 1"/>
    <m/>
    <n v="1961"/>
    <m/>
    <m/>
    <m/>
    <m/>
    <m/>
  </r>
  <r>
    <s v="NP_CHAKAEMLVENGINEx221"/>
    <x v="1762"/>
    <n v="1"/>
    <n v="1"/>
    <s v="A generic pressurized propellant tank for the Mars Ascent Vehicle (MAV). (Missing entryCost field)"/>
    <s v="basicRocketry"/>
    <s v="Chaka Monkey"/>
    <s v="Yes"/>
    <s v="No"/>
    <n v="1"/>
    <x v="0"/>
    <s v="Fuel Tank"/>
    <m/>
    <x v="1"/>
    <x v="1"/>
    <s v="false"/>
    <m/>
    <m/>
    <m/>
    <m/>
    <m/>
    <m/>
    <m/>
    <m/>
  </r>
  <r>
    <s v="XNP_lft_8_0m_6mzxx6"/>
    <x v="1763"/>
    <n v="1"/>
    <n v="40000"/>
    <s v="A generic pressurized propellant tank for the Mars Ascent Vehicle (MAV)."/>
    <s v="HeavyRocketry"/>
    <s v="Chaka Monkey"/>
    <s v="Yes"/>
    <s v="No"/>
    <n v="4"/>
    <x v="0"/>
    <s v="Fuel Tank"/>
    <n v="11"/>
    <x v="1"/>
    <x v="1"/>
    <s v="false"/>
    <m/>
    <m/>
    <m/>
    <m/>
    <m/>
    <m/>
    <m/>
    <m/>
  </r>
  <r>
    <s v="ca_vor_mag"/>
    <x v="1764"/>
    <n v="1000"/>
    <n v="3000"/>
    <s v="This is a really high-tech dowsing rod that detects and measures magnetic fields. For H2O dowsing rods, contact the Coatl Horticulture department. Any claims that dowsing is pseudo-science are imaginative, or fictitious. Any resemblance to actual claims, proven or not, are purely coincidental. (PART NOT SUPPORTED BY RP-0 OR RO)"/>
    <s v="engineering101"/>
    <s v="Coatl Aerospace"/>
    <s v="No"/>
    <s v="No"/>
    <n v="1"/>
    <x v="7"/>
    <s v="Magnetometer"/>
    <m/>
    <x v="11"/>
    <x v="1"/>
    <m/>
    <m/>
    <m/>
    <m/>
    <m/>
    <m/>
    <m/>
    <m/>
    <m/>
  </r>
  <r>
    <s v="Mars_Methane_1"/>
    <x v="1765"/>
    <n v="240"/>
    <n v="2800"/>
    <s v="Mars Methane 66.7kN Plume configured by RealPlume."/>
    <s v="propulsionSystems"/>
    <s v="Real ISRU"/>
    <s v="Yes"/>
    <s v="No"/>
    <n v="4"/>
    <x v="18"/>
    <m/>
    <n v="12"/>
    <x v="1"/>
    <x v="1"/>
    <s v="false"/>
    <m/>
    <m/>
    <m/>
    <m/>
    <m/>
    <m/>
    <m/>
    <m/>
  </r>
  <r>
    <s v="Mars_Methane_1/4"/>
    <x v="1766"/>
    <n v="240"/>
    <n v="2800"/>
    <s v="Mars Methane 16.7kN Plume configured by RealPlume."/>
    <s v="propulsionSystems"/>
    <s v="Real ISRU"/>
    <s v="Yes"/>
    <s v="No"/>
    <n v="4"/>
    <x v="18"/>
    <m/>
    <n v="11"/>
    <x v="1"/>
    <x v="1"/>
    <s v="false"/>
    <m/>
    <m/>
    <m/>
    <m/>
    <m/>
    <m/>
    <m/>
    <m/>
  </r>
  <r>
    <s v="ca_vor_mptank"/>
    <x v="1767"/>
    <n v="80"/>
    <n v="3200"/>
    <s v="A generic, radially attached high pressure propellant tank."/>
    <s v="generalRocketry"/>
    <s v="Coatl Aerospace"/>
    <s v="Yes"/>
    <s v="No"/>
    <n v="2"/>
    <x v="7"/>
    <s v="Fuel Tank"/>
    <m/>
    <x v="11"/>
    <x v="0"/>
    <s v="false"/>
    <s v="Venera 9"/>
    <m/>
    <n v="1975"/>
    <m/>
    <m/>
    <m/>
    <m/>
    <m/>
  </r>
  <r>
    <s v="Mars_CO2_Intake_1000"/>
    <x v="1768"/>
    <n v="1500"/>
    <n v="2500"/>
    <s v="Mars CO2 Intake 1000"/>
    <s v="fuelSystems"/>
    <s v="Real ISRU"/>
    <s v="Yes"/>
    <s v="No"/>
    <n v="3"/>
    <x v="18"/>
    <m/>
    <n v="12"/>
    <x v="1"/>
    <x v="1"/>
    <s v="false"/>
    <m/>
    <m/>
    <m/>
    <m/>
    <m/>
    <m/>
    <m/>
    <m/>
  </r>
  <r>
    <s v="Mars_CO2_Intake_100"/>
    <x v="1769"/>
    <n v="1500"/>
    <n v="2500"/>
    <s v="Mars CO2 Intake 100"/>
    <s v="fuelSystems"/>
    <s v="Real ISRU"/>
    <s v="Yes"/>
    <s v="No"/>
    <n v="3"/>
    <x v="18"/>
    <m/>
    <n v="11"/>
    <x v="1"/>
    <x v="1"/>
    <s v="false"/>
    <m/>
    <m/>
    <m/>
    <m/>
    <m/>
    <m/>
    <m/>
    <m/>
  </r>
  <r>
    <s v="Mars_CO2_Intake_10"/>
    <x v="1770"/>
    <n v="1500"/>
    <n v="2500"/>
    <s v="Mars CO2 Intake 10"/>
    <s v="fuelSystems"/>
    <s v="Real ISRU"/>
    <s v="Yes"/>
    <s v="No"/>
    <n v="3"/>
    <x v="18"/>
    <m/>
    <m/>
    <x v="1"/>
    <x v="1"/>
    <s v="false"/>
    <m/>
    <m/>
    <m/>
    <m/>
    <m/>
    <m/>
    <m/>
    <m/>
  </r>
  <r>
    <s v="FASAICBMNosecone"/>
    <x v="1771"/>
    <n v="200"/>
    <n v="18600"/>
    <s v="This fairing protects the RVs from the heat of ascent."/>
    <s v="heavyAerodynamics"/>
    <s v="FASA"/>
    <s v="Yes"/>
    <s v="No"/>
    <n v="5"/>
    <x v="0"/>
    <s v="Nosecone"/>
    <n v="4"/>
    <x v="1"/>
    <x v="1"/>
    <s v="false"/>
    <m/>
    <m/>
    <m/>
    <m/>
    <m/>
    <m/>
    <m/>
    <m/>
  </r>
  <r>
    <s v="probeCoreOcto"/>
    <x v="1772"/>
    <n v="4000"/>
    <n v="80000"/>
    <s v="Avionics and control unit for Surveyor landing probes. Includes data storage for returning data to Earth (use Ship Manifest to transfer the data from the experiment to this core)."/>
    <s v="landing"/>
    <s v="Squad"/>
    <s v="Yes"/>
    <s v="Yes"/>
    <n v="3"/>
    <x v="1"/>
    <s v="Probe"/>
    <m/>
    <x v="156"/>
    <x v="0"/>
    <s v="true"/>
    <s v="Surveyor"/>
    <m/>
    <n v="1966"/>
    <m/>
    <m/>
    <m/>
    <m/>
    <s v="ca_landv_core,probeCoreOcto"/>
  </r>
  <r>
    <s v="docking-25"/>
    <x v="1773"/>
    <n v="1080"/>
    <n v="10200"/>
    <s v="In an effort to allow girders and the such to attach to a Common Berthing Mechanism port Boeing created the manually operated Manual Berthing Mechanism (MBM)."/>
    <s v="Unresearchable"/>
    <s v="Near Future Construction"/>
    <s v="Yes"/>
    <s v="No"/>
    <e v="#N/A"/>
    <x v="13"/>
    <s v="Docking"/>
    <m/>
    <x v="129"/>
    <x v="0"/>
    <s v="false"/>
    <s v="ISS CBM"/>
    <m/>
    <n v="1998"/>
    <m/>
    <m/>
    <m/>
    <m/>
    <m/>
  </r>
  <r>
    <s v="FASAGeminiMOLSci"/>
    <x v="1774"/>
    <n v="35000"/>
    <n v="540000"/>
    <s v="Planned crewed orbiting laboratory for the US Air Force (with secret orbital photographic reconaissance mission)."/>
    <s v="earlyStations"/>
    <s v="FASA"/>
    <s v="Yes"/>
    <s v="Yes"/>
    <n v="4"/>
    <x v="6"/>
    <s v="Station"/>
    <m/>
    <x v="70"/>
    <x v="0"/>
    <s v="true"/>
    <s v="MOL"/>
    <m/>
    <n v="1972"/>
    <m/>
    <m/>
    <m/>
    <m/>
    <m/>
  </r>
  <r>
    <s v="FASAGeminiMOLEquipStack"/>
    <x v="1775"/>
    <n v="265"/>
    <n v="5275"/>
    <s v="This is a stackable version of the MOL Equipment Module that allows for a larger storage bay."/>
    <s v="generalConstruction"/>
    <s v="FASA"/>
    <s v="Yes"/>
    <s v="Yes"/>
    <n v="3"/>
    <x v="0"/>
    <s v="Cargo"/>
    <m/>
    <x v="56"/>
    <x v="0"/>
    <s v="true"/>
    <s v="MOL"/>
    <m/>
    <n v="1972"/>
    <m/>
    <m/>
    <m/>
    <m/>
    <m/>
  </r>
  <r>
    <s v="FASAGeminiMOLEquipCap"/>
    <x v="1776"/>
    <n v="25"/>
    <n v="500"/>
    <s v="This cap goes on either end of MOL Equipment Module stack to complete the module."/>
    <s v="generalConstruction"/>
    <s v="FASA"/>
    <s v="Yes"/>
    <s v="Yes"/>
    <n v="3"/>
    <x v="0"/>
    <s v="Adapter"/>
    <m/>
    <x v="56"/>
    <x v="0"/>
    <s v="true"/>
    <s v="MOL"/>
    <m/>
    <n v="1972"/>
    <m/>
    <m/>
    <m/>
    <m/>
    <m/>
  </r>
  <r>
    <s v="FASAGeminiMOLEquip"/>
    <x v="1777"/>
    <n v="150"/>
    <n v="3000"/>
    <s v="This equipment module is a part of the Manned Orbital Laboratory. Contains storage space for equipment, fuel tanks and small probes."/>
    <s v="generalConstruction"/>
    <s v="FASA"/>
    <s v="Yes"/>
    <s v="Yes"/>
    <n v="3"/>
    <x v="0"/>
    <s v="Cargo"/>
    <m/>
    <x v="56"/>
    <x v="0"/>
    <s v="true"/>
    <s v="MOL"/>
    <m/>
    <n v="1972"/>
    <m/>
    <m/>
    <m/>
    <m/>
    <m/>
  </r>
  <r>
    <s v="dmmagBoom"/>
    <x v="1778"/>
    <n v="500"/>
    <n v="10000"/>
    <s v="The magnetometer instruments are used to determine the magnitude and direction of planetary magnetic fields. The long boom separates these instruments from any interference caused by magnetic elements in the probe. Use in low to high orbit or on the surface. Not for use during atmospheric flight. Can also interface with SCANsat equipment to function as an ore scanner."/>
    <s v="basicScience"/>
    <s v="Dmagic Orbital Science"/>
    <s v="Yes"/>
    <s v="Yes"/>
    <n v="3"/>
    <x v="10"/>
    <s v="Magnetometer"/>
    <m/>
    <x v="63"/>
    <x v="0"/>
    <s v="true"/>
    <m/>
    <m/>
    <n v="1961"/>
    <m/>
    <m/>
    <m/>
    <m/>
    <m/>
  </r>
  <r>
    <s v="rn_pam_d_dec"/>
    <x v="1779"/>
    <n v="150"/>
    <n v="200"/>
    <s v="Decoupler for Magellan booster. Place between Magellan probe and the star-48 pam-d srb."/>
    <s v="generalRocketry"/>
    <s v="RN US Probes"/>
    <s v="Yes"/>
    <s v="No"/>
    <n v="2"/>
    <x v="0"/>
    <s v="Decoupler"/>
    <m/>
    <x v="67"/>
    <x v="0"/>
    <s v="false"/>
    <s v="Magellan"/>
    <m/>
    <n v="1989"/>
    <m/>
    <m/>
    <m/>
    <m/>
    <m/>
  </r>
  <r>
    <s v="pam_d"/>
    <x v="1780"/>
    <n v="1203"/>
    <n v="24060"/>
    <s v="PAM-D Star-48 SRM for Magellan. Plume configured by RealPlume."/>
    <s v="highPerformanceFuelSystems"/>
    <s v="RN US Probes"/>
    <s v="Yes"/>
    <s v="Yes"/>
    <n v="6"/>
    <x v="4"/>
    <m/>
    <m/>
    <x v="6"/>
    <x v="0"/>
    <s v="true"/>
    <s v="PAM-D"/>
    <m/>
    <n v="1985"/>
    <m/>
    <m/>
    <m/>
    <m/>
    <m/>
  </r>
  <r>
    <s v="rn_magellan_scanner"/>
    <x v="1781"/>
    <n v="60"/>
    <n v="1200"/>
    <s v="Scanner for Magellan spacecraft. Attach radially somewhere on main body"/>
    <s v="unmannedTech"/>
    <s v="RN US Probes"/>
    <s v="Yes"/>
    <s v="Yes"/>
    <n v="6"/>
    <x v="10"/>
    <m/>
    <n v="8"/>
    <x v="177"/>
    <x v="0"/>
    <s v="true"/>
    <s v="Magellan"/>
    <m/>
    <n v="1989"/>
    <m/>
    <m/>
    <m/>
    <m/>
    <m/>
  </r>
  <r>
    <s v="FASAApolloIU"/>
    <x v="1782"/>
    <n v="2000"/>
    <n v="40000"/>
    <s v="The Saturn Instrument Unit provides command and control for the final stages of the Saturn IB/V series vehicles. Could be used with any other 260&quot; launch vehicles."/>
    <s v="advFlightControl"/>
    <s v="FASA"/>
    <s v="Yes"/>
    <s v="Yes"/>
    <n v="4"/>
    <x v="1"/>
    <s v="Avionics"/>
    <m/>
    <x v="156"/>
    <x v="0"/>
    <s v="true"/>
    <s v="Saturn IB"/>
    <m/>
    <n v="1966"/>
    <m/>
    <m/>
    <m/>
    <m/>
    <s v="RSBtankSaturnSIE,RP0probeAvionics66m,FASAApolloIU"/>
  </r>
  <r>
    <s v="rn_mag_solar_panel"/>
    <x v="1783"/>
    <n v="955"/>
    <n v="5800"/>
    <s v="Medium MAG solar array."/>
    <s v="advElectrics"/>
    <s v="RN Solar Panels"/>
    <s v="Yes"/>
    <s v="No"/>
    <n v="4"/>
    <x v="5"/>
    <s v="Solar"/>
    <n v="8"/>
    <x v="102"/>
    <x v="0"/>
    <s v="false"/>
    <s v="Magellan"/>
    <m/>
    <n v="1989"/>
    <m/>
    <m/>
    <m/>
    <m/>
    <m/>
  </r>
  <r>
    <s v="SXTGoose"/>
    <x v="1784"/>
    <n v="4200"/>
    <n v="4000"/>
    <s v="An uncharacteristic foray into airliner control systems from Probodobodyne, the Goose provides a reliable avionics base and a 3 person crew for longer range flights and extra nap time. (PART NOT SUPPORTED BY RP-0 OR RO)"/>
    <s v="simpleCommandModules"/>
    <s v="SXT"/>
    <s v="No"/>
    <s v="No"/>
    <n v="3"/>
    <x v="7"/>
    <m/>
    <m/>
    <x v="11"/>
    <x v="1"/>
    <m/>
    <m/>
    <m/>
    <m/>
    <m/>
    <m/>
    <m/>
    <m/>
    <m/>
  </r>
  <r>
    <s v="SurveyScanner"/>
    <x v="1785"/>
    <n v="1500"/>
    <n v="4500"/>
    <s v="This orbital survey scanner uses a combination of advanced sensor technology and witchcraft to provide information on a planet or moons natural resources.  These images can be viewed either in flight, or in relative safety and comfort back at the KSC.  Be sure to bring an antenna capable of transmitting the information back, and sufficient power. (PART NOT SUPPORTED BY RP-0 OR RO)"/>
    <s v="scienceTech"/>
    <s v="Squad"/>
    <s v="No"/>
    <s v="No"/>
    <n v="6"/>
    <x v="7"/>
    <m/>
    <m/>
    <x v="11"/>
    <x v="1"/>
    <m/>
    <m/>
    <m/>
    <m/>
    <m/>
    <m/>
    <m/>
    <m/>
    <m/>
  </r>
  <r>
    <s v="SXTTriHexagon"/>
    <x v="1786"/>
    <n v="45"/>
    <n v="10800"/>
    <s v="What's better than a panel with 4 sides, one with 6. Though I guess a pentagon would probably be nice too. (PART NOT SUPPORTED BY RP-0 OR RO)"/>
    <s v="composites"/>
    <s v="SXT"/>
    <s v="No"/>
    <s v="No"/>
    <n v="6"/>
    <x v="7"/>
    <m/>
    <m/>
    <x v="11"/>
    <x v="1"/>
    <m/>
    <m/>
    <m/>
    <m/>
    <m/>
    <m/>
    <m/>
    <m/>
    <m/>
  </r>
  <r>
    <s v="rn_aerobee170_srb"/>
    <x v="1787"/>
    <n v="67"/>
    <n v="1340"/>
    <s v="Aerobee model 170/350 solid rocket motor. Used as the first stage on these vehicles. Plume configured by RealPlume."/>
    <s v="basicRocketry"/>
    <s v="RN US Rockets"/>
    <s v="Yes"/>
    <s v="Yes"/>
    <n v="1"/>
    <x v="12"/>
    <m/>
    <m/>
    <x v="48"/>
    <x v="0"/>
    <s v="true"/>
    <s v="Aerobee 170/350"/>
    <m/>
    <n v="1968"/>
    <m/>
    <m/>
    <m/>
    <m/>
    <m/>
  </r>
  <r>
    <s v="M55"/>
    <x v="1788"/>
    <n v="750"/>
    <n v="15000"/>
    <s v="First stage of the Minuteman ICBM, used in various proposed NASA launch vehicles as a solid booster. Burn time 75 seconds. Diameter: [1.7 m]. Plume configured by RealPlume."/>
    <s v="matureSolids"/>
    <s v="Squad"/>
    <s v="Yes"/>
    <s v="Yes"/>
    <n v="3"/>
    <x v="4"/>
    <m/>
    <m/>
    <x v="27"/>
    <x v="0"/>
    <s v="true"/>
    <s v="Minuteman ICBM"/>
    <s v="M55"/>
    <n v="1962"/>
    <m/>
    <m/>
    <m/>
    <m/>
    <m/>
  </r>
  <r>
    <s v="RD-0110"/>
    <x v="1109"/>
    <m/>
    <m/>
    <m/>
    <m/>
    <s v="Engine_Config"/>
    <s v="Yes"/>
    <m/>
    <e v="#N/A"/>
    <x v="12"/>
    <m/>
    <m/>
    <x v="18"/>
    <x v="0"/>
    <m/>
    <s v="Molniya-M"/>
    <s v="RD0110"/>
    <n v="1965"/>
    <m/>
    <m/>
    <m/>
    <m/>
    <m/>
  </r>
  <r>
    <s v="OrbitalScanner"/>
    <x v="1789"/>
    <n v="1000"/>
    <n v="3000"/>
    <s v="Ideal for surveying potential landing sites, this scanner provides detailed information about the planet or moon that it orbits, though this data is limited to the spot directly below the scanner. (PART NOT SUPPORTED BY RP-0 OR RO)"/>
    <s v="experimentalScience"/>
    <s v="Squad"/>
    <s v="No"/>
    <s v="No"/>
    <n v="8"/>
    <x v="7"/>
    <m/>
    <m/>
    <x v="11"/>
    <x v="1"/>
    <m/>
    <m/>
    <m/>
    <m/>
    <m/>
    <m/>
    <m/>
    <m/>
    <m/>
  </r>
  <r>
    <s v="structuralPanel3"/>
    <x v="1790"/>
    <n v="200"/>
    <n v="9800"/>
    <s v="Nine M-1x1 have been arranged in a 3x3 layout for this part, then stuck together with two-part epoxy, none of that namby pamby super glue. (PART NOT SUPPORTED BY RP-0 OR RO)"/>
    <s v="composites"/>
    <s v="Squad"/>
    <s v="No"/>
    <s v="No"/>
    <n v="6"/>
    <x v="7"/>
    <m/>
    <m/>
    <x v="11"/>
    <x v="1"/>
    <m/>
    <m/>
    <m/>
    <m/>
    <m/>
    <m/>
    <m/>
    <m/>
    <m/>
  </r>
  <r>
    <s v="structuralPanel2"/>
    <x v="1791"/>
    <n v="20"/>
    <n v="400"/>
    <s v="Four M-1x1 have been arranged in a 2x2 layout for this part, then stuck together with super glue."/>
    <s v="start"/>
    <s v="Squad"/>
    <s v="Yes"/>
    <s v="Yes"/>
    <n v="0"/>
    <x v="0"/>
    <m/>
    <n v="0"/>
    <x v="1"/>
    <x v="0"/>
    <s v="true"/>
    <m/>
    <m/>
    <n v="0"/>
    <m/>
    <m/>
    <m/>
    <m/>
    <m/>
  </r>
  <r>
    <s v="cryoseperator-25"/>
    <x v="1792"/>
    <n v="12000"/>
    <n v="28000"/>
    <s v="This impressive looking collection of pipes collects local atmosphere and uses a bunch of voodoo to separate it into useful gases, like Argon and Xenon. (PART NOT SUPPORTED BY RP-0 OR RO)"/>
    <s v="advScienceTech"/>
    <s v="Near Future Propulsion"/>
    <s v="No"/>
    <s v="No"/>
    <n v="7"/>
    <x v="7"/>
    <m/>
    <m/>
    <x v="11"/>
    <x v="1"/>
    <m/>
    <m/>
    <m/>
    <m/>
    <m/>
    <m/>
    <m/>
    <m/>
    <m/>
  </r>
  <r>
    <s v="Angledpanel"/>
    <x v="1793"/>
    <n v="5"/>
    <n v="100"/>
    <s v="An M-1x1 panel, cut in half along the diagonal.  For structural designers who are too hip to be square."/>
    <s v="start"/>
    <s v="Squad"/>
    <s v="Yes"/>
    <s v="Yes"/>
    <n v="0"/>
    <x v="0"/>
    <m/>
    <n v="0"/>
    <x v="1"/>
    <x v="0"/>
    <s v="true"/>
    <m/>
    <m/>
    <n v="0"/>
    <m/>
    <m/>
    <m/>
    <m/>
    <m/>
  </r>
  <r>
    <s v="SXTTriangleRightangle"/>
    <x v="1794"/>
    <n v="15"/>
    <n v="3600"/>
    <s v="Definitely a deliberate design decision, not a square plate that accidentally got cut in two. (PART NOT SUPPORTED BY RP-0 OR RO)"/>
    <s v="composites"/>
    <s v="SXT"/>
    <s v="No"/>
    <s v="No"/>
    <n v="6"/>
    <x v="7"/>
    <m/>
    <m/>
    <x v="11"/>
    <x v="1"/>
    <m/>
    <m/>
    <m/>
    <m/>
    <m/>
    <m/>
    <m/>
    <m/>
    <m/>
  </r>
  <r>
    <s v="structuralPanel1"/>
    <x v="1795"/>
    <n v="10"/>
    <n v="200"/>
    <s v="A sturdy metal plate, perfect for constructing all sorts of things."/>
    <s v="start"/>
    <s v="Squad"/>
    <s v="Yes"/>
    <s v="Yes"/>
    <n v="0"/>
    <x v="0"/>
    <m/>
    <n v="0"/>
    <x v="1"/>
    <x v="0"/>
    <s v="true"/>
    <m/>
    <m/>
    <n v="0"/>
    <m/>
    <m/>
    <m/>
    <m/>
    <m/>
  </r>
  <r>
    <s v="RD-0107"/>
    <x v="1796"/>
    <m/>
    <m/>
    <m/>
    <m/>
    <s v="Engine_Config"/>
    <s v="Yes"/>
    <m/>
    <e v="#N/A"/>
    <x v="12"/>
    <m/>
    <m/>
    <x v="88"/>
    <x v="0"/>
    <m/>
    <s v="Molniya"/>
    <s v="RD0110"/>
    <n v="1960"/>
    <m/>
    <m/>
    <m/>
    <m/>
    <m/>
  </r>
  <r>
    <s v="RD-0110R"/>
    <x v="1797"/>
    <m/>
    <m/>
    <m/>
    <m/>
    <s v="Engine_Config"/>
    <s v="Yes"/>
    <m/>
    <e v="#N/A"/>
    <x v="3"/>
    <m/>
    <n v="10"/>
    <x v="168"/>
    <x v="0"/>
    <m/>
    <s v="Soyuz-2-IV"/>
    <s v="RD0110R"/>
    <n v="2013"/>
    <m/>
    <m/>
    <m/>
    <m/>
    <m/>
  </r>
  <r>
    <s v="ok_para"/>
    <x v="1798"/>
    <n v="800"/>
    <n v="25000"/>
    <s v="Parachute for soyuz 7k series craft, attach on top side of descent module"/>
    <s v="commandModules"/>
    <s v="RN Soyuz"/>
    <s v="Yes"/>
    <s v="Yes"/>
    <n v="4"/>
    <x v="16"/>
    <s v="Parachute"/>
    <m/>
    <x v="175"/>
    <x v="0"/>
    <s v="true"/>
    <s v="Soyuz 7K-OK"/>
    <m/>
    <n v="1967"/>
    <m/>
    <m/>
    <m/>
    <m/>
    <m/>
  </r>
  <r>
    <s v="ok_hs"/>
    <x v="1799"/>
    <n v="1000"/>
    <n v="30000"/>
    <s v="Heatshield for Soyuz 7K series"/>
    <s v="advFlightControl"/>
    <s v="RN Soyuz"/>
    <s v="Yes"/>
    <s v="Yes"/>
    <n v="4"/>
    <x v="16"/>
    <s v="Heat Shield"/>
    <m/>
    <x v="175"/>
    <x v="0"/>
    <s v="true"/>
    <s v="Soyuz 7K-OK"/>
    <m/>
    <n v="1967"/>
    <m/>
    <m/>
    <m/>
    <m/>
    <m/>
  </r>
  <r>
    <s v="ok_sa"/>
    <x v="1800"/>
    <n v="2500"/>
    <n v="70000"/>
    <s v="Descent module for 7K series of soyuz. Works with both ok and t versions Plume configured by RealPlume."/>
    <s v="commandModules"/>
    <s v="RN Soyuz"/>
    <s v="Yes"/>
    <s v="Yes"/>
    <n v="4"/>
    <x v="16"/>
    <s v="Parachute"/>
    <m/>
    <x v="175"/>
    <x v="0"/>
    <s v="true"/>
    <s v="Soyuz 7K-OK"/>
    <m/>
    <n v="1967"/>
    <m/>
    <m/>
    <m/>
    <m/>
    <m/>
  </r>
  <r>
    <s v="FASAApolloLFEM1"/>
    <x v="1801"/>
    <n v="22000"/>
    <n v="770000"/>
    <s v="The massive M-1 engine. The largest, most powerful, LH2/LOX engine ever designed. Individual components have been tested. Generally designed as an upper stage engine, first stages designs with expanding nozzles were being worked on. Diameter: [4.28 m]. Plume configured by RealPlume."/>
    <s v="hydroloxTL4"/>
    <s v="FASA"/>
    <s v="Yes"/>
    <s v="Yes"/>
    <n v="5"/>
    <x v="8"/>
    <m/>
    <m/>
    <x v="135"/>
    <x v="0"/>
    <s v="true"/>
    <s v="M-1"/>
    <s v="M1"/>
    <n v="1979"/>
    <m/>
    <m/>
    <m/>
    <m/>
    <s v="FASAApolloLFEM1,SSTU-SC-ENG-M1-RO"/>
  </r>
  <r>
    <s v="SSTU-SC-ENG-M1-RO"/>
    <x v="1801"/>
    <n v="22000"/>
    <n v="770000"/>
    <s v="The massive M-1 engine. The largest, most powerful, LH2/LOX engine ever designed. Individual components have been tested. Generally designed as an upper stage engine, first stages designs with expanding nozzles were being worked on. Diameter: [4.28 m]. Using the patented SSTU Engine-Clustering technology the number of engines, engine layout, mounting or shroud type, and mount/shroud size are configurable, and each set of engines are built to your specifications. Plume configured by RealPlume."/>
    <s v="hydroloxTL4"/>
    <s v="SSTU"/>
    <s v="Yes"/>
    <s v="Yes"/>
    <n v="5"/>
    <x v="8"/>
    <s v="US Engine"/>
    <m/>
    <x v="135"/>
    <x v="0"/>
    <s v="true"/>
    <s v="M-1"/>
    <s v="M1"/>
    <n v="1979"/>
    <m/>
    <m/>
    <m/>
    <m/>
    <s v="FASAApolloLFEM1,SSTU-SC-ENG-M1-RO"/>
  </r>
  <r>
    <s v="RD-0110-Vernier"/>
    <x v="1802"/>
    <m/>
    <m/>
    <m/>
    <m/>
    <s v="Engine_Config"/>
    <s v="Yes"/>
    <m/>
    <e v="#N/A"/>
    <x v="3"/>
    <m/>
    <n v="10"/>
    <x v="168"/>
    <x v="0"/>
    <m/>
    <s v="Soyuz U, Soyuz FG"/>
    <s v="RD0110Vernier"/>
    <n v="2013"/>
    <m/>
    <m/>
    <m/>
    <m/>
    <m/>
  </r>
  <r>
    <s v="RO-B9ProcCS-Early"/>
    <x v="1803"/>
    <n v="0.1"/>
    <n v="2"/>
    <s v="Rated for Mach 1 flight and below."/>
    <s v="start"/>
    <s v="B9 Procedural Wings"/>
    <s v="Yes"/>
    <s v="Yes"/>
    <n v="0"/>
    <x v="11"/>
    <m/>
    <m/>
    <x v="1"/>
    <x v="0"/>
    <s v="true"/>
    <m/>
    <m/>
    <n v="0"/>
    <m/>
    <m/>
    <m/>
    <m/>
    <m/>
  </r>
  <r>
    <s v="SXTradialWindow"/>
    <x v="1804"/>
    <n v="1"/>
    <n v="20"/>
    <s v="It's a window, you can look out of it. I wouldn't recommend it though, you might miss something on the TV."/>
    <s v="start"/>
    <s v="SXT"/>
    <s v="Yes"/>
    <s v="Yes"/>
    <n v="0"/>
    <x v="11"/>
    <m/>
    <n v="1"/>
    <x v="1"/>
    <x v="0"/>
    <s v="true"/>
    <m/>
    <m/>
    <n v="0"/>
    <m/>
    <m/>
    <m/>
    <m/>
    <m/>
  </r>
  <r>
    <s v="SXTClyde"/>
    <x v="1805"/>
    <n v="20"/>
    <n v="400"/>
    <s v="Cockpit for the DHC-3 Otter - single-engined, high-wing, propeller-driven, short take-off and landing (STOL) aircraft developed by de Havilland Canada."/>
    <s v="start"/>
    <s v="SXT"/>
    <s v="Yes"/>
    <s v="Yes"/>
    <n v="0"/>
    <x v="11"/>
    <s v="Engine"/>
    <n v="0"/>
    <x v="178"/>
    <x v="0"/>
    <s v="true"/>
    <m/>
    <m/>
    <n v="1951"/>
    <m/>
    <m/>
    <m/>
    <m/>
    <m/>
  </r>
  <r>
    <s v="SXTRadialAirIntakeShockCone"/>
    <x v="1806"/>
    <n v="20"/>
    <n v="400"/>
    <s v="Features a small shock-cone, allowing for better aircollection than the XM-G50 at high speeds."/>
    <s v="aviation"/>
    <s v="SXT"/>
    <s v="Yes"/>
    <s v="Yes"/>
    <n v="1"/>
    <x v="11"/>
    <s v="Intake"/>
    <n v="1"/>
    <x v="179"/>
    <x v="0"/>
    <s v="true"/>
    <m/>
    <m/>
    <n v="1952"/>
    <m/>
    <m/>
    <m/>
    <m/>
    <m/>
  </r>
  <r>
    <s v="ramAirIntake"/>
    <x v="1807"/>
    <n v="40"/>
    <n v="800"/>
    <s v="At supersonic speeds, -PATENT PENDING, CLASSIFIED INFO- inside the intake duct deflect the incoming air stream, causing -PATENT PENDING, CLASSIFIED INFO-, which creates a -PATENT PENDING, CLASSIFIED INFO-, thereby greatly increasing the efficiency of this unit at supersonic speeds. Patents Pending."/>
    <s v="aviation"/>
    <s v="Squad"/>
    <s v="Yes"/>
    <s v="Yes"/>
    <n v="1"/>
    <x v="11"/>
    <s v="Intake"/>
    <n v="1"/>
    <x v="179"/>
    <x v="0"/>
    <s v="true"/>
    <m/>
    <m/>
    <n v="1952"/>
    <m/>
    <m/>
    <m/>
    <m/>
    <m/>
  </r>
  <r>
    <s v="miniJetEngine"/>
    <x v="1808"/>
    <n v="50"/>
    <n v="1000"/>
    <s v="General Electric J85 turbojet without afterburner, Thrust 13.1 kN, SFC 0.980 lb/lbf-hr static. Plume configured by RealPlume."/>
    <s v="aviation"/>
    <s v="Squad"/>
    <s v="Yes"/>
    <s v="Yes"/>
    <n v="1"/>
    <x v="11"/>
    <s v="Engine"/>
    <n v="2"/>
    <x v="178"/>
    <x v="0"/>
    <s v="true"/>
    <s v="F-5, T-38"/>
    <m/>
    <n v="1951"/>
    <s v="T-38 Operational 1959"/>
    <m/>
    <m/>
    <m/>
    <m/>
  </r>
  <r>
    <s v="orbitalEngine-25"/>
    <x v="1809"/>
    <n v="1900"/>
    <n v="3960"/>
    <s v="This assembly contains eight LV-T95 engines surrounding a crew transfer tube. Integration of engine components allows increases in thrust over the basic single engine model. Also integrated is a torroidal fuel tank with a moderate amount of rocket fuel. Plume configured by RealPlume. (PART NOT SUPPORTED BY RP-0 OR RO)"/>
    <s v="Unresearcheable"/>
    <s v="Near Future Spacecraft"/>
    <s v="No"/>
    <s v="No"/>
    <e v="#N/A"/>
    <x v="7"/>
    <m/>
    <m/>
    <x v="11"/>
    <x v="1"/>
    <m/>
    <m/>
    <m/>
    <m/>
    <m/>
    <m/>
    <m/>
    <m/>
    <m/>
  </r>
  <r>
    <s v="orbitalEngine-0625"/>
    <x v="1810"/>
    <n v="450"/>
    <n v="990"/>
    <s v="The efficient LV-T95 engine competes with the modern Rockomax 48-7S, and is suitable for both orbital and atmospheric propulsion with its high specific impulse. Plume configured by RealPlume. (PART NOT SUPPORTED BY RP-0 OR RO)"/>
    <s v="Unresearcheable"/>
    <s v="Near Future Spacecraft"/>
    <s v="No"/>
    <s v="No"/>
    <e v="#N/A"/>
    <x v="7"/>
    <m/>
    <m/>
    <x v="11"/>
    <x v="1"/>
    <m/>
    <m/>
    <m/>
    <m/>
    <m/>
    <m/>
    <m/>
    <m/>
    <m/>
  </r>
  <r>
    <s v="orbitalEngine-375"/>
    <x v="1811"/>
    <n v="12783.6"/>
    <n v="27720"/>
    <s v="This upper stage engine packs quite a punch, with four LV-T18 engines boosting payloads at high efficiency in atmosphere and vacuum. It's so flat that we thought Bob sat on it, so it may be great for landers. Also included is a bit of fuel in those orange spheres. Plume configured by RealPlume. (PART NOT SUPPORTED BY RP-0 OR RO)"/>
    <s v="Unresearcheable"/>
    <s v="Near Future Spacecraft"/>
    <s v="No"/>
    <s v="No"/>
    <e v="#N/A"/>
    <x v="7"/>
    <m/>
    <m/>
    <x v="11"/>
    <x v="1"/>
    <m/>
    <m/>
    <m/>
    <m/>
    <m/>
    <m/>
    <m/>
    <m/>
    <m/>
  </r>
  <r>
    <s v="SXTnuclearramjet"/>
    <x v="1812"/>
    <n v="20000"/>
    <n v="250000"/>
    <s v="The LV-NRJ is a Nuclear Ram-Jet, utilizing an unshielded nuclear reactor to heat incoming air. While it does not require fuel, it will need boosting to a suitable velocity before becoming effective. Despite being the result of many years of very expensive research, we're not entirely certain of the side-effects of using the engine - every scientist on the project has since turned a slightly more luminescent shade of green and expired. Plume configured by RealPlume. (PART NOT SUPPORTED BY RP-0 OR RO)"/>
    <s v="highAltitudeFlight"/>
    <s v="SXT"/>
    <s v="No"/>
    <s v="No"/>
    <n v="3"/>
    <x v="7"/>
    <m/>
    <m/>
    <x v="11"/>
    <x v="1"/>
    <m/>
    <m/>
    <m/>
    <m/>
    <m/>
    <m/>
    <m/>
    <m/>
    <m/>
  </r>
  <r>
    <s v="orbital-engine-25"/>
    <x v="1813"/>
    <n v="1900"/>
    <n v="4160"/>
    <s v="This assembly contains six LV-95 engines surrounding a crew transfer tube. Integration of engine components allows increases in TWR over the basic single engine model. Can be configured with optional integrated fuel tankage. (PART NOT SUPPORTED BY RP-0 OR RO)"/>
    <s v="heavyRocketry"/>
    <s v="Near Future Spacecraft"/>
    <s v="No"/>
    <s v="No"/>
    <n v="4"/>
    <x v="7"/>
    <m/>
    <m/>
    <x v="11"/>
    <x v="1"/>
    <m/>
    <m/>
    <m/>
    <m/>
    <m/>
    <m/>
    <m/>
    <m/>
    <m/>
  </r>
  <r>
    <s v="orbital-engine-0625"/>
    <x v="1814"/>
    <n v="350"/>
    <n v="990"/>
    <s v="The efficient LV-95 engine operates on a monopropellant fuel source, making it a versatile option for many applications. Comes in mounted and compact varieties. (PART NOT SUPPORTED BY RP-0 OR RO)"/>
    <s v="propulsionSystems"/>
    <s v="Near Future Spacecraft"/>
    <s v="No"/>
    <s v="No"/>
    <n v="4"/>
    <x v="7"/>
    <m/>
    <m/>
    <x v="11"/>
    <x v="1"/>
    <m/>
    <m/>
    <m/>
    <m/>
    <m/>
    <m/>
    <m/>
    <m/>
    <m/>
  </r>
  <r>
    <s v="orbital-engine-375"/>
    <x v="1815"/>
    <n v="12900"/>
    <n v="34700"/>
    <s v="Four LV-601 engines are mounted together to make up this powerful cluster. Several variants are available: mounted, shrouded and compact. A set of small fuel tanks can also be added. (PART NOT SUPPORTED BY RP-0 OR RO)"/>
    <s v="heavierRocketry"/>
    <s v="Near Future Spacecraft"/>
    <s v="No"/>
    <s v="No"/>
    <n v="5"/>
    <x v="7"/>
    <m/>
    <m/>
    <x v="11"/>
    <x v="1"/>
    <m/>
    <m/>
    <m/>
    <m/>
    <m/>
    <m/>
    <m/>
    <m/>
    <m/>
  </r>
  <r>
    <s v="orbital-engine-125"/>
    <x v="1816"/>
    <n v="1050"/>
    <n v="3200"/>
    <s v="The high-efficiency LV-601 monopropellant engine is a versatile, well-balanced engine that will see great use in a variety of spacecraft. Comes in standard, compact and shrouded variants. (PART NOT SUPPORTED BY RP-0 OR RO)"/>
    <s v="precisionPropulsion"/>
    <s v="Near Future Spacecraft"/>
    <s v="No"/>
    <s v="No"/>
    <n v="5"/>
    <x v="7"/>
    <m/>
    <m/>
    <x v="11"/>
    <x v="1"/>
    <m/>
    <m/>
    <m/>
    <m/>
    <m/>
    <m/>
    <m/>
    <m/>
    <m/>
  </r>
  <r>
    <s v="RP0probeAvionics66m"/>
    <x v="1782"/>
    <n v="2000"/>
    <n v="40000"/>
    <s v="This avionics unit was designed by IBM for the Saturn IB and V launch vehicles. Allows full control over the vessel, up to the tonnage limit (cumulative)."/>
    <s v="advFlightControl"/>
    <s v="Squad"/>
    <s v="Yes"/>
    <s v="Yes"/>
    <n v="4"/>
    <x v="1"/>
    <s v="Avionics"/>
    <m/>
    <x v="156"/>
    <x v="0"/>
    <s v="true"/>
    <s v="Saturn IB"/>
    <m/>
    <n v="1966"/>
    <m/>
    <m/>
    <m/>
    <m/>
    <s v="RSBtankSaturnSIE,RP0probeAvionics66m,FASAApolloIU"/>
  </r>
  <r>
    <s v="roverWheel2"/>
    <x v="1817"/>
    <n v="50"/>
    <n v="2000"/>
    <s v="Seeing an untapped market for a smaller design of rover wheel, Kerbal Motion quickly pounced upon this opportunity with the Model 2 - designed for robotic vehicles or smaller crewed vehicles."/>
    <s v="fieldScience"/>
    <s v="Squad"/>
    <s v="Yes"/>
    <s v="Yes"/>
    <n v="6"/>
    <x v="16"/>
    <s v="Wheel"/>
    <m/>
    <x v="175"/>
    <x v="0"/>
    <s v="true"/>
    <s v="Gemini Lander"/>
    <m/>
    <n v="1967"/>
    <m/>
    <m/>
    <m/>
    <m/>
    <m/>
  </r>
  <r>
    <s v="roverWheel1"/>
    <x v="1818"/>
    <n v="100"/>
    <n v="4000"/>
    <s v="After years of outcry against the lack of proper powered wheels, a small startup company named Kerbal Motion was founded and delivered just what the public wanted - the RoveMax Model 1 powered rover wheel."/>
    <s v="fieldScience"/>
    <s v="Squad"/>
    <s v="Yes"/>
    <s v="Yes"/>
    <n v="6"/>
    <x v="16"/>
    <s v="Wheel"/>
    <m/>
    <x v="175"/>
    <x v="0"/>
    <s v="true"/>
    <s v="Gemini Lander"/>
    <m/>
    <n v="1967"/>
    <m/>
    <m/>
    <m/>
    <m/>
    <m/>
  </r>
  <r>
    <s v="landerCabinSmall"/>
    <x v="1819"/>
    <n v="2000"/>
    <n v="40000"/>
    <s v="A small, single-person cabin for use on non-atmospheric landers and small spacecraft."/>
    <s v="spaceExploration"/>
    <s v="Squad"/>
    <s v="Yes"/>
    <s v="Yes"/>
    <n v="4"/>
    <x v="16"/>
    <s v="Lander"/>
    <m/>
    <x v="175"/>
    <x v="0"/>
    <s v="true"/>
    <s v="Gemini Lander"/>
    <m/>
    <n v="1967"/>
    <m/>
    <m/>
    <m/>
    <m/>
    <m/>
  </r>
  <r>
    <s v="decoupler_ftr_4m"/>
    <x v="1820"/>
    <n v="5"/>
    <n v="100"/>
    <s v="Special decoupler built especially for the Mk1-2 manned pod."/>
    <s v="specializedControl"/>
    <s v="Deadly Reentry"/>
    <s v="Yes"/>
    <s v="Yes"/>
    <n v="5"/>
    <x v="16"/>
    <s v="Heat Shield"/>
    <n v="5"/>
    <x v="175"/>
    <x v="0"/>
    <s v="true"/>
    <m/>
    <m/>
    <n v="1967"/>
    <m/>
    <m/>
    <m/>
    <m/>
    <m/>
  </r>
  <r>
    <s v="HeatShield3"/>
    <x v="1821"/>
    <n v="3600"/>
    <n v="36000"/>
    <s v="Lunar-rated heat shield."/>
    <s v="generalConstruction"/>
    <s v="Squad"/>
    <s v="Yes"/>
    <s v="Yes"/>
    <n v="3"/>
    <x v="16"/>
    <s v="Heat Shield"/>
    <m/>
    <x v="175"/>
    <x v="0"/>
    <s v="true"/>
    <m/>
    <m/>
    <n v="1967"/>
    <m/>
    <m/>
    <m/>
    <m/>
    <m/>
  </r>
  <r>
    <s v="HeatShield2"/>
    <x v="1822"/>
    <n v="3000"/>
    <n v="35000"/>
    <s v="Lunar-rated heat shield, sized for Mark 1-2 Pod and other 4m pods."/>
    <s v="generalConstruction"/>
    <s v="Squad"/>
    <s v="Yes"/>
    <s v="Yes"/>
    <n v="3"/>
    <x v="16"/>
    <s v="Heat Shield"/>
    <m/>
    <x v="175"/>
    <x v="0"/>
    <s v="true"/>
    <m/>
    <m/>
    <n v="1967"/>
    <m/>
    <m/>
    <m/>
    <m/>
    <m/>
  </r>
  <r>
    <s v="FASAApolloAPS"/>
    <x v="1823"/>
    <n v="500"/>
    <n v="17500"/>
    <s v="This unique engine/RCS combo even comes with a little bit of fuel. Great for probes and control motors. RCS O/F Ratio 1.63:1. Plume configured by RealPlume."/>
    <s v="advFlightControl"/>
    <s v="FASA"/>
    <s v="Yes"/>
    <s v="Yes"/>
    <n v="4"/>
    <x v="1"/>
    <s v="Avionics"/>
    <m/>
    <x v="156"/>
    <x v="0"/>
    <s v="true"/>
    <s v="Saturn IB"/>
    <m/>
    <n v="1966"/>
    <m/>
    <m/>
    <m/>
    <m/>
    <m/>
  </r>
  <r>
    <s v="luna_radio"/>
    <x v="1824"/>
    <n v="1000"/>
    <n v="500"/>
    <s v="Radio unit for Luna 9 and 10. Contains batteries, powerful transmitter and sciecne experiments. Decouple before doing landing burn."/>
    <s v="generalRocketry"/>
    <s v="RN Soviet Probes"/>
    <s v="Yes"/>
    <s v="No"/>
    <n v="2"/>
    <x v="17"/>
    <s v="Antenna"/>
    <m/>
    <x v="83"/>
    <x v="0"/>
    <s v="false"/>
    <s v="Luna 9"/>
    <m/>
    <n v="1966"/>
    <m/>
    <m/>
    <m/>
    <m/>
    <m/>
  </r>
  <r>
    <s v="luna_astro"/>
    <x v="1825"/>
    <n v="1000"/>
    <n v="500"/>
    <s v="Astro unit for Luna 9 and 10. Contains batteries. Decouple before doing landing burn."/>
    <s v="generalRocketry"/>
    <s v="RN Soviet Probes"/>
    <s v="Yes"/>
    <s v="No"/>
    <n v="2"/>
    <x v="1"/>
    <s v="Probe"/>
    <m/>
    <x v="156"/>
    <x v="0"/>
    <s v="false"/>
    <s v="Luna 9"/>
    <m/>
    <n v="1966"/>
    <m/>
    <m/>
    <m/>
    <m/>
    <m/>
  </r>
  <r>
    <s v="luna_vernier"/>
    <x v="1826"/>
    <n v="200"/>
    <n v="500"/>
    <s v="Luna KTDU Vernier motor Plume configured by RealPlume."/>
    <s v="generalRocketry"/>
    <s v="RN Soviet Probes"/>
    <s v="Yes"/>
    <s v="No"/>
    <n v="2"/>
    <x v="13"/>
    <m/>
    <m/>
    <x v="86"/>
    <x v="0"/>
    <s v="false"/>
    <s v="Luna"/>
    <m/>
    <n v="1959"/>
    <m/>
    <m/>
    <m/>
    <m/>
    <m/>
  </r>
  <r>
    <s v="luna13_als"/>
    <x v="1827"/>
    <n v="1100"/>
    <n v="500"/>
    <s v="Soviet Luna 13 ALS module. Self righting once unfolded! Airbag is now included in this module, do not use the old separate airbag part."/>
    <s v="generalRocketry"/>
    <s v="RN Soviet Probes"/>
    <s v="Yes"/>
    <s v="No"/>
    <n v="2"/>
    <x v="1"/>
    <s v="Probe"/>
    <m/>
    <x v="156"/>
    <x v="0"/>
    <s v="false"/>
    <s v="Luna 13"/>
    <m/>
    <n v="1966"/>
    <m/>
    <m/>
    <m/>
    <m/>
    <m/>
  </r>
  <r>
    <s v="luna_ktdu"/>
    <x v="1828"/>
    <n v="8000"/>
    <n v="500"/>
    <s v="Propulsion unit for Luna 9 and 10. EXTEND AND RETRACT ANTENNAS IF ANY LAG OCCURS AND THAT SHOULD FIX IT! Plume configured by RealPlume."/>
    <s v="generalRocketry"/>
    <s v="RN Soviet Probes"/>
    <s v="Yes"/>
    <s v="No"/>
    <n v="2"/>
    <x v="17"/>
    <s v="Antenna"/>
    <m/>
    <x v="83"/>
    <x v="0"/>
    <s v="false"/>
    <s v="Luna 9"/>
    <m/>
    <n v="1966"/>
    <m/>
    <m/>
    <m/>
    <m/>
    <m/>
  </r>
  <r>
    <s v="luna_dec"/>
    <x v="1829"/>
    <n v="400"/>
    <n v="5200"/>
    <s v="Use this to decouple lander on luna 9 and ALS on luna 10."/>
    <s v="generalRocketry"/>
    <s v="RN Soviet Probes"/>
    <s v="Yes"/>
    <s v="No"/>
    <n v="2"/>
    <x v="0"/>
    <s v="Decoupler"/>
    <m/>
    <x v="43"/>
    <x v="0"/>
    <s v="false"/>
    <s v="Luna 9"/>
    <m/>
    <n v="1966"/>
    <m/>
    <m/>
    <m/>
    <m/>
    <m/>
  </r>
  <r>
    <s v="Heatshield3m"/>
    <x v="1830"/>
    <n v="2250"/>
    <n v="34000"/>
    <s v="Lunar-rated heat shield."/>
    <s v="generalConstruction"/>
    <s v="Realism Overhaul"/>
    <s v="Yes"/>
    <s v="Yes"/>
    <n v="3"/>
    <x v="16"/>
    <s v="Heat Shield"/>
    <m/>
    <x v="175"/>
    <x v="0"/>
    <s v="true"/>
    <m/>
    <m/>
    <n v="1967"/>
    <m/>
    <m/>
    <m/>
    <m/>
    <m/>
  </r>
  <r>
    <s v="HeatShield1"/>
    <x v="1831"/>
    <n v="1500"/>
    <n v="33000"/>
    <s v="Lunar-rated heat shield."/>
    <s v="generalConstruction"/>
    <s v="Squad"/>
    <s v="Yes"/>
    <s v="Yes"/>
    <n v="3"/>
    <x v="16"/>
    <s v="Heat Shield"/>
    <m/>
    <x v="175"/>
    <x v="0"/>
    <s v="true"/>
    <m/>
    <m/>
    <n v="1967"/>
    <m/>
    <m/>
    <m/>
    <m/>
    <m/>
  </r>
  <r>
    <s v="l11_astro"/>
    <x v="1832"/>
    <n v="1000"/>
    <n v="500"/>
    <s v="Astro unit for Luna 11. Contains batteries. Decouple before doing landing burn."/>
    <s v="generalRocketry"/>
    <s v="RN Soviet Probes"/>
    <s v="Yes"/>
    <s v="No"/>
    <n v="2"/>
    <x v="1"/>
    <s v="Probe"/>
    <m/>
    <x v="156"/>
    <x v="0"/>
    <s v="false"/>
    <s v="Luna 11"/>
    <m/>
    <n v="1966"/>
    <m/>
    <m/>
    <m/>
    <m/>
    <m/>
  </r>
  <r>
    <s v="luna11_als"/>
    <x v="1833"/>
    <n v="1500"/>
    <n v="500"/>
    <s v="Soviet Luna 11 ALS probe"/>
    <s v="generalRocketry"/>
    <s v="RN Soviet Probes"/>
    <s v="Yes"/>
    <s v="No"/>
    <n v="2"/>
    <x v="1"/>
    <s v="Probe"/>
    <m/>
    <x v="156"/>
    <x v="0"/>
    <s v="false"/>
    <s v="Luna 11"/>
    <m/>
    <n v="1966"/>
    <m/>
    <m/>
    <m/>
    <m/>
    <m/>
  </r>
  <r>
    <s v="l11_radio"/>
    <x v="1834"/>
    <n v="1000"/>
    <n v="500"/>
    <s v="Radio unit for Luna 11. Contains batteries, powerful transmitter and sciecne experiments. Decouple before doing landing burn."/>
    <s v="generalRocketry"/>
    <s v="RN Soviet Probes"/>
    <s v="Yes"/>
    <s v="No"/>
    <n v="2"/>
    <x v="17"/>
    <s v="Antenna"/>
    <m/>
    <x v="83"/>
    <x v="0"/>
    <s v="false"/>
    <s v="Luna 11"/>
    <m/>
    <n v="1966"/>
    <m/>
    <m/>
    <m/>
    <m/>
    <m/>
  </r>
  <r>
    <s v="luna_als"/>
    <x v="1835"/>
    <n v="1500"/>
    <n v="500"/>
    <s v="Soviet Luna 10 ALS probe"/>
    <s v="generalRocketry"/>
    <s v="RN Soviet Probes"/>
    <s v="Yes"/>
    <s v="No"/>
    <n v="2"/>
    <x v="1"/>
    <s v="Probe"/>
    <m/>
    <x v="156"/>
    <x v="0"/>
    <s v="false"/>
    <s v="Luna 10"/>
    <m/>
    <n v="1966"/>
    <m/>
    <m/>
    <m/>
    <m/>
    <m/>
  </r>
  <r>
    <s v="bluedog_Diamant_Diapason"/>
    <x v="1836"/>
    <n v="200"/>
    <n v="10000"/>
    <s v="The second French satellite was launched in 1966. It was attitude-stabilised by Earth's magnetic field and used for geodetic measurements. Two almost identical Diadème satellites followed a year later."/>
    <m/>
    <s v="BDB"/>
    <s v="Yes"/>
    <s v="No"/>
    <e v="#N/A"/>
    <x v="1"/>
    <s v="Probe"/>
    <m/>
    <x v="156"/>
    <x v="0"/>
    <s v="false"/>
    <s v="Diapason"/>
    <m/>
    <n v="1966"/>
    <m/>
    <m/>
    <m/>
    <m/>
    <m/>
  </r>
  <r>
    <s v="ca_landv_core"/>
    <x v="1772"/>
    <n v="4000"/>
    <n v="80000"/>
    <s v="The main assembly of the Surveyor lander. Includes a set of landing legs, attitude control system and propellant for its 3 vernier engines (sold separately). A solid fueled retro-motor is required for normal landing operations."/>
    <s v="survivability"/>
    <s v="Coatl Aerospace"/>
    <s v="Yes"/>
    <s v="Yes"/>
    <n v="1.5"/>
    <x v="1"/>
    <s v="Probe"/>
    <m/>
    <x v="156"/>
    <x v="0"/>
    <s v="true"/>
    <s v="Surveyor"/>
    <m/>
    <n v="1966"/>
    <m/>
    <m/>
    <m/>
    <m/>
    <s v="ca_landv_core,probeCoreOcto"/>
  </r>
  <r>
    <s v="landingleg-pod-1"/>
    <x v="1837"/>
    <n v="2900"/>
    <n v="6200"/>
    <s v="The LT-POD Landing Assembly shields a retractable leg inside a tastefully designed aerodynamic pod. (PART NOT SUPPORTED BY RP-0 OR RO)"/>
    <s v="advLanding"/>
    <s v="Near Future Spacecraft"/>
    <s v="No"/>
    <s v="No"/>
    <s v="REM"/>
    <x v="7"/>
    <m/>
    <m/>
    <x v="11"/>
    <x v="1"/>
    <m/>
    <m/>
    <m/>
    <m/>
    <m/>
    <m/>
    <m/>
    <m/>
    <m/>
  </r>
  <r>
    <s v="HeatShield0"/>
    <x v="1838"/>
    <n v="500"/>
    <n v="31000"/>
    <s v="Lunar-rated heat shield."/>
    <s v="generalConstruction"/>
    <s v="Squad"/>
    <s v="Yes"/>
    <s v="Yes"/>
    <n v="3"/>
    <x v="16"/>
    <s v="Heat Shield"/>
    <m/>
    <x v="175"/>
    <x v="0"/>
    <s v="true"/>
    <m/>
    <m/>
    <n v="1967"/>
    <m/>
    <m/>
    <m/>
    <m/>
    <m/>
  </r>
  <r>
    <s v="FASAGeminiLegsX1White"/>
    <x v="1839"/>
    <n v="450"/>
    <n v="2200"/>
    <s v="Need something to put a foot down, attach some of these and you won't have to crumple that cool spaceship."/>
    <s v="spaceExploration"/>
    <s v="FASA"/>
    <s v="Yes"/>
    <s v="No"/>
    <n v="4"/>
    <x v="16"/>
    <s v="Legs"/>
    <m/>
    <x v="175"/>
    <x v="0"/>
    <s v="false"/>
    <s v="Gemini Lander"/>
    <m/>
    <n v="1967"/>
    <m/>
    <m/>
    <m/>
    <m/>
    <m/>
  </r>
  <r>
    <s v="FASA_BigGeminiParachute2"/>
    <x v="1840"/>
    <n v="1000"/>
    <n v="35000"/>
    <s v="The Big Gemini parachute. Put this on top of the RCS Control section when making Big Gemini (instead of the regular Gemini parachute)."/>
    <s v="commandModules"/>
    <s v="FASA"/>
    <s v="Yes"/>
    <s v="Yes"/>
    <n v="4"/>
    <x v="16"/>
    <s v="Parachute"/>
    <m/>
    <x v="175"/>
    <x v="0"/>
    <s v="true"/>
    <s v="Big Gemini"/>
    <m/>
    <n v="1967"/>
    <m/>
    <m/>
    <m/>
    <m/>
    <m/>
  </r>
  <r>
    <s v="RD-0120"/>
    <x v="1103"/>
    <m/>
    <m/>
    <m/>
    <m/>
    <s v="Engine_Config"/>
    <s v="Yes"/>
    <m/>
    <e v="#N/A"/>
    <x v="8"/>
    <m/>
    <m/>
    <x v="73"/>
    <x v="0"/>
    <m/>
    <s v="Energia"/>
    <s v="RD0120"/>
    <n v="1987"/>
    <m/>
    <m/>
    <m/>
    <m/>
    <m/>
  </r>
  <r>
    <s v="RD-0124"/>
    <x v="1841"/>
    <m/>
    <m/>
    <m/>
    <m/>
    <s v="Engine_Config"/>
    <s v="Yes"/>
    <m/>
    <e v="#N/A"/>
    <x v="3"/>
    <m/>
    <m/>
    <x v="180"/>
    <x v="0"/>
    <m/>
    <s v="Soyuz-2, Angara"/>
    <s v="RD0124"/>
    <n v="2004"/>
    <m/>
    <m/>
    <m/>
    <m/>
    <m/>
  </r>
  <r>
    <s v="RD-0146"/>
    <x v="1096"/>
    <m/>
    <m/>
    <m/>
    <m/>
    <s v="Engine_Config"/>
    <s v="Yes"/>
    <m/>
    <e v="#N/A"/>
    <x v="8"/>
    <m/>
    <m/>
    <x v="131"/>
    <x v="0"/>
    <m/>
    <m/>
    <s v="RD0146"/>
    <n v="2001"/>
    <m/>
    <m/>
    <m/>
    <m/>
    <m/>
  </r>
  <r>
    <s v="RD-0210"/>
    <x v="1842"/>
    <m/>
    <m/>
    <m/>
    <m/>
    <s v="Engine_Config"/>
    <s v="Yes"/>
    <m/>
    <e v="#N/A"/>
    <x v="3"/>
    <m/>
    <m/>
    <x v="142"/>
    <x v="0"/>
    <m/>
    <s v="Proton"/>
    <s v="RD0210"/>
    <n v="1966"/>
    <m/>
    <m/>
    <m/>
    <m/>
    <m/>
  </r>
  <r>
    <s v="RD-0212"/>
    <x v="1031"/>
    <m/>
    <m/>
    <m/>
    <m/>
    <s v="Engine_Config"/>
    <s v="Yes"/>
    <m/>
    <e v="#N/A"/>
    <x v="3"/>
    <m/>
    <m/>
    <x v="142"/>
    <x v="0"/>
    <m/>
    <s v="Proton"/>
    <s v="RD0212"/>
    <n v="1966"/>
    <m/>
    <m/>
    <m/>
    <m/>
    <m/>
  </r>
  <r>
    <s v="RD-0213"/>
    <x v="1843"/>
    <m/>
    <m/>
    <m/>
    <m/>
    <s v="Engine_Config"/>
    <s v="Yes"/>
    <m/>
    <e v="#N/A"/>
    <x v="3"/>
    <m/>
    <m/>
    <x v="142"/>
    <x v="0"/>
    <m/>
    <s v="Proton"/>
    <s v="RD0213"/>
    <n v="1966"/>
    <m/>
    <m/>
    <m/>
    <m/>
    <m/>
  </r>
  <r>
    <s v="rn_lr91_11_tp"/>
    <x v="1844"/>
    <n v="50"/>
    <n v="1000"/>
    <s v="The upper stage vernier for the Titan I through Titan IV series of rockets. Plume configured by RealPlume."/>
    <s v="generalRocketry"/>
    <s v="RN US Rockets"/>
    <s v="Yes"/>
    <s v="Yes"/>
    <n v="2"/>
    <x v="12"/>
    <m/>
    <m/>
    <x v="21"/>
    <x v="0"/>
    <s v="true"/>
    <s v="Titan"/>
    <m/>
    <n v="1959"/>
    <m/>
    <m/>
    <m/>
    <m/>
    <s v="rn_lr91_11,liquidEngineorbit2,bluedog_LR91_mod2,bluedog_LR91_mod1,FASAGeminiLR91,FASAGeminiLR91Mini,rn_lr91_11_tp"/>
  </r>
  <r>
    <s v="SHIP_LR_91"/>
    <x v="1845"/>
    <m/>
    <m/>
    <s v="Upper stage engine for the Titan II/III/IV launch vehicles, with thrust plate.  1.79 O/F Ratio."/>
    <s v="advRocketry"/>
    <s v="RO-Extended"/>
    <s v="Yes"/>
    <m/>
    <n v="3"/>
    <x v="12"/>
    <m/>
    <m/>
    <x v="20"/>
    <x v="1"/>
    <m/>
    <s v="LR91-5"/>
    <s v="INTERNAL"/>
    <n v="1962"/>
    <m/>
    <m/>
    <m/>
    <m/>
    <m/>
  </r>
  <r>
    <s v="liquidEngineorbit2"/>
    <x v="1846"/>
    <n v="450"/>
    <n v="9000"/>
    <s v="The LR91 powered the second stage of Titan launchers. Exhaust from the gas generator provided roll control. Diameter: [2.9 m]. Plume configured by RealPlume."/>
    <s v="generalRocketry"/>
    <s v="AIES"/>
    <s v="Yes"/>
    <s v="Yes"/>
    <n v="2"/>
    <x v="12"/>
    <s v="US Engine"/>
    <m/>
    <x v="21"/>
    <x v="0"/>
    <s v="true"/>
    <s v="Titan"/>
    <s v="LR91"/>
    <n v="1959"/>
    <m/>
    <m/>
    <m/>
    <m/>
    <s v="rn_lr91_11,liquidEngineorbit2,bluedog_LR91_mod2,bluedog_LR91_mod1,FASAGeminiLR91,FASAGeminiLR91Mini,rn_lr91_11_tp"/>
  </r>
  <r>
    <s v="bluedog_LR91_mod2"/>
    <x v="1846"/>
    <n v="450"/>
    <n v="9000"/>
    <s v="The LR91 powered the second stage of Titan launchers. Exhaust from the gas generator provided roll control. Diameter: [2.9 m]. Plume configured by RealPlume."/>
    <m/>
    <s v="BDB"/>
    <s v="Yes"/>
    <s v="Yes"/>
    <e v="#N/A"/>
    <x v="12"/>
    <m/>
    <m/>
    <x v="21"/>
    <x v="0"/>
    <s v="true"/>
    <s v="Titan"/>
    <s v="LR91"/>
    <n v="1959"/>
    <m/>
    <m/>
    <m/>
    <m/>
    <s v="rn_lr91_11,liquidEngineorbit2,bluedog_LR91_mod2,bluedog_LR91_mod1,FASAGeminiLR91,FASAGeminiLR91Mini,rn_lr91_11_tp"/>
  </r>
  <r>
    <s v="bluedog_LR91_mod1"/>
    <x v="1846"/>
    <n v="450"/>
    <n v="9000"/>
    <s v="The LR91 powered the second stage of Titan launchers. Exhaust from the gas generator provided roll control. Diameter: [2.9 m]. Plume configured by RealPlume."/>
    <m/>
    <s v="BDB"/>
    <s v="Yes"/>
    <s v="Yes"/>
    <e v="#N/A"/>
    <x v="12"/>
    <m/>
    <m/>
    <x v="21"/>
    <x v="0"/>
    <s v="true"/>
    <s v="Titan"/>
    <s v="LR91"/>
    <n v="1959"/>
    <m/>
    <m/>
    <m/>
    <m/>
    <s v="rn_lr91_11,liquidEngineorbit2,bluedog_LR91_mod2,bluedog_LR91_mod1,FASAGeminiLR91,FASAGeminiLR91Mini,rn_lr91_11_tp"/>
  </r>
  <r>
    <s v="FASAGeminiLR91"/>
    <x v="1846"/>
    <n v="450"/>
    <n v="9000"/>
    <s v="The LR91 powered the second stage of Titan launchers. Exhaust from the gas generator provided roll control. Diameter: [2.9 m]. Plume configured by RealPlume."/>
    <s v="generalRocketry"/>
    <s v="FASA"/>
    <s v="Yes"/>
    <s v="Yes"/>
    <n v="2"/>
    <x v="12"/>
    <m/>
    <m/>
    <x v="21"/>
    <x v="0"/>
    <s v="true"/>
    <s v="Titan"/>
    <s v="LR91"/>
    <n v="1959"/>
    <m/>
    <m/>
    <m/>
    <m/>
    <s v="rn_lr91_11,liquidEngineorbit2,bluedog_LR91_mod2,bluedog_LR91_mod1,FASAGeminiLR91,FASAGeminiLR91Mini,rn_lr91_11_tp"/>
  </r>
  <r>
    <s v="FASAGeminiLR91Mini"/>
    <x v="1846"/>
    <n v="450"/>
    <n v="9000"/>
    <s v="The LR91 powered the second stage of Titan launchers. Exhaust from the gas generator provided roll control. Diameter: [2.9 m]. Plume configured by RealPlume."/>
    <s v="generalRocketry"/>
    <s v="FASA"/>
    <s v="Yes"/>
    <s v="Yes"/>
    <n v="2"/>
    <x v="12"/>
    <m/>
    <m/>
    <x v="21"/>
    <x v="0"/>
    <s v="true"/>
    <s v="Titan"/>
    <s v="LR91"/>
    <n v="1959"/>
    <m/>
    <m/>
    <m/>
    <m/>
    <s v="rn_lr91_11,liquidEngineorbit2,bluedog_LR91_mod2,bluedog_LR91_mod1,FASAGeminiLR91,FASAGeminiLR91Mini,rn_lr91_11_tp"/>
  </r>
  <r>
    <s v="rn_lr91_11"/>
    <x v="1847"/>
    <n v="400"/>
    <n v="8000"/>
    <s v="The upper stage engine for the Titan I through Titan IV series of rockets. Plume configured by RealPlume."/>
    <s v="generalRocketry"/>
    <s v="RN US Rockets"/>
    <s v="Yes"/>
    <s v="Yes"/>
    <n v="2"/>
    <x v="12"/>
    <m/>
    <m/>
    <x v="21"/>
    <x v="0"/>
    <s v="true"/>
    <s v="Titan"/>
    <m/>
    <n v="1959"/>
    <m/>
    <m/>
    <m/>
    <m/>
    <s v="rn_lr91_11,liquidEngineorbit2,bluedog_LR91_mod2,bluedog_LR91_mod1,FASAGeminiLR91,FASAGeminiLR91Mini,rn_lr91_11_tp"/>
  </r>
  <r>
    <s v="FASATitanLR91Dec"/>
    <x v="1848"/>
    <n v="75"/>
    <n v="1500"/>
    <s v="Place this part under the LR91 for staging."/>
    <s v="basicConstruction"/>
    <s v="FASA"/>
    <s v="Yes"/>
    <s v="Yes"/>
    <n v="1.5"/>
    <x v="0"/>
    <s v="Decoupler"/>
    <m/>
    <x v="40"/>
    <x v="0"/>
    <s v="true"/>
    <s v="Titan"/>
    <m/>
    <n v="1959"/>
    <m/>
    <m/>
    <m/>
    <m/>
    <m/>
  </r>
  <r>
    <s v="RD-0214"/>
    <x v="1038"/>
    <m/>
    <m/>
    <m/>
    <m/>
    <s v="Engine_Config"/>
    <s v="Yes"/>
    <m/>
    <e v="#N/A"/>
    <x v="3"/>
    <m/>
    <m/>
    <x v="142"/>
    <x v="0"/>
    <m/>
    <s v="Proton"/>
    <s v="RD0214"/>
    <n v="1966"/>
    <m/>
    <m/>
    <m/>
    <m/>
    <m/>
  </r>
  <r>
    <s v="RD-0242M2"/>
    <x v="1849"/>
    <m/>
    <m/>
    <m/>
    <m/>
    <s v="Engine_Config"/>
    <s v="Yes"/>
    <m/>
    <e v="#N/A"/>
    <x v="12"/>
    <m/>
    <m/>
    <x v="143"/>
    <x v="0"/>
    <m/>
    <m/>
    <s v="RD0242M2"/>
    <n v="2008"/>
    <m/>
    <m/>
    <m/>
    <m/>
    <m/>
  </r>
  <r>
    <s v="RD-103M"/>
    <x v="1850"/>
    <m/>
    <m/>
    <m/>
    <s v="engineering101"/>
    <s v="Engine_Config"/>
    <s v="Yes"/>
    <m/>
    <n v="1"/>
    <x v="12"/>
    <m/>
    <m/>
    <x v="26"/>
    <x v="0"/>
    <m/>
    <s v="RD-103M"/>
    <s v="RD100"/>
    <n v="1956"/>
    <m/>
    <m/>
    <m/>
    <m/>
    <m/>
  </r>
  <r>
    <s v="RD-103"/>
    <x v="1851"/>
    <m/>
    <m/>
    <m/>
    <m/>
    <s v="Engine_Config"/>
    <s v="Yes"/>
    <m/>
    <e v="#N/A"/>
    <x v="12"/>
    <m/>
    <m/>
    <x v="30"/>
    <x v="0"/>
    <m/>
    <s v="RD-103"/>
    <s v="RD100"/>
    <n v="1952"/>
    <m/>
    <m/>
    <m/>
    <m/>
    <m/>
  </r>
  <r>
    <s v="RD-102"/>
    <x v="1852"/>
    <m/>
    <m/>
    <m/>
    <m/>
    <s v="Engine_Config"/>
    <s v="Yes"/>
    <m/>
    <e v="#N/A"/>
    <x v="12"/>
    <m/>
    <m/>
    <x v="181"/>
    <x v="0"/>
    <m/>
    <s v="RD-102"/>
    <s v="RD100"/>
    <n v="1950"/>
    <m/>
    <m/>
    <m/>
    <m/>
    <m/>
  </r>
  <r>
    <s v="bluedog_atlasBooster"/>
    <x v="1853"/>
    <n v="750"/>
    <n v="15000"/>
    <s v="Kerolox gas-generator engine that served as booster for Atlas. Late model LR89s were upgraded with RS-27 components for higher efficiency. Very similar to LR79 (this was the pure-booster variant). Diameter: [1.0 m]. Plume configured by RealPlume."/>
    <m/>
    <s v="BDB"/>
    <s v="Yes"/>
    <s v="Yes"/>
    <e v="#N/A"/>
    <x v="12"/>
    <m/>
    <m/>
    <x v="26"/>
    <x v="0"/>
    <s v="true"/>
    <s v="Atlas"/>
    <s v="LR89"/>
    <n v="1956"/>
    <m/>
    <m/>
    <m/>
    <m/>
    <s v="bluedog_atlasBooster,FASAMercuryAtlasEngBooster,RO-LR-89"/>
  </r>
  <r>
    <s v="FASAMercuryAtlasEngBooster"/>
    <x v="1853"/>
    <n v="750"/>
    <n v="15000"/>
    <s v="Kerolox gas-generator engine that served as booster for Atlas. Late model LR89s were upgraded with RS-27 components for higher efficiency. Very similar to LR79 (this was the pure-booster variant). Diameter: [1.0 m]. Plume configured by RealPlume."/>
    <s v="generalRocketry"/>
    <s v="FASA"/>
    <s v="Yes"/>
    <s v="Yes"/>
    <n v="2"/>
    <x v="12"/>
    <m/>
    <m/>
    <x v="26"/>
    <x v="0"/>
    <s v="true"/>
    <s v="Atlas"/>
    <s v="LR89"/>
    <n v="1956"/>
    <m/>
    <m/>
    <m/>
    <m/>
    <s v="bluedog_atlasBooster,FASAMercuryAtlasEngBooster,RO-LR-89"/>
  </r>
  <r>
    <s v="RO-LR-89"/>
    <x v="1853"/>
    <n v="750"/>
    <n v="15000"/>
    <s v="Kerolox gas-generator engine that served as booster for Atlas. Late model LR89s were upgraded with RS-27 components for higher efficiency. Very similar to LR79 (this was the pure-booster variant). Diameter: [1.0 m]. Plume configured by RealPlume."/>
    <s v="generalRocketry"/>
    <s v="Squad"/>
    <s v="Yes"/>
    <s v="Yes"/>
    <n v="2"/>
    <x v="12"/>
    <m/>
    <m/>
    <x v="26"/>
    <x v="0"/>
    <s v="true"/>
    <s v="Atlas"/>
    <s v="LR89"/>
    <n v="1956"/>
    <m/>
    <m/>
    <m/>
    <m/>
    <s v="bluedog_atlasBooster,FASAMercuryAtlasEngBooster,RO-LR-89"/>
  </r>
  <r>
    <s v="RD-101"/>
    <x v="1854"/>
    <m/>
    <m/>
    <m/>
    <m/>
    <s v="Engine_Config"/>
    <s v="Yes"/>
    <m/>
    <e v="#N/A"/>
    <x v="12"/>
    <m/>
    <m/>
    <x v="24"/>
    <x v="0"/>
    <m/>
    <s v="RD-101"/>
    <s v="RD100"/>
    <s v="PW"/>
    <m/>
    <m/>
    <m/>
    <m/>
    <m/>
  </r>
  <r>
    <s v="LR87LH2Vac"/>
    <x v="1855"/>
    <n v="2000"/>
    <n v="75000"/>
    <s v="Aerojet developed the LR87 engine (used for the Titan series) into a liquid hydrogen/oxygen engine for prospective USAF contracts in the 1958-1960 period, at the same time Aerojet was converting the LR87 to burn Aerozine and NTO. NASA selected the J-2 over the LR87-LH2, however, and it was canceled in 1961. This version represents a version of the engine with a larger nozzle optimized for vacuum use. Plume configured by RealPlume."/>
    <s v="hydroloxTL2"/>
    <s v="Squad"/>
    <s v="Yes"/>
    <s v="Yes"/>
    <n v="3"/>
    <x v="8"/>
    <m/>
    <m/>
    <x v="182"/>
    <x v="0"/>
    <s v="true"/>
    <m/>
    <m/>
    <n v="1968"/>
    <s v="Same timeframe as J-2"/>
    <m/>
    <m/>
    <m/>
    <m/>
  </r>
  <r>
    <s v="SHIP_LR_87_LH2"/>
    <x v="1856"/>
    <m/>
    <m/>
    <s v="The main engine block for the I/II/III launch vehicles."/>
    <s v="heavyRocketry"/>
    <s v="RO-Extended"/>
    <s v="Yes"/>
    <m/>
    <n v="4"/>
    <x v="12"/>
    <m/>
    <m/>
    <x v="128"/>
    <x v="1"/>
    <m/>
    <s v="LR87-LH2"/>
    <s v="INTERNAL"/>
    <n v="1963"/>
    <m/>
    <m/>
    <m/>
    <m/>
    <m/>
  </r>
  <r>
    <s v="RD-100"/>
    <x v="1857"/>
    <m/>
    <m/>
    <m/>
    <m/>
    <s v="Engine_Config"/>
    <s v="Yes"/>
    <m/>
    <e v="#N/A"/>
    <x v="12"/>
    <m/>
    <m/>
    <x v="1"/>
    <x v="0"/>
    <m/>
    <s v="RD-100"/>
    <s v="RD100"/>
    <n v="0"/>
    <m/>
    <m/>
    <m/>
    <m/>
    <m/>
  </r>
  <r>
    <s v="RD-117_11D511"/>
    <x v="1858"/>
    <m/>
    <m/>
    <m/>
    <s v="heavierRocketry"/>
    <s v="Engine_Config"/>
    <s v="Yes"/>
    <m/>
    <n v="5"/>
    <x v="12"/>
    <m/>
    <m/>
    <x v="22"/>
    <x v="0"/>
    <m/>
    <s v="Soyuz U"/>
    <s v="RD107-117"/>
    <n v="1973"/>
    <m/>
    <m/>
    <m/>
    <m/>
    <m/>
  </r>
  <r>
    <s v="RD-107MM_8D728"/>
    <x v="1859"/>
    <m/>
    <m/>
    <m/>
    <s v="heavyRocketry"/>
    <s v="Engine_Config"/>
    <s v="Yes"/>
    <m/>
    <n v="4"/>
    <x v="12"/>
    <m/>
    <m/>
    <x v="19"/>
    <x v="0"/>
    <m/>
    <s v="Molniya-M"/>
    <s v="RD107-117"/>
    <n v="1964"/>
    <m/>
    <m/>
    <m/>
    <m/>
    <m/>
  </r>
  <r>
    <s v="RD-107A_14D22"/>
    <x v="1860"/>
    <m/>
    <m/>
    <m/>
    <s v="experimentalRocketry"/>
    <s v="Engine_Config"/>
    <s v="Yes"/>
    <m/>
    <n v="7"/>
    <x v="12"/>
    <m/>
    <m/>
    <x v="124"/>
    <x v="0"/>
    <m/>
    <s v="Soyuz FG"/>
    <s v="RD107-117"/>
    <n v="2001"/>
    <m/>
    <m/>
    <m/>
    <m/>
    <m/>
  </r>
  <r>
    <s v="RD-107_8D74PS"/>
    <x v="1861"/>
    <m/>
    <m/>
    <m/>
    <m/>
    <s v="Engine_Config"/>
    <s v="Yes"/>
    <m/>
    <e v="#N/A"/>
    <x v="12"/>
    <m/>
    <m/>
    <x v="26"/>
    <x v="0"/>
    <m/>
    <s v="R-7"/>
    <s v="RD107-117"/>
    <n v="1956"/>
    <m/>
    <m/>
    <m/>
    <m/>
    <m/>
  </r>
  <r>
    <s v="RD-107_8D74K"/>
    <x v="1862"/>
    <m/>
    <m/>
    <m/>
    <s v="advRocketry"/>
    <s v="Engine_Config"/>
    <s v="Yes"/>
    <m/>
    <n v="3"/>
    <x v="12"/>
    <m/>
    <m/>
    <x v="88"/>
    <x v="0"/>
    <m/>
    <s v="Molniya"/>
    <s v="RD107-117"/>
    <n v="1960"/>
    <m/>
    <m/>
    <m/>
    <m/>
    <m/>
  </r>
  <r>
    <s v="SHIP_LR_87_3579"/>
    <x v="1863"/>
    <m/>
    <m/>
    <s v="The main engine block for the I/II/III launch vehicles."/>
    <s v="heavyRocketry"/>
    <s v="RO-Extended"/>
    <s v="Yes"/>
    <m/>
    <n v="4"/>
    <x v="12"/>
    <m/>
    <m/>
    <x v="21"/>
    <x v="1"/>
    <m/>
    <s v="LR87-3"/>
    <s v="INTERNAL"/>
    <n v="1959"/>
    <m/>
    <m/>
    <m/>
    <m/>
    <m/>
  </r>
  <r>
    <s v="SHIP_LR_87_11"/>
    <x v="1864"/>
    <m/>
    <m/>
    <s v="The main engine block for the IV launch vehicles. 1.93 O/F Ratio."/>
    <s v="heavyRocketry"/>
    <s v="RO-Extended"/>
    <s v="Yes"/>
    <m/>
    <n v="4"/>
    <x v="12"/>
    <m/>
    <m/>
    <x v="23"/>
    <x v="1"/>
    <m/>
    <s v="LR87-11"/>
    <s v="INTERNAL"/>
    <n v="1971"/>
    <m/>
    <m/>
    <m/>
    <m/>
    <m/>
  </r>
  <r>
    <s v="bluedog_LR87_mod1"/>
    <x v="1865"/>
    <n v="1550"/>
    <n v="16000"/>
    <s v="The main engine block for the Titan II/III/IV launch vehicles, with thrust plate. 1.93 O/F Ratio."/>
    <m/>
    <s v="BDB"/>
    <s v="Yes"/>
    <s v="Yes"/>
    <e v="#N/A"/>
    <x v="12"/>
    <m/>
    <m/>
    <x v="21"/>
    <x v="0"/>
    <s v="true"/>
    <m/>
    <s v="2XLR87"/>
    <n v="1959"/>
    <m/>
    <m/>
    <m/>
    <m/>
    <s v="liquidEngineprodulVR2,FASAGeminiLR87Twin,rn_lr87_11,bluedog_LR87_mod1"/>
  </r>
  <r>
    <s v="liquidEngineprodulVR2"/>
    <x v="1866"/>
    <n v="1550"/>
    <n v="16000"/>
    <s v="Used in the first stage of the Titan rocket family, the LR87 is composed of two engines with separate turbomachinery integrated into one unit. The version used on Titan I burned kerosene and liquid oxygen, while Titan II through Titan IV burned storable propellants. A modified version burning liquid hydrogen was developed for the upper stages of Saturn V and Saturn IB, but the J-2 was selected instead. Diameter: [3.0 m]. Plume configured by RealPlume."/>
    <s v="generalRocketry"/>
    <s v="AIES"/>
    <s v="Yes"/>
    <s v="Yes"/>
    <n v="2"/>
    <x v="12"/>
    <s v="FS Engine"/>
    <m/>
    <x v="21"/>
    <x v="0"/>
    <s v="true"/>
    <s v="Titan"/>
    <s v="2XLR87"/>
    <n v="1959"/>
    <m/>
    <m/>
    <m/>
    <m/>
    <s v="liquidEngineprodulVR2,FASAGeminiLR87Twin,rn_lr87_11,bluedog_LR87_mod1"/>
  </r>
  <r>
    <s v="FASAGeminiLR87Twin"/>
    <x v="1866"/>
    <n v="1550"/>
    <n v="16000"/>
    <s v="Used in the first stage of the Titan rocket family, the LR87 is composed of two engines with separate turbomachinery integrated into one unit. The version used on Titan I burned kerosene and liquid oxygen, while Titan II through Titan IV burned storable propellants. A modified version burning liquid hydrogen was developed for the upper stages of Saturn V and Saturn IB, but the J-2 was selected instead. Diameter: [3.0 m]. Plume configured by RealPlume."/>
    <s v="generalRocketry"/>
    <s v="FASA"/>
    <s v="Yes"/>
    <s v="Yes"/>
    <n v="2"/>
    <x v="12"/>
    <m/>
    <m/>
    <x v="21"/>
    <x v="0"/>
    <s v="true"/>
    <s v="Titan"/>
    <s v="2XLR87"/>
    <n v="1959"/>
    <m/>
    <m/>
    <m/>
    <m/>
    <s v="liquidEngineprodulVR2,FASAGeminiLR87Twin,rn_lr87_11,bluedog_LR87_mod1"/>
  </r>
  <r>
    <s v="rn_lr87_11"/>
    <x v="1866"/>
    <n v="1550"/>
    <n v="16000"/>
    <s v="Used in the first stage of the Titan rocket family, the LR87 is composed of two engines with separate turbomachinery integrated into one unit. The version used on Titan I burned kerosene and liquid oxygen, while Titan II through Titan IV burned storable propellants. A modified version burning liquid hydrogen was developed for the upper stages of Saturn V and Saturn IB, but the J-2 was selected instead. Diameter: [3.0 m]. Plume configured by RealPlume."/>
    <s v="generalRocketry"/>
    <s v="RN US Rockets"/>
    <s v="Yes"/>
    <s v="Yes"/>
    <n v="2"/>
    <x v="12"/>
    <m/>
    <m/>
    <x v="21"/>
    <x v="0"/>
    <s v="true"/>
    <s v="Titan"/>
    <s v="2XLR87"/>
    <n v="1959"/>
    <m/>
    <m/>
    <m/>
    <m/>
    <s v="liquidEngineprodulVR2,FASAGeminiLR87Twin,rn_lr87_11,bluedog_LR87_mod1"/>
  </r>
  <r>
    <s v="RD-107_8D74"/>
    <x v="1867"/>
    <m/>
    <m/>
    <m/>
    <m/>
    <s v="Engine_Config"/>
    <s v="Yes"/>
    <m/>
    <e v="#N/A"/>
    <x v="12"/>
    <m/>
    <m/>
    <x v="52"/>
    <x v="0"/>
    <m/>
    <s v="Luna Vostok"/>
    <s v="RD107-117"/>
    <n v="1958"/>
    <m/>
    <m/>
    <m/>
    <m/>
    <m/>
  </r>
  <r>
    <s v="RD-118_11D512"/>
    <x v="1868"/>
    <m/>
    <m/>
    <m/>
    <s v="heavierRocketry"/>
    <s v="Engine_Config"/>
    <s v="Yes"/>
    <m/>
    <n v="5"/>
    <x v="12"/>
    <m/>
    <m/>
    <x v="22"/>
    <x v="0"/>
    <m/>
    <s v="Soyuz U"/>
    <s v="RD108-118"/>
    <n v="1973"/>
    <m/>
    <m/>
    <m/>
    <m/>
    <m/>
  </r>
  <r>
    <s v="RD-108MM_8D727"/>
    <x v="1869"/>
    <m/>
    <m/>
    <m/>
    <s v="heavyRocketry"/>
    <s v="Engine_Config"/>
    <s v="Yes"/>
    <m/>
    <n v="4"/>
    <x v="12"/>
    <m/>
    <m/>
    <x v="19"/>
    <x v="0"/>
    <m/>
    <s v="Molniya-M"/>
    <s v="RD108-118"/>
    <n v="1964"/>
    <m/>
    <m/>
    <m/>
    <m/>
    <m/>
  </r>
  <r>
    <s v="RD-108A_14D21"/>
    <x v="1870"/>
    <m/>
    <m/>
    <m/>
    <s v="experimentalRocketry"/>
    <s v="Engine_Config"/>
    <s v="Yes"/>
    <m/>
    <n v="7"/>
    <x v="12"/>
    <m/>
    <m/>
    <x v="124"/>
    <x v="0"/>
    <m/>
    <s v="Soyuz FG"/>
    <s v="RD108-118"/>
    <n v="2001"/>
    <m/>
    <m/>
    <m/>
    <m/>
    <m/>
  </r>
  <r>
    <s v="rn_lr79_tp"/>
    <x v="1871"/>
    <n v="50"/>
    <n v="1000"/>
    <s v="Turbopump exhaust for the Thor-Able/Delta launch vehicles. Plume configured by RealPlume."/>
    <s v="generalRocketry"/>
    <s v="RN US Rockets"/>
    <s v="Yes"/>
    <s v="Yes"/>
    <n v="2"/>
    <x v="12"/>
    <m/>
    <m/>
    <x v="52"/>
    <x v="0"/>
    <s v="true"/>
    <s v="Thor"/>
    <m/>
    <n v="1958"/>
    <m/>
    <m/>
    <m/>
    <m/>
    <s v="FASADeltaMB3LFE,liquidEngine1-2,rn_lr79,rn_lr79_tp"/>
  </r>
  <r>
    <s v="rn_lr79"/>
    <x v="1872"/>
    <n v="600"/>
    <n v="12000"/>
    <s v="A Lox/Kerosene rocket engine used on Thor-Able and early Delta launch vehicles. Plume configured by RealPlume."/>
    <s v="generalRocketry"/>
    <s v="RN US Rockets"/>
    <s v="Yes"/>
    <s v="Yes"/>
    <n v="2"/>
    <x v="12"/>
    <m/>
    <m/>
    <x v="52"/>
    <x v="0"/>
    <s v="true"/>
    <s v="Thor"/>
    <m/>
    <n v="1958"/>
    <m/>
    <m/>
    <m/>
    <m/>
    <s v="FASADeltaMB3LFE,liquidEngine1-2,rn_lr79,rn_lr79_tp"/>
  </r>
  <r>
    <s v="SHIP_LR_71"/>
    <x v="1873"/>
    <m/>
    <m/>
    <s v="Engine used in a variety of launch vehicles, most notibly the Thor/Delta"/>
    <s v="advRocketry"/>
    <s v="RO-Extended"/>
    <s v="Yes"/>
    <m/>
    <n v="3"/>
    <x v="12"/>
    <m/>
    <m/>
    <x v="26"/>
    <x v="1"/>
    <m/>
    <s v="LR-79-7"/>
    <s v="LR79"/>
    <n v="1957"/>
    <m/>
    <m/>
    <m/>
    <m/>
    <m/>
  </r>
  <r>
    <s v="FASADeltaMB3LFE"/>
    <x v="1874"/>
    <n v="650"/>
    <n v="13000"/>
    <s v="Long-lasting US Kerolox gas-generator booster engine. The same components and broadly the same performance as the LR89, the LR79 (also known as S-3D in Jupiter / Juno II) powered Jupiter, Thor, and Thor-Delta (Delta) rockets. Diameter: [1.53 m]. Plume configured by RealPlume."/>
    <s v="generalRocketry"/>
    <s v="FASA"/>
    <s v="Yes"/>
    <s v="Yes"/>
    <n v="2"/>
    <x v="12"/>
    <m/>
    <m/>
    <x v="26"/>
    <x v="0"/>
    <s v="true"/>
    <s v="Thor"/>
    <s v="LR79"/>
    <n v="1956"/>
    <m/>
    <m/>
    <m/>
    <m/>
    <s v="FASADeltaMB3LFE,liquidEngine1-2,bluedog_Juno_EngineS3D,bluedog_thorEngine"/>
  </r>
  <r>
    <s v="liquidEngine1-2"/>
    <x v="1874"/>
    <n v="650"/>
    <n v="13000"/>
    <s v="Long-lasting US Kerolox gas-generator booster engine. The same components and broadly the same performance as the LR89, the LR79 (also known as S-3D in Jupiter / Juno II) powered Jupiter, Thor, and Thor-Delta (Delta) rockets. Diameter: [1.53 m]. Plume configured by RealPlume."/>
    <s v="generalRocketry"/>
    <s v="Squad"/>
    <s v="Yes"/>
    <s v="Yes"/>
    <n v="2"/>
    <x v="12"/>
    <m/>
    <m/>
    <x v="26"/>
    <x v="0"/>
    <s v="true"/>
    <s v="Thor"/>
    <s v="LR79"/>
    <n v="1956"/>
    <m/>
    <m/>
    <m/>
    <m/>
    <s v="FASADeltaMB3LFE,liquidEngine1-2,bluedog_Juno_EngineS3D,bluedog_thorEngine"/>
  </r>
  <r>
    <s v="RD-108_8D75PS"/>
    <x v="1875"/>
    <m/>
    <m/>
    <m/>
    <m/>
    <s v="Engine_Config"/>
    <s v="Yes"/>
    <m/>
    <e v="#N/A"/>
    <x v="12"/>
    <m/>
    <m/>
    <x v="26"/>
    <x v="0"/>
    <m/>
    <s v="R-7"/>
    <s v="RD108-118"/>
    <n v="1956"/>
    <m/>
    <m/>
    <m/>
    <m/>
    <m/>
  </r>
  <r>
    <s v="RD-108_8D75K"/>
    <x v="1876"/>
    <m/>
    <m/>
    <m/>
    <s v="advRocketry"/>
    <s v="Engine_Config"/>
    <s v="Yes"/>
    <m/>
    <n v="3"/>
    <x v="12"/>
    <m/>
    <m/>
    <x v="88"/>
    <x v="0"/>
    <m/>
    <s v="Molniya"/>
    <s v="RD108-118"/>
    <n v="1960"/>
    <m/>
    <m/>
    <m/>
    <m/>
    <m/>
  </r>
  <r>
    <s v="RD-108_8D75"/>
    <x v="1877"/>
    <m/>
    <m/>
    <m/>
    <m/>
    <s v="Engine_Config"/>
    <s v="Yes"/>
    <m/>
    <e v="#N/A"/>
    <x v="12"/>
    <m/>
    <m/>
    <x v="52"/>
    <x v="0"/>
    <m/>
    <s v="Vostok Luna"/>
    <s v="RD108-118"/>
    <n v="1958"/>
    <m/>
    <m/>
    <m/>
    <m/>
    <m/>
  </r>
  <r>
    <s v="RD-120"/>
    <x v="1194"/>
    <m/>
    <m/>
    <m/>
    <m/>
    <s v="Engine_Config"/>
    <s v="Yes"/>
    <m/>
    <e v="#N/A"/>
    <x v="3"/>
    <m/>
    <m/>
    <x v="151"/>
    <x v="0"/>
    <m/>
    <s v="Zenit"/>
    <s v="RD120"/>
    <n v="1985"/>
    <m/>
    <m/>
    <m/>
    <m/>
    <m/>
  </r>
  <r>
    <s v="RD-120K"/>
    <x v="1878"/>
    <m/>
    <m/>
    <m/>
    <m/>
    <s v="Engine_Config"/>
    <s v="Yes"/>
    <m/>
    <e v="#N/A"/>
    <x v="3"/>
    <m/>
    <m/>
    <x v="167"/>
    <x v="0"/>
    <m/>
    <m/>
    <s v="RD120"/>
    <n v="1994"/>
    <m/>
    <m/>
    <m/>
    <m/>
    <m/>
  </r>
  <r>
    <s v="RD-120F"/>
    <x v="1879"/>
    <m/>
    <m/>
    <m/>
    <m/>
    <s v="Engine_Config"/>
    <s v="Yes"/>
    <m/>
    <e v="#N/A"/>
    <x v="3"/>
    <m/>
    <m/>
    <x v="146"/>
    <x v="0"/>
    <m/>
    <m/>
    <s v="RD120"/>
    <n v="2003"/>
    <m/>
    <m/>
    <m/>
    <m/>
    <m/>
  </r>
  <r>
    <s v="RD-170"/>
    <x v="1880"/>
    <m/>
    <m/>
    <m/>
    <m/>
    <s v="Engine_Config"/>
    <s v="Yes"/>
    <m/>
    <e v="#N/A"/>
    <x v="3"/>
    <m/>
    <m/>
    <x v="155"/>
    <x v="0"/>
    <m/>
    <s v="Energia"/>
    <s v="RD170"/>
    <n v="1987"/>
    <m/>
    <m/>
    <m/>
    <m/>
    <m/>
  </r>
  <r>
    <s v="bluedog_atlasSustainer"/>
    <x v="1881"/>
    <n v="550"/>
    <n v="11000"/>
    <s v="Kerolox gas-generator sustainer engine used in the Atlas launch vehicle. It, like the Atlas's booster engines (LR89s) are lit on the ground, but after a bit over 2 minutes' flight the boosters are dropped and the Atlas core continues to orbit under the power of the sustainer engine (and the verniers for roll control and final adjustment). The final configuration of the LR105 (like the LR89) uses RS-27 components for increased performance. As a sustainer engine, the LR105 has relatively poor sea level specific impulse compared to most boosters, but somewhat better vacuum specific impulse--though the difference in both is nowhere near as pronounced as when comparing a booster to an upper stage engine. Diameter: [1.5 m]. Plume configured by RealPlume."/>
    <m/>
    <s v="BDB"/>
    <s v="Yes"/>
    <s v="Yes"/>
    <e v="#N/A"/>
    <x v="12"/>
    <m/>
    <m/>
    <x v="26"/>
    <x v="0"/>
    <s v="true"/>
    <s v="Atlas"/>
    <s v="LR105"/>
    <n v="1956"/>
    <m/>
    <m/>
    <m/>
    <m/>
    <s v="bluedog_atlasSustainer,FASAMercuryAtlasEng,liquidEngine"/>
  </r>
  <r>
    <s v="FASAMercuryAtlasEng"/>
    <x v="1881"/>
    <n v="550"/>
    <n v="11000"/>
    <s v="Kerolox gas-generator sustainer engine used in the Atlas launch vehicle. It, like the Atlas's booster engines (LR89s) are lit on the ground, but after a bit over 2 minutes' flight the boosters are dropped and the Atlas core continues to orbit under the power of the sustainer engine (and the verniers for roll control and final adjustment). The final configuration of the LR105 (like the LR89) uses RS-27 components for increased performance. As a sustainer engine, the LR105 has relatively poor sea level specific impulse compared to most boosters, but somewhat better vacuum specific impulse--though the difference in both is nowhere near as pronounced as when comparing a booster to an upper stage engine. Diameter: [1.5 m]. Plume configured by RealPlume."/>
    <s v="generalRocketry"/>
    <s v="FASA"/>
    <s v="Yes"/>
    <s v="Yes"/>
    <n v="2"/>
    <x v="12"/>
    <m/>
    <m/>
    <x v="26"/>
    <x v="0"/>
    <s v="true"/>
    <s v="Atlas"/>
    <s v="LR105"/>
    <n v="1956"/>
    <m/>
    <m/>
    <m/>
    <m/>
    <s v="bluedog_atlasSustainer,FASAMercuryAtlasEng,liquidEngine"/>
  </r>
  <r>
    <s v="liquidEngine"/>
    <x v="1881"/>
    <n v="550"/>
    <n v="11000"/>
    <s v="Kerolox gas-generator sustainer engine used in the Atlas launch vehicle. It, like the Atlas's booster engines (LR89s) are lit on the ground, but after a bit over 2 minutes' flight the boosters are dropped and the Atlas core continues to orbit under the power of the sustainer engine (and the verniers for roll control and final adjustment). The final configuration of the LR105 (like the LR89) uses RS-27 components for increased performance. As a sustainer engine, the LR105 has relatively poor sea level specific impulse compared to most boosters, but somewhat better vacuum specific impulse--though the difference in both is nowhere near as pronounced as when comparing a booster to an upper stage engine. Diameter: [1.5 m]. Plume configured by RealPlume."/>
    <s v="generalRocketry"/>
    <s v="Squad"/>
    <s v="Yes"/>
    <s v="Yes"/>
    <n v="2"/>
    <x v="12"/>
    <m/>
    <m/>
    <x v="26"/>
    <x v="0"/>
    <s v="true"/>
    <s v="Atlas"/>
    <s v="LR105"/>
    <n v="1956"/>
    <m/>
    <m/>
    <m/>
    <m/>
    <s v="bluedog_atlasSustainer,FASAMercuryAtlasEng,liquidEngine"/>
  </r>
  <r>
    <s v="RD-171"/>
    <x v="1191"/>
    <m/>
    <m/>
    <m/>
    <m/>
    <s v="Engine_Config"/>
    <s v="Yes"/>
    <m/>
    <e v="#N/A"/>
    <x v="3"/>
    <m/>
    <m/>
    <x v="155"/>
    <x v="0"/>
    <m/>
    <s v="Zenit"/>
    <s v="RD170"/>
    <n v="1988"/>
    <m/>
    <m/>
    <m/>
    <m/>
    <m/>
  </r>
  <r>
    <s v="RD-172-173"/>
    <x v="1882"/>
    <m/>
    <m/>
    <m/>
    <s v="stagedTL6"/>
    <s v="Engine_Config"/>
    <s v="Yes"/>
    <m/>
    <n v="7"/>
    <x v="3"/>
    <m/>
    <m/>
    <x v="167"/>
    <x v="0"/>
    <m/>
    <s v="Vulkan"/>
    <s v="RD170"/>
    <n v="1997"/>
    <m/>
    <m/>
    <m/>
    <m/>
    <m/>
  </r>
  <r>
    <s v="RD-171M"/>
    <x v="1883"/>
    <m/>
    <m/>
    <m/>
    <s v="stagedTL6"/>
    <s v="Engine_Config"/>
    <s v="Yes"/>
    <m/>
    <n v="7"/>
    <x v="3"/>
    <m/>
    <m/>
    <x v="180"/>
    <x v="0"/>
    <m/>
    <m/>
    <s v="RD170"/>
    <n v="2004"/>
    <m/>
    <m/>
    <m/>
    <m/>
    <m/>
  </r>
  <r>
    <s v="rn_lr79_vernier"/>
    <x v="1884"/>
    <n v="50"/>
    <n v="1000"/>
    <s v="Pump or pressure-fed kerolox vernier engine. Used for attitude control and final velocity adjustment in the MB-x system (LR79 or RS-27 + 2xLR101) on Thor-Able / Thor-Agena / Thor-Delta / Delta. Plume configured by RealPlume."/>
    <s v="generalRocketry"/>
    <s v="RN US Rockets"/>
    <s v="Yes"/>
    <s v="Yes"/>
    <n v="2"/>
    <x v="12"/>
    <m/>
    <m/>
    <x v="52"/>
    <x v="0"/>
    <s v="true"/>
    <s v="Thor"/>
    <m/>
    <n v="1958"/>
    <m/>
    <m/>
    <m/>
    <m/>
    <s v="bluedog_atlasVernier,FASAMercuryAtlasVernierEngine,RSBengineLR101,radialEngineMini,rn_lr79_vernier"/>
  </r>
  <r>
    <s v="bluedog_atlasVernier"/>
    <x v="1885"/>
    <n v="50"/>
    <n v="1000"/>
    <s v="Pump or pressure-fed kerolox vernier engine. Used for attitude control and final velocity adjustment in the MA-x system (2x LR89 + LR105 + 2x LR101) on Atlas, and MB-x system (LR79 or RS-27 + 2xLR101) on Thor-Able / Thor-Agena / Thor-Delta / Delta. Plume configured by RealPlume."/>
    <m/>
    <s v="BDB"/>
    <s v="Yes"/>
    <s v="Yes"/>
    <e v="#N/A"/>
    <x v="12"/>
    <m/>
    <m/>
    <x v="26"/>
    <x v="0"/>
    <s v="true"/>
    <s v="Atlas"/>
    <s v="LR101"/>
    <n v="1956"/>
    <m/>
    <m/>
    <m/>
    <m/>
    <s v="bluedog_atlasVernier,FASAMercuryAtlasVernierEngine,RSBengineLR101,radialEngineMini,rn_lr79_vernier"/>
  </r>
  <r>
    <s v="FASAMercuryAtlasVernierEngine"/>
    <x v="1885"/>
    <n v="50"/>
    <n v="1000"/>
    <s v="Pump or pressure-fed kerolox vernier engine. Used for attitude control and final velocity adjustment in the MA-x system (2x LR89 + LR105 + 2x LR101) on Atlas, and MB-x system (LR79 or RS-27 + 2xLR101) on Thor-Able / Thor-Agena / Thor-Delta / Delta. Plume configured by RealPlume."/>
    <s v="generalRocketry"/>
    <s v="FASA"/>
    <s v="Yes"/>
    <s v="Yes"/>
    <n v="2"/>
    <x v="12"/>
    <m/>
    <m/>
    <x v="26"/>
    <x v="0"/>
    <s v="true"/>
    <s v="Atlas"/>
    <s v="LR101"/>
    <n v="1956"/>
    <m/>
    <m/>
    <m/>
    <m/>
    <s v="bluedog_atlasVernier,FASAMercuryAtlasVernierEngine,RSBengineLR101,radialEngineMini,rn_lr79_vernier"/>
  </r>
  <r>
    <s v="RSBengineLR101"/>
    <x v="1885"/>
    <n v="50"/>
    <n v="1000"/>
    <s v="Pump or pressure-fed kerolox vernier engine. Used for attitude control and final velocity adjustment in the MA-x system (2x LR89 + LR105 + 2x LR101) on Atlas, and MB-x system (LR79 or RS-27 + 2xLR101) on Thor-Able / Thor-Agena / Thor-Delta / Delta. Plume configured by RealPlume."/>
    <s v="generalRocketry"/>
    <s v="Real Scale Boosters"/>
    <s v="Yes"/>
    <s v="Yes"/>
    <n v="2"/>
    <x v="12"/>
    <m/>
    <m/>
    <x v="26"/>
    <x v="0"/>
    <s v="true"/>
    <s v="Atlas"/>
    <s v="LR101"/>
    <n v="1956"/>
    <m/>
    <m/>
    <m/>
    <m/>
    <s v="bluedog_atlasVernier,FASAMercuryAtlasVernierEngine,RSBengineLR101,radialEngineMini,rn_lr79_vernier"/>
  </r>
  <r>
    <s v="radialEngineMini"/>
    <x v="1885"/>
    <n v="50"/>
    <n v="1000"/>
    <s v="Pump or pressure-fed kerolox vernier engine. Used for attitude control and final velocity adjustment in the MA-x system (2x LR89 + LR105 + 2x LR101) on Atlas, and MB-x system (LR79 or RS-27 + 2xLR101) on Thor-Able / Thor-Agena / Thor-Delta / Delta. Plume configured by RealPlume."/>
    <s v="generalRocketry"/>
    <s v="Squad"/>
    <s v="Yes"/>
    <s v="Yes"/>
    <n v="2"/>
    <x v="12"/>
    <m/>
    <m/>
    <x v="26"/>
    <x v="0"/>
    <s v="true"/>
    <s v="Atlas"/>
    <s v="LR101"/>
    <n v="1956"/>
    <m/>
    <m/>
    <m/>
    <m/>
    <s v="bluedog_atlasVernier,FASAMercuryAtlasVernierEngine,RSBengineLR101,radialEngineMini,rn_lr79_vernier"/>
  </r>
  <r>
    <s v="CXA_P6_LONG_SPACER"/>
    <x v="1886"/>
    <n v="4000"/>
    <n v="2500"/>
    <s v="A rigid,lightweight truss segment developed as part of the Integrated Truss System (ITS)."/>
    <s v="specializedConstruction"/>
    <s v="CxAerospace"/>
    <s v="Yes"/>
    <s v="No"/>
    <n v="5"/>
    <x v="6"/>
    <s v="Structural"/>
    <m/>
    <x v="9"/>
    <x v="0"/>
    <s v="false"/>
    <s v="ISS Integrated Truss"/>
    <m/>
    <n v="2000"/>
    <m/>
    <m/>
    <m/>
    <m/>
    <m/>
  </r>
  <r>
    <s v="WBI_LongPassengerCab"/>
    <x v="1887"/>
    <n v="1400"/>
    <n v="12500"/>
    <s v="This no-frills cabin holds four passengers in relative comfort. (PART NOT SUPPORTED BY RP-0 OR RO)"/>
    <s v="spaceExploration"/>
    <s v="WildBlue Buffalo Rover"/>
    <s v="No"/>
    <s v="No"/>
    <n v="4"/>
    <x v="7"/>
    <s v="Rover"/>
    <n v="11"/>
    <x v="11"/>
    <x v="1"/>
    <s v="false"/>
    <m/>
    <m/>
    <m/>
    <m/>
    <m/>
    <m/>
    <m/>
    <m/>
  </r>
  <r>
    <s v="MonkeyPodpsADAPTER"/>
    <x v="1888"/>
    <n v="8000"/>
    <n v="160000"/>
    <s v="A general purpose cargo module for on-orbit operations."/>
    <s v="longTermHabitation"/>
    <s v="Chaka Monkey"/>
    <s v="Yes"/>
    <s v="Yes"/>
    <n v="8"/>
    <x v="6"/>
    <s v="Cargo"/>
    <m/>
    <x v="104"/>
    <x v="0"/>
    <s v="true"/>
    <m/>
    <m/>
    <n v="1986"/>
    <m/>
    <m/>
    <m/>
    <m/>
    <m/>
  </r>
  <r>
    <s v="TESTMODULEADAPTER"/>
    <x v="1889"/>
    <n v="5400"/>
    <n v="108000"/>
    <s v="An extended general purpose cargo module for on-orbit operations."/>
    <s v="longTermHabitation"/>
    <s v="Chaka Monkey"/>
    <s v="Yes"/>
    <s v="Yes"/>
    <n v="8"/>
    <x v="6"/>
    <s v="Cargo"/>
    <m/>
    <x v="104"/>
    <x v="0"/>
    <s v="true"/>
    <m/>
    <m/>
    <n v="1986"/>
    <m/>
    <m/>
    <m/>
    <m/>
    <m/>
  </r>
  <r>
    <s v="ca_fom_parachute"/>
    <x v="1890"/>
    <n v="500"/>
    <n v="2000"/>
    <s v="This part is the top cover of the Fomalhaut atmospheric entry capsule. This parachute attaches directly to the Fomalhaut lander for deployment after re-entry. It does so successfully most of the time. (PART NOT SUPPORTED BY RP-0 OR RO)"/>
    <s v="landing"/>
    <s v="Coatl Aerospace"/>
    <s v="No"/>
    <s v="No"/>
    <n v="3"/>
    <x v="16"/>
    <s v="Parachute"/>
    <m/>
    <x v="183"/>
    <x v="1"/>
    <s v="false"/>
    <s v="Venera 9"/>
    <m/>
    <n v="1975"/>
    <m/>
    <m/>
    <m/>
    <m/>
    <m/>
  </r>
  <r>
    <s v="SSTU-LC2-POD"/>
    <x v="1891"/>
    <n v="1800"/>
    <n v="7200"/>
    <s v="LC2-POD"/>
    <s v="spaceExploration"/>
    <s v="SSTU"/>
    <s v="Yes"/>
    <s v="No"/>
    <n v="4"/>
    <x v="16"/>
    <s v="Lander"/>
    <m/>
    <x v="147"/>
    <x v="0"/>
    <s v="false"/>
    <m/>
    <m/>
    <n v="1968"/>
    <s v="Alternative LEM"/>
    <m/>
    <m/>
    <m/>
    <m/>
  </r>
  <r>
    <s v="plommsLandingLeg"/>
    <x v="1892"/>
    <n v="120"/>
    <n v="2400"/>
    <s v="Not the sturdiest landing strut, but is very compact when closed."/>
    <s v="advExploration"/>
    <s v="AIES"/>
    <s v="Yes"/>
    <s v="Yes"/>
    <n v="5"/>
    <x v="16"/>
    <s v="Legs"/>
    <m/>
    <x v="147"/>
    <x v="0"/>
    <s v="true"/>
    <m/>
    <m/>
    <n v="1968"/>
    <m/>
    <m/>
    <m/>
    <m/>
    <m/>
  </r>
  <r>
    <s v="godLandingLeg2"/>
    <x v="1893"/>
    <n v="300"/>
    <n v="6000"/>
    <s v="The same as &quot;GODEX-1A&quot;, the only difference is the color. It's all about variety!"/>
    <s v="advExploration"/>
    <s v="AIES"/>
    <s v="Yes"/>
    <s v="Yes"/>
    <n v="5"/>
    <x v="16"/>
    <s v="Legs"/>
    <m/>
    <x v="147"/>
    <x v="0"/>
    <s v="true"/>
    <m/>
    <m/>
    <n v="1968"/>
    <m/>
    <m/>
    <m/>
    <m/>
    <m/>
  </r>
  <r>
    <s v="godLandingLeg"/>
    <x v="1894"/>
    <n v="300"/>
    <n v="6000"/>
    <s v="Guaranteed not to crack on the heavyweight crafts. Warranty - one day after purchase."/>
    <s v="advExploration"/>
    <s v="AIES"/>
    <s v="Yes"/>
    <s v="Yes"/>
    <n v="5"/>
    <x v="16"/>
    <s v="Legs"/>
    <m/>
    <x v="147"/>
    <x v="0"/>
    <s v="true"/>
    <m/>
    <m/>
    <n v="1968"/>
    <m/>
    <m/>
    <m/>
    <m/>
    <m/>
  </r>
  <r>
    <s v="mk2LanderCabin"/>
    <x v="1895"/>
    <n v="4500"/>
    <n v="90000"/>
    <s v="3-person cockpit for landers and space taxis. Much roomier than earlier models."/>
    <s v="spaceExploration"/>
    <s v="Squad"/>
    <s v="Yes"/>
    <s v="Yes"/>
    <n v="4"/>
    <x v="16"/>
    <s v="Lander"/>
    <m/>
    <x v="147"/>
    <x v="0"/>
    <s v="true"/>
    <s v="Apollo"/>
    <m/>
    <n v="1969"/>
    <m/>
    <m/>
    <m/>
    <m/>
    <m/>
  </r>
  <r>
    <s v="landerCabinMedium"/>
    <x v="1896"/>
    <n v="3000"/>
    <n v="60000"/>
    <s v="This capsule was designed for lightweight non-atmospheric landers, and seats two occupants."/>
    <s v="spaceExploration"/>
    <s v="Realism Overhaul"/>
    <s v="Yes"/>
    <s v="Yes"/>
    <n v="4"/>
    <x v="16"/>
    <s v="Lander"/>
    <m/>
    <x v="147"/>
    <x v="0"/>
    <s v="true"/>
    <s v="Apollo"/>
    <m/>
    <n v="1969"/>
    <m/>
    <m/>
    <m/>
    <m/>
    <m/>
  </r>
  <r>
    <s v="enginelmodc"/>
    <x v="1897"/>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s v="heavyRocketry"/>
    <s v="AIES"/>
    <s v="Yes"/>
    <s v="Yes"/>
    <n v="4"/>
    <x v="16"/>
    <s v="Lander Engine"/>
    <m/>
    <x v="147"/>
    <x v="0"/>
    <s v="true"/>
    <s v="LMDE"/>
    <s v="LMDE"/>
    <n v="1969"/>
    <m/>
    <m/>
    <m/>
    <m/>
    <s v="bluedog_LEM_Descent_Engine,enginelmodc,FASALM_DescentEngine,liquidEngine2-2"/>
  </r>
  <r>
    <s v="dmReconSmall"/>
    <x v="1898"/>
    <n v="7500"/>
    <n v="10000"/>
    <s v="This single-camera surveillance telescope features a continuously panning aperture that covers 110 degree bands of the surface. This model features two non-reusable film cannisters and has limited on-board processing capabilities. Use for obtaining detailed photos of the surface or spotting any unusual features. Can be used at up to five times the normal low orbit altitude. (PART NOT SUPPORTED BY RP-0 OR RO)"/>
    <s v="spaceExploration"/>
    <s v="Dmagic Orbital Science"/>
    <s v="No"/>
    <s v="No"/>
    <n v="4"/>
    <x v="7"/>
    <m/>
    <m/>
    <x v="11"/>
    <x v="1"/>
    <m/>
    <m/>
    <m/>
    <m/>
    <m/>
    <m/>
    <m/>
    <m/>
    <m/>
  </r>
  <r>
    <s v="RealISRU_LiquefactionArray"/>
    <x v="1899"/>
    <n v="4500"/>
    <n v="13500"/>
    <s v="Uses a combination of active cooling and pressurization turbines to convert gasses into liquids. (PART NOT SUPPORTED BY RP-0 OR RO)"/>
    <s v="specializedElectrics"/>
    <s v="Squad"/>
    <s v="No"/>
    <s v="No"/>
    <n v="7"/>
    <x v="7"/>
    <m/>
    <m/>
    <x v="11"/>
    <x v="1"/>
    <m/>
    <m/>
    <m/>
    <m/>
    <m/>
    <m/>
    <m/>
    <m/>
    <m/>
  </r>
  <r>
    <s v="rcsblock-mpdt-quint-01"/>
    <x v="1900"/>
    <n v="1500"/>
    <n v="6000"/>
    <s v="The pinnacle of electric RCS development, boasting a decent thrust and specific impulse. This model has five nozzles for maximum utility. (PART NOT SUPPORTED BY RP-0 OR RO)"/>
    <s v="plasmaPropulsion"/>
    <s v="Near Future Propulsion"/>
    <s v="No"/>
    <s v="No"/>
    <n v="9"/>
    <x v="7"/>
    <m/>
    <m/>
    <x v="11"/>
    <x v="1"/>
    <m/>
    <m/>
    <m/>
    <m/>
    <m/>
    <m/>
    <m/>
    <m/>
    <m/>
  </r>
  <r>
    <s v="rcsblock-mpdt-quad-01"/>
    <x v="1901"/>
    <n v="1350"/>
    <n v="6000"/>
    <s v="The pinnacle of electric RCS development, boasting a decent thrust and specific impulse. This model has four nozzles. (PART NOT SUPPORTED BY RP-0 OR RO)"/>
    <s v="plasmaPropulsion"/>
    <s v="Near Future Propulsion"/>
    <s v="No"/>
    <s v="No"/>
    <n v="9"/>
    <x v="7"/>
    <m/>
    <m/>
    <x v="11"/>
    <x v="1"/>
    <m/>
    <m/>
    <m/>
    <m/>
    <m/>
    <m/>
    <m/>
    <m/>
    <m/>
  </r>
  <r>
    <s v="rcsblock-mpdt-triple-01"/>
    <x v="1902"/>
    <n v="1100"/>
    <n v="6000"/>
    <s v="The pinnacle of electric RCS development, boasting a decent thrust and specific impulse. This model has three nozzles in some strange configuration that KEDY claims is the most 'optimal'. Whatever that means. (PART NOT SUPPORTED BY RP-0 OR RO)"/>
    <s v="plasmaPropulsion"/>
    <s v="Near Future Propulsion"/>
    <s v="No"/>
    <s v="No"/>
    <n v="9"/>
    <x v="7"/>
    <m/>
    <m/>
    <x v="11"/>
    <x v="1"/>
    <m/>
    <m/>
    <m/>
    <m/>
    <m/>
    <m/>
    <m/>
    <m/>
    <m/>
  </r>
  <r>
    <s v="rcsblock-mpdt-single-01"/>
    <x v="1903"/>
    <n v="500"/>
    <n v="6000"/>
    <s v="The pinnacle of electric RCS development, boasting a decent thrust and specific impulse. This model has a single nozzle, for those precision applications. (PART NOT SUPPORTED BY RP-0 OR RO)"/>
    <s v="plasmaPropulsion"/>
    <s v="Near Future Propulsion"/>
    <s v="No"/>
    <s v="No"/>
    <n v="9"/>
    <x v="7"/>
    <m/>
    <m/>
    <x v="11"/>
    <x v="1"/>
    <m/>
    <m/>
    <m/>
    <m/>
    <m/>
    <m/>
    <m/>
    <m/>
    <m/>
  </r>
  <r>
    <s v="HexCanDrinkingWaterLarge"/>
    <x v="1904"/>
    <n v="1000"/>
    <n v="1000"/>
    <s v="A 3m long resource canister containing Drinking Water. (PART NOT SUPPORTED BY RP-0 OR RO)"/>
    <s v="hidden"/>
    <s v="TACLS"/>
    <s v="Yes"/>
    <s v="No"/>
    <e v="#N/A"/>
    <x v="18"/>
    <m/>
    <m/>
    <x v="61"/>
    <x v="0"/>
    <s v="false"/>
    <m/>
    <m/>
    <n v="1964"/>
    <m/>
    <m/>
    <m/>
    <m/>
    <m/>
  </r>
  <r>
    <s v="HexCanDrinkingWater"/>
    <x v="1905"/>
    <n v="175"/>
    <n v="500"/>
    <s v="A 1.5m long resource canister containing Drinking Water. (PART NOT SUPPORTED BY RP-0 OR RO)"/>
    <s v="hidden"/>
    <s v="TACLS"/>
    <s v="Yes"/>
    <s v="No"/>
    <e v="#N/A"/>
    <x v="18"/>
    <m/>
    <m/>
    <x v="61"/>
    <x v="0"/>
    <s v="false"/>
    <m/>
    <m/>
    <n v="1964"/>
    <m/>
    <m/>
    <m/>
    <m/>
    <m/>
  </r>
  <r>
    <s v="HexCanDrinkingWaterSmall"/>
    <x v="1906"/>
    <n v="35"/>
    <n v="500"/>
    <s v="A 0.75m long resource canister containing Drinking Water. (PART NOT SUPPORTED BY RP-0 OR RO)"/>
    <s v="hidden"/>
    <s v="TACLS"/>
    <s v="Yes"/>
    <s v="No"/>
    <e v="#N/A"/>
    <x v="18"/>
    <m/>
    <m/>
    <x v="61"/>
    <x v="0"/>
    <s v="false"/>
    <m/>
    <m/>
    <n v="1964"/>
    <m/>
    <m/>
    <m/>
    <m/>
    <m/>
  </r>
  <r>
    <s v="TacWaterContainerLarge375"/>
    <x v="1907"/>
    <n v="3003"/>
    <n v="1600"/>
    <s v="A large 3.75-meter container full of Drinking Water. (PART NOT SUPPORTED BY RP-0 OR RO)"/>
    <s v="hidden"/>
    <s v="TACLS"/>
    <s v="Yes"/>
    <s v="No"/>
    <e v="#N/A"/>
    <x v="18"/>
    <m/>
    <m/>
    <x v="61"/>
    <x v="0"/>
    <s v="false"/>
    <m/>
    <m/>
    <n v="1964"/>
    <m/>
    <m/>
    <m/>
    <m/>
    <m/>
  </r>
  <r>
    <s v="TacWaterContainerLarge"/>
    <x v="1908"/>
    <n v="2002"/>
    <n v="800"/>
    <s v="A large 2.5-meter container full of Drinking Water. (PART NOT SUPPORTED BY RP-0 OR RO)"/>
    <s v="hidden"/>
    <s v="TACLS"/>
    <s v="Yes"/>
    <s v="No"/>
    <e v="#N/A"/>
    <x v="18"/>
    <m/>
    <m/>
    <x v="61"/>
    <x v="0"/>
    <s v="false"/>
    <m/>
    <m/>
    <n v="1964"/>
    <m/>
    <m/>
    <m/>
    <m/>
    <m/>
  </r>
  <r>
    <s v="TacWaterContainer"/>
    <x v="1909"/>
    <n v="300"/>
    <n v="400"/>
    <s v="A 1.25-meter container full of Drinking Water. (PART NOT SUPPORTED BY RP-0 OR RO)"/>
    <s v="hidden"/>
    <s v="TACLS"/>
    <s v="Yes"/>
    <s v="No"/>
    <e v="#N/A"/>
    <x v="18"/>
    <m/>
    <m/>
    <x v="61"/>
    <x v="0"/>
    <s v="false"/>
    <m/>
    <m/>
    <n v="1964"/>
    <m/>
    <m/>
    <m/>
    <m/>
    <m/>
  </r>
  <r>
    <s v="TacWaterContainerSmall"/>
    <x v="1910"/>
    <n v="50"/>
    <n v="400"/>
    <s v="A small 0.625-meter container full of Drinking Water. (PART NOT SUPPORTED BY RP-0 OR RO)"/>
    <s v="hidden"/>
    <s v="TACLS"/>
    <s v="Yes"/>
    <s v="No"/>
    <e v="#N/A"/>
    <x v="18"/>
    <m/>
    <m/>
    <x v="61"/>
    <x v="0"/>
    <s v="false"/>
    <m/>
    <m/>
    <n v="1964"/>
    <m/>
    <m/>
    <m/>
    <m/>
    <m/>
  </r>
  <r>
    <s v="HexCanLifeSupportWasteLarge"/>
    <x v="1911"/>
    <n v="1000"/>
    <n v="1000"/>
    <s v="A 3m long resource canister for holding Life Support waste products. (PART NOT SUPPORTED BY RP-0 OR RO)"/>
    <s v="hidden"/>
    <s v="TACLS"/>
    <s v="Yes"/>
    <s v="No"/>
    <e v="#N/A"/>
    <x v="18"/>
    <m/>
    <m/>
    <x v="61"/>
    <x v="0"/>
    <s v="false"/>
    <m/>
    <m/>
    <n v="1964"/>
    <m/>
    <m/>
    <m/>
    <m/>
    <m/>
  </r>
  <r>
    <s v="HexCanLifeSupportWaste"/>
    <x v="1912"/>
    <n v="175"/>
    <n v="500"/>
    <s v="A 1.5m long resource canister for holding Life Support waste products. (PART NOT SUPPORTED BY RP-0 OR RO)"/>
    <s v="hidden"/>
    <s v="TACLS"/>
    <s v="Yes"/>
    <s v="No"/>
    <e v="#N/A"/>
    <x v="18"/>
    <m/>
    <m/>
    <x v="61"/>
    <x v="0"/>
    <s v="false"/>
    <m/>
    <m/>
    <n v="1964"/>
    <m/>
    <m/>
    <m/>
    <m/>
    <m/>
  </r>
  <r>
    <s v="HexCanLifeSupportWasteSmall"/>
    <x v="1913"/>
    <n v="35"/>
    <n v="500"/>
    <s v="A 0.75m long resource canister for holding Life Support waste products. (PART NOT SUPPORTED BY RP-0 OR RO)"/>
    <s v="hidden"/>
    <s v="TACLS"/>
    <s v="Yes"/>
    <s v="No"/>
    <e v="#N/A"/>
    <x v="18"/>
    <m/>
    <m/>
    <x v="61"/>
    <x v="0"/>
    <s v="false"/>
    <m/>
    <m/>
    <n v="1964"/>
    <m/>
    <m/>
    <m/>
    <m/>
    <m/>
  </r>
  <r>
    <s v="TacWasteContainerLarge375"/>
    <x v="1914"/>
    <n v="3000"/>
    <n v="1600"/>
    <s v="A large 3.75-meter container for holding Life Support waste products. (PART NOT SUPPORTED BY RP-0 OR RO)"/>
    <s v="hidden"/>
    <s v="TACLS"/>
    <s v="Yes"/>
    <s v="No"/>
    <e v="#N/A"/>
    <x v="18"/>
    <m/>
    <m/>
    <x v="61"/>
    <x v="0"/>
    <s v="false"/>
    <m/>
    <m/>
    <n v="1964"/>
    <m/>
    <m/>
    <m/>
    <m/>
    <m/>
  </r>
  <r>
    <s v="TacWasteContainerLarge"/>
    <x v="1915"/>
    <n v="2000"/>
    <n v="800"/>
    <s v="A large 2.5-meter container for holding Life Support waste products. (PART NOT SUPPORTED BY RP-0 OR RO)"/>
    <s v="hidden"/>
    <s v="TACLS"/>
    <s v="Yes"/>
    <s v="No"/>
    <e v="#N/A"/>
    <x v="18"/>
    <m/>
    <m/>
    <x v="61"/>
    <x v="0"/>
    <s v="false"/>
    <m/>
    <m/>
    <n v="1964"/>
    <m/>
    <m/>
    <m/>
    <m/>
    <m/>
  </r>
  <r>
    <s v="TacWasteContainer"/>
    <x v="1916"/>
    <n v="300"/>
    <n v="400"/>
    <s v="A 1.25-meter container for holding Life Support waste products. (PART NOT SUPPORTED BY RP-0 OR RO)"/>
    <s v="hidden"/>
    <s v="TACLS"/>
    <s v="Yes"/>
    <s v="No"/>
    <e v="#N/A"/>
    <x v="18"/>
    <m/>
    <m/>
    <x v="61"/>
    <x v="0"/>
    <s v="false"/>
    <m/>
    <m/>
    <n v="1964"/>
    <m/>
    <m/>
    <m/>
    <m/>
    <m/>
  </r>
  <r>
    <s v="TacWasteContainerSmall"/>
    <x v="1917"/>
    <n v="50"/>
    <n v="400"/>
    <s v="A small 0.625-meter container for holding Life Support waste products. (PART NOT SUPPORTED BY RP-0 OR RO)"/>
    <s v="hidden"/>
    <s v="TACLS"/>
    <s v="Yes"/>
    <s v="No"/>
    <e v="#N/A"/>
    <x v="18"/>
    <m/>
    <m/>
    <x v="61"/>
    <x v="0"/>
    <s v="false"/>
    <m/>
    <m/>
    <n v="1964"/>
    <m/>
    <m/>
    <m/>
    <m/>
    <m/>
  </r>
  <r>
    <s v="HexCanMFTLifeSupportLarge"/>
    <x v="1918"/>
    <n v="1"/>
    <n v="4200"/>
    <s v="Large hex tank that can be resized to fit your needs. (PART NOT COSTED BY RP-0 BUT IN CORRECT NODE)"/>
    <s v="simpleCommandModules"/>
    <s v="TACLS"/>
    <s v="Yes"/>
    <s v="No"/>
    <n v="3"/>
    <x v="18"/>
    <m/>
    <m/>
    <x v="61"/>
    <x v="0"/>
    <s v="false"/>
    <m/>
    <m/>
    <n v="1964"/>
    <m/>
    <m/>
    <m/>
    <m/>
    <m/>
  </r>
  <r>
    <s v="HexCanLifeSupportLarge"/>
    <x v="1919"/>
    <n v="1120"/>
    <n v="1000"/>
    <s v="A 3m long resource canister containing Life Support supplies. (PART NOT SUPPORTED BY RP-0 OR RO)"/>
    <s v="hidden"/>
    <s v="TACLS"/>
    <s v="Yes"/>
    <s v="No"/>
    <e v="#N/A"/>
    <x v="18"/>
    <m/>
    <m/>
    <x v="61"/>
    <x v="0"/>
    <s v="false"/>
    <m/>
    <m/>
    <n v="1964"/>
    <m/>
    <m/>
    <m/>
    <m/>
    <m/>
  </r>
  <r>
    <s v="HexCanMFTLifeSupport"/>
    <x v="1920"/>
    <n v="1"/>
    <n v="2800"/>
    <s v="Standard hex tank that can be resized to fit your needs. (PART NOT COSTED BY RP-0 BUT IN CORRECT NODE)"/>
    <s v="simpleCommandModules"/>
    <s v="TACLS"/>
    <s v="Yes"/>
    <s v="No"/>
    <n v="3"/>
    <x v="18"/>
    <m/>
    <m/>
    <x v="61"/>
    <x v="0"/>
    <s v="false"/>
    <m/>
    <m/>
    <n v="1964"/>
    <m/>
    <m/>
    <m/>
    <m/>
    <m/>
  </r>
  <r>
    <s v="HexCanLifeSupport"/>
    <x v="1921"/>
    <n v="190"/>
    <n v="500"/>
    <s v="A 1.5m long resource canister containing Life Support supplies. (PART NOT SUPPORTED BY RP-0 OR RO)"/>
    <s v="hidden"/>
    <s v="TACLS"/>
    <s v="Yes"/>
    <s v="No"/>
    <e v="#N/A"/>
    <x v="18"/>
    <m/>
    <m/>
    <x v="61"/>
    <x v="0"/>
    <s v="false"/>
    <m/>
    <m/>
    <n v="1964"/>
    <m/>
    <m/>
    <m/>
    <m/>
    <m/>
  </r>
  <r>
    <s v="HexCanMFTLifeSupportSmall"/>
    <x v="1922"/>
    <n v="1"/>
    <n v="2800"/>
    <s v="Small hex tank that can be resized to fit your needs. (PART NOT COSTED BY RP-0 BUT IN CORRECT NODE)"/>
    <s v="simpleCommandModules"/>
    <s v="TACLS"/>
    <s v="Yes"/>
    <s v="No"/>
    <n v="3"/>
    <x v="18"/>
    <m/>
    <m/>
    <x v="61"/>
    <x v="0"/>
    <s v="false"/>
    <m/>
    <m/>
    <n v="1964"/>
    <m/>
    <m/>
    <m/>
    <m/>
    <m/>
  </r>
  <r>
    <s v="HexCanLifeSupportSmall"/>
    <x v="1923"/>
    <n v="37"/>
    <n v="500"/>
    <s v="A 0.75m long resource canister containing Life Support supplies. (PART NOT SUPPORTED BY RP-0 OR RO)"/>
    <s v="hidden"/>
    <s v="TACLS"/>
    <s v="Yes"/>
    <s v="No"/>
    <e v="#N/A"/>
    <x v="18"/>
    <m/>
    <m/>
    <x v="61"/>
    <x v="0"/>
    <s v="false"/>
    <m/>
    <m/>
    <n v="1964"/>
    <m/>
    <m/>
    <m/>
    <m/>
    <m/>
  </r>
  <r>
    <s v="TacLifeSupportMFTContainerLarge375"/>
    <x v="1924"/>
    <n v="1"/>
    <n v="5400"/>
    <s v="A large 3.75-meter container full of Life Support supplies. Can be configured to hold any ratio of supplies. (PART NOT SUPPORTED BY RP-0 OR RO)"/>
    <s v="heavyRocketry"/>
    <s v="TACLS"/>
    <s v="Yes"/>
    <s v="No"/>
    <n v="4"/>
    <x v="18"/>
    <m/>
    <m/>
    <x v="61"/>
    <x v="0"/>
    <s v="false"/>
    <m/>
    <m/>
    <n v="1964"/>
    <m/>
    <m/>
    <m/>
    <m/>
    <m/>
  </r>
  <r>
    <s v="TacLifeSupportContainerLarge375"/>
    <x v="1925"/>
    <n v="3382"/>
    <n v="1600"/>
    <s v="A large 3.75-meter container full of Life Support supplies. (PART NOT SUPPORTED BY RP-0 OR RO)"/>
    <s v="hidden"/>
    <s v="TACLS"/>
    <s v="Yes"/>
    <s v="No"/>
    <e v="#N/A"/>
    <x v="18"/>
    <m/>
    <m/>
    <x v="61"/>
    <x v="0"/>
    <s v="false"/>
    <m/>
    <m/>
    <n v="1964"/>
    <m/>
    <m/>
    <m/>
    <m/>
    <m/>
  </r>
  <r>
    <s v="TacLifeSupportMFTContainerLarge"/>
    <x v="1926"/>
    <n v="1"/>
    <n v="3600"/>
    <s v="Large size tank that can be resized to fit your needs. (PART NOT COSTED BY RP-0 BUT IN CORRECT NODE)"/>
    <s v="simpleCommandModules"/>
    <s v="TACLS"/>
    <s v="Yes"/>
    <s v="No"/>
    <n v="3"/>
    <x v="18"/>
    <m/>
    <m/>
    <x v="61"/>
    <x v="0"/>
    <s v="false"/>
    <m/>
    <m/>
    <n v="1964"/>
    <m/>
    <m/>
    <m/>
    <m/>
    <m/>
  </r>
  <r>
    <s v="TacLifeSupportContainerLarge"/>
    <x v="1927"/>
    <n v="2255"/>
    <n v="800"/>
    <s v="A large 2.5-meter container full of Life Support supplies. (PART NOT SUPPORTED BY RP-0 OR RO)"/>
    <s v="hidden"/>
    <s v="TACLS"/>
    <s v="Yes"/>
    <s v="No"/>
    <e v="#N/A"/>
    <x v="18"/>
    <m/>
    <m/>
    <x v="61"/>
    <x v="0"/>
    <s v="false"/>
    <m/>
    <m/>
    <n v="1964"/>
    <m/>
    <m/>
    <m/>
    <m/>
    <m/>
  </r>
  <r>
    <s v="TacLifeSupportMFTContainer"/>
    <x v="1928"/>
    <n v="1"/>
    <n v="1800"/>
    <s v="Standard size tank that can be resized to fit your needs. (PART NOT COSTED BY RP-0 BUT IN CORRECT NODE)"/>
    <s v="simpleCommandModules"/>
    <s v="TACLS"/>
    <s v="Yes"/>
    <s v="No"/>
    <n v="3"/>
    <x v="18"/>
    <m/>
    <m/>
    <x v="61"/>
    <x v="0"/>
    <s v="false"/>
    <m/>
    <m/>
    <n v="1964"/>
    <m/>
    <m/>
    <m/>
    <m/>
    <m/>
  </r>
  <r>
    <s v="TacLifeSupportContainer"/>
    <x v="1929"/>
    <n v="328"/>
    <n v="400"/>
    <s v="A 1.25-meter container full of Life Support supplies. (PART NOT SUPPORTED BY RP-0 OR RO)"/>
    <s v="hidden"/>
    <s v="TACLS"/>
    <s v="Yes"/>
    <s v="No"/>
    <e v="#N/A"/>
    <x v="18"/>
    <m/>
    <m/>
    <x v="61"/>
    <x v="0"/>
    <s v="false"/>
    <m/>
    <m/>
    <n v="1964"/>
    <m/>
    <m/>
    <m/>
    <m/>
    <m/>
  </r>
  <r>
    <s v="TacLifeSupportMFTContainerSmall"/>
    <x v="1930"/>
    <n v="1"/>
    <n v="1800"/>
    <s v="Small size tank that can be resized to fit your needs. (PART NOT COSTED BY RP-0 BUT IN CORRECT NODE)"/>
    <s v="simpleCommandModules"/>
    <s v="TACLS"/>
    <s v="Yes"/>
    <s v="No"/>
    <n v="3"/>
    <x v="18"/>
    <m/>
    <m/>
    <x v="61"/>
    <x v="0"/>
    <s v="false"/>
    <m/>
    <m/>
    <n v="1964"/>
    <m/>
    <m/>
    <m/>
    <m/>
    <m/>
  </r>
  <r>
    <s v="TacLifeSupportContainerSmall"/>
    <x v="1931"/>
    <n v="53"/>
    <n v="400"/>
    <s v="A small 0.625-meter container full of Life Support supplies. (PART NOT SUPPORTED BY RP-0 OR RO)"/>
    <s v="hidden"/>
    <s v="TACLS"/>
    <s v="Yes"/>
    <s v="No"/>
    <e v="#N/A"/>
    <x v="18"/>
    <m/>
    <m/>
    <x v="61"/>
    <x v="0"/>
    <s v="false"/>
    <m/>
    <m/>
    <n v="1964"/>
    <m/>
    <m/>
    <m/>
    <m/>
    <m/>
  </r>
  <r>
    <s v="HexCanOxygenLarge"/>
    <x v="1932"/>
    <n v="1013"/>
    <n v="1000"/>
    <s v="A 3m long resource canister containing Oxygen supplies. (PART NOT SUPPORTED BY RP-0 OR RO)"/>
    <s v="hidden"/>
    <s v="TACLS"/>
    <s v="Yes"/>
    <s v="No"/>
    <e v="#N/A"/>
    <x v="18"/>
    <m/>
    <m/>
    <x v="61"/>
    <x v="0"/>
    <s v="false"/>
    <m/>
    <m/>
    <n v="1964"/>
    <m/>
    <m/>
    <m/>
    <m/>
    <m/>
  </r>
  <r>
    <s v="HexCanOxygen"/>
    <x v="1933"/>
    <n v="177"/>
    <n v="500"/>
    <s v="A 1.5m long resource canister containing Oxygen supplies. (PART NOT SUPPORTED BY RP-0 OR RO)"/>
    <s v="hidden"/>
    <s v="TACLS"/>
    <s v="Yes"/>
    <s v="No"/>
    <e v="#N/A"/>
    <x v="18"/>
    <m/>
    <m/>
    <x v="61"/>
    <x v="0"/>
    <s v="false"/>
    <m/>
    <m/>
    <n v="1964"/>
    <m/>
    <m/>
    <m/>
    <m/>
    <m/>
  </r>
  <r>
    <s v="HexCanOxygenSmall"/>
    <x v="1934"/>
    <n v="35"/>
    <n v="500"/>
    <s v="A 0.75m long resource canister containing Oxygen supplies. (PART NOT SUPPORTED BY RP-0 OR RO)"/>
    <s v="hidden"/>
    <s v="TACLS"/>
    <s v="Yes"/>
    <s v="No"/>
    <e v="#N/A"/>
    <x v="18"/>
    <m/>
    <m/>
    <x v="61"/>
    <x v="0"/>
    <s v="false"/>
    <m/>
    <m/>
    <n v="1964"/>
    <m/>
    <m/>
    <m/>
    <m/>
    <m/>
  </r>
  <r>
    <s v="TacOxygenContainerLarge375"/>
    <x v="1935"/>
    <n v="3108"/>
    <n v="1600"/>
    <s v="A large 3.75-meter container full of Breathing Oxygen supplies. (PART NOT SUPPORTED BY RP-0 OR RO)"/>
    <s v="hidden"/>
    <s v="TACLS"/>
    <s v="Yes"/>
    <s v="No"/>
    <e v="#N/A"/>
    <x v="18"/>
    <m/>
    <m/>
    <x v="61"/>
    <x v="0"/>
    <s v="false"/>
    <m/>
    <m/>
    <n v="1964"/>
    <m/>
    <m/>
    <m/>
    <m/>
    <m/>
  </r>
  <r>
    <s v="TacOxygenContainerLarge"/>
    <x v="1936"/>
    <n v="2027"/>
    <n v="800"/>
    <s v="A large 2.5-meter container full of Breathing Oxygen supplies. (PART NOT SUPPORTED BY RP-0 OR RO)"/>
    <s v="hidden"/>
    <s v="TACLS"/>
    <s v="Yes"/>
    <s v="No"/>
    <e v="#N/A"/>
    <x v="18"/>
    <m/>
    <m/>
    <x v="61"/>
    <x v="0"/>
    <s v="false"/>
    <m/>
    <m/>
    <n v="1964"/>
    <m/>
    <m/>
    <m/>
    <m/>
    <m/>
  </r>
  <r>
    <s v="TacOxygenContainer"/>
    <x v="1937"/>
    <n v="303"/>
    <n v="400"/>
    <s v="A 1.25-meter container full of Breathing Oxygen supplies. (PART NOT SUPPORTED BY RP-0 OR RO)"/>
    <s v="hidden"/>
    <s v="TACLS"/>
    <s v="Yes"/>
    <s v="No"/>
    <e v="#N/A"/>
    <x v="18"/>
    <m/>
    <m/>
    <x v="61"/>
    <x v="0"/>
    <s v="false"/>
    <m/>
    <m/>
    <n v="1964"/>
    <m/>
    <m/>
    <m/>
    <m/>
    <m/>
  </r>
  <r>
    <s v="TacOxygenContainerSmall"/>
    <x v="1938"/>
    <n v="50"/>
    <n v="400"/>
    <s v="A small 0.625-meter container full of Breathing Oxygen supplies. (PART NOT SUPPORTED BY RP-0 OR RO)"/>
    <s v="hidden"/>
    <s v="TACLS"/>
    <s v="Yes"/>
    <s v="No"/>
    <e v="#N/A"/>
    <x v="18"/>
    <m/>
    <m/>
    <x v="61"/>
    <x v="0"/>
    <s v="false"/>
    <m/>
    <m/>
    <n v="1964"/>
    <m/>
    <m/>
    <m/>
    <m/>
    <m/>
  </r>
  <r>
    <s v="HexCanFoodLarge"/>
    <x v="1939"/>
    <n v="1249"/>
    <n v="1000"/>
    <s v="A 3m long resource canister containing Food supplies. (PART NOT SUPPORTED BY RP-0 OR RO)"/>
    <s v="hidden"/>
    <s v="TACLS"/>
    <s v="Yes"/>
    <s v="No"/>
    <e v="#N/A"/>
    <x v="18"/>
    <m/>
    <m/>
    <x v="61"/>
    <x v="0"/>
    <s v="false"/>
    <m/>
    <m/>
    <n v="1964"/>
    <m/>
    <m/>
    <m/>
    <m/>
    <m/>
  </r>
  <r>
    <s v="HexCanFood"/>
    <x v="1940"/>
    <n v="206"/>
    <n v="500"/>
    <s v="A 1.5m long resource canister containing Food supplies. (PART NOT SUPPORTED BY RP-0 OR RO)"/>
    <s v="hidden"/>
    <s v="TACLS"/>
    <s v="Yes"/>
    <s v="No"/>
    <e v="#N/A"/>
    <x v="18"/>
    <m/>
    <m/>
    <x v="61"/>
    <x v="0"/>
    <s v="false"/>
    <m/>
    <m/>
    <n v="1964"/>
    <m/>
    <m/>
    <m/>
    <m/>
    <m/>
  </r>
  <r>
    <s v="HexCanFoodSmall"/>
    <x v="1941"/>
    <n v="39"/>
    <n v="500"/>
    <s v="A 0.75m long resource canister containing Food supplies. (PART NOT SUPPORTED BY RP-0 OR RO)"/>
    <s v="hidden"/>
    <s v="TACLS"/>
    <s v="Yes"/>
    <s v="No"/>
    <e v="#N/A"/>
    <x v="18"/>
    <m/>
    <m/>
    <x v="61"/>
    <x v="0"/>
    <s v="false"/>
    <m/>
    <m/>
    <n v="1964"/>
    <m/>
    <m/>
    <m/>
    <m/>
    <m/>
  </r>
  <r>
    <s v="TacFoodContainerLarge375"/>
    <x v="1942"/>
    <n v="3788"/>
    <n v="1600"/>
    <s v="A large 3.75-meter container full of Food supplies. (PART NOT SUPPORTED BY RP-0 OR RO)"/>
    <s v="hidden"/>
    <s v="TACLS"/>
    <s v="Yes"/>
    <s v="No"/>
    <e v="#N/A"/>
    <x v="18"/>
    <m/>
    <m/>
    <x v="61"/>
    <x v="0"/>
    <s v="false"/>
    <m/>
    <m/>
    <n v="1964"/>
    <m/>
    <m/>
    <m/>
    <m/>
    <m/>
  </r>
  <r>
    <s v="TacFoodContainerLarge"/>
    <x v="1943"/>
    <n v="2526"/>
    <n v="800"/>
    <s v="A large 2.5-meter container full of Food supplies. (PART NOT SUPPORTED BY RP-0 OR RO)"/>
    <s v="hidden"/>
    <s v="TACLS"/>
    <s v="Yes"/>
    <s v="No"/>
    <e v="#N/A"/>
    <x v="18"/>
    <m/>
    <m/>
    <x v="61"/>
    <x v="0"/>
    <s v="false"/>
    <m/>
    <m/>
    <n v="1964"/>
    <m/>
    <m/>
    <m/>
    <m/>
    <m/>
  </r>
  <r>
    <s v="TacFoodContainer"/>
    <x v="1944"/>
    <n v="357"/>
    <n v="400"/>
    <s v="A 1.25-meter container full of Food supplies. (PART NOT SUPPORTED BY RP-0 OR RO)"/>
    <s v="hidden"/>
    <s v="TACLS"/>
    <s v="Yes"/>
    <s v="No"/>
    <e v="#N/A"/>
    <x v="18"/>
    <m/>
    <m/>
    <x v="61"/>
    <x v="0"/>
    <s v="false"/>
    <m/>
    <m/>
    <n v="1964"/>
    <m/>
    <m/>
    <m/>
    <m/>
    <m/>
  </r>
  <r>
    <s v="TacFoodContainerSmall"/>
    <x v="1945"/>
    <n v="56"/>
    <n v="400"/>
    <s v="A small 0.625-meter container full of Food supplies. (PART NOT SUPPORTED BY RP-0 OR RO)"/>
    <s v="hidden"/>
    <s v="TACLS"/>
    <s v="Yes"/>
    <s v="No"/>
    <e v="#N/A"/>
    <x v="18"/>
    <m/>
    <m/>
    <x v="61"/>
    <x v="0"/>
    <s v="false"/>
    <m/>
    <m/>
    <n v="1964"/>
    <m/>
    <m/>
    <m/>
    <m/>
    <m/>
  </r>
  <r>
    <s v="FSoblongTailJet"/>
    <x v="1946"/>
    <n v="800"/>
    <n v="2200"/>
    <s v="1950s GE J47 Turbojet mounted in the tail section, as used in F-86F Sabre. 5.5 OPR, no afterburner. SFC of 0.902lb/lbf-hr. Max thrust 26.47kN."/>
    <s v="supersonicFlight"/>
    <s v="Firespitter"/>
    <s v="Yes"/>
    <s v="No"/>
    <n v="3"/>
    <x v="11"/>
    <s v="Engine"/>
    <n v="0"/>
    <x v="178"/>
    <x v="0"/>
    <s v="false"/>
    <s v="F-86F Sabre"/>
    <m/>
    <n v="1951"/>
    <m/>
    <m/>
    <m/>
    <m/>
    <m/>
  </r>
  <r>
    <s v="lithium-125-1"/>
    <x v="1947"/>
    <n v="10080"/>
    <n v="35000"/>
    <s v="This tank is representative of lithium containment in general - expensive, heavy, and ohpleasegod don't dip it in the KSC pool. (PART NOT SUPPORTED BY RP-0 OR RO)"/>
    <s v="plasmaPropulsion"/>
    <s v="Near Future Propulsion"/>
    <s v="No"/>
    <s v="No"/>
    <n v="9"/>
    <x v="7"/>
    <m/>
    <m/>
    <x v="11"/>
    <x v="1"/>
    <m/>
    <m/>
    <m/>
    <m/>
    <m/>
    <m/>
    <m/>
    <m/>
    <m/>
  </r>
  <r>
    <s v="lithium-125-2"/>
    <x v="1948"/>
    <n v="5040"/>
    <n v="21000"/>
    <s v="The smallest stackable tank for storing lithium isn't the friendliest of tanks. (PART NOT SUPPORTED BY RP-0 OR RO)"/>
    <s v="plasmaPropulsion"/>
    <s v="Near Future Propulsion"/>
    <s v="No"/>
    <s v="No"/>
    <n v="9"/>
    <x v="7"/>
    <m/>
    <m/>
    <x v="11"/>
    <x v="1"/>
    <m/>
    <m/>
    <m/>
    <m/>
    <m/>
    <m/>
    <m/>
    <m/>
    <m/>
  </r>
  <r>
    <s v="lithium-25-1"/>
    <x v="1949"/>
    <n v="53626"/>
    <n v="96200"/>
    <s v="Storing solidified lithium isn't a simple task, but this heavy tank is a pretty good solution. Warning: tank is lithium-proof, but not waterproof. (PART NOT SUPPORTED BY RP-0 OR RO)"/>
    <s v="specializedFuelStorage"/>
    <s v="Near Future Propulsion"/>
    <s v="No"/>
    <s v="No"/>
    <n v="7"/>
    <x v="7"/>
    <m/>
    <m/>
    <x v="11"/>
    <x v="1"/>
    <m/>
    <m/>
    <m/>
    <m/>
    <m/>
    <m/>
    <m/>
    <m/>
    <m/>
  </r>
  <r>
    <s v="lithium-25-2"/>
    <x v="1950"/>
    <n v="26813"/>
    <n v="74200"/>
    <s v="Repurposed half-sized lithium tank for storing lithium and not water. (PART NOT SUPPORTED BY RP-0 OR RO)"/>
    <s v="specializedFuelStorage"/>
    <s v="Near Future Propulsion"/>
    <s v="No"/>
    <s v="No"/>
    <n v="7"/>
    <x v="7"/>
    <m/>
    <m/>
    <x v="11"/>
    <x v="1"/>
    <m/>
    <m/>
    <m/>
    <m/>
    <m/>
    <m/>
    <m/>
    <m/>
    <m/>
  </r>
  <r>
    <s v="lithium-25-3"/>
    <x v="1951"/>
    <n v="13406"/>
    <n v="54200"/>
    <s v="A quarter-sized lithium tank for when you need less lithium. Though, why wouldn't you want ALL the lithium? (PART NOT SUPPORTED BY RP-0 OR RO)"/>
    <s v="plasmaPropulsion"/>
    <s v="Near Future Propulsion"/>
    <s v="No"/>
    <s v="No"/>
    <n v="9"/>
    <x v="7"/>
    <m/>
    <m/>
    <x v="11"/>
    <x v="1"/>
    <m/>
    <m/>
    <m/>
    <m/>
    <m/>
    <m/>
    <m/>
    <m/>
    <m/>
  </r>
  <r>
    <s v="mpdt-25"/>
    <x v="1952"/>
    <n v="37920"/>
    <n v="32000"/>
    <s v="Eventually, you need so much thrust that calling something a 'thruster' starts getting worn out. So, 'engine' it is. This MPD... E needs a small metropolis' worth of power, but the results are quite satisfying."/>
    <s v="advEMSystems"/>
    <s v="Near Future Propulsion"/>
    <s v="Yes"/>
    <s v="Yes"/>
    <n v="10"/>
    <x v="14"/>
    <s v="Electric Engine"/>
    <n v="11"/>
    <x v="33"/>
    <x v="0"/>
    <s v="true"/>
    <m/>
    <m/>
    <n v="2051"/>
    <s v="Larger, so generation after"/>
    <m/>
    <m/>
    <m/>
    <m/>
  </r>
  <r>
    <s v="SXTfloatOutboard"/>
    <x v="1953"/>
    <n v="50"/>
    <n v="600"/>
    <s v="Used to stabilise seaplanes. Strangely wings don't react well to water at 50m/s. Who'd have guessed. (PART NOT SUPPORTED BY RP-0 OR RO)"/>
    <s v="stability"/>
    <s v="SXT"/>
    <s v="No"/>
    <s v="No"/>
    <n v="2"/>
    <x v="7"/>
    <m/>
    <m/>
    <x v="11"/>
    <x v="1"/>
    <m/>
    <m/>
    <m/>
    <m/>
    <m/>
    <m/>
    <m/>
    <m/>
    <m/>
  </r>
  <r>
    <s v="SXTfloatMid"/>
    <x v="1954"/>
    <n v="250"/>
    <n v="800"/>
    <s v="Lets face it, we've all tried ditching a plane in the water. Doesn't always go too well does it. That's where the LF-01B comes in. Big and empty, the LF-01B is excellent at displacing fluids and bobbing around in the water. (PART NOT SUPPORTED BY RP-0 OR RO)"/>
    <s v="stability"/>
    <s v="SXT"/>
    <s v="No"/>
    <s v="No"/>
    <n v="2"/>
    <x v="7"/>
    <m/>
    <m/>
    <x v="11"/>
    <x v="1"/>
    <m/>
    <m/>
    <m/>
    <m/>
    <m/>
    <m/>
    <m/>
    <m/>
    <m/>
  </r>
  <r>
    <s v="SXTfloatFront"/>
    <x v="1955"/>
    <n v="250"/>
    <n v="800"/>
    <s v="A pointy end for the LF-01B. Makes sea-floats look more floaty. (PART NOT SUPPORTED BY RP-0 OR RO)"/>
    <s v="stability"/>
    <s v="SXT"/>
    <s v="No"/>
    <s v="No"/>
    <n v="2"/>
    <x v="7"/>
    <m/>
    <m/>
    <x v="11"/>
    <x v="1"/>
    <m/>
    <m/>
    <m/>
    <m/>
    <m/>
    <m/>
    <m/>
    <m/>
    <m/>
  </r>
  <r>
    <s v="LEROS4"/>
    <x v="1956"/>
    <n v="200"/>
    <n v="2800"/>
    <s v="The LEROS 4 High Thrust Apogee Engine is a ESA funded 1100 N spacecraft main engine undergoing development by Moog. The engine will uniquely support the agencies future interplanetary exploration missions by reducing the mass of spacecraft propellant required for orbit insertion manoeuvres and so allow increased scientific payload to be accommodated on these missions. Plume configured by RealPlume."/>
    <s v="propulsionSystems"/>
    <s v="Niche Parts"/>
    <s v="Yes"/>
    <s v="No"/>
    <n v="4"/>
    <x v="13"/>
    <s v="RCS Engine"/>
    <n v="10"/>
    <x v="69"/>
    <x v="0"/>
    <s v="false"/>
    <s v="LEROS-4"/>
    <m/>
    <n v="2018"/>
    <m/>
    <m/>
    <m/>
    <m/>
    <m/>
  </r>
  <r>
    <s v="LEROS1b"/>
    <x v="1957"/>
    <n v="200"/>
    <n v="2800"/>
    <s v="LEROS is a family of chemical rocket engines manufactured by Moog-ISP. LEROS engines have been used as primary apogee engines for telecommunications satellites such as the Lockheed Martin A2100 as well as deep space missions such as Juno. Plume configured by RealPlume."/>
    <s v="propulsionSystems"/>
    <s v="Niche Parts"/>
    <s v="Yes"/>
    <s v="No"/>
    <n v="4"/>
    <x v="13"/>
    <s v="RCS Engine"/>
    <m/>
    <x v="125"/>
    <x v="0"/>
    <s v="false"/>
    <s v="A2100, Juno"/>
    <m/>
    <n v="1996"/>
    <m/>
    <m/>
    <m/>
    <m/>
    <m/>
  </r>
  <r>
    <s v="RD-180"/>
    <x v="1532"/>
    <m/>
    <m/>
    <m/>
    <m/>
    <s v="Engine_Config"/>
    <s v="Yes"/>
    <m/>
    <e v="#N/A"/>
    <x v="3"/>
    <m/>
    <m/>
    <x v="146"/>
    <x v="0"/>
    <m/>
    <s v="Atlas V"/>
    <s v="RD180"/>
    <n v="2002"/>
    <m/>
    <m/>
    <m/>
    <m/>
    <m/>
  </r>
  <r>
    <s v="RD-151"/>
    <x v="1958"/>
    <m/>
    <m/>
    <m/>
    <m/>
    <s v="Engine_Config"/>
    <s v="Yes"/>
    <m/>
    <e v="#N/A"/>
    <x v="3"/>
    <m/>
    <m/>
    <x v="168"/>
    <x v="0"/>
    <m/>
    <s v="Naro-1"/>
    <s v="RD191"/>
    <n v="2009"/>
    <m/>
    <m/>
    <m/>
    <m/>
    <m/>
  </r>
  <r>
    <s v="cryoengine-25-1"/>
    <x v="1959"/>
    <n v="6210"/>
    <n v="192000"/>
    <s v="1990s medium TWR, atmospheric and vacuum use. Fuel-rich staged combustion engines used on the core stage of H-II series launchers. The original LE-7 was replaced by the LE-7A, which sacrificed some performance in favor of reduced cost and better reliability. Diameter: [3.0 m]. Plume configured by RealPlume."/>
    <s v="hydroloxTL6"/>
    <s v="Cryo Engines"/>
    <s v="Yes"/>
    <s v="Yes"/>
    <n v="7"/>
    <x v="8"/>
    <m/>
    <m/>
    <x v="35"/>
    <x v="0"/>
    <s v="true"/>
    <s v="H-II (LE-7)"/>
    <s v="LE7"/>
    <n v="1993"/>
    <m/>
    <m/>
    <m/>
    <m/>
    <s v="cryoengine-25-1,FRELE7"/>
  </r>
  <r>
    <s v="FRELE7"/>
    <x v="1959"/>
    <n v="6210"/>
    <n v="192000"/>
    <s v="1990s medium TWR, atmospheric and vacuum use. Fuel-rich staged combustion engines used on the core stage of H-II series launchers. The original LE-7 was replaced by the LE-7A, which sacrificed some performance in favor of reduced cost and better reliability. Diameter: [3.0 m]. Plume configured by RealPlume."/>
    <s v="hydroloxTL6"/>
    <s v="ForgottenRealEngines"/>
    <s v="Yes"/>
    <s v="Yes"/>
    <n v="7"/>
    <x v="8"/>
    <s v="FS Engine"/>
    <m/>
    <x v="35"/>
    <x v="0"/>
    <s v="true"/>
    <s v="H-II"/>
    <m/>
    <n v="1993"/>
    <m/>
    <m/>
    <m/>
    <m/>
    <s v="cryoengine-25-1,FRELE7"/>
  </r>
  <r>
    <s v="RD-193"/>
    <x v="1960"/>
    <m/>
    <m/>
    <m/>
    <s v="stagedTL7"/>
    <s v="Engine_Config"/>
    <s v="Yes"/>
    <m/>
    <n v="8"/>
    <x v="3"/>
    <m/>
    <n v="10"/>
    <x v="168"/>
    <x v="0"/>
    <m/>
    <s v="Soyuz 2-IV (Replace NK33)"/>
    <s v="RD191"/>
    <n v="2013"/>
    <m/>
    <m/>
    <m/>
    <m/>
    <m/>
  </r>
  <r>
    <s v="FRELE5"/>
    <x v="1961"/>
    <n v="2650"/>
    <n v="75000"/>
    <s v="Advanced upper stage hydrolox japanese engines developped by Mitsubishi. The LE-5 powers the H-II launch vehicle second stage. [1.5m] Plume configured by RealPlume."/>
    <s v="hydroloxTL5"/>
    <s v="ForgottenRealEngines"/>
    <s v="Yes"/>
    <s v="Yes"/>
    <n v="6"/>
    <x v="8"/>
    <s v="US Engine"/>
    <m/>
    <x v="35"/>
    <x v="0"/>
    <s v="true"/>
    <s v="H-II"/>
    <m/>
    <n v="1993"/>
    <m/>
    <m/>
    <m/>
    <m/>
    <m/>
  </r>
  <r>
    <s v="XKW3mDockingRingX"/>
    <x v="1962"/>
    <n v="1200"/>
    <n v="14400"/>
    <s v="The Large Common Berthing Mechanism (LCBM) is a docking system designed for heavy payloads."/>
    <s v="metaMaterials"/>
    <s v="Chaka Monkey"/>
    <s v="Yes"/>
    <s v="No"/>
    <n v="7"/>
    <x v="13"/>
    <s v="Docking"/>
    <m/>
    <x v="129"/>
    <x v="0"/>
    <s v="false"/>
    <s v="ISS CBM"/>
    <m/>
    <n v="1998"/>
    <m/>
    <m/>
    <m/>
    <m/>
    <m/>
  </r>
  <r>
    <s v="RSBclamp01"/>
    <x v="1963"/>
    <n v="10"/>
    <n v="200"/>
    <s v="Ground-level launch pad stability clamp, designed specifically to keep your rocket from going anywhere, until full thrust is achieved."/>
    <s v="start"/>
    <s v="Real Scale Boosters"/>
    <s v="Yes"/>
    <s v="Yes"/>
    <n v="0"/>
    <x v="0"/>
    <s v="Launch Clamp"/>
    <n v="0"/>
    <x v="1"/>
    <x v="0"/>
    <s v="true"/>
    <m/>
    <m/>
    <n v="0"/>
    <m/>
    <m/>
    <m/>
    <m/>
    <m/>
  </r>
  <r>
    <s v="FASAALSEP_Reflector"/>
    <x v="1964"/>
    <n v="1000"/>
    <n v="35000"/>
    <s v="Lunar Laser Ranging Experiment. A specialized retroreflector for allowing distance measurement from the Earth to the Moon. Requires KAS plugin to be deployed."/>
    <s v="advElectrics"/>
    <s v="FASA"/>
    <s v="Yes"/>
    <s v="Yes"/>
    <n v="4"/>
    <x v="10"/>
    <s v="ALSEP"/>
    <m/>
    <x v="159"/>
    <x v="0"/>
    <s v="true"/>
    <s v="Apollo"/>
    <m/>
    <n v="1969"/>
    <m/>
    <m/>
    <m/>
    <m/>
    <m/>
  </r>
  <r>
    <s v="FASAProbeLaser"/>
    <x v="1965"/>
    <n v="650"/>
    <n v="800"/>
    <s v="You must have &quot;Surface Sample&quot; unlocked to use this part! This small laser lets probes remotely analyse soil samples."/>
    <s v="ORPHANS"/>
    <s v="FASA"/>
    <s v="Yes"/>
    <s v="No"/>
    <s v="ORPH"/>
    <x v="7"/>
    <m/>
    <m/>
    <x v="11"/>
    <x v="1"/>
    <m/>
    <m/>
    <m/>
    <m/>
    <m/>
    <m/>
    <m/>
    <m/>
    <m/>
  </r>
  <r>
    <s v="stationHubLarge"/>
    <x v="1966"/>
    <n v="200"/>
    <n v="4000"/>
    <s v="After the fervorous response from fans, Rockomax has decide to up the ante with the Extra-Large Rockomax HubMax Multi-Point Connector, seamlessly integrating 2.5 meter parts on a very large hub. Unfortunately, no one died of shock that day."/>
    <s v="composites"/>
    <s v="Ven Stock Revamp"/>
    <s v="Yes"/>
    <s v="Yes"/>
    <n v="6"/>
    <x v="6"/>
    <s v="Station"/>
    <n v="8"/>
    <x v="70"/>
    <x v="0"/>
    <s v="true"/>
    <m/>
    <m/>
    <n v="1972"/>
    <m/>
    <m/>
    <m/>
    <m/>
    <m/>
  </r>
  <r>
    <s v="LargeTank"/>
    <x v="1967"/>
    <n v="3000"/>
    <n v="9000"/>
    <s v="A large tank that can be used for storing raw materials.  Not to be used as a bouncy castle. (PART NOT SUPPORTED BY RP-0 OR RO)"/>
    <s v="experimentalScience"/>
    <s v="Squad"/>
    <s v="No"/>
    <s v="No"/>
    <n v="8"/>
    <x v="7"/>
    <s v="Fuel Tank"/>
    <m/>
    <x v="11"/>
    <x v="1"/>
    <m/>
    <m/>
    <m/>
    <m/>
    <m/>
    <m/>
    <m/>
    <m/>
    <m/>
  </r>
  <r>
    <s v="KWFin"/>
    <x v="1968"/>
    <n v="700"/>
    <n v="5400"/>
    <s v="A large aerodynamic fin with a control surface for atmospheric control authority on large rockets."/>
    <s v="advFlightControl"/>
    <s v="KW Rocketry"/>
    <s v="Yes"/>
    <s v="No"/>
    <n v="4"/>
    <x v="13"/>
    <s v="Fin"/>
    <n v="1"/>
    <x v="1"/>
    <x v="1"/>
    <s v="false"/>
    <m/>
    <m/>
    <m/>
    <m/>
    <m/>
    <m/>
    <m/>
    <m/>
  </r>
  <r>
    <s v="LMkIIAircaftFusLong"/>
    <x v="1969"/>
    <n v="380"/>
    <n v="1"/>
    <s v="A standard fuselage. Carries no fuel; is there merely as a structural element. As such, it's lighter and more solid due to reinforcements. (Missing entryCost field) (PART NOT SUPPORTED BY RP-0 OR RO)"/>
    <m/>
    <s v="SXT"/>
    <s v="No"/>
    <s v="No"/>
    <e v="#N/A"/>
    <x v="7"/>
    <m/>
    <m/>
    <x v="11"/>
    <x v="1"/>
    <m/>
    <m/>
    <m/>
    <m/>
    <m/>
    <m/>
    <m/>
    <m/>
    <m/>
  </r>
  <r>
    <s v="LMkIIAircaftFus"/>
    <x v="1970"/>
    <n v="380"/>
    <n v="1"/>
    <s v="A standard fuselage. Carries no fuel; is there merely as a structural element. As such, it's lighter and more solid due to reinforcements. (Missing entryCost field) (PART NOT SUPPORTED BY RP-0 OR RO)"/>
    <m/>
    <s v="SXT"/>
    <s v="No"/>
    <s v="No"/>
    <e v="#N/A"/>
    <x v="7"/>
    <m/>
    <m/>
    <x v="11"/>
    <x v="1"/>
    <m/>
    <m/>
    <m/>
    <m/>
    <m/>
    <m/>
    <m/>
    <m/>
    <m/>
  </r>
  <r>
    <s v="RD-191"/>
    <x v="1971"/>
    <m/>
    <m/>
    <m/>
    <m/>
    <s v="Engine_Config"/>
    <s v="Yes"/>
    <m/>
    <e v="#N/A"/>
    <x v="3"/>
    <m/>
    <n v="10"/>
    <x v="184"/>
    <x v="0"/>
    <m/>
    <s v="Angara"/>
    <s v="RD191"/>
    <n v="2014"/>
    <m/>
    <m/>
    <m/>
    <m/>
    <m/>
  </r>
  <r>
    <s v="rn_ladee_scanner"/>
    <x v="1972"/>
    <n v="1250"/>
    <n v="500"/>
    <s v="Scanner for LRO and Ladee spacecraft. Attach radially somewhere on main body"/>
    <s v="generalRocketry"/>
    <s v="RN US Probes"/>
    <s v="Yes"/>
    <s v="No"/>
    <n v="2"/>
    <x v="10"/>
    <m/>
    <n v="10"/>
    <x v="17"/>
    <x v="0"/>
    <s v="false"/>
    <s v="LRO, LADEE"/>
    <m/>
    <n v="2009"/>
    <m/>
    <m/>
    <m/>
    <m/>
    <m/>
  </r>
  <r>
    <s v="pit-25"/>
    <x v="1973"/>
    <n v="24525"/>
    <n v="115000"/>
    <s v="A large production-model pulsed inductive thruster, the KX-XK is a capable spacecraft main engine with variable power abilities. Kerbium used a palindromic designation in order to increase the quality and accuracy of their technical support calls. And yes, it is supposed to glow like that."/>
    <s v="specializedPlasmaGeneration"/>
    <s v="Near Future Propulsion"/>
    <s v="Yes"/>
    <s v="Yes"/>
    <n v="11"/>
    <x v="14"/>
    <s v="Electric Engine"/>
    <n v="12"/>
    <x v="185"/>
    <x v="0"/>
    <s v="true"/>
    <m/>
    <m/>
    <n v="2100"/>
    <s v="Larger, so generation after"/>
    <m/>
    <m/>
    <m/>
    <m/>
  </r>
  <r>
    <s v="KWSASmodule5mHalf"/>
    <x v="1974"/>
    <n v="3000"/>
    <n v="30000"/>
    <s v="A 5.00m Radial SAS Unit to be attached in tandem with another half."/>
    <s v="metaMaterials"/>
    <s v="KW Rocketry"/>
    <s v="Yes"/>
    <s v="No"/>
    <n v="7"/>
    <x v="13"/>
    <s v="Reaction Wheel"/>
    <n v="8"/>
    <x v="1"/>
    <x v="1"/>
    <s v="false"/>
    <m/>
    <m/>
    <m/>
    <m/>
    <m/>
    <m/>
    <m/>
    <m/>
  </r>
  <r>
    <s v="KWSASmodule3mHalf"/>
    <x v="1975"/>
    <n v="2000"/>
    <n v="16000"/>
    <s v="A 3.75m Radial SAS Unit to be attached in tandem with another half."/>
    <s v="specializedControl"/>
    <s v="KW Rocketry"/>
    <s v="Yes"/>
    <s v="No"/>
    <n v="5"/>
    <x v="13"/>
    <s v="Reaction Wheel"/>
    <n v="8"/>
    <x v="1"/>
    <x v="1"/>
    <s v="false"/>
    <m/>
    <m/>
    <m/>
    <m/>
    <m/>
    <m/>
    <m/>
    <m/>
  </r>
  <r>
    <s v="KWSASmodule2mHalf"/>
    <x v="1976"/>
    <n v="1200"/>
    <n v="12000"/>
    <s v="A 2.5m Radial SAS Unit to be attached in tandem with another half."/>
    <s v="specializedControl"/>
    <s v="KW Rocketry"/>
    <s v="Yes"/>
    <s v="No"/>
    <n v="5"/>
    <x v="13"/>
    <s v="Reaction Wheel"/>
    <n v="8"/>
    <x v="1"/>
    <x v="1"/>
    <s v="false"/>
    <m/>
    <m/>
    <m/>
    <m/>
    <m/>
    <m/>
    <m/>
    <m/>
  </r>
  <r>
    <s v="KW1mDecoupler"/>
    <x v="1977"/>
    <n v="250"/>
    <n v="1200"/>
    <s v="KW Stack Decoupler. Low Profile. Small."/>
    <s v="engineering101"/>
    <s v="KW Rocketry"/>
    <s v="Yes"/>
    <s v="No"/>
    <n v="1"/>
    <x v="0"/>
    <s v="Decoupler"/>
    <m/>
    <x v="59"/>
    <x v="0"/>
    <s v="false"/>
    <m/>
    <m/>
    <n v="1952"/>
    <m/>
    <m/>
    <m/>
    <m/>
    <m/>
  </r>
  <r>
    <s v="KW2mDecoupler"/>
    <x v="1978"/>
    <n v="440"/>
    <n v="2800"/>
    <s v="KW Stack Decoupler. Low Profile. Medium."/>
    <s v="advConstruction"/>
    <s v="KW Rocketry"/>
    <s v="Yes"/>
    <s v="No"/>
    <n v="4"/>
    <x v="0"/>
    <s v="Decoupler"/>
    <m/>
    <x v="60"/>
    <x v="0"/>
    <s v="false"/>
    <m/>
    <m/>
    <n v="1961"/>
    <m/>
    <m/>
    <m/>
    <m/>
    <m/>
  </r>
  <r>
    <s v="KW3mDecoupler"/>
    <x v="1979"/>
    <n v="750"/>
    <n v="5800"/>
    <s v="KW Stack Decoupler. Low Profile. Large."/>
    <s v="specializedConstruction"/>
    <s v="KW Rocketry"/>
    <s v="Yes"/>
    <s v="No"/>
    <n v="5"/>
    <x v="0"/>
    <s v="Decoupler"/>
    <m/>
    <x v="43"/>
    <x v="0"/>
    <s v="false"/>
    <m/>
    <m/>
    <n v="1964"/>
    <m/>
    <m/>
    <m/>
    <m/>
    <m/>
  </r>
  <r>
    <s v="KW5mStageDecoupler"/>
    <x v="1980"/>
    <n v="1000"/>
    <n v="8500"/>
    <s v="KW Stack Decoupler. Low Profile. Extra Large."/>
    <s v="metaMaterials"/>
    <s v="KW Rocketry"/>
    <s v="Yes"/>
    <s v="No"/>
    <n v="7"/>
    <x v="0"/>
    <s v="Decoupler"/>
    <m/>
    <x v="43"/>
    <x v="0"/>
    <s v="false"/>
    <m/>
    <m/>
    <n v="1964"/>
    <m/>
    <m/>
    <m/>
    <m/>
    <m/>
  </r>
  <r>
    <s v="KW1mNoseCone"/>
    <x v="1981"/>
    <n v="1"/>
    <n v="1800"/>
    <s v="An aerodynamic nosecone for strap-on liquid fuelled cores."/>
    <s v="flightControl"/>
    <s v="KW Rocketry"/>
    <s v="Yes"/>
    <s v="No"/>
    <n v="3"/>
    <x v="0"/>
    <s v="Nosecone"/>
    <n v="3"/>
    <x v="1"/>
    <x v="1"/>
    <s v="false"/>
    <m/>
    <m/>
    <m/>
    <m/>
    <m/>
    <m/>
    <m/>
    <m/>
  </r>
  <r>
    <s v="KW1mFairingBase"/>
    <x v="1982"/>
    <n v="2"/>
    <n v="0"/>
    <s v="The base upon which to mount your payload and 1.25m fairings."/>
    <s v="start"/>
    <s v="KW Rocketry"/>
    <s v="Yes"/>
    <s v="Yes"/>
    <n v="0"/>
    <x v="0"/>
    <s v="Fairing Base"/>
    <m/>
    <x v="1"/>
    <x v="0"/>
    <s v="true"/>
    <m/>
    <m/>
    <n v="0"/>
    <m/>
    <m/>
    <m/>
    <m/>
    <m/>
  </r>
  <r>
    <s v="KW5mtankL3_5"/>
    <x v="1983"/>
    <n v="65.10933"/>
    <n v="53760"/>
    <s v="KW Fuel Tank [ExtraLarge-Tall]"/>
    <s v="highPerformanceFuelSystems"/>
    <s v="KW Rocketry"/>
    <s v="Yes"/>
    <s v="No"/>
    <n v="6"/>
    <x v="0"/>
    <s v="Fuel Tank"/>
    <n v="5"/>
    <x v="1"/>
    <x v="1"/>
    <s v="false"/>
    <m/>
    <m/>
    <m/>
    <m/>
    <m/>
    <m/>
    <m/>
    <m/>
  </r>
  <r>
    <s v="KW5mtankL1_5"/>
    <x v="1984"/>
    <n v="27.904"/>
    <n v="23040"/>
    <s v="KW Fuel Tank [ExtraLarge-Standard]"/>
    <s v="highPerformanceFuelSystems"/>
    <s v="KW Rocketry"/>
    <s v="Yes"/>
    <s v="No"/>
    <n v="6"/>
    <x v="0"/>
    <s v="Fuel Tank"/>
    <n v="5"/>
    <x v="1"/>
    <x v="1"/>
    <s v="false"/>
    <m/>
    <m/>
    <m/>
    <m/>
    <m/>
    <m/>
    <m/>
    <m/>
  </r>
  <r>
    <s v="KW5mtankL05"/>
    <x v="1985"/>
    <n v="9.3013329999999996"/>
    <n v="7680"/>
    <s v="KW Fuel Tank [ExtraLarge-Short]"/>
    <s v="highPerformanceFuelSystems"/>
    <s v="KW Rocketry"/>
    <s v="Yes"/>
    <s v="No"/>
    <n v="6"/>
    <x v="0"/>
    <s v="Fuel Tank"/>
    <n v="5"/>
    <x v="1"/>
    <x v="1"/>
    <s v="false"/>
    <m/>
    <m/>
    <m/>
    <m/>
    <m/>
    <m/>
    <m/>
    <m/>
  </r>
  <r>
    <s v="KW3Sidetank"/>
    <x v="1986"/>
    <n v="26.486999999999998"/>
    <n v="21870"/>
    <s v="KW large side mounted fuel tank."/>
    <s v="highPerformanceFuelSystems"/>
    <s v="KW Rocketry"/>
    <s v="Yes"/>
    <s v="No"/>
    <n v="6"/>
    <x v="0"/>
    <s v="Fuel Tank"/>
    <n v="5"/>
    <x v="1"/>
    <x v="1"/>
    <s v="false"/>
    <m/>
    <m/>
    <m/>
    <m/>
    <m/>
    <m/>
    <m/>
    <m/>
  </r>
  <r>
    <s v="KW2Sidetank"/>
    <x v="1987"/>
    <n v="7.8479999999999999"/>
    <n v="6480"/>
    <s v="KW small side mounted fuel tank."/>
    <s v="advFuelSystems"/>
    <s v="KW Rocketry"/>
    <s v="Yes"/>
    <s v="No"/>
    <n v="5"/>
    <x v="0"/>
    <s v="Fuel Tank"/>
    <n v="4"/>
    <x v="1"/>
    <x v="1"/>
    <s v="false"/>
    <m/>
    <m/>
    <m/>
    <m/>
    <m/>
    <m/>
    <m/>
    <m/>
  </r>
  <r>
    <s v="KW2mengineSPSB"/>
    <x v="1988"/>
    <n v="1750"/>
    <n v="3500"/>
    <s v="A simple motor for small spacecraft. Built for efficiency in a vacuum. Plume configured by RealPlume. (PART NOT SUPPORTED BY RP-0 OR RO)"/>
    <s v="heavyRocketry"/>
    <s v="KW Rocketry"/>
    <s v="No"/>
    <s v="No"/>
    <n v="4"/>
    <x v="7"/>
    <m/>
    <m/>
    <x v="11"/>
    <x v="1"/>
    <m/>
    <m/>
    <m/>
    <m/>
    <m/>
    <m/>
    <m/>
    <m/>
    <m/>
  </r>
  <r>
    <s v="KW3mtankL4A"/>
    <x v="1989"/>
    <n v="31.391999999999999"/>
    <n v="25920"/>
    <s v="KW Fuel Tank [Large-Tall]. Unpainted."/>
    <s v="highPerformanceFuelSystems"/>
    <s v="KW Rocketry"/>
    <s v="Yes"/>
    <s v="No"/>
    <n v="6"/>
    <x v="0"/>
    <s v="Fuel Tank"/>
    <n v="5"/>
    <x v="1"/>
    <x v="1"/>
    <s v="false"/>
    <m/>
    <m/>
    <m/>
    <m/>
    <m/>
    <m/>
    <m/>
    <m/>
  </r>
  <r>
    <s v="KW3mtankL4"/>
    <x v="1990"/>
    <n v="31.391999999999999"/>
    <n v="25920"/>
    <s v="KW Fuel Tank [Large-Tall]"/>
    <s v="highPerformanceFuelSystems"/>
    <s v="KW Rocketry"/>
    <s v="Yes"/>
    <s v="No"/>
    <n v="6"/>
    <x v="0"/>
    <s v="Fuel Tank"/>
    <n v="5"/>
    <x v="1"/>
    <x v="1"/>
    <s v="false"/>
    <m/>
    <m/>
    <m/>
    <m/>
    <m/>
    <m/>
    <m/>
    <m/>
  </r>
  <r>
    <s v="KW3mRCSfuel"/>
    <x v="1991"/>
    <n v="4.5599999999999996"/>
    <n v="5940"/>
    <s v="KW Fuel Tank [Large-Pressurized]"/>
    <s v="metaMaterials"/>
    <s v="KW Rocketry"/>
    <s v="Yes"/>
    <s v="No"/>
    <n v="7"/>
    <x v="0"/>
    <s v="Fuel Tank"/>
    <n v="6"/>
    <x v="1"/>
    <x v="1"/>
    <s v="false"/>
    <m/>
    <m/>
    <m/>
    <m/>
    <m/>
    <m/>
    <m/>
    <m/>
  </r>
  <r>
    <s v="KW3mtankPancake"/>
    <x v="1992"/>
    <n v="3.67875"/>
    <n v="3240"/>
    <s v="KW Fuel Tank [Large-Pancake]"/>
    <s v="largeVolumeContainment"/>
    <s v="KW Rocketry"/>
    <s v="Yes"/>
    <s v="No"/>
    <n v="4.5"/>
    <x v="0"/>
    <s v="Fuel Tank"/>
    <n v="4"/>
    <x v="1"/>
    <x v="1"/>
    <s v="false"/>
    <m/>
    <m/>
    <m/>
    <m/>
    <m/>
    <m/>
    <m/>
    <m/>
  </r>
  <r>
    <s v="KW3mtankL2"/>
    <x v="1993"/>
    <n v="15.696"/>
    <n v="12960"/>
    <s v="KW Fuel Tank [Large-Standard]"/>
    <s v="largeVolumeContainment"/>
    <s v="KW Rocketry"/>
    <s v="Yes"/>
    <s v="No"/>
    <n v="4.5"/>
    <x v="0"/>
    <s v="Fuel Tank"/>
    <n v="4"/>
    <x v="1"/>
    <x v="1"/>
    <s v="false"/>
    <m/>
    <m/>
    <m/>
    <m/>
    <m/>
    <m/>
    <m/>
    <m/>
  </r>
  <r>
    <s v="KW3mtankL1"/>
    <x v="1994"/>
    <n v="7.8479999999999999"/>
    <n v="6480"/>
    <s v="KW Fuel Tank [Large-Short]"/>
    <s v="largeVolumeContainment"/>
    <s v="KW Rocketry"/>
    <s v="Yes"/>
    <s v="No"/>
    <n v="4.5"/>
    <x v="0"/>
    <s v="Fuel Tank"/>
    <n v="4"/>
    <x v="1"/>
    <x v="1"/>
    <s v="false"/>
    <m/>
    <m/>
    <m/>
    <m/>
    <m/>
    <m/>
    <m/>
    <m/>
  </r>
  <r>
    <s v="KW3mtankL0_5"/>
    <x v="1995"/>
    <n v="3.9239999999999999"/>
    <n v="3240"/>
    <s v="KW Fuel Tank [Large-ExtraShort]"/>
    <s v="largeVolumeContainment"/>
    <s v="KW Rocketry"/>
    <s v="Yes"/>
    <s v="No"/>
    <n v="4.5"/>
    <x v="0"/>
    <s v="Fuel Tank"/>
    <n v="4"/>
    <x v="1"/>
    <x v="1"/>
    <s v="false"/>
    <m/>
    <m/>
    <m/>
    <m/>
    <m/>
    <m/>
    <m/>
    <m/>
  </r>
  <r>
    <s v="KW2mtankL4A"/>
    <x v="1996"/>
    <n v="9.3013329999999996"/>
    <n v="7680"/>
    <s v="KW Fuel Tank [Medium-Tall]. Unpainted."/>
    <s v="advFuelSystems"/>
    <s v="KW Rocketry"/>
    <s v="Yes"/>
    <s v="No"/>
    <n v="5"/>
    <x v="0"/>
    <s v="Fuel Tank"/>
    <n v="4"/>
    <x v="1"/>
    <x v="1"/>
    <s v="false"/>
    <m/>
    <m/>
    <m/>
    <m/>
    <m/>
    <m/>
    <m/>
    <m/>
  </r>
  <r>
    <s v="KW2mtankL4"/>
    <x v="1997"/>
    <n v="9.3013329999999996"/>
    <n v="7680"/>
    <s v="KW Fuel Tank [Medium-Tall]"/>
    <s v="advFuelSystems"/>
    <s v="KW Rocketry"/>
    <s v="Yes"/>
    <s v="No"/>
    <n v="5"/>
    <x v="0"/>
    <s v="Fuel Tank"/>
    <n v="4"/>
    <x v="1"/>
    <x v="1"/>
    <s v="false"/>
    <m/>
    <m/>
    <m/>
    <m/>
    <m/>
    <m/>
    <m/>
    <m/>
  </r>
  <r>
    <s v="KW2mRCSfuel"/>
    <x v="1998"/>
    <n v="1.351111"/>
    <n v="1760"/>
    <s v="KW Fuel Tank [Medium-Pressurized]"/>
    <s v="specializedControl"/>
    <s v="KW Rocketry"/>
    <s v="Yes"/>
    <s v="No"/>
    <n v="5"/>
    <x v="0"/>
    <s v="Fuel Tank"/>
    <n v="4"/>
    <x v="1"/>
    <x v="1"/>
    <s v="false"/>
    <m/>
    <m/>
    <m/>
    <m/>
    <m/>
    <m/>
    <m/>
    <m/>
  </r>
  <r>
    <s v="KW2mtankL2"/>
    <x v="1999"/>
    <n v="4.6506670000000003"/>
    <n v="3840"/>
    <s v="KW Fuel Tank [Medium-Standard]"/>
    <s v="fuelSystems"/>
    <s v="KW Rocketry"/>
    <s v="Yes"/>
    <s v="No"/>
    <n v="3"/>
    <x v="0"/>
    <s v="Fuel Tank"/>
    <n v="2"/>
    <x v="1"/>
    <x v="1"/>
    <s v="false"/>
    <m/>
    <m/>
    <m/>
    <m/>
    <m/>
    <m/>
    <m/>
    <m/>
  </r>
  <r>
    <s v="KW2mtankPancake"/>
    <x v="1999"/>
    <n v="1.0900000000000001"/>
    <n v="960"/>
    <s v="KW Fuel Tank [Medium-Pancake]"/>
    <s v="heavyRocketry"/>
    <s v="KW Rocketry"/>
    <s v="Yes"/>
    <s v="No"/>
    <n v="4"/>
    <x v="0"/>
    <s v="Fuel Tank"/>
    <n v="3"/>
    <x v="1"/>
    <x v="1"/>
    <s v="false"/>
    <m/>
    <m/>
    <m/>
    <m/>
    <m/>
    <m/>
    <m/>
    <m/>
  </r>
  <r>
    <s v="KW2mtankL1B"/>
    <x v="2000"/>
    <n v="2020"/>
    <n v="1920"/>
    <s v="2.5m Service Module Tank. (PART NOT SUPPORTED BY RP-0 OR RO)"/>
    <s v="fuelSystems"/>
    <s v="KW Rocketry"/>
    <s v="No"/>
    <s v="No"/>
    <n v="3"/>
    <x v="7"/>
    <s v="Fuel Tank"/>
    <m/>
    <x v="11"/>
    <x v="1"/>
    <m/>
    <m/>
    <m/>
    <m/>
    <m/>
    <m/>
    <m/>
    <m/>
    <m/>
  </r>
  <r>
    <s v="KW2mtankL1"/>
    <x v="2001"/>
    <n v="2.3253330000000001"/>
    <n v="1920"/>
    <s v="KW Fuel Tank [Medium-Short]"/>
    <s v="fuelSystems"/>
    <s v="KW Rocketry"/>
    <s v="Yes"/>
    <s v="No"/>
    <n v="3"/>
    <x v="0"/>
    <s v="Fuel Tank"/>
    <n v="2"/>
    <x v="1"/>
    <x v="1"/>
    <s v="false"/>
    <m/>
    <m/>
    <m/>
    <m/>
    <m/>
    <m/>
    <m/>
    <m/>
  </r>
  <r>
    <s v="KW2mtankL0_5"/>
    <x v="2002"/>
    <n v="1.1626669999999999"/>
    <n v="960"/>
    <s v="KW Fuel Tank [Medium-ExtraShort]"/>
    <s v="fuelSystems"/>
    <s v="KW Rocketry"/>
    <s v="Yes"/>
    <s v="No"/>
    <n v="3"/>
    <x v="0"/>
    <s v="Fuel Tank"/>
    <n v="2"/>
    <x v="1"/>
    <x v="1"/>
    <s v="false"/>
    <m/>
    <m/>
    <m/>
    <m/>
    <m/>
    <m/>
    <m/>
    <m/>
  </r>
  <r>
    <s v="KW1mtankL4"/>
    <x v="2003"/>
    <n v="1.1626669999999999"/>
    <n v="960"/>
    <s v="KW Fuel Tank [Small-Tall]"/>
    <s v="fuelSystems"/>
    <s v="KW Rocketry"/>
    <s v="Yes"/>
    <s v="No"/>
    <n v="3"/>
    <x v="0"/>
    <s v="Fuel Tank"/>
    <n v="2"/>
    <x v="1"/>
    <x v="1"/>
    <s v="false"/>
    <m/>
    <m/>
    <m/>
    <m/>
    <m/>
    <m/>
    <m/>
    <m/>
  </r>
  <r>
    <s v="KW1mtankL2"/>
    <x v="2004"/>
    <n v="1"/>
    <n v="480"/>
    <s v="KW Fuel Tank [Small-Standard]"/>
    <s v="advRocketry"/>
    <s v="KW Rocketry"/>
    <s v="Yes"/>
    <s v="No"/>
    <n v="3"/>
    <x v="0"/>
    <s v="Fuel Tank"/>
    <n v="2"/>
    <x v="1"/>
    <x v="1"/>
    <s v="false"/>
    <m/>
    <m/>
    <m/>
    <m/>
    <m/>
    <m/>
    <m/>
    <m/>
  </r>
  <r>
    <s v="KW1mRCSfuel"/>
    <x v="2005"/>
    <n v="1"/>
    <n v="400"/>
    <s v="KW Fuel Tank [Small-Pressurized]"/>
    <s v="fuelSystems"/>
    <s v="KW Rocketry"/>
    <s v="Yes"/>
    <s v="No"/>
    <n v="3"/>
    <x v="0"/>
    <s v="Fuel Tank"/>
    <n v="2"/>
    <x v="1"/>
    <x v="1"/>
    <s v="false"/>
    <m/>
    <m/>
    <m/>
    <m/>
    <m/>
    <m/>
    <m/>
    <m/>
  </r>
  <r>
    <s v="KW1mtankL1"/>
    <x v="2006"/>
    <n v="1"/>
    <n v="240"/>
    <s v="KW Fuel Tank [Small-Short]"/>
    <s v="generalRocketry"/>
    <s v="KW Rocketry"/>
    <s v="Yes"/>
    <s v="No"/>
    <n v="2"/>
    <x v="0"/>
    <s v="Fuel Tank"/>
    <n v="1"/>
    <x v="1"/>
    <x v="1"/>
    <s v="false"/>
    <m/>
    <m/>
    <m/>
    <m/>
    <m/>
    <m/>
    <m/>
    <m/>
  </r>
  <r>
    <s v="KW1mtankPancake"/>
    <x v="2006"/>
    <n v="1"/>
    <n v="120"/>
    <s v="KW Fuel Tank [Small-Pancake]"/>
    <s v="basicRocketry"/>
    <s v="KW Rocketry"/>
    <s v="Yes"/>
    <s v="No"/>
    <n v="1"/>
    <x v="0"/>
    <s v="Fuel Tank"/>
    <m/>
    <x v="1"/>
    <x v="1"/>
    <s v="false"/>
    <m/>
    <m/>
    <m/>
    <m/>
    <m/>
    <m/>
    <m/>
    <m/>
  </r>
  <r>
    <s v="KW1mtankL0_5"/>
    <x v="2007"/>
    <n v="1"/>
    <n v="120"/>
    <s v="KW Fuel Tank [Small-ExtraShort]"/>
    <s v="basicRocketry"/>
    <s v="KW Rocketry"/>
    <s v="Yes"/>
    <s v="No"/>
    <n v="1"/>
    <x v="0"/>
    <s v="Fuel Tank"/>
    <m/>
    <x v="1"/>
    <x v="1"/>
    <s v="false"/>
    <m/>
    <m/>
    <m/>
    <m/>
    <m/>
    <m/>
    <m/>
    <m/>
  </r>
  <r>
    <s v="KWFuelAdapter5x3"/>
    <x v="2008"/>
    <n v="6.4145260000000004"/>
    <n v="5296"/>
    <s v="KW Fuel Tank Adapter. 5:3 ratio."/>
    <s v="metaMaterials"/>
    <s v="KW Rocketry"/>
    <s v="Yes"/>
    <s v="No"/>
    <n v="7"/>
    <x v="0"/>
    <s v="Fuel Tank"/>
    <n v="6"/>
    <x v="1"/>
    <x v="1"/>
    <s v="false"/>
    <m/>
    <m/>
    <m/>
    <m/>
    <m/>
    <m/>
    <m/>
    <m/>
  </r>
  <r>
    <s v="KWFuelAdapter5x2"/>
    <x v="2009"/>
    <n v="8.5112520000000007"/>
    <n v="7025"/>
    <s v="KW Fuel Tank Adapter. Large. 2:1 ratio."/>
    <s v="metaMaterials"/>
    <s v="KW Rocketry"/>
    <s v="Yes"/>
    <s v="No"/>
    <n v="7"/>
    <x v="0"/>
    <s v="Fuel Tank"/>
    <n v="6"/>
    <x v="1"/>
    <x v="1"/>
    <s v="false"/>
    <m/>
    <m/>
    <m/>
    <m/>
    <m/>
    <m/>
    <m/>
    <m/>
  </r>
  <r>
    <s v="KWFuelAdapter3x2S"/>
    <x v="2010"/>
    <n v="1.9680930000000001"/>
    <n v="1625"/>
    <s v="KW Fuel Tank Adapter. Short. 3:2 ratio."/>
    <s v="specializedConstruction"/>
    <s v="KW Rocketry"/>
    <s v="Yes"/>
    <s v="No"/>
    <n v="5"/>
    <x v="0"/>
    <s v="Fuel Tank"/>
    <n v="4"/>
    <x v="1"/>
    <x v="1"/>
    <s v="false"/>
    <m/>
    <m/>
    <m/>
    <m/>
    <m/>
    <m/>
    <m/>
    <m/>
  </r>
  <r>
    <s v="KWFuelAdapter3x2"/>
    <x v="2011"/>
    <n v="4.0862579999999999"/>
    <n v="3373"/>
    <s v="KW Fuel Tank Adapter. 3:2 ratio."/>
    <s v="specializedConstruction"/>
    <s v="KW Rocketry"/>
    <s v="Yes"/>
    <s v="No"/>
    <n v="5"/>
    <x v="0"/>
    <s v="Fuel Tank"/>
    <n v="4"/>
    <x v="1"/>
    <x v="1"/>
    <s v="false"/>
    <m/>
    <m/>
    <m/>
    <m/>
    <m/>
    <m/>
    <m/>
    <m/>
  </r>
  <r>
    <s v="KWFuelAdapter3x1S"/>
    <x v="2012"/>
    <n v="2.795636"/>
    <n v="2308"/>
    <s v="KW Fuel Tank Adapter. Short. 3:1 ratio."/>
    <s v="specializedConstruction"/>
    <s v="KW Rocketry"/>
    <s v="Yes"/>
    <s v="No"/>
    <n v="5"/>
    <x v="0"/>
    <s v="Fuel Tank"/>
    <n v="4"/>
    <x v="1"/>
    <x v="1"/>
    <s v="false"/>
    <m/>
    <m/>
    <m/>
    <m/>
    <m/>
    <m/>
    <m/>
    <m/>
  </r>
  <r>
    <s v="KWFuelAdapter3x1"/>
    <x v="2013"/>
    <n v="5.7156159999999998"/>
    <n v="4720"/>
    <s v="KW Fuel Tank Adapter. 3:1 ratio."/>
    <s v="specializedConstruction"/>
    <s v="KW Rocketry"/>
    <s v="Yes"/>
    <s v="No"/>
    <n v="5"/>
    <x v="0"/>
    <s v="Fuel Tank"/>
    <n v="4"/>
    <x v="1"/>
    <x v="1"/>
    <s v="false"/>
    <m/>
    <m/>
    <m/>
    <m/>
    <m/>
    <m/>
    <m/>
    <m/>
  </r>
  <r>
    <s v="KWFuelAdapter2x1S"/>
    <x v="2014"/>
    <n v="1"/>
    <n v="570"/>
    <s v="KW Fuel Tank Adapter. Short. 2:1 ratio."/>
    <s v="advConstruction"/>
    <s v="KW Rocketry"/>
    <s v="Yes"/>
    <s v="No"/>
    <n v="4"/>
    <x v="0"/>
    <s v="Fuel Tank"/>
    <n v="3"/>
    <x v="1"/>
    <x v="1"/>
    <s v="false"/>
    <m/>
    <m/>
    <m/>
    <m/>
    <m/>
    <m/>
    <m/>
    <m/>
  </r>
  <r>
    <s v="KWFuelAdapter2x1"/>
    <x v="2015"/>
    <n v="1.5007250000000001"/>
    <n v="1239"/>
    <s v="KW Fuel Tank Adapter. 2:1 ratio."/>
    <s v="advConstruction"/>
    <s v="KW Rocketry"/>
    <s v="Yes"/>
    <s v="No"/>
    <n v="4"/>
    <x v="0"/>
    <s v="Fuel Tank"/>
    <n v="3"/>
    <x v="1"/>
    <x v="1"/>
    <s v="false"/>
    <m/>
    <m/>
    <m/>
    <m/>
    <m/>
    <m/>
    <m/>
    <m/>
  </r>
  <r>
    <s v="KW3mPetalAdapter"/>
    <x v="2016"/>
    <n v="2000"/>
    <n v="8000"/>
    <s v="KW Deploying Petal Shroud. 3:2 ratio. Must decouple payload with right click. Will decouple top node upon staging."/>
    <s v="specializedConstruction"/>
    <s v="KW Rocketry"/>
    <s v="Yes"/>
    <s v="No"/>
    <n v="5"/>
    <x v="0"/>
    <s v="Payload"/>
    <n v="5"/>
    <x v="0"/>
    <x v="0"/>
    <s v="false"/>
    <s v="Apollo"/>
    <m/>
    <n v="1968"/>
    <m/>
    <m/>
    <m/>
    <m/>
    <m/>
  </r>
  <r>
    <s v="KW2mNoseCone"/>
    <x v="2017"/>
    <n v="1"/>
    <n v="3200"/>
    <s v="An aerodynamic nosecone for strap-on liquid fuelled cores."/>
    <s v="supersonicFlight"/>
    <s v="KW Rocketry"/>
    <s v="Yes"/>
    <s v="No"/>
    <n v="3"/>
    <x v="0"/>
    <s v="Nosecone"/>
    <n v="3"/>
    <x v="1"/>
    <x v="1"/>
    <s v="false"/>
    <m/>
    <m/>
    <m/>
    <m/>
    <m/>
    <m/>
    <m/>
    <m/>
  </r>
  <r>
    <s v="KW2mFairingBase"/>
    <x v="2018"/>
    <n v="6"/>
    <n v="0"/>
    <s v="The base upon which to mount your payload and 2.5m fairings."/>
    <s v="start"/>
    <s v="KW Rocketry"/>
    <s v="Yes"/>
    <s v="Yes"/>
    <n v="0"/>
    <x v="0"/>
    <s v="Fairing Base"/>
    <m/>
    <x v="1"/>
    <x v="0"/>
    <s v="true"/>
    <m/>
    <m/>
    <n v="0"/>
    <m/>
    <m/>
    <m/>
    <m/>
    <m/>
  </r>
  <r>
    <s v="KW3mNoseCone"/>
    <x v="2019"/>
    <n v="1"/>
    <n v="5000"/>
    <s v="An aerodynamic nosecone for strap-on liquid fuelled cores."/>
    <s v="advAerodynamics"/>
    <s v="KW Rocketry"/>
    <s v="Yes"/>
    <s v="No"/>
    <n v="5"/>
    <x v="0"/>
    <s v="Nosecone"/>
    <n v="3"/>
    <x v="1"/>
    <x v="1"/>
    <s v="false"/>
    <m/>
    <m/>
    <m/>
    <m/>
    <m/>
    <m/>
    <m/>
    <m/>
  </r>
  <r>
    <s v="KW3mFairingBase"/>
    <x v="2020"/>
    <n v="12"/>
    <n v="0"/>
    <s v="The base upon which to mount your payload and 3.75m fairings."/>
    <s v="engineering101"/>
    <s v="KW Rocketry"/>
    <s v="Yes"/>
    <s v="Yes"/>
    <n v="1"/>
    <x v="0"/>
    <s v="Fairing Base"/>
    <m/>
    <x v="1"/>
    <x v="0"/>
    <s v="true"/>
    <m/>
    <m/>
    <n v="0"/>
    <m/>
    <m/>
    <m/>
    <m/>
    <m/>
  </r>
  <r>
    <s v="KWFlatadapter3x2"/>
    <x v="2021"/>
    <n v="800"/>
    <n v="7000"/>
    <s v="KW Flat Adapter. 3:2 ratio."/>
    <s v="specializedConstruction"/>
    <s v="KW Rocketry"/>
    <s v="Yes"/>
    <s v="No"/>
    <n v="5"/>
    <x v="0"/>
    <s v="Adapter"/>
    <m/>
    <x v="40"/>
    <x v="0"/>
    <s v="false"/>
    <m/>
    <m/>
    <n v="1956"/>
    <m/>
    <m/>
    <m/>
    <m/>
    <m/>
  </r>
  <r>
    <s v="KWFlatadapter3x1"/>
    <x v="2022"/>
    <n v="400"/>
    <n v="5500"/>
    <s v="KW Flat Adapter. 3:1 ratio."/>
    <s v="specializedConstruction"/>
    <s v="KW Rocketry"/>
    <s v="Yes"/>
    <s v="No"/>
    <n v="5"/>
    <x v="0"/>
    <s v="Adapter"/>
    <m/>
    <x v="40"/>
    <x v="0"/>
    <s v="false"/>
    <m/>
    <m/>
    <n v="1956"/>
    <m/>
    <m/>
    <m/>
    <m/>
    <m/>
  </r>
  <r>
    <s v="KWFlatadapter2x1"/>
    <x v="2023"/>
    <n v="250"/>
    <n v="4500"/>
    <s v="KW Flat Adapter. 2:1 ratio."/>
    <s v="advConstruction"/>
    <s v="KW Rocketry"/>
    <s v="Yes"/>
    <s v="No"/>
    <n v="4"/>
    <x v="0"/>
    <s v="Adapter"/>
    <m/>
    <x v="60"/>
    <x v="0"/>
    <s v="false"/>
    <m/>
    <m/>
    <n v="1961"/>
    <m/>
    <m/>
    <m/>
    <m/>
    <m/>
  </r>
  <r>
    <s v="KW3mFairingWall"/>
    <x v="2024"/>
    <n v="2"/>
    <n v="0"/>
    <s v="KW Fairing Wall Third [Large]"/>
    <s v="engineering101"/>
    <s v="KW Rocketry"/>
    <s v="Yes"/>
    <s v="Yes"/>
    <n v="1"/>
    <x v="0"/>
    <s v="Fairing"/>
    <m/>
    <x v="1"/>
    <x v="0"/>
    <s v="true"/>
    <m/>
    <m/>
    <n v="0"/>
    <m/>
    <m/>
    <m/>
    <m/>
    <m/>
  </r>
  <r>
    <s v="KW5mFairingWall"/>
    <x v="2025"/>
    <n v="1"/>
    <n v="0"/>
    <s v="KW Fairing Wall Quarter [Extra Large]"/>
    <s v="basicConstruction"/>
    <s v="KW Rocketry"/>
    <s v="Yes"/>
    <s v="Yes"/>
    <n v="1.5"/>
    <x v="0"/>
    <s v="Fairing"/>
    <m/>
    <x v="1"/>
    <x v="0"/>
    <s v="true"/>
    <m/>
    <m/>
    <n v="0"/>
    <m/>
    <m/>
    <m/>
    <m/>
    <m/>
  </r>
  <r>
    <s v="KW1mFairingWall"/>
    <x v="2026"/>
    <n v="1"/>
    <n v="0"/>
    <s v="KW Fairing Wall Half [Small]"/>
    <s v="start"/>
    <s v="KW Rocketry"/>
    <s v="Yes"/>
    <s v="Yes"/>
    <n v="0"/>
    <x v="0"/>
    <s v="Fairing"/>
    <m/>
    <x v="1"/>
    <x v="0"/>
    <s v="true"/>
    <m/>
    <m/>
    <n v="0"/>
    <m/>
    <m/>
    <m/>
    <m/>
    <m/>
  </r>
  <r>
    <s v="KW2mFairingWall"/>
    <x v="2027"/>
    <n v="1"/>
    <n v="0"/>
    <s v="KW Fairing Wall Half [Medium]"/>
    <s v="start"/>
    <s v="KW Rocketry"/>
    <s v="Yes"/>
    <s v="Yes"/>
    <n v="0"/>
    <x v="0"/>
    <s v="Fairing"/>
    <m/>
    <x v="1"/>
    <x v="0"/>
    <s v="true"/>
    <m/>
    <m/>
    <n v="0"/>
    <m/>
    <m/>
    <m/>
    <m/>
    <m/>
  </r>
  <r>
    <s v="KW3mFairingCone"/>
    <x v="2028"/>
    <n v="3"/>
    <n v="0"/>
    <s v="KW Fairing Cone Third [Large]"/>
    <s v="engineering101"/>
    <s v="KW Rocketry"/>
    <s v="Yes"/>
    <s v="Yes"/>
    <n v="1"/>
    <x v="0"/>
    <s v="Fairing"/>
    <m/>
    <x v="1"/>
    <x v="0"/>
    <s v="true"/>
    <m/>
    <m/>
    <n v="0"/>
    <m/>
    <m/>
    <m/>
    <m/>
    <m/>
  </r>
  <r>
    <s v="KW1mFairingCone"/>
    <x v="2029"/>
    <n v="1"/>
    <n v="0"/>
    <s v="KW Fairing Cone Half [Small]"/>
    <s v="start"/>
    <s v="KW Rocketry"/>
    <s v="Yes"/>
    <s v="Yes"/>
    <n v="0"/>
    <x v="0"/>
    <s v="Fairing"/>
    <m/>
    <x v="1"/>
    <x v="0"/>
    <s v="true"/>
    <m/>
    <m/>
    <n v="0"/>
    <m/>
    <m/>
    <m/>
    <m/>
    <m/>
  </r>
  <r>
    <s v="KW2mFairingCone"/>
    <x v="2030"/>
    <n v="2"/>
    <n v="0"/>
    <s v="KW Fairing Cone Half [Medium]"/>
    <s v="start"/>
    <s v="KW Rocketry"/>
    <s v="Yes"/>
    <s v="Yes"/>
    <n v="0"/>
    <x v="0"/>
    <s v="Fairing"/>
    <m/>
    <x v="1"/>
    <x v="0"/>
    <s v="true"/>
    <m/>
    <m/>
    <n v="0"/>
    <m/>
    <m/>
    <m/>
    <m/>
    <m/>
  </r>
  <r>
    <s v="KW5mNoseCone"/>
    <x v="2031"/>
    <n v="1"/>
    <n v="7500"/>
    <s v="An aerodynamic nosecone for strap-on liquid fuelled cores."/>
    <s v="heavyAerodynamics"/>
    <s v="KW Rocketry"/>
    <s v="Yes"/>
    <s v="No"/>
    <n v="5"/>
    <x v="0"/>
    <s v="Nosecone"/>
    <n v="4"/>
    <x v="1"/>
    <x v="1"/>
    <s v="false"/>
    <m/>
    <m/>
    <m/>
    <m/>
    <m/>
    <m/>
    <m/>
    <m/>
  </r>
  <r>
    <s v="KW3mExpandedFairingWall"/>
    <x v="2032"/>
    <n v="2"/>
    <n v="0"/>
    <s v="KW Expanded Fairing Wall Third [Large]"/>
    <s v="engineering101"/>
    <s v="KW Rocketry"/>
    <s v="Yes"/>
    <s v="Yes"/>
    <n v="1"/>
    <x v="0"/>
    <s v="Fairing"/>
    <m/>
    <x v="1"/>
    <x v="0"/>
    <s v="true"/>
    <m/>
    <m/>
    <n v="0"/>
    <m/>
    <m/>
    <m/>
    <m/>
    <m/>
  </r>
  <r>
    <s v="KW2mExpandedFairingWall"/>
    <x v="2033"/>
    <n v="2"/>
    <n v="0"/>
    <s v="KW Expanded Fairing Wall Half [Medium]"/>
    <s v="start"/>
    <s v="KW Rocketry"/>
    <s v="Yes"/>
    <s v="Yes"/>
    <n v="0"/>
    <x v="0"/>
    <s v="Fairing"/>
    <m/>
    <x v="1"/>
    <x v="0"/>
    <s v="true"/>
    <m/>
    <m/>
    <n v="0"/>
    <m/>
    <m/>
    <m/>
    <m/>
    <m/>
  </r>
  <r>
    <s v="KW12mExpandedFairingCone"/>
    <x v="2034"/>
    <n v="1"/>
    <n v="0"/>
    <s v="KW Expanded Fairing Cone Half [Small]"/>
    <s v="start"/>
    <s v="KW Rocketry"/>
    <s v="Yes"/>
    <s v="Yes"/>
    <n v="0"/>
    <x v="0"/>
    <s v="Fairing"/>
    <m/>
    <x v="1"/>
    <x v="0"/>
    <s v="true"/>
    <m/>
    <m/>
    <n v="0"/>
    <m/>
    <m/>
    <m/>
    <m/>
    <m/>
  </r>
  <r>
    <s v="KW2mExpandedFairingCone"/>
    <x v="2035"/>
    <n v="3"/>
    <n v="0"/>
    <s v="KW Expanded Fairing Cone Half [Medium]"/>
    <s v="start"/>
    <s v="KW Rocketry"/>
    <s v="Yes"/>
    <s v="Yes"/>
    <n v="0"/>
    <x v="0"/>
    <s v="Fairing"/>
    <m/>
    <x v="1"/>
    <x v="0"/>
    <s v="true"/>
    <m/>
    <m/>
    <n v="0"/>
    <m/>
    <m/>
    <m/>
    <m/>
    <m/>
  </r>
  <r>
    <s v="KWRadBattSmallS"/>
    <x v="2036"/>
    <n v="125"/>
    <n v="800"/>
    <s v="A small and compact battery pack used to store charge."/>
    <s v="electrics"/>
    <s v="KW Rocketry"/>
    <s v="Yes"/>
    <s v="No"/>
    <n v="3"/>
    <x v="5"/>
    <s v="Battery"/>
    <n v="3"/>
    <x v="1"/>
    <x v="1"/>
    <s v="false"/>
    <m/>
    <m/>
    <m/>
    <s v="2400 EC"/>
    <m/>
    <m/>
    <m/>
    <m/>
  </r>
  <r>
    <s v="KWRadBattSmallL"/>
    <x v="2037"/>
    <n v="300"/>
    <n v="1600"/>
    <s v="A small and compact battery pack used to store charge."/>
    <s v="electrics"/>
    <s v="KW Rocketry"/>
    <s v="Yes"/>
    <s v="No"/>
    <n v="3"/>
    <x v="5"/>
    <s v="Battery"/>
    <n v="4"/>
    <x v="1"/>
    <x v="1"/>
    <s v="false"/>
    <m/>
    <m/>
    <m/>
    <s v="4800 EC"/>
    <m/>
    <m/>
    <m/>
    <m/>
  </r>
  <r>
    <s v="KWRadBattLargeS"/>
    <x v="2038"/>
    <n v="1200"/>
    <n v="3200"/>
    <s v="A larger and heavier battery pack used to store higher levels of charge."/>
    <s v="advElectrics"/>
    <s v="KW Rocketry"/>
    <s v="Yes"/>
    <s v="No"/>
    <n v="4"/>
    <x v="5"/>
    <s v="Battery"/>
    <n v="5"/>
    <x v="1"/>
    <x v="1"/>
    <s v="false"/>
    <m/>
    <m/>
    <m/>
    <s v="9600 EC"/>
    <m/>
    <m/>
    <m/>
    <m/>
  </r>
  <r>
    <s v="KWRadBattLargeL"/>
    <x v="2039"/>
    <n v="2400"/>
    <n v="6400"/>
    <s v="A larger and heavier battery pack used to store higher levels of charge."/>
    <s v="advElectrics"/>
    <s v="KW Rocketry"/>
    <s v="Yes"/>
    <s v="No"/>
    <n v="4"/>
    <x v="5"/>
    <s v="Battery"/>
    <n v="6"/>
    <x v="1"/>
    <x v="1"/>
    <s v="false"/>
    <m/>
    <m/>
    <m/>
    <s v="19200 EC"/>
    <m/>
    <m/>
    <m/>
    <m/>
  </r>
  <r>
    <s v="KWadapter3x2"/>
    <x v="2040"/>
    <n v="1200"/>
    <n v="6000"/>
    <s v="An interstage capable of one size to another. 3:2 ratio."/>
    <s v="specializedConstruction"/>
    <s v="KW Rocketry"/>
    <s v="Yes"/>
    <s v="No"/>
    <n v="5"/>
    <x v="0"/>
    <s v="Adapter"/>
    <m/>
    <x v="1"/>
    <x v="0"/>
    <s v="false"/>
    <m/>
    <m/>
    <n v="0"/>
    <m/>
    <m/>
    <m/>
    <m/>
    <m/>
  </r>
  <r>
    <s v="KWadapter2x1"/>
    <x v="2041"/>
    <n v="750"/>
    <n v="3500"/>
    <s v="An interstage capable of one size to another. 2:1 ratio."/>
    <s v="advConstruction"/>
    <s v="KW Rocketry"/>
    <s v="Yes"/>
    <s v="No"/>
    <n v="4"/>
    <x v="0"/>
    <s v="Adapter"/>
    <m/>
    <x v="60"/>
    <x v="0"/>
    <s v="false"/>
    <m/>
    <m/>
    <n v="1961"/>
    <m/>
    <m/>
    <m/>
    <m/>
    <m/>
  </r>
  <r>
    <s v="RD-181"/>
    <x v="2042"/>
    <m/>
    <m/>
    <m/>
    <s v="stagedTL7"/>
    <s v="Engine_Config"/>
    <s v="Yes"/>
    <m/>
    <n v="8"/>
    <x v="3"/>
    <m/>
    <n v="10"/>
    <x v="184"/>
    <x v="0"/>
    <m/>
    <s v="Antares (Replace NK33)"/>
    <s v="RD191"/>
    <n v="2018"/>
    <m/>
    <m/>
    <m/>
    <m/>
    <m/>
  </r>
  <r>
    <s v="RD-253"/>
    <x v="2043"/>
    <m/>
    <m/>
    <m/>
    <m/>
    <s v="Engine_Config"/>
    <s v="Yes"/>
    <m/>
    <e v="#N/A"/>
    <x v="3"/>
    <m/>
    <m/>
    <x v="142"/>
    <x v="0"/>
    <s v="true"/>
    <s v="Proton"/>
    <s v="RD253"/>
    <n v="1966"/>
    <m/>
    <m/>
    <m/>
    <m/>
    <m/>
  </r>
  <r>
    <s v="CXA_KU_ANTENNA"/>
    <x v="2044"/>
    <n v="1400"/>
    <n v="3500"/>
    <s v="This communications antenna has been specifically built for the purpose of downlinking high rate data from space stations. Dish is mounted to an extendable boom to clear adjacent station modules. This antenna also can act as a relay, with automatic store and forward capabilities as well as advanced pathfinding algorithms."/>
    <s v="automation"/>
    <s v="CxAerospace"/>
    <s v="Yes"/>
    <s v="No"/>
    <n v="6"/>
    <x v="17"/>
    <s v="Antenna"/>
    <m/>
    <x v="186"/>
    <x v="0"/>
    <s v="false"/>
    <m/>
    <m/>
    <n v="1986"/>
    <s v="Space Station Design"/>
    <m/>
    <m/>
    <m/>
    <m/>
  </r>
  <r>
    <s v="ca_fom_drogue"/>
    <x v="2045"/>
    <n v="500"/>
    <n v="2000"/>
    <s v="Some Fomalhaut atmospheric entry profiles call for earlier and/or more gentle braking. For those, we've designed this massive and resilient drogue chute. Warning: This chute is not rated for low touch-down velocities. Prepare for harsh, bumpy landings (PART NOT SUPPORTED BY RP-0 OR RO)"/>
    <s v="landing"/>
    <s v="Coatl Aerospace"/>
    <s v="No"/>
    <s v="No"/>
    <n v="3"/>
    <x v="7"/>
    <s v="Parachute"/>
    <m/>
    <x v="11"/>
    <x v="1"/>
    <m/>
    <m/>
    <m/>
    <m/>
    <m/>
    <m/>
    <m/>
    <m/>
    <m/>
  </r>
  <r>
    <s v="solarpanel-deploying-2x1-1"/>
    <x v="2046"/>
    <n v="6500"/>
    <n v="130000"/>
    <s v="Disputing the Gigantor-XL's claim of 'single largest solar array available', the Megalador is large and unwieldy - but, if you can get past all that, is packed with loads of advanced solar cells. 24m^2."/>
    <s v="highTechElectricalSystems"/>
    <s v="Near Future Solar"/>
    <s v="Yes"/>
    <s v="Yes"/>
    <e v="#N/A"/>
    <x v="5"/>
    <s v="Solar"/>
    <n v="11"/>
    <x v="10"/>
    <x v="0"/>
    <s v="true"/>
    <m/>
    <m/>
    <n v="2009"/>
    <m/>
    <m/>
    <m/>
    <m/>
    <m/>
  </r>
  <r>
    <s v="solarpanel-deploying-1x3-1"/>
    <x v="2047"/>
    <n v="550"/>
    <n v="11000"/>
    <s v="As a follow up to the underwhelmingly popular 1x4 series, the KRX also includes concentrator lenses for extra power at the cost of mass. On the KRX, support struts are sacrificed to cut down that mass, the result is a panel that is quite light for its generation capabilities. Just don't sneeze on it. 1.44m^2."/>
    <s v="experimentalElectrics"/>
    <s v="Near Future Solar"/>
    <s v="Yes"/>
    <s v="Yes"/>
    <n v="8"/>
    <x v="5"/>
    <s v="Solar"/>
    <n v="10"/>
    <x v="74"/>
    <x v="0"/>
    <s v="true"/>
    <m/>
    <m/>
    <n v="1998"/>
    <m/>
    <m/>
    <m/>
    <m/>
    <m/>
  </r>
  <r>
    <s v="solarpanel-deploying-2x1-2"/>
    <x v="2048"/>
    <n v="7000"/>
    <n v="140000"/>
    <s v="A compact, pared down (with shears!) version of the Trio without some of that finnecky extension gear. Comes in a box advertising something about the odds, and how you shouldn't worry about them or even mention them. Uses the latest state of the art technology. 25.875m^2."/>
    <s v="highTechElectricalSystems"/>
    <s v="Near Future Solar"/>
    <s v="Yes"/>
    <s v="Yes"/>
    <e v="#N/A"/>
    <x v="5"/>
    <s v="Solar"/>
    <n v="11"/>
    <x v="10"/>
    <x v="0"/>
    <s v="true"/>
    <m/>
    <m/>
    <n v="2009"/>
    <m/>
    <m/>
    <m/>
    <m/>
    <m/>
  </r>
  <r>
    <s v="solarpanel-deploying-1x4-2"/>
    <x v="2049"/>
    <n v="880"/>
    <n v="17600"/>
    <s v="The most advanced solar panel technologies available of all kinds! This panel improves on concentrator lenses by incorporating much more sensitive photodiodes. Do you really need to look at the price tag? Studies disagree. 3.2m^2."/>
    <s v="experimentalElectrics"/>
    <s v="Near Future Solar"/>
    <s v="Yes"/>
    <s v="Yes"/>
    <n v="8"/>
    <x v="5"/>
    <s v="Solar"/>
    <n v="10"/>
    <x v="10"/>
    <x v="0"/>
    <s v="true"/>
    <m/>
    <m/>
    <n v="2009"/>
    <m/>
    <m/>
    <m/>
    <m/>
    <m/>
  </r>
  <r>
    <s v="solarpanel-deploying-2x3-1"/>
    <x v="2050"/>
    <n v="8800"/>
    <n v="176000"/>
    <s v="A slightly heavy alternative to the Megalador, the Trio mounts a trio of paired solar panels for efficient generation. Tradeoffs include a more fragile structure and a larger undeployed footprint. Uses the latest state of the art technology. 32.625m^2."/>
    <s v="highTechElectricalSystems"/>
    <s v="Near Future Solar"/>
    <s v="Yes"/>
    <s v="Yes"/>
    <e v="#N/A"/>
    <x v="5"/>
    <s v="Solar"/>
    <n v="11"/>
    <x v="160"/>
    <x v="0"/>
    <s v="true"/>
    <m/>
    <m/>
    <n v="2019"/>
    <m/>
    <m/>
    <m/>
    <m/>
    <m/>
  </r>
  <r>
    <s v="solarpanel-deploying-1x4-1"/>
    <x v="2051"/>
    <n v="770"/>
    <n v="15400"/>
    <s v="Kerb Kastria's solar panel offering includes special lenses that concentrate sunlight onto fewer, stronger solar cells. This increases power density by almost 50%, but also increases panel mass. 2.5m^2."/>
    <s v="experimentalElectrics"/>
    <s v="Near Future Solar"/>
    <s v="Yes"/>
    <s v="Yes"/>
    <n v="8"/>
    <x v="5"/>
    <s v="Solar"/>
    <n v="10"/>
    <x v="74"/>
    <x v="0"/>
    <s v="true"/>
    <m/>
    <m/>
    <n v="1998"/>
    <m/>
    <m/>
    <m/>
    <m/>
    <m/>
  </r>
  <r>
    <s v="pit-125"/>
    <x v="2052"/>
    <n v="14140"/>
    <n v="52700"/>
    <s v="Kerbium engineers spent months working on the followup to the critically acclaimed KP-01. The KP-XL uses a patented &quot;larger exhaust tube&quot; principle and a ton more inductive coils. Not literally, it's more like 200 kilos. Has the same adjustable power capabilities as the previous model."/>
    <s v="advEMSystems"/>
    <s v="Near Future Propulsion"/>
    <s v="Yes"/>
    <s v="Yes"/>
    <n v="10"/>
    <x v="14"/>
    <s v="Electric Engine"/>
    <n v="11"/>
    <x v="33"/>
    <x v="0"/>
    <s v="true"/>
    <m/>
    <m/>
    <n v="2051"/>
    <s v="Larger, so generation after"/>
    <m/>
    <m/>
    <m/>
    <m/>
  </r>
  <r>
    <s v="pit-0625"/>
    <x v="2053"/>
    <n v="7002"/>
    <n v="31000"/>
    <s v="A small inductive electric engine with a lot of magnets. Low power but good performance. Power input can be increased to boost the specific impulse, though this could also increase overheating."/>
    <s v="advEMSystems"/>
    <s v="Near Future Propulsion"/>
    <s v="Yes"/>
    <s v="Yes"/>
    <n v="10"/>
    <x v="14"/>
    <s v="Electric Engine"/>
    <n v="11"/>
    <x v="32"/>
    <x v="0"/>
    <s v="true"/>
    <m/>
    <m/>
    <n v="2035"/>
    <s v="Still requires technology advancements"/>
    <m/>
    <m/>
    <m/>
    <m/>
  </r>
  <r>
    <s v="SXTmk3Cockpit52"/>
    <x v="2054"/>
    <n v="2064"/>
    <n v="41279"/>
    <s v="Cockpit for the B-52 Stratofortress, long-range, subsonic, jet-powered strategic bomber."/>
    <s v="aerodynamicSystems"/>
    <s v="SXT"/>
    <s v="Yes"/>
    <s v="Yes"/>
    <n v="2"/>
    <x v="11"/>
    <s v="Cockpit"/>
    <n v="1"/>
    <x v="179"/>
    <x v="0"/>
    <s v="true"/>
    <s v="B-52"/>
    <m/>
    <n v="1952"/>
    <m/>
    <m/>
    <m/>
    <m/>
    <m/>
  </r>
  <r>
    <s v="SXTKOPO4E"/>
    <x v="2055"/>
    <n v="1000"/>
    <n v="4200"/>
    <s v="The KDB's contender for a 2.5m orbital rocket engine. While less powerful that Rockomax's &quot;Poodle&quot;, its lower profile and strengthened casing does make it easier to land on if you happen to forget your landing legs. Plume configured by RealPlume. (PART NOT SUPPORTED BY RP-0 OR RO)"/>
    <s v="ORPHANS"/>
    <s v="SXT"/>
    <s v="No"/>
    <s v="No"/>
    <s v="ORPH"/>
    <x v="7"/>
    <m/>
    <m/>
    <x v="11"/>
    <x v="1"/>
    <m/>
    <m/>
    <m/>
    <m/>
    <m/>
    <m/>
    <m/>
    <m/>
    <m/>
  </r>
  <r>
    <s v="SXTKO211prop"/>
    <x v="2056"/>
    <n v="600"/>
    <n v="4200"/>
    <s v="A slight increase in power and efficiency over the KO-211D, however, this necessitated a larger and heavier casing. Requires 60 units Liquid Fuel per hour at maximum throttle. (PART NOT SUPPORTED BY RP-0 OR RO)"/>
    <s v="ORPHANS"/>
    <s v="SXT"/>
    <s v="No"/>
    <s v="No"/>
    <s v="ORPH"/>
    <x v="7"/>
    <m/>
    <m/>
    <x v="11"/>
    <x v="1"/>
    <m/>
    <m/>
    <m/>
    <m/>
    <m/>
    <m/>
    <m/>
    <m/>
    <m/>
  </r>
  <r>
    <s v="rcsblock-pulsedplasma-01"/>
    <x v="2057"/>
    <n v="200"/>
    <n v="2550"/>
    <s v="This entry-level electric thruster requires only a small amount of charge. Its disadvantage is its use of unreplenishable solid fuel. However, it is pretty cheap! (PART NOT SUPPORTED BY RP-0 OR RO)"/>
    <s v="ionPropulsion"/>
    <s v="Near Future Propulsion"/>
    <s v="No"/>
    <s v="No"/>
    <n v="7"/>
    <x v="7"/>
    <m/>
    <m/>
    <x v="11"/>
    <x v="1"/>
    <m/>
    <m/>
    <m/>
    <m/>
    <m/>
    <m/>
    <m/>
    <m/>
    <m/>
  </r>
  <r>
    <s v="SXTAn225Ramp"/>
    <x v="2058"/>
    <n v="650"/>
    <n v="8200"/>
    <s v="While not quite as sophisticated as the ramp mounted on the Mk3, it does allow for easy mounting to any surface. (PART NOT SUPPORTED BY RP-0 OR RO)"/>
    <s v="advFlightControl"/>
    <s v="SXT"/>
    <s v="No"/>
    <s v="No"/>
    <n v="4"/>
    <x v="7"/>
    <m/>
    <m/>
    <x v="11"/>
    <x v="1"/>
    <m/>
    <m/>
    <m/>
    <m/>
    <m/>
    <m/>
    <m/>
    <m/>
    <m/>
  </r>
  <r>
    <s v="CXA_NodeCoverV2"/>
    <x v="2059"/>
    <n v="500"/>
    <n v="1000"/>
    <s v="|2M Compact Series Habitation Module| Structural node cover if you want to give you station a sleeker look. Compatible with Kerbal Habitation Module KHM-6-1."/>
    <s v="specializedConstruction"/>
    <s v="CxAerospace"/>
    <s v="Yes"/>
    <s v="No"/>
    <n v="5"/>
    <x v="6"/>
    <s v="Adapter"/>
    <m/>
    <x v="9"/>
    <x v="0"/>
    <s v="false"/>
    <s v="ISS"/>
    <m/>
    <n v="1998"/>
    <m/>
    <m/>
    <m/>
    <m/>
    <m/>
  </r>
  <r>
    <s v="CXA_NodeCoverV1"/>
    <x v="2060"/>
    <n v="500"/>
    <n v="1000"/>
    <s v="|2M Compact Series Habitation Module| Structural node cover if you want to give you station a sleeker look. Compatible with Kerbal Habitation Module KHM-4-1."/>
    <s v="specializedConstruction"/>
    <s v="CxAerospace"/>
    <s v="Yes"/>
    <s v="No"/>
    <n v="5"/>
    <x v="6"/>
    <s v="Adapter"/>
    <m/>
    <x v="9"/>
    <x v="0"/>
    <s v="false"/>
    <s v="ISS"/>
    <m/>
    <n v="1998"/>
    <m/>
    <m/>
    <m/>
    <m/>
    <m/>
  </r>
  <r>
    <s v="RD-275"/>
    <x v="2061"/>
    <m/>
    <m/>
    <m/>
    <s v="stagedTL5"/>
    <s v="Engine_Config"/>
    <s v="Yes"/>
    <m/>
    <n v="6"/>
    <x v="3"/>
    <m/>
    <m/>
    <x v="167"/>
    <x v="0"/>
    <s v="true"/>
    <s v="Proton"/>
    <s v="RD253"/>
    <n v="1993"/>
    <m/>
    <m/>
    <m/>
    <m/>
    <m/>
  </r>
  <r>
    <s v="XKosmos_TKS_RD-0225_EngineLANDERS"/>
    <x v="1034"/>
    <n v="40"/>
    <n v="800"/>
    <s v="A Methalox derivative of the original pressure - fed Kestrel engine that was used on the upper stage of the Falcon 1 launch vehicle. Features a multi - ignition capability and a limited throttling range. Diameter: 0.5 m. Plume configured by RealPlume."/>
    <s v="hydroloxTL7"/>
    <s v="Chaka Monkey"/>
    <s v="Yes"/>
    <s v="Yes"/>
    <n v="8"/>
    <x v="12"/>
    <m/>
    <m/>
    <x v="143"/>
    <x v="0"/>
    <s v="true"/>
    <s v="Falcon 1 (Kestrel)"/>
    <s v="Kestrel_1B"/>
    <n v="2008"/>
    <m/>
    <m/>
    <m/>
    <m/>
    <s v="KK_SPX_Kestrel,RO-Kestrel,XKosmos_TKS_RD-0225_EngineLANDERS"/>
  </r>
  <r>
    <s v="RD-275M"/>
    <x v="2062"/>
    <m/>
    <m/>
    <m/>
    <s v="stagedTL6"/>
    <s v="Engine_Config"/>
    <s v="Yes"/>
    <m/>
    <n v="7"/>
    <x v="3"/>
    <m/>
    <m/>
    <x v="180"/>
    <x v="0"/>
    <s v="true"/>
    <s v="Proton"/>
    <s v="RD253"/>
    <n v="2005"/>
    <m/>
    <m/>
    <m/>
    <m/>
    <m/>
  </r>
  <r>
    <s v="RO-Kestrel"/>
    <x v="2063"/>
    <n v="40"/>
    <n v="800"/>
    <s v="Pressure-fed kerosene/LOX engine that was used in the second stage of the Falcon 1 launcher. Diameter: [1.4 m]. Plume configured by RealPlume."/>
    <s v="veryHeavyRocketry"/>
    <s v="AIES"/>
    <s v="Yes"/>
    <s v="Yes"/>
    <n v="6"/>
    <x v="12"/>
    <s v="US Engine"/>
    <m/>
    <x v="143"/>
    <x v="0"/>
    <s v="true"/>
    <s v="Falcon 1 (Kestrel)"/>
    <s v="Kestrel"/>
    <n v="2006"/>
    <m/>
    <m/>
    <m/>
    <m/>
    <s v="KK_SPX_Kestrel,RO-Kestrel,XKosmos_TKS_RD-0225_EngineLANDERS"/>
  </r>
  <r>
    <s v="RD-270"/>
    <x v="1054"/>
    <m/>
    <m/>
    <m/>
    <m/>
    <s v="Engine_Config"/>
    <s v="Yes"/>
    <m/>
    <e v="#N/A"/>
    <x v="3"/>
    <m/>
    <m/>
    <x v="150"/>
    <x v="0"/>
    <m/>
    <m/>
    <s v="RD270"/>
    <n v="1971"/>
    <m/>
    <m/>
    <m/>
    <m/>
    <m/>
  </r>
  <r>
    <s v="KK_SPX_Kestrel"/>
    <x v="1030"/>
    <n v="40"/>
    <n v="800"/>
    <s v="Second stage engine for the Falcon 1 rocket. Plume configured by RealPlume."/>
    <s v="advRocketry"/>
    <s v="KK Launchers SpaceX"/>
    <s v="Yes"/>
    <s v="Yes"/>
    <n v="3"/>
    <x v="12"/>
    <m/>
    <m/>
    <x v="143"/>
    <x v="0"/>
    <s v="true"/>
    <s v="Falcon 1"/>
    <m/>
    <n v="2006"/>
    <m/>
    <s v="Same as other Kestel"/>
    <d v="2017-05-17T00:00:00"/>
    <m/>
    <s v="KK_SPX_Kestrel,RO-Kestrel,XKosmos_TKS_RD-0225_EngineLANDERS"/>
  </r>
  <r>
    <s v="SXTKDBTsar1"/>
    <x v="2064"/>
    <n v="18.57358"/>
    <n v="1"/>
    <s v="[SXT/Parts/SuperLaunchers/Hull/Tsar/3-75-0.cfg] (Missing entryCost field) (PART NOT SUPPORTED BY RP-0 OR RO)"/>
    <m/>
    <s v="SXT"/>
    <s v="No"/>
    <s v="No"/>
    <e v="#N/A"/>
    <x v="7"/>
    <s v="Fuel Tank"/>
    <m/>
    <x v="11"/>
    <x v="1"/>
    <m/>
    <m/>
    <m/>
    <m/>
    <m/>
    <m/>
    <m/>
    <m/>
    <m/>
  </r>
  <r>
    <s v="SXTSaturnV1"/>
    <x v="2065"/>
    <n v="1"/>
    <n v="8200"/>
    <s v="Kerbodyne's experimental ultra-heavy fuel tank. Do not smash a champaign bottle against the side. We did that once when launching a ship, it made a dent that would later lead to a catastrophic unplanned disassembly."/>
    <s v="veryHeavyRocketry"/>
    <s v="SXT"/>
    <s v="Yes"/>
    <s v="No"/>
    <n v="6"/>
    <x v="0"/>
    <s v="Fuel Tank"/>
    <n v="5"/>
    <x v="1"/>
    <x v="1"/>
    <s v="false"/>
    <m/>
    <m/>
    <m/>
    <m/>
    <m/>
    <m/>
    <m/>
    <m/>
  </r>
  <r>
    <s v="SXTSaturnV2"/>
    <x v="2066"/>
    <n v="1"/>
    <n v="8200"/>
    <s v="Kerbodyne's experimental ultra-heavy fuel tank. Half the size of the S5-64000, I'd say it's twice as good, but it's not."/>
    <s v="veryHeavyRocketry"/>
    <s v="SXT"/>
    <s v="Yes"/>
    <s v="No"/>
    <n v="6"/>
    <x v="0"/>
    <s v="Fuel Tank"/>
    <n v="5"/>
    <x v="1"/>
    <x v="1"/>
    <s v="false"/>
    <m/>
    <m/>
    <m/>
    <m/>
    <m/>
    <m/>
    <m/>
    <m/>
  </r>
  <r>
    <s v="SXTTank1"/>
    <x v="2067"/>
    <n v="1"/>
    <n v="8200"/>
    <s v="Kerbodyne's experimental ultra-heavy fuel tank. 16000 units of lovely, lovely fuel. We've only demolished two complexes so far by dropping these."/>
    <s v="veryHeavyRocketry"/>
    <s v="SXT"/>
    <s v="Yes"/>
    <s v="No"/>
    <n v="6"/>
    <x v="0"/>
    <s v="Fuel Tank"/>
    <n v="5"/>
    <x v="1"/>
    <x v="1"/>
    <s v="false"/>
    <m/>
    <m/>
    <m/>
    <m/>
    <m/>
    <m/>
    <m/>
    <m/>
  </r>
  <r>
    <s v="SXT5mTank0"/>
    <x v="2068"/>
    <n v="1"/>
    <n v="8200"/>
    <s v="Kerbodyne's experimental ultra-heavy fuel tank. Tiny and flat, since we kept knocking the bigger ones over."/>
    <s v="veryHeavyRocketry"/>
    <s v="SXT"/>
    <s v="Yes"/>
    <s v="No"/>
    <n v="6"/>
    <x v="0"/>
    <s v="Fuel Tank"/>
    <n v="5"/>
    <x v="1"/>
    <x v="1"/>
    <s v="false"/>
    <m/>
    <m/>
    <m/>
    <m/>
    <m/>
    <m/>
    <m/>
    <m/>
  </r>
  <r>
    <s v="SXT5mTank0cap"/>
    <x v="2069"/>
    <n v="1"/>
    <n v="8200"/>
    <s v="A fuelled nose-cone for Kerbodyne's experimental ultra-heavy fuel tank. While the KDB argues that Kerbodyne stole the design from them, Kerbodyne has reminded them that they can de-orbit space stations, and are getting very good at calculating where it they land."/>
    <s v="veryHeavyRocketry"/>
    <s v="SXT"/>
    <s v="Yes"/>
    <s v="No"/>
    <n v="6"/>
    <x v="0"/>
    <s v="Fuel Tank"/>
    <n v="5"/>
    <x v="1"/>
    <x v="1"/>
    <s v="false"/>
    <m/>
    <m/>
    <m/>
    <m/>
    <m/>
    <m/>
    <m/>
    <m/>
  </r>
  <r>
    <s v="SXTsize2to3Adaptor"/>
    <x v="2070"/>
    <n v="1"/>
    <n v="18800"/>
    <s v="A version of Kerbodyne's iconic fuel tank that merges size2 and 3 tanks."/>
    <s v="largeVolumeContainment"/>
    <s v="SXT"/>
    <s v="Yes"/>
    <s v="No"/>
    <n v="4.5"/>
    <x v="0"/>
    <s v="Fuel Tank"/>
    <n v="4"/>
    <x v="1"/>
    <x v="1"/>
    <s v="false"/>
    <m/>
    <m/>
    <m/>
    <m/>
    <m/>
    <m/>
    <m/>
    <m/>
  </r>
  <r>
    <s v="Size3MediumTank"/>
    <x v="2071"/>
    <n v="1"/>
    <n v="32600"/>
    <s v="Kerbodyne's signature heavy fuel tank. Designed to be used with their advanced rocket engines."/>
    <s v="largeVolumeContainment"/>
    <s v="Squad"/>
    <s v="Yes"/>
    <s v="No"/>
    <n v="4.5"/>
    <x v="0"/>
    <s v="Fuel Tank"/>
    <n v="4"/>
    <x v="1"/>
    <x v="1"/>
    <s v="false"/>
    <m/>
    <m/>
    <m/>
    <m/>
    <m/>
    <m/>
    <m/>
    <m/>
  </r>
  <r>
    <s v="Size3SmallTank"/>
    <x v="2072"/>
    <n v="1"/>
    <n v="18800"/>
    <s v="A half-capacity version of Kerbodyne's iconic fuel tank, for not quite exactly half the cost."/>
    <s v="largeVolumeContainment"/>
    <s v="Squad"/>
    <s v="Yes"/>
    <s v="No"/>
    <n v="4.5"/>
    <x v="0"/>
    <s v="Fuel Tank"/>
    <n v="4"/>
    <x v="1"/>
    <x v="1"/>
    <s v="false"/>
    <m/>
    <m/>
    <m/>
    <m/>
    <m/>
    <m/>
    <m/>
    <m/>
  </r>
  <r>
    <s v="SXT64FuelTank"/>
    <x v="2073"/>
    <n v="1"/>
    <n v="24200"/>
    <s v="Developed as a direct competitor to Rockomax's X-200 series of tank. Largely identical, this has been covered in fancy paint and tubes to appeal to the more discerning engineer."/>
    <s v="advFuelSystems"/>
    <s v="SXT"/>
    <s v="Yes"/>
    <s v="No"/>
    <n v="5"/>
    <x v="0"/>
    <s v="Fuel Tank"/>
    <n v="4"/>
    <x v="1"/>
    <x v="1"/>
    <s v="false"/>
    <m/>
    <m/>
    <m/>
    <m/>
    <m/>
    <m/>
    <m/>
    <m/>
  </r>
  <r>
    <s v="SXT32FuelTank"/>
    <x v="2074"/>
    <n v="1"/>
    <n v="14400"/>
    <s v="Developed as a direct competitor to Rockomax's X-200 series of tank. Largely identical, this has been covered in fancy paint and tubes to appeal to the more discerning engineer."/>
    <s v="ORPHANS"/>
    <s v="SXT"/>
    <s v="Yes"/>
    <s v="No"/>
    <s v="ORPH"/>
    <x v="7"/>
    <s v="Fuel Tank"/>
    <m/>
    <x v="11"/>
    <x v="1"/>
    <m/>
    <m/>
    <m/>
    <m/>
    <m/>
    <m/>
    <m/>
    <m/>
    <m/>
  </r>
  <r>
    <s v="SXT16FuelTank"/>
    <x v="2075"/>
    <n v="1"/>
    <n v="8200"/>
    <s v="Developed as a direct competitor to Rockomax's X-200 series of tank. Largely identical, this has been covered in fancy paint and tubes to appeal to the more discerning engineer."/>
    <s v="ORPHANS"/>
    <s v="SXT"/>
    <s v="Yes"/>
    <s v="No"/>
    <s v="ORPH"/>
    <x v="7"/>
    <s v="Fuel Tank"/>
    <m/>
    <x v="11"/>
    <x v="1"/>
    <m/>
    <m/>
    <m/>
    <m/>
    <m/>
    <m/>
    <m/>
    <m/>
    <m/>
  </r>
  <r>
    <s v="Size3to2Adapter"/>
    <x v="2076"/>
    <n v="2600"/>
    <n v="8800"/>
    <s v="This adapter is used to bridge between Kerbodyne and Rockomax rocket bodies."/>
    <s v="largeVolumeContainment"/>
    <s v="Squad"/>
    <s v="Yes"/>
    <s v="No"/>
    <n v="4.5"/>
    <x v="0"/>
    <s v="Adapter"/>
    <m/>
    <x v="60"/>
    <x v="0"/>
    <s v="false"/>
    <m/>
    <m/>
    <n v="1961"/>
    <m/>
    <m/>
    <m/>
    <m/>
    <m/>
  </r>
  <r>
    <s v="CXA_KHM_Endcap"/>
    <x v="2077"/>
    <n v="1000"/>
    <n v="4000"/>
    <s v="Give other cylidrical station modules a sleeker lookw ith these KHM Edcap Adapters."/>
    <s v="specializedConstruction"/>
    <s v="CxAerospace"/>
    <s v="Yes"/>
    <s v="No"/>
    <n v="5"/>
    <x v="6"/>
    <s v="Adapter"/>
    <m/>
    <x v="104"/>
    <x v="0"/>
    <s v="false"/>
    <s v="ISS"/>
    <m/>
    <n v="1986"/>
    <m/>
    <m/>
    <m/>
    <m/>
    <m/>
  </r>
  <r>
    <s v="CXA_SleepHabV6-2"/>
    <x v="2078"/>
    <n v="16500"/>
    <n v="24000"/>
    <s v="|2M Standard Series Habitation Module| Living space contains (6) bunks with associated personal storage lockers. Three points of entry at the center, with one hatch oriented for module to be used in a centrifuge. Too bad the two side ones are useless since the boys at the factory paneled over the hatches to make it look cleaner on the outside."/>
    <s v="specializedConstruction"/>
    <s v="CxAerospace"/>
    <s v="Yes"/>
    <s v="No"/>
    <n v="5"/>
    <x v="6"/>
    <s v="Station"/>
    <m/>
    <x v="85"/>
    <x v="0"/>
    <s v="false"/>
    <s v="ISS"/>
    <m/>
    <n v="2009"/>
    <m/>
    <m/>
    <m/>
    <m/>
    <m/>
  </r>
  <r>
    <s v="CXA_SleepHabV6-1"/>
    <x v="2079"/>
    <n v="16500"/>
    <n v="24000"/>
    <s v="|2M Standard Series Habitation Module| Living space contains (6) bunks with associated personal storage lockers. Three points of entry at the center, with one hatch oriented for module to be used in a centrifuge."/>
    <s v="specializedConstruction"/>
    <s v="CxAerospace"/>
    <s v="Yes"/>
    <s v="No"/>
    <n v="5"/>
    <x v="6"/>
    <s v="Station"/>
    <m/>
    <x v="9"/>
    <x v="0"/>
    <s v="false"/>
    <s v="ISS"/>
    <m/>
    <n v="1998"/>
    <m/>
    <m/>
    <m/>
    <m/>
    <m/>
  </r>
  <r>
    <s v="CXA_SleepHabV4-2"/>
    <x v="2080"/>
    <n v="12500"/>
    <n v="24000"/>
    <s v="|2M Standard Series Habitation Module| Living space contains (4) bunks with associated personal storage lockers. Two points of entry at the ends, and three points of entry at the center, with one hatch oriented for module to be used in a centrifuge. Too bad these are useless since the boys at the factory paneled over the hatches to make it look cleaner on the outside."/>
    <s v="specializedConstruction"/>
    <s v="CxAerospace"/>
    <s v="Yes"/>
    <s v="No"/>
    <n v="5"/>
    <x v="6"/>
    <s v="Station"/>
    <m/>
    <x v="85"/>
    <x v="0"/>
    <s v="false"/>
    <s v="ISS"/>
    <m/>
    <n v="2009"/>
    <m/>
    <m/>
    <m/>
    <m/>
    <m/>
  </r>
  <r>
    <s v="CXA_SleepHabV4-1"/>
    <x v="2081"/>
    <n v="12500"/>
    <n v="24000"/>
    <s v="|2M Standard Series Habitation Module| Living space contains (4) bunks with associated personal storage lockers. Two points of entry at the ends, and three points of entry at the center, with one hatch oriented for module to be used in a centrifuge."/>
    <s v="specializedConstruction"/>
    <s v="CxAerospace"/>
    <s v="Yes"/>
    <s v="No"/>
    <n v="5"/>
    <x v="6"/>
    <s v="Station"/>
    <m/>
    <x v="9"/>
    <x v="0"/>
    <s v="false"/>
    <s v="ISS"/>
    <m/>
    <n v="1998"/>
    <m/>
    <m/>
    <m/>
    <m/>
    <m/>
  </r>
  <r>
    <s v="CXA_NapHabV1"/>
    <x v="2082"/>
    <n v="8500"/>
    <n v="18000"/>
    <s v="|2M Compact Series Habitation Module| Living space contains (3) bunks with associated personal storage lockers. Single point of entry to prevent use as a passageway. Hatch orientated in a manner to allow module to be used in a centrifuge."/>
    <s v="specializedConstruction"/>
    <s v="CxAerospace"/>
    <s v="Yes"/>
    <s v="No"/>
    <n v="5"/>
    <x v="6"/>
    <s v="Station"/>
    <m/>
    <x v="104"/>
    <x v="0"/>
    <s v="false"/>
    <s v="ISS"/>
    <m/>
    <n v="1986"/>
    <m/>
    <m/>
    <m/>
    <m/>
    <m/>
  </r>
  <r>
    <s v="FASALM_DescentEngine"/>
    <x v="1897"/>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s v="heavyRocketry"/>
    <s v="FASA"/>
    <s v="Yes"/>
    <s v="Yes"/>
    <n v="4"/>
    <x v="16"/>
    <m/>
    <m/>
    <x v="147"/>
    <x v="0"/>
    <s v="true"/>
    <s v="Apollo LEM"/>
    <s v="LMDE"/>
    <n v="1969"/>
    <m/>
    <m/>
    <m/>
    <m/>
    <s v="bluedog_LEM_Descent_Engine,enginelmodc,FASALM_DescentEngine,liquidEngine2-2"/>
  </r>
  <r>
    <s v="liquidEngine2-2"/>
    <x v="1897"/>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s v="heavyRocketry"/>
    <s v="Squad"/>
    <s v="Yes"/>
    <s v="Yes"/>
    <n v="4"/>
    <x v="16"/>
    <m/>
    <m/>
    <x v="147"/>
    <x v="0"/>
    <s v="true"/>
    <s v="LMDE"/>
    <s v="LMDE"/>
    <n v="1969"/>
    <m/>
    <m/>
    <m/>
    <m/>
    <s v="bluedog_LEM_Descent_Engine,enginelmodc,FASALM_DescentEngine,liquidEngine2-2"/>
  </r>
  <r>
    <s v="SXTVernier885"/>
    <x v="2083"/>
    <n v="50"/>
    <n v="8200"/>
    <s v="These smaller engines will gimbal to try and keep you pointed the right way. Place at the rear of the rocket. (PART NOT SUPPORTED BY RP-0 OR RO)"/>
    <s v="ORPHANS"/>
    <s v="SXT"/>
    <s v="No"/>
    <s v="No"/>
    <s v="ORPH"/>
    <x v="7"/>
    <m/>
    <m/>
    <x v="11"/>
    <x v="1"/>
    <m/>
    <m/>
    <m/>
    <m/>
    <m/>
    <m/>
    <m/>
    <m/>
    <m/>
  </r>
  <r>
    <s v="KAS_Winch1"/>
    <x v="2084"/>
    <n v="900"/>
    <n v="5300"/>
    <s v="A winch used to extend and retract a cable. A hook or a connector port can be pre-attached if needed."/>
    <s v="advConstruction"/>
    <s v="KAS"/>
    <s v="Yes"/>
    <s v="No"/>
    <n v="4"/>
    <x v="0"/>
    <s v="KAS"/>
    <n v="6"/>
    <x v="43"/>
    <x v="0"/>
    <s v="false"/>
    <m/>
    <m/>
    <n v="1964"/>
    <m/>
    <m/>
    <m/>
    <m/>
    <m/>
  </r>
  <r>
    <s v="KAS_Winch2"/>
    <x v="2085"/>
    <n v="1200"/>
    <n v="12200"/>
    <s v="A winch used to extend and retract a cable. A hook or a connector port can be pre-attached if needed."/>
    <s v="advMetalworks"/>
    <s v="KAS"/>
    <s v="Yes"/>
    <s v="No"/>
    <n v="6"/>
    <x v="0"/>
    <s v="KAS"/>
    <n v="6"/>
    <x v="56"/>
    <x v="0"/>
    <s v="false"/>
    <m/>
    <m/>
    <n v="1972"/>
    <m/>
    <m/>
    <m/>
    <m/>
    <m/>
  </r>
  <r>
    <s v="KAS_Strut1"/>
    <x v="2086"/>
    <n v="100"/>
    <n v="2000"/>
    <s v="End point for building a strut from EVA. Links are restricted to the same vessel. Useful for strengthening a vessel."/>
    <s v="specializedConstruction"/>
    <s v="KAS"/>
    <s v="Yes"/>
    <s v="Yes"/>
    <n v="5"/>
    <x v="0"/>
    <s v="KAS"/>
    <n v="7"/>
    <x v="0"/>
    <x v="0"/>
    <s v="true"/>
    <m/>
    <m/>
    <n v="1967"/>
    <m/>
    <m/>
    <m/>
    <m/>
    <m/>
  </r>
  <r>
    <s v="KAS_Pylon1"/>
    <x v="2087"/>
    <n v="20"/>
    <n v="400"/>
    <s v="A simple part that can be used as a support for attaching stuff (ports, pipes, etc...)"/>
    <s v="engineering101"/>
    <s v="KAS"/>
    <s v="Yes"/>
    <s v="Yes"/>
    <n v="1"/>
    <x v="0"/>
    <s v="KAS"/>
    <n v="1"/>
    <x v="59"/>
    <x v="0"/>
    <s v="true"/>
    <m/>
    <m/>
    <n v="1952"/>
    <m/>
    <m/>
    <m/>
    <m/>
    <m/>
  </r>
  <r>
    <s v="KAS_Hook_Harpoon"/>
    <x v="2088"/>
    <n v="100"/>
    <n v="2000"/>
    <s v="This hook will attach to everything it collides with, as long as the impact is strong enough. Can be mounted on a winch. To be used with the winch eject function."/>
    <s v="advConstruction"/>
    <s v="KAS"/>
    <s v="Yes"/>
    <s v="Yes"/>
    <n v="4"/>
    <x v="0"/>
    <s v="KAS"/>
    <n v="5"/>
    <x v="43"/>
    <x v="0"/>
    <s v="true"/>
    <m/>
    <m/>
    <n v="1964"/>
    <m/>
    <m/>
    <m/>
    <m/>
    <m/>
  </r>
  <r>
    <s v="KAS_Hook_GrapplingHook"/>
    <x v="2089"/>
    <n v="850"/>
    <n v="8500"/>
    <s v="This hook will attach to everything it collides with, as long as the impact is strong enough. Can be mounted on a winch. To be used with the winch eject function."/>
    <s v="metaMaterials"/>
    <s v="KAS"/>
    <s v="Yes"/>
    <s v="No"/>
    <n v="7"/>
    <x v="0"/>
    <s v="KAS"/>
    <n v="6"/>
    <x v="56"/>
    <x v="0"/>
    <s v="false"/>
    <m/>
    <m/>
    <n v="1972"/>
    <m/>
    <m/>
    <m/>
    <m/>
    <m/>
  </r>
  <r>
    <s v="KAS_Hook_Magnet"/>
    <x v="2090"/>
    <n v="100"/>
    <n v="2000"/>
    <s v="This electro-magnet is perfect for grabing heavy objects without a connector or a docking port. Can be mounted on a winch or on a hook support."/>
    <s v="advConstruction"/>
    <s v="KAS"/>
    <s v="Yes"/>
    <s v="Yes"/>
    <n v="4"/>
    <x v="0"/>
    <s v="KAS"/>
    <n v="5"/>
    <x v="43"/>
    <x v="0"/>
    <s v="true"/>
    <m/>
    <m/>
    <n v="1964"/>
    <m/>
    <m/>
    <m/>
    <m/>
    <m/>
  </r>
  <r>
    <s v="KAS_CPort1"/>
    <x v="2091"/>
    <n v="100"/>
    <n v="2000"/>
    <s v="A multi-purpose port. Can be used to plug a winch connector or for building pipes. Useful for making ground bases and transferring resources."/>
    <s v="specializedConstruction"/>
    <s v="KAS"/>
    <s v="Yes"/>
    <s v="Yes"/>
    <n v="5"/>
    <x v="0"/>
    <s v="KAS"/>
    <n v="7"/>
    <x v="0"/>
    <x v="0"/>
    <s v="true"/>
    <m/>
    <m/>
    <n v="1967"/>
    <m/>
    <m/>
    <m/>
    <m/>
    <m/>
  </r>
  <r>
    <s v="KAS_Hook_Anchor"/>
    <x v="2092"/>
    <n v="100"/>
    <n v="2000"/>
    <s v="An anchor to be used for boat, airship or everything else. In addition to its weight, it also provide drag and friction when touching the ground."/>
    <s v="advConstruction"/>
    <s v="KAS"/>
    <s v="Yes"/>
    <s v="Yes"/>
    <n v="4"/>
    <x v="0"/>
    <s v="KAS"/>
    <n v="5"/>
    <x v="43"/>
    <x v="0"/>
    <s v="true"/>
    <m/>
    <m/>
    <n v="1964"/>
    <m/>
    <m/>
    <m/>
    <m/>
    <m/>
  </r>
  <r>
    <s v="KA_Drill_Radial_04"/>
    <x v="2093"/>
    <n v="1500"/>
    <n v="2500"/>
    <s v="All of the goodness of Karbonite mining in a small and adorable package.  Also capable of mining Karborundum! (PART NOT SUPPORTED BY RP-0 OR RO)"/>
    <s v="fuelSystems"/>
    <s v="Real ISRU"/>
    <s v="No"/>
    <s v="No"/>
    <n v="3"/>
    <x v="7"/>
    <m/>
    <m/>
    <x v="11"/>
    <x v="1"/>
    <m/>
    <m/>
    <m/>
    <m/>
    <m/>
    <m/>
    <m/>
    <m/>
    <m/>
  </r>
  <r>
    <s v="K2Pod"/>
    <x v="2094"/>
    <n v="6120"/>
    <n v="322000"/>
    <s v="A two-person pod. Features an offset Center of Mass to allow lifting reentry and an integrated bipropellant Attitude Control System (ACS) for controlled reentries. Heat shield rated for LEO reentries."/>
    <s v="simpleCommandModules"/>
    <s v="K2 Command Pod"/>
    <s v="Yes"/>
    <s v="Yes"/>
    <n v="3"/>
    <x v="2"/>
    <s v="Command Module"/>
    <m/>
    <x v="41"/>
    <x v="0"/>
    <s v="true"/>
    <s v="Gemini"/>
    <m/>
    <n v="1965"/>
    <m/>
    <m/>
    <m/>
    <m/>
    <m/>
  </r>
  <r>
    <s v="rn_junoii_ss"/>
    <x v="2095"/>
    <n v="2000"/>
    <n v="1800"/>
    <s v="RCS tank and adapter for the second stage of the Juno II rocket."/>
    <s v="basicRocketry"/>
    <s v="RN US Rockets"/>
    <s v="Yes"/>
    <s v="No"/>
    <n v="1"/>
    <x v="0"/>
    <s v="Adapter"/>
    <m/>
    <x v="40"/>
    <x v="0"/>
    <s v="false"/>
    <s v="Juno II"/>
    <m/>
    <n v="1958"/>
    <m/>
    <m/>
    <m/>
    <m/>
    <m/>
  </r>
  <r>
    <s v="rn_junoii_nc"/>
    <x v="2096"/>
    <n v="2000"/>
    <n v="1800"/>
    <s v="Nosecone for the second stage of the Juno II rocket."/>
    <s v="basicRocketry"/>
    <s v="RN US Rockets"/>
    <s v="Yes"/>
    <s v="No"/>
    <n v="1"/>
    <x v="0"/>
    <s v="Nosecone"/>
    <n v="2"/>
    <x v="40"/>
    <x v="0"/>
    <s v="false"/>
    <s v="Juno II"/>
    <m/>
    <n v="1958"/>
    <m/>
    <m/>
    <m/>
    <m/>
    <m/>
  </r>
  <r>
    <s v="rn_junoii_fs"/>
    <x v="2097"/>
    <n v="2000"/>
    <n v="1800"/>
    <s v="Liquid Fuel Tank for the first stage of the Juno II launch vehicle."/>
    <s v="basicRocketry"/>
    <s v="RN US Rockets"/>
    <s v="Yes"/>
    <s v="No"/>
    <n v="1"/>
    <x v="0"/>
    <s v="Fuel Tank"/>
    <m/>
    <x v="40"/>
    <x v="0"/>
    <s v="false"/>
    <s v="Juno II"/>
    <m/>
    <n v="1958"/>
    <m/>
    <m/>
    <m/>
    <m/>
    <m/>
  </r>
  <r>
    <s v="rn_junoii_sgt"/>
    <x v="2098"/>
    <n v="5"/>
    <n v="100"/>
    <s v="Final stage in Sergeant Cluster (used in Juno I and Juno II launchers). Attached directly to the satellite. Has higher specific impulse than the 3x and 11x clusters from using JPL-532A fuel rather than T17-E2. Attach 3x decoupler to the bottom of this. Plume configured by RealPlume."/>
    <s v="basicRocketry"/>
    <s v="RN US Rockets"/>
    <s v="Yes"/>
    <s v="Yes"/>
    <n v="1"/>
    <x v="4"/>
    <m/>
    <m/>
    <x v="92"/>
    <x v="0"/>
    <s v="true"/>
    <s v="Baby Sergeant"/>
    <s v="BabySergeant"/>
    <n v="1956"/>
    <m/>
    <m/>
    <m/>
    <m/>
    <s v="FASAExplorerSgt,ROBabySergeant,FASAExplorerSgt11,FASAExplorerSgt3,rn_junoii_sgt_11,rn_junoii_sgt_3,rn_junoii_sgt"/>
  </r>
  <r>
    <s v="rn_junoii_sgt_3"/>
    <x v="2099"/>
    <n v="12"/>
    <n v="240"/>
    <s v="Middle cluster in Sergeant Cluster used on Juno I and II launch vehicles and on the Jupiter-C test rocket. Uses T17-E2 fuel mixutre, with lower performance than the JPL-532A fuel in the final stage. Attaches below 3x decoupler. Attach 11x decoupler below this. Plume configured by RealPlume."/>
    <s v="basicRocketry"/>
    <s v="RN US Rockets"/>
    <s v="Yes"/>
    <s v="Yes"/>
    <n v="1"/>
    <x v="4"/>
    <m/>
    <m/>
    <x v="92"/>
    <x v="0"/>
    <s v="true"/>
    <s v="Baby Sergeant"/>
    <s v="BabySergeant"/>
    <n v="1956"/>
    <m/>
    <m/>
    <m/>
    <m/>
    <s v="FASAExplorerSgt,ROBabySergeant,FASAExplorerSgt11,FASAExplorerSgt3,rn_junoii_sgt_11,rn_junoii_sgt_3,rn_junoii_sgt"/>
  </r>
  <r>
    <s v="rn_junoii_sgt_3_dec"/>
    <x v="2100"/>
    <n v="10"/>
    <n v="200"/>
    <s v="A small decoupler for your 3x Baby Sargent engine cluster."/>
    <s v="start"/>
    <s v="RN US Rockets"/>
    <s v="Yes"/>
    <s v="Yes"/>
    <n v="0"/>
    <x v="4"/>
    <m/>
    <m/>
    <x v="92"/>
    <x v="0"/>
    <s v="true"/>
    <s v="Baby Sergeant"/>
    <m/>
    <n v="1956"/>
    <m/>
    <s v="Same as FASA"/>
    <d v="2017-05-17T00:00:00"/>
    <m/>
    <s v="FASAExplorerSgt3Dec,rn_junoii_sgt_3_dec"/>
  </r>
  <r>
    <s v="rn_junoii_sgt_11"/>
    <x v="2101"/>
    <n v="40"/>
    <n v="800"/>
    <s v="First stage in the Sergeant Cluster used on Juno I and II launch vehicles and on the Jupiter-C test rocket. Uses T17-E2 fuel mixutre, with lower performance than the JPL-532A fuel in the final stage. Attaches to the Baby Sergeant 11x decoupler. Plume configured by RealPlume."/>
    <s v="basicRocketry"/>
    <s v="RN US Rockets"/>
    <s v="Yes"/>
    <s v="Yes"/>
    <n v="1"/>
    <x v="4"/>
    <m/>
    <m/>
    <x v="92"/>
    <x v="0"/>
    <s v="true"/>
    <s v="Baby Sergeant"/>
    <s v="BabySergeant"/>
    <n v="1956"/>
    <m/>
    <m/>
    <m/>
    <m/>
    <s v="FASAExplorerSgt,ROBabySergeant,FASAExplorerSgt11,FASAExplorerSgt3,rn_junoii_sgt_11,rn_junoii_sgt_3,rn_junoii_sgt"/>
  </r>
  <r>
    <s v="rn_junoii_sgt_11_dec"/>
    <x v="2102"/>
    <n v="20"/>
    <n v="400"/>
    <s v="A light decoupler for your Baby Sergeant 11x cluster. This attaches to the top of the Sergeant 3x rocket."/>
    <s v="start"/>
    <s v="RN US Rockets"/>
    <s v="Yes"/>
    <s v="Yes"/>
    <n v="0"/>
    <x v="4"/>
    <m/>
    <m/>
    <x v="92"/>
    <x v="0"/>
    <s v="true"/>
    <s v="Baby Sergeant"/>
    <m/>
    <n v="1956"/>
    <m/>
    <s v="Same as FASA"/>
    <d v="2017-05-17T00:00:00"/>
    <m/>
    <s v="FASAExplorerSgt,ROBabySergeant,FASAExplorerSgt11,FASAExplorerSgt3,rn_junoii_sgt_11,rn_junoii_sgt_3,rn_junoii_sgt"/>
  </r>
  <r>
    <s v="FASAExplorerLFTLong"/>
    <x v="2103"/>
    <n v="350"/>
    <n v="7000"/>
    <s v="A stretched Redstone tank for Jupiter-C / Juno I. Fill with LOX/Hydyne for use with NAA75-110 engine in LOX/Hydyne mode."/>
    <s v="basicRocketry"/>
    <s v="FASA"/>
    <s v="Yes"/>
    <s v="Yes"/>
    <n v="1"/>
    <x v="0"/>
    <s v="Fuel Tank"/>
    <m/>
    <x v="40"/>
    <x v="0"/>
    <s v="true"/>
    <s v="Juno I"/>
    <m/>
    <n v="1958"/>
    <m/>
    <m/>
    <m/>
    <m/>
    <m/>
  </r>
  <r>
    <s v="FASAExplorerNosecone"/>
    <x v="2104"/>
    <n v="250"/>
    <n v="7000"/>
    <s v="Nosecone and Instrument Section for the Juno I first stage, has a decoupler on the nose. Separates from fuel tank after first stage burnout."/>
    <s v="earlyAvionics"/>
    <s v="FASA"/>
    <s v="Yes"/>
    <s v="Yes"/>
    <n v="1"/>
    <x v="13"/>
    <s v="RCS / Avionics"/>
    <m/>
    <x v="26"/>
    <x v="0"/>
    <s v="true"/>
    <s v="Juno I"/>
    <m/>
    <n v="1958"/>
    <m/>
    <m/>
    <m/>
    <m/>
    <m/>
  </r>
  <r>
    <s v="HECS2_ProbeCore"/>
    <x v="2105"/>
    <n v="4000"/>
    <n v="80000"/>
    <s v="Basically a Surveyor Core in a somewhat more compact package."/>
    <s v="landing"/>
    <s v="Squad"/>
    <s v="Yes"/>
    <s v="Yes"/>
    <n v="3"/>
    <x v="1"/>
    <s v="Probe"/>
    <m/>
    <x v="156"/>
    <x v="0"/>
    <s v="true"/>
    <s v="Surveyor"/>
    <m/>
    <n v="1966"/>
    <s v="Modified Surveyor Bus (same year)"/>
    <m/>
    <m/>
    <m/>
    <m/>
  </r>
  <r>
    <s v="IntakeRadialLong"/>
    <x v="2106"/>
    <n v="10"/>
    <n v="200"/>
    <s v="This intake addresses those sometimes absurd contraptions that SSTO engineers designed in an attempt to pump more and more air into their engines. Optimized for supersonic flight."/>
    <s v="aviation"/>
    <s v="Squad"/>
    <s v="Yes"/>
    <s v="Yes"/>
    <n v="1"/>
    <x v="11"/>
    <s v="Intake"/>
    <n v="1"/>
    <x v="179"/>
    <x v="0"/>
    <s v="true"/>
    <m/>
    <m/>
    <n v="1952"/>
    <m/>
    <m/>
    <m/>
    <m/>
    <m/>
  </r>
  <r>
    <s v="aje_j57"/>
    <x v="2107"/>
    <n v="130"/>
    <n v="2600"/>
    <s v="Late 50s turbojet. The J57 was a workhorse, designed in the early 1950s and powering the B-52, most of the Century Series fighters, and even the U-2. This represents a later model, the -21, which powered the F-100C/D/F. 75.4kN wet, 45.4kN dry. SFC 0.77/2.1 lb/lbf-hr static. Temperature limit Mach 1.9."/>
    <s v="aviation"/>
    <s v="Advanced Jet Engines"/>
    <s v="Yes"/>
    <s v="Yes"/>
    <n v="1"/>
    <x v="11"/>
    <s v="Engine"/>
    <n v="1"/>
    <x v="179"/>
    <x v="0"/>
    <s v="true"/>
    <s v="F-100"/>
    <m/>
    <n v="1956"/>
    <m/>
    <m/>
    <m/>
    <m/>
    <m/>
  </r>
  <r>
    <s v="Trainer?Cockpit"/>
    <x v="2108"/>
    <n v="200"/>
    <n v="4000"/>
    <s v="It was originally supposed to be a cutting-edge cockpit for a next-gen mk2 stealth fighter, but after years of delays, budget overruns and re-resigns, the project manager finally had enough: &quot;Just call it something and push it on the markets!&quot;. Then we ended up with this thing."/>
    <s v="aviation"/>
    <s v="Aviation Cockpits"/>
    <s v="Yes"/>
    <s v="Yes"/>
    <n v="1"/>
    <x v="11"/>
    <s v="Cockpit"/>
    <n v="2"/>
    <x v="179"/>
    <x v="0"/>
    <s v="true"/>
    <s v="F-104"/>
    <m/>
    <n v="1954"/>
    <m/>
    <m/>
    <m/>
    <m/>
    <m/>
  </r>
  <r>
    <s v="Mk1?S39?Cockpit"/>
    <x v="2109"/>
    <n v="350"/>
    <n v="7000"/>
    <s v="Cheap and simple cockpit."/>
    <s v="aerodynamicSystems"/>
    <s v="Aviation Cockpits"/>
    <s v="Yes"/>
    <s v="Yes"/>
    <n v="2"/>
    <x v="11"/>
    <s v="Cockpit"/>
    <n v="3"/>
    <x v="179"/>
    <x v="0"/>
    <s v="true"/>
    <s v="F-101"/>
    <m/>
    <n v="1954"/>
    <m/>
    <m/>
    <m/>
    <m/>
    <m/>
  </r>
  <r>
    <s v="JSIPrimitiveExternalCamera"/>
    <x v="2110"/>
    <n v="400"/>
    <n v="4200"/>
    <s v="Customers who like multi-function displays with JSI software keep looking around for simple external camera options. This is a most primitive camera, but it works fine when you don't have a better one. No, it's not just an RCS thruster with lens painted on, we have standards here! (PART NOT SUPPORTED BY RP-0 OR RO)"/>
    <s v="basicScience"/>
    <s v="JSI"/>
    <s v="No"/>
    <s v="No"/>
    <n v="3"/>
    <x v="7"/>
    <m/>
    <m/>
    <x v="11"/>
    <x v="1"/>
    <m/>
    <m/>
    <m/>
    <m/>
    <m/>
    <m/>
    <m/>
    <m/>
    <m/>
  </r>
  <r>
    <s v="RD-270M"/>
    <x v="1086"/>
    <m/>
    <m/>
    <m/>
    <m/>
    <s v="Engine_Config"/>
    <s v="Yes"/>
    <m/>
    <e v="#N/A"/>
    <x v="3"/>
    <m/>
    <m/>
    <x v="144"/>
    <x v="0"/>
    <m/>
    <m/>
    <s v="RD270M"/>
    <n v="1974"/>
    <m/>
    <m/>
    <m/>
    <m/>
    <m/>
  </r>
  <r>
    <s v="CXA_Kibo_Lab"/>
    <x v="2111"/>
    <n v="12500"/>
    <n v="75000"/>
    <s v="|2M Series Science Module| Thanks to extensive research and a higher development budget, a more efficient mobile procesing lab is now available. Module is equiped with a built-in battery bank and a large storage capacity. An integrated airlock is provided for transfering experiments between the lab and the outside environment, though some crew members have tested this cramped airlock for EVAs with some success."/>
    <s v="advExploration"/>
    <s v="CxAerospace"/>
    <s v="Yes"/>
    <s v="No"/>
    <n v="5"/>
    <x v="6"/>
    <m/>
    <m/>
    <x v="85"/>
    <x v="0"/>
    <s v="false"/>
    <s v="ISS"/>
    <m/>
    <n v="2007"/>
    <m/>
    <m/>
    <m/>
    <m/>
    <m/>
  </r>
  <r>
    <s v="WBI_JumpChute"/>
    <x v="2112"/>
    <n v="450"/>
    <n v="300"/>
    <s v="For the safety conscious, the JetWing Parachute offers a way back to the ground that doesn't involve a sudden stop at the end. (PART NOT SUPPORTED BY RP-0 OR RO)"/>
    <s v="start"/>
    <s v="WildBlue Buffalo Rover"/>
    <s v="No"/>
    <s v="No"/>
    <n v="0"/>
    <x v="7"/>
    <m/>
    <n v="0"/>
    <x v="11"/>
    <x v="1"/>
    <s v="false"/>
    <m/>
    <m/>
    <m/>
    <m/>
    <m/>
    <m/>
    <m/>
    <m/>
  </r>
  <r>
    <s v="WBI_JWDropTank"/>
    <x v="2113"/>
    <n v="50"/>
    <n v="600"/>
    <s v="Need a little extra fuel? The JetWing Drop Tank provides exactly that. (PART NOT SUPPORTED BY RP-0 OR RO)"/>
    <s v="precisionEngineering"/>
    <s v="WildBlue Buffalo Rover"/>
    <s v="No"/>
    <s v="No"/>
    <n v="5"/>
    <x v="7"/>
    <s v="Hull"/>
    <n v="11"/>
    <x v="11"/>
    <x v="1"/>
    <s v="false"/>
    <m/>
    <m/>
    <m/>
    <m/>
    <m/>
    <m/>
    <m/>
    <m/>
  </r>
  <r>
    <s v="WBI_JWCargoPallet"/>
    <x v="2114"/>
    <n v="40"/>
    <n v="300"/>
    <s v="This small cargo pallet can be attached to the JetWing's hardpoints and used to surface-attach small equipment. (PART NOT SUPPORTED BY RP-0 OR RO)"/>
    <s v="precisionEngineering"/>
    <s v="WildBlue Buffalo Rover"/>
    <s v="No"/>
    <s v="No"/>
    <n v="5"/>
    <x v="7"/>
    <s v="Cargo"/>
    <n v="11"/>
    <x v="11"/>
    <x v="1"/>
    <s v="false"/>
    <m/>
    <m/>
    <m/>
    <m/>
    <m/>
    <m/>
    <m/>
    <m/>
  </r>
  <r>
    <s v="WBI_JetWing"/>
    <x v="2115"/>
    <n v="12500"/>
    <n v="8000"/>
    <s v="Created by pioneer Yves Kerman, the JetWing can trace its lineage back to the KQ-1 winged jetpack. The modern JetWing gives the power of flight to an individual kerbal crazy enough to wear a tiny set of wings and jet engines. Its vertical take off and landing (VTOL) hover capability and stability assist make it easy to fly. The engines can run on any world with an atmosphere thanks to its monopropellant fuel, but it comes at the expense of endurance. Or, switch over to liquid fuel and fly on worlds with oxygenated atmosphers with increased endurance. With a proper inventory system, the JetWing can be refueled simply by bolting it to the side of a craft and performing a standard fuel transfer. And don't forget the JetWing accessories... (PART NOT SUPPORTED BY RP-0 OR RO)"/>
    <s v="precisionEngineering"/>
    <s v="WildBlue Buffalo Rover"/>
    <s v="No"/>
    <s v="No"/>
    <n v="5"/>
    <x v="7"/>
    <s v="Wing"/>
    <n v="11"/>
    <x v="11"/>
    <x v="1"/>
    <s v="false"/>
    <m/>
    <m/>
    <m/>
    <m/>
    <m/>
    <m/>
    <m/>
    <m/>
  </r>
  <r>
    <s v="SXTCargoBay1"/>
    <x v="2116"/>
    <n v="520"/>
    <n v="14000"/>
    <s v="Cargobay of the C-130 Hercules, diameter is 3.75m."/>
    <s v="advConstruction"/>
    <s v="SXT"/>
    <s v="Yes"/>
    <s v="No"/>
    <n v="4"/>
    <x v="11"/>
    <s v="Cargo"/>
    <n v="1"/>
    <x v="179"/>
    <x v="0"/>
    <s v="false"/>
    <s v="C-130"/>
    <m/>
    <n v="1954"/>
    <m/>
    <m/>
    <m/>
    <m/>
    <m/>
  </r>
  <r>
    <s v="shockConeIntake"/>
    <x v="2117"/>
    <n v="60"/>
    <n v="1200"/>
    <s v="A shocking new intake from the C7 Aerospace Division that brought you much adored parts such as the Delta Wing and the Standard Nosecone! Offers exceptional performance at all speeds and has some heat shielding of its own."/>
    <s v="aerodynamicSystems"/>
    <s v="Squad"/>
    <s v="Yes"/>
    <s v="Yes"/>
    <n v="2"/>
    <x v="11"/>
    <s v="Intake"/>
    <n v="2"/>
    <x v="179"/>
    <x v="0"/>
    <s v="true"/>
    <m/>
    <m/>
    <n v="1955"/>
    <m/>
    <m/>
    <m/>
    <m/>
    <m/>
  </r>
  <r>
    <s v="aje_j79"/>
    <x v="2118"/>
    <n v="220"/>
    <n v="4400"/>
    <s v="The first US &quot;Mach 2&quot; engine, the J79 saw extensive service, powering the B-58 Hustler and the F-4 Phantom and F-104 Starfighter among others. This mid-1960s model powered the USAF F-4E and G, and with minor mounting differences (as the -19) the final development of the Starfighter line, the F-104S.79.63kN wet, 52.8kN dry. SFC 0.84/1.97 lb/lbf-hr static. Temperature limit Mach 2.6."/>
    <s v="aerodynamicSystems"/>
    <s v="Advanced Jet Engines"/>
    <s v="Yes"/>
    <s v="Yes"/>
    <n v="2"/>
    <x v="11"/>
    <s v="Engine"/>
    <n v="4"/>
    <x v="187"/>
    <x v="0"/>
    <s v="true"/>
    <s v="F-4E"/>
    <m/>
    <n v="1964"/>
    <s v="F-4E didn't ly till 1965"/>
    <m/>
    <m/>
    <m/>
    <m/>
  </r>
  <r>
    <s v="radialEngineBody"/>
    <x v="2119"/>
    <n v="1650"/>
    <n v="6200"/>
    <s v="Advanced materials allow this cooler to wick away the heat from attached engines. In addition, it features additional intake area optimized for supersonic flight and powerful static suction. (PART NOT COSTED BY RP-0 BUT IN CORRECT NODE)"/>
    <s v="start"/>
    <s v="Squad"/>
    <s v="Yes"/>
    <s v="No Cost"/>
    <n v="0"/>
    <x v="11"/>
    <m/>
    <n v="0"/>
    <x v="179"/>
    <x v="0"/>
    <s v="false"/>
    <m/>
    <m/>
    <n v="1955"/>
    <m/>
    <m/>
    <m/>
    <m/>
    <m/>
  </r>
  <r>
    <s v="nacelleBody"/>
    <x v="2120"/>
    <n v="600"/>
    <n v="6500"/>
    <s v="The Engine Nacelle is a self-contained solution for powering air-breathing engines. It includes some reserve fuel, making it a very practical option. C7 Engineers assure us that these units are quite safe, and that the dents and burn marks will give yours a more unique look. Optimized for subsonic flight; includes very powerful static suction. (PART NOT COSTED BY RP-0 BUT IN CORRECT NODE)"/>
    <s v="start"/>
    <s v="Squad"/>
    <s v="Yes"/>
    <s v="No Cost"/>
    <n v="0"/>
    <x v="11"/>
    <m/>
    <n v="0"/>
    <x v="179"/>
    <x v="0"/>
    <s v="false"/>
    <m/>
    <m/>
    <n v="1955"/>
    <m/>
    <m/>
    <m/>
    <m/>
    <m/>
  </r>
  <r>
    <s v="SXTVTOLturboFan"/>
    <x v="2121"/>
    <n v="2500"/>
    <n v="18000"/>
    <s v="The J-414 &quot;Jaguar&quot; is a innovative (i.e. massively over budget) derivation of the J-404; featuring the ability to pivot 90 degrees to provide either excellent VTOL capability, or put the craft into a massive tumble. (PART NOT SUPPORTED BY RP-0 OR RO)"/>
    <s v="hypersonicFlight"/>
    <s v="SXT"/>
    <s v="No"/>
    <s v="No"/>
    <n v="7"/>
    <x v="7"/>
    <m/>
    <m/>
    <x v="11"/>
    <x v="1"/>
    <m/>
    <m/>
    <m/>
    <m/>
    <m/>
    <m/>
    <m/>
    <m/>
    <m/>
  </r>
  <r>
    <s v="liquidEngineconstelacion"/>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
    <s v="hydroloxTL7"/>
    <s v="AIES"/>
    <s v="Yes"/>
    <s v="Yes"/>
    <n v="8"/>
    <x v="8"/>
    <s v="US Engine"/>
    <n v="10"/>
    <x v="113"/>
    <x v="0"/>
    <s v="true"/>
    <s v="J-2X"/>
    <s v="J2X"/>
    <n v="2012"/>
    <m/>
    <m/>
    <m/>
    <m/>
    <s v="liquidEngineconstelacion,XROVERENGINE,cryoengine-25-2,RSBengineJ2X,SSTU-SC-ENG-J-2X"/>
  </r>
  <r>
    <s v="XROVERENGINE"/>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
    <s v="basicRocketry"/>
    <s v="Chaka Monkey"/>
    <s v="Yes"/>
    <s v="Yes"/>
    <n v="1"/>
    <x v="8"/>
    <m/>
    <n v="10"/>
    <x v="113"/>
    <x v="0"/>
    <s v="true"/>
    <s v="Ares I"/>
    <s v="J2X"/>
    <n v="2012"/>
    <m/>
    <s v="Same as other J-2X"/>
    <d v="2017-05-16T00:00:00"/>
    <m/>
    <s v="liquidEngineconstelacion,XROVERENGINE,cryoengine-25-2,RSBengineJ2X,SSTU-SC-ENG-J-2X"/>
  </r>
  <r>
    <s v="cryoengine-25-2"/>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
    <s v="hydroloxTL7"/>
    <s v="Cryo Engines"/>
    <s v="Yes"/>
    <s v="Yes"/>
    <n v="8"/>
    <x v="8"/>
    <m/>
    <n v="10"/>
    <x v="113"/>
    <x v="0"/>
    <s v="true"/>
    <s v="J-2X"/>
    <s v="J2X"/>
    <n v="2012"/>
    <m/>
    <m/>
    <m/>
    <m/>
    <s v="liquidEngineconstelacion,XROVERENGINE,cryoengine-25-2,RSBengineJ2X,SSTU-SC-ENG-J-2X"/>
  </r>
  <r>
    <s v="RD-57"/>
    <x v="2122"/>
    <m/>
    <m/>
    <m/>
    <m/>
    <s v="Engine_Config"/>
    <s v="Yes"/>
    <m/>
    <e v="#N/A"/>
    <x v="3"/>
    <m/>
    <m/>
    <x v="148"/>
    <x v="0"/>
    <m/>
    <s v="N-1"/>
    <s v="RD57"/>
    <n v="1969"/>
    <m/>
    <m/>
    <m/>
    <m/>
    <m/>
  </r>
  <r>
    <s v="RSBengineJ2X"/>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
    <s v="giganticRocketry"/>
    <s v="Real Scale Boosters"/>
    <s v="Yes"/>
    <s v="Yes"/>
    <n v="8"/>
    <x v="8"/>
    <m/>
    <n v="10"/>
    <x v="113"/>
    <x v="0"/>
    <s v="true"/>
    <s v="J-2X"/>
    <s v="J2X"/>
    <n v="2012"/>
    <m/>
    <m/>
    <m/>
    <m/>
    <s v="liquidEngineconstelacion,XROVERENGINE,cryoengine-25-2,RSBengineJ2X,SSTU-SC-ENG-J-2X"/>
  </r>
  <r>
    <s v="SSTU-SC-ENG-J-2X"/>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Using the patented SSTU Engine-Clustering technology the number of engines, engine layout, mounting or shroud type, and mount/shroud size are configurable, and each set of engines are built to your specifications. Plume configured by RealPlume."/>
    <s v="hydroloxTL7"/>
    <s v="SSTU"/>
    <s v="Yes"/>
    <s v="Yes"/>
    <n v="8"/>
    <x v="8"/>
    <s v="US Engine"/>
    <n v="10"/>
    <x v="113"/>
    <x v="0"/>
    <s v="true"/>
    <s v="J-2X"/>
    <s v="J2X"/>
    <n v="2012"/>
    <m/>
    <m/>
    <m/>
    <m/>
    <s v="liquidEngineconstelacion,XROVERENGINE,cryoengine-25-2,RSBengineJ2X,SSTU-SC-ENG-J-2X"/>
  </r>
  <r>
    <s v="RD-57M"/>
    <x v="2123"/>
    <m/>
    <m/>
    <m/>
    <m/>
    <s v="Engine_Config"/>
    <s v="Yes"/>
    <m/>
    <e v="#N/A"/>
    <x v="3"/>
    <m/>
    <m/>
    <x v="167"/>
    <x v="0"/>
    <m/>
    <s v="Energia-M"/>
    <s v="RD57"/>
    <n v="1994"/>
    <m/>
    <m/>
    <m/>
    <m/>
    <m/>
  </r>
  <r>
    <s v="S1_5400"/>
    <x v="2124"/>
    <m/>
    <m/>
    <m/>
    <m/>
    <s v="Engine_Config"/>
    <m/>
    <m/>
    <e v="#N/A"/>
    <x v="3"/>
    <m/>
    <m/>
    <x v="5"/>
    <x v="0"/>
    <m/>
    <s v="Molniya"/>
    <s v="RD58"/>
    <n v="1961"/>
    <m/>
    <m/>
    <m/>
    <m/>
    <m/>
  </r>
  <r>
    <s v="RLA_mp_large_spike"/>
    <x v="2125"/>
    <n v="9000"/>
    <n v="180000"/>
    <s v="Aerospike. Using proven technology from the J-2 and introducing an aerospike nozzle to the developing J-2S machinery. Diameter: [2.5 m]. Plume configured by RealPlume."/>
    <s v="hydroloxTL4"/>
    <s v="RLA Stockalike"/>
    <s v="Yes"/>
    <s v="Yes"/>
    <n v="5"/>
    <x v="8"/>
    <m/>
    <m/>
    <x v="135"/>
    <x v="0"/>
    <s v="true"/>
    <s v="J-2T Aerospike"/>
    <s v="J2T"/>
    <n v="1977"/>
    <m/>
    <m/>
    <m/>
    <m/>
    <s v="RLA_mp_large_spike,toroidalAerospike,liquidEngineconstelacion"/>
  </r>
  <r>
    <s v="toroidalAerospike"/>
    <x v="2125"/>
    <n v="9000"/>
    <n v="180000"/>
    <s v="Aerospike. Using proven technology from the J-2 and introducing an aerospike nozzle to the developing J-2S machinery. Diameter: [2.5 m]. Plume configured by RealPlume."/>
    <s v="hydroloxTL4"/>
    <s v="Squad"/>
    <s v="Yes"/>
    <s v="Yes"/>
    <n v="5"/>
    <x v="8"/>
    <m/>
    <m/>
    <x v="135"/>
    <x v="0"/>
    <s v="true"/>
    <s v="J-2T Aerospike"/>
    <s v="J2T"/>
    <n v="1977"/>
    <m/>
    <m/>
    <m/>
    <m/>
    <s v="RLA_mp_large_spike,toroidalAerospike,liquidEngineconstelacion"/>
  </r>
  <r>
    <s v="11D33"/>
    <x v="2126"/>
    <m/>
    <m/>
    <m/>
    <m/>
    <s v="Engine_Config"/>
    <s v="Yes"/>
    <m/>
    <e v="#N/A"/>
    <x v="3"/>
    <m/>
    <m/>
    <x v="123"/>
    <x v="0"/>
    <m/>
    <s v="Molniya"/>
    <s v="RD58"/>
    <n v="1964"/>
    <m/>
    <m/>
    <m/>
    <m/>
    <m/>
  </r>
  <r>
    <s v="RD-58"/>
    <x v="2127"/>
    <m/>
    <m/>
    <m/>
    <s v="propulsionSystems"/>
    <s v="Engine_Config"/>
    <s v="Yes"/>
    <m/>
    <n v="4"/>
    <x v="3"/>
    <m/>
    <m/>
    <x v="145"/>
    <x v="0"/>
    <m/>
    <s v="Proton"/>
    <s v="RD58"/>
    <n v="1967"/>
    <m/>
    <m/>
    <m/>
    <m/>
    <m/>
  </r>
  <r>
    <s v="FASAApolloLFEJ2"/>
    <x v="2128"/>
    <n v="2500"/>
    <n v="100000"/>
    <s v="The Rocketdyne J-2 rocket engine found on the Saturn S-IVB and S-II stages. Ensure you enable roll capability or disable gimbal as required for your application. Diameter: [2.01 m]. Plume configured by RealPlume."/>
    <s v="hydroloxTL3"/>
    <s v="FASA"/>
    <s v="Yes"/>
    <s v="Yes"/>
    <n v="4"/>
    <x v="8"/>
    <m/>
    <m/>
    <x v="140"/>
    <x v="0"/>
    <s v="true"/>
    <s v="Saturn V (J-2)"/>
    <s v="J2"/>
    <n v="1966"/>
    <m/>
    <m/>
    <m/>
    <m/>
    <s v="KW5mengineTitanV,FASAApolloLFEJ2,RSBengineJ2,SSTU-SC-ENG-J-2,SXTLT80"/>
  </r>
  <r>
    <s v="RSBengineJ2"/>
    <x v="2128"/>
    <n v="2500"/>
    <n v="100000"/>
    <s v="The Rocketdyne J-2 rocket engine found on the Saturn S-IVB and S-II stages. Ensure you enable roll capability or disable gimbal as required for your application. Diameter: [2.01 m]. Plume configured by RealPlume."/>
    <s v="experimentalRocketry"/>
    <s v="Real Scale Boosters"/>
    <s v="Yes"/>
    <s v="Yes"/>
    <n v="7"/>
    <x v="8"/>
    <m/>
    <m/>
    <x v="140"/>
    <x v="0"/>
    <s v="true"/>
    <s v="Saturn V (J-2)"/>
    <s v="J2"/>
    <n v="1966"/>
    <m/>
    <m/>
    <m/>
    <m/>
    <s v="KW5mengineTitanV,FASAApolloLFEJ2,RSBengineJ2,SSTU-SC-ENG-J-2,SXTLT80"/>
  </r>
  <r>
    <s v="SSTU-SC-ENG-J-2"/>
    <x v="2128"/>
    <n v="2500"/>
    <n v="100000"/>
    <s v="The Rocketdyne J-2 rocket engine found on the Saturn S-IVB and S-II stages. Ensure you enable roll capability or disable gimbal as required for your application. Diameter: [2.01 m]. Using the patented SSTU Engine-Clustering technology the number of engines, engine layout, mounting or shroud type, and mount/shroud size are configurable, and each set of engines are built to your specifications. Plume configured by RealPlume."/>
    <s v="hydroloxTL3"/>
    <s v="SSTU"/>
    <s v="Yes"/>
    <s v="Yes"/>
    <n v="4"/>
    <x v="8"/>
    <s v="US Engine"/>
    <m/>
    <x v="140"/>
    <x v="0"/>
    <s v="true"/>
    <s v="Saturn V (J-2)"/>
    <s v="J2"/>
    <n v="1966"/>
    <m/>
    <m/>
    <m/>
    <m/>
    <s v="KW5mengineTitanV,FASAApolloLFEJ2,RSBengineJ2,SSTU-SC-ENG-J-2,SXTLT80"/>
  </r>
  <r>
    <s v="SXTLT80"/>
    <x v="2128"/>
    <n v="2500"/>
    <n v="100000"/>
    <s v="The Rocketdyne J-2 rocket engine found on the Saturn S-IVB and S-II stages. Ensure you enable roll capability or disable gimbal as required for your application. Diameter: [2.01 m]. Plume configured by RealPlume."/>
    <s v="hydroloxTL3"/>
    <s v="SXT"/>
    <s v="Yes"/>
    <s v="Yes"/>
    <n v="4"/>
    <x v="8"/>
    <m/>
    <m/>
    <x v="140"/>
    <x v="0"/>
    <s v="true"/>
    <s v="Saturn V (J-2)"/>
    <s v="J2"/>
    <n v="1966"/>
    <m/>
    <m/>
    <m/>
    <m/>
    <s v="KW5mengineTitanV,FASAApolloLFEJ2,RSBengineJ2,SSTU-SC-ENG-J-2,SXTLT80"/>
  </r>
  <r>
    <s v="KW5mengineTitanV"/>
    <x v="2129"/>
    <n v="2500"/>
    <n v="100000"/>
    <s v="Cluster of five (5) Rocketdyne J-2 engines as found on the Saturn V."/>
    <m/>
    <s v="KW Rocketry"/>
    <s v="Yes"/>
    <s v="Yes"/>
    <e v="#N/A"/>
    <x v="8"/>
    <m/>
    <m/>
    <x v="140"/>
    <x v="0"/>
    <s v="true"/>
    <s v="Saturn V (J-2)"/>
    <s v="J2"/>
    <n v="1966"/>
    <m/>
    <m/>
    <m/>
    <m/>
    <s v="KW5mengineTitanV,FASAApolloLFEJ2,RSBengineJ2,SSTU-SC-ENG-J-2,SXTLT80"/>
  </r>
  <r>
    <s v="11D33M"/>
    <x v="2130"/>
    <m/>
    <m/>
    <m/>
    <s v="propulsionSystems"/>
    <s v="Engine_Config"/>
    <s v="Yes"/>
    <m/>
    <n v="4"/>
    <x v="3"/>
    <m/>
    <m/>
    <x v="142"/>
    <x v="0"/>
    <m/>
    <s v="Molniya-M"/>
    <s v="RD58"/>
    <n v="1966"/>
    <m/>
    <m/>
    <m/>
    <m/>
    <m/>
  </r>
  <r>
    <s v="size0PulseJet"/>
    <x v="2131"/>
    <n v="375"/>
    <n v="4000"/>
    <s v="A Heavily modified version of an enthusiast grade pulse jet engine, it provides a surprisingly high Thrust to weight ratio in addition to a lightning quick spool up time, unfortunately it drains your fuel faster than any other jet. (PART NOT SUPPORTED BY RP-0 OR RO)"/>
    <s v="aviation"/>
    <s v="Ven Stock Revamp"/>
    <s v="No"/>
    <s v="No"/>
    <n v="1"/>
    <x v="7"/>
    <m/>
    <m/>
    <x v="11"/>
    <x v="1"/>
    <m/>
    <m/>
    <m/>
    <m/>
    <m/>
    <m/>
    <m/>
    <m/>
    <m/>
  </r>
  <r>
    <s v="SXTeFan"/>
    <x v="2132"/>
    <n v="300"/>
    <n v="4000"/>
    <s v="A state of the art electric ducted-fan engine. While not especially powerful, it does not require oxygen, making it perfect for use with probes on other atmospheric planets. (PART NOT SUPPORTED BY RP-0 OR RO)"/>
    <s v="efficientFlightSystems"/>
    <s v="SXT"/>
    <s v="No"/>
    <s v="No"/>
    <n v="6"/>
    <x v="7"/>
    <m/>
    <m/>
    <x v="11"/>
    <x v="1"/>
    <m/>
    <m/>
    <m/>
    <m/>
    <m/>
    <m/>
    <m/>
    <m/>
    <m/>
  </r>
  <r>
    <s v="rcsblock-gridded-01"/>
    <x v="2133"/>
    <n v="600"/>
    <n v="5300"/>
    <s v="This micro-gridded thruster expels a steady stream of charged particles, moving ships and satellites at a snail's pace. (PART NOT SUPPORTED BY RP-0 OR RO)"/>
    <s v="ionPropulsion"/>
    <s v="Near Future Propulsion"/>
    <s v="No"/>
    <s v="No"/>
    <n v="7"/>
    <x v="7"/>
    <m/>
    <m/>
    <x v="11"/>
    <x v="1"/>
    <m/>
    <m/>
    <m/>
    <m/>
    <m/>
    <m/>
    <m/>
    <m/>
    <m/>
  </r>
  <r>
    <s v="ius_dec_ss"/>
    <x v="2134"/>
    <n v="60"/>
    <n v="1200"/>
    <s v="Decoupler for IUS booster second stage. Place between second stage and payload"/>
    <s v="highPerformanceFuelSystems"/>
    <s v="RN US Probes"/>
    <s v="Yes"/>
    <s v="Yes"/>
    <n v="6"/>
    <x v="0"/>
    <s v="Decoupler"/>
    <m/>
    <x v="56"/>
    <x v="0"/>
    <s v="true"/>
    <s v="IUS"/>
    <m/>
    <n v="1976"/>
    <m/>
    <m/>
    <m/>
    <m/>
    <m/>
  </r>
  <r>
    <s v="ius_dec_fs"/>
    <x v="2135"/>
    <n v="60"/>
    <n v="1200"/>
    <s v="Decoupler for IUS booster first stage. Place between first and second stages"/>
    <s v="highPerformanceFuelSystems"/>
    <s v="RN US Probes"/>
    <s v="Yes"/>
    <s v="Yes"/>
    <n v="6"/>
    <x v="0"/>
    <s v="Decoupler"/>
    <m/>
    <x v="56"/>
    <x v="0"/>
    <s v="true"/>
    <s v="IUS"/>
    <m/>
    <n v="1976"/>
    <m/>
    <m/>
    <m/>
    <m/>
    <m/>
  </r>
  <r>
    <s v="ius_top"/>
    <x v="2136"/>
    <n v="800"/>
    <n v="15000"/>
    <s v="Second stage of the IUS booster Plume configured by RealPlume."/>
    <s v="highPerformanceFuelSystems"/>
    <s v="RN US Probes"/>
    <s v="Yes"/>
    <s v="Yes"/>
    <n v="6"/>
    <x v="4"/>
    <m/>
    <m/>
    <x v="54"/>
    <x v="0"/>
    <s v="true"/>
    <s v="IUS"/>
    <m/>
    <n v="1976"/>
    <m/>
    <m/>
    <m/>
    <m/>
    <m/>
  </r>
  <r>
    <s v="ius_bottom"/>
    <x v="2137"/>
    <n v="2000"/>
    <n v="12000"/>
    <s v="First stage of the IUS booster Plume configured by RealPlume."/>
    <s v="highPerformanceFuelSystems"/>
    <s v="RN US Probes"/>
    <s v="Yes"/>
    <s v="Yes"/>
    <n v="6"/>
    <x v="4"/>
    <m/>
    <m/>
    <x v="54"/>
    <x v="0"/>
    <s v="true"/>
    <s v="IUS"/>
    <m/>
    <n v="1976"/>
    <m/>
    <m/>
    <m/>
    <m/>
    <m/>
  </r>
  <r>
    <s v="KK_KK_SPX_ITS_booster_gridfin"/>
    <x v="2138"/>
    <n v="400"/>
    <n v="3200"/>
    <s v=" (PART NOT SUPPORTED BY RP-0 OR RO)"/>
    <s v="aviation"/>
    <s v="KK Launchers SpaceX"/>
    <s v="No"/>
    <s v="No"/>
    <n v="1"/>
    <x v="13"/>
    <s v="Grid Fins"/>
    <m/>
    <x v="105"/>
    <x v="1"/>
    <s v="false"/>
    <s v="ITS"/>
    <m/>
    <n v="2025"/>
    <m/>
    <m/>
    <m/>
    <m/>
    <m/>
  </r>
  <r>
    <s v="ISRU_RTG_100"/>
    <x v="2139"/>
    <n v="103600"/>
    <n v="58000"/>
    <s v="ISRU_RTG_100"/>
    <s v="experimentalElectrics"/>
    <s v="Squad"/>
    <s v="Yes"/>
    <s v="No"/>
    <n v="8"/>
    <x v="15"/>
    <s v="RTG"/>
    <n v="8"/>
    <x v="170"/>
    <x v="0"/>
    <s v="false"/>
    <m/>
    <m/>
    <n v="2014"/>
    <m/>
    <m/>
    <m/>
    <m/>
    <m/>
  </r>
  <r>
    <s v="airbrake1"/>
    <x v="2140"/>
    <n v="50"/>
    <n v="1000"/>
    <s v="Research into feasible ways to slow down a plane in mid-air showed that loose hull panels are pretty great as drag-inducing deceleration devices. The discovery led to the invention of the Aerodynamically Integrated Retrograde Braking Robustly Armed Kinetic Extending System (A.I.R.B.R.A.K.E.S.), which is now popular mostly as a cheap alternative to longer runways. C7 Engineers are still trying to come up with a shorter name for such a long acronym."/>
    <s v="aerodynamicSystems"/>
    <s v="Squad"/>
    <s v="Yes"/>
    <s v="Yes"/>
    <n v="2"/>
    <x v="11"/>
    <s v="Control Surface"/>
    <n v="2"/>
    <x v="179"/>
    <x v="0"/>
    <s v="true"/>
    <m/>
    <m/>
    <n v="1955"/>
    <m/>
    <m/>
    <m/>
    <m/>
    <m/>
  </r>
  <r>
    <s v="xOPFPROCEDURALX"/>
    <x v="2141"/>
    <n v="0"/>
    <n v="0"/>
    <s v="A structural procedural fairing for creating interstages or protective covers. Lacks a decoupler."/>
    <s v="start"/>
    <s v="Chaka Monkey"/>
    <s v="Yes"/>
    <s v="Yes"/>
    <n v="0"/>
    <x v="0"/>
    <s v="Fairing"/>
    <n v="0"/>
    <x v="1"/>
    <x v="0"/>
    <s v="true"/>
    <m/>
    <m/>
    <n v="0"/>
    <m/>
    <m/>
    <m/>
    <m/>
    <m/>
  </r>
  <r>
    <s v="KzProcFairingFuselage1"/>
    <x v="2142"/>
    <n v="1"/>
    <n v="0"/>
    <s v="Lacks a decoupler. Useful for space bases, flying saucers, hiding things, and other unconventional projects."/>
    <s v="start"/>
    <s v="Procedural Fairings"/>
    <s v="Yes"/>
    <s v="Yes"/>
    <n v="0"/>
    <x v="0"/>
    <s v="Fairing"/>
    <n v="0"/>
    <x v="1"/>
    <x v="0"/>
    <s v="true"/>
    <m/>
    <m/>
    <n v="0"/>
    <m/>
    <m/>
    <m/>
    <m/>
    <m/>
  </r>
  <r>
    <s v="KzProcFairingFuselage2"/>
    <x v="2143"/>
    <n v="1"/>
    <n v="0"/>
    <s v="Lacks a decoupler. Useful for space bases, flying saucers, hiding things, and other unconventional projects."/>
    <s v="start"/>
    <s v="Procedural Fairings"/>
    <s v="Yes"/>
    <s v="Yes"/>
    <n v="0"/>
    <x v="0"/>
    <s v="Fairing"/>
    <n v="0"/>
    <x v="1"/>
    <x v="0"/>
    <s v="true"/>
    <m/>
    <m/>
    <n v="0"/>
    <m/>
    <m/>
    <m/>
    <m/>
    <m/>
  </r>
  <r>
    <s v="squad_interstage_adapter"/>
    <x v="2144"/>
    <n v="1"/>
    <n v="0"/>
    <s v="This interstage adapter allows crew transfer. Slightly heavier than equivalent interstage ring."/>
    <s v="start"/>
    <s v="Procedural Fairings"/>
    <s v="Yes"/>
    <s v="Yes"/>
    <n v="0"/>
    <x v="0"/>
    <s v="Interstage"/>
    <n v="0"/>
    <x v="1"/>
    <x v="0"/>
    <s v="true"/>
    <m/>
    <m/>
    <n v="0"/>
    <m/>
    <m/>
    <m/>
    <m/>
    <m/>
  </r>
  <r>
    <s v="X84NEWTALUSXX2"/>
    <x v="2145"/>
    <n v="1200"/>
    <n v="14400"/>
    <s v="The structural adapter and explosive cord decoupler for the Exploration Upper Stage (EUS)."/>
    <s v="metaMaterials"/>
    <s v="Chaka Monkey"/>
    <s v="Yes"/>
    <s v="No"/>
    <n v="7"/>
    <x v="0"/>
    <s v="Interstage"/>
    <n v="11"/>
    <x v="114"/>
    <x v="0"/>
    <s v="false"/>
    <s v="SLS Block IB"/>
    <m/>
    <n v="2022"/>
    <m/>
    <m/>
    <m/>
    <m/>
    <m/>
  </r>
  <r>
    <s v="SLS_CM_FairingAdapter296"/>
    <x v="2146"/>
    <n v="600"/>
    <n v="1200"/>
    <s v="The structural adapter and explosive cord decoupler for the Interim Cryogenic Second Stage (ICPS)."/>
    <s v="basicRocketry"/>
    <s v="Chaka Monkey"/>
    <s v="Yes"/>
    <s v="No"/>
    <n v="1"/>
    <x v="0"/>
    <s v="Interstage"/>
    <n v="10"/>
    <x v="51"/>
    <x v="0"/>
    <s v="false"/>
    <s v="SLS Block I"/>
    <m/>
    <n v="2018"/>
    <m/>
    <m/>
    <m/>
    <m/>
    <m/>
  </r>
  <r>
    <s v="XXB3IUShroudXLOWERRXpxV"/>
    <x v="2147"/>
    <n v="2300"/>
    <n v="6000"/>
    <s v="Nothing is really known about this thing. Use it at your own risk."/>
    <s v="basicRocketry"/>
    <s v="Chaka Monkey"/>
    <s v="Yes"/>
    <s v="No"/>
    <n v="1"/>
    <x v="0"/>
    <s v="Interstage"/>
    <n v="10"/>
    <x v="51"/>
    <x v="0"/>
    <s v="false"/>
    <s v="Falcon 9"/>
    <m/>
    <n v="2010"/>
    <m/>
    <m/>
    <m/>
    <m/>
    <m/>
  </r>
  <r>
    <s v="XKW5mDecouplerShroudX224"/>
    <x v="2148"/>
    <n v="3200"/>
    <n v="16000"/>
    <s v="The structural adapter and explosive cord decoupler for the 5 meter Delta Cryogenic Second Stage (DCSS)."/>
    <s v="metaMaterials"/>
    <s v="Chaka Monkey"/>
    <s v="Yes"/>
    <s v="No"/>
    <n v="7"/>
    <x v="0"/>
    <s v="Interstage"/>
    <n v="9"/>
    <x v="3"/>
    <x v="0"/>
    <s v="false"/>
    <s v="Delta IV"/>
    <m/>
    <n v="2002"/>
    <m/>
    <m/>
    <m/>
    <m/>
    <m/>
  </r>
  <r>
    <s v="XDRAGON--ADAPTERX"/>
    <x v="2149"/>
    <n v="6800"/>
    <n v="5800"/>
    <s v="The structural adapter and explosive cord decoupler for the 4 meter Delta Cryogenic Second Stage (DCSS)."/>
    <s v="specializedConstruction"/>
    <s v="Chaka Monkey"/>
    <s v="Yes"/>
    <s v="No"/>
    <n v="5"/>
    <x v="0"/>
    <s v="Interstage"/>
    <n v="9"/>
    <x v="3"/>
    <x v="0"/>
    <s v="false"/>
    <s v="Delta IV"/>
    <m/>
    <n v="2002"/>
    <m/>
    <m/>
    <m/>
    <m/>
    <m/>
  </r>
  <r>
    <s v="SSTU-SC-C-ICPS"/>
    <x v="2150"/>
    <n v="7200"/>
    <n v="16000"/>
    <s v="The Interim Cryogenic Propulsion Stage (ICPS) consists of a modified Delta IV 5 m upper stage. Its structure has been strengthened to support SLS flight loads and the hydrogen tank has been stretched by 46 cm to account for on-orbit boiloff. Plume configured by RealPlume."/>
    <s v="largeVolumeContainment"/>
    <s v="SSTU"/>
    <s v="Yes"/>
    <s v="No"/>
    <n v="4.5"/>
    <x v="0"/>
    <s v="Fuel Tank"/>
    <n v="10"/>
    <x v="51"/>
    <x v="0"/>
    <s v="false"/>
    <s v="SLS ICPS"/>
    <m/>
    <n v="2018"/>
    <m/>
    <m/>
    <m/>
    <m/>
    <m/>
  </r>
  <r>
    <s v="CXA_P6_BATTERY_TRUSS"/>
    <x v="2151"/>
    <n v="4000"/>
    <n v="2500"/>
    <s v="A rigid,lightweight truss segment developed as part of the Integrated Truss System (ITS). This truss includes integral electrical equipment such as batteries, battery chargers/dischargers, DC switching units, and DC-DC converters. Additionally this truss segment includes a pump flow control assembly for any thermal control system radiators which may be attached."/>
    <s v="specializedConstruction"/>
    <s v="CxAerospace"/>
    <s v="Yes"/>
    <s v="No"/>
    <n v="5"/>
    <x v="6"/>
    <s v="Structural"/>
    <m/>
    <x v="9"/>
    <x v="0"/>
    <s v="false"/>
    <s v="ISS Integrated Truss"/>
    <m/>
    <n v="2000"/>
    <m/>
    <m/>
    <m/>
    <m/>
    <m/>
  </r>
  <r>
    <s v="FASAGerminiSRBInlineSep"/>
    <x v="2152"/>
    <n v="50"/>
    <n v="1000"/>
    <s v="A in-line separation motor for the Titan III Solid rocket boosters. Plume configured by RealPlume."/>
    <s v="largeSolids"/>
    <s v="FASA"/>
    <s v="Yes"/>
    <s v="Yes"/>
    <n v="4"/>
    <x v="4"/>
    <m/>
    <m/>
    <x v="42"/>
    <x v="0"/>
    <s v="true"/>
    <s v="Titan III"/>
    <m/>
    <n v="1965"/>
    <m/>
    <m/>
    <m/>
    <m/>
    <m/>
  </r>
  <r>
    <s v="InlineRCS"/>
    <x v="2153"/>
    <n v="40"/>
    <n v="1000"/>
    <s v="A generic inline RCS block. Use this for orientation on small capsules and probes."/>
    <s v="stability"/>
    <s v="Ven Stock Revamp"/>
    <s v="Yes"/>
    <s v="Yes"/>
    <n v="2"/>
    <x v="13"/>
    <s v="RCS"/>
    <m/>
    <x v="120"/>
    <x v="0"/>
    <s v="true"/>
    <m/>
    <m/>
    <n v="1961"/>
    <m/>
    <m/>
    <m/>
    <m/>
    <m/>
  </r>
  <r>
    <s v="dmGoreSat"/>
    <x v="2154"/>
    <n v="4000"/>
    <n v="12000"/>
    <s v="A cavity radiometer designed to measure the reflected and emitted infrared energy of a planetary body and to evaluate the albedo of the surface or cloud layers."/>
    <s v="precisionEngineering"/>
    <s v="Dmagic Orbital Science"/>
    <s v="Yes"/>
    <s v="No"/>
    <n v="5"/>
    <x v="10"/>
    <s v="Radiometer"/>
    <m/>
    <x v="118"/>
    <x v="0"/>
    <s v="false"/>
    <s v="Suomi NPP"/>
    <m/>
    <n v="1980"/>
    <m/>
    <m/>
    <m/>
    <m/>
    <m/>
  </r>
  <r>
    <s v="microEngineSE1"/>
    <x v="2155"/>
    <n v="550"/>
    <n v="11000"/>
    <s v="Pressure-fed engine used for the ascent module of the Apollo lunar lander. Diameter: [0.86 m]. Plume configured by RealPlume."/>
    <s v="heavyRocketry"/>
    <s v="AIES"/>
    <s v="Yes"/>
    <s v="Yes"/>
    <n v="4"/>
    <x v="16"/>
    <s v="Lander Engine"/>
    <m/>
    <x v="147"/>
    <x v="0"/>
    <s v="true"/>
    <s v="LMAE"/>
    <s v="LMAE"/>
    <n v="1969"/>
    <m/>
    <m/>
    <m/>
    <m/>
    <s v="bluedog_LEM_Ascent_Engine,microEngineSE1,FASALM_AscentEngine,liquidEngineMini"/>
  </r>
  <r>
    <s v="FASALM_AscentEngine"/>
    <x v="2155"/>
    <n v="550"/>
    <n v="11000"/>
    <s v="Pressure-fed engine used for the ascent module of the Apollo lunar lander. Diameter: [0.86 m]. Plume configured by RealPlume."/>
    <s v="heavyRocketry"/>
    <s v="FASA"/>
    <s v="Yes"/>
    <s v="Yes"/>
    <n v="4"/>
    <x v="16"/>
    <m/>
    <m/>
    <x v="147"/>
    <x v="0"/>
    <s v="true"/>
    <s v="Apollo LEM"/>
    <s v="LMAE"/>
    <n v="1969"/>
    <m/>
    <m/>
    <m/>
    <m/>
    <s v="bluedog_LEM_Ascent_Engine,microEngineSE1,FASALM_AscentEngine,liquidEngineMini"/>
  </r>
  <r>
    <s v="InflatableHAB"/>
    <x v="2156"/>
    <n v="20700"/>
    <n v="414000"/>
    <s v="One of the biggest crew storage solutions available to any space program, the IKU-03 is able to inflate to nearly double it's initial size, letting it hold a total of 10 kerbals comfortably. If it isn't inflated, however... let's just say that they'll have very little to no room to do anything."/>
    <s v="longTermHabitation"/>
    <s v="Ven Stock Revamp"/>
    <s v="Yes"/>
    <s v="Yes"/>
    <n v="8"/>
    <x v="6"/>
    <s v="Station"/>
    <n v="10"/>
    <x v="188"/>
    <x v="0"/>
    <s v="true"/>
    <m/>
    <m/>
    <n v="2014"/>
    <m/>
    <m/>
    <m/>
    <m/>
    <m/>
  </r>
  <r>
    <s v="SmallInflatableHAB"/>
    <x v="2157"/>
    <n v="300"/>
    <n v="5460"/>
    <s v="One of the smaller crew storage solutions available to any space program, the IKU-02 is able to inflate to nearly triple it's initial size, letting it pack in a total of 2 kerbals. If it isn't inflated, however... let's just say that they'll have very little to no room to do anything. (PART NOT SUPPORTED BY RP-0 OR RO)"/>
    <s v="advExploration"/>
    <s v="Ven Stock Revamp"/>
    <s v="No"/>
    <s v="No"/>
    <n v="5"/>
    <x v="7"/>
    <m/>
    <m/>
    <x v="11"/>
    <x v="1"/>
    <m/>
    <m/>
    <m/>
    <m/>
    <m/>
    <m/>
    <m/>
    <m/>
    <m/>
  </r>
  <r>
    <s v="MicroInflatableHAB"/>
    <x v="2158"/>
    <n v="120"/>
    <n v="2500"/>
    <s v="The IKU-01 is a micro sized habitat modelled in the fitting visage of a tent. Camp on other planets in style. (PART NOT SUPPORTED BY RP-0 OR RO)"/>
    <s v="advExploration"/>
    <s v="Ven Stock Revamp"/>
    <s v="No"/>
    <s v="No"/>
    <n v="5"/>
    <x v="7"/>
    <m/>
    <m/>
    <x v="11"/>
    <x v="1"/>
    <m/>
    <m/>
    <m/>
    <m/>
    <m/>
    <m/>
    <m/>
    <m/>
    <m/>
  </r>
  <r>
    <s v="RealISRU_IceDrill"/>
    <x v="2159"/>
    <n v="2000"/>
    <n v="50"/>
    <s v="Deployable drill for extracting water from ice and hydrates.  Includes a heating element to separate the liquid water automatically. (PART NOT SUPPORTED BY RP-0 OR RO)"/>
    <s v="advMetalworks"/>
    <s v="Real ISRU"/>
    <s v="No"/>
    <s v="No"/>
    <n v="6"/>
    <x v="7"/>
    <m/>
    <m/>
    <x v="11"/>
    <x v="1"/>
    <m/>
    <m/>
    <m/>
    <m/>
    <m/>
    <m/>
    <m/>
    <m/>
    <m/>
  </r>
  <r>
    <s v="squad_interstageSize3"/>
    <x v="2160"/>
    <n v="1"/>
    <n v="0"/>
    <s v="A large interstage structure to go between your stages."/>
    <s v="start"/>
    <s v="Procedural Fairings"/>
    <s v="Yes"/>
    <s v="Yes"/>
    <n v="0"/>
    <x v="0"/>
    <s v="Interstage"/>
    <n v="2"/>
    <x v="1"/>
    <x v="0"/>
    <s v="true"/>
    <m/>
    <m/>
    <n v="0"/>
    <m/>
    <m/>
    <m/>
    <m/>
    <m/>
  </r>
  <r>
    <s v="SSTU-SC-GEN-FR-I"/>
    <x v="2161"/>
    <n v="2"/>
    <n v="0"/>
    <s v="SSTU - ShipCore: General - Payload Fairing.  Resizeable Fairing with integrated payload base and decoupler."/>
    <s v="advConstruction"/>
    <s v="SSTU"/>
    <s v="Yes"/>
    <s v="Yes"/>
    <n v="4"/>
    <x v="0"/>
    <s v="Fairing"/>
    <m/>
    <x v="1"/>
    <x v="0"/>
    <s v="true"/>
    <m/>
    <m/>
    <n v="0"/>
    <m/>
    <m/>
    <m/>
    <m/>
    <m/>
  </r>
  <r>
    <s v="KW_PF_Interstage_5"/>
    <x v="2162"/>
    <n v="1"/>
    <n v="0"/>
    <s v="Enables side fairings to hold the part at the top."/>
    <s v="start"/>
    <s v="Procedural Fairings"/>
    <s v="Yes"/>
    <s v="Yes"/>
    <n v="0"/>
    <x v="0"/>
    <s v="Interstage"/>
    <n v="0"/>
    <x v="1"/>
    <x v="0"/>
    <s v="true"/>
    <m/>
    <m/>
    <n v="0"/>
    <m/>
    <m/>
    <m/>
    <m/>
    <m/>
  </r>
  <r>
    <s v="KW_PF_Interstage_123"/>
    <x v="2163"/>
    <n v="1"/>
    <n v="0"/>
    <s v="Enables side fairings to hold the part at the top."/>
    <s v="start"/>
    <s v="Procedural Fairings"/>
    <s v="Yes"/>
    <s v="Yes"/>
    <n v="0"/>
    <x v="0"/>
    <s v="Interstage"/>
    <n v="0"/>
    <x v="1"/>
    <x v="0"/>
    <s v="true"/>
    <m/>
    <m/>
    <n v="0"/>
    <m/>
    <m/>
    <m/>
    <m/>
    <m/>
  </r>
  <r>
    <s v="KW_FlatInterstageBase"/>
    <x v="2164"/>
    <n v="1"/>
    <n v="0"/>
    <s v="Enables side fairings to hold the part at the top."/>
    <s v="start"/>
    <s v="Procedural Fairings"/>
    <s v="Yes"/>
    <s v="Yes"/>
    <n v="0"/>
    <x v="0"/>
    <s v="Interstage"/>
    <n v="0"/>
    <x v="1"/>
    <x v="0"/>
    <s v="true"/>
    <m/>
    <m/>
    <n v="0"/>
    <m/>
    <m/>
    <m/>
    <m/>
    <m/>
  </r>
  <r>
    <s v="KzFlatAdapter"/>
    <x v="2165"/>
    <n v="1"/>
    <n v="0"/>
    <s v="Enables side fairings to hold the part at the top."/>
    <s v="start"/>
    <s v="Procedural Fairings"/>
    <s v="Yes"/>
    <s v="Yes"/>
    <n v="0"/>
    <x v="0"/>
    <s v="Interstage"/>
    <n v="0"/>
    <x v="1"/>
    <x v="0"/>
    <s v="true"/>
    <m/>
    <m/>
    <n v="0"/>
    <m/>
    <m/>
    <m/>
    <m/>
    <m/>
  </r>
  <r>
    <s v="XKzProcFairingBaseRing3_75"/>
    <x v="2166"/>
    <n v="1200"/>
    <n v="1020"/>
    <s v="A procedural interstage fairing base for creating interstages. Includes a decoupler."/>
    <s v="stability"/>
    <s v="Chaka Monkey"/>
    <s v="Yes"/>
    <s v="No"/>
    <n v="2"/>
    <x v="0"/>
    <s v="Interstage"/>
    <n v="1"/>
    <x v="43"/>
    <x v="1"/>
    <s v="false"/>
    <m/>
    <m/>
    <n v="1964"/>
    <m/>
    <m/>
    <m/>
    <m/>
    <m/>
  </r>
  <r>
    <s v="KzInterstageAdapter2"/>
    <x v="2167"/>
    <n v="1"/>
    <n v="0"/>
    <s v="Enables side fairings to hold the part at the top."/>
    <s v="start"/>
    <s v="Procedural Fairings"/>
    <s v="Yes"/>
    <s v="Yes"/>
    <n v="0"/>
    <x v="0"/>
    <s v="Interstage"/>
    <n v="0"/>
    <x v="1"/>
    <x v="0"/>
    <s v="true"/>
    <m/>
    <m/>
    <n v="0"/>
    <m/>
    <m/>
    <m/>
    <m/>
    <m/>
  </r>
  <r>
    <s v="radialDecoupler1-2"/>
    <x v="2168"/>
    <n v="20"/>
    <n v="5"/>
    <s v="After discovering the word &quot;Manifold&quot;, O.M.B. Engineers decided it would be best to use it in the name of at least ONE product."/>
    <s v="start"/>
    <s v="Squad"/>
    <s v="Yes"/>
    <s v="Yes"/>
    <n v="0"/>
    <x v="0"/>
    <s v="Decoupler"/>
    <n v="0"/>
    <x v="133"/>
    <x v="0"/>
    <s v="true"/>
    <m/>
    <m/>
    <n v="1950"/>
    <m/>
    <m/>
    <m/>
    <m/>
    <m/>
  </r>
  <r>
    <s v="rn_zond_top"/>
    <x v="2169"/>
    <n v="520"/>
    <n v="2800"/>
    <s v="Top avionics adapter for Zond spacecraft. Attach on top of Zond and decouple at the same time at the service module"/>
    <s v="generalRocketry"/>
    <s v="RN Soyuz"/>
    <s v="Yes"/>
    <s v="No"/>
    <n v="2"/>
    <x v="1"/>
    <s v="Avionics"/>
    <m/>
    <x v="189"/>
    <x v="0"/>
    <s v="false"/>
    <s v="Zond"/>
    <m/>
    <n v="1967"/>
    <m/>
    <m/>
    <m/>
    <m/>
    <m/>
  </r>
  <r>
    <s v="rn_zond_asas"/>
    <x v="2170"/>
    <n v="1250"/>
    <n v="42000"/>
    <s v="Tiny ASAS for Zond(also use on VA capsule). Attach radially on the top of the Zond descent capsule, put it inside the black &quot;ring&quot; on top of the pod. Allows the craft to be controlled remotely since it was launched unmanned."/>
    <s v="generalRocketry"/>
    <s v="RN Soyuz"/>
    <s v="Yes"/>
    <s v="No"/>
    <n v="2"/>
    <x v="1"/>
    <s v="Probe"/>
    <m/>
    <x v="189"/>
    <x v="0"/>
    <s v="false"/>
    <s v="Zond"/>
    <m/>
    <n v="1967"/>
    <m/>
    <m/>
    <m/>
    <m/>
    <m/>
  </r>
  <r>
    <s v="RSBprobeSaturn"/>
    <x v="2171"/>
    <n v="25500"/>
    <n v="90000"/>
    <s v="The instrumentation and guidance unit for the Saturn V launch vehicle."/>
    <s v="colossalRocketry"/>
    <s v="Real Scale Boosters"/>
    <s v="Yes"/>
    <s v="No"/>
    <n v="10"/>
    <x v="1"/>
    <s v="Avionics"/>
    <m/>
    <x v="189"/>
    <x v="0"/>
    <s v="false"/>
    <s v="Saturn V"/>
    <m/>
    <n v="1967"/>
    <m/>
    <m/>
    <m/>
    <m/>
    <m/>
  </r>
  <r>
    <s v="roverBody"/>
    <x v="2172"/>
    <n v="500"/>
    <n v="5000"/>
    <s v="A sturdy housing for a robust probe and battery system - no assembly required! Though intended as the body for surface rovers, we've been told by our most day-dreaming of engineers that the possibilities are endless! While it has a Stability Assistance System, the RoveMate lacks reaction wheels so bring some along if you want to hold that attitude."/>
    <s v="fieldScience"/>
    <s v="Squad"/>
    <s v="Yes"/>
    <s v="Yes"/>
    <n v="6"/>
    <x v="1"/>
    <s v="Probe"/>
    <m/>
    <x v="189"/>
    <x v="0"/>
    <s v="true"/>
    <s v="Lunokhod"/>
    <m/>
    <n v="1970"/>
    <m/>
    <m/>
    <m/>
    <m/>
    <m/>
  </r>
  <r>
    <s v="liquidEngineMini"/>
    <x v="2155"/>
    <n v="550"/>
    <n v="11000"/>
    <s v="Pressure-fed engine used for the ascent module of the Apollo lunar lander. Diameter: [0.86 m]. Plume configured by RealPlume."/>
    <s v="heavyRocketry"/>
    <s v="Squad"/>
    <s v="Yes"/>
    <s v="Yes"/>
    <n v="4"/>
    <x v="16"/>
    <m/>
    <m/>
    <x v="147"/>
    <x v="0"/>
    <s v="true"/>
    <s v="LMAE"/>
    <s v="LMAE"/>
    <n v="1969"/>
    <m/>
    <m/>
    <m/>
    <m/>
    <s v="bluedog_LEM_Ascent_Engine,microEngineSE1,FASALM_AscentEngine,liquidEngineMini"/>
  </r>
  <r>
    <s v="salyut_asas"/>
    <x v="2173"/>
    <n v="12500"/>
    <n v="80000"/>
    <s v="Tiny ASAS for Salyut. Attach radially on the BOTTOM of the station main body. Allows the station to be controlled remotely for launch."/>
    <s v="advFlightControl"/>
    <s v="RN Salyut"/>
    <s v="Yes"/>
    <s v="Yes"/>
    <n v="4"/>
    <x v="1"/>
    <s v="Probe"/>
    <m/>
    <x v="189"/>
    <x v="0"/>
    <s v="true"/>
    <s v="Salyut"/>
    <m/>
    <n v="1971"/>
    <m/>
    <m/>
    <m/>
    <m/>
    <m/>
  </r>
  <r>
    <s v="RD-58M"/>
    <x v="2174"/>
    <m/>
    <m/>
    <m/>
    <s v="pecisionPropulsion"/>
    <s v="Engine_Config"/>
    <s v="Yes"/>
    <m/>
    <e v="#N/A"/>
    <x v="3"/>
    <m/>
    <m/>
    <x v="144"/>
    <x v="0"/>
    <m/>
    <s v="Proton"/>
    <s v="RD58"/>
    <n v="1974"/>
    <m/>
    <m/>
    <m/>
    <m/>
    <m/>
  </r>
  <r>
    <s v="RD-58S"/>
    <x v="2175"/>
    <m/>
    <m/>
    <m/>
    <s v="stagedTL5"/>
    <s v="Engine_Config"/>
    <s v="Yes"/>
    <m/>
    <n v="6"/>
    <x v="3"/>
    <m/>
    <m/>
    <x v="167"/>
    <x v="0"/>
    <m/>
    <s v="Proton"/>
    <s v="RD58"/>
    <n v="1995"/>
    <m/>
    <m/>
    <m/>
    <m/>
    <m/>
  </r>
  <r>
    <s v="KW3mengineWildcatXR"/>
    <x v="2176"/>
    <n v="1200"/>
    <n v="24000"/>
    <s v="Hydrolox gas generator upper stage engine. Direct descendant of the HM4 testbed engine. Used on the upper stages of the Ariane launch vehicle family. Diameter: [0.93 m]. Plume configured by RealPlume."/>
    <s v="hydroloxTL5"/>
    <s v="KW Rocketry"/>
    <s v="Yes"/>
    <s v="Yes"/>
    <n v="6"/>
    <x v="8"/>
    <m/>
    <m/>
    <x v="135"/>
    <x v="0"/>
    <s v="true"/>
    <s v="Ariane 1"/>
    <s v="HM7"/>
    <n v="1979"/>
    <m/>
    <m/>
    <m/>
    <m/>
    <s v="KW3mengineWildcatXR,RSBengineHM7B"/>
  </r>
  <r>
    <s v="RSBengineHM7B"/>
    <x v="2176"/>
    <n v="1200"/>
    <n v="24000"/>
    <s v="Hydrolox gas generator upper stage engine. Direct descendant of the HM4 testbed engine. Used on the upper stages of the Ariane launch vehicle family. Diameter: [0.93 m]. Plume configured by RealPlume."/>
    <s v="experimentalRocketry"/>
    <s v="Real Scale Boosters"/>
    <s v="Yes"/>
    <s v="Yes"/>
    <n v="7"/>
    <x v="8"/>
    <m/>
    <m/>
    <x v="135"/>
    <x v="0"/>
    <s v="true"/>
    <s v="Ariane 1"/>
    <s v="HM7"/>
    <n v="1979"/>
    <m/>
    <m/>
    <m/>
    <m/>
    <s v="KW3mengineWildcatXR,RSBengineHM7B"/>
  </r>
  <r>
    <s v="RD-58M-CCN"/>
    <x v="2177"/>
    <m/>
    <m/>
    <m/>
    <s v="stagedTL6"/>
    <s v="Engine_Config"/>
    <s v="Yes"/>
    <m/>
    <n v="7"/>
    <x v="3"/>
    <m/>
    <m/>
    <x v="180"/>
    <x v="0"/>
    <m/>
    <s v="Proton"/>
    <s v="RD58"/>
    <n v="2004"/>
    <m/>
    <m/>
    <m/>
    <m/>
    <m/>
  </r>
  <r>
    <s v="ionXenon-25"/>
    <x v="2178"/>
    <n v="32123"/>
    <n v="62500"/>
    <s v="The High Power Electric Propulsion unit, designed and tested at NASA Glenn Research Center.  Due to low thrust, they clustered 12 of them to get more thrust! Still doesn't push all that hard. Requires about 471.6kW of electricity. NOTE: This engine is a lab test article, and has not flown."/>
    <s v="Unresearchable"/>
    <s v="Near Future Propulsion"/>
    <s v="Yes"/>
    <s v="No"/>
    <e v="#N/A"/>
    <x v="14"/>
    <s v="Electric Engine"/>
    <n v="11"/>
    <x v="32"/>
    <x v="0"/>
    <s v="false"/>
    <m/>
    <m/>
    <n v="2035"/>
    <s v="Clustering design later than single"/>
    <m/>
    <m/>
    <m/>
    <m/>
  </r>
  <r>
    <s v="ionXenon-0625-2"/>
    <x v="2179"/>
    <n v="6560"/>
    <n v="26200"/>
    <s v="The High Power Electric Propulsion unit, designed and tested at NASA Glenn Research Center, can produce significantly more thrust than its smaller cousin.  But not that much more.  Requires about 39.3kW of electricity."/>
    <s v="advGriddedThrusters"/>
    <s v="Near Future Propulsion"/>
    <s v="Yes"/>
    <s v="Yes"/>
    <n v="9"/>
    <x v="14"/>
    <s v="Electric Engine"/>
    <n v="10"/>
    <x v="31"/>
    <x v="0"/>
    <s v="true"/>
    <m/>
    <m/>
    <n v="2014"/>
    <s v="Ground test in 2003, 10 years? To fly"/>
    <m/>
    <m/>
    <m/>
    <m/>
  </r>
  <r>
    <s v="hydrogen-25-3"/>
    <x v="2180"/>
    <n v="1"/>
    <n v="125000"/>
    <s v="Moderate diameter and a short height give the HI-M-5 an almost disappointingly low capacity. But! It uses insulation and cooling systems to stop cryogenic fuels like liquid hydrogen from escaping the tank, so that's something. (PART NOT SUPPORTED BY RP-0 OR RO)"/>
    <s v="nuclearPropulsion"/>
    <s v="Cryo Engines"/>
    <s v="No"/>
    <s v="No"/>
    <n v="4.5"/>
    <x v="7"/>
    <s v="Fuel Tank"/>
    <m/>
    <x v="11"/>
    <x v="1"/>
    <m/>
    <m/>
    <m/>
    <m/>
    <m/>
    <m/>
    <m/>
    <m/>
    <m/>
  </r>
  <r>
    <s v="hydrogen-25-1"/>
    <x v="2181"/>
    <n v="1"/>
    <n v="125000"/>
    <s v="The medium Argyle tank line is nothing special. In fact, it didn't even get an eye-catching name! However, it still uses insulation and cooling systems to stop cryogenic fuels like liquid hydrogen from escaping the tank. (PART NOT SUPPORTED BY RP-0 OR RO)"/>
    <s v="largeVolumeContainment"/>
    <s v="Cryo Engines"/>
    <s v="No"/>
    <s v="No"/>
    <n v="4.5"/>
    <x v="7"/>
    <s v="Fuel Tank"/>
    <m/>
    <x v="11"/>
    <x v="1"/>
    <m/>
    <m/>
    <m/>
    <m/>
    <m/>
    <m/>
    <m/>
    <m/>
    <m/>
  </r>
  <r>
    <s v="hydrogen-25-2"/>
    <x v="2182"/>
    <n v="1"/>
    <n v="125000"/>
    <s v="Middle of the road size, middle of the road capacity, middle of the road price, heck, even found in the middle of the road! Uses insulation and cooling systems to stop cryogenic fuels like liquid hydrogen from escaping the tank. (PART NOT SUPPORTED BY RP-0 OR RO)"/>
    <s v="nuclearPropulsion"/>
    <s v="Cryo Engines"/>
    <s v="No"/>
    <s v="No"/>
    <n v="4.5"/>
    <x v="7"/>
    <s v="Fuel Tank"/>
    <m/>
    <x v="11"/>
    <x v="1"/>
    <m/>
    <m/>
    <m/>
    <m/>
    <m/>
    <m/>
    <m/>
    <m/>
    <m/>
  </r>
  <r>
    <s v="Mode#2"/>
    <x v="2183"/>
    <m/>
    <m/>
    <m/>
    <m/>
    <s v="Engine_Config"/>
    <s v="Yes"/>
    <m/>
    <e v="#N/A"/>
    <x v="9"/>
    <m/>
    <m/>
    <x v="16"/>
    <x v="0"/>
    <m/>
    <s v="MAKS Space Plane"/>
    <s v="RD701"/>
    <n v="2005"/>
    <s v="Cancelled in 1988, this is up to 15 years of dev"/>
    <m/>
    <m/>
    <m/>
    <m/>
  </r>
  <r>
    <s v="Mode#1"/>
    <x v="2184"/>
    <m/>
    <m/>
    <m/>
    <m/>
    <s v="Engine_Config"/>
    <s v="Yes"/>
    <m/>
    <e v="#N/A"/>
    <x v="9"/>
    <m/>
    <m/>
    <x v="16"/>
    <x v="0"/>
    <m/>
    <s v="MAKS Space Plane"/>
    <s v="RD701"/>
    <n v="2003"/>
    <s v="Cancelled in 1988, this is up to 15 years of dev"/>
    <m/>
    <m/>
    <m/>
    <m/>
  </r>
  <r>
    <s v="FASAGeminiLegsX1"/>
    <x v="1839"/>
    <n v="90"/>
    <n v="1800"/>
    <s v="Need something to put a foot down, attach some of these and you won't have to crumple that cool spaceship."/>
    <s v="spaceExploration"/>
    <s v="FASA"/>
    <s v="Yes"/>
    <s v="Yes"/>
    <n v="4"/>
    <x v="16"/>
    <s v="Legs"/>
    <m/>
    <x v="147"/>
    <x v="0"/>
    <s v="true"/>
    <s v="Advanced Gemini"/>
    <m/>
    <n v="1969"/>
    <m/>
    <m/>
    <m/>
    <m/>
    <m/>
  </r>
  <r>
    <s v="hydrogen-10-1"/>
    <x v="2185"/>
    <n v="1"/>
    <n v="125000"/>
    <s v="The biggest cryogenic tank available from Argyle Hydroponics has a truly staggering volume, however, it's actually pretty light for the size. (PART NOT SUPPORTED BY RP-0 OR RO)"/>
    <s v="specializedFuelStorage"/>
    <s v="Cryo Engines"/>
    <s v="No"/>
    <s v="No"/>
    <n v="7"/>
    <x v="7"/>
    <s v="Fuel Tank"/>
    <m/>
    <x v="11"/>
    <x v="1"/>
    <m/>
    <m/>
    <m/>
    <m/>
    <m/>
    <m/>
    <m/>
    <m/>
    <m/>
  </r>
  <r>
    <s v="mediumDishAntenna"/>
    <x v="2186"/>
    <n v="500"/>
    <n v="10000"/>
    <s v="The DTS-M1 is a fully deployable communications and data transmission system. It has been designed to have a minimal form factor when stowed."/>
    <s v="advElectrics"/>
    <s v="Squad"/>
    <s v="Yes"/>
    <s v="Yes"/>
    <n v="4"/>
    <x v="17"/>
    <s v="Antenna"/>
    <m/>
    <x v="83"/>
    <x v="0"/>
    <s v="true"/>
    <m/>
    <m/>
    <n v="1964"/>
    <n v="500000000"/>
    <m/>
    <m/>
    <m/>
    <m/>
  </r>
  <r>
    <s v="SHIP_HG_3_SL"/>
    <x v="2187"/>
    <m/>
    <m/>
    <s v="High pressure engine developed from the J-2. This version is for sea level applications. Theoretical upgrades are included."/>
    <s v="advRocketry"/>
    <s v="RO-Extended"/>
    <s v="Yes"/>
    <m/>
    <n v="3"/>
    <x v="12"/>
    <m/>
    <m/>
    <x v="47"/>
    <x v="1"/>
    <m/>
    <s v="HG-3"/>
    <s v="INTERNAL"/>
    <n v="1977"/>
    <m/>
    <m/>
    <m/>
    <m/>
    <m/>
  </r>
  <r>
    <s v="SHIP_HG_3_VAC"/>
    <x v="2187"/>
    <m/>
    <m/>
    <s v="High pressure engine developed from the J-2. This version is for vacum level applications."/>
    <s v="advRocketry"/>
    <s v="RO-Extended"/>
    <s v="Yes"/>
    <m/>
    <n v="3"/>
    <x v="12"/>
    <m/>
    <m/>
    <x v="47"/>
    <x v="1"/>
    <m/>
    <s v="HG-3-VAC"/>
    <s v="INTERNAL"/>
    <n v="1977"/>
    <m/>
    <m/>
    <m/>
    <m/>
    <m/>
  </r>
  <r>
    <s v="RTLongDish2"/>
    <x v="2188"/>
    <m/>
    <m/>
    <s v="Dish approximating those found on Pioneer 10/11; effective range ~1500Gm (good for Jupiter and beyond), high power demands at 160 Watts and comparatively low bandwidth."/>
    <s v="advElectrics"/>
    <s v="RemoteTech"/>
    <s v="Yes"/>
    <s v="Yes"/>
    <n v="4"/>
    <x v="17"/>
    <s v="Antenna"/>
    <m/>
    <x v="82"/>
    <x v="0"/>
    <s v="true"/>
    <s v="Pioneer 10"/>
    <m/>
    <n v="1967"/>
    <n v="20000000000"/>
    <m/>
    <m/>
    <m/>
    <m/>
  </r>
  <r>
    <s v="RealISRU_Hex_Tank_b"/>
    <x v="2189"/>
    <n v="1.4186669999999999"/>
    <n v="2500"/>
    <s v="General 840 liter tank, holding everything you want. Mounts on one of ISRU Hex Cores. (PART NOT SUPPORTED BY RP-0 OR RO)"/>
    <s v="fuelSystems"/>
    <s v="Real ISRU"/>
    <s v="No"/>
    <s v="No"/>
    <n v="3"/>
    <x v="7"/>
    <m/>
    <m/>
    <x v="11"/>
    <x v="1"/>
    <m/>
    <m/>
    <m/>
    <m/>
    <m/>
    <m/>
    <m/>
    <m/>
    <m/>
  </r>
  <r>
    <s v="RealISRU_Hex_Tank"/>
    <x v="2190"/>
    <n v="1"/>
    <n v="2500"/>
    <s v="General 500 liter tank, holding everything you want. Mounts on one of ISRU Hex Cores. (PART NOT SUPPORTED BY RP-0 OR RO)"/>
    <s v="fuelSystems"/>
    <s v="Real ISRU"/>
    <s v="No"/>
    <s v="No"/>
    <n v="3"/>
    <x v="7"/>
    <m/>
    <m/>
    <x v="11"/>
    <x v="1"/>
    <m/>
    <m/>
    <m/>
    <m/>
    <m/>
    <m/>
    <m/>
    <m/>
    <m/>
  </r>
  <r>
    <s v="RealISRU_Hex_Core_Pass"/>
    <x v="2191"/>
    <n v="1500"/>
    <n v="2500"/>
    <s v="Hex Core with crew passable tube. (PART NOT SUPPORTED BY RP-0 OR RO)"/>
    <s v="generalConstruction"/>
    <s v="Real ISRU"/>
    <s v="No"/>
    <s v="No"/>
    <n v="3"/>
    <x v="7"/>
    <m/>
    <m/>
    <x v="11"/>
    <x v="1"/>
    <m/>
    <m/>
    <m/>
    <m/>
    <m/>
    <m/>
    <m/>
    <m/>
    <m/>
  </r>
  <r>
    <s v="RealISRU_Hex_Core_Tank"/>
    <x v="2192"/>
    <n v="1"/>
    <n v="3500"/>
    <s v="Hex Core, holding 1640 liter tank inside. Non-passable. (PART NOT SUPPORTED BY RP-0 OR RO)"/>
    <s v="fuelSystems"/>
    <s v="Real ISRU"/>
    <s v="No"/>
    <s v="No"/>
    <n v="3"/>
    <x v="7"/>
    <m/>
    <m/>
    <x v="11"/>
    <x v="1"/>
    <m/>
    <m/>
    <m/>
    <m/>
    <m/>
    <m/>
    <m/>
    <m/>
    <m/>
  </r>
  <r>
    <s v="aje_j75"/>
    <x v="2193"/>
    <n v="223"/>
    <n v="4470"/>
    <s v="Essentially a larger J57, the P&amp;W J75 saw extensive military and civilian use. This afterburning variant powered the F-106 A/B. 109.0kN wet, 76.5kN dry. SFC 0.8/2.15 lb/lbf-hr static. Temperature limit Mach 2.5."/>
    <s v="aerodynamicSystems"/>
    <s v="Advanced Jet Engines"/>
    <s v="Yes"/>
    <s v="Yes"/>
    <n v="2"/>
    <x v="11"/>
    <s v="Engine"/>
    <n v="2"/>
    <x v="190"/>
    <x v="0"/>
    <s v="true"/>
    <s v="F-106"/>
    <m/>
    <n v="1959"/>
    <s v="F-106A first delivery in 1959"/>
    <m/>
    <m/>
    <m/>
    <m/>
  </r>
  <r>
    <s v="rcsblock-mpdt-quint-02"/>
    <x v="2194"/>
    <n v="1500"/>
    <n v="6000"/>
    <s v="A modified version of the LiFt-5 that uses Liquid Hydrogen. (PART NOT SUPPORTED BY RP-0 OR RO)"/>
    <s v="plasmaPropulsion"/>
    <s v="Near Future Propulsion"/>
    <s v="No"/>
    <s v="No"/>
    <n v="9"/>
    <x v="7"/>
    <m/>
    <m/>
    <x v="11"/>
    <x v="1"/>
    <m/>
    <m/>
    <m/>
    <m/>
    <m/>
    <m/>
    <m/>
    <m/>
    <m/>
  </r>
  <r>
    <s v="rcsblock-mpdt-quad-02"/>
    <x v="2195"/>
    <n v="1350"/>
    <n v="6000"/>
    <s v="A modified version of the LiFt-4 that uses Liquid Hydrogen. (PART NOT SUPPORTED BY RP-0 OR RO)"/>
    <s v="plasmaPropulsion"/>
    <s v="Near Future Propulsion"/>
    <s v="No"/>
    <s v="No"/>
    <n v="9"/>
    <x v="7"/>
    <m/>
    <m/>
    <x v="11"/>
    <x v="1"/>
    <m/>
    <m/>
    <m/>
    <m/>
    <m/>
    <m/>
    <m/>
    <m/>
    <m/>
  </r>
  <r>
    <s v="rcsblock-mpdt-triple-02"/>
    <x v="2196"/>
    <n v="1100"/>
    <n v="6000"/>
    <s v="A modified version of the LiFt-3 that uses Liquid Hydrogen. (PART NOT SUPPORTED BY RP-0 OR RO)"/>
    <s v="plasmaPropulsion"/>
    <s v="Near Future Propulsion"/>
    <s v="No"/>
    <s v="No"/>
    <n v="9"/>
    <x v="7"/>
    <m/>
    <m/>
    <x v="11"/>
    <x v="1"/>
    <m/>
    <m/>
    <m/>
    <m/>
    <m/>
    <m/>
    <m/>
    <m/>
    <m/>
  </r>
  <r>
    <s v="rcsblock-mpdt-single-02"/>
    <x v="2197"/>
    <n v="500"/>
    <n v="6000"/>
    <s v="A modified version of the LiFt-1 that uses Liquid Hydrogen. (PART NOT SUPPORTED BY RP-0 OR RO)"/>
    <s v="plasmaPropulsion"/>
    <s v="Near Future Propulsion"/>
    <s v="No"/>
    <s v="No"/>
    <n v="9"/>
    <x v="7"/>
    <m/>
    <m/>
    <x v="11"/>
    <x v="1"/>
    <m/>
    <m/>
    <m/>
    <m/>
    <m/>
    <m/>
    <m/>
    <m/>
    <m/>
  </r>
  <r>
    <s v="FASA_Gemini_Lander_Leg_Part"/>
    <x v="2198"/>
    <n v="90"/>
    <n v="1800"/>
    <s v="Lander leg for the Gemini one man lander."/>
    <s v="spaceExploration"/>
    <s v="FASA"/>
    <s v="Yes"/>
    <s v="Yes"/>
    <n v="4"/>
    <x v="16"/>
    <s v="Legs"/>
    <m/>
    <x v="147"/>
    <x v="0"/>
    <s v="true"/>
    <s v="Advanced Gemini"/>
    <m/>
    <n v="1969"/>
    <m/>
    <m/>
    <m/>
    <m/>
    <m/>
  </r>
  <r>
    <s v="FASA_Gemini_Lander_Eng"/>
    <x v="2199"/>
    <n v="450"/>
    <n v="9000"/>
    <s v="The main engine for the Gemini Lander. Plume configured by RealPlume."/>
    <s v="heavyRocketry"/>
    <s v="FASA"/>
    <s v="Yes"/>
    <s v="Yes"/>
    <n v="4"/>
    <x v="16"/>
    <m/>
    <m/>
    <x v="147"/>
    <x v="0"/>
    <s v="true"/>
    <s v="Advanced Gemini"/>
    <m/>
    <n v="1969"/>
    <m/>
    <m/>
    <m/>
    <m/>
    <m/>
  </r>
  <r>
    <s v="FASAGeminiEngFuelDescent"/>
    <x v="2200"/>
    <n v="4272"/>
    <n v="85440"/>
    <s v="This pack contains an engine and more fuel for a Gemini based lander. Attach this as a descent stage to the Gemini for landings. Plume configured by RealPlume."/>
    <s v="landing"/>
    <s v="FASA"/>
    <s v="Yes"/>
    <s v="Yes"/>
    <n v="3"/>
    <x v="16"/>
    <s v="Lander"/>
    <m/>
    <x v="147"/>
    <x v="0"/>
    <s v="true"/>
    <s v="Advanced Gemini"/>
    <m/>
    <n v="1969"/>
    <m/>
    <m/>
    <m/>
    <m/>
    <m/>
  </r>
  <r>
    <s v="FASALM_DecouplerRing"/>
    <x v="2201"/>
    <n v="100"/>
    <n v="3500"/>
    <s v="This part splits the Ascent Module and Descent Module into two.  Hope you remembered everything, you won't be going back this trip."/>
    <s v="advConstruction"/>
    <s v="FASA"/>
    <s v="Yes"/>
    <s v="Yes"/>
    <n v="4"/>
    <x v="16"/>
    <s v="Decoupler"/>
    <m/>
    <x v="147"/>
    <x v="0"/>
    <s v="true"/>
    <s v="Apollo LEM"/>
    <m/>
    <n v="1969"/>
    <m/>
    <m/>
    <m/>
    <m/>
    <m/>
  </r>
  <r>
    <s v="FASALM_RCS"/>
    <x v="2202"/>
    <n v="300"/>
    <n v="10500"/>
    <s v="A RCS thruster pod, set at 45 degree angles to make it more useful. RCS O/F Ratio 1.6:1."/>
    <s v="advFlightControl"/>
    <s v="FASA"/>
    <s v="Yes"/>
    <s v="Yes"/>
    <n v="4"/>
    <x v="16"/>
    <s v="RCS"/>
    <n v="6"/>
    <x v="147"/>
    <x v="0"/>
    <s v="true"/>
    <s v="Apollo LEM"/>
    <m/>
    <n v="1969"/>
    <m/>
    <m/>
    <m/>
    <m/>
    <m/>
  </r>
  <r>
    <s v="FASALM_OutputPlace"/>
    <x v="2203"/>
    <n v="200"/>
    <n v="7000"/>
    <s v="A walkway to get from the door to the ladder."/>
    <s v="spaceExploration"/>
    <s v="FASA"/>
    <s v="Yes"/>
    <s v="Yes"/>
    <n v="4"/>
    <x v="16"/>
    <s v="Legs"/>
    <m/>
    <x v="147"/>
    <x v="0"/>
    <s v="true"/>
    <s v="Apollo LEM"/>
    <m/>
    <n v="1969"/>
    <m/>
    <m/>
    <m/>
    <m/>
    <m/>
  </r>
  <r>
    <s v="FASALM_LandingLegsSA"/>
    <x v="2204"/>
    <n v="200"/>
    <n v="7000"/>
    <s v="A surface attachable LEM landing leg with contact sensor."/>
    <s v="spaceExploration"/>
    <s v="FASA"/>
    <s v="Yes"/>
    <s v="Yes"/>
    <n v="4"/>
    <x v="16"/>
    <s v="Legs"/>
    <m/>
    <x v="147"/>
    <x v="0"/>
    <s v="true"/>
    <s v="Apollo LEM"/>
    <m/>
    <n v="1969"/>
    <m/>
    <m/>
    <m/>
    <m/>
    <m/>
  </r>
  <r>
    <s v="3.75_Heatshield"/>
    <x v="1649"/>
    <n v="1200"/>
    <n v="8800"/>
    <s v="Sturdy thermal shield to keep the fiery death on the outside of the pod. Make sure the shield points to the travel direction while reentering, or the pod may still get heated up. Recommended for any pods reentering atmospheres."/>
    <s v="advMetalworks"/>
    <s v="Deadly Reentry"/>
    <s v="Yes"/>
    <s v="No"/>
    <n v="6"/>
    <x v="7"/>
    <s v="Heat Shield"/>
    <n v="2"/>
    <x v="11"/>
    <x v="1"/>
    <m/>
    <m/>
    <m/>
    <m/>
    <m/>
    <m/>
    <m/>
    <m/>
    <m/>
  </r>
  <r>
    <s v="FASALM_LandingLegStaircase"/>
    <x v="2205"/>
    <n v="200"/>
    <n v="7000"/>
    <s v="The landing leg with ladder."/>
    <s v="spaceExploration"/>
    <s v="FASA"/>
    <s v="Yes"/>
    <s v="Yes"/>
    <n v="4"/>
    <x v="16"/>
    <s v="Legs"/>
    <m/>
    <x v="147"/>
    <x v="0"/>
    <s v="true"/>
    <s v="Apollo LEM"/>
    <m/>
    <n v="1969"/>
    <m/>
    <m/>
    <m/>
    <m/>
    <m/>
  </r>
  <r>
    <s v="FASALM_LandingLegs"/>
    <x v="2206"/>
    <n v="200"/>
    <n v="7000"/>
    <s v="A landing leg with contact sensor."/>
    <s v="spaceExploration"/>
    <s v="FASA"/>
    <s v="Yes"/>
    <s v="Yes"/>
    <n v="4"/>
    <x v="16"/>
    <s v="Legs"/>
    <m/>
    <x v="147"/>
    <x v="0"/>
    <s v="true"/>
    <s v="Apollo LEM"/>
    <m/>
    <n v="1969"/>
    <m/>
    <m/>
    <m/>
    <m/>
    <m/>
  </r>
  <r>
    <s v="FASALM_DescentStage"/>
    <x v="2207"/>
    <n v="8000"/>
    <n v="280000"/>
    <s v="This part contains fuel for landing, experiments, and importantly legs to set down softly."/>
    <s v="spaceExploration"/>
    <s v="FASA"/>
    <s v="Yes"/>
    <s v="Yes"/>
    <n v="4"/>
    <x v="16"/>
    <s v="Lander"/>
    <m/>
    <x v="147"/>
    <x v="0"/>
    <s v="true"/>
    <s v="Apollo LEM"/>
    <m/>
    <n v="1969"/>
    <m/>
    <m/>
    <m/>
    <m/>
    <s v="bluedog_LEM_Descent_Tanks,FASALM_DescentStage,MEMDescentMod"/>
  </r>
  <r>
    <s v="MEMDescentMod"/>
    <x v="2207"/>
    <n v="8000"/>
    <n v="280000"/>
    <s v="This part contains fuel for landing, experiments, and importantly legs to set down softly. Plume configured by RealPlume."/>
    <s v="spaceExploration"/>
    <s v="SXT"/>
    <s v="Yes"/>
    <s v="Yes"/>
    <n v="4"/>
    <x v="16"/>
    <s v="Lander"/>
    <m/>
    <x v="147"/>
    <x v="0"/>
    <s v="true"/>
    <s v="Apollo LEM"/>
    <m/>
    <n v="1969"/>
    <m/>
    <m/>
    <m/>
    <m/>
    <s v="bluedog_LEM_Descent_Tanks,FASALM_DescentStage,MEMDescentMod"/>
  </r>
  <r>
    <s v="bluedog_LEM_Descent_Engine"/>
    <x v="2208"/>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m/>
    <s v="BDB"/>
    <s v="Yes"/>
    <s v="Yes"/>
    <e v="#N/A"/>
    <x v="16"/>
    <m/>
    <m/>
    <x v="147"/>
    <x v="0"/>
    <s v="true"/>
    <s v="Apollo LEM"/>
    <s v="LMDE"/>
    <n v="1969"/>
    <m/>
    <m/>
    <m/>
    <m/>
    <s v="bluedog_LEM_Descent_Engine,enginelmodc,FASALM_DescentEngine,liquidEngine2-2"/>
  </r>
  <r>
    <s v="FASALM_AscentStage"/>
    <x v="2209"/>
    <n v="8000"/>
    <n v="280000"/>
    <s v="Apollo Ascent Module. Contains two astronauts."/>
    <s v="spaceExploration"/>
    <s v="FASA"/>
    <s v="Yes"/>
    <s v="Yes"/>
    <n v="4"/>
    <x v="16"/>
    <s v="Lander"/>
    <m/>
    <x v="147"/>
    <x v="0"/>
    <s v="true"/>
    <s v="Apollo LEM"/>
    <m/>
    <n v="1969"/>
    <m/>
    <m/>
    <m/>
    <m/>
    <s v="bluedog_LEM_Ascent_Cockpit,FASALM_AscentStage,MEMLander"/>
  </r>
  <r>
    <s v="MEMLander"/>
    <x v="2209"/>
    <n v="8000"/>
    <n v="280000"/>
    <s v="Apollo Ascent Module. Contains two astronauts. Plume configured by RealPlume."/>
    <s v="spaceExploration"/>
    <s v="SXT"/>
    <s v="Yes"/>
    <s v="Yes"/>
    <n v="4"/>
    <x v="16"/>
    <s v="Lander"/>
    <m/>
    <x v="147"/>
    <x v="0"/>
    <s v="true"/>
    <s v="Apollo LEM"/>
    <m/>
    <n v="1969"/>
    <m/>
    <m/>
    <m/>
    <m/>
    <s v="bluedog_LEM_Ascent_Cockpit,FASALM_AscentStage,MEMLander"/>
  </r>
  <r>
    <s v="proceduralHeatshield"/>
    <x v="2210"/>
    <n v="0"/>
    <n v="4200"/>
    <s v="Made from viscoelastic nanopolymers (which were discovered by accident... growing in the back of the office mini-fridge) this ablative heat shield can be stretched to a range of sizes. Hardens to a rigid, heat resistant structure before launch! (PART NOT SUPPORTED BY RP-0, RO IN PROGRESS)"/>
    <s v="ORPHANS"/>
    <s v="Procedural Parts"/>
    <s v="Yes"/>
    <s v="No"/>
    <s v="ORPH"/>
    <x v="7"/>
    <m/>
    <m/>
    <x v="11"/>
    <x v="1"/>
    <m/>
    <m/>
    <m/>
    <m/>
    <m/>
    <m/>
    <m/>
    <m/>
    <m/>
  </r>
  <r>
    <s v="bluedog_LEM_Ascent_Engine"/>
    <x v="2211"/>
    <n v="550"/>
    <n v="11000"/>
    <s v="Pressure-fed engine used for the ascent module of the Apollo lunar lander. Diameter: [0.86 m]. Plume configured by RealPlume."/>
    <m/>
    <s v="BDB"/>
    <s v="Yes"/>
    <s v="Yes"/>
    <e v="#N/A"/>
    <x v="16"/>
    <m/>
    <m/>
    <x v="147"/>
    <x v="0"/>
    <s v="true"/>
    <s v="Apollo LEM"/>
    <s v="LMAE"/>
    <n v="1969"/>
    <m/>
    <m/>
    <m/>
    <m/>
    <s v="bluedog_LEM_Ascent_Engine,microEngineSE1,FASALM_AscentEngine,liquidEngineMini"/>
  </r>
  <r>
    <s v="bluedog_LEM_Descent_Tanks"/>
    <x v="2212"/>
    <n v="9400"/>
    <n v="329000"/>
    <s v="The Apollo LEM Descent Stage contains fuel tanks, landing stability system, and recessed engine mounting point for the Apollo LEM. Also includes a vertical mobility device for Ascent Cockpit ingress and egress. Engine attach node located inside the hole in the bottom."/>
    <m/>
    <s v="BDB"/>
    <s v="Yes"/>
    <s v="Yes"/>
    <e v="#N/A"/>
    <x v="16"/>
    <s v="Lander"/>
    <m/>
    <x v="147"/>
    <x v="0"/>
    <s v="true"/>
    <s v="Apollo LEM"/>
    <m/>
    <n v="1969"/>
    <m/>
    <m/>
    <m/>
    <m/>
    <s v="bluedog_LEM_Descent_Tanks,FASALM_DescentStage,MEMDescentMod"/>
  </r>
  <r>
    <s v="bluedog_LEM_Ascent_Cockpit"/>
    <x v="2213"/>
    <n v="8000"/>
    <n v="280000"/>
    <s v="The Apollo LEM Ascent Stage provides accommodations for two astronauts to ride to the surface atop the LEM Decent Stage, then return to orbit. Includes integrated fuel tanks, RCS, and communications system. Put the ascent engine on the bottom, and the passive docking port on the top."/>
    <m/>
    <s v="BDB"/>
    <s v="Yes"/>
    <s v="Yes"/>
    <e v="#N/A"/>
    <x v="16"/>
    <s v="Lander"/>
    <m/>
    <x v="147"/>
    <x v="0"/>
    <s v="true"/>
    <s v="Apollo LEM"/>
    <m/>
    <n v="1969"/>
    <m/>
    <m/>
    <m/>
    <m/>
    <s v="bluedog_LEM_Ascent_Cockpit,FASALM_AscentStage,MEMLander"/>
  </r>
  <r>
    <s v="ALCOR_LanderCapsule"/>
    <x v="2214"/>
    <n v="4000"/>
    <n v="8000"/>
    <s v="Advanced Landing Capsule for Orbital Rendezvous, a lander pod that actually is as lightweight as the manufacturer claims. Warranty void when subjected to atmospheric entry, sneeze, hard knocks and misplaced screwdrivers and/or wrenches. Packed full of high technology, leaving precious little space for the crew."/>
    <s v="advLanding"/>
    <s v="ALCOR"/>
    <s v="Yes"/>
    <s v="No"/>
    <s v="REM"/>
    <x v="16"/>
    <s v="Lander"/>
    <n v="6"/>
    <x v="147"/>
    <x v="0"/>
    <s v="false"/>
    <s v="LEM"/>
    <m/>
    <n v="1969"/>
    <s v="Considered like a LEM"/>
    <m/>
    <m/>
    <m/>
    <m/>
  </r>
  <r>
    <s v="rn_lok_para"/>
    <x v="2215"/>
    <n v="800"/>
    <n v="25000"/>
    <s v="Parachute for soyuz 7k-lok series craft, attach on top side of descent module"/>
    <s v="commandModules"/>
    <s v="RN Soyuz"/>
    <s v="Yes"/>
    <s v="Yes"/>
    <n v="4"/>
    <x v="16"/>
    <s v="Parachute"/>
    <m/>
    <x v="149"/>
    <x v="0"/>
    <s v="true"/>
    <s v="Soyuz 7K-LOK"/>
    <m/>
    <n v="1970"/>
    <m/>
    <m/>
    <m/>
    <m/>
    <m/>
  </r>
  <r>
    <s v="rn_lk_rd859"/>
    <x v="2216"/>
    <n v="800"/>
    <n v="500"/>
    <s v="LK lander backup engine, attach on the bottom of the lander module. Plume configured by RealPlume."/>
    <s v="fuelSystems"/>
    <s v="RN Soviet Rockets"/>
    <s v="Yes"/>
    <s v="No"/>
    <n v="3"/>
    <x v="16"/>
    <m/>
    <m/>
    <x v="149"/>
    <x v="0"/>
    <s v="false"/>
    <s v="LK Lander"/>
    <m/>
    <n v="1970"/>
    <m/>
    <m/>
    <m/>
    <m/>
    <m/>
  </r>
  <r>
    <s v="InflatableHeatShield"/>
    <x v="2217"/>
    <n v="2400"/>
    <n v="6400"/>
    <s v="Based on the design of a child's toy, this heat shield uses a set of inflatable rings covered with a thermal blanket to provide a generous 10 meter heat shield for reentry and deceleration, and the aerodynamic qualities of an untethered bouncy castle. (PART NOT SUPPORTED BY RP-0 OR RO)"/>
    <s v="heavyLanding"/>
    <s v="Squad"/>
    <s v="No"/>
    <s v="No"/>
    <e v="#N/A"/>
    <x v="7"/>
    <m/>
    <m/>
    <x v="11"/>
    <x v="1"/>
    <m/>
    <m/>
    <m/>
    <m/>
    <m/>
    <m/>
    <m/>
    <m/>
    <m/>
  </r>
  <r>
    <s v="rn_lk_rd858_vernier"/>
    <x v="2218"/>
    <n v="800"/>
    <n v="500"/>
    <s v="LK lander main engine verniers, attach on the bottom of the lander module. Plume configured by RealPlume."/>
    <s v="fuelSystems"/>
    <s v="RN Soviet Rockets"/>
    <s v="Yes"/>
    <s v="No"/>
    <n v="3"/>
    <x v="16"/>
    <m/>
    <m/>
    <x v="149"/>
    <x v="0"/>
    <s v="false"/>
    <s v="LK Lander"/>
    <m/>
    <n v="1970"/>
    <m/>
    <m/>
    <m/>
    <m/>
    <m/>
  </r>
  <r>
    <s v="hydrogen-radial-125-1"/>
    <x v="2219"/>
    <n v="1"/>
    <n v="11000"/>
    <s v="Affectionately known as the 'happy birthday tank' among the KSC staff. Responsible for 57 injuries when an engineer attempted to use a filled article as a cake - complete with candles. Due to regressions in plumbing technology, you may need to run a fuel line from this tank to get its &quot;fuel&quot; potential. Uses insulation and cooling systems to stop cryogenic fuels like liquid hydrogen from escaping the tank. (PART NOT SUPPORTED BY RP-0 OR RO)"/>
    <s v="nuclearPropulsion"/>
    <s v="Cryo Engines"/>
    <s v="No"/>
    <s v="No"/>
    <n v="4.5"/>
    <x v="7"/>
    <s v="Fuel Tank"/>
    <m/>
    <x v="11"/>
    <x v="1"/>
    <m/>
    <m/>
    <m/>
    <m/>
    <m/>
    <m/>
    <m/>
    <m/>
    <m/>
  </r>
  <r>
    <s v="hydrogen-radial-375-1"/>
    <x v="2219"/>
    <n v="1"/>
    <n v="82000"/>
    <s v="This tank was conceived when Argyle's lead engineer accidentally doubled the radius on the blueprints of the HB-8. After several dozen were built and met with critcal acclaim, it was slated for mass production. Due to regressions in plumbing technology, you may need to run a fuel line from this tank to get its &quot;fuel&quot; potential. Uses insulation and cooling systems to stop cryogenic fuels like liquid hydrogen from escaping the tank. (PART NOT SUPPORTED BY RP-0 OR RO)"/>
    <s v="largeVolumeContainment"/>
    <s v="Cryo Engines"/>
    <s v="No"/>
    <s v="No"/>
    <n v="4.5"/>
    <x v="7"/>
    <s v="Fuel Tank"/>
    <m/>
    <x v="11"/>
    <x v="1"/>
    <m/>
    <m/>
    <m/>
    <m/>
    <m/>
    <m/>
    <m/>
    <m/>
    <m/>
  </r>
  <r>
    <s v="hydrogen-radial-25-1"/>
    <x v="2220"/>
    <n v="1"/>
    <n v="11000"/>
    <s v="A large liquid hydrogen tank. Not particularly solid, but critic reviews include the words &quot;stunning&quot;, &quot;enormous&quot; and &quot;leaky&quot;. Wait, was I supposed to say that? Due to regressions in plumbing technology, you may need to run a fuel line from this tank to get its &quot;fuel&quot; potential. Uses insulation and cooling systems to stop cryogenic fuels like liquid hydrogen from escaping the tank. (PART NOT SUPPORTED BY RP-0 OR RO)"/>
    <s v="nuclearPropulsion"/>
    <s v="Cryo Engines"/>
    <s v="No"/>
    <s v="No"/>
    <n v="4.5"/>
    <x v="7"/>
    <s v="Fuel Tank"/>
    <m/>
    <x v="11"/>
    <x v="1"/>
    <m/>
    <m/>
    <m/>
    <m/>
    <m/>
    <m/>
    <m/>
    <m/>
    <m/>
  </r>
  <r>
    <s v="crewCabin"/>
    <x v="2221"/>
    <n v="9000"/>
    <n v="360000"/>
    <s v="This non-controllable module is designed for space stations and very large, long-range spacecraft. It can be stocked with ample consumables, and provides toilets, showers and living quarters for up to four crewmembers. There are no bunks in space, however â€“ instead, sleeping bags are strapped to the internal walls of the module."/>
    <s v="earlyStations"/>
    <s v="Squad"/>
    <s v="Yes"/>
    <s v="Yes"/>
    <n v="4"/>
    <x v="6"/>
    <s v="Stat"/>
    <m/>
    <x v="87"/>
    <x v="0"/>
    <s v="true"/>
    <m/>
    <m/>
    <n v="1971"/>
    <s v="Same as Salyut"/>
    <m/>
    <m/>
    <m/>
    <m/>
  </r>
  <r>
    <s v="RealISRU_Hex_HaberBosch"/>
    <x v="2222"/>
    <n v="1500"/>
    <n v="2500"/>
    <s v="(N2 + 3H2 -&gt; NH3) (PART NOT SUPPORTED BY RP-0 OR RO)"/>
    <s v="fuelSystems"/>
    <s v="Real ISRU"/>
    <s v="No"/>
    <s v="No"/>
    <n v="3"/>
    <x v="7"/>
    <m/>
    <m/>
    <x v="11"/>
    <x v="1"/>
    <m/>
    <m/>
    <m/>
    <m/>
    <m/>
    <m/>
    <m/>
    <m/>
    <m/>
  </r>
  <r>
    <s v="RealISRU_HaberBoschProcess"/>
    <x v="2223"/>
    <n v="8000"/>
    <n v="24000"/>
    <s v=" (PART NOT SUPPORTED BY RP-0 OR RO)"/>
    <s v="advScienceTech"/>
    <s v="Squad"/>
    <s v="No"/>
    <s v="No"/>
    <n v="7"/>
    <x v="7"/>
    <m/>
    <m/>
    <x v="11"/>
    <x v="1"/>
    <m/>
    <m/>
    <m/>
    <m/>
    <m/>
    <m/>
    <m/>
    <m/>
    <m/>
  </r>
  <r>
    <s v="solarPanels6"/>
    <x v="2224"/>
    <n v="1400"/>
    <n v="1400"/>
    <s v="Level 6 static solar array. 4.5 m2."/>
    <s v="advElectrics"/>
    <s v="Chaka Monkey"/>
    <s v="Yes"/>
    <s v="No"/>
    <n v="4"/>
    <x v="5"/>
    <s v="Solar"/>
    <n v="11"/>
    <x v="160"/>
    <x v="0"/>
    <s v="false"/>
    <m/>
    <m/>
    <n v="2019"/>
    <m/>
    <m/>
    <m/>
    <m/>
    <m/>
  </r>
  <r>
    <s v="xKWFlatadapter3x2SHIExxLD"/>
    <x v="2225"/>
    <n v="120"/>
    <n v="1440"/>
    <s v="A flat 7.5 meter structural adapter."/>
    <s v="metaMaterials"/>
    <s v="Chaka Monkey"/>
    <s v="Yes"/>
    <s v="No"/>
    <n v="7"/>
    <x v="0"/>
    <s v="Adapter"/>
    <m/>
    <x v="0"/>
    <x v="0"/>
    <s v="false"/>
    <m/>
    <m/>
    <n v="1967"/>
    <m/>
    <m/>
    <m/>
    <m/>
    <m/>
  </r>
  <r>
    <s v="XKWFlatadapter3x2"/>
    <x v="2226"/>
    <n v="120"/>
    <n v="1440"/>
    <s v="A flat 5 meter structural adapter."/>
    <s v="metaMaterials"/>
    <s v="Chaka Monkey"/>
    <s v="Yes"/>
    <s v="No"/>
    <n v="7"/>
    <x v="0"/>
    <s v="Adapter"/>
    <m/>
    <x v="0"/>
    <x v="0"/>
    <s v="false"/>
    <m/>
    <m/>
    <n v="1967"/>
    <m/>
    <m/>
    <m/>
    <m/>
    <m/>
  </r>
  <r>
    <s v="XKWFlatadapter991ax2"/>
    <x v="2227"/>
    <n v="120"/>
    <n v="1440"/>
    <s v="A flat 3.75 meter structural adapter."/>
    <s v="metaMaterials"/>
    <s v="Chaka Monkey"/>
    <s v="Yes"/>
    <s v="No"/>
    <n v="7"/>
    <x v="0"/>
    <s v="Adapter"/>
    <m/>
    <x v="43"/>
    <x v="0"/>
    <s v="false"/>
    <m/>
    <m/>
    <n v="1964"/>
    <m/>
    <m/>
    <m/>
    <m/>
    <m/>
  </r>
  <r>
    <s v="Ariane6_Stage3"/>
    <x v="2228"/>
    <n v="1800"/>
    <n v="10000"/>
    <s v="The H30 is powered by the Vinci engine and contains approximately 30 t of propellant. It is intended to serve as the upper stage of Ariane 6."/>
    <s v="experimentalRocketry"/>
    <s v="ESA Launchers"/>
    <s v="Yes"/>
    <s v="No"/>
    <n v="7"/>
    <x v="8"/>
    <m/>
    <n v="10"/>
    <x v="45"/>
    <x v="0"/>
    <s v="false"/>
    <s v="Ariane 6 H30"/>
    <m/>
    <n v="2020"/>
    <m/>
    <m/>
    <m/>
    <m/>
    <m/>
  </r>
  <r>
    <s v="Mode#2"/>
    <x v="2183"/>
    <m/>
    <m/>
    <m/>
    <m/>
    <s v="Engine_Config"/>
    <s v="Yes"/>
    <m/>
    <e v="#N/A"/>
    <x v="9"/>
    <m/>
    <m/>
    <x v="16"/>
    <x v="0"/>
    <m/>
    <s v="MAKS Space Plane"/>
    <s v="RD704"/>
    <n v="2005"/>
    <s v="Cancelled in 1988, this is up to 15 years of dev"/>
    <m/>
    <m/>
    <m/>
    <m/>
  </r>
  <r>
    <s v="Mode#1"/>
    <x v="2184"/>
    <m/>
    <m/>
    <m/>
    <m/>
    <s v="Engine_Config"/>
    <s v="Yes"/>
    <m/>
    <e v="#N/A"/>
    <x v="9"/>
    <m/>
    <m/>
    <x v="16"/>
    <x v="0"/>
    <m/>
    <s v="MAKS Space Plane"/>
    <s v="RD704"/>
    <n v="2003"/>
    <s v="Cancelled in 1988, this is up to 15 years of dev"/>
    <m/>
    <m/>
    <m/>
    <m/>
  </r>
  <r>
    <s v="KW2mengineMaverickV"/>
    <x v="2229"/>
    <n v="750"/>
    <n v="53750"/>
    <s v="The H-1 and RS-27 are first stage gas-generator engines burning LOX/kerosene. The H-1 was used on the Saturn I and Saturn IB launchers and was later modified into the RS-27 for use on the Delta rocket family. The H-1 and RS-27 are optimized for use as first stage main engines. The RS-27A, used on the Delta III and most Delta II launchers, is optimized for performance at altitude since these rockets used solid boosters to augment thrust at liftoff."/>
    <s v="advFlightControl"/>
    <s v="KW Rocketry"/>
    <s v="Yes"/>
    <s v="Yes"/>
    <n v="4"/>
    <x v="12"/>
    <m/>
    <m/>
    <x v="44"/>
    <x v="0"/>
    <s v="true"/>
    <s v="Saturn I"/>
    <s v="H1"/>
    <n v="1961"/>
    <m/>
    <m/>
    <m/>
    <m/>
    <s v="RSBengineH1,bluedog_Delta2_RS27,FASAApolloLFEH1,RO-H1-RS27,SSTU-SC-ENG-H1,KW2mengineMaverickV"/>
  </r>
  <r>
    <s v="bluedog_Delta2_RS27"/>
    <x v="2230"/>
    <n v="750"/>
    <n v="53750"/>
    <s v="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Using the patented SSTU Engine-Clustering technology the number of engines, engine layout, mounting or shroud type, and mount/shroud size are configurable, and each set of engines are built to your specifications. Plume configured by RealPlume."/>
    <m/>
    <s v="BDB"/>
    <s v="Yes"/>
    <s v="Yes"/>
    <e v="#N/A"/>
    <x v="12"/>
    <m/>
    <m/>
    <x v="44"/>
    <x v="0"/>
    <s v="true"/>
    <s v="Saturn I (H-1)"/>
    <s v="H1"/>
    <n v="1961"/>
    <m/>
    <m/>
    <m/>
    <m/>
    <s v="RSBengineH1,bluedog_Delta2_RS27,FASAApolloLFEH1,RO-H1-RS27,SSTU-SC-ENG-H1,KW2mengineMaverickV"/>
  </r>
  <r>
    <s v="FASAApolloLFEH1"/>
    <x v="2230"/>
    <n v="750"/>
    <n v="53750"/>
    <s v="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Plume configured by RealPlume."/>
    <s v="advRocketry"/>
    <s v="FASA"/>
    <s v="Yes"/>
    <s v="Yes"/>
    <n v="3"/>
    <x v="12"/>
    <m/>
    <m/>
    <x v="44"/>
    <x v="0"/>
    <s v="true"/>
    <s v="Saturn I (H-1)"/>
    <s v="H1"/>
    <n v="1961"/>
    <m/>
    <m/>
    <m/>
    <m/>
    <s v="RSBengineH1,bluedog_Delta2_RS27,FASAApolloLFEH1,RO-H1-RS27,SSTU-SC-ENG-H1,KW2mengineMaverickV"/>
  </r>
  <r>
    <s v="RO-H1-RS27"/>
    <x v="2230"/>
    <n v="750"/>
    <n v="53750"/>
    <s v="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Plume configured by RealPlume."/>
    <s v="advRocketry"/>
    <s v="Squad"/>
    <s v="Yes"/>
    <s v="Yes"/>
    <n v="3"/>
    <x v="12"/>
    <m/>
    <m/>
    <x v="44"/>
    <x v="0"/>
    <s v="true"/>
    <s v="Saturn I (H-1)"/>
    <s v="H1"/>
    <n v="1961"/>
    <m/>
    <m/>
    <m/>
    <m/>
    <s v="RSBengineH1,bluedog_Delta2_RS27,FASAApolloLFEH1,RO-H1-RS27,SSTU-SC-ENG-H1,KW2mengineMaverickV"/>
  </r>
  <r>
    <s v="SSTU-SC-ENG-H1"/>
    <x v="2230"/>
    <n v="750"/>
    <n v="53750"/>
    <s v="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Using the patented SSTU Engine-Clustering technology the number of engines, engine layout, mounting or shroud type, and mount/shroud size are configurable, and each set of engines are built to your specifications. Plume configured by RealPlume."/>
    <s v="advRocketry"/>
    <s v="SSTU"/>
    <s v="Yes"/>
    <s v="Yes"/>
    <n v="3"/>
    <x v="12"/>
    <s v="FS Engine"/>
    <m/>
    <x v="44"/>
    <x v="0"/>
    <s v="true"/>
    <s v="Saturn I (H-1)"/>
    <s v="H1"/>
    <n v="1961"/>
    <m/>
    <m/>
    <m/>
    <m/>
    <s v="RSBengineH1,bluedog_Delta2_RS27,FASAApolloLFEH1,RO-H1-RS27,SSTU-SC-ENG-H1,KW2mengineMaverickV"/>
  </r>
  <r>
    <s v="RSBengineH1"/>
    <x v="2231"/>
    <n v="750"/>
    <n v="53750"/>
    <s v="Kerolox gas-generator first-stage engine that propelled the Saturn-I and IB vehicles, optimized for the first-stage main engine role. Plume configured by RealPlume."/>
    <s v="giganticRocketry"/>
    <s v="Real Scale Boosters"/>
    <s v="Yes"/>
    <s v="Yes"/>
    <n v="8"/>
    <x v="12"/>
    <m/>
    <m/>
    <x v="44"/>
    <x v="0"/>
    <s v="true"/>
    <s v="Saturn I (H-1)"/>
    <s v="H1"/>
    <n v="1961"/>
    <m/>
    <m/>
    <m/>
    <m/>
    <s v="RSBengineH1,bluedog_Delta2_RS27,FASAApolloLFEH1,RO-H1-RS27,SSTU-SC-ENG-H1,KW2mengineMaverickV"/>
  </r>
  <r>
    <s v="ionArgon-0625-3"/>
    <x v="2232"/>
    <n v="8120"/>
    <n v="24500"/>
    <s v="The most promising of the Hall thruster technologies, the nested-channel thruster makes gains in thrust and specific impulse, and looks really cool. (PART NOT SUPPORTED BY RP-0 OR RO)"/>
    <s v="advGriddedThrusters"/>
    <s v="Near Future Propulsion"/>
    <s v="No"/>
    <s v="No"/>
    <n v="9"/>
    <x v="7"/>
    <m/>
    <m/>
    <x v="11"/>
    <x v="1"/>
    <m/>
    <m/>
    <m/>
    <m/>
    <m/>
    <m/>
    <m/>
    <m/>
    <m/>
  </r>
  <r>
    <s v="pioneer_10_11"/>
    <x v="2233"/>
    <n v="800"/>
    <n v="14000"/>
    <s v="Pioneer 10/11 deep space probe"/>
    <s v="advElectrics"/>
    <s v="RN US Probes"/>
    <s v="Yes"/>
    <s v="Yes"/>
    <n v="4"/>
    <x v="1"/>
    <s v="Probe"/>
    <m/>
    <x v="176"/>
    <x v="0"/>
    <s v="true"/>
    <s v="Pioneer 10"/>
    <m/>
    <n v="1972"/>
    <m/>
    <m/>
    <m/>
    <m/>
    <m/>
  </r>
  <r>
    <s v="neptuno"/>
    <x v="2234"/>
    <n v="15000"/>
    <n v="300000"/>
    <s v="Satellite bus originally launched in 1972."/>
    <s v="advUnmanned"/>
    <s v="AIES"/>
    <s v="Yes"/>
    <s v="Yes"/>
    <n v="7"/>
    <x v="1"/>
    <s v="Avionics"/>
    <m/>
    <x v="176"/>
    <x v="0"/>
    <s v="true"/>
    <s v="HS-333 Satellite Bus"/>
    <m/>
    <n v="1972"/>
    <m/>
    <m/>
    <m/>
    <m/>
    <m/>
  </r>
  <r>
    <s v="FASADeltaAv2"/>
    <x v="2235"/>
    <n v="400"/>
    <n v="10000"/>
    <s v="Avionics unit for the Extended Long Tank Thor and Extra Extended Long Tank Thor rocket stages. Delta I and Delta II."/>
    <s v="specializedControl"/>
    <s v="FASA"/>
    <s v="Yes"/>
    <s v="Yes"/>
    <n v="5"/>
    <x v="1"/>
    <s v="Avionics"/>
    <m/>
    <x v="176"/>
    <x v="0"/>
    <s v="true"/>
    <s v="ELTT, EELTT Delta"/>
    <m/>
    <n v="1972"/>
    <m/>
    <m/>
    <m/>
    <m/>
    <m/>
  </r>
  <r>
    <s v="RadialavionicsHub"/>
    <x v="2236"/>
    <n v="2000"/>
    <n v="4600"/>
    <s v="The CH-R1 Avionics Module includes all the required communications and control circuitry for remote control of a craft, be it crewed or uncrewed. Radially mounted for easier placement."/>
    <s v="specializedControl"/>
    <s v="Ven Stock Revamp"/>
    <s v="Yes"/>
    <s v="No"/>
    <n v="5"/>
    <x v="1"/>
    <s v="Avionics"/>
    <m/>
    <x v="176"/>
    <x v="0"/>
    <s v="false"/>
    <m/>
    <m/>
    <n v="1972"/>
    <s v="Era after Apollo"/>
    <m/>
    <m/>
    <m/>
    <m/>
  </r>
  <r>
    <s v="quetzal"/>
    <x v="2237"/>
    <n v="380"/>
    <n v="2500"/>
    <s v="Avionics and control unit for the Pioneer deep space probes."/>
    <s v="flightControl"/>
    <s v="Coatl Aerospace"/>
    <s v="Yes"/>
    <s v="No"/>
    <n v="3"/>
    <x v="1"/>
    <s v="Probe"/>
    <m/>
    <x v="176"/>
    <x v="0"/>
    <s v="false"/>
    <s v="Pioneer 10"/>
    <m/>
    <n v="1972"/>
    <m/>
    <m/>
    <m/>
    <m/>
    <m/>
  </r>
  <r>
    <s v="mumech_MJ2_AR202"/>
    <x v="2238"/>
    <n v="750"/>
    <n v="15000"/>
    <s v="A ruggedized version of MechJeb's neural circuits in a radial-mount case."/>
    <s v="flightControl"/>
    <s v="MechJeb"/>
    <s v="Yes"/>
    <s v="No"/>
    <n v="3"/>
    <x v="1"/>
    <s v="Other"/>
    <n v="4"/>
    <x v="1"/>
    <x v="1"/>
    <s v="false"/>
    <m/>
    <m/>
    <m/>
    <m/>
    <m/>
    <m/>
    <m/>
    <m/>
  </r>
  <r>
    <s v="GasTurbineGenerator2"/>
    <x v="2239"/>
    <n v="2800"/>
    <n v="24000"/>
    <s v="While it generates an insignificant amount of thrust, the gas turbine generator generates large amounts of electricity. (PART NOT SUPPORTED BY RP-0 OR RO)"/>
    <s v="largeElectrics"/>
    <s v="WildBlue Buffalo Rover"/>
    <s v="No"/>
    <s v="No"/>
    <n v="4.5"/>
    <x v="7"/>
    <m/>
    <m/>
    <x v="11"/>
    <x v="1"/>
    <m/>
    <m/>
    <m/>
    <m/>
    <m/>
    <m/>
    <m/>
    <m/>
    <m/>
  </r>
  <r>
    <s v="GasTurbineGenerator"/>
    <x v="2240"/>
    <n v="1400"/>
    <n v="24000"/>
    <s v="While it generates an insignificant amount of thrust, the gas turbine generator generates large amounts of electricity. (PART NOT SUPPORTED BY RP-0 OR RO)"/>
    <s v="advElectrics"/>
    <s v="WildBlue Buffalo Rover"/>
    <s v="No"/>
    <s v="No"/>
    <n v="4"/>
    <x v="7"/>
    <m/>
    <m/>
    <x v="11"/>
    <x v="1"/>
    <m/>
    <m/>
    <m/>
    <m/>
    <m/>
    <m/>
    <m/>
    <m/>
    <m/>
  </r>
  <r>
    <s v="CXA_Grapple_Standoff"/>
    <x v="2241"/>
    <n v="10"/>
    <n v="100"/>
    <s v="A small structural standoff to get a grapple fixture away from it's attached structure. (PART NOT SUPPORTED BY RP-0 OR RO)"/>
    <s v="specializedConstruction"/>
    <s v="CxAerospace"/>
    <s v="No"/>
    <s v="No"/>
    <n v="5"/>
    <x v="13"/>
    <s v="Grabber"/>
    <n v="8"/>
    <x v="1"/>
    <x v="1"/>
    <s v="false"/>
    <m/>
    <m/>
    <m/>
    <s v="Shuttle can use it"/>
    <m/>
    <m/>
    <m/>
    <m/>
  </r>
  <r>
    <s v="CXA_Grapple"/>
    <x v="2242"/>
    <n v="80"/>
    <n v="800"/>
    <s v="Grapple fixture to allow various points to manipulate station parts for assembly. Can also be used as a tiny docking port. (PART NOT SUPPORTED BY RP-0 OR RO)"/>
    <s v="specializedConstruction"/>
    <s v="CxAerospace"/>
    <s v="No"/>
    <s v="No"/>
    <n v="5"/>
    <x v="13"/>
    <s v="Grabber"/>
    <n v="8"/>
    <x v="1"/>
    <x v="1"/>
    <s v="false"/>
    <m/>
    <m/>
    <m/>
    <s v="Shuttle can use it"/>
    <m/>
    <m/>
    <m/>
    <m/>
  </r>
  <r>
    <s v="CXA_Effector"/>
    <x v="2243"/>
    <n v="80"/>
    <n v="800"/>
    <s v="Effector for use to latch onto grapple fixtures. Used like a tiny docking port. (PART NOT SUPPORTED BY RP-0 OR RO)"/>
    <s v="specializedConstruction"/>
    <s v="CxAerospace"/>
    <s v="No"/>
    <s v="No"/>
    <n v="5"/>
    <x v="13"/>
    <s v="Grabber"/>
    <n v="8"/>
    <x v="1"/>
    <x v="1"/>
    <s v="false"/>
    <m/>
    <m/>
    <m/>
    <s v="Shuttle can use it"/>
    <m/>
    <m/>
    <m/>
    <m/>
  </r>
  <r>
    <s v="skylab_asas"/>
    <x v="2244"/>
    <n v="12500"/>
    <n v="80000"/>
    <s v="Tiny ASAS for Skylab. Attach radially on the BOTTOM of the station main body. Allows the station to be controlled remotely for launch. DO NOT ATTACH TO THE MICROMETEORITE SHIELDS OR IT WILL FALL OFF DURING LAUNCH."/>
    <s v="advFlightControl"/>
    <s v="RN Skylab"/>
    <s v="Yes"/>
    <s v="Yes"/>
    <n v="4"/>
    <x v="1"/>
    <s v="Probe"/>
    <m/>
    <x v="176"/>
    <x v="0"/>
    <s v="true"/>
    <s v="Skylab"/>
    <m/>
    <n v="1973"/>
    <m/>
    <m/>
    <m/>
    <m/>
    <m/>
  </r>
  <r>
    <s v="SXTDepolyRTGII"/>
    <x v="2245"/>
    <n v="1572"/>
    <n v="10480"/>
    <s v="The General Purpose Heat Source - Radioisotope Thermoelectric Generator as found on the Galileo spacecraft. Includes a protective cover."/>
    <s v="specializedElectrics"/>
    <s v="SXT"/>
    <s v="Yes"/>
    <s v="Yes"/>
    <n v="7"/>
    <x v="15"/>
    <s v="RTG"/>
    <m/>
    <x v="191"/>
    <x v="0"/>
    <s v="true"/>
    <s v="Galileo"/>
    <m/>
    <n v="1989"/>
    <m/>
    <m/>
    <m/>
    <m/>
    <s v="ca_rtg8200,SXTDepolyRTGI,SXTDepolyRTGII"/>
  </r>
  <r>
    <s v="ca_RM01"/>
    <x v="2246"/>
    <n v="400"/>
    <n v="2800"/>
    <s v="An RCS thruster block for attitude control of upper stages or medium - sized spacecraft."/>
    <s v="advFlightControl"/>
    <s v="Coatl Aerospace"/>
    <s v="Yes"/>
    <s v="No"/>
    <n v="4"/>
    <x v="13"/>
    <s v="RCS"/>
    <n v="3"/>
    <x v="120"/>
    <x v="0"/>
    <s v="false"/>
    <m/>
    <m/>
    <n v="1961"/>
    <m/>
    <m/>
    <m/>
    <m/>
    <m/>
  </r>
  <r>
    <s v="SXTDepolyRTGI"/>
    <x v="2247"/>
    <n v="1572"/>
    <n v="10480"/>
    <s v="The General Purpose Heat Source - Radioisotope Thermoelectric Generator as found on the Galileo spacecraft."/>
    <s v="specializedElectrics"/>
    <s v="SXT"/>
    <s v="Yes"/>
    <s v="Yes"/>
    <n v="7"/>
    <x v="15"/>
    <s v="RTG"/>
    <m/>
    <x v="191"/>
    <x v="0"/>
    <s v="true"/>
    <s v="Galileo"/>
    <m/>
    <n v="1989"/>
    <m/>
    <m/>
    <m/>
    <m/>
    <s v="ca_rtg8200,SXTDepolyRTGI,SXTDepolyRTGII"/>
  </r>
  <r>
    <s v="aje_avon"/>
    <x v="2248"/>
    <n v="140"/>
    <n v="2800"/>
    <s v="The Avon was Rolls-Royce's first axial-flow turbojet, introduced in 1950. The RB.146, an early 1960s model, was the ultimate military Avon, an afterburning turbojet powering the English Electric Lightning F.6. 72.77kN wet, 56.45kN dry. SFC 0.85/1.85 lb/lbf-hr static. Temperature limit Mach 2.4."/>
    <s v="aviation"/>
    <s v="Advanced Jet Engines"/>
    <s v="Yes"/>
    <s v="Yes"/>
    <n v="1"/>
    <x v="11"/>
    <s v="Engine"/>
    <n v="1"/>
    <x v="187"/>
    <x v="0"/>
    <s v="true"/>
    <s v="English Electric Lightning"/>
    <m/>
    <n v="1964"/>
    <s v="F.6 Variant not until 1962"/>
    <m/>
    <m/>
    <m/>
    <m/>
  </r>
  <r>
    <s v="SXTPipeGLong"/>
    <x v="2249"/>
    <n v="850"/>
    <n v="0"/>
    <s v="A long pipe inside girders (PART NOT SUPPORTED BY RP-0 OR RO)"/>
    <s v="composites"/>
    <s v="SXT"/>
    <s v="No"/>
    <s v="No"/>
    <n v="6"/>
    <x v="7"/>
    <m/>
    <m/>
    <x v="11"/>
    <x v="1"/>
    <m/>
    <m/>
    <m/>
    <m/>
    <m/>
    <m/>
    <m/>
    <m/>
    <m/>
  </r>
  <r>
    <s v="rn_vpam"/>
    <x v="2250"/>
    <n v="970"/>
    <n v="22729"/>
    <s v="PAM booster for Voyager Plume configured by RealPlume."/>
    <s v="precisionEngineering"/>
    <s v="RN US Probes"/>
    <s v="Yes"/>
    <s v="Yes"/>
    <n v="5"/>
    <x v="1"/>
    <s v="Probe"/>
    <m/>
    <x v="176"/>
    <x v="0"/>
    <s v="true"/>
    <s v="Voyager"/>
    <m/>
    <n v="1977"/>
    <m/>
    <m/>
    <m/>
    <m/>
    <m/>
  </r>
  <r>
    <s v="rn_tiv_tower_generic"/>
    <x v="2251"/>
    <n v="25"/>
    <n v="200"/>
    <s v="This is the generic version of the Titan tower that can be used on any rocket, not just the Titan. Do NOT use this for any rocket with boosters, use the other tower."/>
    <s v="start"/>
    <s v="RN US Rockets"/>
    <s v="Yes"/>
    <s v="Yes"/>
    <n v="0"/>
    <x v="0"/>
    <s v="Launch Clamp"/>
    <n v="0"/>
    <x v="1"/>
    <x v="0"/>
    <s v="true"/>
    <m/>
    <m/>
    <n v="0"/>
    <m/>
    <m/>
    <m/>
    <m/>
    <m/>
  </r>
  <r>
    <s v="FASAlaunchClamp25"/>
    <x v="2252"/>
    <n v="10"/>
    <n v="200"/>
    <s v="A launch clamp that is resizable to match whatever you need."/>
    <s v="start"/>
    <s v="FASA"/>
    <s v="Yes"/>
    <s v="Yes"/>
    <n v="0"/>
    <x v="0"/>
    <s v="Launch Clamp"/>
    <n v="0"/>
    <x v="1"/>
    <x v="0"/>
    <s v="true"/>
    <m/>
    <m/>
    <n v="0"/>
    <m/>
    <m/>
    <m/>
    <m/>
    <m/>
  </r>
  <r>
    <s v="dest5Engine"/>
    <x v="2253"/>
    <n v="120"/>
    <n v="2400"/>
    <s v="Thruster for orbital maneuvers, similar to ones used in the Galileo probe. Plume configured by RealPlume."/>
    <s v="stability"/>
    <s v="AIES"/>
    <s v="Yes"/>
    <s v="Yes"/>
    <n v="2"/>
    <x v="13"/>
    <s v="RCS Engine"/>
    <m/>
    <x v="152"/>
    <x v="0"/>
    <s v="true"/>
    <m/>
    <s v="RCSBlock8x"/>
    <n v="1963"/>
    <m/>
    <m/>
    <m/>
    <m/>
    <m/>
  </r>
  <r>
    <s v="microEngineex1sat"/>
    <x v="2254"/>
    <n v="30"/>
    <n v="600"/>
    <s v="Thruster for orbital maneuvers, similar to ones used in the Galileo probe. Plume configured by RealPlume."/>
    <s v="stability"/>
    <s v="AIES"/>
    <s v="Yes"/>
    <s v="Yes"/>
    <n v="2"/>
    <x v="13"/>
    <s v="RCS Engine"/>
    <m/>
    <x v="86"/>
    <x v="0"/>
    <s v="true"/>
    <m/>
    <s v="RCSBlockDouble"/>
    <n v="1959"/>
    <m/>
    <m/>
    <m/>
    <m/>
    <s v="ca_jib,microEngineex1sat"/>
  </r>
  <r>
    <s v="ca_RM02"/>
    <x v="2255"/>
    <n v="400"/>
    <n v="2800"/>
    <s v="A modified RM01 RCS Module with its nozzles facing in opposite directions; meant for rotational control. The elongated nozzles are the same featured in our Linkor Service Module and are very efficient in a vacuum. (PART NOT SUPPORTED BY RP-0 OR RO)"/>
    <s v="advFlightControl"/>
    <s v="Coatl Aerospace"/>
    <s v="No"/>
    <s v="No"/>
    <n v="4"/>
    <x v="13"/>
    <s v="RCS"/>
    <n v="3"/>
    <x v="1"/>
    <x v="1"/>
    <s v="false"/>
    <m/>
    <m/>
    <m/>
    <m/>
    <m/>
    <m/>
    <m/>
    <m/>
  </r>
  <r>
    <s v="turboFanEngine"/>
    <x v="2256"/>
    <n v="1200"/>
    <n v="24000"/>
    <s v="Designed in the late 1950s, the J58 was redesigned and repurposed for one use: Mach 3+ aircraft like the A-12 / SR-71A/B / YF-12A. This model, the only operational one, entered service with the Blackbird in the mid 1960s. Variable CPR from 8.8 to 2.93 due to bypass vents progressively opening past Mach 2; fully open at Mach 3. 111.2kN dry. SFC 0.8/1.9 lb/lbf-hr static. Temperature limit Mach 4.1. Plume configured by RealPlume."/>
    <s v="supersonicFlight"/>
    <s v="Squad"/>
    <s v="Yes"/>
    <s v="Yes"/>
    <n v="3"/>
    <x v="11"/>
    <s v="Engine"/>
    <n v="4"/>
    <x v="187"/>
    <x v="0"/>
    <s v="true"/>
    <s v="SR-71"/>
    <m/>
    <n v="1964"/>
    <m/>
    <m/>
    <m/>
    <m/>
    <m/>
  </r>
  <r>
    <s v="WingGemini"/>
    <x v="2257"/>
    <n v="5000"/>
    <n v="38200"/>
    <s v="The Winged Gemini experiment was designed so that Gemini could land on a runway. It would have greatly reduced the cost of recovery, but it was so unstable and hard to control in tests that it was abandoned.  See if you can do better! Make sure you come in nose first, if you start to spin turn off SAS and you will eventually recover, maybe. Also you will have very little control until you get to the thicker part of the atmosphere keep it nose down as long as possible to keep your speed up. Your glide slope should be very steep."/>
    <s v="aerospaceTech"/>
    <s v="FASA"/>
    <s v="Yes"/>
    <s v="No"/>
    <n v="8"/>
    <x v="9"/>
    <s v="Wing"/>
    <n v="9"/>
    <x v="173"/>
    <x v="0"/>
    <s v="false"/>
    <m/>
    <m/>
    <n v="1970"/>
    <m/>
    <m/>
    <m/>
    <m/>
    <m/>
  </r>
  <r>
    <s v="WingGeminiFPContSurf"/>
    <x v="2258"/>
    <n v="1500"/>
    <n v="38200"/>
    <s v="It's not really a control surface, its more of a metal slat that deflects some of the air that goes by. Goes on the Gemini Flight Pack over the holes..."/>
    <s v="aerospaceTech"/>
    <s v="FASA"/>
    <s v="Yes"/>
    <s v="No"/>
    <n v="8"/>
    <x v="9"/>
    <s v="Control Surface"/>
    <n v="9"/>
    <x v="173"/>
    <x v="0"/>
    <s v="false"/>
    <m/>
    <m/>
    <n v="1970"/>
    <m/>
    <m/>
    <m/>
    <m/>
    <m/>
  </r>
  <r>
    <s v="WingGeminiFP"/>
    <x v="2259"/>
    <n v="5000"/>
    <n v="38200"/>
    <s v="Decoupler, and SAS flight pack for Winged Gemini.  This pack has a decoupler on the bottom to jettison spent fuel tanks or engines."/>
    <s v="aerospaceTech"/>
    <s v="FASA"/>
    <s v="Yes"/>
    <s v="No"/>
    <n v="8"/>
    <x v="9"/>
    <s v="Control Surface"/>
    <n v="9"/>
    <x v="173"/>
    <x v="0"/>
    <s v="false"/>
    <m/>
    <m/>
    <n v="1970"/>
    <m/>
    <m/>
    <m/>
    <m/>
    <m/>
  </r>
  <r>
    <s v="WingGeminiContSurf"/>
    <x v="2260"/>
    <n v="500"/>
    <n v="38200"/>
    <s v="Helps Gemini fly!  Put two of these stubby little control surfaces on the bottom of the Gemini wing."/>
    <s v="aerospaceTech"/>
    <s v="FASA"/>
    <s v="Yes"/>
    <s v="No"/>
    <n v="8"/>
    <x v="9"/>
    <s v="Control Surface"/>
    <n v="9"/>
    <x v="173"/>
    <x v="0"/>
    <s v="false"/>
    <m/>
    <m/>
    <n v="1970"/>
    <m/>
    <m/>
    <m/>
    <m/>
    <m/>
  </r>
  <r>
    <s v="FASAGeminiMiniSRB"/>
    <x v="2261"/>
    <n v="6"/>
    <n v="120"/>
    <s v="Nice tiny solid rocket motor, designed to work with others and bring Gemini safely home again. Plume configured by RealPlume."/>
    <s v="simpleCommandModules"/>
    <s v="FASA"/>
    <s v="Yes"/>
    <s v="Yes"/>
    <n v="3"/>
    <x v="2"/>
    <s v="CM Parts"/>
    <m/>
    <x v="41"/>
    <x v="0"/>
    <s v="true"/>
    <s v="Gemini"/>
    <m/>
    <n v="1965"/>
    <m/>
    <m/>
    <m/>
    <m/>
    <m/>
  </r>
  <r>
    <s v="FASAGeminiNoseCone2"/>
    <x v="2262"/>
    <n v="1000"/>
    <n v="50000"/>
    <s v="This section contains all the necessary equipment for rendezvous and docking with the Agena Target Vehicle. After re-entry jettison this section to deploy the drogue parachute, after which the main parachute can then be deployed as well."/>
    <s v="flightControl"/>
    <s v="FASA"/>
    <s v="Yes"/>
    <s v="Yes"/>
    <n v="3"/>
    <x v="0"/>
    <s v="Nosecone"/>
    <n v="4"/>
    <x v="43"/>
    <x v="0"/>
    <s v="true"/>
    <s v="Gemini"/>
    <m/>
    <n v="1965"/>
    <m/>
    <m/>
    <m/>
    <m/>
    <m/>
  </r>
  <r>
    <s v="FASAGeminiNoseCone2White"/>
    <x v="2262"/>
    <n v="1000"/>
    <n v="50000"/>
    <s v="This section contains all the necessary equipment for rendezvous and docking with the Agena Target Vehicle. After re-entry this section is jettisoned with deployment of the drogue parachute, after which the main parachute can then be deployed. Made of new lightweight material and painted white to match the white rescue Gemini pod."/>
    <s v="flightControl"/>
    <s v="FASA"/>
    <s v="Yes"/>
    <s v="Yes"/>
    <n v="3"/>
    <x v="0"/>
    <s v="Nosecone"/>
    <n v="4"/>
    <x v="43"/>
    <x v="0"/>
    <s v="true"/>
    <s v="Gemini"/>
    <m/>
    <n v="1965"/>
    <m/>
    <m/>
    <m/>
    <m/>
    <m/>
  </r>
  <r>
    <s v="FASAGeminiPod2RCSWhite"/>
    <x v="2263"/>
    <n v="720"/>
    <n v="36000"/>
    <s v="This section contains fuel and thrusters to provide Gemini 3 axis attitude control after detaching the adapter section. Made of new lightweight material and painted white to match the white rescue Gemini pod. RCS O/F Ratio 1.3:1."/>
    <s v="flightControl"/>
    <s v="FASA"/>
    <s v="Yes"/>
    <s v="Yes"/>
    <n v="3"/>
    <x v="13"/>
    <s v="RCS"/>
    <n v="4"/>
    <x v="77"/>
    <x v="0"/>
    <s v="true"/>
    <s v="Gemini"/>
    <m/>
    <n v="1965"/>
    <m/>
    <m/>
    <m/>
    <m/>
    <m/>
  </r>
  <r>
    <s v="FASAGeminiPod2RCS"/>
    <x v="2264"/>
    <n v="720"/>
    <n v="36000"/>
    <s v="This section contains fuel and thrusters to provide Gemini 3 axis attitude control after detaching the adapter section. RCS O/F Ratio 1.3:1."/>
    <s v="flightControl"/>
    <s v="FASA"/>
    <s v="Yes"/>
    <s v="Yes"/>
    <n v="3"/>
    <x v="13"/>
    <s v="RCS"/>
    <m/>
    <x v="77"/>
    <x v="0"/>
    <s v="true"/>
    <s v="Gemini"/>
    <m/>
    <n v="1965"/>
    <m/>
    <m/>
    <m/>
    <m/>
    <m/>
  </r>
  <r>
    <s v="rn_lk_rd858"/>
    <x v="2265"/>
    <n v="800"/>
    <n v="500"/>
    <s v="LK lander main engine, attach on the bottom of the lander module. Plume configured by RealPlume."/>
    <s v="fuelSystems"/>
    <s v="RN Soviet Rockets"/>
    <s v="Yes"/>
    <s v="No"/>
    <n v="3"/>
    <x v="16"/>
    <m/>
    <m/>
    <x v="149"/>
    <x v="0"/>
    <s v="false"/>
    <s v="LK Lander"/>
    <m/>
    <n v="1970"/>
    <m/>
    <m/>
    <m/>
    <m/>
    <m/>
  </r>
  <r>
    <s v="WBI_M1A0Wheel"/>
    <x v="2266"/>
    <n v="950"/>
    <n v="9200"/>
    <s v="This adorable wheel is great for small rovers. While not particularly fast, the Bear Cub is rather portable."/>
    <s v="miniaturization"/>
    <s v="WildBlue Buffalo Rover"/>
    <s v="Yes"/>
    <s v="No"/>
    <n v="3"/>
    <x v="16"/>
    <s v="Wheel"/>
    <m/>
    <x v="149"/>
    <x v="0"/>
    <s v="false"/>
    <s v="Lunokhod"/>
    <m/>
    <n v="1970"/>
    <m/>
    <m/>
    <m/>
    <m/>
    <m/>
  </r>
  <r>
    <s v="FASA_Gemini_RCS_Thrusters"/>
    <x v="2267"/>
    <n v="60"/>
    <n v="3000"/>
    <s v="Gemini thrusters go on the bottom of your Gemini adapter equipment section. They only thrust laterally, Left and Right. RCS O/F Ratio 1.3:1."/>
    <s v="flightControl"/>
    <s v="FASA"/>
    <s v="Yes"/>
    <s v="Yes"/>
    <n v="3"/>
    <x v="13"/>
    <s v="RCS"/>
    <m/>
    <x v="77"/>
    <x v="0"/>
    <s v="true"/>
    <s v="Gemini"/>
    <m/>
    <n v="1965"/>
    <m/>
    <m/>
    <m/>
    <m/>
    <m/>
  </r>
  <r>
    <s v="FASAGeminiNoseCone2Cap"/>
    <x v="2268"/>
    <n v="10"/>
    <n v="500"/>
    <s v="A nose fairing to protect the fragile equipment contained in the rendezvous and recovery section during launch."/>
    <s v="simpleCommandModules"/>
    <s v="FASA"/>
    <s v="Yes"/>
    <s v="Yes"/>
    <n v="3"/>
    <x v="2"/>
    <s v="CM Parts"/>
    <m/>
    <x v="41"/>
    <x v="0"/>
    <s v="true"/>
    <s v="Gemini"/>
    <m/>
    <n v="1965"/>
    <m/>
    <m/>
    <m/>
    <m/>
    <m/>
  </r>
  <r>
    <s v="FASAGeminiMOLEquip1m"/>
    <x v="2269"/>
    <n v="500"/>
    <n v="500"/>
    <s v="The MOL-S is a tiny service module for all your science support needs.  It contains storage space for equipment, fuel tanks, or tiny probes and keeps it nice and cool. (PART NOT SUPPORTED BY RP-0 OR RO)"/>
    <s v="miniaturization"/>
    <s v="FASA"/>
    <s v="No"/>
    <s v="No"/>
    <n v="3"/>
    <x v="7"/>
    <m/>
    <m/>
    <x v="11"/>
    <x v="1"/>
    <m/>
    <m/>
    <m/>
    <m/>
    <m/>
    <m/>
    <m/>
    <m/>
    <m/>
  </r>
  <r>
    <s v="rn_lk_lander_859"/>
    <x v="2270"/>
    <n v="450"/>
    <n v="9000"/>
    <s v="OLD PART. LK lander backup engine, attach on the bottom of the lander module. Plume configured by RealPlume."/>
    <s v="heavyRocketry"/>
    <s v="RN Soviet Rockets"/>
    <s v="Yes"/>
    <s v="Yes"/>
    <n v="4"/>
    <x v="16"/>
    <m/>
    <m/>
    <x v="149"/>
    <x v="0"/>
    <s v="true"/>
    <s v="LK Lander"/>
    <m/>
    <n v="1970"/>
    <s v="According to RN = Deprecated"/>
    <m/>
    <m/>
    <m/>
    <m/>
  </r>
  <r>
    <s v="FASAGeminiPodLight"/>
    <x v="2271"/>
    <n v="10"/>
    <n v="200"/>
    <s v="Can't see, put one of these on. Problem solved."/>
    <s v="simpleCommandModules"/>
    <s v="FASA"/>
    <s v="Yes"/>
    <s v="Yes"/>
    <n v="3"/>
    <x v="2"/>
    <s v="Light"/>
    <m/>
    <x v="41"/>
    <x v="0"/>
    <s v="true"/>
    <s v="Gemini"/>
    <m/>
    <n v="1965"/>
    <m/>
    <m/>
    <m/>
    <m/>
    <m/>
  </r>
  <r>
    <s v="rn_lk_lander_858"/>
    <x v="2272"/>
    <n v="450"/>
    <n v="9000"/>
    <s v="OLD PART. LK lander main engine, attach on the bottom of the lander module. Plume configured by RealPlume."/>
    <s v="heavyRocketry"/>
    <s v="RN Soviet Rockets"/>
    <s v="Yes"/>
    <s v="Yes"/>
    <n v="4"/>
    <x v="16"/>
    <m/>
    <m/>
    <x v="149"/>
    <x v="0"/>
    <s v="true"/>
    <s v="LK Lander"/>
    <m/>
    <n v="1970"/>
    <s v="According to RN = Deprecated"/>
    <m/>
    <m/>
    <m/>
    <m/>
  </r>
  <r>
    <s v="ExSmallGearBay"/>
    <x v="2273"/>
    <n v="450"/>
    <n v="4200"/>
    <s v="High performance tiny gear designed for atmospheric use."/>
    <s v="advLanding"/>
    <s v="FASA"/>
    <s v="Yes"/>
    <s v="No"/>
    <s v="REM"/>
    <x v="0"/>
    <s v="Cargo"/>
    <m/>
    <x v="0"/>
    <x v="0"/>
    <s v="false"/>
    <s v="Gemini Lander"/>
    <m/>
    <n v="1967"/>
    <m/>
    <m/>
    <m/>
    <m/>
    <m/>
  </r>
  <r>
    <s v="FASAGeminiPod2White"/>
    <x v="2274"/>
    <n v="6000"/>
    <n v="316000"/>
    <s v="The Gemini cabin.  Contains two astronauts.  This one is made of new lightweight material and painted white to increase efficiency for rescue operations."/>
    <s v="commandModules"/>
    <s v="FASA"/>
    <s v="Yes"/>
    <s v="Yes"/>
    <n v="4"/>
    <x v="2"/>
    <s v="Command Module"/>
    <m/>
    <x v="41"/>
    <x v="0"/>
    <s v="true"/>
    <s v="Gemini"/>
    <m/>
    <n v="1965"/>
    <m/>
    <m/>
    <m/>
    <m/>
    <m/>
  </r>
  <r>
    <s v="FASAGeminiPod2"/>
    <x v="2275"/>
    <n v="5400"/>
    <n v="286000"/>
    <s v="The Gemini cabin.  Contains two astronauts."/>
    <s v="simpleCommandModules"/>
    <s v="FASA"/>
    <s v="Yes"/>
    <s v="Yes"/>
    <n v="3"/>
    <x v="2"/>
    <s v="Command Module"/>
    <m/>
    <x v="41"/>
    <x v="0"/>
    <s v="true"/>
    <s v="Gemini"/>
    <m/>
    <n v="1965"/>
    <m/>
    <m/>
    <m/>
    <m/>
    <m/>
  </r>
  <r>
    <s v="FASAGeminiAntenna"/>
    <x v="2276"/>
    <n v="100"/>
    <n v="5000"/>
    <s v="This antenna is meant to be mounted on the Gemini rendezvous and recovery section."/>
    <s v="simpleCommandModules"/>
    <s v="FASA"/>
    <s v="Yes"/>
    <s v="Yes"/>
    <n v="3"/>
    <x v="17"/>
    <s v="Antenna"/>
    <m/>
    <x v="83"/>
    <x v="0"/>
    <s v="true"/>
    <s v="Gemini"/>
    <m/>
    <n v="1965"/>
    <m/>
    <m/>
    <m/>
    <m/>
    <m/>
  </r>
  <r>
    <s v="FASAAgenaDocking"/>
    <x v="2277"/>
    <n v="400"/>
    <n v="8000"/>
    <s v="Gemini target/docking adapter used to convert an Agena-D into a Gemini Agena Target Vehicle. Better put a fairing on it too."/>
    <s v="flightControl"/>
    <s v="FASA"/>
    <s v="Yes"/>
    <s v="Yes"/>
    <n v="3"/>
    <x v="13"/>
    <s v="Docking"/>
    <m/>
    <x v="77"/>
    <x v="0"/>
    <s v="true"/>
    <s v="Gemini"/>
    <m/>
    <n v="1965"/>
    <m/>
    <m/>
    <m/>
    <m/>
    <m/>
  </r>
  <r>
    <s v="FASAGeminiUtilitySasRcs"/>
    <x v="2278"/>
    <n v="800"/>
    <n v="40000"/>
    <s v="The Gemini Adapter Retrograde Section. Contains the retrograde engines to de-orbit Gemini. Also houses RCS for translation up/down/left/right/aft. Modelled with the 2 backwards firing thrusters as well. RCS O/F Ratio 1.3:1.  Provides approximately 106dV for re-entry burn. Plume configured by RealPlume."/>
    <s v="flightControl"/>
    <s v="FASA"/>
    <s v="Yes"/>
    <s v="Yes"/>
    <n v="3"/>
    <x v="13"/>
    <s v="RCS"/>
    <m/>
    <x v="77"/>
    <x v="0"/>
    <s v="true"/>
    <s v="Gemini"/>
    <m/>
    <n v="1965"/>
    <m/>
    <m/>
    <m/>
    <m/>
    <m/>
  </r>
  <r>
    <s v="FASAGeminiUtilityPack"/>
    <x v="2279"/>
    <n v="3560"/>
    <n v="71200"/>
    <s v="The Gemini Adapter Equipment Section.  It contains O2 and H2 for fuel cell consumption and life support.  It also contains fuel for manoeuvring and attitude control thrusters.  This is the configuration as found on Gemini 10+. RCS O/F Ratio 1.3:1."/>
    <s v="electrics"/>
    <s v="FASA"/>
    <s v="Yes"/>
    <s v="Yes"/>
    <n v="3"/>
    <x v="2"/>
    <s v="Service Module"/>
    <m/>
    <x v="41"/>
    <x v="0"/>
    <s v="true"/>
    <s v="Gemini"/>
    <m/>
    <n v="1965"/>
    <m/>
    <m/>
    <m/>
    <m/>
    <m/>
  </r>
  <r>
    <s v="RD-8-SI"/>
    <x v="2280"/>
    <m/>
    <m/>
    <m/>
    <m/>
    <s v="Engine_Config"/>
    <s v="Yes"/>
    <m/>
    <e v="#N/A"/>
    <x v="3"/>
    <m/>
    <m/>
    <x v="151"/>
    <x v="0"/>
    <m/>
    <s v="Zenit"/>
    <s v="RD8"/>
    <n v="1985"/>
    <m/>
    <m/>
    <m/>
    <m/>
    <m/>
  </r>
  <r>
    <s v="RD-8-DI"/>
    <x v="2281"/>
    <m/>
    <m/>
    <m/>
    <m/>
    <s v="Engine_Config"/>
    <s v="Yes"/>
    <m/>
    <e v="#N/A"/>
    <x v="3"/>
    <m/>
    <m/>
    <x v="155"/>
    <x v="0"/>
    <m/>
    <m/>
    <s v="RD8"/>
    <n v="1986"/>
    <m/>
    <m/>
    <m/>
    <m/>
    <m/>
  </r>
  <r>
    <s v="RD-805"/>
    <x v="1133"/>
    <m/>
    <m/>
    <m/>
    <m/>
    <s v="Engine_Config"/>
    <s v="Yes"/>
    <m/>
    <e v="#N/A"/>
    <x v="3"/>
    <m/>
    <m/>
    <x v="151"/>
    <x v="0"/>
    <m/>
    <s v="Zenit"/>
    <s v="RD805"/>
    <n v="1985"/>
    <m/>
    <m/>
    <m/>
    <m/>
    <m/>
  </r>
  <r>
    <s v="RD-855"/>
    <x v="2282"/>
    <m/>
    <m/>
    <m/>
    <m/>
    <s v="Engine_Config"/>
    <s v="Yes"/>
    <m/>
    <e v="#N/A"/>
    <x v="12"/>
    <m/>
    <m/>
    <x v="19"/>
    <x v="0"/>
    <m/>
    <s v="Tsyklon"/>
    <s v="RD855"/>
    <n v="1964"/>
    <m/>
    <m/>
    <m/>
    <m/>
    <m/>
  </r>
  <r>
    <s v="RD-856"/>
    <x v="2283"/>
    <m/>
    <m/>
    <m/>
    <m/>
    <s v="Engine_Config"/>
    <s v="Yes"/>
    <m/>
    <e v="#N/A"/>
    <x v="12"/>
    <m/>
    <m/>
    <x v="19"/>
    <x v="0"/>
    <m/>
    <s v="Tsyklon"/>
    <s v="RD856"/>
    <n v="1964"/>
    <m/>
    <m/>
    <m/>
    <m/>
    <m/>
  </r>
  <r>
    <s v="RL10C-1"/>
    <x v="2284"/>
    <m/>
    <m/>
    <m/>
    <s v="hydroloxTL7"/>
    <s v="Engine_Config"/>
    <s v="Yes"/>
    <m/>
    <n v="8"/>
    <x v="8"/>
    <m/>
    <n v="10"/>
    <x v="113"/>
    <x v="0"/>
    <m/>
    <m/>
    <s v="RL10"/>
    <n v="2014"/>
    <m/>
    <m/>
    <m/>
    <m/>
    <m/>
  </r>
  <r>
    <s v="RL10B-2"/>
    <x v="986"/>
    <m/>
    <m/>
    <m/>
    <s v="hydroloxTL7"/>
    <s v="Engine_Config"/>
    <s v="Yes"/>
    <m/>
    <n v="8"/>
    <x v="8"/>
    <m/>
    <m/>
    <x v="131"/>
    <x v="0"/>
    <m/>
    <m/>
    <s v="RL10"/>
    <n v="1998"/>
    <m/>
    <m/>
    <m/>
    <m/>
    <m/>
  </r>
  <r>
    <s v="RL10A-5"/>
    <x v="991"/>
    <m/>
    <m/>
    <m/>
    <s v="hydroloxTL6"/>
    <s v="Engine_Config"/>
    <s v="Yes"/>
    <m/>
    <n v="7"/>
    <x v="8"/>
    <m/>
    <m/>
    <x v="35"/>
    <x v="0"/>
    <m/>
    <m/>
    <s v="RL10"/>
    <n v="1993"/>
    <m/>
    <m/>
    <m/>
    <m/>
    <m/>
  </r>
  <r>
    <s v="RL10A-4-1-2"/>
    <x v="2285"/>
    <m/>
    <m/>
    <m/>
    <s v="hydroloxTL5"/>
    <s v="Engine_Config"/>
    <s v="Yes"/>
    <m/>
    <n v="6"/>
    <x v="8"/>
    <m/>
    <m/>
    <x v="131"/>
    <x v="0"/>
    <m/>
    <m/>
    <s v="RL10"/>
    <n v="2000"/>
    <m/>
    <m/>
    <m/>
    <m/>
    <m/>
  </r>
  <r>
    <s v="SSTU-RO-ENG-SRBD1"/>
    <x v="2286"/>
    <n v="1"/>
    <n v="18000"/>
    <s v="Modular GEM booster. 1.05m for GEM-40, 1.50m for GEM-60.  Also has options for varying the length, and additional diameter scaling."/>
    <s v="basicRocketry"/>
    <s v="SSTU"/>
    <s v="Yes"/>
    <s v="Yes"/>
    <n v="1"/>
    <x v="4"/>
    <s v="SRB"/>
    <m/>
    <x v="68"/>
    <x v="0"/>
    <s v="true"/>
    <s v="Delta II 7000"/>
    <m/>
    <n v="1990"/>
    <m/>
    <s v="Same entry cost as GEM-40, Cost is determined by Procedural"/>
    <d v="2017-05-19T00:00:00"/>
    <m/>
    <m/>
  </r>
  <r>
    <s v="RO_KWsrbGlobeI_GEM63XL"/>
    <x v="2287"/>
    <n v="2500"/>
    <n v="50000"/>
    <s v="In addition to the GEM 63 for Atlas V, Orbital ATK will develop a larger variant, the GEM 63XL, for Vulcan. The boosters will be approximately 1.5 m longer than the GEM 63 and Vulcan will be able to use up to four boosters with a four-meter fairing or six boosters with a five-meter fairing. Diameter: [1.6 m]. Plume configured by RealPlume."/>
    <s v="exoticFuelStorage"/>
    <s v="KW Rocketry"/>
    <s v="Yes"/>
    <s v="Yes"/>
    <n v="8"/>
    <x v="4"/>
    <m/>
    <n v="10"/>
    <x v="134"/>
    <x v="0"/>
    <s v="true"/>
    <s v="Vulcan (GEM 63XL)"/>
    <s v="GEM-63XL"/>
    <n v="2020"/>
    <m/>
    <m/>
    <m/>
    <m/>
    <m/>
  </r>
  <r>
    <s v="RO_KWsrbGlobeI_GEM63"/>
    <x v="2288"/>
    <n v="2400"/>
    <n v="48000"/>
    <s v="In 2015, ULA announced that Orbital ATK had been contracted to develop the GEM 63 as a drop-in replacement for the AJ-60A, and would replace Aerojet Rocketdyne as their Atlas V SRM supplier by the end of 2018. The GEM 63 will be larger than the GEM 60 SRMs used on the Delta IV and will not be equipped with thrust vectoring. As with the AJ-60A, launches using the four-meter fairing will be able to be equipped with up to three boosters while up to five boosters can be used with the five-meter fairing. Plume configured by RealPlume."/>
    <s v="exoticFuelStorage"/>
    <s v="KW Rocketry"/>
    <s v="Yes"/>
    <s v="Yes"/>
    <n v="8"/>
    <x v="4"/>
    <m/>
    <m/>
    <x v="7"/>
    <x v="0"/>
    <s v="true"/>
    <s v="GEM 63 (2018)"/>
    <s v="GEM-63"/>
    <n v="2018"/>
    <m/>
    <m/>
    <m/>
    <m/>
    <m/>
  </r>
  <r>
    <s v="bluedog_Delta_GEM60"/>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m/>
    <s v="BDB"/>
    <s v="Yes"/>
    <s v="Yes"/>
    <e v="#N/A"/>
    <x v="4"/>
    <m/>
    <m/>
    <x v="90"/>
    <x v="0"/>
    <s v="true"/>
    <s v="Delta IV"/>
    <s v="GEM-60"/>
    <n v="2002"/>
    <m/>
    <m/>
    <m/>
    <m/>
    <s v="bluedog_Delta_GEM60,CHAKAKWsrbGlobeIz,KWsrbGlobeX2,RO_KWsrbGlobeI_GEM60,RSBdeltaIVsrm"/>
  </r>
  <r>
    <s v="CHAKAKWsrbGlobeIz"/>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s v="basicRocketry"/>
    <s v="Chaka Monkey"/>
    <s v="Yes"/>
    <s v="Yes"/>
    <n v="1"/>
    <x v="4"/>
    <m/>
    <m/>
    <x v="90"/>
    <x v="0"/>
    <s v="true"/>
    <s v="Delta IV"/>
    <s v="GEM-60"/>
    <n v="2002"/>
    <m/>
    <s v="Same as other GEM-60"/>
    <d v="2017-05-17T00:00:00"/>
    <m/>
    <s v="bluedog_Delta_GEM60,CHAKAKWsrbGlobeIz,KWsrbGlobeX2,RO_KWsrbGlobeI_GEM60,RSBdeltaIVsrm"/>
  </r>
  <r>
    <s v="KWsrbGlobeX2"/>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s v="exoticFuelStorage"/>
    <s v="KW Rocketry"/>
    <s v="Yes"/>
    <s v="Yes"/>
    <n v="8"/>
    <x v="4"/>
    <m/>
    <m/>
    <x v="90"/>
    <x v="0"/>
    <s v="true"/>
    <s v="Delta IV"/>
    <s v="GEM-60"/>
    <n v="2002"/>
    <m/>
    <m/>
    <m/>
    <m/>
    <s v="bluedog_Delta_GEM60,CHAKAKWsrbGlobeIz,KWsrbGlobeX2,RO_KWsrbGlobeI_GEM60,RSBdeltaIVsrm"/>
  </r>
  <r>
    <s v="RO_KWsrbGlobeI_GEM60"/>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s v="exoticFuelStorage"/>
    <s v="KW Rocketry"/>
    <s v="Yes"/>
    <s v="Yes"/>
    <n v="8"/>
    <x v="4"/>
    <m/>
    <m/>
    <x v="90"/>
    <x v="0"/>
    <s v="true"/>
    <s v="Delta IV"/>
    <s v="GEM-60"/>
    <n v="2002"/>
    <m/>
    <m/>
    <m/>
    <m/>
    <s v="bluedog_Delta_GEM60,CHAKAKWsrbGlobeIz,KWsrbGlobeX2,RO_KWsrbGlobeI_GEM60,RSBdeltaIVsrm"/>
  </r>
  <r>
    <s v="RSBdeltaIVsrm"/>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s v="experimentalRocketry"/>
    <s v="Real Scale Boosters"/>
    <s v="Yes"/>
    <s v="Yes"/>
    <n v="7"/>
    <x v="4"/>
    <m/>
    <m/>
    <x v="90"/>
    <x v="0"/>
    <s v="true"/>
    <s v="Delta IV"/>
    <s v="GEM-60"/>
    <n v="2002"/>
    <m/>
    <m/>
    <m/>
    <m/>
    <s v="bluedog_Delta_GEM60,CHAKAKWsrbGlobeIz,KWsrbGlobeX2,RO_KWsrbGlobeI_GEM60,RSBdeltaIVsrm"/>
  </r>
  <r>
    <s v="KK_ATK_GEM46"/>
    <x v="2290"/>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ATK Propulsion Pack"/>
    <s v="Yes"/>
    <s v="Yes"/>
    <n v="8"/>
    <x v="4"/>
    <m/>
    <m/>
    <x v="90"/>
    <x v="0"/>
    <s v="true"/>
    <s v="Delta III, Delta II Heavy"/>
    <s v="GEM-46"/>
    <n v="1998"/>
    <m/>
    <m/>
    <m/>
    <m/>
    <s v="bluedog_Delta_GEM46,KWsrbGlobeX,RO_KWsrbGlobeI_GEM46,RSBdelta3srm,RSBdelta3srmG,KK_ATK_GEM46AL,KK_ATK_GEM46"/>
  </r>
  <r>
    <s v="KK_ATK_GEM46AL"/>
    <x v="2291"/>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ATK Propulsion Pack"/>
    <s v="Yes"/>
    <s v="Yes"/>
    <n v="8"/>
    <x v="4"/>
    <m/>
    <m/>
    <x v="90"/>
    <x v="0"/>
    <s v="true"/>
    <s v="Delta III, Delta II Heavy"/>
    <s v="GEM-46"/>
    <n v="1998"/>
    <m/>
    <m/>
    <m/>
    <m/>
    <s v="bluedog_Delta_GEM46,KWsrbGlobeX,RO_KWsrbGlobeI_GEM46,RSBdelta3srm,RSBdelta3srmG,KK_ATK_GEM46AL,KK_ATK_GEM46"/>
  </r>
  <r>
    <s v="bluedog_Delta_GEM46"/>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m/>
    <s v="BDB"/>
    <s v="Yes"/>
    <s v="Yes"/>
    <e v="#N/A"/>
    <x v="4"/>
    <m/>
    <m/>
    <x v="90"/>
    <x v="0"/>
    <s v="???"/>
    <s v="Delta III, Delta II Heavy"/>
    <s v="GEM-46"/>
    <n v="1998"/>
    <m/>
    <m/>
    <m/>
    <m/>
    <s v="bluedog_Delta_GEM46,KWsrbGlobeX,RO_KWsrbGlobeI_GEM46,RSBdelta3srm,RSBdelta3srmG,KK_ATK_GEM46AL,KK_ATK_GEM46"/>
  </r>
  <r>
    <s v="KWsrbGlobeX"/>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KW Rocketry"/>
    <s v="Yes"/>
    <s v="Yes"/>
    <n v="8"/>
    <x v="4"/>
    <m/>
    <m/>
    <x v="90"/>
    <x v="0"/>
    <s v="true"/>
    <s v="Delta III, Delta II Heavy"/>
    <s v="GEM-46"/>
    <n v="1998"/>
    <m/>
    <m/>
    <m/>
    <m/>
    <s v="bluedog_Delta_GEM46,KWsrbGlobeX,RO_KWsrbGlobeI_GEM46,RSBdelta3srm,RSBdelta3srmG,KK_ATK_GEM46AL,KK_ATK_GEM46"/>
  </r>
  <r>
    <s v="RO_KWsrbGlobeI_GEM46"/>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KW Rocketry"/>
    <s v="Yes"/>
    <s v="Yes"/>
    <n v="8"/>
    <x v="4"/>
    <m/>
    <m/>
    <x v="90"/>
    <x v="0"/>
    <s v="true"/>
    <s v="Delta III, Delta II Heavy"/>
    <s v="GEM-46"/>
    <n v="1998"/>
    <m/>
    <m/>
    <m/>
    <m/>
    <s v="bluedog_Delta_GEM46,KWsrbGlobeX,RO_KWsrbGlobeI_GEM46,RSBdelta3srm,RSBdelta3srmG,KK_ATK_GEM46AL,KK_ATK_GEM46"/>
  </r>
  <r>
    <s v="RSBdelta3srm"/>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Real Scale Boosters"/>
    <s v="Yes"/>
    <s v="Yes"/>
    <n v="8"/>
    <x v="4"/>
    <m/>
    <m/>
    <x v="90"/>
    <x v="0"/>
    <s v="true"/>
    <s v="Delta III, Delta II Heavy"/>
    <s v="GEM-46"/>
    <n v="1998"/>
    <m/>
    <m/>
    <m/>
    <m/>
    <s v="bluedog_Delta_GEM46,KWsrbGlobeX,RO_KWsrbGlobeI_GEM46,RSBdelta3srm,RSBdelta3srmG,KK_ATK_GEM46AL,KK_ATK_GEM46"/>
  </r>
  <r>
    <s v="RSBdelta3srmG"/>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Real Scale Boosters"/>
    <s v="Yes"/>
    <s v="Yes"/>
    <n v="8"/>
    <x v="4"/>
    <m/>
    <m/>
    <x v="90"/>
    <x v="0"/>
    <s v="true"/>
    <s v="Delta III, Delta II Heavy"/>
    <s v="GEM-46"/>
    <n v="1998"/>
    <m/>
    <m/>
    <m/>
    <m/>
    <s v="bluedog_Delta_GEM46,KWsrbGlobeX,RO_KWsrbGlobeI_GEM46,RSBdelta3srm,RSBdelta3srmG,KK_ATK_GEM46AL,KK_ATK_GEM46"/>
  </r>
  <r>
    <s v="KK_ATK_GEM40"/>
    <x v="2293"/>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s v="specializedFuelStorage"/>
    <s v="ATK Propulsion Pack"/>
    <s v="Yes"/>
    <s v="Yes"/>
    <n v="7"/>
    <x v="4"/>
    <m/>
    <m/>
    <x v="68"/>
    <x v="0"/>
    <s v="true"/>
    <s v="Delta II 7000"/>
    <s v="GEM-40"/>
    <n v="1990"/>
    <m/>
    <m/>
    <m/>
    <m/>
    <s v="bluedog_Delta_GEM40,RO_KWsrbGlobeI_GEM,RSBdelta2srm,KK_ATK_GEM40AL,KK_ATK_GEM40"/>
  </r>
  <r>
    <s v="KK_ATK_GEM40AL"/>
    <x v="2294"/>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s v="specializedFuelStorage"/>
    <s v="ATK Propulsion Pack"/>
    <s v="Yes"/>
    <s v="Yes"/>
    <n v="7"/>
    <x v="4"/>
    <m/>
    <m/>
    <x v="68"/>
    <x v="0"/>
    <s v="true"/>
    <s v="Delta II 7000"/>
    <s v="GEM-40"/>
    <n v="1990"/>
    <m/>
    <m/>
    <m/>
    <m/>
    <s v="bluedog_Delta_GEM40,RO_KWsrbGlobeI_GEM,RSBdelta2srm,KK_ATK_GEM40AL,KK_ATK_GEM40"/>
  </r>
  <r>
    <s v="bluedog_Delta_GEM40"/>
    <x v="2295"/>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m/>
    <s v="BDB"/>
    <s v="Yes"/>
    <s v="Yes"/>
    <e v="#N/A"/>
    <x v="4"/>
    <m/>
    <m/>
    <x v="68"/>
    <x v="0"/>
    <s v="true"/>
    <s v="Delta II 7000"/>
    <s v="GEM-40"/>
    <n v="1990"/>
    <m/>
    <m/>
    <m/>
    <m/>
    <s v="bluedog_Delta_GEM40,RO_KWsrbGlobeI_GEM,RSBdelta2srm,KK_ATK_GEM40AL,KK_ATK_GEM40"/>
  </r>
  <r>
    <s v="RO_KWsrbGlobeI_GEM"/>
    <x v="2295"/>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s v="specializedFuelStorage"/>
    <s v="KW Rocketry"/>
    <s v="Yes"/>
    <s v="Yes"/>
    <n v="7"/>
    <x v="4"/>
    <m/>
    <m/>
    <x v="68"/>
    <x v="0"/>
    <s v="true"/>
    <s v="Delta II 7000"/>
    <s v="GEM-40"/>
    <n v="1990"/>
    <m/>
    <m/>
    <m/>
    <m/>
    <s v="bluedog_Delta_GEM40,RO_KWsrbGlobeI_GEM,RSBdelta2srm,KK_ATK_GEM40AL,KK_ATK_GEM40"/>
  </r>
  <r>
    <s v="RSBdelta2srm"/>
    <x v="2295"/>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s v="specializedFuelStorage"/>
    <s v="Real Scale Boosters"/>
    <s v="Yes"/>
    <s v="Yes"/>
    <n v="7"/>
    <x v="4"/>
    <m/>
    <m/>
    <x v="68"/>
    <x v="0"/>
    <s v="true"/>
    <s v="Delta II 7000"/>
    <s v="GEM-40"/>
    <n v="1990"/>
    <m/>
    <m/>
    <m/>
    <m/>
    <s v="bluedog_Delta_GEM40,RO_KWsrbGlobeI_GEM,RSBdelta2srm,KK_ATK_GEM40AL,KK_ATK_GEM40"/>
  </r>
  <r>
    <s v="RP0sensorGeiger"/>
    <x v="2296"/>
    <n v="40"/>
    <n v="800"/>
    <s v="A Geiger-Muller tube for detecting radiation."/>
    <s v="earlyAvionics"/>
    <s v="Squad"/>
    <s v="Yes"/>
    <s v="Yes"/>
    <n v="1"/>
    <x v="10"/>
    <s v="Geiger"/>
    <m/>
    <x v="64"/>
    <x v="0"/>
    <s v="true"/>
    <m/>
    <m/>
    <n v="1950"/>
    <m/>
    <m/>
    <m/>
    <m/>
    <m/>
  </r>
  <r>
    <s v="FASAProbeGeigerCounter"/>
    <x v="2297"/>
    <n v="40"/>
    <n v="800"/>
    <s v="This Geiger counter measures gamma rays and stores that data for scientific study."/>
    <s v="earlyAvionics"/>
    <s v="FASA"/>
    <s v="Yes"/>
    <s v="Yes"/>
    <n v="1"/>
    <x v="10"/>
    <s v="Geiger"/>
    <m/>
    <x v="64"/>
    <x v="0"/>
    <s v="true"/>
    <m/>
    <m/>
    <n v="1950"/>
    <m/>
    <m/>
    <m/>
    <m/>
    <m/>
  </r>
  <r>
    <s v="rn_thor_altair"/>
    <x v="2298"/>
    <n v="170"/>
    <n v="3400"/>
    <s v="Upper stage SRM of the Thor-Able I rocket. Plume configured by RealPlume."/>
    <s v="basicSolids"/>
    <s v="RN US Rockets"/>
    <s v="Yes"/>
    <s v="Yes"/>
    <n v="2"/>
    <x v="4"/>
    <m/>
    <m/>
    <x v="92"/>
    <x v="0"/>
    <s v="true"/>
    <s v="Vanguard"/>
    <m/>
    <n v="1956"/>
    <m/>
    <m/>
    <m/>
    <m/>
    <m/>
  </r>
  <r>
    <s v="SXTsciencenosecone"/>
    <x v="2299"/>
    <n v="1500"/>
    <n v="30000"/>
    <s v="The Gas Chromatograph - Mass Spectrometer (GC-MS) is an analytical instrument used for identification of multiple different substances in a selected gas sample, capable of detecting even trace amounts of them. Ideal of analyzing the atmospheric composition of unknown environments."/>
    <s v="precisionEngineering"/>
    <s v="SXT"/>
    <s v="Yes"/>
    <s v="Yes"/>
    <n v="5"/>
    <x v="10"/>
    <s v="Atmpshere"/>
    <m/>
    <x v="103"/>
    <x v="0"/>
    <s v="true"/>
    <m/>
    <m/>
    <n v="1967"/>
    <m/>
    <m/>
    <m/>
    <m/>
    <m/>
  </r>
  <r>
    <s v="sensorAtmosphere"/>
    <x v="2300"/>
    <n v="1500"/>
    <n v="30000"/>
    <s v="The Gas Chromatograph - Mass Spectrometer (GC-MS) is an analytical instrument used for identification of multiple different substances in a selected gas sample, capable of detecting even trace amounts of them. Ideal of analyzing the atmospheric composition of unknown environments."/>
    <s v="precisionEngineering"/>
    <s v="Squad"/>
    <s v="Yes"/>
    <s v="Yes"/>
    <n v="5"/>
    <x v="10"/>
    <s v="Atmpshere"/>
    <m/>
    <x v="103"/>
    <x v="0"/>
    <s v="true"/>
    <m/>
    <m/>
    <n v="1967"/>
    <m/>
    <m/>
    <m/>
    <m/>
    <m/>
  </r>
  <r>
    <s v="RL10A-4"/>
    <x v="2301"/>
    <m/>
    <m/>
    <m/>
    <s v="hydroloxTL4"/>
    <s v="Engine_Config"/>
    <s v="Yes"/>
    <m/>
    <n v="5"/>
    <x v="8"/>
    <m/>
    <m/>
    <x v="35"/>
    <x v="0"/>
    <m/>
    <m/>
    <s v="RL10"/>
    <n v="1992"/>
    <m/>
    <m/>
    <m/>
    <m/>
    <m/>
  </r>
  <r>
    <s v="RL10A-3-3A"/>
    <x v="2302"/>
    <m/>
    <m/>
    <m/>
    <s v="hydroloxTL3"/>
    <s v="Engine_Config"/>
    <s v="Yes"/>
    <m/>
    <n v="4"/>
    <x v="8"/>
    <m/>
    <m/>
    <x v="139"/>
    <x v="0"/>
    <m/>
    <m/>
    <s v="RL10"/>
    <n v="1975"/>
    <m/>
    <m/>
    <m/>
    <m/>
    <m/>
  </r>
  <r>
    <s v="SXTBlackAdder"/>
    <x v="2303"/>
    <n v="500"/>
    <n v="10000"/>
    <s v="This was an 8 chamber development of Gamma, used for the first stage of the Black Arrow satellite launch vehicle. Gamma thrust chambers were mounted in pairs radially, each pair on a one-axis tangential gimbal. Collective movement gave roll control, differential movement pitch. Diameter: [1.98 m]. Plume configured by RealPlume."/>
    <s v="generalRocketry"/>
    <s v="SXT"/>
    <s v="Yes"/>
    <s v="Yes"/>
    <n v="2"/>
    <x v="12"/>
    <m/>
    <m/>
    <x v="26"/>
    <x v="0"/>
    <s v="true"/>
    <s v="Black Arrow (Gamma)"/>
    <s v="Gamma8"/>
    <n v="1956"/>
    <m/>
    <m/>
    <m/>
    <m/>
    <m/>
  </r>
  <r>
    <s v="SXTBlackAdder2"/>
    <x v="2304"/>
    <n v="200"/>
    <n v="4000"/>
    <s v="A two chamber version of Gamma, used for the second stage of the Black Arrow satellite launch vehicle. As the only Gamma not required to operate at sea level, the nozzles were extended to allow better expansion. Diameter: [1.37 m]. Plume configured by RealPlume."/>
    <s v="generalRocketry"/>
    <s v="SXT"/>
    <s v="Yes"/>
    <s v="Yes"/>
    <n v="2"/>
    <x v="12"/>
    <m/>
    <m/>
    <x v="26"/>
    <x v="0"/>
    <s v="true"/>
    <s v="Black Arrow (Gamma)"/>
    <s v="Gamma2"/>
    <n v="1956"/>
    <m/>
    <m/>
    <m/>
    <m/>
    <m/>
  </r>
  <r>
    <s v="rn_voyager"/>
    <x v="2305"/>
    <n v="2841"/>
    <n v="90921"/>
    <s v="Voyager 1/2 deep space probe"/>
    <s v="precisionEngineering"/>
    <s v="RN US Probes"/>
    <s v="Yes"/>
    <s v="Yes"/>
    <n v="5"/>
    <x v="1"/>
    <s v="Probe"/>
    <m/>
    <x v="176"/>
    <x v="0"/>
    <s v="true"/>
    <s v="Voyager"/>
    <m/>
    <n v="1977"/>
    <m/>
    <m/>
    <m/>
    <m/>
    <m/>
  </r>
  <r>
    <s v="rn_tks"/>
    <x v="2306"/>
    <n v="200000"/>
    <n v="1"/>
    <s v="TKS for use with Salyut stations. Attach VA capsule to aft Plume configured by RealPlume. (Missing entryCost field)"/>
    <s v="generalRocketry"/>
    <s v="RN Soyuz"/>
    <s v="Yes"/>
    <s v="No"/>
    <n v="2"/>
    <x v="1"/>
    <m/>
    <m/>
    <x v="176"/>
    <x v="0"/>
    <s v="false"/>
    <s v="TKS"/>
    <m/>
    <n v="1977"/>
    <m/>
    <m/>
    <m/>
    <m/>
    <m/>
  </r>
  <r>
    <s v="torekka"/>
    <x v="2307"/>
    <n v="650"/>
    <n v="4000"/>
    <s v="Avionics and control unit for the Voyager deep space probes."/>
    <s v="electrics"/>
    <s v="Coatl Aerospace"/>
    <s v="Yes"/>
    <s v="No"/>
    <n v="3"/>
    <x v="1"/>
    <s v="Probe"/>
    <m/>
    <x v="176"/>
    <x v="0"/>
    <s v="false"/>
    <s v="Voyager"/>
    <m/>
    <n v="1977"/>
    <m/>
    <m/>
    <m/>
    <m/>
    <m/>
  </r>
  <r>
    <s v="rn_galileo_scanner"/>
    <x v="2308"/>
    <n v="200"/>
    <n v="2000"/>
    <s v="Scanner for Galileo spacecraft. Attach radially somewhere on main body"/>
    <s v="unmannedTech"/>
    <s v="RN US Probes"/>
    <s v="Yes"/>
    <s v="Yes"/>
    <n v="6"/>
    <x v="10"/>
    <m/>
    <n v="8"/>
    <x v="177"/>
    <x v="0"/>
    <s v="true"/>
    <s v="Galileo"/>
    <m/>
    <n v="1989"/>
    <m/>
    <m/>
    <m/>
    <m/>
    <m/>
  </r>
  <r>
    <s v="gdish_intended"/>
    <x v="2309"/>
    <n v="30"/>
    <n v="500"/>
    <s v="Intended unbroken version of Galileo dish."/>
    <s v="unmannedTech"/>
    <s v="RN US Probes"/>
    <s v="Yes"/>
    <s v="Yes"/>
    <n v="6"/>
    <x v="17"/>
    <s v="Antenna"/>
    <m/>
    <x v="186"/>
    <x v="0"/>
    <s v="true"/>
    <s v="Galileo"/>
    <m/>
    <n v="1989"/>
    <m/>
    <m/>
    <m/>
    <m/>
    <m/>
  </r>
  <r>
    <s v="gdish_actual"/>
    <x v="2310"/>
    <n v="30"/>
    <n v="500"/>
    <s v="Actual broken version of the galileo dish."/>
    <s v="unmannedTech"/>
    <s v="RN US Probes"/>
    <s v="Yes"/>
    <s v="Yes"/>
    <n v="6"/>
    <x v="17"/>
    <s v="Antenna"/>
    <m/>
    <x v="186"/>
    <x v="0"/>
    <s v="true"/>
    <s v="Galileo"/>
    <m/>
    <n v="1989"/>
    <m/>
    <m/>
    <m/>
    <m/>
    <m/>
  </r>
  <r>
    <s v="SSTU-SC-A-SMX"/>
    <x v="2311"/>
    <n v="19212"/>
    <n v="24000"/>
    <s v="SSTU - Ship Core: Series A - Station Service Module. A disposable service craft intended for station resupply missions.  Includes fuel, engines, RCS thrusters, solar panels, docking port, docking lights, SAS, reaction wheels, short range transmitter (WIP), and storage space for various supplies.  Payload resources may be configured prior to launch."/>
    <s v="unmannedTech"/>
    <s v="SSTU"/>
    <s v="Yes"/>
    <s v="No"/>
    <n v="6"/>
    <x v="1"/>
    <s v="Probe"/>
    <m/>
    <x v="176"/>
    <x v="0"/>
    <s v="false"/>
    <s v="Progress 7K"/>
    <m/>
    <n v="1978"/>
    <m/>
    <s v="Full Progress, combined all costs"/>
    <m/>
    <m/>
    <m/>
  </r>
  <r>
    <s v="tg_sa"/>
    <x v="2312"/>
    <n v="2000"/>
    <n v="75000"/>
    <s v="Instrument module for 7K series of Progress."/>
    <s v="advFlightControl"/>
    <s v="RN Soyuz"/>
    <s v="Yes"/>
    <s v="Yes"/>
    <n v="4"/>
    <x v="1"/>
    <s v="Avionics"/>
    <m/>
    <x v="176"/>
    <x v="0"/>
    <s v="true"/>
    <s v="Progress 7K"/>
    <m/>
    <n v="1978"/>
    <m/>
    <m/>
    <m/>
    <m/>
    <m/>
  </r>
  <r>
    <s v="rn_tdrs_ag"/>
    <x v="2313"/>
    <n v="8500"/>
    <n v="500"/>
    <s v="Earth Observing System TDRS-A/B/C/D/E/F/G. WARNING: IF YOU DON'T HAVE FIRESPITTER, THE DISHES WILL APPEAR OPEN IN THE VAB, THEY WILL BE FINE ONCE YOU LOAD ON TO THE LAUNCH PAD."/>
    <s v="generalRocketry"/>
    <s v="RN US Probes"/>
    <s v="Yes"/>
    <s v="No"/>
    <n v="2"/>
    <x v="1"/>
    <s v="Probe"/>
    <m/>
    <x v="192"/>
    <x v="0"/>
    <s v="false"/>
    <s v="TDRS"/>
    <m/>
    <n v="1983"/>
    <m/>
    <m/>
    <m/>
    <m/>
    <m/>
  </r>
  <r>
    <s v="HA3SLSAS"/>
    <x v="2314"/>
    <n v="2100"/>
    <n v="11600"/>
    <s v="The Zenit Instrument Unit provides command and control for the final stages of the Zenit series vehicles. Could be used with any other 3.90m launch vehicles."/>
    <s v="specializedControl"/>
    <s v="Horizon Aeronautics Zenit"/>
    <s v="Yes"/>
    <s v="No"/>
    <n v="5"/>
    <x v="1"/>
    <s v="Avionics"/>
    <m/>
    <x v="192"/>
    <x v="0"/>
    <s v="false"/>
    <s v="Zenit"/>
    <m/>
    <n v="1985"/>
    <m/>
    <m/>
    <m/>
    <m/>
    <m/>
  </r>
  <r>
    <s v="explonpod"/>
    <x v="2315"/>
    <n v="15000"/>
    <n v="300000"/>
    <s v="Satellite bus as used in the GPS IIF Satellites."/>
    <s v="advUnmanned"/>
    <s v="AIES"/>
    <s v="Yes"/>
    <s v="Yes"/>
    <n v="7"/>
    <x v="1"/>
    <s v="Probe"/>
    <m/>
    <x v="192"/>
    <x v="0"/>
    <s v="true"/>
    <s v="AS-4000"/>
    <m/>
    <n v="1985"/>
    <m/>
    <m/>
    <m/>
    <m/>
    <m/>
  </r>
  <r>
    <s v="GearLarge"/>
    <x v="2316"/>
    <n v="15"/>
    <n v="300"/>
    <s v="Heavy-duty retractable landing gear. With it's six large tires and sturdy assembly it's the gear of choice for heavy cargo planes and airliners."/>
    <s v="aerodynamicSystems"/>
    <s v="Squad"/>
    <s v="Yes"/>
    <s v="Yes"/>
    <n v="2"/>
    <x v="11"/>
    <s v="Landing Gear"/>
    <n v="3"/>
    <x v="190"/>
    <x v="0"/>
    <s v="true"/>
    <m/>
    <m/>
    <n v="1960"/>
    <m/>
    <m/>
    <m/>
    <m/>
    <m/>
  </r>
  <r>
    <s v="KzProcFairingGryphonTsyklon"/>
    <x v="2317"/>
    <n v="1"/>
    <n v="0"/>
    <s v="A fairing style similar to that used on Tsyklon launch vehicles."/>
    <s v="start"/>
    <s v="Procedural Fairings"/>
    <s v="Yes"/>
    <s v="Yes"/>
    <n v="0"/>
    <x v="0"/>
    <s v="Fairing"/>
    <n v="0"/>
    <x v="1"/>
    <x v="0"/>
    <s v="true"/>
    <m/>
    <m/>
    <n v="0"/>
    <m/>
    <m/>
    <m/>
    <m/>
    <m/>
  </r>
  <r>
    <s v="KzProcFairingGryphonSoyuz"/>
    <x v="2318"/>
    <n v="1"/>
    <n v="0"/>
    <s v="Fairings for the Soyuz launch vehicle as used on its 2.1 versions."/>
    <s v="start"/>
    <s v="Procedural Fairings"/>
    <s v="Yes"/>
    <s v="Yes"/>
    <n v="0"/>
    <x v="0"/>
    <s v="Fairing"/>
    <n v="0"/>
    <x v="1"/>
    <x v="0"/>
    <s v="true"/>
    <m/>
    <m/>
    <n v="0"/>
    <m/>
    <m/>
    <m/>
    <m/>
    <m/>
  </r>
  <r>
    <s v="KzProcFairingProton"/>
    <x v="2319"/>
    <n v="1"/>
    <n v="0"/>
    <s v="This fairing wall designed for the Russian Proton Rocket features a two-tiered conic design, for oddly shaped payloads, multiple payloads, or just because it looks cool."/>
    <s v="start"/>
    <s v="Procedural Fairings"/>
    <s v="Yes"/>
    <s v="Yes"/>
    <n v="0"/>
    <x v="0"/>
    <s v="Fairing"/>
    <n v="0"/>
    <x v="1"/>
    <x v="0"/>
    <s v="true"/>
    <m/>
    <m/>
    <n v="0"/>
    <m/>
    <m/>
    <m/>
    <m/>
    <m/>
  </r>
  <r>
    <s v="KzProcFairingLongMarch"/>
    <x v="2320"/>
    <n v="1"/>
    <n v="0"/>
    <s v="Made from the finest materials found in the fields around the Space Center. Egg-shaped version."/>
    <s v="start"/>
    <s v="Procedural Fairings"/>
    <s v="Yes"/>
    <s v="Yes"/>
    <n v="0"/>
    <x v="0"/>
    <s v="Fairing"/>
    <n v="0"/>
    <x v="1"/>
    <x v="0"/>
    <s v="true"/>
    <m/>
    <m/>
    <n v="0"/>
    <m/>
    <m/>
    <m/>
    <m/>
    <m/>
  </r>
  <r>
    <s v="KzProcFairingLongMarch2"/>
    <x v="2321"/>
    <n v="1"/>
    <n v="0"/>
    <s v="Long March fairing CLEP style, Flag style available on next texture."/>
    <s v="start"/>
    <s v="Procedural Fairings"/>
    <s v="Yes"/>
    <s v="Yes"/>
    <n v="0"/>
    <x v="0"/>
    <s v="Fairing"/>
    <n v="0"/>
    <x v="1"/>
    <x v="0"/>
    <s v="true"/>
    <m/>
    <m/>
    <n v="0"/>
    <m/>
    <m/>
    <m/>
    <m/>
    <m/>
  </r>
  <r>
    <s v="KzProcFairingDelta"/>
    <x v="2322"/>
    <n v="1"/>
    <n v="0"/>
    <s v="Payload fairing used on the Delta series of unmanned launchers."/>
    <s v="start"/>
    <s v="Procedural Fairings"/>
    <s v="Yes"/>
    <s v="Yes"/>
    <n v="0"/>
    <x v="0"/>
    <s v="Fairing"/>
    <n v="0"/>
    <x v="1"/>
    <x v="0"/>
    <s v="true"/>
    <m/>
    <m/>
    <n v="0"/>
    <m/>
    <m/>
    <m/>
    <m/>
    <m/>
  </r>
  <r>
    <s v="HorizonAeronautics_PF_Side"/>
    <x v="2323"/>
    <n v="0"/>
    <n v="0"/>
    <s v="Made from the finest materials found in the fields around the Space Center. Conic version."/>
    <s v="start"/>
    <s v="Horizon Aeronautics Zenit"/>
    <s v="Yes"/>
    <s v="Yes"/>
    <n v="0"/>
    <x v="0"/>
    <s v="Fairing"/>
    <n v="0"/>
    <x v="1"/>
    <x v="0"/>
    <s v="true"/>
    <m/>
    <m/>
    <n v="0"/>
    <m/>
    <m/>
    <m/>
    <m/>
    <m/>
  </r>
  <r>
    <s v="KzProcFairingConeEgg"/>
    <x v="2324"/>
    <n v="1"/>
    <n v="0"/>
    <s v="Cone on the bottom, egg on top, Everyone's happy! Except the protestors, something about upsetting the natural order of fairings..."/>
    <s v="start"/>
    <s v="Procedural Fairings"/>
    <s v="Yes"/>
    <s v="Yes"/>
    <n v="0"/>
    <x v="0"/>
    <s v="Fairing"/>
    <n v="0"/>
    <x v="1"/>
    <x v="0"/>
    <s v="true"/>
    <m/>
    <m/>
    <n v="0"/>
    <m/>
    <m/>
    <m/>
    <m/>
    <m/>
  </r>
  <r>
    <s v="SXTsize2LFtankShort"/>
    <x v="2325"/>
    <n v="1"/>
    <n v="7800"/>
    <s v="A reinforced fuselage for larger space planes. Short version."/>
    <s v="advFuelSystems"/>
    <s v="SXT"/>
    <s v="Yes"/>
    <s v="No"/>
    <n v="5"/>
    <x v="9"/>
    <s v="Hull"/>
    <n v="5"/>
    <x v="173"/>
    <x v="0"/>
    <s v="false"/>
    <m/>
    <m/>
    <n v="1970"/>
    <m/>
    <m/>
    <m/>
    <m/>
    <m/>
  </r>
  <r>
    <s v="SXTsize2LFtank"/>
    <x v="2326"/>
    <n v="1"/>
    <n v="15600"/>
    <s v="A reinforced fuselage for larger space planes. Long version."/>
    <s v="advFuelSystems"/>
    <s v="SXT"/>
    <s v="Yes"/>
    <s v="No"/>
    <n v="5"/>
    <x v="9"/>
    <s v="Hull"/>
    <n v="5"/>
    <x v="173"/>
    <x v="0"/>
    <s v="false"/>
    <m/>
    <m/>
    <n v="1970"/>
    <m/>
    <m/>
    <m/>
    <m/>
    <m/>
  </r>
  <r>
    <s v="SSTU-MFT-D3"/>
    <x v="2327"/>
    <n v="0"/>
    <n v="0"/>
    <m/>
    <s v="generalConstruction"/>
    <s v="SSTU"/>
    <s v="Yes"/>
    <s v="Yes"/>
    <n v="3"/>
    <x v="0"/>
    <s v="Procedural"/>
    <n v="3"/>
    <x v="43"/>
    <x v="0"/>
    <s v="true"/>
    <m/>
    <m/>
    <n v="1964"/>
    <m/>
    <m/>
    <m/>
    <m/>
    <m/>
  </r>
  <r>
    <s v="SSTU-MFT-D2"/>
    <x v="2328"/>
    <n v="0"/>
    <n v="0"/>
    <m/>
    <s v="basicConstruction"/>
    <s v="SSTU"/>
    <s v="Yes"/>
    <s v="Yes"/>
    <n v="1.5"/>
    <x v="0"/>
    <s v="Procedural"/>
    <n v="2"/>
    <x v="43"/>
    <x v="0"/>
    <s v="true"/>
    <m/>
    <m/>
    <n v="1964"/>
    <m/>
    <m/>
    <m/>
    <m/>
    <m/>
  </r>
  <r>
    <s v="SSTU-MFT-D6"/>
    <x v="2329"/>
    <n v="0"/>
    <n v="0"/>
    <m/>
    <s v="advMetalworks"/>
    <s v="SSTU"/>
    <s v="Yes"/>
    <s v="Yes"/>
    <n v="6"/>
    <x v="0"/>
    <s v="Procedural"/>
    <n v="9"/>
    <x v="4"/>
    <x v="0"/>
    <s v="true"/>
    <m/>
    <m/>
    <n v="1981"/>
    <m/>
    <m/>
    <m/>
    <m/>
    <m/>
  </r>
  <r>
    <s v="SSTU-MFT-D1"/>
    <x v="2330"/>
    <n v="0"/>
    <n v="0"/>
    <m/>
    <s v="engineering101"/>
    <s v="SSTU"/>
    <s v="Yes"/>
    <s v="Yes"/>
    <n v="1"/>
    <x v="0"/>
    <s v="Procedural"/>
    <n v="1"/>
    <x v="40"/>
    <x v="0"/>
    <s v="true"/>
    <m/>
    <m/>
    <n v="1956"/>
    <m/>
    <m/>
    <m/>
    <m/>
    <m/>
  </r>
  <r>
    <s v="SSTU-MFT-D5"/>
    <x v="2331"/>
    <n v="0"/>
    <n v="0"/>
    <m/>
    <s v="specializedConstruction"/>
    <s v="SSTU"/>
    <s v="Yes"/>
    <s v="Yes"/>
    <n v="5"/>
    <x v="0"/>
    <s v="Procedural"/>
    <n v="7"/>
    <x v="56"/>
    <x v="0"/>
    <s v="true"/>
    <m/>
    <m/>
    <n v="1972"/>
    <m/>
    <m/>
    <m/>
    <m/>
    <m/>
  </r>
  <r>
    <s v="SSTU-MFT-D4"/>
    <x v="2332"/>
    <n v="0"/>
    <n v="0"/>
    <m/>
    <s v="advConstruction"/>
    <s v="SSTU"/>
    <s v="Yes"/>
    <s v="Yes"/>
    <n v="4"/>
    <x v="0"/>
    <s v="Procedural"/>
    <n v="5"/>
    <x v="0"/>
    <x v="0"/>
    <s v="true"/>
    <m/>
    <m/>
    <n v="1967"/>
    <m/>
    <m/>
    <m/>
    <m/>
    <m/>
  </r>
  <r>
    <s v="FuelCellArray"/>
    <x v="2333"/>
    <n v="2500"/>
    <n v="50000"/>
    <s v="A 4.5kW fuel cell. Consumes about 245 liters of LH2 and 175 liters of LOX per week. These figures were determined by ground tests and include boil-off. The actual hydrogen boil-off rate may be considerably higher depending on the situation and the surface to volume ratio of your storage tanks."/>
    <s v="electrics"/>
    <s v="Squad"/>
    <s v="Yes"/>
    <s v="Yes"/>
    <n v="3"/>
    <x v="5"/>
    <s v="Fuel Cell"/>
    <m/>
    <x v="13"/>
    <x v="0"/>
    <s v="true"/>
    <s v="Gemini"/>
    <m/>
    <n v="1965"/>
    <m/>
    <m/>
    <m/>
    <m/>
    <m/>
  </r>
  <r>
    <s v="RealISRU_Hex_FuelCell"/>
    <x v="2334"/>
    <n v="1500"/>
    <n v="2500"/>
    <s v="A potent power bank with huge battery and fuel cell, producing energy and water from hydrogen and oxygen. (PART NOT SUPPORTED BY RP-0 OR RO)"/>
    <s v="fuelSystems"/>
    <s v="Real ISRU"/>
    <s v="No"/>
    <s v="No"/>
    <n v="3"/>
    <x v="7"/>
    <s v="Fuel Cell"/>
    <m/>
    <x v="11"/>
    <x v="1"/>
    <s v="false"/>
    <s v="Gemini"/>
    <m/>
    <n v="1965"/>
    <m/>
    <m/>
    <m/>
    <m/>
    <m/>
  </r>
  <r>
    <s v="FuelCell"/>
    <x v="2334"/>
    <n v="1000"/>
    <n v="20000"/>
    <s v="A 750W fuel cell. Consumes about 41 liters of LH2 and 29 liters of LOX per week. These figures were determined by ground tests and include boil-off. The actual hydrogen boil-off rate may be considerably higher depending on the situation and the surface to volume ratio of your storage tanks."/>
    <s v="electrics"/>
    <s v="Squad"/>
    <s v="Yes"/>
    <s v="Yes"/>
    <n v="3"/>
    <x v="5"/>
    <s v="Fuel Cell"/>
    <m/>
    <x v="13"/>
    <x v="0"/>
    <s v="true"/>
    <s v="Gemini"/>
    <m/>
    <n v="1965"/>
    <m/>
    <m/>
    <m/>
    <m/>
    <m/>
  </r>
  <r>
    <s v="fuelLine"/>
    <x v="2335"/>
    <n v="150"/>
    <n v="3000"/>
    <s v="New breakthroughs at FLOOYD Dynamics have made the FTX Fuel Duct a reality. Altough criticized by some as being no more than 'a sewage pipe painted yellow', most agree that the yellow is a relatively nice color, and that fuel lines are indeed able to pump fuel from side-mounted fuel tanks. After the recall of the FTX-1 series, All FTX-2 lines have arrows painted on to indicate the fuel flow direction, so engineers can tell which way around they are supposed to go."/>
    <s v="advConstruction"/>
    <s v="Squad"/>
    <s v="Yes"/>
    <s v="Yes"/>
    <n v="4"/>
    <x v="0"/>
    <s v="Fuel Tank"/>
    <n v="4"/>
    <x v="43"/>
    <x v="0"/>
    <s v="true"/>
    <m/>
    <m/>
    <n v="1964"/>
    <m/>
    <m/>
    <m/>
    <m/>
    <m/>
  </r>
  <r>
    <s v="RLA_small_LFO_tank4"/>
    <x v="2336"/>
    <n v="1"/>
    <n v="2600"/>
    <s v="Clearly the designer of this fuel tank had many pictures of stretched limousines decorating their office."/>
    <s v="advRocketry"/>
    <s v="RLA Stockalike"/>
    <s v="Yes"/>
    <s v="No"/>
    <n v="3"/>
    <x v="0"/>
    <s v="Fuel Tank"/>
    <n v="2"/>
    <x v="1"/>
    <x v="1"/>
    <s v="false"/>
    <m/>
    <m/>
    <m/>
    <m/>
    <m/>
    <m/>
    <m/>
    <m/>
  </r>
  <r>
    <s v="RLA_small_LFO_tank3"/>
    <x v="2337"/>
    <n v="1"/>
    <n v="1800"/>
    <s v="Why a checkerboard pattern? Why not a checkerboard pattern?"/>
    <s v="generalRocketry"/>
    <s v="RLA Stockalike"/>
    <s v="Yes"/>
    <s v="No"/>
    <n v="2"/>
    <x v="0"/>
    <s v="Fuel Tank"/>
    <n v="1"/>
    <x v="1"/>
    <x v="1"/>
    <s v="false"/>
    <m/>
    <m/>
    <m/>
    <m/>
    <m/>
    <m/>
    <m/>
    <m/>
  </r>
  <r>
    <s v="RLA_small_LFO_tank2"/>
    <x v="2338"/>
    <n v="1"/>
    <n v="1000"/>
    <s v="The S stands for small, and the L stands for little. This is not a cut down L40, despite appearances. Best put to use on small rockets or little landers."/>
    <s v="generalRocketry"/>
    <s v="RLA Stockalike"/>
    <s v="Yes"/>
    <s v="No"/>
    <n v="2"/>
    <x v="0"/>
    <s v="Fuel Tank"/>
    <n v="1"/>
    <x v="1"/>
    <x v="1"/>
    <s v="false"/>
    <m/>
    <m/>
    <m/>
    <m/>
    <m/>
    <m/>
    <m/>
    <m/>
  </r>
  <r>
    <s v="RLA_small_LFO_tank1"/>
    <x v="2339"/>
    <n v="1"/>
    <n v="450"/>
    <s v="As fuel tanks go, this isn't the most impressive. But it's not about size, it's about how you use it."/>
    <s v="propulsionSystems"/>
    <s v="RLA Stockalike"/>
    <s v="Yes"/>
    <s v="No"/>
    <n v="4"/>
    <x v="0"/>
    <s v="Fuel Tank"/>
    <n v="3"/>
    <x v="1"/>
    <x v="1"/>
    <s v="false"/>
    <m/>
    <m/>
    <m/>
    <m/>
    <m/>
    <m/>
    <m/>
    <m/>
  </r>
  <r>
    <s v="RLA_small_LFO_tank0"/>
    <x v="2340"/>
    <n v="1"/>
    <n v="250"/>
    <s v="There are those in this world who like things small and neat, this teeny tiny tank is for them. Contains enough propellant to scare an unsuspecting Kerbal if misused."/>
    <s v="propulsionSystems"/>
    <s v="RLA Stockalike"/>
    <s v="Yes"/>
    <s v="No"/>
    <n v="4"/>
    <x v="0"/>
    <s v="Fuel Tank"/>
    <n v="3"/>
    <x v="1"/>
    <x v="1"/>
    <s v="false"/>
    <m/>
    <m/>
    <m/>
    <m/>
    <m/>
    <m/>
    <m/>
    <m/>
  </r>
  <r>
    <s v="FS_BiplaneWingTip"/>
    <x v="2341"/>
    <n v="1000"/>
    <n v="2000"/>
    <s v="A mostly cosmetic part. provides a tiny amount of lift. From an old Biplane. (PART NOT SUPPORTED BY RP-0 OR RO)"/>
    <s v="start"/>
    <s v="Firespitter"/>
    <s v="No"/>
    <s v="No"/>
    <n v="0"/>
    <x v="7"/>
    <m/>
    <n v="0"/>
    <x v="11"/>
    <x v="1"/>
    <s v="false"/>
    <m/>
    <m/>
    <m/>
    <m/>
    <m/>
    <m/>
    <m/>
    <m/>
  </r>
  <r>
    <s v="FS_BiplaneWingShort"/>
    <x v="2342"/>
    <n v="1000"/>
    <n v="2000"/>
    <s v="A half length wing from an old Biplane. (PART NOT SUPPORTED BY RP-0 OR RO)"/>
    <s v="start"/>
    <s v="Firespitter"/>
    <s v="No"/>
    <s v="No"/>
    <n v="0"/>
    <x v="7"/>
    <m/>
    <n v="0"/>
    <x v="11"/>
    <x v="1"/>
    <s v="false"/>
    <m/>
    <m/>
    <m/>
    <m/>
    <m/>
    <m/>
    <m/>
    <m/>
  </r>
  <r>
    <s v="FS_BiplaneWingRound"/>
    <x v="2343"/>
    <n v="1000"/>
    <n v="2000"/>
    <s v="A round wing section with a control surface from an old Biplane. Provide only Roll Control, unless re-configured. (PART NOT SUPPORTED BY RP-0 OR RO)"/>
    <s v="start"/>
    <s v="Firespitter"/>
    <s v="No"/>
    <s v="No"/>
    <n v="0"/>
    <x v="7"/>
    <m/>
    <n v="0"/>
    <x v="11"/>
    <x v="1"/>
    <s v="false"/>
    <m/>
    <m/>
    <m/>
    <m/>
    <m/>
    <m/>
    <m/>
    <m/>
  </r>
  <r>
    <s v="FS_BiplaneWingMain"/>
    <x v="2344"/>
    <n v="375"/>
    <n v="4300"/>
    <s v="The main wing section from an old Biplane, with a built in aileron. Provides only Yaw control unless re-configured. (PART NOT SUPPORTED BY RP-0 OR RO)"/>
    <s v="start"/>
    <s v="Firespitter"/>
    <s v="No"/>
    <s v="No"/>
    <n v="0"/>
    <x v="7"/>
    <m/>
    <n v="0"/>
    <x v="11"/>
    <x v="1"/>
    <s v="false"/>
    <m/>
    <m/>
    <m/>
    <m/>
    <m/>
    <m/>
    <m/>
    <m/>
  </r>
  <r>
    <s v="FS_BiplaneWingCenter"/>
    <x v="2345"/>
    <n v="1000"/>
    <n v="3000"/>
    <s v="A center wing section from an old Biplane. Allows for easy mounting of a high wing span. (PART NOT SUPPORTED BY RP-0 OR RO)"/>
    <s v="start"/>
    <s v="Firespitter"/>
    <s v="No"/>
    <s v="No"/>
    <n v="0"/>
    <x v="7"/>
    <m/>
    <n v="0"/>
    <x v="11"/>
    <x v="1"/>
    <s v="false"/>
    <m/>
    <m/>
    <m/>
    <m/>
    <m/>
    <m/>
    <m/>
    <m/>
  </r>
  <r>
    <s v="FS_BiplaneSkid"/>
    <x v="2346"/>
    <n v="450"/>
    <n v="1000"/>
    <s v="When wheels are just too high tech! You can actually steer with this thing on the tail of your plane. It will also help slow you down after a landing (without keeping you from taking off from a stand still). For extra protection, use some of these in a non steering setup on your wing tips for added impact protection, just like on the historic Fokker DR1. (PART NOT SUPPORTED BY RP-0 OR RO)"/>
    <s v="start"/>
    <s v="Firespitter"/>
    <s v="No"/>
    <s v="No"/>
    <n v="0"/>
    <x v="7"/>
    <m/>
    <n v="0"/>
    <x v="11"/>
    <x v="1"/>
    <s v="false"/>
    <m/>
    <m/>
    <m/>
    <m/>
    <m/>
    <m/>
    <m/>
    <m/>
  </r>
  <r>
    <s v="FSfloatEndTail"/>
    <x v="2347"/>
    <n v="250"/>
    <n v="800"/>
    <s v="A float tail with a non lifting rudder. Only steers in water, and doesn't affect your lift readout in the hangar. (PART NOT SUPPORTED BY RP-0 OR RO)"/>
    <s v="specializedConstruction"/>
    <s v="Firespitter"/>
    <s v="No"/>
    <s v="No"/>
    <n v="5"/>
    <x v="7"/>
    <m/>
    <m/>
    <x v="11"/>
    <x v="1"/>
    <m/>
    <m/>
    <m/>
    <m/>
    <m/>
    <m/>
    <m/>
    <m/>
    <m/>
  </r>
  <r>
    <s v="FSfloatStrut"/>
    <x v="2348"/>
    <n v="250"/>
    <n v="500"/>
    <s v="Why land on hilly, bumpy hard dirt when you can land on endless flat splashy splash? (PART NOT SUPPORTED BY RP-0 OR RO)"/>
    <s v="specializedConstruction"/>
    <s v="Firespitter"/>
    <s v="No"/>
    <s v="No"/>
    <n v="5"/>
    <x v="7"/>
    <m/>
    <m/>
    <x v="11"/>
    <x v="1"/>
    <m/>
    <m/>
    <m/>
    <m/>
    <m/>
    <m/>
    <m/>
    <m/>
    <m/>
  </r>
  <r>
    <s v="FSfloatStraight"/>
    <x v="2349"/>
    <n v="300"/>
    <n v="700"/>
    <s v="Why land on hilly, bumpy hard dirt when you can land on endless flat splashy splash? (PART NOT SUPPORTED BY RP-0 OR RO)"/>
    <s v="specializedConstruction"/>
    <s v="Firespitter"/>
    <s v="No"/>
    <s v="No"/>
    <n v="5"/>
    <x v="7"/>
    <m/>
    <m/>
    <x v="11"/>
    <x v="1"/>
    <m/>
    <m/>
    <m/>
    <m/>
    <m/>
    <m/>
    <m/>
    <m/>
    <m/>
  </r>
  <r>
    <s v="FSfloatEnd"/>
    <x v="2350"/>
    <n v="250"/>
    <n v="800"/>
    <s v="Why land on hilly, bumpy hard dirt when you can land on endless flat splashy splash? (PART NOT SUPPORTED BY RP-0 OR RO)"/>
    <s v="specializedConstruction"/>
    <s v="Firespitter"/>
    <s v="No"/>
    <s v="No"/>
    <n v="5"/>
    <x v="7"/>
    <m/>
    <m/>
    <x v="11"/>
    <x v="1"/>
    <m/>
    <m/>
    <m/>
    <m/>
    <m/>
    <m/>
    <m/>
    <m/>
    <m/>
  </r>
  <r>
    <s v="FSfloatGearbay"/>
    <x v="2351"/>
    <n v="300"/>
    <n v="800"/>
    <s v="Roll on lands, floats on the sea, soars through the air like a beagle. (PART NOT SUPPORTED BY RP-0 OR RO)"/>
    <s v="specializedConstruction"/>
    <s v="Firespitter"/>
    <s v="No"/>
    <s v="No"/>
    <n v="5"/>
    <x v="7"/>
    <m/>
    <m/>
    <x v="11"/>
    <x v="1"/>
    <m/>
    <m/>
    <m/>
    <m/>
    <m/>
    <m/>
    <m/>
    <m/>
    <m/>
  </r>
  <r>
    <s v="FS_BiplaneRudder"/>
    <x v="2352"/>
    <n v="1000"/>
    <n v="2000"/>
    <s v="A rudder from an old Biplane. Provides only Yaw control unless re-configured. (PART NOT SUPPORTED BY RP-0 OR RO)"/>
    <s v="start"/>
    <s v="Firespitter"/>
    <s v="No"/>
    <s v="No"/>
    <n v="0"/>
    <x v="7"/>
    <m/>
    <n v="0"/>
    <x v="11"/>
    <x v="1"/>
    <s v="false"/>
    <m/>
    <m/>
    <m/>
    <m/>
    <m/>
    <m/>
    <m/>
    <m/>
  </r>
  <r>
    <s v="FSbiplaneGear"/>
    <x v="2353"/>
    <n v="450"/>
    <n v="900"/>
    <s v="An single landing gear from a biplane (PART NOT SUPPORTED BY RP-0 OR RO)"/>
    <s v="survivability"/>
    <s v="Firespitter"/>
    <s v="No"/>
    <s v="No"/>
    <n v="1.5"/>
    <x v="7"/>
    <m/>
    <m/>
    <x v="11"/>
    <x v="1"/>
    <m/>
    <m/>
    <m/>
    <m/>
    <m/>
    <m/>
    <m/>
    <m/>
    <m/>
  </r>
  <r>
    <s v="FS_BiplaneWheel"/>
    <x v="2354"/>
    <n v="450"/>
    <n v="1000"/>
    <s v="A front landing gear from a biplane (PART NOT SUPPORTED BY RP-0 OR RO)"/>
    <s v="start"/>
    <s v="Firespitter"/>
    <s v="No"/>
    <s v="No"/>
    <n v="0"/>
    <x v="7"/>
    <m/>
    <n v="0"/>
    <x v="11"/>
    <x v="1"/>
    <s v="false"/>
    <m/>
    <m/>
    <m/>
    <m/>
    <m/>
    <m/>
    <m/>
    <m/>
  </r>
  <r>
    <s v="FS_BiplaneTailFuselage"/>
    <x v="2355"/>
    <n v="1000"/>
    <n v="3000"/>
    <s v="A tail section from an old bi-plane (PART NOT SUPPORTED BY RP-0 OR RO)"/>
    <s v="start"/>
    <s v="Firespitter"/>
    <s v="No"/>
    <s v="No"/>
    <n v="0"/>
    <x v="7"/>
    <m/>
    <n v="0"/>
    <x v="11"/>
    <x v="1"/>
    <s v="false"/>
    <m/>
    <m/>
    <m/>
    <m/>
    <m/>
    <m/>
    <m/>
    <m/>
  </r>
  <r>
    <s v="FS_BiplaneElevator"/>
    <x v="2356"/>
    <n v="1000"/>
    <n v="2000"/>
    <s v="A tail elevator from an old Biplane. Provides only Pitch control unless re-configured. (PART NOT SUPPORTED BY RP-0 OR RO)"/>
    <s v="start"/>
    <s v="Firespitter"/>
    <s v="No"/>
    <s v="No"/>
    <n v="0"/>
    <x v="7"/>
    <m/>
    <n v="0"/>
    <x v="11"/>
    <x v="1"/>
    <s v="false"/>
    <m/>
    <m/>
    <m/>
    <m/>
    <m/>
    <m/>
    <m/>
    <m/>
  </r>
  <r>
    <s v="FS_BiplaneCockpit"/>
    <x v="2357"/>
    <n v="800"/>
    <n v="1800"/>
    <s v="From a time when Men were Men, and Kerbals were Kerbals. Dress code is strictly enforced. (PART NOT SUPPORTED BY RP-0 OR RO)"/>
    <s v="start"/>
    <s v="Firespitter"/>
    <s v="No"/>
    <s v="No"/>
    <n v="0"/>
    <x v="7"/>
    <m/>
    <n v="0"/>
    <x v="11"/>
    <x v="1"/>
    <s v="false"/>
    <m/>
    <m/>
    <m/>
    <m/>
    <m/>
    <m/>
    <m/>
    <m/>
  </r>
  <r>
    <s v="fsmovecraftgadget"/>
    <x v="2358"/>
    <n v="500"/>
    <n v="1"/>
    <s v="Autmatically places your craft in the water near KSC at launch. Quicksave and Quickload the game after launch if wings or other parts lock up. (Hold F5 and F9) (Missing entryCost field) (PART NOT SUPPORTED BY RP-0 OR RO)"/>
    <s v="advFlightControl"/>
    <s v="Firespitter"/>
    <s v="No"/>
    <s v="No"/>
    <n v="4"/>
    <x v="7"/>
    <m/>
    <m/>
    <x v="11"/>
    <x v="1"/>
    <m/>
    <m/>
    <m/>
    <m/>
    <m/>
    <m/>
    <m/>
    <m/>
    <m/>
  </r>
  <r>
    <s v="fstrimgadget"/>
    <x v="2359"/>
    <n v="300"/>
    <n v="800"/>
    <s v="Control trim with presets, in fligth, or set them up in the hangar action editor popup. (PART NOT SUPPORTED BY RP-0 OR RO)"/>
    <s v="advFlightControl"/>
    <s v="Firespitter"/>
    <s v="No"/>
    <s v="No"/>
    <n v="4"/>
    <x v="7"/>
    <m/>
    <m/>
    <x v="11"/>
    <x v="1"/>
    <m/>
    <m/>
    <m/>
    <m/>
    <m/>
    <m/>
    <m/>
    <m/>
    <m/>
  </r>
  <r>
    <s v="FSoxidizerTank"/>
    <x v="2360"/>
    <n v="50"/>
    <n v="200"/>
    <s v="When you need just a little bit of Oxidizer, without all that nasty liquid fuel it usually comes bundled with, this is for you! (PART NOT SUPPORTED BY RP-0 OR RO)"/>
    <s v="fuelSystems"/>
    <s v="Firespitter"/>
    <s v="No"/>
    <s v="No"/>
    <n v="3"/>
    <x v="7"/>
    <m/>
    <m/>
    <x v="11"/>
    <x v="1"/>
    <m/>
    <m/>
    <m/>
    <m/>
    <m/>
    <m/>
    <m/>
    <m/>
    <m/>
  </r>
  <r>
    <s v="FSlandingPads"/>
    <x v="2361"/>
    <n v="250"/>
    <n v="500"/>
    <s v="Featuring brand new Stay Put technology by Justin Kerbice, this landing system ensures you don't roll away. (PART NOT SUPPORTED BY RP-0 OR RO)"/>
    <s v="specializedConstruction"/>
    <s v="Firespitter"/>
    <s v="No"/>
    <s v="No"/>
    <n v="5"/>
    <x v="7"/>
    <m/>
    <m/>
    <x v="11"/>
    <x v="1"/>
    <m/>
    <m/>
    <m/>
    <m/>
    <m/>
    <m/>
    <m/>
    <m/>
    <m/>
  </r>
  <r>
    <s v="FSjerrycan"/>
    <x v="2362"/>
    <n v="225"/>
    <n v="500"/>
    <s v="You don't want to run out of gas driving you rover do you? (PART NOT SUPPORTED BY RP-0 OR RO)"/>
    <s v="fuelSystems"/>
    <s v="Firespitter"/>
    <s v="No"/>
    <s v="No"/>
    <n v="3"/>
    <x v="7"/>
    <m/>
    <m/>
    <x v="11"/>
    <x v="1"/>
    <m/>
    <m/>
    <m/>
    <m/>
    <m/>
    <m/>
    <m/>
    <m/>
    <m/>
  </r>
  <r>
    <s v="fsinfopopup"/>
    <x v="2363"/>
    <n v="5"/>
    <n v="20"/>
    <s v="Displays editable info about the craft when you launch, or upon request. Press i to show the popup, or click on it in the actions editor. (PART NOT SUPPORTED BY RP-0 OR RO)"/>
    <s v="start"/>
    <s v="Firespitter"/>
    <s v="No"/>
    <s v="No"/>
    <n v="0"/>
    <x v="7"/>
    <m/>
    <n v="0"/>
    <x v="11"/>
    <x v="1"/>
    <s v="false"/>
    <m/>
    <m/>
    <m/>
    <m/>
    <m/>
    <m/>
    <m/>
    <m/>
  </r>
  <r>
    <s v="FSdropTankMount"/>
    <x v="2364"/>
    <n v="50"/>
    <n v="200"/>
    <s v="Hold a drop tank. This part also separates from the craft. (PART NOT SUPPORTED BY RP-0 OR RO)"/>
    <s v="fuelSystems"/>
    <s v="Firespitter"/>
    <s v="No"/>
    <s v="No"/>
    <n v="3"/>
    <x v="7"/>
    <m/>
    <m/>
    <x v="11"/>
    <x v="1"/>
    <m/>
    <m/>
    <m/>
    <m/>
    <m/>
    <m/>
    <m/>
    <m/>
    <m/>
  </r>
  <r>
    <s v="FSdropTank"/>
    <x v="2365"/>
    <n v="1"/>
    <n v="1200"/>
    <s v="Drop it like it's hot! (PART NOT SUPPORTED BY RP-0 OR RO)"/>
    <s v="fuelSystems"/>
    <s v="Firespitter"/>
    <s v="No"/>
    <s v="No"/>
    <n v="3"/>
    <x v="7"/>
    <m/>
    <m/>
    <x v="11"/>
    <x v="1"/>
    <m/>
    <m/>
    <m/>
    <m/>
    <m/>
    <m/>
    <m/>
    <m/>
    <m/>
  </r>
  <r>
    <s v="FSbattery"/>
    <x v="2366"/>
    <n v="3000"/>
    <n v="8000"/>
    <s v="It's a damn big battery. Using the latest in LE-PT battery technology it will hold a charge for a long time.The LE-PT standard was developed with heavy funding from the Potato and Citrus Fruit Farmer Lobby. (PART NOT SUPPORTED BY RP-0 OR RO)"/>
    <s v="largeElectrics"/>
    <s v="Firespitter"/>
    <s v="No"/>
    <s v="No"/>
    <n v="4.5"/>
    <x v="7"/>
    <m/>
    <m/>
    <x v="11"/>
    <x v="1"/>
    <m/>
    <m/>
    <m/>
    <m/>
    <m/>
    <m/>
    <m/>
    <m/>
    <m/>
  </r>
  <r>
    <s v="FSairTank"/>
    <x v="2367"/>
    <n v="50"/>
    <n v="200"/>
    <s v="Top quality air from the top of Mount Nibrek, squeezed into a tank, for your aviation needs (PART NOT SUPPORTED BY RP-0 OR RO)"/>
    <s v="fuelSystems"/>
    <s v="Firespitter"/>
    <s v="No"/>
    <s v="No"/>
    <n v="3"/>
    <x v="7"/>
    <m/>
    <m/>
    <x v="11"/>
    <x v="1"/>
    <m/>
    <m/>
    <m/>
    <m/>
    <m/>
    <m/>
    <m/>
    <m/>
    <m/>
  </r>
  <r>
    <s v="FStailBoom"/>
    <x v="2368"/>
    <n v="1275"/>
    <n v="2800"/>
    <s v="The thing that makes your tail rotor get some distance from the rest of your helicopter. (PART NOT SUPPORTED BY RP-0 OR RO)"/>
    <s v="advAerodynamics"/>
    <s v="Firespitter"/>
    <s v="No"/>
    <s v="No"/>
    <n v="5"/>
    <x v="7"/>
    <m/>
    <m/>
    <x v="11"/>
    <x v="1"/>
    <m/>
    <m/>
    <m/>
    <m/>
    <m/>
    <m/>
    <m/>
    <m/>
    <m/>
  </r>
  <r>
    <s v="FSapacheCockpit"/>
    <x v="2369"/>
    <n v="1600"/>
    <n v="3200"/>
    <s v="Strike fear into the Kraken, when you go on the attack with this cockpit filled to the brim with high tech doodads. (PART NOT SUPPORTED BY RP-0 OR RO)"/>
    <s v="advAerodynamics"/>
    <s v="Firespitter"/>
    <s v="No"/>
    <s v="No"/>
    <n v="5"/>
    <x v="7"/>
    <m/>
    <m/>
    <x v="11"/>
    <x v="1"/>
    <m/>
    <m/>
    <m/>
    <m/>
    <m/>
    <m/>
    <m/>
    <m/>
    <m/>
  </r>
  <r>
    <s v="FSapacheNoseASAS"/>
    <x v="2370"/>
    <n v="200"/>
    <n v="600"/>
    <s v="Steady your craft with this powerful nose mounted stability computing computer. Comes off a brand new Apache, only crashed once. (PART NOT SUPPORTED BY RP-0 OR RO)"/>
    <s v="specializedControl"/>
    <s v="Firespitter"/>
    <s v="No"/>
    <s v="No"/>
    <n v="5"/>
    <x v="7"/>
    <m/>
    <m/>
    <x v="11"/>
    <x v="1"/>
    <m/>
    <m/>
    <m/>
    <m/>
    <m/>
    <m/>
    <m/>
    <m/>
    <m/>
  </r>
  <r>
    <s v="FSapacheLandingGearFlip"/>
    <x v="2371"/>
    <n v="450"/>
    <n v="1200"/>
    <s v="First: These will look dumb in the SPH/VAB, but they will ook right when you launch! A landing gear from an attack helicopter. Swivels out depending on which side of the crat it is on for more stable landings. (PART NOT SUPPORTED BY RP-0 OR RO)"/>
    <s v="landing"/>
    <s v="Firespitter"/>
    <s v="No"/>
    <s v="No"/>
    <n v="3"/>
    <x v="7"/>
    <m/>
    <m/>
    <x v="11"/>
    <x v="1"/>
    <m/>
    <m/>
    <m/>
    <m/>
    <m/>
    <m/>
    <m/>
    <m/>
    <m/>
  </r>
  <r>
    <s v="FSapacheLandingGear"/>
    <x v="2372"/>
    <n v="450"/>
    <n v="1200"/>
    <s v="A landing gear from an attack helicopter. (PART NOT SUPPORTED BY RP-0 OR RO)"/>
    <s v="landing"/>
    <s v="Firespitter"/>
    <s v="No"/>
    <s v="No"/>
    <n v="3"/>
    <x v="7"/>
    <m/>
    <m/>
    <x v="11"/>
    <x v="1"/>
    <m/>
    <m/>
    <m/>
    <m/>
    <m/>
    <m/>
    <m/>
    <m/>
    <m/>
  </r>
  <r>
    <s v="fsgyroscope"/>
    <x v="2373"/>
    <n v="250"/>
    <n v="700"/>
    <s v="Somehow this little thing will keep your aircraft level. It was found in the back of a novelty shop, so use at your own peril. Can be mounted on the sides of your craft. (PART NOT SUPPORTED BY RP-0 OR RO)"/>
    <s v="specializedControl"/>
    <s v="Firespitter"/>
    <s v="No"/>
    <s v="No"/>
    <n v="5"/>
    <x v="7"/>
    <m/>
    <m/>
    <x v="11"/>
    <x v="1"/>
    <m/>
    <m/>
    <m/>
    <m/>
    <m/>
    <m/>
    <m/>
    <m/>
    <m/>
  </r>
  <r>
    <s v="FScopterRotorFenestron"/>
    <x v="2374"/>
    <n v="450"/>
    <n v="1200"/>
    <s v="This helicopter tail rotor will make sure you can rotate your craft. Uses Electricity when steering. To keep steering logical, keep the little arrow pointed down! (Can be inverted by right clicking) (PART NOT SUPPORTED BY RP-0 OR RO)"/>
    <s v="advAerodynamics"/>
    <s v="Firespitter"/>
    <s v="No"/>
    <s v="No"/>
    <n v="5"/>
    <x v="7"/>
    <m/>
    <m/>
    <x v="11"/>
    <x v="1"/>
    <m/>
    <m/>
    <m/>
    <m/>
    <m/>
    <m/>
    <m/>
    <m/>
    <m/>
  </r>
  <r>
    <s v="FScopterCockpit"/>
    <x v="2375"/>
    <n v="1800"/>
    <n v="4200"/>
    <s v="The unoficially named &quot;Whooey&quot; Helicopter was the work horse of the Kerbal Marines. The name comes from the sound of relief any time someone landed without something exploding. (PART NOT SUPPORTED BY RP-0 OR RO)"/>
    <s v="advAerodynamics"/>
    <s v="Firespitter"/>
    <s v="No"/>
    <s v="No"/>
    <n v="5"/>
    <x v="7"/>
    <m/>
    <m/>
    <x v="11"/>
    <x v="1"/>
    <m/>
    <m/>
    <m/>
    <m/>
    <m/>
    <m/>
    <m/>
    <m/>
    <m/>
  </r>
  <r>
    <s v="FSCrewFuselage"/>
    <x v="2376"/>
    <n v="550"/>
    <n v="1500"/>
    <s v="A fuselage section for helicopters or airplanes, carrying two passengers and a bit of fuel. If you're going to send it into space, please seal the doors with duct tape. (PART NOT SUPPORTED BY RP-0 OR RO)"/>
    <s v="specializedConstruction"/>
    <s v="Firespitter"/>
    <s v="No"/>
    <s v="No"/>
    <n v="5"/>
    <x v="7"/>
    <m/>
    <m/>
    <x v="11"/>
    <x v="1"/>
    <m/>
    <m/>
    <m/>
    <m/>
    <m/>
    <m/>
    <m/>
    <m/>
    <m/>
  </r>
  <r>
    <s v="FSfighterWing"/>
    <x v="2377"/>
    <n v="1"/>
    <n v="3000"/>
    <s v="It's a wing torn off an old fighter plane. (PART NOT SUPPORTED BY RP-0 OR RO)"/>
    <s v="aerodynamicSystems"/>
    <s v="Firespitter"/>
    <s v="No"/>
    <s v="No"/>
    <n v="2"/>
    <x v="7"/>
    <m/>
    <m/>
    <x v="11"/>
    <x v="1"/>
    <m/>
    <m/>
    <m/>
    <m/>
    <m/>
    <m/>
    <m/>
    <m/>
    <m/>
  </r>
  <r>
    <s v="FStailWingLarge"/>
    <x v="2378"/>
    <n v="600"/>
    <n v="1300"/>
    <s v="This large tail wing will let you yaw and pitch as smooth as butter. We wish buttery smoothness was actually useful, instead of all this lift and drag stuff. (PART NOT SUPPORTED BY RP-0 OR RO)"/>
    <s v="stability"/>
    <s v="Firespitter"/>
    <s v="No"/>
    <s v="No"/>
    <n v="2"/>
    <x v="7"/>
    <m/>
    <m/>
    <x v="11"/>
    <x v="1"/>
    <m/>
    <m/>
    <m/>
    <m/>
    <m/>
    <m/>
    <m/>
    <m/>
    <m/>
  </r>
  <r>
    <s v="FStailWing"/>
    <x v="2379"/>
    <n v="600"/>
    <n v="1400"/>
    <s v="This small tail wing will let you yaw and pitch as smooth as butter. We wish buttery smoothness was actually useful, instead of all this lift and drag stuff. (PART NOT SUPPORTED BY RP-0 OR RO)"/>
    <s v="stability"/>
    <s v="Firespitter"/>
    <s v="No"/>
    <s v="No"/>
    <n v="2"/>
    <x v="7"/>
    <m/>
    <m/>
    <x v="11"/>
    <x v="1"/>
    <m/>
    <m/>
    <m/>
    <m/>
    <m/>
    <m/>
    <m/>
    <m/>
    <m/>
  </r>
  <r>
    <s v="FSwinglet"/>
    <x v="2380"/>
    <n v="600"/>
    <n v="1500"/>
    <s v="This thing goes on the back of your plane so you can pitch it. If that's the sort of thing you care about. No pressure. (PART NOT SUPPORTED BY RP-0 OR RO)"/>
    <s v="stability"/>
    <s v="Firespitter"/>
    <s v="No"/>
    <s v="No"/>
    <n v="2"/>
    <x v="7"/>
    <m/>
    <m/>
    <x v="11"/>
    <x v="1"/>
    <m/>
    <m/>
    <m/>
    <m/>
    <m/>
    <m/>
    <m/>
    <m/>
    <m/>
  </r>
  <r>
    <s v="FSfighterTailGear"/>
    <x v="2381"/>
    <n v="450"/>
    <n v="1200"/>
    <s v="An old tail gear from a decommisioned fighter plane. (PART NOT SUPPORTED BY RP-0 OR RO)"/>
    <s v="landing"/>
    <s v="Firespitter"/>
    <s v="No"/>
    <s v="No"/>
    <n v="3"/>
    <x v="7"/>
    <m/>
    <m/>
    <x v="11"/>
    <x v="1"/>
    <m/>
    <m/>
    <m/>
    <m/>
    <m/>
    <m/>
    <m/>
    <m/>
    <m/>
  </r>
  <r>
    <s v="FSPROpeller"/>
    <x v="2382"/>
    <n v="950"/>
    <n v="2200"/>
    <s v="A totally customizable propeller engine. Tweak the engine size and power, the number of blades and their length. (PART NOT SUPPORTED BY RP-0 OR RO)"/>
    <s v="aerodynamicSystems"/>
    <s v="Firespitter"/>
    <s v="No"/>
    <s v="No"/>
    <n v="2"/>
    <x v="7"/>
    <m/>
    <m/>
    <x v="11"/>
    <x v="1"/>
    <m/>
    <m/>
    <m/>
    <m/>
    <m/>
    <m/>
    <m/>
    <m/>
    <m/>
  </r>
  <r>
    <s v="FSPROpellerElectric"/>
    <x v="2383"/>
    <n v="950"/>
    <n v="2200"/>
    <s v="A totally customizable electric propeller engine. Tweak the engine size and power, the number of blades and their length. (PART NOT SUPPORTED BY RP-0 OR RO)"/>
    <s v="aerodynamicSystems"/>
    <s v="Firespitter"/>
    <s v="No"/>
    <s v="No"/>
    <n v="2"/>
    <x v="7"/>
    <m/>
    <m/>
    <x v="11"/>
    <x v="1"/>
    <m/>
    <m/>
    <m/>
    <m/>
    <m/>
    <m/>
    <m/>
    <m/>
    <m/>
  </r>
  <r>
    <s v="FSoblongTail"/>
    <x v="2384"/>
    <n v="1"/>
    <n v="1500"/>
    <s v="Sleek and possibly aerodynamic, a fuselage for the daredevils among you! (PART NOT SUPPORTED BY RP-0 OR RO)"/>
    <s v="aerodynamicSystems"/>
    <s v="Firespitter"/>
    <s v="No"/>
    <s v="No"/>
    <n v="2"/>
    <x v="7"/>
    <m/>
    <m/>
    <x v="11"/>
    <x v="1"/>
    <m/>
    <m/>
    <m/>
    <m/>
    <m/>
    <m/>
    <m/>
    <m/>
    <m/>
  </r>
  <r>
    <s v="FSoblongToSmallAdapter"/>
    <x v="2385"/>
    <n v="100"/>
    <n v="200"/>
    <s v="Easily mix and match regular round 0.625m parts and oblong parts with this stylish adapter. (PART NOT SUPPORTED BY RP-0 OR RO)"/>
    <s v="aerodynamicSystems"/>
    <s v="Firespitter"/>
    <s v="No"/>
    <s v="No"/>
    <n v="2"/>
    <x v="7"/>
    <m/>
    <m/>
    <x v="11"/>
    <x v="1"/>
    <m/>
    <m/>
    <m/>
    <m/>
    <m/>
    <m/>
    <m/>
    <m/>
    <m/>
  </r>
  <r>
    <s v="FS_OblongToRoundAdapter"/>
    <x v="2386"/>
    <n v="50"/>
    <n v="200"/>
    <s v="Easily mix and match regular round parts with oblong parts with this stylish adapter. (PART NOT SUPPORTED BY RP-0 OR RO)"/>
    <s v="start"/>
    <s v="Firespitter"/>
    <s v="No"/>
    <s v="No"/>
    <n v="0"/>
    <x v="7"/>
    <m/>
    <n v="0"/>
    <x v="11"/>
    <x v="1"/>
    <s v="false"/>
    <m/>
    <m/>
    <m/>
    <m/>
    <m/>
    <m/>
    <m/>
    <m/>
  </r>
  <r>
    <s v="FSoblongToRoundAdapter"/>
    <x v="2386"/>
    <n v="50"/>
    <n v="200"/>
    <s v="Easily mix and match regular round parts with oblong parts with this stylish adapter. (PART NOT SUPPORTED BY RP-0 OR RO)"/>
    <s v="aerodynamicSystems"/>
    <s v="Firespitter"/>
    <s v="No"/>
    <s v="No"/>
    <n v="2"/>
    <x v="7"/>
    <m/>
    <m/>
    <x v="11"/>
    <x v="1"/>
    <m/>
    <m/>
    <m/>
    <m/>
    <m/>
    <m/>
    <m/>
    <m/>
    <m/>
  </r>
  <r>
    <s v="FSoblongNoseRound"/>
    <x v="2387"/>
    <n v="1"/>
    <n v="200"/>
    <s v="A rounded end piece for oblong fuselages (PART NOT SUPPORTED BY RP-0 OR RO)"/>
    <s v="aerodynamicSystems"/>
    <s v="Firespitter"/>
    <s v="No"/>
    <s v="No"/>
    <n v="2"/>
    <x v="7"/>
    <m/>
    <m/>
    <x v="11"/>
    <x v="1"/>
    <m/>
    <m/>
    <m/>
    <m/>
    <m/>
    <m/>
    <m/>
    <m/>
    <m/>
  </r>
  <r>
    <s v="FSoblongNoseLong"/>
    <x v="2388"/>
    <n v="1"/>
    <n v="600"/>
    <s v="A long rounded end piece for oblong fuselages (PART NOT SUPPORTED BY RP-0 OR RO)"/>
    <s v="aerodynamicSystems"/>
    <s v="Firespitter"/>
    <s v="No"/>
    <s v="No"/>
    <n v="2"/>
    <x v="7"/>
    <m/>
    <m/>
    <x v="11"/>
    <x v="1"/>
    <m/>
    <m/>
    <m/>
    <m/>
    <m/>
    <m/>
    <m/>
    <m/>
    <m/>
  </r>
  <r>
    <s v="FSoblongNoseIntake"/>
    <x v="2389"/>
    <n v="550"/>
    <n v="1400"/>
    <s v="A nose air intake for a fighter jet (PART NOT SUPPORTED BY RP-0 OR RO)"/>
    <s v="supersonicFlight"/>
    <s v="Firespitter"/>
    <s v="No"/>
    <s v="No"/>
    <n v="3"/>
    <x v="7"/>
    <m/>
    <m/>
    <x v="11"/>
    <x v="1"/>
    <m/>
    <m/>
    <m/>
    <m/>
    <m/>
    <m/>
    <m/>
    <m/>
    <m/>
  </r>
  <r>
    <s v="FSoblongNose"/>
    <x v="2390"/>
    <n v="1"/>
    <n v="1500"/>
    <s v="A nose fit for a wild horse of some kind. Or its equivalent fighter plane. (PART NOT SUPPORTED BY RP-0 OR RO)"/>
    <s v="aerodynamicSystems"/>
    <s v="Firespitter"/>
    <s v="No"/>
    <s v="No"/>
    <n v="2"/>
    <x v="7"/>
    <m/>
    <m/>
    <x v="11"/>
    <x v="1"/>
    <m/>
    <m/>
    <m/>
    <m/>
    <m/>
    <m/>
    <m/>
    <m/>
    <m/>
  </r>
  <r>
    <s v="FSoblongMultiTank"/>
    <x v="2391"/>
    <n v="1"/>
    <n v="1200"/>
    <s v="Switch between many fuel tank options in a single part! (PART NOT SUPPORTED BY RP-0 OR RO)"/>
    <s v="start"/>
    <s v="Firespitter"/>
    <s v="No"/>
    <s v="No"/>
    <n v="0"/>
    <x v="7"/>
    <m/>
    <n v="0"/>
    <x v="11"/>
    <x v="1"/>
    <s v="false"/>
    <m/>
    <m/>
    <m/>
    <m/>
    <m/>
    <m/>
    <m/>
    <m/>
  </r>
  <r>
    <s v="FSoblongFuselageHalf"/>
    <x v="2392"/>
    <n v="1"/>
    <n v="1400"/>
    <s v="Sleek and possibly aerodynamic, a short fuselage for the slightly daring among you! (PART NOT SUPPORTED BY RP-0 OR RO)"/>
    <s v="aerodynamicSystems"/>
    <s v="Firespitter"/>
    <s v="No"/>
    <s v="No"/>
    <n v="2"/>
    <x v="7"/>
    <m/>
    <m/>
    <x v="11"/>
    <x v="1"/>
    <m/>
    <m/>
    <m/>
    <m/>
    <m/>
    <m/>
    <m/>
    <m/>
    <m/>
  </r>
  <r>
    <s v="FSfighterCockpit"/>
    <x v="2393"/>
    <n v="1600"/>
    <n v="3200"/>
    <s v="A last generation inline cockpit. For all your dog fighting needs! (PART NOT SUPPORTED BY RP-0 OR RO)"/>
    <s v="aerodynamicSystems"/>
    <s v="Firespitter"/>
    <s v="No"/>
    <s v="No"/>
    <n v="2"/>
    <x v="7"/>
    <m/>
    <m/>
    <x v="11"/>
    <x v="1"/>
    <m/>
    <m/>
    <m/>
    <m/>
    <m/>
    <m/>
    <m/>
    <m/>
    <m/>
  </r>
  <r>
    <s v="FSbomberLandingGear"/>
    <x v="2394"/>
    <n v="450"/>
    <n v="1400"/>
    <s v="An old landing gear from a large bomber. (PART NOT SUPPORTED BY RP-0 OR RO)"/>
    <s v="landing"/>
    <s v="Firespitter"/>
    <s v="No"/>
    <s v="No"/>
    <n v="3"/>
    <x v="7"/>
    <m/>
    <m/>
    <x v="11"/>
    <x v="1"/>
    <m/>
    <m/>
    <m/>
    <m/>
    <m/>
    <m/>
    <m/>
    <m/>
    <m/>
  </r>
  <r>
    <s v="FSfighterLandingGear"/>
    <x v="2395"/>
    <n v="450"/>
    <n v="1200"/>
    <s v="An old landing gear from a decommisioned fighter plane. (PART NOT SUPPORTED BY RP-0 OR RO)"/>
    <s v="landing"/>
    <s v="Firespitter"/>
    <s v="No"/>
    <s v="No"/>
    <n v="3"/>
    <x v="7"/>
    <m/>
    <m/>
    <x v="11"/>
    <x v="1"/>
    <m/>
    <m/>
    <m/>
    <m/>
    <m/>
    <m/>
    <m/>
    <m/>
    <m/>
  </r>
  <r>
    <s v="FSbomberCockpit"/>
    <x v="2396"/>
    <n v="1800"/>
    <n v="4200"/>
    <s v="The cockpit from an old K-17 Flying House. For some reason, there is always a great painter waiting around to paint something fun on the nose of these things. (PART NOT SUPPORTED BY RP-0 OR RO)"/>
    <s v="highAltitudeFlight"/>
    <s v="Firespitter"/>
    <s v="No"/>
    <s v="No"/>
    <n v="3"/>
    <x v="7"/>
    <m/>
    <m/>
    <x v="11"/>
    <x v="1"/>
    <m/>
    <m/>
    <m/>
    <m/>
    <m/>
    <m/>
    <m/>
    <m/>
    <m/>
  </r>
  <r>
    <s v="FSfighterJetWing"/>
    <x v="2397"/>
    <n v="1000"/>
    <n v="3000"/>
    <s v="A wing from an F-86, a classic fighter jet. Includes leading edge slats and flaps. The S-series has custom lift code. (PART NOT SUPPORTED BY RP-0 OR RO)"/>
    <s v="supersonicFlight"/>
    <s v="Firespitter"/>
    <s v="No"/>
    <s v="No"/>
    <n v="3"/>
    <x v="7"/>
    <m/>
    <m/>
    <x v="11"/>
    <x v="1"/>
    <m/>
    <m/>
    <m/>
    <m/>
    <m/>
    <m/>
    <m/>
    <m/>
    <m/>
  </r>
  <r>
    <s v="FSfighterJetRudder"/>
    <x v="2398"/>
    <n v="600"/>
    <n v="2000"/>
    <s v="A tail control surface from a classic fighter jet. The S-series has custom lift code. (PART NOT SUPPORTED BY RP-0 OR RO)"/>
    <s v="supersonicFlight"/>
    <s v="Firespitter"/>
    <s v="No"/>
    <s v="No"/>
    <n v="3"/>
    <x v="7"/>
    <m/>
    <m/>
    <x v="11"/>
    <x v="1"/>
    <m/>
    <m/>
    <m/>
    <m/>
    <m/>
    <m/>
    <m/>
    <m/>
    <m/>
  </r>
  <r>
    <s v="FSfighterJetElevator"/>
    <x v="2399"/>
    <n v="600"/>
    <n v="2000"/>
    <s v="A tail control surface from a classic fighter jet. The S-series has custom lift code. (PART NOT SUPPORTED BY RP-0 OR RO)"/>
    <s v="supersonicFlight"/>
    <s v="Firespitter"/>
    <s v="No"/>
    <s v="No"/>
    <n v="3"/>
    <x v="7"/>
    <m/>
    <m/>
    <x v="11"/>
    <x v="1"/>
    <m/>
    <m/>
    <m/>
    <m/>
    <m/>
    <m/>
    <m/>
    <m/>
    <m/>
  </r>
  <r>
    <s v="FSnoseEngineElectric"/>
    <x v="2400"/>
    <n v="950"/>
    <n v="2200"/>
    <s v="A smaller electric propeller engine for nimble fighter planes. 0.5m diameter (PART NOT SUPPORTED BY RP-0 OR RO)"/>
    <s v="electrics"/>
    <s v="Firespitter"/>
    <s v="No"/>
    <s v="No"/>
    <n v="3"/>
    <x v="7"/>
    <m/>
    <m/>
    <x v="11"/>
    <x v="1"/>
    <m/>
    <m/>
    <m/>
    <m/>
    <m/>
    <m/>
    <m/>
    <m/>
    <m/>
  </r>
  <r>
    <s v="FSengineMount"/>
    <x v="2401"/>
    <n v="200"/>
    <n v="800"/>
    <s v="The final resting place for your engines. (PART NOT SUPPORTED BY RP-0 OR RO)"/>
    <s v="aerodynamicSystems"/>
    <s v="Firespitter"/>
    <s v="No"/>
    <s v="No"/>
    <n v="2"/>
    <x v="7"/>
    <m/>
    <m/>
    <x v="11"/>
    <x v="1"/>
    <m/>
    <m/>
    <m/>
    <m/>
    <m/>
    <m/>
    <m/>
    <m/>
    <m/>
  </r>
  <r>
    <s v="FSbomberWing"/>
    <x v="2402"/>
    <n v="2000"/>
    <n v="4000"/>
    <s v="It's mostly wood and canvas, but it will get you where you are going. (PART NOT SUPPORTED BY RP-0 OR RO)"/>
    <s v="highAltitudeFlight"/>
    <s v="Firespitter"/>
    <s v="No"/>
    <s v="No"/>
    <n v="3"/>
    <x v="7"/>
    <m/>
    <m/>
    <x v="11"/>
    <x v="1"/>
    <m/>
    <m/>
    <m/>
    <m/>
    <m/>
    <m/>
    <m/>
    <m/>
    <m/>
  </r>
  <r>
    <s v="FSbomberWingExtender"/>
    <x v="2402"/>
    <n v="2000"/>
    <n v="4000"/>
    <s v="It's mostly wood and canvas, but it will get you where you are going. (PART NOT SUPPORTED BY RP-0 OR RO)"/>
    <s v="highAltitudeFlight"/>
    <s v="Firespitter"/>
    <s v="No"/>
    <s v="No"/>
    <n v="3"/>
    <x v="7"/>
    <m/>
    <m/>
    <x v="11"/>
    <x v="1"/>
    <m/>
    <m/>
    <m/>
    <m/>
    <m/>
    <m/>
    <m/>
    <m/>
    <m/>
  </r>
  <r>
    <s v="FSbomberFuselageTail"/>
    <x v="2403"/>
    <n v="800"/>
    <n v="2200"/>
    <s v="The tail section of the K-17 Flying House (PART NOT SUPPORTED BY RP-0 OR RO)"/>
    <s v="highAltitudeFlight"/>
    <s v="Firespitter"/>
    <s v="No"/>
    <s v="No"/>
    <n v="3"/>
    <x v="7"/>
    <m/>
    <m/>
    <x v="11"/>
    <x v="1"/>
    <m/>
    <m/>
    <m/>
    <m/>
    <m/>
    <m/>
    <m/>
    <m/>
    <m/>
  </r>
  <r>
    <s v="FSbomberFuselage"/>
    <x v="2404"/>
    <n v="1"/>
    <n v="2200"/>
    <s v="The middle section of the K-17 Flying House (PART NOT SUPPORTED BY RP-0 OR RO)"/>
    <s v="highAltitudeFlight"/>
    <s v="Firespitter"/>
    <s v="No"/>
    <s v="No"/>
    <n v="3"/>
    <x v="7"/>
    <m/>
    <m/>
    <x v="11"/>
    <x v="1"/>
    <m/>
    <m/>
    <m/>
    <m/>
    <m/>
    <m/>
    <m/>
    <m/>
    <m/>
  </r>
  <r>
    <s v="FSbombBay"/>
    <x v="2405"/>
    <n v="3000"/>
    <n v="6200"/>
    <s v="Load it up with supplies for hungry refugees, or keep the war industry rolling. Your choice. &quot;Red flowers bursting down below us, those people didn't even know us&quot; -Cake (PART NOT SUPPORTED BY RP-0 OR RO)"/>
    <s v="highAltitudeFlight"/>
    <s v="Firespitter"/>
    <s v="No"/>
    <s v="No"/>
    <n v="3"/>
    <x v="7"/>
    <m/>
    <m/>
    <x v="11"/>
    <x v="1"/>
    <m/>
    <m/>
    <m/>
    <m/>
    <m/>
    <m/>
    <m/>
    <m/>
    <m/>
  </r>
  <r>
    <s v="FSairBrake"/>
    <x v="2406"/>
    <n v="10"/>
    <n v="200"/>
    <s v="Whoa! Slow Down! (PART NOT SUPPORTED BY RP-0 OR RO)"/>
    <s v="advAerodynamics"/>
    <s v="Firespitter"/>
    <s v="No"/>
    <s v="No"/>
    <n v="5"/>
    <x v="7"/>
    <m/>
    <m/>
    <x v="11"/>
    <x v="1"/>
    <m/>
    <m/>
    <m/>
    <m/>
    <m/>
    <m/>
    <m/>
    <m/>
    <m/>
  </r>
  <r>
    <s v="FScopterRotorTail"/>
    <x v="2407"/>
    <n v="950"/>
    <n v="2200"/>
    <s v="This engine will take you up, up, dooown! Make sure to attach our patented tail rotor FS2F (sold separately) to control your rotation. Keep the arrow pointed forward when placing! (PART NOT SUPPORTED BY RP-0 OR RO)"/>
    <s v="advAerodynamics"/>
    <s v="Firespitter"/>
    <s v="No"/>
    <s v="No"/>
    <n v="5"/>
    <x v="7"/>
    <m/>
    <m/>
    <x v="11"/>
    <x v="1"/>
    <m/>
    <m/>
    <m/>
    <m/>
    <m/>
    <m/>
    <m/>
    <m/>
    <m/>
  </r>
  <r>
    <s v="ca_RM03"/>
    <x v="2408"/>
    <n v="400"/>
    <n v="2800"/>
    <s v="An RCS thruster block for attitude control of upper stages or medium - sized spacecraft."/>
    <s v="advFlightControl"/>
    <s v="Coatl Aerospace"/>
    <s v="Yes"/>
    <s v="No"/>
    <n v="4"/>
    <x v="13"/>
    <s v="RCS"/>
    <n v="3"/>
    <x v="152"/>
    <x v="0"/>
    <s v="false"/>
    <m/>
    <m/>
    <n v="1963"/>
    <m/>
    <m/>
    <m/>
    <m/>
    <m/>
  </r>
  <r>
    <s v="FREFRE2"/>
    <x v="2409"/>
    <n v="350"/>
    <n v="30000"/>
    <s v="The Firefly Research Engine 2 (FRE-2) is a lower stage aerospike-clustered engine developped by Firefly, and intended to be used with the Firefly Alpha launch vehicle. Using an aerospike noozle surrounded by twelve combustion chambers, the FRE-2 is efficient at a wide range of altitude. The Firefly engines will burn RP1 on the first flights, but they will be upgraded to burn Methane and therefore improve their efficiency. [1.85m] Plume configured by RealPlume."/>
    <s v="giganticRocketry"/>
    <s v="ForgottenRealEngines"/>
    <s v="Yes"/>
    <s v="Yes"/>
    <n v="8"/>
    <x v="12"/>
    <s v="FS Engine"/>
    <n v="10"/>
    <x v="34"/>
    <x v="0"/>
    <s v="true"/>
    <s v="Firefly Alpha"/>
    <m/>
    <n v="2018"/>
    <m/>
    <m/>
    <m/>
    <m/>
    <m/>
  </r>
  <r>
    <s v="FREFRE1"/>
    <x v="2410"/>
    <n v="36"/>
    <n v="10000"/>
    <s v="The Firefly Research Engine 1 (FRE-1) is an upper stage engine developped by Firefly, and intended to be used with the Firefly Alpha launch vehicle. It features a low production cost along a simple and efficient pressure-fed system. The Firefly engines will burn RP1 on the first flights, but they will be upgraded to burn Methane and therefore improve their efficiency. [1.3m] Plume configured by RealPlume."/>
    <s v="giganticRocketry"/>
    <s v="ForgottenRealEngines"/>
    <s v="Yes"/>
    <s v="Yes"/>
    <n v="8"/>
    <x v="12"/>
    <s v="US Engine"/>
    <n v="10"/>
    <x v="34"/>
    <x v="0"/>
    <s v="true"/>
    <s v="Firefly Alpha"/>
    <m/>
    <n v="2018"/>
    <m/>
    <m/>
    <m/>
    <m/>
    <m/>
  </r>
  <r>
    <s v="servicetank-375"/>
    <x v="2411"/>
    <n v="1.3742220000000001"/>
    <n v="7500"/>
    <s v="This tank is pretty low profile and... hang on, the tank only takes up about half the space in here! We can totally fit some extra things in this service bay, where they might not catch fire! (PART NOT SUPPORTED BY RP-0 OR RO)"/>
    <s v="largeVolumeContainment"/>
    <s v="Near Future Spacecraft"/>
    <s v="No"/>
    <s v="No"/>
    <n v="4.5"/>
    <x v="7"/>
    <s v="Fuel Tank"/>
    <m/>
    <x v="11"/>
    <x v="1"/>
    <m/>
    <m/>
    <m/>
    <m/>
    <m/>
    <m/>
    <m/>
    <m/>
    <m/>
  </r>
  <r>
    <s v="fuelTank_long"/>
    <x v="2412"/>
    <n v="1"/>
    <n v="20"/>
    <s v="A stretched variant of the FL-T400, the FL-T800 holds twice the fuel in a slightly stronger container. The black stripes that were along the side made the rocket go faster, so fast in fact, that they wore off."/>
    <s v="engineering101"/>
    <s v="Squad"/>
    <s v="Yes"/>
    <s v="Yes"/>
    <n v="1"/>
    <x v="0"/>
    <s v="Fuel Tank"/>
    <m/>
    <x v="133"/>
    <x v="0"/>
    <s v="true"/>
    <m/>
    <m/>
    <s v="PW"/>
    <m/>
    <m/>
    <m/>
    <m/>
    <m/>
  </r>
  <r>
    <s v="servicetank-25"/>
    <x v="2413"/>
    <n v="1.1040000000000001"/>
    <n v="6500"/>
    <s v="This multifunction fuel tank stores a respectable amount of rocket fuel, some monopropellant and even includes a cargo compartment for stowage of snacks and other sundries. (PART NOT SUPPORTED BY RP-0 OR RO)"/>
    <s v="advFuelSystems"/>
    <s v="Near Future Spacecraft"/>
    <s v="No"/>
    <s v="No"/>
    <n v="5"/>
    <x v="7"/>
    <s v="Fuel Tank"/>
    <m/>
    <x v="11"/>
    <x v="1"/>
    <m/>
    <m/>
    <m/>
    <m/>
    <m/>
    <m/>
    <m/>
    <m/>
    <m/>
  </r>
  <r>
    <s v="fuelTank"/>
    <x v="2414"/>
    <n v="1"/>
    <n v="20"/>
    <s v="The FL series was received as a substantial upgrade over previous fuel containers used in the Space Program, generally due to its ability to keep the fuel unexploded more often than not. Fuel tanks are useless if there isn't a Liquid Engine attached under it. They can also be stacked with other fuel tanks to increase the amount of fuel for the engine below."/>
    <s v="engineering101"/>
    <s v="Squad"/>
    <s v="Yes"/>
    <s v="Yes"/>
    <n v="1"/>
    <x v="0"/>
    <s v="Fuel Tank"/>
    <m/>
    <x v="133"/>
    <x v="0"/>
    <s v="true"/>
    <m/>
    <m/>
    <s v="PW"/>
    <m/>
    <m/>
    <m/>
    <m/>
    <m/>
  </r>
  <r>
    <s v="fuelTankSmall"/>
    <x v="2415"/>
    <n v="1"/>
    <n v="20"/>
    <s v="The T200 tank had some difficulty being accepted in the spacecraft engineering world, because most rocket builders had trouble overcoming their urges to squee at the &quot;cute little fuel tank&quot;. This initial reaction was only put aside when the amount of fiery explosions in assembly areas became so high, strict guidelines were put in place to prohibit &quot;teasing the fuel containers&quot;. The T200 Tank now is widely used in several space programs and does a remarkably good job, if assembled politely."/>
    <s v="engineering101"/>
    <s v="Squad"/>
    <s v="Yes"/>
    <s v="Yes"/>
    <n v="1"/>
    <x v="0"/>
    <s v="Fuel Tank"/>
    <m/>
    <x v="133"/>
    <x v="0"/>
    <s v="true"/>
    <m/>
    <m/>
    <s v="PW"/>
    <m/>
    <m/>
    <m/>
    <m/>
    <m/>
  </r>
  <r>
    <s v="fuelTankSmallFlat"/>
    <x v="2416"/>
    <n v="1"/>
    <n v="20"/>
    <s v="The T100 is a miniature fuel tank made to be even more adorable than its bigger brother, the T200. Handle stoically and with care."/>
    <s v="engineering101"/>
    <s v="Squad"/>
    <s v="Yes"/>
    <s v="Yes"/>
    <n v="1"/>
    <x v="0"/>
    <s v="Fuel Tank"/>
    <m/>
    <x v="133"/>
    <x v="0"/>
    <s v="true"/>
    <m/>
    <m/>
    <s v="PW"/>
    <m/>
    <m/>
    <m/>
    <m/>
    <m/>
  </r>
  <r>
    <s v="SXTSaturnV3Upper"/>
    <x v="2417"/>
    <n v="1000"/>
    <n v="8200"/>
    <s v="Often used to house more delicate orbital craft from the ravages of the atmosphere. (PART NOT SUPPORTED BY RP-0 OR RO)"/>
    <s v="advMetalworks"/>
    <s v="SXT"/>
    <s v="No"/>
    <s v="No"/>
    <n v="6"/>
    <x v="7"/>
    <m/>
    <m/>
    <x v="11"/>
    <x v="1"/>
    <m/>
    <m/>
    <m/>
    <m/>
    <m/>
    <m/>
    <m/>
    <m/>
    <m/>
  </r>
  <r>
    <s v="monoprop-tank-375-1"/>
    <x v="2418"/>
    <n v="10400"/>
    <n v="14400"/>
    <s v="It's been said that you don't really need that much monopropellant for your spacegoing RCS needs. We beg to differ (PART NOT SUPPORTED BY RP-0 OR RO)"/>
    <s v="largeVolumeContainment"/>
    <s v="Near Future Spacecraft"/>
    <s v="No"/>
    <s v="No"/>
    <n v="4.5"/>
    <x v="7"/>
    <s v="Fuel Tank"/>
    <m/>
    <x v="11"/>
    <x v="1"/>
    <m/>
    <m/>
    <m/>
    <m/>
    <m/>
    <m/>
    <m/>
    <m/>
    <m/>
  </r>
  <r>
    <s v="monoprop-tank-375-2"/>
    <x v="2419"/>
    <n v="5200"/>
    <n v="14400"/>
    <s v="An above-average sized tank transports an above-average amount of fuel. In this case, it's monopropellant. (PART NOT SUPPORTED BY RP-0 OR RO)"/>
    <s v="largeVolumeContainment"/>
    <s v="Near Future Spacecraft"/>
    <s v="No"/>
    <s v="No"/>
    <n v="4.5"/>
    <x v="7"/>
    <s v="Fuel Tank"/>
    <m/>
    <x v="11"/>
    <x v="1"/>
    <m/>
    <m/>
    <m/>
    <m/>
    <m/>
    <m/>
    <m/>
    <m/>
    <m/>
  </r>
  <r>
    <s v="monoprop-tank-375-3"/>
    <x v="2420"/>
    <n v="2600"/>
    <n v="14400"/>
    <s v="Building a big service module? Need a big monopropellant tank? This'll do you good. (PART NOT SUPPORTED BY RP-0 OR RO)"/>
    <s v="largeVolumeContainment"/>
    <s v="Near Future Spacecraft"/>
    <s v="No"/>
    <s v="No"/>
    <n v="4.5"/>
    <x v="7"/>
    <s v="Fuel Tank"/>
    <m/>
    <x v="11"/>
    <x v="1"/>
    <m/>
    <m/>
    <m/>
    <m/>
    <m/>
    <m/>
    <m/>
    <m/>
    <m/>
  </r>
  <r>
    <s v="monoprop-tank-25-3"/>
    <x v="2421"/>
    <n v="1300"/>
    <n v="14400"/>
    <s v="Let's say you prefer your 750 L monopropellant tank to look good. This tank might be a better option than the FL-R-1 (PART NOT SUPPORTED BY RP-0 OR RO)"/>
    <s v="advFuelSystems"/>
    <s v="Near Future Spacecraft"/>
    <s v="No"/>
    <s v="No"/>
    <n v="5"/>
    <x v="7"/>
    <s v="Fuel Tank"/>
    <m/>
    <x v="11"/>
    <x v="1"/>
    <m/>
    <m/>
    <m/>
    <m/>
    <m/>
    <m/>
    <m/>
    <m/>
    <m/>
  </r>
  <r>
    <s v="monoprop-tank-25-1"/>
    <x v="2422"/>
    <n v="5200"/>
    <n v="14400"/>
    <s v="The FL-R series stores monopropellant in bounteous quantities. (PART NOT SUPPORTED BY RP-0 OR RO)"/>
    <s v="largeVolumeContainment"/>
    <s v="Near Future Spacecraft"/>
    <s v="No"/>
    <s v="No"/>
    <n v="4.5"/>
    <x v="7"/>
    <s v="Fuel Tank"/>
    <m/>
    <x v="11"/>
    <x v="1"/>
    <m/>
    <m/>
    <m/>
    <m/>
    <m/>
    <m/>
    <m/>
    <m/>
    <m/>
  </r>
  <r>
    <s v="monoprop-tank-25-2"/>
    <x v="2423"/>
    <n v="2600"/>
    <n v="14400"/>
    <s v="The FL-R series stores monopropellant in bounteous quantities, except, in this half-size model, a little less. (PART NOT SUPPORTED BY RP-0 OR RO)"/>
    <s v="largeVolumeContainment"/>
    <s v="Near Future Spacecraft"/>
    <s v="No"/>
    <s v="No"/>
    <n v="4.5"/>
    <x v="7"/>
    <s v="Fuel Tank"/>
    <m/>
    <x v="11"/>
    <x v="1"/>
    <m/>
    <m/>
    <m/>
    <m/>
    <m/>
    <m/>
    <m/>
    <m/>
    <m/>
  </r>
  <r>
    <s v="monoprop-tank-125-1"/>
    <x v="2424"/>
    <n v="1300"/>
    <n v="14400"/>
    <s v="Rockomax provides this set of storage tanks, in a tasteful 1.25m form factor! This one is long. (PART NOT SUPPORTED BY RP-0 OR RO)"/>
    <s v="advFuelSystems"/>
    <s v="Near Future Spacecraft"/>
    <s v="No"/>
    <s v="No"/>
    <n v="5"/>
    <x v="7"/>
    <s v="Fuel Tank"/>
    <m/>
    <x v="11"/>
    <x v="1"/>
    <m/>
    <m/>
    <m/>
    <m/>
    <m/>
    <m/>
    <m/>
    <m/>
    <m/>
  </r>
  <r>
    <s v="monoprop-tank-125-2"/>
    <x v="2425"/>
    <n v="650"/>
    <n v="14400"/>
    <s v="Rockomax provides this set of storage tanks, in a tasteful 1.25m form factor! This one is medium, and juuuust right. (PART NOT SUPPORTED BY RP-0 OR RO)"/>
    <s v="advFuelSystems"/>
    <s v="Near Future Spacecraft"/>
    <s v="No"/>
    <s v="No"/>
    <n v="5"/>
    <x v="7"/>
    <s v="Fuel Tank"/>
    <m/>
    <x v="11"/>
    <x v="1"/>
    <m/>
    <m/>
    <m/>
    <m/>
    <m/>
    <m/>
    <m/>
    <m/>
    <m/>
  </r>
  <r>
    <s v="monoprop-tank-125-3"/>
    <x v="2426"/>
    <n v="325"/>
    <n v="14400"/>
    <s v="Rockomax provides this set of storage tanks, in a tasteful 1.25m form factor! This one is small. (PART NOT SUPPORTED BY RP-0 OR RO)"/>
    <s v="advFuelSystems"/>
    <s v="Near Future Spacecraft"/>
    <s v="No"/>
    <s v="No"/>
    <n v="5"/>
    <x v="7"/>
    <s v="Fuel Tank"/>
    <m/>
    <x v="11"/>
    <x v="1"/>
    <m/>
    <m/>
    <m/>
    <m/>
    <m/>
    <m/>
    <m/>
    <m/>
    <m/>
  </r>
  <r>
    <s v="RLA_medium_mptank"/>
    <x v="2427"/>
    <n v="1"/>
    <n v="5400"/>
    <s v="A boring old tank of monopropellant, with a fetching paint scheme."/>
    <s v="fuelSystems"/>
    <s v="RLA Stockalike"/>
    <s v="Yes"/>
    <s v="No"/>
    <n v="3"/>
    <x v="0"/>
    <s v="Fuel Tank"/>
    <n v="2"/>
    <x v="1"/>
    <x v="1"/>
    <s v="false"/>
    <m/>
    <m/>
    <m/>
    <m/>
    <m/>
    <m/>
    <m/>
    <m/>
  </r>
  <r>
    <s v="RCSFuelTank"/>
    <x v="2428"/>
    <n v="1"/>
    <n v="20"/>
    <s v="These fuel tanks monopropellant for RCS thrusters. New advances in plumbing technology made it possible to route RCS lines to any point in the ship. So unlike liquid fuel tanks, RCS Fuel tanks can be placed anywhere."/>
    <s v="engineering101"/>
    <s v="Squad"/>
    <s v="Yes"/>
    <s v="Yes"/>
    <n v="1"/>
    <x v="0"/>
    <s v="Fuel Tank"/>
    <m/>
    <x v="133"/>
    <x v="0"/>
    <s v="true"/>
    <m/>
    <m/>
    <s v="PW"/>
    <m/>
    <m/>
    <m/>
    <m/>
    <m/>
  </r>
  <r>
    <s v="RLA_large_mptank"/>
    <x v="2429"/>
    <n v="2.5333329999999998"/>
    <n v="13000"/>
    <s v="An even bigger monopropellant tank for use with specialised engines, or if you need to do an awful lot of docking."/>
    <s v="advFuelSystems"/>
    <s v="RLA Stockalike"/>
    <s v="Yes"/>
    <s v="No"/>
    <n v="5"/>
    <x v="0"/>
    <s v="Fuel Tank"/>
    <n v="4"/>
    <x v="1"/>
    <x v="1"/>
    <s v="false"/>
    <m/>
    <m/>
    <m/>
    <m/>
    <m/>
    <m/>
    <m/>
    <m/>
  </r>
  <r>
    <s v="RLA_small_mptank"/>
    <x v="2430"/>
    <n v="1"/>
    <n v="8500"/>
    <s v="Monopropellant can be used for many things; stripping paint, docking spacecraft, cooking, powering engines, making fabulous cocktails, and even charging batteries. What will you use it for?"/>
    <s v="fuelSystems"/>
    <s v="RLA Stockalike"/>
    <s v="Yes"/>
    <s v="No"/>
    <n v="3"/>
    <x v="0"/>
    <s v="Fuel Tank"/>
    <n v="2"/>
    <x v="1"/>
    <x v="1"/>
    <s v="false"/>
    <m/>
    <m/>
    <m/>
    <m/>
    <m/>
    <m/>
    <m/>
    <m/>
  </r>
  <r>
    <s v="rcsTankMini"/>
    <x v="2431"/>
    <n v="30"/>
    <n v="5"/>
    <s v="The FL-R10 is a miniature RCS tank for small probes and low volume monopropellant storage."/>
    <s v="start"/>
    <s v="Squad"/>
    <s v="Yes"/>
    <s v="Yes"/>
    <n v="0"/>
    <x v="0"/>
    <s v="Fuel Tank"/>
    <n v="0"/>
    <x v="133"/>
    <x v="0"/>
    <s v="true"/>
    <m/>
    <m/>
    <n v="1950"/>
    <m/>
    <m/>
    <m/>
    <m/>
    <m/>
  </r>
  <r>
    <s v="RCSTank1-2"/>
    <x v="2432"/>
    <n v="5"/>
    <n v="100"/>
    <s v="The next tier up from the 1.25m variant, this tank has six large RCS tanks capable of supplying your RCS needs for a very long time."/>
    <s v="basicConstruction"/>
    <s v="Squad"/>
    <s v="Yes"/>
    <s v="Yes"/>
    <n v="1.5"/>
    <x v="0"/>
    <s v="Fuel Tank"/>
    <m/>
    <x v="59"/>
    <x v="0"/>
    <s v="true"/>
    <m/>
    <m/>
    <n v="1952"/>
    <m/>
    <m/>
    <m/>
    <m/>
    <m/>
  </r>
  <r>
    <s v="FASA_Apollo_Float_RoundXL"/>
    <x v="2433"/>
    <n v="250"/>
    <n v="4200"/>
    <s v="Extra large floats spheres for water landings. They have a high heat resistance and impact rating for use as aero breaks and airbags. (PART NOT SUPPORTED BY RP-0 OR RO)"/>
    <s v="advLanding"/>
    <s v="FASA"/>
    <s v="No"/>
    <s v="No"/>
    <s v="REM"/>
    <x v="7"/>
    <m/>
    <m/>
    <x v="11"/>
    <x v="1"/>
    <m/>
    <m/>
    <m/>
    <m/>
    <m/>
    <m/>
    <m/>
    <m/>
    <m/>
  </r>
  <r>
    <s v="FASA_Apollo_Float_Round"/>
    <x v="2434"/>
    <n v="800"/>
    <n v="28000"/>
    <s v="Floats spheres for water landings. They have a high heat resistance and impact rating for use as aero breaks and airbags."/>
    <s v="commandModules"/>
    <s v="FASA"/>
    <s v="Yes"/>
    <s v="Yes"/>
    <n v="4"/>
    <x v="2"/>
    <s v="Other"/>
    <m/>
    <x v="2"/>
    <x v="0"/>
    <s v="true"/>
    <s v="Apollo"/>
    <m/>
    <n v="1968"/>
    <m/>
    <m/>
    <m/>
    <m/>
    <m/>
  </r>
  <r>
    <s v="FASA_Apollo_Float_Ring"/>
    <x v="2435"/>
    <n v="800"/>
    <n v="28000"/>
    <s v="Water floats for your 2.5m Command Module. Place in 4x symmetry and deploy just after splashdown."/>
    <s v="commandModules"/>
    <s v="FASA"/>
    <s v="Yes"/>
    <s v="Yes"/>
    <n v="4"/>
    <x v="2"/>
    <s v="Other"/>
    <m/>
    <x v="2"/>
    <x v="0"/>
    <s v="true"/>
    <s v="Apollo"/>
    <m/>
    <n v="1968"/>
    <m/>
    <m/>
    <m/>
    <m/>
    <m/>
  </r>
  <r>
    <s v="FASA_Apollo_Float_Ring125"/>
    <x v="2436"/>
    <n v="250"/>
    <n v="4200"/>
    <s v="Water floats for your 1.25m Command Module. Place in 4x symmetry and deploy just after splashdown. (PART NOT SUPPORTED BY RP-0 OR RO)"/>
    <s v="generalConstruction"/>
    <s v="FASA"/>
    <s v="No"/>
    <s v="No"/>
    <n v="3"/>
    <x v="7"/>
    <m/>
    <m/>
    <x v="11"/>
    <x v="1"/>
    <m/>
    <m/>
    <m/>
    <m/>
    <m/>
    <m/>
    <m/>
    <m/>
    <m/>
  </r>
  <r>
    <s v="WBIFlightControlDummy"/>
    <x v="2437"/>
    <n v="800"/>
    <n v="8000"/>
    <s v="This is a dummy part for flight control upgrades. (PART NOT SUPPORTED BY RP-0 OR RO)"/>
    <s v="ORPHANS"/>
    <s v="WildBlue Buffalo Rover"/>
    <s v="No"/>
    <s v="No"/>
    <s v="ORPH"/>
    <x v="7"/>
    <m/>
    <m/>
    <x v="11"/>
    <x v="1"/>
    <m/>
    <m/>
    <m/>
    <m/>
    <m/>
    <m/>
    <m/>
    <m/>
    <m/>
  </r>
  <r>
    <s v="WBI_BuffaloPowerPack"/>
    <x v="2438"/>
    <n v="7500"/>
    <n v="16500"/>
    <s v="The Flex Fuel Power Pack can run off of different fuels, albeit with different efficiencies, with LiquidFuel/Oxidizer offering the best power generation. It even has a set of solar panels for auxilary power. To change the fuel type after launch, be sure to go on EVA. (PART NOT SUPPORTED BY RP-0 OR RO)"/>
    <s v="electrics"/>
    <s v="WildBlue Buffalo Rover"/>
    <s v="No"/>
    <s v="No"/>
    <n v="3"/>
    <x v="7"/>
    <m/>
    <m/>
    <x v="11"/>
    <x v="1"/>
    <m/>
    <m/>
    <m/>
    <m/>
    <m/>
    <m/>
    <m/>
    <m/>
    <m/>
  </r>
  <r>
    <s v="adapterSmallMiniShort"/>
    <x v="2439"/>
    <n v="100"/>
    <n v="4800"/>
    <s v="A small parts adapter for FL-T based fuselages."/>
    <s v="miniaturization"/>
    <s v="Squad"/>
    <s v="Yes"/>
    <s v="No"/>
    <n v="3"/>
    <x v="0"/>
    <s v="Adapter"/>
    <m/>
    <x v="59"/>
    <x v="0"/>
    <s v="false"/>
    <m/>
    <m/>
    <n v="1952"/>
    <m/>
    <m/>
    <m/>
    <m/>
    <m/>
  </r>
  <r>
    <s v="adapterSmallMiniTall"/>
    <x v="2440"/>
    <n v="150"/>
    <n v="4400"/>
    <s v="A small parts adapter for FL-T based fuselages."/>
    <s v="miniaturization"/>
    <s v="Squad"/>
    <s v="Yes"/>
    <s v="No"/>
    <n v="3"/>
    <x v="0"/>
    <s v="Adapter"/>
    <m/>
    <x v="59"/>
    <x v="0"/>
    <s v="false"/>
    <m/>
    <m/>
    <n v="1952"/>
    <m/>
    <m/>
    <m/>
    <m/>
    <m/>
  </r>
  <r>
    <s v="RealISRU_FischerTropschReaction"/>
    <x v="2441"/>
    <n v="8000"/>
    <n v="24000"/>
    <s v=" (PART NOT SUPPORTED BY RP-0 OR RO)"/>
    <s v="advScienceTech"/>
    <s v="Squad"/>
    <s v="No"/>
    <s v="No"/>
    <n v="7"/>
    <x v="7"/>
    <m/>
    <m/>
    <x v="11"/>
    <x v="1"/>
    <m/>
    <m/>
    <m/>
    <m/>
    <m/>
    <m/>
    <m/>
    <m/>
    <m/>
  </r>
  <r>
    <s v="science_module"/>
    <x v="2442"/>
    <n v="1000"/>
    <n v="20000"/>
    <s v="This is a high-resolution camera, far too high-resolution for transmitting its imagery with the technology of the day. Instead the film must be collected by a crew member or fed into a film return capsule and returned home."/>
    <s v="stability"/>
    <s v="Squad"/>
    <s v="Yes"/>
    <s v="Yes"/>
    <n v="2"/>
    <x v="10"/>
    <s v="Film"/>
    <m/>
    <x v="62"/>
    <x v="0"/>
    <s v="true"/>
    <m/>
    <m/>
    <n v="1958"/>
    <m/>
    <m/>
    <m/>
    <m/>
    <m/>
  </r>
  <r>
    <s v="RLA_mp_small_fuelcell"/>
    <x v="2443"/>
    <n v="750"/>
    <n v="2250"/>
    <s v="The chemical conversion of monopropellant to electrical energy is extremely poorly understood, so using it on valuable spacecraft seems a sensible idea. Works best in situations where solar power isn't a viable option. (PART NOT SUPPORTED BY RP-0 OR RO)"/>
    <s v="largeElectrics"/>
    <s v="RLA Stockalike"/>
    <s v="No"/>
    <s v="No"/>
    <n v="4.5"/>
    <x v="7"/>
    <m/>
    <m/>
    <x v="11"/>
    <x v="1"/>
    <m/>
    <m/>
    <m/>
    <m/>
    <m/>
    <m/>
    <m/>
    <m/>
    <m/>
  </r>
  <r>
    <s v="HA3SLPayloadDecoupler"/>
    <x v="2444"/>
    <n v="400"/>
    <n v="1200"/>
    <s v="Payload adapter for Zenit. Includes nodes for Procedural Fairings"/>
    <s v="engineering101"/>
    <s v="Horizon Aeronautics Zenit"/>
    <s v="Yes"/>
    <s v="No"/>
    <n v="1"/>
    <x v="0"/>
    <s v="Payload"/>
    <n v="8"/>
    <x v="4"/>
    <x v="0"/>
    <s v="false"/>
    <s v="Zenit"/>
    <m/>
    <n v="1985"/>
    <m/>
    <m/>
    <m/>
    <m/>
    <m/>
  </r>
  <r>
    <s v="SSTU-SC-GEN-FR-W"/>
    <x v="2445"/>
    <n v="2"/>
    <n v="0"/>
    <s v="SSTU - ShipCore: General - Payload Fairing (Wide).  Resizeable Fairing with integrated payload base and decoupler.  This model features an expanded base for times when your payload is larger than your rocket."/>
    <s v="start"/>
    <s v="SSTU"/>
    <s v="Yes"/>
    <s v="Yes"/>
    <n v="0"/>
    <x v="0"/>
    <s v="Fairing"/>
    <m/>
    <x v="1"/>
    <x v="0"/>
    <s v="true"/>
    <m/>
    <m/>
    <n v="0"/>
    <m/>
    <m/>
    <m/>
    <m/>
    <m/>
  </r>
  <r>
    <s v="SSTU-SC-GEN-FR-N"/>
    <x v="2446"/>
    <n v="2"/>
    <n v="0"/>
    <s v="SSTU - ShipCore: General - Payload Fairing.  Resizeable Fairing with integrated payload base and decoupler."/>
    <s v="start"/>
    <s v="SSTU"/>
    <s v="Yes"/>
    <s v="Yes"/>
    <n v="0"/>
    <x v="0"/>
    <s v="Fairing"/>
    <m/>
    <x v="1"/>
    <x v="0"/>
    <s v="true"/>
    <m/>
    <m/>
    <n v="0"/>
    <m/>
    <m/>
    <m/>
    <m/>
    <m/>
  </r>
  <r>
    <s v="KzResizableFairingBaseRing"/>
    <x v="2447"/>
    <n v="1"/>
    <n v="0"/>
    <s v="Structural base for mounting side fairings and your payload. Decoupler sold separately."/>
    <s v="start"/>
    <s v="Procedural Fairings"/>
    <s v="Yes"/>
    <s v="Yes"/>
    <n v="0"/>
    <x v="0"/>
    <s v="Fairing Base"/>
    <n v="0"/>
    <x v="1"/>
    <x v="0"/>
    <s v="true"/>
    <m/>
    <m/>
    <n v="0"/>
    <m/>
    <m/>
    <m/>
    <m/>
    <m/>
  </r>
  <r>
    <s v="KzResizableFairingBase"/>
    <x v="2448"/>
    <n v="1"/>
    <n v="0"/>
    <s v="Structural base for mounting side fairings and your payload. Decoupler sold separately. Raised surface can ease loading."/>
    <s v="start"/>
    <s v="Procedural Fairings"/>
    <s v="Yes"/>
    <s v="Yes"/>
    <n v="0"/>
    <x v="0"/>
    <s v="Fairing Base"/>
    <n v="0"/>
    <x v="1"/>
    <x v="0"/>
    <s v="true"/>
    <m/>
    <m/>
    <n v="0"/>
    <m/>
    <m/>
    <m/>
    <m/>
    <m/>
  </r>
  <r>
    <s v="PAYLOADADAPTER2"/>
    <x v="2449"/>
    <n v="600"/>
    <n v="1200"/>
    <s v="The Payload Attach Fitting (PAF) is used for securing the spacecraft for the duration of the flight and separating it into the desired orbit. Sized for the 5 meter DCSS (1575-5 PAF)."/>
    <s v="basicRocketry"/>
    <s v="Chaka Monkey"/>
    <s v="Yes"/>
    <s v="No"/>
    <n v="1"/>
    <x v="0"/>
    <s v="Payload"/>
    <n v="9"/>
    <x v="3"/>
    <x v="0"/>
    <s v="false"/>
    <s v="Delta IV"/>
    <m/>
    <n v="2002"/>
    <m/>
    <m/>
    <m/>
    <m/>
    <m/>
  </r>
  <r>
    <s v="PAYLOADADAPTER"/>
    <x v="2450"/>
    <n v="600"/>
    <n v="1200"/>
    <s v="The Payload Attach Fitting (PAF) is used for securing the spacecraft for the duration of the flight and separating it into the desired orbit. Sized for the 4 meter DCSS (1575-4 PAF)."/>
    <s v="basicRocketry"/>
    <s v="Chaka Monkey"/>
    <s v="Yes"/>
    <s v="No"/>
    <n v="1"/>
    <x v="0"/>
    <s v="Payload"/>
    <n v="9"/>
    <x v="3"/>
    <x v="0"/>
    <s v="false"/>
    <s v="Delta IV"/>
    <m/>
    <n v="2002"/>
    <m/>
    <m/>
    <m/>
    <m/>
    <m/>
  </r>
  <r>
    <s v="PAYLOADADAPTER2OPSX"/>
    <x v="2451"/>
    <n v="1"/>
    <n v="1200"/>
    <s v="A generic payload attach fitting for mounting side fairings and payloads. Flat and raised surface that can be used for mounting additional hardware as required."/>
    <s v="basicRocketry"/>
    <s v="Chaka Monkey"/>
    <s v="Yes"/>
    <s v="No"/>
    <n v="1"/>
    <x v="0"/>
    <s v="Payload"/>
    <n v="1"/>
    <x v="1"/>
    <x v="1"/>
    <s v="false"/>
    <m/>
    <m/>
    <m/>
    <m/>
    <m/>
    <m/>
    <m/>
    <m/>
  </r>
  <r>
    <s v="SDHIxADAPTERx"/>
    <x v="2452"/>
    <n v="1"/>
    <n v="2200"/>
    <s v="A payload attach fitting for the Space Launch System payloads."/>
    <s v="supersonicFlight"/>
    <s v="Chaka Monkey"/>
    <s v="Yes"/>
    <s v="No"/>
    <n v="3"/>
    <x v="0"/>
    <s v="Payload"/>
    <n v="10"/>
    <x v="51"/>
    <x v="0"/>
    <s v="false"/>
    <s v="SLS"/>
    <m/>
    <n v="2018"/>
    <m/>
    <m/>
    <m/>
    <m/>
    <m/>
  </r>
  <r>
    <s v="KW5mFairingPF"/>
    <x v="2453"/>
    <n v="1"/>
    <n v="0"/>
    <s v="Structural base for mounting side fairings and your payload. Decoupler sold separately. Raised surface can ease loading. Procedural Fairings Note - for proper base scaling, the size scale has been set to 1.313m = 1.25m, 2.626m = 2.5m, etc.  Use offset tool to set payload position."/>
    <s v="start"/>
    <s v="Procedural Fairings"/>
    <s v="Yes"/>
    <s v="Yes"/>
    <n v="0"/>
    <x v="0"/>
    <s v="Fairing Base"/>
    <n v="0"/>
    <x v="1"/>
    <x v="0"/>
    <s v="true"/>
    <m/>
    <m/>
    <n v="0"/>
    <m/>
    <m/>
    <m/>
    <m/>
    <m/>
  </r>
  <r>
    <s v="KW2mFairingPF"/>
    <x v="2454"/>
    <n v="1"/>
    <n v="0"/>
    <s v="Structural base for mounting side fairings and your payload. Decoupler sold separately. Raised surface can ease loading."/>
    <s v="start"/>
    <s v="Procedural Fairings"/>
    <s v="Yes"/>
    <s v="Yes"/>
    <n v="0"/>
    <x v="0"/>
    <s v="Fairing Base"/>
    <n v="0"/>
    <x v="1"/>
    <x v="0"/>
    <s v="true"/>
    <m/>
    <m/>
    <n v="0"/>
    <m/>
    <m/>
    <m/>
    <m/>
    <m/>
  </r>
  <r>
    <s v="KW5mFairingPFE"/>
    <x v="2455"/>
    <n v="1"/>
    <n v="0"/>
    <s v="Structural base for mounting side fairings and your payload. Decoupler sold separately. Raised surface can ease loading. Procedural Fairings Note - for proper base scaling, the size scale has been set to 1.625m = 1.25m, 3.25m = 2.5m, etc.  Use offset tool to set payload position. Procedural Fairings Note - for proper base scaling, the size scale has been set to 1.3m = 1.0m.  Use offset tool to set payload position. Procedural Fairings Note - for proper base scaling, the size scale has been set to 1.0504m = 1.0m.  Use offset tool to set payload position."/>
    <s v="start"/>
    <s v="Procedural Fairings"/>
    <s v="Yes"/>
    <s v="Yes"/>
    <n v="0"/>
    <x v="0"/>
    <s v="Fairing Base"/>
    <n v="0"/>
    <x v="1"/>
    <x v="0"/>
    <s v="true"/>
    <m/>
    <m/>
    <n v="0"/>
    <m/>
    <m/>
    <m/>
    <m/>
    <m/>
  </r>
  <r>
    <s v="KW2mFairingPFE"/>
    <x v="2456"/>
    <n v="1"/>
    <n v="0"/>
    <s v="Structural base for mounting side fairings and your payload. Decoupler sold separately. Raised surface can ease loading. Procedural Fairings Note - for proper base scaling, the size scale has been set to 1.75m = 1.25m, 3.5m = 2.5m, etc.  Use offset tool to set payload position. Procedural Fairings Note - for proper base scaling, the size scale has been set to 1.4m = 1.0m.  Use offset tool to set payload position."/>
    <s v="start"/>
    <s v="Procedural Fairings"/>
    <s v="Yes"/>
    <s v="Yes"/>
    <n v="0"/>
    <x v="0"/>
    <s v="Fairing Base"/>
    <n v="0"/>
    <x v="1"/>
    <x v="0"/>
    <s v="true"/>
    <m/>
    <m/>
    <n v="0"/>
    <m/>
    <m/>
    <m/>
    <m/>
    <m/>
  </r>
  <r>
    <s v="KW_FlatFairingBase"/>
    <x v="2457"/>
    <n v="1"/>
    <n v="0"/>
    <s v="Structural base for mounting side fairings and your payload. Decoupler sold separately. Raised surface can ease loading."/>
    <s v="start"/>
    <s v="Procedural Fairings"/>
    <s v="Yes"/>
    <s v="Yes"/>
    <n v="0"/>
    <x v="0"/>
    <s v="Fairing Base"/>
    <n v="0"/>
    <x v="1"/>
    <x v="0"/>
    <s v="true"/>
    <m/>
    <m/>
    <n v="0"/>
    <m/>
    <m/>
    <m/>
    <m/>
    <m/>
  </r>
  <r>
    <s v="fairingSize3"/>
    <x v="2458"/>
    <n v="1"/>
    <n v="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
    <s v="start"/>
    <s v="Procedural Fairings"/>
    <s v="Yes"/>
    <s v="Yes"/>
    <n v="0"/>
    <x v="0"/>
    <s v="Fairing Base"/>
    <n v="0"/>
    <x v="1"/>
    <x v="0"/>
    <s v="true"/>
    <m/>
    <m/>
    <n v="0"/>
    <m/>
    <m/>
    <m/>
    <m/>
    <m/>
  </r>
  <r>
    <s v="fairingSize2"/>
    <x v="2459"/>
    <n v="1"/>
    <n v="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2 is the mid-range size available from FLOOYD."/>
    <s v="start"/>
    <s v="Procedural Fairings"/>
    <s v="Yes"/>
    <s v="Yes"/>
    <n v="0"/>
    <x v="0"/>
    <s v="Fairing Base"/>
    <n v="0"/>
    <x v="1"/>
    <x v="0"/>
    <s v="true"/>
    <m/>
    <m/>
    <n v="0"/>
    <m/>
    <m/>
    <m/>
    <m/>
    <m/>
  </r>
  <r>
    <s v="fairingSize1"/>
    <x v="2460"/>
    <n v="1"/>
    <n v="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1 is the smallest size available from FLOOYD."/>
    <s v="start"/>
    <s v="Procedural Fairings"/>
    <s v="Yes"/>
    <s v="Yes"/>
    <n v="0"/>
    <x v="0"/>
    <s v="Fairing Base"/>
    <n v="0"/>
    <x v="1"/>
    <x v="0"/>
    <s v="true"/>
    <m/>
    <m/>
    <n v="0"/>
    <m/>
    <m/>
    <m/>
    <m/>
    <m/>
  </r>
  <r>
    <s v="HA3SLPayloadDecoupler_PF"/>
    <x v="2461"/>
    <n v="400"/>
    <n v="1200"/>
    <s v="Toss your load into the stars! (PART NOT SUPPORTED BY RP-0 OR RO)"/>
    <s v="engineering101"/>
    <s v="Horizon Aeronautics Zenit"/>
    <s v="No"/>
    <s v="No"/>
    <n v="1"/>
    <x v="7"/>
    <m/>
    <m/>
    <x v="11"/>
    <x v="1"/>
    <m/>
    <m/>
    <m/>
    <m/>
    <m/>
    <m/>
    <m/>
    <m/>
    <m/>
  </r>
  <r>
    <s v="SXTengineattachment2"/>
    <x v="2462"/>
    <n v="200"/>
    <n v="22000"/>
    <s v="A structural pylon for engine support. (PART NOT SUPPORTED BY RP-0 OR RO)"/>
    <s v="experimentalAerodynamics"/>
    <s v="SXT"/>
    <s v="No"/>
    <s v="No"/>
    <n v="6"/>
    <x v="7"/>
    <m/>
    <m/>
    <x v="11"/>
    <x v="1"/>
    <m/>
    <m/>
    <m/>
    <m/>
    <m/>
    <m/>
    <m/>
    <m/>
    <m/>
  </r>
  <r>
    <s v="SXTWingVeryLarge"/>
    <x v="2463"/>
    <n v="2800"/>
    <n v="36400"/>
    <s v="For when you absolutely must get something off the ground. Well, providing you've got enough thrust. It is pretty heavy. Flammable if fuelled up, as well. (PART NOT SUPPORTED BY RP-0 OR RO)"/>
    <s v="supersonicFlight"/>
    <s v="SXT"/>
    <s v="No"/>
    <s v="No"/>
    <n v="3"/>
    <x v="7"/>
    <m/>
    <m/>
    <x v="11"/>
    <x v="1"/>
    <m/>
    <m/>
    <m/>
    <m/>
    <m/>
    <m/>
    <m/>
    <m/>
    <m/>
  </r>
  <r>
    <s v="SXTengineattachment"/>
    <x v="2464"/>
    <n v="200"/>
    <n v="22000"/>
    <s v="A structural pylon for engine support. (PART NOT SUPPORTED BY RP-0 OR RO)"/>
    <s v="experimentalAerodynamics"/>
    <s v="SXT"/>
    <s v="No"/>
    <s v="No"/>
    <n v="6"/>
    <x v="7"/>
    <m/>
    <m/>
    <x v="11"/>
    <x v="1"/>
    <m/>
    <m/>
    <m/>
    <m/>
    <m/>
    <m/>
    <m/>
    <m/>
    <m/>
  </r>
  <r>
    <s v="GearMedium"/>
    <x v="2465"/>
    <n v="10"/>
    <n v="200"/>
    <s v="Heavy-duty retractable landing gear. With it's four large tires and sturdy assembly it's the gear of choice for heavy cargo planes and airliners."/>
    <s v="aerodynamicSystems"/>
    <s v="Squad"/>
    <s v="Yes"/>
    <s v="Yes"/>
    <n v="2"/>
    <x v="11"/>
    <s v="Landing Gear"/>
    <n v="3"/>
    <x v="190"/>
    <x v="0"/>
    <s v="true"/>
    <m/>
    <m/>
    <n v="1960"/>
    <m/>
    <m/>
    <m/>
    <m/>
    <m/>
  </r>
  <r>
    <s v="SXTNK12M"/>
    <x v="2466"/>
    <n v="400"/>
    <n v="8000"/>
    <s v="Requires 100 units Liquid Fuel per hour at maximum throttle. (PART NOT SUPPORTED BY RO BUT PLACED AND COSTED BY RP-0)"/>
    <s v="aerodynamicSystems"/>
    <s v="SXT"/>
    <s v="Yes"/>
    <s v="Yes"/>
    <n v="2"/>
    <x v="11"/>
    <s v="Engine"/>
    <n v="3"/>
    <x v="190"/>
    <x v="0"/>
    <s v="true"/>
    <m/>
    <m/>
    <n v="1960"/>
    <m/>
    <m/>
    <m/>
    <m/>
    <m/>
  </r>
  <r>
    <s v="AdvancedCanard"/>
    <x v="2467"/>
    <n v="20"/>
    <n v="400"/>
    <s v="Our engineers thought this design looked &quot;high tech&quot; and therefore must be clear improvement on earlier models."/>
    <s v="start"/>
    <s v="Squad"/>
    <s v="Yes"/>
    <s v="Yes"/>
    <n v="0"/>
    <x v="11"/>
    <m/>
    <n v="1"/>
    <x v="187"/>
    <x v="0"/>
    <s v="true"/>
    <m/>
    <m/>
    <n v="1964"/>
    <s v="XB-70 and T-4"/>
    <m/>
    <m/>
    <m/>
    <m/>
  </r>
  <r>
    <s v="FASAUmbilicalTower"/>
    <x v="2468"/>
    <n v="10"/>
    <n v="200"/>
    <s v="This umbilical tower functions as a launch clamp and fuel pump for liquid fuel, oxidizer and mono-propellent. It also Provides electricity. Right click on the tower to start the fuel flow."/>
    <s v="start"/>
    <s v="FASA"/>
    <s v="Yes"/>
    <s v="Yes"/>
    <n v="0"/>
    <x v="0"/>
    <s v="Launch Clamp"/>
    <n v="0"/>
    <x v="1"/>
    <x v="0"/>
    <s v="true"/>
    <m/>
    <m/>
    <n v="0"/>
    <m/>
    <m/>
    <m/>
    <m/>
    <m/>
  </r>
  <r>
    <s v="FASASolarMini"/>
    <x v="2469"/>
    <n v="75"/>
    <n v="1500"/>
    <s v="A nice small 0.05m^2 solar panel for small parts."/>
    <s v="stability"/>
    <s v="FASA"/>
    <s v="Yes"/>
    <s v="Yes"/>
    <n v="2"/>
    <x v="5"/>
    <s v="Solar"/>
    <m/>
    <x v="100"/>
    <x v="0"/>
    <s v="true"/>
    <m/>
    <m/>
    <n v="1956"/>
    <s v="Level 1"/>
    <m/>
    <m/>
    <m/>
    <s v="FASASolarMini,RO_EarlyTinySolarPanel"/>
  </r>
  <r>
    <s v="FASA_Mercury_RCS_Short"/>
    <x v="2470"/>
    <n v="1"/>
    <n v="20"/>
    <s v="A generic pressurized fuel tank."/>
    <s v="fuelSystems"/>
    <s v="FASA"/>
    <s v="Yes"/>
    <s v="No"/>
    <n v="3"/>
    <x v="0"/>
    <s v="Fuel Tank"/>
    <n v="3"/>
    <x v="59"/>
    <x v="0"/>
    <s v="true"/>
    <m/>
    <m/>
    <n v="1952"/>
    <m/>
    <m/>
    <m/>
    <m/>
    <m/>
  </r>
  <r>
    <s v="FASAlaunchTower"/>
    <x v="2471"/>
    <n v="10"/>
    <n v="200"/>
    <s v="This launch tower lets you load Kerbals from the tower to your spacecraft.  Load it up with Kerbals from the astronaut complex and right click on the doors at the top or bottom to EVA."/>
    <s v="enhancedSurvivability"/>
    <s v="FASA"/>
    <s v="Yes"/>
    <s v="Yes"/>
    <n v="2.5"/>
    <x v="2"/>
    <s v="Other"/>
    <m/>
    <x v="39"/>
    <x v="0"/>
    <s v="true"/>
    <s v="Mercury"/>
    <m/>
    <n v="1961"/>
    <m/>
    <m/>
    <m/>
    <m/>
    <m/>
  </r>
  <r>
    <s v="FASAGeminiSasRcs"/>
    <x v="2472"/>
    <n v="900"/>
    <n v="36000"/>
    <s v="This IMAGINARY Gemini RCS Section houses RCS for translation up/down/left/right/aft. Modelled with the 2 backwards firing thrusters as well. RCS O/F Ratio 1.3:1."/>
    <s v="flightControl"/>
    <s v="FASA"/>
    <s v="Yes"/>
    <s v="Yes"/>
    <n v="3"/>
    <x v="13"/>
    <s v="RCS"/>
    <m/>
    <x v="77"/>
    <x v="0"/>
    <s v="true"/>
    <s v="Gemini"/>
    <m/>
    <n v="1965"/>
    <m/>
    <m/>
    <m/>
    <m/>
    <m/>
  </r>
  <r>
    <s v="FASAGeminiLFTBigGAdapt"/>
    <x v="2473"/>
    <n v="1"/>
    <n v="1"/>
    <s v="A 3:2 Ratio Adapter Fuel Tank (Missing entryCost field)"/>
    <s v="advFuelSystems"/>
    <s v="FASA"/>
    <s v="Yes"/>
    <s v="No"/>
    <n v="5"/>
    <x v="0"/>
    <s v="Fuel Tank"/>
    <n v="6"/>
    <x v="1"/>
    <x v="1"/>
    <s v="false"/>
    <m/>
    <m/>
    <m/>
    <m/>
    <m/>
    <m/>
    <m/>
    <m/>
  </r>
  <r>
    <s v="FASAExplorerLFTMed"/>
    <x v="2474"/>
    <n v="1"/>
    <n v="3000"/>
    <s v="A generic fuel tank."/>
    <s v="ORPHANS"/>
    <s v="FASA"/>
    <s v="Yes"/>
    <s v="No"/>
    <s v="ORPH"/>
    <x v="7"/>
    <s v="Fuel Tank"/>
    <m/>
    <x v="11"/>
    <x v="1"/>
    <m/>
    <m/>
    <m/>
    <m/>
    <m/>
    <m/>
    <m/>
    <m/>
    <m/>
  </r>
  <r>
    <s v="FASAExplorerLFTSmall"/>
    <x v="2474"/>
    <n v="1"/>
    <n v="3000"/>
    <s v="A generic fuel tank."/>
    <s v="ORPHANS"/>
    <s v="FASA"/>
    <s v="Yes"/>
    <s v="No"/>
    <s v="ORPH"/>
    <x v="7"/>
    <s v="Fuel Tank"/>
    <m/>
    <x v="11"/>
    <x v="1"/>
    <m/>
    <m/>
    <m/>
    <m/>
    <m/>
    <m/>
    <m/>
    <m/>
    <m/>
  </r>
  <r>
    <s v="FASAGeminiLFTShort"/>
    <x v="2474"/>
    <n v="1"/>
    <n v="1200"/>
    <s v="A generic fuel tank."/>
    <s v="ORPHANS"/>
    <s v="FASA"/>
    <s v="Yes"/>
    <s v="No"/>
    <s v="ORPH"/>
    <x v="7"/>
    <s v="Fuel Tank"/>
    <m/>
    <x v="11"/>
    <x v="1"/>
    <m/>
    <m/>
    <m/>
    <m/>
    <m/>
    <m/>
    <m/>
    <m/>
    <m/>
  </r>
  <r>
    <s v="FASAMercuryLFTShortLarge"/>
    <x v="2474"/>
    <n v="1"/>
    <n v="1200"/>
    <s v="A generic fuel tank."/>
    <s v="ORPHANS"/>
    <s v="FASA"/>
    <s v="Yes"/>
    <s v="No"/>
    <s v="ORPH"/>
    <x v="7"/>
    <s v="Fuel Tank"/>
    <m/>
    <x v="11"/>
    <x v="1"/>
    <m/>
    <m/>
    <m/>
    <m/>
    <m/>
    <m/>
    <m/>
    <m/>
    <m/>
  </r>
  <r>
    <s v="FASAGeminiLFTCentarCSM"/>
    <x v="2474"/>
    <n v="1"/>
    <n v="5000"/>
    <s v="A generic fuel tank."/>
    <s v="fieldScience"/>
    <s v="FASA"/>
    <s v="Yes"/>
    <s v="No"/>
    <n v="6"/>
    <x v="0"/>
    <s v="Fuel Tank"/>
    <n v="4"/>
    <x v="1"/>
    <x v="1"/>
    <s v="false"/>
    <m/>
    <m/>
    <m/>
    <m/>
    <m/>
    <m/>
    <m/>
    <m/>
  </r>
  <r>
    <s v="FASAGeminiLFTShortWhite"/>
    <x v="2474"/>
    <n v="1"/>
    <n v="20"/>
    <s v="A generic fuel tank."/>
    <s v="fuelSystems"/>
    <s v="FASA"/>
    <s v="Yes"/>
    <s v="No"/>
    <n v="3"/>
    <x v="0"/>
    <s v="Fuel Tank"/>
    <n v="4"/>
    <x v="59"/>
    <x v="0"/>
    <s v="true"/>
    <m/>
    <m/>
    <n v="1952"/>
    <m/>
    <m/>
    <m/>
    <m/>
    <m/>
  </r>
  <r>
    <s v="FASA_Mercury_LFT_Short"/>
    <x v="2474"/>
    <n v="150"/>
    <n v="3000"/>
    <s v="A generic fuel tank."/>
    <s v="basicRocketry"/>
    <s v="FASA"/>
    <s v="Yes"/>
    <s v="Yes"/>
    <n v="1"/>
    <x v="0"/>
    <s v="Fuel Tank"/>
    <m/>
    <x v="1"/>
    <x v="1"/>
    <s v="true"/>
    <m/>
    <m/>
    <m/>
    <m/>
    <m/>
    <m/>
    <m/>
    <m/>
  </r>
  <r>
    <s v="FASAGeminiDecDark125"/>
    <x v="2475"/>
    <n v="30"/>
    <n v="600"/>
    <s v="A small sized dark decoupler for all your decoupling needs."/>
    <s v="enhancedSurvivability"/>
    <s v="FASA"/>
    <s v="Yes"/>
    <s v="Yes"/>
    <n v="2.5"/>
    <x v="0"/>
    <s v="Decoupler"/>
    <m/>
    <x v="59"/>
    <x v="0"/>
    <s v="true"/>
    <m/>
    <m/>
    <n v="1952"/>
    <m/>
    <m/>
    <m/>
    <m/>
    <m/>
  </r>
  <r>
    <s v="FASAGeminiDecDark25"/>
    <x v="2476"/>
    <n v="1075"/>
    <n v="1200"/>
    <s v="A medium sized dark decoupler for all your decoupling needs."/>
    <s v="advConstruction"/>
    <s v="FASA"/>
    <s v="Yes"/>
    <s v="No"/>
    <n v="4"/>
    <x v="0"/>
    <s v="Decoupler"/>
    <m/>
    <x v="60"/>
    <x v="0"/>
    <s v="false"/>
    <m/>
    <m/>
    <n v="1961"/>
    <m/>
    <m/>
    <m/>
    <m/>
    <m/>
  </r>
  <r>
    <s v="FASAGeminiDecDark375"/>
    <x v="2477"/>
    <n v="2500"/>
    <n v="1200"/>
    <s v="A large sized dark decoupler for all your decoupling needs."/>
    <s v="advMetalworks"/>
    <s v="FASA"/>
    <s v="Yes"/>
    <s v="No"/>
    <n v="6"/>
    <x v="0"/>
    <s v="Decoupler"/>
    <m/>
    <x v="43"/>
    <x v="0"/>
    <s v="false"/>
    <m/>
    <m/>
    <n v="1964"/>
    <m/>
    <m/>
    <m/>
    <m/>
    <m/>
  </r>
  <r>
    <s v="FASAlaunchClampAtlas"/>
    <x v="2478"/>
    <n v="10"/>
    <n v="200"/>
    <s v="The &quot;Atlas Clamp&quot; attaches to the sides of rockets to help stop the launch wiggles. This clamp works just like the stock launch clamps except they do not provide electricity."/>
    <s v="start"/>
    <s v="FASA"/>
    <s v="Yes"/>
    <s v="Yes"/>
    <n v="0"/>
    <x v="0"/>
    <s v="Launch Clamp"/>
    <n v="0"/>
    <x v="1"/>
    <x v="0"/>
    <s v="true"/>
    <m/>
    <m/>
    <n v="0"/>
    <m/>
    <m/>
    <m/>
    <m/>
    <m/>
  </r>
  <r>
    <s v="FASAlaunchClampApollo"/>
    <x v="2479"/>
    <n v="10"/>
    <n v="200"/>
    <s v="Similar to the clamps that held the Saturn V down while the engines spooled up. The clamp had a special hood it retracted into. It protect the clamps from rocket exhaust so they could be reused for multiple launches."/>
    <s v="start"/>
    <s v="FASA"/>
    <s v="Yes"/>
    <s v="Yes"/>
    <n v="0"/>
    <x v="0"/>
    <s v="Launch Clamp"/>
    <n v="0"/>
    <x v="1"/>
    <x v="0"/>
    <s v="true"/>
    <m/>
    <m/>
    <n v="0"/>
    <m/>
    <m/>
    <m/>
    <m/>
    <m/>
  </r>
  <r>
    <s v="rn_lk_lander"/>
    <x v="2480"/>
    <n v="2000"/>
    <n v="40000"/>
    <s v="LK lander pod, attach both sets of engines to the bottom and the landing legs. Use the legs as a launch platform on the moon."/>
    <s v="spaceExploration"/>
    <s v="RN Soviet Rockets"/>
    <s v="Yes"/>
    <s v="Yes"/>
    <n v="4"/>
    <x v="16"/>
    <s v="Lander"/>
    <m/>
    <x v="149"/>
    <x v="0"/>
    <s v="true"/>
    <s v="LK Lander"/>
    <m/>
    <n v="1970"/>
    <m/>
    <m/>
    <m/>
    <m/>
    <m/>
  </r>
  <r>
    <s v="rn_lk_lander_legs"/>
    <x v="2481"/>
    <n v="750"/>
    <n v="15000"/>
    <s v="Landing legs for the LK lander modules. Attach on the bottom. Use as a launch platform for the lander ascent stage, leave on the moon. Don't forget to action group the landing engines, they are used on touchdown with the surface to prevent tipping over. Plume configured by RealPlume."/>
    <s v="spaceExploration"/>
    <s v="RN Soviet Rockets"/>
    <s v="Yes"/>
    <s v="Yes"/>
    <n v="4"/>
    <x v="16"/>
    <s v="Legs"/>
    <m/>
    <x v="149"/>
    <x v="0"/>
    <s v="true"/>
    <s v="LK Lander"/>
    <m/>
    <n v="1970"/>
    <m/>
    <m/>
    <m/>
    <m/>
    <m/>
  </r>
  <r>
    <s v="FASA_Gemini_Lander_LFT"/>
    <x v="2482"/>
    <n v="140"/>
    <n v="4200"/>
    <s v="The liquid fuel tanks from the lander as its own part for custom creations. Use with the Gemini Lander Engine."/>
    <s v="advLanding"/>
    <s v="FASA"/>
    <s v="Yes"/>
    <s v="No"/>
    <s v="REM"/>
    <x v="0"/>
    <s v="Fuel Tank"/>
    <n v="5"/>
    <x v="0"/>
    <x v="0"/>
    <s v="false"/>
    <s v="Gemini Lander"/>
    <m/>
    <n v="1967"/>
    <m/>
    <m/>
    <m/>
    <m/>
    <m/>
  </r>
  <r>
    <s v="WBI_WheelJack"/>
    <x v="2483"/>
    <n v="400"/>
    <n v="3200"/>
    <s v="Not to be confused with a transforming robot that was voiced by a famous actor, the wheel jack serves as the foundation for building a Buffalo MSEV. Simply bolt it into the ground. If you can run into the wheel jack and move it, then it's not bolted properly. Once bolted firmly into the ground, attach a Buffalo Assembly Port to the WheelJack's top node (be sure that the Assembly Port's RED side is up). Then attach the chassis or other components to the Buffalo Assembly Port. Finally, to detach the assembled vehicle, switch to the space center and back to the rover, then decouple the Assembly Port."/>
    <s v="generalConstruction"/>
    <s v="WildBlue Buffalo Rover"/>
    <s v="Yes"/>
    <s v="No"/>
    <n v="3"/>
    <x v="16"/>
    <s v="Rover"/>
    <m/>
    <x v="149"/>
    <x v="0"/>
    <s v="false"/>
    <s v="Apollo Rover"/>
    <m/>
    <n v="1971"/>
    <m/>
    <m/>
    <m/>
    <m/>
    <m/>
  </r>
  <r>
    <s v="WBI_Wagon2u"/>
    <x v="2484"/>
    <n v="1400"/>
    <n v="6500"/>
    <s v="The Wagon is a Buffalo Storage Module that's capable of holding a variety of items."/>
    <s v="advConstruction"/>
    <s v="WildBlue Buffalo Rover"/>
    <s v="Yes"/>
    <s v="No"/>
    <n v="4"/>
    <x v="16"/>
    <s v="Rover"/>
    <m/>
    <x v="149"/>
    <x v="0"/>
    <s v="false"/>
    <s v="Apollo Rover"/>
    <m/>
    <n v="1971"/>
    <m/>
    <m/>
    <m/>
    <m/>
    <m/>
  </r>
  <r>
    <s v="FASAGeminiEngineFuel2"/>
    <x v="2485"/>
    <n v="3560"/>
    <n v="71200"/>
    <s v="This equipment section models the thrusters as an engine, rather than as RCS. Plume configured by RealPlume."/>
    <s v="electrics"/>
    <s v="FASA"/>
    <s v="Yes"/>
    <s v="Yes"/>
    <n v="3"/>
    <x v="2"/>
    <s v="Service Module"/>
    <m/>
    <x v="2"/>
    <x v="0"/>
    <s v="true"/>
    <s v="Advanced Gemini"/>
    <m/>
    <n v="1969"/>
    <m/>
    <m/>
    <m/>
    <m/>
    <m/>
  </r>
  <r>
    <s v="RLA_medium_frame"/>
    <x v="2486"/>
    <n v="75"/>
    <n v="1200"/>
    <s v="A small frame with Maxo's brand new, patent-pending EZ Constructo-Grid that allows bolt on attachment of anything you can imagine. Please see Volume 12, Chapter 22, Page 516, Paragraph 8 of the Maxo Construction Builders Guide (on sale now!) for a full list of the parts you are allowed to imagine."/>
    <s v="fieldScience"/>
    <s v="RLA Stockalike"/>
    <s v="Yes"/>
    <s v="No"/>
    <n v="6"/>
    <x v="16"/>
    <s v="Structural"/>
    <n v="7"/>
    <x v="149"/>
    <x v="0"/>
    <s v="false"/>
    <m/>
    <m/>
    <n v="1971"/>
    <s v="Lunokhod"/>
    <m/>
    <m/>
    <m/>
    <m/>
  </r>
  <r>
    <s v="KK_SPX_F_nosecone"/>
    <x v="2487"/>
    <n v="900"/>
    <n v="3500"/>
    <s v="This nosecone gets attached to the Falcon Heavy boosters, to make the vehicle more aerodynamically. (PART NOT SUPPORTED BY RP-0 OR RO)"/>
    <s v="advMetalworks"/>
    <s v="KK Launchers SpaceX"/>
    <s v="No"/>
    <s v="No"/>
    <n v="6"/>
    <x v="7"/>
    <m/>
    <m/>
    <x v="11"/>
    <x v="1"/>
    <s v="false"/>
    <s v="Falcon Heavy"/>
    <m/>
    <n v="2017"/>
    <m/>
    <m/>
    <m/>
    <m/>
    <m/>
  </r>
  <r>
    <s v="XNP_lftadj5x"/>
    <x v="2488"/>
    <n v="1230"/>
    <n v="1600"/>
    <s v="The upper stage propellant tank for the Falcon 9 launch vehicle."/>
    <s v="basicRocketry"/>
    <s v="Chaka Monkey"/>
    <s v="Yes"/>
    <s v="No"/>
    <n v="1"/>
    <x v="0"/>
    <s v="Fuel Tank"/>
    <m/>
    <x v="51"/>
    <x v="0"/>
    <s v="false"/>
    <s v="Falcon 9"/>
    <m/>
    <n v="2010"/>
    <m/>
    <m/>
    <m/>
    <m/>
    <m/>
  </r>
  <r>
    <s v="NP_AMLVUPPER289Jx221"/>
    <x v="2489"/>
    <n v="1"/>
    <n v="1"/>
    <s v="The engine mount structure and attitude control system propellant tanks for the Falcon 9 upper stage. (Missing entryCost field)"/>
    <s v="basicRocketry"/>
    <s v="Chaka Monkey"/>
    <s v="Yes"/>
    <s v="No"/>
    <n v="1"/>
    <x v="0"/>
    <s v="Cargo"/>
    <m/>
    <x v="51"/>
    <x v="0"/>
    <s v="false"/>
    <s v="Falcon 9"/>
    <m/>
    <n v="2010"/>
    <m/>
    <m/>
    <m/>
    <m/>
    <m/>
  </r>
  <r>
    <s v="KK_SPX_F9_Octaweb"/>
    <x v="2490"/>
    <n v="900"/>
    <n v="3500"/>
    <s v="Attach the nine Merlin 1D engines to this. (PART NOT SUPPORTED BY RP-0 OR RO)"/>
    <s v="advMetalworks"/>
    <s v="KK Launchers SpaceX"/>
    <s v="No"/>
    <s v="No"/>
    <n v="6"/>
    <x v="7"/>
    <m/>
    <m/>
    <x v="11"/>
    <x v="1"/>
    <s v="false"/>
    <s v="Falcon 9"/>
    <m/>
    <n v="2010"/>
    <m/>
    <m/>
    <m/>
    <m/>
    <m/>
  </r>
  <r>
    <s v="RLA_large_frame"/>
    <x v="2491"/>
    <n v="300"/>
    <n v="2400"/>
    <s v="Build the rover of your dreams with the super duper high tech Construction Frame!"/>
    <s v="fieldScience"/>
    <s v="RLA Stockalike"/>
    <s v="Yes"/>
    <s v="No"/>
    <n v="6"/>
    <x v="16"/>
    <s v="Structural"/>
    <n v="7"/>
    <x v="149"/>
    <x v="0"/>
    <s v="false"/>
    <m/>
    <m/>
    <n v="1971"/>
    <s v="Lunokhod"/>
    <m/>
    <m/>
    <m/>
    <m/>
  </r>
  <r>
    <s v="KK_SPX_F912_Interstage_RCS"/>
    <x v="2492"/>
    <n v="280"/>
    <n v="4200"/>
    <s v="A small Reaction Control System block, featuring 4 small thrusters combined into a single body. This RCS unit gets attached in a pair to the Falcon 9 1.1/1.1 FT interstage, to reorient the first stage of the Falcon 9 rocket after its seperation. (PART NOT SUPPORTED BY RP-0 OR RO)"/>
    <s v="advFlightControl"/>
    <s v="KK Launchers SpaceX"/>
    <s v="No"/>
    <s v="No"/>
    <n v="4"/>
    <x v="13"/>
    <s v="RCS"/>
    <m/>
    <x v="69"/>
    <x v="1"/>
    <s v="false"/>
    <s v="Falcon 9"/>
    <m/>
    <n v="2010"/>
    <m/>
    <m/>
    <m/>
    <m/>
    <m/>
  </r>
  <r>
    <s v="KK_SPX_F9FT_Interstage_RCS"/>
    <x v="2493"/>
    <n v="280"/>
    <n v="4200"/>
    <s v="An improved version of the Falcon 9 1.1 Interstage RCS unit. Its thrusters are a little more powerful, the weight was slightly reduced, as was the drag. (PART NOT SUPPORTED BY RP-0 OR RO)"/>
    <s v="advFlightControl"/>
    <s v="KK Launchers SpaceX"/>
    <s v="No"/>
    <s v="No"/>
    <n v="4"/>
    <x v="13"/>
    <s v="RCS"/>
    <m/>
    <x v="69"/>
    <x v="1"/>
    <s v="false"/>
    <s v="Falcon 9 FT"/>
    <m/>
    <n v="2015"/>
    <m/>
    <m/>
    <m/>
    <m/>
    <m/>
  </r>
  <r>
    <s v="xKW2mtankL0_5x"/>
    <x v="2494"/>
    <n v="1920"/>
    <n v="960"/>
    <s v="The core stage propellant tank for the Falcon 9 launch vehicle."/>
    <s v="heavyRocketry"/>
    <s v="Chaka Monkey"/>
    <s v="Yes"/>
    <s v="No"/>
    <n v="4"/>
    <x v="0"/>
    <s v="Fuel Tank"/>
    <n v="10"/>
    <x v="51"/>
    <x v="0"/>
    <s v="false"/>
    <s v="Falcon 9"/>
    <m/>
    <n v="2010"/>
    <m/>
    <m/>
    <m/>
    <m/>
    <m/>
  </r>
  <r>
    <s v="XKK_SPX_F9_OctawebX"/>
    <x v="2495"/>
    <n v="900"/>
    <n v="3500"/>
    <s v="The engine mount structure for the nine Merlin engines that power the first stage of the Falcon 9 launch vehicle."/>
    <s v="advMetalworks"/>
    <s v="Chaka Monkey"/>
    <s v="Yes"/>
    <s v="No"/>
    <n v="6"/>
    <x v="0"/>
    <s v="Adapter"/>
    <m/>
    <x v="51"/>
    <x v="0"/>
    <s v="false"/>
    <s v="Falcon 9"/>
    <m/>
    <n v="2010"/>
    <m/>
    <m/>
    <m/>
    <m/>
    <m/>
  </r>
  <r>
    <s v="KK_SPX_F92_S2tank"/>
    <x v="2496"/>
    <n v="18000"/>
    <n v="45000"/>
    <s v="Upper fuel tank for the Falcon 9 1.1. The tank was compared to Falcon 9 1.0 upper stage fuel tank stretched, and reduced in weight. (PART NOT SUPPORTED BY RP-0 OR RO)"/>
    <s v="advMetalworks"/>
    <s v="KK Launchers SpaceX"/>
    <s v="No"/>
    <s v="No"/>
    <n v="6"/>
    <x v="7"/>
    <s v="Fuel Tank"/>
    <m/>
    <x v="11"/>
    <x v="1"/>
    <s v="false"/>
    <s v="Falcon 9 v1.1"/>
    <m/>
    <n v="2013"/>
    <m/>
    <m/>
    <m/>
    <m/>
    <m/>
  </r>
  <r>
    <s v="KK_SPX_F92_S1tank"/>
    <x v="2497"/>
    <n v="18000"/>
    <n v="45000"/>
    <s v="A stretched fuel tank for Falcon 9 1.1. Due to its stretch and overall weight reduction, it can carry more propellant than the 1.1 Fuel Tank, while still having the same weight. (PART NOT SUPPORTED BY RP-0 OR RO)"/>
    <s v="advMetalworks"/>
    <s v="KK Launchers SpaceX"/>
    <s v="No"/>
    <s v="No"/>
    <n v="6"/>
    <x v="7"/>
    <s v="Fuel Tank"/>
    <m/>
    <x v="11"/>
    <x v="1"/>
    <s v="false"/>
    <s v="Falcon 9 v1.1"/>
    <m/>
    <n v="2013"/>
    <m/>
    <m/>
    <m/>
    <m/>
    <m/>
  </r>
  <r>
    <s v="KK_SPX_F92_interstage"/>
    <x v="2498"/>
    <n v="900"/>
    <n v="3500"/>
    <s v="Interstage for SpaceX Falcon 9 1.1 launch vehicle. (PART NOT SUPPORTED BY RP-0 OR RO)"/>
    <s v="advMetalworks"/>
    <s v="KK Launchers SpaceX"/>
    <s v="No"/>
    <s v="No"/>
    <n v="6"/>
    <x v="7"/>
    <m/>
    <m/>
    <x v="11"/>
    <x v="1"/>
    <s v="false"/>
    <s v="Falcon 9 v1.1"/>
    <m/>
    <n v="2013"/>
    <m/>
    <m/>
    <m/>
    <m/>
    <m/>
  </r>
  <r>
    <s v="KK_SPX_F93_S2tank"/>
    <x v="2499"/>
    <n v="18000"/>
    <n v="45000"/>
    <s v="Upper fuel tank for the Falcon 9 1.1 Full Thrust. It supports even more propellant than the upper stage tank of Falcon  9 1.1 by using densified propellant. (PART NOT SUPPORTED BY RP-0 OR RO)"/>
    <s v="advMetalworks"/>
    <s v="KK Launchers SpaceX"/>
    <s v="No"/>
    <s v="No"/>
    <n v="6"/>
    <x v="7"/>
    <s v="Fuel Tank"/>
    <m/>
    <x v="11"/>
    <x v="1"/>
    <s v="false"/>
    <s v="Falcon 9 v1.1"/>
    <m/>
    <n v="2013"/>
    <m/>
    <m/>
    <m/>
    <m/>
    <m/>
  </r>
  <r>
    <s v="KK_SPX_F93_S1tank"/>
    <x v="2500"/>
    <n v="18000"/>
    <n v="45000"/>
    <s v="The first stage fuel tank for Falcon 9 1.1 Full Thrust. It was slightly stretched again, and supports now super densified propellants. This allows the stage to carry even more propellant and to allow a first stage landing even on GTO flights. It was also strengthened at certain aeras, to tolerate the higher propellant mass and forces the stages has to endure while reentry and landing burn. (PART NOT SUPPORTED BY RP-0 OR RO)"/>
    <s v="advMetalworks"/>
    <s v="KK Launchers SpaceX"/>
    <s v="No"/>
    <s v="No"/>
    <n v="6"/>
    <x v="7"/>
    <s v="Fuel Tank"/>
    <m/>
    <x v="11"/>
    <x v="1"/>
    <s v="false"/>
    <s v="Falcon 9 v1.1"/>
    <m/>
    <n v="2013"/>
    <m/>
    <m/>
    <m/>
    <m/>
    <m/>
  </r>
  <r>
    <s v="KK_SPX_F93_interstage"/>
    <x v="2501"/>
    <n v="900"/>
    <n v="3500"/>
    <s v="A slightly stretched interstage compared to Falcon 9 1.1s Interstage, with one more seperation pusher to make stage seperation events more reliable. (PART NOT SUPPORTED BY RP-0 OR RO)"/>
    <s v="advMetalworks"/>
    <s v="KK Launchers SpaceX"/>
    <s v="No"/>
    <s v="No"/>
    <n v="6"/>
    <x v="7"/>
    <m/>
    <m/>
    <x v="11"/>
    <x v="1"/>
    <s v="false"/>
    <s v="Falcon 9 v1.1"/>
    <m/>
    <n v="2013"/>
    <m/>
    <m/>
    <m/>
    <m/>
    <m/>
  </r>
  <r>
    <s v="KK_SPX_F91_S2tank"/>
    <x v="2502"/>
    <n v="18000"/>
    <n v="45000"/>
    <s v="Upper fuel tank for the Falcon 9 1.0 second stage, powered by a single Merlin 1C vacuum. (PART NOT SUPPORTED BY RP-0 OR RO)"/>
    <s v="advMetalworks"/>
    <s v="KK Launchers SpaceX"/>
    <s v="No"/>
    <s v="No"/>
    <n v="6"/>
    <x v="7"/>
    <s v="Fuel Tank"/>
    <m/>
    <x v="11"/>
    <x v="1"/>
    <s v="false"/>
    <s v="Falcon 9"/>
    <m/>
    <n v="2010"/>
    <m/>
    <m/>
    <m/>
    <m/>
    <m/>
  </r>
  <r>
    <s v="KK_SPX_F91_S1tank"/>
    <x v="2503"/>
    <n v="18000"/>
    <n v="45000"/>
    <s v="This tank supplies the nine Merlin 1C engines of the Falcon 9. (PART NOT SUPPORTED BY RP-0 OR RO)"/>
    <s v="advMetalworks"/>
    <s v="KK Launchers SpaceX"/>
    <s v="No"/>
    <s v="No"/>
    <n v="6"/>
    <x v="7"/>
    <s v="Fuel Tank"/>
    <m/>
    <x v="11"/>
    <x v="1"/>
    <s v="false"/>
    <s v="Falcon 9"/>
    <m/>
    <n v="2010"/>
    <m/>
    <m/>
    <m/>
    <m/>
    <m/>
  </r>
  <r>
    <s v="KK_SPX_F91_interstage"/>
    <x v="2504"/>
    <n v="900"/>
    <n v="3500"/>
    <s v="Interstage for SpaceX Falcon 9 1.0 launch vehicle. (PART NOT SUPPORTED BY RP-0 OR RO)"/>
    <s v="advMetalworks"/>
    <s v="KK Launchers SpaceX"/>
    <s v="No"/>
    <s v="No"/>
    <n v="6"/>
    <x v="7"/>
    <m/>
    <m/>
    <x v="11"/>
    <x v="1"/>
    <s v="false"/>
    <s v="Falcon 9"/>
    <m/>
    <n v="2010"/>
    <m/>
    <m/>
    <m/>
    <m/>
    <m/>
  </r>
  <r>
    <s v="KK_SPX_F91_enginesec"/>
    <x v="2505"/>
    <n v="900"/>
    <n v="3500"/>
    <s v="Attach the nine Merlin 1C engines to this. (PART NOT SUPPORTED BY RP-0 OR RO)"/>
    <s v="advMetalworks"/>
    <s v="KK Launchers SpaceX"/>
    <s v="No"/>
    <s v="No"/>
    <n v="6"/>
    <x v="7"/>
    <m/>
    <m/>
    <x v="11"/>
    <x v="1"/>
    <s v="false"/>
    <s v="Falcon 9"/>
    <m/>
    <n v="2010"/>
    <m/>
    <m/>
    <m/>
    <m/>
    <m/>
  </r>
  <r>
    <s v="KK_SPX_F93Heavy_seperator"/>
    <x v="2506"/>
    <n v="75"/>
    <n v="1100"/>
    <s v="This seperator seperates the two Falcon (1.1 FT) Heavy boosters attached to the core once they are out of fuel. (PART NOT SUPPORTED BY RP-0 OR RO)"/>
    <s v="precisionPropulsion"/>
    <s v="KK Launchers SpaceX"/>
    <s v="No"/>
    <s v="No"/>
    <n v="5"/>
    <x v="7"/>
    <m/>
    <m/>
    <x v="11"/>
    <x v="1"/>
    <s v="false"/>
    <s v="Falcon 9 FT"/>
    <m/>
    <n v="2015"/>
    <m/>
    <m/>
    <m/>
    <m/>
    <m/>
  </r>
  <r>
    <s v="KK_SPXF1_S2FT_ALT1e"/>
    <x v="2507"/>
    <n v="520"/>
    <n v="1800"/>
    <s v="The second stage of SpaceX's Falcon 1 launch vehicle, equipped with a 3 axis attitude control system."/>
    <s v="advRocketry"/>
    <s v="KK Launchers SpaceX"/>
    <s v="Yes"/>
    <s v="No"/>
    <n v="3"/>
    <x v="0"/>
    <s v="Fuel Tank"/>
    <n v="10"/>
    <x v="51"/>
    <x v="0"/>
    <s v="false"/>
    <s v="Falcon 1"/>
    <m/>
    <n v="2009"/>
    <m/>
    <m/>
    <m/>
    <m/>
    <m/>
  </r>
  <r>
    <s v="KK_SPX_F9_1875mmPA"/>
    <x v="2508"/>
    <n v="300"/>
    <n v="1200"/>
    <s v="Attach your payload on top. (PART NOT SUPPORTED BY RP-0 OR RO)"/>
    <s v="advMetalworks"/>
    <s v="KK Launchers SpaceX"/>
    <s v="No"/>
    <s v="No"/>
    <n v="6"/>
    <x v="7"/>
    <m/>
    <m/>
    <x v="11"/>
    <x v="1"/>
    <s v="false"/>
    <s v="Falcon 9"/>
    <m/>
    <n v="2010"/>
    <m/>
    <m/>
    <m/>
    <m/>
    <m/>
  </r>
  <r>
    <s v="KK_SPX_F1S2FT"/>
    <x v="2509"/>
    <n v="520"/>
    <n v="1800"/>
    <s v="The second stage of SpaceX's Falcon 1 launch vehicle, equipped with a 3 axis attitude control system."/>
    <s v="advRocketry"/>
    <s v="KK Launchers SpaceX"/>
    <s v="Yes"/>
    <s v="No"/>
    <n v="3"/>
    <x v="0"/>
    <s v="Fuel Tank"/>
    <n v="10"/>
    <x v="3"/>
    <x v="0"/>
    <s v="false"/>
    <s v="Falcon 1"/>
    <m/>
    <n v="2006"/>
    <m/>
    <m/>
    <m/>
    <m/>
    <m/>
  </r>
  <r>
    <s v="KK_SPXF1_S1FT_ALT1C"/>
    <x v="2510"/>
    <n v="3500"/>
    <n v="19000"/>
    <s v="The Falcon 1 first stage fuel tank is a simple design using a common bulkhead and a lightweight structure. It also is the most reliable part of Falcon 1+, not being a direct cause of any of its failures."/>
    <s v="advRocketry"/>
    <s v="KK Launchers SpaceX"/>
    <s v="Yes"/>
    <s v="No"/>
    <n v="3"/>
    <x v="0"/>
    <s v="Fuel Tank"/>
    <n v="10"/>
    <x v="3"/>
    <x v="0"/>
    <s v="false"/>
    <s v="Falcon 1"/>
    <m/>
    <n v="2006"/>
    <m/>
    <m/>
    <m/>
    <m/>
    <m/>
  </r>
  <r>
    <s v="KK_SPX_F1S1FT"/>
    <x v="2511"/>
    <n v="3500"/>
    <n v="19000"/>
    <s v="The Falcon 1 first stage fuel tank is a simple design using a common bulkhead and a lightweight structure. It also is the most reliable part of Falcon 1+, not being a direct cause of any of its failures."/>
    <s v="advRocketry"/>
    <s v="KK Launchers SpaceX"/>
    <s v="Yes"/>
    <s v="No"/>
    <n v="3"/>
    <x v="0"/>
    <s v="Fuel Tank"/>
    <n v="10"/>
    <x v="3"/>
    <x v="0"/>
    <s v="false"/>
    <s v="Falcon 1"/>
    <m/>
    <n v="2006"/>
    <m/>
    <m/>
    <m/>
    <m/>
    <m/>
  </r>
  <r>
    <s v="KK_SPX_F1IS"/>
    <x v="2512"/>
    <n v="750"/>
    <n v="2500"/>
    <s v="An interstage connecting the Falcon 1 first and second stages. A simple composite design fitted with explosive bolts."/>
    <s v="advRocketry"/>
    <s v="KK Launchers SpaceX"/>
    <s v="Yes"/>
    <s v="No"/>
    <n v="3"/>
    <x v="0"/>
    <s v="Interstage"/>
    <n v="10"/>
    <x v="3"/>
    <x v="0"/>
    <s v="false"/>
    <s v="Falcon 1"/>
    <m/>
    <n v="2006"/>
    <m/>
    <m/>
    <m/>
    <m/>
    <m/>
  </r>
  <r>
    <s v="KK_SPX_F1Fairing"/>
    <x v="2513"/>
    <n v="750"/>
    <n v="2800"/>
    <s v="The Fairing protects the Falcon 1's payload during ascent. The fairing gets jettisonned after ignition of the Kestrel second stage's engine."/>
    <s v="advRocketry"/>
    <s v="KK Launchers SpaceX"/>
    <s v="Yes"/>
    <s v="No"/>
    <n v="3"/>
    <x v="0"/>
    <s v="Fairing"/>
    <n v="10"/>
    <x v="3"/>
    <x v="0"/>
    <s v="false"/>
    <s v="Falcon 1"/>
    <m/>
    <n v="2006"/>
    <m/>
    <m/>
    <m/>
    <m/>
    <m/>
  </r>
  <r>
    <s v="FASAFairingWall05m"/>
    <x v="2514"/>
    <n v="1"/>
    <n v="0"/>
    <s v="A small wall half, short length, for all your fairing needs."/>
    <s v="aerodynamicSystems"/>
    <s v="FASA"/>
    <s v="Yes"/>
    <s v="Yes"/>
    <n v="2"/>
    <x v="0"/>
    <s v="Fairing"/>
    <m/>
    <x v="1"/>
    <x v="0"/>
    <s v="true"/>
    <m/>
    <m/>
    <n v="0"/>
    <m/>
    <m/>
    <m/>
    <m/>
    <m/>
  </r>
  <r>
    <s v="SSTU-FR-D3"/>
    <x v="2515"/>
    <n v="0"/>
    <n v="0"/>
    <m/>
    <s v="generalConstruction"/>
    <s v="SSTU"/>
    <s v="Yes"/>
    <s v="Yes"/>
    <n v="3"/>
    <x v="0"/>
    <s v="Procedural"/>
    <n v="3"/>
    <x v="43"/>
    <x v="0"/>
    <s v="true"/>
    <m/>
    <m/>
    <n v="1964"/>
    <m/>
    <m/>
    <m/>
    <m/>
    <m/>
  </r>
  <r>
    <s v="SSTU-FR-D2"/>
    <x v="2516"/>
    <n v="0"/>
    <n v="0"/>
    <m/>
    <s v="basicConstruction"/>
    <s v="SSTU"/>
    <s v="Yes"/>
    <s v="Yes"/>
    <n v="1.5"/>
    <x v="0"/>
    <s v="Procedural"/>
    <n v="2"/>
    <x v="43"/>
    <x v="0"/>
    <s v="true"/>
    <m/>
    <m/>
    <n v="1964"/>
    <m/>
    <m/>
    <m/>
    <m/>
    <m/>
  </r>
  <r>
    <s v="SSTU-FR-D6"/>
    <x v="2517"/>
    <n v="0"/>
    <n v="0"/>
    <m/>
    <s v="advMetalworks"/>
    <s v="SSTU"/>
    <s v="Yes"/>
    <s v="Yes"/>
    <n v="6"/>
    <x v="0"/>
    <s v="Procedural"/>
    <n v="9"/>
    <x v="4"/>
    <x v="0"/>
    <s v="true"/>
    <m/>
    <m/>
    <n v="1981"/>
    <m/>
    <m/>
    <m/>
    <m/>
    <m/>
  </r>
  <r>
    <s v="SSTU-FR-D1"/>
    <x v="2518"/>
    <n v="0"/>
    <n v="0"/>
    <m/>
    <s v="engineering101"/>
    <s v="SSTU"/>
    <s v="Yes"/>
    <s v="Yes"/>
    <n v="1"/>
    <x v="0"/>
    <s v="Procedural"/>
    <n v="1"/>
    <x v="40"/>
    <x v="0"/>
    <s v="true"/>
    <m/>
    <m/>
    <n v="1956"/>
    <m/>
    <m/>
    <m/>
    <m/>
    <m/>
  </r>
  <r>
    <s v="SSTU-FR-D5"/>
    <x v="2519"/>
    <n v="0"/>
    <n v="0"/>
    <m/>
    <s v="specializedConstruction"/>
    <s v="SSTU"/>
    <s v="Yes"/>
    <s v="Yes"/>
    <n v="5"/>
    <x v="0"/>
    <s v="Procedural"/>
    <n v="7"/>
    <x v="56"/>
    <x v="0"/>
    <s v="true"/>
    <m/>
    <m/>
    <n v="1972"/>
    <m/>
    <m/>
    <m/>
    <m/>
    <m/>
  </r>
  <r>
    <s v="SSTU-FR-D4"/>
    <x v="2520"/>
    <n v="0"/>
    <n v="0"/>
    <m/>
    <s v="advConstruction"/>
    <s v="SSTU"/>
    <s v="Yes"/>
    <s v="Yes"/>
    <n v="4"/>
    <x v="0"/>
    <s v="Procedural"/>
    <n v="5"/>
    <x v="0"/>
    <x v="0"/>
    <s v="true"/>
    <m/>
    <m/>
    <n v="1967"/>
    <m/>
    <m/>
    <m/>
    <m/>
    <m/>
  </r>
  <r>
    <s v="aje_atar"/>
    <x v="2521"/>
    <n v="220"/>
    <n v="4400"/>
    <s v="Early 1970s afterburning turbojet, used on the Mirage 5S, Mirage 50, Mirage IV-A/P/R, and Mirage F1C. Comparitively low overall pressure ratio (6.2) leads to high fuel consumption but good high-speed performance. 70.6kN wet, 49.18kN dry. SFC 0.98/1.99 lb/lbf-hr static. Temperature limit Mach 2.8."/>
    <s v="aerodynamicSystems"/>
    <s v="Advanced Jet Engines"/>
    <s v="Yes"/>
    <s v="Yes"/>
    <n v="2"/>
    <x v="11"/>
    <s v="Engine"/>
    <n v="5"/>
    <x v="187"/>
    <x v="0"/>
    <s v="true"/>
    <s v="Mirage 5S, Mirage 50, Mirage IV-A/P/R, Mirage F1C"/>
    <m/>
    <n v="1966"/>
    <m/>
    <m/>
    <m/>
    <m/>
    <m/>
  </r>
  <r>
    <s v="25mKossak"/>
    <x v="2522"/>
    <n v="1575"/>
    <n v="31500"/>
    <s v="Cockpit for the Boeing 737- short-to medium range twinjet airliner. First flight: April 9, 1967."/>
    <s v="heavyAerodynamics"/>
    <s v="SXT"/>
    <s v="Yes"/>
    <s v="Yes"/>
    <n v="5"/>
    <x v="11"/>
    <s v="Cockpit"/>
    <n v="5"/>
    <x v="187"/>
    <x v="0"/>
    <s v="true"/>
    <s v="Boeing 737"/>
    <m/>
    <n v="1967"/>
    <m/>
    <m/>
    <m/>
    <m/>
    <m/>
  </r>
  <r>
    <s v="RL10A-3-3"/>
    <x v="2523"/>
    <m/>
    <m/>
    <m/>
    <s v="hydroloxTL2"/>
    <s v="Engine_Config"/>
    <s v="Yes"/>
    <m/>
    <n v="3"/>
    <x v="8"/>
    <m/>
    <m/>
    <x v="140"/>
    <x v="0"/>
    <m/>
    <m/>
    <s v="RL10"/>
    <n v="1966"/>
    <m/>
    <m/>
    <m/>
    <m/>
    <m/>
  </r>
  <r>
    <s v="RSBengineF1B"/>
    <x v="936"/>
    <n v="5000"/>
    <n v="409361"/>
    <s v="The F-1B engine was designed to power the proposed Pyrios advanced boosters for the Space Launch System. A highly modified version of the original F-1, the F-1B uses modern manufacturing techniques including 3D printing and features a simpler gas generator exhaust arrangment in order to reduce manufacturing costs and increase thrust at a slight cost of efficiency. Mount size can be adjusted from 2.5m to 10m in 1m increments. Diameter: [3.61 m]. Plume configured by RealPlume."/>
    <s v="experimentalRocketry"/>
    <s v="Real Scale Boosters"/>
    <s v="Yes"/>
    <s v="Yes"/>
    <n v="7"/>
    <x v="12"/>
    <m/>
    <n v="10"/>
    <x v="127"/>
    <x v="0"/>
    <s v="true"/>
    <s v="F-1B"/>
    <s v="F1B"/>
    <n v="2022"/>
    <m/>
    <m/>
    <m/>
    <m/>
    <s v="RSBengineF1B,SSTU-SC-ENG-F1B"/>
  </r>
  <r>
    <s v="SSTU-SC-ENG-F1B"/>
    <x v="936"/>
    <n v="5000"/>
    <n v="409361"/>
    <s v="The F-1B engine was designed to power the proposed Pyrios advanced boosters for the Space Launch System. A highly modified version of the original F-1, the F-1B uses modern manufacturing techniques including 3D printing and features a simpler gas generator exhaust arrangment in order to reduce manufacturing costs and increase thrust at a slight cost of efficiency. Mount size can be adjusted from 2.5m to 10m in 1m increments. Diameter: [3.61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FS Engine"/>
    <n v="10"/>
    <x v="127"/>
    <x v="0"/>
    <s v="true"/>
    <s v="F-1B"/>
    <s v="F1B"/>
    <n v="2022"/>
    <m/>
    <m/>
    <m/>
    <m/>
    <s v="RSBengineF1B,SSTU-SC-ENG-F1B"/>
  </r>
  <r>
    <s v="RL10A-3-1"/>
    <x v="2524"/>
    <m/>
    <m/>
    <m/>
    <s v="hydroloxTL2"/>
    <s v="Engine_Config"/>
    <s v="Yes"/>
    <m/>
    <n v="3"/>
    <x v="8"/>
    <m/>
    <m/>
    <x v="15"/>
    <x v="0"/>
    <m/>
    <m/>
    <s v="RL10"/>
    <n v="1963"/>
    <m/>
    <m/>
    <m/>
    <m/>
    <m/>
  </r>
  <r>
    <s v="RSBengineF1A"/>
    <x v="2525"/>
    <n v="5000"/>
    <n v="409361"/>
    <s v="The massive Rocketdyne F-1 engine. One of the largest, most powerful rocket engines ever built. Ensure you enable roll capability or disable gimbal as required for your application. Represents the throttlable F-1A engine as found in 'Eyes Turned Skyward'. Diameter: [3.61 m]. Plume configured by RealPlume."/>
    <s v="heavyRocketry"/>
    <s v="Real Scale Boosters"/>
    <s v="Yes"/>
    <s v="Yes"/>
    <n v="4"/>
    <x v="12"/>
    <m/>
    <m/>
    <x v="47"/>
    <x v="0"/>
    <s v="true"/>
    <s v="F-1A ETS"/>
    <s v="F-1A_ETS"/>
    <n v="1977"/>
    <m/>
    <m/>
    <m/>
    <m/>
    <m/>
  </r>
  <r>
    <s v="RL10A-1"/>
    <x v="2526"/>
    <m/>
    <m/>
    <m/>
    <m/>
    <s v="Engine_Config"/>
    <s v="Yes"/>
    <m/>
    <e v="#N/A"/>
    <x v="8"/>
    <m/>
    <m/>
    <x v="136"/>
    <x v="0"/>
    <m/>
    <m/>
    <s v="RL10"/>
    <n v="1962"/>
    <m/>
    <m/>
    <m/>
    <m/>
    <m/>
  </r>
  <r>
    <s v="LMkIIAircaftTail"/>
    <x v="2527"/>
    <n v="200"/>
    <n v="4000"/>
    <s v="Fuselage section of B737, A320 etc, diameter is 3.75m."/>
    <s v="aerodynamicSystems"/>
    <s v="SXT"/>
    <s v="Yes"/>
    <s v="Yes"/>
    <n v="2"/>
    <x v="11"/>
    <s v="Hull"/>
    <n v="5"/>
    <x v="187"/>
    <x v="0"/>
    <s v="true"/>
    <s v="Boeing 737"/>
    <m/>
    <n v="1968"/>
    <m/>
    <m/>
    <m/>
    <m/>
    <m/>
  </r>
  <r>
    <s v="LMkIIIAircaftFusLong"/>
    <x v="2528"/>
    <n v="16000"/>
    <n v="64000"/>
    <s v="Fuselage section of B737, A320 etc, diameter is 3.75m."/>
    <s v="aerospaceComposites"/>
    <s v="SXT"/>
    <s v="Yes"/>
    <s v="No"/>
    <n v="8"/>
    <x v="11"/>
    <s v="Hull"/>
    <n v="5"/>
    <x v="187"/>
    <x v="0"/>
    <s v="false"/>
    <s v="Boeing 737"/>
    <m/>
    <n v="1968"/>
    <m/>
    <m/>
    <m/>
    <m/>
    <m/>
  </r>
  <r>
    <s v="LMkIIIAircaftFus"/>
    <x v="2529"/>
    <n v="250"/>
    <n v="5000"/>
    <s v="Fuselage section of B737, A320 etc, diameter is 3.75m."/>
    <s v="aerodynamicSystems"/>
    <s v="SXT"/>
    <s v="Yes"/>
    <s v="Yes"/>
    <n v="2"/>
    <x v="11"/>
    <s v="Hull"/>
    <n v="5"/>
    <x v="187"/>
    <x v="0"/>
    <s v="true"/>
    <s v="Boeing 737"/>
    <m/>
    <n v="1968"/>
    <m/>
    <m/>
    <m/>
    <m/>
    <m/>
  </r>
  <r>
    <s v="FASAApolloLFEF1"/>
    <x v="2530"/>
    <n v="5000"/>
    <n v="409361"/>
    <s v="The massive Rocketdyne F-1 engine. One of the largest, most powerful rocket engines ever built. Ensure you enable roll capability or disable gimbal as required for your application. Diameter: [3.61 m]. Plume configured by RealPlume."/>
    <s v="heavyRocketry"/>
    <s v="FASA"/>
    <s v="Yes"/>
    <s v="Yes"/>
    <n v="4"/>
    <x v="12"/>
    <m/>
    <m/>
    <x v="48"/>
    <x v="0"/>
    <s v="true"/>
    <s v="Saturn V"/>
    <s v="F1"/>
    <n v="1967"/>
    <m/>
    <m/>
    <m/>
    <m/>
    <s v="FASAApolloLFEF1,KW5mengineGriffonC,RSBengineF1,Size3AdvancedEngine,SSTU-SC-ENG-F1,SSTU-SC-ENG-F1x5"/>
  </r>
  <r>
    <s v="KW5mengineGriffonC"/>
    <x v="2530"/>
    <n v="5000"/>
    <n v="409361"/>
    <s v="The massive Rocketdyne F-1 engine. One of the largest, most powerful rocket engines ever built. Ensure you enable roll capability or disable gimbal as required for your application. Diameter: [3.61 m]. Plume configured by RealPlume."/>
    <s v="heavyRocketry"/>
    <s v="KW Rocketry"/>
    <s v="Yes"/>
    <s v="Yes"/>
    <n v="4"/>
    <x v="12"/>
    <m/>
    <m/>
    <x v="48"/>
    <x v="0"/>
    <s v="true"/>
    <s v="Saturn V"/>
    <s v="F1"/>
    <n v="1967"/>
    <m/>
    <m/>
    <m/>
    <m/>
    <s v="FASAApolloLFEF1,KW5mengineGriffonC,RSBengineF1,Size3AdvancedEngine,SSTU-SC-ENG-F1,SSTU-SC-ENG-F1x5"/>
  </r>
  <r>
    <s v="RSBengineF1"/>
    <x v="2530"/>
    <n v="5000"/>
    <n v="409361"/>
    <s v="The massive Rocketdyne F-1 engine. One of the largest, most powerful rocket engines ever built. Ensure you enable roll capability or disable gimbal as required for your application. Diameter: [3.61 m]. Plume configured by RealPlume."/>
    <s v="colossalRocketry"/>
    <s v="Real Scale Boosters"/>
    <s v="Yes"/>
    <s v="Yes"/>
    <n v="10"/>
    <x v="12"/>
    <m/>
    <m/>
    <x v="48"/>
    <x v="0"/>
    <s v="true"/>
    <s v="Saturn V"/>
    <s v="F1"/>
    <n v="1967"/>
    <m/>
    <m/>
    <m/>
    <m/>
    <s v="FASAApolloLFEF1,KW5mengineGriffonC,RSBengineF1,Size3AdvancedEngine,SSTU-SC-ENG-F1,SSTU-SC-ENG-F1x5"/>
  </r>
  <r>
    <s v="Size3AdvancedEngine"/>
    <x v="2530"/>
    <n v="5000"/>
    <n v="409361"/>
    <s v="The massive Rocketdyne F-1 engine. One of the largest, most powerful rocket engines ever built. Ensure you enable roll capability or disable gimbal as required for your application. Diameter: [3.61 m]. Plume configured by RealPlume."/>
    <s v="heavyRocketry"/>
    <s v="Squad"/>
    <s v="Yes"/>
    <s v="Yes"/>
    <n v="4"/>
    <x v="12"/>
    <m/>
    <m/>
    <x v="48"/>
    <x v="0"/>
    <s v="true"/>
    <s v="Saturn V"/>
    <s v="F1"/>
    <n v="1967"/>
    <m/>
    <m/>
    <m/>
    <m/>
    <s v="FASAApolloLFEF1,KW5mengineGriffonC,RSBengineF1,Size3AdvancedEngine,SSTU-SC-ENG-F1,SSTU-SC-ENG-F1x5"/>
  </r>
  <r>
    <s v="SSTU-SC-ENG-F1"/>
    <x v="2530"/>
    <n v="5000"/>
    <n v="409361"/>
    <s v="The massive Rocketdyne F-1 engine. One of the largest, most powerful rocket engines ever built. Ensure you enable roll capability or disable gimbal as required for your application. Diameter: [3.61 m]. Using the patented SSTU Engine-Clustering technology the number of engines, engine layout, mounting or shroud type, and mount/shroud size are configurable, and each set of engines are built to your specifications. Plume configured by RealPlume."/>
    <s v="heavyRocketry"/>
    <s v="SSTU"/>
    <s v="Yes"/>
    <s v="Yes"/>
    <n v="4"/>
    <x v="12"/>
    <s v="FS Engine"/>
    <m/>
    <x v="48"/>
    <x v="0"/>
    <s v="true"/>
    <s v="Saturn V"/>
    <s v="F1"/>
    <n v="1967"/>
    <m/>
    <m/>
    <m/>
    <m/>
    <s v="FASAApolloLFEF1,KW5mengineGriffonC,RSBengineF1,Size3AdvancedEngine,SSTU-SC-ENG-F1,SSTU-SC-ENG-F1x5"/>
  </r>
  <r>
    <s v="SSTU-SC-ENG-F1x5"/>
    <x v="2530"/>
    <n v="25000"/>
    <n v="409361"/>
    <s v="The massive Rocketdyne F-1 engine. One of the largest, most powerful rocket engines ever built. Ensure you enable roll capability or disable gimbal as required for your application. Diameter: [3.61 m]. Using the patented SSTU Engine-Clustering technology the number of engines, engine layout, mounting or shroud type, and mount/shroud size are configurable, and each set of engines are built to your specifications."/>
    <s v="heavyRocketry"/>
    <s v="SSTU"/>
    <s v="Yes"/>
    <s v="Yes"/>
    <n v="4"/>
    <x v="12"/>
    <s v="FS Engine"/>
    <m/>
    <x v="48"/>
    <x v="0"/>
    <s v="true"/>
    <s v="Saturn V"/>
    <s v="F1"/>
    <n v="1967"/>
    <m/>
    <m/>
    <m/>
    <m/>
    <s v="FASAApolloLFEF1,KW5mengineGriffonC,RSBengineF1,Size3AdvancedEngine,SSTU-SC-ENG-F1,SSTU-SC-ENG-F1x5"/>
  </r>
  <r>
    <s v="CECE-Methane"/>
    <x v="2531"/>
    <m/>
    <m/>
    <m/>
    <s v="hydroloxTL7"/>
    <s v="Engine_Config"/>
    <s v="Yes"/>
    <m/>
    <n v="8"/>
    <x v="8"/>
    <m/>
    <n v="10"/>
    <x v="45"/>
    <x v="0"/>
    <m/>
    <m/>
    <s v="RL10"/>
    <n v="2020"/>
    <m/>
    <m/>
    <m/>
    <m/>
    <m/>
  </r>
  <r>
    <s v="FASAGeminiLFTTriSm"/>
    <x v="2532"/>
    <n v="1"/>
    <n v="4200"/>
    <s v="A small external tank pack."/>
    <s v="precisionEngineering"/>
    <s v="FASA"/>
    <s v="Yes"/>
    <s v="No"/>
    <n v="5"/>
    <x v="0"/>
    <s v="Fuel Tank"/>
    <n v="4"/>
    <x v="1"/>
    <x v="1"/>
    <s v="false"/>
    <m/>
    <m/>
    <m/>
    <m/>
    <m/>
    <m/>
    <m/>
    <m/>
  </r>
  <r>
    <s v="FASAGeminiLFTExtSmMono"/>
    <x v="2533"/>
    <n v="1"/>
    <n v="4200"/>
    <s v="A small external tank, painted white."/>
    <s v="precisionEngineering"/>
    <s v="FASA"/>
    <s v="Yes"/>
    <s v="No"/>
    <n v="5"/>
    <x v="0"/>
    <s v="Fuel Tank"/>
    <n v="4"/>
    <x v="1"/>
    <x v="1"/>
    <s v="false"/>
    <m/>
    <m/>
    <m/>
    <m/>
    <m/>
    <m/>
    <m/>
    <m/>
  </r>
  <r>
    <s v="FASAGeminiLFTExtSmH2O2"/>
    <x v="2534"/>
    <n v="1"/>
    <n v="4200"/>
    <s v="A small external tank, painted orange."/>
    <s v="precisionEngineering"/>
    <s v="FASA"/>
    <s v="Yes"/>
    <s v="No"/>
    <n v="5"/>
    <x v="0"/>
    <s v="Fuel Tank"/>
    <n v="4"/>
    <x v="1"/>
    <x v="1"/>
    <s v="false"/>
    <m/>
    <m/>
    <m/>
    <m/>
    <m/>
    <m/>
    <m/>
    <m/>
  </r>
  <r>
    <s v="ExtCamRadialVErt"/>
    <x v="2535"/>
    <n v="80"/>
    <n v="800"/>
    <s v="Additional Camera (PART NOT SUPPORTED BY RP-0 OR RO)"/>
    <s v="scienceTech"/>
    <s v="ALCOR"/>
    <s v="No"/>
    <s v="No"/>
    <n v="6"/>
    <x v="7"/>
    <m/>
    <m/>
    <x v="11"/>
    <x v="1"/>
    <m/>
    <m/>
    <m/>
    <m/>
    <m/>
    <m/>
    <m/>
    <m/>
    <m/>
  </r>
  <r>
    <s v="CXA_GymHab"/>
    <x v="2536"/>
    <n v="12500"/>
    <n v="25000"/>
    <s v="|2M Series Habitation Module| Keep your crew in shape with cardio and resistance excercises. Complete with a television to help pass time while burning off the snacks from your bingefest. Fitness module complete with shower and lavatory for personal hygiene and relief. Toilet paper and shampoo not included."/>
    <s v="composites"/>
    <s v="CxAerospace"/>
    <s v="Yes"/>
    <s v="No"/>
    <n v="6"/>
    <x v="6"/>
    <s v="Station"/>
    <n v="9"/>
    <x v="9"/>
    <x v="0"/>
    <s v="false"/>
    <m/>
    <m/>
    <n v="1998"/>
    <m/>
    <m/>
    <m/>
    <m/>
    <m/>
  </r>
  <r>
    <s v="PROGRESS"/>
    <x v="2537"/>
    <n v="280"/>
    <n v="6400"/>
    <s v="The primary cargo transfer module of the Progress spacecraft. It can carry propellant, equipment and life support consumables. It also contains the control systems of the spacecraft."/>
    <s v="specializedConstruction"/>
    <s v="DECQ Soyuz"/>
    <s v="Yes"/>
    <s v="No"/>
    <n v="5"/>
    <x v="1"/>
    <s v="Probe"/>
    <m/>
    <x v="193"/>
    <x v="0"/>
    <s v="false"/>
    <s v="Progress M"/>
    <m/>
    <n v="1989"/>
    <m/>
    <m/>
    <m/>
    <m/>
    <m/>
  </r>
  <r>
    <s v="magellan"/>
    <x v="2538"/>
    <n v="3448"/>
    <n v="69778"/>
    <s v="Venusian spacecraft Magellan Plume configured by RealPlume."/>
    <s v="unmannedTech"/>
    <s v="RN US Probes"/>
    <s v="Yes"/>
    <s v="Yes"/>
    <n v="6"/>
    <x v="1"/>
    <s v="Probe"/>
    <m/>
    <x v="193"/>
    <x v="0"/>
    <s v="true"/>
    <s v="Magellan"/>
    <m/>
    <n v="1989"/>
    <m/>
    <m/>
    <m/>
    <m/>
    <m/>
  </r>
  <r>
    <s v="galileo_mb"/>
    <x v="2539"/>
    <n v="8816"/>
    <n v="176325"/>
    <s v="Galileo probe main body. Attach dish to top and atmospheric probe to bottom. Plume configured by RealPlume."/>
    <s v="unmannedTech"/>
    <s v="RN US Probes"/>
    <s v="Yes"/>
    <s v="Yes"/>
    <n v="6"/>
    <x v="1"/>
    <s v="Probe"/>
    <m/>
    <x v="193"/>
    <x v="0"/>
    <s v="true"/>
    <s v="Galileo"/>
    <m/>
    <n v="1989"/>
    <m/>
    <m/>
    <m/>
    <m/>
    <m/>
  </r>
  <r>
    <s v="galileo_probe_parachute"/>
    <x v="2540"/>
    <n v="30"/>
    <n v="500"/>
    <s v="Parachute for Galileo atmospheric probe. Attach to top of probe."/>
    <s v="unmannedTech"/>
    <s v="RN US Probes"/>
    <s v="Yes"/>
    <s v="Yes"/>
    <n v="6"/>
    <x v="1"/>
    <s v="Probe"/>
    <m/>
    <x v="193"/>
    <x v="0"/>
    <s v="true"/>
    <s v="Galileo"/>
    <m/>
    <n v="1989"/>
    <m/>
    <m/>
    <m/>
    <m/>
    <m/>
  </r>
  <r>
    <s v="SSTU-SC-C-HUS"/>
    <x v="2541"/>
    <n v="16000"/>
    <n v="48000"/>
    <s v="The Exploration Upper Stage (EUS) is being developed for SLS Block 1B and will enable large payloads to be injected on high energy trajectories to destinations throught the solar system. Plume configured by RealPlume."/>
    <s v="highPerformanceFuelSystems"/>
    <s v="SSTU"/>
    <s v="Yes"/>
    <s v="No"/>
    <n v="6"/>
    <x v="0"/>
    <s v="Fuel Tank"/>
    <n v="10"/>
    <x v="114"/>
    <x v="0"/>
    <s v="false"/>
    <s v="SLS EUS"/>
    <m/>
    <n v="2020"/>
    <m/>
    <m/>
    <m/>
    <m/>
    <m/>
  </r>
  <r>
    <s v="TALUS"/>
    <x v="2542"/>
    <n v="21000"/>
    <n v="68400"/>
    <s v="The Exploration Upper Stage (EUS) for the Space Launch System Blocks IB and II."/>
    <s v="veryHeavyRocketry"/>
    <s v="Chaka Monkey"/>
    <s v="Yes"/>
    <s v="No"/>
    <n v="6"/>
    <x v="0"/>
    <s v="Fuel Tank"/>
    <n v="10"/>
    <x v="114"/>
    <x v="0"/>
    <s v="false"/>
    <s v="SLS EUS"/>
    <m/>
    <n v="2020"/>
    <m/>
    <m/>
    <m/>
    <m/>
    <m/>
  </r>
  <r>
    <s v="XKarmonyStorModule_AdapterS6632"/>
    <x v="2543"/>
    <n v="4000"/>
    <n v="10400"/>
    <s v="A research laboratory module for on-orbit operations."/>
    <s v="spaceExploration"/>
    <s v="Chaka Monkey"/>
    <s v="Yes"/>
    <s v="No"/>
    <n v="4"/>
    <x v="6"/>
    <s v="Station"/>
    <n v="11"/>
    <x v="9"/>
    <x v="0"/>
    <s v="false"/>
    <m/>
    <m/>
    <n v="1998"/>
    <m/>
    <m/>
    <m/>
    <m/>
    <m/>
  </r>
  <r>
    <s v="x2MSleepH3abV4-2x"/>
    <x v="2544"/>
    <n v="12500"/>
    <n v="24000"/>
    <s v="A habitation module for the Exploration Station."/>
    <s v="specializedConstruction"/>
    <s v="Chaka Monkey"/>
    <s v="Yes"/>
    <s v="No"/>
    <n v="5"/>
    <x v="6"/>
    <s v="Station"/>
    <n v="11"/>
    <x v="85"/>
    <x v="0"/>
    <s v="false"/>
    <m/>
    <m/>
    <n v="2004"/>
    <m/>
    <m/>
    <m/>
    <m/>
    <m/>
  </r>
  <r>
    <s v="Xtrusslrg_argonXsmall"/>
    <x v="2545"/>
    <n v="1"/>
    <n v="7800"/>
    <s v="Flexible propellant depot for on-orbit operations."/>
    <s v="metaMaterials"/>
    <s v="Chaka Monkey"/>
    <s v="Yes"/>
    <s v="No"/>
    <n v="7"/>
    <x v="0"/>
    <s v="Fuel Tank"/>
    <n v="11"/>
    <x v="1"/>
    <x v="1"/>
    <s v="false"/>
    <m/>
    <m/>
    <m/>
    <m/>
    <m/>
    <m/>
    <m/>
    <m/>
  </r>
  <r>
    <s v="xKosmos_Balka_1_Tunnelx"/>
    <x v="2546"/>
    <n v="85"/>
    <n v="4000"/>
    <s v="A structural tunnel for crew transfer for linking living quarters."/>
    <s v="advConstruction"/>
    <s v="Chaka Monkey"/>
    <s v="Yes"/>
    <s v="No"/>
    <n v="4"/>
    <x v="6"/>
    <s v="Station"/>
    <n v="11"/>
    <x v="87"/>
    <x v="0"/>
    <s v="false"/>
    <m/>
    <m/>
    <n v="1970"/>
    <m/>
    <m/>
    <m/>
    <m/>
    <m/>
  </r>
  <r>
    <s v="x2MNode1x"/>
    <x v="2547"/>
    <n v="8000"/>
    <n v="18000"/>
    <s v="Station core hub for deep space exploration with four docking node attachment points."/>
    <s v="specializedConstruction"/>
    <s v="Chaka Monkey"/>
    <s v="Yes"/>
    <s v="No"/>
    <n v="5"/>
    <x v="6"/>
    <s v="Station"/>
    <n v="11"/>
    <x v="85"/>
    <x v="0"/>
    <s v="false"/>
    <m/>
    <m/>
    <n v="2004"/>
    <m/>
    <m/>
    <m/>
    <m/>
    <m/>
  </r>
  <r>
    <s v="ScienceBox"/>
    <x v="2548"/>
    <n v="1000"/>
    <n v="2200"/>
    <s v="After discovering that old snack boxes were also really effective at storing mystery goo and data tapes, Kerbal scientists created the Experiment Storage Unit to help Kerbalnauts bring their valuable science back to Kerbin, while avoiding the hazards of reentry, rough landings, and Jeb's piloting skills. (PART NOT SUPPORTED BY RP-0 OR RO)"/>
    <s v="basicScience"/>
    <s v="Squad"/>
    <s v="No"/>
    <s v="No"/>
    <n v="3"/>
    <x v="7"/>
    <m/>
    <m/>
    <x v="11"/>
    <x v="1"/>
    <m/>
    <m/>
    <m/>
    <m/>
    <m/>
    <m/>
    <m/>
    <m/>
    <m/>
  </r>
  <r>
    <s v="CXA_ELM_MiniLab"/>
    <x v="2549"/>
    <n v="8500"/>
    <n v="75000"/>
    <s v="|2M Series Science Module| Tight on space or funds? Still want high efficiency data to science conversion? The ELM is a pocket-sized science module that can be used to give just a bit more capacity to an existing lab, or to give you a standalone compact solution to meet your needs."/>
    <s v="advExploration"/>
    <s v="CxAerospace"/>
    <s v="Yes"/>
    <s v="No"/>
    <n v="5"/>
    <x v="6"/>
    <m/>
    <n v="9"/>
    <x v="9"/>
    <x v="0"/>
    <s v="false"/>
    <m/>
    <m/>
    <n v="1998"/>
    <m/>
    <m/>
    <m/>
    <m/>
    <m/>
  </r>
  <r>
    <s v="WBI_OmniWheel"/>
    <x v="2550"/>
    <n v="750"/>
    <n v="7200"/>
    <s v="Wild Blue Industries is proud to offer the M1A1 Mountain Goat, also known as the Omni Wheel. When coupled with the Buffalo Half-Chassis, the M1-A1 is great for building rovers that can enter and exit the Mk3 cargo bays. Just orient the half-chassis so that it is the length of a normal chassis, and attach your wheels. Additionally, the ability to eject the wheels is useful for moving a base module into place and then setting it on the ground."/>
    <s v="spaceExploration"/>
    <s v="WildBlue Buffalo Rover"/>
    <s v="Yes"/>
    <s v="No"/>
    <n v="4"/>
    <x v="16"/>
    <s v="Wheel"/>
    <m/>
    <x v="149"/>
    <x v="0"/>
    <s v="false"/>
    <s v="Apollo Rover"/>
    <m/>
    <n v="1971"/>
    <m/>
    <m/>
    <m/>
    <m/>
    <m/>
  </r>
  <r>
    <s v="dmbioDrill"/>
    <x v="2551"/>
    <n v="6500"/>
    <n v="15000"/>
    <s v="The ExoKerbol Core Drill (XKCD) is designed to collect subsurface core samples to search for signs of biological activity on atmospheric planets. Three drill core samples can be stored in the incubation chambers for return. Check drill animator orientation with the preview in the VAB/SPH."/>
    <s v="scienceTech"/>
    <s v="Dmagic Orbital Science"/>
    <s v="Yes"/>
    <s v="No"/>
    <n v="6"/>
    <x v="10"/>
    <s v="Core Drill"/>
    <m/>
    <x v="118"/>
    <x v="0"/>
    <s v="false"/>
    <s v="Viking"/>
    <m/>
    <n v="1975"/>
    <m/>
    <m/>
    <m/>
    <m/>
    <m/>
  </r>
  <r>
    <s v="argon-0625-1"/>
    <x v="2552"/>
    <n v="1"/>
    <n v="12250"/>
    <s v="The largest 0.625m tank out there for the noble gases of houses Argon, Xenon and Krypton. (PART NOT SUPPORTED BY RP-0 OR RO)"/>
    <s v="advIonPropulsion"/>
    <s v="Near Future Propulsion"/>
    <s v="No"/>
    <s v="No"/>
    <n v="8"/>
    <x v="7"/>
    <m/>
    <m/>
    <x v="11"/>
    <x v="1"/>
    <m/>
    <m/>
    <m/>
    <m/>
    <m/>
    <m/>
    <m/>
    <m/>
    <m/>
  </r>
  <r>
    <s v="argon-0625-2"/>
    <x v="2553"/>
    <n v="1"/>
    <n v="12250"/>
    <s v="This should be at least... five times bigger! (PART NOT SUPPORTED BY RP-0 OR RO)"/>
    <s v="ionPropulsion"/>
    <s v="Near Future Propulsion"/>
    <s v="No"/>
    <s v="No"/>
    <n v="7"/>
    <x v="7"/>
    <m/>
    <m/>
    <x v="11"/>
    <x v="1"/>
    <m/>
    <m/>
    <m/>
    <m/>
    <m/>
    <m/>
    <m/>
    <m/>
    <m/>
  </r>
  <r>
    <s v="argon-0625-3"/>
    <x v="2554"/>
    <n v="1"/>
    <n v="12250"/>
    <s v="The MICRON-A is the poor man's tiny electric propulsion tank. Well, we say that, but it's still ain't cheap. (PART NOT SUPPORTED BY RP-0 OR RO)"/>
    <s v="ionPropulsion"/>
    <s v="Near Future Propulsion"/>
    <s v="No"/>
    <s v="No"/>
    <n v="7"/>
    <x v="7"/>
    <m/>
    <m/>
    <x v="11"/>
    <x v="1"/>
    <m/>
    <m/>
    <m/>
    <m/>
    <m/>
    <m/>
    <m/>
    <m/>
    <m/>
  </r>
  <r>
    <s v="argon-125-1"/>
    <x v="2555"/>
    <n v="1"/>
    <n v="12250"/>
    <s v="Fuelling your spacecraft with medium-weight noble gas, this tank is a limited offer and won't be on the market forever. Get one now, before all of them... are gone. (PART NOT SUPPORTED BY RP-0 OR RO)"/>
    <s v="advGriddedThrusters"/>
    <s v="Near Future Propulsion"/>
    <s v="No"/>
    <s v="No"/>
    <n v="9"/>
    <x v="7"/>
    <m/>
    <m/>
    <x v="11"/>
    <x v="1"/>
    <m/>
    <m/>
    <m/>
    <m/>
    <m/>
    <m/>
    <m/>
    <m/>
    <m/>
  </r>
  <r>
    <s v="argon-125-2"/>
    <x v="2556"/>
    <n v="1"/>
    <n v="12250"/>
    <s v="There was some demand for a half-size ERG-30, so Argyle delivered a few of these. They have some interesting features and look like someone cut one of the ERG-30s in half."/>
    <s v="advGriddedThrusters"/>
    <s v="Near Future Propulsion"/>
    <s v="Yes"/>
    <s v="No"/>
    <n v="9"/>
    <x v="14"/>
    <s v="Fuel Tank"/>
    <n v="9"/>
    <x v="25"/>
    <x v="0"/>
    <s v="false"/>
    <m/>
    <m/>
    <n v="1998"/>
    <m/>
    <m/>
    <m/>
    <m/>
    <m/>
  </r>
  <r>
    <s v="argon-125-3"/>
    <x v="2557"/>
    <n v="1"/>
    <n v="12250"/>
    <s v="What a small tank! Hopefully it will come in handy, because it's just too cute to ignore! (PART NOT SUPPORTED BY RP-0 OR RO)"/>
    <s v="advIonPropulsion"/>
    <s v="Near Future Propulsion"/>
    <s v="No"/>
    <s v="No"/>
    <n v="8"/>
    <x v="7"/>
    <m/>
    <m/>
    <x v="11"/>
    <x v="1"/>
    <m/>
    <m/>
    <m/>
    <m/>
    <m/>
    <m/>
    <m/>
    <m/>
    <m/>
  </r>
  <r>
    <s v="rn_eos_ter_solarpanel"/>
    <x v="2558"/>
    <n v="800"/>
    <n v="16000"/>
    <s v="Large EOS solar array."/>
    <s v="largeElectrics"/>
    <s v="RN Solar Panels"/>
    <s v="Yes"/>
    <s v="Yes"/>
    <n v="4.5"/>
    <x v="5"/>
    <s v="Solar"/>
    <n v="9"/>
    <x v="74"/>
    <x v="0"/>
    <s v="true"/>
    <s v="Terra"/>
    <m/>
    <n v="1999"/>
    <m/>
    <m/>
    <m/>
    <m/>
    <m/>
  </r>
  <r>
    <s v="rn_eos_tdrs_solar_panel"/>
    <x v="2559"/>
    <n v="980"/>
    <n v="19600"/>
    <s v="Large EOS solar array."/>
    <s v="largeElectrics"/>
    <s v="RN Solar Panels"/>
    <s v="Yes"/>
    <s v="Yes"/>
    <n v="4.5"/>
    <x v="5"/>
    <s v="Solar"/>
    <n v="8"/>
    <x v="122"/>
    <x v="0"/>
    <s v="true"/>
    <s v="TDRS"/>
    <m/>
    <n v="1983"/>
    <m/>
    <m/>
    <m/>
    <m/>
    <m/>
  </r>
  <r>
    <s v="rn_eos_aa_solarpanel"/>
    <x v="2560"/>
    <n v="1500"/>
    <n v="30000"/>
    <s v="Large EOS solar array."/>
    <s v="specializedElectrics"/>
    <s v="RN Solar Panels"/>
    <s v="Yes"/>
    <s v="Yes"/>
    <n v="7"/>
    <x v="5"/>
    <s v="Solar"/>
    <n v="9"/>
    <x v="74"/>
    <x v="0"/>
    <s v="true"/>
    <s v="Aqua"/>
    <m/>
    <n v="2002"/>
    <m/>
    <m/>
    <m/>
    <m/>
    <m/>
  </r>
  <r>
    <s v="SXTEntenteCordiale"/>
    <x v="2561"/>
    <n v="5320"/>
    <n v="106400"/>
    <s v="Cockpit for the Aerospatiale-BAC Concorde, turbojet-powered, supersonic, passenger jet airliner."/>
    <s v="heavyAerodynamics"/>
    <s v="SXT"/>
    <s v="Yes"/>
    <s v="Yes"/>
    <n v="5"/>
    <x v="11"/>
    <s v="Cockpit"/>
    <n v="6"/>
    <x v="187"/>
    <x v="0"/>
    <s v="true"/>
    <s v="Concorde"/>
    <m/>
    <n v="1969"/>
    <m/>
    <m/>
    <m/>
    <m/>
    <m/>
  </r>
  <r>
    <s v="turboFanSize2"/>
    <x v="2562"/>
    <n v="850"/>
    <n v="17000"/>
    <s v="The CF6 series high bypass turbofan powers B747, B767, DC-10 and A300 civil aircraft. 233.5kN thrust, SFC 0.376 lb/lbf-hr. Plume configured by RealPlume."/>
    <s v="heavyAerodynamics"/>
    <s v="Squad"/>
    <s v="Yes"/>
    <s v="Yes"/>
    <n v="5"/>
    <x v="11"/>
    <s v="Engine"/>
    <n v="6"/>
    <x v="187"/>
    <x v="0"/>
    <s v="true"/>
    <s v="Boeing 747, 767, DC-10"/>
    <m/>
    <n v="1969"/>
    <m/>
    <m/>
    <m/>
    <m/>
    <m/>
  </r>
  <r>
    <s v="XstrutOctoX"/>
    <x v="2563"/>
    <n v="20"/>
    <n v="6400"/>
    <s v="A generic engine mount. (PART NOT SUPPORTED BY RP-0, RO IN PROGRESS)"/>
    <s v="composites"/>
    <s v="Chaka Monkey"/>
    <s v="Yes"/>
    <s v="No"/>
    <n v="6"/>
    <x v="0"/>
    <s v="Adapter"/>
    <m/>
    <x v="60"/>
    <x v="0"/>
    <s v="false"/>
    <m/>
    <m/>
    <n v="1961"/>
    <m/>
    <m/>
    <m/>
    <m/>
    <m/>
  </r>
  <r>
    <s v="FASAApolloStrS1BPlate"/>
    <x v="2564"/>
    <n v="100"/>
    <n v="3500"/>
    <s v="Engine mounting part for multiple engines."/>
    <s v="advConstruction"/>
    <s v="FASA"/>
    <s v="Yes"/>
    <s v="Yes"/>
    <n v="4"/>
    <x v="0"/>
    <s v="Adapter"/>
    <m/>
    <x v="43"/>
    <x v="0"/>
    <s v="true"/>
    <m/>
    <m/>
    <n v="1964"/>
    <m/>
    <m/>
    <m/>
    <m/>
    <m/>
  </r>
  <r>
    <s v="FASAApolloStrS1BPlateNova"/>
    <x v="2564"/>
    <n v="100"/>
    <n v="3500"/>
    <s v="Engine mounting part for multiple engines."/>
    <s v="specializedConstruction"/>
    <s v="FASA"/>
    <s v="Yes"/>
    <s v="Yes"/>
    <n v="5"/>
    <x v="0"/>
    <s v="Adapter"/>
    <m/>
    <x v="0"/>
    <x v="0"/>
    <s v="true"/>
    <m/>
    <m/>
    <n v="1967"/>
    <m/>
    <m/>
    <m/>
    <m/>
    <m/>
  </r>
  <r>
    <s v="mk2FuselageShortLFO"/>
    <x v="2565"/>
    <n v="1"/>
    <n v="18500"/>
    <s v="This airframe fuselage features the latest in lifting technology. Not only does it stay together during flight, it's sleek design makes your plane just that much speedier! Now comes with at least 100% more Oxidiser. (PART NOT COSTED BY RP-0 BUT IN CORRECT NODE)"/>
    <s v="advAerodynamics"/>
    <s v="Squad"/>
    <s v="Yes"/>
    <s v="No Cost"/>
    <n v="5"/>
    <x v="11"/>
    <s v="Hull"/>
    <n v="6"/>
    <x v="194"/>
    <x v="0"/>
    <s v="false"/>
    <m/>
    <m/>
    <n v="1970"/>
    <m/>
    <m/>
    <m/>
    <m/>
    <m/>
  </r>
  <r>
    <s v="mk2FuselageShortMono"/>
    <x v="2566"/>
    <n v="1"/>
    <n v="18500"/>
    <s v="This airframe fuselage features the latest in lifting technology. Not only does it stay together during flight, it's sleek design makes your plane just that much speedier! Bursting to the brim with Monopropellant for all your attitude control needs! (PART NOT COSTED BY RP-0 BUT IN CORRECT NODE)"/>
    <s v="advAerodynamics"/>
    <s v="Squad"/>
    <s v="Yes"/>
    <s v="No Cost"/>
    <n v="5"/>
    <x v="11"/>
    <s v="Hull"/>
    <n v="6"/>
    <x v="194"/>
    <x v="0"/>
    <s v="false"/>
    <m/>
    <m/>
    <n v="1970"/>
    <m/>
    <m/>
    <m/>
    <m/>
    <m/>
  </r>
  <r>
    <s v="mk2FuselageShortLiquid"/>
    <x v="2567"/>
    <n v="1"/>
    <n v="18500"/>
    <s v="This airframe fuselage features the latest in lifting technology. Not only does it stay together during flight, it's sleek design makes your plane just that much speedier! Only carries Liquid Fuel. (PART NOT COSTED BY RP-0 BUT IN CORRECT NODE)"/>
    <s v="advAerodynamics"/>
    <s v="Squad"/>
    <s v="Yes"/>
    <s v="No Cost"/>
    <n v="5"/>
    <x v="11"/>
    <s v="Hull"/>
    <n v="6"/>
    <x v="194"/>
    <x v="0"/>
    <s v="false"/>
    <m/>
    <m/>
    <n v="1970"/>
    <m/>
    <m/>
    <m/>
    <m/>
    <m/>
  </r>
  <r>
    <s v="mk2FuselageLongLFO"/>
    <x v="2568"/>
    <n v="1"/>
    <n v="18500"/>
    <s v="This airframe fuselage features the latest in lifting technology. Not only does it stay together during flight, it's sleek design makes your plane just that much speedier! Now comes with at least 100% more Oxidiser. (PART NOT COSTED BY RP-0 BUT IN CORRECT NODE)"/>
    <s v="advAerodynamics"/>
    <s v="Squad"/>
    <s v="Yes"/>
    <s v="No Cost"/>
    <n v="5"/>
    <x v="11"/>
    <s v="Hull"/>
    <n v="6"/>
    <x v="194"/>
    <x v="0"/>
    <s v="false"/>
    <m/>
    <m/>
    <n v="1970"/>
    <m/>
    <m/>
    <m/>
    <m/>
    <m/>
  </r>
  <r>
    <s v="mk2Fuselage"/>
    <x v="2569"/>
    <n v="1"/>
    <n v="18500"/>
    <s v="This airframe fuselage features the latest in lifting technology. Not only does it stay together during flight, it's sleek design makes your plane just that much speedier! Only carries Liquid Fuel. (PART NOT COSTED BY RP-0 BUT IN CORRECT NODE)"/>
    <s v="advAerodynamics"/>
    <s v="Squad"/>
    <s v="Yes"/>
    <s v="No Cost"/>
    <n v="5"/>
    <x v="11"/>
    <s v="Hull"/>
    <n v="6"/>
    <x v="194"/>
    <x v="0"/>
    <s v="false"/>
    <m/>
    <m/>
    <n v="1970"/>
    <m/>
    <m/>
    <m/>
    <m/>
    <m/>
  </r>
  <r>
    <s v="mk2CrewCabin"/>
    <x v="2570"/>
    <n v="6000"/>
    <n v="120000"/>
    <s v="A Mk2 Profile Compliant, compact and eco-friendly crew transportation module, made from up to 80% recycled aircraft components. C7 Engineers insist that all recycled components were meticulously scrubbed clean before assembly, and take no responsibility for any odd smells that may be detected inside and/or around the unit."/>
    <s v="advAerodynamics"/>
    <s v="Squad"/>
    <s v="Yes"/>
    <s v="Yes"/>
    <n v="5"/>
    <x v="11"/>
    <s v="Cockpit"/>
    <n v="6"/>
    <x v="194"/>
    <x v="0"/>
    <s v="true"/>
    <m/>
    <m/>
    <n v="1970"/>
    <m/>
    <m/>
    <m/>
    <m/>
    <m/>
  </r>
  <r>
    <s v="mk2Cockpit_Standard"/>
    <x v="2571"/>
    <n v="15000"/>
    <n v="300000"/>
    <s v="Fits not one, but two Kerbals! This spearhead-shaped new Mk2 design from the lovable folks over at the C7 Aerospace Division should help you pierce the great blue yonder known as the Sky."/>
    <s v="advAerodynamics"/>
    <s v="Squad"/>
    <s v="Yes"/>
    <s v="Yes"/>
    <n v="5"/>
    <x v="11"/>
    <s v="Cockpit"/>
    <n v="6"/>
    <x v="194"/>
    <x v="0"/>
    <s v="true"/>
    <m/>
    <m/>
    <n v="1970"/>
    <m/>
    <m/>
    <m/>
    <m/>
    <m/>
  </r>
  <r>
    <s v="mk2CargoBayL"/>
    <x v="2572"/>
    <n v="2500"/>
    <n v="100000"/>
    <s v="The longer version of the shorter cargo bay. Some ask us just how long is it? It's exactly double the length of the other one."/>
    <s v="advAerodynamics"/>
    <s v="Squad"/>
    <s v="Yes"/>
    <s v="Yes"/>
    <n v="5"/>
    <x v="11"/>
    <s v="Cargo"/>
    <n v="6"/>
    <x v="194"/>
    <x v="0"/>
    <s v="true"/>
    <m/>
    <m/>
    <n v="1970"/>
    <m/>
    <m/>
    <m/>
    <m/>
    <m/>
  </r>
  <r>
    <s v="mk2CargoBayS"/>
    <x v="2573"/>
    <n v="1250"/>
    <n v="100000"/>
    <s v="Ever wanted to deploy small items into space such as Cubesats, ion-powered Probes or Kerbals? This is just the part for you! (Disclaimer: C7 Aerospace does not condone the deployment of Kerbals into space via Cargo Bays.)"/>
    <s v="advAerodynamics"/>
    <s v="Squad"/>
    <s v="Yes"/>
    <s v="Yes"/>
    <n v="5"/>
    <x v="11"/>
    <s v="Cargo"/>
    <n v="6"/>
    <x v="194"/>
    <x v="0"/>
    <s v="true"/>
    <m/>
    <m/>
    <n v="1970"/>
    <m/>
    <m/>
    <m/>
    <m/>
    <m/>
  </r>
  <r>
    <s v="CXA_EETCS"/>
    <x v="2574"/>
    <n v="2250"/>
    <n v="11000"/>
    <s v="A deployable thermal control system consisting of multiple liquid cooled radiator panels."/>
    <s v="advElectrics"/>
    <s v="CxAerospace"/>
    <s v="Yes"/>
    <s v="No"/>
    <n v="4"/>
    <x v="6"/>
    <s v="Radiator"/>
    <m/>
    <x v="9"/>
    <x v="0"/>
    <s v="false"/>
    <s v="ISS EETCS"/>
    <m/>
    <n v="2000"/>
    <m/>
    <m/>
    <m/>
    <m/>
    <m/>
  </r>
  <r>
    <s v="EjectionModule"/>
    <x v="2575"/>
    <n v="666"/>
    <n v="616"/>
    <s v="Seat Ejection Module.  Add this module to any command pod enable the crew pilot ejection feature for a single crew member FROM THAT POD.  Parachute will auto-deploy once it is safe to do so.  Crew will be ejected from the nearest available, unobstructed hatch.  You can add multiple modules for more ejection seats. (PART NOT SUPPORTED BY RP-0 OR RO)"/>
    <s v="supersonicFlight"/>
    <s v="Vanguard Technologies"/>
    <s v="No"/>
    <s v="No"/>
    <n v="3"/>
    <x v="7"/>
    <s v="Cockpit"/>
    <m/>
    <x v="11"/>
    <x v="1"/>
    <s v="false"/>
    <s v="Vostok"/>
    <m/>
    <n v="1961"/>
    <m/>
    <m/>
    <m/>
    <m/>
    <m/>
  </r>
  <r>
    <s v="EjectionCover2A"/>
    <x v="2576"/>
    <n v="400"/>
    <n v="616"/>
    <s v="Seat Ejection Module.  Add this module to any command pod enable the crew pilot ejection feature for up to 3 crew members FROM THAT POD.  Parachute will auto-deploy once it is safe to do so.  Crew will be ejected from the nearest available, unobstructed hatch.  You can add multiple modules for more ejection seats. (PART NOT SUPPORTED BY RP-0 OR RO)"/>
    <s v="highAltitudeFlight"/>
    <s v="Vanguard Technologies"/>
    <s v="No"/>
    <s v="No"/>
    <n v="3"/>
    <x v="7"/>
    <s v="Cockpit"/>
    <m/>
    <x v="11"/>
    <x v="1"/>
    <s v="false"/>
    <s v="Vostok"/>
    <m/>
    <n v="1961"/>
    <m/>
    <m/>
    <m/>
    <m/>
    <m/>
  </r>
  <r>
    <s v="ADVINTER"/>
    <x v="2577"/>
    <n v="1"/>
    <n v="600"/>
    <s v="Nothing is really known about this thing. Use it at your own risk."/>
    <s v="basicRocketry"/>
    <s v="Chaka Monkey"/>
    <s v="Yes"/>
    <s v="No"/>
    <n v="1"/>
    <x v="0"/>
    <s v="Fuel Tank"/>
    <m/>
    <x v="114"/>
    <x v="0"/>
    <s v="false"/>
    <s v="SLS EDS"/>
    <m/>
    <n v="2022"/>
    <m/>
    <m/>
    <m/>
    <m/>
    <m/>
  </r>
  <r>
    <s v="XNP_lft_W375x3SHORTW"/>
    <x v="2578"/>
    <n v="1"/>
    <n v="1600"/>
    <s v="A generic cryogenic propellant tank for the Earth Departure Stage (EDS)."/>
    <s v="basicRocketry"/>
    <s v="Chaka Monkey"/>
    <s v="Yes"/>
    <s v="No"/>
    <n v="1"/>
    <x v="0"/>
    <s v="Fuel Tank"/>
    <m/>
    <x v="114"/>
    <x v="0"/>
    <s v="false"/>
    <s v="SLS EDS"/>
    <m/>
    <n v="2022"/>
    <m/>
    <m/>
    <m/>
    <m/>
    <m/>
  </r>
  <r>
    <s v="XNP_lft_xtrt3mCCB8MAx2"/>
    <x v="2579"/>
    <n v="1"/>
    <n v="3000"/>
    <s v="A generic cryogenic propellant tank for the Space Launch System Earth Departure Stage (EDS)."/>
    <s v="veryHeavyRocketry"/>
    <s v="Chaka Monkey"/>
    <s v="Yes"/>
    <s v="No"/>
    <n v="6"/>
    <x v="0"/>
    <s v="Fuel Tank"/>
    <n v="11"/>
    <x v="114"/>
    <x v="0"/>
    <s v="false"/>
    <s v="SLS EDS"/>
    <m/>
    <n v="2022"/>
    <m/>
    <m/>
    <m/>
    <m/>
    <m/>
  </r>
  <r>
    <s v="foldingRadSmall"/>
    <x v="2580"/>
    <n v="450"/>
    <n v="2200"/>
    <s v="A small retractable External Active Thermal Control System radiator."/>
    <s v="electrics"/>
    <s v="Squad"/>
    <s v="Yes"/>
    <s v="No"/>
    <n v="3"/>
    <x v="6"/>
    <s v="Radiator"/>
    <m/>
    <x v="9"/>
    <x v="0"/>
    <s v="false"/>
    <s v="ISS EATCS"/>
    <m/>
    <n v="2000"/>
    <m/>
    <m/>
    <m/>
    <m/>
    <m/>
  </r>
  <r>
    <s v="foldingRadMed"/>
    <x v="2581"/>
    <n v="2250"/>
    <n v="11000"/>
    <s v="A medium retractable External Active Thermal Control System radiator."/>
    <s v="advElectrics"/>
    <s v="Squad"/>
    <s v="Yes"/>
    <s v="No"/>
    <n v="4"/>
    <x v="6"/>
    <s v="Radiator"/>
    <m/>
    <x v="9"/>
    <x v="0"/>
    <s v="false"/>
    <s v="ISS EATCS"/>
    <m/>
    <n v="2000"/>
    <m/>
    <m/>
    <m/>
    <m/>
    <m/>
  </r>
  <r>
    <s v="foldingRadLarge"/>
    <x v="2582"/>
    <n v="9000"/>
    <n v="45000"/>
    <s v="A large retractable External Active Thermal Control System radiator."/>
    <s v="largeElectrics"/>
    <s v="Squad"/>
    <s v="Yes"/>
    <s v="No"/>
    <n v="4.5"/>
    <x v="6"/>
    <s v="Radiator"/>
    <m/>
    <x v="9"/>
    <x v="0"/>
    <s v="false"/>
    <s v="ISS EATCS"/>
    <m/>
    <n v="2000"/>
    <m/>
    <m/>
    <m/>
    <m/>
    <m/>
  </r>
  <r>
    <s v="radPanelSm"/>
    <x v="2583"/>
    <n v="150"/>
    <n v="1500"/>
    <s v="A small surface - mounted External Active Thermal Control System radiator panel."/>
    <s v="survivability"/>
    <s v="Squad"/>
    <s v="Yes"/>
    <s v="No"/>
    <n v="1.5"/>
    <x v="6"/>
    <s v="Radiator"/>
    <m/>
    <x v="9"/>
    <x v="0"/>
    <s v="false"/>
    <s v="ISS EATCS"/>
    <m/>
    <n v="2000"/>
    <m/>
    <m/>
    <m/>
    <m/>
    <m/>
  </r>
  <r>
    <s v="radPanelLg"/>
    <x v="2584"/>
    <n v="450"/>
    <n v="2200"/>
    <s v="A large surface - mounted External Active Thermal Control System radiator panel."/>
    <s v="basicScience"/>
    <s v="Squad"/>
    <s v="Yes"/>
    <s v="No"/>
    <n v="3"/>
    <x v="6"/>
    <s v="Radiator"/>
    <m/>
    <x v="9"/>
    <x v="0"/>
    <s v="false"/>
    <s v="ISS EATCS"/>
    <m/>
    <n v="2000"/>
    <m/>
    <m/>
    <m/>
    <m/>
    <m/>
  </r>
  <r>
    <s v="radPanelEdge"/>
    <x v="2585"/>
    <n v="450"/>
    <n v="2200"/>
    <s v="A radial surface - mounted External Active Thermal Control System radiator panel."/>
    <s v="basicScience"/>
    <s v="Squad"/>
    <s v="Yes"/>
    <s v="No"/>
    <n v="3"/>
    <x v="6"/>
    <s v="Radiator"/>
    <m/>
    <x v="9"/>
    <x v="0"/>
    <s v="false"/>
    <s v="ISS EATCS"/>
    <m/>
    <n v="2000"/>
    <m/>
    <m/>
    <m/>
    <m/>
    <m/>
  </r>
  <r>
    <s v="XstrutConnectorMediumX"/>
    <x v="2586"/>
    <n v="230"/>
    <n v="600"/>
    <s v="A medium strength structural connector."/>
    <s v="basicRocketry"/>
    <s v="Chaka Monkey"/>
    <s v="Yes"/>
    <s v="No"/>
    <n v="1"/>
    <x v="0"/>
    <s v="Strut"/>
    <n v="2"/>
    <x v="1"/>
    <x v="1"/>
    <s v="false"/>
    <m/>
    <m/>
    <m/>
    <m/>
    <m/>
    <m/>
    <m/>
    <m/>
  </r>
  <r>
    <s v="strutConnectorMedium"/>
    <x v="2587"/>
    <n v="100"/>
    <n v="4500"/>
    <s v="The Strut Connector is highly regarded by many spacecraft engineers as they help in constructing more stable spacecraft. Once both sides are connected, a structural beam is created to link both ends, allowing for sturdier (and heavier) construction."/>
    <s v="advConstruction"/>
    <s v="KW Rocketry"/>
    <s v="Yes"/>
    <s v="No"/>
    <n v="4"/>
    <x v="0"/>
    <s v="Strut"/>
    <n v="4"/>
    <x v="1"/>
    <x v="1"/>
    <s v="false"/>
    <m/>
    <m/>
    <m/>
    <m/>
    <m/>
    <m/>
    <m/>
    <m/>
  </r>
  <r>
    <s v="strutConnectorHeavy"/>
    <x v="2588"/>
    <n v="150"/>
    <n v="9000"/>
    <s v="The Strut Connector is highly regarded by many spacecraft engineers as they help in constructing more stable spacecraft. Once both sides are connected, a structural beam is created to link both ends, allowing for sturdier (and heavier) construction."/>
    <s v="metaMaterials"/>
    <s v="KW Rocketry"/>
    <s v="Yes"/>
    <s v="No"/>
    <n v="7"/>
    <x v="0"/>
    <s v="Strut"/>
    <n v="4"/>
    <x v="1"/>
    <x v="1"/>
    <s v="false"/>
    <m/>
    <m/>
    <m/>
    <m/>
    <m/>
    <m/>
    <m/>
    <m/>
  </r>
  <r>
    <s v="strutConnector"/>
    <x v="2589"/>
    <n v="5"/>
    <n v="100"/>
    <s v="The Strut Connector is highly regarded by many spacecraft engineers as they help in constructing more stable spacecraft. Once both sides are connected, a structural beam is created to link both ends, allowing for sturdier (and heavier) construction."/>
    <s v="start"/>
    <s v="Squad"/>
    <s v="Yes"/>
    <s v="Yes"/>
    <n v="0"/>
    <x v="0"/>
    <m/>
    <n v="0"/>
    <x v="1"/>
    <x v="0"/>
    <s v="true"/>
    <m/>
    <m/>
    <n v="0"/>
    <m/>
    <m/>
    <m/>
    <m/>
    <m/>
  </r>
  <r>
    <s v="SXTmeadowlark"/>
    <x v="2590"/>
    <n v="3400"/>
    <n v="2800"/>
    <s v="The EAS 316 is a lightweight observation pod that works in the same was as the EAS-1 External Command Seat. Features a 'No key' start button, though that just means that the pilots have normally gone back to the KSC to find the non-existent keys on launch. (PART NOT SUPPORTED BY RP-0 OR RO)"/>
    <s v="fieldScience"/>
    <s v="SXT"/>
    <s v="No"/>
    <s v="No"/>
    <n v="6"/>
    <x v="7"/>
    <m/>
    <m/>
    <x v="11"/>
    <x v="1"/>
    <m/>
    <m/>
    <m/>
    <m/>
    <m/>
    <m/>
    <m/>
    <m/>
    <m/>
  </r>
  <r>
    <s v="SUPERSTRUTCONNECTOR"/>
    <x v="2591"/>
    <n v="60"/>
    <n v="120"/>
    <s v="A high strength structural connector."/>
    <s v="stability"/>
    <s v="Chaka Monkey"/>
    <s v="Yes"/>
    <s v="No"/>
    <n v="2"/>
    <x v="0"/>
    <s v="Strut"/>
    <n v="2"/>
    <x v="1"/>
    <x v="1"/>
    <s v="false"/>
    <m/>
    <m/>
    <m/>
    <m/>
    <m/>
    <m/>
    <m/>
    <m/>
  </r>
  <r>
    <s v="seatExternalCmd"/>
    <x v="2592"/>
    <n v="250"/>
    <n v="500"/>
    <s v="The EAS-1 External Command Seat provides all the controls needed to fully operate a spacecraft, just like a command pod, but without such needless frivolities as &quot;pressurized interiors&quot;, or &quot;seat belts&quot;. It's bare-bones, pedal-to-the-metal efficiency at its finest."/>
    <s v="fieldScience"/>
    <s v="Squad"/>
    <s v="Yes"/>
    <s v="Yes"/>
    <n v="6"/>
    <x v="2"/>
    <s v="Command Module"/>
    <m/>
    <x v="2"/>
    <x v="0"/>
    <s v="true"/>
    <m/>
    <m/>
    <n v="1971"/>
    <s v="Apollo Rover"/>
    <m/>
    <m/>
    <m/>
    <m/>
  </r>
  <r>
    <s v="galileo_probe_hs_parachute"/>
    <x v="2593"/>
    <n v="20"/>
    <n v="250"/>
    <s v="Parachute for Galileo atmospheric probe heatshield. Attach to top of heatshield."/>
    <s v="unmannedTech"/>
    <s v="RN US Probes"/>
    <s v="Yes"/>
    <s v="Yes"/>
    <n v="6"/>
    <x v="1"/>
    <s v="Probe"/>
    <m/>
    <x v="193"/>
    <x v="0"/>
    <s v="true"/>
    <s v="Galileo"/>
    <m/>
    <n v="1989"/>
    <m/>
    <m/>
    <m/>
    <m/>
    <m/>
  </r>
  <r>
    <s v="CECE-High"/>
    <x v="2594"/>
    <m/>
    <m/>
    <m/>
    <s v="hydroloxTL7"/>
    <s v="Engine_Config"/>
    <s v="Yes"/>
    <m/>
    <n v="8"/>
    <x v="8"/>
    <m/>
    <n v="10"/>
    <x v="45"/>
    <x v="0"/>
    <m/>
    <m/>
    <s v="RL10"/>
    <n v="2020"/>
    <m/>
    <m/>
    <m/>
    <m/>
    <m/>
  </r>
  <r>
    <s v="KWsrbGlobeX5"/>
    <x v="922"/>
    <n v="6000"/>
    <n v="120000"/>
    <s v="Solid booster as found on the Ariane 5. Sky rockets in flight. Burn time 124 seconds. Plume configured by RealPlume."/>
    <s v="specializedFuelStorage"/>
    <s v="KW Rocketry"/>
    <s v="Yes"/>
    <s v="Yes"/>
    <n v="7"/>
    <x v="4"/>
    <m/>
    <m/>
    <x v="90"/>
    <x v="0"/>
    <s v="true"/>
    <s v="Ariane 5 (EAP-241)"/>
    <s v="EAP-241"/>
    <n v="2002"/>
    <m/>
    <m/>
    <m/>
    <m/>
    <s v="KWsrbGlobeX5,RSBengineArianeVSRB"/>
  </r>
  <r>
    <s v="Ariane5_EAP"/>
    <x v="2595"/>
    <n v="6000"/>
    <n v="120000"/>
    <s v="Ariane 5's solid booster"/>
    <s v="veryHeavyRocketry"/>
    <s v="ESA Launchers"/>
    <s v="Yes"/>
    <s v="Yes"/>
    <n v="6"/>
    <x v="4"/>
    <m/>
    <m/>
    <x v="90"/>
    <x v="0"/>
    <s v="true"/>
    <s v="Ariane 5 (EAP-241)"/>
    <m/>
    <n v="2002"/>
    <m/>
    <s v="Same as other EAP-241"/>
    <d v="2017-05-16T00:00:00"/>
    <m/>
    <m/>
  </r>
  <r>
    <s v="CECE-Base"/>
    <x v="2596"/>
    <m/>
    <m/>
    <m/>
    <s v="hydroloxTL7"/>
    <s v="Engine_Config"/>
    <s v="Yes"/>
    <m/>
    <n v="8"/>
    <x v="8"/>
    <m/>
    <n v="10"/>
    <x v="45"/>
    <x v="0"/>
    <m/>
    <m/>
    <s v="RL10"/>
    <n v="2020"/>
    <m/>
    <m/>
    <m/>
    <m/>
    <m/>
  </r>
  <r>
    <s v="Vinci-180"/>
    <x v="2597"/>
    <m/>
    <m/>
    <m/>
    <m/>
    <s v="Engine_Config"/>
    <s v="Yes"/>
    <m/>
    <e v="#N/A"/>
    <x v="8"/>
    <m/>
    <n v="10"/>
    <x v="45"/>
    <x v="0"/>
    <m/>
    <s v="Replacement for RL10"/>
    <s v="RL60"/>
    <n v="2020"/>
    <m/>
    <m/>
    <m/>
    <m/>
    <m/>
  </r>
  <r>
    <s v="FASAE1"/>
    <x v="895"/>
    <n v="1300"/>
    <n v="60000"/>
    <s v="Pump-fed kerolox open cycle (gas generator) booster engine developed from LR79/89. Backup proposal for the first stage engine on the Titan 1 ICBM, and proposed first stage engine on the Saturn 1 but ultimately never flown (4 E-1s replaced with 8 H-1s). Diameter: [2.14 m]. Plume configured by RealPlume."/>
    <s v="advRocketry"/>
    <s v="FASA"/>
    <s v="Yes"/>
    <s v="Yes"/>
    <n v="3"/>
    <x v="12"/>
    <m/>
    <m/>
    <x v="128"/>
    <x v="0"/>
    <s v="true"/>
    <s v="E-1"/>
    <s v="E1"/>
    <n v="1963"/>
    <m/>
    <m/>
    <m/>
    <m/>
    <s v="FASAE1,SHIP_E1,RO-E1"/>
  </r>
  <r>
    <s v="SHIP_E1"/>
    <x v="895"/>
    <n v="1300"/>
    <n v="60000"/>
    <s v="Pump-fed kerolox open cycle (gas generator) booster engine developed from LR79/89. Backup proposal for the first stage engine on the Titan 1 ICBM, and proposed first stage engine on the Saturn 1 but ultimately never flown (4 E-1s replaced with 8 H-1s). Diameter: [2.14 m]. Plume configured by RealPlume."/>
    <s v="advRocketry"/>
    <s v="RO-Extended"/>
    <s v="Yes"/>
    <s v="Yes"/>
    <n v="3"/>
    <x v="12"/>
    <m/>
    <m/>
    <x v="128"/>
    <x v="0"/>
    <s v="true"/>
    <s v="E-1"/>
    <s v="E1"/>
    <n v="1963"/>
    <m/>
    <m/>
    <m/>
    <m/>
    <s v="FASAE1,SHIP_E1,RO-E1"/>
  </r>
  <r>
    <s v="RO-E1"/>
    <x v="895"/>
    <n v="1300"/>
    <n v="60000"/>
    <s v="Pump-fed kerolox open cycle (gas generator) booster engine developed from LR79/89. Backup proposal for the first stage engine on the Titan 1 ICBM, and proposed first stage engine on the Saturn 1 but ultimately never flown (4 E-1s replaced with 8 H-1s). Diameter: [2.14 m]. Plume configured by RealPlume."/>
    <s v="advRocketry"/>
    <s v="Squad"/>
    <s v="Yes"/>
    <s v="Yes"/>
    <n v="3"/>
    <x v="12"/>
    <m/>
    <m/>
    <x v="128"/>
    <x v="0"/>
    <s v="true"/>
    <s v="E-1"/>
    <s v="E1"/>
    <n v="1963"/>
    <m/>
    <m/>
    <m/>
    <m/>
    <s v="FASAE1,SHIP_E1,RO-E1"/>
  </r>
  <r>
    <s v="dmDAN"/>
    <x v="2598"/>
    <n v="5500"/>
    <n v="13000"/>
    <s v="The Dynamic Albedo of Neutrons instrument scans the upper layers of the surface to detect any hydrogen molecules within, specifically searching for water."/>
    <s v="advElectrics"/>
    <s v="Dmagic Orbital Science"/>
    <s v="Yes"/>
    <s v="No"/>
    <n v="4"/>
    <x v="10"/>
    <m/>
    <n v="10"/>
    <x v="17"/>
    <x v="0"/>
    <s v="false"/>
    <s v="Curiosity"/>
    <m/>
    <n v="2011"/>
    <m/>
    <m/>
    <m/>
    <m/>
    <m/>
  </r>
  <r>
    <s v="ionXenon-0625-3"/>
    <x v="2599"/>
    <n v="9486"/>
    <n v="59750"/>
    <s v="The Dual Stage 4 Grid Ion Thruster was developed primarily by the European Space Agency for a variety of future deep space missions.  This version is their most robust design, designed for deep space missions. Requires 50kW of electrical power.  NOTE: This engine is based on technical design and test articles."/>
    <s v="expGriddedThrusters"/>
    <s v="Near Future Propulsion"/>
    <s v="Yes"/>
    <s v="Yes"/>
    <n v="10"/>
    <x v="14"/>
    <s v="Electric Engine"/>
    <n v="11"/>
    <x v="31"/>
    <x v="0"/>
    <s v="true"/>
    <m/>
    <m/>
    <n v="2014"/>
    <m/>
    <m/>
    <m/>
    <m/>
    <m/>
  </r>
  <r>
    <s v="mpdt-125"/>
    <x v="2600"/>
    <n v="16614"/>
    <n v="23000"/>
    <s v="We added more and more magnets to the small magnetoplasmadynamic thruster, until we ran out of magnets. Then some more pipe, and some more wires. Then we bought some more magnets. This was the result."/>
    <s v="plasmaPropulsion"/>
    <s v="Near Future Propulsion"/>
    <s v="Yes"/>
    <s v="Yes"/>
    <n v="9"/>
    <x v="14"/>
    <s v="Electric Engine"/>
    <n v="10"/>
    <x v="32"/>
    <x v="0"/>
    <s v="true"/>
    <m/>
    <m/>
    <n v="2035"/>
    <s v="Larger, so generation after"/>
    <m/>
    <m/>
    <m/>
    <m/>
  </r>
  <r>
    <s v="mpdt-0625"/>
    <x v="2601"/>
    <n v="9230"/>
    <n v="19250"/>
    <s v="An accelerated plasma thruster that can achieve very high thrusts (well, for an electric engine) at the cost of an really large amount of power. There's rumors that Kerb Kastria is trying to cover up an incident where one of their test stands melted from waste heat, but their PR department assures us that it's all unfounded."/>
    <s v="plasmaPropulsion"/>
    <s v="Near Future Propulsion"/>
    <s v="Yes"/>
    <s v="Yes"/>
    <n v="9"/>
    <x v="14"/>
    <s v="Electric Engine"/>
    <n v="10"/>
    <x v="169"/>
    <x v="0"/>
    <s v="true"/>
    <m/>
    <m/>
    <n v="2019"/>
    <s v="Tests in 1995: https://en.wikipedia.org/wiki/Magnetoplasmadynamic_thruster"/>
    <m/>
    <m/>
    <m/>
    <m/>
  </r>
  <r>
    <s v="RadialDrill"/>
    <x v="2602"/>
    <n v="6000"/>
    <n v="18000"/>
    <s v="Designed to help extract valuable resources from the crust of planets and asteroids, the Drill-O-Matic uses a rotary drill combined with an internal transfer auger to pull crushed regolith into holding tanks for later processing.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
    <s v="advScienceTech"/>
    <s v="Squad"/>
    <s v="No"/>
    <s v="No"/>
    <n v="7"/>
    <x v="7"/>
    <m/>
    <m/>
    <x v="11"/>
    <x v="1"/>
    <m/>
    <m/>
    <m/>
    <m/>
    <m/>
    <m/>
    <m/>
    <m/>
    <m/>
  </r>
  <r>
    <s v="MiniDrill"/>
    <x v="2603"/>
    <n v="1000"/>
    <n v="3000"/>
    <s v="A smaller version of the popular Drill-O-Matic, this drill is designed to help extract valuable resources from the crust of planets and asteroids.  Unlike it's larger cousin, this smaller model is only suitable for ore concentrations in excess of 2.5%.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
    <s v="advScienceTech"/>
    <s v="Squad"/>
    <s v="No"/>
    <s v="No"/>
    <n v="7"/>
    <x v="7"/>
    <m/>
    <m/>
    <x v="11"/>
    <x v="1"/>
    <m/>
    <m/>
    <m/>
    <m/>
    <m/>
    <m/>
    <m/>
    <m/>
    <m/>
  </r>
  <r>
    <s v="RL60"/>
    <x v="2604"/>
    <m/>
    <m/>
    <m/>
    <m/>
    <s v="Engine_Config"/>
    <s v="Yes"/>
    <m/>
    <e v="#N/A"/>
    <x v="8"/>
    <m/>
    <n v="10"/>
    <x v="45"/>
    <x v="0"/>
    <m/>
    <s v="Replacement for RL10"/>
    <s v="RL60"/>
    <n v="2020"/>
    <m/>
    <m/>
    <m/>
    <m/>
    <m/>
  </r>
  <r>
    <s v="Draco"/>
    <x v="2605"/>
    <n v="200"/>
    <n v="2800"/>
    <s v="The Draco thruster is a small rocket engine for use on the Dragon spacecraft. The Draco's thrust is comparable to the Marquardt R-4D engine developed for the Apollo Service and Lunar Modules in 1960s. The Draco thruster is used for apogee/perigee maneuvers, orbit adjustment, and attitude control. Plume configured by RealPlume."/>
    <s v="propulsionSystems"/>
    <s v="Niche Parts"/>
    <s v="Yes"/>
    <s v="No"/>
    <n v="4"/>
    <x v="13"/>
    <s v="RCS Engine"/>
    <n v="10"/>
    <x v="69"/>
    <x v="0"/>
    <s v="false"/>
    <s v="Dragon"/>
    <m/>
    <n v="2010"/>
    <m/>
    <m/>
    <m/>
    <m/>
    <m/>
  </r>
  <r>
    <s v="sensorAccelerometer"/>
    <x v="2606"/>
    <n v="6000"/>
    <n v="8200"/>
    <s v="This device contains an extremely sensitive acceleration sensor, which when properly settled on a firm surface, will detect and record accurate seismic activity data. The accelerometer will still function while flying, so the Double-C can also be used to measure accelerations during flight. Warranty void if shaken or exposed to vacuum."/>
    <s v="electronics"/>
    <s v="Squad"/>
    <s v="Yes"/>
    <s v="No"/>
    <n v="6"/>
    <x v="10"/>
    <s v="Accelerometer"/>
    <m/>
    <x v="1"/>
    <x v="1"/>
    <s v="false"/>
    <m/>
    <m/>
    <m/>
    <m/>
    <m/>
    <m/>
    <m/>
    <m/>
  </r>
  <r>
    <s v="dockingPort3"/>
    <x v="2607"/>
    <n v="700"/>
    <n v="48000"/>
    <s v="This small docking port does not have a tube for personnel transfers; at best propellant can be routed through it, but its real purpose is to train crew in docking procedures."/>
    <s v="flightControl"/>
    <s v="Squad"/>
    <s v="Yes"/>
    <s v="Yes"/>
    <n v="3"/>
    <x v="13"/>
    <s v="Docking"/>
    <n v="4"/>
    <x v="77"/>
    <x v="0"/>
    <s v="true"/>
    <m/>
    <m/>
    <n v="1964"/>
    <m/>
    <m/>
    <m/>
    <m/>
    <m/>
  </r>
  <r>
    <s v="rn_dnepr1_silo_tube"/>
    <x v="2608"/>
    <n v="10"/>
    <n v="2000"/>
    <s v="TLC silo tube for Dnepr 1 rocket. Place rocket inside this."/>
    <s v="specializedConstruction"/>
    <s v="RN Soviet Rockets"/>
    <s v="Yes"/>
    <s v="Yes"/>
    <n v="5"/>
    <x v="0"/>
    <s v="Structural"/>
    <n v="9"/>
    <x v="3"/>
    <x v="0"/>
    <s v="true"/>
    <s v="Dnepr 1"/>
    <m/>
    <n v="1999"/>
    <m/>
    <m/>
    <m/>
    <m/>
    <m/>
  </r>
  <r>
    <s v="rn_dnepr1_ts2"/>
    <x v="2609"/>
    <n v="2000"/>
    <n v="1800"/>
    <s v="Third stage of the Dnepr 1 rocket with the RD-869 engines. FLIP UPSIDE DOWN BEFORE ATTACHING! Plume configured by RealPlume."/>
    <s v="basicRocketry"/>
    <s v="RN Soviet Rockets"/>
    <s v="Yes"/>
    <s v="No"/>
    <n v="1"/>
    <x v="12"/>
    <m/>
    <m/>
    <x v="124"/>
    <x v="0"/>
    <s v="false"/>
    <s v="Dnepr 1"/>
    <m/>
    <n v="1999"/>
    <m/>
    <m/>
    <m/>
    <m/>
    <m/>
  </r>
  <r>
    <s v="rn_dnepr1_ts"/>
    <x v="2610"/>
    <n v="510"/>
    <n v="10200"/>
    <s v="Third stage of the Dnepr 1 rocket with the RD-864 engines. FLIP UPSIDE DOWN BEFORE ATTACHING! Plume configured by RealPlume."/>
    <s v="heavierRocketry"/>
    <s v="RN Soviet Rockets"/>
    <s v="Yes"/>
    <s v="Yes"/>
    <n v="5"/>
    <x v="12"/>
    <m/>
    <m/>
    <x v="124"/>
    <x v="0"/>
    <s v="true"/>
    <s v="Dnepr 1"/>
    <m/>
    <n v="1999"/>
    <m/>
    <m/>
    <m/>
    <m/>
    <m/>
  </r>
  <r>
    <s v="rn_dnepr1_slides"/>
    <x v="2611"/>
    <n v="5"/>
    <n v="100"/>
    <s v="Radial braces for the Dnepr 1. Allows rocket to slide out of silo smoothly. Attach in 2x symmetry on either side of the rocket. Decouple immediately after lighting the main engines. Plume configured by RealPlume."/>
    <s v="specializedConstruction"/>
    <s v="RN Soviet Rockets"/>
    <s v="Yes"/>
    <s v="Yes"/>
    <n v="5"/>
    <x v="0"/>
    <s v="Structural"/>
    <n v="9"/>
    <x v="3"/>
    <x v="0"/>
    <s v="true"/>
    <s v="Dnepr 1"/>
    <m/>
    <n v="1999"/>
    <m/>
    <m/>
    <m/>
    <m/>
    <m/>
  </r>
  <r>
    <s v="rn_dnepr1_ss"/>
    <x v="2612"/>
    <n v="75"/>
    <n v="1500"/>
    <s v="Fuel tank for the second stage of the Dnepr 1 rocket."/>
    <s v="specializedConstruction"/>
    <s v="RN Soviet Rockets"/>
    <s v="Yes"/>
    <s v="Yes"/>
    <n v="5"/>
    <x v="0"/>
    <s v="Fuel Tank"/>
    <n v="9"/>
    <x v="3"/>
    <x v="0"/>
    <s v="true"/>
    <s v="Dnepr 1"/>
    <m/>
    <n v="1999"/>
    <m/>
    <m/>
    <m/>
    <m/>
    <m/>
  </r>
  <r>
    <s v="rn_dnepr1_fairing_base"/>
    <x v="2613"/>
    <n v="20"/>
    <n v="400"/>
    <s v="Payload base and decoupler for Denpr 1 rocket."/>
    <s v="specializedConstruction"/>
    <s v="RN Soviet Rockets"/>
    <s v="Yes"/>
    <s v="Yes"/>
    <n v="5"/>
    <x v="0"/>
    <s v="Fairing Base"/>
    <m/>
    <x v="3"/>
    <x v="0"/>
    <s v="true"/>
    <s v="Dnepr 1"/>
    <m/>
    <n v="1999"/>
    <m/>
    <m/>
    <m/>
    <m/>
    <m/>
  </r>
  <r>
    <s v="rn_dnepr1_fs"/>
    <x v="2614"/>
    <n v="300"/>
    <n v="6600"/>
    <s v="Fuel tank for the first stage of the Dnepr 1 rocket."/>
    <s v="specializedConstruction"/>
    <s v="RN Soviet Rockets"/>
    <s v="Yes"/>
    <s v="Yes"/>
    <n v="5"/>
    <x v="0"/>
    <s v="Fuel Tank"/>
    <n v="9"/>
    <x v="3"/>
    <x v="0"/>
    <s v="true"/>
    <s v="Dnepr 1"/>
    <m/>
    <n v="1999"/>
    <m/>
    <m/>
    <m/>
    <m/>
    <m/>
  </r>
  <r>
    <s v="rn_dnepr1_fairing_base2"/>
    <x v="2615"/>
    <n v="25"/>
    <n v="500"/>
    <s v="Extended payload base and decoupler for Denpr 1 rocket."/>
    <s v="specializedConstruction"/>
    <s v="RN Soviet Rockets"/>
    <s v="Yes"/>
    <s v="Yes"/>
    <n v="5"/>
    <x v="0"/>
    <s v="Fairing Base"/>
    <m/>
    <x v="3"/>
    <x v="0"/>
    <s v="true"/>
    <s v="Dnepr 1"/>
    <m/>
    <n v="1999"/>
    <m/>
    <m/>
    <m/>
    <m/>
    <m/>
  </r>
  <r>
    <s v="rn_dnepr1_ejector_cap"/>
    <x v="2616"/>
    <n v="10"/>
    <n v="2000"/>
    <s v="Explosive charge for Dnepr 1 rocket that launches the rocket out of the silo before main engine ignition. Attach on the bottom of the ejection support. Plume configured by RealPlume."/>
    <s v="advFuelSystems"/>
    <s v="RN Soviet Rockets"/>
    <s v="Yes"/>
    <s v="Yes"/>
    <n v="5"/>
    <x v="0"/>
    <s v="Decoupler"/>
    <m/>
    <x v="3"/>
    <x v="0"/>
    <s v="true"/>
    <s v="Dnepr 1"/>
    <m/>
    <n v="1999"/>
    <m/>
    <m/>
    <m/>
    <m/>
    <m/>
  </r>
  <r>
    <s v="rn_dnepr1_ejector"/>
    <x v="2617"/>
    <n v="5"/>
    <n v="100"/>
    <s v="This functions as the bottom support structure that allows the Dnepr 1 to be ejected from the silo prior to main engine ignition. Attach to bottom of rocket and attach the explosive charge below this. Once the rocket leaves the silo decouple this BEFORE main engine ignition."/>
    <s v="specializedConstruction"/>
    <s v="RN Soviet Rockets"/>
    <s v="Yes"/>
    <s v="Yes"/>
    <n v="5"/>
    <x v="0"/>
    <s v="Decoupler"/>
    <m/>
    <x v="3"/>
    <x v="0"/>
    <s v="true"/>
    <s v="Dnepr 1"/>
    <m/>
    <n v="1999"/>
    <m/>
    <m/>
    <m/>
    <m/>
    <m/>
  </r>
  <r>
    <s v="rn_dnepr1_interstage2"/>
    <x v="2618"/>
    <n v="40"/>
    <n v="800"/>
    <s v="This functions as the decoupler between the 2st and 3nd stage of the Dnepr 1 launcher."/>
    <s v="specializedConstruction"/>
    <s v="RN Soviet Rockets"/>
    <s v="Yes"/>
    <s v="Yes"/>
    <n v="5"/>
    <x v="0"/>
    <s v="Interstage"/>
    <m/>
    <x v="3"/>
    <x v="0"/>
    <s v="true"/>
    <s v="Dnepr 1"/>
    <m/>
    <n v="1999"/>
    <m/>
    <m/>
    <m/>
    <m/>
    <m/>
  </r>
  <r>
    <s v="rn_dnepr1_fairing"/>
    <x v="2619"/>
    <n v="15"/>
    <n v="300"/>
    <s v="2.0.0 series fairing for Dnepr 1 rocket. Plume configured by RealPlume."/>
    <s v="specializedConstruction"/>
    <s v="RN Soviet Rockets"/>
    <s v="Yes"/>
    <s v="Yes"/>
    <n v="5"/>
    <x v="0"/>
    <s v="Fairing"/>
    <m/>
    <x v="3"/>
    <x v="0"/>
    <s v="true"/>
    <s v="Dnepr 1"/>
    <m/>
    <n v="1999"/>
    <m/>
    <m/>
    <m/>
    <m/>
    <m/>
  </r>
  <r>
    <s v="rn_dnepr1_interstage"/>
    <x v="2620"/>
    <n v="40"/>
    <n v="800"/>
    <s v="This functions as the decoupler between the 1st and 2nd stage of the Dnepr 1 launcher."/>
    <s v="specializedConstruction"/>
    <s v="RN Soviet Rockets"/>
    <s v="Yes"/>
    <s v="Yes"/>
    <n v="5"/>
    <x v="0"/>
    <s v="Interstage"/>
    <m/>
    <x v="3"/>
    <x v="0"/>
    <s v="true"/>
    <s v="Dnepr 1"/>
    <m/>
    <n v="1999"/>
    <m/>
    <m/>
    <m/>
    <m/>
    <m/>
  </r>
  <r>
    <s v="rn_thor_fs_1"/>
    <x v="2621"/>
    <n v="2000"/>
    <n v="1800"/>
    <s v="Liquid Fuel Tank for the first stage of the Delta A/B/C/D launch vehicle."/>
    <s v="basicRocketry"/>
    <s v="RN US Rockets"/>
    <s v="Yes"/>
    <s v="No"/>
    <n v="1"/>
    <x v="0"/>
    <s v="Fuel Tank"/>
    <m/>
    <x v="40"/>
    <x v="0"/>
    <s v="false"/>
    <s v="Thor DM-21"/>
    <m/>
    <n v="1960"/>
    <m/>
    <m/>
    <m/>
    <m/>
    <m/>
  </r>
  <r>
    <s v="rn_thor_fs"/>
    <x v="2622"/>
    <n v="2000"/>
    <n v="1800"/>
    <s v="Liquid Fuel Tank for the first stage of the Thor-Able/Thor-Delta launch vehicle."/>
    <s v="basicRocketry"/>
    <s v="RN US Rockets"/>
    <s v="Yes"/>
    <s v="No"/>
    <n v="1"/>
    <x v="0"/>
    <s v="Fuel Tank"/>
    <m/>
    <x v="40"/>
    <x v="0"/>
    <s v="false"/>
    <s v="Thor DM-18"/>
    <m/>
    <n v="1958"/>
    <m/>
    <m/>
    <m/>
    <m/>
    <m/>
  </r>
  <r>
    <s v="dm_antenna"/>
    <x v="2623"/>
    <n v="0"/>
    <n v="0"/>
    <s v="DM Upgrade (PART NOT SUPPORTED BY RP-0 OR RO)"/>
    <s v="HIDDEN"/>
    <s v="Dmagic Orbital Science"/>
    <s v="No"/>
    <s v="No"/>
    <e v="#N/A"/>
    <x v="7"/>
    <m/>
    <m/>
    <x v="11"/>
    <x v="1"/>
    <m/>
    <m/>
    <m/>
    <m/>
    <m/>
    <m/>
    <m/>
    <m/>
    <m/>
  </r>
  <r>
    <s v="RSBfairingDirect8m"/>
    <x v="2624"/>
    <n v="7500"/>
    <n v="10500"/>
    <s v="A 8.4 meter payload fairing base, designed to extend the STS External Tank into a DIRECT/Jupiter configuration."/>
    <s v="heavyAerodynamics"/>
    <s v="Real Scale Boosters"/>
    <s v="Yes"/>
    <s v="No"/>
    <n v="5"/>
    <x v="0"/>
    <s v="Fairing Base"/>
    <n v="10"/>
    <x v="114"/>
    <x v="0"/>
    <s v="false"/>
    <s v="DIRECT Jupiter"/>
    <m/>
    <n v="2020"/>
    <m/>
    <m/>
    <m/>
    <m/>
    <m/>
  </r>
  <r>
    <s v="RSBdecouplerDirectET8m"/>
    <x v="2625"/>
    <n v="7500"/>
    <n v="10500"/>
    <s v="An interstage adapter to convert the STS (Space Shuttle) External Tank for use in the DIRECT Jupiter stack."/>
    <s v="experimentalRocketry"/>
    <s v="Real Scale Boosters"/>
    <s v="Yes"/>
    <s v="No"/>
    <n v="7"/>
    <x v="0"/>
    <s v="Interstage"/>
    <n v="10"/>
    <x v="114"/>
    <x v="0"/>
    <s v="false"/>
    <s v="DIRECT Jupiter"/>
    <m/>
    <n v="2020"/>
    <m/>
    <m/>
    <m/>
    <m/>
    <m/>
  </r>
  <r>
    <s v="RSBdecouplerDirectET7m"/>
    <x v="2626"/>
    <n v="7500"/>
    <n v="10500"/>
    <s v="An interstage adapter to convert the STS (Space Shuttle) External Tank for use in a 7.5m stack."/>
    <s v="experimentalRocketry"/>
    <s v="Real Scale Boosters"/>
    <s v="Yes"/>
    <s v="No"/>
    <n v="7"/>
    <x v="0"/>
    <s v="Interstage"/>
    <n v="10"/>
    <x v="114"/>
    <x v="0"/>
    <s v="false"/>
    <s v="DIRECT Jupiter"/>
    <m/>
    <n v="2020"/>
    <m/>
    <m/>
    <m/>
    <m/>
    <m/>
  </r>
  <r>
    <s v="RSBadapterDirect3Engines"/>
    <x v="2627"/>
    <n v="7500"/>
    <n v="10500"/>
    <s v="Engine adapter for the DIRECT v3.0 External Tank. Typically used with three or four engines, either RS-68 or RS-25."/>
    <s v="experimentalRocketry"/>
    <s v="Real Scale Boosters"/>
    <s v="Yes"/>
    <s v="No"/>
    <n v="7"/>
    <x v="0"/>
    <s v="Adapter"/>
    <m/>
    <x v="114"/>
    <x v="0"/>
    <s v="false"/>
    <s v="DIRECT Jupiter"/>
    <m/>
    <n v="2020"/>
    <m/>
    <m/>
    <m/>
    <m/>
    <m/>
  </r>
  <r>
    <s v="galileo_hs_top"/>
    <x v="2628"/>
    <n v="30"/>
    <n v="500"/>
    <s v="Top part of the 3 heatshield pieces for Galileo probe."/>
    <s v="unmannedTech"/>
    <s v="RN US Probes"/>
    <s v="Yes"/>
    <s v="Yes"/>
    <n v="6"/>
    <x v="1"/>
    <s v="Probe"/>
    <m/>
    <x v="193"/>
    <x v="0"/>
    <s v="true"/>
    <s v="Galileo"/>
    <m/>
    <n v="1989"/>
    <m/>
    <m/>
    <m/>
    <m/>
    <m/>
  </r>
  <r>
    <s v="Diamant_Stage3"/>
    <x v="2629"/>
    <n v="1800"/>
    <n v="2000"/>
    <s v="A small solid fuel booster."/>
    <s v="advRocketry"/>
    <s v="ESA Launchers"/>
    <s v="Yes"/>
    <s v="No"/>
    <n v="3"/>
    <x v="4"/>
    <m/>
    <m/>
    <x v="42"/>
    <x v="0"/>
    <s v="false"/>
    <s v="Diamant"/>
    <m/>
    <n v="1965"/>
    <m/>
    <m/>
    <m/>
    <m/>
    <m/>
  </r>
  <r>
    <s v="DecouplerDiamant"/>
    <x v="2630"/>
    <n v="200"/>
    <n v="200"/>
    <s v="A small decoupler for small payloads releasing."/>
    <s v="advRocketry"/>
    <s v="ESA Launchers"/>
    <s v="Yes"/>
    <s v="No"/>
    <n v="3"/>
    <x v="0"/>
    <s v="Decoupler"/>
    <m/>
    <x v="43"/>
    <x v="0"/>
    <s v="false"/>
    <s v="Diamant"/>
    <m/>
    <n v="1965"/>
    <m/>
    <m/>
    <m/>
    <m/>
    <m/>
  </r>
  <r>
    <s v="DiamantFairing"/>
    <x v="2631"/>
    <n v="225"/>
    <n v="300"/>
    <s v="A small fairing for a small satellite."/>
    <s v="advRocketry"/>
    <s v="ESA Launchers"/>
    <s v="Yes"/>
    <s v="No"/>
    <n v="3"/>
    <x v="0"/>
    <s v="Fairing"/>
    <m/>
    <x v="43"/>
    <x v="0"/>
    <s v="false"/>
    <s v="Diamant"/>
    <m/>
    <n v="1965"/>
    <m/>
    <m/>
    <m/>
    <m/>
    <m/>
  </r>
  <r>
    <s v="Diamant_Stage2"/>
    <x v="2632"/>
    <n v="1800"/>
    <n v="2000"/>
    <s v="The second stage of the Diamant rocket, and simultaneously the first stage of the Topaze sounding rocket. For complete realism add some small solid rockets at the top of this stage to spin stabilize the rocket before firing the third stage."/>
    <s v="advRocketry"/>
    <s v="ESA Launchers"/>
    <s v="Yes"/>
    <s v="No"/>
    <n v="3"/>
    <x v="12"/>
    <m/>
    <m/>
    <x v="18"/>
    <x v="0"/>
    <s v="false"/>
    <s v="Diamant"/>
    <m/>
    <n v="1965"/>
    <m/>
    <m/>
    <m/>
    <m/>
    <m/>
  </r>
  <r>
    <s v="Diamant_Stage1"/>
    <x v="2633"/>
    <n v="1800"/>
    <n v="2000"/>
    <s v="First stage of the Diamant A rocket, powered by an LRBA Vexin engine."/>
    <s v="advRocketry"/>
    <s v="ESA Launchers"/>
    <s v="Yes"/>
    <s v="No"/>
    <n v="3"/>
    <x v="12"/>
    <m/>
    <m/>
    <x v="18"/>
    <x v="0"/>
    <s v="false"/>
    <s v="Diamant"/>
    <m/>
    <n v="1965"/>
    <m/>
    <m/>
    <m/>
    <m/>
    <m/>
  </r>
  <r>
    <s v="mk2_1m_Bicoupler"/>
    <x v="2634"/>
    <n v="1"/>
    <n v="19800"/>
    <s v="One engine is not enough? We got you covered! (PART NOT COSTED BY RP-0 BUT IN CORRECT NODE)"/>
    <s v="advAerodynamics"/>
    <s v="Squad"/>
    <s v="Yes"/>
    <s v="No Cost"/>
    <n v="5"/>
    <x v="11"/>
    <s v="Hull"/>
    <n v="6"/>
    <x v="194"/>
    <x v="0"/>
    <s v="false"/>
    <m/>
    <m/>
    <n v="1970"/>
    <m/>
    <m/>
    <m/>
    <m/>
    <m/>
  </r>
  <r>
    <s v="mk2SpacePlaneAdapter"/>
    <x v="2635"/>
    <n v="1"/>
    <n v="14600"/>
    <s v="Generic Mk2 to 2m adapter. (PART NOT COSTED BY RP-0 BUT IN CORRECT NODE)"/>
    <s v="advAerodynamics"/>
    <s v="Squad"/>
    <s v="Yes"/>
    <s v="No Cost"/>
    <n v="5"/>
    <x v="11"/>
    <s v="Hull"/>
    <n v="6"/>
    <x v="194"/>
    <x v="0"/>
    <s v="false"/>
    <m/>
    <m/>
    <n v="1970"/>
    <m/>
    <m/>
    <m/>
    <m/>
    <m/>
  </r>
  <r>
    <s v="RSBtankDelta2K"/>
    <x v="2636"/>
    <n v="20000"/>
    <n v="75000"/>
    <s v="The second stage of a Delta II. Contains guidance capability."/>
    <s v="highPerformanceFuelSystems"/>
    <s v="Real Scale Boosters"/>
    <s v="Yes"/>
    <s v="No"/>
    <n v="6"/>
    <x v="0"/>
    <s v="Fuel Tank"/>
    <n v="8"/>
    <x v="67"/>
    <x v="0"/>
    <s v="false"/>
    <s v="Delta K"/>
    <m/>
    <n v="1989"/>
    <m/>
    <m/>
    <m/>
    <m/>
    <m/>
  </r>
  <r>
    <s v="mk2_1m_AdapterLong"/>
    <x v="2637"/>
    <n v="1"/>
    <n v="17500"/>
    <s v="Generic Mk2 to 2m adapter. (PART NOT COSTED BY RP-0 BUT IN CORRECT NODE)"/>
    <s v="advAerodynamics"/>
    <s v="Squad"/>
    <s v="Yes"/>
    <s v="No Cost"/>
    <n v="5"/>
    <x v="11"/>
    <s v="Hull"/>
    <n v="6"/>
    <x v="194"/>
    <x v="0"/>
    <s v="false"/>
    <m/>
    <m/>
    <n v="1970"/>
    <m/>
    <m/>
    <m/>
    <m/>
    <m/>
  </r>
  <r>
    <s v="airlinerTailFin"/>
    <x v="2638"/>
    <n v="1000"/>
    <n v="4000"/>
    <s v="Large conventional wing with built-in control surface."/>
    <s v="heavyAerodynamics"/>
    <s v="Squad"/>
    <s v="Yes"/>
    <s v="No"/>
    <n v="5"/>
    <x v="11"/>
    <s v="Tail"/>
    <n v="6"/>
    <x v="194"/>
    <x v="0"/>
    <s v="false"/>
    <m/>
    <m/>
    <n v="1970"/>
    <m/>
    <m/>
    <m/>
    <m/>
    <m/>
  </r>
  <r>
    <s v="RSBtowerDelta2"/>
    <x v="2639"/>
    <n v="10"/>
    <n v="200"/>
    <s v="Can be used in conjunction with the Delta II Fixed Umbilical Tower (FUT) to supply additional fuel and electricity as required."/>
    <s v="start"/>
    <s v="Real Scale Boosters"/>
    <s v="Yes"/>
    <s v="Yes"/>
    <n v="0"/>
    <x v="0"/>
    <s v="Launch Clamp"/>
    <n v="0"/>
    <x v="1"/>
    <x v="0"/>
    <s v="true"/>
    <m/>
    <m/>
    <n v="0"/>
    <m/>
    <m/>
    <m/>
    <m/>
    <m/>
  </r>
  <r>
    <s v="RSBadapterDeltaIV5m3m"/>
    <x v="2640"/>
    <n v="1200"/>
    <n v="3500"/>
    <s v="A 5 meter generic structural payload adapter for the Delta IV Medium 5+ and Heavy configurations. Note: it does not include a decoupler!"/>
    <s v="metaMaterials"/>
    <s v="Real Scale Boosters"/>
    <s v="Yes"/>
    <s v="No"/>
    <n v="7"/>
    <x v="0"/>
    <s v="Payload"/>
    <n v="9"/>
    <x v="3"/>
    <x v="0"/>
    <s v="false"/>
    <s v="Delta IV"/>
    <m/>
    <n v="2002"/>
    <m/>
    <m/>
    <m/>
    <m/>
    <m/>
  </r>
  <r>
    <s v="RSBdecouplerDeltaIV5mPayload"/>
    <x v="2641"/>
    <n v="7500"/>
    <n v="10500"/>
    <s v="A 5 meter Payload Attach Fitting (PAF) for the Delta IV Medium 5+ and Heavy configurations."/>
    <s v="metaMaterials"/>
    <s v="Real Scale Boosters"/>
    <s v="Yes"/>
    <s v="No"/>
    <n v="7"/>
    <x v="0"/>
    <s v="Fairing"/>
    <n v="9"/>
    <x v="3"/>
    <x v="0"/>
    <s v="false"/>
    <s v="Delta IV"/>
    <m/>
    <n v="2002"/>
    <m/>
    <m/>
    <m/>
    <m/>
    <m/>
  </r>
  <r>
    <s v="RSBdecouplerDeltaIV4mPayload"/>
    <x v="2642"/>
    <n v="7500"/>
    <n v="10500"/>
    <s v="A 4 meter Payload Attach Fitting (PAF) for the Delta IV Medium 4+ configurations."/>
    <s v="metaMaterials"/>
    <s v="Real Scale Boosters"/>
    <s v="Yes"/>
    <s v="No"/>
    <n v="7"/>
    <x v="0"/>
    <s v="Fairing"/>
    <n v="9"/>
    <x v="3"/>
    <x v="0"/>
    <s v="false"/>
    <s v="Delta IV"/>
    <m/>
    <n v="2002"/>
    <m/>
    <m/>
    <m/>
    <m/>
    <m/>
  </r>
  <r>
    <s v="RSBnosecone5m"/>
    <x v="2643"/>
    <n v="3500"/>
    <n v="7500"/>
    <s v="A 5 meter aerodynamic nose cone for use on Delta IV Heavy strap-on boosters."/>
    <s v="veryHeavyRocketry"/>
    <s v="Real Scale Boosters"/>
    <s v="Yes"/>
    <s v="No"/>
    <n v="6"/>
    <x v="0"/>
    <s v="Nosecone"/>
    <n v="9"/>
    <x v="3"/>
    <x v="0"/>
    <s v="false"/>
    <s v="Delta IV"/>
    <m/>
    <n v="2002"/>
    <m/>
    <m/>
    <m/>
    <m/>
    <m/>
  </r>
  <r>
    <s v="RSBdecouplerDeltaIV5m"/>
    <x v="2644"/>
    <n v="7500"/>
    <n v="10500"/>
    <s v="The CBC/DCSS interstage adapter for the Delta IV Medium 5+ and Heavy configurations."/>
    <s v="metaMaterials"/>
    <s v="Real Scale Boosters"/>
    <s v="Yes"/>
    <s v="No"/>
    <n v="7"/>
    <x v="0"/>
    <s v="Interstage"/>
    <n v="9"/>
    <x v="3"/>
    <x v="0"/>
    <s v="false"/>
    <s v="Delta IV"/>
    <m/>
    <n v="2002"/>
    <m/>
    <m/>
    <m/>
    <m/>
    <m/>
  </r>
  <r>
    <s v="RSB_PLF_DeltaIV5m2"/>
    <x v="2645"/>
    <n v="1000"/>
    <n v="1000"/>
    <s v="The long version of the 5 meter graphite epoxy composite payload fairing for the Delta IV Medium 5+ configurations."/>
    <s v="heavyAerodynamics"/>
    <s v="Real Scale Boosters"/>
    <s v="Yes"/>
    <s v="No"/>
    <n v="5"/>
    <x v="0"/>
    <s v="Fairing"/>
    <n v="9"/>
    <x v="3"/>
    <x v="0"/>
    <s v="false"/>
    <s v="Delta IV"/>
    <m/>
    <n v="2002"/>
    <m/>
    <m/>
    <m/>
    <m/>
    <m/>
  </r>
  <r>
    <s v="RSB_PLF_DeltaIV5m1"/>
    <x v="2646"/>
    <n v="1000"/>
    <n v="1000"/>
    <s v="The short version of the 5 meter graphite epoxy composite payload fairing for the Delta IV Medium 5+ configurations."/>
    <s v="heavyAerodynamics"/>
    <s v="Real Scale Boosters"/>
    <s v="Yes"/>
    <s v="No"/>
    <n v="5"/>
    <x v="0"/>
    <s v="Fairing"/>
    <n v="9"/>
    <x v="3"/>
    <x v="0"/>
    <s v="false"/>
    <s v="Delta IV"/>
    <m/>
    <n v="2002"/>
    <m/>
    <m/>
    <m/>
    <m/>
    <m/>
  </r>
  <r>
    <s v="RSBdecouplerDeltaIV4m"/>
    <x v="2647"/>
    <n v="7500"/>
    <n v="10500"/>
    <s v="The CBC/DCSS interstage adapter for the Delta IV Medium 4+ configurations."/>
    <s v="metaMaterials"/>
    <s v="Real Scale Boosters"/>
    <s v="Yes"/>
    <s v="No"/>
    <n v="7"/>
    <x v="0"/>
    <s v="Interstage"/>
    <n v="9"/>
    <x v="3"/>
    <x v="0"/>
    <s v="false"/>
    <s v="Delta IV"/>
    <m/>
    <n v="2002"/>
    <m/>
    <m/>
    <m/>
    <m/>
    <m/>
  </r>
  <r>
    <s v="RSB_PLF_DeltaIV4m1"/>
    <x v="2648"/>
    <n v="1000"/>
    <n v="1000"/>
    <s v="A standard 4 meter graphite epoxy composite payload fairing for the Delta IV Medium 4+ configurations."/>
    <s v="heavyAerodynamics"/>
    <s v="Real Scale Boosters"/>
    <s v="Yes"/>
    <s v="No"/>
    <n v="5"/>
    <x v="0"/>
    <s v="Fairing"/>
    <n v="9"/>
    <x v="3"/>
    <x v="0"/>
    <s v="false"/>
    <s v="Delta IV"/>
    <m/>
    <n v="2002"/>
    <m/>
    <m/>
    <m/>
    <m/>
    <m/>
  </r>
  <r>
    <s v="RSB_PLF_DeltaIV5m3"/>
    <x v="2649"/>
    <n v="1000"/>
    <n v="1000"/>
    <s v="The baseline aluminum payload fairing for the Delta IV Heavy configuration."/>
    <s v="heavyAerodynamics"/>
    <s v="Real Scale Boosters"/>
    <s v="Yes"/>
    <s v="No"/>
    <n v="5"/>
    <x v="0"/>
    <s v="Fairing"/>
    <n v="9"/>
    <x v="3"/>
    <x v="0"/>
    <s v="false"/>
    <s v="Delta IV"/>
    <m/>
    <n v="2002"/>
    <m/>
    <m/>
    <m/>
    <m/>
    <m/>
  </r>
  <r>
    <s v="ICPSAdapterx"/>
    <x v="2650"/>
    <n v="1000"/>
    <n v="2800"/>
    <s v="The structural support truss for the 5 meter Delta Cryogenic Second Stage (DCSS) liquid Hydrogen and liquid Oxygen propellant tanks."/>
    <s v="advConstruction"/>
    <s v="Chaka Monkey"/>
    <s v="Yes"/>
    <s v="No"/>
    <n v="4"/>
    <x v="0"/>
    <s v="Adapter"/>
    <m/>
    <x v="3"/>
    <x v="0"/>
    <s v="false"/>
    <s v="Delta IV"/>
    <m/>
    <n v="2002"/>
    <m/>
    <m/>
    <m/>
    <m/>
    <m/>
  </r>
  <r>
    <s v="ICPSAdapterx2"/>
    <x v="2651"/>
    <n v="100"/>
    <n v="2000"/>
    <s v="The structural support truss for the 4 meter Delta Cryogenic Second Stage (DCSS) liquid Hydrogen and liquid Oxygen propellant tanks."/>
    <s v="composites"/>
    <s v="Chaka Monkey"/>
    <s v="Yes"/>
    <s v="Yes"/>
    <n v="6"/>
    <x v="0"/>
    <s v="Adapter"/>
    <m/>
    <x v="3"/>
    <x v="0"/>
    <s v="true"/>
    <s v="Delta IV"/>
    <m/>
    <n v="2002"/>
    <m/>
    <m/>
    <m/>
    <m/>
    <m/>
  </r>
  <r>
    <s v="XIUSLOWERXxxxtall"/>
    <x v="2652"/>
    <n v="900"/>
    <n v="5200"/>
    <s v="This cryogenic liquid oxygen tank forms the lower portion of the 5 meter DCSS stage for the Delta IV family of launch vehicles."/>
    <s v="advConstruction"/>
    <s v="Chaka Monkey"/>
    <s v="Yes"/>
    <s v="No"/>
    <n v="4"/>
    <x v="0"/>
    <s v="Fuel Tank"/>
    <n v="9"/>
    <x v="3"/>
    <x v="0"/>
    <s v="false"/>
    <s v="Delta IV"/>
    <m/>
    <n v="2002"/>
    <m/>
    <m/>
    <m/>
    <m/>
    <m/>
  </r>
  <r>
    <s v="XIUSLOWERXxxxtall2G"/>
    <x v="2653"/>
    <n v="900"/>
    <n v="5200"/>
    <s v="This cryogenic liquid oxygen tank forms the lower portion of the 4 meter DCSS stage for the Delta IV family of launch vehicles."/>
    <s v="advConstruction"/>
    <s v="Chaka Monkey"/>
    <s v="Yes"/>
    <s v="No"/>
    <n v="4"/>
    <x v="0"/>
    <s v="Fuel Tank"/>
    <n v="9"/>
    <x v="3"/>
    <x v="0"/>
    <s v="false"/>
    <s v="Delta IV"/>
    <m/>
    <n v="2002"/>
    <m/>
    <m/>
    <m/>
    <m/>
    <m/>
  </r>
  <r>
    <s v="IUSXNP_lft_?375x3S222HORT"/>
    <x v="2654"/>
    <n v="1230"/>
    <n v="1600"/>
    <s v="The liquid hydrogen tank for the 5 meter DCSS."/>
    <s v="basicRocketry"/>
    <s v="Chaka Monkey"/>
    <s v="Yes"/>
    <s v="No"/>
    <n v="1"/>
    <x v="0"/>
    <s v="Fuel Tank"/>
    <m/>
    <x v="3"/>
    <x v="0"/>
    <s v="false"/>
    <s v="Delta IV"/>
    <m/>
    <n v="2002"/>
    <m/>
    <m/>
    <m/>
    <m/>
    <m/>
  </r>
  <r>
    <s v="IUSXNP_lft_?3322HORT"/>
    <x v="2655"/>
    <n v="1230"/>
    <n v="1600"/>
    <s v="The liquid hydrogen tank for the Delta IV 4 meter DCSS."/>
    <s v="basicRocketry"/>
    <s v="Chaka Monkey"/>
    <s v="Yes"/>
    <s v="No"/>
    <n v="1"/>
    <x v="0"/>
    <s v="Fuel Tank"/>
    <m/>
    <x v="3"/>
    <x v="0"/>
    <s v="false"/>
    <s v="Delta IV"/>
    <m/>
    <n v="2002"/>
    <m/>
    <m/>
    <m/>
    <m/>
    <m/>
  </r>
  <r>
    <s v="BasketTrussCX"/>
    <x v="2656"/>
    <n v="20"/>
    <n v="6400"/>
    <s v="The Delta Cryogenic Second Stage (DCSS) avionics and engine mounting truss."/>
    <s v="composites"/>
    <s v="Chaka Monkey"/>
    <s v="Yes"/>
    <s v="No"/>
    <n v="6"/>
    <x v="0"/>
    <s v="Adapter"/>
    <m/>
    <x v="3"/>
    <x v="0"/>
    <s v="false"/>
    <s v="Delta IV"/>
    <m/>
    <n v="2002"/>
    <m/>
    <m/>
    <m/>
    <m/>
    <m/>
  </r>
  <r>
    <s v="xNP_lft_125m_6mxA"/>
    <x v="2657"/>
    <n v="2000"/>
    <n v="3000"/>
    <s v="The Common Booster Core propellant tank for the Delta IV launch vehicle."/>
    <s v="generalRocketry"/>
    <s v="Chaka Monkey"/>
    <s v="Yes"/>
    <s v="No"/>
    <n v="2"/>
    <x v="0"/>
    <s v="Fuel Tank"/>
    <n v="9"/>
    <x v="3"/>
    <x v="0"/>
    <s v="false"/>
    <s v="Delta IV"/>
    <m/>
    <n v="2002"/>
    <m/>
    <m/>
    <m/>
    <m/>
    <m/>
  </r>
  <r>
    <s v="RSBtankDeltaIVcore"/>
    <x v="2658"/>
    <n v="40500"/>
    <n v="75000"/>
    <s v="The common booster for the Delta IV launch vehicle. Can be used alone, with SRM augmentation or as a separate strap-on booster."/>
    <s v="giganticRocketry"/>
    <s v="Real Scale Boosters"/>
    <s v="Yes"/>
    <s v="No"/>
    <n v="8"/>
    <x v="0"/>
    <s v="Fuel Tank"/>
    <n v="9"/>
    <x v="3"/>
    <x v="0"/>
    <s v="false"/>
    <s v="Delta IV"/>
    <m/>
    <n v="2002"/>
    <m/>
    <m/>
    <m/>
    <m/>
    <m/>
  </r>
  <r>
    <s v="NP_CHAKAEMLVENGINE"/>
    <x v="2659"/>
    <n v="300"/>
    <n v="1"/>
    <s v="The RS-68 engine mount for the Delta IV Common Booster Core (CBC). (Missing entryCost field)"/>
    <s v="basicRocketry"/>
    <s v="Chaka Monkey"/>
    <s v="Yes"/>
    <s v="No"/>
    <n v="1"/>
    <x v="0"/>
    <s v="Adapter"/>
    <m/>
    <x v="3"/>
    <x v="0"/>
    <s v="false"/>
    <s v="Delta IV"/>
    <m/>
    <n v="2002"/>
    <m/>
    <m/>
    <m/>
    <m/>
    <m/>
  </r>
  <r>
    <s v="RSBdecouplerDelta3payload"/>
    <x v="2660"/>
    <n v="6500"/>
    <n v="8500"/>
    <s v="A 4 meter Payload Attach Fitting (PAF) for the Delta III."/>
    <s v="metaMaterials"/>
    <s v="Real Scale Boosters"/>
    <s v="Yes"/>
    <s v="No"/>
    <n v="7"/>
    <x v="0"/>
    <s v="Fairing"/>
    <m/>
    <x v="3"/>
    <x v="0"/>
    <s v="false"/>
    <s v="Delta III"/>
    <m/>
    <n v="1998"/>
    <m/>
    <m/>
    <m/>
    <m/>
    <m/>
  </r>
  <r>
    <s v="RSBdecouplerDelta3"/>
    <x v="2661"/>
    <n v="4500"/>
    <n v="9500"/>
    <s v="The Thor 8000/DCSS interstage adapter for the Delta III."/>
    <s v="metaMaterials"/>
    <s v="Real Scale Boosters"/>
    <s v="Yes"/>
    <s v="No"/>
    <n v="7"/>
    <x v="0"/>
    <s v="Interstage"/>
    <m/>
    <x v="3"/>
    <x v="0"/>
    <s v="false"/>
    <s v="Delta III"/>
    <m/>
    <n v="1998"/>
    <m/>
    <m/>
    <m/>
    <m/>
    <m/>
  </r>
  <r>
    <s v="RSBtankDelta3thor"/>
    <x v="2662"/>
    <n v="20500"/>
    <n v="45000"/>
    <s v="The first stage of the Delta III launch vehicle, based on the Delta II's Extra Extended Long Tank structure (Thor 8000 series)."/>
    <s v="highPerformanceFuelSystems"/>
    <s v="Real Scale Boosters"/>
    <s v="Yes"/>
    <s v="No"/>
    <n v="6"/>
    <x v="0"/>
    <s v="Fuel Tank"/>
    <n v="9"/>
    <x v="3"/>
    <x v="0"/>
    <s v="false"/>
    <s v="Delta III"/>
    <m/>
    <n v="1998"/>
    <m/>
    <m/>
    <m/>
    <m/>
    <m/>
  </r>
  <r>
    <s v="RSB_PLF_Delta3"/>
    <x v="2663"/>
    <n v="1000"/>
    <n v="1000"/>
    <s v="The short version of the standard 4 meter graphite epoxy composite payload fairing for the Delta III."/>
    <s v="heavyAerodynamics"/>
    <s v="Real Scale Boosters"/>
    <s v="Yes"/>
    <s v="No"/>
    <n v="5"/>
    <x v="0"/>
    <s v="Fairing"/>
    <m/>
    <x v="3"/>
    <x v="0"/>
    <s v="false"/>
    <s v="Delta III"/>
    <m/>
    <n v="1998"/>
    <m/>
    <m/>
    <m/>
    <m/>
    <m/>
  </r>
  <r>
    <s v="RSB_PLF_Delta3L"/>
    <x v="2664"/>
    <n v="1200"/>
    <n v="1200"/>
    <s v="A 4 meter graphite epoxy composite payload fairing for the Delta III."/>
    <s v="heavyAerodynamics"/>
    <s v="Real Scale Boosters"/>
    <s v="Yes"/>
    <s v="No"/>
    <n v="5"/>
    <x v="0"/>
    <s v="Fairing"/>
    <m/>
    <x v="3"/>
    <x v="0"/>
    <s v="false"/>
    <s v="Delta III"/>
    <m/>
    <n v="1998"/>
    <m/>
    <m/>
    <m/>
    <m/>
    <m/>
  </r>
  <r>
    <s v="RSB_PLF_Delta2L"/>
    <x v="2665"/>
    <n v="1000"/>
    <n v="1000"/>
    <s v="The extended version of the 3 meter composite payload fairing."/>
    <s v="heavyAerodynamics"/>
    <s v="Real Scale Boosters"/>
    <s v="Yes"/>
    <s v="No"/>
    <n v="5"/>
    <x v="0"/>
    <s v="Fairing"/>
    <m/>
    <x v="67"/>
    <x v="0"/>
    <s v="false"/>
    <s v="Delta II"/>
    <m/>
    <n v="1989"/>
    <m/>
    <m/>
    <m/>
    <m/>
    <m/>
  </r>
  <r>
    <s v="RSBfairingDelta2"/>
    <x v="2666"/>
    <n v="1500"/>
    <n v="6500"/>
    <s v="A short 2.4 meter procedural payload fairing base designed for the Delta II launch vehicle family core booster."/>
    <s v="heavyAerodynamics"/>
    <s v="Real Scale Boosters"/>
    <s v="Yes"/>
    <s v="No"/>
    <n v="5"/>
    <x v="0"/>
    <s v="Fairing Base"/>
    <m/>
    <x v="67"/>
    <x v="0"/>
    <s v="false"/>
    <s v="Delta II"/>
    <m/>
    <n v="1989"/>
    <m/>
    <m/>
    <m/>
    <m/>
    <m/>
  </r>
  <r>
    <s v="RSBfairingDelta2K"/>
    <x v="2667"/>
    <n v="1500"/>
    <n v="6500"/>
    <s v="A long 2.4 meter procedural payload fairing base designed for the Delta II launch vehicle family Delta F and K upper stages."/>
    <s v="heavyAerodynamics"/>
    <s v="Real Scale Boosters"/>
    <s v="Yes"/>
    <s v="No"/>
    <n v="5"/>
    <x v="0"/>
    <s v="Fairing Base"/>
    <m/>
    <x v="67"/>
    <x v="0"/>
    <s v="false"/>
    <s v="Delta II"/>
    <m/>
    <n v="1989"/>
    <m/>
    <m/>
    <m/>
    <m/>
    <m/>
  </r>
  <r>
    <s v="RSBnosecone240"/>
    <x v="2668"/>
    <n v="1800"/>
    <n v="4500"/>
    <s v="A 2.4 meter aerodynamic nose cone for the Delta II EELT to be used as a strap-on booster."/>
    <s v="veryHeavyRocketry"/>
    <s v="Real Scale Boosters"/>
    <s v="Yes"/>
    <s v="No"/>
    <n v="6"/>
    <x v="0"/>
    <s v="Nosecone"/>
    <n v="8"/>
    <x v="67"/>
    <x v="0"/>
    <s v="false"/>
    <s v="Delta II"/>
    <m/>
    <n v="1989"/>
    <m/>
    <m/>
    <m/>
    <m/>
    <m/>
  </r>
  <r>
    <s v="RSBdecouplerDelta2"/>
    <x v="2669"/>
    <n v="4500"/>
    <n v="9500"/>
    <s v="The interstage adapter for the Delta II upper stage."/>
    <s v="metaMaterials"/>
    <s v="Real Scale Boosters"/>
    <s v="Yes"/>
    <s v="No"/>
    <n v="7"/>
    <x v="0"/>
    <s v="Interstage"/>
    <m/>
    <x v="67"/>
    <x v="0"/>
    <s v="false"/>
    <s v="Delta II"/>
    <m/>
    <n v="1989"/>
    <m/>
    <m/>
    <m/>
    <m/>
    <m/>
  </r>
  <r>
    <s v="RSBtankDelta2thor"/>
    <x v="2670"/>
    <n v="20500"/>
    <n v="45000"/>
    <s v="The Extra Extended Long Tank (EELT) for the Delta II 6000 and 7000 series launch vehicle families. Else known as the Thor 8000 series."/>
    <s v="highPerformanceFuelSystems"/>
    <s v="Real Scale Boosters"/>
    <s v="Yes"/>
    <s v="No"/>
    <n v="6"/>
    <x v="0"/>
    <s v="Fuel Tank"/>
    <n v="8"/>
    <x v="67"/>
    <x v="0"/>
    <s v="false"/>
    <s v="Delta II EELT"/>
    <m/>
    <n v="1989"/>
    <m/>
    <m/>
    <m/>
    <m/>
    <m/>
  </r>
  <r>
    <s v="RSBtowerDelta"/>
    <x v="2671"/>
    <n v="10"/>
    <n v="200"/>
    <s v="The Delta II Fixed Umbilical Tower (FUT). Supplies all the required resources to the launch vehicle and it's payload."/>
    <s v="start"/>
    <s v="Real Scale Boosters"/>
    <s v="Yes"/>
    <s v="Yes"/>
    <n v="0"/>
    <x v="0"/>
    <s v="Launch Clamp"/>
    <n v="0"/>
    <x v="1"/>
    <x v="0"/>
    <s v="true"/>
    <m/>
    <m/>
    <n v="0"/>
    <m/>
    <m/>
    <m/>
    <m/>
    <m/>
  </r>
  <r>
    <s v="rn_thor_ss_de"/>
    <x v="2672"/>
    <n v="2000"/>
    <n v="1800"/>
    <s v="Liquid Fuel Tank for the second stage of the Delta E to N launch vehicle."/>
    <s v="basicRocketry"/>
    <s v="RN US Rockets"/>
    <s v="Yes"/>
    <s v="No"/>
    <n v="1"/>
    <x v="0"/>
    <s v="Fuel Tank"/>
    <m/>
    <x v="43"/>
    <x v="0"/>
    <s v="false"/>
    <s v="Delta E"/>
    <m/>
    <n v="1965"/>
    <m/>
    <m/>
    <m/>
    <m/>
    <m/>
  </r>
  <r>
    <s v="rn_thor_de_f1"/>
    <x v="2673"/>
    <n v="140"/>
    <n v="2800"/>
    <s v="Fairing for Delta E-N rockets. Plume configured by RealPlume."/>
    <s v="generalRocketry"/>
    <s v="RN US Rockets"/>
    <s v="Yes"/>
    <s v="No"/>
    <n v="2"/>
    <x v="0"/>
    <s v="Fairing"/>
    <m/>
    <x v="43"/>
    <x v="0"/>
    <s v="false"/>
    <s v="Delta E"/>
    <m/>
    <n v="1965"/>
    <m/>
    <m/>
    <m/>
    <m/>
    <m/>
  </r>
  <r>
    <s v="rn_thor_altair_dec_1"/>
    <x v="2674"/>
    <n v="200"/>
    <n v="500"/>
    <s v="Decoupler for Altair SRB stage of the Delta E-N rocket."/>
    <s v="generalRocketry"/>
    <s v="RN US Rockets"/>
    <s v="Yes"/>
    <s v="No"/>
    <n v="2"/>
    <x v="0"/>
    <s v="Decoupler"/>
    <m/>
    <x v="43"/>
    <x v="0"/>
    <s v="false"/>
    <s v="Delta E"/>
    <m/>
    <n v="1965"/>
    <m/>
    <m/>
    <m/>
    <m/>
    <m/>
  </r>
  <r>
    <s v="RSBtankDeltaIVdcss5m"/>
    <x v="2675"/>
    <n v="25000"/>
    <n v="125000"/>
    <s v="The 5 meter variant of the Delta Cryogenic Second Stage (DCSS-5). Contains guidance capability."/>
    <s v="giganticRocketry"/>
    <s v="Real Scale Boosters"/>
    <s v="Yes"/>
    <s v="No"/>
    <n v="8"/>
    <x v="0"/>
    <s v="Fuel Tank"/>
    <n v="9"/>
    <x v="3"/>
    <x v="0"/>
    <s v="false"/>
    <s v="Delta IV"/>
    <m/>
    <n v="2002"/>
    <m/>
    <m/>
    <m/>
    <m/>
    <m/>
  </r>
  <r>
    <s v="RSBtankDeltaIVdcss4m"/>
    <x v="2676"/>
    <n v="25000"/>
    <n v="125000"/>
    <s v="The 4 meter variant of the Delta Cryogenic Second Stage (DCSS-4) used on the Delta IV Medium 4, 4+ and 5+. Contains guidance capability."/>
    <s v="giganticRocketry"/>
    <s v="Real Scale Boosters"/>
    <s v="Yes"/>
    <s v="No"/>
    <n v="8"/>
    <x v="0"/>
    <s v="Fuel Tank"/>
    <n v="9"/>
    <x v="3"/>
    <x v="0"/>
    <s v="false"/>
    <s v="Delta IV"/>
    <m/>
    <n v="2002"/>
    <m/>
    <m/>
    <m/>
    <m/>
    <m/>
  </r>
  <r>
    <s v="RSBtankDelta3dcss4m"/>
    <x v="2677"/>
    <n v="25000"/>
    <n v="125000"/>
    <s v="The Delta Cryogenic Second Stage (DCSS) used on the Delta III launch vehicle. Contains guidance capability."/>
    <s v="highPerformanceFuelSystems"/>
    <s v="Real Scale Boosters"/>
    <s v="Yes"/>
    <s v="No"/>
    <n v="6"/>
    <x v="0"/>
    <s v="Fuel Tank"/>
    <n v="9"/>
    <x v="3"/>
    <x v="0"/>
    <s v="false"/>
    <s v="Delta III"/>
    <m/>
    <n v="1998"/>
    <m/>
    <m/>
    <m/>
    <m/>
    <m/>
  </r>
  <r>
    <s v="FASADeltaConeLFT"/>
    <x v="2678"/>
    <n v="3500"/>
    <n v="8800"/>
    <s v="A cone shaped rocket fuel tank for the Delta rocket. (PART NOT SUPPORTED BY RP-0 OR RO)"/>
    <s v="fuelSystems"/>
    <s v="FASA"/>
    <s v="No"/>
    <s v="No"/>
    <n v="3"/>
    <x v="7"/>
    <s v="Fuel Tank"/>
    <m/>
    <x v="11"/>
    <x v="1"/>
    <m/>
    <m/>
    <m/>
    <m/>
    <m/>
    <m/>
    <m/>
    <m/>
    <m/>
  </r>
  <r>
    <s v="rn_thor_sse"/>
    <x v="2679"/>
    <n v="2000"/>
    <n v="1800"/>
    <s v="Liquid Fuel Tank for the second stage of the Delta B/C/D launch vehicle."/>
    <s v="basicRocketry"/>
    <s v="RN US Rockets"/>
    <s v="Yes"/>
    <s v="No"/>
    <n v="1"/>
    <x v="0"/>
    <s v="Fuel Tank"/>
    <m/>
    <x v="60"/>
    <x v="0"/>
    <s v="false"/>
    <s v="Delta B, C, D"/>
    <m/>
    <n v="1962"/>
    <m/>
    <m/>
    <m/>
    <m/>
    <m/>
  </r>
  <r>
    <s v="galileo_hs_mid"/>
    <x v="2680"/>
    <n v="30"/>
    <n v="500"/>
    <s v="Middle part of the 3 heatshield pieces for Galileo probe."/>
    <s v="unmannedTech"/>
    <s v="RN US Probes"/>
    <s v="Yes"/>
    <s v="Yes"/>
    <n v="6"/>
    <x v="1"/>
    <s v="Probe"/>
    <m/>
    <x v="193"/>
    <x v="0"/>
    <s v="true"/>
    <s v="Galileo"/>
    <m/>
    <n v="1989"/>
    <m/>
    <m/>
    <m/>
    <m/>
    <m/>
  </r>
  <r>
    <s v="galileo_hs_bot"/>
    <x v="2681"/>
    <n v="60"/>
    <n v="500"/>
    <s v="Bottom part of the 3 heatshield pieces for Galileo probe."/>
    <s v="unmannedTech"/>
    <s v="RN US Probes"/>
    <s v="Yes"/>
    <s v="Yes"/>
    <n v="6"/>
    <x v="1"/>
    <s v="Probe"/>
    <m/>
    <x v="193"/>
    <x v="0"/>
    <s v="true"/>
    <s v="Galileo"/>
    <m/>
    <n v="1989"/>
    <m/>
    <m/>
    <m/>
    <m/>
    <m/>
  </r>
  <r>
    <s v="galileo_aprobe_bot"/>
    <x v="2682"/>
    <n v="60"/>
    <n v="1200"/>
    <s v="Bottom portion of the Galileo atmospheric probe. Attach this under the main body."/>
    <s v="unmannedTech"/>
    <s v="RN US Probes"/>
    <s v="Yes"/>
    <s v="Yes"/>
    <n v="6"/>
    <x v="1"/>
    <s v="Probe"/>
    <m/>
    <x v="193"/>
    <x v="0"/>
    <s v="true"/>
    <s v="Galileo"/>
    <m/>
    <n v="1989"/>
    <m/>
    <m/>
    <m/>
    <m/>
    <m/>
  </r>
  <r>
    <s v="galileo_aprobe"/>
    <x v="2683"/>
    <n v="212"/>
    <n v="2240"/>
    <s v="This is the atmospheric probe for Galileo spacecraft. Detach this before reaching Jool."/>
    <s v="unmannedTech"/>
    <s v="RN US Probes"/>
    <s v="Yes"/>
    <s v="Yes"/>
    <n v="6"/>
    <x v="1"/>
    <s v="Probe"/>
    <m/>
    <x v="193"/>
    <x v="0"/>
    <s v="true"/>
    <s v="Galileo"/>
    <m/>
    <n v="1989"/>
    <m/>
    <m/>
    <m/>
    <m/>
    <m/>
  </r>
  <r>
    <s v="neo_ulysses"/>
    <x v="2684"/>
    <n v="2679"/>
    <n v="53596"/>
    <s v="Near Earth Object satellite Ulysses"/>
    <s v="unmannedTech"/>
    <s v="RN US Probes"/>
    <s v="Yes"/>
    <s v="Yes"/>
    <n v="6"/>
    <x v="1"/>
    <s v="Probe"/>
    <m/>
    <x v="193"/>
    <x v="0"/>
    <s v="true"/>
    <s v="Ulysses"/>
    <m/>
    <n v="1990"/>
    <m/>
    <m/>
    <m/>
    <m/>
    <m/>
  </r>
  <r>
    <s v="SSTU-DC-D3"/>
    <x v="2685"/>
    <n v="0"/>
    <n v="0"/>
    <m/>
    <s v="generalConstruction"/>
    <s v="SSTU"/>
    <s v="Yes"/>
    <s v="Yes"/>
    <n v="3"/>
    <x v="0"/>
    <s v="Procedural"/>
    <n v="3"/>
    <x v="43"/>
    <x v="0"/>
    <s v="true"/>
    <m/>
    <m/>
    <n v="1964"/>
    <m/>
    <m/>
    <m/>
    <m/>
    <m/>
  </r>
  <r>
    <s v="SSTU-DC-D2"/>
    <x v="2686"/>
    <n v="0"/>
    <n v="0"/>
    <m/>
    <s v="basicConstruction"/>
    <s v="SSTU"/>
    <s v="Yes"/>
    <s v="Yes"/>
    <n v="1.5"/>
    <x v="0"/>
    <s v="Procedural"/>
    <n v="2"/>
    <x v="43"/>
    <x v="0"/>
    <s v="true"/>
    <m/>
    <m/>
    <n v="1964"/>
    <m/>
    <m/>
    <m/>
    <m/>
    <m/>
  </r>
  <r>
    <s v="SSTU-DC-D6"/>
    <x v="2687"/>
    <n v="0"/>
    <n v="0"/>
    <m/>
    <s v="advMetalworks"/>
    <s v="SSTU"/>
    <s v="Yes"/>
    <s v="Yes"/>
    <n v="6"/>
    <x v="0"/>
    <s v="Procedural"/>
    <n v="9"/>
    <x v="4"/>
    <x v="0"/>
    <s v="true"/>
    <m/>
    <m/>
    <n v="1981"/>
    <m/>
    <m/>
    <m/>
    <m/>
    <m/>
  </r>
  <r>
    <s v="SSTU-DC-D1"/>
    <x v="2688"/>
    <n v="0"/>
    <n v="0"/>
    <m/>
    <s v="engineering101"/>
    <s v="SSTU"/>
    <s v="Yes"/>
    <s v="Yes"/>
    <n v="1"/>
    <x v="0"/>
    <s v="Procedural"/>
    <n v="1"/>
    <x v="40"/>
    <x v="0"/>
    <s v="true"/>
    <m/>
    <m/>
    <n v="1956"/>
    <m/>
    <m/>
    <m/>
    <m/>
    <m/>
  </r>
  <r>
    <s v="SSTU-DC-D5"/>
    <x v="2689"/>
    <n v="0"/>
    <n v="0"/>
    <m/>
    <s v="specializedConstruction"/>
    <s v="SSTU"/>
    <s v="Yes"/>
    <s v="Yes"/>
    <n v="5"/>
    <x v="0"/>
    <s v="Procedural"/>
    <n v="7"/>
    <x v="56"/>
    <x v="0"/>
    <s v="true"/>
    <m/>
    <m/>
    <n v="1972"/>
    <m/>
    <m/>
    <m/>
    <m/>
    <m/>
  </r>
  <r>
    <s v="SSTU-DC-D4"/>
    <x v="2690"/>
    <n v="0"/>
    <n v="0"/>
    <m/>
    <s v="advConstruction"/>
    <s v="SSTU"/>
    <s v="Yes"/>
    <s v="Yes"/>
    <n v="4"/>
    <x v="0"/>
    <s v="Procedural"/>
    <n v="5"/>
    <x v="0"/>
    <x v="0"/>
    <s v="true"/>
    <m/>
    <m/>
    <n v="1967"/>
    <m/>
    <m/>
    <m/>
    <m/>
    <m/>
  </r>
  <r>
    <s v="proceduralStackDecoupler"/>
    <x v="2691"/>
    <n v="0.1"/>
    <n v="2"/>
    <s v="Made from viscoelastic nanopolymers (which were discovered by accident... growing in the back of the office mini-fridge) this decoupler can be stretched to accommodate a range of sizes."/>
    <s v="start"/>
    <s v="Procedural Parts"/>
    <s v="Yes"/>
    <s v="Yes"/>
    <n v="0"/>
    <x v="0"/>
    <m/>
    <n v="0"/>
    <x v="1"/>
    <x v="0"/>
    <s v="true"/>
    <m/>
    <m/>
    <n v="0"/>
    <m/>
    <m/>
    <m/>
    <m/>
    <m/>
  </r>
  <r>
    <s v="RSBfairingDeltaIV5m"/>
    <x v="2692"/>
    <n v="2500"/>
    <n v="9500"/>
    <s v="A procedural payload fairing base designed for the 5 meter variant of the Delta Cryogenic Second Stage (DCSS)."/>
    <s v="heavyAerodynamics"/>
    <s v="Real Scale Boosters"/>
    <s v="Yes"/>
    <s v="No"/>
    <n v="5"/>
    <x v="0"/>
    <s v="Fairing Base"/>
    <n v="9"/>
    <x v="3"/>
    <x v="0"/>
    <s v="false"/>
    <s v="Delta IV"/>
    <m/>
    <n v="2002"/>
    <m/>
    <m/>
    <m/>
    <m/>
    <m/>
  </r>
  <r>
    <s v="probeCoreCube"/>
    <x v="2693"/>
    <n v="15000"/>
    <n v="300000"/>
    <s v="This satellite bus includes a small reaction wheel and a large omnidirectional antenna, and only the slightest power draw. Perfect for your geosynchronous satellites communications satellites. Includes data storage for returning data to Earth (use Ship Manifest to transfer the data from the experiment to this core)."/>
    <s v="advUnmanned"/>
    <s v="Squad"/>
    <s v="Yes"/>
    <s v="Yes"/>
    <n v="7"/>
    <x v="1"/>
    <s v="Probe"/>
    <m/>
    <x v="193"/>
    <x v="0"/>
    <s v="true"/>
    <m/>
    <m/>
    <n v="1992"/>
    <m/>
    <m/>
    <m/>
    <m/>
    <m/>
  </r>
  <r>
    <s v="RSBfairingDeltaIV4m"/>
    <x v="2694"/>
    <n v="2500"/>
    <n v="9500"/>
    <s v="A procedural payload fairing base designed for the 4 meter variant of the Delta Cryogenic Second Stage (DCSS)."/>
    <s v="heavyAerodynamics"/>
    <s v="Real Scale Boosters"/>
    <s v="Yes"/>
    <s v="No"/>
    <n v="5"/>
    <x v="0"/>
    <s v="Fairing Base"/>
    <n v="9"/>
    <x v="3"/>
    <x v="0"/>
    <s v="false"/>
    <s v="Delta IV"/>
    <m/>
    <n v="2002"/>
    <m/>
    <m/>
    <m/>
    <m/>
    <m/>
  </r>
  <r>
    <s v="FASA_Gemini_ASAS_Comp"/>
    <x v="2695"/>
    <n v="1250"/>
    <n v="42000"/>
    <s v="Add to a spacecraft to add autonomous operation for testing without risking the life of a Kerbal."/>
    <s v="advUnmanned"/>
    <s v="FASA"/>
    <s v="Yes"/>
    <s v="No"/>
    <n v="7"/>
    <x v="1"/>
    <s v="Probe"/>
    <m/>
    <x v="193"/>
    <x v="0"/>
    <s v="false"/>
    <m/>
    <m/>
    <n v="1992"/>
    <m/>
    <m/>
    <m/>
    <m/>
    <m/>
  </r>
  <r>
    <s v="probeStackSmall"/>
    <x v="2696"/>
    <n v="2250"/>
    <n v="17800"/>
    <s v="The STEADLER RGU core is one of the most complete command units available to date, featuring all the latest guidance systems, plus its own internal set of Reaction Wheels. STEADLER claims this is the closest one can get to a fully self-contained spacecraft. (Some assembly required. Spacecraft sold separately)"/>
    <s v="advUnmanned"/>
    <s v="Squad"/>
    <s v="Yes"/>
    <s v="No"/>
    <n v="7"/>
    <x v="1"/>
    <s v="Probe"/>
    <m/>
    <x v="193"/>
    <x v="0"/>
    <s v="false"/>
    <m/>
    <m/>
    <n v="1992"/>
    <m/>
    <m/>
    <m/>
    <m/>
    <m/>
  </r>
  <r>
    <s v="airlinerMainWing"/>
    <x v="2697"/>
    <n v="2800"/>
    <n v="36400"/>
    <s v="One of the largest lifting surfaces in production. The internal volume of these is big enough to carry generously sized fuel tanks."/>
    <s v="heavyAerodynamics"/>
    <s v="Squad"/>
    <s v="Yes"/>
    <s v="No"/>
    <n v="5"/>
    <x v="11"/>
    <s v="Wing"/>
    <n v="6"/>
    <x v="194"/>
    <x v="0"/>
    <s v="false"/>
    <m/>
    <m/>
    <n v="1970"/>
    <m/>
    <m/>
    <m/>
    <m/>
    <m/>
  </r>
  <r>
    <s v="rn_panel000"/>
    <x v="2698"/>
    <n v="300"/>
    <n v="500"/>
    <s v="A circular solar panel producing electricity and following the sun."/>
    <s v="generalRocketry"/>
    <s v="RN Cygnus"/>
    <s v="Yes"/>
    <s v="No"/>
    <n v="2"/>
    <x v="5"/>
    <s v="Solar"/>
    <m/>
    <x v="10"/>
    <x v="0"/>
    <s v="false"/>
    <s v="Cygnus"/>
    <m/>
    <n v="2012"/>
    <m/>
    <m/>
    <m/>
    <m/>
    <m/>
  </r>
  <r>
    <s v="torpod"/>
    <x v="2699"/>
    <n v="15000"/>
    <n v="300000"/>
    <s v="This small probe was designed to carry out very specialised government space projects, but as the market for space modules grew the 'downgraded consumer version' had to be introduced. Spy cameras are not included."/>
    <s v="advUnmanned"/>
    <s v="AIES"/>
    <s v="Yes"/>
    <s v="Yes"/>
    <n v="7"/>
    <x v="1"/>
    <s v="Probe"/>
    <m/>
    <x v="193"/>
    <x v="0"/>
    <s v="true"/>
    <m/>
    <m/>
    <n v="1992"/>
    <m/>
    <m/>
    <m/>
    <m/>
    <m/>
  </r>
  <r>
    <s v="rn_cygnus_docking"/>
    <x v="2700"/>
    <n v="975"/>
    <n v="1"/>
    <s v="Docking port for Cygnus. (Missing entryCost field)"/>
    <s v="generalRocketry"/>
    <s v="RN Cygnus"/>
    <s v="Yes"/>
    <s v="No"/>
    <n v="2"/>
    <x v="13"/>
    <s v="Docking"/>
    <m/>
    <x v="69"/>
    <x v="0"/>
    <s v="false"/>
    <s v="Cygnus"/>
    <m/>
    <n v="2012"/>
    <m/>
    <m/>
    <m/>
    <m/>
    <m/>
  </r>
  <r>
    <s v="novapod"/>
    <x v="2701"/>
    <n v="15000"/>
    <n v="300000"/>
    <s v="This compact and reliable multi-purpose probe features the best fake tinfoil available on the market to increase its lifetime."/>
    <s v="advUnmanned"/>
    <s v="AIES"/>
    <s v="Yes"/>
    <s v="Yes"/>
    <n v="7"/>
    <x v="1"/>
    <s v="Probe"/>
    <m/>
    <x v="193"/>
    <x v="0"/>
    <s v="true"/>
    <m/>
    <m/>
    <n v="1992"/>
    <m/>
    <m/>
    <m/>
    <m/>
    <m/>
  </r>
  <r>
    <s v="CXA_APAS_P"/>
    <x v="2702"/>
    <n v="200"/>
    <n v="8000"/>
    <s v="Androgynous Peripheral Attach System intended to mate with active counterparts."/>
    <s v="specializedConstruction"/>
    <s v="CxAerospace"/>
    <s v="Yes"/>
    <s v="No"/>
    <n v="5"/>
    <x v="13"/>
    <s v="Docking"/>
    <m/>
    <x v="125"/>
    <x v="0"/>
    <s v="false"/>
    <s v="ISS APAS"/>
    <m/>
    <n v="1989"/>
    <m/>
    <m/>
    <m/>
    <m/>
    <m/>
  </r>
  <r>
    <s v="CXA_APAS_P_WB"/>
    <x v="2702"/>
    <n v="200"/>
    <n v="8000"/>
    <s v="Androgynous Peripheral Attach System intended to mate with active counterparts. This variant has a wider base to conform with the Mk1-2 nose."/>
    <s v="specializedConstruction"/>
    <s v="CxAerospace"/>
    <s v="Yes"/>
    <s v="No"/>
    <n v="5"/>
    <x v="13"/>
    <s v="Docking"/>
    <m/>
    <x v="125"/>
    <x v="0"/>
    <s v="false"/>
    <s v="ISS APAS"/>
    <m/>
    <n v="1989"/>
    <m/>
    <m/>
    <m/>
    <m/>
    <m/>
  </r>
  <r>
    <s v="CXA_APAS_A"/>
    <x v="2703"/>
    <n v="300"/>
    <n v="8000"/>
    <s v="Androgynous Peripheral Attach System intended to mate with passive counterparts. Equipped with a deployable capture ring to dampen impact."/>
    <s v="specializedConstruction"/>
    <s v="CxAerospace"/>
    <s v="Yes"/>
    <s v="No"/>
    <n v="5"/>
    <x v="13"/>
    <s v="Docking"/>
    <m/>
    <x v="125"/>
    <x v="0"/>
    <s v="false"/>
    <s v="ISS APAS"/>
    <m/>
    <n v="1989"/>
    <m/>
    <m/>
    <m/>
    <m/>
    <m/>
  </r>
  <r>
    <s v="CXA_APAS_A_L04F"/>
    <x v="2703"/>
    <n v="300"/>
    <n v="8000"/>
    <s v="Androgynous Peripheral Attach System intended to mate with passive counterparts. Equipped with a deployable capture ring to dampen impact. L04F variant compatible with Tantares."/>
    <s v="specializedConstruction"/>
    <s v="CxAerospace"/>
    <s v="Yes"/>
    <s v="No"/>
    <n v="5"/>
    <x v="13"/>
    <s v="Docking"/>
    <m/>
    <x v="125"/>
    <x v="0"/>
    <s v="false"/>
    <s v="ISS APAS"/>
    <m/>
    <n v="1989"/>
    <m/>
    <m/>
    <m/>
    <m/>
    <m/>
  </r>
  <r>
    <s v="cupola"/>
    <x v="2704"/>
    <n v="2000"/>
    <n v="80000"/>
    <s v="Sporting large panes of transparent aluminum ceramic composite, the Cupola gives an unmatched view of space. ESA pioneered the design for the ISS, where it was attached in 2010 after launching on STS-130."/>
    <s v="earlyStations"/>
    <s v="Squad"/>
    <s v="Yes"/>
    <s v="Yes"/>
    <n v="4"/>
    <x v="6"/>
    <s v="Station"/>
    <m/>
    <x v="85"/>
    <x v="0"/>
    <s v="true"/>
    <s v="Cupola on ISS"/>
    <m/>
    <n v="2010"/>
    <m/>
    <m/>
    <m/>
    <m/>
    <m/>
  </r>
  <r>
    <s v="strutCube3way"/>
    <x v="2705"/>
    <n v="20"/>
    <n v="5800"/>
    <s v="New from Strutco! A new connector that connects at right angles, and in two directions! Radical!"/>
    <s v="precisionEngineering"/>
    <s v="Squad"/>
    <s v="Yes"/>
    <s v="No"/>
    <n v="5"/>
    <x v="0"/>
    <s v="Structural"/>
    <n v="2"/>
    <x v="0"/>
    <x v="0"/>
    <s v="false"/>
    <m/>
    <m/>
    <n v="1967"/>
    <m/>
    <m/>
    <m/>
    <m/>
    <m/>
  </r>
  <r>
    <s v="strutCubeMountingPlate"/>
    <x v="2706"/>
    <n v="30"/>
    <n v="5800"/>
    <s v="A slim strut perfect for mounting things on other things!"/>
    <s v="precisionEngineering"/>
    <s v="Squad"/>
    <s v="Yes"/>
    <s v="No"/>
    <n v="5"/>
    <x v="0"/>
    <s v="Structural"/>
    <n v="2"/>
    <x v="0"/>
    <x v="0"/>
    <s v="false"/>
    <m/>
    <m/>
    <n v="1967"/>
    <m/>
    <m/>
    <m/>
    <m/>
    <m/>
  </r>
  <r>
    <s v="strutCubeOCTOAdapter"/>
    <x v="2707"/>
    <n v="30"/>
    <n v="5800"/>
    <s v="An adapter that connects your Standard C.O.S. into the standard Octagonal frame."/>
    <s v="precisionEngineering"/>
    <s v="Squad"/>
    <s v="Yes"/>
    <s v="No"/>
    <n v="5"/>
    <x v="0"/>
    <s v="Structural"/>
    <n v="2"/>
    <x v="0"/>
    <x v="0"/>
    <s v="false"/>
    <m/>
    <m/>
    <n v="1967"/>
    <m/>
    <m/>
    <m/>
    <m/>
    <m/>
  </r>
  <r>
    <s v="strutCubeLarge"/>
    <x v="2708"/>
    <n v="15"/>
    <n v="300"/>
    <s v="Now you can strut the gaps between your dreams, the Cubic Octagonal Strut MK IV is here!"/>
    <s v="start"/>
    <s v="Squad"/>
    <s v="Yes"/>
    <s v="Yes"/>
    <n v="0"/>
    <x v="0"/>
    <m/>
    <n v="0"/>
    <x v="1"/>
    <x v="0"/>
    <s v="true"/>
    <m/>
    <m/>
    <n v="0"/>
    <m/>
    <m/>
    <m/>
    <m/>
    <m/>
  </r>
  <r>
    <s v="strutCubeMedium"/>
    <x v="2709"/>
    <n v="8"/>
    <n v="160"/>
    <s v="A Cubic Octagonal Strut that's even longer! Use multiple struts no longer! With these ultra-light extensions, you can now strut all the things!"/>
    <s v="start"/>
    <s v="Squad"/>
    <s v="Yes"/>
    <s v="Yes"/>
    <n v="0"/>
    <x v="0"/>
    <m/>
    <n v="0"/>
    <x v="1"/>
    <x v="0"/>
    <s v="true"/>
    <m/>
    <m/>
    <n v="0"/>
    <m/>
    <m/>
    <m/>
    <m/>
    <m/>
  </r>
  <r>
    <s v="strutCubeSmall"/>
    <x v="2710"/>
    <n v="4"/>
    <n v="80"/>
    <s v="Despite its title, the Small Cubic Octagonal Strut is actually longer than its smaller cousin!"/>
    <s v="start"/>
    <s v="Squad"/>
    <s v="Yes"/>
    <s v="Yes"/>
    <n v="0"/>
    <x v="0"/>
    <m/>
    <n v="0"/>
    <x v="1"/>
    <x v="0"/>
    <s v="true"/>
    <m/>
    <m/>
    <n v="0"/>
    <m/>
    <m/>
    <m/>
    <m/>
    <m/>
  </r>
  <r>
    <s v="strutCube"/>
    <x v="2711"/>
    <n v="2"/>
    <n v="40"/>
    <s v="Now, with advances in technology, StrutCo brings you the Cubic Octagonal Strut - it's like a regular Octagonal Strut, but in the shape of a cube!"/>
    <s v="start"/>
    <s v="Squad"/>
    <s v="Yes"/>
    <s v="Yes"/>
    <n v="0"/>
    <x v="0"/>
    <m/>
    <n v="0"/>
    <x v="1"/>
    <x v="0"/>
    <s v="true"/>
    <m/>
    <m/>
    <n v="0"/>
    <m/>
    <m/>
    <m/>
    <m/>
    <m/>
  </r>
  <r>
    <s v="strutCube90"/>
    <x v="2712"/>
    <n v="18"/>
    <n v="5800"/>
    <s v="New from Strutco! A new connector that connects at right angles! Brilliant!"/>
    <s v="precisionEngineering"/>
    <s v="Squad"/>
    <s v="Yes"/>
    <s v="No"/>
    <n v="5"/>
    <x v="0"/>
    <s v="Structural"/>
    <n v="2"/>
    <x v="0"/>
    <x v="0"/>
    <s v="false"/>
    <m/>
    <m/>
    <n v="1967"/>
    <m/>
    <m/>
    <m/>
    <m/>
    <m/>
  </r>
  <r>
    <s v="strutCubeS0Adapter"/>
    <x v="2713"/>
    <n v="30"/>
    <n v="5800"/>
    <s v="An adapter that connects your Standard C.O.S. into the standard 0.625m frame."/>
    <s v="precisionEngineering"/>
    <s v="Squad"/>
    <s v="Yes"/>
    <s v="No"/>
    <n v="5"/>
    <x v="0"/>
    <s v="Structural"/>
    <n v="2"/>
    <x v="0"/>
    <x v="0"/>
    <s v="false"/>
    <m/>
    <m/>
    <n v="1967"/>
    <m/>
    <m/>
    <m/>
    <m/>
    <m/>
  </r>
  <r>
    <s v="RSBathenaOAM"/>
    <x v="2714"/>
    <n v="25000"/>
    <n v="125000"/>
    <s v="The Orbital Adjustment Module (OAM) is an integrated upper stage providing propulsion for final orbit trimming, attitude control and avionics for the Athena launch vehicle family. Plume configured by RealPlume."/>
    <s v="largeUnmanned"/>
    <s v="Real Scale Boosters"/>
    <s v="Yes"/>
    <s v="No"/>
    <n v="8"/>
    <x v="1"/>
    <s v="RCS / Avionics"/>
    <m/>
    <x v="193"/>
    <x v="0"/>
    <s v="false"/>
    <s v="Athena"/>
    <m/>
    <n v="1995"/>
    <m/>
    <m/>
    <m/>
    <m/>
    <m/>
  </r>
  <r>
    <s v="SXTcapsuleshield"/>
    <x v="2715"/>
    <n v="600"/>
    <n v="1200"/>
    <s v="Capsule shield (PART NOT SUPPORTED BY RP-0 OR RO)"/>
    <s v="basicRocketry"/>
    <s v="SXT"/>
    <s v="No"/>
    <s v="No"/>
    <n v="1"/>
    <x v="7"/>
    <m/>
    <m/>
    <x v="11"/>
    <x v="1"/>
    <m/>
    <m/>
    <m/>
    <m/>
    <m/>
    <m/>
    <m/>
    <m/>
    <m/>
  </r>
  <r>
    <s v="CST-100?Service?Module"/>
    <x v="2716"/>
    <n v="500"/>
    <n v="2200"/>
    <s v="The service module for the CST-100 &quot;Starliner&quot; spacecraft."/>
    <s v="largeVolumeContainment"/>
    <s v="CST-100 Starliner"/>
    <s v="Yes"/>
    <s v="No"/>
    <n v="4.5"/>
    <x v="2"/>
    <s v="Service Module"/>
    <n v="10"/>
    <x v="157"/>
    <x v="0"/>
    <s v="false"/>
    <s v="CST-100 Starliner"/>
    <m/>
    <n v="2020"/>
    <m/>
    <m/>
    <m/>
    <m/>
    <m/>
  </r>
  <r>
    <s v="RLA_mp_medium_vac"/>
    <x v="1046"/>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s v="propulsionSystems"/>
    <s v="RLA Stockalike"/>
    <s v="Yes"/>
    <s v="Yes"/>
    <n v="4"/>
    <x v="16"/>
    <m/>
    <m/>
    <x v="183"/>
    <x v="0"/>
    <s v="true"/>
    <s v="TR-201"/>
    <s v="LMDE (Only the TR-201 Config)"/>
    <n v="1972"/>
    <m/>
    <s v="Same as other LMDE"/>
    <d v="2017-05-17T00:00:00"/>
    <m/>
    <m/>
  </r>
  <r>
    <s v="cstNoseCone"/>
    <x v="2717"/>
    <n v="100"/>
    <n v="1500"/>
    <s v="A protective nose cone for the NASA Docking System of the CST-100 Starliner."/>
    <s v="advAerodynamics"/>
    <s v="CST-100 Starliner"/>
    <s v="Yes"/>
    <s v="No"/>
    <n v="5"/>
    <x v="2"/>
    <s v="CM Parts"/>
    <n v="10"/>
    <x v="157"/>
    <x v="0"/>
    <s v="false"/>
    <s v="CST-100 Starliner"/>
    <m/>
    <n v="2020"/>
    <m/>
    <m/>
    <m/>
    <m/>
    <m/>
  </r>
  <r>
    <s v="RS88"/>
    <x v="2718"/>
    <n v="200"/>
    <n v="1600"/>
    <s v="The launch abort system of the CST-100 &quot;Starliner&quot; spacecraft. Uses four RS-88 engines (hypergolic variant). Plume configured by RealPlume."/>
    <s v="heavierRocketry"/>
    <s v="CST-100 Starliner"/>
    <s v="Yes"/>
    <s v="No"/>
    <n v="5"/>
    <x v="2"/>
    <s v="LES"/>
    <n v="10"/>
    <x v="130"/>
    <x v="0"/>
    <s v="false"/>
    <s v="CST-100 Starliner"/>
    <s v="RS88"/>
    <n v="2018"/>
    <m/>
    <m/>
    <m/>
    <m/>
    <m/>
  </r>
  <r>
    <s v="Heatshield-10M"/>
    <x v="2217"/>
    <n v="7200"/>
    <n v="39000"/>
    <s v="Lunar-rated heat shield."/>
    <s v="generalConstruction"/>
    <s v="Realism Overhaul"/>
    <s v="Yes"/>
    <s v="Yes"/>
    <n v="3"/>
    <x v="16"/>
    <s v="Heat Shield"/>
    <m/>
    <x v="183"/>
    <x v="0"/>
    <s v="true"/>
    <m/>
    <m/>
    <n v="1972"/>
    <m/>
    <m/>
    <m/>
    <m/>
    <m/>
  </r>
  <r>
    <s v="CST-100?capsule"/>
    <x v="2719"/>
    <n v="4500"/>
    <n v="10000"/>
    <s v="The command module of the CST-100 &quot;Starliner&quot; Commercial Crew Transportation System (COTS). Designed to be reusable for up to 10 times."/>
    <s v="commandModules"/>
    <s v="CST-100 Starliner"/>
    <s v="Yes"/>
    <s v="No"/>
    <n v="4"/>
    <x v="2"/>
    <s v="Command Module"/>
    <n v="10"/>
    <x v="157"/>
    <x v="0"/>
    <s v="false"/>
    <s v="CST-100 Starliner"/>
    <m/>
    <n v="2020"/>
    <m/>
    <m/>
    <m/>
    <m/>
    <m/>
  </r>
  <r>
    <s v="2_5mAdapter"/>
    <x v="2720"/>
    <n v="500"/>
    <n v="1000"/>
    <s v="A structural adapter to connect the service module of the CST-100 to the Atlas V launch vehicles."/>
    <s v="advMetalworks"/>
    <s v="CST-100 Starliner"/>
    <s v="Yes"/>
    <s v="No"/>
    <n v="6"/>
    <x v="0"/>
    <s v="Adapter"/>
    <m/>
    <x v="114"/>
    <x v="0"/>
    <s v="false"/>
    <s v="CST-100 Starliner"/>
    <m/>
    <n v="2020"/>
    <m/>
    <m/>
    <m/>
    <m/>
    <m/>
  </r>
  <r>
    <s v="3_75mAdapter"/>
    <x v="2721"/>
    <n v="500"/>
    <n v="1000"/>
    <s v="A structural adapter to connect the service module of the CST-100 to 4.65 meter parts."/>
    <s v="advMetalworks"/>
    <s v="CST-100 Starliner"/>
    <s v="Yes"/>
    <s v="No"/>
    <n v="6"/>
    <x v="0"/>
    <s v="Adapter"/>
    <m/>
    <x v="114"/>
    <x v="0"/>
    <s v="false"/>
    <s v="CST-100 Starliner"/>
    <m/>
    <n v="2020"/>
    <m/>
    <m/>
    <m/>
    <m/>
    <m/>
  </r>
  <r>
    <s v="AtlasVAdapter"/>
    <x v="2722"/>
    <n v="500"/>
    <n v="1000"/>
    <s v="A structural adapter to connect the service module of the CST-100 to 3.75 meter parts."/>
    <s v="advMetalworks"/>
    <s v="CST-100 Starliner"/>
    <s v="Yes"/>
    <s v="No"/>
    <n v="6"/>
    <x v="0"/>
    <s v="Adapter"/>
    <m/>
    <x v="114"/>
    <x v="0"/>
    <s v="false"/>
    <s v="CST-100 Starliner"/>
    <m/>
    <n v="2020"/>
    <m/>
    <m/>
    <m/>
    <m/>
    <m/>
  </r>
  <r>
    <s v="CryoXBig"/>
    <x v="2723"/>
    <n v="1"/>
    <n v="15250"/>
    <s v="The first ever product line from Kool Kerbal Products Inc, the CryoX series is mostly guaranteed to keep your cryogenic fuels chilled until the end of time."/>
    <s v="heavierRocketry"/>
    <s v="Ven Stock Revamp"/>
    <s v="Yes"/>
    <s v="No"/>
    <n v="5"/>
    <x v="0"/>
    <s v="Fuel Tank"/>
    <n v="4"/>
    <x v="1"/>
    <x v="1"/>
    <s v="false"/>
    <m/>
    <m/>
    <m/>
    <m/>
    <m/>
    <m/>
    <m/>
    <m/>
  </r>
  <r>
    <s v="CryoXmed"/>
    <x v="2724"/>
    <n v="1"/>
    <n v="15250"/>
    <s v="The first ever product line from Kool Kerbal Products Inc, the CryoX series is mostly guaranteed to keep your cryogenic fuels chilled until the end of time."/>
    <s v="heavyRocketry"/>
    <s v="Ven Stock Revamp"/>
    <s v="Yes"/>
    <s v="No"/>
    <n v="4"/>
    <x v="0"/>
    <s v="Fuel Tank"/>
    <n v="4"/>
    <x v="1"/>
    <x v="1"/>
    <s v="false"/>
    <m/>
    <m/>
    <m/>
    <m/>
    <m/>
    <m/>
    <m/>
    <m/>
  </r>
  <r>
    <s v="CryoXnoseCone"/>
    <x v="2725"/>
    <n v="1"/>
    <n v="15250"/>
    <s v="The first ever product line from Kool Kerbal Products Inc, the CryoX series is mostly guaranteed to keep your cryogenic fuels chilled until the end of time."/>
    <s v="heavyRocketry"/>
    <s v="Ven Stock Revamp"/>
    <s v="Yes"/>
    <s v="No"/>
    <n v="4"/>
    <x v="0"/>
    <s v="Fuel Tank"/>
    <n v="4"/>
    <x v="1"/>
    <x v="1"/>
    <s v="false"/>
    <m/>
    <m/>
    <m/>
    <m/>
    <m/>
    <m/>
    <m/>
    <m/>
  </r>
  <r>
    <s v="CryoXsmall"/>
    <x v="2726"/>
    <n v="1"/>
    <n v="15250"/>
    <s v="The first ever product line from Kool Kerbal Products Inc, the CryoX series is mostly guaranteed to keep your cryogenic fuels chilled until the end of time."/>
    <s v="heavyRocketry"/>
    <s v="Ven Stock Revamp"/>
    <s v="Yes"/>
    <s v="No"/>
    <n v="4"/>
    <x v="0"/>
    <s v="Fuel Tank"/>
    <n v="4"/>
    <x v="1"/>
    <x v="1"/>
    <s v="false"/>
    <m/>
    <m/>
    <m/>
    <m/>
    <m/>
    <m/>
    <m/>
    <m/>
  </r>
  <r>
    <s v="CryoXendButt"/>
    <x v="2727"/>
    <n v="1"/>
    <n v="15250"/>
    <s v="The first ever product line from Kool Kerbal Products Inc, the CryoX series is mostly guaranteed to keep your cryogenic fuels chilled until the end of time."/>
    <s v="heavyRocketry"/>
    <s v="Ven Stock Revamp"/>
    <s v="Yes"/>
    <s v="No"/>
    <n v="4"/>
    <x v="0"/>
    <s v="Fuel Tank"/>
    <n v="4"/>
    <x v="1"/>
    <x v="1"/>
    <s v="false"/>
    <m/>
    <m/>
    <m/>
    <m/>
    <m/>
    <m/>
    <m/>
    <m/>
  </r>
  <r>
    <s v="proceduralCrewTube"/>
    <x v="2728"/>
    <n v="0.1"/>
    <n v="2"/>
    <s v="Air tight pressure hull protected by a thick layer of Kevlar and carbon nanofiber blankets to provide protection against micro-meteorites as well as thermal insulation and limited radiation shielding. These parts provide safe and structurally intact internal spaces to allow crew to move between crewed parts."/>
    <s v="start"/>
    <s v="Procedural Parts"/>
    <s v="Yes"/>
    <s v="Yes"/>
    <n v="0"/>
    <x v="6"/>
    <m/>
    <n v="4"/>
    <x v="87"/>
    <x v="0"/>
    <s v="true"/>
    <m/>
    <m/>
    <n v="1970"/>
    <m/>
    <m/>
    <m/>
    <m/>
    <m/>
  </r>
  <r>
    <s v="SXTLANCER"/>
    <x v="2729"/>
    <n v="40000"/>
    <n v="100000"/>
    <s v="The L.A.N.C.E.R. is the result of the continuing joint venture between C7 Aerospace and the Rockomax Conglomerate. Designed to fill a gap in the design requirements for large sustainable single stage to orbit aircraft, this engine combines the best of rocket and air-breathing thrust technology. (PART NOT SUPPORTED BY RP-0 OR RO)"/>
    <s v="expAircraftEngines"/>
    <s v="SXT"/>
    <s v="No"/>
    <s v="No"/>
    <n v="9"/>
    <x v="7"/>
    <m/>
    <m/>
    <x v="11"/>
    <x v="1"/>
    <m/>
    <m/>
    <m/>
    <m/>
    <m/>
    <m/>
    <m/>
    <m/>
    <m/>
  </r>
  <r>
    <s v="RAPIER"/>
    <x v="2730"/>
    <n v="4800"/>
    <n v="96000"/>
    <s v="The dual-mode active-cooling RAPIER hypersonic engine which burns Methane. SFC 2.0 lb/lbf/hr, O/F in rocket mode 2.8 to 1. Plume configured by RealPlume."/>
    <s v="colossalRocketry"/>
    <s v="Squad"/>
    <s v="Yes"/>
    <s v="Yes"/>
    <n v="10"/>
    <x v="9"/>
    <s v="Engine"/>
    <n v="11"/>
    <x v="195"/>
    <x v="0"/>
    <s v="true"/>
    <m/>
    <m/>
    <n v="2019"/>
    <m/>
    <m/>
    <m/>
    <m/>
    <m/>
  </r>
  <r>
    <s v="aje_ramjet"/>
    <x v="2731"/>
    <n v="350"/>
    <n v="7000"/>
    <s v="A fictional CR2 Ramjet. Works best when faster than Mach 2. This engine provides no thrust below Mach 0.3!"/>
    <s v="aerodynamicSystems"/>
    <s v="Advanced Jet Engines"/>
    <s v="Yes"/>
    <s v="Yes"/>
    <n v="2"/>
    <x v="9"/>
    <s v="Engine"/>
    <m/>
    <x v="174"/>
    <x v="0"/>
    <s v="true"/>
    <m/>
    <m/>
    <n v="1964"/>
    <s v="Ramjet like SR-71 Engines"/>
    <m/>
    <m/>
    <m/>
    <m/>
  </r>
  <r>
    <s v="smallISRU"/>
    <x v="2732"/>
    <n v="1000"/>
    <n v="4000"/>
    <s v="A smaller version of Kerbodyne's mobile processing plant, this module can take raw materials containing even trace amounts of oxygen and hydrogen, and crack them into useful fuel products.  When operated by a skilled engineer, you will be able to operate with better efficiency.  This oddly shaped processor manufactures mono-propellant and nothing else, but is much lighter and smaller than the more versatile Convert-O-Tron 125. (PART NOT SUPPORTED BY RP-0 OR RO)"/>
    <s v="advScienceTech"/>
    <s v="Ven Stock Revamp"/>
    <s v="No"/>
    <s v="No"/>
    <n v="7"/>
    <x v="7"/>
    <m/>
    <m/>
    <x v="11"/>
    <x v="1"/>
    <m/>
    <m/>
    <m/>
    <m/>
    <m/>
    <m/>
    <m/>
    <m/>
    <m/>
  </r>
  <r>
    <s v="ISRU"/>
    <x v="2733"/>
    <n v="8000"/>
    <n v="24000"/>
    <s v="This mobile processing plant can take raw materials containing even trace amounts of oxygen and hydrogen, and crack them into useful fuel products.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
    <s v="advScienceTech"/>
    <s v="Squad"/>
    <s v="No"/>
    <s v="No"/>
    <n v="7"/>
    <x v="7"/>
    <m/>
    <m/>
    <x v="11"/>
    <x v="1"/>
    <m/>
    <m/>
    <m/>
    <m/>
    <m/>
    <m/>
    <m/>
    <m/>
    <m/>
  </r>
  <r>
    <s v="MiniISRU"/>
    <x v="2734"/>
    <n v="1000"/>
    <n v="4000"/>
    <s v="A smaller version of Kerbodyne's mobile processing plant, this module can take raw materials containing even trace amounts of oxygen and hydrogen, and crack them into useful fuel products.  When operated by a skilled engineer, you will be able to operate with better efficiency.  While this smaller model is lighter than it's bigger cousin, it is less efficient, and not designed for long-term operations.  These modules operate best at their ideal operating temperatures, and features auto-shutdown in the event of excessive overheating.  Radiators can be used to help manage excessive heat. (PART NOT SUPPORTED BY RP-0 OR RO)"/>
    <s v="advScienceTech"/>
    <s v="Squad"/>
    <s v="No"/>
    <s v="No"/>
    <n v="7"/>
    <x v="7"/>
    <m/>
    <m/>
    <x v="11"/>
    <x v="1"/>
    <m/>
    <m/>
    <m/>
    <m/>
    <m/>
    <m/>
    <m/>
    <m/>
    <m/>
  </r>
  <r>
    <s v="SXTProtonlikeNoseCone"/>
    <x v="2735"/>
    <n v="10"/>
    <n v="200"/>
    <s v="An elongated and slanted nose cone. Useful for solid rocket motors and other radially attached objects."/>
    <s v="start"/>
    <s v="SXT"/>
    <s v="Yes"/>
    <s v="Yes"/>
    <n v="0"/>
    <x v="0"/>
    <s v="Launch Clamp"/>
    <n v="0"/>
    <x v="1"/>
    <x v="0"/>
    <s v="true"/>
    <m/>
    <m/>
    <n v="0"/>
    <m/>
    <m/>
    <m/>
    <m/>
    <m/>
  </r>
  <r>
    <s v="vernierEngine"/>
    <x v="2736"/>
    <n v="50"/>
    <n v="5000"/>
    <s v="A generic conformal RCS thruster. Use this for attitude control or translation/ullage for spaceplanes. LEO-rated heat shielding."/>
    <s v="flightControl"/>
    <s v="Squad"/>
    <s v="Yes"/>
    <s v="Yes"/>
    <n v="3"/>
    <x v="9"/>
    <s v="RCS"/>
    <n v="3"/>
    <x v="174"/>
    <x v="0"/>
    <s v="true"/>
    <s v="X-15"/>
    <m/>
    <n v="1959"/>
    <m/>
    <m/>
    <m/>
    <m/>
    <m/>
  </r>
  <r>
    <s v="airlinerCtrlSrf"/>
    <x v="2737"/>
    <n v="800"/>
    <n v="16400"/>
    <s v="Large conventional control surface."/>
    <s v="heavyAerodynamics"/>
    <s v="Squad"/>
    <s v="Yes"/>
    <s v="No"/>
    <n v="5"/>
    <x v="11"/>
    <s v="Control Surface"/>
    <n v="6"/>
    <x v="194"/>
    <x v="0"/>
    <s v="false"/>
    <m/>
    <m/>
    <n v="1970"/>
    <m/>
    <m/>
    <m/>
    <m/>
    <m/>
  </r>
  <r>
    <s v="WBI_RCSCompressedAir"/>
    <x v="2738"/>
    <n v="200"/>
    <n v="3400"/>
    <s v="This 5-way RCS thruster is perfect for small craft that just need a little push. It runs on CompressedAir instead of Monopropellant. (PART NOT SUPPORTED BY RP-0 OR RO)"/>
    <s v="advFlightControl"/>
    <s v="WildBlue Buffalo Rover"/>
    <s v="No"/>
    <s v="No"/>
    <n v="4"/>
    <x v="13"/>
    <s v="RCS"/>
    <m/>
    <x v="1"/>
    <x v="1"/>
    <m/>
    <m/>
    <m/>
    <m/>
    <m/>
    <m/>
    <m/>
    <m/>
    <m/>
  </r>
  <r>
    <s v="commDish"/>
    <x v="2739"/>
    <n v="1100"/>
    <n v="22000"/>
    <s v="Expands to a very wide (4.75m) dish. Low power, high bandwidth, good for Jupiter and a little beyond."/>
    <s v="specializedElectrics"/>
    <s v="Squad"/>
    <s v="Yes"/>
    <s v="Yes"/>
    <n v="7"/>
    <x v="17"/>
    <s v="Antenna"/>
    <m/>
    <x v="109"/>
    <x v="0"/>
    <s v="true"/>
    <s v="Voyager"/>
    <m/>
    <n v="1977"/>
    <n v="35000000000"/>
    <m/>
    <m/>
    <m/>
    <m/>
  </r>
  <r>
    <s v="SXTTubeAntenna"/>
    <x v="2740"/>
    <n v="200"/>
    <n v="350"/>
    <s v="The DTS-Roll 4 is a long retractable antenna consisting of a small sheet of thin metal that is rolled out of the central casing and warps into a long tube. (PART NOT SUPPORTED BY RP-0 OR RO)"/>
    <s v="advFlightControl"/>
    <s v="SXT"/>
    <s v="No"/>
    <s v="No"/>
    <n v="4"/>
    <x v="7"/>
    <s v="Antenna"/>
    <m/>
    <x v="11"/>
    <x v="1"/>
    <m/>
    <m/>
    <m/>
    <m/>
    <m/>
    <m/>
    <m/>
    <m/>
    <m/>
  </r>
  <r>
    <s v="RTGigaDish2"/>
    <x v="2741"/>
    <m/>
    <m/>
    <s v="Large dish suitable for deep-space missions well past Pluto; integrated circuitry largely makes up for the weight of the wider dish. Pretty good data rate. Effective range ~11 Tm, power consumption 240 Watts."/>
    <s v="advElectrics"/>
    <s v="RemoteTech"/>
    <s v="Yes"/>
    <s v="Yes"/>
    <n v="4"/>
    <x v="17"/>
    <s v="Antenna"/>
    <m/>
    <x v="109"/>
    <x v="0"/>
    <s v="true"/>
    <s v="Voyager"/>
    <m/>
    <n v="1977"/>
    <n v="1000000000000"/>
    <m/>
    <m/>
    <m/>
    <m/>
  </r>
  <r>
    <s v="largeFixedAntenna"/>
    <x v="2742"/>
    <n v="3500"/>
    <n v="8000"/>
    <s v="The Communotron 88-X is the chubby hotrod of antennas, fast speedy communications can be yours in a bulky 3m package. (PART NOT SUPPORTED BY RP-0 OR RO)"/>
    <s v="unresearchable"/>
    <s v="Ven Stock Revamp"/>
    <s v="No"/>
    <s v="No"/>
    <e v="#N/A"/>
    <x v="7"/>
    <s v="Antenna"/>
    <m/>
    <x v="11"/>
    <x v="1"/>
    <m/>
    <m/>
    <m/>
    <m/>
    <m/>
    <m/>
    <m/>
    <m/>
    <m/>
  </r>
  <r>
    <s v="RelayAntenna50"/>
    <x v="2743"/>
    <n v="2400"/>
    <n v="25000"/>
    <s v="A fixed Gregorian - style parabolic antenna for deep space telecommunications."/>
    <s v="electronics"/>
    <s v="Squad"/>
    <s v="Yes"/>
    <s v="Yes"/>
    <n v="6"/>
    <x v="17"/>
    <s v="Antenna"/>
    <m/>
    <x v="196"/>
    <x v="0"/>
    <s v="true"/>
    <m/>
    <m/>
    <n v="1981"/>
    <n v="2650000000000"/>
    <m/>
    <m/>
    <m/>
    <m/>
  </r>
  <r>
    <s v="xLLLCommPolex"/>
    <x v="2744"/>
    <n v="1200"/>
    <n v="0"/>
    <s v="Medium range omnidirectional antenna."/>
    <s v="basicRocketry"/>
    <s v="Chaka Monkey"/>
    <s v="Yes"/>
    <s v="No"/>
    <n v="1"/>
    <x v="17"/>
    <s v="Antenna"/>
    <m/>
    <x v="186"/>
    <x v="0"/>
    <s v="false"/>
    <m/>
    <m/>
    <n v="1986"/>
    <m/>
    <m/>
    <m/>
    <m/>
    <m/>
  </r>
  <r>
    <s v="RTGigaDish1"/>
    <x v="2745"/>
    <n v="1900"/>
    <n v="38000"/>
    <s v="The folding mechanism doesn't really save mass. However, the huge 6.4m dish can provide a very decent data rate at comparatively little power. Effective range ~11 Tm, power consumption 80 Watts."/>
    <s v="specializedElectrics"/>
    <s v="RemoteTech"/>
    <s v="Yes"/>
    <s v="Yes"/>
    <n v="7"/>
    <x v="17"/>
    <s v="Antenna"/>
    <m/>
    <x v="196"/>
    <x v="0"/>
    <s v="true"/>
    <m/>
    <m/>
    <n v="1981"/>
    <n v="1000000000000"/>
    <m/>
    <m/>
    <m/>
    <m/>
  </r>
  <r>
    <s v="RelayAntenna100"/>
    <x v="2746"/>
    <n v="3000"/>
    <n v="30000"/>
    <s v="A fixed axial feed parabolic antenna for deep space telecommunications."/>
    <s v="automation"/>
    <s v="Squad"/>
    <s v="Yes"/>
    <s v="Yes"/>
    <n v="6"/>
    <x v="17"/>
    <s v="Antenna"/>
    <m/>
    <x v="186"/>
    <x v="0"/>
    <s v="true"/>
    <m/>
    <m/>
    <n v="1986"/>
    <n v="8600000000000"/>
    <m/>
    <m/>
    <m/>
    <m/>
  </r>
  <r>
    <s v="RO_gx256"/>
    <x v="2747"/>
    <n v="2150"/>
    <n v="43000"/>
    <s v="A massive dish, useful for high speed, long range communications, but its power usage and size make it largely unsuitable for use on interplanetary probes. It is, however, very useful as an orbital relay, or even a extra ground station. Effective range ~100 Tm, power consumption 850 Watts."/>
    <s v="specializedElectrics"/>
    <s v="RemoteTech"/>
    <s v="Yes"/>
    <s v="Yes"/>
    <n v="7"/>
    <x v="17"/>
    <s v="Antenna"/>
    <m/>
    <x v="186"/>
    <x v="0"/>
    <s v="true"/>
    <m/>
    <m/>
    <n v="1986"/>
    <n v="40000000000000"/>
    <m/>
    <m/>
    <m/>
    <m/>
  </r>
  <r>
    <s v="RTLongAntenna3"/>
    <x v="2748"/>
    <n v="700"/>
    <n v="14000"/>
    <s v="CommTech EXP-VR-2T omnidirectional antenna: Effective range 1 Gm, power consumption 20 Watts."/>
    <s v="highEnergyScience"/>
    <s v="RemoteTech"/>
    <s v="Yes"/>
    <s v="Yes"/>
    <n v="10"/>
    <x v="17"/>
    <s v="Antenna"/>
    <m/>
    <x v="186"/>
    <x v="0"/>
    <s v="true"/>
    <m/>
    <m/>
    <n v="1995"/>
    <n v="10000000"/>
    <m/>
    <m/>
    <m/>
    <m/>
  </r>
  <r>
    <s v="mediumFixedAntenna"/>
    <x v="2749"/>
    <n v="1500"/>
    <n v="3400"/>
    <s v="The DTS-M7 is a fixed, stack mounted solution to your communications needs. (PART NOT SUPPORTED BY RP-0 OR RO)"/>
    <s v="unresearchable"/>
    <s v="Ven Stock Revamp"/>
    <s v="No"/>
    <s v="No"/>
    <e v="#N/A"/>
    <x v="7"/>
    <m/>
    <m/>
    <x v="11"/>
    <x v="1"/>
    <m/>
    <m/>
    <m/>
    <m/>
    <m/>
    <m/>
    <m/>
    <m/>
    <m/>
  </r>
  <r>
    <s v="SmallFixedAntenna"/>
    <x v="2750"/>
    <n v="900"/>
    <n v="2100"/>
    <s v="The DTS-M5 is a fixed, stack mounted solution to your communications needs. (PART NOT SUPPORTED BY RP-0 OR RO)"/>
    <s v="unresearchable"/>
    <s v="Ven Stock Revamp"/>
    <s v="No"/>
    <s v="No"/>
    <e v="#N/A"/>
    <x v="7"/>
    <m/>
    <m/>
    <x v="11"/>
    <x v="1"/>
    <m/>
    <m/>
    <m/>
    <m/>
    <m/>
    <m/>
    <m/>
    <m/>
    <m/>
  </r>
  <r>
    <s v="RSBnosecone305"/>
    <x v="2751"/>
    <n v="3800"/>
    <n v="7500"/>
    <s v="A 3 meter aerodynamic nose cone for the Common Centaur upper stage."/>
    <s v="giganticRocketry"/>
    <s v="Real Scale Boosters"/>
    <s v="Yes"/>
    <s v="No"/>
    <n v="8"/>
    <x v="0"/>
    <s v="Nosecone"/>
    <n v="9"/>
    <x v="3"/>
    <x v="0"/>
    <s v="false"/>
    <s v="Atlas V"/>
    <m/>
    <n v="2002"/>
    <m/>
    <m/>
    <m/>
    <m/>
    <m/>
  </r>
  <r>
    <s v="RSBtankAtlasCentaur"/>
    <x v="2752"/>
    <n v="25000"/>
    <n v="125000"/>
    <s v="The second stage of an Atlas V. Contains the necessary avionics, communications and power supply for mission times of up to 6 hours."/>
    <s v="giganticRocketry"/>
    <s v="Real Scale Boosters"/>
    <s v="Yes"/>
    <s v="No"/>
    <n v="8"/>
    <x v="0"/>
    <s v="Fuel Tank"/>
    <n v="9"/>
    <x v="3"/>
    <x v="0"/>
    <s v="false"/>
    <s v="Atlas V"/>
    <m/>
    <n v="2002"/>
    <m/>
    <m/>
    <m/>
    <m/>
    <m/>
  </r>
  <r>
    <s v="KW3mDockingRing"/>
    <x v="2753"/>
    <n v="1200"/>
    <n v="14400"/>
    <s v="This ~3.5m part features a Common Berthing Mechanism on the interior, make sure you have enough room!"/>
    <s v="metaMaterials"/>
    <s v="KW Rocketry"/>
    <s v="Yes"/>
    <s v="No"/>
    <n v="7"/>
    <x v="13"/>
    <s v="Docking"/>
    <m/>
    <x v="129"/>
    <x v="0"/>
    <s v="false"/>
    <s v="ISS CBM"/>
    <m/>
    <n v="1998"/>
    <m/>
    <m/>
    <m/>
    <m/>
    <m/>
  </r>
  <r>
    <s v="CXA_PCBM"/>
    <x v="2754"/>
    <n v="400"/>
    <n v="1000"/>
    <s v="1.25m Common Berthing Mechanism intended to mate with active counterparts."/>
    <s v="specializedConstruction"/>
    <s v="CxAerospace"/>
    <s v="Yes"/>
    <s v="No"/>
    <n v="5"/>
    <x v="13"/>
    <s v="Docking"/>
    <m/>
    <x v="129"/>
    <x v="0"/>
    <s v="false"/>
    <s v="ISS CBM"/>
    <m/>
    <n v="1998"/>
    <m/>
    <m/>
    <m/>
    <m/>
    <m/>
  </r>
  <r>
    <s v="CXA_MCBM"/>
    <x v="2755"/>
    <n v="200"/>
    <n v="500"/>
    <s v="1.25m Common Berthing Mechanism intended to mate with passive counterparts. Ring variant specifically made for the Z1 truss component."/>
    <s v="specializedConstruction"/>
    <s v="CxAerospace"/>
    <s v="Yes"/>
    <s v="No"/>
    <n v="5"/>
    <x v="13"/>
    <s v="Docking"/>
    <m/>
    <x v="129"/>
    <x v="0"/>
    <s v="false"/>
    <s v="ISS CBM"/>
    <m/>
    <n v="1998"/>
    <m/>
    <m/>
    <m/>
    <m/>
    <m/>
  </r>
  <r>
    <s v="XCXA_ACBMX"/>
    <x v="2756"/>
    <n v="400"/>
    <n v="1000"/>
    <s v="A berthing mechanism used by the ISS modules (non Russian), the Multipurpose Logistics Modules (MPLM) and the resupply vehicles."/>
    <s v="specializedConstruction"/>
    <s v="Chaka Monkey"/>
    <s v="Yes"/>
    <s v="No"/>
    <n v="5"/>
    <x v="13"/>
    <s v="Docking"/>
    <m/>
    <x v="129"/>
    <x v="0"/>
    <s v="false"/>
    <s v="ISS CBM"/>
    <m/>
    <n v="1998"/>
    <m/>
    <m/>
    <m/>
    <m/>
    <m/>
  </r>
  <r>
    <s v="CXA_ACBM"/>
    <x v="2757"/>
    <n v="400"/>
    <n v="1000"/>
    <s v="1.25m Common Berthing Mechanism intended to mate with passive counterparts."/>
    <s v="specializedConstruction"/>
    <s v="CxAerospace"/>
    <s v="Yes"/>
    <s v="No"/>
    <n v="5"/>
    <x v="13"/>
    <s v="Docking"/>
    <m/>
    <x v="129"/>
    <x v="0"/>
    <s v="false"/>
    <s v="ISS CBM"/>
    <m/>
    <n v="1998"/>
    <m/>
    <m/>
    <m/>
    <m/>
    <m/>
  </r>
  <r>
    <s v="dockingPortLarge"/>
    <x v="2758"/>
    <n v="4500"/>
    <n v="90000"/>
    <s v="The Common Berthing Mechanism."/>
    <s v="avionicsTL6"/>
    <s v="Squad"/>
    <s v="Yes"/>
    <s v="Yes"/>
    <n v="7"/>
    <x v="13"/>
    <s v="Docking"/>
    <m/>
    <x v="129"/>
    <x v="0"/>
    <s v="true"/>
    <s v="ISS CBM"/>
    <m/>
    <n v="1998"/>
    <s v="First ones were PMA-1, PMA-2"/>
    <m/>
    <m/>
    <m/>
    <m/>
  </r>
  <r>
    <s v="ParaDockingPort"/>
    <x v="2759"/>
    <n v="3500"/>
    <n v="70000"/>
    <s v="This is a modified Clamp-O-Tron Docking Port that combines all your favorite features and adds a parachute to boot, terrific. (PART NOT SUPPORTED BY RO BUT PLACED AND COSTED BY RP-0)"/>
    <s v="avionicsTL7"/>
    <s v="Ven Stock Revamp"/>
    <s v="Yes"/>
    <s v="Yes"/>
    <n v="8"/>
    <x v="13"/>
    <s v="Docking"/>
    <n v="9"/>
    <x v="69"/>
    <x v="0"/>
    <s v="true"/>
    <m/>
    <m/>
    <n v="2009"/>
    <m/>
    <m/>
    <m/>
    <m/>
    <m/>
  </r>
  <r>
    <s v="SXTdockingPortVeryLarge"/>
    <x v="2760"/>
    <n v="1400"/>
    <n v="18000"/>
    <s v="The Clamp-O-Tron X3. is an evolution of the Sr. Designed after the initial release of the Sr was met with, 'Ah, okay cool. Now make an even bigger one!'. When will the madness stop? (PART NOT SUPPORTED BY RP-0 OR RO)"/>
    <s v="metaMaterials"/>
    <s v="SXT"/>
    <s v="No"/>
    <s v="No"/>
    <n v="7"/>
    <x v="13"/>
    <s v="Docking"/>
    <n v="9"/>
    <x v="1"/>
    <x v="1"/>
    <s v="false"/>
    <m/>
    <m/>
    <m/>
    <m/>
    <m/>
    <m/>
    <m/>
    <m/>
  </r>
  <r>
    <s v="mk2DroneCore"/>
    <x v="2761"/>
    <n v="2000"/>
    <n v="40000"/>
    <s v="After extensive research and testing to improve the safety factor of next-generation modules for their Mk2 series, engineers at C7 Aerospace got fed up with having to constantly find new recruits willing to test their prototypes, and decided to develop an autonomous AI capable of doing the same job, only with a lot less screaming over the comms link. This was met with divided opinions, some criticizing C7 as taking the &quot;booooring&quot; route, others praising them for the innovation, while yet others reacted by shutting themselves in bunkers in anticipation of the time when these units will gain sentience and turn on their creators. C7 has vehemently denied any involvement in all sentient-AI-related catastrophes so far."/>
    <s v="advAerodynamics"/>
    <s v="Squad"/>
    <s v="Yes"/>
    <s v="Yes"/>
    <n v="5"/>
    <x v="11"/>
    <s v="Probe"/>
    <n v="6"/>
    <x v="194"/>
    <x v="0"/>
    <s v="true"/>
    <m/>
    <m/>
    <n v="1972"/>
    <s v="Era after Apollo"/>
    <m/>
    <m/>
    <m/>
    <m/>
  </r>
  <r>
    <s v="CHT400_Block"/>
    <x v="2762"/>
    <n v="1400"/>
    <n v="4200"/>
    <s v="Since 1996 the CHT-400 thruster block has been used on all Ariane 5 G, GS and ES versions for the roll and attitude control manoeuvres."/>
    <s v="specializedControl"/>
    <s v="Niche Parts"/>
    <s v="Yes"/>
    <s v="No"/>
    <n v="5"/>
    <x v="12"/>
    <s v="RCS Engine"/>
    <m/>
    <x v="36"/>
    <x v="0"/>
    <s v="false"/>
    <s v="Ariane 5"/>
    <m/>
    <n v="1996"/>
    <m/>
    <m/>
    <m/>
    <m/>
    <m/>
  </r>
  <r>
    <s v="CHT400_Thruster"/>
    <x v="2763"/>
    <n v="3000"/>
    <n v="4200"/>
    <s v="The CHT-400 thruster is primarily used for the attitude and roll control of the Ariane 5 launch vehicle during its ascent. The thruster can also be used for re-entry attitude control applications as successfully demonstrated during ARD mission. CHT-400 thrusters are also the decent engines for the ExoMars Schiaparelli Lander, nine of the thrusters fire to control the lander in the final decent to the martian surface. Plume configured by RealPlume."/>
    <s v="advFlightControl"/>
    <s v="Niche Parts"/>
    <s v="Yes"/>
    <s v="No"/>
    <n v="4"/>
    <x v="13"/>
    <s v="RCS Engine"/>
    <m/>
    <x v="125"/>
    <x v="0"/>
    <s v="false"/>
    <s v="Ariane 5, Schapiarelli Lander"/>
    <m/>
    <n v="1996"/>
    <m/>
    <m/>
    <m/>
    <m/>
    <m/>
  </r>
  <r>
    <s v="neo_near"/>
    <x v="2764"/>
    <n v="1131"/>
    <n v="16972"/>
    <s v="Near Earth Object satellite NEAR Plume configured by RealPlume."/>
    <s v="largeUnmanned"/>
    <s v="RN US Probes"/>
    <s v="Yes"/>
    <s v="Yes"/>
    <n v="8"/>
    <x v="1"/>
    <s v="Probe"/>
    <m/>
    <x v="193"/>
    <x v="0"/>
    <s v="true"/>
    <s v="NEAR-Shoemaker"/>
    <m/>
    <n v="1996"/>
    <m/>
    <m/>
    <m/>
    <m/>
    <m/>
  </r>
  <r>
    <s v="rn_huygens_chute"/>
    <x v="2765"/>
    <n v="422"/>
    <n v="50"/>
    <s v="Parachute for Huygens lander."/>
    <s v="generalRocketry"/>
    <s v="RN US Probes"/>
    <s v="Yes"/>
    <s v="No"/>
    <n v="2"/>
    <x v="1"/>
    <s v="Probe"/>
    <m/>
    <x v="193"/>
    <x v="0"/>
    <s v="false"/>
    <s v="Cassini-Huygens"/>
    <m/>
    <n v="1997"/>
    <m/>
    <m/>
    <m/>
    <m/>
    <m/>
  </r>
  <r>
    <s v="almaz_sr_para"/>
    <x v="2766"/>
    <n v="1000"/>
    <n v="10000"/>
    <s v="Parachute for Almaz film return capsule."/>
    <s v="basicScience"/>
    <s v="RN Salyut"/>
    <s v="Yes"/>
    <s v="Yes"/>
    <n v="3"/>
    <x v="16"/>
    <s v="Parachute"/>
    <m/>
    <x v="183"/>
    <x v="0"/>
    <s v="true"/>
    <s v="Almaz"/>
    <m/>
    <n v="1973"/>
    <m/>
    <m/>
    <m/>
    <m/>
    <m/>
  </r>
  <r>
    <s v="MonkeyPodOrionTypeS22xa66ckX4899"/>
    <x v="2767"/>
    <n v="8000"/>
    <n v="20400"/>
    <s v="This ultimate rigid habitat is used for transfer of monkeys or kerbals to Duna. Contains Monkey Snaxx (PART NOT SUPPORTED BY RP-0 OR RO)"/>
    <s v="spaceExploration"/>
    <s v="Chaka Monkey"/>
    <s v="No"/>
    <s v="No"/>
    <n v="4"/>
    <x v="7"/>
    <m/>
    <m/>
    <x v="11"/>
    <x v="1"/>
    <m/>
    <m/>
    <m/>
    <m/>
    <m/>
    <m/>
    <m/>
    <m/>
    <m/>
  </r>
  <r>
    <s v="xCXA_Z1x"/>
    <x v="2768"/>
    <n v="4000"/>
    <n v="2500"/>
    <s v="The stepping stone truss that serves as a temporary mounting point for structural and pressurized assemblies on a station. Complete with integral reaction wheels to give a nudge without having to burn up RCS. Trus has been fitted with a built-in probe unit and a battery reserve. (PART NOT SUPPORTED BY RP-0 OR RO)"/>
    <s v="specializedConstruction"/>
    <s v="Chaka Monkey"/>
    <s v="No"/>
    <s v="No"/>
    <n v="5"/>
    <x v="7"/>
    <m/>
    <m/>
    <x v="11"/>
    <x v="1"/>
    <s v="false"/>
    <s v="ISS Z1 Truss"/>
    <m/>
    <n v="2000"/>
    <m/>
    <m/>
    <m/>
    <m/>
    <m/>
  </r>
  <r>
    <s v="XCXA_P6_LONG_SPACERX"/>
    <x v="2769"/>
    <n v="4000"/>
    <n v="2500"/>
    <s v="A rigid,lightweight truss segment developed as part of the Integrated Truss System (ITS). (PART NOT SUPPORTED BY RP-0 OR RO)"/>
    <s v="specializedConstruction"/>
    <s v="Chaka Monkey"/>
    <s v="No"/>
    <s v="No"/>
    <n v="5"/>
    <x v="7"/>
    <m/>
    <m/>
    <x v="11"/>
    <x v="1"/>
    <s v="false"/>
    <s v="ISS ITS Truss"/>
    <m/>
    <m/>
    <m/>
    <m/>
    <m/>
    <m/>
    <m/>
  </r>
  <r>
    <s v="XCXA_P6_BATTERY_TRUSSX"/>
    <x v="2770"/>
    <n v="4000"/>
    <n v="2500"/>
    <s v="A rigid,lightweight truss segment developed as part of the Integrated Truss System (ITS). This truss includes integral electrical equipment such as batteries, battery chargers/dischargers, DC switching units, and DC-DC converters. Additionally this truss segment includes a pump flow control assembly for any thermal control system radiators which may be attached. (PART NOT SUPPORTED BY RP-0 OR RO)"/>
    <s v="specializedConstruction"/>
    <s v="Chaka Monkey"/>
    <s v="No"/>
    <s v="No"/>
    <n v="5"/>
    <x v="7"/>
    <m/>
    <m/>
    <x v="11"/>
    <x v="1"/>
    <m/>
    <m/>
    <m/>
    <m/>
    <m/>
    <m/>
    <m/>
    <m/>
    <m/>
  </r>
  <r>
    <s v="xCXA_SAWx"/>
    <x v="2771"/>
    <n v="25250"/>
    <n v="175000"/>
    <s v="When normal solar panels can't cut it. The Solar Array Wing (SAW) contains 2 massive solar blankets that are deployed with the help of a collapsable mast (don't ask us how it works. Our best bet is black magic). Single-axis sun tracking functionality included. (PART NOT SUPPORTED BY RP-0 OR RO)"/>
    <s v="largeElectrics"/>
    <s v="Chaka Monkey"/>
    <s v="No"/>
    <s v="No"/>
    <n v="4.5"/>
    <x v="7"/>
    <m/>
    <m/>
    <x v="11"/>
    <x v="1"/>
    <m/>
    <m/>
    <m/>
    <m/>
    <m/>
    <m/>
    <m/>
    <m/>
    <m/>
  </r>
  <r>
    <s v="SLS_CM_FairingAdapter296-EM2"/>
    <x v="2772"/>
    <n v="600"/>
    <n v="1200"/>
    <s v="The SLS-TF is equipped with a (hopefully) small explosive charge, that will sever the structural linkage between itself and whatever it's connected to. (PART NOT SUPPORTED BY RP-0 OR RO)"/>
    <s v="basicRocketry"/>
    <s v="Chaka Monkey"/>
    <s v="No"/>
    <s v="No"/>
    <n v="1"/>
    <x v="7"/>
    <m/>
    <m/>
    <x v="11"/>
    <x v="1"/>
    <s v="false"/>
    <s v="SLS EM-2"/>
    <m/>
    <n v="2022"/>
    <m/>
    <m/>
    <m/>
    <m/>
    <m/>
  </r>
  <r>
    <s v="XNP_lft_xtrt8mC1199987711CB8MA2x"/>
    <x v="2773"/>
    <n v="3900"/>
    <n v="3000"/>
    <s v=" (PART NOT SUPPORTED BY RP-0 OR RO)"/>
    <s v="veryHeavyRocketry"/>
    <s v="Chaka Monkey"/>
    <s v="No"/>
    <s v="No"/>
    <n v="6"/>
    <x v="7"/>
    <s v="Fuel Tank"/>
    <m/>
    <x v="11"/>
    <x v="1"/>
    <s v="false"/>
    <s v="SLS Block IB"/>
    <m/>
    <n v="2022"/>
    <m/>
    <m/>
    <m/>
    <m/>
    <m/>
  </r>
  <r>
    <s v="nosMonkeyExplorerUtilityALTAIR3tga9XXX"/>
    <x v="2774"/>
    <n v="32400"/>
    <n v="65000"/>
    <s v="Lander for Altair (PART NOT SUPPORTED BY RP-0 OR RO)"/>
    <s v="veryHeavyRocketry"/>
    <s v="Chaka Monkey"/>
    <s v="No"/>
    <s v="No"/>
    <n v="6"/>
    <x v="7"/>
    <m/>
    <m/>
    <x v="11"/>
    <x v="1"/>
    <m/>
    <m/>
    <m/>
    <m/>
    <m/>
    <m/>
    <m/>
    <m/>
    <m/>
  </r>
  <r>
    <s v="MonkeyPodOrionTypeS22xa66ck2cx"/>
    <x v="2775"/>
    <n v="8000"/>
    <n v="20400"/>
    <s v="This ultimate rigid habitat is used for transfer of monkeys or kerbals to Duna. Contains Monkey Snaxx (PART NOT SUPPORTED BY RP-0 OR RO)"/>
    <s v="spaceExploration"/>
    <s v="Chaka Monkey"/>
    <s v="No"/>
    <s v="No"/>
    <n v="4"/>
    <x v="7"/>
    <m/>
    <m/>
    <x v="11"/>
    <x v="1"/>
    <m/>
    <m/>
    <m/>
    <m/>
    <m/>
    <m/>
    <m/>
    <m/>
    <m/>
  </r>
  <r>
    <s v="XNP_lft_8_0m_6mzxx6222X3"/>
    <x v="2776"/>
    <n v="13900"/>
    <n v="40000"/>
    <s v=" (PART NOT SUPPORTED BY RP-0 OR RO)"/>
    <s v="veryHeavyRocketry"/>
    <s v="Chaka Monkey"/>
    <s v="No"/>
    <s v="No"/>
    <n v="6"/>
    <x v="7"/>
    <s v="Fuel Tank"/>
    <m/>
    <x v="11"/>
    <x v="1"/>
    <m/>
    <m/>
    <m/>
    <m/>
    <m/>
    <m/>
    <m/>
    <m/>
    <m/>
  </r>
  <r>
    <s v="XNP_interstage_5m_8m_t3MTVDRIVEX2"/>
    <x v="2777"/>
    <n v="7900"/>
    <n v="10000"/>
    <s v="Fuel Tank Engine Mount (PART NOT SUPPORTED BY RP-0 OR RO)"/>
    <s v="veryHeavyRocketry"/>
    <s v="Chaka Monkey"/>
    <s v="No"/>
    <s v="No"/>
    <n v="6"/>
    <x v="7"/>
    <s v="Fuel Tank"/>
    <m/>
    <x v="11"/>
    <x v="1"/>
    <m/>
    <m/>
    <m/>
    <m/>
    <m/>
    <m/>
    <m/>
    <m/>
    <m/>
  </r>
  <r>
    <s v="xmk2LanderCabin2x"/>
    <x v="2778"/>
    <n v="3250"/>
    <n v="8200"/>
    <s v="This cozy capsule seats two, and is very lightweight. However, don't expect it to survive atmospheric entry or even a sneeze. (PART NOT SUPPORTED BY RP-0 OR RO)"/>
    <s v="commandModules"/>
    <s v="Chaka Monkey"/>
    <s v="No"/>
    <s v="No"/>
    <n v="4"/>
    <x v="7"/>
    <m/>
    <m/>
    <x v="11"/>
    <x v="1"/>
    <m/>
    <m/>
    <m/>
    <m/>
    <m/>
    <m/>
    <m/>
    <m/>
    <m/>
  </r>
  <r>
    <s v="xmk2LanderCabinx"/>
    <x v="2779"/>
    <n v="3250"/>
    <n v="8200"/>
    <s v="This cozy capsule seats two, and is very lightweight. However, don't expect it to survive atmospheric entry or even a sneeze. (PART NOT SUPPORTED BY RP-0 OR RO)"/>
    <s v="commandModules"/>
    <s v="Chaka Monkey"/>
    <s v="No"/>
    <s v="No"/>
    <n v="4"/>
    <x v="7"/>
    <m/>
    <m/>
    <x v="11"/>
    <x v="1"/>
    <m/>
    <m/>
    <m/>
    <m/>
    <m/>
    <m/>
    <m/>
    <m/>
    <m/>
  </r>
  <r>
    <s v="MonkeyPodpsADAPTERmtvLHSM66xsa"/>
    <x v="2780"/>
    <n v="2000"/>
    <n v="6400"/>
    <s v="&quot;Adapter&quot; Size monkey modules are medium sized and very handy.  Contains Monkey Snaxx (PART NOT SUPPORTED BY RP-0 OR RO)"/>
    <s v="spaceExploration"/>
    <s v="Chaka Monkey"/>
    <s v="No"/>
    <s v="No"/>
    <n v="4"/>
    <x v="7"/>
    <m/>
    <m/>
    <x v="11"/>
    <x v="1"/>
    <m/>
    <m/>
    <m/>
    <m/>
    <m/>
    <m/>
    <m/>
    <m/>
    <m/>
  </r>
  <r>
    <s v="PC_InflateHeatshield3HLxx"/>
    <x v="2781"/>
    <n v="1250"/>
    <n v="7500"/>
    <s v="Remember to inflate before entry! (PART NOT SUPPORTED BY RP-0 OR RO)"/>
    <s v="basicRocketry"/>
    <s v="Chaka Monkey"/>
    <s v="No"/>
    <s v="No"/>
    <n v="1"/>
    <x v="7"/>
    <m/>
    <m/>
    <x v="11"/>
    <x v="1"/>
    <m/>
    <m/>
    <m/>
    <m/>
    <m/>
    <m/>
    <m/>
    <m/>
    <m/>
  </r>
  <r>
    <s v="SHABLANDER-SLRx32af"/>
    <x v="2782"/>
    <n v="8000"/>
    <n v="20400"/>
    <s v="This is the largest rigid monkey hab designed to be landed on Duna or Mun. Contains Monkey Snaxx (PART NOT SUPPORTED BY RP-0 OR RO)"/>
    <s v="spaceExploration"/>
    <s v="Chaka Monkey"/>
    <s v="No"/>
    <s v="No"/>
    <n v="4"/>
    <x v="7"/>
    <m/>
    <m/>
    <x v="11"/>
    <x v="1"/>
    <m/>
    <m/>
    <m/>
    <m/>
    <m/>
    <m/>
    <m/>
    <m/>
    <m/>
  </r>
  <r>
    <s v="SHABLANDER-SLRx32xa4e"/>
    <x v="2783"/>
    <n v="8000"/>
    <n v="20400"/>
    <s v="This is the largest rigid monkey hab designed to be landed on Duna or Mun. Contains Monkey Snaxx (PART NOT SUPPORTED BY RP-0 OR RO)"/>
    <s v="spaceExploration"/>
    <s v="Chaka Monkey"/>
    <s v="No"/>
    <s v="No"/>
    <n v="4"/>
    <x v="7"/>
    <m/>
    <m/>
    <x v="11"/>
    <x v="1"/>
    <m/>
    <m/>
    <m/>
    <m/>
    <m/>
    <m/>
    <m/>
    <m/>
    <m/>
  </r>
  <r>
    <s v="MonkeyPodAirlock3x"/>
    <x v="2784"/>
    <n v="4000"/>
    <n v="10400"/>
    <s v="This is the smallest rigid monkey habitat module. Contains Monkey Snaxx (PART NOT SUPPORTED BY RP-0 OR RO)"/>
    <s v="spaceExploration"/>
    <s v="Chaka Monkey"/>
    <s v="No"/>
    <s v="No"/>
    <n v="4"/>
    <x v="7"/>
    <m/>
    <m/>
    <x v="11"/>
    <x v="1"/>
    <m/>
    <m/>
    <m/>
    <m/>
    <m/>
    <m/>
    <m/>
    <m/>
    <m/>
  </r>
  <r>
    <s v="MonkeyPodLanderPSx3"/>
    <x v="2785"/>
    <n v="4000"/>
    <n v="10400"/>
    <s v="Similar to Monkey Pod Lander, this module is an appropriate medium habitat for landing on Duna or Mun. (PART NOT SUPPORTED BY RP-0 OR RO)"/>
    <s v="spaceExploration"/>
    <s v="Chaka Monkey"/>
    <s v="No"/>
    <s v="No"/>
    <n v="4"/>
    <x v="7"/>
    <m/>
    <m/>
    <x v="11"/>
    <x v="1"/>
    <m/>
    <m/>
    <m/>
    <m/>
    <m/>
    <m/>
    <m/>
    <m/>
    <m/>
  </r>
  <r>
    <s v="XKWFlatadapter3x2cc291x"/>
    <x v="2786"/>
    <n v="120"/>
    <n v="1440"/>
    <s v="A 3.75 to 2.5 meter adapter. (PART NOT SUPPORTED BY RP-0 OR RO)"/>
    <s v="metaMaterials"/>
    <s v="Chaka Monkey"/>
    <s v="No"/>
    <s v="No"/>
    <n v="7"/>
    <x v="7"/>
    <m/>
    <m/>
    <x v="11"/>
    <x v="1"/>
    <m/>
    <m/>
    <m/>
    <m/>
    <m/>
    <m/>
    <m/>
    <m/>
    <m/>
  </r>
  <r>
    <s v="XKupolaObsModuleEXPANDED1X"/>
    <x v="2787"/>
    <n v="4000"/>
    <n v="10400"/>
    <s v="Nothing is really known about this thing. Use it at your own risk."/>
    <s v="spaceExploration"/>
    <s v="Chaka Monkey"/>
    <s v="Yes"/>
    <s v="No"/>
    <n v="4"/>
    <x v="6"/>
    <s v="Station"/>
    <n v="11"/>
    <x v="70"/>
    <x v="0"/>
    <s v="false"/>
    <m/>
    <m/>
    <n v="1972"/>
    <m/>
    <m/>
    <m/>
    <m/>
    <m/>
  </r>
  <r>
    <s v="XKupolaObsModuleEXPANDEDX"/>
    <x v="2788"/>
    <n v="2000"/>
    <n v="80000"/>
    <s v="Nothing is really known about this thing. Use it at your own risk."/>
    <s v="earlyStations"/>
    <s v="Chaka Monkey"/>
    <s v="Yes"/>
    <s v="Yes"/>
    <n v="4"/>
    <x v="6"/>
    <s v="Station"/>
    <n v="9"/>
    <x v="70"/>
    <x v="0"/>
    <s v="true"/>
    <m/>
    <m/>
    <n v="1972"/>
    <m/>
    <m/>
    <m/>
    <m/>
    <m/>
  </r>
  <r>
    <s v="XKupolaObsModuleEXPANDED3X"/>
    <x v="2789"/>
    <n v="4000"/>
    <n v="10400"/>
    <s v="Nothing is really known about this thing. Use it at your own risk."/>
    <s v="spaceExploration"/>
    <s v="Chaka Monkey"/>
    <s v="Yes"/>
    <s v="No"/>
    <n v="4"/>
    <x v="6"/>
    <s v="Station"/>
    <n v="11"/>
    <x v="70"/>
    <x v="0"/>
    <s v="false"/>
    <m/>
    <m/>
    <n v="1972"/>
    <m/>
    <m/>
    <m/>
    <m/>
    <m/>
  </r>
  <r>
    <s v="XNPdecouplerstack85Mx3HSx"/>
    <x v="2790"/>
    <n v="230"/>
    <n v="600"/>
    <s v="Nothing is really known about this thing. Use it at your own risk."/>
    <s v="basicRocketry"/>
    <s v="Chaka Monkey"/>
    <s v="Yes"/>
    <s v="No"/>
    <n v="1"/>
    <x v="0"/>
    <s v="Decoupler"/>
    <m/>
    <x v="59"/>
    <x v="0"/>
    <s v="false"/>
    <m/>
    <m/>
    <n v="1952"/>
    <m/>
    <m/>
    <m/>
    <m/>
    <m/>
  </r>
  <r>
    <s v="xstrutConnectorc1x"/>
    <x v="2791"/>
    <n v="42"/>
    <n v="2800"/>
    <s v="The Strut Connector is highly regarded by many spacecraft engineers as they help in constructing more stable spacecraft. Once both sides are connected, a structural beam is created to link both ends, allowing for sturdier (and heavier) construction. (PART NOT SUPPORTED BY RP-0 OR RO)"/>
    <s v="generalConstruction"/>
    <s v="Chaka Monkey"/>
    <s v="No"/>
    <s v="No"/>
    <n v="3"/>
    <x v="7"/>
    <m/>
    <m/>
    <x v="11"/>
    <x v="1"/>
    <m/>
    <m/>
    <m/>
    <m/>
    <m/>
    <m/>
    <m/>
    <m/>
    <m/>
  </r>
  <r>
    <s v="xstrutConnectorc2x"/>
    <x v="2792"/>
    <n v="42"/>
    <n v="2800"/>
    <s v="The Strut Connector is highly regarded by many spacecraft engineers as they help in constructing more stable spacecraft. Once both sides are connected, a structural beam is created to link both ends, allowing for sturdier (and heavier) construction. (PART NOT SUPPORTED BY RP-0 OR RO)"/>
    <s v="generalConstruction"/>
    <s v="Chaka Monkey"/>
    <s v="No"/>
    <s v="No"/>
    <n v="3"/>
    <x v="7"/>
    <m/>
    <m/>
    <x v="11"/>
    <x v="1"/>
    <m/>
    <m/>
    <m/>
    <m/>
    <m/>
    <m/>
    <m/>
    <m/>
    <m/>
  </r>
  <r>
    <s v="turboJet"/>
    <x v="2793"/>
    <n v="850"/>
    <n v="17000"/>
    <s v="Pratt and Whitney F100 low-bypass turbofan with afterburner, used by F-15E/I/S and F-16C/D. Powered by NASA EngineSim. 129.4 kN wet, 79.2 kN dry. SFC 0.74/2.05 lb/lbf-hr static. Temperature limit Mach 2.85. Plume configured by RealPlume."/>
    <s v="heavyAerodynamics"/>
    <s v="Squad"/>
    <s v="Yes"/>
    <s v="Yes"/>
    <n v="5"/>
    <x v="11"/>
    <s v="Engine"/>
    <n v="7"/>
    <x v="194"/>
    <x v="0"/>
    <s v="true"/>
    <s v="F-15, F-16"/>
    <m/>
    <n v="1972"/>
    <m/>
    <m/>
    <m/>
    <m/>
    <m/>
  </r>
  <r>
    <s v="Mk1?Mirage?Cockpit"/>
    <x v="2794"/>
    <n v="2000"/>
    <n v="2600"/>
    <s v="Twin-seat fighter cockpit. (PART NOT SUPPORTED BY RP-0 OR RO)"/>
    <s v="supersonicFlight"/>
    <s v="Aviation Cockpits"/>
    <s v="No"/>
    <s v="No"/>
    <n v="3"/>
    <x v="11"/>
    <s v="Cockpit"/>
    <n v="7"/>
    <x v="194"/>
    <x v="1"/>
    <s v="false"/>
    <s v="Mirage 2000B"/>
    <m/>
    <n v="1978"/>
    <m/>
    <m/>
    <m/>
    <m/>
    <m/>
  </r>
  <r>
    <s v="SXTRotatingMk2Ring"/>
    <x v="2795"/>
    <n v="12600"/>
    <n v="36000"/>
    <s v="You know that moment when you realise the design for the new centrifuge didn't have that decimal place in. Yeah, that. Genuinely surprised no-one got fired.  An uncharacteristic foray into long-term habitation modules from C7 Aerospace, this centrifuge is most certainly the result of years of careful planning and analysis...definitely, not the result of an accidental bulk order of Mk2 crew cabins. (PART NOT SUPPORTED BY RP-0 OR RO)"/>
    <s v="experimentalMotors"/>
    <s v="SXT"/>
    <s v="No"/>
    <s v="No"/>
    <n v="8"/>
    <x v="7"/>
    <m/>
    <m/>
    <x v="11"/>
    <x v="1"/>
    <m/>
    <m/>
    <m/>
    <m/>
    <m/>
    <m/>
    <m/>
    <m/>
    <m/>
  </r>
  <r>
    <s v="hydrogen-125-1"/>
    <x v="2796"/>
    <n v="1"/>
    <n v="125000"/>
    <s v="The almost-new look of this tank is slightly suspicious, given that it was sent to the KSC new in the package. Uses insulation and cooling systems to stop cryogenic fuels like liquid hydrogen from escaping the tank. (PART NOT SUPPORTED BY RP-0 OR RO)"/>
    <s v="nuclearPropulsion"/>
    <s v="Cryo Engines"/>
    <s v="No"/>
    <s v="No"/>
    <n v="4.5"/>
    <x v="7"/>
    <s v="Fuel Tank"/>
    <m/>
    <x v="11"/>
    <x v="1"/>
    <m/>
    <m/>
    <m/>
    <m/>
    <m/>
    <m/>
    <m/>
    <m/>
    <m/>
  </r>
  <r>
    <s v="hydrogen-125-2"/>
    <x v="2797"/>
    <n v="1"/>
    <n v="125000"/>
    <s v="The smallest stackable tank for storing cryogenic propellants isn't the most popular of tanks. (PART NOT SUPPORTED BY RP-0 OR RO)"/>
    <s v="nuclearPropulsion"/>
    <s v="Cryo Engines"/>
    <s v="No"/>
    <s v="No"/>
    <n v="4.5"/>
    <x v="7"/>
    <s v="Fuel Tank"/>
    <m/>
    <x v="11"/>
    <x v="1"/>
    <m/>
    <m/>
    <m/>
    <m/>
    <m/>
    <m/>
    <m/>
    <m/>
    <m/>
  </r>
  <r>
    <s v="FASAGeminiLFTCentarCSM_T"/>
    <x v="2798"/>
    <n v="950"/>
    <n v="4800"/>
    <s v="4.32m Tank and thrust structure for the Centaur T used on the Titan IV. Add a single RL10A series engines to complete the stage. (PART NOT COSTED BY RP-0 BUT IN CORRECT NODE)"/>
    <s v="exoticAlloys"/>
    <s v="FASA"/>
    <s v="Yes"/>
    <s v="No Cost"/>
    <n v="8"/>
    <x v="0"/>
    <s v="Fuel Tank"/>
    <n v="9"/>
    <x v="67"/>
    <x v="0"/>
    <s v="false"/>
    <s v="Centaur T"/>
    <m/>
    <n v="1997"/>
    <m/>
    <m/>
    <m/>
    <m/>
    <s v="FASAGeminiLFTCentarCSM_T,SHIP_CENTAUR_T"/>
  </r>
  <r>
    <s v="SHIP_CENTAUR_T"/>
    <x v="2798"/>
    <n v="950"/>
    <n v="4800"/>
    <s v="Centaur upper stage for Titan launch vehicles."/>
    <s v="advRocketry"/>
    <s v="RO-Extended"/>
    <s v="Yes"/>
    <s v="No"/>
    <n v="3"/>
    <x v="0"/>
    <s v="Fuel Tank"/>
    <m/>
    <x v="67"/>
    <x v="0"/>
    <s v="false"/>
    <s v="Centaur T"/>
    <m/>
    <n v="1997"/>
    <m/>
    <m/>
    <m/>
    <m/>
    <s v="FASAGeminiLFTCentarCSM_T,SHIP_CENTAUR_T"/>
  </r>
  <r>
    <s v="RSBfairingAtlasCentaur305"/>
    <x v="2799"/>
    <n v="2500"/>
    <n v="9500"/>
    <s v="A 3.75 meter procedural payload fairing base designed for the Atlas V 400 series Common Centaur."/>
    <s v="giganticRocketry"/>
    <s v="Real Scale Boosters"/>
    <s v="Yes"/>
    <s v="No"/>
    <n v="8"/>
    <x v="0"/>
    <s v="Fairing Base"/>
    <n v="9"/>
    <x v="3"/>
    <x v="0"/>
    <s v="false"/>
    <s v="Atlas V"/>
    <m/>
    <n v="2002"/>
    <m/>
    <m/>
    <m/>
    <m/>
    <m/>
  </r>
  <r>
    <s v="RSBdecouplerAtlas500Payload"/>
    <x v="2800"/>
    <n v="7500"/>
    <n v="10500"/>
    <s v="A 3.05 meter payload attach fitting designed for the Atlas V 500 series Common Centaur."/>
    <s v="giganticRocketry"/>
    <s v="Real Scale Boosters"/>
    <s v="Yes"/>
    <s v="No"/>
    <n v="8"/>
    <x v="0"/>
    <s v="Fairing Base"/>
    <n v="9"/>
    <x v="3"/>
    <x v="0"/>
    <s v="false"/>
    <s v="Atlas V"/>
    <m/>
    <n v="2002"/>
    <m/>
    <m/>
    <m/>
    <m/>
    <m/>
  </r>
  <r>
    <s v="SHIP_CENTAUR_GP"/>
    <x v="2801"/>
    <m/>
    <m/>
    <s v="Centaur upper stage modified for use with the STS."/>
    <s v="advRocketry"/>
    <s v="RO-Extended"/>
    <s v="Yes"/>
    <m/>
    <n v="3"/>
    <x v="12"/>
    <m/>
    <m/>
    <x v="46"/>
    <x v="1"/>
    <m/>
    <s v="Centaur G Prime"/>
    <m/>
    <n v="1989"/>
    <m/>
    <m/>
    <m/>
    <m/>
    <m/>
  </r>
  <r>
    <s v="SHIP_CENTAUR_G"/>
    <x v="2802"/>
    <m/>
    <m/>
    <s v="Centaur upper stage used with the STS. Configured for longer payloads."/>
    <s v="advRocketry"/>
    <s v="RO-Extended"/>
    <s v="Yes"/>
    <m/>
    <n v="3"/>
    <x v="12"/>
    <m/>
    <m/>
    <x v="46"/>
    <x v="1"/>
    <m/>
    <s v="Centaur G"/>
    <m/>
    <n v="1989"/>
    <m/>
    <m/>
    <m/>
    <m/>
    <m/>
  </r>
  <r>
    <s v="RSB_PLF_AtlasV500_CFLR"/>
    <x v="2803"/>
    <n v="1000"/>
    <n v="1000"/>
    <s v="A physical buffer to reduce shock transfer and stabilize the Centaur upper stage inside an Atlas V 500-series fairing."/>
    <s v="heavyAerodynamics"/>
    <s v="Real Scale Boosters"/>
    <s v="Yes"/>
    <s v="No"/>
    <n v="5"/>
    <x v="0"/>
    <s v="Other"/>
    <n v="9"/>
    <x v="3"/>
    <x v="0"/>
    <s v="false"/>
    <s v="Atlas V"/>
    <m/>
    <n v="2002"/>
    <m/>
    <m/>
    <m/>
    <m/>
    <m/>
  </r>
  <r>
    <s v="FASAGeminiLFTCentarCSM_D5"/>
    <x v="2804"/>
    <n v="950"/>
    <n v="4800"/>
    <s v="Tank and thrust structure for the Centaur III used on the Atlas V. Add one or two RL10A series engines to complete the stage.  Includes integrated avionics for the full Atlas V launch vehicle. (PART NOT COSTED BY RP-0 BUT IN CORRECT NODE)"/>
    <s v="orbitalAssembly"/>
    <s v="FASA"/>
    <s v="Yes"/>
    <s v="No Cost"/>
    <n v="9"/>
    <x v="0"/>
    <s v="Fuel Tank"/>
    <n v="9"/>
    <x v="3"/>
    <x v="0"/>
    <s v="false"/>
    <s v="Centaur III"/>
    <m/>
    <n v="2000"/>
    <m/>
    <m/>
    <m/>
    <m/>
    <m/>
  </r>
  <r>
    <s v="FASAGeminiLFTCentarCSM_D2"/>
    <x v="2805"/>
    <n v="950"/>
    <n v="4800"/>
    <s v="Tank and thrust structure for the Centaur II and IIAS models. Used on the Atlas II and IIIA. Add one or two RL10A series engines to complete the stage. (PART NOT COSTED BY RP-0 BUT IN CORRECT NODE)"/>
    <s v="exoticAlloys"/>
    <s v="FASA"/>
    <s v="Yes"/>
    <s v="No Cost"/>
    <n v="8"/>
    <x v="0"/>
    <s v="Fuel Tank"/>
    <n v="8"/>
    <x v="67"/>
    <x v="0"/>
    <s v="false"/>
    <s v="Centaur II/IIAS"/>
    <m/>
    <n v="1991"/>
    <m/>
    <m/>
    <m/>
    <m/>
    <m/>
  </r>
  <r>
    <s v="FASAGeminiLFTCentarCSM_D1T"/>
    <x v="2806"/>
    <n v="1301"/>
    <n v="26020"/>
    <s v="Tank and thrust structure for the Centaur D1T models. Used on the Titan III-E. Add one or two RL10A series engines to complete the stage."/>
    <s v="hydroloxTL2"/>
    <s v="FASA"/>
    <s v="Yes"/>
    <s v="Yes"/>
    <n v="3"/>
    <x v="0"/>
    <s v="Fuel Tank"/>
    <n v="7"/>
    <x v="56"/>
    <x v="0"/>
    <s v="true"/>
    <s v="Centaur D-1T"/>
    <m/>
    <n v="1975"/>
    <m/>
    <m/>
    <m/>
    <m/>
    <m/>
  </r>
  <r>
    <s v="rn_huygens"/>
    <x v="2807"/>
    <n v="500"/>
    <n v="500"/>
    <s v="This is the lander for Cassini Huygens spacecraft."/>
    <s v="generalRocketry"/>
    <s v="RN US Probes"/>
    <s v="Yes"/>
    <s v="No"/>
    <n v="2"/>
    <x v="1"/>
    <s v="Probe"/>
    <m/>
    <x v="193"/>
    <x v="0"/>
    <s v="false"/>
    <s v="Cassini-Huygens"/>
    <m/>
    <n v="1997"/>
    <m/>
    <m/>
    <m/>
    <m/>
    <m/>
  </r>
  <r>
    <s v="RO_Centaur_RCS"/>
    <x v="2808"/>
    <n v="60"/>
    <n v="3000"/>
    <s v="These thrusters are for roll control of the Centaur upper stage rocket."/>
    <s v="flightControl"/>
    <s v="FASA"/>
    <s v="Yes"/>
    <s v="No"/>
    <n v="3"/>
    <x v="13"/>
    <s v="RCS"/>
    <m/>
    <x v="152"/>
    <x v="0"/>
    <s v="false"/>
    <s v="Centaur"/>
    <m/>
    <n v="1963"/>
    <m/>
    <m/>
    <m/>
    <m/>
    <m/>
  </r>
  <r>
    <s v="FASAGeminiLFTCentar"/>
    <x v="2809"/>
    <n v="1201"/>
    <n v="24020"/>
    <s v="Tank and thrust structure for the Centaur A/B/C/D/D1 models. Add two RL10A series engines to complete the stage."/>
    <s v="hydroloxTL2"/>
    <s v="FASA"/>
    <s v="Yes"/>
    <s v="Yes"/>
    <n v="3"/>
    <x v="0"/>
    <s v="Fuel Tank"/>
    <n v="4"/>
    <x v="60"/>
    <x v="0"/>
    <s v="true"/>
    <s v="Centaur D"/>
    <m/>
    <n v="1963"/>
    <m/>
    <m/>
    <m/>
    <m/>
    <m/>
  </r>
  <r>
    <s v="RS-68A"/>
    <x v="2810"/>
    <m/>
    <m/>
    <m/>
    <s v="hydroloxTL7"/>
    <s v="Engine_Config"/>
    <s v="Yes"/>
    <m/>
    <n v="8"/>
    <x v="8"/>
    <m/>
    <m/>
    <x v="131"/>
    <x v="0"/>
    <m/>
    <s v="Delta IV"/>
    <s v="RS68"/>
    <n v="2002"/>
    <m/>
    <m/>
    <m/>
    <m/>
    <m/>
  </r>
  <r>
    <s v="RS-68"/>
    <x v="2811"/>
    <m/>
    <m/>
    <m/>
    <m/>
    <s v="Engine_Config"/>
    <s v="Yes"/>
    <m/>
    <e v="#N/A"/>
    <x v="8"/>
    <m/>
    <m/>
    <x v="131"/>
    <x v="0"/>
    <m/>
    <s v="Delta IV"/>
    <s v="RS68"/>
    <n v="2002"/>
    <m/>
    <m/>
    <m/>
    <m/>
    <m/>
  </r>
  <r>
    <s v="RS-88"/>
    <x v="2812"/>
    <m/>
    <m/>
    <m/>
    <m/>
    <s v="Engine_Config"/>
    <s v="Yes"/>
    <m/>
    <e v="#N/A"/>
    <x v="2"/>
    <m/>
    <n v="10"/>
    <x v="130"/>
    <x v="0"/>
    <m/>
    <s v="CST-100 Starliner"/>
    <s v="RS88"/>
    <n v="2018"/>
    <m/>
    <m/>
    <m/>
    <m/>
    <m/>
  </r>
  <r>
    <s v="LAE"/>
    <x v="2813"/>
    <m/>
    <m/>
    <m/>
    <m/>
    <s v="Engine_Config"/>
    <s v="Yes"/>
    <m/>
    <e v="#N/A"/>
    <x v="2"/>
    <m/>
    <n v="10"/>
    <x v="130"/>
    <x v="0"/>
    <m/>
    <s v="CST-100 Starliner"/>
    <s v="RS88"/>
    <n v="2018"/>
    <m/>
    <m/>
    <m/>
    <m/>
    <m/>
  </r>
  <r>
    <s v="ca_RM04"/>
    <x v="2814"/>
    <n v="400"/>
    <n v="2800"/>
    <s v="An RCS thruster block for attitude control of upper stages or medium - sized spacecraft."/>
    <s v="advFlightControl"/>
    <s v="Coatl Aerospace"/>
    <s v="Yes"/>
    <s v="No"/>
    <n v="4"/>
    <x v="13"/>
    <s v="RCS"/>
    <n v="3"/>
    <x v="77"/>
    <x v="0"/>
    <s v="false"/>
    <m/>
    <m/>
    <n v="1965"/>
    <m/>
    <m/>
    <m/>
    <m/>
    <m/>
  </r>
  <r>
    <s v="ca_vor_sar"/>
    <x v="2815"/>
    <n v="17500"/>
    <n v="40000"/>
    <s v="Our Synthetic-Aperture Radar System can provide better altimeter and even more resource data than comparable &quot;100% Organic-Aperture Radar&quot; alternatives, don't fall for the hype! The two cone antennae can provide short-range communication. Contains no additives. Proudly using only use free-range plastics and metals during manufacturing. (PART NOT SUPPORTED BY RP-0 OR RO)"/>
    <s v="scienceTech"/>
    <s v="Coatl Aerospace"/>
    <s v="No"/>
    <s v="No"/>
    <n v="6"/>
    <x v="7"/>
    <s v="SAR"/>
    <m/>
    <x v="11"/>
    <x v="1"/>
    <m/>
    <m/>
    <m/>
    <m/>
    <m/>
    <m/>
    <m/>
    <m/>
    <m/>
  </r>
  <r>
    <s v="ca_vor_camera"/>
    <x v="2816"/>
    <n v="4700"/>
    <n v="12000"/>
    <s v="The VIS assembly mounts a complete orbital imaging package comprised of a UV spectrometer for atmospheric analysis, IR spectrometer for surface analysis, and a compact low-res Telescope camera for pretty pictures in the visual range. There are two mounting options: 30 degrees for use with Vorona, and 90 degrees for use with other designs and surfaces. Toggle with the right-click menu. (PART NOT SUPPORTED BY RP-0 OR RO)"/>
    <s v="advExploration"/>
    <s v="Coatl Aerospace"/>
    <s v="No"/>
    <s v="No"/>
    <n v="5"/>
    <x v="7"/>
    <s v="Camera"/>
    <m/>
    <x v="11"/>
    <x v="1"/>
    <m/>
    <m/>
    <m/>
    <m/>
    <m/>
    <m/>
    <m/>
    <m/>
    <m/>
  </r>
  <r>
    <s v="ca_ESM2"/>
    <x v="2817"/>
    <n v="1250"/>
    <n v="9500"/>
    <s v="When life give you lemons (or broken Quetzal probes from the factory), learn to make lemonade (Stick inside of them a fuel tank, batteries, new electronics). Profit! (PART NOT SUPPORTED BY RP-0 OR RO)"/>
    <s v="advExploration"/>
    <s v="Coatl Aerospace"/>
    <s v="No"/>
    <s v="No"/>
    <n v="5"/>
    <x v="7"/>
    <s v="Other"/>
    <m/>
    <x v="11"/>
    <x v="1"/>
    <m/>
    <m/>
    <m/>
    <m/>
    <m/>
    <m/>
    <m/>
    <m/>
    <m/>
  </r>
  <r>
    <s v="ca_H2RS"/>
    <x v="2818"/>
    <n v="25000"/>
    <n v="45000"/>
    <s v="This High-Resolution Radar System uses its 6 antennas mounted in 3 booms to create very accurate radar scans. The system is very sensitive and can track direction and speed of object in the surface. It was designed to both track the speed of vehicles moving between KSC buildings (For speeding tickets) and to justify yet another satellite launch. Win-win (PART NOT SUPPORTED BY RP-0 OR RO)"/>
    <s v="advScienceTech"/>
    <s v="Coatl Aerospace"/>
    <s v="No"/>
    <s v="No"/>
    <n v="7"/>
    <x v="7"/>
    <m/>
    <m/>
    <x v="11"/>
    <x v="1"/>
    <m/>
    <m/>
    <m/>
    <m/>
    <m/>
    <m/>
    <m/>
    <m/>
    <m/>
  </r>
  <r>
    <s v="ca_telescope_a"/>
    <x v="2819"/>
    <n v="500"/>
    <n v="10000"/>
    <s v="The High Resolution Imaging Science Experiment (HiRISE) is a Cassegrain - type visible spectrum telescope and one of the biggest to ever fly in a deep space probe. With it's high resolution capability it can acquire high definition color surface images."/>
    <s v="basicScience"/>
    <s v="Coatl Aerospace"/>
    <s v="Yes"/>
    <s v="Yes"/>
    <n v="3"/>
    <x v="10"/>
    <s v="Telescope"/>
    <n v="9"/>
    <x v="84"/>
    <x v="0"/>
    <s v="false"/>
    <s v="MRO"/>
    <m/>
    <n v="2005"/>
    <m/>
    <m/>
    <m/>
    <m/>
    <m/>
  </r>
  <r>
    <s v="ca_HOLA"/>
    <x v="2820"/>
    <n v="3500"/>
    <n v="10000"/>
    <s v="Since KSC pilots kept crashing into mountains to the West, we were asked to help. We developed an instrument to lower their altitude by shooting lasers at their peaks from orbit. That failed completely, but we discovered that the laser bounced back at different time intervals depending on the altitude, thus the High-Power Orbital Lazer Altimeter was born (PART NOT SUPPORTED BY RP-0 OR RO)"/>
    <s v="basicScience"/>
    <s v="Coatl Aerospace"/>
    <s v="No"/>
    <s v="No"/>
    <n v="3"/>
    <x v="7"/>
    <m/>
    <m/>
    <x v="11"/>
    <x v="1"/>
    <m/>
    <m/>
    <m/>
    <m/>
    <m/>
    <m/>
    <m/>
    <m/>
    <m/>
  </r>
  <r>
    <s v="ca_LUV"/>
    <x v="2821"/>
    <n v="2900"/>
    <n v="6500"/>
    <s v="IUVS (Imaging Ultraviolet Spectrometer) images the lower part of the UV spectrum. By doing so it can measure the global characteristics of the upper atmospheric and ionospheric layers, providing information about the synthesis, the morphology and the interactions between the solar wind and the atmosphere."/>
    <s v="advExploration"/>
    <s v="Coatl Aerospace"/>
    <s v="Yes"/>
    <s v="No"/>
    <n v="5"/>
    <x v="10"/>
    <s v="UV Imaging"/>
    <n v="5"/>
    <x v="65"/>
    <x v="0"/>
    <s v="false"/>
    <m/>
    <m/>
    <n v="1964"/>
    <m/>
    <m/>
    <m/>
    <m/>
    <m/>
  </r>
  <r>
    <s v="RSRM"/>
    <x v="929"/>
    <m/>
    <m/>
    <m/>
    <m/>
    <s v="Engine_Config"/>
    <s v="Yes"/>
    <m/>
    <e v="#N/A"/>
    <x v="4"/>
    <m/>
    <m/>
    <x v="6"/>
    <x v="0"/>
    <m/>
    <s v="Shuttle"/>
    <s v="RSRM"/>
    <n v="1981"/>
    <m/>
    <m/>
    <m/>
    <m/>
    <m/>
  </r>
  <r>
    <s v="RSRMV"/>
    <x v="921"/>
    <m/>
    <m/>
    <m/>
    <m/>
    <s v="Engine_Config"/>
    <s v="Yes"/>
    <m/>
    <e v="#N/A"/>
    <x v="4"/>
    <m/>
    <m/>
    <x v="7"/>
    <x v="0"/>
    <m/>
    <s v="Ares I, SLS"/>
    <s v="RSRMV"/>
    <n v="2012"/>
    <m/>
    <m/>
    <m/>
    <m/>
    <m/>
  </r>
  <r>
    <s v="S5.92-MT"/>
    <x v="2822"/>
    <m/>
    <m/>
    <m/>
    <m/>
    <s v="Engine_Config"/>
    <s v="Yes"/>
    <m/>
    <e v="#N/A"/>
    <x v="12"/>
    <m/>
    <m/>
    <x v="124"/>
    <x v="0"/>
    <m/>
    <s v="Fregat"/>
    <s v="S5_92"/>
    <n v="2000"/>
    <m/>
    <m/>
    <m/>
    <m/>
    <m/>
  </r>
  <r>
    <s v="S5.92-BT"/>
    <x v="2823"/>
    <m/>
    <m/>
    <m/>
    <m/>
    <s v="Engine_Config"/>
    <s v="Yes"/>
    <m/>
    <e v="#N/A"/>
    <x v="12"/>
    <m/>
    <m/>
    <x v="124"/>
    <x v="0"/>
    <m/>
    <s v="Fregat"/>
    <s v="S5_92"/>
    <n v="2000"/>
    <m/>
    <m/>
    <m/>
    <m/>
    <m/>
  </r>
  <r>
    <s v="S5.98M"/>
    <x v="1490"/>
    <m/>
    <m/>
    <m/>
    <m/>
    <s v="Engine_Config"/>
    <s v="Yes"/>
    <m/>
    <e v="#N/A"/>
    <x v="3"/>
    <m/>
    <m/>
    <x v="146"/>
    <x v="0"/>
    <m/>
    <s v="Briz"/>
    <s v="S5_98M"/>
    <n v="1999"/>
    <m/>
    <m/>
    <m/>
    <m/>
    <m/>
  </r>
  <r>
    <s v="S-II-Ullage"/>
    <x v="2824"/>
    <m/>
    <m/>
    <m/>
    <m/>
    <s v="Engine_Config"/>
    <s v="Yes"/>
    <m/>
    <e v="#N/A"/>
    <x v="12"/>
    <m/>
    <m/>
    <x v="48"/>
    <x v="0"/>
    <m/>
    <s v="Saturn V"/>
    <s v="SIIUllageMotor"/>
    <n v="1967"/>
    <m/>
    <m/>
    <m/>
    <m/>
    <m/>
  </r>
  <r>
    <s v="SRMU"/>
    <x v="595"/>
    <m/>
    <m/>
    <m/>
    <m/>
    <s v="Engine_Config"/>
    <s v="Yes"/>
    <m/>
    <e v="#N/A"/>
    <x v="4"/>
    <m/>
    <m/>
    <x v="68"/>
    <x v="0"/>
    <m/>
    <s v="Titan IV"/>
    <s v="SRMU"/>
    <n v="1989"/>
    <m/>
    <m/>
    <m/>
    <m/>
    <m/>
  </r>
  <r>
    <s v="RS-25D-E"/>
    <x v="2825"/>
    <m/>
    <m/>
    <m/>
    <m/>
    <s v="Engine_Config"/>
    <s v="Yes"/>
    <m/>
    <e v="#N/A"/>
    <x v="8"/>
    <m/>
    <m/>
    <x v="131"/>
    <x v="0"/>
    <m/>
    <s v="Shuttle, SLS"/>
    <s v="SSME"/>
    <n v="2001"/>
    <m/>
    <m/>
    <m/>
    <m/>
    <m/>
  </r>
  <r>
    <s v="RS-25C"/>
    <x v="2826"/>
    <m/>
    <m/>
    <m/>
    <m/>
    <s v="Engine_Config"/>
    <s v="Yes"/>
    <m/>
    <e v="#N/A"/>
    <x v="8"/>
    <m/>
    <m/>
    <x v="35"/>
    <x v="0"/>
    <m/>
    <s v="Shuttle"/>
    <s v="SSME"/>
    <n v="1997"/>
    <m/>
    <m/>
    <m/>
    <m/>
    <m/>
  </r>
  <r>
    <s v="RS-25A"/>
    <x v="2827"/>
    <m/>
    <m/>
    <m/>
    <m/>
    <s v="Engine_Config"/>
    <s v="Yes"/>
    <m/>
    <e v="#N/A"/>
    <x v="8"/>
    <m/>
    <m/>
    <x v="73"/>
    <x v="0"/>
    <m/>
    <s v="Shuttle"/>
    <s v="SSME"/>
    <n v="1988"/>
    <m/>
    <m/>
    <m/>
    <m/>
    <m/>
  </r>
  <r>
    <s v="rn_thor_castor"/>
    <x v="2828"/>
    <n v="300"/>
    <n v="6000"/>
    <s v="Castor 1 SRB for the Thor-Able/Delta D rocket. Put three of these radially around the core stage. Remove the fins on the core stage before using this. Plume configured by RealPlume."/>
    <s v="basicSolids"/>
    <s v="RN US Rockets"/>
    <s v="Yes"/>
    <s v="Yes"/>
    <n v="2"/>
    <x v="4"/>
    <s v="SRB"/>
    <m/>
    <x v="92"/>
    <x v="0"/>
    <s v="true"/>
    <s v="Castor 1"/>
    <m/>
    <n v="1956"/>
    <m/>
    <m/>
    <m/>
    <m/>
    <s v="solidBooster1-1Small,FASADeltaCastorSrb,rn_thor_castor"/>
  </r>
  <r>
    <s v="rn_thor_castor_dec"/>
    <x v="2829"/>
    <n v="200"/>
    <n v="500"/>
    <s v="Radial decoupler for the castor-1 boosters of the thor-able/delta rocket."/>
    <s v="generalRocketry"/>
    <s v="RN US Rockets"/>
    <s v="Yes"/>
    <s v="No"/>
    <n v="2"/>
    <x v="0"/>
    <s v="Decoupler"/>
    <m/>
    <x v="40"/>
    <x v="0"/>
    <s v="false"/>
    <s v="Thor-Able"/>
    <m/>
    <n v="1958"/>
    <m/>
    <m/>
    <m/>
    <m/>
    <m/>
  </r>
  <r>
    <s v="RS-25"/>
    <x v="2830"/>
    <m/>
    <m/>
    <m/>
    <m/>
    <s v="Engine_Config"/>
    <s v="Yes"/>
    <m/>
    <e v="#N/A"/>
    <x v="8"/>
    <m/>
    <m/>
    <x v="132"/>
    <x v="0"/>
    <m/>
    <s v="Shuttle"/>
    <s v="SSME"/>
    <n v="1981"/>
    <m/>
    <m/>
    <m/>
    <m/>
    <m/>
  </r>
  <r>
    <s v="RO_KWsrbGlobeI"/>
    <x v="2831"/>
    <n v="1000"/>
    <n v="20000"/>
    <s v="Strap-on booster, improvement of Castor 4A, first tested May 1992. Its 30% performance increase would improve performance of Atlas IIAS, H-II, and other vehicles. First flight 2001. Diameter: [1.02 m]. Plume configured by RealPlume."/>
    <s v="specializedFuelStorage"/>
    <s v="KW Rocketry"/>
    <s v="Yes"/>
    <s v="Yes"/>
    <n v="7"/>
    <x v="4"/>
    <m/>
    <m/>
    <x v="90"/>
    <x v="0"/>
    <s v="true"/>
    <s v="Castor 4AXL"/>
    <s v="Castor-4AXL"/>
    <n v="2001"/>
    <m/>
    <m/>
    <m/>
    <m/>
    <s v="RLA_solid_small_short,RO_KWsrbGlobeI"/>
  </r>
  <r>
    <s v="RLA_solid_small_long"/>
    <x v="2831"/>
    <n v="1000"/>
    <n v="20000"/>
    <s v="Small booster attached to larger rockets to give that extra thrust needed to get off the ground and/or with larger payloads. Slightly larger than it's siblings produces a bit more thrust. Plume configured by RealPlume."/>
    <s v="heavyRocketry"/>
    <s v="RLA Stockalike"/>
    <s v="Yes"/>
    <s v="Yes"/>
    <n v="4"/>
    <x v="4"/>
    <m/>
    <m/>
    <x v="90"/>
    <x v="0"/>
    <s v="true"/>
    <s v="Castor 4AXL"/>
    <m/>
    <n v="2001"/>
    <m/>
    <s v="Same as other Castor 4AXL"/>
    <d v="2017-05-19T00:00:00"/>
    <m/>
    <s v="RLA_solid_small_short,RO_KWsrbGlobeI"/>
  </r>
  <r>
    <s v="KK_ATK_Castor4A"/>
    <x v="2832"/>
    <n v="640"/>
    <n v="12020"/>
    <s v="The Castor 4A was introduced on the first generation of Delta II launchers, the 6000-series, and offered improved thrust and specific impulse by replacing PBAA with higher energy HTPB. This, combined with a stretched first stage (the Extra-Extended Long Tank Thor) and a return to the more efficient 6-3 SRM ignition sequence, improved Delta's performance by 11% over the 3000-series. The Castor 4A was flown on the Delta II from 1989 until 1993, when it was replaced by the GEM 40. The boosters were also used on the Atlas IIAS from 1993 until 2004. Burn time 53 seconds. Diameter: [1.02 m]. Plume configured by RealPlume."/>
    <s v="highPerformanceFuelSystems"/>
    <s v="ATK Propulsion Pack"/>
    <s v="Yes"/>
    <s v="Yes"/>
    <n v="6"/>
    <x v="4"/>
    <m/>
    <m/>
    <x v="68"/>
    <x v="0"/>
    <s v="true"/>
    <s v="Delta II (Castor 4A)"/>
    <s v="Castor-4A"/>
    <n v="1989"/>
    <m/>
    <m/>
    <m/>
    <m/>
    <s v="RT1,KK_ATK_Castor4A,KWsrbGlobeI"/>
  </r>
  <r>
    <s v="KWsrbGlobeI"/>
    <x v="2832"/>
    <n v="640"/>
    <n v="12020"/>
    <s v="The Castor 4A was introduced on the first generation of Delta II launchers, the 6000-series, and offered improved thrust and specific impulse by replacing PBAA with higher energy HTPB. This, combined with a stretched first stage (the Extra-Extended Long Tank Thor) and a return to the more efficient 6-3 SRM ignition sequence, improved Delta's performance by 11% over the 3000-series. The Castor 4A was flown on the Delta II from 1989 until 1993, when it was replaced by the GEM 40. The boosters were also used on the Atlas IIAS from 1993 until 2004. Burn time 53 seconds. Diameter: [1.02 m]. Plume configured by RealPlume."/>
    <s v="highPerformanceFuelSystems"/>
    <s v="KW Rocketry"/>
    <s v="Yes"/>
    <s v="Yes"/>
    <n v="6"/>
    <x v="4"/>
    <m/>
    <m/>
    <x v="68"/>
    <x v="0"/>
    <s v="true"/>
    <s v="Delta II (Castor 4A)"/>
    <s v="Castor-4A"/>
    <n v="1989"/>
    <m/>
    <m/>
    <m/>
    <m/>
    <s v="RT1,KK_ATK_Castor4A,KWsrbGlobeI"/>
  </r>
  <r>
    <s v="RLA_solid_small_short"/>
    <x v="2832"/>
    <n v="640"/>
    <n v="12020"/>
    <s v="Small booster attached to larger rockets to give that extra thrust needed to get off the ground and/or with larger payloads. Plume configured by RealPlume."/>
    <s v="generalRocketry"/>
    <s v="RLA Stockalike"/>
    <s v="Yes"/>
    <s v="Yes"/>
    <n v="2"/>
    <x v="4"/>
    <m/>
    <m/>
    <x v="68"/>
    <x v="0"/>
    <s v="true"/>
    <s v="Delta II (Castor 4A)"/>
    <m/>
    <n v="1989"/>
    <m/>
    <s v="Same as other Castor 4A"/>
    <d v="2017-05-19T00:00:00"/>
    <m/>
    <s v="RT1,KK_ATK_Castor4A,KWsrbGlobeI"/>
  </r>
  <r>
    <s v="KK_ATK_Castor4"/>
    <x v="2833"/>
    <n v="361"/>
    <n v="7224"/>
    <s v="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
    <s v="largeVolumeContainment"/>
    <s v="ATK Propulsion Pack"/>
    <s v="Yes"/>
    <s v="Yes"/>
    <n v="4.5"/>
    <x v="4"/>
    <m/>
    <m/>
    <x v="98"/>
    <x v="0"/>
    <s v="true"/>
    <s v="Castor 4"/>
    <s v="Castor-4"/>
    <n v="1975"/>
    <m/>
    <m/>
    <m/>
    <m/>
    <s v="solidBooster,KK_ATK_Castor4,RO_KWsrbGlobeI_Castor4"/>
  </r>
  <r>
    <s v="RO_KWsrbGlobeI_Castor4"/>
    <x v="2833"/>
    <n v="361"/>
    <n v="7224"/>
    <s v="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 Plume configured by RealPlume."/>
    <s v="largeVolumeContainment"/>
    <s v="KW Rocketry"/>
    <s v="Yes"/>
    <s v="Yes"/>
    <n v="4.5"/>
    <x v="4"/>
    <m/>
    <m/>
    <x v="98"/>
    <x v="0"/>
    <s v="true"/>
    <s v="Castor 4"/>
    <s v="Castor-4"/>
    <n v="1975"/>
    <m/>
    <m/>
    <m/>
    <m/>
    <s v="solidBooster,KK_ATK_Castor4,RO_KWsrbGlobeI_Castor4"/>
  </r>
  <r>
    <s v="RT1"/>
    <x v="2833"/>
    <n v="361"/>
    <n v="7224"/>
    <s v="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 Plume configured by RealPlume."/>
    <s v="largeVolumeContainment"/>
    <s v="Ven Stock Revamp"/>
    <s v="Yes"/>
    <s v="Yes"/>
    <n v="4.5"/>
    <x v="4"/>
    <m/>
    <m/>
    <x v="98"/>
    <x v="0"/>
    <s v="true"/>
    <s v="Castor 4"/>
    <s v="Castor-4"/>
    <n v="1975"/>
    <m/>
    <m/>
    <m/>
    <m/>
    <s v="solidBooster,KK_ATK_Castor4,RO_KWsrbGlobeI_Castor4"/>
  </r>
  <r>
    <s v="solidBooster"/>
    <x v="2834"/>
    <n v="1500"/>
    <n v="30000"/>
    <s v="The Castor 30XL is an enlarged Castor 30. Designed for the second stage of the Antares launcher. Diameter: [2.34 m]. Plume configured by RealPlume."/>
    <s v="specializedFuelStorage"/>
    <s v="Squad"/>
    <s v="Yes"/>
    <s v="Yes"/>
    <n v="7"/>
    <x v="4"/>
    <s v="SRB"/>
    <m/>
    <x v="7"/>
    <x v="0"/>
    <s v="true"/>
    <s v="Antares (Castor 30XL)"/>
    <s v="Castor-30XL"/>
    <n v="2013"/>
    <m/>
    <m/>
    <m/>
    <m/>
    <m/>
  </r>
  <r>
    <s v="solidBoosterSmall"/>
    <x v="2835"/>
    <n v="750"/>
    <n v="15000"/>
    <s v="A shortened Castor 120 became the Castor 30 used as an upper stage. [2.34 m] Plume configured by RealPlume."/>
    <s v="highPerformanceFuelSystems"/>
    <s v="RealFuels"/>
    <s v="Yes"/>
    <s v="Yes"/>
    <n v="6"/>
    <x v="4"/>
    <s v="SRB"/>
    <m/>
    <x v="7"/>
    <x v="0"/>
    <s v="true"/>
    <s v="Castor 30B"/>
    <s v="Castor-30B"/>
    <n v="2013"/>
    <m/>
    <m/>
    <m/>
    <m/>
    <m/>
  </r>
  <r>
    <s v="KK_ATK_Castor30A"/>
    <x v="2836"/>
    <n v="420"/>
    <n v="15000"/>
    <s v="The CASTOR 30 is a low cost, robust, state-of-the-art upper stage motor. This development motor is nominally designed as an upper stage that can function as a second or third stage depending on the vehicle configuration. The design of the  CASTOR 30 uses all flight proven technology and materials. Plume configured by RealPlume."/>
    <s v="start"/>
    <s v="ATK Propulsion Pack"/>
    <s v="Yes"/>
    <s v="Yes"/>
    <n v="0"/>
    <x v="4"/>
    <s v="SRB"/>
    <m/>
    <x v="7"/>
    <x v="0"/>
    <s v="true"/>
    <s v="Castor 30A"/>
    <s v="Castor-30A"/>
    <n v="2013"/>
    <m/>
    <s v="Same as other Castor 30"/>
    <d v="2017-05-16T00:00:00"/>
    <m/>
    <s v="KK_Antares_Castor30Cone,RSBengineCastor30,KK_ATK_Castor30A"/>
  </r>
  <r>
    <s v="bluedog_Castor30"/>
    <x v="2836"/>
    <n v="420"/>
    <n v="15000"/>
    <s v="The CASTOR 30 is a low cost, robust, state-of-the-art upper stage motor. This development motor is nominally designed as an upper stage that can function as a second or third stage depending on the vehicle configuration. The design of the  CASTOR 30 uses all flight proven technology and materials. Plume configured by RealPlume."/>
    <m/>
    <s v="BDB"/>
    <s v="Yes"/>
    <s v="Yes"/>
    <e v="#N/A"/>
    <x v="4"/>
    <m/>
    <m/>
    <x v="7"/>
    <x v="0"/>
    <s v="true"/>
    <s v="Castor 30A"/>
    <s v="Castor-30A"/>
    <n v="2013"/>
    <m/>
    <m/>
    <m/>
    <m/>
    <s v="KK_Antares_Castor30Cone,RSBengineCastor30,KK_ATK_Castor30A"/>
  </r>
  <r>
    <s v="KK_Antares_Castor30Cone"/>
    <x v="2837"/>
    <n v="750"/>
    <n v="2800"/>
    <s v="This is a segment attached between the Castor 30 and one of the payload attach fittings."/>
    <s v="advRocketry"/>
    <s v="KK Antares"/>
    <s v="Yes"/>
    <s v="No"/>
    <n v="3"/>
    <x v="0"/>
    <s v="Nosecone"/>
    <n v="10"/>
    <x v="51"/>
    <x v="0"/>
    <s v="false"/>
    <s v="Castor 30"/>
    <m/>
    <n v="2013"/>
    <m/>
    <m/>
    <m/>
    <m/>
    <m/>
  </r>
  <r>
    <s v="RSBengineCastor30"/>
    <x v="2838"/>
    <n v="420"/>
    <n v="15000"/>
    <s v="The Castor 30 is a fairly wide-purpose solid rocket motor, functioning as an upper stage for a variety of launch vehicles or as a strap-on booster. Plume configured by RealPlume."/>
    <s v="highPerformanceFuelSystems"/>
    <s v="Real Scale Boosters"/>
    <s v="Yes"/>
    <s v="Yes"/>
    <n v="6"/>
    <x v="4"/>
    <s v="SRB"/>
    <m/>
    <x v="7"/>
    <x v="0"/>
    <s v="true"/>
    <s v="Castor 30"/>
    <s v="Castor-30A"/>
    <n v="2013"/>
    <m/>
    <m/>
    <m/>
    <m/>
    <s v="KK_Antares_Castor30Cone,RSBengineCastor30,KK_ATK_Castor30A"/>
  </r>
  <r>
    <s v="RT2"/>
    <x v="2839"/>
    <n v="320"/>
    <n v="6400"/>
    <s v="A derivative of the Castor 1 motor, the Castor 2 featured higher specific impulse and propellant load and lower dry mass fraction as well as a longer burn time. It was used as strap-on booster starting with Delta E and was also used in all but the early Scouts. Burn time 37s. Diameter: [0.79 m]. Plume configured by RealPlume."/>
    <s v="largeSolids"/>
    <s v="Ven Stock Revamp"/>
    <s v="Yes"/>
    <s v="Yes"/>
    <n v="4"/>
    <x v="4"/>
    <s v="SRB"/>
    <m/>
    <x v="42"/>
    <x v="0"/>
    <s v="true"/>
    <s v="Castor 2"/>
    <s v="Castor-2"/>
    <n v="1965"/>
    <m/>
    <m/>
    <m/>
    <m/>
    <m/>
  </r>
  <r>
    <s v="RSBdecouplerCastor120"/>
    <x v="2840"/>
    <n v="750"/>
    <n v="3500"/>
    <s v="The aft interstage adapter for the Castor 120 SRMs. Used on the Athena and the Carrack launch vehicles."/>
    <s v="metaMaterials"/>
    <s v="Real Scale Boosters"/>
    <s v="Yes"/>
    <s v="No"/>
    <n v="7"/>
    <x v="0"/>
    <s v="Interstage"/>
    <m/>
    <x v="67"/>
    <x v="0"/>
    <s v="false"/>
    <s v="Athena, Carrack"/>
    <m/>
    <n v="1995"/>
    <m/>
    <m/>
    <m/>
    <m/>
    <m/>
  </r>
  <r>
    <s v="bluedog_Castor120"/>
    <x v="2841"/>
    <n v="10630"/>
    <n v="212600"/>
    <s v="The Castor 120 is a medium solid booster used on the Minotaur and Athena launch vehicles. Its design was based on the TU-903, which serves as the first stage of the Peacekeeper ICBM. The standard thrust curve can be modified to produce a regressive burn that reduces maximum acceleration or a saddle-shaped profile that limits aerodynamic forces. Burn time 79 seconds. Diameter: [2.34 m]. Plume configured by RealPlume."/>
    <m/>
    <s v="BDB"/>
    <s v="Yes"/>
    <s v="Yes"/>
    <e v="#N/A"/>
    <x v="4"/>
    <m/>
    <m/>
    <x v="68"/>
    <x v="0"/>
    <s v="true"/>
    <s v="Castor-120"/>
    <s v="Castor-120"/>
    <n v="1989"/>
    <m/>
    <m/>
    <m/>
    <m/>
    <s v="rn_thor_castor,bluedog_Castor120,RSBengineCastor120"/>
  </r>
  <r>
    <s v="RSBengineCastor120"/>
    <x v="2841"/>
    <n v="10630"/>
    <n v="212600"/>
    <s v="The Castor 120 is a medium solid booster used on the Minotaur and Athena launch vehicles. Its design was based on the TU-903, which serves as the first stage of the Peacekeeper ICBM. The standard thrust curve can be modified to produce a regressive burn that reduces maximum acceleration or a saddle-shaped profile that limits aerodynamic forces. Burn time 79 seconds. Diameter: [2.34 m]. Plume configured by RealPlume."/>
    <s v="highPerformanceFuelSystems"/>
    <s v="Real Scale Boosters"/>
    <s v="Yes"/>
    <s v="Yes"/>
    <n v="6"/>
    <x v="4"/>
    <s v="FS SRM"/>
    <m/>
    <x v="68"/>
    <x v="0"/>
    <s v="true"/>
    <s v="Castor 120"/>
    <s v="Castor-120"/>
    <n v="1989"/>
    <m/>
    <m/>
    <m/>
    <m/>
    <s v="rn_thor_castor,bluedog_Castor120,RSBengineCastor120"/>
  </r>
  <r>
    <s v="solidBooster1-1"/>
    <x v="2841"/>
    <n v="10630"/>
    <n v="212600"/>
    <s v="The Castor 120 is a medium solid booster used on the Minotaur and Athena launch vehicles. Its design was based on the TU-903, which serves as the first stage of the Peacekeeper ICBM. The standard thrust curve can be modified to produce a regressive burn that reduces maximum acceleration or a saddle-shaped profile that limits aerodynamic forces. Burn time 79 seconds. Diameter: [2.34 m]. Plume configured by RealPlume."/>
    <s v="highPerformanceFuelSystems"/>
    <s v="Squad"/>
    <s v="Yes"/>
    <s v="Yes"/>
    <n v="6"/>
    <x v="4"/>
    <s v="FS SRM"/>
    <m/>
    <x v="68"/>
    <x v="0"/>
    <s v="true"/>
    <s v="Castor 120"/>
    <s v="Castor-120"/>
    <n v="1989"/>
    <m/>
    <m/>
    <m/>
    <m/>
    <s v="rn_thor_castor,bluedog_Castor120,RSBengineCastor120"/>
  </r>
  <r>
    <s v="FASADeltaCastorSrb"/>
    <x v="2842"/>
    <n v="300"/>
    <n v="6000"/>
    <s v="A booster motor for the Delta D rocket. Plume configured by RealPlume."/>
    <s v="basicSolids"/>
    <s v="FASA"/>
    <s v="Yes"/>
    <s v="Yes"/>
    <n v="2"/>
    <x v="4"/>
    <s v="SRB"/>
    <m/>
    <x v="92"/>
    <x v="0"/>
    <s v="true"/>
    <s v="Castor 1"/>
    <m/>
    <n v="1956"/>
    <m/>
    <m/>
    <m/>
    <m/>
    <s v="solidBooster1-1Small,FASADeltaCastorSrb,rn_thor_castor,bluedog_castorSRB"/>
  </r>
  <r>
    <s v="bluedog_castorSRB"/>
    <x v="2843"/>
    <n v="300"/>
    <n v="6000"/>
    <s v="The Castor 1 was first used for a successful suborbital launch of a Scout X-1 rocket on September 2, 1960. Castor 1 stages were also used as strap-on boosters for launch vehicles using Thor first stages, including the Delta-D. Diameter: [0.79 m]. Plume configured by RealPlume."/>
    <m/>
    <s v="BDB"/>
    <s v="Yes"/>
    <s v="Yes"/>
    <e v="#N/A"/>
    <x v="4"/>
    <m/>
    <m/>
    <x v="92"/>
    <x v="0"/>
    <s v="true"/>
    <s v="Castor-1"/>
    <s v="Castor-1"/>
    <n v="1956"/>
    <m/>
    <m/>
    <m/>
    <m/>
    <s v="solidBooster1-1Small,FASADeltaCastorSrb,rn_thor_castor,bluedog_castorSRB"/>
  </r>
  <r>
    <s v="solidBooster1-1Small"/>
    <x v="2843"/>
    <n v="300"/>
    <n v="6000"/>
    <s v="The Castor 1 was first used for a successful suborbital launch of a Scout X-1 rocket on September 2, 1960. Castor 1 stages were also used as strap-on boosters for launch vehicles using Thor first stages, including the Delta-D. Diameter: [0.79 m]. Plume configured by RealPlume."/>
    <s v="basicSolids"/>
    <s v="RealFuels"/>
    <s v="Yes"/>
    <s v="Yes"/>
    <n v="2"/>
    <x v="4"/>
    <s v="SRB"/>
    <m/>
    <x v="92"/>
    <x v="0"/>
    <s v="true"/>
    <s v="Castor 1"/>
    <s v="Castor-1"/>
    <n v="1956"/>
    <m/>
    <m/>
    <m/>
    <m/>
    <s v="solidBooster1-1Small,FASADeltaCastorSrb,rn_thor_castor,bluedog_castorSRB"/>
  </r>
  <r>
    <s v="rn_huygen_hs_top"/>
    <x v="2844"/>
    <n v="200"/>
    <n v="7800"/>
    <s v="Top part of the 2 heatshield pieces for Cassini Huygens lander."/>
    <s v="generalRocketry"/>
    <s v="RN US Probes"/>
    <s v="Yes"/>
    <s v="No"/>
    <n v="2"/>
    <x v="1"/>
    <s v="Probe"/>
    <m/>
    <x v="193"/>
    <x v="0"/>
    <s v="false"/>
    <s v="Cassini-Huygens"/>
    <m/>
    <n v="1997"/>
    <m/>
    <m/>
    <m/>
    <m/>
    <m/>
  </r>
  <r>
    <s v="ca_ant_gps"/>
    <x v="2845"/>
    <n v="300"/>
    <n v="600"/>
    <s v="This antenna provides access to the KerbNet system for very detailed tracking of the spacecraft's position. It can be used as a omni-directional antenna, but it is not very powerful (PART NOT SUPPORTED BY RP-0 OR RO)"/>
    <s v="flightControl"/>
    <s v="Coatl Aerospace"/>
    <s v="No"/>
    <s v="No"/>
    <n v="3"/>
    <x v="7"/>
    <m/>
    <m/>
    <x v="11"/>
    <x v="1"/>
    <m/>
    <m/>
    <m/>
    <m/>
    <m/>
    <m/>
    <m/>
    <m/>
    <m/>
  </r>
  <r>
    <s v="ca_tank_lfo_m"/>
    <x v="2846"/>
    <n v="1"/>
    <n v="4500"/>
    <s v="A generic inline high pressure propellant tank for use on medium - sized spacecraft."/>
    <s v="propulsionSystems"/>
    <s v="Coatl Aerospace"/>
    <s v="Yes"/>
    <s v="No"/>
    <n v="4"/>
    <x v="0"/>
    <s v="Fuel Tank"/>
    <n v="3"/>
    <x v="1"/>
    <x v="1"/>
    <s v="false"/>
    <m/>
    <m/>
    <m/>
    <m/>
    <m/>
    <m/>
    <m/>
    <m/>
  </r>
  <r>
    <s v="ca_tank_mp_s"/>
    <x v="2847"/>
    <n v="1"/>
    <n v="20"/>
    <s v="A generic radially attached high pressure propellant tank for use on upper stages or small - sized spacecraft."/>
    <s v="generalRocketry"/>
    <s v="Coatl Aerospace"/>
    <s v="Yes"/>
    <s v="No"/>
    <n v="2"/>
    <x v="0"/>
    <s v="Fuel Tank"/>
    <n v="2"/>
    <x v="40"/>
    <x v="0"/>
    <s v="true"/>
    <m/>
    <m/>
    <n v="1956"/>
    <m/>
    <m/>
    <m/>
    <m/>
    <m/>
  </r>
  <r>
    <s v="ca_tank_mp_m"/>
    <x v="2848"/>
    <n v="1"/>
    <n v="6300"/>
    <s v="A generic inline high pressure propellant tank for use on medium - sized spacecraft."/>
    <s v="precisionPropulsion"/>
    <s v="Coatl Aerospace"/>
    <s v="Yes"/>
    <s v="No"/>
    <n v="5"/>
    <x v="0"/>
    <s v="Fuel Tank"/>
    <n v="4"/>
    <x v="1"/>
    <x v="1"/>
    <s v="false"/>
    <m/>
    <m/>
    <m/>
    <m/>
    <m/>
    <m/>
    <m/>
    <m/>
  </r>
  <r>
    <s v="ca_RPWS"/>
    <x v="2849"/>
    <n v="500"/>
    <n v="10000"/>
    <s v="The Radio and Plasma Wave Science (RPWS) uses sensitive wideband electric/magnetic monopole and dipole antennae to receive low frequency radio transmissions caused by trapped charged particles (cyclotron waves), electrostatic discharges and whistlers (lighting) and thermal plasma. All these sources can be used to analyze the spectrum and type of the plasma, the electron density and distribution of the magnetospheres and the various lighting effects on the lower atmospheric layers."/>
    <s v="electrics"/>
    <s v="Coatl Aerospace"/>
    <s v="Yes"/>
    <s v="Yes"/>
    <n v="3"/>
    <x v="10"/>
    <s v="RPWS"/>
    <m/>
    <x v="63"/>
    <x v="0"/>
    <s v="true"/>
    <m/>
    <m/>
    <n v="1961"/>
    <m/>
    <m/>
    <m/>
    <m/>
    <m/>
  </r>
  <r>
    <s v="ca_rs01"/>
    <x v="2850"/>
    <n v="620"/>
    <n v="3400"/>
    <s v="This small RCS system provides directional thrust in a very compact package."/>
    <s v="specializedControl"/>
    <s v="Coatl Aerospace"/>
    <s v="Yes"/>
    <s v="No"/>
    <n v="5"/>
    <x v="13"/>
    <s v="RCS"/>
    <n v="3"/>
    <x v="1"/>
    <x v="1"/>
    <s v="false"/>
    <m/>
    <m/>
    <m/>
    <m/>
    <m/>
    <m/>
    <m/>
    <m/>
  </r>
  <r>
    <s v="ca_rs04"/>
    <x v="2851"/>
    <n v="620"/>
    <n v="3400"/>
    <s v="This four-nozzle RCS block is designed to compliment attitude control systems in small spacecraft."/>
    <s v="specializedControl"/>
    <s v="Coatl Aerospace"/>
    <s v="Yes"/>
    <s v="No"/>
    <n v="5"/>
    <x v="13"/>
    <s v="RCS"/>
    <n v="3"/>
    <x v="1"/>
    <x v="1"/>
    <s v="false"/>
    <m/>
    <m/>
    <m/>
    <m/>
    <m/>
    <m/>
    <m/>
    <m/>
  </r>
  <r>
    <s v="ca_rst"/>
    <x v="2852"/>
    <n v="620"/>
    <n v="3400"/>
    <s v="This compact thruster block uses a single nozzle as a directional RCS or all three as a throttleable rocket engine. Plume configured by RealPlume. (PART NOT SUPPORTED BY RP-0, RO IN PROGRESS)"/>
    <s v="specializedControl"/>
    <s v="Coatl Aerospace"/>
    <s v="Yes"/>
    <s v="No"/>
    <n v="5"/>
    <x v="13"/>
    <s v="RCS"/>
    <n v="3"/>
    <x v="1"/>
    <x v="1"/>
    <s v="false"/>
    <m/>
    <m/>
    <m/>
    <m/>
    <m/>
    <m/>
    <m/>
    <m/>
  </r>
  <r>
    <s v="RSBfairingCarrack236"/>
    <x v="2853"/>
    <n v="1500"/>
    <n v="6500"/>
    <s v="A 2.8 meter procedural payload fairing base designed for the Carrack launch vehicle family."/>
    <s v="heavyAerodynamics"/>
    <s v="Real Scale Boosters"/>
    <s v="Yes"/>
    <s v="No"/>
    <n v="5"/>
    <x v="0"/>
    <s v="Fairing Base"/>
    <m/>
    <x v="67"/>
    <x v="0"/>
    <s v="false"/>
    <s v="Carrack (ETS)"/>
    <m/>
    <n v="1989"/>
    <m/>
    <m/>
    <m/>
    <m/>
    <m/>
  </r>
  <r>
    <s v="RSB_PLF_CarrackM"/>
    <x v="2854"/>
    <n v="1000"/>
    <n v="1000"/>
    <s v="A medium payload fairing for the Carrack launch vehicle family. Can be attached to either the Carrack-Agena interstage or on the top of a Castor 120 SRM."/>
    <s v="heavyAerodynamics"/>
    <s v="Real Scale Boosters"/>
    <s v="Yes"/>
    <s v="No"/>
    <n v="5"/>
    <x v="0"/>
    <s v="Fairing"/>
    <m/>
    <x v="67"/>
    <x v="0"/>
    <s v="false"/>
    <s v="Carrack (ETS)"/>
    <m/>
    <n v="1989"/>
    <m/>
    <m/>
    <m/>
    <m/>
    <m/>
  </r>
  <r>
    <s v="RSB_PLF_CarrackL"/>
    <x v="2855"/>
    <n v="1000"/>
    <n v="1000"/>
    <s v="A large payload fairing for the Carrack launch vehicle family."/>
    <s v="heavyAerodynamics"/>
    <s v="Real Scale Boosters"/>
    <s v="Yes"/>
    <s v="No"/>
    <n v="5"/>
    <x v="0"/>
    <s v="Fairing"/>
    <m/>
    <x v="67"/>
    <x v="0"/>
    <s v="false"/>
    <s v="Carrack (ETS)"/>
    <m/>
    <n v="1989"/>
    <m/>
    <m/>
    <m/>
    <m/>
    <m/>
  </r>
  <r>
    <s v="RSBboattailCastorAgena"/>
    <x v="2856"/>
    <n v="750"/>
    <n v="3500"/>
    <s v="The forward interstage structural adapter for the Carrack launch vehicle. Attach the Agena D upper stage onto this."/>
    <s v="metaMaterials"/>
    <s v="Real Scale Boosters"/>
    <s v="Yes"/>
    <s v="No"/>
    <n v="7"/>
    <x v="0"/>
    <s v="Interstage"/>
    <m/>
    <x v="67"/>
    <x v="0"/>
    <s v="false"/>
    <s v="Carrack (ETS)"/>
    <m/>
    <n v="1989"/>
    <m/>
    <m/>
    <m/>
    <m/>
    <m/>
  </r>
  <r>
    <s v="RSBnosecone236"/>
    <x v="2857"/>
    <n v="1800"/>
    <n v="4500"/>
    <s v="An aerodynamic nose cone for use on the Carrack Castor 120 strap-on boosters."/>
    <s v="veryHeavyRocketry"/>
    <s v="Real Scale Boosters"/>
    <s v="Yes"/>
    <s v="No"/>
    <n v="6"/>
    <x v="0"/>
    <s v="Nosecone"/>
    <n v="8"/>
    <x v="67"/>
    <x v="0"/>
    <s v="false"/>
    <s v="Carrack (ETS)"/>
    <m/>
    <n v="1989"/>
    <m/>
    <m/>
    <m/>
    <m/>
    <m/>
  </r>
  <r>
    <s v="RSBdecouplerCastorAgena"/>
    <x v="2858"/>
    <n v="950"/>
    <n v="3500"/>
    <s v="The Agena D interstage decoupler. Attach this to the Agena D upper stage."/>
    <s v="metaMaterials"/>
    <s v="Real Scale Boosters"/>
    <s v="Yes"/>
    <s v="No"/>
    <n v="7"/>
    <x v="0"/>
    <s v="Interstage"/>
    <m/>
    <x v="67"/>
    <x v="0"/>
    <s v="false"/>
    <s v="Carrack (ETS)"/>
    <m/>
    <n v="1989"/>
    <m/>
    <m/>
    <m/>
    <m/>
    <m/>
  </r>
  <r>
    <s v="ca_thermometer"/>
    <x v="2859"/>
    <n v="900"/>
    <n v="2200"/>
    <s v="The SC100 radiometer measures the infrared radiant flux, providing information about the atmospheric and/or the surface soil temperature."/>
    <s v="engineering101"/>
    <s v="Coatl Aerospace"/>
    <s v="Yes"/>
    <s v="No"/>
    <n v="1"/>
    <x v="10"/>
    <m/>
    <n v="0"/>
    <x v="1"/>
    <x v="1"/>
    <s v="false"/>
    <m/>
    <m/>
    <m/>
    <m/>
    <m/>
    <m/>
    <m/>
    <m/>
  </r>
  <r>
    <s v="capacitor-25"/>
    <x v="2860"/>
    <n v="9600"/>
    <n v="31000"/>
    <s v="This is a potent capacitor bank, which can dump enough charge to run even the largest of engines for oh, up to 10 seconds."/>
    <s v="specializedElectrics"/>
    <s v="Near Future Electrical"/>
    <s v="Yes"/>
    <s v="No"/>
    <n v="7"/>
    <x v="5"/>
    <s v="Capacitor"/>
    <n v="8"/>
    <x v="1"/>
    <x v="1"/>
    <s v="false"/>
    <m/>
    <m/>
    <m/>
    <m/>
    <m/>
    <m/>
    <m/>
    <m/>
  </r>
  <r>
    <s v="capacitor-125"/>
    <x v="2861"/>
    <n v="2800"/>
    <n v="9010"/>
    <s v="By mounting six enhanced CAP-102s on a central mount, a decently sized inline capacitor bank can be created. Additionally, it can easily blow out all of the lights at the KSC!"/>
    <s v="largeElectrics"/>
    <s v="Near Future Electrical"/>
    <s v="Yes"/>
    <s v="No"/>
    <n v="4.5"/>
    <x v="5"/>
    <s v="Capacitor"/>
    <n v="5"/>
    <x v="1"/>
    <x v="1"/>
    <s v="false"/>
    <m/>
    <m/>
    <m/>
    <m/>
    <m/>
    <m/>
    <m/>
    <m/>
  </r>
  <r>
    <s v="capacitor-0625"/>
    <x v="2862"/>
    <n v="640"/>
    <n v="1920"/>
    <s v="An inline capacitor for small probes. Charges slowly - activate for a large, short duration charge."/>
    <s v="electrics"/>
    <s v="Near Future Electrical"/>
    <s v="Yes"/>
    <s v="No"/>
    <n v="3"/>
    <x v="5"/>
    <s v="Capacitor"/>
    <n v="4"/>
    <x v="1"/>
    <x v="1"/>
    <s v="false"/>
    <m/>
    <m/>
    <m/>
    <m/>
    <m/>
    <m/>
    <m/>
    <m/>
  </r>
  <r>
    <s v="capacitor-rad-0625-2"/>
    <x v="2863"/>
    <n v="1050"/>
    <n v="3150"/>
    <s v="The CAP-106 is a more powerful radial capacitor using three of those new CAP-3A units. They're slightly flattened due to being stacked under a few boxes of Mainsails."/>
    <s v="advElectrics"/>
    <s v="Near Future Electrical"/>
    <s v="Yes"/>
    <s v="No"/>
    <n v="4"/>
    <x v="5"/>
    <s v="Capacitor"/>
    <n v="5"/>
    <x v="1"/>
    <x v="1"/>
    <s v="false"/>
    <m/>
    <m/>
    <m/>
    <m/>
    <m/>
    <m/>
    <m/>
    <m/>
  </r>
  <r>
    <s v="capacitor-rad-0625"/>
    <x v="2864"/>
    <n v="320"/>
    <n v="960"/>
    <s v="The CAP-101 is a radially attachable discharge capacitor. Through slow to charge up, when triggered, it will rapidly deposit its stored charge into your Electric Charge banks."/>
    <s v="basicScience"/>
    <s v="Near Future Electrical"/>
    <s v="Yes"/>
    <s v="No"/>
    <n v="3"/>
    <x v="5"/>
    <s v="Capacitor"/>
    <n v="4"/>
    <x v="1"/>
    <x v="1"/>
    <s v="false"/>
    <m/>
    <m/>
    <m/>
    <m/>
    <m/>
    <m/>
    <m/>
    <m/>
  </r>
  <r>
    <s v="ca_barometer"/>
    <x v="2865"/>
    <n v="8"/>
    <n v="160"/>
    <s v="The SC102 measures the local atmospheric pressure."/>
    <s v="survivability"/>
    <s v="Coatl Aerospace"/>
    <s v="Yes"/>
    <s v="Yes"/>
    <n v="1.5"/>
    <x v="10"/>
    <s v="Barometer"/>
    <m/>
    <x v="1"/>
    <x v="0"/>
    <s v="true"/>
    <m/>
    <m/>
    <n v="0"/>
    <m/>
    <m/>
    <m/>
    <m/>
    <s v="PAPBarometer,ca_barometer,sensorBarometer"/>
  </r>
  <r>
    <s v="ca_accelerometer"/>
    <x v="2866"/>
    <n v="6000"/>
    <n v="8200"/>
    <s v="The SC103 has sensitive sensors that can detect seismic vibrations and vehicle accelerations."/>
    <s v="electronics"/>
    <s v="Coatl Aerospace"/>
    <s v="Yes"/>
    <s v="No"/>
    <n v="6"/>
    <x v="10"/>
    <s v="Accelerometer"/>
    <m/>
    <x v="1"/>
    <x v="1"/>
    <s v="false"/>
    <m/>
    <m/>
    <m/>
    <m/>
    <m/>
    <m/>
    <m/>
    <m/>
  </r>
  <r>
    <s v="ca_gravioli"/>
    <x v="2867"/>
    <n v="8800"/>
    <n v="12200"/>
    <s v="The SC104 gravity gradiometer is used to measure the acceleration due to gravity of a planetary body. By measuring the gravity gradient several indirect observations about the subsurface synthesis and morphology can be made."/>
    <s v="advScienceTech"/>
    <s v="Coatl Aerospace"/>
    <s v="Yes"/>
    <s v="No"/>
    <n v="7"/>
    <x v="7"/>
    <m/>
    <n v="2"/>
    <x v="11"/>
    <x v="1"/>
    <m/>
    <m/>
    <m/>
    <m/>
    <m/>
    <m/>
    <m/>
    <m/>
    <m/>
  </r>
  <r>
    <s v="ca_GRS"/>
    <x v="2868"/>
    <n v="1100"/>
    <n v="3200"/>
    <s v="The Gamma Ray Spectrometer measures the gamma ray energy generated from the planetary surfaces when these are bombarded by cosmic rays. By measuring the gamma ray energy we can determine the elemental synthesis and concentration of the soil."/>
    <s v="spaceExploration"/>
    <s v="Coatl Aerospace"/>
    <s v="Yes"/>
    <s v="No"/>
    <n v="4"/>
    <x v="10"/>
    <m/>
    <n v="9"/>
    <x v="84"/>
    <x v="0"/>
    <s v="false"/>
    <s v="MRO"/>
    <m/>
    <n v="2005"/>
    <m/>
    <m/>
    <m/>
    <m/>
    <m/>
  </r>
  <r>
    <s v="ca_SWIS"/>
    <x v="2869"/>
    <n v="8800"/>
    <n v="14000"/>
    <s v="The Solar Wind Analyzer (SWIA) instrument is designed specifically to detect and measure solar wind electron/ion velocity and density."/>
    <s v="advScienceTech"/>
    <s v="Coatl Aerospace"/>
    <s v="Yes"/>
    <s v="No"/>
    <n v="7"/>
    <x v="10"/>
    <m/>
    <n v="10"/>
    <x v="84"/>
    <x v="0"/>
    <s v="false"/>
    <s v="MAVEN, New Horizons"/>
    <m/>
    <n v="2006"/>
    <m/>
    <m/>
    <m/>
    <m/>
    <m/>
  </r>
  <r>
    <s v="ca_torekka_truss"/>
    <x v="2870"/>
    <n v="30"/>
    <n v="300"/>
    <s v="This structural attaches to the bottom of the Torekka bus to safely and securely attach its propulsion module. Our engineers have included a Shunt Radiator which doubles as a... and let us tell you, we know shunting, we have the best shunting; you're going to love it. Now, where were we? (PART NOT SUPPORTED BY RP-0 OR RO)"/>
    <s v="specializedConstruction"/>
    <s v="Coatl Aerospace"/>
    <s v="No"/>
    <s v="No"/>
    <n v="5"/>
    <x v="7"/>
    <m/>
    <m/>
    <x v="11"/>
    <x v="1"/>
    <m/>
    <m/>
    <m/>
    <m/>
    <m/>
    <m/>
    <m/>
    <m/>
    <m/>
  </r>
  <r>
    <s v="ca_louver_s"/>
    <x v="2871"/>
    <n v="30"/>
    <n v="600"/>
    <s v="Thermal Control Louvers are heat control systems that can expel heat by exposing cooling fins and a radiator. Toggle the vents open to release heat from the spacecraft. This is the standard size system with a rated heat rejection capability of 40 Watts."/>
    <s v="electrics"/>
    <s v="Coatl Aerospace"/>
    <s v="Yes"/>
    <s v="No"/>
    <n v="3"/>
    <x v="5"/>
    <s v="Radiator"/>
    <n v="4"/>
    <x v="13"/>
    <x v="0"/>
    <s v="false"/>
    <m/>
    <m/>
    <n v="1964"/>
    <m/>
    <m/>
    <m/>
    <m/>
    <m/>
  </r>
  <r>
    <s v="ca_louver_s2"/>
    <x v="2872"/>
    <n v="30"/>
    <n v="600"/>
    <s v="Thermal Control Louvers are heat control systems that can expel heat by exposing cooling fins and a radiator. Toggle the vents open to release heat from the spacecraft. This is an alternate, longer version of the TCL4, with a rated heat rejection capability of 50 Watts."/>
    <s v="electrics"/>
    <s v="Coatl Aerospace"/>
    <s v="Yes"/>
    <s v="No"/>
    <n v="3"/>
    <x v="5"/>
    <s v="Radiator"/>
    <n v="5"/>
    <x v="111"/>
    <x v="0"/>
    <s v="false"/>
    <m/>
    <m/>
    <n v="1967"/>
    <m/>
    <m/>
    <m/>
    <m/>
    <m/>
  </r>
  <r>
    <s v="ca_louver_m"/>
    <x v="2873"/>
    <n v="60"/>
    <n v="1000"/>
    <s v="Thermal Control Louvers are heat control systems that can expel heat by exposing cooling fins and a radiator. Toggle the vents open to release heat from the spacecraft. This system has double the height and performance of the TCL4-B for better cooling. Rated heat rejection capability 100 Watts."/>
    <s v="electrics"/>
    <s v="Coatl Aerospace"/>
    <s v="Yes"/>
    <s v="No"/>
    <n v="3"/>
    <x v="5"/>
    <s v="Radiator"/>
    <n v="6"/>
    <x v="12"/>
    <x v="0"/>
    <s v="false"/>
    <m/>
    <m/>
    <n v="1972"/>
    <m/>
    <m/>
    <m/>
    <m/>
    <m/>
  </r>
  <r>
    <s v="ca_KLIR"/>
    <x v="2874"/>
    <n v="1000"/>
    <n v="6000"/>
    <s v="The THEMIS (Thermal Emission Imaging System) is used to measure the thermal emissions of the planetary bodies, calculate the surface temperature or even map small details of surface features. The spectrometer can also measure the wavelength of IR emissions to detect certain minerals in the soil."/>
    <s v="miniaturization"/>
    <s v="Coatl Aerospace"/>
    <s v="Yes"/>
    <s v="No"/>
    <n v="3"/>
    <x v="10"/>
    <m/>
    <n v="9"/>
    <x v="84"/>
    <x v="0"/>
    <s v="false"/>
    <s v="Odyssey"/>
    <m/>
    <n v="2001"/>
    <m/>
    <m/>
    <m/>
    <m/>
    <m/>
  </r>
  <r>
    <s v="ca_TRIXIE"/>
    <x v="2875"/>
    <n v="9000"/>
    <n v="20000"/>
    <s v="TRIXIE pairs two camera assemblies to image and scan multiple light wavelengths from Ultraviolet to Near-Infrared. This provides a good way to determine surface features and biomes from orbit. The principal designer, Dr. Ed Kerman, did not include what the heck the acronym stands for. There is an optional cover which you can toggle from the right-click menu (PART NOT SUPPORTED BY RP-0 OR RO)"/>
    <s v="advExploration"/>
    <s v="Coatl Aerospace"/>
    <s v="No"/>
    <s v="No"/>
    <n v="5"/>
    <x v="7"/>
    <m/>
    <m/>
    <x v="11"/>
    <x v="1"/>
    <m/>
    <m/>
    <m/>
    <m/>
    <m/>
    <m/>
    <m/>
    <m/>
    <m/>
  </r>
  <r>
    <s v="ca-upgrade"/>
    <x v="2876"/>
    <n v="0"/>
    <n v="0"/>
    <s v="CA-Upgrade (PART NOT SUPPORTED BY RP-0 OR RO)"/>
    <s v="HIDDEN"/>
    <s v="Coatl Aerospace"/>
    <s v="No"/>
    <s v="No"/>
    <e v="#N/A"/>
    <x v="7"/>
    <m/>
    <m/>
    <x v="11"/>
    <x v="1"/>
    <m/>
    <m/>
    <m/>
    <m/>
    <m/>
    <m/>
    <m/>
    <m/>
    <m/>
  </r>
  <r>
    <s v="ca_linkor"/>
    <x v="2877"/>
    <n v="950"/>
    <n v="4500"/>
    <s v="The Fregat is an upper stage used on the Soyuz and Zenit launch vehicles for injecting/placing payloads into low, medium or high energy orbits. It originated as a propulsion module for the Soviet Luna and Mars missions and later modified to serve as a standalone upper stage. Versions include the original Fregat, the Fregat-M with increased propellant loading and extended S5.92 nozzle, the Fregat-MT with additional propellant tanks and the Fregat-SB designed specifically for the Zenit launch vehicle family (featuring an auxiliary drop tank). Plume configured by RealPlume."/>
    <s v="propulsionSystems"/>
    <s v="Coatl Aerospace"/>
    <s v="Yes"/>
    <s v="No"/>
    <n v="4"/>
    <x v="12"/>
    <m/>
    <m/>
    <x v="124"/>
    <x v="0"/>
    <s v="false"/>
    <s v="Fregat-M"/>
    <s v="S5_92"/>
    <n v="2000"/>
    <m/>
    <m/>
    <m/>
    <m/>
    <m/>
  </r>
  <r>
    <s v="ca_jib"/>
    <x v="2878"/>
    <n v="30"/>
    <n v="600"/>
    <s v="A generic mono/bipropellant rocket motor. Can be configured within a great range of propellants. Plume configured by RealPlume."/>
    <s v="generalRocketry"/>
    <s v="Coatl Aerospace"/>
    <s v="Yes"/>
    <s v="Yes"/>
    <n v="2"/>
    <x v="13"/>
    <m/>
    <n v="3"/>
    <x v="86"/>
    <x v="0"/>
    <s v="true"/>
    <m/>
    <m/>
    <n v="1959"/>
    <m/>
    <s v="Same costs as other 0.5 kN engine"/>
    <d v="2017-05-19T00:00:00"/>
    <m/>
    <s v="ca_jib,microEngineex1sat"/>
  </r>
  <r>
    <s v="ca_rtg8200"/>
    <x v="2247"/>
    <n v="1572"/>
    <n v="10480"/>
    <s v="The General-Purpose Heat Source radioisotope thermoelectric generator as found on the Ulysses and the New Horizons spacecrafts."/>
    <s v="experimentalElectrics"/>
    <s v="Coatl Aerospace"/>
    <s v="Yes"/>
    <s v="Yes"/>
    <n v="8"/>
    <x v="15"/>
    <s v="RTG"/>
    <m/>
    <x v="191"/>
    <x v="0"/>
    <s v="true"/>
    <s v="Ulysses, New Horizons"/>
    <m/>
    <n v="1989"/>
    <m/>
    <m/>
    <m/>
    <m/>
    <s v="ca_rtg8200,SXTDepolyRTGI,SXTDepolyRTGII"/>
  </r>
  <r>
    <s v="ca_vor_engine"/>
    <x v="2879"/>
    <n v="300"/>
    <n v="1200"/>
    <s v="A gas generator hypergolic vacuum engine designed for use in the 3MV, 4MV and 5MV spacecraft buses of the Mars and Venera probes."/>
    <s v="propulsionSystems"/>
    <s v="Coatl Aerospace"/>
    <s v="Yes"/>
    <s v="No"/>
    <n v="4"/>
    <x v="7"/>
    <s v="SM Engine"/>
    <m/>
    <x v="11"/>
    <x v="0"/>
    <s v="false"/>
    <s v="Venera 9"/>
    <s v="INTERNAL"/>
    <n v="1975"/>
    <m/>
    <m/>
    <m/>
    <m/>
    <m/>
  </r>
  <r>
    <s v="MR80TDE"/>
    <x v="2880"/>
    <n v="200"/>
    <n v="2800"/>
    <s v="The Viking lander Terminal Descent Engine (TDE). The lander had three such engines, which were used during the final 45 seconds or so of the descent to the surface of Mars. Multiple small exhaust nozzles are used to diffuse the exhaust plume and eliminate a recirculation zone that could contaminate spacecraft instrumentation and avoid potential extensive erosion of the landing site. Plume configured by RealPlume."/>
    <s v="propulsionSystems"/>
    <s v="Niche Parts"/>
    <s v="Yes"/>
    <s v="No"/>
    <n v="4"/>
    <x v="16"/>
    <s v="Lander Engine"/>
    <m/>
    <x v="183"/>
    <x v="0"/>
    <s v="false"/>
    <s v="Viking"/>
    <m/>
    <n v="1975"/>
    <m/>
    <m/>
    <m/>
    <m/>
    <m/>
  </r>
  <r>
    <s v="rn_huygen_hs_chute"/>
    <x v="2881"/>
    <n v="422"/>
    <n v="50"/>
    <s v="Parachute for Cassini Huygens lander heatshield. Attach to top of heatshield."/>
    <s v="generalRocketry"/>
    <s v="RN US Probes"/>
    <s v="Yes"/>
    <s v="No"/>
    <n v="2"/>
    <x v="1"/>
    <s v="Probe"/>
    <m/>
    <x v="193"/>
    <x v="0"/>
    <s v="false"/>
    <s v="Cassini-Huygens"/>
    <m/>
    <n v="1997"/>
    <m/>
    <m/>
    <m/>
    <m/>
    <m/>
  </r>
  <r>
    <s v="sp_express_b"/>
    <x v="2882"/>
    <n v="1000"/>
    <n v="8900"/>
    <s v="A solar array wing used on the Mars Express spacecraft. 5.76 m2."/>
    <s v="largeElectrics"/>
    <s v="Coatl Aerospace"/>
    <s v="Yes"/>
    <s v="No"/>
    <n v="4.5"/>
    <x v="5"/>
    <s v="Solar"/>
    <n v="9"/>
    <x v="74"/>
    <x v="0"/>
    <s v="false"/>
    <s v="Mars Express"/>
    <m/>
    <n v="2003"/>
    <m/>
    <m/>
    <m/>
    <m/>
    <m/>
  </r>
  <r>
    <s v="sp_odyssey_a"/>
    <x v="2883"/>
    <n v="410"/>
    <n v="4300"/>
    <s v="A very efficient Gallium Arsenide (GaAs) photovoltaic array with an eccentric pivot point to minimize it's stowed footprint. 5.88 m2"/>
    <s v="advElectrics"/>
    <s v="Coatl Aerospace"/>
    <s v="Yes"/>
    <s v="No"/>
    <n v="4"/>
    <x v="5"/>
    <s v="Solar"/>
    <n v="9"/>
    <x v="74"/>
    <x v="0"/>
    <s v="false"/>
    <s v="Odyssey"/>
    <m/>
    <n v="2001"/>
    <m/>
    <m/>
    <m/>
    <m/>
    <m/>
  </r>
  <r>
    <s v="dish_tatsujin"/>
    <x v="2884"/>
    <n v="850"/>
    <n v="15500"/>
    <s v="The main parabolic telecommunications antenna of the the Mars Atmosphere and Volatile EvolutioN (MAVEN) spacecraft."/>
    <s v="advScienceTech"/>
    <s v="Coatl Aerospace"/>
    <s v="Yes"/>
    <s v="No"/>
    <n v="7"/>
    <x v="17"/>
    <s v="Antenna"/>
    <n v="10"/>
    <x v="197"/>
    <x v="0"/>
    <s v="false"/>
    <s v="MAVEN"/>
    <m/>
    <n v="2013"/>
    <m/>
    <m/>
    <m/>
    <m/>
    <m/>
  </r>
  <r>
    <s v="sp_maven"/>
    <x v="2885"/>
    <n v="1480"/>
    <n v="12800"/>
    <s v="A solar array wing used on the Mars Atmosphere and Volatile EvolutioN (MAVEN) spacecraft. Includes a three - axis magnetometer. 12 m2."/>
    <s v="specializedElectrics"/>
    <s v="Coatl Aerospace"/>
    <s v="Yes"/>
    <s v="No"/>
    <n v="7"/>
    <x v="5"/>
    <s v="Solar"/>
    <n v="10"/>
    <x v="10"/>
    <x v="0"/>
    <s v="false"/>
    <s v="MAVEN"/>
    <m/>
    <n v="2013"/>
    <m/>
    <m/>
    <m/>
    <m/>
    <m/>
  </r>
  <r>
    <s v="dish_quetzal"/>
    <x v="2886"/>
    <n v="670"/>
    <n v="4200"/>
    <s v="The main parabolic telecommunications antenna of the Pioneer spacecraft."/>
    <s v="advConstruction"/>
    <s v="Coatl Aerospace"/>
    <s v="Yes"/>
    <s v="No"/>
    <n v="4"/>
    <x v="17"/>
    <s v="Antenna"/>
    <m/>
    <x v="109"/>
    <x v="0"/>
    <s v="false"/>
    <s v="Pioneer 10"/>
    <m/>
    <n v="1972"/>
    <m/>
    <m/>
    <m/>
    <m/>
    <m/>
  </r>
  <r>
    <s v="rn_cassini"/>
    <x v="2887"/>
    <n v="5500"/>
    <n v="500"/>
    <s v="Cassini orbiter. Attach Huygens probe to the side. Plume configured by RealPlume."/>
    <s v="generalRocketry"/>
    <s v="RN US Probes"/>
    <s v="Yes"/>
    <s v="No"/>
    <n v="2"/>
    <x v="1"/>
    <s v="Probe"/>
    <m/>
    <x v="193"/>
    <x v="0"/>
    <s v="false"/>
    <s v="Cassini-Huygens"/>
    <m/>
    <n v="1997"/>
    <m/>
    <m/>
    <m/>
    <m/>
    <m/>
  </r>
  <r>
    <s v="ca_ESM"/>
    <x v="2888"/>
    <n v="980"/>
    <n v="8100"/>
    <s v="An integrated science package originally designed for the Pioneer 10 &amp; 11 deep space probes. Includes a thermal control system with a thermal rejection capability of 50 Watts."/>
    <s v="electrics"/>
    <s v="Coatl Aerospace"/>
    <s v="Yes"/>
    <s v="No"/>
    <n v="3"/>
    <x v="10"/>
    <m/>
    <n v="7"/>
    <x v="118"/>
    <x v="0"/>
    <s v="false"/>
    <s v="Pioneer 10"/>
    <m/>
    <n v="1972"/>
    <m/>
    <m/>
    <m/>
    <m/>
    <m/>
  </r>
  <r>
    <s v="ca_rtg2000"/>
    <x v="2889"/>
    <n v="9500"/>
    <n v="21000"/>
    <s v="The SNAP-19 radioisotope thermoelectric generator as found on the Pioneer spacecraft. Developed by the Atomic Energy Commission (AEC)."/>
    <s v="largeElectrics"/>
    <s v="Coatl Aerospace"/>
    <s v="Yes"/>
    <s v="No"/>
    <n v="4.5"/>
    <x v="15"/>
    <s v="RTG"/>
    <m/>
    <x v="112"/>
    <x v="0"/>
    <s v="false"/>
    <s v="Pioneer 10"/>
    <m/>
    <n v="1972"/>
    <m/>
    <m/>
    <m/>
    <m/>
    <m/>
  </r>
  <r>
    <s v="ca_lahar"/>
    <x v="2890"/>
    <n v="220"/>
    <n v="300"/>
    <s v="A bipropellant rocket motor burning either MMH and MON3 (R-40A/B and R-42) or Hydrazine and MON3 (R-42DM). Used for attitude control, orbital insertion or as an apogee motor. Plume configured by RealPlume."/>
    <s v="propulsionSystems"/>
    <s v="Coatl Aerospace"/>
    <s v="Yes"/>
    <s v="No"/>
    <n v="4"/>
    <x v="13"/>
    <m/>
    <m/>
    <x v="153"/>
    <x v="0"/>
    <s v="false"/>
    <s v="Shuttle"/>
    <s v="R40"/>
    <n v="1981"/>
    <m/>
    <m/>
    <m/>
    <m/>
    <s v="ca_lahar,R_40B_4kN"/>
  </r>
  <r>
    <s v="ca_rw_xsmall"/>
    <x v="2891"/>
    <n v="90"/>
    <n v="1300"/>
    <s v="High performance reaction wheels for precision spacecraft attitude control."/>
    <s v="miniaturization"/>
    <s v="Coatl Aerospace"/>
    <s v="Yes"/>
    <s v="No"/>
    <n v="3"/>
    <x v="13"/>
    <s v="Reaction Wheel"/>
    <m/>
    <x v="152"/>
    <x v="0"/>
    <s v="false"/>
    <m/>
    <m/>
    <n v="1963"/>
    <m/>
    <m/>
    <m/>
    <m/>
    <m/>
  </r>
  <r>
    <s v="ca_rw_medium"/>
    <x v="2892"/>
    <n v="150"/>
    <n v="1000"/>
    <s v="This reaction wheel assembly combines two RW4 high performance reaction wheels for medium size spacecraft that require precision attitude control."/>
    <s v="advFlightControl"/>
    <s v="Coatl Aerospace"/>
    <s v="Yes"/>
    <s v="No"/>
    <n v="4"/>
    <x v="13"/>
    <s v="Reaction Wheel"/>
    <n v="4"/>
    <x v="119"/>
    <x v="0"/>
    <s v="false"/>
    <m/>
    <m/>
    <n v="1967"/>
    <m/>
    <m/>
    <m/>
    <m/>
    <m/>
  </r>
  <r>
    <s v="ca_rw_small"/>
    <x v="2893"/>
    <n v="60"/>
    <n v="400"/>
    <s v="High performance reaction wheels for precision spacecraft attitude control."/>
    <s v="flightControl"/>
    <s v="Coatl Aerospace"/>
    <s v="Yes"/>
    <s v="No"/>
    <n v="3"/>
    <x v="13"/>
    <s v="Reaction Wheel"/>
    <n v="4"/>
    <x v="152"/>
    <x v="0"/>
    <s v="false"/>
    <m/>
    <m/>
    <n v="1963"/>
    <m/>
    <m/>
    <m/>
    <m/>
    <m/>
  </r>
  <r>
    <s v="ca_rw_large"/>
    <x v="2894"/>
    <n v="200"/>
    <n v="2000"/>
    <s v="This reaction wheel assembly combines three RW4 high performance reaction wheels for larger spacecraft that require precision attitude control."/>
    <s v="specializedControl"/>
    <s v="Coatl Aerospace"/>
    <s v="Yes"/>
    <s v="No"/>
    <n v="5"/>
    <x v="13"/>
    <s v="Reaction Wheel"/>
    <n v="5"/>
    <x v="1"/>
    <x v="1"/>
    <s v="false"/>
    <m/>
    <m/>
    <m/>
    <m/>
    <m/>
    <m/>
    <m/>
    <m/>
  </r>
  <r>
    <s v="probeStackLarge"/>
    <x v="2895"/>
    <n v="3400"/>
    <n v="24800"/>
    <s v="A larger version of the popular RGU system, developed in partnership with the Rockomax conglomerate."/>
    <s v="largeUnmanned"/>
    <s v="Squad"/>
    <s v="Yes"/>
    <s v="No"/>
    <n v="8"/>
    <x v="1"/>
    <s v="Probe"/>
    <m/>
    <x v="198"/>
    <x v="0"/>
    <s v="false"/>
    <m/>
    <m/>
    <n v="1998"/>
    <m/>
    <m/>
    <m/>
    <m/>
    <m/>
  </r>
  <r>
    <s v="ca_landv_srm"/>
    <x v="481"/>
    <n v="180"/>
    <n v="3600"/>
    <s v="The STAR 37 is a vacuum solid rocket motor, originally developed for the Surveyor lunar lander program as a braking stage. Later variants were used exclusively as apogee kick stages. Diameter: 0.93 m. Plume configured by RealPlume."/>
    <s v="generalRocketry"/>
    <s v="Coatl Aerospace"/>
    <s v="Yes"/>
    <s v="Yes"/>
    <n v="2"/>
    <x v="4"/>
    <m/>
    <m/>
    <x v="75"/>
    <x v="0"/>
    <s v="true"/>
    <s v="Star 37"/>
    <s v="Star-37"/>
    <n v="1966"/>
    <m/>
    <m/>
    <m/>
    <m/>
    <s v="KK_ATK_Star37FM,ca_landv_srm,bluedog_star37,RO-STAR-37"/>
  </r>
  <r>
    <s v="ca_landv_battery"/>
    <x v="2896"/>
    <n v="65"/>
    <n v="600"/>
    <s v="The main battery pack of the Surveyor lunar lander. Capacity: &lt;color=orange&gt;3650&lt;/color&gt; Wh."/>
    <s v="basicScience"/>
    <s v="Coatl Aerospace"/>
    <s v="Yes"/>
    <s v="Yes"/>
    <n v="3"/>
    <x v="5"/>
    <s v="Battery"/>
    <m/>
    <x v="13"/>
    <x v="0"/>
    <s v="false"/>
    <s v="Surveyor"/>
    <m/>
    <n v="1966"/>
    <m/>
    <m/>
    <m/>
    <m/>
    <m/>
  </r>
  <r>
    <s v="neo_ds1"/>
    <x v="2897"/>
    <n v="1207"/>
    <n v="24139"/>
    <s v="Near Earth Object satellite Deep Space 1"/>
    <s v="advUnmanned"/>
    <s v="RN US Probes"/>
    <s v="Yes"/>
    <s v="Yes"/>
    <n v="7"/>
    <x v="1"/>
    <s v="Probe"/>
    <m/>
    <x v="198"/>
    <x v="0"/>
    <s v="true"/>
    <s v="Deep Space 1"/>
    <m/>
    <n v="1998"/>
    <m/>
    <m/>
    <m/>
    <m/>
    <m/>
  </r>
  <r>
    <s v="ca_landv_cam_s1"/>
    <x v="2898"/>
    <n v="1850"/>
    <n v="5500"/>
    <s v="The main survey television camera of the Surveyor lander. The integrated mirror can be rotated by 360 degrees to create panoramas of the landing site."/>
    <s v="basicScience"/>
    <s v="Coatl Aerospace"/>
    <s v="Yes"/>
    <s v="Yes"/>
    <n v="3"/>
    <x v="10"/>
    <s v="Surveyor Camera"/>
    <n v="5"/>
    <x v="65"/>
    <x v="0"/>
    <s v="false"/>
    <s v="Surveyor"/>
    <m/>
    <n v="1966"/>
    <m/>
    <m/>
    <m/>
    <m/>
    <m/>
  </r>
  <r>
    <s v="ca_landv_omni"/>
    <x v="2899"/>
    <n v="150"/>
    <n v="400"/>
    <s v="The omnidirectional low gain antenna for the Surveyor lander. Can serve as a backup for the main planar antenna."/>
    <s v="engineering101"/>
    <s v="Coatl Aerospace"/>
    <s v="Yes"/>
    <s v="Yes"/>
    <n v="1"/>
    <x v="17"/>
    <s v="Antenna"/>
    <m/>
    <x v="83"/>
    <x v="0"/>
    <s v="false"/>
    <s v="Surveyor"/>
    <m/>
    <n v="1966"/>
    <m/>
    <m/>
    <m/>
    <m/>
    <m/>
  </r>
  <r>
    <s v="ca_landv_hga"/>
    <x v="2900"/>
    <n v="220"/>
    <n v="4400"/>
    <s v="The planar high gain antenna and solar array for the Surveyor lander."/>
    <s v="engineering101"/>
    <s v="Coatl Aerospace"/>
    <s v="Yes"/>
    <s v="Yes"/>
    <n v="1"/>
    <x v="17"/>
    <s v="Antenna"/>
    <m/>
    <x v="83"/>
    <x v="0"/>
    <s v="false"/>
    <s v="Surveyor"/>
    <m/>
    <n v="1966"/>
    <m/>
    <m/>
    <m/>
    <m/>
    <m/>
  </r>
  <r>
    <s v="ca_landv_soilScoop"/>
    <x v="2901"/>
    <n v="1080"/>
    <n v="4800"/>
    <s v="The soil mechanics surface sampler is an instrument designed to test the physical properties of the topsoil (density, porosity, resistivity) and to expose subsoil material for photography."/>
    <s v="generalConstruction"/>
    <s v="Coatl Aerospace"/>
    <s v="Yes"/>
    <s v="Yes"/>
    <n v="3"/>
    <x v="10"/>
    <s v="Surveyor Scoop"/>
    <n v="5"/>
    <x v="65"/>
    <x v="0"/>
    <s v="false"/>
    <s v="Surveyor"/>
    <m/>
    <n v="1966"/>
    <m/>
    <m/>
    <m/>
    <m/>
    <m/>
  </r>
  <r>
    <s v="ca_landv_vernier"/>
    <x v="364"/>
    <n v="30"/>
    <n v="600"/>
    <s v="The Vernier System as used on the Surveyor Probes. Uses storable hypergolic propellants, has infinite restarts and is not subject to ullage. Throttleable down to 30%. Historically 3 of them were used on the Surveyor probes which landed on the Moon. Diameter: [0.13 m]. Plume configured by RealPlume."/>
    <s v="generalRocketry"/>
    <s v="Coatl Aerospace"/>
    <s v="Yes"/>
    <s v="Yes"/>
    <n v="2"/>
    <x v="13"/>
    <m/>
    <n v="5"/>
    <x v="77"/>
    <x v="0"/>
    <s v="false"/>
    <s v="Surveyor"/>
    <s v="TD339"/>
    <n v="1966"/>
    <m/>
    <m/>
    <m/>
    <m/>
    <s v="ca_landv_vernier,TD339,rn_surveyor_s_engine,RO-SurveyorVernier"/>
  </r>
  <r>
    <s v="ca_magneto2"/>
    <x v="2902"/>
    <n v="1000"/>
    <n v="3000"/>
    <s v="The magnetometer instruments are used to determine the magnitude and direction of planetary magnetic fields The long boom separates these instruments from any interference caused by magnetic elements in the probe."/>
    <s v="engineering101"/>
    <s v="Coatl Aerospace"/>
    <s v="Yes"/>
    <s v="No"/>
    <n v="1"/>
    <x v="10"/>
    <s v="Magnetometer"/>
    <m/>
    <x v="63"/>
    <x v="0"/>
    <s v="false"/>
    <m/>
    <m/>
    <n v="1961"/>
    <m/>
    <m/>
    <m/>
    <m/>
    <m/>
  </r>
  <r>
    <s v="dish_S"/>
    <x v="2903"/>
    <n v="500"/>
    <n v="2200"/>
    <s v="The main parabolic telecommunications antenna of the Ulysses spacecraft."/>
    <s v="miniaturization"/>
    <s v="Coatl Aerospace"/>
    <s v="Yes"/>
    <s v="No"/>
    <n v="3"/>
    <x v="17"/>
    <s v="Antenna"/>
    <m/>
    <x v="186"/>
    <x v="0"/>
    <s v="false"/>
    <s v="Ulysses"/>
    <m/>
    <n v="1990"/>
    <m/>
    <m/>
    <m/>
    <m/>
    <m/>
  </r>
  <r>
    <s v="sp_express_a"/>
    <x v="2904"/>
    <n v="500"/>
    <n v="7800"/>
    <s v="A solar array wing used on the Venus Express spacecraft. 2.88 m2."/>
    <s v="largeElectrics"/>
    <s v="Coatl Aerospace"/>
    <s v="Yes"/>
    <s v="No"/>
    <n v="4.5"/>
    <x v="5"/>
    <s v="Solar"/>
    <n v="9"/>
    <x v="74"/>
    <x v="0"/>
    <s v="false"/>
    <s v="Venus Express"/>
    <m/>
    <n v="2005"/>
    <m/>
    <m/>
    <m/>
    <m/>
    <m/>
  </r>
  <r>
    <s v="dish_L"/>
    <x v="2905"/>
    <n v="650"/>
    <n v="4500"/>
    <s v="The main parabolic telecommunications antenna of the Voyager spacecraft."/>
    <s v="specializedConstruction"/>
    <s v="Coatl Aerospace"/>
    <s v="Yes"/>
    <s v="No"/>
    <n v="5"/>
    <x v="17"/>
    <s v="Antenna"/>
    <m/>
    <x v="109"/>
    <x v="0"/>
    <s v="false"/>
    <s v="Voyager"/>
    <m/>
    <n v="1977"/>
    <m/>
    <m/>
    <m/>
    <m/>
    <m/>
  </r>
  <r>
    <s v="eos_terra"/>
    <x v="2906"/>
    <n v="6776"/>
    <n v="135536"/>
    <s v="Earth Observing System satellite Terra"/>
    <s v="largeUnmanned"/>
    <s v="RN US Probes"/>
    <s v="Yes"/>
    <s v="Yes"/>
    <n v="8"/>
    <x v="1"/>
    <s v="Probe"/>
    <m/>
    <x v="198"/>
    <x v="0"/>
    <s v="true"/>
    <s v="Terra"/>
    <m/>
    <n v="1999"/>
    <m/>
    <m/>
    <m/>
    <m/>
    <m/>
  </r>
  <r>
    <s v="adapterSize2-Size1Slant"/>
    <x v="2907"/>
    <n v="1"/>
    <n v="18000"/>
    <s v="While the popular Rockomax Adapter has served its purpose fairly well over the years, C7 engineers thought they could do better. Improvements of this in-house product include an integrated fuel tank and a longer structural frame."/>
    <s v="advFuelSystems"/>
    <s v="Squad"/>
    <s v="Yes"/>
    <s v="No"/>
    <n v="5"/>
    <x v="0"/>
    <s v="Adapter"/>
    <m/>
    <x v="40"/>
    <x v="0"/>
    <s v="false"/>
    <m/>
    <m/>
    <n v="1956"/>
    <m/>
    <m/>
    <m/>
    <m/>
    <m/>
  </r>
  <r>
    <s v="SXT25to375mKossak"/>
    <x v="2908"/>
    <n v="3400"/>
    <n v="36000"/>
    <s v="Often used in the design of larger aricraft. (PART NOT SUPPORTED BY RP-0 OR RO)"/>
    <s v="simpleCommandModules"/>
    <s v="SXT"/>
    <s v="No"/>
    <s v="No"/>
    <n v="3"/>
    <x v="7"/>
    <m/>
    <m/>
    <x v="11"/>
    <x v="1"/>
    <m/>
    <m/>
    <m/>
    <m/>
    <m/>
    <m/>
    <m/>
    <m/>
    <m/>
  </r>
  <r>
    <s v="adapterSize2-Size1"/>
    <x v="2909"/>
    <n v="1"/>
    <n v="18000"/>
    <s v="While the popular Rockomax Adapter has served its purpose fairly well over the years, C7 engineers thought they could do better. Improvements of this in-house product include an integrated fuel tank and a longer structural frame."/>
    <s v="advFuelSystems"/>
    <s v="Squad"/>
    <s v="Yes"/>
    <s v="No"/>
    <n v="5"/>
    <x v="0"/>
    <s v="Adapter"/>
    <m/>
    <x v="40"/>
    <x v="0"/>
    <s v="false"/>
    <m/>
    <m/>
    <n v="1956"/>
    <m/>
    <m/>
    <m/>
    <m/>
    <m/>
  </r>
  <r>
    <s v="SXTPWPT6"/>
    <x v="2910"/>
    <n v="19"/>
    <n v="380"/>
    <s v="Modern turboprop, 675 HP at takeoff"/>
    <s v="supersonicFlight"/>
    <s v="SXT"/>
    <s v="Yes"/>
    <s v="Yes"/>
    <n v="3"/>
    <x v="11"/>
    <s v="Engine"/>
    <n v="3"/>
    <x v="194"/>
    <x v="0"/>
    <s v="true"/>
    <m/>
    <m/>
    <n v="1979"/>
    <m/>
    <m/>
    <m/>
    <m/>
    <m/>
  </r>
  <r>
    <s v="sxtshroudradialhardpoint"/>
    <x v="2911"/>
    <n v="1275"/>
    <n v="7800"/>
    <s v="Often used for the streamlined mounting of engines. (PART NOT SUPPORTED BY RP-0 OR RO)"/>
    <s v="highAltitudeFlight"/>
    <s v="SXT"/>
    <s v="No"/>
    <s v="No"/>
    <n v="3"/>
    <x v="7"/>
    <m/>
    <m/>
    <x v="11"/>
    <x v="1"/>
    <m/>
    <m/>
    <m/>
    <m/>
    <m/>
    <m/>
    <m/>
    <m/>
    <m/>
  </r>
  <r>
    <s v="stackPoint1"/>
    <x v="2912"/>
    <n v="10"/>
    <n v="500"/>
    <s v="Originally a defective Clamp-O-Tron docking port, engineers soon discovered it had great potential as a structural element."/>
    <s v="basicConstruction"/>
    <s v="Squad"/>
    <s v="Yes"/>
    <s v="Yes"/>
    <n v="1.5"/>
    <x v="0"/>
    <s v="Other"/>
    <n v="2"/>
    <x v="40"/>
    <x v="0"/>
    <s v="true"/>
    <m/>
    <m/>
    <n v="1956"/>
    <m/>
    <m/>
    <m/>
    <m/>
    <m/>
  </r>
  <r>
    <s v="SXTSaturnV1Base"/>
    <x v="2913"/>
    <n v="200"/>
    <n v="8200"/>
    <s v="Perfect for mounting additional engines to even the largest of rockets. (PART NOT SUPPORTED BY RP-0 OR RO)"/>
    <s v="specializedConstruction"/>
    <s v="SXT"/>
    <s v="No"/>
    <s v="No"/>
    <n v="5"/>
    <x v="7"/>
    <m/>
    <m/>
    <x v="11"/>
    <x v="1"/>
    <m/>
    <m/>
    <m/>
    <m/>
    <m/>
    <m/>
    <m/>
    <m/>
    <m/>
  </r>
  <r>
    <s v="RLA_small_attach_radial"/>
    <x v="2914"/>
    <n v="10"/>
    <n v="500"/>
    <s v="Perfect for attaching sideways facing engines, clusters of components on larger parts, or other similar nonsense."/>
    <s v="specializedConstruction"/>
    <s v="RLA Stockalike"/>
    <s v="Yes"/>
    <s v="Yes"/>
    <n v="5"/>
    <x v="0"/>
    <s v="Other"/>
    <n v="2"/>
    <x v="40"/>
    <x v="0"/>
    <s v="true"/>
    <m/>
    <m/>
    <n v="1956"/>
    <m/>
    <m/>
    <m/>
    <m/>
    <m/>
  </r>
  <r>
    <s v="BuffaloWinglet"/>
    <x v="2915"/>
    <n v="640"/>
    <n v="1800"/>
    <s v="This winglet has a movable control surface that affords it the ability to alter a vessel's flight path. (PART NOT SUPPORTED BY RP-0 OR RO)"/>
    <s v="flightControl"/>
    <s v="WildBlue Buffalo Rover"/>
    <s v="No"/>
    <s v="No"/>
    <n v="3"/>
    <x v="7"/>
    <s v="Wing"/>
    <n v="11"/>
    <x v="11"/>
    <x v="1"/>
    <s v="false"/>
    <m/>
    <m/>
    <m/>
    <m/>
    <m/>
    <m/>
    <m/>
    <m/>
  </r>
  <r>
    <s v="WBI_WingRoot"/>
    <x v="2916"/>
    <n v="400"/>
    <n v="6400"/>
    <s v="Specially designed for the Buffalo form factor, the wing root provides a handy location to attach wings to, and has some storage space. (PART NOT SUPPORTED BY RP-0 OR RO)"/>
    <s v="aerodynamicSystems"/>
    <s v="WildBlue Buffalo Rover"/>
    <s v="No"/>
    <s v="No"/>
    <n v="2"/>
    <x v="7"/>
    <s v="Wing"/>
    <n v="11"/>
    <x v="11"/>
    <x v="1"/>
    <s v="false"/>
    <m/>
    <m/>
    <m/>
    <m/>
    <m/>
    <m/>
    <m/>
    <m/>
  </r>
  <r>
    <s v="WBI_BuffaloAeroCone4"/>
    <x v="2917"/>
    <n v="500"/>
    <n v="2000"/>
    <s v="This cone is pointy and has a sizeable storage hold. (PART NOT SUPPORTED BY RP-0 OR RO)"/>
    <s v="advConstruction"/>
    <s v="WildBlue Buffalo Rover"/>
    <s v="No"/>
    <s v="No"/>
    <n v="4"/>
    <x v="7"/>
    <m/>
    <n v="11"/>
    <x v="11"/>
    <x v="1"/>
    <s v="false"/>
    <m/>
    <m/>
    <m/>
    <m/>
    <m/>
    <m/>
    <m/>
    <m/>
  </r>
  <r>
    <s v="WBI_BuffaloAeroCone3"/>
    <x v="2918"/>
    <n v="500"/>
    <n v="2000"/>
    <s v="This cone is pointy and has a sizeable storage hold. (PART NOT SUPPORTED BY RP-0 OR RO)"/>
    <s v="advConstruction"/>
    <s v="WildBlue Buffalo Rover"/>
    <s v="No"/>
    <s v="No"/>
    <n v="4"/>
    <x v="7"/>
    <m/>
    <n v="11"/>
    <x v="11"/>
    <x v="1"/>
    <s v="false"/>
    <m/>
    <m/>
    <m/>
    <m/>
    <m/>
    <m/>
    <m/>
    <m/>
  </r>
  <r>
    <s v="WBI_BuffaloAeroCone"/>
    <x v="2919"/>
    <n v="500"/>
    <n v="2000"/>
    <s v="This aero cone is angled like the nose of the Buffalo command cab and has a small storage hold. (PART NOT SUPPORTED BY RP-0 OR RO)"/>
    <s v="advConstruction"/>
    <s v="WildBlue Buffalo Rover"/>
    <s v="No"/>
    <s v="No"/>
    <n v="4"/>
    <x v="7"/>
    <m/>
    <n v="11"/>
    <x v="11"/>
    <x v="1"/>
    <s v="false"/>
    <m/>
    <m/>
    <m/>
    <m/>
    <m/>
    <m/>
    <m/>
    <m/>
  </r>
  <r>
    <s v="WBI_BuffaloAeroCone1"/>
    <x v="2920"/>
    <n v="500"/>
    <n v="2000"/>
    <s v="This is a basic cone to meet your fashion needs. (PART NOT SUPPORTED BY RP-0 OR RO)"/>
    <s v="advConstruction"/>
    <s v="WildBlue Buffalo Rover"/>
    <s v="No"/>
    <s v="No"/>
    <n v="4"/>
    <x v="7"/>
    <m/>
    <n v="11"/>
    <x v="11"/>
    <x v="1"/>
    <s v="false"/>
    <m/>
    <m/>
    <m/>
    <m/>
    <m/>
    <m/>
    <m/>
    <m/>
  </r>
  <r>
    <s v="WBI_TrailerHitch2"/>
    <x v="2921"/>
    <n v="900"/>
    <n v="2000"/>
    <s v="Want to drag a trailer across the globe? The Trailer Hitch is for you. simply dock with another trailer hitch and off you go. The trailer hitch also has a deployable ladder and two standard pipe connectors. (PART NOT SUPPORTED BY RP-0 OR RO)"/>
    <s v="advConstruction"/>
    <s v="WildBlue Buffalo Rover"/>
    <s v="No"/>
    <s v="No"/>
    <n v="4"/>
    <x v="7"/>
    <m/>
    <n v="11"/>
    <x v="11"/>
    <x v="1"/>
    <s v="false"/>
    <m/>
    <m/>
    <m/>
    <m/>
    <m/>
    <m/>
    <m/>
    <m/>
  </r>
  <r>
    <s v="WBI_SolarFlatbed2uWide"/>
    <x v="2922"/>
    <n v="2000"/>
    <n v="2000"/>
    <s v="The Solar Flatbed takes the flatbed concept a step further by integrating ruggedized solar panels to generate electrical charge. Just don't place anything on them or they won't generate power. (PART NOT SUPPORTED BY RP-0 OR RO)"/>
    <s v="advElectrics"/>
    <s v="WildBlue Buffalo Rover"/>
    <s v="No"/>
    <s v="No"/>
    <n v="4"/>
    <x v="7"/>
    <s v="Rover"/>
    <m/>
    <x v="11"/>
    <x v="1"/>
    <s v="false"/>
    <s v="Curiosity"/>
    <m/>
    <n v="2011"/>
    <m/>
    <m/>
    <m/>
    <m/>
    <m/>
  </r>
  <r>
    <s v="WBI_SolarFlatbed1uWide"/>
    <x v="2923"/>
    <n v="1200"/>
    <n v="2000"/>
    <s v="The Solar Flatbed takes the flatbed concept a step further by integrating ruggedized solar panels to generate electrical charge. Just don't place anything on them or they won't generate power. (PART NOT SUPPORTED BY RP-0 OR RO)"/>
    <s v="advElectrics"/>
    <s v="WildBlue Buffalo Rover"/>
    <s v="No"/>
    <s v="No"/>
    <n v="4"/>
    <x v="7"/>
    <s v="Rover"/>
    <m/>
    <x v="11"/>
    <x v="1"/>
    <s v="false"/>
    <s v="Curiosity"/>
    <m/>
    <n v="2011"/>
    <m/>
    <m/>
    <m/>
    <m/>
    <m/>
  </r>
  <r>
    <s v="WBI_SolarFlatbed2u"/>
    <x v="2924"/>
    <n v="1800"/>
    <n v="5000"/>
    <s v="The Solar Flatbed takes the flatbed concept a step further by integrating ruggedized solar panels to generate electrical charge. Just don't place anything on them or they won't generate power. (PART NOT SUPPORTED BY RP-0 OR RO)"/>
    <s v="advElectrics"/>
    <s v="WildBlue Buffalo Rover"/>
    <s v="No"/>
    <s v="No"/>
    <n v="4"/>
    <x v="7"/>
    <s v="Rover"/>
    <m/>
    <x v="11"/>
    <x v="1"/>
    <s v="false"/>
    <s v="Curiosity"/>
    <m/>
    <n v="2011"/>
    <m/>
    <m/>
    <m/>
    <m/>
    <m/>
  </r>
  <r>
    <s v="WBI_SolarFlatbed1u"/>
    <x v="2925"/>
    <n v="900"/>
    <n v="5000"/>
    <s v="The Solar Flatbed takes the flatbed concept a step further by integrating ruggedized solar panels to generate electrical charge. Just don't place anything on them or they won't generate power. (PART NOT SUPPORTED BY RP-0 OR RO)"/>
    <s v="advElectrics"/>
    <s v="WildBlue Buffalo Rover"/>
    <s v="No"/>
    <s v="No"/>
    <n v="4"/>
    <x v="7"/>
    <s v="Rover"/>
    <m/>
    <x v="11"/>
    <x v="1"/>
    <s v="false"/>
    <s v="Curiosity"/>
    <m/>
    <n v="2011"/>
    <m/>
    <m/>
    <m/>
    <m/>
    <m/>
  </r>
  <r>
    <s v="WBI_ChassisSlim2u"/>
    <x v="2926"/>
    <n v="600"/>
    <n v="2200"/>
    <s v="This sturdy chassis is half the width of a standard 2U chassis, perfect for fitting wheels into rovers able to drive out of cargo bays. It contains an integrated solar panel and a battery pack, though field upgrades can enable it to hold a variety of different resources. (PART NOT SUPPORTED BY RP-0 OR RO)"/>
    <s v="advConstruction"/>
    <s v="WildBlue Buffalo Rover"/>
    <s v="No"/>
    <s v="No"/>
    <n v="4"/>
    <x v="7"/>
    <m/>
    <m/>
    <x v="11"/>
    <x v="1"/>
    <s v="false"/>
    <s v="Curiosity"/>
    <m/>
    <n v="2011"/>
    <m/>
    <m/>
    <m/>
    <m/>
    <m/>
  </r>
  <r>
    <s v="WBI_ServiceBay"/>
    <x v="2927"/>
    <n v="1600"/>
    <n v="3800"/>
    <s v="The Service Bay provides space to attach small parts such as science equipment. It has a central rack that can be installed before flight or in the field, and it has just enough room for one Buckboard 2000 or a pair of Buckboard 1000 storage containers. (PART NOT SUPPORTED BY RP-0 OR RO)"/>
    <s v="advConstruction"/>
    <s v="WildBlue Buffalo Rover"/>
    <s v="No"/>
    <s v="No"/>
    <n v="4"/>
    <x v="7"/>
    <m/>
    <m/>
    <x v="11"/>
    <x v="1"/>
    <s v="false"/>
    <s v="Curiosity"/>
    <m/>
    <n v="2011"/>
    <m/>
    <m/>
    <m/>
    <m/>
    <m/>
  </r>
  <r>
    <s v="WBI_BuffaloSAS"/>
    <x v="2928"/>
    <n v="3600"/>
    <n v="6000"/>
    <s v="The Buffalo SAS Module has an array of reaction wheels. These spin very quickly to create torque without wasting propellant. These large wheels are driven by proportionally larger electric motors, so keep an eye on your ElectricCharge levels. (PART NOT SUPPORTED BY RP-0 OR RO)"/>
    <s v="advFlightControl"/>
    <s v="WildBlue Buffalo Rover"/>
    <s v="No"/>
    <s v="No"/>
    <n v="4"/>
    <x v="13"/>
    <s v="Reaction Wheel"/>
    <m/>
    <x v="69"/>
    <x v="1"/>
    <s v="false"/>
    <s v="Curiosity"/>
    <m/>
    <n v="2011"/>
    <m/>
    <m/>
    <m/>
    <m/>
    <m/>
  </r>
  <r>
    <s v="WBI_BuffaloSaddleTank"/>
    <x v="2929"/>
    <n v="800"/>
    <n v="16400"/>
    <s v="Attach this tank to the side of your Buffalo, and you can hold additional resources. (PART NOT SUPPORTED BY RP-0 OR RO)"/>
    <s v="aerodynamicSystems"/>
    <s v="WildBlue Buffalo Rover"/>
    <s v="No"/>
    <s v="No"/>
    <n v="2"/>
    <x v="7"/>
    <m/>
    <n v="11"/>
    <x v="11"/>
    <x v="1"/>
    <s v="false"/>
    <m/>
    <m/>
    <m/>
    <m/>
    <m/>
    <m/>
    <m/>
    <m/>
  </r>
  <r>
    <s v="ca_rtg3900"/>
    <x v="2930"/>
    <n v="14500"/>
    <n v="32000"/>
    <s v="The Multihundred-Watt radioisotope thermoelectric generator (MHW-RTG) as found on the Voyager spacecraft."/>
    <s v="specializedElectrics"/>
    <s v="Coatl Aerospace"/>
    <s v="Yes"/>
    <s v="No"/>
    <n v="7"/>
    <x v="15"/>
    <s v="RTG"/>
    <m/>
    <x v="66"/>
    <x v="0"/>
    <s v="false"/>
    <s v="Voyager"/>
    <m/>
    <n v="1977"/>
    <m/>
    <m/>
    <m/>
    <m/>
    <m/>
  </r>
  <r>
    <s v="WBI_BuffaloISRU"/>
    <x v="2931"/>
    <n v="1000"/>
    <n v="4000"/>
    <s v="A smaller version of Kerbodyne's mobile processing plant, this module can take raw materials containing even trace amounts of oxygen and hydrogen, and crack them into useful fuel products. While this smaller model is lighter than it's bigger cousin, it is less efficient, and not designed for long-term operations. These modules operate best at their ideal operating temperatures, and features auto-shutdown in the event of excessive overheating. Radiators can be used to help manage excessive heat. This particular model was rebuilt from a prototype. It can be configured to produce a variety of different resources. (PART NOT SUPPORTED BY RP-0 OR RO)"/>
    <s v="advScienceTech"/>
    <s v="WildBlue Buffalo Rover"/>
    <s v="No"/>
    <s v="No"/>
    <n v="7"/>
    <x v="7"/>
    <m/>
    <n v="11"/>
    <x v="11"/>
    <x v="1"/>
    <s v="false"/>
    <m/>
    <m/>
    <m/>
    <m/>
    <m/>
    <m/>
    <m/>
    <m/>
  </r>
  <r>
    <s v="WBI_HalfServiceBay"/>
    <x v="2932"/>
    <n v="800"/>
    <n v="3800"/>
    <s v="The Half-Service Bay provides space to attach small parts such as science equipment. It has a central rack that can be installed before flight or in the field, and it has just enough room for one Buckboard 1000 storage containers. (PART NOT SUPPORTED BY RP-0 OR RO)"/>
    <s v="advConstruction"/>
    <s v="WildBlue Buffalo Rover"/>
    <s v="No"/>
    <s v="No"/>
    <n v="4"/>
    <x v="7"/>
    <m/>
    <m/>
    <x v="11"/>
    <x v="1"/>
    <s v="false"/>
    <s v="Curiosity"/>
    <m/>
    <n v="2011"/>
    <m/>
    <m/>
    <m/>
    <m/>
    <m/>
  </r>
  <r>
    <s v="rn_va_para"/>
    <x v="2933"/>
    <n v="850"/>
    <n v="500"/>
    <s v="Parachute for VA capsule, attach on top of descent module"/>
    <s v="generalRocketry"/>
    <s v="RN Soyuz"/>
    <s v="Yes"/>
    <s v="No"/>
    <n v="2"/>
    <x v="16"/>
    <s v="Parachute"/>
    <m/>
    <x v="183"/>
    <x v="0"/>
    <s v="false"/>
    <s v="TKS"/>
    <m/>
    <n v="1977"/>
    <m/>
    <m/>
    <m/>
    <m/>
    <m/>
  </r>
  <r>
    <s v="WBI_BuffaloGroundStabilizer"/>
    <x v="2934"/>
    <n v="1600"/>
    <n v="1900"/>
    <s v="The ground stabilizer keeps your rovers stable while doing important things like loading and unloading cargo. It also includes SAS and can be used as a docking port. Careful design of your rovers (attach the chassis after assembling the body components) will ensure that your cabs will be docked and undocked properly. (PART NOT SUPPORTED BY RP-0 OR RO)"/>
    <s v="spaceExploration"/>
    <s v="WildBlue Buffalo Rover"/>
    <s v="No"/>
    <s v="No"/>
    <n v="4"/>
    <x v="7"/>
    <m/>
    <m/>
    <x v="11"/>
    <x v="1"/>
    <s v="false"/>
    <s v="Curiosity"/>
    <m/>
    <n v="2011"/>
    <m/>
    <m/>
    <m/>
    <m/>
    <m/>
  </r>
  <r>
    <s v="WBI_GrapplerArm"/>
    <x v="2935"/>
    <n v="750"/>
    <n v="5200"/>
    <s v="Whether you're grabbing asteroids, vessels, or kerbals, the Grappler Arm is for you. Simply bolt one to your craft, arm it, and fly towards the target of your choice. WARNING: do not back objects into an armed grappler, or you'll tempt the Kraken!"/>
    <s v="actuators"/>
    <s v="WildBlue Buffalo Rover"/>
    <s v="Yes"/>
    <s v="No"/>
    <n v="5"/>
    <x v="13"/>
    <s v="Grabber"/>
    <m/>
    <x v="69"/>
    <x v="0"/>
    <s v="false"/>
    <s v="Curiosity"/>
    <m/>
    <n v="2011"/>
    <m/>
    <m/>
    <m/>
    <m/>
    <m/>
  </r>
  <r>
    <s v="xparachuteRadialx"/>
    <x v="2936"/>
    <n v="1000"/>
    <n v="35000"/>
    <s v="A parachute pack for the Reusable Solid Rocket Motors (RSRM)."/>
    <s v="specializedCommandModules"/>
    <s v="Chaka Monkey"/>
    <s v="Yes"/>
    <s v="Yes"/>
    <n v="7"/>
    <x v="16"/>
    <s v="Parachute"/>
    <m/>
    <x v="183"/>
    <x v="0"/>
    <s v="true"/>
    <s v="Shuttle"/>
    <m/>
    <n v="1981"/>
    <m/>
    <m/>
    <m/>
    <m/>
    <m/>
  </r>
  <r>
    <s v="SOYUZ_PARASHUTE"/>
    <x v="2937"/>
    <n v="280"/>
    <n v="6400"/>
    <s v="The primary parachute of the Soyuz TM/TMA/MS Descent Module (SA)."/>
    <s v="specializedConstruction"/>
    <s v="DECQ Soyuz"/>
    <s v="Yes"/>
    <s v="No"/>
    <n v="5"/>
    <x v="16"/>
    <s v="Parachute"/>
    <m/>
    <x v="183"/>
    <x v="0"/>
    <s v="false"/>
    <s v="Soyuz TM/TMA/MS"/>
    <m/>
    <n v="1986"/>
    <m/>
    <m/>
    <m/>
    <m/>
    <m/>
  </r>
  <r>
    <s v="SOYUZ_HEAT_SHIELD"/>
    <x v="2938"/>
    <n v="280"/>
    <n v="6400"/>
    <s v="The heat shield for the Soyuz TM/TMA/MS Descent Module. It is jettisoned after main parachute deployment."/>
    <s v="specializedConstruction"/>
    <s v="DECQ Soyuz"/>
    <s v="Yes"/>
    <s v="No"/>
    <n v="5"/>
    <x v="16"/>
    <s v="Heat Shield"/>
    <m/>
    <x v="183"/>
    <x v="0"/>
    <s v="false"/>
    <s v="Soyuz TM/TMA/MS"/>
    <m/>
    <n v="1986"/>
    <m/>
    <m/>
    <m/>
    <m/>
    <m/>
  </r>
  <r>
    <s v="SOYUZ_PARASHUTE_SPARE"/>
    <x v="2939"/>
    <n v="280"/>
    <n v="6400"/>
    <s v="A fast-opening emergency parachute for the Soyuz Descent Module. It is used after the abort sequence and it also serves as a backup for the main parachute."/>
    <s v="specializedConstruction"/>
    <s v="DECQ Soyuz"/>
    <s v="Yes"/>
    <s v="No"/>
    <n v="5"/>
    <x v="16"/>
    <s v="Parachute"/>
    <m/>
    <x v="183"/>
    <x v="0"/>
    <s v="false"/>
    <s v="Soyuz TM/TMA/MS"/>
    <m/>
    <n v="1986"/>
    <m/>
    <m/>
    <m/>
    <m/>
    <m/>
  </r>
  <r>
    <s v="WBI_BuffaloDrill"/>
    <x v="2940"/>
    <n v="3600"/>
    <n v="6000"/>
    <s v="Extract valuable resources from the crusts of planets and asteroids by drilling into the ground. An internal auger moves the regolith to holding tanks for later processing.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
    <s v="advScienceTech"/>
    <s v="WildBlue Buffalo Rover"/>
    <s v="No"/>
    <s v="No"/>
    <n v="7"/>
    <x v="7"/>
    <m/>
    <n v="11"/>
    <x v="11"/>
    <x v="1"/>
    <s v="false"/>
    <m/>
    <m/>
    <m/>
    <m/>
    <m/>
    <m/>
    <m/>
    <m/>
  </r>
  <r>
    <s v="SSTU_LanderCore_LC3-POD"/>
    <x v="2941"/>
    <n v="6400"/>
    <n v="18000"/>
    <s v="LC3-POD"/>
    <s v="advExploration"/>
    <s v="SSTU"/>
    <s v="Yes"/>
    <s v="No"/>
    <n v="5"/>
    <x v="16"/>
    <s v="Lander"/>
    <n v="8"/>
    <x v="199"/>
    <x v="0"/>
    <s v="false"/>
    <m/>
    <m/>
    <n v="1992"/>
    <s v="More Advanced"/>
    <m/>
    <m/>
    <m/>
    <m/>
  </r>
  <r>
    <s v="rn_huygen_hs_bottom"/>
    <x v="2942"/>
    <n v="200"/>
    <n v="200"/>
    <s v="Bottom part of the 2 heatshield pieces for Cassini Huygens lander."/>
    <s v="start"/>
    <s v="RN US Probes"/>
    <s v="Yes"/>
    <s v="No"/>
    <n v="0"/>
    <x v="16"/>
    <s v="Heat Shield"/>
    <m/>
    <x v="199"/>
    <x v="0"/>
    <s v="false"/>
    <s v="Cassini-Huygens"/>
    <m/>
    <n v="1997"/>
    <m/>
    <m/>
    <m/>
    <m/>
    <m/>
  </r>
  <r>
    <s v="roverWheel3"/>
    <x v="2943"/>
    <n v="250"/>
    <n v="10000"/>
    <s v="The RoveMax Model 3 was developed in total secrecy by Kerbal Motion's R&amp;D team over the course of a year and a half. When it was finally revealed to the company's chairman, he stared in shock, screamed 'WHY', and subsequently dropped dead on the spot."/>
    <s v="experimentalMotors"/>
    <s v="Squad"/>
    <s v="Yes"/>
    <s v="Yes"/>
    <n v="8"/>
    <x v="16"/>
    <s v="Wheel"/>
    <n v="8"/>
    <x v="200"/>
    <x v="0"/>
    <s v="true"/>
    <s v="Curiousity"/>
    <m/>
    <n v="2004"/>
    <s v="Curiousity"/>
    <m/>
    <m/>
    <m/>
    <m/>
  </r>
  <r>
    <s v="WBI_Chassis3u"/>
    <x v="2944"/>
    <n v="400"/>
    <n v="3000"/>
    <s v="This sturdy chassis is designed to support a variety of components including the Buffalo Command Cab, and wheels. It also contains a battery pack, though field upgrades can enable it to hold a variety of different resources. This particular version is three times the length of the standard Chassis unit. (PART NOT SUPPORTED BY RP-0 OR RO)"/>
    <s v="spaceExploration"/>
    <s v="WildBlue Buffalo Rover"/>
    <s v="No"/>
    <s v="No"/>
    <n v="4"/>
    <x v="7"/>
    <m/>
    <m/>
    <x v="11"/>
    <x v="1"/>
    <s v="false"/>
    <s v="Curiosity"/>
    <m/>
    <n v="2011"/>
    <m/>
    <m/>
    <m/>
    <m/>
    <m/>
  </r>
  <r>
    <s v="WBI_M1A2Wheel"/>
    <x v="2945"/>
    <n v="950"/>
    <n v="9200"/>
    <s v="Building upon their experience with the M1A1 Mountain Goat, Wild Blue Industries created the M1-A2 Grizzly heavy duty wheel. The Grizzly offers a wider wheelbase, lower center of gravity, faster speed and better traction than the Mountain Goat. Unfortunately, rovers built with these wheels will not be able to enter or exit Mk3 cargo bays."/>
    <s v="advancedMotors"/>
    <s v="WildBlue Buffalo Rover"/>
    <s v="Yes"/>
    <s v="No"/>
    <n v="7"/>
    <x v="16"/>
    <s v="Wheel"/>
    <n v="11"/>
    <x v="200"/>
    <x v="0"/>
    <s v="false"/>
    <s v="Curiousity"/>
    <m/>
    <n v="2004"/>
    <s v="Curiousity"/>
    <m/>
    <m/>
    <m/>
    <m/>
  </r>
  <r>
    <s v="PLE"/>
    <x v="2946"/>
    <n v="200"/>
    <n v="2800"/>
    <s v="A pair of MR-107 Monopropellant Engines, six of these pairs where used as retro-propulsion for the final decent phase of the Phoenix Mars Lander. Plume configured by RealPlume."/>
    <s v="propulsionSystems"/>
    <s v="Niche Parts"/>
    <s v="Yes"/>
    <s v="No"/>
    <n v="4"/>
    <x v="16"/>
    <s v="Lander Engine"/>
    <m/>
    <x v="200"/>
    <x v="0"/>
    <s v="false"/>
    <s v="Phoenix Mars Lander"/>
    <m/>
    <n v="2007"/>
    <m/>
    <m/>
    <m/>
    <m/>
    <m/>
  </r>
  <r>
    <s v="WBI_CargoRamp"/>
    <x v="2947"/>
    <n v="1600"/>
    <n v="3800"/>
    <s v="The Buffalo Cargo Ramp provides an easy way to walk your cargo onto a flat bed or service bay. (PART NOT SUPPORTED BY RP-0 OR RO)"/>
    <s v="advConstruction"/>
    <s v="WildBlue Buffalo Rover"/>
    <s v="No"/>
    <s v="No"/>
    <n v="4"/>
    <x v="7"/>
    <m/>
    <n v="11"/>
    <x v="11"/>
    <x v="1"/>
    <s v="false"/>
    <m/>
    <m/>
    <m/>
    <m/>
    <m/>
    <m/>
    <m/>
    <m/>
  </r>
  <r>
    <s v="BuffaloCanard"/>
    <x v="2948"/>
    <n v="320"/>
    <n v="1800"/>
    <s v="A half-sized version of the Buffalo Winglet, the canard helps inprove flight stability. (PART NOT SUPPORTED BY RP-0 OR RO)"/>
    <s v="flightControl"/>
    <s v="WildBlue Buffalo Rover"/>
    <s v="No"/>
    <s v="No"/>
    <n v="3"/>
    <x v="7"/>
    <s v="Control Surface"/>
    <n v="11"/>
    <x v="11"/>
    <x v="1"/>
    <s v="false"/>
    <m/>
    <m/>
    <m/>
    <m/>
    <m/>
    <m/>
    <m/>
    <m/>
  </r>
  <r>
    <s v="WBI_BuffaloAirlock"/>
    <x v="2949"/>
    <n v="1200"/>
    <n v="6500"/>
    <s v="The Buffalo Airlock Module (BAM) provides a handy location to perform EVAs from- and to take the brunt of impacts when backing up. (PART NOT SUPPORTED BY RP-0 OR RO)"/>
    <s v="spaceExploration"/>
    <s v="WildBlue Buffalo Rover"/>
    <s v="No"/>
    <s v="No"/>
    <n v="4"/>
    <x v="7"/>
    <s v="Rover"/>
    <n v="11"/>
    <x v="11"/>
    <x v="1"/>
    <s v="false"/>
    <m/>
    <m/>
    <m/>
    <m/>
    <m/>
    <m/>
    <m/>
    <m/>
  </r>
  <r>
    <s v="XKKLEGX"/>
    <x v="2950"/>
    <n v="200"/>
    <n v="820"/>
    <s v="The landing gear for the SpaceX Falcon 9 launch vehicle."/>
    <s v="survivability"/>
    <s v="Chaka Monkey"/>
    <s v="Yes"/>
    <s v="No"/>
    <n v="1.5"/>
    <x v="16"/>
    <s v="Legs"/>
    <m/>
    <x v="201"/>
    <x v="0"/>
    <s v="false"/>
    <s v="Falcon 9"/>
    <m/>
    <n v="2010"/>
    <m/>
    <m/>
    <m/>
    <m/>
    <m/>
  </r>
  <r>
    <s v="WBI_ScannerArm"/>
    <x v="2951"/>
    <n v="800"/>
    <n v="2500"/>
    <s v="The Asteroid Resource Composition Scanner (ARCS) is specially designed for scanning asteroids for their resource content. Simply point it at an asteroid you're attached to, turn it on, and read the composition report."/>
    <s v="actuators"/>
    <s v="WildBlue Buffalo Rover"/>
    <s v="Yes"/>
    <s v="No"/>
    <n v="5"/>
    <x v="10"/>
    <m/>
    <n v="10"/>
    <x v="17"/>
    <x v="0"/>
    <s v="false"/>
    <s v="Curiosity"/>
    <m/>
    <n v="2011"/>
    <m/>
    <m/>
    <m/>
    <m/>
    <m/>
  </r>
  <r>
    <s v="rn_brizm_dec"/>
    <x v="2952"/>
    <n v="200"/>
    <n v="500"/>
    <s v="Decoupler for payload top of briz-m."/>
    <s v="generalRocketry"/>
    <s v="RN Soviet Rockets"/>
    <s v="Yes"/>
    <s v="No"/>
    <n v="2"/>
    <x v="0"/>
    <s v="Decoupler"/>
    <m/>
    <x v="3"/>
    <x v="0"/>
    <s v="false"/>
    <s v="Briz-M"/>
    <m/>
    <n v="1999"/>
    <m/>
    <m/>
    <m/>
    <m/>
    <m/>
  </r>
  <r>
    <s v="rn_brizm_tank"/>
    <x v="2953"/>
    <n v="850"/>
    <n v="500"/>
    <s v="Briz-M expansion tank for use with Proton. Decouple once empty."/>
    <s v="generalRocketry"/>
    <s v="RN Soviet Rockets"/>
    <s v="Yes"/>
    <s v="No"/>
    <n v="2"/>
    <x v="0"/>
    <s v="Fuel Tank"/>
    <m/>
    <x v="3"/>
    <x v="0"/>
    <s v="false"/>
    <s v="Briz-M"/>
    <m/>
    <n v="1999"/>
    <m/>
    <m/>
    <m/>
    <m/>
    <m/>
  </r>
  <r>
    <s v="rn_brizm_core"/>
    <x v="2954"/>
    <n v="850"/>
    <n v="500"/>
    <s v="Briz-M for use with Proton."/>
    <s v="generalRocketry"/>
    <s v="RN Soviet Rockets"/>
    <s v="Yes"/>
    <s v="No"/>
    <n v="2"/>
    <x v="0"/>
    <s v="Fuel Tank"/>
    <m/>
    <x v="3"/>
    <x v="0"/>
    <s v="false"/>
    <s v="Briz-M"/>
    <m/>
    <n v="1999"/>
    <m/>
    <m/>
    <m/>
    <m/>
    <m/>
  </r>
  <r>
    <s v="RealISRU_BoschReaction"/>
    <x v="2955"/>
    <n v="1500"/>
    <n v="2500"/>
    <s v="IN DEVELOPMENT: A small Bosch reaction unit.  &lt;b&gt;CO2 + 2 H2 --&gt; C + 2 H2O&lt;/b&gt; (PART NOT SUPPORTED BY RP-0 OR RO)"/>
    <s v="fuelSystems"/>
    <s v="Real ISRU"/>
    <s v="No"/>
    <s v="No"/>
    <n v="3"/>
    <x v="7"/>
    <m/>
    <m/>
    <x v="11"/>
    <x v="1"/>
    <m/>
    <m/>
    <m/>
    <m/>
    <m/>
    <m/>
    <m/>
    <m/>
    <m/>
  </r>
  <r>
    <s v="RLA_solid_small_medium"/>
    <x v="2956"/>
    <n v="220"/>
    <n v="650"/>
    <s v="The minds at Periapsis are not the most imaginative, so in attempting to capitalise on the usefulness of the Boostertron they could only come up with the idea of making it longer. Luckily though this worked out fairly well since a longer SRB ends up with a bunch more thrust. Perfect for helping overweight rockets off of the pad. Plume configured by RealPlume. (PART NOT SUPPORTED BY RP-0 OR RO)"/>
    <s v="advRocketry"/>
    <s v="RLA Stockalike"/>
    <s v="No"/>
    <s v="No"/>
    <n v="3"/>
    <x v="7"/>
    <m/>
    <m/>
    <x v="11"/>
    <x v="1"/>
    <m/>
    <m/>
    <m/>
    <m/>
    <m/>
    <m/>
    <m/>
    <m/>
    <m/>
  </r>
  <r>
    <s v="RSBdecouplerRadial01"/>
    <x v="2957"/>
    <n v="2500"/>
    <n v="15000"/>
    <s v="An attachment and decoupling kit used for solid or liquid-fueled strap-on boosters."/>
    <s v="experimentalRocketry"/>
    <s v="Real Scale Boosters"/>
    <s v="Yes"/>
    <s v="No"/>
    <n v="7"/>
    <x v="0"/>
    <s v="Decoupler"/>
    <m/>
    <x v="60"/>
    <x v="0"/>
    <s v="false"/>
    <m/>
    <m/>
    <n v="1961"/>
    <m/>
    <m/>
    <m/>
    <m/>
    <m/>
  </r>
  <r>
    <m/>
    <x v="2958"/>
    <m/>
    <n v="0"/>
    <m/>
    <s v="start"/>
    <s v="ProceduralAvionics"/>
    <m/>
    <m/>
    <n v="0"/>
    <x v="1"/>
    <s v="Avionics"/>
    <m/>
    <x v="1"/>
    <x v="2"/>
    <m/>
    <m/>
    <m/>
    <n v="0"/>
    <m/>
    <m/>
    <m/>
    <m/>
    <m/>
  </r>
  <r>
    <m/>
    <x v="2959"/>
    <m/>
    <n v="45000"/>
    <m/>
    <s v="flightControl"/>
    <s v="ProceduralAvionics"/>
    <m/>
    <m/>
    <n v="3"/>
    <x v="1"/>
    <s v="Avionics"/>
    <m/>
    <x v="156"/>
    <x v="2"/>
    <m/>
    <m/>
    <m/>
    <n v="1966"/>
    <m/>
    <m/>
    <m/>
    <m/>
    <m/>
  </r>
  <r>
    <m/>
    <x v="2960"/>
    <m/>
    <n v="15000"/>
    <m/>
    <s v="basicAvionics"/>
    <s v="ProceduralAvionics"/>
    <m/>
    <m/>
    <n v="1.5"/>
    <x v="1"/>
    <s v="Avionics"/>
    <m/>
    <x v="57"/>
    <x v="2"/>
    <m/>
    <m/>
    <m/>
    <n v="1959"/>
    <m/>
    <m/>
    <m/>
    <m/>
    <m/>
  </r>
  <r>
    <m/>
    <x v="2961"/>
    <m/>
    <n v="9000"/>
    <m/>
    <s v="earlyAvionics"/>
    <s v="ProceduralAvionics"/>
    <m/>
    <m/>
    <n v="1"/>
    <x v="1"/>
    <s v="Avionics"/>
    <m/>
    <x v="49"/>
    <x v="2"/>
    <m/>
    <m/>
    <m/>
    <n v="1956"/>
    <m/>
    <m/>
    <m/>
    <m/>
    <m/>
  </r>
  <r>
    <s v="mk3CargoRamp"/>
    <x v="1636"/>
    <n v="3300"/>
    <n v="200000"/>
    <s v="A sophisticated deployment system for cargo delivery on the ground, or on the sea, or in mid-air, or in a vacuum. Wherever you want, really."/>
    <s v="hypersonicFlight"/>
    <s v="Squad"/>
    <s v="Yes"/>
    <s v="Yes"/>
    <n v="7"/>
    <x v="11"/>
    <s v="Shuttle Parts"/>
    <n v="8"/>
    <x v="202"/>
    <x v="0"/>
    <s v="true"/>
    <s v="Shuttle"/>
    <m/>
    <n v="1981"/>
    <m/>
    <m/>
    <m/>
    <m/>
    <m/>
  </r>
  <r>
    <s v="FSpropellerFolding"/>
    <x v="2962"/>
    <n v="950"/>
    <n v="2200"/>
    <s v="500 horsepower, consumes about 400 EC/s"/>
    <s v="electrics"/>
    <s v="Firespitter"/>
    <s v="Yes"/>
    <s v="No"/>
    <n v="3"/>
    <x v="11"/>
    <s v="Engine"/>
    <n v="8"/>
    <x v="202"/>
    <x v="0"/>
    <s v="false"/>
    <m/>
    <m/>
    <n v="1983"/>
    <m/>
    <m/>
    <m/>
    <m/>
    <m/>
  </r>
  <r>
    <s v="SXTKe90TurboJet"/>
    <x v="2963"/>
    <n v="1000"/>
    <n v="20000"/>
    <s v="High-bypass turbofan for An-225 and An-124. 229.8kN thrust, SFC 0.360 lb/lbf hr."/>
    <s v="experimentalAerodynamics"/>
    <s v="SXT"/>
    <s v="Yes"/>
    <s v="Yes"/>
    <n v="6"/>
    <x v="11"/>
    <s v="Engine"/>
    <n v="8"/>
    <x v="202"/>
    <x v="0"/>
    <s v="true"/>
    <s v="An-225, An-124"/>
    <m/>
    <n v="1985"/>
    <m/>
    <m/>
    <m/>
    <m/>
    <m/>
  </r>
  <r>
    <s v="SXTradialFuel"/>
    <x v="2964"/>
    <n v="1"/>
    <n v="6200"/>
    <s v="Radial fuel container with built in radiator panels. The way we figure it, if we accidentally set the fuel on fire, the radiators will cool it down and everything will be fine. Hopefully. (PART NOT SUPPORTED BY RP-0 OR RO)"/>
    <s v="fuelSystems"/>
    <s v="SXT"/>
    <s v="No"/>
    <s v="No"/>
    <n v="3"/>
    <x v="7"/>
    <s v="Fuel Tank"/>
    <m/>
    <x v="11"/>
    <x v="1"/>
    <m/>
    <m/>
    <m/>
    <m/>
    <m/>
    <m/>
    <m/>
    <m/>
    <m/>
  </r>
  <r>
    <s v="Star-13B"/>
    <x v="2965"/>
    <m/>
    <m/>
    <m/>
    <m/>
    <s v="Engine_Config"/>
    <s v="Yes"/>
    <m/>
    <e v="#N/A"/>
    <x v="4"/>
    <m/>
    <m/>
    <x v="29"/>
    <x v="0"/>
    <m/>
    <s v="Satellites"/>
    <s v="Star-13B"/>
    <n v="1967"/>
    <m/>
    <m/>
    <m/>
    <m/>
    <m/>
  </r>
  <r>
    <s v="JetEngine"/>
    <x v="2966"/>
    <n v="260"/>
    <n v="5200"/>
    <s v="The CF34 series high bypass turbofan powers many of the CRJ and Challenger lines of civil aircraft. 41.0kN thrust, SFC 0.346 lb/lbf-hr. Plume configured by RealPlume."/>
    <s v="experimentalAerodynamics"/>
    <s v="Squad"/>
    <s v="Yes"/>
    <s v="Yes"/>
    <n v="6"/>
    <x v="11"/>
    <s v="Engine"/>
    <n v="8"/>
    <x v="202"/>
    <x v="0"/>
    <s v="true"/>
    <s v="CRJ, Challenger"/>
    <m/>
    <n v="1985"/>
    <m/>
    <m/>
    <m/>
    <m/>
    <m/>
  </r>
  <r>
    <s v="RD0124"/>
    <x v="1841"/>
    <n v="1200"/>
    <n v="24000"/>
    <s v="An upper stage Kerosene/LOX engine designed for new versions of the Soyuz-2 launchers. To also be used with the Angara family of launchers. Diameter: [1.7 m]. Plume configured by RealPlume."/>
    <s v="generalRocketry"/>
    <s v="DECQ R7/SOYUZ"/>
    <s v="Yes"/>
    <s v="Yes"/>
    <n v="2"/>
    <x v="3"/>
    <m/>
    <m/>
    <x v="180"/>
    <x v="0"/>
    <s v="true"/>
    <s v="Soyuz-2"/>
    <s v="RD0124"/>
    <n v="2004"/>
    <m/>
    <s v="Same as other RD-0124"/>
    <d v="2017-05-19T00:00:00"/>
    <m/>
    <s v="RD0124,RD0124engine,RD0124_StockVersion,RD0124Aengine"/>
  </r>
  <r>
    <s v="Star-15G"/>
    <x v="2967"/>
    <m/>
    <m/>
    <m/>
    <m/>
    <s v="Engine_Config"/>
    <s v="Yes"/>
    <m/>
    <e v="#N/A"/>
    <x v="4"/>
    <m/>
    <n v="9"/>
    <x v="96"/>
    <x v="0"/>
    <m/>
    <m/>
    <s v="Star-15G"/>
    <n v="1997"/>
    <m/>
    <m/>
    <m/>
    <m/>
    <m/>
  </r>
  <r>
    <s v="RD0124engine"/>
    <x v="1841"/>
    <n v="1200"/>
    <n v="24000"/>
    <s v="An upper stage Kerosene/LOX engine designed for new versions of the Soyuz-2 launchers. To also be used with the Angara family of launchers. Diameter: [1.7 m]. Plume configured by RealPlume."/>
    <s v="stagedTL7"/>
    <s v="RealEngines"/>
    <s v="Yes"/>
    <s v="Yes"/>
    <n v="8"/>
    <x v="3"/>
    <m/>
    <m/>
    <x v="180"/>
    <x v="0"/>
    <s v="true"/>
    <s v="Soyuz-2, Angara"/>
    <s v="RD0124"/>
    <n v="2004"/>
    <m/>
    <m/>
    <m/>
    <m/>
    <s v="RD0124,RD0124engine,RD0124_StockVersion,RD0124Aengine"/>
  </r>
  <r>
    <s v="RD0124_StockVersion"/>
    <x v="1841"/>
    <n v="1200"/>
    <n v="24000"/>
    <s v="An upper stage Kerosene/LOX engine designed for new versions of the Soyuz-2 launchers. To also be used with the Angara family of launchers. Diameter: [1.7 m]. Plume configured by RealPlume."/>
    <s v="stagedTL7"/>
    <s v="Soviet Engines"/>
    <s v="Yes"/>
    <s v="Yes"/>
    <n v="8"/>
    <x v="3"/>
    <m/>
    <m/>
    <x v="180"/>
    <x v="0"/>
    <s v="true"/>
    <s v="Soyuz-2, Angara"/>
    <s v="RD0124"/>
    <n v="2004"/>
    <m/>
    <m/>
    <m/>
    <m/>
    <s v="RD0124,RD0124engine,RD0124_StockVersion,RD0124Aengine"/>
  </r>
  <r>
    <s v="STAR-17"/>
    <x v="2968"/>
    <m/>
    <m/>
    <m/>
    <m/>
    <s v="Engine_Config"/>
    <s v="Yes"/>
    <m/>
    <e v="#N/A"/>
    <x v="4"/>
    <m/>
    <m/>
    <x v="29"/>
    <x v="0"/>
    <m/>
    <s v="Satellites (1968)"/>
    <s v="Star-17"/>
    <n v="1968"/>
    <m/>
    <m/>
    <m/>
    <m/>
    <m/>
  </r>
  <r>
    <s v="rn_r7_blok_i_8"/>
    <x v="2969"/>
    <n v="1800"/>
    <n v="100"/>
    <s v="Block-I third stage of the r7 rocket. Right click to change texture for various R7 types. Plume configured by RealPlume."/>
    <s v="generalRocketry"/>
    <s v="RN Soviet Rockets"/>
    <s v="Yes"/>
    <s v="No"/>
    <n v="2"/>
    <x v="3"/>
    <m/>
    <m/>
    <x v="180"/>
    <x v="0"/>
    <s v="false"/>
    <s v="Soyuz-2.1b"/>
    <s v="RD-0124"/>
    <n v="2006"/>
    <m/>
    <m/>
    <m/>
    <m/>
    <m/>
  </r>
  <r>
    <s v="rd191engine"/>
    <x v="1971"/>
    <n v="1350"/>
    <n v="27000"/>
    <s v="A further continuation of the RD-170/171 series, featuring a single combustion chamber and nozzle. The RD-191 powers the Angara family of launchers, while the RD-151 was used on the Naro-1 launch vehicle and the RD-181 will be used on the Antares 200-series. Diameter: [1.7 m]. Plume configured by RealPlume."/>
    <s v="stagedTL6"/>
    <s v="RealEngines"/>
    <s v="Yes"/>
    <s v="Yes"/>
    <n v="7"/>
    <x v="3"/>
    <m/>
    <n v="10"/>
    <x v="168"/>
    <x v="0"/>
    <s v="true"/>
    <s v="Angara"/>
    <s v="RD191"/>
    <n v="2009"/>
    <m/>
    <m/>
    <m/>
    <m/>
    <s v="rd191engine,RD191_StockVersion"/>
  </r>
  <r>
    <s v="rn_proton_blockd_dec_z"/>
    <x v="2970"/>
    <n v="75"/>
    <n v="1500"/>
    <s v="Decoupler for payload top of block d."/>
    <s v="generalConstruction"/>
    <s v="RN Soviet Rockets"/>
    <s v="Yes"/>
    <s v="Yes"/>
    <n v="3"/>
    <x v="0"/>
    <s v="Decoupler"/>
    <m/>
    <x v="43"/>
    <x v="0"/>
    <s v="true"/>
    <s v="Proton Block D"/>
    <m/>
    <n v="1966"/>
    <m/>
    <m/>
    <m/>
    <m/>
    <m/>
  </r>
  <r>
    <s v="RD191_StockVersion"/>
    <x v="1971"/>
    <n v="1350"/>
    <n v="27000"/>
    <s v="A further continuation of the RD-170/171 series, featuring a single combustion chamber and nozzle. The RD-191 powers the Angara family of launchers, while the RD-151 was used on the Naro-1 launch vehicle and the RD-181 will be used on the Antares 200-series. Diameter: [1.7 m]. Plume configured by RealPlume."/>
    <s v="stagedTL6"/>
    <s v="Soviet Engines"/>
    <s v="Yes"/>
    <s v="Yes"/>
    <n v="7"/>
    <x v="3"/>
    <m/>
    <n v="10"/>
    <x v="168"/>
    <x v="0"/>
    <s v="true"/>
    <s v="Angara"/>
    <s v="RD191"/>
    <n v="2009"/>
    <m/>
    <m/>
    <m/>
    <m/>
    <s v="rd191engine,RD191_StockVersion"/>
  </r>
  <r>
    <s v="rn_proton_blockd_v"/>
    <x v="2971"/>
    <n v="12500"/>
    <n v="70"/>
    <s v="A vernier engine cluster found on the Block D stage of the Proton series launcher. Plume configured by RealPlume. (PART NOT COSTED BY RP-0 BUT IN CORRECT NODE)"/>
    <s v="advRocketry"/>
    <s v="RN Soviet Rockets"/>
    <s v="Yes"/>
    <s v="No"/>
    <n v="3"/>
    <x v="12"/>
    <s v="RCS Engine"/>
    <m/>
    <x v="115"/>
    <x v="0"/>
    <s v="false"/>
    <s v="Proton"/>
    <m/>
    <n v="1966"/>
    <m/>
    <m/>
    <m/>
    <m/>
    <m/>
  </r>
  <r>
    <s v="rn_proton_blockd_dec"/>
    <x v="2972"/>
    <n v="75"/>
    <n v="1500"/>
    <s v="Decoupler for payload top of block d."/>
    <s v="generalConstruction"/>
    <s v="RN Soviet Rockets"/>
    <s v="Yes"/>
    <s v="Yes"/>
    <n v="3"/>
    <x v="0"/>
    <s v="Decoupler"/>
    <m/>
    <x v="43"/>
    <x v="0"/>
    <s v="true"/>
    <s v="Proton Block D"/>
    <m/>
    <n v="1966"/>
    <m/>
    <m/>
    <m/>
    <m/>
    <m/>
  </r>
  <r>
    <s v="Star-17A"/>
    <x v="2973"/>
    <m/>
    <m/>
    <m/>
    <m/>
    <s v="Engine_Config"/>
    <s v="Yes"/>
    <m/>
    <e v="#N/A"/>
    <x v="4"/>
    <m/>
    <m/>
    <x v="99"/>
    <x v="0"/>
    <m/>
    <s v="Satellites"/>
    <s v="Star-17A"/>
    <n v="1969"/>
    <m/>
    <m/>
    <m/>
    <m/>
    <m/>
  </r>
  <r>
    <s v="ca_torekkaPM"/>
    <x v="2974"/>
    <n v="180"/>
    <n v="3600"/>
    <s v="The Voyager Propulsion Module is powered by a modified version of the STAR-37E solid rocket motor. It includes a Reaction Control System (RCS) for controlling the attitude of the Voyager stack for the duration of the SRM injection burn. Attach it to the bottom of the Voyager truss adapter."/>
    <s v="propulsionSystems"/>
    <s v="Coatl Aerospace"/>
    <s v="Yes"/>
    <s v="Yes"/>
    <n v="4"/>
    <x v="4"/>
    <m/>
    <m/>
    <x v="54"/>
    <x v="0"/>
    <s v="true"/>
    <s v="Voyager"/>
    <s v="Star-37E"/>
    <n v="1977"/>
    <m/>
    <m/>
    <m/>
    <m/>
    <m/>
  </r>
  <r>
    <s v="FS_BiplaneEngine"/>
    <x v="2975"/>
    <n v="950"/>
    <n v="2200"/>
    <s v="TBD (PART NOT SUPPORTED BY RP-0 OR RO)"/>
    <s v="start"/>
    <s v="Firespitter"/>
    <s v="No"/>
    <s v="No"/>
    <n v="0"/>
    <x v="7"/>
    <m/>
    <n v="0"/>
    <x v="11"/>
    <x v="1"/>
    <s v="false"/>
    <m/>
    <m/>
    <m/>
    <m/>
    <m/>
    <m/>
    <m/>
    <m/>
  </r>
  <r>
    <s v="dmUSGoo"/>
    <x v="2976"/>
    <n v="100"/>
    <n v="2000"/>
    <s v="This is a capsule containing biological samples (fruit flies, fungus, perhaps even a mouse or two). While some observations of the sample may be transmitted, only by recovering the sample safely can the most information be gained about life's response to the given situation."/>
    <s v="start"/>
    <s v="Dmagic Orbital Science"/>
    <s v="Yes"/>
    <s v="Yes"/>
    <n v="0"/>
    <x v="10"/>
    <s v="Bio Sample"/>
    <m/>
    <x v="1"/>
    <x v="0"/>
    <s v="true"/>
    <m/>
    <m/>
    <n v="0"/>
    <m/>
    <m/>
    <m/>
    <m/>
    <s v="dmUSGoo,GooExperiment,SXTProbeGooo"/>
  </r>
  <r>
    <s v="GooExperiment"/>
    <x v="2976"/>
    <n v="100"/>
    <n v="2000"/>
    <s v="This is a capsule containing biological samples (fruit flies, fungus, perhaps even a mouse or two). While some observations of the sample may be transmitted, only by recovering the sample safely can the most information be gained about life's response to the given situation."/>
    <s v="start"/>
    <s v="Squad"/>
    <s v="Yes"/>
    <s v="Yes"/>
    <n v="0"/>
    <x v="10"/>
    <s v="Bio Sample"/>
    <m/>
    <x v="1"/>
    <x v="0"/>
    <s v="true"/>
    <m/>
    <m/>
    <n v="0"/>
    <m/>
    <m/>
    <m/>
    <m/>
    <s v="dmUSGoo,GooExperiment,SXTProbeGooo"/>
  </r>
  <r>
    <s v="SXTProbeGooo"/>
    <x v="2976"/>
    <n v="100"/>
    <n v="2000"/>
    <s v="This is a capsule containing biological samples (fruit flies, fungus, perhaps even a mouse or two). While some observations of the sample may be transmitted, only by recovering the sample safely can the most information be gained about life's response to the given situation."/>
    <s v="start"/>
    <s v="SXT"/>
    <s v="Yes"/>
    <s v="Yes"/>
    <n v="0"/>
    <x v="10"/>
    <s v="Bio Sample"/>
    <m/>
    <x v="1"/>
    <x v="0"/>
    <s v="true"/>
    <m/>
    <m/>
    <n v="0"/>
    <m/>
    <m/>
    <m/>
    <m/>
    <s v="dmUSGoo,GooExperiment,SXTProbeGooo"/>
  </r>
  <r>
    <s v="nervaII_kerbscalexx"/>
    <x v="2977"/>
    <n v="28000"/>
    <n v="2500000"/>
    <s v="Low thrust pump-fed expander nuclear engine. Evolved for the original NERVA design the Bimodal NTR, instead of wasting precious propellant mass for cooling the engine reactor, uses a Brayton cycle electricity generator unit to convert the waste thermal energy into useful electrical power. It also supports liquid oxygen injection (TRITON - trimodal operation) for increased thrust but with the cost of a lower overall efficiency. Plume configured by RealPlume."/>
    <s v="advNuclearPropulsion"/>
    <s v="Chaka Monkey"/>
    <s v="Yes"/>
    <s v="Yes"/>
    <n v="8"/>
    <x v="19"/>
    <s v="Engine"/>
    <n v="11"/>
    <x v="95"/>
    <x v="0"/>
    <s v="true"/>
    <s v="Bimodal NTR"/>
    <s v="BNTR"/>
    <n v="2021"/>
    <m/>
    <s v="Changed to match SXT costs"/>
    <d v="2017-06-08T00:00:00"/>
    <m/>
    <s v="nervaII_kerbscalexx,SXTNERVA,ntr-sc-25-1"/>
  </r>
  <r>
    <s v="SXTNERVA"/>
    <x v="2977"/>
    <n v="28000"/>
    <n v="2500000"/>
    <s v="Low thrust pump-fed expander nuclear engine. Evolved for the original NERVA design the Bimodal NTR, instead of wasting precious propellant mass for cooling the engine reactor, uses a Brayton cycle electricity generator unit to convert the waste thermal energy into useful electrical power. It also supports liquid oxygen injection (TRITON - trimodal operation) for increased thrust but with the cost of a lower overall efficiency. Plume configured by RealPlume."/>
    <s v="advNuclearPropulsion"/>
    <s v="SXT"/>
    <s v="Yes"/>
    <s v="Yes"/>
    <n v="8"/>
    <x v="19"/>
    <s v="Engine"/>
    <n v="11"/>
    <x v="95"/>
    <x v="0"/>
    <s v="true"/>
    <s v="Bimodal NTR"/>
    <s v="BNTR"/>
    <n v="2021"/>
    <m/>
    <m/>
    <m/>
    <m/>
    <s v="nervaII_kerbscalexx,SXTNERVA,ntr-sc-25-1"/>
  </r>
  <r>
    <s v="wingShuttleStrake"/>
    <x v="2978"/>
    <n v="1000"/>
    <n v="22000"/>
    <s v="The Big-S line of wings are C7's largest lifting surfaces to date. Not only are they Sturdy and heat resistant enough to survive reentry, but also have enough internal volume to carry optional fuel tanks."/>
    <s v="experimentalAerodynamics"/>
    <s v="Squad"/>
    <s v="Yes"/>
    <s v="No"/>
    <n v="6"/>
    <x v="9"/>
    <s v="Shuttle Parts"/>
    <m/>
    <x v="172"/>
    <x v="0"/>
    <s v="false"/>
    <s v="Shuttle"/>
    <m/>
    <n v="1981"/>
    <m/>
    <m/>
    <m/>
    <m/>
    <m/>
  </r>
  <r>
    <s v="wingShuttleRudder"/>
    <x v="2979"/>
    <n v="2500"/>
    <n v="8000"/>
    <s v="Large heat resistant spaceplane fin."/>
    <s v="experimentalAerodynamics"/>
    <s v="Squad"/>
    <s v="Yes"/>
    <s v="No"/>
    <n v="6"/>
    <x v="9"/>
    <s v="Shuttle Parts"/>
    <m/>
    <x v="172"/>
    <x v="0"/>
    <s v="false"/>
    <s v="Shuttle"/>
    <m/>
    <n v="1981"/>
    <m/>
    <m/>
    <m/>
    <m/>
    <m/>
  </r>
  <r>
    <s v="wingShuttleElevon2"/>
    <x v="2980"/>
    <n v="1300"/>
    <n v="16400"/>
    <s v="The Big-S line of wings are C7's largest lifting surfaces to date. Not only are they Sturdy and heat resistant enough to survive reentry, but also have enough internal volume to carry optional fuel tanks."/>
    <s v="experimentalAerodynamics"/>
    <s v="Squad"/>
    <s v="Yes"/>
    <s v="No"/>
    <n v="6"/>
    <x v="9"/>
    <s v="Shuttle Parts"/>
    <m/>
    <x v="172"/>
    <x v="0"/>
    <s v="false"/>
    <s v="Shuttle"/>
    <m/>
    <n v="1981"/>
    <m/>
    <m/>
    <m/>
    <m/>
    <m/>
  </r>
  <r>
    <s v="wingShuttleElevon1"/>
    <x v="2981"/>
    <n v="950"/>
    <n v="16400"/>
    <s v="The Big-S line of wings are C7's largest lifting surfaces to date. Not only are they Sturdy and heat resistant enough to survive reentry, but also have enough internal volume to carry optional fuel tanks."/>
    <s v="experimentalAerodynamics"/>
    <s v="Squad"/>
    <s v="Yes"/>
    <s v="No"/>
    <n v="6"/>
    <x v="9"/>
    <s v="Shuttle Parts"/>
    <m/>
    <x v="172"/>
    <x v="0"/>
    <s v="false"/>
    <s v="Shuttle"/>
    <m/>
    <n v="1981"/>
    <m/>
    <m/>
    <m/>
    <m/>
    <m/>
  </r>
  <r>
    <s v="wingShuttleDelta"/>
    <x v="2982"/>
    <n v="3000"/>
    <n v="36400"/>
    <s v="The Big-S line of wings are C7's largest lifting surfaces to date. Not only are they Sturdy and heat resistant enough to survive reentry, but also have enough internal volume to carry optional fuel tanks."/>
    <s v="experimentalAerodynamics"/>
    <s v="Squad"/>
    <s v="Yes"/>
    <s v="No"/>
    <n v="6"/>
    <x v="9"/>
    <s v="Shuttle Parts"/>
    <m/>
    <x v="172"/>
    <x v="0"/>
    <s v="false"/>
    <s v="Shuttle"/>
    <m/>
    <n v="1981"/>
    <m/>
    <m/>
    <m/>
    <m/>
    <m/>
  </r>
  <r>
    <s v="FASAGeminiBigGDock"/>
    <x v="2983"/>
    <n v="9000"/>
    <n v="90000"/>
    <s v="The service module and cargo storage for the Big Gemini spacecraft. Decouples before re-entry burn."/>
    <s v="commandModules"/>
    <s v="FASA"/>
    <s v="Yes"/>
    <s v="Yes"/>
    <n v="4"/>
    <x v="2"/>
    <s v="Service Module"/>
    <m/>
    <x v="2"/>
    <x v="0"/>
    <s v="true"/>
    <s v="Big Gemini"/>
    <m/>
    <n v="1967"/>
    <m/>
    <m/>
    <m/>
    <m/>
    <m/>
  </r>
  <r>
    <s v="FASABigGeminiRetroModule"/>
    <x v="2984"/>
    <n v="3000"/>
    <n v="50000"/>
    <s v="The Big Gemini Retro Module that contains 4x solid rockets to de-orbit Big Gemini. Decouples before re-entry.  Provides approximately 106dV for re-entry burn."/>
    <s v="commandModules"/>
    <s v="FASA"/>
    <s v="Yes"/>
    <s v="Yes"/>
    <n v="4"/>
    <x v="2"/>
    <s v="CM Parts"/>
    <m/>
    <x v="2"/>
    <x v="0"/>
    <s v="true"/>
    <s v="Big Gemini"/>
    <m/>
    <n v="1967"/>
    <m/>
    <m/>
    <m/>
    <m/>
    <m/>
  </r>
  <r>
    <s v="wheelMed"/>
    <x v="2985"/>
    <n v="125"/>
    <n v="5000"/>
    <s v="The TR-2L is an extremely tough wheel made for mobilizing medium sized vehicles across a large variety of terrain. The extremely high traction tread ensures firm grip on any surface, providing reliability and reducing the chances of being used for high-speed tomfoolery."/>
    <s v="advancedMotors"/>
    <s v="Squad"/>
    <s v="Yes"/>
    <s v="Yes"/>
    <n v="7"/>
    <x v="16"/>
    <s v="Wheel"/>
    <n v="10"/>
    <x v="201"/>
    <x v="0"/>
    <s v="true"/>
    <s v="Curiosity"/>
    <m/>
    <n v="2011"/>
    <m/>
    <m/>
    <m/>
    <m/>
    <m/>
  </r>
  <r>
    <s v="FASAGeminiBigGWhite"/>
    <x v="2986"/>
    <n v="41000"/>
    <n v="462000"/>
    <s v="This is the lower half of the Big Gemini re-entry module, the passenger compartment.  This version is made of new lightweight materials and painted white for rescue operations.  It has less cargo space but can support up to 12 person crew, including the flight compartment."/>
    <s v="commandModules"/>
    <s v="FASA"/>
    <s v="Yes"/>
    <s v="Yes"/>
    <n v="4"/>
    <x v="2"/>
    <s v="Command Module"/>
    <m/>
    <x v="2"/>
    <x v="0"/>
    <s v="true"/>
    <s v="Big Gemini"/>
    <m/>
    <n v="1967"/>
    <m/>
    <m/>
    <m/>
    <m/>
    <m/>
  </r>
  <r>
    <s v="FASAGeminiBigG"/>
    <x v="2987"/>
    <n v="41000"/>
    <n v="462000"/>
    <s v="This is the lower half of the Big Gemini re-entry module, the passenger compartment.  This module gives the Big G a max 9 person crew capacity with additional cargo space."/>
    <s v="commandModules"/>
    <s v="FASA"/>
    <s v="Yes"/>
    <s v="Yes"/>
    <n v="4"/>
    <x v="2"/>
    <s v="Command Module"/>
    <m/>
    <x v="2"/>
    <x v="0"/>
    <s v="true"/>
    <s v="Big Gemini"/>
    <m/>
    <n v="1967"/>
    <m/>
    <m/>
    <m/>
    <m/>
    <m/>
  </r>
  <r>
    <s v="FASAGeminiLES"/>
    <x v="2988"/>
    <n v="5000"/>
    <n v="175000"/>
    <s v="A launch escape system for use with Big Gemini. Plume configured by RealPlume."/>
    <s v="commandModules"/>
    <s v="FASA"/>
    <s v="Yes"/>
    <s v="Yes"/>
    <n v="4"/>
    <x v="2"/>
    <s v="LES"/>
    <m/>
    <x v="2"/>
    <x v="0"/>
    <s v="true"/>
    <s v="Big Gemini"/>
    <m/>
    <n v="1967"/>
    <m/>
    <m/>
    <m/>
    <m/>
    <m/>
  </r>
  <r>
    <s v="FASAGeminiBigGDockExt"/>
    <x v="2989"/>
    <n v="2000"/>
    <n v="7000"/>
    <s v="Extendible docking ring for the Big G science lab."/>
    <s v="commandModules"/>
    <s v="FASA"/>
    <s v="Yes"/>
    <s v="Yes"/>
    <n v="4"/>
    <x v="13"/>
    <s v="Docking"/>
    <m/>
    <x v="119"/>
    <x v="0"/>
    <s v="true"/>
    <s v="Big Gemini"/>
    <m/>
    <n v="1967"/>
    <m/>
    <m/>
    <m/>
    <m/>
    <m/>
  </r>
  <r>
    <s v="FASAFairingsApolloPlate375m"/>
    <x v="2990"/>
    <n v="400"/>
    <n v="14000"/>
    <s v="This 260&quot; decoupler is for S-IVB sized payloads like Big Gemini."/>
    <s v="advConstruction"/>
    <s v="FASA"/>
    <s v="Yes"/>
    <s v="Yes"/>
    <n v="4"/>
    <x v="0"/>
    <s v="Decoupler"/>
    <m/>
    <x v="0"/>
    <x v="0"/>
    <s v="true"/>
    <s v="Big Gemini"/>
    <m/>
    <n v="1967"/>
    <m/>
    <m/>
    <m/>
    <m/>
    <m/>
  </r>
  <r>
    <s v="FASAGeminiBigGDec"/>
    <x v="2991"/>
    <n v="150"/>
    <n v="3000"/>
    <s v="A lighter decoupler for Big G."/>
    <s v="commandModules"/>
    <s v="FASA"/>
    <s v="Yes"/>
    <s v="Yes"/>
    <n v="4"/>
    <x v="2"/>
    <s v="Decoupler"/>
    <m/>
    <x v="2"/>
    <x v="0"/>
    <s v="true"/>
    <s v="Big Gemini"/>
    <m/>
    <n v="1967"/>
    <m/>
    <m/>
    <m/>
    <m/>
    <m/>
  </r>
  <r>
    <s v="FASAGeminiNoseCone2Aero"/>
    <x v="2992"/>
    <n v="300"/>
    <n v="5200"/>
    <s v="Since the rendezvous electronics are not needed with Big Gemini this recovery section is a bit more aerodynamic than before. Jettison this before deploying the parachutes."/>
    <s v="commandModules"/>
    <s v="FASA"/>
    <s v="Yes"/>
    <s v="Yes"/>
    <n v="4"/>
    <x v="2"/>
    <s v="CM Parts"/>
    <m/>
    <x v="2"/>
    <x v="0"/>
    <s v="true"/>
    <s v="Big Gemini"/>
    <m/>
    <n v="1967"/>
    <m/>
    <m/>
    <m/>
    <m/>
    <m/>
  </r>
  <r>
    <s v="dmReconLarge"/>
    <x v="2993"/>
    <n v="10000"/>
    <n v="20000"/>
    <s v="This advanced surveillance camera features two telescopes designed to capture stereographic images while sweeping 90 degree bands of the surface. It includes four non-reusable film cannisters and has extensive on-board processing capabilities. Use this when only the best spy photos of the surface will suffice. Can be used at up to five times the normal low orbit altitude. (PART NOT SUPPORTED BY RP-0 OR RO)"/>
    <s v="specializedElectrics"/>
    <s v="Dmagic Orbital Science"/>
    <s v="No"/>
    <s v="No"/>
    <n v="7"/>
    <x v="7"/>
    <m/>
    <m/>
    <x v="11"/>
    <x v="1"/>
    <m/>
    <m/>
    <m/>
    <m/>
    <m/>
    <m/>
    <m/>
    <m/>
    <m/>
  </r>
  <r>
    <s v="FSVTOLengine"/>
    <x v="2994"/>
    <n v="950"/>
    <n v="2200"/>
    <s v="a smaller V-22 Osprey, max take-off is 7 tons per engine. (PART NOT SUPPORTED BY RP-0 OR RO)"/>
    <s v="advAerodynamics"/>
    <s v="Firespitter"/>
    <s v="No"/>
    <s v="No"/>
    <n v="5"/>
    <x v="7"/>
    <m/>
    <m/>
    <x v="11"/>
    <x v="1"/>
    <m/>
    <m/>
    <m/>
    <m/>
    <m/>
    <m/>
    <m/>
    <m/>
    <m/>
  </r>
  <r>
    <s v="FSVTOLengineLarge"/>
    <x v="2995"/>
    <n v="950"/>
    <n v="1"/>
    <s v="V-22 Osprey, max take-off is 14 tons per engine. (Missing entryCost field) (PART NOT SUPPORTED BY RP-0 OR RO)"/>
    <s v="advAerodynamics"/>
    <s v="Firespitter"/>
    <s v="No"/>
    <s v="No"/>
    <n v="5"/>
    <x v="7"/>
    <m/>
    <m/>
    <x v="11"/>
    <x v="1"/>
    <m/>
    <m/>
    <m/>
    <m/>
    <m/>
    <m/>
    <m/>
    <m/>
    <m/>
  </r>
  <r>
    <s v="NK33attachment"/>
    <x v="2996"/>
    <n v="120"/>
    <n v="350"/>
    <s v="The vernier assembly of the Soyuz-2-1V launch vehicle first stage. Plume configured by RealPlume. (PART NOT COSTED BY RP-0 BUT IN CORRECT NODE)"/>
    <s v="giganticRocketry"/>
    <s v="RealEngines"/>
    <s v="Yes"/>
    <s v="No"/>
    <n v="8"/>
    <x v="3"/>
    <m/>
    <n v="10"/>
    <x v="168"/>
    <x v="0"/>
    <s v="false"/>
    <s v="Soyuz-2-1v"/>
    <s v="RD0110R"/>
    <n v="2013"/>
    <m/>
    <m/>
    <m/>
    <m/>
    <m/>
  </r>
  <r>
    <s v="Star-20"/>
    <x v="2997"/>
    <m/>
    <m/>
    <m/>
    <m/>
    <s v="Engine_Config"/>
    <s v="Yes"/>
    <m/>
    <e v="#N/A"/>
    <x v="4"/>
    <m/>
    <n v="7"/>
    <x v="98"/>
    <x v="0"/>
    <m/>
    <m/>
    <s v="Star-20"/>
    <n v="1974"/>
    <m/>
    <m/>
    <m/>
    <m/>
    <m/>
  </r>
  <r>
    <s v="bluedog_alcyone"/>
    <x v="2998"/>
    <n v="4000"/>
    <n v="40000"/>
    <s v="Originally flown as the retrorocket in Block II Ranger probes, later used as apogee motor on Vela satellites and (in 1967) to launch Australia's first satellite. Diameter: [0.46 m]."/>
    <m/>
    <s v="BDB"/>
    <s v="Yes"/>
    <s v="No"/>
    <e v="#N/A"/>
    <x v="4"/>
    <m/>
    <m/>
    <x v="54"/>
    <x v="0"/>
    <s v="false"/>
    <s v="Apollo +"/>
    <m/>
    <n v="1976"/>
    <m/>
    <m/>
    <m/>
    <m/>
    <m/>
  </r>
  <r>
    <s v="BE3EngineCompartment"/>
    <x v="2999"/>
    <n v="25"/>
    <n v="9800"/>
    <s v="The compartment which contains the BE-3 Engine. Also acts as a heat shield to prevent damage to the engine components during accent and landing burns. Usage: Place directly on to the bottom of the fuel tank, then add the BE-3 part from underneath."/>
    <s v="precisionEngineering"/>
    <s v="Niche Parts"/>
    <s v="Yes"/>
    <s v="No"/>
    <n v="5"/>
    <x v="0"/>
    <s v="Other"/>
    <n v="10"/>
    <x v="51"/>
    <x v="0"/>
    <s v="false"/>
    <s v="Blue Origin New Shepard Suborbital"/>
    <m/>
    <n v="2015"/>
    <m/>
    <m/>
    <m/>
    <m/>
    <m/>
  </r>
  <r>
    <s v="BE-3"/>
    <x v="3000"/>
    <n v="5300"/>
    <n v="14000"/>
    <s v="The BE-3 (Blue Engine 3) is a LH2/LOX rocket engine developed by Blue Origin. The BE-3 uses a combustion tap-off cycle engine design which takes a small amount of combustion gases from the main combustion chamber in order to power the engine turbopumps. Plume configured by RealPlume."/>
    <s v="heavyRocketry"/>
    <s v="Niche Parts"/>
    <s v="Yes"/>
    <s v="No"/>
    <n v="4"/>
    <x v="8"/>
    <s v="FS Engine"/>
    <n v="10"/>
    <x v="113"/>
    <x v="0"/>
    <s v="false"/>
    <s v="Blue Origin New Shepard Suborbital"/>
    <m/>
    <n v="2015"/>
    <m/>
    <m/>
    <m/>
    <m/>
    <m/>
  </r>
  <r>
    <s v="proceduralBattery"/>
    <x v="3001"/>
    <n v="0.1"/>
    <n v="2"/>
    <s v="With further refinements to procedural tech, we were able to fill a viscoelastic nanopolymer shell with electroactive particles. This gives you a battery able to be adapted to many shapes."/>
    <s v="start"/>
    <s v="Procedural Parts"/>
    <s v="Yes"/>
    <s v="Yes"/>
    <n v="0"/>
    <x v="5"/>
    <s v="Battery"/>
    <n v="1"/>
    <x v="38"/>
    <x v="0"/>
    <s v="true"/>
    <m/>
    <m/>
    <s v="PW"/>
    <m/>
    <m/>
    <m/>
    <m/>
    <m/>
  </r>
  <r>
    <s v="basicFin"/>
    <x v="3002"/>
    <n v="10"/>
    <n v="200"/>
    <s v="This simple bolt-on aluminum fin may not be the cutting edge of aerospace engineering but it's dirt cheap and will make your rocket slightly less unstable."/>
    <s v="start"/>
    <s v="Squad"/>
    <s v="Yes"/>
    <s v="Yes"/>
    <n v="0"/>
    <x v="13"/>
    <m/>
    <n v="0"/>
    <x v="1"/>
    <x v="0"/>
    <s v="true"/>
    <m/>
    <m/>
    <n v="0"/>
    <m/>
    <m/>
    <m/>
    <m/>
    <m/>
  </r>
  <r>
    <s v="basicCanard"/>
    <x v="3003"/>
    <n v="120"/>
    <n v="3200"/>
    <s v="After many late night snack binges, we've developed a new control surface: the Basic Canard! Perfectly sized for smaller craft or ships that don't need the extra control. Crafted out of the finest second-hand aluminum, the Basic Canard is light but lacks the duribility for atmospheric re-entry. (PART NOT SUPPORTED BY RP-0 OR RO)"/>
    <s v="aviation"/>
    <s v="Squad"/>
    <s v="No"/>
    <s v="No"/>
    <n v="1"/>
    <x v="7"/>
    <m/>
    <m/>
    <x v="11"/>
    <x v="1"/>
    <m/>
    <m/>
    <m/>
    <m/>
    <m/>
    <m/>
    <m/>
    <m/>
    <m/>
  </r>
  <r>
    <s v="FASAExplorerSgt3"/>
    <x v="3004"/>
    <n v="12"/>
    <n v="240"/>
    <s v="Middle cluster in Sergeant Cluster used on Juno I and II launch vehicles and on the Jupiter-C test rocket. Uses the high performance variant (JPL-532A). Attaches below 3x decoupler. Attach 11x decoupler below this. Plume configured by RealPlume."/>
    <s v="basicRocketry"/>
    <s v="FASA"/>
    <s v="Yes"/>
    <s v="Yes"/>
    <n v="1"/>
    <x v="4"/>
    <s v="US SRM"/>
    <m/>
    <x v="92"/>
    <x v="0"/>
    <s v="true"/>
    <s v="Baby Sergeant"/>
    <s v="BabySergeant"/>
    <n v="1956"/>
    <m/>
    <m/>
    <m/>
    <m/>
    <s v="FASAExplorerSgt,ROBabySergeant,FASAExplorerSgt11,FASAExplorerSgt3,rn_junoii_sgt_11,rn_junoii_sgt_3,rn_junoii_sgt"/>
  </r>
  <r>
    <s v="FASAExplorerSgt3Dec"/>
    <x v="3005"/>
    <n v="10"/>
    <n v="200"/>
    <s v="A small decoupler for your 3x Baby Sargent engine cluster."/>
    <s v="basicRocketry"/>
    <s v="FASA"/>
    <s v="Yes"/>
    <s v="Yes"/>
    <n v="1"/>
    <x v="4"/>
    <s v="Decoupler"/>
    <m/>
    <x v="92"/>
    <x v="0"/>
    <s v="true"/>
    <s v="Baby Sergeant"/>
    <m/>
    <n v="1956"/>
    <m/>
    <m/>
    <m/>
    <m/>
    <s v="FASAExplorerSgt3Dec,rn_junoii_sgt_3_dec"/>
  </r>
  <r>
    <s v="FASAExplorerSgt11"/>
    <x v="3006"/>
    <n v="40"/>
    <n v="800"/>
    <s v="First stage in the Sergeant Cluster used on Juno I and II launch vehicles and on the Jupiter-C test rocket. Uses T17-E2 fuel mixture, with lower performance than the JPL-532A fuel in the third and fourth stages. Attaches to the Baby Sergeant 11x decoupler. Plume configured by RealPlume."/>
    <s v="basicRocketry"/>
    <s v="FASA"/>
    <s v="Yes"/>
    <s v="Yes"/>
    <n v="1"/>
    <x v="4"/>
    <s v="US SRM"/>
    <m/>
    <x v="92"/>
    <x v="0"/>
    <s v="true"/>
    <s v="Baby Sergeant"/>
    <s v="BabySergeant"/>
    <n v="1956"/>
    <m/>
    <m/>
    <m/>
    <m/>
    <s v="FASAExplorerSgt,ROBabySergeant,FASAExplorerSgt11,FASAExplorerSgt3,rn_junoii_sgt_11,rn_junoii_sgt_3,rn_junoii_sgt"/>
  </r>
  <r>
    <s v="FASAExplorerSgt11Dec"/>
    <x v="3007"/>
    <n v="20"/>
    <n v="400"/>
    <s v="A light decoupler for your Baby Sergeant 11x cluster. This attaches to the top of the Sergeant 3x rocket."/>
    <s v="basicRocketry"/>
    <s v="FASA"/>
    <s v="Yes"/>
    <s v="Yes"/>
    <n v="1"/>
    <x v="4"/>
    <s v="Decoupler"/>
    <m/>
    <x v="92"/>
    <x v="0"/>
    <s v="true"/>
    <s v="Baby Sergeant"/>
    <m/>
    <n v="1956"/>
    <m/>
    <m/>
    <m/>
    <m/>
    <s v="FASAExplorerSgt11Dec,rn_junoii_sgt_11_dec"/>
  </r>
  <r>
    <s v="FASAExplorerSgt"/>
    <x v="3008"/>
    <n v="5"/>
    <n v="100"/>
    <s v="A small solid kick motor used on the Jupiter-C sounding rocket (and later the Juno I and II launch vehicles) as upper stages in clusters of 11, 3 and, finally, one attached to the payload. The standard version uses the T17-E2 grain mixture while the higher performance one uses the JPL-532A. Very low overall performance and reliability. Plume configured by RealPlume."/>
    <s v="basicRocketry"/>
    <s v="FASA"/>
    <s v="Yes"/>
    <s v="Yes"/>
    <n v="1"/>
    <x v="4"/>
    <s v="US SRM"/>
    <m/>
    <x v="92"/>
    <x v="0"/>
    <s v="true"/>
    <s v="Baby Sergeant"/>
    <s v="BabySergeant"/>
    <n v="1956"/>
    <m/>
    <m/>
    <m/>
    <m/>
    <s v="FASAExplorerSgt,ROBabySergeant,FASAExplorerSgt11,FASAExplorerSgt3,rn_junoii_sgt_11,rn_junoii_sgt_3,rn_junoii_sgt"/>
  </r>
  <r>
    <s v="ROBabySergeant"/>
    <x v="3008"/>
    <n v="5"/>
    <n v="100"/>
    <s v="A small solid kick motor used on the Jupiter-C sounding rocket (and later the Juno I and II launch vehicles) as upper stages in clusters of 11, 3 and, finally, one attached to the payload. The standard version uses the T17-E2 grain mixture while the higher performance one uses the JPL-532A. Very low overall performance and reliability. Plume configured by RealPlume."/>
    <s v="basicRocketry"/>
    <s v="Ven Stock Revamp"/>
    <s v="Yes"/>
    <s v="Yes"/>
    <n v="1"/>
    <x v="4"/>
    <s v="US SRM"/>
    <m/>
    <x v="92"/>
    <x v="0"/>
    <s v="true"/>
    <s v="Baby Sergeant"/>
    <s v="BabySergeant"/>
    <n v="1956"/>
    <m/>
    <m/>
    <m/>
    <m/>
    <s v="FASAExplorerSgt,ROBabySergeant,FASAExplorerSgt11,FASAExplorerSgt3,rn_junoii_sgt_11,rn_junoii_sgt_3,rn_junoii_sgt"/>
  </r>
  <r>
    <s v="SXTOsaulTail"/>
    <x v="3009"/>
    <n v="200"/>
    <n v="4000"/>
    <s v="Tail Section of the Antonov An-124, diameter is 6.75m."/>
    <s v="supersonicFlight"/>
    <s v="SXT"/>
    <s v="Yes"/>
    <s v="Yes"/>
    <n v="3"/>
    <x v="11"/>
    <s v="Tail"/>
    <n v="8"/>
    <x v="202"/>
    <x v="0"/>
    <s v="true"/>
    <s v="An-124"/>
    <m/>
    <n v="1986"/>
    <m/>
    <m/>
    <m/>
    <m/>
    <m/>
  </r>
  <r>
    <s v="B9_Aero_Wing_Procedural_TypeC"/>
    <x v="3010"/>
    <n v="0.1"/>
    <n v="15000"/>
    <s v="Rated for LEO reentries."/>
    <s v="aerodynamicSystems"/>
    <s v="B9 Procedural Wings"/>
    <s v="Yes"/>
    <s v="Yes"/>
    <n v="2"/>
    <x v="9"/>
    <s v="Wing"/>
    <n v="2"/>
    <x v="174"/>
    <x v="0"/>
    <s v="true"/>
    <s v="X-15"/>
    <m/>
    <n v="1960"/>
    <m/>
    <m/>
    <m/>
    <m/>
    <m/>
  </r>
  <r>
    <s v="SXTOsualRadHullEnd"/>
    <x v="3011"/>
    <n v="120"/>
    <n v="2400"/>
    <s v="Radial hull section of the Antonov An-124"/>
    <s v="supersonicFlight"/>
    <s v="SXT"/>
    <s v="Yes"/>
    <s v="Yes"/>
    <n v="3"/>
    <x v="11"/>
    <s v="Hull"/>
    <n v="8"/>
    <x v="202"/>
    <x v="0"/>
    <s v="true"/>
    <s v="An-124"/>
    <m/>
    <n v="1986"/>
    <m/>
    <m/>
    <m/>
    <m/>
    <m/>
  </r>
  <r>
    <s v="SXTOsualRadHull"/>
    <x v="3012"/>
    <n v="120"/>
    <n v="2400"/>
    <s v="Radial hull section of the Antonov An-124"/>
    <s v="supersonicFlight"/>
    <s v="SXT"/>
    <s v="Yes"/>
    <s v="Yes"/>
    <n v="3"/>
    <x v="11"/>
    <s v="Hull"/>
    <n v="8"/>
    <x v="202"/>
    <x v="0"/>
    <s v="true"/>
    <s v="An-124"/>
    <m/>
    <n v="1986"/>
    <m/>
    <m/>
    <m/>
    <m/>
    <m/>
  </r>
  <r>
    <s v="B9_Aero_Wing_Procedural_TypeA"/>
    <x v="3013"/>
    <n v="0.1"/>
    <n v="15000"/>
    <s v="Rated for LEO reentries."/>
    <s v="aerodynamicSystems"/>
    <s v="B9 Procedural Wings"/>
    <s v="Yes"/>
    <s v="Yes"/>
    <n v="2"/>
    <x v="9"/>
    <s v="Wing"/>
    <n v="2"/>
    <x v="174"/>
    <x v="0"/>
    <s v="true"/>
    <s v="X-15"/>
    <m/>
    <n v="1960"/>
    <m/>
    <m/>
    <m/>
    <m/>
    <m/>
  </r>
  <r>
    <s v="SXTOsualHullLarge"/>
    <x v="3014"/>
    <n v="180"/>
    <n v="3600"/>
    <s v="Hull section of the Antonov An-124, diameter is 6.75m."/>
    <s v="supersonicFlight"/>
    <s v="SXT"/>
    <s v="Yes"/>
    <s v="Yes"/>
    <n v="3"/>
    <x v="11"/>
    <s v="Hull"/>
    <n v="8"/>
    <x v="202"/>
    <x v="0"/>
    <s v="true"/>
    <s v="An-124"/>
    <m/>
    <n v="1986"/>
    <m/>
    <m/>
    <m/>
    <m/>
    <m/>
  </r>
  <r>
    <s v="SXTOsualRadCockpit"/>
    <x v="3015"/>
    <n v="3500"/>
    <n v="70000"/>
    <s v="Radial Cockpit of the Antonov An-124"/>
    <s v="supersonicFlight"/>
    <s v="SXT"/>
    <s v="Yes"/>
    <s v="Yes"/>
    <n v="3"/>
    <x v="11"/>
    <s v="Cockpit"/>
    <n v="8"/>
    <x v="202"/>
    <x v="0"/>
    <s v="true"/>
    <s v="An-124"/>
    <m/>
    <n v="1986"/>
    <m/>
    <m/>
    <m/>
    <m/>
    <m/>
  </r>
  <r>
    <s v="B9_Aero_Wing_Procedural_TypeB"/>
    <x v="3016"/>
    <n v="0.1"/>
    <n v="15000"/>
    <s v="Rated for LEO reentries."/>
    <s v="aerodynamicSystems"/>
    <s v="B9 Procedural Wings"/>
    <s v="Yes"/>
    <s v="Yes"/>
    <n v="2"/>
    <x v="9"/>
    <s v="Control Surface"/>
    <n v="2"/>
    <x v="174"/>
    <x v="0"/>
    <s v="true"/>
    <s v="X-15"/>
    <m/>
    <n v="1960"/>
    <m/>
    <m/>
    <m/>
    <m/>
    <m/>
  </r>
  <r>
    <s v="SXTOsaulNoseCockpitAn225"/>
    <x v="3017"/>
    <n v="3980"/>
    <n v="79600"/>
    <s v="Cockpit of the Antonov An-124, diameter is 6.75m."/>
    <s v="supersonicFlight"/>
    <s v="SXT"/>
    <s v="Yes"/>
    <s v="Yes"/>
    <n v="3"/>
    <x v="11"/>
    <s v="Cockpit"/>
    <n v="8"/>
    <x v="202"/>
    <x v="0"/>
    <s v="true"/>
    <s v="An-124"/>
    <m/>
    <n v="1986"/>
    <m/>
    <m/>
    <m/>
    <m/>
    <m/>
  </r>
  <r>
    <s v="battery-rad-125"/>
    <x v="3018"/>
    <n v="960"/>
    <n v="3200"/>
    <s v="After the collapse of Batt-Direct's &quot;eclectic electric&quot; scooter project, which has been generally attributed to poor management by top-level executives, the company found themselves with a surplus of large, potent scooter batteries. What better use for these than in a burgeoning space program?"/>
    <s v="largeElectrics"/>
    <s v="Near Future Electrical"/>
    <s v="Yes"/>
    <s v="No"/>
    <n v="4.5"/>
    <x v="5"/>
    <s v="Battery"/>
    <n v="4"/>
    <x v="1"/>
    <x v="1"/>
    <s v="false"/>
    <m/>
    <m/>
    <m/>
    <m/>
    <m/>
    <m/>
    <m/>
    <m/>
  </r>
  <r>
    <s v="battery-125"/>
    <x v="3019"/>
    <n v="7040"/>
    <n v="19500"/>
    <s v="The B-6K is generally more reliable than the B-3K, because it uses the less accident-prone E batteries in its inline mount. Batt-Direct also advertises replacement capability for each battery, but recommends that this not be done by anyone outside of Batt-Direct. And certainly not in space."/>
    <s v="specializedElectrics"/>
    <s v="Near Future Electrical"/>
    <s v="Yes"/>
    <s v="No"/>
    <n v="7"/>
    <x v="5"/>
    <s v="Battery"/>
    <n v="5"/>
    <x v="1"/>
    <x v="1"/>
    <s v="false"/>
    <m/>
    <m/>
    <m/>
    <m/>
    <m/>
    <m/>
    <m/>
    <m/>
  </r>
  <r>
    <s v="Mk1?Su30?Cockpit"/>
    <x v="3020"/>
    <n v="1800"/>
    <n v="2600"/>
    <s v="Sometimes you need to install stuff on the nose and have two crew. (PART NOT SUPPORTED BY RP-0 OR RO)"/>
    <s v="supersonicFlight"/>
    <s v="Aviation Cockpits"/>
    <s v="No"/>
    <s v="No"/>
    <n v="3"/>
    <x v="11"/>
    <s v="Cockpit"/>
    <n v="8"/>
    <x v="202"/>
    <x v="0"/>
    <s v="false"/>
    <s v="Su-30"/>
    <m/>
    <n v="1989"/>
    <m/>
    <m/>
    <m/>
    <m/>
    <m/>
  </r>
  <r>
    <s v="battery-0625"/>
    <x v="3021"/>
    <n v="3220"/>
    <n v="9050"/>
    <s v="The biggest selling point of the B-3K is its reliance on 28 AAAA batteries, for redundancy. Note, unit may not operate with any dead batteries present. Do not attempt to remove batteries while running."/>
    <s v="largeElectrics"/>
    <s v="Near Future Electrical"/>
    <s v="Yes"/>
    <s v="No"/>
    <n v="4.5"/>
    <x v="5"/>
    <s v="Battery"/>
    <n v="4"/>
    <x v="1"/>
    <x v="1"/>
    <s v="false"/>
    <m/>
    <m/>
    <m/>
    <m/>
    <m/>
    <m/>
    <m/>
    <m/>
  </r>
  <r>
    <s v="battery-25"/>
    <x v="3022"/>
    <n v="12600"/>
    <n v="35100"/>
    <s v="In order to undercut Zaltonic Electronics, Batt Man Batteries has begun selling its largest 12K battery pack at wholesale prices directly to the KSC. A key selling point? The integrated ladder."/>
    <s v="experimentalElectrics"/>
    <s v="Near Future Electrical"/>
    <s v="Yes"/>
    <s v="No"/>
    <n v="8"/>
    <x v="5"/>
    <s v="Battery"/>
    <n v="6"/>
    <x v="1"/>
    <x v="1"/>
    <s v="false"/>
    <m/>
    <m/>
    <m/>
    <m/>
    <m/>
    <m/>
    <m/>
    <m/>
  </r>
  <r>
    <s v="battery-375"/>
    <x v="3023"/>
    <n v="10500"/>
    <n v="33000"/>
    <s v="It's likely that without the impetus for extra-large parts that Kerbodyne provided, the B-10K would have remained a far-off dream in Bandas Kerman's mind. An innovative system of removable wedge-shaped battery platters deliver quite a large amount of charge."/>
    <s v="experimentalElectrics"/>
    <s v="Near Future Electrical"/>
    <s v="Yes"/>
    <s v="No"/>
    <n v="8"/>
    <x v="5"/>
    <s v="Battery"/>
    <n v="7"/>
    <x v="1"/>
    <x v="1"/>
    <s v="false"/>
    <m/>
    <m/>
    <m/>
    <m/>
    <m/>
    <m/>
    <m/>
    <m/>
  </r>
  <r>
    <s v="winglet"/>
    <x v="3024"/>
    <n v="15"/>
    <n v="300"/>
    <s v="Nothing is really known about this thing. Use it at your own risk."/>
    <s v="start"/>
    <s v="Squad"/>
    <s v="Yes"/>
    <s v="Yes"/>
    <n v="0"/>
    <x v="13"/>
    <m/>
    <n v="0"/>
    <x v="1"/>
    <x v="0"/>
    <s v="true"/>
    <m/>
    <m/>
    <n v="0"/>
    <m/>
    <m/>
    <m/>
    <m/>
    <m/>
  </r>
  <r>
    <s v="R8winglet"/>
    <x v="3025"/>
    <n v="20"/>
    <n v="400"/>
    <s v="The R8 Active Control Winglet series marked the debut of Kerlington Model Rockets in the Spacecraft engineering world. These winglets are equipped with movable pivots, which allow them to swivel and act as control surfaces. This feature was considered a huge advancement in control technology and most agree that it made Kerlington staff and R8 fans simply unbearable to be around."/>
    <s v="start"/>
    <s v="Squad"/>
    <s v="Yes"/>
    <s v="Yes"/>
    <n v="0"/>
    <x v="13"/>
    <m/>
    <n v="0"/>
    <x v="1"/>
    <x v="0"/>
    <s v="true"/>
    <m/>
    <m/>
    <n v="0"/>
    <m/>
    <m/>
    <m/>
    <m/>
    <m/>
  </r>
  <r>
    <s v="SXTMiniJet"/>
    <x v="3026"/>
    <n v="93"/>
    <n v="1860"/>
    <s v="A Small civil turbofan"/>
    <s v="experimentalAerodynamics"/>
    <s v="SXT"/>
    <s v="Yes"/>
    <s v="Yes"/>
    <n v="6"/>
    <x v="11"/>
    <s v="Engine"/>
    <n v="9"/>
    <x v="202"/>
    <x v="0"/>
    <s v="true"/>
    <m/>
    <m/>
    <n v="1990"/>
    <m/>
    <m/>
    <m/>
    <m/>
    <m/>
  </r>
  <r>
    <s v="neo_stardust_para"/>
    <x v="3027"/>
    <n v="30"/>
    <n v="500"/>
    <s v="Parachute for Near Earth Object satellite Stardust Return Capsule. Flip this upside down to attach to return capsule."/>
    <s v="advUnmanned"/>
    <s v="RN US Probes"/>
    <s v="Yes"/>
    <s v="Yes"/>
    <n v="7"/>
    <x v="1"/>
    <s v="Probe"/>
    <m/>
    <x v="198"/>
    <x v="0"/>
    <s v="true"/>
    <s v="Stardust"/>
    <m/>
    <n v="1999"/>
    <m/>
    <m/>
    <m/>
    <m/>
    <m/>
  </r>
  <r>
    <s v="neo_stardust_collector"/>
    <x v="3028"/>
    <n v="30"/>
    <n v="500"/>
    <s v="Near Earth Object satellite Stardust Return Capsule."/>
    <s v="advUnmanned"/>
    <s v="RN US Probes"/>
    <s v="Yes"/>
    <s v="Yes"/>
    <n v="7"/>
    <x v="1"/>
    <s v="Probe"/>
    <m/>
    <x v="198"/>
    <x v="0"/>
    <s v="true"/>
    <s v="Stardust"/>
    <m/>
    <n v="1999"/>
    <m/>
    <m/>
    <m/>
    <m/>
    <m/>
  </r>
  <r>
    <s v="neo_stardust"/>
    <x v="3029"/>
    <n v="1894"/>
    <n v="37881"/>
    <s v="Near Earth Object satellite Stardust"/>
    <s v="advUnmanned"/>
    <s v="RN US Probes"/>
    <s v="Yes"/>
    <s v="Yes"/>
    <n v="7"/>
    <x v="1"/>
    <s v="Probe"/>
    <m/>
    <x v="198"/>
    <x v="0"/>
    <s v="true"/>
    <s v="Stardust"/>
    <m/>
    <n v="1999"/>
    <m/>
    <m/>
    <m/>
    <m/>
    <m/>
  </r>
  <r>
    <s v="ATV_RCS_back"/>
    <x v="3030"/>
    <n v="620"/>
    <n v="3400"/>
    <s v="Intended to represent the ATVs aft RCS thrusters. Place four near the aft end of ATVs sides. (PART NOT COSTED BY RP-0 BUT IN CORRECT NODE)"/>
    <s v="heavyControl"/>
    <s v="Squad"/>
    <s v="Yes"/>
    <s v="No Cost"/>
    <s v="N/A"/>
    <x v="13"/>
    <s v="RCS"/>
    <n v="7"/>
    <x v="1"/>
    <x v="1"/>
    <s v="false"/>
    <m/>
    <m/>
    <m/>
    <m/>
    <m/>
    <m/>
    <m/>
    <m/>
  </r>
  <r>
    <s v="WBI_ATVSeat"/>
    <x v="3031"/>
    <n v="200"/>
    <n v="8100"/>
    <s v="This bare-bones seat gives you just enough flight controls to externally control a vessel without those cumbersome inconveniences like a &quot;pressurized cabin&quot; and &quot;seat belts.&quot;"/>
    <s v="advExploration"/>
    <s v="WildBlue Buffalo Rover"/>
    <s v="Yes"/>
    <s v="No"/>
    <n v="5"/>
    <x v="2"/>
    <s v="Command Module"/>
    <m/>
    <x v="2"/>
    <x v="0"/>
    <s v="false"/>
    <s v="Lunar Rover"/>
    <m/>
    <n v="1971"/>
    <m/>
    <m/>
    <m/>
    <m/>
    <m/>
  </r>
  <r>
    <s v="RO_FASA_ExplorerRCS"/>
    <x v="3032"/>
    <n v="6"/>
    <n v="300"/>
    <s v="These small thrusters are for upper stage or small probe orientation."/>
    <s v="start"/>
    <s v="Realism Overhaul"/>
    <s v="Yes"/>
    <s v="Yes"/>
    <n v="0"/>
    <x v="13"/>
    <m/>
    <n v="0"/>
    <x v="1"/>
    <x v="0"/>
    <s v="true"/>
    <m/>
    <m/>
    <n v="0"/>
    <m/>
    <m/>
    <m/>
    <m/>
    <m/>
  </r>
  <r>
    <s v="RO_linearRcs_tenth"/>
    <x v="3033"/>
    <n v="4"/>
    <n v="200"/>
    <s v="These small thrusters are for upper stage or very small probe orientation."/>
    <s v="start"/>
    <s v="Realism Overhaul"/>
    <s v="Yes"/>
    <s v="Yes"/>
    <n v="0"/>
    <x v="13"/>
    <m/>
    <n v="0"/>
    <x v="1"/>
    <x v="0"/>
    <s v="true"/>
    <m/>
    <m/>
    <n v="0"/>
    <m/>
    <m/>
    <m/>
    <m/>
    <m/>
  </r>
  <r>
    <s v="RO_FASA_MercuryPodRCS"/>
    <x v="3034"/>
    <n v="12"/>
    <n v="500"/>
    <s v="These small thrusters are for upper stage or medium probe orientation."/>
    <s v="start"/>
    <s v="Realism Overhaul"/>
    <s v="Yes"/>
    <s v="Yes"/>
    <n v="0"/>
    <x v="13"/>
    <m/>
    <n v="0"/>
    <x v="1"/>
    <x v="0"/>
    <s v="true"/>
    <m/>
    <m/>
    <n v="0"/>
    <m/>
    <m/>
    <m/>
    <m/>
    <m/>
  </r>
  <r>
    <s v="FASA_Atlas_LFT_Cone2"/>
    <x v="3035"/>
    <n v="300"/>
    <n v="6000"/>
    <s v="The fuel tank for the Atlas-E/F series."/>
    <s v="generalConstruction"/>
    <s v="FASA"/>
    <s v="Yes"/>
    <s v="Yes"/>
    <n v="3"/>
    <x v="0"/>
    <s v="Fuel Tank"/>
    <n v="3"/>
    <x v="40"/>
    <x v="0"/>
    <s v="true"/>
    <s v="Atlas E/F"/>
    <m/>
    <n v="1960"/>
    <m/>
    <m/>
    <m/>
    <m/>
    <m/>
  </r>
  <r>
    <s v="RSBtankAtlasVcore"/>
    <x v="3036"/>
    <n v="40500"/>
    <n v="75000"/>
    <s v="This common booster core can either function as a single core, or center core, or strap-on booster. Plume configured by RealPlume."/>
    <s v="giganticRocketry"/>
    <s v="Real Scale Boosters"/>
    <s v="Yes"/>
    <s v="No"/>
    <n v="8"/>
    <x v="0"/>
    <s v="Fuel Tank"/>
    <n v="9"/>
    <x v="3"/>
    <x v="0"/>
    <s v="false"/>
    <s v="Atlas V"/>
    <m/>
    <n v="2002"/>
    <m/>
    <m/>
    <m/>
    <m/>
    <m/>
  </r>
  <r>
    <s v="RSBnosecone381"/>
    <x v="3037"/>
    <n v="3800"/>
    <n v="7500"/>
    <s v="A 3.8 meter aerodynamic nose cone for the Atlas V HLV."/>
    <s v="giganticRocketry"/>
    <s v="Real Scale Boosters"/>
    <s v="Yes"/>
    <s v="No"/>
    <n v="8"/>
    <x v="0"/>
    <s v="Nosecone"/>
    <n v="9"/>
    <x v="3"/>
    <x v="0"/>
    <s v="false"/>
    <s v="Atlas V"/>
    <m/>
    <n v="2002"/>
    <m/>
    <m/>
    <m/>
    <m/>
    <m/>
  </r>
  <r>
    <s v="RSB_PLF_AtlasV500_1"/>
    <x v="3038"/>
    <n v="1000"/>
    <n v="1000"/>
    <s v="The Short Payload Fairing (SPLF) for the Atlas V 500 series."/>
    <s v="heavyAerodynamics"/>
    <s v="Real Scale Boosters"/>
    <s v="Yes"/>
    <s v="No"/>
    <n v="5"/>
    <x v="0"/>
    <s v="Fairing"/>
    <n v="9"/>
    <x v="3"/>
    <x v="0"/>
    <s v="false"/>
    <s v="Atlas V"/>
    <m/>
    <n v="2002"/>
    <m/>
    <m/>
    <m/>
    <m/>
    <m/>
  </r>
  <r>
    <s v="RSB_PLF_AtlasV500_2"/>
    <x v="3039"/>
    <n v="1000"/>
    <n v="1000"/>
    <s v="The Medium Payload Fairing (MPLF) for the Atlas V 500 series."/>
    <s v="heavyAerodynamics"/>
    <s v="Real Scale Boosters"/>
    <s v="Yes"/>
    <s v="No"/>
    <n v="5"/>
    <x v="0"/>
    <s v="Fairing"/>
    <n v="9"/>
    <x v="3"/>
    <x v="0"/>
    <s v="false"/>
    <s v="Atlas V"/>
    <m/>
    <n v="2002"/>
    <m/>
    <m/>
    <m/>
    <m/>
    <m/>
  </r>
  <r>
    <s v="RSB_PLF_AtlasV500_3"/>
    <x v="3040"/>
    <n v="1000"/>
    <n v="1000"/>
    <s v="The Large Payload Fairing (LPLF) for the Atlas V 500 series."/>
    <s v="heavyAerodynamics"/>
    <s v="Real Scale Boosters"/>
    <s v="Yes"/>
    <s v="No"/>
    <n v="5"/>
    <x v="0"/>
    <s v="Fairing"/>
    <n v="9"/>
    <x v="3"/>
    <x v="0"/>
    <s v="false"/>
    <s v="Atlas V"/>
    <m/>
    <n v="2002"/>
    <m/>
    <m/>
    <m/>
    <m/>
    <m/>
  </r>
  <r>
    <s v="RSBfairingAtlas500"/>
    <x v="3041"/>
    <n v="2500"/>
    <n v="9500"/>
    <s v="The procedural fairing version of the aft Centaur Interstage Adapter (CIA) for the Atlas V 500 series. Typically used with a 500 series Atlas V fairing base encapsulating the entire Centaur upper stage. Place this interstage first, then snap the 500 series fairing base onto the &quot;gap&quot;."/>
    <s v="giganticRocketry"/>
    <s v="Real Scale Boosters"/>
    <s v="Yes"/>
    <s v="No"/>
    <n v="8"/>
    <x v="0"/>
    <s v="Interstage"/>
    <n v="9"/>
    <x v="3"/>
    <x v="0"/>
    <s v="false"/>
    <s v="Atlas V"/>
    <m/>
    <n v="2002"/>
    <m/>
    <m/>
    <m/>
    <m/>
    <m/>
  </r>
  <r>
    <s v="RSBinterstageAtlasCentaur500"/>
    <x v="3042"/>
    <n v="7500"/>
    <n v="10500"/>
    <s v="The aft Centaur Interstage Adapter (CIA) for the Atlas V 500 series. Typically used with a 500 series Atlas V fairing base encapsulating the entire Centaur upper stage. Place this interstage first, then snap the 500 series fairing base onto the &quot;gap&quot;."/>
    <s v="giganticRocketry"/>
    <s v="Real Scale Boosters"/>
    <s v="Yes"/>
    <s v="No"/>
    <n v="8"/>
    <x v="0"/>
    <s v="Interstage"/>
    <n v="9"/>
    <x v="3"/>
    <x v="0"/>
    <s v="false"/>
    <s v="Atlas V"/>
    <m/>
    <n v="2002"/>
    <m/>
    <m/>
    <m/>
    <m/>
    <m/>
  </r>
  <r>
    <s v="RSBfairingAtlasCentaur381"/>
    <x v="3043"/>
    <n v="2500"/>
    <n v="9500"/>
    <s v="The procedural fairing version of the forward Conical Interstage Structural Adapter (C-ISA) for Atlas V 500 series. Simply attach the 500 series interstage to the Centaur upper stage first, then snap this onto it. Then build the fairing around it."/>
    <s v="giganticRocketry"/>
    <s v="Real Scale Boosters"/>
    <s v="Yes"/>
    <s v="No"/>
    <n v="8"/>
    <x v="0"/>
    <s v="Fairing Base"/>
    <n v="9"/>
    <x v="3"/>
    <x v="0"/>
    <s v="false"/>
    <s v="Atlas V"/>
    <m/>
    <n v="2002"/>
    <m/>
    <m/>
    <m/>
    <m/>
    <m/>
  </r>
  <r>
    <s v="RSBatlasVboattail"/>
    <x v="3044"/>
    <n v="2500"/>
    <n v="2500"/>
    <s v="The forward Conical Interstage Structural Adapter (C-ISA) for Atlas V 500 series. Simply attach the 500 series interstage to the Centaur upper stage first, then snap this onto it. Payload fairing panels can then be attached to this base."/>
    <s v="heavyAerodynamics"/>
    <s v="Real Scale Boosters"/>
    <s v="Yes"/>
    <s v="No"/>
    <n v="5"/>
    <x v="0"/>
    <s v="Fairing Base"/>
    <n v="9"/>
    <x v="3"/>
    <x v="0"/>
    <s v="false"/>
    <s v="Atlas V"/>
    <m/>
    <n v="2002"/>
    <m/>
    <m/>
    <m/>
    <m/>
    <m/>
  </r>
  <r>
    <s v="RSB_PLF_AtlasV400_3"/>
    <x v="3045"/>
    <n v="1000"/>
    <n v="1000"/>
    <s v="The Extra Extended Payload Fairing (XEPF) for the Atlas V 400 series."/>
    <s v="heavyAerodynamics"/>
    <s v="Real Scale Boosters"/>
    <s v="Yes"/>
    <s v="No"/>
    <n v="5"/>
    <x v="0"/>
    <s v="Fairing"/>
    <m/>
    <x v="3"/>
    <x v="0"/>
    <s v="false"/>
    <s v="Atlas V"/>
    <m/>
    <n v="2002"/>
    <m/>
    <m/>
    <m/>
    <m/>
    <m/>
  </r>
  <r>
    <s v="RSB_PLF_AtlasV400_1"/>
    <x v="3046"/>
    <n v="1000"/>
    <n v="1000"/>
    <s v="The Large Payload Fairing (LPF) for the Atlas V 400 series."/>
    <s v="heavyAerodynamics"/>
    <s v="Real Scale Boosters"/>
    <s v="Yes"/>
    <s v="No"/>
    <n v="5"/>
    <x v="0"/>
    <s v="Fairing"/>
    <m/>
    <x v="3"/>
    <x v="0"/>
    <s v="false"/>
    <s v="Atlas V"/>
    <m/>
    <n v="2002"/>
    <m/>
    <m/>
    <m/>
    <m/>
    <m/>
  </r>
  <r>
    <s v="RSBinterstageAtlasCentaur400"/>
    <x v="3047"/>
    <n v="7500"/>
    <n v="10500"/>
    <s v="The Interstage Structural Adapter (ISA) for the Atlas V 400 series."/>
    <s v="giganticRocketry"/>
    <s v="Real Scale Boosters"/>
    <s v="Yes"/>
    <s v="No"/>
    <n v="8"/>
    <x v="0"/>
    <s v="Interstage"/>
    <n v="9"/>
    <x v="3"/>
    <x v="0"/>
    <s v="false"/>
    <s v="Atlas V"/>
    <m/>
    <n v="2002"/>
    <m/>
    <m/>
    <m/>
    <m/>
    <m/>
  </r>
  <r>
    <s v="RSB_PLF_AtlasV400_2"/>
    <x v="3048"/>
    <n v="1000"/>
    <n v="1000"/>
    <s v="The Extended Payload Fairing (EPF) for the Atlas V 400 series."/>
    <s v="heavyAerodynamics"/>
    <s v="Real Scale Boosters"/>
    <s v="Yes"/>
    <s v="No"/>
    <n v="5"/>
    <x v="0"/>
    <s v="Fairing"/>
    <m/>
    <x v="3"/>
    <x v="0"/>
    <s v="false"/>
    <s v="Atlas V"/>
    <m/>
    <n v="2002"/>
    <m/>
    <m/>
    <m/>
    <m/>
    <m/>
  </r>
  <r>
    <s v="FASAAtlasSLV3C"/>
    <x v="3049"/>
    <n v="500"/>
    <n v="10000"/>
    <s v="The fuel tank for the Atlas SLV-3C/D. Historically used with the Centaur D1 to send 1.75T (3C) or 1.80T (3D) to GTO.  Reduce fuel by 3t to setup the earlier 3C. (PART NOT COSTED BY RP-0 BUT IN CORRECT NODE)"/>
    <s v="advConstruction"/>
    <s v="FASA"/>
    <s v="Yes"/>
    <s v="Yes"/>
    <n v="4"/>
    <x v="0"/>
    <s v="Fuel Tank"/>
    <n v="5"/>
    <x v="0"/>
    <x v="0"/>
    <s v="true"/>
    <s v="Atlas SLV-3C"/>
    <m/>
    <n v="1967"/>
    <m/>
    <m/>
    <m/>
    <m/>
    <m/>
  </r>
  <r>
    <s v="FASAAtlasSLV3A"/>
    <x v="3050"/>
    <n v="450"/>
    <n v="9000"/>
    <s v="The fuel tank for the Atlas SLV-3A launcher.  Extended fuel tank for larger payloads."/>
    <s v="advConstruction"/>
    <s v="FASA"/>
    <s v="Yes"/>
    <s v="Yes"/>
    <n v="4"/>
    <x v="0"/>
    <s v="Fuel Tank"/>
    <n v="4"/>
    <x v="43"/>
    <x v="0"/>
    <s v="true"/>
    <s v="Atlas SLV-3A"/>
    <m/>
    <n v="1965"/>
    <m/>
    <m/>
    <m/>
    <m/>
    <m/>
  </r>
  <r>
    <s v="FASAMercuryAtlasLFTLong"/>
    <x v="3051"/>
    <n v="400"/>
    <n v="8000"/>
    <s v="The fuel tank for the Atlas SLV-3 launcher. Used with the Gemini Agena Target Vehicle."/>
    <s v="generalConstruction"/>
    <s v="FASA"/>
    <s v="Yes"/>
    <s v="Yes"/>
    <n v="3"/>
    <x v="0"/>
    <s v="Fuel Tank"/>
    <n v="4"/>
    <x v="43"/>
    <x v="0"/>
    <s v="true"/>
    <s v="Atlas SLV-3"/>
    <m/>
    <n v="1965"/>
    <m/>
    <m/>
    <m/>
    <m/>
    <m/>
  </r>
  <r>
    <s v="FASAAtlasLV3C"/>
    <x v="3052"/>
    <n v="400"/>
    <n v="8000"/>
    <s v="The fuel tank for the Atlas LV-3C. Historically used to loft the Centaur D1 into orbit, but has many uses."/>
    <s v="generalConstruction"/>
    <s v="FASA"/>
    <s v="Yes"/>
    <s v="Yes"/>
    <n v="3"/>
    <x v="0"/>
    <s v="Fuel Tank"/>
    <n v="4"/>
    <x v="60"/>
    <x v="0"/>
    <s v="true"/>
    <s v="Atlas LV-3C"/>
    <m/>
    <n v="1963"/>
    <m/>
    <m/>
    <m/>
    <m/>
    <m/>
  </r>
  <r>
    <s v="FASAAtlasII"/>
    <x v="3053"/>
    <n v="750"/>
    <n v="15000"/>
    <s v="The fuel tank for the Atlas II. Historically used with the Centaur D2 to send up to 3.8T to GTO."/>
    <s v="exoticAlloys"/>
    <s v="FASA"/>
    <s v="Yes"/>
    <s v="Yes"/>
    <n v="8"/>
    <x v="0"/>
    <s v="Fuel Tank"/>
    <n v="8"/>
    <x v="67"/>
    <x v="0"/>
    <s v="true"/>
    <s v="Atlas II"/>
    <m/>
    <n v="1989"/>
    <m/>
    <m/>
    <m/>
    <m/>
    <m/>
  </r>
  <r>
    <s v="FASAAtlasH"/>
    <x v="3054"/>
    <n v="500"/>
    <n v="10000"/>
    <s v="The fuel tank for the Atlas G/H/I. Historically used with the Centaur D1A to send up to 2.375T to GTO."/>
    <s v="nanolathing"/>
    <s v="FASA"/>
    <s v="Yes"/>
    <s v="Yes"/>
    <n v="7"/>
    <x v="0"/>
    <s v="Fuel Tank"/>
    <n v="8"/>
    <x v="4"/>
    <x v="0"/>
    <s v="true"/>
    <s v="Atlas G/H/I"/>
    <m/>
    <n v="1984"/>
    <m/>
    <m/>
    <m/>
    <m/>
    <m/>
  </r>
  <r>
    <s v="FASAMercuryFairing"/>
    <x v="3055"/>
    <n v="15"/>
    <n v="300"/>
    <s v="Part of the MA-2/3/5 Propulsion Unit, this is a decoupler/fairing for the booster engines of Atlas. Place this on top of the main engines, then add the boosters."/>
    <s v="basicConstruction"/>
    <s v="FASA"/>
    <s v="Yes"/>
    <s v="Yes"/>
    <n v="1.5"/>
    <x v="0"/>
    <s v="Decoupler"/>
    <m/>
    <x v="60"/>
    <x v="0"/>
    <s v="true"/>
    <s v="Atlas D"/>
    <m/>
    <n v="1962"/>
    <m/>
    <m/>
    <m/>
    <m/>
    <m/>
  </r>
  <r>
    <s v="RSBdecouplerAthenaPayload"/>
    <x v="3056"/>
    <n v="1500"/>
    <n v="3500"/>
    <s v="A payload attach fitting for the Athena launch vehicle family."/>
    <s v="metaMaterials"/>
    <s v="Real Scale Boosters"/>
    <s v="Yes"/>
    <s v="No"/>
    <n v="7"/>
    <x v="0"/>
    <s v="Payload"/>
    <n v="9"/>
    <x v="67"/>
    <x v="0"/>
    <s v="false"/>
    <s v="Athena"/>
    <m/>
    <n v="1995"/>
    <m/>
    <m/>
    <m/>
    <m/>
    <m/>
  </r>
  <r>
    <s v="Maxurpod"/>
    <x v="3057"/>
    <n v="15000"/>
    <n v="300000"/>
    <s v="Large Satellite Bus for your bigger satellites in orbit."/>
    <s v="advUnmanned"/>
    <s v="AIES"/>
    <s v="Yes"/>
    <s v="Yes"/>
    <n v="7"/>
    <x v="1"/>
    <s v="Probe"/>
    <m/>
    <x v="198"/>
    <x v="0"/>
    <s v="true"/>
    <s v="Boeing 702 Satellite"/>
    <m/>
    <n v="1999"/>
    <m/>
    <m/>
    <m/>
    <m/>
    <m/>
  </r>
  <r>
    <s v="RSB_Athena_OAM_Interstage"/>
    <x v="3058"/>
    <n v="750"/>
    <n v="3500"/>
    <s v="The interstage adapter for the Orbital Adjustment Module of the Athena launch vehicle family."/>
    <s v="metaMaterials"/>
    <s v="Real Scale Boosters"/>
    <s v="Yes"/>
    <s v="No"/>
    <n v="7"/>
    <x v="0"/>
    <s v="Interstage"/>
    <m/>
    <x v="67"/>
    <x v="0"/>
    <s v="false"/>
    <s v="Athena"/>
    <m/>
    <n v="1995"/>
    <m/>
    <m/>
    <m/>
    <m/>
    <m/>
  </r>
  <r>
    <s v="RSB_PLF_Athena92"/>
    <x v="3059"/>
    <n v="700"/>
    <n v="1000"/>
    <s v="The Model 92 payload fairing for the Athena launch vehicle family."/>
    <s v="heavyAerodynamics"/>
    <s v="Real Scale Boosters"/>
    <s v="Yes"/>
    <s v="No"/>
    <n v="5"/>
    <x v="0"/>
    <s v="Fairing"/>
    <m/>
    <x v="67"/>
    <x v="0"/>
    <s v="false"/>
    <s v="Athena"/>
    <m/>
    <n v="1995"/>
    <m/>
    <m/>
    <m/>
    <m/>
    <m/>
  </r>
  <r>
    <s v="Typhoon?Cockpit"/>
    <x v="3060"/>
    <n v="1000"/>
    <n v="2600"/>
    <s v="Check your orbital trajectory and the name of the pilot while dodging missiles. Features air intakes under the nose for more compact design. (PART NOT SUPPORTED BY RP-0 OR RO)"/>
    <s v="supersonicFlight"/>
    <s v="Aviation Cockpits"/>
    <s v="No"/>
    <s v="No"/>
    <n v="3"/>
    <x v="11"/>
    <s v="Cockpit"/>
    <n v="9"/>
    <x v="202"/>
    <x v="0"/>
    <s v="false"/>
    <s v="Eurofighter"/>
    <m/>
    <n v="1994"/>
    <m/>
    <m/>
    <m/>
    <m/>
    <m/>
  </r>
  <r>
    <s v="Star-27"/>
    <x v="3061"/>
    <m/>
    <m/>
    <m/>
    <m/>
    <s v="Engine_Config"/>
    <s v="Yes"/>
    <m/>
    <e v="#N/A"/>
    <x v="4"/>
    <m/>
    <m/>
    <x v="54"/>
    <x v="0"/>
    <m/>
    <s v="Satellites"/>
    <s v="Star-27"/>
    <n v="1976"/>
    <m/>
    <m/>
    <m/>
    <m/>
    <m/>
  </r>
  <r>
    <s v="Star-3"/>
    <x v="3062"/>
    <m/>
    <m/>
    <m/>
    <m/>
    <s v="Engine_Config"/>
    <s v="Yes"/>
    <m/>
    <e v="#N/A"/>
    <x v="4"/>
    <m/>
    <m/>
    <x v="90"/>
    <x v="0"/>
    <m/>
    <s v="Mars Exploration Rover"/>
    <s v="Star-3"/>
    <n v="2003"/>
    <m/>
    <m/>
    <m/>
    <m/>
    <m/>
  </r>
  <r>
    <s v="LargeOMS"/>
    <x v="3063"/>
    <n v="300"/>
    <n v="6000"/>
    <s v="German pressure-fed vacuum engine burning Aerozine50 and NTO. Used on the stage of the same name on the Europa I and II launch vehicles. Diameter: [2.0 m]. Plume configured by RealPlume."/>
    <s v="advRocketry"/>
    <s v="Ven Stock Revamp"/>
    <s v="Yes"/>
    <s v="Yes"/>
    <n v="3"/>
    <x v="13"/>
    <s v="RCS Engine"/>
    <m/>
    <x v="91"/>
    <x v="0"/>
    <s v="true"/>
    <s v="Europa"/>
    <s v="Astris"/>
    <n v="1968"/>
    <m/>
    <m/>
    <m/>
    <m/>
    <m/>
  </r>
  <r>
    <s v="rn_uda"/>
    <x v="3064"/>
    <n v="1975"/>
    <n v="5000"/>
    <s v="Docking adapter for Apollo-Soyuz Test Project. Attach an APAS075 to one side and either the FASA LEM docking cone or the Skylab one. (PART NOT COSTED BY RP-0 BUT IN CORRECT NODE)"/>
    <s v="advFlightControl"/>
    <s v="RN Soyuz"/>
    <s v="Yes"/>
    <s v="No Cost"/>
    <n v="4"/>
    <x v="13"/>
    <s v="Docking"/>
    <m/>
    <x v="37"/>
    <x v="0"/>
    <s v="false"/>
    <s v="ASTP"/>
    <m/>
    <n v="1972"/>
    <m/>
    <m/>
    <m/>
    <m/>
    <m/>
  </r>
  <r>
    <s v="dmASERT"/>
    <x v="3065"/>
    <n v="6500"/>
    <n v="20000"/>
    <s v="The ASERT is an asteroid-only experiment used to study the interior composition of asteroids. It must be paired with a second module placed on the opposite side of an asteroid. When two modules are properly positioned the experiment can be conducted with the science amount dependent on how much of the asteroid the signal passed through. (PART NOT SUPPORTED BY RP-0 OR RO)"/>
    <s v="actuators"/>
    <s v="Dmagic Orbital Science"/>
    <s v="No"/>
    <s v="No"/>
    <n v="5"/>
    <x v="7"/>
    <m/>
    <m/>
    <x v="11"/>
    <x v="1"/>
    <m/>
    <m/>
    <m/>
    <m/>
    <m/>
    <m/>
    <m/>
    <m/>
    <m/>
  </r>
  <r>
    <s v="eos_tdrs"/>
    <x v="3066"/>
    <n v="4857"/>
    <n v="97159"/>
    <s v="Earth Observing System TDRS-H/I/J/K/L/M/N Plume configured by RealPlume."/>
    <s v="artificialIntelligence"/>
    <s v="RN US Probes"/>
    <s v="Yes"/>
    <s v="Yes"/>
    <n v="10"/>
    <x v="1"/>
    <s v="Probe"/>
    <m/>
    <x v="198"/>
    <x v="0"/>
    <s v="true"/>
    <s v="TDRS H-N"/>
    <m/>
    <n v="2000"/>
    <m/>
    <m/>
    <m/>
    <m/>
    <m/>
  </r>
  <r>
    <s v="Star-30BP"/>
    <x v="3067"/>
    <m/>
    <m/>
    <m/>
    <m/>
    <s v="Engine_Config"/>
    <s v="Yes"/>
    <m/>
    <e v="#N/A"/>
    <x v="4"/>
    <m/>
    <n v="8"/>
    <x v="6"/>
    <x v="0"/>
    <m/>
    <m/>
    <s v="Star-30"/>
    <n v="1984"/>
    <m/>
    <m/>
    <m/>
    <m/>
    <m/>
  </r>
  <r>
    <s v="ASET_LL"/>
    <x v="3068"/>
    <n v="450"/>
    <n v="4100"/>
    <s v=" (PART NOT SUPPORTED BY RP-0 OR RO)"/>
    <s v="advLanding"/>
    <s v="ALCOR"/>
    <s v="No"/>
    <s v="No"/>
    <s v="REM"/>
    <x v="7"/>
    <m/>
    <m/>
    <x v="11"/>
    <x v="1"/>
    <m/>
    <m/>
    <m/>
    <m/>
    <m/>
    <m/>
    <m/>
    <m/>
    <m/>
  </r>
  <r>
    <s v="avionicsNoseCone"/>
    <x v="3069"/>
    <n v="200"/>
    <n v="4000"/>
    <s v="Have you ever wanted to impress your peers by showing off your elite flying skills, but lacked the skills to become a trained pilot? C7 Aerospace's Fly-By-Wire Avionics Hub is the solution! This module allows even the most minimally trained crew to fly like an Ace! WARNING: This module cannot operate autonomously. Warranty void if attempting to do so. WARNING: Module contains no internal gyroscopes or control systems (control actuators sold separately). WARNING: Warranty void without proper use of C7 Aerospace Brand Sickness Bags (sold separately, currently out of stock)."/>
    <s v="unmannedTech"/>
    <s v="Squad"/>
    <s v="Yes"/>
    <s v="Yes"/>
    <n v="6"/>
    <x v="1"/>
    <s v="Probe"/>
    <m/>
    <x v="198"/>
    <x v="0"/>
    <s v="true"/>
    <m/>
    <m/>
    <n v="2001"/>
    <s v="Base on era of X-43"/>
    <m/>
    <m/>
    <m/>
    <m/>
  </r>
  <r>
    <s v="Ariane6_Fairing"/>
    <x v="3070"/>
    <n v="225"/>
    <n v="1000"/>
    <s v="A fairing to protect payload."/>
    <s v="experimentalRocketry"/>
    <s v="ESA Launchers"/>
    <s v="Yes"/>
    <s v="No"/>
    <n v="7"/>
    <x v="0"/>
    <s v="Fairing"/>
    <n v="10"/>
    <x v="114"/>
    <x v="0"/>
    <s v="false"/>
    <s v="Ariane 6"/>
    <m/>
    <n v="2020"/>
    <m/>
    <m/>
    <m/>
    <m/>
    <m/>
  </r>
  <r>
    <s v="RSBdecouplerArianeV"/>
    <x v="3071"/>
    <n v="7500"/>
    <n v="10500"/>
    <s v="The EPC/ESC-A interstage adapter and control system for the Ariane 5 launch vehicle family. Includes avionics and RCS thrusters for pitch/roll control of the EPC-E stage after booster separation and for precise injection of the ESC-A upper stage."/>
    <s v="experimentalRocketry"/>
    <s v="Real Scale Boosters"/>
    <s v="Yes"/>
    <s v="No"/>
    <n v="7"/>
    <x v="0"/>
    <s v="Decoupler"/>
    <m/>
    <x v="3"/>
    <x v="0"/>
    <s v="false"/>
    <s v="Ariane 5"/>
    <m/>
    <n v="2002"/>
    <m/>
    <m/>
    <m/>
    <m/>
    <m/>
  </r>
  <r>
    <s v="RSBdecouplerSylda5x49"/>
    <x v="3072"/>
    <n v="7500"/>
    <n v="10500"/>
    <s v="The standard version of the SYLDA5 carrying structure (4.9 m)."/>
    <s v="experimentalRocketry"/>
    <s v="Real Scale Boosters"/>
    <s v="Yes"/>
    <s v="No"/>
    <n v="7"/>
    <x v="0"/>
    <s v="Payload"/>
    <n v="9"/>
    <x v="3"/>
    <x v="0"/>
    <s v="false"/>
    <s v="Ariane 5"/>
    <m/>
    <n v="2002"/>
    <m/>
    <m/>
    <m/>
    <m/>
    <m/>
  </r>
  <r>
    <s v="RSBdecouplerSylda5x70"/>
    <x v="3073"/>
    <n v="7500"/>
    <n v="10500"/>
    <s v="The extra extended version of the SYLDA5 carrying structure (7 m)."/>
    <s v="experimentalRocketry"/>
    <s v="Real Scale Boosters"/>
    <s v="Yes"/>
    <s v="No"/>
    <n v="7"/>
    <x v="0"/>
    <s v="Payload"/>
    <n v="9"/>
    <x v="3"/>
    <x v="0"/>
    <s v="false"/>
    <s v="Ariane 5"/>
    <m/>
    <n v="2002"/>
    <m/>
    <m/>
    <m/>
    <m/>
    <m/>
  </r>
  <r>
    <s v="DecouplerSylda"/>
    <x v="3074"/>
    <n v="200"/>
    <n v="200"/>
    <s v="A stack decoupler for payloads releasing."/>
    <s v="veryHeavyRocketry"/>
    <s v="ESA Launchers"/>
    <s v="Yes"/>
    <s v="No"/>
    <n v="6"/>
    <x v="0"/>
    <s v="Decoupler"/>
    <m/>
    <x v="3"/>
    <x v="0"/>
    <s v="false"/>
    <s v="Ariane 5"/>
    <m/>
    <n v="2002"/>
    <m/>
    <m/>
    <m/>
    <m/>
    <m/>
  </r>
  <r>
    <s v="Sylda"/>
    <x v="3075"/>
    <n v="200"/>
    <n v="1000"/>
    <s v="A system to place 2 payloads in the Ariane 5 fairing."/>
    <s v="veryHeavyRocketry"/>
    <s v="ESA Launchers"/>
    <s v="Yes"/>
    <s v="No"/>
    <n v="6"/>
    <x v="0"/>
    <s v="Payload"/>
    <n v="9"/>
    <x v="3"/>
    <x v="0"/>
    <s v="false"/>
    <s v="Ariane 5"/>
    <m/>
    <n v="2002"/>
    <m/>
    <m/>
    <m/>
    <m/>
    <m/>
  </r>
  <r>
    <s v="Ariane5_FairingSmall"/>
    <x v="3076"/>
    <n v="225"/>
    <n v="200"/>
    <s v="A small fairing for small payloads."/>
    <s v="veryHeavyRocketry"/>
    <s v="ESA Launchers"/>
    <s v="Yes"/>
    <s v="No"/>
    <n v="6"/>
    <x v="0"/>
    <s v="Fairing"/>
    <m/>
    <x v="67"/>
    <x v="0"/>
    <s v="false"/>
    <s v="Ariane 5"/>
    <m/>
    <n v="1996"/>
    <m/>
    <m/>
    <m/>
    <m/>
    <m/>
  </r>
  <r>
    <s v="Ariane5_RadialDecoupler"/>
    <x v="3077"/>
    <n v="225"/>
    <n v="500"/>
    <s v="A radial decoupler to jettison EAP (SRB)."/>
    <s v="veryHeavyRocketry"/>
    <s v="ESA Launchers"/>
    <s v="Yes"/>
    <s v="No"/>
    <n v="6"/>
    <x v="0"/>
    <s v="Decoupler"/>
    <m/>
    <x v="67"/>
    <x v="0"/>
    <s v="false"/>
    <s v="Ariane 5"/>
    <m/>
    <n v="1996"/>
    <m/>
    <m/>
    <m/>
    <m/>
    <m/>
  </r>
  <r>
    <s v="RSBfairingArianeV5m"/>
    <x v="3078"/>
    <n v="2500"/>
    <n v="9500"/>
    <s v="A 5.4 meter procedural payload fairing base designed for the Ariane 5 launch vehicle."/>
    <s v="heavyAerodynamics"/>
    <s v="Real Scale Boosters"/>
    <s v="Yes"/>
    <s v="No"/>
    <n v="5"/>
    <x v="0"/>
    <s v="Fairing Base"/>
    <m/>
    <x v="67"/>
    <x v="0"/>
    <s v="false"/>
    <s v="Ariane 5"/>
    <m/>
    <n v="1996"/>
    <m/>
    <m/>
    <m/>
    <m/>
    <m/>
  </r>
  <r>
    <s v="RSBdecouplerArianeVpayload3"/>
    <x v="3079"/>
    <n v="7500"/>
    <n v="10500"/>
    <s v="A 2.5 meter Payload Adapter System for the Ariane 5 launch vehicle family."/>
    <s v="experimentalRocketry"/>
    <s v="Real Scale Boosters"/>
    <s v="Yes"/>
    <s v="No"/>
    <n v="7"/>
    <x v="0"/>
    <s v="Payload"/>
    <n v="9"/>
    <x v="67"/>
    <x v="0"/>
    <s v="false"/>
    <s v="Ariane 5"/>
    <m/>
    <n v="1996"/>
    <m/>
    <m/>
    <m/>
    <m/>
    <m/>
  </r>
  <r>
    <s v="RSBdecouplerArianeVpayload2"/>
    <x v="3080"/>
    <n v="7500"/>
    <n v="10500"/>
    <s v="A 1.875 meter Payload Adapter System for the Ariane 5 launch vehicle family."/>
    <s v="experimentalRocketry"/>
    <s v="Real Scale Boosters"/>
    <s v="Yes"/>
    <s v="No"/>
    <n v="7"/>
    <x v="0"/>
    <s v="Payload"/>
    <n v="9"/>
    <x v="67"/>
    <x v="0"/>
    <s v="false"/>
    <s v="Ariane 5"/>
    <m/>
    <n v="1996"/>
    <m/>
    <m/>
    <m/>
    <m/>
    <m/>
  </r>
  <r>
    <s v="RSBdecouplerArianeVpayload1"/>
    <x v="3081"/>
    <n v="7500"/>
    <n v="10500"/>
    <s v="A 1.25 meter Payload Adapter System for the Ariane 5 launch vehicle family."/>
    <s v="experimentalRocketry"/>
    <s v="Real Scale Boosters"/>
    <s v="Yes"/>
    <s v="No"/>
    <n v="7"/>
    <x v="0"/>
    <s v="Payload"/>
    <n v="9"/>
    <x v="67"/>
    <x v="0"/>
    <s v="false"/>
    <s v="Ariane 5"/>
    <m/>
    <n v="1996"/>
    <m/>
    <m/>
    <m/>
    <m/>
    <m/>
  </r>
  <r>
    <s v="RSBnoseconeArianeVSRB"/>
    <x v="3082"/>
    <n v="7000"/>
    <n v="35000"/>
    <s v="The nose cone for the Ariane 5 P241A EAP. Contains separation motors to help prevent recontact after booster separation. Plume configured by RealPlume."/>
    <s v="experimentalRocketry"/>
    <s v="Real Scale Boosters"/>
    <s v="Yes"/>
    <s v="No"/>
    <n v="7"/>
    <x v="0"/>
    <s v="Nosecone"/>
    <n v="9"/>
    <x v="3"/>
    <x v="0"/>
    <s v="false"/>
    <s v="Ariane 5"/>
    <m/>
    <n v="2002"/>
    <m/>
    <m/>
    <m/>
    <m/>
    <m/>
  </r>
  <r>
    <s v="RSBtankArianeVescA"/>
    <x v="3083"/>
    <n v="25000"/>
    <n v="125000"/>
    <s v="The second stage of the Ariane 5 launch vehicle family (ESC-A variant). Contains guidance capability."/>
    <s v="experimentalRocketry"/>
    <s v="Real Scale Boosters"/>
    <s v="Yes"/>
    <s v="No"/>
    <n v="7"/>
    <x v="0"/>
    <s v="Fuel Tank"/>
    <n v="9"/>
    <x v="3"/>
    <x v="0"/>
    <s v="false"/>
    <s v="Ariane 5"/>
    <m/>
    <n v="2002"/>
    <m/>
    <m/>
    <m/>
    <m/>
    <m/>
  </r>
  <r>
    <s v="Ariane5_EPS"/>
    <x v="3084"/>
    <n v="2250"/>
    <n v="10000"/>
    <s v="The EPS is the second stage of the Ariane 5."/>
    <s v="veryHeavyRocketry"/>
    <s v="ESA Launchers"/>
    <s v="Yes"/>
    <s v="No"/>
    <n v="6"/>
    <x v="12"/>
    <s v="US w/Engines"/>
    <m/>
    <x v="36"/>
    <x v="0"/>
    <s v="false"/>
    <s v="Ariane 5"/>
    <m/>
    <n v="1996"/>
    <m/>
    <m/>
    <m/>
    <m/>
    <m/>
  </r>
  <r>
    <s v="RSBtankArianeVcore"/>
    <x v="3085"/>
    <n v="40500"/>
    <n v="75000"/>
    <s v="The evolved cryogenic main stage of the Ariane 5 launch vehicle."/>
    <s v="experimentalRocketry"/>
    <s v="Real Scale Boosters"/>
    <s v="Yes"/>
    <s v="No"/>
    <n v="7"/>
    <x v="0"/>
    <s v="Fuel Tank"/>
    <n v="9"/>
    <x v="3"/>
    <x v="0"/>
    <s v="false"/>
    <s v="Ariane 5"/>
    <m/>
    <n v="2002"/>
    <m/>
    <m/>
    <m/>
    <m/>
    <m/>
  </r>
  <r>
    <s v="Ariane5_tank"/>
    <x v="3086"/>
    <n v="2250"/>
    <n v="24000"/>
    <s v="The EPC is the main stage of Ariane 5. It's a huge fuel tank."/>
    <s v="veryHeavyRocketry"/>
    <s v="ESA Launchers"/>
    <s v="Yes"/>
    <s v="No"/>
    <n v="6"/>
    <x v="0"/>
    <s v="Fuel Tank"/>
    <n v="9"/>
    <x v="67"/>
    <x v="0"/>
    <s v="false"/>
    <s v="Ariane 5"/>
    <m/>
    <n v="1996"/>
    <m/>
    <m/>
    <m/>
    <m/>
    <m/>
  </r>
  <r>
    <s v="Ariane5_engine"/>
    <x v="3087"/>
    <n v="6400"/>
    <n v="320000"/>
    <s v="The Vulcain II is the engine of the Ariane 5 cryogenic stage."/>
    <s v="veryHeavyRocketry"/>
    <s v="ESA Launchers"/>
    <s v="Yes"/>
    <s v="Yes"/>
    <n v="6"/>
    <x v="8"/>
    <s v="FS Engine"/>
    <m/>
    <x v="35"/>
    <x v="0"/>
    <s v="true"/>
    <s v="Ariane 5"/>
    <m/>
    <n v="1996"/>
    <m/>
    <s v="Same as other Vulcain"/>
    <d v="2017-05-16T00:00:00"/>
    <m/>
    <m/>
  </r>
  <r>
    <s v="RSB_PLF_ArianeV5m"/>
    <x v="3088"/>
    <n v="1000"/>
    <n v="1000"/>
    <s v="The 5.4 meter graphite epoxy composite payload fairing for the Ariane 5 launch vehicle family."/>
    <s v="heavyAerodynamics"/>
    <s v="Real Scale Boosters"/>
    <s v="Yes"/>
    <s v="No"/>
    <n v="5"/>
    <x v="0"/>
    <s v="Fairing"/>
    <m/>
    <x v="3"/>
    <x v="0"/>
    <s v="false"/>
    <s v="Ariane 5"/>
    <m/>
    <n v="2002"/>
    <m/>
    <m/>
    <m/>
    <m/>
    <m/>
  </r>
  <r>
    <s v="RSBadapterArianeV5m"/>
    <x v="3089"/>
    <n v="7500"/>
    <n v="10500"/>
    <s v="A 5 meter generic payload adapter for the Ariane 5 launch vehicle family. Note: it does not include a decoupler!"/>
    <s v="experimentalRocketry"/>
    <s v="Real Scale Boosters"/>
    <s v="Yes"/>
    <s v="No"/>
    <n v="7"/>
    <x v="0"/>
    <s v="Payload"/>
    <n v="9"/>
    <x v="3"/>
    <x v="0"/>
    <s v="false"/>
    <s v="Ariane 5"/>
    <m/>
    <n v="2002"/>
    <m/>
    <m/>
    <m/>
    <m/>
    <m/>
  </r>
  <r>
    <s v="Ariane5_NoseCone"/>
    <x v="3090"/>
    <n v="200"/>
    <n v="1000"/>
    <s v="A small nosecone to put on the top of EAPs, to permit a better jettison and land smoothly with a parachute."/>
    <s v="veryHeavyRocketry"/>
    <s v="ESA Launchers"/>
    <s v="Yes"/>
    <s v="No"/>
    <n v="6"/>
    <x v="0"/>
    <s v="Nosecone"/>
    <n v="9"/>
    <x v="67"/>
    <x v="0"/>
    <s v="false"/>
    <s v="Ariane 5"/>
    <m/>
    <n v="1996"/>
    <m/>
    <m/>
    <m/>
    <m/>
    <m/>
  </r>
  <r>
    <s v="Ariane5_FairingBig"/>
    <x v="3091"/>
    <n v="225"/>
    <n v="200"/>
    <s v="A big fairing for big payload."/>
    <s v="veryHeavyRocketry"/>
    <s v="ESA Launchers"/>
    <s v="Yes"/>
    <s v="No"/>
    <n v="6"/>
    <x v="0"/>
    <s v="Fairing"/>
    <m/>
    <x v="67"/>
    <x v="0"/>
    <s v="false"/>
    <s v="Ariane 5"/>
    <m/>
    <n v="1996"/>
    <m/>
    <m/>
    <m/>
    <m/>
    <m/>
  </r>
  <r>
    <s v="Ariane4NoseCone2"/>
    <x v="3092"/>
    <n v="200"/>
    <n v="100"/>
    <s v="A small nosecone to put on the top of solid booster, to permit a better jettison."/>
    <s v="heavierRocketry"/>
    <s v="ESA Launchers"/>
    <s v="Yes"/>
    <s v="No"/>
    <n v="5"/>
    <x v="0"/>
    <s v="Nosecone"/>
    <n v="8"/>
    <x v="67"/>
    <x v="0"/>
    <s v="false"/>
    <s v="Ariane 4"/>
    <m/>
    <n v="1988"/>
    <m/>
    <m/>
    <m/>
    <m/>
    <m/>
  </r>
  <r>
    <s v="Ariane4RadialDecoupler"/>
    <x v="3093"/>
    <n v="225"/>
    <n v="500"/>
    <s v="A radial decoupler to jettison SRB."/>
    <s v="heavierRocketry"/>
    <s v="ESA Launchers"/>
    <s v="Yes"/>
    <s v="No"/>
    <n v="5"/>
    <x v="0"/>
    <s v="Decoupler"/>
    <m/>
    <x v="67"/>
    <x v="0"/>
    <s v="false"/>
    <s v="Ariane 4"/>
    <m/>
    <n v="1988"/>
    <m/>
    <m/>
    <m/>
    <m/>
    <m/>
  </r>
  <r>
    <s v="Ariane4Srb"/>
    <x v="3094"/>
    <n v="450"/>
    <n v="5000"/>
    <m/>
    <s v="heavierRocketry"/>
    <s v="ESA Launchers"/>
    <s v="Yes"/>
    <s v="No"/>
    <n v="5"/>
    <x v="4"/>
    <s v="SRB"/>
    <m/>
    <x v="68"/>
    <x v="0"/>
    <s v="false"/>
    <s v="Ariane 4"/>
    <m/>
    <n v="1988"/>
    <m/>
    <m/>
    <m/>
    <m/>
    <m/>
  </r>
  <r>
    <s v="Ariane4LiquidBooster"/>
    <x v="3095"/>
    <n v="850"/>
    <n v="700"/>
    <m/>
    <s v="heavierRocketry"/>
    <s v="ESA Launchers"/>
    <s v="Yes"/>
    <s v="No"/>
    <n v="5"/>
    <x v="12"/>
    <s v="FS Engine"/>
    <m/>
    <x v="46"/>
    <x v="0"/>
    <s v="false"/>
    <s v="Ariane 4"/>
    <m/>
    <n v="1988"/>
    <m/>
    <m/>
    <m/>
    <m/>
    <m/>
  </r>
  <r>
    <s v="Ariane4NoseCone"/>
    <x v="3096"/>
    <n v="200"/>
    <n v="100"/>
    <s v="A small nosecone to put on the top of liquid booster, to permit a better jettison."/>
    <s v="heavierRocketry"/>
    <s v="ESA Launchers"/>
    <s v="Yes"/>
    <s v="No"/>
    <n v="5"/>
    <x v="0"/>
    <s v="Nosecone"/>
    <n v="8"/>
    <x v="67"/>
    <x v="0"/>
    <s v="false"/>
    <s v="Ariane 4"/>
    <m/>
    <n v="1988"/>
    <m/>
    <m/>
    <m/>
    <m/>
    <m/>
  </r>
  <r>
    <s v="Ariane4Stage1"/>
    <x v="3097"/>
    <n v="4800"/>
    <n v="8000"/>
    <s v="The first stage of Ariane 4 powered by 4 Vulcain V engines."/>
    <s v="heavierRocketry"/>
    <s v="ESA Launchers"/>
    <s v="Yes"/>
    <s v="No"/>
    <n v="5"/>
    <x v="8"/>
    <s v="FS w/Engines"/>
    <m/>
    <x v="73"/>
    <x v="0"/>
    <s v="false"/>
    <s v="Ariane 4"/>
    <m/>
    <n v="1988"/>
    <m/>
    <m/>
    <m/>
    <m/>
    <m/>
  </r>
  <r>
    <s v="Ariane4Stage3"/>
    <x v="3098"/>
    <n v="1800"/>
    <n v="8000"/>
    <s v="The cryogenic third stage of the variety used in the majority of Ariane 4 launches. Powered by a HM7B++ engine, and equiped with small attitude control thrusters fueled with gaseous hydrogen (boil-off from the main tank)."/>
    <s v="heavierRocketry"/>
    <s v="ESA Launchers"/>
    <s v="Yes"/>
    <s v="No"/>
    <n v="5"/>
    <x v="8"/>
    <s v="US w/Engines"/>
    <m/>
    <x v="73"/>
    <x v="0"/>
    <s v="false"/>
    <s v="Ariane 4"/>
    <m/>
    <n v="1988"/>
    <m/>
    <m/>
    <m/>
    <m/>
    <m/>
  </r>
  <r>
    <s v="Ariane4Sylda"/>
    <x v="3099"/>
    <n v="200"/>
    <n v="500"/>
    <s v="A system to place 2 payloads in the Ariane 4 fairing."/>
    <s v="heavierRocketry"/>
    <s v="ESA Launchers"/>
    <s v="Yes"/>
    <s v="No"/>
    <n v="5"/>
    <x v="0"/>
    <s v="Payload"/>
    <n v="8"/>
    <x v="4"/>
    <x v="0"/>
    <s v="false"/>
    <s v="Ariane 3"/>
    <m/>
    <n v="1984"/>
    <m/>
    <m/>
    <m/>
    <m/>
    <m/>
  </r>
  <r>
    <s v="Ariane4Stage2"/>
    <x v="3100"/>
    <n v="1800"/>
    <n v="8000"/>
    <s v="Nearly nothing changed since Ariane 1."/>
    <s v="heavierRocketry"/>
    <s v="ESA Launchers"/>
    <s v="Yes"/>
    <s v="No"/>
    <n v="5"/>
    <x v="12"/>
    <s v="US w/Engines"/>
    <m/>
    <x v="71"/>
    <x v="0"/>
    <s v="false"/>
    <s v="Ariane 3"/>
    <m/>
    <n v="1984"/>
    <m/>
    <m/>
    <m/>
    <m/>
    <m/>
  </r>
  <r>
    <s v="Ariane4Fairing"/>
    <x v="3101"/>
    <n v="225"/>
    <n v="500"/>
    <s v="A fairing to protect the payload."/>
    <s v="heavierRocketry"/>
    <s v="ESA Launchers"/>
    <s v="Yes"/>
    <s v="No"/>
    <n v="5"/>
    <x v="0"/>
    <s v="Fairing"/>
    <m/>
    <x v="4"/>
    <x v="0"/>
    <s v="false"/>
    <s v="Ariane 3"/>
    <m/>
    <n v="1984"/>
    <m/>
    <m/>
    <m/>
    <m/>
    <m/>
  </r>
  <r>
    <s v="Ariane4Decoupler2"/>
    <x v="3102"/>
    <n v="600"/>
    <n v="100"/>
    <s v="Just a stack decoupler with tiny retro-SRBs."/>
    <s v="heavierRocketry"/>
    <s v="ESA Launchers"/>
    <s v="Yes"/>
    <s v="No"/>
    <n v="5"/>
    <x v="0"/>
    <s v="Decoupler"/>
    <m/>
    <x v="4"/>
    <x v="0"/>
    <s v="false"/>
    <s v="Ariane 3"/>
    <m/>
    <n v="1984"/>
    <m/>
    <m/>
    <m/>
    <m/>
    <m/>
  </r>
  <r>
    <s v="Ariane4Decoupler1"/>
    <x v="3103"/>
    <n v="600"/>
    <n v="100"/>
    <s v="Just a stack decoupler with tiny retro-SRBs."/>
    <s v="heavierRocketry"/>
    <s v="ESA Launchers"/>
    <s v="Yes"/>
    <s v="No"/>
    <n v="5"/>
    <x v="0"/>
    <s v="Decoupler"/>
    <m/>
    <x v="4"/>
    <x v="0"/>
    <s v="false"/>
    <s v="Ariane 3"/>
    <m/>
    <n v="1984"/>
    <m/>
    <m/>
    <m/>
    <m/>
    <m/>
  </r>
  <r>
    <s v="Ariane3Stage1"/>
    <x v="3104"/>
    <n v="2500"/>
    <n v="4000"/>
    <s v="The first stage of Ariane 3 is powered by 4 Vulcain V engines. (PART NOT SUPPORTED BY RP-0 OR RO)"/>
    <s v="basicRocketry"/>
    <s v="ESA Launchers"/>
    <s v="No"/>
    <s v="No"/>
    <n v="1"/>
    <x v="7"/>
    <m/>
    <m/>
    <x v="11"/>
    <x v="1"/>
    <s v="false"/>
    <s v="Ariane 3"/>
    <m/>
    <n v="1984"/>
    <m/>
    <m/>
    <m/>
    <m/>
    <m/>
  </r>
  <r>
    <s v="Ariane3Stage3"/>
    <x v="3105"/>
    <n v="1800"/>
    <n v="8000"/>
    <s v="A small liquid fuel engine to circle orbit. (PART NOT SUPPORTED BY RP-0 OR RO)"/>
    <s v="heavierRocketry"/>
    <s v="ESA Launchers"/>
    <s v="No"/>
    <s v="No"/>
    <n v="5"/>
    <x v="7"/>
    <m/>
    <m/>
    <x v="11"/>
    <x v="1"/>
    <s v="false"/>
    <s v="Ariane 3"/>
    <m/>
    <n v="1984"/>
    <m/>
    <m/>
    <m/>
    <m/>
    <m/>
  </r>
  <r>
    <s v="argon-25-1"/>
    <x v="3106"/>
    <n v="115.068"/>
    <n v="425000"/>
    <s v="Originally designed to hold propane fuel for the KSC's kitchens, this tank was repurposed (stolen) by an Argyle engineer (janitor) and converted to hold his favourite noble gases. (PART NOT SUPPORTED BY RP-0 OR RO)"/>
    <s v="highPerformanceFuelSystems"/>
    <s v="Near Future Propulsion"/>
    <s v="No"/>
    <s v="No"/>
    <n v="6"/>
    <x v="7"/>
    <m/>
    <m/>
    <x v="11"/>
    <x v="1"/>
    <m/>
    <m/>
    <m/>
    <m/>
    <m/>
    <m/>
    <m/>
    <m/>
    <m/>
  </r>
  <r>
    <s v="argon-25-2"/>
    <x v="3107"/>
    <n v="1"/>
    <n v="425000"/>
    <s v="The ARG-300K is the sub-pinnacle of Argyle Argonics' tank line. It's pretty big and reasonably solid."/>
    <s v="highPerformanceFuelSystems"/>
    <s v="Near Future Propulsion"/>
    <s v="Yes"/>
    <s v="No"/>
    <n v="6"/>
    <x v="14"/>
    <s v="Fuel Tank"/>
    <n v="9"/>
    <x v="25"/>
    <x v="0"/>
    <s v="false"/>
    <m/>
    <m/>
    <n v="1998"/>
    <m/>
    <m/>
    <m/>
    <m/>
    <m/>
  </r>
  <r>
    <s v="argon-25-3"/>
    <x v="3108"/>
    <n v="1"/>
    <n v="425000"/>
    <s v="Budget cutbacks at space agencies make this smaller electric propulsion pressure vessel viable. It still holds a respectable amount of some noble gases. (PART NOT SUPPORTED BY RP-0 OR RO)"/>
    <s v="highPerformanceFuelSystems"/>
    <s v="Near Future Propulsion"/>
    <s v="No"/>
    <s v="No"/>
    <n v="6"/>
    <x v="7"/>
    <m/>
    <m/>
    <x v="11"/>
    <x v="1"/>
    <m/>
    <m/>
    <m/>
    <m/>
    <m/>
    <m/>
    <m/>
    <m/>
    <m/>
  </r>
  <r>
    <s v="SXTDLK83EHabitat"/>
    <x v="3109"/>
    <n v="49500"/>
    <n v="420000"/>
    <s v="Hold 8 people with 45 days of supplies. A top of the line habitat meant for long-term operations. Typically after the initial 'colonists' made their situation more 'permanent' with a bit of lithobreaking. Features cabins, food preparation areas, sofas, space loos, laboratory, and even a home gym."/>
    <s v="longTermHabitation"/>
    <s v="SXT"/>
    <s v="Yes"/>
    <s v="Yes"/>
    <n v="8"/>
    <x v="6"/>
    <s v="Station"/>
    <n v="11"/>
    <x v="188"/>
    <x v="0"/>
    <s v="true"/>
    <m/>
    <m/>
    <n v="2014"/>
    <m/>
    <m/>
    <m/>
    <m/>
    <m/>
  </r>
  <r>
    <s v="RSBtankAresIstage2"/>
    <x v="3110"/>
    <n v="66000"/>
    <n v="825000"/>
    <s v="The second stage of the Ares I rocket, originally designed for use by the NASA Constellation program as a crew launch vehicle."/>
    <s v="giganticRocketry"/>
    <s v="Real Scale Boosters"/>
    <s v="Yes"/>
    <s v="No"/>
    <n v="8"/>
    <x v="0"/>
    <s v="Fuel Tank"/>
    <n v="10"/>
    <x v="51"/>
    <x v="0"/>
    <s v="false"/>
    <s v="Ares I"/>
    <m/>
    <n v="2012"/>
    <m/>
    <m/>
    <m/>
    <m/>
    <m/>
  </r>
  <r>
    <s v="RSBfairingAresI5m"/>
    <x v="3111"/>
    <n v="2500"/>
    <n v="9500"/>
    <s v="A 5.5 meter diameter payload fairing base designed to fit on the Ares I upper stage."/>
    <s v="heavyAerodynamics"/>
    <s v="Real Scale Boosters"/>
    <s v="Yes"/>
    <s v="No"/>
    <n v="5"/>
    <x v="0"/>
    <s v="Fairing Base"/>
    <n v="10"/>
    <x v="51"/>
    <x v="0"/>
    <s v="false"/>
    <s v="Ares I"/>
    <m/>
    <n v="2012"/>
    <m/>
    <m/>
    <m/>
    <m/>
    <m/>
  </r>
  <r>
    <s v="RSBdecouplerAresI5m"/>
    <x v="3112"/>
    <n v="7500"/>
    <n v="10500"/>
    <s v="An interstage adapter for the Ares I upper stage over a 5 meter stack."/>
    <s v="giganticRocketry"/>
    <s v="Real Scale Boosters"/>
    <s v="Yes"/>
    <s v="No"/>
    <n v="8"/>
    <x v="0"/>
    <s v="Interstage"/>
    <n v="10"/>
    <x v="51"/>
    <x v="0"/>
    <s v="false"/>
    <s v="Ares I"/>
    <m/>
    <n v="2012"/>
    <m/>
    <m/>
    <m/>
    <m/>
    <m/>
  </r>
  <r>
    <s v="RSBdecouplerAresI3m"/>
    <x v="3113"/>
    <n v="7500"/>
    <n v="10500"/>
    <s v="The aft interstage adapter for the Ares I upper stage."/>
    <s v="giganticRocketry"/>
    <s v="Real Scale Boosters"/>
    <s v="Yes"/>
    <s v="No"/>
    <n v="8"/>
    <x v="0"/>
    <s v="Decoupler"/>
    <m/>
    <x v="51"/>
    <x v="0"/>
    <s v="false"/>
    <s v="Ares I"/>
    <m/>
    <n v="2012"/>
    <m/>
    <m/>
    <m/>
    <m/>
    <m/>
  </r>
  <r>
    <s v="rn_aquila_dt_u_grate"/>
    <x v="3114"/>
    <n v="90"/>
    <n v="9800"/>
    <s v="Grate to place on top of descent tank upper."/>
    <s v="composites"/>
    <s v="RN Misc"/>
    <s v="Yes"/>
    <s v="No"/>
    <n v="6"/>
    <x v="0"/>
    <s v="Other"/>
    <n v="6"/>
    <x v="1"/>
    <x v="1"/>
    <s v="false"/>
    <m/>
    <m/>
    <m/>
    <m/>
    <m/>
    <m/>
    <m/>
    <m/>
  </r>
  <r>
    <s v="rn_aquila_dt_u"/>
    <x v="3115"/>
    <n v="1550"/>
    <n v="8200"/>
    <s v="Custom lander tank. Place on top of the aquila descent tank lower."/>
    <s v="fuelSystems"/>
    <s v="RN Misc"/>
    <s v="Yes"/>
    <s v="No"/>
    <n v="3"/>
    <x v="0"/>
    <s v="Fuel Tank"/>
    <n v="6"/>
    <x v="1"/>
    <x v="1"/>
    <s v="false"/>
    <m/>
    <m/>
    <m/>
    <m/>
    <m/>
    <m/>
    <m/>
    <m/>
  </r>
  <r>
    <s v="rn_aquila_dt_l_grate"/>
    <x v="3116"/>
    <n v="90"/>
    <n v="9800"/>
    <s v="Grate to place on top of descent tank lower."/>
    <s v="composites"/>
    <s v="RN Misc"/>
    <s v="Yes"/>
    <s v="No"/>
    <n v="6"/>
    <x v="0"/>
    <s v="Other"/>
    <n v="6"/>
    <x v="1"/>
    <x v="1"/>
    <s v="false"/>
    <m/>
    <m/>
    <m/>
    <m/>
    <m/>
    <m/>
    <m/>
    <m/>
  </r>
  <r>
    <s v="rn_aquila_dt_l"/>
    <x v="3117"/>
    <n v="800"/>
    <n v="5200"/>
    <s v="Custom lander tank. Place on bottom of the aquila descent tank upper."/>
    <s v="fuelSystems"/>
    <s v="RN Misc"/>
    <s v="Yes"/>
    <s v="No"/>
    <n v="3"/>
    <x v="0"/>
    <s v="Fuel Tank"/>
    <n v="6"/>
    <x v="1"/>
    <x v="1"/>
    <s v="false"/>
    <m/>
    <m/>
    <m/>
    <m/>
    <m/>
    <m/>
    <m/>
    <m/>
  </r>
  <r>
    <s v="rn_aquila_at_grate"/>
    <x v="3118"/>
    <n v="90"/>
    <n v="9800"/>
    <s v="Grate to place on top of ascent tank."/>
    <s v="composites"/>
    <s v="RN Misc"/>
    <s v="Yes"/>
    <s v="No"/>
    <n v="6"/>
    <x v="0"/>
    <s v="Other"/>
    <n v="6"/>
    <x v="1"/>
    <x v="1"/>
    <s v="false"/>
    <m/>
    <m/>
    <m/>
    <m/>
    <m/>
    <m/>
    <m/>
    <m/>
  </r>
  <r>
    <s v="rn_aquila_at"/>
    <x v="3119"/>
    <n v="800"/>
    <n v="5200"/>
    <s v="Custom lander tank. Place on top of the aquila descent tank upper."/>
    <s v="fuelSystems"/>
    <s v="RN Misc"/>
    <s v="Yes"/>
    <s v="No"/>
    <n v="3"/>
    <x v="0"/>
    <s v="Fuel Tank"/>
    <n v="6"/>
    <x v="1"/>
    <x v="1"/>
    <s v="false"/>
    <m/>
    <m/>
    <m/>
    <m/>
    <m/>
    <m/>
    <m/>
    <m/>
  </r>
  <r>
    <s v="orbitalorbx"/>
    <x v="3120"/>
    <n v="1500"/>
    <n v="3000"/>
    <s v="A lightweight command and control module designed for on-orbit operations."/>
    <s v="specializedControl"/>
    <s v="Chaka Monkey"/>
    <s v="Yes"/>
    <s v="No"/>
    <n v="5"/>
    <x v="1"/>
    <s v="Probe"/>
    <m/>
    <x v="198"/>
    <x v="0"/>
    <s v="false"/>
    <s v="Soyuz-TMA"/>
    <m/>
    <n v="2002"/>
    <m/>
    <m/>
    <m/>
    <m/>
    <m/>
  </r>
  <r>
    <s v="FASAApollo_SubSatAnt"/>
    <x v="3121"/>
    <n v="150"/>
    <n v="50"/>
    <s v="Antenna for the Pioneer probe. (PART NOT SUPPORTED BY RP-0 OR RO)"/>
    <s v="unmannedTech"/>
    <s v="FASA"/>
    <s v="No"/>
    <s v="No"/>
    <n v="6"/>
    <x v="1"/>
    <s v="Probe"/>
    <m/>
    <x v="1"/>
    <x v="1"/>
    <m/>
    <m/>
    <m/>
    <m/>
    <m/>
    <m/>
    <m/>
    <m/>
    <m/>
  </r>
  <r>
    <s v="FASAApolloSubSat"/>
    <x v="3122"/>
    <n v="250"/>
    <n v="150"/>
    <s v="The Apollo Sub-Satellite is a mini deployable survey satellite for Apollo to provide information on a planet or moons natural resources. Also has its own solar power. (PART NOT SUPPORTED BY RP-0 OR RO)"/>
    <s v="unmannedTech"/>
    <s v="FASA"/>
    <s v="No"/>
    <s v="No"/>
    <n v="6"/>
    <x v="1"/>
    <s v="Probe"/>
    <m/>
    <x v="1"/>
    <x v="1"/>
    <m/>
    <m/>
    <m/>
    <m/>
    <m/>
    <m/>
    <m/>
    <m/>
    <m/>
  </r>
  <r>
    <s v="FASAApollo_SM"/>
    <x v="3123"/>
    <n v="10000"/>
    <n v="350000"/>
    <s v="The Apollo Service Module. Contains fuel, RCS, ECS, fuel cell, and batteries. This has RCS pods built in."/>
    <s v="advFlightControl"/>
    <s v="FASA"/>
    <s v="Yes"/>
    <s v="Yes"/>
    <n v="4"/>
    <x v="2"/>
    <s v="Service Module"/>
    <m/>
    <x v="2"/>
    <x v="0"/>
    <s v="true"/>
    <s v="Apollo"/>
    <m/>
    <n v="1968"/>
    <m/>
    <m/>
    <m/>
    <m/>
    <s v="bluedog_Apollo_Block2_ServiceModule,FASAApollo_SM"/>
  </r>
  <r>
    <s v="bluedog_Apollo_Block2_RCSquad"/>
    <x v="3124"/>
    <n v="100"/>
    <n v="3500"/>
    <s v="This is the RCS Quad Thrusters for the Apollo Service Module. Place 4 pods 90 degrees apart. 2:1 O/F Ratio."/>
    <m/>
    <s v="BDB"/>
    <s v="Yes"/>
    <s v="Yes"/>
    <e v="#N/A"/>
    <x v="2"/>
    <s v="RCS"/>
    <m/>
    <x v="2"/>
    <x v="0"/>
    <s v="true"/>
    <s v="Apollo"/>
    <m/>
    <n v="1968"/>
    <m/>
    <m/>
    <m/>
    <m/>
    <s v="FASAApollo_SM_RCS,bluedog_Apollo_Block2_RCSquad"/>
  </r>
  <r>
    <s v="FASAApollo_SM_RCS"/>
    <x v="3125"/>
    <n v="100"/>
    <n v="3500"/>
    <s v="This is the RCS Quad Pods for the Apollo Service Module. Each contains it's own pressurization and fuel. Place 4 pods 90 degrees apart. 2:1 O/F Ratio."/>
    <s v="advFlightControl"/>
    <s v="FASA"/>
    <s v="Yes"/>
    <s v="Yes"/>
    <n v="4"/>
    <x v="2"/>
    <s v="RCS"/>
    <n v="5"/>
    <x v="2"/>
    <x v="0"/>
    <s v="true"/>
    <s v="Apollo"/>
    <m/>
    <n v="1968"/>
    <m/>
    <m/>
    <m/>
    <m/>
    <s v="FASAApollo_SM_RCS,bluedog_Apollo_Block2_RCSquad"/>
  </r>
  <r>
    <s v="FASAApollo_SM_Dish"/>
    <x v="3126"/>
    <n v="1000"/>
    <n v="35000"/>
    <s v="The steerable unified S-band high-gain antenna for communication between Earth, the CSM, and the LM."/>
    <s v="electrics"/>
    <s v="FASA"/>
    <s v="Yes"/>
    <s v="Yes"/>
    <n v="3"/>
    <x v="2"/>
    <s v="Antenna"/>
    <m/>
    <x v="2"/>
    <x v="0"/>
    <s v="true"/>
    <s v="Apollo"/>
    <m/>
    <n v="1968"/>
    <m/>
    <m/>
    <m/>
    <m/>
    <m/>
  </r>
  <r>
    <s v="FASAApollo_SM_Light"/>
    <x v="3127"/>
    <n v="50"/>
    <n v="1750"/>
    <s v="An extending light to provide some illumination for critical manoeuvres."/>
    <s v="electrics"/>
    <s v="FASA"/>
    <s v="Yes"/>
    <s v="Yes"/>
    <n v="3"/>
    <x v="2"/>
    <s v="Light"/>
    <m/>
    <x v="2"/>
    <x v="0"/>
    <s v="true"/>
    <s v="Apollo"/>
    <m/>
    <n v="1968"/>
    <m/>
    <m/>
    <m/>
    <m/>
    <m/>
  </r>
  <r>
    <s v="bluedog_Apollo_Block2_ServiceModule"/>
    <x v="3128"/>
    <n v="10000"/>
    <n v="350000"/>
    <s v="The Apollo Service Module that has a complete package of fuel, monoprop, batteries, fuel cells, and storage bays for your service module."/>
    <m/>
    <s v="BDB"/>
    <s v="Yes"/>
    <s v="Yes"/>
    <e v="#N/A"/>
    <x v="2"/>
    <s v="Service Module"/>
    <m/>
    <x v="2"/>
    <x v="0"/>
    <s v="true"/>
    <s v="Apollo"/>
    <m/>
    <n v="1968"/>
    <m/>
    <m/>
    <m/>
    <m/>
    <s v="bluedog_Apollo_Block2_ServiceModule,FASAApollo_SM"/>
  </r>
  <r>
    <s v="bluedog_Apollo_Block2_Parachute"/>
    <x v="3129"/>
    <n v="1000"/>
    <n v="35000"/>
    <s v="Parachute landing systems for the Apollo CSM. Place in 3x symmetry around the Apollo Parachute Mount."/>
    <m/>
    <s v="BDB"/>
    <s v="Yes"/>
    <s v="Yes"/>
    <e v="#N/A"/>
    <x v="2"/>
    <s v="Parachute"/>
    <m/>
    <x v="2"/>
    <x v="0"/>
    <s v="true"/>
    <s v="Apollo"/>
    <m/>
    <n v="1968"/>
    <m/>
    <m/>
    <m/>
    <m/>
    <m/>
  </r>
  <r>
    <s v="bluedog_Apollo_Block2_ParachuteMount"/>
    <x v="3130"/>
    <n v="1000"/>
    <n v="70000"/>
    <s v="Structural adapter for Apollo parachutes and docking port. Place on top of the capsule, add parachutes in 3x symmetry. The Active Docking Mechanism goes on top. Includes a decoupler for the docking mechanism, to clear the way for the parachutes."/>
    <m/>
    <s v="BDB"/>
    <s v="Yes"/>
    <s v="Yes"/>
    <e v="#N/A"/>
    <x v="2"/>
    <s v="CM Parts"/>
    <m/>
    <x v="2"/>
    <x v="0"/>
    <s v="true"/>
    <s v="Apollo"/>
    <m/>
    <n v="1968"/>
    <m/>
    <m/>
    <m/>
    <m/>
    <m/>
  </r>
  <r>
    <s v="FASALM_StairCase"/>
    <x v="3131"/>
    <n v="200"/>
    <n v="7000"/>
    <s v="A generic ladder for any need."/>
    <s v="spaceExploration"/>
    <s v="FASA"/>
    <s v="Yes"/>
    <s v="Yes"/>
    <n v="4"/>
    <x v="2"/>
    <s v="Legs"/>
    <m/>
    <x v="2"/>
    <x v="0"/>
    <s v="true"/>
    <s v="Apollo LEM"/>
    <m/>
    <n v="1969"/>
    <m/>
    <m/>
    <m/>
    <m/>
    <m/>
  </r>
  <r>
    <s v="MR_80b_MLE"/>
    <x v="3132"/>
    <n v="200"/>
    <n v="2800"/>
    <s v="The Mars Landing Engine (MLE) is a derivative of the highly successful MR-80 engine used for the two Viking missions to Mars in 1976. Eight of these engines where used on the sky-crane which landed the Curiosity Rover on the martian surface. Plume configured by RealPlume."/>
    <s v="propulsionSystems"/>
    <s v="Niche Parts"/>
    <s v="Yes"/>
    <s v="No"/>
    <n v="4"/>
    <x v="16"/>
    <s v="Lander Engine"/>
    <n v="10"/>
    <x v="201"/>
    <x v="0"/>
    <s v="false"/>
    <s v="Curiosity"/>
    <m/>
    <n v="2011"/>
    <m/>
    <m/>
    <m/>
    <m/>
    <m/>
  </r>
  <r>
    <s v="WBI_QuarterChassis"/>
    <x v="3133"/>
    <n v="150"/>
    <n v="1000"/>
    <s v="This sturdy chassis is one-quarter the size of a standard chassis. Why such a small chassis section exists is rather puzzling. Perhaps it works best with really small rovers. It contains an integrated solar panel and a battery pack."/>
    <s v="advConstruction"/>
    <s v="WildBlue Buffalo Rover"/>
    <s v="Yes"/>
    <s v="No"/>
    <n v="4"/>
    <x v="16"/>
    <s v="Other"/>
    <n v="10"/>
    <x v="201"/>
    <x v="0"/>
    <s v="false"/>
    <s v="Curiosity"/>
    <m/>
    <n v="2011"/>
    <m/>
    <m/>
    <m/>
    <m/>
    <m/>
  </r>
  <r>
    <s v="WBI_HalfChassis"/>
    <x v="3134"/>
    <n v="300"/>
    <n v="2000"/>
    <s v="This sturdy chassis is half the size of a standard chassis. It contains an integrated solar panel and a battery pack."/>
    <s v="advConstruction"/>
    <s v="WildBlue Buffalo Rover"/>
    <s v="Yes"/>
    <s v="No"/>
    <n v="4"/>
    <x v="16"/>
    <s v="Other"/>
    <n v="10"/>
    <x v="201"/>
    <x v="0"/>
    <s v="false"/>
    <s v="Curiosity"/>
    <m/>
    <n v="2011"/>
    <m/>
    <m/>
    <m/>
    <m/>
    <m/>
  </r>
  <r>
    <s v="WBI_Flatbed2uWide"/>
    <x v="3135"/>
    <n v="200"/>
    <n v="2000"/>
    <s v="The Standard Flatbed is mounted to the Buffalo Chassis. The 2u simplifies construction a bit by doubling the length of the flatbed. It provides six hardpoints to mount a variety of equipment such as the Buckboard and Ponderosa. While you need an engineer to attach the flatbed to the chassis, you don't need one to stack equipment."/>
    <s v="advConstruction"/>
    <s v="WildBlue Buffalo Rover"/>
    <s v="Yes"/>
    <s v="No"/>
    <n v="4"/>
    <x v="16"/>
    <s v="Other"/>
    <n v="10"/>
    <x v="201"/>
    <x v="0"/>
    <s v="false"/>
    <s v="Curiosity"/>
    <m/>
    <n v="2011"/>
    <m/>
    <m/>
    <m/>
    <m/>
    <m/>
  </r>
  <r>
    <s v="WBI_Flatbed1uWide"/>
    <x v="3136"/>
    <n v="200"/>
    <n v="2000"/>
    <s v="The Wide Flatbed is mounted to the Buffalo Chassis. It provides three hardpoints to mount a variety of equipment such as the Buckboard and Ponderosa. While you need an engineer to attach the flatbed to the chassis, you don't need one to stack equipment."/>
    <s v="advConstruction"/>
    <s v="WildBlue Buffalo Rover"/>
    <s v="Yes"/>
    <s v="No"/>
    <n v="4"/>
    <x v="16"/>
    <s v="Other"/>
    <n v="10"/>
    <x v="201"/>
    <x v="0"/>
    <s v="false"/>
    <s v="Curiosity"/>
    <m/>
    <n v="2011"/>
    <m/>
    <m/>
    <m/>
    <m/>
    <m/>
  </r>
  <r>
    <s v="WBI_Flatbed2uStd"/>
    <x v="3137"/>
    <n v="200"/>
    <n v="2000"/>
    <s v="The Standard Flatbed is mounted to the Buffalo Chassis. The 2u simplifies construction a bit by doubling the length of the flatbed. It provides four hardpoints to mount a variety of equipment such as the Buckboard and Ponderosa. While you need an engineer to attach the flatbed to the chassis, you don't need one to stack equipment."/>
    <s v="advConstruction"/>
    <s v="WildBlue Buffalo Rover"/>
    <s v="Yes"/>
    <s v="No"/>
    <n v="4"/>
    <x v="16"/>
    <s v="Other"/>
    <n v="10"/>
    <x v="201"/>
    <x v="0"/>
    <s v="false"/>
    <s v="Curiosity"/>
    <m/>
    <n v="2011"/>
    <m/>
    <m/>
    <m/>
    <m/>
    <m/>
  </r>
  <r>
    <s v="WBI_Flatbed1uStd"/>
    <x v="3138"/>
    <n v="200"/>
    <n v="2000"/>
    <s v="The Standard Flatbed is mounted to the Buffalo Chassis. It provides two hardpoints to mount a variety of equipment such as the Buckboard and Ponderosa. While you need an engineer to attach the flatbed to the chassis, you don't need one to stack equipment."/>
    <s v="advConstruction"/>
    <s v="WildBlue Buffalo Rover"/>
    <s v="Yes"/>
    <s v="No"/>
    <n v="4"/>
    <x v="16"/>
    <s v="Other"/>
    <n v="10"/>
    <x v="201"/>
    <x v="0"/>
    <s v="false"/>
    <s v="Curiosity"/>
    <m/>
    <n v="2011"/>
    <m/>
    <m/>
    <m/>
    <m/>
    <m/>
  </r>
  <r>
    <s v="WBI_ChassisEndu"/>
    <x v="3139"/>
    <n v="200"/>
    <n v="2000"/>
    <s v="This sturdy chassis is designed to support a variety of components including the Buffalo Command Cab, and wheels. This end unit has no storage capacity but it provides a nice bookend to a chassis."/>
    <s v="advConstruction"/>
    <s v="WildBlue Buffalo Rover"/>
    <s v="Yes"/>
    <s v="No"/>
    <n v="4"/>
    <x v="16"/>
    <s v="Other"/>
    <n v="10"/>
    <x v="201"/>
    <x v="0"/>
    <s v="false"/>
    <s v="Curiosity"/>
    <m/>
    <n v="2011"/>
    <m/>
    <m/>
    <m/>
    <m/>
    <m/>
  </r>
  <r>
    <s v="WBI_Chassis2u"/>
    <x v="3140"/>
    <n v="400"/>
    <n v="3000"/>
    <s v="This sturdy chassis is designed to support a variety of components including the Buffalo Command Cab, and wheels. It also contains a battery pack."/>
    <s v="spaceExploration"/>
    <s v="WildBlue Buffalo Rover"/>
    <s v="Yes"/>
    <s v="No"/>
    <n v="4"/>
    <x v="16"/>
    <s v="Other"/>
    <n v="10"/>
    <x v="201"/>
    <x v="0"/>
    <s v="false"/>
    <s v="Curiosity"/>
    <m/>
    <n v="2011"/>
    <m/>
    <m/>
    <m/>
    <m/>
    <m/>
  </r>
  <r>
    <s v="WBI_Chassis1u"/>
    <x v="3141"/>
    <n v="200"/>
    <n v="2000"/>
    <s v="This sturdy chassis is designed to support a variety of components including the Buffalo Command Cab, and wheels. It also contains a battery pack."/>
    <s v="spaceExploration"/>
    <s v="WildBlue Buffalo Rover"/>
    <s v="Yes"/>
    <s v="No"/>
    <n v="4"/>
    <x v="16"/>
    <s v="Other"/>
    <n v="10"/>
    <x v="201"/>
    <x v="0"/>
    <s v="false"/>
    <s v="Curiosity"/>
    <m/>
    <n v="2011"/>
    <m/>
    <m/>
    <m/>
    <m/>
    <m/>
  </r>
  <r>
    <s v="SSTU_LanderCore_LC5-POD"/>
    <x v="3142"/>
    <n v="6400"/>
    <n v="18000"/>
    <s v="LC5-POD"/>
    <s v="specializedCommandModules"/>
    <s v="SSTU"/>
    <s v="Yes"/>
    <s v="No"/>
    <n v="7"/>
    <x v="16"/>
    <s v="Lander"/>
    <n v="10"/>
    <x v="203"/>
    <x v="0"/>
    <s v="false"/>
    <m/>
    <m/>
    <n v="2019"/>
    <s v="Fictional Advanced Lander, Same time as Altair"/>
    <m/>
    <m/>
    <m/>
    <m/>
  </r>
  <r>
    <s v="nosExplorerRadialEngine"/>
    <x v="3143"/>
    <n v="1400"/>
    <n v="4200"/>
    <s v="Radially mounted engine pod, originally designed for the Pegasus Descent Module. Contains the engines and RCS thrusters for attitude control. Plume configured by RealPlume."/>
    <s v="specializedControl"/>
    <s v="Chaka Monkey"/>
    <s v="Yes"/>
    <s v="No"/>
    <n v="5"/>
    <x v="16"/>
    <m/>
    <n v="11"/>
    <x v="203"/>
    <x v="0"/>
    <s v="false"/>
    <s v="Pegasus Lander"/>
    <s v="RD0242M2"/>
    <n v="2019"/>
    <s v="Fictional Advanced Lander, Same time as Altair"/>
    <m/>
    <m/>
    <m/>
    <m/>
  </r>
  <r>
    <s v="FASALM_Antenna"/>
    <x v="3144"/>
    <n v="500"/>
    <n v="17500"/>
    <s v="Just antennas, good for communicating. Place on top of the ascent stage."/>
    <s v="electrics"/>
    <s v="FASA"/>
    <s v="Yes"/>
    <s v="Yes"/>
    <n v="3"/>
    <x v="17"/>
    <s v="Antenna"/>
    <m/>
    <x v="82"/>
    <x v="0"/>
    <s v="true"/>
    <s v="Apollo"/>
    <m/>
    <n v="1969"/>
    <m/>
    <m/>
    <m/>
    <m/>
    <m/>
  </r>
  <r>
    <s v="FASAALSEP_Scanner"/>
    <x v="3145"/>
    <n v="1000"/>
    <n v="35000"/>
    <s v="SURFACE ONLY. Apollo science. Conduct your experiment while unit is still attached on lander. Requires KAS plugin to be deployed."/>
    <s v="advElectrics"/>
    <s v="FASA"/>
    <s v="Yes"/>
    <s v="Yes"/>
    <n v="4"/>
    <x v="10"/>
    <s v="ALSEP"/>
    <m/>
    <x v="159"/>
    <x v="0"/>
    <s v="true"/>
    <s v="Apollo"/>
    <m/>
    <n v="1969"/>
    <m/>
    <m/>
    <m/>
    <m/>
    <m/>
  </r>
  <r>
    <s v="xcstparachutex"/>
    <x v="3146"/>
    <n v="850"/>
    <n v="4600"/>
    <s v="The main parachute pack for the Orion command module."/>
    <s v="landing"/>
    <s v="Chaka Monkey"/>
    <s v="Yes"/>
    <s v="No"/>
    <n v="3"/>
    <x v="16"/>
    <s v="Parachute"/>
    <n v="10"/>
    <x v="203"/>
    <x v="0"/>
    <s v="false"/>
    <s v="Orion"/>
    <m/>
    <n v="2019"/>
    <m/>
    <m/>
    <m/>
    <m/>
    <m/>
  </r>
  <r>
    <s v="XwheelMedX"/>
    <x v="3147"/>
    <n v="230"/>
    <n v="600"/>
    <s v="A rover wheel for the surface exploration vehicles and the mobile habitation modules."/>
    <s v="basicRocketry"/>
    <s v="Chaka Monkey"/>
    <s v="Yes"/>
    <s v="No"/>
    <n v="1"/>
    <x v="16"/>
    <s v="Wheel"/>
    <n v="11"/>
    <x v="203"/>
    <x v="0"/>
    <s v="false"/>
    <m/>
    <m/>
    <n v="2019"/>
    <m/>
    <m/>
    <m/>
    <m/>
    <m/>
  </r>
  <r>
    <s v="bluedog_Apollo_Block2_LES"/>
    <x v="3148"/>
    <n v="5000"/>
    <n v="175000"/>
    <s v="The Apollo launch escape system (LES) purpose was to abort the mission by pulling the Command Module (the crew cabin) away from the launch vehicle in an emergency, such as a pad fire before launch, guidance failure, or launch vehicle failure likely to lead to an imminent explosion."/>
    <m/>
    <s v="BDB"/>
    <s v="Yes"/>
    <s v="Yes"/>
    <e v="#N/A"/>
    <x v="2"/>
    <s v="LES"/>
    <m/>
    <x v="2"/>
    <x v="0"/>
    <s v="true"/>
    <s v="Apollo"/>
    <m/>
    <n v="1968"/>
    <m/>
    <m/>
    <m/>
    <m/>
    <s v="FASAApollo_LES,bluedog_Apollo_Block2_LES,SSTU-SC-B-BPC,LaunchEscapeSystem"/>
  </r>
  <r>
    <s v="FASAApollo_LES"/>
    <x v="3148"/>
    <n v="5000"/>
    <n v="175000"/>
    <s v="The LEA provides the means for separation the CM from the launch vehicle during pad or suborbital aborts. This assembly consists of a Q-ball instrumentation assembly, ballast compartment, canard surfaces, pitch control motor, tower jettison motor, launch escape motor, a structural skirt, an open-frame tower, and a boost protective cover."/>
    <s v="commandModules"/>
    <s v="FASA"/>
    <s v="Yes"/>
    <s v="Yes"/>
    <n v="4"/>
    <x v="2"/>
    <s v="LES"/>
    <m/>
    <x v="2"/>
    <x v="0"/>
    <s v="true"/>
    <s v="Apollo"/>
    <m/>
    <n v="1968"/>
    <m/>
    <m/>
    <m/>
    <m/>
    <s v="FASAApollo_LES,bluedog_Apollo_Block2_LES,SSTU-SC-B-BPC,LaunchEscapeSystem"/>
  </r>
  <r>
    <s v="LaunchEscapeSystem"/>
    <x v="3148"/>
    <n v="5000"/>
    <n v="175000"/>
    <s v="Stock LES with the performance of the Apollo LES built by Lockheed for use with the stock Mk1-2 pod. Plume configured by RealPlume."/>
    <s v="commandModules"/>
    <s v="Squad"/>
    <s v="Yes"/>
    <s v="Yes"/>
    <n v="4"/>
    <x v="2"/>
    <s v="LES"/>
    <m/>
    <x v="2"/>
    <x v="0"/>
    <s v="true"/>
    <s v="Apollo"/>
    <m/>
    <n v="1968"/>
    <m/>
    <m/>
    <m/>
    <m/>
    <s v="FASAApollo_LES,bluedog_Apollo_Block2_LES,SSTU-SC-B-BPC,LaunchEscapeSystem"/>
  </r>
  <r>
    <s v="SSTU-SC-B-BPC"/>
    <x v="3148"/>
    <n v="5000"/>
    <n v="175000"/>
    <s v="The Apollo launch escape system (LES) purpose was to abort the mission by pulling the Command Module (the crew cabin) away from the launch vehicle in an emergency, such as a pad fire before launch, guidance failure, or launch vehicle failure likely to lead to an imminent explosion."/>
    <s v="commandModules"/>
    <s v="SSTU"/>
    <s v="Yes"/>
    <s v="Yes"/>
    <n v="4"/>
    <x v="2"/>
    <s v="LES"/>
    <m/>
    <x v="2"/>
    <x v="0"/>
    <s v="true"/>
    <s v="Apollo"/>
    <m/>
    <n v="1968"/>
    <m/>
    <m/>
    <m/>
    <m/>
    <s v="FASAApollo_LES,bluedog_Apollo_Block2_LES,SSTU-SC-B-BPC,LaunchEscapeSystem"/>
  </r>
  <r>
    <s v="bluedog_Apollo_Block2_HGA"/>
    <x v="3149"/>
    <n v="1000"/>
    <n v="35000"/>
    <s v="A collapsable relay antenna consisting of four high gain dishes. Intended to be placed on the mounting bracket of the Apollo Service Engine."/>
    <m/>
    <s v="BDB"/>
    <s v="Yes"/>
    <s v="Yes"/>
    <e v="#N/A"/>
    <x v="2"/>
    <s v="Antenna"/>
    <m/>
    <x v="2"/>
    <x v="0"/>
    <s v="true"/>
    <s v="Apollo"/>
    <m/>
    <n v="1968"/>
    <m/>
    <m/>
    <m/>
    <m/>
    <m/>
  </r>
  <r>
    <s v="bluedog_Apollo_Block2_DockingLight"/>
    <x v="3150"/>
    <n v="5"/>
    <n v="100"/>
    <s v="This light (traditionally mounted to the decoupler ring on the Apollo CSM) swings out to provide illumination for docking/berthing operations and to aid astronauts on EVAs."/>
    <m/>
    <s v="BDB"/>
    <s v="Yes"/>
    <s v="Yes"/>
    <e v="#N/A"/>
    <x v="2"/>
    <m/>
    <m/>
    <x v="2"/>
    <x v="0"/>
    <s v="true"/>
    <s v="Apollo"/>
    <m/>
    <n v="1968"/>
    <m/>
    <m/>
    <m/>
    <m/>
    <m/>
  </r>
  <r>
    <s v="RO-ApolloDockingPort"/>
    <x v="3151"/>
    <n v="2000"/>
    <n v="70000"/>
    <s v="Generic (androgynous) version of Apollo docking system."/>
    <s v="advFlightControl"/>
    <s v="Realism Overhaul"/>
    <s v="Yes"/>
    <s v="Yes"/>
    <n v="4"/>
    <x v="13"/>
    <s v="Docking"/>
    <m/>
    <x v="91"/>
    <x v="0"/>
    <s v="true"/>
    <s v="Apollo"/>
    <m/>
    <n v="1968"/>
    <m/>
    <m/>
    <m/>
    <m/>
    <s v="RO-ApolloDockingPort,SSTU-SC-GEN-DP-0P"/>
  </r>
  <r>
    <s v="SSTU-SC-GEN-DP-0P"/>
    <x v="3151"/>
    <n v="2000"/>
    <n v="70000"/>
    <s v="The Apollo Docking System.  This is an androgynous spacecraft docking and berthing mechanism developed for the Apollo space program."/>
    <s v="advFlightControl"/>
    <s v="SSTU"/>
    <s v="Yes"/>
    <s v="Yes"/>
    <n v="4"/>
    <x v="13"/>
    <s v="Docking"/>
    <m/>
    <x v="91"/>
    <x v="0"/>
    <s v="true"/>
    <s v="Apollo"/>
    <m/>
    <n v="1968"/>
    <m/>
    <m/>
    <m/>
    <m/>
    <s v="RO-ApolloDockingPort,SSTU-SC-GEN-DP-0P"/>
  </r>
  <r>
    <s v="FASAApollo_DockingDevice"/>
    <x v="3152"/>
    <n v="2000"/>
    <n v="70000"/>
    <s v="Apollo Command Module Docking Probe. Will only work with the Apollo Lunar Module Drogue."/>
    <s v="advFlightControl"/>
    <s v="FASA"/>
    <s v="Yes"/>
    <s v="Yes"/>
    <n v="4"/>
    <x v="2"/>
    <s v="Docking"/>
    <m/>
    <x v="2"/>
    <x v="0"/>
    <s v="true"/>
    <s v="Apollo"/>
    <m/>
    <n v="1968"/>
    <m/>
    <m/>
    <m/>
    <m/>
    <m/>
  </r>
  <r>
    <s v="FASALM_DockingCone"/>
    <x v="3153"/>
    <n v="400"/>
    <n v="14000"/>
    <s v="Apollo Lunar Module Docking Drogue. Will only works with the Apollo Command Module Probe."/>
    <s v="spaceExploration"/>
    <s v="FASA"/>
    <s v="Yes"/>
    <s v="Yes"/>
    <n v="4"/>
    <x v="2"/>
    <s v="Docking"/>
    <m/>
    <x v="2"/>
    <x v="0"/>
    <s v="true"/>
    <s v="Apollo"/>
    <m/>
    <n v="1968"/>
    <m/>
    <m/>
    <m/>
    <m/>
    <m/>
  </r>
  <r>
    <s v="bluedog_Apollo_Block2_Decoupler"/>
    <x v="3154"/>
    <n v="200"/>
    <n v="7000"/>
    <s v="This is used to decouple the Command Module from the Service Module prior to reentry."/>
    <m/>
    <s v="BDB"/>
    <s v="Yes"/>
    <s v="Yes"/>
    <e v="#N/A"/>
    <x v="2"/>
    <s v="Decoupler"/>
    <m/>
    <x v="2"/>
    <x v="0"/>
    <s v="true"/>
    <s v="Apollo"/>
    <m/>
    <n v="1968"/>
    <m/>
    <m/>
    <m/>
    <m/>
    <m/>
  </r>
  <r>
    <s v="FASAApollo_CM_Decoupler"/>
    <x v="3154"/>
    <n v="200"/>
    <n v="7000"/>
    <s v="This part separates the Command Module from the Service Module."/>
    <s v="commandModules"/>
    <s v="FASA"/>
    <s v="Yes"/>
    <s v="Yes"/>
    <n v="4"/>
    <x v="2"/>
    <s v="Decoupler"/>
    <m/>
    <x v="2"/>
    <x v="0"/>
    <s v="true"/>
    <s v="Apollo"/>
    <m/>
    <n v="1968"/>
    <m/>
    <m/>
    <m/>
    <m/>
    <m/>
  </r>
  <r>
    <s v="FASAApollo_CM_parachutes"/>
    <x v="3155"/>
    <n v="1000"/>
    <n v="35000"/>
    <s v="The three main recovery parachutes for the Apollo Command Module."/>
    <s v="commandModules"/>
    <s v="FASA"/>
    <s v="Yes"/>
    <s v="Yes"/>
    <n v="4"/>
    <x v="2"/>
    <s v="Parachute"/>
    <m/>
    <x v="2"/>
    <x v="0"/>
    <s v="true"/>
    <s v="Apollo"/>
    <m/>
    <n v="1968"/>
    <m/>
    <m/>
    <m/>
    <m/>
    <m/>
  </r>
  <r>
    <s v="FASAApollo_CM_HeatShield"/>
    <x v="3156"/>
    <n v="3000"/>
    <n v="35000"/>
    <s v="This part is the ablative heat shield for the Apollo Command Module."/>
    <s v="advConstruction"/>
    <s v="FASA"/>
    <s v="Yes"/>
    <s v="Yes"/>
    <n v="4"/>
    <x v="2"/>
    <s v="Heat Shield"/>
    <m/>
    <x v="2"/>
    <x v="0"/>
    <s v="true"/>
    <s v="Apollo"/>
    <m/>
    <n v="1968"/>
    <m/>
    <m/>
    <m/>
    <m/>
    <m/>
  </r>
  <r>
    <s v="FASAApollo_CM_Top"/>
    <x v="3157"/>
    <n v="1000"/>
    <n v="70000"/>
    <s v="This heat shield protects the earth landing (recovery) system components and everything else in the forward compartment."/>
    <s v="commandModules"/>
    <s v="FASA"/>
    <s v="Yes"/>
    <s v="Yes"/>
    <n v="4"/>
    <x v="2"/>
    <s v="CM Parts"/>
    <m/>
    <x v="2"/>
    <x v="0"/>
    <s v="true"/>
    <s v="Apollo"/>
    <m/>
    <n v="1968"/>
    <m/>
    <m/>
    <m/>
    <m/>
    <m/>
  </r>
  <r>
    <s v="SSTU-SC-B-CMX"/>
    <x v="3158"/>
    <n v="6000"/>
    <n v="100000"/>
    <s v="Apollo Command Module - Orbital Module variant. Contains three astronauts. DO NOT USE FOR RE-ENTRY!"/>
    <s v="advUnmanned"/>
    <s v="SSTU"/>
    <s v="Yes"/>
    <s v="Yes"/>
    <n v="7"/>
    <x v="2"/>
    <s v="Command Module"/>
    <m/>
    <x v="55"/>
    <x v="0"/>
    <s v="true"/>
    <s v="Apollo Advanced"/>
    <m/>
    <n v="1975"/>
    <m/>
    <s v="Same cost as Apollo, but no Heat Shield, lower Entry Cost"/>
    <m/>
    <m/>
    <m/>
  </r>
  <r>
    <s v="bluedog_Apollo_Block2_Capsule"/>
    <x v="3159"/>
    <n v="9000"/>
    <n v="350000"/>
    <s v="The module that was used to transport astronauts to the Moon. Room for three crew."/>
    <m/>
    <s v="BDB"/>
    <s v="Yes"/>
    <s v="Yes"/>
    <e v="#N/A"/>
    <x v="2"/>
    <s v="Command Module"/>
    <m/>
    <x v="2"/>
    <x v="0"/>
    <s v="true"/>
    <s v="Apollo"/>
    <m/>
    <n v="1968"/>
    <m/>
    <m/>
    <m/>
    <m/>
    <s v="bluedog_Apollo_Block2_Capsule,FASAApollo_CM,SSTU-SC-B-CM"/>
  </r>
  <r>
    <s v="FASAApollo_CM"/>
    <x v="3159"/>
    <n v="9000"/>
    <n v="350000"/>
    <s v="Apollo Command Module. Contains three astronauts."/>
    <s v="commandModules"/>
    <s v="FASA"/>
    <s v="Yes"/>
    <s v="Yes"/>
    <n v="4"/>
    <x v="2"/>
    <s v="Command Module"/>
    <m/>
    <x v="2"/>
    <x v="0"/>
    <s v="true"/>
    <s v="Apollo"/>
    <m/>
    <n v="1968"/>
    <m/>
    <m/>
    <m/>
    <m/>
    <s v="bluedog_Apollo_Block2_Capsule,FASAApollo_CM,SSTU-SC-B-CM"/>
  </r>
  <r>
    <s v="SSTU-SC-B-CM"/>
    <x v="3159"/>
    <n v="9000"/>
    <n v="350000"/>
    <s v="Apollo Command Module. Contains three astronauts."/>
    <s v="commandModules"/>
    <s v="SSTU"/>
    <s v="Yes"/>
    <s v="Yes"/>
    <n v="4"/>
    <x v="2"/>
    <s v="Command Module"/>
    <m/>
    <x v="2"/>
    <x v="0"/>
    <s v="true"/>
    <s v="Apollo"/>
    <m/>
    <n v="1968"/>
    <m/>
    <m/>
    <m/>
    <m/>
    <s v="bluedog_Apollo_Block2_Capsule,FASAApollo_CM,SSTU-SC-B-CM"/>
  </r>
  <r>
    <s v="bluedog_Apollo_Block5_SolarPanels"/>
    <x v="3160"/>
    <n v="2000"/>
    <n v="70000"/>
    <s v="Extendable sun-tracking Level 3 solar panel used for the Block V Apollo CSM. 8.05m^2. FICTIONAL (Eyes Turned Skyward)"/>
    <m/>
    <s v="BDB"/>
    <s v="Yes"/>
    <s v="Yes"/>
    <e v="#N/A"/>
    <x v="5"/>
    <s v="Solar"/>
    <m/>
    <x v="12"/>
    <x v="0"/>
    <s v="true"/>
    <s v="Apollo +"/>
    <m/>
    <n v="1976"/>
    <m/>
    <m/>
    <m/>
    <m/>
    <m/>
  </r>
  <r>
    <s v="bluedog_Apollo_Block3_ServiceModule"/>
    <x v="3161"/>
    <n v="8000"/>
    <n v="150000"/>
    <s v="Significant changes were made to better adapt Apollo to its new role as a crew shuttle for LEO and the Service Module was decreased in size and weight. FICTIONAL (Eyes Turned Skyward)"/>
    <m/>
    <s v="BDB"/>
    <s v="Yes"/>
    <s v="Yes"/>
    <e v="#N/A"/>
    <x v="2"/>
    <m/>
    <m/>
    <x v="55"/>
    <x v="0"/>
    <s v="true"/>
    <s v="Apollo +"/>
    <m/>
    <n v="1976"/>
    <m/>
    <m/>
    <m/>
    <m/>
    <m/>
  </r>
  <r>
    <s v="bluedog_Apollo_Block3_MissionModule"/>
    <x v="3162"/>
    <n v="7000"/>
    <n v="200000"/>
    <s v="In order to increase the living space and mission duration of the Apollo Block III CSM. This mission module is essentially several more cubic meters of living space for the crew. Place it upside down in place of the lunar module, with docking ports on each end. Extract with the CSM after circularization. FICTIONAL (Eyes Turned Skyward)"/>
    <m/>
    <s v="BDB"/>
    <s v="Yes"/>
    <s v="Yes"/>
    <e v="#N/A"/>
    <x v="2"/>
    <m/>
    <m/>
    <x v="55"/>
    <x v="0"/>
    <s v="true"/>
    <s v="Apollo +"/>
    <m/>
    <n v="1976"/>
    <m/>
    <m/>
    <m/>
    <m/>
    <m/>
  </r>
  <r>
    <s v="bluedog_Apollo_Block3_Capsule"/>
    <x v="3163"/>
    <n v="9000"/>
    <n v="150000"/>
    <s v="Significant changes were made to better adapt Apollo to its new role as a crew shuttle for LEO, and the internal volume was modified to fit 5 crew for reentry. Be sure to bring extra living space by attaching the Mission Module to dock with after orbiting. By only using the Command Module, you will have resources for 5 crew for 72 hours. FICTIONAL (Eyes Turned Skyward)"/>
    <m/>
    <s v="BDB"/>
    <s v="Yes"/>
    <s v="Yes"/>
    <e v="#N/A"/>
    <x v="2"/>
    <m/>
    <m/>
    <x v="55"/>
    <x v="0"/>
    <s v="true"/>
    <s v="Apollo +"/>
    <m/>
    <n v="1976"/>
    <m/>
    <m/>
    <m/>
    <m/>
    <m/>
  </r>
  <r>
    <s v="bluedog_Apollo_Block3_ServiceEngine"/>
    <x v="3164"/>
    <n v="550"/>
    <n v="11000"/>
    <s v="With the decreased weight and LEO operation design, there was no longer a need for a large engine to power the CSM. NASA decided to reuse the successful Lunar Module Ascent Engine. FICTIONAL (Eyes Turned Skyward)"/>
    <m/>
    <s v="BDB"/>
    <s v="Yes"/>
    <s v="Yes"/>
    <e v="#N/A"/>
    <x v="12"/>
    <m/>
    <m/>
    <x v="47"/>
    <x v="0"/>
    <s v="true"/>
    <s v="Apollo +"/>
    <s v="LMAE"/>
    <n v="1976"/>
    <m/>
    <m/>
    <m/>
    <m/>
    <m/>
  </r>
  <r>
    <s v="bluedog_Apollo_Block3_HGA"/>
    <x v="3165"/>
    <n v="1000"/>
    <n v="35000"/>
    <s v="A collapsable relay antenna consisting of four high gain dishes. Intended to be placed on the mounting bracket of the Apollo Service Engine Block III. FICTIONAL (Eyes Turned Skyward)"/>
    <m/>
    <s v="BDB"/>
    <s v="Yes"/>
    <s v="Yes"/>
    <e v="#N/A"/>
    <x v="2"/>
    <m/>
    <m/>
    <x v="55"/>
    <x v="0"/>
    <s v="true"/>
    <s v="Apollo +"/>
    <m/>
    <n v="1976"/>
    <m/>
    <m/>
    <m/>
    <m/>
    <m/>
  </r>
  <r>
    <s v="bluedog_Apollo_Block2_Heatshield"/>
    <x v="3166"/>
    <n v="3000"/>
    <n v="35000"/>
    <s v="Large 2.5m structural heatshield for Apollo CSM. It is very thick in order to withstand the intense heat of lunar reentries. Remove some of the ablator for low orbital missions, to save weight. The structure itself is lighter as well, at the cost of removing the jettison hardware. Make sure your parachutes can stop the weight of the capsule and the heatshield."/>
    <m/>
    <s v="BDB"/>
    <s v="Yes"/>
    <s v="Yes"/>
    <e v="#N/A"/>
    <x v="2"/>
    <s v="Heat Shield"/>
    <m/>
    <x v="2"/>
    <x v="0"/>
    <s v="true"/>
    <s v="Apollo"/>
    <m/>
    <n v="1968"/>
    <m/>
    <m/>
    <m/>
    <m/>
    <m/>
  </r>
  <r>
    <s v="bluedog_Apollo_Block2_PassiveDockingMechanism"/>
    <x v="3167"/>
    <n v="400"/>
    <n v="14000"/>
    <s v="This is the passive port for the Apollo Docking Mechanism. IT WILL ONLY WORK WITH THE Apollo 0.625m Docking Mechanism (Active). This should be placed on the top of the LEM."/>
    <m/>
    <s v="BDB"/>
    <s v="Yes"/>
    <s v="Yes"/>
    <e v="#N/A"/>
    <x v="2"/>
    <s v="Docking"/>
    <m/>
    <x v="2"/>
    <x v="0"/>
    <s v="true"/>
    <s v="Apollo LEM"/>
    <m/>
    <n v="1969"/>
    <m/>
    <m/>
    <m/>
    <m/>
    <m/>
  </r>
  <r>
    <s v="bluedog_Apollo_Block2_ActiveDockingMechanism"/>
    <x v="3168"/>
    <n v="2000"/>
    <n v="70000"/>
    <s v="Once soft docking is achieved and the vessels properly aligned, retract the probe to hard dock and establish a solid connection. IT WILL ONLY WORK WITH THE Apollo 0.625m Docking Mechanism (Passive)."/>
    <m/>
    <s v="BDB"/>
    <s v="Yes"/>
    <s v="Yes"/>
    <e v="#N/A"/>
    <x v="2"/>
    <s v="Docking"/>
    <m/>
    <x v="2"/>
    <x v="0"/>
    <s v="true"/>
    <s v="Apollo"/>
    <m/>
    <n v="1968"/>
    <m/>
    <m/>
    <m/>
    <m/>
    <m/>
  </r>
  <r>
    <s v="APAS89-95"/>
    <x v="3169"/>
    <n v="3500"/>
    <n v="70000"/>
    <s v="The Androgynous Peripheral Attach System series 89/95."/>
    <s v="avionicsTL5"/>
    <s v="Realism Overhaul"/>
    <s v="Yes"/>
    <s v="Yes"/>
    <n v="6"/>
    <x v="13"/>
    <s v="Docking"/>
    <m/>
    <x v="125"/>
    <x v="0"/>
    <s v="true"/>
    <s v="APAS 89/95"/>
    <m/>
    <n v="1989"/>
    <m/>
    <m/>
    <m/>
    <m/>
    <m/>
  </r>
  <r>
    <s v="rn_apas75"/>
    <x v="3170"/>
    <n v="975"/>
    <n v="1600"/>
    <s v="Docking port for ASTP"/>
    <s v="generalRocketry"/>
    <s v="RN Soviet Rockets"/>
    <s v="Yes"/>
    <s v="No"/>
    <n v="2"/>
    <x v="13"/>
    <s v="Docking"/>
    <m/>
    <x v="37"/>
    <x v="0"/>
    <s v="false"/>
    <s v="APAS-75 (ASTP)"/>
    <m/>
    <n v="1975"/>
    <m/>
    <m/>
    <m/>
    <m/>
    <m/>
  </r>
  <r>
    <s v="KK_Antares_RUAG937SPayloadAdapter"/>
    <x v="3171"/>
    <n v="750"/>
    <n v="2800"/>
    <s v="The RUAG 937S connects the Payload Adapter to the Castor 30 Payload Cone."/>
    <s v="advRocketry"/>
    <s v="KK Antares"/>
    <s v="Yes"/>
    <s v="No"/>
    <n v="3"/>
    <x v="0"/>
    <s v="Payload"/>
    <n v="10"/>
    <x v="51"/>
    <x v="0"/>
    <s v="false"/>
    <s v="Antares"/>
    <m/>
    <n v="2013"/>
    <m/>
    <m/>
    <m/>
    <m/>
    <m/>
  </r>
  <r>
    <s v="KK_Antares_PayloadFairing_e"/>
    <x v="3172"/>
    <n v="900"/>
    <n v="2800"/>
    <s v="The Antares Payload Fairing protects the payload during launch. Plume configured by RealPlume."/>
    <s v="advRocketry"/>
    <s v="KK Antares"/>
    <s v="Yes"/>
    <s v="No"/>
    <n v="3"/>
    <x v="0"/>
    <s v="Fairing"/>
    <n v="10"/>
    <x v="51"/>
    <x v="0"/>
    <s v="false"/>
    <s v="Antares"/>
    <m/>
    <n v="2013"/>
    <m/>
    <m/>
    <m/>
    <m/>
    <m/>
  </r>
  <r>
    <s v="KK_Antares_PayloadFairing"/>
    <x v="3173"/>
    <n v="900"/>
    <n v="2800"/>
    <s v="The Antares Payload Fairing protects the payload during launch. Plume configured by RealPlume."/>
    <s v="advRocketry"/>
    <s v="KK Antares"/>
    <s v="Yes"/>
    <s v="No"/>
    <n v="3"/>
    <x v="0"/>
    <s v="Fairing"/>
    <n v="10"/>
    <x v="51"/>
    <x v="0"/>
    <s v="false"/>
    <s v="Antares"/>
    <m/>
    <n v="2013"/>
    <m/>
    <m/>
    <m/>
    <m/>
    <m/>
  </r>
  <r>
    <s v="KK_Antares_Interstage"/>
    <x v="3174"/>
    <n v="750"/>
    <n v="2800"/>
    <s v="Connects the payload fairing and first stage."/>
    <s v="advRocketry"/>
    <s v="KK Antares"/>
    <s v="Yes"/>
    <s v="No"/>
    <n v="3"/>
    <x v="0"/>
    <s v="Interstage"/>
    <n v="10"/>
    <x v="51"/>
    <x v="0"/>
    <s v="false"/>
    <s v="Antares"/>
    <m/>
    <n v="2013"/>
    <m/>
    <m/>
    <m/>
    <m/>
    <m/>
  </r>
  <r>
    <s v="Star-31"/>
    <x v="3175"/>
    <m/>
    <m/>
    <m/>
    <m/>
    <s v="Engine_Config"/>
    <s v="Yes"/>
    <m/>
    <e v="#N/A"/>
    <x v="4"/>
    <m/>
    <n v="7"/>
    <x v="54"/>
    <x v="0"/>
    <m/>
    <m/>
    <s v="Star-31"/>
    <n v="1979"/>
    <m/>
    <m/>
    <m/>
    <m/>
    <m/>
  </r>
  <r>
    <s v="KK_Antares_Castor30Adapter"/>
    <x v="3176"/>
    <n v="750"/>
    <n v="2800"/>
    <s v="Connects the Castor 30 to the Interstage."/>
    <s v="advRocketry"/>
    <s v="KK Antares"/>
    <s v="Yes"/>
    <s v="No"/>
    <n v="3"/>
    <x v="0"/>
    <s v="Adapter"/>
    <m/>
    <x v="51"/>
    <x v="0"/>
    <s v="false"/>
    <s v="Antares"/>
    <m/>
    <n v="2013"/>
    <m/>
    <m/>
    <m/>
    <m/>
    <m/>
  </r>
  <r>
    <s v="dmAnomScanner"/>
    <x v="3177"/>
    <n v="12000"/>
    <n v="20000"/>
    <s v="This small sensor is designed to scan for anomalous signals across several regions of the electromagnetic spectrum. You must be within 250m of the signal to obtain science results; use it from further out to obtain an estimate of the range and distance to the signal. For the best results, return the device to the KSC for further study. Can also interface with SCANsat equipment to function as a Been There Done That scanner."/>
    <s v="advScienceTech"/>
    <s v="Dmagic Orbital Science"/>
    <s v="Yes"/>
    <s v="No"/>
    <n v="7"/>
    <x v="10"/>
    <m/>
    <n v="8"/>
    <x v="107"/>
    <x v="0"/>
    <s v="false"/>
    <m/>
    <m/>
    <n v="1981"/>
    <m/>
    <m/>
    <m/>
    <m/>
    <m/>
  </r>
  <r>
    <s v="aje_f404"/>
    <x v="3178"/>
    <n v="600"/>
    <n v="12000"/>
    <s v="General Electric F404-GE-402 low-bypass turbofan with afterburner as used on F/A-18C/D. 78.7kN wet, 53.16kN dry. SFC 0.82/1.74 lb/lbf-hr static. Temperature limit Mach 2.85."/>
    <s v="heavyAerodynamics"/>
    <s v="Advanced Jet Engines"/>
    <s v="Yes"/>
    <s v="Yes"/>
    <n v="5"/>
    <x v="11"/>
    <s v="Engine"/>
    <n v="7"/>
    <x v="202"/>
    <x v="0"/>
    <s v="true"/>
    <s v="F/A-18"/>
    <m/>
    <n v="1994"/>
    <m/>
    <m/>
    <m/>
    <m/>
    <m/>
  </r>
  <r>
    <s v="noseConeAdapter"/>
    <x v="3179"/>
    <n v="1"/>
    <n v="6500"/>
    <s v="The base of C7 Aerospace's Nose Cone system (NCS) (PART NOT COSTED BY RP-0 BUT IN CORRECT NODE)"/>
    <s v="hypersonicFlight"/>
    <s v="Squad"/>
    <s v="Yes"/>
    <s v="No Cost"/>
    <n v="7"/>
    <x v="11"/>
    <s v="Hull"/>
    <n v="6"/>
    <x v="204"/>
    <x v="0"/>
    <s v="false"/>
    <m/>
    <m/>
    <n v="2004"/>
    <m/>
    <m/>
    <m/>
    <m/>
    <m/>
  </r>
  <r>
    <s v="aje_al31"/>
    <x v="3180"/>
    <n v="450"/>
    <n v="9000"/>
    <s v="Modern afterburning turbofan used on the Su-27M, Su-30, and Su-34 featuring vector thrust.  122.4 kN wet, 76.2 kN dry, SFC 0.75/1.92 lb/lb hr. Max 2.5 Mach."/>
    <s v="experimentalAerodynamics"/>
    <s v="Advanced Jet Engines"/>
    <s v="Yes"/>
    <s v="Yes"/>
    <n v="6"/>
    <x v="11"/>
    <s v="Engine"/>
    <n v="7"/>
    <x v="204"/>
    <x v="0"/>
    <s v="true"/>
    <s v="Su-27M, Su-30, Su-34"/>
    <m/>
    <n v="2007"/>
    <m/>
    <m/>
    <m/>
    <m/>
    <m/>
  </r>
  <r>
    <s v="X1_Tail"/>
    <x v="3181"/>
    <n v="40"/>
    <n v="800"/>
    <s v="A rocket propellant tank designed for aircraft, it's cone shaped too!"/>
    <s v="subsonicFlight"/>
    <s v="Taerobee"/>
    <s v="Yes"/>
    <s v="Yes"/>
    <n v="0.5"/>
    <x v="11"/>
    <m/>
    <n v="1"/>
    <x v="205"/>
    <x v="0"/>
    <s v="true"/>
    <s v="X-1"/>
    <m/>
    <s v="PW"/>
    <m/>
    <m/>
    <m/>
    <m/>
    <m/>
  </r>
  <r>
    <s v="X1_Body"/>
    <x v="3182"/>
    <n v="80"/>
    <n v="1600"/>
    <s v="A rocket propellant tank designed for aircraft."/>
    <s v="subsonicFlight"/>
    <s v="Taerobee"/>
    <s v="Yes"/>
    <s v="Yes"/>
    <n v="0.5"/>
    <x v="11"/>
    <m/>
    <n v="1"/>
    <x v="205"/>
    <x v="0"/>
    <s v="true"/>
    <s v="X-1"/>
    <m/>
    <s v="PW"/>
    <m/>
    <m/>
    <m/>
    <m/>
    <m/>
  </r>
  <r>
    <s v="X1_Crew"/>
    <x v="3183"/>
    <n v="300"/>
    <n v="6000"/>
    <s v="Validated for flight at speeds exceeding 400 m/s, the X-1 is an ideal choice for supersonic vehicles."/>
    <s v="subsonicFlight"/>
    <s v="Taerobee"/>
    <s v="Yes"/>
    <s v="Yes"/>
    <n v="0.5"/>
    <x v="11"/>
    <m/>
    <n v="1"/>
    <x v="205"/>
    <x v="0"/>
    <s v="true"/>
    <s v="X-1"/>
    <m/>
    <s v="PW"/>
    <m/>
    <m/>
    <m/>
    <m/>
    <m/>
  </r>
  <r>
    <s v="RealISRU_AmmoniaOxidizer"/>
    <x v="3184"/>
    <n v="8000"/>
    <n v="24000"/>
    <s v=" (PART NOT SUPPORTED BY RP-0 OR RO)"/>
    <s v="advScienceTech"/>
    <s v="Squad"/>
    <s v="No"/>
    <s v="No"/>
    <n v="7"/>
    <x v="7"/>
    <m/>
    <m/>
    <x v="11"/>
    <x v="1"/>
    <m/>
    <m/>
    <m/>
    <m/>
    <m/>
    <m/>
    <m/>
    <m/>
    <m/>
  </r>
  <r>
    <s v="RO-X-258"/>
    <x v="3185"/>
    <n v="200"/>
    <n v="4000"/>
    <s v="A small solid kick motor. Developed from the Altair, this successor was used on Scout and Delta. Used to circularize at apogee or perform final payload kick. Maximum thrust 26.4kN, burn time 28 seconds. Diameter: [0.65 m]. Plume configured by RealPlume."/>
    <s v="matureSolids"/>
    <s v="Squad"/>
    <s v="Yes"/>
    <s v="Yes"/>
    <n v="3"/>
    <x v="4"/>
    <s v="US SRM"/>
    <m/>
    <x v="42"/>
    <x v="0"/>
    <s v="true"/>
    <s v="Altair II"/>
    <s v="Altair-II"/>
    <n v="1964"/>
    <m/>
    <m/>
    <m/>
    <m/>
    <m/>
  </r>
  <r>
    <s v="xLERroverBodyx"/>
    <x v="3186"/>
    <n v="1000"/>
    <n v="1400"/>
    <s v="A modular structural frame. Can be used as a chassis for the MMSEV rover or for mobile surface habitats."/>
    <s v="spaceExploration"/>
    <s v="Chaka Monkey"/>
    <s v="Yes"/>
    <s v="No"/>
    <n v="4"/>
    <x v="16"/>
    <s v="Rover"/>
    <n v="11"/>
    <x v="203"/>
    <x v="0"/>
    <s v="false"/>
    <s v="MMSEV"/>
    <m/>
    <n v="2019"/>
    <m/>
    <m/>
    <m/>
    <m/>
    <m/>
  </r>
  <r>
    <s v="xALCOR_LanderCapsulex"/>
    <x v="3187"/>
    <n v="9500"/>
    <n v="8200"/>
    <s v="The MMSEV (Multi - Mission Space Exploration Vehicle) is a pressurized cabin exploration vehicle for either space or surface application. Features an airlock and a travel endurance for up to 10 kilometers."/>
    <s v="advLanding"/>
    <s v="Chaka Monkey"/>
    <s v="Yes"/>
    <s v="No"/>
    <s v="REM"/>
    <x v="16"/>
    <s v="Lander"/>
    <n v="11"/>
    <x v="203"/>
    <x v="0"/>
    <s v="false"/>
    <s v="MMSEV"/>
    <m/>
    <n v="2019"/>
    <m/>
    <m/>
    <m/>
    <m/>
    <m/>
  </r>
  <r>
    <s v="STAR-37"/>
    <x v="3188"/>
    <m/>
    <m/>
    <m/>
    <m/>
    <s v="Engine_Config"/>
    <s v="Yes"/>
    <m/>
    <e v="#N/A"/>
    <x v="4"/>
    <m/>
    <m/>
    <x v="75"/>
    <x v="0"/>
    <m/>
    <s v="Surveyor"/>
    <s v="Star-37"/>
    <n v="1966"/>
    <m/>
    <m/>
    <m/>
    <m/>
    <m/>
  </r>
  <r>
    <s v="RO-X-248"/>
    <x v="458"/>
    <n v="170"/>
    <n v="3400"/>
    <s v="A small solid kick motor. Developed for Vanguard's third stage but, with the second stage, reused as Able/Delta. Used to circularize at apogee or perform final payload kick. Diameter: [0.45 m]. Plume configured by RealPlume."/>
    <s v="basicSolids"/>
    <s v="Squad"/>
    <s v="Yes"/>
    <s v="Yes"/>
    <n v="2"/>
    <x v="4"/>
    <s v="US SRM"/>
    <m/>
    <x v="53"/>
    <x v="0"/>
    <s v="true"/>
    <s v="Altair"/>
    <s v="Altair"/>
    <n v="1958"/>
    <m/>
    <m/>
    <m/>
    <m/>
    <s v="RO-X-248,rn_vanguard_stg31,rn_thor_altair_e1_1"/>
  </r>
  <r>
    <s v="UAEcubplate"/>
    <x v="3189"/>
    <n v="15000"/>
    <n v="300000"/>
    <s v="Used in many communications satellite the GEOStar-2 satellite bus will be perfect for your medium sized builds."/>
    <s v="advUnmanned"/>
    <s v="AIES"/>
    <s v="Yes"/>
    <s v="Yes"/>
    <n v="7"/>
    <x v="1"/>
    <s v="Probe"/>
    <m/>
    <x v="198"/>
    <x v="0"/>
    <s v="true"/>
    <m/>
    <m/>
    <n v="2002"/>
    <m/>
    <m/>
    <m/>
    <m/>
    <m/>
  </r>
  <r>
    <s v="almaz_pan_r"/>
    <x v="3190"/>
    <n v="4000"/>
    <n v="30000"/>
    <s v="Almaz series RIGHT solar panels."/>
    <s v="largeElectrics"/>
    <s v="RN Salyut"/>
    <s v="Yes"/>
    <s v="Yes"/>
    <n v="4.5"/>
    <x v="5"/>
    <s v="Solar"/>
    <n v="7"/>
    <x v="12"/>
    <x v="0"/>
    <s v="true"/>
    <s v="Almaz"/>
    <m/>
    <n v="1973"/>
    <m/>
    <m/>
    <m/>
    <m/>
    <m/>
  </r>
  <r>
    <s v="rn_almaz_fairing"/>
    <x v="3191"/>
    <n v="20"/>
    <n v="400"/>
    <s v="Fairing for the Almaz station for use with the Proton. Plume configured by RealPlume."/>
    <s v="generalConstruction"/>
    <s v="RN Soviet Rockets"/>
    <s v="Yes"/>
    <s v="Yes"/>
    <n v="3"/>
    <x v="0"/>
    <s v="Fairing"/>
    <m/>
    <x v="56"/>
    <x v="0"/>
    <s v="true"/>
    <s v="Almaz"/>
    <m/>
    <n v="1973"/>
    <m/>
    <m/>
    <m/>
    <m/>
    <m/>
  </r>
  <r>
    <s v="almaz_pan_l"/>
    <x v="3192"/>
    <n v="4000"/>
    <n v="30000"/>
    <s v="Almaz series LEFT solar panels."/>
    <s v="largeElectrics"/>
    <s v="RN Salyut"/>
    <s v="Yes"/>
    <s v="Yes"/>
    <n v="4.5"/>
    <x v="5"/>
    <s v="Solar"/>
    <n v="7"/>
    <x v="12"/>
    <x v="0"/>
    <s v="true"/>
    <s v="Almaz"/>
    <m/>
    <n v="1973"/>
    <m/>
    <m/>
    <m/>
    <m/>
    <m/>
  </r>
  <r>
    <s v="almaz_sr_retro"/>
    <x v="3193"/>
    <n v="1000"/>
    <n v="1000"/>
    <s v="Almaz film return top retrograde booster block. Plume configured by RealPlume."/>
    <s v="advFlightControl"/>
    <s v="RN Salyut"/>
    <s v="Yes"/>
    <s v="Yes"/>
    <n v="4"/>
    <x v="4"/>
    <s v="Retro SRM"/>
    <m/>
    <x v="98"/>
    <x v="0"/>
    <s v="true"/>
    <s v="Almaz"/>
    <m/>
    <n v="1973"/>
    <m/>
    <m/>
    <m/>
    <m/>
    <m/>
  </r>
  <r>
    <s v="almaz_sr_dec"/>
    <x v="3194"/>
    <n v="600"/>
    <n v="2500"/>
    <s v="Decoupler for Almaz film return capsule. Surface attach inside Almaz payload bay. Then use stack nodes to attach film capsule, retros and parachute."/>
    <s v="basicScience"/>
    <s v="RN Salyut"/>
    <s v="Yes"/>
    <s v="Yes"/>
    <n v="3"/>
    <x v="0"/>
    <s v="Decoupler"/>
    <m/>
    <x v="56"/>
    <x v="0"/>
    <s v="true"/>
    <s v="Almaz"/>
    <m/>
    <n v="1973"/>
    <m/>
    <m/>
    <m/>
    <m/>
    <m/>
  </r>
  <r>
    <s v="XPC_InflateHeatshield31X"/>
    <x v="3195"/>
    <n v="1250"/>
    <n v="7500"/>
    <s v="The Hypersonic Inflatable Aerodynamic Decelerator (HIAD) consists of an inflatable main structure and the thermal protection system. The combination of the two creates a very light but extremely rugged aeroshell. Just remember to inflate it before entry."/>
    <s v="heavyAerodynamics"/>
    <s v="Chaka Monkey"/>
    <s v="Yes"/>
    <s v="No"/>
    <n v="5"/>
    <x v="16"/>
    <s v="Heat Shield"/>
    <n v="11"/>
    <x v="203"/>
    <x v="0"/>
    <s v="false"/>
    <m/>
    <m/>
    <n v="2019"/>
    <m/>
    <m/>
    <m/>
    <m/>
    <m/>
  </r>
  <r>
    <s v="almaz_sample_return"/>
    <x v="3196"/>
    <n v="800"/>
    <n v="3000"/>
    <s v="Almaz film return capsule. Attach inside Almaz capsule bay."/>
    <s v="basicScience"/>
    <s v="RN Salyut"/>
    <s v="Yes"/>
    <s v="Yes"/>
    <n v="3"/>
    <x v="10"/>
    <m/>
    <n v="7"/>
    <x v="118"/>
    <x v="0"/>
    <s v="true"/>
    <s v="Almaz"/>
    <m/>
    <n v="1973"/>
    <m/>
    <m/>
    <m/>
    <m/>
    <m/>
  </r>
  <r>
    <s v="almaz3-5"/>
    <x v="3197"/>
    <n v="50000"/>
    <n v="150000"/>
    <s v="Almaz 2, 3 &amp; 5 military orbital laboratory. Salyut ASAS REQUIRED for station to function. Plume configured by RealPlume."/>
    <s v="earlyStations"/>
    <s v="RN Salyut"/>
    <s v="Yes"/>
    <s v="Yes"/>
    <n v="4"/>
    <x v="6"/>
    <s v="Station"/>
    <m/>
    <x v="70"/>
    <x v="0"/>
    <s v="true"/>
    <s v="Almaz"/>
    <m/>
    <n v="1973"/>
    <m/>
    <m/>
    <m/>
    <m/>
    <m/>
  </r>
  <r>
    <s v="WBI_ChassisDecoupler"/>
    <x v="3198"/>
    <n v="400"/>
    <n v="3200"/>
    <s v="While the Buffalo Cab is well suited for standard decouplers, the question of how to mount an MSEV to a rocket via the chassis is answered with the chassis decoupler. This specialized decoupler attaches one end to a rocket and the other end to a chassis."/>
    <s v="spaceExploration"/>
    <s v="WildBlue Buffalo Rover"/>
    <s v="Yes"/>
    <s v="No"/>
    <n v="4"/>
    <x v="16"/>
    <s v="Decoupler"/>
    <m/>
    <x v="203"/>
    <x v="0"/>
    <s v="false"/>
    <s v="MMSEV"/>
    <m/>
    <n v="2019"/>
    <m/>
    <m/>
    <m/>
    <m/>
    <m/>
  </r>
  <r>
    <s v="miniIntake"/>
    <x v="3199"/>
    <n v="20"/>
    <n v="400"/>
    <s v="A must-have for air breathing engines, this intake duct will pull in outside air to run turbine engines on, as long as there is any outside air to begin with, of course. Optimized for subsonic flight."/>
    <s v="start"/>
    <s v="Squad"/>
    <s v="Yes"/>
    <s v="Yes"/>
    <n v="0"/>
    <x v="11"/>
    <m/>
    <n v="0"/>
    <x v="205"/>
    <x v="0"/>
    <s v="true"/>
    <m/>
    <m/>
    <s v="PW"/>
    <m/>
    <m/>
    <m/>
    <m/>
    <m/>
  </r>
  <r>
    <s v="RP0Nose-Cockpit"/>
    <x v="3200"/>
    <n v="300"/>
    <n v="6000"/>
    <s v="Highly streamlined cockpit for experimental planes. Rated for Mach 3 flight."/>
    <s v="subsonicFlight"/>
    <s v="Realism Overhaul"/>
    <s v="Yes"/>
    <s v="Yes"/>
    <n v="0.5"/>
    <x v="11"/>
    <s v="Cockpit"/>
    <n v="1"/>
    <x v="205"/>
    <x v="0"/>
    <s v="true"/>
    <m/>
    <m/>
    <s v="PW"/>
    <m/>
    <m/>
    <m/>
    <m/>
    <m/>
  </r>
  <r>
    <s v="FScopterRotorMainElectric"/>
    <x v="3201"/>
    <n v="1200"/>
    <n v="2800"/>
    <s v="Max take-off is 4 tons. Uses about 1000 Electric Charge per second (PART NOT SUPPORTED BY RP-0 OR RO)"/>
    <s v="advAerodynamics"/>
    <s v="Firespitter"/>
    <s v="No"/>
    <s v="No"/>
    <n v="5"/>
    <x v="7"/>
    <m/>
    <m/>
    <x v="11"/>
    <x v="1"/>
    <m/>
    <m/>
    <m/>
    <m/>
    <m/>
    <m/>
    <m/>
    <m/>
    <m/>
  </r>
  <r>
    <s v="STAR-37E"/>
    <x v="3202"/>
    <m/>
    <m/>
    <m/>
    <m/>
    <s v="Engine_Config"/>
    <s v="Yes"/>
    <m/>
    <e v="#N/A"/>
    <x v="4"/>
    <m/>
    <m/>
    <x v="75"/>
    <x v="0"/>
    <m/>
    <s v="Delta 1000"/>
    <s v="Star-37E"/>
    <n v="1966"/>
    <m/>
    <m/>
    <m/>
    <m/>
    <m/>
  </r>
  <r>
    <s v="KWsrbGlobeVI"/>
    <x v="457"/>
    <n v="2400"/>
    <n v="48000"/>
    <s v="The AJ-60A was developed for the Atlas V, which can be configured with up to five boosters. Plume configured by RealPlume."/>
    <s v="exoticFuelStorage"/>
    <s v="KW Rocketry"/>
    <s v="Yes"/>
    <s v="Yes"/>
    <n v="8"/>
    <x v="4"/>
    <s v="SRB"/>
    <m/>
    <x v="90"/>
    <x v="0"/>
    <s v="true"/>
    <s v="Atlas V (AJ-60A)"/>
    <s v="INTERNAL"/>
    <n v="2002"/>
    <m/>
    <m/>
    <m/>
    <m/>
    <s v="KWsrbGlobeVI,RSBengineAtlasSRB"/>
  </r>
  <r>
    <s v="RSBengineAtlasSRB"/>
    <x v="457"/>
    <n v="2400"/>
    <n v="48000"/>
    <s v="AJ-60A is a solid rocket booster produced by Aerojet Rocketdyne. They are currently used as strap-on boosters on United Launch Alliance's Atlas V rocket. Diameter: [1.6 m]. Plume configured by RealPlume."/>
    <s v="experimentalRocketry"/>
    <s v="Real Scale Boosters"/>
    <s v="Yes"/>
    <s v="Yes"/>
    <n v="7"/>
    <x v="4"/>
    <s v="SRB"/>
    <m/>
    <x v="90"/>
    <x v="0"/>
    <s v="true"/>
    <s v="Atlas V (AJ-60A)"/>
    <s v="AJ60A"/>
    <n v="2002"/>
    <m/>
    <m/>
    <m/>
    <m/>
    <s v="KWsrbGlobeVI,RSBengineAtlasSRB"/>
  </r>
  <r>
    <s v="rn_aerobee350_eng"/>
    <x v="3203"/>
    <n v="40"/>
    <n v="800"/>
    <s v="A rocket engine used on the Aerobee 350. Plume configured by RealPlume."/>
    <s v="generalRocketry"/>
    <s v="RN US Rockets"/>
    <s v="Yes"/>
    <s v="Yes"/>
    <n v="2"/>
    <x v="12"/>
    <s v="FS Engine"/>
    <m/>
    <x v="19"/>
    <x v="0"/>
    <s v="true"/>
    <s v="Aerobee 350 (AJ60)"/>
    <m/>
    <n v="1964"/>
    <m/>
    <m/>
    <m/>
    <m/>
    <m/>
  </r>
  <r>
    <s v="STAR-37FM"/>
    <x v="3204"/>
    <m/>
    <m/>
    <m/>
    <m/>
    <s v="Engine_Config"/>
    <s v="Yes"/>
    <m/>
    <e v="#N/A"/>
    <x v="4"/>
    <m/>
    <m/>
    <x v="6"/>
    <x v="0"/>
    <m/>
    <s v="FTLSATCOM"/>
    <s v="Star-37FM"/>
    <n v="1984"/>
    <m/>
    <m/>
    <m/>
    <m/>
    <m/>
  </r>
  <r>
    <s v="RO_RLA_AJ260_HL"/>
    <x v="3205"/>
    <n v="22054"/>
    <n v="441080"/>
    <s v="The largest solid rocket motor ever designed, intended for uprated Saturn and Nova applications.  Half-length version, burn time 114s or 140s."/>
    <s v="advFuelSystems"/>
    <s v="RLA Stockalike"/>
    <s v="Yes"/>
    <s v="Yes"/>
    <n v="5"/>
    <x v="4"/>
    <s v="SRB"/>
    <m/>
    <x v="6"/>
    <x v="0"/>
    <s v="true"/>
    <s v="Saturn INT"/>
    <m/>
    <n v="1981"/>
    <s v="2 Eras after Apollo"/>
    <m/>
    <m/>
    <m/>
    <m/>
  </r>
  <r>
    <s v="RO_RLA_AJ260_FL"/>
    <x v="3206"/>
    <n v="33081"/>
    <n v="661620"/>
    <s v="The largest solid rocket motor ever designed, intended for uprated Saturn and Nova applications.  Full-length version, burn time 140s."/>
    <s v="advFuelSystems"/>
    <s v="RLA Stockalike"/>
    <s v="Yes"/>
    <s v="Yes"/>
    <n v="5"/>
    <x v="4"/>
    <s v="SRB"/>
    <m/>
    <x v="6"/>
    <x v="0"/>
    <s v="true"/>
    <s v="Saturn INT"/>
    <m/>
    <n v="1981"/>
    <s v="2 Eras after Apollo"/>
    <m/>
    <m/>
    <m/>
    <m/>
  </r>
  <r>
    <s v="rn_aerobee150_eng"/>
    <x v="3207"/>
    <n v="10"/>
    <n v="200"/>
    <s v="A rocket engine used on the Aerobee 150/150A/300/300A. Plume configured by RealPlume."/>
    <s v="basicRocketry"/>
    <s v="RN US Rockets"/>
    <s v="Yes"/>
    <s v="Yes"/>
    <n v="1"/>
    <x v="12"/>
    <s v="FS Engine"/>
    <m/>
    <x v="21"/>
    <x v="0"/>
    <s v="true"/>
    <s v="Aerobee 150"/>
    <m/>
    <n v="1959"/>
    <m/>
    <m/>
    <m/>
    <m/>
    <m/>
  </r>
  <r>
    <s v="Star48BV"/>
    <x v="3208"/>
    <m/>
    <m/>
    <m/>
    <m/>
    <s v="Engine_Config"/>
    <s v="Yes"/>
    <m/>
    <e v="#N/A"/>
    <x v="4"/>
    <m/>
    <n v="8"/>
    <x v="6"/>
    <x v="0"/>
    <m/>
    <m/>
    <s v="Star-48B"/>
    <n v="1985"/>
    <m/>
    <m/>
    <m/>
    <m/>
    <m/>
  </r>
  <r>
    <s v="Star-48B/Short"/>
    <x v="3209"/>
    <m/>
    <m/>
    <m/>
    <m/>
    <s v="Engine_Config"/>
    <s v="Yes"/>
    <m/>
    <e v="#N/A"/>
    <x v="4"/>
    <m/>
    <m/>
    <x v="6"/>
    <x v="0"/>
    <m/>
    <s v="PAM B"/>
    <s v="Star-48B"/>
    <n v="1985"/>
    <m/>
    <m/>
    <m/>
    <m/>
    <m/>
  </r>
  <r>
    <s v="Star-48B/Long"/>
    <x v="3210"/>
    <m/>
    <m/>
    <m/>
    <m/>
    <s v="Engine_Config"/>
    <s v="Yes"/>
    <m/>
    <e v="#N/A"/>
    <x v="4"/>
    <m/>
    <n v="8"/>
    <x v="6"/>
    <x v="0"/>
    <m/>
    <m/>
    <s v="Star-48B"/>
    <n v="1985"/>
    <m/>
    <m/>
    <m/>
    <m/>
    <m/>
  </r>
  <r>
    <s v="omsEngine"/>
    <x v="3211"/>
    <n v="400"/>
    <n v="8000"/>
    <s v="Low thrust pressure-fed hypergolic engine. It was used on the Space Shuttle for orbital insertion, maneuvering and deorbiting. Currently used by the Orion MPCV. Diameter: [1.17 m]. Plume configured by RealPlume."/>
    <s v="veryHeavyRocketry"/>
    <s v="Squad"/>
    <s v="Yes"/>
    <s v="Yes"/>
    <n v="6"/>
    <x v="12"/>
    <s v="RCS Engine"/>
    <m/>
    <x v="71"/>
    <x v="0"/>
    <s v="true"/>
    <s v="Shuttle"/>
    <s v="AJ10_190"/>
    <n v="1981"/>
    <m/>
    <m/>
    <m/>
    <m/>
    <s v="CHAKAOME2,SSTU-SC-ENG-AJ10-190,omsEngine"/>
  </r>
  <r>
    <s v="CHAKAOME2"/>
    <x v="252"/>
    <n v="400"/>
    <n v="8000"/>
    <s v="Low thrust pressure-fed hypergolic engine. It was used on the Space Shuttle for orbital insertion, maneuvering and deorbiting. Currently used by the Orion MPCV. Diameter: [1.17 m]. Plume configured by RealPlume."/>
    <s v="giganticRocketry"/>
    <s v="Chaka Monkey"/>
    <s v="Yes"/>
    <s v="Yes"/>
    <n v="8"/>
    <x v="12"/>
    <s v="RCS Engine"/>
    <m/>
    <x v="71"/>
    <x v="0"/>
    <s v="true"/>
    <s v="Shuttle"/>
    <s v="AJ10_190"/>
    <n v="1981"/>
    <m/>
    <m/>
    <m/>
    <m/>
    <s v="CHAKAOME2,SSTU-SC-ENG-AJ10-190,omsEngine"/>
  </r>
  <r>
    <s v="Star-4G"/>
    <x v="3212"/>
    <m/>
    <m/>
    <m/>
    <m/>
    <s v="Engine_Config"/>
    <s v="Yes"/>
    <m/>
    <e v="#N/A"/>
    <x v="4"/>
    <m/>
    <m/>
    <x v="90"/>
    <x v="0"/>
    <m/>
    <s v="Nanosatellites (2000)"/>
    <s v="Star-4G"/>
    <n v="2000"/>
    <m/>
    <m/>
    <m/>
    <m/>
    <m/>
  </r>
  <r>
    <s v="SSTU-SC-ENG-AJ10-190"/>
    <x v="252"/>
    <n v="400"/>
    <n v="8000"/>
    <s v="Low thrust pressure-fed hypergolic engine. It was used on the Space Shuttle for orbital insertion, maneuvering and deorbiting. Currently used by the Orion MPCV. Diameter: [1.17 m]. Using the patented SSTU Engine-Clustering technology the number of engines, engine layout, mounting or shroud type, and mount/shroud size are configurable, and each set of engines are built to your specifications. Plume configured by RealPlume."/>
    <s v="veryHeavyRocketry"/>
    <s v="SSTU"/>
    <s v="Yes"/>
    <s v="Yes"/>
    <n v="6"/>
    <x v="12"/>
    <s v="SM Engine"/>
    <m/>
    <x v="71"/>
    <x v="0"/>
    <s v="true"/>
    <s v="Shuttle"/>
    <s v="AJ10_190"/>
    <n v="1981"/>
    <m/>
    <m/>
    <m/>
    <m/>
    <s v="CHAKAOME2,SSTU-SC-ENG-AJ10-190,omsEngine"/>
  </r>
  <r>
    <s v="Star-5C"/>
    <x v="3213"/>
    <m/>
    <m/>
    <m/>
    <m/>
    <s v="Engine_Config"/>
    <s v="Yes"/>
    <m/>
    <e v="#N/A"/>
    <x v="4"/>
    <m/>
    <m/>
    <x v="68"/>
    <x v="0"/>
    <m/>
    <s v="Titan II"/>
    <s v="Star-5C"/>
    <n v="1989"/>
    <m/>
    <m/>
    <m/>
    <m/>
    <m/>
  </r>
  <r>
    <s v="bluedog_Titan_TranstageEngine"/>
    <x v="216"/>
    <n v="2150"/>
    <n v="43000"/>
    <m/>
    <m/>
    <s v="BDB"/>
    <s v="Yes"/>
    <s v="Yes"/>
    <e v="#N/A"/>
    <x v="12"/>
    <m/>
    <m/>
    <x v="19"/>
    <x v="0"/>
    <s v="true"/>
    <m/>
    <s v="AJ10_138"/>
    <n v="1964"/>
    <m/>
    <m/>
    <m/>
    <m/>
    <s v="bluedog_Titan_TranstageEngine,FASAGeminiLFECentarTwin"/>
  </r>
  <r>
    <s v="Star-63D"/>
    <x v="3214"/>
    <m/>
    <m/>
    <m/>
    <m/>
    <s v="Engine_Config"/>
    <s v="Yes"/>
    <m/>
    <e v="#N/A"/>
    <x v="4"/>
    <m/>
    <m/>
    <x v="6"/>
    <x v="0"/>
    <m/>
    <s v="Pam D-2 (1985)"/>
    <s v="Star-63"/>
    <n v="1985"/>
    <m/>
    <m/>
    <m/>
    <m/>
    <m/>
  </r>
  <r>
    <s v="Star-6B"/>
    <x v="3215"/>
    <m/>
    <m/>
    <m/>
    <m/>
    <s v="Engine_Config"/>
    <s v="Yes"/>
    <m/>
    <e v="#N/A"/>
    <x v="4"/>
    <m/>
    <m/>
    <x v="6"/>
    <x v="0"/>
    <m/>
    <s v="Satellites (1985)"/>
    <s v="Star-6B"/>
    <n v="1985"/>
    <m/>
    <m/>
    <m/>
    <m/>
    <m/>
  </r>
  <r>
    <s v="FASAGeminiLFECentarTwin"/>
    <x v="216"/>
    <n v="4300"/>
    <n v="86000"/>
    <s v="This can be an upper stage / orbital taxi for various Titan III configurations. Uses 2x AJ10-138. Plume configured by RealPlume."/>
    <s v="advRocketry"/>
    <s v="FASA"/>
    <s v="Yes"/>
    <s v="Yes"/>
    <n v="3"/>
    <x v="12"/>
    <s v="US Engine"/>
    <m/>
    <x v="19"/>
    <x v="0"/>
    <s v="true"/>
    <s v="Titan III"/>
    <s v="AJ10_138"/>
    <n v="1964"/>
    <m/>
    <m/>
    <m/>
    <m/>
    <s v="bluedog_Titan_TranstageEngine,FASAGeminiLFECentarTwin"/>
  </r>
  <r>
    <s v="bluedog_Apollo_Block2_ServiceEngine"/>
    <x v="3216"/>
    <n v="700"/>
    <n v="24500"/>
    <s v="The Aerojet AJ10-137 rocket engine used on the Apollo Service Module as the Service Propulsion System. Diameter: [2.6 m]. Using the patented SSTU Engine-Clustering technology the number of engines, engine layout, mounting or shroud type, and mount/shroud size are configurable, and each set of engines are built to your specifications. Plume configured by RealPlume."/>
    <m/>
    <s v="BDB"/>
    <s v="Yes"/>
    <s v="Yes"/>
    <e v="#N/A"/>
    <x v="12"/>
    <m/>
    <m/>
    <x v="48"/>
    <x v="0"/>
    <s v="true"/>
    <s v="Apollo"/>
    <s v="AJ10_137"/>
    <n v="1968"/>
    <m/>
    <m/>
    <m/>
    <m/>
    <s v="bluedog_Apollo_Block2_ServiceEngine,FASAApollo_SM_Engine,KW2mengineSPS,ROAJ10-137,SSTU-SC-ENG-AJ10-137,SSTU-SC-B-SM"/>
  </r>
  <r>
    <s v="FASAApollo_SM_Engine"/>
    <x v="3216"/>
    <n v="700"/>
    <n v="24500"/>
    <s v="The Aerojet AJ10-137 rocket engine used on the Apollo Service Module as the Service Propulsion System. Diameter: [3.9 m]. Plume configured by RealPlume."/>
    <s v="heavyRocketry"/>
    <s v="FASA"/>
    <s v="Yes"/>
    <s v="Yes"/>
    <n v="4"/>
    <x v="12"/>
    <s v="SM Engine"/>
    <m/>
    <x v="48"/>
    <x v="0"/>
    <s v="true"/>
    <s v="Apollo"/>
    <s v="AJ10_137"/>
    <n v="1968"/>
    <m/>
    <m/>
    <m/>
    <m/>
    <s v="bluedog_Apollo_Block2_ServiceEngine,FASAApollo_SM_Engine,KW2mengineSPS,ROAJ10-137,SSTU-SC-ENG-AJ10-137,SSTU-SC-B-SM"/>
  </r>
  <r>
    <s v="KW2mengineSPS"/>
    <x v="3216"/>
    <n v="700"/>
    <n v="24500"/>
    <s v="The Aerojet AJ10-137 rocket engine used on the Apollo Service Module as the Service Propulsion System. Diameter: [3.9 m]. Plume configured by RealPlume."/>
    <s v="heavyRocketry"/>
    <s v="KW Rocketry"/>
    <s v="Yes"/>
    <s v="Yes"/>
    <n v="4"/>
    <x v="12"/>
    <s v="SM Engine"/>
    <m/>
    <x v="48"/>
    <x v="0"/>
    <s v="true"/>
    <s v="Apollo"/>
    <s v="AJ10_137"/>
    <n v="1968"/>
    <m/>
    <m/>
    <m/>
    <m/>
    <s v="bluedog_Apollo_Block2_ServiceEngine,FASAApollo_SM_Engine,KW2mengineSPS,ROAJ10-137,SSTU-SC-ENG-AJ10-137,SSTU-SC-B-SM"/>
  </r>
  <r>
    <s v="ROAJ10-137"/>
    <x v="3216"/>
    <n v="700"/>
    <n v="24500"/>
    <s v="The Aerojet AJ10-137 rocket engine used on the Apollo Service Module as the Service Propulsion System. Diameter: [3.9 m]. Plume configured by RealPlume."/>
    <s v="heavyRocketry"/>
    <s v="Squad"/>
    <s v="Yes"/>
    <s v="Yes"/>
    <n v="4"/>
    <x v="12"/>
    <s v="SM Engine"/>
    <m/>
    <x v="48"/>
    <x v="0"/>
    <s v="true"/>
    <s v="Apollo"/>
    <s v="AJ10_137"/>
    <n v="1968"/>
    <m/>
    <m/>
    <m/>
    <m/>
    <s v="bluedog_Apollo_Block2_ServiceEngine,FASAApollo_SM_Engine,KW2mengineSPS,ROAJ10-137,SSTU-SC-ENG-AJ10-137,SSTU-SC-B-SM"/>
  </r>
  <r>
    <s v="SSTU-SC-ENG-AJ10-137"/>
    <x v="3216"/>
    <n v="700"/>
    <n v="24500"/>
    <s v="The Aerojet AJ10-137 rocket engine used on the Apollo Service Module as the Service Propulsion System. Diameter: [2.6 m]. Using the patented SSTU Engine-Clustering technology the number of engines, engine layout, mounting or shroud type, and mount/shroud size are configurable, and each set of engines are built to your specifications. Plume configured by RealPlume."/>
    <s v="heavyRocketry"/>
    <s v="SSTU"/>
    <s v="Yes"/>
    <s v="Yes"/>
    <n v="4"/>
    <x v="12"/>
    <s v="SM Engine"/>
    <m/>
    <x v="48"/>
    <x v="0"/>
    <s v="true"/>
    <s v="Apollo"/>
    <s v="AJ10_137"/>
    <n v="1968"/>
    <m/>
    <m/>
    <m/>
    <m/>
    <s v="bluedog_Apollo_Block2_ServiceEngine,FASAApollo_SM_Engine,KW2mengineSPS,ROAJ10-137,SSTU-SC-ENG-AJ10-137,SSTU-SC-B-SM"/>
  </r>
  <r>
    <s v="SSTU-SC-B-SM"/>
    <x v="3216"/>
    <n v="10000"/>
    <n v="350000"/>
    <s v="The Aerojet AJ10-137 rocket engine used on the Apollo Service Module as the Service Propulsion System. Diameter: [3.9 m]. Plume configured by RealPlume."/>
    <s v="commandModules"/>
    <s v="SSTU"/>
    <s v="Yes"/>
    <s v="Yes"/>
    <n v="4"/>
    <x v="2"/>
    <s v="Service Module"/>
    <m/>
    <x v="2"/>
    <x v="0"/>
    <s v="true"/>
    <s v="Apollo"/>
    <m/>
    <n v="1968"/>
    <m/>
    <m/>
    <m/>
    <m/>
    <s v="bluedog_Apollo_Block2_ServiceEngine,FASAApollo_SM_Engine,KW2mengineSPS,ROAJ10-137,SSTU-SC-ENG-AJ10-137,SSTU-SC-B-SM"/>
  </r>
  <r>
    <s v="Star-9"/>
    <x v="3217"/>
    <m/>
    <m/>
    <m/>
    <m/>
    <s v="Engine_Config"/>
    <s v="Yes"/>
    <m/>
    <e v="#N/A"/>
    <x v="4"/>
    <m/>
    <m/>
    <x v="96"/>
    <x v="0"/>
    <m/>
    <s v="Satellites (1993)"/>
    <s v="Star-9"/>
    <n v="1993"/>
    <m/>
    <m/>
    <m/>
    <m/>
    <m/>
  </r>
  <r>
    <s v="SuperDraco"/>
    <x v="418"/>
    <m/>
    <m/>
    <m/>
    <m/>
    <s v="Engine_Config"/>
    <s v="Yes"/>
    <m/>
    <e v="#N/A"/>
    <x v="13"/>
    <m/>
    <m/>
    <x v="69"/>
    <x v="0"/>
    <m/>
    <s v="Dragon V2"/>
    <s v="SuperDraco"/>
    <n v="2018"/>
    <m/>
    <m/>
    <m/>
    <m/>
    <m/>
  </r>
  <r>
    <s v="TD-339"/>
    <x v="364"/>
    <m/>
    <m/>
    <m/>
    <m/>
    <s v="Engine_Config"/>
    <s v="Yes"/>
    <m/>
    <e v="#N/A"/>
    <x v="13"/>
    <m/>
    <n v="5"/>
    <x v="77"/>
    <x v="0"/>
    <m/>
    <s v="Surveyor"/>
    <s v="TD339"/>
    <n v="1966"/>
    <m/>
    <m/>
    <m/>
    <m/>
    <m/>
  </r>
  <r>
    <s v="UA1205"/>
    <x v="215"/>
    <m/>
    <m/>
    <m/>
    <m/>
    <s v="Engine_Config"/>
    <s v="Yes"/>
    <m/>
    <e v="#N/A"/>
    <x v="4"/>
    <m/>
    <m/>
    <x v="42"/>
    <x v="0"/>
    <m/>
    <s v="Titan III"/>
    <s v="UA1205"/>
    <n v="1965"/>
    <m/>
    <m/>
    <m/>
    <m/>
    <m/>
  </r>
  <r>
    <s v="RSBengineAJ10-118K"/>
    <x v="3218"/>
    <n v="300"/>
    <n v="6000"/>
    <s v="The AJ10 engine version used for the Delta F and K upper stages of the Delta launch vehicle family. Plume configured by RealPlume."/>
    <s v="heavyRocketry"/>
    <s v="Real Scale Boosters"/>
    <s v="Yes"/>
    <s v="Yes"/>
    <n v="4"/>
    <x v="12"/>
    <s v="US Engine"/>
    <m/>
    <x v="46"/>
    <x v="0"/>
    <s v="true"/>
    <s v="AJ10 (Advanced)"/>
    <s v="AJ10_Adv (Only AJ10-118K)"/>
    <n v="1989"/>
    <m/>
    <m/>
    <m/>
    <m/>
    <m/>
  </r>
  <r>
    <s v="UA1207"/>
    <x v="209"/>
    <m/>
    <m/>
    <m/>
    <m/>
    <s v="Engine_Config"/>
    <s v="Yes"/>
    <m/>
    <e v="#N/A"/>
    <x v="4"/>
    <m/>
    <m/>
    <x v="68"/>
    <x v="0"/>
    <m/>
    <s v="Titan IVA"/>
    <s v="UA1207"/>
    <n v="1989"/>
    <m/>
    <m/>
    <m/>
    <m/>
    <m/>
  </r>
  <r>
    <s v="Vexin"/>
    <x v="3219"/>
    <m/>
    <m/>
    <m/>
    <m/>
    <s v="Engine_Config"/>
    <s v="Yes"/>
    <m/>
    <e v="#N/A"/>
    <x v="12"/>
    <m/>
    <m/>
    <x v="18"/>
    <x v="0"/>
    <m/>
    <s v="Diamant"/>
    <s v="Vexin"/>
    <n v="1965"/>
    <m/>
    <m/>
    <m/>
    <m/>
    <m/>
  </r>
  <r>
    <s v="Vesta_sounding_rocket"/>
    <x v="3220"/>
    <m/>
    <m/>
    <m/>
    <m/>
    <s v="Engine_Config"/>
    <s v="Yes"/>
    <m/>
    <e v="#N/A"/>
    <x v="12"/>
    <m/>
    <m/>
    <x v="19"/>
    <x v="0"/>
    <m/>
    <s v="Diamant"/>
    <s v="Vexin"/>
    <n v="1964"/>
    <m/>
    <m/>
    <m/>
    <m/>
    <m/>
  </r>
  <r>
    <s v="rn_aj10_104"/>
    <x v="3221"/>
    <n v="250"/>
    <n v="5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Epsilon and Delta E through Delta N. Plume configured by RealPlume."/>
    <s v="generalRocketry"/>
    <s v="RN US Rockets"/>
    <s v="Yes"/>
    <s v="Yes"/>
    <n v="2"/>
    <x v="12"/>
    <s v="US Engine"/>
    <m/>
    <x v="44"/>
    <x v="0"/>
    <s v="true"/>
    <s v="AJ10 (Mid)"/>
    <m/>
    <n v="1961"/>
    <m/>
    <m/>
    <m/>
    <m/>
    <m/>
  </r>
  <r>
    <s v="rn_aj10_37"/>
    <x v="3222"/>
    <n v="150"/>
    <n v="3000"/>
    <s v="Small pressure-fed hypergolic upper stage engine for the Thor-Able/Delta.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Plume configured by RealPlume."/>
    <s v="basicRocketry"/>
    <s v="RN US Rockets"/>
    <s v="Yes"/>
    <s v="Yes"/>
    <n v="1"/>
    <x v="12"/>
    <s v="US Engine"/>
    <m/>
    <x v="26"/>
    <x v="0"/>
    <s v="true"/>
    <s v="AJ10 (Early)"/>
    <m/>
    <n v="1957"/>
    <m/>
    <m/>
    <m/>
    <m/>
    <m/>
  </r>
  <r>
    <s v="bluedog_ablestarEngine"/>
    <x v="3223"/>
    <n v="250"/>
    <n v="5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Using the patented SSTU Engine-Clustering technology the number of engines, engine layout, mounting or shroud type, and mount/shroud size are configurable, and each set of engines are built to your specifications. Plume configured by RealPlume."/>
    <m/>
    <s v="BDB"/>
    <s v="Yes"/>
    <s v="Yes"/>
    <e v="#N/A"/>
    <x v="12"/>
    <m/>
    <m/>
    <x v="44"/>
    <x v="0"/>
    <s v="true"/>
    <m/>
    <s v="AJ10_Mid"/>
    <n v="1961"/>
    <m/>
    <m/>
    <m/>
    <m/>
    <s v="bluedog_ablestarEngine,SSTU-AJ10-CustomMid,SXTAJ10Mid"/>
  </r>
  <r>
    <s v="SSTU-AJ10-CustomMid"/>
    <x v="3223"/>
    <n v="250"/>
    <n v="5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US Engine"/>
    <m/>
    <x v="44"/>
    <x v="0"/>
    <s v="true"/>
    <s v="AJ10 (Mid)"/>
    <s v="AJ10_Mid"/>
    <n v="1961"/>
    <m/>
    <m/>
    <m/>
    <m/>
    <s v="bluedog_ablestarEngine,SSTU-AJ10-CustomMid,SXTAJ10Mid"/>
  </r>
  <r>
    <s v="SXTAJ10Mid"/>
    <x v="3223"/>
    <n v="250"/>
    <n v="5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Plume configured by RealPlume."/>
    <s v="generalRocketry"/>
    <s v="SXT"/>
    <s v="Yes"/>
    <s v="Yes"/>
    <n v="2"/>
    <x v="12"/>
    <s v="US Engine"/>
    <m/>
    <x v="44"/>
    <x v="0"/>
    <s v="true"/>
    <s v="AJ10 (Mid)"/>
    <s v="AJ10_Mid"/>
    <n v="1961"/>
    <m/>
    <m/>
    <m/>
    <m/>
    <s v="bluedog_ablestarEngine,SSTU-AJ10-CustomMid,SXTAJ10Mid"/>
  </r>
  <r>
    <s v="bluedog_ableEngine"/>
    <x v="3224"/>
    <n v="150"/>
    <n v="3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Using the patented SSTU Engine-Clustering technology the number of engines, engine layout, mounting or shroud type, and mount/shroud size are configurable, and each set of engines are built to your specifications. Plume configured by RealPlume."/>
    <m/>
    <s v="BDB"/>
    <s v="Yes"/>
    <s v="Yes"/>
    <e v="#N/A"/>
    <x v="12"/>
    <m/>
    <m/>
    <x v="26"/>
    <x v="0"/>
    <s v="true"/>
    <m/>
    <s v="AJ10_Early"/>
    <n v="1956"/>
    <m/>
    <m/>
    <m/>
    <m/>
    <s v="bluedog_ableEngine,SSTU-AJ10-CustomEarly,SXTAJ10"/>
  </r>
  <r>
    <s v="SSTU-AJ10-CustomEarly"/>
    <x v="3224"/>
    <n v="150"/>
    <n v="3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Using the patented SSTU Engine-Clustering technology the number of engines, engine layout, mounting or shroud type, and mount/shroud size are configurable, and each set of engines are built to your specifications. Plume configured by RealPlume."/>
    <s v="basicRocketry"/>
    <s v="SSTU"/>
    <s v="Yes"/>
    <s v="Yes"/>
    <n v="1"/>
    <x v="12"/>
    <s v="US Engine"/>
    <m/>
    <x v="26"/>
    <x v="0"/>
    <s v="true"/>
    <s v="AJ10 (Early)"/>
    <s v="AJ10_Early"/>
    <n v="1956"/>
    <m/>
    <m/>
    <m/>
    <m/>
    <s v="bluedog_ableEngine,SSTU-AJ10-CustomEarly,SXTAJ10"/>
  </r>
  <r>
    <s v="SXTAJ10"/>
    <x v="3224"/>
    <n v="150"/>
    <n v="3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Plume configured by RealPlume."/>
    <s v="basicRocketry"/>
    <s v="SXT"/>
    <s v="Yes"/>
    <s v="Yes"/>
    <n v="1"/>
    <x v="12"/>
    <s v="US Engine"/>
    <m/>
    <x v="26"/>
    <x v="0"/>
    <s v="true"/>
    <s v="AJ10 (Early)"/>
    <s v="AJ10_Early"/>
    <n v="1956"/>
    <m/>
    <m/>
    <m/>
    <m/>
    <s v="bluedog_ableEngine,SSTU-AJ10-CustomEarly,SXTAJ10"/>
  </r>
  <r>
    <s v="bluedog_DeltaK_AJ10"/>
    <x v="3225"/>
    <n v="300"/>
    <n v="6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Plume configured by RealPlume."/>
    <m/>
    <s v="BDB"/>
    <s v="Yes"/>
    <s v="Yes"/>
    <e v="#N/A"/>
    <x v="12"/>
    <m/>
    <m/>
    <x v="46"/>
    <x v="0"/>
    <s v="true"/>
    <m/>
    <s v="AJ10_Adv"/>
    <n v="1989"/>
    <m/>
    <m/>
    <m/>
    <m/>
    <s v="bluedog_DeltaK_AJ10,KW1mengineVestaVR1,SSTU-AJ10-CustomAdvanced,SXTAJ10Adv"/>
  </r>
  <r>
    <s v="KW1mengineVestaVR1"/>
    <x v="3225"/>
    <n v="300"/>
    <n v="6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Plume configured by RealPlume."/>
    <s v="veryHeavyRocketry"/>
    <s v="KW Rocketry"/>
    <s v="Yes"/>
    <s v="Yes"/>
    <n v="6"/>
    <x v="12"/>
    <s v="US Engine"/>
    <m/>
    <x v="19"/>
    <x v="0"/>
    <s v="true"/>
    <s v="AJ10 (Advanced)"/>
    <s v="AJ10_Adv"/>
    <n v="1964"/>
    <m/>
    <m/>
    <m/>
    <m/>
    <s v="bluedog_DeltaK_AJ10,KW1mengineVestaVR1,SSTU-AJ10-CustomAdvanced,SXTAJ10Adv"/>
  </r>
  <r>
    <s v="SSTU-AJ10-CustomAdvanced"/>
    <x v="3225"/>
    <n v="300"/>
    <n v="6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Using the patented SSTU Engine-Clustering technology the number of engines, engine layout, mounting or shroud type, and mount/shroud size are configurable, and each set of engines are built to your specifications. Plume configured by RealPlume."/>
    <s v="heavyRocketry"/>
    <s v="SSTU"/>
    <s v="Yes"/>
    <s v="Yes"/>
    <n v="4"/>
    <x v="12"/>
    <s v="US Engine"/>
    <m/>
    <x v="19"/>
    <x v="0"/>
    <s v="true"/>
    <s v="AJ10 (Advanced)"/>
    <s v="AJ10_Adv"/>
    <n v="1964"/>
    <m/>
    <m/>
    <m/>
    <m/>
    <s v="bluedog_DeltaK_AJ10,KW1mengineVestaVR1,SSTU-AJ10-CustomAdvanced,SXTAJ10Adv"/>
  </r>
  <r>
    <s v="SXTAJ10Adv"/>
    <x v="3225"/>
    <n v="300"/>
    <n v="6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Plume configured by RealPlume."/>
    <s v="heavyRocketry"/>
    <s v="SXT"/>
    <s v="Yes"/>
    <s v="Yes"/>
    <n v="4"/>
    <x v="12"/>
    <s v="US Engine"/>
    <m/>
    <x v="19"/>
    <x v="0"/>
    <s v="true"/>
    <s v="AJ10 (Advanced)"/>
    <s v="AJ10_Adv"/>
    <n v="1964"/>
    <m/>
    <m/>
    <m/>
    <m/>
    <s v="bluedog_DeltaK_AJ10,KW1mengineVestaVR1,SSTU-AJ10-CustomAdvanced,SXTAJ10Adv"/>
  </r>
  <r>
    <s v="SHIP_AJ_10_101_104"/>
    <x v="3226"/>
    <m/>
    <m/>
    <s v="Flown on the Able, and AbleStar upper stages. Use the 10-101 with the Able upper stage, and the 10-104 with the AbleStar upper stage."/>
    <s v="advRocketry"/>
    <s v="RO-Extended"/>
    <s v="Yes"/>
    <m/>
    <n v="3"/>
    <x v="12"/>
    <m/>
    <m/>
    <x v="21"/>
    <x v="1"/>
    <m/>
    <s v="Able"/>
    <s v="INTERNAL"/>
    <n v="1959"/>
    <m/>
    <m/>
    <m/>
    <m/>
    <m/>
  </r>
  <r>
    <s v="sxtairlockAnimated"/>
    <x v="3227"/>
    <n v="1275"/>
    <n v="7800"/>
    <s v="The airlock was designed shortly after the term 'Explosive Decompression' was coined. It allows Kerbals to move from the interior of the vessel to the exterior without a great change in internal pressure. (PART NOT SUPPORTED BY RP-0 OR RO)"/>
    <s v="highAltitudeFlight"/>
    <s v="SXT"/>
    <s v="No"/>
    <s v="No"/>
    <n v="3"/>
    <x v="7"/>
    <m/>
    <m/>
    <x v="11"/>
    <x v="1"/>
    <m/>
    <m/>
    <m/>
    <m/>
    <m/>
    <m/>
    <m/>
    <m/>
    <m/>
  </r>
  <r>
    <s v="CircularIntake"/>
    <x v="3228"/>
    <n v="20"/>
    <n v="400"/>
    <s v="A proper turbofan intake, not only provides oxygen to air breathing engines, it pulls in twice as much air than those puny air scoops from Vac-Co. Optimized for subsonic flight."/>
    <s v="start"/>
    <s v="Squad"/>
    <s v="Yes"/>
    <s v="Yes"/>
    <n v="0"/>
    <x v="11"/>
    <m/>
    <n v="0"/>
    <x v="205"/>
    <x v="0"/>
    <s v="true"/>
    <m/>
    <m/>
    <s v="PW"/>
    <m/>
    <m/>
    <m/>
    <m/>
    <m/>
  </r>
  <r>
    <s v="gasspectrometer-01"/>
    <x v="3229"/>
    <n v="750"/>
    <n v="2900"/>
    <s v="Use this advanced spectrographic sounder to retrieve the concentrations of various noble gases from planetary atmospheres. (PART NOT SUPPORTED BY RP-0 OR RO)"/>
    <s v="advScienceTech"/>
    <s v="Near Future Propulsion"/>
    <s v="No"/>
    <s v="No"/>
    <n v="7"/>
    <x v="7"/>
    <m/>
    <m/>
    <x v="11"/>
    <x v="1"/>
    <m/>
    <m/>
    <m/>
    <m/>
    <m/>
    <m/>
    <m/>
    <m/>
    <m/>
  </r>
  <r>
    <s v="decoupvector"/>
    <x v="3230"/>
    <n v="800"/>
    <n v="9000"/>
    <s v="Will probably only fit the AIES Engines. Base is installed first, engine should come in it, not vice versa. (PART NOT COSTED BY RP-0 BUT IN CORRECT NODE)"/>
    <s v="engineering101"/>
    <s v="AIES"/>
    <s v="Yes"/>
    <s v="No Cost"/>
    <n v="1"/>
    <x v="0"/>
    <s v="Decoupler"/>
    <m/>
    <x v="59"/>
    <x v="0"/>
    <s v="false"/>
    <m/>
    <m/>
    <n v="1952"/>
    <m/>
    <m/>
    <m/>
    <m/>
    <m/>
  </r>
  <r>
    <s v="basepuntv2r10"/>
    <x v="3231"/>
    <n v="2"/>
    <n v="0"/>
    <s v="Basis for protective fairings (TOP-1000, TOP-1500, TOP-2000). Not a decoupler."/>
    <s v="engineering101"/>
    <s v="AIES"/>
    <s v="Yes"/>
    <s v="Yes"/>
    <n v="1"/>
    <x v="0"/>
    <s v="Fairing Base"/>
    <m/>
    <x v="1"/>
    <x v="0"/>
    <s v="true"/>
    <m/>
    <m/>
    <n v="0"/>
    <m/>
    <m/>
    <m/>
    <m/>
    <m/>
  </r>
  <r>
    <s v="topb1"/>
    <x v="3232"/>
    <n v="0.3"/>
    <n v="0"/>
    <s v="It is a type of rather small fairing, used in a new type of rocket AIES known as mini rockets."/>
    <s v="start"/>
    <s v="AIES"/>
    <s v="Yes"/>
    <s v="Yes"/>
    <n v="0"/>
    <x v="0"/>
    <s v="Fairing"/>
    <n v="0"/>
    <x v="1"/>
    <x v="0"/>
    <s v="true"/>
    <m/>
    <m/>
    <n v="0"/>
    <m/>
    <m/>
    <m/>
    <m/>
    <m/>
  </r>
  <r>
    <s v="top500a1ur5"/>
    <x v="3233"/>
    <n v="1.5"/>
    <n v="0"/>
    <s v="Aerodynamic fairings specifically designed for use in long and narrow designs."/>
    <s v="start"/>
    <s v="AIES"/>
    <s v="Yes"/>
    <s v="Yes"/>
    <n v="0"/>
    <x v="0"/>
    <s v="Fairing"/>
    <n v="0"/>
    <x v="1"/>
    <x v="0"/>
    <s v="true"/>
    <m/>
    <m/>
    <n v="0"/>
    <m/>
    <m/>
    <m/>
    <m/>
    <m/>
  </r>
  <r>
    <s v="satpropt300FuelTank"/>
    <x v="3234"/>
    <n v="12"/>
    <n v="5"/>
    <s v="After the satellite probes were designed a lot of golden tinfoil was left over. By using some metal boxes and battery parts this line of fuel tanks was created."/>
    <s v="start"/>
    <s v="AIES"/>
    <s v="Yes"/>
    <s v="Yes"/>
    <n v="0"/>
    <x v="0"/>
    <s v="Fuel Tank"/>
    <n v="0"/>
    <x v="133"/>
    <x v="0"/>
    <s v="true"/>
    <m/>
    <m/>
    <n v="1950"/>
    <m/>
    <m/>
    <m/>
    <m/>
    <m/>
  </r>
  <r>
    <s v="decouplersvblack"/>
    <x v="3235"/>
    <n v="400"/>
    <n v="1500"/>
    <s v="Narrow version of Vector-B, probably fits only the AIES Engines. Base is installed first, engine should come in it, not vice versa. (PART NOT COSTED BY RP-0 BUT IN CORRECT NODE)"/>
    <s v="engineering101"/>
    <s v="AIES"/>
    <s v="Yes"/>
    <s v="No Cost"/>
    <n v="1"/>
    <x v="0"/>
    <s v="Decoupler"/>
    <m/>
    <x v="59"/>
    <x v="0"/>
    <s v="false"/>
    <m/>
    <m/>
    <n v="1952"/>
    <m/>
    <m/>
    <m/>
    <m/>
    <m/>
  </r>
  <r>
    <s v="decouplersv05"/>
    <x v="3236"/>
    <n v="400"/>
    <n v="1200"/>
    <s v="Narrow version of Vector-B, probably fits only the AIES Engines. Base is installed first, engine should come in it, not the other way around. (PART NOT COSTED BY RP-0 BUT IN CORRECT NODE)"/>
    <s v="engineering101"/>
    <s v="AIES"/>
    <s v="Yes"/>
    <s v="No Cost"/>
    <n v="1"/>
    <x v="0"/>
    <s v="Decoupler"/>
    <m/>
    <x v="59"/>
    <x v="0"/>
    <s v="false"/>
    <m/>
    <m/>
    <n v="1952"/>
    <m/>
    <m/>
    <m/>
    <m/>
    <m/>
  </r>
  <r>
    <s v="fuelTanksuperior3"/>
    <x v="3237"/>
    <n v="1.937778"/>
    <n v="4200"/>
    <s v="This enhanced version of &quot;Superior-R2&quot; gave birth to the new 'strategic' line of fuel tank designs. (PART NOT COSTED BY RP-0 BUT IN CORRECT NODE)"/>
    <s v="basicConstruction"/>
    <s v="AIES"/>
    <s v="Yes"/>
    <s v="No Cost"/>
    <n v="1.5"/>
    <x v="0"/>
    <s v="Fuel Tank"/>
    <m/>
    <x v="1"/>
    <x v="1"/>
    <s v="false"/>
    <m/>
    <m/>
    <m/>
    <m/>
    <m/>
    <m/>
    <m/>
    <m/>
  </r>
  <r>
    <s v="solarPanelsfa2"/>
    <x v="3238"/>
    <n v="450"/>
    <n v="9000"/>
    <s v="The newest technology and folding for compact, narrow storage for launch. 1.725m^2."/>
    <s v="electrics"/>
    <s v="AIES"/>
    <s v="Yes"/>
    <s v="Yes"/>
    <n v="3"/>
    <x v="5"/>
    <s v="Solar"/>
    <m/>
    <x v="14"/>
    <x v="0"/>
    <s v="true"/>
    <m/>
    <m/>
    <n v="1963"/>
    <m/>
    <m/>
    <m/>
    <m/>
    <m/>
  </r>
  <r>
    <s v="solarPanelsuncat1"/>
    <x v="3239"/>
    <n v="225"/>
    <n v="4500"/>
    <s v="The newest technology and folding for compact, narrow storage for launch. 0.8625m^2."/>
    <s v="electrics"/>
    <s v="AIES"/>
    <s v="Yes"/>
    <s v="Yes"/>
    <n v="3"/>
    <x v="5"/>
    <s v="Solar"/>
    <m/>
    <x v="14"/>
    <x v="0"/>
    <s v="true"/>
    <m/>
    <m/>
    <n v="1963"/>
    <m/>
    <m/>
    <m/>
    <m/>
    <m/>
  </r>
  <r>
    <s v="fuelTanksul"/>
    <x v="3240"/>
    <n v="1"/>
    <n v="5000"/>
    <s v="A little cousin to the Superior-V3 continues the 'strategic' line of fuel tank design. (PART NOT COSTED BY RP-0 BUT IN CORRECT NODE)"/>
    <s v="basicConstruction"/>
    <s v="AIES"/>
    <s v="Yes"/>
    <s v="No Cost"/>
    <n v="1.5"/>
    <x v="0"/>
    <s v="Fuel Tank"/>
    <m/>
    <x v="1"/>
    <x v="1"/>
    <s v="false"/>
    <m/>
    <m/>
    <m/>
    <m/>
    <m/>
    <m/>
    <m/>
    <m/>
  </r>
  <r>
    <s v="solarPanelsond1"/>
    <x v="3241"/>
    <n v="100"/>
    <n v="2000"/>
    <s v="Slightly larger than the ST1 (1.5x) but the newest technology and folding for compact, narrow storage for launch. 0.33m^2."/>
    <s v="advElectrics"/>
    <s v="AIES"/>
    <s v="Yes"/>
    <s v="Yes"/>
    <n v="4"/>
    <x v="5"/>
    <s v="Solar"/>
    <n v="5"/>
    <x v="97"/>
    <x v="0"/>
    <s v="true"/>
    <m/>
    <m/>
    <n v="1961"/>
    <m/>
    <m/>
    <m/>
    <m/>
    <m/>
  </r>
  <r>
    <s v="rcsThrustermicrosn"/>
    <x v="3242"/>
    <n v="15"/>
    <n v="300"/>
    <s v="Low thrust and low consumption is not a downside of this RCS block. Using this system will help you avoid wasting precious RCS fuel."/>
    <s v="stability"/>
    <s v="AIES"/>
    <s v="Yes"/>
    <s v="Yes"/>
    <n v="2"/>
    <x v="13"/>
    <s v="RCS"/>
    <m/>
    <x v="86"/>
    <x v="0"/>
    <s v="true"/>
    <m/>
    <m/>
    <n v="1959"/>
    <m/>
    <m/>
    <m/>
    <m/>
    <m/>
  </r>
  <r>
    <s v="solarPanelsfa"/>
    <x v="3243"/>
    <n v="200"/>
    <n v="5000"/>
    <s v="Making things bigger only helps if you can make them more compact for launch...so fold things up. 1.8m^2."/>
    <s v="electrics"/>
    <s v="AIES"/>
    <s v="Yes"/>
    <s v="Yes"/>
    <n v="3"/>
    <x v="5"/>
    <s v="Solar"/>
    <m/>
    <x v="14"/>
    <x v="0"/>
    <s v="true"/>
    <m/>
    <m/>
    <n v="1963"/>
    <m/>
    <m/>
    <m/>
    <m/>
    <m/>
  </r>
  <r>
    <s v="desacopladorsat3"/>
    <x v="3244"/>
    <n v="400"/>
    <n v="5200"/>
    <s v="This ultra-thin decoupler is used to save the precious space so important in some crafts. (PART NOT COSTED BY RP-0 BUT IN CORRECT NODE)"/>
    <s v="engineering101"/>
    <s v="AIES"/>
    <s v="Yes"/>
    <s v="No Cost"/>
    <n v="1"/>
    <x v="0"/>
    <s v="Decoupler"/>
    <m/>
    <x v="59"/>
    <x v="0"/>
    <s v="false"/>
    <m/>
    <m/>
    <n v="1952"/>
    <m/>
    <m/>
    <m/>
    <m/>
    <m/>
  </r>
  <r>
    <s v="desacopladorsat2"/>
    <x v="3245"/>
    <n v="400"/>
    <n v="5200"/>
    <s v="Standard decoupler for use in V2-10R Fairing Base. (PART NOT COSTED BY RP-0 BUT IN CORRECT NODE)"/>
    <s v="engineering101"/>
    <s v="AIES"/>
    <s v="Yes"/>
    <s v="No Cost"/>
    <n v="1"/>
    <x v="0"/>
    <s v="Decoupler"/>
    <m/>
    <x v="59"/>
    <x v="0"/>
    <s v="false"/>
    <m/>
    <m/>
    <n v="1952"/>
    <m/>
    <m/>
    <m/>
    <m/>
    <m/>
  </r>
  <r>
    <s v="desacopladorsat1"/>
    <x v="3246"/>
    <n v="200"/>
    <n v="5200"/>
    <s v="Small decoupler for use in A1-RU5 Fairing Base. (PART NOT COSTED BY RP-0 BUT IN CORRECT NODE)"/>
    <s v="engineering101"/>
    <s v="AIES"/>
    <s v="Yes"/>
    <s v="No Cost"/>
    <n v="1"/>
    <x v="0"/>
    <s v="Decoupler"/>
    <m/>
    <x v="59"/>
    <x v="0"/>
    <s v="false"/>
    <m/>
    <m/>
    <n v="1952"/>
    <m/>
    <m/>
    <m/>
    <m/>
    <m/>
  </r>
  <r>
    <s v="AIESrcsThrusrom9"/>
    <x v="3247"/>
    <n v="20"/>
    <n v="400"/>
    <s v="The RCS drive is necessary to maneuver spacecraft in space and allows greater control in the atmosphere."/>
    <s v="stability"/>
    <s v="AIES"/>
    <s v="Yes"/>
    <s v="Yes"/>
    <n v="2"/>
    <x v="13"/>
    <s v="RCS"/>
    <m/>
    <x v="86"/>
    <x v="0"/>
    <s v="true"/>
    <m/>
    <m/>
    <n v="1959"/>
    <m/>
    <m/>
    <m/>
    <m/>
    <m/>
  </r>
  <r>
    <s v="retinaGravimeter"/>
    <x v="3248"/>
    <n v="100"/>
    <n v="2000"/>
    <s v="Measures the strength of gravity. Exactly what it says on the tin."/>
    <s v="stability"/>
    <s v="AIES"/>
    <s v="Yes"/>
    <s v="Yes"/>
    <n v="2"/>
    <x v="10"/>
    <s v="Orbital Pertubation"/>
    <m/>
    <x v="62"/>
    <x v="0"/>
    <s v="true"/>
    <m/>
    <m/>
    <n v="1958"/>
    <m/>
    <m/>
    <m/>
    <m/>
    <m/>
  </r>
  <r>
    <s v="adapterrads"/>
    <x v="3249"/>
    <n v="1"/>
    <n v="3300"/>
    <s v="Light fuselage adapter. (PART NOT COSTED BY RP-0 BUT IN CORRECT NODE)"/>
    <s v="basicConstruction"/>
    <s v="AIES"/>
    <s v="Yes"/>
    <s v="No Cost"/>
    <n v="1.5"/>
    <x v="0"/>
    <s v="Adapter"/>
    <m/>
    <x v="40"/>
    <x v="0"/>
    <s v="false"/>
    <m/>
    <m/>
    <n v="1956"/>
    <m/>
    <m/>
    <m/>
    <m/>
    <m/>
  </r>
  <r>
    <s v="RCS125ra"/>
    <x v="3250"/>
    <n v="1"/>
    <n v="9800"/>
    <s v="This 2.5m RCS tank has the size and capacity to carry out most of the missions you throw it into. (PART NOT COSTED BY RP-0 BUT IN CORRECT NODE)"/>
    <s v="basicConstruction"/>
    <s v="AIES"/>
    <s v="Yes"/>
    <s v="No Cost"/>
    <n v="1.5"/>
    <x v="0"/>
    <s v="Fuel Tank"/>
    <m/>
    <x v="1"/>
    <x v="1"/>
    <s v="false"/>
    <m/>
    <m/>
    <m/>
    <m/>
    <m/>
    <m/>
    <m/>
    <m/>
  </r>
  <r>
    <s v="FASADeltaAv4"/>
    <x v="3251"/>
    <n v="1200"/>
    <n v="30000"/>
    <s v="Integrated avionics unit for 5m Delta Cryogenic Second Stage and Delta IV-M/IV-HLV launch vehicle."/>
    <s v="avionicsTL7"/>
    <s v="FASA"/>
    <s v="Yes"/>
    <s v="Yes"/>
    <n v="8"/>
    <x v="1"/>
    <s v="Avionics"/>
    <m/>
    <x v="198"/>
    <x v="0"/>
    <s v="true"/>
    <s v="Delta IV"/>
    <m/>
    <n v="2002"/>
    <m/>
    <m/>
    <m/>
    <m/>
    <m/>
  </r>
  <r>
    <s v="WBI_CrewCab"/>
    <x v="3252"/>
    <n v="1400"/>
    <n v="6500"/>
    <s v="The Buffalo Crew Cabin provides mobile living quarters for two kerbals. The facilities are pretty spartan, and the crew have to rearrange the furnature to take care of their basic necessities. It still beats the confines of the Buffalo Command Cab, and smells better too. The cabin also doubles as a small geo-survey lab once technology advances enough."/>
    <s v="spaceExploration"/>
    <s v="WildBlue Buffalo Rover"/>
    <s v="Yes"/>
    <s v="No"/>
    <n v="4"/>
    <x v="16"/>
    <s v="Rover"/>
    <n v="11"/>
    <x v="203"/>
    <x v="0"/>
    <s v="false"/>
    <s v="MMSEV"/>
    <m/>
    <n v="2019"/>
    <m/>
    <m/>
    <m/>
    <m/>
    <m/>
  </r>
  <r>
    <s v="moduldesspod"/>
    <x v="3253"/>
    <n v="1800"/>
    <n v="66000"/>
    <s v="Previously a deep water research bathysphere (which previously was a pressure cooker) is now used for interplanetary travel. The waterproof interior has a single seat for kerbonaut and a full set of controls to operate the spacecraft. The waterproof quality is achieved by newly discovered phenomenon known as 'There is no water in space'."/>
    <s v="enhancedSurvivability"/>
    <s v="AIES"/>
    <s v="Yes"/>
    <s v="Yes"/>
    <n v="2.5"/>
    <x v="2"/>
    <s v="Command Module"/>
    <m/>
    <x v="39"/>
    <x v="0"/>
    <s v="true"/>
    <m/>
    <m/>
    <n v="1961"/>
    <s v="Same as Vostok/Mercury"/>
    <m/>
    <m/>
    <m/>
    <m/>
  </r>
  <r>
    <s v="PAPBarometer"/>
    <x v="3254"/>
    <n v="8"/>
    <n v="160"/>
    <s v="Measures the pressure of the atmosphere. Surprise!"/>
    <s v="start"/>
    <s v="AIES"/>
    <s v="Yes"/>
    <s v="Yes"/>
    <n v="0"/>
    <x v="10"/>
    <s v="Barometer"/>
    <m/>
    <x v="1"/>
    <x v="0"/>
    <s v="true"/>
    <m/>
    <m/>
    <n v="0"/>
    <m/>
    <m/>
    <m/>
    <m/>
    <s v="PAPBarometer,ca_barometer,sensorBarometer"/>
  </r>
  <r>
    <s v="tankorb1"/>
    <x v="3255"/>
    <n v="1"/>
    <n v="500"/>
    <s v="A small experimental tank made to boost the payload of any space mission. (PART NOT COSTED BY RP-0 BUT IN CORRECT NODE)"/>
    <s v="engineering101"/>
    <s v="AIES"/>
    <s v="Yes"/>
    <s v="No Cost"/>
    <n v="1"/>
    <x v="0"/>
    <s v="Fuel Tank"/>
    <m/>
    <x v="1"/>
    <x v="1"/>
    <s v="false"/>
    <m/>
    <m/>
    <m/>
    <m/>
    <m/>
    <m/>
    <m/>
    <m/>
  </r>
  <r>
    <s v="xluzopl"/>
    <x v="3256"/>
    <n v="1"/>
    <n v="20"/>
    <s v="Small but powerful, this lighting system is quite useful in dark places. No, it's not a lamp."/>
    <s v="start"/>
    <s v="AIES"/>
    <s v="Yes"/>
    <s v="Yes"/>
    <n v="0"/>
    <x v="20"/>
    <s v="Light"/>
    <n v="0"/>
    <x v="1"/>
    <x v="0"/>
    <s v="true"/>
    <m/>
    <m/>
    <n v="0"/>
    <m/>
    <m/>
    <m/>
    <m/>
    <m/>
  </r>
  <r>
    <s v="tanktoemv2"/>
    <x v="3257"/>
    <n v="108"/>
    <n v="5"/>
    <s v="Made for probes and satellites of bigger-then-average sizes."/>
    <s v="start"/>
    <s v="AIES"/>
    <s v="Yes"/>
    <s v="Yes"/>
    <n v="0"/>
    <x v="0"/>
    <s v="Fuel Tank"/>
    <n v="0"/>
    <x v="133"/>
    <x v="0"/>
    <s v="true"/>
    <m/>
    <m/>
    <n v="1950"/>
    <m/>
    <m/>
    <m/>
    <m/>
    <m/>
  </r>
  <r>
    <s v="Separatormultifs"/>
    <x v="3258"/>
    <n v="150"/>
    <n v="6200"/>
    <s v="Multi-FS system allows a nice, clean separation of two parts. (PART NOT COSTED BY RP-0 BUT IN CORRECT NODE)"/>
    <s v="engineering101"/>
    <s v="AIES"/>
    <s v="Yes"/>
    <s v="No Cost"/>
    <n v="1"/>
    <x v="0"/>
    <s v="Decoupler"/>
    <m/>
    <x v="59"/>
    <x v="0"/>
    <s v="false"/>
    <m/>
    <m/>
    <n v="1952"/>
    <m/>
    <m/>
    <m/>
    <m/>
    <m/>
  </r>
  <r>
    <s v="Thermometermt1"/>
    <x v="3259"/>
    <n v="8"/>
    <n v="160"/>
    <s v="This superior device is used to measure the temperature. Like you don't know."/>
    <s v="start"/>
    <s v="AIES"/>
    <s v="Yes"/>
    <s v="Yes"/>
    <n v="0"/>
    <x v="10"/>
    <s v="Thermometer"/>
    <n v="0"/>
    <x v="1"/>
    <x v="0"/>
    <s v="true"/>
    <m/>
    <m/>
    <n v="0"/>
    <m/>
    <m/>
    <m/>
    <m/>
    <s v="sensorThermometer,Thermometermt1"/>
  </r>
  <r>
    <s v="AIESrcsThrusrmt1"/>
    <x v="3260"/>
    <n v="12"/>
    <n v="240"/>
    <s v="Linear RCS drive, best used for rotation. (This part refers to an RO RCS config that is not defined, and may not work correctly.)"/>
    <s v="stability"/>
    <s v="AIES"/>
    <s v="Rework"/>
    <s v="Yes"/>
    <n v="2"/>
    <x v="13"/>
    <s v="RCS"/>
    <m/>
    <x v="86"/>
    <x v="0"/>
    <s v="true"/>
    <m/>
    <m/>
    <n v="1959"/>
    <m/>
    <m/>
    <m/>
    <m/>
    <m/>
  </r>
  <r>
    <s v="ms1RCSTank"/>
    <x v="3261"/>
    <n v="1"/>
    <n v="4000"/>
    <s v="This fairly small and efficient RCS tank was designed for use with the SN-1 Micro RCS Thruster Block. (PART NOT COSTED BY RP-0 BUT IN CORRECT NODE)"/>
    <s v="basicConstruction"/>
    <s v="AIES"/>
    <s v="Yes"/>
    <s v="No Cost"/>
    <n v="1.5"/>
    <x v="0"/>
    <s v="Fuel Tank"/>
    <m/>
    <x v="1"/>
    <x v="1"/>
    <s v="false"/>
    <m/>
    <m/>
    <m/>
    <m/>
    <m/>
    <m/>
    <m/>
    <m/>
  </r>
  <r>
    <s v="fuelTankmr1"/>
    <x v="3262"/>
    <n v="4.8444440000000002"/>
    <n v="8800"/>
    <s v="The half sized cousin of the K7 tank. Thickness of the protective steel plate was increased to astonishing 1.4mm! (PART NOT COSTED BY RP-0 BUT IN CORRECT NODE)"/>
    <s v="basicConstruction"/>
    <s v="AIES"/>
    <s v="Yes"/>
    <s v="No Cost"/>
    <n v="1.5"/>
    <x v="0"/>
    <s v="Fuel Tank"/>
    <m/>
    <x v="1"/>
    <x v="1"/>
    <s v="false"/>
    <m/>
    <m/>
    <m/>
    <m/>
    <m/>
    <m/>
    <m/>
    <m/>
  </r>
  <r>
    <s v="tankminsond"/>
    <x v="3263"/>
    <n v="12"/>
    <n v="5"/>
    <s v="The right amount of fuel for small probes."/>
    <s v="start"/>
    <s v="AIES"/>
    <s v="Yes"/>
    <s v="Yes"/>
    <n v="0"/>
    <x v="0"/>
    <s v="Fuel Tank"/>
    <n v="0"/>
    <x v="133"/>
    <x v="0"/>
    <s v="true"/>
    <m/>
    <m/>
    <n v="1950"/>
    <m/>
    <m/>
    <m/>
    <m/>
    <m/>
  </r>
  <r>
    <s v="tankMER6"/>
    <x v="3264"/>
    <n v="1"/>
    <n v="0"/>
    <s v="The MER-6 - think for it as a stripped down of its elegance version of the MER-1. It sees active service again even despite the fact of its imminent replacement. (PART NOT COSTED BY RP-0 BUT IN CORRECT NODE)"/>
    <s v="engineering101"/>
    <s v="AIES"/>
    <s v="Yes"/>
    <s v="No Cost"/>
    <n v="1"/>
    <x v="0"/>
    <s v="Fuel Tank"/>
    <m/>
    <x v="1"/>
    <x v="1"/>
    <s v="false"/>
    <m/>
    <m/>
    <m/>
    <m/>
    <m/>
    <m/>
    <m/>
    <m/>
  </r>
  <r>
    <s v="tankMER1"/>
    <x v="3265"/>
    <n v="1"/>
    <n v="0"/>
    <s v="This elegant fuel tank will benefit any final stage from both the aesthetic and performance perspectives. (PART NOT COSTED BY RP-0 BUT IN CORRECT NODE)"/>
    <s v="engineering101"/>
    <s v="AIES"/>
    <s v="Yes"/>
    <s v="No Cost"/>
    <n v="1"/>
    <x v="0"/>
    <s v="Fuel Tank"/>
    <m/>
    <x v="1"/>
    <x v="1"/>
    <s v="false"/>
    <m/>
    <m/>
    <m/>
    <m/>
    <m/>
    <m/>
    <m/>
    <m/>
  </r>
  <r>
    <s v="fuelTanklunderl"/>
    <x v="3266"/>
    <n v="1.453333"/>
    <n v="4800"/>
    <s v="This tank (actually a set of tanks) was created to meet the requirements of lunar and interplanetary missions. It is lightweight and efficient. (PART NOT COSTED BY RP-0 BUT IN CORRECT NODE)"/>
    <s v="basicConstruction"/>
    <s v="AIES"/>
    <s v="Yes"/>
    <s v="No Cost"/>
    <n v="1.5"/>
    <x v="0"/>
    <s v="Fuel Tank"/>
    <m/>
    <x v="1"/>
    <x v="1"/>
    <s v="false"/>
    <m/>
    <m/>
    <m/>
    <m/>
    <m/>
    <m/>
    <m/>
    <m/>
  </r>
  <r>
    <s v="LRDecoupler"/>
    <x v="3267"/>
    <n v="20"/>
    <n v="5"/>
    <s v="Decoupled system safe and reliable, at least I mentioned AIES engineers"/>
    <s v="start"/>
    <s v="AIES"/>
    <s v="Yes"/>
    <s v="Yes"/>
    <n v="0"/>
    <x v="0"/>
    <s v="Decoupler"/>
    <n v="0"/>
    <x v="1"/>
    <x v="0"/>
    <s v="true"/>
    <m/>
    <m/>
    <n v="0"/>
    <m/>
    <m/>
    <m/>
    <m/>
    <m/>
  </r>
  <r>
    <s v="WBI_BuffaloCab"/>
    <x v="3268"/>
    <n v="3200"/>
    <n v="16000"/>
    <s v="The cornerstone of the Modular Space Exploration Vehicle (MSEV), the Buffalo Command Cab provides command and control functionality for the MSEV system. The Buffalo Command Cab seats two kerbals, albeit in a confined space."/>
    <s v="spaceExploration"/>
    <s v="WildBlue Buffalo Rover"/>
    <s v="Yes"/>
    <s v="No"/>
    <n v="4"/>
    <x v="16"/>
    <s v="Rover"/>
    <n v="11"/>
    <x v="203"/>
    <x v="0"/>
    <s v="false"/>
    <s v="MMSEV"/>
    <m/>
    <n v="2019"/>
    <m/>
    <m/>
    <m/>
    <m/>
    <m/>
  </r>
  <r>
    <s v="baseinstrul8"/>
    <x v="3269"/>
    <n v="25"/>
    <n v="500"/>
    <s v="Useful to hold all scientific instruments, perfect for a probe core. Comes in two different shapes."/>
    <s v="basicConstruction"/>
    <s v="AIES"/>
    <s v="Yes"/>
    <s v="Yes"/>
    <n v="1.5"/>
    <x v="0"/>
    <s v="Other"/>
    <n v="1"/>
    <x v="40"/>
    <x v="0"/>
    <s v="true"/>
    <m/>
    <m/>
    <n v="1956"/>
    <m/>
    <m/>
    <m/>
    <m/>
    <m/>
  </r>
  <r>
    <s v="fuelTank7k"/>
    <x v="3270"/>
    <n v="10.17333"/>
    <n v="34200"/>
    <s v="A large tank with lots of fuel. Features &quot;1mm Steel Plate&quot;â„¢ to protect it from environmental hazards. (PART NOT COSTED BY RP-0 BUT IN CORRECT NODE)"/>
    <s v="basicConstruction"/>
    <s v="AIES"/>
    <s v="Yes"/>
    <s v="No Cost"/>
    <n v="1.5"/>
    <x v="0"/>
    <s v="Fuel Tank"/>
    <m/>
    <x v="1"/>
    <x v="1"/>
    <s v="false"/>
    <m/>
    <m/>
    <m/>
    <m/>
    <m/>
    <m/>
    <m/>
    <m/>
  </r>
  <r>
    <s v="WBI_BuffaloAdapter"/>
    <x v="3271"/>
    <n v="100"/>
    <n v="2000"/>
    <s v="This small adapter provides a streamlined transition from the Buffalo cab form factor to the 1.25m standard hull size."/>
    <s v="advConstruction"/>
    <s v="WildBlue Buffalo Rover"/>
    <s v="Yes"/>
    <s v="No"/>
    <n v="4"/>
    <x v="16"/>
    <s v="Other"/>
    <n v="11"/>
    <x v="203"/>
    <x v="0"/>
    <s v="false"/>
    <s v="MMSEV"/>
    <m/>
    <n v="2019"/>
    <m/>
    <m/>
    <m/>
    <m/>
    <m/>
  </r>
  <r>
    <s v="cstparachute"/>
    <x v="3272"/>
    <n v="850"/>
    <n v="4600"/>
    <s v="The parachute pack for the CST-100 &quot;Starliner&quot; command module."/>
    <s v="landing"/>
    <s v="CST-100 Starliner"/>
    <s v="Yes"/>
    <s v="No"/>
    <n v="3"/>
    <x v="16"/>
    <s v="Parachute"/>
    <n v="10"/>
    <x v="203"/>
    <x v="0"/>
    <s v="false"/>
    <s v="CST-100 Starliner"/>
    <m/>
    <n v="2020"/>
    <m/>
    <m/>
    <m/>
    <m/>
    <m/>
  </r>
  <r>
    <s v="FASADeltaAv3"/>
    <x v="3273"/>
    <n v="600"/>
    <n v="15000"/>
    <s v="Integrated avionics unit for 4m Delta Cryogenic Second Stage and Delta III/IV-M launch vehicle."/>
    <s v="avionicsTL6"/>
    <s v="FASA"/>
    <s v="Yes"/>
    <s v="Yes"/>
    <n v="7"/>
    <x v="1"/>
    <s v="Avionics"/>
    <m/>
    <x v="198"/>
    <x v="0"/>
    <s v="true"/>
    <s v="Delta IV"/>
    <m/>
    <n v="2002"/>
    <m/>
    <m/>
    <m/>
    <m/>
    <m/>
  </r>
  <r>
    <s v="AccelerometerFGA"/>
    <x v="3274"/>
    <n v="1000"/>
    <n v="8200"/>
    <s v="A device for measuring the forces of 'G'. What a surprise."/>
    <s v="ORPHANS"/>
    <s v="AIES"/>
    <s v="Yes"/>
    <s v="No"/>
    <s v="ORPH"/>
    <x v="7"/>
    <m/>
    <m/>
    <x v="11"/>
    <x v="1"/>
    <m/>
    <m/>
    <m/>
    <m/>
    <m/>
    <m/>
    <m/>
    <m/>
    <m/>
  </r>
  <r>
    <s v="basef1sond"/>
    <x v="3275"/>
    <n v="25"/>
    <n v="500"/>
    <s v="Useful to hold all scientific instruments, perfect for a probe core. Comes in two different shapes."/>
    <s v="basicConstruction"/>
    <s v="AIES"/>
    <s v="Yes"/>
    <s v="Yes"/>
    <n v="1.5"/>
    <x v="0"/>
    <s v="Other"/>
    <n v="1"/>
    <x v="40"/>
    <x v="0"/>
    <s v="true"/>
    <m/>
    <m/>
    <n v="1956"/>
    <m/>
    <m/>
    <m/>
    <m/>
    <m/>
  </r>
  <r>
    <s v="CST-100?Heat?Shield"/>
    <x v="3276"/>
    <n v="900"/>
    <n v="1800"/>
    <s v="The heat shield for CST-100 &quot;Starliner&quot; command module."/>
    <s v="heavyAerodynamics"/>
    <s v="CST-100 Starliner"/>
    <s v="Yes"/>
    <s v="No"/>
    <n v="5"/>
    <x v="16"/>
    <s v="Heat Shield"/>
    <n v="10"/>
    <x v="203"/>
    <x v="0"/>
    <s v="false"/>
    <s v="CST-100 Starliner"/>
    <m/>
    <n v="2020"/>
    <m/>
    <m/>
    <m/>
    <m/>
    <m/>
  </r>
  <r>
    <s v="XAltair2descent2stageX"/>
    <x v="3277"/>
    <n v="4000"/>
    <n v="10400"/>
    <s v="Altair (or Lunar Surface Access Module - LSAM) was a Constellation program asset designed for Moon landings. The descent module would be used to capture into a lunar orbit, undock from Orion and then land on the surface. Payload includes either a crewed outpost or cargo. Plume configured by RealPlume."/>
    <s v="spaceExploration"/>
    <s v="Chaka Monkey"/>
    <s v="Yes"/>
    <s v="No"/>
    <n v="4"/>
    <x v="16"/>
    <s v="Lander"/>
    <n v="11"/>
    <x v="203"/>
    <x v="0"/>
    <s v="false"/>
    <s v="Altair (Lander)"/>
    <s v="RL10"/>
    <n v="2022"/>
    <m/>
    <m/>
    <m/>
    <m/>
    <m/>
  </r>
  <r>
    <s v="solarpaneles1"/>
    <x v="3278"/>
    <n v="100"/>
    <n v="16000"/>
    <s v="A little over two times bigger than the ST1 plus the latest state of the art technology, the ES1B gives the user that much more capability. 0.455m^2."/>
    <s v="basicScience"/>
    <s v="AIES"/>
    <s v="Yes"/>
    <s v="Yes"/>
    <n v="3"/>
    <x v="5"/>
    <s v="Solar"/>
    <m/>
    <x v="97"/>
    <x v="0"/>
    <s v="true"/>
    <m/>
    <m/>
    <n v="1961"/>
    <m/>
    <m/>
    <m/>
    <m/>
    <m/>
  </r>
  <r>
    <s v="Sasdv4"/>
    <x v="3279"/>
    <n v="3250"/>
    <n v="65000"/>
    <s v="A.S.A.S. module for large rockets with two pre-installed IK&amp;K Labs 32A microprocessors!"/>
    <s v="specializedControl"/>
    <s v="AIES"/>
    <s v="Yes"/>
    <s v="Yes"/>
    <n v="5"/>
    <x v="13"/>
    <s v="Reaction Wheel"/>
    <n v="6"/>
    <x v="37"/>
    <x v="0"/>
    <s v="true"/>
    <m/>
    <m/>
    <n v="1972"/>
    <m/>
    <m/>
    <m/>
    <m/>
    <m/>
  </r>
  <r>
    <s v="advSascr3"/>
    <x v="3280"/>
    <n v="2500"/>
    <n v="50000"/>
    <s v="By using the latest breakthroughs in material compression it became possible to make the A.S.A.S. unit that is thinner than the ones of competitors."/>
    <s v="specializedControl"/>
    <s v="AIES"/>
    <s v="Yes"/>
    <s v="Yes"/>
    <n v="5"/>
    <x v="13"/>
    <s v="Reaction Wheel"/>
    <n v="6"/>
    <x v="37"/>
    <x v="0"/>
    <s v="true"/>
    <m/>
    <m/>
    <n v="1972"/>
    <m/>
    <m/>
    <m/>
    <m/>
    <m/>
  </r>
  <r>
    <s v="Antennacomtec2"/>
    <x v="3281"/>
    <n v="550"/>
    <n v="3000"/>
    <s v="The next generation of the CommTech 1. Slightly larger, but capable of reaching to the inner planets."/>
    <s v="ORPHANS"/>
    <s v="AIES"/>
    <s v="Yes"/>
    <s v="No"/>
    <s v="ORPH"/>
    <x v="7"/>
    <m/>
    <m/>
    <x v="11"/>
    <x v="1"/>
    <m/>
    <m/>
    <m/>
    <m/>
    <m/>
    <m/>
    <m/>
    <m/>
    <m/>
  </r>
  <r>
    <s v="Antennacomtec1"/>
    <x v="3282"/>
    <n v="350"/>
    <n v="1500"/>
    <s v="A small folding antenna that must be deployed before use. Most useful for Comm satellites."/>
    <s v="ORPHANS"/>
    <s v="AIES"/>
    <s v="Yes"/>
    <s v="No"/>
    <s v="ORPH"/>
    <x v="7"/>
    <m/>
    <m/>
    <x v="11"/>
    <x v="1"/>
    <m/>
    <m/>
    <m/>
    <m/>
    <m/>
    <m/>
    <m/>
    <m/>
    <m/>
  </r>
  <r>
    <s v="Dishpcf"/>
    <x v="3283"/>
    <n v="800"/>
    <n v="16000"/>
    <s v="A light dish for short range communication. (PART IN PROGRESS, MAY NOT WORK)"/>
    <s v="electrics"/>
    <s v="AIES"/>
    <s v="Rework"/>
    <s v="Yes"/>
    <n v="3"/>
    <x v="17"/>
    <s v="Antenna"/>
    <m/>
    <x v="83"/>
    <x v="0"/>
    <s v="true"/>
    <m/>
    <m/>
    <n v="1964"/>
    <m/>
    <m/>
    <m/>
    <m/>
    <m/>
  </r>
  <r>
    <s v="Dishomega2g"/>
    <x v="3284"/>
    <n v="950"/>
    <n v="19000"/>
    <s v="Excellent as an orbital relay, or for communicating as far as Jupiter."/>
    <s v="advElectrics"/>
    <s v="AIES"/>
    <s v="Yes"/>
    <s v="Yes"/>
    <n v="4"/>
    <x v="17"/>
    <s v="Antenna"/>
    <m/>
    <x v="82"/>
    <x v="0"/>
    <s v="true"/>
    <m/>
    <m/>
    <n v="1967"/>
    <s v="Pioneer 10 Era"/>
    <m/>
    <m/>
    <m/>
    <m/>
  </r>
  <r>
    <s v="Antennaexpatvr2"/>
    <x v="3285"/>
    <n v="550"/>
    <n v="500"/>
    <s v="Deployable omni. Considerable range even when retracted, always on."/>
    <s v="ORPHANS"/>
    <s v="AIES"/>
    <s v="Yes"/>
    <s v="No"/>
    <s v="ORPH"/>
    <x v="7"/>
    <m/>
    <m/>
    <x v="11"/>
    <x v="1"/>
    <m/>
    <m/>
    <m/>
    <m/>
    <m/>
    <m/>
    <m/>
    <m/>
    <m/>
  </r>
  <r>
    <s v="Antennaesc"/>
    <x v="3286"/>
    <n v="500"/>
    <n v="250"/>
    <s v="Standard deployable omni."/>
    <s v="ORPHANS"/>
    <s v="AIES"/>
    <s v="Yes"/>
    <s v="No"/>
    <s v="ORPH"/>
    <x v="7"/>
    <m/>
    <m/>
    <x v="11"/>
    <x v="1"/>
    <m/>
    <m/>
    <m/>
    <m/>
    <m/>
    <m/>
    <m/>
    <m/>
    <m/>
  </r>
  <r>
    <s v="AntennaDF2"/>
    <x v="3287"/>
    <n v="80"/>
    <n v="100"/>
    <s v="A very small onmi antenna. It is always on, lightweight, and requires little power, however, it has a very short range. Best used during ascent, or for a lander to communicate with a orbiting relay."/>
    <s v="ORPHANS"/>
    <s v="AIES"/>
    <s v="Yes"/>
    <s v="No"/>
    <s v="ORPH"/>
    <x v="7"/>
    <m/>
    <m/>
    <x v="11"/>
    <x v="1"/>
    <m/>
    <m/>
    <m/>
    <m/>
    <m/>
    <m/>
    <m/>
    <m/>
    <m/>
  </r>
  <r>
    <s v="Dishmccomu"/>
    <x v="3288"/>
    <n v="1000"/>
    <n v="20000"/>
    <s v="Medium dish, useful anywhere within the inner planets. Higher bandwidth than CL-1."/>
    <s v="advElectrics"/>
    <s v="AIES"/>
    <s v="Yes"/>
    <s v="Yes"/>
    <n v="4"/>
    <x v="17"/>
    <s v="Antenna"/>
    <m/>
    <x v="83"/>
    <x v="0"/>
    <s v="true"/>
    <m/>
    <m/>
    <n v="1964"/>
    <s v="Interplanetary"/>
    <m/>
    <m/>
    <m/>
    <m/>
  </r>
  <r>
    <s v="Dishcl1"/>
    <x v="3289"/>
    <n v="500"/>
    <n v="10000"/>
    <s v="An early, small high-gain antenna. Rather wide cone and high bandwidth for Comm satellites in GEO, live video from the Moon, and similar tasks. Effective range ~37 Gm, power consumption 50 Watts."/>
    <s v="basicScience"/>
    <s v="AIES"/>
    <s v="Yes"/>
    <s v="Yes"/>
    <n v="3"/>
    <x v="17"/>
    <s v="Antenna"/>
    <m/>
    <x v="76"/>
    <x v="0"/>
    <s v="true"/>
    <m/>
    <m/>
    <n v="1961"/>
    <m/>
    <m/>
    <m/>
    <m/>
    <m/>
  </r>
  <r>
    <s v="dishcomlar1"/>
    <x v="3290"/>
    <n v="1500"/>
    <n v="30000"/>
    <s v="A powerful high-gain fixed dish, capable of reaching Saturn. High bandwidth."/>
    <s v="largeElectrics"/>
    <s v="AIES"/>
    <s v="Yes"/>
    <s v="Yes"/>
    <n v="4.5"/>
    <x v="17"/>
    <s v="Antenna"/>
    <m/>
    <x v="82"/>
    <x v="0"/>
    <s v="true"/>
    <m/>
    <m/>
    <n v="1967"/>
    <s v="Pioneer 10 Era"/>
    <m/>
    <m/>
    <m/>
    <m/>
  </r>
  <r>
    <s v="tank1300cl"/>
    <x v="3291"/>
    <n v="1.574444"/>
    <n v="4800"/>
    <s v="This is the upgrade CL1300, with the same characteristics of the old model will remain a cornerstone for the program AIES (PART NOT COSTED BY RP-0 BUT IN CORRECT NODE)"/>
    <s v="engineering101"/>
    <s v="AIES"/>
    <s v="Yes"/>
    <s v="No Cost"/>
    <n v="1"/>
    <x v="0"/>
    <s v="Fuel Tank"/>
    <m/>
    <x v="1"/>
    <x v="1"/>
    <s v="false"/>
    <m/>
    <m/>
    <m/>
    <m/>
    <m/>
    <m/>
    <m/>
    <m/>
  </r>
  <r>
    <s v="strutsoportec1"/>
    <x v="3292"/>
    <n v="30"/>
    <n v="600"/>
    <s v="This structural support adds some space between sections, you may find it useful in some of your designs."/>
    <s v="engineering101"/>
    <s v="AIES"/>
    <s v="Yes"/>
    <s v="Yes"/>
    <n v="1"/>
    <x v="0"/>
    <s v="Strut"/>
    <n v="1"/>
    <x v="59"/>
    <x v="0"/>
    <s v="true"/>
    <m/>
    <m/>
    <n v="1952"/>
    <m/>
    <m/>
    <m/>
    <m/>
    <m/>
  </r>
  <r>
    <s v="orbitaiespod"/>
    <x v="3293"/>
    <n v="1500"/>
    <n v="52000"/>
    <s v="The Orbiter pod was initially of a conical design, but the early prototypes had problems with ergonomics for spaceship controls. The production version became more bulky and heavy, but at least you can operate the craft now."/>
    <s v="enhancedSurvivability"/>
    <s v="AIES"/>
    <s v="Yes"/>
    <s v="Yes"/>
    <n v="2.5"/>
    <x v="2"/>
    <s v="Command Module"/>
    <m/>
    <x v="39"/>
    <x v="0"/>
    <s v="true"/>
    <s v="Basic Capsule"/>
    <m/>
    <n v="1961"/>
    <s v="Same as Vostok/Mercury"/>
    <m/>
    <m/>
    <m/>
    <m/>
  </r>
  <r>
    <s v="batteryBAEr"/>
    <x v="3294"/>
    <n v="9"/>
    <n v="180"/>
    <s v="Small industrial battery, perfect for small probes and satellites."/>
    <s v="basicConstruction"/>
    <s v="AIES"/>
    <s v="Yes"/>
    <s v="Yes"/>
    <n v="1.5"/>
    <x v="5"/>
    <s v="Battery"/>
    <m/>
    <x v="8"/>
    <x v="0"/>
    <s v="true"/>
    <m/>
    <m/>
    <n v="1952"/>
    <m/>
    <m/>
    <m/>
    <m/>
    <m/>
  </r>
  <r>
    <s v="ASDecoupler"/>
    <x v="3295"/>
    <n v="30"/>
    <n v="600"/>
    <s v="New decoupled system allowing safe separation stages large side"/>
    <s v="engineering101"/>
    <s v="AIES"/>
    <s v="Yes"/>
    <s v="Yes"/>
    <n v="1"/>
    <x v="0"/>
    <s v="Decoupler"/>
    <m/>
    <x v="59"/>
    <x v="0"/>
    <s v="true"/>
    <m/>
    <m/>
    <n v="1952"/>
    <m/>
    <m/>
    <m/>
    <m/>
    <m/>
  </r>
  <r>
    <s v="RCSTanka5a"/>
    <x v="3296"/>
    <n v="1"/>
    <n v="2400"/>
    <s v="While developing the smaller line of RCS fuel tanks &lt;CLASSIFIED&gt; had brought up a topic of transportation safety. Because it was 'The Invention Day' this idea was not scrapped and the storage devices were redesigned. (PART NOT COSTED BY RP-0 BUT IN CORRECT NODE)"/>
    <s v="basicConstruction"/>
    <s v="AIES"/>
    <s v="Yes"/>
    <s v="No Cost"/>
    <n v="1.5"/>
    <x v="0"/>
    <s v="Fuel Tank"/>
    <m/>
    <x v="1"/>
    <x v="1"/>
    <s v="false"/>
    <m/>
    <m/>
    <m/>
    <m/>
    <m/>
    <m/>
    <m/>
    <m/>
  </r>
  <r>
    <s v="altairPod"/>
    <x v="3297"/>
    <n v="4000"/>
    <n v="10400"/>
    <s v="The ascent module for the Altair lunar lander."/>
    <m/>
    <s v="Chaka Monkey"/>
    <s v="Yes"/>
    <s v="No"/>
    <e v="#N/A"/>
    <x v="16"/>
    <m/>
    <m/>
    <x v="203"/>
    <x v="0"/>
    <s v="false"/>
    <s v="Altair (Lander)"/>
    <s v="AJ10_190"/>
    <n v="2022"/>
    <m/>
    <m/>
    <m/>
    <m/>
    <m/>
  </r>
  <r>
    <s v="conenoseram"/>
    <x v="3298"/>
    <n v="30"/>
    <n v="600"/>
    <s v="Gives more pleasing appearance to the side tanks and boosters."/>
    <s v="engineering101"/>
    <s v="AIES"/>
    <s v="Yes"/>
    <s v="Yes"/>
    <n v="1"/>
    <x v="0"/>
    <s v="Nosecone"/>
    <n v="1"/>
    <x v="59"/>
    <x v="0"/>
    <s v="true"/>
    <m/>
    <m/>
    <n v="1952"/>
    <m/>
    <m/>
    <m/>
    <m/>
    <m/>
  </r>
  <r>
    <s v="cone05ra"/>
    <x v="3299"/>
    <n v="1"/>
    <n v="6000"/>
    <s v="This nose cone was thoroughly tested to achieve the best ever aerodynamic properties."/>
    <s v="ORPHANS"/>
    <s v="AIES"/>
    <s v="Yes"/>
    <s v="No"/>
    <s v="ORPH"/>
    <x v="0"/>
    <s v="Nosecone"/>
    <n v="1"/>
    <x v="1"/>
    <x v="1"/>
    <s v="false"/>
    <m/>
    <m/>
    <m/>
    <m/>
    <m/>
    <m/>
    <m/>
    <m/>
  </r>
  <r>
    <s v="Valois"/>
    <x v="3300"/>
    <m/>
    <m/>
    <m/>
    <m/>
    <s v="Engine_Config"/>
    <s v="Yes"/>
    <m/>
    <e v="#N/A"/>
    <x v="12"/>
    <m/>
    <m/>
    <x v="23"/>
    <x v="0"/>
    <m/>
    <s v="Diamant"/>
    <s v="Vexin"/>
    <n v="1970"/>
    <m/>
    <m/>
    <m/>
    <m/>
    <m/>
  </r>
  <r>
    <s v="bluedog_agenaSecondaryEngine"/>
    <x v="3301"/>
    <n v="50"/>
    <n v="1000"/>
    <s v="SPS for Agena-D."/>
    <m/>
    <s v="BDB"/>
    <s v="Yes"/>
    <s v="Yes"/>
    <e v="#N/A"/>
    <x v="13"/>
    <m/>
    <m/>
    <x v="120"/>
    <x v="0"/>
    <s v="true"/>
    <s v="Agena D"/>
    <s v="AgenaSPS"/>
    <n v="1962"/>
    <m/>
    <m/>
    <m/>
    <m/>
    <m/>
  </r>
  <r>
    <s v="FASAAgenaLFT"/>
    <x v="3302"/>
    <n v="50"/>
    <n v="1000"/>
    <s v="Propellant tanks for the Agena-D."/>
    <s v="generalConstruction"/>
    <s v="FASA"/>
    <s v="Yes"/>
    <s v="Yes"/>
    <n v="3"/>
    <x v="0"/>
    <s v="Fuel Tank"/>
    <n v="3"/>
    <x v="60"/>
    <x v="0"/>
    <s v="true"/>
    <s v="Agena D"/>
    <m/>
    <n v="1962"/>
    <m/>
    <m/>
    <m/>
    <m/>
    <m/>
  </r>
  <r>
    <s v="eos_aqua"/>
    <x v="3303"/>
    <n v="8404"/>
    <n v="168095"/>
    <s v="Earth Observing System satellite Aqua"/>
    <s v="largeUnmanned"/>
    <s v="RN US Probes"/>
    <s v="Yes"/>
    <s v="Yes"/>
    <n v="8"/>
    <x v="1"/>
    <s v="Probe"/>
    <m/>
    <x v="198"/>
    <x v="0"/>
    <s v="true"/>
    <s v="Aqua"/>
    <m/>
    <n v="2002"/>
    <m/>
    <m/>
    <m/>
    <m/>
    <m/>
  </r>
  <r>
    <s v="investpod"/>
    <x v="3304"/>
    <n v="5"/>
    <n v="100"/>
    <s v="Something so small you can throw it away and not realize it's potential."/>
    <s v="unmannedTech"/>
    <s v="AIES"/>
    <s v="Yes"/>
    <s v="Yes"/>
    <n v="6"/>
    <x v="1"/>
    <s v="Probe"/>
    <m/>
    <x v="198"/>
    <x v="0"/>
    <s v="true"/>
    <m/>
    <m/>
    <n v="2003"/>
    <s v="https://en.wikipedia.org/wiki/CubeSat"/>
    <m/>
    <m/>
    <m/>
    <m/>
  </r>
  <r>
    <s v="rn_messenger"/>
    <x v="3305"/>
    <n v="3775"/>
    <n v="75502"/>
    <s v="Mercury orbital probe MESSENGER Plume configured by RealPlume."/>
    <s v="largeUnmanned"/>
    <s v="RN US Probes"/>
    <s v="Yes"/>
    <s v="Yes"/>
    <n v="8"/>
    <x v="1"/>
    <s v="Probe"/>
    <m/>
    <x v="198"/>
    <x v="0"/>
    <s v="true"/>
    <s v="MESSENGER"/>
    <m/>
    <n v="2004"/>
    <m/>
    <m/>
    <m/>
    <m/>
    <m/>
  </r>
  <r>
    <s v="FASAAgenaAnt"/>
    <x v="3306"/>
    <n v="20"/>
    <n v="400"/>
    <s v="An extendible antenna for the Agena-D."/>
    <s v="stability"/>
    <s v="FASA"/>
    <s v="Yes"/>
    <s v="Yes"/>
    <n v="2"/>
    <x v="17"/>
    <s v="Antenna"/>
    <m/>
    <x v="76"/>
    <x v="0"/>
    <s v="true"/>
    <s v="Agena D"/>
    <m/>
    <n v="1962"/>
    <m/>
    <m/>
    <m/>
    <m/>
    <m/>
  </r>
  <r>
    <s v="FASAAgenaLFT_b"/>
    <x v="3307"/>
    <n v="50"/>
    <n v="1000"/>
    <s v="Propellant tanks for the Agena-B."/>
    <s v="basicConstruction"/>
    <s v="FASA"/>
    <s v="Yes"/>
    <s v="Yes"/>
    <n v="1.5"/>
    <x v="0"/>
    <s v="Fuel Tank"/>
    <m/>
    <x v="60"/>
    <x v="0"/>
    <s v="true"/>
    <s v="Agena B"/>
    <m/>
    <n v="1961"/>
    <m/>
    <m/>
    <m/>
    <m/>
    <m/>
  </r>
  <r>
    <s v="eos_aura"/>
    <x v="3308"/>
    <n v="6644"/>
    <n v="132892"/>
    <s v="Earth Observing System satellite Aura"/>
    <s v="largeUnmanned"/>
    <s v="RN US Probes"/>
    <s v="Yes"/>
    <s v="Yes"/>
    <n v="8"/>
    <x v="1"/>
    <s v="Probe"/>
    <m/>
    <x v="198"/>
    <x v="0"/>
    <s v="true"/>
    <s v="Aura"/>
    <m/>
    <n v="2004"/>
    <m/>
    <m/>
    <m/>
    <m/>
    <m/>
  </r>
  <r>
    <s v="neo_deepimpact_impactor"/>
    <x v="3309"/>
    <n v="30"/>
    <n v="500"/>
    <s v="Near Earth Object satellite Deep Impact Impactor"/>
    <s v="artificialIntelligence"/>
    <s v="RN US Probes"/>
    <s v="Yes"/>
    <s v="Yes"/>
    <n v="10"/>
    <x v="1"/>
    <s v="Probe"/>
    <m/>
    <x v="198"/>
    <x v="0"/>
    <s v="true"/>
    <s v="Deep Impact"/>
    <m/>
    <n v="2005"/>
    <m/>
    <m/>
    <m/>
    <m/>
    <m/>
  </r>
  <r>
    <s v="RSBtankAgenaD"/>
    <x v="3310"/>
    <n v="870"/>
    <n v="17400"/>
    <s v="The Agena D upper stage. Equipped with guidance capability."/>
    <s v="highPerformanceFuelSystems"/>
    <s v="Real Scale Boosters"/>
    <s v="Yes"/>
    <s v="Yes"/>
    <n v="6"/>
    <x v="0"/>
    <s v="Fuel Tank"/>
    <n v="3"/>
    <x v="60"/>
    <x v="0"/>
    <s v="true"/>
    <s v="Agena D"/>
    <m/>
    <n v="1962"/>
    <m/>
    <s v="Add cost of FASA Antenna, Fuel Tank and Avionics"/>
    <d v="2017-05-17T00:00:00"/>
    <m/>
    <m/>
  </r>
  <r>
    <s v="neo_deepimpact"/>
    <x v="3311"/>
    <n v="2729"/>
    <n v="54595"/>
    <s v="Near Earth Object satellite Deep Impact"/>
    <s v="artificialIntelligence"/>
    <s v="RN US Probes"/>
    <s v="Yes"/>
    <s v="Yes"/>
    <n v="10"/>
    <x v="1"/>
    <s v="Probe"/>
    <m/>
    <x v="198"/>
    <x v="0"/>
    <s v="true"/>
    <s v="Deep Impact"/>
    <m/>
    <n v="2005"/>
    <m/>
    <m/>
    <m/>
    <m/>
    <m/>
  </r>
  <r>
    <s v="FASAFairingWall05m_agena"/>
    <x v="3312"/>
    <n v="15"/>
    <n v="300"/>
    <s v="Place 2 on bottom area of agena above engine to cover flight pack."/>
    <s v="aerodynamicSystems"/>
    <s v="FASA"/>
    <s v="Yes"/>
    <s v="Yes"/>
    <n v="2"/>
    <x v="0"/>
    <s v="Fairing"/>
    <m/>
    <x v="40"/>
    <x v="0"/>
    <s v="true"/>
    <s v="Agena"/>
    <m/>
    <n v="1959"/>
    <m/>
    <s v="Fits with other fairing costs"/>
    <d v="2017-05-17T00:00:00"/>
    <m/>
    <m/>
  </r>
  <r>
    <s v="tatsujin"/>
    <x v="3313"/>
    <n v="2705"/>
    <n v="51389"/>
    <s v="A general purpose spacecraft bus. Example uses include the Mars Reconnaissance Orbiter (MRO), the Mars Atmosphere and Volatile EvolutioN (MAVEN), and the OSIRIS-REx missions."/>
    <s v="automation"/>
    <s v="Coatl Aerospace"/>
    <s v="Yes"/>
    <s v="Yes"/>
    <n v="6"/>
    <x v="1"/>
    <s v="Probe"/>
    <m/>
    <x v="198"/>
    <x v="0"/>
    <s v="true"/>
    <s v="MRO, MAVEN, OSIRIS-REX"/>
    <m/>
    <n v="2005"/>
    <m/>
    <m/>
    <m/>
    <m/>
    <m/>
  </r>
  <r>
    <s v="barquetta"/>
    <x v="3314"/>
    <n v="400"/>
    <n v="4200"/>
    <s v="A generic satellite bus for mini satellites and probes."/>
    <s v="spaceExploration"/>
    <s v="Coatl Aerospace"/>
    <s v="Yes"/>
    <s v="No"/>
    <n v="4"/>
    <x v="1"/>
    <s v="Probe"/>
    <m/>
    <x v="198"/>
    <x v="0"/>
    <s v="false"/>
    <s v="SSTL-150"/>
    <m/>
    <n v="2005"/>
    <m/>
    <m/>
    <m/>
    <m/>
    <m/>
  </r>
  <r>
    <s v="Vikas-2B"/>
    <x v="3315"/>
    <m/>
    <m/>
    <m/>
    <m/>
    <s v="Engine_Config"/>
    <s v="Yes"/>
    <m/>
    <e v="#N/A"/>
    <x v="12"/>
    <m/>
    <m/>
    <x v="50"/>
    <x v="0"/>
    <m/>
    <m/>
    <s v="Vikas"/>
    <n v="2010"/>
    <m/>
    <m/>
    <m/>
    <m/>
    <m/>
  </r>
  <r>
    <s v="galaxvr2"/>
    <x v="3316"/>
    <n v="550"/>
    <n v="11000"/>
    <s v="Upper stage engine of the Ariane 5ES. Burns hypergolic propellants. Diameter: [1.5 m]. Plume configured by RealPlume."/>
    <s v="experimentalRocketry"/>
    <s v="AIES"/>
    <s v="Yes"/>
    <s v="Yes"/>
    <n v="7"/>
    <x v="12"/>
    <s v="US Engine"/>
    <m/>
    <x v="36"/>
    <x v="0"/>
    <s v="true"/>
    <s v="Ariane 5ES"/>
    <s v="Aestus"/>
    <n v="1996"/>
    <m/>
    <m/>
    <m/>
    <m/>
    <m/>
  </r>
  <r>
    <s v="liquidEngineMiniRescale"/>
    <x v="3317"/>
    <n v="700"/>
    <n v="14000"/>
    <s v="Smaller MMH/NTO upper stage rocket engine that can also be used for orbital manuevers. [1.5 m] Plume configured by RealPlume."/>
    <s v="giganticRocketry"/>
    <s v="RealFuels"/>
    <s v="Yes"/>
    <s v="Yes"/>
    <n v="8"/>
    <x v="12"/>
    <s v="US Engine"/>
    <n v="10"/>
    <x v="34"/>
    <x v="0"/>
    <s v="true"/>
    <s v="Aestus II"/>
    <s v="Aestus"/>
    <n v="2018"/>
    <s v="Not ready yet, but tech not really Near Future"/>
    <m/>
    <m/>
    <m/>
    <m/>
  </r>
  <r>
    <s v="Vikas-2"/>
    <x v="3318"/>
    <m/>
    <m/>
    <m/>
    <m/>
    <s v="Engine_Config"/>
    <s v="Yes"/>
    <m/>
    <e v="#N/A"/>
    <x v="12"/>
    <m/>
    <m/>
    <x v="143"/>
    <x v="0"/>
    <m/>
    <m/>
    <s v="Vikas"/>
    <n v="2004"/>
    <m/>
    <m/>
    <m/>
    <m/>
    <m/>
  </r>
  <r>
    <s v="taerobee_TinyTim"/>
    <x v="3319"/>
    <n v="36"/>
    <n v="720"/>
    <s v="A solid rocket booster motor for sounding rockets. Plume configured by RealPlume."/>
    <s v="start"/>
    <s v="Taerobee"/>
    <s v="Yes"/>
    <s v="Yes"/>
    <n v="0"/>
    <x v="4"/>
    <s v="SRB"/>
    <n v="0"/>
    <x v="116"/>
    <x v="0"/>
    <s v="true"/>
    <m/>
    <m/>
    <n v="1950"/>
    <m/>
    <m/>
    <m/>
    <m/>
    <m/>
  </r>
  <r>
    <s v="noseCone"/>
    <x v="3320"/>
    <n v="10"/>
    <n v="200"/>
    <s v="Aerodynamic, lightweight and mostly non-explosive. As a reminder to all personnel operating nearby, this part is really sharp and it'd probably hurt if you fell on it."/>
    <s v="start"/>
    <s v="Squad"/>
    <s v="Yes"/>
    <s v="Yes"/>
    <n v="0"/>
    <x v="0"/>
    <m/>
    <n v="0"/>
    <x v="1"/>
    <x v="0"/>
    <s v="true"/>
    <m/>
    <m/>
    <n v="0"/>
    <m/>
    <m/>
    <m/>
    <m/>
    <m/>
  </r>
  <r>
    <s v="taerobee_smallFin"/>
    <x v="3321"/>
    <n v="15"/>
    <n v="0"/>
    <s v="Small fins for the sustainer stages of sounding rockets. Angle them for spin stabilization."/>
    <s v="start"/>
    <s v="Taerobee"/>
    <s v="Yes"/>
    <s v="Yes"/>
    <n v="0"/>
    <x v="13"/>
    <m/>
    <n v="0"/>
    <x v="1"/>
    <x v="0"/>
    <s v="true"/>
    <m/>
    <m/>
    <n v="0"/>
    <m/>
    <m/>
    <m/>
    <m/>
    <m/>
  </r>
  <r>
    <s v="taerobee_largeFin"/>
    <x v="3322"/>
    <n v="15"/>
    <n v="0"/>
    <s v="Large fins for the booster stages of sounding rockets. Angle them for spin stabilization."/>
    <s v="start"/>
    <s v="Taerobee"/>
    <s v="Yes"/>
    <s v="Yes"/>
    <n v="0"/>
    <x v="13"/>
    <m/>
    <n v="0"/>
    <x v="1"/>
    <x v="0"/>
    <s v="true"/>
    <m/>
    <m/>
    <n v="0"/>
    <m/>
    <m/>
    <m/>
    <m/>
    <m/>
  </r>
  <r>
    <s v="taerobee_science"/>
    <x v="3323"/>
    <n v="16"/>
    <n v="320"/>
    <s v="A science payload module for sounding rockets. Includes a barometer and thermometer for measuring the atmospheric properties. Place it above the control module and below the nose cone."/>
    <s v="start"/>
    <s v="Taerobee"/>
    <s v="Yes"/>
    <s v="Yes"/>
    <n v="0"/>
    <x v="10"/>
    <s v="Thermometer"/>
    <n v="1"/>
    <x v="1"/>
    <x v="0"/>
    <s v="true"/>
    <m/>
    <m/>
    <n v="0"/>
    <m/>
    <m/>
    <m/>
    <m/>
    <m/>
  </r>
  <r>
    <s v="rn_new_horizons"/>
    <x v="3324"/>
    <n v="5548"/>
    <n v="110975"/>
    <s v="New Horizons Kuiper belt probe"/>
    <s v="artificialIntelligence"/>
    <s v="RN US Probes"/>
    <s v="Yes"/>
    <s v="Yes"/>
    <n v="10"/>
    <x v="1"/>
    <s v="Probe"/>
    <m/>
    <x v="198"/>
    <x v="0"/>
    <s v="true"/>
    <s v="New Horizons"/>
    <m/>
    <n v="2006"/>
    <m/>
    <m/>
    <m/>
    <m/>
    <m/>
  </r>
  <r>
    <s v="taerobee_decoupler"/>
    <x v="3325"/>
    <n v="30"/>
    <n v="0"/>
    <s v="The decoupling system for the Aerojet X103C10 solid rocket booster motor."/>
    <s v="start"/>
    <s v="Taerobee"/>
    <s v="Yes"/>
    <s v="Yes"/>
    <n v="0"/>
    <x v="0"/>
    <m/>
    <n v="0"/>
    <x v="1"/>
    <x v="0"/>
    <s v="true"/>
    <s v="Aerobee"/>
    <m/>
    <n v="0"/>
    <m/>
    <m/>
    <m/>
    <m/>
    <m/>
  </r>
  <r>
    <s v="PC_InflateHeatshieldLxx"/>
    <x v="3326"/>
    <n v="1250"/>
    <n v="7500"/>
    <s v="The Hypersonic Inflatable Aerodynamic Decelerator (HIAD) consists of an inflatable main structure and the thermal protection system. The combination of the two creates a very light but extremely rugged aeroshell. Just remember to inflate it before entry."/>
    <s v="basicRocketry"/>
    <s v="Chaka Monkey"/>
    <s v="Yes"/>
    <s v="No"/>
    <n v="1"/>
    <x v="16"/>
    <s v="Heat Shield"/>
    <n v="11"/>
    <x v="206"/>
    <x v="0"/>
    <s v="false"/>
    <m/>
    <m/>
    <n v="2035"/>
    <m/>
    <m/>
    <m/>
    <m/>
    <m/>
  </r>
  <r>
    <s v="taerobee_nosecone"/>
    <x v="3327"/>
    <n v="20"/>
    <n v="0"/>
    <s v="An aerodynamic nose cone for sounding rockets."/>
    <s v="start"/>
    <s v="Taerobee"/>
    <s v="Yes"/>
    <s v="Yes"/>
    <n v="0"/>
    <x v="0"/>
    <m/>
    <n v="1"/>
    <x v="1"/>
    <x v="0"/>
    <s v="true"/>
    <s v="Aerobee"/>
    <m/>
    <n v="0"/>
    <m/>
    <m/>
    <m/>
    <m/>
    <m/>
  </r>
  <r>
    <s v="rn_aerobee150_eng1"/>
    <x v="3328"/>
    <n v="10"/>
    <n v="200"/>
    <s v="A rocket engine used on the Aerobee 100."/>
    <s v="basicRocketry"/>
    <s v="RN US Rockets"/>
    <s v="Yes"/>
    <s v="Yes"/>
    <n v="1"/>
    <x v="12"/>
    <s v="FS Engine"/>
    <m/>
    <x v="52"/>
    <x v="0"/>
    <s v="true"/>
    <s v="Aerobee 100"/>
    <m/>
    <n v="1958"/>
    <m/>
    <m/>
    <m/>
    <m/>
    <m/>
  </r>
  <r>
    <s v="rn_aerobee100_mb"/>
    <x v="3329"/>
    <n v="115"/>
    <n v="0"/>
    <s v="Liquid fuel tank for the Aerobee Jr 100 sounding rocket. Powered by Aerobee Jr rocket engine."/>
    <s v="start"/>
    <s v="RN US Rockets"/>
    <s v="Yes"/>
    <s v="No"/>
    <n v="0"/>
    <x v="0"/>
    <s v="Fuel Tank"/>
    <m/>
    <x v="40"/>
    <x v="0"/>
    <s v="false"/>
    <s v="Aerobee Jr 100"/>
    <m/>
    <n v="1958"/>
    <m/>
    <m/>
    <m/>
    <m/>
    <m/>
  </r>
  <r>
    <s v="taerobee_sustainerTank_3"/>
    <x v="3330"/>
    <n v="30"/>
    <n v="0"/>
    <s v="A long propellant tank for sounding rockets. Place it below the recovery parachute module."/>
    <s v="start"/>
    <s v="Taerobee"/>
    <s v="Yes"/>
    <s v="Yes"/>
    <n v="0"/>
    <x v="0"/>
    <m/>
    <n v="1"/>
    <x v="1"/>
    <x v="0"/>
    <s v="true"/>
    <s v="Aerobee"/>
    <m/>
    <n v="0"/>
    <m/>
    <m/>
    <m/>
    <m/>
    <m/>
  </r>
  <r>
    <s v="neo_dawn"/>
    <x v="3331"/>
    <n v="3449"/>
    <n v="68995"/>
    <s v="Near Earth Object satellite Dawn"/>
    <s v="artificialIntelligence"/>
    <s v="RN US Probes"/>
    <s v="Yes"/>
    <s v="Yes"/>
    <n v="10"/>
    <x v="1"/>
    <s v="Probe"/>
    <m/>
    <x v="198"/>
    <x v="0"/>
    <s v="true"/>
    <s v="Dawn"/>
    <m/>
    <n v="2007"/>
    <m/>
    <m/>
    <m/>
    <m/>
    <m/>
  </r>
  <r>
    <s v="rn_aerobee350_srb_dec"/>
    <x v="3332"/>
    <n v="115"/>
    <n v="550"/>
    <s v="Decoupler for the Aerobee 350 SRB. Attach between the SRB and main body."/>
    <s v="generalRocketry"/>
    <s v="RN US Rockets"/>
    <s v="Yes"/>
    <s v="No"/>
    <n v="2"/>
    <x v="0"/>
    <s v="Decoupler"/>
    <m/>
    <x v="43"/>
    <x v="0"/>
    <s v="false"/>
    <s v="Aerobee 350"/>
    <m/>
    <n v="1964"/>
    <m/>
    <m/>
    <m/>
    <m/>
    <m/>
  </r>
  <r>
    <s v="rn_aerobee350_fin"/>
    <x v="3333"/>
    <n v="158"/>
    <n v="400"/>
    <s v="Place 4 of these on the bottom of the Aerobee 350 main body at 45 degree rotation."/>
    <s v="generalRocketry"/>
    <s v="RN US Rockets"/>
    <s v="Yes"/>
    <s v="No"/>
    <n v="2"/>
    <x v="13"/>
    <s v="Fin"/>
    <m/>
    <x v="77"/>
    <x v="0"/>
    <s v="false"/>
    <s v="Aerobee 350"/>
    <m/>
    <n v="1964"/>
    <m/>
    <m/>
    <m/>
    <m/>
    <m/>
  </r>
  <r>
    <s v="rn_lro"/>
    <x v="3334"/>
    <n v="6500"/>
    <n v="500"/>
    <s v="LRO probe. Launched with LCROSS. Plume configured by RealPlume."/>
    <s v="generalRocketry"/>
    <s v="RN US Probes"/>
    <s v="Yes"/>
    <s v="No"/>
    <n v="2"/>
    <x v="1"/>
    <s v="Probe"/>
    <m/>
    <x v="106"/>
    <x v="0"/>
    <s v="false"/>
    <s v="LRO"/>
    <m/>
    <n v="2009"/>
    <m/>
    <m/>
    <m/>
    <m/>
    <m/>
  </r>
  <r>
    <s v="rn_aerobee350_nc"/>
    <x v="3335"/>
    <n v="250"/>
    <n v="890"/>
    <s v="Payload nosecone of the Aerobee 350. Contains experiments."/>
    <s v="generalRocketry"/>
    <s v="RN US Rockets"/>
    <s v="Yes"/>
    <s v="No"/>
    <n v="2"/>
    <x v="0"/>
    <s v="Nosecone"/>
    <n v="4"/>
    <x v="43"/>
    <x v="0"/>
    <s v="false"/>
    <s v="Aerobee 350"/>
    <m/>
    <n v="1964"/>
    <m/>
    <m/>
    <m/>
    <m/>
    <m/>
  </r>
  <r>
    <s v="rn_aerobee350_mb"/>
    <x v="3336"/>
    <n v="190"/>
    <n v="1900"/>
    <s v="Liquid fuel tank for the Aerobee 350 sounding rocket. Powered by AJ60-91 rocket engine."/>
    <s v="generalRocketry"/>
    <s v="RN US Rockets"/>
    <s v="Yes"/>
    <s v="No"/>
    <n v="2"/>
    <x v="0"/>
    <s v="Fuel Tank"/>
    <m/>
    <x v="43"/>
    <x v="0"/>
    <s v="false"/>
    <s v="Aerobee 350"/>
    <m/>
    <n v="1964"/>
    <m/>
    <m/>
    <m/>
    <m/>
    <m/>
  </r>
  <r>
    <s v="rn_aerobee300_srb_dec"/>
    <x v="3337"/>
    <n v="25"/>
    <n v="250"/>
    <s v="Decoupler for the Aerobee 300/300A third stage."/>
    <s v="basicRocketry"/>
    <s v="RN US Rockets"/>
    <s v="Yes"/>
    <s v="No"/>
    <n v="1"/>
    <x v="0"/>
    <s v="Decoupler"/>
    <m/>
    <x v="40"/>
    <x v="0"/>
    <s v="false"/>
    <s v="Aerobee 300"/>
    <m/>
    <n v="1958"/>
    <m/>
    <m/>
    <m/>
    <m/>
    <m/>
  </r>
  <r>
    <s v="rn_aerobee300_nc_sas"/>
    <x v="3338"/>
    <n v="650"/>
    <n v="980"/>
    <s v="Payload nosecone of the Aerobee 300/300A. Contains experiments."/>
    <s v="basicRocketry"/>
    <s v="RN US Rockets"/>
    <s v="Yes"/>
    <s v="No"/>
    <n v="1"/>
    <x v="0"/>
    <s v="Nosecone"/>
    <n v="2"/>
    <x v="40"/>
    <x v="0"/>
    <s v="false"/>
    <s v="Aerobee 300"/>
    <m/>
    <n v="1958"/>
    <m/>
    <m/>
    <m/>
    <m/>
    <m/>
  </r>
  <r>
    <s v="rn_aerobee170_srb_fin"/>
    <x v="3339"/>
    <n v="25"/>
    <n v="450"/>
    <s v="Aerobee 170 use 3 fins placed at 120 degreee angles. Aerobee 170A/350 use 4 fins places at 45 degree rotation."/>
    <s v="basicRocketry"/>
    <s v="RN US Rockets"/>
    <s v="Yes"/>
    <s v="No"/>
    <n v="1"/>
    <x v="13"/>
    <s v="Fin"/>
    <m/>
    <x v="91"/>
    <x v="0"/>
    <s v="false"/>
    <s v="Aerobee 170"/>
    <m/>
    <n v="1968"/>
    <m/>
    <m/>
    <m/>
    <m/>
    <m/>
  </r>
  <r>
    <s v="rn_aerobee170_srb_dec"/>
    <x v="3340"/>
    <n v="25"/>
    <n v="530"/>
    <s v="Decoupler for the Aerobee 170/170A SRB. Attach between the SRB and main body."/>
    <s v="basicRocketry"/>
    <s v="RN US Rockets"/>
    <s v="Yes"/>
    <s v="No"/>
    <n v="1"/>
    <x v="0"/>
    <s v="Decoupler"/>
    <m/>
    <x v="0"/>
    <x v="0"/>
    <s v="false"/>
    <s v="Aerobee 170"/>
    <m/>
    <n v="1968"/>
    <m/>
    <m/>
    <m/>
    <m/>
    <m/>
  </r>
  <r>
    <s v="rn_aerobee150_fin"/>
    <x v="3341"/>
    <n v="15"/>
    <n v="0"/>
    <s v="Place 4 of these on the bottom of the Aerobee 150A/170A/300A main body at 45 degree rotation."/>
    <s v="basicRocketry"/>
    <s v="RN US Rockets"/>
    <s v="Yes"/>
    <s v="No"/>
    <n v="1"/>
    <x v="13"/>
    <s v="Fin"/>
    <m/>
    <x v="86"/>
    <x v="0"/>
    <s v="false"/>
    <s v="Aerobee 150A"/>
    <m/>
    <n v="1960"/>
    <m/>
    <m/>
    <m/>
    <m/>
    <m/>
  </r>
  <r>
    <s v="rn_aerobee150_mb"/>
    <x v="3342"/>
    <n v="175"/>
    <n v="856"/>
    <s v="Liquid fuel tank for the Aerobee 150A/170A/300A sounding rocket. Powered by AJ11-6 rocket engine."/>
    <s v="basicRocketry"/>
    <s v="RN US Rockets"/>
    <s v="Yes"/>
    <s v="No"/>
    <n v="1"/>
    <x v="0"/>
    <s v="Fuel Tank"/>
    <m/>
    <x v="40"/>
    <x v="0"/>
    <s v="false"/>
    <s v="Aerobee 150A"/>
    <m/>
    <n v="1960"/>
    <m/>
    <m/>
    <m/>
    <m/>
    <m/>
  </r>
  <r>
    <s v="rn_aerobee150_mb2"/>
    <x v="3343"/>
    <n v="175"/>
    <n v="856"/>
    <s v="Liquid fuel tank for the Aerobee 150/170/300 sounding rocket. Powered by AJ11-21 rocket engine."/>
    <s v="basicRocketry"/>
    <s v="RN US Rockets"/>
    <s v="Yes"/>
    <s v="No"/>
    <n v="1"/>
    <x v="0"/>
    <s v="Fuel Tank"/>
    <m/>
    <x v="40"/>
    <x v="0"/>
    <s v="false"/>
    <s v="Aerobee 150"/>
    <m/>
    <n v="1959"/>
    <m/>
    <m/>
    <m/>
    <m/>
    <m/>
  </r>
  <r>
    <s v="rn_aerobee150_srb_fin"/>
    <x v="3344"/>
    <n v="15"/>
    <n v="0"/>
    <s v="Aerobee 100/150/300 use 3 fins placed at 120 degreee angles. Aerobee 150A/300A use 4 fins places at 45 degree rotation."/>
    <s v="start"/>
    <s v="RN US Rockets"/>
    <s v="Yes"/>
    <s v="No"/>
    <n v="0"/>
    <x v="13"/>
    <s v="Fin"/>
    <m/>
    <x v="86"/>
    <x v="0"/>
    <s v="false"/>
    <s v="Aerobee 100"/>
    <m/>
    <n v="1959"/>
    <m/>
    <m/>
    <m/>
    <m/>
    <m/>
  </r>
  <r>
    <s v="rn_aerobee150_srb_dec"/>
    <x v="3345"/>
    <n v="25"/>
    <n v="0"/>
    <s v="Decoupler for the Aerobee 100/150/150A/300/300A SRB. Attach between the SRB and main body."/>
    <s v="start"/>
    <s v="RN US Rockets"/>
    <s v="Yes"/>
    <s v="No"/>
    <n v="0"/>
    <x v="0"/>
    <s v="Decoupler"/>
    <m/>
    <x v="40"/>
    <x v="0"/>
    <s v="false"/>
    <s v="Aerobee 100"/>
    <m/>
    <n v="1958"/>
    <m/>
    <m/>
    <m/>
    <m/>
    <m/>
  </r>
  <r>
    <s v="rn_aerobee_payload_dec"/>
    <x v="3346"/>
    <n v="186"/>
    <n v="455"/>
    <s v="Decoupler for the Aerobee 100/150/150A/300/300A Payload. Attach between the parachute and main body. Use only on flights that require recovery."/>
    <s v="survivability"/>
    <s v="RN US Rockets"/>
    <s v="Yes"/>
    <s v="No"/>
    <n v="1.5"/>
    <x v="0"/>
    <s v="Decoupler"/>
    <m/>
    <x v="40"/>
    <x v="0"/>
    <s v="false"/>
    <s v="Aerobee 100"/>
    <m/>
    <n v="1958"/>
    <m/>
    <m/>
    <m/>
    <m/>
    <m/>
  </r>
  <r>
    <s v="rn_aerobee150_fin2"/>
    <x v="3347"/>
    <n v="15"/>
    <n v="0"/>
    <s v="Place 3 of these on the bottom of the Aerobee 100/150/170/300 main body at 120 degree angles."/>
    <s v="start"/>
    <s v="RN US Rockets"/>
    <s v="Yes"/>
    <s v="No"/>
    <n v="0"/>
    <x v="13"/>
    <s v="Fin"/>
    <m/>
    <x v="86"/>
    <x v="0"/>
    <s v="false"/>
    <s v="Aerobee 100"/>
    <m/>
    <n v="1959"/>
    <m/>
    <m/>
    <m/>
    <m/>
    <m/>
  </r>
  <r>
    <s v="rn_aerobee150_rcs"/>
    <x v="3348"/>
    <n v="450"/>
    <n v="0"/>
    <s v="RCS de-spin module for the Aerobee 100/150/150A/170/170A. Place between the main body and SAS module."/>
    <s v="engineering101"/>
    <s v="RN US Rockets"/>
    <s v="Yes"/>
    <s v="No"/>
    <n v="1"/>
    <x v="13"/>
    <s v="Reaction Wheel"/>
    <m/>
    <x v="86"/>
    <x v="0"/>
    <s v="false"/>
    <s v="Aerobee 100"/>
    <m/>
    <n v="1959"/>
    <m/>
    <m/>
    <m/>
    <m/>
    <m/>
  </r>
  <r>
    <s v="mumech_MJ2_Pod"/>
    <x v="3349"/>
    <n v="35000"/>
    <n v="250000"/>
    <s v="After many years spent on research, our scientists still couldn't explain why Jebediah Kerman was such a good pilot, so we decided to make a mechanical copy of his brain to help pilot our ships. This is an unmanned pod version of MechJeb, designed to save the life of the brave Kerbals who volunteer to test new crafts. Plume configured by RealPlume."/>
    <s v="automation"/>
    <s v="MechJeb"/>
    <s v="Yes"/>
    <s v="No"/>
    <n v="6"/>
    <x v="1"/>
    <s v="Probe"/>
    <n v="10"/>
    <x v="106"/>
    <x v="0"/>
    <s v="false"/>
    <s v="X-47"/>
    <m/>
    <n v="2011"/>
    <m/>
    <m/>
    <m/>
    <m/>
    <m/>
  </r>
  <r>
    <s v="XPC_InflateHeatshieldLX"/>
    <x v="3350"/>
    <n v="1250"/>
    <n v="7500"/>
    <s v="The Hypersonic Inflatable Aerodynamic Decelerator (HIAD) consists of an inflatable main structure and the thermal protection system. The combination of the two creates a very light but extremely rugged aeroshell. Just remember to inflate it before entry."/>
    <s v="heavyAerodynamics"/>
    <s v="Chaka Monkey"/>
    <s v="Yes"/>
    <s v="No"/>
    <n v="5"/>
    <x v="16"/>
    <s v="Heat Shield"/>
    <n v="11"/>
    <x v="206"/>
    <x v="0"/>
    <s v="false"/>
    <m/>
    <m/>
    <n v="2035"/>
    <m/>
    <m/>
    <m/>
    <m/>
    <m/>
  </r>
  <r>
    <s v="rn_aerobee150_nc"/>
    <x v="3351"/>
    <n v="110"/>
    <n v="580"/>
    <s v="Payload nosecone of the Aerobee 100/150/150A/170/170A. Contains experiments."/>
    <s v="start"/>
    <s v="RN US Rockets"/>
    <s v="Yes"/>
    <s v="No"/>
    <n v="0"/>
    <x v="0"/>
    <s v="Nosecone"/>
    <n v="2"/>
    <x v="40"/>
    <x v="0"/>
    <s v="false"/>
    <s v="Aerobee 100"/>
    <m/>
    <n v="1958"/>
    <m/>
    <m/>
    <m/>
    <m/>
    <m/>
  </r>
  <r>
    <s v="ROAerobeeSustainer"/>
    <x v="3352"/>
    <n v="10"/>
    <n v="200"/>
    <s v="Small sustainer for WAC Corporal, Aerobee sounding rockets. Pressure-fed. Used after a small solid booster. Diameter: [0.3 m]. Plume configured by RealPlume."/>
    <s v="start"/>
    <s v="Squad"/>
    <s v="Yes"/>
    <s v="Yes"/>
    <n v="0"/>
    <x v="12"/>
    <s v="FS Engine"/>
    <n v="0"/>
    <x v="1"/>
    <x v="0"/>
    <s v="true"/>
    <m/>
    <s v="Aerobee"/>
    <n v="0"/>
    <m/>
    <m/>
    <m/>
    <m/>
    <s v="ROAerobeeSustainer,taerobee_aerobee"/>
  </r>
  <r>
    <s v="taerobee_aerobee"/>
    <x v="3352"/>
    <n v="10"/>
    <n v="200"/>
    <s v="Small sustainer for WAC Corporal, Aerobee sounding rockets. Pressure-fed. Used after a small solid booster. Diameter: [0.3 m]. Plume configured by RealPlume."/>
    <s v="start"/>
    <s v="Taerobee"/>
    <s v="Yes"/>
    <s v="Yes"/>
    <n v="0"/>
    <x v="12"/>
    <s v="FS Engine"/>
    <n v="0"/>
    <x v="1"/>
    <x v="0"/>
    <s v="true"/>
    <m/>
    <s v="Aerobee"/>
    <n v="0"/>
    <m/>
    <s v="Same as RO Aerobee"/>
    <d v="2017-05-19T00:00:00"/>
    <m/>
    <s v="ROAerobeeSustainer,taerobee_aerobee"/>
  </r>
  <r>
    <s v="SXTfairingSize5"/>
    <x v="3353"/>
    <n v="1500"/>
    <n v="1600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5 is the largest size available from FLOOYD. (PART NOT SUPPORTED BY RP-0 OR RO)"/>
    <s v="composites"/>
    <s v="SXT"/>
    <s v="No"/>
    <s v="No"/>
    <n v="6"/>
    <x v="7"/>
    <m/>
    <m/>
    <x v="11"/>
    <x v="1"/>
    <m/>
    <m/>
    <m/>
    <m/>
    <m/>
    <m/>
    <m/>
    <m/>
    <m/>
  </r>
  <r>
    <s v="SXTfairingSize0"/>
    <x v="3354"/>
    <n v="900"/>
    <n v="920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 (PART NOT SUPPORTED BY RP-0 OR RO)"/>
    <s v="generalConstruction"/>
    <s v="SXT"/>
    <s v="No"/>
    <s v="No"/>
    <n v="3"/>
    <x v="7"/>
    <m/>
    <m/>
    <x v="11"/>
    <x v="1"/>
    <m/>
    <m/>
    <m/>
    <m/>
    <m/>
    <m/>
    <m/>
    <m/>
    <m/>
  </r>
  <r>
    <s v="SXTmk2SAScore"/>
    <x v="3355"/>
    <n v="900"/>
    <n v="5200"/>
    <s v="While lacking the specialised pitch authority of the drone core, these wheels do provide more lateral and roll control. The lack of an AI also makes this 95% less murderous. We're still investigating what's causing that other 5%. (PART NOT SUPPORTED BY RP-0 OR RO)"/>
    <s v="ORPHANS"/>
    <s v="SXT"/>
    <s v="No"/>
    <s v="No"/>
    <s v="ORPH"/>
    <x v="7"/>
    <m/>
    <m/>
    <x v="11"/>
    <x v="1"/>
    <m/>
    <m/>
    <m/>
    <m/>
    <m/>
    <m/>
    <m/>
    <m/>
    <m/>
  </r>
  <r>
    <s v="asasmodule1-2"/>
    <x v="3356"/>
    <n v="10000"/>
    <n v="200000"/>
    <s v="Using a powerful electric motor, this large reaction wheel allows for minor attitude adjustments even to larger spacecraft without expending propellant."/>
    <s v="heavyControl"/>
    <s v="Squad"/>
    <s v="Yes"/>
    <s v="Yes"/>
    <s v="N/A"/>
    <x v="13"/>
    <s v="Reaction Wheel"/>
    <n v="7"/>
    <x v="125"/>
    <x v="0"/>
    <s v="true"/>
    <m/>
    <m/>
    <n v="1986"/>
    <m/>
    <m/>
    <m/>
    <m/>
    <m/>
  </r>
  <r>
    <s v="pointyNoseConeB"/>
    <x v="3357"/>
    <n v="10"/>
    <n v="200"/>
    <s v="Useful for boosters - the slanted shape is good for leading pressure away from the core stages."/>
    <s v="start"/>
    <s v="Squad"/>
    <s v="Yes"/>
    <s v="Yes"/>
    <n v="0"/>
    <x v="0"/>
    <m/>
    <n v="0"/>
    <x v="1"/>
    <x v="0"/>
    <s v="true"/>
    <m/>
    <m/>
    <n v="0"/>
    <m/>
    <m/>
    <m/>
    <m/>
    <m/>
  </r>
  <r>
    <s v="pointyNoseConeA"/>
    <x v="3358"/>
    <n v="10"/>
    <n v="200"/>
    <s v="Less drag due to pointy shape."/>
    <s v="start"/>
    <s v="Squad"/>
    <s v="Yes"/>
    <s v="Yes"/>
    <n v="0"/>
    <x v="0"/>
    <m/>
    <n v="0"/>
    <x v="1"/>
    <x v="0"/>
    <s v="true"/>
    <m/>
    <m/>
    <n v="0"/>
    <m/>
    <m/>
    <m/>
    <m/>
    <m/>
  </r>
  <r>
    <s v="advSasModule"/>
    <x v="3359"/>
    <n v="5000"/>
    <n v="100000"/>
    <s v="This module uses an electric motor to spin its internal flywheels, producing torque, which allows for minor attitude adjustments without expending propellant."/>
    <s v="specializedControl"/>
    <s v="Squad"/>
    <s v="Yes"/>
    <s v="Yes"/>
    <n v="5"/>
    <x v="13"/>
    <s v="Reaction Wheel"/>
    <n v="6"/>
    <x v="37"/>
    <x v="0"/>
    <s v="true"/>
    <m/>
    <m/>
    <n v="1972"/>
    <m/>
    <m/>
    <m/>
    <m/>
    <m/>
  </r>
  <r>
    <s v="GrapplingDevice"/>
    <x v="3360"/>
    <n v="200"/>
    <n v="4000"/>
    <s v="Kerbal Motion engineers have long struggled with the problem of how to extract dropped tools from complicated machinery. After observing an intern cleaning out his shoes by turning them upside and shaking them inside the lab, our team was hit with a stroke of inspiration! Why not turn the rocket parts upside down and shake them? The grabbing arm perfectly filled this niche, and is quite capable of lifting heavy machinery. It has since found other uses, besides delicate tool extraction operations. AKA &quot;The Klaw!&quot;"/>
    <s v="actuators"/>
    <s v="Squad"/>
    <s v="Yes"/>
    <s v="Yes"/>
    <n v="5"/>
    <x v="13"/>
    <s v="Grabber"/>
    <n v="7"/>
    <x v="37"/>
    <x v="0"/>
    <s v="true"/>
    <m/>
    <m/>
    <n v="1972"/>
    <m/>
    <m/>
    <m/>
    <m/>
    <m/>
  </r>
  <r>
    <s v="RO-B9ProcAMWing-Supersonic"/>
    <x v="3361"/>
    <n v="0.1"/>
    <n v="10000"/>
    <s v="Rated for Mach 3 flight."/>
    <s v="subsonicFlight"/>
    <s v="B9 Procedural Wings"/>
    <s v="Yes"/>
    <s v="Yes"/>
    <n v="0.5"/>
    <x v="11"/>
    <s v="Wing"/>
    <n v="1"/>
    <x v="205"/>
    <x v="0"/>
    <s v="true"/>
    <m/>
    <m/>
    <s v="PW"/>
    <m/>
    <m/>
    <m/>
    <m/>
    <m/>
  </r>
  <r>
    <s v="XKWsrbGlobeX5X"/>
    <x v="3362"/>
    <n v="7350"/>
    <n v="44100"/>
    <s v="A composite solid rocket motor designed as a drop - in replacement for the 5 Segment RSRM used on the Space Launch System (SLS) launch vehicle. It's lower inert mass along with the higher surface thrust will enable the SLS to lift more than 130 metric tonnes into low Earth orbit. Plume configured by RealPlume."/>
    <s v="heavierRocketry"/>
    <s v="Chaka Monkey"/>
    <s v="Yes"/>
    <s v="No"/>
    <n v="5"/>
    <x v="4"/>
    <s v="SRB"/>
    <m/>
    <x v="7"/>
    <x v="0"/>
    <s v="false"/>
    <s v="SLS"/>
    <s v="ASRB"/>
    <n v="2018"/>
    <m/>
    <m/>
    <m/>
    <m/>
    <m/>
  </r>
  <r>
    <s v="RO-B9ProcWing-Supersonic"/>
    <x v="3363"/>
    <n v="0.1"/>
    <n v="10000"/>
    <s v="Rated for Mach 3 flight."/>
    <s v="subsonicFlight"/>
    <s v="B9 Procedural Wings"/>
    <s v="Yes"/>
    <s v="Yes"/>
    <n v="0.5"/>
    <x v="11"/>
    <s v="Wing"/>
    <n v="1"/>
    <x v="205"/>
    <x v="0"/>
    <s v="true"/>
    <m/>
    <m/>
    <s v="PW"/>
    <m/>
    <m/>
    <m/>
    <m/>
    <m/>
  </r>
  <r>
    <s v="SHIP_ABLESTAR"/>
    <x v="3364"/>
    <n v="2000"/>
    <n v="1800"/>
    <s v="Able-Star upper stage as used on the Thor/Able-Star launch vehicle."/>
    <s v="basicRocketry"/>
    <s v="RO-Extended"/>
    <s v="Yes"/>
    <s v="No"/>
    <n v="1"/>
    <x v="0"/>
    <s v="Fuel Tank"/>
    <m/>
    <x v="60"/>
    <x v="0"/>
    <s v="false"/>
    <s v="Able-Star"/>
    <m/>
    <n v="1961"/>
    <m/>
    <m/>
    <m/>
    <m/>
    <m/>
  </r>
  <r>
    <s v="rn_thor_ss_as"/>
    <x v="3365"/>
    <n v="2000"/>
    <n v="1800"/>
    <s v="Liquid Fuel Tank for the second stage of the Thor-Epsilon/Able Star launch vehicle."/>
    <s v="basicRocketry"/>
    <s v="RN US Rockets"/>
    <s v="Yes"/>
    <s v="No"/>
    <n v="1"/>
    <x v="0"/>
    <s v="Fuel Tank"/>
    <m/>
    <x v="60"/>
    <x v="0"/>
    <s v="false"/>
    <s v="Able-Star"/>
    <m/>
    <n v="1961"/>
    <m/>
    <m/>
    <m/>
    <m/>
    <m/>
  </r>
  <r>
    <s v="rn_thor_ss_1"/>
    <x v="3366"/>
    <n v="2000"/>
    <n v="1800"/>
    <s v="Liquid Fuel Tank for the second stage of the Thor-Able II/Thor-Delta/Delta A launch vehicle."/>
    <s v="basicRocketry"/>
    <s v="RN US Rockets"/>
    <s v="Yes"/>
    <s v="No"/>
    <n v="1"/>
    <x v="0"/>
    <s v="Fuel Tank"/>
    <m/>
    <x v="40"/>
    <x v="0"/>
    <s v="false"/>
    <s v="Able II"/>
    <m/>
    <n v="1959"/>
    <m/>
    <m/>
    <m/>
    <m/>
    <m/>
  </r>
  <r>
    <s v="rn_thor_ss"/>
    <x v="3367"/>
    <n v="2000"/>
    <n v="1800"/>
    <s v="Liquid Fuel Tank for the second stage of the Thor-Able I launch vehicle."/>
    <s v="basicRocketry"/>
    <s v="RN US Rockets"/>
    <s v="Yes"/>
    <s v="No"/>
    <n v="1"/>
    <x v="0"/>
    <s v="Fuel Tank"/>
    <m/>
    <x v="40"/>
    <x v="0"/>
    <s v="false"/>
    <s v="Able"/>
    <m/>
    <n v="1958"/>
    <m/>
    <m/>
    <m/>
    <m/>
    <m/>
  </r>
  <r>
    <s v="rn_juno_spacecraft"/>
    <x v="3368"/>
    <n v="6500"/>
    <n v="500"/>
    <s v="Juno Jupiter orbiter spacecraft. Plume configured by RealPlume."/>
    <s v="generalRocketry"/>
    <s v="RN US Probes"/>
    <s v="Yes"/>
    <s v="No"/>
    <n v="2"/>
    <x v="1"/>
    <s v="Probe"/>
    <m/>
    <x v="106"/>
    <x v="0"/>
    <s v="false"/>
    <s v="Juno Probe"/>
    <m/>
    <n v="2011"/>
    <m/>
    <m/>
    <m/>
    <m/>
    <m/>
  </r>
  <r>
    <s v="SHIP_ABLE"/>
    <x v="3369"/>
    <n v="200"/>
    <n v="500"/>
    <s v="Able upper stage as used on the Thor/Able launch vehicle."/>
    <s v="heavyRocketry"/>
    <s v="RO-Extended"/>
    <s v="Yes"/>
    <s v="No"/>
    <n v="4"/>
    <x v="0"/>
    <s v="Fuel Tank"/>
    <m/>
    <x v="40"/>
    <x v="0"/>
    <s v="false"/>
    <s v="Thor-Able"/>
    <m/>
    <n v="1958"/>
    <m/>
    <m/>
    <m/>
    <m/>
    <m/>
  </r>
  <r>
    <s v="rn_thor_altair_e1"/>
    <x v="3370"/>
    <n v="170"/>
    <n v="3400"/>
    <s v="Upper stage of the Thor-Able II/Thor Delta rocket. Plume configured by RealPlume."/>
    <s v="basicSolids"/>
    <s v="RN US Rockets"/>
    <s v="Yes"/>
    <s v="Yes"/>
    <n v="2"/>
    <x v="4"/>
    <s v="US SRM"/>
    <m/>
    <x v="42"/>
    <x v="0"/>
    <s v="true"/>
    <s v="Altair II"/>
    <m/>
    <n v="1964"/>
    <m/>
    <m/>
    <m/>
    <m/>
    <m/>
  </r>
  <r>
    <s v="Vikas-1+"/>
    <x v="3371"/>
    <m/>
    <m/>
    <m/>
    <m/>
    <s v="Engine_Config"/>
    <s v="Yes"/>
    <m/>
    <e v="#N/A"/>
    <x v="12"/>
    <m/>
    <m/>
    <x v="143"/>
    <x v="0"/>
    <m/>
    <m/>
    <s v="Vikas"/>
    <n v="2004"/>
    <m/>
    <m/>
    <m/>
    <m/>
    <m/>
  </r>
  <r>
    <s v="FASAMercuryRedstoneFin"/>
    <x v="3372"/>
    <n v="5"/>
    <n v="100"/>
    <s v="The Redstone / Jupiter-C / Juno engine could not gimbal.  Instead TVC was obtained by use of carbon thrust vanes. Apply in 4x symmetry to A7 engine unit."/>
    <s v="basicRocketry"/>
    <s v="FASA"/>
    <s v="Yes"/>
    <s v="Yes"/>
    <n v="1"/>
    <x v="12"/>
    <s v="Thrust Vane"/>
    <m/>
    <x v="30"/>
    <x v="0"/>
    <s v="true"/>
    <s v="Redstone"/>
    <m/>
    <n v="1955"/>
    <m/>
    <m/>
    <m/>
    <m/>
    <m/>
  </r>
  <r>
    <s v="Vikas-1"/>
    <x v="3373"/>
    <m/>
    <m/>
    <m/>
    <m/>
    <s v="Engine_Config"/>
    <s v="Yes"/>
    <m/>
    <e v="#N/A"/>
    <x v="12"/>
    <m/>
    <m/>
    <x v="36"/>
    <x v="0"/>
    <m/>
    <m/>
    <s v="Vikas"/>
    <n v="1993"/>
    <m/>
    <m/>
    <m/>
    <m/>
    <m/>
  </r>
  <r>
    <s v="Vulcain-2"/>
    <x v="3374"/>
    <m/>
    <m/>
    <m/>
    <m/>
    <s v="Engine_Config"/>
    <s v="Yes"/>
    <m/>
    <e v="#N/A"/>
    <x v="8"/>
    <m/>
    <m/>
    <x v="131"/>
    <x v="0"/>
    <m/>
    <s v="Ariane 5"/>
    <s v="Vulcain"/>
    <n v="2002"/>
    <m/>
    <m/>
    <m/>
    <m/>
    <m/>
  </r>
  <r>
    <s v="Bumper_Nose"/>
    <x v="3375"/>
    <n v="30"/>
    <n v="600"/>
    <s v="Ethanol tank and nose section of A-4 rocket. Contains 738kg of ballast."/>
    <s v="start"/>
    <s v="Taerobee"/>
    <s v="Yes"/>
    <s v="Yes"/>
    <n v="0"/>
    <x v="0"/>
    <m/>
    <n v="0"/>
    <x v="1"/>
    <x v="0"/>
    <s v="true"/>
    <s v="V-2"/>
    <m/>
    <n v="0"/>
    <m/>
    <m/>
    <m/>
    <m/>
    <m/>
  </r>
  <r>
    <s v="Bumper_Body"/>
    <x v="3376"/>
    <n v="30"/>
    <n v="600"/>
    <s v="Liquid Oxygen tank of A-4 rocket."/>
    <s v="start"/>
    <s v="Taerobee"/>
    <s v="Yes"/>
    <s v="Yes"/>
    <n v="0"/>
    <x v="0"/>
    <m/>
    <n v="0"/>
    <x v="1"/>
    <x v="0"/>
    <s v="true"/>
    <s v="V-2"/>
    <m/>
    <n v="0"/>
    <m/>
    <m/>
    <m/>
    <m/>
    <m/>
  </r>
  <r>
    <s v="WBI_AuxEN"/>
    <x v="3377"/>
    <n v="3500"/>
    <n v="7500"/>
    <s v="The Auxiliary Electronic Navigator (AuxEN) is a specialized chassis segment that contains a probe core. Simply orient the section of the box that says &quot;Front&quot; on it forward, and clip it into your chassis."/>
    <s v="advFlightControl"/>
    <s v="WildBlue Buffalo Rover"/>
    <s v="Yes"/>
    <s v="No"/>
    <n v="4"/>
    <x v="1"/>
    <s v="Probe"/>
    <m/>
    <x v="106"/>
    <x v="0"/>
    <s v="false"/>
    <s v="Curiosity"/>
    <m/>
    <n v="2011"/>
    <m/>
    <m/>
    <m/>
    <m/>
    <m/>
  </r>
  <r>
    <s v="Bumper_Fin"/>
    <x v="3378"/>
    <n v="5"/>
    <n v="100"/>
    <s v="Stability and control fin for A-4 rocket."/>
    <s v="start"/>
    <s v="Taerobee"/>
    <s v="Yes"/>
    <s v="Yes"/>
    <n v="0"/>
    <x v="13"/>
    <m/>
    <n v="0"/>
    <x v="1"/>
    <x v="0"/>
    <s v="true"/>
    <m/>
    <m/>
    <n v="0"/>
    <m/>
    <m/>
    <m/>
    <m/>
    <m/>
  </r>
  <r>
    <s v="Vulcain"/>
    <x v="3379"/>
    <m/>
    <m/>
    <m/>
    <m/>
    <s v="Engine_Config"/>
    <s v="Yes"/>
    <m/>
    <e v="#N/A"/>
    <x v="8"/>
    <m/>
    <m/>
    <x v="35"/>
    <x v="0"/>
    <m/>
    <s v="Ariane 5"/>
    <s v="Vulcain"/>
    <n v="1996"/>
    <m/>
    <m/>
    <m/>
    <m/>
    <m/>
  </r>
  <r>
    <s v="Bumper_Engine"/>
    <x v="72"/>
    <n v="150"/>
    <n v="3000"/>
    <s v="Thiel Lox/Alcohol rocket engine. Used on V-2 missile. Work began June 1936. Interim design, but went into production. Used 18 x 1.5 tonne thrust chambers, feeding common mixing chamber. Tested from 1939, mass production 1943-1945. Diameter: [0.76 m]. Plume configured by RealPlume."/>
    <s v="start"/>
    <s v="Taerobee"/>
    <s v="Yes"/>
    <s v="Yes"/>
    <n v="0"/>
    <x v="12"/>
    <s v="FS Engine"/>
    <n v="0"/>
    <x v="1"/>
    <x v="0"/>
    <s v="true"/>
    <m/>
    <s v="A-4"/>
    <n v="0"/>
    <m/>
    <m/>
    <m/>
    <m/>
    <s v="Bumper_Engine,Bumper_Engine_Unclad"/>
  </r>
  <r>
    <s v="Bumper_Engine_Unclad"/>
    <x v="72"/>
    <n v="150"/>
    <n v="3000"/>
    <s v="Thiel Lox/Alcohol rocket engine. Used on V-2 missile. Work began June 1936. Interim design, but went into production. Used 18 x 1.5 tonne thrust chambers, feeding common mixing chamber. Tested from 1939, mass production 1943-1945. Diameter: [0.76 m]. Plume configured by RealPlume."/>
    <s v="start"/>
    <s v="Taerobee"/>
    <s v="Yes"/>
    <s v="Yes"/>
    <n v="0"/>
    <x v="12"/>
    <s v="FS Engine"/>
    <n v="0"/>
    <x v="1"/>
    <x v="0"/>
    <s v="true"/>
    <m/>
    <s v="A-4"/>
    <n v="0"/>
    <m/>
    <m/>
    <m/>
    <m/>
    <s v="Bumper_Engine,Bumper_Engine_Unclad"/>
  </r>
  <r>
    <s v="argon-radial-125-1"/>
    <x v="3380"/>
    <n v="1"/>
    <n v="3200"/>
    <s v="A micro electric propulsion tank, for all your micro electric propulsion needs. May or may not be a repainted PB-X50R with a tube on the side. The tube doesn't seem to do anything. (PART NOT SUPPORTED BY RP-0 OR RO)"/>
    <s v="advIonPropulsion"/>
    <s v="Near Future Propulsion"/>
    <s v="No"/>
    <s v="No"/>
    <n v="8"/>
    <x v="7"/>
    <m/>
    <m/>
    <x v="11"/>
    <x v="1"/>
    <m/>
    <m/>
    <m/>
    <m/>
    <m/>
    <m/>
    <m/>
    <m/>
    <m/>
  </r>
  <r>
    <s v="argon-radial-0625-1"/>
    <x v="3381"/>
    <n v="1"/>
    <n v="3200"/>
    <s v="This slightly larger radial electric propulsion tank can deliver slightly more propellant. Got it? (PART NOT SUPPORTED BY RP-0 OR RO)"/>
    <s v="ionPropulsion"/>
    <s v="Near Future Propulsion"/>
    <s v="No"/>
    <s v="No"/>
    <n v="7"/>
    <x v="7"/>
    <m/>
    <m/>
    <x v="11"/>
    <x v="1"/>
    <m/>
    <m/>
    <m/>
    <m/>
    <m/>
    <m/>
    <m/>
    <m/>
    <m/>
  </r>
  <r>
    <s v="rn_cygnus_e"/>
    <x v="3382"/>
    <n v="9500"/>
    <n v="500"/>
    <s v="Orbital Sciences Cygnus Extended resupply vehicle Plume configured by RealPlume."/>
    <s v="generalRocketry"/>
    <s v="RN Cygnus"/>
    <s v="Yes"/>
    <s v="No"/>
    <n v="2"/>
    <x v="1"/>
    <m/>
    <n v="10"/>
    <x v="106"/>
    <x v="0"/>
    <s v="false"/>
    <s v="Cygnus"/>
    <m/>
    <n v="2012"/>
    <m/>
    <m/>
    <m/>
    <m/>
    <m/>
  </r>
  <r>
    <s v="SXTAirbrakeLarge"/>
    <x v="3383"/>
    <n v="500"/>
    <n v="10000"/>
    <s v="Slows you down. Well, providing you're in an atmosphere. It won't help on the Mun, unlike parachutes which definitely work there. Honest guv. Also doubles as a handy surfboard. (PART NOT SUPPORTED BY RP-0 OR RO)"/>
    <s v="advFlightControl"/>
    <s v="SXT"/>
    <s v="No"/>
    <s v="No"/>
    <n v="4"/>
    <x v="7"/>
    <m/>
    <m/>
    <x v="11"/>
    <x v="1"/>
    <m/>
    <m/>
    <m/>
    <m/>
    <m/>
    <m/>
    <m/>
    <m/>
    <m/>
  </r>
  <r>
    <s v="SXTAirbrakeLarger"/>
    <x v="3384"/>
    <n v="1000"/>
    <n v="20000"/>
    <s v="Used for slowing planes down, can handily be placed next to control surfaces on wings. (PART NOT SUPPORTED BY RP-0 OR RO)"/>
    <s v="advFlightControl"/>
    <s v="SXT"/>
    <s v="No"/>
    <s v="No"/>
    <n v="4"/>
    <x v="7"/>
    <m/>
    <m/>
    <x v="11"/>
    <x v="1"/>
    <m/>
    <m/>
    <m/>
    <m/>
    <m/>
    <m/>
    <m/>
    <m/>
    <m/>
  </r>
  <r>
    <s v="SXTAirbrake"/>
    <x v="3385"/>
    <n v="200"/>
    <n v="4000"/>
    <s v="Slows you down. Like a bit, just a wee bit. You're basically still going to be travelling really fast. And will probably still crash. But you'll get about 2 extra seconds before hand. So that's nice. (PART NOT SUPPORTED BY RP-0 OR RO)"/>
    <s v="advFlightControl"/>
    <s v="SXT"/>
    <s v="No"/>
    <s v="No"/>
    <n v="4"/>
    <x v="7"/>
    <m/>
    <m/>
    <x v="11"/>
    <x v="1"/>
    <m/>
    <m/>
    <m/>
    <m/>
    <m/>
    <m/>
    <m/>
    <m/>
    <m/>
  </r>
  <r>
    <s v="RO-B9ProcCS-Supersonic"/>
    <x v="3386"/>
    <n v="0.1"/>
    <n v="10000"/>
    <s v="Rated for Mach 3 flight."/>
    <s v="subsonicFlight"/>
    <s v="B9 Procedural Wings"/>
    <s v="Yes"/>
    <s v="Yes"/>
    <n v="0.5"/>
    <x v="11"/>
    <s v="Control Surface"/>
    <n v="1"/>
    <x v="205"/>
    <x v="0"/>
    <s v="true"/>
    <m/>
    <m/>
    <s v="PW"/>
    <m/>
    <m/>
    <m/>
    <m/>
    <m/>
  </r>
  <r>
    <s v="PotatoRoid"/>
    <x v="3387"/>
    <n v="0"/>
    <n v="0"/>
    <s v="Big ole, rock like thing. (PART NOT SUPPORTED BY RP-0 OR RO)"/>
    <s v="Unresearcheable"/>
    <s v="Squad"/>
    <s v="No"/>
    <s v="No"/>
    <e v="#N/A"/>
    <x v="7"/>
    <m/>
    <m/>
    <x v="11"/>
    <x v="1"/>
    <m/>
    <m/>
    <m/>
    <m/>
    <m/>
    <m/>
    <m/>
    <m/>
    <m/>
  </r>
  <r>
    <s v="SXTPipeTurn"/>
    <x v="3388"/>
    <n v="850"/>
    <n v="1"/>
    <s v="A pipe bend, familiar to plumbers the world over (Missing entryCost field) (PART NOT SUPPORTED BY RP-0 OR RO)"/>
    <m/>
    <s v="SXT"/>
    <s v="No"/>
    <s v="No"/>
    <e v="#N/A"/>
    <x v="7"/>
    <m/>
    <m/>
    <x v="11"/>
    <x v="1"/>
    <m/>
    <m/>
    <m/>
    <m/>
    <m/>
    <m/>
    <m/>
    <m/>
    <m/>
  </r>
  <r>
    <s v="KK_Antares_FirstStage"/>
    <x v="3389"/>
    <n v="20850"/>
    <n v="64000"/>
    <s v="The first stage of Orbital Sciences Antares launch vehicle, powered by two AJ-26-62 engines, modified NK-33 engines. Plume configured by RealPlume."/>
    <s v="veryHeavyRocketry"/>
    <s v="KK Antares"/>
    <s v="Yes"/>
    <s v="No"/>
    <n v="6"/>
    <x v="3"/>
    <s v="FS w/Engines"/>
    <n v="10"/>
    <x v="168"/>
    <x v="0"/>
    <s v="false"/>
    <s v="Antares"/>
    <m/>
    <n v="2013"/>
    <m/>
    <m/>
    <m/>
    <m/>
    <m/>
  </r>
  <r>
    <s v="Waxwing"/>
    <x v="3390"/>
    <m/>
    <m/>
    <m/>
    <m/>
    <s v="Engine_Config"/>
    <s v="Yes"/>
    <m/>
    <e v="#N/A"/>
    <x v="4"/>
    <m/>
    <m/>
    <x v="29"/>
    <x v="0"/>
    <m/>
    <s v="Black Arrow"/>
    <s v="Waxwing"/>
    <n v="1967"/>
    <m/>
    <m/>
    <m/>
    <m/>
    <m/>
  </r>
  <r>
    <s v="rn_cygnus"/>
    <x v="3391"/>
    <n v="9500"/>
    <n v="500"/>
    <s v="Orbital Sciences Cygnus resupply vehicle Plume configured by RealPlume."/>
    <s v="generalRocketry"/>
    <s v="RN Cygnus"/>
    <s v="Yes"/>
    <s v="No"/>
    <n v="2"/>
    <x v="1"/>
    <m/>
    <n v="10"/>
    <x v="106"/>
    <x v="0"/>
    <s v="false"/>
    <s v="Cygnus"/>
    <m/>
    <n v="2012"/>
    <m/>
    <m/>
    <m/>
    <m/>
    <m/>
  </r>
  <r>
    <s v="SXTPipeHub"/>
    <x v="3392"/>
    <n v="850"/>
    <n v="1"/>
    <s v="A hub to join 6 pipes together (Missing entryCost field) (PART NOT SUPPORTED BY RP-0 OR RO)"/>
    <m/>
    <s v="SXT"/>
    <s v="No"/>
    <s v="No"/>
    <e v="#N/A"/>
    <x v="7"/>
    <m/>
    <m/>
    <x v="11"/>
    <x v="1"/>
    <m/>
    <m/>
    <m/>
    <m/>
    <m/>
    <m/>
    <m/>
    <m/>
    <m/>
  </r>
  <r>
    <s v="X-405"/>
    <x v="3393"/>
    <m/>
    <m/>
    <m/>
    <m/>
    <s v="Engine_Config"/>
    <s v="Yes"/>
    <m/>
    <e v="#N/A"/>
    <x v="12"/>
    <m/>
    <m/>
    <x v="26"/>
    <x v="0"/>
    <m/>
    <s v="Vanguard"/>
    <s v="X405"/>
    <n v="1956"/>
    <m/>
    <m/>
    <m/>
    <m/>
    <m/>
  </r>
  <r>
    <s v="XIPS25cm"/>
    <x v="3394"/>
    <m/>
    <m/>
    <m/>
    <m/>
    <s v="Engine_Config"/>
    <s v="Yes"/>
    <m/>
    <e v="#N/A"/>
    <x v="14"/>
    <m/>
    <m/>
    <x v="25"/>
    <x v="0"/>
    <m/>
    <s v="Boeing 702 Satellite"/>
    <s v="XIPS_25cm"/>
    <n v="1999"/>
    <m/>
    <m/>
    <m/>
    <m/>
    <m/>
  </r>
  <r>
    <s v="ca_sciBoom"/>
    <x v="3395"/>
    <n v="4200"/>
    <n v="12000"/>
    <s v="The science boom of the Voyager deep space probe. The boom mounts Narrow and Wide field cameras for orbital survey images, as well as an Infrared and an Ultraviolet spectrometer. NOTE: Deploy the boom to keep experiments away from electromagnetic interference and radiation."/>
    <s v="advExploration"/>
    <s v="Coatl Aerospace"/>
    <s v="Yes"/>
    <s v="No"/>
    <n v="5"/>
    <x v="10"/>
    <m/>
    <n v="7"/>
    <x v="118"/>
    <x v="0"/>
    <s v="false"/>
    <s v="Voyager"/>
    <m/>
    <n v="1977"/>
    <m/>
    <m/>
    <m/>
    <m/>
    <m/>
  </r>
  <r>
    <s v="adapterSize2-Mk2"/>
    <x v="3396"/>
    <n v="1"/>
    <n v="18000"/>
    <s v="When you can't decide between a rocket and a spaceplane, why not both? (PART NOT COSTED BY RP-0 BUT IN CORRECT NODE)"/>
    <s v="advAerodynamics"/>
    <s v="Squad"/>
    <s v="Yes"/>
    <s v="No"/>
    <n v="5"/>
    <x v="9"/>
    <s v="Hull"/>
    <n v="6"/>
    <x v="173"/>
    <x v="0"/>
    <s v="false"/>
    <m/>
    <m/>
    <n v="1970"/>
    <m/>
    <m/>
    <m/>
    <m/>
    <m/>
  </r>
  <r>
    <s v="FASAFairingBase_76m"/>
    <x v="3397"/>
    <n v="1500"/>
    <n v="8400"/>
    <s v="This 396&quot; PLF (payload launch fairing) base is for Saturn V-sized payloads"/>
    <s v="specializedConstruction"/>
    <s v="FASA"/>
    <s v="Yes"/>
    <s v="No"/>
    <n v="5"/>
    <x v="0"/>
    <s v="Fairing Base"/>
    <m/>
    <x v="0"/>
    <x v="0"/>
    <s v="false"/>
    <m/>
    <m/>
    <n v="1967"/>
    <m/>
    <m/>
    <m/>
    <m/>
    <m/>
  </r>
  <r>
    <s v="RLA_small_spike"/>
    <x v="3398"/>
    <n v="175"/>
    <n v="1000"/>
    <s v="Experimental development within Rockomax has lead to the creation of this unusual engine. The standout feature is the single, circular (or annular) combustion chamber around the rim of the engine. This allows for thrust vectoring by directing fuel into different parts of the chamber, which leads to more or less thrust on different faces of the nozzle. The only drawbacks are the low thrust and it gets a bit warm after extended use. Plume configured by RealPlume. (PART NOT SUPPORTED BY RP-0 OR RO)"/>
    <s v="advRocketry"/>
    <s v="RLA Stockalike"/>
    <s v="No"/>
    <s v="No"/>
    <n v="3"/>
    <x v="7"/>
    <m/>
    <m/>
    <x v="11"/>
    <x v="1"/>
    <m/>
    <m/>
    <m/>
    <m/>
    <m/>
    <m/>
    <m/>
    <m/>
    <m/>
  </r>
  <r>
    <s v="RD0124Aengine"/>
    <x v="3399"/>
    <n v="1000"/>
    <n v="3500"/>
    <s v="A dual version of the RD-0124A engine variant, developed for the second stage of the Sunkar launch vehicle. Plume configured by RealPlume."/>
    <s v="basicRocketry"/>
    <s v="RealEngines"/>
    <s v="Yes"/>
    <s v="No"/>
    <n v="1"/>
    <x v="3"/>
    <m/>
    <n v="10"/>
    <x v="93"/>
    <x v="0"/>
    <s v="false"/>
    <s v="Sunkar"/>
    <s v="RD0124"/>
    <n v="2020"/>
    <m/>
    <m/>
    <m/>
    <m/>
    <s v="RD0124,RD0124engine,RD0124_StockVersion,RD0124Aengine"/>
  </r>
  <r>
    <s v="XLR11"/>
    <x v="57"/>
    <m/>
    <m/>
    <m/>
    <m/>
    <s v="Engine_Config"/>
    <s v="Yes"/>
    <m/>
    <e v="#N/A"/>
    <x v="12"/>
    <m/>
    <m/>
    <x v="24"/>
    <x v="0"/>
    <m/>
    <s v="X-1"/>
    <s v="XLR11"/>
    <s v="PW"/>
    <m/>
    <m/>
    <m/>
    <m/>
    <m/>
  </r>
  <r>
    <s v="SXTSaturnV3"/>
    <x v="3400"/>
    <n v="6000"/>
    <n v="1"/>
    <s v="Third stage of the Jool V [SXT\Parts\SaturnV\Stage3.cfg] (Missing entryCost field) (PART NOT SUPPORTED BY RP-0 OR RO)"/>
    <m/>
    <s v="SXT"/>
    <s v="No"/>
    <s v="No"/>
    <e v="#N/A"/>
    <x v="7"/>
    <m/>
    <m/>
    <x v="11"/>
    <x v="1"/>
    <m/>
    <m/>
    <m/>
    <m/>
    <m/>
    <m/>
    <m/>
    <m/>
    <m/>
  </r>
  <r>
    <s v="sensorThermometer"/>
    <x v="3401"/>
    <n v="8"/>
    <n v="160"/>
    <s v="This thermometer is definetely not a store-bought model with some wires stuck to it. Warranty void if an engineer admits it's actually a store-bought model with some wires stuck to it."/>
    <s v="start"/>
    <s v="Squad"/>
    <s v="Yes"/>
    <s v="Yes"/>
    <n v="0"/>
    <x v="10"/>
    <s v="Thermometer"/>
    <n v="0"/>
    <x v="1"/>
    <x v="0"/>
    <s v="true"/>
    <m/>
    <m/>
    <n v="0"/>
    <m/>
    <m/>
    <m/>
    <m/>
    <s v="sensorThermometer,Thermometermt1"/>
  </r>
  <r>
    <s v="SXTmk2225degree"/>
    <x v="3402"/>
    <n v="2100"/>
    <n v="1"/>
    <s v="For those times when you want your spaceplanes to have a bend before they hit the ground. (Missing entryCost field) (PART NOT SUPPORTED BY RP-0 OR RO)"/>
    <m/>
    <s v="SXT"/>
    <s v="No"/>
    <s v="No"/>
    <e v="#N/A"/>
    <x v="7"/>
    <m/>
    <m/>
    <x v="11"/>
    <x v="1"/>
    <m/>
    <m/>
    <m/>
    <m/>
    <m/>
    <m/>
    <m/>
    <m/>
    <m/>
  </r>
  <r>
    <s v="sondex2pod"/>
    <x v="3403"/>
    <n v="15100"/>
    <n v="302000"/>
    <s v="Main Core for a satellite designed around the MCSB (Modular Common Spacecraft Bus)."/>
    <s v="advUnmanned"/>
    <s v="AIES"/>
    <s v="Yes"/>
    <s v="Yes"/>
    <n v="7"/>
    <x v="1"/>
    <s v="Probe"/>
    <n v="10"/>
    <x v="106"/>
    <x v="0"/>
    <s v="true"/>
    <s v="LADEE"/>
    <m/>
    <n v="2013"/>
    <m/>
    <m/>
    <m/>
    <m/>
    <m/>
  </r>
  <r>
    <s v="rn_aerobee150_srb"/>
    <x v="3404"/>
    <n v="36"/>
    <n v="720"/>
    <s v="Aerobee model 100/150/300 solid rocket motor. Used as the first stage on these vehicles. Plume configured by RealPlume."/>
    <s v="basicRocketry"/>
    <s v="RN US Rockets"/>
    <s v="Yes"/>
    <s v="Yes"/>
    <n v="1"/>
    <x v="12"/>
    <s v="FS SRB"/>
    <m/>
    <x v="21"/>
    <x v="0"/>
    <s v="true"/>
    <s v="Aerobee 150"/>
    <m/>
    <n v="1959"/>
    <m/>
    <m/>
    <m/>
    <m/>
    <m/>
  </r>
  <r>
    <s v="KW2mengineVestaVR9D"/>
    <x v="3405"/>
    <n v="12420"/>
    <n v="192000"/>
    <s v="Dual LE-7A engines are used on the core stage of the H-2B launcher. These staged combustion engines burn hydrogen/LOX and are throttleable to 72% of maximum thrust. [5.0 m] Plume configured by RealPlume."/>
    <s v="hydroloxTL6"/>
    <s v="KW Rocketry"/>
    <s v="Yes"/>
    <s v="Yes"/>
    <n v="7"/>
    <x v="8"/>
    <m/>
    <m/>
    <x v="131"/>
    <x v="0"/>
    <s v="true"/>
    <s v="H-IIB (LE-7A)"/>
    <s v="LE7"/>
    <n v="2001"/>
    <m/>
    <m/>
    <m/>
    <m/>
    <m/>
  </r>
  <r>
    <s v="rn_ladee"/>
    <x v="3406"/>
    <n v="6500"/>
    <n v="500"/>
    <s v="LADEE probe. Launched on Minotaur V. Plume configured by RealPlume."/>
    <s v="generalRocketry"/>
    <s v="RN US Probes"/>
    <s v="Yes"/>
    <s v="No"/>
    <n v="2"/>
    <x v="1"/>
    <s v="Probe"/>
    <n v="10"/>
    <x v="106"/>
    <x v="0"/>
    <s v="false"/>
    <s v="LADEE"/>
    <m/>
    <n v="2013"/>
    <m/>
    <m/>
    <m/>
    <m/>
    <m/>
  </r>
  <r>
    <s v="microEngine"/>
    <x v="3407"/>
    <n v="60"/>
    <n v="1200"/>
    <s v="Thruster for orbital maneuvers, similar to ones used in the Galileo probe. Plume configured by RealPlume."/>
    <s v="stability"/>
    <s v="Squad"/>
    <s v="Yes"/>
    <s v="Yes"/>
    <n v="2"/>
    <x v="13"/>
    <s v="RCS Engine"/>
    <m/>
    <x v="86"/>
    <x v="0"/>
    <s v="true"/>
    <m/>
    <m/>
    <n v="1959"/>
    <m/>
    <m/>
    <m/>
    <m/>
    <m/>
  </r>
  <r>
    <s v="liquidEngineMiniTurbo"/>
    <x v="464"/>
    <n v="2700"/>
    <n v="54000"/>
    <s v="The BE-4 is an oxidizer-rich staged combustion engine that burns LNG/LOX. Though initially developed for use on a Blue Origin launch vehicle, in 2014 United Launch Alliance announced that their new Vulcan booster, the successor to the Atlas V and Delta IV, will be powered by a pair of BE-4 engines. Plume configured by RealPlume."/>
    <s v="giganticRocketry"/>
    <s v="Ven Stock Revamp"/>
    <s v="Yes"/>
    <s v="Yes"/>
    <n v="8"/>
    <x v="3"/>
    <s v="FS Engine"/>
    <n v="10"/>
    <x v="93"/>
    <x v="0"/>
    <s v="true"/>
    <s v="Vulcan (BE-4)"/>
    <s v="BE4"/>
    <n v="2020"/>
    <m/>
    <m/>
    <m/>
    <m/>
    <m/>
  </r>
  <r>
    <s v="XLR99"/>
    <x v="3408"/>
    <m/>
    <m/>
    <m/>
    <m/>
    <s v="Engine_Config"/>
    <s v="Yes"/>
    <m/>
    <e v="#N/A"/>
    <x v="12"/>
    <s v="Engine"/>
    <m/>
    <x v="21"/>
    <x v="0"/>
    <s v="true"/>
    <s v="X-15"/>
    <s v="XLR99"/>
    <n v="1959"/>
    <m/>
    <m/>
    <m/>
    <m/>
    <m/>
  </r>
  <r>
    <s v="XRS-2200"/>
    <x v="43"/>
    <m/>
    <m/>
    <m/>
    <m/>
    <s v="Engine_Config"/>
    <s v="Yes"/>
    <m/>
    <e v="#N/A"/>
    <x v="9"/>
    <s v="Engine"/>
    <m/>
    <x v="16"/>
    <x v="0"/>
    <m/>
    <s v="X-33"/>
    <s v="XRS2200"/>
    <n v="1999"/>
    <m/>
    <m/>
    <m/>
    <m/>
    <m/>
  </r>
  <r>
    <s v="bluedog_Soltan_SRBnose"/>
    <x v="3409"/>
    <n v="50"/>
    <n v="200"/>
    <s v="Nosecone and separation rocket for 100-inch solid motors. Diameter: [2.54 m]."/>
    <m/>
    <s v="BDB"/>
    <s v="Yes"/>
    <s v="Yes"/>
    <e v="#N/A"/>
    <x v="4"/>
    <m/>
    <m/>
    <x v="27"/>
    <x v="0"/>
    <s v="true"/>
    <s v="Titan II (1961?)"/>
    <m/>
    <n v="1962"/>
    <m/>
    <m/>
    <m/>
    <m/>
    <m/>
  </r>
  <r>
    <s v="bluedog_Soltan_Inline"/>
    <x v="3410"/>
    <n v="5315"/>
    <n v="106300"/>
    <s v="Inline version of the 3-segment motor designed for a solid-augmented Titan II around 1961. Four test firings were made, of which two ended with the nozzle disintegrating. Burn time roughly 80 seconds. Diameter: [2.54 m]."/>
    <m/>
    <s v="BDB"/>
    <s v="Yes"/>
    <s v="Yes"/>
    <e v="#N/A"/>
    <x v="4"/>
    <m/>
    <m/>
    <x v="27"/>
    <x v="0"/>
    <s v="true"/>
    <s v="Titan II (1961?)"/>
    <m/>
    <n v="1962"/>
    <m/>
    <m/>
    <m/>
    <m/>
    <m/>
  </r>
  <r>
    <s v="bluedog_Soltan_Radial"/>
    <x v="3411"/>
    <n v="5315"/>
    <n v="106300"/>
    <s v="3-segment motor designed for a solid-augmented Titan II around 1961. Four test firings were made, of which two ended with the nozzle disintegrating. Burn time roughly 80 seconds. Diameter: [2.54 m]."/>
    <m/>
    <s v="BDB"/>
    <s v="Yes"/>
    <s v="Yes"/>
    <e v="#N/A"/>
    <x v="4"/>
    <m/>
    <m/>
    <x v="27"/>
    <x v="0"/>
    <s v="true"/>
    <s v="Titan II (1961?)"/>
    <m/>
    <n v="1962"/>
    <m/>
    <m/>
    <m/>
    <m/>
    <m/>
  </r>
  <r>
    <s v="rn_aerobee300_srb"/>
    <x v="3412"/>
    <n v="12"/>
    <n v="240"/>
    <s v="Aerobee model 300/300A solid rocket motor. Used as the third stage on these vehicles. Plume configured by RealPlume."/>
    <s v="basicRocketry"/>
    <s v="RN US Rockets"/>
    <s v="Yes"/>
    <s v="Yes"/>
    <n v="1"/>
    <x v="12"/>
    <s v="US SRB"/>
    <m/>
    <x v="52"/>
    <x v="0"/>
    <s v="true"/>
    <s v="Aerobee 300"/>
    <m/>
    <n v="1958"/>
    <m/>
    <m/>
    <m/>
    <m/>
    <m/>
  </r>
  <r>
    <s v="Mark2Cockpit"/>
    <x v="3413"/>
    <n v="2500"/>
    <n v="30000"/>
    <s v="One-person inline spaceplane cockpit. Rated for suborbital, or very gentle LEO reentries. X-15 class."/>
    <s v="aerodynamicSystems"/>
    <s v="Squad"/>
    <s v="Yes"/>
    <s v="Yes"/>
    <n v="2"/>
    <x v="9"/>
    <s v="Cockpit"/>
    <m/>
    <x v="174"/>
    <x v="0"/>
    <s v="true"/>
    <s v="X-15"/>
    <m/>
    <n v="1959"/>
    <m/>
    <m/>
    <m/>
    <m/>
    <m/>
  </r>
  <r>
    <s v="Mk1FuselageStructural"/>
    <x v="3414"/>
    <n v="600"/>
    <n v="5500"/>
    <s v="Highly-pressurized propellant-tank fuselage, 1.25m diameter. Rated for suborbital, or very gentle LEO reentries. X-15 class."/>
    <s v="aerodynamicSystems"/>
    <s v="Squad"/>
    <s v="Yes"/>
    <s v="Yes"/>
    <n v="2"/>
    <x v="9"/>
    <s v="Hull"/>
    <n v="2"/>
    <x v="174"/>
    <x v="0"/>
    <s v="true"/>
    <s v="X-15"/>
    <m/>
    <n v="1959"/>
    <m/>
    <m/>
    <m/>
    <m/>
    <m/>
  </r>
  <r>
    <s v="MK1IntakeFuselage"/>
    <x v="3415"/>
    <n v="20"/>
    <n v="400"/>
    <s v="This version of the Mk1 Fuselage module carries only a bit of fuel, but is fitted with a streamlined air intake. It consists of a &quot;bump&quot; and a forward-swept inlet cowl. This eliminates the need for a Splitter plate, while compressing the air to slow it down from supersonic to subsonic speeds. DSIs can be used to replace the intake ramp and inlet cone, which are more complex, heavy and expensive."/>
    <s v="start"/>
    <s v="Squad"/>
    <s v="Yes"/>
    <s v="Yes"/>
    <n v="0"/>
    <x v="9"/>
    <s v="Intake"/>
    <n v="1"/>
    <x v="174"/>
    <x v="0"/>
    <s v="true"/>
    <m/>
    <m/>
    <n v="1960"/>
    <m/>
    <m/>
    <m/>
    <m/>
    <m/>
  </r>
  <r>
    <s v="MK1Fuselage"/>
    <x v="3416"/>
    <n v="500"/>
    <n v="5000"/>
    <s v="Propellant-tank fuselage, 1.25m diameter. Rated for suborbital, or very gentle LEO reentries. X-15 class."/>
    <s v="aerodynamicSystems"/>
    <s v="Squad"/>
    <s v="Yes"/>
    <s v="Yes"/>
    <n v="2"/>
    <x v="9"/>
    <s v="Hull"/>
    <n v="2"/>
    <x v="174"/>
    <x v="0"/>
    <s v="true"/>
    <s v="X-15"/>
    <m/>
    <n v="1959"/>
    <m/>
    <m/>
    <m/>
    <m/>
    <m/>
  </r>
  <r>
    <s v="KerbCan"/>
    <x v="3417"/>
    <n v="1000"/>
    <n v="15000"/>
    <s v="One-person inline crew hab section for spaceplanes. Rated for suborbital, or very gentle LEO reentries. X-15 class."/>
    <s v="aerodynamicSystems"/>
    <s v="Ven Stock Revamp"/>
    <s v="Yes"/>
    <s v="Yes"/>
    <n v="2"/>
    <x v="9"/>
    <s v="Cockpit"/>
    <m/>
    <x v="174"/>
    <x v="0"/>
    <s v="true"/>
    <s v="X-15"/>
    <m/>
    <n v="1959"/>
    <m/>
    <m/>
    <m/>
    <m/>
    <m/>
  </r>
  <r>
    <s v="Mark1Cockpit"/>
    <x v="3418"/>
    <n v="3000"/>
    <n v="30000"/>
    <s v="One-person spaceplane cockpit. Rated for suborbital, or very gentle LEO reentries. X-15 class."/>
    <s v="aerodynamicSystems"/>
    <s v="Squad"/>
    <s v="Yes"/>
    <s v="Yes"/>
    <n v="2"/>
    <x v="9"/>
    <s v="Cockpit"/>
    <m/>
    <x v="174"/>
    <x v="0"/>
    <s v="true"/>
    <s v="X-15"/>
    <m/>
    <n v="1959"/>
    <m/>
    <m/>
    <m/>
    <m/>
    <m/>
  </r>
  <r>
    <s v="SXTSmallFuselage"/>
    <x v="3419"/>
    <n v="100"/>
    <n v="5000"/>
    <s v="Highly-pressurized propellant-tank fuselage, 0.625m diameter. Rated for suborbital, or very gentle LEO reentries. X-15 class."/>
    <s v="aerodynamicSystems"/>
    <s v="SXT"/>
    <s v="Yes"/>
    <s v="Yes"/>
    <n v="2"/>
    <x v="9"/>
    <s v="Hull"/>
    <n v="2"/>
    <x v="174"/>
    <x v="0"/>
    <s v="true"/>
    <s v="X-15"/>
    <m/>
    <n v="1959"/>
    <m/>
    <m/>
    <m/>
    <m/>
    <m/>
  </r>
  <r>
    <s v="miniFuselage"/>
    <x v="3420"/>
    <n v="75"/>
    <n v="4500"/>
    <s v="Propellant-tank fuselage, 0.625m diameter. Rated for suborbital, or very gentle LEO reentries. X-15 class."/>
    <s v="aerodynamicSystems"/>
    <s v="Squad"/>
    <s v="Yes"/>
    <s v="Yes"/>
    <n v="2"/>
    <x v="9"/>
    <s v="Hull"/>
    <n v="2"/>
    <x v="174"/>
    <x v="0"/>
    <s v="true"/>
    <s v="X-15"/>
    <m/>
    <n v="1959"/>
    <m/>
    <m/>
    <m/>
    <m/>
    <m/>
  </r>
  <r>
    <s v="RLA_mp_tiny_radial"/>
    <x v="3421"/>
    <n v="50"/>
    <n v="1000"/>
    <s v="A small lightweight thruster for orbital maneuvers. Plume configured by RealPlume."/>
    <s v="propulsionSystems"/>
    <s v="RLA Stockalike"/>
    <s v="Yes"/>
    <s v="Yes"/>
    <n v="4"/>
    <x v="13"/>
    <s v="RCS Engine"/>
    <n v="4"/>
    <x v="86"/>
    <x v="0"/>
    <s v="true"/>
    <m/>
    <m/>
    <n v="1959"/>
    <m/>
    <s v="Slightly lower than 1kN thruster"/>
    <d v="2017-05-17T00:00:00"/>
    <m/>
    <m/>
  </r>
  <r>
    <s v="RLA_mp_tiny_stack"/>
    <x v="3421"/>
    <n v="50"/>
    <n v="1000"/>
    <s v="A small lightweight thruster for orbital maneuvers. Plume configured by RealPlume."/>
    <s v="propulsionSystems"/>
    <s v="RLA Stockalike"/>
    <s v="Yes"/>
    <s v="Yes"/>
    <n v="4"/>
    <x v="13"/>
    <s v="RCS Engine"/>
    <n v="4"/>
    <x v="86"/>
    <x v="0"/>
    <s v="true"/>
    <m/>
    <m/>
    <n v="1959"/>
    <m/>
    <s v="Slightly lower than 1kN thruster"/>
    <d v="2017-05-17T00:00:00"/>
    <m/>
    <m/>
  </r>
  <r>
    <s v="FSbiPlaneWingTip"/>
    <x v="3422"/>
    <n v="1000"/>
    <n v="3000"/>
    <s v="A mostly cosmetic part. provides a tiny amount of lift. From an old Biplane. (PART NOT SUPPORTED BY RP-0 OR RO)"/>
    <s v="aerodynamicSystems"/>
    <s v="Firespitter"/>
    <s v="No"/>
    <s v="No"/>
    <n v="2"/>
    <x v="7"/>
    <m/>
    <m/>
    <x v="11"/>
    <x v="1"/>
    <m/>
    <m/>
    <m/>
    <m/>
    <m/>
    <m/>
    <m/>
    <m/>
    <m/>
  </r>
  <r>
    <s v="FSbiPlaneWingShort"/>
    <x v="3423"/>
    <n v="1000"/>
    <n v="2000"/>
    <s v="A half length wing from an old Biplane. (PART NOT SUPPORTED BY RP-0 OR RO)"/>
    <s v="aerodynamicSystems"/>
    <s v="Firespitter"/>
    <s v="No"/>
    <s v="No"/>
    <n v="2"/>
    <x v="7"/>
    <m/>
    <m/>
    <x v="11"/>
    <x v="1"/>
    <m/>
    <m/>
    <m/>
    <m/>
    <m/>
    <m/>
    <m/>
    <m/>
    <m/>
  </r>
  <r>
    <s v="FSbiPlaneWingRound"/>
    <x v="3424"/>
    <n v="1000"/>
    <n v="2000"/>
    <s v="A round wing section with a control surface from an old Biplane. Provide only Roll Control, unless re-configured. (PART NOT SUPPORTED BY RP-0 OR RO)"/>
    <s v="aerodynamicSystems"/>
    <s v="Firespitter"/>
    <s v="No"/>
    <s v="No"/>
    <n v="2"/>
    <x v="7"/>
    <m/>
    <m/>
    <x v="11"/>
    <x v="1"/>
    <m/>
    <m/>
    <m/>
    <m/>
    <m/>
    <m/>
    <m/>
    <m/>
    <m/>
  </r>
  <r>
    <s v="FSbiPlaneWingMain"/>
    <x v="3425"/>
    <n v="1000"/>
    <n v="2000"/>
    <s v="The main wing section from an old Biplane, with a built in aileron. Provides only Yaw control unless re-configured. (PART NOT SUPPORTED BY RP-0 OR RO)"/>
    <s v="aerodynamicSystems"/>
    <s v="Firespitter"/>
    <s v="No"/>
    <s v="No"/>
    <n v="2"/>
    <x v="7"/>
    <m/>
    <m/>
    <x v="11"/>
    <x v="1"/>
    <m/>
    <m/>
    <m/>
    <m/>
    <m/>
    <m/>
    <m/>
    <m/>
    <m/>
  </r>
  <r>
    <s v="FSbiPlaneWingCenter"/>
    <x v="3426"/>
    <n v="1000"/>
    <n v="3000"/>
    <s v="A center wing section from an old Biplane. Allows for easy mounting of a high wing span. (PART NOT SUPPORTED BY RP-0 OR RO)"/>
    <s v="aerodynamicSystems"/>
    <s v="Firespitter"/>
    <s v="No"/>
    <s v="No"/>
    <n v="2"/>
    <x v="7"/>
    <m/>
    <m/>
    <x v="11"/>
    <x v="1"/>
    <m/>
    <m/>
    <m/>
    <m/>
    <m/>
    <m/>
    <m/>
    <m/>
    <m/>
  </r>
  <r>
    <s v="FSbiPlaneSkid"/>
    <x v="3427"/>
    <n v="450"/>
    <n v="1000"/>
    <s v="When wheels are just too high tech! You can actually steer with this thing on the tail of your plane. It will also help slow you down after a landing (without keeping you from taking off from a stand still). For extra protection, use some of these in a non steering setup on your wing tips for added impact protection, just like on the historic Fokker DR1. (PART NOT SUPPORTED BY RP-0 OR RO)"/>
    <s v="survivability"/>
    <s v="Firespitter"/>
    <s v="No"/>
    <s v="No"/>
    <n v="1.5"/>
    <x v="7"/>
    <m/>
    <m/>
    <x v="11"/>
    <x v="1"/>
    <m/>
    <m/>
    <m/>
    <m/>
    <m/>
    <m/>
    <m/>
    <m/>
    <m/>
  </r>
  <r>
    <s v="FSbiPlaneRudder"/>
    <x v="3428"/>
    <n v="1000"/>
    <n v="2000"/>
    <s v="A rudder from an old Biplane. Provides only Yaw control unless re-configured. (PART NOT SUPPORTED BY RP-0 OR RO)"/>
    <s v="aerodynamicSystems"/>
    <s v="Firespitter"/>
    <s v="No"/>
    <s v="No"/>
    <n v="2"/>
    <x v="7"/>
    <m/>
    <m/>
    <x v="11"/>
    <x v="1"/>
    <m/>
    <m/>
    <m/>
    <m/>
    <m/>
    <m/>
    <m/>
    <m/>
    <m/>
  </r>
  <r>
    <s v="FSbiPlaneWheelPair"/>
    <x v="3429"/>
    <n v="450"/>
    <n v="1000"/>
    <s v="A front landing gear from a biplane (PART NOT SUPPORTED BY RP-0 OR RO)"/>
    <s v="survivability"/>
    <s v="Firespitter"/>
    <s v="No"/>
    <s v="No"/>
    <n v="1.5"/>
    <x v="7"/>
    <m/>
    <m/>
    <x v="11"/>
    <x v="1"/>
    <m/>
    <m/>
    <m/>
    <m/>
    <m/>
    <m/>
    <m/>
    <m/>
    <m/>
  </r>
  <r>
    <s v="FSbiPlaneTail"/>
    <x v="3430"/>
    <n v="1"/>
    <n v="3000"/>
    <s v="A tail section from an old bi-plane (PART NOT SUPPORTED BY RP-0 OR RO)"/>
    <s v="aerodynamicSystems"/>
    <s v="Firespitter"/>
    <s v="No"/>
    <s v="No"/>
    <n v="2"/>
    <x v="7"/>
    <m/>
    <m/>
    <x v="11"/>
    <x v="1"/>
    <m/>
    <m/>
    <m/>
    <m/>
    <m/>
    <m/>
    <m/>
    <m/>
    <m/>
  </r>
  <r>
    <s v="FSbiPlaneElevator"/>
    <x v="3431"/>
    <n v="1000"/>
    <n v="2000"/>
    <s v="A tail elevator from an old Biplane. Provides only Pitch control unless re-configured. (PART NOT SUPPORTED BY RP-0 OR RO)"/>
    <s v="aerodynamicSystems"/>
    <s v="Firespitter"/>
    <s v="No"/>
    <s v="No"/>
    <n v="2"/>
    <x v="7"/>
    <m/>
    <m/>
    <x v="11"/>
    <x v="1"/>
    <m/>
    <m/>
    <m/>
    <m/>
    <m/>
    <m/>
    <m/>
    <m/>
    <m/>
  </r>
  <r>
    <s v="FSbiplaneCockpit"/>
    <x v="3432"/>
    <n v="800"/>
    <n v="1800"/>
    <s v="From a time when Men were Men, and Kerbals were Kerbals. Dress code is strictly enforced. (PART NOT SUPPORTED BY RP-0 OR RO)"/>
    <s v="aerodynamicSystems"/>
    <s v="Firespitter"/>
    <s v="No"/>
    <s v="No"/>
    <n v="2"/>
    <x v="7"/>
    <m/>
    <m/>
    <x v="11"/>
    <x v="1"/>
    <m/>
    <m/>
    <m/>
    <m/>
    <m/>
    <m/>
    <m/>
    <m/>
    <m/>
  </r>
  <r>
    <s v="FSbiPlaneAileron"/>
    <x v="3433"/>
    <n v="1000"/>
    <n v="3000"/>
    <s v="An aileron from an old Bi-Plane. Provides only Roll control unless re-configured. (PART NOT SUPPORTED BY RP-0 OR RO)"/>
    <s v="aerodynamicSystems"/>
    <s v="Firespitter"/>
    <s v="No"/>
    <s v="No"/>
    <n v="2"/>
    <x v="7"/>
    <m/>
    <m/>
    <x v="11"/>
    <x v="1"/>
    <m/>
    <m/>
    <m/>
    <m/>
    <m/>
    <m/>
    <m/>
    <m/>
    <m/>
  </r>
  <r>
    <s v="NASA-457M-V1"/>
    <x v="3434"/>
    <m/>
    <m/>
    <m/>
    <m/>
    <s v="Near Future Propulsion"/>
    <m/>
    <m/>
    <e v="#N/A"/>
    <x v="14"/>
    <m/>
    <m/>
    <x v="25"/>
    <x v="1"/>
    <m/>
    <s v="NASA 457M Hall Thruster [Test]"/>
    <m/>
    <n v="2000"/>
    <m/>
    <m/>
    <m/>
    <m/>
    <m/>
  </r>
  <r>
    <s v="NASA-457M-V2"/>
    <x v="3434"/>
    <m/>
    <m/>
    <m/>
    <m/>
    <s v="Near Future Propulsion"/>
    <m/>
    <m/>
    <e v="#N/A"/>
    <x v="14"/>
    <m/>
    <m/>
    <x v="31"/>
    <x v="1"/>
    <m/>
    <s v="NASA 457M Hall Thruster [Test]"/>
    <m/>
    <n v="2014"/>
    <s v="Higher thrust, better ISP = next era"/>
    <m/>
    <m/>
    <m/>
    <m/>
  </r>
  <r>
    <s v="NASA-457M-V1-X4"/>
    <x v="3434"/>
    <m/>
    <m/>
    <m/>
    <m/>
    <s v="Near Future Propulsion"/>
    <m/>
    <m/>
    <e v="#N/A"/>
    <x v="14"/>
    <m/>
    <m/>
    <x v="31"/>
    <x v="1"/>
    <m/>
    <s v="NASA 457M Hall Thruster[x4] [Test]"/>
    <m/>
    <n v="2010"/>
    <s v="Clustering design later than single"/>
    <m/>
    <m/>
    <m/>
    <m/>
  </r>
  <r>
    <s v="NASA-457M-V2-X4"/>
    <x v="3434"/>
    <m/>
    <m/>
    <m/>
    <m/>
    <s v="Near Future Propulsion"/>
    <m/>
    <m/>
    <e v="#N/A"/>
    <x v="14"/>
    <m/>
    <m/>
    <x v="169"/>
    <x v="1"/>
    <m/>
    <s v="NASA 457M Hall Thruster[x4] [Test]"/>
    <m/>
    <n v="2019"/>
    <s v="Higher thrust, better ISP = next era"/>
    <m/>
    <m/>
    <m/>
    <m/>
  </r>
  <r>
    <s v="P5-1"/>
    <x v="3434"/>
    <m/>
    <m/>
    <m/>
    <m/>
    <s v="Near Future Propulsion"/>
    <m/>
    <m/>
    <e v="#N/A"/>
    <x v="14"/>
    <m/>
    <m/>
    <x v="31"/>
    <x v="1"/>
    <m/>
    <s v="P5 Hall Thruster"/>
    <m/>
    <n v="2014"/>
    <s v="Next era after test version"/>
    <m/>
    <m/>
    <m/>
    <m/>
  </r>
  <r>
    <s v="P5-2"/>
    <x v="3434"/>
    <m/>
    <m/>
    <m/>
    <m/>
    <s v="Near Future Propulsion"/>
    <m/>
    <m/>
    <e v="#N/A"/>
    <x v="14"/>
    <m/>
    <m/>
    <x v="169"/>
    <x v="1"/>
    <m/>
    <s v="P5 Hall Thruster"/>
    <m/>
    <n v="2019"/>
    <s v="Higher thrust, better ISP = next era"/>
    <m/>
    <m/>
    <m/>
    <m/>
  </r>
  <r>
    <s v="RealISRU_Hex_Elektron"/>
    <x v="3435"/>
    <n v="1500"/>
    <n v="2500"/>
    <s v="Quite big water electrolysis unit.  &lt;b&gt;2 H2O --&gt; 2 H2 + O2&lt;/b&gt; (PART NOT SUPPORTED BY RP-0 OR RO)"/>
    <s v="fuelSystems"/>
    <s v="Real ISRU"/>
    <s v="No"/>
    <s v="No"/>
    <n v="3"/>
    <x v="7"/>
    <m/>
    <m/>
    <x v="11"/>
    <x v="1"/>
    <m/>
    <m/>
    <m/>
    <m/>
    <m/>
    <m/>
    <m/>
    <m/>
    <m/>
  </r>
  <r>
    <s v="Nitrogen"/>
    <x v="3436"/>
    <m/>
    <m/>
    <m/>
    <s v="start"/>
    <s v="RCS_Config"/>
    <m/>
    <m/>
    <n v="0"/>
    <x v="13"/>
    <m/>
    <m/>
    <x v="1"/>
    <x v="0"/>
    <m/>
    <m/>
    <m/>
    <n v="0"/>
    <m/>
    <m/>
    <m/>
    <m/>
    <m/>
  </r>
  <r>
    <s v="Helium"/>
    <x v="3436"/>
    <m/>
    <m/>
    <m/>
    <s v="engineering101"/>
    <s v="RCS_Config"/>
    <m/>
    <m/>
    <n v="1"/>
    <x v="13"/>
    <m/>
    <m/>
    <x v="30"/>
    <x v="0"/>
    <m/>
    <m/>
    <m/>
    <n v="1952"/>
    <m/>
    <m/>
    <m/>
    <m/>
    <m/>
  </r>
  <r>
    <s v="NitrousOxide"/>
    <x v="3436"/>
    <m/>
    <m/>
    <m/>
    <s v="basicRocketry"/>
    <s v="RCS_Config"/>
    <m/>
    <m/>
    <n v="1"/>
    <x v="13"/>
    <m/>
    <m/>
    <x v="30"/>
    <x v="0"/>
    <m/>
    <m/>
    <m/>
    <n v="1952"/>
    <m/>
    <m/>
    <m/>
    <m/>
    <m/>
  </r>
  <r>
    <s v="HTP"/>
    <x v="3436"/>
    <m/>
    <m/>
    <m/>
    <s v="stability"/>
    <s v="RCS_Config"/>
    <m/>
    <m/>
    <n v="2"/>
    <x v="13"/>
    <m/>
    <m/>
    <x v="26"/>
    <x v="0"/>
    <m/>
    <m/>
    <m/>
    <n v="1956"/>
    <m/>
    <m/>
    <m/>
    <m/>
    <m/>
  </r>
  <r>
    <s v="Hydrazine"/>
    <x v="3436"/>
    <m/>
    <m/>
    <m/>
    <s v="stability"/>
    <s v="RCS_Config"/>
    <m/>
    <m/>
    <n v="2"/>
    <x v="13"/>
    <m/>
    <m/>
    <x v="86"/>
    <x v="0"/>
    <m/>
    <m/>
    <m/>
    <n v="1959"/>
    <m/>
    <m/>
    <m/>
    <m/>
    <m/>
  </r>
  <r>
    <s v="Cavea-B"/>
    <x v="3436"/>
    <m/>
    <m/>
    <m/>
    <s v="heavyRocketry"/>
    <s v="RCS_Config"/>
    <m/>
    <m/>
    <n v="4"/>
    <x v="13"/>
    <m/>
    <m/>
    <x v="120"/>
    <x v="0"/>
    <m/>
    <m/>
    <m/>
    <n v="1961"/>
    <m/>
    <m/>
    <m/>
    <m/>
    <m/>
  </r>
  <r>
    <s v="bluedog_Diamant_Vexin"/>
    <x v="3436"/>
    <n v="500"/>
    <n v="8000"/>
    <m/>
    <m/>
    <s v="BDB"/>
    <s v="Yes"/>
    <s v="No"/>
    <e v="#N/A"/>
    <x v="12"/>
    <m/>
    <m/>
    <x v="19"/>
    <x v="0"/>
    <s v="false"/>
    <s v="Diamant"/>
    <s v="Vexin"/>
    <n v="1964"/>
    <m/>
    <m/>
    <m/>
    <m/>
    <m/>
  </r>
  <r>
    <s v="Aerozine50+NTO"/>
    <x v="3436"/>
    <m/>
    <m/>
    <m/>
    <s v="flightControl"/>
    <s v="RCS_Config"/>
    <m/>
    <m/>
    <n v="3"/>
    <x v="13"/>
    <m/>
    <m/>
    <x v="77"/>
    <x v="0"/>
    <m/>
    <m/>
    <m/>
    <n v="1964"/>
    <m/>
    <m/>
    <m/>
    <m/>
    <m/>
  </r>
  <r>
    <s v="MMH+MON3"/>
    <x v="3436"/>
    <m/>
    <m/>
    <m/>
    <s v="flightControl"/>
    <s v="RCS_Config"/>
    <m/>
    <m/>
    <n v="3"/>
    <x v="13"/>
    <m/>
    <m/>
    <x v="77"/>
    <x v="0"/>
    <m/>
    <m/>
    <m/>
    <n v="1964"/>
    <m/>
    <m/>
    <m/>
    <m/>
    <m/>
  </r>
  <r>
    <s v="MMH+NTO"/>
    <x v="3436"/>
    <m/>
    <m/>
    <m/>
    <s v="flightControl"/>
    <s v="RCS_Config"/>
    <m/>
    <m/>
    <n v="3"/>
    <x v="13"/>
    <m/>
    <m/>
    <x v="77"/>
    <x v="0"/>
    <m/>
    <m/>
    <m/>
    <n v="1964"/>
    <m/>
    <m/>
    <m/>
    <m/>
    <m/>
  </r>
  <r>
    <s v="UDMH+NTO"/>
    <x v="3436"/>
    <m/>
    <m/>
    <m/>
    <s v="flightControl"/>
    <s v="RCS_Config"/>
    <m/>
    <m/>
    <n v="3"/>
    <x v="13"/>
    <m/>
    <m/>
    <x v="77"/>
    <x v="0"/>
    <m/>
    <m/>
    <m/>
    <n v="1964"/>
    <m/>
    <m/>
    <m/>
    <m/>
    <m/>
  </r>
  <r>
    <s v="ntr-sc-25-1"/>
    <x v="3436"/>
    <n v="28000"/>
    <n v="2500000"/>
    <s v="Low thrust pump-fed expander nuclear engine. Evolved for the original NERVA design the Bimodal NTR, instead of wasting precious propellant mass for cooling the engine reactor, uses a Brayton cycle electricity generator unit to convert the waste thermal energy into useful electrical power. It also supports liquid oxygen injection (TRITON - trimodal operation) for increased thrust but with the cost of a lower overall efficiency. Plume configured by RealPlume."/>
    <m/>
    <s v="Kerbal Atomics"/>
    <s v="Yes"/>
    <s v="Yes"/>
    <e v="#N/A"/>
    <x v="19"/>
    <s v="Engine"/>
    <m/>
    <x v="95"/>
    <x v="0"/>
    <s v="true"/>
    <s v="Bimodal NTR"/>
    <s v="BNTR"/>
    <n v="2021"/>
    <m/>
    <m/>
    <m/>
    <m/>
    <s v="nervaII_kerbscalexx,SXTNERVA,ntr-sc-25-1"/>
  </r>
  <r>
    <s v="RO_probeCoreCubeEarly"/>
    <x v="3437"/>
    <n v="2000"/>
    <n v="40000"/>
    <s v="This satellite bus is an early version of the popular cube shaped Satellite Design."/>
    <m/>
    <s v="Squad RO"/>
    <s v="Yes"/>
    <s v="Yes"/>
    <e v="#N/A"/>
    <x v="1"/>
    <m/>
    <m/>
    <x v="154"/>
    <x v="0"/>
    <s v="true"/>
    <m/>
    <m/>
    <n v="1963"/>
    <m/>
    <m/>
    <m/>
    <m/>
    <m/>
  </r>
  <r>
    <s v="RO_probeCoreCubeMedium"/>
    <x v="3438"/>
    <n v="17500"/>
    <n v="350000"/>
    <s v="This satellite bus includes a small reaction wheel and a large omnidirectional antenna, and only the slightest power draw. Perfect for your medium sized geosynchronous satellites communications satellites."/>
    <m/>
    <s v="Squad RO"/>
    <s v="Yes"/>
    <s v="Yes"/>
    <e v="#N/A"/>
    <x v="1"/>
    <m/>
    <m/>
    <x v="193"/>
    <x v="0"/>
    <s v="true"/>
    <m/>
    <m/>
    <n v="1990"/>
    <m/>
    <m/>
    <m/>
    <m/>
    <m/>
  </r>
  <r>
    <s v="RO_boeing702"/>
    <x v="3439"/>
    <n v="20000"/>
    <n v="400000"/>
    <s v="This satellite bus is very large, but it comes with plenty of room for your Communications Satellite needs."/>
    <m/>
    <s v="Squad RO"/>
    <s v="Yes"/>
    <s v="Yes"/>
    <e v="#N/A"/>
    <x v="1"/>
    <m/>
    <m/>
    <x v="198"/>
    <x v="0"/>
    <s v="true"/>
    <m/>
    <m/>
    <n v="2000"/>
    <m/>
    <m/>
    <m/>
    <m/>
    <m/>
  </r>
  <r>
    <s v="RO_earlyControllableCore"/>
    <x v="743"/>
    <n v="1000"/>
    <n v="20000"/>
    <s v="This relatively lightweight probe core allows early probes to be controlled during flight. However, it draws a fair amount of electricity for its abilities. Includes data storage for returning data to Earth (use Ship Manifest to transfer the data from the experiment to this core)."/>
    <m/>
    <s v="Squad RO"/>
    <s v="Yes"/>
    <s v="Yes"/>
    <e v="#N/A"/>
    <x v="1"/>
    <s v="Probe"/>
    <m/>
    <x v="57"/>
    <x v="0"/>
    <s v="true"/>
    <m/>
    <m/>
    <n v="1959"/>
    <m/>
    <m/>
    <m/>
    <m/>
    <m/>
  </r>
  <r>
    <s v="RO_surveyorCore"/>
    <x v="1772"/>
    <n v="4000"/>
    <n v="80000"/>
    <s v="Avionics and control unit for Surveyor landing probes. Includes data storage for returning data to Earth (use Ship Manifest to transfer the data from the experiment to this core)."/>
    <m/>
    <s v="Squad RO"/>
    <s v="Yes"/>
    <s v="Yes"/>
    <e v="#N/A"/>
    <x v="1"/>
    <s v="Probe"/>
    <m/>
    <x v="156"/>
    <x v="0"/>
    <s v="true"/>
    <m/>
    <m/>
    <n v="1966"/>
    <m/>
    <m/>
    <m/>
    <m/>
    <m/>
  </r>
  <r>
    <s v="RO-RealEngines-RD-856"/>
    <x v="2283"/>
    <n v="60"/>
    <n v="3000"/>
    <s v="Vernier thruster used on the second stage of the Tsyklon rocket. Diameter: [0.3 m]. Plume configured by RealPlume."/>
    <m/>
    <s v="RealEngines"/>
    <s v="Yes"/>
    <s v="Yes"/>
    <e v="#N/A"/>
    <x v="12"/>
    <m/>
    <m/>
    <x v="19"/>
    <x v="0"/>
    <s v="true"/>
    <s v="Tsyklon"/>
    <s v="RD856"/>
    <n v="196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5:A30" firstHeaderRow="1" firstDataRow="1" firstDataCol="1" rowPageCount="2" colPageCount="1"/>
  <pivotFields count="24">
    <pivotField showAll="0"/>
    <pivotField axis="axisRow" showAll="0">
      <items count="3441">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2126"/>
        <item x="2130"/>
        <item x="1494"/>
        <item x="3407"/>
        <item x="2105"/>
        <item x="3405"/>
        <item x="3404"/>
        <item x="255"/>
        <item x="3402"/>
        <item x="3401"/>
        <item x="3400"/>
        <item x="1224"/>
        <item x="1225"/>
        <item x="3398"/>
        <item x="3397"/>
        <item x="3396"/>
        <item x="112"/>
        <item x="1229"/>
        <item x="1470"/>
        <item x="3392"/>
        <item x="3057"/>
        <item x="1227"/>
        <item x="1228"/>
        <item x="3388"/>
        <item x="3387"/>
        <item x="2140"/>
        <item x="3385"/>
        <item x="3384"/>
        <item x="3383"/>
        <item x="1603"/>
        <item x="3381"/>
        <item x="3380"/>
        <item x="72"/>
        <item x="3378"/>
        <item x="114"/>
        <item x="3376"/>
        <item x="3375"/>
        <item x="1480"/>
        <item x="1479"/>
        <item x="3372"/>
        <item x="59"/>
        <item x="3370"/>
        <item x="3369"/>
        <item x="448"/>
        <item x="3367"/>
        <item x="3366"/>
        <item x="3365"/>
        <item x="3364"/>
        <item x="2106"/>
        <item x="3362"/>
        <item x="2467"/>
        <item x="3360"/>
        <item x="3359"/>
        <item x="3358"/>
        <item x="3357"/>
        <item x="3356"/>
        <item x="3355"/>
        <item x="3354"/>
        <item x="3353"/>
        <item x="3352"/>
        <item x="3351"/>
        <item x="1367"/>
        <item x="413"/>
        <item x="3348"/>
        <item x="3347"/>
        <item x="3346"/>
        <item x="3345"/>
        <item x="3344"/>
        <item x="3343"/>
        <item x="3342"/>
        <item x="3341"/>
        <item x="3340"/>
        <item x="3339"/>
        <item x="3338"/>
        <item x="3337"/>
        <item x="3336"/>
        <item x="3335"/>
        <item x="1503"/>
        <item x="3333"/>
        <item x="3332"/>
        <item x="105"/>
        <item x="3330"/>
        <item x="3329"/>
        <item x="3328"/>
        <item x="3327"/>
        <item x="951"/>
        <item x="3325"/>
        <item x="118"/>
        <item x="3323"/>
        <item x="3322"/>
        <item x="3321"/>
        <item x="3320"/>
        <item x="3319"/>
        <item x="111"/>
        <item x="3317"/>
        <item x="3316"/>
        <item x="109"/>
        <item x="834"/>
        <item x="833"/>
        <item x="3312"/>
        <item x="815"/>
        <item x="3310"/>
        <item x="763"/>
        <item x="1136"/>
        <item x="3307"/>
        <item x="3306"/>
        <item x="1351"/>
        <item x="1341"/>
        <item x="3302"/>
        <item x="3301"/>
        <item x="161"/>
        <item x="3299"/>
        <item x="3298"/>
        <item x="1549"/>
        <item x="3296"/>
        <item x="3295"/>
        <item x="3294"/>
        <item x="3293"/>
        <item x="3292"/>
        <item x="3291"/>
        <item x="3290"/>
        <item x="3289"/>
        <item x="3288"/>
        <item x="3287"/>
        <item x="3286"/>
        <item x="3285"/>
        <item x="3284"/>
        <item x="3283"/>
        <item x="3282"/>
        <item x="3281"/>
        <item x="3280"/>
        <item x="3279"/>
        <item x="3278"/>
        <item x="950"/>
        <item x="1740"/>
        <item x="3275"/>
        <item x="3274"/>
        <item x="2701"/>
        <item x="1894"/>
        <item x="1893"/>
        <item x="3270"/>
        <item x="3269"/>
        <item x="1675"/>
        <item x="3267"/>
        <item x="3266"/>
        <item x="3265"/>
        <item x="3264"/>
        <item x="3263"/>
        <item x="3262"/>
        <item x="3261"/>
        <item x="3260"/>
        <item x="3259"/>
        <item x="3258"/>
        <item x="3257"/>
        <item x="3256"/>
        <item x="3255"/>
        <item x="3254"/>
        <item x="3253"/>
        <item x="1892"/>
        <item x="2699"/>
        <item x="3250"/>
        <item x="3249"/>
        <item x="3248"/>
        <item x="3247"/>
        <item x="3246"/>
        <item x="3245"/>
        <item x="3244"/>
        <item x="3243"/>
        <item x="3242"/>
        <item x="3241"/>
        <item x="3240"/>
        <item x="3239"/>
        <item x="3238"/>
        <item x="3237"/>
        <item x="3236"/>
        <item x="3235"/>
        <item x="3234"/>
        <item x="3233"/>
        <item x="3232"/>
        <item x="3231"/>
        <item x="3230"/>
        <item x="3229"/>
        <item x="1804"/>
        <item x="3227"/>
        <item x="3226"/>
        <item x="3225"/>
        <item x="3224"/>
        <item x="3223"/>
        <item x="3222"/>
        <item x="3221"/>
        <item x="454"/>
        <item x="456"/>
        <item x="453"/>
        <item x="3218"/>
        <item x="452"/>
        <item x="455"/>
        <item x="363"/>
        <item x="210"/>
        <item x="3216"/>
        <item x="216"/>
        <item x="451"/>
        <item x="252"/>
        <item x="3211"/>
        <item x="104"/>
        <item x="419"/>
        <item x="399"/>
        <item x="3207"/>
        <item x="3206"/>
        <item x="3205"/>
        <item x="1495"/>
        <item x="3203"/>
        <item x="457"/>
        <item x="3201"/>
        <item x="2962"/>
        <item x="3180"/>
        <item x="2214"/>
        <item x="3197"/>
        <item x="3196"/>
        <item x="2766"/>
        <item x="3194"/>
        <item x="3193"/>
        <item x="3192"/>
        <item x="3191"/>
        <item x="3190"/>
        <item x="1307"/>
        <item x="458"/>
        <item x="3297"/>
        <item x="3277"/>
        <item x="3185"/>
        <item x="3184"/>
        <item x="3017"/>
        <item x="3015"/>
        <item x="3014"/>
        <item x="3012"/>
        <item x="3011"/>
        <item x="3009"/>
        <item x="3177"/>
        <item x="3176"/>
        <item x="3389"/>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2213"/>
        <item x="2212"/>
        <item x="3145"/>
        <item x="3144"/>
        <item x="2211"/>
        <item x="2209"/>
        <item x="2208"/>
        <item x="2207"/>
        <item x="2206"/>
        <item x="2205"/>
        <item x="2204"/>
        <item x="2203"/>
        <item x="2202"/>
        <item x="2201"/>
        <item x="3131"/>
        <item x="3130"/>
        <item x="3129"/>
        <item x="3128"/>
        <item x="3127"/>
        <item x="3126"/>
        <item x="3125"/>
        <item x="3124"/>
        <item x="3123"/>
        <item x="3122"/>
        <item x="3121"/>
        <item x="3303"/>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2315"/>
        <item x="3068"/>
        <item x="459"/>
        <item x="1565"/>
        <item x="3065"/>
        <item x="3064"/>
        <item x="3063"/>
        <item x="461"/>
        <item x="460"/>
        <item x="2521"/>
        <item x="3059"/>
        <item x="3058"/>
        <item x="2714"/>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308"/>
        <item x="3377"/>
        <item x="21"/>
        <item x="2248"/>
        <item x="3025"/>
        <item x="3024"/>
        <item x="3023"/>
        <item x="3022"/>
        <item x="3021"/>
        <item x="2054"/>
        <item x="3019"/>
        <item x="3018"/>
        <item x="1803"/>
        <item x="3016"/>
        <item x="3386"/>
        <item x="1695"/>
        <item x="3013"/>
        <item x="3363"/>
        <item x="1681"/>
        <item x="3010"/>
        <item x="3361"/>
        <item x="3008"/>
        <item x="3007"/>
        <item x="3006"/>
        <item x="3005"/>
        <item x="3004"/>
        <item x="3003"/>
        <item x="3002"/>
        <item x="3001"/>
        <item x="3000"/>
        <item x="2999"/>
        <item x="2998"/>
        <item x="464"/>
        <item x="2995"/>
        <item x="2994"/>
        <item x="2993"/>
        <item x="2992"/>
        <item x="2991"/>
        <item x="2990"/>
        <item x="2989"/>
        <item x="2988"/>
        <item x="2987"/>
        <item x="2986"/>
        <item x="1840"/>
        <item x="2984"/>
        <item x="2983"/>
        <item x="2982"/>
        <item x="2981"/>
        <item x="2980"/>
        <item x="2979"/>
        <item x="2978"/>
        <item x="2977"/>
        <item x="2976"/>
        <item x="2975"/>
        <item x="113"/>
        <item x="1036"/>
        <item x="2972"/>
        <item x="2971"/>
        <item x="1035"/>
        <item x="2970"/>
        <item x="1094"/>
        <item x="1481"/>
        <item x="1088"/>
        <item x="1097"/>
        <item x="1087"/>
        <item x="1485"/>
        <item x="1493"/>
        <item x="1677"/>
        <item x="466"/>
        <item x="2964"/>
        <item x="3439"/>
        <item x="2522"/>
        <item x="1669"/>
        <item x="1665"/>
        <item x="2961"/>
        <item x="2960"/>
        <item x="2959"/>
        <item x="2958"/>
        <item x="2957"/>
        <item x="2956"/>
        <item x="2955"/>
        <item x="2954"/>
        <item x="2953"/>
        <item x="2952"/>
        <item x="2951"/>
        <item x="3271"/>
        <item x="2949"/>
        <item x="2948"/>
        <item x="2947"/>
        <item x="3141"/>
        <item x="3140"/>
        <item x="2944"/>
        <item x="3139"/>
        <item x="3268"/>
        <item x="3252"/>
        <item x="2940"/>
        <item x="3138"/>
        <item x="3137"/>
        <item x="3136"/>
        <item x="3135"/>
        <item x="2935"/>
        <item x="2934"/>
        <item x="3134"/>
        <item x="2932"/>
        <item x="2931"/>
        <item x="3133"/>
        <item x="2929"/>
        <item x="2928"/>
        <item x="2927"/>
        <item x="2926"/>
        <item x="2925"/>
        <item x="2924"/>
        <item x="2923"/>
        <item x="2922"/>
        <item x="2921"/>
        <item x="2920"/>
        <item x="2919"/>
        <item x="2918"/>
        <item x="2917"/>
        <item x="2916"/>
        <item x="2915"/>
        <item x="2914"/>
        <item x="2913"/>
        <item x="2912"/>
        <item x="2911"/>
        <item x="2116"/>
        <item x="2909"/>
        <item x="2908"/>
        <item x="2907"/>
        <item x="115"/>
        <item x="116"/>
        <item x="119"/>
        <item x="148"/>
        <item x="202"/>
        <item x="253"/>
        <item x="362"/>
        <item x="406"/>
        <item x="407"/>
        <item x="408"/>
        <item x="410"/>
        <item x="412"/>
        <item x="414"/>
        <item x="482"/>
        <item x="593"/>
        <item x="904"/>
        <item x="905"/>
        <item x="906"/>
        <item x="907"/>
        <item x="1230"/>
        <item x="1347"/>
        <item x="1354"/>
        <item x="1356"/>
        <item x="1358"/>
        <item x="1760"/>
        <item x="1761"/>
        <item x="1764"/>
        <item x="1767"/>
        <item x="1890"/>
        <item x="2045"/>
        <item x="2246"/>
        <item x="2255"/>
        <item x="2408"/>
        <item x="2814"/>
        <item x="2815"/>
        <item x="2816"/>
        <item x="2817"/>
        <item x="2818"/>
        <item x="2819"/>
        <item x="2820"/>
        <item x="2821"/>
        <item x="2845"/>
        <item x="2846"/>
        <item x="2847"/>
        <item x="2848"/>
        <item x="2864"/>
        <item x="2863"/>
        <item x="2862"/>
        <item x="2861"/>
        <item x="2860"/>
        <item x="2849"/>
        <item x="2858"/>
        <item x="2857"/>
        <item x="2856"/>
        <item x="2855"/>
        <item x="2854"/>
        <item x="2853"/>
        <item x="2850"/>
        <item x="2851"/>
        <item x="2852"/>
        <item x="2859"/>
        <item x="2865"/>
        <item x="2866"/>
        <item x="2867"/>
        <item x="2868"/>
        <item x="2887"/>
        <item x="2843"/>
        <item x="2842"/>
        <item x="2841"/>
        <item x="2840"/>
        <item x="2839"/>
        <item x="2838"/>
        <item x="2837"/>
        <item x="2836"/>
        <item x="2835"/>
        <item x="2834"/>
        <item x="2833"/>
        <item x="2832"/>
        <item x="2831"/>
        <item x="467"/>
        <item x="2829"/>
        <item x="2828"/>
        <item x="470"/>
        <item x="469"/>
        <item x="468"/>
        <item x="596"/>
        <item x="648"/>
        <item x="748"/>
        <item x="880"/>
        <item x="881"/>
        <item x="885"/>
        <item x="888"/>
        <item x="2869"/>
        <item x="2870"/>
        <item x="2871"/>
        <item x="2872"/>
        <item x="2873"/>
        <item x="2874"/>
        <item x="2875"/>
        <item x="2876"/>
        <item x="1040"/>
        <item x="2596"/>
        <item x="2594"/>
        <item x="2531"/>
        <item x="2809"/>
        <item x="2808"/>
        <item x="1352"/>
        <item x="2806"/>
        <item x="2805"/>
        <item x="2804"/>
        <item x="2803"/>
        <item x="2802"/>
        <item x="2801"/>
        <item x="2800"/>
        <item x="2799"/>
        <item x="2798"/>
        <item x="2797"/>
        <item x="2796"/>
        <item x="2795"/>
        <item x="2966"/>
        <item x="2562"/>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3198"/>
        <item x="3069"/>
        <item x="2236"/>
        <item x="2763"/>
        <item x="2762"/>
        <item x="3228"/>
        <item x="2760"/>
        <item x="2759"/>
        <item x="2758"/>
        <item x="2757"/>
        <item x="2756"/>
        <item x="2755"/>
        <item x="2754"/>
        <item x="2753"/>
        <item x="2752"/>
        <item x="2751"/>
        <item x="2750"/>
        <item x="2749"/>
        <item x="2748"/>
        <item x="1008"/>
        <item x="1007"/>
        <item x="1142"/>
        <item x="2744"/>
        <item x="2739"/>
        <item x="2742"/>
        <item x="2186"/>
        <item x="2740"/>
        <item x="1010"/>
        <item x="2738"/>
        <item x="2561"/>
        <item x="2736"/>
        <item x="2735"/>
        <item x="2734"/>
        <item x="2733"/>
        <item x="2732"/>
        <item x="2731"/>
        <item x="2730"/>
        <item x="2729"/>
        <item x="2728"/>
        <item x="2727"/>
        <item x="2726"/>
        <item x="2725"/>
        <item x="2724"/>
        <item x="2723"/>
        <item x="2722"/>
        <item x="2721"/>
        <item x="2720"/>
        <item x="2719"/>
        <item x="3276"/>
        <item x="2718"/>
        <item x="2717"/>
        <item x="3272"/>
        <item x="2716"/>
        <item x="2715"/>
        <item x="3304"/>
        <item x="2713"/>
        <item x="2712"/>
        <item x="2711"/>
        <item x="2710"/>
        <item x="2709"/>
        <item x="2708"/>
        <item x="2707"/>
        <item x="2706"/>
        <item x="2705"/>
        <item x="2704"/>
        <item x="2703"/>
        <item x="2702"/>
        <item x="3391"/>
        <item x="2700"/>
        <item x="3382"/>
        <item x="2698"/>
        <item x="1664"/>
        <item x="3331"/>
        <item x="3273"/>
        <item x="2694"/>
        <item x="3251"/>
        <item x="2692"/>
        <item x="2691"/>
        <item x="2690"/>
        <item x="2689"/>
        <item x="2688"/>
        <item x="2687"/>
        <item x="2686"/>
        <item x="2685"/>
        <item x="3311"/>
        <item x="3309"/>
        <item x="2897"/>
        <item x="861"/>
        <item x="2235"/>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1663"/>
        <item x="1662"/>
        <item x="2636"/>
        <item x="1660"/>
        <item x="1805"/>
        <item x="2633"/>
        <item x="2632"/>
        <item x="2631"/>
        <item x="2630"/>
        <item x="2629"/>
        <item x="1836"/>
        <item x="2627"/>
        <item x="2626"/>
        <item x="2625"/>
        <item x="2624"/>
        <item x="2623"/>
        <item x="2622"/>
        <item x="2621"/>
        <item x="2620"/>
        <item x="2619"/>
        <item x="2618"/>
        <item x="2617"/>
        <item x="2616"/>
        <item x="2615"/>
        <item x="2614"/>
        <item x="2613"/>
        <item x="2612"/>
        <item x="2611"/>
        <item x="2610"/>
        <item x="2609"/>
        <item x="2608"/>
        <item x="2607"/>
        <item x="2606"/>
        <item x="2605"/>
        <item x="1671"/>
        <item x="2603"/>
        <item x="2602"/>
        <item x="2601"/>
        <item x="2600"/>
        <item x="2599"/>
        <item x="2598"/>
        <item x="895"/>
        <item x="894"/>
        <item x="2595"/>
        <item x="922"/>
        <item x="743"/>
        <item x="3437"/>
        <item x="2592"/>
        <item x="2591"/>
        <item x="2590"/>
        <item x="2589"/>
        <item x="2588"/>
        <item x="2587"/>
        <item x="2586"/>
        <item x="2585"/>
        <item x="2584"/>
        <item x="2583"/>
        <item x="2582"/>
        <item x="2581"/>
        <item x="2580"/>
        <item x="2579"/>
        <item x="2578"/>
        <item x="2577"/>
        <item x="2576"/>
        <item x="2575"/>
        <item x="2574"/>
        <item x="1658"/>
        <item x="1657"/>
        <item x="1656"/>
        <item x="1655"/>
        <item x="1654"/>
        <item x="1653"/>
        <item x="1652"/>
        <item x="1651"/>
        <item x="1637"/>
        <item x="2564"/>
        <item x="2563"/>
        <item x="2120"/>
        <item x="2119"/>
        <item x="2560"/>
        <item x="2559"/>
        <item x="2558"/>
        <item x="2557"/>
        <item x="2556"/>
        <item x="2555"/>
        <item x="2554"/>
        <item x="2553"/>
        <item x="2552"/>
        <item x="2551"/>
        <item x="1670"/>
        <item x="2549"/>
        <item x="2548"/>
        <item x="2547"/>
        <item x="2546"/>
        <item x="2545"/>
        <item x="2544"/>
        <item x="2543"/>
        <item x="2542"/>
        <item x="2541"/>
        <item x="257"/>
        <item x="703"/>
        <item x="605"/>
        <item x="2536"/>
        <item x="2535"/>
        <item x="2534"/>
        <item x="2533"/>
        <item x="2532"/>
        <item x="933"/>
        <item x="2530"/>
        <item x="2793"/>
        <item x="2109"/>
        <item x="2108"/>
        <item x="930"/>
        <item x="2525"/>
        <item x="934"/>
        <item x="936"/>
        <item x="3178"/>
        <item x="1527"/>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950"/>
        <item x="2490"/>
        <item x="2489"/>
        <item x="2488"/>
        <item x="2487"/>
        <item x="2200"/>
        <item x="2485"/>
        <item x="2199"/>
        <item x="2198"/>
        <item x="2482"/>
        <item x="1839"/>
        <item x="2479"/>
        <item x="2478"/>
        <item x="2477"/>
        <item x="2476"/>
        <item x="2475"/>
        <item x="2474"/>
        <item x="2473"/>
        <item x="2472"/>
        <item x="2471"/>
        <item x="2470"/>
        <item x="2469"/>
        <item x="2468"/>
        <item x="2737"/>
        <item x="2697"/>
        <item x="2638"/>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877"/>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1526"/>
        <item x="2683"/>
        <item x="2682"/>
        <item x="2681"/>
        <item x="2680"/>
        <item x="2628"/>
        <item x="2310"/>
        <item x="2309"/>
        <item x="2308"/>
        <item x="2593"/>
        <item x="2540"/>
        <item x="2539"/>
        <item x="2304"/>
        <item x="2303"/>
        <item x="937"/>
        <item x="938"/>
        <item x="2300"/>
        <item x="2299"/>
        <item x="2298"/>
        <item x="2297"/>
        <item x="2296"/>
        <item x="2295"/>
        <item x="2294"/>
        <item x="2293"/>
        <item x="2292"/>
        <item x="2291"/>
        <item x="2290"/>
        <item x="2289"/>
        <item x="2288"/>
        <item x="2287"/>
        <item x="2286"/>
        <item x="941"/>
        <item x="939"/>
        <item x="946"/>
        <item x="945"/>
        <item x="943"/>
        <item x="983"/>
        <item x="947"/>
        <item x="984"/>
        <item x="987"/>
        <item x="2279"/>
        <item x="2278"/>
        <item x="2277"/>
        <item x="2276"/>
        <item x="2275"/>
        <item x="2274"/>
        <item x="2273"/>
        <item x="1697"/>
        <item x="2271"/>
        <item x="1684"/>
        <item x="2269"/>
        <item x="2268"/>
        <item x="2267"/>
        <item x="1683"/>
        <item x="1676"/>
        <item x="2264"/>
        <item x="2263"/>
        <item x="2262"/>
        <item x="2261"/>
        <item x="2260"/>
        <item x="2259"/>
        <item x="2258"/>
        <item x="2257"/>
        <item x="1946"/>
        <item x="2878"/>
        <item x="2254"/>
        <item x="2253"/>
        <item x="2252"/>
        <item x="2251"/>
        <item x="3189"/>
        <item x="2249"/>
        <item x="1525"/>
        <item x="2247"/>
        <item x="2245"/>
        <item x="849"/>
        <item x="2243"/>
        <item x="2242"/>
        <item x="2241"/>
        <item x="2240"/>
        <item x="2239"/>
        <item x="2238"/>
        <item x="158"/>
        <item x="254"/>
        <item x="203"/>
        <item x="2"/>
        <item x="1362"/>
        <item x="2232"/>
        <item x="2231"/>
        <item x="2230"/>
        <item x="2229"/>
        <item x="995"/>
        <item x="994"/>
        <item x="2228"/>
        <item x="2227"/>
        <item x="2226"/>
        <item x="2225"/>
        <item x="2224"/>
        <item x="2223"/>
        <item x="2222"/>
        <item x="2221"/>
        <item x="2220"/>
        <item x="2219"/>
        <item x="1838"/>
        <item x="2217"/>
        <item x="1702"/>
        <item x="1831"/>
        <item x="1830"/>
        <item x="1822"/>
        <item x="1821"/>
        <item x="2210"/>
        <item x="1366"/>
        <item x="1365"/>
        <item x="1364"/>
        <item x="1363"/>
        <item x="1544"/>
        <item x="1429"/>
        <item x="1649"/>
        <item x="1403"/>
        <item x="1643"/>
        <item x="1641"/>
        <item x="1618"/>
        <item x="1402"/>
        <item x="1820"/>
        <item x="1015"/>
        <item x="2197"/>
        <item x="2196"/>
        <item x="2195"/>
        <item x="2194"/>
        <item x="1524"/>
        <item x="2192"/>
        <item x="2191"/>
        <item x="2190"/>
        <item x="2189"/>
        <item x="1357"/>
        <item x="2187"/>
        <item x="1143"/>
        <item x="2185"/>
        <item x="3195"/>
        <item x="3350"/>
        <item x="3326"/>
        <item x="2182"/>
        <item x="2181"/>
        <item x="2180"/>
        <item x="2179"/>
        <item x="2178"/>
        <item x="998"/>
        <item x="2176"/>
        <item x="997"/>
        <item x="996"/>
        <item x="2234"/>
        <item x="2942"/>
        <item x="2881"/>
        <item x="2844"/>
        <item x="2807"/>
        <item x="2765"/>
        <item x="2168"/>
        <item x="2167"/>
        <item x="2166"/>
        <item x="2165"/>
        <item x="2164"/>
        <item x="2163"/>
        <item x="2162"/>
        <item x="2161"/>
        <item x="2160"/>
        <item x="2159"/>
        <item x="2158"/>
        <item x="2157"/>
        <item x="2156"/>
        <item x="949"/>
        <item x="924"/>
        <item x="2154"/>
        <item x="2153"/>
        <item x="2152"/>
        <item x="2151"/>
        <item x="2150"/>
        <item x="2149"/>
        <item x="2148"/>
        <item x="2147"/>
        <item x="2146"/>
        <item x="2145"/>
        <item x="2144"/>
        <item x="2143"/>
        <item x="2142"/>
        <item x="2141"/>
        <item x="1514"/>
        <item x="2139"/>
        <item x="2138"/>
        <item x="2137"/>
        <item x="2136"/>
        <item x="2135"/>
        <item x="2134"/>
        <item x="2133"/>
        <item x="2132"/>
        <item x="2131"/>
        <item x="1021"/>
        <item x="2129"/>
        <item x="2128"/>
        <item x="1019"/>
        <item x="1017"/>
        <item x="2125"/>
        <item x="1025"/>
        <item x="1022"/>
        <item x="1027"/>
        <item x="2121"/>
        <item x="2107"/>
        <item x="2256"/>
        <item x="2193"/>
        <item x="2118"/>
        <item x="1808"/>
        <item x="2115"/>
        <item x="2114"/>
        <item x="2113"/>
        <item x="2112"/>
        <item x="2111"/>
        <item x="463"/>
        <item x="2110"/>
        <item x="1405"/>
        <item x="1404"/>
        <item x="1327"/>
        <item x="1326"/>
        <item x="3368"/>
        <item x="2104"/>
        <item x="2103"/>
        <item x="2102"/>
        <item x="2101"/>
        <item x="2100"/>
        <item x="2099"/>
        <item x="2098"/>
        <item x="2097"/>
        <item x="2096"/>
        <item x="2095"/>
        <item x="2094"/>
        <item x="2093"/>
        <item x="2092"/>
        <item x="2091"/>
        <item x="2090"/>
        <item x="2089"/>
        <item x="2088"/>
        <item x="2087"/>
        <item x="2086"/>
        <item x="2085"/>
        <item x="2084"/>
        <item x="2083"/>
        <item x="696"/>
        <item x="695"/>
        <item x="2082"/>
        <item x="2081"/>
        <item x="2080"/>
        <item x="2079"/>
        <item x="2078"/>
        <item x="2077"/>
        <item x="2076"/>
        <item x="2075"/>
        <item x="2074"/>
        <item x="2073"/>
        <item x="2072"/>
        <item x="2071"/>
        <item x="2070"/>
        <item x="2069"/>
        <item x="2068"/>
        <item x="2067"/>
        <item x="2066"/>
        <item x="2065"/>
        <item x="2064"/>
        <item x="1030"/>
        <item x="2063"/>
        <item x="1034"/>
        <item x="1029"/>
        <item x="2060"/>
        <item x="2059"/>
        <item x="2058"/>
        <item x="2057"/>
        <item x="2056"/>
        <item x="2055"/>
        <item x="2466"/>
        <item x="2053"/>
        <item x="2052"/>
        <item x="2051"/>
        <item x="2050"/>
        <item x="2049"/>
        <item x="2048"/>
        <item x="2047"/>
        <item x="2046"/>
        <item x="2879"/>
        <item x="2044"/>
        <item x="1037"/>
        <item x="1057"/>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2813"/>
        <item x="1970"/>
        <item x="1969"/>
        <item x="1968"/>
        <item x="1967"/>
        <item x="1966"/>
        <item x="1965"/>
        <item x="1964"/>
        <item x="1963"/>
        <item x="1962"/>
        <item x="1961"/>
        <item x="1043"/>
        <item x="1959"/>
        <item x="1042"/>
        <item x="1041"/>
        <item x="1957"/>
        <item x="1956"/>
        <item x="1955"/>
        <item x="1954"/>
        <item x="1953"/>
        <item x="1952"/>
        <item x="1951"/>
        <item x="1950"/>
        <item x="1949"/>
        <item x="1948"/>
        <item x="1947"/>
        <item x="1325"/>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2481"/>
        <item x="2480"/>
        <item x="2272"/>
        <item x="2270"/>
        <item x="1044"/>
        <item x="1050"/>
        <item x="1051"/>
        <item x="3313"/>
        <item x="1889"/>
        <item x="1888"/>
        <item x="1887"/>
        <item x="1886"/>
        <item x="1885"/>
        <item x="1884"/>
        <item x="1055"/>
        <item x="1053"/>
        <item x="1052"/>
        <item x="1881"/>
        <item x="1063"/>
        <item x="1062"/>
        <item x="1061"/>
        <item x="1060"/>
        <item x="1059"/>
        <item x="1058"/>
        <item x="1874"/>
        <item x="1873"/>
        <item x="1872"/>
        <item x="1871"/>
        <item x="1067"/>
        <item x="1066"/>
        <item x="1065"/>
        <item x="1070"/>
        <item x="1866"/>
        <item x="1865"/>
        <item x="1864"/>
        <item x="1863"/>
        <item x="56"/>
        <item x="54"/>
        <item x="52"/>
        <item x="51"/>
        <item x="50"/>
        <item x="49"/>
        <item x="1856"/>
        <item x="1855"/>
        <item x="42"/>
        <item x="1853"/>
        <item x="1078"/>
        <item x="1077"/>
        <item x="1074"/>
        <item x="1073"/>
        <item x="1072"/>
        <item x="1848"/>
        <item x="1847"/>
        <item x="1846"/>
        <item x="1845"/>
        <item x="1844"/>
        <item x="1089"/>
        <item x="1085"/>
        <item x="1084"/>
        <item x="1083"/>
        <item x="1081"/>
        <item x="1079"/>
        <item x="1401"/>
        <item x="1617"/>
        <item x="1616"/>
        <item x="1837"/>
        <item x="1835"/>
        <item x="1833"/>
        <item x="1832"/>
        <item x="1834"/>
        <item x="1827"/>
        <item x="604"/>
        <item x="1701"/>
        <item x="1700"/>
        <item x="1829"/>
        <item x="1828"/>
        <item x="602"/>
        <item x="1826"/>
        <item x="1825"/>
        <item x="1824"/>
        <item x="3406"/>
        <item x="2155"/>
        <item x="1897"/>
        <item x="3334"/>
        <item x="1816"/>
        <item x="1815"/>
        <item x="1814"/>
        <item x="1813"/>
        <item x="1812"/>
        <item x="1811"/>
        <item x="1810"/>
        <item x="1809"/>
        <item x="1324"/>
        <item x="1271"/>
        <item x="1138"/>
        <item x="960"/>
        <item x="2465"/>
        <item x="2316"/>
        <item x="1092"/>
        <item x="1801"/>
        <item x="2266"/>
        <item x="2550"/>
        <item x="2945"/>
        <item x="1091"/>
        <item x="1090"/>
        <item x="1795"/>
        <item x="1794"/>
        <item x="1793"/>
        <item x="1792"/>
        <item x="1791"/>
        <item x="1790"/>
        <item x="1789"/>
        <item x="1095"/>
        <item x="1788"/>
        <item x="1787"/>
        <item x="1786"/>
        <item x="1785"/>
        <item x="1784"/>
        <item x="1783"/>
        <item x="2538"/>
        <item x="1781"/>
        <item x="1780"/>
        <item x="1779"/>
        <item x="1778"/>
        <item x="1777"/>
        <item x="1776"/>
        <item x="1775"/>
        <item x="1774"/>
        <item x="1773"/>
        <item x="1273"/>
        <item x="1135"/>
        <item x="1771"/>
        <item x="1770"/>
        <item x="1769"/>
        <item x="1768"/>
        <item x="2882"/>
        <item x="1766"/>
        <item x="1765"/>
        <item x="2883"/>
        <item x="1763"/>
        <item x="1762"/>
        <item x="2884"/>
        <item x="2885"/>
        <item x="1759"/>
        <item x="1758"/>
        <item x="1757"/>
        <item x="1756"/>
        <item x="1755"/>
        <item x="1754"/>
        <item x="1753"/>
        <item x="1752"/>
        <item x="1751"/>
        <item x="1750"/>
        <item x="1749"/>
        <item x="1748"/>
        <item x="3438"/>
        <item x="1747"/>
        <item x="1746"/>
        <item x="1745"/>
        <item x="1744"/>
        <item x="1743"/>
        <item x="1742"/>
        <item x="1550"/>
        <item x="694"/>
        <item x="1739"/>
        <item x="1738"/>
        <item x="1737"/>
        <item x="1736"/>
        <item x="1735"/>
        <item x="1734"/>
        <item x="1733"/>
        <item x="1732"/>
        <item x="1731"/>
        <item x="1730"/>
        <item x="1729"/>
        <item x="1728"/>
        <item x="1727"/>
        <item x="1726"/>
        <item x="1725"/>
        <item x="1724"/>
        <item x="1217"/>
        <item x="1197"/>
        <item x="1193"/>
        <item x="1113"/>
        <item x="1111"/>
        <item x="1110"/>
        <item x="1108"/>
        <item x="1106"/>
        <item x="1105"/>
        <item x="1104"/>
        <item x="3305"/>
        <item x="1713"/>
        <item x="1712"/>
        <item x="1711"/>
        <item x="1710"/>
        <item x="1709"/>
        <item x="1708"/>
        <item x="1707"/>
        <item x="1706"/>
        <item x="1705"/>
        <item x="1704"/>
        <item x="1703"/>
        <item x="688"/>
        <item x="685"/>
        <item x="671"/>
        <item x="662"/>
        <item x="659"/>
        <item x="658"/>
        <item x="1696"/>
        <item x="959"/>
        <item x="1694"/>
        <item x="1693"/>
        <item x="1692"/>
        <item x="1691"/>
        <item x="1690"/>
        <item x="1689"/>
        <item x="1688"/>
        <item x="1687"/>
        <item x="1686"/>
        <item x="1685"/>
        <item x="1819"/>
        <item x="1896"/>
        <item x="1682"/>
        <item x="2794"/>
        <item x="1680"/>
        <item x="1679"/>
        <item x="1678"/>
        <item x="3060"/>
        <item x="1699"/>
        <item x="1698"/>
        <item x="1674"/>
        <item x="1673"/>
        <item x="1672"/>
        <item x="592"/>
        <item x="591"/>
        <item x="3200"/>
        <item x="1668"/>
        <item x="1667"/>
        <item x="1666"/>
        <item x="2637"/>
        <item x="2635"/>
        <item x="2634"/>
        <item x="2573"/>
        <item x="1661"/>
        <item x="2572"/>
        <item x="1659"/>
        <item x="2571"/>
        <item x="2570"/>
        <item x="2761"/>
        <item x="2569"/>
        <item x="2568"/>
        <item x="2567"/>
        <item x="2566"/>
        <item x="2565"/>
        <item x="1650"/>
        <item x="1895"/>
        <item x="1648"/>
        <item x="1647"/>
        <item x="1646"/>
        <item x="1645"/>
        <item x="1644"/>
        <item x="590"/>
        <item x="1642"/>
        <item x="573"/>
        <item x="1640"/>
        <item x="1639"/>
        <item x="1638"/>
        <item x="1636"/>
        <item x="1635"/>
        <item x="1634"/>
        <item x="1633"/>
        <item x="1632"/>
        <item x="1631"/>
        <item x="1630"/>
        <item x="1629"/>
        <item x="1628"/>
        <item x="1627"/>
        <item x="1626"/>
        <item x="1625"/>
        <item x="1624"/>
        <item x="1623"/>
        <item x="1622"/>
        <item x="1621"/>
        <item x="1620"/>
        <item x="1619"/>
        <item x="2491"/>
        <item x="2486"/>
        <item x="3187"/>
        <item x="3186"/>
        <item x="1614"/>
        <item x="2184"/>
        <item x="2183"/>
        <item x="147"/>
        <item x="146"/>
        <item x="144"/>
        <item x="1606"/>
        <item x="1605"/>
        <item x="1604"/>
        <item x="34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359"/>
        <item x="1564"/>
        <item x="1563"/>
        <item x="1562"/>
        <item x="1561"/>
        <item x="1560"/>
        <item x="1559"/>
        <item x="1558"/>
        <item x="1557"/>
        <item x="1556"/>
        <item x="1555"/>
        <item x="1554"/>
        <item x="1553"/>
        <item x="1222"/>
        <item x="1221"/>
        <item x="1220"/>
        <item x="2880"/>
        <item x="3132"/>
        <item x="1548"/>
        <item x="1547"/>
        <item x="1546"/>
        <item x="1545"/>
        <item x="3147"/>
        <item x="1543"/>
        <item x="1542"/>
        <item x="1541"/>
        <item x="1540"/>
        <item x="1539"/>
        <item x="1538"/>
        <item x="1537"/>
        <item x="1049"/>
        <item x="1536"/>
        <item x="1535"/>
        <item x="1048"/>
        <item x="1534"/>
        <item x="1533"/>
        <item x="1047"/>
        <item x="1531"/>
        <item x="1530"/>
        <item x="1529"/>
        <item x="1528"/>
        <item x="958"/>
        <item x="2529"/>
        <item x="2528"/>
        <item x="2527"/>
        <item x="1523"/>
        <item x="1522"/>
        <item x="1521"/>
        <item x="1520"/>
        <item x="1519"/>
        <item x="1518"/>
        <item x="1517"/>
        <item x="1516"/>
        <item x="1515"/>
        <item x="3179"/>
        <item x="1513"/>
        <item x="2764"/>
        <item x="1511"/>
        <item x="1510"/>
        <item x="1509"/>
        <item x="1508"/>
        <item x="1507"/>
        <item x="1506"/>
        <item x="1482"/>
        <item x="1483"/>
        <item x="3324"/>
        <item x="1502"/>
        <item x="1501"/>
        <item x="1500"/>
        <item x="1499"/>
        <item x="1486"/>
        <item x="1045"/>
        <item x="1484"/>
        <item x="1498"/>
        <item x="1093"/>
        <item x="1496"/>
        <item x="1607"/>
        <item x="1552"/>
        <item x="1609"/>
        <item x="1489"/>
        <item x="1487"/>
        <item x="1608"/>
        <item x="1505"/>
        <item x="1504"/>
        <item x="1012"/>
        <item x="1551"/>
        <item x="879"/>
        <item x="1478"/>
        <item x="1477"/>
        <item x="1476"/>
        <item x="1475"/>
        <item x="1474"/>
        <item x="1473"/>
        <item x="1472"/>
        <item x="1471"/>
        <item x="161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3146"/>
        <item x="1428"/>
        <item x="1427"/>
        <item x="1426"/>
        <item x="1425"/>
        <item x="1424"/>
        <item x="1423"/>
        <item x="1422"/>
        <item x="1421"/>
        <item x="1420"/>
        <item x="1419"/>
        <item x="1418"/>
        <item x="1417"/>
        <item x="1416"/>
        <item x="1415"/>
        <item x="1414"/>
        <item x="1413"/>
        <item x="1412"/>
        <item x="1411"/>
        <item x="1410"/>
        <item x="1409"/>
        <item x="1408"/>
        <item x="1407"/>
        <item x="1406"/>
        <item x="957"/>
        <item x="956"/>
        <item x="266"/>
        <item x="264"/>
        <item x="172"/>
        <item x="165"/>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3143"/>
        <item x="133"/>
        <item x="121"/>
        <item x="103"/>
        <item x="96"/>
        <item x="2946"/>
        <item x="409"/>
        <item x="1361"/>
        <item x="1360"/>
        <item x="357"/>
        <item x="2886"/>
        <item x="2188"/>
        <item x="2237"/>
        <item x="2233"/>
        <item x="2888"/>
        <item x="342"/>
        <item x="340"/>
        <item x="848"/>
        <item x="1512"/>
        <item x="1350"/>
        <item x="1349"/>
        <item x="1348"/>
        <item x="2889"/>
        <item x="1346"/>
        <item x="1345"/>
        <item x="1344"/>
        <item x="1343"/>
        <item x="1342"/>
        <item x="1355"/>
        <item x="1340"/>
        <item x="1339"/>
        <item x="1338"/>
        <item x="1337"/>
        <item x="1336"/>
        <item x="1335"/>
        <item x="1334"/>
        <item x="1333"/>
        <item x="1332"/>
        <item x="1331"/>
        <item x="1330"/>
        <item x="1329"/>
        <item x="1328"/>
        <item x="2910"/>
        <item x="754"/>
        <item x="727"/>
        <item x="726"/>
        <item x="1323"/>
        <item x="1322"/>
        <item x="1321"/>
        <item x="1320"/>
        <item x="1319"/>
        <item x="1318"/>
        <item x="1317"/>
        <item x="1316"/>
        <item x="1315"/>
        <item x="1314"/>
        <item x="1313"/>
        <item x="1312"/>
        <item x="1311"/>
        <item x="1310"/>
        <item x="1309"/>
        <item x="1308"/>
        <item x="2172"/>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2312"/>
        <item x="1272"/>
        <item x="2963"/>
        <item x="2537"/>
        <item x="1269"/>
        <item x="2311"/>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2890"/>
        <item x="1715"/>
        <item x="1613"/>
        <item x="1612"/>
        <item x="1226"/>
        <item x="1611"/>
        <item x="1719"/>
        <item x="1223"/>
        <item x="1718"/>
        <item x="1717"/>
        <item x="1716"/>
        <item x="1219"/>
        <item x="1218"/>
        <item x="1216"/>
        <item x="1215"/>
        <item x="1214"/>
        <item x="1213"/>
        <item x="1212"/>
        <item x="579"/>
        <item x="1211"/>
        <item x="1210"/>
        <item x="1209"/>
        <item x="1208"/>
        <item x="1207"/>
        <item x="1206"/>
        <item x="1205"/>
        <item x="1204"/>
        <item x="1203"/>
        <item x="1202"/>
        <item x="1201"/>
        <item x="1200"/>
        <item x="2969"/>
        <item x="1198"/>
        <item x="878"/>
        <item x="1196"/>
        <item x="1195"/>
        <item x="16"/>
        <item x="10"/>
        <item x="9"/>
        <item x="8"/>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2746"/>
        <item x="2743"/>
        <item x="1141"/>
        <item x="1140"/>
        <item x="1139"/>
        <item x="1807"/>
        <item x="1132"/>
        <item x="1353"/>
        <item x="1721"/>
        <item x="1720"/>
        <item x="2696"/>
        <item x="2895"/>
        <item x="1131"/>
        <item x="1130"/>
        <item x="1129"/>
        <item x="1128"/>
        <item x="1127"/>
        <item x="1126"/>
        <item x="1125"/>
        <item x="1124"/>
        <item x="1123"/>
        <item x="1122"/>
        <item x="1121"/>
        <item x="1120"/>
        <item x="1119"/>
        <item x="1118"/>
        <item x="1117"/>
        <item x="1116"/>
        <item x="1115"/>
        <item x="1114"/>
        <item x="1723"/>
        <item x="1112"/>
        <item x="1796"/>
        <item x="1722"/>
        <item x="1109"/>
        <item x="1107"/>
        <item x="1797"/>
        <item x="1802"/>
        <item x="1103"/>
        <item x="1102"/>
        <item x="1841"/>
        <item x="3399"/>
        <item x="1096"/>
        <item x="1842"/>
        <item x="1033"/>
        <item x="1032"/>
        <item x="1031"/>
        <item x="1843"/>
        <item x="1028"/>
        <item x="1038"/>
        <item x="1026"/>
        <item x="1849"/>
        <item x="1492"/>
        <item x="1082"/>
        <item x="1857"/>
        <item x="1080"/>
        <item x="1854"/>
        <item x="1852"/>
        <item x="1851"/>
        <item x="1850"/>
        <item x="1076"/>
        <item x="1075"/>
        <item x="1867"/>
        <item x="1862"/>
        <item x="1861"/>
        <item x="1860"/>
        <item x="1859"/>
        <item x="1069"/>
        <item x="1068"/>
        <item x="1877"/>
        <item x="1876"/>
        <item x="1875"/>
        <item x="1870"/>
        <item x="1869"/>
        <item x="1858"/>
        <item x="1868"/>
        <item x="1194"/>
        <item x="1192"/>
        <item x="1879"/>
        <item x="1878"/>
        <item x="1958"/>
        <item x="1880"/>
        <item x="1199"/>
        <item x="1191"/>
        <item x="1883"/>
        <item x="1882"/>
        <item x="1532"/>
        <item x="2042"/>
        <item x="1971"/>
        <item x="1960"/>
        <item x="2043"/>
        <item x="1024"/>
        <item x="1023"/>
        <item x="1491"/>
        <item x="1054"/>
        <item x="1086"/>
        <item x="2061"/>
        <item x="2062"/>
        <item x="1039"/>
        <item x="2122"/>
        <item x="2123"/>
        <item x="2127"/>
        <item x="2174"/>
        <item x="2177"/>
        <item x="2175"/>
        <item x="1134"/>
        <item x="1133"/>
        <item x="1020"/>
        <item x="2282"/>
        <item x="1018"/>
        <item x="2283"/>
        <item x="1016"/>
        <item x="2265"/>
        <item x="2218"/>
        <item x="2216"/>
        <item x="2281"/>
        <item x="2280"/>
        <item x="1011"/>
        <item x="599"/>
        <item x="2745"/>
        <item x="2747"/>
        <item x="1009"/>
        <item x="2695"/>
        <item x="1006"/>
        <item x="1005"/>
        <item x="1004"/>
        <item x="1003"/>
        <item x="1002"/>
        <item x="1001"/>
        <item x="1000"/>
        <item x="999"/>
        <item x="2526"/>
        <item x="2524"/>
        <item x="2523"/>
        <item x="2302"/>
        <item x="2301"/>
        <item x="993"/>
        <item x="2285"/>
        <item x="991"/>
        <item x="989"/>
        <item x="988"/>
        <item x="986"/>
        <item x="985"/>
        <item x="2284"/>
        <item x="2604"/>
        <item x="982"/>
        <item x="981"/>
        <item x="980"/>
        <item x="979"/>
        <item x="978"/>
        <item x="977"/>
        <item x="976"/>
        <item x="975"/>
        <item x="974"/>
        <item x="973"/>
        <item x="972"/>
        <item x="971"/>
        <item x="970"/>
        <item x="969"/>
        <item x="968"/>
        <item x="967"/>
        <item x="966"/>
        <item x="965"/>
        <item x="964"/>
        <item x="963"/>
        <item x="962"/>
        <item x="961"/>
        <item x="494"/>
        <item x="428"/>
        <item x="427"/>
        <item x="426"/>
        <item x="425"/>
        <item x="955"/>
        <item x="954"/>
        <item x="953"/>
        <item x="952"/>
        <item x="1818"/>
        <item x="1817"/>
        <item x="2943"/>
        <item x="948"/>
        <item x="2830"/>
        <item x="2827"/>
        <item x="2826"/>
        <item x="944"/>
        <item x="2825"/>
        <item x="942"/>
        <item x="992"/>
        <item x="940"/>
        <item x="990"/>
        <item x="1071"/>
        <item x="1056"/>
        <item x="2811"/>
        <item x="935"/>
        <item x="2810"/>
        <item x="2812"/>
        <item x="932"/>
        <item x="931"/>
        <item x="929"/>
        <item x="928"/>
        <item x="927"/>
        <item x="926"/>
        <item x="925"/>
        <item x="2936"/>
        <item x="923"/>
        <item x="921"/>
        <item x="920"/>
        <item x="919"/>
        <item x="918"/>
        <item x="917"/>
        <item x="916"/>
        <item x="915"/>
        <item x="914"/>
        <item x="913"/>
        <item x="912"/>
        <item x="911"/>
        <item x="910"/>
        <item x="909"/>
        <item x="908"/>
        <item x="2891"/>
        <item x="2892"/>
        <item x="2893"/>
        <item x="2894"/>
        <item x="903"/>
        <item x="902"/>
        <item x="901"/>
        <item x="900"/>
        <item x="899"/>
        <item x="898"/>
        <item x="897"/>
        <item x="896"/>
        <item x="877"/>
        <item x="2124"/>
        <item x="893"/>
        <item x="892"/>
        <item x="891"/>
        <item x="890"/>
        <item x="889"/>
        <item x="887"/>
        <item x="886"/>
        <item x="1064"/>
        <item x="884"/>
        <item x="883"/>
        <item x="882"/>
        <item x="2823"/>
        <item x="2822"/>
        <item x="1490"/>
        <item x="1488"/>
        <item x="876"/>
        <item x="875"/>
        <item x="874"/>
        <item x="873"/>
        <item x="872"/>
        <item x="871"/>
        <item x="870"/>
        <item x="869"/>
        <item x="868"/>
        <item x="867"/>
        <item x="866"/>
        <item x="865"/>
        <item x="864"/>
        <item x="863"/>
        <item x="2173"/>
        <item x="2693"/>
        <item x="860"/>
        <item x="859"/>
        <item x="858"/>
        <item x="857"/>
        <item x="856"/>
        <item x="855"/>
        <item x="854"/>
        <item x="853"/>
        <item x="852"/>
        <item x="851"/>
        <item x="850"/>
        <item x="862"/>
        <item x="846"/>
        <item x="845"/>
        <item x="844"/>
        <item x="843"/>
        <item x="842"/>
        <item x="841"/>
        <item x="840"/>
        <item x="839"/>
        <item x="838"/>
        <item x="837"/>
        <item x="836"/>
        <item x="1823"/>
        <item x="1782"/>
        <item x="832"/>
        <item x="831"/>
        <item x="830"/>
        <item x="829"/>
        <item x="828"/>
        <item x="827"/>
        <item x="826"/>
        <item x="825"/>
        <item x="824"/>
        <item x="823"/>
        <item x="822"/>
        <item x="821"/>
        <item x="820"/>
        <item x="819"/>
        <item x="818"/>
        <item x="817"/>
        <item x="816"/>
        <item x="2171"/>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3349"/>
        <item x="762"/>
        <item x="761"/>
        <item x="760"/>
        <item x="759"/>
        <item x="758"/>
        <item x="757"/>
        <item x="756"/>
        <item x="755"/>
        <item x="2117"/>
        <item x="753"/>
        <item x="752"/>
        <item x="751"/>
        <item x="750"/>
        <item x="749"/>
        <item x="2824"/>
        <item x="747"/>
        <item x="746"/>
        <item x="745"/>
        <item x="744"/>
        <item x="2244"/>
        <item x="742"/>
        <item x="741"/>
        <item x="740"/>
        <item x="739"/>
        <item x="738"/>
        <item x="737"/>
        <item x="736"/>
        <item x="735"/>
        <item x="734"/>
        <item x="733"/>
        <item x="732"/>
        <item x="731"/>
        <item x="730"/>
        <item x="729"/>
        <item x="728"/>
        <item x="3199"/>
        <item x="421"/>
        <item x="725"/>
        <item x="724"/>
        <item x="723"/>
        <item x="722"/>
        <item x="721"/>
        <item x="720"/>
        <item x="719"/>
        <item x="718"/>
        <item x="717"/>
        <item x="716"/>
        <item x="715"/>
        <item x="714"/>
        <item x="713"/>
        <item x="712"/>
        <item x="711"/>
        <item x="710"/>
        <item x="709"/>
        <item x="708"/>
        <item x="707"/>
        <item x="706"/>
        <item x="705"/>
        <item x="704"/>
        <item x="1"/>
        <item x="702"/>
        <item x="701"/>
        <item x="700"/>
        <item x="699"/>
        <item x="698"/>
        <item x="697"/>
        <item x="1800"/>
        <item x="1799"/>
        <item x="1798"/>
        <item x="693"/>
        <item x="692"/>
        <item x="691"/>
        <item x="690"/>
        <item x="689"/>
        <item x="2215"/>
        <item x="687"/>
        <item x="686"/>
        <item x="1741"/>
        <item x="684"/>
        <item x="683"/>
        <item x="682"/>
        <item x="681"/>
        <item x="680"/>
        <item x="679"/>
        <item x="678"/>
        <item x="677"/>
        <item x="676"/>
        <item x="675"/>
        <item x="674"/>
        <item x="673"/>
        <item x="672"/>
        <item x="1400"/>
        <item x="670"/>
        <item x="669"/>
        <item x="668"/>
        <item x="667"/>
        <item x="666"/>
        <item x="665"/>
        <item x="664"/>
        <item x="663"/>
        <item x="2939"/>
        <item x="661"/>
        <item x="660"/>
        <item x="2938"/>
        <item x="2937"/>
        <item x="657"/>
        <item x="656"/>
        <item x="655"/>
        <item x="654"/>
        <item x="653"/>
        <item x="652"/>
        <item x="651"/>
        <item x="650"/>
        <item x="649"/>
        <item x="2996"/>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160"/>
        <item x="256"/>
        <item x="603"/>
        <item x="321"/>
        <item x="601"/>
        <item x="159"/>
        <item x="117"/>
        <item x="598"/>
        <item x="597"/>
        <item x="595"/>
        <item x="594"/>
        <item x="3314"/>
        <item x="1891"/>
        <item x="2941"/>
        <item x="3142"/>
        <item x="589"/>
        <item x="588"/>
        <item x="587"/>
        <item x="586"/>
        <item x="585"/>
        <item x="584"/>
        <item x="583"/>
        <item x="582"/>
        <item x="581"/>
        <item x="580"/>
        <item x="1497"/>
        <item x="578"/>
        <item x="577"/>
        <item x="576"/>
        <item x="575"/>
        <item x="574"/>
        <item x="1014"/>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03"/>
        <item x="493"/>
        <item x="492"/>
        <item x="491"/>
        <item x="490"/>
        <item x="489"/>
        <item x="488"/>
        <item x="487"/>
        <item x="486"/>
        <item x="485"/>
        <item x="484"/>
        <item x="483"/>
        <item x="481"/>
        <item x="480"/>
        <item x="479"/>
        <item x="478"/>
        <item x="477"/>
        <item x="476"/>
        <item x="475"/>
        <item x="474"/>
        <item x="473"/>
        <item x="472"/>
        <item x="471"/>
        <item x="2965"/>
        <item x="2967"/>
        <item x="2968"/>
        <item x="2973"/>
        <item x="2997"/>
        <item x="3061"/>
        <item x="3062"/>
        <item x="3067"/>
        <item x="3175"/>
        <item x="3188"/>
        <item x="3202"/>
        <item x="3204"/>
        <item x="3210"/>
        <item x="3209"/>
        <item x="3208"/>
        <item x="3212"/>
        <item x="3213"/>
        <item x="3214"/>
        <item x="3215"/>
        <item x="3217"/>
        <item x="3029"/>
        <item x="3028"/>
        <item x="3027"/>
        <item x="447"/>
        <item x="446"/>
        <item x="445"/>
        <item x="444"/>
        <item x="443"/>
        <item x="442"/>
        <item x="441"/>
        <item x="440"/>
        <item x="439"/>
        <item x="438"/>
        <item x="437"/>
        <item x="436"/>
        <item x="435"/>
        <item x="434"/>
        <item x="433"/>
        <item x="432"/>
        <item x="431"/>
        <item x="430"/>
        <item x="429"/>
        <item x="402"/>
        <item x="401"/>
        <item x="400"/>
        <item x="381"/>
        <item x="424"/>
        <item x="423"/>
        <item x="422"/>
        <item x="3020"/>
        <item x="420"/>
        <item x="418"/>
        <item x="417"/>
        <item x="416"/>
        <item x="415"/>
        <item x="2896"/>
        <item x="1772"/>
        <item x="411"/>
        <item x="2898"/>
        <item x="1714"/>
        <item x="2899"/>
        <item x="2900"/>
        <item x="2901"/>
        <item x="405"/>
        <item x="404"/>
        <item x="380"/>
        <item x="379"/>
        <item x="94"/>
        <item x="93"/>
        <item x="462"/>
        <item x="398"/>
        <item x="397"/>
        <item x="396"/>
        <item x="395"/>
        <item x="394"/>
        <item x="393"/>
        <item x="392"/>
        <item x="391"/>
        <item x="390"/>
        <item x="389"/>
        <item x="388"/>
        <item x="387"/>
        <item x="386"/>
        <item x="385"/>
        <item x="384"/>
        <item x="383"/>
        <item x="382"/>
        <item x="92"/>
        <item x="91"/>
        <item x="90"/>
        <item x="378"/>
        <item x="377"/>
        <item x="376"/>
        <item x="375"/>
        <item x="374"/>
        <item x="373"/>
        <item x="372"/>
        <item x="371"/>
        <item x="370"/>
        <item x="369"/>
        <item x="368"/>
        <item x="367"/>
        <item x="366"/>
        <item x="365"/>
        <item x="364"/>
        <item x="361"/>
        <item x="360"/>
        <item x="359"/>
        <item x="358"/>
        <item x="2906"/>
        <item x="356"/>
        <item x="355"/>
        <item x="354"/>
        <item x="353"/>
        <item x="352"/>
        <item x="351"/>
        <item x="350"/>
        <item x="349"/>
        <item x="348"/>
        <item x="347"/>
        <item x="346"/>
        <item x="345"/>
        <item x="344"/>
        <item x="343"/>
        <item x="314"/>
        <item x="341"/>
        <item x="847"/>
        <item x="339"/>
        <item x="338"/>
        <item x="337"/>
        <item x="336"/>
        <item x="335"/>
        <item x="334"/>
        <item x="333"/>
        <item x="332"/>
        <item x="331"/>
        <item x="330"/>
        <item x="329"/>
        <item x="328"/>
        <item x="327"/>
        <item x="326"/>
        <item x="325"/>
        <item x="324"/>
        <item x="323"/>
        <item x="322"/>
        <item x="835"/>
        <item x="320"/>
        <item x="319"/>
        <item x="318"/>
        <item x="317"/>
        <item x="316"/>
        <item x="315"/>
        <item x="1270"/>
        <item x="1268"/>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3120"/>
        <item x="270"/>
        <item x="269"/>
        <item x="268"/>
        <item x="267"/>
        <item x="1046"/>
        <item x="265"/>
        <item x="2985"/>
        <item x="263"/>
        <item x="262"/>
        <item x="261"/>
        <item x="260"/>
        <item x="259"/>
        <item x="258"/>
        <item x="2313"/>
        <item x="3066"/>
        <item x="600"/>
        <item x="2306"/>
        <item x="2902"/>
        <item x="465"/>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5"/>
        <item x="214"/>
        <item x="213"/>
        <item x="212"/>
        <item x="211"/>
        <item x="209"/>
        <item x="208"/>
        <item x="207"/>
        <item x="206"/>
        <item x="205"/>
        <item x="204"/>
        <item x="2684"/>
        <item x="2903"/>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013"/>
        <item x="171"/>
        <item x="170"/>
        <item x="169"/>
        <item x="168"/>
        <item x="167"/>
        <item x="166"/>
        <item x="2933"/>
        <item x="164"/>
        <item x="163"/>
        <item x="162"/>
        <item x="3300"/>
        <item x="313"/>
        <item x="450"/>
        <item x="449"/>
        <item x="157"/>
        <item x="156"/>
        <item x="155"/>
        <item x="154"/>
        <item x="153"/>
        <item x="152"/>
        <item x="151"/>
        <item x="150"/>
        <item x="149"/>
        <item x="2904"/>
        <item x="3220"/>
        <item x="3219"/>
        <item x="145"/>
        <item x="3373"/>
        <item x="3371"/>
        <item x="3318"/>
        <item x="3315"/>
        <item x="140"/>
        <item x="139"/>
        <item x="138"/>
        <item x="137"/>
        <item x="2597"/>
        <item x="135"/>
        <item x="134"/>
        <item x="1615"/>
        <item x="132"/>
        <item x="131"/>
        <item x="130"/>
        <item x="129"/>
        <item x="128"/>
        <item x="127"/>
        <item x="126"/>
        <item x="125"/>
        <item x="124"/>
        <item x="123"/>
        <item x="122"/>
        <item x="1368"/>
        <item x="120"/>
        <item x="2905"/>
        <item x="2305"/>
        <item x="2741"/>
        <item x="2307"/>
        <item x="2930"/>
        <item x="2250"/>
        <item x="2974"/>
        <item x="3395"/>
        <item x="3379"/>
        <item x="110"/>
        <item x="3374"/>
        <item x="108"/>
        <item x="107"/>
        <item x="106"/>
        <item x="1137"/>
        <item x="100"/>
        <item x="2484"/>
        <item x="102"/>
        <item x="101"/>
        <item x="3390"/>
        <item x="99"/>
        <item x="98"/>
        <item x="97"/>
        <item x="2483"/>
        <item x="95"/>
        <item x="3026"/>
        <item x="89"/>
        <item x="88"/>
        <item x="87"/>
        <item x="86"/>
        <item x="84"/>
        <item x="83"/>
        <item x="85"/>
        <item x="82"/>
        <item x="81"/>
        <item x="79"/>
        <item x="78"/>
        <item x="77"/>
        <item x="61"/>
        <item x="80"/>
        <item x="3183"/>
        <item x="3182"/>
        <item x="3181"/>
        <item x="76"/>
        <item x="75"/>
        <item x="3393"/>
        <item x="73"/>
        <item x="74"/>
        <item x="71"/>
        <item x="70"/>
        <item x="69"/>
        <item x="68"/>
        <item x="67"/>
        <item x="66"/>
        <item x="65"/>
        <item x="64"/>
        <item x="63"/>
        <item x="62"/>
        <item x="1806"/>
        <item x="60"/>
        <item x="3394"/>
        <item x="58"/>
        <item x="57"/>
        <item x="55"/>
        <item x="3408"/>
        <item x="53"/>
        <item x="143"/>
        <item x="142"/>
        <item x="141"/>
        <item x="136"/>
        <item x="48"/>
        <item x="47"/>
        <item x="46"/>
        <item x="45"/>
        <item x="44"/>
        <item x="43"/>
        <item x="41"/>
        <item x="40"/>
        <item x="39"/>
        <item x="38"/>
        <item x="37"/>
        <item x="36"/>
        <item x="35"/>
        <item x="34"/>
        <item x="33"/>
        <item x="32"/>
        <item x="31"/>
        <item x="30"/>
        <item x="29"/>
        <item x="28"/>
        <item x="27"/>
        <item x="26"/>
        <item x="25"/>
        <item x="24"/>
        <item x="23"/>
        <item x="22"/>
        <item x="2314"/>
        <item x="20"/>
        <item x="19"/>
        <item x="18"/>
        <item x="17"/>
        <item x="1101"/>
        <item x="15"/>
        <item x="14"/>
        <item x="13"/>
        <item x="12"/>
        <item x="11"/>
        <item x="1100"/>
        <item x="1099"/>
        <item x="1098"/>
        <item x="7"/>
        <item x="6"/>
        <item x="5"/>
        <item x="4"/>
        <item x="3"/>
        <item x="2170"/>
        <item x="2169"/>
        <item x="0"/>
        <item x="3436"/>
        <item t="default"/>
      </items>
    </pivotField>
    <pivotField showAll="0"/>
    <pivotField showAll="0"/>
    <pivotField showAll="0"/>
    <pivotField showAll="0"/>
    <pivotField showAll="0"/>
    <pivotField showAll="0"/>
    <pivotField showAll="0"/>
    <pivotField showAll="0"/>
    <pivotField axis="axisPage" showAll="0">
      <items count="22">
        <item x="1"/>
        <item x="2"/>
        <item x="17"/>
        <item x="16"/>
        <item x="20"/>
        <item x="11"/>
        <item x="8"/>
        <item x="14"/>
        <item x="18"/>
        <item x="0"/>
        <item x="19"/>
        <item x="15"/>
        <item x="12"/>
        <item x="5"/>
        <item x="13"/>
        <item x="10"/>
        <item x="4"/>
        <item x="9"/>
        <item x="3"/>
        <item x="6"/>
        <item x="7"/>
        <item t="default"/>
      </items>
    </pivotField>
    <pivotField showAll="0"/>
    <pivotField showAll="0"/>
    <pivotField axis="axisRow" showAll="0">
      <items count="208">
        <item x="176"/>
        <item x="110"/>
        <item x="82"/>
        <item x="32"/>
        <item x="119"/>
        <item x="187"/>
        <item x="79"/>
        <item x="72"/>
        <item x="162"/>
        <item x="74"/>
        <item x="84"/>
        <item x="16"/>
        <item x="17"/>
        <item x="183"/>
        <item x="8"/>
        <item x="57"/>
        <item x="39"/>
        <item x="31"/>
        <item x="164"/>
        <item x="14"/>
        <item x="30"/>
        <item x="157"/>
        <item x="33"/>
        <item x="185"/>
        <item x="58"/>
        <item x="109"/>
        <item x="118"/>
        <item x="91"/>
        <item x="49"/>
        <item x="77"/>
        <item x="25"/>
        <item x="86"/>
        <item x="15"/>
        <item x="171"/>
        <item x="61"/>
        <item x="59"/>
        <item x="165"/>
        <item x="97"/>
        <item x="181"/>
        <item x="64"/>
        <item x="116"/>
        <item x="70"/>
        <item x="173"/>
        <item x="80"/>
        <item x="161"/>
        <item x="100"/>
        <item x="138"/>
        <item x="195"/>
        <item x="5"/>
        <item x="105"/>
        <item x="69"/>
        <item x="206"/>
        <item x="190"/>
        <item x="158"/>
        <item x="182"/>
        <item x="139"/>
        <item x="135"/>
        <item x="132"/>
        <item x="73"/>
        <item x="35"/>
        <item x="131"/>
        <item x="113"/>
        <item x="45"/>
        <item x="174"/>
        <item x="154"/>
        <item x="55"/>
        <item x="83"/>
        <item x="169"/>
        <item x="152"/>
        <item x="108"/>
        <item x="140"/>
        <item x="149"/>
        <item x="191"/>
        <item x="163"/>
        <item x="85"/>
        <item x="13"/>
        <item x="112"/>
        <item x="188"/>
        <item x="198"/>
        <item x="76"/>
        <item x="121"/>
        <item x="199"/>
        <item x="126"/>
        <item x="141"/>
        <item x="200"/>
        <item x="189"/>
        <item x="196"/>
        <item x="9"/>
        <item x="102"/>
        <item x="153"/>
        <item x="129"/>
        <item x="81"/>
        <item x="193"/>
        <item x="147"/>
        <item x="137"/>
        <item x="175"/>
        <item x="111"/>
        <item x="186"/>
        <item x="43"/>
        <item x="51"/>
        <item x="60"/>
        <item x="3"/>
        <item x="67"/>
        <item x="0"/>
        <item x="114"/>
        <item x="40"/>
        <item x="4"/>
        <item x="56"/>
        <item x="156"/>
        <item x="2"/>
        <item x="122"/>
        <item x="179"/>
        <item x="194"/>
        <item x="106"/>
        <item x="130"/>
        <item x="197"/>
        <item x="170"/>
        <item x="10"/>
        <item x="104"/>
        <item x="66"/>
        <item x="192"/>
        <item x="28"/>
        <item x="95"/>
        <item x="94"/>
        <item x="26"/>
        <item x="52"/>
        <item x="21"/>
        <item x="88"/>
        <item x="44"/>
        <item x="20"/>
        <item x="128"/>
        <item x="19"/>
        <item x="18"/>
        <item x="115"/>
        <item x="48"/>
        <item x="23"/>
        <item x="22"/>
        <item x="47"/>
        <item x="71"/>
        <item x="46"/>
        <item x="36"/>
        <item x="124"/>
        <item x="143"/>
        <item x="50"/>
        <item x="34"/>
        <item x="127"/>
        <item x="38"/>
        <item x="133"/>
        <item x="160"/>
        <item x="101"/>
        <item x="136"/>
        <item x="166"/>
        <item x="78"/>
        <item x="202"/>
        <item x="201"/>
        <item x="24"/>
        <item x="177"/>
        <item x="65"/>
        <item x="107"/>
        <item x="63"/>
        <item x="103"/>
        <item x="62"/>
        <item x="204"/>
        <item x="41"/>
        <item x="203"/>
        <item x="92"/>
        <item x="53"/>
        <item x="117"/>
        <item x="27"/>
        <item x="42"/>
        <item x="75"/>
        <item x="29"/>
        <item x="99"/>
        <item x="98"/>
        <item x="54"/>
        <item x="6"/>
        <item x="68"/>
        <item x="96"/>
        <item x="90"/>
        <item x="7"/>
        <item x="134"/>
        <item x="172"/>
        <item x="37"/>
        <item x="87"/>
        <item x="12"/>
        <item x="120"/>
        <item x="123"/>
        <item x="142"/>
        <item x="145"/>
        <item x="148"/>
        <item x="150"/>
        <item x="144"/>
        <item x="151"/>
        <item x="155"/>
        <item x="167"/>
        <item x="146"/>
        <item x="180"/>
        <item x="168"/>
        <item x="184"/>
        <item x="93"/>
        <item x="125"/>
        <item x="1"/>
        <item x="205"/>
        <item x="178"/>
        <item x="159"/>
        <item x="11"/>
        <item x="89"/>
        <item t="default"/>
      </items>
    </pivotField>
    <pivotField axis="axisPage" showAll="0">
      <items count="4">
        <item x="2"/>
        <item x="1"/>
        <item x="0"/>
        <item t="default"/>
      </items>
    </pivotField>
    <pivotField showAll="0"/>
    <pivotField showAll="0"/>
    <pivotField showAll="0"/>
    <pivotField showAll="0"/>
    <pivotField showAll="0"/>
    <pivotField showAll="0"/>
    <pivotField showAll="0"/>
    <pivotField showAll="0"/>
    <pivotField showAll="0"/>
  </pivotFields>
  <rowFields count="2">
    <field x="13"/>
    <field x="1"/>
  </rowFields>
  <rowItems count="25">
    <i>
      <x v="7"/>
    </i>
    <i r="1">
      <x v="1760"/>
    </i>
    <i r="1">
      <x v="1761"/>
    </i>
    <i r="1">
      <x v="1762"/>
    </i>
    <i r="1">
      <x v="3172"/>
    </i>
    <i>
      <x v="72"/>
    </i>
    <i r="1">
      <x v="1208"/>
    </i>
    <i r="1">
      <x v="1209"/>
    </i>
    <i>
      <x v="76"/>
    </i>
    <i r="1">
      <x v="2123"/>
    </i>
    <i r="1">
      <x v="2728"/>
    </i>
    <i>
      <x v="116"/>
    </i>
    <i r="1">
      <x v="1321"/>
    </i>
    <i r="1">
      <x v="1931"/>
    </i>
    <i r="1">
      <x v="1949"/>
    </i>
    <i r="1">
      <x v="1957"/>
    </i>
    <i>
      <x v="119"/>
    </i>
    <i r="1">
      <x v="1930"/>
    </i>
    <i r="1">
      <x v="3236"/>
    </i>
    <i r="1">
      <x v="3325"/>
    </i>
    <i>
      <x v="121"/>
    </i>
    <i r="1">
      <x v="2010"/>
    </i>
    <i r="1">
      <x v="3271"/>
    </i>
    <i r="1">
      <x v="3345"/>
    </i>
    <i t="grand">
      <x/>
    </i>
  </rowItems>
  <colItems count="1">
    <i/>
  </colItems>
  <pageFields count="2">
    <pageField fld="14" hier="-1"/>
    <pageField fld="10" item="1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4" name="Table15" displayName="Table15" ref="A1:AM3789" totalsRowShown="0">
  <autoFilter ref="A1:AM3789"/>
  <sortState ref="A178:AM3688">
    <sortCondition ref="S1:S3771"/>
  </sortState>
  <tableColumns count="39">
    <tableColumn id="1" name="Name"/>
    <tableColumn id="2" name="Title" dataDxfId="23"/>
    <tableColumn id="3" name="Cost"/>
    <tableColumn id="4" name="EntryCost"/>
    <tableColumn id="5" name="Description" dataDxfId="22"/>
    <tableColumn id="7" name="TechRequired"/>
    <tableColumn id="8" name="MOD"/>
    <tableColumn id="9" name="RO"/>
    <tableColumn id="10" name="RP-0"/>
    <tableColumn id="12" name="CURRENT TIER" dataDxfId="21">
      <calculatedColumnFormula>VLOOKUP(Table15[[#This Row],[TechRequired]],OldTree!A:B,2,0)</calculatedColumnFormula>
    </tableColumn>
    <tableColumn id="25" name="CATEGORY" dataDxfId="20"/>
    <tableColumn id="23" name="INFO" dataDxfId="19"/>
    <tableColumn id="14" name="ERA" dataDxfId="18"/>
    <tableColumn id="15" name="TECHNOLOGY" dataDxfId="17">
      <calculatedColumnFormula>INDEX(TreeLookup!$C$1:$DE$21,MATCH(Table15[[#This Row],[CATEGORY]],TreeLookup!$C$1:$C$21,0),MATCH(Table15[[#This Row],[YEAR]],TreeLookup!$C$1:$DE$1,0))</calculatedColumnFormula>
    </tableColumn>
    <tableColumn id="16" name="ORPHAN"/>
    <tableColumn id="6" name="RP0conf" dataDxfId="16"/>
    <tableColumn id="17" name="SPACECRAFT"/>
    <tableColumn id="18" name="ENGINE CONFIG"/>
    <tableColumn id="19" name="YEAR"/>
    <tableColumn id="20" name="SAME" dataDxfId="15"/>
    <tableColumn id="21" name="PLACEMENT NOTES"/>
    <tableColumn id="24" name="COST NOTES"/>
    <tableColumn id="22" name="DATE COSTED"/>
    <tableColumn id="11" name="ENTRYCOSTMODS"/>
    <tableColumn id="13" name="IDENTICAL" dataDxfId="14"/>
    <tableColumn id="26" name="Avionics" dataDxfId="13"/>
    <tableColumn id="27" name="DecreaseA" dataDxfId="12"/>
    <tableColumn id="28" name="DecreaseB" dataDxfId="11"/>
    <tableColumn id="29" name="EngineLiquidPF" dataDxfId="10"/>
    <tableColumn id="30" name="EngineLiquidTurbo" dataDxfId="9"/>
    <tableColumn id="31" name="EngineSolid" dataDxfId="8"/>
    <tableColumn id="32" name="Habitable" dataDxfId="7"/>
    <tableColumn id="33" name="HumanRated" dataDxfId="6"/>
    <tableColumn id="34" name="Instruments" dataDxfId="5"/>
    <tableColumn id="35" name="Nuclear" dataDxfId="4"/>
    <tableColumn id="36" name="Reentry" dataDxfId="3"/>
    <tableColumn id="37" name="Toxic" dataDxfId="2"/>
    <tableColumn id="38" name="Decoupler" dataDxfId="1"/>
    <tableColumn id="39" name="Hydrolox" dataDxfId="0"/>
  </tableColumns>
  <tableStyleInfo name="TableStyleMedium2" showFirstColumn="0" showLastColumn="0" showRowStripes="0" showColumnStripes="0"/>
</table>
</file>

<file path=xl/tables/table2.xml><?xml version="1.0" encoding="utf-8"?>
<table xmlns="http://schemas.openxmlformats.org/spreadsheetml/2006/main" id="5" name="Table5" displayName="Table5" ref="A1:C164" totalsRowShown="0" headerRowDxfId="28" tableBorderDxfId="27">
  <autoFilter ref="A1:C164"/>
  <sortState ref="A2:C164">
    <sortCondition ref="B1:B164"/>
  </sortState>
  <tableColumns count="3">
    <tableColumn id="1" name="ID" dataDxfId="26"/>
    <tableColumn id="3" name="TIER" dataDxfId="25"/>
    <tableColumn id="2" name="COST" dataDxfId="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en.wikipedia.org/wiki/CubeSa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0"/>
  <sheetViews>
    <sheetView workbookViewId="0">
      <selection activeCell="A5" sqref="A5"/>
    </sheetView>
  </sheetViews>
  <sheetFormatPr defaultRowHeight="15" x14ac:dyDescent="0.25"/>
  <cols>
    <col min="1" max="1" width="35.7109375" customWidth="1"/>
    <col min="2" max="2" width="11.42578125" customWidth="1"/>
  </cols>
  <sheetData>
    <row r="2" spans="1:2" x14ac:dyDescent="0.25">
      <c r="A2" s="45" t="s">
        <v>6015</v>
      </c>
      <c r="B2" t="s">
        <v>11156</v>
      </c>
    </row>
    <row r="3" spans="1:2" x14ac:dyDescent="0.25">
      <c r="A3" s="45" t="s">
        <v>5992</v>
      </c>
      <c r="B3" t="s">
        <v>6016</v>
      </c>
    </row>
    <row r="5" spans="1:2" x14ac:dyDescent="0.25">
      <c r="A5" s="45" t="s">
        <v>11157</v>
      </c>
    </row>
    <row r="6" spans="1:2" x14ac:dyDescent="0.25">
      <c r="A6" s="49" t="s">
        <v>9399</v>
      </c>
    </row>
    <row r="7" spans="1:2" x14ac:dyDescent="0.25">
      <c r="A7" s="50" t="s">
        <v>8161</v>
      </c>
    </row>
    <row r="8" spans="1:2" x14ac:dyDescent="0.25">
      <c r="A8" s="50" t="s">
        <v>8163</v>
      </c>
    </row>
    <row r="9" spans="1:2" x14ac:dyDescent="0.25">
      <c r="A9" s="50" t="s">
        <v>8164</v>
      </c>
    </row>
    <row r="10" spans="1:2" x14ac:dyDescent="0.25">
      <c r="A10" s="50" t="s">
        <v>8172</v>
      </c>
    </row>
    <row r="11" spans="1:2" x14ac:dyDescent="0.25">
      <c r="A11" s="49" t="s">
        <v>9398</v>
      </c>
    </row>
    <row r="12" spans="1:2" x14ac:dyDescent="0.25">
      <c r="A12" s="50" t="s">
        <v>1624</v>
      </c>
    </row>
    <row r="13" spans="1:2" x14ac:dyDescent="0.25">
      <c r="A13" s="50" t="s">
        <v>4271</v>
      </c>
    </row>
    <row r="14" spans="1:2" x14ac:dyDescent="0.25">
      <c r="A14" s="49" t="s">
        <v>9395</v>
      </c>
    </row>
    <row r="15" spans="1:2" x14ac:dyDescent="0.25">
      <c r="A15" s="50" t="s">
        <v>7181</v>
      </c>
    </row>
    <row r="16" spans="1:2" x14ac:dyDescent="0.25">
      <c r="A16" s="50" t="s">
        <v>1391</v>
      </c>
    </row>
    <row r="17" spans="1:1" x14ac:dyDescent="0.25">
      <c r="A17" s="49" t="s">
        <v>9400</v>
      </c>
    </row>
    <row r="18" spans="1:1" x14ac:dyDescent="0.25">
      <c r="A18" s="50" t="s">
        <v>5749</v>
      </c>
    </row>
    <row r="19" spans="1:1" x14ac:dyDescent="0.25">
      <c r="A19" s="50" t="s">
        <v>7192</v>
      </c>
    </row>
    <row r="20" spans="1:1" x14ac:dyDescent="0.25">
      <c r="A20" s="50" t="s">
        <v>8165</v>
      </c>
    </row>
    <row r="21" spans="1:1" x14ac:dyDescent="0.25">
      <c r="A21" s="50" t="s">
        <v>8169</v>
      </c>
    </row>
    <row r="22" spans="1:1" x14ac:dyDescent="0.25">
      <c r="A22" s="49" t="s">
        <v>9396</v>
      </c>
    </row>
    <row r="23" spans="1:1" x14ac:dyDescent="0.25">
      <c r="A23" s="50" t="s">
        <v>3411</v>
      </c>
    </row>
    <row r="24" spans="1:1" x14ac:dyDescent="0.25">
      <c r="A24" s="50" t="s">
        <v>5750</v>
      </c>
    </row>
    <row r="25" spans="1:1" x14ac:dyDescent="0.25">
      <c r="A25" s="50" t="s">
        <v>7217</v>
      </c>
    </row>
    <row r="26" spans="1:1" x14ac:dyDescent="0.25">
      <c r="A26" s="49" t="s">
        <v>9401</v>
      </c>
    </row>
    <row r="27" spans="1:1" x14ac:dyDescent="0.25">
      <c r="A27" s="50" t="s">
        <v>8171</v>
      </c>
    </row>
    <row r="28" spans="1:1" x14ac:dyDescent="0.25">
      <c r="A28" s="50" t="s">
        <v>8173</v>
      </c>
    </row>
    <row r="29" spans="1:1" x14ac:dyDescent="0.25">
      <c r="A29" s="50" t="s">
        <v>8181</v>
      </c>
    </row>
    <row r="30" spans="1:1" x14ac:dyDescent="0.25">
      <c r="A30" s="49" t="s">
        <v>11158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M3789"/>
  <sheetViews>
    <sheetView tabSelected="1" workbookViewId="0"/>
  </sheetViews>
  <sheetFormatPr defaultColWidth="34.7109375" defaultRowHeight="15" x14ac:dyDescent="0.25"/>
  <cols>
    <col min="1" max="1" width="27.42578125" style="11" customWidth="1"/>
    <col min="2" max="2" width="46.28515625" style="12" customWidth="1"/>
    <col min="3" max="3" width="8.7109375" style="11" customWidth="1"/>
    <col min="4" max="4" width="9.7109375" style="11" customWidth="1"/>
    <col min="5" max="5" width="11.5703125" style="12" customWidth="1"/>
    <col min="6" max="6" width="19.42578125" style="11" hidden="1" customWidth="1"/>
    <col min="7" max="7" width="12.42578125" style="11" customWidth="1"/>
    <col min="8" max="8" width="9.5703125" style="11" customWidth="1"/>
    <col min="9" max="9" width="7.85546875" style="11" customWidth="1"/>
    <col min="10" max="10" width="15.85546875" style="11" hidden="1" customWidth="1"/>
    <col min="11" max="12" width="15.85546875" style="11" customWidth="1"/>
    <col min="13" max="13" width="7" style="14" customWidth="1"/>
    <col min="14" max="14" width="28.140625" style="11" customWidth="1"/>
    <col min="15" max="15" width="11" style="11" customWidth="1"/>
    <col min="16" max="16" width="11" style="13" customWidth="1"/>
    <col min="17" max="17" width="13.28515625" style="12" customWidth="1"/>
    <col min="18" max="18" width="16.140625" style="11" customWidth="1"/>
    <col min="19" max="20" width="7.85546875" style="11" customWidth="1"/>
    <col min="21" max="22" width="18" style="11" customWidth="1"/>
    <col min="23" max="23" width="15" style="11" customWidth="1"/>
    <col min="24" max="24" width="24.7109375" style="11" customWidth="1"/>
    <col min="25" max="25" width="12.42578125" style="11" bestFit="1" customWidth="1"/>
    <col min="26" max="26" width="10.7109375" style="11" bestFit="1" customWidth="1"/>
    <col min="27" max="27" width="12.7109375" style="11" bestFit="1" customWidth="1"/>
    <col min="28" max="28" width="12.5703125" style="11" bestFit="1" customWidth="1"/>
    <col min="29" max="29" width="17" style="11" bestFit="1" customWidth="1"/>
    <col min="30" max="30" width="20.140625" style="11" bestFit="1" customWidth="1"/>
    <col min="31" max="31" width="13.7109375" style="11" bestFit="1" customWidth="1"/>
    <col min="32" max="32" width="11.85546875" style="11" bestFit="1" customWidth="1"/>
    <col min="33" max="33" width="14.7109375" style="11" bestFit="1" customWidth="1"/>
    <col min="34" max="34" width="14" style="11" bestFit="1" customWidth="1"/>
    <col min="35" max="35" width="10.140625" style="11" bestFit="1" customWidth="1"/>
    <col min="36" max="36" width="10.28515625" style="11" bestFit="1" customWidth="1"/>
    <col min="37" max="37" width="7.85546875" style="11" bestFit="1" customWidth="1"/>
    <col min="38" max="38" width="12.42578125" style="11" bestFit="1" customWidth="1"/>
    <col min="39" max="39" width="11.28515625" style="11" bestFit="1" customWidth="1"/>
    <col min="40" max="16384" width="34.7109375" style="11"/>
  </cols>
  <sheetData>
    <row r="1" spans="1:39" x14ac:dyDescent="0.25">
      <c r="A1" s="21" t="s">
        <v>5092</v>
      </c>
      <c r="B1" s="12" t="s">
        <v>5093</v>
      </c>
      <c r="C1" s="11" t="s">
        <v>5094</v>
      </c>
      <c r="D1" s="11" t="s">
        <v>5095</v>
      </c>
      <c r="E1" s="12" t="s">
        <v>5096</v>
      </c>
      <c r="F1" s="11" t="s">
        <v>1378</v>
      </c>
      <c r="G1" s="11" t="s">
        <v>1379</v>
      </c>
      <c r="H1" s="11" t="s">
        <v>1387</v>
      </c>
      <c r="I1" s="11" t="s">
        <v>1386</v>
      </c>
      <c r="J1" s="11" t="s">
        <v>5965</v>
      </c>
      <c r="K1" s="21" t="s">
        <v>5992</v>
      </c>
      <c r="L1" s="21" t="s">
        <v>8943</v>
      </c>
      <c r="M1" s="28" t="s">
        <v>9175</v>
      </c>
      <c r="N1" s="11" t="s">
        <v>6018</v>
      </c>
      <c r="O1" s="11" t="s">
        <v>6015</v>
      </c>
      <c r="P1" s="13" t="s">
        <v>6841</v>
      </c>
      <c r="Q1" s="12" t="s">
        <v>6019</v>
      </c>
      <c r="R1" s="11" t="s">
        <v>6057</v>
      </c>
      <c r="S1" s="11" t="s">
        <v>6496</v>
      </c>
      <c r="T1" s="21" t="s">
        <v>11202</v>
      </c>
      <c r="U1" s="11" t="s">
        <v>8684</v>
      </c>
      <c r="V1" s="11" t="s">
        <v>8685</v>
      </c>
      <c r="W1" s="11" t="s">
        <v>8822</v>
      </c>
      <c r="X1" s="11" t="s">
        <v>8705</v>
      </c>
      <c r="Y1" s="21" t="s">
        <v>10929</v>
      </c>
      <c r="Z1" s="11" t="s">
        <v>6808</v>
      </c>
      <c r="AA1" s="11" t="s">
        <v>11276</v>
      </c>
      <c r="AB1" s="11" t="s">
        <v>11277</v>
      </c>
      <c r="AC1" s="11" t="s">
        <v>11278</v>
      </c>
      <c r="AD1" s="11" t="s">
        <v>11279</v>
      </c>
      <c r="AE1" s="11" t="s">
        <v>11280</v>
      </c>
      <c r="AF1" s="11" t="s">
        <v>11281</v>
      </c>
      <c r="AG1" s="11" t="s">
        <v>11282</v>
      </c>
      <c r="AH1" s="11" t="s">
        <v>11283</v>
      </c>
      <c r="AI1" s="11" t="s">
        <v>9391</v>
      </c>
      <c r="AJ1" s="11" t="s">
        <v>11284</v>
      </c>
      <c r="AK1" s="11" t="s">
        <v>11285</v>
      </c>
      <c r="AL1" s="11" t="s">
        <v>8649</v>
      </c>
      <c r="AM1" s="11" t="s">
        <v>9256</v>
      </c>
    </row>
    <row r="2" spans="1:39" x14ac:dyDescent="0.25">
      <c r="A2" s="11" t="s">
        <v>5655</v>
      </c>
      <c r="B2" s="12" t="s">
        <v>7802</v>
      </c>
      <c r="C2" s="11">
        <v>1500</v>
      </c>
      <c r="D2" s="11">
        <v>2500</v>
      </c>
      <c r="E2" s="12" t="s">
        <v>5656</v>
      </c>
      <c r="F2" s="11" t="s">
        <v>1322</v>
      </c>
      <c r="G2" s="11" t="s">
        <v>5652</v>
      </c>
      <c r="H2" s="11" t="s">
        <v>5091</v>
      </c>
      <c r="I2" s="11" t="s">
        <v>5091</v>
      </c>
      <c r="J2" s="14">
        <f>VLOOKUP(Table15[[#This Row],[TechRequired]],OldTree!A:B,2,0)</f>
        <v>3</v>
      </c>
      <c r="K2" s="14"/>
      <c r="L2" s="14"/>
      <c r="N2" s="11" t="e">
        <f>INDEX(TreeLookup!$C$1:$DE$21,MATCH(Table15[[#This Row],[CATEGORY]],TreeLookup!$C$1:$C$21,0),MATCH(Table15[[#This Row],[YEAR]],TreeLookup!$C$1:$DE$1,0))</f>
        <v>#N/A</v>
      </c>
      <c r="O2" s="11" t="s">
        <v>1903</v>
      </c>
      <c r="Q2" s="11"/>
    </row>
    <row r="3" spans="1:39" x14ac:dyDescent="0.25">
      <c r="A3" s="21" t="s">
        <v>8991</v>
      </c>
      <c r="B3" s="24" t="s">
        <v>8998</v>
      </c>
      <c r="G3" s="21" t="s">
        <v>5487</v>
      </c>
      <c r="J3" s="16" t="e">
        <f>VLOOKUP(Table15[[#This Row],[TechRequired]],OldTree!A:B,2,0)</f>
        <v>#N/A</v>
      </c>
      <c r="K3" s="22" t="s">
        <v>6017</v>
      </c>
      <c r="L3" s="16"/>
      <c r="N3" s="17" t="str">
        <f>INDEX(TreeLookup!$C$1:$DE$21,MATCH(Table15[[#This Row],[CATEGORY]],TreeLookup!$C$1:$C$21,0),MATCH(Table15[[#This Row],[YEAR]],TreeLookup!$C$1:$DE$1,0))</f>
        <v>earlyElecPropulsion</v>
      </c>
      <c r="O3" s="21" t="s">
        <v>1903</v>
      </c>
      <c r="Q3" s="12" t="s">
        <v>8190</v>
      </c>
      <c r="S3" s="11">
        <v>2000</v>
      </c>
    </row>
    <row r="4" spans="1:39" x14ac:dyDescent="0.25">
      <c r="A4" s="21" t="s">
        <v>8992</v>
      </c>
      <c r="B4" s="24" t="s">
        <v>8998</v>
      </c>
      <c r="G4" s="21" t="s">
        <v>5487</v>
      </c>
      <c r="J4" s="16" t="e">
        <f>VLOOKUP(Table15[[#This Row],[TechRequired]],OldTree!A:B,2,0)</f>
        <v>#N/A</v>
      </c>
      <c r="K4" s="22" t="s">
        <v>6017</v>
      </c>
      <c r="L4" s="16"/>
      <c r="N4" s="17" t="str">
        <f>INDEX(TreeLookup!$C$1:$DE$21,MATCH(Table15[[#This Row],[CATEGORY]],TreeLookup!$C$1:$C$21,0),MATCH(Table15[[#This Row],[YEAR]],TreeLookup!$C$1:$DE$1,0))</f>
        <v>basicElecPropulsion</v>
      </c>
      <c r="O4" s="21" t="s">
        <v>1903</v>
      </c>
      <c r="Q4" s="12" t="s">
        <v>8190</v>
      </c>
      <c r="S4" s="11">
        <v>2014</v>
      </c>
      <c r="U4" s="21" t="s">
        <v>8993</v>
      </c>
    </row>
    <row r="5" spans="1:39" x14ac:dyDescent="0.25">
      <c r="A5" s="21" t="s">
        <v>8994</v>
      </c>
      <c r="B5" s="24" t="s">
        <v>8998</v>
      </c>
      <c r="G5" s="21" t="s">
        <v>5487</v>
      </c>
      <c r="J5" s="16" t="e">
        <f>VLOOKUP(Table15[[#This Row],[TechRequired]],OldTree!A:B,2,0)</f>
        <v>#N/A</v>
      </c>
      <c r="K5" s="22" t="s">
        <v>6017</v>
      </c>
      <c r="L5" s="16"/>
      <c r="N5" s="17" t="str">
        <f>INDEX(TreeLookup!$C$1:$DE$21,MATCH(Table15[[#This Row],[CATEGORY]],TreeLookup!$C$1:$C$21,0),MATCH(Table15[[#This Row],[YEAR]],TreeLookup!$C$1:$DE$1,0))</f>
        <v>basicElecPropulsion</v>
      </c>
      <c r="O5" s="21" t="s">
        <v>1903</v>
      </c>
      <c r="Q5" s="12" t="s">
        <v>2089</v>
      </c>
      <c r="S5" s="11">
        <v>2010</v>
      </c>
      <c r="U5" s="21" t="s">
        <v>8987</v>
      </c>
    </row>
    <row r="6" spans="1:39" x14ac:dyDescent="0.25">
      <c r="A6" s="21" t="s">
        <v>8995</v>
      </c>
      <c r="B6" s="24" t="s">
        <v>8998</v>
      </c>
      <c r="G6" s="21" t="s">
        <v>5487</v>
      </c>
      <c r="J6" s="16" t="e">
        <f>VLOOKUP(Table15[[#This Row],[TechRequired]],OldTree!A:B,2,0)</f>
        <v>#N/A</v>
      </c>
      <c r="K6" s="22" t="s">
        <v>6017</v>
      </c>
      <c r="L6" s="16"/>
      <c r="N6" s="17" t="str">
        <f>INDEX(TreeLookup!$C$1:$DE$21,MATCH(Table15[[#This Row],[CATEGORY]],TreeLookup!$C$1:$C$21,0),MATCH(Table15[[#This Row],[YEAR]],TreeLookup!$C$1:$DE$1,0))</f>
        <v>improvedElecPropulsion</v>
      </c>
      <c r="O6" s="21" t="s">
        <v>1903</v>
      </c>
      <c r="Q6" s="12" t="s">
        <v>2089</v>
      </c>
      <c r="S6" s="11">
        <v>2019</v>
      </c>
      <c r="U6" s="21" t="s">
        <v>8993</v>
      </c>
    </row>
    <row r="7" spans="1:39" x14ac:dyDescent="0.25">
      <c r="A7" s="21" t="s">
        <v>8996</v>
      </c>
      <c r="B7" s="24" t="s">
        <v>8998</v>
      </c>
      <c r="G7" s="21" t="s">
        <v>5487</v>
      </c>
      <c r="J7" s="16" t="e">
        <f>VLOOKUP(Table15[[#This Row],[TechRequired]],OldTree!A:B,2,0)</f>
        <v>#N/A</v>
      </c>
      <c r="K7" s="22" t="s">
        <v>6017</v>
      </c>
      <c r="L7" s="16"/>
      <c r="N7" s="17" t="str">
        <f>INDEX(TreeLookup!$C$1:$DE$21,MATCH(Table15[[#This Row],[CATEGORY]],TreeLookup!$C$1:$C$21,0),MATCH(Table15[[#This Row],[YEAR]],TreeLookup!$C$1:$DE$1,0))</f>
        <v>basicElecPropulsion</v>
      </c>
      <c r="O7" s="21" t="s">
        <v>1903</v>
      </c>
      <c r="Q7" s="12" t="s">
        <v>8194</v>
      </c>
      <c r="S7" s="11">
        <v>2014</v>
      </c>
      <c r="U7" s="21" t="s">
        <v>8988</v>
      </c>
    </row>
    <row r="8" spans="1:39" x14ac:dyDescent="0.25">
      <c r="A8" s="21" t="s">
        <v>8997</v>
      </c>
      <c r="B8" s="24" t="s">
        <v>8998</v>
      </c>
      <c r="G8" s="21" t="s">
        <v>5487</v>
      </c>
      <c r="J8" s="16" t="e">
        <f>VLOOKUP(Table15[[#This Row],[TechRequired]],OldTree!A:B,2,0)</f>
        <v>#N/A</v>
      </c>
      <c r="K8" s="22" t="s">
        <v>6017</v>
      </c>
      <c r="L8" s="16"/>
      <c r="N8" s="17" t="str">
        <f>INDEX(TreeLookup!$C$1:$DE$21,MATCH(Table15[[#This Row],[CATEGORY]],TreeLookup!$C$1:$C$21,0),MATCH(Table15[[#This Row],[YEAR]],TreeLookup!$C$1:$DE$1,0))</f>
        <v>improvedElecPropulsion</v>
      </c>
      <c r="O8" s="21" t="s">
        <v>1903</v>
      </c>
      <c r="P8" s="25"/>
      <c r="Q8" s="12" t="s">
        <v>8194</v>
      </c>
      <c r="S8" s="11">
        <v>2019</v>
      </c>
      <c r="U8" s="21" t="s">
        <v>8993</v>
      </c>
    </row>
    <row r="9" spans="1:39" x14ac:dyDescent="0.25">
      <c r="A9" s="11" t="s">
        <v>5321</v>
      </c>
      <c r="B9" s="12" t="s">
        <v>7807</v>
      </c>
      <c r="C9" s="11">
        <v>1000</v>
      </c>
      <c r="D9" s="11">
        <v>3000</v>
      </c>
      <c r="E9" s="12" t="s">
        <v>5322</v>
      </c>
      <c r="F9" s="11" t="s">
        <v>1290</v>
      </c>
      <c r="G9" s="11" t="s">
        <v>5278</v>
      </c>
      <c r="H9" s="11" t="s">
        <v>5091</v>
      </c>
      <c r="I9" s="11" t="s">
        <v>5091</v>
      </c>
      <c r="J9" s="14">
        <f>VLOOKUP(Table15[[#This Row],[TechRequired]],OldTree!A:B,2,0)</f>
        <v>2</v>
      </c>
      <c r="K9" s="14"/>
      <c r="L9" s="14"/>
      <c r="N9" s="11" t="e">
        <f>INDEX(TreeLookup!$C$1:$DE$21,MATCH(Table15[[#This Row],[CATEGORY]],TreeLookup!$C$1:$C$21,0),MATCH(Table15[[#This Row],[YEAR]],TreeLookup!$C$1:$DE$1,0))</f>
        <v>#N/A</v>
      </c>
      <c r="O9" s="11" t="s">
        <v>1903</v>
      </c>
    </row>
    <row r="10" spans="1:39" x14ac:dyDescent="0.25">
      <c r="A10" s="11" t="s">
        <v>5323</v>
      </c>
      <c r="B10" s="12" t="s">
        <v>7808</v>
      </c>
      <c r="C10" s="11">
        <v>800</v>
      </c>
      <c r="D10" s="11">
        <v>1800</v>
      </c>
      <c r="E10" s="12" t="s">
        <v>5277</v>
      </c>
      <c r="F10" s="11" t="s">
        <v>1290</v>
      </c>
      <c r="G10" s="11" t="s">
        <v>5278</v>
      </c>
      <c r="H10" s="11" t="s">
        <v>5091</v>
      </c>
      <c r="I10" s="11" t="s">
        <v>5091</v>
      </c>
      <c r="J10" s="14">
        <f>VLOOKUP(Table15[[#This Row],[TechRequired]],OldTree!A:B,2,0)</f>
        <v>2</v>
      </c>
      <c r="K10" s="14"/>
      <c r="L10" s="14"/>
      <c r="N10" s="11" t="e">
        <f>INDEX(TreeLookup!$C$1:$DE$21,MATCH(Table15[[#This Row],[CATEGORY]],TreeLookup!$C$1:$C$21,0),MATCH(Table15[[#This Row],[YEAR]],TreeLookup!$C$1:$DE$1,0))</f>
        <v>#N/A</v>
      </c>
      <c r="O10" s="11" t="s">
        <v>1903</v>
      </c>
    </row>
    <row r="11" spans="1:39" x14ac:dyDescent="0.25">
      <c r="A11" s="11" t="s">
        <v>5324</v>
      </c>
      <c r="B11" s="12" t="s">
        <v>7809</v>
      </c>
      <c r="C11" s="11">
        <v>1000</v>
      </c>
      <c r="D11" s="11">
        <v>2000</v>
      </c>
      <c r="E11" s="12" t="s">
        <v>5280</v>
      </c>
      <c r="F11" s="11" t="s">
        <v>1290</v>
      </c>
      <c r="G11" s="11" t="s">
        <v>5278</v>
      </c>
      <c r="H11" s="11" t="s">
        <v>5091</v>
      </c>
      <c r="I11" s="11" t="s">
        <v>5091</v>
      </c>
      <c r="J11" s="14">
        <f>VLOOKUP(Table15[[#This Row],[TechRequired]],OldTree!A:B,2,0)</f>
        <v>2</v>
      </c>
      <c r="K11" s="14"/>
      <c r="L11" s="14"/>
      <c r="N11" s="11" t="e">
        <f>INDEX(TreeLookup!$C$1:$DE$21,MATCH(Table15[[#This Row],[CATEGORY]],TreeLookup!$C$1:$C$21,0),MATCH(Table15[[#This Row],[YEAR]],TreeLookup!$C$1:$DE$1,0))</f>
        <v>#N/A</v>
      </c>
      <c r="O11" s="11" t="s">
        <v>1903</v>
      </c>
    </row>
    <row r="12" spans="1:39" x14ac:dyDescent="0.25">
      <c r="A12" s="11" t="s">
        <v>5327</v>
      </c>
      <c r="B12" s="12" t="s">
        <v>7810</v>
      </c>
      <c r="C12" s="11">
        <v>1</v>
      </c>
      <c r="D12" s="11">
        <v>3000</v>
      </c>
      <c r="E12" s="12" t="s">
        <v>5288</v>
      </c>
      <c r="F12" s="11" t="s">
        <v>1290</v>
      </c>
      <c r="G12" s="11" t="s">
        <v>5278</v>
      </c>
      <c r="H12" s="11" t="s">
        <v>5091</v>
      </c>
      <c r="I12" s="11" t="s">
        <v>5091</v>
      </c>
      <c r="J12" s="14">
        <f>VLOOKUP(Table15[[#This Row],[TechRequired]],OldTree!A:B,2,0)</f>
        <v>2</v>
      </c>
      <c r="K12" s="14"/>
      <c r="L12" s="14"/>
      <c r="N12" s="11" t="e">
        <f>INDEX(TreeLookup!$C$1:$DE$21,MATCH(Table15[[#This Row],[CATEGORY]],TreeLookup!$C$1:$C$21,0),MATCH(Table15[[#This Row],[YEAR]],TreeLookup!$C$1:$DE$1,0))</f>
        <v>#N/A</v>
      </c>
      <c r="O12" s="11" t="s">
        <v>1903</v>
      </c>
    </row>
    <row r="13" spans="1:39" x14ac:dyDescent="0.25">
      <c r="A13" s="11" t="s">
        <v>5328</v>
      </c>
      <c r="B13" s="12" t="s">
        <v>7811</v>
      </c>
      <c r="C13" s="11">
        <v>450</v>
      </c>
      <c r="D13" s="11">
        <v>1000</v>
      </c>
      <c r="E13" s="12" t="s">
        <v>5290</v>
      </c>
      <c r="F13" s="11" t="s">
        <v>1375</v>
      </c>
      <c r="G13" s="11" t="s">
        <v>5278</v>
      </c>
      <c r="H13" s="11" t="s">
        <v>5091</v>
      </c>
      <c r="I13" s="11" t="s">
        <v>5091</v>
      </c>
      <c r="J13" s="14">
        <f>VLOOKUP(Table15[[#This Row],[TechRequired]],OldTree!A:B,2,0)</f>
        <v>1.5</v>
      </c>
      <c r="K13" s="14"/>
      <c r="L13" s="14"/>
      <c r="N13" s="11" t="e">
        <f>INDEX(TreeLookup!$C$1:$DE$21,MATCH(Table15[[#This Row],[CATEGORY]],TreeLookup!$C$1:$C$21,0),MATCH(Table15[[#This Row],[YEAR]],TreeLookup!$C$1:$DE$1,0))</f>
        <v>#N/A</v>
      </c>
      <c r="O13" s="11" t="s">
        <v>1903</v>
      </c>
    </row>
    <row r="14" spans="1:39" x14ac:dyDescent="0.25">
      <c r="A14" s="11" t="s">
        <v>5325</v>
      </c>
      <c r="B14" s="12" t="s">
        <v>7812</v>
      </c>
      <c r="C14" s="11">
        <v>1000</v>
      </c>
      <c r="D14" s="11">
        <v>2000</v>
      </c>
      <c r="E14" s="12" t="s">
        <v>5284</v>
      </c>
      <c r="F14" s="11" t="s">
        <v>1290</v>
      </c>
      <c r="G14" s="11" t="s">
        <v>5278</v>
      </c>
      <c r="H14" s="11" t="s">
        <v>5091</v>
      </c>
      <c r="I14" s="11" t="s">
        <v>5091</v>
      </c>
      <c r="J14" s="14">
        <f>VLOOKUP(Table15[[#This Row],[TechRequired]],OldTree!A:B,2,0)</f>
        <v>2</v>
      </c>
      <c r="K14" s="14"/>
      <c r="L14" s="14"/>
      <c r="N14" s="11" t="e">
        <f>INDEX(TreeLookup!$C$1:$DE$21,MATCH(Table15[[#This Row],[CATEGORY]],TreeLookup!$C$1:$C$21,0),MATCH(Table15[[#This Row],[YEAR]],TreeLookup!$C$1:$DE$1,0))</f>
        <v>#N/A</v>
      </c>
      <c r="O14" s="11" t="s">
        <v>1903</v>
      </c>
    </row>
    <row r="15" spans="1:39" x14ac:dyDescent="0.25">
      <c r="A15" s="11" t="s">
        <v>5326</v>
      </c>
      <c r="B15" s="12" t="s">
        <v>7813</v>
      </c>
      <c r="C15" s="11">
        <v>450</v>
      </c>
      <c r="D15" s="11">
        <v>1000</v>
      </c>
      <c r="E15" s="12" t="s">
        <v>5286</v>
      </c>
      <c r="F15" s="11" t="s">
        <v>1375</v>
      </c>
      <c r="G15" s="11" t="s">
        <v>5278</v>
      </c>
      <c r="H15" s="11" t="s">
        <v>5091</v>
      </c>
      <c r="I15" s="11" t="s">
        <v>5091</v>
      </c>
      <c r="J15" s="14">
        <f>VLOOKUP(Table15[[#This Row],[TechRequired]],OldTree!A:B,2,0)</f>
        <v>1.5</v>
      </c>
      <c r="K15" s="14"/>
      <c r="L15" s="14"/>
      <c r="N15" s="11" t="e">
        <f>INDEX(TreeLookup!$C$1:$DE$21,MATCH(Table15[[#This Row],[CATEGORY]],TreeLookup!$C$1:$C$21,0),MATCH(Table15[[#This Row],[YEAR]],TreeLookup!$C$1:$DE$1,0))</f>
        <v>#N/A</v>
      </c>
      <c r="O15" s="11" t="s">
        <v>1903</v>
      </c>
    </row>
    <row r="16" spans="1:39" x14ac:dyDescent="0.25">
      <c r="A16" s="11" t="s">
        <v>5329</v>
      </c>
      <c r="B16" s="12" t="s">
        <v>7814</v>
      </c>
      <c r="C16" s="11">
        <v>1000</v>
      </c>
      <c r="D16" s="11">
        <v>3000</v>
      </c>
      <c r="E16" s="12" t="s">
        <v>5292</v>
      </c>
      <c r="F16" s="11" t="s">
        <v>1290</v>
      </c>
      <c r="G16" s="11" t="s">
        <v>5278</v>
      </c>
      <c r="H16" s="11" t="s">
        <v>5091</v>
      </c>
      <c r="I16" s="11" t="s">
        <v>5091</v>
      </c>
      <c r="J16" s="14">
        <f>VLOOKUP(Table15[[#This Row],[TechRequired]],OldTree!A:B,2,0)</f>
        <v>2</v>
      </c>
      <c r="K16" s="14"/>
      <c r="L16" s="14"/>
      <c r="N16" s="11" t="e">
        <f>INDEX(TreeLookup!$C$1:$DE$21,MATCH(Table15[[#This Row],[CATEGORY]],TreeLookup!$C$1:$C$21,0),MATCH(Table15[[#This Row],[YEAR]],TreeLookup!$C$1:$DE$1,0))</f>
        <v>#N/A</v>
      </c>
      <c r="O16" s="11" t="s">
        <v>1903</v>
      </c>
    </row>
    <row r="17" spans="1:33" x14ac:dyDescent="0.25">
      <c r="A17" s="11" t="s">
        <v>5330</v>
      </c>
      <c r="B17" s="12" t="s">
        <v>7815</v>
      </c>
      <c r="C17" s="11">
        <v>1000</v>
      </c>
      <c r="D17" s="11">
        <v>2000</v>
      </c>
      <c r="E17" s="12" t="s">
        <v>5294</v>
      </c>
      <c r="F17" s="11" t="s">
        <v>1290</v>
      </c>
      <c r="G17" s="11" t="s">
        <v>5278</v>
      </c>
      <c r="H17" s="11" t="s">
        <v>5091</v>
      </c>
      <c r="I17" s="11" t="s">
        <v>5091</v>
      </c>
      <c r="J17" s="14">
        <f>VLOOKUP(Table15[[#This Row],[TechRequired]],OldTree!A:B,2,0)</f>
        <v>2</v>
      </c>
      <c r="K17" s="14"/>
      <c r="L17" s="14"/>
      <c r="N17" s="11" t="e">
        <f>INDEX(TreeLookup!$C$1:$DE$21,MATCH(Table15[[#This Row],[CATEGORY]],TreeLookup!$C$1:$C$21,0),MATCH(Table15[[#This Row],[YEAR]],TreeLookup!$C$1:$DE$1,0))</f>
        <v>#N/A</v>
      </c>
      <c r="O17" s="11" t="s">
        <v>1903</v>
      </c>
    </row>
    <row r="18" spans="1:33" x14ac:dyDescent="0.25">
      <c r="A18" s="11" t="s">
        <v>5331</v>
      </c>
      <c r="B18" s="12" t="s">
        <v>7816</v>
      </c>
      <c r="C18" s="11">
        <v>1000</v>
      </c>
      <c r="D18" s="11">
        <v>2000</v>
      </c>
      <c r="E18" s="12" t="s">
        <v>5296</v>
      </c>
      <c r="F18" s="11" t="s">
        <v>1290</v>
      </c>
      <c r="G18" s="11" t="s">
        <v>5278</v>
      </c>
      <c r="H18" s="11" t="s">
        <v>5091</v>
      </c>
      <c r="I18" s="11" t="s">
        <v>5091</v>
      </c>
      <c r="J18" s="14">
        <f>VLOOKUP(Table15[[#This Row],[TechRequired]],OldTree!A:B,2,0)</f>
        <v>2</v>
      </c>
      <c r="K18" s="14"/>
      <c r="L18" s="14"/>
      <c r="N18" s="11" t="e">
        <f>INDEX(TreeLookup!$C$1:$DE$21,MATCH(Table15[[#This Row],[CATEGORY]],TreeLookup!$C$1:$C$21,0),MATCH(Table15[[#This Row],[YEAR]],TreeLookup!$C$1:$DE$1,0))</f>
        <v>#N/A</v>
      </c>
      <c r="O18" s="11" t="s">
        <v>1903</v>
      </c>
    </row>
    <row r="19" spans="1:33" x14ac:dyDescent="0.25">
      <c r="A19" s="11" t="s">
        <v>5332</v>
      </c>
      <c r="B19" s="12" t="s">
        <v>7817</v>
      </c>
      <c r="C19" s="11">
        <v>1000</v>
      </c>
      <c r="D19" s="11">
        <v>2000</v>
      </c>
      <c r="E19" s="12" t="s">
        <v>5298</v>
      </c>
      <c r="F19" s="11" t="s">
        <v>1290</v>
      </c>
      <c r="G19" s="11" t="s">
        <v>5278</v>
      </c>
      <c r="H19" s="11" t="s">
        <v>5091</v>
      </c>
      <c r="I19" s="11" t="s">
        <v>5091</v>
      </c>
      <c r="J19" s="14">
        <f>VLOOKUP(Table15[[#This Row],[TechRequired]],OldTree!A:B,2,0)</f>
        <v>2</v>
      </c>
      <c r="K19" s="14"/>
      <c r="L19" s="14"/>
      <c r="N19" s="11" t="e">
        <f>INDEX(TreeLookup!$C$1:$DE$21,MATCH(Table15[[#This Row],[CATEGORY]],TreeLookup!$C$1:$C$21,0),MATCH(Table15[[#This Row],[YEAR]],TreeLookup!$C$1:$DE$1,0))</f>
        <v>#N/A</v>
      </c>
      <c r="O19" s="11" t="s">
        <v>1903</v>
      </c>
    </row>
    <row r="20" spans="1:33" x14ac:dyDescent="0.25">
      <c r="A20" s="11" t="s">
        <v>5333</v>
      </c>
      <c r="B20" s="12" t="s">
        <v>7818</v>
      </c>
      <c r="C20" s="11">
        <v>1000</v>
      </c>
      <c r="D20" s="11">
        <v>3000</v>
      </c>
      <c r="E20" s="12" t="s">
        <v>5300</v>
      </c>
      <c r="F20" s="11" t="s">
        <v>1290</v>
      </c>
      <c r="G20" s="11" t="s">
        <v>5278</v>
      </c>
      <c r="H20" s="11" t="s">
        <v>5091</v>
      </c>
      <c r="I20" s="11" t="s">
        <v>5091</v>
      </c>
      <c r="J20" s="14">
        <f>VLOOKUP(Table15[[#This Row],[TechRequired]],OldTree!A:B,2,0)</f>
        <v>2</v>
      </c>
      <c r="K20" s="14"/>
      <c r="L20" s="14"/>
      <c r="N20" s="11" t="e">
        <f>INDEX(TreeLookup!$C$1:$DE$21,MATCH(Table15[[#This Row],[CATEGORY]],TreeLookup!$C$1:$C$21,0),MATCH(Table15[[#This Row],[YEAR]],TreeLookup!$C$1:$DE$1,0))</f>
        <v>#N/A</v>
      </c>
      <c r="O20" s="11" t="s">
        <v>1903</v>
      </c>
    </row>
    <row r="21" spans="1:33" x14ac:dyDescent="0.25">
      <c r="A21" s="11" t="s">
        <v>3166</v>
      </c>
      <c r="B21" s="12" t="s">
        <v>7081</v>
      </c>
      <c r="C21" s="11">
        <v>50</v>
      </c>
      <c r="D21" s="11">
        <v>1000</v>
      </c>
      <c r="E21" s="12" t="s">
        <v>10051</v>
      </c>
      <c r="F21" s="11" t="s">
        <v>1357</v>
      </c>
      <c r="G21" s="11" t="s">
        <v>5691</v>
      </c>
      <c r="H21" s="11" t="s">
        <v>1903</v>
      </c>
      <c r="I21" s="11" t="s">
        <v>1903</v>
      </c>
      <c r="J21" s="14">
        <f>VLOOKUP(Table15[[#This Row],[TechRequired]],OldTree!A:B,2,0)</f>
        <v>4</v>
      </c>
      <c r="K21" s="22" t="s">
        <v>6812</v>
      </c>
      <c r="L21" s="14" t="s">
        <v>8690</v>
      </c>
      <c r="M21" s="14">
        <v>4</v>
      </c>
      <c r="N21" s="11" t="str">
        <f>INDEX(TreeLookup!$C$1:$DE$21,MATCH(Table15[[#This Row],[CATEGORY]],TreeLookup!$C$1:$C$21,0),MATCH(Table15[[#This Row],[YEAR]],TreeLookup!$C$1:$DE$1,0))</f>
        <v>earlyFlightControl</v>
      </c>
      <c r="P21" s="13" t="s">
        <v>6843</v>
      </c>
      <c r="Q21" s="11"/>
      <c r="S21" s="11">
        <v>1959</v>
      </c>
      <c r="V21" s="11" t="s">
        <v>8828</v>
      </c>
      <c r="W21" s="15">
        <v>42872</v>
      </c>
      <c r="AC21" s="11" t="s">
        <v>11286</v>
      </c>
    </row>
    <row r="22" spans="1:33" x14ac:dyDescent="0.25">
      <c r="A22" s="11" t="s">
        <v>3167</v>
      </c>
      <c r="B22" s="12" t="s">
        <v>7081</v>
      </c>
      <c r="C22" s="11">
        <v>50</v>
      </c>
      <c r="D22" s="11">
        <v>1000</v>
      </c>
      <c r="E22" s="12" t="s">
        <v>10051</v>
      </c>
      <c r="F22" s="11" t="s">
        <v>1357</v>
      </c>
      <c r="G22" s="11" t="s">
        <v>5691</v>
      </c>
      <c r="H22" s="11" t="s">
        <v>1903</v>
      </c>
      <c r="I22" s="11" t="s">
        <v>1903</v>
      </c>
      <c r="J22" s="14">
        <f>VLOOKUP(Table15[[#This Row],[TechRequired]],OldTree!A:B,2,0)</f>
        <v>4</v>
      </c>
      <c r="K22" s="22" t="s">
        <v>6812</v>
      </c>
      <c r="L22" s="14" t="s">
        <v>8690</v>
      </c>
      <c r="M22" s="14">
        <v>4</v>
      </c>
      <c r="N22" s="11" t="str">
        <f>INDEX(TreeLookup!$C$1:$DE$21,MATCH(Table15[[#This Row],[CATEGORY]],TreeLookup!$C$1:$C$21,0),MATCH(Table15[[#This Row],[YEAR]],TreeLookup!$C$1:$DE$1,0))</f>
        <v>earlyFlightControl</v>
      </c>
      <c r="P22" s="13" t="s">
        <v>6843</v>
      </c>
      <c r="Q22" s="11"/>
      <c r="S22" s="11">
        <v>1959</v>
      </c>
      <c r="V22" s="11" t="s">
        <v>8828</v>
      </c>
      <c r="W22" s="15">
        <v>42872</v>
      </c>
      <c r="AC22" s="11" t="s">
        <v>11286</v>
      </c>
    </row>
    <row r="23" spans="1:33" x14ac:dyDescent="0.25">
      <c r="A23" s="11" t="s">
        <v>198</v>
      </c>
      <c r="B23" s="12" t="s">
        <v>3540</v>
      </c>
      <c r="C23" s="11">
        <v>75</v>
      </c>
      <c r="D23" s="11">
        <v>4500</v>
      </c>
      <c r="E23" s="12" t="s">
        <v>3541</v>
      </c>
      <c r="F23" s="11" t="s">
        <v>1290</v>
      </c>
      <c r="G23" s="21" t="s">
        <v>11292</v>
      </c>
      <c r="H23" s="11" t="s">
        <v>1903</v>
      </c>
      <c r="I23" s="11" t="s">
        <v>1903</v>
      </c>
      <c r="J23" s="14">
        <f>VLOOKUP(Table15[[#This Row],[TechRequired]],OldTree!A:B,2,0)</f>
        <v>2</v>
      </c>
      <c r="K23" s="22" t="s">
        <v>8952</v>
      </c>
      <c r="L23" s="14" t="s">
        <v>8659</v>
      </c>
      <c r="M23" s="14">
        <v>2</v>
      </c>
      <c r="N23" s="11" t="str">
        <f>INDEX(TreeLookup!$C$1:$DE$21,MATCH(Table15[[#This Row],[CATEGORY]],TreeLookup!$C$1:$C$21,0),MATCH(Table15[[#This Row],[YEAR]],TreeLookup!$C$1:$DE$1,0))</f>
        <v>hypersonicFlightRP0</v>
      </c>
      <c r="P23" s="13" t="s">
        <v>6843</v>
      </c>
      <c r="Q23" s="12" t="s">
        <v>6450</v>
      </c>
      <c r="S23" s="11">
        <v>1959</v>
      </c>
      <c r="W23" s="15"/>
    </row>
    <row r="24" spans="1:33" x14ac:dyDescent="0.25">
      <c r="A24" s="11" t="s">
        <v>191</v>
      </c>
      <c r="B24" s="12" t="s">
        <v>4149</v>
      </c>
      <c r="C24" s="11">
        <v>100</v>
      </c>
      <c r="D24" s="11">
        <v>5000</v>
      </c>
      <c r="E24" s="12" t="s">
        <v>4150</v>
      </c>
      <c r="F24" s="11" t="s">
        <v>1290</v>
      </c>
      <c r="G24" s="11" t="s">
        <v>1381</v>
      </c>
      <c r="H24" s="11" t="s">
        <v>1903</v>
      </c>
      <c r="I24" s="11" t="s">
        <v>1903</v>
      </c>
      <c r="J24" s="14">
        <f>VLOOKUP(Table15[[#This Row],[TechRequired]],OldTree!A:B,2,0)</f>
        <v>2</v>
      </c>
      <c r="K24" s="22" t="s">
        <v>8952</v>
      </c>
      <c r="L24" s="14" t="s">
        <v>8659</v>
      </c>
      <c r="M24" s="14">
        <v>2</v>
      </c>
      <c r="N24" s="11" t="str">
        <f>INDEX(TreeLookup!$C$1:$DE$21,MATCH(Table15[[#This Row],[CATEGORY]],TreeLookup!$C$1:$C$21,0),MATCH(Table15[[#This Row],[YEAR]],TreeLookup!$C$1:$DE$1,0))</f>
        <v>hypersonicFlightRP0</v>
      </c>
      <c r="P24" s="13" t="s">
        <v>6843</v>
      </c>
      <c r="Q24" s="12" t="s">
        <v>6450</v>
      </c>
      <c r="S24" s="11">
        <v>1959</v>
      </c>
      <c r="W24" s="15"/>
    </row>
    <row r="25" spans="1:33" x14ac:dyDescent="0.25">
      <c r="A25" s="11" t="s">
        <v>184</v>
      </c>
      <c r="B25" s="12" t="s">
        <v>3344</v>
      </c>
      <c r="C25" s="11">
        <v>3000</v>
      </c>
      <c r="D25" s="11">
        <v>30000</v>
      </c>
      <c r="E25" s="12" t="s">
        <v>3345</v>
      </c>
      <c r="F25" s="11" t="s">
        <v>1290</v>
      </c>
      <c r="G25" s="21" t="s">
        <v>11292</v>
      </c>
      <c r="H25" s="11" t="s">
        <v>1903</v>
      </c>
      <c r="I25" s="11" t="s">
        <v>1903</v>
      </c>
      <c r="J25" s="14">
        <f>VLOOKUP(Table15[[#This Row],[TechRequired]],OldTree!A:B,2,0)</f>
        <v>2</v>
      </c>
      <c r="K25" s="22" t="s">
        <v>8952</v>
      </c>
      <c r="L25" s="14" t="s">
        <v>8658</v>
      </c>
      <c r="N25" s="11" t="str">
        <f>INDEX(TreeLookup!$C$1:$DE$21,MATCH(Table15[[#This Row],[CATEGORY]],TreeLookup!$C$1:$C$21,0),MATCH(Table15[[#This Row],[YEAR]],TreeLookup!$C$1:$DE$1,0))</f>
        <v>hypersonicFlightRP0</v>
      </c>
      <c r="P25" s="13" t="s">
        <v>6843</v>
      </c>
      <c r="Q25" s="12" t="s">
        <v>6450</v>
      </c>
      <c r="S25" s="11">
        <v>1959</v>
      </c>
      <c r="W25" s="15"/>
      <c r="AF25" s="11" t="s">
        <v>11286</v>
      </c>
      <c r="AG25" s="11" t="s">
        <v>11286</v>
      </c>
    </row>
    <row r="26" spans="1:33" x14ac:dyDescent="0.25">
      <c r="A26" s="11" t="s">
        <v>179</v>
      </c>
      <c r="B26" s="12" t="s">
        <v>4444</v>
      </c>
      <c r="C26" s="11">
        <v>1000</v>
      </c>
      <c r="D26" s="11">
        <v>15000</v>
      </c>
      <c r="E26" s="12" t="s">
        <v>4445</v>
      </c>
      <c r="F26" s="11" t="s">
        <v>1290</v>
      </c>
      <c r="G26" s="11" t="s">
        <v>5836</v>
      </c>
      <c r="H26" s="11" t="s">
        <v>1903</v>
      </c>
      <c r="I26" s="11" t="s">
        <v>1903</v>
      </c>
      <c r="J26" s="14">
        <f>VLOOKUP(Table15[[#This Row],[TechRequired]],OldTree!A:B,2,0)</f>
        <v>2</v>
      </c>
      <c r="K26" s="22" t="s">
        <v>8952</v>
      </c>
      <c r="L26" s="14" t="s">
        <v>8658</v>
      </c>
      <c r="N26" s="11" t="str">
        <f>INDEX(TreeLookup!$C$1:$DE$21,MATCH(Table15[[#This Row],[CATEGORY]],TreeLookup!$C$1:$C$21,0),MATCH(Table15[[#This Row],[YEAR]],TreeLookup!$C$1:$DE$1,0))</f>
        <v>hypersonicFlightRP0</v>
      </c>
      <c r="P26" s="13" t="s">
        <v>6843</v>
      </c>
      <c r="Q26" s="12" t="s">
        <v>6450</v>
      </c>
      <c r="S26" s="11">
        <v>1959</v>
      </c>
      <c r="W26" s="15"/>
      <c r="AF26" s="11" t="s">
        <v>11286</v>
      </c>
      <c r="AG26" s="11" t="s">
        <v>11286</v>
      </c>
    </row>
    <row r="27" spans="1:33" x14ac:dyDescent="0.25">
      <c r="A27" s="11" t="s">
        <v>183</v>
      </c>
      <c r="B27" s="12" t="s">
        <v>3629</v>
      </c>
      <c r="C27" s="11">
        <v>500</v>
      </c>
      <c r="D27" s="11">
        <v>5000</v>
      </c>
      <c r="E27" s="12" t="s">
        <v>3630</v>
      </c>
      <c r="F27" s="11" t="s">
        <v>1290</v>
      </c>
      <c r="G27" s="21" t="s">
        <v>11292</v>
      </c>
      <c r="H27" s="11" t="s">
        <v>1903</v>
      </c>
      <c r="I27" s="11" t="s">
        <v>1903</v>
      </c>
      <c r="J27" s="14">
        <f>VLOOKUP(Table15[[#This Row],[TechRequired]],OldTree!A:B,2,0)</f>
        <v>2</v>
      </c>
      <c r="K27" s="22" t="s">
        <v>8952</v>
      </c>
      <c r="L27" s="14" t="s">
        <v>8659</v>
      </c>
      <c r="M27" s="14">
        <v>2</v>
      </c>
      <c r="N27" s="11" t="str">
        <f>INDEX(TreeLookup!$C$1:$DE$21,MATCH(Table15[[#This Row],[CATEGORY]],TreeLookup!$C$1:$C$21,0),MATCH(Table15[[#This Row],[YEAR]],TreeLookup!$C$1:$DE$1,0))</f>
        <v>hypersonicFlightRP0</v>
      </c>
      <c r="P27" s="13" t="s">
        <v>6843</v>
      </c>
      <c r="Q27" s="12" t="s">
        <v>6450</v>
      </c>
      <c r="S27" s="11">
        <v>1959</v>
      </c>
      <c r="W27" s="15"/>
    </row>
    <row r="28" spans="1:33" x14ac:dyDescent="0.25">
      <c r="A28" s="11" t="s">
        <v>1081</v>
      </c>
      <c r="B28" s="12" t="s">
        <v>3633</v>
      </c>
      <c r="C28" s="11">
        <v>20</v>
      </c>
      <c r="D28" s="11">
        <v>400</v>
      </c>
      <c r="E28" s="12" t="s">
        <v>3634</v>
      </c>
      <c r="F28" s="11" t="s">
        <v>1372</v>
      </c>
      <c r="G28" s="21" t="s">
        <v>11292</v>
      </c>
      <c r="H28" s="11" t="s">
        <v>1903</v>
      </c>
      <c r="I28" s="11" t="s">
        <v>1903</v>
      </c>
      <c r="J28" s="14">
        <f>VLOOKUP(Table15[[#This Row],[TechRequired]],OldTree!A:B,2,0)</f>
        <v>0</v>
      </c>
      <c r="K28" s="22" t="s">
        <v>8952</v>
      </c>
      <c r="L28" s="14" t="s">
        <v>8667</v>
      </c>
      <c r="M28" s="14">
        <v>1</v>
      </c>
      <c r="N28" s="11" t="str">
        <f>INDEX(TreeLookup!$C$1:$DE$21,MATCH(Table15[[#This Row],[CATEGORY]],TreeLookup!$C$1:$C$21,0),MATCH(Table15[[#This Row],[YEAR]],TreeLookup!$C$1:$DE$1,0))</f>
        <v>hypersonicFlightRP0</v>
      </c>
      <c r="P28" s="13" t="s">
        <v>6843</v>
      </c>
      <c r="Q28" s="11"/>
      <c r="S28" s="21">
        <v>1960</v>
      </c>
      <c r="T28" s="21"/>
      <c r="W28" s="15"/>
    </row>
    <row r="29" spans="1:33" x14ac:dyDescent="0.25">
      <c r="A29" s="11" t="s">
        <v>187</v>
      </c>
      <c r="B29" s="12" t="s">
        <v>3635</v>
      </c>
      <c r="C29" s="11">
        <v>600</v>
      </c>
      <c r="D29" s="11">
        <v>5500</v>
      </c>
      <c r="E29" s="12" t="s">
        <v>3636</v>
      </c>
      <c r="F29" s="11" t="s">
        <v>1290</v>
      </c>
      <c r="G29" s="21" t="s">
        <v>11292</v>
      </c>
      <c r="H29" s="11" t="s">
        <v>1903</v>
      </c>
      <c r="I29" s="11" t="s">
        <v>1903</v>
      </c>
      <c r="J29" s="14">
        <f>VLOOKUP(Table15[[#This Row],[TechRequired]],OldTree!A:B,2,0)</f>
        <v>2</v>
      </c>
      <c r="K29" s="22" t="s">
        <v>8952</v>
      </c>
      <c r="L29" s="14" t="s">
        <v>8659</v>
      </c>
      <c r="M29" s="14">
        <v>2</v>
      </c>
      <c r="N29" s="11" t="str">
        <f>INDEX(TreeLookup!$C$1:$DE$21,MATCH(Table15[[#This Row],[CATEGORY]],TreeLookup!$C$1:$C$21,0),MATCH(Table15[[#This Row],[YEAR]],TreeLookup!$C$1:$DE$1,0))</f>
        <v>hypersonicFlightRP0</v>
      </c>
      <c r="P29" s="13" t="s">
        <v>6843</v>
      </c>
      <c r="Q29" s="12" t="s">
        <v>6450</v>
      </c>
      <c r="S29" s="11">
        <v>1959</v>
      </c>
      <c r="W29" s="15"/>
    </row>
    <row r="30" spans="1:33" x14ac:dyDescent="0.25">
      <c r="A30" s="11" t="s">
        <v>185</v>
      </c>
      <c r="B30" s="12" t="s">
        <v>3350</v>
      </c>
      <c r="C30" s="11">
        <v>2500</v>
      </c>
      <c r="D30" s="11">
        <v>30000</v>
      </c>
      <c r="E30" s="12" t="s">
        <v>3351</v>
      </c>
      <c r="F30" s="11" t="s">
        <v>1290</v>
      </c>
      <c r="G30" s="21" t="s">
        <v>11292</v>
      </c>
      <c r="H30" s="11" t="s">
        <v>1903</v>
      </c>
      <c r="I30" s="11" t="s">
        <v>1903</v>
      </c>
      <c r="J30" s="14">
        <f>VLOOKUP(Table15[[#This Row],[TechRequired]],OldTree!A:B,2,0)</f>
        <v>2</v>
      </c>
      <c r="K30" s="22" t="s">
        <v>8952</v>
      </c>
      <c r="L30" s="14" t="s">
        <v>8658</v>
      </c>
      <c r="N30" s="11" t="str">
        <f>INDEX(TreeLookup!$C$1:$DE$21,MATCH(Table15[[#This Row],[CATEGORY]],TreeLookup!$C$1:$C$21,0),MATCH(Table15[[#This Row],[YEAR]],TreeLookup!$C$1:$DE$1,0))</f>
        <v>hypersonicFlightRP0</v>
      </c>
      <c r="P30" s="13" t="s">
        <v>6843</v>
      </c>
      <c r="Q30" s="12" t="s">
        <v>6450</v>
      </c>
      <c r="S30" s="11">
        <v>1959</v>
      </c>
      <c r="W30" s="15"/>
      <c r="AF30" s="11" t="s">
        <v>11286</v>
      </c>
      <c r="AG30" s="11" t="s">
        <v>11286</v>
      </c>
    </row>
    <row r="31" spans="1:33" x14ac:dyDescent="0.25">
      <c r="A31" s="11" t="s">
        <v>297</v>
      </c>
      <c r="B31" s="12" t="s">
        <v>2781</v>
      </c>
      <c r="C31" s="11">
        <v>12</v>
      </c>
      <c r="D31" s="11">
        <v>240</v>
      </c>
      <c r="E31" s="12" t="s">
        <v>2782</v>
      </c>
      <c r="F31" s="11" t="s">
        <v>1300</v>
      </c>
      <c r="G31" s="11" t="s">
        <v>1912</v>
      </c>
      <c r="H31" s="11" t="s">
        <v>1903</v>
      </c>
      <c r="I31" s="11" t="s">
        <v>1903</v>
      </c>
      <c r="J31" s="14">
        <f>VLOOKUP(Table15[[#This Row],[TechRequired]],OldTree!A:B,2,0)</f>
        <v>1</v>
      </c>
      <c r="K31" s="22" t="s">
        <v>8945</v>
      </c>
      <c r="L31" s="14" t="s">
        <v>8878</v>
      </c>
      <c r="N31" s="11" t="str">
        <f>INDEX(TreeLookup!$C$1:$DE$21,MATCH(Table15[[#This Row],[CATEGORY]],TreeLookup!$C$1:$C$21,0),MATCH(Table15[[#This Row],[YEAR]],TreeLookup!$C$1:$DE$1,0))</f>
        <v>orbitalRocketry1958</v>
      </c>
      <c r="P31" s="13" t="s">
        <v>6843</v>
      </c>
      <c r="Q31" s="11" t="s">
        <v>6021</v>
      </c>
      <c r="S31" s="11">
        <v>1958</v>
      </c>
      <c r="W31" s="15"/>
      <c r="AE31" s="11" t="s">
        <v>11286</v>
      </c>
    </row>
    <row r="32" spans="1:33" x14ac:dyDescent="0.25">
      <c r="A32" s="11" t="s">
        <v>9863</v>
      </c>
      <c r="B32" s="12" t="s">
        <v>9864</v>
      </c>
      <c r="C32" s="11">
        <v>5315</v>
      </c>
      <c r="D32" s="11">
        <v>106300</v>
      </c>
      <c r="E32" s="12" t="s">
        <v>9865</v>
      </c>
      <c r="G32" s="21" t="s">
        <v>11291</v>
      </c>
      <c r="H32" s="21" t="s">
        <v>1903</v>
      </c>
      <c r="I32" s="21" t="s">
        <v>1903</v>
      </c>
      <c r="J32" s="16" t="e">
        <f>VLOOKUP(Table15[[#This Row],[TechRequired]],OldTree!A:B,2,0)</f>
        <v>#N/A</v>
      </c>
      <c r="K32" s="38" t="s">
        <v>8953</v>
      </c>
      <c r="L32" s="16"/>
      <c r="N32" s="17" t="str">
        <f>INDEX(TreeLookup!$C$1:$DE$21,MATCH(Table15[[#This Row],[CATEGORY]],TreeLookup!$C$1:$C$21,0),MATCH(Table15[[#This Row],[YEAR]],TreeLookup!$C$1:$DE$1,0))</f>
        <v>solids1962</v>
      </c>
      <c r="P32" s="25" t="s">
        <v>6843</v>
      </c>
      <c r="Q32" s="24" t="s">
        <v>9866</v>
      </c>
      <c r="S32" s="11">
        <v>1962</v>
      </c>
      <c r="AE32" s="11" t="s">
        <v>11286</v>
      </c>
    </row>
    <row r="33" spans="1:39" x14ac:dyDescent="0.25">
      <c r="A33" s="11" t="s">
        <v>9867</v>
      </c>
      <c r="B33" s="12" t="s">
        <v>9868</v>
      </c>
      <c r="C33" s="11">
        <v>5315</v>
      </c>
      <c r="D33" s="11">
        <v>106300</v>
      </c>
      <c r="E33" s="12" t="s">
        <v>9869</v>
      </c>
      <c r="G33" s="21" t="s">
        <v>11291</v>
      </c>
      <c r="H33" s="21" t="s">
        <v>1903</v>
      </c>
      <c r="I33" s="21" t="s">
        <v>1903</v>
      </c>
      <c r="J33" s="16" t="e">
        <f>VLOOKUP(Table15[[#This Row],[TechRequired]],OldTree!A:B,2,0)</f>
        <v>#N/A</v>
      </c>
      <c r="K33" s="38" t="s">
        <v>8953</v>
      </c>
      <c r="L33" s="16"/>
      <c r="N33" s="17" t="str">
        <f>INDEX(TreeLookup!$C$1:$DE$21,MATCH(Table15[[#This Row],[CATEGORY]],TreeLookup!$C$1:$C$21,0),MATCH(Table15[[#This Row],[YEAR]],TreeLookup!$C$1:$DE$1,0))</f>
        <v>solids1962</v>
      </c>
      <c r="P33" s="25" t="s">
        <v>6843</v>
      </c>
      <c r="Q33" s="24" t="s">
        <v>9866</v>
      </c>
      <c r="S33" s="11">
        <v>1962</v>
      </c>
      <c r="AE33" s="11" t="s">
        <v>11286</v>
      </c>
    </row>
    <row r="34" spans="1:39" x14ac:dyDescent="0.25">
      <c r="A34" s="11" t="s">
        <v>9870</v>
      </c>
      <c r="B34" s="12" t="s">
        <v>9871</v>
      </c>
      <c r="C34" s="11">
        <v>50</v>
      </c>
      <c r="D34" s="11">
        <v>200</v>
      </c>
      <c r="E34" s="12" t="s">
        <v>9872</v>
      </c>
      <c r="G34" s="21" t="s">
        <v>11291</v>
      </c>
      <c r="H34" s="21" t="s">
        <v>1903</v>
      </c>
      <c r="I34" s="21" t="s">
        <v>1903</v>
      </c>
      <c r="J34" s="16" t="e">
        <f>VLOOKUP(Table15[[#This Row],[TechRequired]],OldTree!A:B,2,0)</f>
        <v>#N/A</v>
      </c>
      <c r="K34" s="38" t="s">
        <v>8953</v>
      </c>
      <c r="L34" s="16"/>
      <c r="N34" s="17" t="str">
        <f>INDEX(TreeLookup!$C$1:$DE$21,MATCH(Table15[[#This Row],[CATEGORY]],TreeLookup!$C$1:$C$21,0),MATCH(Table15[[#This Row],[YEAR]],TreeLookup!$C$1:$DE$1,0))</f>
        <v>solids1962</v>
      </c>
      <c r="P34" s="25" t="s">
        <v>6843</v>
      </c>
      <c r="Q34" s="24" t="s">
        <v>9866</v>
      </c>
      <c r="S34" s="11">
        <v>1962</v>
      </c>
      <c r="AE34" s="11" t="s">
        <v>11286</v>
      </c>
    </row>
    <row r="35" spans="1:39" x14ac:dyDescent="0.25">
      <c r="A35" s="11" t="s">
        <v>6208</v>
      </c>
      <c r="B35" s="12" t="s">
        <v>6208</v>
      </c>
      <c r="G35" s="11" t="s">
        <v>6059</v>
      </c>
      <c r="H35" s="11" t="s">
        <v>1903</v>
      </c>
      <c r="J35" s="16" t="e">
        <f>VLOOKUP(Table15[[#This Row],[TechRequired]],OldTree!A:B,2,0)</f>
        <v>#N/A</v>
      </c>
      <c r="K35" s="22" t="s">
        <v>8945</v>
      </c>
      <c r="L35" s="16"/>
      <c r="N35" s="11" t="str">
        <f>INDEX(TreeLookup!$C$1:$DE$21,MATCH(Table15[[#This Row],[CATEGORY]],TreeLookup!$C$1:$C$21,0),MATCH(Table15[[#This Row],[YEAR]],TreeLookup!$C$1:$DE$1,0))</f>
        <v>orbitalRocketry1959</v>
      </c>
      <c r="Q35" s="21" t="s">
        <v>8970</v>
      </c>
      <c r="R35" s="21" t="s">
        <v>8970</v>
      </c>
      <c r="S35" s="11">
        <v>1959</v>
      </c>
    </row>
    <row r="36" spans="1:39" x14ac:dyDescent="0.25">
      <c r="A36" s="11" t="s">
        <v>644</v>
      </c>
      <c r="B36" s="12" t="s">
        <v>2881</v>
      </c>
      <c r="C36" s="11">
        <v>1550</v>
      </c>
      <c r="D36" s="11">
        <v>16000</v>
      </c>
      <c r="E36" s="12" t="s">
        <v>2882</v>
      </c>
      <c r="F36" s="11" t="s">
        <v>1324</v>
      </c>
      <c r="G36" s="11" t="s">
        <v>1414</v>
      </c>
      <c r="H36" s="11" t="s">
        <v>1903</v>
      </c>
      <c r="I36" s="11" t="s">
        <v>1903</v>
      </c>
      <c r="J36" s="14">
        <f>VLOOKUP(Table15[[#This Row],[TechRequired]],OldTree!A:B,2,0)</f>
        <v>2</v>
      </c>
      <c r="K36" s="22" t="s">
        <v>8945</v>
      </c>
      <c r="L36" s="14" t="s">
        <v>8674</v>
      </c>
      <c r="N36" s="11" t="str">
        <f>INDEX(TreeLookup!$C$1:$DE$21,MATCH(Table15[[#This Row],[CATEGORY]],TreeLookup!$C$1:$C$21,0),MATCH(Table15[[#This Row],[YEAR]],TreeLookup!$C$1:$DE$1,0))</f>
        <v>orbitalRocketry1959</v>
      </c>
      <c r="P36" s="13" t="s">
        <v>6843</v>
      </c>
      <c r="Q36" s="11" t="s">
        <v>6052</v>
      </c>
      <c r="R36" s="21" t="s">
        <v>8970</v>
      </c>
      <c r="S36" s="11">
        <v>1959</v>
      </c>
      <c r="W36" s="15"/>
      <c r="Y36" s="11" t="s">
        <v>10978</v>
      </c>
      <c r="AD36" s="11" t="s">
        <v>11286</v>
      </c>
    </row>
    <row r="37" spans="1:39" x14ac:dyDescent="0.25">
      <c r="A37" s="11" t="s">
        <v>2387</v>
      </c>
      <c r="B37" s="12" t="s">
        <v>7429</v>
      </c>
      <c r="C37" s="11">
        <v>12500</v>
      </c>
      <c r="D37" s="11">
        <v>70</v>
      </c>
      <c r="E37" s="12" t="s">
        <v>10499</v>
      </c>
      <c r="F37" s="11" t="s">
        <v>1324</v>
      </c>
      <c r="G37" s="11" t="s">
        <v>1909</v>
      </c>
      <c r="H37" s="11" t="s">
        <v>1903</v>
      </c>
      <c r="I37" s="11" t="s">
        <v>5091</v>
      </c>
      <c r="J37" s="14">
        <f>VLOOKUP(Table15[[#This Row],[TechRequired]],OldTree!A:B,2,0)</f>
        <v>2</v>
      </c>
      <c r="K37" s="23" t="s">
        <v>8954</v>
      </c>
      <c r="L37" s="14" t="s">
        <v>8690</v>
      </c>
      <c r="N37" s="11" t="str">
        <f>INDEX(TreeLookup!$C$1:$DE$21,MATCH(Table15[[#This Row],[CATEGORY]],TreeLookup!$C$1:$C$21,0),MATCH(Table15[[#This Row],[YEAR]],TreeLookup!$C$1:$DE$1,0))</f>
        <v>stagedCombustion1998</v>
      </c>
      <c r="P37" s="13" t="s">
        <v>6842</v>
      </c>
      <c r="Q37" s="11" t="s">
        <v>6555</v>
      </c>
      <c r="S37" s="11">
        <v>1999</v>
      </c>
      <c r="W37" s="15"/>
    </row>
    <row r="38" spans="1:39" x14ac:dyDescent="0.25">
      <c r="A38" s="11" t="s">
        <v>1008</v>
      </c>
      <c r="B38" s="12" t="s">
        <v>3453</v>
      </c>
      <c r="C38" s="11">
        <v>60</v>
      </c>
      <c r="D38" s="11">
        <v>1200</v>
      </c>
      <c r="E38" s="12" t="s">
        <v>3454</v>
      </c>
      <c r="F38" s="11" t="s">
        <v>1368</v>
      </c>
      <c r="G38" s="21" t="s">
        <v>11292</v>
      </c>
      <c r="H38" s="11" t="s">
        <v>1903</v>
      </c>
      <c r="I38" s="11" t="s">
        <v>1903</v>
      </c>
      <c r="J38" s="14">
        <f>VLOOKUP(Table15[[#This Row],[TechRequired]],OldTree!A:B,2,0)</f>
        <v>2</v>
      </c>
      <c r="K38" s="22" t="s">
        <v>6812</v>
      </c>
      <c r="L38" s="14" t="s">
        <v>8690</v>
      </c>
      <c r="N38" s="11" t="str">
        <f>INDEX(TreeLookup!$C$1:$DE$21,MATCH(Table15[[#This Row],[CATEGORY]],TreeLookup!$C$1:$C$21,0),MATCH(Table15[[#This Row],[YEAR]],TreeLookup!$C$1:$DE$1,0))</f>
        <v>earlyFlightControl</v>
      </c>
      <c r="P38" s="13" t="s">
        <v>6843</v>
      </c>
      <c r="Q38" s="11"/>
      <c r="S38" s="11">
        <v>1959</v>
      </c>
      <c r="W38" s="15"/>
      <c r="AC38" s="11" t="s">
        <v>11286</v>
      </c>
    </row>
    <row r="39" spans="1:39" x14ac:dyDescent="0.25">
      <c r="A39" s="11" t="s">
        <v>812</v>
      </c>
      <c r="B39" s="12" t="s">
        <v>3569</v>
      </c>
      <c r="C39" s="11">
        <v>4000</v>
      </c>
      <c r="D39" s="11">
        <v>80000</v>
      </c>
      <c r="E39" s="12" t="s">
        <v>3570</v>
      </c>
      <c r="F39" s="11" t="s">
        <v>1342</v>
      </c>
      <c r="G39" s="21" t="s">
        <v>11292</v>
      </c>
      <c r="H39" s="11" t="s">
        <v>1903</v>
      </c>
      <c r="I39" s="11" t="s">
        <v>1903</v>
      </c>
      <c r="J39" s="14">
        <f>VLOOKUP(Table15[[#This Row],[TechRequired]],OldTree!A:B,2,0)</f>
        <v>3</v>
      </c>
      <c r="K39" s="22" t="s">
        <v>8944</v>
      </c>
      <c r="L39" s="14" t="s">
        <v>6811</v>
      </c>
      <c r="N39" s="11" t="str">
        <f>INDEX(TreeLookup!$C$1:$DE$21,MATCH(Table15[[#This Row],[CATEGORY]],TreeLookup!$C$1:$C$21,0),MATCH(Table15[[#This Row],[YEAR]],TreeLookup!$C$1:$DE$1,0))</f>
        <v>matureAvionics</v>
      </c>
      <c r="P39" s="13" t="s">
        <v>6843</v>
      </c>
      <c r="Q39" s="11" t="s">
        <v>6481</v>
      </c>
      <c r="S39" s="11">
        <v>1966</v>
      </c>
      <c r="U39" s="11" t="s">
        <v>6776</v>
      </c>
      <c r="W39" s="15"/>
      <c r="Z39" s="11" t="s">
        <v>11286</v>
      </c>
    </row>
    <row r="40" spans="1:39" x14ac:dyDescent="0.25">
      <c r="A40" s="21" t="s">
        <v>9592</v>
      </c>
      <c r="B40" s="24" t="s">
        <v>9593</v>
      </c>
      <c r="C40" s="17">
        <v>1300</v>
      </c>
      <c r="D40" s="17">
        <v>60000</v>
      </c>
      <c r="E40" s="12" t="s">
        <v>3012</v>
      </c>
      <c r="G40" s="11" t="s">
        <v>1900</v>
      </c>
      <c r="H40" s="21" t="s">
        <v>1903</v>
      </c>
      <c r="I40" s="21" t="s">
        <v>1903</v>
      </c>
      <c r="J40" s="16" t="e">
        <f>VLOOKUP(Table15[[#This Row],[TechRequired]],OldTree!A:B,2,0)</f>
        <v>#N/A</v>
      </c>
      <c r="K40" s="22" t="s">
        <v>8955</v>
      </c>
      <c r="L40" s="16"/>
      <c r="N40" s="17" t="str">
        <f>INDEX(TreeLookup!$C$1:$DE$21,MATCH(Table15[[#This Row],[CATEGORY]],TreeLookup!$C$1:$C$21,0),MATCH(Table15[[#This Row],[YEAR]],TreeLookup!$C$1:$DE$1,0))</f>
        <v>prototypeHydrolox</v>
      </c>
      <c r="O40" s="21"/>
      <c r="P40" s="25" t="s">
        <v>6843</v>
      </c>
      <c r="R40" s="21" t="s">
        <v>6376</v>
      </c>
      <c r="S40" s="11">
        <v>1962</v>
      </c>
      <c r="Y40" s="11" t="s">
        <v>11008</v>
      </c>
      <c r="AD40" s="11" t="s">
        <v>11286</v>
      </c>
      <c r="AG40" s="21"/>
      <c r="AM40" s="21" t="s">
        <v>11286</v>
      </c>
    </row>
    <row r="41" spans="1:39" x14ac:dyDescent="0.25">
      <c r="A41" s="11" t="s">
        <v>295</v>
      </c>
      <c r="B41" s="12" t="s">
        <v>2772</v>
      </c>
      <c r="C41" s="11">
        <v>36</v>
      </c>
      <c r="D41" s="11">
        <v>720</v>
      </c>
      <c r="E41" s="12" t="s">
        <v>2773</v>
      </c>
      <c r="F41" s="11" t="s">
        <v>1300</v>
      </c>
      <c r="G41" s="11" t="s">
        <v>1912</v>
      </c>
      <c r="H41" s="11" t="s">
        <v>1903</v>
      </c>
      <c r="I41" s="11" t="s">
        <v>1903</v>
      </c>
      <c r="J41" s="14">
        <f>VLOOKUP(Table15[[#This Row],[TechRequired]],OldTree!A:B,2,0)</f>
        <v>1</v>
      </c>
      <c r="K41" s="22" t="s">
        <v>8945</v>
      </c>
      <c r="L41" s="14" t="s">
        <v>8879</v>
      </c>
      <c r="N41" s="11" t="str">
        <f>INDEX(TreeLookup!$C$1:$DE$21,MATCH(Table15[[#This Row],[CATEGORY]],TreeLookup!$C$1:$C$21,0),MATCH(Table15[[#This Row],[YEAR]],TreeLookup!$C$1:$DE$1,0))</f>
        <v>orbitalRocketry1959</v>
      </c>
      <c r="P41" s="13" t="s">
        <v>6843</v>
      </c>
      <c r="Q41" s="11" t="s">
        <v>6022</v>
      </c>
      <c r="S41" s="11">
        <v>1959</v>
      </c>
      <c r="W41" s="15"/>
      <c r="AE41" s="11" t="s">
        <v>11286</v>
      </c>
    </row>
    <row r="42" spans="1:39" x14ac:dyDescent="0.25">
      <c r="A42" s="11" t="s">
        <v>378</v>
      </c>
      <c r="B42" s="12" t="s">
        <v>4196</v>
      </c>
      <c r="C42" s="11">
        <v>160</v>
      </c>
      <c r="D42" s="11">
        <v>3200</v>
      </c>
      <c r="E42" s="12" t="s">
        <v>4197</v>
      </c>
      <c r="F42" s="11" t="s">
        <v>1306</v>
      </c>
      <c r="G42" s="11" t="s">
        <v>1381</v>
      </c>
      <c r="H42" s="11" t="s">
        <v>1903</v>
      </c>
      <c r="I42" s="11" t="s">
        <v>1903</v>
      </c>
      <c r="J42" s="14">
        <f>VLOOKUP(Table15[[#This Row],[TechRequired]],OldTree!A:B,2,0)</f>
        <v>1</v>
      </c>
      <c r="K42" s="22" t="s">
        <v>8944</v>
      </c>
      <c r="L42" s="14" t="s">
        <v>6811</v>
      </c>
      <c r="N42" s="11" t="str">
        <f>INDEX(TreeLookup!$C$1:$DE$21,MATCH(Table15[[#This Row],[CATEGORY]],TreeLookup!$C$1:$C$21,0),MATCH(Table15[[#This Row],[YEAR]],TreeLookup!$C$1:$DE$1,0))</f>
        <v>earlyAvionics</v>
      </c>
      <c r="P42" s="13" t="s">
        <v>6843</v>
      </c>
      <c r="Q42" s="11" t="s">
        <v>2756</v>
      </c>
      <c r="S42" s="11">
        <v>1956</v>
      </c>
      <c r="W42" s="15"/>
      <c r="Z42" s="11" t="s">
        <v>11286</v>
      </c>
      <c r="AH42" s="11" t="s">
        <v>11286</v>
      </c>
    </row>
    <row r="43" spans="1:39" x14ac:dyDescent="0.25">
      <c r="A43" s="11" t="s">
        <v>4176</v>
      </c>
      <c r="B43" s="12" t="s">
        <v>7821</v>
      </c>
      <c r="C43" s="11">
        <v>2100</v>
      </c>
      <c r="D43" s="11">
        <v>1</v>
      </c>
      <c r="E43" s="12" t="s">
        <v>4177</v>
      </c>
      <c r="G43" s="11" t="s">
        <v>1381</v>
      </c>
      <c r="H43" s="11" t="s">
        <v>5091</v>
      </c>
      <c r="I43" s="11" t="s">
        <v>5091</v>
      </c>
      <c r="J43" s="14" t="e">
        <f>VLOOKUP(Table15[[#This Row],[TechRequired]],OldTree!A:B,2,0)</f>
        <v>#N/A</v>
      </c>
      <c r="K43" s="14"/>
      <c r="L43" s="14"/>
      <c r="N43" s="11" t="e">
        <f>INDEX(TreeLookup!$C$1:$DE$21,MATCH(Table15[[#This Row],[CATEGORY]],TreeLookup!$C$1:$C$21,0),MATCH(Table15[[#This Row],[YEAR]],TreeLookup!$C$1:$DE$1,0))</f>
        <v>#N/A</v>
      </c>
      <c r="O43" s="11" t="s">
        <v>1903</v>
      </c>
    </row>
    <row r="44" spans="1:39" x14ac:dyDescent="0.25">
      <c r="A44" s="11" t="s">
        <v>1191</v>
      </c>
      <c r="B44" s="12" t="s">
        <v>3620</v>
      </c>
      <c r="C44" s="11">
        <v>8</v>
      </c>
      <c r="D44" s="11">
        <v>160</v>
      </c>
      <c r="E44" s="12" t="s">
        <v>3621</v>
      </c>
      <c r="F44" s="11" t="s">
        <v>1372</v>
      </c>
      <c r="G44" s="21" t="s">
        <v>11292</v>
      </c>
      <c r="H44" s="11" t="s">
        <v>1903</v>
      </c>
      <c r="I44" s="11" t="s">
        <v>1903</v>
      </c>
      <c r="J44" s="14">
        <f>VLOOKUP(Table15[[#This Row],[TechRequired]],OldTree!A:B,2,0)</f>
        <v>0</v>
      </c>
      <c r="K44" s="22" t="s">
        <v>6013</v>
      </c>
      <c r="L44" s="14" t="s">
        <v>8871</v>
      </c>
      <c r="M44" s="14">
        <v>0</v>
      </c>
      <c r="N44" s="11" t="str">
        <f>INDEX(TreeLookup!$C$1:$DE$21,MATCH(Table15[[#This Row],[CATEGORY]],TreeLookup!$C$1:$C$21,0),MATCH(Table15[[#This Row],[YEAR]],TreeLookup!$C$1:$DE$1,0))</f>
        <v>start</v>
      </c>
      <c r="P44" s="13" t="s">
        <v>6843</v>
      </c>
      <c r="Q44" s="11"/>
      <c r="S44" s="11">
        <v>0</v>
      </c>
      <c r="W44" s="15"/>
      <c r="Y44" s="21" t="s">
        <v>11105</v>
      </c>
      <c r="AH44" s="11" t="s">
        <v>11286</v>
      </c>
    </row>
    <row r="45" spans="1:39" x14ac:dyDescent="0.25">
      <c r="A45" s="11" t="s">
        <v>4343</v>
      </c>
      <c r="B45" s="12" t="s">
        <v>7823</v>
      </c>
      <c r="C45" s="11">
        <v>6000</v>
      </c>
      <c r="D45" s="11">
        <v>1</v>
      </c>
      <c r="E45" s="12" t="s">
        <v>4344</v>
      </c>
      <c r="G45" s="11" t="s">
        <v>1381</v>
      </c>
      <c r="H45" s="11" t="s">
        <v>5091</v>
      </c>
      <c r="I45" s="11" t="s">
        <v>5091</v>
      </c>
      <c r="J45" s="14" t="e">
        <f>VLOOKUP(Table15[[#This Row],[TechRequired]],OldTree!A:B,2,0)</f>
        <v>#N/A</v>
      </c>
      <c r="K45" s="14"/>
      <c r="L45" s="14"/>
      <c r="N45" s="11" t="e">
        <f>INDEX(TreeLookup!$C$1:$DE$21,MATCH(Table15[[#This Row],[CATEGORY]],TreeLookup!$C$1:$C$21,0),MATCH(Table15[[#This Row],[YEAR]],TreeLookup!$C$1:$DE$1,0))</f>
        <v>#N/A</v>
      </c>
      <c r="O45" s="11" t="s">
        <v>1903</v>
      </c>
      <c r="Q45" s="11"/>
    </row>
    <row r="46" spans="1:39" x14ac:dyDescent="0.25">
      <c r="A46" s="11" t="s">
        <v>619</v>
      </c>
      <c r="B46" s="12" t="s">
        <v>2881</v>
      </c>
      <c r="C46" s="11">
        <v>1550</v>
      </c>
      <c r="D46" s="11">
        <v>16000</v>
      </c>
      <c r="E46" s="12" t="s">
        <v>2882</v>
      </c>
      <c r="F46" s="11" t="s">
        <v>1324</v>
      </c>
      <c r="G46" s="11" t="s">
        <v>1380</v>
      </c>
      <c r="H46" s="11" t="s">
        <v>1903</v>
      </c>
      <c r="I46" s="11" t="s">
        <v>1903</v>
      </c>
      <c r="J46" s="14">
        <f>VLOOKUP(Table15[[#This Row],[TechRequired]],OldTree!A:B,2,0)</f>
        <v>2</v>
      </c>
      <c r="K46" s="22" t="s">
        <v>8945</v>
      </c>
      <c r="L46" s="14"/>
      <c r="N46" s="11" t="str">
        <f>INDEX(TreeLookup!$C$1:$DE$21,MATCH(Table15[[#This Row],[CATEGORY]],TreeLookup!$C$1:$C$21,0),MATCH(Table15[[#This Row],[YEAR]],TreeLookup!$C$1:$DE$1,0))</f>
        <v>orbitalRocketry1959</v>
      </c>
      <c r="P46" s="13" t="s">
        <v>6843</v>
      </c>
      <c r="Q46" s="11" t="s">
        <v>6052</v>
      </c>
      <c r="R46" s="21" t="s">
        <v>8970</v>
      </c>
      <c r="S46" s="11">
        <v>1959</v>
      </c>
      <c r="W46" s="15"/>
      <c r="Y46" s="11" t="s">
        <v>10978</v>
      </c>
      <c r="AD46" s="11" t="s">
        <v>11286</v>
      </c>
    </row>
    <row r="47" spans="1:39" x14ac:dyDescent="0.25">
      <c r="A47" s="11" t="s">
        <v>653</v>
      </c>
      <c r="B47" s="12" t="s">
        <v>2881</v>
      </c>
      <c r="C47" s="11">
        <v>1550</v>
      </c>
      <c r="D47" s="11">
        <v>16000</v>
      </c>
      <c r="E47" s="12" t="s">
        <v>2882</v>
      </c>
      <c r="F47" s="11" t="s">
        <v>1324</v>
      </c>
      <c r="G47" s="11" t="s">
        <v>1912</v>
      </c>
      <c r="H47" s="11" t="s">
        <v>1903</v>
      </c>
      <c r="I47" s="11" t="s">
        <v>1903</v>
      </c>
      <c r="J47" s="14">
        <f>VLOOKUP(Table15[[#This Row],[TechRequired]],OldTree!A:B,2,0)</f>
        <v>2</v>
      </c>
      <c r="K47" s="22" t="s">
        <v>8945</v>
      </c>
      <c r="L47" s="14"/>
      <c r="N47" s="11" t="str">
        <f>INDEX(TreeLookup!$C$1:$DE$21,MATCH(Table15[[#This Row],[CATEGORY]],TreeLookup!$C$1:$C$21,0),MATCH(Table15[[#This Row],[YEAR]],TreeLookup!$C$1:$DE$1,0))</f>
        <v>orbitalRocketry1959</v>
      </c>
      <c r="P47" s="13" t="s">
        <v>6843</v>
      </c>
      <c r="Q47" s="11" t="s">
        <v>6052</v>
      </c>
      <c r="R47" s="21" t="s">
        <v>8970</v>
      </c>
      <c r="S47" s="11">
        <v>1959</v>
      </c>
      <c r="W47" s="15"/>
      <c r="Y47" s="11" t="s">
        <v>10978</v>
      </c>
      <c r="AD47" s="11" t="s">
        <v>11286</v>
      </c>
    </row>
    <row r="48" spans="1:39" x14ac:dyDescent="0.25">
      <c r="A48" s="11" t="s">
        <v>3153</v>
      </c>
      <c r="B48" s="12" t="s">
        <v>7824</v>
      </c>
      <c r="C48" s="11">
        <v>175</v>
      </c>
      <c r="D48" s="11">
        <v>1000</v>
      </c>
      <c r="E48" s="12" t="s">
        <v>3154</v>
      </c>
      <c r="F48" s="11" t="s">
        <v>1287</v>
      </c>
      <c r="G48" s="11" t="s">
        <v>5691</v>
      </c>
      <c r="H48" s="11" t="s">
        <v>5091</v>
      </c>
      <c r="I48" s="11" t="s">
        <v>5091</v>
      </c>
      <c r="J48" s="14">
        <f>VLOOKUP(Table15[[#This Row],[TechRequired]],OldTree!A:B,2,0)</f>
        <v>3</v>
      </c>
      <c r="K48" s="14"/>
      <c r="L48" s="14"/>
      <c r="N48" s="11" t="e">
        <f>INDEX(TreeLookup!$C$1:$DE$21,MATCH(Table15[[#This Row],[CATEGORY]],TreeLookup!$C$1:$C$21,0),MATCH(Table15[[#This Row],[YEAR]],TreeLookup!$C$1:$DE$1,0))</f>
        <v>#N/A</v>
      </c>
      <c r="O48" s="11" t="s">
        <v>1903</v>
      </c>
      <c r="Q48" s="11"/>
    </row>
    <row r="49" spans="1:38" x14ac:dyDescent="0.25">
      <c r="A49" s="11" t="s">
        <v>1743</v>
      </c>
      <c r="B49" s="12" t="s">
        <v>7145</v>
      </c>
      <c r="C49" s="11">
        <v>1500</v>
      </c>
      <c r="D49" s="11">
        <v>8400</v>
      </c>
      <c r="E49" s="12" t="s">
        <v>10203</v>
      </c>
      <c r="F49" s="11" t="s">
        <v>1364</v>
      </c>
      <c r="G49" s="11" t="s">
        <v>1380</v>
      </c>
      <c r="H49" s="11" t="s">
        <v>1903</v>
      </c>
      <c r="I49" s="11" t="s">
        <v>5091</v>
      </c>
      <c r="J49" s="14">
        <f>VLOOKUP(Table15[[#This Row],[TechRequired]],OldTree!A:B,2,0)</f>
        <v>5</v>
      </c>
      <c r="K49" s="22" t="s">
        <v>6012</v>
      </c>
      <c r="L49" s="14" t="s">
        <v>8865</v>
      </c>
      <c r="N49" s="11" t="str">
        <f>INDEX(TreeLookup!$C$1:$DE$21,MATCH(Table15[[#This Row],[CATEGORY]],TreeLookup!$C$1:$C$21,0),MATCH(Table15[[#This Row],[YEAR]],TreeLookup!$C$1:$DE$1,0))</f>
        <v>materialsScienceLunar</v>
      </c>
      <c r="P49" s="13" t="s">
        <v>6842</v>
      </c>
      <c r="Q49" s="11"/>
      <c r="S49" s="11">
        <v>1967</v>
      </c>
      <c r="W49" s="15"/>
      <c r="AL49" s="11" t="s">
        <v>11286</v>
      </c>
    </row>
    <row r="50" spans="1:38" x14ac:dyDescent="0.25">
      <c r="A50" s="11" t="s">
        <v>37</v>
      </c>
      <c r="B50" s="12" t="s">
        <v>8582</v>
      </c>
      <c r="C50" s="11">
        <v>1</v>
      </c>
      <c r="D50" s="11">
        <v>18000</v>
      </c>
      <c r="E50" s="12" t="s">
        <v>3518</v>
      </c>
      <c r="F50" s="11" t="s">
        <v>1280</v>
      </c>
      <c r="G50" s="21" t="s">
        <v>11292</v>
      </c>
      <c r="H50" s="11" t="s">
        <v>1903</v>
      </c>
      <c r="I50" s="11" t="s">
        <v>5091</v>
      </c>
      <c r="J50" s="14">
        <f>VLOOKUP(Table15[[#This Row],[TechRequired]],OldTree!A:B,2,0)</f>
        <v>5</v>
      </c>
      <c r="K50" s="22" t="s">
        <v>8952</v>
      </c>
      <c r="L50" s="14" t="s">
        <v>8659</v>
      </c>
      <c r="M50" s="14">
        <v>6</v>
      </c>
      <c r="N50" s="11" t="str">
        <f>INDEX(TreeLookup!$C$1:$DE$21,MATCH(Table15[[#This Row],[CATEGORY]],TreeLookup!$C$1:$C$21,0),MATCH(Table15[[#This Row],[YEAR]],TreeLookup!$C$1:$DE$1,0))</f>
        <v>effectiveSpaceplanes</v>
      </c>
      <c r="P50" s="13" t="s">
        <v>6842</v>
      </c>
      <c r="S50" s="11">
        <v>1970</v>
      </c>
      <c r="W50" s="15"/>
    </row>
    <row r="51" spans="1:38" x14ac:dyDescent="0.25">
      <c r="A51" s="11" t="s">
        <v>4651</v>
      </c>
      <c r="B51" s="12" t="s">
        <v>9585</v>
      </c>
      <c r="C51" s="11">
        <v>200</v>
      </c>
      <c r="D51" s="11">
        <v>4500</v>
      </c>
      <c r="E51" s="12" t="s">
        <v>9586</v>
      </c>
      <c r="F51" s="11" t="s">
        <v>1322</v>
      </c>
      <c r="G51" s="11" t="s">
        <v>1917</v>
      </c>
      <c r="H51" s="21" t="s">
        <v>1903</v>
      </c>
      <c r="I51" s="11" t="s">
        <v>5091</v>
      </c>
      <c r="J51" s="14">
        <f>VLOOKUP(Table15[[#This Row],[TechRequired]],OldTree!A:B,2,0)</f>
        <v>3</v>
      </c>
      <c r="K51" s="14"/>
      <c r="L51" s="14" t="s">
        <v>8646</v>
      </c>
      <c r="N51" s="11" t="e">
        <f>INDEX(TreeLookup!$C$1:$DE$21,MATCH(Table15[[#This Row],[CATEGORY]],TreeLookup!$C$1:$C$21,0),MATCH(Table15[[#This Row],[YEAR]],TreeLookup!$C$1:$DE$1,0))</f>
        <v>#N/A</v>
      </c>
      <c r="O51" s="21"/>
      <c r="P51" s="13" t="s">
        <v>6842</v>
      </c>
      <c r="Q51" s="21" t="s">
        <v>6822</v>
      </c>
      <c r="S51" s="11">
        <v>1975</v>
      </c>
    </row>
    <row r="52" spans="1:38" x14ac:dyDescent="0.25">
      <c r="A52" s="11" t="s">
        <v>9878</v>
      </c>
      <c r="B52" s="12" t="s">
        <v>9879</v>
      </c>
      <c r="C52" s="11">
        <v>1550</v>
      </c>
      <c r="D52" s="11">
        <v>16000</v>
      </c>
      <c r="E52" s="12" t="s">
        <v>9880</v>
      </c>
      <c r="G52" s="21" t="s">
        <v>11291</v>
      </c>
      <c r="H52" s="21" t="s">
        <v>1903</v>
      </c>
      <c r="I52" s="21" t="s">
        <v>1903</v>
      </c>
      <c r="J52" s="16" t="e">
        <f>VLOOKUP(Table15[[#This Row],[TechRequired]],OldTree!A:B,2,0)</f>
        <v>#N/A</v>
      </c>
      <c r="K52" s="38" t="s">
        <v>8945</v>
      </c>
      <c r="L52" s="16"/>
      <c r="N52" s="17" t="str">
        <f>INDEX(TreeLookup!$C$1:$DE$21,MATCH(Table15[[#This Row],[CATEGORY]],TreeLookup!$C$1:$C$21,0),MATCH(Table15[[#This Row],[YEAR]],TreeLookup!$C$1:$DE$1,0))</f>
        <v>orbitalRocketry1959</v>
      </c>
      <c r="P52" s="25" t="s">
        <v>6843</v>
      </c>
      <c r="R52" s="21" t="s">
        <v>8970</v>
      </c>
      <c r="S52" s="11">
        <v>1959</v>
      </c>
      <c r="Y52" s="11" t="s">
        <v>10978</v>
      </c>
      <c r="AD52" s="11" t="s">
        <v>11286</v>
      </c>
    </row>
    <row r="53" spans="1:38" x14ac:dyDescent="0.25">
      <c r="A53" s="35" t="s">
        <v>6209</v>
      </c>
      <c r="B53" s="12" t="s">
        <v>6209</v>
      </c>
      <c r="F53" s="11" t="s">
        <v>1287</v>
      </c>
      <c r="G53" s="11" t="s">
        <v>6059</v>
      </c>
      <c r="H53" s="11" t="s">
        <v>1903</v>
      </c>
      <c r="J53" s="16">
        <f>VLOOKUP(Table15[[#This Row],[TechRequired]],OldTree!A:B,2,0)</f>
        <v>3</v>
      </c>
      <c r="K53" s="22" t="s">
        <v>8945</v>
      </c>
      <c r="L53" s="16"/>
      <c r="N53" s="11" t="str">
        <f>INDEX(TreeLookup!$C$1:$DE$21,MATCH(Table15[[#This Row],[CATEGORY]],TreeLookup!$C$1:$C$21,0),MATCH(Table15[[#This Row],[YEAR]],TreeLookup!$C$1:$DE$1,0))</f>
        <v>orbitalRocketry1962</v>
      </c>
      <c r="Q53" s="11"/>
      <c r="R53" s="21" t="s">
        <v>8970</v>
      </c>
      <c r="S53" s="11">
        <v>1962</v>
      </c>
    </row>
    <row r="54" spans="1:38" x14ac:dyDescent="0.25">
      <c r="A54" s="11" t="s">
        <v>4305</v>
      </c>
      <c r="B54" s="12" t="s">
        <v>7827</v>
      </c>
      <c r="C54" s="11">
        <v>850</v>
      </c>
      <c r="D54" s="11">
        <v>1</v>
      </c>
      <c r="E54" s="12" t="s">
        <v>4306</v>
      </c>
      <c r="G54" s="11" t="s">
        <v>1381</v>
      </c>
      <c r="H54" s="11" t="s">
        <v>5091</v>
      </c>
      <c r="I54" s="11" t="s">
        <v>5091</v>
      </c>
      <c r="J54" s="14" t="e">
        <f>VLOOKUP(Table15[[#This Row],[TechRequired]],OldTree!A:B,2,0)</f>
        <v>#N/A</v>
      </c>
      <c r="K54" s="14"/>
      <c r="L54" s="14"/>
      <c r="N54" s="11" t="e">
        <f>INDEX(TreeLookup!$C$1:$DE$21,MATCH(Table15[[#This Row],[CATEGORY]],TreeLookup!$C$1:$C$21,0),MATCH(Table15[[#This Row],[YEAR]],TreeLookup!$C$1:$DE$1,0))</f>
        <v>#N/A</v>
      </c>
      <c r="O54" s="11" t="s">
        <v>1903</v>
      </c>
      <c r="Q54" s="11"/>
    </row>
    <row r="55" spans="1:38" x14ac:dyDescent="0.25">
      <c r="A55" s="11" t="s">
        <v>161</v>
      </c>
      <c r="B55" s="12" t="s">
        <v>5111</v>
      </c>
      <c r="C55" s="11">
        <v>15000</v>
      </c>
      <c r="D55" s="11">
        <v>300000</v>
      </c>
      <c r="E55" s="12" t="s">
        <v>5112</v>
      </c>
      <c r="F55" s="11" t="s">
        <v>1288</v>
      </c>
      <c r="G55" s="11" t="s">
        <v>1414</v>
      </c>
      <c r="H55" s="11" t="s">
        <v>1903</v>
      </c>
      <c r="I55" s="11" t="s">
        <v>1903</v>
      </c>
      <c r="J55" s="14">
        <f>VLOOKUP(Table15[[#This Row],[TechRequired]],OldTree!A:B,2,0)</f>
        <v>7</v>
      </c>
      <c r="K55" s="22" t="s">
        <v>8944</v>
      </c>
      <c r="L55" s="14" t="s">
        <v>6811</v>
      </c>
      <c r="N55" s="11" t="str">
        <f>INDEX(TreeLookup!$C$1:$DE$21,MATCH(Table15[[#This Row],[CATEGORY]],TreeLookup!$C$1:$C$21,0),MATCH(Table15[[#This Row],[YEAR]],TreeLookup!$C$1:$DE$1,0))</f>
        <v>internationalAvionics</v>
      </c>
      <c r="P55" s="13" t="s">
        <v>6843</v>
      </c>
      <c r="Q55" s="11" t="s">
        <v>6520</v>
      </c>
      <c r="S55" s="11">
        <v>1999</v>
      </c>
      <c r="W55" s="15"/>
      <c r="Z55" s="11" t="s">
        <v>11286</v>
      </c>
    </row>
    <row r="56" spans="1:38" x14ac:dyDescent="0.25">
      <c r="A56" s="35" t="s">
        <v>6214</v>
      </c>
      <c r="B56" s="12" t="s">
        <v>6214</v>
      </c>
      <c r="C56" s="17"/>
      <c r="D56" s="17"/>
      <c r="F56" s="11" t="s">
        <v>1333</v>
      </c>
      <c r="G56" s="11" t="s">
        <v>6059</v>
      </c>
      <c r="H56" s="11" t="s">
        <v>1903</v>
      </c>
      <c r="J56" s="16">
        <f>VLOOKUP(Table15[[#This Row],[TechRequired]],OldTree!A:B,2,0)</f>
        <v>3</v>
      </c>
      <c r="K56" s="22" t="s">
        <v>8955</v>
      </c>
      <c r="L56" s="16"/>
      <c r="N56" s="11" t="str">
        <f>INDEX(TreeLookup!$C$1:$DE$21,MATCH(Table15[[#This Row],[CATEGORY]],TreeLookup!$C$1:$C$21,0),MATCH(Table15[[#This Row],[YEAR]],TreeLookup!$C$1:$DE$1,0))</f>
        <v>earlyHydrolox</v>
      </c>
      <c r="Q56" s="11"/>
      <c r="R56" s="21" t="s">
        <v>8970</v>
      </c>
      <c r="S56" s="11">
        <v>1963</v>
      </c>
    </row>
    <row r="57" spans="1:38" x14ac:dyDescent="0.25">
      <c r="A57" s="11" t="s">
        <v>4390</v>
      </c>
      <c r="B57" s="12" t="s">
        <v>4390</v>
      </c>
      <c r="F57" s="11" t="s">
        <v>1372</v>
      </c>
      <c r="G57" s="11" t="s">
        <v>6059</v>
      </c>
      <c r="H57" s="11" t="s">
        <v>1903</v>
      </c>
      <c r="J57" s="16">
        <f>VLOOKUP(Table15[[#This Row],[TechRequired]],OldTree!A:B,2,0)</f>
        <v>0</v>
      </c>
      <c r="K57" s="22" t="s">
        <v>8945</v>
      </c>
      <c r="L57" s="16"/>
      <c r="N57" s="11" t="str">
        <f>INDEX(TreeLookup!$C$1:$DE$21,MATCH(Table15[[#This Row],[CATEGORY]],TreeLookup!$C$1:$C$21,0),MATCH(Table15[[#This Row],[YEAR]],TreeLookup!$C$1:$DE$1,0))</f>
        <v>start</v>
      </c>
      <c r="Q57" s="11" t="s">
        <v>6073</v>
      </c>
      <c r="R57" s="11" t="s">
        <v>4390</v>
      </c>
      <c r="S57" s="21">
        <v>0</v>
      </c>
      <c r="T57" s="21"/>
    </row>
    <row r="58" spans="1:38" x14ac:dyDescent="0.25">
      <c r="A58" s="11" t="s">
        <v>4311</v>
      </c>
      <c r="B58" s="12" t="s">
        <v>7829</v>
      </c>
      <c r="C58" s="11">
        <v>850</v>
      </c>
      <c r="D58" s="11">
        <v>1</v>
      </c>
      <c r="E58" s="12" t="s">
        <v>4312</v>
      </c>
      <c r="G58" s="11" t="s">
        <v>1381</v>
      </c>
      <c r="H58" s="11" t="s">
        <v>5091</v>
      </c>
      <c r="I58" s="11" t="s">
        <v>5091</v>
      </c>
      <c r="J58" s="14" t="e">
        <f>VLOOKUP(Table15[[#This Row],[TechRequired]],OldTree!A:B,2,0)</f>
        <v>#N/A</v>
      </c>
      <c r="K58" s="14"/>
      <c r="L58" s="14"/>
      <c r="N58" s="11" t="e">
        <f>INDEX(TreeLookup!$C$1:$DE$21,MATCH(Table15[[#This Row],[CATEGORY]],TreeLookup!$C$1:$C$21,0),MATCH(Table15[[#This Row],[YEAR]],TreeLookup!$C$1:$DE$1,0))</f>
        <v>#N/A</v>
      </c>
      <c r="O58" s="11" t="s">
        <v>1903</v>
      </c>
      <c r="Q58" s="11"/>
    </row>
    <row r="59" spans="1:38" x14ac:dyDescent="0.25">
      <c r="A59" s="11" t="s">
        <v>3575</v>
      </c>
      <c r="B59" s="12" t="s">
        <v>7830</v>
      </c>
      <c r="C59" s="11">
        <v>0</v>
      </c>
      <c r="D59" s="11">
        <v>0</v>
      </c>
      <c r="E59" s="12" t="s">
        <v>3576</v>
      </c>
      <c r="F59" s="11" t="s">
        <v>5241</v>
      </c>
      <c r="G59" s="21" t="s">
        <v>11292</v>
      </c>
      <c r="H59" s="11" t="s">
        <v>5091</v>
      </c>
      <c r="I59" s="11" t="s">
        <v>5091</v>
      </c>
      <c r="J59" s="14" t="e">
        <f>VLOOKUP(Table15[[#This Row],[TechRequired]],OldTree!A:B,2,0)</f>
        <v>#N/A</v>
      </c>
      <c r="K59" s="14"/>
      <c r="L59" s="14"/>
      <c r="N59" s="11" t="e">
        <f>INDEX(TreeLookup!$C$1:$DE$21,MATCH(Table15[[#This Row],[CATEGORY]],TreeLookup!$C$1:$C$21,0),MATCH(Table15[[#This Row],[YEAR]],TreeLookup!$C$1:$DE$1,0))</f>
        <v>#N/A</v>
      </c>
      <c r="O59" s="11" t="s">
        <v>1903</v>
      </c>
      <c r="Q59" s="11"/>
    </row>
    <row r="60" spans="1:38" x14ac:dyDescent="0.25">
      <c r="A60" s="11" t="s">
        <v>193</v>
      </c>
      <c r="B60" s="12" t="s">
        <v>3223</v>
      </c>
      <c r="C60" s="11">
        <v>50</v>
      </c>
      <c r="D60" s="11">
        <v>1000</v>
      </c>
      <c r="E60" s="12" t="s">
        <v>3224</v>
      </c>
      <c r="F60" s="11" t="s">
        <v>1290</v>
      </c>
      <c r="G60" s="21" t="s">
        <v>11292</v>
      </c>
      <c r="H60" s="11" t="s">
        <v>1903</v>
      </c>
      <c r="I60" s="11" t="s">
        <v>1903</v>
      </c>
      <c r="J60" s="14">
        <f>VLOOKUP(Table15[[#This Row],[TechRequired]],OldTree!A:B,2,0)</f>
        <v>2</v>
      </c>
      <c r="K60" s="22" t="s">
        <v>6014</v>
      </c>
      <c r="L60" s="14" t="s">
        <v>8663</v>
      </c>
      <c r="M60" s="14">
        <v>2</v>
      </c>
      <c r="N60" s="11" t="str">
        <f>INDEX(TreeLookup!$C$1:$DE$21,MATCH(Table15[[#This Row],[CATEGORY]],TreeLookup!$C$1:$C$21,0),MATCH(Table15[[#This Row],[YEAR]],TreeLookup!$C$1:$DE$1,0))</f>
        <v>matureSupersonic</v>
      </c>
      <c r="P60" s="13" t="s">
        <v>6843</v>
      </c>
      <c r="S60" s="11">
        <v>1955</v>
      </c>
      <c r="W60" s="15"/>
    </row>
    <row r="61" spans="1:38" x14ac:dyDescent="0.25">
      <c r="A61" s="11" t="s">
        <v>4094</v>
      </c>
      <c r="B61" s="12" t="s">
        <v>7831</v>
      </c>
      <c r="C61" s="11">
        <v>200</v>
      </c>
      <c r="D61" s="11">
        <v>4000</v>
      </c>
      <c r="E61" s="12" t="s">
        <v>4095</v>
      </c>
      <c r="F61" s="11" t="s">
        <v>1284</v>
      </c>
      <c r="G61" s="11" t="s">
        <v>1381</v>
      </c>
      <c r="H61" s="11" t="s">
        <v>5091</v>
      </c>
      <c r="I61" s="11" t="s">
        <v>5091</v>
      </c>
      <c r="J61" s="14">
        <f>VLOOKUP(Table15[[#This Row],[TechRequired]],OldTree!A:B,2,0)</f>
        <v>4</v>
      </c>
      <c r="K61" s="14"/>
      <c r="L61" s="14"/>
      <c r="N61" s="11" t="e">
        <f>INDEX(TreeLookup!$C$1:$DE$21,MATCH(Table15[[#This Row],[CATEGORY]],TreeLookup!$C$1:$C$21,0),MATCH(Table15[[#This Row],[YEAR]],TreeLookup!$C$1:$DE$1,0))</f>
        <v>#N/A</v>
      </c>
      <c r="O61" s="11" t="s">
        <v>1903</v>
      </c>
    </row>
    <row r="62" spans="1:38" x14ac:dyDescent="0.25">
      <c r="A62" s="11" t="s">
        <v>4098</v>
      </c>
      <c r="B62" s="12" t="s">
        <v>7832</v>
      </c>
      <c r="C62" s="11">
        <v>1000</v>
      </c>
      <c r="D62" s="11">
        <v>20000</v>
      </c>
      <c r="E62" s="12" t="s">
        <v>4099</v>
      </c>
      <c r="F62" s="11" t="s">
        <v>1284</v>
      </c>
      <c r="G62" s="11" t="s">
        <v>1381</v>
      </c>
      <c r="H62" s="11" t="s">
        <v>5091</v>
      </c>
      <c r="I62" s="11" t="s">
        <v>5091</v>
      </c>
      <c r="J62" s="14">
        <f>VLOOKUP(Table15[[#This Row],[TechRequired]],OldTree!A:B,2,0)</f>
        <v>4</v>
      </c>
      <c r="K62" s="14"/>
      <c r="L62" s="14"/>
      <c r="N62" s="11" t="e">
        <f>INDEX(TreeLookup!$C$1:$DE$21,MATCH(Table15[[#This Row],[CATEGORY]],TreeLookup!$C$1:$C$21,0),MATCH(Table15[[#This Row],[YEAR]],TreeLookup!$C$1:$DE$1,0))</f>
        <v>#N/A</v>
      </c>
      <c r="O62" s="11" t="s">
        <v>1903</v>
      </c>
    </row>
    <row r="63" spans="1:38" x14ac:dyDescent="0.25">
      <c r="A63" s="11" t="s">
        <v>4096</v>
      </c>
      <c r="B63" s="12" t="s">
        <v>7833</v>
      </c>
      <c r="C63" s="11">
        <v>500</v>
      </c>
      <c r="D63" s="11">
        <v>10000</v>
      </c>
      <c r="E63" s="12" t="s">
        <v>4097</v>
      </c>
      <c r="F63" s="11" t="s">
        <v>1284</v>
      </c>
      <c r="G63" s="11" t="s">
        <v>1381</v>
      </c>
      <c r="H63" s="11" t="s">
        <v>5091</v>
      </c>
      <c r="I63" s="11" t="s">
        <v>5091</v>
      </c>
      <c r="J63" s="14">
        <f>VLOOKUP(Table15[[#This Row],[TechRequired]],OldTree!A:B,2,0)</f>
        <v>4</v>
      </c>
      <c r="K63" s="14"/>
      <c r="L63" s="14"/>
      <c r="N63" s="11" t="e">
        <f>INDEX(TreeLookup!$C$1:$DE$21,MATCH(Table15[[#This Row],[CATEGORY]],TreeLookup!$C$1:$C$21,0),MATCH(Table15[[#This Row],[YEAR]],TreeLookup!$C$1:$DE$1,0))</f>
        <v>#N/A</v>
      </c>
      <c r="O63" s="11" t="s">
        <v>1903</v>
      </c>
    </row>
    <row r="64" spans="1:38" x14ac:dyDescent="0.25">
      <c r="A64" s="11" t="s">
        <v>1949</v>
      </c>
      <c r="B64" s="12" t="s">
        <v>7040</v>
      </c>
      <c r="C64" s="11">
        <v>500</v>
      </c>
      <c r="D64" s="11">
        <v>5000</v>
      </c>
      <c r="E64" s="12" t="s">
        <v>10140</v>
      </c>
      <c r="F64" s="11" t="s">
        <v>1287</v>
      </c>
      <c r="G64" s="11" t="s">
        <v>5246</v>
      </c>
      <c r="H64" s="11" t="s">
        <v>1903</v>
      </c>
      <c r="I64" s="11" t="s">
        <v>5091</v>
      </c>
      <c r="J64" s="14">
        <f>VLOOKUP(Table15[[#This Row],[TechRequired]],OldTree!A:B,2,0)</f>
        <v>3</v>
      </c>
      <c r="K64" s="22" t="s">
        <v>8944</v>
      </c>
      <c r="L64" s="14" t="s">
        <v>6811</v>
      </c>
      <c r="N64" s="11" t="str">
        <f>INDEX(TreeLookup!$C$1:$DE$21,MATCH(Table15[[#This Row],[CATEGORY]],TreeLookup!$C$1:$C$21,0),MATCH(Table15[[#This Row],[YEAR]],TreeLookup!$C$1:$DE$1,0))</f>
        <v>matureAvionics</v>
      </c>
      <c r="P64" s="13" t="s">
        <v>6842</v>
      </c>
      <c r="Q64" s="11" t="s">
        <v>6556</v>
      </c>
      <c r="S64" s="11">
        <v>1965</v>
      </c>
      <c r="W64" s="15"/>
    </row>
    <row r="65" spans="1:31" x14ac:dyDescent="0.25">
      <c r="A65" s="11" t="s">
        <v>2080</v>
      </c>
      <c r="B65" s="12" t="s">
        <v>7834</v>
      </c>
      <c r="C65" s="11">
        <v>1</v>
      </c>
      <c r="D65" s="11">
        <v>3200</v>
      </c>
      <c r="E65" s="12" t="s">
        <v>2081</v>
      </c>
      <c r="F65" s="11" t="s">
        <v>1341</v>
      </c>
      <c r="G65" s="11" t="s">
        <v>5487</v>
      </c>
      <c r="H65" s="11" t="s">
        <v>5091</v>
      </c>
      <c r="I65" s="11" t="s">
        <v>5091</v>
      </c>
      <c r="J65" s="14">
        <f>VLOOKUP(Table15[[#This Row],[TechRequired]],OldTree!A:B,2,0)</f>
        <v>7</v>
      </c>
      <c r="K65" s="14"/>
      <c r="L65" s="14"/>
      <c r="N65" s="11" t="e">
        <f>INDEX(TreeLookup!$C$1:$DE$21,MATCH(Table15[[#This Row],[CATEGORY]],TreeLookup!$C$1:$C$21,0),MATCH(Table15[[#This Row],[YEAR]],TreeLookup!$C$1:$DE$1,0))</f>
        <v>#N/A</v>
      </c>
      <c r="O65" s="11" t="s">
        <v>1903</v>
      </c>
      <c r="Q65" s="11"/>
    </row>
    <row r="66" spans="1:31" x14ac:dyDescent="0.25">
      <c r="A66" s="11" t="s">
        <v>2082</v>
      </c>
      <c r="B66" s="12" t="s">
        <v>7835</v>
      </c>
      <c r="C66" s="11">
        <v>1</v>
      </c>
      <c r="D66" s="11">
        <v>3200</v>
      </c>
      <c r="E66" s="12" t="s">
        <v>2083</v>
      </c>
      <c r="F66" s="11" t="s">
        <v>5486</v>
      </c>
      <c r="G66" s="11" t="s">
        <v>5487</v>
      </c>
      <c r="H66" s="11" t="s">
        <v>5091</v>
      </c>
      <c r="I66" s="11" t="s">
        <v>5091</v>
      </c>
      <c r="J66" s="14">
        <f>VLOOKUP(Table15[[#This Row],[TechRequired]],OldTree!A:B,2,0)</f>
        <v>8</v>
      </c>
      <c r="K66" s="14"/>
      <c r="L66" s="14"/>
      <c r="N66" s="11" t="e">
        <f>INDEX(TreeLookup!$C$1:$DE$21,MATCH(Table15[[#This Row],[CATEGORY]],TreeLookup!$C$1:$C$21,0),MATCH(Table15[[#This Row],[YEAR]],TreeLookup!$C$1:$DE$1,0))</f>
        <v>#N/A</v>
      </c>
      <c r="O66" s="11" t="s">
        <v>1903</v>
      </c>
      <c r="Q66" s="11"/>
    </row>
    <row r="67" spans="1:31" x14ac:dyDescent="0.25">
      <c r="A67" s="36" t="s">
        <v>9545</v>
      </c>
      <c r="B67" s="12" t="s">
        <v>9545</v>
      </c>
      <c r="C67" s="11">
        <v>550</v>
      </c>
      <c r="G67" s="21" t="s">
        <v>6059</v>
      </c>
      <c r="H67" s="21" t="s">
        <v>1903</v>
      </c>
      <c r="J67" s="16" t="e">
        <f>VLOOKUP(Table15[[#This Row],[TechRequired]],OldTree!A:B,2,0)</f>
        <v>#N/A</v>
      </c>
      <c r="K67" s="22" t="s">
        <v>8945</v>
      </c>
      <c r="L67" s="16"/>
      <c r="N67" s="17" t="str">
        <f>INDEX(TreeLookup!$C$1:$DE$21,MATCH(Table15[[#This Row],[CATEGORY]],TreeLookup!$C$1:$C$21,0),MATCH(Table15[[#This Row],[YEAR]],TreeLookup!$C$1:$DE$1,0))</f>
        <v>rocketryTesting</v>
      </c>
      <c r="R67" s="21" t="s">
        <v>4390</v>
      </c>
      <c r="S67" s="21" t="s">
        <v>8971</v>
      </c>
      <c r="T67" s="21"/>
    </row>
    <row r="68" spans="1:31" x14ac:dyDescent="0.25">
      <c r="A68" s="11" t="s">
        <v>1042</v>
      </c>
      <c r="B68" s="12" t="s">
        <v>4390</v>
      </c>
      <c r="C68" s="11">
        <v>150</v>
      </c>
      <c r="D68" s="11">
        <v>3000</v>
      </c>
      <c r="E68" s="12" t="s">
        <v>4391</v>
      </c>
      <c r="F68" s="11" t="s">
        <v>1372</v>
      </c>
      <c r="G68" s="11" t="s">
        <v>1384</v>
      </c>
      <c r="H68" s="11" t="s">
        <v>1903</v>
      </c>
      <c r="I68" s="11" t="s">
        <v>1903</v>
      </c>
      <c r="J68" s="14">
        <f>VLOOKUP(Table15[[#This Row],[TechRequired]],OldTree!A:B,2,0)</f>
        <v>0</v>
      </c>
      <c r="K68" s="22" t="s">
        <v>8945</v>
      </c>
      <c r="L68" s="14" t="s">
        <v>8674</v>
      </c>
      <c r="M68" s="14">
        <v>0</v>
      </c>
      <c r="N68" s="11" t="str">
        <f>INDEX(TreeLookup!$C$1:$DE$21,MATCH(Table15[[#This Row],[CATEGORY]],TreeLookup!$C$1:$C$21,0),MATCH(Table15[[#This Row],[YEAR]],TreeLookup!$C$1:$DE$1,0))</f>
        <v>start</v>
      </c>
      <c r="P68" s="13" t="s">
        <v>6843</v>
      </c>
      <c r="Q68" s="11"/>
      <c r="R68" s="21" t="s">
        <v>4390</v>
      </c>
      <c r="S68" s="21">
        <v>0</v>
      </c>
      <c r="T68" s="21"/>
      <c r="W68" s="15"/>
      <c r="Y68" s="11" t="s">
        <v>10935</v>
      </c>
      <c r="AD68" s="11" t="s">
        <v>11286</v>
      </c>
    </row>
    <row r="69" spans="1:31" x14ac:dyDescent="0.25">
      <c r="A69" s="11" t="s">
        <v>1043</v>
      </c>
      <c r="B69" s="12" t="s">
        <v>4390</v>
      </c>
      <c r="C69" s="11">
        <v>150</v>
      </c>
      <c r="D69" s="11">
        <v>3000</v>
      </c>
      <c r="E69" s="12" t="s">
        <v>4391</v>
      </c>
      <c r="F69" s="11" t="s">
        <v>1372</v>
      </c>
      <c r="G69" s="11" t="s">
        <v>1384</v>
      </c>
      <c r="H69" s="11" t="s">
        <v>1903</v>
      </c>
      <c r="I69" s="11" t="s">
        <v>1903</v>
      </c>
      <c r="J69" s="14">
        <f>VLOOKUP(Table15[[#This Row],[TechRequired]],OldTree!A:B,2,0)</f>
        <v>0</v>
      </c>
      <c r="K69" s="22" t="s">
        <v>8945</v>
      </c>
      <c r="L69" s="14" t="s">
        <v>8674</v>
      </c>
      <c r="M69" s="14">
        <v>0</v>
      </c>
      <c r="N69" s="11" t="str">
        <f>INDEX(TreeLookup!$C$1:$DE$21,MATCH(Table15[[#This Row],[CATEGORY]],TreeLookup!$C$1:$C$21,0),MATCH(Table15[[#This Row],[YEAR]],TreeLookup!$C$1:$DE$1,0))</f>
        <v>start</v>
      </c>
      <c r="P69" s="13" t="s">
        <v>6843</v>
      </c>
      <c r="Q69" s="11"/>
      <c r="R69" s="21" t="s">
        <v>4390</v>
      </c>
      <c r="S69" s="21">
        <v>0</v>
      </c>
      <c r="T69" s="21"/>
      <c r="W69" s="15"/>
      <c r="Y69" s="11" t="s">
        <v>10935</v>
      </c>
      <c r="AD69" s="11" t="s">
        <v>11286</v>
      </c>
    </row>
    <row r="70" spans="1:31" x14ac:dyDescent="0.25">
      <c r="A70" s="11" t="s">
        <v>1044</v>
      </c>
      <c r="B70" s="12" t="s">
        <v>4392</v>
      </c>
      <c r="C70" s="11">
        <v>5</v>
      </c>
      <c r="D70" s="11">
        <v>100</v>
      </c>
      <c r="E70" s="12" t="s">
        <v>4393</v>
      </c>
      <c r="F70" s="11" t="s">
        <v>1372</v>
      </c>
      <c r="G70" s="11" t="s">
        <v>1384</v>
      </c>
      <c r="H70" s="11" t="s">
        <v>1903</v>
      </c>
      <c r="I70" s="11" t="s">
        <v>1903</v>
      </c>
      <c r="J70" s="14">
        <f>VLOOKUP(Table15[[#This Row],[TechRequired]],OldTree!A:B,2,0)</f>
        <v>0</v>
      </c>
      <c r="K70" s="22" t="s">
        <v>6812</v>
      </c>
      <c r="L70" s="14"/>
      <c r="M70" s="14">
        <v>0</v>
      </c>
      <c r="N70" s="11" t="str">
        <f>INDEX(TreeLookup!$C$1:$DE$21,MATCH(Table15[[#This Row],[CATEGORY]],TreeLookup!$C$1:$C$21,0),MATCH(Table15[[#This Row],[YEAR]],TreeLookup!$C$1:$DE$1,0))</f>
        <v>start</v>
      </c>
      <c r="P70" s="13" t="s">
        <v>6843</v>
      </c>
      <c r="Q70" s="11"/>
      <c r="S70" s="21">
        <v>0</v>
      </c>
      <c r="T70" s="21"/>
      <c r="W70" s="15"/>
    </row>
    <row r="71" spans="1:31" x14ac:dyDescent="0.25">
      <c r="A71" s="11" t="s">
        <v>1041</v>
      </c>
      <c r="B71" s="12" t="s">
        <v>4388</v>
      </c>
      <c r="C71" s="11">
        <v>300</v>
      </c>
      <c r="D71" s="11">
        <v>6000</v>
      </c>
      <c r="E71" s="12" t="s">
        <v>4389</v>
      </c>
      <c r="F71" s="11" t="s">
        <v>1372</v>
      </c>
      <c r="G71" s="11" t="s">
        <v>1384</v>
      </c>
      <c r="H71" s="11" t="s">
        <v>1903</v>
      </c>
      <c r="I71" s="11" t="s">
        <v>1903</v>
      </c>
      <c r="J71" s="14">
        <f>VLOOKUP(Table15[[#This Row],[TechRequired]],OldTree!A:B,2,0)</f>
        <v>0</v>
      </c>
      <c r="K71" s="22" t="s">
        <v>8944</v>
      </c>
      <c r="L71" s="14"/>
      <c r="M71" s="14">
        <v>0</v>
      </c>
      <c r="N71" s="11" t="str">
        <f>INDEX(TreeLookup!$C$1:$DE$21,MATCH(Table15[[#This Row],[CATEGORY]],TreeLookup!$C$1:$C$21,0),MATCH(Table15[[#This Row],[YEAR]],TreeLookup!$C$1:$DE$1,0))</f>
        <v>start</v>
      </c>
      <c r="P71" s="13" t="s">
        <v>6843</v>
      </c>
      <c r="Q71" s="11"/>
      <c r="S71" s="21">
        <v>0</v>
      </c>
      <c r="T71" s="21"/>
      <c r="W71" s="15"/>
      <c r="Z71" s="11" t="s">
        <v>11286</v>
      </c>
    </row>
    <row r="72" spans="1:31" x14ac:dyDescent="0.25">
      <c r="A72" s="11" t="s">
        <v>1040</v>
      </c>
      <c r="B72" s="12" t="s">
        <v>4386</v>
      </c>
      <c r="C72" s="11">
        <v>30</v>
      </c>
      <c r="D72" s="11">
        <v>600</v>
      </c>
      <c r="E72" s="12" t="s">
        <v>4387</v>
      </c>
      <c r="F72" s="11" t="s">
        <v>1372</v>
      </c>
      <c r="G72" s="11" t="s">
        <v>1384</v>
      </c>
      <c r="H72" s="11" t="s">
        <v>1903</v>
      </c>
      <c r="I72" s="11" t="s">
        <v>1903</v>
      </c>
      <c r="J72" s="14">
        <f>VLOOKUP(Table15[[#This Row],[TechRequired]],OldTree!A:B,2,0)</f>
        <v>0</v>
      </c>
      <c r="K72" s="22" t="s">
        <v>6012</v>
      </c>
      <c r="L72" s="14"/>
      <c r="M72" s="14">
        <v>0</v>
      </c>
      <c r="N72" s="11" t="str">
        <f>INDEX(TreeLookup!$C$1:$DE$21,MATCH(Table15[[#This Row],[CATEGORY]],TreeLookup!$C$1:$C$21,0),MATCH(Table15[[#This Row],[YEAR]],TreeLookup!$C$1:$DE$1,0))</f>
        <v>start</v>
      </c>
      <c r="P72" s="13" t="s">
        <v>6843</v>
      </c>
      <c r="Q72" s="21" t="s">
        <v>6073</v>
      </c>
      <c r="S72" s="21">
        <v>0</v>
      </c>
      <c r="T72" s="21"/>
      <c r="W72" s="15"/>
    </row>
    <row r="73" spans="1:31" x14ac:dyDescent="0.25">
      <c r="A73" s="11" t="s">
        <v>1045</v>
      </c>
      <c r="B73" s="12" t="s">
        <v>4394</v>
      </c>
      <c r="C73" s="11">
        <v>30</v>
      </c>
      <c r="D73" s="11">
        <v>600</v>
      </c>
      <c r="E73" s="12" t="s">
        <v>4395</v>
      </c>
      <c r="F73" s="11" t="s">
        <v>1372</v>
      </c>
      <c r="G73" s="11" t="s">
        <v>1384</v>
      </c>
      <c r="H73" s="11" t="s">
        <v>1903</v>
      </c>
      <c r="I73" s="11" t="s">
        <v>1903</v>
      </c>
      <c r="J73" s="14">
        <f>VLOOKUP(Table15[[#This Row],[TechRequired]],OldTree!A:B,2,0)</f>
        <v>0</v>
      </c>
      <c r="K73" s="22" t="s">
        <v>6012</v>
      </c>
      <c r="L73" s="14"/>
      <c r="M73" s="14">
        <v>0</v>
      </c>
      <c r="N73" s="11" t="str">
        <f>INDEX(TreeLookup!$C$1:$DE$21,MATCH(Table15[[#This Row],[CATEGORY]],TreeLookup!$C$1:$C$21,0),MATCH(Table15[[#This Row],[YEAR]],TreeLookup!$C$1:$DE$1,0))</f>
        <v>start</v>
      </c>
      <c r="P73" s="13" t="s">
        <v>6843</v>
      </c>
      <c r="Q73" s="21" t="s">
        <v>6073</v>
      </c>
      <c r="S73" s="21">
        <v>0</v>
      </c>
      <c r="T73" s="21"/>
      <c r="W73" s="15"/>
    </row>
    <row r="74" spans="1:31" x14ac:dyDescent="0.25">
      <c r="A74" s="37" t="s">
        <v>6061</v>
      </c>
      <c r="B74" s="12" t="s">
        <v>6061</v>
      </c>
      <c r="F74" s="11" t="s">
        <v>1300</v>
      </c>
      <c r="G74" s="11" t="s">
        <v>6059</v>
      </c>
      <c r="H74" s="11" t="s">
        <v>1903</v>
      </c>
      <c r="J74" s="16">
        <f>VLOOKUP(Table15[[#This Row],[TechRequired]],OldTree!A:B,2,0)</f>
        <v>1</v>
      </c>
      <c r="K74" s="22" t="s">
        <v>8945</v>
      </c>
      <c r="L74" s="16"/>
      <c r="N74" s="11" t="str">
        <f>INDEX(TreeLookup!$C$1:$DE$21,MATCH(Table15[[#This Row],[CATEGORY]],TreeLookup!$C$1:$C$21,0),MATCH(Table15[[#This Row],[YEAR]],TreeLookup!$C$1:$DE$1,0))</f>
        <v>basicRocketryRP0</v>
      </c>
      <c r="Q74" s="21" t="s">
        <v>3458</v>
      </c>
      <c r="R74" s="11" t="s">
        <v>3458</v>
      </c>
      <c r="S74" s="11">
        <v>1952</v>
      </c>
    </row>
    <row r="75" spans="1:31" x14ac:dyDescent="0.25">
      <c r="A75" s="12" t="s">
        <v>6058</v>
      </c>
      <c r="B75" s="12" t="s">
        <v>6058</v>
      </c>
      <c r="F75" s="11" t="s">
        <v>1372</v>
      </c>
      <c r="G75" s="11" t="s">
        <v>6059</v>
      </c>
      <c r="H75" s="11" t="s">
        <v>1903</v>
      </c>
      <c r="J75" s="16">
        <f>VLOOKUP(Table15[[#This Row],[TechRequired]],OldTree!A:B,2,0)</f>
        <v>0</v>
      </c>
      <c r="K75" s="23" t="s">
        <v>8945</v>
      </c>
      <c r="L75" s="16"/>
      <c r="N75" s="11" t="str">
        <f>INDEX(TreeLookup!$C$1:$DE$21,MATCH(Table15[[#This Row],[CATEGORY]],TreeLookup!$C$1:$C$21,0),MATCH(Table15[[#This Row],[YEAR]],TreeLookup!$C$1:$DE$1,0))</f>
        <v>start</v>
      </c>
      <c r="Q75" s="11" t="s">
        <v>6058</v>
      </c>
      <c r="R75" s="11" t="s">
        <v>3458</v>
      </c>
      <c r="S75" s="11">
        <v>0</v>
      </c>
    </row>
    <row r="76" spans="1:31" x14ac:dyDescent="0.25">
      <c r="A76" s="11" t="s">
        <v>284</v>
      </c>
      <c r="B76" s="12" t="s">
        <v>4963</v>
      </c>
      <c r="C76" s="11">
        <v>5</v>
      </c>
      <c r="D76" s="11">
        <v>100</v>
      </c>
      <c r="E76" s="12" t="s">
        <v>4964</v>
      </c>
      <c r="F76" s="11" t="s">
        <v>1300</v>
      </c>
      <c r="G76" s="11" t="s">
        <v>1380</v>
      </c>
      <c r="H76" s="11" t="s">
        <v>1903</v>
      </c>
      <c r="I76" s="11" t="s">
        <v>1903</v>
      </c>
      <c r="J76" s="14">
        <f>VLOOKUP(Table15[[#This Row],[TechRequired]],OldTree!A:B,2,0)</f>
        <v>1</v>
      </c>
      <c r="K76" s="22" t="s">
        <v>8945</v>
      </c>
      <c r="L76" s="14" t="s">
        <v>8876</v>
      </c>
      <c r="N76" s="11" t="str">
        <f>INDEX(TreeLookup!$C$1:$DE$21,MATCH(Table15[[#This Row],[CATEGORY]],TreeLookup!$C$1:$C$21,0),MATCH(Table15[[#This Row],[YEAR]],TreeLookup!$C$1:$DE$1,0))</f>
        <v>basicRocketryRP0</v>
      </c>
      <c r="P76" s="13" t="s">
        <v>6843</v>
      </c>
      <c r="Q76" s="21" t="s">
        <v>6259</v>
      </c>
      <c r="S76" s="11">
        <v>1955</v>
      </c>
      <c r="W76" s="15"/>
      <c r="AD76" s="11" t="s">
        <v>11286</v>
      </c>
    </row>
    <row r="77" spans="1:31" x14ac:dyDescent="0.25">
      <c r="A77" s="37" t="s">
        <v>6060</v>
      </c>
      <c r="B77" s="12" t="s">
        <v>6060</v>
      </c>
      <c r="F77" s="11" t="s">
        <v>1300</v>
      </c>
      <c r="G77" s="11" t="s">
        <v>6059</v>
      </c>
      <c r="H77" s="11" t="s">
        <v>1903</v>
      </c>
      <c r="J77" s="16">
        <f>VLOOKUP(Table15[[#This Row],[TechRequired]],OldTree!A:B,2,0)</f>
        <v>1</v>
      </c>
      <c r="K77" s="22" t="s">
        <v>8945</v>
      </c>
      <c r="L77" s="16"/>
      <c r="N77" s="11" t="str">
        <f>INDEX(TreeLookup!$C$1:$DE$21,MATCH(Table15[[#This Row],[CATEGORY]],TreeLookup!$C$1:$C$21,0),MATCH(Table15[[#This Row],[YEAR]],TreeLookup!$C$1:$DE$1,0))</f>
        <v>rocketryTesting</v>
      </c>
      <c r="Q77" s="21" t="s">
        <v>3458</v>
      </c>
      <c r="R77" s="11" t="s">
        <v>3458</v>
      </c>
      <c r="S77" s="21" t="s">
        <v>8971</v>
      </c>
      <c r="T77" s="21"/>
    </row>
    <row r="78" spans="1:31" x14ac:dyDescent="0.25">
      <c r="A78" s="11" t="s">
        <v>324</v>
      </c>
      <c r="B78" s="12" t="s">
        <v>2843</v>
      </c>
      <c r="C78" s="11">
        <v>170</v>
      </c>
      <c r="D78" s="11">
        <v>3400</v>
      </c>
      <c r="E78" s="12" t="s">
        <v>2844</v>
      </c>
      <c r="F78" s="11" t="s">
        <v>1302</v>
      </c>
      <c r="G78" s="11" t="s">
        <v>1912</v>
      </c>
      <c r="H78" s="11" t="s">
        <v>1903</v>
      </c>
      <c r="I78" s="11" t="s">
        <v>1903</v>
      </c>
      <c r="J78" s="14">
        <f>VLOOKUP(Table15[[#This Row],[TechRequired]],OldTree!A:B,2,0)</f>
        <v>2</v>
      </c>
      <c r="K78" s="22" t="s">
        <v>8953</v>
      </c>
      <c r="L78" s="14" t="s">
        <v>8882</v>
      </c>
      <c r="N78" s="11" t="str">
        <f>INDEX(TreeLookup!$C$1:$DE$21,MATCH(Table15[[#This Row],[CATEGORY]],TreeLookup!$C$1:$C$21,0),MATCH(Table15[[#This Row],[YEAR]],TreeLookup!$C$1:$DE$1,0))</f>
        <v>solids1964</v>
      </c>
      <c r="P78" s="13" t="s">
        <v>6843</v>
      </c>
      <c r="Q78" s="11" t="s">
        <v>3508</v>
      </c>
      <c r="S78" s="11">
        <v>1964</v>
      </c>
      <c r="W78" s="15"/>
      <c r="AE78" s="11" t="s">
        <v>11286</v>
      </c>
    </row>
    <row r="79" spans="1:31" x14ac:dyDescent="0.25">
      <c r="A79" s="11" t="s">
        <v>9673</v>
      </c>
      <c r="B79" s="24" t="s">
        <v>6521</v>
      </c>
      <c r="C79" s="11">
        <v>200</v>
      </c>
      <c r="D79" s="11">
        <v>500</v>
      </c>
      <c r="E79" s="12" t="s">
        <v>9674</v>
      </c>
      <c r="F79" s="21" t="s">
        <v>1329</v>
      </c>
      <c r="G79" s="21" t="s">
        <v>9621</v>
      </c>
      <c r="H79" s="21" t="s">
        <v>1903</v>
      </c>
      <c r="I79" s="21" t="s">
        <v>5091</v>
      </c>
      <c r="J79" s="16">
        <f>VLOOKUP(Table15[[#This Row],[TechRequired]],OldTree!A:B,2,0)</f>
        <v>4</v>
      </c>
      <c r="K79" s="38" t="s">
        <v>6012</v>
      </c>
      <c r="L79" s="23" t="s">
        <v>8646</v>
      </c>
      <c r="N79" s="17" t="str">
        <f>INDEX(TreeLookup!$C$1:$DE$21,MATCH(Table15[[#This Row],[CATEGORY]],TreeLookup!$C$1:$C$21,0),MATCH(Table15[[#This Row],[YEAR]],TreeLookup!$C$1:$DE$1,0))</f>
        <v>materialsScienceSatellite</v>
      </c>
      <c r="O79" s="21"/>
      <c r="P79" s="25" t="s">
        <v>6842</v>
      </c>
      <c r="Q79" s="24" t="s">
        <v>6582</v>
      </c>
      <c r="S79" s="11">
        <v>1958</v>
      </c>
    </row>
    <row r="80" spans="1:31" x14ac:dyDescent="0.25">
      <c r="A80" s="11" t="s">
        <v>377</v>
      </c>
      <c r="B80" s="12" t="s">
        <v>3321</v>
      </c>
      <c r="C80" s="11">
        <v>100</v>
      </c>
      <c r="D80" s="11">
        <v>4000</v>
      </c>
      <c r="E80" s="12" t="s">
        <v>3322</v>
      </c>
      <c r="F80" s="11" t="s">
        <v>1306</v>
      </c>
      <c r="G80" s="21" t="s">
        <v>11292</v>
      </c>
      <c r="H80" s="11" t="s">
        <v>1903</v>
      </c>
      <c r="I80" s="11" t="s">
        <v>1903</v>
      </c>
      <c r="J80" s="14">
        <f>VLOOKUP(Table15[[#This Row],[TechRequired]],OldTree!A:B,2,0)</f>
        <v>1</v>
      </c>
      <c r="K80" s="22" t="s">
        <v>8944</v>
      </c>
      <c r="L80" s="14" t="s">
        <v>6808</v>
      </c>
      <c r="N80" s="11" t="str">
        <f>INDEX(TreeLookup!$C$1:$DE$21,MATCH(Table15[[#This Row],[CATEGORY]],TreeLookup!$C$1:$C$21,0),MATCH(Table15[[#This Row],[YEAR]],TreeLookup!$C$1:$DE$1,0))</f>
        <v>earlyAvionics</v>
      </c>
      <c r="P80" s="13" t="s">
        <v>6843</v>
      </c>
      <c r="Q80" s="11" t="s">
        <v>6521</v>
      </c>
      <c r="S80" s="11">
        <v>1958</v>
      </c>
      <c r="W80" s="15"/>
      <c r="Z80" s="11" t="s">
        <v>11286</v>
      </c>
    </row>
    <row r="81" spans="1:31" x14ac:dyDescent="0.25">
      <c r="A81" s="11" t="s">
        <v>2866</v>
      </c>
      <c r="B81" s="12" t="s">
        <v>6942</v>
      </c>
      <c r="C81" s="11">
        <v>2000</v>
      </c>
      <c r="D81" s="11">
        <v>1800</v>
      </c>
      <c r="E81" s="12" t="s">
        <v>10017</v>
      </c>
      <c r="F81" s="11" t="s">
        <v>1300</v>
      </c>
      <c r="G81" s="11" t="s">
        <v>1912</v>
      </c>
      <c r="H81" s="11" t="s">
        <v>1903</v>
      </c>
      <c r="I81" s="11" t="s">
        <v>5091</v>
      </c>
      <c r="J81" s="14">
        <f>VLOOKUP(Table15[[#This Row],[TechRequired]],OldTree!A:B,2,0)</f>
        <v>1</v>
      </c>
      <c r="K81" s="22" t="s">
        <v>6012</v>
      </c>
      <c r="L81" s="14" t="s">
        <v>8646</v>
      </c>
      <c r="N81" s="11" t="str">
        <f>INDEX(TreeLookup!$C$1:$DE$21,MATCH(Table15[[#This Row],[CATEGORY]],TreeLookup!$C$1:$C$21,0),MATCH(Table15[[#This Row],[YEAR]],TreeLookup!$C$1:$DE$1,0))</f>
        <v>materialsScienceSatellite</v>
      </c>
      <c r="P81" s="13" t="s">
        <v>6842</v>
      </c>
      <c r="Q81" s="11" t="s">
        <v>6521</v>
      </c>
      <c r="S81" s="11">
        <v>1958</v>
      </c>
      <c r="W81" s="15"/>
    </row>
    <row r="82" spans="1:31" x14ac:dyDescent="0.25">
      <c r="A82" s="11" t="s">
        <v>2867</v>
      </c>
      <c r="B82" s="12" t="s">
        <v>6943</v>
      </c>
      <c r="C82" s="11">
        <v>2000</v>
      </c>
      <c r="D82" s="11">
        <v>1800</v>
      </c>
      <c r="E82" s="12" t="s">
        <v>10039</v>
      </c>
      <c r="F82" s="11" t="s">
        <v>1300</v>
      </c>
      <c r="G82" s="11" t="s">
        <v>1912</v>
      </c>
      <c r="H82" s="11" t="s">
        <v>1903</v>
      </c>
      <c r="I82" s="11" t="s">
        <v>5091</v>
      </c>
      <c r="J82" s="14">
        <f>VLOOKUP(Table15[[#This Row],[TechRequired]],OldTree!A:B,2,0)</f>
        <v>1</v>
      </c>
      <c r="K82" s="22" t="s">
        <v>6012</v>
      </c>
      <c r="L82" s="14" t="s">
        <v>8646</v>
      </c>
      <c r="N82" s="11" t="str">
        <f>INDEX(TreeLookup!$C$1:$DE$21,MATCH(Table15[[#This Row],[CATEGORY]],TreeLookup!$C$1:$C$21,0),MATCH(Table15[[#This Row],[YEAR]],TreeLookup!$C$1:$DE$1,0))</f>
        <v>materialsScienceSatellite</v>
      </c>
      <c r="P82" s="13" t="s">
        <v>6842</v>
      </c>
      <c r="Q82" s="11" t="s">
        <v>6557</v>
      </c>
      <c r="S82" s="11">
        <v>1959</v>
      </c>
      <c r="W82" s="15"/>
    </row>
    <row r="83" spans="1:31" x14ac:dyDescent="0.25">
      <c r="A83" s="11" t="s">
        <v>2869</v>
      </c>
      <c r="B83" s="12" t="s">
        <v>6992</v>
      </c>
      <c r="C83" s="11">
        <v>2000</v>
      </c>
      <c r="D83" s="11">
        <v>1800</v>
      </c>
      <c r="E83" s="12" t="s">
        <v>10065</v>
      </c>
      <c r="F83" s="11" t="s">
        <v>1300</v>
      </c>
      <c r="G83" s="11" t="s">
        <v>1912</v>
      </c>
      <c r="H83" s="11" t="s">
        <v>1903</v>
      </c>
      <c r="I83" s="11" t="s">
        <v>5091</v>
      </c>
      <c r="J83" s="14">
        <f>VLOOKUP(Table15[[#This Row],[TechRequired]],OldTree!A:B,2,0)</f>
        <v>1</v>
      </c>
      <c r="K83" s="22" t="s">
        <v>6012</v>
      </c>
      <c r="L83" s="14" t="s">
        <v>8646</v>
      </c>
      <c r="N83" s="11" t="str">
        <f>INDEX(TreeLookup!$C$1:$DE$21,MATCH(Table15[[#This Row],[CATEGORY]],TreeLookup!$C$1:$C$21,0),MATCH(Table15[[#This Row],[YEAR]],TreeLookup!$C$1:$DE$1,0))</f>
        <v>materialsScienceHuman</v>
      </c>
      <c r="P83" s="13" t="s">
        <v>6842</v>
      </c>
      <c r="Q83" s="11" t="s">
        <v>6558</v>
      </c>
      <c r="S83" s="11">
        <v>1961</v>
      </c>
      <c r="W83" s="15"/>
    </row>
    <row r="84" spans="1:31" x14ac:dyDescent="0.25">
      <c r="A84" s="11" t="s">
        <v>9671</v>
      </c>
      <c r="B84" s="12" t="s">
        <v>6558</v>
      </c>
      <c r="C84" s="11">
        <v>2000</v>
      </c>
      <c r="D84" s="11">
        <v>1800</v>
      </c>
      <c r="E84" s="12" t="s">
        <v>9672</v>
      </c>
      <c r="F84" s="21" t="s">
        <v>1300</v>
      </c>
      <c r="G84" s="21" t="s">
        <v>9621</v>
      </c>
      <c r="H84" s="21" t="s">
        <v>1903</v>
      </c>
      <c r="I84" s="21" t="s">
        <v>9576</v>
      </c>
      <c r="J84" s="16">
        <f>VLOOKUP(Table15[[#This Row],[TechRequired]],OldTree!A:B,2,0)</f>
        <v>1</v>
      </c>
      <c r="K84" s="38" t="s">
        <v>6012</v>
      </c>
      <c r="L84" s="23" t="s">
        <v>8646</v>
      </c>
      <c r="N84" s="17" t="str">
        <f>INDEX(TreeLookup!$C$1:$DE$21,MATCH(Table15[[#This Row],[CATEGORY]],TreeLookup!$C$1:$C$21,0),MATCH(Table15[[#This Row],[YEAR]],TreeLookup!$C$1:$DE$1,0))</f>
        <v>materialsScienceHuman</v>
      </c>
      <c r="O84" s="21"/>
      <c r="P84" s="25" t="s">
        <v>6842</v>
      </c>
      <c r="Q84" s="24" t="s">
        <v>6558</v>
      </c>
      <c r="S84" s="11">
        <v>1961</v>
      </c>
    </row>
    <row r="85" spans="1:31" x14ac:dyDescent="0.25">
      <c r="A85" s="11" t="s">
        <v>206</v>
      </c>
      <c r="B85" s="12" t="s">
        <v>3269</v>
      </c>
      <c r="C85" s="11">
        <v>10</v>
      </c>
      <c r="D85" s="11">
        <v>200</v>
      </c>
      <c r="E85" s="12" t="s">
        <v>3270</v>
      </c>
      <c r="F85" s="11" t="s">
        <v>1294</v>
      </c>
      <c r="G85" s="21" t="s">
        <v>11292</v>
      </c>
      <c r="H85" s="11" t="s">
        <v>1903</v>
      </c>
      <c r="I85" s="11" t="s">
        <v>1903</v>
      </c>
      <c r="J85" s="14">
        <f>VLOOKUP(Table15[[#This Row],[TechRequired]],OldTree!A:B,2,0)</f>
        <v>1</v>
      </c>
      <c r="K85" s="22" t="s">
        <v>6014</v>
      </c>
      <c r="L85" s="14" t="s">
        <v>8667</v>
      </c>
      <c r="M85" s="14">
        <v>1</v>
      </c>
      <c r="N85" s="11" t="str">
        <f>INDEX(TreeLookup!$C$1:$DE$21,MATCH(Table15[[#This Row],[CATEGORY]],TreeLookup!$C$1:$C$21,0),MATCH(Table15[[#This Row],[YEAR]],TreeLookup!$C$1:$DE$1,0))</f>
        <v>matureSupersonic</v>
      </c>
      <c r="P85" s="13" t="s">
        <v>6843</v>
      </c>
      <c r="S85" s="11">
        <v>1952</v>
      </c>
      <c r="W85" s="15"/>
    </row>
    <row r="86" spans="1:31" x14ac:dyDescent="0.25">
      <c r="A86" s="11" t="s">
        <v>1461</v>
      </c>
      <c r="B86" s="12" t="s">
        <v>7655</v>
      </c>
      <c r="C86" s="11">
        <v>7350</v>
      </c>
      <c r="D86" s="11">
        <v>44100</v>
      </c>
      <c r="E86" s="12" t="s">
        <v>10653</v>
      </c>
      <c r="F86" s="11" t="s">
        <v>1326</v>
      </c>
      <c r="G86" s="11" t="s">
        <v>5218</v>
      </c>
      <c r="H86" s="11" t="s">
        <v>1903</v>
      </c>
      <c r="I86" s="11" t="s">
        <v>5091</v>
      </c>
      <c r="J86" s="14">
        <f>VLOOKUP(Table15[[#This Row],[TechRequired]],OldTree!A:B,2,0)</f>
        <v>5</v>
      </c>
      <c r="K86" s="22" t="s">
        <v>8953</v>
      </c>
      <c r="L86" s="14" t="s">
        <v>8675</v>
      </c>
      <c r="N86" s="11" t="str">
        <f>INDEX(TreeLookup!$C$1:$DE$21,MATCH(Table15[[#This Row],[CATEGORY]],TreeLookup!$C$1:$C$21,0),MATCH(Table15[[#This Row],[YEAR]],TreeLookup!$C$1:$DE$1,0))</f>
        <v>solids2009</v>
      </c>
      <c r="P86" s="13" t="s">
        <v>6842</v>
      </c>
      <c r="Q86" s="11" t="s">
        <v>6083</v>
      </c>
      <c r="R86" s="21" t="s">
        <v>6082</v>
      </c>
      <c r="S86" s="11">
        <v>2018</v>
      </c>
      <c r="W86" s="15"/>
      <c r="AE86" s="11" t="s">
        <v>11286</v>
      </c>
    </row>
    <row r="87" spans="1:31" x14ac:dyDescent="0.25">
      <c r="A87" s="11" t="s">
        <v>1036</v>
      </c>
      <c r="B87" s="12" t="s">
        <v>3230</v>
      </c>
      <c r="C87" s="11">
        <v>20</v>
      </c>
      <c r="D87" s="11">
        <v>400</v>
      </c>
      <c r="E87" s="12" t="s">
        <v>3231</v>
      </c>
      <c r="F87" s="11" t="s">
        <v>1372</v>
      </c>
      <c r="G87" s="21" t="s">
        <v>11292</v>
      </c>
      <c r="H87" s="11" t="s">
        <v>1903</v>
      </c>
      <c r="I87" s="11" t="s">
        <v>1903</v>
      </c>
      <c r="J87" s="14">
        <f>VLOOKUP(Table15[[#This Row],[TechRequired]],OldTree!A:B,2,0)</f>
        <v>0</v>
      </c>
      <c r="K87" s="22" t="s">
        <v>6014</v>
      </c>
      <c r="L87" s="14"/>
      <c r="M87" s="14">
        <v>1</v>
      </c>
      <c r="N87" s="11" t="str">
        <f>INDEX(TreeLookup!$C$1:$DE$21,MATCH(Table15[[#This Row],[CATEGORY]],TreeLookup!$C$1:$C$21,0),MATCH(Table15[[#This Row],[YEAR]],TreeLookup!$C$1:$DE$1,0))</f>
        <v>advancedJetEngines</v>
      </c>
      <c r="P87" s="13" t="s">
        <v>6843</v>
      </c>
      <c r="Q87" s="11"/>
      <c r="S87" s="11">
        <v>1964</v>
      </c>
      <c r="U87" s="21" t="s">
        <v>9004</v>
      </c>
      <c r="W87" s="15"/>
    </row>
    <row r="88" spans="1:31" x14ac:dyDescent="0.25">
      <c r="A88" s="11" t="s">
        <v>36</v>
      </c>
      <c r="B88" s="12" t="s">
        <v>3707</v>
      </c>
      <c r="C88" s="11">
        <v>200</v>
      </c>
      <c r="D88" s="11">
        <v>4000</v>
      </c>
      <c r="E88" s="12" t="s">
        <v>3708</v>
      </c>
      <c r="F88" s="11" t="s">
        <v>1279</v>
      </c>
      <c r="G88" s="21" t="s">
        <v>11292</v>
      </c>
      <c r="H88" s="11" t="s">
        <v>1903</v>
      </c>
      <c r="I88" s="11" t="s">
        <v>1903</v>
      </c>
      <c r="J88" s="14">
        <f>VLOOKUP(Table15[[#This Row],[TechRequired]],OldTree!A:B,2,0)</f>
        <v>5</v>
      </c>
      <c r="K88" s="22" t="s">
        <v>6812</v>
      </c>
      <c r="L88" s="14" t="s">
        <v>6809</v>
      </c>
      <c r="M88" s="14">
        <v>7</v>
      </c>
      <c r="N88" s="11" t="str">
        <f>INDEX(TreeLookup!$C$1:$DE$21,MATCH(Table15[[#This Row],[CATEGORY]],TreeLookup!$C$1:$C$21,0),MATCH(Table15[[#This Row],[YEAR]],TreeLookup!$C$1:$DE$1,0))</f>
        <v>spaceStationControl</v>
      </c>
      <c r="P88" s="13" t="s">
        <v>6843</v>
      </c>
      <c r="Q88" s="11"/>
      <c r="S88" s="11">
        <v>1972</v>
      </c>
      <c r="W88" s="15"/>
    </row>
    <row r="89" spans="1:31" x14ac:dyDescent="0.25">
      <c r="A89" s="11" t="s">
        <v>824</v>
      </c>
      <c r="B89" s="12" t="s">
        <v>3336</v>
      </c>
      <c r="C89" s="11">
        <v>5000</v>
      </c>
      <c r="D89" s="11">
        <v>100000</v>
      </c>
      <c r="E89" s="12" t="s">
        <v>3337</v>
      </c>
      <c r="F89" s="11" t="s">
        <v>1365</v>
      </c>
      <c r="G89" s="21" t="s">
        <v>11292</v>
      </c>
      <c r="H89" s="11" t="s">
        <v>1903</v>
      </c>
      <c r="I89" s="11" t="s">
        <v>1903</v>
      </c>
      <c r="J89" s="14">
        <f>VLOOKUP(Table15[[#This Row],[TechRequired]],OldTree!A:B,2,0)</f>
        <v>5</v>
      </c>
      <c r="K89" s="22" t="s">
        <v>6812</v>
      </c>
      <c r="L89" s="14" t="s">
        <v>6810</v>
      </c>
      <c r="M89" s="14">
        <v>6</v>
      </c>
      <c r="N89" s="11" t="str">
        <f>INDEX(TreeLookup!$C$1:$DE$21,MATCH(Table15[[#This Row],[CATEGORY]],TreeLookup!$C$1:$C$21,0),MATCH(Table15[[#This Row],[YEAR]],TreeLookup!$C$1:$DE$1,0))</f>
        <v>spaceStationControl</v>
      </c>
      <c r="P89" s="13" t="s">
        <v>6843</v>
      </c>
      <c r="Q89" s="11"/>
      <c r="S89" s="11">
        <v>1972</v>
      </c>
      <c r="W89" s="15"/>
    </row>
    <row r="90" spans="1:31" x14ac:dyDescent="0.25">
      <c r="A90" s="11" t="s">
        <v>1174</v>
      </c>
      <c r="B90" s="12" t="s">
        <v>3246</v>
      </c>
      <c r="C90" s="11">
        <v>10</v>
      </c>
      <c r="D90" s="11">
        <v>200</v>
      </c>
      <c r="E90" s="12" t="s">
        <v>3247</v>
      </c>
      <c r="F90" s="11" t="s">
        <v>1372</v>
      </c>
      <c r="G90" s="21" t="s">
        <v>11292</v>
      </c>
      <c r="H90" s="11" t="s">
        <v>1903</v>
      </c>
      <c r="I90" s="11" t="s">
        <v>1903</v>
      </c>
      <c r="J90" s="14">
        <f>VLOOKUP(Table15[[#This Row],[TechRequired]],OldTree!A:B,2,0)</f>
        <v>0</v>
      </c>
      <c r="K90" s="22" t="s">
        <v>6012</v>
      </c>
      <c r="L90" s="14"/>
      <c r="M90" s="14">
        <v>0</v>
      </c>
      <c r="N90" s="11" t="str">
        <f>INDEX(TreeLookup!$C$1:$DE$21,MATCH(Table15[[#This Row],[CATEGORY]],TreeLookup!$C$1:$C$21,0),MATCH(Table15[[#This Row],[YEAR]],TreeLookup!$C$1:$DE$1,0))</f>
        <v>start</v>
      </c>
      <c r="P90" s="13" t="s">
        <v>6843</v>
      </c>
      <c r="Q90" s="11"/>
      <c r="S90" s="11">
        <v>0</v>
      </c>
      <c r="W90" s="15"/>
    </row>
    <row r="91" spans="1:31" x14ac:dyDescent="0.25">
      <c r="A91" s="11" t="s">
        <v>1175</v>
      </c>
      <c r="B91" s="12" t="s">
        <v>3248</v>
      </c>
      <c r="C91" s="11">
        <v>10</v>
      </c>
      <c r="D91" s="11">
        <v>200</v>
      </c>
      <c r="E91" s="12" t="s">
        <v>3249</v>
      </c>
      <c r="F91" s="11" t="s">
        <v>1372</v>
      </c>
      <c r="G91" s="21" t="s">
        <v>11292</v>
      </c>
      <c r="H91" s="11" t="s">
        <v>1903</v>
      </c>
      <c r="I91" s="11" t="s">
        <v>1903</v>
      </c>
      <c r="J91" s="14">
        <f>VLOOKUP(Table15[[#This Row],[TechRequired]],OldTree!A:B,2,0)</f>
        <v>0</v>
      </c>
      <c r="K91" s="22" t="s">
        <v>6012</v>
      </c>
      <c r="L91" s="14"/>
      <c r="M91" s="14">
        <v>0</v>
      </c>
      <c r="N91" s="11" t="str">
        <f>INDEX(TreeLookup!$C$1:$DE$21,MATCH(Table15[[#This Row],[CATEGORY]],TreeLookup!$C$1:$C$21,0),MATCH(Table15[[#This Row],[YEAR]],TreeLookup!$C$1:$DE$1,0))</f>
        <v>start</v>
      </c>
      <c r="P91" s="13" t="s">
        <v>6843</v>
      </c>
      <c r="Q91" s="11"/>
      <c r="S91" s="11">
        <v>0</v>
      </c>
      <c r="W91" s="15"/>
    </row>
    <row r="92" spans="1:31" x14ac:dyDescent="0.25">
      <c r="A92" s="11" t="s">
        <v>681</v>
      </c>
      <c r="B92" s="12" t="s">
        <v>3319</v>
      </c>
      <c r="C92" s="11">
        <v>10000</v>
      </c>
      <c r="D92" s="11">
        <v>200000</v>
      </c>
      <c r="E92" s="12" t="s">
        <v>3320</v>
      </c>
      <c r="F92" s="11" t="s">
        <v>1328</v>
      </c>
      <c r="G92" s="21" t="s">
        <v>11292</v>
      </c>
      <c r="H92" s="11" t="s">
        <v>1903</v>
      </c>
      <c r="I92" s="11" t="s">
        <v>1903</v>
      </c>
      <c r="J92" s="14" t="str">
        <f>VLOOKUP(Table15[[#This Row],[TechRequired]],OldTree!A:B,2,0)</f>
        <v>N/A</v>
      </c>
      <c r="K92" s="22" t="s">
        <v>6812</v>
      </c>
      <c r="L92" s="14" t="s">
        <v>6810</v>
      </c>
      <c r="M92" s="14">
        <v>7</v>
      </c>
      <c r="N92" s="11" t="str">
        <f>INDEX(TreeLookup!$C$1:$DE$21,MATCH(Table15[[#This Row],[CATEGORY]],TreeLookup!$C$1:$C$21,0),MATCH(Table15[[#This Row],[YEAR]],TreeLookup!$C$1:$DE$1,0))</f>
        <v>standardDockingPorts</v>
      </c>
      <c r="P92" s="13" t="s">
        <v>6843</v>
      </c>
      <c r="Q92" s="11"/>
      <c r="S92" s="11">
        <v>1986</v>
      </c>
      <c r="W92" s="15"/>
    </row>
    <row r="93" spans="1:31" x14ac:dyDescent="0.25">
      <c r="A93" s="11" t="s">
        <v>24</v>
      </c>
      <c r="B93" s="12" t="s">
        <v>7837</v>
      </c>
      <c r="C93" s="11">
        <v>900</v>
      </c>
      <c r="D93" s="11">
        <v>5200</v>
      </c>
      <c r="E93" s="12" t="s">
        <v>4173</v>
      </c>
      <c r="F93" s="11" t="s">
        <v>1278</v>
      </c>
      <c r="G93" s="11" t="s">
        <v>1381</v>
      </c>
      <c r="H93" s="11" t="s">
        <v>5091</v>
      </c>
      <c r="I93" s="11" t="s">
        <v>5091</v>
      </c>
      <c r="J93" s="14" t="str">
        <f>VLOOKUP(Table15[[#This Row],[TechRequired]],OldTree!A:B,2,0)</f>
        <v>ORPH</v>
      </c>
      <c r="K93" s="14"/>
      <c r="L93" s="14"/>
      <c r="N93" s="11" t="e">
        <f>INDEX(TreeLookup!$C$1:$DE$21,MATCH(Table15[[#This Row],[CATEGORY]],TreeLookup!$C$1:$C$21,0),MATCH(Table15[[#This Row],[YEAR]],TreeLookup!$C$1:$DE$1,0))</f>
        <v>#N/A</v>
      </c>
      <c r="O93" s="11" t="s">
        <v>1903</v>
      </c>
      <c r="Q93" s="11"/>
    </row>
    <row r="94" spans="1:31" x14ac:dyDescent="0.25">
      <c r="A94" s="11" t="s">
        <v>4368</v>
      </c>
      <c r="B94" s="12" t="s">
        <v>7838</v>
      </c>
      <c r="C94" s="11">
        <v>900</v>
      </c>
      <c r="D94" s="11">
        <v>9200</v>
      </c>
      <c r="E94" s="12" t="s">
        <v>4369</v>
      </c>
      <c r="F94" s="11" t="s">
        <v>1323</v>
      </c>
      <c r="G94" s="11" t="s">
        <v>1381</v>
      </c>
      <c r="H94" s="11" t="s">
        <v>5091</v>
      </c>
      <c r="I94" s="11" t="s">
        <v>5091</v>
      </c>
      <c r="J94" s="14">
        <f>VLOOKUP(Table15[[#This Row],[TechRequired]],OldTree!A:B,2,0)</f>
        <v>3</v>
      </c>
      <c r="K94" s="14"/>
      <c r="L94" s="14"/>
      <c r="N94" s="11" t="e">
        <f>INDEX(TreeLookup!$C$1:$DE$21,MATCH(Table15[[#This Row],[CATEGORY]],TreeLookup!$C$1:$C$21,0),MATCH(Table15[[#This Row],[YEAR]],TreeLookup!$C$1:$DE$1,0))</f>
        <v>#N/A</v>
      </c>
      <c r="O94" s="11" t="s">
        <v>1903</v>
      </c>
      <c r="Q94" s="11"/>
    </row>
    <row r="95" spans="1:31" x14ac:dyDescent="0.25">
      <c r="A95" s="11" t="s">
        <v>4370</v>
      </c>
      <c r="B95" s="12" t="s">
        <v>7839</v>
      </c>
      <c r="C95" s="11">
        <v>1500</v>
      </c>
      <c r="D95" s="11">
        <v>16000</v>
      </c>
      <c r="E95" s="12" t="s">
        <v>4371</v>
      </c>
      <c r="F95" s="11" t="s">
        <v>1305</v>
      </c>
      <c r="G95" s="11" t="s">
        <v>1381</v>
      </c>
      <c r="H95" s="11" t="s">
        <v>5091</v>
      </c>
      <c r="I95" s="11" t="s">
        <v>5091</v>
      </c>
      <c r="J95" s="14">
        <f>VLOOKUP(Table15[[#This Row],[TechRequired]],OldTree!A:B,2,0)</f>
        <v>6</v>
      </c>
      <c r="K95" s="14"/>
      <c r="L95" s="14"/>
      <c r="N95" s="11" t="e">
        <f>INDEX(TreeLookup!$C$1:$DE$21,MATCH(Table15[[#This Row],[CATEGORY]],TreeLookup!$C$1:$C$21,0),MATCH(Table15[[#This Row],[YEAR]],TreeLookup!$C$1:$DE$1,0))</f>
        <v>#N/A</v>
      </c>
      <c r="O95" s="11" t="s">
        <v>1903</v>
      </c>
      <c r="Q95" s="11"/>
    </row>
    <row r="96" spans="1:31" x14ac:dyDescent="0.25">
      <c r="A96" s="11" t="s">
        <v>1102</v>
      </c>
      <c r="B96" s="12" t="s">
        <v>3458</v>
      </c>
      <c r="C96" s="11">
        <v>10</v>
      </c>
      <c r="D96" s="11">
        <v>200</v>
      </c>
      <c r="E96" s="12" t="s">
        <v>3459</v>
      </c>
      <c r="F96" s="11" t="s">
        <v>1372</v>
      </c>
      <c r="G96" s="21" t="s">
        <v>11292</v>
      </c>
      <c r="H96" s="11" t="s">
        <v>1903</v>
      </c>
      <c r="I96" s="11" t="s">
        <v>1903</v>
      </c>
      <c r="J96" s="14">
        <f>VLOOKUP(Table15[[#This Row],[TechRequired]],OldTree!A:B,2,0)</f>
        <v>0</v>
      </c>
      <c r="K96" s="22" t="s">
        <v>8945</v>
      </c>
      <c r="L96" s="14" t="s">
        <v>8674</v>
      </c>
      <c r="M96" s="14">
        <v>0</v>
      </c>
      <c r="N96" s="11" t="str">
        <f>INDEX(TreeLookup!$C$1:$DE$21,MATCH(Table15[[#This Row],[CATEGORY]],TreeLookup!$C$1:$C$21,0),MATCH(Table15[[#This Row],[YEAR]],TreeLookup!$C$1:$DE$1,0))</f>
        <v>start</v>
      </c>
      <c r="P96" s="13" t="s">
        <v>6843</v>
      </c>
      <c r="Q96" s="11"/>
      <c r="R96" s="11" t="s">
        <v>3458</v>
      </c>
      <c r="S96" s="11">
        <v>0</v>
      </c>
      <c r="W96" s="15"/>
      <c r="Y96" s="11" t="s">
        <v>10936</v>
      </c>
      <c r="AC96" s="11" t="s">
        <v>11286</v>
      </c>
    </row>
    <row r="97" spans="1:38" x14ac:dyDescent="0.25">
      <c r="A97" s="11" t="s">
        <v>4375</v>
      </c>
      <c r="B97" s="12" t="s">
        <v>3458</v>
      </c>
      <c r="C97" s="11">
        <v>10</v>
      </c>
      <c r="D97" s="11">
        <v>200</v>
      </c>
      <c r="E97" s="12" t="s">
        <v>3459</v>
      </c>
      <c r="F97" s="11" t="s">
        <v>1372</v>
      </c>
      <c r="G97" s="11" t="s">
        <v>1384</v>
      </c>
      <c r="H97" s="11" t="s">
        <v>1903</v>
      </c>
      <c r="I97" s="11" t="s">
        <v>1903</v>
      </c>
      <c r="J97" s="14">
        <f>VLOOKUP(Table15[[#This Row],[TechRequired]],OldTree!A:B,2,0)</f>
        <v>0</v>
      </c>
      <c r="K97" s="22" t="s">
        <v>8945</v>
      </c>
      <c r="L97" s="14" t="s">
        <v>8674</v>
      </c>
      <c r="M97" s="14">
        <v>0</v>
      </c>
      <c r="N97" s="11" t="str">
        <f>INDEX(TreeLookup!$C$1:$DE$21,MATCH(Table15[[#This Row],[CATEGORY]],TreeLookup!$C$1:$C$21,0),MATCH(Table15[[#This Row],[YEAR]],TreeLookup!$C$1:$DE$1,0))</f>
        <v>start</v>
      </c>
      <c r="P97" s="13" t="s">
        <v>6843</v>
      </c>
      <c r="Q97" s="11"/>
      <c r="R97" s="11" t="s">
        <v>3458</v>
      </c>
      <c r="S97" s="11">
        <v>0</v>
      </c>
      <c r="V97" s="11" t="s">
        <v>8880</v>
      </c>
      <c r="W97" s="15">
        <v>42874</v>
      </c>
      <c r="Y97" s="11" t="s">
        <v>10936</v>
      </c>
      <c r="AC97" s="11" t="s">
        <v>11286</v>
      </c>
    </row>
    <row r="98" spans="1:38" x14ac:dyDescent="0.25">
      <c r="A98" s="11" t="s">
        <v>2769</v>
      </c>
      <c r="B98" s="12" t="s">
        <v>6944</v>
      </c>
      <c r="C98" s="11">
        <v>110</v>
      </c>
      <c r="D98" s="11">
        <v>580</v>
      </c>
      <c r="E98" s="12" t="s">
        <v>10021</v>
      </c>
      <c r="F98" s="11" t="s">
        <v>1372</v>
      </c>
      <c r="G98" s="11" t="s">
        <v>1912</v>
      </c>
      <c r="H98" s="11" t="s">
        <v>1903</v>
      </c>
      <c r="I98" s="11" t="s">
        <v>5091</v>
      </c>
      <c r="J98" s="14">
        <f>VLOOKUP(Table15[[#This Row],[TechRequired]],OldTree!A:B,2,0)</f>
        <v>0</v>
      </c>
      <c r="K98" s="22" t="s">
        <v>6012</v>
      </c>
      <c r="L98" s="14" t="s">
        <v>8866</v>
      </c>
      <c r="M98" s="14">
        <v>2</v>
      </c>
      <c r="N98" s="11" t="str">
        <f>INDEX(TreeLookup!$C$1:$DE$21,MATCH(Table15[[#This Row],[CATEGORY]],TreeLookup!$C$1:$C$21,0),MATCH(Table15[[#This Row],[YEAR]],TreeLookup!$C$1:$DE$1,0))</f>
        <v>materialsScienceSatellite</v>
      </c>
      <c r="P98" s="13" t="s">
        <v>6842</v>
      </c>
      <c r="Q98" s="11" t="s">
        <v>6522</v>
      </c>
      <c r="S98" s="11">
        <v>1958</v>
      </c>
      <c r="W98" s="15"/>
    </row>
    <row r="99" spans="1:38" x14ac:dyDescent="0.25">
      <c r="A99" s="11" t="s">
        <v>2791</v>
      </c>
      <c r="B99" s="12" t="s">
        <v>6945</v>
      </c>
      <c r="C99" s="11">
        <v>225</v>
      </c>
      <c r="D99" s="11">
        <v>485</v>
      </c>
      <c r="E99" s="12" t="s">
        <v>10040</v>
      </c>
      <c r="F99" s="11" t="s">
        <v>1375</v>
      </c>
      <c r="G99" s="11" t="s">
        <v>1912</v>
      </c>
      <c r="H99" s="11" t="s">
        <v>1903</v>
      </c>
      <c r="I99" s="11" t="s">
        <v>5091</v>
      </c>
      <c r="J99" s="14">
        <f>VLOOKUP(Table15[[#This Row],[TechRequired]],OldTree!A:B,2,0)</f>
        <v>1.5</v>
      </c>
      <c r="K99" s="22" t="s">
        <v>8941</v>
      </c>
      <c r="L99" s="14" t="s">
        <v>6818</v>
      </c>
      <c r="N99" s="11" t="str">
        <f>INDEX(TreeLookup!$C$1:$DE$21,MATCH(Table15[[#This Row],[CATEGORY]],TreeLookup!$C$1:$C$21,0),MATCH(Table15[[#This Row],[YEAR]],TreeLookup!$C$1:$DE$1,0))</f>
        <v>entryDescentLanding</v>
      </c>
      <c r="P99" s="13" t="s">
        <v>6842</v>
      </c>
      <c r="Q99" s="11" t="s">
        <v>6522</v>
      </c>
      <c r="S99" s="11">
        <v>1959</v>
      </c>
      <c r="W99" s="15"/>
    </row>
    <row r="100" spans="1:38" x14ac:dyDescent="0.25">
      <c r="A100" s="11" t="s">
        <v>2771</v>
      </c>
      <c r="B100" s="12" t="s">
        <v>6946</v>
      </c>
      <c r="C100" s="11">
        <v>450</v>
      </c>
      <c r="D100" s="11">
        <v>0</v>
      </c>
      <c r="E100" s="12" t="s">
        <v>10018</v>
      </c>
      <c r="F100" s="11" t="s">
        <v>1372</v>
      </c>
      <c r="G100" s="11" t="s">
        <v>1912</v>
      </c>
      <c r="H100" s="11" t="s">
        <v>1903</v>
      </c>
      <c r="I100" s="11" t="s">
        <v>5091</v>
      </c>
      <c r="J100" s="14">
        <f>VLOOKUP(Table15[[#This Row],[TechRequired]],OldTree!A:B,2,0)</f>
        <v>0</v>
      </c>
      <c r="K100" s="22" t="s">
        <v>8944</v>
      </c>
      <c r="L100" s="14" t="s">
        <v>6811</v>
      </c>
      <c r="N100" s="11" t="str">
        <f>INDEX(TreeLookup!$C$1:$DE$21,MATCH(Table15[[#This Row],[CATEGORY]],TreeLookup!$C$1:$C$21,0),MATCH(Table15[[#This Row],[YEAR]],TreeLookup!$C$1:$DE$1,0))</f>
        <v>earlyAvionics</v>
      </c>
      <c r="P100" s="13" t="s">
        <v>6842</v>
      </c>
      <c r="Q100" s="11" t="s">
        <v>6522</v>
      </c>
      <c r="S100" s="11">
        <v>1958</v>
      </c>
      <c r="W100" s="15"/>
      <c r="Z100" s="11" t="s">
        <v>11286</v>
      </c>
    </row>
    <row r="101" spans="1:38" x14ac:dyDescent="0.25">
      <c r="A101" s="11" t="s">
        <v>2770</v>
      </c>
      <c r="B101" s="12" t="s">
        <v>6957</v>
      </c>
      <c r="C101" s="11">
        <v>450</v>
      </c>
      <c r="D101" s="11">
        <v>0</v>
      </c>
      <c r="E101" s="12" t="s">
        <v>10042</v>
      </c>
      <c r="F101" s="11" t="s">
        <v>1311</v>
      </c>
      <c r="G101" s="11" t="s">
        <v>1912</v>
      </c>
      <c r="H101" s="11" t="s">
        <v>1903</v>
      </c>
      <c r="I101" s="11" t="s">
        <v>5091</v>
      </c>
      <c r="J101" s="14">
        <f>VLOOKUP(Table15[[#This Row],[TechRequired]],OldTree!A:B,2,0)</f>
        <v>1</v>
      </c>
      <c r="K101" s="22" t="s">
        <v>6812</v>
      </c>
      <c r="L101" s="14" t="s">
        <v>6810</v>
      </c>
      <c r="N101" s="11" t="str">
        <f>INDEX(TreeLookup!$C$1:$DE$21,MATCH(Table15[[#This Row],[CATEGORY]],TreeLookup!$C$1:$C$21,0),MATCH(Table15[[#This Row],[YEAR]],TreeLookup!$C$1:$DE$1,0))</f>
        <v>earlyFlightControl</v>
      </c>
      <c r="P101" s="13" t="s">
        <v>6842</v>
      </c>
      <c r="Q101" s="11" t="s">
        <v>6522</v>
      </c>
      <c r="S101" s="11">
        <v>1959</v>
      </c>
      <c r="W101" s="15"/>
    </row>
    <row r="102" spans="1:38" x14ac:dyDescent="0.25">
      <c r="A102" s="11" t="s">
        <v>2766</v>
      </c>
      <c r="B102" s="12" t="s">
        <v>6947</v>
      </c>
      <c r="C102" s="11">
        <v>15</v>
      </c>
      <c r="D102" s="11">
        <v>0</v>
      </c>
      <c r="E102" s="12" t="s">
        <v>10041</v>
      </c>
      <c r="F102" s="11" t="s">
        <v>1372</v>
      </c>
      <c r="G102" s="11" t="s">
        <v>1912</v>
      </c>
      <c r="H102" s="11" t="s">
        <v>1903</v>
      </c>
      <c r="I102" s="11" t="s">
        <v>5091</v>
      </c>
      <c r="J102" s="14">
        <f>VLOOKUP(Table15[[#This Row],[TechRequired]],OldTree!A:B,2,0)</f>
        <v>0</v>
      </c>
      <c r="K102" s="22" t="s">
        <v>6812</v>
      </c>
      <c r="L102" s="14" t="s">
        <v>6820</v>
      </c>
      <c r="N102" s="11" t="str">
        <f>INDEX(TreeLookup!$C$1:$DE$21,MATCH(Table15[[#This Row],[CATEGORY]],TreeLookup!$C$1:$C$21,0),MATCH(Table15[[#This Row],[YEAR]],TreeLookup!$C$1:$DE$1,0))</f>
        <v>earlyFlightControl</v>
      </c>
      <c r="P102" s="13" t="s">
        <v>6842</v>
      </c>
      <c r="Q102" s="11" t="s">
        <v>6522</v>
      </c>
      <c r="S102" s="21">
        <v>1959</v>
      </c>
      <c r="T102" s="21"/>
      <c r="W102" s="15"/>
    </row>
    <row r="103" spans="1:38" x14ac:dyDescent="0.25">
      <c r="A103" s="11" t="s">
        <v>2792</v>
      </c>
      <c r="B103" s="12" t="s">
        <v>6948</v>
      </c>
      <c r="C103" s="11">
        <v>186</v>
      </c>
      <c r="D103" s="11">
        <v>455</v>
      </c>
      <c r="E103" s="12" t="s">
        <v>10020</v>
      </c>
      <c r="F103" s="11" t="s">
        <v>1375</v>
      </c>
      <c r="G103" s="11" t="s">
        <v>1912</v>
      </c>
      <c r="H103" s="11" t="s">
        <v>1903</v>
      </c>
      <c r="I103" s="11" t="s">
        <v>5091</v>
      </c>
      <c r="J103" s="14">
        <f>VLOOKUP(Table15[[#This Row],[TechRequired]],OldTree!A:B,2,0)</f>
        <v>1.5</v>
      </c>
      <c r="K103" s="22" t="s">
        <v>6012</v>
      </c>
      <c r="L103" s="14" t="s">
        <v>8649</v>
      </c>
      <c r="N103" s="11" t="str">
        <f>INDEX(TreeLookup!$C$1:$DE$21,MATCH(Table15[[#This Row],[CATEGORY]],TreeLookup!$C$1:$C$21,0),MATCH(Table15[[#This Row],[YEAR]],TreeLookup!$C$1:$DE$1,0))</f>
        <v>materialsScienceSatellite</v>
      </c>
      <c r="P103" s="13" t="s">
        <v>6842</v>
      </c>
      <c r="Q103" s="11" t="s">
        <v>6522</v>
      </c>
      <c r="S103" s="11">
        <v>1958</v>
      </c>
      <c r="W103" s="15"/>
      <c r="AL103" s="11" t="s">
        <v>11286</v>
      </c>
    </row>
    <row r="104" spans="1:38" x14ac:dyDescent="0.25">
      <c r="A104" s="11" t="s">
        <v>2774</v>
      </c>
      <c r="B104" s="12" t="s">
        <v>6949</v>
      </c>
      <c r="C104" s="11">
        <v>25</v>
      </c>
      <c r="D104" s="11">
        <v>0</v>
      </c>
      <c r="E104" s="12" t="s">
        <v>10019</v>
      </c>
      <c r="F104" s="11" t="s">
        <v>1372</v>
      </c>
      <c r="G104" s="11" t="s">
        <v>1912</v>
      </c>
      <c r="H104" s="11" t="s">
        <v>1903</v>
      </c>
      <c r="I104" s="11" t="s">
        <v>5091</v>
      </c>
      <c r="J104" s="14">
        <f>VLOOKUP(Table15[[#This Row],[TechRequired]],OldTree!A:B,2,0)</f>
        <v>0</v>
      </c>
      <c r="K104" s="22" t="s">
        <v>6012</v>
      </c>
      <c r="L104" s="14" t="s">
        <v>8649</v>
      </c>
      <c r="N104" s="11" t="str">
        <f>INDEX(TreeLookup!$C$1:$DE$21,MATCH(Table15[[#This Row],[CATEGORY]],TreeLookup!$C$1:$C$21,0),MATCH(Table15[[#This Row],[YEAR]],TreeLookup!$C$1:$DE$1,0))</f>
        <v>materialsScienceSatellite</v>
      </c>
      <c r="P104" s="13" t="s">
        <v>6842</v>
      </c>
      <c r="Q104" s="11" t="s">
        <v>6522</v>
      </c>
      <c r="S104" s="11">
        <v>1958</v>
      </c>
      <c r="W104" s="15"/>
    </row>
    <row r="105" spans="1:38" x14ac:dyDescent="0.25">
      <c r="A105" s="11" t="s">
        <v>2775</v>
      </c>
      <c r="B105" s="12" t="s">
        <v>6950</v>
      </c>
      <c r="C105" s="11">
        <v>15</v>
      </c>
      <c r="D105" s="11">
        <v>0</v>
      </c>
      <c r="E105" s="12" t="s">
        <v>10043</v>
      </c>
      <c r="F105" s="11" t="s">
        <v>1372</v>
      </c>
      <c r="G105" s="11" t="s">
        <v>1912</v>
      </c>
      <c r="H105" s="11" t="s">
        <v>1903</v>
      </c>
      <c r="I105" s="11" t="s">
        <v>5091</v>
      </c>
      <c r="J105" s="14">
        <f>VLOOKUP(Table15[[#This Row],[TechRequired]],OldTree!A:B,2,0)</f>
        <v>0</v>
      </c>
      <c r="K105" s="22" t="s">
        <v>6812</v>
      </c>
      <c r="L105" s="14" t="s">
        <v>6820</v>
      </c>
      <c r="N105" s="11" t="str">
        <f>INDEX(TreeLookup!$C$1:$DE$21,MATCH(Table15[[#This Row],[CATEGORY]],TreeLookup!$C$1:$C$21,0),MATCH(Table15[[#This Row],[YEAR]],TreeLookup!$C$1:$DE$1,0))</f>
        <v>earlyFlightControl</v>
      </c>
      <c r="P105" s="13" t="s">
        <v>6842</v>
      </c>
      <c r="Q105" s="11" t="s">
        <v>6522</v>
      </c>
      <c r="S105" s="11">
        <v>1959</v>
      </c>
      <c r="W105" s="15"/>
    </row>
    <row r="106" spans="1:38" x14ac:dyDescent="0.25">
      <c r="A106" s="11" t="s">
        <v>2768</v>
      </c>
      <c r="B106" s="12" t="s">
        <v>6951</v>
      </c>
      <c r="C106" s="11">
        <v>175</v>
      </c>
      <c r="D106" s="11">
        <v>856</v>
      </c>
      <c r="E106" s="12" t="s">
        <v>10044</v>
      </c>
      <c r="F106" s="11" t="s">
        <v>1300</v>
      </c>
      <c r="G106" s="11" t="s">
        <v>1912</v>
      </c>
      <c r="H106" s="11" t="s">
        <v>1903</v>
      </c>
      <c r="I106" s="11" t="s">
        <v>5091</v>
      </c>
      <c r="J106" s="14">
        <f>VLOOKUP(Table15[[#This Row],[TechRequired]],OldTree!A:B,2,0)</f>
        <v>1</v>
      </c>
      <c r="K106" s="22" t="s">
        <v>6012</v>
      </c>
      <c r="L106" s="14" t="s">
        <v>8646</v>
      </c>
      <c r="N106" s="11" t="str">
        <f>INDEX(TreeLookup!$C$1:$DE$21,MATCH(Table15[[#This Row],[CATEGORY]],TreeLookup!$C$1:$C$21,0),MATCH(Table15[[#This Row],[YEAR]],TreeLookup!$C$1:$DE$1,0))</f>
        <v>materialsScienceSatellite</v>
      </c>
      <c r="P106" s="13" t="s">
        <v>6842</v>
      </c>
      <c r="Q106" s="11" t="s">
        <v>6022</v>
      </c>
      <c r="S106" s="11">
        <v>1959</v>
      </c>
      <c r="W106" s="15"/>
    </row>
    <row r="107" spans="1:38" x14ac:dyDescent="0.25">
      <c r="A107" s="11" t="s">
        <v>2767</v>
      </c>
      <c r="B107" s="12" t="s">
        <v>6993</v>
      </c>
      <c r="C107" s="11">
        <v>175</v>
      </c>
      <c r="D107" s="11">
        <v>856</v>
      </c>
      <c r="E107" s="12" t="s">
        <v>10053</v>
      </c>
      <c r="F107" s="11" t="s">
        <v>1300</v>
      </c>
      <c r="G107" s="11" t="s">
        <v>1912</v>
      </c>
      <c r="H107" s="11" t="s">
        <v>1903</v>
      </c>
      <c r="I107" s="11" t="s">
        <v>5091</v>
      </c>
      <c r="J107" s="14">
        <f>VLOOKUP(Table15[[#This Row],[TechRequired]],OldTree!A:B,2,0)</f>
        <v>1</v>
      </c>
      <c r="K107" s="22" t="s">
        <v>6012</v>
      </c>
      <c r="L107" s="14" t="s">
        <v>8646</v>
      </c>
      <c r="N107" s="11" t="str">
        <f>INDEX(TreeLookup!$C$1:$DE$21,MATCH(Table15[[#This Row],[CATEGORY]],TreeLookup!$C$1:$C$21,0),MATCH(Table15[[#This Row],[YEAR]],TreeLookup!$C$1:$DE$1,0))</f>
        <v>materialsScienceSatellite</v>
      </c>
      <c r="P107" s="13" t="s">
        <v>6842</v>
      </c>
      <c r="Q107" s="11" t="s">
        <v>6559</v>
      </c>
      <c r="S107" s="11">
        <v>1960</v>
      </c>
      <c r="W107" s="15"/>
    </row>
    <row r="108" spans="1:38" x14ac:dyDescent="0.25">
      <c r="A108" s="11" t="s">
        <v>2765</v>
      </c>
      <c r="B108" s="12" t="s">
        <v>6994</v>
      </c>
      <c r="C108" s="11">
        <v>15</v>
      </c>
      <c r="D108" s="11">
        <v>0</v>
      </c>
      <c r="E108" s="12" t="s">
        <v>10052</v>
      </c>
      <c r="F108" s="11" t="s">
        <v>1300</v>
      </c>
      <c r="G108" s="11" t="s">
        <v>1912</v>
      </c>
      <c r="H108" s="11" t="s">
        <v>1903</v>
      </c>
      <c r="I108" s="11" t="s">
        <v>5091</v>
      </c>
      <c r="J108" s="14">
        <f>VLOOKUP(Table15[[#This Row],[TechRequired]],OldTree!A:B,2,0)</f>
        <v>1</v>
      </c>
      <c r="K108" s="22" t="s">
        <v>6812</v>
      </c>
      <c r="L108" s="14" t="s">
        <v>6820</v>
      </c>
      <c r="N108" s="11" t="str">
        <f>INDEX(TreeLookup!$C$1:$DE$21,MATCH(Table15[[#This Row],[CATEGORY]],TreeLookup!$C$1:$C$21,0),MATCH(Table15[[#This Row],[YEAR]],TreeLookup!$C$1:$DE$1,0))</f>
        <v>earlyFlightControl</v>
      </c>
      <c r="P108" s="13" t="s">
        <v>6842</v>
      </c>
      <c r="Q108" s="11" t="s">
        <v>6559</v>
      </c>
      <c r="S108" s="11">
        <v>1960</v>
      </c>
      <c r="W108" s="15"/>
    </row>
    <row r="109" spans="1:38" x14ac:dyDescent="0.25">
      <c r="A109" s="11" t="s">
        <v>2778</v>
      </c>
      <c r="B109" s="12" t="s">
        <v>7083</v>
      </c>
      <c r="C109" s="11">
        <v>25</v>
      </c>
      <c r="D109" s="11">
        <v>530</v>
      </c>
      <c r="E109" s="12" t="s">
        <v>10225</v>
      </c>
      <c r="F109" s="11" t="s">
        <v>1300</v>
      </c>
      <c r="G109" s="11" t="s">
        <v>1912</v>
      </c>
      <c r="H109" s="11" t="s">
        <v>1903</v>
      </c>
      <c r="I109" s="11" t="s">
        <v>5091</v>
      </c>
      <c r="J109" s="14">
        <f>VLOOKUP(Table15[[#This Row],[TechRequired]],OldTree!A:B,2,0)</f>
        <v>1</v>
      </c>
      <c r="K109" s="22" t="s">
        <v>6012</v>
      </c>
      <c r="L109" s="14" t="s">
        <v>8649</v>
      </c>
      <c r="N109" s="11" t="str">
        <f>INDEX(TreeLookup!$C$1:$DE$21,MATCH(Table15[[#This Row],[CATEGORY]],TreeLookup!$C$1:$C$21,0),MATCH(Table15[[#This Row],[YEAR]],TreeLookup!$C$1:$DE$1,0))</f>
        <v>materialsScienceLunar</v>
      </c>
      <c r="P109" s="13" t="s">
        <v>6842</v>
      </c>
      <c r="Q109" s="11" t="s">
        <v>6560</v>
      </c>
      <c r="S109" s="11">
        <v>1968</v>
      </c>
      <c r="W109" s="15"/>
    </row>
    <row r="110" spans="1:38" x14ac:dyDescent="0.25">
      <c r="A110" s="11" t="s">
        <v>2779</v>
      </c>
      <c r="B110" s="12" t="s">
        <v>7084</v>
      </c>
      <c r="C110" s="11">
        <v>25</v>
      </c>
      <c r="D110" s="11">
        <v>450</v>
      </c>
      <c r="E110" s="12" t="s">
        <v>10224</v>
      </c>
      <c r="F110" s="11" t="s">
        <v>1300</v>
      </c>
      <c r="G110" s="11" t="s">
        <v>1912</v>
      </c>
      <c r="H110" s="11" t="s">
        <v>1903</v>
      </c>
      <c r="I110" s="11" t="s">
        <v>5091</v>
      </c>
      <c r="J110" s="14">
        <f>VLOOKUP(Table15[[#This Row],[TechRequired]],OldTree!A:B,2,0)</f>
        <v>1</v>
      </c>
      <c r="K110" s="22" t="s">
        <v>6812</v>
      </c>
      <c r="L110" s="14" t="s">
        <v>6820</v>
      </c>
      <c r="N110" s="11" t="str">
        <f>INDEX(TreeLookup!$C$1:$DE$21,MATCH(Table15[[#This Row],[CATEGORY]],TreeLookup!$C$1:$C$21,0),MATCH(Table15[[#This Row],[YEAR]],TreeLookup!$C$1:$DE$1,0))</f>
        <v>dockingCrewTransfer</v>
      </c>
      <c r="P110" s="13" t="s">
        <v>6842</v>
      </c>
      <c r="Q110" s="11" t="s">
        <v>6560</v>
      </c>
      <c r="S110" s="11">
        <v>1968</v>
      </c>
      <c r="W110" s="15"/>
    </row>
    <row r="111" spans="1:38" x14ac:dyDescent="0.25">
      <c r="A111" s="11" t="s">
        <v>2780</v>
      </c>
      <c r="B111" s="12" t="s">
        <v>6952</v>
      </c>
      <c r="C111" s="11">
        <v>650</v>
      </c>
      <c r="D111" s="11">
        <v>980</v>
      </c>
      <c r="E111" s="12" t="s">
        <v>10023</v>
      </c>
      <c r="F111" s="11" t="s">
        <v>1300</v>
      </c>
      <c r="G111" s="11" t="s">
        <v>1912</v>
      </c>
      <c r="H111" s="11" t="s">
        <v>1903</v>
      </c>
      <c r="I111" s="11" t="s">
        <v>5091</v>
      </c>
      <c r="J111" s="14">
        <f>VLOOKUP(Table15[[#This Row],[TechRequired]],OldTree!A:B,2,0)</f>
        <v>1</v>
      </c>
      <c r="K111" s="22" t="s">
        <v>6012</v>
      </c>
      <c r="L111" s="14" t="s">
        <v>8866</v>
      </c>
      <c r="M111" s="14">
        <v>2</v>
      </c>
      <c r="N111" s="11" t="str">
        <f>INDEX(TreeLookup!$C$1:$DE$21,MATCH(Table15[[#This Row],[CATEGORY]],TreeLookup!$C$1:$C$21,0),MATCH(Table15[[#This Row],[YEAR]],TreeLookup!$C$1:$DE$1,0))</f>
        <v>materialsScienceSatellite</v>
      </c>
      <c r="P111" s="13" t="s">
        <v>6842</v>
      </c>
      <c r="Q111" s="11" t="s">
        <v>6021</v>
      </c>
      <c r="S111" s="11">
        <v>1958</v>
      </c>
      <c r="W111" s="15"/>
    </row>
    <row r="112" spans="1:38" x14ac:dyDescent="0.25">
      <c r="A112" s="11" t="s">
        <v>2783</v>
      </c>
      <c r="B112" s="12" t="s">
        <v>6953</v>
      </c>
      <c r="C112" s="11">
        <v>25</v>
      </c>
      <c r="D112" s="11">
        <v>250</v>
      </c>
      <c r="E112" s="12" t="s">
        <v>10022</v>
      </c>
      <c r="F112" s="11" t="s">
        <v>1300</v>
      </c>
      <c r="G112" s="11" t="s">
        <v>1912</v>
      </c>
      <c r="H112" s="11" t="s">
        <v>1903</v>
      </c>
      <c r="I112" s="11" t="s">
        <v>5091</v>
      </c>
      <c r="J112" s="14">
        <f>VLOOKUP(Table15[[#This Row],[TechRequired]],OldTree!A:B,2,0)</f>
        <v>1</v>
      </c>
      <c r="K112" s="22" t="s">
        <v>6012</v>
      </c>
      <c r="L112" s="14" t="s">
        <v>8649</v>
      </c>
      <c r="N112" s="11" t="str">
        <f>INDEX(TreeLookup!$C$1:$DE$21,MATCH(Table15[[#This Row],[CATEGORY]],TreeLookup!$C$1:$C$21,0),MATCH(Table15[[#This Row],[YEAR]],TreeLookup!$C$1:$DE$1,0))</f>
        <v>materialsScienceSatellite</v>
      </c>
      <c r="P112" s="13" t="s">
        <v>6842</v>
      </c>
      <c r="Q112" s="11" t="s">
        <v>6021</v>
      </c>
      <c r="S112" s="11">
        <v>1958</v>
      </c>
      <c r="W112" s="15"/>
    </row>
    <row r="113" spans="1:38" x14ac:dyDescent="0.25">
      <c r="A113" s="11" t="s">
        <v>2787</v>
      </c>
      <c r="B113" s="12" t="s">
        <v>7036</v>
      </c>
      <c r="C113" s="11">
        <v>190</v>
      </c>
      <c r="D113" s="11">
        <v>1900</v>
      </c>
      <c r="E113" s="12" t="s">
        <v>10111</v>
      </c>
      <c r="F113" s="11" t="s">
        <v>1324</v>
      </c>
      <c r="G113" s="11" t="s">
        <v>1912</v>
      </c>
      <c r="H113" s="11" t="s">
        <v>1903</v>
      </c>
      <c r="I113" s="11" t="s">
        <v>5091</v>
      </c>
      <c r="J113" s="14">
        <f>VLOOKUP(Table15[[#This Row],[TechRequired]],OldTree!A:B,2,0)</f>
        <v>2</v>
      </c>
      <c r="K113" s="22" t="s">
        <v>6012</v>
      </c>
      <c r="L113" s="14" t="s">
        <v>8646</v>
      </c>
      <c r="N113" s="11" t="str">
        <f>INDEX(TreeLookup!$C$1:$DE$21,MATCH(Table15[[#This Row],[CATEGORY]],TreeLookup!$C$1:$C$21,0),MATCH(Table15[[#This Row],[YEAR]],TreeLookup!$C$1:$DE$1,0))</f>
        <v>materialsScienceAdvCapsules</v>
      </c>
      <c r="P113" s="13" t="s">
        <v>6842</v>
      </c>
      <c r="Q113" s="11" t="s">
        <v>6561</v>
      </c>
      <c r="S113" s="11">
        <v>1964</v>
      </c>
      <c r="W113" s="15"/>
    </row>
    <row r="114" spans="1:38" x14ac:dyDescent="0.25">
      <c r="A114" s="11" t="s">
        <v>2788</v>
      </c>
      <c r="B114" s="12" t="s">
        <v>7037</v>
      </c>
      <c r="C114" s="11">
        <v>250</v>
      </c>
      <c r="D114" s="11">
        <v>890</v>
      </c>
      <c r="E114" s="12" t="s">
        <v>10112</v>
      </c>
      <c r="F114" s="11" t="s">
        <v>1324</v>
      </c>
      <c r="G114" s="11" t="s">
        <v>1912</v>
      </c>
      <c r="H114" s="11" t="s">
        <v>1903</v>
      </c>
      <c r="I114" s="11" t="s">
        <v>5091</v>
      </c>
      <c r="J114" s="14">
        <f>VLOOKUP(Table15[[#This Row],[TechRequired]],OldTree!A:B,2,0)</f>
        <v>2</v>
      </c>
      <c r="K114" s="22" t="s">
        <v>6012</v>
      </c>
      <c r="L114" s="14" t="s">
        <v>8866</v>
      </c>
      <c r="M114" s="14">
        <v>4</v>
      </c>
      <c r="N114" s="11" t="str">
        <f>INDEX(TreeLookup!$C$1:$DE$21,MATCH(Table15[[#This Row],[CATEGORY]],TreeLookup!$C$1:$C$21,0),MATCH(Table15[[#This Row],[YEAR]],TreeLookup!$C$1:$DE$1,0))</f>
        <v>materialsScienceAdvCapsules</v>
      </c>
      <c r="P114" s="13" t="s">
        <v>6842</v>
      </c>
      <c r="Q114" s="11" t="s">
        <v>6561</v>
      </c>
      <c r="S114" s="11">
        <v>1964</v>
      </c>
      <c r="W114" s="15"/>
    </row>
    <row r="115" spans="1:38" x14ac:dyDescent="0.25">
      <c r="A115" s="11" t="s">
        <v>2789</v>
      </c>
      <c r="B115" s="12" t="s">
        <v>7051</v>
      </c>
      <c r="C115" s="11">
        <v>450</v>
      </c>
      <c r="D115" s="11">
        <v>2200</v>
      </c>
      <c r="E115" s="12" t="s">
        <v>10108</v>
      </c>
      <c r="F115" s="11" t="s">
        <v>1324</v>
      </c>
      <c r="G115" s="11" t="s">
        <v>1912</v>
      </c>
      <c r="H115" s="11" t="s">
        <v>1903</v>
      </c>
      <c r="I115" s="11" t="s">
        <v>5091</v>
      </c>
      <c r="J115" s="14">
        <f>VLOOKUP(Table15[[#This Row],[TechRequired]],OldTree!A:B,2,0)</f>
        <v>2</v>
      </c>
      <c r="K115" s="22" t="s">
        <v>8944</v>
      </c>
      <c r="L115" s="14" t="s">
        <v>6811</v>
      </c>
      <c r="N115" s="11" t="str">
        <f>INDEX(TreeLookup!$C$1:$DE$21,MATCH(Table15[[#This Row],[CATEGORY]],TreeLookup!$C$1:$C$21,0),MATCH(Table15[[#This Row],[YEAR]],TreeLookup!$C$1:$DE$1,0))</f>
        <v>matureAvionics</v>
      </c>
      <c r="P115" s="13" t="s">
        <v>6842</v>
      </c>
      <c r="Q115" s="11" t="s">
        <v>6561</v>
      </c>
      <c r="S115" s="11">
        <v>1964</v>
      </c>
      <c r="W115" s="15"/>
      <c r="Z115" s="11" t="s">
        <v>11286</v>
      </c>
    </row>
    <row r="116" spans="1:38" x14ac:dyDescent="0.25">
      <c r="A116" s="11" t="s">
        <v>2786</v>
      </c>
      <c r="B116" s="12" t="s">
        <v>7038</v>
      </c>
      <c r="C116" s="11">
        <v>158</v>
      </c>
      <c r="D116" s="11">
        <v>400</v>
      </c>
      <c r="E116" s="12" t="s">
        <v>10109</v>
      </c>
      <c r="F116" s="11" t="s">
        <v>1324</v>
      </c>
      <c r="G116" s="11" t="s">
        <v>1912</v>
      </c>
      <c r="H116" s="11" t="s">
        <v>1903</v>
      </c>
      <c r="I116" s="11" t="s">
        <v>5091</v>
      </c>
      <c r="J116" s="14">
        <f>VLOOKUP(Table15[[#This Row],[TechRequired]],OldTree!A:B,2,0)</f>
        <v>2</v>
      </c>
      <c r="K116" s="22" t="s">
        <v>6812</v>
      </c>
      <c r="L116" s="14" t="s">
        <v>6820</v>
      </c>
      <c r="N116" s="11" t="str">
        <f>INDEX(TreeLookup!$C$1:$DE$21,MATCH(Table15[[#This Row],[CATEGORY]],TreeLookup!$C$1:$C$21,0),MATCH(Table15[[#This Row],[YEAR]],TreeLookup!$C$1:$DE$1,0))</f>
        <v>earlyDocking</v>
      </c>
      <c r="P116" s="13" t="s">
        <v>6842</v>
      </c>
      <c r="Q116" s="11" t="s">
        <v>6561</v>
      </c>
      <c r="S116" s="11">
        <v>1964</v>
      </c>
      <c r="W116" s="15"/>
    </row>
    <row r="117" spans="1:38" x14ac:dyDescent="0.25">
      <c r="A117" s="11" t="s">
        <v>2790</v>
      </c>
      <c r="B117" s="12" t="s">
        <v>7039</v>
      </c>
      <c r="C117" s="11">
        <v>115</v>
      </c>
      <c r="D117" s="11">
        <v>550</v>
      </c>
      <c r="E117" s="12" t="s">
        <v>10110</v>
      </c>
      <c r="F117" s="11" t="s">
        <v>1324</v>
      </c>
      <c r="G117" s="11" t="s">
        <v>1912</v>
      </c>
      <c r="H117" s="11" t="s">
        <v>1903</v>
      </c>
      <c r="I117" s="11" t="s">
        <v>5091</v>
      </c>
      <c r="J117" s="14">
        <f>VLOOKUP(Table15[[#This Row],[TechRequired]],OldTree!A:B,2,0)</f>
        <v>2</v>
      </c>
      <c r="K117" s="22" t="s">
        <v>6012</v>
      </c>
      <c r="L117" s="14" t="s">
        <v>8649</v>
      </c>
      <c r="N117" s="11" t="str">
        <f>INDEX(TreeLookup!$C$1:$DE$21,MATCH(Table15[[#This Row],[CATEGORY]],TreeLookup!$C$1:$C$21,0),MATCH(Table15[[#This Row],[YEAR]],TreeLookup!$C$1:$DE$1,0))</f>
        <v>materialsScienceAdvCapsules</v>
      </c>
      <c r="P117" s="13" t="s">
        <v>6842</v>
      </c>
      <c r="Q117" s="11" t="s">
        <v>6561</v>
      </c>
      <c r="S117" s="11">
        <v>1964</v>
      </c>
      <c r="W117" s="15"/>
    </row>
    <row r="118" spans="1:38" x14ac:dyDescent="0.25">
      <c r="A118" s="11" t="s">
        <v>4376</v>
      </c>
      <c r="B118" s="12" t="s">
        <v>6896</v>
      </c>
      <c r="C118" s="11">
        <v>1</v>
      </c>
      <c r="D118" s="11">
        <v>0</v>
      </c>
      <c r="E118" s="12" t="s">
        <v>9980</v>
      </c>
      <c r="F118" s="11" t="s">
        <v>1372</v>
      </c>
      <c r="G118" s="11" t="s">
        <v>1384</v>
      </c>
      <c r="H118" s="11" t="s">
        <v>1903</v>
      </c>
      <c r="I118" s="21" t="s">
        <v>1903</v>
      </c>
      <c r="J118" s="14">
        <f>VLOOKUP(Table15[[#This Row],[TechRequired]],OldTree!A:B,2,0)</f>
        <v>0</v>
      </c>
      <c r="K118" s="22" t="s">
        <v>8944</v>
      </c>
      <c r="L118" s="14"/>
      <c r="N118" s="11" t="str">
        <f>INDEX(TreeLookup!$C$1:$DE$21,MATCH(Table15[[#This Row],[CATEGORY]],TreeLookup!$C$1:$C$21,0),MATCH(Table15[[#This Row],[YEAR]],TreeLookup!$C$1:$DE$1,0))</f>
        <v>start</v>
      </c>
      <c r="P118" s="25" t="s">
        <v>6843</v>
      </c>
      <c r="Q118" s="11"/>
      <c r="S118" s="11">
        <v>0</v>
      </c>
      <c r="W118" s="15"/>
      <c r="Z118" s="11" t="s">
        <v>11286</v>
      </c>
    </row>
    <row r="119" spans="1:38" x14ac:dyDescent="0.25">
      <c r="A119" s="11" t="s">
        <v>4384</v>
      </c>
      <c r="B119" s="12" t="s">
        <v>6897</v>
      </c>
      <c r="C119" s="11">
        <v>30</v>
      </c>
      <c r="D119" s="11">
        <v>0</v>
      </c>
      <c r="E119" s="12" t="s">
        <v>9950</v>
      </c>
      <c r="F119" s="11" t="s">
        <v>1372</v>
      </c>
      <c r="G119" s="11" t="s">
        <v>1384</v>
      </c>
      <c r="H119" s="11" t="s">
        <v>1903</v>
      </c>
      <c r="I119" s="21" t="s">
        <v>1903</v>
      </c>
      <c r="J119" s="14">
        <f>VLOOKUP(Table15[[#This Row],[TechRequired]],OldTree!A:B,2,0)</f>
        <v>0</v>
      </c>
      <c r="K119" s="22" t="s">
        <v>6012</v>
      </c>
      <c r="L119" s="14"/>
      <c r="M119" s="14">
        <v>1</v>
      </c>
      <c r="N119" s="11" t="str">
        <f>INDEX(TreeLookup!$C$1:$DE$21,MATCH(Table15[[#This Row],[CATEGORY]],TreeLookup!$C$1:$C$21,0),MATCH(Table15[[#This Row],[YEAR]],TreeLookup!$C$1:$DE$1,0))</f>
        <v>start</v>
      </c>
      <c r="P119" s="25" t="s">
        <v>6843</v>
      </c>
      <c r="Q119" s="21" t="s">
        <v>3458</v>
      </c>
      <c r="S119" s="11">
        <v>0</v>
      </c>
      <c r="W119" s="15"/>
    </row>
    <row r="120" spans="1:38" x14ac:dyDescent="0.25">
      <c r="A120" s="11" t="s">
        <v>2760</v>
      </c>
      <c r="B120" s="12" t="s">
        <v>6954</v>
      </c>
      <c r="C120" s="11">
        <v>115</v>
      </c>
      <c r="D120" s="11">
        <v>0</v>
      </c>
      <c r="E120" s="12" t="s">
        <v>10024</v>
      </c>
      <c r="F120" s="11" t="s">
        <v>1372</v>
      </c>
      <c r="G120" s="11" t="s">
        <v>1912</v>
      </c>
      <c r="H120" s="11" t="s">
        <v>1903</v>
      </c>
      <c r="I120" s="11" t="s">
        <v>5091</v>
      </c>
      <c r="J120" s="14">
        <f>VLOOKUP(Table15[[#This Row],[TechRequired]],OldTree!A:B,2,0)</f>
        <v>0</v>
      </c>
      <c r="K120" s="22" t="s">
        <v>6012</v>
      </c>
      <c r="L120" s="14" t="s">
        <v>8646</v>
      </c>
      <c r="N120" s="11" t="str">
        <f>INDEX(TreeLookup!$C$1:$DE$21,MATCH(Table15[[#This Row],[CATEGORY]],TreeLookup!$C$1:$C$21,0),MATCH(Table15[[#This Row],[YEAR]],TreeLookup!$C$1:$DE$1,0))</f>
        <v>materialsScienceSatellite</v>
      </c>
      <c r="P120" s="13" t="s">
        <v>6842</v>
      </c>
      <c r="Q120" s="11" t="s">
        <v>6562</v>
      </c>
      <c r="S120" s="11">
        <v>1958</v>
      </c>
      <c r="W120" s="15"/>
    </row>
    <row r="121" spans="1:38" x14ac:dyDescent="0.25">
      <c r="A121" s="11" t="s">
        <v>294</v>
      </c>
      <c r="B121" s="12" t="s">
        <v>2763</v>
      </c>
      <c r="C121" s="11">
        <v>10</v>
      </c>
      <c r="D121" s="11">
        <v>200</v>
      </c>
      <c r="E121" s="12" t="s">
        <v>2764</v>
      </c>
      <c r="F121" s="11" t="s">
        <v>1300</v>
      </c>
      <c r="G121" s="11" t="s">
        <v>1912</v>
      </c>
      <c r="H121" s="11" t="s">
        <v>1903</v>
      </c>
      <c r="I121" s="11" t="s">
        <v>1903</v>
      </c>
      <c r="J121" s="14">
        <f>VLOOKUP(Table15[[#This Row],[TechRequired]],OldTree!A:B,2,0)</f>
        <v>1</v>
      </c>
      <c r="K121" s="22" t="s">
        <v>8945</v>
      </c>
      <c r="L121" s="14" t="s">
        <v>8674</v>
      </c>
      <c r="N121" s="11" t="str">
        <f>INDEX(TreeLookup!$C$1:$DE$21,MATCH(Table15[[#This Row],[CATEGORY]],TreeLookup!$C$1:$C$21,0),MATCH(Table15[[#This Row],[YEAR]],TreeLookup!$C$1:$DE$1,0))</f>
        <v>orbitalRocketry1958</v>
      </c>
      <c r="P121" s="13" t="s">
        <v>6843</v>
      </c>
      <c r="Q121" s="11" t="s">
        <v>6522</v>
      </c>
      <c r="S121" s="11">
        <v>1958</v>
      </c>
      <c r="W121" s="15"/>
      <c r="AC121" s="11" t="s">
        <v>11286</v>
      </c>
    </row>
    <row r="122" spans="1:38" x14ac:dyDescent="0.25">
      <c r="A122" s="11" t="s">
        <v>4380</v>
      </c>
      <c r="B122" s="12" t="s">
        <v>6898</v>
      </c>
      <c r="C122" s="11">
        <v>20</v>
      </c>
      <c r="D122" s="11">
        <v>0</v>
      </c>
      <c r="E122" s="12" t="s">
        <v>9951</v>
      </c>
      <c r="F122" s="11" t="s">
        <v>1372</v>
      </c>
      <c r="G122" s="11" t="s">
        <v>1384</v>
      </c>
      <c r="H122" s="11" t="s">
        <v>1903</v>
      </c>
      <c r="I122" s="21" t="s">
        <v>1903</v>
      </c>
      <c r="J122" s="14">
        <f>VLOOKUP(Table15[[#This Row],[TechRequired]],OldTree!A:B,2,0)</f>
        <v>0</v>
      </c>
      <c r="K122" s="22" t="s">
        <v>6012</v>
      </c>
      <c r="L122" s="14"/>
      <c r="M122" s="14">
        <v>1</v>
      </c>
      <c r="N122" s="11" t="str">
        <f>INDEX(TreeLookup!$C$1:$DE$21,MATCH(Table15[[#This Row],[CATEGORY]],TreeLookup!$C$1:$C$21,0),MATCH(Table15[[#This Row],[YEAR]],TreeLookup!$C$1:$DE$1,0))</f>
        <v>start</v>
      </c>
      <c r="P122" s="25" t="s">
        <v>6843</v>
      </c>
      <c r="Q122" s="21" t="s">
        <v>3458</v>
      </c>
      <c r="S122" s="11">
        <v>0</v>
      </c>
      <c r="W122" s="15"/>
    </row>
    <row r="123" spans="1:38" x14ac:dyDescent="0.25">
      <c r="A123" s="11" t="s">
        <v>4381</v>
      </c>
      <c r="B123" s="12" t="s">
        <v>6899</v>
      </c>
      <c r="C123" s="11">
        <v>250</v>
      </c>
      <c r="D123" s="11">
        <v>0</v>
      </c>
      <c r="E123" s="12" t="s">
        <v>9953</v>
      </c>
      <c r="F123" s="11" t="s">
        <v>1372</v>
      </c>
      <c r="G123" s="11" t="s">
        <v>1384</v>
      </c>
      <c r="H123" s="11" t="s">
        <v>1903</v>
      </c>
      <c r="I123" s="21" t="s">
        <v>1903</v>
      </c>
      <c r="J123" s="14">
        <f>VLOOKUP(Table15[[#This Row],[TechRequired]],OldTree!A:B,2,0)</f>
        <v>0</v>
      </c>
      <c r="K123" s="22" t="s">
        <v>8941</v>
      </c>
      <c r="L123" s="14" t="s">
        <v>6818</v>
      </c>
      <c r="N123" s="11" t="str">
        <f>INDEX(TreeLookup!$C$1:$DE$21,MATCH(Table15[[#This Row],[CATEGORY]],TreeLookup!$C$1:$C$21,0),MATCH(Table15[[#This Row],[YEAR]],TreeLookup!$C$1:$DE$1,0))</f>
        <v>start</v>
      </c>
      <c r="P123" s="25" t="s">
        <v>6843</v>
      </c>
      <c r="Q123" s="21" t="s">
        <v>3458</v>
      </c>
      <c r="S123" s="11">
        <v>0</v>
      </c>
      <c r="W123" s="15"/>
    </row>
    <row r="124" spans="1:38" x14ac:dyDescent="0.25">
      <c r="A124" s="11" t="s">
        <v>4377</v>
      </c>
      <c r="B124" s="12" t="s">
        <v>6900</v>
      </c>
      <c r="C124" s="11">
        <v>30</v>
      </c>
      <c r="D124" s="11">
        <v>0</v>
      </c>
      <c r="E124" s="12" t="s">
        <v>9952</v>
      </c>
      <c r="F124" s="11" t="s">
        <v>1372</v>
      </c>
      <c r="G124" s="11" t="s">
        <v>1384</v>
      </c>
      <c r="H124" s="11" t="s">
        <v>1903</v>
      </c>
      <c r="I124" s="21" t="s">
        <v>1903</v>
      </c>
      <c r="J124" s="14">
        <f>VLOOKUP(Table15[[#This Row],[TechRequired]],OldTree!A:B,2,0)</f>
        <v>0</v>
      </c>
      <c r="K124" s="22" t="s">
        <v>6012</v>
      </c>
      <c r="L124" s="14"/>
      <c r="M124" s="14">
        <v>0</v>
      </c>
      <c r="N124" s="11" t="str">
        <f>INDEX(TreeLookup!$C$1:$DE$21,MATCH(Table15[[#This Row],[CATEGORY]],TreeLookup!$C$1:$C$21,0),MATCH(Table15[[#This Row],[YEAR]],TreeLookup!$C$1:$DE$1,0))</f>
        <v>start</v>
      </c>
      <c r="P124" s="25" t="s">
        <v>6843</v>
      </c>
      <c r="Q124" s="21" t="s">
        <v>3458</v>
      </c>
      <c r="S124" s="11">
        <v>0</v>
      </c>
      <c r="W124" s="15"/>
      <c r="AL124" s="11" t="s">
        <v>11286</v>
      </c>
    </row>
    <row r="125" spans="1:38" x14ac:dyDescent="0.25">
      <c r="A125" s="11" t="s">
        <v>4378</v>
      </c>
      <c r="B125" s="12" t="s">
        <v>6901</v>
      </c>
      <c r="C125" s="11">
        <v>150</v>
      </c>
      <c r="D125" s="11">
        <v>0</v>
      </c>
      <c r="E125" s="12" t="s">
        <v>9993</v>
      </c>
      <c r="F125" s="11" t="s">
        <v>1372</v>
      </c>
      <c r="G125" s="11" t="s">
        <v>1384</v>
      </c>
      <c r="H125" s="11" t="s">
        <v>1903</v>
      </c>
      <c r="I125" s="21" t="s">
        <v>1903</v>
      </c>
      <c r="J125" s="14">
        <f>VLOOKUP(Table15[[#This Row],[TechRequired]],OldTree!A:B,2,0)</f>
        <v>0</v>
      </c>
      <c r="K125" s="22" t="s">
        <v>8944</v>
      </c>
      <c r="L125" s="14"/>
      <c r="M125" s="14">
        <v>1</v>
      </c>
      <c r="N125" s="11" t="str">
        <f>INDEX(TreeLookup!$C$1:$DE$21,MATCH(Table15[[#This Row],[CATEGORY]],TreeLookup!$C$1:$C$21,0),MATCH(Table15[[#This Row],[YEAR]],TreeLookup!$C$1:$DE$1,0))</f>
        <v>postWarAvionics</v>
      </c>
      <c r="P125" s="25" t="s">
        <v>6843</v>
      </c>
      <c r="Q125" s="11"/>
      <c r="S125" s="11">
        <v>1950</v>
      </c>
      <c r="W125" s="15"/>
    </row>
    <row r="126" spans="1:38" x14ac:dyDescent="0.25">
      <c r="A126" s="11" t="s">
        <v>4382</v>
      </c>
      <c r="B126" s="12" t="s">
        <v>6902</v>
      </c>
      <c r="C126" s="11">
        <v>16</v>
      </c>
      <c r="D126" s="11">
        <v>320</v>
      </c>
      <c r="E126" s="12" t="s">
        <v>9981</v>
      </c>
      <c r="F126" s="11" t="s">
        <v>1372</v>
      </c>
      <c r="G126" s="11" t="s">
        <v>1384</v>
      </c>
      <c r="H126" s="11" t="s">
        <v>1903</v>
      </c>
      <c r="I126" s="21" t="s">
        <v>1903</v>
      </c>
      <c r="J126" s="14">
        <f>VLOOKUP(Table15[[#This Row],[TechRequired]],OldTree!A:B,2,0)</f>
        <v>0</v>
      </c>
      <c r="K126" s="22" t="s">
        <v>6013</v>
      </c>
      <c r="L126" s="22" t="s">
        <v>8871</v>
      </c>
      <c r="M126" s="14">
        <v>1</v>
      </c>
      <c r="N126" s="11" t="str">
        <f>INDEX(TreeLookup!$C$1:$DE$21,MATCH(Table15[[#This Row],[CATEGORY]],TreeLookup!$C$1:$C$21,0),MATCH(Table15[[#This Row],[YEAR]],TreeLookup!$C$1:$DE$1,0))</f>
        <v>start</v>
      </c>
      <c r="P126" s="25" t="s">
        <v>6843</v>
      </c>
      <c r="Q126" s="11"/>
      <c r="S126" s="11">
        <v>0</v>
      </c>
      <c r="W126" s="15"/>
      <c r="AH126" s="11" t="s">
        <v>11286</v>
      </c>
    </row>
    <row r="127" spans="1:38" x14ac:dyDescent="0.25">
      <c r="A127" s="11" t="s">
        <v>4379</v>
      </c>
      <c r="B127" s="12" t="s">
        <v>6903</v>
      </c>
      <c r="C127" s="11">
        <v>15</v>
      </c>
      <c r="D127" s="11">
        <v>0</v>
      </c>
      <c r="E127" s="12" t="s">
        <v>9967</v>
      </c>
      <c r="F127" s="11" t="s">
        <v>1372</v>
      </c>
      <c r="G127" s="11" t="s">
        <v>1384</v>
      </c>
      <c r="H127" s="11" t="s">
        <v>1903</v>
      </c>
      <c r="I127" s="21" t="s">
        <v>1903</v>
      </c>
      <c r="J127" s="14">
        <f>VLOOKUP(Table15[[#This Row],[TechRequired]],OldTree!A:B,2,0)</f>
        <v>0</v>
      </c>
      <c r="K127" s="22" t="s">
        <v>6812</v>
      </c>
      <c r="L127" s="14"/>
      <c r="M127" s="14">
        <v>0</v>
      </c>
      <c r="N127" s="11" t="str">
        <f>INDEX(TreeLookup!$C$1:$DE$21,MATCH(Table15[[#This Row],[CATEGORY]],TreeLookup!$C$1:$C$21,0),MATCH(Table15[[#This Row],[YEAR]],TreeLookup!$C$1:$DE$1,0))</f>
        <v>start</v>
      </c>
      <c r="P127" s="25" t="s">
        <v>6843</v>
      </c>
      <c r="Q127" s="11"/>
      <c r="S127" s="11">
        <v>0</v>
      </c>
      <c r="W127" s="15"/>
    </row>
    <row r="128" spans="1:38" x14ac:dyDescent="0.25">
      <c r="A128" s="11" t="s">
        <v>4383</v>
      </c>
      <c r="B128" s="12" t="s">
        <v>6904</v>
      </c>
      <c r="C128" s="11">
        <v>15</v>
      </c>
      <c r="D128" s="11">
        <v>0</v>
      </c>
      <c r="E128" s="12" t="s">
        <v>9968</v>
      </c>
      <c r="F128" s="11" t="s">
        <v>1372</v>
      </c>
      <c r="G128" s="11" t="s">
        <v>1384</v>
      </c>
      <c r="H128" s="11" t="s">
        <v>1903</v>
      </c>
      <c r="I128" s="21" t="s">
        <v>1903</v>
      </c>
      <c r="J128" s="14">
        <f>VLOOKUP(Table15[[#This Row],[TechRequired]],OldTree!A:B,2,0)</f>
        <v>0</v>
      </c>
      <c r="K128" s="22" t="s">
        <v>6812</v>
      </c>
      <c r="L128" s="14"/>
      <c r="M128" s="14">
        <v>0</v>
      </c>
      <c r="N128" s="11" t="str">
        <f>INDEX(TreeLookup!$C$1:$DE$21,MATCH(Table15[[#This Row],[CATEGORY]],TreeLookup!$C$1:$C$21,0),MATCH(Table15[[#This Row],[YEAR]],TreeLookup!$C$1:$DE$1,0))</f>
        <v>start</v>
      </c>
      <c r="P128" s="25" t="s">
        <v>6843</v>
      </c>
      <c r="Q128" s="11"/>
      <c r="S128" s="11">
        <v>0</v>
      </c>
      <c r="W128" s="15"/>
    </row>
    <row r="129" spans="1:37" x14ac:dyDescent="0.25">
      <c r="A129" s="11" t="s">
        <v>1168</v>
      </c>
      <c r="B129" s="12" t="s">
        <v>3221</v>
      </c>
      <c r="C129" s="11">
        <v>10</v>
      </c>
      <c r="D129" s="11">
        <v>200</v>
      </c>
      <c r="E129" s="12" t="s">
        <v>3222</v>
      </c>
      <c r="F129" s="11" t="s">
        <v>1372</v>
      </c>
      <c r="G129" s="21" t="s">
        <v>11292</v>
      </c>
      <c r="H129" s="11" t="s">
        <v>1903</v>
      </c>
      <c r="I129" s="11" t="s">
        <v>1903</v>
      </c>
      <c r="J129" s="14">
        <f>VLOOKUP(Table15[[#This Row],[TechRequired]],OldTree!A:B,2,0)</f>
        <v>0</v>
      </c>
      <c r="K129" s="22" t="s">
        <v>6012</v>
      </c>
      <c r="L129" s="14"/>
      <c r="M129" s="14">
        <v>0</v>
      </c>
      <c r="N129" s="11" t="str">
        <f>INDEX(TreeLookup!$C$1:$DE$21,MATCH(Table15[[#This Row],[CATEGORY]],TreeLookup!$C$1:$C$21,0),MATCH(Table15[[#This Row],[YEAR]],TreeLookup!$C$1:$DE$1,0))</f>
        <v>start</v>
      </c>
      <c r="P129" s="13" t="s">
        <v>6843</v>
      </c>
      <c r="Q129" s="11"/>
      <c r="S129" s="11">
        <v>0</v>
      </c>
      <c r="W129" s="15"/>
    </row>
    <row r="130" spans="1:37" x14ac:dyDescent="0.25">
      <c r="A130" s="11" t="s">
        <v>4385</v>
      </c>
      <c r="B130" s="12" t="s">
        <v>6905</v>
      </c>
      <c r="C130" s="11">
        <v>36</v>
      </c>
      <c r="D130" s="11">
        <v>720</v>
      </c>
      <c r="E130" s="12" t="s">
        <v>9899</v>
      </c>
      <c r="F130" s="11" t="s">
        <v>1372</v>
      </c>
      <c r="G130" s="11" t="s">
        <v>1384</v>
      </c>
      <c r="H130" s="11" t="s">
        <v>1903</v>
      </c>
      <c r="I130" s="11" t="s">
        <v>1903</v>
      </c>
      <c r="J130" s="14">
        <f>VLOOKUP(Table15[[#This Row],[TechRequired]],OldTree!A:B,2,0)</f>
        <v>0</v>
      </c>
      <c r="K130" s="22" t="s">
        <v>8953</v>
      </c>
      <c r="L130" s="14" t="s">
        <v>8675</v>
      </c>
      <c r="M130" s="14">
        <v>0</v>
      </c>
      <c r="N130" s="11" t="str">
        <f>INDEX(TreeLookup!$C$1:$DE$21,MATCH(Table15[[#This Row],[CATEGORY]],TreeLookup!$C$1:$C$21,0),MATCH(Table15[[#This Row],[YEAR]],TreeLookup!$C$1:$DE$1,0))</f>
        <v>earlySolids</v>
      </c>
      <c r="P130" s="13" t="s">
        <v>6843</v>
      </c>
      <c r="Q130" s="11"/>
      <c r="S130" s="11">
        <v>1950</v>
      </c>
      <c r="W130" s="15"/>
      <c r="AE130" s="11" t="s">
        <v>11286</v>
      </c>
    </row>
    <row r="131" spans="1:37" x14ac:dyDescent="0.25">
      <c r="A131" s="11" t="s">
        <v>1389</v>
      </c>
      <c r="B131" s="12" t="s">
        <v>1389</v>
      </c>
      <c r="G131" s="11" t="s">
        <v>6059</v>
      </c>
      <c r="H131" s="11" t="s">
        <v>1903</v>
      </c>
      <c r="J131" s="16" t="e">
        <f>VLOOKUP(Table15[[#This Row],[TechRequired]],OldTree!A:B,2,0)</f>
        <v>#N/A</v>
      </c>
      <c r="K131" s="23" t="s">
        <v>8945</v>
      </c>
      <c r="L131" s="16"/>
      <c r="N131" s="11" t="str">
        <f>INDEX(TreeLookup!$C$1:$DE$21,MATCH(Table15[[#This Row],[CATEGORY]],TreeLookup!$C$1:$C$21,0),MATCH(Table15[[#This Row],[YEAR]],TreeLookup!$C$1:$DE$1,0))</f>
        <v>orbitalRocketry1992</v>
      </c>
      <c r="Q131" s="11" t="s">
        <v>6080</v>
      </c>
      <c r="R131" s="11" t="s">
        <v>1389</v>
      </c>
      <c r="S131" s="11">
        <v>1996</v>
      </c>
    </row>
    <row r="132" spans="1:37" x14ac:dyDescent="0.25">
      <c r="A132" s="11" t="s">
        <v>671</v>
      </c>
      <c r="B132" s="12" t="s">
        <v>3451</v>
      </c>
      <c r="C132" s="11">
        <v>700</v>
      </c>
      <c r="D132" s="11">
        <v>14000</v>
      </c>
      <c r="E132" s="12" t="s">
        <v>3452</v>
      </c>
      <c r="F132" s="11" t="s">
        <v>1325</v>
      </c>
      <c r="G132" s="21" t="s">
        <v>9572</v>
      </c>
      <c r="H132" s="11" t="s">
        <v>1903</v>
      </c>
      <c r="I132" s="11" t="s">
        <v>1903</v>
      </c>
      <c r="J132" s="14">
        <f>VLOOKUP(Table15[[#This Row],[TechRequired]],OldTree!A:B,2,0)</f>
        <v>8</v>
      </c>
      <c r="K132" s="22" t="s">
        <v>8945</v>
      </c>
      <c r="L132" s="14" t="s">
        <v>8672</v>
      </c>
      <c r="M132" s="14">
        <v>10</v>
      </c>
      <c r="N132" s="11" t="str">
        <f>INDEX(TreeLookup!$C$1:$DE$21,MATCH(Table15[[#This Row],[CATEGORY]],TreeLookup!$C$1:$C$21,0),MATCH(Table15[[#This Row],[YEAR]],TreeLookup!$C$1:$DE$1,0))</f>
        <v>orbitalRocketry2014</v>
      </c>
      <c r="P132" s="13" t="s">
        <v>6843</v>
      </c>
      <c r="Q132" s="11" t="s">
        <v>3451</v>
      </c>
      <c r="R132" s="21" t="s">
        <v>1389</v>
      </c>
      <c r="S132" s="11">
        <v>2018</v>
      </c>
      <c r="U132" s="21" t="s">
        <v>8958</v>
      </c>
      <c r="W132" s="15"/>
      <c r="AD132" s="11" t="s">
        <v>11286</v>
      </c>
      <c r="AK132" s="11" t="s">
        <v>11286</v>
      </c>
    </row>
    <row r="133" spans="1:37" x14ac:dyDescent="0.25">
      <c r="A133" s="11" t="s">
        <v>537</v>
      </c>
      <c r="B133" s="12" t="s">
        <v>5137</v>
      </c>
      <c r="C133" s="11">
        <v>550</v>
      </c>
      <c r="D133" s="11">
        <v>11000</v>
      </c>
      <c r="E133" s="12" t="s">
        <v>5138</v>
      </c>
      <c r="F133" s="11" t="s">
        <v>1319</v>
      </c>
      <c r="G133" s="11" t="s">
        <v>1414</v>
      </c>
      <c r="H133" s="11" t="s">
        <v>1903</v>
      </c>
      <c r="I133" s="11" t="s">
        <v>1903</v>
      </c>
      <c r="J133" s="14">
        <f>VLOOKUP(Table15[[#This Row],[TechRequired]],OldTree!A:B,2,0)</f>
        <v>7</v>
      </c>
      <c r="K133" s="22" t="s">
        <v>8945</v>
      </c>
      <c r="L133" s="14" t="s">
        <v>8672</v>
      </c>
      <c r="N133" s="11" t="str">
        <f>INDEX(TreeLookup!$C$1:$DE$21,MATCH(Table15[[#This Row],[CATEGORY]],TreeLookup!$C$1:$C$21,0),MATCH(Table15[[#This Row],[YEAR]],TreeLookup!$C$1:$DE$1,0))</f>
        <v>orbitalRocketry1992</v>
      </c>
      <c r="P133" s="13" t="s">
        <v>6843</v>
      </c>
      <c r="Q133" s="11" t="s">
        <v>6080</v>
      </c>
      <c r="R133" s="11" t="s">
        <v>1389</v>
      </c>
      <c r="S133" s="11">
        <v>1996</v>
      </c>
      <c r="W133" s="15"/>
      <c r="AD133" s="11" t="s">
        <v>11286</v>
      </c>
      <c r="AK133" s="11" t="s">
        <v>11286</v>
      </c>
    </row>
    <row r="134" spans="1:37" x14ac:dyDescent="0.25">
      <c r="A134" s="36" t="s">
        <v>9546</v>
      </c>
      <c r="B134" s="12" t="s">
        <v>9546</v>
      </c>
      <c r="G134" s="21" t="s">
        <v>6059</v>
      </c>
      <c r="H134" s="21" t="s">
        <v>1903</v>
      </c>
      <c r="J134" s="16" t="e">
        <f>VLOOKUP(Table15[[#This Row],[TechRequired]],OldTree!A:B,2,0)</f>
        <v>#N/A</v>
      </c>
      <c r="K134" s="22" t="s">
        <v>8945</v>
      </c>
      <c r="L134" s="16"/>
      <c r="N134" s="17" t="str">
        <f>INDEX(TreeLookup!$C$1:$DE$21,MATCH(Table15[[#This Row],[CATEGORY]],TreeLookup!$C$1:$C$21,0),MATCH(Table15[[#This Row],[YEAR]],TreeLookup!$C$1:$DE$1,0))</f>
        <v>orbitalRocketry2014</v>
      </c>
      <c r="Q134" s="24" t="s">
        <v>9547</v>
      </c>
      <c r="R134" s="21" t="s">
        <v>1389</v>
      </c>
      <c r="S134" s="11">
        <v>2018</v>
      </c>
    </row>
    <row r="135" spans="1:37" x14ac:dyDescent="0.25">
      <c r="A135" s="11" t="s">
        <v>1001</v>
      </c>
      <c r="B135" s="12" t="s">
        <v>3340</v>
      </c>
      <c r="C135" s="11">
        <v>800</v>
      </c>
      <c r="D135" s="11">
        <v>16000</v>
      </c>
      <c r="E135" s="12" t="s">
        <v>3341</v>
      </c>
      <c r="F135" s="11" t="s">
        <v>1368</v>
      </c>
      <c r="G135" s="21" t="s">
        <v>11292</v>
      </c>
      <c r="H135" s="11" t="s">
        <v>1903</v>
      </c>
      <c r="I135" s="11" t="s">
        <v>1903</v>
      </c>
      <c r="J135" s="14">
        <f>VLOOKUP(Table15[[#This Row],[TechRequired]],OldTree!A:B,2,0)</f>
        <v>2</v>
      </c>
      <c r="K135" s="22" t="s">
        <v>8944</v>
      </c>
      <c r="L135" s="14" t="s">
        <v>6808</v>
      </c>
      <c r="N135" s="11" t="str">
        <f>INDEX(TreeLookup!$C$1:$DE$21,MATCH(Table15[[#This Row],[CATEGORY]],TreeLookup!$C$1:$C$21,0),MATCH(Table15[[#This Row],[YEAR]],TreeLookup!$C$1:$DE$1,0))</f>
        <v>basicAvionics</v>
      </c>
      <c r="P135" s="13" t="s">
        <v>6843</v>
      </c>
      <c r="Q135" s="11" t="s">
        <v>6436</v>
      </c>
      <c r="S135" s="11">
        <v>1959</v>
      </c>
      <c r="W135" s="15"/>
      <c r="Y135" s="11" t="s">
        <v>10937</v>
      </c>
      <c r="Z135" s="11" t="s">
        <v>11286</v>
      </c>
    </row>
    <row r="136" spans="1:37" x14ac:dyDescent="0.25">
      <c r="A136" s="11" t="s">
        <v>9758</v>
      </c>
      <c r="B136" s="12" t="s">
        <v>9759</v>
      </c>
      <c r="C136" s="11">
        <v>800</v>
      </c>
      <c r="D136" s="11">
        <v>16000</v>
      </c>
      <c r="E136" s="12" t="s">
        <v>3341</v>
      </c>
      <c r="G136" s="21" t="s">
        <v>11291</v>
      </c>
      <c r="H136" s="21" t="s">
        <v>1903</v>
      </c>
      <c r="I136" s="21" t="s">
        <v>1903</v>
      </c>
      <c r="J136" s="16" t="e">
        <f>VLOOKUP(Table15[[#This Row],[TechRequired]],OldTree!A:B,2,0)</f>
        <v>#N/A</v>
      </c>
      <c r="K136" s="38" t="s">
        <v>8944</v>
      </c>
      <c r="L136" s="23" t="s">
        <v>6808</v>
      </c>
      <c r="N136" s="17" t="str">
        <f>INDEX(TreeLookup!$C$1:$DE$21,MATCH(Table15[[#This Row],[CATEGORY]],TreeLookup!$C$1:$C$21,0),MATCH(Table15[[#This Row],[YEAR]],TreeLookup!$C$1:$DE$1,0))</f>
        <v>basicAvionics</v>
      </c>
      <c r="P136" s="25" t="s">
        <v>6843</v>
      </c>
      <c r="Q136" s="24" t="s">
        <v>6436</v>
      </c>
      <c r="S136" s="11">
        <v>1959</v>
      </c>
      <c r="Y136" s="11" t="s">
        <v>10937</v>
      </c>
      <c r="Z136" s="11" t="s">
        <v>11286</v>
      </c>
    </row>
    <row r="137" spans="1:37" x14ac:dyDescent="0.25">
      <c r="A137" s="11" t="s">
        <v>4865</v>
      </c>
      <c r="B137" s="12" t="s">
        <v>6955</v>
      </c>
      <c r="C137" s="11">
        <v>15</v>
      </c>
      <c r="D137" s="11">
        <v>300</v>
      </c>
      <c r="E137" s="12" t="s">
        <v>10046</v>
      </c>
      <c r="F137" s="11" t="s">
        <v>1290</v>
      </c>
      <c r="G137" s="11" t="s">
        <v>1380</v>
      </c>
      <c r="H137" s="11" t="s">
        <v>1903</v>
      </c>
      <c r="I137" s="11" t="s">
        <v>1903</v>
      </c>
      <c r="J137" s="14">
        <f>VLOOKUP(Table15[[#This Row],[TechRequired]],OldTree!A:B,2,0)</f>
        <v>2</v>
      </c>
      <c r="K137" s="22" t="s">
        <v>6012</v>
      </c>
      <c r="L137" s="14" t="s">
        <v>8671</v>
      </c>
      <c r="N137" s="11" t="str">
        <f>INDEX(TreeLookup!$C$1:$DE$21,MATCH(Table15[[#This Row],[CATEGORY]],TreeLookup!$C$1:$C$21,0),MATCH(Table15[[#This Row],[YEAR]],TreeLookup!$C$1:$DE$1,0))</f>
        <v>materialsScienceSatellite</v>
      </c>
      <c r="P137" s="13" t="s">
        <v>6843</v>
      </c>
      <c r="Q137" s="11" t="s">
        <v>6436</v>
      </c>
      <c r="S137" s="11">
        <v>1959</v>
      </c>
      <c r="V137" s="11" t="s">
        <v>8863</v>
      </c>
      <c r="W137" s="15">
        <v>42872</v>
      </c>
    </row>
    <row r="138" spans="1:37" x14ac:dyDescent="0.25">
      <c r="A138" s="11" t="s">
        <v>994</v>
      </c>
      <c r="B138" s="12" t="s">
        <v>4817</v>
      </c>
      <c r="C138" s="11">
        <v>800</v>
      </c>
      <c r="D138" s="11">
        <v>16000</v>
      </c>
      <c r="E138" s="12" t="s">
        <v>4818</v>
      </c>
      <c r="F138" s="11" t="s">
        <v>1368</v>
      </c>
      <c r="G138" s="11" t="s">
        <v>1380</v>
      </c>
      <c r="H138" s="11" t="s">
        <v>1903</v>
      </c>
      <c r="I138" s="11" t="s">
        <v>1903</v>
      </c>
      <c r="J138" s="14">
        <f>VLOOKUP(Table15[[#This Row],[TechRequired]],OldTree!A:B,2,0)</f>
        <v>2</v>
      </c>
      <c r="K138" s="22" t="s">
        <v>8944</v>
      </c>
      <c r="L138" s="14" t="s">
        <v>6808</v>
      </c>
      <c r="N138" s="11" t="str">
        <f>INDEX(TreeLookup!$C$1:$DE$21,MATCH(Table15[[#This Row],[CATEGORY]],TreeLookup!$C$1:$C$21,0),MATCH(Table15[[#This Row],[YEAR]],TreeLookup!$C$1:$DE$1,0))</f>
        <v>basicAvionics</v>
      </c>
      <c r="P138" s="13" t="s">
        <v>6843</v>
      </c>
      <c r="Q138" s="11" t="s">
        <v>6436</v>
      </c>
      <c r="S138" s="11">
        <v>1959</v>
      </c>
      <c r="W138" s="15"/>
      <c r="Z138" s="11" t="s">
        <v>11286</v>
      </c>
    </row>
    <row r="139" spans="1:37" x14ac:dyDescent="0.25">
      <c r="A139" s="11" t="s">
        <v>2939</v>
      </c>
      <c r="B139" s="12" t="s">
        <v>6441</v>
      </c>
      <c r="C139" s="11">
        <v>870</v>
      </c>
      <c r="D139" s="11">
        <v>17400</v>
      </c>
      <c r="E139" s="12" t="s">
        <v>10096</v>
      </c>
      <c r="F139" s="11" t="s">
        <v>1332</v>
      </c>
      <c r="G139" s="11" t="s">
        <v>1913</v>
      </c>
      <c r="H139" s="11" t="s">
        <v>1903</v>
      </c>
      <c r="I139" s="11" t="s">
        <v>1903</v>
      </c>
      <c r="J139" s="14">
        <f>VLOOKUP(Table15[[#This Row],[TechRequired]],OldTree!A:B,2,0)</f>
        <v>6</v>
      </c>
      <c r="K139" s="22" t="s">
        <v>6012</v>
      </c>
      <c r="L139" s="14" t="s">
        <v>8646</v>
      </c>
      <c r="M139" s="14">
        <v>3</v>
      </c>
      <c r="N139" s="11" t="str">
        <f>INDEX(TreeLookup!$C$1:$DE$21,MATCH(Table15[[#This Row],[CATEGORY]],TreeLookup!$C$1:$C$21,0),MATCH(Table15[[#This Row],[YEAR]],TreeLookup!$C$1:$DE$1,0))</f>
        <v>materialsScienceHuman</v>
      </c>
      <c r="P139" s="13" t="s">
        <v>6843</v>
      </c>
      <c r="Q139" s="11" t="s">
        <v>6441</v>
      </c>
      <c r="S139" s="11">
        <v>1962</v>
      </c>
      <c r="V139" s="11" t="s">
        <v>8862</v>
      </c>
      <c r="W139" s="15">
        <v>42872</v>
      </c>
    </row>
    <row r="140" spans="1:37" x14ac:dyDescent="0.25">
      <c r="A140" s="11" t="s">
        <v>11192</v>
      </c>
      <c r="B140" s="12" t="s">
        <v>11193</v>
      </c>
      <c r="C140" s="11">
        <v>10</v>
      </c>
      <c r="D140" s="11">
        <v>200</v>
      </c>
      <c r="E140" s="12" t="s">
        <v>11194</v>
      </c>
      <c r="G140" s="21" t="s">
        <v>11291</v>
      </c>
      <c r="H140" s="21" t="s">
        <v>1903</v>
      </c>
      <c r="I140" s="21" t="s">
        <v>1903</v>
      </c>
      <c r="J140" s="16" t="e">
        <f>VLOOKUP(Table15[[#This Row],[TechRequired]],OldTree!A:B,2,0)</f>
        <v>#N/A</v>
      </c>
      <c r="K140" s="52" t="s">
        <v>6012</v>
      </c>
      <c r="L140" s="23" t="s">
        <v>8646</v>
      </c>
      <c r="N140" s="17" t="str">
        <f>INDEX(TreeLookup!$C$1:$DE$21,MATCH(Table15[[#This Row],[CATEGORY]],TreeLookup!$C$1:$C$21,0),MATCH(Table15[[#This Row],[YEAR]],TreeLookup!$C$1:$DE$1,0))</f>
        <v>materialsScienceSatellite</v>
      </c>
      <c r="P140" s="25" t="s">
        <v>6843</v>
      </c>
      <c r="Q140" s="24" t="s">
        <v>6079</v>
      </c>
      <c r="S140" s="11">
        <v>1959</v>
      </c>
      <c r="Y140" s="53"/>
    </row>
    <row r="141" spans="1:37" x14ac:dyDescent="0.25">
      <c r="A141" s="11" t="s">
        <v>11195</v>
      </c>
      <c r="B141" s="12" t="s">
        <v>11193</v>
      </c>
      <c r="C141" s="11">
        <v>10</v>
      </c>
      <c r="D141" s="11">
        <v>200</v>
      </c>
      <c r="E141" s="12" t="s">
        <v>11194</v>
      </c>
      <c r="G141" s="21" t="s">
        <v>11291</v>
      </c>
      <c r="H141" s="21" t="s">
        <v>1903</v>
      </c>
      <c r="I141" s="21" t="s">
        <v>1903</v>
      </c>
      <c r="J141" s="16" t="e">
        <f>VLOOKUP(Table15[[#This Row],[TechRequired]],OldTree!A:B,2,0)</f>
        <v>#N/A</v>
      </c>
      <c r="K141" s="52" t="s">
        <v>6012</v>
      </c>
      <c r="L141" s="23" t="s">
        <v>8646</v>
      </c>
      <c r="N141" s="17" t="str">
        <f>INDEX(TreeLookup!$C$1:$DE$21,MATCH(Table15[[#This Row],[CATEGORY]],TreeLookup!$C$1:$C$21,0),MATCH(Table15[[#This Row],[YEAR]],TreeLookup!$C$1:$DE$1,0))</f>
        <v>materialsScienceSatellite</v>
      </c>
      <c r="P141" s="25" t="s">
        <v>6843</v>
      </c>
      <c r="Q141" s="24" t="s">
        <v>6079</v>
      </c>
      <c r="S141" s="11">
        <v>1959</v>
      </c>
      <c r="Y141" s="53"/>
    </row>
    <row r="142" spans="1:37" x14ac:dyDescent="0.25">
      <c r="A142" s="11" t="s">
        <v>11187</v>
      </c>
      <c r="B142" s="24" t="s">
        <v>11188</v>
      </c>
      <c r="C142" s="11">
        <v>10</v>
      </c>
      <c r="D142" s="11">
        <v>200</v>
      </c>
      <c r="E142" s="12" t="s">
        <v>11189</v>
      </c>
      <c r="G142" s="21" t="s">
        <v>11291</v>
      </c>
      <c r="H142" s="21" t="s">
        <v>1903</v>
      </c>
      <c r="I142" s="21" t="s">
        <v>1903</v>
      </c>
      <c r="J142" s="16" t="e">
        <f>VLOOKUP(Table15[[#This Row],[TechRequired]],OldTree!A:B,2,0)</f>
        <v>#N/A</v>
      </c>
      <c r="K142" s="52" t="s">
        <v>6012</v>
      </c>
      <c r="L142" s="23"/>
      <c r="N142" s="17" t="str">
        <f>INDEX(TreeLookup!$C$1:$DE$21,MATCH(Table15[[#This Row],[CATEGORY]],TreeLookup!$C$1:$C$21,0),MATCH(Table15[[#This Row],[YEAR]],TreeLookup!$C$1:$DE$1,0))</f>
        <v>materialsScienceSatellite</v>
      </c>
      <c r="P142" s="25" t="s">
        <v>6843</v>
      </c>
      <c r="Q142" s="24" t="s">
        <v>6079</v>
      </c>
      <c r="S142" s="11">
        <v>1959</v>
      </c>
      <c r="Y142" s="53"/>
    </row>
    <row r="143" spans="1:37" x14ac:dyDescent="0.25">
      <c r="A143" s="11" t="s">
        <v>11183</v>
      </c>
      <c r="B143" s="12" t="s">
        <v>11186</v>
      </c>
      <c r="C143" s="11">
        <v>19</v>
      </c>
      <c r="D143" s="11">
        <v>380</v>
      </c>
      <c r="E143" s="12" t="s">
        <v>11185</v>
      </c>
      <c r="G143" s="21" t="s">
        <v>11291</v>
      </c>
      <c r="H143" s="21" t="s">
        <v>1903</v>
      </c>
      <c r="I143" s="21" t="s">
        <v>1903</v>
      </c>
      <c r="J143" s="16" t="e">
        <f>VLOOKUP(Table15[[#This Row],[TechRequired]],OldTree!A:B,2,0)</f>
        <v>#N/A</v>
      </c>
      <c r="K143" s="52" t="s">
        <v>6012</v>
      </c>
      <c r="L143" s="23" t="s">
        <v>8646</v>
      </c>
      <c r="N143" s="17" t="str">
        <f>INDEX(TreeLookup!$C$1:$DE$21,MATCH(Table15[[#This Row],[CATEGORY]],TreeLookup!$C$1:$C$21,0),MATCH(Table15[[#This Row],[YEAR]],TreeLookup!$C$1:$DE$1,0))</f>
        <v>materialsScienceSatellite</v>
      </c>
      <c r="P143" s="25" t="s">
        <v>6843</v>
      </c>
      <c r="Q143" s="24" t="s">
        <v>6079</v>
      </c>
      <c r="S143" s="11">
        <v>1959</v>
      </c>
      <c r="Y143" s="53"/>
    </row>
    <row r="144" spans="1:37" x14ac:dyDescent="0.25">
      <c r="A144" s="11" t="s">
        <v>9884</v>
      </c>
      <c r="B144" s="12" t="s">
        <v>9885</v>
      </c>
      <c r="C144" s="11">
        <v>300</v>
      </c>
      <c r="D144" s="11">
        <v>6000</v>
      </c>
      <c r="E144" s="12" t="s">
        <v>9886</v>
      </c>
      <c r="G144" s="21" t="s">
        <v>11291</v>
      </c>
      <c r="H144" s="21" t="s">
        <v>1903</v>
      </c>
      <c r="I144" s="21" t="s">
        <v>1903</v>
      </c>
      <c r="J144" s="16" t="e">
        <f>VLOOKUP(Table15[[#This Row],[TechRequired]],OldTree!A:B,2,0)</f>
        <v>#N/A</v>
      </c>
      <c r="K144" s="38" t="s">
        <v>8944</v>
      </c>
      <c r="L144" s="23" t="s">
        <v>6808</v>
      </c>
      <c r="N144" s="17" t="str">
        <f>INDEX(TreeLookup!$C$1:$DE$21,MATCH(Table15[[#This Row],[CATEGORY]],TreeLookup!$C$1:$C$21,0),MATCH(Table15[[#This Row],[YEAR]],TreeLookup!$C$1:$DE$1,0))</f>
        <v>basicAvionics</v>
      </c>
      <c r="P144" s="25" t="s">
        <v>6843</v>
      </c>
      <c r="Q144" s="24" t="s">
        <v>6079</v>
      </c>
      <c r="R144" s="11" t="s">
        <v>6436</v>
      </c>
      <c r="S144" s="11">
        <v>1959</v>
      </c>
      <c r="AC144" s="11" t="s">
        <v>11286</v>
      </c>
    </row>
    <row r="145" spans="1:34" x14ac:dyDescent="0.25">
      <c r="A145" s="11" t="s">
        <v>995</v>
      </c>
      <c r="B145" s="12" t="s">
        <v>1746</v>
      </c>
      <c r="C145" s="11">
        <v>300</v>
      </c>
      <c r="D145" s="11">
        <v>6000</v>
      </c>
      <c r="E145" s="12" t="s">
        <v>1747</v>
      </c>
      <c r="F145" s="11" t="s">
        <v>1368</v>
      </c>
      <c r="G145" s="11" t="s">
        <v>1380</v>
      </c>
      <c r="H145" s="11" t="s">
        <v>1903</v>
      </c>
      <c r="I145" s="11" t="s">
        <v>1903</v>
      </c>
      <c r="J145" s="14">
        <f>VLOOKUP(Table15[[#This Row],[TechRequired]],OldTree!A:B,2,0)</f>
        <v>2</v>
      </c>
      <c r="K145" s="22" t="s">
        <v>8944</v>
      </c>
      <c r="L145" s="14" t="s">
        <v>6808</v>
      </c>
      <c r="N145" s="11" t="str">
        <f>INDEX(TreeLookup!$C$1:$DE$21,MATCH(Table15[[#This Row],[CATEGORY]],TreeLookup!$C$1:$C$21,0),MATCH(Table15[[#This Row],[YEAR]],TreeLookup!$C$1:$DE$1,0))</f>
        <v>interplanetaryProbes</v>
      </c>
      <c r="P145" s="13" t="s">
        <v>6843</v>
      </c>
      <c r="Q145" s="11" t="s">
        <v>6439</v>
      </c>
      <c r="S145" s="11">
        <v>1961</v>
      </c>
      <c r="W145" s="15"/>
      <c r="AC145" s="11" t="s">
        <v>11286</v>
      </c>
    </row>
    <row r="146" spans="1:34" x14ac:dyDescent="0.25">
      <c r="A146" s="11" t="s">
        <v>11181</v>
      </c>
      <c r="B146" s="24" t="s">
        <v>11182</v>
      </c>
      <c r="C146" s="11">
        <v>31</v>
      </c>
      <c r="D146" s="11">
        <v>620</v>
      </c>
      <c r="E146" s="12" t="s">
        <v>11184</v>
      </c>
      <c r="G146" s="21" t="s">
        <v>11291</v>
      </c>
      <c r="H146" s="21" t="s">
        <v>1903</v>
      </c>
      <c r="I146" s="21" t="s">
        <v>1903</v>
      </c>
      <c r="J146" s="16" t="e">
        <f>VLOOKUP(Table15[[#This Row],[TechRequired]],OldTree!A:B,2,0)</f>
        <v>#N/A</v>
      </c>
      <c r="K146" s="52" t="s">
        <v>6012</v>
      </c>
      <c r="L146" s="23" t="s">
        <v>8646</v>
      </c>
      <c r="N146" s="17" t="str">
        <f>INDEX(TreeLookup!$C$1:$DE$21,MATCH(Table15[[#This Row],[CATEGORY]],TreeLookup!$C$1:$C$21,0),MATCH(Table15[[#This Row],[YEAR]],TreeLookup!$C$1:$DE$1,0))</f>
        <v>materialsScienceSatellite</v>
      </c>
      <c r="P146" s="25" t="s">
        <v>6843</v>
      </c>
      <c r="Q146" s="24" t="s">
        <v>6439</v>
      </c>
      <c r="S146" s="11">
        <v>1960</v>
      </c>
      <c r="Y146" s="53"/>
    </row>
    <row r="147" spans="1:34" x14ac:dyDescent="0.25">
      <c r="A147" s="11" t="s">
        <v>236</v>
      </c>
      <c r="B147" s="12" t="s">
        <v>1744</v>
      </c>
      <c r="C147" s="11">
        <v>50</v>
      </c>
      <c r="D147" s="11">
        <v>1000</v>
      </c>
      <c r="E147" s="12" t="s">
        <v>1745</v>
      </c>
      <c r="F147" s="11" t="s">
        <v>1299</v>
      </c>
      <c r="G147" s="11" t="s">
        <v>1380</v>
      </c>
      <c r="H147" s="11" t="s">
        <v>1903</v>
      </c>
      <c r="I147" s="11" t="s">
        <v>1903</v>
      </c>
      <c r="J147" s="14">
        <f>VLOOKUP(Table15[[#This Row],[TechRequired]],OldTree!A:B,2,0)</f>
        <v>1.5</v>
      </c>
      <c r="K147" s="22" t="s">
        <v>6012</v>
      </c>
      <c r="L147" s="14" t="s">
        <v>8646</v>
      </c>
      <c r="N147" s="11" t="str">
        <f>INDEX(TreeLookup!$C$1:$DE$21,MATCH(Table15[[#This Row],[CATEGORY]],TreeLookup!$C$1:$C$21,0),MATCH(Table15[[#This Row],[YEAR]],TreeLookup!$C$1:$DE$1,0))</f>
        <v>materialsScienceHuman</v>
      </c>
      <c r="P147" s="13" t="s">
        <v>6843</v>
      </c>
      <c r="Q147" s="11" t="s">
        <v>6439</v>
      </c>
      <c r="S147" s="11">
        <v>1961</v>
      </c>
      <c r="W147" s="15"/>
    </row>
    <row r="148" spans="1:34" x14ac:dyDescent="0.25">
      <c r="A148" s="11" t="s">
        <v>993</v>
      </c>
      <c r="B148" s="12" t="s">
        <v>4808</v>
      </c>
      <c r="C148" s="11">
        <v>20</v>
      </c>
      <c r="D148" s="11">
        <v>400</v>
      </c>
      <c r="E148" s="12" t="s">
        <v>4809</v>
      </c>
      <c r="F148" s="11" t="s">
        <v>1368</v>
      </c>
      <c r="G148" s="11" t="s">
        <v>1380</v>
      </c>
      <c r="H148" s="11" t="s">
        <v>1903</v>
      </c>
      <c r="I148" s="11" t="s">
        <v>1903</v>
      </c>
      <c r="J148" s="14">
        <f>VLOOKUP(Table15[[#This Row],[TechRequired]],OldTree!A:B,2,0)</f>
        <v>2</v>
      </c>
      <c r="K148" s="22" t="s">
        <v>8949</v>
      </c>
      <c r="L148" s="14" t="s">
        <v>6827</v>
      </c>
      <c r="N148" s="11" t="str">
        <f>INDEX(TreeLookup!$C$1:$DE$21,MATCH(Table15[[#This Row],[CATEGORY]],TreeLookup!$C$1:$C$21,0),MATCH(Table15[[#This Row],[YEAR]],TreeLookup!$C$1:$DE$1,0))</f>
        <v>interplanetaryComms</v>
      </c>
      <c r="P148" s="13" t="s">
        <v>6843</v>
      </c>
      <c r="Q148" s="11" t="s">
        <v>6441</v>
      </c>
      <c r="S148" s="11">
        <v>1962</v>
      </c>
      <c r="W148" s="15"/>
      <c r="AH148" s="11" t="s">
        <v>11286</v>
      </c>
    </row>
    <row r="149" spans="1:34" x14ac:dyDescent="0.25">
      <c r="A149" s="11" t="s">
        <v>11177</v>
      </c>
      <c r="B149" s="12" t="s">
        <v>4808</v>
      </c>
      <c r="C149" s="11">
        <v>20</v>
      </c>
      <c r="D149" s="11">
        <v>400</v>
      </c>
      <c r="E149" s="12" t="s">
        <v>4809</v>
      </c>
      <c r="G149" s="21" t="s">
        <v>11291</v>
      </c>
      <c r="H149" s="21" t="s">
        <v>1903</v>
      </c>
      <c r="I149" s="21" t="s">
        <v>1903</v>
      </c>
      <c r="J149" s="16" t="e">
        <f>VLOOKUP(Table15[[#This Row],[TechRequired]],OldTree!A:B,2,0)</f>
        <v>#N/A</v>
      </c>
      <c r="K149" s="52" t="s">
        <v>8949</v>
      </c>
      <c r="L149" s="23" t="s">
        <v>6827</v>
      </c>
      <c r="N149" s="17" t="str">
        <f>INDEX(TreeLookup!$C$1:$DE$21,MATCH(Table15[[#This Row],[CATEGORY]],TreeLookup!$C$1:$C$21,0),MATCH(Table15[[#This Row],[YEAR]],TreeLookup!$C$1:$DE$1,0))</f>
        <v>interplanetaryComms</v>
      </c>
      <c r="P149" s="25" t="s">
        <v>6843</v>
      </c>
      <c r="Q149" s="24" t="s">
        <v>6441</v>
      </c>
      <c r="S149" s="11">
        <v>1962</v>
      </c>
      <c r="Y149" s="53"/>
      <c r="AH149" s="11" t="s">
        <v>11286</v>
      </c>
    </row>
    <row r="150" spans="1:34" x14ac:dyDescent="0.25">
      <c r="A150" s="11" t="s">
        <v>9887</v>
      </c>
      <c r="B150" s="12" t="s">
        <v>1748</v>
      </c>
      <c r="C150" s="11">
        <v>300</v>
      </c>
      <c r="D150" s="11">
        <v>6000</v>
      </c>
      <c r="E150" s="12" t="s">
        <v>9888</v>
      </c>
      <c r="G150" s="21" t="s">
        <v>11291</v>
      </c>
      <c r="H150" s="21" t="s">
        <v>1903</v>
      </c>
      <c r="I150" s="21" t="s">
        <v>1903</v>
      </c>
      <c r="J150" s="16" t="e">
        <f>VLOOKUP(Table15[[#This Row],[TechRequired]],OldTree!A:B,2,0)</f>
        <v>#N/A</v>
      </c>
      <c r="K150" s="38" t="s">
        <v>8944</v>
      </c>
      <c r="L150" s="23" t="s">
        <v>6808</v>
      </c>
      <c r="N150" s="17" t="str">
        <f>INDEX(TreeLookup!$C$1:$DE$21,MATCH(Table15[[#This Row],[CATEGORY]],TreeLookup!$C$1:$C$21,0),MATCH(Table15[[#This Row],[YEAR]],TreeLookup!$C$1:$DE$1,0))</f>
        <v>improvedAvionics</v>
      </c>
      <c r="P150" s="25" t="s">
        <v>6843</v>
      </c>
      <c r="Q150" s="24" t="s">
        <v>6441</v>
      </c>
      <c r="R150" s="11" t="s">
        <v>6436</v>
      </c>
      <c r="S150" s="11">
        <v>1962</v>
      </c>
      <c r="Y150" s="11" t="s">
        <v>10938</v>
      </c>
      <c r="AC150" s="11" t="s">
        <v>11286</v>
      </c>
    </row>
    <row r="151" spans="1:34" x14ac:dyDescent="0.25">
      <c r="A151" s="11" t="s">
        <v>545</v>
      </c>
      <c r="B151" s="12" t="s">
        <v>1748</v>
      </c>
      <c r="C151" s="11">
        <v>250</v>
      </c>
      <c r="D151" s="11">
        <v>5000</v>
      </c>
      <c r="E151" s="12" t="s">
        <v>4814</v>
      </c>
      <c r="F151" s="11" t="s">
        <v>1321</v>
      </c>
      <c r="G151" s="11" t="s">
        <v>1380</v>
      </c>
      <c r="H151" s="11" t="s">
        <v>1903</v>
      </c>
      <c r="I151" s="11" t="s">
        <v>1903</v>
      </c>
      <c r="J151" s="14">
        <f>VLOOKUP(Table15[[#This Row],[TechRequired]],OldTree!A:B,2,0)</f>
        <v>3</v>
      </c>
      <c r="K151" s="22" t="s">
        <v>8944</v>
      </c>
      <c r="L151" s="14" t="s">
        <v>6808</v>
      </c>
      <c r="N151" s="11" t="str">
        <f>INDEX(TreeLookup!$C$1:$DE$21,MATCH(Table15[[#This Row],[CATEGORY]],TreeLookup!$C$1:$C$21,0),MATCH(Table15[[#This Row],[YEAR]],TreeLookup!$C$1:$DE$1,0))</f>
        <v>improvedAvionics</v>
      </c>
      <c r="P151" s="13" t="s">
        <v>6843</v>
      </c>
      <c r="Q151" s="11" t="s">
        <v>6441</v>
      </c>
      <c r="S151" s="11">
        <v>1962</v>
      </c>
      <c r="W151" s="15"/>
      <c r="AC151" s="11" t="s">
        <v>11286</v>
      </c>
    </row>
    <row r="152" spans="1:34" x14ac:dyDescent="0.25">
      <c r="A152" s="11" t="s">
        <v>544</v>
      </c>
      <c r="B152" s="12" t="s">
        <v>4812</v>
      </c>
      <c r="C152" s="11">
        <v>300</v>
      </c>
      <c r="D152" s="11">
        <v>6000</v>
      </c>
      <c r="E152" s="12" t="s">
        <v>4813</v>
      </c>
      <c r="F152" s="11" t="s">
        <v>1321</v>
      </c>
      <c r="G152" s="11" t="s">
        <v>1380</v>
      </c>
      <c r="H152" s="11" t="s">
        <v>1903</v>
      </c>
      <c r="I152" s="11" t="s">
        <v>1903</v>
      </c>
      <c r="J152" s="14">
        <f>VLOOKUP(Table15[[#This Row],[TechRequired]],OldTree!A:B,2,0)</f>
        <v>3</v>
      </c>
      <c r="K152" s="22" t="s">
        <v>8944</v>
      </c>
      <c r="L152" s="14" t="s">
        <v>6808</v>
      </c>
      <c r="N152" s="11" t="str">
        <f>INDEX(TreeLookup!$C$1:$DE$21,MATCH(Table15[[#This Row],[CATEGORY]],TreeLookup!$C$1:$C$21,0),MATCH(Table15[[#This Row],[YEAR]],TreeLookup!$C$1:$DE$1,0))</f>
        <v>improvedAvionics</v>
      </c>
      <c r="P152" s="13" t="s">
        <v>6843</v>
      </c>
      <c r="Q152" s="11" t="s">
        <v>6441</v>
      </c>
      <c r="R152" s="21" t="s">
        <v>6078</v>
      </c>
      <c r="S152" s="11">
        <v>1962</v>
      </c>
      <c r="W152" s="15"/>
      <c r="Y152" s="11" t="s">
        <v>10938</v>
      </c>
      <c r="AC152" s="11" t="s">
        <v>11286</v>
      </c>
    </row>
    <row r="153" spans="1:34" x14ac:dyDescent="0.25">
      <c r="A153" s="11" t="s">
        <v>11178</v>
      </c>
      <c r="B153" s="12" t="s">
        <v>11179</v>
      </c>
      <c r="C153" s="11">
        <v>31</v>
      </c>
      <c r="D153" s="11">
        <v>620</v>
      </c>
      <c r="E153" s="12" t="s">
        <v>11180</v>
      </c>
      <c r="G153" s="21" t="s">
        <v>11291</v>
      </c>
      <c r="H153" s="21" t="s">
        <v>1903</v>
      </c>
      <c r="I153" s="21" t="s">
        <v>1903</v>
      </c>
      <c r="J153" s="16" t="e">
        <f>VLOOKUP(Table15[[#This Row],[TechRequired]],OldTree!A:B,2,0)</f>
        <v>#N/A</v>
      </c>
      <c r="K153" s="52" t="s">
        <v>6012</v>
      </c>
      <c r="L153" s="23" t="s">
        <v>8646</v>
      </c>
      <c r="N153" s="17" t="str">
        <f>INDEX(TreeLookup!$C$1:$DE$21,MATCH(Table15[[#This Row],[CATEGORY]],TreeLookup!$C$1:$C$21,0),MATCH(Table15[[#This Row],[YEAR]],TreeLookup!$C$1:$DE$1,0))</f>
        <v>materialsScienceHuman</v>
      </c>
      <c r="P153" s="25" t="s">
        <v>6843</v>
      </c>
      <c r="Q153" s="24" t="s">
        <v>6441</v>
      </c>
      <c r="S153" s="11">
        <v>1962</v>
      </c>
      <c r="Y153" s="53"/>
    </row>
    <row r="154" spans="1:34" x14ac:dyDescent="0.25">
      <c r="A154" s="11" t="s">
        <v>580</v>
      </c>
      <c r="B154" s="12" t="s">
        <v>4815</v>
      </c>
      <c r="C154" s="11">
        <v>50</v>
      </c>
      <c r="D154" s="11">
        <v>1000</v>
      </c>
      <c r="E154" s="12" t="s">
        <v>4816</v>
      </c>
      <c r="F154" s="11" t="s">
        <v>1323</v>
      </c>
      <c r="G154" s="11" t="s">
        <v>1380</v>
      </c>
      <c r="H154" s="11" t="s">
        <v>1903</v>
      </c>
      <c r="I154" s="11" t="s">
        <v>1903</v>
      </c>
      <c r="J154" s="14">
        <f>VLOOKUP(Table15[[#This Row],[TechRequired]],OldTree!A:B,2,0)</f>
        <v>3</v>
      </c>
      <c r="K154" s="22" t="s">
        <v>6012</v>
      </c>
      <c r="L154" s="14" t="s">
        <v>8646</v>
      </c>
      <c r="M154" s="14">
        <v>3</v>
      </c>
      <c r="N154" s="11" t="str">
        <f>INDEX(TreeLookup!$C$1:$DE$21,MATCH(Table15[[#This Row],[CATEGORY]],TreeLookup!$C$1:$C$21,0),MATCH(Table15[[#This Row],[YEAR]],TreeLookup!$C$1:$DE$1,0))</f>
        <v>materialsScienceHuman</v>
      </c>
      <c r="P154" s="13" t="s">
        <v>6843</v>
      </c>
      <c r="Q154" s="11" t="s">
        <v>6441</v>
      </c>
      <c r="S154" s="11">
        <v>1962</v>
      </c>
      <c r="W154" s="15"/>
    </row>
    <row r="155" spans="1:34" x14ac:dyDescent="0.25">
      <c r="A155" s="11" t="s">
        <v>9889</v>
      </c>
      <c r="B155" s="12" t="s">
        <v>9890</v>
      </c>
      <c r="C155" s="11">
        <v>50</v>
      </c>
      <c r="D155" s="11">
        <v>1000</v>
      </c>
      <c r="E155" s="12" t="s">
        <v>9891</v>
      </c>
      <c r="G155" s="21" t="s">
        <v>11291</v>
      </c>
      <c r="H155" s="21" t="s">
        <v>1903</v>
      </c>
      <c r="I155" s="21" t="s">
        <v>1903</v>
      </c>
      <c r="J155" s="16" t="e">
        <f>VLOOKUP(Table15[[#This Row],[TechRequired]],OldTree!A:B,2,0)</f>
        <v>#N/A</v>
      </c>
      <c r="K155" s="38" t="s">
        <v>6812</v>
      </c>
      <c r="L155" s="23" t="s">
        <v>8690</v>
      </c>
      <c r="N155" s="17" t="str">
        <f>INDEX(TreeLookup!$C$1:$DE$21,MATCH(Table15[[#This Row],[CATEGORY]],TreeLookup!$C$1:$C$21,0),MATCH(Table15[[#This Row],[YEAR]],TreeLookup!$C$1:$DE$1,0))</f>
        <v>stabilityRP0</v>
      </c>
      <c r="P155" s="25" t="s">
        <v>6843</v>
      </c>
      <c r="Q155" s="24" t="s">
        <v>6441</v>
      </c>
      <c r="R155" s="11" t="s">
        <v>6078</v>
      </c>
      <c r="S155" s="11">
        <v>1962</v>
      </c>
      <c r="AC155" s="11" t="s">
        <v>11286</v>
      </c>
    </row>
    <row r="156" spans="1:34" x14ac:dyDescent="0.25">
      <c r="A156" s="11" t="s">
        <v>6444</v>
      </c>
      <c r="B156" s="12" t="s">
        <v>6444</v>
      </c>
      <c r="F156" s="11" t="s">
        <v>1329</v>
      </c>
      <c r="G156" s="11" t="s">
        <v>6059</v>
      </c>
      <c r="H156" s="11" t="s">
        <v>1903</v>
      </c>
      <c r="J156" s="16">
        <f>VLOOKUP(Table15[[#This Row],[TechRequired]],OldTree!A:B,2,0)</f>
        <v>4</v>
      </c>
      <c r="K156" s="22" t="s">
        <v>8945</v>
      </c>
      <c r="L156" s="16"/>
      <c r="N156" s="11" t="str">
        <f>INDEX(TreeLookup!$C$1:$DE$21,MATCH(Table15[[#This Row],[CATEGORY]],TreeLookup!$C$1:$C$21,0),MATCH(Table15[[#This Row],[YEAR]],TreeLookup!$C$1:$DE$1,0))</f>
        <v>orbitalRocketry1965</v>
      </c>
      <c r="Q156" s="11"/>
      <c r="R156" s="11" t="s">
        <v>6436</v>
      </c>
      <c r="S156" s="11">
        <v>1965</v>
      </c>
    </row>
    <row r="157" spans="1:34" x14ac:dyDescent="0.25">
      <c r="A157" s="11" t="s">
        <v>32</v>
      </c>
      <c r="B157" s="12" t="s">
        <v>6941</v>
      </c>
      <c r="C157" s="11">
        <v>1</v>
      </c>
      <c r="D157" s="11">
        <v>6000</v>
      </c>
      <c r="E157" s="12" t="s">
        <v>10749</v>
      </c>
      <c r="F157" s="11" t="s">
        <v>1278</v>
      </c>
      <c r="G157" s="11" t="s">
        <v>1414</v>
      </c>
      <c r="H157" s="11" t="s">
        <v>1903</v>
      </c>
      <c r="I157" s="11" t="s">
        <v>5091</v>
      </c>
      <c r="J157" s="14" t="str">
        <f>VLOOKUP(Table15[[#This Row],[TechRequired]],OldTree!A:B,2,0)</f>
        <v>ORPH</v>
      </c>
      <c r="K157" s="22" t="s">
        <v>6012</v>
      </c>
      <c r="L157" s="14" t="s">
        <v>8866</v>
      </c>
      <c r="M157" s="14">
        <v>1</v>
      </c>
      <c r="N157" s="11" t="str">
        <f>INDEX(TreeLookup!$C$1:$DE$21,MATCH(Table15[[#This Row],[CATEGORY]],TreeLookup!$C$1:$C$21,0),MATCH(Table15[[#This Row],[YEAR]],TreeLookup!$C$1:$DE$1,0))</f>
        <v>start</v>
      </c>
      <c r="O157" s="21" t="s">
        <v>1903</v>
      </c>
      <c r="P157" s="13" t="s">
        <v>6842</v>
      </c>
      <c r="Q157" s="11"/>
      <c r="W157" s="15"/>
    </row>
    <row r="158" spans="1:34" x14ac:dyDescent="0.25">
      <c r="A158" s="11" t="s">
        <v>453</v>
      </c>
      <c r="B158" s="12" t="s">
        <v>1392</v>
      </c>
      <c r="C158" s="11">
        <v>30</v>
      </c>
      <c r="D158" s="11">
        <v>600</v>
      </c>
      <c r="E158" s="12" t="s">
        <v>5097</v>
      </c>
      <c r="F158" s="11" t="s">
        <v>1311</v>
      </c>
      <c r="G158" s="11" t="s">
        <v>1414</v>
      </c>
      <c r="H158" s="11" t="s">
        <v>1903</v>
      </c>
      <c r="I158" s="11" t="s">
        <v>1903</v>
      </c>
      <c r="J158" s="14">
        <f>VLOOKUP(Table15[[#This Row],[TechRequired]],OldTree!A:B,2,0)</f>
        <v>1</v>
      </c>
      <c r="K158" s="22" t="s">
        <v>6012</v>
      </c>
      <c r="L158" s="14" t="s">
        <v>8866</v>
      </c>
      <c r="M158" s="14">
        <v>1</v>
      </c>
      <c r="N158" s="11" t="str">
        <f>INDEX(TreeLookup!$C$1:$DE$21,MATCH(Table15[[#This Row],[CATEGORY]],TreeLookup!$C$1:$C$21,0),MATCH(Table15[[#This Row],[YEAR]],TreeLookup!$C$1:$DE$1,0))</f>
        <v>earlyMaterialsScience</v>
      </c>
      <c r="P158" s="13" t="s">
        <v>6843</v>
      </c>
      <c r="Q158" s="11"/>
      <c r="S158" s="11">
        <v>1952</v>
      </c>
      <c r="W158" s="15"/>
    </row>
    <row r="159" spans="1:34" x14ac:dyDescent="0.25">
      <c r="A159" s="11" t="s">
        <v>1188</v>
      </c>
      <c r="B159" s="12" t="s">
        <v>1407</v>
      </c>
      <c r="C159" s="11">
        <v>10</v>
      </c>
      <c r="D159" s="11">
        <v>200</v>
      </c>
      <c r="E159" s="12" t="s">
        <v>5187</v>
      </c>
      <c r="F159" s="11" t="s">
        <v>1372</v>
      </c>
      <c r="G159" s="11" t="s">
        <v>1414</v>
      </c>
      <c r="H159" s="11" t="s">
        <v>1903</v>
      </c>
      <c r="I159" s="11" t="s">
        <v>1903</v>
      </c>
      <c r="J159" s="14">
        <f>VLOOKUP(Table15[[#This Row],[TechRequired]],OldTree!A:B,2,0)</f>
        <v>0</v>
      </c>
      <c r="K159" s="22" t="s">
        <v>8941</v>
      </c>
      <c r="L159" s="22" t="s">
        <v>6816</v>
      </c>
      <c r="N159" s="11" t="str">
        <f>INDEX(TreeLookup!$C$1:$DE$21,MATCH(Table15[[#This Row],[CATEGORY]],TreeLookup!$C$1:$C$21,0),MATCH(Table15[[#This Row],[YEAR]],TreeLookup!$C$1:$DE$1,0))</f>
        <v>humanRatedEDL</v>
      </c>
      <c r="P159" s="13" t="s">
        <v>6843</v>
      </c>
      <c r="Q159" s="11"/>
      <c r="S159" s="11">
        <v>1960</v>
      </c>
      <c r="U159" s="11" t="s">
        <v>8881</v>
      </c>
      <c r="W159" s="15"/>
    </row>
    <row r="160" spans="1:34" x14ac:dyDescent="0.25">
      <c r="A160" s="11" t="s">
        <v>247</v>
      </c>
      <c r="B160" s="12" t="s">
        <v>8547</v>
      </c>
      <c r="C160" s="11">
        <v>1</v>
      </c>
      <c r="D160" s="11">
        <v>2400</v>
      </c>
      <c r="E160" s="12" t="s">
        <v>5149</v>
      </c>
      <c r="F160" s="11" t="s">
        <v>1299</v>
      </c>
      <c r="G160" s="11" t="s">
        <v>1414</v>
      </c>
      <c r="H160" s="11" t="s">
        <v>1903</v>
      </c>
      <c r="I160" s="11" t="s">
        <v>5143</v>
      </c>
      <c r="J160" s="14">
        <f>VLOOKUP(Table15[[#This Row],[TechRequired]],OldTree!A:B,2,0)</f>
        <v>1.5</v>
      </c>
      <c r="K160" s="22" t="s">
        <v>6012</v>
      </c>
      <c r="L160" s="14" t="s">
        <v>8646</v>
      </c>
      <c r="N160" s="11" t="str">
        <f>INDEX(TreeLookup!$C$1:$DE$21,MATCH(Table15[[#This Row],[CATEGORY]],TreeLookup!$C$1:$C$21,0),MATCH(Table15[[#This Row],[YEAR]],TreeLookup!$C$1:$DE$1,0))</f>
        <v>start</v>
      </c>
      <c r="O160" s="21" t="s">
        <v>1903</v>
      </c>
      <c r="P160" s="13" t="s">
        <v>6842</v>
      </c>
      <c r="Q160" s="11"/>
      <c r="W160" s="15"/>
    </row>
    <row r="161" spans="1:38" x14ac:dyDescent="0.25">
      <c r="A161" s="11" t="s">
        <v>430</v>
      </c>
      <c r="B161" s="12" t="s">
        <v>1402</v>
      </c>
      <c r="C161" s="11">
        <v>30</v>
      </c>
      <c r="D161" s="11">
        <v>600</v>
      </c>
      <c r="E161" s="12" t="s">
        <v>5176</v>
      </c>
      <c r="F161" s="11" t="s">
        <v>1311</v>
      </c>
      <c r="G161" s="11" t="s">
        <v>1414</v>
      </c>
      <c r="H161" s="11" t="s">
        <v>1903</v>
      </c>
      <c r="I161" s="11" t="s">
        <v>1903</v>
      </c>
      <c r="J161" s="14">
        <f>VLOOKUP(Table15[[#This Row],[TechRequired]],OldTree!A:B,2,0)</f>
        <v>1</v>
      </c>
      <c r="K161" s="22" t="s">
        <v>6012</v>
      </c>
      <c r="L161" s="14" t="s">
        <v>8649</v>
      </c>
      <c r="N161" s="11" t="str">
        <f>INDEX(TreeLookup!$C$1:$DE$21,MATCH(Table15[[#This Row],[CATEGORY]],TreeLookup!$C$1:$C$21,0),MATCH(Table15[[#This Row],[YEAR]],TreeLookup!$C$1:$DE$1,0))</f>
        <v>earlyMaterialsScience</v>
      </c>
      <c r="P161" s="13" t="s">
        <v>6843</v>
      </c>
      <c r="Q161" s="11"/>
      <c r="S161" s="11">
        <v>1952</v>
      </c>
      <c r="W161" s="15"/>
      <c r="AL161" s="11" t="s">
        <v>11286</v>
      </c>
    </row>
    <row r="162" spans="1:38" x14ac:dyDescent="0.25">
      <c r="A162" s="11" t="s">
        <v>252</v>
      </c>
      <c r="B162" s="12" t="s">
        <v>1408</v>
      </c>
      <c r="C162" s="11">
        <v>9</v>
      </c>
      <c r="D162" s="11">
        <v>180</v>
      </c>
      <c r="E162" s="12" t="s">
        <v>5188</v>
      </c>
      <c r="F162" s="11" t="s">
        <v>1299</v>
      </c>
      <c r="G162" s="11" t="s">
        <v>1414</v>
      </c>
      <c r="H162" s="11" t="s">
        <v>1903</v>
      </c>
      <c r="I162" s="11" t="s">
        <v>1903</v>
      </c>
      <c r="J162" s="14">
        <f>VLOOKUP(Table15[[#This Row],[TechRequired]],OldTree!A:B,2,0)</f>
        <v>1.5</v>
      </c>
      <c r="K162" s="22" t="s">
        <v>8950</v>
      </c>
      <c r="L162" s="14" t="s">
        <v>6826</v>
      </c>
      <c r="N162" s="11" t="str">
        <f>INDEX(TreeLookup!$C$1:$DE$21,MATCH(Table15[[#This Row],[CATEGORY]],TreeLookup!$C$1:$C$21,0),MATCH(Table15[[#This Row],[YEAR]],TreeLookup!$C$1:$DE$1,0))</f>
        <v>avionicsPrototypes</v>
      </c>
      <c r="P162" s="13" t="s">
        <v>6843</v>
      </c>
      <c r="Q162" s="11"/>
      <c r="S162" s="11">
        <v>1952</v>
      </c>
      <c r="W162" s="15"/>
    </row>
    <row r="163" spans="1:38" x14ac:dyDescent="0.25">
      <c r="A163" s="11" t="s">
        <v>491</v>
      </c>
      <c r="B163" s="12" t="s">
        <v>1394</v>
      </c>
      <c r="C163" s="11">
        <v>1500</v>
      </c>
      <c r="D163" s="11">
        <v>52000</v>
      </c>
      <c r="E163" s="12" t="s">
        <v>5118</v>
      </c>
      <c r="F163" s="11" t="s">
        <v>1312</v>
      </c>
      <c r="G163" s="11" t="s">
        <v>1414</v>
      </c>
      <c r="H163" s="11" t="s">
        <v>1903</v>
      </c>
      <c r="I163" s="11" t="s">
        <v>1903</v>
      </c>
      <c r="J163" s="14">
        <f>VLOOKUP(Table15[[#This Row],[TechRequired]],OldTree!A:B,2,0)</f>
        <v>2.5</v>
      </c>
      <c r="K163" s="22" t="s">
        <v>8946</v>
      </c>
      <c r="L163" s="14" t="s">
        <v>8651</v>
      </c>
      <c r="N163" s="11" t="str">
        <f>INDEX(TreeLookup!$C$1:$DE$21,MATCH(Table15[[#This Row],[CATEGORY]],TreeLookup!$C$1:$C$21,0),MATCH(Table15[[#This Row],[YEAR]],TreeLookup!$C$1:$DE$1,0))</f>
        <v>basicCapsules</v>
      </c>
      <c r="P163" s="13" t="s">
        <v>6843</v>
      </c>
      <c r="Q163" s="21" t="s">
        <v>8967</v>
      </c>
      <c r="S163" s="11">
        <v>1961</v>
      </c>
      <c r="U163" s="11" t="s">
        <v>6785</v>
      </c>
      <c r="W163" s="15"/>
      <c r="Z163" s="11" t="s">
        <v>11286</v>
      </c>
      <c r="AF163" s="11" t="s">
        <v>11286</v>
      </c>
      <c r="AG163" s="11" t="s">
        <v>11286</v>
      </c>
      <c r="AJ163" s="11" t="s">
        <v>11286</v>
      </c>
    </row>
    <row r="164" spans="1:38" x14ac:dyDescent="0.25">
      <c r="A164" s="11" t="s">
        <v>470</v>
      </c>
      <c r="B164" s="12" t="s">
        <v>1406</v>
      </c>
      <c r="C164" s="11">
        <v>30</v>
      </c>
      <c r="D164" s="11">
        <v>600</v>
      </c>
      <c r="E164" s="12" t="s">
        <v>5186</v>
      </c>
      <c r="F164" s="11" t="s">
        <v>1311</v>
      </c>
      <c r="G164" s="11" t="s">
        <v>1414</v>
      </c>
      <c r="H164" s="11" t="s">
        <v>1903</v>
      </c>
      <c r="I164" s="11" t="s">
        <v>1903</v>
      </c>
      <c r="J164" s="14">
        <f>VLOOKUP(Table15[[#This Row],[TechRequired]],OldTree!A:B,2,0)</f>
        <v>1</v>
      </c>
      <c r="K164" s="22" t="s">
        <v>6012</v>
      </c>
      <c r="L164" s="14" t="s">
        <v>8867</v>
      </c>
      <c r="M164" s="14">
        <v>1</v>
      </c>
      <c r="N164" s="11" t="str">
        <f>INDEX(TreeLookup!$C$1:$DE$21,MATCH(Table15[[#This Row],[CATEGORY]],TreeLookup!$C$1:$C$21,0),MATCH(Table15[[#This Row],[YEAR]],TreeLookup!$C$1:$DE$1,0))</f>
        <v>earlyMaterialsScience</v>
      </c>
      <c r="P164" s="13" t="s">
        <v>6843</v>
      </c>
      <c r="Q164" s="11"/>
      <c r="S164" s="11">
        <v>1952</v>
      </c>
      <c r="W164" s="15"/>
    </row>
    <row r="165" spans="1:38" x14ac:dyDescent="0.25">
      <c r="A165" s="11" t="s">
        <v>471</v>
      </c>
      <c r="B165" s="12" t="s">
        <v>8548</v>
      </c>
      <c r="C165" s="11">
        <v>1.574444</v>
      </c>
      <c r="D165" s="11">
        <v>4800</v>
      </c>
      <c r="E165" s="12" t="s">
        <v>5152</v>
      </c>
      <c r="F165" s="11" t="s">
        <v>1311</v>
      </c>
      <c r="G165" s="11" t="s">
        <v>1414</v>
      </c>
      <c r="H165" s="11" t="s">
        <v>1903</v>
      </c>
      <c r="I165" s="11" t="s">
        <v>5143</v>
      </c>
      <c r="J165" s="14">
        <f>VLOOKUP(Table15[[#This Row],[TechRequired]],OldTree!A:B,2,0)</f>
        <v>1</v>
      </c>
      <c r="K165" s="22" t="s">
        <v>6012</v>
      </c>
      <c r="L165" s="14" t="s">
        <v>8646</v>
      </c>
      <c r="N165" s="11" t="str">
        <f>INDEX(TreeLookup!$C$1:$DE$21,MATCH(Table15[[#This Row],[CATEGORY]],TreeLookup!$C$1:$C$21,0),MATCH(Table15[[#This Row],[YEAR]],TreeLookup!$C$1:$DE$1,0))</f>
        <v>start</v>
      </c>
      <c r="O165" s="21" t="s">
        <v>1903</v>
      </c>
      <c r="P165" s="13" t="s">
        <v>6842</v>
      </c>
      <c r="Q165" s="11"/>
      <c r="W165" s="15"/>
    </row>
    <row r="166" spans="1:38" x14ac:dyDescent="0.25">
      <c r="A166" s="11" t="s">
        <v>828</v>
      </c>
      <c r="B166" s="12" t="s">
        <v>5102</v>
      </c>
      <c r="C166" s="11">
        <v>1500</v>
      </c>
      <c r="D166" s="11">
        <v>30000</v>
      </c>
      <c r="E166" s="12" t="s">
        <v>5103</v>
      </c>
      <c r="F166" s="11" t="s">
        <v>1344</v>
      </c>
      <c r="G166" s="11" t="s">
        <v>1414</v>
      </c>
      <c r="H166" s="11" t="s">
        <v>1903</v>
      </c>
      <c r="I166" s="11" t="s">
        <v>1903</v>
      </c>
      <c r="J166" s="14">
        <f>VLOOKUP(Table15[[#This Row],[TechRequired]],OldTree!A:B,2,0)</f>
        <v>4.5</v>
      </c>
      <c r="K166" s="22" t="s">
        <v>8949</v>
      </c>
      <c r="L166" s="14" t="s">
        <v>6827</v>
      </c>
      <c r="N166" s="11" t="str">
        <f>INDEX(TreeLookup!$C$1:$DE$21,MATCH(Table15[[#This Row],[CATEGORY]],TreeLookup!$C$1:$C$21,0),MATCH(Table15[[#This Row],[YEAR]],TreeLookup!$C$1:$DE$1,0))</f>
        <v>advancedComms</v>
      </c>
      <c r="P166" s="13" t="s">
        <v>6843</v>
      </c>
      <c r="Q166" s="11"/>
      <c r="S166" s="11">
        <v>1967</v>
      </c>
      <c r="U166" s="21" t="s">
        <v>8980</v>
      </c>
      <c r="W166" s="15"/>
    </row>
    <row r="167" spans="1:38" x14ac:dyDescent="0.25">
      <c r="A167" s="11" t="s">
        <v>304</v>
      </c>
      <c r="B167" s="12" t="s">
        <v>5098</v>
      </c>
      <c r="C167" s="11">
        <v>500</v>
      </c>
      <c r="D167" s="11">
        <v>10000</v>
      </c>
      <c r="E167" s="12" t="s">
        <v>5099</v>
      </c>
      <c r="F167" s="11" t="s">
        <v>1301</v>
      </c>
      <c r="G167" s="11" t="s">
        <v>1414</v>
      </c>
      <c r="H167" s="11" t="s">
        <v>1903</v>
      </c>
      <c r="I167" s="11" t="s">
        <v>1903</v>
      </c>
      <c r="J167" s="14">
        <f>VLOOKUP(Table15[[#This Row],[TechRequired]],OldTree!A:B,2,0)</f>
        <v>3</v>
      </c>
      <c r="K167" s="22" t="s">
        <v>8949</v>
      </c>
      <c r="L167" s="14" t="s">
        <v>6827</v>
      </c>
      <c r="N167" s="11" t="str">
        <f>INDEX(TreeLookup!$C$1:$DE$21,MATCH(Table15[[#This Row],[CATEGORY]],TreeLookup!$C$1:$C$21,0),MATCH(Table15[[#This Row],[YEAR]],TreeLookup!$C$1:$DE$1,0))</f>
        <v>interplanetaryComms</v>
      </c>
      <c r="P167" s="13" t="s">
        <v>6843</v>
      </c>
      <c r="Q167" s="11"/>
      <c r="S167" s="11">
        <v>1961</v>
      </c>
      <c r="W167" s="15"/>
      <c r="AH167" s="11" t="s">
        <v>11286</v>
      </c>
    </row>
    <row r="168" spans="1:38" x14ac:dyDescent="0.25">
      <c r="A168" s="11" t="s">
        <v>84</v>
      </c>
      <c r="B168" s="12" t="s">
        <v>5100</v>
      </c>
      <c r="C168" s="11">
        <v>1000</v>
      </c>
      <c r="D168" s="11">
        <v>20000</v>
      </c>
      <c r="E168" s="12" t="s">
        <v>5101</v>
      </c>
      <c r="F168" s="11" t="s">
        <v>1282</v>
      </c>
      <c r="G168" s="11" t="s">
        <v>1414</v>
      </c>
      <c r="H168" s="11" t="s">
        <v>1903</v>
      </c>
      <c r="I168" s="11" t="s">
        <v>1903</v>
      </c>
      <c r="J168" s="14">
        <f>VLOOKUP(Table15[[#This Row],[TechRequired]],OldTree!A:B,2,0)</f>
        <v>4</v>
      </c>
      <c r="K168" s="22" t="s">
        <v>8949</v>
      </c>
      <c r="L168" s="14" t="s">
        <v>6827</v>
      </c>
      <c r="N168" s="11" t="str">
        <f>INDEX(TreeLookup!$C$1:$DE$21,MATCH(Table15[[#This Row],[CATEGORY]],TreeLookup!$C$1:$C$21,0),MATCH(Table15[[#This Row],[YEAR]],TreeLookup!$C$1:$DE$1,0))</f>
        <v>improvedComms</v>
      </c>
      <c r="P168" s="13" t="s">
        <v>6843</v>
      </c>
      <c r="Q168" s="11"/>
      <c r="S168" s="11">
        <v>1964</v>
      </c>
      <c r="U168" s="21" t="s">
        <v>8981</v>
      </c>
      <c r="W168" s="15"/>
      <c r="AH168" s="11" t="s">
        <v>11286</v>
      </c>
    </row>
    <row r="169" spans="1:38" x14ac:dyDescent="0.25">
      <c r="A169" s="11" t="s">
        <v>1</v>
      </c>
      <c r="B169" s="12" t="s">
        <v>7788</v>
      </c>
      <c r="C169" s="11">
        <v>80</v>
      </c>
      <c r="D169" s="11">
        <v>100</v>
      </c>
      <c r="E169" s="12" t="s">
        <v>10746</v>
      </c>
      <c r="F169" s="11" t="s">
        <v>1278</v>
      </c>
      <c r="G169" s="11" t="s">
        <v>1414</v>
      </c>
      <c r="H169" s="11" t="s">
        <v>1903</v>
      </c>
      <c r="I169" s="11" t="s">
        <v>5091</v>
      </c>
      <c r="J169" s="14" t="str">
        <f>VLOOKUP(Table15[[#This Row],[TechRequired]],OldTree!A:B,2,0)</f>
        <v>ORPH</v>
      </c>
      <c r="K169" s="14"/>
      <c r="L169" s="14"/>
      <c r="N169" s="11" t="e">
        <f>INDEX(TreeLookup!$C$1:$DE$21,MATCH(Table15[[#This Row],[CATEGORY]],TreeLookup!$C$1:$C$21,0),MATCH(Table15[[#This Row],[YEAR]],TreeLookup!$C$1:$DE$1,0))</f>
        <v>#N/A</v>
      </c>
      <c r="O169" s="11" t="s">
        <v>1903</v>
      </c>
      <c r="Q169" s="11"/>
      <c r="AH169" s="11" t="s">
        <v>11286</v>
      </c>
    </row>
    <row r="170" spans="1:38" x14ac:dyDescent="0.25">
      <c r="A170" s="11" t="s">
        <v>4</v>
      </c>
      <c r="B170" s="12" t="s">
        <v>7789</v>
      </c>
      <c r="C170" s="11">
        <v>500</v>
      </c>
      <c r="D170" s="11">
        <v>250</v>
      </c>
      <c r="E170" s="12" t="s">
        <v>10747</v>
      </c>
      <c r="F170" s="11" t="s">
        <v>1278</v>
      </c>
      <c r="G170" s="11" t="s">
        <v>1414</v>
      </c>
      <c r="H170" s="11" t="s">
        <v>1903</v>
      </c>
      <c r="I170" s="11" t="s">
        <v>5091</v>
      </c>
      <c r="J170" s="14" t="str">
        <f>VLOOKUP(Table15[[#This Row],[TechRequired]],OldTree!A:B,2,0)</f>
        <v>ORPH</v>
      </c>
      <c r="K170" s="14"/>
      <c r="L170" s="14"/>
      <c r="N170" s="11" t="e">
        <f>INDEX(TreeLookup!$C$1:$DE$21,MATCH(Table15[[#This Row],[CATEGORY]],TreeLookup!$C$1:$C$21,0),MATCH(Table15[[#This Row],[YEAR]],TreeLookup!$C$1:$DE$1,0))</f>
        <v>#N/A</v>
      </c>
      <c r="O170" s="11" t="s">
        <v>1903</v>
      </c>
      <c r="Q170" s="11"/>
      <c r="AH170" s="11" t="s">
        <v>11286</v>
      </c>
    </row>
    <row r="171" spans="1:38" x14ac:dyDescent="0.25">
      <c r="A171" s="11" t="s">
        <v>5</v>
      </c>
      <c r="B171" s="12" t="s">
        <v>7790</v>
      </c>
      <c r="C171" s="11">
        <v>550</v>
      </c>
      <c r="D171" s="11">
        <v>500</v>
      </c>
      <c r="E171" s="12" t="s">
        <v>10748</v>
      </c>
      <c r="F171" s="11" t="s">
        <v>1278</v>
      </c>
      <c r="G171" s="11" t="s">
        <v>1414</v>
      </c>
      <c r="H171" s="11" t="s">
        <v>1903</v>
      </c>
      <c r="I171" s="11" t="s">
        <v>5091</v>
      </c>
      <c r="J171" s="14" t="str">
        <f>VLOOKUP(Table15[[#This Row],[TechRequired]],OldTree!A:B,2,0)</f>
        <v>ORPH</v>
      </c>
      <c r="K171" s="14"/>
      <c r="L171" s="14"/>
      <c r="N171" s="11" t="e">
        <f>INDEX(TreeLookup!$C$1:$DE$21,MATCH(Table15[[#This Row],[CATEGORY]],TreeLookup!$C$1:$C$21,0),MATCH(Table15[[#This Row],[YEAR]],TreeLookup!$C$1:$DE$1,0))</f>
        <v>#N/A</v>
      </c>
      <c r="O171" s="11" t="s">
        <v>1903</v>
      </c>
      <c r="Q171" s="11"/>
      <c r="AH171" s="11" t="s">
        <v>11286</v>
      </c>
    </row>
    <row r="172" spans="1:38" x14ac:dyDescent="0.25">
      <c r="A172" s="11" t="s">
        <v>85</v>
      </c>
      <c r="B172" s="12" t="s">
        <v>5104</v>
      </c>
      <c r="C172" s="11">
        <v>950</v>
      </c>
      <c r="D172" s="11">
        <v>19000</v>
      </c>
      <c r="E172" s="12" t="s">
        <v>5105</v>
      </c>
      <c r="F172" s="11" t="s">
        <v>1282</v>
      </c>
      <c r="G172" s="11" t="s">
        <v>1414</v>
      </c>
      <c r="H172" s="11" t="s">
        <v>1903</v>
      </c>
      <c r="I172" s="11" t="s">
        <v>1903</v>
      </c>
      <c r="J172" s="14">
        <f>VLOOKUP(Table15[[#This Row],[TechRequired]],OldTree!A:B,2,0)</f>
        <v>4</v>
      </c>
      <c r="K172" s="22" t="s">
        <v>8949</v>
      </c>
      <c r="L172" s="14" t="s">
        <v>6827</v>
      </c>
      <c r="N172" s="11" t="str">
        <f>INDEX(TreeLookup!$C$1:$DE$21,MATCH(Table15[[#This Row],[CATEGORY]],TreeLookup!$C$1:$C$21,0),MATCH(Table15[[#This Row],[YEAR]],TreeLookup!$C$1:$DE$1,0))</f>
        <v>advancedComms</v>
      </c>
      <c r="P172" s="13" t="s">
        <v>6843</v>
      </c>
      <c r="Q172" s="11"/>
      <c r="S172" s="11">
        <v>1967</v>
      </c>
      <c r="U172" s="21" t="s">
        <v>8980</v>
      </c>
      <c r="W172" s="15"/>
      <c r="AH172" s="11" t="s">
        <v>11286</v>
      </c>
    </row>
    <row r="173" spans="1:38" x14ac:dyDescent="0.25">
      <c r="A173" s="11" t="s">
        <v>405</v>
      </c>
      <c r="B173" s="24" t="s">
        <v>8977</v>
      </c>
      <c r="C173" s="11">
        <v>800</v>
      </c>
      <c r="D173" s="11">
        <v>16000</v>
      </c>
      <c r="E173" s="12" t="s">
        <v>5106</v>
      </c>
      <c r="F173" s="11" t="s">
        <v>1309</v>
      </c>
      <c r="G173" s="11" t="s">
        <v>1414</v>
      </c>
      <c r="H173" s="11" t="s">
        <v>6823</v>
      </c>
      <c r="I173" s="11" t="s">
        <v>1903</v>
      </c>
      <c r="J173" s="14">
        <f>VLOOKUP(Table15[[#This Row],[TechRequired]],OldTree!A:B,2,0)</f>
        <v>3</v>
      </c>
      <c r="K173" s="22" t="s">
        <v>8949</v>
      </c>
      <c r="L173" s="14" t="s">
        <v>6827</v>
      </c>
      <c r="N173" s="11" t="str">
        <f>INDEX(TreeLookup!$C$1:$DE$21,MATCH(Table15[[#This Row],[CATEGORY]],TreeLookup!$C$1:$C$21,0),MATCH(Table15[[#This Row],[YEAR]],TreeLookup!$C$1:$DE$1,0))</f>
        <v>improvedComms</v>
      </c>
      <c r="P173" s="13" t="s">
        <v>6843</v>
      </c>
      <c r="Q173" s="11"/>
      <c r="S173" s="11">
        <v>1964</v>
      </c>
      <c r="W173" s="15"/>
      <c r="AH173" s="11" t="s">
        <v>11286</v>
      </c>
    </row>
    <row r="174" spans="1:38" x14ac:dyDescent="0.25">
      <c r="A174" s="11" t="s">
        <v>2</v>
      </c>
      <c r="B174" s="12" t="s">
        <v>7791</v>
      </c>
      <c r="C174" s="11">
        <v>350</v>
      </c>
      <c r="D174" s="11">
        <v>1500</v>
      </c>
      <c r="E174" s="12" t="s">
        <v>10744</v>
      </c>
      <c r="F174" s="11" t="s">
        <v>1278</v>
      </c>
      <c r="G174" s="11" t="s">
        <v>1414</v>
      </c>
      <c r="H174" s="11" t="s">
        <v>1903</v>
      </c>
      <c r="I174" s="11" t="s">
        <v>5091</v>
      </c>
      <c r="J174" s="14" t="str">
        <f>VLOOKUP(Table15[[#This Row],[TechRequired]],OldTree!A:B,2,0)</f>
        <v>ORPH</v>
      </c>
      <c r="K174" s="14"/>
      <c r="L174" s="14"/>
      <c r="N174" s="11" t="e">
        <f>INDEX(TreeLookup!$C$1:$DE$21,MATCH(Table15[[#This Row],[CATEGORY]],TreeLookup!$C$1:$C$21,0),MATCH(Table15[[#This Row],[YEAR]],TreeLookup!$C$1:$DE$1,0))</f>
        <v>#N/A</v>
      </c>
      <c r="O174" s="11" t="s">
        <v>1903</v>
      </c>
      <c r="Q174" s="11"/>
      <c r="AH174" s="11" t="s">
        <v>11286</v>
      </c>
    </row>
    <row r="175" spans="1:38" x14ac:dyDescent="0.25">
      <c r="A175" s="11" t="s">
        <v>3</v>
      </c>
      <c r="B175" s="12" t="s">
        <v>7792</v>
      </c>
      <c r="C175" s="11">
        <v>550</v>
      </c>
      <c r="D175" s="11">
        <v>3000</v>
      </c>
      <c r="E175" s="12" t="s">
        <v>10745</v>
      </c>
      <c r="F175" s="11" t="s">
        <v>1278</v>
      </c>
      <c r="G175" s="11" t="s">
        <v>1414</v>
      </c>
      <c r="H175" s="11" t="s">
        <v>1903</v>
      </c>
      <c r="I175" s="11" t="s">
        <v>5091</v>
      </c>
      <c r="J175" s="14" t="str">
        <f>VLOOKUP(Table15[[#This Row],[TechRequired]],OldTree!A:B,2,0)</f>
        <v>ORPH</v>
      </c>
      <c r="K175" s="14"/>
      <c r="L175" s="14"/>
      <c r="N175" s="11" t="e">
        <f>INDEX(TreeLookup!$C$1:$DE$21,MATCH(Table15[[#This Row],[CATEGORY]],TreeLookup!$C$1:$C$21,0),MATCH(Table15[[#This Row],[YEAR]],TreeLookup!$C$1:$DE$1,0))</f>
        <v>#N/A</v>
      </c>
      <c r="O175" s="11" t="s">
        <v>1903</v>
      </c>
      <c r="Q175" s="11"/>
      <c r="AH175" s="11" t="s">
        <v>11286</v>
      </c>
    </row>
    <row r="176" spans="1:38" x14ac:dyDescent="0.25">
      <c r="A176" s="11" t="s">
        <v>825</v>
      </c>
      <c r="B176" s="12" t="s">
        <v>1398</v>
      </c>
      <c r="C176" s="11">
        <v>2500</v>
      </c>
      <c r="D176" s="11">
        <v>50000</v>
      </c>
      <c r="E176" s="12" t="s">
        <v>5164</v>
      </c>
      <c r="F176" s="11" t="s">
        <v>1365</v>
      </c>
      <c r="G176" s="11" t="s">
        <v>1414</v>
      </c>
      <c r="H176" s="11" t="s">
        <v>1903</v>
      </c>
      <c r="I176" s="11" t="s">
        <v>1903</v>
      </c>
      <c r="J176" s="14">
        <f>VLOOKUP(Table15[[#This Row],[TechRequired]],OldTree!A:B,2,0)</f>
        <v>5</v>
      </c>
      <c r="K176" s="22" t="s">
        <v>6812</v>
      </c>
      <c r="L176" s="14" t="s">
        <v>6810</v>
      </c>
      <c r="M176" s="14">
        <v>6</v>
      </c>
      <c r="N176" s="11" t="str">
        <f>INDEX(TreeLookup!$C$1:$DE$21,MATCH(Table15[[#This Row],[CATEGORY]],TreeLookup!$C$1:$C$21,0),MATCH(Table15[[#This Row],[YEAR]],TreeLookup!$C$1:$DE$1,0))</f>
        <v>spaceStationControl</v>
      </c>
      <c r="P176" s="13" t="s">
        <v>6843</v>
      </c>
      <c r="Q176" s="11"/>
      <c r="S176" s="11">
        <v>1972</v>
      </c>
      <c r="W176" s="15"/>
    </row>
    <row r="177" spans="1:34" x14ac:dyDescent="0.25">
      <c r="A177" s="11" t="s">
        <v>823</v>
      </c>
      <c r="B177" s="12" t="s">
        <v>1413</v>
      </c>
      <c r="C177" s="11">
        <v>3250</v>
      </c>
      <c r="D177" s="11">
        <v>65000</v>
      </c>
      <c r="E177" s="12" t="s">
        <v>5165</v>
      </c>
      <c r="F177" s="11" t="s">
        <v>1365</v>
      </c>
      <c r="G177" s="11" t="s">
        <v>1414</v>
      </c>
      <c r="H177" s="11" t="s">
        <v>1903</v>
      </c>
      <c r="I177" s="11" t="s">
        <v>1903</v>
      </c>
      <c r="J177" s="14">
        <f>VLOOKUP(Table15[[#This Row],[TechRequired]],OldTree!A:B,2,0)</f>
        <v>5</v>
      </c>
      <c r="K177" s="22" t="s">
        <v>6812</v>
      </c>
      <c r="L177" s="14" t="s">
        <v>6810</v>
      </c>
      <c r="M177" s="14">
        <v>6</v>
      </c>
      <c r="N177" s="11" t="str">
        <f>INDEX(TreeLookup!$C$1:$DE$21,MATCH(Table15[[#This Row],[CATEGORY]],TreeLookup!$C$1:$C$21,0),MATCH(Table15[[#This Row],[YEAR]],TreeLookup!$C$1:$DE$1,0))</f>
        <v>spaceStationControl</v>
      </c>
      <c r="P177" s="13" t="s">
        <v>6843</v>
      </c>
      <c r="Q177" s="11"/>
      <c r="S177" s="11">
        <v>1972</v>
      </c>
      <c r="W177" s="15"/>
    </row>
    <row r="178" spans="1:34" x14ac:dyDescent="0.25">
      <c r="A178" s="11" t="s">
        <v>996</v>
      </c>
      <c r="B178" s="12" t="s">
        <v>4979</v>
      </c>
      <c r="C178" s="11">
        <v>75</v>
      </c>
      <c r="D178" s="11">
        <v>1500</v>
      </c>
      <c r="E178" s="12" t="s">
        <v>4980</v>
      </c>
      <c r="F178" s="11" t="s">
        <v>1368</v>
      </c>
      <c r="G178" s="11" t="s">
        <v>1380</v>
      </c>
      <c r="H178" s="11" t="s">
        <v>1903</v>
      </c>
      <c r="I178" s="11" t="s">
        <v>1903</v>
      </c>
      <c r="J178" s="14">
        <f>VLOOKUP(Table15[[#This Row],[TechRequired]],OldTree!A:B,2,0)</f>
        <v>2</v>
      </c>
      <c r="K178" s="22" t="s">
        <v>8950</v>
      </c>
      <c r="L178" s="14" t="s">
        <v>6819</v>
      </c>
      <c r="N178" s="11" t="str">
        <f>INDEX(TreeLookup!$C$1:$DE$21,MATCH(Table15[[#This Row],[CATEGORY]],TreeLookup!$C$1:$C$21,0),MATCH(Table15[[#This Row],[YEAR]],TreeLookup!$C$1:$DE$1,0))</f>
        <v>electronicsSatellite</v>
      </c>
      <c r="P178" s="13" t="s">
        <v>6843</v>
      </c>
      <c r="Q178" s="11"/>
      <c r="S178" s="11">
        <v>1956</v>
      </c>
      <c r="U178" s="21" t="s">
        <v>9019</v>
      </c>
      <c r="W178" s="15"/>
      <c r="Y178" s="21" t="s">
        <v>11106</v>
      </c>
    </row>
    <row r="179" spans="1:34" x14ac:dyDescent="0.25">
      <c r="A179" s="11" t="s">
        <v>1160</v>
      </c>
      <c r="B179" s="12" t="s">
        <v>1409</v>
      </c>
      <c r="C179" s="11">
        <v>10</v>
      </c>
      <c r="D179" s="11">
        <v>200</v>
      </c>
      <c r="E179" s="12" t="s">
        <v>5189</v>
      </c>
      <c r="F179" s="11" t="s">
        <v>1372</v>
      </c>
      <c r="G179" s="11" t="s">
        <v>1414</v>
      </c>
      <c r="H179" s="11" t="s">
        <v>1903</v>
      </c>
      <c r="I179" s="11" t="s">
        <v>1903</v>
      </c>
      <c r="J179" s="14">
        <f>VLOOKUP(Table15[[#This Row],[TechRequired]],OldTree!A:B,2,0)</f>
        <v>0</v>
      </c>
      <c r="K179" s="22" t="s">
        <v>8941</v>
      </c>
      <c r="L179" s="22" t="s">
        <v>8650</v>
      </c>
      <c r="N179" s="11" t="str">
        <f>INDEX(TreeLookup!$C$1:$DE$21,MATCH(Table15[[#This Row],[CATEGORY]],TreeLookup!$C$1:$C$21,0),MATCH(Table15[[#This Row],[YEAR]],TreeLookup!$C$1:$DE$1,0))</f>
        <v>start</v>
      </c>
      <c r="P179" s="13" t="s">
        <v>6843</v>
      </c>
      <c r="Q179" s="11"/>
      <c r="S179" s="11">
        <v>0</v>
      </c>
      <c r="W179" s="15"/>
    </row>
    <row r="180" spans="1:34" x14ac:dyDescent="0.25">
      <c r="A180" s="11" t="s">
        <v>815</v>
      </c>
      <c r="B180" s="12" t="s">
        <v>5190</v>
      </c>
      <c r="C180" s="11">
        <v>100</v>
      </c>
      <c r="D180" s="11">
        <v>10000</v>
      </c>
      <c r="E180" s="12" t="s">
        <v>5191</v>
      </c>
      <c r="F180" s="11" t="s">
        <v>1342</v>
      </c>
      <c r="G180" s="11" t="s">
        <v>1414</v>
      </c>
      <c r="H180" s="11" t="s">
        <v>1903</v>
      </c>
      <c r="I180" s="11" t="s">
        <v>1903</v>
      </c>
      <c r="J180" s="14">
        <f>VLOOKUP(Table15[[#This Row],[TechRequired]],OldTree!A:B,2,0)</f>
        <v>3</v>
      </c>
      <c r="K180" s="22" t="s">
        <v>8941</v>
      </c>
      <c r="L180" s="14" t="s">
        <v>8647</v>
      </c>
      <c r="N180" s="11" t="str">
        <f>INDEX(TreeLookup!$C$1:$DE$21,MATCH(Table15[[#This Row],[CATEGORY]],TreeLookup!$C$1:$C$21,0),MATCH(Table15[[#This Row],[YEAR]],TreeLookup!$C$1:$DE$1,0))</f>
        <v>lunarRatedHeatshields</v>
      </c>
      <c r="P180" s="13" t="s">
        <v>6843</v>
      </c>
      <c r="Q180" s="11"/>
      <c r="S180" s="11">
        <v>1966</v>
      </c>
      <c r="W180" s="15"/>
    </row>
    <row r="181" spans="1:34" x14ac:dyDescent="0.25">
      <c r="A181" s="11" t="s">
        <v>250</v>
      </c>
      <c r="B181" s="12" t="s">
        <v>1403</v>
      </c>
      <c r="C181" s="11">
        <v>25</v>
      </c>
      <c r="D181" s="11">
        <v>500</v>
      </c>
      <c r="E181" s="12" t="s">
        <v>5177</v>
      </c>
      <c r="F181" s="11" t="s">
        <v>1299</v>
      </c>
      <c r="G181" s="11" t="s">
        <v>1414</v>
      </c>
      <c r="H181" s="11" t="s">
        <v>1903</v>
      </c>
      <c r="I181" s="11" t="s">
        <v>1903</v>
      </c>
      <c r="J181" s="14">
        <f>VLOOKUP(Table15[[#This Row],[TechRequired]],OldTree!A:B,2,0)</f>
        <v>1.5</v>
      </c>
      <c r="K181" s="22" t="s">
        <v>6012</v>
      </c>
      <c r="L181" s="14" t="s">
        <v>6816</v>
      </c>
      <c r="M181" s="14">
        <v>1</v>
      </c>
      <c r="N181" s="11" t="str">
        <f>INDEX(TreeLookup!$C$1:$DE$21,MATCH(Table15[[#This Row],[CATEGORY]],TreeLookup!$C$1:$C$21,0),MATCH(Table15[[#This Row],[YEAR]],TreeLookup!$C$1:$DE$1,0))</f>
        <v>materialsScienceSatellite</v>
      </c>
      <c r="P181" s="13" t="s">
        <v>6843</v>
      </c>
      <c r="Q181" s="11"/>
      <c r="S181" s="11">
        <v>1956</v>
      </c>
      <c r="W181" s="15"/>
    </row>
    <row r="182" spans="1:34" x14ac:dyDescent="0.25">
      <c r="A182" s="11" t="s">
        <v>0</v>
      </c>
      <c r="B182" s="12" t="s">
        <v>7793</v>
      </c>
      <c r="C182" s="11">
        <v>1000</v>
      </c>
      <c r="D182" s="11">
        <v>8200</v>
      </c>
      <c r="E182" s="12" t="s">
        <v>10734</v>
      </c>
      <c r="F182" s="11" t="s">
        <v>1278</v>
      </c>
      <c r="G182" s="11" t="s">
        <v>1414</v>
      </c>
      <c r="H182" s="11" t="s">
        <v>1903</v>
      </c>
      <c r="I182" s="11" t="s">
        <v>5091</v>
      </c>
      <c r="J182" s="14" t="str">
        <f>VLOOKUP(Table15[[#This Row],[TechRequired]],OldTree!A:B,2,0)</f>
        <v>ORPH</v>
      </c>
      <c r="K182" s="14"/>
      <c r="L182" s="14"/>
      <c r="N182" s="11" t="e">
        <f>INDEX(TreeLookup!$C$1:$DE$21,MATCH(Table15[[#This Row],[CATEGORY]],TreeLookup!$C$1:$C$21,0),MATCH(Table15[[#This Row],[YEAR]],TreeLookup!$C$1:$DE$1,0))</f>
        <v>#N/A</v>
      </c>
      <c r="O182" s="11" t="s">
        <v>1903</v>
      </c>
      <c r="Q182" s="11"/>
      <c r="AH182" s="11" t="s">
        <v>11286</v>
      </c>
    </row>
    <row r="183" spans="1:34" x14ac:dyDescent="0.25">
      <c r="A183" s="11" t="s">
        <v>169</v>
      </c>
      <c r="B183" s="12" t="s">
        <v>5116</v>
      </c>
      <c r="C183" s="11">
        <v>15000</v>
      </c>
      <c r="D183" s="11">
        <v>300000</v>
      </c>
      <c r="E183" s="12" t="s">
        <v>5117</v>
      </c>
      <c r="F183" s="11" t="s">
        <v>1288</v>
      </c>
      <c r="G183" s="11" t="s">
        <v>1414</v>
      </c>
      <c r="H183" s="11" t="s">
        <v>1903</v>
      </c>
      <c r="I183" s="11" t="s">
        <v>1903</v>
      </c>
      <c r="J183" s="14">
        <f>VLOOKUP(Table15[[#This Row],[TechRequired]],OldTree!A:B,2,0)</f>
        <v>7</v>
      </c>
      <c r="K183" s="22" t="s">
        <v>8944</v>
      </c>
      <c r="L183" s="14" t="s">
        <v>6811</v>
      </c>
      <c r="N183" s="11" t="str">
        <f>INDEX(TreeLookup!$C$1:$DE$21,MATCH(Table15[[#This Row],[CATEGORY]],TreeLookup!$C$1:$C$21,0),MATCH(Table15[[#This Row],[YEAR]],TreeLookup!$C$1:$DE$1,0))</f>
        <v>longTermAvionics</v>
      </c>
      <c r="P183" s="13" t="s">
        <v>6843</v>
      </c>
      <c r="Q183" s="11"/>
      <c r="S183" s="11">
        <v>1992</v>
      </c>
      <c r="W183" s="15"/>
    </row>
    <row r="184" spans="1:34" x14ac:dyDescent="0.25">
      <c r="A184" s="11" t="s">
        <v>100</v>
      </c>
      <c r="B184" s="12" t="s">
        <v>5193</v>
      </c>
      <c r="C184" s="11">
        <v>300</v>
      </c>
      <c r="D184" s="11">
        <v>6000</v>
      </c>
      <c r="E184" s="12" t="s">
        <v>5194</v>
      </c>
      <c r="F184" s="11" t="s">
        <v>1283</v>
      </c>
      <c r="G184" s="11" t="s">
        <v>1414</v>
      </c>
      <c r="H184" s="11" t="s">
        <v>1903</v>
      </c>
      <c r="I184" s="11" t="s">
        <v>1903</v>
      </c>
      <c r="J184" s="14">
        <f>VLOOKUP(Table15[[#This Row],[TechRequired]],OldTree!A:B,2,0)</f>
        <v>5</v>
      </c>
      <c r="K184" s="22" t="s">
        <v>8941</v>
      </c>
      <c r="L184" s="14" t="s">
        <v>8647</v>
      </c>
      <c r="N184" s="11" t="str">
        <f>INDEX(TreeLookup!$C$1:$DE$21,MATCH(Table15[[#This Row],[CATEGORY]],TreeLookup!$C$1:$C$21,0),MATCH(Table15[[#This Row],[YEAR]],TreeLookup!$C$1:$DE$1,0))</f>
        <v>lunarLanding</v>
      </c>
      <c r="P184" s="13" t="s">
        <v>6843</v>
      </c>
      <c r="Q184" s="11"/>
      <c r="S184" s="11">
        <v>1968</v>
      </c>
      <c r="W184" s="15"/>
    </row>
    <row r="185" spans="1:34" x14ac:dyDescent="0.25">
      <c r="A185" s="11" t="s">
        <v>101</v>
      </c>
      <c r="B185" s="12" t="s">
        <v>1410</v>
      </c>
      <c r="C185" s="11">
        <v>300</v>
      </c>
      <c r="D185" s="11">
        <v>6000</v>
      </c>
      <c r="E185" s="12" t="s">
        <v>5192</v>
      </c>
      <c r="F185" s="11" t="s">
        <v>1283</v>
      </c>
      <c r="G185" s="11" t="s">
        <v>1414</v>
      </c>
      <c r="H185" s="11" t="s">
        <v>1903</v>
      </c>
      <c r="I185" s="11" t="s">
        <v>1903</v>
      </c>
      <c r="J185" s="14">
        <f>VLOOKUP(Table15[[#This Row],[TechRequired]],OldTree!A:B,2,0)</f>
        <v>5</v>
      </c>
      <c r="K185" s="22" t="s">
        <v>8941</v>
      </c>
      <c r="L185" s="14" t="s">
        <v>8647</v>
      </c>
      <c r="N185" s="11" t="str">
        <f>INDEX(TreeLookup!$C$1:$DE$21,MATCH(Table15[[#This Row],[CATEGORY]],TreeLookup!$C$1:$C$21,0),MATCH(Table15[[#This Row],[YEAR]],TreeLookup!$C$1:$DE$1,0))</f>
        <v>lunarLanding</v>
      </c>
      <c r="P185" s="13" t="s">
        <v>6843</v>
      </c>
      <c r="Q185" s="11"/>
      <c r="S185" s="11">
        <v>1968</v>
      </c>
      <c r="W185" s="15"/>
    </row>
    <row r="186" spans="1:34" x14ac:dyDescent="0.25">
      <c r="A186" s="11" t="s">
        <v>260</v>
      </c>
      <c r="B186" s="12" t="s">
        <v>8549</v>
      </c>
      <c r="C186" s="11">
        <v>10.17333</v>
      </c>
      <c r="D186" s="11">
        <v>34200</v>
      </c>
      <c r="E186" s="12" t="s">
        <v>5142</v>
      </c>
      <c r="F186" s="11" t="s">
        <v>1299</v>
      </c>
      <c r="G186" s="11" t="s">
        <v>1414</v>
      </c>
      <c r="H186" s="11" t="s">
        <v>1903</v>
      </c>
      <c r="I186" s="11" t="s">
        <v>5143</v>
      </c>
      <c r="J186" s="14">
        <f>VLOOKUP(Table15[[#This Row],[TechRequired]],OldTree!A:B,2,0)</f>
        <v>1.5</v>
      </c>
      <c r="K186" s="22" t="s">
        <v>6012</v>
      </c>
      <c r="L186" s="14" t="s">
        <v>8646</v>
      </c>
      <c r="N186" s="11" t="str">
        <f>INDEX(TreeLookup!$C$1:$DE$21,MATCH(Table15[[#This Row],[CATEGORY]],TreeLookup!$C$1:$C$21,0),MATCH(Table15[[#This Row],[YEAR]],TreeLookup!$C$1:$DE$1,0))</f>
        <v>start</v>
      </c>
      <c r="O186" s="21" t="s">
        <v>1903</v>
      </c>
      <c r="P186" s="13" t="s">
        <v>6842</v>
      </c>
      <c r="Q186" s="11"/>
      <c r="W186" s="15"/>
    </row>
    <row r="187" spans="1:34" x14ac:dyDescent="0.25">
      <c r="A187" s="11" t="s">
        <v>251</v>
      </c>
      <c r="B187" s="12" t="s">
        <v>1404</v>
      </c>
      <c r="C187" s="11">
        <v>25</v>
      </c>
      <c r="D187" s="11">
        <v>500</v>
      </c>
      <c r="E187" s="12" t="s">
        <v>5177</v>
      </c>
      <c r="F187" s="11" t="s">
        <v>1299</v>
      </c>
      <c r="G187" s="11" t="s">
        <v>1414</v>
      </c>
      <c r="H187" s="11" t="s">
        <v>1903</v>
      </c>
      <c r="I187" s="11" t="s">
        <v>1903</v>
      </c>
      <c r="J187" s="14">
        <f>VLOOKUP(Table15[[#This Row],[TechRequired]],OldTree!A:B,2,0)</f>
        <v>1.5</v>
      </c>
      <c r="K187" s="22" t="s">
        <v>6012</v>
      </c>
      <c r="L187" s="14" t="s">
        <v>6816</v>
      </c>
      <c r="M187" s="14">
        <v>1</v>
      </c>
      <c r="N187" s="11" t="str">
        <f>INDEX(TreeLookup!$C$1:$DE$21,MATCH(Table15[[#This Row],[CATEGORY]],TreeLookup!$C$1:$C$21,0),MATCH(Table15[[#This Row],[YEAR]],TreeLookup!$C$1:$DE$1,0))</f>
        <v>materialsScienceSatellite</v>
      </c>
      <c r="P187" s="13" t="s">
        <v>6843</v>
      </c>
      <c r="Q187" s="11"/>
      <c r="S187" s="11">
        <v>1956</v>
      </c>
      <c r="W187" s="15"/>
    </row>
    <row r="188" spans="1:34" x14ac:dyDescent="0.25">
      <c r="A188" s="11" t="s">
        <v>935</v>
      </c>
      <c r="B188" s="12" t="s">
        <v>1411</v>
      </c>
      <c r="C188" s="11">
        <v>120</v>
      </c>
      <c r="D188" s="11">
        <v>2400</v>
      </c>
      <c r="E188" s="12" t="s">
        <v>5195</v>
      </c>
      <c r="F188" s="11" t="s">
        <v>1362</v>
      </c>
      <c r="G188" s="11" t="s">
        <v>1414</v>
      </c>
      <c r="H188" s="11" t="s">
        <v>1903</v>
      </c>
      <c r="I188" s="11" t="s">
        <v>1903</v>
      </c>
      <c r="J188" s="14">
        <f>VLOOKUP(Table15[[#This Row],[TechRequired]],OldTree!A:B,2,0)</f>
        <v>4</v>
      </c>
      <c r="K188" s="22" t="s">
        <v>8941</v>
      </c>
      <c r="L188" s="14" t="s">
        <v>8647</v>
      </c>
      <c r="N188" s="11" t="str">
        <f>INDEX(TreeLookup!$C$1:$DE$21,MATCH(Table15[[#This Row],[CATEGORY]],TreeLookup!$C$1:$C$21,0),MATCH(Table15[[#This Row],[YEAR]],TreeLookup!$C$1:$DE$1,0))</f>
        <v>earlyLanding</v>
      </c>
      <c r="P188" s="13" t="s">
        <v>6843</v>
      </c>
      <c r="Q188" s="11"/>
      <c r="S188" s="11">
        <v>1964</v>
      </c>
      <c r="W188" s="15"/>
    </row>
    <row r="189" spans="1:34" x14ac:dyDescent="0.25">
      <c r="A189" s="11" t="s">
        <v>1078</v>
      </c>
      <c r="B189" s="12" t="s">
        <v>1405</v>
      </c>
      <c r="C189" s="11">
        <v>20</v>
      </c>
      <c r="D189" s="11">
        <v>5</v>
      </c>
      <c r="E189" s="12" t="s">
        <v>5184</v>
      </c>
      <c r="F189" s="11" t="s">
        <v>1372</v>
      </c>
      <c r="G189" s="11" t="s">
        <v>1414</v>
      </c>
      <c r="H189" s="11" t="s">
        <v>1903</v>
      </c>
      <c r="I189" s="11" t="s">
        <v>1903</v>
      </c>
      <c r="J189" s="14">
        <f>VLOOKUP(Table15[[#This Row],[TechRequired]],OldTree!A:B,2,0)</f>
        <v>0</v>
      </c>
      <c r="K189" s="22" t="s">
        <v>6012</v>
      </c>
      <c r="L189" s="22" t="s">
        <v>8649</v>
      </c>
      <c r="M189" s="14">
        <v>0</v>
      </c>
      <c r="N189" s="11" t="str">
        <f>INDEX(TreeLookup!$C$1:$DE$21,MATCH(Table15[[#This Row],[CATEGORY]],TreeLookup!$C$1:$C$21,0),MATCH(Table15[[#This Row],[YEAR]],TreeLookup!$C$1:$DE$1,0))</f>
        <v>start</v>
      </c>
      <c r="P189" s="13" t="s">
        <v>6843</v>
      </c>
      <c r="Q189" s="11"/>
      <c r="S189" s="11">
        <v>0</v>
      </c>
      <c r="W189" s="15"/>
    </row>
    <row r="190" spans="1:34" x14ac:dyDescent="0.25">
      <c r="A190" s="11" t="s">
        <v>261</v>
      </c>
      <c r="B190" s="12" t="s">
        <v>8550</v>
      </c>
      <c r="C190" s="11">
        <v>1.453333</v>
      </c>
      <c r="D190" s="11">
        <v>4800</v>
      </c>
      <c r="E190" s="12" t="s">
        <v>5144</v>
      </c>
      <c r="F190" s="11" t="s">
        <v>1299</v>
      </c>
      <c r="G190" s="11" t="s">
        <v>1414</v>
      </c>
      <c r="H190" s="11" t="s">
        <v>1903</v>
      </c>
      <c r="I190" s="11" t="s">
        <v>5143</v>
      </c>
      <c r="J190" s="14">
        <f>VLOOKUP(Table15[[#This Row],[TechRequired]],OldTree!A:B,2,0)</f>
        <v>1.5</v>
      </c>
      <c r="K190" s="22" t="s">
        <v>6012</v>
      </c>
      <c r="L190" s="14" t="s">
        <v>8646</v>
      </c>
      <c r="N190" s="11" t="str">
        <f>INDEX(TreeLookup!$C$1:$DE$21,MATCH(Table15[[#This Row],[CATEGORY]],TreeLookup!$C$1:$C$21,0),MATCH(Table15[[#This Row],[YEAR]],TreeLookup!$C$1:$DE$1,0))</f>
        <v>start</v>
      </c>
      <c r="O190" s="21" t="s">
        <v>1903</v>
      </c>
      <c r="P190" s="13" t="s">
        <v>6842</v>
      </c>
      <c r="Q190" s="11"/>
      <c r="W190" s="15"/>
    </row>
    <row r="191" spans="1:34" x14ac:dyDescent="0.25">
      <c r="A191" s="11" t="s">
        <v>472</v>
      </c>
      <c r="B191" s="12" t="s">
        <v>8551</v>
      </c>
      <c r="C191" s="11">
        <v>1</v>
      </c>
      <c r="D191" s="11">
        <v>0</v>
      </c>
      <c r="E191" s="12" t="s">
        <v>5153</v>
      </c>
      <c r="F191" s="11" t="s">
        <v>1311</v>
      </c>
      <c r="G191" s="11" t="s">
        <v>1414</v>
      </c>
      <c r="H191" s="11" t="s">
        <v>1903</v>
      </c>
      <c r="I191" s="11" t="s">
        <v>5143</v>
      </c>
      <c r="J191" s="14">
        <f>VLOOKUP(Table15[[#This Row],[TechRequired]],OldTree!A:B,2,0)</f>
        <v>1</v>
      </c>
      <c r="K191" s="22" t="s">
        <v>6012</v>
      </c>
      <c r="L191" s="14" t="s">
        <v>8646</v>
      </c>
      <c r="N191" s="11" t="str">
        <f>INDEX(TreeLookup!$C$1:$DE$21,MATCH(Table15[[#This Row],[CATEGORY]],TreeLookup!$C$1:$C$21,0),MATCH(Table15[[#This Row],[YEAR]],TreeLookup!$C$1:$DE$1,0))</f>
        <v>start</v>
      </c>
      <c r="O191" s="21" t="s">
        <v>1903</v>
      </c>
      <c r="P191" s="13" t="s">
        <v>6842</v>
      </c>
      <c r="Q191" s="11"/>
      <c r="W191" s="15"/>
    </row>
    <row r="192" spans="1:34" x14ac:dyDescent="0.25">
      <c r="A192" s="11" t="s">
        <v>473</v>
      </c>
      <c r="B192" s="12" t="s">
        <v>8552</v>
      </c>
      <c r="C192" s="11">
        <v>1</v>
      </c>
      <c r="D192" s="11">
        <v>0</v>
      </c>
      <c r="E192" s="12" t="s">
        <v>5154</v>
      </c>
      <c r="F192" s="11" t="s">
        <v>1311</v>
      </c>
      <c r="G192" s="11" t="s">
        <v>1414</v>
      </c>
      <c r="H192" s="11" t="s">
        <v>1903</v>
      </c>
      <c r="I192" s="11" t="s">
        <v>5143</v>
      </c>
      <c r="J192" s="14">
        <f>VLOOKUP(Table15[[#This Row],[TechRequired]],OldTree!A:B,2,0)</f>
        <v>1</v>
      </c>
      <c r="K192" s="22" t="s">
        <v>6012</v>
      </c>
      <c r="L192" s="14" t="s">
        <v>8646</v>
      </c>
      <c r="N192" s="11" t="str">
        <f>INDEX(TreeLookup!$C$1:$DE$21,MATCH(Table15[[#This Row],[CATEGORY]],TreeLookup!$C$1:$C$21,0),MATCH(Table15[[#This Row],[YEAR]],TreeLookup!$C$1:$DE$1,0))</f>
        <v>start</v>
      </c>
      <c r="O192" s="21" t="s">
        <v>1903</v>
      </c>
      <c r="P192" s="13" t="s">
        <v>6842</v>
      </c>
      <c r="Q192" s="11"/>
      <c r="W192" s="15"/>
    </row>
    <row r="193" spans="1:36" x14ac:dyDescent="0.25">
      <c r="A193" s="11" t="s">
        <v>1221</v>
      </c>
      <c r="B193" s="12" t="s">
        <v>1396</v>
      </c>
      <c r="C193" s="11">
        <v>12</v>
      </c>
      <c r="D193" s="11">
        <v>5</v>
      </c>
      <c r="E193" s="12" t="s">
        <v>5155</v>
      </c>
      <c r="F193" s="11" t="s">
        <v>1372</v>
      </c>
      <c r="G193" s="11" t="s">
        <v>1414</v>
      </c>
      <c r="H193" s="11" t="s">
        <v>1903</v>
      </c>
      <c r="I193" s="11" t="s">
        <v>1903</v>
      </c>
      <c r="J193" s="14">
        <f>VLOOKUP(Table15[[#This Row],[TechRequired]],OldTree!A:B,2,0)</f>
        <v>0</v>
      </c>
      <c r="K193" s="22" t="s">
        <v>6012</v>
      </c>
      <c r="L193" s="22" t="s">
        <v>8646</v>
      </c>
      <c r="M193" s="14">
        <v>0</v>
      </c>
      <c r="N193" s="11" t="str">
        <f>INDEX(TreeLookup!$C$1:$DE$21,MATCH(Table15[[#This Row],[CATEGORY]],TreeLookup!$C$1:$C$21,0),MATCH(Table15[[#This Row],[YEAR]],TreeLookup!$C$1:$DE$1,0))</f>
        <v>postWarMaterialsScience</v>
      </c>
      <c r="P193" s="13" t="s">
        <v>6843</v>
      </c>
      <c r="Q193" s="11"/>
      <c r="S193" s="11">
        <v>1950</v>
      </c>
      <c r="W193" s="15"/>
    </row>
    <row r="194" spans="1:36" x14ac:dyDescent="0.25">
      <c r="A194" s="11" t="s">
        <v>262</v>
      </c>
      <c r="B194" s="12" t="s">
        <v>8553</v>
      </c>
      <c r="C194" s="11">
        <v>4.8444440000000002</v>
      </c>
      <c r="D194" s="11">
        <v>8800</v>
      </c>
      <c r="E194" s="12" t="s">
        <v>5151</v>
      </c>
      <c r="F194" s="11" t="s">
        <v>1299</v>
      </c>
      <c r="G194" s="11" t="s">
        <v>1414</v>
      </c>
      <c r="H194" s="11" t="s">
        <v>1903</v>
      </c>
      <c r="I194" s="11" t="s">
        <v>5143</v>
      </c>
      <c r="J194" s="14">
        <f>VLOOKUP(Table15[[#This Row],[TechRequired]],OldTree!A:B,2,0)</f>
        <v>1.5</v>
      </c>
      <c r="K194" s="22" t="s">
        <v>6012</v>
      </c>
      <c r="L194" s="14" t="s">
        <v>8646</v>
      </c>
      <c r="N194" s="11" t="str">
        <f>INDEX(TreeLookup!$C$1:$DE$21,MATCH(Table15[[#This Row],[CATEGORY]],TreeLookup!$C$1:$C$21,0),MATCH(Table15[[#This Row],[YEAR]],TreeLookup!$C$1:$DE$1,0))</f>
        <v>start</v>
      </c>
      <c r="O194" s="21" t="s">
        <v>1903</v>
      </c>
      <c r="P194" s="13" t="s">
        <v>6842</v>
      </c>
      <c r="Q194" s="11"/>
      <c r="W194" s="15"/>
    </row>
    <row r="195" spans="1:36" x14ac:dyDescent="0.25">
      <c r="A195" s="11" t="s">
        <v>266</v>
      </c>
      <c r="B195" s="12" t="s">
        <v>8554</v>
      </c>
      <c r="C195" s="11">
        <v>1</v>
      </c>
      <c r="D195" s="11">
        <v>4000</v>
      </c>
      <c r="E195" s="12" t="s">
        <v>5147</v>
      </c>
      <c r="F195" s="11" t="s">
        <v>1299</v>
      </c>
      <c r="G195" s="11" t="s">
        <v>1414</v>
      </c>
      <c r="H195" s="11" t="s">
        <v>1903</v>
      </c>
      <c r="I195" s="11" t="s">
        <v>5143</v>
      </c>
      <c r="J195" s="14">
        <f>VLOOKUP(Table15[[#This Row],[TechRequired]],OldTree!A:B,2,0)</f>
        <v>1.5</v>
      </c>
      <c r="K195" s="22" t="s">
        <v>6012</v>
      </c>
      <c r="L195" s="14" t="s">
        <v>8646</v>
      </c>
      <c r="N195" s="11" t="str">
        <f>INDEX(TreeLookup!$C$1:$DE$21,MATCH(Table15[[#This Row],[CATEGORY]],TreeLookup!$C$1:$C$21,0),MATCH(Table15[[#This Row],[YEAR]],TreeLookup!$C$1:$DE$1,0))</f>
        <v>start</v>
      </c>
      <c r="O195" s="21" t="s">
        <v>1903</v>
      </c>
      <c r="P195" s="13" t="s">
        <v>6842</v>
      </c>
      <c r="Q195" s="11"/>
      <c r="W195" s="15"/>
    </row>
    <row r="196" spans="1:36" x14ac:dyDescent="0.25">
      <c r="A196" s="11" t="s">
        <v>991</v>
      </c>
      <c r="B196" s="12" t="s">
        <v>5160</v>
      </c>
      <c r="C196" s="11">
        <v>12</v>
      </c>
      <c r="D196" s="11">
        <v>240</v>
      </c>
      <c r="E196" s="12" t="s">
        <v>5161</v>
      </c>
      <c r="F196" s="11" t="s">
        <v>1368</v>
      </c>
      <c r="G196" s="11" t="s">
        <v>1414</v>
      </c>
      <c r="H196" s="11" t="s">
        <v>6823</v>
      </c>
      <c r="I196" s="11" t="s">
        <v>1903</v>
      </c>
      <c r="J196" s="14">
        <f>VLOOKUP(Table15[[#This Row],[TechRequired]],OldTree!A:B,2,0)</f>
        <v>2</v>
      </c>
      <c r="K196" s="22" t="s">
        <v>6812</v>
      </c>
      <c r="L196" s="14" t="s">
        <v>6812</v>
      </c>
      <c r="N196" s="11" t="str">
        <f>INDEX(TreeLookup!$C$1:$DE$21,MATCH(Table15[[#This Row],[CATEGORY]],TreeLookup!$C$1:$C$21,0),MATCH(Table15[[#This Row],[YEAR]],TreeLookup!$C$1:$DE$1,0))</f>
        <v>earlyFlightControl</v>
      </c>
      <c r="P196" s="13" t="s">
        <v>6843</v>
      </c>
      <c r="Q196" s="11"/>
      <c r="S196" s="11">
        <v>1959</v>
      </c>
      <c r="W196" s="15"/>
      <c r="AC196" s="11" t="s">
        <v>11286</v>
      </c>
    </row>
    <row r="197" spans="1:36" x14ac:dyDescent="0.25">
      <c r="A197" s="11" t="s">
        <v>1148</v>
      </c>
      <c r="B197" s="12" t="s">
        <v>1401</v>
      </c>
      <c r="C197" s="11">
        <v>8</v>
      </c>
      <c r="D197" s="11">
        <v>160</v>
      </c>
      <c r="E197" s="12" t="s">
        <v>5168</v>
      </c>
      <c r="F197" s="11" t="s">
        <v>1372</v>
      </c>
      <c r="G197" s="11" t="s">
        <v>1414</v>
      </c>
      <c r="H197" s="11" t="s">
        <v>1903</v>
      </c>
      <c r="I197" s="11" t="s">
        <v>1903</v>
      </c>
      <c r="J197" s="14">
        <f>VLOOKUP(Table15[[#This Row],[TechRequired]],OldTree!A:B,2,0)</f>
        <v>0</v>
      </c>
      <c r="K197" s="22" t="s">
        <v>6013</v>
      </c>
      <c r="L197" s="14" t="s">
        <v>8871</v>
      </c>
      <c r="M197" s="14">
        <v>0</v>
      </c>
      <c r="N197" s="11" t="str">
        <f>INDEX(TreeLookup!$C$1:$DE$21,MATCH(Table15[[#This Row],[CATEGORY]],TreeLookup!$C$1:$C$21,0),MATCH(Table15[[#This Row],[YEAR]],TreeLookup!$C$1:$DE$1,0))</f>
        <v>start</v>
      </c>
      <c r="P197" s="13" t="s">
        <v>6843</v>
      </c>
      <c r="Q197" s="11"/>
      <c r="S197" s="11">
        <v>0</v>
      </c>
      <c r="W197" s="15"/>
      <c r="Y197" s="21" t="s">
        <v>11105</v>
      </c>
      <c r="AH197" s="11" t="s">
        <v>11286</v>
      </c>
    </row>
    <row r="198" spans="1:36" x14ac:dyDescent="0.25">
      <c r="A198" s="11" t="s">
        <v>441</v>
      </c>
      <c r="B198" s="12" t="s">
        <v>8561</v>
      </c>
      <c r="C198" s="11">
        <v>150</v>
      </c>
      <c r="D198" s="11">
        <v>6200</v>
      </c>
      <c r="E198" s="12" t="s">
        <v>5185</v>
      </c>
      <c r="F198" s="11" t="s">
        <v>1311</v>
      </c>
      <c r="G198" s="11" t="s">
        <v>1414</v>
      </c>
      <c r="H198" s="11" t="s">
        <v>1903</v>
      </c>
      <c r="I198" s="11" t="s">
        <v>5143</v>
      </c>
      <c r="J198" s="14">
        <f>VLOOKUP(Table15[[#This Row],[TechRequired]],OldTree!A:B,2,0)</f>
        <v>1</v>
      </c>
      <c r="K198" s="22" t="s">
        <v>6012</v>
      </c>
      <c r="L198" s="14" t="s">
        <v>8649</v>
      </c>
      <c r="N198" s="11" t="str">
        <f>INDEX(TreeLookup!$C$1:$DE$21,MATCH(Table15[[#This Row],[CATEGORY]],TreeLookup!$C$1:$C$21,0),MATCH(Table15[[#This Row],[YEAR]],TreeLookup!$C$1:$DE$1,0))</f>
        <v>earlyMaterialsScience</v>
      </c>
      <c r="P198" s="13" t="s">
        <v>6842</v>
      </c>
      <c r="Q198" s="11"/>
      <c r="S198" s="11">
        <v>1952</v>
      </c>
      <c r="W198" s="15"/>
    </row>
    <row r="199" spans="1:36" x14ac:dyDescent="0.25">
      <c r="A199" s="11" t="s">
        <v>1222</v>
      </c>
      <c r="B199" s="12" t="s">
        <v>1397</v>
      </c>
      <c r="C199" s="11">
        <v>108</v>
      </c>
      <c r="D199" s="11">
        <v>5</v>
      </c>
      <c r="E199" s="12" t="s">
        <v>5157</v>
      </c>
      <c r="F199" s="11" t="s">
        <v>1372</v>
      </c>
      <c r="G199" s="11" t="s">
        <v>1414</v>
      </c>
      <c r="H199" s="11" t="s">
        <v>1903</v>
      </c>
      <c r="I199" s="11" t="s">
        <v>1903</v>
      </c>
      <c r="J199" s="14">
        <f>VLOOKUP(Table15[[#This Row],[TechRequired]],OldTree!A:B,2,0)</f>
        <v>0</v>
      </c>
      <c r="K199" s="22" t="s">
        <v>6012</v>
      </c>
      <c r="L199" s="22" t="s">
        <v>8646</v>
      </c>
      <c r="M199" s="14">
        <v>0</v>
      </c>
      <c r="N199" s="11" t="str">
        <f>INDEX(TreeLookup!$C$1:$DE$21,MATCH(Table15[[#This Row],[CATEGORY]],TreeLookup!$C$1:$C$21,0),MATCH(Table15[[#This Row],[YEAR]],TreeLookup!$C$1:$DE$1,0))</f>
        <v>postWarMaterialsScience</v>
      </c>
      <c r="P199" s="13" t="s">
        <v>6843</v>
      </c>
      <c r="Q199" s="11"/>
      <c r="S199" s="11">
        <v>1950</v>
      </c>
      <c r="W199" s="15"/>
    </row>
    <row r="200" spans="1:36" x14ac:dyDescent="0.25">
      <c r="A200" s="11" t="s">
        <v>1238</v>
      </c>
      <c r="B200" s="12" t="s">
        <v>1412</v>
      </c>
      <c r="C200" s="11">
        <v>1</v>
      </c>
      <c r="D200" s="11">
        <v>20</v>
      </c>
      <c r="E200" s="12" t="s">
        <v>5196</v>
      </c>
      <c r="F200" s="11" t="s">
        <v>1372</v>
      </c>
      <c r="G200" s="11" t="s">
        <v>1414</v>
      </c>
      <c r="H200" s="11" t="s">
        <v>1903</v>
      </c>
      <c r="I200" s="11" t="s">
        <v>1903</v>
      </c>
      <c r="J200" s="14">
        <f>VLOOKUP(Table15[[#This Row],[TechRequired]],OldTree!A:B,2,0)</f>
        <v>0</v>
      </c>
      <c r="K200" s="22" t="s">
        <v>8951</v>
      </c>
      <c r="L200" s="22" t="s">
        <v>6828</v>
      </c>
      <c r="M200" s="14">
        <v>0</v>
      </c>
      <c r="N200" s="11" t="str">
        <f>INDEX(TreeLookup!$C$1:$DE$21,MATCH(Table15[[#This Row],[CATEGORY]],TreeLookup!$C$1:$C$21,0),MATCH(Table15[[#This Row],[YEAR]],TreeLookup!$C$1:$DE$1,0))</f>
        <v>start</v>
      </c>
      <c r="P200" s="13" t="s">
        <v>6843</v>
      </c>
      <c r="Q200" s="11"/>
      <c r="S200" s="11">
        <v>0</v>
      </c>
      <c r="W200" s="15"/>
    </row>
    <row r="201" spans="1:36" x14ac:dyDescent="0.25">
      <c r="A201" s="11" t="s">
        <v>474</v>
      </c>
      <c r="B201" s="12" t="s">
        <v>8555</v>
      </c>
      <c r="C201" s="11">
        <v>1</v>
      </c>
      <c r="D201" s="11">
        <v>500</v>
      </c>
      <c r="E201" s="12" t="s">
        <v>5156</v>
      </c>
      <c r="F201" s="11" t="s">
        <v>1311</v>
      </c>
      <c r="G201" s="11" t="s">
        <v>1414</v>
      </c>
      <c r="H201" s="11" t="s">
        <v>1903</v>
      </c>
      <c r="I201" s="11" t="s">
        <v>5143</v>
      </c>
      <c r="J201" s="14">
        <f>VLOOKUP(Table15[[#This Row],[TechRequired]],OldTree!A:B,2,0)</f>
        <v>1</v>
      </c>
      <c r="K201" s="22" t="s">
        <v>6012</v>
      </c>
      <c r="L201" s="14" t="s">
        <v>8646</v>
      </c>
      <c r="N201" s="11" t="str">
        <f>INDEX(TreeLookup!$C$1:$DE$21,MATCH(Table15[[#This Row],[CATEGORY]],TreeLookup!$C$1:$C$21,0),MATCH(Table15[[#This Row],[YEAR]],TreeLookup!$C$1:$DE$1,0))</f>
        <v>start</v>
      </c>
      <c r="O201" s="21" t="s">
        <v>1903</v>
      </c>
      <c r="P201" s="13" t="s">
        <v>6842</v>
      </c>
      <c r="Q201" s="11"/>
      <c r="W201" s="15"/>
    </row>
    <row r="202" spans="1:36" x14ac:dyDescent="0.25">
      <c r="A202" s="11" t="s">
        <v>1086</v>
      </c>
      <c r="B202" s="12" t="s">
        <v>1399</v>
      </c>
      <c r="C202" s="11">
        <v>8</v>
      </c>
      <c r="D202" s="11">
        <v>160</v>
      </c>
      <c r="E202" s="12" t="s">
        <v>5166</v>
      </c>
      <c r="F202" s="11" t="s">
        <v>1372</v>
      </c>
      <c r="G202" s="11" t="s">
        <v>1414</v>
      </c>
      <c r="H202" s="11" t="s">
        <v>1903</v>
      </c>
      <c r="I202" s="11" t="s">
        <v>1903</v>
      </c>
      <c r="J202" s="14">
        <f>VLOOKUP(Table15[[#This Row],[TechRequired]],OldTree!A:B,2,0)</f>
        <v>0</v>
      </c>
      <c r="K202" s="22" t="s">
        <v>6013</v>
      </c>
      <c r="L202" s="22" t="s">
        <v>9151</v>
      </c>
      <c r="N202" s="11" t="str">
        <f>INDEX(TreeLookup!$C$1:$DE$21,MATCH(Table15[[#This Row],[CATEGORY]],TreeLookup!$C$1:$C$21,0),MATCH(Table15[[#This Row],[YEAR]],TreeLookup!$C$1:$DE$1,0))</f>
        <v>start</v>
      </c>
      <c r="P202" s="13" t="s">
        <v>6843</v>
      </c>
      <c r="Q202" s="11"/>
      <c r="S202" s="11">
        <v>0</v>
      </c>
      <c r="W202" s="15"/>
      <c r="Y202" s="21" t="s">
        <v>11104</v>
      </c>
      <c r="AH202" s="11" t="s">
        <v>11286</v>
      </c>
    </row>
    <row r="203" spans="1:36" x14ac:dyDescent="0.25">
      <c r="A203" s="11" t="s">
        <v>490</v>
      </c>
      <c r="B203" s="12" t="s">
        <v>1393</v>
      </c>
      <c r="C203" s="11">
        <v>1800</v>
      </c>
      <c r="D203" s="11">
        <v>66000</v>
      </c>
      <c r="E203" s="12" t="s">
        <v>5113</v>
      </c>
      <c r="F203" s="11" t="s">
        <v>1312</v>
      </c>
      <c r="G203" s="11" t="s">
        <v>1414</v>
      </c>
      <c r="H203" s="11" t="s">
        <v>1903</v>
      </c>
      <c r="I203" s="11" t="s">
        <v>1903</v>
      </c>
      <c r="J203" s="14">
        <f>VLOOKUP(Table15[[#This Row],[TechRequired]],OldTree!A:B,2,0)</f>
        <v>2.5</v>
      </c>
      <c r="K203" s="22" t="s">
        <v>8946</v>
      </c>
      <c r="L203" s="14" t="s">
        <v>8651</v>
      </c>
      <c r="N203" s="11" t="str">
        <f>INDEX(TreeLookup!$C$1:$DE$21,MATCH(Table15[[#This Row],[CATEGORY]],TreeLookup!$C$1:$C$21,0),MATCH(Table15[[#This Row],[YEAR]],TreeLookup!$C$1:$DE$1,0))</f>
        <v>basicCapsules</v>
      </c>
      <c r="P203" s="13" t="s">
        <v>6843</v>
      </c>
      <c r="Q203" s="11"/>
      <c r="S203" s="11">
        <v>1961</v>
      </c>
      <c r="U203" s="11" t="s">
        <v>6785</v>
      </c>
      <c r="W203" s="15"/>
      <c r="Z203" s="11" t="s">
        <v>11286</v>
      </c>
      <c r="AF203" s="11" t="s">
        <v>11286</v>
      </c>
      <c r="AG203" s="11" t="s">
        <v>11286</v>
      </c>
      <c r="AJ203" s="11" t="s">
        <v>11286</v>
      </c>
    </row>
    <row r="204" spans="1:36" x14ac:dyDescent="0.25">
      <c r="A204" s="11" t="s">
        <v>103</v>
      </c>
      <c r="B204" s="12" t="s">
        <v>5197</v>
      </c>
      <c r="C204" s="11">
        <v>120</v>
      </c>
      <c r="D204" s="11">
        <v>2400</v>
      </c>
      <c r="E204" s="12" t="s">
        <v>5198</v>
      </c>
      <c r="F204" s="11" t="s">
        <v>1283</v>
      </c>
      <c r="G204" s="11" t="s">
        <v>1414</v>
      </c>
      <c r="H204" s="11" t="s">
        <v>1903</v>
      </c>
      <c r="I204" s="11" t="s">
        <v>1903</v>
      </c>
      <c r="J204" s="14">
        <f>VLOOKUP(Table15[[#This Row],[TechRequired]],OldTree!A:B,2,0)</f>
        <v>5</v>
      </c>
      <c r="K204" s="22" t="s">
        <v>8941</v>
      </c>
      <c r="L204" s="14" t="s">
        <v>8647</v>
      </c>
      <c r="N204" s="11" t="str">
        <f>INDEX(TreeLookup!$C$1:$DE$21,MATCH(Table15[[#This Row],[CATEGORY]],TreeLookup!$C$1:$C$21,0),MATCH(Table15[[#This Row],[YEAR]],TreeLookup!$C$1:$DE$1,0))</f>
        <v>lunarLanding</v>
      </c>
      <c r="P204" s="13" t="s">
        <v>6843</v>
      </c>
      <c r="Q204" s="11"/>
      <c r="S204" s="11">
        <v>1968</v>
      </c>
      <c r="W204" s="15"/>
    </row>
    <row r="205" spans="1:36" x14ac:dyDescent="0.25">
      <c r="A205" s="11" t="s">
        <v>172</v>
      </c>
      <c r="B205" s="12" t="s">
        <v>5121</v>
      </c>
      <c r="C205" s="11">
        <v>15000</v>
      </c>
      <c r="D205" s="11">
        <v>300000</v>
      </c>
      <c r="E205" s="12" t="s">
        <v>5122</v>
      </c>
      <c r="F205" s="11" t="s">
        <v>1288</v>
      </c>
      <c r="G205" s="11" t="s">
        <v>1414</v>
      </c>
      <c r="H205" s="11" t="s">
        <v>1903</v>
      </c>
      <c r="I205" s="11" t="s">
        <v>1903</v>
      </c>
      <c r="J205" s="14">
        <f>VLOOKUP(Table15[[#This Row],[TechRequired]],OldTree!A:B,2,0)</f>
        <v>7</v>
      </c>
      <c r="K205" s="22" t="s">
        <v>8944</v>
      </c>
      <c r="L205" s="14" t="s">
        <v>6811</v>
      </c>
      <c r="N205" s="11" t="str">
        <f>INDEX(TreeLookup!$C$1:$DE$21,MATCH(Table15[[#This Row],[CATEGORY]],TreeLookup!$C$1:$C$21,0),MATCH(Table15[[#This Row],[YEAR]],TreeLookup!$C$1:$DE$1,0))</f>
        <v>longTermAvionics</v>
      </c>
      <c r="P205" s="13" t="s">
        <v>6843</v>
      </c>
      <c r="Q205" s="11"/>
      <c r="S205" s="11">
        <v>1992</v>
      </c>
      <c r="W205" s="15"/>
    </row>
    <row r="206" spans="1:36" x14ac:dyDescent="0.25">
      <c r="A206" s="11" t="s">
        <v>245</v>
      </c>
      <c r="B206" s="12" t="s">
        <v>8556</v>
      </c>
      <c r="C206" s="11">
        <v>1</v>
      </c>
      <c r="D206" s="11">
        <v>9800</v>
      </c>
      <c r="E206" s="12" t="s">
        <v>5148</v>
      </c>
      <c r="F206" s="11" t="s">
        <v>1299</v>
      </c>
      <c r="G206" s="11" t="s">
        <v>1414</v>
      </c>
      <c r="H206" s="11" t="s">
        <v>1903</v>
      </c>
      <c r="I206" s="11" t="s">
        <v>5143</v>
      </c>
      <c r="J206" s="14">
        <f>VLOOKUP(Table15[[#This Row],[TechRequired]],OldTree!A:B,2,0)</f>
        <v>1.5</v>
      </c>
      <c r="K206" s="22" t="s">
        <v>6012</v>
      </c>
      <c r="L206" s="14" t="s">
        <v>8646</v>
      </c>
      <c r="N206" s="11" t="str">
        <f>INDEX(TreeLookup!$C$1:$DE$21,MATCH(Table15[[#This Row],[CATEGORY]],TreeLookup!$C$1:$C$21,0),MATCH(Table15[[#This Row],[YEAR]],TreeLookup!$C$1:$DE$1,0))</f>
        <v>start</v>
      </c>
      <c r="O206" s="21" t="s">
        <v>1903</v>
      </c>
      <c r="P206" s="13" t="s">
        <v>6842</v>
      </c>
      <c r="Q206" s="11"/>
      <c r="W206" s="15"/>
    </row>
    <row r="207" spans="1:36" x14ac:dyDescent="0.25">
      <c r="A207" s="11" t="s">
        <v>249</v>
      </c>
      <c r="B207" s="12" t="s">
        <v>8562</v>
      </c>
      <c r="C207" s="11">
        <v>1</v>
      </c>
      <c r="D207" s="11">
        <v>3300</v>
      </c>
      <c r="E207" s="12" t="s">
        <v>5175</v>
      </c>
      <c r="F207" s="11" t="s">
        <v>1299</v>
      </c>
      <c r="G207" s="11" t="s">
        <v>1414</v>
      </c>
      <c r="H207" s="11" t="s">
        <v>1903</v>
      </c>
      <c r="I207" s="11" t="s">
        <v>5143</v>
      </c>
      <c r="J207" s="14">
        <f>VLOOKUP(Table15[[#This Row],[TechRequired]],OldTree!A:B,2,0)</f>
        <v>1.5</v>
      </c>
      <c r="K207" s="22" t="s">
        <v>6012</v>
      </c>
      <c r="L207" s="14" t="s">
        <v>8868</v>
      </c>
      <c r="N207" s="11" t="str">
        <f>INDEX(TreeLookup!$C$1:$DE$21,MATCH(Table15[[#This Row],[CATEGORY]],TreeLookup!$C$1:$C$21,0),MATCH(Table15[[#This Row],[YEAR]],TreeLookup!$C$1:$DE$1,0))</f>
        <v>materialsScienceSatellite</v>
      </c>
      <c r="P207" s="13" t="s">
        <v>6842</v>
      </c>
      <c r="Q207" s="11"/>
      <c r="S207" s="11">
        <v>1956</v>
      </c>
      <c r="W207" s="15"/>
    </row>
    <row r="208" spans="1:36" x14ac:dyDescent="0.25">
      <c r="A208" s="11" t="s">
        <v>1013</v>
      </c>
      <c r="B208" s="12" t="s">
        <v>1400</v>
      </c>
      <c r="C208" s="11">
        <v>100</v>
      </c>
      <c r="D208" s="11">
        <v>2000</v>
      </c>
      <c r="E208" s="12" t="s">
        <v>5167</v>
      </c>
      <c r="F208" s="11" t="s">
        <v>1368</v>
      </c>
      <c r="G208" s="11" t="s">
        <v>1414</v>
      </c>
      <c r="H208" s="11" t="s">
        <v>1903</v>
      </c>
      <c r="I208" s="11" t="s">
        <v>1903</v>
      </c>
      <c r="J208" s="14">
        <f>VLOOKUP(Table15[[#This Row],[TechRequired]],OldTree!A:B,2,0)</f>
        <v>2</v>
      </c>
      <c r="K208" s="22" t="s">
        <v>6013</v>
      </c>
      <c r="L208" s="22" t="s">
        <v>9157</v>
      </c>
      <c r="N208" s="11" t="str">
        <f>INDEX(TreeLookup!$C$1:$DE$21,MATCH(Table15[[#This Row],[CATEGORY]],TreeLookup!$C$1:$C$21,0),MATCH(Table15[[#This Row],[YEAR]],TreeLookup!$C$1:$DE$1,0))</f>
        <v>scienceSatellite</v>
      </c>
      <c r="P208" s="13" t="s">
        <v>6843</v>
      </c>
      <c r="Q208" s="11"/>
      <c r="S208" s="11">
        <v>1958</v>
      </c>
      <c r="W208" s="15"/>
      <c r="AH208" s="11" t="s">
        <v>11286</v>
      </c>
    </row>
    <row r="209" spans="1:38" x14ac:dyDescent="0.25">
      <c r="A209" s="11" t="s">
        <v>992</v>
      </c>
      <c r="B209" s="12" t="s">
        <v>5162</v>
      </c>
      <c r="C209" s="11">
        <v>20</v>
      </c>
      <c r="D209" s="11">
        <v>400</v>
      </c>
      <c r="E209" s="12" t="s">
        <v>5163</v>
      </c>
      <c r="F209" s="11" t="s">
        <v>1368</v>
      </c>
      <c r="G209" s="11" t="s">
        <v>1414</v>
      </c>
      <c r="H209" s="11" t="s">
        <v>1903</v>
      </c>
      <c r="I209" s="11" t="s">
        <v>1903</v>
      </c>
      <c r="J209" s="14">
        <f>VLOOKUP(Table15[[#This Row],[TechRequired]],OldTree!A:B,2,0)</f>
        <v>2</v>
      </c>
      <c r="K209" s="22" t="s">
        <v>6812</v>
      </c>
      <c r="L209" s="14" t="s">
        <v>6812</v>
      </c>
      <c r="N209" s="11" t="str">
        <f>INDEX(TreeLookup!$C$1:$DE$21,MATCH(Table15[[#This Row],[CATEGORY]],TreeLookup!$C$1:$C$21,0),MATCH(Table15[[#This Row],[YEAR]],TreeLookup!$C$1:$DE$1,0))</f>
        <v>earlyFlightControl</v>
      </c>
      <c r="P209" s="13" t="s">
        <v>6843</v>
      </c>
      <c r="Q209" s="11"/>
      <c r="S209" s="11">
        <v>1959</v>
      </c>
      <c r="W209" s="15"/>
      <c r="AC209" s="11" t="s">
        <v>11286</v>
      </c>
    </row>
    <row r="210" spans="1:38" x14ac:dyDescent="0.25">
      <c r="A210" s="11" t="s">
        <v>457</v>
      </c>
      <c r="B210" s="12" t="s">
        <v>8563</v>
      </c>
      <c r="C210" s="11">
        <v>200</v>
      </c>
      <c r="D210" s="11">
        <v>5200</v>
      </c>
      <c r="E210" s="12" t="s">
        <v>5181</v>
      </c>
      <c r="F210" s="11" t="s">
        <v>1311</v>
      </c>
      <c r="G210" s="11" t="s">
        <v>1414</v>
      </c>
      <c r="H210" s="11" t="s">
        <v>1903</v>
      </c>
      <c r="I210" s="11" t="s">
        <v>5143</v>
      </c>
      <c r="J210" s="14">
        <f>VLOOKUP(Table15[[#This Row],[TechRequired]],OldTree!A:B,2,0)</f>
        <v>1</v>
      </c>
      <c r="K210" s="22" t="s">
        <v>6012</v>
      </c>
      <c r="L210" s="14" t="s">
        <v>8649</v>
      </c>
      <c r="N210" s="11" t="str">
        <f>INDEX(TreeLookup!$C$1:$DE$21,MATCH(Table15[[#This Row],[CATEGORY]],TreeLookup!$C$1:$C$21,0),MATCH(Table15[[#This Row],[YEAR]],TreeLookup!$C$1:$DE$1,0))</f>
        <v>earlyMaterialsScience</v>
      </c>
      <c r="P210" s="13" t="s">
        <v>6842</v>
      </c>
      <c r="Q210" s="11"/>
      <c r="S210" s="11">
        <v>1952</v>
      </c>
      <c r="W210" s="15"/>
      <c r="AL210" s="11" t="s">
        <v>11286</v>
      </c>
    </row>
    <row r="211" spans="1:38" x14ac:dyDescent="0.25">
      <c r="A211" s="11" t="s">
        <v>458</v>
      </c>
      <c r="B211" s="12" t="s">
        <v>8564</v>
      </c>
      <c r="C211" s="11">
        <v>400</v>
      </c>
      <c r="D211" s="11">
        <v>5200</v>
      </c>
      <c r="E211" s="12" t="s">
        <v>5182</v>
      </c>
      <c r="F211" s="11" t="s">
        <v>1311</v>
      </c>
      <c r="G211" s="11" t="s">
        <v>1414</v>
      </c>
      <c r="H211" s="11" t="s">
        <v>1903</v>
      </c>
      <c r="I211" s="11" t="s">
        <v>5143</v>
      </c>
      <c r="J211" s="14">
        <f>VLOOKUP(Table15[[#This Row],[TechRequired]],OldTree!A:B,2,0)</f>
        <v>1</v>
      </c>
      <c r="K211" s="22" t="s">
        <v>6012</v>
      </c>
      <c r="L211" s="14" t="s">
        <v>8649</v>
      </c>
      <c r="N211" s="11" t="str">
        <f>INDEX(TreeLookup!$C$1:$DE$21,MATCH(Table15[[#This Row],[CATEGORY]],TreeLookup!$C$1:$C$21,0),MATCH(Table15[[#This Row],[YEAR]],TreeLookup!$C$1:$DE$1,0))</f>
        <v>earlyMaterialsScience</v>
      </c>
      <c r="P211" s="13" t="s">
        <v>6842</v>
      </c>
      <c r="Q211" s="11"/>
      <c r="S211" s="11">
        <v>1952</v>
      </c>
      <c r="W211" s="15"/>
      <c r="AL211" s="11" t="s">
        <v>11286</v>
      </c>
    </row>
    <row r="212" spans="1:38" x14ac:dyDescent="0.25">
      <c r="A212" s="11" t="s">
        <v>459</v>
      </c>
      <c r="B212" s="12" t="s">
        <v>8565</v>
      </c>
      <c r="C212" s="11">
        <v>400</v>
      </c>
      <c r="D212" s="11">
        <v>5200</v>
      </c>
      <c r="E212" s="12" t="s">
        <v>5183</v>
      </c>
      <c r="F212" s="11" t="s">
        <v>1311</v>
      </c>
      <c r="G212" s="11" t="s">
        <v>1414</v>
      </c>
      <c r="H212" s="11" t="s">
        <v>1903</v>
      </c>
      <c r="I212" s="11" t="s">
        <v>5143</v>
      </c>
      <c r="J212" s="14">
        <f>VLOOKUP(Table15[[#This Row],[TechRequired]],OldTree!A:B,2,0)</f>
        <v>1</v>
      </c>
      <c r="K212" s="22" t="s">
        <v>6012</v>
      </c>
      <c r="L212" s="14" t="s">
        <v>8649</v>
      </c>
      <c r="N212" s="11" t="str">
        <f>INDEX(TreeLookup!$C$1:$DE$21,MATCH(Table15[[#This Row],[CATEGORY]],TreeLookup!$C$1:$C$21,0),MATCH(Table15[[#This Row],[YEAR]],TreeLookup!$C$1:$DE$1,0))</f>
        <v>earlyMaterialsScience</v>
      </c>
      <c r="P212" s="13" t="s">
        <v>6842</v>
      </c>
      <c r="Q212" s="11"/>
      <c r="S212" s="11">
        <v>1952</v>
      </c>
      <c r="W212" s="15"/>
      <c r="AL212" s="11" t="s">
        <v>11286</v>
      </c>
    </row>
    <row r="213" spans="1:38" x14ac:dyDescent="0.25">
      <c r="A213" s="21" t="s">
        <v>10918</v>
      </c>
      <c r="B213" s="24" t="s">
        <v>9570</v>
      </c>
      <c r="C213" s="11">
        <v>75</v>
      </c>
      <c r="D213" s="11">
        <v>1500</v>
      </c>
      <c r="E213" s="24" t="s">
        <v>9571</v>
      </c>
      <c r="G213" s="21" t="s">
        <v>11292</v>
      </c>
      <c r="H213" s="21" t="s">
        <v>1903</v>
      </c>
      <c r="I213" s="21" t="s">
        <v>1903</v>
      </c>
      <c r="J213" s="16" t="e">
        <f>VLOOKUP(Table15[[#This Row],[TechRequired]],OldTree!A:B,2,0)</f>
        <v>#N/A</v>
      </c>
      <c r="K213" s="22" t="s">
        <v>8950</v>
      </c>
      <c r="L213" s="23" t="s">
        <v>6819</v>
      </c>
      <c r="N213" s="17" t="str">
        <f>INDEX(TreeLookup!$C$1:$DE$21,MATCH(Table15[[#This Row],[CATEGORY]],TreeLookup!$C$1:$C$21,0),MATCH(Table15[[#This Row],[YEAR]],TreeLookup!$C$1:$DE$1,0))</f>
        <v>electronicsSatellite</v>
      </c>
      <c r="P213" s="25" t="s">
        <v>6843</v>
      </c>
      <c r="Q213" s="24" t="s">
        <v>9019</v>
      </c>
      <c r="S213" s="11">
        <v>1956</v>
      </c>
      <c r="Y213" s="21" t="s">
        <v>11106</v>
      </c>
    </row>
    <row r="214" spans="1:38" x14ac:dyDescent="0.25">
      <c r="A214" s="11" t="s">
        <v>1012</v>
      </c>
      <c r="B214" s="12" t="s">
        <v>5158</v>
      </c>
      <c r="C214" s="11">
        <v>15</v>
      </c>
      <c r="D214" s="11">
        <v>300</v>
      </c>
      <c r="E214" s="12" t="s">
        <v>5159</v>
      </c>
      <c r="F214" s="11" t="s">
        <v>1368</v>
      </c>
      <c r="G214" s="11" t="s">
        <v>1414</v>
      </c>
      <c r="H214" s="11" t="s">
        <v>1903</v>
      </c>
      <c r="I214" s="11" t="s">
        <v>1903</v>
      </c>
      <c r="J214" s="14">
        <f>VLOOKUP(Table15[[#This Row],[TechRequired]],OldTree!A:B,2,0)</f>
        <v>2</v>
      </c>
      <c r="K214" s="22" t="s">
        <v>6812</v>
      </c>
      <c r="L214" s="14" t="s">
        <v>6812</v>
      </c>
      <c r="N214" s="11" t="str">
        <f>INDEX(TreeLookup!$C$1:$DE$21,MATCH(Table15[[#This Row],[CATEGORY]],TreeLookup!$C$1:$C$21,0),MATCH(Table15[[#This Row],[YEAR]],TreeLookup!$C$1:$DE$1,0))</f>
        <v>earlyFlightControl</v>
      </c>
      <c r="P214" s="13" t="s">
        <v>6843</v>
      </c>
      <c r="Q214" s="11"/>
      <c r="S214" s="11">
        <v>1959</v>
      </c>
      <c r="W214" s="15"/>
    </row>
    <row r="215" spans="1:38" x14ac:dyDescent="0.25">
      <c r="A215" s="21" t="s">
        <v>10919</v>
      </c>
      <c r="B215" s="24" t="s">
        <v>10920</v>
      </c>
      <c r="C215" s="11">
        <v>150</v>
      </c>
      <c r="D215" s="11">
        <v>3000</v>
      </c>
      <c r="E215" s="12" t="s">
        <v>10921</v>
      </c>
      <c r="G215" s="21" t="s">
        <v>11292</v>
      </c>
      <c r="H215" s="21" t="s">
        <v>1903</v>
      </c>
      <c r="I215" s="21" t="s">
        <v>1903</v>
      </c>
      <c r="J215" s="16" t="e">
        <f>VLOOKUP(Table15[[#This Row],[TechRequired]],OldTree!A:B,2,0)</f>
        <v>#N/A</v>
      </c>
      <c r="K215" s="22" t="s">
        <v>8950</v>
      </c>
      <c r="L215" s="23" t="s">
        <v>6819</v>
      </c>
      <c r="N215" s="17" t="str">
        <f>INDEX(TreeLookup!$C$1:$DE$21,MATCH(Table15[[#This Row],[CATEGORY]],TreeLookup!$C$1:$C$21,0),MATCH(Table15[[#This Row],[YEAR]],TreeLookup!$C$1:$DE$1,0))</f>
        <v>primitiveSolarPanels</v>
      </c>
      <c r="P215" s="25" t="s">
        <v>6843</v>
      </c>
      <c r="Q215" s="24" t="s">
        <v>9019</v>
      </c>
      <c r="S215" s="11">
        <v>1958</v>
      </c>
      <c r="U215" s="21" t="s">
        <v>9019</v>
      </c>
    </row>
    <row r="216" spans="1:38" x14ac:dyDescent="0.25">
      <c r="A216" s="11" t="s">
        <v>263</v>
      </c>
      <c r="B216" s="12" t="s">
        <v>8557</v>
      </c>
      <c r="C216" s="11">
        <v>1</v>
      </c>
      <c r="D216" s="11">
        <v>5000</v>
      </c>
      <c r="E216" s="12" t="s">
        <v>5146</v>
      </c>
      <c r="F216" s="11" t="s">
        <v>1299</v>
      </c>
      <c r="G216" s="11" t="s">
        <v>1414</v>
      </c>
      <c r="H216" s="11" t="s">
        <v>1903</v>
      </c>
      <c r="I216" s="11" t="s">
        <v>5143</v>
      </c>
      <c r="J216" s="14">
        <f>VLOOKUP(Table15[[#This Row],[TechRequired]],OldTree!A:B,2,0)</f>
        <v>1.5</v>
      </c>
      <c r="K216" s="22" t="s">
        <v>6012</v>
      </c>
      <c r="L216" s="14" t="s">
        <v>8646</v>
      </c>
      <c r="N216" s="11" t="str">
        <f>INDEX(TreeLookup!$C$1:$DE$21,MATCH(Table15[[#This Row],[CATEGORY]],TreeLookup!$C$1:$C$21,0),MATCH(Table15[[#This Row],[YEAR]],TreeLookup!$C$1:$DE$1,0))</f>
        <v>start</v>
      </c>
      <c r="O216" s="21" t="s">
        <v>1903</v>
      </c>
      <c r="P216" s="13" t="s">
        <v>6842</v>
      </c>
      <c r="Q216" s="11"/>
      <c r="W216" s="15"/>
    </row>
    <row r="217" spans="1:38" x14ac:dyDescent="0.25">
      <c r="A217" s="11" t="s">
        <v>1016</v>
      </c>
      <c r="B217" s="12" t="s">
        <v>3405</v>
      </c>
      <c r="C217" s="11">
        <v>300</v>
      </c>
      <c r="D217" s="11">
        <v>6000</v>
      </c>
      <c r="E217" s="12" t="s">
        <v>3406</v>
      </c>
      <c r="F217" s="11" t="s">
        <v>1368</v>
      </c>
      <c r="G217" s="21" t="s">
        <v>11292</v>
      </c>
      <c r="H217" s="11" t="s">
        <v>1903</v>
      </c>
      <c r="I217" s="11" t="s">
        <v>1903</v>
      </c>
      <c r="J217" s="14">
        <f>VLOOKUP(Table15[[#This Row],[TechRequired]],OldTree!A:B,2,0)</f>
        <v>2</v>
      </c>
      <c r="K217" s="22" t="s">
        <v>8950</v>
      </c>
      <c r="L217" s="14" t="s">
        <v>6819</v>
      </c>
      <c r="N217" s="11" t="str">
        <f>INDEX(TreeLookup!$C$1:$DE$21,MATCH(Table15[[#This Row],[CATEGORY]],TreeLookup!$C$1:$C$21,0),MATCH(Table15[[#This Row],[YEAR]],TreeLookup!$C$1:$DE$1,0))</f>
        <v>primitiveSolarPanels</v>
      </c>
      <c r="P217" s="13" t="s">
        <v>6843</v>
      </c>
      <c r="Q217" s="21" t="s">
        <v>9021</v>
      </c>
      <c r="S217" s="11">
        <v>1958</v>
      </c>
      <c r="U217" s="21" t="s">
        <v>9019</v>
      </c>
      <c r="W217" s="15"/>
    </row>
    <row r="218" spans="1:38" x14ac:dyDescent="0.25">
      <c r="A218" s="11" t="s">
        <v>319</v>
      </c>
      <c r="B218" s="12" t="s">
        <v>5126</v>
      </c>
      <c r="C218" s="11">
        <v>100</v>
      </c>
      <c r="D218" s="11">
        <v>16000</v>
      </c>
      <c r="E218" s="12" t="s">
        <v>5127</v>
      </c>
      <c r="F218" s="11" t="s">
        <v>1301</v>
      </c>
      <c r="G218" s="11" t="s">
        <v>1414</v>
      </c>
      <c r="H218" s="11" t="s">
        <v>1903</v>
      </c>
      <c r="I218" s="11" t="s">
        <v>1903</v>
      </c>
      <c r="J218" s="14">
        <f>VLOOKUP(Table15[[#This Row],[TechRequired]],OldTree!A:B,2,0)</f>
        <v>3</v>
      </c>
      <c r="K218" s="22" t="s">
        <v>8950</v>
      </c>
      <c r="L218" s="14" t="s">
        <v>6819</v>
      </c>
      <c r="N218" s="11" t="str">
        <f>INDEX(TreeLookup!$C$1:$DE$21,MATCH(Table15[[#This Row],[CATEGORY]],TreeLookup!$C$1:$C$21,0),MATCH(Table15[[#This Row],[YEAR]],TreeLookup!$C$1:$DE$1,0))</f>
        <v>earlyPower</v>
      </c>
      <c r="P218" s="13" t="s">
        <v>6843</v>
      </c>
      <c r="Q218" s="11"/>
      <c r="S218" s="11">
        <v>1961</v>
      </c>
      <c r="W218" s="15"/>
    </row>
    <row r="219" spans="1:38" x14ac:dyDescent="0.25">
      <c r="A219" s="11" t="s">
        <v>264</v>
      </c>
      <c r="B219" s="12" t="s">
        <v>8558</v>
      </c>
      <c r="C219" s="11">
        <v>1.937778</v>
      </c>
      <c r="D219" s="11">
        <v>4200</v>
      </c>
      <c r="E219" s="12" t="s">
        <v>5145</v>
      </c>
      <c r="F219" s="11" t="s">
        <v>1299</v>
      </c>
      <c r="G219" s="11" t="s">
        <v>1414</v>
      </c>
      <c r="H219" s="11" t="s">
        <v>1903</v>
      </c>
      <c r="I219" s="11" t="s">
        <v>5143</v>
      </c>
      <c r="J219" s="14">
        <f>VLOOKUP(Table15[[#This Row],[TechRequired]],OldTree!A:B,2,0)</f>
        <v>1.5</v>
      </c>
      <c r="K219" s="22" t="s">
        <v>6012</v>
      </c>
      <c r="L219" s="14" t="s">
        <v>8646</v>
      </c>
      <c r="N219" s="11" t="str">
        <f>INDEX(TreeLookup!$C$1:$DE$21,MATCH(Table15[[#This Row],[CATEGORY]],TreeLookup!$C$1:$C$21,0),MATCH(Table15[[#This Row],[YEAR]],TreeLookup!$C$1:$DE$1,0))</f>
        <v>start</v>
      </c>
      <c r="O219" s="21" t="s">
        <v>1903</v>
      </c>
      <c r="P219" s="13" t="s">
        <v>6842</v>
      </c>
      <c r="Q219" s="11"/>
      <c r="W219" s="15"/>
    </row>
    <row r="220" spans="1:38" x14ac:dyDescent="0.25">
      <c r="A220" s="11" t="s">
        <v>454</v>
      </c>
      <c r="B220" s="12" t="s">
        <v>8566</v>
      </c>
      <c r="C220" s="11">
        <v>400</v>
      </c>
      <c r="D220" s="11">
        <v>1200</v>
      </c>
      <c r="E220" s="12" t="s">
        <v>5179</v>
      </c>
      <c r="F220" s="11" t="s">
        <v>1311</v>
      </c>
      <c r="G220" s="11" t="s">
        <v>1414</v>
      </c>
      <c r="H220" s="11" t="s">
        <v>1903</v>
      </c>
      <c r="I220" s="11" t="s">
        <v>5143</v>
      </c>
      <c r="J220" s="14">
        <f>VLOOKUP(Table15[[#This Row],[TechRequired]],OldTree!A:B,2,0)</f>
        <v>1</v>
      </c>
      <c r="K220" s="22" t="s">
        <v>6012</v>
      </c>
      <c r="L220" s="14" t="s">
        <v>8649</v>
      </c>
      <c r="N220" s="11" t="str">
        <f>INDEX(TreeLookup!$C$1:$DE$21,MATCH(Table15[[#This Row],[CATEGORY]],TreeLookup!$C$1:$C$21,0),MATCH(Table15[[#This Row],[YEAR]],TreeLookup!$C$1:$DE$1,0))</f>
        <v>earlyMaterialsScience</v>
      </c>
      <c r="P220" s="13" t="s">
        <v>6842</v>
      </c>
      <c r="Q220" s="11"/>
      <c r="S220" s="11">
        <v>1952</v>
      </c>
      <c r="W220" s="15"/>
      <c r="AL220" s="11" t="s">
        <v>11286</v>
      </c>
    </row>
    <row r="221" spans="1:38" x14ac:dyDescent="0.25">
      <c r="A221" s="11" t="s">
        <v>455</v>
      </c>
      <c r="B221" s="12" t="s">
        <v>8567</v>
      </c>
      <c r="C221" s="11">
        <v>400</v>
      </c>
      <c r="D221" s="11">
        <v>1500</v>
      </c>
      <c r="E221" s="12" t="s">
        <v>5180</v>
      </c>
      <c r="F221" s="11" t="s">
        <v>1311</v>
      </c>
      <c r="G221" s="11" t="s">
        <v>1414</v>
      </c>
      <c r="H221" s="11" t="s">
        <v>1903</v>
      </c>
      <c r="I221" s="11" t="s">
        <v>5143</v>
      </c>
      <c r="J221" s="14">
        <f>VLOOKUP(Table15[[#This Row],[TechRequired]],OldTree!A:B,2,0)</f>
        <v>1</v>
      </c>
      <c r="K221" s="22" t="s">
        <v>6012</v>
      </c>
      <c r="L221" s="14" t="s">
        <v>8649</v>
      </c>
      <c r="N221" s="11" t="str">
        <f>INDEX(TreeLookup!$C$1:$DE$21,MATCH(Table15[[#This Row],[CATEGORY]],TreeLookup!$C$1:$C$21,0),MATCH(Table15[[#This Row],[YEAR]],TreeLookup!$C$1:$DE$1,0))</f>
        <v>earlyMaterialsScience</v>
      </c>
      <c r="P221" s="13" t="s">
        <v>6842</v>
      </c>
      <c r="Q221" s="11"/>
      <c r="S221" s="11">
        <v>1952</v>
      </c>
      <c r="W221" s="15"/>
      <c r="AL221" s="11" t="s">
        <v>11286</v>
      </c>
    </row>
    <row r="222" spans="1:38" x14ac:dyDescent="0.25">
      <c r="A222" s="11" t="s">
        <v>1189</v>
      </c>
      <c r="B222" s="12" t="s">
        <v>1395</v>
      </c>
      <c r="C222" s="11">
        <v>12</v>
      </c>
      <c r="D222" s="11">
        <v>5</v>
      </c>
      <c r="E222" s="12" t="s">
        <v>5150</v>
      </c>
      <c r="F222" s="11" t="s">
        <v>1372</v>
      </c>
      <c r="G222" s="11" t="s">
        <v>1414</v>
      </c>
      <c r="H222" s="11" t="s">
        <v>1903</v>
      </c>
      <c r="I222" s="11" t="s">
        <v>1903</v>
      </c>
      <c r="J222" s="14">
        <f>VLOOKUP(Table15[[#This Row],[TechRequired]],OldTree!A:B,2,0)</f>
        <v>0</v>
      </c>
      <c r="K222" s="22" t="s">
        <v>6012</v>
      </c>
      <c r="L222" s="22" t="s">
        <v>8646</v>
      </c>
      <c r="M222" s="14">
        <v>0</v>
      </c>
      <c r="N222" s="11" t="str">
        <f>INDEX(TreeLookup!$C$1:$DE$21,MATCH(Table15[[#This Row],[CATEGORY]],TreeLookup!$C$1:$C$21,0),MATCH(Table15[[#This Row],[YEAR]],TreeLookup!$C$1:$DE$1,0))</f>
        <v>postWarMaterialsScience</v>
      </c>
      <c r="P222" s="13" t="s">
        <v>6843</v>
      </c>
      <c r="Q222" s="11"/>
      <c r="S222" s="11">
        <v>1950</v>
      </c>
      <c r="W222" s="15"/>
    </row>
    <row r="223" spans="1:38" x14ac:dyDescent="0.25">
      <c r="A223" s="11" t="s">
        <v>1225</v>
      </c>
      <c r="B223" s="12" t="s">
        <v>5173</v>
      </c>
      <c r="C223" s="11">
        <v>1.5</v>
      </c>
      <c r="D223" s="11">
        <v>0</v>
      </c>
      <c r="E223" s="12" t="s">
        <v>5174</v>
      </c>
      <c r="F223" s="11" t="s">
        <v>1372</v>
      </c>
      <c r="G223" s="11" t="s">
        <v>1414</v>
      </c>
      <c r="H223" s="11" t="s">
        <v>1903</v>
      </c>
      <c r="I223" s="11" t="s">
        <v>1903</v>
      </c>
      <c r="J223" s="14">
        <f>VLOOKUP(Table15[[#This Row],[TechRequired]],OldTree!A:B,2,0)</f>
        <v>0</v>
      </c>
      <c r="K223" s="22" t="s">
        <v>6012</v>
      </c>
      <c r="L223" s="22" t="s">
        <v>8671</v>
      </c>
      <c r="M223" s="14">
        <v>0</v>
      </c>
      <c r="N223" s="11" t="str">
        <f>INDEX(TreeLookup!$C$1:$DE$21,MATCH(Table15[[#This Row],[CATEGORY]],TreeLookup!$C$1:$C$21,0),MATCH(Table15[[#This Row],[YEAR]],TreeLookup!$C$1:$DE$1,0))</f>
        <v>start</v>
      </c>
      <c r="P223" s="13" t="s">
        <v>6843</v>
      </c>
      <c r="Q223" s="11"/>
      <c r="S223" s="11">
        <v>0</v>
      </c>
      <c r="W223" s="15"/>
    </row>
    <row r="224" spans="1:38" x14ac:dyDescent="0.25">
      <c r="A224" s="11" t="s">
        <v>1226</v>
      </c>
      <c r="B224" s="12" t="s">
        <v>5171</v>
      </c>
      <c r="C224" s="11">
        <v>0.3</v>
      </c>
      <c r="D224" s="11">
        <v>0</v>
      </c>
      <c r="E224" s="12" t="s">
        <v>5172</v>
      </c>
      <c r="F224" s="11" t="s">
        <v>1372</v>
      </c>
      <c r="G224" s="11" t="s">
        <v>1414</v>
      </c>
      <c r="H224" s="11" t="s">
        <v>1903</v>
      </c>
      <c r="I224" s="11" t="s">
        <v>1903</v>
      </c>
      <c r="J224" s="14">
        <f>VLOOKUP(Table15[[#This Row],[TechRequired]],OldTree!A:B,2,0)</f>
        <v>0</v>
      </c>
      <c r="K224" s="22" t="s">
        <v>6012</v>
      </c>
      <c r="L224" s="22" t="s">
        <v>8671</v>
      </c>
      <c r="M224" s="14">
        <v>0</v>
      </c>
      <c r="N224" s="11" t="str">
        <f>INDEX(TreeLookup!$C$1:$DE$21,MATCH(Table15[[#This Row],[CATEGORY]],TreeLookup!$C$1:$C$21,0),MATCH(Table15[[#This Row],[YEAR]],TreeLookup!$C$1:$DE$1,0))</f>
        <v>start</v>
      </c>
      <c r="P224" s="13" t="s">
        <v>6843</v>
      </c>
      <c r="Q224" s="11"/>
      <c r="S224" s="11">
        <v>0</v>
      </c>
      <c r="W224" s="15"/>
    </row>
    <row r="225" spans="1:39" x14ac:dyDescent="0.25">
      <c r="A225" s="11" t="s">
        <v>452</v>
      </c>
      <c r="B225" s="12" t="s">
        <v>5169</v>
      </c>
      <c r="C225" s="11">
        <v>2</v>
      </c>
      <c r="D225" s="11">
        <v>0</v>
      </c>
      <c r="E225" s="12" t="s">
        <v>5170</v>
      </c>
      <c r="F225" s="11" t="s">
        <v>1311</v>
      </c>
      <c r="G225" s="11" t="s">
        <v>1414</v>
      </c>
      <c r="H225" s="11" t="s">
        <v>1903</v>
      </c>
      <c r="I225" s="11" t="s">
        <v>1903</v>
      </c>
      <c r="J225" s="14">
        <f>VLOOKUP(Table15[[#This Row],[TechRequired]],OldTree!A:B,2,0)</f>
        <v>1</v>
      </c>
      <c r="K225" s="22" t="s">
        <v>6012</v>
      </c>
      <c r="L225" s="14" t="s">
        <v>8865</v>
      </c>
      <c r="N225" s="11" t="str">
        <f>INDEX(TreeLookup!$C$1:$DE$21,MATCH(Table15[[#This Row],[CATEGORY]],TreeLookup!$C$1:$C$21,0),MATCH(Table15[[#This Row],[YEAR]],TreeLookup!$C$1:$DE$1,0))</f>
        <v>start</v>
      </c>
      <c r="P225" s="13" t="s">
        <v>6843</v>
      </c>
      <c r="Q225" s="11"/>
      <c r="S225" s="11">
        <v>0</v>
      </c>
      <c r="W225" s="15"/>
    </row>
    <row r="226" spans="1:39" x14ac:dyDescent="0.25">
      <c r="A226" s="11" t="s">
        <v>456</v>
      </c>
      <c r="B226" s="12" t="s">
        <v>8568</v>
      </c>
      <c r="C226" s="11">
        <v>800</v>
      </c>
      <c r="D226" s="11">
        <v>9000</v>
      </c>
      <c r="E226" s="12" t="s">
        <v>5178</v>
      </c>
      <c r="F226" s="11" t="s">
        <v>1311</v>
      </c>
      <c r="G226" s="11" t="s">
        <v>1414</v>
      </c>
      <c r="H226" s="11" t="s">
        <v>1903</v>
      </c>
      <c r="I226" s="11" t="s">
        <v>5143</v>
      </c>
      <c r="J226" s="14">
        <f>VLOOKUP(Table15[[#This Row],[TechRequired]],OldTree!A:B,2,0)</f>
        <v>1</v>
      </c>
      <c r="K226" s="22" t="s">
        <v>6012</v>
      </c>
      <c r="L226" s="14" t="s">
        <v>8649</v>
      </c>
      <c r="N226" s="11" t="str">
        <f>INDEX(TreeLookup!$C$1:$DE$21,MATCH(Table15[[#This Row],[CATEGORY]],TreeLookup!$C$1:$C$21,0),MATCH(Table15[[#This Row],[YEAR]],TreeLookup!$C$1:$DE$1,0))</f>
        <v>earlyMaterialsScience</v>
      </c>
      <c r="P226" s="13" t="s">
        <v>6842</v>
      </c>
      <c r="Q226" s="11"/>
      <c r="S226" s="11">
        <v>1952</v>
      </c>
      <c r="W226" s="15"/>
      <c r="AL226" s="11" t="s">
        <v>11286</v>
      </c>
    </row>
    <row r="227" spans="1:39" x14ac:dyDescent="0.25">
      <c r="A227" s="11" t="s">
        <v>2153</v>
      </c>
      <c r="B227" s="12" t="s">
        <v>7845</v>
      </c>
      <c r="C227" s="11">
        <v>750</v>
      </c>
      <c r="D227" s="11">
        <v>2900</v>
      </c>
      <c r="E227" s="12" t="s">
        <v>2154</v>
      </c>
      <c r="F227" s="11" t="s">
        <v>5224</v>
      </c>
      <c r="G227" s="11" t="s">
        <v>5487</v>
      </c>
      <c r="H227" s="11" t="s">
        <v>5091</v>
      </c>
      <c r="I227" s="11" t="s">
        <v>5091</v>
      </c>
      <c r="J227" s="14">
        <f>VLOOKUP(Table15[[#This Row],[TechRequired]],OldTree!A:B,2,0)</f>
        <v>7</v>
      </c>
      <c r="K227" s="14"/>
      <c r="L227" s="14"/>
      <c r="N227" s="11" t="e">
        <f>INDEX(TreeLookup!$C$1:$DE$21,MATCH(Table15[[#This Row],[CATEGORY]],TreeLookup!$C$1:$C$21,0),MATCH(Table15[[#This Row],[YEAR]],TreeLookup!$C$1:$DE$1,0))</f>
        <v>#N/A</v>
      </c>
      <c r="O227" s="11" t="s">
        <v>1903</v>
      </c>
      <c r="Q227" s="11"/>
    </row>
    <row r="228" spans="1:39" x14ac:dyDescent="0.25">
      <c r="A228" s="11" t="s">
        <v>1141</v>
      </c>
      <c r="B228" s="12" t="s">
        <v>4151</v>
      </c>
      <c r="C228" s="11">
        <v>1</v>
      </c>
      <c r="D228" s="11">
        <v>20</v>
      </c>
      <c r="E228" s="12" t="s">
        <v>4152</v>
      </c>
      <c r="F228" s="11" t="s">
        <v>1372</v>
      </c>
      <c r="G228" s="11" t="s">
        <v>1381</v>
      </c>
      <c r="H228" s="11" t="s">
        <v>1903</v>
      </c>
      <c r="I228" s="11" t="s">
        <v>1903</v>
      </c>
      <c r="J228" s="14">
        <f>VLOOKUP(Table15[[#This Row],[TechRequired]],OldTree!A:B,2,0)</f>
        <v>0</v>
      </c>
      <c r="K228" s="22" t="s">
        <v>6014</v>
      </c>
      <c r="L228" s="14"/>
      <c r="M228" s="14">
        <v>1</v>
      </c>
      <c r="N228" s="11" t="str">
        <f>INDEX(TreeLookup!$C$1:$DE$21,MATCH(Table15[[#This Row],[CATEGORY]],TreeLookup!$C$1:$C$21,0),MATCH(Table15[[#This Row],[YEAR]],TreeLookup!$C$1:$DE$1,0))</f>
        <v>start</v>
      </c>
      <c r="P228" s="13" t="s">
        <v>6843</v>
      </c>
      <c r="Q228" s="11"/>
      <c r="S228" s="11">
        <v>0</v>
      </c>
      <c r="W228" s="15"/>
    </row>
    <row r="229" spans="1:39" x14ac:dyDescent="0.25">
      <c r="A229" s="11" t="s">
        <v>4299</v>
      </c>
      <c r="B229" s="12" t="s">
        <v>7846</v>
      </c>
      <c r="C229" s="11">
        <v>1275</v>
      </c>
      <c r="D229" s="11">
        <v>7800</v>
      </c>
      <c r="E229" s="12" t="s">
        <v>4300</v>
      </c>
      <c r="F229" s="11" t="s">
        <v>1330</v>
      </c>
      <c r="G229" s="11" t="s">
        <v>1381</v>
      </c>
      <c r="H229" s="11" t="s">
        <v>5091</v>
      </c>
      <c r="I229" s="11" t="s">
        <v>5091</v>
      </c>
      <c r="J229" s="14">
        <f>VLOOKUP(Table15[[#This Row],[TechRequired]],OldTree!A:B,2,0)</f>
        <v>3</v>
      </c>
      <c r="K229" s="14"/>
      <c r="L229" s="14"/>
      <c r="N229" s="11" t="e">
        <f>INDEX(TreeLookup!$C$1:$DE$21,MATCH(Table15[[#This Row],[CATEGORY]],TreeLookup!$C$1:$C$21,0),MATCH(Table15[[#This Row],[YEAR]],TreeLookup!$C$1:$DE$1,0))</f>
        <v>#N/A</v>
      </c>
      <c r="O229" s="11" t="s">
        <v>1903</v>
      </c>
      <c r="Q229" s="11"/>
    </row>
    <row r="230" spans="1:39" x14ac:dyDescent="0.25">
      <c r="A230" s="11" t="s">
        <v>9696</v>
      </c>
      <c r="B230" s="12" t="s">
        <v>9697</v>
      </c>
      <c r="E230" s="12" t="s">
        <v>9698</v>
      </c>
      <c r="F230" s="21" t="s">
        <v>1287</v>
      </c>
      <c r="G230" s="21" t="s">
        <v>9621</v>
      </c>
      <c r="H230" s="21" t="s">
        <v>1903</v>
      </c>
      <c r="J230" s="16">
        <f>VLOOKUP(Table15[[#This Row],[TechRequired]],OldTree!A:B,2,0)</f>
        <v>3</v>
      </c>
      <c r="K230" s="38" t="s">
        <v>8945</v>
      </c>
      <c r="L230" s="16"/>
      <c r="N230" s="17" t="str">
        <f>INDEX(TreeLookup!$C$1:$DE$21,MATCH(Table15[[#This Row],[CATEGORY]],TreeLookup!$C$1:$C$21,0),MATCH(Table15[[#This Row],[YEAR]],TreeLookup!$C$1:$DE$1,0))</f>
        <v>orbitalRocketry1959</v>
      </c>
      <c r="O230" s="21" t="s">
        <v>1903</v>
      </c>
      <c r="Q230" s="24" t="s">
        <v>6521</v>
      </c>
      <c r="R230" s="21"/>
      <c r="S230" s="11">
        <v>1959</v>
      </c>
      <c r="AC230" s="11" t="s">
        <v>11286</v>
      </c>
      <c r="AK230" s="11" t="s">
        <v>11286</v>
      </c>
    </row>
    <row r="231" spans="1:39" x14ac:dyDescent="0.25">
      <c r="A231" s="11" t="s">
        <v>9767</v>
      </c>
      <c r="B231" s="12" t="s">
        <v>3820</v>
      </c>
      <c r="C231" s="11">
        <v>300</v>
      </c>
      <c r="D231" s="11">
        <v>6000</v>
      </c>
      <c r="E231" s="12" t="s">
        <v>4241</v>
      </c>
      <c r="G231" s="21" t="s">
        <v>11291</v>
      </c>
      <c r="H231" s="21" t="s">
        <v>1903</v>
      </c>
      <c r="I231" s="21" t="s">
        <v>1903</v>
      </c>
      <c r="J231" s="16" t="e">
        <f>VLOOKUP(Table15[[#This Row],[TechRequired]],OldTree!A:B,2,0)</f>
        <v>#N/A</v>
      </c>
      <c r="K231" s="38" t="s">
        <v>8945</v>
      </c>
      <c r="L231" s="16"/>
      <c r="N231" s="17" t="str">
        <f>INDEX(TreeLookup!$C$1:$DE$21,MATCH(Table15[[#This Row],[CATEGORY]],TreeLookup!$C$1:$C$21,0),MATCH(Table15[[#This Row],[YEAR]],TreeLookup!$C$1:$DE$1,0))</f>
        <v>orbitalRocketry1986</v>
      </c>
      <c r="P231" s="25" t="s">
        <v>6843</v>
      </c>
      <c r="R231" s="11" t="s">
        <v>6066</v>
      </c>
      <c r="S231" s="11">
        <v>1989</v>
      </c>
      <c r="Y231" s="11" t="s">
        <v>10939</v>
      </c>
      <c r="AC231" s="11" t="s">
        <v>11286</v>
      </c>
      <c r="AK231" s="11" t="s">
        <v>11286</v>
      </c>
    </row>
    <row r="232" spans="1:39" x14ac:dyDescent="0.25">
      <c r="A232" s="11" t="s">
        <v>1272</v>
      </c>
      <c r="B232" s="12" t="s">
        <v>3820</v>
      </c>
      <c r="C232" s="11">
        <v>300</v>
      </c>
      <c r="D232" s="11">
        <v>6000</v>
      </c>
      <c r="E232" s="12" t="s">
        <v>4241</v>
      </c>
      <c r="F232" s="11" t="s">
        <v>1377</v>
      </c>
      <c r="G232" s="11" t="s">
        <v>1900</v>
      </c>
      <c r="H232" s="11" t="s">
        <v>1903</v>
      </c>
      <c r="I232" s="11" t="s">
        <v>1903</v>
      </c>
      <c r="J232" s="14">
        <f>VLOOKUP(Table15[[#This Row],[TechRequired]],OldTree!A:B,2,0)</f>
        <v>6</v>
      </c>
      <c r="K232" s="22" t="s">
        <v>8945</v>
      </c>
      <c r="L232" s="14" t="s">
        <v>8672</v>
      </c>
      <c r="N232" s="11" t="str">
        <f>INDEX(TreeLookup!$C$1:$DE$21,MATCH(Table15[[#This Row],[CATEGORY]],TreeLookup!$C$1:$C$21,0),MATCH(Table15[[#This Row],[YEAR]],TreeLookup!$C$1:$DE$1,0))</f>
        <v>orbitalRocketry1964</v>
      </c>
      <c r="P232" s="13" t="s">
        <v>6843</v>
      </c>
      <c r="Q232" s="11" t="s">
        <v>6023</v>
      </c>
      <c r="R232" s="21" t="s">
        <v>6066</v>
      </c>
      <c r="S232" s="11">
        <v>1964</v>
      </c>
      <c r="W232" s="15"/>
      <c r="Y232" s="11" t="s">
        <v>10939</v>
      </c>
      <c r="AC232" s="11" t="s">
        <v>11286</v>
      </c>
      <c r="AK232" s="11" t="s">
        <v>11286</v>
      </c>
    </row>
    <row r="233" spans="1:39" x14ac:dyDescent="0.25">
      <c r="A233" s="11" t="s">
        <v>11262</v>
      </c>
      <c r="B233" s="11" t="s">
        <v>11263</v>
      </c>
      <c r="C233" s="17">
        <v>22000</v>
      </c>
      <c r="D233" s="17">
        <v>770000</v>
      </c>
      <c r="E233" s="12" t="s">
        <v>3846</v>
      </c>
      <c r="G233" s="21" t="s">
        <v>11264</v>
      </c>
      <c r="H233" s="21" t="s">
        <v>1903</v>
      </c>
      <c r="I233" s="21" t="s">
        <v>1903</v>
      </c>
      <c r="J233" s="16" t="e">
        <f>VLOOKUP(Table15[[#This Row],[TechRequired]],OldTree!A:B,2,0)</f>
        <v>#N/A</v>
      </c>
      <c r="K233" s="22" t="s">
        <v>8955</v>
      </c>
      <c r="L233" s="16"/>
      <c r="N233" s="17" t="str">
        <f>INDEX(TreeLookup!$C$1:$DE$21,MATCH(Table15[[#This Row],[CATEGORY]],TreeLookup!$C$1:$C$21,0),MATCH(Table15[[#This Row],[YEAR]],TreeLookup!$C$1:$DE$1,0))</f>
        <v>hydrolox1976</v>
      </c>
      <c r="P233" s="25" t="s">
        <v>6843</v>
      </c>
      <c r="Q233" s="11" t="s">
        <v>6053</v>
      </c>
      <c r="R233" s="21" t="s">
        <v>6180</v>
      </c>
      <c r="S233" s="11">
        <v>1979</v>
      </c>
      <c r="T233" s="21" t="s">
        <v>6053</v>
      </c>
      <c r="Y233" s="64"/>
      <c r="AD233" s="21" t="s">
        <v>11286</v>
      </c>
      <c r="AM233" s="21" t="s">
        <v>11286</v>
      </c>
    </row>
    <row r="234" spans="1:39" x14ac:dyDescent="0.25">
      <c r="A234" s="11" t="s">
        <v>696</v>
      </c>
      <c r="B234" s="12" t="s">
        <v>3820</v>
      </c>
      <c r="C234" s="11">
        <v>300</v>
      </c>
      <c r="D234" s="11">
        <v>6000</v>
      </c>
      <c r="E234" s="12" t="s">
        <v>4241</v>
      </c>
      <c r="F234" s="11" t="s">
        <v>1329</v>
      </c>
      <c r="G234" s="11" t="s">
        <v>1381</v>
      </c>
      <c r="H234" s="11" t="s">
        <v>1903</v>
      </c>
      <c r="I234" s="11" t="s">
        <v>1903</v>
      </c>
      <c r="J234" s="14">
        <f>VLOOKUP(Table15[[#This Row],[TechRequired]],OldTree!A:B,2,0)</f>
        <v>4</v>
      </c>
      <c r="K234" s="22" t="s">
        <v>8945</v>
      </c>
      <c r="L234" s="14" t="s">
        <v>8672</v>
      </c>
      <c r="N234" s="11" t="str">
        <f>INDEX(TreeLookup!$C$1:$DE$21,MATCH(Table15[[#This Row],[CATEGORY]],TreeLookup!$C$1:$C$21,0),MATCH(Table15[[#This Row],[YEAR]],TreeLookup!$C$1:$DE$1,0))</f>
        <v>orbitalRocketry1964</v>
      </c>
      <c r="P234" s="13" t="s">
        <v>6843</v>
      </c>
      <c r="Q234" s="11" t="s">
        <v>6023</v>
      </c>
      <c r="R234" s="21" t="s">
        <v>6066</v>
      </c>
      <c r="S234" s="11">
        <v>1964</v>
      </c>
      <c r="W234" s="15"/>
      <c r="Y234" s="11" t="s">
        <v>10939</v>
      </c>
      <c r="AC234" s="11" t="s">
        <v>11286</v>
      </c>
      <c r="AK234" s="11" t="s">
        <v>11286</v>
      </c>
    </row>
    <row r="235" spans="1:39" x14ac:dyDescent="0.25">
      <c r="A235" s="11" t="s">
        <v>9756</v>
      </c>
      <c r="B235" s="12" t="s">
        <v>3816</v>
      </c>
      <c r="C235" s="11">
        <v>150</v>
      </c>
      <c r="D235" s="11">
        <v>3000</v>
      </c>
      <c r="E235" s="12" t="s">
        <v>3817</v>
      </c>
      <c r="G235" s="21" t="s">
        <v>11291</v>
      </c>
      <c r="H235" s="21" t="s">
        <v>1903</v>
      </c>
      <c r="I235" s="21" t="s">
        <v>1903</v>
      </c>
      <c r="J235" s="16" t="e">
        <f>VLOOKUP(Table15[[#This Row],[TechRequired]],OldTree!A:B,2,0)</f>
        <v>#N/A</v>
      </c>
      <c r="K235" s="38" t="s">
        <v>8945</v>
      </c>
      <c r="L235" s="16"/>
      <c r="N235" s="17" t="str">
        <f>INDEX(TreeLookup!$C$1:$DE$21,MATCH(Table15[[#This Row],[CATEGORY]],TreeLookup!$C$1:$C$21,0),MATCH(Table15[[#This Row],[YEAR]],TreeLookup!$C$1:$DE$1,0))</f>
        <v>orbitalRocketry1956</v>
      </c>
      <c r="P235" s="25" t="s">
        <v>6843</v>
      </c>
      <c r="R235" s="21" t="s">
        <v>6067</v>
      </c>
      <c r="S235" s="11">
        <v>1956</v>
      </c>
      <c r="Y235" s="11" t="s">
        <v>10940</v>
      </c>
      <c r="AC235" s="11" t="s">
        <v>11286</v>
      </c>
      <c r="AK235" s="11" t="s">
        <v>11286</v>
      </c>
    </row>
    <row r="236" spans="1:39" x14ac:dyDescent="0.25">
      <c r="A236" s="11" t="s">
        <v>11260</v>
      </c>
      <c r="B236" s="12" t="s">
        <v>11261</v>
      </c>
      <c r="C236" s="17">
        <v>3800</v>
      </c>
      <c r="D236" s="17">
        <v>76000</v>
      </c>
      <c r="G236" s="21" t="s">
        <v>11264</v>
      </c>
      <c r="H236" s="21" t="s">
        <v>1903</v>
      </c>
      <c r="I236" s="21" t="s">
        <v>1903</v>
      </c>
      <c r="J236" s="16" t="e">
        <f>VLOOKUP(Table15[[#This Row],[TechRequired]],OldTree!A:B,2,0)</f>
        <v>#N/A</v>
      </c>
      <c r="K236" s="22" t="s">
        <v>8955</v>
      </c>
      <c r="L236" s="16"/>
      <c r="N236" s="17" t="str">
        <f>INDEX(TreeLookup!$C$1:$DE$21,MATCH(Table15[[#This Row],[CATEGORY]],TreeLookup!$C$1:$C$21,0),MATCH(Table15[[#This Row],[YEAR]],TreeLookup!$C$1:$DE$1,0))</f>
        <v>hydrolox2009</v>
      </c>
      <c r="P236" s="25" t="s">
        <v>6843</v>
      </c>
      <c r="R236" s="21" t="s">
        <v>6376</v>
      </c>
      <c r="S236" s="11">
        <v>2014</v>
      </c>
      <c r="T236" s="63"/>
      <c r="Y236" s="64"/>
      <c r="AD236" s="21" t="s">
        <v>11286</v>
      </c>
      <c r="AM236" s="21" t="s">
        <v>11286</v>
      </c>
    </row>
    <row r="237" spans="1:39" x14ac:dyDescent="0.25">
      <c r="A237" s="11" t="s">
        <v>291</v>
      </c>
      <c r="B237" s="12" t="s">
        <v>3816</v>
      </c>
      <c r="C237" s="11">
        <v>150</v>
      </c>
      <c r="D237" s="11">
        <v>3000</v>
      </c>
      <c r="E237" s="12" t="s">
        <v>4239</v>
      </c>
      <c r="F237" s="11" t="s">
        <v>1300</v>
      </c>
      <c r="G237" s="11" t="s">
        <v>1381</v>
      </c>
      <c r="H237" s="11" t="s">
        <v>1903</v>
      </c>
      <c r="I237" s="11" t="s">
        <v>1903</v>
      </c>
      <c r="J237" s="14">
        <f>VLOOKUP(Table15[[#This Row],[TechRequired]],OldTree!A:B,2,0)</f>
        <v>1</v>
      </c>
      <c r="K237" s="22" t="s">
        <v>8945</v>
      </c>
      <c r="L237" s="14" t="s">
        <v>8672</v>
      </c>
      <c r="N237" s="11" t="str">
        <f>INDEX(TreeLookup!$C$1:$DE$21,MATCH(Table15[[#This Row],[CATEGORY]],TreeLookup!$C$1:$C$21,0),MATCH(Table15[[#This Row],[YEAR]],TreeLookup!$C$1:$DE$1,0))</f>
        <v>orbitalRocketry1956</v>
      </c>
      <c r="P237" s="13" t="s">
        <v>6843</v>
      </c>
      <c r="Q237" s="11" t="s">
        <v>6024</v>
      </c>
      <c r="R237" s="21" t="s">
        <v>6067</v>
      </c>
      <c r="S237" s="11">
        <v>1956</v>
      </c>
      <c r="W237" s="15"/>
      <c r="Y237" s="11" t="s">
        <v>10940</v>
      </c>
      <c r="AC237" s="11" t="s">
        <v>11286</v>
      </c>
      <c r="AK237" s="11" t="s">
        <v>11286</v>
      </c>
    </row>
    <row r="238" spans="1:39" x14ac:dyDescent="0.25">
      <c r="A238" s="11" t="s">
        <v>9757</v>
      </c>
      <c r="B238" s="12" t="s">
        <v>3818</v>
      </c>
      <c r="C238" s="11">
        <v>250</v>
      </c>
      <c r="D238" s="11">
        <v>5000</v>
      </c>
      <c r="E238" s="12" t="s">
        <v>3819</v>
      </c>
      <c r="G238" s="21" t="s">
        <v>11291</v>
      </c>
      <c r="H238" s="21" t="s">
        <v>1903</v>
      </c>
      <c r="I238" s="21" t="s">
        <v>1903</v>
      </c>
      <c r="J238" s="16" t="e">
        <f>VLOOKUP(Table15[[#This Row],[TechRequired]],OldTree!A:B,2,0)</f>
        <v>#N/A</v>
      </c>
      <c r="K238" s="38" t="s">
        <v>8945</v>
      </c>
      <c r="L238" s="16"/>
      <c r="N238" s="17" t="str">
        <f>INDEX(TreeLookup!$C$1:$DE$21,MATCH(Table15[[#This Row],[CATEGORY]],TreeLookup!$C$1:$C$21,0),MATCH(Table15[[#This Row],[YEAR]],TreeLookup!$C$1:$DE$1,0))</f>
        <v>orbitalRocketry1961</v>
      </c>
      <c r="P238" s="25" t="s">
        <v>6843</v>
      </c>
      <c r="R238" s="21" t="s">
        <v>6065</v>
      </c>
      <c r="S238" s="11">
        <v>1961</v>
      </c>
      <c r="Y238" s="11" t="s">
        <v>10941</v>
      </c>
      <c r="AC238" s="11" t="s">
        <v>11286</v>
      </c>
      <c r="AK238" s="11" t="s">
        <v>11286</v>
      </c>
    </row>
    <row r="239" spans="1:39" x14ac:dyDescent="0.25">
      <c r="A239" s="11" t="s">
        <v>3811</v>
      </c>
      <c r="B239" s="12" t="s">
        <v>8398</v>
      </c>
      <c r="C239" s="11">
        <v>6400</v>
      </c>
      <c r="D239" s="11">
        <v>18000</v>
      </c>
      <c r="E239" s="12" t="s">
        <v>10420</v>
      </c>
      <c r="F239" s="11" t="s">
        <v>1283</v>
      </c>
      <c r="G239" s="11" t="s">
        <v>1383</v>
      </c>
      <c r="H239" s="11" t="s">
        <v>1903</v>
      </c>
      <c r="I239" s="11" t="s">
        <v>5091</v>
      </c>
      <c r="J239" s="14">
        <f>VLOOKUP(Table15[[#This Row],[TechRequired]],OldTree!A:B,2,0)</f>
        <v>5</v>
      </c>
      <c r="K239" s="22" t="s">
        <v>8941</v>
      </c>
      <c r="L239" s="14" t="s">
        <v>8648</v>
      </c>
      <c r="M239" s="14">
        <v>8</v>
      </c>
      <c r="N239" s="11" t="str">
        <f>INDEX(TreeLookup!$C$1:$DE$21,MATCH(Table15[[#This Row],[CATEGORY]],TreeLookup!$C$1:$C$21,0),MATCH(Table15[[#This Row],[YEAR]],TreeLookup!$C$1:$DE$1,0))</f>
        <v>interplanetaryRovers</v>
      </c>
      <c r="P239" s="13" t="s">
        <v>6842</v>
      </c>
      <c r="Q239" s="11"/>
      <c r="S239" s="11">
        <v>1992</v>
      </c>
      <c r="U239" s="11" t="s">
        <v>6825</v>
      </c>
      <c r="W239" s="15"/>
    </row>
    <row r="240" spans="1:39" x14ac:dyDescent="0.25">
      <c r="A240" s="11" t="s">
        <v>636</v>
      </c>
      <c r="B240" s="12" t="s">
        <v>3818</v>
      </c>
      <c r="C240" s="11">
        <v>250</v>
      </c>
      <c r="D240" s="11">
        <v>5000</v>
      </c>
      <c r="E240" s="12" t="s">
        <v>4240</v>
      </c>
      <c r="F240" s="11" t="s">
        <v>1324</v>
      </c>
      <c r="G240" s="11" t="s">
        <v>1381</v>
      </c>
      <c r="H240" s="11" t="s">
        <v>1903</v>
      </c>
      <c r="I240" s="11" t="s">
        <v>1903</v>
      </c>
      <c r="J240" s="14">
        <f>VLOOKUP(Table15[[#This Row],[TechRequired]],OldTree!A:B,2,0)</f>
        <v>2</v>
      </c>
      <c r="K240" s="22" t="s">
        <v>8945</v>
      </c>
      <c r="L240" s="14" t="s">
        <v>8672</v>
      </c>
      <c r="N240" s="11" t="str">
        <f>INDEX(TreeLookup!$C$1:$DE$21,MATCH(Table15[[#This Row],[CATEGORY]],TreeLookup!$C$1:$C$21,0),MATCH(Table15[[#This Row],[YEAR]],TreeLookup!$C$1:$DE$1,0))</f>
        <v>orbitalRocketry1961</v>
      </c>
      <c r="P240" s="13" t="s">
        <v>6843</v>
      </c>
      <c r="Q240" s="11" t="s">
        <v>6025</v>
      </c>
      <c r="R240" s="21" t="s">
        <v>6065</v>
      </c>
      <c r="S240" s="11">
        <v>1961</v>
      </c>
      <c r="W240" s="15"/>
      <c r="Y240" s="11" t="s">
        <v>10941</v>
      </c>
      <c r="AC240" s="11" t="s">
        <v>11286</v>
      </c>
      <c r="AK240" s="11" t="s">
        <v>11286</v>
      </c>
    </row>
    <row r="241" spans="1:37" x14ac:dyDescent="0.25">
      <c r="A241" s="11" t="s">
        <v>298</v>
      </c>
      <c r="B241" s="12" t="s">
        <v>2922</v>
      </c>
      <c r="C241" s="11">
        <v>150</v>
      </c>
      <c r="D241" s="11">
        <v>3000</v>
      </c>
      <c r="E241" s="12" t="s">
        <v>2923</v>
      </c>
      <c r="F241" s="11" t="s">
        <v>1300</v>
      </c>
      <c r="G241" s="11" t="s">
        <v>1912</v>
      </c>
      <c r="H241" s="11" t="s">
        <v>1903</v>
      </c>
      <c r="I241" s="11" t="s">
        <v>1903</v>
      </c>
      <c r="J241" s="14">
        <f>VLOOKUP(Table15[[#This Row],[TechRequired]],OldTree!A:B,2,0)</f>
        <v>1</v>
      </c>
      <c r="K241" s="22" t="s">
        <v>8945</v>
      </c>
      <c r="L241" s="14" t="s">
        <v>8672</v>
      </c>
      <c r="N241" s="11" t="str">
        <f>INDEX(TreeLookup!$C$1:$DE$21,MATCH(Table15[[#This Row],[CATEGORY]],TreeLookup!$C$1:$C$21,0),MATCH(Table15[[#This Row],[YEAR]],TreeLookup!$C$1:$DE$1,0))</f>
        <v>orbitalRocketry1956</v>
      </c>
      <c r="P241" s="13" t="s">
        <v>6843</v>
      </c>
      <c r="Q241" s="11" t="s">
        <v>6024</v>
      </c>
      <c r="S241" s="11">
        <v>1957</v>
      </c>
      <c r="W241" s="15"/>
      <c r="AC241" s="11" t="s">
        <v>11286</v>
      </c>
      <c r="AK241" s="11" t="s">
        <v>11286</v>
      </c>
    </row>
    <row r="242" spans="1:37" x14ac:dyDescent="0.25">
      <c r="A242" s="11" t="s">
        <v>647</v>
      </c>
      <c r="B242" s="12" t="s">
        <v>2920</v>
      </c>
      <c r="C242" s="11">
        <v>250</v>
      </c>
      <c r="D242" s="11">
        <v>5000</v>
      </c>
      <c r="E242" s="12" t="s">
        <v>2921</v>
      </c>
      <c r="F242" s="11" t="s">
        <v>1324</v>
      </c>
      <c r="G242" s="11" t="s">
        <v>1912</v>
      </c>
      <c r="H242" s="11" t="s">
        <v>1903</v>
      </c>
      <c r="I242" s="11" t="s">
        <v>1903</v>
      </c>
      <c r="J242" s="14">
        <f>VLOOKUP(Table15[[#This Row],[TechRequired]],OldTree!A:B,2,0)</f>
        <v>2</v>
      </c>
      <c r="K242" s="22" t="s">
        <v>8945</v>
      </c>
      <c r="L242" s="14" t="s">
        <v>8672</v>
      </c>
      <c r="N242" s="11" t="str">
        <f>INDEX(TreeLookup!$C$1:$DE$21,MATCH(Table15[[#This Row],[CATEGORY]],TreeLookup!$C$1:$C$21,0),MATCH(Table15[[#This Row],[YEAR]],TreeLookup!$C$1:$DE$1,0))</f>
        <v>orbitalRocketry1961</v>
      </c>
      <c r="P242" s="13" t="s">
        <v>6843</v>
      </c>
      <c r="Q242" s="11" t="s">
        <v>6025</v>
      </c>
      <c r="S242" s="11">
        <v>1961</v>
      </c>
      <c r="W242" s="15"/>
      <c r="AC242" s="11" t="s">
        <v>11286</v>
      </c>
      <c r="AK242" s="11" t="s">
        <v>11286</v>
      </c>
    </row>
    <row r="243" spans="1:37" x14ac:dyDescent="0.25">
      <c r="A243" s="11" t="s">
        <v>6445</v>
      </c>
      <c r="B243" s="12" t="s">
        <v>6445</v>
      </c>
      <c r="F243" s="11" t="s">
        <v>1326</v>
      </c>
      <c r="G243" s="11" t="s">
        <v>6059</v>
      </c>
      <c r="H243" s="11" t="s">
        <v>1903</v>
      </c>
      <c r="J243" s="16">
        <f>VLOOKUP(Table15[[#This Row],[TechRequired]],OldTree!A:B,2,0)</f>
        <v>5</v>
      </c>
      <c r="K243" s="22" t="s">
        <v>8945</v>
      </c>
      <c r="L243" s="16"/>
      <c r="N243" s="11" t="str">
        <f>INDEX(TreeLookup!$C$1:$DE$21,MATCH(Table15[[#This Row],[CATEGORY]],TreeLookup!$C$1:$C$21,0),MATCH(Table15[[#This Row],[YEAR]],TreeLookup!$C$1:$DE$1,0))</f>
        <v>orbitalRocketry1967</v>
      </c>
      <c r="Q243" s="11"/>
      <c r="R243" s="11" t="s">
        <v>6436</v>
      </c>
      <c r="S243" s="11">
        <v>1967</v>
      </c>
    </row>
    <row r="244" spans="1:37" x14ac:dyDescent="0.25">
      <c r="A244" s="11" t="s">
        <v>6446</v>
      </c>
      <c r="B244" s="12" t="s">
        <v>6446</v>
      </c>
      <c r="F244" s="11" t="s">
        <v>1377</v>
      </c>
      <c r="G244" s="11" t="s">
        <v>6059</v>
      </c>
      <c r="H244" s="11" t="s">
        <v>1903</v>
      </c>
      <c r="J244" s="16">
        <f>VLOOKUP(Table15[[#This Row],[TechRequired]],OldTree!A:B,2,0)</f>
        <v>6</v>
      </c>
      <c r="K244" s="23" t="s">
        <v>8945</v>
      </c>
      <c r="L244" s="16"/>
      <c r="N244" s="11" t="str">
        <f>INDEX(TreeLookup!$C$1:$DE$21,MATCH(Table15[[#This Row],[CATEGORY]],TreeLookup!$C$1:$C$21,0),MATCH(Table15[[#This Row],[YEAR]],TreeLookup!$C$1:$DE$1,0))</f>
        <v>orbitalRocketry1986</v>
      </c>
      <c r="Q244" s="11" t="s">
        <v>6660</v>
      </c>
      <c r="R244" s="11" t="s">
        <v>6436</v>
      </c>
      <c r="S244" s="11">
        <v>1987</v>
      </c>
    </row>
    <row r="245" spans="1:37" x14ac:dyDescent="0.25">
      <c r="A245" s="21" t="s">
        <v>10925</v>
      </c>
      <c r="B245" s="12" t="s">
        <v>6440</v>
      </c>
      <c r="F245" s="11" t="s">
        <v>1287</v>
      </c>
      <c r="G245" s="11" t="s">
        <v>6059</v>
      </c>
      <c r="H245" s="11" t="s">
        <v>1903</v>
      </c>
      <c r="J245" s="16">
        <f>VLOOKUP(Table15[[#This Row],[TechRequired]],OldTree!A:B,2,0)</f>
        <v>3</v>
      </c>
      <c r="K245" s="22" t="s">
        <v>8945</v>
      </c>
      <c r="L245" s="16"/>
      <c r="N245" s="11" t="str">
        <f>INDEX(TreeLookup!$C$1:$DE$21,MATCH(Table15[[#This Row],[CATEGORY]],TreeLookup!$C$1:$C$21,0),MATCH(Table15[[#This Row],[YEAR]],TreeLookup!$C$1:$DE$1,0))</f>
        <v>orbitalRocketry1962</v>
      </c>
      <c r="Q245" s="11" t="s">
        <v>6441</v>
      </c>
      <c r="R245" s="11" t="s">
        <v>6436</v>
      </c>
      <c r="S245" s="11">
        <v>1962</v>
      </c>
    </row>
    <row r="246" spans="1:37" x14ac:dyDescent="0.25">
      <c r="A246" s="11" t="s">
        <v>689</v>
      </c>
      <c r="B246" s="12" t="s">
        <v>2987</v>
      </c>
      <c r="C246" s="11">
        <v>300</v>
      </c>
      <c r="D246" s="11">
        <v>6000</v>
      </c>
      <c r="E246" s="12" t="s">
        <v>2988</v>
      </c>
      <c r="F246" s="11" t="s">
        <v>1329</v>
      </c>
      <c r="G246" s="11" t="s">
        <v>1913</v>
      </c>
      <c r="H246" s="11" t="s">
        <v>1903</v>
      </c>
      <c r="I246" s="11" t="s">
        <v>1903</v>
      </c>
      <c r="J246" s="14">
        <f>VLOOKUP(Table15[[#This Row],[TechRequired]],OldTree!A:B,2,0)</f>
        <v>4</v>
      </c>
      <c r="K246" s="22" t="s">
        <v>8945</v>
      </c>
      <c r="L246" s="14" t="s">
        <v>8672</v>
      </c>
      <c r="N246" s="11" t="str">
        <f>INDEX(TreeLookup!$C$1:$DE$21,MATCH(Table15[[#This Row],[CATEGORY]],TreeLookup!$C$1:$C$21,0),MATCH(Table15[[#This Row],[YEAR]],TreeLookup!$C$1:$DE$1,0))</f>
        <v>orbitalRocketry1986</v>
      </c>
      <c r="P246" s="13" t="s">
        <v>6843</v>
      </c>
      <c r="Q246" s="11" t="s">
        <v>6023</v>
      </c>
      <c r="R246" s="21" t="s">
        <v>9616</v>
      </c>
      <c r="S246" s="11">
        <v>1989</v>
      </c>
      <c r="W246" s="15"/>
      <c r="AC246" s="11" t="s">
        <v>11286</v>
      </c>
    </row>
    <row r="247" spans="1:37" x14ac:dyDescent="0.25">
      <c r="A247" s="21" t="s">
        <v>10926</v>
      </c>
      <c r="B247" s="12" t="s">
        <v>6442</v>
      </c>
      <c r="F247" s="11" t="s">
        <v>1321</v>
      </c>
      <c r="G247" s="11" t="s">
        <v>6059</v>
      </c>
      <c r="H247" s="11" t="s">
        <v>1903</v>
      </c>
      <c r="J247" s="16">
        <f>VLOOKUP(Table15[[#This Row],[TechRequired]],OldTree!A:B,2,0)</f>
        <v>3</v>
      </c>
      <c r="K247" s="23" t="s">
        <v>8945</v>
      </c>
      <c r="L247" s="16"/>
      <c r="N247" s="11" t="str">
        <f>INDEX(TreeLookup!$C$1:$DE$21,MATCH(Table15[[#This Row],[CATEGORY]],TreeLookup!$C$1:$C$21,0),MATCH(Table15[[#This Row],[YEAR]],TreeLookup!$C$1:$DE$1,0))</f>
        <v>orbitalRocketry1965</v>
      </c>
      <c r="Q247" s="11" t="s">
        <v>6443</v>
      </c>
      <c r="R247" s="11" t="s">
        <v>6436</v>
      </c>
      <c r="S247" s="11">
        <v>1965</v>
      </c>
    </row>
    <row r="248" spans="1:37" x14ac:dyDescent="0.25">
      <c r="A248" s="21" t="s">
        <v>10927</v>
      </c>
      <c r="B248" s="12" t="s">
        <v>6437</v>
      </c>
      <c r="G248" s="11" t="s">
        <v>6059</v>
      </c>
      <c r="H248" s="11" t="s">
        <v>1903</v>
      </c>
      <c r="J248" s="16" t="e">
        <f>VLOOKUP(Table15[[#This Row],[TechRequired]],OldTree!A:B,2,0)</f>
        <v>#N/A</v>
      </c>
      <c r="K248" s="22" t="s">
        <v>8945</v>
      </c>
      <c r="L248" s="16"/>
      <c r="N248" s="11" t="str">
        <f>INDEX(TreeLookup!$C$1:$DE$21,MATCH(Table15[[#This Row],[CATEGORY]],TreeLookup!$C$1:$C$21,0),MATCH(Table15[[#This Row],[YEAR]],TreeLookup!$C$1:$DE$1,0))</f>
        <v>orbitalRocketry1959</v>
      </c>
      <c r="Q248" s="11" t="s">
        <v>6079</v>
      </c>
      <c r="R248" s="11" t="s">
        <v>6436</v>
      </c>
      <c r="S248" s="11">
        <v>1959</v>
      </c>
    </row>
    <row r="249" spans="1:37" x14ac:dyDescent="0.25">
      <c r="A249" s="21" t="s">
        <v>10928</v>
      </c>
      <c r="B249" s="12" t="s">
        <v>6438</v>
      </c>
      <c r="F249" s="11" t="s">
        <v>1299</v>
      </c>
      <c r="G249" s="11" t="s">
        <v>6059</v>
      </c>
      <c r="H249" s="11" t="s">
        <v>1903</v>
      </c>
      <c r="J249" s="16">
        <f>VLOOKUP(Table15[[#This Row],[TechRequired]],OldTree!A:B,2,0)</f>
        <v>1.5</v>
      </c>
      <c r="K249" s="22" t="s">
        <v>8945</v>
      </c>
      <c r="L249" s="16"/>
      <c r="N249" s="11" t="str">
        <f>INDEX(TreeLookup!$C$1:$DE$21,MATCH(Table15[[#This Row],[CATEGORY]],TreeLookup!$C$1:$C$21,0),MATCH(Table15[[#This Row],[YEAR]],TreeLookup!$C$1:$DE$1,0))</f>
        <v>orbitalRocketry1961</v>
      </c>
      <c r="Q249" s="11" t="s">
        <v>6439</v>
      </c>
      <c r="R249" s="11" t="s">
        <v>6436</v>
      </c>
      <c r="S249" s="11">
        <v>1961</v>
      </c>
    </row>
    <row r="250" spans="1:37" x14ac:dyDescent="0.25">
      <c r="A250" s="11" t="s">
        <v>6078</v>
      </c>
      <c r="B250" s="12" t="s">
        <v>6078</v>
      </c>
      <c r="G250" s="11" t="s">
        <v>6059</v>
      </c>
      <c r="H250" s="11" t="s">
        <v>1903</v>
      </c>
      <c r="J250" s="16" t="e">
        <f>VLOOKUP(Table15[[#This Row],[TechRequired]],OldTree!A:B,2,0)</f>
        <v>#N/A</v>
      </c>
      <c r="K250" s="22" t="s">
        <v>8945</v>
      </c>
      <c r="L250" s="16"/>
      <c r="N250" s="11" t="str">
        <f>INDEX(TreeLookup!$C$1:$DE$21,MATCH(Table15[[#This Row],[CATEGORY]],TreeLookup!$C$1:$C$21,0),MATCH(Table15[[#This Row],[YEAR]],TreeLookup!$C$1:$DE$1,0))</f>
        <v>orbitalRocketry1959</v>
      </c>
      <c r="Q250" s="11" t="s">
        <v>6079</v>
      </c>
      <c r="R250" s="11" t="s">
        <v>6078</v>
      </c>
      <c r="S250" s="11">
        <v>1959</v>
      </c>
    </row>
    <row r="251" spans="1:37" x14ac:dyDescent="0.25">
      <c r="A251" s="11" t="s">
        <v>9798</v>
      </c>
      <c r="B251" s="12" t="s">
        <v>3456</v>
      </c>
      <c r="C251" s="11">
        <v>700</v>
      </c>
      <c r="D251" s="11">
        <v>24500</v>
      </c>
      <c r="E251" s="12" t="s">
        <v>3814</v>
      </c>
      <c r="G251" s="21" t="s">
        <v>11291</v>
      </c>
      <c r="H251" s="21" t="s">
        <v>1903</v>
      </c>
      <c r="I251" s="21" t="s">
        <v>1903</v>
      </c>
      <c r="J251" s="16" t="e">
        <f>VLOOKUP(Table15[[#This Row],[TechRequired]],OldTree!A:B,2,0)</f>
        <v>#N/A</v>
      </c>
      <c r="K251" s="38" t="s">
        <v>8945</v>
      </c>
      <c r="L251" s="16"/>
      <c r="N251" s="17" t="str">
        <f>INDEX(TreeLookup!$C$1:$DE$21,MATCH(Table15[[#This Row],[CATEGORY]],TreeLookup!$C$1:$C$21,0),MATCH(Table15[[#This Row],[YEAR]],TreeLookup!$C$1:$DE$1,0))</f>
        <v>orbitalRocketry1967</v>
      </c>
      <c r="P251" s="25" t="s">
        <v>6843</v>
      </c>
      <c r="Q251" s="24" t="s">
        <v>6040</v>
      </c>
      <c r="R251" s="21" t="s">
        <v>6064</v>
      </c>
      <c r="S251" s="11">
        <v>1968</v>
      </c>
      <c r="Y251" s="11" t="s">
        <v>10942</v>
      </c>
      <c r="AC251" s="11" t="s">
        <v>11286</v>
      </c>
      <c r="AG251" s="11" t="s">
        <v>11286</v>
      </c>
      <c r="AK251" s="11" t="s">
        <v>11287</v>
      </c>
    </row>
    <row r="252" spans="1:37" x14ac:dyDescent="0.25">
      <c r="A252" s="11" t="s">
        <v>683</v>
      </c>
      <c r="B252" s="12" t="s">
        <v>3456</v>
      </c>
      <c r="C252" s="11">
        <v>700</v>
      </c>
      <c r="D252" s="11">
        <v>24500</v>
      </c>
      <c r="E252" s="12" t="s">
        <v>3457</v>
      </c>
      <c r="F252" s="11" t="s">
        <v>1329</v>
      </c>
      <c r="G252" s="11" t="s">
        <v>1380</v>
      </c>
      <c r="H252" s="11" t="s">
        <v>1903</v>
      </c>
      <c r="I252" s="11" t="s">
        <v>1903</v>
      </c>
      <c r="J252" s="14">
        <f>VLOOKUP(Table15[[#This Row],[TechRequired]],OldTree!A:B,2,0)</f>
        <v>4</v>
      </c>
      <c r="K252" s="22" t="s">
        <v>8945</v>
      </c>
      <c r="L252" s="14" t="s">
        <v>8673</v>
      </c>
      <c r="N252" s="11" t="str">
        <f>INDEX(TreeLookup!$C$1:$DE$21,MATCH(Table15[[#This Row],[CATEGORY]],TreeLookup!$C$1:$C$21,0),MATCH(Table15[[#This Row],[YEAR]],TreeLookup!$C$1:$DE$1,0))</f>
        <v>orbitalRocketry1967</v>
      </c>
      <c r="P252" s="13" t="s">
        <v>6843</v>
      </c>
      <c r="Q252" s="11" t="s">
        <v>6040</v>
      </c>
      <c r="R252" s="21" t="s">
        <v>6064</v>
      </c>
      <c r="S252" s="11">
        <v>1968</v>
      </c>
      <c r="W252" s="15"/>
      <c r="Y252" s="11" t="s">
        <v>10942</v>
      </c>
      <c r="AC252" s="11" t="s">
        <v>11286</v>
      </c>
      <c r="AG252" s="11" t="s">
        <v>11286</v>
      </c>
      <c r="AK252" s="11" t="s">
        <v>11287</v>
      </c>
    </row>
    <row r="253" spans="1:37" x14ac:dyDescent="0.25">
      <c r="A253" s="11" t="s">
        <v>687</v>
      </c>
      <c r="B253" s="12" t="s">
        <v>3456</v>
      </c>
      <c r="C253" s="11">
        <v>700</v>
      </c>
      <c r="D253" s="11">
        <v>24500</v>
      </c>
      <c r="E253" s="12" t="s">
        <v>3457</v>
      </c>
      <c r="F253" s="11" t="s">
        <v>1329</v>
      </c>
      <c r="G253" s="11" t="s">
        <v>1900</v>
      </c>
      <c r="H253" s="11" t="s">
        <v>1903</v>
      </c>
      <c r="I253" s="11" t="s">
        <v>1903</v>
      </c>
      <c r="J253" s="14">
        <f>VLOOKUP(Table15[[#This Row],[TechRequired]],OldTree!A:B,2,0)</f>
        <v>4</v>
      </c>
      <c r="K253" s="22" t="s">
        <v>8945</v>
      </c>
      <c r="L253" s="14" t="s">
        <v>8673</v>
      </c>
      <c r="N253" s="11" t="str">
        <f>INDEX(TreeLookup!$C$1:$DE$21,MATCH(Table15[[#This Row],[CATEGORY]],TreeLookup!$C$1:$C$21,0),MATCH(Table15[[#This Row],[YEAR]],TreeLookup!$C$1:$DE$1,0))</f>
        <v>orbitalRocketry1967</v>
      </c>
      <c r="P253" s="13" t="s">
        <v>6843</v>
      </c>
      <c r="Q253" s="11" t="s">
        <v>6040</v>
      </c>
      <c r="R253" s="21" t="s">
        <v>6064</v>
      </c>
      <c r="S253" s="11">
        <v>1968</v>
      </c>
      <c r="W253" s="15"/>
      <c r="Y253" s="11" t="s">
        <v>10942</v>
      </c>
      <c r="AC253" s="11" t="s">
        <v>11286</v>
      </c>
      <c r="AG253" s="11" t="s">
        <v>11286</v>
      </c>
      <c r="AK253" s="11" t="s">
        <v>11287</v>
      </c>
    </row>
    <row r="254" spans="1:37" x14ac:dyDescent="0.25">
      <c r="A254" s="11" t="s">
        <v>688</v>
      </c>
      <c r="B254" s="12" t="s">
        <v>3456</v>
      </c>
      <c r="C254" s="11">
        <v>700</v>
      </c>
      <c r="D254" s="11">
        <v>24500</v>
      </c>
      <c r="E254" s="12" t="s">
        <v>3457</v>
      </c>
      <c r="F254" s="11" t="s">
        <v>1329</v>
      </c>
      <c r="G254" s="21" t="s">
        <v>11292</v>
      </c>
      <c r="H254" s="11" t="s">
        <v>1903</v>
      </c>
      <c r="I254" s="11" t="s">
        <v>1903</v>
      </c>
      <c r="J254" s="14">
        <f>VLOOKUP(Table15[[#This Row],[TechRequired]],OldTree!A:B,2,0)</f>
        <v>4</v>
      </c>
      <c r="K254" s="22" t="s">
        <v>8945</v>
      </c>
      <c r="L254" s="14" t="s">
        <v>8673</v>
      </c>
      <c r="N254" s="11" t="str">
        <f>INDEX(TreeLookup!$C$1:$DE$21,MATCH(Table15[[#This Row],[CATEGORY]],TreeLookup!$C$1:$C$21,0),MATCH(Table15[[#This Row],[YEAR]],TreeLookup!$C$1:$DE$1,0))</f>
        <v>orbitalRocketry1967</v>
      </c>
      <c r="P254" s="13" t="s">
        <v>6843</v>
      </c>
      <c r="Q254" s="11" t="s">
        <v>6040</v>
      </c>
      <c r="R254" s="21" t="s">
        <v>6064</v>
      </c>
      <c r="S254" s="11">
        <v>1968</v>
      </c>
      <c r="W254" s="15"/>
      <c r="Y254" s="11" t="s">
        <v>10942</v>
      </c>
      <c r="AC254" s="11" t="s">
        <v>11286</v>
      </c>
      <c r="AG254" s="11" t="s">
        <v>11286</v>
      </c>
      <c r="AK254" s="11" t="s">
        <v>11287</v>
      </c>
    </row>
    <row r="255" spans="1:37" x14ac:dyDescent="0.25">
      <c r="A255" s="11" t="s">
        <v>3812</v>
      </c>
      <c r="B255" s="12" t="s">
        <v>8399</v>
      </c>
      <c r="C255" s="11">
        <v>6400</v>
      </c>
      <c r="D255" s="11">
        <v>18000</v>
      </c>
      <c r="E255" s="12" t="s">
        <v>10704</v>
      </c>
      <c r="F255" s="11" t="s">
        <v>1363</v>
      </c>
      <c r="G255" s="11" t="s">
        <v>1383</v>
      </c>
      <c r="H255" s="11" t="s">
        <v>1903</v>
      </c>
      <c r="I255" s="11" t="s">
        <v>5091</v>
      </c>
      <c r="J255" s="14">
        <f>VLOOKUP(Table15[[#This Row],[TechRequired]],OldTree!A:B,2,0)</f>
        <v>7</v>
      </c>
      <c r="K255" s="22" t="s">
        <v>8941</v>
      </c>
      <c r="L255" s="14" t="s">
        <v>8648</v>
      </c>
      <c r="M255" s="14">
        <v>10</v>
      </c>
      <c r="N255" s="11" t="str">
        <f>INDEX(TreeLookup!$C$1:$DE$21,MATCH(Table15[[#This Row],[CATEGORY]],TreeLookup!$C$1:$C$21,0),MATCH(Table15[[#This Row],[YEAR]],TreeLookup!$C$1:$DE$1,0))</f>
        <v>SIAD</v>
      </c>
      <c r="P255" s="13" t="s">
        <v>6842</v>
      </c>
      <c r="Q255" s="11"/>
      <c r="S255" s="11">
        <v>2019</v>
      </c>
      <c r="U255" s="21" t="s">
        <v>8984</v>
      </c>
      <c r="W255" s="15"/>
    </row>
    <row r="256" spans="1:37" x14ac:dyDescent="0.25">
      <c r="A256" s="11" t="s">
        <v>692</v>
      </c>
      <c r="B256" s="12" t="s">
        <v>3820</v>
      </c>
      <c r="C256" s="11">
        <v>300</v>
      </c>
      <c r="D256" s="11">
        <v>6000</v>
      </c>
      <c r="E256" s="12" t="s">
        <v>3821</v>
      </c>
      <c r="F256" s="11" t="s">
        <v>1329</v>
      </c>
      <c r="G256" s="21" t="s">
        <v>11264</v>
      </c>
      <c r="H256" s="11" t="s">
        <v>1903</v>
      </c>
      <c r="I256" s="11" t="s">
        <v>1903</v>
      </c>
      <c r="J256" s="14">
        <f>VLOOKUP(Table15[[#This Row],[TechRequired]],OldTree!A:B,2,0)</f>
        <v>4</v>
      </c>
      <c r="K256" s="22" t="s">
        <v>8945</v>
      </c>
      <c r="L256" s="14" t="s">
        <v>8672</v>
      </c>
      <c r="N256" s="11" t="str">
        <f>INDEX(TreeLookup!$C$1:$DE$21,MATCH(Table15[[#This Row],[CATEGORY]],TreeLookup!$C$1:$C$21,0),MATCH(Table15[[#This Row],[YEAR]],TreeLookup!$C$1:$DE$1,0))</f>
        <v>orbitalRocketry1964</v>
      </c>
      <c r="P256" s="13" t="s">
        <v>6843</v>
      </c>
      <c r="Q256" s="11" t="s">
        <v>6023</v>
      </c>
      <c r="R256" s="21" t="s">
        <v>6066</v>
      </c>
      <c r="S256" s="11">
        <v>1964</v>
      </c>
      <c r="W256" s="15"/>
      <c r="Y256" s="11" t="s">
        <v>10939</v>
      </c>
      <c r="AC256" s="11" t="s">
        <v>11286</v>
      </c>
      <c r="AK256" s="11" t="s">
        <v>11286</v>
      </c>
    </row>
    <row r="257" spans="1:37" x14ac:dyDescent="0.25">
      <c r="A257" s="11" t="s">
        <v>6027</v>
      </c>
      <c r="B257" s="12" t="s">
        <v>6027</v>
      </c>
      <c r="G257" s="11" t="s">
        <v>6059</v>
      </c>
      <c r="H257" s="11" t="s">
        <v>1903</v>
      </c>
      <c r="J257" s="16" t="e">
        <f>VLOOKUP(Table15[[#This Row],[TechRequired]],OldTree!A:B,2,0)</f>
        <v>#N/A</v>
      </c>
      <c r="K257" s="22" t="s">
        <v>8945</v>
      </c>
      <c r="L257" s="16"/>
      <c r="N257" s="11" t="str">
        <f>INDEX(TreeLookup!$C$1:$DE$21,MATCH(Table15[[#This Row],[CATEGORY]],TreeLookup!$C$1:$C$21,0),MATCH(Table15[[#This Row],[YEAR]],TreeLookup!$C$1:$DE$1,0))</f>
        <v>orbitalRocketry1967</v>
      </c>
      <c r="Q257" s="11" t="s">
        <v>6040</v>
      </c>
      <c r="R257" s="11" t="s">
        <v>6064</v>
      </c>
      <c r="S257" s="11">
        <v>1968</v>
      </c>
    </row>
    <row r="258" spans="1:37" x14ac:dyDescent="0.25">
      <c r="A258" s="11" t="s">
        <v>4830</v>
      </c>
      <c r="B258" s="12" t="s">
        <v>4830</v>
      </c>
      <c r="G258" s="11" t="s">
        <v>6059</v>
      </c>
      <c r="H258" s="11" t="s">
        <v>1903</v>
      </c>
      <c r="J258" s="16" t="e">
        <f>VLOOKUP(Table15[[#This Row],[TechRequired]],OldTree!A:B,2,0)</f>
        <v>#N/A</v>
      </c>
      <c r="K258" s="22" t="s">
        <v>8945</v>
      </c>
      <c r="L258" s="16"/>
      <c r="N258" s="11" t="str">
        <f>INDEX(TreeLookup!$C$1:$DE$21,MATCH(Table15[[#This Row],[CATEGORY]],TreeLookup!$C$1:$C$21,0),MATCH(Table15[[#This Row],[YEAR]],TreeLookup!$C$1:$DE$1,0))</f>
        <v>orbitalRocketry1964</v>
      </c>
      <c r="Q258" s="11"/>
      <c r="R258" s="11" t="s">
        <v>6062</v>
      </c>
      <c r="S258" s="11">
        <v>1964</v>
      </c>
    </row>
    <row r="259" spans="1:37" x14ac:dyDescent="0.25">
      <c r="A259" s="11" t="s">
        <v>9883</v>
      </c>
      <c r="B259" s="24" t="s">
        <v>4830</v>
      </c>
      <c r="C259" s="11">
        <v>2150</v>
      </c>
      <c r="D259" s="11">
        <v>43000</v>
      </c>
      <c r="G259" s="21" t="s">
        <v>11291</v>
      </c>
      <c r="H259" s="21" t="s">
        <v>1903</v>
      </c>
      <c r="I259" s="21" t="s">
        <v>1903</v>
      </c>
      <c r="J259" s="16" t="e">
        <f>VLOOKUP(Table15[[#This Row],[TechRequired]],OldTree!A:B,2,0)</f>
        <v>#N/A</v>
      </c>
      <c r="K259" s="38" t="s">
        <v>8945</v>
      </c>
      <c r="L259" s="16"/>
      <c r="N259" s="17" t="str">
        <f>INDEX(TreeLookup!$C$1:$DE$21,MATCH(Table15[[#This Row],[CATEGORY]],TreeLookup!$C$1:$C$21,0),MATCH(Table15[[#This Row],[YEAR]],TreeLookup!$C$1:$DE$1,0))</f>
        <v>orbitalRocketry1964</v>
      </c>
      <c r="P259" s="25" t="s">
        <v>6843</v>
      </c>
      <c r="R259" s="11" t="s">
        <v>6062</v>
      </c>
      <c r="S259" s="11">
        <v>1964</v>
      </c>
      <c r="Y259" s="11" t="s">
        <v>10943</v>
      </c>
      <c r="AC259" s="11" t="s">
        <v>11286</v>
      </c>
      <c r="AK259" s="11" t="s">
        <v>11287</v>
      </c>
    </row>
    <row r="260" spans="1:37" x14ac:dyDescent="0.25">
      <c r="A260" s="11" t="s">
        <v>141</v>
      </c>
      <c r="B260" s="12" t="s">
        <v>4830</v>
      </c>
      <c r="C260" s="11">
        <v>4300</v>
      </c>
      <c r="D260" s="11">
        <v>86000</v>
      </c>
      <c r="E260" s="12" t="s">
        <v>4831</v>
      </c>
      <c r="F260" s="11" t="s">
        <v>1287</v>
      </c>
      <c r="G260" s="11" t="s">
        <v>1380</v>
      </c>
      <c r="H260" s="11" t="s">
        <v>1903</v>
      </c>
      <c r="I260" s="11" t="s">
        <v>1903</v>
      </c>
      <c r="J260" s="14">
        <f>VLOOKUP(Table15[[#This Row],[TechRequired]],OldTree!A:B,2,0)</f>
        <v>3</v>
      </c>
      <c r="K260" s="22" t="s">
        <v>8945</v>
      </c>
      <c r="L260" s="14" t="s">
        <v>8672</v>
      </c>
      <c r="N260" s="11" t="str">
        <f>INDEX(TreeLookup!$C$1:$DE$21,MATCH(Table15[[#This Row],[CATEGORY]],TreeLookup!$C$1:$C$21,0),MATCH(Table15[[#This Row],[YEAR]],TreeLookup!$C$1:$DE$1,0))</f>
        <v>orbitalRocketry1964</v>
      </c>
      <c r="P260" s="13" t="s">
        <v>6843</v>
      </c>
      <c r="Q260" s="11" t="s">
        <v>6476</v>
      </c>
      <c r="R260" s="21" t="s">
        <v>6062</v>
      </c>
      <c r="S260" s="11">
        <v>1964</v>
      </c>
      <c r="W260" s="15"/>
      <c r="Y260" s="11" t="s">
        <v>10943</v>
      </c>
      <c r="AC260" s="11" t="s">
        <v>11286</v>
      </c>
      <c r="AK260" s="11" t="s">
        <v>11287</v>
      </c>
    </row>
    <row r="261" spans="1:37" x14ac:dyDescent="0.25">
      <c r="A261" s="11" t="s">
        <v>1419</v>
      </c>
      <c r="B261" s="12" t="s">
        <v>1419</v>
      </c>
      <c r="G261" s="11" t="s">
        <v>6059</v>
      </c>
      <c r="H261" s="11" t="s">
        <v>1903</v>
      </c>
      <c r="J261" s="16" t="e">
        <f>VLOOKUP(Table15[[#This Row],[TechRequired]],OldTree!A:B,2,0)</f>
        <v>#N/A</v>
      </c>
      <c r="K261" s="22" t="s">
        <v>8945</v>
      </c>
      <c r="L261" s="23" t="s">
        <v>8661</v>
      </c>
      <c r="N261" s="11" t="str">
        <f>INDEX(TreeLookup!$C$1:$DE$21,MATCH(Table15[[#This Row],[CATEGORY]],TreeLookup!$C$1:$C$21,0),MATCH(Table15[[#This Row],[YEAR]],TreeLookup!$C$1:$DE$1,0))</f>
        <v>orbitalRocketry1981</v>
      </c>
      <c r="Q261" s="11" t="s">
        <v>6077</v>
      </c>
      <c r="R261" s="11" t="s">
        <v>6076</v>
      </c>
      <c r="S261" s="11">
        <v>1981</v>
      </c>
    </row>
    <row r="262" spans="1:37" x14ac:dyDescent="0.25">
      <c r="A262" s="35" t="s">
        <v>6026</v>
      </c>
      <c r="B262" s="12" t="s">
        <v>6026</v>
      </c>
      <c r="F262" s="11" t="s">
        <v>1377</v>
      </c>
      <c r="G262" s="11" t="s">
        <v>6059</v>
      </c>
      <c r="H262" s="11" t="s">
        <v>1903</v>
      </c>
      <c r="J262" s="16">
        <f>VLOOKUP(Table15[[#This Row],[TechRequired]],OldTree!A:B,2,0)</f>
        <v>6</v>
      </c>
      <c r="K262" s="23" t="s">
        <v>8945</v>
      </c>
      <c r="L262" s="16"/>
      <c r="N262" s="11" t="str">
        <f>INDEX(TreeLookup!$C$1:$DE$21,MATCH(Table15[[#This Row],[CATEGORY]],TreeLookup!$C$1:$C$21,0),MATCH(Table15[[#This Row],[YEAR]],TreeLookup!$C$1:$DE$1,0))</f>
        <v>orbitalRocketry1986</v>
      </c>
      <c r="Q262" s="11" t="s">
        <v>6074</v>
      </c>
      <c r="R262" s="11" t="s">
        <v>6066</v>
      </c>
      <c r="S262" s="11">
        <v>1989</v>
      </c>
    </row>
    <row r="263" spans="1:37" x14ac:dyDescent="0.25">
      <c r="A263" s="11" t="s">
        <v>665</v>
      </c>
      <c r="B263" s="12" t="s">
        <v>1419</v>
      </c>
      <c r="C263" s="11">
        <v>400</v>
      </c>
      <c r="D263" s="11">
        <v>8000</v>
      </c>
      <c r="E263" s="12" t="s">
        <v>3491</v>
      </c>
      <c r="F263" s="11" t="s">
        <v>1325</v>
      </c>
      <c r="G263" s="11" t="s">
        <v>5218</v>
      </c>
      <c r="H263" s="11" t="s">
        <v>1903</v>
      </c>
      <c r="I263" s="11" t="s">
        <v>1903</v>
      </c>
      <c r="J263" s="14">
        <f>VLOOKUP(Table15[[#This Row],[TechRequired]],OldTree!A:B,2,0)</f>
        <v>8</v>
      </c>
      <c r="K263" s="22" t="s">
        <v>8945</v>
      </c>
      <c r="L263" s="14" t="s">
        <v>8690</v>
      </c>
      <c r="N263" s="11" t="str">
        <f>INDEX(TreeLookup!$C$1:$DE$21,MATCH(Table15[[#This Row],[CATEGORY]],TreeLookup!$C$1:$C$21,0),MATCH(Table15[[#This Row],[YEAR]],TreeLookup!$C$1:$DE$1,0))</f>
        <v>orbitalRocketry1981</v>
      </c>
      <c r="P263" s="13" t="s">
        <v>6843</v>
      </c>
      <c r="Q263" s="11" t="s">
        <v>6077</v>
      </c>
      <c r="R263" s="21" t="s">
        <v>6076</v>
      </c>
      <c r="S263" s="11">
        <v>1981</v>
      </c>
      <c r="W263" s="15"/>
      <c r="Y263" s="11" t="s">
        <v>10944</v>
      </c>
    </row>
    <row r="264" spans="1:37" x14ac:dyDescent="0.25">
      <c r="A264" s="11" t="s">
        <v>290</v>
      </c>
      <c r="B264" s="12" t="s">
        <v>3816</v>
      </c>
      <c r="C264" s="11">
        <v>150</v>
      </c>
      <c r="D264" s="11">
        <v>3000</v>
      </c>
      <c r="E264" s="12" t="s">
        <v>3817</v>
      </c>
      <c r="F264" s="11" t="s">
        <v>1300</v>
      </c>
      <c r="G264" s="21" t="s">
        <v>11264</v>
      </c>
      <c r="H264" s="11" t="s">
        <v>1903</v>
      </c>
      <c r="I264" s="11" t="s">
        <v>1903</v>
      </c>
      <c r="J264" s="14">
        <f>VLOOKUP(Table15[[#This Row],[TechRequired]],OldTree!A:B,2,0)</f>
        <v>1</v>
      </c>
      <c r="K264" s="22" t="s">
        <v>8945</v>
      </c>
      <c r="L264" s="14" t="s">
        <v>8672</v>
      </c>
      <c r="N264" s="11" t="str">
        <f>INDEX(TreeLookup!$C$1:$DE$21,MATCH(Table15[[#This Row],[CATEGORY]],TreeLookup!$C$1:$C$21,0),MATCH(Table15[[#This Row],[YEAR]],TreeLookup!$C$1:$DE$1,0))</f>
        <v>orbitalRocketry1956</v>
      </c>
      <c r="P264" s="13" t="s">
        <v>6843</v>
      </c>
      <c r="Q264" s="11" t="s">
        <v>6024</v>
      </c>
      <c r="R264" s="21" t="s">
        <v>6067</v>
      </c>
      <c r="S264" s="11">
        <v>1956</v>
      </c>
      <c r="W264" s="15"/>
      <c r="Y264" s="11" t="s">
        <v>10940</v>
      </c>
      <c r="AC264" s="11" t="s">
        <v>11286</v>
      </c>
      <c r="AK264" s="11" t="s">
        <v>11286</v>
      </c>
    </row>
    <row r="265" spans="1:37" x14ac:dyDescent="0.25">
      <c r="A265" s="11" t="s">
        <v>1277</v>
      </c>
      <c r="B265" s="12" t="s">
        <v>5753</v>
      </c>
      <c r="C265" s="11">
        <v>400</v>
      </c>
      <c r="D265" s="11">
        <v>8000</v>
      </c>
      <c r="E265" s="12" t="s">
        <v>3491</v>
      </c>
      <c r="F265" s="11" t="s">
        <v>1377</v>
      </c>
      <c r="G265" s="21" t="s">
        <v>11292</v>
      </c>
      <c r="H265" s="11" t="s">
        <v>1903</v>
      </c>
      <c r="I265" s="11" t="s">
        <v>1903</v>
      </c>
      <c r="J265" s="14">
        <f>VLOOKUP(Table15[[#This Row],[TechRequired]],OldTree!A:B,2,0)</f>
        <v>6</v>
      </c>
      <c r="K265" s="22" t="s">
        <v>8945</v>
      </c>
      <c r="L265" s="14" t="s">
        <v>8690</v>
      </c>
      <c r="N265" s="11" t="str">
        <f>INDEX(TreeLookup!$C$1:$DE$21,MATCH(Table15[[#This Row],[CATEGORY]],TreeLookup!$C$1:$C$21,0),MATCH(Table15[[#This Row],[YEAR]],TreeLookup!$C$1:$DE$1,0))</f>
        <v>orbitalRocketry1981</v>
      </c>
      <c r="P265" s="13" t="s">
        <v>6843</v>
      </c>
      <c r="Q265" s="11" t="s">
        <v>6077</v>
      </c>
      <c r="R265" s="21" t="s">
        <v>6076</v>
      </c>
      <c r="S265" s="11">
        <v>1981</v>
      </c>
      <c r="W265" s="15"/>
      <c r="Y265" s="11" t="s">
        <v>10944</v>
      </c>
    </row>
    <row r="266" spans="1:37" x14ac:dyDescent="0.25">
      <c r="A266" s="11" t="s">
        <v>4830</v>
      </c>
      <c r="B266" s="12" t="s">
        <v>4830</v>
      </c>
      <c r="F266" s="11" t="s">
        <v>1326</v>
      </c>
      <c r="G266" s="11" t="s">
        <v>6059</v>
      </c>
      <c r="H266" s="11" t="s">
        <v>1903</v>
      </c>
      <c r="J266" s="16">
        <f>VLOOKUP(Table15[[#This Row],[TechRequired]],OldTree!A:B,2,0)</f>
        <v>5</v>
      </c>
      <c r="K266" s="22" t="s">
        <v>8945</v>
      </c>
      <c r="L266" s="16"/>
      <c r="N266" s="11" t="str">
        <f>INDEX(TreeLookup!$C$1:$DE$21,MATCH(Table15[[#This Row],[CATEGORY]],TreeLookup!$C$1:$C$21,0),MATCH(Table15[[#This Row],[YEAR]],TreeLookup!$C$1:$DE$1,0))</f>
        <v>orbitalRocketry1964</v>
      </c>
      <c r="Q266" s="11"/>
      <c r="R266" s="11" t="s">
        <v>6066</v>
      </c>
      <c r="S266" s="11">
        <v>1964</v>
      </c>
    </row>
    <row r="267" spans="1:37" x14ac:dyDescent="0.25">
      <c r="A267" s="35" t="s">
        <v>6070</v>
      </c>
      <c r="B267" s="12" t="s">
        <v>6070</v>
      </c>
      <c r="F267" s="11" t="s">
        <v>1299</v>
      </c>
      <c r="G267" s="11" t="s">
        <v>6059</v>
      </c>
      <c r="H267" s="11" t="s">
        <v>1903</v>
      </c>
      <c r="J267" s="16">
        <f>VLOOKUP(Table15[[#This Row],[TechRequired]],OldTree!A:B,2,0)</f>
        <v>1.5</v>
      </c>
      <c r="K267" s="22" t="s">
        <v>8945</v>
      </c>
      <c r="L267" s="16"/>
      <c r="N267" s="11" t="str">
        <f>INDEX(TreeLookup!$C$1:$DE$21,MATCH(Table15[[#This Row],[CATEGORY]],TreeLookup!$C$1:$C$21,0),MATCH(Table15[[#This Row],[YEAR]],TreeLookup!$C$1:$DE$1,0))</f>
        <v>orbitalRocketry1959</v>
      </c>
      <c r="Q267" s="21" t="s">
        <v>8969</v>
      </c>
      <c r="R267" s="11" t="s">
        <v>6067</v>
      </c>
      <c r="S267" s="11">
        <v>1959</v>
      </c>
    </row>
    <row r="268" spans="1:37" x14ac:dyDescent="0.25">
      <c r="A268" s="35" t="s">
        <v>6072</v>
      </c>
      <c r="B268" s="12" t="s">
        <v>6072</v>
      </c>
      <c r="F268" s="11" t="s">
        <v>1299</v>
      </c>
      <c r="G268" s="11" t="s">
        <v>6059</v>
      </c>
      <c r="H268" s="11" t="s">
        <v>1903</v>
      </c>
      <c r="J268" s="16">
        <f>VLOOKUP(Table15[[#This Row],[TechRequired]],OldTree!A:B,2,0)</f>
        <v>1.5</v>
      </c>
      <c r="K268" s="22" t="s">
        <v>8945</v>
      </c>
      <c r="L268" s="16"/>
      <c r="O268" s="21" t="s">
        <v>1903</v>
      </c>
      <c r="Q268" s="11"/>
      <c r="R268" s="11" t="s">
        <v>6067</v>
      </c>
      <c r="S268" s="11">
        <v>1962</v>
      </c>
    </row>
    <row r="269" spans="1:37" x14ac:dyDescent="0.25">
      <c r="A269" s="11" t="s">
        <v>293</v>
      </c>
      <c r="B269" s="12" t="s">
        <v>2761</v>
      </c>
      <c r="C269" s="11">
        <v>10</v>
      </c>
      <c r="D269" s="11">
        <v>200</v>
      </c>
      <c r="E269" s="12" t="s">
        <v>2762</v>
      </c>
      <c r="F269" s="11" t="s">
        <v>1300</v>
      </c>
      <c r="G269" s="11" t="s">
        <v>1912</v>
      </c>
      <c r="H269" s="11" t="s">
        <v>1903</v>
      </c>
      <c r="I269" s="11" t="s">
        <v>1903</v>
      </c>
      <c r="J269" s="14">
        <f>VLOOKUP(Table15[[#This Row],[TechRequired]],OldTree!A:B,2,0)</f>
        <v>1</v>
      </c>
      <c r="K269" s="22" t="s">
        <v>8945</v>
      </c>
      <c r="L269" s="14" t="s">
        <v>8674</v>
      </c>
      <c r="N269" s="11" t="str">
        <f>INDEX(TreeLookup!$C$1:$DE$21,MATCH(Table15[[#This Row],[CATEGORY]],TreeLookup!$C$1:$C$21,0),MATCH(Table15[[#This Row],[YEAR]],TreeLookup!$C$1:$DE$1,0))</f>
        <v>orbitalRocketry1959</v>
      </c>
      <c r="P269" s="13" t="s">
        <v>6843</v>
      </c>
      <c r="Q269" s="11" t="s">
        <v>6022</v>
      </c>
      <c r="S269" s="11">
        <v>1959</v>
      </c>
      <c r="W269" s="15"/>
      <c r="AC269" s="11" t="s">
        <v>11286</v>
      </c>
      <c r="AK269" s="11" t="s">
        <v>11286</v>
      </c>
    </row>
    <row r="270" spans="1:37" x14ac:dyDescent="0.25">
      <c r="A270" s="11" t="s">
        <v>133</v>
      </c>
      <c r="B270" s="12" t="s">
        <v>3176</v>
      </c>
      <c r="C270" s="11">
        <v>33081</v>
      </c>
      <c r="D270" s="11">
        <v>661620</v>
      </c>
      <c r="E270" s="12" t="s">
        <v>3177</v>
      </c>
      <c r="F270" s="11" t="s">
        <v>1285</v>
      </c>
      <c r="G270" s="11" t="s">
        <v>5691</v>
      </c>
      <c r="H270" s="11" t="s">
        <v>1903</v>
      </c>
      <c r="I270" s="11" t="s">
        <v>1903</v>
      </c>
      <c r="J270" s="14">
        <f>VLOOKUP(Table15[[#This Row],[TechRequired]],OldTree!A:B,2,0)</f>
        <v>5</v>
      </c>
      <c r="K270" s="22" t="s">
        <v>8953</v>
      </c>
      <c r="L270" s="14" t="s">
        <v>8675</v>
      </c>
      <c r="N270" s="11" t="str">
        <f>INDEX(TreeLookup!$C$1:$DE$21,MATCH(Table15[[#This Row],[CATEGORY]],TreeLookup!$C$1:$C$21,0),MATCH(Table15[[#This Row],[YEAR]],TreeLookup!$C$1:$DE$1,0))</f>
        <v>solids1981</v>
      </c>
      <c r="P270" s="13" t="s">
        <v>6843</v>
      </c>
      <c r="Q270" s="11" t="s">
        <v>6756</v>
      </c>
      <c r="S270" s="11">
        <v>1981</v>
      </c>
      <c r="U270" s="21" t="s">
        <v>8963</v>
      </c>
      <c r="W270" s="15"/>
      <c r="AE270" s="11" t="s">
        <v>11286</v>
      </c>
    </row>
    <row r="271" spans="1:37" x14ac:dyDescent="0.25">
      <c r="A271" s="11" t="s">
        <v>134</v>
      </c>
      <c r="B271" s="12" t="s">
        <v>3174</v>
      </c>
      <c r="C271" s="11">
        <v>22054</v>
      </c>
      <c r="D271" s="11">
        <v>441080</v>
      </c>
      <c r="E271" s="12" t="s">
        <v>3175</v>
      </c>
      <c r="F271" s="11" t="s">
        <v>1285</v>
      </c>
      <c r="G271" s="11" t="s">
        <v>5691</v>
      </c>
      <c r="H271" s="11" t="s">
        <v>1903</v>
      </c>
      <c r="I271" s="11" t="s">
        <v>1903</v>
      </c>
      <c r="J271" s="14">
        <f>VLOOKUP(Table15[[#This Row],[TechRequired]],OldTree!A:B,2,0)</f>
        <v>5</v>
      </c>
      <c r="K271" s="22" t="s">
        <v>8953</v>
      </c>
      <c r="L271" s="14" t="s">
        <v>8675</v>
      </c>
      <c r="N271" s="11" t="str">
        <f>INDEX(TreeLookup!$C$1:$DE$21,MATCH(Table15[[#This Row],[CATEGORY]],TreeLookup!$C$1:$C$21,0),MATCH(Table15[[#This Row],[YEAR]],TreeLookup!$C$1:$DE$1,0))</f>
        <v>solids1981</v>
      </c>
      <c r="P271" s="13" t="s">
        <v>6843</v>
      </c>
      <c r="Q271" s="11" t="s">
        <v>6756</v>
      </c>
      <c r="S271" s="11">
        <v>1981</v>
      </c>
      <c r="U271" s="21" t="s">
        <v>8963</v>
      </c>
      <c r="W271" s="15"/>
      <c r="AE271" s="11" t="s">
        <v>11286</v>
      </c>
    </row>
    <row r="272" spans="1:37" x14ac:dyDescent="0.25">
      <c r="A272" s="36" t="s">
        <v>9548</v>
      </c>
      <c r="B272" s="12" t="s">
        <v>9548</v>
      </c>
      <c r="F272" s="21" t="s">
        <v>1287</v>
      </c>
      <c r="G272" s="21" t="s">
        <v>6059</v>
      </c>
      <c r="H272" s="21" t="s">
        <v>1903</v>
      </c>
      <c r="J272" s="16">
        <f>VLOOKUP(Table15[[#This Row],[TechRequired]],OldTree!A:B,2,0)</f>
        <v>3</v>
      </c>
      <c r="K272" s="22" t="s">
        <v>8945</v>
      </c>
      <c r="L272" s="16"/>
      <c r="N272" s="17" t="str">
        <f>INDEX(TreeLookup!$C$1:$DE$21,MATCH(Table15[[#This Row],[CATEGORY]],TreeLookup!$C$1:$C$21,0),MATCH(Table15[[#This Row],[YEAR]],TreeLookup!$C$1:$DE$1,0))</f>
        <v>orbitalRocketry1962</v>
      </c>
      <c r="R272" s="21" t="s">
        <v>6067</v>
      </c>
      <c r="S272" s="11">
        <v>1962</v>
      </c>
    </row>
    <row r="273" spans="1:38" x14ac:dyDescent="0.25">
      <c r="A273" s="11" t="s">
        <v>646</v>
      </c>
      <c r="B273" s="12" t="s">
        <v>2784</v>
      </c>
      <c r="C273" s="11">
        <v>40</v>
      </c>
      <c r="D273" s="11">
        <v>800</v>
      </c>
      <c r="E273" s="12" t="s">
        <v>2785</v>
      </c>
      <c r="F273" s="11" t="s">
        <v>1324</v>
      </c>
      <c r="G273" s="11" t="s">
        <v>1912</v>
      </c>
      <c r="H273" s="11" t="s">
        <v>1903</v>
      </c>
      <c r="I273" s="11" t="s">
        <v>1903</v>
      </c>
      <c r="J273" s="14">
        <f>VLOOKUP(Table15[[#This Row],[TechRequired]],OldTree!A:B,2,0)</f>
        <v>2</v>
      </c>
      <c r="K273" s="22" t="s">
        <v>8945</v>
      </c>
      <c r="L273" s="14" t="s">
        <v>8674</v>
      </c>
      <c r="N273" s="11" t="str">
        <f>INDEX(TreeLookup!$C$1:$DE$21,MATCH(Table15[[#This Row],[CATEGORY]],TreeLookup!$C$1:$C$21,0),MATCH(Table15[[#This Row],[YEAR]],TreeLookup!$C$1:$DE$1,0))</f>
        <v>orbitalRocketry1964</v>
      </c>
      <c r="P273" s="13" t="s">
        <v>6843</v>
      </c>
      <c r="Q273" s="11" t="s">
        <v>6028</v>
      </c>
      <c r="S273" s="11">
        <v>1964</v>
      </c>
      <c r="W273" s="15"/>
      <c r="AC273" s="11" t="s">
        <v>11286</v>
      </c>
      <c r="AK273" s="11" t="s">
        <v>11286</v>
      </c>
    </row>
    <row r="274" spans="1:38" x14ac:dyDescent="0.25">
      <c r="A274" s="35" t="s">
        <v>6071</v>
      </c>
      <c r="B274" s="12" t="s">
        <v>6071</v>
      </c>
      <c r="F274" s="11" t="s">
        <v>1299</v>
      </c>
      <c r="G274" s="11" t="s">
        <v>6059</v>
      </c>
      <c r="H274" s="11" t="s">
        <v>1903</v>
      </c>
      <c r="J274" s="16">
        <f>VLOOKUP(Table15[[#This Row],[TechRequired]],OldTree!A:B,2,0)</f>
        <v>1.5</v>
      </c>
      <c r="K274" s="22" t="s">
        <v>8945</v>
      </c>
      <c r="L274" s="16"/>
      <c r="N274" s="11" t="str">
        <f>INDEX(TreeLookup!$C$1:$DE$21,MATCH(Table15[[#This Row],[CATEGORY]],TreeLookup!$C$1:$C$21,0),MATCH(Table15[[#This Row],[YEAR]],TreeLookup!$C$1:$DE$1,0))</f>
        <v>orbitalRocketry1960</v>
      </c>
      <c r="Q274" s="11"/>
      <c r="R274" s="11" t="s">
        <v>6067</v>
      </c>
      <c r="S274" s="11">
        <v>1960</v>
      </c>
    </row>
    <row r="275" spans="1:38" x14ac:dyDescent="0.25">
      <c r="A275" s="11" t="s">
        <v>502</v>
      </c>
      <c r="B275" s="12" t="s">
        <v>1785</v>
      </c>
      <c r="C275" s="11">
        <v>2400</v>
      </c>
      <c r="D275" s="11">
        <v>48000</v>
      </c>
      <c r="E275" s="12" t="s">
        <v>4594</v>
      </c>
      <c r="F275" s="11" t="s">
        <v>1314</v>
      </c>
      <c r="G275" s="11" t="s">
        <v>1900</v>
      </c>
      <c r="H275" s="11" t="s">
        <v>1903</v>
      </c>
      <c r="I275" s="11" t="s">
        <v>1903</v>
      </c>
      <c r="J275" s="14">
        <f>VLOOKUP(Table15[[#This Row],[TechRequired]],OldTree!A:B,2,0)</f>
        <v>8</v>
      </c>
      <c r="K275" s="22" t="s">
        <v>8953</v>
      </c>
      <c r="L275" s="14" t="s">
        <v>8675</v>
      </c>
      <c r="N275" s="11" t="str">
        <f>INDEX(TreeLookup!$C$1:$DE$21,MATCH(Table15[[#This Row],[CATEGORY]],TreeLookup!$C$1:$C$21,0),MATCH(Table15[[#This Row],[YEAR]],TreeLookup!$C$1:$DE$1,0))</f>
        <v>solids1998</v>
      </c>
      <c r="P275" s="13" t="s">
        <v>6843</v>
      </c>
      <c r="Q275" s="11" t="s">
        <v>6029</v>
      </c>
      <c r="R275" s="21" t="s">
        <v>9582</v>
      </c>
      <c r="S275" s="11">
        <v>2002</v>
      </c>
      <c r="W275" s="15"/>
      <c r="Y275" s="11" t="s">
        <v>10945</v>
      </c>
      <c r="AE275" s="11" t="s">
        <v>11286</v>
      </c>
    </row>
    <row r="276" spans="1:38" x14ac:dyDescent="0.25">
      <c r="A276" s="11" t="s">
        <v>514</v>
      </c>
      <c r="B276" s="12" t="s">
        <v>1785</v>
      </c>
      <c r="C276" s="11">
        <v>2400</v>
      </c>
      <c r="D276" s="11">
        <v>48000</v>
      </c>
      <c r="E276" s="12" t="s">
        <v>2960</v>
      </c>
      <c r="F276" s="11" t="s">
        <v>1319</v>
      </c>
      <c r="G276" s="11" t="s">
        <v>1913</v>
      </c>
      <c r="H276" s="11" t="s">
        <v>1903</v>
      </c>
      <c r="I276" s="11" t="s">
        <v>1903</v>
      </c>
      <c r="J276" s="14">
        <f>VLOOKUP(Table15[[#This Row],[TechRequired]],OldTree!A:B,2,0)</f>
        <v>7</v>
      </c>
      <c r="K276" s="22" t="s">
        <v>8953</v>
      </c>
      <c r="L276" s="14" t="s">
        <v>8675</v>
      </c>
      <c r="N276" s="11" t="str">
        <f>INDEX(TreeLookup!$C$1:$DE$21,MATCH(Table15[[#This Row],[CATEGORY]],TreeLookup!$C$1:$C$21,0),MATCH(Table15[[#This Row],[YEAR]],TreeLookup!$C$1:$DE$1,0))</f>
        <v>solids1998</v>
      </c>
      <c r="P276" s="13" t="s">
        <v>6843</v>
      </c>
      <c r="Q276" s="11" t="s">
        <v>6029</v>
      </c>
      <c r="R276" s="21" t="s">
        <v>1415</v>
      </c>
      <c r="S276" s="11">
        <v>2002</v>
      </c>
      <c r="W276" s="15"/>
      <c r="Y276" s="11" t="s">
        <v>10945</v>
      </c>
      <c r="AE276" s="11" t="s">
        <v>11286</v>
      </c>
    </row>
    <row r="277" spans="1:38" x14ac:dyDescent="0.25">
      <c r="A277" s="11" t="s">
        <v>5346</v>
      </c>
      <c r="B277" s="12" t="s">
        <v>7847</v>
      </c>
      <c r="C277" s="11">
        <v>1200</v>
      </c>
      <c r="D277" s="11">
        <v>2800</v>
      </c>
      <c r="E277" s="12" t="s">
        <v>5347</v>
      </c>
      <c r="F277" s="11" t="s">
        <v>1280</v>
      </c>
      <c r="G277" s="11" t="s">
        <v>5278</v>
      </c>
      <c r="H277" s="11" t="s">
        <v>5091</v>
      </c>
      <c r="I277" s="11" t="s">
        <v>5091</v>
      </c>
      <c r="J277" s="14">
        <f>VLOOKUP(Table15[[#This Row],[TechRequired]],OldTree!A:B,2,0)</f>
        <v>5</v>
      </c>
      <c r="K277" s="14"/>
      <c r="L277" s="14"/>
      <c r="N277" s="11" t="e">
        <f>INDEX(TreeLookup!$C$1:$DE$21,MATCH(Table15[[#This Row],[CATEGORY]],TreeLookup!$C$1:$C$21,0),MATCH(Table15[[#This Row],[YEAR]],TreeLookup!$C$1:$DE$1,0))</f>
        <v>#N/A</v>
      </c>
      <c r="O277" s="11" t="s">
        <v>1903</v>
      </c>
    </row>
    <row r="278" spans="1:38" x14ac:dyDescent="0.25">
      <c r="A278" s="11" t="s">
        <v>5364</v>
      </c>
      <c r="B278" s="12" t="s">
        <v>7365</v>
      </c>
      <c r="C278" s="11">
        <v>950</v>
      </c>
      <c r="D278" s="11">
        <v>2200</v>
      </c>
      <c r="E278" s="12" t="s">
        <v>10300</v>
      </c>
      <c r="F278" s="11" t="s">
        <v>1309</v>
      </c>
      <c r="G278" s="11" t="s">
        <v>5278</v>
      </c>
      <c r="H278" s="11" t="s">
        <v>1903</v>
      </c>
      <c r="I278" s="11" t="s">
        <v>5091</v>
      </c>
      <c r="J278" s="14">
        <f>VLOOKUP(Table15[[#This Row],[TechRequired]],OldTree!A:B,2,0)</f>
        <v>3</v>
      </c>
      <c r="K278" s="22" t="s">
        <v>6014</v>
      </c>
      <c r="L278" s="14" t="s">
        <v>8661</v>
      </c>
      <c r="M278" s="14">
        <v>8</v>
      </c>
      <c r="N278" s="11" t="str">
        <f>INDEX(TreeLookup!$C$1:$DE$21,MATCH(Table15[[#This Row],[CATEGORY]],TreeLookup!$C$1:$C$21,0),MATCH(Table15[[#This Row],[YEAR]],TreeLookup!$C$1:$DE$1,0))</f>
        <v>refinedTurbofans</v>
      </c>
      <c r="P278" s="13" t="s">
        <v>6842</v>
      </c>
      <c r="S278" s="11">
        <v>1983</v>
      </c>
      <c r="W278" s="15"/>
    </row>
    <row r="279" spans="1:38" x14ac:dyDescent="0.25">
      <c r="A279" s="11" t="s">
        <v>518</v>
      </c>
      <c r="B279" s="12" t="s">
        <v>3425</v>
      </c>
      <c r="C279" s="11">
        <v>450</v>
      </c>
      <c r="D279" s="11">
        <v>9000</v>
      </c>
      <c r="E279" s="12" t="s">
        <v>3426</v>
      </c>
      <c r="F279" s="11" t="s">
        <v>1316</v>
      </c>
      <c r="G279" s="11" t="s">
        <v>5746</v>
      </c>
      <c r="H279" s="11" t="s">
        <v>1903</v>
      </c>
      <c r="I279" s="11" t="s">
        <v>1903</v>
      </c>
      <c r="J279" s="14">
        <f>VLOOKUP(Table15[[#This Row],[TechRequired]],OldTree!A:B,2,0)</f>
        <v>6</v>
      </c>
      <c r="K279" s="22" t="s">
        <v>6014</v>
      </c>
      <c r="L279" s="14" t="s">
        <v>8661</v>
      </c>
      <c r="M279" s="14">
        <v>7</v>
      </c>
      <c r="N279" s="11" t="str">
        <f>INDEX(TreeLookup!$C$1:$DE$21,MATCH(Table15[[#This Row],[CATEGORY]],TreeLookup!$C$1:$C$21,0),MATCH(Table15[[#This Row],[YEAR]],TreeLookup!$C$1:$DE$1,0))</f>
        <v>scramjetEngines</v>
      </c>
      <c r="P279" s="13" t="s">
        <v>6843</v>
      </c>
      <c r="Q279" s="12" t="s">
        <v>6497</v>
      </c>
      <c r="S279" s="11">
        <v>2007</v>
      </c>
      <c r="W279" s="15"/>
    </row>
    <row r="280" spans="1:38" x14ac:dyDescent="0.25">
      <c r="A280" s="11" t="s">
        <v>4500</v>
      </c>
      <c r="B280" s="12" t="s">
        <v>7170</v>
      </c>
      <c r="C280" s="11">
        <v>4000</v>
      </c>
      <c r="D280" s="11">
        <v>8000</v>
      </c>
      <c r="E280" s="12" t="s">
        <v>10232</v>
      </c>
      <c r="F280" s="11" t="s">
        <v>5199</v>
      </c>
      <c r="G280" s="11" t="s">
        <v>5200</v>
      </c>
      <c r="H280" s="11" t="s">
        <v>1903</v>
      </c>
      <c r="I280" s="11" t="s">
        <v>5091</v>
      </c>
      <c r="J280" s="14" t="str">
        <f>VLOOKUP(Table15[[#This Row],[TechRequired]],OldTree!A:B,2,0)</f>
        <v>REM</v>
      </c>
      <c r="K280" s="22" t="s">
        <v>8941</v>
      </c>
      <c r="L280" s="14" t="s">
        <v>8648</v>
      </c>
      <c r="M280" s="14">
        <v>6</v>
      </c>
      <c r="N280" s="11" t="str">
        <f>INDEX(TreeLookup!$C$1:$DE$21,MATCH(Table15[[#This Row],[CATEGORY]],TreeLookup!$C$1:$C$21,0),MATCH(Table15[[#This Row],[YEAR]],TreeLookup!$C$1:$DE$1,0))</f>
        <v>lunarLanding</v>
      </c>
      <c r="P280" s="13" t="s">
        <v>6842</v>
      </c>
      <c r="Q280" s="21" t="s">
        <v>6155</v>
      </c>
      <c r="S280" s="11">
        <v>1969</v>
      </c>
      <c r="U280" s="11" t="s">
        <v>6807</v>
      </c>
      <c r="W280" s="15"/>
    </row>
    <row r="281" spans="1:38" x14ac:dyDescent="0.25">
      <c r="A281" s="11" t="s">
        <v>4282</v>
      </c>
      <c r="B281" s="12" t="s">
        <v>8488</v>
      </c>
      <c r="C281" s="11">
        <v>4000</v>
      </c>
      <c r="D281" s="11">
        <v>80000</v>
      </c>
      <c r="E281" s="12" t="s">
        <v>10809</v>
      </c>
      <c r="F281" s="11" t="s">
        <v>1322</v>
      </c>
      <c r="G281" s="11" t="s">
        <v>1381</v>
      </c>
      <c r="H281" s="11" t="s">
        <v>1903</v>
      </c>
      <c r="I281" s="21" t="s">
        <v>1903</v>
      </c>
      <c r="J281" s="14">
        <f>VLOOKUP(Table15[[#This Row],[TechRequired]],OldTree!A:B,2,0)</f>
        <v>3</v>
      </c>
      <c r="K281" s="22" t="s">
        <v>8948</v>
      </c>
      <c r="L281" s="14" t="s">
        <v>8646</v>
      </c>
      <c r="M281" s="14">
        <v>3</v>
      </c>
      <c r="N281" s="11" t="str">
        <f>INDEX(TreeLookup!$C$1:$DE$21,MATCH(Table15[[#This Row],[CATEGORY]],TreeLookup!$C$1:$C$21,0),MATCH(Table15[[#This Row],[YEAR]],TreeLookup!$C$1:$DE$1,0))</f>
        <v>spaceStationPrototypes</v>
      </c>
      <c r="O281" s="21"/>
      <c r="P281" s="25" t="s">
        <v>6843</v>
      </c>
      <c r="Q281" s="11"/>
      <c r="S281" s="11">
        <v>1967</v>
      </c>
      <c r="W281" s="15"/>
    </row>
    <row r="282" spans="1:38" x14ac:dyDescent="0.25">
      <c r="A282" s="11" t="s">
        <v>310</v>
      </c>
      <c r="B282" s="12" t="s">
        <v>2274</v>
      </c>
      <c r="C282" s="11">
        <v>800</v>
      </c>
      <c r="D282" s="11">
        <v>3000</v>
      </c>
      <c r="E282" s="12" t="s">
        <v>2275</v>
      </c>
      <c r="F282" s="11" t="s">
        <v>1301</v>
      </c>
      <c r="G282" s="11" t="s">
        <v>1906</v>
      </c>
      <c r="H282" s="11" t="s">
        <v>1903</v>
      </c>
      <c r="I282" s="11" t="s">
        <v>1903</v>
      </c>
      <c r="J282" s="14">
        <f>VLOOKUP(Table15[[#This Row],[TechRequired]],OldTree!A:B,2,0)</f>
        <v>3</v>
      </c>
      <c r="K282" s="22" t="s">
        <v>6013</v>
      </c>
      <c r="L282" s="14"/>
      <c r="M282" s="14">
        <v>7</v>
      </c>
      <c r="N282" s="11" t="str">
        <f>INDEX(TreeLookup!$C$1:$DE$21,MATCH(Table15[[#This Row],[CATEGORY]],TreeLookup!$C$1:$C$21,0),MATCH(Table15[[#This Row],[YEAR]],TreeLookup!$C$1:$DE$1,0))</f>
        <v>deepSpaceScience</v>
      </c>
      <c r="P282" s="13" t="s">
        <v>6843</v>
      </c>
      <c r="Q282" s="11" t="s">
        <v>6030</v>
      </c>
      <c r="S282" s="11">
        <v>1973</v>
      </c>
      <c r="W282" s="15"/>
      <c r="AH282" s="11" t="s">
        <v>11286</v>
      </c>
    </row>
    <row r="283" spans="1:38" x14ac:dyDescent="0.25">
      <c r="A283" s="11" t="s">
        <v>312</v>
      </c>
      <c r="B283" s="12" t="s">
        <v>2278</v>
      </c>
      <c r="C283" s="11">
        <v>1000</v>
      </c>
      <c r="D283" s="11">
        <v>10000</v>
      </c>
      <c r="E283" s="12" t="s">
        <v>2279</v>
      </c>
      <c r="F283" s="11" t="s">
        <v>1301</v>
      </c>
      <c r="G283" s="11" t="s">
        <v>1906</v>
      </c>
      <c r="H283" s="11" t="s">
        <v>1903</v>
      </c>
      <c r="I283" s="11" t="s">
        <v>1903</v>
      </c>
      <c r="J283" s="14">
        <f>VLOOKUP(Table15[[#This Row],[TechRequired]],OldTree!A:B,2,0)</f>
        <v>3</v>
      </c>
      <c r="K283" s="22" t="s">
        <v>8941</v>
      </c>
      <c r="L283" s="14" t="s">
        <v>6818</v>
      </c>
      <c r="N283" s="11" t="str">
        <f>INDEX(TreeLookup!$C$1:$DE$21,MATCH(Table15[[#This Row],[CATEGORY]],TreeLookup!$C$1:$C$21,0),MATCH(Table15[[#This Row],[YEAR]],TreeLookup!$C$1:$DE$1,0))</f>
        <v>advancedUncrewedLanding</v>
      </c>
      <c r="P283" s="13" t="s">
        <v>6843</v>
      </c>
      <c r="Q283" s="11" t="s">
        <v>6030</v>
      </c>
      <c r="S283" s="11">
        <v>1973</v>
      </c>
      <c r="W283" s="15"/>
    </row>
    <row r="284" spans="1:38" x14ac:dyDescent="0.25">
      <c r="A284" s="11" t="s">
        <v>311</v>
      </c>
      <c r="B284" s="12" t="s">
        <v>2276</v>
      </c>
      <c r="C284" s="11">
        <v>600</v>
      </c>
      <c r="D284" s="11">
        <v>2500</v>
      </c>
      <c r="E284" s="12" t="s">
        <v>2277</v>
      </c>
      <c r="F284" s="11" t="s">
        <v>1301</v>
      </c>
      <c r="G284" s="11" t="s">
        <v>1906</v>
      </c>
      <c r="H284" s="11" t="s">
        <v>1903</v>
      </c>
      <c r="I284" s="11" t="s">
        <v>1903</v>
      </c>
      <c r="J284" s="14">
        <f>VLOOKUP(Table15[[#This Row],[TechRequired]],OldTree!A:B,2,0)</f>
        <v>3</v>
      </c>
      <c r="K284" s="22" t="s">
        <v>6012</v>
      </c>
      <c r="L284" s="14" t="s">
        <v>8649</v>
      </c>
      <c r="N284" s="11" t="str">
        <f>INDEX(TreeLookup!$C$1:$DE$21,MATCH(Table15[[#This Row],[CATEGORY]],TreeLookup!$C$1:$C$21,0),MATCH(Table15[[#This Row],[YEAR]],TreeLookup!$C$1:$DE$1,0))</f>
        <v>materialsScienceSpaceStation</v>
      </c>
      <c r="P284" s="13" t="s">
        <v>6843</v>
      </c>
      <c r="Q284" s="11" t="s">
        <v>6030</v>
      </c>
      <c r="S284" s="11">
        <v>1973</v>
      </c>
      <c r="W284" s="15"/>
      <c r="AL284" s="11" t="s">
        <v>11286</v>
      </c>
    </row>
    <row r="285" spans="1:38" x14ac:dyDescent="0.25">
      <c r="A285" s="11" t="s">
        <v>116</v>
      </c>
      <c r="B285" s="12" t="s">
        <v>2280</v>
      </c>
      <c r="C285" s="11">
        <v>1000</v>
      </c>
      <c r="D285" s="11">
        <v>1000</v>
      </c>
      <c r="E285" s="12" t="s">
        <v>2281</v>
      </c>
      <c r="F285" s="11" t="s">
        <v>1284</v>
      </c>
      <c r="G285" s="11" t="s">
        <v>1906</v>
      </c>
      <c r="H285" s="11" t="s">
        <v>1903</v>
      </c>
      <c r="I285" s="11" t="s">
        <v>1903</v>
      </c>
      <c r="J285" s="14">
        <f>VLOOKUP(Table15[[#This Row],[TechRequired]],OldTree!A:B,2,0)</f>
        <v>4</v>
      </c>
      <c r="K285" s="22" t="s">
        <v>8953</v>
      </c>
      <c r="L285" s="14" t="s">
        <v>8883</v>
      </c>
      <c r="N285" s="11" t="str">
        <f>INDEX(TreeLookup!$C$1:$DE$21,MATCH(Table15[[#This Row],[CATEGORY]],TreeLookup!$C$1:$C$21,0),MATCH(Table15[[#This Row],[YEAR]],TreeLookup!$C$1:$DE$1,0))</f>
        <v>solids1972</v>
      </c>
      <c r="P285" s="13" t="s">
        <v>6843</v>
      </c>
      <c r="Q285" s="11" t="s">
        <v>6030</v>
      </c>
      <c r="S285" s="11">
        <v>1973</v>
      </c>
      <c r="W285" s="15"/>
      <c r="AE285" s="11" t="s">
        <v>11286</v>
      </c>
    </row>
    <row r="286" spans="1:38" x14ac:dyDescent="0.25">
      <c r="A286" s="11" t="s">
        <v>99</v>
      </c>
      <c r="B286" s="12" t="s">
        <v>5130</v>
      </c>
      <c r="C286" s="11">
        <v>100</v>
      </c>
      <c r="D286" s="11">
        <v>2000</v>
      </c>
      <c r="E286" s="12" t="s">
        <v>5131</v>
      </c>
      <c r="F286" s="11" t="s">
        <v>1282</v>
      </c>
      <c r="G286" s="11" t="s">
        <v>1414</v>
      </c>
      <c r="H286" s="11" t="s">
        <v>1903</v>
      </c>
      <c r="I286" s="11" t="s">
        <v>1903</v>
      </c>
      <c r="J286" s="14">
        <f>VLOOKUP(Table15[[#This Row],[TechRequired]],OldTree!A:B,2,0)</f>
        <v>4</v>
      </c>
      <c r="K286" s="22" t="s">
        <v>8950</v>
      </c>
      <c r="L286" s="14" t="s">
        <v>6819</v>
      </c>
      <c r="M286" s="14">
        <v>5</v>
      </c>
      <c r="N286" s="11" t="str">
        <f>INDEX(TreeLookup!$C$1:$DE$21,MATCH(Table15[[#This Row],[CATEGORY]],TreeLookup!$C$1:$C$21,0),MATCH(Table15[[#This Row],[YEAR]],TreeLookup!$C$1:$DE$1,0))</f>
        <v>earlyPower</v>
      </c>
      <c r="P286" s="13" t="s">
        <v>6843</v>
      </c>
      <c r="Q286" s="11"/>
      <c r="S286" s="11">
        <v>1961</v>
      </c>
      <c r="W286" s="15"/>
    </row>
    <row r="287" spans="1:38" x14ac:dyDescent="0.25">
      <c r="A287" s="11" t="s">
        <v>597</v>
      </c>
      <c r="B287" s="12" t="s">
        <v>2381</v>
      </c>
      <c r="C287" s="11">
        <v>20</v>
      </c>
      <c r="D287" s="11">
        <v>400</v>
      </c>
      <c r="E287" s="12" t="s">
        <v>2382</v>
      </c>
      <c r="F287" s="11" t="s">
        <v>1323</v>
      </c>
      <c r="G287" s="11" t="s">
        <v>1909</v>
      </c>
      <c r="H287" s="11" t="s">
        <v>1903</v>
      </c>
      <c r="I287" s="11" t="s">
        <v>1903</v>
      </c>
      <c r="J287" s="14">
        <f>VLOOKUP(Table15[[#This Row],[TechRequired]],OldTree!A:B,2,0)</f>
        <v>3</v>
      </c>
      <c r="K287" s="22" t="s">
        <v>6012</v>
      </c>
      <c r="L287" s="14" t="s">
        <v>8671</v>
      </c>
      <c r="N287" s="11" t="str">
        <f>INDEX(TreeLookup!$C$1:$DE$21,MATCH(Table15[[#This Row],[CATEGORY]],TreeLookup!$C$1:$C$21,0),MATCH(Table15[[#This Row],[YEAR]],TreeLookup!$C$1:$DE$1,0))</f>
        <v>materialsScienceSpaceStation</v>
      </c>
      <c r="P287" s="13" t="s">
        <v>6843</v>
      </c>
      <c r="Q287" s="11" t="s">
        <v>6030</v>
      </c>
      <c r="S287" s="11">
        <v>1973</v>
      </c>
      <c r="W287" s="15"/>
    </row>
    <row r="288" spans="1:38" x14ac:dyDescent="0.25">
      <c r="A288" s="11" t="s">
        <v>318</v>
      </c>
      <c r="B288" s="12" t="s">
        <v>3409</v>
      </c>
      <c r="C288" s="11">
        <v>50</v>
      </c>
      <c r="D288" s="11">
        <v>8000</v>
      </c>
      <c r="E288" s="12" t="s">
        <v>3410</v>
      </c>
      <c r="F288" s="11" t="s">
        <v>1301</v>
      </c>
      <c r="G288" s="11" t="s">
        <v>5637</v>
      </c>
      <c r="H288" s="11" t="s">
        <v>1903</v>
      </c>
      <c r="I288" s="11" t="s">
        <v>1903</v>
      </c>
      <c r="J288" s="14">
        <f>VLOOKUP(Table15[[#This Row],[TechRequired]],OldTree!A:B,2,0)</f>
        <v>3</v>
      </c>
      <c r="K288" s="22" t="s">
        <v>8950</v>
      </c>
      <c r="L288" s="14" t="s">
        <v>6819</v>
      </c>
      <c r="N288" s="11" t="str">
        <f>INDEX(TreeLookup!$C$1:$DE$21,MATCH(Table15[[#This Row],[CATEGORY]],TreeLookup!$C$1:$C$21,0),MATCH(Table15[[#This Row],[YEAR]],TreeLookup!$C$1:$DE$1,0))</f>
        <v>earlyPower</v>
      </c>
      <c r="P288" s="13" t="s">
        <v>6843</v>
      </c>
      <c r="Q288" s="21" t="s">
        <v>9021</v>
      </c>
      <c r="S288" s="11">
        <v>1961</v>
      </c>
      <c r="U288" s="21" t="s">
        <v>9021</v>
      </c>
      <c r="W288" s="15"/>
    </row>
    <row r="289" spans="1:39" x14ac:dyDescent="0.25">
      <c r="A289" s="11" t="s">
        <v>4199</v>
      </c>
      <c r="B289" s="12" t="s">
        <v>7052</v>
      </c>
      <c r="C289" s="11">
        <v>200</v>
      </c>
      <c r="D289" s="11">
        <v>4000</v>
      </c>
      <c r="E289" s="12" t="s">
        <v>10098</v>
      </c>
      <c r="F289" s="11" t="s">
        <v>1284</v>
      </c>
      <c r="G289" s="11" t="s">
        <v>1381</v>
      </c>
      <c r="H289" s="11" t="s">
        <v>1903</v>
      </c>
      <c r="I289" s="21" t="s">
        <v>1903</v>
      </c>
      <c r="J289" s="14">
        <f>VLOOKUP(Table15[[#This Row],[TechRequired]],OldTree!A:B,2,0)</f>
        <v>4</v>
      </c>
      <c r="K289" s="22" t="s">
        <v>8944</v>
      </c>
      <c r="L289" s="14" t="s">
        <v>6811</v>
      </c>
      <c r="N289" s="11" t="str">
        <f>INDEX(TreeLookup!$C$1:$DE$21,MATCH(Table15[[#This Row],[CATEGORY]],TreeLookup!$C$1:$C$21,0),MATCH(Table15[[#This Row],[YEAR]],TreeLookup!$C$1:$DE$1,0))</f>
        <v>improvedAvionics</v>
      </c>
      <c r="P289" s="25" t="s">
        <v>6843</v>
      </c>
      <c r="Q289" s="11" t="s">
        <v>6563</v>
      </c>
      <c r="S289" s="11">
        <v>1962</v>
      </c>
      <c r="W289" s="15"/>
      <c r="Z289" s="11" t="s">
        <v>11286</v>
      </c>
    </row>
    <row r="290" spans="1:39" x14ac:dyDescent="0.25">
      <c r="A290" s="11" t="s">
        <v>6069</v>
      </c>
      <c r="B290" s="12" t="s">
        <v>6069</v>
      </c>
      <c r="G290" s="11" t="s">
        <v>6059</v>
      </c>
      <c r="H290" s="11" t="s">
        <v>1903</v>
      </c>
      <c r="J290" s="16" t="e">
        <f>VLOOKUP(Table15[[#This Row],[TechRequired]],OldTree!A:B,2,0)</f>
        <v>#N/A</v>
      </c>
      <c r="K290" s="22" t="s">
        <v>8945</v>
      </c>
      <c r="L290" s="16"/>
      <c r="N290" s="11" t="str">
        <f>INDEX(TreeLookup!$C$1:$DE$21,MATCH(Table15[[#This Row],[CATEGORY]],TreeLookup!$C$1:$C$21,0),MATCH(Table15[[#This Row],[YEAR]],TreeLookup!$C$1:$DE$1,0))</f>
        <v>orbitalRocketry1956</v>
      </c>
      <c r="Q290" s="11" t="s">
        <v>6075</v>
      </c>
      <c r="R290" s="11" t="s">
        <v>6067</v>
      </c>
      <c r="S290" s="11">
        <v>1956</v>
      </c>
    </row>
    <row r="291" spans="1:39" x14ac:dyDescent="0.25">
      <c r="A291" s="11" t="s">
        <v>321</v>
      </c>
      <c r="B291" s="12" t="s">
        <v>3499</v>
      </c>
      <c r="C291" s="11">
        <v>170</v>
      </c>
      <c r="D291" s="11">
        <v>3400</v>
      </c>
      <c r="E291" s="12" t="s">
        <v>3500</v>
      </c>
      <c r="F291" s="11" t="s">
        <v>1302</v>
      </c>
      <c r="G291" s="21" t="s">
        <v>11292</v>
      </c>
      <c r="H291" s="11" t="s">
        <v>1903</v>
      </c>
      <c r="I291" s="11" t="s">
        <v>1903</v>
      </c>
      <c r="J291" s="14">
        <f>VLOOKUP(Table15[[#This Row],[TechRequired]],OldTree!A:B,2,0)</f>
        <v>2</v>
      </c>
      <c r="K291" s="22" t="s">
        <v>8953</v>
      </c>
      <c r="L291" s="14" t="s">
        <v>8882</v>
      </c>
      <c r="N291" s="11" t="str">
        <f>INDEX(TreeLookup!$C$1:$DE$21,MATCH(Table15[[#This Row],[CATEGORY]],TreeLookup!$C$1:$C$21,0),MATCH(Table15[[#This Row],[YEAR]],TreeLookup!$C$1:$DE$1,0))</f>
        <v>solids1958</v>
      </c>
      <c r="P291" s="13" t="s">
        <v>6843</v>
      </c>
      <c r="Q291" s="11" t="s">
        <v>3499</v>
      </c>
      <c r="R291" s="21" t="s">
        <v>3499</v>
      </c>
      <c r="S291" s="11">
        <v>1958</v>
      </c>
      <c r="W291" s="15"/>
      <c r="Y291" s="21" t="s">
        <v>11109</v>
      </c>
      <c r="AE291" s="11" t="s">
        <v>11286</v>
      </c>
    </row>
    <row r="292" spans="1:39" x14ac:dyDescent="0.25">
      <c r="A292" s="21" t="s">
        <v>9573</v>
      </c>
      <c r="B292" s="24" t="s">
        <v>9574</v>
      </c>
      <c r="C292" s="11">
        <v>4000</v>
      </c>
      <c r="D292" s="11">
        <v>10400</v>
      </c>
      <c r="E292" s="24" t="s">
        <v>9575</v>
      </c>
      <c r="G292" s="21" t="s">
        <v>5218</v>
      </c>
      <c r="H292" s="21" t="s">
        <v>1903</v>
      </c>
      <c r="I292" s="21" t="s">
        <v>5091</v>
      </c>
      <c r="J292" s="16" t="e">
        <f>VLOOKUP(Table15[[#This Row],[TechRequired]],OldTree!A:B,2,0)</f>
        <v>#N/A</v>
      </c>
      <c r="K292" s="22" t="s">
        <v>8941</v>
      </c>
      <c r="L292" s="16"/>
      <c r="N292" s="17" t="str">
        <f>INDEX(TreeLookup!$C$1:$DE$21,MATCH(Table15[[#This Row],[CATEGORY]],TreeLookup!$C$1:$C$21,0),MATCH(Table15[[#This Row],[YEAR]],TreeLookup!$C$1:$DE$1,0))</f>
        <v>SIAD</v>
      </c>
      <c r="P292" s="25" t="s">
        <v>6842</v>
      </c>
      <c r="Q292" s="24" t="s">
        <v>6564</v>
      </c>
      <c r="R292" s="21" t="s">
        <v>6076</v>
      </c>
      <c r="S292" s="11">
        <v>2022</v>
      </c>
      <c r="AC292" s="11" t="s">
        <v>11286</v>
      </c>
    </row>
    <row r="293" spans="1:39" x14ac:dyDescent="0.25">
      <c r="A293" s="11" t="s">
        <v>1490</v>
      </c>
      <c r="B293" s="12" t="s">
        <v>7692</v>
      </c>
      <c r="C293" s="11">
        <v>4000</v>
      </c>
      <c r="D293" s="11">
        <v>10400</v>
      </c>
      <c r="E293" s="12" t="s">
        <v>9927</v>
      </c>
      <c r="F293" s="11" t="s">
        <v>1362</v>
      </c>
      <c r="G293" s="11" t="s">
        <v>5218</v>
      </c>
      <c r="H293" s="11" t="s">
        <v>1903</v>
      </c>
      <c r="I293" s="11" t="s">
        <v>5091</v>
      </c>
      <c r="J293" s="14">
        <f>VLOOKUP(Table15[[#This Row],[TechRequired]],OldTree!A:B,2,0)</f>
        <v>4</v>
      </c>
      <c r="K293" s="22" t="s">
        <v>8941</v>
      </c>
      <c r="L293" s="14" t="s">
        <v>8648</v>
      </c>
      <c r="M293" s="14">
        <v>11</v>
      </c>
      <c r="N293" s="11" t="str">
        <f>INDEX(TreeLookup!$C$1:$DE$21,MATCH(Table15[[#This Row],[CATEGORY]],TreeLookup!$C$1:$C$21,0),MATCH(Table15[[#This Row],[YEAR]],TreeLookup!$C$1:$DE$1,0))</f>
        <v>SIAD</v>
      </c>
      <c r="P293" s="13" t="s">
        <v>6842</v>
      </c>
      <c r="Q293" s="11" t="s">
        <v>6564</v>
      </c>
      <c r="R293" s="21" t="s">
        <v>6376</v>
      </c>
      <c r="S293" s="11">
        <v>2022</v>
      </c>
      <c r="W293" s="15"/>
      <c r="AD293" s="21" t="s">
        <v>11286</v>
      </c>
      <c r="AM293" s="21" t="s">
        <v>11286</v>
      </c>
    </row>
    <row r="294" spans="1:39" x14ac:dyDescent="0.25">
      <c r="A294" s="11" t="s">
        <v>869</v>
      </c>
      <c r="B294" s="12" t="s">
        <v>3508</v>
      </c>
      <c r="C294" s="11">
        <v>200</v>
      </c>
      <c r="D294" s="11">
        <v>4000</v>
      </c>
      <c r="E294" s="12" t="s">
        <v>3509</v>
      </c>
      <c r="F294" s="11" t="s">
        <v>1349</v>
      </c>
      <c r="G294" s="21" t="s">
        <v>11292</v>
      </c>
      <c r="H294" s="11" t="s">
        <v>1903</v>
      </c>
      <c r="I294" s="11" t="s">
        <v>1903</v>
      </c>
      <c r="J294" s="14">
        <f>VLOOKUP(Table15[[#This Row],[TechRequired]],OldTree!A:B,2,0)</f>
        <v>3</v>
      </c>
      <c r="K294" s="22" t="s">
        <v>8953</v>
      </c>
      <c r="L294" s="14" t="s">
        <v>8882</v>
      </c>
      <c r="N294" s="11" t="str">
        <f>INDEX(TreeLookup!$C$1:$DE$21,MATCH(Table15[[#This Row],[CATEGORY]],TreeLookup!$C$1:$C$21,0),MATCH(Table15[[#This Row],[YEAR]],TreeLookup!$C$1:$DE$1,0))</f>
        <v>solids1964</v>
      </c>
      <c r="P294" s="13" t="s">
        <v>6843</v>
      </c>
      <c r="Q294" s="11" t="s">
        <v>3508</v>
      </c>
      <c r="R294" s="21" t="s">
        <v>9708</v>
      </c>
      <c r="S294" s="11">
        <v>1964</v>
      </c>
      <c r="W294" s="15"/>
      <c r="AE294" s="11" t="s">
        <v>11286</v>
      </c>
    </row>
    <row r="295" spans="1:39" x14ac:dyDescent="0.25">
      <c r="A295" s="11" t="s">
        <v>5780</v>
      </c>
      <c r="B295" s="12" t="s">
        <v>7851</v>
      </c>
      <c r="C295" s="11">
        <v>8000</v>
      </c>
      <c r="D295" s="11">
        <v>24000</v>
      </c>
      <c r="E295" s="12" t="s">
        <v>1926</v>
      </c>
      <c r="F295" s="11" t="s">
        <v>5224</v>
      </c>
      <c r="G295" s="21" t="s">
        <v>11292</v>
      </c>
      <c r="H295" s="11" t="s">
        <v>5091</v>
      </c>
      <c r="I295" s="11" t="s">
        <v>5091</v>
      </c>
      <c r="J295" s="14">
        <f>VLOOKUP(Table15[[#This Row],[TechRequired]],OldTree!A:B,2,0)</f>
        <v>7</v>
      </c>
      <c r="K295" s="14"/>
      <c r="L295" s="14"/>
      <c r="N295" s="11" t="e">
        <f>INDEX(TreeLookup!$C$1:$DE$21,MATCH(Table15[[#This Row],[CATEGORY]],TreeLookup!$C$1:$C$21,0),MATCH(Table15[[#This Row],[YEAR]],TreeLookup!$C$1:$DE$1,0))</f>
        <v>#N/A</v>
      </c>
      <c r="O295" s="11" t="s">
        <v>1903</v>
      </c>
      <c r="Q295" s="11"/>
    </row>
    <row r="296" spans="1:39" x14ac:dyDescent="0.25">
      <c r="A296" s="11" t="s">
        <v>1248</v>
      </c>
      <c r="B296" s="12" t="s">
        <v>4160</v>
      </c>
      <c r="C296" s="11">
        <v>3980</v>
      </c>
      <c r="D296" s="11">
        <v>79600</v>
      </c>
      <c r="E296" s="12" t="s">
        <v>4161</v>
      </c>
      <c r="F296" s="11" t="s">
        <v>1374</v>
      </c>
      <c r="G296" s="11" t="s">
        <v>1381</v>
      </c>
      <c r="H296" s="11" t="s">
        <v>1903</v>
      </c>
      <c r="I296" s="11" t="s">
        <v>1903</v>
      </c>
      <c r="J296" s="14">
        <f>VLOOKUP(Table15[[#This Row],[TechRequired]],OldTree!A:B,2,0)</f>
        <v>3</v>
      </c>
      <c r="K296" s="22" t="s">
        <v>6014</v>
      </c>
      <c r="L296" s="14" t="s">
        <v>8658</v>
      </c>
      <c r="M296" s="14">
        <v>8</v>
      </c>
      <c r="N296" s="11" t="str">
        <f>INDEX(TreeLookup!$C$1:$DE$21,MATCH(Table15[[#This Row],[CATEGORY]],TreeLookup!$C$1:$C$21,0),MATCH(Table15[[#This Row],[YEAR]],TreeLookup!$C$1:$DE$1,0))</f>
        <v>refinedTurbofans</v>
      </c>
      <c r="P296" s="13" t="s">
        <v>6843</v>
      </c>
      <c r="Q296" s="12" t="s">
        <v>6498</v>
      </c>
      <c r="S296" s="11">
        <v>1986</v>
      </c>
      <c r="W296" s="15"/>
      <c r="AF296" s="11" t="s">
        <v>11286</v>
      </c>
    </row>
    <row r="297" spans="1:39" x14ac:dyDescent="0.25">
      <c r="A297" s="11" t="s">
        <v>1251</v>
      </c>
      <c r="B297" s="12" t="s">
        <v>4164</v>
      </c>
      <c r="C297" s="11">
        <v>3500</v>
      </c>
      <c r="D297" s="11">
        <v>70000</v>
      </c>
      <c r="E297" s="12" t="s">
        <v>4165</v>
      </c>
      <c r="F297" s="11" t="s">
        <v>1374</v>
      </c>
      <c r="G297" s="11" t="s">
        <v>1381</v>
      </c>
      <c r="H297" s="11" t="s">
        <v>1903</v>
      </c>
      <c r="I297" s="11" t="s">
        <v>1903</v>
      </c>
      <c r="J297" s="14">
        <f>VLOOKUP(Table15[[#This Row],[TechRequired]],OldTree!A:B,2,0)</f>
        <v>3</v>
      </c>
      <c r="K297" s="22" t="s">
        <v>6014</v>
      </c>
      <c r="L297" s="14" t="s">
        <v>8658</v>
      </c>
      <c r="M297" s="14">
        <v>8</v>
      </c>
      <c r="N297" s="11" t="str">
        <f>INDEX(TreeLookup!$C$1:$DE$21,MATCH(Table15[[#This Row],[CATEGORY]],TreeLookup!$C$1:$C$21,0),MATCH(Table15[[#This Row],[YEAR]],TreeLookup!$C$1:$DE$1,0))</f>
        <v>refinedTurbofans</v>
      </c>
      <c r="P297" s="13" t="s">
        <v>6843</v>
      </c>
      <c r="Q297" s="12" t="s">
        <v>6498</v>
      </c>
      <c r="S297" s="11">
        <v>1986</v>
      </c>
      <c r="W297" s="15"/>
      <c r="AF297" s="11" t="s">
        <v>11286</v>
      </c>
    </row>
    <row r="298" spans="1:39" x14ac:dyDescent="0.25">
      <c r="A298" s="11" t="s">
        <v>1250</v>
      </c>
      <c r="B298" s="12" t="s">
        <v>4158</v>
      </c>
      <c r="C298" s="11">
        <v>180</v>
      </c>
      <c r="D298" s="11">
        <v>3600</v>
      </c>
      <c r="E298" s="12" t="s">
        <v>4159</v>
      </c>
      <c r="F298" s="11" t="s">
        <v>1374</v>
      </c>
      <c r="G298" s="11" t="s">
        <v>1381</v>
      </c>
      <c r="H298" s="11" t="s">
        <v>1903</v>
      </c>
      <c r="I298" s="11" t="s">
        <v>1903</v>
      </c>
      <c r="J298" s="14">
        <f>VLOOKUP(Table15[[#This Row],[TechRequired]],OldTree!A:B,2,0)</f>
        <v>3</v>
      </c>
      <c r="K298" s="22" t="s">
        <v>6014</v>
      </c>
      <c r="L298" s="14" t="s">
        <v>8659</v>
      </c>
      <c r="M298" s="14">
        <v>8</v>
      </c>
      <c r="N298" s="11" t="str">
        <f>INDEX(TreeLookup!$C$1:$DE$21,MATCH(Table15[[#This Row],[CATEGORY]],TreeLookup!$C$1:$C$21,0),MATCH(Table15[[#This Row],[YEAR]],TreeLookup!$C$1:$DE$1,0))</f>
        <v>refinedTurbofans</v>
      </c>
      <c r="P298" s="13" t="s">
        <v>6843</v>
      </c>
      <c r="Q298" s="12" t="s">
        <v>6498</v>
      </c>
      <c r="S298" s="11">
        <v>1986</v>
      </c>
      <c r="W298" s="15"/>
    </row>
    <row r="299" spans="1:39" x14ac:dyDescent="0.25">
      <c r="A299" s="11" t="s">
        <v>1252</v>
      </c>
      <c r="B299" s="12" t="s">
        <v>4166</v>
      </c>
      <c r="C299" s="11">
        <v>120</v>
      </c>
      <c r="D299" s="11">
        <v>2400</v>
      </c>
      <c r="E299" s="12" t="s">
        <v>4167</v>
      </c>
      <c r="F299" s="11" t="s">
        <v>1374</v>
      </c>
      <c r="G299" s="11" t="s">
        <v>1381</v>
      </c>
      <c r="H299" s="11" t="s">
        <v>1903</v>
      </c>
      <c r="I299" s="11" t="s">
        <v>1903</v>
      </c>
      <c r="J299" s="14">
        <f>VLOOKUP(Table15[[#This Row],[TechRequired]],OldTree!A:B,2,0)</f>
        <v>3</v>
      </c>
      <c r="K299" s="22" t="s">
        <v>6014</v>
      </c>
      <c r="L299" s="14" t="s">
        <v>8659</v>
      </c>
      <c r="M299" s="14">
        <v>8</v>
      </c>
      <c r="N299" s="11" t="str">
        <f>INDEX(TreeLookup!$C$1:$DE$21,MATCH(Table15[[#This Row],[CATEGORY]],TreeLookup!$C$1:$C$21,0),MATCH(Table15[[#This Row],[YEAR]],TreeLookup!$C$1:$DE$1,0))</f>
        <v>refinedTurbofans</v>
      </c>
      <c r="P299" s="13" t="s">
        <v>6843</v>
      </c>
      <c r="Q299" s="12" t="s">
        <v>6498</v>
      </c>
      <c r="S299" s="11">
        <v>1986</v>
      </c>
      <c r="W299" s="15"/>
    </row>
    <row r="300" spans="1:39" x14ac:dyDescent="0.25">
      <c r="A300" s="11" t="s">
        <v>1253</v>
      </c>
      <c r="B300" s="12" t="s">
        <v>4168</v>
      </c>
      <c r="C300" s="11">
        <v>120</v>
      </c>
      <c r="D300" s="11">
        <v>2400</v>
      </c>
      <c r="E300" s="12" t="s">
        <v>4167</v>
      </c>
      <c r="F300" s="11" t="s">
        <v>1374</v>
      </c>
      <c r="G300" s="11" t="s">
        <v>1381</v>
      </c>
      <c r="H300" s="11" t="s">
        <v>1903</v>
      </c>
      <c r="I300" s="11" t="s">
        <v>1903</v>
      </c>
      <c r="J300" s="14">
        <f>VLOOKUP(Table15[[#This Row],[TechRequired]],OldTree!A:B,2,0)</f>
        <v>3</v>
      </c>
      <c r="K300" s="22" t="s">
        <v>6014</v>
      </c>
      <c r="L300" s="14" t="s">
        <v>8659</v>
      </c>
      <c r="M300" s="14">
        <v>8</v>
      </c>
      <c r="N300" s="11" t="str">
        <f>INDEX(TreeLookup!$C$1:$DE$21,MATCH(Table15[[#This Row],[CATEGORY]],TreeLookup!$C$1:$C$21,0),MATCH(Table15[[#This Row],[YEAR]],TreeLookup!$C$1:$DE$1,0))</f>
        <v>refinedTurbofans</v>
      </c>
      <c r="P300" s="13" t="s">
        <v>6843</v>
      </c>
      <c r="Q300" s="12" t="s">
        <v>6498</v>
      </c>
      <c r="S300" s="11">
        <v>1986</v>
      </c>
      <c r="W300" s="15"/>
    </row>
    <row r="301" spans="1:39" x14ac:dyDescent="0.25">
      <c r="A301" s="11" t="s">
        <v>1249</v>
      </c>
      <c r="B301" s="12" t="s">
        <v>4145</v>
      </c>
      <c r="C301" s="11">
        <v>200</v>
      </c>
      <c r="D301" s="11">
        <v>4000</v>
      </c>
      <c r="E301" s="12" t="s">
        <v>4146</v>
      </c>
      <c r="F301" s="11" t="s">
        <v>1374</v>
      </c>
      <c r="G301" s="11" t="s">
        <v>1381</v>
      </c>
      <c r="H301" s="11" t="s">
        <v>1903</v>
      </c>
      <c r="I301" s="11" t="s">
        <v>1903</v>
      </c>
      <c r="J301" s="14">
        <f>VLOOKUP(Table15[[#This Row],[TechRequired]],OldTree!A:B,2,0)</f>
        <v>3</v>
      </c>
      <c r="K301" s="22" t="s">
        <v>6014</v>
      </c>
      <c r="L301" s="14" t="s">
        <v>8660</v>
      </c>
      <c r="M301" s="14">
        <v>8</v>
      </c>
      <c r="N301" s="11" t="str">
        <f>INDEX(TreeLookup!$C$1:$DE$21,MATCH(Table15[[#This Row],[CATEGORY]],TreeLookup!$C$1:$C$21,0),MATCH(Table15[[#This Row],[YEAR]],TreeLookup!$C$1:$DE$1,0))</f>
        <v>refinedTurbofans</v>
      </c>
      <c r="P301" s="13" t="s">
        <v>6843</v>
      </c>
      <c r="Q301" s="12" t="s">
        <v>6498</v>
      </c>
      <c r="S301" s="11">
        <v>1986</v>
      </c>
      <c r="W301" s="15"/>
    </row>
    <row r="302" spans="1:39" x14ac:dyDescent="0.25">
      <c r="A302" s="11" t="s">
        <v>1693</v>
      </c>
      <c r="B302" s="12" t="s">
        <v>7915</v>
      </c>
      <c r="C302" s="11">
        <v>12000</v>
      </c>
      <c r="D302" s="11">
        <v>20000</v>
      </c>
      <c r="E302" s="12" t="s">
        <v>10320</v>
      </c>
      <c r="F302" s="11" t="s">
        <v>5224</v>
      </c>
      <c r="G302" s="11" t="s">
        <v>1698</v>
      </c>
      <c r="H302" s="11" t="s">
        <v>1903</v>
      </c>
      <c r="I302" s="11" t="s">
        <v>5091</v>
      </c>
      <c r="J302" s="14">
        <f>VLOOKUP(Table15[[#This Row],[TechRequired]],OldTree!A:B,2,0)</f>
        <v>7</v>
      </c>
      <c r="K302" s="22" t="s">
        <v>6013</v>
      </c>
      <c r="L302" s="14"/>
      <c r="M302" s="14">
        <v>8</v>
      </c>
      <c r="N302" s="11" t="str">
        <f>INDEX(TreeLookup!$C$1:$DE$21,MATCH(Table15[[#This Row],[CATEGORY]],TreeLookup!$C$1:$C$21,0),MATCH(Table15[[#This Row],[YEAR]],TreeLookup!$C$1:$DE$1,0))</f>
        <v>scienceExploration</v>
      </c>
      <c r="P302" s="13" t="s">
        <v>6842</v>
      </c>
      <c r="Q302" s="11"/>
      <c r="S302" s="11">
        <v>1981</v>
      </c>
      <c r="W302" s="15"/>
    </row>
    <row r="303" spans="1:39" x14ac:dyDescent="0.25">
      <c r="A303" s="11" t="s">
        <v>2928</v>
      </c>
      <c r="B303" s="12" t="s">
        <v>7542</v>
      </c>
      <c r="C303" s="11">
        <v>750</v>
      </c>
      <c r="D303" s="11">
        <v>2800</v>
      </c>
      <c r="E303" s="12" t="s">
        <v>10656</v>
      </c>
      <c r="F303" s="11" t="s">
        <v>1287</v>
      </c>
      <c r="G303" s="11" t="s">
        <v>5466</v>
      </c>
      <c r="H303" s="11" t="s">
        <v>1903</v>
      </c>
      <c r="I303" s="11" t="s">
        <v>5091</v>
      </c>
      <c r="J303" s="14">
        <f>VLOOKUP(Table15[[#This Row],[TechRequired]],OldTree!A:B,2,0)</f>
        <v>3</v>
      </c>
      <c r="K303" s="22" t="s">
        <v>6012</v>
      </c>
      <c r="L303" s="14" t="s">
        <v>8868</v>
      </c>
      <c r="N303" s="11" t="str">
        <f>INDEX(TreeLookup!$C$1:$DE$21,MATCH(Table15[[#This Row],[CATEGORY]],TreeLookup!$C$1:$C$21,0),MATCH(Table15[[#This Row],[YEAR]],TreeLookup!$C$1:$DE$1,0))</f>
        <v>materialsScienceCommercial</v>
      </c>
      <c r="P303" s="13" t="s">
        <v>6842</v>
      </c>
      <c r="Q303" s="11" t="s">
        <v>6121</v>
      </c>
      <c r="S303" s="11">
        <v>2013</v>
      </c>
      <c r="W303" s="15"/>
    </row>
    <row r="304" spans="1:39" x14ac:dyDescent="0.25">
      <c r="A304" s="11" t="s">
        <v>2929</v>
      </c>
      <c r="B304" s="12" t="s">
        <v>7543</v>
      </c>
      <c r="C304" s="11">
        <v>20850</v>
      </c>
      <c r="D304" s="11">
        <v>64000</v>
      </c>
      <c r="E304" s="12" t="s">
        <v>10655</v>
      </c>
      <c r="F304" s="11" t="s">
        <v>1377</v>
      </c>
      <c r="G304" s="11" t="s">
        <v>5466</v>
      </c>
      <c r="H304" s="11" t="s">
        <v>1903</v>
      </c>
      <c r="I304" s="11" t="s">
        <v>5091</v>
      </c>
      <c r="J304" s="14">
        <f>VLOOKUP(Table15[[#This Row],[TechRequired]],OldTree!A:B,2,0)</f>
        <v>6</v>
      </c>
      <c r="K304" s="22" t="s">
        <v>8954</v>
      </c>
      <c r="L304" s="14" t="s">
        <v>8884</v>
      </c>
      <c r="M304" s="14">
        <v>10</v>
      </c>
      <c r="N304" s="11" t="str">
        <f>INDEX(TreeLookup!$C$1:$DE$21,MATCH(Table15[[#This Row],[CATEGORY]],TreeLookup!$C$1:$C$21,0),MATCH(Table15[[#This Row],[YEAR]],TreeLookup!$C$1:$DE$1,0))</f>
        <v>stagedCombustion2009</v>
      </c>
      <c r="P304" s="13" t="s">
        <v>6842</v>
      </c>
      <c r="Q304" s="11" t="s">
        <v>6121</v>
      </c>
      <c r="S304" s="11">
        <v>2013</v>
      </c>
      <c r="W304" s="15"/>
    </row>
    <row r="305" spans="1:38" x14ac:dyDescent="0.25">
      <c r="A305" s="11" t="s">
        <v>2930</v>
      </c>
      <c r="B305" s="12" t="s">
        <v>7544</v>
      </c>
      <c r="C305" s="11">
        <v>750</v>
      </c>
      <c r="D305" s="11">
        <v>2800</v>
      </c>
      <c r="E305" s="12" t="s">
        <v>10657</v>
      </c>
      <c r="F305" s="11" t="s">
        <v>1287</v>
      </c>
      <c r="G305" s="11" t="s">
        <v>5466</v>
      </c>
      <c r="H305" s="11" t="s">
        <v>1903</v>
      </c>
      <c r="I305" s="11" t="s">
        <v>5091</v>
      </c>
      <c r="J305" s="14">
        <f>VLOOKUP(Table15[[#This Row],[TechRequired]],OldTree!A:B,2,0)</f>
        <v>3</v>
      </c>
      <c r="K305" s="22" t="s">
        <v>6012</v>
      </c>
      <c r="L305" s="14" t="s">
        <v>8869</v>
      </c>
      <c r="M305" s="14">
        <v>10</v>
      </c>
      <c r="N305" s="11" t="str">
        <f>INDEX(TreeLookup!$C$1:$DE$21,MATCH(Table15[[#This Row],[CATEGORY]],TreeLookup!$C$1:$C$21,0),MATCH(Table15[[#This Row],[YEAR]],TreeLookup!$C$1:$DE$1,0))</f>
        <v>materialsScienceCommercial</v>
      </c>
      <c r="P305" s="13" t="s">
        <v>6842</v>
      </c>
      <c r="Q305" s="11" t="s">
        <v>6121</v>
      </c>
      <c r="S305" s="11">
        <v>2013</v>
      </c>
      <c r="W305" s="15"/>
    </row>
    <row r="306" spans="1:38" x14ac:dyDescent="0.25">
      <c r="A306" s="11" t="s">
        <v>2931</v>
      </c>
      <c r="B306" s="12" t="s">
        <v>7545</v>
      </c>
      <c r="C306" s="11">
        <v>900</v>
      </c>
      <c r="D306" s="11">
        <v>2800</v>
      </c>
      <c r="E306" s="12" t="s">
        <v>10659</v>
      </c>
      <c r="F306" s="11" t="s">
        <v>1287</v>
      </c>
      <c r="G306" s="11" t="s">
        <v>5466</v>
      </c>
      <c r="H306" s="11" t="s">
        <v>1903</v>
      </c>
      <c r="I306" s="11" t="s">
        <v>5091</v>
      </c>
      <c r="J306" s="14">
        <f>VLOOKUP(Table15[[#This Row],[TechRequired]],OldTree!A:B,2,0)</f>
        <v>3</v>
      </c>
      <c r="K306" s="22" t="s">
        <v>6012</v>
      </c>
      <c r="L306" s="14" t="s">
        <v>8671</v>
      </c>
      <c r="M306" s="14">
        <v>10</v>
      </c>
      <c r="N306" s="11" t="str">
        <f>INDEX(TreeLookup!$C$1:$DE$21,MATCH(Table15[[#This Row],[CATEGORY]],TreeLookup!$C$1:$C$21,0),MATCH(Table15[[#This Row],[YEAR]],TreeLookup!$C$1:$DE$1,0))</f>
        <v>materialsScienceCommercial</v>
      </c>
      <c r="P306" s="13" t="s">
        <v>6842</v>
      </c>
      <c r="Q306" s="11" t="s">
        <v>6121</v>
      </c>
      <c r="S306" s="11">
        <v>2013</v>
      </c>
      <c r="W306" s="15"/>
    </row>
    <row r="307" spans="1:38" x14ac:dyDescent="0.25">
      <c r="A307" s="11" t="s">
        <v>2932</v>
      </c>
      <c r="B307" s="12" t="s">
        <v>7546</v>
      </c>
      <c r="C307" s="11">
        <v>900</v>
      </c>
      <c r="D307" s="11">
        <v>2800</v>
      </c>
      <c r="E307" s="12" t="s">
        <v>10659</v>
      </c>
      <c r="F307" s="11" t="s">
        <v>1287</v>
      </c>
      <c r="G307" s="11" t="s">
        <v>5466</v>
      </c>
      <c r="H307" s="11" t="s">
        <v>1903</v>
      </c>
      <c r="I307" s="11" t="s">
        <v>5091</v>
      </c>
      <c r="J307" s="14">
        <f>VLOOKUP(Table15[[#This Row],[TechRequired]],OldTree!A:B,2,0)</f>
        <v>3</v>
      </c>
      <c r="K307" s="22" t="s">
        <v>6012</v>
      </c>
      <c r="L307" s="14" t="s">
        <v>8671</v>
      </c>
      <c r="M307" s="14">
        <v>10</v>
      </c>
      <c r="N307" s="11" t="str">
        <f>INDEX(TreeLookup!$C$1:$DE$21,MATCH(Table15[[#This Row],[CATEGORY]],TreeLookup!$C$1:$C$21,0),MATCH(Table15[[#This Row],[YEAR]],TreeLookup!$C$1:$DE$1,0))</f>
        <v>materialsScienceCommercial</v>
      </c>
      <c r="P307" s="13" t="s">
        <v>6842</v>
      </c>
      <c r="Q307" s="11" t="s">
        <v>6121</v>
      </c>
      <c r="S307" s="11">
        <v>2013</v>
      </c>
      <c r="W307" s="15"/>
    </row>
    <row r="308" spans="1:38" x14ac:dyDescent="0.25">
      <c r="A308" s="11" t="s">
        <v>2933</v>
      </c>
      <c r="B308" s="12" t="s">
        <v>7547</v>
      </c>
      <c r="C308" s="11">
        <v>750</v>
      </c>
      <c r="D308" s="11">
        <v>2800</v>
      </c>
      <c r="E308" s="12" t="s">
        <v>10658</v>
      </c>
      <c r="F308" s="11" t="s">
        <v>1287</v>
      </c>
      <c r="G308" s="11" t="s">
        <v>5466</v>
      </c>
      <c r="H308" s="11" t="s">
        <v>1903</v>
      </c>
      <c r="I308" s="11" t="s">
        <v>5091</v>
      </c>
      <c r="J308" s="14">
        <f>VLOOKUP(Table15[[#This Row],[TechRequired]],OldTree!A:B,2,0)</f>
        <v>3</v>
      </c>
      <c r="K308" s="22" t="s">
        <v>6012</v>
      </c>
      <c r="L308" s="14" t="s">
        <v>8870</v>
      </c>
      <c r="M308" s="14">
        <v>10</v>
      </c>
      <c r="N308" s="11" t="str">
        <f>INDEX(TreeLookup!$C$1:$DE$21,MATCH(Table15[[#This Row],[CATEGORY]],TreeLookup!$C$1:$C$21,0),MATCH(Table15[[#This Row],[YEAR]],TreeLookup!$C$1:$DE$1,0))</f>
        <v>materialsScienceCommercial</v>
      </c>
      <c r="P308" s="13" t="s">
        <v>6842</v>
      </c>
      <c r="Q308" s="11" t="s">
        <v>6121</v>
      </c>
      <c r="S308" s="11">
        <v>2013</v>
      </c>
      <c r="W308" s="15"/>
    </row>
    <row r="309" spans="1:38" x14ac:dyDescent="0.25">
      <c r="A309" s="11" t="s">
        <v>2544</v>
      </c>
      <c r="B309" s="12" t="s">
        <v>7173</v>
      </c>
      <c r="C309" s="11">
        <v>2500</v>
      </c>
      <c r="D309" s="11">
        <v>50000</v>
      </c>
      <c r="E309" s="12" t="s">
        <v>10277</v>
      </c>
      <c r="F309" s="11" t="s">
        <v>1324</v>
      </c>
      <c r="G309" s="11" t="s">
        <v>1909</v>
      </c>
      <c r="H309" s="11" t="s">
        <v>1903</v>
      </c>
      <c r="I309" s="21" t="s">
        <v>1903</v>
      </c>
      <c r="J309" s="14">
        <f>VLOOKUP(Table15[[#This Row],[TechRequired]],OldTree!A:B,2,0)</f>
        <v>2</v>
      </c>
      <c r="K309" s="22" t="s">
        <v>6812</v>
      </c>
      <c r="L309" s="14" t="s">
        <v>6813</v>
      </c>
      <c r="N309" s="11" t="str">
        <f>INDEX(TreeLookup!$C$1:$DE$21,MATCH(Table15[[#This Row],[CATEGORY]],TreeLookup!$C$1:$C$21,0),MATCH(Table15[[#This Row],[YEAR]],TreeLookup!$C$1:$DE$1,0))</f>
        <v>spaceStationControl</v>
      </c>
      <c r="P309" s="25" t="s">
        <v>6843</v>
      </c>
      <c r="Q309" s="11" t="s">
        <v>6565</v>
      </c>
      <c r="S309" s="11">
        <v>1975</v>
      </c>
      <c r="W309" s="15"/>
    </row>
    <row r="310" spans="1:38" x14ac:dyDescent="0.25">
      <c r="A310" s="11" t="s">
        <v>213</v>
      </c>
      <c r="B310" s="12" t="s">
        <v>3696</v>
      </c>
      <c r="C310" s="11">
        <v>3500</v>
      </c>
      <c r="D310" s="11">
        <v>70000</v>
      </c>
      <c r="E310" s="12" t="s">
        <v>3697</v>
      </c>
      <c r="F310" s="11" t="s">
        <v>1295</v>
      </c>
      <c r="G310" s="11" t="s">
        <v>5637</v>
      </c>
      <c r="H310" s="11" t="s">
        <v>1903</v>
      </c>
      <c r="I310" s="11" t="s">
        <v>1903</v>
      </c>
      <c r="J310" s="14">
        <f>VLOOKUP(Table15[[#This Row],[TechRequired]],OldTree!A:B,2,0)</f>
        <v>6</v>
      </c>
      <c r="K310" s="22" t="s">
        <v>6812</v>
      </c>
      <c r="L310" s="14" t="s">
        <v>6813</v>
      </c>
      <c r="N310" s="11" t="str">
        <f>INDEX(TreeLookup!$C$1:$DE$21,MATCH(Table15[[#This Row],[CATEGORY]],TreeLookup!$C$1:$C$21,0),MATCH(Table15[[#This Row],[YEAR]],TreeLookup!$C$1:$DE$1,0))</f>
        <v>standardDockingPorts</v>
      </c>
      <c r="P310" s="13" t="s">
        <v>6843</v>
      </c>
      <c r="Q310" s="21" t="s">
        <v>3696</v>
      </c>
      <c r="S310" s="11">
        <v>1989</v>
      </c>
      <c r="T310" s="21" t="s">
        <v>3696</v>
      </c>
      <c r="W310" s="15"/>
      <c r="Y310" s="21" t="s">
        <v>11307</v>
      </c>
      <c r="AG310" s="21" t="s">
        <v>11286</v>
      </c>
      <c r="AL310" s="21" t="s">
        <v>11286</v>
      </c>
    </row>
    <row r="311" spans="1:38" x14ac:dyDescent="0.25">
      <c r="A311" s="11" t="s">
        <v>11197</v>
      </c>
      <c r="B311" s="12" t="s">
        <v>11198</v>
      </c>
      <c r="C311" s="11">
        <v>3500</v>
      </c>
      <c r="D311" s="11">
        <v>70000</v>
      </c>
      <c r="E311" s="12" t="s">
        <v>11199</v>
      </c>
      <c r="G311" s="21" t="s">
        <v>11291</v>
      </c>
      <c r="H311" s="21" t="s">
        <v>1903</v>
      </c>
      <c r="I311" s="21" t="s">
        <v>1903</v>
      </c>
      <c r="J311" s="16" t="e">
        <f>VLOOKUP(Table15[[#This Row],[TechRequired]],OldTree!A:B,2,0)</f>
        <v>#N/A</v>
      </c>
      <c r="K311" s="22" t="s">
        <v>6812</v>
      </c>
      <c r="L311" s="23" t="s">
        <v>6813</v>
      </c>
      <c r="N311" s="17" t="str">
        <f>INDEX(TreeLookup!$C$1:$DE$21,MATCH(Table15[[#This Row],[CATEGORY]],TreeLookup!$C$1:$C$21,0),MATCH(Table15[[#This Row],[YEAR]],TreeLookup!$C$1:$DE$1,0))</f>
        <v>standardDockingPorts</v>
      </c>
      <c r="P311" s="25" t="s">
        <v>6843</v>
      </c>
      <c r="Q311" s="21" t="s">
        <v>3696</v>
      </c>
      <c r="S311" s="11">
        <v>1989</v>
      </c>
      <c r="T311" s="21" t="s">
        <v>3696</v>
      </c>
      <c r="Y311" s="21" t="s">
        <v>11307</v>
      </c>
      <c r="AG311" s="21" t="s">
        <v>11286</v>
      </c>
      <c r="AL311" s="21" t="s">
        <v>11286</v>
      </c>
    </row>
    <row r="312" spans="1:38" x14ac:dyDescent="0.25">
      <c r="A312" s="11" t="s">
        <v>11196</v>
      </c>
      <c r="B312" s="12" t="s">
        <v>11201</v>
      </c>
      <c r="C312" s="11">
        <v>3500</v>
      </c>
      <c r="D312" s="11">
        <v>70000</v>
      </c>
      <c r="E312" s="12" t="s">
        <v>11200</v>
      </c>
      <c r="G312" s="21" t="s">
        <v>11291</v>
      </c>
      <c r="H312" s="21" t="s">
        <v>1903</v>
      </c>
      <c r="I312" s="21" t="s">
        <v>1903</v>
      </c>
      <c r="J312" s="16" t="e">
        <f>VLOOKUP(Table15[[#This Row],[TechRequired]],OldTree!A:B,2,0)</f>
        <v>#N/A</v>
      </c>
      <c r="K312" s="22" t="s">
        <v>6812</v>
      </c>
      <c r="L312" s="23" t="s">
        <v>6813</v>
      </c>
      <c r="N312" s="17" t="str">
        <f>INDEX(TreeLookup!$C$1:$DE$21,MATCH(Table15[[#This Row],[CATEGORY]],TreeLookup!$C$1:$C$21,0),MATCH(Table15[[#This Row],[YEAR]],TreeLookup!$C$1:$DE$1,0))</f>
        <v>standardDockingPorts</v>
      </c>
      <c r="P312" s="25" t="s">
        <v>6843</v>
      </c>
      <c r="Q312" s="21" t="s">
        <v>3696</v>
      </c>
      <c r="S312" s="11">
        <v>1989</v>
      </c>
      <c r="T312" s="21" t="s">
        <v>3696</v>
      </c>
      <c r="Y312" s="21" t="s">
        <v>11307</v>
      </c>
      <c r="AG312" s="21" t="s">
        <v>11286</v>
      </c>
      <c r="AL312" s="21" t="s">
        <v>11286</v>
      </c>
    </row>
    <row r="313" spans="1:38" x14ac:dyDescent="0.25">
      <c r="A313" s="11" t="s">
        <v>9769</v>
      </c>
      <c r="B313" s="12" t="s">
        <v>9770</v>
      </c>
      <c r="C313" s="11">
        <v>2000</v>
      </c>
      <c r="D313" s="11">
        <v>70000</v>
      </c>
      <c r="E313" s="12" t="s">
        <v>9771</v>
      </c>
      <c r="G313" s="21" t="s">
        <v>11291</v>
      </c>
      <c r="H313" s="21" t="s">
        <v>1903</v>
      </c>
      <c r="I313" s="21" t="s">
        <v>1903</v>
      </c>
      <c r="J313" s="16" t="e">
        <f>VLOOKUP(Table15[[#This Row],[TechRequired]],OldTree!A:B,2,0)</f>
        <v>#N/A</v>
      </c>
      <c r="K313" s="38" t="s">
        <v>8946</v>
      </c>
      <c r="L313" s="23" t="s">
        <v>6813</v>
      </c>
      <c r="N313" s="17" t="str">
        <f>INDEX(TreeLookup!$C$1:$DE$21,MATCH(Table15[[#This Row],[CATEGORY]],TreeLookup!$C$1:$C$21,0),MATCH(Table15[[#This Row],[YEAR]],TreeLookup!$C$1:$DE$1,0))</f>
        <v>matureCapsules</v>
      </c>
      <c r="P313" s="25" t="s">
        <v>6843</v>
      </c>
      <c r="Q313" s="24" t="s">
        <v>6040</v>
      </c>
      <c r="S313" s="11">
        <v>1968</v>
      </c>
      <c r="AG313" s="11" t="s">
        <v>11286</v>
      </c>
      <c r="AL313" s="11" t="s">
        <v>11286</v>
      </c>
    </row>
    <row r="314" spans="1:38" x14ac:dyDescent="0.25">
      <c r="A314" s="11" t="s">
        <v>9792</v>
      </c>
      <c r="B314" s="12" t="s">
        <v>9793</v>
      </c>
      <c r="C314" s="11">
        <v>400</v>
      </c>
      <c r="D314" s="11">
        <v>14000</v>
      </c>
      <c r="E314" s="12" t="s">
        <v>9794</v>
      </c>
      <c r="G314" s="21" t="s">
        <v>11291</v>
      </c>
      <c r="H314" s="21" t="s">
        <v>1903</v>
      </c>
      <c r="I314" s="21" t="s">
        <v>1903</v>
      </c>
      <c r="J314" s="16" t="e">
        <f>VLOOKUP(Table15[[#This Row],[TechRequired]],OldTree!A:B,2,0)</f>
        <v>#N/A</v>
      </c>
      <c r="K314" s="38" t="s">
        <v>8946</v>
      </c>
      <c r="L314" s="23" t="s">
        <v>6813</v>
      </c>
      <c r="N314" s="17" t="str">
        <f>INDEX(TreeLookup!$C$1:$DE$21,MATCH(Table15[[#This Row],[CATEGORY]],TreeLookup!$C$1:$C$21,0),MATCH(Table15[[#This Row],[YEAR]],TreeLookup!$C$1:$DE$1,0))</f>
        <v>matureCapsules</v>
      </c>
      <c r="P314" s="25" t="s">
        <v>6843</v>
      </c>
      <c r="Q314" s="24" t="s">
        <v>9588</v>
      </c>
      <c r="S314" s="11">
        <v>1969</v>
      </c>
      <c r="AG314" s="11" t="s">
        <v>11286</v>
      </c>
      <c r="AL314" s="11" t="s">
        <v>11286</v>
      </c>
    </row>
    <row r="315" spans="1:38" x14ac:dyDescent="0.25">
      <c r="A315" s="11" t="s">
        <v>9779</v>
      </c>
      <c r="B315" s="12" t="s">
        <v>9780</v>
      </c>
      <c r="C315" s="11">
        <v>3000</v>
      </c>
      <c r="D315" s="11">
        <v>35000</v>
      </c>
      <c r="E315" s="12" t="s">
        <v>9781</v>
      </c>
      <c r="G315" s="21" t="s">
        <v>11291</v>
      </c>
      <c r="H315" s="21" t="s">
        <v>1903</v>
      </c>
      <c r="I315" s="21" t="s">
        <v>1903</v>
      </c>
      <c r="J315" s="16" t="e">
        <f>VLOOKUP(Table15[[#This Row],[TechRequired]],OldTree!A:B,2,0)</f>
        <v>#N/A</v>
      </c>
      <c r="K315" s="38" t="s">
        <v>8946</v>
      </c>
      <c r="L315" s="23" t="s">
        <v>8653</v>
      </c>
      <c r="N315" s="17" t="str">
        <f>INDEX(TreeLookup!$C$1:$DE$21,MATCH(Table15[[#This Row],[CATEGORY]],TreeLookup!$C$1:$C$21,0),MATCH(Table15[[#This Row],[YEAR]],TreeLookup!$C$1:$DE$1,0))</f>
        <v>matureCapsules</v>
      </c>
      <c r="P315" s="25" t="s">
        <v>6843</v>
      </c>
      <c r="Q315" s="24" t="s">
        <v>6040</v>
      </c>
      <c r="S315" s="11">
        <v>1968</v>
      </c>
      <c r="AG315" s="11" t="s">
        <v>11286</v>
      </c>
      <c r="AJ315" s="11" t="s">
        <v>11286</v>
      </c>
    </row>
    <row r="316" spans="1:38" x14ac:dyDescent="0.25">
      <c r="A316" s="11" t="s">
        <v>9815</v>
      </c>
      <c r="B316" s="12" t="s">
        <v>9816</v>
      </c>
      <c r="C316" s="11">
        <v>1000</v>
      </c>
      <c r="D316" s="11">
        <v>35000</v>
      </c>
      <c r="E316" s="12" t="s">
        <v>9817</v>
      </c>
      <c r="G316" s="21" t="s">
        <v>11291</v>
      </c>
      <c r="H316" s="21" t="s">
        <v>1903</v>
      </c>
      <c r="I316" s="21" t="s">
        <v>1903</v>
      </c>
      <c r="J316" s="16" t="e">
        <f>VLOOKUP(Table15[[#This Row],[TechRequired]],OldTree!A:B,2,0)</f>
        <v>#N/A</v>
      </c>
      <c r="K316" s="38" t="s">
        <v>8946</v>
      </c>
      <c r="L316" s="16"/>
      <c r="N316" s="17" t="str">
        <f>INDEX(TreeLookup!$C$1:$DE$21,MATCH(Table15[[#This Row],[CATEGORY]],TreeLookup!$C$1:$C$21,0),MATCH(Table15[[#This Row],[YEAR]],TreeLookup!$C$1:$DE$1,0))</f>
        <v>improvedCapsules</v>
      </c>
      <c r="P316" s="25" t="s">
        <v>6843</v>
      </c>
      <c r="Q316" s="24" t="s">
        <v>9892</v>
      </c>
      <c r="S316" s="11">
        <v>1976</v>
      </c>
      <c r="AG316" s="11" t="s">
        <v>11286</v>
      </c>
      <c r="AH316" s="11" t="s">
        <v>11286</v>
      </c>
    </row>
    <row r="317" spans="1:38" x14ac:dyDescent="0.25">
      <c r="A317" s="11" t="s">
        <v>9821</v>
      </c>
      <c r="B317" s="12" t="s">
        <v>9823</v>
      </c>
      <c r="C317" s="11">
        <v>550</v>
      </c>
      <c r="D317" s="11">
        <v>11000</v>
      </c>
      <c r="E317" s="12" t="s">
        <v>9822</v>
      </c>
      <c r="G317" s="21" t="s">
        <v>11291</v>
      </c>
      <c r="H317" s="21" t="s">
        <v>1903</v>
      </c>
      <c r="I317" s="21" t="s">
        <v>1903</v>
      </c>
      <c r="J317" s="16" t="e">
        <f>VLOOKUP(Table15[[#This Row],[TechRequired]],OldTree!A:B,2,0)</f>
        <v>#N/A</v>
      </c>
      <c r="K317" s="38" t="s">
        <v>8945</v>
      </c>
      <c r="L317" s="16"/>
      <c r="N317" s="17" t="str">
        <f>INDEX(TreeLookup!$C$1:$DE$21,MATCH(Table15[[#This Row],[CATEGORY]],TreeLookup!$C$1:$C$21,0),MATCH(Table15[[#This Row],[YEAR]],TreeLookup!$C$1:$DE$1,0))</f>
        <v>orbitalRocketry1976</v>
      </c>
      <c r="P317" s="25" t="s">
        <v>6843</v>
      </c>
      <c r="Q317" s="24" t="s">
        <v>9892</v>
      </c>
      <c r="R317" s="21" t="s">
        <v>1390</v>
      </c>
      <c r="S317" s="11">
        <v>1976</v>
      </c>
    </row>
    <row r="318" spans="1:38" x14ac:dyDescent="0.25">
      <c r="A318" s="24" t="s">
        <v>9812</v>
      </c>
      <c r="B318" s="12" t="s">
        <v>9813</v>
      </c>
      <c r="C318" s="11">
        <v>9000</v>
      </c>
      <c r="D318" s="11">
        <v>150000</v>
      </c>
      <c r="E318" s="12" t="s">
        <v>9814</v>
      </c>
      <c r="G318" s="21" t="s">
        <v>11291</v>
      </c>
      <c r="H318" s="21" t="s">
        <v>1903</v>
      </c>
      <c r="I318" s="21" t="s">
        <v>1903</v>
      </c>
      <c r="J318" s="16" t="e">
        <f>VLOOKUP(Table15[[#This Row],[TechRequired]],OldTree!A:B,2,0)</f>
        <v>#N/A</v>
      </c>
      <c r="K318" s="38" t="s">
        <v>8946</v>
      </c>
      <c r="L318" s="16"/>
      <c r="N318" s="17" t="str">
        <f>INDEX(TreeLookup!$C$1:$DE$21,MATCH(Table15[[#This Row],[CATEGORY]],TreeLookup!$C$1:$C$21,0),MATCH(Table15[[#This Row],[YEAR]],TreeLookup!$C$1:$DE$1,0))</f>
        <v>improvedCapsules</v>
      </c>
      <c r="P318" s="25" t="s">
        <v>6843</v>
      </c>
      <c r="Q318" s="24" t="s">
        <v>9892</v>
      </c>
      <c r="S318" s="11">
        <v>1976</v>
      </c>
      <c r="Z318" s="11" t="s">
        <v>11286</v>
      </c>
      <c r="AF318" s="11" t="s">
        <v>11286</v>
      </c>
      <c r="AG318" s="11" t="s">
        <v>11286</v>
      </c>
      <c r="AJ318" s="11" t="s">
        <v>11286</v>
      </c>
    </row>
    <row r="319" spans="1:38" x14ac:dyDescent="0.25">
      <c r="A319" s="11" t="s">
        <v>9818</v>
      </c>
      <c r="B319" s="12" t="s">
        <v>9819</v>
      </c>
      <c r="C319" s="11">
        <v>7000</v>
      </c>
      <c r="D319" s="11">
        <v>200000</v>
      </c>
      <c r="E319" s="12" t="s">
        <v>9820</v>
      </c>
      <c r="G319" s="21" t="s">
        <v>11291</v>
      </c>
      <c r="H319" s="21" t="s">
        <v>1903</v>
      </c>
      <c r="I319" s="21" t="s">
        <v>1903</v>
      </c>
      <c r="J319" s="16" t="e">
        <f>VLOOKUP(Table15[[#This Row],[TechRequired]],OldTree!A:B,2,0)</f>
        <v>#N/A</v>
      </c>
      <c r="K319" s="38" t="s">
        <v>8946</v>
      </c>
      <c r="L319" s="16"/>
      <c r="N319" s="17" t="str">
        <f>INDEX(TreeLookup!$C$1:$DE$21,MATCH(Table15[[#This Row],[CATEGORY]],TreeLookup!$C$1:$C$21,0),MATCH(Table15[[#This Row],[YEAR]],TreeLookup!$C$1:$DE$1,0))</f>
        <v>improvedCapsules</v>
      </c>
      <c r="P319" s="25" t="s">
        <v>6843</v>
      </c>
      <c r="Q319" s="24" t="s">
        <v>9892</v>
      </c>
      <c r="S319" s="11">
        <v>1976</v>
      </c>
      <c r="Z319" s="11" t="s">
        <v>11286</v>
      </c>
      <c r="AF319" s="11" t="s">
        <v>11286</v>
      </c>
      <c r="AG319" s="11" t="s">
        <v>11286</v>
      </c>
    </row>
    <row r="320" spans="1:38" x14ac:dyDescent="0.25">
      <c r="A320" s="11" t="s">
        <v>9824</v>
      </c>
      <c r="B320" s="12" t="s">
        <v>9825</v>
      </c>
      <c r="C320" s="11">
        <v>8000</v>
      </c>
      <c r="D320" s="11">
        <v>150000</v>
      </c>
      <c r="E320" s="12" t="s">
        <v>9826</v>
      </c>
      <c r="G320" s="21" t="s">
        <v>11291</v>
      </c>
      <c r="H320" s="21" t="s">
        <v>1903</v>
      </c>
      <c r="I320" s="21" t="s">
        <v>1903</v>
      </c>
      <c r="J320" s="16" t="e">
        <f>VLOOKUP(Table15[[#This Row],[TechRequired]],OldTree!A:B,2,0)</f>
        <v>#N/A</v>
      </c>
      <c r="K320" s="38" t="s">
        <v>8946</v>
      </c>
      <c r="L320" s="16"/>
      <c r="N320" s="17" t="str">
        <f>INDEX(TreeLookup!$C$1:$DE$21,MATCH(Table15[[#This Row],[CATEGORY]],TreeLookup!$C$1:$C$21,0),MATCH(Table15[[#This Row],[YEAR]],TreeLookup!$C$1:$DE$1,0))</f>
        <v>improvedCapsules</v>
      </c>
      <c r="P320" s="25" t="s">
        <v>6843</v>
      </c>
      <c r="Q320" s="24" t="s">
        <v>9892</v>
      </c>
      <c r="S320" s="11">
        <v>1976</v>
      </c>
      <c r="AG320" s="11" t="s">
        <v>11286</v>
      </c>
    </row>
    <row r="321" spans="1:38" x14ac:dyDescent="0.25">
      <c r="A321" s="11" t="s">
        <v>306</v>
      </c>
      <c r="B321" s="12" t="s">
        <v>3573</v>
      </c>
      <c r="C321" s="11">
        <v>200</v>
      </c>
      <c r="D321" s="11">
        <v>9000</v>
      </c>
      <c r="E321" s="12" t="s">
        <v>3574</v>
      </c>
      <c r="F321" s="11" t="s">
        <v>1301</v>
      </c>
      <c r="G321" s="21" t="s">
        <v>11292</v>
      </c>
      <c r="H321" s="11" t="s">
        <v>1903</v>
      </c>
      <c r="I321" s="11" t="s">
        <v>1903</v>
      </c>
      <c r="J321" s="14">
        <f>VLOOKUP(Table15[[#This Row],[TechRequired]],OldTree!A:B,2,0)</f>
        <v>3</v>
      </c>
      <c r="K321" s="22" t="s">
        <v>8950</v>
      </c>
      <c r="L321" s="14" t="s">
        <v>6819</v>
      </c>
      <c r="N321" s="11" t="str">
        <f>INDEX(TreeLookup!$C$1:$DE$21,MATCH(Table15[[#This Row],[CATEGORY]],TreeLookup!$C$1:$C$21,0),MATCH(Table15[[#This Row],[YEAR]],TreeLookup!$C$1:$DE$1,0))</f>
        <v>earlyPower</v>
      </c>
      <c r="P321" s="13" t="s">
        <v>6843</v>
      </c>
      <c r="Q321" s="21" t="s">
        <v>9021</v>
      </c>
      <c r="S321" s="11">
        <v>1961</v>
      </c>
      <c r="U321" s="21" t="s">
        <v>9021</v>
      </c>
      <c r="W321" s="15"/>
    </row>
    <row r="322" spans="1:38" x14ac:dyDescent="0.25">
      <c r="A322" s="11" t="s">
        <v>9772</v>
      </c>
      <c r="B322" s="12" t="s">
        <v>1706</v>
      </c>
      <c r="C322" s="11">
        <v>9000</v>
      </c>
      <c r="D322" s="11">
        <v>350000</v>
      </c>
      <c r="E322" s="12" t="s">
        <v>9773</v>
      </c>
      <c r="G322" s="21" t="s">
        <v>11291</v>
      </c>
      <c r="H322" s="21" t="s">
        <v>1903</v>
      </c>
      <c r="I322" s="21" t="s">
        <v>1903</v>
      </c>
      <c r="J322" s="16" t="e">
        <f>VLOOKUP(Table15[[#This Row],[TechRequired]],OldTree!A:B,2,0)</f>
        <v>#N/A</v>
      </c>
      <c r="K322" s="38" t="s">
        <v>8946</v>
      </c>
      <c r="L322" s="14" t="s">
        <v>8651</v>
      </c>
      <c r="N322" s="17" t="str">
        <f>INDEX(TreeLookup!$C$1:$DE$21,MATCH(Table15[[#This Row],[CATEGORY]],TreeLookup!$C$1:$C$21,0),MATCH(Table15[[#This Row],[YEAR]],TreeLookup!$C$1:$DE$1,0))</f>
        <v>matureCapsules</v>
      </c>
      <c r="P322" s="25" t="s">
        <v>6843</v>
      </c>
      <c r="Q322" s="24" t="s">
        <v>6040</v>
      </c>
      <c r="S322" s="11">
        <v>1968</v>
      </c>
      <c r="Y322" s="11" t="s">
        <v>10946</v>
      </c>
      <c r="Z322" s="11" t="s">
        <v>11286</v>
      </c>
      <c r="AF322" s="11" t="s">
        <v>11286</v>
      </c>
      <c r="AG322" s="11" t="s">
        <v>11286</v>
      </c>
      <c r="AJ322" s="11" t="s">
        <v>11286</v>
      </c>
    </row>
    <row r="323" spans="1:38" x14ac:dyDescent="0.25">
      <c r="A323" s="11" t="s">
        <v>329</v>
      </c>
      <c r="B323" s="12" t="s">
        <v>1706</v>
      </c>
      <c r="C323" s="11">
        <v>9000</v>
      </c>
      <c r="D323" s="11">
        <v>350000</v>
      </c>
      <c r="E323" s="12" t="s">
        <v>3890</v>
      </c>
      <c r="F323" s="11" t="s">
        <v>1304</v>
      </c>
      <c r="G323" s="11" t="s">
        <v>1380</v>
      </c>
      <c r="H323" s="11" t="s">
        <v>1903</v>
      </c>
      <c r="I323" s="11" t="s">
        <v>1903</v>
      </c>
      <c r="J323" s="14">
        <f>VLOOKUP(Table15[[#This Row],[TechRequired]],OldTree!A:B,2,0)</f>
        <v>4</v>
      </c>
      <c r="K323" s="22" t="s">
        <v>8946</v>
      </c>
      <c r="L323" s="14" t="s">
        <v>8651</v>
      </c>
      <c r="N323" s="11" t="str">
        <f>INDEX(TreeLookup!$C$1:$DE$21,MATCH(Table15[[#This Row],[CATEGORY]],TreeLookup!$C$1:$C$21,0),MATCH(Table15[[#This Row],[YEAR]],TreeLookup!$C$1:$DE$1,0))</f>
        <v>matureCapsules</v>
      </c>
      <c r="P323" s="13" t="s">
        <v>6843</v>
      </c>
      <c r="Q323" s="11" t="s">
        <v>6040</v>
      </c>
      <c r="S323" s="11">
        <v>1968</v>
      </c>
      <c r="W323" s="15"/>
      <c r="Y323" s="11" t="s">
        <v>10946</v>
      </c>
      <c r="Z323" s="11" t="s">
        <v>11286</v>
      </c>
      <c r="AF323" s="11" t="s">
        <v>11286</v>
      </c>
      <c r="AG323" s="11" t="s">
        <v>11286</v>
      </c>
      <c r="AJ323" s="11" t="s">
        <v>11286</v>
      </c>
    </row>
    <row r="324" spans="1:38" x14ac:dyDescent="0.25">
      <c r="A324" s="11" t="s">
        <v>631</v>
      </c>
      <c r="B324" s="12" t="s">
        <v>3818</v>
      </c>
      <c r="C324" s="11">
        <v>250</v>
      </c>
      <c r="D324" s="11">
        <v>5000</v>
      </c>
      <c r="E324" s="12" t="s">
        <v>3819</v>
      </c>
      <c r="F324" s="11" t="s">
        <v>1324</v>
      </c>
      <c r="G324" s="21" t="s">
        <v>11264</v>
      </c>
      <c r="H324" s="11" t="s">
        <v>1903</v>
      </c>
      <c r="I324" s="11" t="s">
        <v>1903</v>
      </c>
      <c r="J324" s="14">
        <f>VLOOKUP(Table15[[#This Row],[TechRequired]],OldTree!A:B,2,0)</f>
        <v>2</v>
      </c>
      <c r="K324" s="22" t="s">
        <v>8945</v>
      </c>
      <c r="L324" s="14" t="s">
        <v>8672</v>
      </c>
      <c r="N324" s="11" t="str">
        <f>INDEX(TreeLookup!$C$1:$DE$21,MATCH(Table15[[#This Row],[CATEGORY]],TreeLookup!$C$1:$C$21,0),MATCH(Table15[[#This Row],[YEAR]],TreeLookup!$C$1:$DE$1,0))</f>
        <v>orbitalRocketry1961</v>
      </c>
      <c r="P324" s="13" t="s">
        <v>6843</v>
      </c>
      <c r="Q324" s="11" t="s">
        <v>6025</v>
      </c>
      <c r="R324" s="21" t="s">
        <v>6065</v>
      </c>
      <c r="S324" s="11">
        <v>1961</v>
      </c>
      <c r="W324" s="15"/>
      <c r="Y324" s="11" t="s">
        <v>10941</v>
      </c>
      <c r="AC324" s="11" t="s">
        <v>11286</v>
      </c>
      <c r="AK324" s="11" t="s">
        <v>11286</v>
      </c>
    </row>
    <row r="325" spans="1:38" x14ac:dyDescent="0.25">
      <c r="A325" s="11" t="s">
        <v>6844</v>
      </c>
      <c r="B325" s="12" t="s">
        <v>6862</v>
      </c>
      <c r="C325" s="11">
        <v>0</v>
      </c>
      <c r="D325" s="11">
        <v>0</v>
      </c>
      <c r="F325" s="11" t="s">
        <v>1311</v>
      </c>
      <c r="G325" s="21" t="s">
        <v>1383</v>
      </c>
      <c r="H325" s="11" t="s">
        <v>1903</v>
      </c>
      <c r="I325" s="11" t="s">
        <v>1903</v>
      </c>
      <c r="J325" s="16">
        <f>VLOOKUP(Table15[[#This Row],[TechRequired]],OldTree!A:B,2,0)</f>
        <v>1</v>
      </c>
      <c r="K325" s="22" t="s">
        <v>6012</v>
      </c>
      <c r="L325" s="16" t="s">
        <v>8645</v>
      </c>
      <c r="M325" s="14">
        <v>1</v>
      </c>
      <c r="N325" s="11" t="str">
        <f>INDEX(TreeLookup!$C$1:$DE$21,MATCH(Table15[[#This Row],[CATEGORY]],TreeLookup!$C$1:$C$21,0),MATCH(Table15[[#This Row],[YEAR]],TreeLookup!$C$1:$DE$1,0))</f>
        <v>materialsScienceSatellite</v>
      </c>
      <c r="P325" s="13" t="s">
        <v>6843</v>
      </c>
      <c r="S325" s="11">
        <v>1956</v>
      </c>
      <c r="W325" s="15"/>
      <c r="AL325" s="11" t="s">
        <v>11286</v>
      </c>
    </row>
    <row r="326" spans="1:38" x14ac:dyDescent="0.25">
      <c r="A326" s="11" t="s">
        <v>331</v>
      </c>
      <c r="B326" s="12" t="s">
        <v>4728</v>
      </c>
      <c r="C326" s="11">
        <v>1000</v>
      </c>
      <c r="D326" s="11">
        <v>70000</v>
      </c>
      <c r="E326" s="12" t="s">
        <v>4729</v>
      </c>
      <c r="F326" s="11" t="s">
        <v>1304</v>
      </c>
      <c r="G326" s="11" t="s">
        <v>1380</v>
      </c>
      <c r="H326" s="11" t="s">
        <v>1903</v>
      </c>
      <c r="I326" s="11" t="s">
        <v>1903</v>
      </c>
      <c r="J326" s="14">
        <f>VLOOKUP(Table15[[#This Row],[TechRequired]],OldTree!A:B,2,0)</f>
        <v>4</v>
      </c>
      <c r="K326" s="22" t="s">
        <v>8946</v>
      </c>
      <c r="L326" s="14" t="s">
        <v>8652</v>
      </c>
      <c r="N326" s="11" t="str">
        <f>INDEX(TreeLookup!$C$1:$DE$21,MATCH(Table15[[#This Row],[CATEGORY]],TreeLookup!$C$1:$C$21,0),MATCH(Table15[[#This Row],[YEAR]],TreeLookup!$C$1:$DE$1,0))</f>
        <v>matureCapsules</v>
      </c>
      <c r="P326" s="13" t="s">
        <v>6843</v>
      </c>
      <c r="Q326" s="11" t="s">
        <v>6040</v>
      </c>
      <c r="S326" s="11">
        <v>1968</v>
      </c>
      <c r="W326" s="15"/>
      <c r="AG326" s="11" t="s">
        <v>11286</v>
      </c>
      <c r="AJ326" s="11" t="s">
        <v>11286</v>
      </c>
    </row>
    <row r="327" spans="1:38" x14ac:dyDescent="0.25">
      <c r="A327" s="11" t="s">
        <v>62</v>
      </c>
      <c r="B327" s="12" t="s">
        <v>4724</v>
      </c>
      <c r="C327" s="11">
        <v>3000</v>
      </c>
      <c r="D327" s="11">
        <v>35000</v>
      </c>
      <c r="E327" s="12" t="s">
        <v>4725</v>
      </c>
      <c r="F327" s="11" t="s">
        <v>1281</v>
      </c>
      <c r="G327" s="11" t="s">
        <v>1380</v>
      </c>
      <c r="H327" s="11" t="s">
        <v>1903</v>
      </c>
      <c r="I327" s="11" t="s">
        <v>1903</v>
      </c>
      <c r="J327" s="14">
        <f>VLOOKUP(Table15[[#This Row],[TechRequired]],OldTree!A:B,2,0)</f>
        <v>4</v>
      </c>
      <c r="K327" s="22" t="s">
        <v>8946</v>
      </c>
      <c r="L327" s="14" t="s">
        <v>8653</v>
      </c>
      <c r="N327" s="11" t="str">
        <f>INDEX(TreeLookup!$C$1:$DE$21,MATCH(Table15[[#This Row],[CATEGORY]],TreeLookup!$C$1:$C$21,0),MATCH(Table15[[#This Row],[YEAR]],TreeLookup!$C$1:$DE$1,0))</f>
        <v>matureCapsules</v>
      </c>
      <c r="P327" s="13" t="s">
        <v>6843</v>
      </c>
      <c r="Q327" s="11" t="s">
        <v>6040</v>
      </c>
      <c r="S327" s="11">
        <v>1968</v>
      </c>
      <c r="W327" s="15"/>
      <c r="AG327" s="11" t="s">
        <v>11286</v>
      </c>
      <c r="AJ327" s="11" t="s">
        <v>11286</v>
      </c>
    </row>
    <row r="328" spans="1:38" x14ac:dyDescent="0.25">
      <c r="A328" s="11" t="s">
        <v>332</v>
      </c>
      <c r="B328" s="12" t="s">
        <v>4726</v>
      </c>
      <c r="C328" s="11">
        <v>1000</v>
      </c>
      <c r="D328" s="11">
        <v>35000</v>
      </c>
      <c r="E328" s="12" t="s">
        <v>4727</v>
      </c>
      <c r="F328" s="11" t="s">
        <v>1304</v>
      </c>
      <c r="G328" s="11" t="s">
        <v>1380</v>
      </c>
      <c r="H328" s="11" t="s">
        <v>1903</v>
      </c>
      <c r="I328" s="11" t="s">
        <v>1903</v>
      </c>
      <c r="J328" s="14">
        <f>VLOOKUP(Table15[[#This Row],[TechRequired]],OldTree!A:B,2,0)</f>
        <v>4</v>
      </c>
      <c r="K328" s="22" t="s">
        <v>8946</v>
      </c>
      <c r="L328" s="14" t="s">
        <v>6818</v>
      </c>
      <c r="N328" s="11" t="str">
        <f>INDEX(TreeLookup!$C$1:$DE$21,MATCH(Table15[[#This Row],[CATEGORY]],TreeLookup!$C$1:$C$21,0),MATCH(Table15[[#This Row],[YEAR]],TreeLookup!$C$1:$DE$1,0))</f>
        <v>matureCapsules</v>
      </c>
      <c r="P328" s="13" t="s">
        <v>6843</v>
      </c>
      <c r="Q328" s="11" t="s">
        <v>6040</v>
      </c>
      <c r="S328" s="11">
        <v>1968</v>
      </c>
      <c r="W328" s="15"/>
      <c r="AG328" s="11" t="s">
        <v>11286</v>
      </c>
      <c r="AJ328" s="11" t="s">
        <v>11286</v>
      </c>
    </row>
    <row r="329" spans="1:38" x14ac:dyDescent="0.25">
      <c r="A329" s="11" t="s">
        <v>9774</v>
      </c>
      <c r="B329" s="12" t="s">
        <v>4722</v>
      </c>
      <c r="C329" s="11">
        <v>200</v>
      </c>
      <c r="D329" s="11">
        <v>7000</v>
      </c>
      <c r="E329" s="12" t="s">
        <v>9775</v>
      </c>
      <c r="G329" s="21" t="s">
        <v>11291</v>
      </c>
      <c r="H329" s="21" t="s">
        <v>1903</v>
      </c>
      <c r="I329" s="21" t="s">
        <v>1903</v>
      </c>
      <c r="J329" s="16" t="e">
        <f>VLOOKUP(Table15[[#This Row],[TechRequired]],OldTree!A:B,2,0)</f>
        <v>#N/A</v>
      </c>
      <c r="K329" s="38" t="s">
        <v>8946</v>
      </c>
      <c r="L329" s="23" t="s">
        <v>8649</v>
      </c>
      <c r="N329" s="17" t="str">
        <f>INDEX(TreeLookup!$C$1:$DE$21,MATCH(Table15[[#This Row],[CATEGORY]],TreeLookup!$C$1:$C$21,0),MATCH(Table15[[#This Row],[YEAR]],TreeLookup!$C$1:$DE$1,0))</f>
        <v>matureCapsules</v>
      </c>
      <c r="P329" s="25" t="s">
        <v>6843</v>
      </c>
      <c r="Q329" s="24" t="s">
        <v>6040</v>
      </c>
      <c r="S329" s="11">
        <v>1968</v>
      </c>
      <c r="AG329" s="11" t="s">
        <v>11286</v>
      </c>
    </row>
    <row r="330" spans="1:38" x14ac:dyDescent="0.25">
      <c r="A330" s="11" t="s">
        <v>330</v>
      </c>
      <c r="B330" s="12" t="s">
        <v>4722</v>
      </c>
      <c r="C330" s="11">
        <v>200</v>
      </c>
      <c r="D330" s="11">
        <v>7000</v>
      </c>
      <c r="E330" s="12" t="s">
        <v>4723</v>
      </c>
      <c r="F330" s="11" t="s">
        <v>1304</v>
      </c>
      <c r="G330" s="11" t="s">
        <v>1380</v>
      </c>
      <c r="H330" s="11" t="s">
        <v>1903</v>
      </c>
      <c r="I330" s="11" t="s">
        <v>1903</v>
      </c>
      <c r="J330" s="14">
        <f>VLOOKUP(Table15[[#This Row],[TechRequired]],OldTree!A:B,2,0)</f>
        <v>4</v>
      </c>
      <c r="K330" s="22" t="s">
        <v>8946</v>
      </c>
      <c r="L330" s="14" t="s">
        <v>8649</v>
      </c>
      <c r="N330" s="11" t="str">
        <f>INDEX(TreeLookup!$C$1:$DE$21,MATCH(Table15[[#This Row],[CATEGORY]],TreeLookup!$C$1:$C$21,0),MATCH(Table15[[#This Row],[YEAR]],TreeLookup!$C$1:$DE$1,0))</f>
        <v>matureCapsules</v>
      </c>
      <c r="P330" s="13" t="s">
        <v>6843</v>
      </c>
      <c r="Q330" s="11" t="s">
        <v>6040</v>
      </c>
      <c r="S330" s="11">
        <v>1968</v>
      </c>
      <c r="W330" s="15"/>
      <c r="AG330" s="11" t="s">
        <v>11286</v>
      </c>
    </row>
    <row r="331" spans="1:38" x14ac:dyDescent="0.25">
      <c r="A331" s="11" t="s">
        <v>920</v>
      </c>
      <c r="B331" s="12" t="s">
        <v>4788</v>
      </c>
      <c r="C331" s="11">
        <v>400</v>
      </c>
      <c r="D331" s="11">
        <v>14000</v>
      </c>
      <c r="E331" s="12" t="s">
        <v>4789</v>
      </c>
      <c r="F331" s="11" t="s">
        <v>1362</v>
      </c>
      <c r="G331" s="11" t="s">
        <v>1380</v>
      </c>
      <c r="H331" s="11" t="s">
        <v>1903</v>
      </c>
      <c r="I331" s="11" t="s">
        <v>1903</v>
      </c>
      <c r="J331" s="14">
        <f>VLOOKUP(Table15[[#This Row],[TechRequired]],OldTree!A:B,2,0)</f>
        <v>4</v>
      </c>
      <c r="K331" s="22" t="s">
        <v>8946</v>
      </c>
      <c r="L331" s="14" t="s">
        <v>6813</v>
      </c>
      <c r="N331" s="11" t="str">
        <f>INDEX(TreeLookup!$C$1:$DE$21,MATCH(Table15[[#This Row],[CATEGORY]],TreeLookup!$C$1:$C$21,0),MATCH(Table15[[#This Row],[YEAR]],TreeLookup!$C$1:$DE$1,0))</f>
        <v>matureCapsules</v>
      </c>
      <c r="P331" s="13" t="s">
        <v>6843</v>
      </c>
      <c r="Q331" s="11" t="s">
        <v>6040</v>
      </c>
      <c r="S331" s="11">
        <v>1968</v>
      </c>
      <c r="W331" s="15"/>
      <c r="AG331" s="11" t="s">
        <v>11286</v>
      </c>
    </row>
    <row r="332" spans="1:38" x14ac:dyDescent="0.25">
      <c r="A332" s="11" t="s">
        <v>106</v>
      </c>
      <c r="B332" s="12" t="s">
        <v>4732</v>
      </c>
      <c r="C332" s="11">
        <v>2000</v>
      </c>
      <c r="D332" s="11">
        <v>70000</v>
      </c>
      <c r="E332" s="12" t="s">
        <v>4733</v>
      </c>
      <c r="F332" s="11" t="s">
        <v>1284</v>
      </c>
      <c r="G332" s="11" t="s">
        <v>1380</v>
      </c>
      <c r="H332" s="11" t="s">
        <v>1903</v>
      </c>
      <c r="I332" s="11" t="s">
        <v>1903</v>
      </c>
      <c r="J332" s="14">
        <f>VLOOKUP(Table15[[#This Row],[TechRequired]],OldTree!A:B,2,0)</f>
        <v>4</v>
      </c>
      <c r="K332" s="22" t="s">
        <v>8946</v>
      </c>
      <c r="L332" s="14" t="s">
        <v>6813</v>
      </c>
      <c r="N332" s="11" t="str">
        <f>INDEX(TreeLookup!$C$1:$DE$21,MATCH(Table15[[#This Row],[CATEGORY]],TreeLookup!$C$1:$C$21,0),MATCH(Table15[[#This Row],[YEAR]],TreeLookup!$C$1:$DE$1,0))</f>
        <v>matureCapsules</v>
      </c>
      <c r="P332" s="13" t="s">
        <v>6843</v>
      </c>
      <c r="Q332" s="11" t="s">
        <v>6040</v>
      </c>
      <c r="S332" s="11">
        <v>1968</v>
      </c>
      <c r="W332" s="15"/>
      <c r="AG332" s="11" t="s">
        <v>11286</v>
      </c>
    </row>
    <row r="333" spans="1:38" x14ac:dyDescent="0.25">
      <c r="A333" s="11" t="s">
        <v>113</v>
      </c>
      <c r="B333" s="12" t="s">
        <v>3698</v>
      </c>
      <c r="C333" s="11">
        <v>2000</v>
      </c>
      <c r="D333" s="11">
        <v>70000</v>
      </c>
      <c r="E333" s="12" t="s">
        <v>3699</v>
      </c>
      <c r="F333" s="11" t="s">
        <v>1284</v>
      </c>
      <c r="G333" s="11" t="s">
        <v>5637</v>
      </c>
      <c r="H333" s="11" t="s">
        <v>1903</v>
      </c>
      <c r="I333" s="11" t="s">
        <v>1903</v>
      </c>
      <c r="J333" s="14">
        <f>VLOOKUP(Table15[[#This Row],[TechRequired]],OldTree!A:B,2,0)</f>
        <v>4</v>
      </c>
      <c r="K333" s="22" t="s">
        <v>6812</v>
      </c>
      <c r="L333" s="14" t="s">
        <v>6813</v>
      </c>
      <c r="N333" s="11" t="str">
        <f>INDEX(TreeLookup!$C$1:$DE$21,MATCH(Table15[[#This Row],[CATEGORY]],TreeLookup!$C$1:$C$21,0),MATCH(Table15[[#This Row],[YEAR]],TreeLookup!$C$1:$DE$1,0))</f>
        <v>dockingCrewTransfer</v>
      </c>
      <c r="P333" s="13" t="s">
        <v>6843</v>
      </c>
      <c r="Q333" s="11" t="s">
        <v>6040</v>
      </c>
      <c r="S333" s="11">
        <v>1968</v>
      </c>
      <c r="W333" s="15"/>
      <c r="Y333" s="11" t="s">
        <v>10947</v>
      </c>
      <c r="AL333" s="11" t="s">
        <v>11286</v>
      </c>
    </row>
    <row r="334" spans="1:38" x14ac:dyDescent="0.25">
      <c r="A334" s="11" t="s">
        <v>6845</v>
      </c>
      <c r="B334" s="12" t="s">
        <v>6863</v>
      </c>
      <c r="C334" s="11">
        <v>0</v>
      </c>
      <c r="D334" s="11">
        <v>0</v>
      </c>
      <c r="F334" s="11" t="s">
        <v>1299</v>
      </c>
      <c r="G334" s="21" t="s">
        <v>1383</v>
      </c>
      <c r="H334" s="11" t="s">
        <v>1903</v>
      </c>
      <c r="I334" s="11" t="s">
        <v>1903</v>
      </c>
      <c r="J334" s="16">
        <f>VLOOKUP(Table15[[#This Row],[TechRequired]],OldTree!A:B,2,0)</f>
        <v>1.5</v>
      </c>
      <c r="K334" s="22" t="s">
        <v>6012</v>
      </c>
      <c r="L334" s="16" t="s">
        <v>8645</v>
      </c>
      <c r="M334" s="14">
        <v>2</v>
      </c>
      <c r="N334" s="11" t="str">
        <f>INDEX(TreeLookup!$C$1:$DE$21,MATCH(Table15[[#This Row],[CATEGORY]],TreeLookup!$C$1:$C$21,0),MATCH(Table15[[#This Row],[YEAR]],TreeLookup!$C$1:$DE$1,0))</f>
        <v>materialsScienceAdvCapsules</v>
      </c>
      <c r="P334" s="13" t="s">
        <v>6843</v>
      </c>
      <c r="S334" s="11">
        <v>1964</v>
      </c>
      <c r="W334" s="15"/>
      <c r="AL334" s="11" t="s">
        <v>11286</v>
      </c>
    </row>
    <row r="335" spans="1:38" x14ac:dyDescent="0.25">
      <c r="A335" s="11" t="s">
        <v>9776</v>
      </c>
      <c r="B335" s="12" t="s">
        <v>9777</v>
      </c>
      <c r="C335" s="11">
        <v>5</v>
      </c>
      <c r="D335" s="11">
        <v>100</v>
      </c>
      <c r="E335" s="12" t="s">
        <v>9778</v>
      </c>
      <c r="G335" s="21" t="s">
        <v>11291</v>
      </c>
      <c r="H335" s="21" t="s">
        <v>1903</v>
      </c>
      <c r="I335" s="21" t="s">
        <v>1903</v>
      </c>
      <c r="J335" s="16" t="e">
        <f>VLOOKUP(Table15[[#This Row],[TechRequired]],OldTree!A:B,2,0)</f>
        <v>#N/A</v>
      </c>
      <c r="K335" s="38" t="s">
        <v>8946</v>
      </c>
      <c r="L335" s="16"/>
      <c r="N335" s="17" t="str">
        <f>INDEX(TreeLookup!$C$1:$DE$21,MATCH(Table15[[#This Row],[CATEGORY]],TreeLookup!$C$1:$C$21,0),MATCH(Table15[[#This Row],[YEAR]],TreeLookup!$C$1:$DE$1,0))</f>
        <v>matureCapsules</v>
      </c>
      <c r="P335" s="25" t="s">
        <v>6843</v>
      </c>
      <c r="Q335" s="24" t="s">
        <v>6040</v>
      </c>
      <c r="S335" s="11">
        <v>1968</v>
      </c>
      <c r="AG335" s="11" t="s">
        <v>11286</v>
      </c>
    </row>
    <row r="336" spans="1:38" x14ac:dyDescent="0.25">
      <c r="A336" s="11" t="s">
        <v>9782</v>
      </c>
      <c r="B336" s="12" t="s">
        <v>9783</v>
      </c>
      <c r="C336" s="11">
        <v>1000</v>
      </c>
      <c r="D336" s="11">
        <v>35000</v>
      </c>
      <c r="E336" s="12" t="s">
        <v>9784</v>
      </c>
      <c r="G336" s="21" t="s">
        <v>11291</v>
      </c>
      <c r="H336" s="21" t="s">
        <v>1903</v>
      </c>
      <c r="I336" s="21" t="s">
        <v>1903</v>
      </c>
      <c r="J336" s="16" t="e">
        <f>VLOOKUP(Table15[[#This Row],[TechRequired]],OldTree!A:B,2,0)</f>
        <v>#N/A</v>
      </c>
      <c r="K336" s="38" t="s">
        <v>8946</v>
      </c>
      <c r="L336" s="23" t="s">
        <v>6827</v>
      </c>
      <c r="N336" s="17" t="str">
        <f>INDEX(TreeLookup!$C$1:$DE$21,MATCH(Table15[[#This Row],[CATEGORY]],TreeLookup!$C$1:$C$21,0),MATCH(Table15[[#This Row],[YEAR]],TreeLookup!$C$1:$DE$1,0))</f>
        <v>matureCapsules</v>
      </c>
      <c r="P336" s="25" t="s">
        <v>6843</v>
      </c>
      <c r="Q336" s="24" t="s">
        <v>6040</v>
      </c>
      <c r="S336" s="11">
        <v>1968</v>
      </c>
      <c r="AG336" s="11" t="s">
        <v>11286</v>
      </c>
      <c r="AH336" s="11" t="s">
        <v>11286</v>
      </c>
    </row>
    <row r="337" spans="1:38" x14ac:dyDescent="0.25">
      <c r="A337" s="11" t="s">
        <v>9785</v>
      </c>
      <c r="B337" s="12" t="s">
        <v>1707</v>
      </c>
      <c r="C337" s="11">
        <v>5000</v>
      </c>
      <c r="D337" s="11">
        <v>175000</v>
      </c>
      <c r="E337" s="12" t="s">
        <v>3889</v>
      </c>
      <c r="G337" s="21" t="s">
        <v>11291</v>
      </c>
      <c r="H337" s="21" t="s">
        <v>1903</v>
      </c>
      <c r="I337" s="21" t="s">
        <v>1903</v>
      </c>
      <c r="J337" s="16" t="e">
        <f>VLOOKUP(Table15[[#This Row],[TechRequired]],OldTree!A:B,2,0)</f>
        <v>#N/A</v>
      </c>
      <c r="K337" s="38" t="s">
        <v>8946</v>
      </c>
      <c r="L337" s="23" t="s">
        <v>8654</v>
      </c>
      <c r="N337" s="17" t="str">
        <f>INDEX(TreeLookup!$C$1:$DE$21,MATCH(Table15[[#This Row],[CATEGORY]],TreeLookup!$C$1:$C$21,0),MATCH(Table15[[#This Row],[YEAR]],TreeLookup!$C$1:$DE$1,0))</f>
        <v>matureCapsules</v>
      </c>
      <c r="P337" s="25" t="s">
        <v>6843</v>
      </c>
      <c r="Q337" s="24" t="s">
        <v>6040</v>
      </c>
      <c r="S337" s="11">
        <v>1968</v>
      </c>
      <c r="Y337" s="21" t="s">
        <v>11102</v>
      </c>
      <c r="AE337" s="11" t="s">
        <v>11286</v>
      </c>
      <c r="AG337" s="11" t="s">
        <v>11286</v>
      </c>
    </row>
    <row r="338" spans="1:38" x14ac:dyDescent="0.25">
      <c r="A338" s="11" t="s">
        <v>333</v>
      </c>
      <c r="B338" s="12" t="s">
        <v>1707</v>
      </c>
      <c r="C338" s="11">
        <v>5000</v>
      </c>
      <c r="D338" s="11">
        <v>175000</v>
      </c>
      <c r="E338" s="12" t="s">
        <v>3893</v>
      </c>
      <c r="F338" s="11" t="s">
        <v>1304</v>
      </c>
      <c r="G338" s="11" t="s">
        <v>1380</v>
      </c>
      <c r="H338" s="11" t="s">
        <v>1903</v>
      </c>
      <c r="I338" s="11" t="s">
        <v>1903</v>
      </c>
      <c r="J338" s="14">
        <f>VLOOKUP(Table15[[#This Row],[TechRequired]],OldTree!A:B,2,0)</f>
        <v>4</v>
      </c>
      <c r="K338" s="22" t="s">
        <v>8946</v>
      </c>
      <c r="L338" s="14" t="s">
        <v>8654</v>
      </c>
      <c r="N338" s="11" t="str">
        <f>INDEX(TreeLookup!$C$1:$DE$21,MATCH(Table15[[#This Row],[CATEGORY]],TreeLookup!$C$1:$C$21,0),MATCH(Table15[[#This Row],[YEAR]],TreeLookup!$C$1:$DE$1,0))</f>
        <v>matureCapsules</v>
      </c>
      <c r="P338" s="13" t="s">
        <v>6843</v>
      </c>
      <c r="Q338" s="11" t="s">
        <v>6040</v>
      </c>
      <c r="S338" s="11">
        <v>1968</v>
      </c>
      <c r="W338" s="15"/>
      <c r="Y338" s="21" t="s">
        <v>11102</v>
      </c>
      <c r="AE338" s="11" t="s">
        <v>11286</v>
      </c>
      <c r="AG338" s="11" t="s">
        <v>11286</v>
      </c>
    </row>
    <row r="339" spans="1:38" x14ac:dyDescent="0.25">
      <c r="A339" s="11" t="s">
        <v>346</v>
      </c>
      <c r="B339" s="12" t="s">
        <v>1707</v>
      </c>
      <c r="C339" s="11">
        <v>5000</v>
      </c>
      <c r="D339" s="11">
        <v>175000</v>
      </c>
      <c r="E339" s="12" t="s">
        <v>3725</v>
      </c>
      <c r="F339" s="11" t="s">
        <v>1304</v>
      </c>
      <c r="G339" s="21" t="s">
        <v>11292</v>
      </c>
      <c r="H339" s="11" t="s">
        <v>1903</v>
      </c>
      <c r="I339" s="11" t="s">
        <v>1903</v>
      </c>
      <c r="J339" s="14">
        <f>VLOOKUP(Table15[[#This Row],[TechRequired]],OldTree!A:B,2,0)</f>
        <v>4</v>
      </c>
      <c r="K339" s="22" t="s">
        <v>8946</v>
      </c>
      <c r="L339" s="14" t="s">
        <v>8654</v>
      </c>
      <c r="N339" s="11" t="str">
        <f>INDEX(TreeLookup!$C$1:$DE$21,MATCH(Table15[[#This Row],[CATEGORY]],TreeLookup!$C$1:$C$21,0),MATCH(Table15[[#This Row],[YEAR]],TreeLookup!$C$1:$DE$1,0))</f>
        <v>matureCapsules</v>
      </c>
      <c r="P339" s="13" t="s">
        <v>6843</v>
      </c>
      <c r="Q339" s="11" t="s">
        <v>6040</v>
      </c>
      <c r="S339" s="11">
        <v>1968</v>
      </c>
      <c r="W339" s="15"/>
      <c r="Y339" s="21" t="s">
        <v>11102</v>
      </c>
      <c r="AE339" s="11" t="s">
        <v>11286</v>
      </c>
      <c r="AG339" s="11" t="s">
        <v>11286</v>
      </c>
    </row>
    <row r="340" spans="1:38" x14ac:dyDescent="0.25">
      <c r="A340" s="11" t="s">
        <v>6846</v>
      </c>
      <c r="B340" s="12" t="s">
        <v>6864</v>
      </c>
      <c r="C340" s="11">
        <v>0</v>
      </c>
      <c r="D340" s="11">
        <v>0</v>
      </c>
      <c r="F340" s="11" t="s">
        <v>1323</v>
      </c>
      <c r="G340" s="21" t="s">
        <v>1383</v>
      </c>
      <c r="H340" s="11" t="s">
        <v>1903</v>
      </c>
      <c r="I340" s="11" t="s">
        <v>1903</v>
      </c>
      <c r="J340" s="16">
        <f>VLOOKUP(Table15[[#This Row],[TechRequired]],OldTree!A:B,2,0)</f>
        <v>3</v>
      </c>
      <c r="K340" s="22" t="s">
        <v>6012</v>
      </c>
      <c r="L340" s="16" t="s">
        <v>8645</v>
      </c>
      <c r="M340" s="14">
        <v>3</v>
      </c>
      <c r="N340" s="11" t="str">
        <f>INDEX(TreeLookup!$C$1:$DE$21,MATCH(Table15[[#This Row],[CATEGORY]],TreeLookup!$C$1:$C$21,0),MATCH(Table15[[#This Row],[YEAR]],TreeLookup!$C$1:$DE$1,0))</f>
        <v>materialsScienceHuman</v>
      </c>
      <c r="P340" s="13" t="s">
        <v>6843</v>
      </c>
      <c r="S340" s="11">
        <v>1961</v>
      </c>
      <c r="W340" s="15"/>
      <c r="AL340" s="11" t="s">
        <v>11286</v>
      </c>
    </row>
    <row r="341" spans="1:38" x14ac:dyDescent="0.25">
      <c r="A341" s="11" t="s">
        <v>9802</v>
      </c>
      <c r="B341" s="12" t="s">
        <v>9803</v>
      </c>
      <c r="C341" s="11">
        <v>8000</v>
      </c>
      <c r="D341" s="11">
        <v>280000</v>
      </c>
      <c r="E341" s="12" t="s">
        <v>9804</v>
      </c>
      <c r="G341" s="21" t="s">
        <v>11291</v>
      </c>
      <c r="H341" s="21" t="s">
        <v>1903</v>
      </c>
      <c r="I341" s="21" t="s">
        <v>1903</v>
      </c>
      <c r="J341" s="16" t="e">
        <f>VLOOKUP(Table15[[#This Row],[TechRequired]],OldTree!A:B,2,0)</f>
        <v>#N/A</v>
      </c>
      <c r="K341" s="38" t="s">
        <v>8941</v>
      </c>
      <c r="L341" s="23" t="s">
        <v>8648</v>
      </c>
      <c r="N341" s="17" t="str">
        <f>INDEX(TreeLookup!$C$1:$DE$21,MATCH(Table15[[#This Row],[CATEGORY]],TreeLookup!$C$1:$C$21,0),MATCH(Table15[[#This Row],[YEAR]],TreeLookup!$C$1:$DE$1,0))</f>
        <v>lunarLanding</v>
      </c>
      <c r="P341" s="25" t="s">
        <v>6843</v>
      </c>
      <c r="Q341" s="24" t="s">
        <v>9588</v>
      </c>
      <c r="S341" s="11">
        <v>1969</v>
      </c>
      <c r="Y341" s="11" t="s">
        <v>10948</v>
      </c>
      <c r="AF341" s="11" t="s">
        <v>11286</v>
      </c>
      <c r="AG341" s="11" t="s">
        <v>11286</v>
      </c>
    </row>
    <row r="342" spans="1:38" x14ac:dyDescent="0.25">
      <c r="A342" s="11" t="s">
        <v>9809</v>
      </c>
      <c r="B342" s="12" t="s">
        <v>9810</v>
      </c>
      <c r="C342" s="11">
        <v>9400</v>
      </c>
      <c r="D342" s="11">
        <v>329000</v>
      </c>
      <c r="E342" s="12" t="s">
        <v>9811</v>
      </c>
      <c r="G342" s="21" t="s">
        <v>11291</v>
      </c>
      <c r="H342" s="21" t="s">
        <v>1903</v>
      </c>
      <c r="I342" s="21" t="s">
        <v>1903</v>
      </c>
      <c r="J342" s="16" t="e">
        <f>VLOOKUP(Table15[[#This Row],[TechRequired]],OldTree!A:B,2,0)</f>
        <v>#N/A</v>
      </c>
      <c r="K342" s="38" t="s">
        <v>8941</v>
      </c>
      <c r="L342" s="23" t="s">
        <v>8648</v>
      </c>
      <c r="N342" s="17" t="str">
        <f>INDEX(TreeLookup!$C$1:$DE$21,MATCH(Table15[[#This Row],[CATEGORY]],TreeLookup!$C$1:$C$21,0),MATCH(Table15[[#This Row],[YEAR]],TreeLookup!$C$1:$DE$1,0))</f>
        <v>lunarLanding</v>
      </c>
      <c r="P342" s="25" t="s">
        <v>6843</v>
      </c>
      <c r="Q342" s="24" t="s">
        <v>9588</v>
      </c>
      <c r="S342" s="11">
        <v>1969</v>
      </c>
      <c r="Y342" s="11" t="s">
        <v>10949</v>
      </c>
      <c r="AG342" s="11" t="s">
        <v>11286</v>
      </c>
    </row>
    <row r="343" spans="1:38" x14ac:dyDescent="0.25">
      <c r="A343" s="11" t="s">
        <v>88</v>
      </c>
      <c r="B343" s="12" t="s">
        <v>4806</v>
      </c>
      <c r="C343" s="11">
        <v>1000</v>
      </c>
      <c r="D343" s="11">
        <v>35000</v>
      </c>
      <c r="E343" s="12" t="s">
        <v>4807</v>
      </c>
      <c r="F343" s="11" t="s">
        <v>1282</v>
      </c>
      <c r="G343" s="11" t="s">
        <v>1380</v>
      </c>
      <c r="H343" s="11" t="s">
        <v>1903</v>
      </c>
      <c r="I343" s="11" t="s">
        <v>1903</v>
      </c>
      <c r="J343" s="14">
        <f>VLOOKUP(Table15[[#This Row],[TechRequired]],OldTree!A:B,2,0)</f>
        <v>4</v>
      </c>
      <c r="K343" s="22" t="s">
        <v>6013</v>
      </c>
      <c r="L343" s="22" t="s">
        <v>9166</v>
      </c>
      <c r="N343" s="11" t="str">
        <f>INDEX(TreeLookup!$C$1:$DE$21,MATCH(Table15[[#This Row],[CATEGORY]],TreeLookup!$C$1:$C$21,0),MATCH(Table15[[#This Row],[YEAR]],TreeLookup!$C$1:$DE$1,0))</f>
        <v>surfaceScience</v>
      </c>
      <c r="P343" s="13" t="s">
        <v>6843</v>
      </c>
      <c r="Q343" s="11" t="s">
        <v>6040</v>
      </c>
      <c r="S343" s="11">
        <v>1969</v>
      </c>
      <c r="W343" s="15"/>
      <c r="AG343" s="11" t="s">
        <v>11286</v>
      </c>
      <c r="AH343" s="11" t="s">
        <v>11286</v>
      </c>
    </row>
    <row r="344" spans="1:38" x14ac:dyDescent="0.25">
      <c r="A344" s="11" t="s">
        <v>410</v>
      </c>
      <c r="B344" s="12" t="s">
        <v>4782</v>
      </c>
      <c r="C344" s="11">
        <v>500</v>
      </c>
      <c r="D344" s="11">
        <v>17500</v>
      </c>
      <c r="E344" s="12" t="s">
        <v>4783</v>
      </c>
      <c r="F344" s="11" t="s">
        <v>1309</v>
      </c>
      <c r="G344" s="11" t="s">
        <v>1380</v>
      </c>
      <c r="H344" s="11" t="s">
        <v>1903</v>
      </c>
      <c r="I344" s="11" t="s">
        <v>1903</v>
      </c>
      <c r="J344" s="14">
        <f>VLOOKUP(Table15[[#This Row],[TechRequired]],OldTree!A:B,2,0)</f>
        <v>3</v>
      </c>
      <c r="K344" s="22" t="s">
        <v>8949</v>
      </c>
      <c r="L344" s="14" t="s">
        <v>6827</v>
      </c>
      <c r="N344" s="11" t="str">
        <f>INDEX(TreeLookup!$C$1:$DE$21,MATCH(Table15[[#This Row],[CATEGORY]],TreeLookup!$C$1:$C$21,0),MATCH(Table15[[#This Row],[YEAR]],TreeLookup!$C$1:$DE$1,0))</f>
        <v>advancedComms</v>
      </c>
      <c r="P344" s="13" t="s">
        <v>6843</v>
      </c>
      <c r="Q344" s="11" t="s">
        <v>6040</v>
      </c>
      <c r="S344" s="11">
        <v>1969</v>
      </c>
      <c r="W344" s="15"/>
      <c r="AH344" s="11" t="s">
        <v>11286</v>
      </c>
    </row>
    <row r="345" spans="1:38" x14ac:dyDescent="0.25">
      <c r="A345" s="11" t="s">
        <v>9805</v>
      </c>
      <c r="B345" s="12" t="s">
        <v>9806</v>
      </c>
      <c r="C345" s="11">
        <v>550</v>
      </c>
      <c r="D345" s="11">
        <v>11000</v>
      </c>
      <c r="E345" s="12" t="s">
        <v>3450</v>
      </c>
      <c r="G345" s="21" t="s">
        <v>11291</v>
      </c>
      <c r="H345" s="21" t="s">
        <v>1903</v>
      </c>
      <c r="I345" s="21" t="s">
        <v>1903</v>
      </c>
      <c r="J345" s="16" t="e">
        <f>VLOOKUP(Table15[[#This Row],[TechRequired]],OldTree!A:B,2,0)</f>
        <v>#N/A</v>
      </c>
      <c r="K345" s="38" t="s">
        <v>8941</v>
      </c>
      <c r="L345" s="16"/>
      <c r="N345" s="17" t="str">
        <f>INDEX(TreeLookup!$C$1:$DE$21,MATCH(Table15[[#This Row],[CATEGORY]],TreeLookup!$C$1:$C$21,0),MATCH(Table15[[#This Row],[YEAR]],TreeLookup!$C$1:$DE$1,0))</f>
        <v>lunarLanding</v>
      </c>
      <c r="P345" s="25" t="s">
        <v>6843</v>
      </c>
      <c r="Q345" s="24" t="s">
        <v>9588</v>
      </c>
      <c r="R345" s="21" t="s">
        <v>1390</v>
      </c>
      <c r="S345" s="11">
        <v>1969</v>
      </c>
      <c r="T345" s="21" t="s">
        <v>1390</v>
      </c>
      <c r="Y345" s="21" t="s">
        <v>11312</v>
      </c>
      <c r="AC345" s="11" t="s">
        <v>11286</v>
      </c>
      <c r="AG345" s="11" t="s">
        <v>11286</v>
      </c>
    </row>
    <row r="346" spans="1:38" x14ac:dyDescent="0.25">
      <c r="A346" s="11" t="s">
        <v>918</v>
      </c>
      <c r="B346" s="12" t="s">
        <v>4207</v>
      </c>
      <c r="C346" s="11">
        <v>8000</v>
      </c>
      <c r="D346" s="11">
        <v>280000</v>
      </c>
      <c r="E346" s="12" t="s">
        <v>4784</v>
      </c>
      <c r="F346" s="11" t="s">
        <v>1362</v>
      </c>
      <c r="G346" s="11" t="s">
        <v>1380</v>
      </c>
      <c r="H346" s="11" t="s">
        <v>1903</v>
      </c>
      <c r="I346" s="11" t="s">
        <v>1903</v>
      </c>
      <c r="J346" s="14">
        <f>VLOOKUP(Table15[[#This Row],[TechRequired]],OldTree!A:B,2,0)</f>
        <v>4</v>
      </c>
      <c r="K346" s="22" t="s">
        <v>8941</v>
      </c>
      <c r="L346" s="14" t="s">
        <v>8648</v>
      </c>
      <c r="N346" s="11" t="str">
        <f>INDEX(TreeLookup!$C$1:$DE$21,MATCH(Table15[[#This Row],[CATEGORY]],TreeLookup!$C$1:$C$21,0),MATCH(Table15[[#This Row],[YEAR]],TreeLookup!$C$1:$DE$1,0))</f>
        <v>lunarLanding</v>
      </c>
      <c r="P346" s="13" t="s">
        <v>6843</v>
      </c>
      <c r="Q346" s="21" t="s">
        <v>9588</v>
      </c>
      <c r="S346" s="11">
        <v>1969</v>
      </c>
      <c r="W346" s="15"/>
      <c r="Y346" s="11" t="s">
        <v>10948</v>
      </c>
      <c r="AF346" s="11" t="s">
        <v>11286</v>
      </c>
      <c r="AG346" s="11" t="s">
        <v>11286</v>
      </c>
    </row>
    <row r="347" spans="1:38" x14ac:dyDescent="0.25">
      <c r="A347" s="11" t="s">
        <v>930</v>
      </c>
      <c r="B347" s="12" t="s">
        <v>4207</v>
      </c>
      <c r="C347" s="11">
        <v>8000</v>
      </c>
      <c r="D347" s="11">
        <v>280000</v>
      </c>
      <c r="E347" s="12" t="s">
        <v>4208</v>
      </c>
      <c r="F347" s="11" t="s">
        <v>1362</v>
      </c>
      <c r="G347" s="11" t="s">
        <v>1381</v>
      </c>
      <c r="H347" s="11" t="s">
        <v>1903</v>
      </c>
      <c r="I347" s="11" t="s">
        <v>1903</v>
      </c>
      <c r="J347" s="14">
        <f>VLOOKUP(Table15[[#This Row],[TechRequired]],OldTree!A:B,2,0)</f>
        <v>4</v>
      </c>
      <c r="K347" s="22" t="s">
        <v>8941</v>
      </c>
      <c r="L347" s="14" t="s">
        <v>8648</v>
      </c>
      <c r="N347" s="11" t="str">
        <f>INDEX(TreeLookup!$C$1:$DE$21,MATCH(Table15[[#This Row],[CATEGORY]],TreeLookup!$C$1:$C$21,0),MATCH(Table15[[#This Row],[YEAR]],TreeLookup!$C$1:$DE$1,0))</f>
        <v>lunarLanding</v>
      </c>
      <c r="P347" s="13" t="s">
        <v>6843</v>
      </c>
      <c r="Q347" s="24" t="s">
        <v>9588</v>
      </c>
      <c r="S347" s="11">
        <v>1969</v>
      </c>
      <c r="W347" s="15"/>
      <c r="Y347" s="11" t="s">
        <v>10948</v>
      </c>
      <c r="AF347" s="11" t="s">
        <v>11286</v>
      </c>
      <c r="AG347" s="11" t="s">
        <v>11286</v>
      </c>
    </row>
    <row r="348" spans="1:38" x14ac:dyDescent="0.25">
      <c r="A348" s="11" t="s">
        <v>9807</v>
      </c>
      <c r="B348" s="12" t="s">
        <v>9808</v>
      </c>
      <c r="C348" s="11">
        <v>900</v>
      </c>
      <c r="D348" s="11">
        <v>18000</v>
      </c>
      <c r="E348" s="12" t="s">
        <v>3483</v>
      </c>
      <c r="G348" s="21" t="s">
        <v>11291</v>
      </c>
      <c r="H348" s="21" t="s">
        <v>1903</v>
      </c>
      <c r="I348" s="21" t="s">
        <v>1903</v>
      </c>
      <c r="J348" s="16" t="e">
        <f>VLOOKUP(Table15[[#This Row],[TechRequired]],OldTree!A:B,2,0)</f>
        <v>#N/A</v>
      </c>
      <c r="K348" s="38" t="s">
        <v>8941</v>
      </c>
      <c r="L348" s="23" t="s">
        <v>8661</v>
      </c>
      <c r="N348" s="17" t="str">
        <f>INDEX(TreeLookup!$C$1:$DE$21,MATCH(Table15[[#This Row],[CATEGORY]],TreeLookup!$C$1:$C$21,0),MATCH(Table15[[#This Row],[YEAR]],TreeLookup!$C$1:$DE$1,0))</f>
        <v>lunarLanding</v>
      </c>
      <c r="P348" s="25" t="s">
        <v>6843</v>
      </c>
      <c r="Q348" s="24" t="s">
        <v>9588</v>
      </c>
      <c r="R348" s="21" t="s">
        <v>1388</v>
      </c>
      <c r="S348" s="11">
        <v>1969</v>
      </c>
      <c r="T348" s="21" t="s">
        <v>1388</v>
      </c>
      <c r="Y348" s="21" t="s">
        <v>11313</v>
      </c>
      <c r="AC348" s="11" t="s">
        <v>11286</v>
      </c>
      <c r="AG348" s="11" t="s">
        <v>11286</v>
      </c>
    </row>
    <row r="349" spans="1:38" x14ac:dyDescent="0.25">
      <c r="A349" s="11" t="s">
        <v>919</v>
      </c>
      <c r="B349" s="12" t="s">
        <v>4209</v>
      </c>
      <c r="C349" s="11">
        <v>8000</v>
      </c>
      <c r="D349" s="11">
        <v>280000</v>
      </c>
      <c r="E349" s="12" t="s">
        <v>4785</v>
      </c>
      <c r="F349" s="11" t="s">
        <v>1362</v>
      </c>
      <c r="G349" s="11" t="s">
        <v>1380</v>
      </c>
      <c r="H349" s="11" t="s">
        <v>1903</v>
      </c>
      <c r="I349" s="11" t="s">
        <v>1903</v>
      </c>
      <c r="J349" s="14">
        <f>VLOOKUP(Table15[[#This Row],[TechRequired]],OldTree!A:B,2,0)</f>
        <v>4</v>
      </c>
      <c r="K349" s="22" t="s">
        <v>8941</v>
      </c>
      <c r="L349" s="14" t="s">
        <v>8648</v>
      </c>
      <c r="N349" s="11" t="str">
        <f>INDEX(TreeLookup!$C$1:$DE$21,MATCH(Table15[[#This Row],[CATEGORY]],TreeLookup!$C$1:$C$21,0),MATCH(Table15[[#This Row],[YEAR]],TreeLookup!$C$1:$DE$1,0))</f>
        <v>lunarLanding</v>
      </c>
      <c r="P349" s="13" t="s">
        <v>6843</v>
      </c>
      <c r="Q349" s="21" t="s">
        <v>9588</v>
      </c>
      <c r="S349" s="11">
        <v>1969</v>
      </c>
      <c r="W349" s="15"/>
      <c r="Y349" s="11" t="s">
        <v>10949</v>
      </c>
      <c r="AG349" s="11" t="s">
        <v>11286</v>
      </c>
    </row>
    <row r="350" spans="1:38" x14ac:dyDescent="0.25">
      <c r="A350" s="11" t="s">
        <v>929</v>
      </c>
      <c r="B350" s="12" t="s">
        <v>4209</v>
      </c>
      <c r="C350" s="11">
        <v>8000</v>
      </c>
      <c r="D350" s="11">
        <v>280000</v>
      </c>
      <c r="E350" s="12" t="s">
        <v>4210</v>
      </c>
      <c r="F350" s="11" t="s">
        <v>1362</v>
      </c>
      <c r="G350" s="11" t="s">
        <v>1381</v>
      </c>
      <c r="H350" s="11" t="s">
        <v>1903</v>
      </c>
      <c r="I350" s="11" t="s">
        <v>1903</v>
      </c>
      <c r="J350" s="14">
        <f>VLOOKUP(Table15[[#This Row],[TechRequired]],OldTree!A:B,2,0)</f>
        <v>4</v>
      </c>
      <c r="K350" s="22" t="s">
        <v>8941</v>
      </c>
      <c r="L350" s="14" t="s">
        <v>8648</v>
      </c>
      <c r="N350" s="11" t="str">
        <f>INDEX(TreeLookup!$C$1:$DE$21,MATCH(Table15[[#This Row],[CATEGORY]],TreeLookup!$C$1:$C$21,0),MATCH(Table15[[#This Row],[YEAR]],TreeLookup!$C$1:$DE$1,0))</f>
        <v>lunarLanding</v>
      </c>
      <c r="P350" s="13" t="s">
        <v>6843</v>
      </c>
      <c r="Q350" s="24" t="s">
        <v>9588</v>
      </c>
      <c r="S350" s="11">
        <v>1969</v>
      </c>
      <c r="W350" s="15"/>
      <c r="Y350" s="11" t="s">
        <v>10949</v>
      </c>
      <c r="AG350" s="11" t="s">
        <v>11286</v>
      </c>
    </row>
    <row r="351" spans="1:38" x14ac:dyDescent="0.25">
      <c r="A351" s="11" t="s">
        <v>922</v>
      </c>
      <c r="B351" s="12" t="s">
        <v>4792</v>
      </c>
      <c r="C351" s="11">
        <v>200</v>
      </c>
      <c r="D351" s="11">
        <v>7000</v>
      </c>
      <c r="E351" s="12" t="s">
        <v>4793</v>
      </c>
      <c r="F351" s="11" t="s">
        <v>1362</v>
      </c>
      <c r="G351" s="11" t="s">
        <v>1380</v>
      </c>
      <c r="H351" s="11" t="s">
        <v>1903</v>
      </c>
      <c r="I351" s="11" t="s">
        <v>1903</v>
      </c>
      <c r="J351" s="14">
        <f>VLOOKUP(Table15[[#This Row],[TechRequired]],OldTree!A:B,2,0)</f>
        <v>4</v>
      </c>
      <c r="K351" s="22" t="s">
        <v>8941</v>
      </c>
      <c r="L351" s="14" t="s">
        <v>8647</v>
      </c>
      <c r="N351" s="11" t="str">
        <f>INDEX(TreeLookup!$C$1:$DE$21,MATCH(Table15[[#This Row],[CATEGORY]],TreeLookup!$C$1:$C$21,0),MATCH(Table15[[#This Row],[YEAR]],TreeLookup!$C$1:$DE$1,0))</f>
        <v>lunarLanding</v>
      </c>
      <c r="P351" s="13" t="s">
        <v>6843</v>
      </c>
      <c r="Q351" s="21" t="s">
        <v>9588</v>
      </c>
      <c r="S351" s="11">
        <v>1969</v>
      </c>
      <c r="W351" s="15"/>
      <c r="AG351" s="11" t="s">
        <v>11286</v>
      </c>
    </row>
    <row r="352" spans="1:38" x14ac:dyDescent="0.25">
      <c r="A352" s="11" t="s">
        <v>921</v>
      </c>
      <c r="B352" s="12" t="s">
        <v>4796</v>
      </c>
      <c r="C352" s="11">
        <v>200</v>
      </c>
      <c r="D352" s="11">
        <v>7000</v>
      </c>
      <c r="E352" s="12" t="s">
        <v>4797</v>
      </c>
      <c r="F352" s="11" t="s">
        <v>1362</v>
      </c>
      <c r="G352" s="11" t="s">
        <v>1380</v>
      </c>
      <c r="H352" s="11" t="s">
        <v>1903</v>
      </c>
      <c r="I352" s="11" t="s">
        <v>1903</v>
      </c>
      <c r="J352" s="14">
        <f>VLOOKUP(Table15[[#This Row],[TechRequired]],OldTree!A:B,2,0)</f>
        <v>4</v>
      </c>
      <c r="K352" s="22" t="s">
        <v>8941</v>
      </c>
      <c r="L352" s="14" t="s">
        <v>8647</v>
      </c>
      <c r="N352" s="11" t="str">
        <f>INDEX(TreeLookup!$C$1:$DE$21,MATCH(Table15[[#This Row],[CATEGORY]],TreeLookup!$C$1:$C$21,0),MATCH(Table15[[#This Row],[YEAR]],TreeLookup!$C$1:$DE$1,0))</f>
        <v>lunarLanding</v>
      </c>
      <c r="P352" s="13" t="s">
        <v>6843</v>
      </c>
      <c r="Q352" s="21" t="s">
        <v>9588</v>
      </c>
      <c r="S352" s="11">
        <v>1969</v>
      </c>
      <c r="W352" s="15"/>
      <c r="AG352" s="11" t="s">
        <v>11286</v>
      </c>
    </row>
    <row r="353" spans="1:38" x14ac:dyDescent="0.25">
      <c r="A353" s="11" t="s">
        <v>923</v>
      </c>
      <c r="B353" s="12" t="s">
        <v>4794</v>
      </c>
      <c r="C353" s="11">
        <v>200</v>
      </c>
      <c r="D353" s="11">
        <v>7000</v>
      </c>
      <c r="E353" s="12" t="s">
        <v>4795</v>
      </c>
      <c r="F353" s="11" t="s">
        <v>1362</v>
      </c>
      <c r="G353" s="11" t="s">
        <v>1380</v>
      </c>
      <c r="H353" s="11" t="s">
        <v>1903</v>
      </c>
      <c r="I353" s="11" t="s">
        <v>1903</v>
      </c>
      <c r="J353" s="14">
        <f>VLOOKUP(Table15[[#This Row],[TechRequired]],OldTree!A:B,2,0)</f>
        <v>4</v>
      </c>
      <c r="K353" s="22" t="s">
        <v>8941</v>
      </c>
      <c r="L353" s="14" t="s">
        <v>8647</v>
      </c>
      <c r="N353" s="11" t="str">
        <f>INDEX(TreeLookup!$C$1:$DE$21,MATCH(Table15[[#This Row],[CATEGORY]],TreeLookup!$C$1:$C$21,0),MATCH(Table15[[#This Row],[YEAR]],TreeLookup!$C$1:$DE$1,0))</f>
        <v>lunarLanding</v>
      </c>
      <c r="P353" s="13" t="s">
        <v>6843</v>
      </c>
      <c r="Q353" s="21" t="s">
        <v>9588</v>
      </c>
      <c r="S353" s="11">
        <v>1969</v>
      </c>
      <c r="W353" s="15"/>
      <c r="AG353" s="11" t="s">
        <v>11286</v>
      </c>
    </row>
    <row r="354" spans="1:38" x14ac:dyDescent="0.25">
      <c r="A354" s="11" t="s">
        <v>924</v>
      </c>
      <c r="B354" s="12" t="s">
        <v>4786</v>
      </c>
      <c r="C354" s="11">
        <v>200</v>
      </c>
      <c r="D354" s="11">
        <v>7000</v>
      </c>
      <c r="E354" s="12" t="s">
        <v>4787</v>
      </c>
      <c r="F354" s="11" t="s">
        <v>1362</v>
      </c>
      <c r="G354" s="11" t="s">
        <v>1380</v>
      </c>
      <c r="H354" s="11" t="s">
        <v>1903</v>
      </c>
      <c r="I354" s="11" t="s">
        <v>1903</v>
      </c>
      <c r="J354" s="14">
        <f>VLOOKUP(Table15[[#This Row],[TechRequired]],OldTree!A:B,2,0)</f>
        <v>4</v>
      </c>
      <c r="K354" s="22" t="s">
        <v>8941</v>
      </c>
      <c r="L354" s="14" t="s">
        <v>8647</v>
      </c>
      <c r="N354" s="11" t="str">
        <f>INDEX(TreeLookup!$C$1:$DE$21,MATCH(Table15[[#This Row],[CATEGORY]],TreeLookup!$C$1:$C$21,0),MATCH(Table15[[#This Row],[YEAR]],TreeLookup!$C$1:$DE$1,0))</f>
        <v>lunarLanding</v>
      </c>
      <c r="P354" s="13" t="s">
        <v>6843</v>
      </c>
      <c r="Q354" s="21" t="s">
        <v>9588</v>
      </c>
      <c r="S354" s="11">
        <v>1969</v>
      </c>
      <c r="W354" s="15"/>
      <c r="AG354" s="11" t="s">
        <v>11286</v>
      </c>
    </row>
    <row r="355" spans="1:38" x14ac:dyDescent="0.25">
      <c r="A355" s="11" t="s">
        <v>111</v>
      </c>
      <c r="B355" s="12" t="s">
        <v>4800</v>
      </c>
      <c r="C355" s="11">
        <v>300</v>
      </c>
      <c r="D355" s="11">
        <v>10500</v>
      </c>
      <c r="E355" s="12" t="s">
        <v>4801</v>
      </c>
      <c r="F355" s="11" t="s">
        <v>1284</v>
      </c>
      <c r="G355" s="11" t="s">
        <v>1380</v>
      </c>
      <c r="H355" s="11" t="s">
        <v>1903</v>
      </c>
      <c r="I355" s="11" t="s">
        <v>1903</v>
      </c>
      <c r="J355" s="14">
        <f>VLOOKUP(Table15[[#This Row],[TechRequired]],OldTree!A:B,2,0)</f>
        <v>4</v>
      </c>
      <c r="K355" s="22" t="s">
        <v>8941</v>
      </c>
      <c r="L355" s="14" t="s">
        <v>6812</v>
      </c>
      <c r="M355" s="14">
        <v>6</v>
      </c>
      <c r="N355" s="11" t="str">
        <f>INDEX(TreeLookup!$C$1:$DE$21,MATCH(Table15[[#This Row],[CATEGORY]],TreeLookup!$C$1:$C$21,0),MATCH(Table15[[#This Row],[YEAR]],TreeLookup!$C$1:$DE$1,0))</f>
        <v>lunarLanding</v>
      </c>
      <c r="P355" s="13" t="s">
        <v>6843</v>
      </c>
      <c r="Q355" s="21" t="s">
        <v>9588</v>
      </c>
      <c r="S355" s="11">
        <v>1969</v>
      </c>
      <c r="W355" s="15"/>
      <c r="AC355" s="11" t="s">
        <v>11286</v>
      </c>
      <c r="AG355" s="11" t="s">
        <v>11286</v>
      </c>
    </row>
    <row r="356" spans="1:38" x14ac:dyDescent="0.25">
      <c r="A356" s="11" t="s">
        <v>66</v>
      </c>
      <c r="B356" s="12" t="s">
        <v>4790</v>
      </c>
      <c r="C356" s="11">
        <v>100</v>
      </c>
      <c r="D356" s="11">
        <v>3500</v>
      </c>
      <c r="E356" s="12" t="s">
        <v>4791</v>
      </c>
      <c r="F356" s="11" t="s">
        <v>1281</v>
      </c>
      <c r="G356" s="11" t="s">
        <v>1380</v>
      </c>
      <c r="H356" s="11" t="s">
        <v>1903</v>
      </c>
      <c r="I356" s="11" t="s">
        <v>1903</v>
      </c>
      <c r="J356" s="14">
        <f>VLOOKUP(Table15[[#This Row],[TechRequired]],OldTree!A:B,2,0)</f>
        <v>4</v>
      </c>
      <c r="K356" s="22" t="s">
        <v>8941</v>
      </c>
      <c r="L356" s="14" t="s">
        <v>8649</v>
      </c>
      <c r="N356" s="11" t="str">
        <f>INDEX(TreeLookup!$C$1:$DE$21,MATCH(Table15[[#This Row],[CATEGORY]],TreeLookup!$C$1:$C$21,0),MATCH(Table15[[#This Row],[YEAR]],TreeLookup!$C$1:$DE$1,0))</f>
        <v>lunarLanding</v>
      </c>
      <c r="P356" s="13" t="s">
        <v>6843</v>
      </c>
      <c r="Q356" s="21" t="s">
        <v>9588</v>
      </c>
      <c r="S356" s="11">
        <v>1969</v>
      </c>
      <c r="W356" s="15"/>
      <c r="AG356" s="11" t="s">
        <v>11286</v>
      </c>
      <c r="AL356" s="11" t="s">
        <v>11286</v>
      </c>
    </row>
    <row r="357" spans="1:38" x14ac:dyDescent="0.25">
      <c r="A357" s="11" t="s">
        <v>925</v>
      </c>
      <c r="B357" s="12" t="s">
        <v>4798</v>
      </c>
      <c r="C357" s="11">
        <v>200</v>
      </c>
      <c r="D357" s="11">
        <v>7000</v>
      </c>
      <c r="E357" s="12" t="s">
        <v>4799</v>
      </c>
      <c r="F357" s="11" t="s">
        <v>1362</v>
      </c>
      <c r="G357" s="11" t="s">
        <v>1380</v>
      </c>
      <c r="H357" s="11" t="s">
        <v>1903</v>
      </c>
      <c r="I357" s="11" t="s">
        <v>1903</v>
      </c>
      <c r="J357" s="14">
        <f>VLOOKUP(Table15[[#This Row],[TechRequired]],OldTree!A:B,2,0)</f>
        <v>4</v>
      </c>
      <c r="K357" s="22" t="s">
        <v>8946</v>
      </c>
      <c r="L357" s="14" t="s">
        <v>8647</v>
      </c>
      <c r="N357" s="11" t="str">
        <f>INDEX(TreeLookup!$C$1:$DE$21,MATCH(Table15[[#This Row],[CATEGORY]],TreeLookup!$C$1:$C$21,0),MATCH(Table15[[#This Row],[YEAR]],TreeLookup!$C$1:$DE$1,0))</f>
        <v>matureCapsules</v>
      </c>
      <c r="P357" s="13" t="s">
        <v>6843</v>
      </c>
      <c r="Q357" s="21" t="s">
        <v>9588</v>
      </c>
      <c r="S357" s="11">
        <v>1969</v>
      </c>
      <c r="W357" s="15"/>
      <c r="AG357" s="11" t="s">
        <v>11286</v>
      </c>
    </row>
    <row r="358" spans="1:38" x14ac:dyDescent="0.25">
      <c r="A358" s="11" t="s">
        <v>9789</v>
      </c>
      <c r="B358" s="12" t="s">
        <v>9790</v>
      </c>
      <c r="C358" s="11">
        <v>1000</v>
      </c>
      <c r="D358" s="11">
        <v>70000</v>
      </c>
      <c r="E358" s="12" t="s">
        <v>9791</v>
      </c>
      <c r="G358" s="21" t="s">
        <v>11291</v>
      </c>
      <c r="H358" s="21" t="s">
        <v>1903</v>
      </c>
      <c r="I358" s="21" t="s">
        <v>1903</v>
      </c>
      <c r="J358" s="16" t="e">
        <f>VLOOKUP(Table15[[#This Row],[TechRequired]],OldTree!A:B,2,0)</f>
        <v>#N/A</v>
      </c>
      <c r="K358" s="38" t="s">
        <v>8946</v>
      </c>
      <c r="L358" s="23" t="s">
        <v>8652</v>
      </c>
      <c r="N358" s="17" t="str">
        <f>INDEX(TreeLookup!$C$1:$DE$21,MATCH(Table15[[#This Row],[CATEGORY]],TreeLookup!$C$1:$C$21,0),MATCH(Table15[[#This Row],[YEAR]],TreeLookup!$C$1:$DE$1,0))</f>
        <v>matureCapsules</v>
      </c>
      <c r="P358" s="25" t="s">
        <v>6843</v>
      </c>
      <c r="Q358" s="24" t="s">
        <v>6040</v>
      </c>
      <c r="S358" s="11">
        <v>1968</v>
      </c>
      <c r="AG358" s="11" t="s">
        <v>11286</v>
      </c>
      <c r="AJ358" s="11" t="s">
        <v>11286</v>
      </c>
    </row>
    <row r="359" spans="1:38" x14ac:dyDescent="0.25">
      <c r="A359" s="11" t="s">
        <v>9786</v>
      </c>
      <c r="B359" s="12" t="s">
        <v>9787</v>
      </c>
      <c r="C359" s="11">
        <v>1000</v>
      </c>
      <c r="D359" s="11">
        <v>35000</v>
      </c>
      <c r="E359" s="12" t="s">
        <v>9788</v>
      </c>
      <c r="G359" s="21" t="s">
        <v>11291</v>
      </c>
      <c r="H359" s="21" t="s">
        <v>1903</v>
      </c>
      <c r="I359" s="21" t="s">
        <v>1903</v>
      </c>
      <c r="J359" s="16" t="e">
        <f>VLOOKUP(Table15[[#This Row],[TechRequired]],OldTree!A:B,2,0)</f>
        <v>#N/A</v>
      </c>
      <c r="K359" s="38" t="s">
        <v>8946</v>
      </c>
      <c r="L359" s="23" t="s">
        <v>6818</v>
      </c>
      <c r="N359" s="17" t="str">
        <f>INDEX(TreeLookup!$C$1:$DE$21,MATCH(Table15[[#This Row],[CATEGORY]],TreeLookup!$C$1:$C$21,0),MATCH(Table15[[#This Row],[YEAR]],TreeLookup!$C$1:$DE$1,0))</f>
        <v>matureCapsules</v>
      </c>
      <c r="P359" s="25" t="s">
        <v>6843</v>
      </c>
      <c r="Q359" s="24" t="s">
        <v>6040</v>
      </c>
      <c r="S359" s="11">
        <v>1968</v>
      </c>
      <c r="AG359" s="11" t="s">
        <v>11286</v>
      </c>
      <c r="AJ359" s="11" t="s">
        <v>11286</v>
      </c>
    </row>
    <row r="360" spans="1:38" x14ac:dyDescent="0.25">
      <c r="A360" s="11" t="s">
        <v>9799</v>
      </c>
      <c r="B360" s="12" t="s">
        <v>9800</v>
      </c>
      <c r="C360" s="11">
        <v>10000</v>
      </c>
      <c r="D360" s="11">
        <v>350000</v>
      </c>
      <c r="E360" s="12" t="s">
        <v>9801</v>
      </c>
      <c r="G360" s="21" t="s">
        <v>11291</v>
      </c>
      <c r="H360" s="21" t="s">
        <v>1903</v>
      </c>
      <c r="I360" s="21" t="s">
        <v>1903</v>
      </c>
      <c r="J360" s="16" t="e">
        <f>VLOOKUP(Table15[[#This Row],[TechRequired]],OldTree!A:B,2,0)</f>
        <v>#N/A</v>
      </c>
      <c r="K360" s="38" t="s">
        <v>8946</v>
      </c>
      <c r="L360" s="23" t="s">
        <v>6814</v>
      </c>
      <c r="N360" s="17" t="str">
        <f>INDEX(TreeLookup!$C$1:$DE$21,MATCH(Table15[[#This Row],[CATEGORY]],TreeLookup!$C$1:$C$21,0),MATCH(Table15[[#This Row],[YEAR]],TreeLookup!$C$1:$DE$1,0))</f>
        <v>matureCapsules</v>
      </c>
      <c r="P360" s="25" t="s">
        <v>6843</v>
      </c>
      <c r="Q360" s="24" t="s">
        <v>6040</v>
      </c>
      <c r="S360" s="11">
        <v>1968</v>
      </c>
      <c r="Y360" s="11" t="s">
        <v>10930</v>
      </c>
      <c r="AG360" s="11" t="s">
        <v>11286</v>
      </c>
    </row>
    <row r="361" spans="1:38" x14ac:dyDescent="0.25">
      <c r="A361" s="11" t="s">
        <v>407</v>
      </c>
      <c r="B361" s="12" t="s">
        <v>4718</v>
      </c>
      <c r="C361" s="11">
        <v>50</v>
      </c>
      <c r="D361" s="11">
        <v>1750</v>
      </c>
      <c r="E361" s="12" t="s">
        <v>4719</v>
      </c>
      <c r="F361" s="11" t="s">
        <v>1309</v>
      </c>
      <c r="G361" s="11" t="s">
        <v>1380</v>
      </c>
      <c r="H361" s="11" t="s">
        <v>1903</v>
      </c>
      <c r="I361" s="11" t="s">
        <v>1903</v>
      </c>
      <c r="J361" s="14">
        <f>VLOOKUP(Table15[[#This Row],[TechRequired]],OldTree!A:B,2,0)</f>
        <v>3</v>
      </c>
      <c r="K361" s="22" t="s">
        <v>8946</v>
      </c>
      <c r="L361" s="14" t="s">
        <v>6828</v>
      </c>
      <c r="N361" s="11" t="str">
        <f>INDEX(TreeLookup!$C$1:$DE$21,MATCH(Table15[[#This Row],[CATEGORY]],TreeLookup!$C$1:$C$21,0),MATCH(Table15[[#This Row],[YEAR]],TreeLookup!$C$1:$DE$1,0))</f>
        <v>matureCapsules</v>
      </c>
      <c r="P361" s="13" t="s">
        <v>6843</v>
      </c>
      <c r="Q361" s="11" t="s">
        <v>6040</v>
      </c>
      <c r="S361" s="11">
        <v>1968</v>
      </c>
      <c r="W361" s="15"/>
      <c r="AG361" s="11" t="s">
        <v>11286</v>
      </c>
    </row>
    <row r="362" spans="1:38" x14ac:dyDescent="0.25">
      <c r="A362" s="11" t="s">
        <v>406</v>
      </c>
      <c r="B362" s="12" t="s">
        <v>4716</v>
      </c>
      <c r="C362" s="11">
        <v>1000</v>
      </c>
      <c r="D362" s="11">
        <v>35000</v>
      </c>
      <c r="E362" s="12" t="s">
        <v>4717</v>
      </c>
      <c r="F362" s="11" t="s">
        <v>1309</v>
      </c>
      <c r="G362" s="11" t="s">
        <v>1380</v>
      </c>
      <c r="H362" s="11" t="s">
        <v>1903</v>
      </c>
      <c r="I362" s="11" t="s">
        <v>1903</v>
      </c>
      <c r="J362" s="14">
        <f>VLOOKUP(Table15[[#This Row],[TechRequired]],OldTree!A:B,2,0)</f>
        <v>3</v>
      </c>
      <c r="K362" s="22" t="s">
        <v>8946</v>
      </c>
      <c r="L362" s="14" t="s">
        <v>6827</v>
      </c>
      <c r="N362" s="11" t="str">
        <f>INDEX(TreeLookup!$C$1:$DE$21,MATCH(Table15[[#This Row],[CATEGORY]],TreeLookup!$C$1:$C$21,0),MATCH(Table15[[#This Row],[YEAR]],TreeLookup!$C$1:$DE$1,0))</f>
        <v>matureCapsules</v>
      </c>
      <c r="P362" s="13" t="s">
        <v>6843</v>
      </c>
      <c r="Q362" s="11" t="s">
        <v>6040</v>
      </c>
      <c r="S362" s="11">
        <v>1968</v>
      </c>
      <c r="W362" s="15"/>
      <c r="AG362" s="11" t="s">
        <v>11286</v>
      </c>
    </row>
    <row r="363" spans="1:38" x14ac:dyDescent="0.25">
      <c r="A363" s="11" t="s">
        <v>108</v>
      </c>
      <c r="B363" s="12" t="s">
        <v>4720</v>
      </c>
      <c r="C363" s="11">
        <v>100</v>
      </c>
      <c r="D363" s="11">
        <v>3500</v>
      </c>
      <c r="E363" s="12" t="s">
        <v>4721</v>
      </c>
      <c r="F363" s="11" t="s">
        <v>1284</v>
      </c>
      <c r="G363" s="11" t="s">
        <v>1380</v>
      </c>
      <c r="H363" s="11" t="s">
        <v>1903</v>
      </c>
      <c r="I363" s="11" t="s">
        <v>1903</v>
      </c>
      <c r="J363" s="14">
        <f>VLOOKUP(Table15[[#This Row],[TechRequired]],OldTree!A:B,2,0)</f>
        <v>4</v>
      </c>
      <c r="K363" s="22" t="s">
        <v>8946</v>
      </c>
      <c r="L363" s="14" t="s">
        <v>6812</v>
      </c>
      <c r="M363" s="14">
        <v>5</v>
      </c>
      <c r="N363" s="11" t="str">
        <f>INDEX(TreeLookup!$C$1:$DE$21,MATCH(Table15[[#This Row],[CATEGORY]],TreeLookup!$C$1:$C$21,0),MATCH(Table15[[#This Row],[YEAR]],TreeLookup!$C$1:$DE$1,0))</f>
        <v>matureCapsules</v>
      </c>
      <c r="P363" s="13" t="s">
        <v>6843</v>
      </c>
      <c r="Q363" s="11" t="s">
        <v>6040</v>
      </c>
      <c r="S363" s="11">
        <v>1968</v>
      </c>
      <c r="W363" s="15"/>
      <c r="Y363" s="11" t="s">
        <v>10950</v>
      </c>
      <c r="AC363" s="11" t="s">
        <v>11286</v>
      </c>
      <c r="AG363" s="11" t="s">
        <v>11286</v>
      </c>
    </row>
    <row r="364" spans="1:38" x14ac:dyDescent="0.25">
      <c r="A364" s="11" t="s">
        <v>9795</v>
      </c>
      <c r="B364" s="12" t="s">
        <v>9796</v>
      </c>
      <c r="C364" s="11">
        <v>100</v>
      </c>
      <c r="D364" s="11">
        <v>3500</v>
      </c>
      <c r="E364" s="12" t="s">
        <v>9797</v>
      </c>
      <c r="G364" s="21" t="s">
        <v>11291</v>
      </c>
      <c r="H364" s="21" t="s">
        <v>1903</v>
      </c>
      <c r="I364" s="21" t="s">
        <v>1903</v>
      </c>
      <c r="J364" s="16" t="e">
        <f>VLOOKUP(Table15[[#This Row],[TechRequired]],OldTree!A:B,2,0)</f>
        <v>#N/A</v>
      </c>
      <c r="K364" s="38" t="s">
        <v>8946</v>
      </c>
      <c r="L364" s="23" t="s">
        <v>6812</v>
      </c>
      <c r="N364" s="17" t="str">
        <f>INDEX(TreeLookup!$C$1:$DE$21,MATCH(Table15[[#This Row],[CATEGORY]],TreeLookup!$C$1:$C$21,0),MATCH(Table15[[#This Row],[YEAR]],TreeLookup!$C$1:$DE$1,0))</f>
        <v>matureCapsules</v>
      </c>
      <c r="P364" s="25" t="s">
        <v>6843</v>
      </c>
      <c r="Q364" s="24" t="s">
        <v>6040</v>
      </c>
      <c r="S364" s="11">
        <v>1968</v>
      </c>
      <c r="Y364" s="11" t="s">
        <v>10950</v>
      </c>
      <c r="AC364" s="11" t="s">
        <v>11286</v>
      </c>
      <c r="AG364" s="11" t="s">
        <v>11286</v>
      </c>
    </row>
    <row r="365" spans="1:38" x14ac:dyDescent="0.25">
      <c r="A365" s="11" t="s">
        <v>107</v>
      </c>
      <c r="B365" s="12" t="s">
        <v>4730</v>
      </c>
      <c r="C365" s="11">
        <v>10000</v>
      </c>
      <c r="D365" s="11">
        <v>350000</v>
      </c>
      <c r="E365" s="12" t="s">
        <v>4731</v>
      </c>
      <c r="F365" s="11" t="s">
        <v>1284</v>
      </c>
      <c r="G365" s="11" t="s">
        <v>1380</v>
      </c>
      <c r="H365" s="11" t="s">
        <v>1903</v>
      </c>
      <c r="I365" s="11" t="s">
        <v>1903</v>
      </c>
      <c r="J365" s="14">
        <f>VLOOKUP(Table15[[#This Row],[TechRequired]],OldTree!A:B,2,0)</f>
        <v>4</v>
      </c>
      <c r="K365" s="22" t="s">
        <v>8946</v>
      </c>
      <c r="L365" s="14" t="s">
        <v>6814</v>
      </c>
      <c r="N365" s="11" t="str">
        <f>INDEX(TreeLookup!$C$1:$DE$21,MATCH(Table15[[#This Row],[CATEGORY]],TreeLookup!$C$1:$C$21,0),MATCH(Table15[[#This Row],[YEAR]],TreeLookup!$C$1:$DE$1,0))</f>
        <v>matureCapsules</v>
      </c>
      <c r="P365" s="13" t="s">
        <v>6843</v>
      </c>
      <c r="Q365" s="11" t="s">
        <v>6040</v>
      </c>
      <c r="S365" s="11">
        <v>1968</v>
      </c>
      <c r="W365" s="15"/>
      <c r="Y365" s="11" t="s">
        <v>10930</v>
      </c>
      <c r="AC365" s="11" t="s">
        <v>11286</v>
      </c>
      <c r="AG365" s="11" t="s">
        <v>11286</v>
      </c>
    </row>
    <row r="366" spans="1:38" x14ac:dyDescent="0.25">
      <c r="A366" s="11" t="s">
        <v>5263</v>
      </c>
      <c r="B366" s="12" t="s">
        <v>8204</v>
      </c>
      <c r="C366" s="11">
        <v>250</v>
      </c>
      <c r="D366" s="11">
        <v>150</v>
      </c>
      <c r="E366" s="12" t="s">
        <v>5264</v>
      </c>
      <c r="F366" s="11" t="s">
        <v>1376</v>
      </c>
      <c r="G366" s="11" t="s">
        <v>1380</v>
      </c>
      <c r="H366" s="11" t="s">
        <v>5091</v>
      </c>
      <c r="I366" s="11" t="s">
        <v>5091</v>
      </c>
      <c r="J366" s="14">
        <f>VLOOKUP(Table15[[#This Row],[TechRequired]],OldTree!A:B,2,0)</f>
        <v>6</v>
      </c>
      <c r="K366" s="22" t="s">
        <v>8944</v>
      </c>
      <c r="L366" s="14" t="s">
        <v>6811</v>
      </c>
      <c r="N366" s="11" t="str">
        <f>INDEX(TreeLookup!$C$1:$DE$21,MATCH(Table15[[#This Row],[CATEGORY]],TreeLookup!$C$1:$C$21,0),MATCH(Table15[[#This Row],[YEAR]],TreeLookup!$C$1:$DE$1,0))</f>
        <v>start</v>
      </c>
      <c r="O366" s="11" t="s">
        <v>1903</v>
      </c>
      <c r="Q366" s="11"/>
    </row>
    <row r="367" spans="1:38" x14ac:dyDescent="0.25">
      <c r="A367" s="11" t="s">
        <v>5265</v>
      </c>
      <c r="B367" s="12" t="s">
        <v>8205</v>
      </c>
      <c r="C367" s="11">
        <v>150</v>
      </c>
      <c r="D367" s="11">
        <v>50</v>
      </c>
      <c r="E367" s="12" t="s">
        <v>5266</v>
      </c>
      <c r="F367" s="11" t="s">
        <v>1376</v>
      </c>
      <c r="G367" s="11" t="s">
        <v>1380</v>
      </c>
      <c r="H367" s="11" t="s">
        <v>5091</v>
      </c>
      <c r="I367" s="11" t="s">
        <v>5091</v>
      </c>
      <c r="J367" s="14">
        <f>VLOOKUP(Table15[[#This Row],[TechRequired]],OldTree!A:B,2,0)</f>
        <v>6</v>
      </c>
      <c r="K367" s="22" t="s">
        <v>8944</v>
      </c>
      <c r="L367" s="14" t="s">
        <v>6811</v>
      </c>
      <c r="N367" s="11" t="str">
        <f>INDEX(TreeLookup!$C$1:$DE$21,MATCH(Table15[[#This Row],[CATEGORY]],TreeLookup!$C$1:$C$21,0),MATCH(Table15[[#This Row],[YEAR]],TreeLookup!$C$1:$DE$1,0))</f>
        <v>start</v>
      </c>
      <c r="O367" s="11" t="s">
        <v>1903</v>
      </c>
      <c r="Q367" s="11"/>
    </row>
    <row r="368" spans="1:38" x14ac:dyDescent="0.25">
      <c r="A368" s="11" t="s">
        <v>848</v>
      </c>
      <c r="B368" s="12" t="s">
        <v>2641</v>
      </c>
      <c r="C368" s="11">
        <v>8404</v>
      </c>
      <c r="D368" s="11">
        <v>168095</v>
      </c>
      <c r="E368" s="12" t="s">
        <v>2642</v>
      </c>
      <c r="F368" s="11" t="s">
        <v>1346</v>
      </c>
      <c r="G368" s="11" t="s">
        <v>1911</v>
      </c>
      <c r="H368" s="11" t="s">
        <v>1903</v>
      </c>
      <c r="I368" s="11" t="s">
        <v>1903</v>
      </c>
      <c r="J368" s="14">
        <f>VLOOKUP(Table15[[#This Row],[TechRequired]],OldTree!A:B,2,0)</f>
        <v>8</v>
      </c>
      <c r="K368" s="22" t="s">
        <v>8944</v>
      </c>
      <c r="L368" s="14" t="s">
        <v>6811</v>
      </c>
      <c r="N368" s="11" t="str">
        <f>INDEX(TreeLookup!$C$1:$DE$21,MATCH(Table15[[#This Row],[CATEGORY]],TreeLookup!$C$1:$C$21,0),MATCH(Table15[[#This Row],[YEAR]],TreeLookup!$C$1:$DE$1,0))</f>
        <v>internationalAvionics</v>
      </c>
      <c r="P368" s="13" t="s">
        <v>6843</v>
      </c>
      <c r="Q368" s="11" t="s">
        <v>2641</v>
      </c>
      <c r="S368" s="11">
        <v>2002</v>
      </c>
      <c r="W368" s="15"/>
      <c r="Z368" s="11" t="s">
        <v>11286</v>
      </c>
    </row>
    <row r="369" spans="1:38" x14ac:dyDescent="0.25">
      <c r="A369" s="11" t="s">
        <v>2260</v>
      </c>
      <c r="B369" s="12" t="s">
        <v>8374</v>
      </c>
      <c r="C369" s="11">
        <v>800</v>
      </c>
      <c r="D369" s="11">
        <v>5200</v>
      </c>
      <c r="E369" s="12" t="s">
        <v>10806</v>
      </c>
      <c r="F369" s="11" t="s">
        <v>1322</v>
      </c>
      <c r="G369" s="11" t="s">
        <v>1905</v>
      </c>
      <c r="H369" s="11" t="s">
        <v>1903</v>
      </c>
      <c r="I369" s="11" t="s">
        <v>5091</v>
      </c>
      <c r="J369" s="14">
        <f>VLOOKUP(Table15[[#This Row],[TechRequired]],OldTree!A:B,2,0)</f>
        <v>3</v>
      </c>
      <c r="K369" s="22" t="s">
        <v>6012</v>
      </c>
      <c r="L369" s="14" t="s">
        <v>8646</v>
      </c>
      <c r="M369" s="14">
        <v>6</v>
      </c>
      <c r="N369" s="11" t="str">
        <f>INDEX(TreeLookup!$C$1:$DE$21,MATCH(Table15[[#This Row],[CATEGORY]],TreeLookup!$C$1:$C$21,0),MATCH(Table15[[#This Row],[YEAR]],TreeLookup!$C$1:$DE$1,0))</f>
        <v>start</v>
      </c>
      <c r="O369" s="21" t="s">
        <v>1903</v>
      </c>
      <c r="P369" s="13" t="s">
        <v>6842</v>
      </c>
      <c r="Q369" s="11"/>
      <c r="W369" s="15"/>
    </row>
    <row r="370" spans="1:38" x14ac:dyDescent="0.25">
      <c r="A370" s="11" t="s">
        <v>2261</v>
      </c>
      <c r="B370" s="12" t="s">
        <v>8380</v>
      </c>
      <c r="C370" s="11">
        <v>90</v>
      </c>
      <c r="D370" s="11">
        <v>9800</v>
      </c>
      <c r="E370" s="12" t="s">
        <v>10871</v>
      </c>
      <c r="F370" s="11" t="s">
        <v>1305</v>
      </c>
      <c r="G370" s="11" t="s">
        <v>1905</v>
      </c>
      <c r="H370" s="11" t="s">
        <v>1903</v>
      </c>
      <c r="I370" s="11" t="s">
        <v>5091</v>
      </c>
      <c r="J370" s="14">
        <f>VLOOKUP(Table15[[#This Row],[TechRequired]],OldTree!A:B,2,0)</f>
        <v>6</v>
      </c>
      <c r="K370" s="22" t="s">
        <v>6012</v>
      </c>
      <c r="L370" s="14" t="s">
        <v>6816</v>
      </c>
      <c r="M370" s="14">
        <v>6</v>
      </c>
      <c r="N370" s="11" t="str">
        <f>INDEX(TreeLookup!$C$1:$DE$21,MATCH(Table15[[#This Row],[CATEGORY]],TreeLookup!$C$1:$C$21,0),MATCH(Table15[[#This Row],[YEAR]],TreeLookup!$C$1:$DE$1,0))</f>
        <v>start</v>
      </c>
      <c r="O370" s="21" t="s">
        <v>1903</v>
      </c>
      <c r="P370" s="13" t="s">
        <v>6842</v>
      </c>
      <c r="Q370" s="11"/>
      <c r="W370" s="15"/>
    </row>
    <row r="371" spans="1:38" x14ac:dyDescent="0.25">
      <c r="A371" s="11" t="s">
        <v>2262</v>
      </c>
      <c r="B371" s="12" t="s">
        <v>8381</v>
      </c>
      <c r="C371" s="11">
        <v>800</v>
      </c>
      <c r="D371" s="11">
        <v>5200</v>
      </c>
      <c r="E371" s="12" t="s">
        <v>10807</v>
      </c>
      <c r="F371" s="11" t="s">
        <v>1322</v>
      </c>
      <c r="G371" s="11" t="s">
        <v>1905</v>
      </c>
      <c r="H371" s="11" t="s">
        <v>1903</v>
      </c>
      <c r="I371" s="11" t="s">
        <v>5091</v>
      </c>
      <c r="J371" s="14">
        <f>VLOOKUP(Table15[[#This Row],[TechRequired]],OldTree!A:B,2,0)</f>
        <v>3</v>
      </c>
      <c r="K371" s="22" t="s">
        <v>6012</v>
      </c>
      <c r="L371" s="14" t="s">
        <v>8646</v>
      </c>
      <c r="M371" s="14">
        <v>6</v>
      </c>
      <c r="N371" s="11" t="str">
        <f>INDEX(TreeLookup!$C$1:$DE$21,MATCH(Table15[[#This Row],[CATEGORY]],TreeLookup!$C$1:$C$21,0),MATCH(Table15[[#This Row],[YEAR]],TreeLookup!$C$1:$DE$1,0))</f>
        <v>start</v>
      </c>
      <c r="O371" s="21" t="s">
        <v>1903</v>
      </c>
      <c r="P371" s="13" t="s">
        <v>6842</v>
      </c>
      <c r="Q371" s="11"/>
      <c r="W371" s="15"/>
    </row>
    <row r="372" spans="1:38" x14ac:dyDescent="0.25">
      <c r="A372" s="11" t="s">
        <v>2263</v>
      </c>
      <c r="B372" s="12" t="s">
        <v>8382</v>
      </c>
      <c r="C372" s="11">
        <v>90</v>
      </c>
      <c r="D372" s="11">
        <v>9800</v>
      </c>
      <c r="E372" s="12" t="s">
        <v>10872</v>
      </c>
      <c r="F372" s="11" t="s">
        <v>1305</v>
      </c>
      <c r="G372" s="11" t="s">
        <v>1905</v>
      </c>
      <c r="H372" s="11" t="s">
        <v>1903</v>
      </c>
      <c r="I372" s="11" t="s">
        <v>5091</v>
      </c>
      <c r="J372" s="14">
        <f>VLOOKUP(Table15[[#This Row],[TechRequired]],OldTree!A:B,2,0)</f>
        <v>6</v>
      </c>
      <c r="K372" s="22" t="s">
        <v>6012</v>
      </c>
      <c r="L372" s="14" t="s">
        <v>6816</v>
      </c>
      <c r="M372" s="14">
        <v>6</v>
      </c>
      <c r="N372" s="11" t="str">
        <f>INDEX(TreeLookup!$C$1:$DE$21,MATCH(Table15[[#This Row],[CATEGORY]],TreeLookup!$C$1:$C$21,0),MATCH(Table15[[#This Row],[YEAR]],TreeLookup!$C$1:$DE$1,0))</f>
        <v>start</v>
      </c>
      <c r="O372" s="21" t="s">
        <v>1903</v>
      </c>
      <c r="P372" s="13" t="s">
        <v>6842</v>
      </c>
      <c r="Q372" s="11"/>
      <c r="W372" s="15"/>
    </row>
    <row r="373" spans="1:38" x14ac:dyDescent="0.25">
      <c r="A373" s="11" t="s">
        <v>2264</v>
      </c>
      <c r="B373" s="12" t="s">
        <v>8383</v>
      </c>
      <c r="C373" s="11">
        <v>1550</v>
      </c>
      <c r="D373" s="11">
        <v>8200</v>
      </c>
      <c r="E373" s="12" t="s">
        <v>10808</v>
      </c>
      <c r="F373" s="11" t="s">
        <v>1322</v>
      </c>
      <c r="G373" s="11" t="s">
        <v>1905</v>
      </c>
      <c r="H373" s="11" t="s">
        <v>1903</v>
      </c>
      <c r="I373" s="11" t="s">
        <v>5091</v>
      </c>
      <c r="J373" s="14">
        <f>VLOOKUP(Table15[[#This Row],[TechRequired]],OldTree!A:B,2,0)</f>
        <v>3</v>
      </c>
      <c r="K373" s="22" t="s">
        <v>6012</v>
      </c>
      <c r="L373" s="14" t="s">
        <v>8646</v>
      </c>
      <c r="M373" s="14">
        <v>6</v>
      </c>
      <c r="N373" s="11" t="str">
        <f>INDEX(TreeLookup!$C$1:$DE$21,MATCH(Table15[[#This Row],[CATEGORY]],TreeLookup!$C$1:$C$21,0),MATCH(Table15[[#This Row],[YEAR]],TreeLookup!$C$1:$DE$1,0))</f>
        <v>start</v>
      </c>
      <c r="O373" s="21" t="s">
        <v>1903</v>
      </c>
      <c r="P373" s="13" t="s">
        <v>6842</v>
      </c>
      <c r="Q373" s="11"/>
      <c r="W373" s="15"/>
    </row>
    <row r="374" spans="1:38" x14ac:dyDescent="0.25">
      <c r="A374" s="11" t="s">
        <v>2265</v>
      </c>
      <c r="B374" s="12" t="s">
        <v>8384</v>
      </c>
      <c r="C374" s="11">
        <v>90</v>
      </c>
      <c r="D374" s="11">
        <v>9800</v>
      </c>
      <c r="E374" s="12" t="s">
        <v>10873</v>
      </c>
      <c r="F374" s="11" t="s">
        <v>1305</v>
      </c>
      <c r="G374" s="11" t="s">
        <v>1905</v>
      </c>
      <c r="H374" s="11" t="s">
        <v>1903</v>
      </c>
      <c r="I374" s="11" t="s">
        <v>5091</v>
      </c>
      <c r="J374" s="14">
        <f>VLOOKUP(Table15[[#This Row],[TechRequired]],OldTree!A:B,2,0)</f>
        <v>6</v>
      </c>
      <c r="K374" s="22" t="s">
        <v>6012</v>
      </c>
      <c r="L374" s="14" t="s">
        <v>6816</v>
      </c>
      <c r="M374" s="14">
        <v>6</v>
      </c>
      <c r="N374" s="11" t="str">
        <f>INDEX(TreeLookup!$C$1:$DE$21,MATCH(Table15[[#This Row],[CATEGORY]],TreeLookup!$C$1:$C$21,0),MATCH(Table15[[#This Row],[YEAR]],TreeLookup!$C$1:$DE$1,0))</f>
        <v>start</v>
      </c>
      <c r="O374" s="21" t="s">
        <v>1903</v>
      </c>
      <c r="P374" s="13" t="s">
        <v>6842</v>
      </c>
      <c r="Q374" s="11"/>
      <c r="W374" s="15"/>
    </row>
    <row r="375" spans="1:38" x14ac:dyDescent="0.25">
      <c r="A375" s="11" t="s">
        <v>2941</v>
      </c>
      <c r="B375" s="12" t="s">
        <v>7548</v>
      </c>
      <c r="C375" s="11">
        <v>7500</v>
      </c>
      <c r="D375" s="11">
        <v>10500</v>
      </c>
      <c r="E375" s="12" t="s">
        <v>10645</v>
      </c>
      <c r="F375" s="11" t="s">
        <v>1325</v>
      </c>
      <c r="G375" s="11" t="s">
        <v>1913</v>
      </c>
      <c r="H375" s="11" t="s">
        <v>1903</v>
      </c>
      <c r="I375" s="11" t="s">
        <v>5091</v>
      </c>
      <c r="J375" s="14">
        <f>VLOOKUP(Table15[[#This Row],[TechRequired]],OldTree!A:B,2,0)</f>
        <v>8</v>
      </c>
      <c r="K375" s="22" t="s">
        <v>6012</v>
      </c>
      <c r="L375" s="14" t="s">
        <v>8649</v>
      </c>
      <c r="N375" s="11" t="str">
        <f>INDEX(TreeLookup!$C$1:$DE$21,MATCH(Table15[[#This Row],[CATEGORY]],TreeLookup!$C$1:$C$21,0),MATCH(Table15[[#This Row],[YEAR]],TreeLookup!$C$1:$DE$1,0))</f>
        <v>materialsScienceCommercial</v>
      </c>
      <c r="P375" s="13" t="s">
        <v>6842</v>
      </c>
      <c r="Q375" s="11" t="s">
        <v>6404</v>
      </c>
      <c r="S375" s="11">
        <v>2012</v>
      </c>
      <c r="W375" s="15"/>
      <c r="AL375" s="11" t="s">
        <v>11286</v>
      </c>
    </row>
    <row r="376" spans="1:38" x14ac:dyDescent="0.25">
      <c r="A376" s="11" t="s">
        <v>2942</v>
      </c>
      <c r="B376" s="12" t="s">
        <v>7549</v>
      </c>
      <c r="C376" s="11">
        <v>7500</v>
      </c>
      <c r="D376" s="11">
        <v>10500</v>
      </c>
      <c r="E376" s="12" t="s">
        <v>10647</v>
      </c>
      <c r="F376" s="11" t="s">
        <v>1325</v>
      </c>
      <c r="G376" s="11" t="s">
        <v>1913</v>
      </c>
      <c r="H376" s="11" t="s">
        <v>1903</v>
      </c>
      <c r="I376" s="11" t="s">
        <v>5091</v>
      </c>
      <c r="J376" s="14">
        <f>VLOOKUP(Table15[[#This Row],[TechRequired]],OldTree!A:B,2,0)</f>
        <v>8</v>
      </c>
      <c r="K376" s="22" t="s">
        <v>6012</v>
      </c>
      <c r="L376" s="14" t="s">
        <v>8869</v>
      </c>
      <c r="M376" s="14">
        <v>10</v>
      </c>
      <c r="N376" s="11" t="str">
        <f>INDEX(TreeLookup!$C$1:$DE$21,MATCH(Table15[[#This Row],[CATEGORY]],TreeLookup!$C$1:$C$21,0),MATCH(Table15[[#This Row],[YEAR]],TreeLookup!$C$1:$DE$1,0))</f>
        <v>materialsScienceCommercial</v>
      </c>
      <c r="P376" s="13" t="s">
        <v>6842</v>
      </c>
      <c r="Q376" s="11" t="s">
        <v>6404</v>
      </c>
      <c r="S376" s="11">
        <v>2012</v>
      </c>
      <c r="W376" s="15"/>
      <c r="AL376" s="11" t="s">
        <v>11286</v>
      </c>
    </row>
    <row r="377" spans="1:38" x14ac:dyDescent="0.25">
      <c r="A377" s="11" t="s">
        <v>3035</v>
      </c>
      <c r="B377" s="12" t="s">
        <v>7550</v>
      </c>
      <c r="C377" s="11">
        <v>2500</v>
      </c>
      <c r="D377" s="11">
        <v>9500</v>
      </c>
      <c r="E377" s="12" t="s">
        <v>10648</v>
      </c>
      <c r="F377" s="11" t="s">
        <v>1327</v>
      </c>
      <c r="G377" s="11" t="s">
        <v>1913</v>
      </c>
      <c r="H377" s="11" t="s">
        <v>1903</v>
      </c>
      <c r="I377" s="11" t="s">
        <v>5091</v>
      </c>
      <c r="J377" s="14">
        <f>VLOOKUP(Table15[[#This Row],[TechRequired]],OldTree!A:B,2,0)</f>
        <v>5</v>
      </c>
      <c r="K377" s="22" t="s">
        <v>6012</v>
      </c>
      <c r="L377" s="14" t="s">
        <v>8865</v>
      </c>
      <c r="M377" s="14">
        <v>10</v>
      </c>
      <c r="N377" s="11" t="str">
        <f>INDEX(TreeLookup!$C$1:$DE$21,MATCH(Table15[[#This Row],[CATEGORY]],TreeLookup!$C$1:$C$21,0),MATCH(Table15[[#This Row],[YEAR]],TreeLookup!$C$1:$DE$1,0))</f>
        <v>materialsScienceCommercial</v>
      </c>
      <c r="P377" s="13" t="s">
        <v>6842</v>
      </c>
      <c r="Q377" s="11" t="s">
        <v>6404</v>
      </c>
      <c r="S377" s="11">
        <v>2012</v>
      </c>
      <c r="W377" s="15"/>
      <c r="AL377" s="11" t="s">
        <v>11286</v>
      </c>
    </row>
    <row r="378" spans="1:38" x14ac:dyDescent="0.25">
      <c r="A378" s="11" t="s">
        <v>2943</v>
      </c>
      <c r="B378" s="12" t="s">
        <v>7551</v>
      </c>
      <c r="C378" s="11">
        <v>66000</v>
      </c>
      <c r="D378" s="11">
        <v>825000</v>
      </c>
      <c r="E378" s="12" t="s">
        <v>10646</v>
      </c>
      <c r="F378" s="11" t="s">
        <v>1325</v>
      </c>
      <c r="G378" s="11" t="s">
        <v>1913</v>
      </c>
      <c r="H378" s="11" t="s">
        <v>1903</v>
      </c>
      <c r="I378" s="11" t="s">
        <v>5091</v>
      </c>
      <c r="J378" s="14">
        <f>VLOOKUP(Table15[[#This Row],[TechRequired]],OldTree!A:B,2,0)</f>
        <v>8</v>
      </c>
      <c r="K378" s="22" t="s">
        <v>6012</v>
      </c>
      <c r="L378" s="14" t="s">
        <v>8646</v>
      </c>
      <c r="M378" s="14">
        <v>10</v>
      </c>
      <c r="N378" s="11" t="str">
        <f>INDEX(TreeLookup!$C$1:$DE$21,MATCH(Table15[[#This Row],[CATEGORY]],TreeLookup!$C$1:$C$21,0),MATCH(Table15[[#This Row],[YEAR]],TreeLookup!$C$1:$DE$1,0))</f>
        <v>materialsScienceCommercial</v>
      </c>
      <c r="P378" s="13" t="s">
        <v>6842</v>
      </c>
      <c r="Q378" s="11" t="s">
        <v>6404</v>
      </c>
      <c r="S378" s="11">
        <v>2012</v>
      </c>
      <c r="W378" s="15"/>
    </row>
    <row r="379" spans="1:38" x14ac:dyDescent="0.25">
      <c r="A379" s="11" t="s">
        <v>4286</v>
      </c>
      <c r="B379" s="12" t="s">
        <v>8489</v>
      </c>
      <c r="C379" s="11">
        <v>2000</v>
      </c>
      <c r="D379" s="11">
        <v>40000</v>
      </c>
      <c r="E379" s="12" t="s">
        <v>10810</v>
      </c>
      <c r="F379" s="11" t="s">
        <v>1322</v>
      </c>
      <c r="G379" s="11" t="s">
        <v>1381</v>
      </c>
      <c r="H379" s="11" t="s">
        <v>1903</v>
      </c>
      <c r="I379" s="21" t="s">
        <v>1903</v>
      </c>
      <c r="J379" s="14">
        <f>VLOOKUP(Table15[[#This Row],[TechRequired]],OldTree!A:B,2,0)</f>
        <v>3</v>
      </c>
      <c r="K379" s="22" t="s">
        <v>8948</v>
      </c>
      <c r="L379" s="14" t="s">
        <v>8646</v>
      </c>
      <c r="M379" s="14">
        <v>3</v>
      </c>
      <c r="N379" s="11" t="str">
        <f>INDEX(TreeLookup!$C$1:$DE$21,MATCH(Table15[[#This Row],[CATEGORY]],TreeLookup!$C$1:$C$21,0),MATCH(Table15[[#This Row],[YEAR]],TreeLookup!$C$1:$DE$1,0))</f>
        <v>spaceStationPrototypes</v>
      </c>
      <c r="O379" s="21"/>
      <c r="P379" s="25" t="s">
        <v>6843</v>
      </c>
      <c r="Q379" s="11"/>
      <c r="S379" s="11">
        <v>1967</v>
      </c>
      <c r="W379" s="15"/>
    </row>
    <row r="380" spans="1:38" x14ac:dyDescent="0.25">
      <c r="A380" s="11" t="s">
        <v>2078</v>
      </c>
      <c r="B380" s="12" t="s">
        <v>7857</v>
      </c>
      <c r="C380" s="11">
        <v>1</v>
      </c>
      <c r="D380" s="11">
        <v>425000</v>
      </c>
      <c r="E380" s="12" t="s">
        <v>2079</v>
      </c>
      <c r="F380" s="11" t="s">
        <v>1332</v>
      </c>
      <c r="G380" s="11" t="s">
        <v>5487</v>
      </c>
      <c r="H380" s="11" t="s">
        <v>5091</v>
      </c>
      <c r="I380" s="11" t="s">
        <v>5091</v>
      </c>
      <c r="J380" s="14">
        <f>VLOOKUP(Table15[[#This Row],[TechRequired]],OldTree!A:B,2,0)</f>
        <v>6</v>
      </c>
      <c r="K380" s="14"/>
      <c r="L380" s="14"/>
      <c r="N380" s="11" t="e">
        <f>INDEX(TreeLookup!$C$1:$DE$21,MATCH(Table15[[#This Row],[CATEGORY]],TreeLookup!$C$1:$C$21,0),MATCH(Table15[[#This Row],[YEAR]],TreeLookup!$C$1:$DE$1,0))</f>
        <v>#N/A</v>
      </c>
      <c r="O380" s="11" t="s">
        <v>1903</v>
      </c>
      <c r="Q380" s="11"/>
    </row>
    <row r="381" spans="1:38" x14ac:dyDescent="0.25">
      <c r="A381" s="11" t="s">
        <v>2077</v>
      </c>
      <c r="B381" s="12" t="s">
        <v>8187</v>
      </c>
      <c r="C381" s="11">
        <v>1</v>
      </c>
      <c r="D381" s="11">
        <v>425000</v>
      </c>
      <c r="E381" s="12" t="s">
        <v>10486</v>
      </c>
      <c r="F381" s="11" t="s">
        <v>1332</v>
      </c>
      <c r="G381" s="11" t="s">
        <v>5487</v>
      </c>
      <c r="H381" s="11" t="s">
        <v>1903</v>
      </c>
      <c r="I381" s="11" t="s">
        <v>5091</v>
      </c>
      <c r="J381" s="14">
        <f>VLOOKUP(Table15[[#This Row],[TechRequired]],OldTree!A:B,2,0)</f>
        <v>6</v>
      </c>
      <c r="K381" s="22" t="s">
        <v>6017</v>
      </c>
      <c r="L381" s="14" t="s">
        <v>8646</v>
      </c>
      <c r="M381" s="14">
        <v>9</v>
      </c>
      <c r="N381" s="11" t="str">
        <f>INDEX(TreeLookup!$C$1:$DE$21,MATCH(Table15[[#This Row],[CATEGORY]],TreeLookup!$C$1:$C$21,0),MATCH(Table15[[#This Row],[YEAR]],TreeLookup!$C$1:$DE$1,0))</f>
        <v>earlyElecPropulsion</v>
      </c>
      <c r="P381" s="13" t="s">
        <v>6842</v>
      </c>
      <c r="Q381" s="11"/>
      <c r="S381" s="11">
        <v>1998</v>
      </c>
      <c r="W381" s="15"/>
    </row>
    <row r="382" spans="1:38" x14ac:dyDescent="0.25">
      <c r="A382" s="11" t="s">
        <v>2075</v>
      </c>
      <c r="B382" s="12" t="s">
        <v>7859</v>
      </c>
      <c r="C382" s="11">
        <v>115.068</v>
      </c>
      <c r="D382" s="11">
        <v>425000</v>
      </c>
      <c r="E382" s="12" t="s">
        <v>2076</v>
      </c>
      <c r="F382" s="11" t="s">
        <v>1332</v>
      </c>
      <c r="G382" s="11" t="s">
        <v>5487</v>
      </c>
      <c r="H382" s="11" t="s">
        <v>5091</v>
      </c>
      <c r="I382" s="11" t="s">
        <v>5091</v>
      </c>
      <c r="J382" s="14">
        <f>VLOOKUP(Table15[[#This Row],[TechRequired]],OldTree!A:B,2,0)</f>
        <v>6</v>
      </c>
      <c r="K382" s="14"/>
      <c r="L382" s="14"/>
      <c r="N382" s="11" t="e">
        <f>INDEX(TreeLookup!$C$1:$DE$21,MATCH(Table15[[#This Row],[CATEGORY]],TreeLookup!$C$1:$C$21,0),MATCH(Table15[[#This Row],[YEAR]],TreeLookup!$C$1:$DE$1,0))</f>
        <v>#N/A</v>
      </c>
      <c r="O382" s="11" t="s">
        <v>1903</v>
      </c>
      <c r="Q382" s="11"/>
    </row>
    <row r="383" spans="1:38" x14ac:dyDescent="0.25">
      <c r="A383" s="11" t="s">
        <v>1920</v>
      </c>
      <c r="B383" s="12" t="s">
        <v>7232</v>
      </c>
      <c r="C383" s="11">
        <v>1800</v>
      </c>
      <c r="D383" s="11">
        <v>8000</v>
      </c>
      <c r="E383" s="12" t="s">
        <v>1921</v>
      </c>
      <c r="F383" s="11" t="s">
        <v>1326</v>
      </c>
      <c r="G383" s="11" t="s">
        <v>5246</v>
      </c>
      <c r="H383" s="11" t="s">
        <v>5091</v>
      </c>
      <c r="I383" s="11" t="s">
        <v>5091</v>
      </c>
      <c r="J383" s="14">
        <f>VLOOKUP(Table15[[#This Row],[TechRequired]],OldTree!A:B,2,0)</f>
        <v>5</v>
      </c>
      <c r="K383" s="14"/>
      <c r="L383" s="14"/>
      <c r="N383" s="11" t="e">
        <f>INDEX(TreeLookup!$C$1:$DE$21,MATCH(Table15[[#This Row],[CATEGORY]],TreeLookup!$C$1:$C$21,0),MATCH(Table15[[#This Row],[YEAR]],TreeLookup!$C$1:$DE$1,0))</f>
        <v>#N/A</v>
      </c>
      <c r="O383" s="11" t="s">
        <v>1903</v>
      </c>
      <c r="P383" s="13" t="s">
        <v>6842</v>
      </c>
      <c r="Q383" s="11" t="s">
        <v>6567</v>
      </c>
      <c r="S383" s="11">
        <v>1984</v>
      </c>
    </row>
    <row r="384" spans="1:38" x14ac:dyDescent="0.25">
      <c r="A384" s="11" t="s">
        <v>1918</v>
      </c>
      <c r="B384" s="12" t="s">
        <v>7233</v>
      </c>
      <c r="C384" s="11">
        <v>2500</v>
      </c>
      <c r="D384" s="11">
        <v>4000</v>
      </c>
      <c r="E384" s="12" t="s">
        <v>1919</v>
      </c>
      <c r="F384" s="11" t="s">
        <v>1300</v>
      </c>
      <c r="G384" s="11" t="s">
        <v>5246</v>
      </c>
      <c r="H384" s="11" t="s">
        <v>5091</v>
      </c>
      <c r="I384" s="11" t="s">
        <v>5091</v>
      </c>
      <c r="J384" s="14">
        <f>VLOOKUP(Table15[[#This Row],[TechRequired]],OldTree!A:B,2,0)</f>
        <v>1</v>
      </c>
      <c r="K384" s="14"/>
      <c r="L384" s="14"/>
      <c r="N384" s="11" t="e">
        <f>INDEX(TreeLookup!$C$1:$DE$21,MATCH(Table15[[#This Row],[CATEGORY]],TreeLookup!$C$1:$C$21,0),MATCH(Table15[[#This Row],[YEAR]],TreeLookup!$C$1:$DE$1,0))</f>
        <v>#N/A</v>
      </c>
      <c r="O384" s="11" t="s">
        <v>1903</v>
      </c>
      <c r="P384" s="13" t="s">
        <v>6842</v>
      </c>
      <c r="Q384" s="11" t="s">
        <v>6567</v>
      </c>
      <c r="S384" s="11">
        <v>1984</v>
      </c>
    </row>
    <row r="385" spans="1:39" x14ac:dyDescent="0.25">
      <c r="A385" s="11" t="s">
        <v>1922</v>
      </c>
      <c r="B385" s="12" t="s">
        <v>7234</v>
      </c>
      <c r="C385" s="11">
        <v>600</v>
      </c>
      <c r="D385" s="11">
        <v>100</v>
      </c>
      <c r="E385" s="12" t="s">
        <v>10327</v>
      </c>
      <c r="F385" s="11" t="s">
        <v>1326</v>
      </c>
      <c r="G385" s="11" t="s">
        <v>5246</v>
      </c>
      <c r="H385" s="11" t="s">
        <v>1903</v>
      </c>
      <c r="I385" s="11" t="s">
        <v>5091</v>
      </c>
      <c r="J385" s="14">
        <f>VLOOKUP(Table15[[#This Row],[TechRequired]],OldTree!A:B,2,0)</f>
        <v>5</v>
      </c>
      <c r="K385" s="22" t="s">
        <v>6012</v>
      </c>
      <c r="L385" s="14" t="s">
        <v>8649</v>
      </c>
      <c r="N385" s="11" t="str">
        <f>INDEX(TreeLookup!$C$1:$DE$21,MATCH(Table15[[#This Row],[CATEGORY]],TreeLookup!$C$1:$C$21,0),MATCH(Table15[[#This Row],[YEAR]],TreeLookup!$C$1:$DE$1,0))</f>
        <v>materialsScienceSpaceplanes</v>
      </c>
      <c r="P385" s="13" t="s">
        <v>6842</v>
      </c>
      <c r="Q385" s="11" t="s">
        <v>6567</v>
      </c>
      <c r="S385" s="11">
        <v>1984</v>
      </c>
      <c r="W385" s="15"/>
      <c r="AL385" s="11" t="s">
        <v>11286</v>
      </c>
    </row>
    <row r="386" spans="1:39" x14ac:dyDescent="0.25">
      <c r="A386" s="11" t="s">
        <v>1923</v>
      </c>
      <c r="B386" s="12" t="s">
        <v>7235</v>
      </c>
      <c r="C386" s="11">
        <v>600</v>
      </c>
      <c r="D386" s="11">
        <v>100</v>
      </c>
      <c r="E386" s="12" t="s">
        <v>10327</v>
      </c>
      <c r="F386" s="11" t="s">
        <v>1326</v>
      </c>
      <c r="G386" s="11" t="s">
        <v>5246</v>
      </c>
      <c r="H386" s="11" t="s">
        <v>1903</v>
      </c>
      <c r="I386" s="11" t="s">
        <v>5091</v>
      </c>
      <c r="J386" s="14">
        <f>VLOOKUP(Table15[[#This Row],[TechRequired]],OldTree!A:B,2,0)</f>
        <v>5</v>
      </c>
      <c r="K386" s="22" t="s">
        <v>6012</v>
      </c>
      <c r="L386" s="14" t="s">
        <v>8649</v>
      </c>
      <c r="N386" s="11" t="str">
        <f>INDEX(TreeLookup!$C$1:$DE$21,MATCH(Table15[[#This Row],[CATEGORY]],TreeLookup!$C$1:$C$21,0),MATCH(Table15[[#This Row],[YEAR]],TreeLookup!$C$1:$DE$1,0))</f>
        <v>materialsScienceSpaceplanes</v>
      </c>
      <c r="P386" s="13" t="s">
        <v>6842</v>
      </c>
      <c r="Q386" s="11" t="s">
        <v>6567</v>
      </c>
      <c r="S386" s="11">
        <v>1984</v>
      </c>
      <c r="W386" s="15"/>
      <c r="AL386" s="11" t="s">
        <v>11286</v>
      </c>
    </row>
    <row r="387" spans="1:39" x14ac:dyDescent="0.25">
      <c r="A387" s="11" t="s">
        <v>1924</v>
      </c>
      <c r="B387" s="12" t="s">
        <v>7236</v>
      </c>
      <c r="C387" s="11">
        <v>225</v>
      </c>
      <c r="D387" s="11">
        <v>500</v>
      </c>
      <c r="E387" s="12" t="s">
        <v>10329</v>
      </c>
      <c r="F387" s="11" t="s">
        <v>1326</v>
      </c>
      <c r="G387" s="11" t="s">
        <v>5246</v>
      </c>
      <c r="H387" s="11" t="s">
        <v>1903</v>
      </c>
      <c r="I387" s="11" t="s">
        <v>5091</v>
      </c>
      <c r="J387" s="14">
        <f>VLOOKUP(Table15[[#This Row],[TechRequired]],OldTree!A:B,2,0)</f>
        <v>5</v>
      </c>
      <c r="K387" s="22" t="s">
        <v>6012</v>
      </c>
      <c r="L387" s="14" t="s">
        <v>8671</v>
      </c>
      <c r="N387" s="11" t="str">
        <f>INDEX(TreeLookup!$C$1:$DE$21,MATCH(Table15[[#This Row],[CATEGORY]],TreeLookup!$C$1:$C$21,0),MATCH(Table15[[#This Row],[YEAR]],TreeLookup!$C$1:$DE$1,0))</f>
        <v>materialsScienceSpaceplanes</v>
      </c>
      <c r="P387" s="13" t="s">
        <v>6842</v>
      </c>
      <c r="Q387" s="11" t="s">
        <v>6567</v>
      </c>
      <c r="S387" s="11">
        <v>1984</v>
      </c>
      <c r="W387" s="15"/>
    </row>
    <row r="388" spans="1:39" x14ac:dyDescent="0.25">
      <c r="A388" s="11" t="s">
        <v>1932</v>
      </c>
      <c r="B388" s="12" t="s">
        <v>7237</v>
      </c>
      <c r="C388" s="11">
        <v>1800</v>
      </c>
      <c r="D388" s="11">
        <v>8000</v>
      </c>
      <c r="E388" s="12" t="s">
        <v>10326</v>
      </c>
      <c r="F388" s="11" t="s">
        <v>1326</v>
      </c>
      <c r="G388" s="11" t="s">
        <v>5246</v>
      </c>
      <c r="H388" s="11" t="s">
        <v>1903</v>
      </c>
      <c r="I388" s="11" t="s">
        <v>5091</v>
      </c>
      <c r="J388" s="14">
        <f>VLOOKUP(Table15[[#This Row],[TechRequired]],OldTree!A:B,2,0)</f>
        <v>5</v>
      </c>
      <c r="K388" s="23" t="s">
        <v>8945</v>
      </c>
      <c r="L388" s="14" t="s">
        <v>8885</v>
      </c>
      <c r="N388" s="11" t="str">
        <f>INDEX(TreeLookup!$C$1:$DE$21,MATCH(Table15[[#This Row],[CATEGORY]],TreeLookup!$C$1:$C$21,0),MATCH(Table15[[#This Row],[YEAR]],TreeLookup!$C$1:$DE$1,0))</f>
        <v>orbitalRocketry1981</v>
      </c>
      <c r="P388" s="13" t="s">
        <v>6842</v>
      </c>
      <c r="Q388" s="11" t="s">
        <v>6567</v>
      </c>
      <c r="S388" s="11">
        <v>1984</v>
      </c>
      <c r="W388" s="15"/>
    </row>
    <row r="389" spans="1:39" x14ac:dyDescent="0.25">
      <c r="A389" s="11" t="s">
        <v>1934</v>
      </c>
      <c r="B389" s="12" t="s">
        <v>7238</v>
      </c>
      <c r="C389" s="11">
        <v>200</v>
      </c>
      <c r="D389" s="11">
        <v>500</v>
      </c>
      <c r="E389" s="12" t="s">
        <v>10328</v>
      </c>
      <c r="F389" s="11" t="s">
        <v>1326</v>
      </c>
      <c r="G389" s="11" t="s">
        <v>5246</v>
      </c>
      <c r="H389" s="11" t="s">
        <v>1903</v>
      </c>
      <c r="I389" s="11" t="s">
        <v>5091</v>
      </c>
      <c r="J389" s="14">
        <f>VLOOKUP(Table15[[#This Row],[TechRequired]],OldTree!A:B,2,0)</f>
        <v>5</v>
      </c>
      <c r="K389" s="22" t="s">
        <v>6012</v>
      </c>
      <c r="L389" s="14" t="s">
        <v>8870</v>
      </c>
      <c r="M389" s="14">
        <v>8</v>
      </c>
      <c r="N389" s="11" t="str">
        <f>INDEX(TreeLookup!$C$1:$DE$21,MATCH(Table15[[#This Row],[CATEGORY]],TreeLookup!$C$1:$C$21,0),MATCH(Table15[[#This Row],[YEAR]],TreeLookup!$C$1:$DE$1,0))</f>
        <v>materialsScienceSpaceplanes</v>
      </c>
      <c r="P389" s="13" t="s">
        <v>6842</v>
      </c>
      <c r="Q389" s="11" t="s">
        <v>6567</v>
      </c>
      <c r="S389" s="11">
        <v>1984</v>
      </c>
      <c r="W389" s="15"/>
    </row>
    <row r="390" spans="1:39" x14ac:dyDescent="0.25">
      <c r="A390" s="11" t="s">
        <v>737</v>
      </c>
      <c r="B390" s="12" t="s">
        <v>3484</v>
      </c>
      <c r="C390" s="17">
        <v>1300</v>
      </c>
      <c r="D390" s="17">
        <v>60000</v>
      </c>
      <c r="E390" s="12" t="s">
        <v>3012</v>
      </c>
      <c r="F390" s="11" t="s">
        <v>1333</v>
      </c>
      <c r="G390" s="11" t="s">
        <v>1380</v>
      </c>
      <c r="H390" s="11" t="s">
        <v>1903</v>
      </c>
      <c r="I390" s="11" t="s">
        <v>1903</v>
      </c>
      <c r="J390" s="14">
        <f>VLOOKUP(Table15[[#This Row],[TechRequired]],OldTree!A:B,2,0)</f>
        <v>3</v>
      </c>
      <c r="K390" s="23" t="s">
        <v>8955</v>
      </c>
      <c r="L390" s="14"/>
      <c r="N390" s="11" t="str">
        <f>INDEX(TreeLookup!$C$1:$DE$21,MATCH(Table15[[#This Row],[CATEGORY]],TreeLookup!$C$1:$C$21,0),MATCH(Table15[[#This Row],[YEAR]],TreeLookup!$C$1:$DE$1,0))</f>
        <v>prototypeHydrolox</v>
      </c>
      <c r="P390" s="13" t="s">
        <v>6843</v>
      </c>
      <c r="Q390" s="11" t="s">
        <v>6583</v>
      </c>
      <c r="R390" s="21" t="s">
        <v>6376</v>
      </c>
      <c r="S390" s="11">
        <v>1962</v>
      </c>
      <c r="W390" s="15"/>
      <c r="Y390" s="11" t="s">
        <v>11008</v>
      </c>
      <c r="AD390" s="11" t="s">
        <v>11286</v>
      </c>
      <c r="AM390" s="11" t="s">
        <v>11286</v>
      </c>
    </row>
    <row r="391" spans="1:39" x14ac:dyDescent="0.25">
      <c r="A391" s="11" t="s">
        <v>744</v>
      </c>
      <c r="B391" s="12" t="s">
        <v>3484</v>
      </c>
      <c r="C391" s="17">
        <v>1300</v>
      </c>
      <c r="D391" s="17">
        <v>60000</v>
      </c>
      <c r="E391" s="12" t="s">
        <v>3012</v>
      </c>
      <c r="F391" s="11" t="s">
        <v>1333</v>
      </c>
      <c r="G391" s="21" t="s">
        <v>11292</v>
      </c>
      <c r="H391" s="11" t="s">
        <v>1903</v>
      </c>
      <c r="I391" s="11" t="s">
        <v>1903</v>
      </c>
      <c r="J391" s="14">
        <f>VLOOKUP(Table15[[#This Row],[TechRequired]],OldTree!A:B,2,0)</f>
        <v>3</v>
      </c>
      <c r="K391" s="23" t="s">
        <v>8955</v>
      </c>
      <c r="L391" s="14"/>
      <c r="N391" s="11" t="str">
        <f>INDEX(TreeLookup!$C$1:$DE$21,MATCH(Table15[[#This Row],[CATEGORY]],TreeLookup!$C$1:$C$21,0),MATCH(Table15[[#This Row],[YEAR]],TreeLookup!$C$1:$DE$1,0))</f>
        <v>prototypeHydrolox</v>
      </c>
      <c r="P391" s="13" t="s">
        <v>6843</v>
      </c>
      <c r="Q391" s="11" t="s">
        <v>6583</v>
      </c>
      <c r="R391" s="21" t="s">
        <v>6376</v>
      </c>
      <c r="S391" s="11">
        <v>1962</v>
      </c>
      <c r="W391" s="15"/>
      <c r="Y391" s="11" t="s">
        <v>11008</v>
      </c>
      <c r="AD391" s="11" t="s">
        <v>11286</v>
      </c>
      <c r="AM391" s="11" t="s">
        <v>11286</v>
      </c>
    </row>
    <row r="392" spans="1:39" x14ac:dyDescent="0.25">
      <c r="A392" s="11" t="s">
        <v>1927</v>
      </c>
      <c r="B392" s="12" t="s">
        <v>7241</v>
      </c>
      <c r="C392" s="11">
        <v>200</v>
      </c>
      <c r="D392" s="11">
        <v>100</v>
      </c>
      <c r="E392" s="12" t="s">
        <v>10376</v>
      </c>
      <c r="F392" s="11" t="s">
        <v>1326</v>
      </c>
      <c r="G392" s="11" t="s">
        <v>5246</v>
      </c>
      <c r="H392" s="11" t="s">
        <v>1903</v>
      </c>
      <c r="I392" s="11" t="s">
        <v>5091</v>
      </c>
      <c r="J392" s="14">
        <f>VLOOKUP(Table15[[#This Row],[TechRequired]],OldTree!A:B,2,0)</f>
        <v>5</v>
      </c>
      <c r="K392" s="22" t="s">
        <v>6012</v>
      </c>
      <c r="L392" s="14" t="s">
        <v>8866</v>
      </c>
      <c r="M392" s="14">
        <v>8</v>
      </c>
      <c r="N392" s="11" t="str">
        <f>INDEX(TreeLookup!$C$1:$DE$21,MATCH(Table15[[#This Row],[CATEGORY]],TreeLookup!$C$1:$C$21,0),MATCH(Table15[[#This Row],[YEAR]],TreeLookup!$C$1:$DE$1,0))</f>
        <v>materialsScienceLongTerm</v>
      </c>
      <c r="P392" s="13" t="s">
        <v>6842</v>
      </c>
      <c r="Q392" s="11" t="s">
        <v>6568</v>
      </c>
      <c r="S392" s="11">
        <v>1988</v>
      </c>
      <c r="W392" s="15"/>
    </row>
    <row r="393" spans="1:39" x14ac:dyDescent="0.25">
      <c r="A393" s="11" t="s">
        <v>1925</v>
      </c>
      <c r="B393" s="12" t="s">
        <v>7242</v>
      </c>
      <c r="C393" s="11">
        <v>850</v>
      </c>
      <c r="D393" s="11">
        <v>700</v>
      </c>
      <c r="F393" s="11" t="s">
        <v>1326</v>
      </c>
      <c r="G393" s="11" t="s">
        <v>5246</v>
      </c>
      <c r="H393" s="11" t="s">
        <v>1903</v>
      </c>
      <c r="I393" s="11" t="s">
        <v>5091</v>
      </c>
      <c r="J393" s="14">
        <f>VLOOKUP(Table15[[#This Row],[TechRequired]],OldTree!A:B,2,0)</f>
        <v>5</v>
      </c>
      <c r="K393" s="23" t="s">
        <v>8945</v>
      </c>
      <c r="L393" s="14" t="s">
        <v>8674</v>
      </c>
      <c r="N393" s="11" t="str">
        <f>INDEX(TreeLookup!$C$1:$DE$21,MATCH(Table15[[#This Row],[CATEGORY]],TreeLookup!$C$1:$C$21,0),MATCH(Table15[[#This Row],[YEAR]],TreeLookup!$C$1:$DE$1,0))</f>
        <v>orbitalRocketry1986</v>
      </c>
      <c r="P393" s="13" t="s">
        <v>6842</v>
      </c>
      <c r="Q393" s="11" t="s">
        <v>6568</v>
      </c>
      <c r="S393" s="11">
        <v>1988</v>
      </c>
      <c r="W393" s="15"/>
    </row>
    <row r="394" spans="1:39" x14ac:dyDescent="0.25">
      <c r="A394" s="11" t="s">
        <v>1930</v>
      </c>
      <c r="B394" s="12" t="s">
        <v>7243</v>
      </c>
      <c r="C394" s="11">
        <v>450</v>
      </c>
      <c r="D394" s="11">
        <v>5000</v>
      </c>
      <c r="F394" s="11" t="s">
        <v>1326</v>
      </c>
      <c r="G394" s="11" t="s">
        <v>5246</v>
      </c>
      <c r="H394" s="11" t="s">
        <v>1903</v>
      </c>
      <c r="I394" s="11" t="s">
        <v>5091</v>
      </c>
      <c r="J394" s="14">
        <f>VLOOKUP(Table15[[#This Row],[TechRequired]],OldTree!A:B,2,0)</f>
        <v>5</v>
      </c>
      <c r="K394" s="22" t="s">
        <v>8953</v>
      </c>
      <c r="L394" s="14" t="s">
        <v>8675</v>
      </c>
      <c r="N394" s="11" t="str">
        <f>INDEX(TreeLookup!$C$1:$DE$21,MATCH(Table15[[#This Row],[CATEGORY]],TreeLookup!$C$1:$C$21,0),MATCH(Table15[[#This Row],[YEAR]],TreeLookup!$C$1:$DE$1,0))</f>
        <v>solids1986</v>
      </c>
      <c r="P394" s="13" t="s">
        <v>6842</v>
      </c>
      <c r="Q394" s="11" t="s">
        <v>6568</v>
      </c>
      <c r="S394" s="11">
        <v>1988</v>
      </c>
      <c r="W394" s="15"/>
      <c r="AE394" s="11" t="s">
        <v>11286</v>
      </c>
    </row>
    <row r="395" spans="1:39" x14ac:dyDescent="0.25">
      <c r="A395" s="11" t="s">
        <v>1929</v>
      </c>
      <c r="B395" s="12" t="s">
        <v>7244</v>
      </c>
      <c r="C395" s="11">
        <v>225</v>
      </c>
      <c r="D395" s="11">
        <v>500</v>
      </c>
      <c r="E395" s="12" t="s">
        <v>10375</v>
      </c>
      <c r="F395" s="11" t="s">
        <v>1326</v>
      </c>
      <c r="G395" s="11" t="s">
        <v>5246</v>
      </c>
      <c r="H395" s="11" t="s">
        <v>1903</v>
      </c>
      <c r="I395" s="11" t="s">
        <v>5091</v>
      </c>
      <c r="J395" s="14">
        <f>VLOOKUP(Table15[[#This Row],[TechRequired]],OldTree!A:B,2,0)</f>
        <v>5</v>
      </c>
      <c r="K395" s="22" t="s">
        <v>6012</v>
      </c>
      <c r="L395" s="14" t="s">
        <v>8649</v>
      </c>
      <c r="N395" s="11" t="str">
        <f>INDEX(TreeLookup!$C$1:$DE$21,MATCH(Table15[[#This Row],[CATEGORY]],TreeLookup!$C$1:$C$21,0),MATCH(Table15[[#This Row],[YEAR]],TreeLookup!$C$1:$DE$1,0))</f>
        <v>materialsScienceLongTerm</v>
      </c>
      <c r="P395" s="13" t="s">
        <v>6842</v>
      </c>
      <c r="Q395" s="11" t="s">
        <v>6568</v>
      </c>
      <c r="S395" s="11">
        <v>1988</v>
      </c>
      <c r="W395" s="15"/>
      <c r="AL395" s="11" t="s">
        <v>11286</v>
      </c>
    </row>
    <row r="396" spans="1:39" x14ac:dyDescent="0.25">
      <c r="A396" s="11" t="s">
        <v>1928</v>
      </c>
      <c r="B396" s="12" t="s">
        <v>7245</v>
      </c>
      <c r="C396" s="11">
        <v>200</v>
      </c>
      <c r="D396" s="11">
        <v>100</v>
      </c>
      <c r="E396" s="12" t="s">
        <v>10377</v>
      </c>
      <c r="F396" s="11" t="s">
        <v>1326</v>
      </c>
      <c r="G396" s="11" t="s">
        <v>5246</v>
      </c>
      <c r="H396" s="11" t="s">
        <v>1903</v>
      </c>
      <c r="I396" s="11" t="s">
        <v>5091</v>
      </c>
      <c r="J396" s="14">
        <f>VLOOKUP(Table15[[#This Row],[TechRequired]],OldTree!A:B,2,0)</f>
        <v>5</v>
      </c>
      <c r="K396" s="22" t="s">
        <v>6012</v>
      </c>
      <c r="L396" s="14" t="s">
        <v>8866</v>
      </c>
      <c r="M396" s="14">
        <v>8</v>
      </c>
      <c r="N396" s="11" t="str">
        <f>INDEX(TreeLookup!$C$1:$DE$21,MATCH(Table15[[#This Row],[CATEGORY]],TreeLookup!$C$1:$C$21,0),MATCH(Table15[[#This Row],[YEAR]],TreeLookup!$C$1:$DE$1,0))</f>
        <v>materialsScienceLongTerm</v>
      </c>
      <c r="P396" s="13" t="s">
        <v>6842</v>
      </c>
      <c r="Q396" s="11" t="s">
        <v>6568</v>
      </c>
      <c r="S396" s="11">
        <v>1988</v>
      </c>
      <c r="W396" s="15"/>
    </row>
    <row r="397" spans="1:39" x14ac:dyDescent="0.25">
      <c r="A397" s="11" t="s">
        <v>1939</v>
      </c>
      <c r="B397" s="12" t="s">
        <v>7383</v>
      </c>
      <c r="C397" s="11">
        <v>225</v>
      </c>
      <c r="D397" s="11">
        <v>200</v>
      </c>
      <c r="E397" s="12" t="s">
        <v>10453</v>
      </c>
      <c r="F397" s="11" t="s">
        <v>1377</v>
      </c>
      <c r="G397" s="11" t="s">
        <v>5246</v>
      </c>
      <c r="H397" s="11" t="s">
        <v>1903</v>
      </c>
      <c r="I397" s="11" t="s">
        <v>5091</v>
      </c>
      <c r="J397" s="14">
        <f>VLOOKUP(Table15[[#This Row],[TechRequired]],OldTree!A:B,2,0)</f>
        <v>6</v>
      </c>
      <c r="K397" s="22" t="s">
        <v>6012</v>
      </c>
      <c r="L397" s="14" t="s">
        <v>8671</v>
      </c>
      <c r="N397" s="11" t="str">
        <f>INDEX(TreeLookup!$C$1:$DE$21,MATCH(Table15[[#This Row],[CATEGORY]],TreeLookup!$C$1:$C$21,0),MATCH(Table15[[#This Row],[YEAR]],TreeLookup!$C$1:$DE$1,0))</f>
        <v>materialsScienceLongTerm</v>
      </c>
      <c r="P397" s="13" t="s">
        <v>6842</v>
      </c>
      <c r="Q397" s="11" t="s">
        <v>6462</v>
      </c>
      <c r="S397" s="11">
        <v>1996</v>
      </c>
      <c r="W397" s="15"/>
    </row>
    <row r="398" spans="1:39" x14ac:dyDescent="0.25">
      <c r="A398" s="11" t="s">
        <v>1941</v>
      </c>
      <c r="B398" s="12" t="s">
        <v>7384</v>
      </c>
      <c r="C398" s="11">
        <v>200</v>
      </c>
      <c r="D398" s="11">
        <v>1000</v>
      </c>
      <c r="E398" s="12" t="s">
        <v>10449</v>
      </c>
      <c r="F398" s="11" t="s">
        <v>1377</v>
      </c>
      <c r="G398" s="11" t="s">
        <v>5246</v>
      </c>
      <c r="H398" s="11" t="s">
        <v>1903</v>
      </c>
      <c r="I398" s="11" t="s">
        <v>5091</v>
      </c>
      <c r="J398" s="14">
        <f>VLOOKUP(Table15[[#This Row],[TechRequired]],OldTree!A:B,2,0)</f>
        <v>6</v>
      </c>
      <c r="K398" s="22" t="s">
        <v>6012</v>
      </c>
      <c r="L398" s="14" t="s">
        <v>8866</v>
      </c>
      <c r="M398" s="14">
        <v>9</v>
      </c>
      <c r="N398" s="11" t="str">
        <f>INDEX(TreeLookup!$C$1:$DE$21,MATCH(Table15[[#This Row],[CATEGORY]],TreeLookup!$C$1:$C$21,0),MATCH(Table15[[#This Row],[YEAR]],TreeLookup!$C$1:$DE$1,0))</f>
        <v>materialsScienceLongTerm</v>
      </c>
      <c r="P398" s="13" t="s">
        <v>6842</v>
      </c>
      <c r="Q398" s="11" t="s">
        <v>6462</v>
      </c>
      <c r="S398" s="11">
        <v>1996</v>
      </c>
      <c r="W398" s="15"/>
    </row>
    <row r="399" spans="1:39" x14ac:dyDescent="0.25">
      <c r="A399" s="11" t="s">
        <v>2944</v>
      </c>
      <c r="B399" s="12" t="s">
        <v>7394</v>
      </c>
      <c r="C399" s="11">
        <v>7500</v>
      </c>
      <c r="D399" s="11">
        <v>10500</v>
      </c>
      <c r="E399" s="12" t="s">
        <v>10538</v>
      </c>
      <c r="F399" s="11" t="s">
        <v>1319</v>
      </c>
      <c r="G399" s="11" t="s">
        <v>1913</v>
      </c>
      <c r="H399" s="11" t="s">
        <v>1903</v>
      </c>
      <c r="I399" s="11" t="s">
        <v>5091</v>
      </c>
      <c r="J399" s="14">
        <f>VLOOKUP(Table15[[#This Row],[TechRequired]],OldTree!A:B,2,0)</f>
        <v>7</v>
      </c>
      <c r="K399" s="22" t="s">
        <v>6012</v>
      </c>
      <c r="L399" s="14" t="s">
        <v>8870</v>
      </c>
      <c r="M399" s="14">
        <v>9</v>
      </c>
      <c r="N399" s="11" t="str">
        <f>INDEX(TreeLookup!$C$1:$DE$21,MATCH(Table15[[#This Row],[CATEGORY]],TreeLookup!$C$1:$C$21,0),MATCH(Table15[[#This Row],[YEAR]],TreeLookup!$C$1:$DE$1,0))</f>
        <v>materialsScienceInternational</v>
      </c>
      <c r="P399" s="13" t="s">
        <v>6842</v>
      </c>
      <c r="Q399" s="11" t="s">
        <v>6462</v>
      </c>
      <c r="S399" s="11">
        <v>2002</v>
      </c>
      <c r="W399" s="15"/>
    </row>
    <row r="400" spans="1:39" x14ac:dyDescent="0.25">
      <c r="A400" s="11" t="s">
        <v>3055</v>
      </c>
      <c r="B400" s="12" t="s">
        <v>7395</v>
      </c>
      <c r="C400" s="11">
        <v>1000</v>
      </c>
      <c r="D400" s="11">
        <v>1000</v>
      </c>
      <c r="E400" s="12" t="s">
        <v>10541</v>
      </c>
      <c r="F400" s="11" t="s">
        <v>1327</v>
      </c>
      <c r="G400" s="11" t="s">
        <v>1913</v>
      </c>
      <c r="H400" s="11" t="s">
        <v>1903</v>
      </c>
      <c r="I400" s="11" t="s">
        <v>5091</v>
      </c>
      <c r="J400" s="14">
        <f>VLOOKUP(Table15[[#This Row],[TechRequired]],OldTree!A:B,2,0)</f>
        <v>5</v>
      </c>
      <c r="K400" s="22" t="s">
        <v>6012</v>
      </c>
      <c r="L400" s="14" t="s">
        <v>8671</v>
      </c>
      <c r="N400" s="11" t="str">
        <f>INDEX(TreeLookup!$C$1:$DE$21,MATCH(Table15[[#This Row],[CATEGORY]],TreeLookup!$C$1:$C$21,0),MATCH(Table15[[#This Row],[YEAR]],TreeLookup!$C$1:$DE$1,0))</f>
        <v>materialsScienceInternational</v>
      </c>
      <c r="P400" s="13" t="s">
        <v>6842</v>
      </c>
      <c r="Q400" s="11" t="s">
        <v>6462</v>
      </c>
      <c r="S400" s="11">
        <v>2002</v>
      </c>
      <c r="W400" s="15"/>
    </row>
    <row r="401" spans="1:38" x14ac:dyDescent="0.25">
      <c r="A401" s="11" t="s">
        <v>6847</v>
      </c>
      <c r="B401" s="12" t="s">
        <v>6865</v>
      </c>
      <c r="C401" s="11">
        <v>0</v>
      </c>
      <c r="D401" s="11">
        <v>0</v>
      </c>
      <c r="F401" s="11" t="s">
        <v>1281</v>
      </c>
      <c r="G401" s="21" t="s">
        <v>1383</v>
      </c>
      <c r="H401" s="11" t="s">
        <v>1903</v>
      </c>
      <c r="I401" s="11" t="s">
        <v>1903</v>
      </c>
      <c r="J401" s="16">
        <f>VLOOKUP(Table15[[#This Row],[TechRequired]],OldTree!A:B,2,0)</f>
        <v>4</v>
      </c>
      <c r="K401" s="22" t="s">
        <v>6012</v>
      </c>
      <c r="L401" s="16" t="s">
        <v>8645</v>
      </c>
      <c r="M401" s="14">
        <v>5</v>
      </c>
      <c r="N401" s="11" t="str">
        <f>INDEX(TreeLookup!$C$1:$DE$21,MATCH(Table15[[#This Row],[CATEGORY]],TreeLookup!$C$1:$C$21,0),MATCH(Table15[[#This Row],[YEAR]],TreeLookup!$C$1:$DE$1,0))</f>
        <v>materialsScienceLunar</v>
      </c>
      <c r="P401" s="13" t="s">
        <v>6843</v>
      </c>
      <c r="S401" s="11">
        <v>1967</v>
      </c>
      <c r="W401" s="15"/>
      <c r="AL401" s="11" t="s">
        <v>11286</v>
      </c>
    </row>
    <row r="402" spans="1:38" x14ac:dyDescent="0.25">
      <c r="A402" s="11" t="s">
        <v>1944</v>
      </c>
      <c r="B402" s="12" t="s">
        <v>7386</v>
      </c>
      <c r="C402" s="11">
        <v>2250</v>
      </c>
      <c r="D402" s="11">
        <v>24000</v>
      </c>
      <c r="E402" s="12" t="s">
        <v>10448</v>
      </c>
      <c r="F402" s="11" t="s">
        <v>1377</v>
      </c>
      <c r="G402" s="11" t="s">
        <v>5246</v>
      </c>
      <c r="H402" s="11" t="s">
        <v>1903</v>
      </c>
      <c r="I402" s="11" t="s">
        <v>5091</v>
      </c>
      <c r="J402" s="14">
        <f>VLOOKUP(Table15[[#This Row],[TechRequired]],OldTree!A:B,2,0)</f>
        <v>6</v>
      </c>
      <c r="K402" s="22" t="s">
        <v>6012</v>
      </c>
      <c r="L402" s="14" t="s">
        <v>8646</v>
      </c>
      <c r="M402" s="14">
        <v>9</v>
      </c>
      <c r="N402" s="11" t="str">
        <f>INDEX(TreeLookup!$C$1:$DE$21,MATCH(Table15[[#This Row],[CATEGORY]],TreeLookup!$C$1:$C$21,0),MATCH(Table15[[#This Row],[YEAR]],TreeLookup!$C$1:$DE$1,0))</f>
        <v>materialsScienceLongTerm</v>
      </c>
      <c r="P402" s="13" t="s">
        <v>6842</v>
      </c>
      <c r="Q402" s="11" t="s">
        <v>6462</v>
      </c>
      <c r="S402" s="11">
        <v>1996</v>
      </c>
      <c r="W402" s="15"/>
    </row>
    <row r="403" spans="1:38" x14ac:dyDescent="0.25">
      <c r="A403" s="11" t="s">
        <v>2954</v>
      </c>
      <c r="B403" s="12" t="s">
        <v>7396</v>
      </c>
      <c r="C403" s="11">
        <v>40500</v>
      </c>
      <c r="D403" s="11">
        <v>75000</v>
      </c>
      <c r="E403" s="12" t="s">
        <v>10534</v>
      </c>
      <c r="F403" s="11" t="s">
        <v>1319</v>
      </c>
      <c r="G403" s="11" t="s">
        <v>1913</v>
      </c>
      <c r="H403" s="11" t="s">
        <v>1903</v>
      </c>
      <c r="I403" s="11" t="s">
        <v>5091</v>
      </c>
      <c r="J403" s="14">
        <f>VLOOKUP(Table15[[#This Row],[TechRequired]],OldTree!A:B,2,0)</f>
        <v>7</v>
      </c>
      <c r="K403" s="22" t="s">
        <v>6012</v>
      </c>
      <c r="L403" s="14" t="s">
        <v>8646</v>
      </c>
      <c r="M403" s="14">
        <v>9</v>
      </c>
      <c r="N403" s="11" t="str">
        <f>INDEX(TreeLookup!$C$1:$DE$21,MATCH(Table15[[#This Row],[CATEGORY]],TreeLookup!$C$1:$C$21,0),MATCH(Table15[[#This Row],[YEAR]],TreeLookup!$C$1:$DE$1,0))</f>
        <v>materialsScienceInternational</v>
      </c>
      <c r="P403" s="13" t="s">
        <v>6842</v>
      </c>
      <c r="Q403" s="11" t="s">
        <v>6462</v>
      </c>
      <c r="S403" s="11">
        <v>2002</v>
      </c>
      <c r="W403" s="15"/>
    </row>
    <row r="404" spans="1:38" x14ac:dyDescent="0.25">
      <c r="A404" s="11" t="s">
        <v>1938</v>
      </c>
      <c r="B404" s="12" t="s">
        <v>7387</v>
      </c>
      <c r="C404" s="11">
        <v>2250</v>
      </c>
      <c r="D404" s="11">
        <v>10000</v>
      </c>
      <c r="E404" s="12" t="s">
        <v>10445</v>
      </c>
      <c r="F404" s="11" t="s">
        <v>1377</v>
      </c>
      <c r="G404" s="11" t="s">
        <v>5246</v>
      </c>
      <c r="H404" s="11" t="s">
        <v>1903</v>
      </c>
      <c r="I404" s="11" t="s">
        <v>5091</v>
      </c>
      <c r="J404" s="14">
        <f>VLOOKUP(Table15[[#This Row],[TechRequired]],OldTree!A:B,2,0)</f>
        <v>6</v>
      </c>
      <c r="K404" s="22" t="s">
        <v>8945</v>
      </c>
      <c r="L404" s="14" t="s">
        <v>8885</v>
      </c>
      <c r="N404" s="11" t="str">
        <f>INDEX(TreeLookup!$C$1:$DE$21,MATCH(Table15[[#This Row],[CATEGORY]],TreeLookup!$C$1:$C$21,0),MATCH(Table15[[#This Row],[YEAR]],TreeLookup!$C$1:$DE$1,0))</f>
        <v>orbitalRocketry1992</v>
      </c>
      <c r="P404" s="13" t="s">
        <v>6842</v>
      </c>
      <c r="Q404" s="11" t="s">
        <v>6462</v>
      </c>
      <c r="S404" s="11">
        <v>1996</v>
      </c>
      <c r="W404" s="15"/>
    </row>
    <row r="405" spans="1:38" x14ac:dyDescent="0.25">
      <c r="A405" s="11" t="s">
        <v>2955</v>
      </c>
      <c r="B405" s="12" t="s">
        <v>7397</v>
      </c>
      <c r="C405" s="11">
        <v>25000</v>
      </c>
      <c r="D405" s="11">
        <v>125000</v>
      </c>
      <c r="E405" s="12" t="s">
        <v>10535</v>
      </c>
      <c r="F405" s="11" t="s">
        <v>1319</v>
      </c>
      <c r="G405" s="11" t="s">
        <v>1913</v>
      </c>
      <c r="H405" s="11" t="s">
        <v>1903</v>
      </c>
      <c r="I405" s="11" t="s">
        <v>5091</v>
      </c>
      <c r="J405" s="14">
        <f>VLOOKUP(Table15[[#This Row],[TechRequired]],OldTree!A:B,2,0)</f>
        <v>7</v>
      </c>
      <c r="K405" s="22" t="s">
        <v>6012</v>
      </c>
      <c r="L405" s="14" t="s">
        <v>8646</v>
      </c>
      <c r="M405" s="14">
        <v>9</v>
      </c>
      <c r="N405" s="11" t="str">
        <f>INDEX(TreeLookup!$C$1:$DE$21,MATCH(Table15[[#This Row],[CATEGORY]],TreeLookup!$C$1:$C$21,0),MATCH(Table15[[#This Row],[YEAR]],TreeLookup!$C$1:$DE$1,0))</f>
        <v>materialsScienceInternational</v>
      </c>
      <c r="P405" s="13" t="s">
        <v>6842</v>
      </c>
      <c r="Q405" s="11" t="s">
        <v>6462</v>
      </c>
      <c r="S405" s="11">
        <v>2002</v>
      </c>
      <c r="W405" s="15"/>
    </row>
    <row r="406" spans="1:38" x14ac:dyDescent="0.25">
      <c r="A406" s="11" t="s">
        <v>2953</v>
      </c>
      <c r="B406" s="12" t="s">
        <v>7398</v>
      </c>
      <c r="C406" s="11">
        <v>7000</v>
      </c>
      <c r="D406" s="11">
        <v>35000</v>
      </c>
      <c r="E406" s="12" t="s">
        <v>10536</v>
      </c>
      <c r="F406" s="11" t="s">
        <v>1319</v>
      </c>
      <c r="G406" s="11" t="s">
        <v>1913</v>
      </c>
      <c r="H406" s="11" t="s">
        <v>1903</v>
      </c>
      <c r="I406" s="11" t="s">
        <v>5091</v>
      </c>
      <c r="J406" s="14">
        <f>VLOOKUP(Table15[[#This Row],[TechRequired]],OldTree!A:B,2,0)</f>
        <v>7</v>
      </c>
      <c r="K406" s="22" t="s">
        <v>6012</v>
      </c>
      <c r="L406" s="14" t="s">
        <v>8866</v>
      </c>
      <c r="M406" s="14">
        <v>9</v>
      </c>
      <c r="N406" s="11" t="str">
        <f>INDEX(TreeLookup!$C$1:$DE$21,MATCH(Table15[[#This Row],[CATEGORY]],TreeLookup!$C$1:$C$21,0),MATCH(Table15[[#This Row],[YEAR]],TreeLookup!$C$1:$DE$1,0))</f>
        <v>materialsScienceInternational</v>
      </c>
      <c r="P406" s="13" t="s">
        <v>6842</v>
      </c>
      <c r="Q406" s="11" t="s">
        <v>6462</v>
      </c>
      <c r="S406" s="11">
        <v>2002</v>
      </c>
      <c r="W406" s="15"/>
    </row>
    <row r="407" spans="1:38" x14ac:dyDescent="0.25">
      <c r="A407" s="11" t="s">
        <v>2946</v>
      </c>
      <c r="B407" s="12" t="s">
        <v>7388</v>
      </c>
      <c r="C407" s="11">
        <v>7500</v>
      </c>
      <c r="D407" s="11">
        <v>10500</v>
      </c>
      <c r="E407" s="12" t="s">
        <v>10450</v>
      </c>
      <c r="F407" s="11" t="s">
        <v>1319</v>
      </c>
      <c r="G407" s="11" t="s">
        <v>1913</v>
      </c>
      <c r="H407" s="11" t="s">
        <v>1903</v>
      </c>
      <c r="I407" s="11" t="s">
        <v>5091</v>
      </c>
      <c r="J407" s="14">
        <f>VLOOKUP(Table15[[#This Row],[TechRequired]],OldTree!A:B,2,0)</f>
        <v>7</v>
      </c>
      <c r="K407" s="22" t="s">
        <v>6012</v>
      </c>
      <c r="L407" s="14" t="s">
        <v>8870</v>
      </c>
      <c r="M407" s="14">
        <v>9</v>
      </c>
      <c r="N407" s="11" t="str">
        <f>INDEX(TreeLookup!$C$1:$DE$21,MATCH(Table15[[#This Row],[CATEGORY]],TreeLookup!$C$1:$C$21,0),MATCH(Table15[[#This Row],[YEAR]],TreeLookup!$C$1:$DE$1,0))</f>
        <v>materialsScienceLongTerm</v>
      </c>
      <c r="P407" s="13" t="s">
        <v>6842</v>
      </c>
      <c r="Q407" s="11" t="s">
        <v>6462</v>
      </c>
      <c r="S407" s="11">
        <v>1996</v>
      </c>
      <c r="W407" s="15"/>
    </row>
    <row r="408" spans="1:38" x14ac:dyDescent="0.25">
      <c r="A408" s="11" t="s">
        <v>2947</v>
      </c>
      <c r="B408" s="12" t="s">
        <v>7389</v>
      </c>
      <c r="C408" s="11">
        <v>7500</v>
      </c>
      <c r="D408" s="11">
        <v>10500</v>
      </c>
      <c r="E408" s="12" t="s">
        <v>10451</v>
      </c>
      <c r="F408" s="11" t="s">
        <v>1319</v>
      </c>
      <c r="G408" s="11" t="s">
        <v>1913</v>
      </c>
      <c r="H408" s="11" t="s">
        <v>1903</v>
      </c>
      <c r="I408" s="11" t="s">
        <v>5091</v>
      </c>
      <c r="J408" s="14">
        <f>VLOOKUP(Table15[[#This Row],[TechRequired]],OldTree!A:B,2,0)</f>
        <v>7</v>
      </c>
      <c r="K408" s="22" t="s">
        <v>6012</v>
      </c>
      <c r="L408" s="14" t="s">
        <v>8870</v>
      </c>
      <c r="M408" s="14">
        <v>9</v>
      </c>
      <c r="N408" s="11" t="str">
        <f>INDEX(TreeLookup!$C$1:$DE$21,MATCH(Table15[[#This Row],[CATEGORY]],TreeLookup!$C$1:$C$21,0),MATCH(Table15[[#This Row],[YEAR]],TreeLookup!$C$1:$DE$1,0))</f>
        <v>materialsScienceLongTerm</v>
      </c>
      <c r="P408" s="13" t="s">
        <v>6842</v>
      </c>
      <c r="Q408" s="11" t="s">
        <v>6462</v>
      </c>
      <c r="S408" s="11">
        <v>1996</v>
      </c>
      <c r="W408" s="15"/>
    </row>
    <row r="409" spans="1:38" x14ac:dyDescent="0.25">
      <c r="A409" s="11" t="s">
        <v>2948</v>
      </c>
      <c r="B409" s="12" t="s">
        <v>7390</v>
      </c>
      <c r="C409" s="11">
        <v>7500</v>
      </c>
      <c r="D409" s="11">
        <v>10500</v>
      </c>
      <c r="E409" s="12" t="s">
        <v>10452</v>
      </c>
      <c r="F409" s="11" t="s">
        <v>1319</v>
      </c>
      <c r="G409" s="11" t="s">
        <v>1913</v>
      </c>
      <c r="H409" s="11" t="s">
        <v>1903</v>
      </c>
      <c r="I409" s="11" t="s">
        <v>5091</v>
      </c>
      <c r="J409" s="14">
        <f>VLOOKUP(Table15[[#This Row],[TechRequired]],OldTree!A:B,2,0)</f>
        <v>7</v>
      </c>
      <c r="K409" s="22" t="s">
        <v>6012</v>
      </c>
      <c r="L409" s="14" t="s">
        <v>8870</v>
      </c>
      <c r="M409" s="14">
        <v>9</v>
      </c>
      <c r="N409" s="11" t="str">
        <f>INDEX(TreeLookup!$C$1:$DE$21,MATCH(Table15[[#This Row],[CATEGORY]],TreeLookup!$C$1:$C$21,0),MATCH(Table15[[#This Row],[YEAR]],TreeLookup!$C$1:$DE$1,0))</f>
        <v>materialsScienceLongTerm</v>
      </c>
      <c r="P409" s="13" t="s">
        <v>6842</v>
      </c>
      <c r="Q409" s="11" t="s">
        <v>6462</v>
      </c>
      <c r="S409" s="11">
        <v>1996</v>
      </c>
      <c r="W409" s="15"/>
    </row>
    <row r="410" spans="1:38" x14ac:dyDescent="0.25">
      <c r="A410" s="11" t="s">
        <v>3036</v>
      </c>
      <c r="B410" s="12" t="s">
        <v>7391</v>
      </c>
      <c r="C410" s="11">
        <v>2500</v>
      </c>
      <c r="D410" s="11">
        <v>9500</v>
      </c>
      <c r="E410" s="12" t="s">
        <v>10455</v>
      </c>
      <c r="F410" s="11" t="s">
        <v>1327</v>
      </c>
      <c r="G410" s="11" t="s">
        <v>1913</v>
      </c>
      <c r="H410" s="11" t="s">
        <v>1903</v>
      </c>
      <c r="I410" s="11" t="s">
        <v>5091</v>
      </c>
      <c r="J410" s="14">
        <f>VLOOKUP(Table15[[#This Row],[TechRequired]],OldTree!A:B,2,0)</f>
        <v>5</v>
      </c>
      <c r="K410" s="22" t="s">
        <v>6012</v>
      </c>
      <c r="L410" s="14" t="s">
        <v>8865</v>
      </c>
      <c r="N410" s="11" t="str">
        <f>INDEX(TreeLookup!$C$1:$DE$21,MATCH(Table15[[#This Row],[CATEGORY]],TreeLookup!$C$1:$C$21,0),MATCH(Table15[[#This Row],[YEAR]],TreeLookup!$C$1:$DE$1,0))</f>
        <v>materialsScienceLongTerm</v>
      </c>
      <c r="P410" s="13" t="s">
        <v>6842</v>
      </c>
      <c r="Q410" s="11" t="s">
        <v>6462</v>
      </c>
      <c r="S410" s="11">
        <v>1996</v>
      </c>
      <c r="W410" s="15"/>
    </row>
    <row r="411" spans="1:38" x14ac:dyDescent="0.25">
      <c r="A411" s="11" t="s">
        <v>1942</v>
      </c>
      <c r="B411" s="12" t="s">
        <v>7392</v>
      </c>
      <c r="C411" s="11">
        <v>225</v>
      </c>
      <c r="D411" s="11">
        <v>500</v>
      </c>
      <c r="E411" s="12" t="s">
        <v>10447</v>
      </c>
      <c r="F411" s="11" t="s">
        <v>1377</v>
      </c>
      <c r="G411" s="11" t="s">
        <v>5246</v>
      </c>
      <c r="H411" s="11" t="s">
        <v>1903</v>
      </c>
      <c r="I411" s="11" t="s">
        <v>5091</v>
      </c>
      <c r="J411" s="14">
        <f>VLOOKUP(Table15[[#This Row],[TechRequired]],OldTree!A:B,2,0)</f>
        <v>6</v>
      </c>
      <c r="K411" s="22" t="s">
        <v>6012</v>
      </c>
      <c r="L411" s="14" t="s">
        <v>8649</v>
      </c>
      <c r="N411" s="11" t="str">
        <f>INDEX(TreeLookup!$C$1:$DE$21,MATCH(Table15[[#This Row],[CATEGORY]],TreeLookup!$C$1:$C$21,0),MATCH(Table15[[#This Row],[YEAR]],TreeLookup!$C$1:$DE$1,0))</f>
        <v>materialsScienceLongTerm</v>
      </c>
      <c r="P411" s="13" t="s">
        <v>6842</v>
      </c>
      <c r="Q411" s="11" t="s">
        <v>6462</v>
      </c>
      <c r="S411" s="11">
        <v>1996</v>
      </c>
      <c r="W411" s="15"/>
    </row>
    <row r="412" spans="1:38" x14ac:dyDescent="0.25">
      <c r="A412" s="11" t="s">
        <v>1940</v>
      </c>
      <c r="B412" s="12" t="s">
        <v>7393</v>
      </c>
      <c r="C412" s="11">
        <v>225</v>
      </c>
      <c r="D412" s="11">
        <v>200</v>
      </c>
      <c r="E412" s="12" t="s">
        <v>10454</v>
      </c>
      <c r="F412" s="11" t="s">
        <v>1377</v>
      </c>
      <c r="G412" s="11" t="s">
        <v>5246</v>
      </c>
      <c r="H412" s="11" t="s">
        <v>1903</v>
      </c>
      <c r="I412" s="11" t="s">
        <v>5091</v>
      </c>
      <c r="J412" s="14">
        <f>VLOOKUP(Table15[[#This Row],[TechRequired]],OldTree!A:B,2,0)</f>
        <v>6</v>
      </c>
      <c r="K412" s="22" t="s">
        <v>6012</v>
      </c>
      <c r="L412" s="14" t="s">
        <v>8671</v>
      </c>
      <c r="N412" s="11" t="str">
        <f>INDEX(TreeLookup!$C$1:$DE$21,MATCH(Table15[[#This Row],[CATEGORY]],TreeLookup!$C$1:$C$21,0),MATCH(Table15[[#This Row],[YEAR]],TreeLookup!$C$1:$DE$1,0))</f>
        <v>materialsScienceLongTerm</v>
      </c>
      <c r="P412" s="13" t="s">
        <v>6842</v>
      </c>
      <c r="Q412" s="11" t="s">
        <v>6462</v>
      </c>
      <c r="S412" s="11">
        <v>1996</v>
      </c>
      <c r="W412" s="15"/>
    </row>
    <row r="413" spans="1:38" x14ac:dyDescent="0.25">
      <c r="A413" s="11" t="s">
        <v>1943</v>
      </c>
      <c r="B413" s="12" t="s">
        <v>7399</v>
      </c>
      <c r="C413" s="11">
        <v>200</v>
      </c>
      <c r="D413" s="11">
        <v>1000</v>
      </c>
      <c r="E413" s="12" t="s">
        <v>10537</v>
      </c>
      <c r="F413" s="11" t="s">
        <v>1377</v>
      </c>
      <c r="G413" s="11" t="s">
        <v>5246</v>
      </c>
      <c r="H413" s="11" t="s">
        <v>1903</v>
      </c>
      <c r="I413" s="11" t="s">
        <v>5091</v>
      </c>
      <c r="J413" s="14">
        <f>VLOOKUP(Table15[[#This Row],[TechRequired]],OldTree!A:B,2,0)</f>
        <v>6</v>
      </c>
      <c r="K413" s="22" t="s">
        <v>6012</v>
      </c>
      <c r="L413" s="14" t="s">
        <v>8870</v>
      </c>
      <c r="M413" s="14">
        <v>9</v>
      </c>
      <c r="N413" s="11" t="str">
        <f>INDEX(TreeLookup!$C$1:$DE$21,MATCH(Table15[[#This Row],[CATEGORY]],TreeLookup!$C$1:$C$21,0),MATCH(Table15[[#This Row],[YEAR]],TreeLookup!$C$1:$DE$1,0))</f>
        <v>materialsScienceInternational</v>
      </c>
      <c r="P413" s="13" t="s">
        <v>6842</v>
      </c>
      <c r="Q413" s="11" t="s">
        <v>6462</v>
      </c>
      <c r="S413" s="11">
        <v>2002</v>
      </c>
      <c r="W413" s="15"/>
    </row>
    <row r="414" spans="1:38" x14ac:dyDescent="0.25">
      <c r="A414" s="11" t="s">
        <v>1935</v>
      </c>
      <c r="B414" s="12" t="s">
        <v>7400</v>
      </c>
      <c r="C414" s="11">
        <v>200</v>
      </c>
      <c r="D414" s="11">
        <v>200</v>
      </c>
      <c r="E414" s="12" t="s">
        <v>10532</v>
      </c>
      <c r="F414" s="11" t="s">
        <v>1377</v>
      </c>
      <c r="G414" s="11" t="s">
        <v>5246</v>
      </c>
      <c r="H414" s="11" t="s">
        <v>1903</v>
      </c>
      <c r="I414" s="11" t="s">
        <v>5091</v>
      </c>
      <c r="J414" s="14">
        <f>VLOOKUP(Table15[[#This Row],[TechRequired]],OldTree!A:B,2,0)</f>
        <v>6</v>
      </c>
      <c r="K414" s="22" t="s">
        <v>6012</v>
      </c>
      <c r="L414" s="14" t="s">
        <v>8649</v>
      </c>
      <c r="N414" s="11" t="str">
        <f>INDEX(TreeLookup!$C$1:$DE$21,MATCH(Table15[[#This Row],[CATEGORY]],TreeLookup!$C$1:$C$21,0),MATCH(Table15[[#This Row],[YEAR]],TreeLookup!$C$1:$DE$1,0))</f>
        <v>materialsScienceInternational</v>
      </c>
      <c r="P414" s="13" t="s">
        <v>6842</v>
      </c>
      <c r="Q414" s="11" t="s">
        <v>6462</v>
      </c>
      <c r="S414" s="11">
        <v>2002</v>
      </c>
      <c r="W414" s="15"/>
      <c r="AL414" s="11" t="s">
        <v>11287</v>
      </c>
    </row>
    <row r="415" spans="1:38" x14ac:dyDescent="0.25">
      <c r="A415" s="11" t="s">
        <v>2950</v>
      </c>
      <c r="B415" s="12" t="s">
        <v>7401</v>
      </c>
      <c r="C415" s="11">
        <v>7500</v>
      </c>
      <c r="D415" s="11">
        <v>10500</v>
      </c>
      <c r="E415" s="12" t="s">
        <v>10539</v>
      </c>
      <c r="F415" s="11" t="s">
        <v>1319</v>
      </c>
      <c r="G415" s="11" t="s">
        <v>1913</v>
      </c>
      <c r="H415" s="11" t="s">
        <v>1903</v>
      </c>
      <c r="I415" s="11" t="s">
        <v>5091</v>
      </c>
      <c r="J415" s="14">
        <f>VLOOKUP(Table15[[#This Row],[TechRequired]],OldTree!A:B,2,0)</f>
        <v>7</v>
      </c>
      <c r="K415" s="22" t="s">
        <v>6012</v>
      </c>
      <c r="L415" s="14" t="s">
        <v>8870</v>
      </c>
      <c r="M415" s="14">
        <v>9</v>
      </c>
      <c r="N415" s="11" t="str">
        <f>INDEX(TreeLookup!$C$1:$DE$21,MATCH(Table15[[#This Row],[CATEGORY]],TreeLookup!$C$1:$C$21,0),MATCH(Table15[[#This Row],[YEAR]],TreeLookup!$C$1:$DE$1,0))</f>
        <v>materialsScienceInternational</v>
      </c>
      <c r="P415" s="13" t="s">
        <v>6842</v>
      </c>
      <c r="Q415" s="11" t="s">
        <v>6462</v>
      </c>
      <c r="S415" s="11">
        <v>2002</v>
      </c>
      <c r="W415" s="15"/>
      <c r="AL415" s="11" t="s">
        <v>11287</v>
      </c>
    </row>
    <row r="416" spans="1:38" x14ac:dyDescent="0.25">
      <c r="A416" s="11" t="s">
        <v>2949</v>
      </c>
      <c r="B416" s="12" t="s">
        <v>7402</v>
      </c>
      <c r="C416" s="11">
        <v>7500</v>
      </c>
      <c r="D416" s="11">
        <v>10500</v>
      </c>
      <c r="E416" s="12" t="s">
        <v>10540</v>
      </c>
      <c r="F416" s="11" t="s">
        <v>1319</v>
      </c>
      <c r="G416" s="11" t="s">
        <v>1913</v>
      </c>
      <c r="H416" s="11" t="s">
        <v>1903</v>
      </c>
      <c r="I416" s="11" t="s">
        <v>5091</v>
      </c>
      <c r="J416" s="14">
        <f>VLOOKUP(Table15[[#This Row],[TechRequired]],OldTree!A:B,2,0)</f>
        <v>7</v>
      </c>
      <c r="K416" s="22" t="s">
        <v>6012</v>
      </c>
      <c r="L416" s="14" t="s">
        <v>8870</v>
      </c>
      <c r="M416" s="14">
        <v>9</v>
      </c>
      <c r="N416" s="11" t="str">
        <f>INDEX(TreeLookup!$C$1:$DE$21,MATCH(Table15[[#This Row],[CATEGORY]],TreeLookup!$C$1:$C$21,0),MATCH(Table15[[#This Row],[YEAR]],TreeLookup!$C$1:$DE$1,0))</f>
        <v>materialsScienceInternational</v>
      </c>
      <c r="P416" s="13" t="s">
        <v>6842</v>
      </c>
      <c r="Q416" s="11" t="s">
        <v>6462</v>
      </c>
      <c r="S416" s="11">
        <v>2002</v>
      </c>
      <c r="W416" s="15"/>
      <c r="AL416" s="11" t="s">
        <v>11287</v>
      </c>
    </row>
    <row r="417" spans="1:34" x14ac:dyDescent="0.25">
      <c r="A417" s="11" t="s">
        <v>2945</v>
      </c>
      <c r="B417" s="12" t="s">
        <v>7403</v>
      </c>
      <c r="C417" s="11">
        <v>7500</v>
      </c>
      <c r="D417" s="11">
        <v>10500</v>
      </c>
      <c r="E417" s="12" t="s">
        <v>10533</v>
      </c>
      <c r="F417" s="11" t="s">
        <v>1319</v>
      </c>
      <c r="G417" s="11" t="s">
        <v>1913</v>
      </c>
      <c r="H417" s="11" t="s">
        <v>1903</v>
      </c>
      <c r="I417" s="11" t="s">
        <v>5091</v>
      </c>
      <c r="J417" s="14">
        <f>VLOOKUP(Table15[[#This Row],[TechRequired]],OldTree!A:B,2,0)</f>
        <v>7</v>
      </c>
      <c r="K417" s="22" t="s">
        <v>6012</v>
      </c>
      <c r="L417" s="14" t="s">
        <v>8649</v>
      </c>
      <c r="N417" s="11" t="str">
        <f>INDEX(TreeLookup!$C$1:$DE$21,MATCH(Table15[[#This Row],[CATEGORY]],TreeLookup!$C$1:$C$21,0),MATCH(Table15[[#This Row],[YEAR]],TreeLookup!$C$1:$DE$1,0))</f>
        <v>materialsScienceInternational</v>
      </c>
      <c r="P417" s="13" t="s">
        <v>6842</v>
      </c>
      <c r="Q417" s="11" t="s">
        <v>6462</v>
      </c>
      <c r="S417" s="11">
        <v>2002</v>
      </c>
      <c r="W417" s="15"/>
    </row>
    <row r="418" spans="1:34" x14ac:dyDescent="0.25">
      <c r="A418" s="11" t="s">
        <v>1945</v>
      </c>
      <c r="B418" s="12" t="s">
        <v>7552</v>
      </c>
      <c r="C418" s="11">
        <v>225</v>
      </c>
      <c r="D418" s="11">
        <v>1000</v>
      </c>
      <c r="E418" s="12" t="s">
        <v>10707</v>
      </c>
      <c r="F418" s="11" t="s">
        <v>1319</v>
      </c>
      <c r="G418" s="11" t="s">
        <v>5246</v>
      </c>
      <c r="H418" s="11" t="s">
        <v>1903</v>
      </c>
      <c r="I418" s="11" t="s">
        <v>5091</v>
      </c>
      <c r="J418" s="14">
        <f>VLOOKUP(Table15[[#This Row],[TechRequired]],OldTree!A:B,2,0)</f>
        <v>7</v>
      </c>
      <c r="K418" s="22" t="s">
        <v>6012</v>
      </c>
      <c r="L418" s="14" t="s">
        <v>8671</v>
      </c>
      <c r="M418" s="14">
        <v>10</v>
      </c>
      <c r="N418" s="11" t="str">
        <f>INDEX(TreeLookup!$C$1:$DE$21,MATCH(Table15[[#This Row],[CATEGORY]],TreeLookup!$C$1:$C$21,0),MATCH(Table15[[#This Row],[YEAR]],TreeLookup!$C$1:$DE$1,0))</f>
        <v>materialsScienceNF</v>
      </c>
      <c r="P418" s="13" t="s">
        <v>6842</v>
      </c>
      <c r="Q418" s="11" t="s">
        <v>6569</v>
      </c>
      <c r="S418" s="11">
        <v>2020</v>
      </c>
      <c r="W418" s="15"/>
    </row>
    <row r="419" spans="1:34" x14ac:dyDescent="0.25">
      <c r="A419" s="11" t="s">
        <v>163</v>
      </c>
      <c r="B419" s="12" t="s">
        <v>5107</v>
      </c>
      <c r="C419" s="11">
        <v>15000</v>
      </c>
      <c r="D419" s="11">
        <v>300000</v>
      </c>
      <c r="E419" s="12" t="s">
        <v>5108</v>
      </c>
      <c r="F419" s="11" t="s">
        <v>1288</v>
      </c>
      <c r="G419" s="11" t="s">
        <v>1414</v>
      </c>
      <c r="H419" s="11" t="s">
        <v>1903</v>
      </c>
      <c r="I419" s="11" t="s">
        <v>1903</v>
      </c>
      <c r="J419" s="14">
        <f>VLOOKUP(Table15[[#This Row],[TechRequired]],OldTree!A:B,2,0)</f>
        <v>7</v>
      </c>
      <c r="K419" s="22" t="s">
        <v>8944</v>
      </c>
      <c r="L419" s="14" t="s">
        <v>6811</v>
      </c>
      <c r="N419" s="11" t="str">
        <f>INDEX(TreeLookup!$C$1:$DE$21,MATCH(Table15[[#This Row],[CATEGORY]],TreeLookup!$C$1:$C$21,0),MATCH(Table15[[#This Row],[YEAR]],TreeLookup!$C$1:$DE$1,0))</f>
        <v>nextGenAvionics</v>
      </c>
      <c r="P419" s="13" t="s">
        <v>6843</v>
      </c>
      <c r="Q419" s="11" t="s">
        <v>6523</v>
      </c>
      <c r="S419" s="11">
        <v>1985</v>
      </c>
      <c r="W419" s="15"/>
      <c r="Z419" s="11" t="s">
        <v>11286</v>
      </c>
    </row>
    <row r="420" spans="1:34" x14ac:dyDescent="0.25">
      <c r="A420" s="11" t="s">
        <v>5201</v>
      </c>
      <c r="B420" s="12" t="s">
        <v>7860</v>
      </c>
      <c r="C420" s="11">
        <v>450</v>
      </c>
      <c r="D420" s="11">
        <v>4100</v>
      </c>
      <c r="E420" s="12" t="s">
        <v>1926</v>
      </c>
      <c r="F420" s="11" t="s">
        <v>5199</v>
      </c>
      <c r="G420" s="11" t="s">
        <v>5200</v>
      </c>
      <c r="H420" s="11" t="s">
        <v>5091</v>
      </c>
      <c r="I420" s="11" t="s">
        <v>5091</v>
      </c>
      <c r="J420" s="14" t="str">
        <f>VLOOKUP(Table15[[#This Row],[TechRequired]],OldTree!A:B,2,0)</f>
        <v>REM</v>
      </c>
      <c r="K420" s="14"/>
      <c r="L420" s="14"/>
      <c r="N420" s="11" t="e">
        <f>INDEX(TreeLookup!$C$1:$DE$21,MATCH(Table15[[#This Row],[CATEGORY]],TreeLookup!$C$1:$C$21,0),MATCH(Table15[[#This Row],[YEAR]],TreeLookup!$C$1:$DE$1,0))</f>
        <v>#N/A</v>
      </c>
      <c r="O420" s="11" t="s">
        <v>1903</v>
      </c>
      <c r="Q420" s="11"/>
    </row>
    <row r="421" spans="1:34" x14ac:dyDescent="0.25">
      <c r="A421" s="35" t="s">
        <v>6068</v>
      </c>
      <c r="B421" s="12" t="s">
        <v>6068</v>
      </c>
      <c r="F421" s="11" t="s">
        <v>1324</v>
      </c>
      <c r="G421" s="11" t="s">
        <v>6059</v>
      </c>
      <c r="H421" s="11" t="s">
        <v>1903</v>
      </c>
      <c r="J421" s="16">
        <f>VLOOKUP(Table15[[#This Row],[TechRequired]],OldTree!A:B,2,0)</f>
        <v>2</v>
      </c>
      <c r="K421" s="22" t="s">
        <v>8945</v>
      </c>
      <c r="L421" s="16"/>
      <c r="N421" s="11" t="str">
        <f>INDEX(TreeLookup!$C$1:$DE$21,MATCH(Table15[[#This Row],[CATEGORY]],TreeLookup!$C$1:$C$21,0),MATCH(Table15[[#This Row],[YEAR]],TreeLookup!$C$1:$DE$1,0))</f>
        <v>orbitalRocketry1958</v>
      </c>
      <c r="Q421" s="21" t="s">
        <v>6075</v>
      </c>
      <c r="R421" s="11" t="s">
        <v>6067</v>
      </c>
      <c r="S421" s="11">
        <v>1958</v>
      </c>
    </row>
    <row r="422" spans="1:34" x14ac:dyDescent="0.25">
      <c r="A422" s="11" t="s">
        <v>9738</v>
      </c>
      <c r="B422" s="24" t="s">
        <v>9739</v>
      </c>
      <c r="E422" s="12" t="s">
        <v>9740</v>
      </c>
      <c r="G422" s="21" t="s">
        <v>11291</v>
      </c>
      <c r="H422" s="21" t="s">
        <v>1903</v>
      </c>
      <c r="I422" s="21" t="s">
        <v>5091</v>
      </c>
      <c r="J422" s="16" t="e">
        <f>VLOOKUP(Table15[[#This Row],[TechRequired]],OldTree!A:B,2,0)</f>
        <v>#N/A</v>
      </c>
      <c r="K422" s="38" t="s">
        <v>8944</v>
      </c>
      <c r="L422" s="23" t="s">
        <v>6811</v>
      </c>
      <c r="N422" s="17" t="str">
        <f>INDEX(TreeLookup!$C$1:$DE$21,MATCH(Table15[[#This Row],[CATEGORY]],TreeLookup!$C$1:$C$21,0),MATCH(Table15[[#This Row],[YEAR]],TreeLookup!$C$1:$DE$1,0))</f>
        <v>matureAvionics</v>
      </c>
      <c r="P422" s="25" t="s">
        <v>6842</v>
      </c>
      <c r="Q422" s="24" t="s">
        <v>6556</v>
      </c>
      <c r="S422" s="11">
        <v>1965</v>
      </c>
    </row>
    <row r="423" spans="1:34" x14ac:dyDescent="0.25">
      <c r="A423" s="11" t="s">
        <v>4557</v>
      </c>
      <c r="B423" s="12" t="s">
        <v>7861</v>
      </c>
      <c r="C423" s="11">
        <v>6500</v>
      </c>
      <c r="D423" s="11">
        <v>20000</v>
      </c>
      <c r="E423" s="12" t="s">
        <v>4558</v>
      </c>
      <c r="F423" s="11" t="s">
        <v>1279</v>
      </c>
      <c r="G423" s="11" t="s">
        <v>1698</v>
      </c>
      <c r="H423" s="11" t="s">
        <v>5091</v>
      </c>
      <c r="I423" s="11" t="s">
        <v>5091</v>
      </c>
      <c r="J423" s="14">
        <f>VLOOKUP(Table15[[#This Row],[TechRequired]],OldTree!A:B,2,0)</f>
        <v>5</v>
      </c>
      <c r="K423" s="14"/>
      <c r="L423" s="14"/>
      <c r="N423" s="11" t="e">
        <f>INDEX(TreeLookup!$C$1:$DE$21,MATCH(Table15[[#This Row],[CATEGORY]],TreeLookup!$C$1:$C$21,0),MATCH(Table15[[#This Row],[YEAR]],TreeLookup!$C$1:$DE$1,0))</f>
        <v>#N/A</v>
      </c>
      <c r="O423" s="11" t="s">
        <v>1903</v>
      </c>
      <c r="Q423" s="11"/>
      <c r="AH423" s="11" t="s">
        <v>11287</v>
      </c>
    </row>
    <row r="424" spans="1:34" x14ac:dyDescent="0.25">
      <c r="A424" s="11" t="s">
        <v>123</v>
      </c>
      <c r="B424" s="12" t="s">
        <v>8580</v>
      </c>
      <c r="C424" s="11">
        <v>1975</v>
      </c>
      <c r="D424" s="11">
        <v>5000</v>
      </c>
      <c r="E424" s="12" t="s">
        <v>2605</v>
      </c>
      <c r="F424" s="11" t="s">
        <v>1284</v>
      </c>
      <c r="G424" s="11" t="s">
        <v>1910</v>
      </c>
      <c r="H424" s="11" t="s">
        <v>1903</v>
      </c>
      <c r="I424" s="11" t="s">
        <v>5143</v>
      </c>
      <c r="J424" s="14">
        <f>VLOOKUP(Table15[[#This Row],[TechRequired]],OldTree!A:B,2,0)</f>
        <v>4</v>
      </c>
      <c r="K424" s="22" t="s">
        <v>6812</v>
      </c>
      <c r="L424" s="14" t="s">
        <v>6813</v>
      </c>
      <c r="N424" s="11" t="str">
        <f>INDEX(TreeLookup!$C$1:$DE$21,MATCH(Table15[[#This Row],[CATEGORY]],TreeLookup!$C$1:$C$21,0),MATCH(Table15[[#This Row],[YEAR]],TreeLookup!$C$1:$DE$1,0))</f>
        <v>spaceStationControl</v>
      </c>
      <c r="P424" s="13" t="s">
        <v>6842</v>
      </c>
      <c r="Q424" s="21" t="s">
        <v>9149</v>
      </c>
      <c r="S424" s="11">
        <v>1972</v>
      </c>
      <c r="W424" s="15"/>
    </row>
    <row r="425" spans="1:34" x14ac:dyDescent="0.25">
      <c r="A425" s="11" t="s">
        <v>147</v>
      </c>
      <c r="B425" s="12" t="s">
        <v>4448</v>
      </c>
      <c r="C425" s="11">
        <v>300</v>
      </c>
      <c r="D425" s="11">
        <v>6000</v>
      </c>
      <c r="E425" s="12" t="s">
        <v>4449</v>
      </c>
      <c r="F425" s="11" t="s">
        <v>1287</v>
      </c>
      <c r="G425" s="11" t="s">
        <v>5836</v>
      </c>
      <c r="H425" s="11" t="s">
        <v>1903</v>
      </c>
      <c r="I425" s="11" t="s">
        <v>1903</v>
      </c>
      <c r="J425" s="14">
        <f>VLOOKUP(Table15[[#This Row],[TechRequired]],OldTree!A:B,2,0)</f>
        <v>3</v>
      </c>
      <c r="K425" s="22" t="s">
        <v>8945</v>
      </c>
      <c r="L425" s="22" t="s">
        <v>11203</v>
      </c>
      <c r="N425" s="11" t="str">
        <f>INDEX(TreeLookup!$C$1:$DE$21,MATCH(Table15[[#This Row],[CATEGORY]],TreeLookup!$C$1:$C$21,0),MATCH(Table15[[#This Row],[YEAR]],TreeLookup!$C$1:$DE$1,0))</f>
        <v>orbitalRocketry1967</v>
      </c>
      <c r="P425" s="13" t="s">
        <v>6843</v>
      </c>
      <c r="Q425" s="11" t="s">
        <v>6760</v>
      </c>
      <c r="R425" s="21" t="s">
        <v>4448</v>
      </c>
      <c r="S425" s="11">
        <v>1968</v>
      </c>
      <c r="W425" s="15"/>
      <c r="AC425" s="11" t="s">
        <v>11286</v>
      </c>
    </row>
    <row r="426" spans="1:34" x14ac:dyDescent="0.25">
      <c r="A426" s="21" t="s">
        <v>10897</v>
      </c>
      <c r="B426" s="24" t="s">
        <v>10897</v>
      </c>
      <c r="F426" s="11" t="s">
        <v>1287</v>
      </c>
      <c r="G426" s="11" t="s">
        <v>6059</v>
      </c>
      <c r="H426" s="11" t="s">
        <v>1903</v>
      </c>
      <c r="J426" s="16">
        <f>VLOOKUP(Table15[[#This Row],[TechRequired]],OldTree!A:B,2,0)</f>
        <v>3</v>
      </c>
      <c r="K426" s="22" t="s">
        <v>8945</v>
      </c>
      <c r="L426" s="16"/>
      <c r="N426" s="11" t="str">
        <f>INDEX(TreeLookup!$C$1:$DE$21,MATCH(Table15[[#This Row],[CATEGORY]],TreeLookup!$C$1:$C$21,0),MATCH(Table15[[#This Row],[YEAR]],TreeLookup!$C$1:$DE$1,0))</f>
        <v>orbitalRocketry1960</v>
      </c>
      <c r="Q426" s="11"/>
      <c r="R426" s="11" t="s">
        <v>6065</v>
      </c>
      <c r="S426" s="11">
        <v>1960</v>
      </c>
    </row>
    <row r="427" spans="1:34" x14ac:dyDescent="0.25">
      <c r="A427" s="35" t="s">
        <v>6063</v>
      </c>
      <c r="B427" s="12" t="s">
        <v>6063</v>
      </c>
      <c r="F427" s="11" t="s">
        <v>1329</v>
      </c>
      <c r="G427" s="11" t="s">
        <v>6059</v>
      </c>
      <c r="H427" s="11" t="s">
        <v>1903</v>
      </c>
      <c r="J427" s="16">
        <f>VLOOKUP(Table15[[#This Row],[TechRequired]],OldTree!A:B,2,0)</f>
        <v>4</v>
      </c>
      <c r="K427" s="22" t="s">
        <v>8945</v>
      </c>
      <c r="L427" s="16"/>
      <c r="N427" s="11" t="str">
        <f>INDEX(TreeLookup!$C$1:$DE$21,MATCH(Table15[[#This Row],[CATEGORY]],TreeLookup!$C$1:$C$21,0),MATCH(Table15[[#This Row],[YEAR]],TreeLookup!$C$1:$DE$1,0))</f>
        <v>orbitalRocketry1965</v>
      </c>
      <c r="Q427" s="11"/>
      <c r="R427" s="11" t="s">
        <v>6065</v>
      </c>
      <c r="S427" s="11">
        <v>1965</v>
      </c>
    </row>
    <row r="428" spans="1:34" x14ac:dyDescent="0.25">
      <c r="A428" s="11" t="s">
        <v>194</v>
      </c>
      <c r="B428" s="12" t="s">
        <v>3435</v>
      </c>
      <c r="C428" s="11">
        <v>220</v>
      </c>
      <c r="D428" s="11">
        <v>4400</v>
      </c>
      <c r="E428" s="12" t="s">
        <v>3436</v>
      </c>
      <c r="F428" s="11" t="s">
        <v>1290</v>
      </c>
      <c r="G428" s="11" t="s">
        <v>5746</v>
      </c>
      <c r="H428" s="11" t="s">
        <v>1903</v>
      </c>
      <c r="I428" s="11" t="s">
        <v>1903</v>
      </c>
      <c r="J428" s="14">
        <f>VLOOKUP(Table15[[#This Row],[TechRequired]],OldTree!A:B,2,0)</f>
        <v>2</v>
      </c>
      <c r="K428" s="22" t="s">
        <v>6014</v>
      </c>
      <c r="L428" s="14" t="s">
        <v>8661</v>
      </c>
      <c r="M428" s="14">
        <v>5</v>
      </c>
      <c r="N428" s="11" t="str">
        <f>INDEX(TreeLookup!$C$1:$DE$21,MATCH(Table15[[#This Row],[CATEGORY]],TreeLookup!$C$1:$C$21,0),MATCH(Table15[[#This Row],[YEAR]],TreeLookup!$C$1:$DE$1,0))</f>
        <v>advancedJetEngines</v>
      </c>
      <c r="P428" s="13" t="s">
        <v>6843</v>
      </c>
      <c r="Q428" s="12" t="s">
        <v>6502</v>
      </c>
      <c r="S428" s="11">
        <v>1966</v>
      </c>
      <c r="W428" s="15"/>
    </row>
    <row r="429" spans="1:34" x14ac:dyDescent="0.25">
      <c r="A429" s="11" t="s">
        <v>3056</v>
      </c>
      <c r="B429" s="12" t="s">
        <v>7405</v>
      </c>
      <c r="C429" s="11">
        <v>700</v>
      </c>
      <c r="D429" s="11">
        <v>1000</v>
      </c>
      <c r="E429" s="12" t="s">
        <v>10438</v>
      </c>
      <c r="F429" s="11" t="s">
        <v>1327</v>
      </c>
      <c r="G429" s="11" t="s">
        <v>1913</v>
      </c>
      <c r="H429" s="11" t="s">
        <v>1903</v>
      </c>
      <c r="I429" s="11" t="s">
        <v>5091</v>
      </c>
      <c r="J429" s="14">
        <f>VLOOKUP(Table15[[#This Row],[TechRequired]],OldTree!A:B,2,0)</f>
        <v>5</v>
      </c>
      <c r="K429" s="22" t="s">
        <v>6012</v>
      </c>
      <c r="L429" s="14" t="s">
        <v>8671</v>
      </c>
      <c r="N429" s="11" t="str">
        <f>INDEX(TreeLookup!$C$1:$DE$21,MATCH(Table15[[#This Row],[CATEGORY]],TreeLookup!$C$1:$C$21,0),MATCH(Table15[[#This Row],[YEAR]],TreeLookup!$C$1:$DE$1,0))</f>
        <v>materialsScienceLongTerm</v>
      </c>
      <c r="P429" s="13" t="s">
        <v>6842</v>
      </c>
      <c r="Q429" s="11" t="s">
        <v>6570</v>
      </c>
      <c r="S429" s="11">
        <v>1995</v>
      </c>
      <c r="W429" s="15"/>
    </row>
    <row r="430" spans="1:34" x14ac:dyDescent="0.25">
      <c r="A430" s="11" t="s">
        <v>3031</v>
      </c>
      <c r="B430" s="12" t="s">
        <v>7406</v>
      </c>
      <c r="C430" s="11">
        <v>750</v>
      </c>
      <c r="D430" s="11">
        <v>3500</v>
      </c>
      <c r="E430" s="12" t="s">
        <v>10436</v>
      </c>
      <c r="F430" s="11" t="s">
        <v>5220</v>
      </c>
      <c r="G430" s="11" t="s">
        <v>1913</v>
      </c>
      <c r="H430" s="11" t="s">
        <v>1903</v>
      </c>
      <c r="I430" s="11" t="s">
        <v>5091</v>
      </c>
      <c r="J430" s="14">
        <f>VLOOKUP(Table15[[#This Row],[TechRequired]],OldTree!A:B,2,0)</f>
        <v>7</v>
      </c>
      <c r="K430" s="22" t="s">
        <v>6012</v>
      </c>
      <c r="L430" s="14" t="s">
        <v>8869</v>
      </c>
      <c r="N430" s="11" t="str">
        <f>INDEX(TreeLookup!$C$1:$DE$21,MATCH(Table15[[#This Row],[CATEGORY]],TreeLookup!$C$1:$C$21,0),MATCH(Table15[[#This Row],[YEAR]],TreeLookup!$C$1:$DE$1,0))</f>
        <v>materialsScienceLongTerm</v>
      </c>
      <c r="P430" s="13" t="s">
        <v>6842</v>
      </c>
      <c r="Q430" s="11" t="s">
        <v>6570</v>
      </c>
      <c r="S430" s="11">
        <v>1995</v>
      </c>
      <c r="W430" s="15"/>
    </row>
    <row r="431" spans="1:34" x14ac:dyDescent="0.25">
      <c r="A431" s="11" t="s">
        <v>2956</v>
      </c>
      <c r="B431" s="12" t="s">
        <v>7057</v>
      </c>
      <c r="C431" s="11">
        <v>25000</v>
      </c>
      <c r="D431" s="11">
        <v>125000</v>
      </c>
      <c r="E431" s="12" t="s">
        <v>10435</v>
      </c>
      <c r="F431" s="11" t="s">
        <v>1346</v>
      </c>
      <c r="G431" s="11" t="s">
        <v>1913</v>
      </c>
      <c r="H431" s="11" t="s">
        <v>1903</v>
      </c>
      <c r="I431" s="11" t="s">
        <v>5091</v>
      </c>
      <c r="J431" s="14">
        <f>VLOOKUP(Table15[[#This Row],[TechRequired]],OldTree!A:B,2,0)</f>
        <v>8</v>
      </c>
      <c r="K431" s="22" t="s">
        <v>8944</v>
      </c>
      <c r="L431" s="14" t="s">
        <v>6815</v>
      </c>
      <c r="N431" s="11" t="str">
        <f>INDEX(TreeLookup!$C$1:$DE$21,MATCH(Table15[[#This Row],[CATEGORY]],TreeLookup!$C$1:$C$21,0),MATCH(Table15[[#This Row],[YEAR]],TreeLookup!$C$1:$DE$1,0))</f>
        <v>longTermAvionics</v>
      </c>
      <c r="P431" s="13" t="s">
        <v>6842</v>
      </c>
      <c r="Q431" s="11" t="s">
        <v>6570</v>
      </c>
      <c r="S431" s="11">
        <v>1995</v>
      </c>
      <c r="W431" s="15"/>
    </row>
    <row r="432" spans="1:34" x14ac:dyDescent="0.25">
      <c r="A432" s="11" t="s">
        <v>2957</v>
      </c>
      <c r="B432" s="12" t="s">
        <v>7407</v>
      </c>
      <c r="C432" s="11">
        <v>1500</v>
      </c>
      <c r="D432" s="11">
        <v>3500</v>
      </c>
      <c r="E432" s="12" t="s">
        <v>10437</v>
      </c>
      <c r="F432" s="11" t="s">
        <v>5220</v>
      </c>
      <c r="G432" s="11" t="s">
        <v>1913</v>
      </c>
      <c r="H432" s="11" t="s">
        <v>1903</v>
      </c>
      <c r="I432" s="11" t="s">
        <v>5091</v>
      </c>
      <c r="J432" s="14">
        <f>VLOOKUP(Table15[[#This Row],[TechRequired]],OldTree!A:B,2,0)</f>
        <v>7</v>
      </c>
      <c r="K432" s="22" t="s">
        <v>6012</v>
      </c>
      <c r="L432" s="14" t="s">
        <v>8870</v>
      </c>
      <c r="M432" s="14">
        <v>9</v>
      </c>
      <c r="N432" s="11" t="str">
        <f>INDEX(TreeLookup!$C$1:$DE$21,MATCH(Table15[[#This Row],[CATEGORY]],TreeLookup!$C$1:$C$21,0),MATCH(Table15[[#This Row],[YEAR]],TreeLookup!$C$1:$DE$1,0))</f>
        <v>materialsScienceLongTerm</v>
      </c>
      <c r="P432" s="13" t="s">
        <v>6842</v>
      </c>
      <c r="Q432" s="11" t="s">
        <v>6570</v>
      </c>
      <c r="S432" s="11">
        <v>1995</v>
      </c>
      <c r="W432" s="15"/>
    </row>
    <row r="433" spans="1:38" x14ac:dyDescent="0.25">
      <c r="A433" s="11" t="s">
        <v>242</v>
      </c>
      <c r="B433" s="12" t="s">
        <v>4942</v>
      </c>
      <c r="C433" s="11">
        <v>15</v>
      </c>
      <c r="D433" s="11">
        <v>300</v>
      </c>
      <c r="E433" s="12" t="s">
        <v>4943</v>
      </c>
      <c r="F433" s="11" t="s">
        <v>1299</v>
      </c>
      <c r="G433" s="11" t="s">
        <v>1380</v>
      </c>
      <c r="H433" s="11" t="s">
        <v>1903</v>
      </c>
      <c r="I433" s="11" t="s">
        <v>1903</v>
      </c>
      <c r="J433" s="14">
        <f>VLOOKUP(Table15[[#This Row],[TechRequired]],OldTree!A:B,2,0)</f>
        <v>1.5</v>
      </c>
      <c r="K433" s="22" t="s">
        <v>6012</v>
      </c>
      <c r="L433" s="14" t="s">
        <v>8649</v>
      </c>
      <c r="N433" s="11" t="str">
        <f>INDEX(TreeLookup!$C$1:$DE$21,MATCH(Table15[[#This Row],[CATEGORY]],TreeLookup!$C$1:$C$21,0),MATCH(Table15[[#This Row],[YEAR]],TreeLookup!$C$1:$DE$1,0))</f>
        <v>materialsScienceSatellite</v>
      </c>
      <c r="P433" s="13" t="s">
        <v>6843</v>
      </c>
      <c r="Q433" s="11" t="s">
        <v>6527</v>
      </c>
      <c r="S433" s="11">
        <v>1960</v>
      </c>
      <c r="W433" s="15"/>
      <c r="AL433" s="11" t="s">
        <v>11286</v>
      </c>
    </row>
    <row r="434" spans="1:38" x14ac:dyDescent="0.25">
      <c r="A434" s="11" t="s">
        <v>878</v>
      </c>
      <c r="B434" s="12" t="s">
        <v>4939</v>
      </c>
      <c r="C434" s="11">
        <v>500</v>
      </c>
      <c r="D434" s="11">
        <v>10000</v>
      </c>
      <c r="E434" s="12" t="s">
        <v>4940</v>
      </c>
      <c r="F434" s="11" t="s">
        <v>1351</v>
      </c>
      <c r="G434" s="11" t="s">
        <v>1380</v>
      </c>
      <c r="H434" s="11" t="s">
        <v>1903</v>
      </c>
      <c r="I434" s="11" t="s">
        <v>1903</v>
      </c>
      <c r="J434" s="14">
        <f>VLOOKUP(Table15[[#This Row],[TechRequired]],OldTree!A:B,2,0)</f>
        <v>7</v>
      </c>
      <c r="K434" s="22" t="s">
        <v>6012</v>
      </c>
      <c r="L434" s="14" t="s">
        <v>8646</v>
      </c>
      <c r="M434" s="14">
        <v>8</v>
      </c>
      <c r="N434" s="11" t="str">
        <f>INDEX(TreeLookup!$C$1:$DE$21,MATCH(Table15[[#This Row],[CATEGORY]],TreeLookup!$C$1:$C$21,0),MATCH(Table15[[#This Row],[YEAR]],TreeLookup!$C$1:$DE$1,0))</f>
        <v>materialsScienceSpaceplanes</v>
      </c>
      <c r="P434" s="13" t="s">
        <v>6843</v>
      </c>
      <c r="Q434" s="11" t="s">
        <v>6528</v>
      </c>
      <c r="S434" s="11">
        <v>1984</v>
      </c>
      <c r="W434" s="15"/>
    </row>
    <row r="435" spans="1:38" x14ac:dyDescent="0.25">
      <c r="A435" s="11" t="s">
        <v>496</v>
      </c>
      <c r="B435" s="12" t="s">
        <v>1753</v>
      </c>
      <c r="C435" s="11">
        <v>750</v>
      </c>
      <c r="D435" s="11">
        <v>15000</v>
      </c>
      <c r="E435" s="12" t="s">
        <v>4941</v>
      </c>
      <c r="F435" s="11" t="s">
        <v>1313</v>
      </c>
      <c r="G435" s="11" t="s">
        <v>1380</v>
      </c>
      <c r="H435" s="11" t="s">
        <v>1903</v>
      </c>
      <c r="I435" s="11" t="s">
        <v>1903</v>
      </c>
      <c r="J435" s="14">
        <f>VLOOKUP(Table15[[#This Row],[TechRequired]],OldTree!A:B,2,0)</f>
        <v>8</v>
      </c>
      <c r="K435" s="22" t="s">
        <v>6012</v>
      </c>
      <c r="L435" s="14" t="s">
        <v>8646</v>
      </c>
      <c r="M435" s="14">
        <v>8</v>
      </c>
      <c r="N435" s="11" t="str">
        <f>INDEX(TreeLookup!$C$1:$DE$21,MATCH(Table15[[#This Row],[CATEGORY]],TreeLookup!$C$1:$C$21,0),MATCH(Table15[[#This Row],[YEAR]],TreeLookup!$C$1:$DE$1,0))</f>
        <v>materialsScienceLongTerm</v>
      </c>
      <c r="P435" s="13" t="s">
        <v>6843</v>
      </c>
      <c r="Q435" s="11" t="s">
        <v>6524</v>
      </c>
      <c r="S435" s="11">
        <v>1989</v>
      </c>
      <c r="W435" s="15"/>
    </row>
    <row r="436" spans="1:38" x14ac:dyDescent="0.25">
      <c r="A436" s="11" t="s">
        <v>581</v>
      </c>
      <c r="B436" s="12" t="s">
        <v>1751</v>
      </c>
      <c r="C436" s="11">
        <v>400</v>
      </c>
      <c r="D436" s="11">
        <v>8000</v>
      </c>
      <c r="E436" s="12" t="s">
        <v>1752</v>
      </c>
      <c r="F436" s="11" t="s">
        <v>1323</v>
      </c>
      <c r="G436" s="11" t="s">
        <v>1380</v>
      </c>
      <c r="H436" s="11" t="s">
        <v>1903</v>
      </c>
      <c r="I436" s="11" t="s">
        <v>1903</v>
      </c>
      <c r="J436" s="14">
        <f>VLOOKUP(Table15[[#This Row],[TechRequired]],OldTree!A:B,2,0)</f>
        <v>3</v>
      </c>
      <c r="K436" s="22" t="s">
        <v>6012</v>
      </c>
      <c r="L436" s="14" t="s">
        <v>8646</v>
      </c>
      <c r="M436" s="14">
        <v>4</v>
      </c>
      <c r="N436" s="11" t="str">
        <f>INDEX(TreeLookup!$C$1:$DE$21,MATCH(Table15[[#This Row],[CATEGORY]],TreeLookup!$C$1:$C$21,0),MATCH(Table15[[#This Row],[YEAR]],TreeLookup!$C$1:$DE$1,0))</f>
        <v>materialsScienceHuman</v>
      </c>
      <c r="P436" s="13" t="s">
        <v>6843</v>
      </c>
      <c r="Q436" s="11" t="s">
        <v>6529</v>
      </c>
      <c r="S436" s="11">
        <v>1963</v>
      </c>
      <c r="W436" s="15"/>
    </row>
    <row r="437" spans="1:38" x14ac:dyDescent="0.25">
      <c r="A437" s="11" t="s">
        <v>588</v>
      </c>
      <c r="B437" s="12" t="s">
        <v>4936</v>
      </c>
      <c r="C437" s="11">
        <v>400</v>
      </c>
      <c r="D437" s="11">
        <v>8000</v>
      </c>
      <c r="E437" s="12" t="s">
        <v>4937</v>
      </c>
      <c r="F437" s="11" t="s">
        <v>1323</v>
      </c>
      <c r="G437" s="11" t="s">
        <v>1380</v>
      </c>
      <c r="H437" s="11" t="s">
        <v>1903</v>
      </c>
      <c r="I437" s="11" t="s">
        <v>1903</v>
      </c>
      <c r="J437" s="14">
        <f>VLOOKUP(Table15[[#This Row],[TechRequired]],OldTree!A:B,2,0)</f>
        <v>3</v>
      </c>
      <c r="K437" s="22" t="s">
        <v>6012</v>
      </c>
      <c r="L437" s="14" t="s">
        <v>8646</v>
      </c>
      <c r="M437" s="14">
        <v>4</v>
      </c>
      <c r="N437" s="11" t="str">
        <f>INDEX(TreeLookup!$C$1:$DE$21,MATCH(Table15[[#This Row],[CATEGORY]],TreeLookup!$C$1:$C$21,0),MATCH(Table15[[#This Row],[YEAR]],TreeLookup!$C$1:$DE$1,0))</f>
        <v>materialsScienceAdvCapsules</v>
      </c>
      <c r="P437" s="13" t="s">
        <v>6843</v>
      </c>
      <c r="Q437" s="11" t="s">
        <v>6525</v>
      </c>
      <c r="S437" s="11">
        <v>1965</v>
      </c>
      <c r="W437" s="15"/>
    </row>
    <row r="438" spans="1:38" x14ac:dyDescent="0.25">
      <c r="A438" s="11" t="s">
        <v>63</v>
      </c>
      <c r="B438" s="12" t="s">
        <v>1749</v>
      </c>
      <c r="C438" s="11">
        <v>450</v>
      </c>
      <c r="D438" s="11">
        <v>9000</v>
      </c>
      <c r="E438" s="12" t="s">
        <v>1750</v>
      </c>
      <c r="F438" s="11" t="s">
        <v>1281</v>
      </c>
      <c r="G438" s="11" t="s">
        <v>1380</v>
      </c>
      <c r="H438" s="11" t="s">
        <v>1903</v>
      </c>
      <c r="I438" s="11" t="s">
        <v>1903</v>
      </c>
      <c r="J438" s="14">
        <f>VLOOKUP(Table15[[#This Row],[TechRequired]],OldTree!A:B,2,0)</f>
        <v>4</v>
      </c>
      <c r="K438" s="22" t="s">
        <v>6012</v>
      </c>
      <c r="L438" s="14" t="s">
        <v>8646</v>
      </c>
      <c r="M438" s="14">
        <v>4</v>
      </c>
      <c r="N438" s="11" t="str">
        <f>INDEX(TreeLookup!$C$1:$DE$21,MATCH(Table15[[#This Row],[CATEGORY]],TreeLookup!$C$1:$C$21,0),MATCH(Table15[[#This Row],[YEAR]],TreeLookup!$C$1:$DE$1,0))</f>
        <v>materialsScienceAdvCapsules</v>
      </c>
      <c r="P438" s="13" t="s">
        <v>6843</v>
      </c>
      <c r="Q438" s="11" t="s">
        <v>6530</v>
      </c>
      <c r="S438" s="11">
        <v>1965</v>
      </c>
      <c r="W438" s="15"/>
    </row>
    <row r="439" spans="1:38" x14ac:dyDescent="0.25">
      <c r="A439" s="11" t="s">
        <v>64</v>
      </c>
      <c r="B439" s="12" t="s">
        <v>8570</v>
      </c>
      <c r="C439" s="11">
        <v>500</v>
      </c>
      <c r="D439" s="11">
        <v>10000</v>
      </c>
      <c r="E439" s="12" t="s">
        <v>4938</v>
      </c>
      <c r="F439" s="11" t="s">
        <v>1281</v>
      </c>
      <c r="G439" s="11" t="s">
        <v>1380</v>
      </c>
      <c r="H439" s="11" t="s">
        <v>1903</v>
      </c>
      <c r="I439" s="21" t="s">
        <v>1903</v>
      </c>
      <c r="J439" s="14">
        <f>VLOOKUP(Table15[[#This Row],[TechRequired]],OldTree!A:B,2,0)</f>
        <v>4</v>
      </c>
      <c r="K439" s="22" t="s">
        <v>6012</v>
      </c>
      <c r="L439" s="14" t="s">
        <v>8646</v>
      </c>
      <c r="M439" s="14">
        <v>5</v>
      </c>
      <c r="N439" s="11" t="str">
        <f>INDEX(TreeLookup!$C$1:$DE$21,MATCH(Table15[[#This Row],[CATEGORY]],TreeLookup!$C$1:$C$21,0),MATCH(Table15[[#This Row],[YEAR]],TreeLookup!$C$1:$DE$1,0))</f>
        <v>materialsScienceLunar</v>
      </c>
      <c r="P439" s="25" t="s">
        <v>6843</v>
      </c>
      <c r="Q439" s="11" t="s">
        <v>6724</v>
      </c>
      <c r="S439" s="11">
        <v>1967</v>
      </c>
      <c r="W439" s="15"/>
    </row>
    <row r="440" spans="1:38" x14ac:dyDescent="0.25">
      <c r="A440" s="11" t="s">
        <v>3058</v>
      </c>
      <c r="B440" s="12" t="s">
        <v>7409</v>
      </c>
      <c r="C440" s="11">
        <v>1000</v>
      </c>
      <c r="D440" s="11">
        <v>1000</v>
      </c>
      <c r="E440" s="12" t="s">
        <v>10552</v>
      </c>
      <c r="F440" s="11" t="s">
        <v>1327</v>
      </c>
      <c r="G440" s="11" t="s">
        <v>1913</v>
      </c>
      <c r="H440" s="11" t="s">
        <v>1903</v>
      </c>
      <c r="I440" s="11" t="s">
        <v>5091</v>
      </c>
      <c r="J440" s="14">
        <f>VLOOKUP(Table15[[#This Row],[TechRequired]],OldTree!A:B,2,0)</f>
        <v>5</v>
      </c>
      <c r="K440" s="22" t="s">
        <v>6012</v>
      </c>
      <c r="L440" s="14" t="s">
        <v>8671</v>
      </c>
      <c r="N440" s="11" t="str">
        <f>INDEX(TreeLookup!$C$1:$DE$21,MATCH(Table15[[#This Row],[CATEGORY]],TreeLookup!$C$1:$C$21,0),MATCH(Table15[[#This Row],[YEAR]],TreeLookup!$C$1:$DE$1,0))</f>
        <v>materialsScienceInternational</v>
      </c>
      <c r="P440" s="13" t="s">
        <v>6842</v>
      </c>
      <c r="Q440" s="11" t="s">
        <v>6363</v>
      </c>
      <c r="S440" s="11">
        <v>2002</v>
      </c>
      <c r="W440" s="15"/>
    </row>
    <row r="441" spans="1:38" x14ac:dyDescent="0.25">
      <c r="A441" s="11" t="s">
        <v>2962</v>
      </c>
      <c r="B441" s="12" t="s">
        <v>7410</v>
      </c>
      <c r="C441" s="11">
        <v>7500</v>
      </c>
      <c r="D441" s="11">
        <v>10500</v>
      </c>
      <c r="E441" s="12" t="s">
        <v>10546</v>
      </c>
      <c r="F441" s="11" t="s">
        <v>1325</v>
      </c>
      <c r="G441" s="11" t="s">
        <v>1913</v>
      </c>
      <c r="H441" s="11" t="s">
        <v>1903</v>
      </c>
      <c r="I441" s="11" t="s">
        <v>5091</v>
      </c>
      <c r="J441" s="14">
        <f>VLOOKUP(Table15[[#This Row],[TechRequired]],OldTree!A:B,2,0)</f>
        <v>8</v>
      </c>
      <c r="K441" s="22" t="s">
        <v>6012</v>
      </c>
      <c r="L441" s="14" t="s">
        <v>8869</v>
      </c>
      <c r="M441" s="14">
        <v>9</v>
      </c>
      <c r="N441" s="11" t="str">
        <f>INDEX(TreeLookup!$C$1:$DE$21,MATCH(Table15[[#This Row],[CATEGORY]],TreeLookup!$C$1:$C$21,0),MATCH(Table15[[#This Row],[YEAR]],TreeLookup!$C$1:$DE$1,0))</f>
        <v>materialsScienceInternational</v>
      </c>
      <c r="P441" s="13" t="s">
        <v>6842</v>
      </c>
      <c r="Q441" s="11" t="s">
        <v>6363</v>
      </c>
      <c r="S441" s="11">
        <v>2002</v>
      </c>
      <c r="W441" s="15"/>
      <c r="AL441" s="11" t="s">
        <v>11286</v>
      </c>
    </row>
    <row r="442" spans="1:38" x14ac:dyDescent="0.25">
      <c r="A442" s="11" t="s">
        <v>3057</v>
      </c>
      <c r="B442" s="12" t="s">
        <v>7411</v>
      </c>
      <c r="C442" s="11">
        <v>1000</v>
      </c>
      <c r="D442" s="11">
        <v>1000</v>
      </c>
      <c r="E442" s="12" t="s">
        <v>10553</v>
      </c>
      <c r="F442" s="11" t="s">
        <v>1327</v>
      </c>
      <c r="G442" s="11" t="s">
        <v>1913</v>
      </c>
      <c r="H442" s="11" t="s">
        <v>1903</v>
      </c>
      <c r="I442" s="11" t="s">
        <v>5091</v>
      </c>
      <c r="J442" s="14">
        <f>VLOOKUP(Table15[[#This Row],[TechRequired]],OldTree!A:B,2,0)</f>
        <v>5</v>
      </c>
      <c r="K442" s="22" t="s">
        <v>6012</v>
      </c>
      <c r="L442" s="14" t="s">
        <v>8671</v>
      </c>
      <c r="N442" s="11" t="str">
        <f>INDEX(TreeLookup!$C$1:$DE$21,MATCH(Table15[[#This Row],[CATEGORY]],TreeLookup!$C$1:$C$21,0),MATCH(Table15[[#This Row],[YEAR]],TreeLookup!$C$1:$DE$1,0))</f>
        <v>materialsScienceInternational</v>
      </c>
      <c r="P442" s="13" t="s">
        <v>6842</v>
      </c>
      <c r="Q442" s="11" t="s">
        <v>6363</v>
      </c>
      <c r="S442" s="11">
        <v>2002</v>
      </c>
      <c r="W442" s="15"/>
    </row>
    <row r="443" spans="1:38" x14ac:dyDescent="0.25">
      <c r="A443" s="11" t="s">
        <v>3059</v>
      </c>
      <c r="B443" s="12" t="s">
        <v>7412</v>
      </c>
      <c r="C443" s="11">
        <v>1000</v>
      </c>
      <c r="D443" s="11">
        <v>1000</v>
      </c>
      <c r="E443" s="12" t="s">
        <v>10554</v>
      </c>
      <c r="F443" s="11" t="s">
        <v>1327</v>
      </c>
      <c r="G443" s="11" t="s">
        <v>1913</v>
      </c>
      <c r="H443" s="11" t="s">
        <v>1903</v>
      </c>
      <c r="I443" s="11" t="s">
        <v>5091</v>
      </c>
      <c r="J443" s="14">
        <f>VLOOKUP(Table15[[#This Row],[TechRequired]],OldTree!A:B,2,0)</f>
        <v>5</v>
      </c>
      <c r="K443" s="22" t="s">
        <v>6012</v>
      </c>
      <c r="L443" s="14" t="s">
        <v>8671</v>
      </c>
      <c r="N443" s="11" t="str">
        <f>INDEX(TreeLookup!$C$1:$DE$21,MATCH(Table15[[#This Row],[CATEGORY]],TreeLookup!$C$1:$C$21,0),MATCH(Table15[[#This Row],[YEAR]],TreeLookup!$C$1:$DE$1,0))</f>
        <v>materialsScienceInternational</v>
      </c>
      <c r="P443" s="13" t="s">
        <v>6842</v>
      </c>
      <c r="Q443" s="11" t="s">
        <v>6363</v>
      </c>
      <c r="S443" s="11">
        <v>2002</v>
      </c>
      <c r="W443" s="15"/>
    </row>
    <row r="444" spans="1:38" x14ac:dyDescent="0.25">
      <c r="A444" s="11" t="s">
        <v>2958</v>
      </c>
      <c r="B444" s="12" t="s">
        <v>7413</v>
      </c>
      <c r="C444" s="11">
        <v>2500</v>
      </c>
      <c r="D444" s="11">
        <v>2500</v>
      </c>
      <c r="E444" s="12" t="s">
        <v>10558</v>
      </c>
      <c r="F444" s="11" t="s">
        <v>1327</v>
      </c>
      <c r="G444" s="11" t="s">
        <v>1913</v>
      </c>
      <c r="H444" s="11" t="s">
        <v>1903</v>
      </c>
      <c r="I444" s="11" t="s">
        <v>5091</v>
      </c>
      <c r="J444" s="14">
        <f>VLOOKUP(Table15[[#This Row],[TechRequired]],OldTree!A:B,2,0)</f>
        <v>5</v>
      </c>
      <c r="K444" s="22" t="s">
        <v>6012</v>
      </c>
      <c r="L444" s="14" t="s">
        <v>8865</v>
      </c>
      <c r="M444" s="14">
        <v>9</v>
      </c>
      <c r="N444" s="11" t="str">
        <f>INDEX(TreeLookup!$C$1:$DE$21,MATCH(Table15[[#This Row],[CATEGORY]],TreeLookup!$C$1:$C$21,0),MATCH(Table15[[#This Row],[YEAR]],TreeLookup!$C$1:$DE$1,0))</f>
        <v>materialsScienceInternational</v>
      </c>
      <c r="P444" s="13" t="s">
        <v>6842</v>
      </c>
      <c r="Q444" s="11" t="s">
        <v>6363</v>
      </c>
      <c r="S444" s="11">
        <v>2002</v>
      </c>
      <c r="W444" s="15"/>
    </row>
    <row r="445" spans="1:38" x14ac:dyDescent="0.25">
      <c r="A445" s="11" t="s">
        <v>3038</v>
      </c>
      <c r="B445" s="12" t="s">
        <v>7414</v>
      </c>
      <c r="C445" s="11">
        <v>2500</v>
      </c>
      <c r="D445" s="11">
        <v>9500</v>
      </c>
      <c r="E445" s="12" t="s">
        <v>10559</v>
      </c>
      <c r="F445" s="11" t="s">
        <v>1325</v>
      </c>
      <c r="G445" s="11" t="s">
        <v>1913</v>
      </c>
      <c r="H445" s="11" t="s">
        <v>1903</v>
      </c>
      <c r="I445" s="11" t="s">
        <v>5091</v>
      </c>
      <c r="J445" s="14">
        <f>VLOOKUP(Table15[[#This Row],[TechRequired]],OldTree!A:B,2,0)</f>
        <v>8</v>
      </c>
      <c r="K445" s="22" t="s">
        <v>6012</v>
      </c>
      <c r="L445" s="14" t="s">
        <v>8865</v>
      </c>
      <c r="M445" s="14">
        <v>9</v>
      </c>
      <c r="N445" s="11" t="str">
        <f>INDEX(TreeLookup!$C$1:$DE$21,MATCH(Table15[[#This Row],[CATEGORY]],TreeLookup!$C$1:$C$21,0),MATCH(Table15[[#This Row],[YEAR]],TreeLookup!$C$1:$DE$1,0))</f>
        <v>materialsScienceInternational</v>
      </c>
      <c r="P445" s="13" t="s">
        <v>6842</v>
      </c>
      <c r="Q445" s="11" t="s">
        <v>6363</v>
      </c>
      <c r="S445" s="11">
        <v>2002</v>
      </c>
      <c r="W445" s="15"/>
    </row>
    <row r="446" spans="1:38" x14ac:dyDescent="0.25">
      <c r="A446" s="11" t="s">
        <v>2963</v>
      </c>
      <c r="B446" s="12" t="s">
        <v>7415</v>
      </c>
      <c r="C446" s="11">
        <v>7500</v>
      </c>
      <c r="D446" s="11">
        <v>10500</v>
      </c>
      <c r="E446" s="12" t="s">
        <v>10547</v>
      </c>
      <c r="F446" s="11" t="s">
        <v>1325</v>
      </c>
      <c r="G446" s="11" t="s">
        <v>1913</v>
      </c>
      <c r="H446" s="11" t="s">
        <v>1903</v>
      </c>
      <c r="I446" s="11" t="s">
        <v>5091</v>
      </c>
      <c r="J446" s="14">
        <f>VLOOKUP(Table15[[#This Row],[TechRequired]],OldTree!A:B,2,0)</f>
        <v>8</v>
      </c>
      <c r="K446" s="22" t="s">
        <v>6012</v>
      </c>
      <c r="L446" s="14" t="s">
        <v>8869</v>
      </c>
      <c r="M446" s="14">
        <v>9</v>
      </c>
      <c r="N446" s="11" t="str">
        <f>INDEX(TreeLookup!$C$1:$DE$21,MATCH(Table15[[#This Row],[CATEGORY]],TreeLookup!$C$1:$C$21,0),MATCH(Table15[[#This Row],[YEAR]],TreeLookup!$C$1:$DE$1,0))</f>
        <v>materialsScienceInternational</v>
      </c>
      <c r="P446" s="13" t="s">
        <v>6842</v>
      </c>
      <c r="Q446" s="11" t="s">
        <v>6363</v>
      </c>
      <c r="S446" s="11">
        <v>2002</v>
      </c>
      <c r="W446" s="15"/>
    </row>
    <row r="447" spans="1:38" x14ac:dyDescent="0.25">
      <c r="A447" s="11" t="s">
        <v>2961</v>
      </c>
      <c r="B447" s="12" t="s">
        <v>7416</v>
      </c>
      <c r="C447" s="11">
        <v>2500</v>
      </c>
      <c r="D447" s="11">
        <v>9500</v>
      </c>
      <c r="E447" s="12" t="s">
        <v>10548</v>
      </c>
      <c r="F447" s="11" t="s">
        <v>1325</v>
      </c>
      <c r="G447" s="11" t="s">
        <v>1913</v>
      </c>
      <c r="H447" s="11" t="s">
        <v>1903</v>
      </c>
      <c r="I447" s="11" t="s">
        <v>5091</v>
      </c>
      <c r="J447" s="14">
        <f>VLOOKUP(Table15[[#This Row],[TechRequired]],OldTree!A:B,2,0)</f>
        <v>8</v>
      </c>
      <c r="K447" s="22" t="s">
        <v>6012</v>
      </c>
      <c r="L447" s="14" t="s">
        <v>8869</v>
      </c>
      <c r="M447" s="14">
        <v>9</v>
      </c>
      <c r="N447" s="11" t="str">
        <f>INDEX(TreeLookup!$C$1:$DE$21,MATCH(Table15[[#This Row],[CATEGORY]],TreeLookup!$C$1:$C$21,0),MATCH(Table15[[#This Row],[YEAR]],TreeLookup!$C$1:$DE$1,0))</f>
        <v>materialsScienceInternational</v>
      </c>
      <c r="P447" s="13" t="s">
        <v>6842</v>
      </c>
      <c r="Q447" s="11" t="s">
        <v>6363</v>
      </c>
      <c r="S447" s="11">
        <v>2002</v>
      </c>
      <c r="W447" s="15"/>
    </row>
    <row r="448" spans="1:38" x14ac:dyDescent="0.25">
      <c r="A448" s="11" t="s">
        <v>3062</v>
      </c>
      <c r="B448" s="12" t="s">
        <v>7417</v>
      </c>
      <c r="C448" s="11">
        <v>1000</v>
      </c>
      <c r="D448" s="11">
        <v>1000</v>
      </c>
      <c r="E448" s="12" t="s">
        <v>10555</v>
      </c>
      <c r="F448" s="11" t="s">
        <v>1327</v>
      </c>
      <c r="G448" s="11" t="s">
        <v>1913</v>
      </c>
      <c r="H448" s="11" t="s">
        <v>1903</v>
      </c>
      <c r="I448" s="11" t="s">
        <v>5091</v>
      </c>
      <c r="J448" s="14">
        <f>VLOOKUP(Table15[[#This Row],[TechRequired]],OldTree!A:B,2,0)</f>
        <v>5</v>
      </c>
      <c r="K448" s="22" t="s">
        <v>6012</v>
      </c>
      <c r="L448" s="14" t="s">
        <v>8671</v>
      </c>
      <c r="M448" s="14">
        <v>9</v>
      </c>
      <c r="N448" s="11" t="str">
        <f>INDEX(TreeLookup!$C$1:$DE$21,MATCH(Table15[[#This Row],[CATEGORY]],TreeLookup!$C$1:$C$21,0),MATCH(Table15[[#This Row],[YEAR]],TreeLookup!$C$1:$DE$1,0))</f>
        <v>materialsScienceInternational</v>
      </c>
      <c r="P448" s="13" t="s">
        <v>6842</v>
      </c>
      <c r="Q448" s="11" t="s">
        <v>6363</v>
      </c>
      <c r="S448" s="11">
        <v>2002</v>
      </c>
      <c r="W448" s="15"/>
    </row>
    <row r="449" spans="1:33" x14ac:dyDescent="0.25">
      <c r="A449" s="11" t="s">
        <v>3061</v>
      </c>
      <c r="B449" s="12" t="s">
        <v>7418</v>
      </c>
      <c r="C449" s="11">
        <v>1000</v>
      </c>
      <c r="D449" s="11">
        <v>1000</v>
      </c>
      <c r="E449" s="12" t="s">
        <v>10556</v>
      </c>
      <c r="F449" s="11" t="s">
        <v>1327</v>
      </c>
      <c r="G449" s="11" t="s">
        <v>1913</v>
      </c>
      <c r="H449" s="11" t="s">
        <v>1903</v>
      </c>
      <c r="I449" s="11" t="s">
        <v>5091</v>
      </c>
      <c r="J449" s="14">
        <f>VLOOKUP(Table15[[#This Row],[TechRequired]],OldTree!A:B,2,0)</f>
        <v>5</v>
      </c>
      <c r="K449" s="22" t="s">
        <v>6012</v>
      </c>
      <c r="L449" s="14" t="s">
        <v>8671</v>
      </c>
      <c r="M449" s="14">
        <v>9</v>
      </c>
      <c r="N449" s="11" t="str">
        <f>INDEX(TreeLookup!$C$1:$DE$21,MATCH(Table15[[#This Row],[CATEGORY]],TreeLookup!$C$1:$C$21,0),MATCH(Table15[[#This Row],[YEAR]],TreeLookup!$C$1:$DE$1,0))</f>
        <v>materialsScienceInternational</v>
      </c>
      <c r="P449" s="13" t="s">
        <v>6842</v>
      </c>
      <c r="Q449" s="11" t="s">
        <v>6363</v>
      </c>
      <c r="S449" s="11">
        <v>2002</v>
      </c>
      <c r="W449" s="15"/>
    </row>
    <row r="450" spans="1:33" x14ac:dyDescent="0.25">
      <c r="A450" s="11" t="s">
        <v>3060</v>
      </c>
      <c r="B450" s="12" t="s">
        <v>7419</v>
      </c>
      <c r="C450" s="11">
        <v>1000</v>
      </c>
      <c r="D450" s="11">
        <v>1000</v>
      </c>
      <c r="E450" s="12" t="s">
        <v>10557</v>
      </c>
      <c r="F450" s="11" t="s">
        <v>1327</v>
      </c>
      <c r="G450" s="11" t="s">
        <v>1913</v>
      </c>
      <c r="H450" s="11" t="s">
        <v>1903</v>
      </c>
      <c r="I450" s="11" t="s">
        <v>5091</v>
      </c>
      <c r="J450" s="14">
        <f>VLOOKUP(Table15[[#This Row],[TechRequired]],OldTree!A:B,2,0)</f>
        <v>5</v>
      </c>
      <c r="K450" s="22" t="s">
        <v>6012</v>
      </c>
      <c r="L450" s="14" t="s">
        <v>8671</v>
      </c>
      <c r="M450" s="14">
        <v>9</v>
      </c>
      <c r="N450" s="11" t="str">
        <f>INDEX(TreeLookup!$C$1:$DE$21,MATCH(Table15[[#This Row],[CATEGORY]],TreeLookup!$C$1:$C$21,0),MATCH(Table15[[#This Row],[YEAR]],TreeLookup!$C$1:$DE$1,0))</f>
        <v>materialsScienceInternational</v>
      </c>
      <c r="P450" s="13" t="s">
        <v>6842</v>
      </c>
      <c r="Q450" s="11" t="s">
        <v>6363</v>
      </c>
      <c r="S450" s="11">
        <v>2002</v>
      </c>
      <c r="W450" s="15"/>
    </row>
    <row r="451" spans="1:33" x14ac:dyDescent="0.25">
      <c r="A451" s="11" t="s">
        <v>3049</v>
      </c>
      <c r="B451" s="12" t="s">
        <v>7420</v>
      </c>
      <c r="C451" s="11">
        <v>3800</v>
      </c>
      <c r="D451" s="11">
        <v>7500</v>
      </c>
      <c r="E451" s="12" t="s">
        <v>10549</v>
      </c>
      <c r="F451" s="11" t="s">
        <v>1325</v>
      </c>
      <c r="G451" s="11" t="s">
        <v>1913</v>
      </c>
      <c r="H451" s="11" t="s">
        <v>1903</v>
      </c>
      <c r="I451" s="11" t="s">
        <v>5091</v>
      </c>
      <c r="J451" s="14">
        <f>VLOOKUP(Table15[[#This Row],[TechRequired]],OldTree!A:B,2,0)</f>
        <v>8</v>
      </c>
      <c r="K451" s="22" t="s">
        <v>6012</v>
      </c>
      <c r="L451" s="14" t="s">
        <v>8866</v>
      </c>
      <c r="M451" s="14">
        <v>9</v>
      </c>
      <c r="N451" s="11" t="str">
        <f>INDEX(TreeLookup!$C$1:$DE$21,MATCH(Table15[[#This Row],[CATEGORY]],TreeLookup!$C$1:$C$21,0),MATCH(Table15[[#This Row],[YEAR]],TreeLookup!$C$1:$DE$1,0))</f>
        <v>materialsScienceInternational</v>
      </c>
      <c r="P451" s="13" t="s">
        <v>6842</v>
      </c>
      <c r="Q451" s="11" t="s">
        <v>6363</v>
      </c>
      <c r="S451" s="11">
        <v>2002</v>
      </c>
      <c r="W451" s="15"/>
    </row>
    <row r="452" spans="1:33" x14ac:dyDescent="0.25">
      <c r="A452" s="11" t="s">
        <v>2965</v>
      </c>
      <c r="B452" s="12" t="s">
        <v>7421</v>
      </c>
      <c r="C452" s="11">
        <v>40500</v>
      </c>
      <c r="D452" s="11">
        <v>75000</v>
      </c>
      <c r="E452" s="12" t="s">
        <v>10544</v>
      </c>
      <c r="F452" s="11" t="s">
        <v>1325</v>
      </c>
      <c r="G452" s="11" t="s">
        <v>1913</v>
      </c>
      <c r="H452" s="11" t="s">
        <v>1903</v>
      </c>
      <c r="I452" s="11" t="s">
        <v>5091</v>
      </c>
      <c r="J452" s="14">
        <f>VLOOKUP(Table15[[#This Row],[TechRequired]],OldTree!A:B,2,0)</f>
        <v>8</v>
      </c>
      <c r="K452" s="22" t="s">
        <v>6012</v>
      </c>
      <c r="L452" s="14" t="s">
        <v>8646</v>
      </c>
      <c r="M452" s="14">
        <v>9</v>
      </c>
      <c r="N452" s="11" t="str">
        <f>INDEX(TreeLookup!$C$1:$DE$21,MATCH(Table15[[#This Row],[CATEGORY]],TreeLookup!$C$1:$C$21,0),MATCH(Table15[[#This Row],[YEAR]],TreeLookup!$C$1:$DE$1,0))</f>
        <v>materialsScienceInternational</v>
      </c>
      <c r="P452" s="13" t="s">
        <v>6842</v>
      </c>
      <c r="Q452" s="11" t="s">
        <v>6363</v>
      </c>
      <c r="S452" s="11">
        <v>2002</v>
      </c>
      <c r="W452" s="15"/>
    </row>
    <row r="453" spans="1:33" x14ac:dyDescent="0.25">
      <c r="A453" s="11" t="s">
        <v>589</v>
      </c>
      <c r="B453" s="12" t="s">
        <v>4934</v>
      </c>
      <c r="C453" s="11">
        <v>300</v>
      </c>
      <c r="D453" s="11">
        <v>6000</v>
      </c>
      <c r="E453" s="12" t="s">
        <v>4935</v>
      </c>
      <c r="F453" s="11" t="s">
        <v>1323</v>
      </c>
      <c r="G453" s="11" t="s">
        <v>1380</v>
      </c>
      <c r="H453" s="11" t="s">
        <v>1903</v>
      </c>
      <c r="I453" s="11" t="s">
        <v>1903</v>
      </c>
      <c r="J453" s="14">
        <f>VLOOKUP(Table15[[#This Row],[TechRequired]],OldTree!A:B,2,0)</f>
        <v>3</v>
      </c>
      <c r="K453" s="22" t="s">
        <v>6012</v>
      </c>
      <c r="L453" s="14" t="s">
        <v>8646</v>
      </c>
      <c r="M453" s="14">
        <v>3</v>
      </c>
      <c r="N453" s="11" t="str">
        <f>INDEX(TreeLookup!$C$1:$DE$21,MATCH(Table15[[#This Row],[CATEGORY]],TreeLookup!$C$1:$C$21,0),MATCH(Table15[[#This Row],[YEAR]],TreeLookup!$C$1:$DE$1,0))</f>
        <v>materialsScienceSatellite</v>
      </c>
      <c r="P453" s="13" t="s">
        <v>6843</v>
      </c>
      <c r="Q453" s="11" t="s">
        <v>6531</v>
      </c>
      <c r="S453" s="11">
        <v>1960</v>
      </c>
      <c r="W453" s="15"/>
    </row>
    <row r="454" spans="1:33" x14ac:dyDescent="0.25">
      <c r="A454" s="11" t="s">
        <v>1104</v>
      </c>
      <c r="B454" s="12" t="s">
        <v>3729</v>
      </c>
      <c r="C454" s="11">
        <v>12</v>
      </c>
      <c r="D454" s="11">
        <v>500</v>
      </c>
      <c r="E454" s="12" t="s">
        <v>3730</v>
      </c>
      <c r="F454" s="11" t="s">
        <v>1372</v>
      </c>
      <c r="G454" s="11" t="s">
        <v>5637</v>
      </c>
      <c r="H454" s="11" t="s">
        <v>1903</v>
      </c>
      <c r="I454" s="11" t="s">
        <v>1903</v>
      </c>
      <c r="J454" s="14">
        <f>VLOOKUP(Table15[[#This Row],[TechRequired]],OldTree!A:B,2,0)</f>
        <v>0</v>
      </c>
      <c r="K454" s="22" t="s">
        <v>6812</v>
      </c>
      <c r="L454" s="14"/>
      <c r="M454" s="14">
        <v>0</v>
      </c>
      <c r="N454" s="11" t="str">
        <f>INDEX(TreeLookup!$C$1:$DE$21,MATCH(Table15[[#This Row],[CATEGORY]],TreeLookup!$C$1:$C$21,0),MATCH(Table15[[#This Row],[YEAR]],TreeLookup!$C$1:$DE$1,0))</f>
        <v>start</v>
      </c>
      <c r="P454" s="13" t="s">
        <v>6843</v>
      </c>
      <c r="Q454" s="11"/>
      <c r="S454" s="11">
        <v>0</v>
      </c>
      <c r="W454" s="15"/>
      <c r="AC454" s="11" t="s">
        <v>11286</v>
      </c>
    </row>
    <row r="455" spans="1:33" x14ac:dyDescent="0.25">
      <c r="A455" s="11" t="s">
        <v>1105</v>
      </c>
      <c r="B455" s="12" t="s">
        <v>3733</v>
      </c>
      <c r="C455" s="11">
        <v>4</v>
      </c>
      <c r="D455" s="11">
        <v>200</v>
      </c>
      <c r="E455" s="12" t="s">
        <v>3734</v>
      </c>
      <c r="F455" s="11" t="s">
        <v>1372</v>
      </c>
      <c r="G455" s="11" t="s">
        <v>5637</v>
      </c>
      <c r="H455" s="11" t="s">
        <v>1903</v>
      </c>
      <c r="I455" s="11" t="s">
        <v>1903</v>
      </c>
      <c r="J455" s="14">
        <f>VLOOKUP(Table15[[#This Row],[TechRequired]],OldTree!A:B,2,0)</f>
        <v>0</v>
      </c>
      <c r="K455" s="22" t="s">
        <v>6812</v>
      </c>
      <c r="L455" s="14"/>
      <c r="M455" s="14">
        <v>0</v>
      </c>
      <c r="N455" s="11" t="str">
        <f>INDEX(TreeLookup!$C$1:$DE$21,MATCH(Table15[[#This Row],[CATEGORY]],TreeLookup!$C$1:$C$21,0),MATCH(Table15[[#This Row],[YEAR]],TreeLookup!$C$1:$DE$1,0))</f>
        <v>start</v>
      </c>
      <c r="P455" s="13" t="s">
        <v>6843</v>
      </c>
      <c r="Q455" s="11"/>
      <c r="S455" s="11">
        <v>0</v>
      </c>
      <c r="W455" s="15"/>
      <c r="AC455" s="11" t="s">
        <v>11286</v>
      </c>
    </row>
    <row r="456" spans="1:33" x14ac:dyDescent="0.25">
      <c r="A456" s="11" t="s">
        <v>1103</v>
      </c>
      <c r="B456" s="12" t="s">
        <v>3731</v>
      </c>
      <c r="C456" s="11">
        <v>6</v>
      </c>
      <c r="D456" s="11">
        <v>300</v>
      </c>
      <c r="E456" s="12" t="s">
        <v>3732</v>
      </c>
      <c r="F456" s="11" t="s">
        <v>1372</v>
      </c>
      <c r="G456" s="11" t="s">
        <v>5637</v>
      </c>
      <c r="H456" s="11" t="s">
        <v>1903</v>
      </c>
      <c r="I456" s="11" t="s">
        <v>1903</v>
      </c>
      <c r="J456" s="14">
        <f>VLOOKUP(Table15[[#This Row],[TechRequired]],OldTree!A:B,2,0)</f>
        <v>0</v>
      </c>
      <c r="K456" s="22" t="s">
        <v>6812</v>
      </c>
      <c r="L456" s="14"/>
      <c r="M456" s="14">
        <v>0</v>
      </c>
      <c r="N456" s="11" t="str">
        <f>INDEX(TreeLookup!$C$1:$DE$21,MATCH(Table15[[#This Row],[CATEGORY]],TreeLookup!$C$1:$C$21,0),MATCH(Table15[[#This Row],[YEAR]],TreeLookup!$C$1:$DE$1,0))</f>
        <v>start</v>
      </c>
      <c r="P456" s="13" t="s">
        <v>6843</v>
      </c>
      <c r="Q456" s="11"/>
      <c r="S456" s="11">
        <v>0</v>
      </c>
      <c r="W456" s="15"/>
      <c r="AC456" s="11" t="s">
        <v>11286</v>
      </c>
    </row>
    <row r="457" spans="1:33" x14ac:dyDescent="0.25">
      <c r="A457" s="11" t="s">
        <v>5868</v>
      </c>
      <c r="B457" s="12" t="s">
        <v>7711</v>
      </c>
      <c r="C457" s="11">
        <v>200</v>
      </c>
      <c r="D457" s="11">
        <v>8100</v>
      </c>
      <c r="E457" s="12" t="s">
        <v>10255</v>
      </c>
      <c r="F457" s="11" t="s">
        <v>1283</v>
      </c>
      <c r="G457" s="11" t="s">
        <v>5842</v>
      </c>
      <c r="H457" s="11" t="s">
        <v>1903</v>
      </c>
      <c r="I457" s="11" t="s">
        <v>5091</v>
      </c>
      <c r="J457" s="14">
        <f>VLOOKUP(Table15[[#This Row],[TechRequired]],OldTree!A:B,2,0)</f>
        <v>5</v>
      </c>
      <c r="K457" s="22" t="s">
        <v>8946</v>
      </c>
      <c r="L457" s="14" t="s">
        <v>8651</v>
      </c>
      <c r="N457" s="11" t="str">
        <f>INDEX(TreeLookup!$C$1:$DE$21,MATCH(Table15[[#This Row],[CATEGORY]],TreeLookup!$C$1:$C$21,0),MATCH(Table15[[#This Row],[YEAR]],TreeLookup!$C$1:$DE$1,0))</f>
        <v>matureCapsules</v>
      </c>
      <c r="P457" s="13" t="s">
        <v>6842</v>
      </c>
      <c r="Q457" s="21" t="s">
        <v>8976</v>
      </c>
      <c r="S457" s="11">
        <v>1971</v>
      </c>
      <c r="W457" s="15"/>
      <c r="Z457" s="11" t="s">
        <v>11286</v>
      </c>
      <c r="AF457" s="11" t="s">
        <v>11286</v>
      </c>
      <c r="AG457" s="11" t="s">
        <v>11286</v>
      </c>
    </row>
    <row r="458" spans="1:33" x14ac:dyDescent="0.25">
      <c r="A458" s="11" t="s">
        <v>680</v>
      </c>
      <c r="B458" s="12" t="s">
        <v>8613</v>
      </c>
      <c r="C458" s="11">
        <v>620</v>
      </c>
      <c r="D458" s="11">
        <v>3400</v>
      </c>
      <c r="E458" s="12" t="s">
        <v>5819</v>
      </c>
      <c r="F458" s="11" t="s">
        <v>1328</v>
      </c>
      <c r="G458" s="21" t="s">
        <v>11292</v>
      </c>
      <c r="H458" s="11" t="s">
        <v>1903</v>
      </c>
      <c r="I458" s="11" t="s">
        <v>5143</v>
      </c>
      <c r="J458" s="14" t="str">
        <f>VLOOKUP(Table15[[#This Row],[TechRequired]],OldTree!A:B,2,0)</f>
        <v>N/A</v>
      </c>
      <c r="K458" s="22" t="s">
        <v>6812</v>
      </c>
      <c r="L458" s="14" t="s">
        <v>6812</v>
      </c>
      <c r="M458" s="14">
        <v>7</v>
      </c>
      <c r="N458" s="11" t="str">
        <f>INDEX(TreeLookup!$C$1:$DE$21,MATCH(Table15[[#This Row],[CATEGORY]],TreeLookup!$C$1:$C$21,0),MATCH(Table15[[#This Row],[YEAR]],TreeLookup!$C$1:$DE$1,0))</f>
        <v>start</v>
      </c>
      <c r="O458" s="21" t="s">
        <v>1903</v>
      </c>
      <c r="P458" s="13" t="s">
        <v>6842</v>
      </c>
      <c r="Q458" s="11"/>
      <c r="W458" s="15"/>
    </row>
    <row r="459" spans="1:33" x14ac:dyDescent="0.25">
      <c r="A459" s="11" t="s">
        <v>849</v>
      </c>
      <c r="B459" s="12" t="s">
        <v>2643</v>
      </c>
      <c r="C459" s="11">
        <v>6644</v>
      </c>
      <c r="D459" s="11">
        <v>132892</v>
      </c>
      <c r="E459" s="12" t="s">
        <v>2644</v>
      </c>
      <c r="F459" s="11" t="s">
        <v>1346</v>
      </c>
      <c r="G459" s="11" t="s">
        <v>1911</v>
      </c>
      <c r="H459" s="11" t="s">
        <v>1903</v>
      </c>
      <c r="I459" s="11" t="s">
        <v>1903</v>
      </c>
      <c r="J459" s="14">
        <f>VLOOKUP(Table15[[#This Row],[TechRequired]],OldTree!A:B,2,0)</f>
        <v>8</v>
      </c>
      <c r="K459" s="22" t="s">
        <v>8944</v>
      </c>
      <c r="L459" s="14" t="s">
        <v>6811</v>
      </c>
      <c r="N459" s="11" t="str">
        <f>INDEX(TreeLookup!$C$1:$DE$21,MATCH(Table15[[#This Row],[CATEGORY]],TreeLookup!$C$1:$C$21,0),MATCH(Table15[[#This Row],[YEAR]],TreeLookup!$C$1:$DE$1,0))</f>
        <v>internationalAvionics</v>
      </c>
      <c r="P459" s="13" t="s">
        <v>6843</v>
      </c>
      <c r="Q459" s="11" t="s">
        <v>2643</v>
      </c>
      <c r="S459" s="11">
        <v>2004</v>
      </c>
      <c r="W459" s="15"/>
      <c r="Z459" s="11" t="s">
        <v>11286</v>
      </c>
    </row>
    <row r="460" spans="1:33" x14ac:dyDescent="0.25">
      <c r="A460" s="11" t="s">
        <v>5869</v>
      </c>
      <c r="B460" s="12" t="s">
        <v>7665</v>
      </c>
      <c r="C460" s="11">
        <v>3500</v>
      </c>
      <c r="D460" s="11">
        <v>7500</v>
      </c>
      <c r="E460" s="12" t="s">
        <v>10628</v>
      </c>
      <c r="F460" s="11" t="s">
        <v>1284</v>
      </c>
      <c r="G460" s="11" t="s">
        <v>5842</v>
      </c>
      <c r="H460" s="11" t="s">
        <v>1903</v>
      </c>
      <c r="I460" s="11" t="s">
        <v>5091</v>
      </c>
      <c r="J460" s="14">
        <f>VLOOKUP(Table15[[#This Row],[TechRequired]],OldTree!A:B,2,0)</f>
        <v>4</v>
      </c>
      <c r="K460" s="22" t="s">
        <v>8944</v>
      </c>
      <c r="L460" s="14" t="s">
        <v>6811</v>
      </c>
      <c r="N460" s="11" t="str">
        <f>INDEX(TreeLookup!$C$1:$DE$21,MATCH(Table15[[#This Row],[CATEGORY]],TreeLookup!$C$1:$C$21,0),MATCH(Table15[[#This Row],[YEAR]],TreeLookup!$C$1:$DE$1,0))</f>
        <v>modernAvionics</v>
      </c>
      <c r="P460" s="13" t="s">
        <v>6842</v>
      </c>
      <c r="Q460" s="11" t="s">
        <v>6572</v>
      </c>
      <c r="S460" s="11">
        <v>2011</v>
      </c>
      <c r="W460" s="15"/>
      <c r="Z460" s="11" t="s">
        <v>11286</v>
      </c>
    </row>
    <row r="461" spans="1:33" x14ac:dyDescent="0.25">
      <c r="A461" s="11" t="s">
        <v>1176</v>
      </c>
      <c r="B461" s="12" t="s">
        <v>5587</v>
      </c>
      <c r="C461" s="11">
        <v>0.1</v>
      </c>
      <c r="D461" s="11">
        <v>2</v>
      </c>
      <c r="E461" s="12" t="s">
        <v>5588</v>
      </c>
      <c r="F461" s="11" t="s">
        <v>1372</v>
      </c>
      <c r="G461" s="11" t="s">
        <v>5586</v>
      </c>
      <c r="H461" s="11" t="s">
        <v>1903</v>
      </c>
      <c r="I461" s="11" t="s">
        <v>1903</v>
      </c>
      <c r="J461" s="14">
        <f>VLOOKUP(Table15[[#This Row],[TechRequired]],OldTree!A:B,2,0)</f>
        <v>0</v>
      </c>
      <c r="K461" s="22" t="s">
        <v>8944</v>
      </c>
      <c r="L461" s="14"/>
      <c r="M461" s="14">
        <v>0</v>
      </c>
      <c r="N461" s="11" t="str">
        <f>INDEX(TreeLookup!$C$1:$DE$21,MATCH(Table15[[#This Row],[CATEGORY]],TreeLookup!$C$1:$C$21,0),MATCH(Table15[[#This Row],[YEAR]],TreeLookup!$C$1:$DE$1,0))</f>
        <v>start</v>
      </c>
      <c r="P461" s="13" t="s">
        <v>6843</v>
      </c>
      <c r="Q461" s="11"/>
      <c r="S461" s="21">
        <v>0</v>
      </c>
      <c r="T461" s="21"/>
      <c r="W461" s="15"/>
      <c r="Z461" s="11" t="s">
        <v>11286</v>
      </c>
    </row>
    <row r="462" spans="1:33" x14ac:dyDescent="0.25">
      <c r="A462" s="11" t="s">
        <v>209</v>
      </c>
      <c r="B462" s="12" t="s">
        <v>3437</v>
      </c>
      <c r="C462" s="11">
        <v>140</v>
      </c>
      <c r="D462" s="11">
        <v>2800</v>
      </c>
      <c r="E462" s="24" t="s">
        <v>3438</v>
      </c>
      <c r="F462" s="11" t="s">
        <v>1294</v>
      </c>
      <c r="G462" s="11" t="s">
        <v>5746</v>
      </c>
      <c r="H462" s="11" t="s">
        <v>1903</v>
      </c>
      <c r="I462" s="11" t="s">
        <v>1903</v>
      </c>
      <c r="J462" s="14">
        <f>VLOOKUP(Table15[[#This Row],[TechRequired]],OldTree!A:B,2,0)</f>
        <v>1</v>
      </c>
      <c r="K462" s="22" t="s">
        <v>6014</v>
      </c>
      <c r="L462" s="14" t="s">
        <v>8661</v>
      </c>
      <c r="M462" s="14">
        <v>1</v>
      </c>
      <c r="N462" s="11" t="str">
        <f>INDEX(TreeLookup!$C$1:$DE$21,MATCH(Table15[[#This Row],[CATEGORY]],TreeLookup!$C$1:$C$21,0),MATCH(Table15[[#This Row],[YEAR]],TreeLookup!$C$1:$DE$1,0))</f>
        <v>advancedJetEngines</v>
      </c>
      <c r="P462" s="13" t="s">
        <v>6843</v>
      </c>
      <c r="Q462" s="12" t="s">
        <v>6503</v>
      </c>
      <c r="S462" s="44">
        <v>1964</v>
      </c>
      <c r="T462" s="44"/>
      <c r="U462" s="21" t="s">
        <v>11142</v>
      </c>
      <c r="W462" s="15"/>
    </row>
    <row r="463" spans="1:33" x14ac:dyDescent="0.25">
      <c r="A463" s="11" t="s">
        <v>1093</v>
      </c>
      <c r="B463" s="12" t="s">
        <v>3282</v>
      </c>
      <c r="C463" s="11">
        <v>20</v>
      </c>
      <c r="D463" s="11">
        <v>400</v>
      </c>
      <c r="E463" s="12" t="s">
        <v>3283</v>
      </c>
      <c r="F463" s="11" t="s">
        <v>1372</v>
      </c>
      <c r="G463" s="21" t="s">
        <v>11292</v>
      </c>
      <c r="H463" s="11" t="s">
        <v>1903</v>
      </c>
      <c r="I463" s="11" t="s">
        <v>1903</v>
      </c>
      <c r="J463" s="14">
        <f>VLOOKUP(Table15[[#This Row],[TechRequired]],OldTree!A:B,2,0)</f>
        <v>0</v>
      </c>
      <c r="K463" s="22" t="s">
        <v>6812</v>
      </c>
      <c r="L463" s="14"/>
      <c r="M463" s="14">
        <v>0</v>
      </c>
      <c r="N463" s="11" t="str">
        <f>INDEX(TreeLookup!$C$1:$DE$21,MATCH(Table15[[#This Row],[CATEGORY]],TreeLookup!$C$1:$C$21,0),MATCH(Table15[[#This Row],[YEAR]],TreeLookup!$C$1:$DE$1,0))</f>
        <v>start</v>
      </c>
      <c r="P463" s="13" t="s">
        <v>6843</v>
      </c>
      <c r="Q463" s="11"/>
      <c r="S463" s="11">
        <v>0</v>
      </c>
      <c r="W463" s="15"/>
    </row>
    <row r="464" spans="1:33" x14ac:dyDescent="0.25">
      <c r="A464" s="11" t="s">
        <v>1236</v>
      </c>
      <c r="B464" s="12" t="s">
        <v>3284</v>
      </c>
      <c r="C464" s="11">
        <v>15</v>
      </c>
      <c r="D464" s="11">
        <v>300</v>
      </c>
      <c r="E464" s="12" t="s">
        <v>3285</v>
      </c>
      <c r="F464" s="11" t="s">
        <v>1372</v>
      </c>
      <c r="G464" s="21" t="s">
        <v>11292</v>
      </c>
      <c r="H464" s="11" t="s">
        <v>1903</v>
      </c>
      <c r="I464" s="11" t="s">
        <v>1903</v>
      </c>
      <c r="J464" s="14">
        <f>VLOOKUP(Table15[[#This Row],[TechRequired]],OldTree!A:B,2,0)</f>
        <v>0</v>
      </c>
      <c r="K464" s="22" t="s">
        <v>6812</v>
      </c>
      <c r="L464" s="14"/>
      <c r="M464" s="14">
        <v>0</v>
      </c>
      <c r="N464" s="11" t="str">
        <f>INDEX(TreeLookup!$C$1:$DE$21,MATCH(Table15[[#This Row],[CATEGORY]],TreeLookup!$C$1:$C$21,0),MATCH(Table15[[#This Row],[YEAR]],TreeLookup!$C$1:$DE$1,0))</f>
        <v>start</v>
      </c>
      <c r="P464" s="13" t="s">
        <v>6843</v>
      </c>
      <c r="Q464" s="11"/>
      <c r="S464" s="11">
        <v>0</v>
      </c>
      <c r="W464" s="15"/>
    </row>
    <row r="465" spans="1:32" x14ac:dyDescent="0.25">
      <c r="A465" s="11" t="s">
        <v>2044</v>
      </c>
      <c r="B465" s="12" t="s">
        <v>7067</v>
      </c>
      <c r="C465" s="11">
        <v>10500</v>
      </c>
      <c r="D465" s="11">
        <v>33000</v>
      </c>
      <c r="E465" s="12" t="s">
        <v>10882</v>
      </c>
      <c r="F465" s="11" t="s">
        <v>1317</v>
      </c>
      <c r="G465" s="11" t="s">
        <v>5480</v>
      </c>
      <c r="H465" s="11" t="s">
        <v>1903</v>
      </c>
      <c r="I465" s="11" t="s">
        <v>5091</v>
      </c>
      <c r="J465" s="14">
        <f>VLOOKUP(Table15[[#This Row],[TechRequired]],OldTree!A:B,2,0)</f>
        <v>8</v>
      </c>
      <c r="K465" s="22" t="s">
        <v>8950</v>
      </c>
      <c r="L465" s="14" t="s">
        <v>6826</v>
      </c>
      <c r="M465" s="14">
        <v>7</v>
      </c>
      <c r="N465" s="11" t="str">
        <f>INDEX(TreeLookup!$C$1:$DE$21,MATCH(Table15[[#This Row],[CATEGORY]],TreeLookup!$C$1:$C$21,0),MATCH(Table15[[#This Row],[YEAR]],TreeLookup!$C$1:$DE$1,0))</f>
        <v>start</v>
      </c>
      <c r="O465" s="21" t="s">
        <v>1903</v>
      </c>
      <c r="P465" s="13" t="s">
        <v>6842</v>
      </c>
      <c r="Q465" s="11"/>
      <c r="W465" s="15"/>
    </row>
    <row r="466" spans="1:32" x14ac:dyDescent="0.25">
      <c r="A466" s="11" t="s">
        <v>2043</v>
      </c>
      <c r="B466" s="12" t="s">
        <v>6940</v>
      </c>
      <c r="C466" s="11">
        <v>12600</v>
      </c>
      <c r="D466" s="11">
        <v>35100</v>
      </c>
      <c r="E466" s="12" t="s">
        <v>10874</v>
      </c>
      <c r="F466" s="11" t="s">
        <v>1317</v>
      </c>
      <c r="G466" s="11" t="s">
        <v>5480</v>
      </c>
      <c r="H466" s="11" t="s">
        <v>1903</v>
      </c>
      <c r="I466" s="11" t="s">
        <v>5091</v>
      </c>
      <c r="J466" s="14">
        <f>VLOOKUP(Table15[[#This Row],[TechRequired]],OldTree!A:B,2,0)</f>
        <v>8</v>
      </c>
      <c r="K466" s="22" t="s">
        <v>8950</v>
      </c>
      <c r="L466" s="14" t="s">
        <v>6826</v>
      </c>
      <c r="M466" s="14">
        <v>6</v>
      </c>
      <c r="N466" s="11" t="str">
        <f>INDEX(TreeLookup!$C$1:$DE$21,MATCH(Table15[[#This Row],[CATEGORY]],TreeLookup!$C$1:$C$21,0),MATCH(Table15[[#This Row],[YEAR]],TreeLookup!$C$1:$DE$1,0))</f>
        <v>start</v>
      </c>
      <c r="O466" s="21" t="s">
        <v>1903</v>
      </c>
      <c r="P466" s="13" t="s">
        <v>6842</v>
      </c>
      <c r="Q466" s="11"/>
      <c r="W466" s="15"/>
    </row>
    <row r="467" spans="1:32" x14ac:dyDescent="0.25">
      <c r="A467" s="11" t="s">
        <v>2041</v>
      </c>
      <c r="B467" s="12" t="s">
        <v>6938</v>
      </c>
      <c r="C467" s="11">
        <v>3220</v>
      </c>
      <c r="D467" s="11">
        <v>9050</v>
      </c>
      <c r="E467" s="12" t="s">
        <v>10856</v>
      </c>
      <c r="F467" s="11" t="s">
        <v>1344</v>
      </c>
      <c r="G467" s="11" t="s">
        <v>5480</v>
      </c>
      <c r="H467" s="11" t="s">
        <v>1903</v>
      </c>
      <c r="I467" s="11" t="s">
        <v>5091</v>
      </c>
      <c r="J467" s="14">
        <f>VLOOKUP(Table15[[#This Row],[TechRequired]],OldTree!A:B,2,0)</f>
        <v>4.5</v>
      </c>
      <c r="K467" s="22" t="s">
        <v>8950</v>
      </c>
      <c r="L467" s="14" t="s">
        <v>6826</v>
      </c>
      <c r="M467" s="14">
        <v>4</v>
      </c>
      <c r="N467" s="11" t="str">
        <f>INDEX(TreeLookup!$C$1:$DE$21,MATCH(Table15[[#This Row],[CATEGORY]],TreeLookup!$C$1:$C$21,0),MATCH(Table15[[#This Row],[YEAR]],TreeLookup!$C$1:$DE$1,0))</f>
        <v>start</v>
      </c>
      <c r="O467" s="21" t="s">
        <v>1903</v>
      </c>
      <c r="P467" s="13" t="s">
        <v>6842</v>
      </c>
      <c r="Q467" s="11"/>
      <c r="W467" s="15"/>
    </row>
    <row r="468" spans="1:32" x14ac:dyDescent="0.25">
      <c r="A468" s="11" t="s">
        <v>192</v>
      </c>
      <c r="B468" s="12" t="s">
        <v>4092</v>
      </c>
      <c r="C468" s="11">
        <v>2064</v>
      </c>
      <c r="D468" s="11">
        <v>41279</v>
      </c>
      <c r="E468" s="12" t="s">
        <v>4093</v>
      </c>
      <c r="F468" s="11" t="s">
        <v>1290</v>
      </c>
      <c r="G468" s="11" t="s">
        <v>1381</v>
      </c>
      <c r="H468" s="11" t="s">
        <v>1903</v>
      </c>
      <c r="I468" s="11" t="s">
        <v>1903</v>
      </c>
      <c r="J468" s="14">
        <f>VLOOKUP(Table15[[#This Row],[TechRequired]],OldTree!A:B,2,0)</f>
        <v>2</v>
      </c>
      <c r="K468" s="22" t="s">
        <v>6014</v>
      </c>
      <c r="L468" s="14" t="s">
        <v>8658</v>
      </c>
      <c r="M468" s="14">
        <v>1</v>
      </c>
      <c r="N468" s="11" t="str">
        <f>INDEX(TreeLookup!$C$1:$DE$21,MATCH(Table15[[#This Row],[CATEGORY]],TreeLookup!$C$1:$C$21,0),MATCH(Table15[[#This Row],[YEAR]],TreeLookup!$C$1:$DE$1,0))</f>
        <v>matureSupersonic</v>
      </c>
      <c r="P468" s="13" t="s">
        <v>6843</v>
      </c>
      <c r="Q468" s="12" t="s">
        <v>6499</v>
      </c>
      <c r="S468" s="11">
        <v>1952</v>
      </c>
      <c r="W468" s="15"/>
      <c r="AF468" s="11" t="s">
        <v>11286</v>
      </c>
    </row>
    <row r="469" spans="1:32" x14ac:dyDescent="0.25">
      <c r="A469" s="11" t="s">
        <v>2042</v>
      </c>
      <c r="B469" s="12" t="s">
        <v>6939</v>
      </c>
      <c r="C469" s="11">
        <v>7040</v>
      </c>
      <c r="D469" s="11">
        <v>19500</v>
      </c>
      <c r="E469" s="12" t="s">
        <v>10860</v>
      </c>
      <c r="F469" s="11" t="s">
        <v>1366</v>
      </c>
      <c r="G469" s="11" t="s">
        <v>5480</v>
      </c>
      <c r="H469" s="11" t="s">
        <v>1903</v>
      </c>
      <c r="I469" s="11" t="s">
        <v>5091</v>
      </c>
      <c r="J469" s="14">
        <f>VLOOKUP(Table15[[#This Row],[TechRequired]],OldTree!A:B,2,0)</f>
        <v>7</v>
      </c>
      <c r="K469" s="22" t="s">
        <v>8950</v>
      </c>
      <c r="L469" s="14" t="s">
        <v>6826</v>
      </c>
      <c r="M469" s="14">
        <v>5</v>
      </c>
      <c r="N469" s="11" t="str">
        <f>INDEX(TreeLookup!$C$1:$DE$21,MATCH(Table15[[#This Row],[CATEGORY]],TreeLookup!$C$1:$C$21,0),MATCH(Table15[[#This Row],[YEAR]],TreeLookup!$C$1:$DE$1,0))</f>
        <v>start</v>
      </c>
      <c r="O469" s="21" t="s">
        <v>1903</v>
      </c>
      <c r="P469" s="13" t="s">
        <v>6842</v>
      </c>
      <c r="Q469" s="11"/>
      <c r="W469" s="15"/>
    </row>
    <row r="470" spans="1:32" x14ac:dyDescent="0.25">
      <c r="A470" s="11" t="s">
        <v>2045</v>
      </c>
      <c r="B470" s="12" t="s">
        <v>7994</v>
      </c>
      <c r="C470" s="11">
        <v>960</v>
      </c>
      <c r="D470" s="11">
        <v>3200</v>
      </c>
      <c r="E470" s="12" t="s">
        <v>10857</v>
      </c>
      <c r="F470" s="11" t="s">
        <v>1344</v>
      </c>
      <c r="G470" s="11" t="s">
        <v>5480</v>
      </c>
      <c r="H470" s="11" t="s">
        <v>1903</v>
      </c>
      <c r="I470" s="11" t="s">
        <v>5091</v>
      </c>
      <c r="J470" s="14">
        <f>VLOOKUP(Table15[[#This Row],[TechRequired]],OldTree!A:B,2,0)</f>
        <v>4.5</v>
      </c>
      <c r="K470" s="22" t="s">
        <v>8950</v>
      </c>
      <c r="L470" s="14" t="s">
        <v>6826</v>
      </c>
      <c r="M470" s="14">
        <v>4</v>
      </c>
      <c r="N470" s="11" t="str">
        <f>INDEX(TreeLookup!$C$1:$DE$21,MATCH(Table15[[#This Row],[CATEGORY]],TreeLookup!$C$1:$C$21,0),MATCH(Table15[[#This Row],[YEAR]],TreeLookup!$C$1:$DE$1,0))</f>
        <v>start</v>
      </c>
      <c r="O470" s="21" t="s">
        <v>1903</v>
      </c>
      <c r="P470" s="13" t="s">
        <v>6842</v>
      </c>
      <c r="Q470" s="11"/>
      <c r="W470" s="15"/>
    </row>
    <row r="471" spans="1:32" x14ac:dyDescent="0.25">
      <c r="A471" s="11" t="s">
        <v>1099</v>
      </c>
      <c r="B471" s="12" t="s">
        <v>5214</v>
      </c>
      <c r="C471" s="11">
        <v>0.1</v>
      </c>
      <c r="D471" s="11">
        <v>2</v>
      </c>
      <c r="E471" s="12" t="s">
        <v>5211</v>
      </c>
      <c r="F471" s="11" t="s">
        <v>1372</v>
      </c>
      <c r="G471" s="11" t="s">
        <v>1626</v>
      </c>
      <c r="H471" s="11" t="s">
        <v>1903</v>
      </c>
      <c r="I471" s="11" t="s">
        <v>1903</v>
      </c>
      <c r="J471" s="14">
        <f>VLOOKUP(Table15[[#This Row],[TechRequired]],OldTree!A:B,2,0)</f>
        <v>0</v>
      </c>
      <c r="K471" s="22" t="s">
        <v>6014</v>
      </c>
      <c r="L471" s="14"/>
      <c r="N471" s="11" t="str">
        <f>INDEX(TreeLookup!$C$1:$DE$21,MATCH(Table15[[#This Row],[CATEGORY]],TreeLookup!$C$1:$C$21,0),MATCH(Table15[[#This Row],[YEAR]],TreeLookup!$C$1:$DE$1,0))</f>
        <v>start</v>
      </c>
      <c r="P471" s="13" t="s">
        <v>6843</v>
      </c>
      <c r="Q471" s="11"/>
      <c r="S471" s="11">
        <v>0</v>
      </c>
      <c r="W471" s="15"/>
    </row>
    <row r="472" spans="1:32" x14ac:dyDescent="0.25">
      <c r="A472" s="11" t="s">
        <v>175</v>
      </c>
      <c r="B472" s="12" t="s">
        <v>5212</v>
      </c>
      <c r="C472" s="11">
        <v>0.1</v>
      </c>
      <c r="D472" s="11">
        <v>15000</v>
      </c>
      <c r="E472" s="12" t="s">
        <v>5207</v>
      </c>
      <c r="F472" s="11" t="s">
        <v>1290</v>
      </c>
      <c r="G472" s="11" t="s">
        <v>1626</v>
      </c>
      <c r="H472" s="11" t="s">
        <v>1903</v>
      </c>
      <c r="I472" s="11" t="s">
        <v>1903</v>
      </c>
      <c r="J472" s="14">
        <f>VLOOKUP(Table15[[#This Row],[TechRequired]],OldTree!A:B,2,0)</f>
        <v>2</v>
      </c>
      <c r="K472" s="22" t="s">
        <v>8952</v>
      </c>
      <c r="L472" s="14" t="s">
        <v>8663</v>
      </c>
      <c r="M472" s="14">
        <v>2</v>
      </c>
      <c r="N472" s="11" t="str">
        <f>INDEX(TreeLookup!$C$1:$DE$21,MATCH(Table15[[#This Row],[CATEGORY]],TreeLookup!$C$1:$C$21,0),MATCH(Table15[[#This Row],[YEAR]],TreeLookup!$C$1:$DE$1,0))</f>
        <v>hypersonicFlightRP0</v>
      </c>
      <c r="P472" s="13" t="s">
        <v>6843</v>
      </c>
      <c r="Q472" s="24" t="s">
        <v>6450</v>
      </c>
      <c r="S472" s="11">
        <v>1960</v>
      </c>
      <c r="W472" s="15"/>
    </row>
    <row r="473" spans="1:32" x14ac:dyDescent="0.25">
      <c r="A473" s="11" t="s">
        <v>1241</v>
      </c>
      <c r="B473" s="12" t="s">
        <v>5213</v>
      </c>
      <c r="C473" s="11">
        <v>0.1</v>
      </c>
      <c r="D473" s="11">
        <v>10000</v>
      </c>
      <c r="E473" s="12" t="s">
        <v>5209</v>
      </c>
      <c r="F473" s="11" t="s">
        <v>1373</v>
      </c>
      <c r="G473" s="11" t="s">
        <v>1626</v>
      </c>
      <c r="H473" s="11" t="s">
        <v>1903</v>
      </c>
      <c r="I473" s="11" t="s">
        <v>1903</v>
      </c>
      <c r="J473" s="14">
        <f>VLOOKUP(Table15[[#This Row],[TechRequired]],OldTree!A:B,2,0)</f>
        <v>0.5</v>
      </c>
      <c r="K473" s="22" t="s">
        <v>6014</v>
      </c>
      <c r="L473" s="14" t="s">
        <v>8663</v>
      </c>
      <c r="M473" s="14">
        <v>1</v>
      </c>
      <c r="N473" s="11" t="str">
        <f>INDEX(TreeLookup!$C$1:$DE$21,MATCH(Table15[[#This Row],[CATEGORY]],TreeLookup!$C$1:$C$21,0),MATCH(Table15[[#This Row],[YEAR]],TreeLookup!$C$1:$DE$1,0))</f>
        <v>supersonicDev</v>
      </c>
      <c r="P473" s="13" t="s">
        <v>6843</v>
      </c>
      <c r="S473" s="21" t="s">
        <v>8971</v>
      </c>
      <c r="T473" s="21"/>
      <c r="W473" s="15"/>
    </row>
    <row r="474" spans="1:32" x14ac:dyDescent="0.25">
      <c r="A474" s="11" t="s">
        <v>1100</v>
      </c>
      <c r="B474" s="12" t="s">
        <v>5210</v>
      </c>
      <c r="C474" s="11">
        <v>0.1</v>
      </c>
      <c r="D474" s="11">
        <v>2</v>
      </c>
      <c r="E474" s="12" t="s">
        <v>5211</v>
      </c>
      <c r="F474" s="11" t="s">
        <v>1372</v>
      </c>
      <c r="G474" s="11" t="s">
        <v>1626</v>
      </c>
      <c r="H474" s="11" t="s">
        <v>1903</v>
      </c>
      <c r="I474" s="11" t="s">
        <v>1903</v>
      </c>
      <c r="J474" s="14">
        <f>VLOOKUP(Table15[[#This Row],[TechRequired]],OldTree!A:B,2,0)</f>
        <v>0</v>
      </c>
      <c r="K474" s="22" t="s">
        <v>6014</v>
      </c>
      <c r="L474" s="14"/>
      <c r="N474" s="11" t="str">
        <f>INDEX(TreeLookup!$C$1:$DE$21,MATCH(Table15[[#This Row],[CATEGORY]],TreeLookup!$C$1:$C$21,0),MATCH(Table15[[#This Row],[YEAR]],TreeLookup!$C$1:$DE$1,0))</f>
        <v>start</v>
      </c>
      <c r="P474" s="13" t="s">
        <v>6843</v>
      </c>
      <c r="Q474" s="11"/>
      <c r="S474" s="11">
        <v>0</v>
      </c>
      <c r="W474" s="15"/>
    </row>
    <row r="475" spans="1:32" x14ac:dyDescent="0.25">
      <c r="A475" s="11" t="s">
        <v>174</v>
      </c>
      <c r="B475" s="12" t="s">
        <v>5206</v>
      </c>
      <c r="C475" s="11">
        <v>0.1</v>
      </c>
      <c r="D475" s="11">
        <v>15000</v>
      </c>
      <c r="E475" s="12" t="s">
        <v>5207</v>
      </c>
      <c r="F475" s="11" t="s">
        <v>1290</v>
      </c>
      <c r="G475" s="11" t="s">
        <v>1626</v>
      </c>
      <c r="H475" s="11" t="s">
        <v>1903</v>
      </c>
      <c r="I475" s="11" t="s">
        <v>1903</v>
      </c>
      <c r="J475" s="14">
        <f>VLOOKUP(Table15[[#This Row],[TechRequired]],OldTree!A:B,2,0)</f>
        <v>2</v>
      </c>
      <c r="K475" s="22" t="s">
        <v>8952</v>
      </c>
      <c r="L475" s="14" t="s">
        <v>8664</v>
      </c>
      <c r="M475" s="14">
        <v>2</v>
      </c>
      <c r="N475" s="11" t="str">
        <f>INDEX(TreeLookup!$C$1:$DE$21,MATCH(Table15[[#This Row],[CATEGORY]],TreeLookup!$C$1:$C$21,0),MATCH(Table15[[#This Row],[YEAR]],TreeLookup!$C$1:$DE$1,0))</f>
        <v>hypersonicFlightRP0</v>
      </c>
      <c r="P475" s="13" t="s">
        <v>6843</v>
      </c>
      <c r="Q475" s="24" t="s">
        <v>6450</v>
      </c>
      <c r="S475" s="11">
        <v>1960</v>
      </c>
      <c r="W475" s="15"/>
    </row>
    <row r="476" spans="1:32" x14ac:dyDescent="0.25">
      <c r="A476" s="11" t="s">
        <v>1242</v>
      </c>
      <c r="B476" s="12" t="s">
        <v>5208</v>
      </c>
      <c r="C476" s="11">
        <v>0.1</v>
      </c>
      <c r="D476" s="11">
        <v>10000</v>
      </c>
      <c r="E476" s="12" t="s">
        <v>5209</v>
      </c>
      <c r="F476" s="11" t="s">
        <v>1373</v>
      </c>
      <c r="G476" s="11" t="s">
        <v>1626</v>
      </c>
      <c r="H476" s="11" t="s">
        <v>1903</v>
      </c>
      <c r="I476" s="11" t="s">
        <v>1903</v>
      </c>
      <c r="J476" s="14">
        <f>VLOOKUP(Table15[[#This Row],[TechRequired]],OldTree!A:B,2,0)</f>
        <v>0.5</v>
      </c>
      <c r="K476" s="22" t="s">
        <v>6014</v>
      </c>
      <c r="L476" s="14" t="s">
        <v>8664</v>
      </c>
      <c r="M476" s="14">
        <v>1</v>
      </c>
      <c r="N476" s="11" t="str">
        <f>INDEX(TreeLookup!$C$1:$DE$21,MATCH(Table15[[#This Row],[CATEGORY]],TreeLookup!$C$1:$C$21,0),MATCH(Table15[[#This Row],[YEAR]],TreeLookup!$C$1:$DE$1,0))</f>
        <v>supersonicDev</v>
      </c>
      <c r="P476" s="13" t="s">
        <v>6843</v>
      </c>
      <c r="S476" s="21" t="s">
        <v>8971</v>
      </c>
      <c r="T476" s="21"/>
      <c r="W476" s="15"/>
    </row>
    <row r="477" spans="1:32" x14ac:dyDescent="0.25">
      <c r="A477" s="11" t="s">
        <v>1098</v>
      </c>
      <c r="B477" s="12" t="s">
        <v>5217</v>
      </c>
      <c r="C477" s="11">
        <v>0.1</v>
      </c>
      <c r="D477" s="11">
        <v>2</v>
      </c>
      <c r="E477" s="12" t="s">
        <v>5211</v>
      </c>
      <c r="F477" s="11" t="s">
        <v>1372</v>
      </c>
      <c r="G477" s="11" t="s">
        <v>1626</v>
      </c>
      <c r="H477" s="11" t="s">
        <v>1903</v>
      </c>
      <c r="I477" s="11" t="s">
        <v>1903</v>
      </c>
      <c r="J477" s="14">
        <f>VLOOKUP(Table15[[#This Row],[TechRequired]],OldTree!A:B,2,0)</f>
        <v>0</v>
      </c>
      <c r="K477" s="22" t="s">
        <v>6014</v>
      </c>
      <c r="L477" s="14"/>
      <c r="N477" s="11" t="str">
        <f>INDEX(TreeLookup!$C$1:$DE$21,MATCH(Table15[[#This Row],[CATEGORY]],TreeLookup!$C$1:$C$21,0),MATCH(Table15[[#This Row],[YEAR]],TreeLookup!$C$1:$DE$1,0))</f>
        <v>start</v>
      </c>
      <c r="P477" s="13" t="s">
        <v>6843</v>
      </c>
      <c r="Q477" s="11"/>
      <c r="S477" s="11">
        <v>0</v>
      </c>
      <c r="W477" s="15"/>
    </row>
    <row r="478" spans="1:32" x14ac:dyDescent="0.25">
      <c r="A478" s="11" t="s">
        <v>176</v>
      </c>
      <c r="B478" s="12" t="s">
        <v>5215</v>
      </c>
      <c r="C478" s="11">
        <v>0.1</v>
      </c>
      <c r="D478" s="11">
        <v>15000</v>
      </c>
      <c r="E478" s="12" t="s">
        <v>5207</v>
      </c>
      <c r="F478" s="11" t="s">
        <v>1290</v>
      </c>
      <c r="G478" s="11" t="s">
        <v>1626</v>
      </c>
      <c r="H478" s="11" t="s">
        <v>1903</v>
      </c>
      <c r="I478" s="11" t="s">
        <v>1903</v>
      </c>
      <c r="J478" s="14">
        <f>VLOOKUP(Table15[[#This Row],[TechRequired]],OldTree!A:B,2,0)</f>
        <v>2</v>
      </c>
      <c r="K478" s="22" t="s">
        <v>8952</v>
      </c>
      <c r="L478" s="14" t="s">
        <v>8664</v>
      </c>
      <c r="M478" s="14">
        <v>2</v>
      </c>
      <c r="N478" s="11" t="str">
        <f>INDEX(TreeLookup!$C$1:$DE$21,MATCH(Table15[[#This Row],[CATEGORY]],TreeLookup!$C$1:$C$21,0),MATCH(Table15[[#This Row],[YEAR]],TreeLookup!$C$1:$DE$1,0))</f>
        <v>hypersonicFlightRP0</v>
      </c>
      <c r="P478" s="13" t="s">
        <v>6843</v>
      </c>
      <c r="Q478" s="24" t="s">
        <v>6450</v>
      </c>
      <c r="S478" s="11">
        <v>1960</v>
      </c>
      <c r="W478" s="15"/>
    </row>
    <row r="479" spans="1:32" x14ac:dyDescent="0.25">
      <c r="A479" s="11" t="s">
        <v>1240</v>
      </c>
      <c r="B479" s="12" t="s">
        <v>5216</v>
      </c>
      <c r="C479" s="11">
        <v>0.1</v>
      </c>
      <c r="D479" s="11">
        <v>10000</v>
      </c>
      <c r="E479" s="12" t="s">
        <v>5209</v>
      </c>
      <c r="F479" s="11" t="s">
        <v>1373</v>
      </c>
      <c r="G479" s="11" t="s">
        <v>1626</v>
      </c>
      <c r="H479" s="11" t="s">
        <v>1903</v>
      </c>
      <c r="I479" s="11" t="s">
        <v>1903</v>
      </c>
      <c r="J479" s="14">
        <f>VLOOKUP(Table15[[#This Row],[TechRequired]],OldTree!A:B,2,0)</f>
        <v>0.5</v>
      </c>
      <c r="K479" s="22" t="s">
        <v>6014</v>
      </c>
      <c r="L479" s="14" t="s">
        <v>8664</v>
      </c>
      <c r="M479" s="14">
        <v>1</v>
      </c>
      <c r="N479" s="11" t="str">
        <f>INDEX(TreeLookup!$C$1:$DE$21,MATCH(Table15[[#This Row],[CATEGORY]],TreeLookup!$C$1:$C$21,0),MATCH(Table15[[#This Row],[YEAR]],TreeLookup!$C$1:$DE$1,0))</f>
        <v>supersonicDev</v>
      </c>
      <c r="P479" s="13" t="s">
        <v>6843</v>
      </c>
      <c r="S479" s="21" t="s">
        <v>8971</v>
      </c>
      <c r="T479" s="21"/>
      <c r="W479" s="15"/>
    </row>
    <row r="480" spans="1:32" x14ac:dyDescent="0.25">
      <c r="A480" s="11" t="s">
        <v>279</v>
      </c>
      <c r="B480" s="12" t="s">
        <v>5249</v>
      </c>
      <c r="C480" s="11">
        <v>5</v>
      </c>
      <c r="D480" s="11">
        <v>100</v>
      </c>
      <c r="E480" s="12" t="s">
        <v>5250</v>
      </c>
      <c r="F480" s="11" t="s">
        <v>1300</v>
      </c>
      <c r="G480" s="11" t="s">
        <v>1380</v>
      </c>
      <c r="H480" s="11" t="s">
        <v>1903</v>
      </c>
      <c r="I480" s="11" t="s">
        <v>1903</v>
      </c>
      <c r="J480" s="14">
        <f>VLOOKUP(Table15[[#This Row],[TechRequired]],OldTree!A:B,2,0)</f>
        <v>1</v>
      </c>
      <c r="K480" s="22" t="s">
        <v>8953</v>
      </c>
      <c r="L480" s="14" t="s">
        <v>8882</v>
      </c>
      <c r="N480" s="11" t="str">
        <f>INDEX(TreeLookup!$C$1:$DE$21,MATCH(Table15[[#This Row],[CATEGORY]],TreeLookup!$C$1:$C$21,0),MATCH(Table15[[#This Row],[YEAR]],TreeLookup!$C$1:$DE$1,0))</f>
        <v>solids1956</v>
      </c>
      <c r="P480" s="13" t="s">
        <v>6843</v>
      </c>
      <c r="Q480" s="11" t="s">
        <v>6031</v>
      </c>
      <c r="R480" s="11" t="s">
        <v>6090</v>
      </c>
      <c r="S480" s="11">
        <v>1956</v>
      </c>
      <c r="W480" s="15"/>
      <c r="Y480" s="11" t="s">
        <v>11043</v>
      </c>
      <c r="AE480" s="11" t="s">
        <v>11286</v>
      </c>
    </row>
    <row r="481" spans="1:39" x14ac:dyDescent="0.25">
      <c r="A481" s="11" t="s">
        <v>289</v>
      </c>
      <c r="B481" s="12" t="s">
        <v>5249</v>
      </c>
      <c r="C481" s="11">
        <v>5</v>
      </c>
      <c r="D481" s="11">
        <v>100</v>
      </c>
      <c r="E481" s="12" t="s">
        <v>5250</v>
      </c>
      <c r="F481" s="11" t="s">
        <v>1300</v>
      </c>
      <c r="G481" s="21" t="s">
        <v>5836</v>
      </c>
      <c r="H481" s="11" t="s">
        <v>1903</v>
      </c>
      <c r="I481" s="11" t="s">
        <v>1903</v>
      </c>
      <c r="J481" s="14">
        <f>VLOOKUP(Table15[[#This Row],[TechRequired]],OldTree!A:B,2,0)</f>
        <v>1</v>
      </c>
      <c r="K481" s="22" t="s">
        <v>8953</v>
      </c>
      <c r="L481" s="14" t="s">
        <v>8882</v>
      </c>
      <c r="N481" s="11" t="str">
        <f>INDEX(TreeLookup!$C$1:$DE$21,MATCH(Table15[[#This Row],[CATEGORY]],TreeLookup!$C$1:$C$21,0),MATCH(Table15[[#This Row],[YEAR]],TreeLookup!$C$1:$DE$1,0))</f>
        <v>solids1956</v>
      </c>
      <c r="P481" s="13" t="s">
        <v>6843</v>
      </c>
      <c r="Q481" s="11" t="s">
        <v>6031</v>
      </c>
      <c r="R481" s="11" t="s">
        <v>6090</v>
      </c>
      <c r="S481" s="11">
        <v>1956</v>
      </c>
      <c r="W481" s="15"/>
      <c r="Y481" s="11" t="s">
        <v>11043</v>
      </c>
      <c r="AE481" s="11" t="s">
        <v>11286</v>
      </c>
    </row>
    <row r="482" spans="1:39" x14ac:dyDescent="0.25">
      <c r="A482" s="11" t="s">
        <v>281</v>
      </c>
      <c r="B482" s="12" t="s">
        <v>5255</v>
      </c>
      <c r="C482" s="11">
        <v>20</v>
      </c>
      <c r="D482" s="11">
        <v>400</v>
      </c>
      <c r="E482" s="12" t="s">
        <v>5256</v>
      </c>
      <c r="F482" s="11" t="s">
        <v>1300</v>
      </c>
      <c r="G482" s="11" t="s">
        <v>1380</v>
      </c>
      <c r="H482" s="11" t="s">
        <v>1903</v>
      </c>
      <c r="I482" s="11" t="s">
        <v>1903</v>
      </c>
      <c r="J482" s="14">
        <f>VLOOKUP(Table15[[#This Row],[TechRequired]],OldTree!A:B,2,0)</f>
        <v>1</v>
      </c>
      <c r="K482" s="22" t="s">
        <v>8953</v>
      </c>
      <c r="L482" s="14" t="s">
        <v>8649</v>
      </c>
      <c r="N482" s="11" t="str">
        <f>INDEX(TreeLookup!$C$1:$DE$21,MATCH(Table15[[#This Row],[CATEGORY]],TreeLookup!$C$1:$C$21,0),MATCH(Table15[[#This Row],[YEAR]],TreeLookup!$C$1:$DE$1,0))</f>
        <v>solids1956</v>
      </c>
      <c r="P482" s="13" t="s">
        <v>6843</v>
      </c>
      <c r="Q482" s="11" t="s">
        <v>6031</v>
      </c>
      <c r="S482" s="11">
        <v>1956</v>
      </c>
      <c r="W482" s="15"/>
      <c r="Y482" s="21" t="s">
        <v>11100</v>
      </c>
      <c r="AL482" s="11" t="s">
        <v>11286</v>
      </c>
    </row>
    <row r="483" spans="1:39" x14ac:dyDescent="0.25">
      <c r="A483" s="11" t="s">
        <v>280</v>
      </c>
      <c r="B483" s="12" t="s">
        <v>5253</v>
      </c>
      <c r="C483" s="11">
        <v>40</v>
      </c>
      <c r="D483" s="11">
        <v>800</v>
      </c>
      <c r="E483" s="12" t="s">
        <v>5254</v>
      </c>
      <c r="F483" s="11" t="s">
        <v>1300</v>
      </c>
      <c r="G483" s="11" t="s">
        <v>1380</v>
      </c>
      <c r="H483" s="11" t="s">
        <v>1903</v>
      </c>
      <c r="I483" s="11" t="s">
        <v>1903</v>
      </c>
      <c r="J483" s="14">
        <f>VLOOKUP(Table15[[#This Row],[TechRequired]],OldTree!A:B,2,0)</f>
        <v>1</v>
      </c>
      <c r="K483" s="22" t="s">
        <v>8953</v>
      </c>
      <c r="L483" s="14" t="s">
        <v>8882</v>
      </c>
      <c r="N483" s="11" t="str">
        <f>INDEX(TreeLookup!$C$1:$DE$21,MATCH(Table15[[#This Row],[CATEGORY]],TreeLookup!$C$1:$C$21,0),MATCH(Table15[[#This Row],[YEAR]],TreeLookup!$C$1:$DE$1,0))</f>
        <v>solids1956</v>
      </c>
      <c r="P483" s="13" t="s">
        <v>6843</v>
      </c>
      <c r="Q483" s="11" t="s">
        <v>6031</v>
      </c>
      <c r="R483" s="11" t="s">
        <v>6090</v>
      </c>
      <c r="S483" s="11">
        <v>1956</v>
      </c>
      <c r="W483" s="15"/>
      <c r="Y483" s="11" t="s">
        <v>11043</v>
      </c>
      <c r="AE483" s="11" t="s">
        <v>11286</v>
      </c>
    </row>
    <row r="484" spans="1:39" x14ac:dyDescent="0.25">
      <c r="A484" s="11" t="s">
        <v>283</v>
      </c>
      <c r="B484" s="12" t="s">
        <v>5259</v>
      </c>
      <c r="C484" s="11">
        <v>10</v>
      </c>
      <c r="D484" s="11">
        <v>200</v>
      </c>
      <c r="E484" s="12" t="s">
        <v>5260</v>
      </c>
      <c r="F484" s="11" t="s">
        <v>1300</v>
      </c>
      <c r="G484" s="11" t="s">
        <v>1380</v>
      </c>
      <c r="H484" s="11" t="s">
        <v>1903</v>
      </c>
      <c r="I484" s="11" t="s">
        <v>1903</v>
      </c>
      <c r="J484" s="14">
        <f>VLOOKUP(Table15[[#This Row],[TechRequired]],OldTree!A:B,2,0)</f>
        <v>1</v>
      </c>
      <c r="K484" s="22" t="s">
        <v>8953</v>
      </c>
      <c r="L484" s="14" t="s">
        <v>8649</v>
      </c>
      <c r="N484" s="11" t="str">
        <f>INDEX(TreeLookup!$C$1:$DE$21,MATCH(Table15[[#This Row],[CATEGORY]],TreeLookup!$C$1:$C$21,0),MATCH(Table15[[#This Row],[YEAR]],TreeLookup!$C$1:$DE$1,0))</f>
        <v>solids1956</v>
      </c>
      <c r="P484" s="13" t="s">
        <v>6843</v>
      </c>
      <c r="Q484" s="11" t="s">
        <v>6031</v>
      </c>
      <c r="S484" s="11">
        <v>1956</v>
      </c>
      <c r="W484" s="15"/>
      <c r="Y484" s="21" t="s">
        <v>11101</v>
      </c>
      <c r="AL484" s="11" t="s">
        <v>11286</v>
      </c>
    </row>
    <row r="485" spans="1:39" x14ac:dyDescent="0.25">
      <c r="A485" s="11" t="s">
        <v>282</v>
      </c>
      <c r="B485" s="12" t="s">
        <v>5257</v>
      </c>
      <c r="C485" s="11">
        <v>12</v>
      </c>
      <c r="D485" s="11">
        <v>240</v>
      </c>
      <c r="E485" s="12" t="s">
        <v>5258</v>
      </c>
      <c r="F485" s="11" t="s">
        <v>1300</v>
      </c>
      <c r="G485" s="11" t="s">
        <v>1380</v>
      </c>
      <c r="H485" s="11" t="s">
        <v>1903</v>
      </c>
      <c r="I485" s="11" t="s">
        <v>1903</v>
      </c>
      <c r="J485" s="14">
        <f>VLOOKUP(Table15[[#This Row],[TechRequired]],OldTree!A:B,2,0)</f>
        <v>1</v>
      </c>
      <c r="K485" s="22" t="s">
        <v>8953</v>
      </c>
      <c r="L485" s="14" t="s">
        <v>8882</v>
      </c>
      <c r="N485" s="11" t="str">
        <f>INDEX(TreeLookup!$C$1:$DE$21,MATCH(Table15[[#This Row],[CATEGORY]],TreeLookup!$C$1:$C$21,0),MATCH(Table15[[#This Row],[YEAR]],TreeLookup!$C$1:$DE$1,0))</f>
        <v>solids1956</v>
      </c>
      <c r="P485" s="13" t="s">
        <v>6843</v>
      </c>
      <c r="Q485" s="11" t="s">
        <v>6031</v>
      </c>
      <c r="R485" s="11" t="s">
        <v>6090</v>
      </c>
      <c r="S485" s="11">
        <v>1956</v>
      </c>
      <c r="W485" s="15"/>
      <c r="Y485" s="11" t="s">
        <v>11043</v>
      </c>
      <c r="AE485" s="11" t="s">
        <v>11286</v>
      </c>
    </row>
    <row r="486" spans="1:39" x14ac:dyDescent="0.25">
      <c r="A486" s="11" t="s">
        <v>5729</v>
      </c>
      <c r="B486" s="12" t="s">
        <v>7866</v>
      </c>
      <c r="C486" s="11">
        <v>120</v>
      </c>
      <c r="D486" s="11">
        <v>3200</v>
      </c>
      <c r="E486" s="12" t="s">
        <v>5730</v>
      </c>
      <c r="F486" s="11" t="s">
        <v>1294</v>
      </c>
      <c r="G486" s="21" t="s">
        <v>11292</v>
      </c>
      <c r="H486" s="11" t="s">
        <v>5091</v>
      </c>
      <c r="I486" s="11" t="s">
        <v>5091</v>
      </c>
      <c r="J486" s="14">
        <f>VLOOKUP(Table15[[#This Row],[TechRequired]],OldTree!A:B,2,0)</f>
        <v>1</v>
      </c>
      <c r="K486" s="14"/>
      <c r="L486" s="14"/>
      <c r="N486" s="11" t="e">
        <f>INDEX(TreeLookup!$C$1:$DE$21,MATCH(Table15[[#This Row],[CATEGORY]],TreeLookup!$C$1:$C$21,0),MATCH(Table15[[#This Row],[YEAR]],TreeLookup!$C$1:$DE$1,0))</f>
        <v>#N/A</v>
      </c>
      <c r="O486" s="11" t="s">
        <v>1903</v>
      </c>
    </row>
    <row r="487" spans="1:39" x14ac:dyDescent="0.25">
      <c r="A487" s="11" t="s">
        <v>1153</v>
      </c>
      <c r="B487" s="12" t="s">
        <v>3238</v>
      </c>
      <c r="C487" s="11">
        <v>10</v>
      </c>
      <c r="D487" s="11">
        <v>200</v>
      </c>
      <c r="E487" s="12" t="s">
        <v>3239</v>
      </c>
      <c r="F487" s="11" t="s">
        <v>1372</v>
      </c>
      <c r="G487" s="21" t="s">
        <v>11292</v>
      </c>
      <c r="H487" s="11" t="s">
        <v>1903</v>
      </c>
      <c r="I487" s="11" t="s">
        <v>1903</v>
      </c>
      <c r="J487" s="14">
        <f>VLOOKUP(Table15[[#This Row],[TechRequired]],OldTree!A:B,2,0)</f>
        <v>0</v>
      </c>
      <c r="K487" s="22" t="s">
        <v>6812</v>
      </c>
      <c r="L487" s="14"/>
      <c r="M487" s="14">
        <v>0</v>
      </c>
      <c r="N487" s="11" t="str">
        <f>INDEX(TreeLookup!$C$1:$DE$21,MATCH(Table15[[#This Row],[CATEGORY]],TreeLookup!$C$1:$C$21,0),MATCH(Table15[[#This Row],[YEAR]],TreeLookup!$C$1:$DE$1,0))</f>
        <v>start</v>
      </c>
      <c r="P487" s="13" t="s">
        <v>6843</v>
      </c>
      <c r="Q487" s="11"/>
      <c r="S487" s="11">
        <v>0</v>
      </c>
      <c r="W487" s="15"/>
    </row>
    <row r="488" spans="1:39" x14ac:dyDescent="0.25">
      <c r="A488" s="11" t="s">
        <v>1177</v>
      </c>
      <c r="B488" s="12" t="s">
        <v>5584</v>
      </c>
      <c r="C488" s="11">
        <v>0.1</v>
      </c>
      <c r="D488" s="11">
        <v>2</v>
      </c>
      <c r="E488" s="12" t="s">
        <v>5585</v>
      </c>
      <c r="F488" s="11" t="s">
        <v>1372</v>
      </c>
      <c r="G488" s="11" t="s">
        <v>5586</v>
      </c>
      <c r="H488" s="11" t="s">
        <v>1903</v>
      </c>
      <c r="I488" s="11" t="s">
        <v>1903</v>
      </c>
      <c r="J488" s="14">
        <f>VLOOKUP(Table15[[#This Row],[TechRequired]],OldTree!A:B,2,0)</f>
        <v>0</v>
      </c>
      <c r="K488" s="22" t="s">
        <v>8950</v>
      </c>
      <c r="L488" s="22" t="s">
        <v>6826</v>
      </c>
      <c r="M488" s="14">
        <v>1</v>
      </c>
      <c r="N488" s="11" t="str">
        <f>INDEX(TreeLookup!$C$1:$DE$21,MATCH(Table15[[#This Row],[CATEGORY]],TreeLookup!$C$1:$C$21,0),MATCH(Table15[[#This Row],[YEAR]],TreeLookup!$C$1:$DE$1,0))</f>
        <v>postWarAvionics</v>
      </c>
      <c r="P488" s="13" t="s">
        <v>6843</v>
      </c>
      <c r="Q488" s="11"/>
      <c r="S488" s="21" t="s">
        <v>8971</v>
      </c>
      <c r="T488" s="21"/>
      <c r="W488" s="15"/>
      <c r="AM488" s="11" t="s">
        <v>11286</v>
      </c>
    </row>
    <row r="489" spans="1:39" x14ac:dyDescent="0.25">
      <c r="A489" s="11" t="s">
        <v>9763</v>
      </c>
      <c r="B489" s="12" t="s">
        <v>3484</v>
      </c>
      <c r="C489" s="17">
        <v>1300</v>
      </c>
      <c r="D489" s="17">
        <v>60000</v>
      </c>
      <c r="E489" s="12" t="s">
        <v>3012</v>
      </c>
      <c r="G489" s="21" t="s">
        <v>11291</v>
      </c>
      <c r="H489" s="21" t="s">
        <v>1903</v>
      </c>
      <c r="I489" s="21" t="s">
        <v>1903</v>
      </c>
      <c r="J489" s="16" t="e">
        <f>VLOOKUP(Table15[[#This Row],[TechRequired]],OldTree!A:B,2,0)</f>
        <v>#N/A</v>
      </c>
      <c r="K489" s="38" t="s">
        <v>8955</v>
      </c>
      <c r="L489" s="16"/>
      <c r="N489" s="17" t="str">
        <f>INDEX(TreeLookup!$C$1:$DE$21,MATCH(Table15[[#This Row],[CATEGORY]],TreeLookup!$C$1:$C$21,0),MATCH(Table15[[#This Row],[YEAR]],TreeLookup!$C$1:$DE$1,0))</f>
        <v>prototypeHydrolox</v>
      </c>
      <c r="P489" s="25" t="s">
        <v>6843</v>
      </c>
      <c r="Q489" s="24" t="s">
        <v>6583</v>
      </c>
      <c r="R489" s="21" t="s">
        <v>6376</v>
      </c>
      <c r="S489" s="11">
        <v>1962</v>
      </c>
      <c r="Y489" s="11" t="s">
        <v>11008</v>
      </c>
      <c r="AD489" s="11" t="s">
        <v>11286</v>
      </c>
      <c r="AM489" s="21" t="s">
        <v>11286</v>
      </c>
    </row>
    <row r="490" spans="1:39" x14ac:dyDescent="0.25">
      <c r="A490" s="11" t="s">
        <v>8768</v>
      </c>
      <c r="B490" s="12" t="s">
        <v>8796</v>
      </c>
      <c r="C490" s="11">
        <v>25</v>
      </c>
      <c r="D490" s="11">
        <v>9800</v>
      </c>
      <c r="E490" s="12" t="s">
        <v>10667</v>
      </c>
      <c r="F490" s="11" t="s">
        <v>1355</v>
      </c>
      <c r="G490" s="11" t="s">
        <v>8708</v>
      </c>
      <c r="H490" s="11" t="s">
        <v>1903</v>
      </c>
      <c r="I490" s="11" t="s">
        <v>5091</v>
      </c>
      <c r="J490" s="16">
        <f>VLOOKUP(Table15[[#This Row],[TechRequired]],OldTree!A:B,2,0)</f>
        <v>5</v>
      </c>
      <c r="K490" s="22" t="s">
        <v>6012</v>
      </c>
      <c r="L490" s="16" t="s">
        <v>6816</v>
      </c>
      <c r="M490" s="14">
        <v>10</v>
      </c>
      <c r="N490" s="17" t="str">
        <f>INDEX(TreeLookup!$C$1:$DE$21,MATCH(Table15[[#This Row],[CATEGORY]],TreeLookup!$C$1:$C$21,0),MATCH(Table15[[#This Row],[YEAR]],TreeLookup!$C$1:$DE$1,0))</f>
        <v>materialsScienceCommercial</v>
      </c>
      <c r="P490" s="13" t="s">
        <v>6842</v>
      </c>
      <c r="Q490" s="12" t="s">
        <v>8771</v>
      </c>
      <c r="S490" s="11">
        <v>2015</v>
      </c>
      <c r="W490" s="15"/>
    </row>
    <row r="491" spans="1:39" x14ac:dyDescent="0.25">
      <c r="A491" s="11" t="s">
        <v>9830</v>
      </c>
      <c r="B491" s="12" t="s">
        <v>9831</v>
      </c>
      <c r="C491" s="11">
        <v>4000</v>
      </c>
      <c r="D491" s="11">
        <v>40000</v>
      </c>
      <c r="E491" s="12" t="s">
        <v>9832</v>
      </c>
      <c r="G491" s="21" t="s">
        <v>11291</v>
      </c>
      <c r="H491" s="21" t="s">
        <v>1903</v>
      </c>
      <c r="I491" s="21" t="s">
        <v>5091</v>
      </c>
      <c r="J491" s="16" t="e">
        <f>VLOOKUP(Table15[[#This Row],[TechRequired]],OldTree!A:B,2,0)</f>
        <v>#N/A</v>
      </c>
      <c r="K491" s="38" t="s">
        <v>8953</v>
      </c>
      <c r="L491" s="16"/>
      <c r="N491" s="17" t="str">
        <f>INDEX(TreeLookup!$C$1:$DE$21,MATCH(Table15[[#This Row],[CATEGORY]],TreeLookup!$C$1:$C$21,0),MATCH(Table15[[#This Row],[YEAR]],TreeLookup!$C$1:$DE$1,0))</f>
        <v>solids1976</v>
      </c>
      <c r="P491" s="25" t="s">
        <v>6842</v>
      </c>
      <c r="Q491" s="24" t="s">
        <v>9892</v>
      </c>
      <c r="S491" s="11">
        <v>1976</v>
      </c>
      <c r="AE491" s="11" t="s">
        <v>11286</v>
      </c>
    </row>
    <row r="492" spans="1:39" x14ac:dyDescent="0.25">
      <c r="A492" s="11" t="s">
        <v>1785</v>
      </c>
      <c r="B492" s="12" t="s">
        <v>1785</v>
      </c>
      <c r="G492" s="11" t="s">
        <v>6059</v>
      </c>
      <c r="H492" s="11" t="s">
        <v>1903</v>
      </c>
      <c r="J492" s="16" t="e">
        <f>VLOOKUP(Table15[[#This Row],[TechRequired]],OldTree!A:B,2,0)</f>
        <v>#N/A</v>
      </c>
      <c r="K492" s="23" t="s">
        <v>8953</v>
      </c>
      <c r="L492" s="16"/>
      <c r="M492" s="14">
        <v>9</v>
      </c>
      <c r="N492" s="11" t="str">
        <f>INDEX(TreeLookup!$C$1:$DE$21,MATCH(Table15[[#This Row],[CATEGORY]],TreeLookup!$C$1:$C$21,0),MATCH(Table15[[#This Row],[YEAR]],TreeLookup!$C$1:$DE$1,0))</f>
        <v>solids1998</v>
      </c>
      <c r="Q492" s="11"/>
      <c r="R492" s="11" t="s">
        <v>1415</v>
      </c>
      <c r="S492" s="11">
        <v>2002</v>
      </c>
    </row>
    <row r="493" spans="1:39" x14ac:dyDescent="0.25">
      <c r="A493" s="11" t="s">
        <v>672</v>
      </c>
      <c r="B493" s="12" t="s">
        <v>4438</v>
      </c>
      <c r="C493" s="11">
        <v>2700</v>
      </c>
      <c r="D493" s="11">
        <v>54000</v>
      </c>
      <c r="E493" s="12" t="s">
        <v>4439</v>
      </c>
      <c r="F493" s="11" t="s">
        <v>1325</v>
      </c>
      <c r="G493" s="11" t="s">
        <v>5836</v>
      </c>
      <c r="H493" s="11" t="s">
        <v>1903</v>
      </c>
      <c r="I493" s="11" t="s">
        <v>1903</v>
      </c>
      <c r="J493" s="14">
        <f>VLOOKUP(Table15[[#This Row],[TechRequired]],OldTree!A:B,2,0)</f>
        <v>8</v>
      </c>
      <c r="K493" s="22" t="s">
        <v>8954</v>
      </c>
      <c r="L493" s="14" t="s">
        <v>8674</v>
      </c>
      <c r="M493" s="14">
        <v>10</v>
      </c>
      <c r="N493" s="11" t="str">
        <f>INDEX(TreeLookup!$C$1:$DE$21,MATCH(Table15[[#This Row],[CATEGORY]],TreeLookup!$C$1:$C$21,0),MATCH(Table15[[#This Row],[YEAR]],TreeLookup!$C$1:$DE$1,0))</f>
        <v>stagedCombustionNF</v>
      </c>
      <c r="P493" s="13" t="s">
        <v>6843</v>
      </c>
      <c r="Q493" s="11" t="s">
        <v>6032</v>
      </c>
      <c r="R493" s="21" t="s">
        <v>9716</v>
      </c>
      <c r="S493" s="11">
        <v>2020</v>
      </c>
      <c r="W493" s="15"/>
      <c r="AD493" s="11" t="s">
        <v>11286</v>
      </c>
    </row>
    <row r="494" spans="1:39" x14ac:dyDescent="0.25">
      <c r="A494" s="11" t="s">
        <v>5372</v>
      </c>
      <c r="B494" s="12" t="s">
        <v>7867</v>
      </c>
      <c r="C494" s="11">
        <v>950</v>
      </c>
      <c r="D494" s="11">
        <v>1</v>
      </c>
      <c r="E494" s="12" t="s">
        <v>5373</v>
      </c>
      <c r="F494" s="11" t="s">
        <v>1280</v>
      </c>
      <c r="G494" s="11" t="s">
        <v>5278</v>
      </c>
      <c r="H494" s="11" t="s">
        <v>5091</v>
      </c>
      <c r="I494" s="11" t="s">
        <v>5091</v>
      </c>
      <c r="J494" s="14">
        <f>VLOOKUP(Table15[[#This Row],[TechRequired]],OldTree!A:B,2,0)</f>
        <v>5</v>
      </c>
      <c r="K494" s="14"/>
      <c r="L494" s="14"/>
      <c r="N494" s="11" t="e">
        <f>INDEX(TreeLookup!$C$1:$DE$21,MATCH(Table15[[#This Row],[CATEGORY]],TreeLookup!$C$1:$C$21,0),MATCH(Table15[[#This Row],[YEAR]],TreeLookup!$C$1:$DE$1,0))</f>
        <v>#N/A</v>
      </c>
      <c r="O494" s="11" t="s">
        <v>1903</v>
      </c>
    </row>
    <row r="495" spans="1:39" x14ac:dyDescent="0.25">
      <c r="A495" s="11" t="s">
        <v>5370</v>
      </c>
      <c r="B495" s="12" t="s">
        <v>7868</v>
      </c>
      <c r="C495" s="11">
        <v>950</v>
      </c>
      <c r="D495" s="11">
        <v>2200</v>
      </c>
      <c r="E495" s="12" t="s">
        <v>5371</v>
      </c>
      <c r="F495" s="11" t="s">
        <v>1280</v>
      </c>
      <c r="G495" s="11" t="s">
        <v>5278</v>
      </c>
      <c r="H495" s="11" t="s">
        <v>5091</v>
      </c>
      <c r="I495" s="11" t="s">
        <v>5091</v>
      </c>
      <c r="J495" s="14">
        <f>VLOOKUP(Table15[[#This Row],[TechRequired]],OldTree!A:B,2,0)</f>
        <v>5</v>
      </c>
      <c r="K495" s="14"/>
      <c r="L495" s="14"/>
      <c r="N495" s="11" t="e">
        <f>INDEX(TreeLookup!$C$1:$DE$21,MATCH(Table15[[#This Row],[CATEGORY]],TreeLookup!$C$1:$C$21,0),MATCH(Table15[[#This Row],[YEAR]],TreeLookup!$C$1:$DE$1,0))</f>
        <v>#N/A</v>
      </c>
      <c r="O495" s="11" t="s">
        <v>1903</v>
      </c>
    </row>
    <row r="496" spans="1:39" x14ac:dyDescent="0.25">
      <c r="A496" s="11" t="s">
        <v>4549</v>
      </c>
      <c r="B496" s="12" t="s">
        <v>7869</v>
      </c>
      <c r="C496" s="11">
        <v>10000</v>
      </c>
      <c r="D496" s="11">
        <v>20000</v>
      </c>
      <c r="E496" s="12" t="s">
        <v>4550</v>
      </c>
      <c r="F496" s="11" t="s">
        <v>1366</v>
      </c>
      <c r="G496" s="11" t="s">
        <v>1698</v>
      </c>
      <c r="H496" s="11" t="s">
        <v>5091</v>
      </c>
      <c r="I496" s="11" t="s">
        <v>5091</v>
      </c>
      <c r="J496" s="14">
        <f>VLOOKUP(Table15[[#This Row],[TechRequired]],OldTree!A:B,2,0)</f>
        <v>7</v>
      </c>
      <c r="K496" s="14"/>
      <c r="L496" s="14"/>
      <c r="N496" s="11" t="e">
        <f>INDEX(TreeLookup!$C$1:$DE$21,MATCH(Table15[[#This Row],[CATEGORY]],TreeLookup!$C$1:$C$21,0),MATCH(Table15[[#This Row],[YEAR]],TreeLookup!$C$1:$DE$1,0))</f>
        <v>#N/A</v>
      </c>
      <c r="O496" s="11" t="s">
        <v>1903</v>
      </c>
      <c r="Q496" s="11"/>
      <c r="AH496" s="11" t="s">
        <v>11286</v>
      </c>
    </row>
    <row r="497" spans="1:38" x14ac:dyDescent="0.25">
      <c r="A497" s="11" t="s">
        <v>341</v>
      </c>
      <c r="B497" s="12" t="s">
        <v>4890</v>
      </c>
      <c r="C497" s="11">
        <v>300</v>
      </c>
      <c r="D497" s="11">
        <v>5200</v>
      </c>
      <c r="E497" s="12" t="s">
        <v>4891</v>
      </c>
      <c r="F497" s="11" t="s">
        <v>1304</v>
      </c>
      <c r="G497" s="11" t="s">
        <v>1380</v>
      </c>
      <c r="H497" s="11" t="s">
        <v>1903</v>
      </c>
      <c r="I497" s="11" t="s">
        <v>1903</v>
      </c>
      <c r="J497" s="14">
        <f>VLOOKUP(Table15[[#This Row],[TechRequired]],OldTree!A:B,2,0)</f>
        <v>4</v>
      </c>
      <c r="K497" s="22" t="s">
        <v>8946</v>
      </c>
      <c r="L497" s="14" t="s">
        <v>8652</v>
      </c>
      <c r="N497" s="11" t="str">
        <f>INDEX(TreeLookup!$C$1:$DE$21,MATCH(Table15[[#This Row],[CATEGORY]],TreeLookup!$C$1:$C$21,0),MATCH(Table15[[#This Row],[YEAR]],TreeLookup!$C$1:$DE$1,0))</f>
        <v>matureCapsules</v>
      </c>
      <c r="P497" s="13" t="s">
        <v>6843</v>
      </c>
      <c r="Q497" s="11" t="s">
        <v>6526</v>
      </c>
      <c r="S497" s="11">
        <v>1967</v>
      </c>
      <c r="W497" s="15"/>
      <c r="AG497" s="11" t="s">
        <v>11286</v>
      </c>
    </row>
    <row r="498" spans="1:38" x14ac:dyDescent="0.25">
      <c r="A498" s="11" t="s">
        <v>336</v>
      </c>
      <c r="B498" s="12" t="s">
        <v>4824</v>
      </c>
      <c r="C498" s="11">
        <v>150</v>
      </c>
      <c r="D498" s="11">
        <v>3000</v>
      </c>
      <c r="E498" s="12" t="s">
        <v>4825</v>
      </c>
      <c r="F498" s="11" t="s">
        <v>1304</v>
      </c>
      <c r="G498" s="11" t="s">
        <v>1380</v>
      </c>
      <c r="H498" s="11" t="s">
        <v>1903</v>
      </c>
      <c r="I498" s="11" t="s">
        <v>1903</v>
      </c>
      <c r="J498" s="14">
        <f>VLOOKUP(Table15[[#This Row],[TechRequired]],OldTree!A:B,2,0)</f>
        <v>4</v>
      </c>
      <c r="K498" s="22" t="s">
        <v>8946</v>
      </c>
      <c r="L498" s="14" t="s">
        <v>8649</v>
      </c>
      <c r="N498" s="11" t="str">
        <f>INDEX(TreeLookup!$C$1:$DE$21,MATCH(Table15[[#This Row],[CATEGORY]],TreeLookup!$C$1:$C$21,0),MATCH(Table15[[#This Row],[YEAR]],TreeLookup!$C$1:$DE$1,0))</f>
        <v>matureCapsules</v>
      </c>
      <c r="P498" s="13" t="s">
        <v>6843</v>
      </c>
      <c r="Q498" s="11" t="s">
        <v>6526</v>
      </c>
      <c r="S498" s="11">
        <v>1967</v>
      </c>
      <c r="W498" s="15"/>
      <c r="AG498" s="11" t="s">
        <v>11286</v>
      </c>
      <c r="AL498" s="11" t="s">
        <v>11286</v>
      </c>
    </row>
    <row r="499" spans="1:38" x14ac:dyDescent="0.25">
      <c r="A499" s="11" t="s">
        <v>65</v>
      </c>
      <c r="B499" s="12" t="s">
        <v>4745</v>
      </c>
      <c r="C499" s="11">
        <v>400</v>
      </c>
      <c r="D499" s="11">
        <v>14000</v>
      </c>
      <c r="E499" s="12" t="s">
        <v>4746</v>
      </c>
      <c r="F499" s="11" t="s">
        <v>1281</v>
      </c>
      <c r="G499" s="11" t="s">
        <v>1380</v>
      </c>
      <c r="H499" s="11" t="s">
        <v>1903</v>
      </c>
      <c r="I499" s="11" t="s">
        <v>1903</v>
      </c>
      <c r="J499" s="14">
        <f>VLOOKUP(Table15[[#This Row],[TechRequired]],OldTree!A:B,2,0)</f>
        <v>4</v>
      </c>
      <c r="K499" s="22" t="s">
        <v>6012</v>
      </c>
      <c r="L499" s="14" t="s">
        <v>8649</v>
      </c>
      <c r="N499" s="11" t="str">
        <f>INDEX(TreeLookup!$C$1:$DE$21,MATCH(Table15[[#This Row],[CATEGORY]],TreeLookup!$C$1:$C$21,0),MATCH(Table15[[#This Row],[YEAR]],TreeLookup!$C$1:$DE$1,0))</f>
        <v>materialsScienceLunar</v>
      </c>
      <c r="P499" s="13" t="s">
        <v>6843</v>
      </c>
      <c r="Q499" s="11" t="s">
        <v>6526</v>
      </c>
      <c r="S499" s="11">
        <v>1967</v>
      </c>
      <c r="W499" s="15"/>
      <c r="AL499" s="11" t="s">
        <v>11286</v>
      </c>
    </row>
    <row r="500" spans="1:38" x14ac:dyDescent="0.25">
      <c r="A500" s="11" t="s">
        <v>338</v>
      </c>
      <c r="B500" s="12" t="s">
        <v>4822</v>
      </c>
      <c r="C500" s="11">
        <v>2000</v>
      </c>
      <c r="D500" s="11">
        <v>7000</v>
      </c>
      <c r="E500" s="12" t="s">
        <v>4823</v>
      </c>
      <c r="F500" s="11" t="s">
        <v>1304</v>
      </c>
      <c r="G500" s="11" t="s">
        <v>1380</v>
      </c>
      <c r="H500" s="11" t="s">
        <v>1903</v>
      </c>
      <c r="I500" s="11" t="s">
        <v>1903</v>
      </c>
      <c r="J500" s="14">
        <f>VLOOKUP(Table15[[#This Row],[TechRequired]],OldTree!A:B,2,0)</f>
        <v>4</v>
      </c>
      <c r="K500" s="22" t="s">
        <v>6812</v>
      </c>
      <c r="L500" s="14" t="s">
        <v>6813</v>
      </c>
      <c r="N500" s="11" t="str">
        <f>INDEX(TreeLookup!$C$1:$DE$21,MATCH(Table15[[#This Row],[CATEGORY]],TreeLookup!$C$1:$C$21,0),MATCH(Table15[[#This Row],[YEAR]],TreeLookup!$C$1:$DE$1,0))</f>
        <v>advancedFlightControl</v>
      </c>
      <c r="P500" s="13" t="s">
        <v>6843</v>
      </c>
      <c r="Q500" s="11" t="s">
        <v>6526</v>
      </c>
      <c r="S500" s="11">
        <v>1967</v>
      </c>
      <c r="W500" s="15"/>
      <c r="AL500" s="11" t="s">
        <v>11286</v>
      </c>
    </row>
    <row r="501" spans="1:38" x14ac:dyDescent="0.25">
      <c r="A501" s="11" t="s">
        <v>340</v>
      </c>
      <c r="B501" s="12" t="s">
        <v>4856</v>
      </c>
      <c r="C501" s="11">
        <v>5000</v>
      </c>
      <c r="D501" s="11">
        <v>175000</v>
      </c>
      <c r="E501" s="12" t="s">
        <v>4857</v>
      </c>
      <c r="F501" s="11" t="s">
        <v>1304</v>
      </c>
      <c r="G501" s="11" t="s">
        <v>1380</v>
      </c>
      <c r="H501" s="11" t="s">
        <v>1903</v>
      </c>
      <c r="I501" s="11" t="s">
        <v>1903</v>
      </c>
      <c r="J501" s="14">
        <f>VLOOKUP(Table15[[#This Row],[TechRequired]],OldTree!A:B,2,0)</f>
        <v>4</v>
      </c>
      <c r="K501" s="22" t="s">
        <v>8946</v>
      </c>
      <c r="L501" s="14" t="s">
        <v>8654</v>
      </c>
      <c r="N501" s="11" t="str">
        <f>INDEX(TreeLookup!$C$1:$DE$21,MATCH(Table15[[#This Row],[CATEGORY]],TreeLookup!$C$1:$C$21,0),MATCH(Table15[[#This Row],[YEAR]],TreeLookup!$C$1:$DE$1,0))</f>
        <v>matureCapsules</v>
      </c>
      <c r="P501" s="13" t="s">
        <v>6843</v>
      </c>
      <c r="Q501" s="11" t="s">
        <v>6526</v>
      </c>
      <c r="S501" s="11">
        <v>1967</v>
      </c>
      <c r="W501" s="15"/>
      <c r="AE501" s="11" t="s">
        <v>11286</v>
      </c>
      <c r="AG501" s="11" t="s">
        <v>11286</v>
      </c>
    </row>
    <row r="502" spans="1:38" x14ac:dyDescent="0.25">
      <c r="A502" s="11" t="s">
        <v>335</v>
      </c>
      <c r="B502" s="12" t="s">
        <v>4820</v>
      </c>
      <c r="C502" s="11">
        <v>41000</v>
      </c>
      <c r="D502" s="11">
        <v>462000</v>
      </c>
      <c r="E502" s="12" t="s">
        <v>4821</v>
      </c>
      <c r="F502" s="11" t="s">
        <v>1304</v>
      </c>
      <c r="G502" s="11" t="s">
        <v>1380</v>
      </c>
      <c r="H502" s="11" t="s">
        <v>1903</v>
      </c>
      <c r="I502" s="11" t="s">
        <v>1903</v>
      </c>
      <c r="J502" s="14">
        <f>VLOOKUP(Table15[[#This Row],[TechRequired]],OldTree!A:B,2,0)</f>
        <v>4</v>
      </c>
      <c r="K502" s="22" t="s">
        <v>8946</v>
      </c>
      <c r="L502" s="14" t="s">
        <v>8651</v>
      </c>
      <c r="N502" s="11" t="str">
        <f>INDEX(TreeLookup!$C$1:$DE$21,MATCH(Table15[[#This Row],[CATEGORY]],TreeLookup!$C$1:$C$21,0),MATCH(Table15[[#This Row],[YEAR]],TreeLookup!$C$1:$DE$1,0))</f>
        <v>matureCapsules</v>
      </c>
      <c r="P502" s="13" t="s">
        <v>6843</v>
      </c>
      <c r="Q502" s="11" t="s">
        <v>6526</v>
      </c>
      <c r="S502" s="11">
        <v>1967</v>
      </c>
      <c r="W502" s="15"/>
      <c r="AF502" s="11" t="s">
        <v>11286</v>
      </c>
      <c r="AG502" s="11" t="s">
        <v>11286</v>
      </c>
      <c r="AJ502" s="11" t="s">
        <v>11286</v>
      </c>
    </row>
    <row r="503" spans="1:38" x14ac:dyDescent="0.25">
      <c r="A503" s="11" t="s">
        <v>339</v>
      </c>
      <c r="B503" s="12" t="s">
        <v>4828</v>
      </c>
      <c r="C503" s="11">
        <v>41000</v>
      </c>
      <c r="D503" s="11">
        <v>462000</v>
      </c>
      <c r="E503" s="12" t="s">
        <v>4829</v>
      </c>
      <c r="F503" s="11" t="s">
        <v>1304</v>
      </c>
      <c r="G503" s="11" t="s">
        <v>1380</v>
      </c>
      <c r="H503" s="11" t="s">
        <v>1903</v>
      </c>
      <c r="I503" s="11" t="s">
        <v>1903</v>
      </c>
      <c r="J503" s="14">
        <f>VLOOKUP(Table15[[#This Row],[TechRequired]],OldTree!A:B,2,0)</f>
        <v>4</v>
      </c>
      <c r="K503" s="22" t="s">
        <v>8946</v>
      </c>
      <c r="L503" s="14" t="s">
        <v>8651</v>
      </c>
      <c r="N503" s="11" t="str">
        <f>INDEX(TreeLookup!$C$1:$DE$21,MATCH(Table15[[#This Row],[CATEGORY]],TreeLookup!$C$1:$C$21,0),MATCH(Table15[[#This Row],[YEAR]],TreeLookup!$C$1:$DE$1,0))</f>
        <v>matureCapsules</v>
      </c>
      <c r="P503" s="13" t="s">
        <v>6843</v>
      </c>
      <c r="Q503" s="11" t="s">
        <v>6526</v>
      </c>
      <c r="S503" s="11">
        <v>1967</v>
      </c>
      <c r="W503" s="15"/>
      <c r="AF503" s="11" t="s">
        <v>11286</v>
      </c>
      <c r="AG503" s="11" t="s">
        <v>11286</v>
      </c>
      <c r="AJ503" s="11" t="s">
        <v>11286</v>
      </c>
    </row>
    <row r="504" spans="1:38" x14ac:dyDescent="0.25">
      <c r="A504" s="11" t="s">
        <v>345</v>
      </c>
      <c r="B504" s="12" t="s">
        <v>1754</v>
      </c>
      <c r="C504" s="11">
        <v>1000</v>
      </c>
      <c r="D504" s="11">
        <v>35000</v>
      </c>
      <c r="E504" s="12" t="s">
        <v>1755</v>
      </c>
      <c r="F504" s="11" t="s">
        <v>1304</v>
      </c>
      <c r="G504" s="11" t="s">
        <v>1380</v>
      </c>
      <c r="H504" s="11" t="s">
        <v>1903</v>
      </c>
      <c r="I504" s="11" t="s">
        <v>1903</v>
      </c>
      <c r="J504" s="14">
        <f>VLOOKUP(Table15[[#This Row],[TechRequired]],OldTree!A:B,2,0)</f>
        <v>4</v>
      </c>
      <c r="K504" s="22" t="s">
        <v>8941</v>
      </c>
      <c r="L504" s="14" t="s">
        <v>6818</v>
      </c>
      <c r="N504" s="11" t="str">
        <f>INDEX(TreeLookup!$C$1:$DE$21,MATCH(Table15[[#This Row],[CATEGORY]],TreeLookup!$C$1:$C$21,0),MATCH(Table15[[#This Row],[YEAR]],TreeLookup!$C$1:$DE$1,0))</f>
        <v>lunarRatedHeatshields</v>
      </c>
      <c r="P504" s="13" t="s">
        <v>6843</v>
      </c>
      <c r="Q504" s="11" t="s">
        <v>6526</v>
      </c>
      <c r="S504" s="11">
        <v>1967</v>
      </c>
      <c r="W504" s="15"/>
    </row>
    <row r="505" spans="1:38" x14ac:dyDescent="0.25">
      <c r="A505" s="11" t="s">
        <v>334</v>
      </c>
      <c r="B505" s="12" t="s">
        <v>1756</v>
      </c>
      <c r="C505" s="11">
        <v>3000</v>
      </c>
      <c r="D505" s="11">
        <v>50000</v>
      </c>
      <c r="E505" s="12" t="s">
        <v>1757</v>
      </c>
      <c r="F505" s="11" t="s">
        <v>1304</v>
      </c>
      <c r="G505" s="11" t="s">
        <v>1380</v>
      </c>
      <c r="H505" s="11" t="s">
        <v>1903</v>
      </c>
      <c r="I505" s="11" t="s">
        <v>1903</v>
      </c>
      <c r="J505" s="14">
        <f>VLOOKUP(Table15[[#This Row],[TechRequired]],OldTree!A:B,2,0)</f>
        <v>4</v>
      </c>
      <c r="K505" s="22" t="s">
        <v>8946</v>
      </c>
      <c r="L505" s="14" t="s">
        <v>8652</v>
      </c>
      <c r="N505" s="11" t="str">
        <f>INDEX(TreeLookup!$C$1:$DE$21,MATCH(Table15[[#This Row],[CATEGORY]],TreeLookup!$C$1:$C$21,0),MATCH(Table15[[#This Row],[YEAR]],TreeLookup!$C$1:$DE$1,0))</f>
        <v>matureCapsules</v>
      </c>
      <c r="P505" s="13" t="s">
        <v>6843</v>
      </c>
      <c r="Q505" s="11" t="s">
        <v>6526</v>
      </c>
      <c r="S505" s="11">
        <v>1967</v>
      </c>
      <c r="W505" s="15"/>
      <c r="AG505" s="11" t="s">
        <v>11286</v>
      </c>
    </row>
    <row r="506" spans="1:38" x14ac:dyDescent="0.25">
      <c r="A506" s="11" t="s">
        <v>337</v>
      </c>
      <c r="B506" s="12" t="s">
        <v>4826</v>
      </c>
      <c r="C506" s="11">
        <v>9000</v>
      </c>
      <c r="D506" s="11">
        <v>90000</v>
      </c>
      <c r="E506" s="12" t="s">
        <v>4827</v>
      </c>
      <c r="F506" s="11" t="s">
        <v>1304</v>
      </c>
      <c r="G506" s="11" t="s">
        <v>1380</v>
      </c>
      <c r="H506" s="11" t="s">
        <v>1903</v>
      </c>
      <c r="I506" s="11" t="s">
        <v>1903</v>
      </c>
      <c r="J506" s="14">
        <f>VLOOKUP(Table15[[#This Row],[TechRequired]],OldTree!A:B,2,0)</f>
        <v>4</v>
      </c>
      <c r="K506" s="22" t="s">
        <v>8946</v>
      </c>
      <c r="L506" s="14" t="s">
        <v>6814</v>
      </c>
      <c r="N506" s="11" t="str">
        <f>INDEX(TreeLookup!$C$1:$DE$21,MATCH(Table15[[#This Row],[CATEGORY]],TreeLookup!$C$1:$C$21,0),MATCH(Table15[[#This Row],[YEAR]],TreeLookup!$C$1:$DE$1,0))</f>
        <v>matureCapsules</v>
      </c>
      <c r="P506" s="13" t="s">
        <v>6843</v>
      </c>
      <c r="Q506" s="11" t="s">
        <v>6526</v>
      </c>
      <c r="S506" s="11">
        <v>1967</v>
      </c>
      <c r="W506" s="15"/>
      <c r="AG506" s="11" t="s">
        <v>11286</v>
      </c>
    </row>
    <row r="507" spans="1:38" x14ac:dyDescent="0.25">
      <c r="A507" s="11" t="s">
        <v>3277</v>
      </c>
      <c r="B507" s="12" t="s">
        <v>7297</v>
      </c>
      <c r="C507" s="11">
        <v>3000</v>
      </c>
      <c r="D507" s="11">
        <v>36400</v>
      </c>
      <c r="E507" s="12" t="s">
        <v>10315</v>
      </c>
      <c r="F507" s="11" t="s">
        <v>1316</v>
      </c>
      <c r="G507" s="21" t="s">
        <v>11292</v>
      </c>
      <c r="H507" s="11" t="s">
        <v>1903</v>
      </c>
      <c r="I507" s="11" t="s">
        <v>5091</v>
      </c>
      <c r="J507" s="14">
        <f>VLOOKUP(Table15[[#This Row],[TechRequired]],OldTree!A:B,2,0)</f>
        <v>6</v>
      </c>
      <c r="K507" s="22" t="s">
        <v>8952</v>
      </c>
      <c r="L507" s="14" t="s">
        <v>8665</v>
      </c>
      <c r="N507" s="11" t="str">
        <f>INDEX(TreeLookup!$C$1:$DE$21,MATCH(Table15[[#This Row],[CATEGORY]],TreeLookup!$C$1:$C$21,0),MATCH(Table15[[#This Row],[YEAR]],TreeLookup!$C$1:$DE$1,0))</f>
        <v>spaceShuttles</v>
      </c>
      <c r="P507" s="13" t="s">
        <v>6842</v>
      </c>
      <c r="Q507" s="12" t="s">
        <v>6077</v>
      </c>
      <c r="S507" s="11">
        <v>1981</v>
      </c>
      <c r="W507" s="15"/>
    </row>
    <row r="508" spans="1:38" x14ac:dyDescent="0.25">
      <c r="A508" s="11" t="s">
        <v>3278</v>
      </c>
      <c r="B508" s="12" t="s">
        <v>7298</v>
      </c>
      <c r="C508" s="11">
        <v>950</v>
      </c>
      <c r="D508" s="11">
        <v>16400</v>
      </c>
      <c r="E508" s="12" t="s">
        <v>10315</v>
      </c>
      <c r="F508" s="11" t="s">
        <v>1316</v>
      </c>
      <c r="G508" s="21" t="s">
        <v>11292</v>
      </c>
      <c r="H508" s="11" t="s">
        <v>1903</v>
      </c>
      <c r="I508" s="11" t="s">
        <v>5091</v>
      </c>
      <c r="J508" s="14">
        <f>VLOOKUP(Table15[[#This Row],[TechRequired]],OldTree!A:B,2,0)</f>
        <v>6</v>
      </c>
      <c r="K508" s="22" t="s">
        <v>8952</v>
      </c>
      <c r="L508" s="14" t="s">
        <v>8665</v>
      </c>
      <c r="N508" s="11" t="str">
        <f>INDEX(TreeLookup!$C$1:$DE$21,MATCH(Table15[[#This Row],[CATEGORY]],TreeLookup!$C$1:$C$21,0),MATCH(Table15[[#This Row],[YEAR]],TreeLookup!$C$1:$DE$1,0))</f>
        <v>spaceShuttles</v>
      </c>
      <c r="P508" s="13" t="s">
        <v>6842</v>
      </c>
      <c r="Q508" s="12" t="s">
        <v>6077</v>
      </c>
      <c r="S508" s="11">
        <v>1981</v>
      </c>
      <c r="W508" s="15"/>
    </row>
    <row r="509" spans="1:38" x14ac:dyDescent="0.25">
      <c r="A509" s="11" t="s">
        <v>3279</v>
      </c>
      <c r="B509" s="12" t="s">
        <v>7299</v>
      </c>
      <c r="C509" s="11">
        <v>1300</v>
      </c>
      <c r="D509" s="11">
        <v>16400</v>
      </c>
      <c r="E509" s="12" t="s">
        <v>10315</v>
      </c>
      <c r="F509" s="11" t="s">
        <v>1316</v>
      </c>
      <c r="G509" s="21" t="s">
        <v>11292</v>
      </c>
      <c r="H509" s="11" t="s">
        <v>1903</v>
      </c>
      <c r="I509" s="11" t="s">
        <v>5091</v>
      </c>
      <c r="J509" s="14">
        <f>VLOOKUP(Table15[[#This Row],[TechRequired]],OldTree!A:B,2,0)</f>
        <v>6</v>
      </c>
      <c r="K509" s="22" t="s">
        <v>8952</v>
      </c>
      <c r="L509" s="14" t="s">
        <v>8665</v>
      </c>
      <c r="N509" s="11" t="str">
        <f>INDEX(TreeLookup!$C$1:$DE$21,MATCH(Table15[[#This Row],[CATEGORY]],TreeLookup!$C$1:$C$21,0),MATCH(Table15[[#This Row],[YEAR]],TreeLookup!$C$1:$DE$1,0))</f>
        <v>spaceShuttles</v>
      </c>
      <c r="P509" s="13" t="s">
        <v>6842</v>
      </c>
      <c r="Q509" s="12" t="s">
        <v>6077</v>
      </c>
      <c r="S509" s="11">
        <v>1981</v>
      </c>
      <c r="W509" s="15"/>
    </row>
    <row r="510" spans="1:38" x14ac:dyDescent="0.25">
      <c r="A510" s="11" t="s">
        <v>3280</v>
      </c>
      <c r="B510" s="12" t="s">
        <v>7300</v>
      </c>
      <c r="C510" s="11">
        <v>2500</v>
      </c>
      <c r="D510" s="11">
        <v>8000</v>
      </c>
      <c r="E510" s="12" t="s">
        <v>10316</v>
      </c>
      <c r="F510" s="11" t="s">
        <v>1316</v>
      </c>
      <c r="G510" s="21" t="s">
        <v>11292</v>
      </c>
      <c r="H510" s="11" t="s">
        <v>1903</v>
      </c>
      <c r="I510" s="11" t="s">
        <v>5091</v>
      </c>
      <c r="J510" s="14">
        <f>VLOOKUP(Table15[[#This Row],[TechRequired]],OldTree!A:B,2,0)</f>
        <v>6</v>
      </c>
      <c r="K510" s="22" t="s">
        <v>8952</v>
      </c>
      <c r="L510" s="14" t="s">
        <v>8665</v>
      </c>
      <c r="N510" s="11" t="str">
        <f>INDEX(TreeLookup!$C$1:$DE$21,MATCH(Table15[[#This Row],[CATEGORY]],TreeLookup!$C$1:$C$21,0),MATCH(Table15[[#This Row],[YEAR]],TreeLookup!$C$1:$DE$1,0))</f>
        <v>spaceShuttles</v>
      </c>
      <c r="P510" s="13" t="s">
        <v>6842</v>
      </c>
      <c r="Q510" s="12" t="s">
        <v>6077</v>
      </c>
      <c r="S510" s="11">
        <v>1981</v>
      </c>
      <c r="W510" s="15"/>
    </row>
    <row r="511" spans="1:38" x14ac:dyDescent="0.25">
      <c r="A511" s="11" t="s">
        <v>3281</v>
      </c>
      <c r="B511" s="12" t="s">
        <v>7301</v>
      </c>
      <c r="C511" s="11">
        <v>1000</v>
      </c>
      <c r="D511" s="11">
        <v>22000</v>
      </c>
      <c r="E511" s="12" t="s">
        <v>10315</v>
      </c>
      <c r="F511" s="11" t="s">
        <v>1316</v>
      </c>
      <c r="G511" s="21" t="s">
        <v>11292</v>
      </c>
      <c r="H511" s="11" t="s">
        <v>1903</v>
      </c>
      <c r="I511" s="11" t="s">
        <v>5091</v>
      </c>
      <c r="J511" s="14">
        <f>VLOOKUP(Table15[[#This Row],[TechRequired]],OldTree!A:B,2,0)</f>
        <v>6</v>
      </c>
      <c r="K511" s="22" t="s">
        <v>8952</v>
      </c>
      <c r="L511" s="14" t="s">
        <v>8665</v>
      </c>
      <c r="N511" s="11" t="str">
        <f>INDEX(TreeLookup!$C$1:$DE$21,MATCH(Table15[[#This Row],[CATEGORY]],TreeLookup!$C$1:$C$21,0),MATCH(Table15[[#This Row],[YEAR]],TreeLookup!$C$1:$DE$1,0))</f>
        <v>spaceShuttles</v>
      </c>
      <c r="P511" s="13" t="s">
        <v>6842</v>
      </c>
      <c r="Q511" s="12" t="s">
        <v>6077</v>
      </c>
      <c r="S511" s="11">
        <v>1981</v>
      </c>
      <c r="W511" s="15"/>
    </row>
    <row r="512" spans="1:38" x14ac:dyDescent="0.25">
      <c r="A512" s="11" t="s">
        <v>137</v>
      </c>
      <c r="B512" s="12" t="s">
        <v>4233</v>
      </c>
      <c r="C512" s="11">
        <v>28000</v>
      </c>
      <c r="D512" s="11">
        <v>2500000</v>
      </c>
      <c r="E512" s="12" t="s">
        <v>4234</v>
      </c>
      <c r="F512" s="11" t="s">
        <v>1286</v>
      </c>
      <c r="G512" s="11" t="s">
        <v>5218</v>
      </c>
      <c r="H512" s="11" t="s">
        <v>1903</v>
      </c>
      <c r="I512" s="11" t="s">
        <v>1903</v>
      </c>
      <c r="J512" s="14">
        <f>VLOOKUP(Table15[[#This Row],[TechRequired]],OldTree!A:B,2,0)</f>
        <v>8</v>
      </c>
      <c r="K512" s="22" t="s">
        <v>8956</v>
      </c>
      <c r="L512" s="14" t="s">
        <v>8661</v>
      </c>
      <c r="M512" s="14">
        <v>11</v>
      </c>
      <c r="N512" s="11" t="str">
        <f>INDEX(TreeLookup!$C$1:$DE$21,MATCH(Table15[[#This Row],[CATEGORY]],TreeLookup!$C$1:$C$21,0),MATCH(Table15[[#This Row],[YEAR]],TreeLookup!$C$1:$DE$1,0))</f>
        <v>nuclearPropulsionNF</v>
      </c>
      <c r="P512" s="13" t="s">
        <v>6843</v>
      </c>
      <c r="Q512" s="11" t="s">
        <v>4233</v>
      </c>
      <c r="R512" s="21" t="s">
        <v>6087</v>
      </c>
      <c r="S512" s="11">
        <v>2021</v>
      </c>
      <c r="V512" s="21" t="s">
        <v>8959</v>
      </c>
      <c r="W512" s="15">
        <v>42894</v>
      </c>
      <c r="Y512" s="21" t="s">
        <v>11131</v>
      </c>
      <c r="AD512" s="11" t="s">
        <v>11286</v>
      </c>
      <c r="AI512" s="11" t="s">
        <v>11286</v>
      </c>
    </row>
    <row r="513" spans="1:38" x14ac:dyDescent="0.25">
      <c r="A513" s="11" t="s">
        <v>136</v>
      </c>
      <c r="B513" s="12" t="s">
        <v>4233</v>
      </c>
      <c r="C513" s="11">
        <v>28000</v>
      </c>
      <c r="D513" s="11">
        <v>2500000</v>
      </c>
      <c r="E513" s="12" t="s">
        <v>4234</v>
      </c>
      <c r="F513" s="11" t="s">
        <v>1286</v>
      </c>
      <c r="G513" s="11" t="s">
        <v>1381</v>
      </c>
      <c r="H513" s="11" t="s">
        <v>1903</v>
      </c>
      <c r="I513" s="11" t="s">
        <v>1903</v>
      </c>
      <c r="J513" s="14">
        <f>VLOOKUP(Table15[[#This Row],[TechRequired]],OldTree!A:B,2,0)</f>
        <v>8</v>
      </c>
      <c r="K513" s="22" t="s">
        <v>8956</v>
      </c>
      <c r="L513" s="14" t="s">
        <v>8661</v>
      </c>
      <c r="M513" s="14">
        <v>11</v>
      </c>
      <c r="N513" s="11" t="str">
        <f>INDEX(TreeLookup!$C$1:$DE$21,MATCH(Table15[[#This Row],[CATEGORY]],TreeLookup!$C$1:$C$21,0),MATCH(Table15[[#This Row],[YEAR]],TreeLookup!$C$1:$DE$1,0))</f>
        <v>nuclearPropulsionNF</v>
      </c>
      <c r="P513" s="13" t="s">
        <v>6843</v>
      </c>
      <c r="Q513" s="11" t="s">
        <v>4233</v>
      </c>
      <c r="R513" s="21" t="s">
        <v>6087</v>
      </c>
      <c r="S513" s="11">
        <v>2021</v>
      </c>
      <c r="W513" s="15"/>
      <c r="Y513" s="21" t="s">
        <v>11131</v>
      </c>
      <c r="AD513" s="11" t="s">
        <v>11286</v>
      </c>
      <c r="AI513" s="11" t="s">
        <v>11286</v>
      </c>
    </row>
    <row r="514" spans="1:38" x14ac:dyDescent="0.25">
      <c r="A514" s="11" t="s">
        <v>1156</v>
      </c>
      <c r="B514" s="12" t="s">
        <v>3603</v>
      </c>
      <c r="C514" s="11">
        <v>100</v>
      </c>
      <c r="D514" s="11">
        <v>2000</v>
      </c>
      <c r="E514" s="12" t="s">
        <v>3604</v>
      </c>
      <c r="F514" s="11" t="s">
        <v>1372</v>
      </c>
      <c r="G514" s="11" t="s">
        <v>1698</v>
      </c>
      <c r="H514" s="11" t="s">
        <v>1903</v>
      </c>
      <c r="I514" s="11" t="s">
        <v>1903</v>
      </c>
      <c r="J514" s="14">
        <f>VLOOKUP(Table15[[#This Row],[TechRequired]],OldTree!A:B,2,0)</f>
        <v>0</v>
      </c>
      <c r="K514" s="22" t="s">
        <v>6013</v>
      </c>
      <c r="L514" s="22" t="s">
        <v>9152</v>
      </c>
      <c r="N514" s="11" t="str">
        <f>INDEX(TreeLookup!$C$1:$DE$21,MATCH(Table15[[#This Row],[CATEGORY]],TreeLookup!$C$1:$C$21,0),MATCH(Table15[[#This Row],[YEAR]],TreeLookup!$C$1:$DE$1,0))</f>
        <v>start</v>
      </c>
      <c r="P514" s="13" t="s">
        <v>6843</v>
      </c>
      <c r="Q514" s="11"/>
      <c r="S514" s="11">
        <v>0</v>
      </c>
      <c r="W514" s="15"/>
      <c r="Y514" s="11" t="s">
        <v>10951</v>
      </c>
      <c r="AH514" s="11" t="s">
        <v>11286</v>
      </c>
    </row>
    <row r="515" spans="1:38" x14ac:dyDescent="0.25">
      <c r="A515" s="11" t="s">
        <v>1057</v>
      </c>
      <c r="B515" s="12" t="s">
        <v>3603</v>
      </c>
      <c r="C515" s="11">
        <v>100</v>
      </c>
      <c r="D515" s="11">
        <v>2000</v>
      </c>
      <c r="E515" s="12" t="s">
        <v>3604</v>
      </c>
      <c r="F515" s="11" t="s">
        <v>1372</v>
      </c>
      <c r="G515" s="21" t="s">
        <v>11292</v>
      </c>
      <c r="H515" s="11" t="s">
        <v>1903</v>
      </c>
      <c r="I515" s="11" t="s">
        <v>1903</v>
      </c>
      <c r="J515" s="14">
        <f>VLOOKUP(Table15[[#This Row],[TechRequired]],OldTree!A:B,2,0)</f>
        <v>0</v>
      </c>
      <c r="K515" s="22" t="s">
        <v>6013</v>
      </c>
      <c r="L515" s="22" t="s">
        <v>9152</v>
      </c>
      <c r="N515" s="11" t="str">
        <f>INDEX(TreeLookup!$C$1:$DE$21,MATCH(Table15[[#This Row],[CATEGORY]],TreeLookup!$C$1:$C$21,0),MATCH(Table15[[#This Row],[YEAR]],TreeLookup!$C$1:$DE$1,0))</f>
        <v>start</v>
      </c>
      <c r="P515" s="13" t="s">
        <v>6843</v>
      </c>
      <c r="Q515" s="11"/>
      <c r="S515" s="11">
        <v>0</v>
      </c>
      <c r="W515" s="15"/>
      <c r="Y515" s="11" t="s">
        <v>10951</v>
      </c>
      <c r="AH515" s="11" t="s">
        <v>11286</v>
      </c>
    </row>
    <row r="516" spans="1:38" x14ac:dyDescent="0.25">
      <c r="A516" s="11" t="s">
        <v>1128</v>
      </c>
      <c r="B516" s="12" t="s">
        <v>3603</v>
      </c>
      <c r="C516" s="11">
        <v>100</v>
      </c>
      <c r="D516" s="11">
        <v>2000</v>
      </c>
      <c r="E516" s="12" t="s">
        <v>3604</v>
      </c>
      <c r="F516" s="11" t="s">
        <v>1372</v>
      </c>
      <c r="G516" s="11" t="s">
        <v>1381</v>
      </c>
      <c r="H516" s="11" t="s">
        <v>1903</v>
      </c>
      <c r="I516" s="11" t="s">
        <v>1903</v>
      </c>
      <c r="J516" s="14">
        <f>VLOOKUP(Table15[[#This Row],[TechRequired]],OldTree!A:B,2,0)</f>
        <v>0</v>
      </c>
      <c r="K516" s="22" t="s">
        <v>6013</v>
      </c>
      <c r="L516" s="22" t="s">
        <v>9152</v>
      </c>
      <c r="N516" s="11" t="str">
        <f>INDEX(TreeLookup!$C$1:$DE$21,MATCH(Table15[[#This Row],[CATEGORY]],TreeLookup!$C$1:$C$21,0),MATCH(Table15[[#This Row],[YEAR]],TreeLookup!$C$1:$DE$1,0))</f>
        <v>start</v>
      </c>
      <c r="P516" s="13" t="s">
        <v>6843</v>
      </c>
      <c r="Q516" s="11"/>
      <c r="S516" s="11">
        <v>0</v>
      </c>
      <c r="W516" s="15"/>
      <c r="Y516" s="11" t="s">
        <v>10951</v>
      </c>
      <c r="AH516" s="11" t="s">
        <v>11286</v>
      </c>
    </row>
    <row r="517" spans="1:38" x14ac:dyDescent="0.25">
      <c r="A517" s="11" t="s">
        <v>5281</v>
      </c>
      <c r="B517" s="12" t="s">
        <v>6906</v>
      </c>
      <c r="C517" s="11">
        <v>950</v>
      </c>
      <c r="D517" s="11">
        <v>2200</v>
      </c>
      <c r="E517" s="12" t="s">
        <v>5282</v>
      </c>
      <c r="F517" s="11" t="s">
        <v>1372</v>
      </c>
      <c r="G517" s="11" t="s">
        <v>5278</v>
      </c>
      <c r="H517" s="11" t="s">
        <v>5091</v>
      </c>
      <c r="I517" s="11" t="s">
        <v>5091</v>
      </c>
      <c r="J517" s="14">
        <f>VLOOKUP(Table15[[#This Row],[TechRequired]],OldTree!A:B,2,0)</f>
        <v>0</v>
      </c>
      <c r="K517" s="14"/>
      <c r="L517" s="14"/>
      <c r="M517" s="14">
        <v>0</v>
      </c>
      <c r="N517" s="11" t="e">
        <f>INDEX(TreeLookup!$C$1:$DE$21,MATCH(Table15[[#This Row],[CATEGORY]],TreeLookup!$C$1:$C$21,0),MATCH(Table15[[#This Row],[YEAR]],TreeLookup!$C$1:$DE$1,0))</f>
        <v>#N/A</v>
      </c>
      <c r="O517" s="11" t="s">
        <v>1903</v>
      </c>
      <c r="P517" s="13" t="s">
        <v>6842</v>
      </c>
      <c r="Q517" s="11"/>
    </row>
    <row r="518" spans="1:38" x14ac:dyDescent="0.25">
      <c r="A518" s="11" t="s">
        <v>1604</v>
      </c>
      <c r="B518" s="12" t="s">
        <v>7828</v>
      </c>
      <c r="C518" s="11">
        <v>150</v>
      </c>
      <c r="D518" s="11">
        <v>3000</v>
      </c>
      <c r="E518" s="12" t="s">
        <v>9908</v>
      </c>
      <c r="F518" s="11" t="s">
        <v>1356</v>
      </c>
      <c r="G518" s="11" t="s">
        <v>1917</v>
      </c>
      <c r="H518" s="11" t="s">
        <v>1903</v>
      </c>
      <c r="I518" s="11" t="s">
        <v>1903</v>
      </c>
      <c r="J518" s="14">
        <f>VLOOKUP(Table15[[#This Row],[TechRequired]],OldTree!A:B,2,0)</f>
        <v>5</v>
      </c>
      <c r="K518" s="22" t="s">
        <v>6812</v>
      </c>
      <c r="L518" s="14" t="s">
        <v>8673</v>
      </c>
      <c r="M518" s="14">
        <v>4</v>
      </c>
      <c r="N518" s="11" t="str">
        <f>INDEX(TreeLookup!$C$1:$DE$21,MATCH(Table15[[#This Row],[CATEGORY]],TreeLookup!$C$1:$C$21,0),MATCH(Table15[[#This Row],[YEAR]],TreeLookup!$C$1:$DE$1,0))</f>
        <v>spaceStationControl</v>
      </c>
      <c r="P518" s="13" t="s">
        <v>6843</v>
      </c>
      <c r="Q518" s="11"/>
      <c r="R518" s="21" t="s">
        <v>9582</v>
      </c>
      <c r="S518" s="11">
        <v>1977</v>
      </c>
      <c r="V518" s="11" t="s">
        <v>8887</v>
      </c>
      <c r="W518" s="15">
        <v>42874</v>
      </c>
      <c r="AC518" s="11" t="s">
        <v>11286</v>
      </c>
    </row>
    <row r="519" spans="1:38" x14ac:dyDescent="0.25">
      <c r="A519" s="11" t="s">
        <v>900</v>
      </c>
      <c r="B519" s="12" t="s">
        <v>2396</v>
      </c>
      <c r="C519" s="11">
        <v>1835</v>
      </c>
      <c r="D519" s="11">
        <v>36700</v>
      </c>
      <c r="E519" s="12" t="s">
        <v>2397</v>
      </c>
      <c r="F519" s="11" t="s">
        <v>1357</v>
      </c>
      <c r="G519" s="11" t="s">
        <v>1909</v>
      </c>
      <c r="H519" s="11" t="s">
        <v>1903</v>
      </c>
      <c r="I519" s="11" t="s">
        <v>1903</v>
      </c>
      <c r="J519" s="14">
        <f>VLOOKUP(Table15[[#This Row],[TechRequired]],OldTree!A:B,2,0)</f>
        <v>4</v>
      </c>
      <c r="K519" s="23" t="s">
        <v>8954</v>
      </c>
      <c r="L519" s="14" t="s">
        <v>8885</v>
      </c>
      <c r="N519" s="11" t="str">
        <f>INDEX(TreeLookup!$C$1:$DE$21,MATCH(Table15[[#This Row],[CATEGORY]],TreeLookup!$C$1:$C$21,0),MATCH(Table15[[#This Row],[YEAR]],TreeLookup!$C$1:$DE$1,0))</f>
        <v>stagedCombustion1966</v>
      </c>
      <c r="P519" s="13" t="s">
        <v>6843</v>
      </c>
      <c r="Q519" s="11" t="s">
        <v>6532</v>
      </c>
      <c r="S519" s="11">
        <v>1966</v>
      </c>
      <c r="W519" s="15"/>
      <c r="AD519" s="11" t="s">
        <v>11286</v>
      </c>
    </row>
    <row r="520" spans="1:38" x14ac:dyDescent="0.25">
      <c r="A520" s="11" t="s">
        <v>598</v>
      </c>
      <c r="B520" s="12" t="s">
        <v>2404</v>
      </c>
      <c r="C520" s="11">
        <v>75</v>
      </c>
      <c r="D520" s="11">
        <v>1500</v>
      </c>
      <c r="E520" s="12" t="s">
        <v>2405</v>
      </c>
      <c r="F520" s="11" t="s">
        <v>1323</v>
      </c>
      <c r="G520" s="11" t="s">
        <v>1909</v>
      </c>
      <c r="H520" s="11" t="s">
        <v>1903</v>
      </c>
      <c r="I520" s="11" t="s">
        <v>1903</v>
      </c>
      <c r="J520" s="14">
        <f>VLOOKUP(Table15[[#This Row],[TechRequired]],OldTree!A:B,2,0)</f>
        <v>3</v>
      </c>
      <c r="K520" s="22" t="s">
        <v>6012</v>
      </c>
      <c r="L520" s="14" t="s">
        <v>8649</v>
      </c>
      <c r="N520" s="11" t="str">
        <f>INDEX(TreeLookup!$C$1:$DE$21,MATCH(Table15[[#This Row],[CATEGORY]],TreeLookup!$C$1:$C$21,0),MATCH(Table15[[#This Row],[YEAR]],TreeLookup!$C$1:$DE$1,0))</f>
        <v>materialsScienceAdvCapsules</v>
      </c>
      <c r="P520" s="13" t="s">
        <v>6843</v>
      </c>
      <c r="Q520" s="11" t="s">
        <v>6532</v>
      </c>
      <c r="S520" s="11">
        <v>1966</v>
      </c>
      <c r="W520" s="15"/>
      <c r="AL520" s="11" t="s">
        <v>11286</v>
      </c>
    </row>
    <row r="521" spans="1:38" x14ac:dyDescent="0.25">
      <c r="A521" s="11" t="s">
        <v>158</v>
      </c>
      <c r="B521" s="12" t="s">
        <v>8571</v>
      </c>
      <c r="C521" s="11">
        <v>12500</v>
      </c>
      <c r="D521" s="11">
        <v>70</v>
      </c>
      <c r="E521" s="12" t="s">
        <v>2407</v>
      </c>
      <c r="F521" s="11" t="s">
        <v>1287</v>
      </c>
      <c r="G521" s="11" t="s">
        <v>1909</v>
      </c>
      <c r="H521" s="11" t="s">
        <v>1903</v>
      </c>
      <c r="I521" s="11" t="s">
        <v>5091</v>
      </c>
      <c r="J521" s="14">
        <f>VLOOKUP(Table15[[#This Row],[TechRequired]],OldTree!A:B,2,0)</f>
        <v>3</v>
      </c>
      <c r="K521" s="22" t="s">
        <v>8945</v>
      </c>
      <c r="L521" s="14" t="s">
        <v>8690</v>
      </c>
      <c r="N521" s="11" t="str">
        <f>INDEX(TreeLookup!$C$1:$DE$21,MATCH(Table15[[#This Row],[CATEGORY]],TreeLookup!$C$1:$C$21,0),MATCH(Table15[[#This Row],[YEAR]],TreeLookup!$C$1:$DE$1,0))</f>
        <v>orbitalRocketry1966</v>
      </c>
      <c r="P521" s="13" t="s">
        <v>6842</v>
      </c>
      <c r="Q521" s="11" t="s">
        <v>6334</v>
      </c>
      <c r="S521" s="11">
        <v>1966</v>
      </c>
      <c r="W521" s="15"/>
      <c r="AD521" s="11" t="s">
        <v>11286</v>
      </c>
    </row>
    <row r="522" spans="1:38" x14ac:dyDescent="0.25">
      <c r="A522" s="11" t="s">
        <v>2408</v>
      </c>
      <c r="B522" s="12" t="s">
        <v>7104</v>
      </c>
      <c r="C522" s="11">
        <v>12500</v>
      </c>
      <c r="D522" s="11">
        <v>70</v>
      </c>
      <c r="E522" s="12" t="s">
        <v>10183</v>
      </c>
      <c r="F522" s="11" t="s">
        <v>1324</v>
      </c>
      <c r="G522" s="11" t="s">
        <v>1909</v>
      </c>
      <c r="H522" s="11" t="s">
        <v>1903</v>
      </c>
      <c r="I522" s="11" t="s">
        <v>5091</v>
      </c>
      <c r="J522" s="14">
        <f>VLOOKUP(Table15[[#This Row],[TechRequired]],OldTree!A:B,2,0)</f>
        <v>2</v>
      </c>
      <c r="K522" s="23" t="s">
        <v>8954</v>
      </c>
      <c r="L522" s="14" t="s">
        <v>8690</v>
      </c>
      <c r="N522" s="11" t="str">
        <f>INDEX(TreeLookup!$C$1:$DE$21,MATCH(Table15[[#This Row],[CATEGORY]],TreeLookup!$C$1:$C$21,0),MATCH(Table15[[#This Row],[YEAR]],TreeLookup!$C$1:$DE$1,0))</f>
        <v>stagedCombustion1966</v>
      </c>
      <c r="P522" s="13" t="s">
        <v>6842</v>
      </c>
      <c r="Q522" s="11" t="s">
        <v>6532</v>
      </c>
      <c r="S522" s="11">
        <v>1966</v>
      </c>
      <c r="W522" s="15"/>
      <c r="AD522" s="11" t="s">
        <v>11286</v>
      </c>
    </row>
    <row r="523" spans="1:38" x14ac:dyDescent="0.25">
      <c r="A523" s="11" t="s">
        <v>599</v>
      </c>
      <c r="B523" s="12" t="s">
        <v>2406</v>
      </c>
      <c r="C523" s="11">
        <v>75</v>
      </c>
      <c r="D523" s="11">
        <v>1500</v>
      </c>
      <c r="E523" s="12" t="s">
        <v>2405</v>
      </c>
      <c r="F523" s="11" t="s">
        <v>1323</v>
      </c>
      <c r="G523" s="11" t="s">
        <v>1909</v>
      </c>
      <c r="H523" s="11" t="s">
        <v>1903</v>
      </c>
      <c r="I523" s="11" t="s">
        <v>1903</v>
      </c>
      <c r="J523" s="14">
        <f>VLOOKUP(Table15[[#This Row],[TechRequired]],OldTree!A:B,2,0)</f>
        <v>3</v>
      </c>
      <c r="K523" s="22" t="s">
        <v>6012</v>
      </c>
      <c r="L523" s="14" t="s">
        <v>8649</v>
      </c>
      <c r="N523" s="11" t="str">
        <f>INDEX(TreeLookup!$C$1:$DE$21,MATCH(Table15[[#This Row],[CATEGORY]],TreeLookup!$C$1:$C$21,0),MATCH(Table15[[#This Row],[YEAR]],TreeLookup!$C$1:$DE$1,0))</f>
        <v>materialsScienceAdvCapsules</v>
      </c>
      <c r="P523" s="13" t="s">
        <v>6843</v>
      </c>
      <c r="Q523" s="11" t="s">
        <v>6532</v>
      </c>
      <c r="S523" s="11">
        <v>1966</v>
      </c>
      <c r="W523" s="15"/>
      <c r="AL523" s="11" t="s">
        <v>11286</v>
      </c>
    </row>
    <row r="524" spans="1:38" x14ac:dyDescent="0.25">
      <c r="A524" s="11" t="s">
        <v>2398</v>
      </c>
      <c r="B524" s="12" t="s">
        <v>7175</v>
      </c>
      <c r="C524" s="11">
        <v>850</v>
      </c>
      <c r="D524" s="11">
        <v>500</v>
      </c>
      <c r="E524" s="12" t="s">
        <v>10284</v>
      </c>
      <c r="F524" s="11" t="s">
        <v>1324</v>
      </c>
      <c r="G524" s="11" t="s">
        <v>1909</v>
      </c>
      <c r="H524" s="11" t="s">
        <v>1903</v>
      </c>
      <c r="I524" s="11" t="s">
        <v>5091</v>
      </c>
      <c r="J524" s="14">
        <f>VLOOKUP(Table15[[#This Row],[TechRequired]],OldTree!A:B,2,0)</f>
        <v>2</v>
      </c>
      <c r="K524" s="22" t="s">
        <v>8954</v>
      </c>
      <c r="L524" s="14" t="s">
        <v>8885</v>
      </c>
      <c r="N524" s="11" t="str">
        <f>INDEX(TreeLookup!$C$1:$DE$21,MATCH(Table15[[#This Row],[CATEGORY]],TreeLookup!$C$1:$C$21,0),MATCH(Table15[[#This Row],[YEAR]],TreeLookup!$C$1:$DE$1,0))</f>
        <v>stagedCombustion1972</v>
      </c>
      <c r="P524" s="13" t="s">
        <v>6842</v>
      </c>
      <c r="Q524" s="11" t="s">
        <v>6573</v>
      </c>
      <c r="S524" s="11">
        <v>1976</v>
      </c>
      <c r="W524" s="15"/>
      <c r="AD524" s="11" t="s">
        <v>11286</v>
      </c>
    </row>
    <row r="525" spans="1:38" x14ac:dyDescent="0.25">
      <c r="A525" s="11" t="s">
        <v>2399</v>
      </c>
      <c r="B525" s="12" t="s">
        <v>7246</v>
      </c>
      <c r="C525" s="11">
        <v>850</v>
      </c>
      <c r="D525" s="11">
        <v>500</v>
      </c>
      <c r="E525" s="12" t="s">
        <v>10378</v>
      </c>
      <c r="F525" s="11" t="s">
        <v>1324</v>
      </c>
      <c r="G525" s="11" t="s">
        <v>1909</v>
      </c>
      <c r="H525" s="11" t="s">
        <v>1903</v>
      </c>
      <c r="I525" s="11" t="s">
        <v>5091</v>
      </c>
      <c r="J525" s="14">
        <f>VLOOKUP(Table15[[#This Row],[TechRequired]],OldTree!A:B,2,0)</f>
        <v>2</v>
      </c>
      <c r="K525" s="22" t="s">
        <v>8954</v>
      </c>
      <c r="L525" s="14" t="s">
        <v>8885</v>
      </c>
      <c r="N525" s="11" t="str">
        <f>INDEX(TreeLookup!$C$1:$DE$21,MATCH(Table15[[#This Row],[CATEGORY]],TreeLookup!$C$1:$C$21,0),MATCH(Table15[[#This Row],[YEAR]],TreeLookup!$C$1:$DE$1,0))</f>
        <v>stagedCombustion1986</v>
      </c>
      <c r="P525" s="13" t="s">
        <v>6842</v>
      </c>
      <c r="Q525" s="11" t="s">
        <v>6577</v>
      </c>
      <c r="S525" s="11">
        <v>1988</v>
      </c>
      <c r="W525" s="15"/>
      <c r="AD525" s="11" t="s">
        <v>11286</v>
      </c>
    </row>
    <row r="526" spans="1:38" x14ac:dyDescent="0.25">
      <c r="A526" s="11" t="s">
        <v>2400</v>
      </c>
      <c r="B526" s="12" t="s">
        <v>7176</v>
      </c>
      <c r="C526" s="11">
        <v>850</v>
      </c>
      <c r="D526" s="11">
        <v>500</v>
      </c>
      <c r="E526" s="12" t="s">
        <v>10274</v>
      </c>
      <c r="F526" s="11" t="s">
        <v>1324</v>
      </c>
      <c r="G526" s="11" t="s">
        <v>1909</v>
      </c>
      <c r="H526" s="11" t="s">
        <v>1903</v>
      </c>
      <c r="I526" s="11" t="s">
        <v>5091</v>
      </c>
      <c r="J526" s="14">
        <f>VLOOKUP(Table15[[#This Row],[TechRequired]],OldTree!A:B,2,0)</f>
        <v>2</v>
      </c>
      <c r="K526" s="22" t="s">
        <v>8954</v>
      </c>
      <c r="L526" s="14" t="s">
        <v>8885</v>
      </c>
      <c r="N526" s="11" t="str">
        <f>INDEX(TreeLookup!$C$1:$DE$21,MATCH(Table15[[#This Row],[CATEGORY]],TreeLookup!$C$1:$C$21,0),MATCH(Table15[[#This Row],[YEAR]],TreeLookup!$C$1:$DE$1,0))</f>
        <v>stagedCombustion1972</v>
      </c>
      <c r="P526" s="13" t="s">
        <v>6842</v>
      </c>
      <c r="Q526" s="11" t="s">
        <v>6574</v>
      </c>
      <c r="S526" s="11">
        <v>1974</v>
      </c>
      <c r="W526" s="15"/>
      <c r="AD526" s="11" t="s">
        <v>11286</v>
      </c>
    </row>
    <row r="527" spans="1:38" x14ac:dyDescent="0.25">
      <c r="A527" s="11" t="s">
        <v>2401</v>
      </c>
      <c r="B527" s="12" t="s">
        <v>7247</v>
      </c>
      <c r="C527" s="11">
        <v>850</v>
      </c>
      <c r="D527" s="11">
        <v>500</v>
      </c>
      <c r="E527" s="12" t="s">
        <v>10321</v>
      </c>
      <c r="F527" s="11" t="s">
        <v>1324</v>
      </c>
      <c r="G527" s="11" t="s">
        <v>1909</v>
      </c>
      <c r="H527" s="11" t="s">
        <v>1903</v>
      </c>
      <c r="I527" s="11" t="s">
        <v>5091</v>
      </c>
      <c r="J527" s="14">
        <f>VLOOKUP(Table15[[#This Row],[TechRequired]],OldTree!A:B,2,0)</f>
        <v>2</v>
      </c>
      <c r="K527" s="22" t="s">
        <v>8954</v>
      </c>
      <c r="L527" s="14" t="s">
        <v>8885</v>
      </c>
      <c r="N527" s="11" t="str">
        <f>INDEX(TreeLookup!$C$1:$DE$21,MATCH(Table15[[#This Row],[CATEGORY]],TreeLookup!$C$1:$C$21,0),MATCH(Table15[[#This Row],[YEAR]],TreeLookup!$C$1:$DE$1,0))</f>
        <v>stagedCombustion1981</v>
      </c>
      <c r="P527" s="13" t="s">
        <v>6842</v>
      </c>
      <c r="Q527" s="11" t="s">
        <v>6575</v>
      </c>
      <c r="S527" s="11">
        <v>1982</v>
      </c>
      <c r="W527" s="15"/>
      <c r="AD527" s="11" t="s">
        <v>11286</v>
      </c>
    </row>
    <row r="528" spans="1:38" x14ac:dyDescent="0.25">
      <c r="A528" s="11" t="s">
        <v>2403</v>
      </c>
      <c r="B528" s="12" t="s">
        <v>7182</v>
      </c>
      <c r="C528" s="11">
        <v>850</v>
      </c>
      <c r="D528" s="11">
        <v>500</v>
      </c>
      <c r="E528" s="12" t="s">
        <v>10275</v>
      </c>
      <c r="F528" s="11" t="s">
        <v>1324</v>
      </c>
      <c r="G528" s="11" t="s">
        <v>1909</v>
      </c>
      <c r="H528" s="11" t="s">
        <v>1903</v>
      </c>
      <c r="I528" s="11" t="s">
        <v>5091</v>
      </c>
      <c r="J528" s="14">
        <f>VLOOKUP(Table15[[#This Row],[TechRequired]],OldTree!A:B,2,0)</f>
        <v>2</v>
      </c>
      <c r="K528" s="23" t="s">
        <v>8954</v>
      </c>
      <c r="L528" s="14" t="s">
        <v>8885</v>
      </c>
      <c r="N528" s="11" t="str">
        <f>INDEX(TreeLookup!$C$1:$DE$21,MATCH(Table15[[#This Row],[CATEGORY]],TreeLookup!$C$1:$C$21,0),MATCH(Table15[[#This Row],[YEAR]],TreeLookup!$C$1:$DE$1,0))</f>
        <v>stagedCombustion1972</v>
      </c>
      <c r="P528" s="13" t="s">
        <v>6842</v>
      </c>
      <c r="Q528" s="11" t="s">
        <v>6769</v>
      </c>
      <c r="S528" s="11">
        <v>1974</v>
      </c>
      <c r="W528" s="15"/>
      <c r="AD528" s="11" t="s">
        <v>11286</v>
      </c>
    </row>
    <row r="529" spans="1:38" x14ac:dyDescent="0.25">
      <c r="A529" s="11" t="s">
        <v>2402</v>
      </c>
      <c r="B529" s="12" t="s">
        <v>7427</v>
      </c>
      <c r="C529" s="11">
        <v>850</v>
      </c>
      <c r="D529" s="11">
        <v>500</v>
      </c>
      <c r="E529" s="12" t="s">
        <v>10434</v>
      </c>
      <c r="F529" s="11" t="s">
        <v>1324</v>
      </c>
      <c r="G529" s="11" t="s">
        <v>1909</v>
      </c>
      <c r="H529" s="11" t="s">
        <v>1903</v>
      </c>
      <c r="I529" s="11" t="s">
        <v>5091</v>
      </c>
      <c r="J529" s="14">
        <f>VLOOKUP(Table15[[#This Row],[TechRequired]],OldTree!A:B,2,0)</f>
        <v>2</v>
      </c>
      <c r="K529" s="22" t="s">
        <v>8954</v>
      </c>
      <c r="L529" s="14" t="s">
        <v>8885</v>
      </c>
      <c r="N529" s="11" t="str">
        <f>INDEX(TreeLookup!$C$1:$DE$21,MATCH(Table15[[#This Row],[CATEGORY]],TreeLookup!$C$1:$C$21,0),MATCH(Table15[[#This Row],[YEAR]],TreeLookup!$C$1:$DE$1,0))</f>
        <v>stagedCombustion1992</v>
      </c>
      <c r="P529" s="13" t="s">
        <v>6842</v>
      </c>
      <c r="Q529" s="11" t="s">
        <v>6576</v>
      </c>
      <c r="S529" s="11">
        <v>1994</v>
      </c>
      <c r="W529" s="15"/>
      <c r="AD529" s="11" t="s">
        <v>11286</v>
      </c>
    </row>
    <row r="530" spans="1:38" x14ac:dyDescent="0.25">
      <c r="A530" s="11" t="s">
        <v>2428</v>
      </c>
      <c r="B530" s="12" t="s">
        <v>7428</v>
      </c>
      <c r="C530" s="11">
        <v>850</v>
      </c>
      <c r="D530" s="11">
        <v>500</v>
      </c>
      <c r="E530" s="12" t="s">
        <v>10496</v>
      </c>
      <c r="F530" s="11" t="s">
        <v>1324</v>
      </c>
      <c r="G530" s="11" t="s">
        <v>1909</v>
      </c>
      <c r="H530" s="11" t="s">
        <v>1903</v>
      </c>
      <c r="I530" s="11" t="s">
        <v>5091</v>
      </c>
      <c r="J530" s="14">
        <f>VLOOKUP(Table15[[#This Row],[TechRequired]],OldTree!A:B,2,0)</f>
        <v>2</v>
      </c>
      <c r="K530" s="22" t="s">
        <v>8954</v>
      </c>
      <c r="L530" s="14" t="s">
        <v>8885</v>
      </c>
      <c r="N530" s="11" t="str">
        <f>INDEX(TreeLookup!$C$1:$DE$21,MATCH(Table15[[#This Row],[CATEGORY]],TreeLookup!$C$1:$C$21,0),MATCH(Table15[[#This Row],[YEAR]],TreeLookup!$C$1:$DE$1,0))</f>
        <v>stagedCombustion1998</v>
      </c>
      <c r="P530" s="13" t="s">
        <v>6842</v>
      </c>
      <c r="Q530" s="11" t="s">
        <v>6578</v>
      </c>
      <c r="S530" s="11">
        <v>1999</v>
      </c>
      <c r="W530" s="15"/>
      <c r="AD530" s="11" t="s">
        <v>11286</v>
      </c>
    </row>
    <row r="531" spans="1:38" x14ac:dyDescent="0.25">
      <c r="A531" s="11" t="s">
        <v>5365</v>
      </c>
      <c r="B531" s="12" t="s">
        <v>6907</v>
      </c>
      <c r="C531" s="11">
        <v>950</v>
      </c>
      <c r="D531" s="11">
        <v>2200</v>
      </c>
      <c r="E531" s="12" t="s">
        <v>9959</v>
      </c>
      <c r="F531" s="11" t="s">
        <v>1309</v>
      </c>
      <c r="G531" s="11" t="s">
        <v>5278</v>
      </c>
      <c r="H531" s="11" t="s">
        <v>1903</v>
      </c>
      <c r="I531" s="11" t="s">
        <v>5091</v>
      </c>
      <c r="J531" s="14">
        <f>VLOOKUP(Table15[[#This Row],[TechRequired]],OldTree!A:B,2,0)</f>
        <v>3</v>
      </c>
      <c r="K531" s="22" t="s">
        <v>6014</v>
      </c>
      <c r="L531" s="22" t="s">
        <v>8661</v>
      </c>
      <c r="M531" s="14">
        <v>0</v>
      </c>
      <c r="N531" s="11" t="str">
        <f>INDEX(TreeLookup!$C$1:$DE$21,MATCH(Table15[[#This Row],[CATEGORY]],TreeLookup!$C$1:$C$21,0),MATCH(Table15[[#This Row],[YEAR]],TreeLookup!$C$1:$DE$1,0))</f>
        <v>start</v>
      </c>
      <c r="P531" s="13" t="s">
        <v>6842</v>
      </c>
      <c r="Q531" s="24" t="s">
        <v>9018</v>
      </c>
      <c r="S531" s="11">
        <v>0</v>
      </c>
      <c r="W531" s="15"/>
    </row>
    <row r="532" spans="1:38" x14ac:dyDescent="0.25">
      <c r="A532" s="11" t="s">
        <v>3499</v>
      </c>
      <c r="B532" s="12" t="s">
        <v>3499</v>
      </c>
      <c r="G532" s="11" t="s">
        <v>6059</v>
      </c>
      <c r="H532" s="11" t="s">
        <v>1903</v>
      </c>
      <c r="J532" s="16" t="e">
        <f>VLOOKUP(Table15[[#This Row],[TechRequired]],OldTree!A:B,2,0)</f>
        <v>#N/A</v>
      </c>
      <c r="K532" s="23" t="s">
        <v>8953</v>
      </c>
      <c r="L532" s="16"/>
      <c r="M532" s="14">
        <v>2</v>
      </c>
      <c r="N532" s="11" t="str">
        <f>INDEX(TreeLookup!$C$1:$DE$21,MATCH(Table15[[#This Row],[CATEGORY]],TreeLookup!$C$1:$C$21,0),MATCH(Table15[[#This Row],[YEAR]],TreeLookup!$C$1:$DE$1,0))</f>
        <v>solids1958</v>
      </c>
      <c r="Q532" s="21" t="s">
        <v>6075</v>
      </c>
      <c r="R532" s="11" t="s">
        <v>3499</v>
      </c>
      <c r="S532" s="11">
        <v>1958</v>
      </c>
    </row>
    <row r="533" spans="1:38" x14ac:dyDescent="0.25">
      <c r="A533" s="11" t="s">
        <v>4266</v>
      </c>
      <c r="B533" s="12" t="s">
        <v>7871</v>
      </c>
      <c r="C533" s="11">
        <v>1</v>
      </c>
      <c r="D533" s="11">
        <v>6200</v>
      </c>
      <c r="E533" s="12" t="s">
        <v>4267</v>
      </c>
      <c r="F533" s="11" t="s">
        <v>1322</v>
      </c>
      <c r="G533" s="11" t="s">
        <v>1381</v>
      </c>
      <c r="H533" s="11" t="s">
        <v>5091</v>
      </c>
      <c r="I533" s="11" t="s">
        <v>5091</v>
      </c>
      <c r="J533" s="14">
        <f>VLOOKUP(Table15[[#This Row],[TechRequired]],OldTree!A:B,2,0)</f>
        <v>3</v>
      </c>
      <c r="K533" s="14"/>
      <c r="L533" s="14" t="s">
        <v>8646</v>
      </c>
      <c r="N533" s="11" t="e">
        <f>INDEX(TreeLookup!$C$1:$DE$21,MATCH(Table15[[#This Row],[CATEGORY]],TreeLookup!$C$1:$C$21,0),MATCH(Table15[[#This Row],[YEAR]],TreeLookup!$C$1:$DE$1,0))</f>
        <v>#N/A</v>
      </c>
      <c r="O533" s="11" t="s">
        <v>1903</v>
      </c>
      <c r="Q533" s="11"/>
    </row>
    <row r="534" spans="1:38" x14ac:dyDescent="0.25">
      <c r="A534" s="11" t="s">
        <v>11149</v>
      </c>
      <c r="B534" s="12" t="s">
        <v>11150</v>
      </c>
      <c r="C534" s="11">
        <v>20000</v>
      </c>
      <c r="D534" s="11">
        <v>400000</v>
      </c>
      <c r="E534" s="24" t="s">
        <v>11151</v>
      </c>
      <c r="G534" s="21" t="s">
        <v>11293</v>
      </c>
      <c r="H534" s="21" t="s">
        <v>1903</v>
      </c>
      <c r="I534" s="21" t="s">
        <v>1903</v>
      </c>
      <c r="J534" s="16" t="e">
        <f>VLOOKUP(Table15[[#This Row],[TechRequired]],OldTree!A:B,2,0)</f>
        <v>#N/A</v>
      </c>
      <c r="K534" s="22" t="s">
        <v>8944</v>
      </c>
      <c r="L534" s="16"/>
      <c r="N534" s="17" t="str">
        <f>INDEX(TreeLookup!$C$1:$DE$21,MATCH(Table15[[#This Row],[CATEGORY]],TreeLookup!$C$1:$C$21,0),MATCH(Table15[[#This Row],[YEAR]],TreeLookup!$C$1:$DE$1,0))</f>
        <v>internationalAvionics</v>
      </c>
      <c r="P534" s="25" t="s">
        <v>6843</v>
      </c>
      <c r="S534" s="11">
        <v>2000</v>
      </c>
      <c r="Y534" s="48"/>
      <c r="Z534" s="11" t="s">
        <v>11286</v>
      </c>
    </row>
    <row r="535" spans="1:38" x14ac:dyDescent="0.25">
      <c r="A535" s="11" t="s">
        <v>675</v>
      </c>
      <c r="B535" s="12" t="s">
        <v>4078</v>
      </c>
      <c r="C535" s="11">
        <v>1575</v>
      </c>
      <c r="D535" s="11">
        <v>31500</v>
      </c>
      <c r="E535" s="12" t="s">
        <v>4079</v>
      </c>
      <c r="F535" s="11" t="s">
        <v>1327</v>
      </c>
      <c r="G535" s="11" t="s">
        <v>1381</v>
      </c>
      <c r="H535" s="11" t="s">
        <v>1903</v>
      </c>
      <c r="I535" s="11" t="s">
        <v>1903</v>
      </c>
      <c r="J535" s="14">
        <f>VLOOKUP(Table15[[#This Row],[TechRequired]],OldTree!A:B,2,0)</f>
        <v>5</v>
      </c>
      <c r="K535" s="22" t="s">
        <v>6014</v>
      </c>
      <c r="L535" s="14" t="s">
        <v>8658</v>
      </c>
      <c r="M535" s="14">
        <v>5</v>
      </c>
      <c r="N535" s="11" t="str">
        <f>INDEX(TreeLookup!$C$1:$DE$21,MATCH(Table15[[#This Row],[CATEGORY]],TreeLookup!$C$1:$C$21,0),MATCH(Table15[[#This Row],[YEAR]],TreeLookup!$C$1:$DE$1,0))</f>
        <v>advancedJetEngines</v>
      </c>
      <c r="P535" s="13" t="s">
        <v>6843</v>
      </c>
      <c r="Q535" s="12" t="s">
        <v>6500</v>
      </c>
      <c r="S535" s="11">
        <v>1967</v>
      </c>
      <c r="W535" s="15"/>
      <c r="AF535" s="11" t="s">
        <v>11286</v>
      </c>
    </row>
    <row r="536" spans="1:38" x14ac:dyDescent="0.25">
      <c r="A536" s="11" t="s">
        <v>1035</v>
      </c>
      <c r="B536" s="12" t="s">
        <v>4066</v>
      </c>
      <c r="C536" s="11">
        <v>12</v>
      </c>
      <c r="D536" s="11">
        <v>240</v>
      </c>
      <c r="E536" s="12" t="s">
        <v>4067</v>
      </c>
      <c r="F536" s="11" t="s">
        <v>1372</v>
      </c>
      <c r="G536" s="11" t="s">
        <v>1381</v>
      </c>
      <c r="H536" s="11" t="s">
        <v>1903</v>
      </c>
      <c r="I536" s="11" t="s">
        <v>1903</v>
      </c>
      <c r="J536" s="14">
        <f>VLOOKUP(Table15[[#This Row],[TechRequired]],OldTree!A:B,2,0)</f>
        <v>0</v>
      </c>
      <c r="K536" s="22" t="s">
        <v>6014</v>
      </c>
      <c r="L536" s="14"/>
      <c r="M536" s="14">
        <v>0</v>
      </c>
      <c r="N536" s="11" t="str">
        <f>INDEX(TreeLookup!$C$1:$DE$21,MATCH(Table15[[#This Row],[CATEGORY]],TreeLookup!$C$1:$C$21,0),MATCH(Table15[[#This Row],[YEAR]],TreeLookup!$C$1:$DE$1,0))</f>
        <v>start</v>
      </c>
      <c r="P536" s="13" t="s">
        <v>6843</v>
      </c>
      <c r="Q536" s="11"/>
      <c r="S536" s="11">
        <v>0</v>
      </c>
      <c r="W536" s="15"/>
      <c r="AF536" s="11" t="s">
        <v>11286</v>
      </c>
    </row>
    <row r="537" spans="1:38" x14ac:dyDescent="0.25">
      <c r="A537" s="11" t="s">
        <v>1077</v>
      </c>
      <c r="B537" s="12" t="s">
        <v>4070</v>
      </c>
      <c r="C537" s="11">
        <v>1</v>
      </c>
      <c r="D537" s="11">
        <v>20</v>
      </c>
      <c r="E537" s="12" t="s">
        <v>4071</v>
      </c>
      <c r="F537" s="11" t="s">
        <v>1372</v>
      </c>
      <c r="G537" s="11" t="s">
        <v>1381</v>
      </c>
      <c r="H537" s="11" t="s">
        <v>1903</v>
      </c>
      <c r="I537" s="11" t="s">
        <v>1903</v>
      </c>
      <c r="J537" s="14">
        <f>VLOOKUP(Table15[[#This Row],[TechRequired]],OldTree!A:B,2,0)</f>
        <v>0</v>
      </c>
      <c r="K537" s="22" t="s">
        <v>6014</v>
      </c>
      <c r="L537" s="14"/>
      <c r="M537" s="14">
        <v>0</v>
      </c>
      <c r="N537" s="11" t="str">
        <f>INDEX(TreeLookup!$C$1:$DE$21,MATCH(Table15[[#This Row],[CATEGORY]],TreeLookup!$C$1:$C$21,0),MATCH(Table15[[#This Row],[YEAR]],TreeLookup!$C$1:$DE$1,0))</f>
        <v>start</v>
      </c>
      <c r="P537" s="13" t="s">
        <v>6843</v>
      </c>
      <c r="Q537" s="11"/>
      <c r="S537" s="11">
        <v>0</v>
      </c>
      <c r="W537" s="15"/>
    </row>
    <row r="538" spans="1:38" x14ac:dyDescent="0.25">
      <c r="B538" s="12" t="s">
        <v>8638</v>
      </c>
      <c r="D538" s="11">
        <v>9000</v>
      </c>
      <c r="F538" s="11" t="s">
        <v>1306</v>
      </c>
      <c r="G538" s="21" t="s">
        <v>9465</v>
      </c>
      <c r="J538" s="16">
        <f>VLOOKUP(Table15[[#This Row],[TechRequired]],OldTree!A:B,2,0)</f>
        <v>1</v>
      </c>
      <c r="K538" s="22" t="s">
        <v>8944</v>
      </c>
      <c r="L538" s="14" t="s">
        <v>6808</v>
      </c>
      <c r="N538" s="17" t="str">
        <f>INDEX(TreeLookup!$C$1:$DE$21,MATCH(Table15[[#This Row],[CATEGORY]],TreeLookup!$C$1:$C$21,0),MATCH(Table15[[#This Row],[YEAR]],TreeLookup!$C$1:$DE$1,0))</f>
        <v>earlyAvionics</v>
      </c>
      <c r="O538" s="21" t="s">
        <v>9466</v>
      </c>
      <c r="S538" s="11">
        <v>1956</v>
      </c>
      <c r="W538" s="15"/>
    </row>
    <row r="539" spans="1:38" x14ac:dyDescent="0.25">
      <c r="B539" s="12" t="s">
        <v>8639</v>
      </c>
      <c r="D539" s="11">
        <v>15000</v>
      </c>
      <c r="F539" s="11" t="s">
        <v>1298</v>
      </c>
      <c r="G539" s="21" t="s">
        <v>9465</v>
      </c>
      <c r="J539" s="16">
        <f>VLOOKUP(Table15[[#This Row],[TechRequired]],OldTree!A:B,2,0)</f>
        <v>1.5</v>
      </c>
      <c r="K539" s="22" t="s">
        <v>8944</v>
      </c>
      <c r="L539" s="14" t="s">
        <v>6808</v>
      </c>
      <c r="N539" s="17" t="str">
        <f>INDEX(TreeLookup!$C$1:$DE$21,MATCH(Table15[[#This Row],[CATEGORY]],TreeLookup!$C$1:$C$21,0),MATCH(Table15[[#This Row],[YEAR]],TreeLookup!$C$1:$DE$1,0))</f>
        <v>basicAvionics</v>
      </c>
      <c r="O539" s="21" t="s">
        <v>9466</v>
      </c>
      <c r="S539" s="11">
        <v>1959</v>
      </c>
      <c r="W539" s="15"/>
    </row>
    <row r="540" spans="1:38" x14ac:dyDescent="0.25">
      <c r="B540" s="12" t="s">
        <v>8640</v>
      </c>
      <c r="D540" s="11">
        <v>45000</v>
      </c>
      <c r="F540" s="11" t="s">
        <v>1321</v>
      </c>
      <c r="G540" s="21" t="s">
        <v>9465</v>
      </c>
      <c r="J540" s="16">
        <f>VLOOKUP(Table15[[#This Row],[TechRequired]],OldTree!A:B,2,0)</f>
        <v>3</v>
      </c>
      <c r="K540" s="22" t="s">
        <v>8944</v>
      </c>
      <c r="L540" s="14" t="s">
        <v>6808</v>
      </c>
      <c r="N540" s="17" t="str">
        <f>INDEX(TreeLookup!$C$1:$DE$21,MATCH(Table15[[#This Row],[CATEGORY]],TreeLookup!$C$1:$C$21,0),MATCH(Table15[[#This Row],[YEAR]],TreeLookup!$C$1:$DE$1,0))</f>
        <v>matureAvionics</v>
      </c>
      <c r="O540" s="21" t="s">
        <v>9466</v>
      </c>
      <c r="S540" s="11">
        <v>1966</v>
      </c>
      <c r="W540" s="15"/>
    </row>
    <row r="541" spans="1:38" x14ac:dyDescent="0.25">
      <c r="B541" s="12" t="s">
        <v>8637</v>
      </c>
      <c r="D541" s="11">
        <v>0</v>
      </c>
      <c r="F541" s="11" t="s">
        <v>1372</v>
      </c>
      <c r="G541" s="21" t="s">
        <v>9465</v>
      </c>
      <c r="J541" s="16">
        <f>VLOOKUP(Table15[[#This Row],[TechRequired]],OldTree!A:B,2,0)</f>
        <v>0</v>
      </c>
      <c r="K541" s="22" t="s">
        <v>8944</v>
      </c>
      <c r="L541" s="14" t="s">
        <v>6808</v>
      </c>
      <c r="N541" s="17" t="str">
        <f>INDEX(TreeLookup!$C$1:$DE$21,MATCH(Table15[[#This Row],[CATEGORY]],TreeLookup!$C$1:$C$21,0),MATCH(Table15[[#This Row],[YEAR]],TreeLookup!$C$1:$DE$1,0))</f>
        <v>start</v>
      </c>
      <c r="O541" s="21" t="s">
        <v>9466</v>
      </c>
      <c r="S541" s="21">
        <v>0</v>
      </c>
      <c r="T541" s="21"/>
      <c r="W541" s="15"/>
    </row>
    <row r="542" spans="1:38" x14ac:dyDescent="0.25">
      <c r="A542" s="11" t="s">
        <v>3034</v>
      </c>
      <c r="B542" s="12" t="s">
        <v>8311</v>
      </c>
      <c r="C542" s="11">
        <v>2500</v>
      </c>
      <c r="D542" s="11">
        <v>15000</v>
      </c>
      <c r="E542" s="12" t="s">
        <v>10089</v>
      </c>
      <c r="F542" s="11" t="s">
        <v>1319</v>
      </c>
      <c r="G542" s="11" t="s">
        <v>1913</v>
      </c>
      <c r="H542" s="11" t="s">
        <v>1903</v>
      </c>
      <c r="I542" s="11" t="s">
        <v>5091</v>
      </c>
      <c r="J542" s="14">
        <f>VLOOKUP(Table15[[#This Row],[TechRequired]],OldTree!A:B,2,0)</f>
        <v>7</v>
      </c>
      <c r="K542" s="22" t="s">
        <v>6012</v>
      </c>
      <c r="L542" s="14" t="s">
        <v>8649</v>
      </c>
      <c r="N542" s="11" t="str">
        <f>INDEX(TreeLookup!$C$1:$DE$21,MATCH(Table15[[#This Row],[CATEGORY]],TreeLookup!$C$1:$C$21,0),MATCH(Table15[[#This Row],[YEAR]],TreeLookup!$C$1:$DE$1,0))</f>
        <v>materialsScienceHuman</v>
      </c>
      <c r="P542" s="13" t="s">
        <v>6842</v>
      </c>
      <c r="Q542" s="11"/>
      <c r="S542" s="11">
        <v>1961</v>
      </c>
      <c r="W542" s="15"/>
      <c r="AL542" s="11" t="s">
        <v>11286</v>
      </c>
    </row>
    <row r="543" spans="1:38" x14ac:dyDescent="0.25">
      <c r="A543" s="11" t="s">
        <v>3171</v>
      </c>
      <c r="B543" s="12" t="s">
        <v>7873</v>
      </c>
      <c r="C543" s="11">
        <v>220</v>
      </c>
      <c r="D543" s="11">
        <v>650</v>
      </c>
      <c r="E543" s="12" t="s">
        <v>3172</v>
      </c>
      <c r="F543" s="11" t="s">
        <v>1287</v>
      </c>
      <c r="G543" s="11" t="s">
        <v>5691</v>
      </c>
      <c r="H543" s="11" t="s">
        <v>5091</v>
      </c>
      <c r="I543" s="11" t="s">
        <v>5091</v>
      </c>
      <c r="J543" s="14">
        <f>VLOOKUP(Table15[[#This Row],[TechRequired]],OldTree!A:B,2,0)</f>
        <v>3</v>
      </c>
      <c r="K543" s="14"/>
      <c r="L543" s="14"/>
      <c r="N543" s="11" t="e">
        <f>INDEX(TreeLookup!$C$1:$DE$21,MATCH(Table15[[#This Row],[CATEGORY]],TreeLookup!$C$1:$C$21,0),MATCH(Table15[[#This Row],[YEAR]],TreeLookup!$C$1:$DE$1,0))</f>
        <v>#N/A</v>
      </c>
      <c r="O543" s="11" t="s">
        <v>1903</v>
      </c>
      <c r="Q543" s="11"/>
    </row>
    <row r="544" spans="1:38" x14ac:dyDescent="0.25">
      <c r="A544" s="11" t="s">
        <v>5684</v>
      </c>
      <c r="B544" s="12" t="s">
        <v>7874</v>
      </c>
      <c r="C544" s="11">
        <v>1500</v>
      </c>
      <c r="D544" s="11">
        <v>2500</v>
      </c>
      <c r="E544" s="12" t="s">
        <v>5685</v>
      </c>
      <c r="F544" s="11" t="s">
        <v>1322</v>
      </c>
      <c r="G544" s="11" t="s">
        <v>5652</v>
      </c>
      <c r="H544" s="11" t="s">
        <v>5091</v>
      </c>
      <c r="I544" s="11" t="s">
        <v>5091</v>
      </c>
      <c r="J544" s="14">
        <f>VLOOKUP(Table15[[#This Row],[TechRequired]],OldTree!A:B,2,0)</f>
        <v>3</v>
      </c>
      <c r="K544" s="14"/>
      <c r="L544" s="14"/>
      <c r="N544" s="11" t="e">
        <f>INDEX(TreeLookup!$C$1:$DE$21,MATCH(Table15[[#This Row],[CATEGORY]],TreeLookup!$C$1:$C$21,0),MATCH(Table15[[#This Row],[YEAR]],TreeLookup!$C$1:$DE$1,0))</f>
        <v>#N/A</v>
      </c>
      <c r="O544" s="11" t="s">
        <v>1903</v>
      </c>
      <c r="Q544" s="11"/>
    </row>
    <row r="545" spans="1:23" x14ac:dyDescent="0.25">
      <c r="A545" s="11" t="s">
        <v>2383</v>
      </c>
      <c r="B545" s="12" t="s">
        <v>7430</v>
      </c>
      <c r="C545" s="11">
        <v>850</v>
      </c>
      <c r="D545" s="11">
        <v>500</v>
      </c>
      <c r="E545" s="12" t="s">
        <v>10501</v>
      </c>
      <c r="F545" s="11" t="s">
        <v>1324</v>
      </c>
      <c r="G545" s="11" t="s">
        <v>1909</v>
      </c>
      <c r="H545" s="11" t="s">
        <v>1903</v>
      </c>
      <c r="I545" s="11" t="s">
        <v>5091</v>
      </c>
      <c r="J545" s="14">
        <f>VLOOKUP(Table15[[#This Row],[TechRequired]],OldTree!A:B,2,0)</f>
        <v>2</v>
      </c>
      <c r="K545" s="22" t="s">
        <v>6012</v>
      </c>
      <c r="L545" s="14" t="s">
        <v>8646</v>
      </c>
      <c r="N545" s="11" t="str">
        <f>INDEX(TreeLookup!$C$1:$DE$21,MATCH(Table15[[#This Row],[CATEGORY]],TreeLookup!$C$1:$C$21,0),MATCH(Table15[[#This Row],[YEAR]],TreeLookup!$C$1:$DE$1,0))</f>
        <v>materialsScienceInternational</v>
      </c>
      <c r="P545" s="13" t="s">
        <v>6842</v>
      </c>
      <c r="Q545" s="11" t="s">
        <v>6555</v>
      </c>
      <c r="S545" s="11">
        <v>1999</v>
      </c>
      <c r="W545" s="15"/>
    </row>
    <row r="546" spans="1:23" x14ac:dyDescent="0.25">
      <c r="A546" s="11" t="s">
        <v>2386</v>
      </c>
      <c r="B546" s="12" t="s">
        <v>7431</v>
      </c>
      <c r="C546" s="11">
        <v>850</v>
      </c>
      <c r="D546" s="11">
        <v>500</v>
      </c>
      <c r="E546" s="12" t="s">
        <v>10502</v>
      </c>
      <c r="F546" s="11" t="s">
        <v>1324</v>
      </c>
      <c r="G546" s="11" t="s">
        <v>1909</v>
      </c>
      <c r="H546" s="11" t="s">
        <v>1903</v>
      </c>
      <c r="I546" s="11" t="s">
        <v>5091</v>
      </c>
      <c r="J546" s="14">
        <f>VLOOKUP(Table15[[#This Row],[TechRequired]],OldTree!A:B,2,0)</f>
        <v>2</v>
      </c>
      <c r="K546" s="22" t="s">
        <v>6012</v>
      </c>
      <c r="L546" s="14" t="s">
        <v>8646</v>
      </c>
      <c r="N546" s="11" t="str">
        <f>INDEX(TreeLookup!$C$1:$DE$21,MATCH(Table15[[#This Row],[CATEGORY]],TreeLookup!$C$1:$C$21,0),MATCH(Table15[[#This Row],[YEAR]],TreeLookup!$C$1:$DE$1,0))</f>
        <v>materialsScienceInternational</v>
      </c>
      <c r="P546" s="13" t="s">
        <v>6842</v>
      </c>
      <c r="Q546" s="11" t="s">
        <v>6555</v>
      </c>
      <c r="S546" s="11">
        <v>1999</v>
      </c>
      <c r="W546" s="15"/>
    </row>
    <row r="547" spans="1:23" x14ac:dyDescent="0.25">
      <c r="A547" s="11" t="s">
        <v>2384</v>
      </c>
      <c r="B547" s="12" t="s">
        <v>7432</v>
      </c>
      <c r="C547" s="11">
        <v>200</v>
      </c>
      <c r="D547" s="11">
        <v>500</v>
      </c>
      <c r="E547" s="12" t="s">
        <v>10500</v>
      </c>
      <c r="F547" s="11" t="s">
        <v>1324</v>
      </c>
      <c r="G547" s="11" t="s">
        <v>1909</v>
      </c>
      <c r="H547" s="11" t="s">
        <v>1903</v>
      </c>
      <c r="I547" s="11" t="s">
        <v>5091</v>
      </c>
      <c r="J547" s="14">
        <f>VLOOKUP(Table15[[#This Row],[TechRequired]],OldTree!A:B,2,0)</f>
        <v>2</v>
      </c>
      <c r="K547" s="22" t="s">
        <v>6012</v>
      </c>
      <c r="L547" s="14" t="s">
        <v>8649</v>
      </c>
      <c r="N547" s="11" t="str">
        <f>INDEX(TreeLookup!$C$1:$DE$21,MATCH(Table15[[#This Row],[CATEGORY]],TreeLookup!$C$1:$C$21,0),MATCH(Table15[[#This Row],[YEAR]],TreeLookup!$C$1:$DE$1,0))</f>
        <v>materialsScienceInternational</v>
      </c>
      <c r="P547" s="13" t="s">
        <v>6842</v>
      </c>
      <c r="Q547" s="11" t="s">
        <v>6555</v>
      </c>
      <c r="S547" s="11">
        <v>1999</v>
      </c>
      <c r="W547" s="15"/>
    </row>
    <row r="548" spans="1:23" x14ac:dyDescent="0.25">
      <c r="A548" s="11" t="s">
        <v>5953</v>
      </c>
      <c r="B548" s="12" t="s">
        <v>7566</v>
      </c>
      <c r="C548" s="11">
        <v>800</v>
      </c>
      <c r="D548" s="11">
        <v>2500</v>
      </c>
      <c r="E548" s="12" t="s">
        <v>10640</v>
      </c>
      <c r="F548" s="11" t="s">
        <v>1279</v>
      </c>
      <c r="G548" s="11" t="s">
        <v>5842</v>
      </c>
      <c r="H548" s="11" t="s">
        <v>1903</v>
      </c>
      <c r="I548" s="11" t="s">
        <v>5091</v>
      </c>
      <c r="J548" s="14">
        <f>VLOOKUP(Table15[[#This Row],[TechRequired]],OldTree!A:B,2,0)</f>
        <v>5</v>
      </c>
      <c r="K548" s="22" t="s">
        <v>6013</v>
      </c>
      <c r="L548" s="14"/>
      <c r="M548" s="14">
        <v>10</v>
      </c>
      <c r="N548" s="11" t="str">
        <f>INDEX(TreeLookup!$C$1:$DE$21,MATCH(Table15[[#This Row],[CATEGORY]],TreeLookup!$C$1:$C$21,0),MATCH(Table15[[#This Row],[YEAR]],TreeLookup!$C$1:$DE$1,0))</f>
        <v>advancedSurfaceScience</v>
      </c>
      <c r="P548" s="13" t="s">
        <v>6842</v>
      </c>
      <c r="Q548" s="11" t="s">
        <v>6572</v>
      </c>
      <c r="S548" s="11">
        <v>2011</v>
      </c>
      <c r="W548" s="15"/>
    </row>
    <row r="549" spans="1:23" x14ac:dyDescent="0.25">
      <c r="A549" s="11" t="s">
        <v>5918</v>
      </c>
      <c r="B549" s="12" t="s">
        <v>7712</v>
      </c>
      <c r="C549" s="11">
        <v>100</v>
      </c>
      <c r="D549" s="11">
        <v>2000</v>
      </c>
      <c r="E549" s="12" t="s">
        <v>10682</v>
      </c>
      <c r="F549" s="11" t="s">
        <v>1281</v>
      </c>
      <c r="G549" s="11" t="s">
        <v>5842</v>
      </c>
      <c r="H549" s="11" t="s">
        <v>1903</v>
      </c>
      <c r="I549" s="11" t="s">
        <v>5091</v>
      </c>
      <c r="J549" s="14">
        <f>VLOOKUP(Table15[[#This Row],[TechRequired]],OldTree!A:B,2,0)</f>
        <v>4</v>
      </c>
      <c r="K549" s="22" t="s">
        <v>8941</v>
      </c>
      <c r="L549" s="14" t="s">
        <v>6816</v>
      </c>
      <c r="M549" s="14">
        <v>11</v>
      </c>
      <c r="N549" s="11" t="str">
        <f>INDEX(TreeLookup!$C$1:$DE$21,MATCH(Table15[[#This Row],[CATEGORY]],TreeLookup!$C$1:$C$21,0),MATCH(Table15[[#This Row],[YEAR]],TreeLookup!$C$1:$DE$1,0))</f>
        <v>SIAD</v>
      </c>
      <c r="P549" s="13" t="s">
        <v>6842</v>
      </c>
      <c r="Q549" s="21" t="s">
        <v>8983</v>
      </c>
      <c r="S549" s="11">
        <v>2019</v>
      </c>
      <c r="W549" s="15"/>
    </row>
    <row r="550" spans="1:23" x14ac:dyDescent="0.25">
      <c r="A550" s="11" t="s">
        <v>5939</v>
      </c>
      <c r="B550" s="12" t="s">
        <v>7713</v>
      </c>
      <c r="C550" s="11">
        <v>1200</v>
      </c>
      <c r="D550" s="11">
        <v>6500</v>
      </c>
      <c r="E550" s="12" t="s">
        <v>5940</v>
      </c>
      <c r="F550" s="11" t="s">
        <v>1362</v>
      </c>
      <c r="G550" s="11" t="s">
        <v>5842</v>
      </c>
      <c r="H550" s="11" t="s">
        <v>5091</v>
      </c>
      <c r="I550" s="11" t="s">
        <v>5091</v>
      </c>
      <c r="J550" s="14">
        <f>VLOOKUP(Table15[[#This Row],[TechRequired]],OldTree!A:B,2,0)</f>
        <v>4</v>
      </c>
      <c r="K550" s="14"/>
      <c r="L550" s="14" t="s">
        <v>8656</v>
      </c>
      <c r="M550" s="14">
        <v>11</v>
      </c>
      <c r="N550" s="11" t="e">
        <f>INDEX(TreeLookup!$C$1:$DE$21,MATCH(Table15[[#This Row],[CATEGORY]],TreeLookup!$C$1:$C$21,0),MATCH(Table15[[#This Row],[YEAR]],TreeLookup!$C$1:$DE$1,0))</f>
        <v>#N/A</v>
      </c>
      <c r="O550" s="11" t="s">
        <v>1903</v>
      </c>
      <c r="P550" s="13" t="s">
        <v>6842</v>
      </c>
      <c r="Q550" s="11"/>
    </row>
    <row r="551" spans="1:23" x14ac:dyDescent="0.25">
      <c r="A551" s="11" t="s">
        <v>5853</v>
      </c>
      <c r="B551" s="12" t="s">
        <v>7714</v>
      </c>
      <c r="C551" s="11">
        <v>320</v>
      </c>
      <c r="D551" s="11">
        <v>1800</v>
      </c>
      <c r="E551" s="12" t="s">
        <v>5854</v>
      </c>
      <c r="F551" s="11" t="s">
        <v>1321</v>
      </c>
      <c r="G551" s="11" t="s">
        <v>5842</v>
      </c>
      <c r="H551" s="11" t="s">
        <v>5091</v>
      </c>
      <c r="I551" s="11" t="s">
        <v>5091</v>
      </c>
      <c r="J551" s="14">
        <f>VLOOKUP(Table15[[#This Row],[TechRequired]],OldTree!A:B,2,0)</f>
        <v>3</v>
      </c>
      <c r="K551" s="14"/>
      <c r="L551" s="14" t="s">
        <v>8663</v>
      </c>
      <c r="M551" s="14">
        <v>11</v>
      </c>
      <c r="N551" s="11" t="e">
        <f>INDEX(TreeLookup!$C$1:$DE$21,MATCH(Table15[[#This Row],[CATEGORY]],TreeLookup!$C$1:$C$21,0),MATCH(Table15[[#This Row],[YEAR]],TreeLookup!$C$1:$DE$1,0))</f>
        <v>#N/A</v>
      </c>
      <c r="O551" s="11" t="s">
        <v>1903</v>
      </c>
      <c r="P551" s="13" t="s">
        <v>6842</v>
      </c>
    </row>
    <row r="552" spans="1:23" x14ac:dyDescent="0.25">
      <c r="A552" s="11" t="s">
        <v>5903</v>
      </c>
      <c r="B552" s="12" t="s">
        <v>7715</v>
      </c>
      <c r="C552" s="11">
        <v>1600</v>
      </c>
      <c r="D552" s="11">
        <v>3800</v>
      </c>
      <c r="E552" s="12" t="s">
        <v>5904</v>
      </c>
      <c r="F552" s="11" t="s">
        <v>1281</v>
      </c>
      <c r="G552" s="11" t="s">
        <v>5842</v>
      </c>
      <c r="H552" s="11" t="s">
        <v>5091</v>
      </c>
      <c r="I552" s="11" t="s">
        <v>5091</v>
      </c>
      <c r="J552" s="14">
        <f>VLOOKUP(Table15[[#This Row],[TechRequired]],OldTree!A:B,2,0)</f>
        <v>4</v>
      </c>
      <c r="K552" s="14"/>
      <c r="L552" s="14"/>
      <c r="M552" s="14">
        <v>11</v>
      </c>
      <c r="N552" s="11" t="e">
        <f>INDEX(TreeLookup!$C$1:$DE$21,MATCH(Table15[[#This Row],[CATEGORY]],TreeLookup!$C$1:$C$21,0),MATCH(Table15[[#This Row],[YEAR]],TreeLookup!$C$1:$DE$1,0))</f>
        <v>#N/A</v>
      </c>
      <c r="O552" s="11" t="s">
        <v>1903</v>
      </c>
      <c r="P552" s="13" t="s">
        <v>6842</v>
      </c>
      <c r="Q552" s="11"/>
    </row>
    <row r="553" spans="1:23" x14ac:dyDescent="0.25">
      <c r="A553" s="11" t="s">
        <v>5926</v>
      </c>
      <c r="B553" s="12" t="s">
        <v>7567</v>
      </c>
      <c r="C553" s="11">
        <v>200</v>
      </c>
      <c r="D553" s="11">
        <v>2000</v>
      </c>
      <c r="E553" s="12" t="s">
        <v>10629</v>
      </c>
      <c r="F553" s="11" t="s">
        <v>1362</v>
      </c>
      <c r="G553" s="11" t="s">
        <v>5842</v>
      </c>
      <c r="H553" s="11" t="s">
        <v>1903</v>
      </c>
      <c r="I553" s="11" t="s">
        <v>5091</v>
      </c>
      <c r="J553" s="14">
        <f>VLOOKUP(Table15[[#This Row],[TechRequired]],OldTree!A:B,2,0)</f>
        <v>4</v>
      </c>
      <c r="K553" s="22" t="s">
        <v>8941</v>
      </c>
      <c r="L553" s="14" t="s">
        <v>6816</v>
      </c>
      <c r="M553" s="14">
        <v>10</v>
      </c>
      <c r="N553" s="11" t="str">
        <f>INDEX(TreeLookup!$C$1:$DE$21,MATCH(Table15[[#This Row],[CATEGORY]],TreeLookup!$C$1:$C$21,0),MATCH(Table15[[#This Row],[YEAR]],TreeLookup!$C$1:$DE$1,0))</f>
        <v>reusability</v>
      </c>
      <c r="P553" s="13" t="s">
        <v>6842</v>
      </c>
      <c r="Q553" s="11" t="s">
        <v>6572</v>
      </c>
      <c r="S553" s="11">
        <v>2011</v>
      </c>
      <c r="W553" s="15"/>
    </row>
    <row r="554" spans="1:23" x14ac:dyDescent="0.25">
      <c r="A554" s="11" t="s">
        <v>5927</v>
      </c>
      <c r="B554" s="12" t="s">
        <v>7568</v>
      </c>
      <c r="C554" s="11">
        <v>400</v>
      </c>
      <c r="D554" s="11">
        <v>3000</v>
      </c>
      <c r="E554" s="12" t="s">
        <v>10629</v>
      </c>
      <c r="F554" s="11" t="s">
        <v>1362</v>
      </c>
      <c r="G554" s="11" t="s">
        <v>5842</v>
      </c>
      <c r="H554" s="11" t="s">
        <v>1903</v>
      </c>
      <c r="I554" s="11" t="s">
        <v>5091</v>
      </c>
      <c r="J554" s="14">
        <f>VLOOKUP(Table15[[#This Row],[TechRequired]],OldTree!A:B,2,0)</f>
        <v>4</v>
      </c>
      <c r="K554" s="22" t="s">
        <v>8941</v>
      </c>
      <c r="L554" s="14" t="s">
        <v>6816</v>
      </c>
      <c r="M554" s="14">
        <v>10</v>
      </c>
      <c r="N554" s="11" t="str">
        <f>INDEX(TreeLookup!$C$1:$DE$21,MATCH(Table15[[#This Row],[CATEGORY]],TreeLookup!$C$1:$C$21,0),MATCH(Table15[[#This Row],[YEAR]],TreeLookup!$C$1:$DE$1,0))</f>
        <v>reusability</v>
      </c>
      <c r="P554" s="13" t="s">
        <v>6842</v>
      </c>
      <c r="Q554" s="11" t="s">
        <v>6572</v>
      </c>
      <c r="S554" s="11">
        <v>2011</v>
      </c>
      <c r="W554" s="15"/>
    </row>
    <row r="555" spans="1:23" x14ac:dyDescent="0.25">
      <c r="A555" s="11" t="s">
        <v>5928</v>
      </c>
      <c r="B555" s="12" t="s">
        <v>7569</v>
      </c>
      <c r="C555" s="11">
        <v>400</v>
      </c>
      <c r="D555" s="11">
        <v>3000</v>
      </c>
      <c r="E555" s="12" t="s">
        <v>5929</v>
      </c>
      <c r="F555" s="11" t="s">
        <v>1362</v>
      </c>
      <c r="G555" s="11" t="s">
        <v>5842</v>
      </c>
      <c r="H555" s="11" t="s">
        <v>5091</v>
      </c>
      <c r="I555" s="11" t="s">
        <v>5091</v>
      </c>
      <c r="J555" s="14">
        <f>VLOOKUP(Table15[[#This Row],[TechRequired]],OldTree!A:B,2,0)</f>
        <v>4</v>
      </c>
      <c r="K555" s="14"/>
      <c r="L555" s="14"/>
      <c r="N555" s="11" t="e">
        <f>INDEX(TreeLookup!$C$1:$DE$21,MATCH(Table15[[#This Row],[CATEGORY]],TreeLookup!$C$1:$C$21,0),MATCH(Table15[[#This Row],[YEAR]],TreeLookup!$C$1:$DE$1,0))</f>
        <v>#N/A</v>
      </c>
      <c r="O555" s="11" t="s">
        <v>1903</v>
      </c>
      <c r="P555" s="13" t="s">
        <v>6842</v>
      </c>
      <c r="Q555" s="11" t="s">
        <v>6572</v>
      </c>
      <c r="S555" s="11">
        <v>2011</v>
      </c>
    </row>
    <row r="556" spans="1:23" x14ac:dyDescent="0.25">
      <c r="A556" s="11" t="s">
        <v>5931</v>
      </c>
      <c r="B556" s="12" t="s">
        <v>7570</v>
      </c>
      <c r="C556" s="11">
        <v>200</v>
      </c>
      <c r="D556" s="11">
        <v>2000</v>
      </c>
      <c r="E556" s="12" t="s">
        <v>5932</v>
      </c>
      <c r="F556" s="11" t="s">
        <v>1281</v>
      </c>
      <c r="G556" s="11" t="s">
        <v>5842</v>
      </c>
      <c r="H556" s="11" t="s">
        <v>1903</v>
      </c>
      <c r="I556" s="11" t="s">
        <v>5091</v>
      </c>
      <c r="J556" s="14">
        <f>VLOOKUP(Table15[[#This Row],[TechRequired]],OldTree!A:B,2,0)</f>
        <v>4</v>
      </c>
      <c r="K556" s="22" t="s">
        <v>8941</v>
      </c>
      <c r="L556" s="14" t="s">
        <v>6816</v>
      </c>
      <c r="M556" s="14">
        <v>10</v>
      </c>
      <c r="N556" s="11" t="str">
        <f>INDEX(TreeLookup!$C$1:$DE$21,MATCH(Table15[[#This Row],[CATEGORY]],TreeLookup!$C$1:$C$21,0),MATCH(Table15[[#This Row],[YEAR]],TreeLookup!$C$1:$DE$1,0))</f>
        <v>reusability</v>
      </c>
      <c r="P556" s="13" t="s">
        <v>6842</v>
      </c>
      <c r="Q556" s="11" t="s">
        <v>6572</v>
      </c>
      <c r="S556" s="11">
        <v>2011</v>
      </c>
      <c r="W556" s="15"/>
    </row>
    <row r="557" spans="1:23" x14ac:dyDescent="0.25">
      <c r="A557" s="11" t="s">
        <v>5870</v>
      </c>
      <c r="B557" s="12" t="s">
        <v>7716</v>
      </c>
      <c r="C557" s="11">
        <v>3200</v>
      </c>
      <c r="D557" s="11">
        <v>16000</v>
      </c>
      <c r="E557" s="12" t="s">
        <v>10683</v>
      </c>
      <c r="F557" s="11" t="s">
        <v>1362</v>
      </c>
      <c r="G557" s="11" t="s">
        <v>5842</v>
      </c>
      <c r="H557" s="11" t="s">
        <v>1903</v>
      </c>
      <c r="I557" s="11" t="s">
        <v>5091</v>
      </c>
      <c r="J557" s="14">
        <f>VLOOKUP(Table15[[#This Row],[TechRequired]],OldTree!A:B,2,0)</f>
        <v>4</v>
      </c>
      <c r="K557" s="22" t="s">
        <v>8941</v>
      </c>
      <c r="L557" s="14" t="s">
        <v>8656</v>
      </c>
      <c r="M557" s="14">
        <v>11</v>
      </c>
      <c r="N557" s="11" t="str">
        <f>INDEX(TreeLookup!$C$1:$DE$21,MATCH(Table15[[#This Row],[CATEGORY]],TreeLookup!$C$1:$C$21,0),MATCH(Table15[[#This Row],[YEAR]],TreeLookup!$C$1:$DE$1,0))</f>
        <v>SIAD</v>
      </c>
      <c r="P557" s="13" t="s">
        <v>6842</v>
      </c>
      <c r="Q557" s="21" t="s">
        <v>8983</v>
      </c>
      <c r="S557" s="11">
        <v>2019</v>
      </c>
      <c r="W557" s="15"/>
    </row>
    <row r="558" spans="1:23" x14ac:dyDescent="0.25">
      <c r="A558" s="11" t="s">
        <v>5943</v>
      </c>
      <c r="B558" s="12" t="s">
        <v>7717</v>
      </c>
      <c r="C558" s="11">
        <v>1400</v>
      </c>
      <c r="D558" s="11">
        <v>6500</v>
      </c>
      <c r="E558" s="12" t="s">
        <v>10684</v>
      </c>
      <c r="F558" s="11" t="s">
        <v>1362</v>
      </c>
      <c r="G558" s="11" t="s">
        <v>5842</v>
      </c>
      <c r="H558" s="11" t="s">
        <v>1903</v>
      </c>
      <c r="I558" s="11" t="s">
        <v>5091</v>
      </c>
      <c r="J558" s="14">
        <f>VLOOKUP(Table15[[#This Row],[TechRequired]],OldTree!A:B,2,0)</f>
        <v>4</v>
      </c>
      <c r="K558" s="22" t="s">
        <v>8941</v>
      </c>
      <c r="L558" s="14" t="s">
        <v>8656</v>
      </c>
      <c r="M558" s="14">
        <v>11</v>
      </c>
      <c r="N558" s="11" t="str">
        <f>INDEX(TreeLookup!$C$1:$DE$21,MATCH(Table15[[#This Row],[CATEGORY]],TreeLookup!$C$1:$C$21,0),MATCH(Table15[[#This Row],[YEAR]],TreeLookup!$C$1:$DE$1,0))</f>
        <v>SIAD</v>
      </c>
      <c r="P558" s="13" t="s">
        <v>6842</v>
      </c>
      <c r="Q558" s="21" t="s">
        <v>8983</v>
      </c>
      <c r="S558" s="11">
        <v>2019</v>
      </c>
      <c r="W558" s="15"/>
    </row>
    <row r="559" spans="1:23" x14ac:dyDescent="0.25">
      <c r="A559" s="11" t="s">
        <v>5941</v>
      </c>
      <c r="B559" s="12" t="s">
        <v>7718</v>
      </c>
      <c r="C559" s="11">
        <v>3600</v>
      </c>
      <c r="D559" s="11">
        <v>6000</v>
      </c>
      <c r="E559" s="12" t="s">
        <v>5942</v>
      </c>
      <c r="F559" s="11" t="s">
        <v>5224</v>
      </c>
      <c r="G559" s="11" t="s">
        <v>5842</v>
      </c>
      <c r="H559" s="11" t="s">
        <v>5091</v>
      </c>
      <c r="I559" s="11" t="s">
        <v>5091</v>
      </c>
      <c r="J559" s="14">
        <f>VLOOKUP(Table15[[#This Row],[TechRequired]],OldTree!A:B,2,0)</f>
        <v>7</v>
      </c>
      <c r="K559" s="14"/>
      <c r="L559" s="14"/>
      <c r="M559" s="14">
        <v>11</v>
      </c>
      <c r="N559" s="11" t="e">
        <f>INDEX(TreeLookup!$C$1:$DE$21,MATCH(Table15[[#This Row],[CATEGORY]],TreeLookup!$C$1:$C$21,0),MATCH(Table15[[#This Row],[YEAR]],TreeLookup!$C$1:$DE$1,0))</f>
        <v>#N/A</v>
      </c>
      <c r="O559" s="11" t="s">
        <v>1903</v>
      </c>
      <c r="P559" s="13" t="s">
        <v>6842</v>
      </c>
      <c r="Q559" s="11"/>
    </row>
    <row r="560" spans="1:23" x14ac:dyDescent="0.25">
      <c r="A560" s="11" t="s">
        <v>5905</v>
      </c>
      <c r="B560" s="12" t="s">
        <v>7571</v>
      </c>
      <c r="C560" s="11">
        <v>200</v>
      </c>
      <c r="D560" s="11">
        <v>2000</v>
      </c>
      <c r="E560" s="12" t="s">
        <v>10630</v>
      </c>
      <c r="F560" s="11" t="s">
        <v>1281</v>
      </c>
      <c r="G560" s="11" t="s">
        <v>5842</v>
      </c>
      <c r="H560" s="11" t="s">
        <v>1903</v>
      </c>
      <c r="I560" s="11" t="s">
        <v>5091</v>
      </c>
      <c r="J560" s="14">
        <f>VLOOKUP(Table15[[#This Row],[TechRequired]],OldTree!A:B,2,0)</f>
        <v>4</v>
      </c>
      <c r="K560" s="22" t="s">
        <v>8941</v>
      </c>
      <c r="L560" s="14" t="s">
        <v>6816</v>
      </c>
      <c r="M560" s="14">
        <v>10</v>
      </c>
      <c r="N560" s="11" t="str">
        <f>INDEX(TreeLookup!$C$1:$DE$21,MATCH(Table15[[#This Row],[CATEGORY]],TreeLookup!$C$1:$C$21,0),MATCH(Table15[[#This Row],[YEAR]],TreeLookup!$C$1:$DE$1,0))</f>
        <v>reusability</v>
      </c>
      <c r="P560" s="13" t="s">
        <v>6842</v>
      </c>
      <c r="Q560" s="11" t="s">
        <v>6572</v>
      </c>
      <c r="S560" s="11">
        <v>2011</v>
      </c>
      <c r="W560" s="15"/>
    </row>
    <row r="561" spans="1:23" x14ac:dyDescent="0.25">
      <c r="A561" s="11" t="s">
        <v>5907</v>
      </c>
      <c r="B561" s="12" t="s">
        <v>7572</v>
      </c>
      <c r="C561" s="11">
        <v>200</v>
      </c>
      <c r="D561" s="11">
        <v>2000</v>
      </c>
      <c r="E561" s="12" t="s">
        <v>10631</v>
      </c>
      <c r="F561" s="11" t="s">
        <v>1281</v>
      </c>
      <c r="G561" s="11" t="s">
        <v>5842</v>
      </c>
      <c r="H561" s="11" t="s">
        <v>1903</v>
      </c>
      <c r="I561" s="11" t="s">
        <v>5091</v>
      </c>
      <c r="J561" s="14">
        <f>VLOOKUP(Table15[[#This Row],[TechRequired]],OldTree!A:B,2,0)</f>
        <v>4</v>
      </c>
      <c r="K561" s="22" t="s">
        <v>8941</v>
      </c>
      <c r="L561" s="14" t="s">
        <v>6816</v>
      </c>
      <c r="M561" s="14">
        <v>10</v>
      </c>
      <c r="N561" s="11" t="str">
        <f>INDEX(TreeLookup!$C$1:$DE$21,MATCH(Table15[[#This Row],[CATEGORY]],TreeLookup!$C$1:$C$21,0),MATCH(Table15[[#This Row],[YEAR]],TreeLookup!$C$1:$DE$1,0))</f>
        <v>reusability</v>
      </c>
      <c r="P561" s="13" t="s">
        <v>6842</v>
      </c>
      <c r="Q561" s="11" t="s">
        <v>6572</v>
      </c>
      <c r="S561" s="11">
        <v>2011</v>
      </c>
      <c r="W561" s="15"/>
    </row>
    <row r="562" spans="1:23" x14ac:dyDescent="0.25">
      <c r="A562" s="11" t="s">
        <v>5906</v>
      </c>
      <c r="B562" s="12" t="s">
        <v>7573</v>
      </c>
      <c r="C562" s="11">
        <v>200</v>
      </c>
      <c r="D562" s="11">
        <v>2000</v>
      </c>
      <c r="E562" s="12" t="s">
        <v>10632</v>
      </c>
      <c r="F562" s="11" t="s">
        <v>1281</v>
      </c>
      <c r="G562" s="11" t="s">
        <v>5842</v>
      </c>
      <c r="H562" s="11" t="s">
        <v>1903</v>
      </c>
      <c r="I562" s="11" t="s">
        <v>5091</v>
      </c>
      <c r="J562" s="14">
        <f>VLOOKUP(Table15[[#This Row],[TechRequired]],OldTree!A:B,2,0)</f>
        <v>4</v>
      </c>
      <c r="K562" s="22" t="s">
        <v>8941</v>
      </c>
      <c r="L562" s="14" t="s">
        <v>6816</v>
      </c>
      <c r="M562" s="14">
        <v>10</v>
      </c>
      <c r="N562" s="11" t="str">
        <f>INDEX(TreeLookup!$C$1:$DE$21,MATCH(Table15[[#This Row],[CATEGORY]],TreeLookup!$C$1:$C$21,0),MATCH(Table15[[#This Row],[YEAR]],TreeLookup!$C$1:$DE$1,0))</f>
        <v>reusability</v>
      </c>
      <c r="P562" s="13" t="s">
        <v>6842</v>
      </c>
      <c r="Q562" s="11" t="s">
        <v>6572</v>
      </c>
      <c r="S562" s="11">
        <v>2011</v>
      </c>
      <c r="W562" s="15"/>
    </row>
    <row r="563" spans="1:23" x14ac:dyDescent="0.25">
      <c r="A563" s="11" t="s">
        <v>5908</v>
      </c>
      <c r="B563" s="12" t="s">
        <v>7574</v>
      </c>
      <c r="C563" s="11">
        <v>200</v>
      </c>
      <c r="D563" s="11">
        <v>2000</v>
      </c>
      <c r="E563" s="12" t="s">
        <v>10633</v>
      </c>
      <c r="F563" s="11" t="s">
        <v>1281</v>
      </c>
      <c r="G563" s="11" t="s">
        <v>5842</v>
      </c>
      <c r="H563" s="11" t="s">
        <v>1903</v>
      </c>
      <c r="I563" s="11" t="s">
        <v>5091</v>
      </c>
      <c r="J563" s="14">
        <f>VLOOKUP(Table15[[#This Row],[TechRequired]],OldTree!A:B,2,0)</f>
        <v>4</v>
      </c>
      <c r="K563" s="22" t="s">
        <v>8941</v>
      </c>
      <c r="L563" s="14" t="s">
        <v>6816</v>
      </c>
      <c r="M563" s="14">
        <v>10</v>
      </c>
      <c r="N563" s="11" t="str">
        <f>INDEX(TreeLookup!$C$1:$DE$21,MATCH(Table15[[#This Row],[CATEGORY]],TreeLookup!$C$1:$C$21,0),MATCH(Table15[[#This Row],[YEAR]],TreeLookup!$C$1:$DE$1,0))</f>
        <v>reusability</v>
      </c>
      <c r="P563" s="13" t="s">
        <v>6842</v>
      </c>
      <c r="Q563" s="11" t="s">
        <v>6572</v>
      </c>
      <c r="S563" s="11">
        <v>2011</v>
      </c>
      <c r="W563" s="15"/>
    </row>
    <row r="564" spans="1:23" x14ac:dyDescent="0.25">
      <c r="A564" s="11" t="s">
        <v>5944</v>
      </c>
      <c r="B564" s="12" t="s">
        <v>7679</v>
      </c>
      <c r="C564" s="11">
        <v>750</v>
      </c>
      <c r="D564" s="11">
        <v>5200</v>
      </c>
      <c r="E564" s="12" t="s">
        <v>10639</v>
      </c>
      <c r="F564" s="11" t="s">
        <v>1279</v>
      </c>
      <c r="G564" s="11" t="s">
        <v>5842</v>
      </c>
      <c r="H564" s="11" t="s">
        <v>1903</v>
      </c>
      <c r="I564" s="11" t="s">
        <v>5091</v>
      </c>
      <c r="J564" s="14">
        <f>VLOOKUP(Table15[[#This Row],[TechRequired]],OldTree!A:B,2,0)</f>
        <v>5</v>
      </c>
      <c r="K564" s="22" t="s">
        <v>6812</v>
      </c>
      <c r="L564" s="14" t="s">
        <v>6809</v>
      </c>
      <c r="N564" s="11" t="str">
        <f>INDEX(TreeLookup!$C$1:$DE$21,MATCH(Table15[[#This Row],[CATEGORY]],TreeLookup!$C$1:$C$21,0),MATCH(Table15[[#This Row],[YEAR]],TreeLookup!$C$1:$DE$1,0))</f>
        <v>gridFins</v>
      </c>
      <c r="P564" s="13" t="s">
        <v>6842</v>
      </c>
      <c r="Q564" s="11" t="s">
        <v>6572</v>
      </c>
      <c r="S564" s="11">
        <v>2011</v>
      </c>
      <c r="W564" s="15"/>
    </row>
    <row r="565" spans="1:23" x14ac:dyDescent="0.25">
      <c r="A565" s="11" t="s">
        <v>5945</v>
      </c>
      <c r="B565" s="12" t="s">
        <v>7575</v>
      </c>
      <c r="C565" s="11">
        <v>1600</v>
      </c>
      <c r="D565" s="11">
        <v>1900</v>
      </c>
      <c r="E565" s="12" t="s">
        <v>5946</v>
      </c>
      <c r="F565" s="11" t="s">
        <v>1362</v>
      </c>
      <c r="G565" s="11" t="s">
        <v>5842</v>
      </c>
      <c r="H565" s="11" t="s">
        <v>5091</v>
      </c>
      <c r="I565" s="11" t="s">
        <v>5091</v>
      </c>
      <c r="J565" s="14">
        <f>VLOOKUP(Table15[[#This Row],[TechRequired]],OldTree!A:B,2,0)</f>
        <v>4</v>
      </c>
      <c r="K565" s="14"/>
      <c r="L565" s="14"/>
      <c r="N565" s="11" t="e">
        <f>INDEX(TreeLookup!$C$1:$DE$21,MATCH(Table15[[#This Row],[CATEGORY]],TreeLookup!$C$1:$C$21,0),MATCH(Table15[[#This Row],[YEAR]],TreeLookup!$C$1:$DE$1,0))</f>
        <v>#N/A</v>
      </c>
      <c r="O565" s="11" t="s">
        <v>1903</v>
      </c>
      <c r="P565" s="13" t="s">
        <v>6842</v>
      </c>
      <c r="Q565" s="11" t="s">
        <v>6572</v>
      </c>
      <c r="S565" s="11">
        <v>2011</v>
      </c>
    </row>
    <row r="566" spans="1:23" x14ac:dyDescent="0.25">
      <c r="A566" s="11" t="s">
        <v>5935</v>
      </c>
      <c r="B566" s="12" t="s">
        <v>7576</v>
      </c>
      <c r="C566" s="11">
        <v>300</v>
      </c>
      <c r="D566" s="11">
        <v>2000</v>
      </c>
      <c r="E566" s="12" t="s">
        <v>10634</v>
      </c>
      <c r="F566" s="11" t="s">
        <v>1281</v>
      </c>
      <c r="G566" s="11" t="s">
        <v>5842</v>
      </c>
      <c r="H566" s="11" t="s">
        <v>1903</v>
      </c>
      <c r="I566" s="11" t="s">
        <v>5091</v>
      </c>
      <c r="J566" s="14">
        <f>VLOOKUP(Table15[[#This Row],[TechRequired]],OldTree!A:B,2,0)</f>
        <v>4</v>
      </c>
      <c r="K566" s="22" t="s">
        <v>8941</v>
      </c>
      <c r="L566" s="14" t="s">
        <v>6816</v>
      </c>
      <c r="M566" s="14">
        <v>10</v>
      </c>
      <c r="N566" s="11" t="str">
        <f>INDEX(TreeLookup!$C$1:$DE$21,MATCH(Table15[[#This Row],[CATEGORY]],TreeLookup!$C$1:$C$21,0),MATCH(Table15[[#This Row],[YEAR]],TreeLookup!$C$1:$DE$1,0))</f>
        <v>reusability</v>
      </c>
      <c r="P566" s="13" t="s">
        <v>6842</v>
      </c>
      <c r="Q566" s="11" t="s">
        <v>6572</v>
      </c>
      <c r="S566" s="11">
        <v>2011</v>
      </c>
      <c r="W566" s="15"/>
    </row>
    <row r="567" spans="1:23" x14ac:dyDescent="0.25">
      <c r="A567" s="11" t="s">
        <v>5909</v>
      </c>
      <c r="B567" s="12" t="s">
        <v>7577</v>
      </c>
      <c r="C567" s="11">
        <v>800</v>
      </c>
      <c r="D567" s="11">
        <v>3800</v>
      </c>
      <c r="E567" s="12" t="s">
        <v>5910</v>
      </c>
      <c r="F567" s="11" t="s">
        <v>1281</v>
      </c>
      <c r="G567" s="11" t="s">
        <v>5842</v>
      </c>
      <c r="H567" s="11" t="s">
        <v>5091</v>
      </c>
      <c r="I567" s="11" t="s">
        <v>5091</v>
      </c>
      <c r="J567" s="14">
        <f>VLOOKUP(Table15[[#This Row],[TechRequired]],OldTree!A:B,2,0)</f>
        <v>4</v>
      </c>
      <c r="K567" s="14"/>
      <c r="L567" s="14"/>
      <c r="N567" s="11" t="e">
        <f>INDEX(TreeLookup!$C$1:$DE$21,MATCH(Table15[[#This Row],[CATEGORY]],TreeLookup!$C$1:$C$21,0),MATCH(Table15[[#This Row],[YEAR]],TreeLookup!$C$1:$DE$1,0))</f>
        <v>#N/A</v>
      </c>
      <c r="O567" s="11" t="s">
        <v>1903</v>
      </c>
      <c r="P567" s="13" t="s">
        <v>6842</v>
      </c>
      <c r="Q567" s="11" t="s">
        <v>6572</v>
      </c>
      <c r="S567" s="11">
        <v>2011</v>
      </c>
    </row>
    <row r="568" spans="1:23" x14ac:dyDescent="0.25">
      <c r="A568" s="11" t="s">
        <v>5947</v>
      </c>
      <c r="B568" s="12" t="s">
        <v>7719</v>
      </c>
      <c r="C568" s="11">
        <v>1000</v>
      </c>
      <c r="D568" s="11">
        <v>4000</v>
      </c>
      <c r="E568" s="12" t="s">
        <v>5948</v>
      </c>
      <c r="F568" s="11" t="s">
        <v>5224</v>
      </c>
      <c r="G568" s="11" t="s">
        <v>5842</v>
      </c>
      <c r="H568" s="11" t="s">
        <v>5091</v>
      </c>
      <c r="I568" s="11" t="s">
        <v>5091</v>
      </c>
      <c r="J568" s="14">
        <f>VLOOKUP(Table15[[#This Row],[TechRequired]],OldTree!A:B,2,0)</f>
        <v>7</v>
      </c>
      <c r="K568" s="14"/>
      <c r="L568" s="14"/>
      <c r="M568" s="14">
        <v>11</v>
      </c>
      <c r="N568" s="11" t="e">
        <f>INDEX(TreeLookup!$C$1:$DE$21,MATCH(Table15[[#This Row],[CATEGORY]],TreeLookup!$C$1:$C$21,0),MATCH(Table15[[#This Row],[YEAR]],TreeLookup!$C$1:$DE$1,0))</f>
        <v>#N/A</v>
      </c>
      <c r="O568" s="11" t="s">
        <v>1903</v>
      </c>
      <c r="P568" s="13" t="s">
        <v>6842</v>
      </c>
      <c r="Q568" s="11"/>
    </row>
    <row r="569" spans="1:23" x14ac:dyDescent="0.25">
      <c r="A569" s="11" t="s">
        <v>5936</v>
      </c>
      <c r="B569" s="12" t="s">
        <v>7578</v>
      </c>
      <c r="C569" s="11">
        <v>150</v>
      </c>
      <c r="D569" s="11">
        <v>1000</v>
      </c>
      <c r="E569" s="12" t="s">
        <v>10635</v>
      </c>
      <c r="F569" s="11" t="s">
        <v>1281</v>
      </c>
      <c r="G569" s="11" t="s">
        <v>5842</v>
      </c>
      <c r="H569" s="11" t="s">
        <v>1903</v>
      </c>
      <c r="I569" s="11" t="s">
        <v>5091</v>
      </c>
      <c r="J569" s="14">
        <f>VLOOKUP(Table15[[#This Row],[TechRequired]],OldTree!A:B,2,0)</f>
        <v>4</v>
      </c>
      <c r="K569" s="22" t="s">
        <v>8941</v>
      </c>
      <c r="L569" s="14" t="s">
        <v>6816</v>
      </c>
      <c r="M569" s="14">
        <v>10</v>
      </c>
      <c r="N569" s="11" t="str">
        <f>INDEX(TreeLookup!$C$1:$DE$21,MATCH(Table15[[#This Row],[CATEGORY]],TreeLookup!$C$1:$C$21,0),MATCH(Table15[[#This Row],[YEAR]],TreeLookup!$C$1:$DE$1,0))</f>
        <v>reusability</v>
      </c>
      <c r="P569" s="13" t="s">
        <v>6842</v>
      </c>
      <c r="Q569" s="11" t="s">
        <v>6572</v>
      </c>
      <c r="S569" s="11">
        <v>2011</v>
      </c>
      <c r="W569" s="15"/>
    </row>
    <row r="570" spans="1:23" x14ac:dyDescent="0.25">
      <c r="A570" s="11" t="s">
        <v>5857</v>
      </c>
      <c r="B570" s="12" t="s">
        <v>7720</v>
      </c>
      <c r="C570" s="11">
        <v>800</v>
      </c>
      <c r="D570" s="11">
        <v>16400</v>
      </c>
      <c r="E570" s="12" t="s">
        <v>5858</v>
      </c>
      <c r="F570" s="11" t="s">
        <v>1290</v>
      </c>
      <c r="G570" s="11" t="s">
        <v>5842</v>
      </c>
      <c r="H570" s="11" t="s">
        <v>5091</v>
      </c>
      <c r="I570" s="11" t="s">
        <v>5091</v>
      </c>
      <c r="J570" s="14">
        <f>VLOOKUP(Table15[[#This Row],[TechRequired]],OldTree!A:B,2,0)</f>
        <v>2</v>
      </c>
      <c r="K570" s="14"/>
      <c r="L570" s="14"/>
      <c r="M570" s="14">
        <v>11</v>
      </c>
      <c r="N570" s="11" t="e">
        <f>INDEX(TreeLookup!$C$1:$DE$21,MATCH(Table15[[#This Row],[CATEGORY]],TreeLookup!$C$1:$C$21,0),MATCH(Table15[[#This Row],[YEAR]],TreeLookup!$C$1:$DE$1,0))</f>
        <v>#N/A</v>
      </c>
      <c r="O570" s="11" t="s">
        <v>1903</v>
      </c>
      <c r="P570" s="13" t="s">
        <v>6842</v>
      </c>
      <c r="Q570" s="11"/>
    </row>
    <row r="571" spans="1:23" x14ac:dyDescent="0.25">
      <c r="A571" s="11" t="s">
        <v>5871</v>
      </c>
      <c r="B571" s="12" t="s">
        <v>7666</v>
      </c>
      <c r="C571" s="11">
        <v>3600</v>
      </c>
      <c r="D571" s="11">
        <v>6000</v>
      </c>
      <c r="E571" s="12" t="s">
        <v>5872</v>
      </c>
      <c r="F571" s="11" t="s">
        <v>1284</v>
      </c>
      <c r="G571" s="11" t="s">
        <v>5842</v>
      </c>
      <c r="H571" s="11" t="s">
        <v>5091</v>
      </c>
      <c r="I571" s="11" t="s">
        <v>5091</v>
      </c>
      <c r="J571" s="14">
        <f>VLOOKUP(Table15[[#This Row],[TechRequired]],OldTree!A:B,2,0)</f>
        <v>4</v>
      </c>
      <c r="K571" s="22" t="s">
        <v>6812</v>
      </c>
      <c r="L571" s="14" t="s">
        <v>6810</v>
      </c>
      <c r="N571" s="11" t="str">
        <f>INDEX(TreeLookup!$C$1:$DE$21,MATCH(Table15[[#This Row],[CATEGORY]],TreeLookup!$C$1:$C$21,0),MATCH(Table15[[#This Row],[YEAR]],TreeLookup!$C$1:$DE$1,0))</f>
        <v>gridFins</v>
      </c>
      <c r="O571" s="11" t="s">
        <v>1903</v>
      </c>
      <c r="P571" s="13" t="s">
        <v>6842</v>
      </c>
      <c r="Q571" s="11" t="s">
        <v>6572</v>
      </c>
      <c r="S571" s="11">
        <v>2011</v>
      </c>
    </row>
    <row r="572" spans="1:23" x14ac:dyDescent="0.25">
      <c r="A572" s="11" t="s">
        <v>5911</v>
      </c>
      <c r="B572" s="12" t="s">
        <v>7579</v>
      </c>
      <c r="C572" s="11">
        <v>1600</v>
      </c>
      <c r="D572" s="11">
        <v>3800</v>
      </c>
      <c r="E572" s="12" t="s">
        <v>5912</v>
      </c>
      <c r="F572" s="11" t="s">
        <v>1281</v>
      </c>
      <c r="G572" s="11" t="s">
        <v>5842</v>
      </c>
      <c r="H572" s="11" t="s">
        <v>5091</v>
      </c>
      <c r="I572" s="11" t="s">
        <v>5091</v>
      </c>
      <c r="J572" s="14">
        <f>VLOOKUP(Table15[[#This Row],[TechRequired]],OldTree!A:B,2,0)</f>
        <v>4</v>
      </c>
      <c r="K572" s="14"/>
      <c r="L572" s="14"/>
      <c r="N572" s="11" t="e">
        <f>INDEX(TreeLookup!$C$1:$DE$21,MATCH(Table15[[#This Row],[CATEGORY]],TreeLookup!$C$1:$C$21,0),MATCH(Table15[[#This Row],[YEAR]],TreeLookup!$C$1:$DE$1,0))</f>
        <v>#N/A</v>
      </c>
      <c r="O572" s="11" t="s">
        <v>1903</v>
      </c>
      <c r="P572" s="13" t="s">
        <v>6842</v>
      </c>
      <c r="Q572" s="11" t="s">
        <v>6572</v>
      </c>
      <c r="S572" s="11">
        <v>2011</v>
      </c>
    </row>
    <row r="573" spans="1:23" x14ac:dyDescent="0.25">
      <c r="A573" s="11" t="s">
        <v>5933</v>
      </c>
      <c r="B573" s="12" t="s">
        <v>7580</v>
      </c>
      <c r="C573" s="11">
        <v>600</v>
      </c>
      <c r="D573" s="11">
        <v>2200</v>
      </c>
      <c r="E573" s="12" t="s">
        <v>5934</v>
      </c>
      <c r="F573" s="11" t="s">
        <v>1281</v>
      </c>
      <c r="G573" s="11" t="s">
        <v>5842</v>
      </c>
      <c r="H573" s="11" t="s">
        <v>5091</v>
      </c>
      <c r="I573" s="11" t="s">
        <v>5091</v>
      </c>
      <c r="J573" s="14">
        <f>VLOOKUP(Table15[[#This Row],[TechRequired]],OldTree!A:B,2,0)</f>
        <v>4</v>
      </c>
      <c r="K573" s="14"/>
      <c r="L573" s="14"/>
      <c r="N573" s="11" t="e">
        <f>INDEX(TreeLookup!$C$1:$DE$21,MATCH(Table15[[#This Row],[CATEGORY]],TreeLookup!$C$1:$C$21,0),MATCH(Table15[[#This Row],[YEAR]],TreeLookup!$C$1:$DE$1,0))</f>
        <v>#N/A</v>
      </c>
      <c r="O573" s="11" t="s">
        <v>1903</v>
      </c>
      <c r="P573" s="13" t="s">
        <v>6842</v>
      </c>
      <c r="Q573" s="11" t="s">
        <v>6572</v>
      </c>
      <c r="S573" s="11">
        <v>2011</v>
      </c>
    </row>
    <row r="574" spans="1:23" x14ac:dyDescent="0.25">
      <c r="A574" s="11" t="s">
        <v>5913</v>
      </c>
      <c r="B574" s="12" t="s">
        <v>7581</v>
      </c>
      <c r="C574" s="11">
        <v>900</v>
      </c>
      <c r="D574" s="11">
        <v>5000</v>
      </c>
      <c r="E574" s="12" t="s">
        <v>5914</v>
      </c>
      <c r="F574" s="11" t="s">
        <v>1282</v>
      </c>
      <c r="G574" s="11" t="s">
        <v>5842</v>
      </c>
      <c r="H574" s="11" t="s">
        <v>5091</v>
      </c>
      <c r="I574" s="11" t="s">
        <v>5091</v>
      </c>
      <c r="J574" s="14">
        <f>VLOOKUP(Table15[[#This Row],[TechRequired]],OldTree!A:B,2,0)</f>
        <v>4</v>
      </c>
      <c r="K574" s="14"/>
      <c r="L574" s="14" t="s">
        <v>8656</v>
      </c>
      <c r="N574" s="11" t="e">
        <f>INDEX(TreeLookup!$C$1:$DE$21,MATCH(Table15[[#This Row],[CATEGORY]],TreeLookup!$C$1:$C$21,0),MATCH(Table15[[#This Row],[YEAR]],TreeLookup!$C$1:$DE$1,0))</f>
        <v>#N/A</v>
      </c>
      <c r="O574" s="11" t="s">
        <v>1903</v>
      </c>
      <c r="P574" s="13" t="s">
        <v>6842</v>
      </c>
      <c r="Q574" s="11" t="s">
        <v>6572</v>
      </c>
      <c r="S574" s="11">
        <v>2011</v>
      </c>
    </row>
    <row r="575" spans="1:23" x14ac:dyDescent="0.25">
      <c r="A575" s="11" t="s">
        <v>5916</v>
      </c>
      <c r="B575" s="12" t="s">
        <v>7582</v>
      </c>
      <c r="C575" s="11">
        <v>1800</v>
      </c>
      <c r="D575" s="11">
        <v>5000</v>
      </c>
      <c r="E575" s="12" t="s">
        <v>5914</v>
      </c>
      <c r="F575" s="11" t="s">
        <v>1282</v>
      </c>
      <c r="G575" s="11" t="s">
        <v>5842</v>
      </c>
      <c r="H575" s="11" t="s">
        <v>5091</v>
      </c>
      <c r="I575" s="11" t="s">
        <v>5091</v>
      </c>
      <c r="J575" s="14">
        <f>VLOOKUP(Table15[[#This Row],[TechRequired]],OldTree!A:B,2,0)</f>
        <v>4</v>
      </c>
      <c r="K575" s="14"/>
      <c r="L575" s="14" t="s">
        <v>8656</v>
      </c>
      <c r="N575" s="11" t="e">
        <f>INDEX(TreeLookup!$C$1:$DE$21,MATCH(Table15[[#This Row],[CATEGORY]],TreeLookup!$C$1:$C$21,0),MATCH(Table15[[#This Row],[YEAR]],TreeLookup!$C$1:$DE$1,0))</f>
        <v>#N/A</v>
      </c>
      <c r="O575" s="11" t="s">
        <v>1903</v>
      </c>
      <c r="P575" s="13" t="s">
        <v>6842</v>
      </c>
      <c r="Q575" s="11" t="s">
        <v>6572</v>
      </c>
      <c r="S575" s="11">
        <v>2011</v>
      </c>
    </row>
    <row r="576" spans="1:23" x14ac:dyDescent="0.25">
      <c r="A576" s="11" t="s">
        <v>5915</v>
      </c>
      <c r="B576" s="12" t="s">
        <v>7583</v>
      </c>
      <c r="C576" s="11">
        <v>1200</v>
      </c>
      <c r="D576" s="11">
        <v>2000</v>
      </c>
      <c r="E576" s="12" t="s">
        <v>5914</v>
      </c>
      <c r="F576" s="11" t="s">
        <v>1282</v>
      </c>
      <c r="G576" s="11" t="s">
        <v>5842</v>
      </c>
      <c r="H576" s="11" t="s">
        <v>5091</v>
      </c>
      <c r="I576" s="11" t="s">
        <v>5091</v>
      </c>
      <c r="J576" s="14">
        <f>VLOOKUP(Table15[[#This Row],[TechRequired]],OldTree!A:B,2,0)</f>
        <v>4</v>
      </c>
      <c r="K576" s="14"/>
      <c r="L576" s="14" t="s">
        <v>8656</v>
      </c>
      <c r="N576" s="11" t="e">
        <f>INDEX(TreeLookup!$C$1:$DE$21,MATCH(Table15[[#This Row],[CATEGORY]],TreeLookup!$C$1:$C$21,0),MATCH(Table15[[#This Row],[YEAR]],TreeLookup!$C$1:$DE$1,0))</f>
        <v>#N/A</v>
      </c>
      <c r="O576" s="11" t="s">
        <v>1903</v>
      </c>
      <c r="P576" s="13" t="s">
        <v>6842</v>
      </c>
      <c r="Q576" s="11" t="s">
        <v>6572</v>
      </c>
      <c r="S576" s="11">
        <v>2011</v>
      </c>
    </row>
    <row r="577" spans="1:23" x14ac:dyDescent="0.25">
      <c r="A577" s="11" t="s">
        <v>5917</v>
      </c>
      <c r="B577" s="12" t="s">
        <v>7584</v>
      </c>
      <c r="C577" s="11">
        <v>2000</v>
      </c>
      <c r="D577" s="11">
        <v>2000</v>
      </c>
      <c r="E577" s="12" t="s">
        <v>5914</v>
      </c>
      <c r="F577" s="11" t="s">
        <v>1282</v>
      </c>
      <c r="G577" s="11" t="s">
        <v>5842</v>
      </c>
      <c r="H577" s="11" t="s">
        <v>5091</v>
      </c>
      <c r="I577" s="11" t="s">
        <v>5091</v>
      </c>
      <c r="J577" s="14">
        <f>VLOOKUP(Table15[[#This Row],[TechRequired]],OldTree!A:B,2,0)</f>
        <v>4</v>
      </c>
      <c r="K577" s="14"/>
      <c r="L577" s="14" t="s">
        <v>8656</v>
      </c>
      <c r="N577" s="11" t="e">
        <f>INDEX(TreeLookup!$C$1:$DE$21,MATCH(Table15[[#This Row],[CATEGORY]],TreeLookup!$C$1:$C$21,0),MATCH(Table15[[#This Row],[YEAR]],TreeLookup!$C$1:$DE$1,0))</f>
        <v>#N/A</v>
      </c>
      <c r="O577" s="11" t="s">
        <v>1903</v>
      </c>
      <c r="P577" s="13" t="s">
        <v>6842</v>
      </c>
      <c r="Q577" s="11" t="s">
        <v>6572</v>
      </c>
      <c r="S577" s="11">
        <v>2011</v>
      </c>
    </row>
    <row r="578" spans="1:23" x14ac:dyDescent="0.25">
      <c r="A578" s="11" t="s">
        <v>5958</v>
      </c>
      <c r="B578" s="12" t="s">
        <v>7721</v>
      </c>
      <c r="C578" s="11">
        <v>900</v>
      </c>
      <c r="D578" s="11">
        <v>2000</v>
      </c>
      <c r="E578" s="12" t="s">
        <v>5959</v>
      </c>
      <c r="F578" s="11" t="s">
        <v>1281</v>
      </c>
      <c r="G578" s="11" t="s">
        <v>5842</v>
      </c>
      <c r="H578" s="11" t="s">
        <v>5091</v>
      </c>
      <c r="I578" s="11" t="s">
        <v>5091</v>
      </c>
      <c r="J578" s="14">
        <f>VLOOKUP(Table15[[#This Row],[TechRequired]],OldTree!A:B,2,0)</f>
        <v>4</v>
      </c>
      <c r="K578" s="14"/>
      <c r="L578" s="14"/>
      <c r="M578" s="14">
        <v>11</v>
      </c>
      <c r="N578" s="11" t="e">
        <f>INDEX(TreeLookup!$C$1:$DE$21,MATCH(Table15[[#This Row],[CATEGORY]],TreeLookup!$C$1:$C$21,0),MATCH(Table15[[#This Row],[YEAR]],TreeLookup!$C$1:$DE$1,0))</f>
        <v>#N/A</v>
      </c>
      <c r="O578" s="11" t="s">
        <v>1903</v>
      </c>
      <c r="P578" s="13" t="s">
        <v>6842</v>
      </c>
      <c r="Q578" s="11"/>
    </row>
    <row r="579" spans="1:23" x14ac:dyDescent="0.25">
      <c r="A579" s="11" t="s">
        <v>5921</v>
      </c>
      <c r="B579" s="12" t="s">
        <v>7722</v>
      </c>
      <c r="C579" s="11">
        <v>500</v>
      </c>
      <c r="D579" s="11">
        <v>2000</v>
      </c>
      <c r="E579" s="12" t="s">
        <v>5922</v>
      </c>
      <c r="F579" s="11" t="s">
        <v>1281</v>
      </c>
      <c r="G579" s="11" t="s">
        <v>5842</v>
      </c>
      <c r="H579" s="11" t="s">
        <v>5091</v>
      </c>
      <c r="I579" s="11" t="s">
        <v>5091</v>
      </c>
      <c r="J579" s="14">
        <f>VLOOKUP(Table15[[#This Row],[TechRequired]],OldTree!A:B,2,0)</f>
        <v>4</v>
      </c>
      <c r="K579" s="14"/>
      <c r="L579" s="14"/>
      <c r="M579" s="14">
        <v>11</v>
      </c>
      <c r="N579" s="11" t="e">
        <f>INDEX(TreeLookup!$C$1:$DE$21,MATCH(Table15[[#This Row],[CATEGORY]],TreeLookup!$C$1:$C$21,0),MATCH(Table15[[#This Row],[YEAR]],TreeLookup!$C$1:$DE$1,0))</f>
        <v>#N/A</v>
      </c>
      <c r="O579" s="11" t="s">
        <v>1903</v>
      </c>
      <c r="P579" s="13" t="s">
        <v>6842</v>
      </c>
      <c r="Q579" s="11"/>
    </row>
    <row r="580" spans="1:23" x14ac:dyDescent="0.25">
      <c r="A580" s="11" t="s">
        <v>5919</v>
      </c>
      <c r="B580" s="12" t="s">
        <v>7723</v>
      </c>
      <c r="C580" s="11">
        <v>500</v>
      </c>
      <c r="D580" s="11">
        <v>2000</v>
      </c>
      <c r="E580" s="12" t="s">
        <v>5920</v>
      </c>
      <c r="F580" s="11" t="s">
        <v>1281</v>
      </c>
      <c r="G580" s="11" t="s">
        <v>5842</v>
      </c>
      <c r="H580" s="11" t="s">
        <v>5091</v>
      </c>
      <c r="I580" s="11" t="s">
        <v>5091</v>
      </c>
      <c r="J580" s="14">
        <f>VLOOKUP(Table15[[#This Row],[TechRequired]],OldTree!A:B,2,0)</f>
        <v>4</v>
      </c>
      <c r="K580" s="14"/>
      <c r="L580" s="14"/>
      <c r="M580" s="14">
        <v>11</v>
      </c>
      <c r="N580" s="11" t="e">
        <f>INDEX(TreeLookup!$C$1:$DE$21,MATCH(Table15[[#This Row],[CATEGORY]],TreeLookup!$C$1:$C$21,0),MATCH(Table15[[#This Row],[YEAR]],TreeLookup!$C$1:$DE$1,0))</f>
        <v>#N/A</v>
      </c>
      <c r="O580" s="11" t="s">
        <v>1903</v>
      </c>
      <c r="P580" s="13" t="s">
        <v>6842</v>
      </c>
      <c r="Q580" s="11"/>
    </row>
    <row r="581" spans="1:23" x14ac:dyDescent="0.25">
      <c r="A581" s="11" t="s">
        <v>5923</v>
      </c>
      <c r="B581" s="12" t="s">
        <v>7724</v>
      </c>
      <c r="C581" s="11">
        <v>500</v>
      </c>
      <c r="D581" s="11">
        <v>2000</v>
      </c>
      <c r="E581" s="12" t="s">
        <v>5924</v>
      </c>
      <c r="F581" s="11" t="s">
        <v>1281</v>
      </c>
      <c r="G581" s="11" t="s">
        <v>5842</v>
      </c>
      <c r="H581" s="11" t="s">
        <v>5091</v>
      </c>
      <c r="I581" s="11" t="s">
        <v>5091</v>
      </c>
      <c r="J581" s="14">
        <f>VLOOKUP(Table15[[#This Row],[TechRequired]],OldTree!A:B,2,0)</f>
        <v>4</v>
      </c>
      <c r="K581" s="14"/>
      <c r="L581" s="14"/>
      <c r="M581" s="14">
        <v>11</v>
      </c>
      <c r="N581" s="11" t="e">
        <f>INDEX(TreeLookup!$C$1:$DE$21,MATCH(Table15[[#This Row],[CATEGORY]],TreeLookup!$C$1:$C$21,0),MATCH(Table15[[#This Row],[YEAR]],TreeLookup!$C$1:$DE$1,0))</f>
        <v>#N/A</v>
      </c>
      <c r="O581" s="11" t="s">
        <v>1903</v>
      </c>
      <c r="P581" s="13" t="s">
        <v>6842</v>
      </c>
      <c r="Q581" s="11"/>
    </row>
    <row r="582" spans="1:23" x14ac:dyDescent="0.25">
      <c r="A582" s="11" t="s">
        <v>5925</v>
      </c>
      <c r="B582" s="12" t="s">
        <v>7725</v>
      </c>
      <c r="C582" s="11">
        <v>500</v>
      </c>
      <c r="D582" s="11">
        <v>2000</v>
      </c>
      <c r="E582" s="12" t="s">
        <v>5924</v>
      </c>
      <c r="F582" s="11" t="s">
        <v>1281</v>
      </c>
      <c r="G582" s="11" t="s">
        <v>5842</v>
      </c>
      <c r="H582" s="11" t="s">
        <v>5091</v>
      </c>
      <c r="I582" s="11" t="s">
        <v>5091</v>
      </c>
      <c r="J582" s="14">
        <f>VLOOKUP(Table15[[#This Row],[TechRequired]],OldTree!A:B,2,0)</f>
        <v>4</v>
      </c>
      <c r="K582" s="14"/>
      <c r="L582" s="14"/>
      <c r="M582" s="14">
        <v>11</v>
      </c>
      <c r="N582" s="11" t="e">
        <f>INDEX(TreeLookup!$C$1:$DE$21,MATCH(Table15[[#This Row],[CATEGORY]],TreeLookup!$C$1:$C$21,0),MATCH(Table15[[#This Row],[YEAR]],TreeLookup!$C$1:$DE$1,0))</f>
        <v>#N/A</v>
      </c>
      <c r="O582" s="11" t="s">
        <v>1903</v>
      </c>
      <c r="P582" s="13" t="s">
        <v>6842</v>
      </c>
      <c r="Q582" s="11"/>
    </row>
    <row r="583" spans="1:23" x14ac:dyDescent="0.25">
      <c r="A583" s="11" t="s">
        <v>5866</v>
      </c>
      <c r="B583" s="12" t="s">
        <v>7726</v>
      </c>
      <c r="C583" s="11">
        <v>400</v>
      </c>
      <c r="D583" s="11">
        <v>6400</v>
      </c>
      <c r="E583" s="12" t="s">
        <v>5867</v>
      </c>
      <c r="F583" s="11" t="s">
        <v>1290</v>
      </c>
      <c r="G583" s="11" t="s">
        <v>5842</v>
      </c>
      <c r="H583" s="11" t="s">
        <v>5091</v>
      </c>
      <c r="I583" s="11" t="s">
        <v>5091</v>
      </c>
      <c r="J583" s="14">
        <f>VLOOKUP(Table15[[#This Row],[TechRequired]],OldTree!A:B,2,0)</f>
        <v>2</v>
      </c>
      <c r="K583" s="14"/>
      <c r="L583" s="14" t="s">
        <v>8664</v>
      </c>
      <c r="M583" s="14">
        <v>11</v>
      </c>
      <c r="N583" s="11" t="e">
        <f>INDEX(TreeLookup!$C$1:$DE$21,MATCH(Table15[[#This Row],[CATEGORY]],TreeLookup!$C$1:$C$21,0),MATCH(Table15[[#This Row],[YEAR]],TreeLookup!$C$1:$DE$1,0))</f>
        <v>#N/A</v>
      </c>
      <c r="O583" s="11" t="s">
        <v>1903</v>
      </c>
      <c r="P583" s="13" t="s">
        <v>6842</v>
      </c>
    </row>
    <row r="584" spans="1:23" x14ac:dyDescent="0.25">
      <c r="A584" s="11" t="s">
        <v>5859</v>
      </c>
      <c r="B584" s="12" t="s">
        <v>7727</v>
      </c>
      <c r="C584" s="11">
        <v>640</v>
      </c>
      <c r="D584" s="11">
        <v>1800</v>
      </c>
      <c r="E584" s="12" t="s">
        <v>5860</v>
      </c>
      <c r="F584" s="11" t="s">
        <v>1321</v>
      </c>
      <c r="G584" s="11" t="s">
        <v>5842</v>
      </c>
      <c r="H584" s="11" t="s">
        <v>5091</v>
      </c>
      <c r="I584" s="11" t="s">
        <v>5091</v>
      </c>
      <c r="J584" s="14">
        <f>VLOOKUP(Table15[[#This Row],[TechRequired]],OldTree!A:B,2,0)</f>
        <v>3</v>
      </c>
      <c r="K584" s="14"/>
      <c r="L584" s="14" t="s">
        <v>8664</v>
      </c>
      <c r="M584" s="14">
        <v>11</v>
      </c>
      <c r="N584" s="11" t="e">
        <f>INDEX(TreeLookup!$C$1:$DE$21,MATCH(Table15[[#This Row],[CATEGORY]],TreeLookup!$C$1:$C$21,0),MATCH(Table15[[#This Row],[YEAR]],TreeLookup!$C$1:$DE$1,0))</f>
        <v>#N/A</v>
      </c>
      <c r="O584" s="11" t="s">
        <v>1903</v>
      </c>
      <c r="P584" s="13" t="s">
        <v>6842</v>
      </c>
    </row>
    <row r="585" spans="1:23" x14ac:dyDescent="0.25">
      <c r="A585" s="11" t="s">
        <v>3208</v>
      </c>
      <c r="B585" s="12" t="s">
        <v>8327</v>
      </c>
      <c r="C585" s="11">
        <v>10</v>
      </c>
      <c r="D585" s="11">
        <v>500</v>
      </c>
      <c r="E585" s="12" t="s">
        <v>10010</v>
      </c>
      <c r="F585" s="11" t="s">
        <v>1364</v>
      </c>
      <c r="G585" s="11" t="s">
        <v>5691</v>
      </c>
      <c r="H585" s="11" t="s">
        <v>1903</v>
      </c>
      <c r="I585" s="21" t="s">
        <v>1903</v>
      </c>
      <c r="J585" s="14">
        <f>VLOOKUP(Table15[[#This Row],[TechRequired]],OldTree!A:B,2,0)</f>
        <v>5</v>
      </c>
      <c r="K585" s="22" t="s">
        <v>6012</v>
      </c>
      <c r="L585" s="14" t="s">
        <v>6816</v>
      </c>
      <c r="M585" s="14">
        <v>2</v>
      </c>
      <c r="N585" s="11" t="str">
        <f>INDEX(TreeLookup!$C$1:$DE$21,MATCH(Table15[[#This Row],[CATEGORY]],TreeLookup!$C$1:$C$21,0),MATCH(Table15[[#This Row],[YEAR]],TreeLookup!$C$1:$DE$1,0))</f>
        <v>materialsScienceSatellite</v>
      </c>
      <c r="P585" s="25" t="s">
        <v>6843</v>
      </c>
      <c r="Q585" s="11"/>
      <c r="S585" s="11">
        <v>1956</v>
      </c>
      <c r="W585" s="15"/>
    </row>
    <row r="586" spans="1:23" x14ac:dyDescent="0.25">
      <c r="A586" s="11" t="s">
        <v>4339</v>
      </c>
      <c r="B586" s="12" t="s">
        <v>7876</v>
      </c>
      <c r="C586" s="11">
        <v>200</v>
      </c>
      <c r="D586" s="11">
        <v>8200</v>
      </c>
      <c r="E586" s="12" t="s">
        <v>4340</v>
      </c>
      <c r="F586" s="11" t="s">
        <v>1364</v>
      </c>
      <c r="G586" s="11" t="s">
        <v>1381</v>
      </c>
      <c r="H586" s="11" t="s">
        <v>5091</v>
      </c>
      <c r="I586" s="11" t="s">
        <v>5091</v>
      </c>
      <c r="J586" s="14">
        <f>VLOOKUP(Table15[[#This Row],[TechRequired]],OldTree!A:B,2,0)</f>
        <v>5</v>
      </c>
      <c r="K586" s="14"/>
      <c r="L586" s="14"/>
      <c r="N586" s="11" t="e">
        <f>INDEX(TreeLookup!$C$1:$DE$21,MATCH(Table15[[#This Row],[CATEGORY]],TreeLookup!$C$1:$C$21,0),MATCH(Table15[[#This Row],[YEAR]],TreeLookup!$C$1:$DE$1,0))</f>
        <v>#N/A</v>
      </c>
      <c r="O586" s="11" t="s">
        <v>1903</v>
      </c>
      <c r="Q586" s="11"/>
    </row>
    <row r="587" spans="1:23" x14ac:dyDescent="0.25">
      <c r="A587" s="11" t="s">
        <v>277</v>
      </c>
      <c r="B587" s="12" t="s">
        <v>3759</v>
      </c>
      <c r="C587" s="11">
        <v>10</v>
      </c>
      <c r="D587" s="11">
        <v>500</v>
      </c>
      <c r="E587" s="12" t="s">
        <v>3760</v>
      </c>
      <c r="F587" s="11" t="s">
        <v>1299</v>
      </c>
      <c r="G587" s="21" t="s">
        <v>11292</v>
      </c>
      <c r="H587" s="11" t="s">
        <v>1903</v>
      </c>
      <c r="I587" s="11" t="s">
        <v>1903</v>
      </c>
      <c r="J587" s="14">
        <f>VLOOKUP(Table15[[#This Row],[TechRequired]],OldTree!A:B,2,0)</f>
        <v>1.5</v>
      </c>
      <c r="K587" s="22" t="s">
        <v>6012</v>
      </c>
      <c r="L587" s="14" t="s">
        <v>6816</v>
      </c>
      <c r="M587" s="14">
        <v>2</v>
      </c>
      <c r="N587" s="11" t="str">
        <f>INDEX(TreeLookup!$C$1:$DE$21,MATCH(Table15[[#This Row],[CATEGORY]],TreeLookup!$C$1:$C$21,0),MATCH(Table15[[#This Row],[YEAR]],TreeLookup!$C$1:$DE$1,0))</f>
        <v>materialsScienceSatellite</v>
      </c>
      <c r="P587" s="13" t="s">
        <v>6843</v>
      </c>
      <c r="Q587" s="11"/>
      <c r="S587" s="11">
        <v>1956</v>
      </c>
      <c r="W587" s="15"/>
    </row>
    <row r="588" spans="1:23" x14ac:dyDescent="0.25">
      <c r="A588" s="11" t="s">
        <v>4269</v>
      </c>
      <c r="B588" s="12" t="s">
        <v>7877</v>
      </c>
      <c r="C588" s="11">
        <v>1275</v>
      </c>
      <c r="D588" s="11">
        <v>7800</v>
      </c>
      <c r="E588" s="12" t="s">
        <v>4270</v>
      </c>
      <c r="F588" s="11" t="s">
        <v>1330</v>
      </c>
      <c r="G588" s="11" t="s">
        <v>1381</v>
      </c>
      <c r="H588" s="11" t="s">
        <v>5091</v>
      </c>
      <c r="I588" s="11" t="s">
        <v>5091</v>
      </c>
      <c r="J588" s="14">
        <f>VLOOKUP(Table15[[#This Row],[TechRequired]],OldTree!A:B,2,0)</f>
        <v>3</v>
      </c>
      <c r="K588" s="14"/>
      <c r="L588" s="14"/>
      <c r="N588" s="11" t="e">
        <f>INDEX(TreeLookup!$C$1:$DE$21,MATCH(Table15[[#This Row],[CATEGORY]],TreeLookup!$C$1:$C$21,0),MATCH(Table15[[#This Row],[YEAR]],TreeLookup!$C$1:$DE$1,0))</f>
        <v>#N/A</v>
      </c>
      <c r="O588" s="11" t="s">
        <v>1903</v>
      </c>
    </row>
    <row r="589" spans="1:23" x14ac:dyDescent="0.25">
      <c r="A589" s="11" t="s">
        <v>4245</v>
      </c>
      <c r="B589" s="12" t="s">
        <v>6937</v>
      </c>
      <c r="C589" s="11">
        <v>520</v>
      </c>
      <c r="D589" s="11">
        <v>14000</v>
      </c>
      <c r="E589" s="12" t="s">
        <v>9992</v>
      </c>
      <c r="F589" s="11" t="s">
        <v>1281</v>
      </c>
      <c r="G589" s="11" t="s">
        <v>1381</v>
      </c>
      <c r="H589" s="11" t="s">
        <v>1903</v>
      </c>
      <c r="I589" s="11" t="s">
        <v>5091</v>
      </c>
      <c r="J589" s="14">
        <f>VLOOKUP(Table15[[#This Row],[TechRequired]],OldTree!A:B,2,0)</f>
        <v>4</v>
      </c>
      <c r="K589" s="22" t="s">
        <v>6014</v>
      </c>
      <c r="L589" s="14" t="s">
        <v>8662</v>
      </c>
      <c r="M589" s="14">
        <v>1</v>
      </c>
      <c r="N589" s="11" t="str">
        <f>INDEX(TreeLookup!$C$1:$DE$21,MATCH(Table15[[#This Row],[CATEGORY]],TreeLookup!$C$1:$C$21,0),MATCH(Table15[[#This Row],[YEAR]],TreeLookup!$C$1:$DE$1,0))</f>
        <v>matureSupersonic</v>
      </c>
      <c r="P589" s="13" t="s">
        <v>6842</v>
      </c>
      <c r="Q589" s="12" t="s">
        <v>6513</v>
      </c>
      <c r="S589" s="11">
        <v>1954</v>
      </c>
      <c r="W589" s="15"/>
    </row>
    <row r="590" spans="1:23" x14ac:dyDescent="0.25">
      <c r="A590" s="11" t="s">
        <v>3519</v>
      </c>
      <c r="B590" s="12" t="s">
        <v>8386</v>
      </c>
      <c r="C590" s="11">
        <v>1</v>
      </c>
      <c r="D590" s="11">
        <v>18000</v>
      </c>
      <c r="E590" s="12" t="s">
        <v>10001</v>
      </c>
      <c r="F590" s="11" t="s">
        <v>1285</v>
      </c>
      <c r="G590" s="21" t="s">
        <v>11292</v>
      </c>
      <c r="H590" s="11" t="s">
        <v>1903</v>
      </c>
      <c r="I590" s="11" t="s">
        <v>5091</v>
      </c>
      <c r="J590" s="14">
        <f>VLOOKUP(Table15[[#This Row],[TechRequired]],OldTree!A:B,2,0)</f>
        <v>5</v>
      </c>
      <c r="K590" s="22" t="s">
        <v>6012</v>
      </c>
      <c r="L590" s="14" t="s">
        <v>8868</v>
      </c>
      <c r="N590" s="11" t="str">
        <f>INDEX(TreeLookup!$C$1:$DE$21,MATCH(Table15[[#This Row],[CATEGORY]],TreeLookup!$C$1:$C$21,0),MATCH(Table15[[#This Row],[YEAR]],TreeLookup!$C$1:$DE$1,0))</f>
        <v>materialsScienceSatellite</v>
      </c>
      <c r="P590" s="13" t="s">
        <v>6842</v>
      </c>
      <c r="Q590" s="11"/>
      <c r="S590" s="11">
        <v>1956</v>
      </c>
      <c r="W590" s="15"/>
    </row>
    <row r="591" spans="1:23" x14ac:dyDescent="0.25">
      <c r="A591" s="11" t="s">
        <v>4076</v>
      </c>
      <c r="B591" s="12" t="s">
        <v>7879</v>
      </c>
      <c r="C591" s="11">
        <v>3400</v>
      </c>
      <c r="D591" s="11">
        <v>36000</v>
      </c>
      <c r="E591" s="12" t="s">
        <v>4077</v>
      </c>
      <c r="F591" s="11" t="s">
        <v>1361</v>
      </c>
      <c r="G591" s="11" t="s">
        <v>1381</v>
      </c>
      <c r="H591" s="11" t="s">
        <v>5091</v>
      </c>
      <c r="I591" s="11" t="s">
        <v>5091</v>
      </c>
      <c r="J591" s="14">
        <f>VLOOKUP(Table15[[#This Row],[TechRequired]],OldTree!A:B,2,0)</f>
        <v>3</v>
      </c>
      <c r="K591" s="14"/>
      <c r="L591" s="14"/>
      <c r="N591" s="11" t="e">
        <f>INDEX(TreeLookup!$C$1:$DE$21,MATCH(Table15[[#This Row],[CATEGORY]],TreeLookup!$C$1:$C$21,0),MATCH(Table15[[#This Row],[YEAR]],TreeLookup!$C$1:$DE$1,0))</f>
        <v>#N/A</v>
      </c>
      <c r="O591" s="11" t="s">
        <v>1903</v>
      </c>
    </row>
    <row r="592" spans="1:23" x14ac:dyDescent="0.25">
      <c r="A592" s="11" t="s">
        <v>3520</v>
      </c>
      <c r="B592" s="12" t="s">
        <v>8387</v>
      </c>
      <c r="C592" s="11">
        <v>1</v>
      </c>
      <c r="D592" s="11">
        <v>18000</v>
      </c>
      <c r="E592" s="12" t="s">
        <v>10001</v>
      </c>
      <c r="F592" s="11" t="s">
        <v>1285</v>
      </c>
      <c r="G592" s="21" t="s">
        <v>11292</v>
      </c>
      <c r="H592" s="11" t="s">
        <v>1903</v>
      </c>
      <c r="I592" s="11" t="s">
        <v>5091</v>
      </c>
      <c r="J592" s="14">
        <f>VLOOKUP(Table15[[#This Row],[TechRequired]],OldTree!A:B,2,0)</f>
        <v>5</v>
      </c>
      <c r="K592" s="22" t="s">
        <v>6012</v>
      </c>
      <c r="L592" s="14" t="s">
        <v>8868</v>
      </c>
      <c r="N592" s="11" t="str">
        <f>INDEX(TreeLookup!$C$1:$DE$21,MATCH(Table15[[#This Row],[CATEGORY]],TreeLookup!$C$1:$C$21,0),MATCH(Table15[[#This Row],[YEAR]],TreeLookup!$C$1:$DE$1,0))</f>
        <v>materialsScienceSatellite</v>
      </c>
      <c r="P592" s="13" t="s">
        <v>6842</v>
      </c>
      <c r="Q592" s="11"/>
      <c r="S592" s="11">
        <v>1956</v>
      </c>
      <c r="W592" s="15"/>
    </row>
    <row r="593" spans="1:23" x14ac:dyDescent="0.25">
      <c r="A593" s="11" t="s">
        <v>1586</v>
      </c>
      <c r="B593" s="12" t="s">
        <v>7996</v>
      </c>
      <c r="C593" s="11">
        <v>80</v>
      </c>
      <c r="D593" s="11">
        <v>800</v>
      </c>
      <c r="E593" s="12" t="s">
        <v>9990</v>
      </c>
      <c r="F593" s="11" t="s">
        <v>1301</v>
      </c>
      <c r="G593" s="11" t="s">
        <v>1917</v>
      </c>
      <c r="H593" s="11" t="s">
        <v>1903</v>
      </c>
      <c r="I593" s="21" t="s">
        <v>1903</v>
      </c>
      <c r="J593" s="14">
        <f>VLOOKUP(Table15[[#This Row],[TechRequired]],OldTree!A:B,2,0)</f>
        <v>3</v>
      </c>
      <c r="K593" s="22" t="s">
        <v>8950</v>
      </c>
      <c r="L593" s="14" t="s">
        <v>6826</v>
      </c>
      <c r="N593" s="11" t="str">
        <f>INDEX(TreeLookup!$C$1:$DE$21,MATCH(Table15[[#This Row],[CATEGORY]],TreeLookup!$C$1:$C$21,0),MATCH(Table15[[#This Row],[YEAR]],TreeLookup!$C$1:$DE$1,0))</f>
        <v>avionicsPrototypes</v>
      </c>
      <c r="P593" s="25" t="s">
        <v>6843</v>
      </c>
      <c r="Q593" s="11"/>
      <c r="S593" s="11">
        <v>1952</v>
      </c>
      <c r="U593" s="11" t="s">
        <v>6832</v>
      </c>
      <c r="W593" s="15"/>
    </row>
    <row r="594" spans="1:23" x14ac:dyDescent="0.25">
      <c r="A594" s="11" t="s">
        <v>1587</v>
      </c>
      <c r="B594" s="12" t="s">
        <v>8152</v>
      </c>
      <c r="C594" s="11">
        <v>25</v>
      </c>
      <c r="D594" s="11">
        <v>200</v>
      </c>
      <c r="E594" s="12" t="s">
        <v>9991</v>
      </c>
      <c r="F594" s="11" t="s">
        <v>1350</v>
      </c>
      <c r="G594" s="11" t="s">
        <v>1917</v>
      </c>
      <c r="H594" s="11" t="s">
        <v>1903</v>
      </c>
      <c r="I594" s="21" t="s">
        <v>1903</v>
      </c>
      <c r="J594" s="14">
        <f>VLOOKUP(Table15[[#This Row],[TechRequired]],OldTree!A:B,2,0)</f>
        <v>3</v>
      </c>
      <c r="K594" s="22" t="s">
        <v>8950</v>
      </c>
      <c r="L594" s="14" t="s">
        <v>6826</v>
      </c>
      <c r="N594" s="11" t="str">
        <f>INDEX(TreeLookup!$C$1:$DE$21,MATCH(Table15[[#This Row],[CATEGORY]],TreeLookup!$C$1:$C$21,0),MATCH(Table15[[#This Row],[YEAR]],TreeLookup!$C$1:$DE$1,0))</f>
        <v>avionicsPrototypes</v>
      </c>
      <c r="P594" s="25" t="s">
        <v>6843</v>
      </c>
      <c r="Q594" s="11"/>
      <c r="S594" s="11">
        <v>1952</v>
      </c>
      <c r="U594" s="11" t="s">
        <v>6833</v>
      </c>
      <c r="W594" s="15"/>
    </row>
    <row r="595" spans="1:23" x14ac:dyDescent="0.25">
      <c r="A595" s="11" t="s">
        <v>1585</v>
      </c>
      <c r="B595" s="12" t="s">
        <v>7995</v>
      </c>
      <c r="C595" s="11">
        <v>240</v>
      </c>
      <c r="D595" s="11">
        <v>2400</v>
      </c>
      <c r="E595" s="12" t="s">
        <v>9989</v>
      </c>
      <c r="F595" s="11" t="s">
        <v>1309</v>
      </c>
      <c r="G595" s="11" t="s">
        <v>1917</v>
      </c>
      <c r="H595" s="11" t="s">
        <v>1903</v>
      </c>
      <c r="I595" s="21" t="s">
        <v>1903</v>
      </c>
      <c r="J595" s="14">
        <f>VLOOKUP(Table15[[#This Row],[TechRequired]],OldTree!A:B,2,0)</f>
        <v>3</v>
      </c>
      <c r="K595" s="22" t="s">
        <v>8950</v>
      </c>
      <c r="L595" s="14" t="s">
        <v>6826</v>
      </c>
      <c r="N595" s="11" t="str">
        <f>INDEX(TreeLookup!$C$1:$DE$21,MATCH(Table15[[#This Row],[CATEGORY]],TreeLookup!$C$1:$C$21,0),MATCH(Table15[[#This Row],[YEAR]],TreeLookup!$C$1:$DE$1,0))</f>
        <v>avionicsPrototypes</v>
      </c>
      <c r="P595" s="25" t="s">
        <v>6843</v>
      </c>
      <c r="Q595" s="11"/>
      <c r="S595" s="11">
        <v>1952</v>
      </c>
      <c r="U595" s="11" t="s">
        <v>6834</v>
      </c>
      <c r="W595" s="15"/>
    </row>
    <row r="596" spans="1:23" x14ac:dyDescent="0.25">
      <c r="A596" s="11" t="s">
        <v>1561</v>
      </c>
      <c r="B596" s="12" t="s">
        <v>6891</v>
      </c>
      <c r="C596" s="11">
        <v>280</v>
      </c>
      <c r="D596" s="11">
        <v>240</v>
      </c>
      <c r="E596" s="12" t="s">
        <v>10012</v>
      </c>
      <c r="F596" s="11" t="s">
        <v>1311</v>
      </c>
      <c r="G596" s="11" t="s">
        <v>1917</v>
      </c>
      <c r="H596" s="11" t="s">
        <v>1903</v>
      </c>
      <c r="I596" s="11" t="s">
        <v>5091</v>
      </c>
      <c r="J596" s="14">
        <f>VLOOKUP(Table15[[#This Row],[TechRequired]],OldTree!A:B,2,0)</f>
        <v>1</v>
      </c>
      <c r="K596" s="22" t="s">
        <v>8949</v>
      </c>
      <c r="L596" s="14" t="s">
        <v>6827</v>
      </c>
      <c r="N596" s="11" t="str">
        <f>INDEX(TreeLookup!$C$1:$DE$21,MATCH(Table15[[#This Row],[CATEGORY]],TreeLookup!$C$1:$C$21,0),MATCH(Table15[[#This Row],[YEAR]],TreeLookup!$C$1:$DE$1,0))</f>
        <v>earlyAvionics</v>
      </c>
      <c r="P596" s="13" t="s">
        <v>6842</v>
      </c>
      <c r="Q596" s="11"/>
      <c r="S596" s="11">
        <v>1956</v>
      </c>
      <c r="U596" s="11">
        <v>100000</v>
      </c>
      <c r="W596" s="15"/>
    </row>
    <row r="597" spans="1:23" x14ac:dyDescent="0.25">
      <c r="A597" s="11" t="s">
        <v>4607</v>
      </c>
      <c r="B597" s="12" t="s">
        <v>8512</v>
      </c>
      <c r="C597" s="11">
        <v>320</v>
      </c>
      <c r="D597" s="11">
        <v>240</v>
      </c>
      <c r="E597" s="12" t="s">
        <v>4608</v>
      </c>
      <c r="F597" s="11" t="s">
        <v>1311</v>
      </c>
      <c r="G597" s="11" t="s">
        <v>1917</v>
      </c>
      <c r="H597" s="11" t="s">
        <v>5091</v>
      </c>
      <c r="I597" s="11" t="s">
        <v>5091</v>
      </c>
      <c r="J597" s="14">
        <f>VLOOKUP(Table15[[#This Row],[TechRequired]],OldTree!A:B,2,0)</f>
        <v>1</v>
      </c>
      <c r="K597" s="14"/>
      <c r="L597" s="14" t="s">
        <v>6827</v>
      </c>
      <c r="N597" s="11" t="e">
        <f>INDEX(TreeLookup!$C$1:$DE$21,MATCH(Table15[[#This Row],[CATEGORY]],TreeLookup!$C$1:$C$21,0),MATCH(Table15[[#This Row],[YEAR]],TreeLookup!$C$1:$DE$1,0))</f>
        <v>#N/A</v>
      </c>
      <c r="O597" s="11" t="s">
        <v>1903</v>
      </c>
      <c r="Q597" s="11"/>
    </row>
    <row r="598" spans="1:23" x14ac:dyDescent="0.25">
      <c r="A598" s="11" t="s">
        <v>1560</v>
      </c>
      <c r="B598" s="12" t="s">
        <v>7027</v>
      </c>
      <c r="C598" s="11">
        <v>320</v>
      </c>
      <c r="D598" s="11">
        <v>240</v>
      </c>
      <c r="E598" s="12" t="s">
        <v>10735</v>
      </c>
      <c r="F598" s="11" t="s">
        <v>5223</v>
      </c>
      <c r="G598" s="11" t="s">
        <v>1917</v>
      </c>
      <c r="H598" s="11" t="s">
        <v>1903</v>
      </c>
      <c r="I598" s="11" t="s">
        <v>5091</v>
      </c>
      <c r="J598" s="14" t="e">
        <f>VLOOKUP(Table15[[#This Row],[TechRequired]],OldTree!A:B,2,0)</f>
        <v>#N/A</v>
      </c>
      <c r="K598" s="22" t="s">
        <v>8949</v>
      </c>
      <c r="L598" s="14" t="s">
        <v>6827</v>
      </c>
      <c r="M598" s="14">
        <v>2</v>
      </c>
      <c r="N598" s="11" t="str">
        <f>INDEX(TreeLookup!$C$1:$DE$21,MATCH(Table15[[#This Row],[CATEGORY]],TreeLookup!$C$1:$C$21,0),MATCH(Table15[[#This Row],[YEAR]],TreeLookup!$C$1:$DE$1,0))</f>
        <v>start</v>
      </c>
      <c r="O598" s="21" t="s">
        <v>1903</v>
      </c>
      <c r="P598" s="13" t="s">
        <v>6842</v>
      </c>
      <c r="Q598" s="11"/>
      <c r="U598" s="11">
        <v>750000</v>
      </c>
      <c r="W598" s="15"/>
    </row>
    <row r="599" spans="1:23" x14ac:dyDescent="0.25">
      <c r="A599" s="11" t="s">
        <v>1562</v>
      </c>
      <c r="B599" s="12" t="s">
        <v>7082</v>
      </c>
      <c r="C599" s="11">
        <v>100</v>
      </c>
      <c r="D599" s="11">
        <v>100</v>
      </c>
      <c r="E599" s="12" t="s">
        <v>10093</v>
      </c>
      <c r="F599" s="11" t="s">
        <v>1321</v>
      </c>
      <c r="G599" s="11" t="s">
        <v>1917</v>
      </c>
      <c r="H599" s="11" t="s">
        <v>1903</v>
      </c>
      <c r="I599" s="11" t="s">
        <v>5091</v>
      </c>
      <c r="J599" s="14">
        <f>VLOOKUP(Table15[[#This Row],[TechRequired]],OldTree!A:B,2,0)</f>
        <v>3</v>
      </c>
      <c r="K599" s="22" t="s">
        <v>8949</v>
      </c>
      <c r="L599" s="14" t="s">
        <v>6827</v>
      </c>
      <c r="N599" s="11" t="str">
        <f>INDEX(TreeLookup!$C$1:$DE$21,MATCH(Table15[[#This Row],[CATEGORY]],TreeLookup!$C$1:$C$21,0),MATCH(Table15[[#This Row],[YEAR]],TreeLookup!$C$1:$DE$1,0))</f>
        <v>interplanetaryComms</v>
      </c>
      <c r="P599" s="13" t="s">
        <v>6842</v>
      </c>
      <c r="Q599" s="11"/>
      <c r="S599" s="11">
        <v>1961</v>
      </c>
      <c r="U599" s="11">
        <v>1500000</v>
      </c>
      <c r="W599" s="15"/>
    </row>
    <row r="600" spans="1:23" x14ac:dyDescent="0.25">
      <c r="A600" s="11" t="s">
        <v>1563</v>
      </c>
      <c r="B600" s="12" t="s">
        <v>7099</v>
      </c>
      <c r="C600" s="11">
        <v>500</v>
      </c>
      <c r="D600" s="11">
        <v>1500</v>
      </c>
      <c r="E600" s="12" t="s">
        <v>10222</v>
      </c>
      <c r="F600" s="11" t="s">
        <v>1355</v>
      </c>
      <c r="G600" s="11" t="s">
        <v>1917</v>
      </c>
      <c r="H600" s="11" t="s">
        <v>1903</v>
      </c>
      <c r="I600" s="11" t="s">
        <v>5091</v>
      </c>
      <c r="J600" s="14">
        <f>VLOOKUP(Table15[[#This Row],[TechRequired]],OldTree!A:B,2,0)</f>
        <v>5</v>
      </c>
      <c r="K600" s="22" t="s">
        <v>8949</v>
      </c>
      <c r="L600" s="14" t="s">
        <v>6827</v>
      </c>
      <c r="N600" s="11" t="str">
        <f>INDEX(TreeLookup!$C$1:$DE$21,MATCH(Table15[[#This Row],[CATEGORY]],TreeLookup!$C$1:$C$21,0),MATCH(Table15[[#This Row],[YEAR]],TreeLookup!$C$1:$DE$1,0))</f>
        <v>advancedComms</v>
      </c>
      <c r="P600" s="13" t="s">
        <v>6842</v>
      </c>
      <c r="Q600" s="11"/>
      <c r="S600" s="11">
        <v>1967</v>
      </c>
      <c r="U600" s="11">
        <v>3500000</v>
      </c>
      <c r="W600" s="15"/>
    </row>
    <row r="601" spans="1:23" x14ac:dyDescent="0.25">
      <c r="A601" s="11" t="s">
        <v>1577</v>
      </c>
      <c r="B601" s="12" t="s">
        <v>7058</v>
      </c>
      <c r="C601" s="11">
        <v>3700</v>
      </c>
      <c r="D601" s="11">
        <v>10400</v>
      </c>
      <c r="E601" s="12" t="s">
        <v>10737</v>
      </c>
      <c r="F601" s="11" t="s">
        <v>1310</v>
      </c>
      <c r="G601" s="11" t="s">
        <v>1917</v>
      </c>
      <c r="H601" s="11" t="s">
        <v>1903</v>
      </c>
      <c r="I601" s="11" t="s">
        <v>5091</v>
      </c>
      <c r="J601" s="14">
        <f>VLOOKUP(Table15[[#This Row],[TechRequired]],OldTree!A:B,2,0)</f>
        <v>6</v>
      </c>
      <c r="K601" s="22" t="s">
        <v>6812</v>
      </c>
      <c r="L601" s="14" t="s">
        <v>6812</v>
      </c>
      <c r="M601" s="14">
        <v>4</v>
      </c>
      <c r="N601" s="11" t="str">
        <f>INDEX(TreeLookup!$C$1:$DE$21,MATCH(Table15[[#This Row],[CATEGORY]],TreeLookup!$C$1:$C$21,0),MATCH(Table15[[#This Row],[YEAR]],TreeLookup!$C$1:$DE$1,0))</f>
        <v>start</v>
      </c>
      <c r="O601" s="21" t="s">
        <v>1903</v>
      </c>
      <c r="P601" s="13" t="s">
        <v>6842</v>
      </c>
      <c r="Q601" s="11"/>
      <c r="W601" s="15"/>
    </row>
    <row r="602" spans="1:23" x14ac:dyDescent="0.25">
      <c r="A602" s="11" t="s">
        <v>1578</v>
      </c>
      <c r="B602" s="12" t="s">
        <v>7059</v>
      </c>
      <c r="C602" s="11">
        <v>1000</v>
      </c>
      <c r="D602" s="11">
        <v>4000</v>
      </c>
      <c r="E602" s="12" t="s">
        <v>10741</v>
      </c>
      <c r="F602" s="11" t="s">
        <v>1365</v>
      </c>
      <c r="G602" s="11" t="s">
        <v>1917</v>
      </c>
      <c r="H602" s="11" t="s">
        <v>1903</v>
      </c>
      <c r="I602" s="11" t="s">
        <v>5091</v>
      </c>
      <c r="J602" s="14">
        <f>VLOOKUP(Table15[[#This Row],[TechRequired]],OldTree!A:B,2,0)</f>
        <v>5</v>
      </c>
      <c r="K602" s="22" t="s">
        <v>6812</v>
      </c>
      <c r="L602" s="14" t="s">
        <v>6812</v>
      </c>
      <c r="M602" s="14">
        <v>3</v>
      </c>
      <c r="N602" s="11" t="str">
        <f>INDEX(TreeLookup!$C$1:$DE$21,MATCH(Table15[[#This Row],[CATEGORY]],TreeLookup!$C$1:$C$21,0),MATCH(Table15[[#This Row],[YEAR]],TreeLookup!$C$1:$DE$1,0))</f>
        <v>start</v>
      </c>
      <c r="O602" s="21" t="s">
        <v>1903</v>
      </c>
      <c r="P602" s="13" t="s">
        <v>6842</v>
      </c>
      <c r="Q602" s="11"/>
      <c r="W602" s="15"/>
    </row>
    <row r="603" spans="1:23" x14ac:dyDescent="0.25">
      <c r="A603" s="11" t="s">
        <v>1564</v>
      </c>
      <c r="B603" s="12" t="s">
        <v>6893</v>
      </c>
      <c r="C603" s="11">
        <v>300</v>
      </c>
      <c r="D603" s="11">
        <v>1000</v>
      </c>
      <c r="E603" s="12" t="s">
        <v>10138</v>
      </c>
      <c r="F603" s="11" t="s">
        <v>1311</v>
      </c>
      <c r="G603" s="11" t="s">
        <v>1917</v>
      </c>
      <c r="H603" s="11" t="s">
        <v>1903</v>
      </c>
      <c r="I603" s="11" t="s">
        <v>5091</v>
      </c>
      <c r="J603" s="14">
        <f>VLOOKUP(Table15[[#This Row],[TechRequired]],OldTree!A:B,2,0)</f>
        <v>1</v>
      </c>
      <c r="K603" s="22" t="s">
        <v>8949</v>
      </c>
      <c r="L603" s="14" t="s">
        <v>6827</v>
      </c>
      <c r="N603" s="11" t="str">
        <f>INDEX(TreeLookup!$C$1:$DE$21,MATCH(Table15[[#This Row],[CATEGORY]],TreeLookup!$C$1:$C$21,0),MATCH(Table15[[#This Row],[YEAR]],TreeLookup!$C$1:$DE$1,0))</f>
        <v>improvedComms</v>
      </c>
      <c r="P603" s="13" t="s">
        <v>6842</v>
      </c>
      <c r="Q603" s="11"/>
      <c r="S603" s="11">
        <v>1964</v>
      </c>
      <c r="U603" s="11">
        <v>250000</v>
      </c>
      <c r="W603" s="15"/>
    </row>
    <row r="604" spans="1:23" x14ac:dyDescent="0.25">
      <c r="A604" s="11" t="s">
        <v>1607</v>
      </c>
      <c r="B604" s="12" t="s">
        <v>7864</v>
      </c>
      <c r="C604" s="11">
        <v>1200</v>
      </c>
      <c r="D604" s="11">
        <v>7200</v>
      </c>
      <c r="E604" s="12" t="s">
        <v>10504</v>
      </c>
      <c r="F604" s="11" t="s">
        <v>1362</v>
      </c>
      <c r="G604" s="11" t="s">
        <v>1917</v>
      </c>
      <c r="H604" s="11" t="s">
        <v>1903</v>
      </c>
      <c r="I604" s="11" t="s">
        <v>5091</v>
      </c>
      <c r="J604" s="14">
        <f>VLOOKUP(Table15[[#This Row],[TechRequired]],OldTree!A:B,2,0)</f>
        <v>4</v>
      </c>
      <c r="K604" s="22" t="s">
        <v>6013</v>
      </c>
      <c r="L604" s="14" t="s">
        <v>8678</v>
      </c>
      <c r="N604" s="11" t="str">
        <f>INDEX(TreeLookup!$C$1:$DE$21,MATCH(Table15[[#This Row],[CATEGORY]],TreeLookup!$C$1:$C$21,0),MATCH(Table15[[#This Row],[YEAR]],TreeLookup!$C$1:$DE$1,0))</f>
        <v>advancedScience</v>
      </c>
      <c r="P604" s="13" t="s">
        <v>6842</v>
      </c>
      <c r="Q604" s="11" t="s">
        <v>2710</v>
      </c>
      <c r="S604" s="11">
        <v>1999</v>
      </c>
      <c r="W604" s="15"/>
    </row>
    <row r="605" spans="1:23" x14ac:dyDescent="0.25">
      <c r="A605" s="11" t="s">
        <v>1608</v>
      </c>
      <c r="B605" s="12" t="s">
        <v>7865</v>
      </c>
      <c r="C605" s="11">
        <v>3500</v>
      </c>
      <c r="D605" s="11">
        <v>9300</v>
      </c>
      <c r="E605" s="12" t="s">
        <v>10610</v>
      </c>
      <c r="F605" s="11" t="s">
        <v>1283</v>
      </c>
      <c r="G605" s="11" t="s">
        <v>1917</v>
      </c>
      <c r="H605" s="11" t="s">
        <v>1903</v>
      </c>
      <c r="I605" s="11" t="s">
        <v>5091</v>
      </c>
      <c r="J605" s="14">
        <f>VLOOKUP(Table15[[#This Row],[TechRequired]],OldTree!A:B,2,0)</f>
        <v>5</v>
      </c>
      <c r="K605" s="22" t="s">
        <v>6013</v>
      </c>
      <c r="L605" s="14" t="s">
        <v>8680</v>
      </c>
      <c r="N605" s="11" t="str">
        <f>INDEX(TreeLookup!$C$1:$DE$21,MATCH(Table15[[#This Row],[CATEGORY]],TreeLookup!$C$1:$C$21,0),MATCH(Table15[[#This Row],[YEAR]],TreeLookup!$C$1:$DE$1,0))</f>
        <v>advancedScience</v>
      </c>
      <c r="P605" s="13" t="s">
        <v>6842</v>
      </c>
      <c r="Q605" s="11" t="s">
        <v>2718</v>
      </c>
      <c r="S605" s="11">
        <v>2006</v>
      </c>
      <c r="W605" s="15"/>
    </row>
    <row r="606" spans="1:23" x14ac:dyDescent="0.25">
      <c r="A606" s="11" t="s">
        <v>1593</v>
      </c>
      <c r="B606" s="12" t="s">
        <v>7892</v>
      </c>
      <c r="C606" s="11">
        <v>320</v>
      </c>
      <c r="D606" s="11">
        <v>2100</v>
      </c>
      <c r="E606" s="12" t="s">
        <v>10101</v>
      </c>
      <c r="F606" s="11" t="s">
        <v>1301</v>
      </c>
      <c r="G606" s="11" t="s">
        <v>1917</v>
      </c>
      <c r="H606" s="11" t="s">
        <v>1903</v>
      </c>
      <c r="I606" s="11" t="s">
        <v>5091</v>
      </c>
      <c r="J606" s="14">
        <f>VLOOKUP(Table15[[#This Row],[TechRequired]],OldTree!A:B,2,0)</f>
        <v>3</v>
      </c>
      <c r="K606" s="22" t="s">
        <v>8950</v>
      </c>
      <c r="L606" s="14" t="s">
        <v>6819</v>
      </c>
      <c r="N606" s="11" t="str">
        <f>INDEX(TreeLookup!$C$1:$DE$21,MATCH(Table15[[#This Row],[CATEGORY]],TreeLookup!$C$1:$C$21,0),MATCH(Table15[[#This Row],[YEAR]],TreeLookup!$C$1:$DE$1,0))</f>
        <v>earlyPower</v>
      </c>
      <c r="P606" s="13" t="s">
        <v>6842</v>
      </c>
      <c r="Q606" s="11" t="s">
        <v>6546</v>
      </c>
      <c r="S606" s="11">
        <v>1962</v>
      </c>
      <c r="W606" s="15"/>
    </row>
    <row r="607" spans="1:23" x14ac:dyDescent="0.25">
      <c r="A607" s="11" t="s">
        <v>425</v>
      </c>
      <c r="B607" s="12" t="s">
        <v>5128</v>
      </c>
      <c r="C607" s="11">
        <v>200</v>
      </c>
      <c r="D607" s="11">
        <v>5000</v>
      </c>
      <c r="E607" s="12" t="s">
        <v>5129</v>
      </c>
      <c r="F607" s="11" t="s">
        <v>1309</v>
      </c>
      <c r="G607" s="11" t="s">
        <v>1414</v>
      </c>
      <c r="H607" s="11" t="s">
        <v>1903</v>
      </c>
      <c r="I607" s="11" t="s">
        <v>1903</v>
      </c>
      <c r="J607" s="14">
        <f>VLOOKUP(Table15[[#This Row],[TechRequired]],OldTree!A:B,2,0)</f>
        <v>3</v>
      </c>
      <c r="K607" s="22" t="s">
        <v>8950</v>
      </c>
      <c r="L607" s="14" t="s">
        <v>6819</v>
      </c>
      <c r="N607" s="11" t="str">
        <f>INDEX(TreeLookup!$C$1:$DE$21,MATCH(Table15[[#This Row],[CATEGORY]],TreeLookup!$C$1:$C$21,0),MATCH(Table15[[#This Row],[YEAR]],TreeLookup!$C$1:$DE$1,0))</f>
        <v>basicPower</v>
      </c>
      <c r="P607" s="13" t="s">
        <v>6843</v>
      </c>
      <c r="Q607" s="11"/>
      <c r="S607" s="11">
        <v>1963</v>
      </c>
      <c r="W607" s="15"/>
    </row>
    <row r="608" spans="1:23" x14ac:dyDescent="0.25">
      <c r="A608" s="11" t="s">
        <v>4637</v>
      </c>
      <c r="B608" s="12" t="s">
        <v>7894</v>
      </c>
      <c r="C608" s="11">
        <v>420</v>
      </c>
      <c r="D608" s="11">
        <v>3300</v>
      </c>
      <c r="E608" s="12" t="s">
        <v>4638</v>
      </c>
      <c r="F608" s="11" t="s">
        <v>1281</v>
      </c>
      <c r="G608" s="11" t="s">
        <v>1917</v>
      </c>
      <c r="H608" s="11" t="s">
        <v>5091</v>
      </c>
      <c r="I608" s="11" t="s">
        <v>5091</v>
      </c>
      <c r="J608" s="14">
        <f>VLOOKUP(Table15[[#This Row],[TechRequired]],OldTree!A:B,2,0)</f>
        <v>4</v>
      </c>
      <c r="K608" s="14"/>
      <c r="L608" s="14" t="s">
        <v>6827</v>
      </c>
      <c r="N608" s="11" t="e">
        <f>INDEX(TreeLookup!$C$1:$DE$21,MATCH(Table15[[#This Row],[CATEGORY]],TreeLookup!$C$1:$C$21,0),MATCH(Table15[[#This Row],[YEAR]],TreeLookup!$C$1:$DE$1,0))</f>
        <v>#N/A</v>
      </c>
      <c r="O608" s="11" t="s">
        <v>1903</v>
      </c>
      <c r="Q608" s="11"/>
    </row>
    <row r="609" spans="1:23" x14ac:dyDescent="0.25">
      <c r="A609" s="11" t="s">
        <v>4654</v>
      </c>
      <c r="B609" s="12" t="s">
        <v>7765</v>
      </c>
      <c r="C609" s="11">
        <v>600</v>
      </c>
      <c r="D609" s="11">
        <v>4200</v>
      </c>
      <c r="E609" s="12" t="s">
        <v>4655</v>
      </c>
      <c r="F609" s="11" t="s">
        <v>1281</v>
      </c>
      <c r="G609" s="11" t="s">
        <v>1917</v>
      </c>
      <c r="H609" s="11" t="s">
        <v>5091</v>
      </c>
      <c r="I609" s="11" t="s">
        <v>5091</v>
      </c>
      <c r="J609" s="14">
        <f>VLOOKUP(Table15[[#This Row],[TechRequired]],OldTree!A:B,2,0)</f>
        <v>4</v>
      </c>
      <c r="K609" s="22" t="s">
        <v>8944</v>
      </c>
      <c r="L609" s="14" t="s">
        <v>6811</v>
      </c>
      <c r="N609" s="11" t="str">
        <f>INDEX(TreeLookup!$C$1:$DE$21,MATCH(Table15[[#This Row],[CATEGORY]],TreeLookup!$C$1:$C$21,0),MATCH(Table15[[#This Row],[YEAR]],TreeLookup!$C$1:$DE$1,0))</f>
        <v>start</v>
      </c>
      <c r="O609" s="11" t="s">
        <v>1903</v>
      </c>
      <c r="Q609" s="11"/>
    </row>
    <row r="610" spans="1:23" x14ac:dyDescent="0.25">
      <c r="A610" s="11" t="s">
        <v>427</v>
      </c>
      <c r="B610" s="12" t="s">
        <v>5132</v>
      </c>
      <c r="C610" s="11">
        <v>225</v>
      </c>
      <c r="D610" s="11">
        <v>4500</v>
      </c>
      <c r="E610" s="12" t="s">
        <v>5133</v>
      </c>
      <c r="F610" s="11" t="s">
        <v>1309</v>
      </c>
      <c r="G610" s="11" t="s">
        <v>1414</v>
      </c>
      <c r="H610" s="11" t="s">
        <v>1903</v>
      </c>
      <c r="I610" s="11" t="s">
        <v>1903</v>
      </c>
      <c r="J610" s="14">
        <f>VLOOKUP(Table15[[#This Row],[TechRequired]],OldTree!A:B,2,0)</f>
        <v>3</v>
      </c>
      <c r="K610" s="22" t="s">
        <v>8950</v>
      </c>
      <c r="L610" s="14" t="s">
        <v>6819</v>
      </c>
      <c r="N610" s="11" t="str">
        <f>INDEX(TreeLookup!$C$1:$DE$21,MATCH(Table15[[#This Row],[CATEGORY]],TreeLookup!$C$1:$C$21,0),MATCH(Table15[[#This Row],[YEAR]],TreeLookup!$C$1:$DE$1,0))</f>
        <v>basicPower</v>
      </c>
      <c r="P610" s="13" t="s">
        <v>6843</v>
      </c>
      <c r="Q610" s="11"/>
      <c r="S610" s="11">
        <v>1963</v>
      </c>
      <c r="W610" s="15"/>
    </row>
    <row r="611" spans="1:23" x14ac:dyDescent="0.25">
      <c r="A611" s="11" t="s">
        <v>4635</v>
      </c>
      <c r="B611" s="12" t="s">
        <v>7896</v>
      </c>
      <c r="C611" s="11">
        <v>300</v>
      </c>
      <c r="D611" s="11">
        <v>1000</v>
      </c>
      <c r="E611" s="12" t="s">
        <v>4636</v>
      </c>
      <c r="F611" s="11" t="s">
        <v>1311</v>
      </c>
      <c r="G611" s="11" t="s">
        <v>1917</v>
      </c>
      <c r="H611" s="11" t="s">
        <v>5091</v>
      </c>
      <c r="I611" s="11" t="s">
        <v>5091</v>
      </c>
      <c r="J611" s="14">
        <f>VLOOKUP(Table15[[#This Row],[TechRequired]],OldTree!A:B,2,0)</f>
        <v>1</v>
      </c>
      <c r="K611" s="14"/>
      <c r="L611" s="14" t="s">
        <v>6827</v>
      </c>
      <c r="N611" s="11" t="e">
        <f>INDEX(TreeLookup!$C$1:$DE$21,MATCH(Table15[[#This Row],[CATEGORY]],TreeLookup!$C$1:$C$21,0),MATCH(Table15[[#This Row],[YEAR]],TreeLookup!$C$1:$DE$1,0))</f>
        <v>#N/A</v>
      </c>
      <c r="O611" s="11" t="s">
        <v>1903</v>
      </c>
      <c r="Q611" s="11"/>
    </row>
    <row r="612" spans="1:23" x14ac:dyDescent="0.25">
      <c r="A612" s="11" t="s">
        <v>4645</v>
      </c>
      <c r="B612" s="12" t="s">
        <v>7897</v>
      </c>
      <c r="C612" s="11">
        <v>400</v>
      </c>
      <c r="D612" s="11">
        <v>1200</v>
      </c>
      <c r="E612" s="12" t="s">
        <v>4646</v>
      </c>
      <c r="F612" s="11" t="s">
        <v>1281</v>
      </c>
      <c r="G612" s="11" t="s">
        <v>1917</v>
      </c>
      <c r="H612" s="11" t="s">
        <v>5091</v>
      </c>
      <c r="I612" s="11" t="s">
        <v>5091</v>
      </c>
      <c r="J612" s="14">
        <f>VLOOKUP(Table15[[#This Row],[TechRequired]],OldTree!A:B,2,0)</f>
        <v>4</v>
      </c>
      <c r="K612" s="14"/>
      <c r="L612" s="14" t="s">
        <v>8649</v>
      </c>
      <c r="N612" s="11" t="e">
        <f>INDEX(TreeLookup!$C$1:$DE$21,MATCH(Table15[[#This Row],[CATEGORY]],TreeLookup!$C$1:$C$21,0),MATCH(Table15[[#This Row],[YEAR]],TreeLookup!$C$1:$DE$1,0))</f>
        <v>#N/A</v>
      </c>
      <c r="O612" s="11" t="s">
        <v>1903</v>
      </c>
      <c r="Q612" s="11"/>
    </row>
    <row r="613" spans="1:23" x14ac:dyDescent="0.25">
      <c r="A613" s="11" t="s">
        <v>4631</v>
      </c>
      <c r="B613" s="12" t="s">
        <v>7898</v>
      </c>
      <c r="C613" s="11">
        <v>50</v>
      </c>
      <c r="D613" s="11">
        <v>900</v>
      </c>
      <c r="E613" s="12" t="s">
        <v>4632</v>
      </c>
      <c r="F613" s="11" t="s">
        <v>5225</v>
      </c>
      <c r="G613" s="11" t="s">
        <v>1917</v>
      </c>
      <c r="H613" s="11" t="s">
        <v>5091</v>
      </c>
      <c r="I613" s="11" t="s">
        <v>5091</v>
      </c>
      <c r="J613" s="14">
        <f>VLOOKUP(Table15[[#This Row],[TechRequired]],OldTree!A:B,2,0)</f>
        <v>3</v>
      </c>
      <c r="K613" s="14"/>
      <c r="L613" s="14" t="s">
        <v>6819</v>
      </c>
      <c r="N613" s="11" t="e">
        <f>INDEX(TreeLookup!$C$1:$DE$21,MATCH(Table15[[#This Row],[CATEGORY]],TreeLookup!$C$1:$C$21,0),MATCH(Table15[[#This Row],[YEAR]],TreeLookup!$C$1:$DE$1,0))</f>
        <v>#N/A</v>
      </c>
      <c r="O613" s="11" t="s">
        <v>1903</v>
      </c>
      <c r="Q613" s="11"/>
    </row>
    <row r="614" spans="1:23" x14ac:dyDescent="0.25">
      <c r="A614" s="11" t="s">
        <v>4649</v>
      </c>
      <c r="B614" s="12" t="s">
        <v>7899</v>
      </c>
      <c r="C614" s="11">
        <v>400</v>
      </c>
      <c r="D614" s="11">
        <v>7000</v>
      </c>
      <c r="E614" s="12" t="s">
        <v>4650</v>
      </c>
      <c r="F614" s="11" t="s">
        <v>1282</v>
      </c>
      <c r="G614" s="11" t="s">
        <v>1917</v>
      </c>
      <c r="H614" s="11" t="s">
        <v>5091</v>
      </c>
      <c r="I614" s="11" t="s">
        <v>5091</v>
      </c>
      <c r="J614" s="14">
        <f>VLOOKUP(Table15[[#This Row],[TechRequired]],OldTree!A:B,2,0)</f>
        <v>4</v>
      </c>
      <c r="K614" s="14"/>
      <c r="L614" s="14" t="s">
        <v>6831</v>
      </c>
      <c r="N614" s="11" t="e">
        <f>INDEX(TreeLookup!$C$1:$DE$21,MATCH(Table15[[#This Row],[CATEGORY]],TreeLookup!$C$1:$C$21,0),MATCH(Table15[[#This Row],[YEAR]],TreeLookup!$C$1:$DE$1,0))</f>
        <v>#N/A</v>
      </c>
      <c r="O614" s="11" t="s">
        <v>1903</v>
      </c>
      <c r="Q614" s="11"/>
    </row>
    <row r="615" spans="1:23" x14ac:dyDescent="0.25">
      <c r="A615" s="11" t="s">
        <v>4647</v>
      </c>
      <c r="B615" s="12" t="s">
        <v>7900</v>
      </c>
      <c r="C615" s="11">
        <v>500</v>
      </c>
      <c r="D615" s="11">
        <v>7800</v>
      </c>
      <c r="E615" s="12" t="s">
        <v>4648</v>
      </c>
      <c r="F615" s="11" t="s">
        <v>1282</v>
      </c>
      <c r="G615" s="11" t="s">
        <v>1917</v>
      </c>
      <c r="H615" s="11" t="s">
        <v>5091</v>
      </c>
      <c r="I615" s="11" t="s">
        <v>5091</v>
      </c>
      <c r="J615" s="14">
        <f>VLOOKUP(Table15[[#This Row],[TechRequired]],OldTree!A:B,2,0)</f>
        <v>4</v>
      </c>
      <c r="K615" s="14"/>
      <c r="L615" s="14" t="s">
        <v>6831</v>
      </c>
      <c r="N615" s="11" t="e">
        <f>INDEX(TreeLookup!$C$1:$DE$21,MATCH(Table15[[#This Row],[CATEGORY]],TreeLookup!$C$1:$C$21,0),MATCH(Table15[[#This Row],[YEAR]],TreeLookup!$C$1:$DE$1,0))</f>
        <v>#N/A</v>
      </c>
      <c r="O615" s="11" t="s">
        <v>1903</v>
      </c>
      <c r="Q615" s="11"/>
    </row>
    <row r="616" spans="1:23" x14ac:dyDescent="0.25">
      <c r="A616" s="11" t="s">
        <v>4627</v>
      </c>
      <c r="B616" s="12" t="s">
        <v>7901</v>
      </c>
      <c r="C616" s="11">
        <v>580</v>
      </c>
      <c r="D616" s="11">
        <v>1200</v>
      </c>
      <c r="E616" s="12" t="s">
        <v>4628</v>
      </c>
      <c r="F616" s="11" t="s">
        <v>1290</v>
      </c>
      <c r="G616" s="11" t="s">
        <v>1917</v>
      </c>
      <c r="H616" s="11" t="s">
        <v>5091</v>
      </c>
      <c r="I616" s="11" t="s">
        <v>5091</v>
      </c>
      <c r="J616" s="14">
        <f>VLOOKUP(Table15[[#This Row],[TechRequired]],OldTree!A:B,2,0)</f>
        <v>2</v>
      </c>
      <c r="K616" s="14"/>
      <c r="L616" s="14" t="s">
        <v>8653</v>
      </c>
      <c r="N616" s="11" t="e">
        <f>INDEX(TreeLookup!$C$1:$DE$21,MATCH(Table15[[#This Row],[CATEGORY]],TreeLookup!$C$1:$C$21,0),MATCH(Table15[[#This Row],[YEAR]],TreeLookup!$C$1:$DE$1,0))</f>
        <v>#N/A</v>
      </c>
      <c r="O616" s="11" t="s">
        <v>1903</v>
      </c>
      <c r="Q616" s="11"/>
    </row>
    <row r="617" spans="1:23" x14ac:dyDescent="0.25">
      <c r="A617" s="11" t="s">
        <v>4652</v>
      </c>
      <c r="B617" s="12" t="s">
        <v>7178</v>
      </c>
      <c r="C617" s="11">
        <v>780</v>
      </c>
      <c r="D617" s="11">
        <v>5600</v>
      </c>
      <c r="E617" s="12" t="s">
        <v>4653</v>
      </c>
      <c r="F617" s="11" t="s">
        <v>1342</v>
      </c>
      <c r="G617" s="11" t="s">
        <v>1917</v>
      </c>
      <c r="H617" s="11" t="s">
        <v>5091</v>
      </c>
      <c r="I617" s="11" t="s">
        <v>5091</v>
      </c>
      <c r="J617" s="14">
        <f>VLOOKUP(Table15[[#This Row],[TechRequired]],OldTree!A:B,2,0)</f>
        <v>3</v>
      </c>
      <c r="K617" s="22" t="s">
        <v>8944</v>
      </c>
      <c r="L617" s="14" t="s">
        <v>6811</v>
      </c>
      <c r="N617" s="11" t="str">
        <f>INDEX(TreeLookup!$C$1:$DE$21,MATCH(Table15[[#This Row],[CATEGORY]],TreeLookup!$C$1:$C$21,0),MATCH(Table15[[#This Row],[YEAR]],TreeLookup!$C$1:$DE$1,0))</f>
        <v>advancedAvionics</v>
      </c>
      <c r="O617" s="11" t="s">
        <v>1903</v>
      </c>
      <c r="P617" s="13" t="s">
        <v>6842</v>
      </c>
      <c r="Q617" s="11" t="s">
        <v>6822</v>
      </c>
      <c r="S617" s="11">
        <v>1975</v>
      </c>
    </row>
    <row r="618" spans="1:23" x14ac:dyDescent="0.25">
      <c r="A618" s="11" t="s">
        <v>1609</v>
      </c>
      <c r="B618" s="12" t="s">
        <v>7875</v>
      </c>
      <c r="C618" s="11">
        <v>3250</v>
      </c>
      <c r="D618" s="11">
        <v>4100</v>
      </c>
      <c r="E618" s="12" t="s">
        <v>10067</v>
      </c>
      <c r="F618" s="11" t="s">
        <v>1309</v>
      </c>
      <c r="G618" s="11" t="s">
        <v>1917</v>
      </c>
      <c r="H618" s="11" t="s">
        <v>1903</v>
      </c>
      <c r="I618" s="11" t="s">
        <v>5091</v>
      </c>
      <c r="J618" s="14">
        <f>VLOOKUP(Table15[[#This Row],[TechRequired]],OldTree!A:B,2,0)</f>
        <v>3</v>
      </c>
      <c r="K618" s="22" t="s">
        <v>6013</v>
      </c>
      <c r="L618" s="14" t="s">
        <v>8679</v>
      </c>
      <c r="N618" s="11" t="str">
        <f>INDEX(TreeLookup!$C$1:$DE$21,MATCH(Table15[[#This Row],[CATEGORY]],TreeLookup!$C$1:$C$21,0),MATCH(Table15[[#This Row],[YEAR]],TreeLookup!$C$1:$DE$1,0))</f>
        <v>scienceHuman</v>
      </c>
      <c r="P618" s="13" t="s">
        <v>6842</v>
      </c>
      <c r="Q618" s="21" t="s">
        <v>9733</v>
      </c>
      <c r="S618" s="11">
        <v>1961</v>
      </c>
      <c r="W618" s="15"/>
    </row>
    <row r="619" spans="1:23" x14ac:dyDescent="0.25">
      <c r="A619" s="11" t="s">
        <v>4640</v>
      </c>
      <c r="B619" s="12" t="s">
        <v>7903</v>
      </c>
      <c r="C619" s="11">
        <v>1000</v>
      </c>
      <c r="D619" s="11">
        <v>3000</v>
      </c>
      <c r="E619" s="12" t="s">
        <v>4641</v>
      </c>
      <c r="F619" s="11" t="s">
        <v>1311</v>
      </c>
      <c r="G619" s="11" t="s">
        <v>1917</v>
      </c>
      <c r="H619" s="11" t="s">
        <v>5091</v>
      </c>
      <c r="I619" s="11" t="s">
        <v>5091</v>
      </c>
      <c r="J619" s="14">
        <f>VLOOKUP(Table15[[#This Row],[TechRequired]],OldTree!A:B,2,0)</f>
        <v>1</v>
      </c>
      <c r="K619" s="14"/>
      <c r="L619" s="14" t="s">
        <v>8681</v>
      </c>
      <c r="N619" s="11" t="e">
        <f>INDEX(TreeLookup!$C$1:$DE$21,MATCH(Table15[[#This Row],[CATEGORY]],TreeLookup!$C$1:$C$21,0),MATCH(Table15[[#This Row],[YEAR]],TreeLookup!$C$1:$DE$1,0))</f>
        <v>#N/A</v>
      </c>
      <c r="O619" s="11" t="s">
        <v>1903</v>
      </c>
      <c r="Q619" s="11"/>
    </row>
    <row r="620" spans="1:23" x14ac:dyDescent="0.25">
      <c r="A620" s="11" t="s">
        <v>4642</v>
      </c>
      <c r="B620" s="12" t="s">
        <v>9583</v>
      </c>
      <c r="C620" s="11">
        <v>80</v>
      </c>
      <c r="D620" s="11">
        <v>3200</v>
      </c>
      <c r="E620" s="12" t="s">
        <v>9584</v>
      </c>
      <c r="F620" s="11" t="s">
        <v>1324</v>
      </c>
      <c r="G620" s="11" t="s">
        <v>1917</v>
      </c>
      <c r="H620" s="21" t="s">
        <v>1903</v>
      </c>
      <c r="I620" s="11" t="s">
        <v>5091</v>
      </c>
      <c r="J620" s="14">
        <f>VLOOKUP(Table15[[#This Row],[TechRequired]],OldTree!A:B,2,0)</f>
        <v>2</v>
      </c>
      <c r="K620" s="14"/>
      <c r="L620" s="14" t="s">
        <v>8646</v>
      </c>
      <c r="N620" s="11" t="e">
        <f>INDEX(TreeLookup!$C$1:$DE$21,MATCH(Table15[[#This Row],[CATEGORY]],TreeLookup!$C$1:$C$21,0),MATCH(Table15[[#This Row],[YEAR]],TreeLookup!$C$1:$DE$1,0))</f>
        <v>#N/A</v>
      </c>
      <c r="O620" s="21"/>
      <c r="P620" s="13" t="s">
        <v>6842</v>
      </c>
      <c r="Q620" s="21" t="s">
        <v>6822</v>
      </c>
      <c r="S620" s="11">
        <v>1975</v>
      </c>
    </row>
    <row r="621" spans="1:23" x14ac:dyDescent="0.25">
      <c r="A621" s="11" t="s">
        <v>4629</v>
      </c>
      <c r="B621" s="12" t="s">
        <v>7758</v>
      </c>
      <c r="C621" s="11">
        <v>500</v>
      </c>
      <c r="D621" s="11">
        <v>2000</v>
      </c>
      <c r="E621" s="12" t="s">
        <v>4630</v>
      </c>
      <c r="F621" s="11" t="s">
        <v>1342</v>
      </c>
      <c r="G621" s="11" t="s">
        <v>1917</v>
      </c>
      <c r="H621" s="11" t="s">
        <v>5091</v>
      </c>
      <c r="I621" s="11" t="s">
        <v>5091</v>
      </c>
      <c r="J621" s="14">
        <f>VLOOKUP(Table15[[#This Row],[TechRequired]],OldTree!A:B,2,0)</f>
        <v>3</v>
      </c>
      <c r="K621" s="22" t="s">
        <v>8941</v>
      </c>
      <c r="L621" s="14" t="s">
        <v>6818</v>
      </c>
      <c r="N621" s="11" t="str">
        <f>INDEX(TreeLookup!$C$1:$DE$21,MATCH(Table15[[#This Row],[CATEGORY]],TreeLookup!$C$1:$C$21,0),MATCH(Table15[[#This Row],[YEAR]],TreeLookup!$C$1:$DE$1,0))</f>
        <v>advancedUncrewedLanding</v>
      </c>
      <c r="O621" s="11" t="s">
        <v>1903</v>
      </c>
      <c r="P621" s="13" t="s">
        <v>6842</v>
      </c>
      <c r="Q621" s="11" t="s">
        <v>6822</v>
      </c>
      <c r="S621" s="11">
        <v>1975</v>
      </c>
    </row>
    <row r="622" spans="1:23" x14ac:dyDescent="0.25">
      <c r="A622" s="11" t="s">
        <v>4625</v>
      </c>
      <c r="B622" s="12" t="s">
        <v>7904</v>
      </c>
      <c r="C622" s="11">
        <v>500</v>
      </c>
      <c r="D622" s="11">
        <v>2000</v>
      </c>
      <c r="E622" s="12" t="s">
        <v>4626</v>
      </c>
      <c r="F622" s="11" t="s">
        <v>1342</v>
      </c>
      <c r="G622" s="11" t="s">
        <v>1917</v>
      </c>
      <c r="H622" s="11" t="s">
        <v>5091</v>
      </c>
      <c r="I622" s="11" t="s">
        <v>5091</v>
      </c>
      <c r="J622" s="14">
        <f>VLOOKUP(Table15[[#This Row],[TechRequired]],OldTree!A:B,2,0)</f>
        <v>3</v>
      </c>
      <c r="K622" s="14"/>
      <c r="L622" s="14" t="s">
        <v>6818</v>
      </c>
      <c r="N622" s="11" t="e">
        <f>INDEX(TreeLookup!$C$1:$DE$21,MATCH(Table15[[#This Row],[CATEGORY]],TreeLookup!$C$1:$C$21,0),MATCH(Table15[[#This Row],[YEAR]],TreeLookup!$C$1:$DE$1,0))</f>
        <v>#N/A</v>
      </c>
      <c r="O622" s="11" t="s">
        <v>1903</v>
      </c>
      <c r="Q622" s="11"/>
    </row>
    <row r="623" spans="1:23" x14ac:dyDescent="0.25">
      <c r="A623" s="11" t="s">
        <v>1579</v>
      </c>
      <c r="B623" s="12" t="s">
        <v>7061</v>
      </c>
      <c r="C623" s="11">
        <v>400</v>
      </c>
      <c r="D623" s="11">
        <v>2800</v>
      </c>
      <c r="E623" s="12" t="s">
        <v>10092</v>
      </c>
      <c r="F623" s="11" t="s">
        <v>1284</v>
      </c>
      <c r="G623" s="11" t="s">
        <v>1917</v>
      </c>
      <c r="H623" s="11" t="s">
        <v>1903</v>
      </c>
      <c r="I623" s="11" t="s">
        <v>5091</v>
      </c>
      <c r="J623" s="14">
        <f>VLOOKUP(Table15[[#This Row],[TechRequired]],OldTree!A:B,2,0)</f>
        <v>4</v>
      </c>
      <c r="K623" s="22" t="s">
        <v>6812</v>
      </c>
      <c r="L623" s="14" t="s">
        <v>6812</v>
      </c>
      <c r="M623" s="14">
        <v>3</v>
      </c>
      <c r="N623" s="11" t="str">
        <f>INDEX(TreeLookup!$C$1:$DE$21,MATCH(Table15[[#This Row],[CATEGORY]],TreeLookup!$C$1:$C$21,0),MATCH(Table15[[#This Row],[YEAR]],TreeLookup!$C$1:$DE$1,0))</f>
        <v>stabilityRP0</v>
      </c>
      <c r="P623" s="13" t="s">
        <v>6842</v>
      </c>
      <c r="Q623" s="11"/>
      <c r="S623" s="11">
        <v>1961</v>
      </c>
      <c r="W623" s="15"/>
    </row>
    <row r="624" spans="1:23" x14ac:dyDescent="0.25">
      <c r="A624" s="11" t="s">
        <v>4611</v>
      </c>
      <c r="B624" s="12" t="s">
        <v>7062</v>
      </c>
      <c r="C624" s="11">
        <v>400</v>
      </c>
      <c r="D624" s="11">
        <v>2800</v>
      </c>
      <c r="E624" s="12" t="s">
        <v>4612</v>
      </c>
      <c r="F624" s="11" t="s">
        <v>1284</v>
      </c>
      <c r="G624" s="11" t="s">
        <v>1917</v>
      </c>
      <c r="H624" s="11" t="s">
        <v>5091</v>
      </c>
      <c r="I624" s="11" t="s">
        <v>5091</v>
      </c>
      <c r="J624" s="14">
        <f>VLOOKUP(Table15[[#This Row],[TechRequired]],OldTree!A:B,2,0)</f>
        <v>4</v>
      </c>
      <c r="K624" s="22" t="s">
        <v>6812</v>
      </c>
      <c r="L624" s="14" t="s">
        <v>6812</v>
      </c>
      <c r="M624" s="14">
        <v>3</v>
      </c>
      <c r="N624" s="11" t="str">
        <f>INDEX(TreeLookup!$C$1:$DE$21,MATCH(Table15[[#This Row],[CATEGORY]],TreeLookup!$C$1:$C$21,0),MATCH(Table15[[#This Row],[YEAR]],TreeLookup!$C$1:$DE$1,0))</f>
        <v>start</v>
      </c>
      <c r="O624" s="11" t="s">
        <v>1903</v>
      </c>
      <c r="P624" s="13" t="s">
        <v>6842</v>
      </c>
      <c r="Q624" s="11"/>
    </row>
    <row r="625" spans="1:23" x14ac:dyDescent="0.25">
      <c r="A625" s="11" t="s">
        <v>1580</v>
      </c>
      <c r="B625" s="12" t="s">
        <v>7063</v>
      </c>
      <c r="C625" s="11">
        <v>400</v>
      </c>
      <c r="D625" s="11">
        <v>2800</v>
      </c>
      <c r="E625" s="12" t="s">
        <v>10092</v>
      </c>
      <c r="F625" s="11" t="s">
        <v>1284</v>
      </c>
      <c r="G625" s="11" t="s">
        <v>1917</v>
      </c>
      <c r="H625" s="11" t="s">
        <v>1903</v>
      </c>
      <c r="I625" s="11" t="s">
        <v>5091</v>
      </c>
      <c r="J625" s="14">
        <f>VLOOKUP(Table15[[#This Row],[TechRequired]],OldTree!A:B,2,0)</f>
        <v>4</v>
      </c>
      <c r="K625" s="22" t="s">
        <v>6812</v>
      </c>
      <c r="L625" s="14" t="s">
        <v>6812</v>
      </c>
      <c r="M625" s="14">
        <v>3</v>
      </c>
      <c r="N625" s="11" t="str">
        <f>INDEX(TreeLookup!$C$1:$DE$21,MATCH(Table15[[#This Row],[CATEGORY]],TreeLookup!$C$1:$C$21,0),MATCH(Table15[[#This Row],[YEAR]],TreeLookup!$C$1:$DE$1,0))</f>
        <v>improvedFlightControl</v>
      </c>
      <c r="P625" s="13" t="s">
        <v>6842</v>
      </c>
      <c r="Q625" s="11"/>
      <c r="S625" s="11">
        <v>1963</v>
      </c>
      <c r="W625" s="15"/>
    </row>
    <row r="626" spans="1:23" x14ac:dyDescent="0.25">
      <c r="A626" s="11" t="s">
        <v>1581</v>
      </c>
      <c r="B626" s="12" t="s">
        <v>7064</v>
      </c>
      <c r="C626" s="11">
        <v>400</v>
      </c>
      <c r="D626" s="11">
        <v>2800</v>
      </c>
      <c r="E626" s="12" t="s">
        <v>10092</v>
      </c>
      <c r="F626" s="11" t="s">
        <v>1284</v>
      </c>
      <c r="G626" s="11" t="s">
        <v>1917</v>
      </c>
      <c r="H626" s="11" t="s">
        <v>1903</v>
      </c>
      <c r="I626" s="11" t="s">
        <v>5091</v>
      </c>
      <c r="J626" s="14">
        <f>VLOOKUP(Table15[[#This Row],[TechRequired]],OldTree!A:B,2,0)</f>
        <v>4</v>
      </c>
      <c r="K626" s="22" t="s">
        <v>6812</v>
      </c>
      <c r="L626" s="14" t="s">
        <v>6812</v>
      </c>
      <c r="M626" s="14">
        <v>3</v>
      </c>
      <c r="N626" s="11" t="str">
        <f>INDEX(TreeLookup!$C$1:$DE$21,MATCH(Table15[[#This Row],[CATEGORY]],TreeLookup!$C$1:$C$21,0),MATCH(Table15[[#This Row],[YEAR]],TreeLookup!$C$1:$DE$1,0))</f>
        <v>earlyDocking</v>
      </c>
      <c r="P626" s="13" t="s">
        <v>6842</v>
      </c>
      <c r="Q626" s="11"/>
      <c r="S626" s="11">
        <v>1965</v>
      </c>
      <c r="W626" s="15"/>
    </row>
    <row r="627" spans="1:23" x14ac:dyDescent="0.25">
      <c r="A627" s="11" t="s">
        <v>4643</v>
      </c>
      <c r="B627" s="12" t="s">
        <v>7908</v>
      </c>
      <c r="C627" s="11">
        <v>17500</v>
      </c>
      <c r="D627" s="11">
        <v>40000</v>
      </c>
      <c r="E627" s="12" t="s">
        <v>4644</v>
      </c>
      <c r="F627" s="11" t="s">
        <v>5204</v>
      </c>
      <c r="G627" s="11" t="s">
        <v>1917</v>
      </c>
      <c r="H627" s="11" t="s">
        <v>5091</v>
      </c>
      <c r="I627" s="11" t="s">
        <v>5091</v>
      </c>
      <c r="J627" s="14">
        <f>VLOOKUP(Table15[[#This Row],[TechRequired]],OldTree!A:B,2,0)</f>
        <v>6</v>
      </c>
      <c r="K627" s="14"/>
      <c r="L627" s="14" t="s">
        <v>8682</v>
      </c>
      <c r="N627" s="11" t="e">
        <f>INDEX(TreeLookup!$C$1:$DE$21,MATCH(Table15[[#This Row],[CATEGORY]],TreeLookup!$C$1:$C$21,0),MATCH(Table15[[#This Row],[YEAR]],TreeLookup!$C$1:$DE$1,0))</f>
        <v>#N/A</v>
      </c>
      <c r="O627" s="11" t="s">
        <v>1903</v>
      </c>
      <c r="Q627" s="11"/>
    </row>
    <row r="628" spans="1:23" x14ac:dyDescent="0.25">
      <c r="A628" s="11" t="s">
        <v>4633</v>
      </c>
      <c r="B628" s="12" t="s">
        <v>7909</v>
      </c>
      <c r="C628" s="11">
        <v>4700</v>
      </c>
      <c r="D628" s="11">
        <v>12000</v>
      </c>
      <c r="E628" s="12" t="s">
        <v>4634</v>
      </c>
      <c r="F628" s="11" t="s">
        <v>1283</v>
      </c>
      <c r="G628" s="11" t="s">
        <v>1917</v>
      </c>
      <c r="H628" s="11" t="s">
        <v>5091</v>
      </c>
      <c r="I628" s="11" t="s">
        <v>5091</v>
      </c>
      <c r="J628" s="14">
        <f>VLOOKUP(Table15[[#This Row],[TechRequired]],OldTree!A:B,2,0)</f>
        <v>5</v>
      </c>
      <c r="K628" s="14"/>
      <c r="L628" s="14" t="s">
        <v>8683</v>
      </c>
      <c r="N628" s="11" t="e">
        <f>INDEX(TreeLookup!$C$1:$DE$21,MATCH(Table15[[#This Row],[CATEGORY]],TreeLookup!$C$1:$C$21,0),MATCH(Table15[[#This Row],[YEAR]],TreeLookup!$C$1:$DE$1,0))</f>
        <v>#N/A</v>
      </c>
      <c r="O628" s="11" t="s">
        <v>1903</v>
      </c>
      <c r="Q628" s="11"/>
    </row>
    <row r="629" spans="1:23" x14ac:dyDescent="0.25">
      <c r="A629" s="11" t="s">
        <v>4623</v>
      </c>
      <c r="B629" s="12" t="s">
        <v>7910</v>
      </c>
      <c r="C629" s="11">
        <v>1250</v>
      </c>
      <c r="D629" s="11">
        <v>9500</v>
      </c>
      <c r="E629" s="12" t="s">
        <v>4624</v>
      </c>
      <c r="F629" s="11" t="s">
        <v>1283</v>
      </c>
      <c r="G629" s="11" t="s">
        <v>1917</v>
      </c>
      <c r="H629" s="11" t="s">
        <v>5091</v>
      </c>
      <c r="I629" s="11" t="s">
        <v>5091</v>
      </c>
      <c r="J629" s="14">
        <f>VLOOKUP(Table15[[#This Row],[TechRequired]],OldTree!A:B,2,0)</f>
        <v>5</v>
      </c>
      <c r="K629" s="14"/>
      <c r="L629" s="14" t="s">
        <v>6816</v>
      </c>
      <c r="N629" s="11" t="e">
        <f>INDEX(TreeLookup!$C$1:$DE$21,MATCH(Table15[[#This Row],[CATEGORY]],TreeLookup!$C$1:$C$21,0),MATCH(Table15[[#This Row],[YEAR]],TreeLookup!$C$1:$DE$1,0))</f>
        <v>#N/A</v>
      </c>
      <c r="O629" s="11" t="s">
        <v>1903</v>
      </c>
      <c r="Q629" s="11"/>
    </row>
    <row r="630" spans="1:23" x14ac:dyDescent="0.25">
      <c r="A630" s="11" t="s">
        <v>4614</v>
      </c>
      <c r="B630" s="12" t="s">
        <v>7911</v>
      </c>
      <c r="C630" s="11">
        <v>25000</v>
      </c>
      <c r="D630" s="11">
        <v>45000</v>
      </c>
      <c r="E630" s="12" t="s">
        <v>4615</v>
      </c>
      <c r="F630" s="11" t="s">
        <v>5224</v>
      </c>
      <c r="G630" s="11" t="s">
        <v>1917</v>
      </c>
      <c r="H630" s="11" t="s">
        <v>5091</v>
      </c>
      <c r="I630" s="11" t="s">
        <v>5091</v>
      </c>
      <c r="J630" s="14">
        <f>VLOOKUP(Table15[[#This Row],[TechRequired]],OldTree!A:B,2,0)</f>
        <v>7</v>
      </c>
      <c r="K630" s="14"/>
      <c r="L630" s="14"/>
      <c r="N630" s="11" t="e">
        <f>INDEX(TreeLookup!$C$1:$DE$21,MATCH(Table15[[#This Row],[CATEGORY]],TreeLookup!$C$1:$C$21,0),MATCH(Table15[[#This Row],[YEAR]],TreeLookup!$C$1:$DE$1,0))</f>
        <v>#N/A</v>
      </c>
      <c r="O630" s="11" t="s">
        <v>1903</v>
      </c>
      <c r="Q630" s="11"/>
    </row>
    <row r="631" spans="1:23" x14ac:dyDescent="0.25">
      <c r="A631" s="11" t="s">
        <v>1617</v>
      </c>
      <c r="B631" s="12" t="s">
        <v>7504</v>
      </c>
      <c r="C631" s="11">
        <v>500</v>
      </c>
      <c r="D631" s="11">
        <v>10000</v>
      </c>
      <c r="E631" s="12" t="s">
        <v>10599</v>
      </c>
      <c r="F631" s="11" t="s">
        <v>1301</v>
      </c>
      <c r="G631" s="11" t="s">
        <v>1917</v>
      </c>
      <c r="H631" s="11" t="s">
        <v>1903</v>
      </c>
      <c r="I631" s="21" t="s">
        <v>1903</v>
      </c>
      <c r="J631" s="14">
        <f>VLOOKUP(Table15[[#This Row],[TechRequired]],OldTree!A:B,2,0)</f>
        <v>3</v>
      </c>
      <c r="K631" s="22" t="s">
        <v>6013</v>
      </c>
      <c r="L631" s="22" t="s">
        <v>9159</v>
      </c>
      <c r="M631" s="14">
        <v>9</v>
      </c>
      <c r="N631" s="11" t="str">
        <f>INDEX(TreeLookup!$C$1:$DE$21,MATCH(Table15[[#This Row],[CATEGORY]],TreeLookup!$C$1:$C$21,0),MATCH(Table15[[#This Row],[YEAR]],TreeLookup!$C$1:$DE$1,0))</f>
        <v>advancedScience</v>
      </c>
      <c r="P631" s="13" t="s">
        <v>6842</v>
      </c>
      <c r="Q631" s="11" t="s">
        <v>6579</v>
      </c>
      <c r="S631" s="11">
        <v>2005</v>
      </c>
      <c r="W631" s="15"/>
    </row>
    <row r="632" spans="1:23" x14ac:dyDescent="0.25">
      <c r="A632" s="11" t="s">
        <v>4616</v>
      </c>
      <c r="B632" s="12" t="s">
        <v>7912</v>
      </c>
      <c r="C632" s="11">
        <v>3500</v>
      </c>
      <c r="D632" s="11">
        <v>10000</v>
      </c>
      <c r="E632" s="12" t="s">
        <v>4617</v>
      </c>
      <c r="F632" s="11" t="s">
        <v>1301</v>
      </c>
      <c r="G632" s="11" t="s">
        <v>1917</v>
      </c>
      <c r="H632" s="11" t="s">
        <v>5091</v>
      </c>
      <c r="I632" s="11" t="s">
        <v>5091</v>
      </c>
      <c r="J632" s="14">
        <f>VLOOKUP(Table15[[#This Row],[TechRequired]],OldTree!A:B,2,0)</f>
        <v>3</v>
      </c>
      <c r="K632" s="14"/>
      <c r="L632" s="14"/>
      <c r="N632" s="11" t="e">
        <f>INDEX(TreeLookup!$C$1:$DE$21,MATCH(Table15[[#This Row],[CATEGORY]],TreeLookup!$C$1:$C$21,0),MATCH(Table15[[#This Row],[YEAR]],TreeLookup!$C$1:$DE$1,0))</f>
        <v>#N/A</v>
      </c>
      <c r="O632" s="11" t="s">
        <v>1903</v>
      </c>
      <c r="Q632" s="11"/>
    </row>
    <row r="633" spans="1:23" x14ac:dyDescent="0.25">
      <c r="A633" s="11" t="s">
        <v>1613</v>
      </c>
      <c r="B633" s="12" t="s">
        <v>7878</v>
      </c>
      <c r="C633" s="11">
        <v>2900</v>
      </c>
      <c r="D633" s="11">
        <v>6500</v>
      </c>
      <c r="E633" s="12" t="s">
        <v>10137</v>
      </c>
      <c r="F633" s="11" t="s">
        <v>1283</v>
      </c>
      <c r="G633" s="11" t="s">
        <v>1917</v>
      </c>
      <c r="H633" s="11" t="s">
        <v>1903</v>
      </c>
      <c r="I633" s="11" t="s">
        <v>5091</v>
      </c>
      <c r="J633" s="14">
        <f>VLOOKUP(Table15[[#This Row],[TechRequired]],OldTree!A:B,2,0)</f>
        <v>5</v>
      </c>
      <c r="K633" s="22" t="s">
        <v>6013</v>
      </c>
      <c r="L633" s="22" t="s">
        <v>9164</v>
      </c>
      <c r="M633" s="14">
        <v>5</v>
      </c>
      <c r="N633" s="11" t="str">
        <f>INDEX(TreeLookup!$C$1:$DE$21,MATCH(Table15[[#This Row],[CATEGORY]],TreeLookup!$C$1:$C$21,0),MATCH(Table15[[#This Row],[YEAR]],TreeLookup!$C$1:$DE$1,0))</f>
        <v>scienceAdvCapsules</v>
      </c>
      <c r="P633" s="13" t="s">
        <v>6842</v>
      </c>
      <c r="Q633" s="11"/>
      <c r="S633" s="11">
        <v>1964</v>
      </c>
      <c r="W633" s="15"/>
    </row>
    <row r="634" spans="1:23" x14ac:dyDescent="0.25">
      <c r="A634" s="11" t="s">
        <v>4609</v>
      </c>
      <c r="B634" s="12" t="s">
        <v>7914</v>
      </c>
      <c r="C634" s="11">
        <v>300</v>
      </c>
      <c r="D634" s="11">
        <v>600</v>
      </c>
      <c r="E634" s="12" t="s">
        <v>4610</v>
      </c>
      <c r="F634" s="11" t="s">
        <v>1321</v>
      </c>
      <c r="G634" s="11" t="s">
        <v>1917</v>
      </c>
      <c r="H634" s="11" t="s">
        <v>5091</v>
      </c>
      <c r="I634" s="11" t="s">
        <v>5091</v>
      </c>
      <c r="J634" s="14">
        <f>VLOOKUP(Table15[[#This Row],[TechRequired]],OldTree!A:B,2,0)</f>
        <v>3</v>
      </c>
      <c r="K634" s="14"/>
      <c r="L634" s="14"/>
      <c r="N634" s="11" t="e">
        <f>INDEX(TreeLookup!$C$1:$DE$21,MATCH(Table15[[#This Row],[CATEGORY]],TreeLookup!$C$1:$C$21,0),MATCH(Table15[[#This Row],[YEAR]],TreeLookup!$C$1:$DE$1,0))</f>
        <v>#N/A</v>
      </c>
      <c r="O634" s="11" t="s">
        <v>1903</v>
      </c>
      <c r="Q634" s="11"/>
    </row>
    <row r="635" spans="1:23" x14ac:dyDescent="0.25">
      <c r="A635" s="11" t="s">
        <v>1601</v>
      </c>
      <c r="B635" s="12" t="s">
        <v>7880</v>
      </c>
      <c r="C635" s="11">
        <v>1</v>
      </c>
      <c r="D635" s="11">
        <v>4500</v>
      </c>
      <c r="E635" s="12" t="s">
        <v>10801</v>
      </c>
      <c r="F635" s="11" t="s">
        <v>1357</v>
      </c>
      <c r="G635" s="11" t="s">
        <v>1917</v>
      </c>
      <c r="H635" s="11" t="s">
        <v>1903</v>
      </c>
      <c r="I635" s="11" t="s">
        <v>5091</v>
      </c>
      <c r="J635" s="14">
        <f>VLOOKUP(Table15[[#This Row],[TechRequired]],OldTree!A:B,2,0)</f>
        <v>4</v>
      </c>
      <c r="K635" s="22" t="s">
        <v>6012</v>
      </c>
      <c r="L635" s="14" t="s">
        <v>8646</v>
      </c>
      <c r="M635" s="14">
        <v>3</v>
      </c>
      <c r="N635" s="11" t="str">
        <f>INDEX(TreeLookup!$C$1:$DE$21,MATCH(Table15[[#This Row],[CATEGORY]],TreeLookup!$C$1:$C$21,0),MATCH(Table15[[#This Row],[YEAR]],TreeLookup!$C$1:$DE$1,0))</f>
        <v>start</v>
      </c>
      <c r="O635" s="21" t="s">
        <v>1903</v>
      </c>
      <c r="P635" s="13" t="s">
        <v>6842</v>
      </c>
      <c r="Q635" s="11"/>
      <c r="W635" s="15"/>
    </row>
    <row r="636" spans="1:23" x14ac:dyDescent="0.25">
      <c r="A636" s="11" t="s">
        <v>1603</v>
      </c>
      <c r="B636" s="12" t="s">
        <v>7881</v>
      </c>
      <c r="C636" s="11">
        <v>1</v>
      </c>
      <c r="D636" s="11">
        <v>20</v>
      </c>
      <c r="E636" s="12" t="s">
        <v>10006</v>
      </c>
      <c r="F636" s="11" t="s">
        <v>1324</v>
      </c>
      <c r="G636" s="11" t="s">
        <v>1917</v>
      </c>
      <c r="H636" s="11" t="s">
        <v>1903</v>
      </c>
      <c r="I636" s="11" t="s">
        <v>5091</v>
      </c>
      <c r="J636" s="14">
        <f>VLOOKUP(Table15[[#This Row],[TechRequired]],OldTree!A:B,2,0)</f>
        <v>2</v>
      </c>
      <c r="K636" s="22" t="s">
        <v>6012</v>
      </c>
      <c r="L636" s="14" t="s">
        <v>8646</v>
      </c>
      <c r="M636" s="14">
        <v>2</v>
      </c>
      <c r="N636" s="11" t="str">
        <f>INDEX(TreeLookup!$C$1:$DE$21,MATCH(Table15[[#This Row],[CATEGORY]],TreeLookup!$C$1:$C$21,0),MATCH(Table15[[#This Row],[YEAR]],TreeLookup!$C$1:$DE$1,0))</f>
        <v>materialsScienceSatellite</v>
      </c>
      <c r="P636" s="25" t="s">
        <v>6843</v>
      </c>
      <c r="Q636" s="11"/>
      <c r="S636" s="11">
        <v>1956</v>
      </c>
      <c r="W636" s="15"/>
    </row>
    <row r="637" spans="1:23" x14ac:dyDescent="0.25">
      <c r="A637" s="11" t="s">
        <v>1602</v>
      </c>
      <c r="B637" s="12" t="s">
        <v>7882</v>
      </c>
      <c r="C637" s="11">
        <v>1</v>
      </c>
      <c r="D637" s="11">
        <v>6300</v>
      </c>
      <c r="E637" s="12" t="s">
        <v>10801</v>
      </c>
      <c r="F637" s="11" t="s">
        <v>1356</v>
      </c>
      <c r="G637" s="11" t="s">
        <v>1917</v>
      </c>
      <c r="H637" s="11" t="s">
        <v>1903</v>
      </c>
      <c r="I637" s="11" t="s">
        <v>5091</v>
      </c>
      <c r="J637" s="14">
        <f>VLOOKUP(Table15[[#This Row],[TechRequired]],OldTree!A:B,2,0)</f>
        <v>5</v>
      </c>
      <c r="K637" s="22" t="s">
        <v>6012</v>
      </c>
      <c r="L637" s="14" t="s">
        <v>8646</v>
      </c>
      <c r="M637" s="14">
        <v>4</v>
      </c>
      <c r="N637" s="11" t="str">
        <f>INDEX(TreeLookup!$C$1:$DE$21,MATCH(Table15[[#This Row],[CATEGORY]],TreeLookup!$C$1:$C$21,0),MATCH(Table15[[#This Row],[YEAR]],TreeLookup!$C$1:$DE$1,0))</f>
        <v>start</v>
      </c>
      <c r="O637" s="21" t="s">
        <v>1903</v>
      </c>
      <c r="P637" s="13" t="s">
        <v>6842</v>
      </c>
      <c r="Q637" s="11"/>
      <c r="W637" s="15"/>
    </row>
    <row r="638" spans="1:23" x14ac:dyDescent="0.25">
      <c r="A638" s="11" t="s">
        <v>2049</v>
      </c>
      <c r="B638" s="12" t="s">
        <v>8156</v>
      </c>
      <c r="C638" s="11">
        <v>320</v>
      </c>
      <c r="D638" s="11">
        <v>960</v>
      </c>
      <c r="E638" s="12" t="s">
        <v>10851</v>
      </c>
      <c r="F638" s="11" t="s">
        <v>1301</v>
      </c>
      <c r="G638" s="11" t="s">
        <v>5480</v>
      </c>
      <c r="H638" s="11" t="s">
        <v>1903</v>
      </c>
      <c r="I638" s="11" t="s">
        <v>5091</v>
      </c>
      <c r="J638" s="14">
        <f>VLOOKUP(Table15[[#This Row],[TechRequired]],OldTree!A:B,2,0)</f>
        <v>3</v>
      </c>
      <c r="K638" s="22" t="s">
        <v>8950</v>
      </c>
      <c r="L638" s="14" t="s">
        <v>6881</v>
      </c>
      <c r="M638" s="14">
        <v>4</v>
      </c>
      <c r="N638" s="11" t="str">
        <f>INDEX(TreeLookup!$C$1:$DE$21,MATCH(Table15[[#This Row],[CATEGORY]],TreeLookup!$C$1:$C$21,0),MATCH(Table15[[#This Row],[YEAR]],TreeLookup!$C$1:$DE$1,0))</f>
        <v>start</v>
      </c>
      <c r="O638" s="21" t="s">
        <v>1903</v>
      </c>
      <c r="P638" s="13" t="s">
        <v>6842</v>
      </c>
      <c r="Q638" s="11"/>
      <c r="W638" s="15"/>
    </row>
    <row r="639" spans="1:23" x14ac:dyDescent="0.25">
      <c r="A639" s="11" t="s">
        <v>2050</v>
      </c>
      <c r="B639" s="12" t="s">
        <v>8157</v>
      </c>
      <c r="C639" s="11">
        <v>1050</v>
      </c>
      <c r="D639" s="11">
        <v>3150</v>
      </c>
      <c r="E639" s="12" t="s">
        <v>10855</v>
      </c>
      <c r="F639" s="11" t="s">
        <v>1282</v>
      </c>
      <c r="G639" s="11" t="s">
        <v>5480</v>
      </c>
      <c r="H639" s="11" t="s">
        <v>1903</v>
      </c>
      <c r="I639" s="11" t="s">
        <v>5091</v>
      </c>
      <c r="J639" s="14">
        <f>VLOOKUP(Table15[[#This Row],[TechRequired]],OldTree!A:B,2,0)</f>
        <v>4</v>
      </c>
      <c r="K639" s="22" t="s">
        <v>8950</v>
      </c>
      <c r="L639" s="14" t="s">
        <v>6881</v>
      </c>
      <c r="M639" s="14">
        <v>5</v>
      </c>
      <c r="N639" s="11" t="str">
        <f>INDEX(TreeLookup!$C$1:$DE$21,MATCH(Table15[[#This Row],[CATEGORY]],TreeLookup!$C$1:$C$21,0),MATCH(Table15[[#This Row],[YEAR]],TreeLookup!$C$1:$DE$1,0))</f>
        <v>start</v>
      </c>
      <c r="O639" s="21" t="s">
        <v>1903</v>
      </c>
      <c r="P639" s="13" t="s">
        <v>6842</v>
      </c>
      <c r="Q639" s="11"/>
      <c r="W639" s="15"/>
    </row>
    <row r="640" spans="1:23" x14ac:dyDescent="0.25">
      <c r="A640" s="11" t="s">
        <v>2046</v>
      </c>
      <c r="B640" s="12" t="s">
        <v>8158</v>
      </c>
      <c r="C640" s="11">
        <v>640</v>
      </c>
      <c r="D640" s="11">
        <v>1920</v>
      </c>
      <c r="E640" s="12" t="s">
        <v>10852</v>
      </c>
      <c r="F640" s="11" t="s">
        <v>1309</v>
      </c>
      <c r="G640" s="11" t="s">
        <v>5480</v>
      </c>
      <c r="H640" s="11" t="s">
        <v>1903</v>
      </c>
      <c r="I640" s="11" t="s">
        <v>5091</v>
      </c>
      <c r="J640" s="14">
        <f>VLOOKUP(Table15[[#This Row],[TechRequired]],OldTree!A:B,2,0)</f>
        <v>3</v>
      </c>
      <c r="K640" s="22" t="s">
        <v>8950</v>
      </c>
      <c r="L640" s="14" t="s">
        <v>6881</v>
      </c>
      <c r="M640" s="14">
        <v>4</v>
      </c>
      <c r="N640" s="11" t="str">
        <f>INDEX(TreeLookup!$C$1:$DE$21,MATCH(Table15[[#This Row],[CATEGORY]],TreeLookup!$C$1:$C$21,0),MATCH(Table15[[#This Row],[YEAR]],TreeLookup!$C$1:$DE$1,0))</f>
        <v>start</v>
      </c>
      <c r="O640" s="21" t="s">
        <v>1903</v>
      </c>
      <c r="P640" s="13" t="s">
        <v>6842</v>
      </c>
      <c r="Q640" s="11"/>
      <c r="W640" s="15"/>
    </row>
    <row r="641" spans="1:34" x14ac:dyDescent="0.25">
      <c r="A641" s="11" t="s">
        <v>2047</v>
      </c>
      <c r="B641" s="12" t="s">
        <v>8159</v>
      </c>
      <c r="C641" s="11">
        <v>2800</v>
      </c>
      <c r="D641" s="11">
        <v>9010</v>
      </c>
      <c r="E641" s="12" t="s">
        <v>10858</v>
      </c>
      <c r="F641" s="11" t="s">
        <v>1344</v>
      </c>
      <c r="G641" s="11" t="s">
        <v>5480</v>
      </c>
      <c r="H641" s="11" t="s">
        <v>1903</v>
      </c>
      <c r="I641" s="11" t="s">
        <v>5091</v>
      </c>
      <c r="J641" s="14">
        <f>VLOOKUP(Table15[[#This Row],[TechRequired]],OldTree!A:B,2,0)</f>
        <v>4.5</v>
      </c>
      <c r="K641" s="22" t="s">
        <v>8950</v>
      </c>
      <c r="L641" s="14" t="s">
        <v>6881</v>
      </c>
      <c r="M641" s="14">
        <v>5</v>
      </c>
      <c r="N641" s="11" t="str">
        <f>INDEX(TreeLookup!$C$1:$DE$21,MATCH(Table15[[#This Row],[CATEGORY]],TreeLookup!$C$1:$C$21,0),MATCH(Table15[[#This Row],[YEAR]],TreeLookup!$C$1:$DE$1,0))</f>
        <v>start</v>
      </c>
      <c r="O641" s="21" t="s">
        <v>1903</v>
      </c>
      <c r="P641" s="13" t="s">
        <v>6842</v>
      </c>
      <c r="Q641" s="11"/>
      <c r="W641" s="15"/>
    </row>
    <row r="642" spans="1:34" x14ac:dyDescent="0.25">
      <c r="A642" s="11" t="s">
        <v>2048</v>
      </c>
      <c r="B642" s="12" t="s">
        <v>8160</v>
      </c>
      <c r="C642" s="11">
        <v>9600</v>
      </c>
      <c r="D642" s="11">
        <v>31000</v>
      </c>
      <c r="E642" s="12" t="s">
        <v>10861</v>
      </c>
      <c r="F642" s="11" t="s">
        <v>1366</v>
      </c>
      <c r="G642" s="11" t="s">
        <v>5480</v>
      </c>
      <c r="H642" s="11" t="s">
        <v>1903</v>
      </c>
      <c r="I642" s="11" t="s">
        <v>5091</v>
      </c>
      <c r="J642" s="14">
        <f>VLOOKUP(Table15[[#This Row],[TechRequired]],OldTree!A:B,2,0)</f>
        <v>7</v>
      </c>
      <c r="K642" s="22" t="s">
        <v>8950</v>
      </c>
      <c r="L642" s="14" t="s">
        <v>6881</v>
      </c>
      <c r="M642" s="14">
        <v>8</v>
      </c>
      <c r="N642" s="11" t="str">
        <f>INDEX(TreeLookup!$C$1:$DE$21,MATCH(Table15[[#This Row],[CATEGORY]],TreeLookup!$C$1:$C$21,0),MATCH(Table15[[#This Row],[YEAR]],TreeLookup!$C$1:$DE$1,0))</f>
        <v>start</v>
      </c>
      <c r="O642" s="21" t="s">
        <v>1903</v>
      </c>
      <c r="P642" s="13" t="s">
        <v>6842</v>
      </c>
      <c r="Q642" s="11"/>
      <c r="W642" s="15"/>
    </row>
    <row r="643" spans="1:34" x14ac:dyDescent="0.25">
      <c r="A643" s="11" t="s">
        <v>1614</v>
      </c>
      <c r="B643" s="12" t="s">
        <v>7884</v>
      </c>
      <c r="C643" s="11">
        <v>500</v>
      </c>
      <c r="D643" s="11">
        <v>10000</v>
      </c>
      <c r="E643" s="12" t="s">
        <v>10095</v>
      </c>
      <c r="F643" s="11" t="s">
        <v>1309</v>
      </c>
      <c r="G643" s="11" t="s">
        <v>1917</v>
      </c>
      <c r="H643" s="11" t="s">
        <v>1903</v>
      </c>
      <c r="I643" s="21" t="s">
        <v>1903</v>
      </c>
      <c r="J643" s="14">
        <f>VLOOKUP(Table15[[#This Row],[TechRequired]],OldTree!A:B,2,0)</f>
        <v>3</v>
      </c>
      <c r="K643" s="22" t="s">
        <v>6013</v>
      </c>
      <c r="L643" s="22" t="s">
        <v>9158</v>
      </c>
      <c r="N643" s="11" t="str">
        <f>INDEX(TreeLookup!$C$1:$DE$21,MATCH(Table15[[#This Row],[CATEGORY]],TreeLookup!$C$1:$C$21,0),MATCH(Table15[[#This Row],[YEAR]],TreeLookup!$C$1:$DE$1,0))</f>
        <v>scienceHuman</v>
      </c>
      <c r="P643" s="25" t="s">
        <v>6843</v>
      </c>
      <c r="Q643" s="11"/>
      <c r="S643" s="11">
        <v>1961</v>
      </c>
      <c r="W643" s="15"/>
      <c r="AH643" s="11" t="s">
        <v>11286</v>
      </c>
    </row>
    <row r="644" spans="1:34" x14ac:dyDescent="0.25">
      <c r="A644" s="11" t="s">
        <v>3033</v>
      </c>
      <c r="B644" s="12" t="s">
        <v>7248</v>
      </c>
      <c r="C644" s="11">
        <v>950</v>
      </c>
      <c r="D644" s="11">
        <v>3500</v>
      </c>
      <c r="E644" s="12" t="s">
        <v>10380</v>
      </c>
      <c r="F644" s="11" t="s">
        <v>5220</v>
      </c>
      <c r="G644" s="11" t="s">
        <v>1913</v>
      </c>
      <c r="H644" s="11" t="s">
        <v>1903</v>
      </c>
      <c r="I644" s="11" t="s">
        <v>5091</v>
      </c>
      <c r="J644" s="14">
        <f>VLOOKUP(Table15[[#This Row],[TechRequired]],OldTree!A:B,2,0)</f>
        <v>7</v>
      </c>
      <c r="K644" s="22" t="s">
        <v>6012</v>
      </c>
      <c r="L644" s="14" t="s">
        <v>8869</v>
      </c>
      <c r="N644" s="11" t="str">
        <f>INDEX(TreeLookup!$C$1:$DE$21,MATCH(Table15[[#This Row],[CATEGORY]],TreeLookup!$C$1:$C$21,0),MATCH(Table15[[#This Row],[YEAR]],TreeLookup!$C$1:$DE$1,0))</f>
        <v>materialsScienceLongTerm</v>
      </c>
      <c r="P644" s="13" t="s">
        <v>6842</v>
      </c>
      <c r="Q644" s="11" t="s">
        <v>6762</v>
      </c>
      <c r="S644" s="11">
        <v>1989</v>
      </c>
      <c r="W644" s="15"/>
    </row>
    <row r="645" spans="1:34" x14ac:dyDescent="0.25">
      <c r="A645" s="11" t="s">
        <v>3046</v>
      </c>
      <c r="B645" s="12" t="s">
        <v>7249</v>
      </c>
      <c r="C645" s="11">
        <v>1800</v>
      </c>
      <c r="D645" s="11">
        <v>4500</v>
      </c>
      <c r="E645" s="12" t="s">
        <v>10382</v>
      </c>
      <c r="F645" s="11" t="s">
        <v>1377</v>
      </c>
      <c r="G645" s="11" t="s">
        <v>1913</v>
      </c>
      <c r="H645" s="11" t="s">
        <v>1903</v>
      </c>
      <c r="I645" s="11" t="s">
        <v>5091</v>
      </c>
      <c r="J645" s="14">
        <f>VLOOKUP(Table15[[#This Row],[TechRequired]],OldTree!A:B,2,0)</f>
        <v>6</v>
      </c>
      <c r="K645" s="22" t="s">
        <v>6012</v>
      </c>
      <c r="L645" s="14" t="s">
        <v>8866</v>
      </c>
      <c r="M645" s="14">
        <v>8</v>
      </c>
      <c r="N645" s="11" t="str">
        <f>INDEX(TreeLookup!$C$1:$DE$21,MATCH(Table15[[#This Row],[CATEGORY]],TreeLookup!$C$1:$C$21,0),MATCH(Table15[[#This Row],[YEAR]],TreeLookup!$C$1:$DE$1,0))</f>
        <v>materialsScienceLongTerm</v>
      </c>
      <c r="P645" s="13" t="s">
        <v>6842</v>
      </c>
      <c r="Q645" s="11" t="s">
        <v>6762</v>
      </c>
      <c r="S645" s="11">
        <v>1989</v>
      </c>
      <c r="W645" s="15"/>
    </row>
    <row r="646" spans="1:34" x14ac:dyDescent="0.25">
      <c r="A646" s="11" t="s">
        <v>3029</v>
      </c>
      <c r="B646" s="12" t="s">
        <v>7250</v>
      </c>
      <c r="C646" s="11">
        <v>750</v>
      </c>
      <c r="D646" s="11">
        <v>3500</v>
      </c>
      <c r="E646" s="12" t="s">
        <v>10381</v>
      </c>
      <c r="F646" s="11" t="s">
        <v>5220</v>
      </c>
      <c r="G646" s="11" t="s">
        <v>1913</v>
      </c>
      <c r="H646" s="11" t="s">
        <v>1903</v>
      </c>
      <c r="I646" s="11" t="s">
        <v>5091</v>
      </c>
      <c r="J646" s="14">
        <f>VLOOKUP(Table15[[#This Row],[TechRequired]],OldTree!A:B,2,0)</f>
        <v>7</v>
      </c>
      <c r="K646" s="22" t="s">
        <v>6012</v>
      </c>
      <c r="L646" s="14" t="s">
        <v>8869</v>
      </c>
      <c r="N646" s="11" t="str">
        <f>INDEX(TreeLookup!$C$1:$DE$21,MATCH(Table15[[#This Row],[CATEGORY]],TreeLookup!$C$1:$C$21,0),MATCH(Table15[[#This Row],[YEAR]],TreeLookup!$C$1:$DE$1,0))</f>
        <v>materialsScienceLongTerm</v>
      </c>
      <c r="P646" s="13" t="s">
        <v>6842</v>
      </c>
      <c r="Q646" s="11" t="s">
        <v>6762</v>
      </c>
      <c r="S646" s="11">
        <v>1989</v>
      </c>
      <c r="W646" s="15"/>
    </row>
    <row r="647" spans="1:34" x14ac:dyDescent="0.25">
      <c r="A647" s="11" t="s">
        <v>3064</v>
      </c>
      <c r="B647" s="12" t="s">
        <v>7251</v>
      </c>
      <c r="C647" s="11">
        <v>1000</v>
      </c>
      <c r="D647" s="11">
        <v>1000</v>
      </c>
      <c r="E647" s="12" t="s">
        <v>10383</v>
      </c>
      <c r="F647" s="11" t="s">
        <v>1327</v>
      </c>
      <c r="G647" s="11" t="s">
        <v>1913</v>
      </c>
      <c r="H647" s="11" t="s">
        <v>1903</v>
      </c>
      <c r="I647" s="11" t="s">
        <v>5091</v>
      </c>
      <c r="J647" s="14">
        <f>VLOOKUP(Table15[[#This Row],[TechRequired]],OldTree!A:B,2,0)</f>
        <v>5</v>
      </c>
      <c r="K647" s="22" t="s">
        <v>6012</v>
      </c>
      <c r="L647" s="14" t="s">
        <v>8671</v>
      </c>
      <c r="N647" s="11" t="str">
        <f>INDEX(TreeLookup!$C$1:$DE$21,MATCH(Table15[[#This Row],[CATEGORY]],TreeLookup!$C$1:$C$21,0),MATCH(Table15[[#This Row],[YEAR]],TreeLookup!$C$1:$DE$1,0))</f>
        <v>materialsScienceLongTerm</v>
      </c>
      <c r="P647" s="13" t="s">
        <v>6842</v>
      </c>
      <c r="Q647" s="11" t="s">
        <v>6762</v>
      </c>
      <c r="S647" s="11">
        <v>1989</v>
      </c>
      <c r="W647" s="15"/>
    </row>
    <row r="648" spans="1:34" x14ac:dyDescent="0.25">
      <c r="A648" s="11" t="s">
        <v>3065</v>
      </c>
      <c r="B648" s="12" t="s">
        <v>7252</v>
      </c>
      <c r="C648" s="11">
        <v>1000</v>
      </c>
      <c r="D648" s="11">
        <v>1000</v>
      </c>
      <c r="E648" s="12" t="s">
        <v>10384</v>
      </c>
      <c r="F648" s="11" t="s">
        <v>1327</v>
      </c>
      <c r="G648" s="11" t="s">
        <v>1913</v>
      </c>
      <c r="H648" s="11" t="s">
        <v>1903</v>
      </c>
      <c r="I648" s="11" t="s">
        <v>5091</v>
      </c>
      <c r="J648" s="14">
        <f>VLOOKUP(Table15[[#This Row],[TechRequired]],OldTree!A:B,2,0)</f>
        <v>5</v>
      </c>
      <c r="K648" s="22" t="s">
        <v>6012</v>
      </c>
      <c r="L648" s="14" t="s">
        <v>8671</v>
      </c>
      <c r="N648" s="11" t="str">
        <f>INDEX(TreeLookup!$C$1:$DE$21,MATCH(Table15[[#This Row],[CATEGORY]],TreeLookup!$C$1:$C$21,0),MATCH(Table15[[#This Row],[YEAR]],TreeLookup!$C$1:$DE$1,0))</f>
        <v>materialsScienceLongTerm</v>
      </c>
      <c r="P648" s="13" t="s">
        <v>6842</v>
      </c>
      <c r="Q648" s="11" t="s">
        <v>6762</v>
      </c>
      <c r="S648" s="11">
        <v>1989</v>
      </c>
      <c r="W648" s="15"/>
    </row>
    <row r="649" spans="1:34" x14ac:dyDescent="0.25">
      <c r="A649" s="11" t="s">
        <v>3039</v>
      </c>
      <c r="B649" s="12" t="s">
        <v>7253</v>
      </c>
      <c r="C649" s="11">
        <v>1500</v>
      </c>
      <c r="D649" s="11">
        <v>6500</v>
      </c>
      <c r="E649" s="12" t="s">
        <v>10385</v>
      </c>
      <c r="F649" s="11" t="s">
        <v>1327</v>
      </c>
      <c r="G649" s="11" t="s">
        <v>1913</v>
      </c>
      <c r="H649" s="11" t="s">
        <v>1903</v>
      </c>
      <c r="I649" s="11" t="s">
        <v>5091</v>
      </c>
      <c r="J649" s="14">
        <f>VLOOKUP(Table15[[#This Row],[TechRequired]],OldTree!A:B,2,0)</f>
        <v>5</v>
      </c>
      <c r="K649" s="22" t="s">
        <v>6012</v>
      </c>
      <c r="L649" s="14" t="s">
        <v>8865</v>
      </c>
      <c r="N649" s="11" t="str">
        <f>INDEX(TreeLookup!$C$1:$DE$21,MATCH(Table15[[#This Row],[CATEGORY]],TreeLookup!$C$1:$C$21,0),MATCH(Table15[[#This Row],[YEAR]],TreeLookup!$C$1:$DE$1,0))</f>
        <v>materialsScienceLongTerm</v>
      </c>
      <c r="P649" s="13" t="s">
        <v>6842</v>
      </c>
      <c r="Q649" s="11" t="s">
        <v>6762</v>
      </c>
      <c r="S649" s="11">
        <v>1989</v>
      </c>
      <c r="W649" s="15"/>
    </row>
    <row r="650" spans="1:34" x14ac:dyDescent="0.25">
      <c r="A650" s="11" t="s">
        <v>1582</v>
      </c>
      <c r="B650" s="12" t="s">
        <v>7065</v>
      </c>
      <c r="C650" s="11">
        <v>620</v>
      </c>
      <c r="D650" s="11">
        <v>3400</v>
      </c>
      <c r="E650" s="12" t="s">
        <v>10738</v>
      </c>
      <c r="F650" s="11" t="s">
        <v>1365</v>
      </c>
      <c r="G650" s="11" t="s">
        <v>1917</v>
      </c>
      <c r="H650" s="11" t="s">
        <v>1903</v>
      </c>
      <c r="I650" s="11" t="s">
        <v>5091</v>
      </c>
      <c r="J650" s="14">
        <f>VLOOKUP(Table15[[#This Row],[TechRequired]],OldTree!A:B,2,0)</f>
        <v>5</v>
      </c>
      <c r="K650" s="22" t="s">
        <v>6812</v>
      </c>
      <c r="L650" s="14" t="s">
        <v>6812</v>
      </c>
      <c r="M650" s="14">
        <v>3</v>
      </c>
      <c r="N650" s="11" t="str">
        <f>INDEX(TreeLookup!$C$1:$DE$21,MATCH(Table15[[#This Row],[CATEGORY]],TreeLookup!$C$1:$C$21,0),MATCH(Table15[[#This Row],[YEAR]],TreeLookup!$C$1:$DE$1,0))</f>
        <v>start</v>
      </c>
      <c r="O650" s="21" t="s">
        <v>1903</v>
      </c>
      <c r="P650" s="13" t="s">
        <v>6842</v>
      </c>
      <c r="Q650" s="11"/>
      <c r="W650" s="15"/>
    </row>
    <row r="651" spans="1:34" x14ac:dyDescent="0.25">
      <c r="A651" s="11" t="s">
        <v>1583</v>
      </c>
      <c r="B651" s="12" t="s">
        <v>7066</v>
      </c>
      <c r="C651" s="11">
        <v>620</v>
      </c>
      <c r="D651" s="11">
        <v>3400</v>
      </c>
      <c r="E651" s="12" t="s">
        <v>10739</v>
      </c>
      <c r="F651" s="11" t="s">
        <v>1365</v>
      </c>
      <c r="G651" s="11" t="s">
        <v>1917</v>
      </c>
      <c r="H651" s="11" t="s">
        <v>1903</v>
      </c>
      <c r="I651" s="11" t="s">
        <v>5091</v>
      </c>
      <c r="J651" s="14">
        <f>VLOOKUP(Table15[[#This Row],[TechRequired]],OldTree!A:B,2,0)</f>
        <v>5</v>
      </c>
      <c r="K651" s="22" t="s">
        <v>6812</v>
      </c>
      <c r="L651" s="14" t="s">
        <v>6812</v>
      </c>
      <c r="M651" s="14">
        <v>3</v>
      </c>
      <c r="N651" s="11" t="str">
        <f>INDEX(TreeLookup!$C$1:$DE$21,MATCH(Table15[[#This Row],[CATEGORY]],TreeLookup!$C$1:$C$21,0),MATCH(Table15[[#This Row],[YEAR]],TreeLookup!$C$1:$DE$1,0))</f>
        <v>start</v>
      </c>
      <c r="O651" s="21" t="s">
        <v>1903</v>
      </c>
      <c r="P651" s="13" t="s">
        <v>6842</v>
      </c>
      <c r="Q651" s="11"/>
      <c r="W651" s="15"/>
    </row>
    <row r="652" spans="1:34" x14ac:dyDescent="0.25">
      <c r="A652" s="11" t="s">
        <v>1584</v>
      </c>
      <c r="B652" s="12" t="s">
        <v>7089</v>
      </c>
      <c r="C652" s="11">
        <v>620</v>
      </c>
      <c r="D652" s="11">
        <v>3400</v>
      </c>
      <c r="E652" s="12" t="s">
        <v>4613</v>
      </c>
      <c r="F652" s="11" t="s">
        <v>1365</v>
      </c>
      <c r="G652" s="11" t="s">
        <v>1917</v>
      </c>
      <c r="H652" s="11" t="s">
        <v>1903</v>
      </c>
      <c r="I652" s="11" t="s">
        <v>5091</v>
      </c>
      <c r="J652" s="14">
        <f>VLOOKUP(Table15[[#This Row],[TechRequired]],OldTree!A:B,2,0)</f>
        <v>5</v>
      </c>
      <c r="K652" s="22" t="s">
        <v>6812</v>
      </c>
      <c r="L652" s="14" t="s">
        <v>6812</v>
      </c>
      <c r="M652" s="14">
        <v>3</v>
      </c>
      <c r="N652" s="11" t="str">
        <f>INDEX(TreeLookup!$C$1:$DE$21,MATCH(Table15[[#This Row],[CATEGORY]],TreeLookup!$C$1:$C$21,0),MATCH(Table15[[#This Row],[YEAR]],TreeLookup!$C$1:$DE$1,0))</f>
        <v>start</v>
      </c>
      <c r="O652" s="21" t="s">
        <v>1903</v>
      </c>
      <c r="P652" s="13" t="s">
        <v>6842</v>
      </c>
      <c r="Q652" s="11"/>
      <c r="W652" s="15"/>
    </row>
    <row r="653" spans="1:34" x14ac:dyDescent="0.25">
      <c r="A653" s="11" t="s">
        <v>1618</v>
      </c>
      <c r="B653" s="12" t="s">
        <v>7886</v>
      </c>
      <c r="C653" s="11">
        <v>900</v>
      </c>
      <c r="D653" s="11">
        <v>2200</v>
      </c>
      <c r="E653" s="12" t="s">
        <v>10811</v>
      </c>
      <c r="F653" s="11" t="s">
        <v>1311</v>
      </c>
      <c r="G653" s="11" t="s">
        <v>1917</v>
      </c>
      <c r="H653" s="11" t="s">
        <v>1903</v>
      </c>
      <c r="I653" s="11" t="s">
        <v>5091</v>
      </c>
      <c r="J653" s="14">
        <f>VLOOKUP(Table15[[#This Row],[TechRequired]],OldTree!A:B,2,0)</f>
        <v>1</v>
      </c>
      <c r="K653" s="22" t="s">
        <v>6013</v>
      </c>
      <c r="L653" s="14"/>
      <c r="M653" s="14">
        <v>0</v>
      </c>
      <c r="N653" s="11" t="str">
        <f>INDEX(TreeLookup!$C$1:$DE$21,MATCH(Table15[[#This Row],[CATEGORY]],TreeLookup!$C$1:$C$21,0),MATCH(Table15[[#This Row],[YEAR]],TreeLookup!$C$1:$DE$1,0))</f>
        <v>start</v>
      </c>
      <c r="O653" s="21" t="s">
        <v>1903</v>
      </c>
      <c r="P653" s="13" t="s">
        <v>6842</v>
      </c>
      <c r="Q653" s="11"/>
      <c r="W653" s="15"/>
      <c r="AH653" s="11" t="s">
        <v>11286</v>
      </c>
    </row>
    <row r="654" spans="1:34" x14ac:dyDescent="0.25">
      <c r="A654" s="11" t="s">
        <v>1606</v>
      </c>
      <c r="B654" s="12" t="s">
        <v>7887</v>
      </c>
      <c r="C654" s="11">
        <v>8</v>
      </c>
      <c r="D654" s="11">
        <v>160</v>
      </c>
      <c r="E654" s="12" t="s">
        <v>9964</v>
      </c>
      <c r="F654" s="11" t="s">
        <v>1375</v>
      </c>
      <c r="G654" s="11" t="s">
        <v>1917</v>
      </c>
      <c r="H654" s="11" t="s">
        <v>1903</v>
      </c>
      <c r="I654" s="21" t="s">
        <v>1903</v>
      </c>
      <c r="J654" s="14">
        <f>VLOOKUP(Table15[[#This Row],[TechRequired]],OldTree!A:B,2,0)</f>
        <v>1.5</v>
      </c>
      <c r="K654" s="22" t="s">
        <v>6013</v>
      </c>
      <c r="L654" s="22" t="s">
        <v>9151</v>
      </c>
      <c r="N654" s="11" t="str">
        <f>INDEX(TreeLookup!$C$1:$DE$21,MATCH(Table15[[#This Row],[CATEGORY]],TreeLookup!$C$1:$C$21,0),MATCH(Table15[[#This Row],[YEAR]],TreeLookup!$C$1:$DE$1,0))</f>
        <v>start</v>
      </c>
      <c r="P654" s="25" t="s">
        <v>6843</v>
      </c>
      <c r="Q654" s="11"/>
      <c r="S654" s="11">
        <v>0</v>
      </c>
      <c r="W654" s="15"/>
      <c r="Y654" s="21" t="s">
        <v>11104</v>
      </c>
      <c r="AH654" s="11" t="s">
        <v>11286</v>
      </c>
    </row>
    <row r="655" spans="1:34" x14ac:dyDescent="0.25">
      <c r="A655" s="11" t="s">
        <v>1605</v>
      </c>
      <c r="B655" s="12" t="s">
        <v>7888</v>
      </c>
      <c r="C655" s="11">
        <v>6000</v>
      </c>
      <c r="D655" s="11">
        <v>8200</v>
      </c>
      <c r="E655" s="12" t="s">
        <v>10751</v>
      </c>
      <c r="F655" s="11" t="s">
        <v>1310</v>
      </c>
      <c r="G655" s="11" t="s">
        <v>1917</v>
      </c>
      <c r="H655" s="11" t="s">
        <v>1903</v>
      </c>
      <c r="I655" s="11" t="s">
        <v>5091</v>
      </c>
      <c r="J655" s="14">
        <f>VLOOKUP(Table15[[#This Row],[TechRequired]],OldTree!A:B,2,0)</f>
        <v>6</v>
      </c>
      <c r="K655" s="22" t="s">
        <v>6013</v>
      </c>
      <c r="L655" s="22" t="s">
        <v>9167</v>
      </c>
      <c r="N655" s="11" t="str">
        <f>INDEX(TreeLookup!$C$1:$DE$21,MATCH(Table15[[#This Row],[CATEGORY]],TreeLookup!$C$1:$C$21,0),MATCH(Table15[[#This Row],[YEAR]],TreeLookup!$C$1:$DE$1,0))</f>
        <v>start</v>
      </c>
      <c r="O655" s="21" t="s">
        <v>1903</v>
      </c>
      <c r="P655" s="13" t="s">
        <v>6842</v>
      </c>
      <c r="Q655" s="11"/>
      <c r="W655" s="15"/>
    </row>
    <row r="656" spans="1:34" x14ac:dyDescent="0.25">
      <c r="A656" s="11" t="s">
        <v>1610</v>
      </c>
      <c r="B656" s="12" t="s">
        <v>7889</v>
      </c>
      <c r="C656" s="11">
        <v>8800</v>
      </c>
      <c r="D656" s="11">
        <v>12200</v>
      </c>
      <c r="E656" s="12" t="s">
        <v>10779</v>
      </c>
      <c r="F656" s="11" t="s">
        <v>5224</v>
      </c>
      <c r="G656" s="11" t="s">
        <v>1917</v>
      </c>
      <c r="H656" s="11" t="s">
        <v>1903</v>
      </c>
      <c r="I656" s="11" t="s">
        <v>5091</v>
      </c>
      <c r="J656" s="14">
        <f>VLOOKUP(Table15[[#This Row],[TechRequired]],OldTree!A:B,2,0)</f>
        <v>7</v>
      </c>
      <c r="K656" s="14"/>
      <c r="L656" s="14"/>
      <c r="M656" s="14">
        <v>2</v>
      </c>
      <c r="N656" s="11" t="e">
        <f>INDEX(TreeLookup!$C$1:$DE$21,MATCH(Table15[[#This Row],[CATEGORY]],TreeLookup!$C$1:$C$21,0),MATCH(Table15[[#This Row],[YEAR]],TreeLookup!$C$1:$DE$1,0))</f>
        <v>#N/A</v>
      </c>
      <c r="O656" s="11" t="s">
        <v>1903</v>
      </c>
      <c r="Q656" s="11"/>
    </row>
    <row r="657" spans="1:31" x14ac:dyDescent="0.25">
      <c r="A657" s="11" t="s">
        <v>1611</v>
      </c>
      <c r="B657" s="12" t="s">
        <v>7890</v>
      </c>
      <c r="C657" s="11">
        <v>1100</v>
      </c>
      <c r="D657" s="11">
        <v>3200</v>
      </c>
      <c r="E657" s="12" t="s">
        <v>10598</v>
      </c>
      <c r="F657" s="11" t="s">
        <v>1362</v>
      </c>
      <c r="G657" s="11" t="s">
        <v>1917</v>
      </c>
      <c r="H657" s="11" t="s">
        <v>1903</v>
      </c>
      <c r="I657" s="11" t="s">
        <v>5091</v>
      </c>
      <c r="J657" s="14">
        <f>VLOOKUP(Table15[[#This Row],[TechRequired]],OldTree!A:B,2,0)</f>
        <v>4</v>
      </c>
      <c r="K657" s="22" t="s">
        <v>6013</v>
      </c>
      <c r="L657" s="14"/>
      <c r="M657" s="14">
        <v>9</v>
      </c>
      <c r="N657" s="11" t="str">
        <f>INDEX(TreeLookup!$C$1:$DE$21,MATCH(Table15[[#This Row],[CATEGORY]],TreeLookup!$C$1:$C$21,0),MATCH(Table15[[#This Row],[YEAR]],TreeLookup!$C$1:$DE$1,0))</f>
        <v>advancedScience</v>
      </c>
      <c r="P657" s="13" t="s">
        <v>6842</v>
      </c>
      <c r="Q657" s="11" t="s">
        <v>6579</v>
      </c>
      <c r="S657" s="11">
        <v>2005</v>
      </c>
      <c r="W657" s="15"/>
    </row>
    <row r="658" spans="1:31" x14ac:dyDescent="0.25">
      <c r="A658" s="11" t="s">
        <v>2635</v>
      </c>
      <c r="B658" s="12" t="s">
        <v>7479</v>
      </c>
      <c r="C658" s="11">
        <v>5500</v>
      </c>
      <c r="D658" s="11">
        <v>500</v>
      </c>
      <c r="E658" s="12" t="s">
        <v>10458</v>
      </c>
      <c r="F658" s="11" t="s">
        <v>1324</v>
      </c>
      <c r="G658" s="11" t="s">
        <v>1911</v>
      </c>
      <c r="H658" s="11" t="s">
        <v>1903</v>
      </c>
      <c r="I658" s="11" t="s">
        <v>5091</v>
      </c>
      <c r="J658" s="14">
        <f>VLOOKUP(Table15[[#This Row],[TechRequired]],OldTree!A:B,2,0)</f>
        <v>2</v>
      </c>
      <c r="K658" s="22" t="s">
        <v>8944</v>
      </c>
      <c r="L658" s="14" t="s">
        <v>6811</v>
      </c>
      <c r="N658" s="11" t="str">
        <f>INDEX(TreeLookup!$C$1:$DE$21,MATCH(Table15[[#This Row],[CATEGORY]],TreeLookup!$C$1:$C$21,0),MATCH(Table15[[#This Row],[YEAR]],TreeLookup!$C$1:$DE$1,0))</f>
        <v>longTermAvionics</v>
      </c>
      <c r="P658" s="13" t="s">
        <v>6842</v>
      </c>
      <c r="Q658" s="11" t="s">
        <v>6609</v>
      </c>
      <c r="S658" s="11">
        <v>1997</v>
      </c>
      <c r="W658" s="15"/>
    </row>
    <row r="659" spans="1:31" x14ac:dyDescent="0.25">
      <c r="A659" s="11" t="s">
        <v>9854</v>
      </c>
      <c r="B659" s="24" t="s">
        <v>3497</v>
      </c>
      <c r="C659" s="11">
        <v>300</v>
      </c>
      <c r="D659" s="11">
        <v>6000</v>
      </c>
      <c r="E659" s="12" t="s">
        <v>3498</v>
      </c>
      <c r="G659" s="21" t="s">
        <v>11291</v>
      </c>
      <c r="H659" s="21" t="s">
        <v>1903</v>
      </c>
      <c r="I659" s="21" t="s">
        <v>1903</v>
      </c>
      <c r="J659" s="16" t="e">
        <f>VLOOKUP(Table15[[#This Row],[TechRequired]],OldTree!A:B,2,0)</f>
        <v>#N/A</v>
      </c>
      <c r="K659" s="38" t="s">
        <v>8953</v>
      </c>
      <c r="L659" s="16"/>
      <c r="N659" s="17" t="str">
        <f>INDEX(TreeLookup!$C$1:$DE$21,MATCH(Table15[[#This Row],[CATEGORY]],TreeLookup!$C$1:$C$21,0),MATCH(Table15[[#This Row],[YEAR]],TreeLookup!$C$1:$DE$1,0))</f>
        <v>solids1956</v>
      </c>
      <c r="P659" s="25" t="s">
        <v>6843</v>
      </c>
      <c r="Q659" s="11" t="s">
        <v>6086</v>
      </c>
      <c r="R659" s="11" t="s">
        <v>6086</v>
      </c>
      <c r="S659" s="11">
        <v>1956</v>
      </c>
      <c r="Y659" s="21" t="s">
        <v>11107</v>
      </c>
      <c r="AE659" s="11" t="s">
        <v>11286</v>
      </c>
    </row>
    <row r="660" spans="1:31" x14ac:dyDescent="0.25">
      <c r="A660" s="11" t="s">
        <v>327</v>
      </c>
      <c r="B660" s="12" t="s">
        <v>3497</v>
      </c>
      <c r="C660" s="11">
        <v>300</v>
      </c>
      <c r="D660" s="11">
        <v>6000</v>
      </c>
      <c r="E660" s="12" t="s">
        <v>3498</v>
      </c>
      <c r="F660" s="11" t="s">
        <v>1302</v>
      </c>
      <c r="G660" s="21" t="s">
        <v>9572</v>
      </c>
      <c r="H660" s="11" t="s">
        <v>1903</v>
      </c>
      <c r="I660" s="11" t="s">
        <v>1903</v>
      </c>
      <c r="J660" s="14">
        <f>VLOOKUP(Table15[[#This Row],[TechRequired]],OldTree!A:B,2,0)</f>
        <v>2</v>
      </c>
      <c r="K660" s="22" t="s">
        <v>8953</v>
      </c>
      <c r="L660" s="14" t="s">
        <v>8675</v>
      </c>
      <c r="N660" s="11" t="str">
        <f>INDEX(TreeLookup!$C$1:$DE$21,MATCH(Table15[[#This Row],[CATEGORY]],TreeLookup!$C$1:$C$21,0),MATCH(Table15[[#This Row],[YEAR]],TreeLookup!$C$1:$DE$1,0))</f>
        <v>solids1956</v>
      </c>
      <c r="P660" s="13" t="s">
        <v>6843</v>
      </c>
      <c r="Q660" s="11" t="s">
        <v>3497</v>
      </c>
      <c r="R660" s="21" t="s">
        <v>6086</v>
      </c>
      <c r="S660" s="11">
        <v>1956</v>
      </c>
      <c r="W660" s="15"/>
      <c r="Y660" s="21" t="s">
        <v>11107</v>
      </c>
      <c r="AE660" s="11" t="s">
        <v>11286</v>
      </c>
    </row>
    <row r="661" spans="1:31" x14ac:dyDescent="0.25">
      <c r="A661" s="11" t="s">
        <v>320</v>
      </c>
      <c r="B661" s="12" t="s">
        <v>4914</v>
      </c>
      <c r="C661" s="11">
        <v>300</v>
      </c>
      <c r="D661" s="11">
        <v>6000</v>
      </c>
      <c r="E661" s="12" t="s">
        <v>4915</v>
      </c>
      <c r="F661" s="11" t="s">
        <v>1302</v>
      </c>
      <c r="G661" s="11" t="s">
        <v>1380</v>
      </c>
      <c r="H661" s="11" t="s">
        <v>1903</v>
      </c>
      <c r="I661" s="11" t="s">
        <v>1903</v>
      </c>
      <c r="J661" s="14">
        <f>VLOOKUP(Table15[[#This Row],[TechRequired]],OldTree!A:B,2,0)</f>
        <v>2</v>
      </c>
      <c r="K661" s="22" t="s">
        <v>8953</v>
      </c>
      <c r="L661" s="14" t="s">
        <v>8675</v>
      </c>
      <c r="N661" s="11" t="str">
        <f>INDEX(TreeLookup!$C$1:$DE$21,MATCH(Table15[[#This Row],[CATEGORY]],TreeLookup!$C$1:$C$21,0),MATCH(Table15[[#This Row],[YEAR]],TreeLookup!$C$1:$DE$1,0))</f>
        <v>solids1956</v>
      </c>
      <c r="P661" s="13" t="s">
        <v>6843</v>
      </c>
      <c r="Q661" s="11" t="s">
        <v>3497</v>
      </c>
      <c r="S661" s="11">
        <v>1956</v>
      </c>
      <c r="W661" s="15"/>
      <c r="Y661" s="21" t="s">
        <v>11107</v>
      </c>
      <c r="AE661" s="11" t="s">
        <v>11286</v>
      </c>
    </row>
    <row r="662" spans="1:31" x14ac:dyDescent="0.25">
      <c r="A662" s="11" t="s">
        <v>9840</v>
      </c>
      <c r="B662" s="24" t="s">
        <v>2991</v>
      </c>
      <c r="C662" s="11">
        <v>10630</v>
      </c>
      <c r="D662" s="11">
        <v>212600</v>
      </c>
      <c r="E662" s="12" t="s">
        <v>2992</v>
      </c>
      <c r="G662" s="21" t="s">
        <v>11291</v>
      </c>
      <c r="H662" s="21" t="s">
        <v>1903</v>
      </c>
      <c r="I662" s="21" t="s">
        <v>1903</v>
      </c>
      <c r="J662" s="16" t="e">
        <f>VLOOKUP(Table15[[#This Row],[TechRequired]],OldTree!A:B,2,0)</f>
        <v>#N/A</v>
      </c>
      <c r="K662" s="38" t="s">
        <v>8953</v>
      </c>
      <c r="L662" s="16"/>
      <c r="N662" s="17" t="str">
        <f>INDEX(TreeLookup!$C$1:$DE$21,MATCH(Table15[[#This Row],[CATEGORY]],TreeLookup!$C$1:$C$21,0),MATCH(Table15[[#This Row],[YEAR]],TreeLookup!$C$1:$DE$1,0))</f>
        <v>solids1986</v>
      </c>
      <c r="P662" s="25" t="s">
        <v>6843</v>
      </c>
      <c r="Q662" s="21" t="s">
        <v>6116</v>
      </c>
      <c r="R662" s="21" t="s">
        <v>6116</v>
      </c>
      <c r="S662" s="11">
        <v>1989</v>
      </c>
      <c r="Y662" s="11" t="s">
        <v>10953</v>
      </c>
      <c r="AE662" s="11" t="s">
        <v>11286</v>
      </c>
    </row>
    <row r="663" spans="1:31" x14ac:dyDescent="0.25">
      <c r="A663" s="11" t="s">
        <v>721</v>
      </c>
      <c r="B663" s="12" t="s">
        <v>2991</v>
      </c>
      <c r="C663" s="11">
        <v>10630</v>
      </c>
      <c r="D663" s="11">
        <v>212600</v>
      </c>
      <c r="E663" s="12" t="s">
        <v>2992</v>
      </c>
      <c r="F663" s="11" t="s">
        <v>1332</v>
      </c>
      <c r="G663" s="11" t="s">
        <v>1913</v>
      </c>
      <c r="H663" s="11" t="s">
        <v>1903</v>
      </c>
      <c r="I663" s="11" t="s">
        <v>1903</v>
      </c>
      <c r="J663" s="14">
        <f>VLOOKUP(Table15[[#This Row],[TechRequired]],OldTree!A:B,2,0)</f>
        <v>6</v>
      </c>
      <c r="K663" s="22" t="s">
        <v>8953</v>
      </c>
      <c r="L663" s="14" t="s">
        <v>8886</v>
      </c>
      <c r="N663" s="11" t="str">
        <f>INDEX(TreeLookup!$C$1:$DE$21,MATCH(Table15[[#This Row],[CATEGORY]],TreeLookup!$C$1:$C$21,0),MATCH(Table15[[#This Row],[YEAR]],TreeLookup!$C$1:$DE$1,0))</f>
        <v>solids1986</v>
      </c>
      <c r="P663" s="13" t="s">
        <v>6843</v>
      </c>
      <c r="Q663" s="11" t="s">
        <v>2991</v>
      </c>
      <c r="R663" s="21" t="s">
        <v>6116</v>
      </c>
      <c r="S663" s="11">
        <v>1989</v>
      </c>
      <c r="W663" s="15"/>
      <c r="Y663" s="11" t="s">
        <v>10953</v>
      </c>
      <c r="AE663" s="11" t="s">
        <v>11286</v>
      </c>
    </row>
    <row r="664" spans="1:31" x14ac:dyDescent="0.25">
      <c r="A664" s="11" t="s">
        <v>734</v>
      </c>
      <c r="B664" s="12" t="s">
        <v>2991</v>
      </c>
      <c r="C664" s="11">
        <v>10630</v>
      </c>
      <c r="D664" s="11">
        <v>212600</v>
      </c>
      <c r="E664" s="12" t="s">
        <v>2992</v>
      </c>
      <c r="F664" s="11" t="s">
        <v>1332</v>
      </c>
      <c r="G664" s="21" t="s">
        <v>11292</v>
      </c>
      <c r="H664" s="11" t="s">
        <v>1903</v>
      </c>
      <c r="I664" s="11" t="s">
        <v>1903</v>
      </c>
      <c r="J664" s="14">
        <f>VLOOKUP(Table15[[#This Row],[TechRequired]],OldTree!A:B,2,0)</f>
        <v>6</v>
      </c>
      <c r="K664" s="22" t="s">
        <v>8953</v>
      </c>
      <c r="L664" s="14" t="s">
        <v>8886</v>
      </c>
      <c r="N664" s="11" t="str">
        <f>INDEX(TreeLookup!$C$1:$DE$21,MATCH(Table15[[#This Row],[CATEGORY]],TreeLookup!$C$1:$C$21,0),MATCH(Table15[[#This Row],[YEAR]],TreeLookup!$C$1:$DE$1,0))</f>
        <v>solids1986</v>
      </c>
      <c r="P664" s="13" t="s">
        <v>6843</v>
      </c>
      <c r="Q664" s="11" t="s">
        <v>2991</v>
      </c>
      <c r="R664" s="21" t="s">
        <v>6116</v>
      </c>
      <c r="S664" s="11">
        <v>1989</v>
      </c>
      <c r="W664" s="15"/>
      <c r="Y664" s="11" t="s">
        <v>10953</v>
      </c>
      <c r="AE664" s="11" t="s">
        <v>11286</v>
      </c>
    </row>
    <row r="665" spans="1:31" x14ac:dyDescent="0.25">
      <c r="A665" s="11" t="s">
        <v>3030</v>
      </c>
      <c r="B665" s="12" t="s">
        <v>7408</v>
      </c>
      <c r="C665" s="11">
        <v>750</v>
      </c>
      <c r="D665" s="11">
        <v>3500</v>
      </c>
      <c r="E665" s="12" t="s">
        <v>10439</v>
      </c>
      <c r="F665" s="11" t="s">
        <v>5220</v>
      </c>
      <c r="G665" s="11" t="s">
        <v>1913</v>
      </c>
      <c r="H665" s="11" t="s">
        <v>1903</v>
      </c>
      <c r="I665" s="11" t="s">
        <v>5091</v>
      </c>
      <c r="J665" s="14">
        <f>VLOOKUP(Table15[[#This Row],[TechRequired]],OldTree!A:B,2,0)</f>
        <v>7</v>
      </c>
      <c r="K665" s="22" t="s">
        <v>6012</v>
      </c>
      <c r="L665" s="14" t="s">
        <v>8869</v>
      </c>
      <c r="N665" s="11" t="str">
        <f>INDEX(TreeLookup!$C$1:$DE$21,MATCH(Table15[[#This Row],[CATEGORY]],TreeLookup!$C$1:$C$21,0),MATCH(Table15[[#This Row],[YEAR]],TreeLookup!$C$1:$DE$1,0))</f>
        <v>materialsScienceLongTerm</v>
      </c>
      <c r="P665" s="13" t="s">
        <v>6842</v>
      </c>
      <c r="Q665" s="11" t="s">
        <v>6580</v>
      </c>
      <c r="S665" s="11">
        <v>1995</v>
      </c>
      <c r="W665" s="15"/>
    </row>
    <row r="666" spans="1:31" x14ac:dyDescent="0.25">
      <c r="A666" s="11" t="s">
        <v>842</v>
      </c>
      <c r="B666" s="12" t="s">
        <v>4479</v>
      </c>
      <c r="C666" s="11">
        <v>320</v>
      </c>
      <c r="D666" s="11">
        <v>6400</v>
      </c>
      <c r="E666" s="12" t="s">
        <v>4480</v>
      </c>
      <c r="F666" s="11" t="s">
        <v>1345</v>
      </c>
      <c r="G666" s="11" t="s">
        <v>5836</v>
      </c>
      <c r="H666" s="11" t="s">
        <v>1903</v>
      </c>
      <c r="I666" s="11" t="s">
        <v>1903</v>
      </c>
      <c r="J666" s="14">
        <f>VLOOKUP(Table15[[#This Row],[TechRequired]],OldTree!A:B,2,0)</f>
        <v>4</v>
      </c>
      <c r="K666" s="22" t="s">
        <v>8953</v>
      </c>
      <c r="L666" s="14" t="s">
        <v>8675</v>
      </c>
      <c r="N666" s="11" t="str">
        <f>INDEX(TreeLookup!$C$1:$DE$21,MATCH(Table15[[#This Row],[CATEGORY]],TreeLookup!$C$1:$C$21,0),MATCH(Table15[[#This Row],[YEAR]],TreeLookup!$C$1:$DE$1,0))</f>
        <v>solids1964</v>
      </c>
      <c r="P666" s="13" t="s">
        <v>6843</v>
      </c>
      <c r="Q666" s="11" t="s">
        <v>4479</v>
      </c>
      <c r="R666" s="21" t="s">
        <v>6084</v>
      </c>
      <c r="S666" s="11">
        <v>1965</v>
      </c>
      <c r="W666" s="15"/>
      <c r="AE666" s="11" t="s">
        <v>11286</v>
      </c>
    </row>
    <row r="667" spans="1:31" x14ac:dyDescent="0.25">
      <c r="A667" s="11" t="s">
        <v>722</v>
      </c>
      <c r="B667" s="12" t="s">
        <v>2993</v>
      </c>
      <c r="C667" s="11">
        <v>420</v>
      </c>
      <c r="D667" s="11">
        <v>15000</v>
      </c>
      <c r="E667" s="12" t="s">
        <v>2994</v>
      </c>
      <c r="F667" s="11" t="s">
        <v>1332</v>
      </c>
      <c r="G667" s="11" t="s">
        <v>1913</v>
      </c>
      <c r="H667" s="11" t="s">
        <v>1903</v>
      </c>
      <c r="I667" s="11" t="s">
        <v>1903</v>
      </c>
      <c r="J667" s="14">
        <f>VLOOKUP(Table15[[#This Row],[TechRequired]],OldTree!A:B,2,0)</f>
        <v>6</v>
      </c>
      <c r="K667" s="22" t="s">
        <v>8953</v>
      </c>
      <c r="L667" s="14" t="s">
        <v>8675</v>
      </c>
      <c r="N667" s="11" t="str">
        <f>INDEX(TreeLookup!$C$1:$DE$21,MATCH(Table15[[#This Row],[CATEGORY]],TreeLookup!$C$1:$C$21,0),MATCH(Table15[[#This Row],[YEAR]],TreeLookup!$C$1:$DE$1,0))</f>
        <v>solids2009</v>
      </c>
      <c r="P667" s="13" t="s">
        <v>6843</v>
      </c>
      <c r="Q667" s="11" t="s">
        <v>2993</v>
      </c>
      <c r="R667" s="21" t="s">
        <v>6123</v>
      </c>
      <c r="S667" s="11">
        <v>2013</v>
      </c>
      <c r="W667" s="15"/>
      <c r="Y667" s="11" t="s">
        <v>10954</v>
      </c>
      <c r="AE667" s="11" t="s">
        <v>11286</v>
      </c>
    </row>
    <row r="668" spans="1:31" x14ac:dyDescent="0.25">
      <c r="A668" s="11" t="s">
        <v>2934</v>
      </c>
      <c r="B668" s="12" t="s">
        <v>7558</v>
      </c>
      <c r="C668" s="11">
        <v>750</v>
      </c>
      <c r="D668" s="11">
        <v>2800</v>
      </c>
      <c r="E668" s="12" t="s">
        <v>10660</v>
      </c>
      <c r="F668" s="11" t="s">
        <v>1287</v>
      </c>
      <c r="G668" s="11" t="s">
        <v>5466</v>
      </c>
      <c r="H668" s="11" t="s">
        <v>1903</v>
      </c>
      <c r="I668" s="11" t="s">
        <v>5091</v>
      </c>
      <c r="J668" s="14">
        <f>VLOOKUP(Table15[[#This Row],[TechRequired]],OldTree!A:B,2,0)</f>
        <v>3</v>
      </c>
      <c r="K668" s="22" t="s">
        <v>6012</v>
      </c>
      <c r="L668" s="14" t="s">
        <v>8866</v>
      </c>
      <c r="M668" s="14">
        <v>10</v>
      </c>
      <c r="N668" s="11" t="str">
        <f>INDEX(TreeLookup!$C$1:$DE$21,MATCH(Table15[[#This Row],[CATEGORY]],TreeLookup!$C$1:$C$21,0),MATCH(Table15[[#This Row],[YEAR]],TreeLookup!$C$1:$DE$1,0))</f>
        <v>materialsScienceCommercial</v>
      </c>
      <c r="P668" s="13" t="s">
        <v>6842</v>
      </c>
      <c r="Q668" s="11" t="s">
        <v>2993</v>
      </c>
      <c r="S668" s="11">
        <v>2013</v>
      </c>
      <c r="W668" s="15"/>
    </row>
    <row r="669" spans="1:31" x14ac:dyDescent="0.25">
      <c r="A669" s="11" t="s">
        <v>9839</v>
      </c>
      <c r="B669" s="12" t="s">
        <v>6581</v>
      </c>
      <c r="C669" s="11">
        <v>420</v>
      </c>
      <c r="D669" s="11">
        <v>15000</v>
      </c>
      <c r="E669" s="12" t="s">
        <v>10464</v>
      </c>
      <c r="G669" s="21" t="s">
        <v>11291</v>
      </c>
      <c r="H669" s="21" t="s">
        <v>1903</v>
      </c>
      <c r="I669" s="21" t="s">
        <v>1903</v>
      </c>
      <c r="J669" s="16" t="e">
        <f>VLOOKUP(Table15[[#This Row],[TechRequired]],OldTree!A:B,2,0)</f>
        <v>#N/A</v>
      </c>
      <c r="K669" s="38" t="s">
        <v>8953</v>
      </c>
      <c r="L669" s="16"/>
      <c r="N669" s="17" t="str">
        <f>INDEX(TreeLookup!$C$1:$DE$21,MATCH(Table15[[#This Row],[CATEGORY]],TreeLookup!$C$1:$C$21,0),MATCH(Table15[[#This Row],[YEAR]],TreeLookup!$C$1:$DE$1,0))</f>
        <v>solids2009</v>
      </c>
      <c r="P669" s="25" t="s">
        <v>6843</v>
      </c>
      <c r="Q669" s="11" t="s">
        <v>6581</v>
      </c>
      <c r="R669" s="21" t="s">
        <v>6123</v>
      </c>
      <c r="S669" s="11">
        <v>2013</v>
      </c>
      <c r="Y669" s="11" t="s">
        <v>10954</v>
      </c>
      <c r="AE669" s="11" t="s">
        <v>11286</v>
      </c>
    </row>
    <row r="670" spans="1:31" x14ac:dyDescent="0.25">
      <c r="A670" s="11" t="s">
        <v>1787</v>
      </c>
      <c r="B670" s="12" t="s">
        <v>6581</v>
      </c>
      <c r="C670" s="11">
        <v>420</v>
      </c>
      <c r="D670" s="11">
        <v>15000</v>
      </c>
      <c r="E670" s="12" t="s">
        <v>10464</v>
      </c>
      <c r="F670" s="11" t="s">
        <v>1372</v>
      </c>
      <c r="G670" s="21" t="s">
        <v>5205</v>
      </c>
      <c r="H670" s="11" t="s">
        <v>1903</v>
      </c>
      <c r="I670" s="11" t="s">
        <v>1903</v>
      </c>
      <c r="J670" s="14">
        <f>VLOOKUP(Table15[[#This Row],[TechRequired]],OldTree!A:B,2,0)</f>
        <v>0</v>
      </c>
      <c r="K670" s="22" t="s">
        <v>8953</v>
      </c>
      <c r="L670" s="14" t="s">
        <v>8675</v>
      </c>
      <c r="N670" s="11" t="str">
        <f>INDEX(TreeLookup!$C$1:$DE$21,MATCH(Table15[[#This Row],[CATEGORY]],TreeLookup!$C$1:$C$21,0),MATCH(Table15[[#This Row],[YEAR]],TreeLookup!$C$1:$DE$1,0))</f>
        <v>solids2009</v>
      </c>
      <c r="P670" s="13" t="s">
        <v>6843</v>
      </c>
      <c r="Q670" s="11" t="s">
        <v>6581</v>
      </c>
      <c r="R670" s="21" t="s">
        <v>6123</v>
      </c>
      <c r="S670" s="11">
        <v>2013</v>
      </c>
      <c r="V670" s="11" t="s">
        <v>8827</v>
      </c>
      <c r="W670" s="15">
        <v>42871</v>
      </c>
      <c r="Y670" s="11" t="s">
        <v>10954</v>
      </c>
      <c r="AE670" s="11" t="s">
        <v>11286</v>
      </c>
    </row>
    <row r="671" spans="1:31" x14ac:dyDescent="0.25">
      <c r="A671" s="11" t="s">
        <v>735</v>
      </c>
      <c r="B671" s="12" t="s">
        <v>3505</v>
      </c>
      <c r="C671" s="11">
        <v>750</v>
      </c>
      <c r="D671" s="11">
        <v>15000</v>
      </c>
      <c r="E671" s="12" t="s">
        <v>3506</v>
      </c>
      <c r="F671" s="11" t="s">
        <v>1332</v>
      </c>
      <c r="G671" s="21" t="s">
        <v>9572</v>
      </c>
      <c r="H671" s="11" t="s">
        <v>1903</v>
      </c>
      <c r="I671" s="11" t="s">
        <v>1903</v>
      </c>
      <c r="J671" s="14">
        <f>VLOOKUP(Table15[[#This Row],[TechRequired]],OldTree!A:B,2,0)</f>
        <v>6</v>
      </c>
      <c r="K671" s="22" t="s">
        <v>8953</v>
      </c>
      <c r="L671" s="14" t="s">
        <v>8675</v>
      </c>
      <c r="N671" s="11" t="str">
        <f>INDEX(TreeLookup!$C$1:$DE$21,MATCH(Table15[[#This Row],[CATEGORY]],TreeLookup!$C$1:$C$21,0),MATCH(Table15[[#This Row],[YEAR]],TreeLookup!$C$1:$DE$1,0))</f>
        <v>solids2009</v>
      </c>
      <c r="P671" s="13" t="s">
        <v>6843</v>
      </c>
      <c r="Q671" s="11" t="s">
        <v>3505</v>
      </c>
      <c r="R671" s="21" t="s">
        <v>6122</v>
      </c>
      <c r="S671" s="11">
        <v>2013</v>
      </c>
      <c r="W671" s="15"/>
      <c r="AE671" s="11" t="s">
        <v>11286</v>
      </c>
    </row>
    <row r="672" spans="1:31" x14ac:dyDescent="0.25">
      <c r="A672" s="11" t="s">
        <v>990</v>
      </c>
      <c r="B672" s="12" t="s">
        <v>3503</v>
      </c>
      <c r="C672" s="11">
        <v>1500</v>
      </c>
      <c r="D672" s="11">
        <v>30000</v>
      </c>
      <c r="E672" s="12" t="s">
        <v>3504</v>
      </c>
      <c r="F672" s="11" t="s">
        <v>1367</v>
      </c>
      <c r="G672" s="21" t="s">
        <v>11292</v>
      </c>
      <c r="H672" s="11" t="s">
        <v>1903</v>
      </c>
      <c r="I672" s="11" t="s">
        <v>1903</v>
      </c>
      <c r="J672" s="14">
        <f>VLOOKUP(Table15[[#This Row],[TechRequired]],OldTree!A:B,2,0)</f>
        <v>7</v>
      </c>
      <c r="K672" s="23" t="s">
        <v>8953</v>
      </c>
      <c r="L672" s="14" t="s">
        <v>8675</v>
      </c>
      <c r="N672" s="11" t="str">
        <f>INDEX(TreeLookup!$C$1:$DE$21,MATCH(Table15[[#This Row],[CATEGORY]],TreeLookup!$C$1:$C$21,0),MATCH(Table15[[#This Row],[YEAR]],TreeLookup!$C$1:$DE$1,0))</f>
        <v>solids2009</v>
      </c>
      <c r="P672" s="13" t="s">
        <v>6843</v>
      </c>
      <c r="Q672" s="11" t="s">
        <v>6033</v>
      </c>
      <c r="R672" s="21" t="s">
        <v>6120</v>
      </c>
      <c r="S672" s="11">
        <v>2013</v>
      </c>
      <c r="W672" s="15"/>
      <c r="AE672" s="11" t="s">
        <v>11286</v>
      </c>
    </row>
    <row r="673" spans="1:31" x14ac:dyDescent="0.25">
      <c r="A673" s="11" t="s">
        <v>856</v>
      </c>
      <c r="B673" s="12" t="s">
        <v>1809</v>
      </c>
      <c r="C673" s="11">
        <v>361</v>
      </c>
      <c r="D673" s="11">
        <v>7224</v>
      </c>
      <c r="E673" s="12" t="s">
        <v>4518</v>
      </c>
      <c r="F673" s="11" t="s">
        <v>1347</v>
      </c>
      <c r="G673" s="11" t="s">
        <v>5205</v>
      </c>
      <c r="H673" s="11" t="s">
        <v>1903</v>
      </c>
      <c r="I673" s="11" t="s">
        <v>1903</v>
      </c>
      <c r="J673" s="14">
        <f>VLOOKUP(Table15[[#This Row],[TechRequired]],OldTree!A:B,2,0)</f>
        <v>4.5</v>
      </c>
      <c r="K673" s="22" t="s">
        <v>8953</v>
      </c>
      <c r="L673" s="14"/>
      <c r="N673" s="11" t="str">
        <f>INDEX(TreeLookup!$C$1:$DE$21,MATCH(Table15[[#This Row],[CATEGORY]],TreeLookup!$C$1:$C$21,0),MATCH(Table15[[#This Row],[YEAR]],TreeLookup!$C$1:$DE$1,0))</f>
        <v>solids1972</v>
      </c>
      <c r="P673" s="13" t="s">
        <v>6843</v>
      </c>
      <c r="Q673" s="11" t="s">
        <v>1809</v>
      </c>
      <c r="R673" s="21" t="s">
        <v>6081</v>
      </c>
      <c r="S673" s="11">
        <v>1975</v>
      </c>
      <c r="W673" s="15"/>
      <c r="Y673" s="11" t="s">
        <v>10955</v>
      </c>
      <c r="AE673" s="11" t="s">
        <v>11286</v>
      </c>
    </row>
    <row r="674" spans="1:31" x14ac:dyDescent="0.25">
      <c r="A674" s="11" t="s">
        <v>857</v>
      </c>
      <c r="B674" s="12" t="s">
        <v>1809</v>
      </c>
      <c r="C674" s="11">
        <v>361</v>
      </c>
      <c r="D674" s="11">
        <v>7224</v>
      </c>
      <c r="E674" s="12" t="s">
        <v>4478</v>
      </c>
      <c r="F674" s="11" t="s">
        <v>1347</v>
      </c>
      <c r="G674" s="11" t="s">
        <v>1900</v>
      </c>
      <c r="H674" s="11" t="s">
        <v>1903</v>
      </c>
      <c r="I674" s="11" t="s">
        <v>1903</v>
      </c>
      <c r="J674" s="14">
        <f>VLOOKUP(Table15[[#This Row],[TechRequired]],OldTree!A:B,2,0)</f>
        <v>4.5</v>
      </c>
      <c r="K674" s="22" t="s">
        <v>8953</v>
      </c>
      <c r="L674" s="14"/>
      <c r="N674" s="11" t="str">
        <f>INDEX(TreeLookup!$C$1:$DE$21,MATCH(Table15[[#This Row],[CATEGORY]],TreeLookup!$C$1:$C$21,0),MATCH(Table15[[#This Row],[YEAR]],TreeLookup!$C$1:$DE$1,0))</f>
        <v>solids1972</v>
      </c>
      <c r="P674" s="13" t="s">
        <v>6843</v>
      </c>
      <c r="Q674" s="11" t="s">
        <v>1809</v>
      </c>
      <c r="R674" s="21" t="s">
        <v>6081</v>
      </c>
      <c r="S674" s="11">
        <v>1975</v>
      </c>
      <c r="W674" s="15"/>
      <c r="Y674" s="11" t="s">
        <v>10955</v>
      </c>
      <c r="AE674" s="11" t="s">
        <v>11286</v>
      </c>
    </row>
    <row r="675" spans="1:31" x14ac:dyDescent="0.25">
      <c r="A675" s="11" t="s">
        <v>859</v>
      </c>
      <c r="B675" s="12" t="s">
        <v>1809</v>
      </c>
      <c r="C675" s="11">
        <v>361</v>
      </c>
      <c r="D675" s="11">
        <v>7224</v>
      </c>
      <c r="E675" s="12" t="s">
        <v>4478</v>
      </c>
      <c r="F675" s="11" t="s">
        <v>1347</v>
      </c>
      <c r="G675" s="11" t="s">
        <v>5836</v>
      </c>
      <c r="H675" s="11" t="s">
        <v>1903</v>
      </c>
      <c r="I675" s="11" t="s">
        <v>1903</v>
      </c>
      <c r="J675" s="14">
        <f>VLOOKUP(Table15[[#This Row],[TechRequired]],OldTree!A:B,2,0)</f>
        <v>4.5</v>
      </c>
      <c r="K675" s="22" t="s">
        <v>8953</v>
      </c>
      <c r="L675" s="14"/>
      <c r="N675" s="11" t="str">
        <f>INDEX(TreeLookup!$C$1:$DE$21,MATCH(Table15[[#This Row],[CATEGORY]],TreeLookup!$C$1:$C$21,0),MATCH(Table15[[#This Row],[YEAR]],TreeLookup!$C$1:$DE$1,0))</f>
        <v>solids1972</v>
      </c>
      <c r="P675" s="13" t="s">
        <v>6843</v>
      </c>
      <c r="Q675" s="11" t="s">
        <v>1809</v>
      </c>
      <c r="R675" s="21" t="s">
        <v>6081</v>
      </c>
      <c r="S675" s="11">
        <v>1975</v>
      </c>
      <c r="W675" s="15"/>
      <c r="Y675" s="11" t="s">
        <v>10955</v>
      </c>
      <c r="AE675" s="11" t="s">
        <v>11286</v>
      </c>
    </row>
    <row r="676" spans="1:31" x14ac:dyDescent="0.25">
      <c r="A676" s="11" t="s">
        <v>717</v>
      </c>
      <c r="B676" s="12" t="s">
        <v>1808</v>
      </c>
      <c r="C676" s="11">
        <v>640</v>
      </c>
      <c r="D676" s="11">
        <v>12020</v>
      </c>
      <c r="E676" s="12" t="s">
        <v>4517</v>
      </c>
      <c r="F676" s="11" t="s">
        <v>1332</v>
      </c>
      <c r="G676" s="11" t="s">
        <v>5205</v>
      </c>
      <c r="H676" s="11" t="s">
        <v>1903</v>
      </c>
      <c r="I676" s="11" t="s">
        <v>1903</v>
      </c>
      <c r="J676" s="14">
        <f>VLOOKUP(Table15[[#This Row],[TechRequired]],OldTree!A:B,2,0)</f>
        <v>6</v>
      </c>
      <c r="K676" s="23" t="s">
        <v>8953</v>
      </c>
      <c r="L676" s="14"/>
      <c r="N676" s="11" t="str">
        <f>INDEX(TreeLookup!$C$1:$DE$21,MATCH(Table15[[#This Row],[CATEGORY]],TreeLookup!$C$1:$C$21,0),MATCH(Table15[[#This Row],[YEAR]],TreeLookup!$C$1:$DE$1,0))</f>
        <v>solids1986</v>
      </c>
      <c r="P676" s="13" t="s">
        <v>6843</v>
      </c>
      <c r="Q676" s="11" t="s">
        <v>6034</v>
      </c>
      <c r="R676" s="21" t="s">
        <v>6096</v>
      </c>
      <c r="S676" s="11">
        <v>1989</v>
      </c>
      <c r="W676" s="15"/>
      <c r="Y676" s="11" t="s">
        <v>10956</v>
      </c>
      <c r="AE676" s="11" t="s">
        <v>11286</v>
      </c>
    </row>
    <row r="677" spans="1:31" x14ac:dyDescent="0.25">
      <c r="A677" s="11" t="s">
        <v>719</v>
      </c>
      <c r="B677" s="12" t="s">
        <v>1808</v>
      </c>
      <c r="C677" s="11">
        <v>640</v>
      </c>
      <c r="D677" s="11">
        <v>12020</v>
      </c>
      <c r="E677" s="12" t="s">
        <v>4517</v>
      </c>
      <c r="F677" s="11" t="s">
        <v>1332</v>
      </c>
      <c r="G677" s="11" t="s">
        <v>1900</v>
      </c>
      <c r="H677" s="11" t="s">
        <v>1903</v>
      </c>
      <c r="I677" s="11" t="s">
        <v>1903</v>
      </c>
      <c r="J677" s="14">
        <f>VLOOKUP(Table15[[#This Row],[TechRequired]],OldTree!A:B,2,0)</f>
        <v>6</v>
      </c>
      <c r="K677" s="23" t="s">
        <v>8953</v>
      </c>
      <c r="L677" s="14"/>
      <c r="N677" s="11" t="str">
        <f>INDEX(TreeLookup!$C$1:$DE$21,MATCH(Table15[[#This Row],[CATEGORY]],TreeLookup!$C$1:$C$21,0),MATCH(Table15[[#This Row],[YEAR]],TreeLookup!$C$1:$DE$1,0))</f>
        <v>solids1986</v>
      </c>
      <c r="P677" s="13" t="s">
        <v>6843</v>
      </c>
      <c r="Q677" s="11" t="s">
        <v>6034</v>
      </c>
      <c r="R677" s="21" t="s">
        <v>6096</v>
      </c>
      <c r="S677" s="11">
        <v>1989</v>
      </c>
      <c r="W677" s="15"/>
      <c r="Y677" s="11" t="s">
        <v>10956</v>
      </c>
      <c r="AE677" s="11" t="s">
        <v>11286</v>
      </c>
    </row>
    <row r="678" spans="1:31" x14ac:dyDescent="0.25">
      <c r="A678" s="11" t="s">
        <v>3173</v>
      </c>
      <c r="B678" s="24" t="s">
        <v>1808</v>
      </c>
      <c r="C678" s="11">
        <v>640</v>
      </c>
      <c r="D678" s="11">
        <v>12020</v>
      </c>
      <c r="E678" s="12" t="s">
        <v>10100</v>
      </c>
      <c r="F678" s="11" t="s">
        <v>1324</v>
      </c>
      <c r="G678" s="11" t="s">
        <v>5691</v>
      </c>
      <c r="H678" s="11" t="s">
        <v>1903</v>
      </c>
      <c r="I678" s="11" t="s">
        <v>1903</v>
      </c>
      <c r="J678" s="14">
        <f>VLOOKUP(Table15[[#This Row],[TechRequired]],OldTree!A:B,2,0)</f>
        <v>2</v>
      </c>
      <c r="K678" s="23" t="s">
        <v>8953</v>
      </c>
      <c r="L678" s="14"/>
      <c r="N678" s="11" t="str">
        <f>INDEX(TreeLookup!$C$1:$DE$21,MATCH(Table15[[#This Row],[CATEGORY]],TreeLookup!$C$1:$C$21,0),MATCH(Table15[[#This Row],[YEAR]],TreeLookup!$C$1:$DE$1,0))</f>
        <v>solids1986</v>
      </c>
      <c r="P678" s="13" t="s">
        <v>6843</v>
      </c>
      <c r="Q678" s="11" t="s">
        <v>6034</v>
      </c>
      <c r="S678" s="11">
        <v>1989</v>
      </c>
      <c r="V678" s="11" t="s">
        <v>8888</v>
      </c>
      <c r="W678" s="15">
        <v>42874</v>
      </c>
      <c r="Y678" s="11" t="s">
        <v>10956</v>
      </c>
      <c r="AE678" s="11" t="s">
        <v>11286</v>
      </c>
    </row>
    <row r="679" spans="1:31" x14ac:dyDescent="0.25">
      <c r="A679" s="11" t="s">
        <v>984</v>
      </c>
      <c r="B679" s="12" t="s">
        <v>1825</v>
      </c>
      <c r="C679" s="11">
        <v>1000</v>
      </c>
      <c r="D679" s="11">
        <v>20000</v>
      </c>
      <c r="E679" s="12" t="s">
        <v>4590</v>
      </c>
      <c r="F679" s="11" t="s">
        <v>1367</v>
      </c>
      <c r="G679" s="11" t="s">
        <v>1900</v>
      </c>
      <c r="H679" s="11" t="s">
        <v>1903</v>
      </c>
      <c r="I679" s="11" t="s">
        <v>1903</v>
      </c>
      <c r="J679" s="14">
        <f>VLOOKUP(Table15[[#This Row],[TechRequired]],OldTree!A:B,2,0)</f>
        <v>7</v>
      </c>
      <c r="K679" s="22" t="s">
        <v>8953</v>
      </c>
      <c r="L679" s="14"/>
      <c r="N679" s="11" t="str">
        <f>INDEX(TreeLookup!$C$1:$DE$21,MATCH(Table15[[#This Row],[CATEGORY]],TreeLookup!$C$1:$C$21,0),MATCH(Table15[[#This Row],[YEAR]],TreeLookup!$C$1:$DE$1,0))</f>
        <v>solids1998</v>
      </c>
      <c r="P679" s="13" t="s">
        <v>6843</v>
      </c>
      <c r="Q679" s="11" t="s">
        <v>1825</v>
      </c>
      <c r="R679" s="21" t="s">
        <v>6124</v>
      </c>
      <c r="S679" s="11">
        <v>2001</v>
      </c>
      <c r="W679" s="15"/>
      <c r="Y679" s="11" t="s">
        <v>10957</v>
      </c>
      <c r="AE679" s="11" t="s">
        <v>11286</v>
      </c>
    </row>
    <row r="680" spans="1:31" x14ac:dyDescent="0.25">
      <c r="A680" s="11" t="s">
        <v>3170</v>
      </c>
      <c r="B680" s="12" t="s">
        <v>1825</v>
      </c>
      <c r="C680" s="11">
        <v>1000</v>
      </c>
      <c r="D680" s="11">
        <v>20000</v>
      </c>
      <c r="E680" s="12" t="s">
        <v>10310</v>
      </c>
      <c r="F680" s="11" t="s">
        <v>1329</v>
      </c>
      <c r="G680" s="11" t="s">
        <v>5691</v>
      </c>
      <c r="H680" s="11" t="s">
        <v>1903</v>
      </c>
      <c r="I680" s="11" t="s">
        <v>1903</v>
      </c>
      <c r="J680" s="14">
        <f>VLOOKUP(Table15[[#This Row],[TechRequired]],OldTree!A:B,2,0)</f>
        <v>4</v>
      </c>
      <c r="K680" s="22" t="s">
        <v>8953</v>
      </c>
      <c r="L680" s="14"/>
      <c r="N680" s="11" t="str">
        <f>INDEX(TreeLookup!$C$1:$DE$21,MATCH(Table15[[#This Row],[CATEGORY]],TreeLookup!$C$1:$C$21,0),MATCH(Table15[[#This Row],[YEAR]],TreeLookup!$C$1:$DE$1,0))</f>
        <v>solids1998</v>
      </c>
      <c r="P680" s="13" t="s">
        <v>6843</v>
      </c>
      <c r="Q680" s="11" t="s">
        <v>1825</v>
      </c>
      <c r="S680" s="11">
        <v>2001</v>
      </c>
      <c r="V680" s="11" t="s">
        <v>8889</v>
      </c>
      <c r="W680" s="15">
        <v>42874</v>
      </c>
      <c r="Y680" s="11" t="s">
        <v>10957</v>
      </c>
      <c r="AE680" s="11" t="s">
        <v>11286</v>
      </c>
    </row>
    <row r="681" spans="1:31" x14ac:dyDescent="0.25">
      <c r="A681" s="11" t="s">
        <v>6082</v>
      </c>
      <c r="B681" s="12" t="s">
        <v>6082</v>
      </c>
      <c r="G681" s="11" t="s">
        <v>6059</v>
      </c>
      <c r="H681" s="11" t="s">
        <v>1903</v>
      </c>
      <c r="J681" s="16" t="e">
        <f>VLOOKUP(Table15[[#This Row],[TechRequired]],OldTree!A:B,2,0)</f>
        <v>#N/A</v>
      </c>
      <c r="K681" s="23" t="s">
        <v>8953</v>
      </c>
      <c r="L681" s="16"/>
      <c r="N681" s="11" t="str">
        <f>INDEX(TreeLookup!$C$1:$DE$21,MATCH(Table15[[#This Row],[CATEGORY]],TreeLookup!$C$1:$C$21,0),MATCH(Table15[[#This Row],[YEAR]],TreeLookup!$C$1:$DE$1,0))</f>
        <v>solids2009</v>
      </c>
      <c r="Q681" s="11" t="s">
        <v>6083</v>
      </c>
      <c r="R681" s="11" t="s">
        <v>6082</v>
      </c>
      <c r="S681" s="11">
        <v>2018</v>
      </c>
    </row>
    <row r="682" spans="1:31" x14ac:dyDescent="0.25">
      <c r="A682" s="11" t="s">
        <v>2855</v>
      </c>
      <c r="B682" s="12" t="s">
        <v>6981</v>
      </c>
      <c r="C682" s="11">
        <v>200</v>
      </c>
      <c r="D682" s="11">
        <v>500</v>
      </c>
      <c r="E682" s="12" t="s">
        <v>10035</v>
      </c>
      <c r="F682" s="11" t="s">
        <v>1324</v>
      </c>
      <c r="G682" s="11" t="s">
        <v>1912</v>
      </c>
      <c r="H682" s="11" t="s">
        <v>1903</v>
      </c>
      <c r="I682" s="11" t="s">
        <v>5091</v>
      </c>
      <c r="J682" s="14">
        <f>VLOOKUP(Table15[[#This Row],[TechRequired]],OldTree!A:B,2,0)</f>
        <v>2</v>
      </c>
      <c r="K682" s="22" t="s">
        <v>6012</v>
      </c>
      <c r="L682" s="14" t="s">
        <v>8649</v>
      </c>
      <c r="N682" s="11" t="str">
        <f>INDEX(TreeLookup!$C$1:$DE$21,MATCH(Table15[[#This Row],[CATEGORY]],TreeLookup!$C$1:$C$21,0),MATCH(Table15[[#This Row],[YEAR]],TreeLookup!$C$1:$DE$1,0))</f>
        <v>materialsScienceSatellite</v>
      </c>
      <c r="P682" s="13" t="s">
        <v>6842</v>
      </c>
      <c r="Q682" s="11" t="s">
        <v>6582</v>
      </c>
      <c r="S682" s="11">
        <v>1958</v>
      </c>
      <c r="W682" s="15"/>
    </row>
    <row r="683" spans="1:31" x14ac:dyDescent="0.25">
      <c r="A683" s="11" t="s">
        <v>326</v>
      </c>
      <c r="B683" s="12" t="s">
        <v>2853</v>
      </c>
      <c r="C683" s="11">
        <v>300</v>
      </c>
      <c r="D683" s="11">
        <v>6000</v>
      </c>
      <c r="E683" s="12" t="s">
        <v>2854</v>
      </c>
      <c r="F683" s="11" t="s">
        <v>1302</v>
      </c>
      <c r="G683" s="11" t="s">
        <v>1912</v>
      </c>
      <c r="H683" s="11" t="s">
        <v>1903</v>
      </c>
      <c r="I683" s="11" t="s">
        <v>1903</v>
      </c>
      <c r="J683" s="14">
        <f>VLOOKUP(Table15[[#This Row],[TechRequired]],OldTree!A:B,2,0)</f>
        <v>2</v>
      </c>
      <c r="K683" s="22" t="s">
        <v>8953</v>
      </c>
      <c r="L683" s="14" t="s">
        <v>8675</v>
      </c>
      <c r="N683" s="11" t="str">
        <f>INDEX(TreeLookup!$C$1:$DE$21,MATCH(Table15[[#This Row],[CATEGORY]],TreeLookup!$C$1:$C$21,0),MATCH(Table15[[#This Row],[YEAR]],TreeLookup!$C$1:$DE$1,0))</f>
        <v>solids1956</v>
      </c>
      <c r="P683" s="13" t="s">
        <v>6843</v>
      </c>
      <c r="Q683" s="11" t="s">
        <v>3497</v>
      </c>
      <c r="S683" s="11">
        <v>1956</v>
      </c>
      <c r="W683" s="15"/>
      <c r="Y683" s="11" t="s">
        <v>10952</v>
      </c>
      <c r="AE683" s="11" t="s">
        <v>11286</v>
      </c>
    </row>
    <row r="684" spans="1:31" x14ac:dyDescent="0.25">
      <c r="A684" s="11" t="s">
        <v>6093</v>
      </c>
      <c r="B684" s="12" t="s">
        <v>6093</v>
      </c>
      <c r="G684" s="11" t="s">
        <v>6059</v>
      </c>
      <c r="H684" s="11" t="s">
        <v>1903</v>
      </c>
      <c r="J684" s="16" t="e">
        <f>VLOOKUP(Table15[[#This Row],[TechRequired]],OldTree!A:B,2,0)</f>
        <v>#N/A</v>
      </c>
      <c r="K684" s="22" t="s">
        <v>8945</v>
      </c>
      <c r="L684" s="22" t="s">
        <v>11203</v>
      </c>
      <c r="N684" s="11" t="str">
        <f>INDEX(TreeLookup!$C$1:$DE$21,MATCH(Table15[[#This Row],[CATEGORY]],TreeLookup!$C$1:$C$21,0),MATCH(Table15[[#This Row],[YEAR]],TreeLookup!$C$1:$DE$1,0))</f>
        <v>orbitalRocketry1967</v>
      </c>
      <c r="Q684" s="11" t="s">
        <v>6094</v>
      </c>
      <c r="R684" s="11" t="s">
        <v>4448</v>
      </c>
      <c r="S684" s="11">
        <v>1968</v>
      </c>
    </row>
    <row r="685" spans="1:31" x14ac:dyDescent="0.25">
      <c r="A685" s="11" t="s">
        <v>6095</v>
      </c>
      <c r="B685" s="12" t="s">
        <v>6095</v>
      </c>
      <c r="F685" s="11" t="s">
        <v>1329</v>
      </c>
      <c r="G685" s="11" t="s">
        <v>6059</v>
      </c>
      <c r="H685" s="11" t="s">
        <v>1903</v>
      </c>
      <c r="J685" s="16">
        <f>VLOOKUP(Table15[[#This Row],[TechRequired]],OldTree!A:B,2,0)</f>
        <v>4</v>
      </c>
      <c r="K685" s="22" t="s">
        <v>8945</v>
      </c>
      <c r="L685" s="22" t="s">
        <v>11203</v>
      </c>
      <c r="N685" s="11" t="str">
        <f>INDEX(TreeLookup!$C$1:$DE$21,MATCH(Table15[[#This Row],[CATEGORY]],TreeLookup!$C$1:$C$21,0),MATCH(Table15[[#This Row],[YEAR]],TreeLookup!$C$1:$DE$1,0))</f>
        <v>orbitalRocketry1967</v>
      </c>
      <c r="Q685" s="11" t="s">
        <v>6094</v>
      </c>
      <c r="R685" s="11" t="s">
        <v>4448</v>
      </c>
      <c r="S685" s="11">
        <v>1968</v>
      </c>
    </row>
    <row r="686" spans="1:31" x14ac:dyDescent="0.25">
      <c r="A686" s="11" t="s">
        <v>6092</v>
      </c>
      <c r="B686" s="12" t="s">
        <v>6092</v>
      </c>
      <c r="G686" s="11" t="s">
        <v>6059</v>
      </c>
      <c r="H686" s="11" t="s">
        <v>1903</v>
      </c>
      <c r="J686" s="16" t="e">
        <f>VLOOKUP(Table15[[#This Row],[TechRequired]],OldTree!A:B,2,0)</f>
        <v>#N/A</v>
      </c>
      <c r="K686" s="22" t="s">
        <v>8953</v>
      </c>
      <c r="L686" s="16"/>
      <c r="N686" s="11" t="str">
        <f>INDEX(TreeLookup!$C$1:$DE$21,MATCH(Table15[[#This Row],[CATEGORY]],TreeLookup!$C$1:$C$21,0),MATCH(Table15[[#This Row],[YEAR]],TreeLookup!$C$1:$DE$1,0))</f>
        <v>solids1958</v>
      </c>
      <c r="Q686" s="11" t="s">
        <v>6031</v>
      </c>
      <c r="R686" s="11" t="s">
        <v>6090</v>
      </c>
      <c r="S686" s="11">
        <v>1958</v>
      </c>
    </row>
    <row r="687" spans="1:31" x14ac:dyDescent="0.25">
      <c r="A687" s="11" t="s">
        <v>6091</v>
      </c>
      <c r="B687" s="12" t="s">
        <v>6091</v>
      </c>
      <c r="G687" s="11" t="s">
        <v>6059</v>
      </c>
      <c r="H687" s="11" t="s">
        <v>1903</v>
      </c>
      <c r="J687" s="16" t="e">
        <f>VLOOKUP(Table15[[#This Row],[TechRequired]],OldTree!A:B,2,0)</f>
        <v>#N/A</v>
      </c>
      <c r="K687" s="22" t="s">
        <v>8953</v>
      </c>
      <c r="L687" s="16"/>
      <c r="N687" s="11" t="str">
        <f>INDEX(TreeLookup!$C$1:$DE$21,MATCH(Table15[[#This Row],[CATEGORY]],TreeLookup!$C$1:$C$21,0),MATCH(Table15[[#This Row],[YEAR]],TreeLookup!$C$1:$DE$1,0))</f>
        <v>solids1956</v>
      </c>
      <c r="Q687" s="11" t="s">
        <v>6031</v>
      </c>
      <c r="R687" s="11" t="s">
        <v>6090</v>
      </c>
      <c r="S687" s="11">
        <v>1956</v>
      </c>
    </row>
    <row r="688" spans="1:31" x14ac:dyDescent="0.25">
      <c r="A688" s="11" t="s">
        <v>4438</v>
      </c>
      <c r="B688" s="12" t="s">
        <v>4438</v>
      </c>
      <c r="G688" s="11" t="s">
        <v>6059</v>
      </c>
      <c r="H688" s="11" t="s">
        <v>1903</v>
      </c>
      <c r="J688" s="16" t="e">
        <f>VLOOKUP(Table15[[#This Row],[TechRequired]],OldTree!A:B,2,0)</f>
        <v>#N/A</v>
      </c>
      <c r="K688" s="23" t="s">
        <v>8954</v>
      </c>
      <c r="L688" s="16"/>
      <c r="M688" s="14">
        <v>10</v>
      </c>
      <c r="N688" s="11" t="str">
        <f>INDEX(TreeLookup!$C$1:$DE$21,MATCH(Table15[[#This Row],[CATEGORY]],TreeLookup!$C$1:$C$21,0),MATCH(Table15[[#This Row],[YEAR]],TreeLookup!$C$1:$DE$1,0))</f>
        <v>stagedCombustionNF</v>
      </c>
      <c r="Q688" s="11" t="s">
        <v>6089</v>
      </c>
      <c r="R688" s="21" t="s">
        <v>9716</v>
      </c>
      <c r="S688" s="11">
        <v>2020</v>
      </c>
    </row>
    <row r="689" spans="1:39" x14ac:dyDescent="0.25">
      <c r="A689" s="11" t="s">
        <v>6087</v>
      </c>
      <c r="B689" s="12" t="s">
        <v>6087</v>
      </c>
      <c r="G689" s="11" t="s">
        <v>6059</v>
      </c>
      <c r="H689" s="11" t="s">
        <v>1903</v>
      </c>
      <c r="J689" s="16" t="e">
        <f>VLOOKUP(Table15[[#This Row],[TechRequired]],OldTree!A:B,2,0)</f>
        <v>#N/A</v>
      </c>
      <c r="K689" s="23" t="s">
        <v>8956</v>
      </c>
      <c r="L689" s="16"/>
      <c r="M689" s="14">
        <v>10</v>
      </c>
      <c r="N689" s="11" t="str">
        <f>INDEX(TreeLookup!$C$1:$DE$21,MATCH(Table15[[#This Row],[CATEGORY]],TreeLookup!$C$1:$C$21,0),MATCH(Table15[[#This Row],[YEAR]],TreeLookup!$C$1:$DE$1,0))</f>
        <v>nuclearPropulsionNF</v>
      </c>
      <c r="Q689" s="11" t="s">
        <v>4233</v>
      </c>
      <c r="R689" s="11" t="s">
        <v>6087</v>
      </c>
      <c r="S689" s="11">
        <v>2021</v>
      </c>
      <c r="U689" s="11" t="s">
        <v>6766</v>
      </c>
    </row>
    <row r="690" spans="1:39" x14ac:dyDescent="0.25">
      <c r="A690" s="11" t="s">
        <v>6088</v>
      </c>
      <c r="B690" s="12" t="s">
        <v>6088</v>
      </c>
      <c r="G690" s="11" t="s">
        <v>6059</v>
      </c>
      <c r="H690" s="11" t="s">
        <v>1903</v>
      </c>
      <c r="J690" s="16" t="e">
        <f>VLOOKUP(Table15[[#This Row],[TechRequired]],OldTree!A:B,2,0)</f>
        <v>#N/A</v>
      </c>
      <c r="K690" s="23" t="s">
        <v>8956</v>
      </c>
      <c r="L690" s="16"/>
      <c r="M690" s="14">
        <v>11</v>
      </c>
      <c r="N690" s="11" t="str">
        <f>INDEX(TreeLookup!$C$1:$DE$21,MATCH(Table15[[#This Row],[CATEGORY]],TreeLookup!$C$1:$C$21,0),MATCH(Table15[[#This Row],[YEAR]],TreeLookup!$C$1:$DE$1,0))</f>
        <v>nuclearPropulsionNF2</v>
      </c>
      <c r="Q690" s="11"/>
      <c r="R690" s="11" t="s">
        <v>6087</v>
      </c>
      <c r="S690" s="11">
        <v>2035</v>
      </c>
    </row>
    <row r="691" spans="1:39" x14ac:dyDescent="0.25">
      <c r="A691" s="11" t="s">
        <v>6086</v>
      </c>
      <c r="B691" s="12" t="s">
        <v>6086</v>
      </c>
      <c r="G691" s="11" t="s">
        <v>6059</v>
      </c>
      <c r="H691" s="11" t="s">
        <v>1903</v>
      </c>
      <c r="J691" s="16" t="e">
        <f>VLOOKUP(Table15[[#This Row],[TechRequired]],OldTree!A:B,2,0)</f>
        <v>#N/A</v>
      </c>
      <c r="K691" s="22" t="s">
        <v>8953</v>
      </c>
      <c r="L691" s="16"/>
      <c r="N691" s="11" t="str">
        <f>INDEX(TreeLookup!$C$1:$DE$21,MATCH(Table15[[#This Row],[CATEGORY]],TreeLookup!$C$1:$C$21,0),MATCH(Table15[[#This Row],[YEAR]],TreeLookup!$C$1:$DE$1,0))</f>
        <v>solids1956</v>
      </c>
      <c r="Q691" s="11" t="s">
        <v>6086</v>
      </c>
      <c r="R691" s="11" t="s">
        <v>6086</v>
      </c>
      <c r="S691" s="11">
        <v>1956</v>
      </c>
    </row>
    <row r="692" spans="1:39" x14ac:dyDescent="0.25">
      <c r="A692" s="11" t="s">
        <v>6116</v>
      </c>
      <c r="B692" s="12" t="s">
        <v>6116</v>
      </c>
      <c r="G692" s="11" t="s">
        <v>6059</v>
      </c>
      <c r="H692" s="11" t="s">
        <v>1903</v>
      </c>
      <c r="J692" s="16" t="e">
        <f>VLOOKUP(Table15[[#This Row],[TechRequired]],OldTree!A:B,2,0)</f>
        <v>#N/A</v>
      </c>
      <c r="K692" s="23" t="s">
        <v>8953</v>
      </c>
      <c r="L692" s="16"/>
      <c r="N692" s="11" t="str">
        <f>INDEX(TreeLookup!$C$1:$DE$21,MATCH(Table15[[#This Row],[CATEGORY]],TreeLookup!$C$1:$C$21,0),MATCH(Table15[[#This Row],[YEAR]],TreeLookup!$C$1:$DE$1,0))</f>
        <v>solids1986</v>
      </c>
      <c r="Q692" s="11" t="s">
        <v>6117</v>
      </c>
      <c r="R692" s="11" t="s">
        <v>6116</v>
      </c>
      <c r="S692" s="11">
        <v>1989</v>
      </c>
    </row>
    <row r="693" spans="1:39" x14ac:dyDescent="0.25">
      <c r="A693" s="11" t="s">
        <v>6119</v>
      </c>
      <c r="B693" s="12" t="s">
        <v>6119</v>
      </c>
      <c r="G693" s="11" t="s">
        <v>6059</v>
      </c>
      <c r="H693" s="11" t="s">
        <v>1903</v>
      </c>
      <c r="J693" s="16" t="e">
        <f>VLOOKUP(Table15[[#This Row],[TechRequired]],OldTree!A:B,2,0)</f>
        <v>#N/A</v>
      </c>
      <c r="K693" s="23" t="s">
        <v>8953</v>
      </c>
      <c r="L693" s="16"/>
      <c r="M693" s="14">
        <v>6</v>
      </c>
      <c r="N693" s="11" t="str">
        <f>INDEX(TreeLookup!$C$1:$DE$21,MATCH(Table15[[#This Row],[CATEGORY]],TreeLookup!$C$1:$C$21,0),MATCH(Table15[[#This Row],[YEAR]],TreeLookup!$C$1:$DE$1,0))</f>
        <v>solids1986</v>
      </c>
      <c r="Q693" s="11"/>
      <c r="R693" s="11" t="s">
        <v>6116</v>
      </c>
      <c r="S693" s="11">
        <v>1989</v>
      </c>
    </row>
    <row r="694" spans="1:39" x14ac:dyDescent="0.25">
      <c r="A694" s="11" t="s">
        <v>1616</v>
      </c>
      <c r="B694" s="12" t="s">
        <v>7891</v>
      </c>
      <c r="C694" s="11">
        <v>8800</v>
      </c>
      <c r="D694" s="11">
        <v>14000</v>
      </c>
      <c r="E694" s="12" t="s">
        <v>10609</v>
      </c>
      <c r="F694" s="11" t="s">
        <v>5224</v>
      </c>
      <c r="G694" s="11" t="s">
        <v>1917</v>
      </c>
      <c r="H694" s="11" t="s">
        <v>1903</v>
      </c>
      <c r="I694" s="11" t="s">
        <v>5091</v>
      </c>
      <c r="J694" s="14">
        <f>VLOOKUP(Table15[[#This Row],[TechRequired]],OldTree!A:B,2,0)</f>
        <v>7</v>
      </c>
      <c r="K694" s="22" t="s">
        <v>6013</v>
      </c>
      <c r="L694" s="14"/>
      <c r="M694" s="14">
        <v>10</v>
      </c>
      <c r="N694" s="11" t="str">
        <f>INDEX(TreeLookup!$C$1:$DE$21,MATCH(Table15[[#This Row],[CATEGORY]],TreeLookup!$C$1:$C$21,0),MATCH(Table15[[#This Row],[YEAR]],TreeLookup!$C$1:$DE$1,0))</f>
        <v>advancedScience</v>
      </c>
      <c r="P694" s="13" t="s">
        <v>6842</v>
      </c>
      <c r="Q694" s="11" t="s">
        <v>8614</v>
      </c>
      <c r="S694" s="11">
        <v>2006</v>
      </c>
      <c r="W694" s="15"/>
    </row>
    <row r="695" spans="1:39" x14ac:dyDescent="0.25">
      <c r="A695" s="11" t="s">
        <v>4621</v>
      </c>
      <c r="B695" s="12" t="s">
        <v>7932</v>
      </c>
      <c r="C695" s="11">
        <v>30</v>
      </c>
      <c r="D695" s="11">
        <v>300</v>
      </c>
      <c r="E695" s="12" t="s">
        <v>4622</v>
      </c>
      <c r="F695" s="11" t="s">
        <v>1364</v>
      </c>
      <c r="G695" s="11" t="s">
        <v>1917</v>
      </c>
      <c r="H695" s="11" t="s">
        <v>5091</v>
      </c>
      <c r="I695" s="11" t="s">
        <v>5091</v>
      </c>
      <c r="J695" s="14">
        <f>VLOOKUP(Table15[[#This Row],[TechRequired]],OldTree!A:B,2,0)</f>
        <v>5</v>
      </c>
      <c r="K695" s="14"/>
      <c r="L695" s="14"/>
      <c r="N695" s="11" t="e">
        <f>INDEX(TreeLookup!$C$1:$DE$21,MATCH(Table15[[#This Row],[CATEGORY]],TreeLookup!$C$1:$C$21,0),MATCH(Table15[[#This Row],[YEAR]],TreeLookup!$C$1:$DE$1,0))</f>
        <v>#N/A</v>
      </c>
      <c r="O695" s="11" t="s">
        <v>1903</v>
      </c>
      <c r="Q695" s="11"/>
    </row>
    <row r="696" spans="1:39" x14ac:dyDescent="0.25">
      <c r="A696" s="11" t="s">
        <v>1620</v>
      </c>
      <c r="B696" s="12" t="s">
        <v>7870</v>
      </c>
      <c r="C696" s="11">
        <v>30</v>
      </c>
      <c r="D696" s="11">
        <v>600</v>
      </c>
      <c r="E696" s="12" t="s">
        <v>10136</v>
      </c>
      <c r="F696" s="11" t="s">
        <v>1309</v>
      </c>
      <c r="G696" s="11" t="s">
        <v>1917</v>
      </c>
      <c r="H696" s="11" t="s">
        <v>1903</v>
      </c>
      <c r="I696" s="11" t="s">
        <v>5091</v>
      </c>
      <c r="J696" s="14">
        <f>VLOOKUP(Table15[[#This Row],[TechRequired]],OldTree!A:B,2,0)</f>
        <v>3</v>
      </c>
      <c r="K696" s="22" t="s">
        <v>8950</v>
      </c>
      <c r="L696" s="14" t="s">
        <v>6831</v>
      </c>
      <c r="M696" s="14">
        <v>4</v>
      </c>
      <c r="N696" s="11" t="str">
        <f>INDEX(TreeLookup!$C$1:$DE$21,MATCH(Table15[[#This Row],[CATEGORY]],TreeLookup!$C$1:$C$21,0),MATCH(Table15[[#This Row],[YEAR]],TreeLookup!$C$1:$DE$1,0))</f>
        <v>improvedPower</v>
      </c>
      <c r="P696" s="13" t="s">
        <v>6842</v>
      </c>
      <c r="Q696" s="11"/>
      <c r="S696" s="11">
        <v>1964</v>
      </c>
      <c r="W696" s="15"/>
    </row>
    <row r="697" spans="1:39" x14ac:dyDescent="0.25">
      <c r="A697" s="11" t="s">
        <v>1621</v>
      </c>
      <c r="B697" s="12" t="s">
        <v>7872</v>
      </c>
      <c r="C697" s="11">
        <v>30</v>
      </c>
      <c r="D697" s="11">
        <v>600</v>
      </c>
      <c r="E697" s="12" t="s">
        <v>10221</v>
      </c>
      <c r="F697" s="11" t="s">
        <v>1309</v>
      </c>
      <c r="G697" s="11" t="s">
        <v>1917</v>
      </c>
      <c r="H697" s="11" t="s">
        <v>1903</v>
      </c>
      <c r="I697" s="11" t="s">
        <v>5091</v>
      </c>
      <c r="J697" s="14">
        <f>VLOOKUP(Table15[[#This Row],[TechRequired]],OldTree!A:B,2,0)</f>
        <v>3</v>
      </c>
      <c r="K697" s="22" t="s">
        <v>8950</v>
      </c>
      <c r="L697" s="14" t="s">
        <v>6831</v>
      </c>
      <c r="M697" s="14">
        <v>5</v>
      </c>
      <c r="N697" s="11" t="str">
        <f>INDEX(TreeLookup!$C$1:$DE$21,MATCH(Table15[[#This Row],[CATEGORY]],TreeLookup!$C$1:$C$21,0),MATCH(Table15[[#This Row],[YEAR]],TreeLookup!$C$1:$DE$1,0))</f>
        <v>lunarRatedPower</v>
      </c>
      <c r="P697" s="13" t="s">
        <v>6842</v>
      </c>
      <c r="Q697" s="11"/>
      <c r="S697" s="11">
        <v>1967</v>
      </c>
      <c r="W697" s="15"/>
    </row>
    <row r="698" spans="1:39" x14ac:dyDescent="0.25">
      <c r="A698" s="11" t="s">
        <v>1622</v>
      </c>
      <c r="B698" s="12" t="s">
        <v>7885</v>
      </c>
      <c r="C698" s="11">
        <v>60</v>
      </c>
      <c r="D698" s="11">
        <v>1000</v>
      </c>
      <c r="E698" s="12" t="s">
        <v>10267</v>
      </c>
      <c r="F698" s="11" t="s">
        <v>1309</v>
      </c>
      <c r="G698" s="11" t="s">
        <v>1917</v>
      </c>
      <c r="H698" s="11" t="s">
        <v>1903</v>
      </c>
      <c r="I698" s="11" t="s">
        <v>5091</v>
      </c>
      <c r="J698" s="14">
        <f>VLOOKUP(Table15[[#This Row],[TechRequired]],OldTree!A:B,2,0)</f>
        <v>3</v>
      </c>
      <c r="K698" s="22" t="s">
        <v>8950</v>
      </c>
      <c r="L698" s="14" t="s">
        <v>6831</v>
      </c>
      <c r="M698" s="14">
        <v>6</v>
      </c>
      <c r="N698" s="11" t="str">
        <f>INDEX(TreeLookup!$C$1:$DE$21,MATCH(Table15[[#This Row],[CATEGORY]],TreeLookup!$C$1:$C$21,0),MATCH(Table15[[#This Row],[YEAR]],TreeLookup!$C$1:$DE$1,0))</f>
        <v>spaceStationSolarPanels</v>
      </c>
      <c r="P698" s="13" t="s">
        <v>6842</v>
      </c>
      <c r="Q698" s="11"/>
      <c r="S698" s="11">
        <v>1972</v>
      </c>
      <c r="W698" s="15"/>
    </row>
    <row r="699" spans="1:39" x14ac:dyDescent="0.25">
      <c r="A699" s="11" t="s">
        <v>1612</v>
      </c>
      <c r="B699" s="12" t="s">
        <v>7902</v>
      </c>
      <c r="C699" s="11">
        <v>1000</v>
      </c>
      <c r="D699" s="11">
        <v>6000</v>
      </c>
      <c r="E699" s="12" t="s">
        <v>10525</v>
      </c>
      <c r="F699" s="11" t="s">
        <v>1350</v>
      </c>
      <c r="G699" s="11" t="s">
        <v>1917</v>
      </c>
      <c r="H699" s="11" t="s">
        <v>1903</v>
      </c>
      <c r="I699" s="11" t="s">
        <v>5091</v>
      </c>
      <c r="J699" s="14">
        <f>VLOOKUP(Table15[[#This Row],[TechRequired]],OldTree!A:B,2,0)</f>
        <v>3</v>
      </c>
      <c r="K699" s="22" t="s">
        <v>6013</v>
      </c>
      <c r="L699" s="14"/>
      <c r="M699" s="14">
        <v>9</v>
      </c>
      <c r="N699" s="11" t="str">
        <f>INDEX(TreeLookup!$C$1:$DE$21,MATCH(Table15[[#This Row],[CATEGORY]],TreeLookup!$C$1:$C$21,0),MATCH(Table15[[#This Row],[YEAR]],TreeLookup!$C$1:$DE$1,0))</f>
        <v>advancedScience</v>
      </c>
      <c r="P699" s="13" t="s">
        <v>6842</v>
      </c>
      <c r="Q699" s="11" t="s">
        <v>6627</v>
      </c>
      <c r="S699" s="11">
        <v>2001</v>
      </c>
      <c r="W699" s="15"/>
    </row>
    <row r="700" spans="1:39" x14ac:dyDescent="0.25">
      <c r="A700" s="11" t="s">
        <v>4618</v>
      </c>
      <c r="B700" s="12" t="s">
        <v>7936</v>
      </c>
      <c r="C700" s="11">
        <v>9000</v>
      </c>
      <c r="D700" s="11">
        <v>20000</v>
      </c>
      <c r="E700" s="12" t="s">
        <v>4619</v>
      </c>
      <c r="F700" s="11" t="s">
        <v>1283</v>
      </c>
      <c r="G700" s="11" t="s">
        <v>1917</v>
      </c>
      <c r="H700" s="11" t="s">
        <v>5091</v>
      </c>
      <c r="I700" s="11" t="s">
        <v>5091</v>
      </c>
      <c r="J700" s="14">
        <f>VLOOKUP(Table15[[#This Row],[TechRequired]],OldTree!A:B,2,0)</f>
        <v>5</v>
      </c>
      <c r="K700" s="14"/>
      <c r="L700" s="14"/>
      <c r="N700" s="11" t="e">
        <f>INDEX(TreeLookup!$C$1:$DE$21,MATCH(Table15[[#This Row],[CATEGORY]],TreeLookup!$C$1:$C$21,0),MATCH(Table15[[#This Row],[YEAR]],TreeLookup!$C$1:$DE$1,0))</f>
        <v>#N/A</v>
      </c>
      <c r="O700" s="11" t="s">
        <v>1903</v>
      </c>
      <c r="Q700" s="11"/>
    </row>
    <row r="701" spans="1:39" x14ac:dyDescent="0.25">
      <c r="A701" s="11" t="s">
        <v>4656</v>
      </c>
      <c r="B701" s="12" t="s">
        <v>7937</v>
      </c>
      <c r="C701" s="11">
        <v>0</v>
      </c>
      <c r="D701" s="11">
        <v>0</v>
      </c>
      <c r="E701" s="12" t="s">
        <v>4657</v>
      </c>
      <c r="F701" s="11" t="s">
        <v>5226</v>
      </c>
      <c r="G701" s="11" t="s">
        <v>1917</v>
      </c>
      <c r="H701" s="11" t="s">
        <v>5091</v>
      </c>
      <c r="I701" s="11" t="s">
        <v>5091</v>
      </c>
      <c r="J701" s="14" t="e">
        <f>VLOOKUP(Table15[[#This Row],[TechRequired]],OldTree!A:B,2,0)</f>
        <v>#N/A</v>
      </c>
      <c r="K701" s="14"/>
      <c r="L701" s="14"/>
      <c r="N701" s="11" t="e">
        <f>INDEX(TreeLookup!$C$1:$DE$21,MATCH(Table15[[#This Row],[CATEGORY]],TreeLookup!$C$1:$C$21,0),MATCH(Table15[[#This Row],[YEAR]],TreeLookup!$C$1:$DE$1,0))</f>
        <v>#N/A</v>
      </c>
      <c r="O701" s="11" t="s">
        <v>1903</v>
      </c>
      <c r="Q701" s="11"/>
    </row>
    <row r="702" spans="1:39" x14ac:dyDescent="0.25">
      <c r="A702" s="11" t="s">
        <v>6118</v>
      </c>
      <c r="B702" s="12" t="s">
        <v>6118</v>
      </c>
      <c r="G702" s="11" t="s">
        <v>6059</v>
      </c>
      <c r="H702" s="11" t="s">
        <v>1903</v>
      </c>
      <c r="J702" s="16" t="e">
        <f>VLOOKUP(Table15[[#This Row],[TechRequired]],OldTree!A:B,2,0)</f>
        <v>#N/A</v>
      </c>
      <c r="K702" s="23" t="s">
        <v>8953</v>
      </c>
      <c r="L702" s="16"/>
      <c r="M702" s="14">
        <v>6</v>
      </c>
      <c r="N702" s="11" t="str">
        <f>INDEX(TreeLookup!$C$1:$DE$21,MATCH(Table15[[#This Row],[CATEGORY]],TreeLookup!$C$1:$C$21,0),MATCH(Table15[[#This Row],[YEAR]],TreeLookup!$C$1:$DE$1,0))</f>
        <v>solids1986</v>
      </c>
      <c r="Q702" s="11"/>
      <c r="R702" s="11" t="s">
        <v>6116</v>
      </c>
      <c r="S702" s="11">
        <v>1989</v>
      </c>
    </row>
    <row r="703" spans="1:39" x14ac:dyDescent="0.25">
      <c r="A703" s="11" t="s">
        <v>9594</v>
      </c>
      <c r="B703" s="12" t="s">
        <v>9595</v>
      </c>
      <c r="C703" s="17">
        <v>1300</v>
      </c>
      <c r="D703" s="17">
        <v>60000</v>
      </c>
      <c r="E703" s="12" t="s">
        <v>3012</v>
      </c>
      <c r="G703" s="11" t="s">
        <v>1900</v>
      </c>
      <c r="H703" s="21" t="s">
        <v>1903</v>
      </c>
      <c r="I703" s="21" t="s">
        <v>1903</v>
      </c>
      <c r="J703" s="16" t="e">
        <f>VLOOKUP(Table15[[#This Row],[TechRequired]],OldTree!A:B,2,0)</f>
        <v>#N/A</v>
      </c>
      <c r="K703" s="22" t="s">
        <v>8955</v>
      </c>
      <c r="L703" s="16"/>
      <c r="N703" s="17" t="str">
        <f>INDEX(TreeLookup!$C$1:$DE$21,MATCH(Table15[[#This Row],[CATEGORY]],TreeLookup!$C$1:$C$21,0),MATCH(Table15[[#This Row],[YEAR]],TreeLookup!$C$1:$DE$1,0))</f>
        <v>prototypeHydrolox</v>
      </c>
      <c r="O703" s="21"/>
      <c r="P703" s="25" t="s">
        <v>6843</v>
      </c>
      <c r="R703" s="21" t="s">
        <v>6376</v>
      </c>
      <c r="S703" s="11">
        <v>1962</v>
      </c>
      <c r="Y703" s="11" t="s">
        <v>11008</v>
      </c>
      <c r="AD703" s="11" t="s">
        <v>11286</v>
      </c>
      <c r="AM703" s="11" t="s">
        <v>11286</v>
      </c>
    </row>
    <row r="704" spans="1:39" x14ac:dyDescent="0.25">
      <c r="A704" s="11" t="s">
        <v>6084</v>
      </c>
      <c r="B704" s="12" t="s">
        <v>6084</v>
      </c>
      <c r="G704" s="11" t="s">
        <v>6059</v>
      </c>
      <c r="H704" s="11" t="s">
        <v>1903</v>
      </c>
      <c r="J704" s="16" t="e">
        <f>VLOOKUP(Table15[[#This Row],[TechRequired]],OldTree!A:B,2,0)</f>
        <v>#N/A</v>
      </c>
      <c r="K704" s="22" t="s">
        <v>8953</v>
      </c>
      <c r="L704" s="16"/>
      <c r="N704" s="11" t="str">
        <f>INDEX(TreeLookup!$C$1:$DE$21,MATCH(Table15[[#This Row],[CATEGORY]],TreeLookup!$C$1:$C$21,0),MATCH(Table15[[#This Row],[YEAR]],TreeLookup!$C$1:$DE$1,0))</f>
        <v>solids1964</v>
      </c>
      <c r="Q704" s="11" t="s">
        <v>6085</v>
      </c>
      <c r="R704" s="11" t="s">
        <v>6084</v>
      </c>
      <c r="S704" s="11">
        <v>1965</v>
      </c>
    </row>
    <row r="705" spans="1:39" x14ac:dyDescent="0.25">
      <c r="A705" s="11" t="s">
        <v>740</v>
      </c>
      <c r="B705" s="12" t="s">
        <v>3470</v>
      </c>
      <c r="C705" s="17">
        <v>2000</v>
      </c>
      <c r="D705" s="17">
        <v>75000</v>
      </c>
      <c r="E705" s="12" t="s">
        <v>3471</v>
      </c>
      <c r="F705" s="11" t="s">
        <v>1333</v>
      </c>
      <c r="G705" s="21" t="s">
        <v>11292</v>
      </c>
      <c r="H705" s="11" t="s">
        <v>1903</v>
      </c>
      <c r="I705" s="11" t="s">
        <v>1903</v>
      </c>
      <c r="J705" s="14">
        <f>VLOOKUP(Table15[[#This Row],[TechRequired]],OldTree!A:B,2,0)</f>
        <v>3</v>
      </c>
      <c r="K705" s="23" t="s">
        <v>8955</v>
      </c>
      <c r="L705" s="14"/>
      <c r="N705" s="11" t="str">
        <f>INDEX(TreeLookup!$C$1:$DE$21,MATCH(Table15[[#This Row],[CATEGORY]],TreeLookup!$C$1:$C$21,0),MATCH(Table15[[#This Row],[YEAR]],TreeLookup!$C$1:$DE$1,0))</f>
        <v>earlyHydrolox</v>
      </c>
      <c r="P705" s="13" t="s">
        <v>6843</v>
      </c>
      <c r="Q705" s="11"/>
      <c r="S705" s="11">
        <v>1963</v>
      </c>
      <c r="U705" s="11" t="s">
        <v>6051</v>
      </c>
      <c r="W705" s="15"/>
      <c r="AD705" s="11" t="s">
        <v>11286</v>
      </c>
      <c r="AM705" s="11" t="s">
        <v>11286</v>
      </c>
    </row>
    <row r="706" spans="1:39" x14ac:dyDescent="0.25">
      <c r="A706" s="11" t="s">
        <v>738</v>
      </c>
      <c r="B706" s="12" t="s">
        <v>4832</v>
      </c>
      <c r="C706" s="11">
        <v>1201</v>
      </c>
      <c r="D706" s="11">
        <v>24020</v>
      </c>
      <c r="E706" s="12" t="s">
        <v>4833</v>
      </c>
      <c r="F706" s="11" t="s">
        <v>1333</v>
      </c>
      <c r="G706" s="11" t="s">
        <v>1380</v>
      </c>
      <c r="H706" s="11" t="s">
        <v>1903</v>
      </c>
      <c r="I706" s="11" t="s">
        <v>1903</v>
      </c>
      <c r="J706" s="14">
        <f>VLOOKUP(Table15[[#This Row],[TechRequired]],OldTree!A:B,2,0)</f>
        <v>3</v>
      </c>
      <c r="K706" s="22" t="s">
        <v>6012</v>
      </c>
      <c r="L706" s="14" t="s">
        <v>8646</v>
      </c>
      <c r="M706" s="14">
        <v>4</v>
      </c>
      <c r="N706" s="11" t="str">
        <f>INDEX(TreeLookup!$C$1:$DE$21,MATCH(Table15[[#This Row],[CATEGORY]],TreeLookup!$C$1:$C$21,0),MATCH(Table15[[#This Row],[YEAR]],TreeLookup!$C$1:$DE$1,0))</f>
        <v>materialsScienceHuman</v>
      </c>
      <c r="P706" s="13" t="s">
        <v>6843</v>
      </c>
      <c r="Q706" s="11" t="s">
        <v>6533</v>
      </c>
      <c r="S706" s="11">
        <v>1963</v>
      </c>
      <c r="W706" s="15"/>
    </row>
    <row r="707" spans="1:39" x14ac:dyDescent="0.25">
      <c r="A707" s="11" t="s">
        <v>1775</v>
      </c>
      <c r="B707" s="12" t="s">
        <v>7093</v>
      </c>
      <c r="C707" s="11">
        <v>60</v>
      </c>
      <c r="D707" s="11">
        <v>3000</v>
      </c>
      <c r="E707" s="12" t="s">
        <v>10105</v>
      </c>
      <c r="F707" s="11" t="s">
        <v>1321</v>
      </c>
      <c r="G707" s="11" t="s">
        <v>1380</v>
      </c>
      <c r="H707" s="11" t="s">
        <v>1903</v>
      </c>
      <c r="I707" s="11" t="s">
        <v>5091</v>
      </c>
      <c r="J707" s="14">
        <f>VLOOKUP(Table15[[#This Row],[TechRequired]],OldTree!A:B,2,0)</f>
        <v>3</v>
      </c>
      <c r="K707" s="22" t="s">
        <v>6812</v>
      </c>
      <c r="L707" s="14" t="s">
        <v>6812</v>
      </c>
      <c r="N707" s="11" t="str">
        <f>INDEX(TreeLookup!$C$1:$DE$21,MATCH(Table15[[#This Row],[CATEGORY]],TreeLookup!$C$1:$C$21,0),MATCH(Table15[[#This Row],[YEAR]],TreeLookup!$C$1:$DE$1,0))</f>
        <v>improvedFlightControl</v>
      </c>
      <c r="P707" s="13" t="s">
        <v>6842</v>
      </c>
      <c r="Q707" s="11" t="s">
        <v>6583</v>
      </c>
      <c r="S707" s="11">
        <v>1963</v>
      </c>
      <c r="W707" s="15"/>
    </row>
    <row r="708" spans="1:39" x14ac:dyDescent="0.25">
      <c r="A708" s="11" t="s">
        <v>559</v>
      </c>
      <c r="B708" s="12" t="s">
        <v>3323</v>
      </c>
      <c r="C708" s="11">
        <v>1100</v>
      </c>
      <c r="D708" s="11">
        <v>30000</v>
      </c>
      <c r="E708" s="12" t="s">
        <v>3324</v>
      </c>
      <c r="F708" s="11" t="s">
        <v>1321</v>
      </c>
      <c r="G708" s="21" t="s">
        <v>11292</v>
      </c>
      <c r="H708" s="11" t="s">
        <v>1903</v>
      </c>
      <c r="I708" s="11" t="s">
        <v>1903</v>
      </c>
      <c r="J708" s="14">
        <f>VLOOKUP(Table15[[#This Row],[TechRequired]],OldTree!A:B,2,0)</f>
        <v>3</v>
      </c>
      <c r="K708" s="22" t="s">
        <v>8944</v>
      </c>
      <c r="L708" s="14" t="s">
        <v>6808</v>
      </c>
      <c r="N708" s="11" t="str">
        <f>INDEX(TreeLookup!$C$1:$DE$21,MATCH(Table15[[#This Row],[CATEGORY]],TreeLookup!$C$1:$C$21,0),MATCH(Table15[[#This Row],[YEAR]],TreeLookup!$C$1:$DE$1,0))</f>
        <v>improvedAvionics</v>
      </c>
      <c r="P708" s="13" t="s">
        <v>6843</v>
      </c>
      <c r="Q708" s="11" t="s">
        <v>6533</v>
      </c>
      <c r="S708" s="11">
        <v>1963</v>
      </c>
      <c r="W708" s="15"/>
      <c r="AD708" s="11" t="s">
        <v>11286</v>
      </c>
    </row>
    <row r="709" spans="1:39" x14ac:dyDescent="0.25">
      <c r="A709" s="11" t="s">
        <v>739</v>
      </c>
      <c r="B709" s="12" t="s">
        <v>1773</v>
      </c>
      <c r="C709" s="11">
        <v>1301</v>
      </c>
      <c r="D709" s="11">
        <v>26020</v>
      </c>
      <c r="E709" s="12" t="s">
        <v>1774</v>
      </c>
      <c r="F709" s="11" t="s">
        <v>1333</v>
      </c>
      <c r="G709" s="11" t="s">
        <v>1380</v>
      </c>
      <c r="H709" s="11" t="s">
        <v>1903</v>
      </c>
      <c r="I709" s="11" t="s">
        <v>1903</v>
      </c>
      <c r="J709" s="14">
        <f>VLOOKUP(Table15[[#This Row],[TechRequired]],OldTree!A:B,2,0)</f>
        <v>3</v>
      </c>
      <c r="K709" s="22" t="s">
        <v>6012</v>
      </c>
      <c r="L709" s="14" t="s">
        <v>8646</v>
      </c>
      <c r="M709" s="14">
        <v>7</v>
      </c>
      <c r="N709" s="11" t="str">
        <f>INDEX(TreeLookup!$C$1:$DE$21,MATCH(Table15[[#This Row],[CATEGORY]],TreeLookup!$C$1:$C$21,0),MATCH(Table15[[#This Row],[YEAR]],TreeLookup!$C$1:$DE$1,0))</f>
        <v>materialsScienceSpaceStation</v>
      </c>
      <c r="P709" s="13" t="s">
        <v>6843</v>
      </c>
      <c r="Q709" s="11" t="s">
        <v>1773</v>
      </c>
      <c r="S709" s="11">
        <v>1975</v>
      </c>
      <c r="W709" s="15"/>
    </row>
    <row r="710" spans="1:39" x14ac:dyDescent="0.25">
      <c r="A710" s="11" t="s">
        <v>497</v>
      </c>
      <c r="B710" s="12" t="s">
        <v>8607</v>
      </c>
      <c r="C710" s="11">
        <v>950</v>
      </c>
      <c r="D710" s="11">
        <v>4800</v>
      </c>
      <c r="E710" s="12" t="s">
        <v>4834</v>
      </c>
      <c r="F710" s="11" t="s">
        <v>1313</v>
      </c>
      <c r="G710" s="11" t="s">
        <v>1380</v>
      </c>
      <c r="H710" s="11" t="s">
        <v>1903</v>
      </c>
      <c r="I710" s="11" t="s">
        <v>5143</v>
      </c>
      <c r="J710" s="14">
        <f>VLOOKUP(Table15[[#This Row],[TechRequired]],OldTree!A:B,2,0)</f>
        <v>8</v>
      </c>
      <c r="K710" s="22" t="s">
        <v>6012</v>
      </c>
      <c r="L710" s="14" t="s">
        <v>8646</v>
      </c>
      <c r="M710" s="14">
        <v>8</v>
      </c>
      <c r="N710" s="11" t="str">
        <f>INDEX(TreeLookup!$C$1:$DE$21,MATCH(Table15[[#This Row],[CATEGORY]],TreeLookup!$C$1:$C$21,0),MATCH(Table15[[#This Row],[YEAR]],TreeLookup!$C$1:$DE$1,0))</f>
        <v>materialsScienceLongTerm</v>
      </c>
      <c r="P710" s="13" t="s">
        <v>6842</v>
      </c>
      <c r="Q710" s="11" t="s">
        <v>6725</v>
      </c>
      <c r="S710" s="11">
        <v>1991</v>
      </c>
      <c r="W710" s="15"/>
    </row>
    <row r="711" spans="1:39" x14ac:dyDescent="0.25">
      <c r="A711" s="11" t="s">
        <v>880</v>
      </c>
      <c r="B711" s="12" t="s">
        <v>8611</v>
      </c>
      <c r="C711" s="11">
        <v>950</v>
      </c>
      <c r="D711" s="11">
        <v>4800</v>
      </c>
      <c r="E711" s="12" t="s">
        <v>4835</v>
      </c>
      <c r="F711" s="11" t="s">
        <v>1353</v>
      </c>
      <c r="G711" s="11" t="s">
        <v>1380</v>
      </c>
      <c r="H711" s="11" t="s">
        <v>1903</v>
      </c>
      <c r="I711" s="11" t="s">
        <v>5143</v>
      </c>
      <c r="J711" s="14">
        <f>VLOOKUP(Table15[[#This Row],[TechRequired]],OldTree!A:B,2,0)</f>
        <v>9</v>
      </c>
      <c r="K711" s="22" t="s">
        <v>6012</v>
      </c>
      <c r="L711" s="14" t="s">
        <v>8646</v>
      </c>
      <c r="M711" s="14">
        <v>9</v>
      </c>
      <c r="N711" s="11" t="str">
        <f>INDEX(TreeLookup!$C$1:$DE$21,MATCH(Table15[[#This Row],[CATEGORY]],TreeLookup!$C$1:$C$21,0),MATCH(Table15[[#This Row],[YEAR]],TreeLookup!$C$1:$DE$1,0))</f>
        <v>materialsScienceInternational</v>
      </c>
      <c r="P711" s="13" t="s">
        <v>6842</v>
      </c>
      <c r="Q711" s="11" t="s">
        <v>6726</v>
      </c>
      <c r="S711" s="11">
        <v>2000</v>
      </c>
      <c r="W711" s="15"/>
    </row>
    <row r="712" spans="1:39" x14ac:dyDescent="0.25">
      <c r="A712" s="11" t="s">
        <v>3063</v>
      </c>
      <c r="B712" s="12" t="s">
        <v>7422</v>
      </c>
      <c r="C712" s="11">
        <v>1000</v>
      </c>
      <c r="D712" s="11">
        <v>1000</v>
      </c>
      <c r="E712" s="12" t="s">
        <v>10551</v>
      </c>
      <c r="F712" s="11" t="s">
        <v>1327</v>
      </c>
      <c r="G712" s="11" t="s">
        <v>1913</v>
      </c>
      <c r="H712" s="11" t="s">
        <v>1903</v>
      </c>
      <c r="I712" s="11" t="s">
        <v>5091</v>
      </c>
      <c r="J712" s="14">
        <f>VLOOKUP(Table15[[#This Row],[TechRequired]],OldTree!A:B,2,0)</f>
        <v>5</v>
      </c>
      <c r="K712" s="22" t="s">
        <v>6012</v>
      </c>
      <c r="L712" s="14" t="s">
        <v>6816</v>
      </c>
      <c r="M712" s="14">
        <v>9</v>
      </c>
      <c r="N712" s="11" t="str">
        <f>INDEX(TreeLookup!$C$1:$DE$21,MATCH(Table15[[#This Row],[CATEGORY]],TreeLookup!$C$1:$C$21,0),MATCH(Table15[[#This Row],[YEAR]],TreeLookup!$C$1:$DE$1,0))</f>
        <v>materialsScienceInternational</v>
      </c>
      <c r="P712" s="13" t="s">
        <v>6842</v>
      </c>
      <c r="Q712" s="11" t="s">
        <v>6363</v>
      </c>
      <c r="S712" s="11">
        <v>2002</v>
      </c>
      <c r="W712" s="15"/>
    </row>
    <row r="713" spans="1:39" x14ac:dyDescent="0.25">
      <c r="A713" s="11" t="s">
        <v>9704</v>
      </c>
      <c r="B713" s="12" t="s">
        <v>9705</v>
      </c>
      <c r="E713" s="12" t="s">
        <v>9706</v>
      </c>
      <c r="F713" s="21" t="s">
        <v>1287</v>
      </c>
      <c r="G713" s="21" t="s">
        <v>9621</v>
      </c>
      <c r="H713" s="21" t="s">
        <v>1903</v>
      </c>
      <c r="J713" s="16">
        <f>VLOOKUP(Table15[[#This Row],[TechRequired]],OldTree!A:B,2,0)</f>
        <v>3</v>
      </c>
      <c r="K713" s="38" t="s">
        <v>8945</v>
      </c>
      <c r="L713" s="16"/>
      <c r="N713" s="17" t="str">
        <f>INDEX(TreeLookup!$C$1:$DE$21,MATCH(Table15[[#This Row],[CATEGORY]],TreeLookup!$C$1:$C$21,0),MATCH(Table15[[#This Row],[YEAR]],TreeLookup!$C$1:$DE$1,0))</f>
        <v>orbitalRocketry1986</v>
      </c>
      <c r="O713" s="21" t="s">
        <v>1903</v>
      </c>
      <c r="Q713" s="24" t="s">
        <v>9705</v>
      </c>
      <c r="S713" s="11">
        <v>1989</v>
      </c>
    </row>
    <row r="714" spans="1:39" x14ac:dyDescent="0.25">
      <c r="A714" s="11" t="s">
        <v>9701</v>
      </c>
      <c r="B714" s="12" t="s">
        <v>9702</v>
      </c>
      <c r="E714" s="12" t="s">
        <v>9703</v>
      </c>
      <c r="F714" s="21" t="s">
        <v>1287</v>
      </c>
      <c r="G714" s="21" t="s">
        <v>9621</v>
      </c>
      <c r="H714" s="21" t="s">
        <v>1903</v>
      </c>
      <c r="J714" s="16">
        <f>VLOOKUP(Table15[[#This Row],[TechRequired]],OldTree!A:B,2,0)</f>
        <v>3</v>
      </c>
      <c r="K714" s="38" t="s">
        <v>8945</v>
      </c>
      <c r="L714" s="16"/>
      <c r="N714" s="17" t="str">
        <f>INDEX(TreeLookup!$C$1:$DE$21,MATCH(Table15[[#This Row],[CATEGORY]],TreeLookup!$C$1:$C$21,0),MATCH(Table15[[#This Row],[YEAR]],TreeLookup!$C$1:$DE$1,0))</f>
        <v>orbitalRocketry1986</v>
      </c>
      <c r="O714" s="21" t="s">
        <v>1903</v>
      </c>
      <c r="Q714" s="24" t="s">
        <v>9702</v>
      </c>
      <c r="S714" s="11">
        <v>1989</v>
      </c>
    </row>
    <row r="715" spans="1:39" x14ac:dyDescent="0.25">
      <c r="A715" s="11" t="s">
        <v>2959</v>
      </c>
      <c r="B715" s="12" t="s">
        <v>7423</v>
      </c>
      <c r="C715" s="11">
        <v>7500</v>
      </c>
      <c r="D715" s="11">
        <v>10500</v>
      </c>
      <c r="E715" s="12" t="s">
        <v>10560</v>
      </c>
      <c r="F715" s="11" t="s">
        <v>1325</v>
      </c>
      <c r="G715" s="11" t="s">
        <v>1913</v>
      </c>
      <c r="H715" s="11" t="s">
        <v>1903</v>
      </c>
      <c r="I715" s="11" t="s">
        <v>5091</v>
      </c>
      <c r="J715" s="14">
        <f>VLOOKUP(Table15[[#This Row],[TechRequired]],OldTree!A:B,2,0)</f>
        <v>8</v>
      </c>
      <c r="K715" s="22" t="s">
        <v>6012</v>
      </c>
      <c r="L715" s="14" t="s">
        <v>8865</v>
      </c>
      <c r="M715" s="14">
        <v>9</v>
      </c>
      <c r="N715" s="11" t="str">
        <f>INDEX(TreeLookup!$C$1:$DE$21,MATCH(Table15[[#This Row],[CATEGORY]],TreeLookup!$C$1:$C$21,0),MATCH(Table15[[#This Row],[YEAR]],TreeLookup!$C$1:$DE$1,0))</f>
        <v>materialsScienceInternational</v>
      </c>
      <c r="P715" s="13" t="s">
        <v>6842</v>
      </c>
      <c r="Q715" s="11" t="s">
        <v>6363</v>
      </c>
      <c r="S715" s="11">
        <v>2002</v>
      </c>
      <c r="W715" s="15"/>
    </row>
    <row r="716" spans="1:39" x14ac:dyDescent="0.25">
      <c r="A716" s="11" t="s">
        <v>3037</v>
      </c>
      <c r="B716" s="12" t="s">
        <v>7424</v>
      </c>
      <c r="C716" s="11">
        <v>2500</v>
      </c>
      <c r="D716" s="11">
        <v>9500</v>
      </c>
      <c r="E716" s="12" t="s">
        <v>10561</v>
      </c>
      <c r="F716" s="11" t="s">
        <v>1325</v>
      </c>
      <c r="G716" s="11" t="s">
        <v>1913</v>
      </c>
      <c r="H716" s="11" t="s">
        <v>1903</v>
      </c>
      <c r="I716" s="11" t="s">
        <v>5091</v>
      </c>
      <c r="J716" s="14">
        <f>VLOOKUP(Table15[[#This Row],[TechRequired]],OldTree!A:B,2,0)</f>
        <v>8</v>
      </c>
      <c r="K716" s="22" t="s">
        <v>6012</v>
      </c>
      <c r="L716" s="14" t="s">
        <v>8865</v>
      </c>
      <c r="M716" s="14">
        <v>9</v>
      </c>
      <c r="N716" s="11" t="str">
        <f>INDEX(TreeLookup!$C$1:$DE$21,MATCH(Table15[[#This Row],[CATEGORY]],TreeLookup!$C$1:$C$21,0),MATCH(Table15[[#This Row],[YEAR]],TreeLookup!$C$1:$DE$1,0))</f>
        <v>materialsScienceInternational</v>
      </c>
      <c r="P716" s="13" t="s">
        <v>6842</v>
      </c>
      <c r="Q716" s="11" t="s">
        <v>6363</v>
      </c>
      <c r="S716" s="11">
        <v>2002</v>
      </c>
      <c r="W716" s="15"/>
    </row>
    <row r="717" spans="1:39" x14ac:dyDescent="0.25">
      <c r="A717" s="11" t="s">
        <v>498</v>
      </c>
      <c r="B717" s="12" t="s">
        <v>6674</v>
      </c>
      <c r="C717" s="11">
        <v>950</v>
      </c>
      <c r="D717" s="11">
        <v>4800</v>
      </c>
      <c r="E717" s="12" t="s">
        <v>4836</v>
      </c>
      <c r="F717" s="11" t="s">
        <v>1313</v>
      </c>
      <c r="G717" s="11" t="s">
        <v>1380</v>
      </c>
      <c r="H717" s="11" t="s">
        <v>1903</v>
      </c>
      <c r="I717" s="11" t="s">
        <v>5143</v>
      </c>
      <c r="J717" s="14">
        <f>VLOOKUP(Table15[[#This Row],[TechRequired]],OldTree!A:B,2,0)</f>
        <v>8</v>
      </c>
      <c r="K717" s="22" t="s">
        <v>6012</v>
      </c>
      <c r="L717" s="14" t="s">
        <v>8646</v>
      </c>
      <c r="M717" s="14">
        <v>9</v>
      </c>
      <c r="N717" s="11" t="str">
        <f>INDEX(TreeLookup!$C$1:$DE$21,MATCH(Table15[[#This Row],[CATEGORY]],TreeLookup!$C$1:$C$21,0),MATCH(Table15[[#This Row],[YEAR]],TreeLookup!$C$1:$DE$1,0))</f>
        <v>materialsScienceLongTerm</v>
      </c>
      <c r="P717" s="13" t="s">
        <v>6842</v>
      </c>
      <c r="Q717" s="11" t="s">
        <v>6674</v>
      </c>
      <c r="S717" s="11">
        <v>1997</v>
      </c>
      <c r="W717" s="15"/>
      <c r="Y717" s="11" t="s">
        <v>10958</v>
      </c>
    </row>
    <row r="718" spans="1:39" x14ac:dyDescent="0.25">
      <c r="A718" s="11" t="s">
        <v>9699</v>
      </c>
      <c r="B718" s="24" t="s">
        <v>6674</v>
      </c>
      <c r="C718" s="11">
        <v>950</v>
      </c>
      <c r="D718" s="11">
        <v>4800</v>
      </c>
      <c r="E718" s="12" t="s">
        <v>9700</v>
      </c>
      <c r="F718" s="21" t="s">
        <v>1287</v>
      </c>
      <c r="G718" s="21" t="s">
        <v>9621</v>
      </c>
      <c r="H718" s="21" t="s">
        <v>1903</v>
      </c>
      <c r="I718" s="21" t="s">
        <v>5091</v>
      </c>
      <c r="J718" s="16">
        <f>VLOOKUP(Table15[[#This Row],[TechRequired]],OldTree!A:B,2,0)</f>
        <v>3</v>
      </c>
      <c r="K718" s="38" t="s">
        <v>6012</v>
      </c>
      <c r="L718" s="23" t="s">
        <v>8646</v>
      </c>
      <c r="N718" s="17" t="str">
        <f>INDEX(TreeLookup!$C$1:$DE$21,MATCH(Table15[[#This Row],[CATEGORY]],TreeLookup!$C$1:$C$21,0),MATCH(Table15[[#This Row],[YEAR]],TreeLookup!$C$1:$DE$1,0))</f>
        <v>materialsScienceLongTerm</v>
      </c>
      <c r="O718" s="21"/>
      <c r="P718" s="25" t="s">
        <v>6842</v>
      </c>
      <c r="Q718" s="24" t="s">
        <v>6674</v>
      </c>
      <c r="S718" s="11">
        <v>1997</v>
      </c>
      <c r="Y718" s="11" t="s">
        <v>10958</v>
      </c>
    </row>
    <row r="719" spans="1:39" x14ac:dyDescent="0.25">
      <c r="A719" s="11" t="s">
        <v>4529</v>
      </c>
      <c r="B719" s="12" t="s">
        <v>7938</v>
      </c>
      <c r="C719" s="11">
        <v>1</v>
      </c>
      <c r="D719" s="11">
        <v>125000</v>
      </c>
      <c r="E719" s="12" t="s">
        <v>4530</v>
      </c>
      <c r="F719" s="11" t="s">
        <v>1352</v>
      </c>
      <c r="G719" s="11" t="s">
        <v>1627</v>
      </c>
      <c r="H719" s="11" t="s">
        <v>5091</v>
      </c>
      <c r="I719" s="11" t="s">
        <v>5091</v>
      </c>
      <c r="J719" s="14">
        <f>VLOOKUP(Table15[[#This Row],[TechRequired]],OldTree!A:B,2,0)</f>
        <v>4.5</v>
      </c>
      <c r="K719" s="14"/>
      <c r="L719" s="14" t="s">
        <v>8646</v>
      </c>
      <c r="N719" s="11" t="e">
        <f>INDEX(TreeLookup!$C$1:$DE$21,MATCH(Table15[[#This Row],[CATEGORY]],TreeLookup!$C$1:$C$21,0),MATCH(Table15[[#This Row],[YEAR]],TreeLookup!$C$1:$DE$1,0))</f>
        <v>#N/A</v>
      </c>
      <c r="O719" s="11" t="s">
        <v>1903</v>
      </c>
      <c r="Q719" s="11"/>
    </row>
    <row r="720" spans="1:39" x14ac:dyDescent="0.25">
      <c r="A720" s="11" t="s">
        <v>4527</v>
      </c>
      <c r="B720" s="12" t="s">
        <v>7939</v>
      </c>
      <c r="C720" s="11">
        <v>1</v>
      </c>
      <c r="D720" s="11">
        <v>125000</v>
      </c>
      <c r="E720" s="12" t="s">
        <v>4528</v>
      </c>
      <c r="F720" s="11" t="s">
        <v>1352</v>
      </c>
      <c r="G720" s="11" t="s">
        <v>1627</v>
      </c>
      <c r="H720" s="11" t="s">
        <v>5091</v>
      </c>
      <c r="I720" s="11" t="s">
        <v>5091</v>
      </c>
      <c r="J720" s="14">
        <f>VLOOKUP(Table15[[#This Row],[TechRequired]],OldTree!A:B,2,0)</f>
        <v>4.5</v>
      </c>
      <c r="K720" s="14"/>
      <c r="L720" s="14" t="s">
        <v>8646</v>
      </c>
      <c r="N720" s="11" t="e">
        <f>INDEX(TreeLookup!$C$1:$DE$21,MATCH(Table15[[#This Row],[CATEGORY]],TreeLookup!$C$1:$C$21,0),MATCH(Table15[[#This Row],[YEAR]],TreeLookup!$C$1:$DE$1,0))</f>
        <v>#N/A</v>
      </c>
      <c r="O720" s="11" t="s">
        <v>1903</v>
      </c>
      <c r="Q720" s="11"/>
    </row>
    <row r="721" spans="1:34" x14ac:dyDescent="0.25">
      <c r="A721" s="11" t="s">
        <v>4297</v>
      </c>
      <c r="B721" s="12" t="s">
        <v>7940</v>
      </c>
      <c r="C721" s="11">
        <v>12600</v>
      </c>
      <c r="D721" s="11">
        <v>36000</v>
      </c>
      <c r="E721" s="12" t="s">
        <v>4298</v>
      </c>
      <c r="F721" s="11" t="s">
        <v>1318</v>
      </c>
      <c r="G721" s="11" t="s">
        <v>1381</v>
      </c>
      <c r="H721" s="11" t="s">
        <v>5091</v>
      </c>
      <c r="I721" s="11" t="s">
        <v>5091</v>
      </c>
      <c r="J721" s="14">
        <f>VLOOKUP(Table15[[#This Row],[TechRequired]],OldTree!A:B,2,0)</f>
        <v>8</v>
      </c>
      <c r="K721" s="14"/>
      <c r="L721" s="14"/>
      <c r="N721" s="11" t="e">
        <f>INDEX(TreeLookup!$C$1:$DE$21,MATCH(Table15[[#This Row],[CATEGORY]],TreeLookup!$C$1:$C$21,0),MATCH(Table15[[#This Row],[YEAR]],TreeLookup!$C$1:$DE$1,0))</f>
        <v>#N/A</v>
      </c>
      <c r="O721" s="11" t="s">
        <v>1903</v>
      </c>
      <c r="Q721" s="11"/>
    </row>
    <row r="722" spans="1:34" x14ac:dyDescent="0.25">
      <c r="A722" s="11" t="s">
        <v>515</v>
      </c>
      <c r="B722" s="12" t="s">
        <v>3439</v>
      </c>
      <c r="C722" s="11">
        <v>260</v>
      </c>
      <c r="D722" s="11">
        <v>5200</v>
      </c>
      <c r="E722" s="12" t="s">
        <v>3440</v>
      </c>
      <c r="F722" s="11" t="s">
        <v>1316</v>
      </c>
      <c r="G722" s="21" t="s">
        <v>11292</v>
      </c>
      <c r="H722" s="11" t="s">
        <v>1903</v>
      </c>
      <c r="I722" s="11" t="s">
        <v>1903</v>
      </c>
      <c r="J722" s="14">
        <f>VLOOKUP(Table15[[#This Row],[TechRequired]],OldTree!A:B,2,0)</f>
        <v>6</v>
      </c>
      <c r="K722" s="22" t="s">
        <v>6014</v>
      </c>
      <c r="L722" s="14" t="s">
        <v>8661</v>
      </c>
      <c r="M722" s="14">
        <v>8</v>
      </c>
      <c r="N722" s="11" t="str">
        <f>INDEX(TreeLookup!$C$1:$DE$21,MATCH(Table15[[#This Row],[CATEGORY]],TreeLookup!$C$1:$C$21,0),MATCH(Table15[[#This Row],[YEAR]],TreeLookup!$C$1:$DE$1,0))</f>
        <v>refinedTurbofans</v>
      </c>
      <c r="P722" s="13" t="s">
        <v>6843</v>
      </c>
      <c r="Q722" s="12" t="s">
        <v>6504</v>
      </c>
      <c r="S722" s="11">
        <v>1985</v>
      </c>
      <c r="W722" s="15"/>
    </row>
    <row r="723" spans="1:34" x14ac:dyDescent="0.25">
      <c r="A723" s="11" t="s">
        <v>678</v>
      </c>
      <c r="B723" s="12" t="s">
        <v>3441</v>
      </c>
      <c r="C723" s="11">
        <v>850</v>
      </c>
      <c r="D723" s="11">
        <v>17000</v>
      </c>
      <c r="E723" s="12" t="s">
        <v>3442</v>
      </c>
      <c r="F723" s="11" t="s">
        <v>1327</v>
      </c>
      <c r="G723" s="21" t="s">
        <v>11292</v>
      </c>
      <c r="H723" s="11" t="s">
        <v>1903</v>
      </c>
      <c r="I723" s="11" t="s">
        <v>1903</v>
      </c>
      <c r="J723" s="14">
        <f>VLOOKUP(Table15[[#This Row],[TechRequired]],OldTree!A:B,2,0)</f>
        <v>5</v>
      </c>
      <c r="K723" s="22" t="s">
        <v>6014</v>
      </c>
      <c r="L723" s="14" t="s">
        <v>8661</v>
      </c>
      <c r="M723" s="14">
        <v>6</v>
      </c>
      <c r="N723" s="11" t="str">
        <f>INDEX(TreeLookup!$C$1:$DE$21,MATCH(Table15[[#This Row],[CATEGORY]],TreeLookup!$C$1:$C$21,0),MATCH(Table15[[#This Row],[YEAR]],TreeLookup!$C$1:$DE$1,0))</f>
        <v>advancedJetEngines</v>
      </c>
      <c r="P723" s="13" t="s">
        <v>6843</v>
      </c>
      <c r="Q723" s="12" t="s">
        <v>6505</v>
      </c>
      <c r="S723" s="11">
        <v>1969</v>
      </c>
      <c r="W723" s="15"/>
    </row>
    <row r="724" spans="1:34" x14ac:dyDescent="0.25">
      <c r="A724" s="11" t="s">
        <v>4704</v>
      </c>
      <c r="B724" s="12" t="s">
        <v>7941</v>
      </c>
      <c r="C724" s="11">
        <v>42</v>
      </c>
      <c r="D724" s="11">
        <v>2800</v>
      </c>
      <c r="E724" s="12" t="s">
        <v>4705</v>
      </c>
      <c r="F724" s="11" t="s">
        <v>1323</v>
      </c>
      <c r="G724" s="11" t="s">
        <v>5218</v>
      </c>
      <c r="H724" s="11" t="s">
        <v>5091</v>
      </c>
      <c r="I724" s="11" t="s">
        <v>5091</v>
      </c>
      <c r="J724" s="14">
        <f>VLOOKUP(Table15[[#This Row],[TechRequired]],OldTree!A:B,2,0)</f>
        <v>3</v>
      </c>
      <c r="K724" s="14"/>
      <c r="L724" s="14"/>
      <c r="N724" s="11" t="e">
        <f>INDEX(TreeLookup!$C$1:$DE$21,MATCH(Table15[[#This Row],[CATEGORY]],TreeLookup!$C$1:$C$21,0),MATCH(Table15[[#This Row],[YEAR]],TreeLookup!$C$1:$DE$1,0))</f>
        <v>#N/A</v>
      </c>
      <c r="O724" s="11" t="s">
        <v>1903</v>
      </c>
      <c r="Q724" s="11"/>
    </row>
    <row r="725" spans="1:34" x14ac:dyDescent="0.25">
      <c r="A725" s="11" t="s">
        <v>4706</v>
      </c>
      <c r="B725" s="12" t="s">
        <v>7942</v>
      </c>
      <c r="C725" s="11">
        <v>42</v>
      </c>
      <c r="D725" s="11">
        <v>2800</v>
      </c>
      <c r="E725" s="12" t="s">
        <v>4705</v>
      </c>
      <c r="F725" s="11" t="s">
        <v>1323</v>
      </c>
      <c r="G725" s="11" t="s">
        <v>5218</v>
      </c>
      <c r="H725" s="11" t="s">
        <v>5091</v>
      </c>
      <c r="I725" s="11" t="s">
        <v>5091</v>
      </c>
      <c r="J725" s="14">
        <f>VLOOKUP(Table15[[#This Row],[TechRequired]],OldTree!A:B,2,0)</f>
        <v>3</v>
      </c>
      <c r="K725" s="14"/>
      <c r="L725" s="14"/>
      <c r="N725" s="11" t="e">
        <f>INDEX(TreeLookup!$C$1:$DE$21,MATCH(Table15[[#This Row],[CATEGORY]],TreeLookup!$C$1:$C$21,0),MATCH(Table15[[#This Row],[YEAR]],TreeLookup!$C$1:$DE$1,0))</f>
        <v>#N/A</v>
      </c>
      <c r="O725" s="11" t="s">
        <v>1903</v>
      </c>
      <c r="Q725" s="11"/>
    </row>
    <row r="726" spans="1:34" x14ac:dyDescent="0.25">
      <c r="A726" s="11" t="s">
        <v>4701</v>
      </c>
      <c r="B726" s="12" t="s">
        <v>7757</v>
      </c>
      <c r="C726" s="11">
        <v>230</v>
      </c>
      <c r="D726" s="11">
        <v>600</v>
      </c>
      <c r="E726" s="12" t="s">
        <v>3285</v>
      </c>
      <c r="F726" s="11" t="s">
        <v>1300</v>
      </c>
      <c r="G726" s="11" t="s">
        <v>5218</v>
      </c>
      <c r="H726" s="11" t="s">
        <v>1903</v>
      </c>
      <c r="I726" s="11" t="s">
        <v>5091</v>
      </c>
      <c r="J726" s="14">
        <f>VLOOKUP(Table15[[#This Row],[TechRequired]],OldTree!A:B,2,0)</f>
        <v>1</v>
      </c>
      <c r="K726" s="22" t="s">
        <v>6012</v>
      </c>
      <c r="L726" s="14" t="s">
        <v>8649</v>
      </c>
      <c r="N726" s="11" t="str">
        <f>INDEX(TreeLookup!$C$1:$DE$21,MATCH(Table15[[#This Row],[CATEGORY]],TreeLookup!$C$1:$C$21,0),MATCH(Table15[[#This Row],[YEAR]],TreeLookup!$C$1:$DE$1,0))</f>
        <v>earlyMaterialsScience</v>
      </c>
      <c r="P726" s="13" t="s">
        <v>6842</v>
      </c>
      <c r="Q726" s="11"/>
      <c r="S726" s="11">
        <v>1952</v>
      </c>
      <c r="W726" s="15"/>
    </row>
    <row r="727" spans="1:34" x14ac:dyDescent="0.25">
      <c r="A727" s="11" t="s">
        <v>904</v>
      </c>
      <c r="B727" s="62" t="s">
        <v>4291</v>
      </c>
      <c r="C727" s="11">
        <v>5000</v>
      </c>
      <c r="D727" s="11">
        <v>200000</v>
      </c>
      <c r="E727" s="12" t="s">
        <v>4292</v>
      </c>
      <c r="F727" s="11" t="s">
        <v>1360</v>
      </c>
      <c r="G727" s="11" t="s">
        <v>1381</v>
      </c>
      <c r="H727" s="11" t="s">
        <v>1903</v>
      </c>
      <c r="I727" s="11" t="s">
        <v>1903</v>
      </c>
      <c r="J727" s="14">
        <f>VLOOKUP(Table15[[#This Row],[TechRequired]],OldTree!A:B,2,0)</f>
        <v>3.5</v>
      </c>
      <c r="K727" s="22" t="s">
        <v>8948</v>
      </c>
      <c r="L727" s="14" t="s">
        <v>6830</v>
      </c>
      <c r="N727" s="11" t="str">
        <f>INDEX(TreeLookup!$C$1:$DE$21,MATCH(Table15[[#This Row],[CATEGORY]],TreeLookup!$C$1:$C$21,0),MATCH(Table15[[#This Row],[YEAR]],TreeLookup!$C$1:$DE$1,0))</f>
        <v>spaceStationPrototypes</v>
      </c>
      <c r="P727" s="13" t="s">
        <v>6843</v>
      </c>
      <c r="Q727" s="11"/>
      <c r="S727" s="11">
        <v>1967</v>
      </c>
      <c r="W727" s="15"/>
      <c r="AF727" s="11" t="s">
        <v>11286</v>
      </c>
      <c r="AG727" s="11" t="s">
        <v>11286</v>
      </c>
    </row>
    <row r="728" spans="1:34" x14ac:dyDescent="0.25">
      <c r="A728" s="11" t="s">
        <v>903</v>
      </c>
      <c r="B728" s="62" t="s">
        <v>4287</v>
      </c>
      <c r="C728" s="11">
        <v>6000</v>
      </c>
      <c r="D728" s="11">
        <v>200000</v>
      </c>
      <c r="E728" s="12" t="s">
        <v>4288</v>
      </c>
      <c r="F728" s="11" t="s">
        <v>1360</v>
      </c>
      <c r="G728" s="11" t="s">
        <v>1381</v>
      </c>
      <c r="H728" s="11" t="s">
        <v>1903</v>
      </c>
      <c r="I728" s="11" t="s">
        <v>1903</v>
      </c>
      <c r="J728" s="14">
        <f>VLOOKUP(Table15[[#This Row],[TechRequired]],OldTree!A:B,2,0)</f>
        <v>3.5</v>
      </c>
      <c r="K728" s="22" t="s">
        <v>8948</v>
      </c>
      <c r="L728" s="14"/>
      <c r="M728" s="14">
        <v>6</v>
      </c>
      <c r="N728" s="11" t="str">
        <f>INDEX(TreeLookup!$C$1:$DE$21,MATCH(Table15[[#This Row],[CATEGORY]],TreeLookup!$C$1:$C$21,0),MATCH(Table15[[#This Row],[YEAR]],TreeLookup!$C$1:$DE$1,0))</f>
        <v>spaceStationPrototypes</v>
      </c>
      <c r="P728" s="13" t="s">
        <v>6843</v>
      </c>
      <c r="Q728" s="11"/>
      <c r="S728" s="11">
        <v>1967</v>
      </c>
      <c r="W728" s="15"/>
      <c r="AH728" s="11" t="s">
        <v>11286</v>
      </c>
    </row>
    <row r="729" spans="1:34" x14ac:dyDescent="0.25">
      <c r="A729" s="11" t="s">
        <v>905</v>
      </c>
      <c r="B729" s="62" t="s">
        <v>4293</v>
      </c>
      <c r="C729" s="11">
        <v>10000</v>
      </c>
      <c r="D729" s="11">
        <v>230000</v>
      </c>
      <c r="E729" s="12" t="s">
        <v>4294</v>
      </c>
      <c r="F729" s="11" t="s">
        <v>1360</v>
      </c>
      <c r="G729" s="11" t="s">
        <v>1381</v>
      </c>
      <c r="H729" s="11" t="s">
        <v>1903</v>
      </c>
      <c r="I729" s="11" t="s">
        <v>1903</v>
      </c>
      <c r="J729" s="14">
        <f>VLOOKUP(Table15[[#This Row],[TechRequired]],OldTree!A:B,2,0)</f>
        <v>3.5</v>
      </c>
      <c r="K729" s="22" t="s">
        <v>8948</v>
      </c>
      <c r="L729" s="14" t="s">
        <v>6830</v>
      </c>
      <c r="N729" s="11" t="str">
        <f>INDEX(TreeLookup!$C$1:$DE$21,MATCH(Table15[[#This Row],[CATEGORY]],TreeLookup!$C$1:$C$21,0),MATCH(Table15[[#This Row],[YEAR]],TreeLookup!$C$1:$DE$1,0))</f>
        <v>spaceStationPrototypes</v>
      </c>
      <c r="P729" s="13" t="s">
        <v>6843</v>
      </c>
      <c r="Q729" s="11"/>
      <c r="S729" s="11">
        <v>1967</v>
      </c>
      <c r="W729" s="15"/>
      <c r="AF729" s="11" t="s">
        <v>11286</v>
      </c>
      <c r="AG729" s="11" t="s">
        <v>11286</v>
      </c>
    </row>
    <row r="730" spans="1:34" x14ac:dyDescent="0.25">
      <c r="A730" s="11" t="s">
        <v>4699</v>
      </c>
      <c r="B730" s="12" t="s">
        <v>7943</v>
      </c>
      <c r="C730" s="11">
        <v>120</v>
      </c>
      <c r="D730" s="11">
        <v>1440</v>
      </c>
      <c r="E730" s="12" t="s">
        <v>4700</v>
      </c>
      <c r="F730" s="11" t="s">
        <v>5220</v>
      </c>
      <c r="G730" s="11" t="s">
        <v>5218</v>
      </c>
      <c r="H730" s="11" t="s">
        <v>5091</v>
      </c>
      <c r="I730" s="11" t="s">
        <v>5091</v>
      </c>
      <c r="J730" s="14">
        <f>VLOOKUP(Table15[[#This Row],[TechRequired]],OldTree!A:B,2,0)</f>
        <v>7</v>
      </c>
      <c r="K730" s="14"/>
      <c r="L730" s="14"/>
      <c r="N730" s="11" t="e">
        <f>INDEX(TreeLookup!$C$1:$DE$21,MATCH(Table15[[#This Row],[CATEGORY]],TreeLookup!$C$1:$C$21,0),MATCH(Table15[[#This Row],[YEAR]],TreeLookup!$C$1:$DE$1,0))</f>
        <v>#N/A</v>
      </c>
      <c r="O730" s="11" t="s">
        <v>1903</v>
      </c>
      <c r="Q730" s="11"/>
    </row>
    <row r="731" spans="1:34" x14ac:dyDescent="0.25">
      <c r="A731" s="11" t="s">
        <v>4668</v>
      </c>
      <c r="B731" s="12" t="s">
        <v>7944</v>
      </c>
      <c r="C731" s="11">
        <v>4000</v>
      </c>
      <c r="D731" s="11">
        <v>10400</v>
      </c>
      <c r="E731" s="12" t="s">
        <v>4669</v>
      </c>
      <c r="F731" s="11" t="s">
        <v>1362</v>
      </c>
      <c r="G731" s="11" t="s">
        <v>5218</v>
      </c>
      <c r="H731" s="11" t="s">
        <v>5091</v>
      </c>
      <c r="I731" s="11" t="s">
        <v>5091</v>
      </c>
      <c r="J731" s="14">
        <f>VLOOKUP(Table15[[#This Row],[TechRequired]],OldTree!A:B,2,0)</f>
        <v>4</v>
      </c>
      <c r="K731" s="14"/>
      <c r="L731" s="14"/>
      <c r="N731" s="11" t="e">
        <f>INDEX(TreeLookup!$C$1:$DE$21,MATCH(Table15[[#This Row],[CATEGORY]],TreeLookup!$C$1:$C$21,0),MATCH(Table15[[#This Row],[YEAR]],TreeLookup!$C$1:$DE$1,0))</f>
        <v>#N/A</v>
      </c>
      <c r="O731" s="11" t="s">
        <v>1903</v>
      </c>
      <c r="Q731" s="11"/>
    </row>
    <row r="732" spans="1:34" x14ac:dyDescent="0.25">
      <c r="A732" s="11" t="s">
        <v>4664</v>
      </c>
      <c r="B732" s="12" t="s">
        <v>7945</v>
      </c>
      <c r="C732" s="11">
        <v>4000</v>
      </c>
      <c r="D732" s="11">
        <v>10400</v>
      </c>
      <c r="E732" s="12" t="s">
        <v>4665</v>
      </c>
      <c r="F732" s="11" t="s">
        <v>1362</v>
      </c>
      <c r="G732" s="11" t="s">
        <v>5218</v>
      </c>
      <c r="H732" s="11" t="s">
        <v>5091</v>
      </c>
      <c r="I732" s="11" t="s">
        <v>5091</v>
      </c>
      <c r="J732" s="14">
        <f>VLOOKUP(Table15[[#This Row],[TechRequired]],OldTree!A:B,2,0)</f>
        <v>4</v>
      </c>
      <c r="K732" s="14"/>
      <c r="L732" s="14"/>
      <c r="N732" s="11" t="e">
        <f>INDEX(TreeLookup!$C$1:$DE$21,MATCH(Table15[[#This Row],[CATEGORY]],TreeLookup!$C$1:$C$21,0),MATCH(Table15[[#This Row],[YEAR]],TreeLookup!$C$1:$DE$1,0))</f>
        <v>#N/A</v>
      </c>
      <c r="O732" s="11" t="s">
        <v>1903</v>
      </c>
      <c r="Q732" s="11"/>
    </row>
    <row r="733" spans="1:34" x14ac:dyDescent="0.25">
      <c r="A733" s="11" t="s">
        <v>4675</v>
      </c>
      <c r="B733" s="12" t="s">
        <v>7946</v>
      </c>
      <c r="C733" s="11">
        <v>8000</v>
      </c>
      <c r="D733" s="11">
        <v>20400</v>
      </c>
      <c r="E733" s="12" t="s">
        <v>4674</v>
      </c>
      <c r="F733" s="11" t="s">
        <v>1362</v>
      </c>
      <c r="G733" s="11" t="s">
        <v>5218</v>
      </c>
      <c r="H733" s="11" t="s">
        <v>5091</v>
      </c>
      <c r="I733" s="11" t="s">
        <v>5091</v>
      </c>
      <c r="J733" s="14">
        <f>VLOOKUP(Table15[[#This Row],[TechRequired]],OldTree!A:B,2,0)</f>
        <v>4</v>
      </c>
      <c r="K733" s="14"/>
      <c r="L733" s="14"/>
      <c r="N733" s="11" t="e">
        <f>INDEX(TreeLookup!$C$1:$DE$21,MATCH(Table15[[#This Row],[CATEGORY]],TreeLookup!$C$1:$C$21,0),MATCH(Table15[[#This Row],[YEAR]],TreeLookup!$C$1:$DE$1,0))</f>
        <v>#N/A</v>
      </c>
      <c r="O733" s="11" t="s">
        <v>1903</v>
      </c>
      <c r="Q733" s="11"/>
    </row>
    <row r="734" spans="1:34" x14ac:dyDescent="0.25">
      <c r="A734" s="11" t="s">
        <v>4673</v>
      </c>
      <c r="B734" s="12" t="s">
        <v>7947</v>
      </c>
      <c r="C734" s="11">
        <v>8000</v>
      </c>
      <c r="D734" s="11">
        <v>20400</v>
      </c>
      <c r="E734" s="12" t="s">
        <v>4674</v>
      </c>
      <c r="F734" s="11" t="s">
        <v>1362</v>
      </c>
      <c r="G734" s="11" t="s">
        <v>5218</v>
      </c>
      <c r="H734" s="11" t="s">
        <v>5091</v>
      </c>
      <c r="I734" s="11" t="s">
        <v>5091</v>
      </c>
      <c r="J734" s="14">
        <f>VLOOKUP(Table15[[#This Row],[TechRequired]],OldTree!A:B,2,0)</f>
        <v>4</v>
      </c>
      <c r="K734" s="14"/>
      <c r="L734" s="14"/>
      <c r="N734" s="11" t="e">
        <f>INDEX(TreeLookup!$C$1:$DE$21,MATCH(Table15[[#This Row],[CATEGORY]],TreeLookup!$C$1:$C$21,0),MATCH(Table15[[#This Row],[YEAR]],TreeLookup!$C$1:$DE$1,0))</f>
        <v>#N/A</v>
      </c>
      <c r="O734" s="11" t="s">
        <v>1903</v>
      </c>
      <c r="Q734" s="11"/>
    </row>
    <row r="735" spans="1:34" x14ac:dyDescent="0.25">
      <c r="A735" s="11" t="s">
        <v>4658</v>
      </c>
      <c r="B735" s="12" t="s">
        <v>7948</v>
      </c>
      <c r="C735" s="11">
        <v>1250</v>
      </c>
      <c r="D735" s="11">
        <v>7500</v>
      </c>
      <c r="E735" s="12" t="s">
        <v>4659</v>
      </c>
      <c r="F735" s="11" t="s">
        <v>1300</v>
      </c>
      <c r="G735" s="11" t="s">
        <v>5218</v>
      </c>
      <c r="H735" s="11" t="s">
        <v>5091</v>
      </c>
      <c r="I735" s="11" t="s">
        <v>5091</v>
      </c>
      <c r="J735" s="14">
        <f>VLOOKUP(Table15[[#This Row],[TechRequired]],OldTree!A:B,2,0)</f>
        <v>1</v>
      </c>
      <c r="K735" s="14"/>
      <c r="L735" s="14"/>
      <c r="N735" s="11" t="e">
        <f>INDEX(TreeLookup!$C$1:$DE$21,MATCH(Table15[[#This Row],[CATEGORY]],TreeLookup!$C$1:$C$21,0),MATCH(Table15[[#This Row],[YEAR]],TreeLookup!$C$1:$DE$1,0))</f>
        <v>#N/A</v>
      </c>
      <c r="O735" s="11" t="s">
        <v>1903</v>
      </c>
      <c r="Q735" s="11"/>
    </row>
    <row r="736" spans="1:34" x14ac:dyDescent="0.25">
      <c r="A736" s="11" t="s">
        <v>4666</v>
      </c>
      <c r="B736" s="12" t="s">
        <v>7949</v>
      </c>
      <c r="C736" s="11">
        <v>2000</v>
      </c>
      <c r="D736" s="11">
        <v>6400</v>
      </c>
      <c r="E736" s="12" t="s">
        <v>4667</v>
      </c>
      <c r="F736" s="11" t="s">
        <v>1362</v>
      </c>
      <c r="G736" s="11" t="s">
        <v>5218</v>
      </c>
      <c r="H736" s="11" t="s">
        <v>5091</v>
      </c>
      <c r="I736" s="11" t="s">
        <v>5091</v>
      </c>
      <c r="J736" s="14">
        <f>VLOOKUP(Table15[[#This Row],[TechRequired]],OldTree!A:B,2,0)</f>
        <v>4</v>
      </c>
      <c r="K736" s="14"/>
      <c r="L736" s="14"/>
      <c r="N736" s="11" t="e">
        <f>INDEX(TreeLookup!$C$1:$DE$21,MATCH(Table15[[#This Row],[CATEGORY]],TreeLookup!$C$1:$C$21,0),MATCH(Table15[[#This Row],[YEAR]],TreeLookup!$C$1:$DE$1,0))</f>
        <v>#N/A</v>
      </c>
      <c r="O736" s="11" t="s">
        <v>1903</v>
      </c>
      <c r="Q736" s="11"/>
    </row>
    <row r="737" spans="1:26" x14ac:dyDescent="0.25">
      <c r="A737" s="11" t="s">
        <v>4676</v>
      </c>
      <c r="B737" s="12" t="s">
        <v>7950</v>
      </c>
      <c r="C737" s="11">
        <v>3250</v>
      </c>
      <c r="D737" s="11">
        <v>8200</v>
      </c>
      <c r="E737" s="12" t="s">
        <v>4677</v>
      </c>
      <c r="F737" s="11" t="s">
        <v>1304</v>
      </c>
      <c r="G737" s="11" t="s">
        <v>5218</v>
      </c>
      <c r="H737" s="11" t="s">
        <v>5091</v>
      </c>
      <c r="I737" s="11" t="s">
        <v>5091</v>
      </c>
      <c r="J737" s="14">
        <f>VLOOKUP(Table15[[#This Row],[TechRequired]],OldTree!A:B,2,0)</f>
        <v>4</v>
      </c>
      <c r="K737" s="14"/>
      <c r="L737" s="14"/>
      <c r="N737" s="11" t="e">
        <f>INDEX(TreeLookup!$C$1:$DE$21,MATCH(Table15[[#This Row],[CATEGORY]],TreeLookup!$C$1:$C$21,0),MATCH(Table15[[#This Row],[YEAR]],TreeLookup!$C$1:$DE$1,0))</f>
        <v>#N/A</v>
      </c>
      <c r="O737" s="11" t="s">
        <v>1903</v>
      </c>
      <c r="Q737" s="11"/>
    </row>
    <row r="738" spans="1:26" x14ac:dyDescent="0.25">
      <c r="A738" s="11" t="s">
        <v>4678</v>
      </c>
      <c r="B738" s="12" t="s">
        <v>7951</v>
      </c>
      <c r="C738" s="11">
        <v>3250</v>
      </c>
      <c r="D738" s="11">
        <v>8200</v>
      </c>
      <c r="E738" s="12" t="s">
        <v>4677</v>
      </c>
      <c r="F738" s="11" t="s">
        <v>1304</v>
      </c>
      <c r="G738" s="11" t="s">
        <v>5218</v>
      </c>
      <c r="H738" s="11" t="s">
        <v>5091</v>
      </c>
      <c r="I738" s="11" t="s">
        <v>5091</v>
      </c>
      <c r="J738" s="14">
        <f>VLOOKUP(Table15[[#This Row],[TechRequired]],OldTree!A:B,2,0)</f>
        <v>4</v>
      </c>
      <c r="K738" s="14"/>
      <c r="L738" s="14"/>
      <c r="N738" s="11" t="e">
        <f>INDEX(TreeLookup!$C$1:$DE$21,MATCH(Table15[[#This Row],[CATEGORY]],TreeLookup!$C$1:$C$21,0),MATCH(Table15[[#This Row],[YEAR]],TreeLookup!$C$1:$DE$1,0))</f>
        <v>#N/A</v>
      </c>
      <c r="O738" s="11" t="s">
        <v>1903</v>
      </c>
      <c r="Q738" s="11"/>
    </row>
    <row r="739" spans="1:26" x14ac:dyDescent="0.25">
      <c r="A739" s="11" t="s">
        <v>4686</v>
      </c>
      <c r="B739" s="12" t="s">
        <v>7952</v>
      </c>
      <c r="C739" s="11">
        <v>7900</v>
      </c>
      <c r="D739" s="11">
        <v>10000</v>
      </c>
      <c r="E739" s="12" t="s">
        <v>4687</v>
      </c>
      <c r="F739" s="11" t="s">
        <v>1377</v>
      </c>
      <c r="G739" s="11" t="s">
        <v>5218</v>
      </c>
      <c r="H739" s="11" t="s">
        <v>5091</v>
      </c>
      <c r="I739" s="11" t="s">
        <v>5091</v>
      </c>
      <c r="J739" s="14">
        <f>VLOOKUP(Table15[[#This Row],[TechRequired]],OldTree!A:B,2,0)</f>
        <v>6</v>
      </c>
      <c r="K739" s="14"/>
      <c r="L739" s="14" t="s">
        <v>8646</v>
      </c>
      <c r="N739" s="11" t="e">
        <f>INDEX(TreeLookup!$C$1:$DE$21,MATCH(Table15[[#This Row],[CATEGORY]],TreeLookup!$C$1:$C$21,0),MATCH(Table15[[#This Row],[YEAR]],TreeLookup!$C$1:$DE$1,0))</f>
        <v>#N/A</v>
      </c>
      <c r="O739" s="11" t="s">
        <v>1903</v>
      </c>
      <c r="Q739" s="11"/>
    </row>
    <row r="740" spans="1:26" x14ac:dyDescent="0.25">
      <c r="A740" s="11" t="s">
        <v>4689</v>
      </c>
      <c r="B740" s="12" t="s">
        <v>7953</v>
      </c>
      <c r="C740" s="11">
        <v>13900</v>
      </c>
      <c r="D740" s="11">
        <v>40000</v>
      </c>
      <c r="E740" s="12" t="s">
        <v>1926</v>
      </c>
      <c r="F740" s="11" t="s">
        <v>1377</v>
      </c>
      <c r="G740" s="11" t="s">
        <v>5218</v>
      </c>
      <c r="H740" s="11" t="s">
        <v>5091</v>
      </c>
      <c r="I740" s="11" t="s">
        <v>5091</v>
      </c>
      <c r="J740" s="14">
        <f>VLOOKUP(Table15[[#This Row],[TechRequired]],OldTree!A:B,2,0)</f>
        <v>6</v>
      </c>
      <c r="K740" s="14"/>
      <c r="L740" s="14" t="s">
        <v>8646</v>
      </c>
      <c r="N740" s="11" t="e">
        <f>INDEX(TreeLookup!$C$1:$DE$21,MATCH(Table15[[#This Row],[CATEGORY]],TreeLookup!$C$1:$C$21,0),MATCH(Table15[[#This Row],[YEAR]],TreeLookup!$C$1:$DE$1,0))</f>
        <v>#N/A</v>
      </c>
      <c r="O740" s="11" t="s">
        <v>1903</v>
      </c>
      <c r="Q740" s="11"/>
    </row>
    <row r="741" spans="1:26" x14ac:dyDescent="0.25">
      <c r="A741" s="11" t="s">
        <v>4672</v>
      </c>
      <c r="B741" s="12" t="s">
        <v>7954</v>
      </c>
      <c r="C741" s="11">
        <v>8000</v>
      </c>
      <c r="D741" s="11">
        <v>20400</v>
      </c>
      <c r="E741" s="12" t="s">
        <v>4671</v>
      </c>
      <c r="F741" s="11" t="s">
        <v>1362</v>
      </c>
      <c r="G741" s="11" t="s">
        <v>5218</v>
      </c>
      <c r="H741" s="11" t="s">
        <v>5091</v>
      </c>
      <c r="I741" s="11" t="s">
        <v>5091</v>
      </c>
      <c r="J741" s="14">
        <f>VLOOKUP(Table15[[#This Row],[TechRequired]],OldTree!A:B,2,0)</f>
        <v>4</v>
      </c>
      <c r="K741" s="14"/>
      <c r="L741" s="14"/>
      <c r="N741" s="11" t="e">
        <f>INDEX(TreeLookup!$C$1:$DE$21,MATCH(Table15[[#This Row],[CATEGORY]],TreeLookup!$C$1:$C$21,0),MATCH(Table15[[#This Row],[YEAR]],TreeLookup!$C$1:$DE$1,0))</f>
        <v>#N/A</v>
      </c>
      <c r="O741" s="11" t="s">
        <v>1903</v>
      </c>
      <c r="Q741" s="11"/>
    </row>
    <row r="742" spans="1:26" x14ac:dyDescent="0.25">
      <c r="A742" s="11" t="s">
        <v>4690</v>
      </c>
      <c r="B742" s="12" t="s">
        <v>7955</v>
      </c>
      <c r="C742" s="11">
        <v>32400</v>
      </c>
      <c r="D742" s="11">
        <v>65000</v>
      </c>
      <c r="E742" s="12" t="s">
        <v>4691</v>
      </c>
      <c r="F742" s="11" t="s">
        <v>1377</v>
      </c>
      <c r="G742" s="11" t="s">
        <v>5218</v>
      </c>
      <c r="H742" s="11" t="s">
        <v>5091</v>
      </c>
      <c r="I742" s="11" t="s">
        <v>5091</v>
      </c>
      <c r="J742" s="14">
        <f>VLOOKUP(Table15[[#This Row],[TechRequired]],OldTree!A:B,2,0)</f>
        <v>6</v>
      </c>
      <c r="K742" s="14"/>
      <c r="L742" s="14"/>
      <c r="N742" s="11" t="e">
        <f>INDEX(TreeLookup!$C$1:$DE$21,MATCH(Table15[[#This Row],[CATEGORY]],TreeLookup!$C$1:$C$21,0),MATCH(Table15[[#This Row],[YEAR]],TreeLookup!$C$1:$DE$1,0))</f>
        <v>#N/A</v>
      </c>
      <c r="O742" s="11" t="s">
        <v>1903</v>
      </c>
      <c r="Q742" s="11"/>
    </row>
    <row r="743" spans="1:26" x14ac:dyDescent="0.25">
      <c r="A743" s="11" t="s">
        <v>4688</v>
      </c>
      <c r="B743" s="12" t="s">
        <v>7703</v>
      </c>
      <c r="C743" s="11">
        <v>3900</v>
      </c>
      <c r="D743" s="11">
        <v>3000</v>
      </c>
      <c r="E743" s="12" t="s">
        <v>1926</v>
      </c>
      <c r="F743" s="11" t="s">
        <v>1377</v>
      </c>
      <c r="G743" s="11" t="s">
        <v>5218</v>
      </c>
      <c r="H743" s="11" t="s">
        <v>5091</v>
      </c>
      <c r="I743" s="11" t="s">
        <v>5091</v>
      </c>
      <c r="J743" s="14">
        <f>VLOOKUP(Table15[[#This Row],[TechRequired]],OldTree!A:B,2,0)</f>
        <v>6</v>
      </c>
      <c r="K743" s="14"/>
      <c r="L743" s="14" t="s">
        <v>8646</v>
      </c>
      <c r="N743" s="11" t="e">
        <f>INDEX(TreeLookup!$C$1:$DE$21,MATCH(Table15[[#This Row],[CATEGORY]],TreeLookup!$C$1:$C$21,0),MATCH(Table15[[#This Row],[YEAR]],TreeLookup!$C$1:$DE$1,0))</f>
        <v>#N/A</v>
      </c>
      <c r="O743" s="11" t="s">
        <v>1903</v>
      </c>
      <c r="P743" s="13" t="s">
        <v>6842</v>
      </c>
      <c r="Q743" s="11" t="s">
        <v>6584</v>
      </c>
      <c r="S743" s="11">
        <v>2022</v>
      </c>
    </row>
    <row r="744" spans="1:26" x14ac:dyDescent="0.25">
      <c r="A744" s="11" t="s">
        <v>4702</v>
      </c>
      <c r="B744" s="12" t="s">
        <v>7709</v>
      </c>
      <c r="C744" s="11">
        <v>600</v>
      </c>
      <c r="D744" s="11">
        <v>1200</v>
      </c>
      <c r="E744" s="12" t="s">
        <v>4703</v>
      </c>
      <c r="F744" s="11" t="s">
        <v>1300</v>
      </c>
      <c r="G744" s="11" t="s">
        <v>5218</v>
      </c>
      <c r="H744" s="11" t="s">
        <v>5091</v>
      </c>
      <c r="I744" s="11" t="s">
        <v>5091</v>
      </c>
      <c r="J744" s="14">
        <f>VLOOKUP(Table15[[#This Row],[TechRequired]],OldTree!A:B,2,0)</f>
        <v>1</v>
      </c>
      <c r="K744" s="14"/>
      <c r="L744" s="14"/>
      <c r="N744" s="11" t="e">
        <f>INDEX(TreeLookup!$C$1:$DE$21,MATCH(Table15[[#This Row],[CATEGORY]],TreeLookup!$C$1:$C$21,0),MATCH(Table15[[#This Row],[YEAR]],TreeLookup!$C$1:$DE$1,0))</f>
        <v>#N/A</v>
      </c>
      <c r="O744" s="11" t="s">
        <v>1903</v>
      </c>
      <c r="P744" s="13" t="s">
        <v>6842</v>
      </c>
      <c r="Q744" s="11" t="s">
        <v>6585</v>
      </c>
      <c r="S744" s="11">
        <v>2022</v>
      </c>
    </row>
    <row r="745" spans="1:26" x14ac:dyDescent="0.25">
      <c r="A745" s="11" t="s">
        <v>4660</v>
      </c>
      <c r="B745" s="12" t="s">
        <v>7956</v>
      </c>
      <c r="C745" s="11">
        <v>25250</v>
      </c>
      <c r="D745" s="11">
        <v>175000</v>
      </c>
      <c r="E745" s="12" t="s">
        <v>4661</v>
      </c>
      <c r="F745" s="11" t="s">
        <v>1344</v>
      </c>
      <c r="G745" s="11" t="s">
        <v>5218</v>
      </c>
      <c r="H745" s="11" t="s">
        <v>5091</v>
      </c>
      <c r="I745" s="11" t="s">
        <v>5091</v>
      </c>
      <c r="J745" s="14">
        <f>VLOOKUP(Table15[[#This Row],[TechRequired]],OldTree!A:B,2,0)</f>
        <v>4.5</v>
      </c>
      <c r="K745" s="14"/>
      <c r="L745" s="14"/>
      <c r="N745" s="11" t="e">
        <f>INDEX(TreeLookup!$C$1:$DE$21,MATCH(Table15[[#This Row],[CATEGORY]],TreeLookup!$C$1:$C$21,0),MATCH(Table15[[#This Row],[YEAR]],TreeLookup!$C$1:$DE$1,0))</f>
        <v>#N/A</v>
      </c>
      <c r="O745" s="11" t="s">
        <v>1903</v>
      </c>
      <c r="Q745" s="11"/>
    </row>
    <row r="746" spans="1:26" x14ac:dyDescent="0.25">
      <c r="A746" s="11" t="s">
        <v>4692</v>
      </c>
      <c r="B746" s="12" t="s">
        <v>7957</v>
      </c>
      <c r="C746" s="11">
        <v>4000</v>
      </c>
      <c r="D746" s="11">
        <v>2500</v>
      </c>
      <c r="E746" s="12" t="s">
        <v>4693</v>
      </c>
      <c r="F746" s="11" t="s">
        <v>1364</v>
      </c>
      <c r="G746" s="11" t="s">
        <v>5218</v>
      </c>
      <c r="H746" s="11" t="s">
        <v>5091</v>
      </c>
      <c r="I746" s="11" t="s">
        <v>5091</v>
      </c>
      <c r="J746" s="14">
        <f>VLOOKUP(Table15[[#This Row],[TechRequired]],OldTree!A:B,2,0)</f>
        <v>5</v>
      </c>
      <c r="K746" s="14"/>
      <c r="L746" s="14"/>
      <c r="N746" s="11" t="e">
        <f>INDEX(TreeLookup!$C$1:$DE$21,MATCH(Table15[[#This Row],[CATEGORY]],TreeLookup!$C$1:$C$21,0),MATCH(Table15[[#This Row],[YEAR]],TreeLookup!$C$1:$DE$1,0))</f>
        <v>#N/A</v>
      </c>
      <c r="O746" s="11" t="s">
        <v>1903</v>
      </c>
      <c r="Q746" s="11"/>
    </row>
    <row r="747" spans="1:26" x14ac:dyDescent="0.25">
      <c r="A747" s="11" t="s">
        <v>4694</v>
      </c>
      <c r="B747" s="12" t="s">
        <v>7493</v>
      </c>
      <c r="C747" s="11">
        <v>4000</v>
      </c>
      <c r="D747" s="11">
        <v>2500</v>
      </c>
      <c r="E747" s="12" t="s">
        <v>4695</v>
      </c>
      <c r="F747" s="11" t="s">
        <v>1364</v>
      </c>
      <c r="G747" s="11" t="s">
        <v>5218</v>
      </c>
      <c r="H747" s="11" t="s">
        <v>5091</v>
      </c>
      <c r="I747" s="11" t="s">
        <v>5091</v>
      </c>
      <c r="J747" s="14">
        <f>VLOOKUP(Table15[[#This Row],[TechRequired]],OldTree!A:B,2,0)</f>
        <v>5</v>
      </c>
      <c r="K747" s="14"/>
      <c r="L747" s="14"/>
      <c r="N747" s="11" t="e">
        <f>INDEX(TreeLookup!$C$1:$DE$21,MATCH(Table15[[#This Row],[CATEGORY]],TreeLookup!$C$1:$C$21,0),MATCH(Table15[[#This Row],[YEAR]],TreeLookup!$C$1:$DE$1,0))</f>
        <v>#N/A</v>
      </c>
      <c r="O747" s="11" t="s">
        <v>1903</v>
      </c>
      <c r="P747" s="13" t="s">
        <v>6842</v>
      </c>
      <c r="Q747" s="11" t="s">
        <v>6587</v>
      </c>
    </row>
    <row r="748" spans="1:26" x14ac:dyDescent="0.25">
      <c r="A748" s="11" t="s">
        <v>4696</v>
      </c>
      <c r="B748" s="12" t="s">
        <v>7502</v>
      </c>
      <c r="C748" s="11">
        <v>4000</v>
      </c>
      <c r="D748" s="11">
        <v>2500</v>
      </c>
      <c r="E748" s="12" t="s">
        <v>4697</v>
      </c>
      <c r="F748" s="11" t="s">
        <v>1364</v>
      </c>
      <c r="G748" s="11" t="s">
        <v>5218</v>
      </c>
      <c r="H748" s="11" t="s">
        <v>5091</v>
      </c>
      <c r="I748" s="11" t="s">
        <v>5091</v>
      </c>
      <c r="J748" s="14">
        <f>VLOOKUP(Table15[[#This Row],[TechRequired]],OldTree!A:B,2,0)</f>
        <v>5</v>
      </c>
      <c r="K748" s="14"/>
      <c r="L748" s="14"/>
      <c r="N748" s="11" t="e">
        <f>INDEX(TreeLookup!$C$1:$DE$21,MATCH(Table15[[#This Row],[CATEGORY]],TreeLookup!$C$1:$C$21,0),MATCH(Table15[[#This Row],[YEAR]],TreeLookup!$C$1:$DE$1,0))</f>
        <v>#N/A</v>
      </c>
      <c r="O748" s="11" t="s">
        <v>1903</v>
      </c>
      <c r="P748" s="13" t="s">
        <v>6842</v>
      </c>
      <c r="Q748" s="11" t="s">
        <v>6586</v>
      </c>
      <c r="S748" s="11">
        <v>2000</v>
      </c>
    </row>
    <row r="749" spans="1:26" x14ac:dyDescent="0.25">
      <c r="A749" s="11" t="s">
        <v>4670</v>
      </c>
      <c r="B749" s="12" t="s">
        <v>7958</v>
      </c>
      <c r="C749" s="11">
        <v>8000</v>
      </c>
      <c r="D749" s="11">
        <v>20400</v>
      </c>
      <c r="E749" s="12" t="s">
        <v>4671</v>
      </c>
      <c r="F749" s="11" t="s">
        <v>1362</v>
      </c>
      <c r="G749" s="11" t="s">
        <v>5218</v>
      </c>
      <c r="H749" s="11" t="s">
        <v>5091</v>
      </c>
      <c r="I749" s="11" t="s">
        <v>5091</v>
      </c>
      <c r="J749" s="14">
        <f>VLOOKUP(Table15[[#This Row],[TechRequired]],OldTree!A:B,2,0)</f>
        <v>4</v>
      </c>
      <c r="K749" s="14"/>
      <c r="L749" s="14"/>
      <c r="N749" s="11" t="e">
        <f>INDEX(TreeLookup!$C$1:$DE$21,MATCH(Table15[[#This Row],[CATEGORY]],TreeLookup!$C$1:$C$21,0),MATCH(Table15[[#This Row],[YEAR]],TreeLookup!$C$1:$DE$1,0))</f>
        <v>#N/A</v>
      </c>
      <c r="O749" s="11" t="s">
        <v>1903</v>
      </c>
      <c r="Q749" s="11"/>
    </row>
    <row r="750" spans="1:26" x14ac:dyDescent="0.25">
      <c r="A750" s="11" t="s">
        <v>5930</v>
      </c>
      <c r="B750" s="12" t="s">
        <v>8503</v>
      </c>
      <c r="C750" s="11">
        <v>400</v>
      </c>
      <c r="D750" s="11">
        <v>3200</v>
      </c>
      <c r="E750" s="12" t="s">
        <v>10679</v>
      </c>
      <c r="F750" s="11" t="s">
        <v>1362</v>
      </c>
      <c r="G750" s="11" t="s">
        <v>5842</v>
      </c>
      <c r="H750" s="11" t="s">
        <v>1903</v>
      </c>
      <c r="I750" s="11" t="s">
        <v>5091</v>
      </c>
      <c r="J750" s="14">
        <f>VLOOKUP(Table15[[#This Row],[TechRequired]],OldTree!A:B,2,0)</f>
        <v>4</v>
      </c>
      <c r="K750" s="22" t="s">
        <v>8941</v>
      </c>
      <c r="L750" s="14" t="s">
        <v>8649</v>
      </c>
      <c r="N750" s="11" t="str">
        <f>INDEX(TreeLookup!$C$1:$DE$21,MATCH(Table15[[#This Row],[CATEGORY]],TreeLookup!$C$1:$C$21,0),MATCH(Table15[[#This Row],[YEAR]],TreeLookup!$C$1:$DE$1,0))</f>
        <v>SIAD</v>
      </c>
      <c r="P750" s="13" t="s">
        <v>6842</v>
      </c>
      <c r="Q750" s="21" t="s">
        <v>8983</v>
      </c>
      <c r="S750" s="11">
        <v>2019</v>
      </c>
      <c r="W750" s="15"/>
    </row>
    <row r="751" spans="1:26" x14ac:dyDescent="0.25">
      <c r="A751" s="11" t="s">
        <v>1256</v>
      </c>
      <c r="B751" s="12" t="s">
        <v>3244</v>
      </c>
      <c r="C751" s="11">
        <v>200</v>
      </c>
      <c r="D751" s="11">
        <v>4000</v>
      </c>
      <c r="E751" s="12" t="s">
        <v>3245</v>
      </c>
      <c r="F751" s="11" t="s">
        <v>1376</v>
      </c>
      <c r="G751" s="21" t="s">
        <v>11292</v>
      </c>
      <c r="H751" s="11" t="s">
        <v>1903</v>
      </c>
      <c r="I751" s="11" t="s">
        <v>1903</v>
      </c>
      <c r="J751" s="14">
        <f>VLOOKUP(Table15[[#This Row],[TechRequired]],OldTree!A:B,2,0)</f>
        <v>6</v>
      </c>
      <c r="K751" s="22" t="s">
        <v>8944</v>
      </c>
      <c r="L751" s="14" t="s">
        <v>6811</v>
      </c>
      <c r="N751" s="11" t="str">
        <f>INDEX(TreeLookup!$C$1:$DE$21,MATCH(Table15[[#This Row],[CATEGORY]],TreeLookup!$C$1:$C$21,0),MATCH(Table15[[#This Row],[YEAR]],TreeLookup!$C$1:$DE$1,0))</f>
        <v>internationalAvionics</v>
      </c>
      <c r="P751" s="13" t="s">
        <v>6843</v>
      </c>
      <c r="Q751" s="11"/>
      <c r="S751" s="11">
        <v>2001</v>
      </c>
      <c r="U751" s="11" t="s">
        <v>6534</v>
      </c>
      <c r="W751" s="15"/>
      <c r="Z751" s="11" t="s">
        <v>11286</v>
      </c>
    </row>
    <row r="752" spans="1:26" x14ac:dyDescent="0.25">
      <c r="A752" s="11" t="s">
        <v>4483</v>
      </c>
      <c r="B752" s="12" t="s">
        <v>7094</v>
      </c>
      <c r="C752" s="11">
        <v>2000</v>
      </c>
      <c r="D752" s="11">
        <v>4600</v>
      </c>
      <c r="E752" s="12" t="s">
        <v>10265</v>
      </c>
      <c r="F752" s="11" t="s">
        <v>1365</v>
      </c>
      <c r="G752" s="11" t="s">
        <v>5836</v>
      </c>
      <c r="H752" s="11" t="s">
        <v>1903</v>
      </c>
      <c r="I752" s="11" t="s">
        <v>5091</v>
      </c>
      <c r="J752" s="14">
        <f>VLOOKUP(Table15[[#This Row],[TechRequired]],OldTree!A:B,2,0)</f>
        <v>5</v>
      </c>
      <c r="K752" s="22" t="s">
        <v>8944</v>
      </c>
      <c r="L752" s="14" t="s">
        <v>6808</v>
      </c>
      <c r="N752" s="11" t="str">
        <f>INDEX(TreeLookup!$C$1:$DE$21,MATCH(Table15[[#This Row],[CATEGORY]],TreeLookup!$C$1:$C$21,0),MATCH(Table15[[#This Row],[YEAR]],TreeLookup!$C$1:$DE$1,0))</f>
        <v>advancedAvionics</v>
      </c>
      <c r="P752" s="13" t="s">
        <v>6842</v>
      </c>
      <c r="Q752" s="11"/>
      <c r="S752" s="11">
        <v>1972</v>
      </c>
      <c r="U752" s="21" t="s">
        <v>8973</v>
      </c>
      <c r="W752" s="15"/>
    </row>
    <row r="753" spans="1:38" x14ac:dyDescent="0.25">
      <c r="A753" s="11" t="s">
        <v>9557</v>
      </c>
      <c r="B753" s="12" t="s">
        <v>8793</v>
      </c>
      <c r="C753" s="11">
        <v>3000</v>
      </c>
      <c r="D753" s="11">
        <v>4200</v>
      </c>
      <c r="E753" s="12" t="s">
        <v>10456</v>
      </c>
      <c r="F753" s="11" t="s">
        <v>1284</v>
      </c>
      <c r="G753" s="11" t="s">
        <v>8708</v>
      </c>
      <c r="H753" s="11" t="s">
        <v>1903</v>
      </c>
      <c r="I753" s="11" t="s">
        <v>5091</v>
      </c>
      <c r="J753" s="16">
        <f>VLOOKUP(Table15[[#This Row],[TechRequired]],OldTree!A:B,2,0)</f>
        <v>4</v>
      </c>
      <c r="K753" s="23" t="s">
        <v>6812</v>
      </c>
      <c r="L753" s="16" t="s">
        <v>8690</v>
      </c>
      <c r="N753" s="17" t="str">
        <f>INDEX(TreeLookup!$C$1:$DE$21,MATCH(Table15[[#This Row],[CATEGORY]],TreeLookup!$C$1:$C$21,0),MATCH(Table15[[#This Row],[YEAR]],TreeLookup!$C$1:$DE$1,0))</f>
        <v>standardDockingPorts</v>
      </c>
      <c r="P753" s="13" t="s">
        <v>6842</v>
      </c>
      <c r="Q753" s="12" t="s">
        <v>8783</v>
      </c>
      <c r="S753" s="11">
        <v>1996</v>
      </c>
      <c r="W753" s="15"/>
    </row>
    <row r="754" spans="1:38" x14ac:dyDescent="0.25">
      <c r="A754" s="11" t="s">
        <v>9560</v>
      </c>
      <c r="B754" s="12" t="s">
        <v>8792</v>
      </c>
      <c r="C754" s="11">
        <v>1400</v>
      </c>
      <c r="D754" s="11">
        <v>4200</v>
      </c>
      <c r="E754" s="12" t="s">
        <v>10446</v>
      </c>
      <c r="F754" s="11" t="s">
        <v>1365</v>
      </c>
      <c r="G754" s="11" t="s">
        <v>8708</v>
      </c>
      <c r="H754" s="11" t="s">
        <v>1903</v>
      </c>
      <c r="I754" s="11" t="s">
        <v>5091</v>
      </c>
      <c r="J754" s="16">
        <f>VLOOKUP(Table15[[#This Row],[TechRequired]],OldTree!A:B,2,0)</f>
        <v>5</v>
      </c>
      <c r="K754" s="23" t="s">
        <v>8945</v>
      </c>
      <c r="L754" s="16" t="s">
        <v>8690</v>
      </c>
      <c r="N754" s="17" t="str">
        <f>INDEX(TreeLookup!$C$1:$DE$21,MATCH(Table15[[#This Row],[CATEGORY]],TreeLookup!$C$1:$C$21,0),MATCH(Table15[[#This Row],[YEAR]],TreeLookup!$C$1:$DE$1,0))</f>
        <v>orbitalRocketry1992</v>
      </c>
      <c r="P754" s="13" t="s">
        <v>6842</v>
      </c>
      <c r="Q754" s="12" t="s">
        <v>6462</v>
      </c>
      <c r="S754" s="11">
        <v>1996</v>
      </c>
      <c r="W754" s="15"/>
    </row>
    <row r="755" spans="1:38" x14ac:dyDescent="0.25">
      <c r="A755" s="11" t="s">
        <v>1047</v>
      </c>
      <c r="B755" s="12" t="s">
        <v>3240</v>
      </c>
      <c r="C755" s="11">
        <v>20</v>
      </c>
      <c r="D755" s="11">
        <v>400</v>
      </c>
      <c r="E755" s="12" t="s">
        <v>3241</v>
      </c>
      <c r="F755" s="11" t="s">
        <v>1372</v>
      </c>
      <c r="G755" s="21" t="s">
        <v>11292</v>
      </c>
      <c r="H755" s="11" t="s">
        <v>1903</v>
      </c>
      <c r="I755" s="11" t="s">
        <v>1903</v>
      </c>
      <c r="J755" s="14">
        <f>VLOOKUP(Table15[[#This Row],[TechRequired]],OldTree!A:B,2,0)</f>
        <v>0</v>
      </c>
      <c r="K755" s="22" t="s">
        <v>6014</v>
      </c>
      <c r="L755" s="14"/>
      <c r="M755" s="14">
        <v>0</v>
      </c>
      <c r="N755" s="11" t="str">
        <f>INDEX(TreeLookup!$C$1:$DE$21,MATCH(Table15[[#This Row],[CATEGORY]],TreeLookup!$C$1:$C$21,0),MATCH(Table15[[#This Row],[YEAR]],TreeLookup!$C$1:$DE$1,0))</f>
        <v>supersonicDev</v>
      </c>
      <c r="P755" s="13" t="s">
        <v>6843</v>
      </c>
      <c r="Q755" s="11"/>
      <c r="S755" s="21" t="s">
        <v>8971</v>
      </c>
      <c r="T755" s="21"/>
      <c r="W755" s="15"/>
    </row>
    <row r="756" spans="1:38" x14ac:dyDescent="0.25">
      <c r="A756" s="11" t="s">
        <v>4303</v>
      </c>
      <c r="B756" s="12" t="s">
        <v>7540</v>
      </c>
      <c r="C756" s="11">
        <v>1400</v>
      </c>
      <c r="D756" s="11">
        <v>18000</v>
      </c>
      <c r="E756" s="12" t="s">
        <v>4304</v>
      </c>
      <c r="F756" s="11" t="s">
        <v>5220</v>
      </c>
      <c r="G756" s="11" t="s">
        <v>1381</v>
      </c>
      <c r="H756" s="11" t="s">
        <v>5091</v>
      </c>
      <c r="I756" s="11" t="s">
        <v>5091</v>
      </c>
      <c r="J756" s="14">
        <f>VLOOKUP(Table15[[#This Row],[TechRequired]],OldTree!A:B,2,0)</f>
        <v>7</v>
      </c>
      <c r="K756" s="22" t="s">
        <v>6812</v>
      </c>
      <c r="L756" s="14" t="s">
        <v>6813</v>
      </c>
      <c r="M756" s="14">
        <v>9</v>
      </c>
      <c r="N756" s="11" t="str">
        <f>INDEX(TreeLookup!$C$1:$DE$21,MATCH(Table15[[#This Row],[CATEGORY]],TreeLookup!$C$1:$C$21,0),MATCH(Table15[[#This Row],[YEAR]],TreeLookup!$C$1:$DE$1,0))</f>
        <v>start</v>
      </c>
      <c r="O756" s="11" t="s">
        <v>1903</v>
      </c>
      <c r="P756" s="13" t="s">
        <v>6842</v>
      </c>
      <c r="Q756" s="11"/>
    </row>
    <row r="757" spans="1:38" x14ac:dyDescent="0.25">
      <c r="A757" s="11" t="s">
        <v>220</v>
      </c>
      <c r="B757" s="12" t="s">
        <v>8544</v>
      </c>
      <c r="C757" s="11">
        <v>3500</v>
      </c>
      <c r="D757" s="11">
        <v>70000</v>
      </c>
      <c r="E757" s="12" t="s">
        <v>4454</v>
      </c>
      <c r="F757" s="11" t="s">
        <v>1297</v>
      </c>
      <c r="G757" s="11" t="s">
        <v>5836</v>
      </c>
      <c r="H757" s="11" t="s">
        <v>1903</v>
      </c>
      <c r="I757" s="11" t="s">
        <v>1903</v>
      </c>
      <c r="J757" s="14">
        <f>VLOOKUP(Table15[[#This Row],[TechRequired]],OldTree!A:B,2,0)</f>
        <v>8</v>
      </c>
      <c r="K757" s="22" t="s">
        <v>6812</v>
      </c>
      <c r="L757" s="14" t="s">
        <v>6813</v>
      </c>
      <c r="M757" s="14">
        <v>9</v>
      </c>
      <c r="N757" s="11" t="str">
        <f>INDEX(TreeLookup!$C$1:$DE$21,MATCH(Table15[[#This Row],[CATEGORY]],TreeLookup!$C$1:$C$21,0),MATCH(Table15[[#This Row],[YEAR]],TreeLookup!$C$1:$DE$1,0))</f>
        <v>gridFins</v>
      </c>
      <c r="P757" s="13" t="s">
        <v>6843</v>
      </c>
      <c r="Q757" s="11"/>
      <c r="S757" s="11">
        <v>2009</v>
      </c>
      <c r="W757" s="15"/>
      <c r="AL757" s="11" t="s">
        <v>11286</v>
      </c>
    </row>
    <row r="758" spans="1:38" x14ac:dyDescent="0.25">
      <c r="A758" s="21" t="s">
        <v>218</v>
      </c>
      <c r="B758" s="12" t="s">
        <v>3705</v>
      </c>
      <c r="C758" s="11">
        <v>4500</v>
      </c>
      <c r="D758" s="11">
        <v>90000</v>
      </c>
      <c r="E758" s="12" t="s">
        <v>3706</v>
      </c>
      <c r="F758" s="11" t="s">
        <v>1296</v>
      </c>
      <c r="G758" s="21" t="s">
        <v>11292</v>
      </c>
      <c r="H758" s="11" t="s">
        <v>1903</v>
      </c>
      <c r="I758" s="11" t="s">
        <v>1903</v>
      </c>
      <c r="J758" s="14">
        <f>VLOOKUP(Table15[[#This Row],[TechRequired]],OldTree!A:B,2,0)</f>
        <v>7</v>
      </c>
      <c r="K758" s="22" t="s">
        <v>6812</v>
      </c>
      <c r="L758" s="14" t="s">
        <v>6813</v>
      </c>
      <c r="N758" s="11" t="str">
        <f>INDEX(TreeLookup!$C$1:$DE$21,MATCH(Table15[[#This Row],[CATEGORY]],TreeLookup!$C$1:$C$21,0),MATCH(Table15[[#This Row],[YEAR]],TreeLookup!$C$1:$DE$1,0))</f>
        <v>largeStationControl</v>
      </c>
      <c r="P758" s="13" t="s">
        <v>6843</v>
      </c>
      <c r="Q758" s="21" t="s">
        <v>6588</v>
      </c>
      <c r="S758" s="11">
        <v>1998</v>
      </c>
      <c r="T758" s="21" t="s">
        <v>11308</v>
      </c>
      <c r="U758" s="11" t="s">
        <v>6789</v>
      </c>
      <c r="W758" s="15"/>
      <c r="Y758" s="24" t="s">
        <v>11309</v>
      </c>
      <c r="AG758" s="11" t="s">
        <v>11286</v>
      </c>
      <c r="AL758" s="11" t="s">
        <v>11286</v>
      </c>
    </row>
    <row r="759" spans="1:38" x14ac:dyDescent="0.25">
      <c r="A759" s="11" t="s">
        <v>1657</v>
      </c>
      <c r="B759" s="12" t="s">
        <v>7529</v>
      </c>
      <c r="C759" s="11">
        <v>4500</v>
      </c>
      <c r="D759" s="11">
        <v>90000</v>
      </c>
      <c r="E759" s="12" t="s">
        <v>10475</v>
      </c>
      <c r="F759" s="11" t="s">
        <v>1364</v>
      </c>
      <c r="G759" s="11" t="s">
        <v>1639</v>
      </c>
      <c r="H759" s="11" t="s">
        <v>1903</v>
      </c>
      <c r="I759" s="11" t="s">
        <v>1903</v>
      </c>
      <c r="J759" s="14">
        <f>VLOOKUP(Table15[[#This Row],[TechRequired]],OldTree!A:B,2,0)</f>
        <v>5</v>
      </c>
      <c r="K759" s="22" t="s">
        <v>6812</v>
      </c>
      <c r="L759" s="14" t="s">
        <v>6813</v>
      </c>
      <c r="N759" s="11" t="str">
        <f>INDEX(TreeLookup!$C$1:$DE$21,MATCH(Table15[[#This Row],[CATEGORY]],TreeLookup!$C$1:$C$21,0),MATCH(Table15[[#This Row],[YEAR]],TreeLookup!$C$1:$DE$1,0))</f>
        <v>largeStationControl</v>
      </c>
      <c r="P759" s="13" t="s">
        <v>6843</v>
      </c>
      <c r="Q759" s="21" t="s">
        <v>6588</v>
      </c>
      <c r="S759" s="11">
        <v>1998</v>
      </c>
      <c r="T759" s="21" t="s">
        <v>11308</v>
      </c>
      <c r="W759" s="15"/>
      <c r="Y759" s="24" t="s">
        <v>11309</v>
      </c>
      <c r="AG759" s="11" t="s">
        <v>11286</v>
      </c>
      <c r="AL759" s="11" t="s">
        <v>11286</v>
      </c>
    </row>
    <row r="760" spans="1:38" x14ac:dyDescent="0.25">
      <c r="A760" s="11" t="s">
        <v>1443</v>
      </c>
      <c r="B760" s="12" t="s">
        <v>7530</v>
      </c>
      <c r="C760" s="11">
        <v>4500</v>
      </c>
      <c r="D760" s="11">
        <v>90000</v>
      </c>
      <c r="E760" s="12" t="s">
        <v>10480</v>
      </c>
      <c r="F760" s="11" t="s">
        <v>1364</v>
      </c>
      <c r="G760" s="11" t="s">
        <v>5218</v>
      </c>
      <c r="H760" s="11" t="s">
        <v>1903</v>
      </c>
      <c r="I760" s="11" t="s">
        <v>1903</v>
      </c>
      <c r="J760" s="14">
        <f>VLOOKUP(Table15[[#This Row],[TechRequired]],OldTree!A:B,2,0)</f>
        <v>5</v>
      </c>
      <c r="K760" s="22" t="s">
        <v>6812</v>
      </c>
      <c r="L760" s="14" t="s">
        <v>6813</v>
      </c>
      <c r="N760" s="11" t="str">
        <f>INDEX(TreeLookup!$C$1:$DE$21,MATCH(Table15[[#This Row],[CATEGORY]],TreeLookup!$C$1:$C$21,0),MATCH(Table15[[#This Row],[YEAR]],TreeLookup!$C$1:$DE$1,0))</f>
        <v>largeStationControl</v>
      </c>
      <c r="P760" s="13" t="s">
        <v>6843</v>
      </c>
      <c r="Q760" s="21" t="s">
        <v>6588</v>
      </c>
      <c r="S760" s="11">
        <v>1998</v>
      </c>
      <c r="T760" s="21" t="s">
        <v>11308</v>
      </c>
      <c r="W760" s="15"/>
      <c r="Y760" s="24" t="s">
        <v>11309</v>
      </c>
      <c r="AG760" s="11" t="s">
        <v>11286</v>
      </c>
      <c r="AL760" s="11" t="s">
        <v>11286</v>
      </c>
    </row>
    <row r="761" spans="1:38" x14ac:dyDescent="0.25">
      <c r="A761" s="11" t="s">
        <v>1658</v>
      </c>
      <c r="B761" s="12" t="s">
        <v>7531</v>
      </c>
      <c r="C761" s="11">
        <v>4500</v>
      </c>
      <c r="D761" s="11">
        <v>90000</v>
      </c>
      <c r="E761" s="12" t="s">
        <v>10476</v>
      </c>
      <c r="F761" s="11" t="s">
        <v>1364</v>
      </c>
      <c r="G761" s="11" t="s">
        <v>1639</v>
      </c>
      <c r="H761" s="11" t="s">
        <v>1903</v>
      </c>
      <c r="I761" s="11" t="s">
        <v>1903</v>
      </c>
      <c r="J761" s="14">
        <f>VLOOKUP(Table15[[#This Row],[TechRequired]],OldTree!A:B,2,0)</f>
        <v>5</v>
      </c>
      <c r="K761" s="22" t="s">
        <v>6812</v>
      </c>
      <c r="L761" s="14" t="s">
        <v>6813</v>
      </c>
      <c r="N761" s="11" t="str">
        <f>INDEX(TreeLookup!$C$1:$DE$21,MATCH(Table15[[#This Row],[CATEGORY]],TreeLookup!$C$1:$C$21,0),MATCH(Table15[[#This Row],[YEAR]],TreeLookup!$C$1:$DE$1,0))</f>
        <v>largeStationControl</v>
      </c>
      <c r="P761" s="13" t="s">
        <v>6843</v>
      </c>
      <c r="Q761" s="21" t="s">
        <v>6588</v>
      </c>
      <c r="S761" s="11">
        <v>1998</v>
      </c>
      <c r="T761" s="21" t="s">
        <v>11308</v>
      </c>
      <c r="W761" s="15"/>
      <c r="Y761" s="24" t="s">
        <v>11309</v>
      </c>
      <c r="AG761" s="11" t="s">
        <v>11286</v>
      </c>
      <c r="AL761" s="11" t="s">
        <v>11286</v>
      </c>
    </row>
    <row r="762" spans="1:38" x14ac:dyDescent="0.25">
      <c r="A762" s="11" t="s">
        <v>1659</v>
      </c>
      <c r="B762" s="12" t="s">
        <v>7532</v>
      </c>
      <c r="C762" s="11">
        <v>4500</v>
      </c>
      <c r="D762" s="11">
        <v>90000</v>
      </c>
      <c r="E762" s="12" t="s">
        <v>10477</v>
      </c>
      <c r="F762" s="11" t="s">
        <v>1364</v>
      </c>
      <c r="G762" s="11" t="s">
        <v>1639</v>
      </c>
      <c r="H762" s="11" t="s">
        <v>1903</v>
      </c>
      <c r="I762" s="11" t="s">
        <v>1903</v>
      </c>
      <c r="J762" s="14">
        <f>VLOOKUP(Table15[[#This Row],[TechRequired]],OldTree!A:B,2,0)</f>
        <v>5</v>
      </c>
      <c r="K762" s="22" t="s">
        <v>6812</v>
      </c>
      <c r="L762" s="14" t="s">
        <v>6813</v>
      </c>
      <c r="N762" s="11" t="str">
        <f>INDEX(TreeLookup!$C$1:$DE$21,MATCH(Table15[[#This Row],[CATEGORY]],TreeLookup!$C$1:$C$21,0),MATCH(Table15[[#This Row],[YEAR]],TreeLookup!$C$1:$DE$1,0))</f>
        <v>largeStationControl</v>
      </c>
      <c r="P762" s="13" t="s">
        <v>6843</v>
      </c>
      <c r="Q762" s="21" t="s">
        <v>6588</v>
      </c>
      <c r="S762" s="11">
        <v>1998</v>
      </c>
      <c r="T762" s="21" t="s">
        <v>11308</v>
      </c>
      <c r="W762" s="15"/>
      <c r="Y762" s="24" t="s">
        <v>11309</v>
      </c>
      <c r="AG762" s="11" t="s">
        <v>11286</v>
      </c>
      <c r="AL762" s="11" t="s">
        <v>11286</v>
      </c>
    </row>
    <row r="763" spans="1:38" x14ac:dyDescent="0.25">
      <c r="A763" s="11" t="s">
        <v>1887</v>
      </c>
      <c r="B763" s="12" t="s">
        <v>7095</v>
      </c>
      <c r="C763" s="11">
        <v>4500</v>
      </c>
      <c r="D763" s="11">
        <v>90000</v>
      </c>
      <c r="E763" s="12" t="s">
        <v>10479</v>
      </c>
      <c r="F763" s="11" t="s">
        <v>5220</v>
      </c>
      <c r="G763" s="11" t="s">
        <v>1900</v>
      </c>
      <c r="H763" s="11" t="s">
        <v>1903</v>
      </c>
      <c r="I763" s="11" t="s">
        <v>1903</v>
      </c>
      <c r="J763" s="14">
        <f>VLOOKUP(Table15[[#This Row],[TechRequired]],OldTree!A:B,2,0)</f>
        <v>7</v>
      </c>
      <c r="K763" s="22" t="s">
        <v>6812</v>
      </c>
      <c r="L763" s="14" t="s">
        <v>6813</v>
      </c>
      <c r="N763" s="11" t="str">
        <f>INDEX(TreeLookup!$C$1:$DE$21,MATCH(Table15[[#This Row],[CATEGORY]],TreeLookup!$C$1:$C$21,0),MATCH(Table15[[#This Row],[YEAR]],TreeLookup!$C$1:$DE$1,0))</f>
        <v>largeStationControl</v>
      </c>
      <c r="P763" s="13" t="s">
        <v>6843</v>
      </c>
      <c r="Q763" s="21" t="s">
        <v>6588</v>
      </c>
      <c r="S763" s="11">
        <v>1998</v>
      </c>
      <c r="T763" s="21" t="s">
        <v>11308</v>
      </c>
      <c r="W763" s="15"/>
      <c r="Y763" s="24" t="s">
        <v>11309</v>
      </c>
      <c r="AG763" s="11" t="s">
        <v>11286</v>
      </c>
      <c r="AL763" s="11" t="s">
        <v>11286</v>
      </c>
    </row>
    <row r="764" spans="1:38" x14ac:dyDescent="0.25">
      <c r="A764" s="11" t="s">
        <v>2964</v>
      </c>
      <c r="B764" s="12" t="s">
        <v>7425</v>
      </c>
      <c r="C764" s="11">
        <v>25000</v>
      </c>
      <c r="D764" s="11">
        <v>125000</v>
      </c>
      <c r="E764" s="12" t="s">
        <v>10545</v>
      </c>
      <c r="F764" s="11" t="s">
        <v>1325</v>
      </c>
      <c r="G764" s="11" t="s">
        <v>1913</v>
      </c>
      <c r="H764" s="11" t="s">
        <v>1903</v>
      </c>
      <c r="I764" s="11" t="s">
        <v>5091</v>
      </c>
      <c r="J764" s="14">
        <f>VLOOKUP(Table15[[#This Row],[TechRequired]],OldTree!A:B,2,0)</f>
        <v>8</v>
      </c>
      <c r="K764" s="22" t="s">
        <v>6012</v>
      </c>
      <c r="L764" s="14" t="s">
        <v>8646</v>
      </c>
      <c r="M764" s="14">
        <v>9</v>
      </c>
      <c r="N764" s="11" t="str">
        <f>INDEX(TreeLookup!$C$1:$DE$21,MATCH(Table15[[#This Row],[CATEGORY]],TreeLookup!$C$1:$C$21,0),MATCH(Table15[[#This Row],[YEAR]],TreeLookup!$C$1:$DE$1,0))</f>
        <v>materialsScienceInternational</v>
      </c>
      <c r="P764" s="13" t="s">
        <v>6842</v>
      </c>
      <c r="Q764" s="11" t="s">
        <v>6363</v>
      </c>
      <c r="S764" s="11">
        <v>2002</v>
      </c>
      <c r="W764" s="15"/>
    </row>
    <row r="765" spans="1:38" x14ac:dyDescent="0.25">
      <c r="A765" s="11" t="s">
        <v>3048</v>
      </c>
      <c r="B765" s="12" t="s">
        <v>7426</v>
      </c>
      <c r="C765" s="11">
        <v>3800</v>
      </c>
      <c r="D765" s="11">
        <v>7500</v>
      </c>
      <c r="E765" s="12" t="s">
        <v>10550</v>
      </c>
      <c r="F765" s="11" t="s">
        <v>1325</v>
      </c>
      <c r="G765" s="11" t="s">
        <v>1913</v>
      </c>
      <c r="H765" s="11" t="s">
        <v>1903</v>
      </c>
      <c r="I765" s="11" t="s">
        <v>5091</v>
      </c>
      <c r="J765" s="14">
        <f>VLOOKUP(Table15[[#This Row],[TechRequired]],OldTree!A:B,2,0)</f>
        <v>8</v>
      </c>
      <c r="K765" s="22" t="s">
        <v>6012</v>
      </c>
      <c r="L765" s="14" t="s">
        <v>8866</v>
      </c>
      <c r="M765" s="14">
        <v>9</v>
      </c>
      <c r="N765" s="11" t="str">
        <f>INDEX(TreeLookup!$C$1:$DE$21,MATCH(Table15[[#This Row],[CATEGORY]],TreeLookup!$C$1:$C$21,0),MATCH(Table15[[#This Row],[YEAR]],TreeLookup!$C$1:$DE$1,0))</f>
        <v>materialsScienceInternational</v>
      </c>
      <c r="P765" s="13" t="s">
        <v>6842</v>
      </c>
      <c r="Q765" s="11" t="s">
        <v>6363</v>
      </c>
      <c r="S765" s="11">
        <v>2002</v>
      </c>
      <c r="W765" s="15"/>
    </row>
    <row r="766" spans="1:38" x14ac:dyDescent="0.25">
      <c r="A766" s="11" t="s">
        <v>4469</v>
      </c>
      <c r="B766" s="12" t="s">
        <v>7960</v>
      </c>
      <c r="C766" s="11">
        <v>900</v>
      </c>
      <c r="D766" s="11">
        <v>2100</v>
      </c>
      <c r="E766" s="12" t="s">
        <v>4470</v>
      </c>
      <c r="F766" s="11" t="s">
        <v>5837</v>
      </c>
      <c r="G766" s="11" t="s">
        <v>5836</v>
      </c>
      <c r="H766" s="11" t="s">
        <v>5091</v>
      </c>
      <c r="I766" s="11" t="s">
        <v>5091</v>
      </c>
      <c r="J766" s="14" t="e">
        <f>VLOOKUP(Table15[[#This Row],[TechRequired]],OldTree!A:B,2,0)</f>
        <v>#N/A</v>
      </c>
      <c r="K766" s="14"/>
      <c r="L766" s="14"/>
      <c r="N766" s="11" t="e">
        <f>INDEX(TreeLookup!$C$1:$DE$21,MATCH(Table15[[#This Row],[CATEGORY]],TreeLookup!$C$1:$C$21,0),MATCH(Table15[[#This Row],[YEAR]],TreeLookup!$C$1:$DE$1,0))</f>
        <v>#N/A</v>
      </c>
      <c r="O766" s="11" t="s">
        <v>1903</v>
      </c>
      <c r="Q766" s="11"/>
    </row>
    <row r="767" spans="1:38" x14ac:dyDescent="0.25">
      <c r="A767" s="11" t="s">
        <v>4471</v>
      </c>
      <c r="B767" s="12" t="s">
        <v>7961</v>
      </c>
      <c r="C767" s="11">
        <v>1500</v>
      </c>
      <c r="D767" s="11">
        <v>3400</v>
      </c>
      <c r="E767" s="12" t="s">
        <v>4472</v>
      </c>
      <c r="F767" s="11" t="s">
        <v>5837</v>
      </c>
      <c r="G767" s="11" t="s">
        <v>5836</v>
      </c>
      <c r="H767" s="11" t="s">
        <v>5091</v>
      </c>
      <c r="I767" s="11" t="s">
        <v>5091</v>
      </c>
      <c r="J767" s="14" t="e">
        <f>VLOOKUP(Table15[[#This Row],[TechRequired]],OldTree!A:B,2,0)</f>
        <v>#N/A</v>
      </c>
      <c r="K767" s="14"/>
      <c r="L767" s="14"/>
      <c r="N767" s="11" t="e">
        <f>INDEX(TreeLookup!$C$1:$DE$21,MATCH(Table15[[#This Row],[CATEGORY]],TreeLookup!$C$1:$C$21,0),MATCH(Table15[[#This Row],[YEAR]],TreeLookup!$C$1:$DE$1,0))</f>
        <v>#N/A</v>
      </c>
      <c r="O767" s="11" t="s">
        <v>1903</v>
      </c>
      <c r="Q767" s="11"/>
    </row>
    <row r="768" spans="1:38" x14ac:dyDescent="0.25">
      <c r="A768" s="11" t="s">
        <v>714</v>
      </c>
      <c r="B768" s="12" t="s">
        <v>6797</v>
      </c>
      <c r="C768" s="11">
        <v>700</v>
      </c>
      <c r="D768" s="11">
        <v>14000</v>
      </c>
      <c r="E768" s="12" t="s">
        <v>6796</v>
      </c>
      <c r="F768" s="11" t="s">
        <v>1331</v>
      </c>
      <c r="G768" s="11" t="s">
        <v>6793</v>
      </c>
      <c r="H768" s="11" t="s">
        <v>1903</v>
      </c>
      <c r="I768" s="11" t="s">
        <v>1903</v>
      </c>
      <c r="J768" s="16">
        <f>VLOOKUP(Table15[[#This Row],[TechRequired]],OldTree!A:B,2,0)</f>
        <v>10</v>
      </c>
      <c r="K768" s="22" t="s">
        <v>8949</v>
      </c>
      <c r="L768" s="16" t="s">
        <v>6827</v>
      </c>
      <c r="N768" s="11" t="str">
        <f>INDEX(TreeLookup!$C$1:$DE$21,MATCH(Table15[[#This Row],[CATEGORY]],TreeLookup!$C$1:$C$21,0),MATCH(Table15[[#This Row],[YEAR]],TreeLookup!$C$1:$DE$1,0))</f>
        <v>massiveScaleComms</v>
      </c>
      <c r="P768" s="13" t="s">
        <v>6843</v>
      </c>
      <c r="S768" s="11">
        <v>1995</v>
      </c>
      <c r="U768" s="11">
        <v>10000000</v>
      </c>
      <c r="W768" s="15"/>
      <c r="AH768" s="11" t="s">
        <v>11286</v>
      </c>
    </row>
    <row r="769" spans="1:34" x14ac:dyDescent="0.25">
      <c r="A769" s="11" t="s">
        <v>1164</v>
      </c>
      <c r="B769" s="12" t="s">
        <v>3678</v>
      </c>
      <c r="C769" s="11">
        <v>50</v>
      </c>
      <c r="D769" s="11">
        <v>2000</v>
      </c>
      <c r="E769" s="12" t="s">
        <v>3679</v>
      </c>
      <c r="F769" s="11" t="s">
        <v>1372</v>
      </c>
      <c r="G769" s="21" t="s">
        <v>11292</v>
      </c>
      <c r="H769" s="11" t="s">
        <v>1903</v>
      </c>
      <c r="I769" s="11" t="s">
        <v>1903</v>
      </c>
      <c r="J769" s="14">
        <f>VLOOKUP(Table15[[#This Row],[TechRequired]],OldTree!A:B,2,0)</f>
        <v>0</v>
      </c>
      <c r="K769" s="22" t="s">
        <v>8949</v>
      </c>
      <c r="L769" s="14" t="s">
        <v>6827</v>
      </c>
      <c r="N769" s="11" t="str">
        <f>INDEX(TreeLookup!$C$1:$DE$21,MATCH(Table15[[#This Row],[CATEGORY]],TreeLookup!$C$1:$C$21,0),MATCH(Table15[[#This Row],[YEAR]],TreeLookup!$C$1:$DE$1,0))</f>
        <v>lunarRangeComms</v>
      </c>
      <c r="P769" s="13" t="s">
        <v>6843</v>
      </c>
      <c r="Q769" s="11"/>
      <c r="S769" s="11">
        <v>1959</v>
      </c>
      <c r="U769" s="11">
        <v>4000000</v>
      </c>
      <c r="W769" s="15"/>
      <c r="AH769" s="11" t="s">
        <v>11286</v>
      </c>
    </row>
    <row r="770" spans="1:34" x14ac:dyDescent="0.25">
      <c r="A770" s="11" t="s">
        <v>3693</v>
      </c>
      <c r="B770" s="12" t="s">
        <v>7087</v>
      </c>
      <c r="C770" s="11">
        <v>20</v>
      </c>
      <c r="D770" s="11">
        <v>100</v>
      </c>
      <c r="E770" s="12" t="s">
        <v>9961</v>
      </c>
      <c r="F770" s="11" t="s">
        <v>1311</v>
      </c>
      <c r="G770" s="21" t="s">
        <v>11292</v>
      </c>
      <c r="H770" s="11" t="s">
        <v>1903</v>
      </c>
      <c r="I770" s="21" t="s">
        <v>1903</v>
      </c>
      <c r="J770" s="14">
        <f>VLOOKUP(Table15[[#This Row],[TechRequired]],OldTree!A:B,2,0)</f>
        <v>1</v>
      </c>
      <c r="K770" s="22" t="s">
        <v>8949</v>
      </c>
      <c r="L770" s="14" t="s">
        <v>6827</v>
      </c>
      <c r="N770" s="11" t="str">
        <f>INDEX(TreeLookup!$C$1:$DE$21,MATCH(Table15[[#This Row],[CATEGORY]],TreeLookup!$C$1:$C$21,0),MATCH(Table15[[#This Row],[YEAR]],TreeLookup!$C$1:$DE$1,0))</f>
        <v>start</v>
      </c>
      <c r="P770" s="25" t="s">
        <v>6843</v>
      </c>
      <c r="Q770" s="11"/>
      <c r="S770" s="11">
        <v>0</v>
      </c>
      <c r="U770" s="11">
        <v>2000000</v>
      </c>
      <c r="W770" s="15"/>
      <c r="AH770" s="11" t="s">
        <v>11286</v>
      </c>
    </row>
    <row r="771" spans="1:34" x14ac:dyDescent="0.25">
      <c r="A771" s="11" t="s">
        <v>413</v>
      </c>
      <c r="B771" s="12" t="s">
        <v>6794</v>
      </c>
      <c r="C771" s="11">
        <v>600</v>
      </c>
      <c r="D771" s="11">
        <v>12000</v>
      </c>
      <c r="E771" s="12" t="s">
        <v>6795</v>
      </c>
      <c r="F771" s="11" t="s">
        <v>1309</v>
      </c>
      <c r="G771" s="11" t="s">
        <v>6793</v>
      </c>
      <c r="H771" s="11" t="s">
        <v>1903</v>
      </c>
      <c r="I771" s="11" t="s">
        <v>1903</v>
      </c>
      <c r="J771" s="16">
        <f>VLOOKUP(Table15[[#This Row],[TechRequired]],OldTree!A:B,2,0)</f>
        <v>3</v>
      </c>
      <c r="K771" s="22" t="s">
        <v>8949</v>
      </c>
      <c r="L771" s="16" t="s">
        <v>6827</v>
      </c>
      <c r="N771" s="11" t="str">
        <f>INDEX(TreeLookup!$C$1:$DE$21,MATCH(Table15[[#This Row],[CATEGORY]],TreeLookup!$C$1:$C$21,0),MATCH(Table15[[#This Row],[YEAR]],TreeLookup!$C$1:$DE$1,0))</f>
        <v>improvedComms</v>
      </c>
      <c r="P771" s="13" t="s">
        <v>6843</v>
      </c>
      <c r="S771" s="11">
        <v>1964</v>
      </c>
      <c r="U771" s="11">
        <v>16000000</v>
      </c>
      <c r="W771" s="15"/>
      <c r="AH771" s="11" t="s">
        <v>11286</v>
      </c>
    </row>
    <row r="772" spans="1:34" x14ac:dyDescent="0.25">
      <c r="A772" s="11" t="s">
        <v>1437</v>
      </c>
      <c r="B772" s="12" t="s">
        <v>7767</v>
      </c>
      <c r="C772" s="11">
        <v>1200</v>
      </c>
      <c r="D772" s="11">
        <v>0</v>
      </c>
      <c r="E772" s="12" t="s">
        <v>10370</v>
      </c>
      <c r="F772" s="11" t="s">
        <v>1300</v>
      </c>
      <c r="G772" s="11" t="s">
        <v>5218</v>
      </c>
      <c r="H772" s="11" t="s">
        <v>1903</v>
      </c>
      <c r="I772" s="11" t="s">
        <v>5091</v>
      </c>
      <c r="J772" s="14">
        <f>VLOOKUP(Table15[[#This Row],[TechRequired]],OldTree!A:B,2,0)</f>
        <v>1</v>
      </c>
      <c r="K772" s="22" t="s">
        <v>8949</v>
      </c>
      <c r="L772" s="14" t="s">
        <v>6827</v>
      </c>
      <c r="N772" s="11" t="str">
        <f>INDEX(TreeLookup!$C$1:$DE$21,MATCH(Table15[[#This Row],[CATEGORY]],TreeLookup!$C$1:$C$21,0),MATCH(Table15[[#This Row],[YEAR]],TreeLookup!$C$1:$DE$1,0))</f>
        <v>massiveScaleComms</v>
      </c>
      <c r="P772" s="13" t="s">
        <v>6842</v>
      </c>
      <c r="Q772" s="11"/>
      <c r="S772" s="11">
        <v>1986</v>
      </c>
      <c r="W772" s="15"/>
      <c r="AH772" s="11" t="s">
        <v>11286</v>
      </c>
    </row>
    <row r="773" spans="1:34" x14ac:dyDescent="0.25">
      <c r="A773" s="11" t="s">
        <v>974</v>
      </c>
      <c r="B773" s="12" t="s">
        <v>3674</v>
      </c>
      <c r="C773" s="11">
        <v>1100</v>
      </c>
      <c r="D773" s="11">
        <v>22000</v>
      </c>
      <c r="E773" s="12" t="s">
        <v>3675</v>
      </c>
      <c r="F773" s="11" t="s">
        <v>1366</v>
      </c>
      <c r="G773" s="21" t="s">
        <v>11292</v>
      </c>
      <c r="H773" s="11" t="s">
        <v>1903</v>
      </c>
      <c r="I773" s="11" t="s">
        <v>1903</v>
      </c>
      <c r="J773" s="14">
        <f>VLOOKUP(Table15[[#This Row],[TechRequired]],OldTree!A:B,2,0)</f>
        <v>7</v>
      </c>
      <c r="K773" s="22" t="s">
        <v>8949</v>
      </c>
      <c r="L773" s="14" t="s">
        <v>6827</v>
      </c>
      <c r="N773" s="11" t="str">
        <f>INDEX(TreeLookup!$C$1:$DE$21,MATCH(Table15[[#This Row],[CATEGORY]],TreeLookup!$C$1:$C$21,0),MATCH(Table15[[#This Row],[YEAR]],TreeLookup!$C$1:$DE$1,0))</f>
        <v>deepSpaceComms</v>
      </c>
      <c r="P773" s="13" t="s">
        <v>6843</v>
      </c>
      <c r="Q773" s="21" t="s">
        <v>6552</v>
      </c>
      <c r="S773" s="11">
        <v>1977</v>
      </c>
      <c r="U773" s="19">
        <v>35000000000</v>
      </c>
      <c r="V773" s="19"/>
      <c r="W773" s="15"/>
      <c r="AH773" s="11" t="s">
        <v>11286</v>
      </c>
    </row>
    <row r="774" spans="1:34" x14ac:dyDescent="0.25">
      <c r="A774" s="11" t="s">
        <v>4467</v>
      </c>
      <c r="B774" s="12" t="s">
        <v>7965</v>
      </c>
      <c r="C774" s="11">
        <v>3500</v>
      </c>
      <c r="D774" s="11">
        <v>8000</v>
      </c>
      <c r="E774" s="12" t="s">
        <v>4468</v>
      </c>
      <c r="F774" s="11" t="s">
        <v>5837</v>
      </c>
      <c r="G774" s="11" t="s">
        <v>5836</v>
      </c>
      <c r="H774" s="11" t="s">
        <v>5091</v>
      </c>
      <c r="I774" s="11" t="s">
        <v>5091</v>
      </c>
      <c r="J774" s="14" t="e">
        <f>VLOOKUP(Table15[[#This Row],[TechRequired]],OldTree!A:B,2,0)</f>
        <v>#N/A</v>
      </c>
      <c r="K774" s="14"/>
      <c r="L774" s="14" t="s">
        <v>6827</v>
      </c>
      <c r="N774" s="11" t="e">
        <f>INDEX(TreeLookup!$C$1:$DE$21,MATCH(Table15[[#This Row],[CATEGORY]],TreeLookup!$C$1:$C$21,0),MATCH(Table15[[#This Row],[YEAR]],TreeLookup!$C$1:$DE$1,0))</f>
        <v>#N/A</v>
      </c>
      <c r="O774" s="11" t="s">
        <v>1903</v>
      </c>
      <c r="Q774" s="11"/>
      <c r="AH774" s="11" t="s">
        <v>11286</v>
      </c>
    </row>
    <row r="775" spans="1:34" x14ac:dyDescent="0.25">
      <c r="A775" s="11" t="s">
        <v>92</v>
      </c>
      <c r="B775" s="12" t="s">
        <v>3676</v>
      </c>
      <c r="C775" s="11">
        <v>500</v>
      </c>
      <c r="D775" s="11">
        <v>10000</v>
      </c>
      <c r="E775" s="12" t="s">
        <v>3677</v>
      </c>
      <c r="F775" s="11" t="s">
        <v>1282</v>
      </c>
      <c r="G775" s="21" t="s">
        <v>11292</v>
      </c>
      <c r="H775" s="11" t="s">
        <v>1903</v>
      </c>
      <c r="I775" s="11" t="s">
        <v>1903</v>
      </c>
      <c r="J775" s="14">
        <f>VLOOKUP(Table15[[#This Row],[TechRequired]],OldTree!A:B,2,0)</f>
        <v>4</v>
      </c>
      <c r="K775" s="22" t="s">
        <v>8949</v>
      </c>
      <c r="L775" s="14" t="s">
        <v>6827</v>
      </c>
      <c r="N775" s="11" t="str">
        <f>INDEX(TreeLookup!$C$1:$DE$21,MATCH(Table15[[#This Row],[CATEGORY]],TreeLookup!$C$1:$C$21,0),MATCH(Table15[[#This Row],[YEAR]],TreeLookup!$C$1:$DE$1,0))</f>
        <v>improvedComms</v>
      </c>
      <c r="P775" s="13" t="s">
        <v>6843</v>
      </c>
      <c r="Q775" s="11"/>
      <c r="S775" s="11">
        <v>1964</v>
      </c>
      <c r="U775" s="19">
        <v>500000000</v>
      </c>
      <c r="V775" s="19"/>
      <c r="W775" s="15"/>
      <c r="AH775" s="11" t="s">
        <v>11286</v>
      </c>
    </row>
    <row r="776" spans="1:34" x14ac:dyDescent="0.25">
      <c r="A776" s="11" t="s">
        <v>4200</v>
      </c>
      <c r="B776" s="12" t="s">
        <v>8174</v>
      </c>
      <c r="C776" s="11">
        <v>200</v>
      </c>
      <c r="D776" s="11">
        <v>350</v>
      </c>
      <c r="E776" s="12" t="s">
        <v>4201</v>
      </c>
      <c r="F776" s="11" t="s">
        <v>1284</v>
      </c>
      <c r="G776" s="11" t="s">
        <v>1381</v>
      </c>
      <c r="H776" s="11" t="s">
        <v>5091</v>
      </c>
      <c r="I776" s="11" t="s">
        <v>5091</v>
      </c>
      <c r="J776" s="14">
        <f>VLOOKUP(Table15[[#This Row],[TechRequired]],OldTree!A:B,2,0)</f>
        <v>4</v>
      </c>
      <c r="K776" s="14"/>
      <c r="L776" s="14" t="s">
        <v>6827</v>
      </c>
      <c r="N776" s="11" t="e">
        <f>INDEX(TreeLookup!$C$1:$DE$21,MATCH(Table15[[#This Row],[CATEGORY]],TreeLookup!$C$1:$C$21,0),MATCH(Table15[[#This Row],[YEAR]],TreeLookup!$C$1:$DE$1,0))</f>
        <v>#N/A</v>
      </c>
      <c r="O776" s="11" t="s">
        <v>1903</v>
      </c>
      <c r="Q776" s="11"/>
      <c r="AH776" s="11" t="s">
        <v>11286</v>
      </c>
    </row>
    <row r="777" spans="1:34" x14ac:dyDescent="0.25">
      <c r="A777" s="11" t="s">
        <v>305</v>
      </c>
      <c r="B777" s="12" t="s">
        <v>3571</v>
      </c>
      <c r="C777" s="11">
        <v>400</v>
      </c>
      <c r="D777" s="11">
        <v>8000</v>
      </c>
      <c r="E777" s="12" t="s">
        <v>3572</v>
      </c>
      <c r="F777" s="11" t="s">
        <v>1301</v>
      </c>
      <c r="G777" s="21" t="s">
        <v>11292</v>
      </c>
      <c r="H777" s="11" t="s">
        <v>1903</v>
      </c>
      <c r="I777" s="11" t="s">
        <v>1903</v>
      </c>
      <c r="J777" s="14">
        <f>VLOOKUP(Table15[[#This Row],[TechRequired]],OldTree!A:B,2,0)</f>
        <v>3</v>
      </c>
      <c r="K777" s="22" t="s">
        <v>8949</v>
      </c>
      <c r="L777" s="14" t="s">
        <v>6827</v>
      </c>
      <c r="N777" s="11" t="str">
        <f>INDEX(TreeLookup!$C$1:$DE$21,MATCH(Table15[[#This Row],[CATEGORY]],TreeLookup!$C$1:$C$21,0),MATCH(Table15[[#This Row],[YEAR]],TreeLookup!$C$1:$DE$1,0))</f>
        <v>interplanetaryComms</v>
      </c>
      <c r="P777" s="13" t="s">
        <v>6843</v>
      </c>
      <c r="Q777" s="11" t="s">
        <v>6546</v>
      </c>
      <c r="S777" s="11">
        <v>1962</v>
      </c>
      <c r="U777" s="19">
        <v>1000000000</v>
      </c>
      <c r="V777" s="19"/>
      <c r="W777" s="15"/>
      <c r="AH777" s="11" t="s">
        <v>11286</v>
      </c>
    </row>
    <row r="778" spans="1:34" x14ac:dyDescent="0.25">
      <c r="A778" s="11" t="s">
        <v>5877</v>
      </c>
      <c r="B778" s="12" t="s">
        <v>7768</v>
      </c>
      <c r="C778" s="11">
        <v>200</v>
      </c>
      <c r="D778" s="11">
        <v>3400</v>
      </c>
      <c r="E778" s="12" t="s">
        <v>5878</v>
      </c>
      <c r="F778" s="11" t="s">
        <v>1284</v>
      </c>
      <c r="G778" s="11" t="s">
        <v>5842</v>
      </c>
      <c r="H778" s="11" t="s">
        <v>5091</v>
      </c>
      <c r="I778" s="11" t="s">
        <v>5091</v>
      </c>
      <c r="J778" s="14">
        <f>VLOOKUP(Table15[[#This Row],[TechRequired]],OldTree!A:B,2,0)</f>
        <v>4</v>
      </c>
      <c r="K778" s="22" t="s">
        <v>6812</v>
      </c>
      <c r="L778" s="14" t="s">
        <v>6812</v>
      </c>
      <c r="N778" s="11" t="str">
        <f>INDEX(TreeLookup!$C$1:$DE$21,MATCH(Table15[[#This Row],[CATEGORY]],TreeLookup!$C$1:$C$21,0),MATCH(Table15[[#This Row],[YEAR]],TreeLookup!$C$1:$DE$1,0))</f>
        <v>start</v>
      </c>
      <c r="O778" s="11" t="s">
        <v>1903</v>
      </c>
      <c r="Q778" s="11"/>
      <c r="AC778" s="11" t="s">
        <v>11286</v>
      </c>
    </row>
    <row r="779" spans="1:34" x14ac:dyDescent="0.25">
      <c r="A779" s="11" t="s">
        <v>676</v>
      </c>
      <c r="B779" s="12" t="s">
        <v>4086</v>
      </c>
      <c r="C779" s="11">
        <v>5320</v>
      </c>
      <c r="D779" s="11">
        <v>106400</v>
      </c>
      <c r="E779" s="12" t="s">
        <v>4087</v>
      </c>
      <c r="F779" s="11" t="s">
        <v>1327</v>
      </c>
      <c r="G779" s="11" t="s">
        <v>1381</v>
      </c>
      <c r="H779" s="11" t="s">
        <v>1903</v>
      </c>
      <c r="I779" s="11" t="s">
        <v>1903</v>
      </c>
      <c r="J779" s="14">
        <f>VLOOKUP(Table15[[#This Row],[TechRequired]],OldTree!A:B,2,0)</f>
        <v>5</v>
      </c>
      <c r="K779" s="22" t="s">
        <v>6014</v>
      </c>
      <c r="L779" s="14" t="s">
        <v>8658</v>
      </c>
      <c r="M779" s="14">
        <v>6</v>
      </c>
      <c r="N779" s="11" t="str">
        <f>INDEX(TreeLookup!$C$1:$DE$21,MATCH(Table15[[#This Row],[CATEGORY]],TreeLookup!$C$1:$C$21,0),MATCH(Table15[[#This Row],[YEAR]],TreeLookup!$C$1:$DE$1,0))</f>
        <v>advancedJetEngines</v>
      </c>
      <c r="P779" s="13" t="s">
        <v>6843</v>
      </c>
      <c r="Q779" s="12" t="s">
        <v>6501</v>
      </c>
      <c r="S779" s="11">
        <v>1969</v>
      </c>
      <c r="W779" s="15"/>
      <c r="AF779" s="11" t="s">
        <v>11286</v>
      </c>
    </row>
    <row r="780" spans="1:34" x14ac:dyDescent="0.25">
      <c r="A780" s="11" t="s">
        <v>568</v>
      </c>
      <c r="B780" s="12" t="s">
        <v>3512</v>
      </c>
      <c r="C780" s="11">
        <v>50</v>
      </c>
      <c r="D780" s="11">
        <v>5000</v>
      </c>
      <c r="E780" s="12" t="s">
        <v>3513</v>
      </c>
      <c r="F780" s="11" t="s">
        <v>1321</v>
      </c>
      <c r="G780" s="21" t="s">
        <v>11292</v>
      </c>
      <c r="H780" s="11" t="s">
        <v>1903</v>
      </c>
      <c r="I780" s="11" t="s">
        <v>1903</v>
      </c>
      <c r="J780" s="14">
        <f>VLOOKUP(Table15[[#This Row],[TechRequired]],OldTree!A:B,2,0)</f>
        <v>3</v>
      </c>
      <c r="K780" s="22" t="s">
        <v>8952</v>
      </c>
      <c r="L780" s="14" t="s">
        <v>6812</v>
      </c>
      <c r="M780" s="14">
        <v>3</v>
      </c>
      <c r="N780" s="11" t="str">
        <f>INDEX(TreeLookup!$C$1:$DE$21,MATCH(Table15[[#This Row],[CATEGORY]],TreeLookup!$C$1:$C$21,0),MATCH(Table15[[#This Row],[YEAR]],TreeLookup!$C$1:$DE$1,0))</f>
        <v>hypersonicFlightRP0</v>
      </c>
      <c r="P780" s="13" t="s">
        <v>6843</v>
      </c>
      <c r="Q780" s="21" t="s">
        <v>6450</v>
      </c>
      <c r="S780" s="11">
        <v>1959</v>
      </c>
      <c r="W780" s="15"/>
      <c r="AC780" s="11" t="s">
        <v>11286</v>
      </c>
    </row>
    <row r="781" spans="1:34" x14ac:dyDescent="0.25">
      <c r="A781" s="11" t="s">
        <v>1129</v>
      </c>
      <c r="B781" s="12" t="s">
        <v>4205</v>
      </c>
      <c r="C781" s="11">
        <v>10</v>
      </c>
      <c r="D781" s="11">
        <v>200</v>
      </c>
      <c r="E781" s="12" t="s">
        <v>4206</v>
      </c>
      <c r="F781" s="11" t="s">
        <v>1372</v>
      </c>
      <c r="G781" s="11" t="s">
        <v>1381</v>
      </c>
      <c r="H781" s="11" t="s">
        <v>1903</v>
      </c>
      <c r="I781" s="11" t="s">
        <v>1903</v>
      </c>
      <c r="J781" s="14">
        <f>VLOOKUP(Table15[[#This Row],[TechRequired]],OldTree!A:B,2,0)</f>
        <v>0</v>
      </c>
      <c r="K781" s="22" t="s">
        <v>6012</v>
      </c>
      <c r="L781" s="22" t="s">
        <v>8877</v>
      </c>
      <c r="M781" s="14">
        <v>0</v>
      </c>
      <c r="N781" s="11" t="str">
        <f>INDEX(TreeLookup!$C$1:$DE$21,MATCH(Table15[[#This Row],[CATEGORY]],TreeLookup!$C$1:$C$21,0),MATCH(Table15[[#This Row],[YEAR]],TreeLookup!$C$1:$DE$1,0))</f>
        <v>start</v>
      </c>
      <c r="P781" s="13" t="s">
        <v>6843</v>
      </c>
      <c r="Q781" s="11"/>
      <c r="S781" s="11">
        <v>0</v>
      </c>
      <c r="W781" s="15"/>
    </row>
    <row r="782" spans="1:34" x14ac:dyDescent="0.25">
      <c r="A782" s="11" t="s">
        <v>3587</v>
      </c>
      <c r="B782" s="12" t="s">
        <v>7966</v>
      </c>
      <c r="C782" s="11">
        <v>1000</v>
      </c>
      <c r="D782" s="11">
        <v>4000</v>
      </c>
      <c r="E782" s="12" t="s">
        <v>3588</v>
      </c>
      <c r="F782" s="11" t="s">
        <v>5224</v>
      </c>
      <c r="G782" s="21" t="s">
        <v>11292</v>
      </c>
      <c r="H782" s="11" t="s">
        <v>5091</v>
      </c>
      <c r="I782" s="11" t="s">
        <v>5091</v>
      </c>
      <c r="J782" s="14">
        <f>VLOOKUP(Table15[[#This Row],[TechRequired]],OldTree!A:B,2,0)</f>
        <v>7</v>
      </c>
      <c r="K782" s="14"/>
      <c r="L782" s="14"/>
      <c r="N782" s="11" t="e">
        <f>INDEX(TreeLookup!$C$1:$DE$21,MATCH(Table15[[#This Row],[CATEGORY]],TreeLookup!$C$1:$C$21,0),MATCH(Table15[[#This Row],[YEAR]],TreeLookup!$C$1:$DE$1,0))</f>
        <v>#N/A</v>
      </c>
      <c r="O782" s="11" t="s">
        <v>1903</v>
      </c>
      <c r="Q782" s="11"/>
    </row>
    <row r="783" spans="1:34" x14ac:dyDescent="0.25">
      <c r="A783" s="11" t="s">
        <v>3581</v>
      </c>
      <c r="B783" s="12" t="s">
        <v>7967</v>
      </c>
      <c r="C783" s="11">
        <v>8000</v>
      </c>
      <c r="D783" s="11">
        <v>24000</v>
      </c>
      <c r="E783" s="12" t="s">
        <v>3582</v>
      </c>
      <c r="F783" s="11" t="s">
        <v>5224</v>
      </c>
      <c r="G783" s="21" t="s">
        <v>11292</v>
      </c>
      <c r="H783" s="11" t="s">
        <v>5091</v>
      </c>
      <c r="I783" s="11" t="s">
        <v>5091</v>
      </c>
      <c r="J783" s="14">
        <f>VLOOKUP(Table15[[#This Row],[TechRequired]],OldTree!A:B,2,0)</f>
        <v>7</v>
      </c>
      <c r="K783" s="14"/>
      <c r="L783" s="14"/>
      <c r="N783" s="11" t="e">
        <f>INDEX(TreeLookup!$C$1:$DE$21,MATCH(Table15[[#This Row],[CATEGORY]],TreeLookup!$C$1:$C$21,0),MATCH(Table15[[#This Row],[YEAR]],TreeLookup!$C$1:$DE$1,0))</f>
        <v>#N/A</v>
      </c>
      <c r="O783" s="11" t="s">
        <v>1903</v>
      </c>
      <c r="Q783" s="11"/>
    </row>
    <row r="784" spans="1:34" x14ac:dyDescent="0.25">
      <c r="A784" s="11" t="s">
        <v>4484</v>
      </c>
      <c r="B784" s="12" t="s">
        <v>7968</v>
      </c>
      <c r="C784" s="11">
        <v>1000</v>
      </c>
      <c r="D784" s="11">
        <v>4000</v>
      </c>
      <c r="E784" s="12" t="s">
        <v>4485</v>
      </c>
      <c r="F784" s="11" t="s">
        <v>5224</v>
      </c>
      <c r="G784" s="11" t="s">
        <v>5836</v>
      </c>
      <c r="H784" s="11" t="s">
        <v>5091</v>
      </c>
      <c r="I784" s="11" t="s">
        <v>5091</v>
      </c>
      <c r="J784" s="14">
        <f>VLOOKUP(Table15[[#This Row],[TechRequired]],OldTree!A:B,2,0)</f>
        <v>7</v>
      </c>
      <c r="K784" s="14"/>
      <c r="L784" s="14"/>
      <c r="N784" s="11" t="e">
        <f>INDEX(TreeLookup!$C$1:$DE$21,MATCH(Table15[[#This Row],[CATEGORY]],TreeLookup!$C$1:$C$21,0),MATCH(Table15[[#This Row],[YEAR]],TreeLookup!$C$1:$DE$1,0))</f>
        <v>#N/A</v>
      </c>
      <c r="O784" s="11" t="s">
        <v>1903</v>
      </c>
      <c r="Q784" s="11"/>
    </row>
    <row r="785" spans="1:36" x14ac:dyDescent="0.25">
      <c r="A785" s="11" t="s">
        <v>197</v>
      </c>
      <c r="B785" s="12" t="s">
        <v>3445</v>
      </c>
      <c r="C785" s="11">
        <v>350</v>
      </c>
      <c r="D785" s="11">
        <v>7000</v>
      </c>
      <c r="E785" s="12" t="s">
        <v>3446</v>
      </c>
      <c r="F785" s="11" t="s">
        <v>1290</v>
      </c>
      <c r="G785" s="11" t="s">
        <v>5746</v>
      </c>
      <c r="H785" s="11" t="s">
        <v>1903</v>
      </c>
      <c r="I785" s="11" t="s">
        <v>1903</v>
      </c>
      <c r="J785" s="14">
        <f>VLOOKUP(Table15[[#This Row],[TechRequired]],OldTree!A:B,2,0)</f>
        <v>2</v>
      </c>
      <c r="K785" s="22" t="s">
        <v>8952</v>
      </c>
      <c r="L785" s="14" t="s">
        <v>8661</v>
      </c>
      <c r="N785" s="11" t="str">
        <f>INDEX(TreeLookup!$C$1:$DE$21,MATCH(Table15[[#This Row],[CATEGORY]],TreeLookup!$C$1:$C$21,0),MATCH(Table15[[#This Row],[YEAR]],TreeLookup!$C$1:$DE$1,0))</f>
        <v>hypersonicFlightRP0</v>
      </c>
      <c r="P785" s="13" t="s">
        <v>6843</v>
      </c>
      <c r="S785" s="11">
        <v>1964</v>
      </c>
      <c r="U785" s="21" t="s">
        <v>8966</v>
      </c>
      <c r="W785" s="15"/>
    </row>
    <row r="786" spans="1:36" x14ac:dyDescent="0.25">
      <c r="A786" s="11" t="s">
        <v>328</v>
      </c>
      <c r="B786" s="12" t="s">
        <v>5754</v>
      </c>
      <c r="C786" s="11">
        <v>4800</v>
      </c>
      <c r="D786" s="11">
        <v>96000</v>
      </c>
      <c r="E786" s="12" t="s">
        <v>3492</v>
      </c>
      <c r="F786" s="11" t="s">
        <v>1303</v>
      </c>
      <c r="G786" s="21" t="s">
        <v>11292</v>
      </c>
      <c r="H786" s="11" t="s">
        <v>1903</v>
      </c>
      <c r="I786" s="11" t="s">
        <v>1903</v>
      </c>
      <c r="J786" s="14">
        <f>VLOOKUP(Table15[[#This Row],[TechRequired]],OldTree!A:B,2,0)</f>
        <v>10</v>
      </c>
      <c r="K786" s="22" t="s">
        <v>8952</v>
      </c>
      <c r="L786" s="14" t="s">
        <v>8661</v>
      </c>
      <c r="M786" s="14">
        <v>11</v>
      </c>
      <c r="N786" s="11" t="str">
        <f>INDEX(TreeLookup!$C$1:$DE$21,MATCH(Table15[[#This Row],[CATEGORY]],TreeLookup!$C$1:$C$21,0),MATCH(Table15[[#This Row],[YEAR]],TreeLookup!$C$1:$DE$1,0))</f>
        <v>experimentalSpaceplanes</v>
      </c>
      <c r="P786" s="13" t="s">
        <v>6843</v>
      </c>
      <c r="S786" s="11">
        <v>2019</v>
      </c>
      <c r="W786" s="15"/>
      <c r="AD786" s="11" t="s">
        <v>11286</v>
      </c>
    </row>
    <row r="787" spans="1:36" x14ac:dyDescent="0.25">
      <c r="A787" s="11" t="s">
        <v>4113</v>
      </c>
      <c r="B787" s="12" t="s">
        <v>7969</v>
      </c>
      <c r="C787" s="11">
        <v>40000</v>
      </c>
      <c r="D787" s="11">
        <v>100000</v>
      </c>
      <c r="E787" s="12" t="s">
        <v>4114</v>
      </c>
      <c r="F787" s="11" t="s">
        <v>1315</v>
      </c>
      <c r="G787" s="11" t="s">
        <v>1381</v>
      </c>
      <c r="H787" s="11" t="s">
        <v>5091</v>
      </c>
      <c r="I787" s="11" t="s">
        <v>5091</v>
      </c>
      <c r="J787" s="14">
        <f>VLOOKUP(Table15[[#This Row],[TechRequired]],OldTree!A:B,2,0)</f>
        <v>9</v>
      </c>
      <c r="K787" s="14"/>
      <c r="L787" s="14"/>
      <c r="N787" s="11" t="e">
        <f>INDEX(TreeLookup!$C$1:$DE$21,MATCH(Table15[[#This Row],[CATEGORY]],TreeLookup!$C$1:$C$21,0),MATCH(Table15[[#This Row],[YEAR]],TreeLookup!$C$1:$DE$1,0))</f>
        <v>#N/A</v>
      </c>
      <c r="O787" s="11" t="s">
        <v>1903</v>
      </c>
    </row>
    <row r="788" spans="1:36" x14ac:dyDescent="0.25">
      <c r="A788" s="11" t="s">
        <v>4285</v>
      </c>
      <c r="B788" s="12" t="s">
        <v>8308</v>
      </c>
      <c r="C788" s="11">
        <v>4000</v>
      </c>
      <c r="D788" s="11">
        <v>80000</v>
      </c>
      <c r="E788" s="12" t="s">
        <v>10266</v>
      </c>
      <c r="F788" s="11" t="s">
        <v>1365</v>
      </c>
      <c r="G788" s="11" t="s">
        <v>1381</v>
      </c>
      <c r="H788" s="11" t="s">
        <v>1903</v>
      </c>
      <c r="I788" s="21" t="s">
        <v>1903</v>
      </c>
      <c r="J788" s="14">
        <f>VLOOKUP(Table15[[#This Row],[TechRequired]],OldTree!A:B,2,0)</f>
        <v>5</v>
      </c>
      <c r="K788" s="22" t="s">
        <v>8948</v>
      </c>
      <c r="L788" s="14" t="s">
        <v>6814</v>
      </c>
      <c r="N788" s="11" t="str">
        <f>INDEX(TreeLookup!$C$1:$DE$21,MATCH(Table15[[#This Row],[CATEGORY]],TreeLookup!$C$1:$C$21,0),MATCH(Table15[[#This Row],[YEAR]],TreeLookup!$C$1:$DE$1,0))</f>
        <v>spaceStationPrototypes</v>
      </c>
      <c r="P788" s="25" t="s">
        <v>6843</v>
      </c>
      <c r="Q788" s="11"/>
      <c r="S788" s="11">
        <v>1967</v>
      </c>
      <c r="U788" s="21" t="s">
        <v>8975</v>
      </c>
      <c r="W788" s="15"/>
      <c r="AG788" s="11" t="s">
        <v>11286</v>
      </c>
    </row>
    <row r="789" spans="1:36" x14ac:dyDescent="0.25">
      <c r="A789" s="11" t="s">
        <v>4464</v>
      </c>
      <c r="B789" s="12" t="s">
        <v>8498</v>
      </c>
      <c r="C789" s="11">
        <v>1</v>
      </c>
      <c r="D789" s="11">
        <v>15250</v>
      </c>
      <c r="E789" s="12" t="s">
        <v>10815</v>
      </c>
      <c r="F789" s="11" t="s">
        <v>1329</v>
      </c>
      <c r="G789" s="11" t="s">
        <v>5836</v>
      </c>
      <c r="H789" s="11" t="s">
        <v>1903</v>
      </c>
      <c r="I789" s="11" t="s">
        <v>5091</v>
      </c>
      <c r="J789" s="14">
        <f>VLOOKUP(Table15[[#This Row],[TechRequired]],OldTree!A:B,2,0)</f>
        <v>4</v>
      </c>
      <c r="K789" s="22" t="s">
        <v>6012</v>
      </c>
      <c r="L789" s="14" t="s">
        <v>8646</v>
      </c>
      <c r="M789" s="14">
        <v>4</v>
      </c>
      <c r="N789" s="11" t="str">
        <f>INDEX(TreeLookup!$C$1:$DE$21,MATCH(Table15[[#This Row],[CATEGORY]],TreeLookup!$C$1:$C$21,0),MATCH(Table15[[#This Row],[YEAR]],TreeLookup!$C$1:$DE$1,0))</f>
        <v>start</v>
      </c>
      <c r="O789" s="21" t="s">
        <v>1903</v>
      </c>
      <c r="P789" s="13" t="s">
        <v>6842</v>
      </c>
      <c r="Q789" s="11"/>
      <c r="W789" s="15"/>
    </row>
    <row r="790" spans="1:36" x14ac:dyDescent="0.25">
      <c r="A790" s="11" t="s">
        <v>4463</v>
      </c>
      <c r="B790" s="12" t="s">
        <v>8499</v>
      </c>
      <c r="C790" s="11">
        <v>1</v>
      </c>
      <c r="D790" s="11">
        <v>15250</v>
      </c>
      <c r="E790" s="12" t="s">
        <v>10815</v>
      </c>
      <c r="F790" s="11" t="s">
        <v>1329</v>
      </c>
      <c r="G790" s="11" t="s">
        <v>5836</v>
      </c>
      <c r="H790" s="11" t="s">
        <v>1903</v>
      </c>
      <c r="I790" s="11" t="s">
        <v>5091</v>
      </c>
      <c r="J790" s="14">
        <f>VLOOKUP(Table15[[#This Row],[TechRequired]],OldTree!A:B,2,0)</f>
        <v>4</v>
      </c>
      <c r="K790" s="22" t="s">
        <v>6012</v>
      </c>
      <c r="L790" s="14" t="s">
        <v>8646</v>
      </c>
      <c r="M790" s="14">
        <v>4</v>
      </c>
      <c r="N790" s="11" t="str">
        <f>INDEX(TreeLookup!$C$1:$DE$21,MATCH(Table15[[#This Row],[CATEGORY]],TreeLookup!$C$1:$C$21,0),MATCH(Table15[[#This Row],[YEAR]],TreeLookup!$C$1:$DE$1,0))</f>
        <v>start</v>
      </c>
      <c r="O790" s="21" t="s">
        <v>1903</v>
      </c>
      <c r="P790" s="13" t="s">
        <v>6842</v>
      </c>
      <c r="Q790" s="11"/>
      <c r="W790" s="15"/>
    </row>
    <row r="791" spans="1:36" x14ac:dyDescent="0.25">
      <c r="A791" s="11" t="s">
        <v>4462</v>
      </c>
      <c r="B791" s="12" t="s">
        <v>8500</v>
      </c>
      <c r="C791" s="11">
        <v>1</v>
      </c>
      <c r="D791" s="11">
        <v>15250</v>
      </c>
      <c r="E791" s="12" t="s">
        <v>10815</v>
      </c>
      <c r="F791" s="11" t="s">
        <v>1329</v>
      </c>
      <c r="G791" s="11" t="s">
        <v>5836</v>
      </c>
      <c r="H791" s="11" t="s">
        <v>1903</v>
      </c>
      <c r="I791" s="11" t="s">
        <v>5091</v>
      </c>
      <c r="J791" s="14">
        <f>VLOOKUP(Table15[[#This Row],[TechRequired]],OldTree!A:B,2,0)</f>
        <v>4</v>
      </c>
      <c r="K791" s="22" t="s">
        <v>6012</v>
      </c>
      <c r="L791" s="14" t="s">
        <v>8646</v>
      </c>
      <c r="M791" s="14">
        <v>4</v>
      </c>
      <c r="N791" s="11" t="str">
        <f>INDEX(TreeLookup!$C$1:$DE$21,MATCH(Table15[[#This Row],[CATEGORY]],TreeLookup!$C$1:$C$21,0),MATCH(Table15[[#This Row],[YEAR]],TreeLookup!$C$1:$DE$1,0))</f>
        <v>start</v>
      </c>
      <c r="O791" s="21" t="s">
        <v>1903</v>
      </c>
      <c r="P791" s="13" t="s">
        <v>6842</v>
      </c>
      <c r="Q791" s="11"/>
      <c r="W791" s="15"/>
    </row>
    <row r="792" spans="1:36" x14ac:dyDescent="0.25">
      <c r="A792" s="11" t="s">
        <v>4461</v>
      </c>
      <c r="B792" s="12" t="s">
        <v>8501</v>
      </c>
      <c r="C792" s="11">
        <v>1</v>
      </c>
      <c r="D792" s="11">
        <v>15250</v>
      </c>
      <c r="E792" s="12" t="s">
        <v>10815</v>
      </c>
      <c r="F792" s="11" t="s">
        <v>1329</v>
      </c>
      <c r="G792" s="11" t="s">
        <v>5836</v>
      </c>
      <c r="H792" s="11" t="s">
        <v>1903</v>
      </c>
      <c r="I792" s="11" t="s">
        <v>5091</v>
      </c>
      <c r="J792" s="14">
        <f>VLOOKUP(Table15[[#This Row],[TechRequired]],OldTree!A:B,2,0)</f>
        <v>4</v>
      </c>
      <c r="K792" s="22" t="s">
        <v>6012</v>
      </c>
      <c r="L792" s="14" t="s">
        <v>8646</v>
      </c>
      <c r="M792" s="14">
        <v>4</v>
      </c>
      <c r="N792" s="11" t="str">
        <f>INDEX(TreeLookup!$C$1:$DE$21,MATCH(Table15[[#This Row],[CATEGORY]],TreeLookup!$C$1:$C$21,0),MATCH(Table15[[#This Row],[YEAR]],TreeLookup!$C$1:$DE$1,0))</f>
        <v>start</v>
      </c>
      <c r="O792" s="21" t="s">
        <v>1903</v>
      </c>
      <c r="P792" s="13" t="s">
        <v>6842</v>
      </c>
      <c r="Q792" s="11"/>
      <c r="W792" s="15"/>
    </row>
    <row r="793" spans="1:36" x14ac:dyDescent="0.25">
      <c r="A793" s="11" t="s">
        <v>4460</v>
      </c>
      <c r="B793" s="12" t="s">
        <v>8502</v>
      </c>
      <c r="C793" s="11">
        <v>1</v>
      </c>
      <c r="D793" s="11">
        <v>15250</v>
      </c>
      <c r="E793" s="12" t="s">
        <v>10815</v>
      </c>
      <c r="F793" s="11" t="s">
        <v>1326</v>
      </c>
      <c r="G793" s="11" t="s">
        <v>5836</v>
      </c>
      <c r="H793" s="11" t="s">
        <v>1903</v>
      </c>
      <c r="I793" s="11" t="s">
        <v>5091</v>
      </c>
      <c r="J793" s="14">
        <f>VLOOKUP(Table15[[#This Row],[TechRequired]],OldTree!A:B,2,0)</f>
        <v>5</v>
      </c>
      <c r="K793" s="22" t="s">
        <v>6012</v>
      </c>
      <c r="L793" s="14" t="s">
        <v>8646</v>
      </c>
      <c r="M793" s="14">
        <v>4</v>
      </c>
      <c r="N793" s="11" t="str">
        <f>INDEX(TreeLookup!$C$1:$DE$21,MATCH(Table15[[#This Row],[CATEGORY]],TreeLookup!$C$1:$C$21,0),MATCH(Table15[[#This Row],[YEAR]],TreeLookup!$C$1:$DE$1,0))</f>
        <v>start</v>
      </c>
      <c r="O793" s="21" t="s">
        <v>1903</v>
      </c>
      <c r="P793" s="13" t="s">
        <v>6842</v>
      </c>
      <c r="Q793" s="11"/>
      <c r="W793" s="15"/>
    </row>
    <row r="794" spans="1:36" x14ac:dyDescent="0.25">
      <c r="A794" s="11" t="s">
        <v>1632</v>
      </c>
      <c r="B794" s="12" t="s">
        <v>7559</v>
      </c>
      <c r="C794" s="11">
        <v>500</v>
      </c>
      <c r="D794" s="11">
        <v>1000</v>
      </c>
      <c r="E794" s="12" t="s">
        <v>10716</v>
      </c>
      <c r="F794" s="11" t="s">
        <v>5219</v>
      </c>
      <c r="G794" s="11" t="s">
        <v>1629</v>
      </c>
      <c r="H794" s="11" t="s">
        <v>1903</v>
      </c>
      <c r="I794" s="11" t="s">
        <v>5091</v>
      </c>
      <c r="J794" s="14">
        <f>VLOOKUP(Table15[[#This Row],[TechRequired]],OldTree!A:B,2,0)</f>
        <v>6</v>
      </c>
      <c r="K794" s="22" t="s">
        <v>6012</v>
      </c>
      <c r="L794" s="14" t="s">
        <v>8868</v>
      </c>
      <c r="N794" s="11" t="str">
        <f>INDEX(TreeLookup!$C$1:$DE$21,MATCH(Table15[[#This Row],[CATEGORY]],TreeLookup!$C$1:$C$21,0),MATCH(Table15[[#This Row],[YEAR]],TreeLookup!$C$1:$DE$1,0))</f>
        <v>materialsScienceNF</v>
      </c>
      <c r="P794" s="13" t="s">
        <v>6842</v>
      </c>
      <c r="Q794" s="11" t="s">
        <v>1629</v>
      </c>
      <c r="S794" s="11">
        <v>2020</v>
      </c>
      <c r="W794" s="15"/>
    </row>
    <row r="795" spans="1:36" x14ac:dyDescent="0.25">
      <c r="A795" s="11" t="s">
        <v>5228</v>
      </c>
      <c r="B795" s="12" t="s">
        <v>7560</v>
      </c>
      <c r="C795" s="11">
        <v>500</v>
      </c>
      <c r="D795" s="11">
        <v>1000</v>
      </c>
      <c r="E795" s="12" t="s">
        <v>10717</v>
      </c>
      <c r="F795" s="11" t="s">
        <v>5219</v>
      </c>
      <c r="G795" s="11" t="s">
        <v>1629</v>
      </c>
      <c r="H795" s="11" t="s">
        <v>1903</v>
      </c>
      <c r="I795" s="11" t="s">
        <v>5091</v>
      </c>
      <c r="J795" s="14">
        <f>VLOOKUP(Table15[[#This Row],[TechRequired]],OldTree!A:B,2,0)</f>
        <v>6</v>
      </c>
      <c r="K795" s="22" t="s">
        <v>6012</v>
      </c>
      <c r="L795" s="14" t="s">
        <v>8868</v>
      </c>
      <c r="N795" s="11" t="str">
        <f>INDEX(TreeLookup!$C$1:$DE$21,MATCH(Table15[[#This Row],[CATEGORY]],TreeLookup!$C$1:$C$21,0),MATCH(Table15[[#This Row],[YEAR]],TreeLookup!$C$1:$DE$1,0))</f>
        <v>materialsScienceNF</v>
      </c>
      <c r="P795" s="13" t="s">
        <v>6842</v>
      </c>
      <c r="Q795" s="11" t="s">
        <v>1629</v>
      </c>
      <c r="S795" s="11">
        <v>2020</v>
      </c>
      <c r="W795" s="15"/>
    </row>
    <row r="796" spans="1:36" x14ac:dyDescent="0.25">
      <c r="A796" s="11" t="s">
        <v>5227</v>
      </c>
      <c r="B796" s="12" t="s">
        <v>7561</v>
      </c>
      <c r="C796" s="11">
        <v>500</v>
      </c>
      <c r="D796" s="11">
        <v>1000</v>
      </c>
      <c r="E796" s="12" t="s">
        <v>10718</v>
      </c>
      <c r="F796" s="11" t="s">
        <v>5219</v>
      </c>
      <c r="G796" s="11" t="s">
        <v>1629</v>
      </c>
      <c r="H796" s="11" t="s">
        <v>1903</v>
      </c>
      <c r="I796" s="11" t="s">
        <v>5091</v>
      </c>
      <c r="J796" s="14">
        <f>VLOOKUP(Table15[[#This Row],[TechRequired]],OldTree!A:B,2,0)</f>
        <v>6</v>
      </c>
      <c r="K796" s="22" t="s">
        <v>6012</v>
      </c>
      <c r="L796" s="14" t="s">
        <v>8868</v>
      </c>
      <c r="N796" s="11" t="str">
        <f>INDEX(TreeLookup!$C$1:$DE$21,MATCH(Table15[[#This Row],[CATEGORY]],TreeLookup!$C$1:$C$21,0),MATCH(Table15[[#This Row],[YEAR]],TreeLookup!$C$1:$DE$1,0))</f>
        <v>materialsScienceNF</v>
      </c>
      <c r="P796" s="13" t="s">
        <v>6842</v>
      </c>
      <c r="Q796" s="11" t="s">
        <v>1629</v>
      </c>
      <c r="S796" s="11">
        <v>2020</v>
      </c>
      <c r="W796" s="15"/>
    </row>
    <row r="797" spans="1:36" x14ac:dyDescent="0.25">
      <c r="A797" s="11" t="s">
        <v>8625</v>
      </c>
      <c r="B797" s="12" t="s">
        <v>7562</v>
      </c>
      <c r="C797" s="11">
        <v>4500</v>
      </c>
      <c r="D797" s="11">
        <v>10000</v>
      </c>
      <c r="E797" s="12" t="s">
        <v>10712</v>
      </c>
      <c r="F797" s="11" t="s">
        <v>1304</v>
      </c>
      <c r="G797" s="11" t="s">
        <v>1629</v>
      </c>
      <c r="H797" s="11" t="s">
        <v>1903</v>
      </c>
      <c r="I797" s="11" t="s">
        <v>5091</v>
      </c>
      <c r="J797" s="14">
        <f>VLOOKUP(Table15[[#This Row],[TechRequired]],OldTree!A:B,2,0)</f>
        <v>4</v>
      </c>
      <c r="K797" s="22" t="s">
        <v>8946</v>
      </c>
      <c r="L797" s="14" t="s">
        <v>8651</v>
      </c>
      <c r="M797" s="14">
        <v>10</v>
      </c>
      <c r="N797" s="11" t="str">
        <f>INDEX(TreeLookup!$C$1:$DE$21,MATCH(Table15[[#This Row],[CATEGORY]],TreeLookup!$C$1:$C$21,0),MATCH(Table15[[#This Row],[YEAR]],TreeLookup!$C$1:$DE$1,0))</f>
        <v>capsulesNF</v>
      </c>
      <c r="P797" s="13" t="s">
        <v>6842</v>
      </c>
      <c r="Q797" s="11" t="s">
        <v>1629</v>
      </c>
      <c r="S797" s="11">
        <v>2020</v>
      </c>
      <c r="W797" s="15"/>
      <c r="Z797" s="11" t="s">
        <v>11286</v>
      </c>
      <c r="AF797" s="11" t="s">
        <v>11286</v>
      </c>
      <c r="AG797" s="11" t="s">
        <v>11286</v>
      </c>
      <c r="AJ797" s="11" t="s">
        <v>11286</v>
      </c>
    </row>
    <row r="798" spans="1:36" x14ac:dyDescent="0.25">
      <c r="A798" s="11" t="s">
        <v>8626</v>
      </c>
      <c r="B798" s="12" t="s">
        <v>1637</v>
      </c>
      <c r="C798" s="11">
        <v>900</v>
      </c>
      <c r="D798" s="11">
        <v>1800</v>
      </c>
      <c r="E798" s="12" t="s">
        <v>10714</v>
      </c>
      <c r="F798" s="11" t="s">
        <v>1327</v>
      </c>
      <c r="G798" s="11" t="s">
        <v>1629</v>
      </c>
      <c r="H798" s="11" t="s">
        <v>1903</v>
      </c>
      <c r="I798" s="11" t="s">
        <v>5091</v>
      </c>
      <c r="J798" s="14">
        <f>VLOOKUP(Table15[[#This Row],[TechRequired]],OldTree!A:B,2,0)</f>
        <v>5</v>
      </c>
      <c r="K798" s="22" t="s">
        <v>8941</v>
      </c>
      <c r="L798" s="14" t="s">
        <v>8653</v>
      </c>
      <c r="M798" s="14">
        <v>10</v>
      </c>
      <c r="N798" s="11" t="str">
        <f>INDEX(TreeLookup!$C$1:$DE$21,MATCH(Table15[[#This Row],[CATEGORY]],TreeLookup!$C$1:$C$21,0),MATCH(Table15[[#This Row],[YEAR]],TreeLookup!$C$1:$DE$1,0))</f>
        <v>SIAD</v>
      </c>
      <c r="P798" s="13" t="s">
        <v>6842</v>
      </c>
      <c r="Q798" s="11" t="s">
        <v>1629</v>
      </c>
      <c r="S798" s="11">
        <v>2020</v>
      </c>
      <c r="W798" s="15"/>
    </row>
    <row r="799" spans="1:36" x14ac:dyDescent="0.25">
      <c r="A799" s="11" t="s">
        <v>1631</v>
      </c>
      <c r="B799" s="12" t="s">
        <v>7563</v>
      </c>
      <c r="C799" s="11">
        <v>200</v>
      </c>
      <c r="D799" s="11">
        <v>1600</v>
      </c>
      <c r="E799" s="12" t="s">
        <v>9928</v>
      </c>
      <c r="F799" s="11" t="s">
        <v>1326</v>
      </c>
      <c r="G799" s="11" t="s">
        <v>1629</v>
      </c>
      <c r="H799" s="11" t="s">
        <v>1903</v>
      </c>
      <c r="I799" s="11" t="s">
        <v>5091</v>
      </c>
      <c r="J799" s="14">
        <f>VLOOKUP(Table15[[#This Row],[TechRequired]],OldTree!A:B,2,0)</f>
        <v>5</v>
      </c>
      <c r="K799" s="22" t="s">
        <v>8946</v>
      </c>
      <c r="L799" s="14" t="s">
        <v>8654</v>
      </c>
      <c r="M799" s="14">
        <v>10</v>
      </c>
      <c r="N799" s="11" t="str">
        <f>INDEX(TreeLookup!$C$1:$DE$21,MATCH(Table15[[#This Row],[CATEGORY]],TreeLookup!$C$1:$C$21,0),MATCH(Table15[[#This Row],[YEAR]],TreeLookup!$C$1:$DE$1,0))</f>
        <v>modernCapsules</v>
      </c>
      <c r="P799" s="13" t="s">
        <v>6842</v>
      </c>
      <c r="Q799" s="11" t="s">
        <v>1629</v>
      </c>
      <c r="R799" s="21" t="s">
        <v>1631</v>
      </c>
      <c r="S799" s="11">
        <v>2018</v>
      </c>
      <c r="W799" s="15"/>
      <c r="AE799" s="11" t="s">
        <v>11286</v>
      </c>
      <c r="AG799" s="11" t="s">
        <v>11286</v>
      </c>
    </row>
    <row r="800" spans="1:36" x14ac:dyDescent="0.25">
      <c r="A800" s="11" t="s">
        <v>1630</v>
      </c>
      <c r="B800" s="12" t="s">
        <v>7564</v>
      </c>
      <c r="C800" s="11">
        <v>100</v>
      </c>
      <c r="D800" s="11">
        <v>1500</v>
      </c>
      <c r="E800" s="12" t="s">
        <v>10711</v>
      </c>
      <c r="F800" s="11" t="s">
        <v>1280</v>
      </c>
      <c r="G800" s="11" t="s">
        <v>1629</v>
      </c>
      <c r="H800" s="11" t="s">
        <v>1903</v>
      </c>
      <c r="I800" s="11" t="s">
        <v>5091</v>
      </c>
      <c r="J800" s="14">
        <f>VLOOKUP(Table15[[#This Row],[TechRequired]],OldTree!A:B,2,0)</f>
        <v>5</v>
      </c>
      <c r="K800" s="22" t="s">
        <v>8946</v>
      </c>
      <c r="L800" s="14" t="s">
        <v>8652</v>
      </c>
      <c r="M800" s="14">
        <v>10</v>
      </c>
      <c r="N800" s="11" t="str">
        <f>INDEX(TreeLookup!$C$1:$DE$21,MATCH(Table15[[#This Row],[CATEGORY]],TreeLookup!$C$1:$C$21,0),MATCH(Table15[[#This Row],[YEAR]],TreeLookup!$C$1:$DE$1,0))</f>
        <v>capsulesNF</v>
      </c>
      <c r="P800" s="13" t="s">
        <v>6842</v>
      </c>
      <c r="Q800" s="11" t="s">
        <v>1629</v>
      </c>
      <c r="S800" s="11">
        <v>2020</v>
      </c>
      <c r="W800" s="15"/>
      <c r="AG800" s="11" t="s">
        <v>11286</v>
      </c>
    </row>
    <row r="801" spans="1:33" x14ac:dyDescent="0.25">
      <c r="A801" s="11" t="s">
        <v>1633</v>
      </c>
      <c r="B801" s="12" t="s">
        <v>7565</v>
      </c>
      <c r="C801" s="11">
        <v>850</v>
      </c>
      <c r="D801" s="11">
        <v>4600</v>
      </c>
      <c r="E801" s="12" t="s">
        <v>10715</v>
      </c>
      <c r="F801" s="11" t="s">
        <v>1342</v>
      </c>
      <c r="G801" s="11" t="s">
        <v>1629</v>
      </c>
      <c r="H801" s="11" t="s">
        <v>1903</v>
      </c>
      <c r="I801" s="11" t="s">
        <v>5091</v>
      </c>
      <c r="J801" s="14">
        <f>VLOOKUP(Table15[[#This Row],[TechRequired]],OldTree!A:B,2,0)</f>
        <v>3</v>
      </c>
      <c r="K801" s="22" t="s">
        <v>8941</v>
      </c>
      <c r="L801" s="14" t="s">
        <v>6818</v>
      </c>
      <c r="M801" s="14">
        <v>10</v>
      </c>
      <c r="N801" s="11" t="str">
        <f>INDEX(TreeLookup!$C$1:$DE$21,MATCH(Table15[[#This Row],[CATEGORY]],TreeLookup!$C$1:$C$21,0),MATCH(Table15[[#This Row],[YEAR]],TreeLookup!$C$1:$DE$1,0))</f>
        <v>SIAD</v>
      </c>
      <c r="P801" s="13" t="s">
        <v>6842</v>
      </c>
      <c r="Q801" s="11" t="s">
        <v>1629</v>
      </c>
      <c r="S801" s="11">
        <v>2020</v>
      </c>
      <c r="W801" s="15"/>
    </row>
    <row r="802" spans="1:33" x14ac:dyDescent="0.25">
      <c r="A802" s="11" t="s">
        <v>8627</v>
      </c>
      <c r="B802" s="12" t="s">
        <v>1638</v>
      </c>
      <c r="C802" s="11">
        <v>500</v>
      </c>
      <c r="D802" s="11">
        <v>2200</v>
      </c>
      <c r="E802" s="12" t="s">
        <v>10713</v>
      </c>
      <c r="F802" s="11" t="s">
        <v>1347</v>
      </c>
      <c r="G802" s="11" t="s">
        <v>1629</v>
      </c>
      <c r="H802" s="11" t="s">
        <v>1903</v>
      </c>
      <c r="I802" s="11" t="s">
        <v>5091</v>
      </c>
      <c r="J802" s="14">
        <f>VLOOKUP(Table15[[#This Row],[TechRequired]],OldTree!A:B,2,0)</f>
        <v>4.5</v>
      </c>
      <c r="K802" s="22" t="s">
        <v>8946</v>
      </c>
      <c r="L802" s="14" t="s">
        <v>6814</v>
      </c>
      <c r="M802" s="14">
        <v>10</v>
      </c>
      <c r="N802" s="11" t="str">
        <f>INDEX(TreeLookup!$C$1:$DE$21,MATCH(Table15[[#This Row],[CATEGORY]],TreeLookup!$C$1:$C$21,0),MATCH(Table15[[#This Row],[YEAR]],TreeLookup!$C$1:$DE$1,0))</f>
        <v>capsulesNF</v>
      </c>
      <c r="P802" s="13" t="s">
        <v>6842</v>
      </c>
      <c r="Q802" s="11" t="s">
        <v>1629</v>
      </c>
      <c r="S802" s="11">
        <v>2020</v>
      </c>
      <c r="W802" s="15"/>
      <c r="AG802" s="11" t="s">
        <v>11286</v>
      </c>
    </row>
    <row r="803" spans="1:33" x14ac:dyDescent="0.25">
      <c r="A803" s="11" t="s">
        <v>4301</v>
      </c>
      <c r="B803" s="12" t="s">
        <v>7975</v>
      </c>
      <c r="C803" s="11">
        <v>600</v>
      </c>
      <c r="D803" s="11">
        <v>1200</v>
      </c>
      <c r="E803" s="12" t="s">
        <v>4302</v>
      </c>
      <c r="F803" s="11" t="s">
        <v>1300</v>
      </c>
      <c r="G803" s="11" t="s">
        <v>1381</v>
      </c>
      <c r="H803" s="11" t="s">
        <v>5091</v>
      </c>
      <c r="I803" s="11" t="s">
        <v>5091</v>
      </c>
      <c r="J803" s="14">
        <f>VLOOKUP(Table15[[#This Row],[TechRequired]],OldTree!A:B,2,0)</f>
        <v>1</v>
      </c>
      <c r="K803" s="14"/>
      <c r="L803" s="14"/>
      <c r="N803" s="11" t="e">
        <f>INDEX(TreeLookup!$C$1:$DE$21,MATCH(Table15[[#This Row],[CATEGORY]],TreeLookup!$C$1:$C$21,0),MATCH(Table15[[#This Row],[YEAR]],TreeLookup!$C$1:$DE$1,0))</f>
        <v>#N/A</v>
      </c>
      <c r="O803" s="11" t="s">
        <v>1903</v>
      </c>
      <c r="Q803" s="11"/>
    </row>
    <row r="804" spans="1:33" x14ac:dyDescent="0.25">
      <c r="A804" s="11" t="s">
        <v>1267</v>
      </c>
      <c r="B804" s="12" t="s">
        <v>5109</v>
      </c>
      <c r="C804" s="11">
        <v>5</v>
      </c>
      <c r="D804" s="11">
        <v>100</v>
      </c>
      <c r="E804" s="12" t="s">
        <v>5110</v>
      </c>
      <c r="F804" s="11" t="s">
        <v>1376</v>
      </c>
      <c r="G804" s="11" t="s">
        <v>1414</v>
      </c>
      <c r="H804" s="11" t="s">
        <v>1903</v>
      </c>
      <c r="I804" s="11" t="s">
        <v>1903</v>
      </c>
      <c r="J804" s="14">
        <f>VLOOKUP(Table15[[#This Row],[TechRequired]],OldTree!A:B,2,0)</f>
        <v>6</v>
      </c>
      <c r="K804" s="22" t="s">
        <v>8944</v>
      </c>
      <c r="L804" s="14" t="s">
        <v>6811</v>
      </c>
      <c r="N804" s="11" t="str">
        <f>INDEX(TreeLookup!$C$1:$DE$21,MATCH(Table15[[#This Row],[CATEGORY]],TreeLookup!$C$1:$C$21,0),MATCH(Table15[[#This Row],[YEAR]],TreeLookup!$C$1:$DE$1,0))</f>
        <v>internationalAvionics</v>
      </c>
      <c r="P804" s="13" t="s">
        <v>6843</v>
      </c>
      <c r="Q804" s="11"/>
      <c r="S804" s="11">
        <v>2003</v>
      </c>
      <c r="U804" s="26" t="s">
        <v>8972</v>
      </c>
      <c r="W804" s="15"/>
      <c r="Z804" s="11" t="s">
        <v>11286</v>
      </c>
    </row>
    <row r="805" spans="1:33" x14ac:dyDescent="0.25">
      <c r="A805" s="11" t="s">
        <v>5797</v>
      </c>
      <c r="B805" s="12" t="s">
        <v>8388</v>
      </c>
      <c r="C805" s="11">
        <v>30</v>
      </c>
      <c r="D805" s="11">
        <v>5800</v>
      </c>
      <c r="E805" s="12" t="s">
        <v>10208</v>
      </c>
      <c r="F805" s="11" t="s">
        <v>1355</v>
      </c>
      <c r="G805" s="21" t="s">
        <v>11292</v>
      </c>
      <c r="H805" s="11" t="s">
        <v>1903</v>
      </c>
      <c r="I805" s="11" t="s">
        <v>5091</v>
      </c>
      <c r="J805" s="14">
        <f>VLOOKUP(Table15[[#This Row],[TechRequired]],OldTree!A:B,2,0)</f>
        <v>5</v>
      </c>
      <c r="K805" s="22" t="s">
        <v>6012</v>
      </c>
      <c r="L805" s="14" t="s">
        <v>8872</v>
      </c>
      <c r="M805" s="14">
        <v>2</v>
      </c>
      <c r="N805" s="11" t="str">
        <f>INDEX(TreeLookup!$C$1:$DE$21,MATCH(Table15[[#This Row],[CATEGORY]],TreeLookup!$C$1:$C$21,0),MATCH(Table15[[#This Row],[YEAR]],TreeLookup!$C$1:$DE$1,0))</f>
        <v>materialsScienceLunar</v>
      </c>
      <c r="P805" s="13" t="s">
        <v>6842</v>
      </c>
      <c r="Q805" s="11"/>
      <c r="S805" s="11">
        <v>1967</v>
      </c>
      <c r="W805" s="15"/>
    </row>
    <row r="806" spans="1:33" x14ac:dyDescent="0.25">
      <c r="A806" s="11" t="s">
        <v>5795</v>
      </c>
      <c r="B806" s="12" t="s">
        <v>8389</v>
      </c>
      <c r="C806" s="11">
        <v>18</v>
      </c>
      <c r="D806" s="11">
        <v>5800</v>
      </c>
      <c r="E806" s="12" t="s">
        <v>10209</v>
      </c>
      <c r="F806" s="11" t="s">
        <v>1355</v>
      </c>
      <c r="G806" s="21" t="s">
        <v>11292</v>
      </c>
      <c r="H806" s="11" t="s">
        <v>1903</v>
      </c>
      <c r="I806" s="11" t="s">
        <v>5091</v>
      </c>
      <c r="J806" s="14">
        <f>VLOOKUP(Table15[[#This Row],[TechRequired]],OldTree!A:B,2,0)</f>
        <v>5</v>
      </c>
      <c r="K806" s="22" t="s">
        <v>6012</v>
      </c>
      <c r="L806" s="14" t="s">
        <v>8872</v>
      </c>
      <c r="M806" s="14">
        <v>2</v>
      </c>
      <c r="N806" s="11" t="str">
        <f>INDEX(TreeLookup!$C$1:$DE$21,MATCH(Table15[[#This Row],[CATEGORY]],TreeLookup!$C$1:$C$21,0),MATCH(Table15[[#This Row],[YEAR]],TreeLookup!$C$1:$DE$1,0))</f>
        <v>materialsScienceLunar</v>
      </c>
      <c r="P806" s="13" t="s">
        <v>6842</v>
      </c>
      <c r="Q806" s="11"/>
      <c r="S806" s="11">
        <v>1967</v>
      </c>
      <c r="W806" s="15"/>
    </row>
    <row r="807" spans="1:33" x14ac:dyDescent="0.25">
      <c r="A807" s="11" t="s">
        <v>1212</v>
      </c>
      <c r="B807" s="12" t="s">
        <v>5788</v>
      </c>
      <c r="C807" s="11">
        <v>2</v>
      </c>
      <c r="D807" s="11">
        <v>40</v>
      </c>
      <c r="E807" s="12" t="s">
        <v>3659</v>
      </c>
      <c r="F807" s="11" t="s">
        <v>1372</v>
      </c>
      <c r="G807" s="21" t="s">
        <v>11292</v>
      </c>
      <c r="H807" s="11" t="s">
        <v>1903</v>
      </c>
      <c r="I807" s="11" t="s">
        <v>1903</v>
      </c>
      <c r="J807" s="14">
        <f>VLOOKUP(Table15[[#This Row],[TechRequired]],OldTree!A:B,2,0)</f>
        <v>0</v>
      </c>
      <c r="K807" s="22" t="s">
        <v>6012</v>
      </c>
      <c r="L807" s="14"/>
      <c r="M807" s="14">
        <v>0</v>
      </c>
      <c r="N807" s="11" t="str">
        <f>INDEX(TreeLookup!$C$1:$DE$21,MATCH(Table15[[#This Row],[CATEGORY]],TreeLookup!$C$1:$C$21,0),MATCH(Table15[[#This Row],[YEAR]],TreeLookup!$C$1:$DE$1,0))</f>
        <v>start</v>
      </c>
      <c r="P807" s="13" t="s">
        <v>6843</v>
      </c>
      <c r="Q807" s="11"/>
      <c r="S807" s="11">
        <v>0</v>
      </c>
      <c r="W807" s="15"/>
    </row>
    <row r="808" spans="1:33" x14ac:dyDescent="0.25">
      <c r="A808" s="11" t="s">
        <v>1215</v>
      </c>
      <c r="B808" s="12" t="s">
        <v>5789</v>
      </c>
      <c r="C808" s="11">
        <v>4</v>
      </c>
      <c r="D808" s="11">
        <v>80</v>
      </c>
      <c r="E808" s="12" t="s">
        <v>5790</v>
      </c>
      <c r="F808" s="11" t="s">
        <v>1372</v>
      </c>
      <c r="G808" s="21" t="s">
        <v>11292</v>
      </c>
      <c r="H808" s="11" t="s">
        <v>1903</v>
      </c>
      <c r="I808" s="11" t="s">
        <v>1903</v>
      </c>
      <c r="J808" s="14">
        <f>VLOOKUP(Table15[[#This Row],[TechRequired]],OldTree!A:B,2,0)</f>
        <v>0</v>
      </c>
      <c r="K808" s="22" t="s">
        <v>6012</v>
      </c>
      <c r="L808" s="14"/>
      <c r="M808" s="14">
        <v>0</v>
      </c>
      <c r="N808" s="11" t="str">
        <f>INDEX(TreeLookup!$C$1:$DE$21,MATCH(Table15[[#This Row],[CATEGORY]],TreeLookup!$C$1:$C$21,0),MATCH(Table15[[#This Row],[YEAR]],TreeLookup!$C$1:$DE$1,0))</f>
        <v>start</v>
      </c>
      <c r="P808" s="13" t="s">
        <v>6843</v>
      </c>
      <c r="Q808" s="11"/>
      <c r="S808" s="11">
        <v>0</v>
      </c>
      <c r="W808" s="15"/>
    </row>
    <row r="809" spans="1:33" x14ac:dyDescent="0.25">
      <c r="A809" s="11" t="s">
        <v>1214</v>
      </c>
      <c r="B809" s="12" t="s">
        <v>5791</v>
      </c>
      <c r="C809" s="11">
        <v>8</v>
      </c>
      <c r="D809" s="11">
        <v>160</v>
      </c>
      <c r="E809" s="12" t="s">
        <v>5792</v>
      </c>
      <c r="F809" s="11" t="s">
        <v>1372</v>
      </c>
      <c r="G809" s="21" t="s">
        <v>11292</v>
      </c>
      <c r="H809" s="11" t="s">
        <v>1903</v>
      </c>
      <c r="I809" s="11" t="s">
        <v>1903</v>
      </c>
      <c r="J809" s="14">
        <f>VLOOKUP(Table15[[#This Row],[TechRequired]],OldTree!A:B,2,0)</f>
        <v>0</v>
      </c>
      <c r="K809" s="22" t="s">
        <v>6012</v>
      </c>
      <c r="L809" s="14"/>
      <c r="M809" s="14">
        <v>0</v>
      </c>
      <c r="N809" s="11" t="str">
        <f>INDEX(TreeLookup!$C$1:$DE$21,MATCH(Table15[[#This Row],[CATEGORY]],TreeLookup!$C$1:$C$21,0),MATCH(Table15[[#This Row],[YEAR]],TreeLookup!$C$1:$DE$1,0))</f>
        <v>start</v>
      </c>
      <c r="P809" s="13" t="s">
        <v>6843</v>
      </c>
      <c r="Q809" s="11"/>
      <c r="S809" s="11">
        <v>0</v>
      </c>
      <c r="W809" s="15"/>
    </row>
    <row r="810" spans="1:33" x14ac:dyDescent="0.25">
      <c r="A810" s="11" t="s">
        <v>1213</v>
      </c>
      <c r="B810" s="12" t="s">
        <v>5793</v>
      </c>
      <c r="C810" s="11">
        <v>15</v>
      </c>
      <c r="D810" s="11">
        <v>300</v>
      </c>
      <c r="E810" s="12" t="s">
        <v>5794</v>
      </c>
      <c r="F810" s="11" t="s">
        <v>1372</v>
      </c>
      <c r="G810" s="21" t="s">
        <v>11292</v>
      </c>
      <c r="H810" s="11" t="s">
        <v>1903</v>
      </c>
      <c r="I810" s="11" t="s">
        <v>1903</v>
      </c>
      <c r="J810" s="14">
        <f>VLOOKUP(Table15[[#This Row],[TechRequired]],OldTree!A:B,2,0)</f>
        <v>0</v>
      </c>
      <c r="K810" s="22" t="s">
        <v>6012</v>
      </c>
      <c r="L810" s="14"/>
      <c r="M810" s="14">
        <v>0</v>
      </c>
      <c r="N810" s="11" t="str">
        <f>INDEX(TreeLookup!$C$1:$DE$21,MATCH(Table15[[#This Row],[CATEGORY]],TreeLookup!$C$1:$C$21,0),MATCH(Table15[[#This Row],[YEAR]],TreeLookup!$C$1:$DE$1,0))</f>
        <v>start</v>
      </c>
      <c r="P810" s="13" t="s">
        <v>6843</v>
      </c>
      <c r="Q810" s="11"/>
      <c r="S810" s="11">
        <v>0</v>
      </c>
      <c r="W810" s="15"/>
    </row>
    <row r="811" spans="1:33" x14ac:dyDescent="0.25">
      <c r="A811" s="11" t="s">
        <v>5798</v>
      </c>
      <c r="B811" s="12" t="s">
        <v>8390</v>
      </c>
      <c r="C811" s="11">
        <v>30</v>
      </c>
      <c r="D811" s="11">
        <v>5800</v>
      </c>
      <c r="E811" s="12" t="s">
        <v>10210</v>
      </c>
      <c r="F811" s="11" t="s">
        <v>1355</v>
      </c>
      <c r="G811" s="21" t="s">
        <v>11292</v>
      </c>
      <c r="H811" s="11" t="s">
        <v>1903</v>
      </c>
      <c r="I811" s="11" t="s">
        <v>5091</v>
      </c>
      <c r="J811" s="14">
        <f>VLOOKUP(Table15[[#This Row],[TechRequired]],OldTree!A:B,2,0)</f>
        <v>5</v>
      </c>
      <c r="K811" s="22" t="s">
        <v>6012</v>
      </c>
      <c r="L811" s="14" t="s">
        <v>8872</v>
      </c>
      <c r="M811" s="14">
        <v>2</v>
      </c>
      <c r="N811" s="11" t="str">
        <f>INDEX(TreeLookup!$C$1:$DE$21,MATCH(Table15[[#This Row],[CATEGORY]],TreeLookup!$C$1:$C$21,0),MATCH(Table15[[#This Row],[YEAR]],TreeLookup!$C$1:$DE$1,0))</f>
        <v>materialsScienceLunar</v>
      </c>
      <c r="P811" s="13" t="s">
        <v>6842</v>
      </c>
      <c r="Q811" s="11"/>
      <c r="S811" s="11">
        <v>1967</v>
      </c>
      <c r="W811" s="15"/>
    </row>
    <row r="812" spans="1:33" x14ac:dyDescent="0.25">
      <c r="A812" s="11" t="s">
        <v>5799</v>
      </c>
      <c r="B812" s="12" t="s">
        <v>8391</v>
      </c>
      <c r="C812" s="11">
        <v>30</v>
      </c>
      <c r="D812" s="11">
        <v>5800</v>
      </c>
      <c r="E812" s="12" t="s">
        <v>10211</v>
      </c>
      <c r="F812" s="11" t="s">
        <v>1355</v>
      </c>
      <c r="G812" s="21" t="s">
        <v>11292</v>
      </c>
      <c r="H812" s="11" t="s">
        <v>1903</v>
      </c>
      <c r="I812" s="11" t="s">
        <v>5091</v>
      </c>
      <c r="J812" s="14">
        <f>VLOOKUP(Table15[[#This Row],[TechRequired]],OldTree!A:B,2,0)</f>
        <v>5</v>
      </c>
      <c r="K812" s="22" t="s">
        <v>6012</v>
      </c>
      <c r="L812" s="14" t="s">
        <v>8872</v>
      </c>
      <c r="M812" s="14">
        <v>2</v>
      </c>
      <c r="N812" s="11" t="str">
        <f>INDEX(TreeLookup!$C$1:$DE$21,MATCH(Table15[[#This Row],[CATEGORY]],TreeLookup!$C$1:$C$21,0),MATCH(Table15[[#This Row],[YEAR]],TreeLookup!$C$1:$DE$1,0))</f>
        <v>materialsScienceLunar</v>
      </c>
      <c r="P812" s="13" t="s">
        <v>6842</v>
      </c>
      <c r="Q812" s="11"/>
      <c r="S812" s="11">
        <v>1967</v>
      </c>
      <c r="W812" s="15"/>
    </row>
    <row r="813" spans="1:33" x14ac:dyDescent="0.25">
      <c r="A813" s="11" t="s">
        <v>5796</v>
      </c>
      <c r="B813" s="12" t="s">
        <v>8392</v>
      </c>
      <c r="C813" s="11">
        <v>20</v>
      </c>
      <c r="D813" s="11">
        <v>5800</v>
      </c>
      <c r="E813" s="12" t="s">
        <v>10212</v>
      </c>
      <c r="F813" s="11" t="s">
        <v>1355</v>
      </c>
      <c r="G813" s="21" t="s">
        <v>11292</v>
      </c>
      <c r="H813" s="11" t="s">
        <v>1903</v>
      </c>
      <c r="I813" s="11" t="s">
        <v>5091</v>
      </c>
      <c r="J813" s="14">
        <f>VLOOKUP(Table15[[#This Row],[TechRequired]],OldTree!A:B,2,0)</f>
        <v>5</v>
      </c>
      <c r="K813" s="22" t="s">
        <v>6012</v>
      </c>
      <c r="L813" s="14" t="s">
        <v>8872</v>
      </c>
      <c r="M813" s="14">
        <v>2</v>
      </c>
      <c r="N813" s="11" t="str">
        <f>INDEX(TreeLookup!$C$1:$DE$21,MATCH(Table15[[#This Row],[CATEGORY]],TreeLookup!$C$1:$C$21,0),MATCH(Table15[[#This Row],[YEAR]],TreeLookup!$C$1:$DE$1,0))</f>
        <v>materialsScienceLunar</v>
      </c>
      <c r="P813" s="13" t="s">
        <v>6842</v>
      </c>
      <c r="Q813" s="11"/>
      <c r="S813" s="11">
        <v>1967</v>
      </c>
      <c r="W813" s="15"/>
    </row>
    <row r="814" spans="1:33" x14ac:dyDescent="0.25">
      <c r="A814" s="11" t="s">
        <v>386</v>
      </c>
      <c r="B814" s="12" t="s">
        <v>4883</v>
      </c>
      <c r="C814" s="11">
        <v>35000</v>
      </c>
      <c r="D814" s="11">
        <v>540000</v>
      </c>
      <c r="E814" s="12" t="s">
        <v>4884</v>
      </c>
      <c r="F814" s="11" t="s">
        <v>1307</v>
      </c>
      <c r="G814" s="11" t="s">
        <v>1380</v>
      </c>
      <c r="H814" s="11" t="s">
        <v>1903</v>
      </c>
      <c r="I814" s="11" t="s">
        <v>1903</v>
      </c>
      <c r="J814" s="14">
        <f>VLOOKUP(Table15[[#This Row],[TechRequired]],OldTree!A:B,2,0)</f>
        <v>4</v>
      </c>
      <c r="K814" s="22" t="s">
        <v>8948</v>
      </c>
      <c r="L814" s="14" t="s">
        <v>6830</v>
      </c>
      <c r="N814" s="11" t="str">
        <f>INDEX(TreeLookup!$C$1:$DE$21,MATCH(Table15[[#This Row],[CATEGORY]],TreeLookup!$C$1:$C$21,0),MATCH(Table15[[#This Row],[YEAR]],TreeLookup!$C$1:$DE$1,0))</f>
        <v>spaceStationPrototypes</v>
      </c>
      <c r="P814" s="13" t="s">
        <v>6843</v>
      </c>
      <c r="Q814" s="11" t="s">
        <v>6545</v>
      </c>
      <c r="S814" s="11">
        <v>1967</v>
      </c>
      <c r="W814" s="15"/>
      <c r="AF814" s="11" t="s">
        <v>11286</v>
      </c>
      <c r="AG814" s="11" t="s">
        <v>11286</v>
      </c>
    </row>
    <row r="815" spans="1:33" x14ac:dyDescent="0.25">
      <c r="A815" s="11" t="s">
        <v>1653</v>
      </c>
      <c r="B815" s="12" t="s">
        <v>7533</v>
      </c>
      <c r="C815" s="11">
        <v>300</v>
      </c>
      <c r="D815" s="11">
        <v>8000</v>
      </c>
      <c r="E815" s="12" t="s">
        <v>10395</v>
      </c>
      <c r="F815" s="11" t="s">
        <v>1364</v>
      </c>
      <c r="G815" s="11" t="s">
        <v>1639</v>
      </c>
      <c r="H815" s="11" t="s">
        <v>1903</v>
      </c>
      <c r="I815" s="11" t="s">
        <v>5091</v>
      </c>
      <c r="J815" s="14">
        <f>VLOOKUP(Table15[[#This Row],[TechRequired]],OldTree!A:B,2,0)</f>
        <v>5</v>
      </c>
      <c r="K815" s="22" t="s">
        <v>6812</v>
      </c>
      <c r="L815" s="14" t="s">
        <v>6813</v>
      </c>
      <c r="N815" s="11" t="str">
        <f>INDEX(TreeLookup!$C$1:$DE$21,MATCH(Table15[[#This Row],[CATEGORY]],TreeLookup!$C$1:$C$21,0),MATCH(Table15[[#This Row],[YEAR]],TreeLookup!$C$1:$DE$1,0))</f>
        <v>standardDockingPorts</v>
      </c>
      <c r="P815" s="13" t="s">
        <v>6842</v>
      </c>
      <c r="Q815" s="11" t="s">
        <v>6589</v>
      </c>
      <c r="S815" s="11">
        <v>1989</v>
      </c>
      <c r="W815" s="15"/>
    </row>
    <row r="816" spans="1:33" x14ac:dyDescent="0.25">
      <c r="A816" s="11" t="s">
        <v>1654</v>
      </c>
      <c r="B816" s="12" t="s">
        <v>7533</v>
      </c>
      <c r="C816" s="11">
        <v>300</v>
      </c>
      <c r="D816" s="11">
        <v>8000</v>
      </c>
      <c r="E816" s="12" t="s">
        <v>10396</v>
      </c>
      <c r="F816" s="11" t="s">
        <v>1364</v>
      </c>
      <c r="G816" s="11" t="s">
        <v>1639</v>
      </c>
      <c r="H816" s="11" t="s">
        <v>1903</v>
      </c>
      <c r="I816" s="11" t="s">
        <v>5091</v>
      </c>
      <c r="J816" s="14">
        <f>VLOOKUP(Table15[[#This Row],[TechRequired]],OldTree!A:B,2,0)</f>
        <v>5</v>
      </c>
      <c r="K816" s="22" t="s">
        <v>6812</v>
      </c>
      <c r="L816" s="14" t="s">
        <v>6813</v>
      </c>
      <c r="N816" s="11" t="str">
        <f>INDEX(TreeLookup!$C$1:$DE$21,MATCH(Table15[[#This Row],[CATEGORY]],TreeLookup!$C$1:$C$21,0),MATCH(Table15[[#This Row],[YEAR]],TreeLookup!$C$1:$DE$1,0))</f>
        <v>standardDockingPorts</v>
      </c>
      <c r="P816" s="13" t="s">
        <v>6842</v>
      </c>
      <c r="Q816" s="11" t="s">
        <v>6589</v>
      </c>
      <c r="S816" s="11">
        <v>1989</v>
      </c>
      <c r="W816" s="15"/>
    </row>
    <row r="817" spans="1:38" x14ac:dyDescent="0.25">
      <c r="A817" s="11" t="s">
        <v>1655</v>
      </c>
      <c r="B817" s="12" t="s">
        <v>7534</v>
      </c>
      <c r="C817" s="11">
        <v>200</v>
      </c>
      <c r="D817" s="11">
        <v>8000</v>
      </c>
      <c r="E817" s="12" t="s">
        <v>10397</v>
      </c>
      <c r="F817" s="11" t="s">
        <v>1364</v>
      </c>
      <c r="G817" s="11" t="s">
        <v>1639</v>
      </c>
      <c r="H817" s="11" t="s">
        <v>1903</v>
      </c>
      <c r="I817" s="11" t="s">
        <v>5091</v>
      </c>
      <c r="J817" s="14">
        <f>VLOOKUP(Table15[[#This Row],[TechRequired]],OldTree!A:B,2,0)</f>
        <v>5</v>
      </c>
      <c r="K817" s="22" t="s">
        <v>6812</v>
      </c>
      <c r="L817" s="14" t="s">
        <v>6813</v>
      </c>
      <c r="N817" s="11" t="str">
        <f>INDEX(TreeLookup!$C$1:$DE$21,MATCH(Table15[[#This Row],[CATEGORY]],TreeLookup!$C$1:$C$21,0),MATCH(Table15[[#This Row],[YEAR]],TreeLookup!$C$1:$DE$1,0))</f>
        <v>standardDockingPorts</v>
      </c>
      <c r="P817" s="13" t="s">
        <v>6842</v>
      </c>
      <c r="Q817" s="11" t="s">
        <v>6589</v>
      </c>
      <c r="S817" s="11">
        <v>1989</v>
      </c>
      <c r="W817" s="15"/>
    </row>
    <row r="818" spans="1:38" x14ac:dyDescent="0.25">
      <c r="A818" s="11" t="s">
        <v>1656</v>
      </c>
      <c r="B818" s="12" t="s">
        <v>7534</v>
      </c>
      <c r="C818" s="11">
        <v>200</v>
      </c>
      <c r="D818" s="11">
        <v>8000</v>
      </c>
      <c r="E818" s="12" t="s">
        <v>10398</v>
      </c>
      <c r="F818" s="11" t="s">
        <v>1364</v>
      </c>
      <c r="G818" s="11" t="s">
        <v>1639</v>
      </c>
      <c r="H818" s="11" t="s">
        <v>1903</v>
      </c>
      <c r="I818" s="11" t="s">
        <v>5091</v>
      </c>
      <c r="J818" s="14">
        <f>VLOOKUP(Table15[[#This Row],[TechRequired]],OldTree!A:B,2,0)</f>
        <v>5</v>
      </c>
      <c r="K818" s="22" t="s">
        <v>6812</v>
      </c>
      <c r="L818" s="14" t="s">
        <v>6813</v>
      </c>
      <c r="N818" s="11" t="str">
        <f>INDEX(TreeLookup!$C$1:$DE$21,MATCH(Table15[[#This Row],[CATEGORY]],TreeLookup!$C$1:$C$21,0),MATCH(Table15[[#This Row],[YEAR]],TreeLookup!$C$1:$DE$1,0))</f>
        <v>standardDockingPorts</v>
      </c>
      <c r="P818" s="13" t="s">
        <v>6842</v>
      </c>
      <c r="Q818" s="11" t="s">
        <v>6589</v>
      </c>
      <c r="S818" s="11">
        <v>1989</v>
      </c>
      <c r="W818" s="15"/>
    </row>
    <row r="819" spans="1:38" x14ac:dyDescent="0.25">
      <c r="A819" s="11" t="s">
        <v>2256</v>
      </c>
      <c r="B819" s="12" t="s">
        <v>6590</v>
      </c>
      <c r="C819" s="11">
        <v>9500</v>
      </c>
      <c r="D819" s="11">
        <v>500</v>
      </c>
      <c r="E819" s="12" t="s">
        <v>10650</v>
      </c>
      <c r="F819" s="11" t="s">
        <v>1324</v>
      </c>
      <c r="G819" s="11" t="s">
        <v>1904</v>
      </c>
      <c r="H819" s="11" t="s">
        <v>1903</v>
      </c>
      <c r="I819" s="11" t="s">
        <v>5091</v>
      </c>
      <c r="J819" s="14">
        <f>VLOOKUP(Table15[[#This Row],[TechRequired]],OldTree!A:B,2,0)</f>
        <v>2</v>
      </c>
      <c r="K819" s="22" t="s">
        <v>8944</v>
      </c>
      <c r="L819" s="14"/>
      <c r="M819" s="14">
        <v>10</v>
      </c>
      <c r="N819" s="11" t="str">
        <f>INDEX(TreeLookup!$C$1:$DE$21,MATCH(Table15[[#This Row],[CATEGORY]],TreeLookup!$C$1:$C$21,0),MATCH(Table15[[#This Row],[YEAR]],TreeLookup!$C$1:$DE$1,0))</f>
        <v>modernAvionics</v>
      </c>
      <c r="P819" s="13" t="s">
        <v>6842</v>
      </c>
      <c r="Q819" s="11" t="s">
        <v>6590</v>
      </c>
      <c r="S819" s="11">
        <v>2012</v>
      </c>
      <c r="W819" s="15"/>
    </row>
    <row r="820" spans="1:38" x14ac:dyDescent="0.25">
      <c r="A820" s="11" t="s">
        <v>2257</v>
      </c>
      <c r="B820" s="12" t="s">
        <v>7585</v>
      </c>
      <c r="C820" s="11">
        <v>975</v>
      </c>
      <c r="D820" s="11">
        <v>1</v>
      </c>
      <c r="E820" s="12" t="s">
        <v>10649</v>
      </c>
      <c r="F820" s="11" t="s">
        <v>1324</v>
      </c>
      <c r="G820" s="11" t="s">
        <v>1904</v>
      </c>
      <c r="H820" s="11" t="s">
        <v>1903</v>
      </c>
      <c r="I820" s="11" t="s">
        <v>5091</v>
      </c>
      <c r="J820" s="14">
        <f>VLOOKUP(Table15[[#This Row],[TechRequired]],OldTree!A:B,2,0)</f>
        <v>2</v>
      </c>
      <c r="K820" s="22" t="s">
        <v>6812</v>
      </c>
      <c r="L820" s="14" t="s">
        <v>6813</v>
      </c>
      <c r="N820" s="11" t="str">
        <f>INDEX(TreeLookup!$C$1:$DE$21,MATCH(Table15[[#This Row],[CATEGORY]],TreeLookup!$C$1:$C$21,0),MATCH(Table15[[#This Row],[YEAR]],TreeLookup!$C$1:$DE$1,0))</f>
        <v>gridFins</v>
      </c>
      <c r="P820" s="13" t="s">
        <v>6842</v>
      </c>
      <c r="Q820" s="11" t="s">
        <v>6590</v>
      </c>
      <c r="S820" s="11">
        <v>2012</v>
      </c>
      <c r="W820" s="15"/>
    </row>
    <row r="821" spans="1:38" x14ac:dyDescent="0.25">
      <c r="A821" s="11" t="s">
        <v>2258</v>
      </c>
      <c r="B821" s="12" t="s">
        <v>7586</v>
      </c>
      <c r="C821" s="11">
        <v>9500</v>
      </c>
      <c r="D821" s="11">
        <v>500</v>
      </c>
      <c r="E821" s="12" t="s">
        <v>10651</v>
      </c>
      <c r="F821" s="11" t="s">
        <v>1324</v>
      </c>
      <c r="G821" s="11" t="s">
        <v>1904</v>
      </c>
      <c r="H821" s="11" t="s">
        <v>1903</v>
      </c>
      <c r="I821" s="11" t="s">
        <v>5091</v>
      </c>
      <c r="J821" s="14">
        <f>VLOOKUP(Table15[[#This Row],[TechRequired]],OldTree!A:B,2,0)</f>
        <v>2</v>
      </c>
      <c r="K821" s="22" t="s">
        <v>8944</v>
      </c>
      <c r="L821" s="14"/>
      <c r="M821" s="14">
        <v>10</v>
      </c>
      <c r="N821" s="11" t="str">
        <f>INDEX(TreeLookup!$C$1:$DE$21,MATCH(Table15[[#This Row],[CATEGORY]],TreeLookup!$C$1:$C$21,0),MATCH(Table15[[#This Row],[YEAR]],TreeLookup!$C$1:$DE$1,0))</f>
        <v>modernAvionics</v>
      </c>
      <c r="P821" s="13" t="s">
        <v>6842</v>
      </c>
      <c r="Q821" s="11" t="s">
        <v>6590</v>
      </c>
      <c r="S821" s="11">
        <v>2012</v>
      </c>
      <c r="W821" s="15"/>
    </row>
    <row r="822" spans="1:38" x14ac:dyDescent="0.25">
      <c r="A822" s="11" t="s">
        <v>426</v>
      </c>
      <c r="B822" s="12" t="s">
        <v>5134</v>
      </c>
      <c r="C822" s="11">
        <v>450</v>
      </c>
      <c r="D822" s="11">
        <v>9000</v>
      </c>
      <c r="E822" s="12" t="s">
        <v>5135</v>
      </c>
      <c r="F822" s="11" t="s">
        <v>1309</v>
      </c>
      <c r="G822" s="11" t="s">
        <v>1414</v>
      </c>
      <c r="H822" s="11" t="s">
        <v>1903</v>
      </c>
      <c r="I822" s="11" t="s">
        <v>1903</v>
      </c>
      <c r="J822" s="14">
        <f>VLOOKUP(Table15[[#This Row],[TechRequired]],OldTree!A:B,2,0)</f>
        <v>3</v>
      </c>
      <c r="K822" s="22" t="s">
        <v>8950</v>
      </c>
      <c r="L822" s="14" t="s">
        <v>6819</v>
      </c>
      <c r="N822" s="11" t="str">
        <f>INDEX(TreeLookup!$C$1:$DE$21,MATCH(Table15[[#This Row],[CATEGORY]],TreeLookup!$C$1:$C$21,0),MATCH(Table15[[#This Row],[YEAR]],TreeLookup!$C$1:$DE$1,0))</f>
        <v>basicPower</v>
      </c>
      <c r="P822" s="13" t="s">
        <v>6843</v>
      </c>
      <c r="Q822" s="11"/>
      <c r="S822" s="11">
        <v>1963</v>
      </c>
      <c r="W822" s="15"/>
    </row>
    <row r="823" spans="1:38" x14ac:dyDescent="0.25">
      <c r="A823" s="11" t="s">
        <v>5353</v>
      </c>
      <c r="B823" s="12" t="s">
        <v>6892</v>
      </c>
      <c r="C823" s="11">
        <v>950</v>
      </c>
      <c r="D823" s="11">
        <v>2200</v>
      </c>
      <c r="E823" s="12" t="s">
        <v>9948</v>
      </c>
      <c r="F823" s="11" t="s">
        <v>1290</v>
      </c>
      <c r="G823" s="11" t="s">
        <v>5278</v>
      </c>
      <c r="H823" s="11" t="s">
        <v>1903</v>
      </c>
      <c r="I823" s="11" t="s">
        <v>5091</v>
      </c>
      <c r="J823" s="14">
        <f>VLOOKUP(Table15[[#This Row],[TechRequired]],OldTree!A:B,2,0)</f>
        <v>2</v>
      </c>
      <c r="K823" s="22" t="s">
        <v>6014</v>
      </c>
      <c r="L823" s="22" t="s">
        <v>8661</v>
      </c>
      <c r="N823" s="11" t="str">
        <f>INDEX(TreeLookup!$C$1:$DE$21,MATCH(Table15[[#This Row],[CATEGORY]],TreeLookup!$C$1:$C$21,0),MATCH(Table15[[#This Row],[YEAR]],TreeLookup!$C$1:$DE$1,0))</f>
        <v>start</v>
      </c>
      <c r="P823" s="13" t="s">
        <v>6842</v>
      </c>
      <c r="Q823" s="12" t="s">
        <v>6514</v>
      </c>
      <c r="S823" s="11">
        <v>0</v>
      </c>
      <c r="W823" s="15"/>
    </row>
    <row r="824" spans="1:38" x14ac:dyDescent="0.25">
      <c r="A824" s="11" t="s">
        <v>201</v>
      </c>
      <c r="B824" s="12" t="s">
        <v>2697</v>
      </c>
      <c r="C824" s="11">
        <v>3449</v>
      </c>
      <c r="D824" s="11">
        <v>68995</v>
      </c>
      <c r="E824" s="12" t="s">
        <v>2698</v>
      </c>
      <c r="F824" s="11" t="s">
        <v>1292</v>
      </c>
      <c r="G824" s="11" t="s">
        <v>1911</v>
      </c>
      <c r="H824" s="11" t="s">
        <v>1903</v>
      </c>
      <c r="I824" s="11" t="s">
        <v>1903</v>
      </c>
      <c r="J824" s="14">
        <f>VLOOKUP(Table15[[#This Row],[TechRequired]],OldTree!A:B,2,0)</f>
        <v>10</v>
      </c>
      <c r="K824" s="22" t="s">
        <v>8944</v>
      </c>
      <c r="L824" s="14" t="s">
        <v>6811</v>
      </c>
      <c r="N824" s="11" t="str">
        <f>INDEX(TreeLookup!$C$1:$DE$21,MATCH(Table15[[#This Row],[CATEGORY]],TreeLookup!$C$1:$C$21,0),MATCH(Table15[[#This Row],[YEAR]],TreeLookup!$C$1:$DE$1,0))</f>
        <v>internationalAvionics</v>
      </c>
      <c r="P824" s="13" t="s">
        <v>6843</v>
      </c>
      <c r="Q824" s="11" t="s">
        <v>2697</v>
      </c>
      <c r="S824" s="11">
        <v>2007</v>
      </c>
      <c r="W824" s="15"/>
      <c r="Z824" s="11" t="s">
        <v>11286</v>
      </c>
    </row>
    <row r="825" spans="1:38" x14ac:dyDescent="0.25">
      <c r="A825" s="11" t="s">
        <v>216</v>
      </c>
      <c r="B825" s="12" t="s">
        <v>5646</v>
      </c>
      <c r="C825" s="11">
        <v>600</v>
      </c>
      <c r="D825" s="11">
        <v>15000</v>
      </c>
      <c r="E825" s="12" t="s">
        <v>5647</v>
      </c>
      <c r="F825" s="11" t="s">
        <v>1296</v>
      </c>
      <c r="G825" s="11" t="s">
        <v>1380</v>
      </c>
      <c r="H825" s="11" t="s">
        <v>1903</v>
      </c>
      <c r="I825" s="11" t="s">
        <v>1903</v>
      </c>
      <c r="J825" s="14">
        <f>VLOOKUP(Table15[[#This Row],[TechRequired]],OldTree!A:B,2,0)</f>
        <v>7</v>
      </c>
      <c r="K825" s="22" t="s">
        <v>8944</v>
      </c>
      <c r="L825" s="14" t="s">
        <v>6808</v>
      </c>
      <c r="N825" s="11" t="str">
        <f>INDEX(TreeLookup!$C$1:$DE$21,MATCH(Table15[[#This Row],[CATEGORY]],TreeLookup!$C$1:$C$21,0),MATCH(Table15[[#This Row],[YEAR]],TreeLookup!$C$1:$DE$1,0))</f>
        <v>internationalAvionics</v>
      </c>
      <c r="P825" s="13" t="s">
        <v>6843</v>
      </c>
      <c r="Q825" s="11" t="s">
        <v>6153</v>
      </c>
      <c r="S825" s="11">
        <v>2002</v>
      </c>
      <c r="W825" s="15"/>
      <c r="Z825" s="11" t="s">
        <v>11286</v>
      </c>
    </row>
    <row r="826" spans="1:38" x14ac:dyDescent="0.25">
      <c r="A826" s="11" t="s">
        <v>3041</v>
      </c>
      <c r="B826" s="12" t="s">
        <v>7440</v>
      </c>
      <c r="C826" s="11">
        <v>2500</v>
      </c>
      <c r="D826" s="11">
        <v>9500</v>
      </c>
      <c r="E826" s="12" t="s">
        <v>10588</v>
      </c>
      <c r="F826" s="11" t="s">
        <v>1327</v>
      </c>
      <c r="G826" s="11" t="s">
        <v>1913</v>
      </c>
      <c r="H826" s="11" t="s">
        <v>1903</v>
      </c>
      <c r="I826" s="11" t="s">
        <v>5091</v>
      </c>
      <c r="J826" s="14">
        <f>VLOOKUP(Table15[[#This Row],[TechRequired]],OldTree!A:B,2,0)</f>
        <v>5</v>
      </c>
      <c r="K826" s="22" t="s">
        <v>6012</v>
      </c>
      <c r="L826" s="14" t="s">
        <v>8865</v>
      </c>
      <c r="M826" s="14">
        <v>9</v>
      </c>
      <c r="N826" s="11" t="str">
        <f>INDEX(TreeLookup!$C$1:$DE$21,MATCH(Table15[[#This Row],[CATEGORY]],TreeLookup!$C$1:$C$21,0),MATCH(Table15[[#This Row],[YEAR]],TreeLookup!$C$1:$DE$1,0))</f>
        <v>materialsScienceInternational</v>
      </c>
      <c r="P826" s="13" t="s">
        <v>6842</v>
      </c>
      <c r="Q826" s="11" t="s">
        <v>6153</v>
      </c>
      <c r="S826" s="11">
        <v>2002</v>
      </c>
      <c r="W826" s="15"/>
      <c r="AL826" s="11" t="s">
        <v>11286</v>
      </c>
    </row>
    <row r="827" spans="1:38" x14ac:dyDescent="0.25">
      <c r="A827" s="11" t="s">
        <v>219</v>
      </c>
      <c r="B827" s="12" t="s">
        <v>5648</v>
      </c>
      <c r="C827" s="11">
        <v>1200</v>
      </c>
      <c r="D827" s="11">
        <v>30000</v>
      </c>
      <c r="E827" s="12" t="s">
        <v>5649</v>
      </c>
      <c r="F827" s="11" t="s">
        <v>1297</v>
      </c>
      <c r="G827" s="11" t="s">
        <v>1380</v>
      </c>
      <c r="H827" s="11" t="s">
        <v>1903</v>
      </c>
      <c r="I827" s="11" t="s">
        <v>1903</v>
      </c>
      <c r="J827" s="14">
        <f>VLOOKUP(Table15[[#This Row],[TechRequired]],OldTree!A:B,2,0)</f>
        <v>8</v>
      </c>
      <c r="K827" s="22" t="s">
        <v>8944</v>
      </c>
      <c r="L827" s="14" t="s">
        <v>6808</v>
      </c>
      <c r="N827" s="11" t="str">
        <f>INDEX(TreeLookup!$C$1:$DE$21,MATCH(Table15[[#This Row],[CATEGORY]],TreeLookup!$C$1:$C$21,0),MATCH(Table15[[#This Row],[YEAR]],TreeLookup!$C$1:$DE$1,0))</f>
        <v>internationalAvionics</v>
      </c>
      <c r="P827" s="13" t="s">
        <v>6843</v>
      </c>
      <c r="Q827" s="11" t="s">
        <v>6153</v>
      </c>
      <c r="S827" s="11">
        <v>2002</v>
      </c>
      <c r="W827" s="15"/>
      <c r="Z827" s="11" t="s">
        <v>11286</v>
      </c>
    </row>
    <row r="828" spans="1:38" x14ac:dyDescent="0.25">
      <c r="A828" s="11" t="s">
        <v>3042</v>
      </c>
      <c r="B828" s="12" t="s">
        <v>7441</v>
      </c>
      <c r="C828" s="11">
        <v>2500</v>
      </c>
      <c r="D828" s="11">
        <v>9500</v>
      </c>
      <c r="E828" s="12" t="s">
        <v>10589</v>
      </c>
      <c r="F828" s="11" t="s">
        <v>1327</v>
      </c>
      <c r="G828" s="11" t="s">
        <v>1913</v>
      </c>
      <c r="H828" s="11" t="s">
        <v>1903</v>
      </c>
      <c r="I828" s="11" t="s">
        <v>5091</v>
      </c>
      <c r="J828" s="14">
        <f>VLOOKUP(Table15[[#This Row],[TechRequired]],OldTree!A:B,2,0)</f>
        <v>5</v>
      </c>
      <c r="K828" s="22" t="s">
        <v>6012</v>
      </c>
      <c r="L828" s="14" t="s">
        <v>8865</v>
      </c>
      <c r="M828" s="14">
        <v>9</v>
      </c>
      <c r="N828" s="11" t="str">
        <f>INDEX(TreeLookup!$C$1:$DE$21,MATCH(Table15[[#This Row],[CATEGORY]],TreeLookup!$C$1:$C$21,0),MATCH(Table15[[#This Row],[YEAR]],TreeLookup!$C$1:$DE$1,0))</f>
        <v>materialsScienceInternational</v>
      </c>
      <c r="P828" s="13" t="s">
        <v>6842</v>
      </c>
      <c r="Q828" s="11" t="s">
        <v>6153</v>
      </c>
      <c r="S828" s="11">
        <v>2002</v>
      </c>
      <c r="W828" s="15"/>
      <c r="AL828" s="11" t="s">
        <v>11286</v>
      </c>
    </row>
    <row r="829" spans="1:38" x14ac:dyDescent="0.25">
      <c r="A829" s="11" t="s">
        <v>1180</v>
      </c>
      <c r="B829" s="12" t="s">
        <v>5592</v>
      </c>
      <c r="C829" s="11">
        <v>0.1</v>
      </c>
      <c r="D829" s="11">
        <v>2</v>
      </c>
      <c r="E829" s="12" t="s">
        <v>5593</v>
      </c>
      <c r="F829" s="11" t="s">
        <v>1372</v>
      </c>
      <c r="G829" s="11" t="s">
        <v>5586</v>
      </c>
      <c r="H829" s="11" t="s">
        <v>1903</v>
      </c>
      <c r="I829" s="11" t="s">
        <v>1903</v>
      </c>
      <c r="J829" s="14">
        <f>VLOOKUP(Table15[[#This Row],[TechRequired]],OldTree!A:B,2,0)</f>
        <v>0</v>
      </c>
      <c r="K829" s="22" t="s">
        <v>6012</v>
      </c>
      <c r="L829" s="14"/>
      <c r="M829" s="14">
        <v>0</v>
      </c>
      <c r="N829" s="11" t="str">
        <f>INDEX(TreeLookup!$C$1:$DE$21,MATCH(Table15[[#This Row],[CATEGORY]],TreeLookup!$C$1:$C$21,0),MATCH(Table15[[#This Row],[YEAR]],TreeLookup!$C$1:$DE$1,0))</f>
        <v>start</v>
      </c>
      <c r="P829" s="13" t="s">
        <v>6843</v>
      </c>
      <c r="Q829" s="11"/>
      <c r="S829" s="11">
        <v>0</v>
      </c>
      <c r="W829" s="15"/>
      <c r="AL829" s="11" t="s">
        <v>11286</v>
      </c>
    </row>
    <row r="830" spans="1:38" x14ac:dyDescent="0.25">
      <c r="A830" s="11" t="s">
        <v>6848</v>
      </c>
      <c r="B830" s="12" t="s">
        <v>6866</v>
      </c>
      <c r="C830" s="11">
        <v>0</v>
      </c>
      <c r="D830" s="11">
        <v>0</v>
      </c>
      <c r="F830" s="11" t="s">
        <v>1364</v>
      </c>
      <c r="G830" s="21" t="s">
        <v>1383</v>
      </c>
      <c r="H830" s="11" t="s">
        <v>1903</v>
      </c>
      <c r="I830" s="11" t="s">
        <v>1903</v>
      </c>
      <c r="J830" s="16">
        <f>VLOOKUP(Table15[[#This Row],[TechRequired]],OldTree!A:B,2,0)</f>
        <v>5</v>
      </c>
      <c r="K830" s="22" t="s">
        <v>6012</v>
      </c>
      <c r="L830" s="16" t="s">
        <v>8645</v>
      </c>
      <c r="M830" s="14">
        <v>7</v>
      </c>
      <c r="N830" s="11" t="str">
        <f>INDEX(TreeLookup!$C$1:$DE$21,MATCH(Table15[[#This Row],[CATEGORY]],TreeLookup!$C$1:$C$21,0),MATCH(Table15[[#This Row],[YEAR]],TreeLookup!$C$1:$DE$1,0))</f>
        <v>materialsScienceSpaceStation</v>
      </c>
      <c r="P830" s="13" t="s">
        <v>6843</v>
      </c>
      <c r="S830" s="11">
        <v>1972</v>
      </c>
      <c r="W830" s="15"/>
      <c r="AL830" s="11" t="s">
        <v>11286</v>
      </c>
    </row>
    <row r="831" spans="1:38" x14ac:dyDescent="0.25">
      <c r="A831" s="11" t="s">
        <v>6849</v>
      </c>
      <c r="B831" s="12" t="s">
        <v>6867</v>
      </c>
      <c r="C831" s="11">
        <v>0</v>
      </c>
      <c r="D831" s="11">
        <v>0</v>
      </c>
      <c r="F831" s="11" t="s">
        <v>5219</v>
      </c>
      <c r="G831" s="21" t="s">
        <v>1383</v>
      </c>
      <c r="H831" s="11" t="s">
        <v>1903</v>
      </c>
      <c r="I831" s="11" t="s">
        <v>1903</v>
      </c>
      <c r="J831" s="16">
        <f>VLOOKUP(Table15[[#This Row],[TechRequired]],OldTree!A:B,2,0)</f>
        <v>6</v>
      </c>
      <c r="K831" s="22" t="s">
        <v>6012</v>
      </c>
      <c r="L831" s="16" t="s">
        <v>8645</v>
      </c>
      <c r="M831" s="14">
        <v>9</v>
      </c>
      <c r="N831" s="11" t="str">
        <f>INDEX(TreeLookup!$C$1:$DE$21,MATCH(Table15[[#This Row],[CATEGORY]],TreeLookup!$C$1:$C$21,0),MATCH(Table15[[#This Row],[YEAR]],TreeLookup!$C$1:$DE$1,0))</f>
        <v>materialsScienceSpaceplanes</v>
      </c>
      <c r="P831" s="13" t="s">
        <v>6843</v>
      </c>
      <c r="S831" s="11">
        <v>1981</v>
      </c>
      <c r="W831" s="15"/>
      <c r="AL831" s="11" t="s">
        <v>11286</v>
      </c>
    </row>
    <row r="832" spans="1:38" x14ac:dyDescent="0.25">
      <c r="A832" s="11" t="s">
        <v>6850</v>
      </c>
      <c r="B832" s="12" t="s">
        <v>6868</v>
      </c>
      <c r="C832" s="11">
        <v>0</v>
      </c>
      <c r="D832" s="11">
        <v>0</v>
      </c>
      <c r="F832" s="11" t="s">
        <v>1311</v>
      </c>
      <c r="G832" s="21" t="s">
        <v>1383</v>
      </c>
      <c r="H832" s="11" t="s">
        <v>1903</v>
      </c>
      <c r="I832" s="11" t="s">
        <v>1903</v>
      </c>
      <c r="J832" s="16">
        <f>VLOOKUP(Table15[[#This Row],[TechRequired]],OldTree!A:B,2,0)</f>
        <v>1</v>
      </c>
      <c r="K832" s="22" t="s">
        <v>6012</v>
      </c>
      <c r="L832" s="16" t="s">
        <v>8645</v>
      </c>
      <c r="M832" s="14">
        <v>1</v>
      </c>
      <c r="N832" s="11" t="str">
        <f>INDEX(TreeLookup!$C$1:$DE$21,MATCH(Table15[[#This Row],[CATEGORY]],TreeLookup!$C$1:$C$21,0),MATCH(Table15[[#This Row],[YEAR]],TreeLookup!$C$1:$DE$1,0))</f>
        <v>materialsScienceSatellite</v>
      </c>
      <c r="P832" s="13" t="s">
        <v>6843</v>
      </c>
      <c r="S832" s="11">
        <v>1956</v>
      </c>
      <c r="W832" s="15"/>
    </row>
    <row r="833" spans="1:26" x14ac:dyDescent="0.25">
      <c r="A833" s="18" t="s">
        <v>6851</v>
      </c>
      <c r="B833" s="12" t="s">
        <v>6869</v>
      </c>
      <c r="C833" s="11">
        <v>0</v>
      </c>
      <c r="D833" s="11">
        <v>0</v>
      </c>
      <c r="F833" s="11" t="s">
        <v>1299</v>
      </c>
      <c r="G833" s="21" t="s">
        <v>1383</v>
      </c>
      <c r="H833" s="11" t="s">
        <v>1903</v>
      </c>
      <c r="I833" s="11" t="s">
        <v>1903</v>
      </c>
      <c r="J833" s="16">
        <f>VLOOKUP(Table15[[#This Row],[TechRequired]],OldTree!A:B,2,0)</f>
        <v>1.5</v>
      </c>
      <c r="K833" s="22" t="s">
        <v>6012</v>
      </c>
      <c r="L833" s="16" t="s">
        <v>8645</v>
      </c>
      <c r="M833" s="14">
        <v>2</v>
      </c>
      <c r="N833" s="11" t="str">
        <f>INDEX(TreeLookup!$C$1:$DE$21,MATCH(Table15[[#This Row],[CATEGORY]],TreeLookup!$C$1:$C$21,0),MATCH(Table15[[#This Row],[YEAR]],TreeLookup!$C$1:$DE$1,0))</f>
        <v>materialsScienceHuman</v>
      </c>
      <c r="P833" s="13" t="s">
        <v>6843</v>
      </c>
      <c r="S833" s="11">
        <v>1961</v>
      </c>
      <c r="W833" s="15"/>
    </row>
    <row r="834" spans="1:26" x14ac:dyDescent="0.25">
      <c r="A834" s="18" t="s">
        <v>6852</v>
      </c>
      <c r="B834" s="12" t="s">
        <v>6870</v>
      </c>
      <c r="C834" s="11">
        <v>0</v>
      </c>
      <c r="D834" s="11">
        <v>0</v>
      </c>
      <c r="F834" s="11" t="s">
        <v>1323</v>
      </c>
      <c r="G834" s="21" t="s">
        <v>1383</v>
      </c>
      <c r="H834" s="11" t="s">
        <v>1903</v>
      </c>
      <c r="I834" s="11" t="s">
        <v>1903</v>
      </c>
      <c r="J834" s="16">
        <f>VLOOKUP(Table15[[#This Row],[TechRequired]],OldTree!A:B,2,0)</f>
        <v>3</v>
      </c>
      <c r="K834" s="22" t="s">
        <v>6012</v>
      </c>
      <c r="L834" s="16" t="s">
        <v>8645</v>
      </c>
      <c r="M834" s="14">
        <v>3</v>
      </c>
      <c r="N834" s="11" t="str">
        <f>INDEX(TreeLookup!$C$1:$DE$21,MATCH(Table15[[#This Row],[CATEGORY]],TreeLookup!$C$1:$C$21,0),MATCH(Table15[[#This Row],[YEAR]],TreeLookup!$C$1:$DE$1,0))</f>
        <v>materialsScienceAdvCapsules</v>
      </c>
      <c r="P834" s="13" t="s">
        <v>6843</v>
      </c>
      <c r="S834" s="11">
        <v>1964</v>
      </c>
      <c r="W834" s="15"/>
    </row>
    <row r="835" spans="1:26" x14ac:dyDescent="0.25">
      <c r="A835" s="11" t="s">
        <v>6853</v>
      </c>
      <c r="B835" s="12" t="s">
        <v>6871</v>
      </c>
      <c r="C835" s="11">
        <v>0</v>
      </c>
      <c r="D835" s="11">
        <v>0</v>
      </c>
      <c r="F835" s="11" t="s">
        <v>1281</v>
      </c>
      <c r="G835" s="21" t="s">
        <v>1383</v>
      </c>
      <c r="H835" s="11" t="s">
        <v>1903</v>
      </c>
      <c r="I835" s="11" t="s">
        <v>1903</v>
      </c>
      <c r="J835" s="16">
        <f>VLOOKUP(Table15[[#This Row],[TechRequired]],OldTree!A:B,2,0)</f>
        <v>4</v>
      </c>
      <c r="K835" s="22" t="s">
        <v>6012</v>
      </c>
      <c r="L835" s="16" t="s">
        <v>8645</v>
      </c>
      <c r="M835" s="14">
        <v>5</v>
      </c>
      <c r="N835" s="11" t="str">
        <f>INDEX(TreeLookup!$C$1:$DE$21,MATCH(Table15[[#This Row],[CATEGORY]],TreeLookup!$C$1:$C$21,0),MATCH(Table15[[#This Row],[YEAR]],TreeLookup!$C$1:$DE$1,0))</f>
        <v>materialsScienceLunar</v>
      </c>
      <c r="P835" s="13" t="s">
        <v>6843</v>
      </c>
      <c r="S835" s="11">
        <v>1967</v>
      </c>
      <c r="W835" s="15"/>
    </row>
    <row r="836" spans="1:26" x14ac:dyDescent="0.25">
      <c r="A836" s="11" t="s">
        <v>202</v>
      </c>
      <c r="B836" s="12" t="s">
        <v>2699</v>
      </c>
      <c r="C836" s="11">
        <v>2729</v>
      </c>
      <c r="D836" s="11">
        <v>54595</v>
      </c>
      <c r="E836" s="12" t="s">
        <v>2700</v>
      </c>
      <c r="F836" s="11" t="s">
        <v>1292</v>
      </c>
      <c r="G836" s="11" t="s">
        <v>1911</v>
      </c>
      <c r="H836" s="11" t="s">
        <v>1903</v>
      </c>
      <c r="I836" s="11" t="s">
        <v>1903</v>
      </c>
      <c r="J836" s="14">
        <f>VLOOKUP(Table15[[#This Row],[TechRequired]],OldTree!A:B,2,0)</f>
        <v>10</v>
      </c>
      <c r="K836" s="22" t="s">
        <v>8944</v>
      </c>
      <c r="L836" s="14" t="s">
        <v>6811</v>
      </c>
      <c r="N836" s="11" t="str">
        <f>INDEX(TreeLookup!$C$1:$DE$21,MATCH(Table15[[#This Row],[CATEGORY]],TreeLookup!$C$1:$C$21,0),MATCH(Table15[[#This Row],[YEAR]],TreeLookup!$C$1:$DE$1,0))</f>
        <v>internationalAvionics</v>
      </c>
      <c r="P836" s="13" t="s">
        <v>6843</v>
      </c>
      <c r="Q836" s="11" t="s">
        <v>2699</v>
      </c>
      <c r="S836" s="11">
        <v>2005</v>
      </c>
      <c r="W836" s="15"/>
      <c r="Z836" s="11" t="s">
        <v>11286</v>
      </c>
    </row>
    <row r="837" spans="1:26" x14ac:dyDescent="0.25">
      <c r="A837" s="11" t="s">
        <v>203</v>
      </c>
      <c r="B837" s="12" t="s">
        <v>2701</v>
      </c>
      <c r="C837" s="11">
        <v>30</v>
      </c>
      <c r="D837" s="11">
        <v>500</v>
      </c>
      <c r="E837" s="12" t="s">
        <v>2702</v>
      </c>
      <c r="F837" s="11" t="s">
        <v>1292</v>
      </c>
      <c r="G837" s="11" t="s">
        <v>1911</v>
      </c>
      <c r="H837" s="11" t="s">
        <v>1903</v>
      </c>
      <c r="I837" s="11" t="s">
        <v>1903</v>
      </c>
      <c r="J837" s="14">
        <f>VLOOKUP(Table15[[#This Row],[TechRequired]],OldTree!A:B,2,0)</f>
        <v>10</v>
      </c>
      <c r="K837" s="22" t="s">
        <v>8944</v>
      </c>
      <c r="L837" s="14" t="s">
        <v>6811</v>
      </c>
      <c r="N837" s="11" t="str">
        <f>INDEX(TreeLookup!$C$1:$DE$21,MATCH(Table15[[#This Row],[CATEGORY]],TreeLookup!$C$1:$C$21,0),MATCH(Table15[[#This Row],[YEAR]],TreeLookup!$C$1:$DE$1,0))</f>
        <v>internationalAvionics</v>
      </c>
      <c r="P837" s="13" t="s">
        <v>6843</v>
      </c>
      <c r="Q837" s="11" t="s">
        <v>2699</v>
      </c>
      <c r="S837" s="11">
        <v>2005</v>
      </c>
      <c r="W837" s="15"/>
      <c r="Z837" s="11" t="s">
        <v>11286</v>
      </c>
    </row>
    <row r="838" spans="1:26" x14ac:dyDescent="0.25">
      <c r="A838" s="11" t="s">
        <v>164</v>
      </c>
      <c r="B838" s="12" t="s">
        <v>2703</v>
      </c>
      <c r="C838" s="11">
        <v>1207</v>
      </c>
      <c r="D838" s="11">
        <v>24139</v>
      </c>
      <c r="E838" s="12" t="s">
        <v>2704</v>
      </c>
      <c r="F838" s="11" t="s">
        <v>1288</v>
      </c>
      <c r="G838" s="11" t="s">
        <v>1911</v>
      </c>
      <c r="H838" s="11" t="s">
        <v>1903</v>
      </c>
      <c r="I838" s="11" t="s">
        <v>1903</v>
      </c>
      <c r="J838" s="14">
        <f>VLOOKUP(Table15[[#This Row],[TechRequired]],OldTree!A:B,2,0)</f>
        <v>7</v>
      </c>
      <c r="K838" s="22" t="s">
        <v>8944</v>
      </c>
      <c r="L838" s="14" t="s">
        <v>6811</v>
      </c>
      <c r="N838" s="11" t="str">
        <f>INDEX(TreeLookup!$C$1:$DE$21,MATCH(Table15[[#This Row],[CATEGORY]],TreeLookup!$C$1:$C$21,0),MATCH(Table15[[#This Row],[YEAR]],TreeLookup!$C$1:$DE$1,0))</f>
        <v>internationalAvionics</v>
      </c>
      <c r="P838" s="13" t="s">
        <v>6843</v>
      </c>
      <c r="Q838" s="11" t="s">
        <v>2703</v>
      </c>
      <c r="S838" s="11">
        <v>1998</v>
      </c>
      <c r="W838" s="15"/>
      <c r="Z838" s="11" t="s">
        <v>11286</v>
      </c>
    </row>
    <row r="839" spans="1:26" x14ac:dyDescent="0.25">
      <c r="A839" s="11" t="s">
        <v>1000</v>
      </c>
      <c r="B839" s="12" t="s">
        <v>3325</v>
      </c>
      <c r="C839" s="11">
        <v>175</v>
      </c>
      <c r="D839" s="11">
        <v>3500</v>
      </c>
      <c r="E839" s="12" t="s">
        <v>3326</v>
      </c>
      <c r="F839" s="11" t="s">
        <v>1368</v>
      </c>
      <c r="G839" s="21" t="s">
        <v>11292</v>
      </c>
      <c r="H839" s="11" t="s">
        <v>1903</v>
      </c>
      <c r="I839" s="11" t="s">
        <v>1903</v>
      </c>
      <c r="J839" s="14">
        <f>VLOOKUP(Table15[[#This Row],[TechRequired]],OldTree!A:B,2,0)</f>
        <v>2</v>
      </c>
      <c r="K839" s="22" t="s">
        <v>8944</v>
      </c>
      <c r="L839" s="14" t="s">
        <v>6808</v>
      </c>
      <c r="N839" s="11" t="str">
        <f>INDEX(TreeLookup!$C$1:$DE$21,MATCH(Table15[[#This Row],[CATEGORY]],TreeLookup!$C$1:$C$21,0),MATCH(Table15[[#This Row],[YEAR]],TreeLookup!$C$1:$DE$1,0))</f>
        <v>basicAvionics</v>
      </c>
      <c r="P839" s="13" t="s">
        <v>6843</v>
      </c>
      <c r="Q839" s="11" t="s">
        <v>6537</v>
      </c>
      <c r="S839" s="11">
        <v>1960</v>
      </c>
      <c r="W839" s="15"/>
      <c r="Z839" s="11" t="s">
        <v>11286</v>
      </c>
    </row>
    <row r="840" spans="1:26" x14ac:dyDescent="0.25">
      <c r="A840" s="11" t="s">
        <v>967</v>
      </c>
      <c r="B840" s="12" t="s">
        <v>5644</v>
      </c>
      <c r="C840" s="11">
        <v>400</v>
      </c>
      <c r="D840" s="11">
        <v>10000</v>
      </c>
      <c r="E840" s="12" t="s">
        <v>5645</v>
      </c>
      <c r="F840" s="11" t="s">
        <v>1365</v>
      </c>
      <c r="G840" s="11" t="s">
        <v>1380</v>
      </c>
      <c r="H840" s="11" t="s">
        <v>1903</v>
      </c>
      <c r="I840" s="11" t="s">
        <v>1903</v>
      </c>
      <c r="J840" s="14">
        <f>VLOOKUP(Table15[[#This Row],[TechRequired]],OldTree!A:B,2,0)</f>
        <v>5</v>
      </c>
      <c r="K840" s="22" t="s">
        <v>8944</v>
      </c>
      <c r="L840" s="14" t="s">
        <v>6808</v>
      </c>
      <c r="N840" s="11" t="str">
        <f>INDEX(TreeLookup!$C$1:$DE$21,MATCH(Table15[[#This Row],[CATEGORY]],TreeLookup!$C$1:$C$21,0),MATCH(Table15[[#This Row],[YEAR]],TreeLookup!$C$1:$DE$1,0))</f>
        <v>advancedAvionics</v>
      </c>
      <c r="P840" s="13" t="s">
        <v>6843</v>
      </c>
      <c r="Q840" s="11" t="s">
        <v>6536</v>
      </c>
      <c r="S840" s="11">
        <v>1972</v>
      </c>
      <c r="W840" s="15"/>
      <c r="Z840" s="11" t="s">
        <v>11286</v>
      </c>
    </row>
    <row r="841" spans="1:26" x14ac:dyDescent="0.25">
      <c r="A841" s="11" t="s">
        <v>2868</v>
      </c>
      <c r="B841" s="12" t="s">
        <v>6997</v>
      </c>
      <c r="C841" s="11">
        <v>2000</v>
      </c>
      <c r="D841" s="11">
        <v>1800</v>
      </c>
      <c r="E841" s="12" t="s">
        <v>10099</v>
      </c>
      <c r="F841" s="11" t="s">
        <v>1300</v>
      </c>
      <c r="G841" s="11" t="s">
        <v>1912</v>
      </c>
      <c r="H841" s="11" t="s">
        <v>1903</v>
      </c>
      <c r="I841" s="11" t="s">
        <v>5091</v>
      </c>
      <c r="J841" s="14">
        <f>VLOOKUP(Table15[[#This Row],[TechRequired]],OldTree!A:B,2,0)</f>
        <v>1</v>
      </c>
      <c r="K841" s="22" t="s">
        <v>6012</v>
      </c>
      <c r="L841" s="14" t="s">
        <v>8646</v>
      </c>
      <c r="N841" s="11" t="str">
        <f>INDEX(TreeLookup!$C$1:$DE$21,MATCH(Table15[[#This Row],[CATEGORY]],TreeLookup!$C$1:$C$21,0),MATCH(Table15[[#This Row],[YEAR]],TreeLookup!$C$1:$DE$1,0))</f>
        <v>materialsScienceHuman</v>
      </c>
      <c r="P841" s="13" t="s">
        <v>6842</v>
      </c>
      <c r="Q841" s="11" t="s">
        <v>6592</v>
      </c>
      <c r="S841" s="11">
        <v>1962</v>
      </c>
      <c r="W841" s="15"/>
    </row>
    <row r="842" spans="1:26" x14ac:dyDescent="0.25">
      <c r="A842" s="11" t="s">
        <v>4871</v>
      </c>
      <c r="B842" s="12" t="s">
        <v>7981</v>
      </c>
      <c r="C842" s="11">
        <v>3500</v>
      </c>
      <c r="D842" s="11">
        <v>8800</v>
      </c>
      <c r="E842" s="12" t="s">
        <v>4872</v>
      </c>
      <c r="F842" s="11" t="s">
        <v>1322</v>
      </c>
      <c r="G842" s="11" t="s">
        <v>1380</v>
      </c>
      <c r="H842" s="11" t="s">
        <v>5091</v>
      </c>
      <c r="I842" s="11" t="s">
        <v>5091</v>
      </c>
      <c r="J842" s="14">
        <f>VLOOKUP(Table15[[#This Row],[TechRequired]],OldTree!A:B,2,0)</f>
        <v>3</v>
      </c>
      <c r="K842" s="14"/>
      <c r="L842" s="14" t="s">
        <v>8646</v>
      </c>
      <c r="N842" s="11" t="e">
        <f>INDEX(TreeLookup!$C$1:$DE$21,MATCH(Table15[[#This Row],[CATEGORY]],TreeLookup!$C$1:$C$21,0),MATCH(Table15[[#This Row],[YEAR]],TreeLookup!$C$1:$DE$1,0))</f>
        <v>#N/A</v>
      </c>
      <c r="O842" s="11" t="s">
        <v>1903</v>
      </c>
      <c r="Q842" s="11"/>
    </row>
    <row r="843" spans="1:26" x14ac:dyDescent="0.25">
      <c r="A843" s="11" t="s">
        <v>2981</v>
      </c>
      <c r="B843" s="12" t="s">
        <v>7434</v>
      </c>
      <c r="C843" s="11">
        <v>25000</v>
      </c>
      <c r="D843" s="11">
        <v>125000</v>
      </c>
      <c r="E843" s="12" t="s">
        <v>10466</v>
      </c>
      <c r="F843" s="11" t="s">
        <v>1332</v>
      </c>
      <c r="G843" s="11" t="s">
        <v>1913</v>
      </c>
      <c r="H843" s="11" t="s">
        <v>1903</v>
      </c>
      <c r="I843" s="11" t="s">
        <v>5091</v>
      </c>
      <c r="J843" s="14">
        <f>VLOOKUP(Table15[[#This Row],[TechRequired]],OldTree!A:B,2,0)</f>
        <v>6</v>
      </c>
      <c r="K843" s="22" t="s">
        <v>6012</v>
      </c>
      <c r="L843" s="14" t="s">
        <v>8646</v>
      </c>
      <c r="M843" s="14">
        <v>9</v>
      </c>
      <c r="N843" s="11" t="str">
        <f>INDEX(TreeLookup!$C$1:$DE$21,MATCH(Table15[[#This Row],[CATEGORY]],TreeLookup!$C$1:$C$21,0),MATCH(Table15[[#This Row],[YEAR]],TreeLookup!$C$1:$DE$1,0))</f>
        <v>materialsScienceInternational</v>
      </c>
      <c r="P843" s="13" t="s">
        <v>6842</v>
      </c>
      <c r="Q843" s="11" t="s">
        <v>6593</v>
      </c>
      <c r="S843" s="11">
        <v>1998</v>
      </c>
      <c r="W843" s="15"/>
    </row>
    <row r="844" spans="1:26" x14ac:dyDescent="0.25">
      <c r="A844" s="11" t="s">
        <v>2984</v>
      </c>
      <c r="B844" s="12" t="s">
        <v>7442</v>
      </c>
      <c r="C844" s="11">
        <v>25000</v>
      </c>
      <c r="D844" s="11">
        <v>125000</v>
      </c>
      <c r="E844" s="12" t="s">
        <v>10575</v>
      </c>
      <c r="F844" s="11" t="s">
        <v>1325</v>
      </c>
      <c r="G844" s="11" t="s">
        <v>1913</v>
      </c>
      <c r="H844" s="11" t="s">
        <v>1903</v>
      </c>
      <c r="I844" s="11" t="s">
        <v>5091</v>
      </c>
      <c r="J844" s="14">
        <f>VLOOKUP(Table15[[#This Row],[TechRequired]],OldTree!A:B,2,0)</f>
        <v>8</v>
      </c>
      <c r="K844" s="22" t="s">
        <v>6012</v>
      </c>
      <c r="L844" s="14" t="s">
        <v>8646</v>
      </c>
      <c r="M844" s="14">
        <v>9</v>
      </c>
      <c r="N844" s="11" t="str">
        <f>INDEX(TreeLookup!$C$1:$DE$21,MATCH(Table15[[#This Row],[CATEGORY]],TreeLookup!$C$1:$C$21,0),MATCH(Table15[[#This Row],[YEAR]],TreeLookup!$C$1:$DE$1,0))</f>
        <v>materialsScienceInternational</v>
      </c>
      <c r="P844" s="13" t="s">
        <v>6842</v>
      </c>
      <c r="Q844" s="11" t="s">
        <v>6153</v>
      </c>
      <c r="S844" s="11">
        <v>2002</v>
      </c>
      <c r="W844" s="15"/>
    </row>
    <row r="845" spans="1:26" x14ac:dyDescent="0.25">
      <c r="A845" s="11" t="s">
        <v>2985</v>
      </c>
      <c r="B845" s="12" t="s">
        <v>7443</v>
      </c>
      <c r="C845" s="11">
        <v>25000</v>
      </c>
      <c r="D845" s="11">
        <v>125000</v>
      </c>
      <c r="E845" s="12" t="s">
        <v>10576</v>
      </c>
      <c r="F845" s="11" t="s">
        <v>1325</v>
      </c>
      <c r="G845" s="11" t="s">
        <v>1913</v>
      </c>
      <c r="H845" s="11" t="s">
        <v>1903</v>
      </c>
      <c r="I845" s="11" t="s">
        <v>5091</v>
      </c>
      <c r="J845" s="14">
        <f>VLOOKUP(Table15[[#This Row],[TechRequired]],OldTree!A:B,2,0)</f>
        <v>8</v>
      </c>
      <c r="K845" s="22" t="s">
        <v>6012</v>
      </c>
      <c r="L845" s="14" t="s">
        <v>8646</v>
      </c>
      <c r="M845" s="14">
        <v>9</v>
      </c>
      <c r="N845" s="11" t="str">
        <f>INDEX(TreeLookup!$C$1:$DE$21,MATCH(Table15[[#This Row],[CATEGORY]],TreeLookup!$C$1:$C$21,0),MATCH(Table15[[#This Row],[YEAR]],TreeLookup!$C$1:$DE$1,0))</f>
        <v>materialsScienceInternational</v>
      </c>
      <c r="P845" s="13" t="s">
        <v>6842</v>
      </c>
      <c r="Q845" s="11" t="s">
        <v>6153</v>
      </c>
      <c r="S845" s="11">
        <v>2002</v>
      </c>
      <c r="W845" s="15"/>
    </row>
    <row r="846" spans="1:26" x14ac:dyDescent="0.25">
      <c r="A846" s="11" t="s">
        <v>2841</v>
      </c>
      <c r="B846" s="12" t="s">
        <v>7042</v>
      </c>
      <c r="C846" s="11">
        <v>200</v>
      </c>
      <c r="D846" s="11">
        <v>500</v>
      </c>
      <c r="E846" s="12" t="s">
        <v>10141</v>
      </c>
      <c r="F846" s="11" t="s">
        <v>1324</v>
      </c>
      <c r="G846" s="11" t="s">
        <v>1912</v>
      </c>
      <c r="H846" s="11" t="s">
        <v>1903</v>
      </c>
      <c r="I846" s="11" t="s">
        <v>5091</v>
      </c>
      <c r="J846" s="14">
        <f>VLOOKUP(Table15[[#This Row],[TechRequired]],OldTree!A:B,2,0)</f>
        <v>2</v>
      </c>
      <c r="K846" s="22" t="s">
        <v>6012</v>
      </c>
      <c r="L846" s="14" t="s">
        <v>8649</v>
      </c>
      <c r="N846" s="11" t="str">
        <f>INDEX(TreeLookup!$C$1:$DE$21,MATCH(Table15[[#This Row],[CATEGORY]],TreeLookup!$C$1:$C$21,0),MATCH(Table15[[#This Row],[YEAR]],TreeLookup!$C$1:$DE$1,0))</f>
        <v>materialsScienceAdvCapsules</v>
      </c>
      <c r="P846" s="13" t="s">
        <v>6842</v>
      </c>
      <c r="Q846" s="11" t="s">
        <v>6594</v>
      </c>
      <c r="S846" s="11">
        <v>1965</v>
      </c>
      <c r="W846" s="15"/>
    </row>
    <row r="847" spans="1:26" x14ac:dyDescent="0.25">
      <c r="A847" s="11" t="s">
        <v>2856</v>
      </c>
      <c r="B847" s="12" t="s">
        <v>7043</v>
      </c>
      <c r="C847" s="11">
        <v>140</v>
      </c>
      <c r="D847" s="11">
        <v>2800</v>
      </c>
      <c r="E847" s="12" t="s">
        <v>10143</v>
      </c>
      <c r="F847" s="11" t="s">
        <v>1324</v>
      </c>
      <c r="G847" s="11" t="s">
        <v>1912</v>
      </c>
      <c r="H847" s="11" t="s">
        <v>1903</v>
      </c>
      <c r="I847" s="11" t="s">
        <v>5091</v>
      </c>
      <c r="J847" s="14">
        <f>VLOOKUP(Table15[[#This Row],[TechRequired]],OldTree!A:B,2,0)</f>
        <v>2</v>
      </c>
      <c r="K847" s="22" t="s">
        <v>6012</v>
      </c>
      <c r="L847" s="14" t="s">
        <v>8671</v>
      </c>
      <c r="N847" s="11" t="str">
        <f>INDEX(TreeLookup!$C$1:$DE$21,MATCH(Table15[[#This Row],[CATEGORY]],TreeLookup!$C$1:$C$21,0),MATCH(Table15[[#This Row],[YEAR]],TreeLookup!$C$1:$DE$1,0))</f>
        <v>materialsScienceAdvCapsules</v>
      </c>
      <c r="P847" s="13" t="s">
        <v>6842</v>
      </c>
      <c r="Q847" s="11" t="s">
        <v>6594</v>
      </c>
      <c r="S847" s="11">
        <v>1965</v>
      </c>
      <c r="W847" s="15"/>
    </row>
    <row r="848" spans="1:26" x14ac:dyDescent="0.25">
      <c r="A848" s="11" t="s">
        <v>2870</v>
      </c>
      <c r="B848" s="12" t="s">
        <v>7044</v>
      </c>
      <c r="C848" s="11">
        <v>2000</v>
      </c>
      <c r="D848" s="11">
        <v>1800</v>
      </c>
      <c r="E848" s="12" t="s">
        <v>10142</v>
      </c>
      <c r="F848" s="11" t="s">
        <v>1300</v>
      </c>
      <c r="G848" s="11" t="s">
        <v>1912</v>
      </c>
      <c r="H848" s="11" t="s">
        <v>1903</v>
      </c>
      <c r="I848" s="11" t="s">
        <v>5091</v>
      </c>
      <c r="J848" s="14">
        <f>VLOOKUP(Table15[[#This Row],[TechRequired]],OldTree!A:B,2,0)</f>
        <v>1</v>
      </c>
      <c r="K848" s="22" t="s">
        <v>6012</v>
      </c>
      <c r="L848" s="14" t="s">
        <v>8646</v>
      </c>
      <c r="N848" s="11" t="str">
        <f>INDEX(TreeLookup!$C$1:$DE$21,MATCH(Table15[[#This Row],[CATEGORY]],TreeLookup!$C$1:$C$21,0),MATCH(Table15[[#This Row],[YEAR]],TreeLookup!$C$1:$DE$1,0))</f>
        <v>materialsScienceAdvCapsules</v>
      </c>
      <c r="P848" s="13" t="s">
        <v>6842</v>
      </c>
      <c r="Q848" s="11" t="s">
        <v>6594</v>
      </c>
      <c r="S848" s="11">
        <v>1965</v>
      </c>
      <c r="W848" s="15"/>
    </row>
    <row r="849" spans="1:23" x14ac:dyDescent="0.25">
      <c r="A849" s="11" t="s">
        <v>1109</v>
      </c>
      <c r="B849" s="12" t="s">
        <v>3090</v>
      </c>
      <c r="C849" s="11">
        <v>10</v>
      </c>
      <c r="D849" s="11">
        <v>200</v>
      </c>
      <c r="E849" s="12" t="s">
        <v>3091</v>
      </c>
      <c r="F849" s="11" t="s">
        <v>1372</v>
      </c>
      <c r="G849" s="11" t="s">
        <v>1913</v>
      </c>
      <c r="H849" s="11" t="s">
        <v>1903</v>
      </c>
      <c r="I849" s="11" t="s">
        <v>1903</v>
      </c>
      <c r="J849" s="14">
        <f>VLOOKUP(Table15[[#This Row],[TechRequired]],OldTree!A:B,2,0)</f>
        <v>0</v>
      </c>
      <c r="K849" s="22" t="s">
        <v>6012</v>
      </c>
      <c r="L849" s="22" t="s">
        <v>8877</v>
      </c>
      <c r="M849" s="14">
        <v>0</v>
      </c>
      <c r="N849" s="11" t="str">
        <f>INDEX(TreeLookup!$C$1:$DE$21,MATCH(Table15[[#This Row],[CATEGORY]],TreeLookup!$C$1:$C$21,0),MATCH(Table15[[#This Row],[YEAR]],TreeLookup!$C$1:$DE$1,0))</f>
        <v>start</v>
      </c>
      <c r="P849" s="13" t="s">
        <v>6843</v>
      </c>
      <c r="Q849" s="11"/>
      <c r="S849" s="11">
        <v>0</v>
      </c>
      <c r="W849" s="15"/>
    </row>
    <row r="850" spans="1:23" x14ac:dyDescent="0.25">
      <c r="A850" s="11" t="s">
        <v>2980</v>
      </c>
      <c r="B850" s="12" t="s">
        <v>6591</v>
      </c>
      <c r="C850" s="11">
        <v>20500</v>
      </c>
      <c r="D850" s="11">
        <v>45000</v>
      </c>
      <c r="E850" s="12" t="s">
        <v>10392</v>
      </c>
      <c r="F850" s="11" t="s">
        <v>1332</v>
      </c>
      <c r="G850" s="11" t="s">
        <v>1913</v>
      </c>
      <c r="H850" s="11" t="s">
        <v>1903</v>
      </c>
      <c r="I850" s="11" t="s">
        <v>5091</v>
      </c>
      <c r="J850" s="14">
        <f>VLOOKUP(Table15[[#This Row],[TechRequired]],OldTree!A:B,2,0)</f>
        <v>6</v>
      </c>
      <c r="K850" s="22" t="s">
        <v>6012</v>
      </c>
      <c r="L850" s="14" t="s">
        <v>8646</v>
      </c>
      <c r="M850" s="14">
        <v>8</v>
      </c>
      <c r="N850" s="11" t="str">
        <f>INDEX(TreeLookup!$C$1:$DE$21,MATCH(Table15[[#This Row],[CATEGORY]],TreeLookup!$C$1:$C$21,0),MATCH(Table15[[#This Row],[YEAR]],TreeLookup!$C$1:$DE$1,0))</f>
        <v>materialsScienceLongTerm</v>
      </c>
      <c r="P850" s="13" t="s">
        <v>6842</v>
      </c>
      <c r="Q850" s="11" t="s">
        <v>6591</v>
      </c>
      <c r="S850" s="11">
        <v>1989</v>
      </c>
      <c r="W850" s="15"/>
    </row>
    <row r="851" spans="1:23" x14ac:dyDescent="0.25">
      <c r="A851" s="11" t="s">
        <v>2968</v>
      </c>
      <c r="B851" s="12" t="s">
        <v>7254</v>
      </c>
      <c r="C851" s="11">
        <v>4500</v>
      </c>
      <c r="D851" s="11">
        <v>9500</v>
      </c>
      <c r="E851" s="12" t="s">
        <v>10386</v>
      </c>
      <c r="F851" s="11" t="s">
        <v>5220</v>
      </c>
      <c r="G851" s="11" t="s">
        <v>1913</v>
      </c>
      <c r="H851" s="11" t="s">
        <v>1903</v>
      </c>
      <c r="I851" s="11" t="s">
        <v>5091</v>
      </c>
      <c r="J851" s="14">
        <f>VLOOKUP(Table15[[#This Row],[TechRequired]],OldTree!A:B,2,0)</f>
        <v>7</v>
      </c>
      <c r="K851" s="22" t="s">
        <v>6012</v>
      </c>
      <c r="L851" s="14" t="s">
        <v>8869</v>
      </c>
      <c r="N851" s="11" t="str">
        <f>INDEX(TreeLookup!$C$1:$DE$21,MATCH(Table15[[#This Row],[CATEGORY]],TreeLookup!$C$1:$C$21,0),MATCH(Table15[[#This Row],[YEAR]],TreeLookup!$C$1:$DE$1,0))</f>
        <v>materialsScienceLongTerm</v>
      </c>
      <c r="P851" s="13" t="s">
        <v>6842</v>
      </c>
      <c r="Q851" s="11" t="s">
        <v>6150</v>
      </c>
      <c r="S851" s="11">
        <v>1989</v>
      </c>
      <c r="W851" s="15"/>
    </row>
    <row r="852" spans="1:23" x14ac:dyDescent="0.25">
      <c r="A852" s="11" t="s">
        <v>3047</v>
      </c>
      <c r="B852" s="12" t="s">
        <v>7255</v>
      </c>
      <c r="C852" s="11">
        <v>1800</v>
      </c>
      <c r="D852" s="11">
        <v>4500</v>
      </c>
      <c r="E852" s="12" t="s">
        <v>10387</v>
      </c>
      <c r="F852" s="11" t="s">
        <v>1377</v>
      </c>
      <c r="G852" s="11" t="s">
        <v>1913</v>
      </c>
      <c r="H852" s="11" t="s">
        <v>1903</v>
      </c>
      <c r="I852" s="11" t="s">
        <v>5091</v>
      </c>
      <c r="J852" s="14">
        <f>VLOOKUP(Table15[[#This Row],[TechRequired]],OldTree!A:B,2,0)</f>
        <v>6</v>
      </c>
      <c r="K852" s="22" t="s">
        <v>6012</v>
      </c>
      <c r="L852" s="14" t="s">
        <v>8866</v>
      </c>
      <c r="M852" s="14">
        <v>8</v>
      </c>
      <c r="N852" s="11" t="str">
        <f>INDEX(TreeLookup!$C$1:$DE$21,MATCH(Table15[[#This Row],[CATEGORY]],TreeLookup!$C$1:$C$21,0),MATCH(Table15[[#This Row],[YEAR]],TreeLookup!$C$1:$DE$1,0))</f>
        <v>materialsScienceLongTerm</v>
      </c>
      <c r="P852" s="13" t="s">
        <v>6842</v>
      </c>
      <c r="Q852" s="11" t="s">
        <v>6150</v>
      </c>
      <c r="S852" s="11">
        <v>1989</v>
      </c>
      <c r="W852" s="15"/>
    </row>
    <row r="853" spans="1:23" x14ac:dyDescent="0.25">
      <c r="A853" s="11" t="s">
        <v>2978</v>
      </c>
      <c r="B853" s="12" t="s">
        <v>7256</v>
      </c>
      <c r="C853" s="11">
        <v>1500</v>
      </c>
      <c r="D853" s="11">
        <v>6500</v>
      </c>
      <c r="E853" s="12" t="s">
        <v>10389</v>
      </c>
      <c r="F853" s="11" t="s">
        <v>1327</v>
      </c>
      <c r="G853" s="11" t="s">
        <v>1913</v>
      </c>
      <c r="H853" s="11" t="s">
        <v>1903</v>
      </c>
      <c r="I853" s="11" t="s">
        <v>5091</v>
      </c>
      <c r="J853" s="14">
        <f>VLOOKUP(Table15[[#This Row],[TechRequired]],OldTree!A:B,2,0)</f>
        <v>5</v>
      </c>
      <c r="K853" s="22" t="s">
        <v>6012</v>
      </c>
      <c r="L853" s="14" t="s">
        <v>8865</v>
      </c>
      <c r="N853" s="11" t="str">
        <f>INDEX(TreeLookup!$C$1:$DE$21,MATCH(Table15[[#This Row],[CATEGORY]],TreeLookup!$C$1:$C$21,0),MATCH(Table15[[#This Row],[YEAR]],TreeLookup!$C$1:$DE$1,0))</f>
        <v>materialsScienceLongTerm</v>
      </c>
      <c r="P853" s="13" t="s">
        <v>6842</v>
      </c>
      <c r="Q853" s="11" t="s">
        <v>6150</v>
      </c>
      <c r="S853" s="11">
        <v>1989</v>
      </c>
      <c r="W853" s="15"/>
    </row>
    <row r="854" spans="1:23" x14ac:dyDescent="0.25">
      <c r="A854" s="11" t="s">
        <v>3040</v>
      </c>
      <c r="B854" s="12" t="s">
        <v>7257</v>
      </c>
      <c r="C854" s="11">
        <v>1500</v>
      </c>
      <c r="D854" s="11">
        <v>6500</v>
      </c>
      <c r="E854" s="12" t="s">
        <v>10390</v>
      </c>
      <c r="F854" s="11" t="s">
        <v>1327</v>
      </c>
      <c r="G854" s="11" t="s">
        <v>1913</v>
      </c>
      <c r="H854" s="11" t="s">
        <v>1903</v>
      </c>
      <c r="I854" s="11" t="s">
        <v>5091</v>
      </c>
      <c r="J854" s="14">
        <f>VLOOKUP(Table15[[#This Row],[TechRequired]],OldTree!A:B,2,0)</f>
        <v>5</v>
      </c>
      <c r="K854" s="22" t="s">
        <v>6012</v>
      </c>
      <c r="L854" s="14" t="s">
        <v>8865</v>
      </c>
      <c r="N854" s="11" t="str">
        <f>INDEX(TreeLookup!$C$1:$DE$21,MATCH(Table15[[#This Row],[CATEGORY]],TreeLookup!$C$1:$C$21,0),MATCH(Table15[[#This Row],[YEAR]],TreeLookup!$C$1:$DE$1,0))</f>
        <v>materialsScienceLongTerm</v>
      </c>
      <c r="P854" s="13" t="s">
        <v>6842</v>
      </c>
      <c r="Q854" s="11" t="s">
        <v>6150</v>
      </c>
      <c r="S854" s="11">
        <v>1989</v>
      </c>
      <c r="W854" s="15"/>
    </row>
    <row r="855" spans="1:23" x14ac:dyDescent="0.25">
      <c r="A855" s="11" t="s">
        <v>3066</v>
      </c>
      <c r="B855" s="12" t="s">
        <v>7258</v>
      </c>
      <c r="C855" s="11">
        <v>1000</v>
      </c>
      <c r="D855" s="11">
        <v>1000</v>
      </c>
      <c r="E855" s="12" t="s">
        <v>10388</v>
      </c>
      <c r="F855" s="11" t="s">
        <v>1327</v>
      </c>
      <c r="G855" s="11" t="s">
        <v>1913</v>
      </c>
      <c r="H855" s="11" t="s">
        <v>1903</v>
      </c>
      <c r="I855" s="11" t="s">
        <v>5091</v>
      </c>
      <c r="J855" s="14">
        <f>VLOOKUP(Table15[[#This Row],[TechRequired]],OldTree!A:B,2,0)</f>
        <v>5</v>
      </c>
      <c r="K855" s="22" t="s">
        <v>6012</v>
      </c>
      <c r="L855" s="14" t="s">
        <v>8671</v>
      </c>
      <c r="N855" s="11" t="str">
        <f>INDEX(TreeLookup!$C$1:$DE$21,MATCH(Table15[[#This Row],[CATEGORY]],TreeLookup!$C$1:$C$21,0),MATCH(Table15[[#This Row],[YEAR]],TreeLookup!$C$1:$DE$1,0))</f>
        <v>materialsScienceLongTerm</v>
      </c>
      <c r="P855" s="13" t="s">
        <v>6842</v>
      </c>
      <c r="Q855" s="11" t="s">
        <v>6150</v>
      </c>
      <c r="S855" s="11">
        <v>1989</v>
      </c>
      <c r="W855" s="15"/>
    </row>
    <row r="856" spans="1:23" x14ac:dyDescent="0.25">
      <c r="A856" s="11" t="s">
        <v>3068</v>
      </c>
      <c r="B856" s="12" t="s">
        <v>7435</v>
      </c>
      <c r="C856" s="11">
        <v>1200</v>
      </c>
      <c r="D856" s="11">
        <v>1200</v>
      </c>
      <c r="E856" s="12" t="s">
        <v>10468</v>
      </c>
      <c r="F856" s="11" t="s">
        <v>1327</v>
      </c>
      <c r="G856" s="11" t="s">
        <v>1913</v>
      </c>
      <c r="H856" s="11" t="s">
        <v>1903</v>
      </c>
      <c r="I856" s="11" t="s">
        <v>5091</v>
      </c>
      <c r="J856" s="14">
        <f>VLOOKUP(Table15[[#This Row],[TechRequired]],OldTree!A:B,2,0)</f>
        <v>5</v>
      </c>
      <c r="K856" s="22" t="s">
        <v>6012</v>
      </c>
      <c r="L856" s="14" t="s">
        <v>8671</v>
      </c>
      <c r="N856" s="11" t="str">
        <f>INDEX(TreeLookup!$C$1:$DE$21,MATCH(Table15[[#This Row],[CATEGORY]],TreeLookup!$C$1:$C$21,0),MATCH(Table15[[#This Row],[YEAR]],TreeLookup!$C$1:$DE$1,0))</f>
        <v>materialsScienceInternational</v>
      </c>
      <c r="P856" s="13" t="s">
        <v>6842</v>
      </c>
      <c r="Q856" s="11" t="s">
        <v>6593</v>
      </c>
      <c r="S856" s="11">
        <v>1998</v>
      </c>
      <c r="W856" s="15"/>
    </row>
    <row r="857" spans="1:23" x14ac:dyDescent="0.25">
      <c r="A857" s="11" t="s">
        <v>3067</v>
      </c>
      <c r="B857" s="12" t="s">
        <v>7436</v>
      </c>
      <c r="C857" s="11">
        <v>1000</v>
      </c>
      <c r="D857" s="11">
        <v>1000</v>
      </c>
      <c r="E857" s="12" t="s">
        <v>10469</v>
      </c>
      <c r="F857" s="11" t="s">
        <v>1327</v>
      </c>
      <c r="G857" s="11" t="s">
        <v>1913</v>
      </c>
      <c r="H857" s="11" t="s">
        <v>1903</v>
      </c>
      <c r="I857" s="11" t="s">
        <v>5091</v>
      </c>
      <c r="J857" s="14">
        <f>VLOOKUP(Table15[[#This Row],[TechRequired]],OldTree!A:B,2,0)</f>
        <v>5</v>
      </c>
      <c r="K857" s="22" t="s">
        <v>6012</v>
      </c>
      <c r="L857" s="14" t="s">
        <v>8671</v>
      </c>
      <c r="N857" s="11" t="str">
        <f>INDEX(TreeLookup!$C$1:$DE$21,MATCH(Table15[[#This Row],[CATEGORY]],TreeLookup!$C$1:$C$21,0),MATCH(Table15[[#This Row],[YEAR]],TreeLookup!$C$1:$DE$1,0))</f>
        <v>materialsScienceInternational</v>
      </c>
      <c r="P857" s="13" t="s">
        <v>6842</v>
      </c>
      <c r="Q857" s="11" t="s">
        <v>6593</v>
      </c>
      <c r="S857" s="11">
        <v>1998</v>
      </c>
      <c r="W857" s="15"/>
    </row>
    <row r="858" spans="1:23" x14ac:dyDescent="0.25">
      <c r="A858" s="11" t="s">
        <v>2982</v>
      </c>
      <c r="B858" s="12" t="s">
        <v>7437</v>
      </c>
      <c r="C858" s="11">
        <v>20500</v>
      </c>
      <c r="D858" s="11">
        <v>45000</v>
      </c>
      <c r="E858" s="12" t="s">
        <v>10467</v>
      </c>
      <c r="F858" s="11" t="s">
        <v>1332</v>
      </c>
      <c r="G858" s="11" t="s">
        <v>1913</v>
      </c>
      <c r="H858" s="11" t="s">
        <v>1903</v>
      </c>
      <c r="I858" s="11" t="s">
        <v>5091</v>
      </c>
      <c r="J858" s="14">
        <f>VLOOKUP(Table15[[#This Row],[TechRequired]],OldTree!A:B,2,0)</f>
        <v>6</v>
      </c>
      <c r="K858" s="22" t="s">
        <v>6012</v>
      </c>
      <c r="L858" s="14" t="s">
        <v>8646</v>
      </c>
      <c r="M858" s="14">
        <v>9</v>
      </c>
      <c r="N858" s="11" t="str">
        <f>INDEX(TreeLookup!$C$1:$DE$21,MATCH(Table15[[#This Row],[CATEGORY]],TreeLookup!$C$1:$C$21,0),MATCH(Table15[[#This Row],[YEAR]],TreeLookup!$C$1:$DE$1,0))</f>
        <v>materialsScienceInternational</v>
      </c>
      <c r="P858" s="13" t="s">
        <v>6842</v>
      </c>
      <c r="Q858" s="11" t="s">
        <v>6593</v>
      </c>
      <c r="S858" s="11">
        <v>1998</v>
      </c>
      <c r="W858" s="15"/>
    </row>
    <row r="859" spans="1:23" x14ac:dyDescent="0.25">
      <c r="A859" s="11" t="s">
        <v>2969</v>
      </c>
      <c r="B859" s="12" t="s">
        <v>7438</v>
      </c>
      <c r="C859" s="11">
        <v>4500</v>
      </c>
      <c r="D859" s="11">
        <v>9500</v>
      </c>
      <c r="E859" s="12" t="s">
        <v>10465</v>
      </c>
      <c r="F859" s="11" t="s">
        <v>5220</v>
      </c>
      <c r="G859" s="11" t="s">
        <v>1913</v>
      </c>
      <c r="H859" s="11" t="s">
        <v>1903</v>
      </c>
      <c r="I859" s="11" t="s">
        <v>5091</v>
      </c>
      <c r="J859" s="14">
        <f>VLOOKUP(Table15[[#This Row],[TechRequired]],OldTree!A:B,2,0)</f>
        <v>7</v>
      </c>
      <c r="K859" s="22" t="s">
        <v>6012</v>
      </c>
      <c r="L859" s="14" t="s">
        <v>8869</v>
      </c>
      <c r="N859" s="11" t="str">
        <f>INDEX(TreeLookup!$C$1:$DE$21,MATCH(Table15[[#This Row],[CATEGORY]],TreeLookup!$C$1:$C$21,0),MATCH(Table15[[#This Row],[YEAR]],TreeLookup!$C$1:$DE$1,0))</f>
        <v>materialsScienceInternational</v>
      </c>
      <c r="P859" s="13" t="s">
        <v>6842</v>
      </c>
      <c r="Q859" s="11" t="s">
        <v>6593</v>
      </c>
      <c r="S859" s="11">
        <v>1998</v>
      </c>
      <c r="W859" s="15"/>
    </row>
    <row r="860" spans="1:23" x14ac:dyDescent="0.25">
      <c r="A860" s="11" t="s">
        <v>2970</v>
      </c>
      <c r="B860" s="12" t="s">
        <v>7439</v>
      </c>
      <c r="C860" s="11">
        <v>6500</v>
      </c>
      <c r="D860" s="11">
        <v>8500</v>
      </c>
      <c r="E860" s="12" t="s">
        <v>10470</v>
      </c>
      <c r="F860" s="11" t="s">
        <v>5220</v>
      </c>
      <c r="G860" s="11" t="s">
        <v>1913</v>
      </c>
      <c r="H860" s="11" t="s">
        <v>1903</v>
      </c>
      <c r="I860" s="11" t="s">
        <v>5091</v>
      </c>
      <c r="J860" s="14">
        <f>VLOOKUP(Table15[[#This Row],[TechRequired]],OldTree!A:B,2,0)</f>
        <v>7</v>
      </c>
      <c r="K860" s="22" t="s">
        <v>6012</v>
      </c>
      <c r="L860" s="14" t="s">
        <v>8671</v>
      </c>
      <c r="N860" s="11" t="str">
        <f>INDEX(TreeLookup!$C$1:$DE$21,MATCH(Table15[[#This Row],[CATEGORY]],TreeLookup!$C$1:$C$21,0),MATCH(Table15[[#This Row],[YEAR]],TreeLookup!$C$1:$DE$1,0))</f>
        <v>materialsScienceInternational</v>
      </c>
      <c r="P860" s="13" t="s">
        <v>6842</v>
      </c>
      <c r="Q860" s="11" t="s">
        <v>6593</v>
      </c>
      <c r="S860" s="11">
        <v>1998</v>
      </c>
      <c r="W860" s="15"/>
    </row>
    <row r="861" spans="1:23" x14ac:dyDescent="0.25">
      <c r="A861" s="11" t="s">
        <v>1482</v>
      </c>
      <c r="B861" s="12" t="s">
        <v>7444</v>
      </c>
      <c r="C861" s="11">
        <v>300</v>
      </c>
      <c r="D861" s="11">
        <v>1</v>
      </c>
      <c r="E861" s="12" t="s">
        <v>10567</v>
      </c>
      <c r="F861" s="11" t="s">
        <v>1300</v>
      </c>
      <c r="G861" s="11" t="s">
        <v>5218</v>
      </c>
      <c r="H861" s="11" t="s">
        <v>1903</v>
      </c>
      <c r="I861" s="11" t="s">
        <v>5091</v>
      </c>
      <c r="J861" s="14">
        <f>VLOOKUP(Table15[[#This Row],[TechRequired]],OldTree!A:B,2,0)</f>
        <v>1</v>
      </c>
      <c r="K861" s="22" t="s">
        <v>6012</v>
      </c>
      <c r="L861" s="14" t="s">
        <v>8868</v>
      </c>
      <c r="N861" s="11" t="str">
        <f>INDEX(TreeLookup!$C$1:$DE$21,MATCH(Table15[[#This Row],[CATEGORY]],TreeLookup!$C$1:$C$21,0),MATCH(Table15[[#This Row],[YEAR]],TreeLookup!$C$1:$DE$1,0))</f>
        <v>materialsScienceInternational</v>
      </c>
      <c r="P861" s="13" t="s">
        <v>6842</v>
      </c>
      <c r="Q861" s="11" t="s">
        <v>6153</v>
      </c>
      <c r="S861" s="11">
        <v>2002</v>
      </c>
      <c r="W861" s="15"/>
    </row>
    <row r="862" spans="1:23" x14ac:dyDescent="0.25">
      <c r="A862" s="11" t="s">
        <v>2983</v>
      </c>
      <c r="B862" s="12" t="s">
        <v>7445</v>
      </c>
      <c r="C862" s="11">
        <v>40500</v>
      </c>
      <c r="D862" s="11">
        <v>75000</v>
      </c>
      <c r="E862" s="12" t="s">
        <v>10577</v>
      </c>
      <c r="F862" s="11" t="s">
        <v>1325</v>
      </c>
      <c r="G862" s="11" t="s">
        <v>1913</v>
      </c>
      <c r="H862" s="11" t="s">
        <v>1903</v>
      </c>
      <c r="I862" s="11" t="s">
        <v>5091</v>
      </c>
      <c r="J862" s="14">
        <f>VLOOKUP(Table15[[#This Row],[TechRequired]],OldTree!A:B,2,0)</f>
        <v>8</v>
      </c>
      <c r="K862" s="22" t="s">
        <v>6012</v>
      </c>
      <c r="L862" s="14" t="s">
        <v>8646</v>
      </c>
      <c r="M862" s="14">
        <v>9</v>
      </c>
      <c r="N862" s="11" t="str">
        <f>INDEX(TreeLookup!$C$1:$DE$21,MATCH(Table15[[#This Row],[CATEGORY]],TreeLookup!$C$1:$C$21,0),MATCH(Table15[[#This Row],[YEAR]],TreeLookup!$C$1:$DE$1,0))</f>
        <v>materialsScienceInternational</v>
      </c>
      <c r="P862" s="13" t="s">
        <v>6842</v>
      </c>
      <c r="Q862" s="11" t="s">
        <v>6153</v>
      </c>
      <c r="S862" s="11">
        <v>2002</v>
      </c>
      <c r="W862" s="15"/>
    </row>
    <row r="863" spans="1:23" x14ac:dyDescent="0.25">
      <c r="A863" s="11" t="s">
        <v>1464</v>
      </c>
      <c r="B863" s="12" t="s">
        <v>7446</v>
      </c>
      <c r="C863" s="11">
        <v>2000</v>
      </c>
      <c r="D863" s="11">
        <v>3000</v>
      </c>
      <c r="E863" s="12" t="s">
        <v>10574</v>
      </c>
      <c r="F863" s="11" t="s">
        <v>1324</v>
      </c>
      <c r="G863" s="11" t="s">
        <v>5218</v>
      </c>
      <c r="H863" s="11" t="s">
        <v>1903</v>
      </c>
      <c r="I863" s="11" t="s">
        <v>5091</v>
      </c>
      <c r="J863" s="14">
        <f>VLOOKUP(Table15[[#This Row],[TechRequired]],OldTree!A:B,2,0)</f>
        <v>2</v>
      </c>
      <c r="K863" s="22" t="s">
        <v>6012</v>
      </c>
      <c r="L863" s="14" t="s">
        <v>8646</v>
      </c>
      <c r="M863" s="14">
        <v>9</v>
      </c>
      <c r="N863" s="11" t="str">
        <f>INDEX(TreeLookup!$C$1:$DE$21,MATCH(Table15[[#This Row],[CATEGORY]],TreeLookup!$C$1:$C$21,0),MATCH(Table15[[#This Row],[YEAR]],TreeLookup!$C$1:$DE$1,0))</f>
        <v>materialsScienceInternational</v>
      </c>
      <c r="P863" s="13" t="s">
        <v>6842</v>
      </c>
      <c r="Q863" s="11" t="s">
        <v>6153</v>
      </c>
      <c r="S863" s="11">
        <v>2002</v>
      </c>
      <c r="W863" s="15"/>
    </row>
    <row r="864" spans="1:23" x14ac:dyDescent="0.25">
      <c r="A864" s="11" t="s">
        <v>1433</v>
      </c>
      <c r="B864" s="12" t="s">
        <v>7447</v>
      </c>
      <c r="C864" s="11">
        <v>20</v>
      </c>
      <c r="D864" s="11">
        <v>6400</v>
      </c>
      <c r="E864" s="12" t="s">
        <v>10563</v>
      </c>
      <c r="F864" s="11" t="s">
        <v>1305</v>
      </c>
      <c r="G864" s="11" t="s">
        <v>5218</v>
      </c>
      <c r="H864" s="11" t="s">
        <v>1903</v>
      </c>
      <c r="I864" s="11" t="s">
        <v>5091</v>
      </c>
      <c r="J864" s="14">
        <f>VLOOKUP(Table15[[#This Row],[TechRequired]],OldTree!A:B,2,0)</f>
        <v>6</v>
      </c>
      <c r="K864" s="22" t="s">
        <v>6012</v>
      </c>
      <c r="L864" s="14" t="s">
        <v>8868</v>
      </c>
      <c r="N864" s="11" t="str">
        <f>INDEX(TreeLookup!$C$1:$DE$21,MATCH(Table15[[#This Row],[CATEGORY]],TreeLookup!$C$1:$C$21,0),MATCH(Table15[[#This Row],[YEAR]],TreeLookup!$C$1:$DE$1,0))</f>
        <v>materialsScienceInternational</v>
      </c>
      <c r="P864" s="13" t="s">
        <v>6842</v>
      </c>
      <c r="Q864" s="11" t="s">
        <v>6153</v>
      </c>
      <c r="S864" s="11">
        <v>2002</v>
      </c>
      <c r="W864" s="15"/>
    </row>
    <row r="865" spans="1:23" x14ac:dyDescent="0.25">
      <c r="A865" s="11" t="s">
        <v>8628</v>
      </c>
      <c r="B865" s="12" t="s">
        <v>7448</v>
      </c>
      <c r="C865" s="11">
        <v>1230</v>
      </c>
      <c r="D865" s="11">
        <v>1600</v>
      </c>
      <c r="E865" s="12" t="s">
        <v>10565</v>
      </c>
      <c r="F865" s="11" t="s">
        <v>1300</v>
      </c>
      <c r="G865" s="11" t="s">
        <v>5218</v>
      </c>
      <c r="H865" s="11" t="s">
        <v>1903</v>
      </c>
      <c r="I865" s="11" t="s">
        <v>5091</v>
      </c>
      <c r="J865" s="14">
        <f>VLOOKUP(Table15[[#This Row],[TechRequired]],OldTree!A:B,2,0)</f>
        <v>1</v>
      </c>
      <c r="K865" s="22" t="s">
        <v>6012</v>
      </c>
      <c r="L865" s="14" t="s">
        <v>8646</v>
      </c>
      <c r="N865" s="11" t="str">
        <f>INDEX(TreeLookup!$C$1:$DE$21,MATCH(Table15[[#This Row],[CATEGORY]],TreeLookup!$C$1:$C$21,0),MATCH(Table15[[#This Row],[YEAR]],TreeLookup!$C$1:$DE$1,0))</f>
        <v>materialsScienceInternational</v>
      </c>
      <c r="P865" s="13" t="s">
        <v>6842</v>
      </c>
      <c r="Q865" s="11" t="s">
        <v>6153</v>
      </c>
      <c r="S865" s="11">
        <v>2002</v>
      </c>
      <c r="W865" s="15"/>
    </row>
    <row r="866" spans="1:23" x14ac:dyDescent="0.25">
      <c r="A866" s="11" t="s">
        <v>8629</v>
      </c>
      <c r="B866" s="12" t="s">
        <v>7449</v>
      </c>
      <c r="C866" s="11">
        <v>1230</v>
      </c>
      <c r="D866" s="11">
        <v>1600</v>
      </c>
      <c r="E866" s="12" t="s">
        <v>10566</v>
      </c>
      <c r="F866" s="11" t="s">
        <v>1300</v>
      </c>
      <c r="G866" s="11" t="s">
        <v>5218</v>
      </c>
      <c r="H866" s="11" t="s">
        <v>1903</v>
      </c>
      <c r="I866" s="11" t="s">
        <v>5091</v>
      </c>
      <c r="J866" s="14">
        <f>VLOOKUP(Table15[[#This Row],[TechRequired]],OldTree!A:B,2,0)</f>
        <v>1</v>
      </c>
      <c r="K866" s="22" t="s">
        <v>6012</v>
      </c>
      <c r="L866" s="14" t="s">
        <v>8646</v>
      </c>
      <c r="N866" s="11" t="str">
        <f>INDEX(TreeLookup!$C$1:$DE$21,MATCH(Table15[[#This Row],[CATEGORY]],TreeLookup!$C$1:$C$21,0),MATCH(Table15[[#This Row],[YEAR]],TreeLookup!$C$1:$DE$1,0))</f>
        <v>materialsScienceInternational</v>
      </c>
      <c r="P866" s="13" t="s">
        <v>6842</v>
      </c>
      <c r="Q866" s="11" t="s">
        <v>6153</v>
      </c>
      <c r="S866" s="11">
        <v>2002</v>
      </c>
      <c r="W866" s="15"/>
    </row>
    <row r="867" spans="1:23" x14ac:dyDescent="0.25">
      <c r="A867" s="11" t="s">
        <v>1467</v>
      </c>
      <c r="B867" s="12" t="s">
        <v>7450</v>
      </c>
      <c r="C867" s="11">
        <v>900</v>
      </c>
      <c r="D867" s="11">
        <v>5200</v>
      </c>
      <c r="E867" s="12" t="s">
        <v>10572</v>
      </c>
      <c r="F867" s="11" t="s">
        <v>1281</v>
      </c>
      <c r="G867" s="11" t="s">
        <v>5218</v>
      </c>
      <c r="H867" s="11" t="s">
        <v>1903</v>
      </c>
      <c r="I867" s="11" t="s">
        <v>5091</v>
      </c>
      <c r="J867" s="14">
        <f>VLOOKUP(Table15[[#This Row],[TechRequired]],OldTree!A:B,2,0)</f>
        <v>4</v>
      </c>
      <c r="K867" s="22" t="s">
        <v>6012</v>
      </c>
      <c r="L867" s="14" t="s">
        <v>8646</v>
      </c>
      <c r="M867" s="14">
        <v>9</v>
      </c>
      <c r="N867" s="11" t="str">
        <f>INDEX(TreeLookup!$C$1:$DE$21,MATCH(Table15[[#This Row],[CATEGORY]],TreeLookup!$C$1:$C$21,0),MATCH(Table15[[#This Row],[YEAR]],TreeLookup!$C$1:$DE$1,0))</f>
        <v>materialsScienceInternational</v>
      </c>
      <c r="P867" s="13" t="s">
        <v>6842</v>
      </c>
      <c r="Q867" s="11" t="s">
        <v>6153</v>
      </c>
      <c r="S867" s="11">
        <v>2002</v>
      </c>
      <c r="W867" s="15"/>
    </row>
    <row r="868" spans="1:23" x14ac:dyDescent="0.25">
      <c r="A868" s="11" t="s">
        <v>1468</v>
      </c>
      <c r="B868" s="12" t="s">
        <v>7451</v>
      </c>
      <c r="C868" s="11">
        <v>900</v>
      </c>
      <c r="D868" s="11">
        <v>5200</v>
      </c>
      <c r="E868" s="12" t="s">
        <v>10571</v>
      </c>
      <c r="F868" s="11" t="s">
        <v>1281</v>
      </c>
      <c r="G868" s="11" t="s">
        <v>5218</v>
      </c>
      <c r="H868" s="11" t="s">
        <v>1903</v>
      </c>
      <c r="I868" s="11" t="s">
        <v>5091</v>
      </c>
      <c r="J868" s="14">
        <f>VLOOKUP(Table15[[#This Row],[TechRequired]],OldTree!A:B,2,0)</f>
        <v>4</v>
      </c>
      <c r="K868" s="22" t="s">
        <v>6012</v>
      </c>
      <c r="L868" s="14" t="s">
        <v>8646</v>
      </c>
      <c r="M868" s="14">
        <v>9</v>
      </c>
      <c r="N868" s="11" t="str">
        <f>INDEX(TreeLookup!$C$1:$DE$21,MATCH(Table15[[#This Row],[CATEGORY]],TreeLookup!$C$1:$C$21,0),MATCH(Table15[[#This Row],[YEAR]],TreeLookup!$C$1:$DE$1,0))</f>
        <v>materialsScienceInternational</v>
      </c>
      <c r="P868" s="13" t="s">
        <v>6842</v>
      </c>
      <c r="Q868" s="11" t="s">
        <v>6153</v>
      </c>
      <c r="S868" s="11">
        <v>2002</v>
      </c>
      <c r="W868" s="15"/>
    </row>
    <row r="869" spans="1:23" x14ac:dyDescent="0.25">
      <c r="A869" s="11" t="s">
        <v>370</v>
      </c>
      <c r="B869" s="12" t="s">
        <v>1531</v>
      </c>
      <c r="C869" s="11">
        <v>100</v>
      </c>
      <c r="D869" s="11">
        <v>2000</v>
      </c>
      <c r="E869" s="12" t="s">
        <v>1550</v>
      </c>
      <c r="F869" s="11" t="s">
        <v>1305</v>
      </c>
      <c r="G869" s="11" t="s">
        <v>5218</v>
      </c>
      <c r="H869" s="11" t="s">
        <v>1903</v>
      </c>
      <c r="I869" s="11" t="s">
        <v>1903</v>
      </c>
      <c r="J869" s="14">
        <f>VLOOKUP(Table15[[#This Row],[TechRequired]],OldTree!A:B,2,0)</f>
        <v>6</v>
      </c>
      <c r="K869" s="22" t="s">
        <v>6012</v>
      </c>
      <c r="L869" s="14" t="s">
        <v>8868</v>
      </c>
      <c r="N869" s="11" t="str">
        <f>INDEX(TreeLookup!$C$1:$DE$21,MATCH(Table15[[#This Row],[CATEGORY]],TreeLookup!$C$1:$C$21,0),MATCH(Table15[[#This Row],[YEAR]],TreeLookup!$C$1:$DE$1,0))</f>
        <v>materialsScienceInternational</v>
      </c>
      <c r="P869" s="13" t="s">
        <v>6843</v>
      </c>
      <c r="Q869" s="11" t="s">
        <v>6153</v>
      </c>
      <c r="S869" s="11">
        <v>2002</v>
      </c>
      <c r="W869" s="15"/>
    </row>
    <row r="870" spans="1:23" x14ac:dyDescent="0.25">
      <c r="A870" s="11" t="s">
        <v>1432</v>
      </c>
      <c r="B870" s="12" t="s">
        <v>7452</v>
      </c>
      <c r="C870" s="11">
        <v>1000</v>
      </c>
      <c r="D870" s="11">
        <v>2800</v>
      </c>
      <c r="E870" s="12" t="s">
        <v>10564</v>
      </c>
      <c r="F870" s="11" t="s">
        <v>1281</v>
      </c>
      <c r="G870" s="11" t="s">
        <v>5218</v>
      </c>
      <c r="H870" s="11" t="s">
        <v>1903</v>
      </c>
      <c r="I870" s="11" t="s">
        <v>5091</v>
      </c>
      <c r="J870" s="14">
        <f>VLOOKUP(Table15[[#This Row],[TechRequired]],OldTree!A:B,2,0)</f>
        <v>4</v>
      </c>
      <c r="K870" s="22" t="s">
        <v>6012</v>
      </c>
      <c r="L870" s="14" t="s">
        <v>8868</v>
      </c>
      <c r="N870" s="11" t="str">
        <f>INDEX(TreeLookup!$C$1:$DE$21,MATCH(Table15[[#This Row],[CATEGORY]],TreeLookup!$C$1:$C$21,0),MATCH(Table15[[#This Row],[YEAR]],TreeLookup!$C$1:$DE$1,0))</f>
        <v>materialsScienceInternational</v>
      </c>
      <c r="P870" s="13" t="s">
        <v>6842</v>
      </c>
      <c r="Q870" s="11" t="s">
        <v>6153</v>
      </c>
      <c r="S870" s="11">
        <v>2002</v>
      </c>
      <c r="W870" s="15"/>
    </row>
    <row r="871" spans="1:23" x14ac:dyDescent="0.25">
      <c r="A871" s="11" t="s">
        <v>3072</v>
      </c>
      <c r="B871" s="12" t="s">
        <v>7453</v>
      </c>
      <c r="C871" s="11">
        <v>1000</v>
      </c>
      <c r="D871" s="11">
        <v>1000</v>
      </c>
      <c r="E871" s="12" t="s">
        <v>10582</v>
      </c>
      <c r="F871" s="11" t="s">
        <v>1327</v>
      </c>
      <c r="G871" s="11" t="s">
        <v>1913</v>
      </c>
      <c r="H871" s="11" t="s">
        <v>1903</v>
      </c>
      <c r="I871" s="11" t="s">
        <v>5091</v>
      </c>
      <c r="J871" s="14">
        <f>VLOOKUP(Table15[[#This Row],[TechRequired]],OldTree!A:B,2,0)</f>
        <v>5</v>
      </c>
      <c r="K871" s="22" t="s">
        <v>6012</v>
      </c>
      <c r="L871" s="14" t="s">
        <v>8671</v>
      </c>
      <c r="M871" s="14">
        <v>9</v>
      </c>
      <c r="N871" s="11" t="str">
        <f>INDEX(TreeLookup!$C$1:$DE$21,MATCH(Table15[[#This Row],[CATEGORY]],TreeLookup!$C$1:$C$21,0),MATCH(Table15[[#This Row],[YEAR]],TreeLookup!$C$1:$DE$1,0))</f>
        <v>materialsScienceInternational</v>
      </c>
      <c r="P871" s="13" t="s">
        <v>6842</v>
      </c>
      <c r="Q871" s="11" t="s">
        <v>6153</v>
      </c>
      <c r="S871" s="11">
        <v>2002</v>
      </c>
      <c r="W871" s="15"/>
    </row>
    <row r="872" spans="1:23" x14ac:dyDescent="0.25">
      <c r="A872" s="11" t="s">
        <v>3069</v>
      </c>
      <c r="B872" s="12" t="s">
        <v>7454</v>
      </c>
      <c r="C872" s="11">
        <v>1000</v>
      </c>
      <c r="D872" s="11">
        <v>1000</v>
      </c>
      <c r="E872" s="12" t="s">
        <v>10583</v>
      </c>
      <c r="F872" s="11" t="s">
        <v>1327</v>
      </c>
      <c r="G872" s="11" t="s">
        <v>1913</v>
      </c>
      <c r="H872" s="11" t="s">
        <v>1903</v>
      </c>
      <c r="I872" s="11" t="s">
        <v>5091</v>
      </c>
      <c r="J872" s="14">
        <f>VLOOKUP(Table15[[#This Row],[TechRequired]],OldTree!A:B,2,0)</f>
        <v>5</v>
      </c>
      <c r="K872" s="22" t="s">
        <v>6012</v>
      </c>
      <c r="L872" s="14" t="s">
        <v>8671</v>
      </c>
      <c r="M872" s="14">
        <v>9</v>
      </c>
      <c r="N872" s="11" t="str">
        <f>INDEX(TreeLookup!$C$1:$DE$21,MATCH(Table15[[#This Row],[CATEGORY]],TreeLookup!$C$1:$C$21,0),MATCH(Table15[[#This Row],[YEAR]],TreeLookup!$C$1:$DE$1,0))</f>
        <v>materialsScienceInternational</v>
      </c>
      <c r="P872" s="13" t="s">
        <v>6842</v>
      </c>
      <c r="Q872" s="11" t="s">
        <v>6153</v>
      </c>
      <c r="S872" s="11">
        <v>2002</v>
      </c>
      <c r="W872" s="15"/>
    </row>
    <row r="873" spans="1:23" x14ac:dyDescent="0.25">
      <c r="A873" s="11" t="s">
        <v>2971</v>
      </c>
      <c r="B873" s="12" t="s">
        <v>7455</v>
      </c>
      <c r="C873" s="11">
        <v>7500</v>
      </c>
      <c r="D873" s="11">
        <v>10500</v>
      </c>
      <c r="E873" s="12" t="s">
        <v>10578</v>
      </c>
      <c r="F873" s="11" t="s">
        <v>5220</v>
      </c>
      <c r="G873" s="11" t="s">
        <v>1913</v>
      </c>
      <c r="H873" s="11" t="s">
        <v>1903</v>
      </c>
      <c r="I873" s="11" t="s">
        <v>5091</v>
      </c>
      <c r="J873" s="14">
        <f>VLOOKUP(Table15[[#This Row],[TechRequired]],OldTree!A:B,2,0)</f>
        <v>7</v>
      </c>
      <c r="K873" s="22" t="s">
        <v>6012</v>
      </c>
      <c r="L873" s="14" t="s">
        <v>8869</v>
      </c>
      <c r="M873" s="14">
        <v>9</v>
      </c>
      <c r="N873" s="11" t="str">
        <f>INDEX(TreeLookup!$C$1:$DE$21,MATCH(Table15[[#This Row],[CATEGORY]],TreeLookup!$C$1:$C$21,0),MATCH(Table15[[#This Row],[YEAR]],TreeLookup!$C$1:$DE$1,0))</f>
        <v>materialsScienceInternational</v>
      </c>
      <c r="P873" s="13" t="s">
        <v>6842</v>
      </c>
      <c r="Q873" s="11" t="s">
        <v>6153</v>
      </c>
      <c r="S873" s="11">
        <v>2002</v>
      </c>
      <c r="W873" s="15"/>
    </row>
    <row r="874" spans="1:23" x14ac:dyDescent="0.25">
      <c r="A874" s="11" t="s">
        <v>3070</v>
      </c>
      <c r="B874" s="12" t="s">
        <v>7456</v>
      </c>
      <c r="C874" s="11">
        <v>1000</v>
      </c>
      <c r="D874" s="11">
        <v>1000</v>
      </c>
      <c r="E874" s="12" t="s">
        <v>10584</v>
      </c>
      <c r="F874" s="11" t="s">
        <v>1327</v>
      </c>
      <c r="G874" s="11" t="s">
        <v>1913</v>
      </c>
      <c r="H874" s="11" t="s">
        <v>1903</v>
      </c>
      <c r="I874" s="11" t="s">
        <v>5091</v>
      </c>
      <c r="J874" s="14">
        <f>VLOOKUP(Table15[[#This Row],[TechRequired]],OldTree!A:B,2,0)</f>
        <v>5</v>
      </c>
      <c r="K874" s="22" t="s">
        <v>6012</v>
      </c>
      <c r="L874" s="14" t="s">
        <v>8671</v>
      </c>
      <c r="M874" s="14">
        <v>9</v>
      </c>
      <c r="N874" s="11" t="str">
        <f>INDEX(TreeLookup!$C$1:$DE$21,MATCH(Table15[[#This Row],[CATEGORY]],TreeLookup!$C$1:$C$21,0),MATCH(Table15[[#This Row],[YEAR]],TreeLookup!$C$1:$DE$1,0))</f>
        <v>materialsScienceInternational</v>
      </c>
      <c r="P874" s="13" t="s">
        <v>6842</v>
      </c>
      <c r="Q874" s="11" t="s">
        <v>6153</v>
      </c>
      <c r="S874" s="11">
        <v>2002</v>
      </c>
      <c r="W874" s="15"/>
    </row>
    <row r="875" spans="1:23" x14ac:dyDescent="0.25">
      <c r="A875" s="11" t="s">
        <v>3071</v>
      </c>
      <c r="B875" s="12" t="s">
        <v>7457</v>
      </c>
      <c r="C875" s="11">
        <v>1000</v>
      </c>
      <c r="D875" s="11">
        <v>1000</v>
      </c>
      <c r="E875" s="12" t="s">
        <v>10585</v>
      </c>
      <c r="F875" s="11" t="s">
        <v>1327</v>
      </c>
      <c r="G875" s="11" t="s">
        <v>1913</v>
      </c>
      <c r="H875" s="11" t="s">
        <v>1903</v>
      </c>
      <c r="I875" s="11" t="s">
        <v>5091</v>
      </c>
      <c r="J875" s="14">
        <f>VLOOKUP(Table15[[#This Row],[TechRequired]],OldTree!A:B,2,0)</f>
        <v>5</v>
      </c>
      <c r="K875" s="22" t="s">
        <v>6012</v>
      </c>
      <c r="L875" s="14" t="s">
        <v>8671</v>
      </c>
      <c r="M875" s="14">
        <v>9</v>
      </c>
      <c r="N875" s="11" t="str">
        <f>INDEX(TreeLookup!$C$1:$DE$21,MATCH(Table15[[#This Row],[CATEGORY]],TreeLookup!$C$1:$C$21,0),MATCH(Table15[[#This Row],[YEAR]],TreeLookup!$C$1:$DE$1,0))</f>
        <v>materialsScienceInternational</v>
      </c>
      <c r="P875" s="13" t="s">
        <v>6842</v>
      </c>
      <c r="Q875" s="11" t="s">
        <v>6153</v>
      </c>
      <c r="S875" s="11">
        <v>2002</v>
      </c>
      <c r="W875" s="15"/>
    </row>
    <row r="876" spans="1:23" x14ac:dyDescent="0.25">
      <c r="A876" s="11" t="s">
        <v>2973</v>
      </c>
      <c r="B876" s="12" t="s">
        <v>7458</v>
      </c>
      <c r="C876" s="11">
        <v>7500</v>
      </c>
      <c r="D876" s="11">
        <v>10500</v>
      </c>
      <c r="E876" s="12" t="s">
        <v>10579</v>
      </c>
      <c r="F876" s="11" t="s">
        <v>5220</v>
      </c>
      <c r="G876" s="11" t="s">
        <v>1913</v>
      </c>
      <c r="H876" s="11" t="s">
        <v>1903</v>
      </c>
      <c r="I876" s="11" t="s">
        <v>5091</v>
      </c>
      <c r="J876" s="14">
        <f>VLOOKUP(Table15[[#This Row],[TechRequired]],OldTree!A:B,2,0)</f>
        <v>7</v>
      </c>
      <c r="K876" s="22" t="s">
        <v>6012</v>
      </c>
      <c r="L876" s="14" t="s">
        <v>8869</v>
      </c>
      <c r="M876" s="14">
        <v>9</v>
      </c>
      <c r="N876" s="11" t="str">
        <f>INDEX(TreeLookup!$C$1:$DE$21,MATCH(Table15[[#This Row],[CATEGORY]],TreeLookup!$C$1:$C$21,0),MATCH(Table15[[#This Row],[YEAR]],TreeLookup!$C$1:$DE$1,0))</f>
        <v>materialsScienceInternational</v>
      </c>
      <c r="P876" s="13" t="s">
        <v>6842</v>
      </c>
      <c r="Q876" s="11" t="s">
        <v>6153</v>
      </c>
      <c r="S876" s="11">
        <v>2002</v>
      </c>
      <c r="W876" s="15"/>
    </row>
    <row r="877" spans="1:23" x14ac:dyDescent="0.25">
      <c r="A877" s="11" t="s">
        <v>3050</v>
      </c>
      <c r="B877" s="12" t="s">
        <v>7459</v>
      </c>
      <c r="C877" s="11">
        <v>3500</v>
      </c>
      <c r="D877" s="11">
        <v>7500</v>
      </c>
      <c r="E877" s="12" t="s">
        <v>10580</v>
      </c>
      <c r="F877" s="11" t="s">
        <v>1377</v>
      </c>
      <c r="G877" s="11" t="s">
        <v>1913</v>
      </c>
      <c r="H877" s="11" t="s">
        <v>1903</v>
      </c>
      <c r="I877" s="11" t="s">
        <v>5091</v>
      </c>
      <c r="J877" s="14">
        <f>VLOOKUP(Table15[[#This Row],[TechRequired]],OldTree!A:B,2,0)</f>
        <v>6</v>
      </c>
      <c r="K877" s="22" t="s">
        <v>6012</v>
      </c>
      <c r="L877" s="14" t="s">
        <v>8866</v>
      </c>
      <c r="M877" s="14">
        <v>9</v>
      </c>
      <c r="N877" s="11" t="str">
        <f>INDEX(TreeLookup!$C$1:$DE$21,MATCH(Table15[[#This Row],[CATEGORY]],TreeLookup!$C$1:$C$21,0),MATCH(Table15[[#This Row],[YEAR]],TreeLookup!$C$1:$DE$1,0))</f>
        <v>materialsScienceInternational</v>
      </c>
      <c r="P877" s="13" t="s">
        <v>6842</v>
      </c>
      <c r="Q877" s="11" t="s">
        <v>6153</v>
      </c>
      <c r="S877" s="11">
        <v>2002</v>
      </c>
      <c r="W877" s="15"/>
    </row>
    <row r="878" spans="1:23" x14ac:dyDescent="0.25">
      <c r="A878" s="11" t="s">
        <v>2972</v>
      </c>
      <c r="B878" s="12" t="s">
        <v>7460</v>
      </c>
      <c r="C878" s="11">
        <v>7500</v>
      </c>
      <c r="D878" s="11">
        <v>10500</v>
      </c>
      <c r="E878" s="12" t="s">
        <v>10586</v>
      </c>
      <c r="F878" s="11" t="s">
        <v>5220</v>
      </c>
      <c r="G878" s="11" t="s">
        <v>1913</v>
      </c>
      <c r="H878" s="11" t="s">
        <v>1903</v>
      </c>
      <c r="I878" s="11" t="s">
        <v>5091</v>
      </c>
      <c r="J878" s="14">
        <f>VLOOKUP(Table15[[#This Row],[TechRequired]],OldTree!A:B,2,0)</f>
        <v>7</v>
      </c>
      <c r="K878" s="22" t="s">
        <v>6012</v>
      </c>
      <c r="L878" s="14" t="s">
        <v>8671</v>
      </c>
      <c r="M878" s="14">
        <v>9</v>
      </c>
      <c r="N878" s="11" t="str">
        <f>INDEX(TreeLookup!$C$1:$DE$21,MATCH(Table15[[#This Row],[CATEGORY]],TreeLookup!$C$1:$C$21,0),MATCH(Table15[[#This Row],[YEAR]],TreeLookup!$C$1:$DE$1,0))</f>
        <v>materialsScienceInternational</v>
      </c>
      <c r="P878" s="13" t="s">
        <v>6842</v>
      </c>
      <c r="Q878" s="11" t="s">
        <v>6153</v>
      </c>
      <c r="S878" s="11">
        <v>2002</v>
      </c>
      <c r="W878" s="15"/>
    </row>
    <row r="879" spans="1:23" x14ac:dyDescent="0.25">
      <c r="A879" s="11" t="s">
        <v>2974</v>
      </c>
      <c r="B879" s="12" t="s">
        <v>7461</v>
      </c>
      <c r="C879" s="11">
        <v>7500</v>
      </c>
      <c r="D879" s="11">
        <v>10500</v>
      </c>
      <c r="E879" s="12" t="s">
        <v>10587</v>
      </c>
      <c r="F879" s="11" t="s">
        <v>5220</v>
      </c>
      <c r="G879" s="11" t="s">
        <v>1913</v>
      </c>
      <c r="H879" s="11" t="s">
        <v>1903</v>
      </c>
      <c r="I879" s="11" t="s">
        <v>5091</v>
      </c>
      <c r="J879" s="14">
        <f>VLOOKUP(Table15[[#This Row],[TechRequired]],OldTree!A:B,2,0)</f>
        <v>7</v>
      </c>
      <c r="K879" s="22" t="s">
        <v>6012</v>
      </c>
      <c r="L879" s="14" t="s">
        <v>8671</v>
      </c>
      <c r="M879" s="14">
        <v>9</v>
      </c>
      <c r="N879" s="11" t="str">
        <f>INDEX(TreeLookup!$C$1:$DE$21,MATCH(Table15[[#This Row],[CATEGORY]],TreeLookup!$C$1:$C$21,0),MATCH(Table15[[#This Row],[YEAR]],TreeLookup!$C$1:$DE$1,0))</f>
        <v>materialsScienceInternational</v>
      </c>
      <c r="P879" s="13" t="s">
        <v>6842</v>
      </c>
      <c r="Q879" s="11" t="s">
        <v>6153</v>
      </c>
      <c r="S879" s="11">
        <v>2002</v>
      </c>
      <c r="W879" s="15"/>
    </row>
    <row r="880" spans="1:23" x14ac:dyDescent="0.25">
      <c r="A880" s="11" t="s">
        <v>2967</v>
      </c>
      <c r="B880" s="12" t="s">
        <v>7462</v>
      </c>
      <c r="C880" s="11">
        <v>1200</v>
      </c>
      <c r="D880" s="11">
        <v>3500</v>
      </c>
      <c r="E880" s="12" t="s">
        <v>10581</v>
      </c>
      <c r="F880" s="11" t="s">
        <v>5220</v>
      </c>
      <c r="G880" s="11" t="s">
        <v>1913</v>
      </c>
      <c r="H880" s="11" t="s">
        <v>1903</v>
      </c>
      <c r="I880" s="11" t="s">
        <v>5091</v>
      </c>
      <c r="J880" s="14">
        <f>VLOOKUP(Table15[[#This Row],[TechRequired]],OldTree!A:B,2,0)</f>
        <v>7</v>
      </c>
      <c r="K880" s="22" t="s">
        <v>6012</v>
      </c>
      <c r="L880" s="14" t="s">
        <v>8870</v>
      </c>
      <c r="M880" s="14">
        <v>9</v>
      </c>
      <c r="N880" s="11" t="str">
        <f>INDEX(TreeLookup!$C$1:$DE$21,MATCH(Table15[[#This Row],[CATEGORY]],TreeLookup!$C$1:$C$21,0),MATCH(Table15[[#This Row],[YEAR]],TreeLookup!$C$1:$DE$1,0))</f>
        <v>materialsScienceInternational</v>
      </c>
      <c r="P880" s="13" t="s">
        <v>6842</v>
      </c>
      <c r="Q880" s="11" t="s">
        <v>6153</v>
      </c>
      <c r="S880" s="11">
        <v>2002</v>
      </c>
      <c r="W880" s="15"/>
    </row>
    <row r="881" spans="1:32" x14ac:dyDescent="0.25">
      <c r="A881" s="11" t="s">
        <v>1110</v>
      </c>
      <c r="B881" s="12" t="s">
        <v>3092</v>
      </c>
      <c r="C881" s="11">
        <v>10</v>
      </c>
      <c r="D881" s="11">
        <v>200</v>
      </c>
      <c r="E881" s="12" t="s">
        <v>3093</v>
      </c>
      <c r="F881" s="11" t="s">
        <v>1372</v>
      </c>
      <c r="G881" s="11" t="s">
        <v>1913</v>
      </c>
      <c r="H881" s="11" t="s">
        <v>1903</v>
      </c>
      <c r="I881" s="11" t="s">
        <v>1903</v>
      </c>
      <c r="J881" s="14">
        <f>VLOOKUP(Table15[[#This Row],[TechRequired]],OldTree!A:B,2,0)</f>
        <v>0</v>
      </c>
      <c r="K881" s="22" t="s">
        <v>6012</v>
      </c>
      <c r="L881" s="22" t="s">
        <v>8877</v>
      </c>
      <c r="M881" s="14">
        <v>0</v>
      </c>
      <c r="N881" s="11" t="str">
        <f>INDEX(TreeLookup!$C$1:$DE$21,MATCH(Table15[[#This Row],[CATEGORY]],TreeLookup!$C$1:$C$21,0),MATCH(Table15[[#This Row],[YEAR]],TreeLookup!$C$1:$DE$1,0))</f>
        <v>start</v>
      </c>
      <c r="P881" s="13" t="s">
        <v>6843</v>
      </c>
      <c r="Q881" s="11"/>
      <c r="S881" s="11">
        <v>0</v>
      </c>
      <c r="W881" s="15"/>
    </row>
    <row r="882" spans="1:32" x14ac:dyDescent="0.25">
      <c r="A882" s="11" t="s">
        <v>1154</v>
      </c>
      <c r="B882" s="12" t="s">
        <v>3296</v>
      </c>
      <c r="C882" s="11">
        <v>70</v>
      </c>
      <c r="D882" s="11">
        <v>1400</v>
      </c>
      <c r="E882" s="12" t="s">
        <v>3297</v>
      </c>
      <c r="F882" s="11" t="s">
        <v>1372</v>
      </c>
      <c r="G882" s="21" t="s">
        <v>11292</v>
      </c>
      <c r="H882" s="11" t="s">
        <v>1903</v>
      </c>
      <c r="I882" s="11" t="s">
        <v>1903</v>
      </c>
      <c r="J882" s="14">
        <f>VLOOKUP(Table15[[#This Row],[TechRequired]],OldTree!A:B,2,0)</f>
        <v>0</v>
      </c>
      <c r="K882" s="22" t="s">
        <v>6014</v>
      </c>
      <c r="L882" s="14"/>
      <c r="N882" s="11" t="str">
        <f>INDEX(TreeLookup!$C$1:$DE$21,MATCH(Table15[[#This Row],[CATEGORY]],TreeLookup!$C$1:$C$21,0),MATCH(Table15[[#This Row],[YEAR]],TreeLookup!$C$1:$DE$1,0))</f>
        <v>start</v>
      </c>
      <c r="P882" s="13" t="s">
        <v>6843</v>
      </c>
      <c r="Q882" s="11"/>
      <c r="S882" s="11">
        <v>0</v>
      </c>
      <c r="W882" s="15"/>
    </row>
    <row r="883" spans="1:32" x14ac:dyDescent="0.25">
      <c r="A883" s="11" t="s">
        <v>1237</v>
      </c>
      <c r="B883" s="12" t="s">
        <v>3286</v>
      </c>
      <c r="C883" s="11">
        <v>40</v>
      </c>
      <c r="D883" s="11">
        <v>800</v>
      </c>
      <c r="E883" s="12" t="s">
        <v>3287</v>
      </c>
      <c r="F883" s="11" t="s">
        <v>1372</v>
      </c>
      <c r="G883" s="21" t="s">
        <v>11292</v>
      </c>
      <c r="H883" s="11" t="s">
        <v>1903</v>
      </c>
      <c r="I883" s="11" t="s">
        <v>1903</v>
      </c>
      <c r="J883" s="14">
        <f>VLOOKUP(Table15[[#This Row],[TechRequired]],OldTree!A:B,2,0)</f>
        <v>0</v>
      </c>
      <c r="K883" s="22" t="s">
        <v>6014</v>
      </c>
      <c r="L883" s="14"/>
      <c r="N883" s="11" t="str">
        <f>INDEX(TreeLookup!$C$1:$DE$21,MATCH(Table15[[#This Row],[CATEGORY]],TreeLookup!$C$1:$C$21,0),MATCH(Table15[[#This Row],[YEAR]],TreeLookup!$C$1:$DE$1,0))</f>
        <v>start</v>
      </c>
      <c r="P883" s="13" t="s">
        <v>6843</v>
      </c>
      <c r="Q883" s="11"/>
      <c r="S883" s="11">
        <v>0</v>
      </c>
      <c r="W883" s="15"/>
    </row>
    <row r="884" spans="1:32" x14ac:dyDescent="0.25">
      <c r="A884" s="11" t="s">
        <v>2979</v>
      </c>
      <c r="B884" s="12" t="s">
        <v>7261</v>
      </c>
      <c r="C884" s="11">
        <v>20000</v>
      </c>
      <c r="D884" s="11">
        <v>75000</v>
      </c>
      <c r="E884" s="12" t="s">
        <v>10393</v>
      </c>
      <c r="F884" s="11" t="s">
        <v>1332</v>
      </c>
      <c r="G884" s="11" t="s">
        <v>1913</v>
      </c>
      <c r="H884" s="11" t="s">
        <v>1903</v>
      </c>
      <c r="I884" s="11" t="s">
        <v>5091</v>
      </c>
      <c r="J884" s="14">
        <f>VLOOKUP(Table15[[#This Row],[TechRequired]],OldTree!A:B,2,0)</f>
        <v>6</v>
      </c>
      <c r="K884" s="22" t="s">
        <v>6012</v>
      </c>
      <c r="L884" s="14" t="s">
        <v>8646</v>
      </c>
      <c r="M884" s="14">
        <v>8</v>
      </c>
      <c r="N884" s="11" t="str">
        <f>INDEX(TreeLookup!$C$1:$DE$21,MATCH(Table15[[#This Row],[CATEGORY]],TreeLookup!$C$1:$C$21,0),MATCH(Table15[[#This Row],[YEAR]],TreeLookup!$C$1:$DE$1,0))</f>
        <v>materialsScienceLongTerm</v>
      </c>
      <c r="P884" s="13" t="s">
        <v>6842</v>
      </c>
      <c r="Q884" s="11" t="s">
        <v>6074</v>
      </c>
      <c r="S884" s="11">
        <v>1989</v>
      </c>
      <c r="W884" s="15"/>
    </row>
    <row r="885" spans="1:32" x14ac:dyDescent="0.25">
      <c r="A885" s="11" t="s">
        <v>1101</v>
      </c>
      <c r="B885" s="12" t="s">
        <v>4139</v>
      </c>
      <c r="C885" s="11">
        <v>36</v>
      </c>
      <c r="D885" s="11">
        <v>720</v>
      </c>
      <c r="E885" s="12" t="s">
        <v>4140</v>
      </c>
      <c r="F885" s="11" t="s">
        <v>1372</v>
      </c>
      <c r="G885" s="11" t="s">
        <v>1381</v>
      </c>
      <c r="H885" s="11" t="s">
        <v>1903</v>
      </c>
      <c r="I885" s="11" t="s">
        <v>1903</v>
      </c>
      <c r="J885" s="14">
        <f>VLOOKUP(Table15[[#This Row],[TechRequired]],OldTree!A:B,2,0)</f>
        <v>0</v>
      </c>
      <c r="K885" s="22" t="s">
        <v>6014</v>
      </c>
      <c r="L885" s="22" t="s">
        <v>8661</v>
      </c>
      <c r="M885" s="14">
        <v>0</v>
      </c>
      <c r="N885" s="11" t="str">
        <f>INDEX(TreeLookup!$C$1:$DE$21,MATCH(Table15[[#This Row],[CATEGORY]],TreeLookup!$C$1:$C$21,0),MATCH(Table15[[#This Row],[YEAR]],TreeLookup!$C$1:$DE$1,0))</f>
        <v>start</v>
      </c>
      <c r="P885" s="13" t="s">
        <v>6843</v>
      </c>
      <c r="Q885" s="11"/>
      <c r="S885" s="11">
        <v>0</v>
      </c>
      <c r="W885" s="15"/>
    </row>
    <row r="886" spans="1:32" x14ac:dyDescent="0.25">
      <c r="A886" s="11" t="s">
        <v>1120</v>
      </c>
      <c r="B886" s="12" t="s">
        <v>4068</v>
      </c>
      <c r="C886" s="11">
        <v>20</v>
      </c>
      <c r="D886" s="11">
        <v>400</v>
      </c>
      <c r="E886" s="12" t="s">
        <v>4069</v>
      </c>
      <c r="F886" s="11" t="s">
        <v>1372</v>
      </c>
      <c r="G886" s="11" t="s">
        <v>1381</v>
      </c>
      <c r="H886" s="11" t="s">
        <v>1903</v>
      </c>
      <c r="I886" s="11" t="s">
        <v>1903</v>
      </c>
      <c r="J886" s="14">
        <f>VLOOKUP(Table15[[#This Row],[TechRequired]],OldTree!A:B,2,0)</f>
        <v>0</v>
      </c>
      <c r="K886" s="22" t="s">
        <v>6014</v>
      </c>
      <c r="L886" s="22" t="s">
        <v>8661</v>
      </c>
      <c r="M886" s="14">
        <v>0</v>
      </c>
      <c r="N886" s="11" t="str">
        <f>INDEX(TreeLookup!$C$1:$DE$21,MATCH(Table15[[#This Row],[CATEGORY]],TreeLookup!$C$1:$C$21,0),MATCH(Table15[[#This Row],[YEAR]],TreeLookup!$C$1:$DE$1,0))</f>
        <v>supersonicFlightRP0</v>
      </c>
      <c r="P886" s="13" t="s">
        <v>6843</v>
      </c>
      <c r="Q886" s="11"/>
      <c r="S886" s="11">
        <v>1951</v>
      </c>
      <c r="W886" s="15"/>
      <c r="AF886" s="11" t="s">
        <v>11286</v>
      </c>
    </row>
    <row r="887" spans="1:32" x14ac:dyDescent="0.25">
      <c r="A887" s="11" t="s">
        <v>1952</v>
      </c>
      <c r="B887" s="12" t="s">
        <v>7045</v>
      </c>
      <c r="C887" s="11">
        <v>1800</v>
      </c>
      <c r="D887" s="11">
        <v>2000</v>
      </c>
      <c r="E887" s="12" t="s">
        <v>10144</v>
      </c>
      <c r="F887" s="11" t="s">
        <v>1287</v>
      </c>
      <c r="G887" s="11" t="s">
        <v>5246</v>
      </c>
      <c r="H887" s="11" t="s">
        <v>1903</v>
      </c>
      <c r="I887" s="11" t="s">
        <v>5091</v>
      </c>
      <c r="J887" s="14">
        <f>VLOOKUP(Table15[[#This Row],[TechRequired]],OldTree!A:B,2,0)</f>
        <v>3</v>
      </c>
      <c r="K887" s="23" t="s">
        <v>8945</v>
      </c>
      <c r="L887" s="14"/>
      <c r="N887" s="11" t="str">
        <f>INDEX(TreeLookup!$C$1:$DE$21,MATCH(Table15[[#This Row],[CATEGORY]],TreeLookup!$C$1:$C$21,0),MATCH(Table15[[#This Row],[YEAR]],TreeLookup!$C$1:$DE$1,0))</f>
        <v>orbitalRocketry1965</v>
      </c>
      <c r="P887" s="13" t="s">
        <v>6842</v>
      </c>
      <c r="Q887" s="11" t="s">
        <v>6456</v>
      </c>
      <c r="S887" s="11">
        <v>1965</v>
      </c>
      <c r="W887" s="15"/>
    </row>
    <row r="888" spans="1:32" x14ac:dyDescent="0.25">
      <c r="A888" s="11" t="s">
        <v>1953</v>
      </c>
      <c r="B888" s="12" t="s">
        <v>7046</v>
      </c>
      <c r="C888" s="11">
        <v>1800</v>
      </c>
      <c r="D888" s="11">
        <v>2000</v>
      </c>
      <c r="E888" s="12" t="s">
        <v>10145</v>
      </c>
      <c r="F888" s="11" t="s">
        <v>1287</v>
      </c>
      <c r="G888" s="11" t="s">
        <v>5246</v>
      </c>
      <c r="H888" s="11" t="s">
        <v>1903</v>
      </c>
      <c r="I888" s="11" t="s">
        <v>5091</v>
      </c>
      <c r="J888" s="14">
        <f>VLOOKUP(Table15[[#This Row],[TechRequired]],OldTree!A:B,2,0)</f>
        <v>3</v>
      </c>
      <c r="K888" s="23" t="s">
        <v>8945</v>
      </c>
      <c r="L888" s="14"/>
      <c r="N888" s="11" t="str">
        <f>INDEX(TreeLookup!$C$1:$DE$21,MATCH(Table15[[#This Row],[CATEGORY]],TreeLookup!$C$1:$C$21,0),MATCH(Table15[[#This Row],[YEAR]],TreeLookup!$C$1:$DE$1,0))</f>
        <v>orbitalRocketry1965</v>
      </c>
      <c r="P888" s="13" t="s">
        <v>6842</v>
      </c>
      <c r="Q888" s="11" t="s">
        <v>6456</v>
      </c>
      <c r="S888" s="11">
        <v>1965</v>
      </c>
      <c r="W888" s="15"/>
    </row>
    <row r="889" spans="1:32" x14ac:dyDescent="0.25">
      <c r="A889" s="11" t="s">
        <v>1951</v>
      </c>
      <c r="B889" s="12" t="s">
        <v>7047</v>
      </c>
      <c r="C889" s="11">
        <v>225</v>
      </c>
      <c r="D889" s="11">
        <v>300</v>
      </c>
      <c r="E889" s="12" t="s">
        <v>10148</v>
      </c>
      <c r="F889" s="11" t="s">
        <v>1287</v>
      </c>
      <c r="G889" s="11" t="s">
        <v>5246</v>
      </c>
      <c r="H889" s="11" t="s">
        <v>1903</v>
      </c>
      <c r="I889" s="11" t="s">
        <v>5091</v>
      </c>
      <c r="J889" s="14">
        <f>VLOOKUP(Table15[[#This Row],[TechRequired]],OldTree!A:B,2,0)</f>
        <v>3</v>
      </c>
      <c r="K889" s="22" t="s">
        <v>6012</v>
      </c>
      <c r="L889" s="14" t="s">
        <v>8671</v>
      </c>
      <c r="N889" s="11" t="str">
        <f>INDEX(TreeLookup!$C$1:$DE$21,MATCH(Table15[[#This Row],[CATEGORY]],TreeLookup!$C$1:$C$21,0),MATCH(Table15[[#This Row],[YEAR]],TreeLookup!$C$1:$DE$1,0))</f>
        <v>materialsScienceAdvCapsules</v>
      </c>
      <c r="P889" s="13" t="s">
        <v>6842</v>
      </c>
      <c r="Q889" s="11" t="s">
        <v>6456</v>
      </c>
      <c r="S889" s="11">
        <v>1965</v>
      </c>
      <c r="W889" s="15"/>
    </row>
    <row r="890" spans="1:32" x14ac:dyDescent="0.25">
      <c r="A890" s="11" t="s">
        <v>1950</v>
      </c>
      <c r="B890" s="12" t="s">
        <v>7048</v>
      </c>
      <c r="C890" s="11">
        <v>200</v>
      </c>
      <c r="D890" s="11">
        <v>200</v>
      </c>
      <c r="E890" s="12" t="s">
        <v>10147</v>
      </c>
      <c r="F890" s="11" t="s">
        <v>1287</v>
      </c>
      <c r="G890" s="11" t="s">
        <v>5246</v>
      </c>
      <c r="H890" s="11" t="s">
        <v>1903</v>
      </c>
      <c r="I890" s="11" t="s">
        <v>5091</v>
      </c>
      <c r="J890" s="14">
        <f>VLOOKUP(Table15[[#This Row],[TechRequired]],OldTree!A:B,2,0)</f>
        <v>3</v>
      </c>
      <c r="K890" s="22" t="s">
        <v>6012</v>
      </c>
      <c r="L890" s="14" t="s">
        <v>8649</v>
      </c>
      <c r="N890" s="11" t="str">
        <f>INDEX(TreeLookup!$C$1:$DE$21,MATCH(Table15[[#This Row],[CATEGORY]],TreeLookup!$C$1:$C$21,0),MATCH(Table15[[#This Row],[YEAR]],TreeLookup!$C$1:$DE$1,0))</f>
        <v>materialsScienceAdvCapsules</v>
      </c>
      <c r="P890" s="13" t="s">
        <v>6842</v>
      </c>
      <c r="Q890" s="11" t="s">
        <v>6456</v>
      </c>
      <c r="S890" s="11">
        <v>1965</v>
      </c>
      <c r="W890" s="15"/>
    </row>
    <row r="891" spans="1:32" x14ac:dyDescent="0.25">
      <c r="A891" s="11" t="s">
        <v>1954</v>
      </c>
      <c r="B891" s="12" t="s">
        <v>7049</v>
      </c>
      <c r="C891" s="11">
        <v>1800</v>
      </c>
      <c r="D891" s="11">
        <v>2000</v>
      </c>
      <c r="E891" s="12" t="s">
        <v>9907</v>
      </c>
      <c r="F891" s="11" t="s">
        <v>1287</v>
      </c>
      <c r="G891" s="11" t="s">
        <v>5246</v>
      </c>
      <c r="H891" s="11" t="s">
        <v>1903</v>
      </c>
      <c r="I891" s="11" t="s">
        <v>5091</v>
      </c>
      <c r="J891" s="14">
        <f>VLOOKUP(Table15[[#This Row],[TechRequired]],OldTree!A:B,2,0)</f>
        <v>3</v>
      </c>
      <c r="K891" s="22" t="s">
        <v>8953</v>
      </c>
      <c r="L891" s="14"/>
      <c r="N891" s="11" t="str">
        <f>INDEX(TreeLookup!$C$1:$DE$21,MATCH(Table15[[#This Row],[CATEGORY]],TreeLookup!$C$1:$C$21,0),MATCH(Table15[[#This Row],[YEAR]],TreeLookup!$C$1:$DE$1,0))</f>
        <v>solids1964</v>
      </c>
      <c r="P891" s="13" t="s">
        <v>6842</v>
      </c>
      <c r="Q891" s="11" t="s">
        <v>6456</v>
      </c>
      <c r="S891" s="11">
        <v>1965</v>
      </c>
      <c r="W891" s="15"/>
      <c r="AE891" s="11" t="s">
        <v>11286</v>
      </c>
    </row>
    <row r="892" spans="1:32" x14ac:dyDescent="0.25">
      <c r="A892" s="11" t="s">
        <v>9741</v>
      </c>
      <c r="B892" s="12" t="s">
        <v>9742</v>
      </c>
      <c r="C892" s="11">
        <v>200</v>
      </c>
      <c r="D892" s="11">
        <v>10000</v>
      </c>
      <c r="E892" s="12" t="s">
        <v>9743</v>
      </c>
      <c r="G892" s="21" t="s">
        <v>11291</v>
      </c>
      <c r="H892" s="21" t="s">
        <v>1903</v>
      </c>
      <c r="I892" s="21" t="s">
        <v>5091</v>
      </c>
      <c r="J892" s="16" t="e">
        <f>VLOOKUP(Table15[[#This Row],[TechRequired]],OldTree!A:B,2,0)</f>
        <v>#N/A</v>
      </c>
      <c r="K892" s="38" t="s">
        <v>8944</v>
      </c>
      <c r="L892" s="23" t="s">
        <v>6811</v>
      </c>
      <c r="N892" s="17" t="str">
        <f>INDEX(TreeLookup!$C$1:$DE$21,MATCH(Table15[[#This Row],[CATEGORY]],TreeLookup!$C$1:$C$21,0),MATCH(Table15[[#This Row],[YEAR]],TreeLookup!$C$1:$DE$1,0))</f>
        <v>matureAvionics</v>
      </c>
      <c r="P892" s="25" t="s">
        <v>6842</v>
      </c>
      <c r="Q892" s="24" t="s">
        <v>9744</v>
      </c>
      <c r="S892" s="11">
        <v>1966</v>
      </c>
    </row>
    <row r="893" spans="1:32" x14ac:dyDescent="0.25">
      <c r="A893" s="11" t="s">
        <v>3127</v>
      </c>
      <c r="B893" s="12" t="s">
        <v>7587</v>
      </c>
      <c r="C893" s="11">
        <v>7500</v>
      </c>
      <c r="D893" s="11">
        <v>10500</v>
      </c>
      <c r="E893" s="12" t="s">
        <v>10719</v>
      </c>
      <c r="F893" s="11" t="s">
        <v>1319</v>
      </c>
      <c r="G893" s="11" t="s">
        <v>1913</v>
      </c>
      <c r="H893" s="11" t="s">
        <v>1903</v>
      </c>
      <c r="I893" s="11" t="s">
        <v>5091</v>
      </c>
      <c r="J893" s="14">
        <f>VLOOKUP(Table15[[#This Row],[TechRequired]],OldTree!A:B,2,0)</f>
        <v>7</v>
      </c>
      <c r="K893" s="22" t="s">
        <v>6012</v>
      </c>
      <c r="L893" s="14" t="s">
        <v>8868</v>
      </c>
      <c r="N893" s="11" t="str">
        <f>INDEX(TreeLookup!$C$1:$DE$21,MATCH(Table15[[#This Row],[CATEGORY]],TreeLookup!$C$1:$C$21,0),MATCH(Table15[[#This Row],[YEAR]],TreeLookup!$C$1:$DE$1,0))</f>
        <v>materialsScienceNF</v>
      </c>
      <c r="P893" s="13" t="s">
        <v>6842</v>
      </c>
      <c r="Q893" s="11" t="s">
        <v>6595</v>
      </c>
      <c r="S893" s="11">
        <v>2020</v>
      </c>
      <c r="W893" s="15"/>
    </row>
    <row r="894" spans="1:32" x14ac:dyDescent="0.25">
      <c r="A894" s="11" t="s">
        <v>3128</v>
      </c>
      <c r="B894" s="12" t="s">
        <v>7588</v>
      </c>
      <c r="C894" s="11">
        <v>7500</v>
      </c>
      <c r="D894" s="11">
        <v>10500</v>
      </c>
      <c r="E894" s="12" t="s">
        <v>10720</v>
      </c>
      <c r="F894" s="11" t="s">
        <v>1319</v>
      </c>
      <c r="G894" s="11" t="s">
        <v>1913</v>
      </c>
      <c r="H894" s="11" t="s">
        <v>1903</v>
      </c>
      <c r="I894" s="11" t="s">
        <v>5091</v>
      </c>
      <c r="J894" s="14">
        <f>VLOOKUP(Table15[[#This Row],[TechRequired]],OldTree!A:B,2,0)</f>
        <v>7</v>
      </c>
      <c r="K894" s="22" t="s">
        <v>6012</v>
      </c>
      <c r="L894" s="14" t="s">
        <v>8869</v>
      </c>
      <c r="M894" s="14">
        <v>10</v>
      </c>
      <c r="N894" s="11" t="str">
        <f>INDEX(TreeLookup!$C$1:$DE$21,MATCH(Table15[[#This Row],[CATEGORY]],TreeLookup!$C$1:$C$21,0),MATCH(Table15[[#This Row],[YEAR]],TreeLookup!$C$1:$DE$1,0))</f>
        <v>materialsScienceNF</v>
      </c>
      <c r="P894" s="13" t="s">
        <v>6842</v>
      </c>
      <c r="Q894" s="11" t="s">
        <v>6595</v>
      </c>
      <c r="S894" s="11">
        <v>2020</v>
      </c>
      <c r="W894" s="15"/>
    </row>
    <row r="895" spans="1:32" x14ac:dyDescent="0.25">
      <c r="A895" s="11" t="s">
        <v>3129</v>
      </c>
      <c r="B895" s="12" t="s">
        <v>7589</v>
      </c>
      <c r="C895" s="11">
        <v>7500</v>
      </c>
      <c r="D895" s="11">
        <v>10500</v>
      </c>
      <c r="E895" s="12" t="s">
        <v>10721</v>
      </c>
      <c r="F895" s="11" t="s">
        <v>1319</v>
      </c>
      <c r="G895" s="11" t="s">
        <v>1913</v>
      </c>
      <c r="H895" s="11" t="s">
        <v>1903</v>
      </c>
      <c r="I895" s="11" t="s">
        <v>5091</v>
      </c>
      <c r="J895" s="14">
        <f>VLOOKUP(Table15[[#This Row],[TechRequired]],OldTree!A:B,2,0)</f>
        <v>7</v>
      </c>
      <c r="K895" s="22" t="s">
        <v>6012</v>
      </c>
      <c r="L895" s="14" t="s">
        <v>8869</v>
      </c>
      <c r="M895" s="14">
        <v>10</v>
      </c>
      <c r="N895" s="11" t="str">
        <f>INDEX(TreeLookup!$C$1:$DE$21,MATCH(Table15[[#This Row],[CATEGORY]],TreeLookup!$C$1:$C$21,0),MATCH(Table15[[#This Row],[YEAR]],TreeLookup!$C$1:$DE$1,0))</f>
        <v>materialsScienceNF</v>
      </c>
      <c r="P895" s="13" t="s">
        <v>6842</v>
      </c>
      <c r="Q895" s="11" t="s">
        <v>6595</v>
      </c>
      <c r="S895" s="11">
        <v>2020</v>
      </c>
      <c r="W895" s="15"/>
    </row>
    <row r="896" spans="1:32" x14ac:dyDescent="0.25">
      <c r="A896" s="11" t="s">
        <v>3130</v>
      </c>
      <c r="B896" s="12" t="s">
        <v>7590</v>
      </c>
      <c r="C896" s="11">
        <v>7500</v>
      </c>
      <c r="D896" s="11">
        <v>10500</v>
      </c>
      <c r="E896" s="12" t="s">
        <v>10722</v>
      </c>
      <c r="F896" s="11" t="s">
        <v>1327</v>
      </c>
      <c r="G896" s="11" t="s">
        <v>1913</v>
      </c>
      <c r="H896" s="11" t="s">
        <v>1903</v>
      </c>
      <c r="I896" s="11" t="s">
        <v>5091</v>
      </c>
      <c r="J896" s="14">
        <f>VLOOKUP(Table15[[#This Row],[TechRequired]],OldTree!A:B,2,0)</f>
        <v>5</v>
      </c>
      <c r="K896" s="22" t="s">
        <v>6012</v>
      </c>
      <c r="L896" s="14" t="s">
        <v>8865</v>
      </c>
      <c r="M896" s="14">
        <v>10</v>
      </c>
      <c r="N896" s="11" t="str">
        <f>INDEX(TreeLookup!$C$1:$DE$21,MATCH(Table15[[#This Row],[CATEGORY]],TreeLookup!$C$1:$C$21,0),MATCH(Table15[[#This Row],[YEAR]],TreeLookup!$C$1:$DE$1,0))</f>
        <v>materialsScienceNF</v>
      </c>
      <c r="P896" s="13" t="s">
        <v>6842</v>
      </c>
      <c r="Q896" s="11" t="s">
        <v>6595</v>
      </c>
      <c r="S896" s="11">
        <v>2020</v>
      </c>
      <c r="W896" s="15"/>
    </row>
    <row r="897" spans="1:38" x14ac:dyDescent="0.25">
      <c r="A897" s="11" t="s">
        <v>4564</v>
      </c>
      <c r="B897" s="12" t="s">
        <v>7984</v>
      </c>
      <c r="C897" s="11">
        <v>0</v>
      </c>
      <c r="D897" s="11">
        <v>0</v>
      </c>
      <c r="E897" s="12" t="s">
        <v>4565</v>
      </c>
      <c r="F897" s="11" t="s">
        <v>5226</v>
      </c>
      <c r="G897" s="11" t="s">
        <v>1698</v>
      </c>
      <c r="H897" s="11" t="s">
        <v>5091</v>
      </c>
      <c r="I897" s="11" t="s">
        <v>5091</v>
      </c>
      <c r="J897" s="14" t="e">
        <f>VLOOKUP(Table15[[#This Row],[TechRequired]],OldTree!A:B,2,0)</f>
        <v>#N/A</v>
      </c>
      <c r="K897" s="14"/>
      <c r="L897" s="14"/>
      <c r="N897" s="11" t="e">
        <f>INDEX(TreeLookup!$C$1:$DE$21,MATCH(Table15[[#This Row],[CATEGORY]],TreeLookup!$C$1:$C$21,0),MATCH(Table15[[#This Row],[YEAR]],TreeLookup!$C$1:$DE$1,0))</f>
        <v>#N/A</v>
      </c>
      <c r="O897" s="11" t="s">
        <v>1903</v>
      </c>
      <c r="Q897" s="11"/>
    </row>
    <row r="898" spans="1:38" x14ac:dyDescent="0.25">
      <c r="A898" s="11" t="s">
        <v>2861</v>
      </c>
      <c r="B898" s="12" t="s">
        <v>6980</v>
      </c>
      <c r="C898" s="11">
        <v>2000</v>
      </c>
      <c r="D898" s="11">
        <v>1800</v>
      </c>
      <c r="E898" s="12" t="s">
        <v>10031</v>
      </c>
      <c r="F898" s="11" t="s">
        <v>1300</v>
      </c>
      <c r="G898" s="11" t="s">
        <v>1912</v>
      </c>
      <c r="H898" s="11" t="s">
        <v>1903</v>
      </c>
      <c r="I898" s="11" t="s">
        <v>5091</v>
      </c>
      <c r="J898" s="14">
        <f>VLOOKUP(Table15[[#This Row],[TechRequired]],OldTree!A:B,2,0)</f>
        <v>1</v>
      </c>
      <c r="K898" s="22" t="s">
        <v>6012</v>
      </c>
      <c r="L898" s="14" t="s">
        <v>8646</v>
      </c>
      <c r="N898" s="11" t="str">
        <f>INDEX(TreeLookup!$C$1:$DE$21,MATCH(Table15[[#This Row],[CATEGORY]],TreeLookup!$C$1:$C$21,0),MATCH(Table15[[#This Row],[YEAR]],TreeLookup!$C$1:$DE$1,0))</f>
        <v>materialsScienceSatellite</v>
      </c>
      <c r="P898" s="13" t="s">
        <v>6842</v>
      </c>
      <c r="Q898" s="11" t="s">
        <v>6596</v>
      </c>
      <c r="S898" s="11">
        <v>1958</v>
      </c>
      <c r="W898" s="15"/>
    </row>
    <row r="899" spans="1:38" x14ac:dyDescent="0.25">
      <c r="A899" s="11" t="s">
        <v>2862</v>
      </c>
      <c r="B899" s="12" t="s">
        <v>7031</v>
      </c>
      <c r="C899" s="11">
        <v>2000</v>
      </c>
      <c r="D899" s="11">
        <v>1800</v>
      </c>
      <c r="E899" s="12" t="s">
        <v>10063</v>
      </c>
      <c r="F899" s="11" t="s">
        <v>1300</v>
      </c>
      <c r="G899" s="11" t="s">
        <v>1912</v>
      </c>
      <c r="H899" s="11" t="s">
        <v>1903</v>
      </c>
      <c r="I899" s="11" t="s">
        <v>5091</v>
      </c>
      <c r="J899" s="14">
        <f>VLOOKUP(Table15[[#This Row],[TechRequired]],OldTree!A:B,2,0)</f>
        <v>1</v>
      </c>
      <c r="K899" s="22" t="s">
        <v>6012</v>
      </c>
      <c r="L899" s="14" t="s">
        <v>8646</v>
      </c>
      <c r="N899" s="11" t="str">
        <f>INDEX(TreeLookup!$C$1:$DE$21,MATCH(Table15[[#This Row],[CATEGORY]],TreeLookup!$C$1:$C$21,0),MATCH(Table15[[#This Row],[YEAR]],TreeLookup!$C$1:$DE$1,0))</f>
        <v>materialsScienceSatellite</v>
      </c>
      <c r="P899" s="13" t="s">
        <v>6842</v>
      </c>
      <c r="Q899" s="11" t="s">
        <v>6597</v>
      </c>
      <c r="S899" s="11">
        <v>1960</v>
      </c>
      <c r="W899" s="15"/>
    </row>
    <row r="900" spans="1:38" x14ac:dyDescent="0.25">
      <c r="A900" s="11" t="s">
        <v>962</v>
      </c>
      <c r="B900" s="12" t="s">
        <v>2359</v>
      </c>
      <c r="C900" s="11">
        <v>40</v>
      </c>
      <c r="D900" s="11">
        <v>800</v>
      </c>
      <c r="E900" s="12" t="s">
        <v>2360</v>
      </c>
      <c r="F900" s="11" t="s">
        <v>1364</v>
      </c>
      <c r="G900" s="11" t="s">
        <v>1909</v>
      </c>
      <c r="H900" s="11" t="s">
        <v>1903</v>
      </c>
      <c r="I900" s="11" t="s">
        <v>1903</v>
      </c>
      <c r="J900" s="14">
        <f>VLOOKUP(Table15[[#This Row],[TechRequired]],OldTree!A:B,2,0)</f>
        <v>5</v>
      </c>
      <c r="K900" s="22" t="s">
        <v>6012</v>
      </c>
      <c r="L900" s="14" t="s">
        <v>8869</v>
      </c>
      <c r="N900" s="11" t="str">
        <f>INDEX(TreeLookup!$C$1:$DE$21,MATCH(Table15[[#This Row],[CATEGORY]],TreeLookup!$C$1:$C$21,0),MATCH(Table15[[#This Row],[YEAR]],TreeLookup!$C$1:$DE$1,0))</f>
        <v>materialsScienceInternational</v>
      </c>
      <c r="P900" s="13" t="s">
        <v>6843</v>
      </c>
      <c r="Q900" s="11" t="s">
        <v>6538</v>
      </c>
      <c r="S900" s="11">
        <v>1999</v>
      </c>
      <c r="W900" s="15"/>
      <c r="AL900" s="11" t="s">
        <v>11286</v>
      </c>
    </row>
    <row r="901" spans="1:38" x14ac:dyDescent="0.25">
      <c r="A901" s="11" t="s">
        <v>958</v>
      </c>
      <c r="B901" s="12" t="s">
        <v>2351</v>
      </c>
      <c r="C901" s="11">
        <v>15</v>
      </c>
      <c r="D901" s="11">
        <v>300</v>
      </c>
      <c r="E901" s="12" t="s">
        <v>2352</v>
      </c>
      <c r="F901" s="11" t="s">
        <v>1364</v>
      </c>
      <c r="G901" s="11" t="s">
        <v>1909</v>
      </c>
      <c r="H901" s="11" t="s">
        <v>1903</v>
      </c>
      <c r="I901" s="11" t="s">
        <v>1903</v>
      </c>
      <c r="J901" s="14">
        <f>VLOOKUP(Table15[[#This Row],[TechRequired]],OldTree!A:B,2,0)</f>
        <v>5</v>
      </c>
      <c r="K901" s="22" t="s">
        <v>6012</v>
      </c>
      <c r="L901" s="14" t="s">
        <v>8671</v>
      </c>
      <c r="N901" s="11" t="str">
        <f>INDEX(TreeLookup!$C$1:$DE$21,MATCH(Table15[[#This Row],[CATEGORY]],TreeLookup!$C$1:$C$21,0),MATCH(Table15[[#This Row],[YEAR]],TreeLookup!$C$1:$DE$1,0))</f>
        <v>materialsScienceInternational</v>
      </c>
      <c r="P901" s="13" t="s">
        <v>6843</v>
      </c>
      <c r="Q901" s="11" t="s">
        <v>6538</v>
      </c>
      <c r="S901" s="11">
        <v>1999</v>
      </c>
      <c r="W901" s="15"/>
    </row>
    <row r="902" spans="1:38" x14ac:dyDescent="0.25">
      <c r="A902" s="11" t="s">
        <v>963</v>
      </c>
      <c r="B902" s="12" t="s">
        <v>2361</v>
      </c>
      <c r="C902" s="11">
        <v>40</v>
      </c>
      <c r="D902" s="11">
        <v>800</v>
      </c>
      <c r="E902" s="12" t="s">
        <v>2362</v>
      </c>
      <c r="F902" s="11" t="s">
        <v>1364</v>
      </c>
      <c r="G902" s="11" t="s">
        <v>1909</v>
      </c>
      <c r="H902" s="11" t="s">
        <v>1903</v>
      </c>
      <c r="I902" s="11" t="s">
        <v>1903</v>
      </c>
      <c r="J902" s="14">
        <f>VLOOKUP(Table15[[#This Row],[TechRequired]],OldTree!A:B,2,0)</f>
        <v>5</v>
      </c>
      <c r="K902" s="22" t="s">
        <v>6012</v>
      </c>
      <c r="L902" s="14" t="s">
        <v>8869</v>
      </c>
      <c r="N902" s="11" t="str">
        <f>INDEX(TreeLookup!$C$1:$DE$21,MATCH(Table15[[#This Row],[CATEGORY]],TreeLookup!$C$1:$C$21,0),MATCH(Table15[[#This Row],[YEAR]],TreeLookup!$C$1:$DE$1,0))</f>
        <v>materialsScienceInternational</v>
      </c>
      <c r="P902" s="13" t="s">
        <v>6843</v>
      </c>
      <c r="Q902" s="11" t="s">
        <v>6538</v>
      </c>
      <c r="S902" s="11">
        <v>1999</v>
      </c>
      <c r="W902" s="15"/>
      <c r="AL902" s="11" t="s">
        <v>11286</v>
      </c>
    </row>
    <row r="903" spans="1:38" x14ac:dyDescent="0.25">
      <c r="A903" s="11" t="s">
        <v>957</v>
      </c>
      <c r="B903" s="12" t="s">
        <v>2347</v>
      </c>
      <c r="C903" s="11">
        <v>5</v>
      </c>
      <c r="D903" s="11">
        <v>100</v>
      </c>
      <c r="E903" s="12" t="s">
        <v>2348</v>
      </c>
      <c r="F903" s="11" t="s">
        <v>1364</v>
      </c>
      <c r="G903" s="11" t="s">
        <v>1909</v>
      </c>
      <c r="H903" s="11" t="s">
        <v>1903</v>
      </c>
      <c r="I903" s="11" t="s">
        <v>1903</v>
      </c>
      <c r="J903" s="14">
        <f>VLOOKUP(Table15[[#This Row],[TechRequired]],OldTree!A:B,2,0)</f>
        <v>5</v>
      </c>
      <c r="K903" s="22" t="s">
        <v>6012</v>
      </c>
      <c r="L903" s="14" t="s">
        <v>8649</v>
      </c>
      <c r="N903" s="11" t="str">
        <f>INDEX(TreeLookup!$C$1:$DE$21,MATCH(Table15[[#This Row],[CATEGORY]],TreeLookup!$C$1:$C$21,0),MATCH(Table15[[#This Row],[YEAR]],TreeLookup!$C$1:$DE$1,0))</f>
        <v>materialsScienceInternational</v>
      </c>
      <c r="P903" s="13" t="s">
        <v>6843</v>
      </c>
      <c r="Q903" s="11" t="s">
        <v>6538</v>
      </c>
      <c r="S903" s="11">
        <v>1999</v>
      </c>
      <c r="W903" s="15"/>
      <c r="AL903" s="11" t="s">
        <v>11286</v>
      </c>
    </row>
    <row r="904" spans="1:38" x14ac:dyDescent="0.25">
      <c r="A904" s="11" t="s">
        <v>135</v>
      </c>
      <c r="B904" s="12" t="s">
        <v>2349</v>
      </c>
      <c r="C904" s="11">
        <v>10</v>
      </c>
      <c r="D904" s="11">
        <v>2000</v>
      </c>
      <c r="E904" s="12" t="s">
        <v>2350</v>
      </c>
      <c r="F904" s="11" t="s">
        <v>1285</v>
      </c>
      <c r="G904" s="11" t="s">
        <v>1909</v>
      </c>
      <c r="H904" s="11" t="s">
        <v>1903</v>
      </c>
      <c r="I904" s="11" t="s">
        <v>1903</v>
      </c>
      <c r="J904" s="14">
        <f>VLOOKUP(Table15[[#This Row],[TechRequired]],OldTree!A:B,2,0)</f>
        <v>5</v>
      </c>
      <c r="K904" s="22" t="s">
        <v>6012</v>
      </c>
      <c r="L904" s="14" t="s">
        <v>8649</v>
      </c>
      <c r="N904" s="11" t="str">
        <f>INDEX(TreeLookup!$C$1:$DE$21,MATCH(Table15[[#This Row],[CATEGORY]],TreeLookup!$C$1:$C$21,0),MATCH(Table15[[#This Row],[YEAR]],TreeLookup!$C$1:$DE$1,0))</f>
        <v>materialsScienceInternational</v>
      </c>
      <c r="P904" s="13" t="s">
        <v>6843</v>
      </c>
      <c r="Q904" s="11" t="s">
        <v>6538</v>
      </c>
      <c r="S904" s="11">
        <v>1999</v>
      </c>
      <c r="W904" s="15"/>
      <c r="AL904" s="11" t="s">
        <v>11286</v>
      </c>
    </row>
    <row r="905" spans="1:38" x14ac:dyDescent="0.25">
      <c r="A905" s="11" t="s">
        <v>960</v>
      </c>
      <c r="B905" s="12" t="s">
        <v>2355</v>
      </c>
      <c r="C905" s="11">
        <v>25</v>
      </c>
      <c r="D905" s="11">
        <v>500</v>
      </c>
      <c r="E905" s="12" t="s">
        <v>2356</v>
      </c>
      <c r="F905" s="11" t="s">
        <v>1364</v>
      </c>
      <c r="G905" s="11" t="s">
        <v>1909</v>
      </c>
      <c r="H905" s="11" t="s">
        <v>1903</v>
      </c>
      <c r="I905" s="11" t="s">
        <v>1903</v>
      </c>
      <c r="J905" s="14">
        <f>VLOOKUP(Table15[[#This Row],[TechRequired]],OldTree!A:B,2,0)</f>
        <v>5</v>
      </c>
      <c r="K905" s="22" t="s">
        <v>6012</v>
      </c>
      <c r="L905" s="14" t="s">
        <v>8865</v>
      </c>
      <c r="N905" s="11" t="str">
        <f>INDEX(TreeLookup!$C$1:$DE$21,MATCH(Table15[[#This Row],[CATEGORY]],TreeLookup!$C$1:$C$21,0),MATCH(Table15[[#This Row],[YEAR]],TreeLookup!$C$1:$DE$1,0))</f>
        <v>materialsScienceInternational</v>
      </c>
      <c r="P905" s="13" t="s">
        <v>6843</v>
      </c>
      <c r="Q905" s="11" t="s">
        <v>6538</v>
      </c>
      <c r="S905" s="11">
        <v>1999</v>
      </c>
      <c r="W905" s="15"/>
      <c r="AL905" s="11" t="s">
        <v>11286</v>
      </c>
    </row>
    <row r="906" spans="1:38" x14ac:dyDescent="0.25">
      <c r="A906" s="11" t="s">
        <v>961</v>
      </c>
      <c r="B906" s="12" t="s">
        <v>2357</v>
      </c>
      <c r="C906" s="11">
        <v>300</v>
      </c>
      <c r="D906" s="11">
        <v>6600</v>
      </c>
      <c r="E906" s="12" t="s">
        <v>2358</v>
      </c>
      <c r="F906" s="11" t="s">
        <v>1364</v>
      </c>
      <c r="G906" s="11" t="s">
        <v>1909</v>
      </c>
      <c r="H906" s="11" t="s">
        <v>1903</v>
      </c>
      <c r="I906" s="11" t="s">
        <v>1903</v>
      </c>
      <c r="J906" s="14">
        <f>VLOOKUP(Table15[[#This Row],[TechRequired]],OldTree!A:B,2,0)</f>
        <v>5</v>
      </c>
      <c r="K906" s="22" t="s">
        <v>6012</v>
      </c>
      <c r="L906" s="14" t="s">
        <v>8646</v>
      </c>
      <c r="M906" s="14">
        <v>9</v>
      </c>
      <c r="N906" s="11" t="str">
        <f>INDEX(TreeLookup!$C$1:$DE$21,MATCH(Table15[[#This Row],[CATEGORY]],TreeLookup!$C$1:$C$21,0),MATCH(Table15[[#This Row],[YEAR]],TreeLookup!$C$1:$DE$1,0))</f>
        <v>materialsScienceInternational</v>
      </c>
      <c r="P906" s="13" t="s">
        <v>6843</v>
      </c>
      <c r="Q906" s="11" t="s">
        <v>6538</v>
      </c>
      <c r="S906" s="11">
        <v>1999</v>
      </c>
      <c r="W906" s="15"/>
    </row>
    <row r="907" spans="1:38" x14ac:dyDescent="0.25">
      <c r="A907" s="11" t="s">
        <v>959</v>
      </c>
      <c r="B907" s="12" t="s">
        <v>2353</v>
      </c>
      <c r="C907" s="11">
        <v>20</v>
      </c>
      <c r="D907" s="11">
        <v>400</v>
      </c>
      <c r="E907" s="12" t="s">
        <v>2354</v>
      </c>
      <c r="F907" s="11" t="s">
        <v>1364</v>
      </c>
      <c r="G907" s="11" t="s">
        <v>1909</v>
      </c>
      <c r="H907" s="11" t="s">
        <v>1903</v>
      </c>
      <c r="I907" s="11" t="s">
        <v>1903</v>
      </c>
      <c r="J907" s="14">
        <f>VLOOKUP(Table15[[#This Row],[TechRequired]],OldTree!A:B,2,0)</f>
        <v>5</v>
      </c>
      <c r="K907" s="22" t="s">
        <v>6012</v>
      </c>
      <c r="L907" s="14" t="s">
        <v>8865</v>
      </c>
      <c r="N907" s="11" t="str">
        <f>INDEX(TreeLookup!$C$1:$DE$21,MATCH(Table15[[#This Row],[CATEGORY]],TreeLookup!$C$1:$C$21,0),MATCH(Table15[[#This Row],[YEAR]],TreeLookup!$C$1:$DE$1,0))</f>
        <v>materialsScienceInternational</v>
      </c>
      <c r="P907" s="13" t="s">
        <v>6843</v>
      </c>
      <c r="Q907" s="11" t="s">
        <v>6538</v>
      </c>
      <c r="S907" s="11">
        <v>1999</v>
      </c>
      <c r="W907" s="15"/>
      <c r="AL907" s="11" t="s">
        <v>11286</v>
      </c>
    </row>
    <row r="908" spans="1:38" x14ac:dyDescent="0.25">
      <c r="A908" s="11" t="s">
        <v>966</v>
      </c>
      <c r="B908" s="12" t="s">
        <v>2373</v>
      </c>
      <c r="C908" s="11">
        <v>75</v>
      </c>
      <c r="D908" s="11">
        <v>1500</v>
      </c>
      <c r="E908" s="12" t="s">
        <v>2374</v>
      </c>
      <c r="F908" s="11" t="s">
        <v>1364</v>
      </c>
      <c r="G908" s="11" t="s">
        <v>1909</v>
      </c>
      <c r="H908" s="11" t="s">
        <v>1903</v>
      </c>
      <c r="I908" s="11" t="s">
        <v>1903</v>
      </c>
      <c r="J908" s="14">
        <f>VLOOKUP(Table15[[#This Row],[TechRequired]],OldTree!A:B,2,0)</f>
        <v>5</v>
      </c>
      <c r="K908" s="22" t="s">
        <v>6012</v>
      </c>
      <c r="L908" s="14" t="s">
        <v>8646</v>
      </c>
      <c r="M908" s="14">
        <v>9</v>
      </c>
      <c r="N908" s="11" t="str">
        <f>INDEX(TreeLookup!$C$1:$DE$21,MATCH(Table15[[#This Row],[CATEGORY]],TreeLookup!$C$1:$C$21,0),MATCH(Table15[[#This Row],[YEAR]],TreeLookup!$C$1:$DE$1,0))</f>
        <v>materialsScienceInternational</v>
      </c>
      <c r="P908" s="13" t="s">
        <v>6843</v>
      </c>
      <c r="Q908" s="11" t="s">
        <v>6538</v>
      </c>
      <c r="S908" s="11">
        <v>1999</v>
      </c>
      <c r="W908" s="15"/>
    </row>
    <row r="909" spans="1:38" x14ac:dyDescent="0.25">
      <c r="A909" s="11" t="s">
        <v>965</v>
      </c>
      <c r="B909" s="12" t="s">
        <v>2371</v>
      </c>
      <c r="C909" s="11">
        <v>5</v>
      </c>
      <c r="D909" s="11">
        <v>100</v>
      </c>
      <c r="E909" s="12" t="s">
        <v>2372</v>
      </c>
      <c r="F909" s="11" t="s">
        <v>1364</v>
      </c>
      <c r="G909" s="11" t="s">
        <v>1909</v>
      </c>
      <c r="H909" s="11" t="s">
        <v>1903</v>
      </c>
      <c r="I909" s="11" t="s">
        <v>1903</v>
      </c>
      <c r="J909" s="14">
        <f>VLOOKUP(Table15[[#This Row],[TechRequired]],OldTree!A:B,2,0)</f>
        <v>5</v>
      </c>
      <c r="K909" s="22" t="s">
        <v>6012</v>
      </c>
      <c r="L909" s="14" t="s">
        <v>8872</v>
      </c>
      <c r="M909" s="14">
        <v>9</v>
      </c>
      <c r="N909" s="11" t="str">
        <f>INDEX(TreeLookup!$C$1:$DE$21,MATCH(Table15[[#This Row],[CATEGORY]],TreeLookup!$C$1:$C$21,0),MATCH(Table15[[#This Row],[YEAR]],TreeLookup!$C$1:$DE$1,0))</f>
        <v>materialsScienceInternational</v>
      </c>
      <c r="P909" s="13" t="s">
        <v>6843</v>
      </c>
      <c r="Q909" s="11" t="s">
        <v>6538</v>
      </c>
      <c r="S909" s="11">
        <v>1999</v>
      </c>
      <c r="W909" s="15"/>
    </row>
    <row r="910" spans="1:38" x14ac:dyDescent="0.25">
      <c r="A910" s="11" t="s">
        <v>674</v>
      </c>
      <c r="B910" s="12" t="s">
        <v>5705</v>
      </c>
      <c r="C910" s="11">
        <v>510</v>
      </c>
      <c r="D910" s="11">
        <v>10200</v>
      </c>
      <c r="E910" s="12" t="s">
        <v>5706</v>
      </c>
      <c r="F910" s="11" t="s">
        <v>1326</v>
      </c>
      <c r="G910" s="11" t="s">
        <v>1909</v>
      </c>
      <c r="H910" s="11" t="s">
        <v>1903</v>
      </c>
      <c r="I910" s="11" t="s">
        <v>1903</v>
      </c>
      <c r="J910" s="14">
        <f>VLOOKUP(Table15[[#This Row],[TechRequired]],OldTree!A:B,2,0)</f>
        <v>5</v>
      </c>
      <c r="K910" s="22" t="s">
        <v>8945</v>
      </c>
      <c r="L910" s="14"/>
      <c r="N910" s="11" t="str">
        <f>INDEX(TreeLookup!$C$1:$DE$21,MATCH(Table15[[#This Row],[CATEGORY]],TreeLookup!$C$1:$C$21,0),MATCH(Table15[[#This Row],[YEAR]],TreeLookup!$C$1:$DE$1,0))</f>
        <v>orbitalRocketry1998</v>
      </c>
      <c r="P910" s="13" t="s">
        <v>6843</v>
      </c>
      <c r="Q910" s="11" t="s">
        <v>6538</v>
      </c>
      <c r="S910" s="11">
        <v>1999</v>
      </c>
      <c r="W910" s="15"/>
      <c r="AD910" s="11" t="s">
        <v>11286</v>
      </c>
      <c r="AK910" s="11" t="s">
        <v>11286</v>
      </c>
    </row>
    <row r="911" spans="1:38" x14ac:dyDescent="0.25">
      <c r="A911" s="11" t="s">
        <v>5707</v>
      </c>
      <c r="B911" s="12" t="s">
        <v>7468</v>
      </c>
      <c r="C911" s="11">
        <v>2000</v>
      </c>
      <c r="D911" s="11">
        <v>1800</v>
      </c>
      <c r="E911" s="12" t="s">
        <v>10503</v>
      </c>
      <c r="F911" s="11" t="s">
        <v>1300</v>
      </c>
      <c r="G911" s="11" t="s">
        <v>1909</v>
      </c>
      <c r="H911" s="11" t="s">
        <v>1903</v>
      </c>
      <c r="I911" s="11" t="s">
        <v>5091</v>
      </c>
      <c r="J911" s="14">
        <f>VLOOKUP(Table15[[#This Row],[TechRequired]],OldTree!A:B,2,0)</f>
        <v>1</v>
      </c>
      <c r="K911" s="22" t="s">
        <v>8945</v>
      </c>
      <c r="L911" s="14"/>
      <c r="N911" s="11" t="str">
        <f>INDEX(TreeLookup!$C$1:$DE$21,MATCH(Table15[[#This Row],[CATEGORY]],TreeLookup!$C$1:$C$21,0),MATCH(Table15[[#This Row],[YEAR]],TreeLookup!$C$1:$DE$1,0))</f>
        <v>orbitalRocketry1998</v>
      </c>
      <c r="P911" s="13" t="s">
        <v>6842</v>
      </c>
      <c r="Q911" s="11" t="s">
        <v>6538</v>
      </c>
      <c r="S911" s="11">
        <v>1999</v>
      </c>
      <c r="W911" s="15"/>
    </row>
    <row r="912" spans="1:38" x14ac:dyDescent="0.25">
      <c r="A912" s="11" t="s">
        <v>964</v>
      </c>
      <c r="B912" s="12" t="s">
        <v>2369</v>
      </c>
      <c r="C912" s="11">
        <v>10</v>
      </c>
      <c r="D912" s="11">
        <v>2000</v>
      </c>
      <c r="E912" s="12" t="s">
        <v>2370</v>
      </c>
      <c r="F912" s="11" t="s">
        <v>1364</v>
      </c>
      <c r="G912" s="11" t="s">
        <v>1909</v>
      </c>
      <c r="H912" s="11" t="s">
        <v>1903</v>
      </c>
      <c r="I912" s="11" t="s">
        <v>1903</v>
      </c>
      <c r="J912" s="14">
        <f>VLOOKUP(Table15[[#This Row],[TechRequired]],OldTree!A:B,2,0)</f>
        <v>5</v>
      </c>
      <c r="K912" s="22" t="s">
        <v>6012</v>
      </c>
      <c r="L912" s="14" t="s">
        <v>8872</v>
      </c>
      <c r="M912" s="14">
        <v>9</v>
      </c>
      <c r="N912" s="11" t="str">
        <f>INDEX(TreeLookup!$C$1:$DE$21,MATCH(Table15[[#This Row],[CATEGORY]],TreeLookup!$C$1:$C$21,0),MATCH(Table15[[#This Row],[YEAR]],TreeLookup!$C$1:$DE$1,0))</f>
        <v>materialsScienceInternational</v>
      </c>
      <c r="P912" s="13" t="s">
        <v>6843</v>
      </c>
      <c r="Q912" s="11" t="s">
        <v>6538</v>
      </c>
      <c r="S912" s="11">
        <v>1999</v>
      </c>
      <c r="W912" s="15"/>
    </row>
    <row r="913" spans="1:38" x14ac:dyDescent="0.25">
      <c r="A913" s="11" t="s">
        <v>562</v>
      </c>
      <c r="B913" s="12" t="s">
        <v>3701</v>
      </c>
      <c r="C913" s="11">
        <v>700</v>
      </c>
      <c r="D913" s="11">
        <v>48000</v>
      </c>
      <c r="E913" s="12" t="s">
        <v>3702</v>
      </c>
      <c r="F913" s="11" t="s">
        <v>1321</v>
      </c>
      <c r="G913" s="21" t="s">
        <v>11292</v>
      </c>
      <c r="H913" s="11" t="s">
        <v>1903</v>
      </c>
      <c r="I913" s="11" t="s">
        <v>1903</v>
      </c>
      <c r="J913" s="14">
        <f>VLOOKUP(Table15[[#This Row],[TechRequired]],OldTree!A:B,2,0)</f>
        <v>3</v>
      </c>
      <c r="K913" s="22" t="s">
        <v>6812</v>
      </c>
      <c r="L913" s="14" t="s">
        <v>6813</v>
      </c>
      <c r="M913" s="14">
        <v>4</v>
      </c>
      <c r="N913" s="11" t="str">
        <f>INDEX(TreeLookup!$C$1:$DE$21,MATCH(Table15[[#This Row],[CATEGORY]],TreeLookup!$C$1:$C$21,0),MATCH(Table15[[#This Row],[YEAR]],TreeLookup!$C$1:$DE$1,0))</f>
        <v>earlyDocking</v>
      </c>
      <c r="P913" s="13" t="s">
        <v>6843</v>
      </c>
      <c r="Q913" s="11"/>
      <c r="S913" s="11">
        <v>1964</v>
      </c>
      <c r="W913" s="15"/>
      <c r="AL913" s="11" t="s">
        <v>11286</v>
      </c>
    </row>
    <row r="914" spans="1:38" x14ac:dyDescent="0.25">
      <c r="A914" s="11" t="s">
        <v>3611</v>
      </c>
      <c r="B914" s="12" t="s">
        <v>8393</v>
      </c>
      <c r="C914" s="11">
        <v>6000</v>
      </c>
      <c r="D914" s="11">
        <v>8200</v>
      </c>
      <c r="E914" s="12" t="s">
        <v>10752</v>
      </c>
      <c r="F914" s="11" t="s">
        <v>1310</v>
      </c>
      <c r="G914" s="21" t="s">
        <v>11292</v>
      </c>
      <c r="H914" s="11" t="s">
        <v>1903</v>
      </c>
      <c r="I914" s="11" t="s">
        <v>5091</v>
      </c>
      <c r="J914" s="14">
        <f>VLOOKUP(Table15[[#This Row],[TechRequired]],OldTree!A:B,2,0)</f>
        <v>6</v>
      </c>
      <c r="K914" s="22" t="s">
        <v>6013</v>
      </c>
      <c r="L914" s="22" t="s">
        <v>9167</v>
      </c>
      <c r="N914" s="11" t="str">
        <f>INDEX(TreeLookup!$C$1:$DE$21,MATCH(Table15[[#This Row],[CATEGORY]],TreeLookup!$C$1:$C$21,0),MATCH(Table15[[#This Row],[YEAR]],TreeLookup!$C$1:$DE$1,0))</f>
        <v>start</v>
      </c>
      <c r="O914" s="21" t="s">
        <v>1903</v>
      </c>
      <c r="P914" s="13" t="s">
        <v>6842</v>
      </c>
      <c r="Q914" s="11"/>
      <c r="W914" s="15"/>
    </row>
    <row r="915" spans="1:38" x14ac:dyDescent="0.25">
      <c r="A915" s="11" t="s">
        <v>8758</v>
      </c>
      <c r="B915" s="12" t="s">
        <v>8758</v>
      </c>
      <c r="C915" s="11">
        <v>200</v>
      </c>
      <c r="D915" s="11">
        <v>2800</v>
      </c>
      <c r="E915" s="12" t="s">
        <v>10621</v>
      </c>
      <c r="F915" s="11" t="s">
        <v>1357</v>
      </c>
      <c r="G915" s="11" t="s">
        <v>8708</v>
      </c>
      <c r="H915" s="11" t="s">
        <v>1903</v>
      </c>
      <c r="I915" s="11" t="s">
        <v>5091</v>
      </c>
      <c r="J915" s="16">
        <f>VLOOKUP(Table15[[#This Row],[TechRequired]],OldTree!A:B,2,0)</f>
        <v>4</v>
      </c>
      <c r="K915" s="23" t="s">
        <v>6812</v>
      </c>
      <c r="L915" s="16" t="s">
        <v>8690</v>
      </c>
      <c r="M915" s="14">
        <v>10</v>
      </c>
      <c r="N915" s="17" t="str">
        <f>INDEX(TreeLookup!$C$1:$DE$21,MATCH(Table15[[#This Row],[CATEGORY]],TreeLookup!$C$1:$C$21,0),MATCH(Table15[[#This Row],[YEAR]],TreeLookup!$C$1:$DE$1,0))</f>
        <v>gridFins</v>
      </c>
      <c r="P915" s="13" t="s">
        <v>6842</v>
      </c>
      <c r="Q915" s="12" t="s">
        <v>8784</v>
      </c>
      <c r="S915" s="11">
        <v>2010</v>
      </c>
      <c r="W915" s="15"/>
    </row>
    <row r="916" spans="1:38" x14ac:dyDescent="0.25">
      <c r="A916" s="11" t="s">
        <v>1458</v>
      </c>
      <c r="B916" s="12" t="s">
        <v>7772</v>
      </c>
      <c r="C916" s="11">
        <v>120</v>
      </c>
      <c r="D916" s="11">
        <v>2000</v>
      </c>
      <c r="E916" s="12" t="s">
        <v>10135</v>
      </c>
      <c r="F916" s="11" t="s">
        <v>5220</v>
      </c>
      <c r="G916" s="11" t="s">
        <v>5218</v>
      </c>
      <c r="H916" s="11" t="s">
        <v>1903</v>
      </c>
      <c r="I916" s="11" t="s">
        <v>5091</v>
      </c>
      <c r="J916" s="14">
        <f>VLOOKUP(Table15[[#This Row],[TechRequired]],OldTree!A:B,2,0)</f>
        <v>7</v>
      </c>
      <c r="K916" s="22" t="s">
        <v>8941</v>
      </c>
      <c r="L916" s="14" t="s">
        <v>8650</v>
      </c>
      <c r="M916" s="14">
        <v>10</v>
      </c>
      <c r="N916" s="11" t="str">
        <f>INDEX(TreeLookup!$C$1:$DE$21,MATCH(Table15[[#This Row],[CATEGORY]],TreeLookup!$C$1:$C$21,0),MATCH(Table15[[#This Row],[YEAR]],TreeLookup!$C$1:$DE$1,0))</f>
        <v>earlyLanding</v>
      </c>
      <c r="P916" s="13" t="s">
        <v>6842</v>
      </c>
      <c r="Q916" s="11"/>
      <c r="S916" s="11">
        <v>1964</v>
      </c>
      <c r="W916" s="15"/>
    </row>
    <row r="917" spans="1:38" x14ac:dyDescent="0.25">
      <c r="A917" s="11" t="s">
        <v>3585</v>
      </c>
      <c r="B917" s="20" t="s">
        <v>7987</v>
      </c>
      <c r="C917" s="11">
        <v>1000</v>
      </c>
      <c r="D917" s="11">
        <v>3000</v>
      </c>
      <c r="E917" s="12" t="s">
        <v>3586</v>
      </c>
      <c r="F917" s="11" t="s">
        <v>5224</v>
      </c>
      <c r="G917" s="21" t="s">
        <v>11292</v>
      </c>
      <c r="H917" s="11" t="s">
        <v>5091</v>
      </c>
      <c r="I917" s="11" t="s">
        <v>5091</v>
      </c>
      <c r="J917" s="14">
        <f>VLOOKUP(Table15[[#This Row],[TechRequired]],OldTree!A:B,2,0)</f>
        <v>7</v>
      </c>
      <c r="K917" s="14"/>
      <c r="L917" s="14"/>
      <c r="N917" s="11" t="e">
        <f>INDEX(TreeLookup!$C$1:$DE$21,MATCH(Table15[[#This Row],[CATEGORY]],TreeLookup!$C$1:$C$21,0),MATCH(Table15[[#This Row],[YEAR]],TreeLookup!$C$1:$DE$1,0))</f>
        <v>#N/A</v>
      </c>
      <c r="O917" s="11" t="s">
        <v>1903</v>
      </c>
      <c r="Q917" s="11"/>
    </row>
    <row r="918" spans="1:38" x14ac:dyDescent="0.25">
      <c r="A918" s="11" t="s">
        <v>3591</v>
      </c>
      <c r="B918" s="20" t="s">
        <v>7988</v>
      </c>
      <c r="C918" s="11">
        <v>6000</v>
      </c>
      <c r="D918" s="11">
        <v>18000</v>
      </c>
      <c r="E918" s="12" t="s">
        <v>3592</v>
      </c>
      <c r="F918" s="11" t="s">
        <v>5224</v>
      </c>
      <c r="G918" s="21" t="s">
        <v>11292</v>
      </c>
      <c r="H918" s="11" t="s">
        <v>5091</v>
      </c>
      <c r="I918" s="11" t="s">
        <v>5091</v>
      </c>
      <c r="J918" s="14">
        <f>VLOOKUP(Table15[[#This Row],[TechRequired]],OldTree!A:B,2,0)</f>
        <v>7</v>
      </c>
      <c r="K918" s="14"/>
      <c r="L918" s="14"/>
      <c r="N918" s="11" t="e">
        <f>INDEX(TreeLookup!$C$1:$DE$21,MATCH(Table15[[#This Row],[CATEGORY]],TreeLookup!$C$1:$C$21,0),MATCH(Table15[[#This Row],[YEAR]],TreeLookup!$C$1:$DE$1,0))</f>
        <v>#N/A</v>
      </c>
      <c r="O918" s="11" t="s">
        <v>1903</v>
      </c>
      <c r="Q918" s="11"/>
    </row>
    <row r="919" spans="1:38" x14ac:dyDescent="0.25">
      <c r="A919" s="11" t="s">
        <v>2100</v>
      </c>
      <c r="B919" s="12" t="s">
        <v>2101</v>
      </c>
      <c r="C919" s="11">
        <v>9230</v>
      </c>
      <c r="D919" s="11">
        <v>19250</v>
      </c>
      <c r="E919" s="12" t="s">
        <v>2102</v>
      </c>
      <c r="F919" s="11" t="s">
        <v>5490</v>
      </c>
      <c r="G919" s="11" t="s">
        <v>5487</v>
      </c>
      <c r="H919" s="11" t="s">
        <v>1903</v>
      </c>
      <c r="I919" s="11" t="s">
        <v>1903</v>
      </c>
      <c r="J919" s="14">
        <f>VLOOKUP(Table15[[#This Row],[TechRequired]],OldTree!A:B,2,0)</f>
        <v>9</v>
      </c>
      <c r="K919" s="22" t="s">
        <v>6017</v>
      </c>
      <c r="L919" s="14" t="s">
        <v>8668</v>
      </c>
      <c r="M919" s="14">
        <v>10</v>
      </c>
      <c r="N919" s="11" t="str">
        <f>INDEX(TreeLookup!$C$1:$DE$21,MATCH(Table15[[#This Row],[CATEGORY]],TreeLookup!$C$1:$C$21,0),MATCH(Table15[[#This Row],[YEAR]],TreeLookup!$C$1:$DE$1,0))</f>
        <v>improvedElecPropulsion</v>
      </c>
      <c r="P919" s="13" t="s">
        <v>6843</v>
      </c>
      <c r="Q919" s="11"/>
      <c r="S919" s="11">
        <v>2019</v>
      </c>
      <c r="U919" s="21" t="s">
        <v>8989</v>
      </c>
      <c r="W919" s="15"/>
    </row>
    <row r="920" spans="1:38" x14ac:dyDescent="0.25">
      <c r="A920" s="11" t="s">
        <v>2103</v>
      </c>
      <c r="B920" s="12" t="s">
        <v>2104</v>
      </c>
      <c r="C920" s="11">
        <v>16614</v>
      </c>
      <c r="D920" s="11">
        <v>23000</v>
      </c>
      <c r="E920" s="12" t="s">
        <v>2105</v>
      </c>
      <c r="F920" s="11" t="s">
        <v>5490</v>
      </c>
      <c r="G920" s="11" t="s">
        <v>5487</v>
      </c>
      <c r="H920" s="11" t="s">
        <v>1903</v>
      </c>
      <c r="I920" s="11" t="s">
        <v>1903</v>
      </c>
      <c r="J920" s="14">
        <f>VLOOKUP(Table15[[#This Row],[TechRequired]],OldTree!A:B,2,0)</f>
        <v>9</v>
      </c>
      <c r="K920" s="22" t="s">
        <v>6017</v>
      </c>
      <c r="L920" s="14" t="s">
        <v>8668</v>
      </c>
      <c r="M920" s="14">
        <v>10</v>
      </c>
      <c r="N920" s="11" t="str">
        <f>INDEX(TreeLookup!$C$1:$DE$21,MATCH(Table15[[#This Row],[CATEGORY]],TreeLookup!$C$1:$C$21,0),MATCH(Table15[[#This Row],[YEAR]],TreeLookup!$C$1:$DE$1,0))</f>
        <v>advancedElecPropulsion</v>
      </c>
      <c r="P920" s="13" t="s">
        <v>6843</v>
      </c>
      <c r="Q920" s="11"/>
      <c r="S920" s="11">
        <v>2035</v>
      </c>
      <c r="U920" s="21" t="s">
        <v>8990</v>
      </c>
      <c r="W920" s="15"/>
    </row>
    <row r="921" spans="1:38" x14ac:dyDescent="0.25">
      <c r="A921" s="11" t="s">
        <v>2094</v>
      </c>
      <c r="B921" s="12" t="s">
        <v>2095</v>
      </c>
      <c r="C921" s="11">
        <v>9486</v>
      </c>
      <c r="D921" s="11">
        <v>59750</v>
      </c>
      <c r="E921" s="12" t="s">
        <v>2096</v>
      </c>
      <c r="F921" s="11" t="s">
        <v>5489</v>
      </c>
      <c r="G921" s="11" t="s">
        <v>5487</v>
      </c>
      <c r="H921" s="11" t="s">
        <v>1903</v>
      </c>
      <c r="I921" s="11" t="s">
        <v>1903</v>
      </c>
      <c r="J921" s="14">
        <f>VLOOKUP(Table15[[#This Row],[TechRequired]],OldTree!A:B,2,0)</f>
        <v>10</v>
      </c>
      <c r="K921" s="22" t="s">
        <v>6017</v>
      </c>
      <c r="L921" s="14" t="s">
        <v>8668</v>
      </c>
      <c r="M921" s="14">
        <v>11</v>
      </c>
      <c r="N921" s="11" t="str">
        <f>INDEX(TreeLookup!$C$1:$DE$21,MATCH(Table15[[#This Row],[CATEGORY]],TreeLookup!$C$1:$C$21,0),MATCH(Table15[[#This Row],[YEAR]],TreeLookup!$C$1:$DE$1,0))</f>
        <v>basicElecPropulsion</v>
      </c>
      <c r="P921" s="13" t="s">
        <v>6843</v>
      </c>
      <c r="Q921" s="11"/>
      <c r="S921" s="11">
        <v>2014</v>
      </c>
      <c r="W921" s="15"/>
    </row>
    <row r="922" spans="1:38" x14ac:dyDescent="0.25">
      <c r="A922" s="11" t="s">
        <v>1695</v>
      </c>
      <c r="B922" s="12" t="s">
        <v>7916</v>
      </c>
      <c r="C922" s="11">
        <v>5500</v>
      </c>
      <c r="D922" s="11">
        <v>13000</v>
      </c>
      <c r="E922" s="12" t="s">
        <v>10637</v>
      </c>
      <c r="F922" s="11" t="s">
        <v>1282</v>
      </c>
      <c r="G922" s="11" t="s">
        <v>1698</v>
      </c>
      <c r="H922" s="11" t="s">
        <v>1903</v>
      </c>
      <c r="I922" s="11" t="s">
        <v>5091</v>
      </c>
      <c r="J922" s="14">
        <f>VLOOKUP(Table15[[#This Row],[TechRequired]],OldTree!A:B,2,0)</f>
        <v>4</v>
      </c>
      <c r="K922" s="22" t="s">
        <v>6013</v>
      </c>
      <c r="L922" s="14"/>
      <c r="M922" s="14">
        <v>10</v>
      </c>
      <c r="N922" s="11" t="str">
        <f>INDEX(TreeLookup!$C$1:$DE$21,MATCH(Table15[[#This Row],[CATEGORY]],TreeLookup!$C$1:$C$21,0),MATCH(Table15[[#This Row],[YEAR]],TreeLookup!$C$1:$DE$1,0))</f>
        <v>advancedSurfaceScience</v>
      </c>
      <c r="P922" s="13" t="s">
        <v>6842</v>
      </c>
      <c r="Q922" s="11" t="s">
        <v>6572</v>
      </c>
      <c r="S922" s="11">
        <v>2011</v>
      </c>
      <c r="W922" s="15"/>
    </row>
    <row r="923" spans="1:38" x14ac:dyDescent="0.25">
      <c r="A923" s="11" t="s">
        <v>6123</v>
      </c>
      <c r="B923" s="12" t="s">
        <v>6123</v>
      </c>
      <c r="G923" s="11" t="s">
        <v>6059</v>
      </c>
      <c r="H923" s="11" t="s">
        <v>1903</v>
      </c>
      <c r="J923" s="16" t="e">
        <f>VLOOKUP(Table15[[#This Row],[TechRequired]],OldTree!A:B,2,0)</f>
        <v>#N/A</v>
      </c>
      <c r="K923" s="23" t="s">
        <v>8953</v>
      </c>
      <c r="L923" s="16"/>
      <c r="M923" s="14">
        <v>10</v>
      </c>
      <c r="N923" s="11" t="str">
        <f>INDEX(TreeLookup!$C$1:$DE$21,MATCH(Table15[[#This Row],[CATEGORY]],TreeLookup!$C$1:$C$21,0),MATCH(Table15[[#This Row],[YEAR]],TreeLookup!$C$1:$DE$1,0))</f>
        <v>solids2009</v>
      </c>
      <c r="Q923" s="11"/>
      <c r="R923" s="11" t="s">
        <v>6123</v>
      </c>
      <c r="S923" s="11">
        <v>2013</v>
      </c>
    </row>
    <row r="924" spans="1:38" x14ac:dyDescent="0.25">
      <c r="A924" s="11" t="s">
        <v>140</v>
      </c>
      <c r="B924" s="12" t="s">
        <v>3478</v>
      </c>
      <c r="C924" s="11">
        <v>1300</v>
      </c>
      <c r="D924" s="11">
        <v>60000</v>
      </c>
      <c r="E924" s="12" t="s">
        <v>3479</v>
      </c>
      <c r="F924" s="11" t="s">
        <v>1287</v>
      </c>
      <c r="G924" s="21" t="s">
        <v>11265</v>
      </c>
      <c r="H924" s="11" t="s">
        <v>1903</v>
      </c>
      <c r="I924" s="11" t="s">
        <v>1903</v>
      </c>
      <c r="J924" s="14">
        <f>VLOOKUP(Table15[[#This Row],[TechRequired]],OldTree!A:B,2,0)</f>
        <v>3</v>
      </c>
      <c r="K924" s="22" t="s">
        <v>8945</v>
      </c>
      <c r="L924" s="14"/>
      <c r="N924" s="11" t="str">
        <f>INDEX(TreeLookup!$C$1:$DE$21,MATCH(Table15[[#This Row],[CATEGORY]],TreeLookup!$C$1:$C$21,0),MATCH(Table15[[#This Row],[YEAR]],TreeLookup!$C$1:$DE$1,0))</f>
        <v>orbitalRocketry1963</v>
      </c>
      <c r="P924" s="13" t="s">
        <v>6843</v>
      </c>
      <c r="Q924" s="11" t="s">
        <v>3478</v>
      </c>
      <c r="R924" s="21" t="s">
        <v>6114</v>
      </c>
      <c r="S924" s="11">
        <v>1963</v>
      </c>
      <c r="W924" s="15"/>
      <c r="Y924" s="11" t="s">
        <v>10959</v>
      </c>
      <c r="AD924" s="11" t="s">
        <v>11286</v>
      </c>
    </row>
    <row r="925" spans="1:38" x14ac:dyDescent="0.25">
      <c r="A925" s="11" t="s">
        <v>9707</v>
      </c>
      <c r="B925" s="24" t="s">
        <v>3478</v>
      </c>
      <c r="C925" s="11">
        <v>1300</v>
      </c>
      <c r="D925" s="11">
        <v>60000</v>
      </c>
      <c r="E925" s="12" t="s">
        <v>3479</v>
      </c>
      <c r="F925" s="21" t="s">
        <v>1287</v>
      </c>
      <c r="G925" s="21" t="s">
        <v>9621</v>
      </c>
      <c r="H925" s="21" t="s">
        <v>1903</v>
      </c>
      <c r="I925" s="21" t="s">
        <v>1903</v>
      </c>
      <c r="J925" s="16">
        <f>VLOOKUP(Table15[[#This Row],[TechRequired]],OldTree!A:B,2,0)</f>
        <v>3</v>
      </c>
      <c r="K925" s="38" t="s">
        <v>8945</v>
      </c>
      <c r="L925" s="16"/>
      <c r="N925" s="17" t="str">
        <f>INDEX(TreeLookup!$C$1:$DE$21,MATCH(Table15[[#This Row],[CATEGORY]],TreeLookup!$C$1:$C$21,0),MATCH(Table15[[#This Row],[YEAR]],TreeLookup!$C$1:$DE$1,0))</f>
        <v>orbitalRocketry1963</v>
      </c>
      <c r="O925" s="21"/>
      <c r="P925" s="25" t="s">
        <v>6843</v>
      </c>
      <c r="Q925" s="24" t="s">
        <v>3478</v>
      </c>
      <c r="R925" s="21" t="s">
        <v>6114</v>
      </c>
      <c r="S925" s="11">
        <v>1963</v>
      </c>
      <c r="Y925" s="11" t="s">
        <v>10959</v>
      </c>
      <c r="AD925" s="11" t="s">
        <v>11286</v>
      </c>
    </row>
    <row r="926" spans="1:38" x14ac:dyDescent="0.25">
      <c r="A926" s="11" t="s">
        <v>149</v>
      </c>
      <c r="B926" s="12" t="s">
        <v>3478</v>
      </c>
      <c r="C926" s="11">
        <v>1300</v>
      </c>
      <c r="D926" s="11">
        <v>60000</v>
      </c>
      <c r="E926" s="12" t="s">
        <v>3479</v>
      </c>
      <c r="F926" s="11" t="s">
        <v>1287</v>
      </c>
      <c r="G926" s="21" t="s">
        <v>11293</v>
      </c>
      <c r="H926" s="11" t="s">
        <v>1903</v>
      </c>
      <c r="I926" s="11" t="s">
        <v>1903</v>
      </c>
      <c r="J926" s="14">
        <f>VLOOKUP(Table15[[#This Row],[TechRequired]],OldTree!A:B,2,0)</f>
        <v>3</v>
      </c>
      <c r="K926" s="22" t="s">
        <v>8945</v>
      </c>
      <c r="L926" s="14"/>
      <c r="N926" s="11" t="str">
        <f>INDEX(TreeLookup!$C$1:$DE$21,MATCH(Table15[[#This Row],[CATEGORY]],TreeLookup!$C$1:$C$21,0),MATCH(Table15[[#This Row],[YEAR]],TreeLookup!$C$1:$DE$1,0))</f>
        <v>orbitalRocketry1963</v>
      </c>
      <c r="P926" s="13" t="s">
        <v>6843</v>
      </c>
      <c r="Q926" s="11" t="s">
        <v>3478</v>
      </c>
      <c r="R926" s="21" t="s">
        <v>6114</v>
      </c>
      <c r="S926" s="11">
        <v>1963</v>
      </c>
      <c r="W926" s="15"/>
      <c r="Y926" s="11" t="s">
        <v>10959</v>
      </c>
      <c r="AD926" s="11" t="s">
        <v>11286</v>
      </c>
    </row>
    <row r="927" spans="1:38" x14ac:dyDescent="0.25">
      <c r="A927" s="11" t="s">
        <v>6122</v>
      </c>
      <c r="B927" s="12" t="s">
        <v>6122</v>
      </c>
      <c r="G927" s="11" t="s">
        <v>6059</v>
      </c>
      <c r="H927" s="11" t="s">
        <v>1903</v>
      </c>
      <c r="J927" s="16" t="e">
        <f>VLOOKUP(Table15[[#This Row],[TechRequired]],OldTree!A:B,2,0)</f>
        <v>#N/A</v>
      </c>
      <c r="K927" s="23" t="s">
        <v>8953</v>
      </c>
      <c r="L927" s="16"/>
      <c r="M927" s="14">
        <v>10</v>
      </c>
      <c r="N927" s="11" t="str">
        <f>INDEX(TreeLookup!$C$1:$DE$21,MATCH(Table15[[#This Row],[CATEGORY]],TreeLookup!$C$1:$C$21,0),MATCH(Table15[[#This Row],[YEAR]],TreeLookup!$C$1:$DE$1,0))</f>
        <v>solids2009</v>
      </c>
      <c r="Q927" s="11"/>
      <c r="R927" s="11" t="s">
        <v>6122</v>
      </c>
      <c r="S927" s="11">
        <v>2013</v>
      </c>
    </row>
    <row r="928" spans="1:38" x14ac:dyDescent="0.25">
      <c r="A928" s="11" t="s">
        <v>1936</v>
      </c>
      <c r="B928" s="12" t="s">
        <v>7404</v>
      </c>
      <c r="C928" s="11">
        <v>6000</v>
      </c>
      <c r="D928" s="11">
        <v>120000</v>
      </c>
      <c r="E928" s="12" t="s">
        <v>10366</v>
      </c>
      <c r="F928" s="11" t="s">
        <v>1377</v>
      </c>
      <c r="G928" s="11" t="s">
        <v>5246</v>
      </c>
      <c r="H928" s="11" t="s">
        <v>1903</v>
      </c>
      <c r="I928" s="11" t="s">
        <v>1903</v>
      </c>
      <c r="J928" s="14">
        <f>VLOOKUP(Table15[[#This Row],[TechRequired]],OldTree!A:B,2,0)</f>
        <v>6</v>
      </c>
      <c r="K928" s="22" t="s">
        <v>8953</v>
      </c>
      <c r="L928" s="14"/>
      <c r="N928" s="11" t="str">
        <f>INDEX(TreeLookup!$C$1:$DE$21,MATCH(Table15[[#This Row],[CATEGORY]],TreeLookup!$C$1:$C$21,0),MATCH(Table15[[#This Row],[YEAR]],TreeLookup!$C$1:$DE$1,0))</f>
        <v>solids1998</v>
      </c>
      <c r="P928" s="13" t="s">
        <v>6843</v>
      </c>
      <c r="Q928" s="11" t="s">
        <v>6757</v>
      </c>
      <c r="S928" s="11">
        <v>2002</v>
      </c>
      <c r="V928" s="11" t="s">
        <v>8826</v>
      </c>
      <c r="W928" s="15">
        <v>42871</v>
      </c>
      <c r="AE928" s="11" t="s">
        <v>11286</v>
      </c>
    </row>
    <row r="929" spans="1:34" x14ac:dyDescent="0.25">
      <c r="A929" s="11" t="s">
        <v>6120</v>
      </c>
      <c r="B929" s="12" t="s">
        <v>6120</v>
      </c>
      <c r="G929" s="11" t="s">
        <v>6059</v>
      </c>
      <c r="H929" s="11" t="s">
        <v>1903</v>
      </c>
      <c r="J929" s="16" t="e">
        <f>VLOOKUP(Table15[[#This Row],[TechRequired]],OldTree!A:B,2,0)</f>
        <v>#N/A</v>
      </c>
      <c r="K929" s="23" t="s">
        <v>8953</v>
      </c>
      <c r="L929" s="16"/>
      <c r="N929" s="11" t="str">
        <f>INDEX(TreeLookup!$C$1:$DE$21,MATCH(Table15[[#This Row],[CATEGORY]],TreeLookup!$C$1:$C$21,0),MATCH(Table15[[#This Row],[YEAR]],TreeLookup!$C$1:$DE$1,0))</f>
        <v>solids2009</v>
      </c>
      <c r="Q929" s="11" t="s">
        <v>6121</v>
      </c>
      <c r="R929" s="11" t="s">
        <v>6120</v>
      </c>
      <c r="S929" s="11">
        <v>2013</v>
      </c>
    </row>
    <row r="930" spans="1:34" x14ac:dyDescent="0.25">
      <c r="A930" s="11" t="s">
        <v>982</v>
      </c>
      <c r="B930" s="12" t="s">
        <v>1834</v>
      </c>
      <c r="C930" s="11">
        <v>6000</v>
      </c>
      <c r="D930" s="11">
        <v>120000</v>
      </c>
      <c r="E930" s="12" t="s">
        <v>4597</v>
      </c>
      <c r="F930" s="11" t="s">
        <v>1367</v>
      </c>
      <c r="G930" s="11" t="s">
        <v>1900</v>
      </c>
      <c r="H930" s="11" t="s">
        <v>1903</v>
      </c>
      <c r="I930" s="11" t="s">
        <v>1903</v>
      </c>
      <c r="J930" s="14">
        <f>VLOOKUP(Table15[[#This Row],[TechRequired]],OldTree!A:B,2,0)</f>
        <v>7</v>
      </c>
      <c r="K930" s="22" t="s">
        <v>8953</v>
      </c>
      <c r="L930" s="14"/>
      <c r="N930" s="11" t="str">
        <f>INDEX(TreeLookup!$C$1:$DE$21,MATCH(Table15[[#This Row],[CATEGORY]],TreeLookup!$C$1:$C$21,0),MATCH(Table15[[#This Row],[YEAR]],TreeLookup!$C$1:$DE$1,0))</f>
        <v>solids1998</v>
      </c>
      <c r="P930" s="13" t="s">
        <v>6843</v>
      </c>
      <c r="Q930" s="11" t="s">
        <v>6757</v>
      </c>
      <c r="R930" s="21" t="s">
        <v>1834</v>
      </c>
      <c r="S930" s="11">
        <v>2002</v>
      </c>
      <c r="W930" s="15"/>
      <c r="Y930" s="11" t="s">
        <v>11044</v>
      </c>
      <c r="AE930" s="11" t="s">
        <v>11286</v>
      </c>
    </row>
    <row r="931" spans="1:34" x14ac:dyDescent="0.25">
      <c r="A931" s="11" t="s">
        <v>1011</v>
      </c>
      <c r="B931" s="12" t="s">
        <v>3373</v>
      </c>
      <c r="C931" s="11">
        <v>1000</v>
      </c>
      <c r="D931" s="11">
        <v>20000</v>
      </c>
      <c r="E931" s="12" t="s">
        <v>5741</v>
      </c>
      <c r="F931" s="11" t="s">
        <v>1368</v>
      </c>
      <c r="G931" s="21" t="s">
        <v>11292</v>
      </c>
      <c r="H931" s="11" t="s">
        <v>1903</v>
      </c>
      <c r="I931" s="11" t="s">
        <v>1903</v>
      </c>
      <c r="J931" s="14">
        <f>VLOOKUP(Table15[[#This Row],[TechRequired]],OldTree!A:B,2,0)</f>
        <v>2</v>
      </c>
      <c r="K931" s="22" t="s">
        <v>8944</v>
      </c>
      <c r="L931" s="14" t="s">
        <v>6811</v>
      </c>
      <c r="N931" s="11" t="str">
        <f>INDEX(TreeLookup!$C$1:$DE$21,MATCH(Table15[[#This Row],[CATEGORY]],TreeLookup!$C$1:$C$21,0),MATCH(Table15[[#This Row],[YEAR]],TreeLookup!$C$1:$DE$1,0))</f>
        <v>basicAvionics</v>
      </c>
      <c r="P931" s="13" t="s">
        <v>6843</v>
      </c>
      <c r="Q931" s="11"/>
      <c r="S931" s="11">
        <v>1959</v>
      </c>
      <c r="U931" s="11" t="s">
        <v>6788</v>
      </c>
      <c r="W931" s="15"/>
      <c r="Z931" s="11" t="s">
        <v>11286</v>
      </c>
    </row>
    <row r="932" spans="1:34" x14ac:dyDescent="0.25">
      <c r="A932" s="11" t="s">
        <v>11152</v>
      </c>
      <c r="B932" s="12" t="s">
        <v>3373</v>
      </c>
      <c r="C932" s="11">
        <v>1000</v>
      </c>
      <c r="D932" s="11">
        <v>20000</v>
      </c>
      <c r="E932" s="12" t="s">
        <v>5741</v>
      </c>
      <c r="G932" s="21" t="s">
        <v>11293</v>
      </c>
      <c r="H932" s="11" t="s">
        <v>1903</v>
      </c>
      <c r="I932" s="11" t="s">
        <v>1903</v>
      </c>
      <c r="J932" s="16" t="e">
        <f>VLOOKUP(Table15[[#This Row],[TechRequired]],OldTree!A:B,2,0)</f>
        <v>#N/A</v>
      </c>
      <c r="K932" s="22" t="s">
        <v>8944</v>
      </c>
      <c r="L932" s="14" t="s">
        <v>6811</v>
      </c>
      <c r="N932" s="17" t="str">
        <f>INDEX(TreeLookup!$C$1:$DE$21,MATCH(Table15[[#This Row],[CATEGORY]],TreeLookup!$C$1:$C$21,0),MATCH(Table15[[#This Row],[YEAR]],TreeLookup!$C$1:$DE$1,0))</f>
        <v>basicAvionics</v>
      </c>
      <c r="P932" s="13" t="s">
        <v>6843</v>
      </c>
      <c r="S932" s="11">
        <v>1959</v>
      </c>
      <c r="Y932" s="48"/>
      <c r="Z932" s="11" t="s">
        <v>11286</v>
      </c>
    </row>
    <row r="933" spans="1:34" x14ac:dyDescent="0.25">
      <c r="A933" s="11" t="s">
        <v>11143</v>
      </c>
      <c r="B933" s="12" t="s">
        <v>11144</v>
      </c>
      <c r="C933" s="11">
        <v>2000</v>
      </c>
      <c r="D933" s="11">
        <v>40000</v>
      </c>
      <c r="E933" s="12" t="s">
        <v>11145</v>
      </c>
      <c r="G933" s="21" t="s">
        <v>11293</v>
      </c>
      <c r="H933" s="21" t="s">
        <v>1903</v>
      </c>
      <c r="I933" s="21" t="s">
        <v>1903</v>
      </c>
      <c r="J933" s="16" t="e">
        <f>VLOOKUP(Table15[[#This Row],[TechRequired]],OldTree!A:B,2,0)</f>
        <v>#N/A</v>
      </c>
      <c r="K933" s="22" t="s">
        <v>8944</v>
      </c>
      <c r="L933" s="16"/>
      <c r="N933" s="17" t="str">
        <f>INDEX(TreeLookup!$C$1:$DE$21,MATCH(Table15[[#This Row],[CATEGORY]],TreeLookup!$C$1:$C$21,0),MATCH(Table15[[#This Row],[YEAR]],TreeLookup!$C$1:$DE$1,0))</f>
        <v>improvedAvionics</v>
      </c>
      <c r="P933" s="25" t="s">
        <v>6843</v>
      </c>
      <c r="S933" s="11">
        <v>1963</v>
      </c>
      <c r="Y933" s="48"/>
      <c r="Z933" s="11" t="s">
        <v>11286</v>
      </c>
    </row>
    <row r="934" spans="1:34" x14ac:dyDescent="0.25">
      <c r="A934" s="11" t="s">
        <v>541</v>
      </c>
      <c r="B934" s="12" t="s">
        <v>3333</v>
      </c>
      <c r="C934" s="11">
        <v>250</v>
      </c>
      <c r="D934" s="11">
        <v>500</v>
      </c>
      <c r="E934" s="12" t="s">
        <v>3334</v>
      </c>
      <c r="F934" s="11" t="s">
        <v>1320</v>
      </c>
      <c r="G934" s="21" t="s">
        <v>11292</v>
      </c>
      <c r="H934" s="11" t="s">
        <v>1903</v>
      </c>
      <c r="I934" s="11" t="s">
        <v>1903</v>
      </c>
      <c r="J934" s="14">
        <f>VLOOKUP(Table15[[#This Row],[TechRequired]],OldTree!A:B,2,0)</f>
        <v>6</v>
      </c>
      <c r="K934" s="22" t="s">
        <v>8946</v>
      </c>
      <c r="L934" s="14" t="s">
        <v>8651</v>
      </c>
      <c r="N934" s="11" t="str">
        <f>INDEX(TreeLookup!$C$1:$DE$21,MATCH(Table15[[#This Row],[CATEGORY]],TreeLookup!$C$1:$C$21,0),MATCH(Table15[[#This Row],[YEAR]],TreeLookup!$C$1:$DE$1,0))</f>
        <v>matureCapsules</v>
      </c>
      <c r="P934" s="13" t="s">
        <v>6843</v>
      </c>
      <c r="Q934" s="11"/>
      <c r="S934" s="11">
        <v>1971</v>
      </c>
      <c r="U934" s="11" t="s">
        <v>6571</v>
      </c>
      <c r="W934" s="15"/>
      <c r="AF934" s="11" t="s">
        <v>11286</v>
      </c>
      <c r="AG934" s="11" t="s">
        <v>11286</v>
      </c>
    </row>
    <row r="935" spans="1:34" x14ac:dyDescent="0.25">
      <c r="A935" s="11" t="s">
        <v>1523</v>
      </c>
      <c r="B935" s="12" t="s">
        <v>7774</v>
      </c>
      <c r="C935" s="11">
        <v>60</v>
      </c>
      <c r="D935" s="11">
        <v>120</v>
      </c>
      <c r="E935" s="12" t="s">
        <v>10793</v>
      </c>
      <c r="F935" s="11" t="s">
        <v>1368</v>
      </c>
      <c r="G935" s="11" t="s">
        <v>5218</v>
      </c>
      <c r="H935" s="11" t="s">
        <v>1903</v>
      </c>
      <c r="I935" s="11" t="s">
        <v>5091</v>
      </c>
      <c r="J935" s="14">
        <f>VLOOKUP(Table15[[#This Row],[TechRequired]],OldTree!A:B,2,0)</f>
        <v>2</v>
      </c>
      <c r="K935" s="22" t="s">
        <v>6012</v>
      </c>
      <c r="L935" s="14" t="s">
        <v>8867</v>
      </c>
      <c r="M935" s="14">
        <v>2</v>
      </c>
      <c r="N935" s="11" t="str">
        <f>INDEX(TreeLookup!$C$1:$DE$21,MATCH(Table15[[#This Row],[CATEGORY]],TreeLookup!$C$1:$C$21,0),MATCH(Table15[[#This Row],[YEAR]],TreeLookup!$C$1:$DE$1,0))</f>
        <v>start</v>
      </c>
      <c r="O935" s="21" t="s">
        <v>1903</v>
      </c>
      <c r="P935" s="13" t="s">
        <v>6842</v>
      </c>
      <c r="Q935" s="11"/>
      <c r="W935" s="15"/>
    </row>
    <row r="936" spans="1:34" x14ac:dyDescent="0.25">
      <c r="A936" s="11" t="s">
        <v>4080</v>
      </c>
      <c r="B936" s="12" t="s">
        <v>7991</v>
      </c>
      <c r="C936" s="11">
        <v>3400</v>
      </c>
      <c r="D936" s="11">
        <v>2800</v>
      </c>
      <c r="E936" s="12" t="s">
        <v>4081</v>
      </c>
      <c r="F936" s="11" t="s">
        <v>1320</v>
      </c>
      <c r="G936" s="11" t="s">
        <v>1381</v>
      </c>
      <c r="H936" s="11" t="s">
        <v>5091</v>
      </c>
      <c r="I936" s="11" t="s">
        <v>5091</v>
      </c>
      <c r="J936" s="14">
        <f>VLOOKUP(Table15[[#This Row],[TechRequired]],OldTree!A:B,2,0)</f>
        <v>6</v>
      </c>
      <c r="K936" s="14"/>
      <c r="L936" s="14"/>
      <c r="N936" s="11" t="e">
        <f>INDEX(TreeLookup!$C$1:$DE$21,MATCH(Table15[[#This Row],[CATEGORY]],TreeLookup!$C$1:$C$21,0),MATCH(Table15[[#This Row],[YEAR]],TreeLookup!$C$1:$DE$1,0))</f>
        <v>#N/A</v>
      </c>
      <c r="O936" s="11" t="s">
        <v>1903</v>
      </c>
      <c r="Q936" s="11"/>
    </row>
    <row r="937" spans="1:34" x14ac:dyDescent="0.25">
      <c r="A937" s="11" t="s">
        <v>1211</v>
      </c>
      <c r="B937" s="12" t="s">
        <v>3391</v>
      </c>
      <c r="C937" s="11">
        <v>5</v>
      </c>
      <c r="D937" s="11">
        <v>100</v>
      </c>
      <c r="E937" s="12" t="s">
        <v>3392</v>
      </c>
      <c r="F937" s="11" t="s">
        <v>1372</v>
      </c>
      <c r="G937" s="21" t="s">
        <v>11292</v>
      </c>
      <c r="H937" s="11" t="s">
        <v>1903</v>
      </c>
      <c r="I937" s="11" t="s">
        <v>1903</v>
      </c>
      <c r="J937" s="14">
        <f>VLOOKUP(Table15[[#This Row],[TechRequired]],OldTree!A:B,2,0)</f>
        <v>0</v>
      </c>
      <c r="K937" s="22" t="s">
        <v>6012</v>
      </c>
      <c r="L937" s="14"/>
      <c r="M937" s="14">
        <v>0</v>
      </c>
      <c r="N937" s="11" t="str">
        <f>INDEX(TreeLookup!$C$1:$DE$21,MATCH(Table15[[#This Row],[CATEGORY]],TreeLookup!$C$1:$C$21,0),MATCH(Table15[[#This Row],[YEAR]],TreeLookup!$C$1:$DE$1,0))</f>
        <v>start</v>
      </c>
      <c r="P937" s="13" t="s">
        <v>6843</v>
      </c>
      <c r="Q937" s="11"/>
      <c r="S937" s="11">
        <v>0</v>
      </c>
      <c r="W937" s="15"/>
    </row>
    <row r="938" spans="1:34" x14ac:dyDescent="0.25">
      <c r="A938" s="11" t="s">
        <v>1897</v>
      </c>
      <c r="B938" s="12" t="s">
        <v>7992</v>
      </c>
      <c r="C938" s="11">
        <v>150</v>
      </c>
      <c r="D938" s="11">
        <v>9000</v>
      </c>
      <c r="E938" s="12" t="s">
        <v>3392</v>
      </c>
      <c r="F938" s="11" t="s">
        <v>5220</v>
      </c>
      <c r="G938" s="11" t="s">
        <v>1900</v>
      </c>
      <c r="H938" s="11" t="s">
        <v>1903</v>
      </c>
      <c r="I938" s="11" t="s">
        <v>5091</v>
      </c>
      <c r="J938" s="14">
        <f>VLOOKUP(Table15[[#This Row],[TechRequired]],OldTree!A:B,2,0)</f>
        <v>7</v>
      </c>
      <c r="K938" s="22" t="s">
        <v>6012</v>
      </c>
      <c r="L938" s="14" t="s">
        <v>8867</v>
      </c>
      <c r="M938" s="14">
        <v>4</v>
      </c>
      <c r="N938" s="11" t="str">
        <f>INDEX(TreeLookup!$C$1:$DE$21,MATCH(Table15[[#This Row],[CATEGORY]],TreeLookup!$C$1:$C$21,0),MATCH(Table15[[#This Row],[YEAR]],TreeLookup!$C$1:$DE$1,0))</f>
        <v>start</v>
      </c>
      <c r="O938" s="21" t="s">
        <v>1903</v>
      </c>
      <c r="P938" s="13" t="s">
        <v>6842</v>
      </c>
      <c r="Q938" s="11"/>
      <c r="W938" s="15"/>
    </row>
    <row r="939" spans="1:34" x14ac:dyDescent="0.25">
      <c r="A939" s="11" t="s">
        <v>1898</v>
      </c>
      <c r="B939" s="12" t="s">
        <v>7993</v>
      </c>
      <c r="C939" s="11">
        <v>100</v>
      </c>
      <c r="D939" s="11">
        <v>4500</v>
      </c>
      <c r="E939" s="12" t="s">
        <v>3392</v>
      </c>
      <c r="F939" s="11" t="s">
        <v>1281</v>
      </c>
      <c r="G939" s="11" t="s">
        <v>1900</v>
      </c>
      <c r="H939" s="11" t="s">
        <v>1903</v>
      </c>
      <c r="I939" s="11" t="s">
        <v>5091</v>
      </c>
      <c r="J939" s="14">
        <f>VLOOKUP(Table15[[#This Row],[TechRequired]],OldTree!A:B,2,0)</f>
        <v>4</v>
      </c>
      <c r="K939" s="22" t="s">
        <v>6012</v>
      </c>
      <c r="L939" s="14" t="s">
        <v>8867</v>
      </c>
      <c r="M939" s="14">
        <v>4</v>
      </c>
      <c r="N939" s="11" t="str">
        <f>INDEX(TreeLookup!$C$1:$DE$21,MATCH(Table15[[#This Row],[CATEGORY]],TreeLookup!$C$1:$C$21,0),MATCH(Table15[[#This Row],[YEAR]],TreeLookup!$C$1:$DE$1,0))</f>
        <v>start</v>
      </c>
      <c r="O939" s="21" t="s">
        <v>1903</v>
      </c>
      <c r="P939" s="13" t="s">
        <v>6842</v>
      </c>
      <c r="Q939" s="11"/>
      <c r="W939" s="15"/>
    </row>
    <row r="940" spans="1:34" x14ac:dyDescent="0.25">
      <c r="A940" s="11" t="s">
        <v>1522</v>
      </c>
      <c r="B940" s="12" t="s">
        <v>7775</v>
      </c>
      <c r="C940" s="11">
        <v>230</v>
      </c>
      <c r="D940" s="11">
        <v>600</v>
      </c>
      <c r="E940" s="12" t="s">
        <v>10885</v>
      </c>
      <c r="F940" s="11" t="s">
        <v>1300</v>
      </c>
      <c r="G940" s="11" t="s">
        <v>5218</v>
      </c>
      <c r="H940" s="11" t="s">
        <v>1903</v>
      </c>
      <c r="I940" s="11" t="s">
        <v>5091</v>
      </c>
      <c r="J940" s="14">
        <f>VLOOKUP(Table15[[#This Row],[TechRequired]],OldTree!A:B,2,0)</f>
        <v>1</v>
      </c>
      <c r="K940" s="22" t="s">
        <v>6012</v>
      </c>
      <c r="L940" s="14" t="s">
        <v>8867</v>
      </c>
      <c r="M940" s="14">
        <v>2</v>
      </c>
      <c r="N940" s="11" t="str">
        <f>INDEX(TreeLookup!$C$1:$DE$21,MATCH(Table15[[#This Row],[CATEGORY]],TreeLookup!$C$1:$C$21,0),MATCH(Table15[[#This Row],[YEAR]],TreeLookup!$C$1:$DE$1,0))</f>
        <v>start</v>
      </c>
      <c r="O940" s="21" t="s">
        <v>1903</v>
      </c>
      <c r="P940" s="13" t="s">
        <v>6842</v>
      </c>
      <c r="Q940" s="11"/>
      <c r="W940" s="15"/>
    </row>
    <row r="941" spans="1:34" x14ac:dyDescent="0.25">
      <c r="A941" s="11" t="s">
        <v>1178</v>
      </c>
      <c r="B941" s="12" t="s">
        <v>5596</v>
      </c>
      <c r="C941" s="11">
        <v>0.1</v>
      </c>
      <c r="D941" s="11">
        <v>2</v>
      </c>
      <c r="E941" s="12" t="s">
        <v>5597</v>
      </c>
      <c r="F941" s="11" t="s">
        <v>1372</v>
      </c>
      <c r="G941" s="11" t="s">
        <v>5586</v>
      </c>
      <c r="H941" s="11" t="s">
        <v>1903</v>
      </c>
      <c r="I941" s="11" t="s">
        <v>1903</v>
      </c>
      <c r="J941" s="14">
        <f>VLOOKUP(Table15[[#This Row],[TechRequired]],OldTree!A:B,2,0)</f>
        <v>0</v>
      </c>
      <c r="K941" s="22" t="s">
        <v>8948</v>
      </c>
      <c r="L941" s="14"/>
      <c r="M941" s="14">
        <v>4</v>
      </c>
      <c r="N941" s="11" t="str">
        <f>INDEX(TreeLookup!$C$1:$DE$21,MATCH(Table15[[#This Row],[CATEGORY]],TreeLookup!$C$1:$C$21,0),MATCH(Table15[[#This Row],[YEAR]],TreeLookup!$C$1:$DE$1,0))</f>
        <v>spaceStationDev</v>
      </c>
      <c r="P941" s="13" t="s">
        <v>6843</v>
      </c>
      <c r="Q941" s="11"/>
      <c r="S941" s="11">
        <v>1970</v>
      </c>
      <c r="W941" s="15"/>
      <c r="AG941" s="11" t="s">
        <v>11286</v>
      </c>
    </row>
    <row r="942" spans="1:34" x14ac:dyDescent="0.25">
      <c r="A942" s="11" t="s">
        <v>1508</v>
      </c>
      <c r="B942" s="12" t="s">
        <v>7779</v>
      </c>
      <c r="C942" s="11">
        <v>85</v>
      </c>
      <c r="D942" s="11">
        <v>4000</v>
      </c>
      <c r="E942" s="12" t="s">
        <v>10243</v>
      </c>
      <c r="F942" s="11" t="s">
        <v>1281</v>
      </c>
      <c r="G942" s="11" t="s">
        <v>5218</v>
      </c>
      <c r="H942" s="11" t="s">
        <v>1903</v>
      </c>
      <c r="I942" s="11" t="s">
        <v>5091</v>
      </c>
      <c r="J942" s="14">
        <f>VLOOKUP(Table15[[#This Row],[TechRequired]],OldTree!A:B,2,0)</f>
        <v>4</v>
      </c>
      <c r="K942" s="22" t="s">
        <v>8948</v>
      </c>
      <c r="L942" s="14" t="s">
        <v>6830</v>
      </c>
      <c r="M942" s="14">
        <v>11</v>
      </c>
      <c r="N942" s="11" t="str">
        <f>INDEX(TreeLookup!$C$1:$DE$21,MATCH(Table15[[#This Row],[CATEGORY]],TreeLookup!$C$1:$C$21,0),MATCH(Table15[[#This Row],[YEAR]],TreeLookup!$C$1:$DE$1,0))</f>
        <v>spaceStationDev</v>
      </c>
      <c r="P942" s="13" t="s">
        <v>6842</v>
      </c>
      <c r="Q942" s="11"/>
      <c r="S942" s="11">
        <v>1970</v>
      </c>
      <c r="W942" s="15"/>
    </row>
    <row r="943" spans="1:34" x14ac:dyDescent="0.25">
      <c r="A943" s="11" t="s">
        <v>392</v>
      </c>
      <c r="B943" s="12" t="s">
        <v>3335</v>
      </c>
      <c r="C943" s="11">
        <v>9000</v>
      </c>
      <c r="D943" s="11">
        <v>360000</v>
      </c>
      <c r="E943" s="12" t="s">
        <v>5734</v>
      </c>
      <c r="F943" s="11" t="s">
        <v>1307</v>
      </c>
      <c r="G943" s="21" t="s">
        <v>11292</v>
      </c>
      <c r="H943" s="11" t="s">
        <v>1903</v>
      </c>
      <c r="I943" s="11" t="s">
        <v>1903</v>
      </c>
      <c r="J943" s="14">
        <f>VLOOKUP(Table15[[#This Row],[TechRequired]],OldTree!A:B,2,0)</f>
        <v>4</v>
      </c>
      <c r="K943" s="22" t="s">
        <v>8948</v>
      </c>
      <c r="L943" s="14" t="s">
        <v>8657</v>
      </c>
      <c r="N943" s="11" t="str">
        <f>INDEX(TreeLookup!$C$1:$DE$21,MATCH(Table15[[#This Row],[CATEGORY]],TreeLookup!$C$1:$C$21,0),MATCH(Table15[[#This Row],[YEAR]],TreeLookup!$C$1:$DE$1,0))</f>
        <v>spaceStationDev</v>
      </c>
      <c r="P943" s="13" t="s">
        <v>6843</v>
      </c>
      <c r="Q943" s="11"/>
      <c r="S943" s="11">
        <v>1971</v>
      </c>
      <c r="U943" s="11" t="s">
        <v>6784</v>
      </c>
      <c r="W943" s="15"/>
      <c r="AF943" s="11" t="s">
        <v>11286</v>
      </c>
      <c r="AG943" s="11" t="s">
        <v>11286</v>
      </c>
    </row>
    <row r="944" spans="1:34" x14ac:dyDescent="0.25">
      <c r="A944" s="11" t="s">
        <v>387</v>
      </c>
      <c r="B944" s="12" t="s">
        <v>3605</v>
      </c>
      <c r="C944" s="11">
        <v>35000</v>
      </c>
      <c r="D944" s="11">
        <v>540000</v>
      </c>
      <c r="E944" s="12" t="s">
        <v>3606</v>
      </c>
      <c r="F944" s="11" t="s">
        <v>1307</v>
      </c>
      <c r="G944" s="21" t="s">
        <v>11292</v>
      </c>
      <c r="H944" s="11" t="s">
        <v>1903</v>
      </c>
      <c r="I944" s="11" t="s">
        <v>1903</v>
      </c>
      <c r="J944" s="14">
        <f>VLOOKUP(Table15[[#This Row],[TechRequired]],OldTree!A:B,2,0)</f>
        <v>4</v>
      </c>
      <c r="K944" s="22" t="s">
        <v>8948</v>
      </c>
      <c r="L944" s="14" t="s">
        <v>6830</v>
      </c>
      <c r="N944" s="11" t="str">
        <f>INDEX(TreeLookup!$C$1:$DE$21,MATCH(Table15[[#This Row],[CATEGORY]],TreeLookup!$C$1:$C$21,0),MATCH(Table15[[#This Row],[YEAR]],TreeLookup!$C$1:$DE$1,0))</f>
        <v>spaceStationDev</v>
      </c>
      <c r="P944" s="13" t="s">
        <v>6843</v>
      </c>
      <c r="Q944" s="11" t="s">
        <v>6551</v>
      </c>
      <c r="S944" s="11">
        <v>1971</v>
      </c>
      <c r="W944" s="15"/>
      <c r="AF944" s="11" t="s">
        <v>11286</v>
      </c>
      <c r="AG944" s="11" t="s">
        <v>11286</v>
      </c>
      <c r="AH944" s="11" t="s">
        <v>11286</v>
      </c>
    </row>
    <row r="945" spans="1:34" x14ac:dyDescent="0.25">
      <c r="A945" s="11" t="s">
        <v>395</v>
      </c>
      <c r="B945" s="12" t="s">
        <v>2292</v>
      </c>
      <c r="C945" s="11">
        <v>48000</v>
      </c>
      <c r="D945" s="11">
        <v>145000</v>
      </c>
      <c r="E945" s="12" t="s">
        <v>2293</v>
      </c>
      <c r="F945" s="11" t="s">
        <v>1307</v>
      </c>
      <c r="G945" s="11" t="s">
        <v>1906</v>
      </c>
      <c r="H945" s="11" t="s">
        <v>1903</v>
      </c>
      <c r="I945" s="11" t="s">
        <v>1903</v>
      </c>
      <c r="J945" s="14">
        <f>VLOOKUP(Table15[[#This Row],[TechRequired]],OldTree!A:B,2,0)</f>
        <v>4</v>
      </c>
      <c r="K945" s="22" t="s">
        <v>8948</v>
      </c>
      <c r="L945" s="14" t="s">
        <v>6830</v>
      </c>
      <c r="N945" s="11" t="str">
        <f>INDEX(TreeLookup!$C$1:$DE$21,MATCH(Table15[[#This Row],[CATEGORY]],TreeLookup!$C$1:$C$21,0),MATCH(Table15[[#This Row],[YEAR]],TreeLookup!$C$1:$DE$1,0))</f>
        <v>spaceStationDev</v>
      </c>
      <c r="P945" s="13" t="s">
        <v>6843</v>
      </c>
      <c r="Q945" s="11" t="s">
        <v>6731</v>
      </c>
      <c r="S945" s="11">
        <v>1971</v>
      </c>
      <c r="W945" s="15"/>
      <c r="AF945" s="11" t="s">
        <v>11286</v>
      </c>
      <c r="AG945" s="11" t="s">
        <v>11286</v>
      </c>
      <c r="AH945" s="11" t="s">
        <v>11286</v>
      </c>
    </row>
    <row r="946" spans="1:34" x14ac:dyDescent="0.25">
      <c r="A946" s="11" t="s">
        <v>4663</v>
      </c>
      <c r="B946" s="12" t="s">
        <v>7759</v>
      </c>
      <c r="C946" s="11">
        <v>4000</v>
      </c>
      <c r="D946" s="11">
        <v>10400</v>
      </c>
      <c r="E946" s="12" t="s">
        <v>3285</v>
      </c>
      <c r="F946" s="11" t="s">
        <v>1362</v>
      </c>
      <c r="G946" s="11" t="s">
        <v>5218</v>
      </c>
      <c r="H946" s="11" t="s">
        <v>1903</v>
      </c>
      <c r="I946" s="11" t="s">
        <v>5091</v>
      </c>
      <c r="J946" s="14">
        <f>VLOOKUP(Table15[[#This Row],[TechRequired]],OldTree!A:B,2,0)</f>
        <v>4</v>
      </c>
      <c r="K946" s="22" t="s">
        <v>8948</v>
      </c>
      <c r="L946" s="14" t="s">
        <v>6830</v>
      </c>
      <c r="M946" s="14">
        <v>11</v>
      </c>
      <c r="N946" s="11" t="str">
        <f>INDEX(TreeLookup!$C$1:$DE$21,MATCH(Table15[[#This Row],[CATEGORY]],TreeLookup!$C$1:$C$21,0),MATCH(Table15[[#This Row],[YEAR]],TreeLookup!$C$1:$DE$1,0))</f>
        <v>earlySpaceStations</v>
      </c>
      <c r="P946" s="13" t="s">
        <v>6842</v>
      </c>
      <c r="Q946" s="11"/>
      <c r="S946" s="11">
        <v>1972</v>
      </c>
      <c r="W946" s="15"/>
    </row>
    <row r="947" spans="1:34" x14ac:dyDescent="0.25">
      <c r="A947" s="11" t="s">
        <v>1481</v>
      </c>
      <c r="B947" s="12" t="s">
        <v>7706</v>
      </c>
      <c r="C947" s="11">
        <v>1</v>
      </c>
      <c r="D947" s="11">
        <v>3000</v>
      </c>
      <c r="E947" s="12" t="s">
        <v>10729</v>
      </c>
      <c r="F947" s="11" t="s">
        <v>1377</v>
      </c>
      <c r="G947" s="11" t="s">
        <v>5218</v>
      </c>
      <c r="H947" s="11" t="s">
        <v>1903</v>
      </c>
      <c r="I947" s="11" t="s">
        <v>5091</v>
      </c>
      <c r="J947" s="14">
        <f>VLOOKUP(Table15[[#This Row],[TechRequired]],OldTree!A:B,2,0)</f>
        <v>6</v>
      </c>
      <c r="K947" s="22" t="s">
        <v>6012</v>
      </c>
      <c r="L947" s="14" t="s">
        <v>8646</v>
      </c>
      <c r="M947" s="14">
        <v>11</v>
      </c>
      <c r="N947" s="11" t="str">
        <f>INDEX(TreeLookup!$C$1:$DE$21,MATCH(Table15[[#This Row],[CATEGORY]],TreeLookup!$C$1:$C$21,0),MATCH(Table15[[#This Row],[YEAR]],TreeLookup!$C$1:$DE$1,0))</f>
        <v>materialsScienceNF</v>
      </c>
      <c r="P947" s="13" t="s">
        <v>6842</v>
      </c>
      <c r="Q947" s="11" t="s">
        <v>6599</v>
      </c>
      <c r="S947" s="11">
        <v>2022</v>
      </c>
      <c r="W947" s="15"/>
    </row>
    <row r="948" spans="1:34" x14ac:dyDescent="0.25">
      <c r="A948" s="11" t="s">
        <v>1466</v>
      </c>
      <c r="B948" s="12" t="s">
        <v>7707</v>
      </c>
      <c r="C948" s="11">
        <v>1</v>
      </c>
      <c r="D948" s="11">
        <v>1600</v>
      </c>
      <c r="E948" s="12" t="s">
        <v>10728</v>
      </c>
      <c r="F948" s="11" t="s">
        <v>1300</v>
      </c>
      <c r="G948" s="11" t="s">
        <v>5218</v>
      </c>
      <c r="H948" s="11" t="s">
        <v>1903</v>
      </c>
      <c r="I948" s="11" t="s">
        <v>5091</v>
      </c>
      <c r="J948" s="14">
        <f>VLOOKUP(Table15[[#This Row],[TechRequired]],OldTree!A:B,2,0)</f>
        <v>1</v>
      </c>
      <c r="K948" s="22" t="s">
        <v>6012</v>
      </c>
      <c r="L948" s="14" t="s">
        <v>8646</v>
      </c>
      <c r="N948" s="11" t="str">
        <f>INDEX(TreeLookup!$C$1:$DE$21,MATCH(Table15[[#This Row],[CATEGORY]],TreeLookup!$C$1:$C$21,0),MATCH(Table15[[#This Row],[YEAR]],TreeLookup!$C$1:$DE$1,0))</f>
        <v>materialsScienceNF</v>
      </c>
      <c r="P948" s="13" t="s">
        <v>6842</v>
      </c>
      <c r="Q948" s="11" t="s">
        <v>6599</v>
      </c>
      <c r="S948" s="11">
        <v>2022</v>
      </c>
      <c r="W948" s="15"/>
    </row>
    <row r="949" spans="1:34" x14ac:dyDescent="0.25">
      <c r="A949" s="11" t="s">
        <v>1462</v>
      </c>
      <c r="B949" s="12" t="s">
        <v>7708</v>
      </c>
      <c r="C949" s="11">
        <v>1</v>
      </c>
      <c r="D949" s="11">
        <v>600</v>
      </c>
      <c r="E949" s="12" t="s">
        <v>3285</v>
      </c>
      <c r="F949" s="11" t="s">
        <v>1300</v>
      </c>
      <c r="G949" s="11" t="s">
        <v>5218</v>
      </c>
      <c r="H949" s="11" t="s">
        <v>1903</v>
      </c>
      <c r="I949" s="11" t="s">
        <v>5091</v>
      </c>
      <c r="J949" s="14">
        <f>VLOOKUP(Table15[[#This Row],[TechRequired]],OldTree!A:B,2,0)</f>
        <v>1</v>
      </c>
      <c r="K949" s="22" t="s">
        <v>6012</v>
      </c>
      <c r="L949" s="14" t="s">
        <v>8646</v>
      </c>
      <c r="N949" s="11" t="str">
        <f>INDEX(TreeLookup!$C$1:$DE$21,MATCH(Table15[[#This Row],[CATEGORY]],TreeLookup!$C$1:$C$21,0),MATCH(Table15[[#This Row],[YEAR]],TreeLookup!$C$1:$DE$1,0))</f>
        <v>materialsScienceNF</v>
      </c>
      <c r="P949" s="13" t="s">
        <v>6842</v>
      </c>
      <c r="Q949" s="11" t="s">
        <v>6599</v>
      </c>
      <c r="S949" s="11">
        <v>2022</v>
      </c>
      <c r="W949" s="15"/>
    </row>
    <row r="950" spans="1:34" x14ac:dyDescent="0.25">
      <c r="A950" s="11" t="s">
        <v>4436</v>
      </c>
      <c r="B950" s="12" t="s">
        <v>4436</v>
      </c>
      <c r="C950" s="11">
        <v>400</v>
      </c>
      <c r="D950" s="11">
        <v>616</v>
      </c>
      <c r="E950" s="12" t="s">
        <v>4437</v>
      </c>
      <c r="F950" s="11" t="s">
        <v>1330</v>
      </c>
      <c r="G950" s="11" t="s">
        <v>5835</v>
      </c>
      <c r="H950" s="11" t="s">
        <v>5091</v>
      </c>
      <c r="I950" s="11" t="s">
        <v>5091</v>
      </c>
      <c r="J950" s="14">
        <f>VLOOKUP(Table15[[#This Row],[TechRequired]],OldTree!A:B,2,0)</f>
        <v>3</v>
      </c>
      <c r="K950" s="14"/>
      <c r="L950" s="14" t="s">
        <v>8658</v>
      </c>
      <c r="N950" s="11" t="e">
        <f>INDEX(TreeLookup!$C$1:$DE$21,MATCH(Table15[[#This Row],[CATEGORY]],TreeLookup!$C$1:$C$21,0),MATCH(Table15[[#This Row],[YEAR]],TreeLookup!$C$1:$DE$1,0))</f>
        <v>#N/A</v>
      </c>
      <c r="O950" s="11" t="s">
        <v>1903</v>
      </c>
      <c r="P950" s="13" t="s">
        <v>6842</v>
      </c>
      <c r="Q950" s="12" t="s">
        <v>6294</v>
      </c>
      <c r="S950" s="11">
        <v>1961</v>
      </c>
    </row>
    <row r="951" spans="1:34" x14ac:dyDescent="0.25">
      <c r="A951" s="11" t="s">
        <v>4434</v>
      </c>
      <c r="B951" s="12" t="s">
        <v>4434</v>
      </c>
      <c r="C951" s="11">
        <v>666</v>
      </c>
      <c r="D951" s="11">
        <v>616</v>
      </c>
      <c r="E951" s="12" t="s">
        <v>4435</v>
      </c>
      <c r="F951" s="11" t="s">
        <v>1374</v>
      </c>
      <c r="G951" s="11" t="s">
        <v>5835</v>
      </c>
      <c r="H951" s="11" t="s">
        <v>5091</v>
      </c>
      <c r="I951" s="11" t="s">
        <v>5091</v>
      </c>
      <c r="J951" s="14">
        <f>VLOOKUP(Table15[[#This Row],[TechRequired]],OldTree!A:B,2,0)</f>
        <v>3</v>
      </c>
      <c r="K951" s="14"/>
      <c r="L951" s="14" t="s">
        <v>8658</v>
      </c>
      <c r="N951" s="11" t="e">
        <f>INDEX(TreeLookup!$C$1:$DE$21,MATCH(Table15[[#This Row],[CATEGORY]],TreeLookup!$C$1:$C$21,0),MATCH(Table15[[#This Row],[YEAR]],TreeLookup!$C$1:$DE$1,0))</f>
        <v>#N/A</v>
      </c>
      <c r="O951" s="11" t="s">
        <v>1903</v>
      </c>
      <c r="P951" s="13" t="s">
        <v>6842</v>
      </c>
      <c r="Q951" s="12" t="s">
        <v>6294</v>
      </c>
      <c r="S951" s="11">
        <v>1961</v>
      </c>
    </row>
    <row r="952" spans="1:34" x14ac:dyDescent="0.25">
      <c r="A952" s="11" t="s">
        <v>390</v>
      </c>
      <c r="B952" s="12" t="s">
        <v>8543</v>
      </c>
      <c r="C952" s="11">
        <v>2000</v>
      </c>
      <c r="D952" s="11">
        <v>80000</v>
      </c>
      <c r="E952" s="12" t="s">
        <v>3285</v>
      </c>
      <c r="F952" s="11" t="s">
        <v>1307</v>
      </c>
      <c r="G952" s="11" t="s">
        <v>5218</v>
      </c>
      <c r="H952" s="11" t="s">
        <v>1903</v>
      </c>
      <c r="I952" s="11" t="s">
        <v>1903</v>
      </c>
      <c r="J952" s="14">
        <f>VLOOKUP(Table15[[#This Row],[TechRequired]],OldTree!A:B,2,0)</f>
        <v>4</v>
      </c>
      <c r="K952" s="22" t="s">
        <v>8948</v>
      </c>
      <c r="L952" s="14" t="s">
        <v>6830</v>
      </c>
      <c r="M952" s="14">
        <v>9</v>
      </c>
      <c r="N952" s="11" t="str">
        <f>INDEX(TreeLookup!$C$1:$DE$21,MATCH(Table15[[#This Row],[CATEGORY]],TreeLookup!$C$1:$C$21,0),MATCH(Table15[[#This Row],[YEAR]],TreeLookup!$C$1:$DE$1,0))</f>
        <v>earlySpaceStations</v>
      </c>
      <c r="P952" s="13" t="s">
        <v>6843</v>
      </c>
      <c r="Q952" s="11"/>
      <c r="S952" s="11">
        <v>1972</v>
      </c>
      <c r="W952" s="15"/>
      <c r="AG952" s="11" t="s">
        <v>11286</v>
      </c>
    </row>
    <row r="953" spans="1:34" x14ac:dyDescent="0.25">
      <c r="A953" s="11" t="s">
        <v>1136</v>
      </c>
      <c r="B953" s="12" t="s">
        <v>8534</v>
      </c>
      <c r="C953" s="11">
        <v>25</v>
      </c>
      <c r="D953" s="11">
        <v>500</v>
      </c>
      <c r="E953" s="12" t="s">
        <v>4054</v>
      </c>
      <c r="F953" s="11" t="s">
        <v>1372</v>
      </c>
      <c r="G953" s="11" t="s">
        <v>1381</v>
      </c>
      <c r="H953" s="11" t="s">
        <v>1903</v>
      </c>
      <c r="I953" s="11" t="s">
        <v>1903</v>
      </c>
      <c r="J953" s="14">
        <f>VLOOKUP(Table15[[#This Row],[TechRequired]],OldTree!A:B,2,0)</f>
        <v>0</v>
      </c>
      <c r="K953" s="22" t="s">
        <v>6014</v>
      </c>
      <c r="L953" s="14"/>
      <c r="M953" s="14">
        <v>0</v>
      </c>
      <c r="N953" s="11" t="str">
        <f>INDEX(TreeLookup!$C$1:$DE$21,MATCH(Table15[[#This Row],[CATEGORY]],TreeLookup!$C$1:$C$21,0),MATCH(Table15[[#This Row],[YEAR]],TreeLookup!$C$1:$DE$1,0))</f>
        <v>start</v>
      </c>
      <c r="P953" s="13" t="s">
        <v>6843</v>
      </c>
      <c r="Q953" s="11"/>
      <c r="S953" s="11">
        <v>0</v>
      </c>
      <c r="W953" s="15"/>
    </row>
    <row r="954" spans="1:34" x14ac:dyDescent="0.25">
      <c r="A954" s="11" t="s">
        <v>1137</v>
      </c>
      <c r="B954" s="12" t="s">
        <v>8535</v>
      </c>
      <c r="C954" s="11">
        <v>15</v>
      </c>
      <c r="D954" s="11">
        <v>300</v>
      </c>
      <c r="E954" s="12" t="s">
        <v>4054</v>
      </c>
      <c r="F954" s="11" t="s">
        <v>1372</v>
      </c>
      <c r="G954" s="11" t="s">
        <v>1381</v>
      </c>
      <c r="H954" s="11" t="s">
        <v>1903</v>
      </c>
      <c r="I954" s="11" t="s">
        <v>1903</v>
      </c>
      <c r="J954" s="14">
        <f>VLOOKUP(Table15[[#This Row],[TechRequired]],OldTree!A:B,2,0)</f>
        <v>0</v>
      </c>
      <c r="K954" s="22" t="s">
        <v>6014</v>
      </c>
      <c r="L954" s="14"/>
      <c r="M954" s="14">
        <v>0</v>
      </c>
      <c r="N954" s="11" t="str">
        <f>INDEX(TreeLookup!$C$1:$DE$21,MATCH(Table15[[#This Row],[CATEGORY]],TreeLookup!$C$1:$C$21,0),MATCH(Table15[[#This Row],[YEAR]],TreeLookup!$C$1:$DE$1,0))</f>
        <v>start</v>
      </c>
      <c r="P954" s="13" t="s">
        <v>6843</v>
      </c>
      <c r="Q954" s="11"/>
      <c r="S954" s="11">
        <v>0</v>
      </c>
      <c r="W954" s="15"/>
    </row>
    <row r="955" spans="1:34" x14ac:dyDescent="0.25">
      <c r="A955" s="11" t="s">
        <v>1147</v>
      </c>
      <c r="B955" s="12" t="s">
        <v>3300</v>
      </c>
      <c r="C955" s="11">
        <v>25</v>
      </c>
      <c r="D955" s="11">
        <v>500</v>
      </c>
      <c r="E955" s="12" t="s">
        <v>3301</v>
      </c>
      <c r="F955" s="11" t="s">
        <v>1372</v>
      </c>
      <c r="G955" s="21" t="s">
        <v>11292</v>
      </c>
      <c r="H955" s="11" t="s">
        <v>1903</v>
      </c>
      <c r="I955" s="11" t="s">
        <v>1903</v>
      </c>
      <c r="J955" s="14">
        <f>VLOOKUP(Table15[[#This Row],[TechRequired]],OldTree!A:B,2,0)</f>
        <v>0</v>
      </c>
      <c r="K955" s="22" t="s">
        <v>6014</v>
      </c>
      <c r="L955" s="14"/>
      <c r="N955" s="11" t="str">
        <f>INDEX(TreeLookup!$C$1:$DE$21,MATCH(Table15[[#This Row],[CATEGORY]],TreeLookup!$C$1:$C$21,0),MATCH(Table15[[#This Row],[YEAR]],TreeLookup!$C$1:$DE$1,0))</f>
        <v>start</v>
      </c>
      <c r="P955" s="13" t="s">
        <v>6843</v>
      </c>
      <c r="Q955" s="11"/>
      <c r="S955" s="11">
        <v>0</v>
      </c>
      <c r="W955" s="15"/>
    </row>
    <row r="956" spans="1:34" x14ac:dyDescent="0.25">
      <c r="A956" s="11" t="s">
        <v>1157</v>
      </c>
      <c r="B956" s="12" t="s">
        <v>3302</v>
      </c>
      <c r="C956" s="11">
        <v>35</v>
      </c>
      <c r="D956" s="11">
        <v>700</v>
      </c>
      <c r="E956" s="12" t="s">
        <v>3301</v>
      </c>
      <c r="F956" s="11" t="s">
        <v>1372</v>
      </c>
      <c r="G956" s="21" t="s">
        <v>11292</v>
      </c>
      <c r="H956" s="11" t="s">
        <v>1903</v>
      </c>
      <c r="I956" s="11" t="s">
        <v>1903</v>
      </c>
      <c r="J956" s="14">
        <f>VLOOKUP(Table15[[#This Row],[TechRequired]],OldTree!A:B,2,0)</f>
        <v>0</v>
      </c>
      <c r="K956" s="22" t="s">
        <v>6014</v>
      </c>
      <c r="L956" s="14"/>
      <c r="N956" s="11" t="str">
        <f>INDEX(TreeLookup!$C$1:$DE$21,MATCH(Table15[[#This Row],[CATEGORY]],TreeLookup!$C$1:$C$21,0),MATCH(Table15[[#This Row],[YEAR]],TreeLookup!$C$1:$DE$1,0))</f>
        <v>start</v>
      </c>
      <c r="P956" s="13" t="s">
        <v>6843</v>
      </c>
      <c r="Q956" s="11"/>
      <c r="S956" s="11">
        <v>0</v>
      </c>
      <c r="W956" s="15"/>
    </row>
    <row r="957" spans="1:34" x14ac:dyDescent="0.25">
      <c r="A957" s="11" t="s">
        <v>1158</v>
      </c>
      <c r="B957" s="12" t="s">
        <v>3303</v>
      </c>
      <c r="C957" s="11">
        <v>40</v>
      </c>
      <c r="D957" s="11">
        <v>800</v>
      </c>
      <c r="E957" s="12" t="s">
        <v>3301</v>
      </c>
      <c r="F957" s="11" t="s">
        <v>1372</v>
      </c>
      <c r="G957" s="21" t="s">
        <v>11292</v>
      </c>
      <c r="H957" s="11" t="s">
        <v>1903</v>
      </c>
      <c r="I957" s="11" t="s">
        <v>1903</v>
      </c>
      <c r="J957" s="14">
        <f>VLOOKUP(Table15[[#This Row],[TechRequired]],OldTree!A:B,2,0)</f>
        <v>0</v>
      </c>
      <c r="K957" s="22" t="s">
        <v>6014</v>
      </c>
      <c r="L957" s="14"/>
      <c r="N957" s="11" t="str">
        <f>INDEX(TreeLookup!$C$1:$DE$21,MATCH(Table15[[#This Row],[CATEGORY]],TreeLookup!$C$1:$C$21,0),MATCH(Table15[[#This Row],[YEAR]],TreeLookup!$C$1:$DE$1,0))</f>
        <v>start</v>
      </c>
      <c r="P957" s="13" t="s">
        <v>6843</v>
      </c>
      <c r="Q957" s="11"/>
      <c r="S957" s="11">
        <v>0</v>
      </c>
      <c r="W957" s="15"/>
    </row>
    <row r="958" spans="1:34" x14ac:dyDescent="0.25">
      <c r="A958" s="11" t="s">
        <v>1193</v>
      </c>
      <c r="B958" s="12" t="s">
        <v>3304</v>
      </c>
      <c r="C958" s="11">
        <v>10</v>
      </c>
      <c r="D958" s="11">
        <v>200</v>
      </c>
      <c r="E958" s="12" t="s">
        <v>3305</v>
      </c>
      <c r="F958" s="11" t="s">
        <v>1372</v>
      </c>
      <c r="G958" s="21" t="s">
        <v>11292</v>
      </c>
      <c r="H958" s="11" t="s">
        <v>1903</v>
      </c>
      <c r="I958" s="11" t="s">
        <v>1903</v>
      </c>
      <c r="J958" s="14">
        <f>VLOOKUP(Table15[[#This Row],[TechRequired]],OldTree!A:B,2,0)</f>
        <v>0</v>
      </c>
      <c r="K958" s="22" t="s">
        <v>6014</v>
      </c>
      <c r="L958" s="14"/>
      <c r="N958" s="11" t="str">
        <f>INDEX(TreeLookup!$C$1:$DE$21,MATCH(Table15[[#This Row],[CATEGORY]],TreeLookup!$C$1:$C$21,0),MATCH(Table15[[#This Row],[YEAR]],TreeLookup!$C$1:$DE$1,0))</f>
        <v>start</v>
      </c>
      <c r="P958" s="13" t="s">
        <v>6843</v>
      </c>
      <c r="Q958" s="11"/>
      <c r="S958" s="11">
        <v>0</v>
      </c>
      <c r="W958" s="15"/>
    </row>
    <row r="959" spans="1:34" x14ac:dyDescent="0.25">
      <c r="A959" s="11" t="s">
        <v>1159</v>
      </c>
      <c r="B959" s="12" t="s">
        <v>3306</v>
      </c>
      <c r="C959" s="11">
        <v>50</v>
      </c>
      <c r="D959" s="11">
        <v>1000</v>
      </c>
      <c r="E959" s="12" t="s">
        <v>3307</v>
      </c>
      <c r="F959" s="11" t="s">
        <v>1372</v>
      </c>
      <c r="G959" s="21" t="s">
        <v>11292</v>
      </c>
      <c r="H959" s="11" t="s">
        <v>1903</v>
      </c>
      <c r="I959" s="11" t="s">
        <v>1903</v>
      </c>
      <c r="J959" s="14">
        <f>VLOOKUP(Table15[[#This Row],[TechRequired]],OldTree!A:B,2,0)</f>
        <v>0</v>
      </c>
      <c r="K959" s="22" t="s">
        <v>6014</v>
      </c>
      <c r="L959" s="14"/>
      <c r="N959" s="11" t="str">
        <f>INDEX(TreeLookup!$C$1:$DE$21,MATCH(Table15[[#This Row],[CATEGORY]],TreeLookup!$C$1:$C$21,0),MATCH(Table15[[#This Row],[YEAR]],TreeLookup!$C$1:$DE$1,0))</f>
        <v>start</v>
      </c>
      <c r="P959" s="13" t="s">
        <v>6843</v>
      </c>
      <c r="Q959" s="11"/>
      <c r="S959" s="11">
        <v>0</v>
      </c>
      <c r="W959" s="15"/>
    </row>
    <row r="960" spans="1:34" x14ac:dyDescent="0.25">
      <c r="A960" s="11" t="s">
        <v>1135</v>
      </c>
      <c r="B960" s="12" t="s">
        <v>8536</v>
      </c>
      <c r="C960" s="11">
        <v>115</v>
      </c>
      <c r="D960" s="11">
        <v>2300</v>
      </c>
      <c r="E960" s="12" t="s">
        <v>4054</v>
      </c>
      <c r="F960" s="11" t="s">
        <v>1372</v>
      </c>
      <c r="G960" s="11" t="s">
        <v>1381</v>
      </c>
      <c r="H960" s="11" t="s">
        <v>1903</v>
      </c>
      <c r="I960" s="11" t="s">
        <v>1903</v>
      </c>
      <c r="J960" s="14">
        <f>VLOOKUP(Table15[[#This Row],[TechRequired]],OldTree!A:B,2,0)</f>
        <v>0</v>
      </c>
      <c r="K960" s="22" t="s">
        <v>6014</v>
      </c>
      <c r="L960" s="14"/>
      <c r="M960" s="14">
        <v>0</v>
      </c>
      <c r="N960" s="11" t="str">
        <f>INDEX(TreeLookup!$C$1:$DE$21,MATCH(Table15[[#This Row],[CATEGORY]],TreeLookup!$C$1:$C$21,0),MATCH(Table15[[#This Row],[YEAR]],TreeLookup!$C$1:$DE$1,0))</f>
        <v>start</v>
      </c>
      <c r="P960" s="13" t="s">
        <v>6843</v>
      </c>
      <c r="Q960" s="11"/>
      <c r="S960" s="11">
        <v>0</v>
      </c>
      <c r="W960" s="15"/>
    </row>
    <row r="961" spans="1:23" x14ac:dyDescent="0.25">
      <c r="A961" s="11" t="s">
        <v>1138</v>
      </c>
      <c r="B961" s="12" t="s">
        <v>8537</v>
      </c>
      <c r="C961" s="11">
        <v>185</v>
      </c>
      <c r="D961" s="11">
        <v>3700</v>
      </c>
      <c r="E961" s="12" t="s">
        <v>4054</v>
      </c>
      <c r="F961" s="11" t="s">
        <v>1372</v>
      </c>
      <c r="G961" s="11" t="s">
        <v>1381</v>
      </c>
      <c r="H961" s="11" t="s">
        <v>1903</v>
      </c>
      <c r="I961" s="11" t="s">
        <v>1903</v>
      </c>
      <c r="J961" s="14">
        <f>VLOOKUP(Table15[[#This Row],[TechRequired]],OldTree!A:B,2,0)</f>
        <v>0</v>
      </c>
      <c r="K961" s="22" t="s">
        <v>6014</v>
      </c>
      <c r="L961" s="14"/>
      <c r="M961" s="14">
        <v>0</v>
      </c>
      <c r="N961" s="11" t="str">
        <f>INDEX(TreeLookup!$C$1:$DE$21,MATCH(Table15[[#This Row],[CATEGORY]],TreeLookup!$C$1:$C$21,0),MATCH(Table15[[#This Row],[YEAR]],TreeLookup!$C$1:$DE$1,0))</f>
        <v>start</v>
      </c>
      <c r="P961" s="13" t="s">
        <v>6843</v>
      </c>
      <c r="Q961" s="11"/>
      <c r="S961" s="11">
        <v>0</v>
      </c>
      <c r="W961" s="15"/>
    </row>
    <row r="962" spans="1:23" x14ac:dyDescent="0.25">
      <c r="A962" s="11" t="s">
        <v>61</v>
      </c>
      <c r="B962" s="12" t="s">
        <v>4776</v>
      </c>
      <c r="C962" s="11">
        <v>100</v>
      </c>
      <c r="D962" s="11">
        <v>3500</v>
      </c>
      <c r="E962" s="12" t="s">
        <v>4777</v>
      </c>
      <c r="F962" s="11" t="s">
        <v>1281</v>
      </c>
      <c r="G962" s="11" t="s">
        <v>1380</v>
      </c>
      <c r="H962" s="11" t="s">
        <v>1903</v>
      </c>
      <c r="I962" s="11" t="s">
        <v>1903</v>
      </c>
      <c r="J962" s="14">
        <f>VLOOKUP(Table15[[#This Row],[TechRequired]],OldTree!A:B,2,0)</f>
        <v>4</v>
      </c>
      <c r="K962" s="22" t="s">
        <v>6012</v>
      </c>
      <c r="L962" s="14" t="s">
        <v>8868</v>
      </c>
      <c r="N962" s="11" t="str">
        <f>INDEX(TreeLookup!$C$1:$DE$21,MATCH(Table15[[#This Row],[CATEGORY]],TreeLookup!$C$1:$C$21,0),MATCH(Table15[[#This Row],[YEAR]],TreeLookup!$C$1:$DE$1,0))</f>
        <v>materialsScienceAdvCapsules</v>
      </c>
      <c r="P962" s="13" t="s">
        <v>6843</v>
      </c>
      <c r="Q962" s="11"/>
      <c r="S962" s="11">
        <v>1964</v>
      </c>
      <c r="W962" s="15"/>
    </row>
    <row r="963" spans="1:23" x14ac:dyDescent="0.25">
      <c r="A963" s="11" t="s">
        <v>953</v>
      </c>
      <c r="B963" s="12" t="s">
        <v>4776</v>
      </c>
      <c r="C963" s="11">
        <v>100</v>
      </c>
      <c r="D963" s="11">
        <v>3500</v>
      </c>
      <c r="E963" s="12" t="s">
        <v>4777</v>
      </c>
      <c r="F963" s="11" t="s">
        <v>1364</v>
      </c>
      <c r="G963" s="11" t="s">
        <v>1380</v>
      </c>
      <c r="H963" s="11" t="s">
        <v>1903</v>
      </c>
      <c r="I963" s="11" t="s">
        <v>1903</v>
      </c>
      <c r="J963" s="14">
        <f>VLOOKUP(Table15[[#This Row],[TechRequired]],OldTree!A:B,2,0)</f>
        <v>5</v>
      </c>
      <c r="K963" s="22" t="s">
        <v>6012</v>
      </c>
      <c r="L963" s="14" t="s">
        <v>8868</v>
      </c>
      <c r="N963" s="11" t="str">
        <f>INDEX(TreeLookup!$C$1:$DE$21,MATCH(Table15[[#This Row],[CATEGORY]],TreeLookup!$C$1:$C$21,0),MATCH(Table15[[#This Row],[YEAR]],TreeLookup!$C$1:$DE$1,0))</f>
        <v>materialsScienceLunar</v>
      </c>
      <c r="P963" s="13" t="s">
        <v>6843</v>
      </c>
      <c r="Q963" s="11"/>
      <c r="S963" s="11">
        <v>1967</v>
      </c>
      <c r="W963" s="15"/>
    </row>
    <row r="964" spans="1:23" x14ac:dyDescent="0.25">
      <c r="A964" s="11" t="s">
        <v>1521</v>
      </c>
      <c r="B964" s="12" t="s">
        <v>7776</v>
      </c>
      <c r="C964" s="11">
        <v>20</v>
      </c>
      <c r="D964" s="11">
        <v>6400</v>
      </c>
      <c r="E964" s="12" t="s">
        <v>4707</v>
      </c>
      <c r="F964" s="11" t="s">
        <v>1305</v>
      </c>
      <c r="G964" s="11" t="s">
        <v>5218</v>
      </c>
      <c r="H964" s="11" t="s">
        <v>1903</v>
      </c>
      <c r="I964" s="11" t="s">
        <v>5091</v>
      </c>
      <c r="J964" s="14">
        <f>VLOOKUP(Table15[[#This Row],[TechRequired]],OldTree!A:B,2,0)</f>
        <v>6</v>
      </c>
      <c r="K964" s="22" t="s">
        <v>6012</v>
      </c>
      <c r="L964" s="14" t="s">
        <v>8868</v>
      </c>
      <c r="N964" s="11" t="str">
        <f>INDEX(TreeLookup!$C$1:$DE$21,MATCH(Table15[[#This Row],[CATEGORY]],TreeLookup!$C$1:$C$21,0),MATCH(Table15[[#This Row],[YEAR]],TreeLookup!$C$1:$DE$1,0))</f>
        <v>materialsScienceHuman</v>
      </c>
      <c r="P964" s="13" t="s">
        <v>6842</v>
      </c>
      <c r="Q964" s="11"/>
      <c r="S964" s="11">
        <v>1961</v>
      </c>
      <c r="W964" s="15"/>
    </row>
    <row r="965" spans="1:23" x14ac:dyDescent="0.25">
      <c r="A965" s="11" t="s">
        <v>1167</v>
      </c>
      <c r="B965" s="12" t="s">
        <v>8545</v>
      </c>
      <c r="C965" s="11">
        <v>600</v>
      </c>
      <c r="D965" s="11">
        <v>6500</v>
      </c>
      <c r="E965" s="12" t="s">
        <v>3628</v>
      </c>
      <c r="F965" s="11" t="s">
        <v>1372</v>
      </c>
      <c r="G965" s="21" t="s">
        <v>11292</v>
      </c>
      <c r="H965" s="11" t="s">
        <v>1903</v>
      </c>
      <c r="I965" s="11" t="s">
        <v>5143</v>
      </c>
      <c r="J965" s="14">
        <f>VLOOKUP(Table15[[#This Row],[TechRequired]],OldTree!A:B,2,0)</f>
        <v>0</v>
      </c>
      <c r="K965" s="22" t="s">
        <v>6014</v>
      </c>
      <c r="L965" s="14"/>
      <c r="M965" s="14">
        <v>0</v>
      </c>
      <c r="N965" s="11" t="str">
        <f>INDEX(TreeLookup!$C$1:$DE$21,MATCH(Table15[[#This Row],[CATEGORY]],TreeLookup!$C$1:$C$21,0),MATCH(Table15[[#This Row],[YEAR]],TreeLookup!$C$1:$DE$1,0))</f>
        <v>matureSupersonic</v>
      </c>
      <c r="P965" s="13" t="s">
        <v>6842</v>
      </c>
      <c r="Q965" s="11"/>
      <c r="S965" s="11">
        <v>1955</v>
      </c>
      <c r="W965" s="15"/>
    </row>
    <row r="966" spans="1:23" x14ac:dyDescent="0.25">
      <c r="A966" s="11" t="s">
        <v>1185</v>
      </c>
      <c r="B966" s="12" t="s">
        <v>8546</v>
      </c>
      <c r="C966" s="11">
        <v>1650</v>
      </c>
      <c r="D966" s="11">
        <v>6200</v>
      </c>
      <c r="E966" s="12" t="s">
        <v>3627</v>
      </c>
      <c r="F966" s="11" t="s">
        <v>1372</v>
      </c>
      <c r="G966" s="21" t="s">
        <v>11292</v>
      </c>
      <c r="H966" s="11" t="s">
        <v>1903</v>
      </c>
      <c r="I966" s="11" t="s">
        <v>5143</v>
      </c>
      <c r="J966" s="14">
        <f>VLOOKUP(Table15[[#This Row],[TechRequired]],OldTree!A:B,2,0)</f>
        <v>0</v>
      </c>
      <c r="K966" s="22" t="s">
        <v>6014</v>
      </c>
      <c r="L966" s="14"/>
      <c r="M966" s="14">
        <v>0</v>
      </c>
      <c r="N966" s="11" t="str">
        <f>INDEX(TreeLookup!$C$1:$DE$21,MATCH(Table15[[#This Row],[CATEGORY]],TreeLookup!$C$1:$C$21,0),MATCH(Table15[[#This Row],[YEAR]],TreeLookup!$C$1:$DE$1,0))</f>
        <v>matureSupersonic</v>
      </c>
      <c r="P966" s="13" t="s">
        <v>6842</v>
      </c>
      <c r="Q966" s="11"/>
      <c r="S966" s="11">
        <v>1955</v>
      </c>
      <c r="W966" s="15"/>
    </row>
    <row r="967" spans="1:23" x14ac:dyDescent="0.25">
      <c r="A967" s="11" t="s">
        <v>417</v>
      </c>
      <c r="B967" s="12" t="s">
        <v>3407</v>
      </c>
      <c r="C967" s="11">
        <v>400</v>
      </c>
      <c r="D967" s="11">
        <v>10000</v>
      </c>
      <c r="E967" s="12" t="s">
        <v>3408</v>
      </c>
      <c r="F967" s="11" t="s">
        <v>1309</v>
      </c>
      <c r="G967" s="11" t="s">
        <v>5746</v>
      </c>
      <c r="H967" s="11" t="s">
        <v>1903</v>
      </c>
      <c r="I967" s="11" t="s">
        <v>1903</v>
      </c>
      <c r="J967" s="14">
        <f>VLOOKUP(Table15[[#This Row],[TechRequired]],OldTree!A:B,2,0)</f>
        <v>3</v>
      </c>
      <c r="K967" s="22" t="s">
        <v>8950</v>
      </c>
      <c r="L967" s="14" t="s">
        <v>6819</v>
      </c>
      <c r="N967" s="11" t="str">
        <f>INDEX(TreeLookup!$C$1:$DE$21,MATCH(Table15[[#This Row],[CATEGORY]],TreeLookup!$C$1:$C$21,0),MATCH(Table15[[#This Row],[YEAR]],TreeLookup!$C$1:$DE$1,0))</f>
        <v>basicPower</v>
      </c>
      <c r="P967" s="13" t="s">
        <v>6843</v>
      </c>
      <c r="Q967" s="11"/>
      <c r="S967" s="11">
        <v>1963</v>
      </c>
      <c r="U967" s="21" t="s">
        <v>9020</v>
      </c>
      <c r="W967" s="15"/>
    </row>
    <row r="968" spans="1:23" x14ac:dyDescent="0.25">
      <c r="A968" s="11" t="s">
        <v>424</v>
      </c>
      <c r="B968" s="12" t="s">
        <v>3395</v>
      </c>
      <c r="C968" s="11">
        <v>250</v>
      </c>
      <c r="D968" s="11">
        <v>5000</v>
      </c>
      <c r="E968" s="12" t="s">
        <v>3396</v>
      </c>
      <c r="F968" s="11" t="s">
        <v>1309</v>
      </c>
      <c r="G968" s="21" t="s">
        <v>11292</v>
      </c>
      <c r="H968" s="11" t="s">
        <v>1903</v>
      </c>
      <c r="I968" s="11" t="s">
        <v>1903</v>
      </c>
      <c r="J968" s="14">
        <f>VLOOKUP(Table15[[#This Row],[TechRequired]],OldTree!A:B,2,0)</f>
        <v>3</v>
      </c>
      <c r="K968" s="22" t="s">
        <v>8950</v>
      </c>
      <c r="L968" s="14" t="s">
        <v>6819</v>
      </c>
      <c r="N968" s="11" t="str">
        <f>INDEX(TreeLookup!$C$1:$DE$21,MATCH(Table15[[#This Row],[CATEGORY]],TreeLookup!$C$1:$C$21,0),MATCH(Table15[[#This Row],[YEAR]],TreeLookup!$C$1:$DE$1,0))</f>
        <v>basicPower</v>
      </c>
      <c r="P968" s="13" t="s">
        <v>6843</v>
      </c>
      <c r="Q968" s="21" t="s">
        <v>9021</v>
      </c>
      <c r="S968" s="11">
        <v>1963</v>
      </c>
      <c r="U968" s="21" t="s">
        <v>9022</v>
      </c>
      <c r="W968" s="15"/>
    </row>
    <row r="969" spans="1:23" x14ac:dyDescent="0.25">
      <c r="A969" s="11" t="s">
        <v>423</v>
      </c>
      <c r="B969" s="12" t="s">
        <v>3393</v>
      </c>
      <c r="C969" s="11">
        <v>450</v>
      </c>
      <c r="D969" s="11">
        <v>9000</v>
      </c>
      <c r="E969" s="12" t="s">
        <v>3394</v>
      </c>
      <c r="F969" s="11" t="s">
        <v>1309</v>
      </c>
      <c r="G969" s="21" t="s">
        <v>11292</v>
      </c>
      <c r="H969" s="11" t="s">
        <v>1903</v>
      </c>
      <c r="I969" s="11" t="s">
        <v>1903</v>
      </c>
      <c r="J969" s="14">
        <f>VLOOKUP(Table15[[#This Row],[TechRequired]],OldTree!A:B,2,0)</f>
        <v>3</v>
      </c>
      <c r="K969" s="22" t="s">
        <v>8950</v>
      </c>
      <c r="L969" s="14" t="s">
        <v>6819</v>
      </c>
      <c r="N969" s="11" t="str">
        <f>INDEX(TreeLookup!$C$1:$DE$21,MATCH(Table15[[#This Row],[CATEGORY]],TreeLookup!$C$1:$C$21,0),MATCH(Table15[[#This Row],[YEAR]],TreeLookup!$C$1:$DE$1,0))</f>
        <v>basicPower</v>
      </c>
      <c r="P969" s="13" t="s">
        <v>6843</v>
      </c>
      <c r="Q969" s="21" t="s">
        <v>9021</v>
      </c>
      <c r="S969" s="11">
        <v>1963</v>
      </c>
      <c r="U969" s="21" t="s">
        <v>9022</v>
      </c>
      <c r="W969" s="15"/>
    </row>
    <row r="970" spans="1:23" x14ac:dyDescent="0.25">
      <c r="A970" s="11" t="s">
        <v>2073</v>
      </c>
      <c r="B970" s="12" t="s">
        <v>7997</v>
      </c>
      <c r="C970" s="11">
        <v>1</v>
      </c>
      <c r="D970" s="11">
        <v>12250</v>
      </c>
      <c r="E970" s="12" t="s">
        <v>2074</v>
      </c>
      <c r="F970" s="11" t="s">
        <v>5486</v>
      </c>
      <c r="G970" s="11" t="s">
        <v>5487</v>
      </c>
      <c r="H970" s="11" t="s">
        <v>5091</v>
      </c>
      <c r="I970" s="11" t="s">
        <v>5091</v>
      </c>
      <c r="J970" s="14">
        <f>VLOOKUP(Table15[[#This Row],[TechRequired]],OldTree!A:B,2,0)</f>
        <v>8</v>
      </c>
      <c r="K970" s="14"/>
      <c r="L970" s="14"/>
      <c r="N970" s="11" t="e">
        <f>INDEX(TreeLookup!$C$1:$DE$21,MATCH(Table15[[#This Row],[CATEGORY]],TreeLookup!$C$1:$C$21,0),MATCH(Table15[[#This Row],[YEAR]],TreeLookup!$C$1:$DE$1,0))</f>
        <v>#N/A</v>
      </c>
      <c r="O970" s="11" t="s">
        <v>1903</v>
      </c>
      <c r="Q970" s="11"/>
    </row>
    <row r="971" spans="1:23" x14ac:dyDescent="0.25">
      <c r="A971" s="11" t="s">
        <v>2072</v>
      </c>
      <c r="B971" s="12" t="s">
        <v>8188</v>
      </c>
      <c r="C971" s="11">
        <v>1</v>
      </c>
      <c r="D971" s="11">
        <v>12250</v>
      </c>
      <c r="E971" s="12" t="s">
        <v>10485</v>
      </c>
      <c r="F971" s="11" t="s">
        <v>5488</v>
      </c>
      <c r="G971" s="11" t="s">
        <v>5487</v>
      </c>
      <c r="H971" s="11" t="s">
        <v>1903</v>
      </c>
      <c r="I971" s="11" t="s">
        <v>5091</v>
      </c>
      <c r="J971" s="14">
        <f>VLOOKUP(Table15[[#This Row],[TechRequired]],OldTree!A:B,2,0)</f>
        <v>9</v>
      </c>
      <c r="K971" s="22" t="s">
        <v>6017</v>
      </c>
      <c r="L971" s="14" t="s">
        <v>8646</v>
      </c>
      <c r="M971" s="14">
        <v>9</v>
      </c>
      <c r="N971" s="11" t="str">
        <f>INDEX(TreeLookup!$C$1:$DE$21,MATCH(Table15[[#This Row],[CATEGORY]],TreeLookup!$C$1:$C$21,0),MATCH(Table15[[#This Row],[YEAR]],TreeLookup!$C$1:$DE$1,0))</f>
        <v>earlyElecPropulsion</v>
      </c>
      <c r="P971" s="13" t="s">
        <v>6842</v>
      </c>
      <c r="Q971" s="11"/>
      <c r="S971" s="11">
        <v>1998</v>
      </c>
      <c r="W971" s="15"/>
    </row>
    <row r="972" spans="1:23" x14ac:dyDescent="0.25">
      <c r="A972" s="11" t="s">
        <v>2070</v>
      </c>
      <c r="B972" s="12" t="s">
        <v>7999</v>
      </c>
      <c r="C972" s="11">
        <v>1</v>
      </c>
      <c r="D972" s="11">
        <v>12250</v>
      </c>
      <c r="E972" s="12" t="s">
        <v>2071</v>
      </c>
      <c r="F972" s="11" t="s">
        <v>5488</v>
      </c>
      <c r="G972" s="11" t="s">
        <v>5487</v>
      </c>
      <c r="H972" s="11" t="s">
        <v>5091</v>
      </c>
      <c r="I972" s="11" t="s">
        <v>5091</v>
      </c>
      <c r="J972" s="14">
        <f>VLOOKUP(Table15[[#This Row],[TechRequired]],OldTree!A:B,2,0)</f>
        <v>9</v>
      </c>
      <c r="K972" s="14"/>
      <c r="L972" s="14"/>
      <c r="N972" s="11" t="e">
        <f>INDEX(TreeLookup!$C$1:$DE$21,MATCH(Table15[[#This Row],[CATEGORY]],TreeLookup!$C$1:$C$21,0),MATCH(Table15[[#This Row],[YEAR]],TreeLookup!$C$1:$DE$1,0))</f>
        <v>#N/A</v>
      </c>
      <c r="O972" s="11" t="s">
        <v>1903</v>
      </c>
      <c r="Q972" s="11"/>
    </row>
    <row r="973" spans="1:23" x14ac:dyDescent="0.25">
      <c r="A973" s="11" t="s">
        <v>2068</v>
      </c>
      <c r="B973" s="12" t="s">
        <v>8000</v>
      </c>
      <c r="C973" s="11">
        <v>1</v>
      </c>
      <c r="D973" s="11">
        <v>12250</v>
      </c>
      <c r="E973" s="12" t="s">
        <v>2069</v>
      </c>
      <c r="F973" s="11" t="s">
        <v>1341</v>
      </c>
      <c r="G973" s="11" t="s">
        <v>5487</v>
      </c>
      <c r="H973" s="11" t="s">
        <v>5091</v>
      </c>
      <c r="I973" s="11" t="s">
        <v>5091</v>
      </c>
      <c r="J973" s="14">
        <f>VLOOKUP(Table15[[#This Row],[TechRequired]],OldTree!A:B,2,0)</f>
        <v>7</v>
      </c>
      <c r="K973" s="14"/>
      <c r="L973" s="14"/>
      <c r="N973" s="11" t="e">
        <f>INDEX(TreeLookup!$C$1:$DE$21,MATCH(Table15[[#This Row],[CATEGORY]],TreeLookup!$C$1:$C$21,0),MATCH(Table15[[#This Row],[YEAR]],TreeLookup!$C$1:$DE$1,0))</f>
        <v>#N/A</v>
      </c>
      <c r="O973" s="11" t="s">
        <v>1903</v>
      </c>
      <c r="Q973" s="11"/>
    </row>
    <row r="974" spans="1:23" x14ac:dyDescent="0.25">
      <c r="A974" s="11" t="s">
        <v>2066</v>
      </c>
      <c r="B974" s="12" t="s">
        <v>8001</v>
      </c>
      <c r="C974" s="11">
        <v>1</v>
      </c>
      <c r="D974" s="11">
        <v>12250</v>
      </c>
      <c r="E974" s="12" t="s">
        <v>2067</v>
      </c>
      <c r="F974" s="11" t="s">
        <v>1341</v>
      </c>
      <c r="G974" s="11" t="s">
        <v>5487</v>
      </c>
      <c r="H974" s="11" t="s">
        <v>5091</v>
      </c>
      <c r="I974" s="11" t="s">
        <v>5091</v>
      </c>
      <c r="J974" s="14">
        <f>VLOOKUP(Table15[[#This Row],[TechRequired]],OldTree!A:B,2,0)</f>
        <v>7</v>
      </c>
      <c r="K974" s="14"/>
      <c r="L974" s="14"/>
      <c r="N974" s="11" t="e">
        <f>INDEX(TreeLookup!$C$1:$DE$21,MATCH(Table15[[#This Row],[CATEGORY]],TreeLookup!$C$1:$C$21,0),MATCH(Table15[[#This Row],[YEAR]],TreeLookup!$C$1:$DE$1,0))</f>
        <v>#N/A</v>
      </c>
      <c r="O974" s="11" t="s">
        <v>1903</v>
      </c>
      <c r="Q974" s="11"/>
    </row>
    <row r="975" spans="1:23" x14ac:dyDescent="0.25">
      <c r="A975" s="11" t="s">
        <v>2064</v>
      </c>
      <c r="B975" s="12" t="s">
        <v>8002</v>
      </c>
      <c r="C975" s="11">
        <v>1</v>
      </c>
      <c r="D975" s="11">
        <v>12250</v>
      </c>
      <c r="E975" s="12" t="s">
        <v>2065</v>
      </c>
      <c r="F975" s="11" t="s">
        <v>5486</v>
      </c>
      <c r="G975" s="11" t="s">
        <v>5487</v>
      </c>
      <c r="H975" s="11" t="s">
        <v>5091</v>
      </c>
      <c r="I975" s="11" t="s">
        <v>5091</v>
      </c>
      <c r="J975" s="14">
        <f>VLOOKUP(Table15[[#This Row],[TechRequired]],OldTree!A:B,2,0)</f>
        <v>8</v>
      </c>
      <c r="K975" s="14"/>
      <c r="L975" s="14"/>
      <c r="N975" s="11" t="e">
        <f>INDEX(TreeLookup!$C$1:$DE$21,MATCH(Table15[[#This Row],[CATEGORY]],TreeLookup!$C$1:$C$21,0),MATCH(Table15[[#This Row],[YEAR]],TreeLookup!$C$1:$DE$1,0))</f>
        <v>#N/A</v>
      </c>
      <c r="O975" s="11" t="s">
        <v>1903</v>
      </c>
      <c r="Q975" s="11"/>
    </row>
    <row r="976" spans="1:23" x14ac:dyDescent="0.25">
      <c r="A976" s="11" t="s">
        <v>1694</v>
      </c>
      <c r="B976" s="12" t="s">
        <v>7917</v>
      </c>
      <c r="C976" s="11">
        <v>6500</v>
      </c>
      <c r="D976" s="11">
        <v>15000</v>
      </c>
      <c r="E976" s="12" t="s">
        <v>10283</v>
      </c>
      <c r="F976" s="11" t="s">
        <v>5204</v>
      </c>
      <c r="G976" s="11" t="s">
        <v>1698</v>
      </c>
      <c r="H976" s="11" t="s">
        <v>1903</v>
      </c>
      <c r="I976" s="11" t="s">
        <v>5091</v>
      </c>
      <c r="J976" s="14">
        <f>VLOOKUP(Table15[[#This Row],[TechRequired]],OldTree!A:B,2,0)</f>
        <v>6</v>
      </c>
      <c r="K976" s="22" t="s">
        <v>6013</v>
      </c>
      <c r="L976" s="22" t="s">
        <v>9170</v>
      </c>
      <c r="N976" s="11" t="str">
        <f>INDEX(TreeLookup!$C$1:$DE$21,MATCH(Table15[[#This Row],[CATEGORY]],TreeLookup!$C$1:$C$21,0),MATCH(Table15[[#This Row],[YEAR]],TreeLookup!$C$1:$DE$1,0))</f>
        <v>deepSpaceScience</v>
      </c>
      <c r="P976" s="13" t="s">
        <v>6842</v>
      </c>
      <c r="Q976" s="11" t="s">
        <v>8615</v>
      </c>
      <c r="S976" s="11">
        <v>1975</v>
      </c>
      <c r="W976" s="15"/>
    </row>
    <row r="977" spans="1:34" x14ac:dyDescent="0.25">
      <c r="A977" s="11" t="s">
        <v>1501</v>
      </c>
      <c r="B977" s="12" t="s">
        <v>7777</v>
      </c>
      <c r="C977" s="11">
        <v>440</v>
      </c>
      <c r="D977" s="11">
        <v>4000</v>
      </c>
      <c r="E977" s="12" t="s">
        <v>10139</v>
      </c>
      <c r="F977" s="11" t="s">
        <v>1283</v>
      </c>
      <c r="G977" s="11" t="s">
        <v>5218</v>
      </c>
      <c r="H977" s="11" t="s">
        <v>1903</v>
      </c>
      <c r="I977" s="11" t="s">
        <v>5091</v>
      </c>
      <c r="J977" s="14">
        <f>VLOOKUP(Table15[[#This Row],[TechRequired]],OldTree!A:B,2,0)</f>
        <v>5</v>
      </c>
      <c r="K977" s="22" t="s">
        <v>8941</v>
      </c>
      <c r="L977" s="14" t="s">
        <v>8650</v>
      </c>
      <c r="M977" s="14">
        <v>10</v>
      </c>
      <c r="N977" s="11" t="str">
        <f>INDEX(TreeLookup!$C$1:$DE$21,MATCH(Table15[[#This Row],[CATEGORY]],TreeLookup!$C$1:$C$21,0),MATCH(Table15[[#This Row],[YEAR]],TreeLookup!$C$1:$DE$1,0))</f>
        <v>earlyLanding</v>
      </c>
      <c r="P977" s="13" t="s">
        <v>6842</v>
      </c>
      <c r="Q977" s="11"/>
      <c r="S977" s="11">
        <v>1964</v>
      </c>
      <c r="W977" s="15"/>
    </row>
    <row r="978" spans="1:34" x14ac:dyDescent="0.25">
      <c r="A978" s="11" t="s">
        <v>4662</v>
      </c>
      <c r="B978" s="12" t="s">
        <v>7764</v>
      </c>
      <c r="C978" s="11">
        <v>4000</v>
      </c>
      <c r="D978" s="11">
        <v>10400</v>
      </c>
      <c r="E978" s="12" t="s">
        <v>3285</v>
      </c>
      <c r="F978" s="11" t="s">
        <v>1362</v>
      </c>
      <c r="G978" s="11" t="s">
        <v>5218</v>
      </c>
      <c r="H978" s="11" t="s">
        <v>1903</v>
      </c>
      <c r="I978" s="11" t="s">
        <v>5091</v>
      </c>
      <c r="J978" s="14">
        <f>VLOOKUP(Table15[[#This Row],[TechRequired]],OldTree!A:B,2,0)</f>
        <v>4</v>
      </c>
      <c r="K978" s="22" t="s">
        <v>8948</v>
      </c>
      <c r="L978" s="14" t="s">
        <v>6830</v>
      </c>
      <c r="M978" s="14">
        <v>11</v>
      </c>
      <c r="N978" s="11" t="str">
        <f>INDEX(TreeLookup!$C$1:$DE$21,MATCH(Table15[[#This Row],[CATEGORY]],TreeLookup!$C$1:$C$21,0),MATCH(Table15[[#This Row],[YEAR]],TreeLookup!$C$1:$DE$1,0))</f>
        <v>earlySpaceStations</v>
      </c>
      <c r="P978" s="13" t="s">
        <v>6842</v>
      </c>
      <c r="Q978" s="11"/>
      <c r="S978" s="11">
        <v>1972</v>
      </c>
      <c r="W978" s="15"/>
    </row>
    <row r="979" spans="1:34" x14ac:dyDescent="0.25">
      <c r="A979" s="11" t="s">
        <v>3609</v>
      </c>
      <c r="B979" s="12" t="s">
        <v>8006</v>
      </c>
      <c r="C979" s="11">
        <v>1000</v>
      </c>
      <c r="D979" s="11">
        <v>2200</v>
      </c>
      <c r="E979" s="12" t="s">
        <v>3610</v>
      </c>
      <c r="F979" s="11" t="s">
        <v>1301</v>
      </c>
      <c r="G979" s="21" t="s">
        <v>11292</v>
      </c>
      <c r="H979" s="11" t="s">
        <v>5091</v>
      </c>
      <c r="I979" s="11" t="s">
        <v>5091</v>
      </c>
      <c r="J979" s="14">
        <f>VLOOKUP(Table15[[#This Row],[TechRequired]],OldTree!A:B,2,0)</f>
        <v>3</v>
      </c>
      <c r="K979" s="14"/>
      <c r="L979" s="14"/>
      <c r="N979" s="11" t="e">
        <f>INDEX(TreeLookup!$C$1:$DE$21,MATCH(Table15[[#This Row],[CATEGORY]],TreeLookup!$C$1:$C$21,0),MATCH(Table15[[#This Row],[YEAR]],TreeLookup!$C$1:$DE$1,0))</f>
        <v>#N/A</v>
      </c>
      <c r="O979" s="11" t="s">
        <v>1903</v>
      </c>
      <c r="Q979" s="11"/>
    </row>
    <row r="980" spans="1:34" x14ac:dyDescent="0.25">
      <c r="A980" s="11" t="s">
        <v>372</v>
      </c>
      <c r="B980" s="12" t="s">
        <v>4458</v>
      </c>
      <c r="C980" s="11">
        <v>200</v>
      </c>
      <c r="D980" s="11">
        <v>4000</v>
      </c>
      <c r="E980" s="12" t="s">
        <v>4459</v>
      </c>
      <c r="F980" s="11" t="s">
        <v>1305</v>
      </c>
      <c r="G980" s="11" t="s">
        <v>5836</v>
      </c>
      <c r="H980" s="11" t="s">
        <v>1903</v>
      </c>
      <c r="I980" s="11" t="s">
        <v>1903</v>
      </c>
      <c r="J980" s="14">
        <f>VLOOKUP(Table15[[#This Row],[TechRequired]],OldTree!A:B,2,0)</f>
        <v>6</v>
      </c>
      <c r="K980" s="22" t="s">
        <v>8948</v>
      </c>
      <c r="L980" s="14" t="s">
        <v>6830</v>
      </c>
      <c r="M980" s="14">
        <v>8</v>
      </c>
      <c r="N980" s="11" t="str">
        <f>INDEX(TreeLookup!$C$1:$DE$21,MATCH(Table15[[#This Row],[CATEGORY]],TreeLookup!$C$1:$C$21,0),MATCH(Table15[[#This Row],[YEAR]],TreeLookup!$C$1:$DE$1,0))</f>
        <v>earlySpaceStations</v>
      </c>
      <c r="P980" s="13" t="s">
        <v>6843</v>
      </c>
      <c r="Q980" s="11"/>
      <c r="S980" s="11">
        <v>1972</v>
      </c>
      <c r="W980" s="15"/>
      <c r="AG980" s="11" t="s">
        <v>11286</v>
      </c>
    </row>
    <row r="981" spans="1:34" x14ac:dyDescent="0.25">
      <c r="A981" s="11" t="s">
        <v>391</v>
      </c>
      <c r="B981" s="12" t="s">
        <v>2268</v>
      </c>
      <c r="C981" s="11">
        <v>50000</v>
      </c>
      <c r="D981" s="11">
        <v>150000</v>
      </c>
      <c r="E981" s="12" t="s">
        <v>2269</v>
      </c>
      <c r="F981" s="11" t="s">
        <v>1307</v>
      </c>
      <c r="G981" s="11" t="s">
        <v>1906</v>
      </c>
      <c r="H981" s="11" t="s">
        <v>1903</v>
      </c>
      <c r="I981" s="11" t="s">
        <v>1903</v>
      </c>
      <c r="J981" s="14">
        <f>VLOOKUP(Table15[[#This Row],[TechRequired]],OldTree!A:B,2,0)</f>
        <v>4</v>
      </c>
      <c r="K981" s="22" t="s">
        <v>8948</v>
      </c>
      <c r="L981" s="14" t="s">
        <v>6830</v>
      </c>
      <c r="N981" s="11" t="str">
        <f>INDEX(TreeLookup!$C$1:$DE$21,MATCH(Table15[[#This Row],[CATEGORY]],TreeLookup!$C$1:$C$21,0),MATCH(Table15[[#This Row],[YEAR]],TreeLookup!$C$1:$DE$1,0))</f>
        <v>earlySpaceStations</v>
      </c>
      <c r="P981" s="13" t="s">
        <v>6843</v>
      </c>
      <c r="Q981" s="11" t="s">
        <v>6030</v>
      </c>
      <c r="S981" s="11">
        <v>1973</v>
      </c>
      <c r="W981" s="15"/>
      <c r="AF981" s="11" t="s">
        <v>11286</v>
      </c>
      <c r="AG981" s="11" t="s">
        <v>11286</v>
      </c>
    </row>
    <row r="982" spans="1:34" x14ac:dyDescent="0.25">
      <c r="A982" s="11" t="s">
        <v>1524</v>
      </c>
      <c r="B982" s="12" t="s">
        <v>7780</v>
      </c>
      <c r="C982" s="11">
        <v>1</v>
      </c>
      <c r="D982" s="11">
        <v>7800</v>
      </c>
      <c r="E982" s="12" t="s">
        <v>10888</v>
      </c>
      <c r="F982" s="11" t="s">
        <v>5220</v>
      </c>
      <c r="G982" s="11" t="s">
        <v>5218</v>
      </c>
      <c r="H982" s="11" t="s">
        <v>1903</v>
      </c>
      <c r="I982" s="11" t="s">
        <v>5091</v>
      </c>
      <c r="J982" s="14">
        <f>VLOOKUP(Table15[[#This Row],[TechRequired]],OldTree!A:B,2,0)</f>
        <v>7</v>
      </c>
      <c r="K982" s="22" t="s">
        <v>6012</v>
      </c>
      <c r="L982" s="14" t="s">
        <v>8646</v>
      </c>
      <c r="M982" s="14">
        <v>11</v>
      </c>
      <c r="N982" s="11" t="str">
        <f>INDEX(TreeLookup!$C$1:$DE$21,MATCH(Table15[[#This Row],[CATEGORY]],TreeLookup!$C$1:$C$21,0),MATCH(Table15[[#This Row],[YEAR]],TreeLookup!$C$1:$DE$1,0))</f>
        <v>start</v>
      </c>
      <c r="O982" s="21" t="s">
        <v>1903</v>
      </c>
      <c r="P982" s="13" t="s">
        <v>6842</v>
      </c>
      <c r="Q982" s="11"/>
      <c r="W982" s="15"/>
    </row>
    <row r="983" spans="1:34" x14ac:dyDescent="0.25">
      <c r="A983" s="11" t="s">
        <v>398</v>
      </c>
      <c r="B983" s="12" t="s">
        <v>2311</v>
      </c>
      <c r="C983" s="11">
        <v>70000</v>
      </c>
      <c r="D983" s="11">
        <v>275000</v>
      </c>
      <c r="E983" s="12" t="s">
        <v>2312</v>
      </c>
      <c r="F983" s="11" t="s">
        <v>1307</v>
      </c>
      <c r="G983" s="11" t="s">
        <v>1907</v>
      </c>
      <c r="H983" s="11" t="s">
        <v>1903</v>
      </c>
      <c r="I983" s="11" t="s">
        <v>1903</v>
      </c>
      <c r="J983" s="14">
        <f>VLOOKUP(Table15[[#This Row],[TechRequired]],OldTree!A:B,2,0)</f>
        <v>4</v>
      </c>
      <c r="K983" s="22" t="s">
        <v>8948</v>
      </c>
      <c r="L983" s="14" t="s">
        <v>6830</v>
      </c>
      <c r="N983" s="11" t="str">
        <f>INDEX(TreeLookup!$C$1:$DE$21,MATCH(Table15[[#This Row],[CATEGORY]],TreeLookup!$C$1:$C$21,0),MATCH(Table15[[#This Row],[YEAR]],TreeLookup!$C$1:$DE$1,0))</f>
        <v>earlySpaceStations</v>
      </c>
      <c r="P983" s="13" t="s">
        <v>6843</v>
      </c>
      <c r="Q983" s="11" t="s">
        <v>2311</v>
      </c>
      <c r="S983" s="11">
        <v>1973</v>
      </c>
      <c r="W983" s="15"/>
      <c r="AF983" s="11" t="s">
        <v>11286</v>
      </c>
      <c r="AG983" s="11" t="s">
        <v>11286</v>
      </c>
      <c r="AH983" s="11" t="s">
        <v>11286</v>
      </c>
    </row>
    <row r="984" spans="1:34" x14ac:dyDescent="0.25">
      <c r="A984" s="11" t="s">
        <v>394</v>
      </c>
      <c r="B984" s="12" t="s">
        <v>2319</v>
      </c>
      <c r="C984" s="11">
        <v>10000</v>
      </c>
      <c r="D984" s="11">
        <v>15000</v>
      </c>
      <c r="E984" s="12" t="s">
        <v>2320</v>
      </c>
      <c r="F984" s="11" t="s">
        <v>1307</v>
      </c>
      <c r="G984" s="11" t="s">
        <v>1907</v>
      </c>
      <c r="H984" s="11" t="s">
        <v>1903</v>
      </c>
      <c r="I984" s="11" t="s">
        <v>1903</v>
      </c>
      <c r="J984" s="14">
        <f>VLOOKUP(Table15[[#This Row],[TechRequired]],OldTree!A:B,2,0)</f>
        <v>4</v>
      </c>
      <c r="K984" s="22" t="s">
        <v>8948</v>
      </c>
      <c r="L984" s="14"/>
      <c r="N984" s="11" t="str">
        <f>INDEX(TreeLookup!$C$1:$DE$21,MATCH(Table15[[#This Row],[CATEGORY]],TreeLookup!$C$1:$C$21,0),MATCH(Table15[[#This Row],[YEAR]],TreeLookup!$C$1:$DE$1,0))</f>
        <v>earlySpaceStations</v>
      </c>
      <c r="P984" s="13" t="s">
        <v>6843</v>
      </c>
      <c r="Q984" s="11" t="s">
        <v>2311</v>
      </c>
      <c r="S984" s="11">
        <v>1973</v>
      </c>
      <c r="W984" s="15"/>
      <c r="AH984" s="11" t="s">
        <v>11286</v>
      </c>
    </row>
    <row r="985" spans="1:34" x14ac:dyDescent="0.25">
      <c r="A985" s="11" t="s">
        <v>1489</v>
      </c>
      <c r="B985" s="12" t="s">
        <v>7660</v>
      </c>
      <c r="C985" s="11">
        <v>21000</v>
      </c>
      <c r="D985" s="11">
        <v>68400</v>
      </c>
      <c r="E985" s="12" t="s">
        <v>10724</v>
      </c>
      <c r="F985" s="11" t="s">
        <v>1377</v>
      </c>
      <c r="G985" s="11" t="s">
        <v>5218</v>
      </c>
      <c r="H985" s="11" t="s">
        <v>1903</v>
      </c>
      <c r="I985" s="11" t="s">
        <v>5091</v>
      </c>
      <c r="J985" s="14">
        <f>VLOOKUP(Table15[[#This Row],[TechRequired]],OldTree!A:B,2,0)</f>
        <v>6</v>
      </c>
      <c r="K985" s="22" t="s">
        <v>6012</v>
      </c>
      <c r="L985" s="14" t="s">
        <v>8646</v>
      </c>
      <c r="M985" s="14">
        <v>10</v>
      </c>
      <c r="N985" s="11" t="str">
        <f>INDEX(TreeLookup!$C$1:$DE$21,MATCH(Table15[[#This Row],[CATEGORY]],TreeLookup!$C$1:$C$21,0),MATCH(Table15[[#This Row],[YEAR]],TreeLookup!$C$1:$DE$1,0))</f>
        <v>materialsScienceNF</v>
      </c>
      <c r="P985" s="13" t="s">
        <v>6842</v>
      </c>
      <c r="Q985" s="11" t="s">
        <v>6601</v>
      </c>
      <c r="S985" s="11">
        <v>2020</v>
      </c>
      <c r="W985" s="15"/>
    </row>
    <row r="986" spans="1:34" x14ac:dyDescent="0.25">
      <c r="A986" s="11" t="s">
        <v>6854</v>
      </c>
      <c r="B986" s="12" t="s">
        <v>6872</v>
      </c>
      <c r="C986" s="11">
        <v>0</v>
      </c>
      <c r="D986" s="11">
        <v>0</v>
      </c>
      <c r="F986" s="11" t="s">
        <v>1364</v>
      </c>
      <c r="G986" s="21" t="s">
        <v>1383</v>
      </c>
      <c r="H986" s="11" t="s">
        <v>1903</v>
      </c>
      <c r="I986" s="11" t="s">
        <v>1903</v>
      </c>
      <c r="J986" s="16">
        <f>VLOOKUP(Table15[[#This Row],[TechRequired]],OldTree!A:B,2,0)</f>
        <v>5</v>
      </c>
      <c r="K986" s="22" t="s">
        <v>6012</v>
      </c>
      <c r="L986" s="16" t="s">
        <v>8645</v>
      </c>
      <c r="M986" s="14">
        <v>7</v>
      </c>
      <c r="N986" s="11" t="str">
        <f>INDEX(TreeLookup!$C$1:$DE$21,MATCH(Table15[[#This Row],[CATEGORY]],TreeLookup!$C$1:$C$21,0),MATCH(Table15[[#This Row],[YEAR]],TreeLookup!$C$1:$DE$1,0))</f>
        <v>materialsScienceSpaceStation</v>
      </c>
      <c r="P986" s="13" t="s">
        <v>6843</v>
      </c>
      <c r="S986" s="11">
        <v>1972</v>
      </c>
      <c r="W986" s="15"/>
    </row>
    <row r="987" spans="1:34" x14ac:dyDescent="0.25">
      <c r="A987" s="11" t="s">
        <v>374</v>
      </c>
      <c r="B987" s="12" t="s">
        <v>5247</v>
      </c>
      <c r="C987" s="11">
        <v>158</v>
      </c>
      <c r="D987" s="11">
        <v>3160</v>
      </c>
      <c r="E987" s="12" t="s">
        <v>5248</v>
      </c>
      <c r="F987" s="11" t="s">
        <v>1306</v>
      </c>
      <c r="G987" s="11" t="s">
        <v>1380</v>
      </c>
      <c r="H987" s="11" t="s">
        <v>1903</v>
      </c>
      <c r="I987" s="11" t="s">
        <v>1903</v>
      </c>
      <c r="J987" s="14">
        <f>VLOOKUP(Table15[[#This Row],[TechRequired]],OldTree!A:B,2,0)</f>
        <v>1</v>
      </c>
      <c r="K987" s="22" t="s">
        <v>8944</v>
      </c>
      <c r="L987" s="14" t="s">
        <v>6811</v>
      </c>
      <c r="N987" s="11" t="str">
        <f>INDEX(TreeLookup!$C$1:$DE$21,MATCH(Table15[[#This Row],[CATEGORY]],TreeLookup!$C$1:$C$21,0),MATCH(Table15[[#This Row],[YEAR]],TreeLookup!$C$1:$DE$1,0))</f>
        <v>earlyAvionics</v>
      </c>
      <c r="P987" s="13" t="s">
        <v>6843</v>
      </c>
      <c r="Q987" s="11" t="s">
        <v>6540</v>
      </c>
      <c r="S987" s="11">
        <v>1957</v>
      </c>
      <c r="W987" s="15"/>
      <c r="Y987" s="11" t="s">
        <v>10960</v>
      </c>
      <c r="Z987" s="11" t="s">
        <v>11286</v>
      </c>
    </row>
    <row r="988" spans="1:34" x14ac:dyDescent="0.25">
      <c r="A988" s="11" t="s">
        <v>9745</v>
      </c>
      <c r="B988" s="24" t="s">
        <v>5247</v>
      </c>
      <c r="C988" s="11">
        <v>158</v>
      </c>
      <c r="D988" s="11">
        <v>3160</v>
      </c>
      <c r="E988" s="12" t="s">
        <v>5248</v>
      </c>
      <c r="G988" s="21" t="s">
        <v>11291</v>
      </c>
      <c r="H988" s="21" t="s">
        <v>1903</v>
      </c>
      <c r="I988" s="21" t="s">
        <v>1903</v>
      </c>
      <c r="J988" s="16" t="e">
        <f>VLOOKUP(Table15[[#This Row],[TechRequired]],OldTree!A:B,2,0)</f>
        <v>#N/A</v>
      </c>
      <c r="K988" s="38" t="s">
        <v>8944</v>
      </c>
      <c r="L988" s="23" t="s">
        <v>6811</v>
      </c>
      <c r="N988" s="17" t="str">
        <f>INDEX(TreeLookup!$C$1:$DE$21,MATCH(Table15[[#This Row],[CATEGORY]],TreeLookup!$C$1:$C$21,0),MATCH(Table15[[#This Row],[YEAR]],TreeLookup!$C$1:$DE$1,0))</f>
        <v>earlyAvionics</v>
      </c>
      <c r="P988" s="25" t="s">
        <v>6843</v>
      </c>
      <c r="Q988" s="24" t="s">
        <v>6540</v>
      </c>
      <c r="S988" s="11">
        <v>1957</v>
      </c>
      <c r="Y988" s="11" t="s">
        <v>10960</v>
      </c>
      <c r="Z988" s="11" t="s">
        <v>11286</v>
      </c>
    </row>
    <row r="989" spans="1:34" x14ac:dyDescent="0.25">
      <c r="A989" s="11" t="s">
        <v>229</v>
      </c>
      <c r="B989" s="12" t="s">
        <v>2653</v>
      </c>
      <c r="C989" s="11">
        <v>220</v>
      </c>
      <c r="D989" s="11">
        <v>4400</v>
      </c>
      <c r="E989" s="12" t="s">
        <v>2654</v>
      </c>
      <c r="F989" s="11" t="s">
        <v>1298</v>
      </c>
      <c r="G989" s="11" t="s">
        <v>1911</v>
      </c>
      <c r="H989" s="11" t="s">
        <v>1903</v>
      </c>
      <c r="I989" s="11" t="s">
        <v>1903</v>
      </c>
      <c r="J989" s="14">
        <f>VLOOKUP(Table15[[#This Row],[TechRequired]],OldTree!A:B,2,0)</f>
        <v>1.5</v>
      </c>
      <c r="K989" s="22" t="s">
        <v>8944</v>
      </c>
      <c r="L989" s="14" t="s">
        <v>6811</v>
      </c>
      <c r="N989" s="11" t="str">
        <f>INDEX(TreeLookup!$C$1:$DE$21,MATCH(Table15[[#This Row],[CATEGORY]],TreeLookup!$C$1:$C$21,0),MATCH(Table15[[#This Row],[YEAR]],TreeLookup!$C$1:$DE$1,0))</f>
        <v>basicAvionics</v>
      </c>
      <c r="P989" s="13" t="s">
        <v>6843</v>
      </c>
      <c r="Q989" s="11" t="s">
        <v>2653</v>
      </c>
      <c r="S989" s="11">
        <v>1959</v>
      </c>
      <c r="W989" s="15"/>
      <c r="Z989" s="11" t="s">
        <v>11286</v>
      </c>
    </row>
    <row r="990" spans="1:34" x14ac:dyDescent="0.25">
      <c r="A990" s="11" t="s">
        <v>9734</v>
      </c>
      <c r="B990" s="12" t="s">
        <v>9735</v>
      </c>
      <c r="C990" s="11">
        <v>220</v>
      </c>
      <c r="D990" s="11">
        <v>4400</v>
      </c>
      <c r="E990" s="12" t="s">
        <v>9736</v>
      </c>
      <c r="G990" s="21" t="s">
        <v>11291</v>
      </c>
      <c r="H990" s="21" t="s">
        <v>1903</v>
      </c>
      <c r="I990" s="21" t="s">
        <v>1903</v>
      </c>
      <c r="J990" s="16" t="e">
        <f>VLOOKUP(Table15[[#This Row],[TechRequired]],OldTree!A:B,2,0)</f>
        <v>#N/A</v>
      </c>
      <c r="K990" s="38" t="s">
        <v>8944</v>
      </c>
      <c r="L990" s="23" t="s">
        <v>6811</v>
      </c>
      <c r="N990" s="17" t="str">
        <f>INDEX(TreeLookup!$C$1:$DE$21,MATCH(Table15[[#This Row],[CATEGORY]],TreeLookup!$C$1:$C$21,0),MATCH(Table15[[#This Row],[YEAR]],TreeLookup!$C$1:$DE$1,0))</f>
        <v>basicAvionics</v>
      </c>
      <c r="P990" s="25" t="s">
        <v>6843</v>
      </c>
      <c r="Q990" s="24" t="s">
        <v>9737</v>
      </c>
      <c r="S990" s="11">
        <v>1959</v>
      </c>
      <c r="Z990" s="11" t="s">
        <v>11286</v>
      </c>
    </row>
    <row r="991" spans="1:34" x14ac:dyDescent="0.25">
      <c r="A991" s="11" t="s">
        <v>79</v>
      </c>
      <c r="B991" s="12" t="s">
        <v>2306</v>
      </c>
      <c r="C991" s="11">
        <v>1200</v>
      </c>
      <c r="D991" s="11">
        <v>50000</v>
      </c>
      <c r="E991" s="12" t="s">
        <v>2307</v>
      </c>
      <c r="F991" s="11" t="s">
        <v>1281</v>
      </c>
      <c r="G991" s="11" t="s">
        <v>1907</v>
      </c>
      <c r="H991" s="11" t="s">
        <v>1903</v>
      </c>
      <c r="I991" s="11" t="s">
        <v>1903</v>
      </c>
      <c r="J991" s="14">
        <f>VLOOKUP(Table15[[#This Row],[TechRequired]],OldTree!A:B,2,0)</f>
        <v>4</v>
      </c>
      <c r="K991" s="22" t="s">
        <v>8948</v>
      </c>
      <c r="L991" s="14" t="s">
        <v>8872</v>
      </c>
      <c r="N991" s="11" t="str">
        <f>INDEX(TreeLookup!$C$1:$DE$21,MATCH(Table15[[#This Row],[CATEGORY]],TreeLookup!$C$1:$C$21,0),MATCH(Table15[[#This Row],[YEAR]],TreeLookup!$C$1:$DE$1,0))</f>
        <v>earlySpaceStations</v>
      </c>
      <c r="P991" s="13" t="s">
        <v>6843</v>
      </c>
      <c r="Q991" s="11" t="s">
        <v>2311</v>
      </c>
      <c r="S991" s="11">
        <v>1973</v>
      </c>
      <c r="W991" s="15"/>
      <c r="Y991" s="11" t="s">
        <v>11028</v>
      </c>
    </row>
    <row r="992" spans="1:34" x14ac:dyDescent="0.25">
      <c r="A992" s="11" t="s">
        <v>5202</v>
      </c>
      <c r="B992" s="12" t="s">
        <v>8013</v>
      </c>
      <c r="C992" s="11">
        <v>80</v>
      </c>
      <c r="D992" s="11">
        <v>800</v>
      </c>
      <c r="E992" s="12" t="s">
        <v>5203</v>
      </c>
      <c r="F992" s="11" t="s">
        <v>5204</v>
      </c>
      <c r="G992" s="11" t="s">
        <v>5200</v>
      </c>
      <c r="H992" s="11" t="s">
        <v>5091</v>
      </c>
      <c r="I992" s="11" t="s">
        <v>5091</v>
      </c>
      <c r="J992" s="14">
        <f>VLOOKUP(Table15[[#This Row],[TechRequired]],OldTree!A:B,2,0)</f>
        <v>6</v>
      </c>
      <c r="K992" s="14"/>
      <c r="L992" s="14"/>
      <c r="N992" s="11" t="e">
        <f>INDEX(TreeLookup!$C$1:$DE$21,MATCH(Table15[[#This Row],[CATEGORY]],TreeLookup!$C$1:$C$21,0),MATCH(Table15[[#This Row],[YEAR]],TreeLookup!$C$1:$DE$1,0))</f>
        <v>#N/A</v>
      </c>
      <c r="O992" s="11" t="s">
        <v>1903</v>
      </c>
      <c r="Q992" s="11"/>
    </row>
    <row r="993" spans="1:33" x14ac:dyDescent="0.25">
      <c r="A993" s="11" t="s">
        <v>1720</v>
      </c>
      <c r="B993" s="12" t="s">
        <v>7929</v>
      </c>
      <c r="C993" s="11">
        <v>1</v>
      </c>
      <c r="D993" s="11">
        <v>4200</v>
      </c>
      <c r="E993" s="12" t="s">
        <v>10819</v>
      </c>
      <c r="F993" s="11" t="s">
        <v>1355</v>
      </c>
      <c r="G993" s="11" t="s">
        <v>1380</v>
      </c>
      <c r="H993" s="11" t="s">
        <v>1903</v>
      </c>
      <c r="I993" s="11" t="s">
        <v>5091</v>
      </c>
      <c r="J993" s="14">
        <f>VLOOKUP(Table15[[#This Row],[TechRequired]],OldTree!A:B,2,0)</f>
        <v>5</v>
      </c>
      <c r="K993" s="22" t="s">
        <v>6012</v>
      </c>
      <c r="L993" s="14" t="s">
        <v>8646</v>
      </c>
      <c r="M993" s="14">
        <v>4</v>
      </c>
      <c r="N993" s="11" t="str">
        <f>INDEX(TreeLookup!$C$1:$DE$21,MATCH(Table15[[#This Row],[CATEGORY]],TreeLookup!$C$1:$C$21,0),MATCH(Table15[[#This Row],[YEAR]],TreeLookup!$C$1:$DE$1,0))</f>
        <v>start</v>
      </c>
      <c r="O993" s="21" t="s">
        <v>1903</v>
      </c>
      <c r="P993" s="13" t="s">
        <v>6842</v>
      </c>
      <c r="Q993" s="11"/>
      <c r="W993" s="15"/>
    </row>
    <row r="994" spans="1:33" x14ac:dyDescent="0.25">
      <c r="A994" s="11" t="s">
        <v>1721</v>
      </c>
      <c r="B994" s="12" t="s">
        <v>7930</v>
      </c>
      <c r="C994" s="11">
        <v>1</v>
      </c>
      <c r="D994" s="11">
        <v>4200</v>
      </c>
      <c r="E994" s="12" t="s">
        <v>10820</v>
      </c>
      <c r="F994" s="11" t="s">
        <v>1355</v>
      </c>
      <c r="G994" s="11" t="s">
        <v>1380</v>
      </c>
      <c r="H994" s="11" t="s">
        <v>1903</v>
      </c>
      <c r="I994" s="11" t="s">
        <v>5091</v>
      </c>
      <c r="J994" s="14">
        <f>VLOOKUP(Table15[[#This Row],[TechRequired]],OldTree!A:B,2,0)</f>
        <v>5</v>
      </c>
      <c r="K994" s="22" t="s">
        <v>6012</v>
      </c>
      <c r="L994" s="14" t="s">
        <v>8646</v>
      </c>
      <c r="M994" s="14">
        <v>4</v>
      </c>
      <c r="N994" s="11" t="str">
        <f>INDEX(TreeLookup!$C$1:$DE$21,MATCH(Table15[[#This Row],[CATEGORY]],TreeLookup!$C$1:$C$21,0),MATCH(Table15[[#This Row],[YEAR]],TreeLookup!$C$1:$DE$1,0))</f>
        <v>start</v>
      </c>
      <c r="O994" s="21" t="s">
        <v>1903</v>
      </c>
      <c r="P994" s="13" t="s">
        <v>6842</v>
      </c>
      <c r="Q994" s="11"/>
      <c r="W994" s="15"/>
    </row>
    <row r="995" spans="1:33" x14ac:dyDescent="0.25">
      <c r="A995" s="11" t="s">
        <v>1723</v>
      </c>
      <c r="B995" s="12" t="s">
        <v>7931</v>
      </c>
      <c r="C995" s="11">
        <v>1</v>
      </c>
      <c r="D995" s="11">
        <v>4200</v>
      </c>
      <c r="E995" s="12" t="s">
        <v>10821</v>
      </c>
      <c r="F995" s="11" t="s">
        <v>1355</v>
      </c>
      <c r="G995" s="11" t="s">
        <v>1380</v>
      </c>
      <c r="H995" s="11" t="s">
        <v>1903</v>
      </c>
      <c r="I995" s="11" t="s">
        <v>5091</v>
      </c>
      <c r="J995" s="14">
        <f>VLOOKUP(Table15[[#This Row],[TechRequired]],OldTree!A:B,2,0)</f>
        <v>5</v>
      </c>
      <c r="K995" s="22" t="s">
        <v>6012</v>
      </c>
      <c r="L995" s="14" t="s">
        <v>8646</v>
      </c>
      <c r="M995" s="14">
        <v>4</v>
      </c>
      <c r="N995" s="11" t="str">
        <f>INDEX(TreeLookup!$C$1:$DE$21,MATCH(Table15[[#This Row],[CATEGORY]],TreeLookup!$C$1:$C$21,0),MATCH(Table15[[#This Row],[YEAR]],TreeLookup!$C$1:$DE$1,0))</f>
        <v>start</v>
      </c>
      <c r="O995" s="21" t="s">
        <v>1903</v>
      </c>
      <c r="P995" s="13" t="s">
        <v>6842</v>
      </c>
      <c r="Q995" s="11"/>
      <c r="W995" s="15"/>
    </row>
    <row r="996" spans="1:33" x14ac:dyDescent="0.25">
      <c r="A996" s="11" t="s">
        <v>6081</v>
      </c>
      <c r="B996" s="12" t="s">
        <v>6081</v>
      </c>
      <c r="G996" s="11" t="s">
        <v>6059</v>
      </c>
      <c r="H996" s="11" t="s">
        <v>1903</v>
      </c>
      <c r="J996" s="16" t="e">
        <f>VLOOKUP(Table15[[#This Row],[TechRequired]],OldTree!A:B,2,0)</f>
        <v>#N/A</v>
      </c>
      <c r="K996" s="22" t="s">
        <v>8953</v>
      </c>
      <c r="L996" s="16"/>
      <c r="N996" s="11" t="str">
        <f>INDEX(TreeLookup!$C$1:$DE$21,MATCH(Table15[[#This Row],[CATEGORY]],TreeLookup!$C$1:$C$21,0),MATCH(Table15[[#This Row],[YEAR]],TreeLookup!$C$1:$DE$1,0))</f>
        <v>solids1972</v>
      </c>
      <c r="Q996" s="11" t="s">
        <v>1809</v>
      </c>
      <c r="R996" s="11" t="s">
        <v>6081</v>
      </c>
      <c r="S996" s="11">
        <v>1975</v>
      </c>
    </row>
    <row r="997" spans="1:33" x14ac:dyDescent="0.25">
      <c r="A997" s="11" t="s">
        <v>682</v>
      </c>
      <c r="B997" s="12" t="s">
        <v>2995</v>
      </c>
      <c r="C997" s="11">
        <v>5000</v>
      </c>
      <c r="D997" s="11">
        <v>409361</v>
      </c>
      <c r="E997" s="12" t="s">
        <v>2996</v>
      </c>
      <c r="F997" s="11" t="s">
        <v>1329</v>
      </c>
      <c r="G997" s="11" t="s">
        <v>1380</v>
      </c>
      <c r="H997" s="11" t="s">
        <v>1903</v>
      </c>
      <c r="I997" s="11" t="s">
        <v>1903</v>
      </c>
      <c r="J997" s="14">
        <f>VLOOKUP(Table15[[#This Row],[TechRequired]],OldTree!A:B,2,0)</f>
        <v>4</v>
      </c>
      <c r="K997" s="22" t="s">
        <v>8945</v>
      </c>
      <c r="L997" s="14"/>
      <c r="N997" s="11" t="str">
        <f>INDEX(TreeLookup!$C$1:$DE$21,MATCH(Table15[[#This Row],[CATEGORY]],TreeLookup!$C$1:$C$21,0),MATCH(Table15[[#This Row],[YEAR]],TreeLookup!$C$1:$DE$1,0))</f>
        <v>orbitalRocketry1967</v>
      </c>
      <c r="P997" s="13" t="s">
        <v>6843</v>
      </c>
      <c r="Q997" s="11" t="s">
        <v>6111</v>
      </c>
      <c r="R997" s="21" t="s">
        <v>6110</v>
      </c>
      <c r="S997" s="11">
        <v>1967</v>
      </c>
      <c r="W997" s="15"/>
      <c r="Y997" s="11" t="s">
        <v>10961</v>
      </c>
      <c r="AD997" s="11" t="s">
        <v>11286</v>
      </c>
      <c r="AG997" s="11" t="s">
        <v>11286</v>
      </c>
    </row>
    <row r="998" spans="1:33" x14ac:dyDescent="0.25">
      <c r="A998" s="21" t="s">
        <v>9604</v>
      </c>
      <c r="B998" s="12" t="s">
        <v>2995</v>
      </c>
      <c r="C998" s="11">
        <v>5000</v>
      </c>
      <c r="D998" s="11">
        <v>409361</v>
      </c>
      <c r="E998" s="12" t="s">
        <v>2996</v>
      </c>
      <c r="F998" s="11" t="s">
        <v>1329</v>
      </c>
      <c r="G998" s="21" t="s">
        <v>1900</v>
      </c>
      <c r="H998" s="21" t="s">
        <v>1903</v>
      </c>
      <c r="I998" s="21" t="s">
        <v>1903</v>
      </c>
      <c r="J998" s="16">
        <f>VLOOKUP(Table15[[#This Row],[TechRequired]],OldTree!A:B,2,0)</f>
        <v>4</v>
      </c>
      <c r="K998" s="22" t="s">
        <v>8945</v>
      </c>
      <c r="L998" s="16"/>
      <c r="N998" s="17" t="str">
        <f>INDEX(TreeLookup!$C$1:$DE$21,MATCH(Table15[[#This Row],[CATEGORY]],TreeLookup!$C$1:$C$21,0),MATCH(Table15[[#This Row],[YEAR]],TreeLookup!$C$1:$DE$1,0))</f>
        <v>orbitalRocketry1967</v>
      </c>
      <c r="O998" s="21"/>
      <c r="P998" s="25" t="s">
        <v>6843</v>
      </c>
      <c r="Q998" s="11" t="s">
        <v>6111</v>
      </c>
      <c r="R998" s="21" t="s">
        <v>6110</v>
      </c>
      <c r="S998" s="11">
        <v>1967</v>
      </c>
      <c r="Y998" s="11" t="s">
        <v>10961</v>
      </c>
      <c r="AD998" s="11" t="s">
        <v>11286</v>
      </c>
      <c r="AG998" s="11" t="s">
        <v>11286</v>
      </c>
    </row>
    <row r="999" spans="1:33" x14ac:dyDescent="0.25">
      <c r="A999" s="11" t="s">
        <v>690</v>
      </c>
      <c r="B999" s="12" t="s">
        <v>2995</v>
      </c>
      <c r="C999" s="11">
        <v>5000</v>
      </c>
      <c r="D999" s="11">
        <v>409361</v>
      </c>
      <c r="E999" s="12" t="s">
        <v>2996</v>
      </c>
      <c r="F999" s="11" t="s">
        <v>1303</v>
      </c>
      <c r="G999" s="11" t="s">
        <v>1913</v>
      </c>
      <c r="H999" s="11" t="s">
        <v>1903</v>
      </c>
      <c r="I999" s="11" t="s">
        <v>1903</v>
      </c>
      <c r="J999" s="14">
        <f>VLOOKUP(Table15[[#This Row],[TechRequired]],OldTree!A:B,2,0)</f>
        <v>10</v>
      </c>
      <c r="K999" s="22" t="s">
        <v>8945</v>
      </c>
      <c r="L999" s="14"/>
      <c r="N999" s="11" t="str">
        <f>INDEX(TreeLookup!$C$1:$DE$21,MATCH(Table15[[#This Row],[CATEGORY]],TreeLookup!$C$1:$C$21,0),MATCH(Table15[[#This Row],[YEAR]],TreeLookup!$C$1:$DE$1,0))</f>
        <v>orbitalRocketry1967</v>
      </c>
      <c r="P999" s="13" t="s">
        <v>6843</v>
      </c>
      <c r="Q999" s="11" t="s">
        <v>6111</v>
      </c>
      <c r="R999" s="21" t="s">
        <v>6110</v>
      </c>
      <c r="S999" s="11">
        <v>1967</v>
      </c>
      <c r="W999" s="15"/>
      <c r="Y999" s="11" t="s">
        <v>10961</v>
      </c>
      <c r="AD999" s="11" t="s">
        <v>11286</v>
      </c>
      <c r="AG999" s="11" t="s">
        <v>11286</v>
      </c>
    </row>
    <row r="1000" spans="1:33" x14ac:dyDescent="0.25">
      <c r="A1000" s="11" t="s">
        <v>697</v>
      </c>
      <c r="B1000" s="12" t="s">
        <v>2995</v>
      </c>
      <c r="C1000" s="11">
        <v>5000</v>
      </c>
      <c r="D1000" s="11">
        <v>409361</v>
      </c>
      <c r="E1000" s="12" t="s">
        <v>2996</v>
      </c>
      <c r="F1000" s="11" t="s">
        <v>1329</v>
      </c>
      <c r="G1000" s="21" t="s">
        <v>11292</v>
      </c>
      <c r="H1000" s="11" t="s">
        <v>1903</v>
      </c>
      <c r="I1000" s="11" t="s">
        <v>1903</v>
      </c>
      <c r="J1000" s="14">
        <f>VLOOKUP(Table15[[#This Row],[TechRequired]],OldTree!A:B,2,0)</f>
        <v>4</v>
      </c>
      <c r="K1000" s="22" t="s">
        <v>8945</v>
      </c>
      <c r="L1000" s="14"/>
      <c r="N1000" s="11" t="str">
        <f>INDEX(TreeLookup!$C$1:$DE$21,MATCH(Table15[[#This Row],[CATEGORY]],TreeLookup!$C$1:$C$21,0),MATCH(Table15[[#This Row],[YEAR]],TreeLookup!$C$1:$DE$1,0))</f>
        <v>orbitalRocketry1967</v>
      </c>
      <c r="P1000" s="13" t="s">
        <v>6843</v>
      </c>
      <c r="Q1000" s="11" t="s">
        <v>6111</v>
      </c>
      <c r="R1000" s="21" t="s">
        <v>6110</v>
      </c>
      <c r="S1000" s="11">
        <v>1967</v>
      </c>
      <c r="W1000" s="15"/>
      <c r="Y1000" s="11" t="s">
        <v>10961</v>
      </c>
      <c r="AD1000" s="11" t="s">
        <v>11286</v>
      </c>
      <c r="AG1000" s="11" t="s">
        <v>11286</v>
      </c>
    </row>
    <row r="1001" spans="1:33" x14ac:dyDescent="0.25">
      <c r="A1001" s="18" t="s">
        <v>6855</v>
      </c>
      <c r="B1001" s="12" t="s">
        <v>6873</v>
      </c>
      <c r="C1001" s="11">
        <v>0</v>
      </c>
      <c r="D1001" s="11">
        <v>0</v>
      </c>
      <c r="F1001" s="11" t="s">
        <v>5219</v>
      </c>
      <c r="G1001" s="21" t="s">
        <v>1383</v>
      </c>
      <c r="H1001" s="11" t="s">
        <v>1903</v>
      </c>
      <c r="I1001" s="11" t="s">
        <v>1903</v>
      </c>
      <c r="J1001" s="16">
        <f>VLOOKUP(Table15[[#This Row],[TechRequired]],OldTree!A:B,2,0)</f>
        <v>6</v>
      </c>
      <c r="K1001" s="22" t="s">
        <v>6012</v>
      </c>
      <c r="L1001" s="16" t="s">
        <v>8645</v>
      </c>
      <c r="M1001" s="14">
        <v>9</v>
      </c>
      <c r="N1001" s="11" t="str">
        <f>INDEX(TreeLookup!$C$1:$DE$21,MATCH(Table15[[#This Row],[CATEGORY]],TreeLookup!$C$1:$C$21,0),MATCH(Table15[[#This Row],[YEAR]],TreeLookup!$C$1:$DE$1,0))</f>
        <v>materialsScienceSpaceplanes</v>
      </c>
      <c r="P1001" s="13" t="s">
        <v>6843</v>
      </c>
      <c r="S1001" s="11">
        <v>1981</v>
      </c>
      <c r="W1001" s="15"/>
    </row>
    <row r="1002" spans="1:33" x14ac:dyDescent="0.25">
      <c r="A1002" s="11" t="s">
        <v>3810</v>
      </c>
      <c r="B1002" s="12" t="s">
        <v>8397</v>
      </c>
      <c r="C1002" s="11">
        <v>1800</v>
      </c>
      <c r="D1002" s="11">
        <v>7200</v>
      </c>
      <c r="E1002" s="12" t="s">
        <v>10229</v>
      </c>
      <c r="F1002" s="11" t="s">
        <v>1362</v>
      </c>
      <c r="G1002" s="11" t="s">
        <v>1383</v>
      </c>
      <c r="H1002" s="11" t="s">
        <v>1903</v>
      </c>
      <c r="I1002" s="11" t="s">
        <v>5091</v>
      </c>
      <c r="J1002" s="14">
        <f>VLOOKUP(Table15[[#This Row],[TechRequired]],OldTree!A:B,2,0)</f>
        <v>4</v>
      </c>
      <c r="K1002" s="22" t="s">
        <v>8941</v>
      </c>
      <c r="L1002" s="14" t="s">
        <v>8648</v>
      </c>
      <c r="N1002" s="11" t="str">
        <f>INDEX(TreeLookup!$C$1:$DE$21,MATCH(Table15[[#This Row],[CATEGORY]],TreeLookup!$C$1:$C$21,0),MATCH(Table15[[#This Row],[YEAR]],TreeLookup!$C$1:$DE$1,0))</f>
        <v>lunarLanding</v>
      </c>
      <c r="P1002" s="13" t="s">
        <v>6842</v>
      </c>
      <c r="Q1002" s="11"/>
      <c r="S1002" s="11">
        <v>1968</v>
      </c>
      <c r="U1002" s="11" t="s">
        <v>6824</v>
      </c>
      <c r="W1002" s="15"/>
    </row>
    <row r="1003" spans="1:33" x14ac:dyDescent="0.25">
      <c r="A1003" s="11" t="s">
        <v>679</v>
      </c>
      <c r="B1003" s="12" t="s">
        <v>3423</v>
      </c>
      <c r="C1003" s="11">
        <v>850</v>
      </c>
      <c r="D1003" s="11">
        <v>17000</v>
      </c>
      <c r="E1003" s="12" t="s">
        <v>3424</v>
      </c>
      <c r="F1003" s="11" t="s">
        <v>1327</v>
      </c>
      <c r="G1003" s="21" t="s">
        <v>11292</v>
      </c>
      <c r="H1003" s="11" t="s">
        <v>1903</v>
      </c>
      <c r="I1003" s="11" t="s">
        <v>1903</v>
      </c>
      <c r="J1003" s="14">
        <f>VLOOKUP(Table15[[#This Row],[TechRequired]],OldTree!A:B,2,0)</f>
        <v>5</v>
      </c>
      <c r="K1003" s="22" t="s">
        <v>6014</v>
      </c>
      <c r="L1003" s="14" t="s">
        <v>8661</v>
      </c>
      <c r="M1003" s="14">
        <v>7</v>
      </c>
      <c r="N1003" s="11" t="str">
        <f>INDEX(TreeLookup!$C$1:$DE$21,MATCH(Table15[[#This Row],[CATEGORY]],TreeLookup!$C$1:$C$21,0),MATCH(Table15[[#This Row],[YEAR]],TreeLookup!$C$1:$DE$1,0))</f>
        <v>refinedTurbofans</v>
      </c>
      <c r="P1003" s="13" t="s">
        <v>6843</v>
      </c>
      <c r="Q1003" s="12" t="s">
        <v>6506</v>
      </c>
      <c r="S1003" s="11">
        <v>2000</v>
      </c>
      <c r="W1003" s="15"/>
    </row>
    <row r="1004" spans="1:33" x14ac:dyDescent="0.25">
      <c r="A1004" s="11" t="s">
        <v>186</v>
      </c>
      <c r="B1004" s="24" t="s">
        <v>9010</v>
      </c>
      <c r="C1004" s="11">
        <v>350</v>
      </c>
      <c r="D1004" s="11">
        <v>7000</v>
      </c>
      <c r="E1004" s="12" t="s">
        <v>4989</v>
      </c>
      <c r="F1004" s="11" t="s">
        <v>1290</v>
      </c>
      <c r="G1004" s="11" t="s">
        <v>1625</v>
      </c>
      <c r="H1004" s="11" t="s">
        <v>1903</v>
      </c>
      <c r="I1004" s="11" t="s">
        <v>1903</v>
      </c>
      <c r="J1004" s="14">
        <f>VLOOKUP(Table15[[#This Row],[TechRequired]],OldTree!A:B,2,0)</f>
        <v>2</v>
      </c>
      <c r="K1004" s="22" t="s">
        <v>6014</v>
      </c>
      <c r="L1004" s="14" t="s">
        <v>8658</v>
      </c>
      <c r="M1004" s="14">
        <v>3</v>
      </c>
      <c r="N1004" s="11" t="str">
        <f>INDEX(TreeLookup!$C$1:$DE$21,MATCH(Table15[[#This Row],[CATEGORY]],TreeLookup!$C$1:$C$21,0),MATCH(Table15[[#This Row],[YEAR]],TreeLookup!$C$1:$DE$1,0))</f>
        <v>matureSupersonic</v>
      </c>
      <c r="P1004" s="13" t="s">
        <v>6843</v>
      </c>
      <c r="Q1004" s="24" t="s">
        <v>9011</v>
      </c>
      <c r="S1004" s="11">
        <v>1954</v>
      </c>
      <c r="W1004" s="15"/>
      <c r="AF1004" s="11" t="s">
        <v>11286</v>
      </c>
    </row>
    <row r="1005" spans="1:33" x14ac:dyDescent="0.25">
      <c r="A1005" s="11" t="s">
        <v>208</v>
      </c>
      <c r="B1005" s="24" t="s">
        <v>9008</v>
      </c>
      <c r="C1005" s="11">
        <v>200</v>
      </c>
      <c r="D1005" s="11">
        <v>4000</v>
      </c>
      <c r="E1005" s="12" t="s">
        <v>4991</v>
      </c>
      <c r="F1005" s="11" t="s">
        <v>1294</v>
      </c>
      <c r="G1005" s="11" t="s">
        <v>1625</v>
      </c>
      <c r="H1005" s="11" t="s">
        <v>1903</v>
      </c>
      <c r="I1005" s="11" t="s">
        <v>1903</v>
      </c>
      <c r="J1005" s="14">
        <f>VLOOKUP(Table15[[#This Row],[TechRequired]],OldTree!A:B,2,0)</f>
        <v>1</v>
      </c>
      <c r="K1005" s="22" t="s">
        <v>6014</v>
      </c>
      <c r="L1005" s="14" t="s">
        <v>8658</v>
      </c>
      <c r="M1005" s="14">
        <v>2</v>
      </c>
      <c r="N1005" s="11" t="str">
        <f>INDEX(TreeLookup!$C$1:$DE$21,MATCH(Table15[[#This Row],[CATEGORY]],TreeLookup!$C$1:$C$21,0),MATCH(Table15[[#This Row],[YEAR]],TreeLookup!$C$1:$DE$1,0))</f>
        <v>matureSupersonic</v>
      </c>
      <c r="P1005" s="13" t="s">
        <v>6843</v>
      </c>
      <c r="Q1005" s="24" t="s">
        <v>9009</v>
      </c>
      <c r="S1005" s="11">
        <v>1954</v>
      </c>
      <c r="W1005" s="15"/>
      <c r="AF1005" s="11" t="s">
        <v>11286</v>
      </c>
    </row>
    <row r="1006" spans="1:33" x14ac:dyDescent="0.25">
      <c r="A1006" s="11" t="s">
        <v>6096</v>
      </c>
      <c r="B1006" s="12" t="s">
        <v>6096</v>
      </c>
      <c r="G1006" s="11" t="s">
        <v>6059</v>
      </c>
      <c r="H1006" s="11" t="s">
        <v>1903</v>
      </c>
      <c r="J1006" s="16" t="e">
        <f>VLOOKUP(Table15[[#This Row],[TechRequired]],OldTree!A:B,2,0)</f>
        <v>#N/A</v>
      </c>
      <c r="K1006" s="23" t="s">
        <v>8953</v>
      </c>
      <c r="L1006" s="16"/>
      <c r="N1006" s="11" t="str">
        <f>INDEX(TreeLookup!$C$1:$DE$21,MATCH(Table15[[#This Row],[CATEGORY]],TreeLookup!$C$1:$C$21,0),MATCH(Table15[[#This Row],[YEAR]],TreeLookup!$C$1:$DE$1,0))</f>
        <v>solids1986</v>
      </c>
      <c r="Q1006" s="11" t="s">
        <v>6097</v>
      </c>
      <c r="R1006" s="11" t="s">
        <v>6096</v>
      </c>
      <c r="S1006" s="11">
        <v>1989</v>
      </c>
    </row>
    <row r="1007" spans="1:33" x14ac:dyDescent="0.25">
      <c r="A1007" s="11" t="s">
        <v>691</v>
      </c>
      <c r="B1007" s="12" t="s">
        <v>2997</v>
      </c>
      <c r="C1007" s="11">
        <v>5000</v>
      </c>
      <c r="D1007" s="11">
        <v>409361</v>
      </c>
      <c r="E1007" s="12" t="s">
        <v>2998</v>
      </c>
      <c r="F1007" s="11" t="s">
        <v>1329</v>
      </c>
      <c r="G1007" s="11" t="s">
        <v>1913</v>
      </c>
      <c r="H1007" s="11" t="s">
        <v>1903</v>
      </c>
      <c r="I1007" s="11" t="s">
        <v>1903</v>
      </c>
      <c r="J1007" s="14">
        <f>VLOOKUP(Table15[[#This Row],[TechRequired]],OldTree!A:B,2,0)</f>
        <v>4</v>
      </c>
      <c r="K1007" s="22" t="s">
        <v>8945</v>
      </c>
      <c r="L1007" s="14"/>
      <c r="N1007" s="11" t="str">
        <f>INDEX(TreeLookup!$C$1:$DE$21,MATCH(Table15[[#This Row],[CATEGORY]],TreeLookup!$C$1:$C$21,0),MATCH(Table15[[#This Row],[YEAR]],TreeLookup!$C$1:$DE$1,0))</f>
        <v>orbitalRocketry1976</v>
      </c>
      <c r="P1007" s="13" t="s">
        <v>6843</v>
      </c>
      <c r="Q1007" s="11" t="s">
        <v>6035</v>
      </c>
      <c r="R1007" s="21" t="s">
        <v>6108</v>
      </c>
      <c r="S1007" s="11">
        <v>1977</v>
      </c>
      <c r="W1007" s="15"/>
      <c r="AD1007" s="11" t="s">
        <v>11286</v>
      </c>
      <c r="AG1007" s="11" t="s">
        <v>11286</v>
      </c>
    </row>
    <row r="1008" spans="1:33" x14ac:dyDescent="0.25">
      <c r="A1008" s="11" t="s">
        <v>6124</v>
      </c>
      <c r="B1008" s="12" t="s">
        <v>6124</v>
      </c>
      <c r="G1008" s="11" t="s">
        <v>6059</v>
      </c>
      <c r="H1008" s="11" t="s">
        <v>1903</v>
      </c>
      <c r="J1008" s="16" t="e">
        <f>VLOOKUP(Table15[[#This Row],[TechRequired]],OldTree!A:B,2,0)</f>
        <v>#N/A</v>
      </c>
      <c r="K1008" s="23" t="s">
        <v>8953</v>
      </c>
      <c r="L1008" s="16"/>
      <c r="N1008" s="11" t="str">
        <f>INDEX(TreeLookup!$C$1:$DE$21,MATCH(Table15[[#This Row],[CATEGORY]],TreeLookup!$C$1:$C$21,0),MATCH(Table15[[#This Row],[YEAR]],TreeLookup!$C$1:$DE$1,0))</f>
        <v>solids1998</v>
      </c>
      <c r="Q1008" s="11" t="s">
        <v>6125</v>
      </c>
      <c r="R1008" s="11" t="s">
        <v>6124</v>
      </c>
      <c r="S1008" s="11">
        <v>2001</v>
      </c>
      <c r="AE1008" s="11" t="s">
        <v>11286</v>
      </c>
    </row>
    <row r="1009" spans="1:38" x14ac:dyDescent="0.25">
      <c r="A1009" s="11" t="s">
        <v>3478</v>
      </c>
      <c r="B1009" s="12" t="s">
        <v>3478</v>
      </c>
      <c r="G1009" s="11" t="s">
        <v>6059</v>
      </c>
      <c r="H1009" s="11" t="s">
        <v>1903</v>
      </c>
      <c r="J1009" s="16" t="e">
        <f>VLOOKUP(Table15[[#This Row],[TechRequired]],OldTree!A:B,2,0)</f>
        <v>#N/A</v>
      </c>
      <c r="K1009" s="23" t="s">
        <v>8945</v>
      </c>
      <c r="L1009" s="16"/>
      <c r="N1009" s="11" t="str">
        <f>INDEX(TreeLookup!$C$1:$DE$21,MATCH(Table15[[#This Row],[CATEGORY]],TreeLookup!$C$1:$C$21,0),MATCH(Table15[[#This Row],[YEAR]],TreeLookup!$C$1:$DE$1,0))</f>
        <v>orbitalRocketry1963</v>
      </c>
      <c r="Q1009" s="21" t="s">
        <v>3478</v>
      </c>
      <c r="R1009" s="11" t="s">
        <v>6114</v>
      </c>
      <c r="S1009" s="11">
        <v>1963</v>
      </c>
    </row>
    <row r="1010" spans="1:38" x14ac:dyDescent="0.25">
      <c r="A1010" s="11" t="s">
        <v>530</v>
      </c>
      <c r="B1010" s="12" t="s">
        <v>2999</v>
      </c>
      <c r="C1010" s="11">
        <v>5000</v>
      </c>
      <c r="D1010" s="11">
        <v>409361</v>
      </c>
      <c r="E1010" s="12" t="s">
        <v>3000</v>
      </c>
      <c r="F1010" s="11" t="s">
        <v>1319</v>
      </c>
      <c r="G1010" s="11" t="s">
        <v>1913</v>
      </c>
      <c r="H1010" s="11" t="s">
        <v>1903</v>
      </c>
      <c r="I1010" s="11" t="s">
        <v>1903</v>
      </c>
      <c r="J1010" s="14">
        <f>VLOOKUP(Table15[[#This Row],[TechRequired]],OldTree!A:B,2,0)</f>
        <v>7</v>
      </c>
      <c r="K1010" s="22" t="s">
        <v>8945</v>
      </c>
      <c r="L1010" s="14"/>
      <c r="M1010" s="14">
        <v>10</v>
      </c>
      <c r="N1010" s="11" t="str">
        <f>INDEX(TreeLookup!$C$1:$DE$21,MATCH(Table15[[#This Row],[CATEGORY]],TreeLookup!$C$1:$C$21,0),MATCH(Table15[[#This Row],[YEAR]],TreeLookup!$C$1:$DE$1,0))</f>
        <v>orbitalRocketryNF</v>
      </c>
      <c r="P1010" s="13" t="s">
        <v>6843</v>
      </c>
      <c r="Q1010" s="11" t="s">
        <v>2999</v>
      </c>
      <c r="R1010" s="21" t="s">
        <v>6107</v>
      </c>
      <c r="S1010" s="11">
        <v>2022</v>
      </c>
      <c r="W1010" s="15"/>
      <c r="Y1010" s="11" t="s">
        <v>10962</v>
      </c>
      <c r="AD1010" s="11" t="s">
        <v>11286</v>
      </c>
      <c r="AG1010" s="11" t="s">
        <v>11286</v>
      </c>
    </row>
    <row r="1011" spans="1:38" x14ac:dyDescent="0.25">
      <c r="A1011" s="18" t="s">
        <v>6856</v>
      </c>
      <c r="B1011" s="12" t="s">
        <v>6874</v>
      </c>
      <c r="C1011" s="11">
        <v>0</v>
      </c>
      <c r="D1011" s="11">
        <v>0</v>
      </c>
      <c r="F1011" s="11" t="s">
        <v>1311</v>
      </c>
      <c r="G1011" s="21" t="s">
        <v>1383</v>
      </c>
      <c r="H1011" s="11" t="s">
        <v>1903</v>
      </c>
      <c r="I1011" s="11" t="s">
        <v>1903</v>
      </c>
      <c r="J1011" s="16">
        <f>VLOOKUP(Table15[[#This Row],[TechRequired]],OldTree!A:B,2,0)</f>
        <v>1</v>
      </c>
      <c r="K1011" s="22" t="s">
        <v>6012</v>
      </c>
      <c r="L1011" s="16" t="s">
        <v>8645</v>
      </c>
      <c r="M1011" s="14">
        <v>1</v>
      </c>
      <c r="N1011" s="11" t="str">
        <f>INDEX(TreeLookup!$C$1:$DE$21,MATCH(Table15[[#This Row],[CATEGORY]],TreeLookup!$C$1:$C$21,0),MATCH(Table15[[#This Row],[YEAR]],TreeLookup!$C$1:$DE$1,0))</f>
        <v>materialsScienceSatellite</v>
      </c>
      <c r="P1011" s="13" t="s">
        <v>6843</v>
      </c>
      <c r="S1011" s="11">
        <v>1956</v>
      </c>
      <c r="W1011" s="15"/>
    </row>
    <row r="1012" spans="1:38" x14ac:dyDescent="0.25">
      <c r="A1012" s="11" t="s">
        <v>677</v>
      </c>
      <c r="B1012" s="12" t="s">
        <v>3429</v>
      </c>
      <c r="C1012" s="11">
        <v>600</v>
      </c>
      <c r="D1012" s="11">
        <v>12000</v>
      </c>
      <c r="E1012" s="12" t="s">
        <v>3430</v>
      </c>
      <c r="F1012" s="11" t="s">
        <v>1327</v>
      </c>
      <c r="G1012" s="11" t="s">
        <v>5746</v>
      </c>
      <c r="H1012" s="11" t="s">
        <v>1903</v>
      </c>
      <c r="I1012" s="11" t="s">
        <v>1903</v>
      </c>
      <c r="J1012" s="14">
        <f>VLOOKUP(Table15[[#This Row],[TechRequired]],OldTree!A:B,2,0)</f>
        <v>5</v>
      </c>
      <c r="K1012" s="22" t="s">
        <v>6014</v>
      </c>
      <c r="L1012" s="14" t="s">
        <v>8661</v>
      </c>
      <c r="M1012" s="14">
        <v>7</v>
      </c>
      <c r="N1012" s="11" t="str">
        <f>INDEX(TreeLookup!$C$1:$DE$21,MATCH(Table15[[#This Row],[CATEGORY]],TreeLookup!$C$1:$C$21,0),MATCH(Table15[[#This Row],[YEAR]],TreeLookup!$C$1:$DE$1,0))</f>
        <v>refinedTurbofans</v>
      </c>
      <c r="P1012" s="13" t="s">
        <v>6843</v>
      </c>
      <c r="Q1012" s="12" t="s">
        <v>6507</v>
      </c>
      <c r="S1012" s="11">
        <v>1994</v>
      </c>
      <c r="W1012" s="15"/>
    </row>
    <row r="1013" spans="1:38" x14ac:dyDescent="0.25">
      <c r="A1013" s="11" t="s">
        <v>8624</v>
      </c>
      <c r="B1013" s="24" t="s">
        <v>9007</v>
      </c>
      <c r="C1013" s="11">
        <v>1100</v>
      </c>
      <c r="D1013" s="11">
        <v>2600</v>
      </c>
      <c r="E1013" s="12" t="s">
        <v>4985</v>
      </c>
      <c r="F1013" s="11" t="s">
        <v>1372</v>
      </c>
      <c r="G1013" s="11" t="s">
        <v>1625</v>
      </c>
      <c r="H1013" s="11" t="s">
        <v>5091</v>
      </c>
      <c r="I1013" s="11" t="s">
        <v>5091</v>
      </c>
      <c r="J1013" s="14">
        <f>VLOOKUP(Table15[[#This Row],[TechRequired]],OldTree!A:B,2,0)</f>
        <v>0</v>
      </c>
      <c r="K1013" s="22" t="s">
        <v>6014</v>
      </c>
      <c r="L1013" s="14" t="s">
        <v>8658</v>
      </c>
      <c r="N1013" s="11" t="str">
        <f>INDEX(TreeLookup!$C$1:$DE$21,MATCH(Table15[[#This Row],[CATEGORY]],TreeLookup!$C$1:$C$21,0),MATCH(Table15[[#This Row],[YEAR]],TreeLookup!$C$1:$DE$1,0))</f>
        <v>start</v>
      </c>
      <c r="P1013" s="13" t="s">
        <v>6842</v>
      </c>
      <c r="Q1013" s="11"/>
      <c r="S1013" s="11">
        <v>0</v>
      </c>
    </row>
    <row r="1014" spans="1:38" x14ac:dyDescent="0.25">
      <c r="A1014" s="18" t="s">
        <v>6857</v>
      </c>
      <c r="B1014" s="12" t="s">
        <v>6875</v>
      </c>
      <c r="C1014" s="11">
        <v>0</v>
      </c>
      <c r="D1014" s="11">
        <v>0</v>
      </c>
      <c r="F1014" s="11" t="s">
        <v>1299</v>
      </c>
      <c r="G1014" s="21" t="s">
        <v>1383</v>
      </c>
      <c r="H1014" s="11" t="s">
        <v>1903</v>
      </c>
      <c r="I1014" s="11" t="s">
        <v>1903</v>
      </c>
      <c r="J1014" s="16">
        <f>VLOOKUP(Table15[[#This Row],[TechRequired]],OldTree!A:B,2,0)</f>
        <v>1.5</v>
      </c>
      <c r="K1014" s="22" t="s">
        <v>6012</v>
      </c>
      <c r="L1014" s="16" t="s">
        <v>8645</v>
      </c>
      <c r="M1014" s="14">
        <v>2</v>
      </c>
      <c r="N1014" s="11" t="str">
        <f>INDEX(TreeLookup!$C$1:$DE$21,MATCH(Table15[[#This Row],[CATEGORY]],TreeLookup!$C$1:$C$21,0),MATCH(Table15[[#This Row],[YEAR]],TreeLookup!$C$1:$DE$1,0))</f>
        <v>materialsScienceHuman</v>
      </c>
      <c r="P1014" s="13" t="s">
        <v>6843</v>
      </c>
      <c r="S1014" s="11">
        <v>1961</v>
      </c>
      <c r="W1014" s="15"/>
    </row>
    <row r="1015" spans="1:38" x14ac:dyDescent="0.25">
      <c r="A1015" s="18" t="s">
        <v>6858</v>
      </c>
      <c r="B1015" s="12" t="s">
        <v>6876</v>
      </c>
      <c r="C1015" s="11">
        <v>0</v>
      </c>
      <c r="D1015" s="11">
        <v>0</v>
      </c>
      <c r="F1015" s="11" t="s">
        <v>1323</v>
      </c>
      <c r="G1015" s="21" t="s">
        <v>1383</v>
      </c>
      <c r="H1015" s="11" t="s">
        <v>1903</v>
      </c>
      <c r="I1015" s="11" t="s">
        <v>1903</v>
      </c>
      <c r="J1015" s="16">
        <f>VLOOKUP(Table15[[#This Row],[TechRequired]],OldTree!A:B,2,0)</f>
        <v>3</v>
      </c>
      <c r="K1015" s="22" t="s">
        <v>6012</v>
      </c>
      <c r="L1015" s="16" t="s">
        <v>8645</v>
      </c>
      <c r="M1015" s="14">
        <v>3</v>
      </c>
      <c r="N1015" s="11" t="str">
        <f>INDEX(TreeLookup!$C$1:$DE$21,MATCH(Table15[[#This Row],[CATEGORY]],TreeLookup!$C$1:$C$21,0),MATCH(Table15[[#This Row],[YEAR]],TreeLookup!$C$1:$DE$1,0))</f>
        <v>materialsScienceAdvCapsules</v>
      </c>
      <c r="P1015" s="13" t="s">
        <v>6843</v>
      </c>
      <c r="S1015" s="11">
        <v>1964</v>
      </c>
      <c r="W1015" s="15"/>
    </row>
    <row r="1016" spans="1:38" x14ac:dyDescent="0.25">
      <c r="A1016" s="18" t="s">
        <v>6859</v>
      </c>
      <c r="B1016" s="12" t="s">
        <v>6877</v>
      </c>
      <c r="C1016" s="11">
        <v>0</v>
      </c>
      <c r="D1016" s="11">
        <v>0</v>
      </c>
      <c r="F1016" s="11" t="s">
        <v>1281</v>
      </c>
      <c r="G1016" s="21" t="s">
        <v>1383</v>
      </c>
      <c r="H1016" s="11" t="s">
        <v>1903</v>
      </c>
      <c r="I1016" s="11" t="s">
        <v>1903</v>
      </c>
      <c r="J1016" s="16">
        <f>VLOOKUP(Table15[[#This Row],[TechRequired]],OldTree!A:B,2,0)</f>
        <v>4</v>
      </c>
      <c r="K1016" s="22" t="s">
        <v>6012</v>
      </c>
      <c r="L1016" s="16" t="s">
        <v>8645</v>
      </c>
      <c r="M1016" s="14">
        <v>5</v>
      </c>
      <c r="N1016" s="11" t="str">
        <f>INDEX(TreeLookup!$C$1:$DE$21,MATCH(Table15[[#This Row],[CATEGORY]],TreeLookup!$C$1:$C$21,0),MATCH(Table15[[#This Row],[YEAR]],TreeLookup!$C$1:$DE$1,0))</f>
        <v>materialsScienceLunar</v>
      </c>
      <c r="P1016" s="13" t="s">
        <v>6843</v>
      </c>
      <c r="S1016" s="11">
        <v>1967</v>
      </c>
      <c r="W1016" s="15"/>
    </row>
    <row r="1017" spans="1:38" x14ac:dyDescent="0.25">
      <c r="A1017" s="18" t="s">
        <v>6860</v>
      </c>
      <c r="B1017" s="12" t="s">
        <v>6878</v>
      </c>
      <c r="C1017" s="11">
        <v>0</v>
      </c>
      <c r="D1017" s="11">
        <v>0</v>
      </c>
      <c r="F1017" s="11" t="s">
        <v>1364</v>
      </c>
      <c r="G1017" s="21" t="s">
        <v>1383</v>
      </c>
      <c r="H1017" s="11" t="s">
        <v>1903</v>
      </c>
      <c r="I1017" s="11" t="s">
        <v>1903</v>
      </c>
      <c r="J1017" s="16">
        <f>VLOOKUP(Table15[[#This Row],[TechRequired]],OldTree!A:B,2,0)</f>
        <v>5</v>
      </c>
      <c r="K1017" s="22" t="s">
        <v>6012</v>
      </c>
      <c r="L1017" s="16" t="s">
        <v>8645</v>
      </c>
      <c r="M1017" s="14">
        <v>7</v>
      </c>
      <c r="N1017" s="11" t="str">
        <f>INDEX(TreeLookup!$C$1:$DE$21,MATCH(Table15[[#This Row],[CATEGORY]],TreeLookup!$C$1:$C$21,0),MATCH(Table15[[#This Row],[YEAR]],TreeLookup!$C$1:$DE$1,0))</f>
        <v>materialsScienceSpaceStation</v>
      </c>
      <c r="P1017" s="13" t="s">
        <v>6843</v>
      </c>
      <c r="S1017" s="11">
        <v>1972</v>
      </c>
      <c r="W1017" s="15"/>
    </row>
    <row r="1018" spans="1:38" x14ac:dyDescent="0.25">
      <c r="A1018" s="18" t="s">
        <v>6861</v>
      </c>
      <c r="B1018" s="12" t="s">
        <v>6879</v>
      </c>
      <c r="C1018" s="11">
        <v>0</v>
      </c>
      <c r="D1018" s="11">
        <v>0</v>
      </c>
      <c r="F1018" s="11" t="s">
        <v>5219</v>
      </c>
      <c r="G1018" s="21" t="s">
        <v>1383</v>
      </c>
      <c r="H1018" s="11" t="s">
        <v>1903</v>
      </c>
      <c r="I1018" s="11" t="s">
        <v>1903</v>
      </c>
      <c r="J1018" s="16">
        <f>VLOOKUP(Table15[[#This Row],[TechRequired]],OldTree!A:B,2,0)</f>
        <v>6</v>
      </c>
      <c r="K1018" s="22" t="s">
        <v>6012</v>
      </c>
      <c r="L1018" s="16" t="s">
        <v>8645</v>
      </c>
      <c r="M1018" s="14">
        <v>9</v>
      </c>
      <c r="N1018" s="11" t="str">
        <f>INDEX(TreeLookup!$C$1:$DE$21,MATCH(Table15[[#This Row],[CATEGORY]],TreeLookup!$C$1:$C$21,0),MATCH(Table15[[#This Row],[YEAR]],TreeLookup!$C$1:$DE$1,0))</f>
        <v>materialsScienceSpaceplanes</v>
      </c>
      <c r="P1018" s="13" t="s">
        <v>6843</v>
      </c>
      <c r="S1018" s="11">
        <v>1981</v>
      </c>
      <c r="W1018" s="15"/>
    </row>
    <row r="1019" spans="1:38" x14ac:dyDescent="0.25">
      <c r="A1019" s="11" t="s">
        <v>3806</v>
      </c>
      <c r="B1019" s="12" t="s">
        <v>7366</v>
      </c>
      <c r="C1019" s="11">
        <v>3390</v>
      </c>
      <c r="D1019" s="11">
        <v>135600</v>
      </c>
      <c r="E1019" s="12" t="s">
        <v>9938</v>
      </c>
      <c r="F1019" s="11" t="s">
        <v>1377</v>
      </c>
      <c r="G1019" s="11" t="s">
        <v>1383</v>
      </c>
      <c r="H1019" s="11" t="s">
        <v>1903</v>
      </c>
      <c r="I1019" s="21" t="s">
        <v>1903</v>
      </c>
      <c r="J1019" s="14">
        <f>VLOOKUP(Table15[[#This Row],[TechRequired]],OldTree!A:B,2,0)</f>
        <v>6</v>
      </c>
      <c r="K1019" s="22" t="s">
        <v>8953</v>
      </c>
      <c r="L1019" s="14" t="s">
        <v>8675</v>
      </c>
      <c r="N1019" s="11" t="str">
        <f>INDEX(TreeLookup!$C$1:$DE$21,MATCH(Table15[[#This Row],[CATEGORY]],TreeLookup!$C$1:$C$21,0),MATCH(Table15[[#This Row],[YEAR]],TreeLookup!$C$1:$DE$1,0))</f>
        <v>solids1981</v>
      </c>
      <c r="P1019" s="25" t="s">
        <v>6843</v>
      </c>
      <c r="Q1019" s="21" t="s">
        <v>3020</v>
      </c>
      <c r="S1019" s="11">
        <v>1981</v>
      </c>
      <c r="W1019" s="15"/>
      <c r="Y1019" s="11" t="s">
        <v>11013</v>
      </c>
      <c r="AE1019" s="11" t="s">
        <v>11286</v>
      </c>
    </row>
    <row r="1020" spans="1:38" x14ac:dyDescent="0.25">
      <c r="A1020" s="11" t="s">
        <v>1713</v>
      </c>
      <c r="B1020" s="12" t="s">
        <v>7933</v>
      </c>
      <c r="C1020" s="11">
        <v>1</v>
      </c>
      <c r="D1020" s="11">
        <v>0</v>
      </c>
      <c r="E1020" s="12" t="s">
        <v>9970</v>
      </c>
      <c r="F1020" s="11" t="s">
        <v>1290</v>
      </c>
      <c r="G1020" s="11" t="s">
        <v>1380</v>
      </c>
      <c r="H1020" s="11" t="s">
        <v>1903</v>
      </c>
      <c r="I1020" s="11" t="s">
        <v>1903</v>
      </c>
      <c r="J1020" s="14">
        <f>VLOOKUP(Table15[[#This Row],[TechRequired]],OldTree!A:B,2,0)</f>
        <v>2</v>
      </c>
      <c r="K1020" s="22" t="s">
        <v>6012</v>
      </c>
      <c r="L1020" s="14" t="s">
        <v>8671</v>
      </c>
      <c r="N1020" s="11" t="str">
        <f>INDEX(TreeLookup!$C$1:$DE$21,MATCH(Table15[[#This Row],[CATEGORY]],TreeLookup!$C$1:$C$21,0),MATCH(Table15[[#This Row],[YEAR]],TreeLookup!$C$1:$DE$1,0))</f>
        <v>start</v>
      </c>
      <c r="P1020" s="13" t="s">
        <v>6843</v>
      </c>
      <c r="Q1020" s="11"/>
      <c r="S1020" s="11">
        <v>0</v>
      </c>
      <c r="W1020" s="15"/>
    </row>
    <row r="1021" spans="1:38" x14ac:dyDescent="0.25">
      <c r="A1021" s="11" t="s">
        <v>1802</v>
      </c>
      <c r="B1021" s="12" t="s">
        <v>7591</v>
      </c>
      <c r="C1021" s="11">
        <v>750</v>
      </c>
      <c r="D1021" s="11">
        <v>2800</v>
      </c>
      <c r="E1021" s="12" t="s">
        <v>10608</v>
      </c>
      <c r="F1021" s="11" t="s">
        <v>1287</v>
      </c>
      <c r="G1021" s="11" t="s">
        <v>1784</v>
      </c>
      <c r="H1021" s="11" t="s">
        <v>1903</v>
      </c>
      <c r="I1021" s="11" t="s">
        <v>5091</v>
      </c>
      <c r="J1021" s="14">
        <f>VLOOKUP(Table15[[#This Row],[TechRequired]],OldTree!A:B,2,0)</f>
        <v>3</v>
      </c>
      <c r="K1021" s="22" t="s">
        <v>6012</v>
      </c>
      <c r="L1021" s="14" t="s">
        <v>8671</v>
      </c>
      <c r="M1021" s="14">
        <v>10</v>
      </c>
      <c r="N1021" s="11" t="str">
        <f>INDEX(TreeLookup!$C$1:$DE$21,MATCH(Table15[[#This Row],[CATEGORY]],TreeLookup!$C$1:$C$21,0),MATCH(Table15[[#This Row],[YEAR]],TreeLookup!$C$1:$DE$1,0))</f>
        <v>materialsScienceInternational</v>
      </c>
      <c r="P1021" s="13" t="s">
        <v>6842</v>
      </c>
      <c r="Q1021" s="11" t="s">
        <v>6165</v>
      </c>
      <c r="S1021" s="11">
        <v>2006</v>
      </c>
      <c r="W1021" s="15"/>
    </row>
    <row r="1022" spans="1:38" x14ac:dyDescent="0.25">
      <c r="A1022" s="11" t="s">
        <v>1803</v>
      </c>
      <c r="B1022" s="12" t="s">
        <v>7592</v>
      </c>
      <c r="C1022" s="11">
        <v>750</v>
      </c>
      <c r="D1022" s="11">
        <v>2500</v>
      </c>
      <c r="E1022" s="12" t="s">
        <v>10607</v>
      </c>
      <c r="F1022" s="11" t="s">
        <v>1287</v>
      </c>
      <c r="G1022" s="11" t="s">
        <v>1784</v>
      </c>
      <c r="H1022" s="11" t="s">
        <v>1903</v>
      </c>
      <c r="I1022" s="11" t="s">
        <v>5091</v>
      </c>
      <c r="J1022" s="14">
        <f>VLOOKUP(Table15[[#This Row],[TechRequired]],OldTree!A:B,2,0)</f>
        <v>3</v>
      </c>
      <c r="K1022" s="22" t="s">
        <v>6012</v>
      </c>
      <c r="L1022" s="14" t="s">
        <v>8869</v>
      </c>
      <c r="M1022" s="14">
        <v>10</v>
      </c>
      <c r="N1022" s="11" t="str">
        <f>INDEX(TreeLookup!$C$1:$DE$21,MATCH(Table15[[#This Row],[CATEGORY]],TreeLookup!$C$1:$C$21,0),MATCH(Table15[[#This Row],[YEAR]],TreeLookup!$C$1:$DE$1,0))</f>
        <v>materialsScienceInternational</v>
      </c>
      <c r="P1022" s="13" t="s">
        <v>6842</v>
      </c>
      <c r="Q1022" s="11" t="s">
        <v>6165</v>
      </c>
      <c r="S1022" s="11">
        <v>2006</v>
      </c>
      <c r="W1022" s="15"/>
      <c r="AL1022" s="11" t="s">
        <v>11286</v>
      </c>
    </row>
    <row r="1023" spans="1:38" x14ac:dyDescent="0.25">
      <c r="A1023" s="11" t="s">
        <v>1806</v>
      </c>
      <c r="B1023" s="12" t="s">
        <v>7593</v>
      </c>
      <c r="C1023" s="11">
        <v>3500</v>
      </c>
      <c r="D1023" s="11">
        <v>19000</v>
      </c>
      <c r="E1023" s="12" t="s">
        <v>10605</v>
      </c>
      <c r="F1023" s="11" t="s">
        <v>1287</v>
      </c>
      <c r="G1023" s="11" t="s">
        <v>1784</v>
      </c>
      <c r="H1023" s="11" t="s">
        <v>1903</v>
      </c>
      <c r="I1023" s="11" t="s">
        <v>5091</v>
      </c>
      <c r="J1023" s="14">
        <f>VLOOKUP(Table15[[#This Row],[TechRequired]],OldTree!A:B,2,0)</f>
        <v>3</v>
      </c>
      <c r="K1023" s="22" t="s">
        <v>6012</v>
      </c>
      <c r="L1023" s="14" t="s">
        <v>8646</v>
      </c>
      <c r="M1023" s="14">
        <v>10</v>
      </c>
      <c r="N1023" s="11" t="str">
        <f>INDEX(TreeLookup!$C$1:$DE$21,MATCH(Table15[[#This Row],[CATEGORY]],TreeLookup!$C$1:$C$21,0),MATCH(Table15[[#This Row],[YEAR]],TreeLookup!$C$1:$DE$1,0))</f>
        <v>materialsScienceInternational</v>
      </c>
      <c r="P1023" s="13" t="s">
        <v>6842</v>
      </c>
      <c r="Q1023" s="11" t="s">
        <v>6165</v>
      </c>
      <c r="S1023" s="11">
        <v>2006</v>
      </c>
      <c r="W1023" s="15"/>
    </row>
    <row r="1024" spans="1:38" x14ac:dyDescent="0.25">
      <c r="A1024" s="11" t="s">
        <v>5047</v>
      </c>
      <c r="B1024" s="12" t="s">
        <v>7594</v>
      </c>
      <c r="C1024" s="11">
        <v>3500</v>
      </c>
      <c r="D1024" s="11">
        <v>19000</v>
      </c>
      <c r="E1024" s="12" t="s">
        <v>10605</v>
      </c>
      <c r="F1024" s="11" t="s">
        <v>1287</v>
      </c>
      <c r="G1024" s="11" t="s">
        <v>1784</v>
      </c>
      <c r="H1024" s="11" t="s">
        <v>1903</v>
      </c>
      <c r="I1024" s="11" t="s">
        <v>5091</v>
      </c>
      <c r="J1024" s="14">
        <f>VLOOKUP(Table15[[#This Row],[TechRequired]],OldTree!A:B,2,0)</f>
        <v>3</v>
      </c>
      <c r="K1024" s="22" t="s">
        <v>6012</v>
      </c>
      <c r="L1024" s="14" t="s">
        <v>8646</v>
      </c>
      <c r="M1024" s="14">
        <v>10</v>
      </c>
      <c r="N1024" s="11" t="str">
        <f>INDEX(TreeLookup!$C$1:$DE$21,MATCH(Table15[[#This Row],[CATEGORY]],TreeLookup!$C$1:$C$21,0),MATCH(Table15[[#This Row],[YEAR]],TreeLookup!$C$1:$DE$1,0))</f>
        <v>materialsScienceInternational</v>
      </c>
      <c r="P1024" s="13" t="s">
        <v>6842</v>
      </c>
      <c r="Q1024" s="11" t="s">
        <v>6165</v>
      </c>
      <c r="S1024" s="11">
        <v>2006</v>
      </c>
      <c r="W1024" s="15"/>
    </row>
    <row r="1025" spans="1:23" x14ac:dyDescent="0.25">
      <c r="A1025" s="11" t="s">
        <v>1807</v>
      </c>
      <c r="B1025" s="12" t="s">
        <v>7595</v>
      </c>
      <c r="C1025" s="11">
        <v>520</v>
      </c>
      <c r="D1025" s="11">
        <v>1800</v>
      </c>
      <c r="E1025" s="12" t="s">
        <v>10606</v>
      </c>
      <c r="F1025" s="11" t="s">
        <v>1287</v>
      </c>
      <c r="G1025" s="11" t="s">
        <v>1784</v>
      </c>
      <c r="H1025" s="11" t="s">
        <v>1903</v>
      </c>
      <c r="I1025" s="11" t="s">
        <v>5091</v>
      </c>
      <c r="J1025" s="14">
        <f>VLOOKUP(Table15[[#This Row],[TechRequired]],OldTree!A:B,2,0)</f>
        <v>3</v>
      </c>
      <c r="K1025" s="22" t="s">
        <v>6012</v>
      </c>
      <c r="L1025" s="14" t="s">
        <v>8646</v>
      </c>
      <c r="M1025" s="14">
        <v>10</v>
      </c>
      <c r="N1025" s="11" t="str">
        <f>INDEX(TreeLookup!$C$1:$DE$21,MATCH(Table15[[#This Row],[CATEGORY]],TreeLookup!$C$1:$C$21,0),MATCH(Table15[[#This Row],[YEAR]],TreeLookup!$C$1:$DE$1,0))</f>
        <v>materialsScienceInternational</v>
      </c>
      <c r="P1025" s="13" t="s">
        <v>6842</v>
      </c>
      <c r="Q1025" s="11" t="s">
        <v>6165</v>
      </c>
      <c r="S1025" s="11">
        <v>2006</v>
      </c>
      <c r="W1025" s="15"/>
    </row>
    <row r="1026" spans="1:23" x14ac:dyDescent="0.25">
      <c r="A1026" s="11" t="s">
        <v>5036</v>
      </c>
      <c r="B1026" s="12" t="s">
        <v>7602</v>
      </c>
      <c r="C1026" s="11">
        <v>300</v>
      </c>
      <c r="D1026" s="11">
        <v>1200</v>
      </c>
      <c r="E1026" s="12" t="s">
        <v>5037</v>
      </c>
      <c r="F1026" s="11" t="s">
        <v>5219</v>
      </c>
      <c r="G1026" s="11" t="s">
        <v>1784</v>
      </c>
      <c r="H1026" s="11" t="s">
        <v>5091</v>
      </c>
      <c r="I1026" s="11" t="s">
        <v>5091</v>
      </c>
      <c r="J1026" s="14">
        <f>VLOOKUP(Table15[[#This Row],[TechRequired]],OldTree!A:B,2,0)</f>
        <v>6</v>
      </c>
      <c r="K1026" s="14"/>
      <c r="L1026" s="14"/>
      <c r="N1026" s="11" t="e">
        <f>INDEX(TreeLookup!$C$1:$DE$21,MATCH(Table15[[#This Row],[CATEGORY]],TreeLookup!$C$1:$C$21,0),MATCH(Table15[[#This Row],[YEAR]],TreeLookup!$C$1:$DE$1,0))</f>
        <v>#N/A</v>
      </c>
      <c r="O1026" s="11" t="s">
        <v>1903</v>
      </c>
      <c r="P1026" s="13" t="s">
        <v>6842</v>
      </c>
      <c r="Q1026" s="11" t="s">
        <v>6602</v>
      </c>
      <c r="S1026" s="11">
        <v>2010</v>
      </c>
    </row>
    <row r="1027" spans="1:23" x14ac:dyDescent="0.25">
      <c r="A1027" s="11" t="s">
        <v>1786</v>
      </c>
      <c r="B1027" s="12" t="s">
        <v>7601</v>
      </c>
      <c r="C1027" s="11">
        <v>520</v>
      </c>
      <c r="D1027" s="11">
        <v>1800</v>
      </c>
      <c r="E1027" s="12" t="s">
        <v>10606</v>
      </c>
      <c r="F1027" s="11" t="s">
        <v>1287</v>
      </c>
      <c r="G1027" s="11" t="s">
        <v>1784</v>
      </c>
      <c r="H1027" s="11" t="s">
        <v>1903</v>
      </c>
      <c r="I1027" s="11" t="s">
        <v>5091</v>
      </c>
      <c r="J1027" s="14">
        <f>VLOOKUP(Table15[[#This Row],[TechRequired]],OldTree!A:B,2,0)</f>
        <v>3</v>
      </c>
      <c r="K1027" s="22" t="s">
        <v>6012</v>
      </c>
      <c r="L1027" s="14" t="s">
        <v>8646</v>
      </c>
      <c r="M1027" s="14">
        <v>10</v>
      </c>
      <c r="N1027" s="11" t="str">
        <f>INDEX(TreeLookup!$C$1:$DE$21,MATCH(Table15[[#This Row],[CATEGORY]],TreeLookup!$C$1:$C$21,0),MATCH(Table15[[#This Row],[YEAR]],TreeLookup!$C$1:$DE$1,0))</f>
        <v>materialsScienceCommercial</v>
      </c>
      <c r="P1027" s="13" t="s">
        <v>6842</v>
      </c>
      <c r="Q1027" s="11" t="s">
        <v>6165</v>
      </c>
      <c r="S1027" s="11">
        <v>2009</v>
      </c>
      <c r="W1027" s="15"/>
    </row>
    <row r="1028" spans="1:23" x14ac:dyDescent="0.25">
      <c r="A1028" s="11" t="s">
        <v>5024</v>
      </c>
      <c r="B1028" s="12" t="s">
        <v>7620</v>
      </c>
      <c r="C1028" s="11">
        <v>75</v>
      </c>
      <c r="D1028" s="11">
        <v>1100</v>
      </c>
      <c r="E1028" s="12" t="s">
        <v>5025</v>
      </c>
      <c r="F1028" s="11" t="s">
        <v>1356</v>
      </c>
      <c r="G1028" s="11" t="s">
        <v>1784</v>
      </c>
      <c r="H1028" s="11" t="s">
        <v>5091</v>
      </c>
      <c r="I1028" s="11" t="s">
        <v>5091</v>
      </c>
      <c r="J1028" s="14">
        <f>VLOOKUP(Table15[[#This Row],[TechRequired]],OldTree!A:B,2,0)</f>
        <v>5</v>
      </c>
      <c r="K1028" s="14"/>
      <c r="L1028" s="14"/>
      <c r="N1028" s="11" t="e">
        <f>INDEX(TreeLookup!$C$1:$DE$21,MATCH(Table15[[#This Row],[CATEGORY]],TreeLookup!$C$1:$C$21,0),MATCH(Table15[[#This Row],[YEAR]],TreeLookup!$C$1:$DE$1,0))</f>
        <v>#N/A</v>
      </c>
      <c r="O1028" s="11" t="s">
        <v>1903</v>
      </c>
      <c r="P1028" s="13" t="s">
        <v>6842</v>
      </c>
      <c r="Q1028" s="11" t="s">
        <v>6603</v>
      </c>
      <c r="S1028" s="11">
        <v>2015</v>
      </c>
    </row>
    <row r="1029" spans="1:23" x14ac:dyDescent="0.25">
      <c r="A1029" s="11" t="s">
        <v>5006</v>
      </c>
      <c r="B1029" s="12" t="s">
        <v>7603</v>
      </c>
      <c r="C1029" s="11">
        <v>900</v>
      </c>
      <c r="D1029" s="11">
        <v>3500</v>
      </c>
      <c r="E1029" s="12" t="s">
        <v>5007</v>
      </c>
      <c r="F1029" s="11" t="s">
        <v>5219</v>
      </c>
      <c r="G1029" s="11" t="s">
        <v>1784</v>
      </c>
      <c r="H1029" s="11" t="s">
        <v>5091</v>
      </c>
      <c r="I1029" s="11" t="s">
        <v>5091</v>
      </c>
      <c r="J1029" s="14">
        <f>VLOOKUP(Table15[[#This Row],[TechRequired]],OldTree!A:B,2,0)</f>
        <v>6</v>
      </c>
      <c r="K1029" s="14"/>
      <c r="L1029" s="14"/>
      <c r="N1029" s="11" t="e">
        <f>INDEX(TreeLookup!$C$1:$DE$21,MATCH(Table15[[#This Row],[CATEGORY]],TreeLookup!$C$1:$C$21,0),MATCH(Table15[[#This Row],[YEAR]],TreeLookup!$C$1:$DE$1,0))</f>
        <v>#N/A</v>
      </c>
      <c r="O1029" s="11" t="s">
        <v>1903</v>
      </c>
      <c r="P1029" s="13" t="s">
        <v>6842</v>
      </c>
      <c r="Q1029" s="11" t="s">
        <v>6602</v>
      </c>
      <c r="S1029" s="11">
        <v>2010</v>
      </c>
    </row>
    <row r="1030" spans="1:23" x14ac:dyDescent="0.25">
      <c r="A1030" s="11" t="s">
        <v>5008</v>
      </c>
      <c r="B1030" s="12" t="s">
        <v>7604</v>
      </c>
      <c r="C1030" s="11">
        <v>900</v>
      </c>
      <c r="D1030" s="11">
        <v>3500</v>
      </c>
      <c r="E1030" s="12" t="s">
        <v>5009</v>
      </c>
      <c r="F1030" s="11" t="s">
        <v>5219</v>
      </c>
      <c r="G1030" s="11" t="s">
        <v>1784</v>
      </c>
      <c r="H1030" s="11" t="s">
        <v>5091</v>
      </c>
      <c r="I1030" s="11" t="s">
        <v>5091</v>
      </c>
      <c r="J1030" s="14">
        <f>VLOOKUP(Table15[[#This Row],[TechRequired]],OldTree!A:B,2,0)</f>
        <v>6</v>
      </c>
      <c r="K1030" s="14"/>
      <c r="L1030" s="14"/>
      <c r="N1030" s="11" t="e">
        <f>INDEX(TreeLookup!$C$1:$DE$21,MATCH(Table15[[#This Row],[CATEGORY]],TreeLookup!$C$1:$C$21,0),MATCH(Table15[[#This Row],[YEAR]],TreeLookup!$C$1:$DE$1,0))</f>
        <v>#N/A</v>
      </c>
      <c r="O1030" s="11" t="s">
        <v>1903</v>
      </c>
      <c r="P1030" s="13" t="s">
        <v>6842</v>
      </c>
      <c r="Q1030" s="11" t="s">
        <v>6602</v>
      </c>
      <c r="S1030" s="11">
        <v>2010</v>
      </c>
    </row>
    <row r="1031" spans="1:23" x14ac:dyDescent="0.25">
      <c r="A1031" s="11" t="s">
        <v>5010</v>
      </c>
      <c r="B1031" s="12" t="s">
        <v>7605</v>
      </c>
      <c r="C1031" s="11">
        <v>18000</v>
      </c>
      <c r="D1031" s="11">
        <v>45000</v>
      </c>
      <c r="E1031" s="12" t="s">
        <v>5011</v>
      </c>
      <c r="F1031" s="11" t="s">
        <v>5219</v>
      </c>
      <c r="G1031" s="11" t="s">
        <v>1784</v>
      </c>
      <c r="H1031" s="11" t="s">
        <v>5091</v>
      </c>
      <c r="I1031" s="11" t="s">
        <v>5091</v>
      </c>
      <c r="J1031" s="14">
        <f>VLOOKUP(Table15[[#This Row],[TechRequired]],OldTree!A:B,2,0)</f>
        <v>6</v>
      </c>
      <c r="K1031" s="14"/>
      <c r="L1031" s="14" t="s">
        <v>8646</v>
      </c>
      <c r="N1031" s="11" t="e">
        <f>INDEX(TreeLookup!$C$1:$DE$21,MATCH(Table15[[#This Row],[CATEGORY]],TreeLookup!$C$1:$C$21,0),MATCH(Table15[[#This Row],[YEAR]],TreeLookup!$C$1:$DE$1,0))</f>
        <v>#N/A</v>
      </c>
      <c r="O1031" s="11" t="s">
        <v>1903</v>
      </c>
      <c r="P1031" s="13" t="s">
        <v>6842</v>
      </c>
      <c r="Q1031" s="11" t="s">
        <v>6602</v>
      </c>
      <c r="S1031" s="11">
        <v>2010</v>
      </c>
    </row>
    <row r="1032" spans="1:23" x14ac:dyDescent="0.25">
      <c r="A1032" s="11" t="s">
        <v>5012</v>
      </c>
      <c r="B1032" s="12" t="s">
        <v>7606</v>
      </c>
      <c r="C1032" s="11">
        <v>18000</v>
      </c>
      <c r="D1032" s="11">
        <v>45000</v>
      </c>
      <c r="E1032" s="12" t="s">
        <v>5013</v>
      </c>
      <c r="F1032" s="11" t="s">
        <v>5219</v>
      </c>
      <c r="G1032" s="11" t="s">
        <v>1784</v>
      </c>
      <c r="H1032" s="11" t="s">
        <v>5091</v>
      </c>
      <c r="I1032" s="11" t="s">
        <v>5091</v>
      </c>
      <c r="J1032" s="14">
        <f>VLOOKUP(Table15[[#This Row],[TechRequired]],OldTree!A:B,2,0)</f>
        <v>6</v>
      </c>
      <c r="K1032" s="14"/>
      <c r="L1032" s="14" t="s">
        <v>8646</v>
      </c>
      <c r="N1032" s="11" t="e">
        <f>INDEX(TreeLookup!$C$1:$DE$21,MATCH(Table15[[#This Row],[CATEGORY]],TreeLookup!$C$1:$C$21,0),MATCH(Table15[[#This Row],[YEAR]],TreeLookup!$C$1:$DE$1,0))</f>
        <v>#N/A</v>
      </c>
      <c r="O1032" s="11" t="s">
        <v>1903</v>
      </c>
      <c r="P1032" s="13" t="s">
        <v>6842</v>
      </c>
      <c r="Q1032" s="11" t="s">
        <v>6602</v>
      </c>
      <c r="S1032" s="11">
        <v>2010</v>
      </c>
    </row>
    <row r="1033" spans="1:23" x14ac:dyDescent="0.25">
      <c r="A1033" s="11" t="s">
        <v>5026</v>
      </c>
      <c r="B1033" s="12" t="s">
        <v>7625</v>
      </c>
      <c r="C1033" s="11">
        <v>900</v>
      </c>
      <c r="D1033" s="11">
        <v>3500</v>
      </c>
      <c r="E1033" s="12" t="s">
        <v>5027</v>
      </c>
      <c r="F1033" s="11" t="s">
        <v>5219</v>
      </c>
      <c r="G1033" s="11" t="s">
        <v>1784</v>
      </c>
      <c r="H1033" s="11" t="s">
        <v>5091</v>
      </c>
      <c r="I1033" s="11" t="s">
        <v>5091</v>
      </c>
      <c r="J1033" s="14">
        <f>VLOOKUP(Table15[[#This Row],[TechRequired]],OldTree!A:B,2,0)</f>
        <v>6</v>
      </c>
      <c r="K1033" s="14"/>
      <c r="L1033" s="14"/>
      <c r="N1033" s="11" t="e">
        <f>INDEX(TreeLookup!$C$1:$DE$21,MATCH(Table15[[#This Row],[CATEGORY]],TreeLookup!$C$1:$C$21,0),MATCH(Table15[[#This Row],[YEAR]],TreeLookup!$C$1:$DE$1,0))</f>
        <v>#N/A</v>
      </c>
      <c r="O1033" s="11" t="s">
        <v>1903</v>
      </c>
      <c r="P1033" s="13" t="s">
        <v>6842</v>
      </c>
      <c r="Q1033" s="11" t="s">
        <v>6604</v>
      </c>
      <c r="S1033" s="11">
        <v>2013</v>
      </c>
    </row>
    <row r="1034" spans="1:23" x14ac:dyDescent="0.25">
      <c r="A1034" s="11" t="s">
        <v>5028</v>
      </c>
      <c r="B1034" s="12" t="s">
        <v>7626</v>
      </c>
      <c r="C1034" s="11">
        <v>18000</v>
      </c>
      <c r="D1034" s="11">
        <v>45000</v>
      </c>
      <c r="E1034" s="12" t="s">
        <v>5029</v>
      </c>
      <c r="F1034" s="11" t="s">
        <v>5219</v>
      </c>
      <c r="G1034" s="11" t="s">
        <v>1784</v>
      </c>
      <c r="H1034" s="11" t="s">
        <v>5091</v>
      </c>
      <c r="I1034" s="11" t="s">
        <v>5091</v>
      </c>
      <c r="J1034" s="14">
        <f>VLOOKUP(Table15[[#This Row],[TechRequired]],OldTree!A:B,2,0)</f>
        <v>6</v>
      </c>
      <c r="K1034" s="14"/>
      <c r="L1034" s="14" t="s">
        <v>8646</v>
      </c>
      <c r="N1034" s="11" t="e">
        <f>INDEX(TreeLookup!$C$1:$DE$21,MATCH(Table15[[#This Row],[CATEGORY]],TreeLookup!$C$1:$C$21,0),MATCH(Table15[[#This Row],[YEAR]],TreeLookup!$C$1:$DE$1,0))</f>
        <v>#N/A</v>
      </c>
      <c r="O1034" s="11" t="s">
        <v>1903</v>
      </c>
      <c r="P1034" s="13" t="s">
        <v>6842</v>
      </c>
      <c r="Q1034" s="11" t="s">
        <v>6604</v>
      </c>
      <c r="S1034" s="11">
        <v>2013</v>
      </c>
    </row>
    <row r="1035" spans="1:23" x14ac:dyDescent="0.25">
      <c r="A1035" s="11" t="s">
        <v>5030</v>
      </c>
      <c r="B1035" s="12" t="s">
        <v>7627</v>
      </c>
      <c r="C1035" s="11">
        <v>18000</v>
      </c>
      <c r="D1035" s="11">
        <v>45000</v>
      </c>
      <c r="E1035" s="12" t="s">
        <v>5031</v>
      </c>
      <c r="F1035" s="11" t="s">
        <v>5219</v>
      </c>
      <c r="G1035" s="11" t="s">
        <v>1784</v>
      </c>
      <c r="H1035" s="11" t="s">
        <v>5091</v>
      </c>
      <c r="I1035" s="11" t="s">
        <v>5091</v>
      </c>
      <c r="J1035" s="14">
        <f>VLOOKUP(Table15[[#This Row],[TechRequired]],OldTree!A:B,2,0)</f>
        <v>6</v>
      </c>
      <c r="K1035" s="14"/>
      <c r="L1035" s="14" t="s">
        <v>8646</v>
      </c>
      <c r="N1035" s="11" t="e">
        <f>INDEX(TreeLookup!$C$1:$DE$21,MATCH(Table15[[#This Row],[CATEGORY]],TreeLookup!$C$1:$C$21,0),MATCH(Table15[[#This Row],[YEAR]],TreeLookup!$C$1:$DE$1,0))</f>
        <v>#N/A</v>
      </c>
      <c r="O1035" s="11" t="s">
        <v>1903</v>
      </c>
      <c r="P1035" s="13" t="s">
        <v>6842</v>
      </c>
      <c r="Q1035" s="11" t="s">
        <v>6604</v>
      </c>
      <c r="S1035" s="11">
        <v>2013</v>
      </c>
    </row>
    <row r="1036" spans="1:23" x14ac:dyDescent="0.25">
      <c r="A1036" s="11" t="s">
        <v>5016</v>
      </c>
      <c r="B1036" s="12" t="s">
        <v>7628</v>
      </c>
      <c r="C1036" s="11">
        <v>900</v>
      </c>
      <c r="D1036" s="11">
        <v>3500</v>
      </c>
      <c r="E1036" s="12" t="s">
        <v>5017</v>
      </c>
      <c r="F1036" s="11" t="s">
        <v>5219</v>
      </c>
      <c r="G1036" s="11" t="s">
        <v>1784</v>
      </c>
      <c r="H1036" s="11" t="s">
        <v>5091</v>
      </c>
      <c r="I1036" s="11" t="s">
        <v>5091</v>
      </c>
      <c r="J1036" s="14">
        <f>VLOOKUP(Table15[[#This Row],[TechRequired]],OldTree!A:B,2,0)</f>
        <v>6</v>
      </c>
      <c r="K1036" s="14"/>
      <c r="L1036" s="14"/>
      <c r="N1036" s="11" t="e">
        <f>INDEX(TreeLookup!$C$1:$DE$21,MATCH(Table15[[#This Row],[CATEGORY]],TreeLookup!$C$1:$C$21,0),MATCH(Table15[[#This Row],[YEAR]],TreeLookup!$C$1:$DE$1,0))</f>
        <v>#N/A</v>
      </c>
      <c r="O1036" s="11" t="s">
        <v>1903</v>
      </c>
      <c r="P1036" s="13" t="s">
        <v>6842</v>
      </c>
      <c r="Q1036" s="11" t="s">
        <v>6604</v>
      </c>
      <c r="S1036" s="11">
        <v>2013</v>
      </c>
    </row>
    <row r="1037" spans="1:23" x14ac:dyDescent="0.25">
      <c r="A1037" s="11" t="s">
        <v>5020</v>
      </c>
      <c r="B1037" s="12" t="s">
        <v>7629</v>
      </c>
      <c r="C1037" s="11">
        <v>18000</v>
      </c>
      <c r="D1037" s="11">
        <v>45000</v>
      </c>
      <c r="E1037" s="12" t="s">
        <v>5021</v>
      </c>
      <c r="F1037" s="11" t="s">
        <v>5219</v>
      </c>
      <c r="G1037" s="11" t="s">
        <v>1784</v>
      </c>
      <c r="H1037" s="11" t="s">
        <v>5091</v>
      </c>
      <c r="I1037" s="11" t="s">
        <v>5091</v>
      </c>
      <c r="J1037" s="14">
        <f>VLOOKUP(Table15[[#This Row],[TechRequired]],OldTree!A:B,2,0)</f>
        <v>6</v>
      </c>
      <c r="K1037" s="14"/>
      <c r="L1037" s="14" t="s">
        <v>8646</v>
      </c>
      <c r="N1037" s="11" t="e">
        <f>INDEX(TreeLookup!$C$1:$DE$21,MATCH(Table15[[#This Row],[CATEGORY]],TreeLookup!$C$1:$C$21,0),MATCH(Table15[[#This Row],[YEAR]],TreeLookup!$C$1:$DE$1,0))</f>
        <v>#N/A</v>
      </c>
      <c r="O1037" s="11" t="s">
        <v>1903</v>
      </c>
      <c r="P1037" s="13" t="s">
        <v>6842</v>
      </c>
      <c r="Q1037" s="11" t="s">
        <v>6604</v>
      </c>
      <c r="S1037" s="11">
        <v>2013</v>
      </c>
    </row>
    <row r="1038" spans="1:23" x14ac:dyDescent="0.25">
      <c r="A1038" s="11" t="s">
        <v>5022</v>
      </c>
      <c r="B1038" s="12" t="s">
        <v>7630</v>
      </c>
      <c r="C1038" s="11">
        <v>18000</v>
      </c>
      <c r="D1038" s="11">
        <v>45000</v>
      </c>
      <c r="E1038" s="12" t="s">
        <v>5023</v>
      </c>
      <c r="F1038" s="11" t="s">
        <v>5219</v>
      </c>
      <c r="G1038" s="11" t="s">
        <v>1784</v>
      </c>
      <c r="H1038" s="11" t="s">
        <v>5091</v>
      </c>
      <c r="I1038" s="11" t="s">
        <v>5091</v>
      </c>
      <c r="J1038" s="14">
        <f>VLOOKUP(Table15[[#This Row],[TechRequired]],OldTree!A:B,2,0)</f>
        <v>6</v>
      </c>
      <c r="K1038" s="14"/>
      <c r="L1038" s="14" t="s">
        <v>8646</v>
      </c>
      <c r="N1038" s="11" t="e">
        <f>INDEX(TreeLookup!$C$1:$DE$21,MATCH(Table15[[#This Row],[CATEGORY]],TreeLookup!$C$1:$C$21,0),MATCH(Table15[[#This Row],[YEAR]],TreeLookup!$C$1:$DE$1,0))</f>
        <v>#N/A</v>
      </c>
      <c r="O1038" s="11" t="s">
        <v>1903</v>
      </c>
      <c r="P1038" s="13" t="s">
        <v>6842</v>
      </c>
      <c r="Q1038" s="11" t="s">
        <v>6604</v>
      </c>
      <c r="S1038" s="11">
        <v>2013</v>
      </c>
    </row>
    <row r="1039" spans="1:23" x14ac:dyDescent="0.25">
      <c r="A1039" s="11" t="s">
        <v>1506</v>
      </c>
      <c r="B1039" s="12" t="s">
        <v>7607</v>
      </c>
      <c r="C1039" s="11">
        <v>900</v>
      </c>
      <c r="D1039" s="11">
        <v>3500</v>
      </c>
      <c r="E1039" s="12" t="s">
        <v>10624</v>
      </c>
      <c r="F1039" s="11" t="s">
        <v>5219</v>
      </c>
      <c r="G1039" s="11" t="s">
        <v>5218</v>
      </c>
      <c r="H1039" s="11" t="s">
        <v>1903</v>
      </c>
      <c r="I1039" s="11" t="s">
        <v>5091</v>
      </c>
      <c r="J1039" s="14">
        <f>VLOOKUP(Table15[[#This Row],[TechRequired]],OldTree!A:B,2,0)</f>
        <v>6</v>
      </c>
      <c r="K1039" s="22" t="s">
        <v>6012</v>
      </c>
      <c r="L1039" s="14" t="s">
        <v>8868</v>
      </c>
      <c r="N1039" s="11" t="str">
        <f>INDEX(TreeLookup!$C$1:$DE$21,MATCH(Table15[[#This Row],[CATEGORY]],TreeLookup!$C$1:$C$21,0),MATCH(Table15[[#This Row],[YEAR]],TreeLookup!$C$1:$DE$1,0))</f>
        <v>materialsScienceCommercial</v>
      </c>
      <c r="P1039" s="13" t="s">
        <v>6842</v>
      </c>
      <c r="Q1039" s="11" t="s">
        <v>6602</v>
      </c>
      <c r="S1039" s="11">
        <v>2010</v>
      </c>
      <c r="W1039" s="15"/>
    </row>
    <row r="1040" spans="1:23" x14ac:dyDescent="0.25">
      <c r="A1040" s="11" t="s">
        <v>1471</v>
      </c>
      <c r="B1040" s="12" t="s">
        <v>7608</v>
      </c>
      <c r="C1040" s="11">
        <v>1920</v>
      </c>
      <c r="D1040" s="11">
        <v>960</v>
      </c>
      <c r="E1040" s="12" t="s">
        <v>10625</v>
      </c>
      <c r="F1040" s="11" t="s">
        <v>1329</v>
      </c>
      <c r="G1040" s="11" t="s">
        <v>5218</v>
      </c>
      <c r="H1040" s="11" t="s">
        <v>1903</v>
      </c>
      <c r="I1040" s="11" t="s">
        <v>5091</v>
      </c>
      <c r="J1040" s="14">
        <f>VLOOKUP(Table15[[#This Row],[TechRequired]],OldTree!A:B,2,0)</f>
        <v>4</v>
      </c>
      <c r="K1040" s="22" t="s">
        <v>6012</v>
      </c>
      <c r="L1040" s="14" t="s">
        <v>8646</v>
      </c>
      <c r="M1040" s="14">
        <v>10</v>
      </c>
      <c r="N1040" s="11" t="str">
        <f>INDEX(TreeLookup!$C$1:$DE$21,MATCH(Table15[[#This Row],[CATEGORY]],TreeLookup!$C$1:$C$21,0),MATCH(Table15[[#This Row],[YEAR]],TreeLookup!$C$1:$DE$1,0))</f>
        <v>materialsScienceCommercial</v>
      </c>
      <c r="P1040" s="13" t="s">
        <v>6842</v>
      </c>
      <c r="Q1040" s="11" t="s">
        <v>6602</v>
      </c>
      <c r="S1040" s="11">
        <v>2010</v>
      </c>
      <c r="W1040" s="15"/>
    </row>
    <row r="1041" spans="1:33" x14ac:dyDescent="0.25">
      <c r="A1041" s="11" t="s">
        <v>5032</v>
      </c>
      <c r="B1041" s="12" t="s">
        <v>7667</v>
      </c>
      <c r="C1041" s="11">
        <v>280</v>
      </c>
      <c r="D1041" s="11">
        <v>4200</v>
      </c>
      <c r="E1041" s="12" t="s">
        <v>5033</v>
      </c>
      <c r="F1041" s="11" t="s">
        <v>1284</v>
      </c>
      <c r="G1041" s="11" t="s">
        <v>1784</v>
      </c>
      <c r="H1041" s="11" t="s">
        <v>5091</v>
      </c>
      <c r="I1041" s="11" t="s">
        <v>5091</v>
      </c>
      <c r="J1041" s="14">
        <f>VLOOKUP(Table15[[#This Row],[TechRequired]],OldTree!A:B,2,0)</f>
        <v>4</v>
      </c>
      <c r="K1041" s="22" t="s">
        <v>6812</v>
      </c>
      <c r="L1041" s="14" t="s">
        <v>6812</v>
      </c>
      <c r="N1041" s="11" t="str">
        <f>INDEX(TreeLookup!$C$1:$DE$21,MATCH(Table15[[#This Row],[CATEGORY]],TreeLookup!$C$1:$C$21,0),MATCH(Table15[[#This Row],[YEAR]],TreeLookup!$C$1:$DE$1,0))</f>
        <v>gridFins</v>
      </c>
      <c r="O1041" s="11" t="s">
        <v>1903</v>
      </c>
      <c r="P1041" s="13" t="s">
        <v>6842</v>
      </c>
      <c r="Q1041" s="11" t="s">
        <v>6603</v>
      </c>
      <c r="S1041" s="11">
        <v>2015</v>
      </c>
    </row>
    <row r="1042" spans="1:33" x14ac:dyDescent="0.25">
      <c r="A1042" s="11" t="s">
        <v>5014</v>
      </c>
      <c r="B1042" s="12" t="s">
        <v>7668</v>
      </c>
      <c r="C1042" s="11">
        <v>280</v>
      </c>
      <c r="D1042" s="11">
        <v>4200</v>
      </c>
      <c r="E1042" s="12" t="s">
        <v>5015</v>
      </c>
      <c r="F1042" s="11" t="s">
        <v>1284</v>
      </c>
      <c r="G1042" s="11" t="s">
        <v>1784</v>
      </c>
      <c r="H1042" s="11" t="s">
        <v>5091</v>
      </c>
      <c r="I1042" s="11" t="s">
        <v>5091</v>
      </c>
      <c r="J1042" s="14">
        <f>VLOOKUP(Table15[[#This Row],[TechRequired]],OldTree!A:B,2,0)</f>
        <v>4</v>
      </c>
      <c r="K1042" s="22" t="s">
        <v>6812</v>
      </c>
      <c r="L1042" s="14" t="s">
        <v>6812</v>
      </c>
      <c r="N1042" s="11" t="str">
        <f>INDEX(TreeLookup!$C$1:$DE$21,MATCH(Table15[[#This Row],[CATEGORY]],TreeLookup!$C$1:$C$21,0),MATCH(Table15[[#This Row],[YEAR]],TreeLookup!$C$1:$DE$1,0))</f>
        <v>gridFins</v>
      </c>
      <c r="O1042" s="11" t="s">
        <v>1903</v>
      </c>
      <c r="P1042" s="13" t="s">
        <v>6842</v>
      </c>
      <c r="Q1042" s="11" t="s">
        <v>6602</v>
      </c>
      <c r="S1042" s="11">
        <v>2010</v>
      </c>
    </row>
    <row r="1043" spans="1:33" x14ac:dyDescent="0.25">
      <c r="A1043" s="11" t="s">
        <v>1507</v>
      </c>
      <c r="B1043" s="12" t="s">
        <v>7609</v>
      </c>
      <c r="C1043" s="11">
        <v>200</v>
      </c>
      <c r="D1043" s="11">
        <v>820</v>
      </c>
      <c r="E1043" s="12" t="s">
        <v>10622</v>
      </c>
      <c r="F1043" s="11" t="s">
        <v>1375</v>
      </c>
      <c r="G1043" s="11" t="s">
        <v>5218</v>
      </c>
      <c r="H1043" s="11" t="s">
        <v>1903</v>
      </c>
      <c r="I1043" s="11" t="s">
        <v>5091</v>
      </c>
      <c r="J1043" s="14">
        <f>VLOOKUP(Table15[[#This Row],[TechRequired]],OldTree!A:B,2,0)</f>
        <v>1.5</v>
      </c>
      <c r="K1043" s="22" t="s">
        <v>8941</v>
      </c>
      <c r="L1043" s="14" t="s">
        <v>8647</v>
      </c>
      <c r="N1043" s="11" t="str">
        <f>INDEX(TreeLookup!$C$1:$DE$21,MATCH(Table15[[#This Row],[CATEGORY]],TreeLookup!$C$1:$C$21,0),MATCH(Table15[[#This Row],[YEAR]],TreeLookup!$C$1:$DE$1,0))</f>
        <v>reusability</v>
      </c>
      <c r="P1043" s="13" t="s">
        <v>6842</v>
      </c>
      <c r="Q1043" s="11" t="s">
        <v>6602</v>
      </c>
      <c r="S1043" s="11">
        <v>2010</v>
      </c>
      <c r="W1043" s="15"/>
    </row>
    <row r="1044" spans="1:33" x14ac:dyDescent="0.25">
      <c r="A1044" s="11" t="s">
        <v>5018</v>
      </c>
      <c r="B1044" s="12" t="s">
        <v>7610</v>
      </c>
      <c r="C1044" s="11">
        <v>900</v>
      </c>
      <c r="D1044" s="11">
        <v>3500</v>
      </c>
      <c r="E1044" s="12" t="s">
        <v>5019</v>
      </c>
      <c r="F1044" s="11" t="s">
        <v>5219</v>
      </c>
      <c r="G1044" s="11" t="s">
        <v>1784</v>
      </c>
      <c r="H1044" s="11" t="s">
        <v>5091</v>
      </c>
      <c r="I1044" s="11" t="s">
        <v>5091</v>
      </c>
      <c r="J1044" s="14">
        <f>VLOOKUP(Table15[[#This Row],[TechRequired]],OldTree!A:B,2,0)</f>
        <v>6</v>
      </c>
      <c r="K1044" s="14"/>
      <c r="L1044" s="14"/>
      <c r="N1044" s="11" t="e">
        <f>INDEX(TreeLookup!$C$1:$DE$21,MATCH(Table15[[#This Row],[CATEGORY]],TreeLookup!$C$1:$C$21,0),MATCH(Table15[[#This Row],[YEAR]],TreeLookup!$C$1:$DE$1,0))</f>
        <v>#N/A</v>
      </c>
      <c r="O1044" s="11" t="s">
        <v>1903</v>
      </c>
      <c r="P1044" s="13" t="s">
        <v>6842</v>
      </c>
      <c r="Q1044" s="11" t="s">
        <v>6602</v>
      </c>
      <c r="S1044" s="11">
        <v>2010</v>
      </c>
    </row>
    <row r="1045" spans="1:33" x14ac:dyDescent="0.25">
      <c r="A1045" s="11" t="s">
        <v>1463</v>
      </c>
      <c r="B1045" s="12" t="s">
        <v>7611</v>
      </c>
      <c r="C1045" s="11">
        <v>1</v>
      </c>
      <c r="D1045" s="11">
        <v>1</v>
      </c>
      <c r="E1045" s="12" t="s">
        <v>10623</v>
      </c>
      <c r="F1045" s="11" t="s">
        <v>1300</v>
      </c>
      <c r="G1045" s="11" t="s">
        <v>5218</v>
      </c>
      <c r="H1045" s="11" t="s">
        <v>1903</v>
      </c>
      <c r="I1045" s="11" t="s">
        <v>5091</v>
      </c>
      <c r="J1045" s="14">
        <f>VLOOKUP(Table15[[#This Row],[TechRequired]],OldTree!A:B,2,0)</f>
        <v>1</v>
      </c>
      <c r="K1045" s="22" t="s">
        <v>6012</v>
      </c>
      <c r="L1045" s="14" t="s">
        <v>8662</v>
      </c>
      <c r="N1045" s="11" t="str">
        <f>INDEX(TreeLookup!$C$1:$DE$21,MATCH(Table15[[#This Row],[CATEGORY]],TreeLookup!$C$1:$C$21,0),MATCH(Table15[[#This Row],[YEAR]],TreeLookup!$C$1:$DE$1,0))</f>
        <v>materialsScienceCommercial</v>
      </c>
      <c r="P1045" s="13" t="s">
        <v>6842</v>
      </c>
      <c r="Q1045" s="11" t="s">
        <v>6602</v>
      </c>
      <c r="S1045" s="11">
        <v>2010</v>
      </c>
      <c r="W1045" s="15"/>
    </row>
    <row r="1046" spans="1:33" x14ac:dyDescent="0.25">
      <c r="A1046" s="11" t="s">
        <v>1472</v>
      </c>
      <c r="B1046" s="12" t="s">
        <v>7612</v>
      </c>
      <c r="C1046" s="11">
        <v>1230</v>
      </c>
      <c r="D1046" s="11">
        <v>1600</v>
      </c>
      <c r="E1046" s="12" t="s">
        <v>10626</v>
      </c>
      <c r="F1046" s="11" t="s">
        <v>1300</v>
      </c>
      <c r="G1046" s="11" t="s">
        <v>5218</v>
      </c>
      <c r="H1046" s="11" t="s">
        <v>1903</v>
      </c>
      <c r="I1046" s="11" t="s">
        <v>5091</v>
      </c>
      <c r="J1046" s="14">
        <f>VLOOKUP(Table15[[#This Row],[TechRequired]],OldTree!A:B,2,0)</f>
        <v>1</v>
      </c>
      <c r="K1046" s="22" t="s">
        <v>6012</v>
      </c>
      <c r="L1046" s="14" t="s">
        <v>8646</v>
      </c>
      <c r="N1046" s="11" t="str">
        <f>INDEX(TreeLookup!$C$1:$DE$21,MATCH(Table15[[#This Row],[CATEGORY]],TreeLookup!$C$1:$C$21,0),MATCH(Table15[[#This Row],[YEAR]],TreeLookup!$C$1:$DE$1,0))</f>
        <v>materialsScienceCommercial</v>
      </c>
      <c r="P1046" s="13" t="s">
        <v>6842</v>
      </c>
      <c r="Q1046" s="11" t="s">
        <v>6602</v>
      </c>
      <c r="S1046" s="11">
        <v>2010</v>
      </c>
      <c r="W1046" s="15"/>
    </row>
    <row r="1047" spans="1:33" x14ac:dyDescent="0.25">
      <c r="A1047" s="11" t="s">
        <v>5043</v>
      </c>
      <c r="B1047" s="12" t="s">
        <v>7631</v>
      </c>
      <c r="C1047" s="11">
        <v>900</v>
      </c>
      <c r="D1047" s="11">
        <v>3500</v>
      </c>
      <c r="E1047" s="12" t="s">
        <v>5044</v>
      </c>
      <c r="F1047" s="11" t="s">
        <v>5219</v>
      </c>
      <c r="G1047" s="11" t="s">
        <v>1784</v>
      </c>
      <c r="H1047" s="11" t="s">
        <v>5091</v>
      </c>
      <c r="I1047" s="11" t="s">
        <v>5091</v>
      </c>
      <c r="J1047" s="14">
        <f>VLOOKUP(Table15[[#This Row],[TechRequired]],OldTree!A:B,2,0)</f>
        <v>6</v>
      </c>
      <c r="K1047" s="14"/>
      <c r="L1047" s="14"/>
      <c r="N1047" s="11" t="e">
        <f>INDEX(TreeLookup!$C$1:$DE$21,MATCH(Table15[[#This Row],[CATEGORY]],TreeLookup!$C$1:$C$21,0),MATCH(Table15[[#This Row],[YEAR]],TreeLookup!$C$1:$DE$1,0))</f>
        <v>#N/A</v>
      </c>
      <c r="O1047" s="11" t="s">
        <v>1903</v>
      </c>
      <c r="P1047" s="13" t="s">
        <v>6842</v>
      </c>
      <c r="Q1047" s="11" t="s">
        <v>6605</v>
      </c>
      <c r="S1047" s="11">
        <v>2017</v>
      </c>
    </row>
    <row r="1048" spans="1:33" x14ac:dyDescent="0.25">
      <c r="A1048" s="11" t="s">
        <v>811</v>
      </c>
      <c r="B1048" s="12" t="s">
        <v>4840</v>
      </c>
      <c r="C1048" s="11">
        <v>4272</v>
      </c>
      <c r="D1048" s="11">
        <v>85440</v>
      </c>
      <c r="E1048" s="12" t="s">
        <v>4841</v>
      </c>
      <c r="F1048" s="11" t="s">
        <v>1342</v>
      </c>
      <c r="G1048" s="11" t="s">
        <v>1380</v>
      </c>
      <c r="H1048" s="11" t="s">
        <v>1903</v>
      </c>
      <c r="I1048" s="11" t="s">
        <v>1903</v>
      </c>
      <c r="J1048" s="14">
        <f>VLOOKUP(Table15[[#This Row],[TechRequired]],OldTree!A:B,2,0)</f>
        <v>3</v>
      </c>
      <c r="K1048" s="22" t="s">
        <v>8941</v>
      </c>
      <c r="L1048" s="14" t="s">
        <v>8648</v>
      </c>
      <c r="N1048" s="11" t="str">
        <f>INDEX(TreeLookup!$C$1:$DE$21,MATCH(Table15[[#This Row],[CATEGORY]],TreeLookup!$C$1:$C$21,0),MATCH(Table15[[#This Row],[YEAR]],TreeLookup!$C$1:$DE$1,0))</f>
        <v>lunarLanding</v>
      </c>
      <c r="P1048" s="13" t="s">
        <v>6843</v>
      </c>
      <c r="Q1048" s="11" t="s">
        <v>6541</v>
      </c>
      <c r="S1048" s="11">
        <v>1969</v>
      </c>
      <c r="W1048" s="15"/>
      <c r="AC1048" s="11" t="s">
        <v>11286</v>
      </c>
      <c r="AG1048" s="11" t="s">
        <v>11286</v>
      </c>
    </row>
    <row r="1049" spans="1:33" x14ac:dyDescent="0.25">
      <c r="A1049" s="11" t="s">
        <v>408</v>
      </c>
      <c r="B1049" s="12" t="s">
        <v>4842</v>
      </c>
      <c r="C1049" s="11">
        <v>3560</v>
      </c>
      <c r="D1049" s="11">
        <v>71200</v>
      </c>
      <c r="E1049" s="12" t="s">
        <v>4843</v>
      </c>
      <c r="F1049" s="11" t="s">
        <v>1309</v>
      </c>
      <c r="G1049" s="11" t="s">
        <v>1380</v>
      </c>
      <c r="H1049" s="11" t="s">
        <v>1903</v>
      </c>
      <c r="I1049" s="11" t="s">
        <v>1903</v>
      </c>
      <c r="J1049" s="14">
        <f>VLOOKUP(Table15[[#This Row],[TechRequired]],OldTree!A:B,2,0)</f>
        <v>3</v>
      </c>
      <c r="K1049" s="22" t="s">
        <v>8946</v>
      </c>
      <c r="L1049" s="14" t="s">
        <v>6814</v>
      </c>
      <c r="N1049" s="11" t="str">
        <f>INDEX(TreeLookup!$C$1:$DE$21,MATCH(Table15[[#This Row],[CATEGORY]],TreeLookup!$C$1:$C$21,0),MATCH(Table15[[#This Row],[YEAR]],TreeLookup!$C$1:$DE$1,0))</f>
        <v>matureCapsules</v>
      </c>
      <c r="P1049" s="13" t="s">
        <v>6843</v>
      </c>
      <c r="Q1049" s="11" t="s">
        <v>6541</v>
      </c>
      <c r="S1049" s="11">
        <v>1969</v>
      </c>
      <c r="W1049" s="15"/>
      <c r="AG1049" s="11" t="s">
        <v>11286</v>
      </c>
    </row>
    <row r="1050" spans="1:33" x14ac:dyDescent="0.25">
      <c r="A1050" s="11" t="s">
        <v>686</v>
      </c>
      <c r="B1050" s="12" t="s">
        <v>4849</v>
      </c>
      <c r="C1050" s="11">
        <v>450</v>
      </c>
      <c r="D1050" s="11">
        <v>9000</v>
      </c>
      <c r="E1050" s="12" t="s">
        <v>4850</v>
      </c>
      <c r="F1050" s="11" t="s">
        <v>1329</v>
      </c>
      <c r="G1050" s="11" t="s">
        <v>1380</v>
      </c>
      <c r="H1050" s="11" t="s">
        <v>1903</v>
      </c>
      <c r="I1050" s="11" t="s">
        <v>1903</v>
      </c>
      <c r="J1050" s="14">
        <f>VLOOKUP(Table15[[#This Row],[TechRequired]],OldTree!A:B,2,0)</f>
        <v>4</v>
      </c>
      <c r="K1050" s="22" t="s">
        <v>8941</v>
      </c>
      <c r="L1050" s="14"/>
      <c r="N1050" s="11" t="str">
        <f>INDEX(TreeLookup!$C$1:$DE$21,MATCH(Table15[[#This Row],[CATEGORY]],TreeLookup!$C$1:$C$21,0),MATCH(Table15[[#This Row],[YEAR]],TreeLookup!$C$1:$DE$1,0))</f>
        <v>lunarLanding</v>
      </c>
      <c r="P1050" s="13" t="s">
        <v>6843</v>
      </c>
      <c r="Q1050" s="11" t="s">
        <v>6541</v>
      </c>
      <c r="S1050" s="11">
        <v>1969</v>
      </c>
      <c r="W1050" s="15"/>
      <c r="AC1050" s="11" t="s">
        <v>11286</v>
      </c>
      <c r="AG1050" s="11" t="s">
        <v>11286</v>
      </c>
    </row>
    <row r="1051" spans="1:33" x14ac:dyDescent="0.25">
      <c r="A1051" s="11" t="s">
        <v>926</v>
      </c>
      <c r="B1051" s="12" t="s">
        <v>4852</v>
      </c>
      <c r="C1051" s="11">
        <v>90</v>
      </c>
      <c r="D1051" s="11">
        <v>1800</v>
      </c>
      <c r="E1051" s="12" t="s">
        <v>4853</v>
      </c>
      <c r="F1051" s="11" t="s">
        <v>1362</v>
      </c>
      <c r="G1051" s="11" t="s">
        <v>1380</v>
      </c>
      <c r="H1051" s="11" t="s">
        <v>1903</v>
      </c>
      <c r="I1051" s="11" t="s">
        <v>1903</v>
      </c>
      <c r="J1051" s="14">
        <f>VLOOKUP(Table15[[#This Row],[TechRequired]],OldTree!A:B,2,0)</f>
        <v>4</v>
      </c>
      <c r="K1051" s="22" t="s">
        <v>8941</v>
      </c>
      <c r="L1051" s="14" t="s">
        <v>8647</v>
      </c>
      <c r="N1051" s="11" t="str">
        <f>INDEX(TreeLookup!$C$1:$DE$21,MATCH(Table15[[#This Row],[CATEGORY]],TreeLookup!$C$1:$C$21,0),MATCH(Table15[[#This Row],[YEAR]],TreeLookup!$C$1:$DE$1,0))</f>
        <v>lunarLanding</v>
      </c>
      <c r="P1051" s="13" t="s">
        <v>6843</v>
      </c>
      <c r="Q1051" s="11" t="s">
        <v>6541</v>
      </c>
      <c r="S1051" s="11">
        <v>1969</v>
      </c>
      <c r="W1051" s="15"/>
    </row>
    <row r="1052" spans="1:33" x14ac:dyDescent="0.25">
      <c r="A1052" s="11" t="s">
        <v>1702</v>
      </c>
      <c r="B1052" s="12" t="s">
        <v>7091</v>
      </c>
      <c r="C1052" s="11">
        <v>140</v>
      </c>
      <c r="D1052" s="11">
        <v>4200</v>
      </c>
      <c r="E1052" s="12" t="s">
        <v>10182</v>
      </c>
      <c r="F1052" s="11" t="s">
        <v>5199</v>
      </c>
      <c r="G1052" s="11" t="s">
        <v>1380</v>
      </c>
      <c r="H1052" s="11" t="s">
        <v>1903</v>
      </c>
      <c r="I1052" s="11" t="s">
        <v>5091</v>
      </c>
      <c r="J1052" s="14" t="str">
        <f>VLOOKUP(Table15[[#This Row],[TechRequired]],OldTree!A:B,2,0)</f>
        <v>REM</v>
      </c>
      <c r="K1052" s="22" t="s">
        <v>6012</v>
      </c>
      <c r="L1052" s="14" t="s">
        <v>8646</v>
      </c>
      <c r="M1052" s="14">
        <v>5</v>
      </c>
      <c r="N1052" s="11" t="str">
        <f>INDEX(TreeLookup!$C$1:$DE$21,MATCH(Table15[[#This Row],[CATEGORY]],TreeLookup!$C$1:$C$21,0),MATCH(Table15[[#This Row],[YEAR]],TreeLookup!$C$1:$DE$1,0))</f>
        <v>materialsScienceLunar</v>
      </c>
      <c r="P1052" s="13" t="s">
        <v>6842</v>
      </c>
      <c r="Q1052" s="11" t="s">
        <v>6036</v>
      </c>
      <c r="S1052" s="11">
        <v>1967</v>
      </c>
      <c r="W1052" s="15"/>
    </row>
    <row r="1053" spans="1:33" x14ac:dyDescent="0.25">
      <c r="A1053" s="11" t="s">
        <v>1717</v>
      </c>
      <c r="B1053" s="12" t="s">
        <v>4897</v>
      </c>
      <c r="C1053" s="11">
        <v>450</v>
      </c>
      <c r="D1053" s="11">
        <v>2200</v>
      </c>
      <c r="E1053" s="12" t="s">
        <v>4898</v>
      </c>
      <c r="F1053" s="11" t="s">
        <v>1362</v>
      </c>
      <c r="G1053" s="11" t="s">
        <v>1380</v>
      </c>
      <c r="H1053" s="11" t="s">
        <v>1903</v>
      </c>
      <c r="I1053" s="11" t="s">
        <v>5091</v>
      </c>
      <c r="J1053" s="14">
        <f>VLOOKUP(Table15[[#This Row],[TechRequired]],OldTree!A:B,2,0)</f>
        <v>4</v>
      </c>
      <c r="K1053" s="22" t="s">
        <v>8941</v>
      </c>
      <c r="L1053" s="14" t="s">
        <v>8647</v>
      </c>
      <c r="N1053" s="11" t="str">
        <f>INDEX(TreeLookup!$C$1:$DE$21,MATCH(Table15[[#This Row],[CATEGORY]],TreeLookup!$C$1:$C$21,0),MATCH(Table15[[#This Row],[YEAR]],TreeLookup!$C$1:$DE$1,0))</f>
        <v>lunarRatedHeatshields</v>
      </c>
      <c r="P1053" s="13" t="s">
        <v>6842</v>
      </c>
      <c r="Q1053" s="11" t="s">
        <v>6036</v>
      </c>
      <c r="S1053" s="11">
        <v>1967</v>
      </c>
      <c r="W1053" s="15"/>
    </row>
    <row r="1054" spans="1:33" x14ac:dyDescent="0.25">
      <c r="A1054" s="11" t="s">
        <v>917</v>
      </c>
      <c r="B1054" s="12" t="s">
        <v>4897</v>
      </c>
      <c r="C1054" s="11">
        <v>90</v>
      </c>
      <c r="D1054" s="11">
        <v>1800</v>
      </c>
      <c r="E1054" s="12" t="s">
        <v>4898</v>
      </c>
      <c r="F1054" s="11" t="s">
        <v>1362</v>
      </c>
      <c r="G1054" s="11" t="s">
        <v>1380</v>
      </c>
      <c r="H1054" s="11" t="s">
        <v>1903</v>
      </c>
      <c r="I1054" s="11" t="s">
        <v>1903</v>
      </c>
      <c r="J1054" s="14">
        <f>VLOOKUP(Table15[[#This Row],[TechRequired]],OldTree!A:B,2,0)</f>
        <v>4</v>
      </c>
      <c r="K1054" s="22" t="s">
        <v>8941</v>
      </c>
      <c r="L1054" s="14" t="s">
        <v>8647</v>
      </c>
      <c r="N1054" s="11" t="str">
        <f>INDEX(TreeLookup!$C$1:$DE$21,MATCH(Table15[[#This Row],[CATEGORY]],TreeLookup!$C$1:$C$21,0),MATCH(Table15[[#This Row],[YEAR]],TreeLookup!$C$1:$DE$1,0))</f>
        <v>lunarLanding</v>
      </c>
      <c r="P1054" s="13" t="s">
        <v>6843</v>
      </c>
      <c r="Q1054" s="11" t="s">
        <v>6541</v>
      </c>
      <c r="S1054" s="11">
        <v>1969</v>
      </c>
      <c r="W1054" s="15"/>
    </row>
    <row r="1055" spans="1:33" x14ac:dyDescent="0.25">
      <c r="A1055" s="11" t="s">
        <v>1052</v>
      </c>
      <c r="B1055" s="12" t="s">
        <v>1725</v>
      </c>
      <c r="C1055" s="11">
        <v>10</v>
      </c>
      <c r="D1055" s="11">
        <v>200</v>
      </c>
      <c r="E1055" s="12" t="s">
        <v>4971</v>
      </c>
      <c r="F1055" s="11" t="s">
        <v>1372</v>
      </c>
      <c r="G1055" s="11" t="s">
        <v>1380</v>
      </c>
      <c r="H1055" s="11" t="s">
        <v>1903</v>
      </c>
      <c r="I1055" s="11" t="s">
        <v>1903</v>
      </c>
      <c r="J1055" s="14">
        <f>VLOOKUP(Table15[[#This Row],[TechRequired]],OldTree!A:B,2,0)</f>
        <v>0</v>
      </c>
      <c r="K1055" s="22" t="s">
        <v>6012</v>
      </c>
      <c r="L1055" s="22" t="s">
        <v>8877</v>
      </c>
      <c r="M1055" s="14">
        <v>0</v>
      </c>
      <c r="N1055" s="11" t="str">
        <f>INDEX(TreeLookup!$C$1:$DE$21,MATCH(Table15[[#This Row],[CATEGORY]],TreeLookup!$C$1:$C$21,0),MATCH(Table15[[#This Row],[YEAR]],TreeLookup!$C$1:$DE$1,0))</f>
        <v>start</v>
      </c>
      <c r="P1055" s="13" t="s">
        <v>6843</v>
      </c>
      <c r="Q1055" s="11"/>
      <c r="S1055" s="11">
        <v>0</v>
      </c>
      <c r="W1055" s="15"/>
    </row>
    <row r="1056" spans="1:33" x14ac:dyDescent="0.25">
      <c r="A1056" s="11" t="s">
        <v>1053</v>
      </c>
      <c r="B1056" s="12" t="s">
        <v>1726</v>
      </c>
      <c r="C1056" s="11">
        <v>10</v>
      </c>
      <c r="D1056" s="11">
        <v>200</v>
      </c>
      <c r="E1056" s="12" t="s">
        <v>4972</v>
      </c>
      <c r="F1056" s="11" t="s">
        <v>1372</v>
      </c>
      <c r="G1056" s="11" t="s">
        <v>1380</v>
      </c>
      <c r="H1056" s="11" t="s">
        <v>1903</v>
      </c>
      <c r="I1056" s="11" t="s">
        <v>1903</v>
      </c>
      <c r="J1056" s="14">
        <f>VLOOKUP(Table15[[#This Row],[TechRequired]],OldTree!A:B,2,0)</f>
        <v>0</v>
      </c>
      <c r="K1056" s="22" t="s">
        <v>6012</v>
      </c>
      <c r="L1056" s="22" t="s">
        <v>8877</v>
      </c>
      <c r="M1056" s="14">
        <v>0</v>
      </c>
      <c r="N1056" s="11" t="str">
        <f>INDEX(TreeLookup!$C$1:$DE$21,MATCH(Table15[[#This Row],[CATEGORY]],TreeLookup!$C$1:$C$21,0),MATCH(Table15[[#This Row],[YEAR]],TreeLookup!$C$1:$DE$1,0))</f>
        <v>start</v>
      </c>
      <c r="P1056" s="13" t="s">
        <v>6843</v>
      </c>
      <c r="Q1056" s="11"/>
      <c r="S1056" s="11">
        <v>0</v>
      </c>
      <c r="W1056" s="15"/>
    </row>
    <row r="1057" spans="1:38" x14ac:dyDescent="0.25">
      <c r="A1057" s="11" t="s">
        <v>1716</v>
      </c>
      <c r="B1057" s="12" t="s">
        <v>7934</v>
      </c>
      <c r="C1057" s="11">
        <v>2500</v>
      </c>
      <c r="D1057" s="11">
        <v>1200</v>
      </c>
      <c r="E1057" s="12" t="s">
        <v>10128</v>
      </c>
      <c r="F1057" s="11" t="s">
        <v>5219</v>
      </c>
      <c r="G1057" s="11" t="s">
        <v>1380</v>
      </c>
      <c r="H1057" s="11" t="s">
        <v>1903</v>
      </c>
      <c r="I1057" s="11" t="s">
        <v>5091</v>
      </c>
      <c r="J1057" s="14">
        <f>VLOOKUP(Table15[[#This Row],[TechRequired]],OldTree!A:B,2,0)</f>
        <v>6</v>
      </c>
      <c r="K1057" s="22" t="s">
        <v>6012</v>
      </c>
      <c r="L1057" s="14" t="s">
        <v>8649</v>
      </c>
      <c r="N1057" s="11" t="str">
        <f>INDEX(TreeLookup!$C$1:$DE$21,MATCH(Table15[[#This Row],[CATEGORY]],TreeLookup!$C$1:$C$21,0),MATCH(Table15[[#This Row],[YEAR]],TreeLookup!$C$1:$DE$1,0))</f>
        <v>materialsScienceAdvCapsules</v>
      </c>
      <c r="P1057" s="13" t="s">
        <v>6842</v>
      </c>
      <c r="Q1057" s="11"/>
      <c r="S1057" s="11">
        <v>1964</v>
      </c>
      <c r="W1057" s="15"/>
    </row>
    <row r="1058" spans="1:38" x14ac:dyDescent="0.25">
      <c r="A1058" s="11" t="s">
        <v>1715</v>
      </c>
      <c r="B1058" s="12" t="s">
        <v>7935</v>
      </c>
      <c r="C1058" s="11">
        <v>1075</v>
      </c>
      <c r="D1058" s="11">
        <v>1200</v>
      </c>
      <c r="E1058" s="12" t="s">
        <v>10087</v>
      </c>
      <c r="F1058" s="11" t="s">
        <v>1281</v>
      </c>
      <c r="G1058" s="11" t="s">
        <v>1380</v>
      </c>
      <c r="H1058" s="11" t="s">
        <v>1903</v>
      </c>
      <c r="I1058" s="11" t="s">
        <v>5091</v>
      </c>
      <c r="J1058" s="14">
        <f>VLOOKUP(Table15[[#This Row],[TechRequired]],OldTree!A:B,2,0)</f>
        <v>4</v>
      </c>
      <c r="K1058" s="22" t="s">
        <v>6012</v>
      </c>
      <c r="L1058" s="14" t="s">
        <v>8649</v>
      </c>
      <c r="N1058" s="11" t="str">
        <f>INDEX(TreeLookup!$C$1:$DE$21,MATCH(Table15[[#This Row],[CATEGORY]],TreeLookup!$C$1:$C$21,0),MATCH(Table15[[#This Row],[YEAR]],TreeLookup!$C$1:$DE$1,0))</f>
        <v>materialsScienceHuman</v>
      </c>
      <c r="P1058" s="13" t="s">
        <v>6842</v>
      </c>
      <c r="Q1058" s="11"/>
      <c r="S1058" s="11">
        <v>1961</v>
      </c>
      <c r="W1058" s="15"/>
    </row>
    <row r="1059" spans="1:38" x14ac:dyDescent="0.25">
      <c r="A1059" s="11" t="s">
        <v>476</v>
      </c>
      <c r="B1059" s="12" t="s">
        <v>4837</v>
      </c>
      <c r="C1059" s="11">
        <v>30</v>
      </c>
      <c r="D1059" s="11">
        <v>600</v>
      </c>
      <c r="E1059" s="12" t="s">
        <v>4838</v>
      </c>
      <c r="F1059" s="11" t="s">
        <v>1312</v>
      </c>
      <c r="G1059" s="11" t="s">
        <v>1380</v>
      </c>
      <c r="H1059" s="11" t="s">
        <v>1903</v>
      </c>
      <c r="I1059" s="11" t="s">
        <v>1903</v>
      </c>
      <c r="J1059" s="14">
        <f>VLOOKUP(Table15[[#This Row],[TechRequired]],OldTree!A:B,2,0)</f>
        <v>2.5</v>
      </c>
      <c r="K1059" s="22" t="s">
        <v>6012</v>
      </c>
      <c r="L1059" s="14" t="s">
        <v>8649</v>
      </c>
      <c r="N1059" s="11" t="str">
        <f>INDEX(TreeLookup!$C$1:$DE$21,MATCH(Table15[[#This Row],[CATEGORY]],TreeLookup!$C$1:$C$21,0),MATCH(Table15[[#This Row],[YEAR]],TreeLookup!$C$1:$DE$1,0))</f>
        <v>earlyMaterialsScience</v>
      </c>
      <c r="P1059" s="13" t="s">
        <v>6843</v>
      </c>
      <c r="Q1059" s="11"/>
      <c r="S1059" s="11">
        <v>1952</v>
      </c>
      <c r="W1059" s="15"/>
      <c r="AL1059" s="11" t="s">
        <v>11286</v>
      </c>
    </row>
    <row r="1060" spans="1:38" x14ac:dyDescent="0.25">
      <c r="A1060" s="11" t="s">
        <v>6</v>
      </c>
      <c r="B1060" s="12" t="s">
        <v>4954</v>
      </c>
      <c r="C1060" s="11">
        <v>1</v>
      </c>
      <c r="D1060" s="11">
        <v>3000</v>
      </c>
      <c r="E1060" s="12" t="s">
        <v>4955</v>
      </c>
      <c r="F1060" s="11" t="s">
        <v>1278</v>
      </c>
      <c r="G1060" s="11" t="s">
        <v>1380</v>
      </c>
      <c r="H1060" s="11" t="s">
        <v>1903</v>
      </c>
      <c r="I1060" s="11" t="s">
        <v>5091</v>
      </c>
      <c r="J1060" s="14" t="str">
        <f>VLOOKUP(Table15[[#This Row],[TechRequired]],OldTree!A:B,2,0)</f>
        <v>ORPH</v>
      </c>
      <c r="K1060" s="14"/>
      <c r="L1060" s="14" t="s">
        <v>8646</v>
      </c>
      <c r="N1060" s="11" t="e">
        <f>INDEX(TreeLookup!$C$1:$DE$21,MATCH(Table15[[#This Row],[CATEGORY]],TreeLookup!$C$1:$C$21,0),MATCH(Table15[[#This Row],[YEAR]],TreeLookup!$C$1:$DE$1,0))</f>
        <v>#N/A</v>
      </c>
      <c r="O1060" s="11" t="s">
        <v>1903</v>
      </c>
      <c r="Q1060" s="11"/>
    </row>
    <row r="1061" spans="1:38" x14ac:dyDescent="0.25">
      <c r="A1061" s="11" t="s">
        <v>7</v>
      </c>
      <c r="B1061" s="12" t="s">
        <v>4954</v>
      </c>
      <c r="C1061" s="11">
        <v>1</v>
      </c>
      <c r="D1061" s="11">
        <v>3000</v>
      </c>
      <c r="E1061" s="12" t="s">
        <v>4955</v>
      </c>
      <c r="F1061" s="11" t="s">
        <v>1278</v>
      </c>
      <c r="G1061" s="11" t="s">
        <v>1380</v>
      </c>
      <c r="H1061" s="11" t="s">
        <v>1903</v>
      </c>
      <c r="I1061" s="11" t="s">
        <v>5091</v>
      </c>
      <c r="J1061" s="14" t="str">
        <f>VLOOKUP(Table15[[#This Row],[TechRequired]],OldTree!A:B,2,0)</f>
        <v>ORPH</v>
      </c>
      <c r="K1061" s="14"/>
      <c r="L1061" s="14" t="s">
        <v>8646</v>
      </c>
      <c r="N1061" s="11" t="e">
        <f>INDEX(TreeLookup!$C$1:$DE$21,MATCH(Table15[[#This Row],[CATEGORY]],TreeLookup!$C$1:$C$21,0),MATCH(Table15[[#This Row],[YEAR]],TreeLookup!$C$1:$DE$1,0))</f>
        <v>#N/A</v>
      </c>
      <c r="O1061" s="11" t="s">
        <v>1903</v>
      </c>
      <c r="Q1061" s="11"/>
    </row>
    <row r="1062" spans="1:38" x14ac:dyDescent="0.25">
      <c r="A1062" s="11" t="s">
        <v>8</v>
      </c>
      <c r="B1062" s="12" t="s">
        <v>4954</v>
      </c>
      <c r="C1062" s="11">
        <v>1</v>
      </c>
      <c r="D1062" s="11">
        <v>1200</v>
      </c>
      <c r="E1062" s="12" t="s">
        <v>4955</v>
      </c>
      <c r="F1062" s="11" t="s">
        <v>1278</v>
      </c>
      <c r="G1062" s="11" t="s">
        <v>1380</v>
      </c>
      <c r="H1062" s="11" t="s">
        <v>1903</v>
      </c>
      <c r="I1062" s="11" t="s">
        <v>5091</v>
      </c>
      <c r="J1062" s="14" t="str">
        <f>VLOOKUP(Table15[[#This Row],[TechRequired]],OldTree!A:B,2,0)</f>
        <v>ORPH</v>
      </c>
      <c r="K1062" s="14"/>
      <c r="L1062" s="14" t="s">
        <v>8646</v>
      </c>
      <c r="N1062" s="11" t="e">
        <f>INDEX(TreeLookup!$C$1:$DE$21,MATCH(Table15[[#This Row],[CATEGORY]],TreeLookup!$C$1:$C$21,0),MATCH(Table15[[#This Row],[YEAR]],TreeLookup!$C$1:$DE$1,0))</f>
        <v>#N/A</v>
      </c>
      <c r="O1062" s="11" t="s">
        <v>1903</v>
      </c>
      <c r="Q1062" s="11"/>
    </row>
    <row r="1063" spans="1:38" x14ac:dyDescent="0.25">
      <c r="A1063" s="11" t="s">
        <v>10</v>
      </c>
      <c r="B1063" s="12" t="s">
        <v>4954</v>
      </c>
      <c r="C1063" s="11">
        <v>1</v>
      </c>
      <c r="D1063" s="11">
        <v>1200</v>
      </c>
      <c r="E1063" s="12" t="s">
        <v>4955</v>
      </c>
      <c r="F1063" s="11" t="s">
        <v>1278</v>
      </c>
      <c r="G1063" s="11" t="s">
        <v>1380</v>
      </c>
      <c r="H1063" s="11" t="s">
        <v>1903</v>
      </c>
      <c r="I1063" s="11" t="s">
        <v>5091</v>
      </c>
      <c r="J1063" s="14" t="str">
        <f>VLOOKUP(Table15[[#This Row],[TechRequired]],OldTree!A:B,2,0)</f>
        <v>ORPH</v>
      </c>
      <c r="K1063" s="14"/>
      <c r="L1063" s="14" t="s">
        <v>8646</v>
      </c>
      <c r="N1063" s="11" t="e">
        <f>INDEX(TreeLookup!$C$1:$DE$21,MATCH(Table15[[#This Row],[CATEGORY]],TreeLookup!$C$1:$C$21,0),MATCH(Table15[[#This Row],[YEAR]],TreeLookup!$C$1:$DE$1,0))</f>
        <v>#N/A</v>
      </c>
      <c r="O1063" s="11" t="s">
        <v>1903</v>
      </c>
      <c r="Q1063" s="11"/>
    </row>
    <row r="1064" spans="1:38" x14ac:dyDescent="0.25">
      <c r="A1064" s="11" t="s">
        <v>1719</v>
      </c>
      <c r="B1064" s="12" t="s">
        <v>4954</v>
      </c>
      <c r="C1064" s="11">
        <v>1</v>
      </c>
      <c r="D1064" s="11">
        <v>5000</v>
      </c>
      <c r="E1064" s="12" t="s">
        <v>4955</v>
      </c>
      <c r="F1064" s="11" t="s">
        <v>1320</v>
      </c>
      <c r="G1064" s="11" t="s">
        <v>1380</v>
      </c>
      <c r="H1064" s="11" t="s">
        <v>1903</v>
      </c>
      <c r="I1064" s="11" t="s">
        <v>5091</v>
      </c>
      <c r="J1064" s="14">
        <f>VLOOKUP(Table15[[#This Row],[TechRequired]],OldTree!A:B,2,0)</f>
        <v>6</v>
      </c>
      <c r="K1064" s="22" t="s">
        <v>6012</v>
      </c>
      <c r="L1064" s="14" t="s">
        <v>8646</v>
      </c>
      <c r="M1064" s="14">
        <v>4</v>
      </c>
      <c r="N1064" s="11" t="str">
        <f>INDEX(TreeLookup!$C$1:$DE$21,MATCH(Table15[[#This Row],[CATEGORY]],TreeLookup!$C$1:$C$21,0),MATCH(Table15[[#This Row],[YEAR]],TreeLookup!$C$1:$DE$1,0))</f>
        <v>start</v>
      </c>
      <c r="O1064" s="21" t="s">
        <v>1903</v>
      </c>
      <c r="P1064" s="13" t="s">
        <v>6842</v>
      </c>
      <c r="Q1064" s="11"/>
      <c r="W1064" s="15"/>
    </row>
    <row r="1065" spans="1:38" x14ac:dyDescent="0.25">
      <c r="A1065" s="11" t="s">
        <v>1722</v>
      </c>
      <c r="B1065" s="12" t="s">
        <v>4954</v>
      </c>
      <c r="C1065" s="11">
        <v>1</v>
      </c>
      <c r="D1065" s="11">
        <v>20</v>
      </c>
      <c r="E1065" s="12" t="s">
        <v>4955</v>
      </c>
      <c r="F1065" s="11" t="s">
        <v>1322</v>
      </c>
      <c r="G1065" s="11" t="s">
        <v>1380</v>
      </c>
      <c r="H1065" s="11" t="s">
        <v>1903</v>
      </c>
      <c r="I1065" s="11" t="s">
        <v>5091</v>
      </c>
      <c r="J1065" s="14">
        <f>VLOOKUP(Table15[[#This Row],[TechRequired]],OldTree!A:B,2,0)</f>
        <v>3</v>
      </c>
      <c r="K1065" s="22" t="s">
        <v>6012</v>
      </c>
      <c r="L1065" s="14" t="s">
        <v>8646</v>
      </c>
      <c r="M1065" s="14">
        <v>4</v>
      </c>
      <c r="N1065" s="11" t="str">
        <f>INDEX(TreeLookup!$C$1:$DE$21,MATCH(Table15[[#This Row],[CATEGORY]],TreeLookup!$C$1:$C$21,0),MATCH(Table15[[#This Row],[YEAR]],TreeLookup!$C$1:$DE$1,0))</f>
        <v>earlyMaterialsScience</v>
      </c>
      <c r="P1065" s="25" t="s">
        <v>6843</v>
      </c>
      <c r="Q1065" s="11"/>
      <c r="S1065" s="11">
        <v>1952</v>
      </c>
      <c r="W1065" s="15"/>
    </row>
    <row r="1066" spans="1:38" x14ac:dyDescent="0.25">
      <c r="A1066" s="11" t="s">
        <v>286</v>
      </c>
      <c r="B1066" s="12" t="s">
        <v>4954</v>
      </c>
      <c r="C1066" s="11">
        <v>150</v>
      </c>
      <c r="D1066" s="11">
        <v>3000</v>
      </c>
      <c r="E1066" s="12" t="s">
        <v>4955</v>
      </c>
      <c r="F1066" s="11" t="s">
        <v>1300</v>
      </c>
      <c r="G1066" s="11" t="s">
        <v>1380</v>
      </c>
      <c r="H1066" s="11" t="s">
        <v>1903</v>
      </c>
      <c r="I1066" s="11" t="s">
        <v>1903</v>
      </c>
      <c r="J1066" s="14">
        <f>VLOOKUP(Table15[[#This Row],[TechRequired]],OldTree!A:B,2,0)</f>
        <v>1</v>
      </c>
      <c r="K1066" s="22" t="s">
        <v>6012</v>
      </c>
      <c r="L1066" s="14" t="s">
        <v>8646</v>
      </c>
      <c r="N1066" s="11" t="str">
        <f>INDEX(TreeLookup!$C$1:$DE$21,MATCH(Table15[[#This Row],[CATEGORY]],TreeLookup!$C$1:$C$21,0),MATCH(Table15[[#This Row],[YEAR]],TreeLookup!$C$1:$DE$1,0))</f>
        <v>start</v>
      </c>
      <c r="O1066" s="21" t="s">
        <v>1903</v>
      </c>
      <c r="P1066" s="13" t="s">
        <v>6843</v>
      </c>
      <c r="Q1066" s="11"/>
      <c r="S1066" s="21"/>
      <c r="T1066" s="21"/>
      <c r="W1066" s="15"/>
    </row>
    <row r="1067" spans="1:38" x14ac:dyDescent="0.25">
      <c r="A1067" s="11" t="s">
        <v>1718</v>
      </c>
      <c r="B1067" s="12" t="s">
        <v>7959</v>
      </c>
      <c r="C1067" s="11">
        <v>1</v>
      </c>
      <c r="D1067" s="11">
        <v>1</v>
      </c>
      <c r="E1067" s="12" t="s">
        <v>10822</v>
      </c>
      <c r="F1067" s="11" t="s">
        <v>1285</v>
      </c>
      <c r="G1067" s="11" t="s">
        <v>1380</v>
      </c>
      <c r="H1067" s="11" t="s">
        <v>1903</v>
      </c>
      <c r="I1067" s="11" t="s">
        <v>5091</v>
      </c>
      <c r="J1067" s="14">
        <f>VLOOKUP(Table15[[#This Row],[TechRequired]],OldTree!A:B,2,0)</f>
        <v>5</v>
      </c>
      <c r="K1067" s="22" t="s">
        <v>6012</v>
      </c>
      <c r="L1067" s="14" t="s">
        <v>8646</v>
      </c>
      <c r="M1067" s="14">
        <v>6</v>
      </c>
      <c r="N1067" s="11" t="str">
        <f>INDEX(TreeLookup!$C$1:$DE$21,MATCH(Table15[[#This Row],[CATEGORY]],TreeLookup!$C$1:$C$21,0),MATCH(Table15[[#This Row],[YEAR]],TreeLookup!$C$1:$DE$1,0))</f>
        <v>start</v>
      </c>
      <c r="O1067" s="21" t="s">
        <v>1903</v>
      </c>
      <c r="P1067" s="13" t="s">
        <v>6842</v>
      </c>
      <c r="Q1067" s="11"/>
      <c r="W1067" s="15"/>
    </row>
    <row r="1068" spans="1:38" x14ac:dyDescent="0.25">
      <c r="A1068" s="11" t="s">
        <v>550</v>
      </c>
      <c r="B1068" s="12" t="s">
        <v>4910</v>
      </c>
      <c r="C1068" s="11">
        <v>900</v>
      </c>
      <c r="D1068" s="11">
        <v>36000</v>
      </c>
      <c r="E1068" s="12" t="s">
        <v>4911</v>
      </c>
      <c r="F1068" s="11" t="s">
        <v>1321</v>
      </c>
      <c r="G1068" s="11" t="s">
        <v>1380</v>
      </c>
      <c r="H1068" s="11" t="s">
        <v>1903</v>
      </c>
      <c r="I1068" s="11" t="s">
        <v>1903</v>
      </c>
      <c r="J1068" s="14">
        <f>VLOOKUP(Table15[[#This Row],[TechRequired]],OldTree!A:B,2,0)</f>
        <v>3</v>
      </c>
      <c r="K1068" s="22" t="s">
        <v>6812</v>
      </c>
      <c r="L1068" s="14" t="s">
        <v>6812</v>
      </c>
      <c r="N1068" s="11" t="str">
        <f>INDEX(TreeLookup!$C$1:$DE$21,MATCH(Table15[[#This Row],[CATEGORY]],TreeLookup!$C$1:$C$21,0),MATCH(Table15[[#This Row],[YEAR]],TreeLookup!$C$1:$DE$1,0))</f>
        <v>earlyDocking</v>
      </c>
      <c r="P1068" s="13" t="s">
        <v>6843</v>
      </c>
      <c r="Q1068" s="11" t="s">
        <v>5968</v>
      </c>
      <c r="S1068" s="11">
        <v>1965</v>
      </c>
      <c r="W1068" s="15"/>
      <c r="AC1068" s="11" t="s">
        <v>11286</v>
      </c>
    </row>
    <row r="1069" spans="1:38" x14ac:dyDescent="0.25">
      <c r="A1069" s="11" t="s">
        <v>487</v>
      </c>
      <c r="B1069" s="12" t="s">
        <v>1727</v>
      </c>
      <c r="C1069" s="11">
        <v>10</v>
      </c>
      <c r="D1069" s="11">
        <v>200</v>
      </c>
      <c r="E1069" s="12" t="s">
        <v>4973</v>
      </c>
      <c r="F1069" s="11" t="s">
        <v>1312</v>
      </c>
      <c r="G1069" s="11" t="s">
        <v>1380</v>
      </c>
      <c r="H1069" s="11" t="s">
        <v>1903</v>
      </c>
      <c r="I1069" s="11" t="s">
        <v>1903</v>
      </c>
      <c r="J1069" s="14">
        <f>VLOOKUP(Table15[[#This Row],[TechRequired]],OldTree!A:B,2,0)</f>
        <v>2.5</v>
      </c>
      <c r="K1069" s="22" t="s">
        <v>8946</v>
      </c>
      <c r="L1069" s="14" t="s">
        <v>6816</v>
      </c>
      <c r="N1069" s="11" t="str">
        <f>INDEX(TreeLookup!$C$1:$DE$21,MATCH(Table15[[#This Row],[CATEGORY]],TreeLookup!$C$1:$C$21,0),MATCH(Table15[[#This Row],[YEAR]],TreeLookup!$C$1:$DE$1,0))</f>
        <v>basicCapsules</v>
      </c>
      <c r="P1069" s="13" t="s">
        <v>6843</v>
      </c>
      <c r="Q1069" s="11" t="s">
        <v>6056</v>
      </c>
      <c r="S1069" s="11">
        <v>1961</v>
      </c>
      <c r="W1069" s="15"/>
    </row>
    <row r="1070" spans="1:38" x14ac:dyDescent="0.25">
      <c r="A1070" s="11" t="s">
        <v>1705</v>
      </c>
      <c r="B1070" s="12" t="s">
        <v>7962</v>
      </c>
      <c r="C1070" s="11">
        <v>1</v>
      </c>
      <c r="D1070" s="11">
        <v>20</v>
      </c>
      <c r="E1070" s="12" t="s">
        <v>9985</v>
      </c>
      <c r="F1070" s="11" t="s">
        <v>1322</v>
      </c>
      <c r="G1070" s="11" t="s">
        <v>1380</v>
      </c>
      <c r="H1070" s="11" t="s">
        <v>1903</v>
      </c>
      <c r="I1070" s="11" t="s">
        <v>5091</v>
      </c>
      <c r="J1070" s="14">
        <f>VLOOKUP(Table15[[#This Row],[TechRequired]],OldTree!A:B,2,0)</f>
        <v>3</v>
      </c>
      <c r="K1070" s="22" t="s">
        <v>6012</v>
      </c>
      <c r="L1070" s="14" t="s">
        <v>8646</v>
      </c>
      <c r="M1070" s="14">
        <v>3</v>
      </c>
      <c r="N1070" s="11" t="str">
        <f>INDEX(TreeLookup!$C$1:$DE$21,MATCH(Table15[[#This Row],[CATEGORY]],TreeLookup!$C$1:$C$21,0),MATCH(Table15[[#This Row],[YEAR]],TreeLookup!$C$1:$DE$1,0))</f>
        <v>earlyMaterialsScience</v>
      </c>
      <c r="P1070" s="25" t="s">
        <v>6843</v>
      </c>
      <c r="Q1070" s="11"/>
      <c r="S1070" s="11">
        <v>1952</v>
      </c>
      <c r="W1070" s="15"/>
    </row>
    <row r="1071" spans="1:38" x14ac:dyDescent="0.25">
      <c r="A1071" s="11" t="s">
        <v>1594</v>
      </c>
      <c r="B1071" s="12" t="s">
        <v>7893</v>
      </c>
      <c r="C1071" s="11">
        <v>370</v>
      </c>
      <c r="D1071" s="11">
        <v>2100</v>
      </c>
      <c r="E1071" s="12" t="s">
        <v>10113</v>
      </c>
      <c r="F1071" s="11" t="s">
        <v>1301</v>
      </c>
      <c r="G1071" s="11" t="s">
        <v>1917</v>
      </c>
      <c r="H1071" s="11" t="s">
        <v>1903</v>
      </c>
      <c r="I1071" s="11" t="s">
        <v>5091</v>
      </c>
      <c r="J1071" s="14">
        <f>VLOOKUP(Table15[[#This Row],[TechRequired]],OldTree!A:B,2,0)</f>
        <v>3</v>
      </c>
      <c r="K1071" s="22" t="s">
        <v>8950</v>
      </c>
      <c r="L1071" s="14" t="s">
        <v>6819</v>
      </c>
      <c r="N1071" s="11" t="str">
        <f>INDEX(TreeLookup!$C$1:$DE$21,MATCH(Table15[[#This Row],[CATEGORY]],TreeLookup!$C$1:$C$21,0),MATCH(Table15[[#This Row],[YEAR]],TreeLookup!$C$1:$DE$1,0))</f>
        <v>improvedPower</v>
      </c>
      <c r="P1071" s="13" t="s">
        <v>6842</v>
      </c>
      <c r="Q1071" s="11" t="s">
        <v>6882</v>
      </c>
      <c r="S1071" s="11">
        <v>1964</v>
      </c>
      <c r="W1071" s="15"/>
    </row>
    <row r="1072" spans="1:38" x14ac:dyDescent="0.25">
      <c r="A1072" s="11" t="s">
        <v>1049</v>
      </c>
      <c r="B1072" s="12" t="s">
        <v>1728</v>
      </c>
      <c r="C1072" s="11">
        <v>10</v>
      </c>
      <c r="D1072" s="11">
        <v>200</v>
      </c>
      <c r="E1072" s="12" t="s">
        <v>4974</v>
      </c>
      <c r="F1072" s="11" t="s">
        <v>1372</v>
      </c>
      <c r="G1072" s="11" t="s">
        <v>1380</v>
      </c>
      <c r="H1072" s="11" t="s">
        <v>1903</v>
      </c>
      <c r="I1072" s="11" t="s">
        <v>1903</v>
      </c>
      <c r="J1072" s="14">
        <f>VLOOKUP(Table15[[#This Row],[TechRequired]],OldTree!A:B,2,0)</f>
        <v>0</v>
      </c>
      <c r="K1072" s="22" t="s">
        <v>6012</v>
      </c>
      <c r="L1072" s="22" t="s">
        <v>8877</v>
      </c>
      <c r="M1072" s="14">
        <v>0</v>
      </c>
      <c r="N1072" s="11" t="str">
        <f>INDEX(TreeLookup!$C$1:$DE$21,MATCH(Table15[[#This Row],[CATEGORY]],TreeLookup!$C$1:$C$21,0),MATCH(Table15[[#This Row],[YEAR]],TreeLookup!$C$1:$DE$1,0))</f>
        <v>start</v>
      </c>
      <c r="P1072" s="13" t="s">
        <v>6843</v>
      </c>
      <c r="Q1072" s="11"/>
      <c r="S1072" s="11">
        <v>0</v>
      </c>
      <c r="W1072" s="15"/>
    </row>
    <row r="1073" spans="1:23" x14ac:dyDescent="0.25">
      <c r="A1073" s="11" t="s">
        <v>3227</v>
      </c>
      <c r="B1073" s="12" t="s">
        <v>7167</v>
      </c>
      <c r="C1073" s="11">
        <v>800</v>
      </c>
      <c r="D1073" s="11">
        <v>16400</v>
      </c>
      <c r="E1073" s="12" t="s">
        <v>10230</v>
      </c>
      <c r="F1073" s="11" t="s">
        <v>1327</v>
      </c>
      <c r="G1073" s="21" t="s">
        <v>11292</v>
      </c>
      <c r="H1073" s="11" t="s">
        <v>1903</v>
      </c>
      <c r="I1073" s="11" t="s">
        <v>5091</v>
      </c>
      <c r="J1073" s="14">
        <f>VLOOKUP(Table15[[#This Row],[TechRequired]],OldTree!A:B,2,0)</f>
        <v>5</v>
      </c>
      <c r="K1073" s="22" t="s">
        <v>6014</v>
      </c>
      <c r="L1073" s="14" t="s">
        <v>8663</v>
      </c>
      <c r="M1073" s="14">
        <v>6</v>
      </c>
      <c r="N1073" s="11" t="str">
        <f>INDEX(TreeLookup!$C$1:$DE$21,MATCH(Table15[[#This Row],[CATEGORY]],TreeLookup!$C$1:$C$21,0),MATCH(Table15[[#This Row],[YEAR]],TreeLookup!$C$1:$DE$1,0))</f>
        <v>matureTurbofans</v>
      </c>
      <c r="P1073" s="13" t="s">
        <v>6842</v>
      </c>
      <c r="S1073" s="11">
        <v>1970</v>
      </c>
      <c r="W1073" s="15"/>
    </row>
    <row r="1074" spans="1:23" x14ac:dyDescent="0.25">
      <c r="A1074" s="11" t="s">
        <v>3228</v>
      </c>
      <c r="B1074" s="12" t="s">
        <v>7168</v>
      </c>
      <c r="C1074" s="11">
        <v>2800</v>
      </c>
      <c r="D1074" s="11">
        <v>36400</v>
      </c>
      <c r="E1074" s="12" t="s">
        <v>10231</v>
      </c>
      <c r="F1074" s="11" t="s">
        <v>1327</v>
      </c>
      <c r="G1074" s="21" t="s">
        <v>11292</v>
      </c>
      <c r="H1074" s="11" t="s">
        <v>1903</v>
      </c>
      <c r="I1074" s="11" t="s">
        <v>5091</v>
      </c>
      <c r="J1074" s="14">
        <f>VLOOKUP(Table15[[#This Row],[TechRequired]],OldTree!A:B,2,0)</f>
        <v>5</v>
      </c>
      <c r="K1074" s="22" t="s">
        <v>6014</v>
      </c>
      <c r="L1074" s="14" t="s">
        <v>8664</v>
      </c>
      <c r="M1074" s="14">
        <v>6</v>
      </c>
      <c r="N1074" s="11" t="str">
        <f>INDEX(TreeLookup!$C$1:$DE$21,MATCH(Table15[[#This Row],[CATEGORY]],TreeLookup!$C$1:$C$21,0),MATCH(Table15[[#This Row],[YEAR]],TreeLookup!$C$1:$DE$1,0))</f>
        <v>matureTurbofans</v>
      </c>
      <c r="P1074" s="13" t="s">
        <v>6842</v>
      </c>
      <c r="S1074" s="11">
        <v>1970</v>
      </c>
      <c r="W1074" s="15"/>
    </row>
    <row r="1075" spans="1:23" x14ac:dyDescent="0.25">
      <c r="A1075" s="11" t="s">
        <v>3229</v>
      </c>
      <c r="B1075" s="12" t="s">
        <v>7169</v>
      </c>
      <c r="C1075" s="11">
        <v>1000</v>
      </c>
      <c r="D1075" s="11">
        <v>4000</v>
      </c>
      <c r="E1075" s="12" t="s">
        <v>10242</v>
      </c>
      <c r="F1075" s="11" t="s">
        <v>1327</v>
      </c>
      <c r="G1075" s="21" t="s">
        <v>11292</v>
      </c>
      <c r="H1075" s="11" t="s">
        <v>1903</v>
      </c>
      <c r="I1075" s="11" t="s">
        <v>5091</v>
      </c>
      <c r="J1075" s="14">
        <f>VLOOKUP(Table15[[#This Row],[TechRequired]],OldTree!A:B,2,0)</f>
        <v>5</v>
      </c>
      <c r="K1075" s="22" t="s">
        <v>6014</v>
      </c>
      <c r="L1075" s="14" t="s">
        <v>8660</v>
      </c>
      <c r="M1075" s="14">
        <v>6</v>
      </c>
      <c r="N1075" s="11" t="str">
        <f>INDEX(TreeLookup!$C$1:$DE$21,MATCH(Table15[[#This Row],[CATEGORY]],TreeLookup!$C$1:$C$21,0),MATCH(Table15[[#This Row],[YEAR]],TreeLookup!$C$1:$DE$1,0))</f>
        <v>matureTurbofans</v>
      </c>
      <c r="P1075" s="13" t="s">
        <v>6842</v>
      </c>
      <c r="S1075" s="11">
        <v>1970</v>
      </c>
      <c r="W1075" s="15"/>
    </row>
    <row r="1076" spans="1:23" x14ac:dyDescent="0.25">
      <c r="A1076" s="11" t="s">
        <v>4132</v>
      </c>
      <c r="B1076" s="12" t="s">
        <v>8026</v>
      </c>
      <c r="C1076" s="11">
        <v>200</v>
      </c>
      <c r="D1076" s="11">
        <v>22000</v>
      </c>
      <c r="E1076" s="12" t="s">
        <v>4133</v>
      </c>
      <c r="F1076" s="11" t="s">
        <v>1316</v>
      </c>
      <c r="G1076" s="11" t="s">
        <v>1381</v>
      </c>
      <c r="H1076" s="11" t="s">
        <v>5091</v>
      </c>
      <c r="I1076" s="11" t="s">
        <v>5091</v>
      </c>
      <c r="J1076" s="14">
        <f>VLOOKUP(Table15[[#This Row],[TechRequired]],OldTree!A:B,2,0)</f>
        <v>6</v>
      </c>
      <c r="K1076" s="14"/>
      <c r="L1076" s="14"/>
      <c r="N1076" s="11" t="e">
        <f>INDEX(TreeLookup!$C$1:$DE$21,MATCH(Table15[[#This Row],[CATEGORY]],TreeLookup!$C$1:$C$21,0),MATCH(Table15[[#This Row],[YEAR]],TreeLookup!$C$1:$DE$1,0))</f>
        <v>#N/A</v>
      </c>
      <c r="O1076" s="11" t="s">
        <v>1903</v>
      </c>
      <c r="Q1076" s="11"/>
    </row>
    <row r="1077" spans="1:23" x14ac:dyDescent="0.25">
      <c r="A1077" s="11" t="s">
        <v>4062</v>
      </c>
      <c r="B1077" s="12" t="s">
        <v>8027</v>
      </c>
      <c r="C1077" s="11">
        <v>2800</v>
      </c>
      <c r="D1077" s="11">
        <v>36400</v>
      </c>
      <c r="E1077" s="12" t="s">
        <v>4063</v>
      </c>
      <c r="F1077" s="11" t="s">
        <v>1374</v>
      </c>
      <c r="G1077" s="11" t="s">
        <v>1381</v>
      </c>
      <c r="H1077" s="11" t="s">
        <v>5091</v>
      </c>
      <c r="I1077" s="11" t="s">
        <v>5091</v>
      </c>
      <c r="J1077" s="14">
        <f>VLOOKUP(Table15[[#This Row],[TechRequired]],OldTree!A:B,2,0)</f>
        <v>3</v>
      </c>
      <c r="K1077" s="14"/>
      <c r="L1077" s="14"/>
      <c r="N1077" s="11" t="e">
        <f>INDEX(TreeLookup!$C$1:$DE$21,MATCH(Table15[[#This Row],[CATEGORY]],TreeLookup!$C$1:$C$21,0),MATCH(Table15[[#This Row],[YEAR]],TreeLookup!$C$1:$DE$1,0))</f>
        <v>#N/A</v>
      </c>
      <c r="O1077" s="11" t="s">
        <v>1903</v>
      </c>
    </row>
    <row r="1078" spans="1:23" x14ac:dyDescent="0.25">
      <c r="A1078" s="11" t="s">
        <v>4134</v>
      </c>
      <c r="B1078" s="12" t="s">
        <v>8028</v>
      </c>
      <c r="C1078" s="11">
        <v>200</v>
      </c>
      <c r="D1078" s="11">
        <v>22000</v>
      </c>
      <c r="E1078" s="12" t="s">
        <v>4133</v>
      </c>
      <c r="F1078" s="11" t="s">
        <v>1316</v>
      </c>
      <c r="G1078" s="11" t="s">
        <v>1381</v>
      </c>
      <c r="H1078" s="11" t="s">
        <v>5091</v>
      </c>
      <c r="I1078" s="11" t="s">
        <v>5091</v>
      </c>
      <c r="J1078" s="14">
        <f>VLOOKUP(Table15[[#This Row],[TechRequired]],OldTree!A:B,2,0)</f>
        <v>6</v>
      </c>
      <c r="K1078" s="14"/>
      <c r="L1078" s="14"/>
      <c r="N1078" s="11" t="e">
        <f>INDEX(TreeLookup!$C$1:$DE$21,MATCH(Table15[[#This Row],[CATEGORY]],TreeLookup!$C$1:$C$21,0),MATCH(Table15[[#This Row],[YEAR]],TreeLookup!$C$1:$DE$1,0))</f>
        <v>#N/A</v>
      </c>
      <c r="O1078" s="11" t="s">
        <v>1903</v>
      </c>
      <c r="Q1078" s="11"/>
    </row>
    <row r="1079" spans="1:23" x14ac:dyDescent="0.25">
      <c r="A1079" s="11" t="s">
        <v>4512</v>
      </c>
      <c r="B1079" s="12" t="s">
        <v>8029</v>
      </c>
      <c r="C1079" s="11">
        <v>400</v>
      </c>
      <c r="D1079" s="11">
        <v>1200</v>
      </c>
      <c r="E1079" s="12" t="s">
        <v>4513</v>
      </c>
      <c r="F1079" s="11" t="s">
        <v>1311</v>
      </c>
      <c r="G1079" s="11" t="s">
        <v>1916</v>
      </c>
      <c r="H1079" s="11" t="s">
        <v>5091</v>
      </c>
      <c r="I1079" s="11" t="s">
        <v>5091</v>
      </c>
      <c r="J1079" s="14">
        <f>VLOOKUP(Table15[[#This Row],[TechRequired]],OldTree!A:B,2,0)</f>
        <v>1</v>
      </c>
      <c r="K1079" s="14"/>
      <c r="L1079" s="14"/>
      <c r="N1079" s="11" t="e">
        <f>INDEX(TreeLookup!$C$1:$DE$21,MATCH(Table15[[#This Row],[CATEGORY]],TreeLookup!$C$1:$C$21,0),MATCH(Table15[[#This Row],[YEAR]],TreeLookup!$C$1:$DE$1,0))</f>
        <v>#N/A</v>
      </c>
      <c r="O1079" s="11" t="s">
        <v>1903</v>
      </c>
      <c r="Q1079" s="11"/>
    </row>
    <row r="1080" spans="1:23" x14ac:dyDescent="0.25">
      <c r="A1080" s="11" t="s">
        <v>1161</v>
      </c>
      <c r="B1080" s="12" t="s">
        <v>5537</v>
      </c>
      <c r="C1080" s="11">
        <v>1</v>
      </c>
      <c r="D1080" s="11">
        <v>0</v>
      </c>
      <c r="E1080" s="12" t="s">
        <v>5538</v>
      </c>
      <c r="F1080" s="11" t="s">
        <v>1372</v>
      </c>
      <c r="G1080" s="11" t="s">
        <v>5508</v>
      </c>
      <c r="H1080" s="11" t="s">
        <v>1903</v>
      </c>
      <c r="I1080" s="11" t="s">
        <v>1903</v>
      </c>
      <c r="J1080" s="14">
        <f>VLOOKUP(Table15[[#This Row],[TechRequired]],OldTree!A:B,2,0)</f>
        <v>0</v>
      </c>
      <c r="K1080" s="22" t="s">
        <v>6012</v>
      </c>
      <c r="L1080" s="22" t="s">
        <v>8865</v>
      </c>
      <c r="M1080" s="14">
        <v>0</v>
      </c>
      <c r="N1080" s="11" t="str">
        <f>INDEX(TreeLookup!$C$1:$DE$21,MATCH(Table15[[#This Row],[CATEGORY]],TreeLookup!$C$1:$C$21,0),MATCH(Table15[[#This Row],[YEAR]],TreeLookup!$C$1:$DE$1,0))</f>
        <v>start</v>
      </c>
      <c r="P1080" s="13" t="s">
        <v>6843</v>
      </c>
      <c r="Q1080" s="11"/>
      <c r="S1080" s="11">
        <v>0</v>
      </c>
      <c r="W1080" s="15"/>
    </row>
    <row r="1081" spans="1:23" x14ac:dyDescent="0.25">
      <c r="A1081" s="11" t="s">
        <v>461</v>
      </c>
      <c r="B1081" s="12" t="s">
        <v>5539</v>
      </c>
      <c r="C1081" s="11">
        <v>1</v>
      </c>
      <c r="D1081" s="11">
        <v>0</v>
      </c>
      <c r="E1081" s="12" t="s">
        <v>5540</v>
      </c>
      <c r="F1081" s="11" t="s">
        <v>1372</v>
      </c>
      <c r="G1081" s="11" t="s">
        <v>5508</v>
      </c>
      <c r="H1081" s="11" t="s">
        <v>1903</v>
      </c>
      <c r="I1081" s="11" t="s">
        <v>1903</v>
      </c>
      <c r="J1081" s="14">
        <f>VLOOKUP(Table15[[#This Row],[TechRequired]],OldTree!A:B,2,0)</f>
        <v>0</v>
      </c>
      <c r="K1081" s="22" t="s">
        <v>6012</v>
      </c>
      <c r="L1081" s="22" t="s">
        <v>8865</v>
      </c>
      <c r="M1081" s="14">
        <v>0</v>
      </c>
      <c r="N1081" s="11" t="str">
        <f>INDEX(TreeLookup!$C$1:$DE$21,MATCH(Table15[[#This Row],[CATEGORY]],TreeLookup!$C$1:$C$21,0),MATCH(Table15[[#This Row],[YEAR]],TreeLookup!$C$1:$DE$1,0))</f>
        <v>start</v>
      </c>
      <c r="P1081" s="13" t="s">
        <v>6843</v>
      </c>
      <c r="Q1081" s="11"/>
      <c r="S1081" s="11">
        <v>0</v>
      </c>
      <c r="W1081" s="15"/>
    </row>
    <row r="1082" spans="1:23" x14ac:dyDescent="0.25">
      <c r="A1082" s="11" t="s">
        <v>255</v>
      </c>
      <c r="B1082" s="12" t="s">
        <v>5541</v>
      </c>
      <c r="C1082" s="11">
        <v>1</v>
      </c>
      <c r="D1082" s="11">
        <v>0</v>
      </c>
      <c r="E1082" s="12" t="s">
        <v>5542</v>
      </c>
      <c r="F1082" s="11" t="s">
        <v>1372</v>
      </c>
      <c r="G1082" s="11" t="s">
        <v>5508</v>
      </c>
      <c r="H1082" s="11" t="s">
        <v>1903</v>
      </c>
      <c r="I1082" s="11" t="s">
        <v>1903</v>
      </c>
      <c r="J1082" s="14">
        <f>VLOOKUP(Table15[[#This Row],[TechRequired]],OldTree!A:B,2,0)</f>
        <v>0</v>
      </c>
      <c r="K1082" s="22" t="s">
        <v>6012</v>
      </c>
      <c r="L1082" s="22" t="s">
        <v>8865</v>
      </c>
      <c r="M1082" s="14">
        <v>0</v>
      </c>
      <c r="N1082" s="11" t="str">
        <f>INDEX(TreeLookup!$C$1:$DE$21,MATCH(Table15[[#This Row],[CATEGORY]],TreeLookup!$C$1:$C$21,0),MATCH(Table15[[#This Row],[YEAR]],TreeLookup!$C$1:$DE$1,0))</f>
        <v>start</v>
      </c>
      <c r="P1082" s="13" t="s">
        <v>6843</v>
      </c>
      <c r="Q1082" s="11"/>
      <c r="S1082" s="11">
        <v>0</v>
      </c>
      <c r="W1082" s="15"/>
    </row>
    <row r="1083" spans="1:23" x14ac:dyDescent="0.25">
      <c r="A1083" s="11" t="s">
        <v>5535</v>
      </c>
      <c r="B1083" s="12" t="s">
        <v>5536</v>
      </c>
      <c r="C1083" s="11">
        <v>1</v>
      </c>
      <c r="D1083" s="11">
        <v>0</v>
      </c>
      <c r="E1083" s="12" t="s">
        <v>5523</v>
      </c>
      <c r="F1083" s="11" t="s">
        <v>1372</v>
      </c>
      <c r="G1083" s="11" t="s">
        <v>5508</v>
      </c>
      <c r="H1083" s="11" t="s">
        <v>1903</v>
      </c>
      <c r="I1083" s="11" t="s">
        <v>1903</v>
      </c>
      <c r="J1083" s="14">
        <f>VLOOKUP(Table15[[#This Row],[TechRequired]],OldTree!A:B,2,0)</f>
        <v>0</v>
      </c>
      <c r="K1083" s="22" t="s">
        <v>6012</v>
      </c>
      <c r="L1083" s="22" t="s">
        <v>8865</v>
      </c>
      <c r="M1083" s="14">
        <v>0</v>
      </c>
      <c r="N1083" s="11" t="str">
        <f>INDEX(TreeLookup!$C$1:$DE$21,MATCH(Table15[[#This Row],[CATEGORY]],TreeLookup!$C$1:$C$21,0),MATCH(Table15[[#This Row],[YEAR]],TreeLookup!$C$1:$DE$1,0))</f>
        <v>start</v>
      </c>
      <c r="P1083" s="13" t="s">
        <v>6843</v>
      </c>
      <c r="Q1083" s="11"/>
      <c r="S1083" s="11">
        <v>0</v>
      </c>
      <c r="W1083" s="15"/>
    </row>
    <row r="1084" spans="1:23" x14ac:dyDescent="0.25">
      <c r="A1084" s="11" t="s">
        <v>5524</v>
      </c>
      <c r="B1084" s="12" t="s">
        <v>5525</v>
      </c>
      <c r="C1084" s="11">
        <v>1</v>
      </c>
      <c r="D1084" s="11">
        <v>0</v>
      </c>
      <c r="E1084" s="12" t="s">
        <v>5526</v>
      </c>
      <c r="F1084" s="11" t="s">
        <v>1372</v>
      </c>
      <c r="G1084" s="11" t="s">
        <v>5508</v>
      </c>
      <c r="H1084" s="11" t="s">
        <v>1903</v>
      </c>
      <c r="I1084" s="11" t="s">
        <v>1903</v>
      </c>
      <c r="J1084" s="14">
        <f>VLOOKUP(Table15[[#This Row],[TechRequired]],OldTree!A:B,2,0)</f>
        <v>0</v>
      </c>
      <c r="K1084" s="22" t="s">
        <v>6012</v>
      </c>
      <c r="L1084" s="22" t="s">
        <v>8865</v>
      </c>
      <c r="M1084" s="14">
        <v>0</v>
      </c>
      <c r="N1084" s="11" t="str">
        <f>INDEX(TreeLookup!$C$1:$DE$21,MATCH(Table15[[#This Row],[CATEGORY]],TreeLookup!$C$1:$C$21,0),MATCH(Table15[[#This Row],[YEAR]],TreeLookup!$C$1:$DE$1,0))</f>
        <v>start</v>
      </c>
      <c r="P1084" s="13" t="s">
        <v>6843</v>
      </c>
      <c r="Q1084" s="11"/>
      <c r="S1084" s="11">
        <v>0</v>
      </c>
      <c r="W1084" s="15"/>
    </row>
    <row r="1085" spans="1:23" x14ac:dyDescent="0.25">
      <c r="A1085" s="11" t="s">
        <v>5529</v>
      </c>
      <c r="B1085" s="12" t="s">
        <v>5530</v>
      </c>
      <c r="C1085" s="11">
        <v>1</v>
      </c>
      <c r="D1085" s="11">
        <v>0</v>
      </c>
      <c r="E1085" s="12" t="s">
        <v>5531</v>
      </c>
      <c r="F1085" s="11" t="s">
        <v>1372</v>
      </c>
      <c r="G1085" s="11" t="s">
        <v>5508</v>
      </c>
      <c r="H1085" s="11" t="s">
        <v>1903</v>
      </c>
      <c r="I1085" s="11" t="s">
        <v>1903</v>
      </c>
      <c r="J1085" s="14">
        <f>VLOOKUP(Table15[[#This Row],[TechRequired]],OldTree!A:B,2,0)</f>
        <v>0</v>
      </c>
      <c r="K1085" s="22" t="s">
        <v>6012</v>
      </c>
      <c r="L1085" s="22" t="s">
        <v>8865</v>
      </c>
      <c r="M1085" s="14">
        <v>0</v>
      </c>
      <c r="N1085" s="11" t="str">
        <f>INDEX(TreeLookup!$C$1:$DE$21,MATCH(Table15[[#This Row],[CATEGORY]],TreeLookup!$C$1:$C$21,0),MATCH(Table15[[#This Row],[YEAR]],TreeLookup!$C$1:$DE$1,0))</f>
        <v>start</v>
      </c>
      <c r="P1085" s="13" t="s">
        <v>6843</v>
      </c>
      <c r="Q1085" s="11"/>
      <c r="S1085" s="11">
        <v>0</v>
      </c>
      <c r="W1085" s="15"/>
    </row>
    <row r="1086" spans="1:23" x14ac:dyDescent="0.25">
      <c r="A1086" s="11" t="s">
        <v>5527</v>
      </c>
      <c r="B1086" s="12" t="s">
        <v>5528</v>
      </c>
      <c r="C1086" s="11">
        <v>1</v>
      </c>
      <c r="D1086" s="11">
        <v>0</v>
      </c>
      <c r="E1086" s="12" t="s">
        <v>5523</v>
      </c>
      <c r="F1086" s="11" t="s">
        <v>1372</v>
      </c>
      <c r="G1086" s="11" t="s">
        <v>5508</v>
      </c>
      <c r="H1086" s="11" t="s">
        <v>1903</v>
      </c>
      <c r="I1086" s="11" t="s">
        <v>1903</v>
      </c>
      <c r="J1086" s="14">
        <f>VLOOKUP(Table15[[#This Row],[TechRequired]],OldTree!A:B,2,0)</f>
        <v>0</v>
      </c>
      <c r="K1086" s="22" t="s">
        <v>6012</v>
      </c>
      <c r="L1086" s="22" t="s">
        <v>8865</v>
      </c>
      <c r="M1086" s="14">
        <v>0</v>
      </c>
      <c r="N1086" s="11" t="str">
        <f>INDEX(TreeLookup!$C$1:$DE$21,MATCH(Table15[[#This Row],[CATEGORY]],TreeLookup!$C$1:$C$21,0),MATCH(Table15[[#This Row],[YEAR]],TreeLookup!$C$1:$DE$1,0))</f>
        <v>start</v>
      </c>
      <c r="P1086" s="13" t="s">
        <v>6843</v>
      </c>
      <c r="Q1086" s="11"/>
      <c r="S1086" s="11">
        <v>0</v>
      </c>
      <c r="W1086" s="15"/>
    </row>
    <row r="1087" spans="1:23" x14ac:dyDescent="0.25">
      <c r="A1087" s="11" t="s">
        <v>5532</v>
      </c>
      <c r="B1087" s="12" t="s">
        <v>5533</v>
      </c>
      <c r="C1087" s="11">
        <v>1</v>
      </c>
      <c r="D1087" s="11">
        <v>0</v>
      </c>
      <c r="E1087" s="12" t="s">
        <v>5534</v>
      </c>
      <c r="F1087" s="11" t="s">
        <v>1372</v>
      </c>
      <c r="G1087" s="11" t="s">
        <v>5508</v>
      </c>
      <c r="H1087" s="11" t="s">
        <v>1903</v>
      </c>
      <c r="I1087" s="11" t="s">
        <v>1903</v>
      </c>
      <c r="J1087" s="14">
        <f>VLOOKUP(Table15[[#This Row],[TechRequired]],OldTree!A:B,2,0)</f>
        <v>0</v>
      </c>
      <c r="K1087" s="22" t="s">
        <v>6012</v>
      </c>
      <c r="L1087" s="22" t="s">
        <v>8865</v>
      </c>
      <c r="M1087" s="14">
        <v>0</v>
      </c>
      <c r="N1087" s="11" t="str">
        <f>INDEX(TreeLookup!$C$1:$DE$21,MATCH(Table15[[#This Row],[CATEGORY]],TreeLookup!$C$1:$C$21,0),MATCH(Table15[[#This Row],[YEAR]],TreeLookup!$C$1:$DE$1,0))</f>
        <v>start</v>
      </c>
      <c r="P1087" s="13" t="s">
        <v>6843</v>
      </c>
      <c r="Q1087" s="11"/>
      <c r="S1087" s="11">
        <v>0</v>
      </c>
      <c r="W1087" s="15"/>
    </row>
    <row r="1088" spans="1:23" x14ac:dyDescent="0.25">
      <c r="A1088" s="11" t="s">
        <v>1514</v>
      </c>
      <c r="B1088" s="12" t="s">
        <v>7656</v>
      </c>
      <c r="C1088" s="11">
        <v>1</v>
      </c>
      <c r="D1088" s="11">
        <v>2200</v>
      </c>
      <c r="E1088" s="12" t="s">
        <v>10675</v>
      </c>
      <c r="F1088" s="11" t="s">
        <v>1374</v>
      </c>
      <c r="G1088" s="11" t="s">
        <v>5218</v>
      </c>
      <c r="H1088" s="11" t="s">
        <v>1903</v>
      </c>
      <c r="I1088" s="11" t="s">
        <v>5091</v>
      </c>
      <c r="J1088" s="14">
        <f>VLOOKUP(Table15[[#This Row],[TechRequired]],OldTree!A:B,2,0)</f>
        <v>3</v>
      </c>
      <c r="K1088" s="22" t="s">
        <v>6012</v>
      </c>
      <c r="L1088" s="14" t="s">
        <v>8870</v>
      </c>
      <c r="M1088" s="14">
        <v>10</v>
      </c>
      <c r="N1088" s="11" t="str">
        <f>INDEX(TreeLookup!$C$1:$DE$21,MATCH(Table15[[#This Row],[CATEGORY]],TreeLookup!$C$1:$C$21,0),MATCH(Table15[[#This Row],[YEAR]],TreeLookup!$C$1:$DE$1,0))</f>
        <v>materialsScienceCommercial</v>
      </c>
      <c r="P1088" s="13" t="s">
        <v>6842</v>
      </c>
      <c r="Q1088" s="11" t="s">
        <v>6083</v>
      </c>
      <c r="S1088" s="11">
        <v>2018</v>
      </c>
      <c r="W1088" s="15"/>
    </row>
    <row r="1089" spans="1:34" x14ac:dyDescent="0.25">
      <c r="A1089" s="11" t="s">
        <v>1519</v>
      </c>
      <c r="B1089" s="12" t="s">
        <v>7783</v>
      </c>
      <c r="C1089" s="11">
        <v>1</v>
      </c>
      <c r="D1089" s="11">
        <v>1200</v>
      </c>
      <c r="E1089" s="12" t="s">
        <v>10792</v>
      </c>
      <c r="F1089" s="11" t="s">
        <v>1300</v>
      </c>
      <c r="G1089" s="11" t="s">
        <v>5218</v>
      </c>
      <c r="H1089" s="11" t="s">
        <v>1903</v>
      </c>
      <c r="I1089" s="11" t="s">
        <v>5091</v>
      </c>
      <c r="J1089" s="14">
        <f>VLOOKUP(Table15[[#This Row],[TechRequired]],OldTree!A:B,2,0)</f>
        <v>1</v>
      </c>
      <c r="K1089" s="22" t="s">
        <v>6012</v>
      </c>
      <c r="L1089" s="14" t="s">
        <v>8870</v>
      </c>
      <c r="M1089" s="14">
        <v>1</v>
      </c>
      <c r="N1089" s="11" t="str">
        <f>INDEX(TreeLookup!$C$1:$DE$21,MATCH(Table15[[#This Row],[CATEGORY]],TreeLookup!$C$1:$C$21,0),MATCH(Table15[[#This Row],[YEAR]],TreeLookup!$C$1:$DE$1,0))</f>
        <v>start</v>
      </c>
      <c r="O1089" s="21" t="s">
        <v>1903</v>
      </c>
      <c r="P1089" s="13" t="s">
        <v>6842</v>
      </c>
      <c r="Q1089" s="11"/>
      <c r="W1089" s="15"/>
    </row>
    <row r="1090" spans="1:34" x14ac:dyDescent="0.25">
      <c r="A1090" s="11" t="s">
        <v>1517</v>
      </c>
      <c r="B1090" s="12" t="s">
        <v>7463</v>
      </c>
      <c r="C1090" s="11">
        <v>600</v>
      </c>
      <c r="D1090" s="11">
        <v>1200</v>
      </c>
      <c r="E1090" s="12" t="s">
        <v>10568</v>
      </c>
      <c r="F1090" s="11" t="s">
        <v>1300</v>
      </c>
      <c r="G1090" s="11" t="s">
        <v>5218</v>
      </c>
      <c r="H1090" s="11" t="s">
        <v>1903</v>
      </c>
      <c r="I1090" s="11" t="s">
        <v>5091</v>
      </c>
      <c r="J1090" s="14">
        <f>VLOOKUP(Table15[[#This Row],[TechRequired]],OldTree!A:B,2,0)</f>
        <v>1</v>
      </c>
      <c r="K1090" s="22" t="s">
        <v>6012</v>
      </c>
      <c r="L1090" s="14" t="s">
        <v>8870</v>
      </c>
      <c r="M1090" s="14">
        <v>9</v>
      </c>
      <c r="N1090" s="11" t="str">
        <f>INDEX(TreeLookup!$C$1:$DE$21,MATCH(Table15[[#This Row],[CATEGORY]],TreeLookup!$C$1:$C$21,0),MATCH(Table15[[#This Row],[YEAR]],TreeLookup!$C$1:$DE$1,0))</f>
        <v>materialsScienceInternational</v>
      </c>
      <c r="P1090" s="13" t="s">
        <v>6842</v>
      </c>
      <c r="Q1090" s="11" t="s">
        <v>6153</v>
      </c>
      <c r="S1090" s="11">
        <v>2002</v>
      </c>
      <c r="W1090" s="15"/>
    </row>
    <row r="1091" spans="1:34" x14ac:dyDescent="0.25">
      <c r="A1091" s="11" t="s">
        <v>1518</v>
      </c>
      <c r="B1091" s="12" t="s">
        <v>7464</v>
      </c>
      <c r="C1091" s="11">
        <v>600</v>
      </c>
      <c r="D1091" s="11">
        <v>1200</v>
      </c>
      <c r="E1091" s="12" t="s">
        <v>10569</v>
      </c>
      <c r="F1091" s="11" t="s">
        <v>1300</v>
      </c>
      <c r="G1091" s="11" t="s">
        <v>5218</v>
      </c>
      <c r="H1091" s="11" t="s">
        <v>1903</v>
      </c>
      <c r="I1091" s="11" t="s">
        <v>5091</v>
      </c>
      <c r="J1091" s="14">
        <f>VLOOKUP(Table15[[#This Row],[TechRequired]],OldTree!A:B,2,0)</f>
        <v>1</v>
      </c>
      <c r="K1091" s="22" t="s">
        <v>6012</v>
      </c>
      <c r="L1091" s="14" t="s">
        <v>8870</v>
      </c>
      <c r="M1091" s="14">
        <v>9</v>
      </c>
      <c r="N1091" s="11" t="str">
        <f>INDEX(TreeLookup!$C$1:$DE$21,MATCH(Table15[[#This Row],[CATEGORY]],TreeLookup!$C$1:$C$21,0),MATCH(Table15[[#This Row],[YEAR]],TreeLookup!$C$1:$DE$1,0))</f>
        <v>materialsScienceInternational</v>
      </c>
      <c r="P1091" s="13" t="s">
        <v>6842</v>
      </c>
      <c r="Q1091" s="11" t="s">
        <v>6153</v>
      </c>
      <c r="S1091" s="11">
        <v>2002</v>
      </c>
      <c r="W1091" s="15"/>
    </row>
    <row r="1092" spans="1:34" x14ac:dyDescent="0.25">
      <c r="A1092" s="11" t="s">
        <v>1073</v>
      </c>
      <c r="B1092" s="12" t="s">
        <v>5522</v>
      </c>
      <c r="C1092" s="11">
        <v>1</v>
      </c>
      <c r="D1092" s="11">
        <v>0</v>
      </c>
      <c r="E1092" s="12" t="s">
        <v>5523</v>
      </c>
      <c r="F1092" s="11" t="s">
        <v>1372</v>
      </c>
      <c r="G1092" s="11" t="s">
        <v>5508</v>
      </c>
      <c r="H1092" s="11" t="s">
        <v>1903</v>
      </c>
      <c r="I1092" s="11" t="s">
        <v>1903</v>
      </c>
      <c r="J1092" s="14">
        <f>VLOOKUP(Table15[[#This Row],[TechRequired]],OldTree!A:B,2,0)</f>
        <v>0</v>
      </c>
      <c r="K1092" s="22" t="s">
        <v>6012</v>
      </c>
      <c r="L1092" s="22" t="s">
        <v>8865</v>
      </c>
      <c r="M1092" s="14">
        <v>0</v>
      </c>
      <c r="N1092" s="11" t="str">
        <f>INDEX(TreeLookup!$C$1:$DE$21,MATCH(Table15[[#This Row],[CATEGORY]],TreeLookup!$C$1:$C$21,0),MATCH(Table15[[#This Row],[YEAR]],TreeLookup!$C$1:$DE$1,0))</f>
        <v>start</v>
      </c>
      <c r="P1092" s="13" t="s">
        <v>6843</v>
      </c>
      <c r="Q1092" s="11"/>
      <c r="S1092" s="11">
        <v>0</v>
      </c>
      <c r="W1092" s="15"/>
    </row>
    <row r="1093" spans="1:34" x14ac:dyDescent="0.25">
      <c r="A1093" s="11" t="s">
        <v>1074</v>
      </c>
      <c r="B1093" s="12" t="s">
        <v>5543</v>
      </c>
      <c r="C1093" s="11">
        <v>1</v>
      </c>
      <c r="D1093" s="11">
        <v>0</v>
      </c>
      <c r="E1093" s="12" t="s">
        <v>5544</v>
      </c>
      <c r="F1093" s="11" t="s">
        <v>1372</v>
      </c>
      <c r="G1093" s="11" t="s">
        <v>5508</v>
      </c>
      <c r="H1093" s="11" t="s">
        <v>1903</v>
      </c>
      <c r="I1093" s="11" t="s">
        <v>1903</v>
      </c>
      <c r="J1093" s="14">
        <f>VLOOKUP(Table15[[#This Row],[TechRequired]],OldTree!A:B,2,0)</f>
        <v>0</v>
      </c>
      <c r="K1093" s="22" t="s">
        <v>6012</v>
      </c>
      <c r="L1093" s="22" t="s">
        <v>8865</v>
      </c>
      <c r="M1093" s="14">
        <v>0</v>
      </c>
      <c r="N1093" s="11" t="str">
        <f>INDEX(TreeLookup!$C$1:$DE$21,MATCH(Table15[[#This Row],[CATEGORY]],TreeLookup!$C$1:$C$21,0),MATCH(Table15[[#This Row],[YEAR]],TreeLookup!$C$1:$DE$1,0))</f>
        <v>start</v>
      </c>
      <c r="P1093" s="13" t="s">
        <v>6843</v>
      </c>
      <c r="Q1093" s="11"/>
      <c r="S1093" s="11">
        <v>0</v>
      </c>
      <c r="W1093" s="15"/>
    </row>
    <row r="1094" spans="1:34" x14ac:dyDescent="0.25">
      <c r="A1094" s="11" t="s">
        <v>3807</v>
      </c>
      <c r="B1094" s="12" t="s">
        <v>7367</v>
      </c>
      <c r="C1094" s="11">
        <v>4522</v>
      </c>
      <c r="D1094" s="11">
        <v>135600</v>
      </c>
      <c r="E1094" s="12" t="s">
        <v>9939</v>
      </c>
      <c r="F1094" s="11" t="s">
        <v>1377</v>
      </c>
      <c r="G1094" s="11" t="s">
        <v>1383</v>
      </c>
      <c r="H1094" s="11" t="s">
        <v>1903</v>
      </c>
      <c r="I1094" s="21" t="s">
        <v>1903</v>
      </c>
      <c r="J1094" s="14">
        <f>VLOOKUP(Table15[[#This Row],[TechRequired]],OldTree!A:B,2,0)</f>
        <v>6</v>
      </c>
      <c r="K1094" s="22" t="s">
        <v>8953</v>
      </c>
      <c r="L1094" s="14" t="s">
        <v>8675</v>
      </c>
      <c r="N1094" s="11" t="str">
        <f>INDEX(TreeLookup!$C$1:$DE$21,MATCH(Table15[[#This Row],[CATEGORY]],TreeLookup!$C$1:$C$21,0),MATCH(Table15[[#This Row],[YEAR]],TreeLookup!$C$1:$DE$1,0))</f>
        <v>solids1981</v>
      </c>
      <c r="P1094" s="25" t="s">
        <v>6843</v>
      </c>
      <c r="Q1094" s="21" t="s">
        <v>3020</v>
      </c>
      <c r="S1094" s="11">
        <v>1981</v>
      </c>
      <c r="W1094" s="15"/>
      <c r="Y1094" s="11" t="s">
        <v>11013</v>
      </c>
      <c r="AE1094" s="11" t="s">
        <v>11286</v>
      </c>
    </row>
    <row r="1095" spans="1:34" x14ac:dyDescent="0.25">
      <c r="A1095" s="11" t="s">
        <v>3808</v>
      </c>
      <c r="B1095" s="12" t="s">
        <v>3020</v>
      </c>
      <c r="C1095" s="11">
        <v>6780</v>
      </c>
      <c r="D1095" s="11">
        <v>135600</v>
      </c>
      <c r="E1095" s="12" t="s">
        <v>9994</v>
      </c>
      <c r="F1095" s="11" t="s">
        <v>1377</v>
      </c>
      <c r="G1095" s="11" t="s">
        <v>1383</v>
      </c>
      <c r="H1095" s="11" t="s">
        <v>1903</v>
      </c>
      <c r="I1095" s="11" t="s">
        <v>1903</v>
      </c>
      <c r="J1095" s="14">
        <f>VLOOKUP(Table15[[#This Row],[TechRequired]],OldTree!A:B,2,0)</f>
        <v>6</v>
      </c>
      <c r="K1095" s="22" t="s">
        <v>8953</v>
      </c>
      <c r="L1095" s="14" t="s">
        <v>8675</v>
      </c>
      <c r="N1095" s="11" t="str">
        <f>INDEX(TreeLookup!$C$1:$DE$21,MATCH(Table15[[#This Row],[CATEGORY]],TreeLookup!$C$1:$C$21,0),MATCH(Table15[[#This Row],[YEAR]],TreeLookup!$C$1:$DE$1,0))</f>
        <v>solids1986</v>
      </c>
      <c r="P1095" s="13" t="s">
        <v>6843</v>
      </c>
      <c r="Q1095" s="11" t="s">
        <v>6660</v>
      </c>
      <c r="S1095" s="11">
        <v>1987</v>
      </c>
      <c r="V1095" s="11" t="s">
        <v>8900</v>
      </c>
      <c r="W1095" s="15">
        <v>42874</v>
      </c>
      <c r="Y1095" s="11" t="s">
        <v>11013</v>
      </c>
      <c r="AE1095" s="11" t="s">
        <v>11286</v>
      </c>
    </row>
    <row r="1096" spans="1:34" x14ac:dyDescent="0.25">
      <c r="A1096" s="11" t="s">
        <v>4511</v>
      </c>
      <c r="B1096" s="12" t="s">
        <v>7347</v>
      </c>
      <c r="C1096" s="11">
        <v>400</v>
      </c>
      <c r="D1096" s="11">
        <v>1200</v>
      </c>
      <c r="E1096" s="12" t="s">
        <v>10339</v>
      </c>
      <c r="F1096" s="11" t="s">
        <v>1311</v>
      </c>
      <c r="G1096" s="11" t="s">
        <v>1916</v>
      </c>
      <c r="H1096" s="11" t="s">
        <v>1903</v>
      </c>
      <c r="I1096" s="11" t="s">
        <v>5091</v>
      </c>
      <c r="J1096" s="14">
        <f>VLOOKUP(Table15[[#This Row],[TechRequired]],OldTree!A:B,2,0)</f>
        <v>1</v>
      </c>
      <c r="K1096" s="22" t="s">
        <v>6012</v>
      </c>
      <c r="L1096" s="14" t="s">
        <v>8870</v>
      </c>
      <c r="M1096" s="14">
        <v>8</v>
      </c>
      <c r="N1096" s="11" t="str">
        <f>INDEX(TreeLookup!$C$1:$DE$21,MATCH(Table15[[#This Row],[CATEGORY]],TreeLookup!$C$1:$C$21,0),MATCH(Table15[[#This Row],[YEAR]],TreeLookup!$C$1:$DE$1,0))</f>
        <v>materialsScienceSpaceplanes</v>
      </c>
      <c r="P1096" s="13" t="s">
        <v>6842</v>
      </c>
      <c r="Q1096" s="11" t="s">
        <v>6298</v>
      </c>
      <c r="S1096" s="11">
        <v>1985</v>
      </c>
      <c r="W1096" s="15"/>
    </row>
    <row r="1097" spans="1:34" x14ac:dyDescent="0.25">
      <c r="A1097" s="11" t="s">
        <v>3146</v>
      </c>
      <c r="B1097" s="12" t="s">
        <v>8031</v>
      </c>
      <c r="C1097" s="11">
        <v>750</v>
      </c>
      <c r="D1097" s="11">
        <v>2250</v>
      </c>
      <c r="E1097" s="12" t="s">
        <v>3147</v>
      </c>
      <c r="F1097" s="11" t="s">
        <v>1344</v>
      </c>
      <c r="G1097" s="11" t="s">
        <v>5691</v>
      </c>
      <c r="H1097" s="11" t="s">
        <v>5091</v>
      </c>
      <c r="I1097" s="11" t="s">
        <v>5091</v>
      </c>
      <c r="J1097" s="14">
        <f>VLOOKUP(Table15[[#This Row],[TechRequired]],OldTree!A:B,2,0)</f>
        <v>4.5</v>
      </c>
      <c r="K1097" s="14"/>
      <c r="L1097" s="14"/>
      <c r="N1097" s="11" t="e">
        <f>INDEX(TreeLookup!$C$1:$DE$21,MATCH(Table15[[#This Row],[CATEGORY]],TreeLookup!$C$1:$C$21,0),MATCH(Table15[[#This Row],[YEAR]],TreeLookup!$C$1:$DE$1,0))</f>
        <v>#N/A</v>
      </c>
      <c r="O1097" s="11" t="s">
        <v>1903</v>
      </c>
      <c r="Q1097" s="11"/>
    </row>
    <row r="1098" spans="1:34" x14ac:dyDescent="0.25">
      <c r="A1098" s="11" t="s">
        <v>1014</v>
      </c>
      <c r="B1098" s="12" t="s">
        <v>3607</v>
      </c>
      <c r="C1098" s="11">
        <v>1000</v>
      </c>
      <c r="D1098" s="11">
        <v>20000</v>
      </c>
      <c r="E1098" s="12" t="s">
        <v>3608</v>
      </c>
      <c r="F1098" s="11" t="s">
        <v>1368</v>
      </c>
      <c r="G1098" s="21" t="s">
        <v>11292</v>
      </c>
      <c r="H1098" s="11" t="s">
        <v>1903</v>
      </c>
      <c r="I1098" s="11" t="s">
        <v>1903</v>
      </c>
      <c r="J1098" s="14">
        <f>VLOOKUP(Table15[[#This Row],[TechRequired]],OldTree!A:B,2,0)</f>
        <v>2</v>
      </c>
      <c r="K1098" s="22" t="s">
        <v>6013</v>
      </c>
      <c r="L1098" s="22" t="s">
        <v>9155</v>
      </c>
      <c r="N1098" s="11" t="str">
        <f>INDEX(TreeLookup!$C$1:$DE$21,MATCH(Table15[[#This Row],[CATEGORY]],TreeLookup!$C$1:$C$21,0),MATCH(Table15[[#This Row],[YEAR]],TreeLookup!$C$1:$DE$1,0))</f>
        <v>scienceSatellite</v>
      </c>
      <c r="P1098" s="13" t="s">
        <v>6843</v>
      </c>
      <c r="Q1098" s="11"/>
      <c r="S1098" s="11">
        <v>1958</v>
      </c>
      <c r="W1098" s="15"/>
      <c r="AH1098" s="11" t="s">
        <v>11286</v>
      </c>
    </row>
    <row r="1099" spans="1:34" x14ac:dyDescent="0.25">
      <c r="A1099" s="11" t="s">
        <v>5781</v>
      </c>
      <c r="B1099" s="12" t="s">
        <v>8032</v>
      </c>
      <c r="C1099" s="11">
        <v>8000</v>
      </c>
      <c r="D1099" s="11">
        <v>24000</v>
      </c>
      <c r="E1099" s="12" t="s">
        <v>1926</v>
      </c>
      <c r="F1099" s="11" t="s">
        <v>5224</v>
      </c>
      <c r="G1099" s="21" t="s">
        <v>11292</v>
      </c>
      <c r="H1099" s="11" t="s">
        <v>5091</v>
      </c>
      <c r="I1099" s="11" t="s">
        <v>5091</v>
      </c>
      <c r="J1099" s="14">
        <f>VLOOKUP(Table15[[#This Row],[TechRequired]],OldTree!A:B,2,0)</f>
        <v>7</v>
      </c>
      <c r="K1099" s="14"/>
      <c r="L1099" s="14"/>
      <c r="N1099" s="11" t="e">
        <f>INDEX(TreeLookup!$C$1:$DE$21,MATCH(Table15[[#This Row],[CATEGORY]],TreeLookup!$C$1:$C$21,0),MATCH(Table15[[#This Row],[YEAR]],TreeLookup!$C$1:$DE$1,0))</f>
        <v>#N/A</v>
      </c>
      <c r="O1099" s="11" t="s">
        <v>1903</v>
      </c>
      <c r="Q1099" s="11"/>
    </row>
    <row r="1100" spans="1:34" x14ac:dyDescent="0.25">
      <c r="A1100" s="11" t="s">
        <v>3626</v>
      </c>
      <c r="B1100" s="12" t="s">
        <v>8394</v>
      </c>
      <c r="C1100" s="11">
        <v>150</v>
      </c>
      <c r="D1100" s="11">
        <v>4400</v>
      </c>
      <c r="E1100" s="12" t="s">
        <v>9982</v>
      </c>
      <c r="F1100" s="11" t="s">
        <v>1350</v>
      </c>
      <c r="G1100" s="21" t="s">
        <v>11292</v>
      </c>
      <c r="H1100" s="11" t="s">
        <v>1903</v>
      </c>
      <c r="I1100" s="11" t="s">
        <v>5091</v>
      </c>
      <c r="J1100" s="14">
        <f>VLOOKUP(Table15[[#This Row],[TechRequired]],OldTree!A:B,2,0)</f>
        <v>3</v>
      </c>
      <c r="K1100" s="22" t="s">
        <v>6012</v>
      </c>
      <c r="L1100" s="14" t="s">
        <v>8868</v>
      </c>
      <c r="N1100" s="11" t="str">
        <f>INDEX(TreeLookup!$C$1:$DE$21,MATCH(Table15[[#This Row],[CATEGORY]],TreeLookup!$C$1:$C$21,0),MATCH(Table15[[#This Row],[YEAR]],TreeLookup!$C$1:$DE$1,0))</f>
        <v>earlyMaterialsScience</v>
      </c>
      <c r="P1100" s="13" t="s">
        <v>6842</v>
      </c>
      <c r="Q1100" s="11"/>
      <c r="S1100" s="11">
        <v>1952</v>
      </c>
      <c r="W1100" s="15"/>
    </row>
    <row r="1101" spans="1:34" x14ac:dyDescent="0.25">
      <c r="A1101" s="11" t="s">
        <v>3625</v>
      </c>
      <c r="B1101" s="12" t="s">
        <v>8395</v>
      </c>
      <c r="C1101" s="11">
        <v>100</v>
      </c>
      <c r="D1101" s="11">
        <v>4800</v>
      </c>
      <c r="E1101" s="12" t="s">
        <v>9982</v>
      </c>
      <c r="F1101" s="11" t="s">
        <v>1350</v>
      </c>
      <c r="G1101" s="21" t="s">
        <v>11292</v>
      </c>
      <c r="H1101" s="11" t="s">
        <v>1903</v>
      </c>
      <c r="I1101" s="11" t="s">
        <v>5091</v>
      </c>
      <c r="J1101" s="14">
        <f>VLOOKUP(Table15[[#This Row],[TechRequired]],OldTree!A:B,2,0)</f>
        <v>3</v>
      </c>
      <c r="K1101" s="22" t="s">
        <v>6012</v>
      </c>
      <c r="L1101" s="14" t="s">
        <v>8868</v>
      </c>
      <c r="N1101" s="11" t="str">
        <f>INDEX(TreeLookup!$C$1:$DE$21,MATCH(Table15[[#This Row],[CATEGORY]],TreeLookup!$C$1:$C$21,0),MATCH(Table15[[#This Row],[YEAR]],TreeLookup!$C$1:$DE$1,0))</f>
        <v>earlyMaterialsScience</v>
      </c>
      <c r="P1101" s="13" t="s">
        <v>6842</v>
      </c>
      <c r="Q1101" s="11"/>
      <c r="S1101" s="11">
        <v>1952</v>
      </c>
      <c r="W1101" s="15"/>
    </row>
    <row r="1102" spans="1:34" x14ac:dyDescent="0.25">
      <c r="A1102" s="11" t="s">
        <v>5881</v>
      </c>
      <c r="B1102" s="12" t="s">
        <v>8034</v>
      </c>
      <c r="C1102" s="11">
        <v>7500</v>
      </c>
      <c r="D1102" s="11">
        <v>16500</v>
      </c>
      <c r="E1102" s="12" t="s">
        <v>5882</v>
      </c>
      <c r="F1102" s="11" t="s">
        <v>1309</v>
      </c>
      <c r="G1102" s="11" t="s">
        <v>5842</v>
      </c>
      <c r="H1102" s="11" t="s">
        <v>5091</v>
      </c>
      <c r="I1102" s="11" t="s">
        <v>5091</v>
      </c>
      <c r="J1102" s="14">
        <f>VLOOKUP(Table15[[#This Row],[TechRequired]],OldTree!A:B,2,0)</f>
        <v>3</v>
      </c>
      <c r="K1102" s="14"/>
      <c r="L1102" s="14"/>
      <c r="N1102" s="11" t="e">
        <f>INDEX(TreeLookup!$C$1:$DE$21,MATCH(Table15[[#This Row],[CATEGORY]],TreeLookup!$C$1:$C$21,0),MATCH(Table15[[#This Row],[YEAR]],TreeLookup!$C$1:$DE$1,0))</f>
        <v>#N/A</v>
      </c>
      <c r="O1102" s="11" t="s">
        <v>1903</v>
      </c>
      <c r="Q1102" s="11"/>
    </row>
    <row r="1103" spans="1:34" x14ac:dyDescent="0.25">
      <c r="A1103" s="11" t="s">
        <v>5840</v>
      </c>
      <c r="B1103" s="12" t="s">
        <v>8035</v>
      </c>
      <c r="C1103" s="11">
        <v>800</v>
      </c>
      <c r="D1103" s="11">
        <v>8000</v>
      </c>
      <c r="E1103" s="12" t="s">
        <v>5841</v>
      </c>
      <c r="F1103" s="11" t="s">
        <v>1278</v>
      </c>
      <c r="G1103" s="11" t="s">
        <v>5842</v>
      </c>
      <c r="H1103" s="11" t="s">
        <v>5091</v>
      </c>
      <c r="I1103" s="11" t="s">
        <v>5091</v>
      </c>
      <c r="J1103" s="14" t="str">
        <f>VLOOKUP(Table15[[#This Row],[TechRequired]],OldTree!A:B,2,0)</f>
        <v>ORPH</v>
      </c>
      <c r="K1103" s="14"/>
      <c r="L1103" s="14"/>
      <c r="N1103" s="11" t="e">
        <f>INDEX(TreeLookup!$C$1:$DE$21,MATCH(Table15[[#This Row],[CATEGORY]],TreeLookup!$C$1:$C$21,0),MATCH(Table15[[#This Row],[YEAR]],TreeLookup!$C$1:$DE$1,0))</f>
        <v>#N/A</v>
      </c>
      <c r="O1103" s="11" t="s">
        <v>1903</v>
      </c>
    </row>
    <row r="1104" spans="1:34" x14ac:dyDescent="0.25">
      <c r="A1104" s="11" t="s">
        <v>4736</v>
      </c>
      <c r="B1104" s="12" t="s">
        <v>8036</v>
      </c>
      <c r="C1104" s="11">
        <v>250</v>
      </c>
      <c r="D1104" s="11">
        <v>4200</v>
      </c>
      <c r="E1104" s="12" t="s">
        <v>4737</v>
      </c>
      <c r="F1104" s="11" t="s">
        <v>1323</v>
      </c>
      <c r="G1104" s="11" t="s">
        <v>1380</v>
      </c>
      <c r="H1104" s="11" t="s">
        <v>5091</v>
      </c>
      <c r="I1104" s="11" t="s">
        <v>5091</v>
      </c>
      <c r="J1104" s="14">
        <f>VLOOKUP(Table15[[#This Row],[TechRequired]],OldTree!A:B,2,0)</f>
        <v>3</v>
      </c>
      <c r="K1104" s="14"/>
      <c r="L1104" s="14"/>
      <c r="N1104" s="11" t="e">
        <f>INDEX(TreeLookup!$C$1:$DE$21,MATCH(Table15[[#This Row],[CATEGORY]],TreeLookup!$C$1:$C$21,0),MATCH(Table15[[#This Row],[YEAR]],TreeLookup!$C$1:$DE$1,0))</f>
        <v>#N/A</v>
      </c>
      <c r="O1104" s="11" t="s">
        <v>1903</v>
      </c>
      <c r="Q1104" s="11"/>
    </row>
    <row r="1105" spans="1:33" x14ac:dyDescent="0.25">
      <c r="A1105" s="11" t="s">
        <v>343</v>
      </c>
      <c r="B1105" s="12" t="s">
        <v>4734</v>
      </c>
      <c r="C1105" s="11">
        <v>800</v>
      </c>
      <c r="D1105" s="11">
        <v>28000</v>
      </c>
      <c r="E1105" s="12" t="s">
        <v>4735</v>
      </c>
      <c r="F1105" s="11" t="s">
        <v>1304</v>
      </c>
      <c r="G1105" s="11" t="s">
        <v>1380</v>
      </c>
      <c r="H1105" s="11" t="s">
        <v>1903</v>
      </c>
      <c r="I1105" s="11" t="s">
        <v>1903</v>
      </c>
      <c r="J1105" s="14">
        <f>VLOOKUP(Table15[[#This Row],[TechRequired]],OldTree!A:B,2,0)</f>
        <v>4</v>
      </c>
      <c r="K1105" s="22" t="s">
        <v>8946</v>
      </c>
      <c r="L1105" s="14" t="s">
        <v>6816</v>
      </c>
      <c r="N1105" s="11" t="str">
        <f>INDEX(TreeLookup!$C$1:$DE$21,MATCH(Table15[[#This Row],[CATEGORY]],TreeLookup!$C$1:$C$21,0),MATCH(Table15[[#This Row],[YEAR]],TreeLookup!$C$1:$DE$1,0))</f>
        <v>matureCapsules</v>
      </c>
      <c r="P1105" s="13" t="s">
        <v>6843</v>
      </c>
      <c r="Q1105" s="11" t="s">
        <v>6040</v>
      </c>
      <c r="S1105" s="11">
        <v>1968</v>
      </c>
      <c r="W1105" s="15"/>
      <c r="AG1105" s="11" t="s">
        <v>11286</v>
      </c>
    </row>
    <row r="1106" spans="1:33" x14ac:dyDescent="0.25">
      <c r="A1106" s="11" t="s">
        <v>344</v>
      </c>
      <c r="B1106" s="12" t="s">
        <v>4738</v>
      </c>
      <c r="C1106" s="11">
        <v>800</v>
      </c>
      <c r="D1106" s="11">
        <v>28000</v>
      </c>
      <c r="E1106" s="12" t="s">
        <v>4739</v>
      </c>
      <c r="F1106" s="11" t="s">
        <v>1304</v>
      </c>
      <c r="G1106" s="11" t="s">
        <v>1380</v>
      </c>
      <c r="H1106" s="11" t="s">
        <v>1903</v>
      </c>
      <c r="I1106" s="11" t="s">
        <v>1903</v>
      </c>
      <c r="J1106" s="14">
        <f>VLOOKUP(Table15[[#This Row],[TechRequired]],OldTree!A:B,2,0)</f>
        <v>4</v>
      </c>
      <c r="K1106" s="22" t="s">
        <v>8946</v>
      </c>
      <c r="L1106" s="14" t="s">
        <v>6816</v>
      </c>
      <c r="N1106" s="11" t="str">
        <f>INDEX(TreeLookup!$C$1:$DE$21,MATCH(Table15[[#This Row],[CATEGORY]],TreeLookup!$C$1:$C$21,0),MATCH(Table15[[#This Row],[YEAR]],TreeLookup!$C$1:$DE$1,0))</f>
        <v>matureCapsules</v>
      </c>
      <c r="P1106" s="13" t="s">
        <v>6843</v>
      </c>
      <c r="Q1106" s="11" t="s">
        <v>6040</v>
      </c>
      <c r="S1106" s="11">
        <v>1968</v>
      </c>
      <c r="W1106" s="15"/>
      <c r="AG1106" s="11" t="s">
        <v>11286</v>
      </c>
    </row>
    <row r="1107" spans="1:33" x14ac:dyDescent="0.25">
      <c r="A1107" s="11" t="s">
        <v>4740</v>
      </c>
      <c r="B1107" s="12" t="s">
        <v>8037</v>
      </c>
      <c r="C1107" s="11">
        <v>250</v>
      </c>
      <c r="D1107" s="11">
        <v>4200</v>
      </c>
      <c r="E1107" s="12" t="s">
        <v>4741</v>
      </c>
      <c r="F1107" s="11" t="s">
        <v>5199</v>
      </c>
      <c r="G1107" s="11" t="s">
        <v>1380</v>
      </c>
      <c r="H1107" s="11" t="s">
        <v>5091</v>
      </c>
      <c r="I1107" s="11" t="s">
        <v>5091</v>
      </c>
      <c r="J1107" s="14" t="str">
        <f>VLOOKUP(Table15[[#This Row],[TechRequired]],OldTree!A:B,2,0)</f>
        <v>REM</v>
      </c>
      <c r="K1107" s="14"/>
      <c r="L1107" s="14"/>
      <c r="N1107" s="11" t="e">
        <f>INDEX(TreeLookup!$C$1:$DE$21,MATCH(Table15[[#This Row],[CATEGORY]],TreeLookup!$C$1:$C$21,0),MATCH(Table15[[#This Row],[YEAR]],TreeLookup!$C$1:$DE$1,0))</f>
        <v>#N/A</v>
      </c>
      <c r="O1107" s="11" t="s">
        <v>1903</v>
      </c>
      <c r="Q1107" s="11"/>
    </row>
    <row r="1108" spans="1:33" x14ac:dyDescent="0.25">
      <c r="A1108" s="11" t="s">
        <v>246</v>
      </c>
      <c r="B1108" s="12" t="s">
        <v>3556</v>
      </c>
      <c r="C1108" s="11">
        <v>5</v>
      </c>
      <c r="D1108" s="11">
        <v>100</v>
      </c>
      <c r="E1108" s="12" t="s">
        <v>5773</v>
      </c>
      <c r="F1108" s="11" t="s">
        <v>1299</v>
      </c>
      <c r="G1108" s="21" t="s">
        <v>11292</v>
      </c>
      <c r="H1108" s="11" t="s">
        <v>1903</v>
      </c>
      <c r="I1108" s="11" t="s">
        <v>1903</v>
      </c>
      <c r="J1108" s="14">
        <f>VLOOKUP(Table15[[#This Row],[TechRequired]],OldTree!A:B,2,0)</f>
        <v>1.5</v>
      </c>
      <c r="K1108" s="22" t="s">
        <v>6012</v>
      </c>
      <c r="L1108" s="14" t="s">
        <v>8646</v>
      </c>
      <c r="N1108" s="11" t="str">
        <f>INDEX(TreeLookup!$C$1:$DE$21,MATCH(Table15[[#This Row],[CATEGORY]],TreeLookup!$C$1:$C$21,0),MATCH(Table15[[#This Row],[YEAR]],TreeLookup!$C$1:$DE$1,0))</f>
        <v>earlyMaterialsScience</v>
      </c>
      <c r="P1108" s="13" t="s">
        <v>6843</v>
      </c>
      <c r="Q1108" s="11"/>
      <c r="S1108" s="11">
        <v>1952</v>
      </c>
      <c r="W1108" s="15"/>
    </row>
    <row r="1109" spans="1:33" x14ac:dyDescent="0.25">
      <c r="A1109" s="11" t="s">
        <v>1186</v>
      </c>
      <c r="B1109" s="12" t="s">
        <v>3557</v>
      </c>
      <c r="C1109" s="11">
        <v>30</v>
      </c>
      <c r="D1109" s="11">
        <v>5</v>
      </c>
      <c r="E1109" s="12" t="s">
        <v>3558</v>
      </c>
      <c r="F1109" s="11" t="s">
        <v>1372</v>
      </c>
      <c r="G1109" s="21" t="s">
        <v>11292</v>
      </c>
      <c r="H1109" s="11" t="s">
        <v>1903</v>
      </c>
      <c r="I1109" s="11" t="s">
        <v>1903</v>
      </c>
      <c r="J1109" s="14">
        <f>VLOOKUP(Table15[[#This Row],[TechRequired]],OldTree!A:B,2,0)</f>
        <v>0</v>
      </c>
      <c r="K1109" s="22" t="s">
        <v>6012</v>
      </c>
      <c r="L1109" s="22" t="s">
        <v>8646</v>
      </c>
      <c r="M1109" s="14">
        <v>0</v>
      </c>
      <c r="N1109" s="11" t="str">
        <f>INDEX(TreeLookup!$C$1:$DE$21,MATCH(Table15[[#This Row],[CATEGORY]],TreeLookup!$C$1:$C$21,0),MATCH(Table15[[#This Row],[YEAR]],TreeLookup!$C$1:$DE$1,0))</f>
        <v>postWarMaterialsScience</v>
      </c>
      <c r="P1109" s="13" t="s">
        <v>6843</v>
      </c>
      <c r="Q1109" s="11"/>
      <c r="S1109" s="11">
        <v>1950</v>
      </c>
      <c r="W1109" s="15"/>
    </row>
    <row r="1110" spans="1:33" x14ac:dyDescent="0.25">
      <c r="A1110" s="11" t="s">
        <v>3185</v>
      </c>
      <c r="B1110" s="12" t="s">
        <v>8329</v>
      </c>
      <c r="C1110" s="11">
        <v>1</v>
      </c>
      <c r="D1110" s="11">
        <v>8500</v>
      </c>
      <c r="E1110" s="12" t="s">
        <v>10867</v>
      </c>
      <c r="F1110" s="11" t="s">
        <v>1322</v>
      </c>
      <c r="G1110" s="11" t="s">
        <v>5691</v>
      </c>
      <c r="H1110" s="11" t="s">
        <v>1903</v>
      </c>
      <c r="I1110" s="11" t="s">
        <v>5091</v>
      </c>
      <c r="J1110" s="14">
        <f>VLOOKUP(Table15[[#This Row],[TechRequired]],OldTree!A:B,2,0)</f>
        <v>3</v>
      </c>
      <c r="K1110" s="22" t="s">
        <v>6012</v>
      </c>
      <c r="L1110" s="14" t="s">
        <v>8646</v>
      </c>
      <c r="M1110" s="14">
        <v>2</v>
      </c>
      <c r="N1110" s="11" t="str">
        <f>INDEX(TreeLookup!$C$1:$DE$21,MATCH(Table15[[#This Row],[CATEGORY]],TreeLookup!$C$1:$C$21,0),MATCH(Table15[[#This Row],[YEAR]],TreeLookup!$C$1:$DE$1,0))</f>
        <v>start</v>
      </c>
      <c r="O1110" s="21" t="s">
        <v>1903</v>
      </c>
      <c r="P1110" s="13" t="s">
        <v>6842</v>
      </c>
      <c r="Q1110" s="11"/>
      <c r="W1110" s="15"/>
    </row>
    <row r="1111" spans="1:33" x14ac:dyDescent="0.25">
      <c r="A1111" s="11" t="s">
        <v>3183</v>
      </c>
      <c r="B1111" s="12" t="s">
        <v>8330</v>
      </c>
      <c r="C1111" s="11">
        <v>2.5333329999999998</v>
      </c>
      <c r="D1111" s="11">
        <v>13000</v>
      </c>
      <c r="E1111" s="12" t="s">
        <v>10736</v>
      </c>
      <c r="F1111" s="11" t="s">
        <v>1285</v>
      </c>
      <c r="G1111" s="11" t="s">
        <v>5691</v>
      </c>
      <c r="H1111" s="11" t="s">
        <v>1903</v>
      </c>
      <c r="I1111" s="11" t="s">
        <v>5091</v>
      </c>
      <c r="J1111" s="14">
        <f>VLOOKUP(Table15[[#This Row],[TechRequired]],OldTree!A:B,2,0)</f>
        <v>5</v>
      </c>
      <c r="K1111" s="22" t="s">
        <v>6012</v>
      </c>
      <c r="L1111" s="14" t="s">
        <v>8646</v>
      </c>
      <c r="M1111" s="14">
        <v>4</v>
      </c>
      <c r="N1111" s="11" t="str">
        <f>INDEX(TreeLookup!$C$1:$DE$21,MATCH(Table15[[#This Row],[CATEGORY]],TreeLookup!$C$1:$C$21,0),MATCH(Table15[[#This Row],[YEAR]],TreeLookup!$C$1:$DE$1,0))</f>
        <v>start</v>
      </c>
      <c r="O1111" s="21" t="s">
        <v>1903</v>
      </c>
      <c r="P1111" s="13" t="s">
        <v>6842</v>
      </c>
      <c r="Q1111" s="11"/>
      <c r="W1111" s="15"/>
    </row>
    <row r="1112" spans="1:33" x14ac:dyDescent="0.25">
      <c r="A1112" s="11" t="s">
        <v>432</v>
      </c>
      <c r="B1112" s="12" t="s">
        <v>3559</v>
      </c>
      <c r="C1112" s="11">
        <v>1</v>
      </c>
      <c r="D1112" s="11">
        <v>20</v>
      </c>
      <c r="E1112" s="12" t="s">
        <v>3560</v>
      </c>
      <c r="F1112" s="11" t="s">
        <v>1311</v>
      </c>
      <c r="G1112" s="21" t="s">
        <v>11292</v>
      </c>
      <c r="H1112" s="11" t="s">
        <v>1903</v>
      </c>
      <c r="I1112" s="11" t="s">
        <v>1903</v>
      </c>
      <c r="J1112" s="14">
        <f>VLOOKUP(Table15[[#This Row],[TechRequired]],OldTree!A:B,2,0)</f>
        <v>1</v>
      </c>
      <c r="K1112" s="22" t="s">
        <v>6012</v>
      </c>
      <c r="L1112" s="14" t="s">
        <v>8646</v>
      </c>
      <c r="N1112" s="11" t="str">
        <f>INDEX(TreeLookup!$C$1:$DE$21,MATCH(Table15[[#This Row],[CATEGORY]],TreeLookup!$C$1:$C$21,0),MATCH(Table15[[#This Row],[YEAR]],TreeLookup!$C$1:$DE$1,0))</f>
        <v>postWarMaterialsScience</v>
      </c>
      <c r="P1112" s="13" t="s">
        <v>6843</v>
      </c>
      <c r="Q1112" s="11"/>
      <c r="S1112" s="21" t="s">
        <v>8971</v>
      </c>
      <c r="T1112" s="21"/>
      <c r="W1112" s="15"/>
    </row>
    <row r="1113" spans="1:33" x14ac:dyDescent="0.25">
      <c r="A1113" s="11" t="s">
        <v>3184</v>
      </c>
      <c r="B1113" s="12" t="s">
        <v>8331</v>
      </c>
      <c r="C1113" s="11">
        <v>1</v>
      </c>
      <c r="D1113" s="11">
        <v>5400</v>
      </c>
      <c r="E1113" s="12" t="s">
        <v>10755</v>
      </c>
      <c r="F1113" s="11" t="s">
        <v>1322</v>
      </c>
      <c r="G1113" s="11" t="s">
        <v>5691</v>
      </c>
      <c r="H1113" s="11" t="s">
        <v>1903</v>
      </c>
      <c r="I1113" s="11" t="s">
        <v>5091</v>
      </c>
      <c r="J1113" s="14">
        <f>VLOOKUP(Table15[[#This Row],[TechRequired]],OldTree!A:B,2,0)</f>
        <v>3</v>
      </c>
      <c r="K1113" s="22" t="s">
        <v>6012</v>
      </c>
      <c r="L1113" s="14" t="s">
        <v>8646</v>
      </c>
      <c r="M1113" s="14">
        <v>2</v>
      </c>
      <c r="N1113" s="11" t="str">
        <f>INDEX(TreeLookup!$C$1:$DE$21,MATCH(Table15[[#This Row],[CATEGORY]],TreeLookup!$C$1:$C$21,0),MATCH(Table15[[#This Row],[YEAR]],TreeLookup!$C$1:$DE$1,0))</f>
        <v>start</v>
      </c>
      <c r="O1113" s="21" t="s">
        <v>1903</v>
      </c>
      <c r="P1113" s="13" t="s">
        <v>6842</v>
      </c>
      <c r="Q1113" s="11"/>
      <c r="W1113" s="15"/>
    </row>
    <row r="1114" spans="1:33" x14ac:dyDescent="0.25">
      <c r="A1114" s="11" t="s">
        <v>2221</v>
      </c>
      <c r="B1114" s="12" t="s">
        <v>8041</v>
      </c>
      <c r="C1114" s="11">
        <v>325</v>
      </c>
      <c r="D1114" s="11">
        <v>14400</v>
      </c>
      <c r="E1114" s="12" t="s">
        <v>2222</v>
      </c>
      <c r="F1114" s="11" t="s">
        <v>1285</v>
      </c>
      <c r="G1114" s="11" t="s">
        <v>5504</v>
      </c>
      <c r="H1114" s="11" t="s">
        <v>5091</v>
      </c>
      <c r="I1114" s="11" t="s">
        <v>5091</v>
      </c>
      <c r="J1114" s="14">
        <f>VLOOKUP(Table15[[#This Row],[TechRequired]],OldTree!A:B,2,0)</f>
        <v>5</v>
      </c>
      <c r="K1114" s="14"/>
      <c r="L1114" s="14" t="s">
        <v>8646</v>
      </c>
      <c r="N1114" s="11" t="e">
        <f>INDEX(TreeLookup!$C$1:$DE$21,MATCH(Table15[[#This Row],[CATEGORY]],TreeLookup!$C$1:$C$21,0),MATCH(Table15[[#This Row],[YEAR]],TreeLookup!$C$1:$DE$1,0))</f>
        <v>#N/A</v>
      </c>
      <c r="O1114" s="11" t="s">
        <v>1903</v>
      </c>
      <c r="Q1114" s="11"/>
    </row>
    <row r="1115" spans="1:33" x14ac:dyDescent="0.25">
      <c r="A1115" s="11" t="s">
        <v>2219</v>
      </c>
      <c r="B1115" s="12" t="s">
        <v>8042</v>
      </c>
      <c r="C1115" s="11">
        <v>650</v>
      </c>
      <c r="D1115" s="11">
        <v>14400</v>
      </c>
      <c r="E1115" s="12" t="s">
        <v>2220</v>
      </c>
      <c r="F1115" s="11" t="s">
        <v>1285</v>
      </c>
      <c r="G1115" s="11" t="s">
        <v>5504</v>
      </c>
      <c r="H1115" s="11" t="s">
        <v>5091</v>
      </c>
      <c r="I1115" s="11" t="s">
        <v>5091</v>
      </c>
      <c r="J1115" s="14">
        <f>VLOOKUP(Table15[[#This Row],[TechRequired]],OldTree!A:B,2,0)</f>
        <v>5</v>
      </c>
      <c r="K1115" s="14"/>
      <c r="L1115" s="14" t="s">
        <v>8646</v>
      </c>
      <c r="N1115" s="11" t="e">
        <f>INDEX(TreeLookup!$C$1:$DE$21,MATCH(Table15[[#This Row],[CATEGORY]],TreeLookup!$C$1:$C$21,0),MATCH(Table15[[#This Row],[YEAR]],TreeLookup!$C$1:$DE$1,0))</f>
        <v>#N/A</v>
      </c>
      <c r="O1115" s="11" t="s">
        <v>1903</v>
      </c>
      <c r="Q1115" s="11"/>
    </row>
    <row r="1116" spans="1:33" x14ac:dyDescent="0.25">
      <c r="A1116" s="11" t="s">
        <v>2217</v>
      </c>
      <c r="B1116" s="12" t="s">
        <v>8043</v>
      </c>
      <c r="C1116" s="11">
        <v>1300</v>
      </c>
      <c r="D1116" s="11">
        <v>14400</v>
      </c>
      <c r="E1116" s="12" t="s">
        <v>2218</v>
      </c>
      <c r="F1116" s="11" t="s">
        <v>1285</v>
      </c>
      <c r="G1116" s="11" t="s">
        <v>5504</v>
      </c>
      <c r="H1116" s="11" t="s">
        <v>5091</v>
      </c>
      <c r="I1116" s="11" t="s">
        <v>5091</v>
      </c>
      <c r="J1116" s="14">
        <f>VLOOKUP(Table15[[#This Row],[TechRequired]],OldTree!A:B,2,0)</f>
        <v>5</v>
      </c>
      <c r="K1116" s="14"/>
      <c r="L1116" s="14" t="s">
        <v>8646</v>
      </c>
      <c r="N1116" s="11" t="e">
        <f>INDEX(TreeLookup!$C$1:$DE$21,MATCH(Table15[[#This Row],[CATEGORY]],TreeLookup!$C$1:$C$21,0),MATCH(Table15[[#This Row],[YEAR]],TreeLookup!$C$1:$DE$1,0))</f>
        <v>#N/A</v>
      </c>
      <c r="O1116" s="11" t="s">
        <v>1903</v>
      </c>
      <c r="Q1116" s="11"/>
    </row>
    <row r="1117" spans="1:33" x14ac:dyDescent="0.25">
      <c r="A1117" s="11" t="s">
        <v>2225</v>
      </c>
      <c r="B1117" s="12" t="s">
        <v>8044</v>
      </c>
      <c r="C1117" s="11">
        <v>2600</v>
      </c>
      <c r="D1117" s="11">
        <v>14400</v>
      </c>
      <c r="E1117" s="12" t="s">
        <v>2226</v>
      </c>
      <c r="F1117" s="11" t="s">
        <v>1347</v>
      </c>
      <c r="G1117" s="11" t="s">
        <v>5504</v>
      </c>
      <c r="H1117" s="11" t="s">
        <v>5091</v>
      </c>
      <c r="I1117" s="11" t="s">
        <v>5091</v>
      </c>
      <c r="J1117" s="14">
        <f>VLOOKUP(Table15[[#This Row],[TechRequired]],OldTree!A:B,2,0)</f>
        <v>4.5</v>
      </c>
      <c r="K1117" s="14"/>
      <c r="L1117" s="14" t="s">
        <v>8646</v>
      </c>
      <c r="N1117" s="11" t="e">
        <f>INDEX(TreeLookup!$C$1:$DE$21,MATCH(Table15[[#This Row],[CATEGORY]],TreeLookup!$C$1:$C$21,0),MATCH(Table15[[#This Row],[YEAR]],TreeLookup!$C$1:$DE$1,0))</f>
        <v>#N/A</v>
      </c>
      <c r="O1117" s="11" t="s">
        <v>1903</v>
      </c>
      <c r="Q1117" s="11"/>
    </row>
    <row r="1118" spans="1:33" x14ac:dyDescent="0.25">
      <c r="A1118" s="11" t="s">
        <v>2223</v>
      </c>
      <c r="B1118" s="12" t="s">
        <v>8045</v>
      </c>
      <c r="C1118" s="11">
        <v>5200</v>
      </c>
      <c r="D1118" s="11">
        <v>14400</v>
      </c>
      <c r="E1118" s="12" t="s">
        <v>2224</v>
      </c>
      <c r="F1118" s="11" t="s">
        <v>1347</v>
      </c>
      <c r="G1118" s="11" t="s">
        <v>5504</v>
      </c>
      <c r="H1118" s="11" t="s">
        <v>5091</v>
      </c>
      <c r="I1118" s="11" t="s">
        <v>5091</v>
      </c>
      <c r="J1118" s="14">
        <f>VLOOKUP(Table15[[#This Row],[TechRequired]],OldTree!A:B,2,0)</f>
        <v>4.5</v>
      </c>
      <c r="K1118" s="14"/>
      <c r="L1118" s="14" t="s">
        <v>8646</v>
      </c>
      <c r="N1118" s="11" t="e">
        <f>INDEX(TreeLookup!$C$1:$DE$21,MATCH(Table15[[#This Row],[CATEGORY]],TreeLookup!$C$1:$C$21,0),MATCH(Table15[[#This Row],[YEAR]],TreeLookup!$C$1:$DE$1,0))</f>
        <v>#N/A</v>
      </c>
      <c r="O1118" s="11" t="s">
        <v>1903</v>
      </c>
      <c r="Q1118" s="11"/>
    </row>
    <row r="1119" spans="1:33" x14ac:dyDescent="0.25">
      <c r="A1119" s="11" t="s">
        <v>2227</v>
      </c>
      <c r="B1119" s="12" t="s">
        <v>8046</v>
      </c>
      <c r="C1119" s="11">
        <v>1300</v>
      </c>
      <c r="D1119" s="11">
        <v>14400</v>
      </c>
      <c r="E1119" s="12" t="s">
        <v>2228</v>
      </c>
      <c r="F1119" s="11" t="s">
        <v>1285</v>
      </c>
      <c r="G1119" s="11" t="s">
        <v>5504</v>
      </c>
      <c r="H1119" s="11" t="s">
        <v>5091</v>
      </c>
      <c r="I1119" s="11" t="s">
        <v>5091</v>
      </c>
      <c r="J1119" s="14">
        <f>VLOOKUP(Table15[[#This Row],[TechRequired]],OldTree!A:B,2,0)</f>
        <v>5</v>
      </c>
      <c r="K1119" s="14"/>
      <c r="L1119" s="14" t="s">
        <v>8646</v>
      </c>
      <c r="N1119" s="11" t="e">
        <f>INDEX(TreeLookup!$C$1:$DE$21,MATCH(Table15[[#This Row],[CATEGORY]],TreeLookup!$C$1:$C$21,0),MATCH(Table15[[#This Row],[YEAR]],TreeLookup!$C$1:$DE$1,0))</f>
        <v>#N/A</v>
      </c>
      <c r="O1119" s="11" t="s">
        <v>1903</v>
      </c>
      <c r="Q1119" s="11"/>
    </row>
    <row r="1120" spans="1:33" x14ac:dyDescent="0.25">
      <c r="A1120" s="11" t="s">
        <v>2233</v>
      </c>
      <c r="B1120" s="12" t="s">
        <v>8047</v>
      </c>
      <c r="C1120" s="11">
        <v>2600</v>
      </c>
      <c r="D1120" s="11">
        <v>14400</v>
      </c>
      <c r="E1120" s="12" t="s">
        <v>2234</v>
      </c>
      <c r="F1120" s="11" t="s">
        <v>1347</v>
      </c>
      <c r="G1120" s="11" t="s">
        <v>5504</v>
      </c>
      <c r="H1120" s="11" t="s">
        <v>5091</v>
      </c>
      <c r="I1120" s="11" t="s">
        <v>5091</v>
      </c>
      <c r="J1120" s="14">
        <f>VLOOKUP(Table15[[#This Row],[TechRequired]],OldTree!A:B,2,0)</f>
        <v>4.5</v>
      </c>
      <c r="K1120" s="14"/>
      <c r="L1120" s="14" t="s">
        <v>8646</v>
      </c>
      <c r="N1120" s="11" t="e">
        <f>INDEX(TreeLookup!$C$1:$DE$21,MATCH(Table15[[#This Row],[CATEGORY]],TreeLookup!$C$1:$C$21,0),MATCH(Table15[[#This Row],[YEAR]],TreeLookup!$C$1:$DE$1,0))</f>
        <v>#N/A</v>
      </c>
      <c r="O1120" s="11" t="s">
        <v>1903</v>
      </c>
      <c r="Q1120" s="11"/>
    </row>
    <row r="1121" spans="1:29" x14ac:dyDescent="0.25">
      <c r="A1121" s="11" t="s">
        <v>2231</v>
      </c>
      <c r="B1121" s="12" t="s">
        <v>8048</v>
      </c>
      <c r="C1121" s="11">
        <v>5200</v>
      </c>
      <c r="D1121" s="11">
        <v>14400</v>
      </c>
      <c r="E1121" s="12" t="s">
        <v>2232</v>
      </c>
      <c r="F1121" s="11" t="s">
        <v>1347</v>
      </c>
      <c r="G1121" s="11" t="s">
        <v>5504</v>
      </c>
      <c r="H1121" s="11" t="s">
        <v>5091</v>
      </c>
      <c r="I1121" s="11" t="s">
        <v>5091</v>
      </c>
      <c r="J1121" s="14">
        <f>VLOOKUP(Table15[[#This Row],[TechRequired]],OldTree!A:B,2,0)</f>
        <v>4.5</v>
      </c>
      <c r="K1121" s="14"/>
      <c r="L1121" s="14" t="s">
        <v>8646</v>
      </c>
      <c r="N1121" s="11" t="e">
        <f>INDEX(TreeLookup!$C$1:$DE$21,MATCH(Table15[[#This Row],[CATEGORY]],TreeLookup!$C$1:$C$21,0),MATCH(Table15[[#This Row],[YEAR]],TreeLookup!$C$1:$DE$1,0))</f>
        <v>#N/A</v>
      </c>
      <c r="O1121" s="11" t="s">
        <v>1903</v>
      </c>
      <c r="Q1121" s="11"/>
    </row>
    <row r="1122" spans="1:29" x14ac:dyDescent="0.25">
      <c r="A1122" s="11" t="s">
        <v>2229</v>
      </c>
      <c r="B1122" s="12" t="s">
        <v>8049</v>
      </c>
      <c r="C1122" s="11">
        <v>10400</v>
      </c>
      <c r="D1122" s="11">
        <v>14400</v>
      </c>
      <c r="E1122" s="12" t="s">
        <v>2230</v>
      </c>
      <c r="F1122" s="11" t="s">
        <v>1347</v>
      </c>
      <c r="G1122" s="11" t="s">
        <v>5504</v>
      </c>
      <c r="H1122" s="11" t="s">
        <v>5091</v>
      </c>
      <c r="I1122" s="11" t="s">
        <v>5091</v>
      </c>
      <c r="J1122" s="14">
        <f>VLOOKUP(Table15[[#This Row],[TechRequired]],OldTree!A:B,2,0)</f>
        <v>4.5</v>
      </c>
      <c r="K1122" s="14"/>
      <c r="L1122" s="14" t="s">
        <v>8646</v>
      </c>
      <c r="N1122" s="11" t="e">
        <f>INDEX(TreeLookup!$C$1:$DE$21,MATCH(Table15[[#This Row],[CATEGORY]],TreeLookup!$C$1:$C$21,0),MATCH(Table15[[#This Row],[YEAR]],TreeLookup!$C$1:$DE$1,0))</f>
        <v>#N/A</v>
      </c>
      <c r="O1122" s="11" t="s">
        <v>1903</v>
      </c>
      <c r="Q1122" s="11"/>
    </row>
    <row r="1123" spans="1:29" x14ac:dyDescent="0.25">
      <c r="A1123" s="11" t="s">
        <v>4345</v>
      </c>
      <c r="B1123" s="12" t="s">
        <v>8050</v>
      </c>
      <c r="C1123" s="11">
        <v>1000</v>
      </c>
      <c r="D1123" s="11">
        <v>8200</v>
      </c>
      <c r="E1123" s="12" t="s">
        <v>4346</v>
      </c>
      <c r="F1123" s="11" t="s">
        <v>5219</v>
      </c>
      <c r="G1123" s="11" t="s">
        <v>1381</v>
      </c>
      <c r="H1123" s="11" t="s">
        <v>5091</v>
      </c>
      <c r="I1123" s="11" t="s">
        <v>5091</v>
      </c>
      <c r="J1123" s="14">
        <f>VLOOKUP(Table15[[#This Row],[TechRequired]],OldTree!A:B,2,0)</f>
        <v>6</v>
      </c>
      <c r="K1123" s="14"/>
      <c r="L1123" s="14"/>
      <c r="N1123" s="11" t="e">
        <f>INDEX(TreeLookup!$C$1:$DE$21,MATCH(Table15[[#This Row],[CATEGORY]],TreeLookup!$C$1:$C$21,0),MATCH(Table15[[#This Row],[YEAR]],TreeLookup!$C$1:$DE$1,0))</f>
        <v>#N/A</v>
      </c>
      <c r="O1123" s="11" t="s">
        <v>1903</v>
      </c>
      <c r="Q1123" s="11"/>
    </row>
    <row r="1124" spans="1:29" x14ac:dyDescent="0.25">
      <c r="A1124" s="11" t="s">
        <v>464</v>
      </c>
      <c r="B1124" s="12" t="s">
        <v>3525</v>
      </c>
      <c r="C1124" s="11">
        <v>1</v>
      </c>
      <c r="D1124" s="11">
        <v>20</v>
      </c>
      <c r="E1124" s="12" t="s">
        <v>3526</v>
      </c>
      <c r="F1124" s="11" t="s">
        <v>1311</v>
      </c>
      <c r="G1124" s="21" t="s">
        <v>11292</v>
      </c>
      <c r="H1124" s="11" t="s">
        <v>1903</v>
      </c>
      <c r="I1124" s="11" t="s">
        <v>1903</v>
      </c>
      <c r="J1124" s="14">
        <f>VLOOKUP(Table15[[#This Row],[TechRequired]],OldTree!A:B,2,0)</f>
        <v>1</v>
      </c>
      <c r="K1124" s="22" t="s">
        <v>6012</v>
      </c>
      <c r="L1124" s="14" t="s">
        <v>8646</v>
      </c>
      <c r="N1124" s="11" t="str">
        <f>INDEX(TreeLookup!$C$1:$DE$21,MATCH(Table15[[#This Row],[CATEGORY]],TreeLookup!$C$1:$C$21,0),MATCH(Table15[[#This Row],[YEAR]],TreeLookup!$C$1:$DE$1,0))</f>
        <v>postWarMaterialsScience</v>
      </c>
      <c r="P1124" s="13" t="s">
        <v>6843</v>
      </c>
      <c r="Q1124" s="11"/>
      <c r="S1124" s="21" t="s">
        <v>8971</v>
      </c>
      <c r="T1124" s="21"/>
      <c r="W1124" s="15"/>
    </row>
    <row r="1125" spans="1:29" x14ac:dyDescent="0.25">
      <c r="A1125" s="11" t="s">
        <v>463</v>
      </c>
      <c r="B1125" s="12" t="s">
        <v>3527</v>
      </c>
      <c r="C1125" s="11">
        <v>1</v>
      </c>
      <c r="D1125" s="11">
        <v>20</v>
      </c>
      <c r="E1125" s="12" t="s">
        <v>3528</v>
      </c>
      <c r="F1125" s="11" t="s">
        <v>1311</v>
      </c>
      <c r="G1125" s="21" t="s">
        <v>11292</v>
      </c>
      <c r="H1125" s="11" t="s">
        <v>1903</v>
      </c>
      <c r="I1125" s="11" t="s">
        <v>1903</v>
      </c>
      <c r="J1125" s="14">
        <f>VLOOKUP(Table15[[#This Row],[TechRequired]],OldTree!A:B,2,0)</f>
        <v>1</v>
      </c>
      <c r="K1125" s="22" t="s">
        <v>6012</v>
      </c>
      <c r="L1125" s="14" t="s">
        <v>8646</v>
      </c>
      <c r="N1125" s="11" t="str">
        <f>INDEX(TreeLookup!$C$1:$DE$21,MATCH(Table15[[#This Row],[CATEGORY]],TreeLookup!$C$1:$C$21,0),MATCH(Table15[[#This Row],[YEAR]],TreeLookup!$C$1:$DE$1,0))</f>
        <v>postWarMaterialsScience</v>
      </c>
      <c r="P1125" s="13" t="s">
        <v>6843</v>
      </c>
      <c r="Q1125" s="11"/>
      <c r="S1125" s="21" t="s">
        <v>8971</v>
      </c>
      <c r="T1125" s="21"/>
      <c r="W1125" s="15"/>
    </row>
    <row r="1126" spans="1:29" x14ac:dyDescent="0.25">
      <c r="A1126" s="11" t="s">
        <v>462</v>
      </c>
      <c r="B1126" s="12" t="s">
        <v>3529</v>
      </c>
      <c r="C1126" s="11">
        <v>1</v>
      </c>
      <c r="D1126" s="11">
        <v>20</v>
      </c>
      <c r="E1126" s="12" t="s">
        <v>3530</v>
      </c>
      <c r="F1126" s="11" t="s">
        <v>1311</v>
      </c>
      <c r="G1126" s="21" t="s">
        <v>11292</v>
      </c>
      <c r="H1126" s="11" t="s">
        <v>1903</v>
      </c>
      <c r="I1126" s="11" t="s">
        <v>1903</v>
      </c>
      <c r="J1126" s="14">
        <f>VLOOKUP(Table15[[#This Row],[TechRequired]],OldTree!A:B,2,0)</f>
        <v>1</v>
      </c>
      <c r="K1126" s="22" t="s">
        <v>6012</v>
      </c>
      <c r="L1126" s="14" t="s">
        <v>8646</v>
      </c>
      <c r="N1126" s="11" t="str">
        <f>INDEX(TreeLookup!$C$1:$DE$21,MATCH(Table15[[#This Row],[CATEGORY]],TreeLookup!$C$1:$C$21,0),MATCH(Table15[[#This Row],[YEAR]],TreeLookup!$C$1:$DE$1,0))</f>
        <v>postWarMaterialsScience</v>
      </c>
      <c r="P1126" s="13" t="s">
        <v>6843</v>
      </c>
      <c r="Q1126" s="11"/>
      <c r="S1126" s="21" t="s">
        <v>8971</v>
      </c>
      <c r="T1126" s="21"/>
      <c r="W1126" s="15"/>
    </row>
    <row r="1127" spans="1:29" x14ac:dyDescent="0.25">
      <c r="A1127" s="11" t="s">
        <v>2235</v>
      </c>
      <c r="B1127" s="12" t="s">
        <v>8051</v>
      </c>
      <c r="C1127" s="11">
        <v>1.1040000000000001</v>
      </c>
      <c r="D1127" s="11">
        <v>6500</v>
      </c>
      <c r="E1127" s="12" t="s">
        <v>2236</v>
      </c>
      <c r="F1127" s="11" t="s">
        <v>1285</v>
      </c>
      <c r="G1127" s="11" t="s">
        <v>5504</v>
      </c>
      <c r="H1127" s="11" t="s">
        <v>5091</v>
      </c>
      <c r="I1127" s="11" t="s">
        <v>5091</v>
      </c>
      <c r="J1127" s="14">
        <f>VLOOKUP(Table15[[#This Row],[TechRequired]],OldTree!A:B,2,0)</f>
        <v>5</v>
      </c>
      <c r="K1127" s="14"/>
      <c r="L1127" s="14" t="s">
        <v>8646</v>
      </c>
      <c r="N1127" s="11" t="e">
        <f>INDEX(TreeLookup!$C$1:$DE$21,MATCH(Table15[[#This Row],[CATEGORY]],TreeLookup!$C$1:$C$21,0),MATCH(Table15[[#This Row],[YEAR]],TreeLookup!$C$1:$DE$1,0))</f>
        <v>#N/A</v>
      </c>
      <c r="O1127" s="11" t="s">
        <v>1903</v>
      </c>
      <c r="Q1127" s="11"/>
    </row>
    <row r="1128" spans="1:29" x14ac:dyDescent="0.25">
      <c r="A1128" s="11" t="s">
        <v>465</v>
      </c>
      <c r="B1128" s="12" t="s">
        <v>3531</v>
      </c>
      <c r="C1128" s="11">
        <v>1</v>
      </c>
      <c r="D1128" s="11">
        <v>20</v>
      </c>
      <c r="E1128" s="12" t="s">
        <v>5772</v>
      </c>
      <c r="F1128" s="11" t="s">
        <v>1311</v>
      </c>
      <c r="G1128" s="21" t="s">
        <v>11292</v>
      </c>
      <c r="H1128" s="11" t="s">
        <v>1903</v>
      </c>
      <c r="I1128" s="11" t="s">
        <v>1903</v>
      </c>
      <c r="J1128" s="14">
        <f>VLOOKUP(Table15[[#This Row],[TechRequired]],OldTree!A:B,2,0)</f>
        <v>1</v>
      </c>
      <c r="K1128" s="22" t="s">
        <v>6012</v>
      </c>
      <c r="L1128" s="14" t="s">
        <v>8646</v>
      </c>
      <c r="N1128" s="11" t="str">
        <f>INDEX(TreeLookup!$C$1:$DE$21,MATCH(Table15[[#This Row],[CATEGORY]],TreeLookup!$C$1:$C$21,0),MATCH(Table15[[#This Row],[YEAR]],TreeLookup!$C$1:$DE$1,0))</f>
        <v>postWarMaterialsScience</v>
      </c>
      <c r="P1128" s="13" t="s">
        <v>6843</v>
      </c>
      <c r="Q1128" s="11"/>
      <c r="S1128" s="21" t="s">
        <v>8971</v>
      </c>
      <c r="T1128" s="21"/>
      <c r="W1128" s="15"/>
    </row>
    <row r="1129" spans="1:29" x14ac:dyDescent="0.25">
      <c r="A1129" s="11" t="s">
        <v>2237</v>
      </c>
      <c r="B1129" s="12" t="s">
        <v>8052</v>
      </c>
      <c r="C1129" s="11">
        <v>1.3742220000000001</v>
      </c>
      <c r="D1129" s="11">
        <v>7500</v>
      </c>
      <c r="E1129" s="12" t="s">
        <v>2238</v>
      </c>
      <c r="F1129" s="11" t="s">
        <v>1347</v>
      </c>
      <c r="G1129" s="11" t="s">
        <v>5504</v>
      </c>
      <c r="H1129" s="11" t="s">
        <v>5091</v>
      </c>
      <c r="I1129" s="11" t="s">
        <v>5091</v>
      </c>
      <c r="J1129" s="14">
        <f>VLOOKUP(Table15[[#This Row],[TechRequired]],OldTree!A:B,2,0)</f>
        <v>4.5</v>
      </c>
      <c r="K1129" s="14"/>
      <c r="L1129" s="14" t="s">
        <v>8646</v>
      </c>
      <c r="N1129" s="11" t="e">
        <f>INDEX(TreeLookup!$C$1:$DE$21,MATCH(Table15[[#This Row],[CATEGORY]],TreeLookup!$C$1:$C$21,0),MATCH(Table15[[#This Row],[YEAR]],TreeLookup!$C$1:$DE$1,0))</f>
        <v>#N/A</v>
      </c>
      <c r="O1129" s="11" t="s">
        <v>1903</v>
      </c>
      <c r="Q1129" s="11"/>
    </row>
    <row r="1130" spans="1:29" x14ac:dyDescent="0.25">
      <c r="A1130" s="11" t="s">
        <v>8709</v>
      </c>
      <c r="B1130" s="12" t="s">
        <v>8710</v>
      </c>
      <c r="C1130" s="11">
        <v>36</v>
      </c>
      <c r="D1130" s="11">
        <v>10000</v>
      </c>
      <c r="E1130" s="12" t="s">
        <v>8711</v>
      </c>
      <c r="F1130" s="11" t="s">
        <v>1325</v>
      </c>
      <c r="G1130" s="11" t="s">
        <v>8770</v>
      </c>
      <c r="H1130" s="11" t="s">
        <v>1903</v>
      </c>
      <c r="I1130" s="11" t="s">
        <v>1903</v>
      </c>
      <c r="J1130" s="16">
        <f>VLOOKUP(Table15[[#This Row],[TechRequired]],OldTree!A:B,2,0)</f>
        <v>8</v>
      </c>
      <c r="K1130" s="22" t="s">
        <v>8945</v>
      </c>
      <c r="L1130" s="16" t="s">
        <v>8672</v>
      </c>
      <c r="M1130" s="14">
        <v>10</v>
      </c>
      <c r="N1130" s="17" t="str">
        <f>INDEX(TreeLookup!$C$1:$DE$21,MATCH(Table15[[#This Row],[CATEGORY]],TreeLookup!$C$1:$C$21,0),MATCH(Table15[[#This Row],[YEAR]],TreeLookup!$C$1:$DE$1,0))</f>
        <v>orbitalRocketry2014</v>
      </c>
      <c r="P1130" s="13" t="s">
        <v>6843</v>
      </c>
      <c r="Q1130" s="12" t="s">
        <v>8772</v>
      </c>
      <c r="S1130" s="11">
        <v>2018</v>
      </c>
      <c r="W1130" s="15"/>
      <c r="AC1130" s="11" t="s">
        <v>11286</v>
      </c>
    </row>
    <row r="1131" spans="1:29" x14ac:dyDescent="0.25">
      <c r="A1131" s="11" t="s">
        <v>8712</v>
      </c>
      <c r="B1131" s="12" t="s">
        <v>8713</v>
      </c>
      <c r="C1131" s="11">
        <v>350</v>
      </c>
      <c r="D1131" s="11">
        <v>30000</v>
      </c>
      <c r="E1131" s="12" t="s">
        <v>8714</v>
      </c>
      <c r="F1131" s="11" t="s">
        <v>1325</v>
      </c>
      <c r="G1131" s="11" t="s">
        <v>8770</v>
      </c>
      <c r="H1131" s="11" t="s">
        <v>1903</v>
      </c>
      <c r="I1131" s="11" t="s">
        <v>1903</v>
      </c>
      <c r="J1131" s="16">
        <f>VLOOKUP(Table15[[#This Row],[TechRequired]],OldTree!A:B,2,0)</f>
        <v>8</v>
      </c>
      <c r="K1131" s="22" t="s">
        <v>8945</v>
      </c>
      <c r="L1131" s="16" t="s">
        <v>8674</v>
      </c>
      <c r="M1131" s="14">
        <v>10</v>
      </c>
      <c r="N1131" s="17" t="str">
        <f>INDEX(TreeLookup!$C$1:$DE$21,MATCH(Table15[[#This Row],[CATEGORY]],TreeLookup!$C$1:$C$21,0),MATCH(Table15[[#This Row],[YEAR]],TreeLookup!$C$1:$DE$1,0))</f>
        <v>orbitalRocketry2014</v>
      </c>
      <c r="P1131" s="13" t="s">
        <v>6843</v>
      </c>
      <c r="Q1131" s="12" t="s">
        <v>8772</v>
      </c>
      <c r="S1131" s="11">
        <v>2018</v>
      </c>
      <c r="W1131" s="15"/>
      <c r="AC1131" s="11" t="s">
        <v>11286</v>
      </c>
    </row>
    <row r="1132" spans="1:29" x14ac:dyDescent="0.25">
      <c r="A1132" s="11" t="s">
        <v>1600</v>
      </c>
      <c r="B1132" s="12" t="s">
        <v>7632</v>
      </c>
      <c r="C1132" s="11">
        <v>950</v>
      </c>
      <c r="D1132" s="11">
        <v>4500</v>
      </c>
      <c r="E1132" s="12" t="s">
        <v>9931</v>
      </c>
      <c r="F1132" s="11" t="s">
        <v>1357</v>
      </c>
      <c r="G1132" s="11" t="s">
        <v>1917</v>
      </c>
      <c r="H1132" s="11" t="s">
        <v>1903</v>
      </c>
      <c r="I1132" s="11" t="s">
        <v>5091</v>
      </c>
      <c r="J1132" s="14">
        <f>VLOOKUP(Table15[[#This Row],[TechRequired]],OldTree!A:B,2,0)</f>
        <v>4</v>
      </c>
      <c r="K1132" s="22" t="s">
        <v>8945</v>
      </c>
      <c r="L1132" s="14"/>
      <c r="N1132" s="11" t="str">
        <f>INDEX(TreeLookup!$C$1:$DE$21,MATCH(Table15[[#This Row],[CATEGORY]],TreeLookup!$C$1:$C$21,0),MATCH(Table15[[#This Row],[YEAR]],TreeLookup!$C$1:$DE$1,0))</f>
        <v>orbitalRocketry1998</v>
      </c>
      <c r="P1132" s="13" t="s">
        <v>6842</v>
      </c>
      <c r="Q1132" s="11" t="s">
        <v>6606</v>
      </c>
      <c r="R1132" s="21" t="s">
        <v>6426</v>
      </c>
      <c r="S1132" s="11">
        <v>2000</v>
      </c>
      <c r="W1132" s="15"/>
    </row>
    <row r="1133" spans="1:29" x14ac:dyDescent="0.25">
      <c r="A1133" s="11" t="s">
        <v>5348</v>
      </c>
      <c r="B1133" s="12" t="s">
        <v>8054</v>
      </c>
      <c r="C1133" s="11">
        <v>950</v>
      </c>
      <c r="D1133" s="11">
        <v>2200</v>
      </c>
      <c r="E1133" s="12" t="s">
        <v>5349</v>
      </c>
      <c r="F1133" s="11" t="s">
        <v>1280</v>
      </c>
      <c r="G1133" s="11" t="s">
        <v>5278</v>
      </c>
      <c r="H1133" s="11" t="s">
        <v>5091</v>
      </c>
      <c r="I1133" s="11" t="s">
        <v>5091</v>
      </c>
      <c r="J1133" s="14">
        <f>VLOOKUP(Table15[[#This Row],[TechRequired]],OldTree!A:B,2,0)</f>
        <v>5</v>
      </c>
      <c r="K1133" s="14"/>
      <c r="L1133" s="14"/>
      <c r="N1133" s="11" t="e">
        <f>INDEX(TreeLookup!$C$1:$DE$21,MATCH(Table15[[#This Row],[CATEGORY]],TreeLookup!$C$1:$C$21,0),MATCH(Table15[[#This Row],[YEAR]],TreeLookup!$C$1:$DE$1,0))</f>
        <v>#N/A</v>
      </c>
      <c r="O1133" s="11" t="s">
        <v>1903</v>
      </c>
    </row>
    <row r="1134" spans="1:29" x14ac:dyDescent="0.25">
      <c r="A1134" s="11" t="s">
        <v>5421</v>
      </c>
      <c r="B1134" s="12" t="s">
        <v>8055</v>
      </c>
      <c r="C1134" s="11">
        <v>10</v>
      </c>
      <c r="D1134" s="11">
        <v>200</v>
      </c>
      <c r="E1134" s="12" t="s">
        <v>5422</v>
      </c>
      <c r="F1134" s="11" t="s">
        <v>1280</v>
      </c>
      <c r="G1134" s="11" t="s">
        <v>5278</v>
      </c>
      <c r="H1134" s="11" t="s">
        <v>5091</v>
      </c>
      <c r="I1134" s="11" t="s">
        <v>5091</v>
      </c>
      <c r="J1134" s="14">
        <f>VLOOKUP(Table15[[#This Row],[TechRequired]],OldTree!A:B,2,0)</f>
        <v>5</v>
      </c>
      <c r="K1134" s="14"/>
      <c r="L1134" s="14"/>
      <c r="N1134" s="11" t="e">
        <f>INDEX(TreeLookup!$C$1:$DE$21,MATCH(Table15[[#This Row],[CATEGORY]],TreeLookup!$C$1:$C$21,0),MATCH(Table15[[#This Row],[YEAR]],TreeLookup!$C$1:$DE$1,0))</f>
        <v>#N/A</v>
      </c>
      <c r="O1134" s="11" t="s">
        <v>1903</v>
      </c>
    </row>
    <row r="1135" spans="1:29" x14ac:dyDescent="0.25">
      <c r="A1135" s="11" t="s">
        <v>5384</v>
      </c>
      <c r="B1135" s="12" t="s">
        <v>8056</v>
      </c>
      <c r="C1135" s="11">
        <v>3000</v>
      </c>
      <c r="D1135" s="11">
        <v>6200</v>
      </c>
      <c r="E1135" s="12" t="s">
        <v>5385</v>
      </c>
      <c r="F1135" s="11" t="s">
        <v>1330</v>
      </c>
      <c r="G1135" s="11" t="s">
        <v>5278</v>
      </c>
      <c r="H1135" s="11" t="s">
        <v>5091</v>
      </c>
      <c r="I1135" s="11" t="s">
        <v>5091</v>
      </c>
      <c r="J1135" s="14">
        <f>VLOOKUP(Table15[[#This Row],[TechRequired]],OldTree!A:B,2,0)</f>
        <v>3</v>
      </c>
      <c r="K1135" s="14"/>
      <c r="L1135" s="14"/>
      <c r="N1135" s="11" t="e">
        <f>INDEX(TreeLookup!$C$1:$DE$21,MATCH(Table15[[#This Row],[CATEGORY]],TreeLookup!$C$1:$C$21,0),MATCH(Table15[[#This Row],[YEAR]],TreeLookup!$C$1:$DE$1,0))</f>
        <v>#N/A</v>
      </c>
      <c r="O1135" s="11" t="s">
        <v>1903</v>
      </c>
    </row>
    <row r="1136" spans="1:29" x14ac:dyDescent="0.25">
      <c r="A1136" s="11" t="s">
        <v>5386</v>
      </c>
      <c r="B1136" s="12" t="s">
        <v>8057</v>
      </c>
      <c r="C1136" s="11">
        <v>1</v>
      </c>
      <c r="D1136" s="11">
        <v>2200</v>
      </c>
      <c r="E1136" s="12" t="s">
        <v>5387</v>
      </c>
      <c r="F1136" s="11" t="s">
        <v>1330</v>
      </c>
      <c r="G1136" s="11" t="s">
        <v>5278</v>
      </c>
      <c r="H1136" s="11" t="s">
        <v>5091</v>
      </c>
      <c r="I1136" s="11" t="s">
        <v>5091</v>
      </c>
      <c r="J1136" s="14">
        <f>VLOOKUP(Table15[[#This Row],[TechRequired]],OldTree!A:B,2,0)</f>
        <v>3</v>
      </c>
      <c r="K1136" s="14"/>
      <c r="L1136" s="14"/>
      <c r="N1136" s="11" t="e">
        <f>INDEX(TreeLookup!$C$1:$DE$21,MATCH(Table15[[#This Row],[CATEGORY]],TreeLookup!$C$1:$C$21,0),MATCH(Table15[[#This Row],[YEAR]],TreeLookup!$C$1:$DE$1,0))</f>
        <v>#N/A</v>
      </c>
      <c r="O1136" s="11" t="s">
        <v>1903</v>
      </c>
    </row>
    <row r="1137" spans="1:17" x14ac:dyDescent="0.25">
      <c r="A1137" s="11" t="s">
        <v>5388</v>
      </c>
      <c r="B1137" s="12" t="s">
        <v>8058</v>
      </c>
      <c r="C1137" s="11">
        <v>800</v>
      </c>
      <c r="D1137" s="11">
        <v>2200</v>
      </c>
      <c r="E1137" s="12" t="s">
        <v>5389</v>
      </c>
      <c r="F1137" s="11" t="s">
        <v>1330</v>
      </c>
      <c r="G1137" s="11" t="s">
        <v>5278</v>
      </c>
      <c r="H1137" s="11" t="s">
        <v>5091</v>
      </c>
      <c r="I1137" s="11" t="s">
        <v>5091</v>
      </c>
      <c r="J1137" s="14">
        <f>VLOOKUP(Table15[[#This Row],[TechRequired]],OldTree!A:B,2,0)</f>
        <v>3</v>
      </c>
      <c r="K1137" s="14"/>
      <c r="L1137" s="14"/>
      <c r="N1137" s="11" t="e">
        <f>INDEX(TreeLookup!$C$1:$DE$21,MATCH(Table15[[#This Row],[CATEGORY]],TreeLookup!$C$1:$C$21,0),MATCH(Table15[[#This Row],[YEAR]],TreeLookup!$C$1:$DE$1,0))</f>
        <v>#N/A</v>
      </c>
      <c r="O1137" s="11" t="s">
        <v>1903</v>
      </c>
    </row>
    <row r="1138" spans="1:17" x14ac:dyDescent="0.25">
      <c r="A1138" s="11" t="s">
        <v>5303</v>
      </c>
      <c r="B1138" s="12" t="s">
        <v>8059</v>
      </c>
      <c r="C1138" s="11">
        <v>2000</v>
      </c>
      <c r="D1138" s="11">
        <v>4000</v>
      </c>
      <c r="E1138" s="12" t="s">
        <v>5304</v>
      </c>
      <c r="F1138" s="11" t="s">
        <v>1330</v>
      </c>
      <c r="G1138" s="11" t="s">
        <v>5278</v>
      </c>
      <c r="H1138" s="11" t="s">
        <v>5091</v>
      </c>
      <c r="I1138" s="11" t="s">
        <v>5091</v>
      </c>
      <c r="J1138" s="14">
        <f>VLOOKUP(Table15[[#This Row],[TechRequired]],OldTree!A:B,2,0)</f>
        <v>3</v>
      </c>
      <c r="K1138" s="14"/>
      <c r="L1138" s="14"/>
      <c r="N1138" s="11" t="e">
        <f>INDEX(TreeLookup!$C$1:$DE$21,MATCH(Table15[[#This Row],[CATEGORY]],TreeLookup!$C$1:$C$21,0),MATCH(Table15[[#This Row],[YEAR]],TreeLookup!$C$1:$DE$1,0))</f>
        <v>#N/A</v>
      </c>
      <c r="O1138" s="11" t="s">
        <v>1903</v>
      </c>
    </row>
    <row r="1139" spans="1:17" x14ac:dyDescent="0.25">
      <c r="A1139" s="11" t="s">
        <v>5305</v>
      </c>
      <c r="B1139" s="12" t="s">
        <v>8059</v>
      </c>
      <c r="C1139" s="11">
        <v>2000</v>
      </c>
      <c r="D1139" s="11">
        <v>4000</v>
      </c>
      <c r="E1139" s="12" t="s">
        <v>5304</v>
      </c>
      <c r="F1139" s="11" t="s">
        <v>1330</v>
      </c>
      <c r="G1139" s="11" t="s">
        <v>5278</v>
      </c>
      <c r="H1139" s="11" t="s">
        <v>5091</v>
      </c>
      <c r="I1139" s="11" t="s">
        <v>5091</v>
      </c>
      <c r="J1139" s="14">
        <f>VLOOKUP(Table15[[#This Row],[TechRequired]],OldTree!A:B,2,0)</f>
        <v>3</v>
      </c>
      <c r="K1139" s="14"/>
      <c r="L1139" s="14"/>
      <c r="N1139" s="11" t="e">
        <f>INDEX(TreeLookup!$C$1:$DE$21,MATCH(Table15[[#This Row],[CATEGORY]],TreeLookup!$C$1:$C$21,0),MATCH(Table15[[#This Row],[YEAR]],TreeLookup!$C$1:$DE$1,0))</f>
        <v>#N/A</v>
      </c>
      <c r="O1139" s="11" t="s">
        <v>1903</v>
      </c>
    </row>
    <row r="1140" spans="1:17" x14ac:dyDescent="0.25">
      <c r="A1140" s="11" t="s">
        <v>5409</v>
      </c>
      <c r="B1140" s="12" t="s">
        <v>8060</v>
      </c>
      <c r="C1140" s="11">
        <v>200</v>
      </c>
      <c r="D1140" s="11">
        <v>800</v>
      </c>
      <c r="E1140" s="12" t="s">
        <v>5410</v>
      </c>
      <c r="F1140" s="11" t="s">
        <v>1290</v>
      </c>
      <c r="G1140" s="11" t="s">
        <v>5278</v>
      </c>
      <c r="H1140" s="11" t="s">
        <v>5091</v>
      </c>
      <c r="I1140" s="11" t="s">
        <v>5091</v>
      </c>
      <c r="J1140" s="14">
        <f>VLOOKUP(Table15[[#This Row],[TechRequired]],OldTree!A:B,2,0)</f>
        <v>2</v>
      </c>
      <c r="K1140" s="14"/>
      <c r="L1140" s="14"/>
      <c r="N1140" s="11" t="e">
        <f>INDEX(TreeLookup!$C$1:$DE$21,MATCH(Table15[[#This Row],[CATEGORY]],TreeLookup!$C$1:$C$21,0),MATCH(Table15[[#This Row],[YEAR]],TreeLookup!$C$1:$DE$1,0))</f>
        <v>#N/A</v>
      </c>
      <c r="O1140" s="11" t="s">
        <v>1903</v>
      </c>
    </row>
    <row r="1141" spans="1:17" x14ac:dyDescent="0.25">
      <c r="A1141" s="11" t="s">
        <v>5357</v>
      </c>
      <c r="B1141" s="12" t="s">
        <v>8061</v>
      </c>
      <c r="C1141" s="11">
        <v>950</v>
      </c>
      <c r="D1141" s="11">
        <v>2200</v>
      </c>
      <c r="E1141" s="12" t="s">
        <v>5358</v>
      </c>
      <c r="F1141" s="11" t="s">
        <v>1309</v>
      </c>
      <c r="G1141" s="11" t="s">
        <v>5278</v>
      </c>
      <c r="H1141" s="11" t="s">
        <v>5091</v>
      </c>
      <c r="I1141" s="11" t="s">
        <v>5091</v>
      </c>
      <c r="J1141" s="14">
        <f>VLOOKUP(Table15[[#This Row],[TechRequired]],OldTree!A:B,2,0)</f>
        <v>3</v>
      </c>
      <c r="K1141" s="14"/>
      <c r="L1141" s="14"/>
      <c r="N1141" s="11" t="e">
        <f>INDEX(TreeLookup!$C$1:$DE$21,MATCH(Table15[[#This Row],[CATEGORY]],TreeLookup!$C$1:$C$21,0),MATCH(Table15[[#This Row],[YEAR]],TreeLookup!$C$1:$DE$1,0))</f>
        <v>#N/A</v>
      </c>
      <c r="O1141" s="11" t="s">
        <v>1903</v>
      </c>
    </row>
    <row r="1142" spans="1:17" x14ac:dyDescent="0.25">
      <c r="A1142" s="11" t="s">
        <v>5306</v>
      </c>
      <c r="B1142" s="12" t="s">
        <v>8062</v>
      </c>
      <c r="C1142" s="11">
        <v>600</v>
      </c>
      <c r="D1142" s="11">
        <v>2000</v>
      </c>
      <c r="E1142" s="12" t="s">
        <v>5307</v>
      </c>
      <c r="F1142" s="11" t="s">
        <v>1374</v>
      </c>
      <c r="G1142" s="11" t="s">
        <v>5278</v>
      </c>
      <c r="H1142" s="11" t="s">
        <v>5091</v>
      </c>
      <c r="I1142" s="11" t="s">
        <v>5091</v>
      </c>
      <c r="J1142" s="14">
        <f>VLOOKUP(Table15[[#This Row],[TechRequired]],OldTree!A:B,2,0)</f>
        <v>3</v>
      </c>
      <c r="K1142" s="14"/>
      <c r="L1142" s="14"/>
      <c r="N1142" s="11" t="e">
        <f>INDEX(TreeLookup!$C$1:$DE$21,MATCH(Table15[[#This Row],[CATEGORY]],TreeLookup!$C$1:$C$21,0),MATCH(Table15[[#This Row],[YEAR]],TreeLookup!$C$1:$DE$1,0))</f>
        <v>#N/A</v>
      </c>
      <c r="O1142" s="11" t="s">
        <v>1903</v>
      </c>
    </row>
    <row r="1143" spans="1:17" x14ac:dyDescent="0.25">
      <c r="A1143" s="11" t="s">
        <v>5308</v>
      </c>
      <c r="B1143" s="12" t="s">
        <v>8063</v>
      </c>
      <c r="C1143" s="11">
        <v>600</v>
      </c>
      <c r="D1143" s="11">
        <v>2000</v>
      </c>
      <c r="E1143" s="12" t="s">
        <v>5307</v>
      </c>
      <c r="F1143" s="11" t="s">
        <v>1374</v>
      </c>
      <c r="G1143" s="11" t="s">
        <v>5278</v>
      </c>
      <c r="H1143" s="11" t="s">
        <v>5091</v>
      </c>
      <c r="I1143" s="11" t="s">
        <v>5091</v>
      </c>
      <c r="J1143" s="14">
        <f>VLOOKUP(Table15[[#This Row],[TechRequired]],OldTree!A:B,2,0)</f>
        <v>3</v>
      </c>
      <c r="K1143" s="14"/>
      <c r="L1143" s="14"/>
      <c r="N1143" s="11" t="e">
        <f>INDEX(TreeLookup!$C$1:$DE$21,MATCH(Table15[[#This Row],[CATEGORY]],TreeLookup!$C$1:$C$21,0),MATCH(Table15[[#This Row],[YEAR]],TreeLookup!$C$1:$DE$1,0))</f>
        <v>#N/A</v>
      </c>
      <c r="O1143" s="11" t="s">
        <v>1903</v>
      </c>
    </row>
    <row r="1144" spans="1:17" x14ac:dyDescent="0.25">
      <c r="A1144" s="11" t="s">
        <v>5309</v>
      </c>
      <c r="B1144" s="12" t="s">
        <v>8064</v>
      </c>
      <c r="C1144" s="11">
        <v>1000</v>
      </c>
      <c r="D1144" s="11">
        <v>3000</v>
      </c>
      <c r="E1144" s="12" t="s">
        <v>5310</v>
      </c>
      <c r="F1144" s="11" t="s">
        <v>1374</v>
      </c>
      <c r="G1144" s="11" t="s">
        <v>5278</v>
      </c>
      <c r="H1144" s="11" t="s">
        <v>5091</v>
      </c>
      <c r="I1144" s="11" t="s">
        <v>5091</v>
      </c>
      <c r="J1144" s="14">
        <f>VLOOKUP(Table15[[#This Row],[TechRequired]],OldTree!A:B,2,0)</f>
        <v>3</v>
      </c>
      <c r="K1144" s="14"/>
      <c r="L1144" s="14"/>
      <c r="N1144" s="11" t="e">
        <f>INDEX(TreeLookup!$C$1:$DE$21,MATCH(Table15[[#This Row],[CATEGORY]],TreeLookup!$C$1:$C$21,0),MATCH(Table15[[#This Row],[YEAR]],TreeLookup!$C$1:$DE$1,0))</f>
        <v>#N/A</v>
      </c>
      <c r="O1144" s="11" t="s">
        <v>1903</v>
      </c>
    </row>
    <row r="1145" spans="1:17" x14ac:dyDescent="0.25">
      <c r="A1145" s="11" t="s">
        <v>5336</v>
      </c>
      <c r="B1145" s="12" t="s">
        <v>8065</v>
      </c>
      <c r="C1145" s="11">
        <v>1800</v>
      </c>
      <c r="D1145" s="11">
        <v>4200</v>
      </c>
      <c r="E1145" s="12" t="s">
        <v>5337</v>
      </c>
      <c r="F1145" s="11" t="s">
        <v>1330</v>
      </c>
      <c r="G1145" s="11" t="s">
        <v>5278</v>
      </c>
      <c r="H1145" s="11" t="s">
        <v>5091</v>
      </c>
      <c r="I1145" s="11" t="s">
        <v>5091</v>
      </c>
      <c r="J1145" s="14">
        <f>VLOOKUP(Table15[[#This Row],[TechRequired]],OldTree!A:B,2,0)</f>
        <v>3</v>
      </c>
      <c r="K1145" s="14"/>
      <c r="L1145" s="14"/>
      <c r="N1145" s="11" t="e">
        <f>INDEX(TreeLookup!$C$1:$DE$21,MATCH(Table15[[#This Row],[CATEGORY]],TreeLookup!$C$1:$C$21,0),MATCH(Table15[[#This Row],[YEAR]],TreeLookup!$C$1:$DE$1,0))</f>
        <v>#N/A</v>
      </c>
      <c r="O1145" s="11" t="s">
        <v>1903</v>
      </c>
    </row>
    <row r="1146" spans="1:17" x14ac:dyDescent="0.25">
      <c r="A1146" s="11" t="s">
        <v>5443</v>
      </c>
      <c r="B1146" s="12" t="s">
        <v>8066</v>
      </c>
      <c r="C1146" s="11">
        <v>450</v>
      </c>
      <c r="D1146" s="11">
        <v>1200</v>
      </c>
      <c r="E1146" s="12" t="s">
        <v>5444</v>
      </c>
      <c r="F1146" s="11" t="s">
        <v>1342</v>
      </c>
      <c r="G1146" s="11" t="s">
        <v>5278</v>
      </c>
      <c r="H1146" s="11" t="s">
        <v>5091</v>
      </c>
      <c r="I1146" s="11" t="s">
        <v>5091</v>
      </c>
      <c r="J1146" s="14">
        <f>VLOOKUP(Table15[[#This Row],[TechRequired]],OldTree!A:B,2,0)</f>
        <v>3</v>
      </c>
      <c r="K1146" s="14"/>
      <c r="L1146" s="14"/>
      <c r="N1146" s="11" t="e">
        <f>INDEX(TreeLookup!$C$1:$DE$21,MATCH(Table15[[#This Row],[CATEGORY]],TreeLookup!$C$1:$C$21,0),MATCH(Table15[[#This Row],[YEAR]],TreeLookup!$C$1:$DE$1,0))</f>
        <v>#N/A</v>
      </c>
      <c r="O1146" s="11" t="s">
        <v>1903</v>
      </c>
    </row>
    <row r="1147" spans="1:17" x14ac:dyDescent="0.25">
      <c r="A1147" s="11" t="s">
        <v>5441</v>
      </c>
      <c r="B1147" s="12" t="s">
        <v>8067</v>
      </c>
      <c r="C1147" s="11">
        <v>450</v>
      </c>
      <c r="D1147" s="11">
        <v>1400</v>
      </c>
      <c r="E1147" s="12" t="s">
        <v>5442</v>
      </c>
      <c r="F1147" s="11" t="s">
        <v>1342</v>
      </c>
      <c r="G1147" s="11" t="s">
        <v>5278</v>
      </c>
      <c r="H1147" s="11" t="s">
        <v>5091</v>
      </c>
      <c r="I1147" s="11" t="s">
        <v>5091</v>
      </c>
      <c r="J1147" s="14">
        <f>VLOOKUP(Table15[[#This Row],[TechRequired]],OldTree!A:B,2,0)</f>
        <v>3</v>
      </c>
      <c r="K1147" s="14"/>
      <c r="L1147" s="14"/>
      <c r="N1147" s="11" t="e">
        <f>INDEX(TreeLookup!$C$1:$DE$21,MATCH(Table15[[#This Row],[CATEGORY]],TreeLookup!$C$1:$C$21,0),MATCH(Table15[[#This Row],[YEAR]],TreeLookup!$C$1:$DE$1,0))</f>
        <v>#N/A</v>
      </c>
      <c r="O1147" s="11" t="s">
        <v>1903</v>
      </c>
    </row>
    <row r="1148" spans="1:17" x14ac:dyDescent="0.25">
      <c r="A1148" s="11" t="s">
        <v>5340</v>
      </c>
      <c r="B1148" s="12" t="s">
        <v>8068</v>
      </c>
      <c r="C1148" s="11">
        <v>1600</v>
      </c>
      <c r="D1148" s="11">
        <v>3200</v>
      </c>
      <c r="E1148" s="12" t="s">
        <v>5341</v>
      </c>
      <c r="F1148" s="11" t="s">
        <v>1290</v>
      </c>
      <c r="G1148" s="11" t="s">
        <v>5278</v>
      </c>
      <c r="H1148" s="11" t="s">
        <v>5091</v>
      </c>
      <c r="I1148" s="11" t="s">
        <v>5091</v>
      </c>
      <c r="J1148" s="14">
        <f>VLOOKUP(Table15[[#This Row],[TechRequired]],OldTree!A:B,2,0)</f>
        <v>2</v>
      </c>
      <c r="K1148" s="14"/>
      <c r="L1148" s="14"/>
      <c r="N1148" s="11" t="e">
        <f>INDEX(TreeLookup!$C$1:$DE$21,MATCH(Table15[[#This Row],[CATEGORY]],TreeLookup!$C$1:$C$21,0),MATCH(Table15[[#This Row],[YEAR]],TreeLookup!$C$1:$DE$1,0))</f>
        <v>#N/A</v>
      </c>
      <c r="O1148" s="11" t="s">
        <v>1903</v>
      </c>
    </row>
    <row r="1149" spans="1:17" x14ac:dyDescent="0.25">
      <c r="A1149" s="11" t="s">
        <v>5392</v>
      </c>
      <c r="B1149" s="12" t="s">
        <v>8069</v>
      </c>
      <c r="C1149" s="11">
        <v>1</v>
      </c>
      <c r="D1149" s="11">
        <v>1400</v>
      </c>
      <c r="E1149" s="12" t="s">
        <v>5393</v>
      </c>
      <c r="F1149" s="11" t="s">
        <v>1290</v>
      </c>
      <c r="G1149" s="11" t="s">
        <v>5278</v>
      </c>
      <c r="H1149" s="11" t="s">
        <v>5091</v>
      </c>
      <c r="I1149" s="11" t="s">
        <v>5091</v>
      </c>
      <c r="J1149" s="14">
        <f>VLOOKUP(Table15[[#This Row],[TechRequired]],OldTree!A:B,2,0)</f>
        <v>2</v>
      </c>
      <c r="K1149" s="14"/>
      <c r="L1149" s="14"/>
      <c r="N1149" s="11" t="e">
        <f>INDEX(TreeLookup!$C$1:$DE$21,MATCH(Table15[[#This Row],[CATEGORY]],TreeLookup!$C$1:$C$21,0),MATCH(Table15[[#This Row],[YEAR]],TreeLookup!$C$1:$DE$1,0))</f>
        <v>#N/A</v>
      </c>
      <c r="O1149" s="11" t="s">
        <v>1903</v>
      </c>
    </row>
    <row r="1150" spans="1:17" x14ac:dyDescent="0.25">
      <c r="A1150" s="11" t="s">
        <v>5394</v>
      </c>
      <c r="B1150" s="12" t="s">
        <v>6908</v>
      </c>
      <c r="C1150" s="11">
        <v>1</v>
      </c>
      <c r="D1150" s="11">
        <v>1200</v>
      </c>
      <c r="E1150" s="12" t="s">
        <v>5395</v>
      </c>
      <c r="F1150" s="11" t="s">
        <v>1372</v>
      </c>
      <c r="G1150" s="11" t="s">
        <v>5278</v>
      </c>
      <c r="H1150" s="11" t="s">
        <v>5091</v>
      </c>
      <c r="I1150" s="11" t="s">
        <v>5091</v>
      </c>
      <c r="J1150" s="14">
        <f>VLOOKUP(Table15[[#This Row],[TechRequired]],OldTree!A:B,2,0)</f>
        <v>0</v>
      </c>
      <c r="K1150" s="14"/>
      <c r="L1150" s="14"/>
      <c r="M1150" s="14">
        <v>0</v>
      </c>
      <c r="N1150" s="11" t="e">
        <f>INDEX(TreeLookup!$C$1:$DE$21,MATCH(Table15[[#This Row],[CATEGORY]],TreeLookup!$C$1:$C$21,0),MATCH(Table15[[#This Row],[YEAR]],TreeLookup!$C$1:$DE$1,0))</f>
        <v>#N/A</v>
      </c>
      <c r="O1150" s="11" t="s">
        <v>1903</v>
      </c>
      <c r="P1150" s="13" t="s">
        <v>6842</v>
      </c>
      <c r="Q1150" s="11"/>
    </row>
    <row r="1151" spans="1:17" x14ac:dyDescent="0.25">
      <c r="A1151" s="11" t="s">
        <v>5396</v>
      </c>
      <c r="B1151" s="12" t="s">
        <v>8070</v>
      </c>
      <c r="C1151" s="11">
        <v>1</v>
      </c>
      <c r="D1151" s="11">
        <v>1500</v>
      </c>
      <c r="E1151" s="12" t="s">
        <v>5397</v>
      </c>
      <c r="F1151" s="11" t="s">
        <v>1290</v>
      </c>
      <c r="G1151" s="11" t="s">
        <v>5278</v>
      </c>
      <c r="H1151" s="11" t="s">
        <v>5091</v>
      </c>
      <c r="I1151" s="11" t="s">
        <v>5091</v>
      </c>
      <c r="J1151" s="14">
        <f>VLOOKUP(Table15[[#This Row],[TechRequired]],OldTree!A:B,2,0)</f>
        <v>2</v>
      </c>
      <c r="K1151" s="14"/>
      <c r="L1151" s="14"/>
      <c r="N1151" s="11" t="e">
        <f>INDEX(TreeLookup!$C$1:$DE$21,MATCH(Table15[[#This Row],[CATEGORY]],TreeLookup!$C$1:$C$21,0),MATCH(Table15[[#This Row],[YEAR]],TreeLookup!$C$1:$DE$1,0))</f>
        <v>#N/A</v>
      </c>
      <c r="O1151" s="11" t="s">
        <v>1903</v>
      </c>
    </row>
    <row r="1152" spans="1:17" x14ac:dyDescent="0.25">
      <c r="A1152" s="11" t="s">
        <v>5313</v>
      </c>
      <c r="B1152" s="12" t="s">
        <v>8071</v>
      </c>
      <c r="C1152" s="11">
        <v>550</v>
      </c>
      <c r="D1152" s="11">
        <v>1400</v>
      </c>
      <c r="E1152" s="12" t="s">
        <v>5314</v>
      </c>
      <c r="F1152" s="11" t="s">
        <v>1374</v>
      </c>
      <c r="G1152" s="11" t="s">
        <v>5278</v>
      </c>
      <c r="H1152" s="11" t="s">
        <v>5091</v>
      </c>
      <c r="I1152" s="11" t="s">
        <v>5091</v>
      </c>
      <c r="J1152" s="14">
        <f>VLOOKUP(Table15[[#This Row],[TechRequired]],OldTree!A:B,2,0)</f>
        <v>3</v>
      </c>
      <c r="K1152" s="14"/>
      <c r="L1152" s="14"/>
      <c r="N1152" s="11" t="e">
        <f>INDEX(TreeLookup!$C$1:$DE$21,MATCH(Table15[[#This Row],[CATEGORY]],TreeLookup!$C$1:$C$21,0),MATCH(Table15[[#This Row],[YEAR]],TreeLookup!$C$1:$DE$1,0))</f>
        <v>#N/A</v>
      </c>
      <c r="O1152" s="11" t="s">
        <v>1903</v>
      </c>
    </row>
    <row r="1153" spans="1:17" x14ac:dyDescent="0.25">
      <c r="A1153" s="11" t="s">
        <v>5398</v>
      </c>
      <c r="B1153" s="12" t="s">
        <v>8072</v>
      </c>
      <c r="C1153" s="11">
        <v>1</v>
      </c>
      <c r="D1153" s="11">
        <v>600</v>
      </c>
      <c r="E1153" s="12" t="s">
        <v>5399</v>
      </c>
      <c r="F1153" s="11" t="s">
        <v>1290</v>
      </c>
      <c r="G1153" s="11" t="s">
        <v>5278</v>
      </c>
      <c r="H1153" s="11" t="s">
        <v>5091</v>
      </c>
      <c r="I1153" s="11" t="s">
        <v>5091</v>
      </c>
      <c r="J1153" s="14">
        <f>VLOOKUP(Table15[[#This Row],[TechRequired]],OldTree!A:B,2,0)</f>
        <v>2</v>
      </c>
      <c r="K1153" s="14"/>
      <c r="L1153" s="14"/>
      <c r="N1153" s="11" t="e">
        <f>INDEX(TreeLookup!$C$1:$DE$21,MATCH(Table15[[#This Row],[CATEGORY]],TreeLookup!$C$1:$C$21,0),MATCH(Table15[[#This Row],[YEAR]],TreeLookup!$C$1:$DE$1,0))</f>
        <v>#N/A</v>
      </c>
      <c r="O1153" s="11" t="s">
        <v>1903</v>
      </c>
    </row>
    <row r="1154" spans="1:17" x14ac:dyDescent="0.25">
      <c r="A1154" s="11" t="s">
        <v>5400</v>
      </c>
      <c r="B1154" s="12" t="s">
        <v>8073</v>
      </c>
      <c r="C1154" s="11">
        <v>1</v>
      </c>
      <c r="D1154" s="11">
        <v>200</v>
      </c>
      <c r="E1154" s="12" t="s">
        <v>5401</v>
      </c>
      <c r="F1154" s="11" t="s">
        <v>1290</v>
      </c>
      <c r="G1154" s="11" t="s">
        <v>5278</v>
      </c>
      <c r="H1154" s="11" t="s">
        <v>5091</v>
      </c>
      <c r="I1154" s="11" t="s">
        <v>5091</v>
      </c>
      <c r="J1154" s="14">
        <f>VLOOKUP(Table15[[#This Row],[TechRequired]],OldTree!A:B,2,0)</f>
        <v>2</v>
      </c>
      <c r="K1154" s="14"/>
      <c r="L1154" s="14"/>
      <c r="N1154" s="11" t="e">
        <f>INDEX(TreeLookup!$C$1:$DE$21,MATCH(Table15[[#This Row],[CATEGORY]],TreeLookup!$C$1:$C$21,0),MATCH(Table15[[#This Row],[YEAR]],TreeLookup!$C$1:$DE$1,0))</f>
        <v>#N/A</v>
      </c>
      <c r="O1154" s="11" t="s">
        <v>1903</v>
      </c>
    </row>
    <row r="1155" spans="1:17" x14ac:dyDescent="0.25">
      <c r="A1155" s="11" t="s">
        <v>5301</v>
      </c>
      <c r="B1155" s="12" t="s">
        <v>6909</v>
      </c>
      <c r="C1155" s="11">
        <v>50</v>
      </c>
      <c r="D1155" s="11">
        <v>200</v>
      </c>
      <c r="E1155" s="12" t="s">
        <v>5302</v>
      </c>
      <c r="F1155" s="11" t="s">
        <v>1372</v>
      </c>
      <c r="G1155" s="11" t="s">
        <v>5278</v>
      </c>
      <c r="H1155" s="11" t="s">
        <v>5091</v>
      </c>
      <c r="I1155" s="11" t="s">
        <v>5091</v>
      </c>
      <c r="J1155" s="14">
        <f>VLOOKUP(Table15[[#This Row],[TechRequired]],OldTree!A:B,2,0)</f>
        <v>0</v>
      </c>
      <c r="K1155" s="14"/>
      <c r="L1155" s="14"/>
      <c r="M1155" s="14">
        <v>0</v>
      </c>
      <c r="N1155" s="11" t="e">
        <f>INDEX(TreeLookup!$C$1:$DE$21,MATCH(Table15[[#This Row],[CATEGORY]],TreeLookup!$C$1:$C$21,0),MATCH(Table15[[#This Row],[YEAR]],TreeLookup!$C$1:$DE$1,0))</f>
        <v>#N/A</v>
      </c>
      <c r="O1155" s="11" t="s">
        <v>1903</v>
      </c>
      <c r="P1155" s="13" t="s">
        <v>6842</v>
      </c>
      <c r="Q1155" s="11"/>
    </row>
    <row r="1156" spans="1:17" x14ac:dyDescent="0.25">
      <c r="A1156" s="11" t="s">
        <v>5404</v>
      </c>
      <c r="B1156" s="12" t="s">
        <v>6909</v>
      </c>
      <c r="C1156" s="11">
        <v>50</v>
      </c>
      <c r="D1156" s="11">
        <v>200</v>
      </c>
      <c r="E1156" s="12" t="s">
        <v>5302</v>
      </c>
      <c r="F1156" s="11" t="s">
        <v>1290</v>
      </c>
      <c r="G1156" s="11" t="s">
        <v>5278</v>
      </c>
      <c r="H1156" s="11" t="s">
        <v>5091</v>
      </c>
      <c r="I1156" s="11" t="s">
        <v>5091</v>
      </c>
      <c r="J1156" s="14">
        <f>VLOOKUP(Table15[[#This Row],[TechRequired]],OldTree!A:B,2,0)</f>
        <v>2</v>
      </c>
      <c r="K1156" s="14"/>
      <c r="L1156" s="14"/>
      <c r="N1156" s="11" t="e">
        <f>INDEX(TreeLookup!$C$1:$DE$21,MATCH(Table15[[#This Row],[CATEGORY]],TreeLookup!$C$1:$C$21,0),MATCH(Table15[[#This Row],[YEAR]],TreeLookup!$C$1:$DE$1,0))</f>
        <v>#N/A</v>
      </c>
      <c r="O1156" s="11" t="s">
        <v>1903</v>
      </c>
    </row>
    <row r="1157" spans="1:17" x14ac:dyDescent="0.25">
      <c r="A1157" s="11" t="s">
        <v>5405</v>
      </c>
      <c r="B1157" s="12" t="s">
        <v>8074</v>
      </c>
      <c r="C1157" s="11">
        <v>100</v>
      </c>
      <c r="D1157" s="11">
        <v>200</v>
      </c>
      <c r="E1157" s="12" t="s">
        <v>5406</v>
      </c>
      <c r="F1157" s="11" t="s">
        <v>1290</v>
      </c>
      <c r="G1157" s="11" t="s">
        <v>5278</v>
      </c>
      <c r="H1157" s="11" t="s">
        <v>5091</v>
      </c>
      <c r="I1157" s="11" t="s">
        <v>5091</v>
      </c>
      <c r="J1157" s="14">
        <f>VLOOKUP(Table15[[#This Row],[TechRequired]],OldTree!A:B,2,0)</f>
        <v>2</v>
      </c>
      <c r="K1157" s="14"/>
      <c r="L1157" s="14"/>
      <c r="N1157" s="11" t="e">
        <f>INDEX(TreeLookup!$C$1:$DE$21,MATCH(Table15[[#This Row],[CATEGORY]],TreeLookup!$C$1:$C$21,0),MATCH(Table15[[#This Row],[YEAR]],TreeLookup!$C$1:$DE$1,0))</f>
        <v>#N/A</v>
      </c>
      <c r="O1157" s="11" t="s">
        <v>1903</v>
      </c>
    </row>
    <row r="1158" spans="1:17" x14ac:dyDescent="0.25">
      <c r="A1158" s="11" t="s">
        <v>5402</v>
      </c>
      <c r="B1158" s="12" t="s">
        <v>8075</v>
      </c>
      <c r="C1158" s="11">
        <v>1</v>
      </c>
      <c r="D1158" s="11">
        <v>1500</v>
      </c>
      <c r="E1158" s="12" t="s">
        <v>5403</v>
      </c>
      <c r="F1158" s="11" t="s">
        <v>1290</v>
      </c>
      <c r="G1158" s="11" t="s">
        <v>5278</v>
      </c>
      <c r="H1158" s="11" t="s">
        <v>5091</v>
      </c>
      <c r="I1158" s="11" t="s">
        <v>5091</v>
      </c>
      <c r="J1158" s="14">
        <f>VLOOKUP(Table15[[#This Row],[TechRequired]],OldTree!A:B,2,0)</f>
        <v>2</v>
      </c>
      <c r="K1158" s="14"/>
      <c r="L1158" s="14"/>
      <c r="N1158" s="11" t="e">
        <f>INDEX(TreeLookup!$C$1:$DE$21,MATCH(Table15[[#This Row],[CATEGORY]],TreeLookup!$C$1:$C$21,0),MATCH(Table15[[#This Row],[YEAR]],TreeLookup!$C$1:$DE$1,0))</f>
        <v>#N/A</v>
      </c>
      <c r="O1158" s="11" t="s">
        <v>1903</v>
      </c>
    </row>
    <row r="1159" spans="1:17" x14ac:dyDescent="0.25">
      <c r="A1159" s="11" t="s">
        <v>5362</v>
      </c>
      <c r="B1159" s="12" t="s">
        <v>8076</v>
      </c>
      <c r="C1159" s="11">
        <v>950</v>
      </c>
      <c r="D1159" s="11">
        <v>2200</v>
      </c>
      <c r="E1159" s="12" t="s">
        <v>5363</v>
      </c>
      <c r="F1159" s="11" t="s">
        <v>1290</v>
      </c>
      <c r="G1159" s="11" t="s">
        <v>5278</v>
      </c>
      <c r="H1159" s="11" t="s">
        <v>5091</v>
      </c>
      <c r="I1159" s="11" t="s">
        <v>5091</v>
      </c>
      <c r="J1159" s="14">
        <f>VLOOKUP(Table15[[#This Row],[TechRequired]],OldTree!A:B,2,0)</f>
        <v>2</v>
      </c>
      <c r="K1159" s="14"/>
      <c r="L1159" s="14"/>
      <c r="N1159" s="11" t="e">
        <f>INDEX(TreeLookup!$C$1:$DE$21,MATCH(Table15[[#This Row],[CATEGORY]],TreeLookup!$C$1:$C$21,0),MATCH(Table15[[#This Row],[YEAR]],TreeLookup!$C$1:$DE$1,0))</f>
        <v>#N/A</v>
      </c>
      <c r="O1159" s="11" t="s">
        <v>1903</v>
      </c>
    </row>
    <row r="1160" spans="1:17" x14ac:dyDescent="0.25">
      <c r="A1160" s="11" t="s">
        <v>5360</v>
      </c>
      <c r="B1160" s="12" t="s">
        <v>8077</v>
      </c>
      <c r="C1160" s="11">
        <v>950</v>
      </c>
      <c r="D1160" s="11">
        <v>2200</v>
      </c>
      <c r="E1160" s="12" t="s">
        <v>5361</v>
      </c>
      <c r="F1160" s="11" t="s">
        <v>1290</v>
      </c>
      <c r="G1160" s="11" t="s">
        <v>5278</v>
      </c>
      <c r="H1160" s="11" t="s">
        <v>5091</v>
      </c>
      <c r="I1160" s="11" t="s">
        <v>5091</v>
      </c>
      <c r="J1160" s="14">
        <f>VLOOKUP(Table15[[#This Row],[TechRequired]],OldTree!A:B,2,0)</f>
        <v>2</v>
      </c>
      <c r="K1160" s="14"/>
      <c r="L1160" s="14"/>
      <c r="N1160" s="11" t="e">
        <f>INDEX(TreeLookup!$C$1:$DE$21,MATCH(Table15[[#This Row],[CATEGORY]],TreeLookup!$C$1:$C$21,0),MATCH(Table15[[#This Row],[YEAR]],TreeLookup!$C$1:$DE$1,0))</f>
        <v>#N/A</v>
      </c>
      <c r="O1160" s="11" t="s">
        <v>1903</v>
      </c>
    </row>
    <row r="1161" spans="1:17" x14ac:dyDescent="0.25">
      <c r="A1161" s="11" t="s">
        <v>5445</v>
      </c>
      <c r="B1161" s="12" t="s">
        <v>8078</v>
      </c>
      <c r="C1161" s="11">
        <v>450</v>
      </c>
      <c r="D1161" s="11">
        <v>1200</v>
      </c>
      <c r="E1161" s="12" t="s">
        <v>5446</v>
      </c>
      <c r="F1161" s="11" t="s">
        <v>1342</v>
      </c>
      <c r="G1161" s="11" t="s">
        <v>5278</v>
      </c>
      <c r="H1161" s="11" t="s">
        <v>5091</v>
      </c>
      <c r="I1161" s="11" t="s">
        <v>5091</v>
      </c>
      <c r="J1161" s="14">
        <f>VLOOKUP(Table15[[#This Row],[TechRequired]],OldTree!A:B,2,0)</f>
        <v>3</v>
      </c>
      <c r="K1161" s="14"/>
      <c r="L1161" s="14"/>
      <c r="N1161" s="11" t="e">
        <f>INDEX(TreeLookup!$C$1:$DE$21,MATCH(Table15[[#This Row],[CATEGORY]],TreeLookup!$C$1:$C$21,0),MATCH(Table15[[#This Row],[YEAR]],TreeLookup!$C$1:$DE$1,0))</f>
        <v>#N/A</v>
      </c>
      <c r="O1161" s="11" t="s">
        <v>1903</v>
      </c>
    </row>
    <row r="1162" spans="1:17" x14ac:dyDescent="0.25">
      <c r="A1162" s="11" t="s">
        <v>5319</v>
      </c>
      <c r="B1162" s="12" t="s">
        <v>8079</v>
      </c>
      <c r="C1162" s="11">
        <v>600</v>
      </c>
      <c r="D1162" s="11">
        <v>1500</v>
      </c>
      <c r="E1162" s="12" t="s">
        <v>5320</v>
      </c>
      <c r="F1162" s="11" t="s">
        <v>1368</v>
      </c>
      <c r="G1162" s="11" t="s">
        <v>5278</v>
      </c>
      <c r="H1162" s="11" t="s">
        <v>5091</v>
      </c>
      <c r="I1162" s="11" t="s">
        <v>5091</v>
      </c>
      <c r="J1162" s="14">
        <f>VLOOKUP(Table15[[#This Row],[TechRequired]],OldTree!A:B,2,0)</f>
        <v>2</v>
      </c>
      <c r="K1162" s="14"/>
      <c r="L1162" s="14"/>
      <c r="N1162" s="11" t="e">
        <f>INDEX(TreeLookup!$C$1:$DE$21,MATCH(Table15[[#This Row],[CATEGORY]],TreeLookup!$C$1:$C$21,0),MATCH(Table15[[#This Row],[YEAR]],TreeLookup!$C$1:$DE$1,0))</f>
        <v>#N/A</v>
      </c>
      <c r="O1162" s="11" t="s">
        <v>1903</v>
      </c>
    </row>
    <row r="1163" spans="1:17" x14ac:dyDescent="0.25">
      <c r="A1163" s="11" t="s">
        <v>5315</v>
      </c>
      <c r="B1163" s="12" t="s">
        <v>8080</v>
      </c>
      <c r="C1163" s="11">
        <v>600</v>
      </c>
      <c r="D1163" s="11">
        <v>1400</v>
      </c>
      <c r="E1163" s="12" t="s">
        <v>5316</v>
      </c>
      <c r="F1163" s="11" t="s">
        <v>1368</v>
      </c>
      <c r="G1163" s="11" t="s">
        <v>5278</v>
      </c>
      <c r="H1163" s="11" t="s">
        <v>5091</v>
      </c>
      <c r="I1163" s="11" t="s">
        <v>5091</v>
      </c>
      <c r="J1163" s="14">
        <f>VLOOKUP(Table15[[#This Row],[TechRequired]],OldTree!A:B,2,0)</f>
        <v>2</v>
      </c>
      <c r="K1163" s="14"/>
      <c r="L1163" s="14"/>
      <c r="N1163" s="11" t="e">
        <f>INDEX(TreeLookup!$C$1:$DE$21,MATCH(Table15[[#This Row],[CATEGORY]],TreeLookup!$C$1:$C$21,0),MATCH(Table15[[#This Row],[YEAR]],TreeLookup!$C$1:$DE$1,0))</f>
        <v>#N/A</v>
      </c>
      <c r="O1163" s="11" t="s">
        <v>1903</v>
      </c>
    </row>
    <row r="1164" spans="1:17" x14ac:dyDescent="0.25">
      <c r="A1164" s="11" t="s">
        <v>5317</v>
      </c>
      <c r="B1164" s="12" t="s">
        <v>8081</v>
      </c>
      <c r="C1164" s="11">
        <v>600</v>
      </c>
      <c r="D1164" s="11">
        <v>1300</v>
      </c>
      <c r="E1164" s="12" t="s">
        <v>5318</v>
      </c>
      <c r="F1164" s="11" t="s">
        <v>1368</v>
      </c>
      <c r="G1164" s="11" t="s">
        <v>5278</v>
      </c>
      <c r="H1164" s="11" t="s">
        <v>5091</v>
      </c>
      <c r="I1164" s="11" t="s">
        <v>5091</v>
      </c>
      <c r="J1164" s="14">
        <f>VLOOKUP(Table15[[#This Row],[TechRequired]],OldTree!A:B,2,0)</f>
        <v>2</v>
      </c>
      <c r="K1164" s="14"/>
      <c r="L1164" s="14"/>
      <c r="N1164" s="11" t="e">
        <f>INDEX(TreeLookup!$C$1:$DE$21,MATCH(Table15[[#This Row],[CATEGORY]],TreeLookup!$C$1:$C$21,0),MATCH(Table15[[#This Row],[YEAR]],TreeLookup!$C$1:$DE$1,0))</f>
        <v>#N/A</v>
      </c>
      <c r="O1164" s="11" t="s">
        <v>1903</v>
      </c>
    </row>
    <row r="1165" spans="1:17" x14ac:dyDescent="0.25">
      <c r="A1165" s="11" t="s">
        <v>5311</v>
      </c>
      <c r="B1165" s="12" t="s">
        <v>8082</v>
      </c>
      <c r="C1165" s="11">
        <v>1</v>
      </c>
      <c r="D1165" s="11">
        <v>3000</v>
      </c>
      <c r="E1165" s="12" t="s">
        <v>5312</v>
      </c>
      <c r="F1165" s="11" t="s">
        <v>1290</v>
      </c>
      <c r="G1165" s="11" t="s">
        <v>5278</v>
      </c>
      <c r="H1165" s="11" t="s">
        <v>5091</v>
      </c>
      <c r="I1165" s="11" t="s">
        <v>5091</v>
      </c>
      <c r="J1165" s="14">
        <f>VLOOKUP(Table15[[#This Row],[TechRequired]],OldTree!A:B,2,0)</f>
        <v>2</v>
      </c>
      <c r="K1165" s="14"/>
      <c r="L1165" s="14"/>
      <c r="N1165" s="11" t="e">
        <f>INDEX(TreeLookup!$C$1:$DE$21,MATCH(Table15[[#This Row],[CATEGORY]],TreeLookup!$C$1:$C$21,0),MATCH(Table15[[#This Row],[YEAR]],TreeLookup!$C$1:$DE$1,0))</f>
        <v>#N/A</v>
      </c>
      <c r="O1165" s="11" t="s">
        <v>1903</v>
      </c>
    </row>
    <row r="1166" spans="1:17" x14ac:dyDescent="0.25">
      <c r="A1166" s="11" t="s">
        <v>5390</v>
      </c>
      <c r="B1166" s="12" t="s">
        <v>8083</v>
      </c>
      <c r="C1166" s="11">
        <v>550</v>
      </c>
      <c r="D1166" s="11">
        <v>1500</v>
      </c>
      <c r="E1166" s="12" t="s">
        <v>5391</v>
      </c>
      <c r="F1166" s="11" t="s">
        <v>1364</v>
      </c>
      <c r="G1166" s="11" t="s">
        <v>5278</v>
      </c>
      <c r="H1166" s="11" t="s">
        <v>5091</v>
      </c>
      <c r="I1166" s="11" t="s">
        <v>5091</v>
      </c>
      <c r="J1166" s="14">
        <f>VLOOKUP(Table15[[#This Row],[TechRequired]],OldTree!A:B,2,0)</f>
        <v>5</v>
      </c>
      <c r="K1166" s="14"/>
      <c r="L1166" s="14"/>
      <c r="N1166" s="11" t="e">
        <f>INDEX(TreeLookup!$C$1:$DE$21,MATCH(Table15[[#This Row],[CATEGORY]],TreeLookup!$C$1:$C$21,0),MATCH(Table15[[#This Row],[YEAR]],TreeLookup!$C$1:$DE$1,0))</f>
        <v>#N/A</v>
      </c>
      <c r="O1166" s="11" t="s">
        <v>1903</v>
      </c>
    </row>
    <row r="1167" spans="1:17" x14ac:dyDescent="0.25">
      <c r="A1167" s="11" t="s">
        <v>5338</v>
      </c>
      <c r="B1167" s="12" t="s">
        <v>8084</v>
      </c>
      <c r="C1167" s="11">
        <v>1800</v>
      </c>
      <c r="D1167" s="11">
        <v>4200</v>
      </c>
      <c r="E1167" s="12" t="s">
        <v>5339</v>
      </c>
      <c r="F1167" s="11" t="s">
        <v>1280</v>
      </c>
      <c r="G1167" s="11" t="s">
        <v>5278</v>
      </c>
      <c r="H1167" s="11" t="s">
        <v>5091</v>
      </c>
      <c r="I1167" s="11" t="s">
        <v>5091</v>
      </c>
      <c r="J1167" s="14">
        <f>VLOOKUP(Table15[[#This Row],[TechRequired]],OldTree!A:B,2,0)</f>
        <v>5</v>
      </c>
      <c r="K1167" s="14"/>
      <c r="L1167" s="14"/>
      <c r="N1167" s="11" t="e">
        <f>INDEX(TreeLookup!$C$1:$DE$21,MATCH(Table15[[#This Row],[CATEGORY]],TreeLookup!$C$1:$C$21,0),MATCH(Table15[[#This Row],[YEAR]],TreeLookup!$C$1:$DE$1,0))</f>
        <v>#N/A</v>
      </c>
      <c r="O1167" s="11" t="s">
        <v>1903</v>
      </c>
    </row>
    <row r="1168" spans="1:17" x14ac:dyDescent="0.25">
      <c r="A1168" s="11" t="s">
        <v>5342</v>
      </c>
      <c r="B1168" s="12" t="s">
        <v>8085</v>
      </c>
      <c r="C1168" s="11">
        <v>450</v>
      </c>
      <c r="D1168" s="11">
        <v>1200</v>
      </c>
      <c r="E1168" s="12" t="s">
        <v>5343</v>
      </c>
      <c r="F1168" s="11" t="s">
        <v>1280</v>
      </c>
      <c r="G1168" s="11" t="s">
        <v>5278</v>
      </c>
      <c r="H1168" s="11" t="s">
        <v>5091</v>
      </c>
      <c r="I1168" s="11" t="s">
        <v>5091</v>
      </c>
      <c r="J1168" s="14">
        <f>VLOOKUP(Table15[[#This Row],[TechRequired]],OldTree!A:B,2,0)</f>
        <v>5</v>
      </c>
      <c r="K1168" s="14"/>
      <c r="L1168" s="14"/>
      <c r="N1168" s="11" t="e">
        <f>INDEX(TreeLookup!$C$1:$DE$21,MATCH(Table15[[#This Row],[CATEGORY]],TreeLookup!$C$1:$C$21,0),MATCH(Table15[[#This Row],[YEAR]],TreeLookup!$C$1:$DE$1,0))</f>
        <v>#N/A</v>
      </c>
      <c r="O1168" s="11" t="s">
        <v>1903</v>
      </c>
    </row>
    <row r="1169" spans="1:17" x14ac:dyDescent="0.25">
      <c r="A1169" s="11" t="s">
        <v>5427</v>
      </c>
      <c r="B1169" s="12" t="s">
        <v>8086</v>
      </c>
      <c r="C1169" s="11">
        <v>250</v>
      </c>
      <c r="D1169" s="11">
        <v>700</v>
      </c>
      <c r="E1169" s="12" t="s">
        <v>5428</v>
      </c>
      <c r="F1169" s="11" t="s">
        <v>1365</v>
      </c>
      <c r="G1169" s="11" t="s">
        <v>5278</v>
      </c>
      <c r="H1169" s="11" t="s">
        <v>5091</v>
      </c>
      <c r="I1169" s="11" t="s">
        <v>5091</v>
      </c>
      <c r="J1169" s="14">
        <f>VLOOKUP(Table15[[#This Row],[TechRequired]],OldTree!A:B,2,0)</f>
        <v>5</v>
      </c>
      <c r="K1169" s="14"/>
      <c r="L1169" s="14"/>
      <c r="N1169" s="11" t="e">
        <f>INDEX(TreeLookup!$C$1:$DE$21,MATCH(Table15[[#This Row],[CATEGORY]],TreeLookup!$C$1:$C$21,0),MATCH(Table15[[#This Row],[YEAR]],TreeLookup!$C$1:$DE$1,0))</f>
        <v>#N/A</v>
      </c>
      <c r="O1169" s="11" t="s">
        <v>1903</v>
      </c>
    </row>
    <row r="1170" spans="1:17" x14ac:dyDescent="0.25">
      <c r="A1170" s="11" t="s">
        <v>5435</v>
      </c>
      <c r="B1170" s="12" t="s">
        <v>8087</v>
      </c>
      <c r="C1170" s="11">
        <v>450</v>
      </c>
      <c r="D1170" s="11">
        <v>1200</v>
      </c>
      <c r="E1170" s="12" t="s">
        <v>5436</v>
      </c>
      <c r="F1170" s="11" t="s">
        <v>1342</v>
      </c>
      <c r="G1170" s="11" t="s">
        <v>5278</v>
      </c>
      <c r="H1170" s="11" t="s">
        <v>5091</v>
      </c>
      <c r="I1170" s="11" t="s">
        <v>5091</v>
      </c>
      <c r="J1170" s="14">
        <f>VLOOKUP(Table15[[#This Row],[TechRequired]],OldTree!A:B,2,0)</f>
        <v>3</v>
      </c>
      <c r="K1170" s="14"/>
      <c r="L1170" s="14"/>
      <c r="N1170" s="11" t="e">
        <f>INDEX(TreeLookup!$C$1:$DE$21,MATCH(Table15[[#This Row],[CATEGORY]],TreeLookup!$C$1:$C$21,0),MATCH(Table15[[#This Row],[YEAR]],TreeLookup!$C$1:$DE$1,0))</f>
        <v>#N/A</v>
      </c>
      <c r="O1170" s="11" t="s">
        <v>1903</v>
      </c>
    </row>
    <row r="1171" spans="1:17" x14ac:dyDescent="0.25">
      <c r="A1171" s="11" t="s">
        <v>5437</v>
      </c>
      <c r="B1171" s="12" t="s">
        <v>8088</v>
      </c>
      <c r="C1171" s="11">
        <v>450</v>
      </c>
      <c r="D1171" s="11">
        <v>1200</v>
      </c>
      <c r="E1171" s="12" t="s">
        <v>5438</v>
      </c>
      <c r="F1171" s="11" t="s">
        <v>1342</v>
      </c>
      <c r="G1171" s="11" t="s">
        <v>5278</v>
      </c>
      <c r="H1171" s="11" t="s">
        <v>5091</v>
      </c>
      <c r="I1171" s="11" t="s">
        <v>5091</v>
      </c>
      <c r="J1171" s="14">
        <f>VLOOKUP(Table15[[#This Row],[TechRequired]],OldTree!A:B,2,0)</f>
        <v>3</v>
      </c>
      <c r="K1171" s="14"/>
      <c r="L1171" s="14"/>
      <c r="N1171" s="11" t="e">
        <f>INDEX(TreeLookup!$C$1:$DE$21,MATCH(Table15[[#This Row],[CATEGORY]],TreeLookup!$C$1:$C$21,0),MATCH(Table15[[#This Row],[YEAR]],TreeLookup!$C$1:$DE$1,0))</f>
        <v>#N/A</v>
      </c>
      <c r="O1171" s="11" t="s">
        <v>1903</v>
      </c>
    </row>
    <row r="1172" spans="1:17" x14ac:dyDescent="0.25">
      <c r="A1172" s="11" t="s">
        <v>5423</v>
      </c>
      <c r="B1172" s="12" t="s">
        <v>8089</v>
      </c>
      <c r="C1172" s="11">
        <v>200</v>
      </c>
      <c r="D1172" s="11">
        <v>600</v>
      </c>
      <c r="E1172" s="12" t="s">
        <v>5424</v>
      </c>
      <c r="F1172" s="11" t="s">
        <v>1365</v>
      </c>
      <c r="G1172" s="11" t="s">
        <v>5278</v>
      </c>
      <c r="H1172" s="11" t="s">
        <v>5091</v>
      </c>
      <c r="I1172" s="11" t="s">
        <v>5091</v>
      </c>
      <c r="J1172" s="14">
        <f>VLOOKUP(Table15[[#This Row],[TechRequired]],OldTree!A:B,2,0)</f>
        <v>5</v>
      </c>
      <c r="K1172" s="14"/>
      <c r="L1172" s="14"/>
      <c r="N1172" s="11" t="e">
        <f>INDEX(TreeLookup!$C$1:$DE$21,MATCH(Table15[[#This Row],[CATEGORY]],TreeLookup!$C$1:$C$21,0),MATCH(Table15[[#This Row],[YEAR]],TreeLookup!$C$1:$DE$1,0))</f>
        <v>#N/A</v>
      </c>
      <c r="O1172" s="11" t="s">
        <v>1903</v>
      </c>
    </row>
    <row r="1173" spans="1:17" x14ac:dyDescent="0.25">
      <c r="A1173" s="11" t="s">
        <v>5334</v>
      </c>
      <c r="B1173" s="12" t="s">
        <v>8090</v>
      </c>
      <c r="C1173" s="11">
        <v>1600</v>
      </c>
      <c r="D1173" s="11">
        <v>3200</v>
      </c>
      <c r="E1173" s="12" t="s">
        <v>5335</v>
      </c>
      <c r="F1173" s="11" t="s">
        <v>1280</v>
      </c>
      <c r="G1173" s="11" t="s">
        <v>5278</v>
      </c>
      <c r="H1173" s="11" t="s">
        <v>5091</v>
      </c>
      <c r="I1173" s="11" t="s">
        <v>5091</v>
      </c>
      <c r="J1173" s="14">
        <f>VLOOKUP(Table15[[#This Row],[TechRequired]],OldTree!A:B,2,0)</f>
        <v>5</v>
      </c>
      <c r="K1173" s="14"/>
      <c r="L1173" s="14"/>
      <c r="N1173" s="11" t="e">
        <f>INDEX(TreeLookup!$C$1:$DE$21,MATCH(Table15[[#This Row],[CATEGORY]],TreeLookup!$C$1:$C$21,0),MATCH(Table15[[#This Row],[YEAR]],TreeLookup!$C$1:$DE$1,0))</f>
        <v>#N/A</v>
      </c>
      <c r="O1173" s="11" t="s">
        <v>1903</v>
      </c>
    </row>
    <row r="1174" spans="1:17" x14ac:dyDescent="0.25">
      <c r="A1174" s="11" t="s">
        <v>5407</v>
      </c>
      <c r="B1174" s="12" t="s">
        <v>8091</v>
      </c>
      <c r="C1174" s="11">
        <v>1275</v>
      </c>
      <c r="D1174" s="11">
        <v>2800</v>
      </c>
      <c r="E1174" s="12" t="s">
        <v>5408</v>
      </c>
      <c r="F1174" s="11" t="s">
        <v>1280</v>
      </c>
      <c r="G1174" s="11" t="s">
        <v>5278</v>
      </c>
      <c r="H1174" s="11" t="s">
        <v>5091</v>
      </c>
      <c r="I1174" s="11" t="s">
        <v>5091</v>
      </c>
      <c r="J1174" s="14">
        <f>VLOOKUP(Table15[[#This Row],[TechRequired]],OldTree!A:B,2,0)</f>
        <v>5</v>
      </c>
      <c r="K1174" s="14"/>
      <c r="L1174" s="14"/>
      <c r="N1174" s="11" t="e">
        <f>INDEX(TreeLookup!$C$1:$DE$21,MATCH(Table15[[#This Row],[CATEGORY]],TreeLookup!$C$1:$C$21,0),MATCH(Table15[[#This Row],[YEAR]],TreeLookup!$C$1:$DE$1,0))</f>
        <v>#N/A</v>
      </c>
      <c r="O1174" s="11" t="s">
        <v>1903</v>
      </c>
    </row>
    <row r="1175" spans="1:17" x14ac:dyDescent="0.25">
      <c r="A1175" s="11" t="s">
        <v>5374</v>
      </c>
      <c r="B1175" s="12" t="s">
        <v>8092</v>
      </c>
      <c r="C1175" s="11">
        <v>50</v>
      </c>
      <c r="D1175" s="11">
        <v>200</v>
      </c>
      <c r="E1175" s="12" t="s">
        <v>5375</v>
      </c>
      <c r="F1175" s="11" t="s">
        <v>1322</v>
      </c>
      <c r="G1175" s="11" t="s">
        <v>5278</v>
      </c>
      <c r="H1175" s="11" t="s">
        <v>5091</v>
      </c>
      <c r="I1175" s="11" t="s">
        <v>5091</v>
      </c>
      <c r="J1175" s="14">
        <f>VLOOKUP(Table15[[#This Row],[TechRequired]],OldTree!A:B,2,0)</f>
        <v>3</v>
      </c>
      <c r="K1175" s="14"/>
      <c r="L1175" s="14"/>
      <c r="N1175" s="11" t="e">
        <f>INDEX(TreeLookup!$C$1:$DE$21,MATCH(Table15[[#This Row],[CATEGORY]],TreeLookup!$C$1:$C$21,0),MATCH(Table15[[#This Row],[YEAR]],TreeLookup!$C$1:$DE$1,0))</f>
        <v>#N/A</v>
      </c>
      <c r="O1175" s="11" t="s">
        <v>1903</v>
      </c>
    </row>
    <row r="1176" spans="1:17" x14ac:dyDescent="0.25">
      <c r="A1176" s="11" t="s">
        <v>5425</v>
      </c>
      <c r="B1176" s="12" t="s">
        <v>8093</v>
      </c>
      <c r="C1176" s="11">
        <v>3000</v>
      </c>
      <c r="D1176" s="11">
        <v>8000</v>
      </c>
      <c r="E1176" s="12" t="s">
        <v>5426</v>
      </c>
      <c r="F1176" s="11" t="s">
        <v>1344</v>
      </c>
      <c r="G1176" s="11" t="s">
        <v>5278</v>
      </c>
      <c r="H1176" s="11" t="s">
        <v>5091</v>
      </c>
      <c r="I1176" s="11" t="s">
        <v>5091</v>
      </c>
      <c r="J1176" s="14">
        <f>VLOOKUP(Table15[[#This Row],[TechRequired]],OldTree!A:B,2,0)</f>
        <v>4.5</v>
      </c>
      <c r="K1176" s="14"/>
      <c r="L1176" s="14"/>
      <c r="N1176" s="11" t="e">
        <f>INDEX(TreeLookup!$C$1:$DE$21,MATCH(Table15[[#This Row],[CATEGORY]],TreeLookup!$C$1:$C$21,0),MATCH(Table15[[#This Row],[YEAR]],TreeLookup!$C$1:$DE$1,0))</f>
        <v>#N/A</v>
      </c>
      <c r="O1176" s="11" t="s">
        <v>1903</v>
      </c>
      <c r="Q1176" s="11"/>
    </row>
    <row r="1177" spans="1:17" x14ac:dyDescent="0.25">
      <c r="A1177" s="11" t="s">
        <v>5376</v>
      </c>
      <c r="B1177" s="12" t="s">
        <v>8094</v>
      </c>
      <c r="C1177" s="11">
        <v>1</v>
      </c>
      <c r="D1177" s="11">
        <v>1200</v>
      </c>
      <c r="E1177" s="12" t="s">
        <v>5377</v>
      </c>
      <c r="F1177" s="11" t="s">
        <v>1322</v>
      </c>
      <c r="G1177" s="11" t="s">
        <v>5278</v>
      </c>
      <c r="H1177" s="11" t="s">
        <v>5091</v>
      </c>
      <c r="I1177" s="11" t="s">
        <v>5091</v>
      </c>
      <c r="J1177" s="14">
        <f>VLOOKUP(Table15[[#This Row],[TechRequired]],OldTree!A:B,2,0)</f>
        <v>3</v>
      </c>
      <c r="K1177" s="14"/>
      <c r="L1177" s="14"/>
      <c r="N1177" s="11" t="e">
        <f>INDEX(TreeLookup!$C$1:$DE$21,MATCH(Table15[[#This Row],[CATEGORY]],TreeLookup!$C$1:$C$21,0),MATCH(Table15[[#This Row],[YEAR]],TreeLookup!$C$1:$DE$1,0))</f>
        <v>#N/A</v>
      </c>
      <c r="O1177" s="11" t="s">
        <v>1903</v>
      </c>
    </row>
    <row r="1178" spans="1:17" x14ac:dyDescent="0.25">
      <c r="A1178" s="11" t="s">
        <v>5378</v>
      </c>
      <c r="B1178" s="12" t="s">
        <v>8095</v>
      </c>
      <c r="C1178" s="11">
        <v>50</v>
      </c>
      <c r="D1178" s="11">
        <v>200</v>
      </c>
      <c r="E1178" s="12" t="s">
        <v>5379</v>
      </c>
      <c r="F1178" s="11" t="s">
        <v>1322</v>
      </c>
      <c r="G1178" s="11" t="s">
        <v>5278</v>
      </c>
      <c r="H1178" s="11" t="s">
        <v>5091</v>
      </c>
      <c r="I1178" s="11" t="s">
        <v>5091</v>
      </c>
      <c r="J1178" s="14">
        <f>VLOOKUP(Table15[[#This Row],[TechRequired]],OldTree!A:B,2,0)</f>
        <v>3</v>
      </c>
      <c r="K1178" s="14"/>
      <c r="L1178" s="14"/>
      <c r="N1178" s="11" t="e">
        <f>INDEX(TreeLookup!$C$1:$DE$21,MATCH(Table15[[#This Row],[CATEGORY]],TreeLookup!$C$1:$C$21,0),MATCH(Table15[[#This Row],[YEAR]],TreeLookup!$C$1:$DE$1,0))</f>
        <v>#N/A</v>
      </c>
      <c r="O1178" s="11" t="s">
        <v>1903</v>
      </c>
    </row>
    <row r="1179" spans="1:17" x14ac:dyDescent="0.25">
      <c r="A1179" s="11" t="s">
        <v>5429</v>
      </c>
      <c r="B1179" s="12" t="s">
        <v>6910</v>
      </c>
      <c r="C1179" s="11">
        <v>5</v>
      </c>
      <c r="D1179" s="11">
        <v>20</v>
      </c>
      <c r="E1179" s="12" t="s">
        <v>5430</v>
      </c>
      <c r="F1179" s="11" t="s">
        <v>1372</v>
      </c>
      <c r="G1179" s="11" t="s">
        <v>5278</v>
      </c>
      <c r="H1179" s="11" t="s">
        <v>5091</v>
      </c>
      <c r="I1179" s="11" t="s">
        <v>5091</v>
      </c>
      <c r="J1179" s="14">
        <f>VLOOKUP(Table15[[#This Row],[TechRequired]],OldTree!A:B,2,0)</f>
        <v>0</v>
      </c>
      <c r="K1179" s="14"/>
      <c r="L1179" s="14"/>
      <c r="M1179" s="14">
        <v>0</v>
      </c>
      <c r="N1179" s="11" t="e">
        <f>INDEX(TreeLookup!$C$1:$DE$21,MATCH(Table15[[#This Row],[CATEGORY]],TreeLookup!$C$1:$C$21,0),MATCH(Table15[[#This Row],[YEAR]],TreeLookup!$C$1:$DE$1,0))</f>
        <v>#N/A</v>
      </c>
      <c r="O1179" s="11" t="s">
        <v>1903</v>
      </c>
      <c r="P1179" s="13" t="s">
        <v>6842</v>
      </c>
      <c r="Q1179" s="11"/>
    </row>
    <row r="1180" spans="1:17" x14ac:dyDescent="0.25">
      <c r="A1180" s="11" t="s">
        <v>5380</v>
      </c>
      <c r="B1180" s="12" t="s">
        <v>8096</v>
      </c>
      <c r="C1180" s="11">
        <v>225</v>
      </c>
      <c r="D1180" s="11">
        <v>500</v>
      </c>
      <c r="E1180" s="12" t="s">
        <v>5381</v>
      </c>
      <c r="F1180" s="11" t="s">
        <v>1322</v>
      </c>
      <c r="G1180" s="11" t="s">
        <v>5278</v>
      </c>
      <c r="H1180" s="11" t="s">
        <v>5091</v>
      </c>
      <c r="I1180" s="11" t="s">
        <v>5091</v>
      </c>
      <c r="J1180" s="14">
        <f>VLOOKUP(Table15[[#This Row],[TechRequired]],OldTree!A:B,2,0)</f>
        <v>3</v>
      </c>
      <c r="K1180" s="14"/>
      <c r="L1180" s="14"/>
      <c r="N1180" s="11" t="e">
        <f>INDEX(TreeLookup!$C$1:$DE$21,MATCH(Table15[[#This Row],[CATEGORY]],TreeLookup!$C$1:$C$21,0),MATCH(Table15[[#This Row],[YEAR]],TreeLookup!$C$1:$DE$1,0))</f>
        <v>#N/A</v>
      </c>
      <c r="O1180" s="11" t="s">
        <v>1903</v>
      </c>
    </row>
    <row r="1181" spans="1:17" x14ac:dyDescent="0.25">
      <c r="A1181" s="11" t="s">
        <v>5419</v>
      </c>
      <c r="B1181" s="12" t="s">
        <v>8097</v>
      </c>
      <c r="C1181" s="11">
        <v>250</v>
      </c>
      <c r="D1181" s="11">
        <v>500</v>
      </c>
      <c r="E1181" s="12" t="s">
        <v>5420</v>
      </c>
      <c r="F1181" s="11" t="s">
        <v>1364</v>
      </c>
      <c r="G1181" s="11" t="s">
        <v>5278</v>
      </c>
      <c r="H1181" s="11" t="s">
        <v>5091</v>
      </c>
      <c r="I1181" s="11" t="s">
        <v>5091</v>
      </c>
      <c r="J1181" s="14">
        <f>VLOOKUP(Table15[[#This Row],[TechRequired]],OldTree!A:B,2,0)</f>
        <v>5</v>
      </c>
      <c r="K1181" s="14"/>
      <c r="L1181" s="14"/>
      <c r="N1181" s="11" t="e">
        <f>INDEX(TreeLookup!$C$1:$DE$21,MATCH(Table15[[#This Row],[CATEGORY]],TreeLookup!$C$1:$C$21,0),MATCH(Table15[[#This Row],[YEAR]],TreeLookup!$C$1:$DE$1,0))</f>
        <v>#N/A</v>
      </c>
      <c r="O1181" s="11" t="s">
        <v>1903</v>
      </c>
    </row>
    <row r="1182" spans="1:17" x14ac:dyDescent="0.25">
      <c r="A1182" s="11" t="s">
        <v>5382</v>
      </c>
      <c r="B1182" s="12" t="s">
        <v>8098</v>
      </c>
      <c r="C1182" s="11">
        <v>50</v>
      </c>
      <c r="D1182" s="11">
        <v>200</v>
      </c>
      <c r="E1182" s="12" t="s">
        <v>5383</v>
      </c>
      <c r="F1182" s="11" t="s">
        <v>1322</v>
      </c>
      <c r="G1182" s="11" t="s">
        <v>5278</v>
      </c>
      <c r="H1182" s="11" t="s">
        <v>5091</v>
      </c>
      <c r="I1182" s="11" t="s">
        <v>5091</v>
      </c>
      <c r="J1182" s="14">
        <f>VLOOKUP(Table15[[#This Row],[TechRequired]],OldTree!A:B,2,0)</f>
        <v>3</v>
      </c>
      <c r="K1182" s="14"/>
      <c r="L1182" s="14"/>
      <c r="N1182" s="11" t="e">
        <f>INDEX(TreeLookup!$C$1:$DE$21,MATCH(Table15[[#This Row],[CATEGORY]],TreeLookup!$C$1:$C$21,0),MATCH(Table15[[#This Row],[YEAR]],TreeLookup!$C$1:$DE$1,0))</f>
        <v>#N/A</v>
      </c>
      <c r="O1182" s="11" t="s">
        <v>1903</v>
      </c>
    </row>
    <row r="1183" spans="1:17" x14ac:dyDescent="0.25">
      <c r="A1183" s="11" t="s">
        <v>5433</v>
      </c>
      <c r="B1183" s="12" t="s">
        <v>8099</v>
      </c>
      <c r="C1183" s="11">
        <v>300</v>
      </c>
      <c r="D1183" s="11">
        <v>800</v>
      </c>
      <c r="E1183" s="12" t="s">
        <v>5434</v>
      </c>
      <c r="F1183" s="11" t="s">
        <v>1284</v>
      </c>
      <c r="G1183" s="11" t="s">
        <v>5278</v>
      </c>
      <c r="H1183" s="11" t="s">
        <v>5091</v>
      </c>
      <c r="I1183" s="11" t="s">
        <v>5091</v>
      </c>
      <c r="J1183" s="14">
        <f>VLOOKUP(Table15[[#This Row],[TechRequired]],OldTree!A:B,2,0)</f>
        <v>4</v>
      </c>
      <c r="K1183" s="14"/>
      <c r="L1183" s="14"/>
      <c r="N1183" s="11" t="e">
        <f>INDEX(TreeLookup!$C$1:$DE$21,MATCH(Table15[[#This Row],[CATEGORY]],TreeLookup!$C$1:$C$21,0),MATCH(Table15[[#This Row],[YEAR]],TreeLookup!$C$1:$DE$1,0))</f>
        <v>#N/A</v>
      </c>
      <c r="O1183" s="11" t="s">
        <v>1903</v>
      </c>
      <c r="Q1183" s="11"/>
    </row>
    <row r="1184" spans="1:17" x14ac:dyDescent="0.25">
      <c r="A1184" s="11" t="s">
        <v>5431</v>
      </c>
      <c r="B1184" s="12" t="s">
        <v>8100</v>
      </c>
      <c r="C1184" s="11">
        <v>500</v>
      </c>
      <c r="D1184" s="11">
        <v>1</v>
      </c>
      <c r="E1184" s="12" t="s">
        <v>5432</v>
      </c>
      <c r="F1184" s="11" t="s">
        <v>1284</v>
      </c>
      <c r="G1184" s="11" t="s">
        <v>5278</v>
      </c>
      <c r="H1184" s="11" t="s">
        <v>5091</v>
      </c>
      <c r="I1184" s="11" t="s">
        <v>5091</v>
      </c>
      <c r="J1184" s="14">
        <f>VLOOKUP(Table15[[#This Row],[TechRequired]],OldTree!A:B,2,0)</f>
        <v>4</v>
      </c>
      <c r="K1184" s="14"/>
      <c r="L1184" s="14"/>
      <c r="N1184" s="11" t="e">
        <f>INDEX(TreeLookup!$C$1:$DE$21,MATCH(Table15[[#This Row],[CATEGORY]],TreeLookup!$C$1:$C$21,0),MATCH(Table15[[#This Row],[YEAR]],TreeLookup!$C$1:$DE$1,0))</f>
        <v>#N/A</v>
      </c>
      <c r="O1184" s="11" t="s">
        <v>1903</v>
      </c>
      <c r="Q1184" s="11"/>
    </row>
    <row r="1185" spans="1:17" x14ac:dyDescent="0.25">
      <c r="A1185" s="11" t="s">
        <v>5276</v>
      </c>
      <c r="B1185" s="12" t="s">
        <v>6911</v>
      </c>
      <c r="C1185" s="11">
        <v>800</v>
      </c>
      <c r="D1185" s="11">
        <v>1800</v>
      </c>
      <c r="E1185" s="12" t="s">
        <v>5277</v>
      </c>
      <c r="F1185" s="11" t="s">
        <v>1372</v>
      </c>
      <c r="G1185" s="11" t="s">
        <v>5278</v>
      </c>
      <c r="H1185" s="11" t="s">
        <v>5091</v>
      </c>
      <c r="I1185" s="11" t="s">
        <v>5091</v>
      </c>
      <c r="J1185" s="14">
        <f>VLOOKUP(Table15[[#This Row],[TechRequired]],OldTree!A:B,2,0)</f>
        <v>0</v>
      </c>
      <c r="K1185" s="14"/>
      <c r="L1185" s="14"/>
      <c r="M1185" s="14">
        <v>0</v>
      </c>
      <c r="N1185" s="11" t="e">
        <f>INDEX(TreeLookup!$C$1:$DE$21,MATCH(Table15[[#This Row],[CATEGORY]],TreeLookup!$C$1:$C$21,0),MATCH(Table15[[#This Row],[YEAR]],TreeLookup!$C$1:$DE$1,0))</f>
        <v>#N/A</v>
      </c>
      <c r="O1185" s="11" t="s">
        <v>1903</v>
      </c>
      <c r="P1185" s="13" t="s">
        <v>6842</v>
      </c>
      <c r="Q1185" s="11"/>
    </row>
    <row r="1186" spans="1:17" x14ac:dyDescent="0.25">
      <c r="A1186" s="11" t="s">
        <v>5279</v>
      </c>
      <c r="B1186" s="12" t="s">
        <v>6912</v>
      </c>
      <c r="C1186" s="11">
        <v>1000</v>
      </c>
      <c r="D1186" s="11">
        <v>2000</v>
      </c>
      <c r="E1186" s="12" t="s">
        <v>5280</v>
      </c>
      <c r="F1186" s="11" t="s">
        <v>1372</v>
      </c>
      <c r="G1186" s="11" t="s">
        <v>5278</v>
      </c>
      <c r="H1186" s="11" t="s">
        <v>5091</v>
      </c>
      <c r="I1186" s="11" t="s">
        <v>5091</v>
      </c>
      <c r="J1186" s="14">
        <f>VLOOKUP(Table15[[#This Row],[TechRequired]],OldTree!A:B,2,0)</f>
        <v>0</v>
      </c>
      <c r="K1186" s="14"/>
      <c r="L1186" s="14"/>
      <c r="M1186" s="14">
        <v>0</v>
      </c>
      <c r="N1186" s="11" t="e">
        <f>INDEX(TreeLookup!$C$1:$DE$21,MATCH(Table15[[#This Row],[CATEGORY]],TreeLookup!$C$1:$C$21,0),MATCH(Table15[[#This Row],[YEAR]],TreeLookup!$C$1:$DE$1,0))</f>
        <v>#N/A</v>
      </c>
      <c r="O1186" s="11" t="s">
        <v>1903</v>
      </c>
      <c r="P1186" s="13" t="s">
        <v>6842</v>
      </c>
      <c r="Q1186" s="11"/>
    </row>
    <row r="1187" spans="1:17" x14ac:dyDescent="0.25">
      <c r="A1187" s="11" t="s">
        <v>5287</v>
      </c>
      <c r="B1187" s="12" t="s">
        <v>6913</v>
      </c>
      <c r="C1187" s="11">
        <v>1000</v>
      </c>
      <c r="D1187" s="11">
        <v>3000</v>
      </c>
      <c r="E1187" s="12" t="s">
        <v>5288</v>
      </c>
      <c r="F1187" s="11" t="s">
        <v>1372</v>
      </c>
      <c r="G1187" s="11" t="s">
        <v>5278</v>
      </c>
      <c r="H1187" s="11" t="s">
        <v>5091</v>
      </c>
      <c r="I1187" s="11" t="s">
        <v>5091</v>
      </c>
      <c r="J1187" s="14">
        <f>VLOOKUP(Table15[[#This Row],[TechRequired]],OldTree!A:B,2,0)</f>
        <v>0</v>
      </c>
      <c r="K1187" s="14"/>
      <c r="L1187" s="14"/>
      <c r="M1187" s="14">
        <v>0</v>
      </c>
      <c r="N1187" s="11" t="e">
        <f>INDEX(TreeLookup!$C$1:$DE$21,MATCH(Table15[[#This Row],[CATEGORY]],TreeLookup!$C$1:$C$21,0),MATCH(Table15[[#This Row],[YEAR]],TreeLookup!$C$1:$DE$1,0))</f>
        <v>#N/A</v>
      </c>
      <c r="O1187" s="11" t="s">
        <v>1903</v>
      </c>
      <c r="P1187" s="13" t="s">
        <v>6842</v>
      </c>
      <c r="Q1187" s="11"/>
    </row>
    <row r="1188" spans="1:17" x14ac:dyDescent="0.25">
      <c r="A1188" s="11" t="s">
        <v>5289</v>
      </c>
      <c r="B1188" s="12" t="s">
        <v>6914</v>
      </c>
      <c r="C1188" s="11">
        <v>450</v>
      </c>
      <c r="D1188" s="11">
        <v>1000</v>
      </c>
      <c r="E1188" s="12" t="s">
        <v>5290</v>
      </c>
      <c r="F1188" s="11" t="s">
        <v>1372</v>
      </c>
      <c r="G1188" s="11" t="s">
        <v>5278</v>
      </c>
      <c r="H1188" s="11" t="s">
        <v>5091</v>
      </c>
      <c r="I1188" s="11" t="s">
        <v>5091</v>
      </c>
      <c r="J1188" s="14">
        <f>VLOOKUP(Table15[[#This Row],[TechRequired]],OldTree!A:B,2,0)</f>
        <v>0</v>
      </c>
      <c r="K1188" s="14"/>
      <c r="L1188" s="14"/>
      <c r="M1188" s="14">
        <v>0</v>
      </c>
      <c r="N1188" s="11" t="e">
        <f>INDEX(TreeLookup!$C$1:$DE$21,MATCH(Table15[[#This Row],[CATEGORY]],TreeLookup!$C$1:$C$21,0),MATCH(Table15[[#This Row],[YEAR]],TreeLookup!$C$1:$DE$1,0))</f>
        <v>#N/A</v>
      </c>
      <c r="O1188" s="11" t="s">
        <v>1903</v>
      </c>
      <c r="P1188" s="13" t="s">
        <v>6842</v>
      </c>
      <c r="Q1188" s="11"/>
    </row>
    <row r="1189" spans="1:17" x14ac:dyDescent="0.25">
      <c r="A1189" s="11" t="s">
        <v>5439</v>
      </c>
      <c r="B1189" s="12" t="s">
        <v>8101</v>
      </c>
      <c r="C1189" s="11">
        <v>450</v>
      </c>
      <c r="D1189" s="11">
        <v>900</v>
      </c>
      <c r="E1189" s="12" t="s">
        <v>5440</v>
      </c>
      <c r="F1189" s="11" t="s">
        <v>1375</v>
      </c>
      <c r="G1189" s="11" t="s">
        <v>5278</v>
      </c>
      <c r="H1189" s="11" t="s">
        <v>5091</v>
      </c>
      <c r="I1189" s="11" t="s">
        <v>5091</v>
      </c>
      <c r="J1189" s="14">
        <f>VLOOKUP(Table15[[#This Row],[TechRequired]],OldTree!A:B,2,0)</f>
        <v>1.5</v>
      </c>
      <c r="K1189" s="14"/>
      <c r="L1189" s="14"/>
      <c r="N1189" s="11" t="e">
        <f>INDEX(TreeLookup!$C$1:$DE$21,MATCH(Table15[[#This Row],[CATEGORY]],TreeLookup!$C$1:$C$21,0),MATCH(Table15[[#This Row],[YEAR]],TreeLookup!$C$1:$DE$1,0))</f>
        <v>#N/A</v>
      </c>
      <c r="O1189" s="11" t="s">
        <v>1903</v>
      </c>
    </row>
    <row r="1190" spans="1:17" x14ac:dyDescent="0.25">
      <c r="A1190" s="11" t="s">
        <v>5283</v>
      </c>
      <c r="B1190" s="12" t="s">
        <v>6915</v>
      </c>
      <c r="C1190" s="11">
        <v>1000</v>
      </c>
      <c r="D1190" s="11">
        <v>2000</v>
      </c>
      <c r="E1190" s="12" t="s">
        <v>5284</v>
      </c>
      <c r="F1190" s="11" t="s">
        <v>1372</v>
      </c>
      <c r="G1190" s="11" t="s">
        <v>5278</v>
      </c>
      <c r="H1190" s="11" t="s">
        <v>5091</v>
      </c>
      <c r="I1190" s="11" t="s">
        <v>5091</v>
      </c>
      <c r="J1190" s="14">
        <f>VLOOKUP(Table15[[#This Row],[TechRequired]],OldTree!A:B,2,0)</f>
        <v>0</v>
      </c>
      <c r="K1190" s="14"/>
      <c r="L1190" s="14"/>
      <c r="M1190" s="14">
        <v>0</v>
      </c>
      <c r="N1190" s="11" t="e">
        <f>INDEX(TreeLookup!$C$1:$DE$21,MATCH(Table15[[#This Row],[CATEGORY]],TreeLookup!$C$1:$C$21,0),MATCH(Table15[[#This Row],[YEAR]],TreeLookup!$C$1:$DE$1,0))</f>
        <v>#N/A</v>
      </c>
      <c r="O1190" s="11" t="s">
        <v>1903</v>
      </c>
      <c r="P1190" s="13" t="s">
        <v>6842</v>
      </c>
      <c r="Q1190" s="11"/>
    </row>
    <row r="1191" spans="1:17" x14ac:dyDescent="0.25">
      <c r="A1191" s="11" t="s">
        <v>5415</v>
      </c>
      <c r="B1191" s="12" t="s">
        <v>8102</v>
      </c>
      <c r="C1191" s="11">
        <v>300</v>
      </c>
      <c r="D1191" s="11">
        <v>800</v>
      </c>
      <c r="E1191" s="12" t="s">
        <v>5416</v>
      </c>
      <c r="F1191" s="11" t="s">
        <v>1364</v>
      </c>
      <c r="G1191" s="11" t="s">
        <v>5278</v>
      </c>
      <c r="H1191" s="11" t="s">
        <v>5091</v>
      </c>
      <c r="I1191" s="11" t="s">
        <v>5091</v>
      </c>
      <c r="J1191" s="14">
        <f>VLOOKUP(Table15[[#This Row],[TechRequired]],OldTree!A:B,2,0)</f>
        <v>5</v>
      </c>
      <c r="K1191" s="14"/>
      <c r="L1191" s="14"/>
      <c r="N1191" s="11" t="e">
        <f>INDEX(TreeLookup!$C$1:$DE$21,MATCH(Table15[[#This Row],[CATEGORY]],TreeLookup!$C$1:$C$21,0),MATCH(Table15[[#This Row],[YEAR]],TreeLookup!$C$1:$DE$1,0))</f>
        <v>#N/A</v>
      </c>
      <c r="O1191" s="11" t="s">
        <v>1903</v>
      </c>
    </row>
    <row r="1192" spans="1:17" x14ac:dyDescent="0.25">
      <c r="A1192" s="11" t="s">
        <v>5411</v>
      </c>
      <c r="B1192" s="12" t="s">
        <v>8103</v>
      </c>
      <c r="C1192" s="11">
        <v>250</v>
      </c>
      <c r="D1192" s="11">
        <v>800</v>
      </c>
      <c r="E1192" s="12" t="s">
        <v>5412</v>
      </c>
      <c r="F1192" s="11" t="s">
        <v>1364</v>
      </c>
      <c r="G1192" s="11" t="s">
        <v>5278</v>
      </c>
      <c r="H1192" s="11" t="s">
        <v>5091</v>
      </c>
      <c r="I1192" s="11" t="s">
        <v>5091</v>
      </c>
      <c r="J1192" s="14">
        <f>VLOOKUP(Table15[[#This Row],[TechRequired]],OldTree!A:B,2,0)</f>
        <v>5</v>
      </c>
      <c r="K1192" s="14"/>
      <c r="L1192" s="14"/>
      <c r="N1192" s="11" t="e">
        <f>INDEX(TreeLookup!$C$1:$DE$21,MATCH(Table15[[#This Row],[CATEGORY]],TreeLookup!$C$1:$C$21,0),MATCH(Table15[[#This Row],[YEAR]],TreeLookup!$C$1:$DE$1,0))</f>
        <v>#N/A</v>
      </c>
      <c r="O1192" s="11" t="s">
        <v>1903</v>
      </c>
    </row>
    <row r="1193" spans="1:17" x14ac:dyDescent="0.25">
      <c r="A1193" s="11" t="s">
        <v>5417</v>
      </c>
      <c r="B1193" s="12" t="s">
        <v>8104</v>
      </c>
      <c r="C1193" s="11">
        <v>300</v>
      </c>
      <c r="D1193" s="11">
        <v>700</v>
      </c>
      <c r="E1193" s="12" t="s">
        <v>5412</v>
      </c>
      <c r="F1193" s="11" t="s">
        <v>1364</v>
      </c>
      <c r="G1193" s="11" t="s">
        <v>5278</v>
      </c>
      <c r="H1193" s="11" t="s">
        <v>5091</v>
      </c>
      <c r="I1193" s="11" t="s">
        <v>5091</v>
      </c>
      <c r="J1193" s="14">
        <f>VLOOKUP(Table15[[#This Row],[TechRequired]],OldTree!A:B,2,0)</f>
        <v>5</v>
      </c>
      <c r="K1193" s="14"/>
      <c r="L1193" s="14"/>
      <c r="N1193" s="11" t="e">
        <f>INDEX(TreeLookup!$C$1:$DE$21,MATCH(Table15[[#This Row],[CATEGORY]],TreeLookup!$C$1:$C$21,0),MATCH(Table15[[#This Row],[YEAR]],TreeLookup!$C$1:$DE$1,0))</f>
        <v>#N/A</v>
      </c>
      <c r="O1193" s="11" t="s">
        <v>1903</v>
      </c>
    </row>
    <row r="1194" spans="1:17" x14ac:dyDescent="0.25">
      <c r="A1194" s="11" t="s">
        <v>5418</v>
      </c>
      <c r="B1194" s="12" t="s">
        <v>8105</v>
      </c>
      <c r="C1194" s="11">
        <v>250</v>
      </c>
      <c r="D1194" s="11">
        <v>500</v>
      </c>
      <c r="E1194" s="12" t="s">
        <v>5412</v>
      </c>
      <c r="F1194" s="11" t="s">
        <v>1364</v>
      </c>
      <c r="G1194" s="11" t="s">
        <v>5278</v>
      </c>
      <c r="H1194" s="11" t="s">
        <v>5091</v>
      </c>
      <c r="I1194" s="11" t="s">
        <v>5091</v>
      </c>
      <c r="J1194" s="14">
        <f>VLOOKUP(Table15[[#This Row],[TechRequired]],OldTree!A:B,2,0)</f>
        <v>5</v>
      </c>
      <c r="K1194" s="14"/>
      <c r="L1194" s="14"/>
      <c r="N1194" s="11" t="e">
        <f>INDEX(TreeLookup!$C$1:$DE$21,MATCH(Table15[[#This Row],[CATEGORY]],TreeLookup!$C$1:$C$21,0),MATCH(Table15[[#This Row],[YEAR]],TreeLookup!$C$1:$DE$1,0))</f>
        <v>#N/A</v>
      </c>
      <c r="O1194" s="11" t="s">
        <v>1903</v>
      </c>
    </row>
    <row r="1195" spans="1:17" x14ac:dyDescent="0.25">
      <c r="A1195" s="11" t="s">
        <v>5413</v>
      </c>
      <c r="B1195" s="12" t="s">
        <v>8106</v>
      </c>
      <c r="C1195" s="11">
        <v>250</v>
      </c>
      <c r="D1195" s="11">
        <v>800</v>
      </c>
      <c r="E1195" s="12" t="s">
        <v>5414</v>
      </c>
      <c r="F1195" s="11" t="s">
        <v>1364</v>
      </c>
      <c r="G1195" s="11" t="s">
        <v>5278</v>
      </c>
      <c r="H1195" s="11" t="s">
        <v>5091</v>
      </c>
      <c r="I1195" s="11" t="s">
        <v>5091</v>
      </c>
      <c r="J1195" s="14">
        <f>VLOOKUP(Table15[[#This Row],[TechRequired]],OldTree!A:B,2,0)</f>
        <v>5</v>
      </c>
      <c r="K1195" s="14"/>
      <c r="L1195" s="14"/>
      <c r="N1195" s="11" t="e">
        <f>INDEX(TreeLookup!$C$1:$DE$21,MATCH(Table15[[#This Row],[CATEGORY]],TreeLookup!$C$1:$C$21,0),MATCH(Table15[[#This Row],[YEAR]],TreeLookup!$C$1:$DE$1,0))</f>
        <v>#N/A</v>
      </c>
      <c r="O1195" s="11" t="s">
        <v>1903</v>
      </c>
    </row>
    <row r="1196" spans="1:17" x14ac:dyDescent="0.25">
      <c r="A1196" s="11" t="s">
        <v>5285</v>
      </c>
      <c r="B1196" s="12" t="s">
        <v>6916</v>
      </c>
      <c r="C1196" s="11">
        <v>450</v>
      </c>
      <c r="D1196" s="11">
        <v>1000</v>
      </c>
      <c r="E1196" s="12" t="s">
        <v>5286</v>
      </c>
      <c r="F1196" s="11" t="s">
        <v>1372</v>
      </c>
      <c r="G1196" s="11" t="s">
        <v>5278</v>
      </c>
      <c r="H1196" s="11" t="s">
        <v>5091</v>
      </c>
      <c r="I1196" s="11" t="s">
        <v>5091</v>
      </c>
      <c r="J1196" s="14">
        <f>VLOOKUP(Table15[[#This Row],[TechRequired]],OldTree!A:B,2,0)</f>
        <v>0</v>
      </c>
      <c r="K1196" s="14"/>
      <c r="L1196" s="14"/>
      <c r="M1196" s="14">
        <v>0</v>
      </c>
      <c r="N1196" s="11" t="e">
        <f>INDEX(TreeLookup!$C$1:$DE$21,MATCH(Table15[[#This Row],[CATEGORY]],TreeLookup!$C$1:$C$21,0),MATCH(Table15[[#This Row],[YEAR]],TreeLookup!$C$1:$DE$1,0))</f>
        <v>#N/A</v>
      </c>
      <c r="O1196" s="11" t="s">
        <v>1903</v>
      </c>
      <c r="P1196" s="13" t="s">
        <v>6842</v>
      </c>
      <c r="Q1196" s="11"/>
    </row>
    <row r="1197" spans="1:17" x14ac:dyDescent="0.25">
      <c r="A1197" s="11" t="s">
        <v>5291</v>
      </c>
      <c r="B1197" s="12" t="s">
        <v>6917</v>
      </c>
      <c r="C1197" s="11">
        <v>1000</v>
      </c>
      <c r="D1197" s="11">
        <v>3000</v>
      </c>
      <c r="E1197" s="12" t="s">
        <v>5292</v>
      </c>
      <c r="F1197" s="11" t="s">
        <v>1372</v>
      </c>
      <c r="G1197" s="11" t="s">
        <v>5278</v>
      </c>
      <c r="H1197" s="11" t="s">
        <v>5091</v>
      </c>
      <c r="I1197" s="11" t="s">
        <v>5091</v>
      </c>
      <c r="J1197" s="14">
        <f>VLOOKUP(Table15[[#This Row],[TechRequired]],OldTree!A:B,2,0)</f>
        <v>0</v>
      </c>
      <c r="K1197" s="14"/>
      <c r="L1197" s="14"/>
      <c r="M1197" s="14">
        <v>0</v>
      </c>
      <c r="N1197" s="11" t="e">
        <f>INDEX(TreeLookup!$C$1:$DE$21,MATCH(Table15[[#This Row],[CATEGORY]],TreeLookup!$C$1:$C$21,0),MATCH(Table15[[#This Row],[YEAR]],TreeLookup!$C$1:$DE$1,0))</f>
        <v>#N/A</v>
      </c>
      <c r="O1197" s="11" t="s">
        <v>1903</v>
      </c>
      <c r="P1197" s="13" t="s">
        <v>6842</v>
      </c>
      <c r="Q1197" s="11"/>
    </row>
    <row r="1198" spans="1:17" x14ac:dyDescent="0.25">
      <c r="A1198" s="11" t="s">
        <v>5293</v>
      </c>
      <c r="B1198" s="12" t="s">
        <v>6918</v>
      </c>
      <c r="C1198" s="11">
        <v>375</v>
      </c>
      <c r="D1198" s="11">
        <v>4300</v>
      </c>
      <c r="E1198" s="12" t="s">
        <v>5294</v>
      </c>
      <c r="F1198" s="11" t="s">
        <v>1372</v>
      </c>
      <c r="G1198" s="11" t="s">
        <v>5278</v>
      </c>
      <c r="H1198" s="11" t="s">
        <v>5091</v>
      </c>
      <c r="I1198" s="11" t="s">
        <v>5091</v>
      </c>
      <c r="J1198" s="14">
        <f>VLOOKUP(Table15[[#This Row],[TechRequired]],OldTree!A:B,2,0)</f>
        <v>0</v>
      </c>
      <c r="K1198" s="14"/>
      <c r="L1198" s="14"/>
      <c r="M1198" s="14">
        <v>0</v>
      </c>
      <c r="N1198" s="11" t="e">
        <f>INDEX(TreeLookup!$C$1:$DE$21,MATCH(Table15[[#This Row],[CATEGORY]],TreeLookup!$C$1:$C$21,0),MATCH(Table15[[#This Row],[YEAR]],TreeLookup!$C$1:$DE$1,0))</f>
        <v>#N/A</v>
      </c>
      <c r="O1198" s="11" t="s">
        <v>1903</v>
      </c>
      <c r="P1198" s="13" t="s">
        <v>6842</v>
      </c>
      <c r="Q1198" s="11"/>
    </row>
    <row r="1199" spans="1:17" x14ac:dyDescent="0.25">
      <c r="A1199" s="11" t="s">
        <v>5295</v>
      </c>
      <c r="B1199" s="12" t="s">
        <v>6919</v>
      </c>
      <c r="C1199" s="11">
        <v>1000</v>
      </c>
      <c r="D1199" s="11">
        <v>2000</v>
      </c>
      <c r="E1199" s="12" t="s">
        <v>5296</v>
      </c>
      <c r="F1199" s="11" t="s">
        <v>1372</v>
      </c>
      <c r="G1199" s="11" t="s">
        <v>5278</v>
      </c>
      <c r="H1199" s="11" t="s">
        <v>5091</v>
      </c>
      <c r="I1199" s="11" t="s">
        <v>5091</v>
      </c>
      <c r="J1199" s="14">
        <f>VLOOKUP(Table15[[#This Row],[TechRequired]],OldTree!A:B,2,0)</f>
        <v>0</v>
      </c>
      <c r="K1199" s="14"/>
      <c r="L1199" s="14"/>
      <c r="M1199" s="14">
        <v>0</v>
      </c>
      <c r="N1199" s="11" t="e">
        <f>INDEX(TreeLookup!$C$1:$DE$21,MATCH(Table15[[#This Row],[CATEGORY]],TreeLookup!$C$1:$C$21,0),MATCH(Table15[[#This Row],[YEAR]],TreeLookup!$C$1:$DE$1,0))</f>
        <v>#N/A</v>
      </c>
      <c r="O1199" s="11" t="s">
        <v>1903</v>
      </c>
      <c r="P1199" s="13" t="s">
        <v>6842</v>
      </c>
      <c r="Q1199" s="11"/>
    </row>
    <row r="1200" spans="1:17" x14ac:dyDescent="0.25">
      <c r="A1200" s="11" t="s">
        <v>5297</v>
      </c>
      <c r="B1200" s="12" t="s">
        <v>6920</v>
      </c>
      <c r="C1200" s="11">
        <v>1000</v>
      </c>
      <c r="D1200" s="11">
        <v>2000</v>
      </c>
      <c r="E1200" s="12" t="s">
        <v>5298</v>
      </c>
      <c r="F1200" s="11" t="s">
        <v>1372</v>
      </c>
      <c r="G1200" s="11" t="s">
        <v>5278</v>
      </c>
      <c r="H1200" s="11" t="s">
        <v>5091</v>
      </c>
      <c r="I1200" s="11" t="s">
        <v>5091</v>
      </c>
      <c r="J1200" s="14">
        <f>VLOOKUP(Table15[[#This Row],[TechRequired]],OldTree!A:B,2,0)</f>
        <v>0</v>
      </c>
      <c r="K1200" s="14"/>
      <c r="L1200" s="14"/>
      <c r="M1200" s="14">
        <v>0</v>
      </c>
      <c r="N1200" s="11" t="e">
        <f>INDEX(TreeLookup!$C$1:$DE$21,MATCH(Table15[[#This Row],[CATEGORY]],TreeLookup!$C$1:$C$21,0),MATCH(Table15[[#This Row],[YEAR]],TreeLookup!$C$1:$DE$1,0))</f>
        <v>#N/A</v>
      </c>
      <c r="O1200" s="11" t="s">
        <v>1903</v>
      </c>
      <c r="P1200" s="13" t="s">
        <v>6842</v>
      </c>
      <c r="Q1200" s="11"/>
    </row>
    <row r="1201" spans="1:36" x14ac:dyDescent="0.25">
      <c r="A1201" s="11" t="s">
        <v>5299</v>
      </c>
      <c r="B1201" s="12" t="s">
        <v>6921</v>
      </c>
      <c r="C1201" s="11">
        <v>1000</v>
      </c>
      <c r="D1201" s="11">
        <v>2000</v>
      </c>
      <c r="E1201" s="12" t="s">
        <v>5300</v>
      </c>
      <c r="F1201" s="11" t="s">
        <v>1372</v>
      </c>
      <c r="G1201" s="11" t="s">
        <v>5278</v>
      </c>
      <c r="H1201" s="11" t="s">
        <v>5091</v>
      </c>
      <c r="I1201" s="11" t="s">
        <v>5091</v>
      </c>
      <c r="J1201" s="14">
        <f>VLOOKUP(Table15[[#This Row],[TechRequired]],OldTree!A:B,2,0)</f>
        <v>0</v>
      </c>
      <c r="K1201" s="14"/>
      <c r="L1201" s="14"/>
      <c r="M1201" s="14">
        <v>0</v>
      </c>
      <c r="N1201" s="11" t="e">
        <f>INDEX(TreeLookup!$C$1:$DE$21,MATCH(Table15[[#This Row],[CATEGORY]],TreeLookup!$C$1:$C$21,0),MATCH(Table15[[#This Row],[YEAR]],TreeLookup!$C$1:$DE$1,0))</f>
        <v>#N/A</v>
      </c>
      <c r="O1201" s="11" t="s">
        <v>1903</v>
      </c>
      <c r="P1201" s="13" t="s">
        <v>6842</v>
      </c>
      <c r="Q1201" s="11"/>
    </row>
    <row r="1202" spans="1:36" x14ac:dyDescent="0.25">
      <c r="A1202" s="11" t="s">
        <v>3178</v>
      </c>
      <c r="B1202" s="12" t="s">
        <v>8332</v>
      </c>
      <c r="C1202" s="11">
        <v>1</v>
      </c>
      <c r="D1202" s="11">
        <v>250</v>
      </c>
      <c r="E1202" s="12" t="s">
        <v>10853</v>
      </c>
      <c r="F1202" s="11" t="s">
        <v>1357</v>
      </c>
      <c r="G1202" s="11" t="s">
        <v>5691</v>
      </c>
      <c r="H1202" s="11" t="s">
        <v>1903</v>
      </c>
      <c r="I1202" s="11" t="s">
        <v>5091</v>
      </c>
      <c r="J1202" s="14">
        <f>VLOOKUP(Table15[[#This Row],[TechRequired]],OldTree!A:B,2,0)</f>
        <v>4</v>
      </c>
      <c r="K1202" s="22" t="s">
        <v>6012</v>
      </c>
      <c r="L1202" s="14" t="s">
        <v>8646</v>
      </c>
      <c r="M1202" s="14">
        <v>3</v>
      </c>
      <c r="N1202" s="11" t="str">
        <f>INDEX(TreeLookup!$C$1:$DE$21,MATCH(Table15[[#This Row],[CATEGORY]],TreeLookup!$C$1:$C$21,0),MATCH(Table15[[#This Row],[YEAR]],TreeLookup!$C$1:$DE$1,0))</f>
        <v>start</v>
      </c>
      <c r="O1202" s="21" t="s">
        <v>1903</v>
      </c>
      <c r="P1202" s="13" t="s">
        <v>6842</v>
      </c>
      <c r="Q1202" s="11"/>
      <c r="W1202" s="15"/>
    </row>
    <row r="1203" spans="1:36" x14ac:dyDescent="0.25">
      <c r="A1203" s="11" t="s">
        <v>3179</v>
      </c>
      <c r="B1203" s="12" t="s">
        <v>8339</v>
      </c>
      <c r="C1203" s="11">
        <v>1</v>
      </c>
      <c r="D1203" s="11">
        <v>450</v>
      </c>
      <c r="E1203" s="12" t="s">
        <v>10854</v>
      </c>
      <c r="F1203" s="11" t="s">
        <v>1357</v>
      </c>
      <c r="G1203" s="11" t="s">
        <v>5691</v>
      </c>
      <c r="H1203" s="11" t="s">
        <v>1903</v>
      </c>
      <c r="I1203" s="11" t="s">
        <v>5091</v>
      </c>
      <c r="J1203" s="14">
        <f>VLOOKUP(Table15[[#This Row],[TechRequired]],OldTree!A:B,2,0)</f>
        <v>4</v>
      </c>
      <c r="K1203" s="22" t="s">
        <v>6012</v>
      </c>
      <c r="L1203" s="14" t="s">
        <v>8646</v>
      </c>
      <c r="M1203" s="14">
        <v>3</v>
      </c>
      <c r="N1203" s="11" t="str">
        <f>INDEX(TreeLookup!$C$1:$DE$21,MATCH(Table15[[#This Row],[CATEGORY]],TreeLookup!$C$1:$C$21,0),MATCH(Table15[[#This Row],[YEAR]],TreeLookup!$C$1:$DE$1,0))</f>
        <v>start</v>
      </c>
      <c r="O1203" s="21" t="s">
        <v>1903</v>
      </c>
      <c r="P1203" s="13" t="s">
        <v>6842</v>
      </c>
      <c r="Q1203" s="11"/>
      <c r="W1203" s="15"/>
    </row>
    <row r="1204" spans="1:36" x14ac:dyDescent="0.25">
      <c r="A1204" s="11" t="s">
        <v>3180</v>
      </c>
      <c r="B1204" s="12" t="s">
        <v>8340</v>
      </c>
      <c r="C1204" s="11">
        <v>1</v>
      </c>
      <c r="D1204" s="11">
        <v>1000</v>
      </c>
      <c r="E1204" s="12" t="s">
        <v>10864</v>
      </c>
      <c r="F1204" s="11" t="s">
        <v>1324</v>
      </c>
      <c r="G1204" s="11" t="s">
        <v>5691</v>
      </c>
      <c r="H1204" s="11" t="s">
        <v>1903</v>
      </c>
      <c r="I1204" s="11" t="s">
        <v>5091</v>
      </c>
      <c r="J1204" s="14">
        <f>VLOOKUP(Table15[[#This Row],[TechRequired]],OldTree!A:B,2,0)</f>
        <v>2</v>
      </c>
      <c r="K1204" s="22" t="s">
        <v>6012</v>
      </c>
      <c r="L1204" s="14" t="s">
        <v>8646</v>
      </c>
      <c r="M1204" s="14">
        <v>1</v>
      </c>
      <c r="N1204" s="11" t="str">
        <f>INDEX(TreeLookup!$C$1:$DE$21,MATCH(Table15[[#This Row],[CATEGORY]],TreeLookup!$C$1:$C$21,0),MATCH(Table15[[#This Row],[YEAR]],TreeLookup!$C$1:$DE$1,0))</f>
        <v>start</v>
      </c>
      <c r="O1204" s="21" t="s">
        <v>1903</v>
      </c>
      <c r="P1204" s="13" t="s">
        <v>6842</v>
      </c>
      <c r="Q1204" s="11"/>
      <c r="W1204" s="15"/>
    </row>
    <row r="1205" spans="1:36" x14ac:dyDescent="0.25">
      <c r="A1205" s="11" t="s">
        <v>3181</v>
      </c>
      <c r="B1205" s="12" t="s">
        <v>8344</v>
      </c>
      <c r="C1205" s="11">
        <v>1</v>
      </c>
      <c r="D1205" s="11">
        <v>1800</v>
      </c>
      <c r="E1205" s="12" t="s">
        <v>10865</v>
      </c>
      <c r="F1205" s="11" t="s">
        <v>1324</v>
      </c>
      <c r="G1205" s="11" t="s">
        <v>5691</v>
      </c>
      <c r="H1205" s="11" t="s">
        <v>1903</v>
      </c>
      <c r="I1205" s="11" t="s">
        <v>5091</v>
      </c>
      <c r="J1205" s="14">
        <f>VLOOKUP(Table15[[#This Row],[TechRequired]],OldTree!A:B,2,0)</f>
        <v>2</v>
      </c>
      <c r="K1205" s="22" t="s">
        <v>6012</v>
      </c>
      <c r="L1205" s="14" t="s">
        <v>8646</v>
      </c>
      <c r="M1205" s="14">
        <v>1</v>
      </c>
      <c r="N1205" s="11" t="str">
        <f>INDEX(TreeLookup!$C$1:$DE$21,MATCH(Table15[[#This Row],[CATEGORY]],TreeLookup!$C$1:$C$21,0),MATCH(Table15[[#This Row],[YEAR]],TreeLookup!$C$1:$DE$1,0))</f>
        <v>start</v>
      </c>
      <c r="O1205" s="21" t="s">
        <v>1903</v>
      </c>
      <c r="P1205" s="13" t="s">
        <v>6842</v>
      </c>
      <c r="Q1205" s="11"/>
      <c r="W1205" s="15"/>
    </row>
    <row r="1206" spans="1:36" x14ac:dyDescent="0.25">
      <c r="A1206" s="11" t="s">
        <v>3182</v>
      </c>
      <c r="B1206" s="12" t="s">
        <v>8347</v>
      </c>
      <c r="C1206" s="11">
        <v>1</v>
      </c>
      <c r="D1206" s="11">
        <v>2600</v>
      </c>
      <c r="E1206" s="12" t="s">
        <v>10866</v>
      </c>
      <c r="F1206" s="11" t="s">
        <v>1287</v>
      </c>
      <c r="G1206" s="11" t="s">
        <v>5691</v>
      </c>
      <c r="H1206" s="11" t="s">
        <v>1903</v>
      </c>
      <c r="I1206" s="11" t="s">
        <v>5091</v>
      </c>
      <c r="J1206" s="14">
        <f>VLOOKUP(Table15[[#This Row],[TechRequired]],OldTree!A:B,2,0)</f>
        <v>3</v>
      </c>
      <c r="K1206" s="22" t="s">
        <v>6012</v>
      </c>
      <c r="L1206" s="14" t="s">
        <v>8646</v>
      </c>
      <c r="M1206" s="14">
        <v>2</v>
      </c>
      <c r="N1206" s="11" t="str">
        <f>INDEX(TreeLookup!$C$1:$DE$21,MATCH(Table15[[#This Row],[CATEGORY]],TreeLookup!$C$1:$C$21,0),MATCH(Table15[[#This Row],[YEAR]],TreeLookup!$C$1:$DE$1,0))</f>
        <v>start</v>
      </c>
      <c r="O1206" s="21" t="s">
        <v>1903</v>
      </c>
      <c r="P1206" s="13" t="s">
        <v>6842</v>
      </c>
      <c r="Q1206" s="11"/>
      <c r="W1206" s="15"/>
    </row>
    <row r="1207" spans="1:36" x14ac:dyDescent="0.25">
      <c r="A1207" s="11" t="s">
        <v>78</v>
      </c>
      <c r="B1207" s="12" t="s">
        <v>3389</v>
      </c>
      <c r="C1207" s="11">
        <v>150</v>
      </c>
      <c r="D1207" s="11">
        <v>3000</v>
      </c>
      <c r="E1207" s="12" t="s">
        <v>3390</v>
      </c>
      <c r="F1207" s="11" t="s">
        <v>1281</v>
      </c>
      <c r="G1207" s="21" t="s">
        <v>11292</v>
      </c>
      <c r="H1207" s="11" t="s">
        <v>1903</v>
      </c>
      <c r="I1207" s="11" t="s">
        <v>1903</v>
      </c>
      <c r="J1207" s="14">
        <f>VLOOKUP(Table15[[#This Row],[TechRequired]],OldTree!A:B,2,0)</f>
        <v>4</v>
      </c>
      <c r="K1207" s="22" t="s">
        <v>6012</v>
      </c>
      <c r="L1207" s="14" t="s">
        <v>8646</v>
      </c>
      <c r="M1207" s="14">
        <v>4</v>
      </c>
      <c r="N1207" s="11" t="str">
        <f>INDEX(TreeLookup!$C$1:$DE$21,MATCH(Table15[[#This Row],[CATEGORY]],TreeLookup!$C$1:$C$21,0),MATCH(Table15[[#This Row],[YEAR]],TreeLookup!$C$1:$DE$1,0))</f>
        <v>materialsScienceAdvCapsules</v>
      </c>
      <c r="P1207" s="13" t="s">
        <v>6843</v>
      </c>
      <c r="Q1207" s="11"/>
      <c r="S1207" s="11">
        <v>1964</v>
      </c>
      <c r="W1207" s="15"/>
    </row>
    <row r="1208" spans="1:36" x14ac:dyDescent="0.25">
      <c r="A1208" s="11" t="s">
        <v>5657</v>
      </c>
      <c r="B1208" s="12" t="s">
        <v>3577</v>
      </c>
      <c r="C1208" s="11">
        <v>1500</v>
      </c>
      <c r="D1208" s="11">
        <v>2500</v>
      </c>
      <c r="E1208" s="12" t="s">
        <v>5658</v>
      </c>
      <c r="F1208" s="11" t="s">
        <v>1322</v>
      </c>
      <c r="G1208" s="11" t="s">
        <v>5652</v>
      </c>
      <c r="H1208" s="11" t="s">
        <v>5091</v>
      </c>
      <c r="I1208" s="11" t="s">
        <v>5091</v>
      </c>
      <c r="J1208" s="14">
        <f>VLOOKUP(Table15[[#This Row],[TechRequired]],OldTree!A:B,2,0)</f>
        <v>3</v>
      </c>
      <c r="K1208" s="14"/>
      <c r="L1208" s="14" t="s">
        <v>3577</v>
      </c>
      <c r="N1208" s="11" t="e">
        <f>INDEX(TreeLookup!$C$1:$DE$21,MATCH(Table15[[#This Row],[CATEGORY]],TreeLookup!$C$1:$C$21,0),MATCH(Table15[[#This Row],[YEAR]],TreeLookup!$C$1:$DE$1,0))</f>
        <v>#N/A</v>
      </c>
      <c r="O1208" s="11" t="s">
        <v>1903</v>
      </c>
      <c r="P1208" s="13" t="s">
        <v>6842</v>
      </c>
      <c r="Q1208" s="11" t="s">
        <v>5968</v>
      </c>
      <c r="S1208" s="11">
        <v>1965</v>
      </c>
    </row>
    <row r="1209" spans="1:36" x14ac:dyDescent="0.25">
      <c r="A1209" s="11" t="s">
        <v>411</v>
      </c>
      <c r="B1209" s="12" t="s">
        <v>3577</v>
      </c>
      <c r="C1209" s="11">
        <v>1000</v>
      </c>
      <c r="D1209" s="11">
        <v>20000</v>
      </c>
      <c r="E1209" s="12" t="s">
        <v>3578</v>
      </c>
      <c r="F1209" s="11" t="s">
        <v>1309</v>
      </c>
      <c r="G1209" s="21" t="s">
        <v>11292</v>
      </c>
      <c r="H1209" s="11" t="s">
        <v>1903</v>
      </c>
      <c r="I1209" s="11" t="s">
        <v>1903</v>
      </c>
      <c r="J1209" s="14">
        <f>VLOOKUP(Table15[[#This Row],[TechRequired]],OldTree!A:B,2,0)</f>
        <v>3</v>
      </c>
      <c r="K1209" s="22" t="s">
        <v>8950</v>
      </c>
      <c r="L1209" s="14" t="s">
        <v>3577</v>
      </c>
      <c r="N1209" s="11" t="str">
        <f>INDEX(TreeLookup!$C$1:$DE$21,MATCH(Table15[[#This Row],[CATEGORY]],TreeLookup!$C$1:$C$21,0),MATCH(Table15[[#This Row],[YEAR]],TreeLookup!$C$1:$DE$1,0))</f>
        <v>improvedPower</v>
      </c>
      <c r="P1209" s="13" t="s">
        <v>6843</v>
      </c>
      <c r="Q1209" s="11" t="s">
        <v>5968</v>
      </c>
      <c r="S1209" s="11">
        <v>1965</v>
      </c>
      <c r="W1209" s="15"/>
    </row>
    <row r="1210" spans="1:36" x14ac:dyDescent="0.25">
      <c r="A1210" s="11" t="s">
        <v>412</v>
      </c>
      <c r="B1210" s="12" t="s">
        <v>3579</v>
      </c>
      <c r="C1210" s="11">
        <v>2500</v>
      </c>
      <c r="D1210" s="11">
        <v>50000</v>
      </c>
      <c r="E1210" s="12" t="s">
        <v>3580</v>
      </c>
      <c r="F1210" s="11" t="s">
        <v>1309</v>
      </c>
      <c r="G1210" s="21" t="s">
        <v>11292</v>
      </c>
      <c r="H1210" s="11" t="s">
        <v>1903</v>
      </c>
      <c r="I1210" s="11" t="s">
        <v>1903</v>
      </c>
      <c r="J1210" s="14">
        <f>VLOOKUP(Table15[[#This Row],[TechRequired]],OldTree!A:B,2,0)</f>
        <v>3</v>
      </c>
      <c r="K1210" s="22" t="s">
        <v>8950</v>
      </c>
      <c r="L1210" s="14" t="s">
        <v>3577</v>
      </c>
      <c r="N1210" s="11" t="str">
        <f>INDEX(TreeLookup!$C$1:$DE$21,MATCH(Table15[[#This Row],[CATEGORY]],TreeLookup!$C$1:$C$21,0),MATCH(Table15[[#This Row],[YEAR]],TreeLookup!$C$1:$DE$1,0))</f>
        <v>improvedPower</v>
      </c>
      <c r="P1210" s="13" t="s">
        <v>6843</v>
      </c>
      <c r="Q1210" s="11" t="s">
        <v>5968</v>
      </c>
      <c r="S1210" s="11">
        <v>1965</v>
      </c>
      <c r="W1210" s="15"/>
    </row>
    <row r="1211" spans="1:36" x14ac:dyDescent="0.25">
      <c r="A1211" s="11" t="s">
        <v>3809</v>
      </c>
      <c r="B1211" s="12" t="s">
        <v>2989</v>
      </c>
      <c r="C1211" s="11">
        <v>8000</v>
      </c>
      <c r="D1211" s="11">
        <v>160000</v>
      </c>
      <c r="E1211" s="12" t="s">
        <v>10414</v>
      </c>
      <c r="F1211" s="11" t="s">
        <v>1377</v>
      </c>
      <c r="G1211" s="11" t="s">
        <v>1383</v>
      </c>
      <c r="H1211" s="11" t="s">
        <v>1903</v>
      </c>
      <c r="I1211" s="11" t="s">
        <v>1903</v>
      </c>
      <c r="J1211" s="14">
        <f>VLOOKUP(Table15[[#This Row],[TechRequired]],OldTree!A:B,2,0)</f>
        <v>6</v>
      </c>
      <c r="K1211" s="22" t="s">
        <v>8953</v>
      </c>
      <c r="L1211" s="14" t="s">
        <v>8675</v>
      </c>
      <c r="N1211" s="11" t="str">
        <f>INDEX(TreeLookup!$C$1:$DE$21,MATCH(Table15[[#This Row],[CATEGORY]],TreeLookup!$C$1:$C$21,0),MATCH(Table15[[#This Row],[YEAR]],TreeLookup!$C$1:$DE$1,0))</f>
        <v>solids2009</v>
      </c>
      <c r="P1211" s="13" t="s">
        <v>6843</v>
      </c>
      <c r="Q1211" s="11" t="s">
        <v>6405</v>
      </c>
      <c r="S1211" s="11">
        <v>2012</v>
      </c>
      <c r="V1211" s="11" t="s">
        <v>8824</v>
      </c>
      <c r="W1211" s="15">
        <v>42871</v>
      </c>
      <c r="Y1211" s="11" t="s">
        <v>11014</v>
      </c>
      <c r="AE1211" s="11" t="s">
        <v>11286</v>
      </c>
    </row>
    <row r="1212" spans="1:36" x14ac:dyDescent="0.25">
      <c r="A1212" s="11" t="s">
        <v>3804</v>
      </c>
      <c r="B1212" s="12" t="s">
        <v>7368</v>
      </c>
      <c r="C1212" s="11">
        <v>1</v>
      </c>
      <c r="D1212" s="11">
        <v>135600</v>
      </c>
      <c r="E1212" s="12" t="s">
        <v>9940</v>
      </c>
      <c r="F1212" s="11" t="s">
        <v>1300</v>
      </c>
      <c r="G1212" s="11" t="s">
        <v>1383</v>
      </c>
      <c r="H1212" s="11" t="s">
        <v>1903</v>
      </c>
      <c r="I1212" s="11" t="s">
        <v>1903</v>
      </c>
      <c r="J1212" s="14">
        <f>VLOOKUP(Table15[[#This Row],[TechRequired]],OldTree!A:B,2,0)</f>
        <v>1</v>
      </c>
      <c r="K1212" s="22" t="s">
        <v>8953</v>
      </c>
      <c r="L1212" s="14" t="s">
        <v>8675</v>
      </c>
      <c r="N1212" s="11" t="str">
        <f>INDEX(TreeLookup!$C$1:$DE$21,MATCH(Table15[[#This Row],[CATEGORY]],TreeLookup!$C$1:$C$21,0),MATCH(Table15[[#This Row],[YEAR]],TreeLookup!$C$1:$DE$1,0))</f>
        <v>solids1981</v>
      </c>
      <c r="P1212" s="13" t="s">
        <v>6843</v>
      </c>
      <c r="Q1212" s="21" t="s">
        <v>3020</v>
      </c>
      <c r="S1212" s="11">
        <v>1981</v>
      </c>
      <c r="V1212" s="11" t="s">
        <v>8901</v>
      </c>
      <c r="W1212" s="15">
        <v>42874</v>
      </c>
      <c r="Y1212" s="11" t="s">
        <v>11013</v>
      </c>
      <c r="AE1212" s="11" t="s">
        <v>11286</v>
      </c>
    </row>
    <row r="1213" spans="1:36" x14ac:dyDescent="0.25">
      <c r="A1213" s="11" t="s">
        <v>3805</v>
      </c>
      <c r="B1213" s="12" t="s">
        <v>7077</v>
      </c>
      <c r="C1213" s="11">
        <v>1</v>
      </c>
      <c r="D1213" s="11">
        <v>106400</v>
      </c>
      <c r="E1213" s="12" t="s">
        <v>9909</v>
      </c>
      <c r="F1213" s="11" t="s">
        <v>1300</v>
      </c>
      <c r="G1213" s="11" t="s">
        <v>1383</v>
      </c>
      <c r="H1213" s="11" t="s">
        <v>1903</v>
      </c>
      <c r="I1213" s="11" t="s">
        <v>1903</v>
      </c>
      <c r="J1213" s="14">
        <f>VLOOKUP(Table15[[#This Row],[TechRequired]],OldTree!A:B,2,0)</f>
        <v>1</v>
      </c>
      <c r="K1213" s="22" t="s">
        <v>8953</v>
      </c>
      <c r="L1213" s="14" t="s">
        <v>8675</v>
      </c>
      <c r="M1213" s="14">
        <v>4</v>
      </c>
      <c r="N1213" s="11" t="str">
        <f>INDEX(TreeLookup!$C$1:$DE$21,MATCH(Table15[[#This Row],[CATEGORY]],TreeLookup!$C$1:$C$21,0),MATCH(Table15[[#This Row],[YEAR]],TreeLookup!$C$1:$DE$1,0))</f>
        <v>solids1964</v>
      </c>
      <c r="P1213" s="13" t="s">
        <v>6843</v>
      </c>
      <c r="Q1213" s="11" t="s">
        <v>6705</v>
      </c>
      <c r="S1213" s="11">
        <v>1965</v>
      </c>
      <c r="V1213" s="11" t="s">
        <v>8907</v>
      </c>
      <c r="W1213" s="15">
        <v>42874</v>
      </c>
      <c r="AE1213" s="11" t="s">
        <v>11286</v>
      </c>
    </row>
    <row r="1214" spans="1:36" x14ac:dyDescent="0.25">
      <c r="A1214" s="11" t="s">
        <v>3803</v>
      </c>
      <c r="B1214" s="12" t="s">
        <v>7259</v>
      </c>
      <c r="C1214" s="11">
        <v>1</v>
      </c>
      <c r="D1214" s="11">
        <v>18000</v>
      </c>
      <c r="E1214" s="12" t="s">
        <v>10119</v>
      </c>
      <c r="F1214" s="11" t="s">
        <v>1300</v>
      </c>
      <c r="G1214" s="11" t="s">
        <v>1383</v>
      </c>
      <c r="H1214" s="11" t="s">
        <v>1903</v>
      </c>
      <c r="I1214" s="11" t="s">
        <v>1903</v>
      </c>
      <c r="J1214" s="14">
        <f>VLOOKUP(Table15[[#This Row],[TechRequired]],OldTree!A:B,2,0)</f>
        <v>1</v>
      </c>
      <c r="K1214" s="23" t="s">
        <v>8953</v>
      </c>
      <c r="L1214" s="14" t="s">
        <v>8675</v>
      </c>
      <c r="N1214" s="11" t="str">
        <f>INDEX(TreeLookup!$C$1:$DE$21,MATCH(Table15[[#This Row],[CATEGORY]],TreeLookup!$C$1:$C$21,0),MATCH(Table15[[#This Row],[YEAR]],TreeLookup!$C$1:$DE$1,0))</f>
        <v>solids1986</v>
      </c>
      <c r="P1214" s="13" t="s">
        <v>6843</v>
      </c>
      <c r="Q1214" s="11" t="s">
        <v>6100</v>
      </c>
      <c r="S1214" s="11">
        <v>1990</v>
      </c>
      <c r="V1214" s="11" t="s">
        <v>8890</v>
      </c>
      <c r="W1214" s="15">
        <v>42874</v>
      </c>
      <c r="AE1214" s="11" t="s">
        <v>11286</v>
      </c>
    </row>
    <row r="1215" spans="1:36" x14ac:dyDescent="0.25">
      <c r="A1215" s="11" t="s">
        <v>349</v>
      </c>
      <c r="B1215" s="12" t="s">
        <v>3880</v>
      </c>
      <c r="C1215" s="11">
        <v>2500</v>
      </c>
      <c r="D1215" s="11">
        <v>50000</v>
      </c>
      <c r="E1215" s="12" t="s">
        <v>3881</v>
      </c>
      <c r="F1215" s="11" t="s">
        <v>1304</v>
      </c>
      <c r="G1215" s="11" t="s">
        <v>1383</v>
      </c>
      <c r="H1215" s="11" t="s">
        <v>1903</v>
      </c>
      <c r="I1215" s="11" t="s">
        <v>1903</v>
      </c>
      <c r="J1215" s="14">
        <f>VLOOKUP(Table15[[#This Row],[TechRequired]],OldTree!A:B,2,0)</f>
        <v>4</v>
      </c>
      <c r="K1215" s="22" t="s">
        <v>8946</v>
      </c>
      <c r="L1215" s="14" t="s">
        <v>8654</v>
      </c>
      <c r="N1215" s="11" t="str">
        <f>INDEX(TreeLookup!$C$1:$DE$21,MATCH(Table15[[#This Row],[CATEGORY]],TreeLookup!$C$1:$C$21,0),MATCH(Table15[[#This Row],[YEAR]],TreeLookup!$C$1:$DE$1,0))</f>
        <v>matureCapsules</v>
      </c>
      <c r="P1215" s="13" t="s">
        <v>6843</v>
      </c>
      <c r="Q1215" s="11" t="s">
        <v>6688</v>
      </c>
      <c r="S1215" s="11">
        <v>1967</v>
      </c>
      <c r="W1215" s="15"/>
      <c r="AE1215" s="11" t="s">
        <v>11286</v>
      </c>
      <c r="AG1215" s="11" t="s">
        <v>11286</v>
      </c>
    </row>
    <row r="1216" spans="1:36" x14ac:dyDescent="0.25">
      <c r="A1216" s="11" t="s">
        <v>350</v>
      </c>
      <c r="B1216" s="12" t="s">
        <v>3882</v>
      </c>
      <c r="C1216" s="11">
        <v>2500</v>
      </c>
      <c r="D1216" s="11">
        <v>70000</v>
      </c>
      <c r="E1216" s="12" t="s">
        <v>3883</v>
      </c>
      <c r="F1216" s="11" t="s">
        <v>1304</v>
      </c>
      <c r="G1216" s="11" t="s">
        <v>1383</v>
      </c>
      <c r="H1216" s="11" t="s">
        <v>1903</v>
      </c>
      <c r="I1216" s="11" t="s">
        <v>1903</v>
      </c>
      <c r="J1216" s="14">
        <f>VLOOKUP(Table15[[#This Row],[TechRequired]],OldTree!A:B,2,0)</f>
        <v>4</v>
      </c>
      <c r="K1216" s="22" t="s">
        <v>8946</v>
      </c>
      <c r="L1216" s="14" t="s">
        <v>8651</v>
      </c>
      <c r="N1216" s="11" t="str">
        <f>INDEX(TreeLookup!$C$1:$DE$21,MATCH(Table15[[#This Row],[CATEGORY]],TreeLookup!$C$1:$C$21,0),MATCH(Table15[[#This Row],[YEAR]],TreeLookup!$C$1:$DE$1,0))</f>
        <v>matureCapsules</v>
      </c>
      <c r="P1216" s="13" t="s">
        <v>6843</v>
      </c>
      <c r="Q1216" s="11" t="s">
        <v>6688</v>
      </c>
      <c r="S1216" s="11">
        <v>1967</v>
      </c>
      <c r="W1216" s="15"/>
      <c r="Z1216" s="11" t="s">
        <v>11286</v>
      </c>
      <c r="AF1216" s="11" t="s">
        <v>11286</v>
      </c>
      <c r="AG1216" s="11" t="s">
        <v>11286</v>
      </c>
      <c r="AJ1216" s="11" t="s">
        <v>11286</v>
      </c>
    </row>
    <row r="1217" spans="1:36" x14ac:dyDescent="0.25">
      <c r="A1217" s="11" t="s">
        <v>4088</v>
      </c>
      <c r="B1217" s="12" t="s">
        <v>8012</v>
      </c>
      <c r="C1217" s="11">
        <v>1</v>
      </c>
      <c r="D1217" s="11">
        <v>15600</v>
      </c>
      <c r="E1217" s="12" t="s">
        <v>10244</v>
      </c>
      <c r="F1217" s="11" t="s">
        <v>1285</v>
      </c>
      <c r="G1217" s="11" t="s">
        <v>1381</v>
      </c>
      <c r="H1217" s="11" t="s">
        <v>1903</v>
      </c>
      <c r="I1217" s="11" t="s">
        <v>5091</v>
      </c>
      <c r="J1217" s="14">
        <f>VLOOKUP(Table15[[#This Row],[TechRequired]],OldTree!A:B,2,0)</f>
        <v>5</v>
      </c>
      <c r="K1217" s="22" t="s">
        <v>8952</v>
      </c>
      <c r="L1217" s="14" t="s">
        <v>8659</v>
      </c>
      <c r="M1217" s="14">
        <v>5</v>
      </c>
      <c r="N1217" s="11" t="str">
        <f>INDEX(TreeLookup!$C$1:$DE$21,MATCH(Table15[[#This Row],[CATEGORY]],TreeLookup!$C$1:$C$21,0),MATCH(Table15[[#This Row],[YEAR]],TreeLookup!$C$1:$DE$1,0))</f>
        <v>effectiveSpaceplanes</v>
      </c>
      <c r="P1217" s="13" t="s">
        <v>6842</v>
      </c>
      <c r="Q1217" s="11"/>
      <c r="S1217" s="11">
        <v>1970</v>
      </c>
      <c r="W1217" s="15"/>
    </row>
    <row r="1218" spans="1:36" x14ac:dyDescent="0.25">
      <c r="A1218" s="11" t="s">
        <v>4089</v>
      </c>
      <c r="B1218" s="12" t="s">
        <v>8014</v>
      </c>
      <c r="C1218" s="11">
        <v>1</v>
      </c>
      <c r="D1218" s="11">
        <v>7800</v>
      </c>
      <c r="E1218" s="12" t="s">
        <v>10245</v>
      </c>
      <c r="F1218" s="11" t="s">
        <v>1285</v>
      </c>
      <c r="G1218" s="11" t="s">
        <v>1381</v>
      </c>
      <c r="H1218" s="11" t="s">
        <v>1903</v>
      </c>
      <c r="I1218" s="11" t="s">
        <v>5091</v>
      </c>
      <c r="J1218" s="14">
        <f>VLOOKUP(Table15[[#This Row],[TechRequired]],OldTree!A:B,2,0)</f>
        <v>5</v>
      </c>
      <c r="K1218" s="22" t="s">
        <v>8952</v>
      </c>
      <c r="L1218" s="14" t="s">
        <v>8659</v>
      </c>
      <c r="M1218" s="14">
        <v>5</v>
      </c>
      <c r="N1218" s="11" t="str">
        <f>INDEX(TreeLookup!$C$1:$DE$21,MATCH(Table15[[#This Row],[CATEGORY]],TreeLookup!$C$1:$C$21,0),MATCH(Table15[[#This Row],[YEAR]],TreeLookup!$C$1:$DE$1,0))</f>
        <v>effectiveSpaceplanes</v>
      </c>
      <c r="P1218" s="13" t="s">
        <v>6842</v>
      </c>
      <c r="Q1218" s="11"/>
      <c r="S1218" s="11">
        <v>1970</v>
      </c>
      <c r="W1218" s="15"/>
    </row>
    <row r="1219" spans="1:36" x14ac:dyDescent="0.25">
      <c r="A1219" s="11" t="s">
        <v>5554</v>
      </c>
      <c r="B1219" s="12" t="s">
        <v>5555</v>
      </c>
      <c r="C1219" s="11">
        <v>1</v>
      </c>
      <c r="D1219" s="11">
        <v>0</v>
      </c>
      <c r="E1219" s="12" t="s">
        <v>5556</v>
      </c>
      <c r="F1219" s="11" t="s">
        <v>1372</v>
      </c>
      <c r="G1219" s="11" t="s">
        <v>5508</v>
      </c>
      <c r="H1219" s="11" t="s">
        <v>1903</v>
      </c>
      <c r="I1219" s="11" t="s">
        <v>1903</v>
      </c>
      <c r="J1219" s="14">
        <f>VLOOKUP(Table15[[#This Row],[TechRequired]],OldTree!A:B,2,0)</f>
        <v>0</v>
      </c>
      <c r="K1219" s="22" t="s">
        <v>6012</v>
      </c>
      <c r="L1219" s="22" t="s">
        <v>8671</v>
      </c>
      <c r="M1219" s="14">
        <v>0</v>
      </c>
      <c r="N1219" s="11" t="str">
        <f>INDEX(TreeLookup!$C$1:$DE$21,MATCH(Table15[[#This Row],[CATEGORY]],TreeLookup!$C$1:$C$21,0),MATCH(Table15[[#This Row],[YEAR]],TreeLookup!$C$1:$DE$1,0))</f>
        <v>start</v>
      </c>
      <c r="P1219" s="13" t="s">
        <v>6843</v>
      </c>
      <c r="Q1219" s="11"/>
      <c r="S1219" s="11">
        <v>0</v>
      </c>
      <c r="W1219" s="15"/>
    </row>
    <row r="1220" spans="1:36" x14ac:dyDescent="0.25">
      <c r="A1220" s="11" t="s">
        <v>4503</v>
      </c>
      <c r="B1220" s="12" t="s">
        <v>8538</v>
      </c>
      <c r="C1220" s="11">
        <v>0</v>
      </c>
      <c r="D1220" s="11">
        <v>0</v>
      </c>
      <c r="E1220" s="24" t="s">
        <v>5582</v>
      </c>
      <c r="F1220" s="11" t="s">
        <v>1372</v>
      </c>
      <c r="G1220" s="11" t="s">
        <v>1916</v>
      </c>
      <c r="H1220" s="11" t="s">
        <v>1903</v>
      </c>
      <c r="I1220" s="11" t="s">
        <v>1903</v>
      </c>
      <c r="J1220" s="14">
        <f>VLOOKUP(Table15[[#This Row],[TechRequired]],OldTree!A:B,2,0)</f>
        <v>0</v>
      </c>
      <c r="K1220" s="22" t="s">
        <v>6012</v>
      </c>
      <c r="L1220" s="22" t="s">
        <v>8671</v>
      </c>
      <c r="M1220" s="14">
        <v>0</v>
      </c>
      <c r="N1220" s="11" t="str">
        <f>INDEX(TreeLookup!$C$1:$DE$21,MATCH(Table15[[#This Row],[CATEGORY]],TreeLookup!$C$1:$C$21,0),MATCH(Table15[[#This Row],[YEAR]],TreeLookup!$C$1:$DE$1,0))</f>
        <v>start</v>
      </c>
      <c r="P1220" s="13" t="s">
        <v>6843</v>
      </c>
      <c r="Q1220" s="11"/>
      <c r="S1220" s="11">
        <v>0</v>
      </c>
      <c r="W1220" s="15"/>
    </row>
    <row r="1221" spans="1:36" x14ac:dyDescent="0.25">
      <c r="A1221" s="11" t="s">
        <v>5557</v>
      </c>
      <c r="B1221" s="12" t="s">
        <v>5558</v>
      </c>
      <c r="C1221" s="11">
        <v>1</v>
      </c>
      <c r="D1221" s="11">
        <v>0</v>
      </c>
      <c r="E1221" s="12" t="s">
        <v>5559</v>
      </c>
      <c r="F1221" s="11" t="s">
        <v>1372</v>
      </c>
      <c r="G1221" s="11" t="s">
        <v>5508</v>
      </c>
      <c r="H1221" s="11" t="s">
        <v>1903</v>
      </c>
      <c r="I1221" s="11" t="s">
        <v>1903</v>
      </c>
      <c r="J1221" s="14">
        <f>VLOOKUP(Table15[[#This Row],[TechRequired]],OldTree!A:B,2,0)</f>
        <v>0</v>
      </c>
      <c r="K1221" s="22" t="s">
        <v>6012</v>
      </c>
      <c r="L1221" s="22" t="s">
        <v>8671</v>
      </c>
      <c r="M1221" s="14">
        <v>0</v>
      </c>
      <c r="N1221" s="11" t="str">
        <f>INDEX(TreeLookup!$C$1:$DE$21,MATCH(Table15[[#This Row],[CATEGORY]],TreeLookup!$C$1:$C$21,0),MATCH(Table15[[#This Row],[YEAR]],TreeLookup!$C$1:$DE$1,0))</f>
        <v>start</v>
      </c>
      <c r="P1221" s="13" t="s">
        <v>6843</v>
      </c>
      <c r="Q1221" s="11"/>
      <c r="S1221" s="11">
        <v>0</v>
      </c>
      <c r="W1221" s="15"/>
    </row>
    <row r="1222" spans="1:36" x14ac:dyDescent="0.25">
      <c r="A1222" s="11" t="s">
        <v>5564</v>
      </c>
      <c r="B1222" s="12" t="s">
        <v>5565</v>
      </c>
      <c r="C1222" s="11">
        <v>1</v>
      </c>
      <c r="D1222" s="11">
        <v>0</v>
      </c>
      <c r="E1222" s="12" t="s">
        <v>5566</v>
      </c>
      <c r="F1222" s="11" t="s">
        <v>1372</v>
      </c>
      <c r="G1222" s="11" t="s">
        <v>5508</v>
      </c>
      <c r="H1222" s="11" t="s">
        <v>1903</v>
      </c>
      <c r="I1222" s="11" t="s">
        <v>1903</v>
      </c>
      <c r="J1222" s="14">
        <f>VLOOKUP(Table15[[#This Row],[TechRequired]],OldTree!A:B,2,0)</f>
        <v>0</v>
      </c>
      <c r="K1222" s="22" t="s">
        <v>6012</v>
      </c>
      <c r="L1222" s="22" t="s">
        <v>8671</v>
      </c>
      <c r="M1222" s="14">
        <v>0</v>
      </c>
      <c r="N1222" s="11" t="str">
        <f>INDEX(TreeLookup!$C$1:$DE$21,MATCH(Table15[[#This Row],[CATEGORY]],TreeLookup!$C$1:$C$21,0),MATCH(Table15[[#This Row],[YEAR]],TreeLookup!$C$1:$DE$1,0))</f>
        <v>start</v>
      </c>
      <c r="P1222" s="13" t="s">
        <v>6843</v>
      </c>
      <c r="Q1222" s="11"/>
      <c r="S1222" s="11">
        <v>0</v>
      </c>
      <c r="W1222" s="15"/>
    </row>
    <row r="1223" spans="1:36" x14ac:dyDescent="0.25">
      <c r="A1223" s="11" t="s">
        <v>5562</v>
      </c>
      <c r="B1223" s="12" t="s">
        <v>5563</v>
      </c>
      <c r="C1223" s="11">
        <v>1</v>
      </c>
      <c r="D1223" s="11">
        <v>0</v>
      </c>
      <c r="E1223" s="12" t="s">
        <v>5551</v>
      </c>
      <c r="F1223" s="11" t="s">
        <v>1372</v>
      </c>
      <c r="G1223" s="11" t="s">
        <v>5508</v>
      </c>
      <c r="H1223" s="11" t="s">
        <v>1903</v>
      </c>
      <c r="I1223" s="11" t="s">
        <v>1903</v>
      </c>
      <c r="J1223" s="14">
        <f>VLOOKUP(Table15[[#This Row],[TechRequired]],OldTree!A:B,2,0)</f>
        <v>0</v>
      </c>
      <c r="K1223" s="22" t="s">
        <v>6012</v>
      </c>
      <c r="L1223" s="22" t="s">
        <v>8671</v>
      </c>
      <c r="M1223" s="14">
        <v>0</v>
      </c>
      <c r="N1223" s="11" t="str">
        <f>INDEX(TreeLookup!$C$1:$DE$21,MATCH(Table15[[#This Row],[CATEGORY]],TreeLookup!$C$1:$C$21,0),MATCH(Table15[[#This Row],[YEAR]],TreeLookup!$C$1:$DE$1,0))</f>
        <v>start</v>
      </c>
      <c r="P1223" s="13" t="s">
        <v>6843</v>
      </c>
      <c r="Q1223" s="11"/>
      <c r="S1223" s="11">
        <v>0</v>
      </c>
      <c r="W1223" s="15"/>
    </row>
    <row r="1224" spans="1:36" x14ac:dyDescent="0.25">
      <c r="A1224" s="11" t="s">
        <v>5567</v>
      </c>
      <c r="B1224" s="12" t="s">
        <v>5568</v>
      </c>
      <c r="C1224" s="11">
        <v>1</v>
      </c>
      <c r="D1224" s="11">
        <v>0</v>
      </c>
      <c r="E1224" s="12" t="s">
        <v>5569</v>
      </c>
      <c r="F1224" s="11" t="s">
        <v>1372</v>
      </c>
      <c r="G1224" s="11" t="s">
        <v>5508</v>
      </c>
      <c r="H1224" s="11" t="s">
        <v>1903</v>
      </c>
      <c r="I1224" s="11" t="s">
        <v>1903</v>
      </c>
      <c r="J1224" s="14">
        <f>VLOOKUP(Table15[[#This Row],[TechRequired]],OldTree!A:B,2,0)</f>
        <v>0</v>
      </c>
      <c r="K1224" s="22" t="s">
        <v>6012</v>
      </c>
      <c r="L1224" s="22" t="s">
        <v>8671</v>
      </c>
      <c r="M1224" s="14">
        <v>0</v>
      </c>
      <c r="N1224" s="11" t="str">
        <f>INDEX(TreeLookup!$C$1:$DE$21,MATCH(Table15[[#This Row],[CATEGORY]],TreeLookup!$C$1:$C$21,0),MATCH(Table15[[#This Row],[YEAR]],TreeLookup!$C$1:$DE$1,0))</f>
        <v>start</v>
      </c>
      <c r="P1224" s="13" t="s">
        <v>6843</v>
      </c>
      <c r="Q1224" s="11"/>
      <c r="S1224" s="11">
        <v>0</v>
      </c>
      <c r="W1224" s="15"/>
    </row>
    <row r="1225" spans="1:36" x14ac:dyDescent="0.25">
      <c r="A1225" s="11" t="s">
        <v>5570</v>
      </c>
      <c r="B1225" s="12" t="s">
        <v>5571</v>
      </c>
      <c r="C1225" s="11">
        <v>1</v>
      </c>
      <c r="D1225" s="11">
        <v>0</v>
      </c>
      <c r="E1225" s="12" t="s">
        <v>5572</v>
      </c>
      <c r="F1225" s="11" t="s">
        <v>1372</v>
      </c>
      <c r="G1225" s="11" t="s">
        <v>5508</v>
      </c>
      <c r="H1225" s="11" t="s">
        <v>1903</v>
      </c>
      <c r="I1225" s="11" t="s">
        <v>1903</v>
      </c>
      <c r="J1225" s="14">
        <f>VLOOKUP(Table15[[#This Row],[TechRequired]],OldTree!A:B,2,0)</f>
        <v>0</v>
      </c>
      <c r="K1225" s="22" t="s">
        <v>6012</v>
      </c>
      <c r="L1225" s="22" t="s">
        <v>8671</v>
      </c>
      <c r="M1225" s="14">
        <v>0</v>
      </c>
      <c r="N1225" s="11" t="str">
        <f>INDEX(TreeLookup!$C$1:$DE$21,MATCH(Table15[[#This Row],[CATEGORY]],TreeLookup!$C$1:$C$21,0),MATCH(Table15[[#This Row],[YEAR]],TreeLookup!$C$1:$DE$1,0))</f>
        <v>start</v>
      </c>
      <c r="P1225" s="13" t="s">
        <v>6843</v>
      </c>
      <c r="Q1225" s="11"/>
      <c r="S1225" s="11">
        <v>0</v>
      </c>
      <c r="W1225" s="15"/>
    </row>
    <row r="1226" spans="1:36" x14ac:dyDescent="0.25">
      <c r="A1226" s="11" t="s">
        <v>5575</v>
      </c>
      <c r="B1226" s="12" t="s">
        <v>5576</v>
      </c>
      <c r="C1226" s="11">
        <v>1</v>
      </c>
      <c r="D1226" s="11">
        <v>0</v>
      </c>
      <c r="E1226" s="12" t="s">
        <v>5577</v>
      </c>
      <c r="F1226" s="11" t="s">
        <v>1372</v>
      </c>
      <c r="G1226" s="11" t="s">
        <v>5508</v>
      </c>
      <c r="H1226" s="11" t="s">
        <v>1903</v>
      </c>
      <c r="I1226" s="11" t="s">
        <v>1903</v>
      </c>
      <c r="J1226" s="14">
        <f>VLOOKUP(Table15[[#This Row],[TechRequired]],OldTree!A:B,2,0)</f>
        <v>0</v>
      </c>
      <c r="K1226" s="22" t="s">
        <v>6012</v>
      </c>
      <c r="L1226" s="22" t="s">
        <v>8671</v>
      </c>
      <c r="M1226" s="14">
        <v>0</v>
      </c>
      <c r="N1226" s="11" t="str">
        <f>INDEX(TreeLookup!$C$1:$DE$21,MATCH(Table15[[#This Row],[CATEGORY]],TreeLookup!$C$1:$C$21,0),MATCH(Table15[[#This Row],[YEAR]],TreeLookup!$C$1:$DE$1,0))</f>
        <v>start</v>
      </c>
      <c r="P1226" s="13" t="s">
        <v>6843</v>
      </c>
      <c r="Q1226" s="11"/>
      <c r="S1226" s="11">
        <v>0</v>
      </c>
      <c r="W1226" s="15"/>
    </row>
    <row r="1227" spans="1:36" x14ac:dyDescent="0.25">
      <c r="A1227" s="11" t="s">
        <v>8630</v>
      </c>
      <c r="B1227" s="24" t="s">
        <v>9006</v>
      </c>
      <c r="C1227" s="11">
        <v>1100</v>
      </c>
      <c r="D1227" s="11">
        <v>2600</v>
      </c>
      <c r="E1227" s="12" t="s">
        <v>4986</v>
      </c>
      <c r="F1227" s="11" t="s">
        <v>1372</v>
      </c>
      <c r="G1227" s="11" t="s">
        <v>1625</v>
      </c>
      <c r="H1227" s="11" t="s">
        <v>5091</v>
      </c>
      <c r="I1227" s="11" t="s">
        <v>5091</v>
      </c>
      <c r="J1227" s="14">
        <f>VLOOKUP(Table15[[#This Row],[TechRequired]],OldTree!A:B,2,0)</f>
        <v>0</v>
      </c>
      <c r="K1227" s="22" t="s">
        <v>6014</v>
      </c>
      <c r="L1227" s="14" t="s">
        <v>8658</v>
      </c>
      <c r="N1227" s="11" t="str">
        <f>INDEX(TreeLookup!$C$1:$DE$21,MATCH(Table15[[#This Row],[CATEGORY]],TreeLookup!$C$1:$C$21,0),MATCH(Table15[[#This Row],[YEAR]],TreeLookup!$C$1:$DE$1,0))</f>
        <v>start</v>
      </c>
      <c r="P1227" s="13" t="s">
        <v>6842</v>
      </c>
      <c r="Q1227" s="11"/>
      <c r="S1227" s="11">
        <v>0</v>
      </c>
    </row>
    <row r="1228" spans="1:36" x14ac:dyDescent="0.25">
      <c r="A1228" s="11" t="s">
        <v>1257</v>
      </c>
      <c r="B1228" s="12" t="s">
        <v>2655</v>
      </c>
      <c r="C1228" s="11">
        <v>212</v>
      </c>
      <c r="D1228" s="11">
        <v>2240</v>
      </c>
      <c r="E1228" s="12" t="s">
        <v>2656</v>
      </c>
      <c r="F1228" s="11" t="s">
        <v>1376</v>
      </c>
      <c r="G1228" s="11" t="s">
        <v>1911</v>
      </c>
      <c r="H1228" s="11" t="s">
        <v>1903</v>
      </c>
      <c r="I1228" s="11" t="s">
        <v>1903</v>
      </c>
      <c r="J1228" s="14">
        <f>VLOOKUP(Table15[[#This Row],[TechRequired]],OldTree!A:B,2,0)</f>
        <v>6</v>
      </c>
      <c r="K1228" s="22" t="s">
        <v>8944</v>
      </c>
      <c r="L1228" s="14" t="s">
        <v>6811</v>
      </c>
      <c r="N1228" s="11" t="str">
        <f>INDEX(TreeLookup!$C$1:$DE$21,MATCH(Table15[[#This Row],[CATEGORY]],TreeLookup!$C$1:$C$21,0),MATCH(Table15[[#This Row],[YEAR]],TreeLookup!$C$1:$DE$1,0))</f>
        <v>longTermAvionics</v>
      </c>
      <c r="P1228" s="13" t="s">
        <v>6843</v>
      </c>
      <c r="Q1228" s="11" t="s">
        <v>6542</v>
      </c>
      <c r="S1228" s="11">
        <v>1989</v>
      </c>
      <c r="W1228" s="15"/>
      <c r="Z1228" s="11" t="s">
        <v>11286</v>
      </c>
    </row>
    <row r="1229" spans="1:36" x14ac:dyDescent="0.25">
      <c r="A1229" s="11" t="s">
        <v>1258</v>
      </c>
      <c r="B1229" s="12" t="s">
        <v>2657</v>
      </c>
      <c r="C1229" s="11">
        <v>60</v>
      </c>
      <c r="D1229" s="11">
        <v>1200</v>
      </c>
      <c r="E1229" s="12" t="s">
        <v>2658</v>
      </c>
      <c r="F1229" s="11" t="s">
        <v>1376</v>
      </c>
      <c r="G1229" s="11" t="s">
        <v>1911</v>
      </c>
      <c r="H1229" s="11" t="s">
        <v>1903</v>
      </c>
      <c r="I1229" s="11" t="s">
        <v>1903</v>
      </c>
      <c r="J1229" s="14">
        <f>VLOOKUP(Table15[[#This Row],[TechRequired]],OldTree!A:B,2,0)</f>
        <v>6</v>
      </c>
      <c r="K1229" s="22" t="s">
        <v>8944</v>
      </c>
      <c r="L1229" s="14" t="s">
        <v>6811</v>
      </c>
      <c r="N1229" s="11" t="str">
        <f>INDEX(TreeLookup!$C$1:$DE$21,MATCH(Table15[[#This Row],[CATEGORY]],TreeLookup!$C$1:$C$21,0),MATCH(Table15[[#This Row],[YEAR]],TreeLookup!$C$1:$DE$1,0))</f>
        <v>longTermAvionics</v>
      </c>
      <c r="P1229" s="13" t="s">
        <v>6843</v>
      </c>
      <c r="Q1229" s="11" t="s">
        <v>6542</v>
      </c>
      <c r="S1229" s="11">
        <v>1989</v>
      </c>
      <c r="W1229" s="15"/>
    </row>
    <row r="1230" spans="1:36" x14ac:dyDescent="0.25">
      <c r="A1230" s="11" t="s">
        <v>1259</v>
      </c>
      <c r="B1230" s="12" t="s">
        <v>2661</v>
      </c>
      <c r="C1230" s="11">
        <v>60</v>
      </c>
      <c r="D1230" s="11">
        <v>500</v>
      </c>
      <c r="E1230" s="12" t="s">
        <v>2662</v>
      </c>
      <c r="F1230" s="11" t="s">
        <v>1376</v>
      </c>
      <c r="G1230" s="11" t="s">
        <v>1911</v>
      </c>
      <c r="H1230" s="11" t="s">
        <v>1903</v>
      </c>
      <c r="I1230" s="11" t="s">
        <v>1903</v>
      </c>
      <c r="J1230" s="14">
        <f>VLOOKUP(Table15[[#This Row],[TechRequired]],OldTree!A:B,2,0)</f>
        <v>6</v>
      </c>
      <c r="K1230" s="22" t="s">
        <v>8944</v>
      </c>
      <c r="L1230" s="14" t="s">
        <v>6811</v>
      </c>
      <c r="N1230" s="11" t="str">
        <f>INDEX(TreeLookup!$C$1:$DE$21,MATCH(Table15[[#This Row],[CATEGORY]],TreeLookup!$C$1:$C$21,0),MATCH(Table15[[#This Row],[YEAR]],TreeLookup!$C$1:$DE$1,0))</f>
        <v>longTermAvionics</v>
      </c>
      <c r="P1230" s="13" t="s">
        <v>6843</v>
      </c>
      <c r="Q1230" s="11" t="s">
        <v>6542</v>
      </c>
      <c r="S1230" s="11">
        <v>1989</v>
      </c>
      <c r="W1230" s="15"/>
      <c r="AJ1230" s="11" t="s">
        <v>11286</v>
      </c>
    </row>
    <row r="1231" spans="1:36" x14ac:dyDescent="0.25">
      <c r="A1231" s="11" t="s">
        <v>1260</v>
      </c>
      <c r="B1231" s="12" t="s">
        <v>2663</v>
      </c>
      <c r="C1231" s="11">
        <v>30</v>
      </c>
      <c r="D1231" s="11">
        <v>500</v>
      </c>
      <c r="E1231" s="12" t="s">
        <v>2664</v>
      </c>
      <c r="F1231" s="11" t="s">
        <v>1376</v>
      </c>
      <c r="G1231" s="11" t="s">
        <v>1911</v>
      </c>
      <c r="H1231" s="11" t="s">
        <v>1903</v>
      </c>
      <c r="I1231" s="11" t="s">
        <v>1903</v>
      </c>
      <c r="J1231" s="14">
        <f>VLOOKUP(Table15[[#This Row],[TechRequired]],OldTree!A:B,2,0)</f>
        <v>6</v>
      </c>
      <c r="K1231" s="22" t="s">
        <v>8944</v>
      </c>
      <c r="L1231" s="14" t="s">
        <v>6811</v>
      </c>
      <c r="N1231" s="11" t="str">
        <f>INDEX(TreeLookup!$C$1:$DE$21,MATCH(Table15[[#This Row],[CATEGORY]],TreeLookup!$C$1:$C$21,0),MATCH(Table15[[#This Row],[YEAR]],TreeLookup!$C$1:$DE$1,0))</f>
        <v>longTermAvionics</v>
      </c>
      <c r="P1231" s="13" t="s">
        <v>6843</v>
      </c>
      <c r="Q1231" s="11" t="s">
        <v>6542</v>
      </c>
      <c r="S1231" s="11">
        <v>1989</v>
      </c>
      <c r="W1231" s="15"/>
      <c r="AJ1231" s="11" t="s">
        <v>11286</v>
      </c>
    </row>
    <row r="1232" spans="1:36" x14ac:dyDescent="0.25">
      <c r="A1232" s="11" t="s">
        <v>1261</v>
      </c>
      <c r="B1232" s="12" t="s">
        <v>2665</v>
      </c>
      <c r="C1232" s="11">
        <v>30</v>
      </c>
      <c r="D1232" s="11">
        <v>500</v>
      </c>
      <c r="E1232" s="12" t="s">
        <v>2666</v>
      </c>
      <c r="F1232" s="11" t="s">
        <v>1376</v>
      </c>
      <c r="G1232" s="11" t="s">
        <v>1911</v>
      </c>
      <c r="H1232" s="11" t="s">
        <v>1903</v>
      </c>
      <c r="I1232" s="11" t="s">
        <v>1903</v>
      </c>
      <c r="J1232" s="14">
        <f>VLOOKUP(Table15[[#This Row],[TechRequired]],OldTree!A:B,2,0)</f>
        <v>6</v>
      </c>
      <c r="K1232" s="22" t="s">
        <v>8944</v>
      </c>
      <c r="L1232" s="14" t="s">
        <v>6811</v>
      </c>
      <c r="N1232" s="11" t="str">
        <f>INDEX(TreeLookup!$C$1:$DE$21,MATCH(Table15[[#This Row],[CATEGORY]],TreeLookup!$C$1:$C$21,0),MATCH(Table15[[#This Row],[YEAR]],TreeLookup!$C$1:$DE$1,0))</f>
        <v>longTermAvionics</v>
      </c>
      <c r="P1232" s="13" t="s">
        <v>6843</v>
      </c>
      <c r="Q1232" s="11" t="s">
        <v>6542</v>
      </c>
      <c r="S1232" s="11">
        <v>1989</v>
      </c>
      <c r="W1232" s="15"/>
      <c r="AJ1232" s="11" t="s">
        <v>11286</v>
      </c>
    </row>
    <row r="1233" spans="1:34" x14ac:dyDescent="0.25">
      <c r="A1233" s="11" t="s">
        <v>1265</v>
      </c>
      <c r="B1233" s="12" t="s">
        <v>2673</v>
      </c>
      <c r="C1233" s="11">
        <v>30</v>
      </c>
      <c r="D1233" s="11">
        <v>500</v>
      </c>
      <c r="E1233" s="12" t="s">
        <v>2674</v>
      </c>
      <c r="F1233" s="11" t="s">
        <v>1376</v>
      </c>
      <c r="G1233" s="11" t="s">
        <v>1911</v>
      </c>
      <c r="H1233" s="11" t="s">
        <v>1903</v>
      </c>
      <c r="I1233" s="11" t="s">
        <v>1903</v>
      </c>
      <c r="J1233" s="14">
        <f>VLOOKUP(Table15[[#This Row],[TechRequired]],OldTree!A:B,2,0)</f>
        <v>6</v>
      </c>
      <c r="K1233" s="22" t="s">
        <v>8949</v>
      </c>
      <c r="L1233" s="14" t="s">
        <v>6827</v>
      </c>
      <c r="N1233" s="11" t="str">
        <f>INDEX(TreeLookup!$C$1:$DE$21,MATCH(Table15[[#This Row],[CATEGORY]],TreeLookup!$C$1:$C$21,0),MATCH(Table15[[#This Row],[YEAR]],TreeLookup!$C$1:$DE$1,0))</f>
        <v>massiveScaleComms</v>
      </c>
      <c r="P1233" s="13" t="s">
        <v>6843</v>
      </c>
      <c r="Q1233" s="11" t="s">
        <v>6542</v>
      </c>
      <c r="S1233" s="11">
        <v>1989</v>
      </c>
      <c r="W1233" s="15"/>
      <c r="AH1233" s="11" t="s">
        <v>11286</v>
      </c>
    </row>
    <row r="1234" spans="1:34" x14ac:dyDescent="0.25">
      <c r="A1234" s="11" t="s">
        <v>1266</v>
      </c>
      <c r="B1234" s="12" t="s">
        <v>2675</v>
      </c>
      <c r="C1234" s="11">
        <v>30</v>
      </c>
      <c r="D1234" s="11">
        <v>500</v>
      </c>
      <c r="E1234" s="12" t="s">
        <v>2676</v>
      </c>
      <c r="F1234" s="11" t="s">
        <v>1376</v>
      </c>
      <c r="G1234" s="11" t="s">
        <v>1911</v>
      </c>
      <c r="H1234" s="11" t="s">
        <v>1903</v>
      </c>
      <c r="I1234" s="11" t="s">
        <v>1903</v>
      </c>
      <c r="J1234" s="14">
        <f>VLOOKUP(Table15[[#This Row],[TechRequired]],OldTree!A:B,2,0)</f>
        <v>6</v>
      </c>
      <c r="K1234" s="22" t="s">
        <v>8949</v>
      </c>
      <c r="L1234" s="14" t="s">
        <v>6827</v>
      </c>
      <c r="N1234" s="11" t="str">
        <f>INDEX(TreeLookup!$C$1:$DE$21,MATCH(Table15[[#This Row],[CATEGORY]],TreeLookup!$C$1:$C$21,0),MATCH(Table15[[#This Row],[YEAR]],TreeLookup!$C$1:$DE$1,0))</f>
        <v>massiveScaleComms</v>
      </c>
      <c r="P1234" s="13" t="s">
        <v>6843</v>
      </c>
      <c r="Q1234" s="11" t="s">
        <v>6542</v>
      </c>
      <c r="S1234" s="11">
        <v>1989</v>
      </c>
      <c r="W1234" s="15"/>
      <c r="AH1234" s="11" t="s">
        <v>11286</v>
      </c>
    </row>
    <row r="1235" spans="1:34" x14ac:dyDescent="0.25">
      <c r="A1235" s="11" t="s">
        <v>1270</v>
      </c>
      <c r="B1235" s="12" t="s">
        <v>2671</v>
      </c>
      <c r="C1235" s="11">
        <v>200</v>
      </c>
      <c r="D1235" s="11">
        <v>2000</v>
      </c>
      <c r="E1235" s="12" t="s">
        <v>2672</v>
      </c>
      <c r="F1235" s="11" t="s">
        <v>1376</v>
      </c>
      <c r="G1235" s="11" t="s">
        <v>1911</v>
      </c>
      <c r="H1235" s="11" t="s">
        <v>1903</v>
      </c>
      <c r="I1235" s="11" t="s">
        <v>1903</v>
      </c>
      <c r="J1235" s="14">
        <f>VLOOKUP(Table15[[#This Row],[TechRequired]],OldTree!A:B,2,0)</f>
        <v>6</v>
      </c>
      <c r="K1235" s="22" t="s">
        <v>6013</v>
      </c>
      <c r="L1235" s="14"/>
      <c r="M1235" s="14">
        <v>8</v>
      </c>
      <c r="N1235" s="11" t="str">
        <f>INDEX(TreeLookup!$C$1:$DE$21,MATCH(Table15[[#This Row],[CATEGORY]],TreeLookup!$C$1:$C$21,0),MATCH(Table15[[#This Row],[YEAR]],TreeLookup!$C$1:$DE$1,0))</f>
        <v>sampleReturnScience</v>
      </c>
      <c r="P1235" s="13" t="s">
        <v>6843</v>
      </c>
      <c r="Q1235" s="11" t="s">
        <v>6542</v>
      </c>
      <c r="S1235" s="11">
        <v>1989</v>
      </c>
      <c r="W1235" s="15"/>
      <c r="AH1235" s="11" t="s">
        <v>11286</v>
      </c>
    </row>
    <row r="1236" spans="1:34" x14ac:dyDescent="0.25">
      <c r="A1236" s="11" t="s">
        <v>1263</v>
      </c>
      <c r="B1236" s="12" t="s">
        <v>2659</v>
      </c>
      <c r="C1236" s="11">
        <v>20</v>
      </c>
      <c r="D1236" s="11">
        <v>250</v>
      </c>
      <c r="E1236" s="12" t="s">
        <v>2660</v>
      </c>
      <c r="F1236" s="11" t="s">
        <v>1376</v>
      </c>
      <c r="G1236" s="11" t="s">
        <v>1911</v>
      </c>
      <c r="H1236" s="11" t="s">
        <v>1903</v>
      </c>
      <c r="I1236" s="11" t="s">
        <v>1903</v>
      </c>
      <c r="J1236" s="14">
        <f>VLOOKUP(Table15[[#This Row],[TechRequired]],OldTree!A:B,2,0)</f>
        <v>6</v>
      </c>
      <c r="K1236" s="22" t="s">
        <v>8944</v>
      </c>
      <c r="L1236" s="14" t="s">
        <v>6811</v>
      </c>
      <c r="N1236" s="11" t="str">
        <f>INDEX(TreeLookup!$C$1:$DE$21,MATCH(Table15[[#This Row],[CATEGORY]],TreeLookup!$C$1:$C$21,0),MATCH(Table15[[#This Row],[YEAR]],TreeLookup!$C$1:$DE$1,0))</f>
        <v>longTermAvionics</v>
      </c>
      <c r="P1236" s="13" t="s">
        <v>6843</v>
      </c>
      <c r="Q1236" s="11" t="s">
        <v>6542</v>
      </c>
      <c r="S1236" s="11">
        <v>1989</v>
      </c>
      <c r="W1236" s="15"/>
    </row>
    <row r="1237" spans="1:34" x14ac:dyDescent="0.25">
      <c r="A1237" s="11" t="s">
        <v>1264</v>
      </c>
      <c r="B1237" s="12" t="s">
        <v>2669</v>
      </c>
      <c r="C1237" s="11">
        <v>30</v>
      </c>
      <c r="D1237" s="11">
        <v>500</v>
      </c>
      <c r="E1237" s="12" t="s">
        <v>2670</v>
      </c>
      <c r="F1237" s="11" t="s">
        <v>1376</v>
      </c>
      <c r="G1237" s="11" t="s">
        <v>1911</v>
      </c>
      <c r="H1237" s="11" t="s">
        <v>1903</v>
      </c>
      <c r="I1237" s="11" t="s">
        <v>1903</v>
      </c>
      <c r="J1237" s="14">
        <f>VLOOKUP(Table15[[#This Row],[TechRequired]],OldTree!A:B,2,0)</f>
        <v>6</v>
      </c>
      <c r="K1237" s="22" t="s">
        <v>8944</v>
      </c>
      <c r="L1237" s="14" t="s">
        <v>6811</v>
      </c>
      <c r="N1237" s="11" t="str">
        <f>INDEX(TreeLookup!$C$1:$DE$21,MATCH(Table15[[#This Row],[CATEGORY]],TreeLookup!$C$1:$C$21,0),MATCH(Table15[[#This Row],[YEAR]],TreeLookup!$C$1:$DE$1,0))</f>
        <v>longTermAvionics</v>
      </c>
      <c r="P1237" s="13" t="s">
        <v>6843</v>
      </c>
      <c r="Q1237" s="11" t="s">
        <v>6542</v>
      </c>
      <c r="S1237" s="11">
        <v>1989</v>
      </c>
      <c r="W1237" s="15"/>
    </row>
    <row r="1238" spans="1:34" x14ac:dyDescent="0.25">
      <c r="A1238" s="11" t="s">
        <v>1262</v>
      </c>
      <c r="B1238" s="12" t="s">
        <v>2667</v>
      </c>
      <c r="C1238" s="11">
        <v>8816</v>
      </c>
      <c r="D1238" s="11">
        <v>176325</v>
      </c>
      <c r="E1238" s="12" t="s">
        <v>2668</v>
      </c>
      <c r="F1238" s="11" t="s">
        <v>1376</v>
      </c>
      <c r="G1238" s="11" t="s">
        <v>1911</v>
      </c>
      <c r="H1238" s="11" t="s">
        <v>1903</v>
      </c>
      <c r="I1238" s="11" t="s">
        <v>1903</v>
      </c>
      <c r="J1238" s="14">
        <f>VLOOKUP(Table15[[#This Row],[TechRequired]],OldTree!A:B,2,0)</f>
        <v>6</v>
      </c>
      <c r="K1238" s="22" t="s">
        <v>8944</v>
      </c>
      <c r="L1238" s="14" t="s">
        <v>6811</v>
      </c>
      <c r="N1238" s="11" t="str">
        <f>INDEX(TreeLookup!$C$1:$DE$21,MATCH(Table15[[#This Row],[CATEGORY]],TreeLookup!$C$1:$C$21,0),MATCH(Table15[[#This Row],[YEAR]],TreeLookup!$C$1:$DE$1,0))</f>
        <v>longTermAvionics</v>
      </c>
      <c r="P1238" s="13" t="s">
        <v>6843</v>
      </c>
      <c r="Q1238" s="11" t="s">
        <v>6542</v>
      </c>
      <c r="S1238" s="11">
        <v>1989</v>
      </c>
      <c r="W1238" s="15"/>
      <c r="Z1238" s="11" t="s">
        <v>11286</v>
      </c>
    </row>
    <row r="1239" spans="1:34" x14ac:dyDescent="0.25">
      <c r="A1239" s="11" t="s">
        <v>638</v>
      </c>
      <c r="B1239" s="12" t="s">
        <v>4221</v>
      </c>
      <c r="C1239" s="11">
        <v>200</v>
      </c>
      <c r="D1239" s="11">
        <v>4000</v>
      </c>
      <c r="E1239" s="12" t="s">
        <v>4222</v>
      </c>
      <c r="F1239" s="11" t="s">
        <v>1324</v>
      </c>
      <c r="G1239" s="11" t="s">
        <v>1381</v>
      </c>
      <c r="H1239" s="11" t="s">
        <v>1903</v>
      </c>
      <c r="I1239" s="11" t="s">
        <v>1903</v>
      </c>
      <c r="J1239" s="14">
        <f>VLOOKUP(Table15[[#This Row],[TechRequired]],OldTree!A:B,2,0)</f>
        <v>2</v>
      </c>
      <c r="K1239" s="23" t="s">
        <v>8945</v>
      </c>
      <c r="L1239" s="14"/>
      <c r="N1239" s="11" t="str">
        <f>INDEX(TreeLookup!$C$1:$DE$21,MATCH(Table15[[#This Row],[CATEGORY]],TreeLookup!$C$1:$C$21,0),MATCH(Table15[[#This Row],[YEAR]],TreeLookup!$C$1:$DE$1,0))</f>
        <v>orbitalRocketry1956</v>
      </c>
      <c r="P1239" s="13" t="s">
        <v>6843</v>
      </c>
      <c r="Q1239" s="11" t="s">
        <v>6037</v>
      </c>
      <c r="R1239" s="21" t="s">
        <v>6105</v>
      </c>
      <c r="S1239" s="11">
        <v>1956</v>
      </c>
      <c r="W1239" s="15"/>
      <c r="AD1239" s="11" t="s">
        <v>11286</v>
      </c>
    </row>
    <row r="1240" spans="1:34" x14ac:dyDescent="0.25">
      <c r="A1240" s="11" t="s">
        <v>637</v>
      </c>
      <c r="B1240" s="12" t="s">
        <v>4219</v>
      </c>
      <c r="C1240" s="11">
        <v>500</v>
      </c>
      <c r="D1240" s="11">
        <v>10000</v>
      </c>
      <c r="E1240" s="12" t="s">
        <v>4220</v>
      </c>
      <c r="F1240" s="11" t="s">
        <v>1324</v>
      </c>
      <c r="G1240" s="11" t="s">
        <v>1381</v>
      </c>
      <c r="H1240" s="11" t="s">
        <v>1903</v>
      </c>
      <c r="I1240" s="11" t="s">
        <v>1903</v>
      </c>
      <c r="J1240" s="14">
        <f>VLOOKUP(Table15[[#This Row],[TechRequired]],OldTree!A:B,2,0)</f>
        <v>2</v>
      </c>
      <c r="K1240" s="23" t="s">
        <v>8945</v>
      </c>
      <c r="L1240" s="14"/>
      <c r="N1240" s="11" t="str">
        <f>INDEX(TreeLookup!$C$1:$DE$21,MATCH(Table15[[#This Row],[CATEGORY]],TreeLookup!$C$1:$C$21,0),MATCH(Table15[[#This Row],[YEAR]],TreeLookup!$C$1:$DE$1,0))</f>
        <v>orbitalRocketry1956</v>
      </c>
      <c r="P1240" s="13" t="s">
        <v>6843</v>
      </c>
      <c r="Q1240" s="11" t="s">
        <v>6037</v>
      </c>
      <c r="R1240" s="21" t="s">
        <v>6102</v>
      </c>
      <c r="S1240" s="11">
        <v>1956</v>
      </c>
      <c r="W1240" s="15"/>
      <c r="AD1240" s="11" t="s">
        <v>11286</v>
      </c>
    </row>
    <row r="1241" spans="1:34" x14ac:dyDescent="0.25">
      <c r="A1241" s="35" t="s">
        <v>6115</v>
      </c>
      <c r="B1241" s="12" t="s">
        <v>6115</v>
      </c>
      <c r="F1241" s="11" t="s">
        <v>1326</v>
      </c>
      <c r="G1241" s="11" t="s">
        <v>6059</v>
      </c>
      <c r="H1241" s="11" t="s">
        <v>1903</v>
      </c>
      <c r="J1241" s="16">
        <f>VLOOKUP(Table15[[#This Row],[TechRequired]],OldTree!A:B,2,0)</f>
        <v>5</v>
      </c>
      <c r="K1241" s="23" t="s">
        <v>8945</v>
      </c>
      <c r="L1241" s="16"/>
      <c r="N1241" s="11" t="str">
        <f>INDEX(TreeLookup!$C$1:$DE$21,MATCH(Table15[[#This Row],[CATEGORY]],TreeLookup!$C$1:$C$21,0),MATCH(Table15[[#This Row],[YEAR]],TreeLookup!$C$1:$DE$1,0))</f>
        <v>orbitalRocketry1972</v>
      </c>
      <c r="Q1241" s="11"/>
      <c r="R1241" s="11" t="s">
        <v>6114</v>
      </c>
      <c r="S1241" s="11">
        <v>1973</v>
      </c>
    </row>
    <row r="1242" spans="1:34" x14ac:dyDescent="0.25">
      <c r="A1242" s="11" t="s">
        <v>1834</v>
      </c>
      <c r="B1242" s="12" t="s">
        <v>1834</v>
      </c>
      <c r="G1242" s="11" t="s">
        <v>6059</v>
      </c>
      <c r="H1242" s="11" t="s">
        <v>1903</v>
      </c>
      <c r="J1242" s="16" t="e">
        <f>VLOOKUP(Table15[[#This Row],[TechRequired]],OldTree!A:B,2,0)</f>
        <v>#N/A</v>
      </c>
      <c r="K1242" s="23" t="s">
        <v>8953</v>
      </c>
      <c r="L1242" s="16"/>
      <c r="M1242" s="14">
        <v>9</v>
      </c>
      <c r="N1242" s="11" t="str">
        <f>INDEX(TreeLookup!$C$1:$DE$21,MATCH(Table15[[#This Row],[CATEGORY]],TreeLookup!$C$1:$C$21,0),MATCH(Table15[[#This Row],[YEAR]],TreeLookup!$C$1:$DE$1,0))</f>
        <v>solids1998</v>
      </c>
      <c r="Q1242" s="11"/>
      <c r="R1242" s="11" t="s">
        <v>1834</v>
      </c>
      <c r="S1242" s="11">
        <v>2002</v>
      </c>
    </row>
    <row r="1243" spans="1:34" x14ac:dyDescent="0.25">
      <c r="A1243" s="11" t="s">
        <v>889</v>
      </c>
      <c r="B1243" s="12" t="s">
        <v>3601</v>
      </c>
      <c r="C1243" s="11">
        <v>1500</v>
      </c>
      <c r="D1243" s="11">
        <v>30000</v>
      </c>
      <c r="E1243" s="12" t="s">
        <v>3602</v>
      </c>
      <c r="F1243" s="11" t="s">
        <v>1355</v>
      </c>
      <c r="G1243" s="21" t="s">
        <v>11292</v>
      </c>
      <c r="H1243" s="11" t="s">
        <v>1903</v>
      </c>
      <c r="I1243" s="11" t="s">
        <v>1903</v>
      </c>
      <c r="J1243" s="14">
        <f>VLOOKUP(Table15[[#This Row],[TechRequired]],OldTree!A:B,2,0)</f>
        <v>5</v>
      </c>
      <c r="K1243" s="22" t="s">
        <v>6013</v>
      </c>
      <c r="L1243" s="22" t="s">
        <v>9165</v>
      </c>
      <c r="N1243" s="11" t="str">
        <f>INDEX(TreeLookup!$C$1:$DE$21,MATCH(Table15[[#This Row],[CATEGORY]],TreeLookup!$C$1:$C$21,0),MATCH(Table15[[#This Row],[YEAR]],TreeLookup!$C$1:$DE$1,0))</f>
        <v>scienceLunar</v>
      </c>
      <c r="P1243" s="13" t="s">
        <v>6843</v>
      </c>
      <c r="Q1243" s="11"/>
      <c r="S1243" s="11">
        <v>1967</v>
      </c>
      <c r="W1243" s="15"/>
      <c r="AH1243" s="11" t="s">
        <v>11286</v>
      </c>
    </row>
    <row r="1244" spans="1:34" x14ac:dyDescent="0.25">
      <c r="A1244" s="11" t="s">
        <v>886</v>
      </c>
      <c r="B1244" s="12" t="s">
        <v>4180</v>
      </c>
      <c r="C1244" s="11">
        <v>1500</v>
      </c>
      <c r="D1244" s="11">
        <v>30000</v>
      </c>
      <c r="E1244" s="12" t="s">
        <v>3602</v>
      </c>
      <c r="F1244" s="11" t="s">
        <v>1355</v>
      </c>
      <c r="G1244" s="11" t="s">
        <v>1381</v>
      </c>
      <c r="H1244" s="11" t="s">
        <v>1903</v>
      </c>
      <c r="I1244" s="11" t="s">
        <v>1903</v>
      </c>
      <c r="J1244" s="14">
        <f>VLOOKUP(Table15[[#This Row],[TechRequired]],OldTree!A:B,2,0)</f>
        <v>5</v>
      </c>
      <c r="K1244" s="22" t="s">
        <v>6013</v>
      </c>
      <c r="L1244" s="22" t="s">
        <v>9165</v>
      </c>
      <c r="N1244" s="11" t="str">
        <f>INDEX(TreeLookup!$C$1:$DE$21,MATCH(Table15[[#This Row],[CATEGORY]],TreeLookup!$C$1:$C$21,0),MATCH(Table15[[#This Row],[YEAR]],TreeLookup!$C$1:$DE$1,0))</f>
        <v>scienceLunar</v>
      </c>
      <c r="P1244" s="13" t="s">
        <v>6843</v>
      </c>
      <c r="Q1244" s="11"/>
      <c r="S1244" s="11">
        <v>1967</v>
      </c>
      <c r="W1244" s="15"/>
      <c r="AH1244" s="11" t="s">
        <v>11286</v>
      </c>
    </row>
    <row r="1245" spans="1:34" x14ac:dyDescent="0.25">
      <c r="A1245" s="11" t="s">
        <v>323</v>
      </c>
      <c r="B1245" s="12" t="s">
        <v>2838</v>
      </c>
      <c r="C1245" s="11">
        <v>170</v>
      </c>
      <c r="D1245" s="11">
        <v>3400</v>
      </c>
      <c r="E1245" s="12" t="s">
        <v>2839</v>
      </c>
      <c r="F1245" s="11" t="s">
        <v>1302</v>
      </c>
      <c r="G1245" s="11" t="s">
        <v>1912</v>
      </c>
      <c r="H1245" s="11" t="s">
        <v>1903</v>
      </c>
      <c r="I1245" s="11" t="s">
        <v>1903</v>
      </c>
      <c r="J1245" s="14">
        <f>VLOOKUP(Table15[[#This Row],[TechRequired]],OldTree!A:B,2,0)</f>
        <v>2</v>
      </c>
      <c r="K1245" s="22" t="s">
        <v>8953</v>
      </c>
      <c r="L1245" s="14"/>
      <c r="N1245" s="11" t="str">
        <f>INDEX(TreeLookup!$C$1:$DE$21,MATCH(Table15[[#This Row],[CATEGORY]],TreeLookup!$C$1:$C$21,0),MATCH(Table15[[#This Row],[YEAR]],TreeLookup!$C$1:$DE$1,0))</f>
        <v>solids1956</v>
      </c>
      <c r="P1245" s="13" t="s">
        <v>6843</v>
      </c>
      <c r="Q1245" s="21" t="s">
        <v>6075</v>
      </c>
      <c r="S1245" s="11">
        <v>1956</v>
      </c>
      <c r="W1245" s="15"/>
      <c r="AE1245" s="11" t="s">
        <v>11286</v>
      </c>
    </row>
    <row r="1246" spans="1:34" x14ac:dyDescent="0.25">
      <c r="A1246" s="11" t="s">
        <v>375</v>
      </c>
      <c r="B1246" s="12" t="s">
        <v>5261</v>
      </c>
      <c r="C1246" s="11">
        <v>40</v>
      </c>
      <c r="D1246" s="11">
        <v>800</v>
      </c>
      <c r="E1246" s="12" t="s">
        <v>5262</v>
      </c>
      <c r="F1246" s="11" t="s">
        <v>1306</v>
      </c>
      <c r="G1246" s="11" t="s">
        <v>1380</v>
      </c>
      <c r="H1246" s="11" t="s">
        <v>1903</v>
      </c>
      <c r="I1246" s="11" t="s">
        <v>1903</v>
      </c>
      <c r="J1246" s="14">
        <f>VLOOKUP(Table15[[#This Row],[TechRequired]],OldTree!A:B,2,0)</f>
        <v>1</v>
      </c>
      <c r="K1246" s="22" t="s">
        <v>6013</v>
      </c>
      <c r="L1246" s="22" t="s">
        <v>9153</v>
      </c>
      <c r="N1246" s="11" t="str">
        <f>INDEX(TreeLookup!$C$1:$DE$21,MATCH(Table15[[#This Row],[CATEGORY]],TreeLookup!$C$1:$C$21,0),MATCH(Table15[[#This Row],[YEAR]],TreeLookup!$C$1:$DE$1,0))</f>
        <v>earlyScience</v>
      </c>
      <c r="P1246" s="13" t="s">
        <v>6843</v>
      </c>
      <c r="Q1246" s="11"/>
      <c r="S1246" s="11">
        <v>1950</v>
      </c>
      <c r="W1246" s="15"/>
      <c r="AH1246" s="11" t="s">
        <v>11286</v>
      </c>
    </row>
    <row r="1247" spans="1:34" x14ac:dyDescent="0.25">
      <c r="A1247" s="11" t="s">
        <v>379</v>
      </c>
      <c r="B1247" s="12" t="s">
        <v>3616</v>
      </c>
      <c r="C1247" s="11">
        <v>40</v>
      </c>
      <c r="D1247" s="11">
        <v>800</v>
      </c>
      <c r="E1247" s="12" t="s">
        <v>3617</v>
      </c>
      <c r="F1247" s="11" t="s">
        <v>1306</v>
      </c>
      <c r="G1247" s="21" t="s">
        <v>11292</v>
      </c>
      <c r="H1247" s="11" t="s">
        <v>1903</v>
      </c>
      <c r="I1247" s="11" t="s">
        <v>1903</v>
      </c>
      <c r="J1247" s="14">
        <f>VLOOKUP(Table15[[#This Row],[TechRequired]],OldTree!A:B,2,0)</f>
        <v>1</v>
      </c>
      <c r="K1247" s="22" t="s">
        <v>6013</v>
      </c>
      <c r="L1247" s="22" t="s">
        <v>9153</v>
      </c>
      <c r="N1247" s="11" t="str">
        <f>INDEX(TreeLookup!$C$1:$DE$21,MATCH(Table15[[#This Row],[CATEGORY]],TreeLookup!$C$1:$C$21,0),MATCH(Table15[[#This Row],[YEAR]],TreeLookup!$C$1:$DE$1,0))</f>
        <v>earlyScience</v>
      </c>
      <c r="P1247" s="13" t="s">
        <v>6843</v>
      </c>
      <c r="Q1247" s="11"/>
      <c r="S1247" s="11">
        <v>1950</v>
      </c>
      <c r="W1247" s="15"/>
      <c r="AH1247" s="11" t="s">
        <v>11286</v>
      </c>
    </row>
    <row r="1248" spans="1:34" x14ac:dyDescent="0.25">
      <c r="A1248" s="11" t="s">
        <v>9841</v>
      </c>
      <c r="B1248" s="12" t="s">
        <v>1826</v>
      </c>
      <c r="C1248" s="11">
        <v>900</v>
      </c>
      <c r="D1248" s="11">
        <v>18000</v>
      </c>
      <c r="E1248" s="12" t="s">
        <v>2975</v>
      </c>
      <c r="G1248" s="21" t="s">
        <v>11291</v>
      </c>
      <c r="H1248" s="21" t="s">
        <v>1903</v>
      </c>
      <c r="I1248" s="21" t="s">
        <v>1903</v>
      </c>
      <c r="J1248" s="16" t="e">
        <f>VLOOKUP(Table15[[#This Row],[TechRequired]],OldTree!A:B,2,0)</f>
        <v>#N/A</v>
      </c>
      <c r="K1248" s="38" t="s">
        <v>8953</v>
      </c>
      <c r="L1248" s="16"/>
      <c r="N1248" s="17" t="str">
        <f>INDEX(TreeLookup!$C$1:$DE$21,MATCH(Table15[[#This Row],[CATEGORY]],TreeLookup!$C$1:$C$21,0),MATCH(Table15[[#This Row],[YEAR]],TreeLookup!$C$1:$DE$1,0))</f>
        <v>solids1986</v>
      </c>
      <c r="P1248" s="25" t="s">
        <v>6843</v>
      </c>
      <c r="Q1248" s="11" t="s">
        <v>6100</v>
      </c>
      <c r="R1248" s="11" t="s">
        <v>6098</v>
      </c>
      <c r="S1248" s="11">
        <v>1990</v>
      </c>
      <c r="Y1248" s="11" t="s">
        <v>10963</v>
      </c>
      <c r="AE1248" s="11" t="s">
        <v>11286</v>
      </c>
    </row>
    <row r="1249" spans="1:31" x14ac:dyDescent="0.25">
      <c r="A1249" s="11" t="s">
        <v>985</v>
      </c>
      <c r="B1249" s="12" t="s">
        <v>1826</v>
      </c>
      <c r="C1249" s="11">
        <v>900</v>
      </c>
      <c r="D1249" s="11">
        <v>18000</v>
      </c>
      <c r="E1249" s="12" t="s">
        <v>2975</v>
      </c>
      <c r="F1249" s="11" t="s">
        <v>1367</v>
      </c>
      <c r="G1249" s="11" t="s">
        <v>1900</v>
      </c>
      <c r="H1249" s="11" t="s">
        <v>1903</v>
      </c>
      <c r="I1249" s="11" t="s">
        <v>1903</v>
      </c>
      <c r="J1249" s="14">
        <f>VLOOKUP(Table15[[#This Row],[TechRequired]],OldTree!A:B,2,0)</f>
        <v>7</v>
      </c>
      <c r="K1249" s="23" t="s">
        <v>8953</v>
      </c>
      <c r="L1249" s="14"/>
      <c r="N1249" s="11" t="str">
        <f>INDEX(TreeLookup!$C$1:$DE$21,MATCH(Table15[[#This Row],[CATEGORY]],TreeLookup!$C$1:$C$21,0),MATCH(Table15[[#This Row],[YEAR]],TreeLookup!$C$1:$DE$1,0))</f>
        <v>solids1986</v>
      </c>
      <c r="P1249" s="13" t="s">
        <v>6843</v>
      </c>
      <c r="Q1249" s="11" t="s">
        <v>6100</v>
      </c>
      <c r="R1249" s="21" t="s">
        <v>6098</v>
      </c>
      <c r="S1249" s="11">
        <v>1990</v>
      </c>
      <c r="W1249" s="15"/>
      <c r="Y1249" s="11" t="s">
        <v>10963</v>
      </c>
      <c r="AE1249" s="11" t="s">
        <v>11286</v>
      </c>
    </row>
    <row r="1250" spans="1:31" x14ac:dyDescent="0.25">
      <c r="A1250" s="11" t="s">
        <v>986</v>
      </c>
      <c r="B1250" s="12" t="s">
        <v>1826</v>
      </c>
      <c r="C1250" s="11">
        <v>900</v>
      </c>
      <c r="D1250" s="11">
        <v>18000</v>
      </c>
      <c r="E1250" s="12" t="s">
        <v>2975</v>
      </c>
      <c r="F1250" s="11" t="s">
        <v>1367</v>
      </c>
      <c r="G1250" s="11" t="s">
        <v>1913</v>
      </c>
      <c r="H1250" s="11" t="s">
        <v>1903</v>
      </c>
      <c r="I1250" s="11" t="s">
        <v>1903</v>
      </c>
      <c r="J1250" s="14">
        <f>VLOOKUP(Table15[[#This Row],[TechRequired]],OldTree!A:B,2,0)</f>
        <v>7</v>
      </c>
      <c r="K1250" s="23" t="s">
        <v>8953</v>
      </c>
      <c r="L1250" s="14"/>
      <c r="N1250" s="11" t="str">
        <f>INDEX(TreeLookup!$C$1:$DE$21,MATCH(Table15[[#This Row],[CATEGORY]],TreeLookup!$C$1:$C$21,0),MATCH(Table15[[#This Row],[YEAR]],TreeLookup!$C$1:$DE$1,0))</f>
        <v>solids1986</v>
      </c>
      <c r="P1250" s="13" t="s">
        <v>6843</v>
      </c>
      <c r="Q1250" s="11" t="s">
        <v>6100</v>
      </c>
      <c r="R1250" s="21" t="s">
        <v>6098</v>
      </c>
      <c r="S1250" s="11">
        <v>1990</v>
      </c>
      <c r="W1250" s="15"/>
      <c r="Y1250" s="11" t="s">
        <v>10963</v>
      </c>
      <c r="AE1250" s="11" t="s">
        <v>11286</v>
      </c>
    </row>
    <row r="1251" spans="1:31" x14ac:dyDescent="0.25">
      <c r="A1251" s="11" t="s">
        <v>980</v>
      </c>
      <c r="B1251" s="12" t="s">
        <v>1811</v>
      </c>
      <c r="C1251" s="11">
        <v>900</v>
      </c>
      <c r="D1251" s="11">
        <v>18000</v>
      </c>
      <c r="E1251" s="12" t="s">
        <v>2975</v>
      </c>
      <c r="F1251" s="11" t="s">
        <v>1367</v>
      </c>
      <c r="G1251" s="11" t="s">
        <v>5205</v>
      </c>
      <c r="H1251" s="11" t="s">
        <v>1903</v>
      </c>
      <c r="I1251" s="11" t="s">
        <v>1903</v>
      </c>
      <c r="J1251" s="14">
        <f>VLOOKUP(Table15[[#This Row],[TechRequired]],OldTree!A:B,2,0)</f>
        <v>7</v>
      </c>
      <c r="K1251" s="23" t="s">
        <v>8953</v>
      </c>
      <c r="L1251" s="14"/>
      <c r="N1251" s="11" t="str">
        <f>INDEX(TreeLookup!$C$1:$DE$21,MATCH(Table15[[#This Row],[CATEGORY]],TreeLookup!$C$1:$C$21,0),MATCH(Table15[[#This Row],[YEAR]],TreeLookup!$C$1:$DE$1,0))</f>
        <v>solids1986</v>
      </c>
      <c r="P1251" s="13" t="s">
        <v>6843</v>
      </c>
      <c r="Q1251" s="11" t="s">
        <v>6100</v>
      </c>
      <c r="R1251" s="21" t="s">
        <v>6098</v>
      </c>
      <c r="S1251" s="11">
        <v>1990</v>
      </c>
      <c r="W1251" s="15"/>
      <c r="Y1251" s="11" t="s">
        <v>10963</v>
      </c>
      <c r="AE1251" s="11" t="s">
        <v>11286</v>
      </c>
    </row>
    <row r="1252" spans="1:31" x14ac:dyDescent="0.25">
      <c r="A1252" s="11" t="s">
        <v>979</v>
      </c>
      <c r="B1252" s="12" t="s">
        <v>1810</v>
      </c>
      <c r="C1252" s="11">
        <v>900</v>
      </c>
      <c r="D1252" s="11">
        <v>18000</v>
      </c>
      <c r="E1252" s="12" t="s">
        <v>2975</v>
      </c>
      <c r="F1252" s="11" t="s">
        <v>1367</v>
      </c>
      <c r="G1252" s="11" t="s">
        <v>5205</v>
      </c>
      <c r="H1252" s="11" t="s">
        <v>1903</v>
      </c>
      <c r="I1252" s="11" t="s">
        <v>1903</v>
      </c>
      <c r="J1252" s="14">
        <f>VLOOKUP(Table15[[#This Row],[TechRequired]],OldTree!A:B,2,0)</f>
        <v>7</v>
      </c>
      <c r="K1252" s="23" t="s">
        <v>8953</v>
      </c>
      <c r="L1252" s="14"/>
      <c r="N1252" s="11" t="str">
        <f>INDEX(TreeLookup!$C$1:$DE$21,MATCH(Table15[[#This Row],[CATEGORY]],TreeLookup!$C$1:$C$21,0),MATCH(Table15[[#This Row],[YEAR]],TreeLookup!$C$1:$DE$1,0))</f>
        <v>solids1986</v>
      </c>
      <c r="P1252" s="13" t="s">
        <v>6843</v>
      </c>
      <c r="Q1252" s="11" t="s">
        <v>6100</v>
      </c>
      <c r="R1252" s="21" t="s">
        <v>6098</v>
      </c>
      <c r="S1252" s="11">
        <v>1990</v>
      </c>
      <c r="W1252" s="15"/>
      <c r="Y1252" s="11" t="s">
        <v>10963</v>
      </c>
      <c r="AE1252" s="11" t="s">
        <v>11286</v>
      </c>
    </row>
    <row r="1253" spans="1:31" x14ac:dyDescent="0.25">
      <c r="A1253" s="11" t="s">
        <v>9842</v>
      </c>
      <c r="B1253" s="12" t="s">
        <v>1830</v>
      </c>
      <c r="C1253" s="11">
        <v>1200</v>
      </c>
      <c r="D1253" s="11">
        <v>24000</v>
      </c>
      <c r="E1253" s="12" t="s">
        <v>2976</v>
      </c>
      <c r="G1253" s="21" t="s">
        <v>11291</v>
      </c>
      <c r="H1253" s="21" t="s">
        <v>1903</v>
      </c>
      <c r="I1253" s="21" t="s">
        <v>1903</v>
      </c>
      <c r="J1253" s="16" t="e">
        <f>VLOOKUP(Table15[[#This Row],[TechRequired]],OldTree!A:B,2,0)</f>
        <v>#N/A</v>
      </c>
      <c r="K1253" s="38" t="s">
        <v>8953</v>
      </c>
      <c r="L1253" s="16"/>
      <c r="N1253" s="17" t="str">
        <f>INDEX(TreeLookup!$C$1:$DE$21,MATCH(Table15[[#This Row],[CATEGORY]],TreeLookup!$C$1:$C$21,0),MATCH(Table15[[#This Row],[YEAR]],TreeLookup!$C$1:$DE$1,0))</f>
        <v>solids1998</v>
      </c>
      <c r="P1253" s="25" t="s">
        <v>9754</v>
      </c>
      <c r="Q1253" s="11" t="s">
        <v>6127</v>
      </c>
      <c r="R1253" s="11" t="s">
        <v>6126</v>
      </c>
      <c r="S1253" s="11">
        <v>1998</v>
      </c>
      <c r="Y1253" s="11" t="s">
        <v>10964</v>
      </c>
      <c r="AE1253" s="11" t="s">
        <v>11286</v>
      </c>
    </row>
    <row r="1254" spans="1:31" x14ac:dyDescent="0.25">
      <c r="A1254" s="11" t="s">
        <v>503</v>
      </c>
      <c r="B1254" s="12" t="s">
        <v>1830</v>
      </c>
      <c r="C1254" s="11">
        <v>1200</v>
      </c>
      <c r="D1254" s="11">
        <v>24000</v>
      </c>
      <c r="E1254" s="12" t="s">
        <v>2976</v>
      </c>
      <c r="F1254" s="11" t="s">
        <v>1314</v>
      </c>
      <c r="G1254" s="11" t="s">
        <v>1900</v>
      </c>
      <c r="H1254" s="11" t="s">
        <v>1903</v>
      </c>
      <c r="I1254" s="11" t="s">
        <v>1903</v>
      </c>
      <c r="J1254" s="14">
        <f>VLOOKUP(Table15[[#This Row],[TechRequired]],OldTree!A:B,2,0)</f>
        <v>8</v>
      </c>
      <c r="K1254" s="23" t="s">
        <v>8953</v>
      </c>
      <c r="L1254" s="14"/>
      <c r="N1254" s="11" t="str">
        <f>INDEX(TreeLookup!$C$1:$DE$21,MATCH(Table15[[#This Row],[CATEGORY]],TreeLookup!$C$1:$C$21,0),MATCH(Table15[[#This Row],[YEAR]],TreeLookup!$C$1:$DE$1,0))</f>
        <v>solids1998</v>
      </c>
      <c r="P1254" s="13" t="s">
        <v>6843</v>
      </c>
      <c r="Q1254" s="11" t="s">
        <v>6127</v>
      </c>
      <c r="R1254" s="21" t="s">
        <v>6126</v>
      </c>
      <c r="S1254" s="11">
        <v>1998</v>
      </c>
      <c r="W1254" s="15"/>
      <c r="Y1254" s="11" t="s">
        <v>10964</v>
      </c>
      <c r="AE1254" s="11" t="s">
        <v>11286</v>
      </c>
    </row>
    <row r="1255" spans="1:31" x14ac:dyDescent="0.25">
      <c r="A1255" s="11" t="s">
        <v>506</v>
      </c>
      <c r="B1255" s="12" t="s">
        <v>1830</v>
      </c>
      <c r="C1255" s="11">
        <v>1200</v>
      </c>
      <c r="D1255" s="11">
        <v>24000</v>
      </c>
      <c r="E1255" s="12" t="s">
        <v>2976</v>
      </c>
      <c r="F1255" s="11" t="s">
        <v>1314</v>
      </c>
      <c r="G1255" s="11" t="s">
        <v>1900</v>
      </c>
      <c r="H1255" s="11" t="s">
        <v>1903</v>
      </c>
      <c r="I1255" s="11" t="s">
        <v>1903</v>
      </c>
      <c r="J1255" s="14">
        <f>VLOOKUP(Table15[[#This Row],[TechRequired]],OldTree!A:B,2,0)</f>
        <v>8</v>
      </c>
      <c r="K1255" s="23" t="s">
        <v>8953</v>
      </c>
      <c r="L1255" s="14"/>
      <c r="N1255" s="11" t="str">
        <f>INDEX(TreeLookup!$C$1:$DE$21,MATCH(Table15[[#This Row],[CATEGORY]],TreeLookup!$C$1:$C$21,0),MATCH(Table15[[#This Row],[YEAR]],TreeLookup!$C$1:$DE$1,0))</f>
        <v>solids1998</v>
      </c>
      <c r="P1255" s="13" t="s">
        <v>6843</v>
      </c>
      <c r="Q1255" s="11" t="s">
        <v>6127</v>
      </c>
      <c r="R1255" s="21" t="s">
        <v>6126</v>
      </c>
      <c r="S1255" s="11">
        <v>1998</v>
      </c>
      <c r="W1255" s="15"/>
      <c r="Y1255" s="11" t="s">
        <v>10964</v>
      </c>
      <c r="AE1255" s="11" t="s">
        <v>11286</v>
      </c>
    </row>
    <row r="1256" spans="1:31" x14ac:dyDescent="0.25">
      <c r="A1256" s="11" t="s">
        <v>510</v>
      </c>
      <c r="B1256" s="12" t="s">
        <v>1830</v>
      </c>
      <c r="C1256" s="11">
        <v>1200</v>
      </c>
      <c r="D1256" s="11">
        <v>24000</v>
      </c>
      <c r="E1256" s="12" t="s">
        <v>2976</v>
      </c>
      <c r="F1256" s="11" t="s">
        <v>1314</v>
      </c>
      <c r="G1256" s="11" t="s">
        <v>1913</v>
      </c>
      <c r="H1256" s="11" t="s">
        <v>1903</v>
      </c>
      <c r="I1256" s="11" t="s">
        <v>1903</v>
      </c>
      <c r="J1256" s="14">
        <f>VLOOKUP(Table15[[#This Row],[TechRequired]],OldTree!A:B,2,0)</f>
        <v>8</v>
      </c>
      <c r="K1256" s="23" t="s">
        <v>8953</v>
      </c>
      <c r="L1256" s="14"/>
      <c r="N1256" s="11" t="str">
        <f>INDEX(TreeLookup!$C$1:$DE$21,MATCH(Table15[[#This Row],[CATEGORY]],TreeLookup!$C$1:$C$21,0),MATCH(Table15[[#This Row],[YEAR]],TreeLookup!$C$1:$DE$1,0))</f>
        <v>solids1998</v>
      </c>
      <c r="P1256" s="13" t="s">
        <v>6843</v>
      </c>
      <c r="Q1256" s="11" t="s">
        <v>6127</v>
      </c>
      <c r="R1256" s="21" t="s">
        <v>6126</v>
      </c>
      <c r="S1256" s="11">
        <v>1998</v>
      </c>
      <c r="W1256" s="15"/>
      <c r="Y1256" s="11" t="s">
        <v>10964</v>
      </c>
      <c r="AE1256" s="11" t="s">
        <v>11286</v>
      </c>
    </row>
    <row r="1257" spans="1:31" x14ac:dyDescent="0.25">
      <c r="A1257" s="11" t="s">
        <v>511</v>
      </c>
      <c r="B1257" s="12" t="s">
        <v>1830</v>
      </c>
      <c r="C1257" s="11">
        <v>1200</v>
      </c>
      <c r="D1257" s="11">
        <v>24000</v>
      </c>
      <c r="E1257" s="12" t="s">
        <v>2976</v>
      </c>
      <c r="F1257" s="11" t="s">
        <v>1314</v>
      </c>
      <c r="G1257" s="11" t="s">
        <v>1913</v>
      </c>
      <c r="H1257" s="11" t="s">
        <v>1903</v>
      </c>
      <c r="I1257" s="11" t="s">
        <v>1903</v>
      </c>
      <c r="J1257" s="14">
        <f>VLOOKUP(Table15[[#This Row],[TechRequired]],OldTree!A:B,2,0)</f>
        <v>8</v>
      </c>
      <c r="K1257" s="23" t="s">
        <v>8953</v>
      </c>
      <c r="L1257" s="14"/>
      <c r="N1257" s="11" t="str">
        <f>INDEX(TreeLookup!$C$1:$DE$21,MATCH(Table15[[#This Row],[CATEGORY]],TreeLookup!$C$1:$C$21,0),MATCH(Table15[[#This Row],[YEAR]],TreeLookup!$C$1:$DE$1,0))</f>
        <v>solids1998</v>
      </c>
      <c r="P1257" s="13" t="s">
        <v>6843</v>
      </c>
      <c r="Q1257" s="11" t="s">
        <v>6127</v>
      </c>
      <c r="R1257" s="21" t="s">
        <v>6126</v>
      </c>
      <c r="S1257" s="11">
        <v>1998</v>
      </c>
      <c r="W1257" s="15"/>
      <c r="Y1257" s="11" t="s">
        <v>10964</v>
      </c>
      <c r="AE1257" s="11" t="s">
        <v>11286</v>
      </c>
    </row>
    <row r="1258" spans="1:31" x14ac:dyDescent="0.25">
      <c r="A1258" s="11" t="s">
        <v>501</v>
      </c>
      <c r="B1258" s="12" t="s">
        <v>1813</v>
      </c>
      <c r="C1258" s="11">
        <v>1200</v>
      </c>
      <c r="D1258" s="11">
        <v>24000</v>
      </c>
      <c r="E1258" s="12" t="s">
        <v>2976</v>
      </c>
      <c r="F1258" s="11" t="s">
        <v>1314</v>
      </c>
      <c r="G1258" s="11" t="s">
        <v>5205</v>
      </c>
      <c r="H1258" s="11" t="s">
        <v>1903</v>
      </c>
      <c r="I1258" s="11" t="s">
        <v>1903</v>
      </c>
      <c r="J1258" s="14">
        <f>VLOOKUP(Table15[[#This Row],[TechRequired]],OldTree!A:B,2,0)</f>
        <v>8</v>
      </c>
      <c r="K1258" s="23" t="s">
        <v>8953</v>
      </c>
      <c r="L1258" s="14"/>
      <c r="N1258" s="11" t="str">
        <f>INDEX(TreeLookup!$C$1:$DE$21,MATCH(Table15[[#This Row],[CATEGORY]],TreeLookup!$C$1:$C$21,0),MATCH(Table15[[#This Row],[YEAR]],TreeLookup!$C$1:$DE$1,0))</f>
        <v>solids1998</v>
      </c>
      <c r="P1258" s="13" t="s">
        <v>6843</v>
      </c>
      <c r="Q1258" s="11" t="s">
        <v>6127</v>
      </c>
      <c r="R1258" s="21" t="s">
        <v>6126</v>
      </c>
      <c r="S1258" s="11">
        <v>1998</v>
      </c>
      <c r="W1258" s="15"/>
      <c r="Y1258" s="11" t="s">
        <v>10964</v>
      </c>
      <c r="AE1258" s="11" t="s">
        <v>11286</v>
      </c>
    </row>
    <row r="1259" spans="1:31" x14ac:dyDescent="0.25">
      <c r="A1259" s="11" t="s">
        <v>500</v>
      </c>
      <c r="B1259" s="12" t="s">
        <v>1812</v>
      </c>
      <c r="C1259" s="11">
        <v>1200</v>
      </c>
      <c r="D1259" s="11">
        <v>24000</v>
      </c>
      <c r="E1259" s="12" t="s">
        <v>2976</v>
      </c>
      <c r="F1259" s="11" t="s">
        <v>1314</v>
      </c>
      <c r="G1259" s="11" t="s">
        <v>5205</v>
      </c>
      <c r="H1259" s="11" t="s">
        <v>1903</v>
      </c>
      <c r="I1259" s="11" t="s">
        <v>1903</v>
      </c>
      <c r="J1259" s="14">
        <f>VLOOKUP(Table15[[#This Row],[TechRequired]],OldTree!A:B,2,0)</f>
        <v>8</v>
      </c>
      <c r="K1259" s="23" t="s">
        <v>8953</v>
      </c>
      <c r="L1259" s="14"/>
      <c r="N1259" s="11" t="str">
        <f>INDEX(TreeLookup!$C$1:$DE$21,MATCH(Table15[[#This Row],[CATEGORY]],TreeLookup!$C$1:$C$21,0),MATCH(Table15[[#This Row],[YEAR]],TreeLookup!$C$1:$DE$1,0))</f>
        <v>solids1998</v>
      </c>
      <c r="P1259" s="13" t="s">
        <v>6843</v>
      </c>
      <c r="Q1259" s="11" t="s">
        <v>6127</v>
      </c>
      <c r="R1259" s="21" t="s">
        <v>6126</v>
      </c>
      <c r="S1259" s="11">
        <v>1998</v>
      </c>
      <c r="W1259" s="15"/>
      <c r="Y1259" s="11" t="s">
        <v>10964</v>
      </c>
      <c r="AE1259" s="11" t="s">
        <v>11286</v>
      </c>
    </row>
    <row r="1260" spans="1:31" x14ac:dyDescent="0.25">
      <c r="A1260" s="11" t="s">
        <v>1459</v>
      </c>
      <c r="B1260" s="12" t="s">
        <v>1829</v>
      </c>
      <c r="C1260" s="11">
        <v>1800</v>
      </c>
      <c r="D1260" s="11">
        <v>36000</v>
      </c>
      <c r="E1260" s="12" t="s">
        <v>2977</v>
      </c>
      <c r="F1260" s="11" t="s">
        <v>1300</v>
      </c>
      <c r="G1260" s="11" t="s">
        <v>5218</v>
      </c>
      <c r="H1260" s="11" t="s">
        <v>1903</v>
      </c>
      <c r="I1260" s="11" t="s">
        <v>1903</v>
      </c>
      <c r="J1260" s="14">
        <f>VLOOKUP(Table15[[#This Row],[TechRequired]],OldTree!A:B,2,0)</f>
        <v>1</v>
      </c>
      <c r="K1260" s="22" t="s">
        <v>8953</v>
      </c>
      <c r="L1260" s="14"/>
      <c r="N1260" s="11" t="str">
        <f>INDEX(TreeLookup!$C$1:$DE$21,MATCH(Table15[[#This Row],[CATEGORY]],TreeLookup!$C$1:$C$21,0),MATCH(Table15[[#This Row],[YEAR]],TreeLookup!$C$1:$DE$1,0))</f>
        <v>solids1998</v>
      </c>
      <c r="P1260" s="13" t="s">
        <v>6843</v>
      </c>
      <c r="Q1260" s="11" t="s">
        <v>6153</v>
      </c>
      <c r="R1260" s="21" t="s">
        <v>6151</v>
      </c>
      <c r="S1260" s="11">
        <v>2002</v>
      </c>
      <c r="V1260" s="11" t="s">
        <v>8829</v>
      </c>
      <c r="W1260" s="15">
        <v>42872</v>
      </c>
      <c r="Y1260" s="11" t="s">
        <v>10965</v>
      </c>
      <c r="AE1260" s="11" t="s">
        <v>11286</v>
      </c>
    </row>
    <row r="1261" spans="1:31" x14ac:dyDescent="0.25">
      <c r="A1261" s="11" t="s">
        <v>504</v>
      </c>
      <c r="B1261" s="12" t="s">
        <v>1829</v>
      </c>
      <c r="C1261" s="11">
        <v>1800</v>
      </c>
      <c r="D1261" s="11">
        <v>36000</v>
      </c>
      <c r="E1261" s="12" t="s">
        <v>2977</v>
      </c>
      <c r="F1261" s="11" t="s">
        <v>1314</v>
      </c>
      <c r="G1261" s="11" t="s">
        <v>1900</v>
      </c>
      <c r="H1261" s="11" t="s">
        <v>1903</v>
      </c>
      <c r="I1261" s="11" t="s">
        <v>1903</v>
      </c>
      <c r="J1261" s="14">
        <f>VLOOKUP(Table15[[#This Row],[TechRequired]],OldTree!A:B,2,0)</f>
        <v>8</v>
      </c>
      <c r="K1261" s="22" t="s">
        <v>8953</v>
      </c>
      <c r="L1261" s="14"/>
      <c r="N1261" s="11" t="str">
        <f>INDEX(TreeLookup!$C$1:$DE$21,MATCH(Table15[[#This Row],[CATEGORY]],TreeLookup!$C$1:$C$21,0),MATCH(Table15[[#This Row],[YEAR]],TreeLookup!$C$1:$DE$1,0))</f>
        <v>solids1998</v>
      </c>
      <c r="P1261" s="13" t="s">
        <v>6843</v>
      </c>
      <c r="Q1261" s="11" t="s">
        <v>6153</v>
      </c>
      <c r="R1261" s="21" t="s">
        <v>6151</v>
      </c>
      <c r="S1261" s="11">
        <v>2002</v>
      </c>
      <c r="W1261" s="15"/>
      <c r="Y1261" s="11" t="s">
        <v>10965</v>
      </c>
      <c r="AE1261" s="11" t="s">
        <v>11286</v>
      </c>
    </row>
    <row r="1262" spans="1:31" x14ac:dyDescent="0.25">
      <c r="A1262" s="11" t="s">
        <v>507</v>
      </c>
      <c r="B1262" s="12" t="s">
        <v>1829</v>
      </c>
      <c r="C1262" s="11">
        <v>1800</v>
      </c>
      <c r="D1262" s="11">
        <v>36000</v>
      </c>
      <c r="E1262" s="12" t="s">
        <v>2977</v>
      </c>
      <c r="F1262" s="11" t="s">
        <v>1314</v>
      </c>
      <c r="G1262" s="11" t="s">
        <v>1900</v>
      </c>
      <c r="H1262" s="11" t="s">
        <v>1903</v>
      </c>
      <c r="I1262" s="11" t="s">
        <v>1903</v>
      </c>
      <c r="J1262" s="14">
        <f>VLOOKUP(Table15[[#This Row],[TechRequired]],OldTree!A:B,2,0)</f>
        <v>8</v>
      </c>
      <c r="K1262" s="22" t="s">
        <v>8953</v>
      </c>
      <c r="L1262" s="14"/>
      <c r="N1262" s="11" t="str">
        <f>INDEX(TreeLookup!$C$1:$DE$21,MATCH(Table15[[#This Row],[CATEGORY]],TreeLookup!$C$1:$C$21,0),MATCH(Table15[[#This Row],[YEAR]],TreeLookup!$C$1:$DE$1,0))</f>
        <v>solids1998</v>
      </c>
      <c r="P1262" s="13" t="s">
        <v>6843</v>
      </c>
      <c r="Q1262" s="11" t="s">
        <v>6153</v>
      </c>
      <c r="R1262" s="21" t="s">
        <v>6151</v>
      </c>
      <c r="S1262" s="11">
        <v>2002</v>
      </c>
      <c r="W1262" s="15"/>
      <c r="Y1262" s="11" t="s">
        <v>10965</v>
      </c>
      <c r="AE1262" s="11" t="s">
        <v>11286</v>
      </c>
    </row>
    <row r="1263" spans="1:31" x14ac:dyDescent="0.25">
      <c r="A1263" s="11" t="s">
        <v>512</v>
      </c>
      <c r="B1263" s="12" t="s">
        <v>1829</v>
      </c>
      <c r="C1263" s="11">
        <v>1800</v>
      </c>
      <c r="D1263" s="11">
        <v>36000</v>
      </c>
      <c r="E1263" s="12" t="s">
        <v>2977</v>
      </c>
      <c r="F1263" s="11" t="s">
        <v>1319</v>
      </c>
      <c r="G1263" s="11" t="s">
        <v>1913</v>
      </c>
      <c r="H1263" s="11" t="s">
        <v>1903</v>
      </c>
      <c r="I1263" s="11" t="s">
        <v>1903</v>
      </c>
      <c r="J1263" s="14">
        <f>VLOOKUP(Table15[[#This Row],[TechRequired]],OldTree!A:B,2,0)</f>
        <v>7</v>
      </c>
      <c r="K1263" s="22" t="s">
        <v>8953</v>
      </c>
      <c r="L1263" s="14"/>
      <c r="N1263" s="11" t="str">
        <f>INDEX(TreeLookup!$C$1:$DE$21,MATCH(Table15[[#This Row],[CATEGORY]],TreeLookup!$C$1:$C$21,0),MATCH(Table15[[#This Row],[YEAR]],TreeLookup!$C$1:$DE$1,0))</f>
        <v>solids1998</v>
      </c>
      <c r="P1263" s="13" t="s">
        <v>6843</v>
      </c>
      <c r="Q1263" s="11" t="s">
        <v>6153</v>
      </c>
      <c r="R1263" s="21" t="s">
        <v>6151</v>
      </c>
      <c r="S1263" s="11">
        <v>2002</v>
      </c>
      <c r="W1263" s="15"/>
      <c r="Y1263" s="11" t="s">
        <v>10965</v>
      </c>
      <c r="AE1263" s="11" t="s">
        <v>11286</v>
      </c>
    </row>
    <row r="1264" spans="1:31" x14ac:dyDescent="0.25">
      <c r="A1264" s="11" t="s">
        <v>9843</v>
      </c>
      <c r="B1264" s="12" t="s">
        <v>1829</v>
      </c>
      <c r="C1264" s="11">
        <v>1800</v>
      </c>
      <c r="D1264" s="11">
        <v>36000</v>
      </c>
      <c r="E1264" s="12" t="s">
        <v>2977</v>
      </c>
      <c r="G1264" s="21" t="s">
        <v>11291</v>
      </c>
      <c r="H1264" s="21" t="s">
        <v>1903</v>
      </c>
      <c r="I1264" s="21" t="s">
        <v>1903</v>
      </c>
      <c r="J1264" s="16" t="e">
        <f>VLOOKUP(Table15[[#This Row],[TechRequired]],OldTree!A:B,2,0)</f>
        <v>#N/A</v>
      </c>
      <c r="K1264" s="38" t="s">
        <v>8953</v>
      </c>
      <c r="L1264" s="16"/>
      <c r="N1264" s="17" t="str">
        <f>INDEX(TreeLookup!$C$1:$DE$21,MATCH(Table15[[#This Row],[CATEGORY]],TreeLookup!$C$1:$C$21,0),MATCH(Table15[[#This Row],[YEAR]],TreeLookup!$C$1:$DE$1,0))</f>
        <v>solids1998</v>
      </c>
      <c r="P1264" s="25" t="s">
        <v>6843</v>
      </c>
      <c r="Q1264" s="11" t="s">
        <v>6153</v>
      </c>
      <c r="R1264" s="11" t="s">
        <v>6151</v>
      </c>
      <c r="S1264" s="11">
        <v>2002</v>
      </c>
      <c r="Y1264" s="11" t="s">
        <v>10965</v>
      </c>
      <c r="AE1264" s="11" t="s">
        <v>11286</v>
      </c>
    </row>
    <row r="1265" spans="1:38" x14ac:dyDescent="0.25">
      <c r="A1265" s="11" t="s">
        <v>508</v>
      </c>
      <c r="B1265" s="12" t="s">
        <v>1827</v>
      </c>
      <c r="C1265" s="11">
        <v>2400</v>
      </c>
      <c r="D1265" s="11">
        <v>48000</v>
      </c>
      <c r="E1265" s="12" t="s">
        <v>4591</v>
      </c>
      <c r="F1265" s="11" t="s">
        <v>1314</v>
      </c>
      <c r="G1265" s="11" t="s">
        <v>1900</v>
      </c>
      <c r="H1265" s="11" t="s">
        <v>1903</v>
      </c>
      <c r="I1265" s="11" t="s">
        <v>1903</v>
      </c>
      <c r="J1265" s="14">
        <f>VLOOKUP(Table15[[#This Row],[TechRequired]],OldTree!A:B,2,0)</f>
        <v>8</v>
      </c>
      <c r="K1265" s="22" t="s">
        <v>8953</v>
      </c>
      <c r="L1265" s="14"/>
      <c r="N1265" s="11" t="str">
        <f>INDEX(TreeLookup!$C$1:$DE$21,MATCH(Table15[[#This Row],[CATEGORY]],TreeLookup!$C$1:$C$21,0),MATCH(Table15[[#This Row],[YEAR]],TreeLookup!$C$1:$DE$1,0))</f>
        <v>solids2009</v>
      </c>
      <c r="P1265" s="13" t="s">
        <v>6843</v>
      </c>
      <c r="Q1265" s="11" t="s">
        <v>6039</v>
      </c>
      <c r="R1265" s="21" t="s">
        <v>6172</v>
      </c>
      <c r="S1265" s="11">
        <v>2018</v>
      </c>
      <c r="W1265" s="15"/>
      <c r="AE1265" s="11" t="s">
        <v>11286</v>
      </c>
    </row>
    <row r="1266" spans="1:38" x14ac:dyDescent="0.25">
      <c r="A1266" s="11" t="s">
        <v>509</v>
      </c>
      <c r="B1266" s="12" t="s">
        <v>1828</v>
      </c>
      <c r="C1266" s="11">
        <v>2500</v>
      </c>
      <c r="D1266" s="11">
        <v>50000</v>
      </c>
      <c r="E1266" s="12" t="s">
        <v>4592</v>
      </c>
      <c r="F1266" s="11" t="s">
        <v>1314</v>
      </c>
      <c r="G1266" s="11" t="s">
        <v>1900</v>
      </c>
      <c r="H1266" s="11" t="s">
        <v>1903</v>
      </c>
      <c r="I1266" s="11" t="s">
        <v>1903</v>
      </c>
      <c r="J1266" s="14">
        <f>VLOOKUP(Table15[[#This Row],[TechRequired]],OldTree!A:B,2,0)</f>
        <v>8</v>
      </c>
      <c r="K1266" s="22" t="s">
        <v>8953</v>
      </c>
      <c r="L1266" s="14"/>
      <c r="M1266" s="14">
        <v>10</v>
      </c>
      <c r="N1266" s="11" t="str">
        <f>INDEX(TreeLookup!$C$1:$DE$21,MATCH(Table15[[#This Row],[CATEGORY]],TreeLookup!$C$1:$C$21,0),MATCH(Table15[[#This Row],[YEAR]],TreeLookup!$C$1:$DE$1,0))</f>
        <v>solidsNF</v>
      </c>
      <c r="P1266" s="13" t="s">
        <v>6843</v>
      </c>
      <c r="Q1266" s="11" t="s">
        <v>6038</v>
      </c>
      <c r="R1266" s="21" t="s">
        <v>6139</v>
      </c>
      <c r="S1266" s="11">
        <v>2020</v>
      </c>
      <c r="W1266" s="15"/>
      <c r="AE1266" s="11" t="s">
        <v>11286</v>
      </c>
    </row>
    <row r="1267" spans="1:38" x14ac:dyDescent="0.25">
      <c r="A1267" s="11" t="s">
        <v>351</v>
      </c>
      <c r="B1267" s="12" t="s">
        <v>3884</v>
      </c>
      <c r="C1267" s="11">
        <v>1500</v>
      </c>
      <c r="D1267" s="11">
        <v>50000</v>
      </c>
      <c r="E1267" s="12" t="s">
        <v>3885</v>
      </c>
      <c r="F1267" s="11" t="s">
        <v>1304</v>
      </c>
      <c r="G1267" s="11" t="s">
        <v>1383</v>
      </c>
      <c r="H1267" s="11" t="s">
        <v>1903</v>
      </c>
      <c r="I1267" s="11" t="s">
        <v>1903</v>
      </c>
      <c r="J1267" s="14">
        <f>VLOOKUP(Table15[[#This Row],[TechRequired]],OldTree!A:B,2,0)</f>
        <v>4</v>
      </c>
      <c r="K1267" s="22" t="s">
        <v>8946</v>
      </c>
      <c r="L1267" s="14" t="s">
        <v>8651</v>
      </c>
      <c r="N1267" s="11" t="str">
        <f>INDEX(TreeLookup!$C$1:$DE$21,MATCH(Table15[[#This Row],[CATEGORY]],TreeLookup!$C$1:$C$21,0),MATCH(Table15[[#This Row],[YEAR]],TreeLookup!$C$1:$DE$1,0))</f>
        <v>matureCapsules</v>
      </c>
      <c r="P1267" s="13" t="s">
        <v>6843</v>
      </c>
      <c r="Q1267" s="11" t="s">
        <v>6688</v>
      </c>
      <c r="S1267" s="11">
        <v>1967</v>
      </c>
      <c r="W1267" s="15"/>
      <c r="Z1267" s="11" t="s">
        <v>11286</v>
      </c>
      <c r="AF1267" s="11" t="s">
        <v>11286</v>
      </c>
      <c r="AG1267" s="11" t="s">
        <v>11286</v>
      </c>
    </row>
    <row r="1268" spans="1:38" x14ac:dyDescent="0.25">
      <c r="A1268" s="11" t="s">
        <v>6112</v>
      </c>
      <c r="B1268" s="12" t="s">
        <v>6112</v>
      </c>
      <c r="G1268" s="11" t="s">
        <v>6059</v>
      </c>
      <c r="H1268" s="11" t="s">
        <v>1903</v>
      </c>
      <c r="J1268" s="16" t="e">
        <f>VLOOKUP(Table15[[#This Row],[TechRequired]],OldTree!A:B,2,0)</f>
        <v>#N/A</v>
      </c>
      <c r="K1268" s="22" t="s">
        <v>8945</v>
      </c>
      <c r="L1268" s="16"/>
      <c r="N1268" s="11" t="str">
        <f>INDEX(TreeLookup!$C$1:$DE$21,MATCH(Table15[[#This Row],[CATEGORY]],TreeLookup!$C$1:$C$21,0),MATCH(Table15[[#This Row],[YEAR]],TreeLookup!$C$1:$DE$1,0))</f>
        <v>orbitalRocketry1967</v>
      </c>
      <c r="Q1268" s="11" t="s">
        <v>6111</v>
      </c>
      <c r="R1268" s="11" t="s">
        <v>6110</v>
      </c>
      <c r="S1268" s="11">
        <v>1967</v>
      </c>
    </row>
    <row r="1269" spans="1:38" x14ac:dyDescent="0.25">
      <c r="A1269" s="35" t="s">
        <v>6113</v>
      </c>
      <c r="B1269" s="12" t="s">
        <v>6113</v>
      </c>
      <c r="F1269" s="11" t="s">
        <v>1326</v>
      </c>
      <c r="G1269" s="11" t="s">
        <v>6059</v>
      </c>
      <c r="H1269" s="11" t="s">
        <v>1903</v>
      </c>
      <c r="J1269" s="16">
        <f>VLOOKUP(Table15[[#This Row],[TechRequired]],OldTree!A:B,2,0)</f>
        <v>5</v>
      </c>
      <c r="K1269" s="23" t="s">
        <v>8945</v>
      </c>
      <c r="L1269" s="16"/>
      <c r="N1269" s="11" t="str">
        <f>INDEX(TreeLookup!$C$1:$DE$21,MATCH(Table15[[#This Row],[CATEGORY]],TreeLookup!$C$1:$C$21,0),MATCH(Table15[[#This Row],[YEAR]],TreeLookup!$C$1:$DE$1,0))</f>
        <v>orbitalRocketry1976</v>
      </c>
      <c r="Q1269" s="11"/>
      <c r="R1269" s="11" t="s">
        <v>6110</v>
      </c>
      <c r="S1269" s="11">
        <v>1977</v>
      </c>
    </row>
    <row r="1270" spans="1:38" x14ac:dyDescent="0.25">
      <c r="A1270" s="11" t="s">
        <v>6108</v>
      </c>
      <c r="B1270" s="12" t="s">
        <v>6108</v>
      </c>
      <c r="F1270" s="11" t="s">
        <v>1326</v>
      </c>
      <c r="G1270" s="11" t="s">
        <v>6059</v>
      </c>
      <c r="H1270" s="11" t="s">
        <v>1903</v>
      </c>
      <c r="J1270" s="16">
        <f>VLOOKUP(Table15[[#This Row],[TechRequired]],OldTree!A:B,2,0)</f>
        <v>5</v>
      </c>
      <c r="K1270" s="23" t="s">
        <v>8945</v>
      </c>
      <c r="L1270" s="16"/>
      <c r="N1270" s="11" t="str">
        <f>INDEX(TreeLookup!$C$1:$DE$21,MATCH(Table15[[#This Row],[CATEGORY]],TreeLookup!$C$1:$C$21,0),MATCH(Table15[[#This Row],[YEAR]],TreeLookup!$C$1:$DE$1,0))</f>
        <v>orbitalRocketry1976</v>
      </c>
      <c r="Q1270" s="11" t="s">
        <v>6109</v>
      </c>
      <c r="R1270" s="11" t="s">
        <v>6108</v>
      </c>
      <c r="S1270" s="11">
        <v>1977</v>
      </c>
    </row>
    <row r="1271" spans="1:38" x14ac:dyDescent="0.25">
      <c r="A1271" s="11" t="s">
        <v>2999</v>
      </c>
      <c r="B1271" s="12" t="s">
        <v>2999</v>
      </c>
      <c r="G1271" s="11" t="s">
        <v>6059</v>
      </c>
      <c r="H1271" s="11" t="s">
        <v>1903</v>
      </c>
      <c r="J1271" s="16" t="e">
        <f>VLOOKUP(Table15[[#This Row],[TechRequired]],OldTree!A:B,2,0)</f>
        <v>#N/A</v>
      </c>
      <c r="K1271" s="23" t="s">
        <v>8945</v>
      </c>
      <c r="L1271" s="16"/>
      <c r="M1271" s="14">
        <v>11</v>
      </c>
      <c r="N1271" s="11" t="str">
        <f>INDEX(TreeLookup!$C$1:$DE$21,MATCH(Table15[[#This Row],[CATEGORY]],TreeLookup!$C$1:$C$21,0),MATCH(Table15[[#This Row],[YEAR]],TreeLookup!$C$1:$DE$1,0))</f>
        <v>orbitalRocketryNF</v>
      </c>
      <c r="Q1271" s="11" t="s">
        <v>6106</v>
      </c>
      <c r="R1271" s="11" t="s">
        <v>6107</v>
      </c>
      <c r="S1271" s="11">
        <v>2022</v>
      </c>
    </row>
    <row r="1272" spans="1:38" x14ac:dyDescent="0.25">
      <c r="A1272" s="11" t="s">
        <v>6104</v>
      </c>
      <c r="B1272" s="12" t="s">
        <v>6104</v>
      </c>
      <c r="G1272" s="11" t="s">
        <v>6059</v>
      </c>
      <c r="H1272" s="11" t="s">
        <v>1903</v>
      </c>
      <c r="J1272" s="16" t="e">
        <f>VLOOKUP(Table15[[#This Row],[TechRequired]],OldTree!A:B,2,0)</f>
        <v>#N/A</v>
      </c>
      <c r="K1272" s="23" t="s">
        <v>8945</v>
      </c>
      <c r="L1272" s="16"/>
      <c r="N1272" s="11" t="str">
        <f>INDEX(TreeLookup!$C$1:$DE$21,MATCH(Table15[[#This Row],[CATEGORY]],TreeLookup!$C$1:$C$21,0),MATCH(Table15[[#This Row],[YEAR]],TreeLookup!$C$1:$DE$1,0))</f>
        <v>orbitalRocketry1956</v>
      </c>
      <c r="Q1272" s="11" t="s">
        <v>6103</v>
      </c>
      <c r="R1272" s="11" t="s">
        <v>6105</v>
      </c>
      <c r="S1272" s="11">
        <v>1956</v>
      </c>
    </row>
    <row r="1273" spans="1:38" x14ac:dyDescent="0.25">
      <c r="A1273" s="21" t="s">
        <v>9725</v>
      </c>
      <c r="B1273" s="12" t="s">
        <v>9725</v>
      </c>
      <c r="G1273" s="11" t="s">
        <v>6059</v>
      </c>
      <c r="H1273" s="11" t="s">
        <v>1903</v>
      </c>
      <c r="J1273" s="16" t="e">
        <f>VLOOKUP(Table15[[#This Row],[TechRequired]],OldTree!A:B,2,0)</f>
        <v>#N/A</v>
      </c>
      <c r="K1273" s="23" t="s">
        <v>8945</v>
      </c>
      <c r="L1273" s="16"/>
      <c r="N1273" s="11" t="str">
        <f>INDEX(TreeLookup!$C$1:$DE$21,MATCH(Table15[[#This Row],[CATEGORY]],TreeLookup!$C$1:$C$21,0),MATCH(Table15[[#This Row],[YEAR]],TreeLookup!$C$1:$DE$1,0))</f>
        <v>orbitalRocketry1956</v>
      </c>
      <c r="Q1273" s="11" t="s">
        <v>6103</v>
      </c>
      <c r="R1273" s="11" t="s">
        <v>6102</v>
      </c>
      <c r="S1273" s="11">
        <v>1956</v>
      </c>
    </row>
    <row r="1274" spans="1:38" x14ac:dyDescent="0.25">
      <c r="A1274" s="11" t="s">
        <v>6101</v>
      </c>
      <c r="B1274" s="12" t="s">
        <v>6101</v>
      </c>
      <c r="G1274" s="11" t="s">
        <v>6059</v>
      </c>
      <c r="H1274" s="11" t="s">
        <v>1903</v>
      </c>
      <c r="J1274" s="16" t="e">
        <f>VLOOKUP(Table15[[#This Row],[TechRequired]],OldTree!A:B,2,0)</f>
        <v>#N/A</v>
      </c>
      <c r="K1274" s="23" t="s">
        <v>8953</v>
      </c>
      <c r="L1274" s="16"/>
      <c r="N1274" s="11" t="str">
        <f>INDEX(TreeLookup!$C$1:$DE$21,MATCH(Table15[[#This Row],[CATEGORY]],TreeLookup!$C$1:$C$21,0),MATCH(Table15[[#This Row],[YEAR]],TreeLookup!$C$1:$DE$1,0))</f>
        <v>solids1986</v>
      </c>
      <c r="Q1274" s="11" t="s">
        <v>6100</v>
      </c>
      <c r="R1274" s="11" t="s">
        <v>6098</v>
      </c>
      <c r="S1274" s="11">
        <v>1990</v>
      </c>
    </row>
    <row r="1275" spans="1:38" x14ac:dyDescent="0.25">
      <c r="A1275" s="11" t="s">
        <v>6099</v>
      </c>
      <c r="B1275" s="12" t="s">
        <v>6099</v>
      </c>
      <c r="G1275" s="11" t="s">
        <v>6059</v>
      </c>
      <c r="H1275" s="11" t="s">
        <v>1903</v>
      </c>
      <c r="J1275" s="16" t="e">
        <f>VLOOKUP(Table15[[#This Row],[TechRequired]],OldTree!A:B,2,0)</f>
        <v>#N/A</v>
      </c>
      <c r="K1275" s="23" t="s">
        <v>8953</v>
      </c>
      <c r="L1275" s="16"/>
      <c r="N1275" s="11" t="str">
        <f>INDEX(TreeLookup!$C$1:$DE$21,MATCH(Table15[[#This Row],[CATEGORY]],TreeLookup!$C$1:$C$21,0),MATCH(Table15[[#This Row],[YEAR]],TreeLookup!$C$1:$DE$1,0))</f>
        <v>solids1986</v>
      </c>
      <c r="Q1275" s="11" t="s">
        <v>6100</v>
      </c>
      <c r="R1275" s="11" t="s">
        <v>6098</v>
      </c>
      <c r="S1275" s="11">
        <v>1990</v>
      </c>
    </row>
    <row r="1276" spans="1:38" x14ac:dyDescent="0.25">
      <c r="A1276" s="11" t="s">
        <v>6130</v>
      </c>
      <c r="B1276" s="12" t="s">
        <v>6130</v>
      </c>
      <c r="G1276" s="11" t="s">
        <v>6059</v>
      </c>
      <c r="H1276" s="11" t="s">
        <v>1903</v>
      </c>
      <c r="J1276" s="16" t="e">
        <f>VLOOKUP(Table15[[#This Row],[TechRequired]],OldTree!A:B,2,0)</f>
        <v>#N/A</v>
      </c>
      <c r="K1276" s="23" t="s">
        <v>8953</v>
      </c>
      <c r="L1276" s="16"/>
      <c r="N1276" s="11" t="str">
        <f>INDEX(TreeLookup!$C$1:$DE$21,MATCH(Table15[[#This Row],[CATEGORY]],TreeLookup!$C$1:$C$21,0),MATCH(Table15[[#This Row],[YEAR]],TreeLookup!$C$1:$DE$1,0))</f>
        <v>solids1998</v>
      </c>
      <c r="Q1276" s="11" t="s">
        <v>6127</v>
      </c>
      <c r="R1276" s="11" t="s">
        <v>6126</v>
      </c>
      <c r="S1276" s="11">
        <v>1998</v>
      </c>
    </row>
    <row r="1277" spans="1:38" x14ac:dyDescent="0.25">
      <c r="A1277" s="11" t="s">
        <v>409</v>
      </c>
      <c r="B1277" s="12" t="s">
        <v>4847</v>
      </c>
      <c r="C1277" s="11">
        <v>3560</v>
      </c>
      <c r="D1277" s="11">
        <v>71200</v>
      </c>
      <c r="E1277" s="12" t="s">
        <v>4848</v>
      </c>
      <c r="F1277" s="11" t="s">
        <v>1309</v>
      </c>
      <c r="G1277" s="11" t="s">
        <v>1380</v>
      </c>
      <c r="H1277" s="11" t="s">
        <v>1903</v>
      </c>
      <c r="I1277" s="11" t="s">
        <v>1903</v>
      </c>
      <c r="J1277" s="14">
        <f>VLOOKUP(Table15[[#This Row],[TechRequired]],OldTree!A:B,2,0)</f>
        <v>3</v>
      </c>
      <c r="K1277" s="22" t="s">
        <v>8946</v>
      </c>
      <c r="L1277" s="14" t="s">
        <v>6814</v>
      </c>
      <c r="N1277" s="11" t="str">
        <f>INDEX(TreeLookup!$C$1:$DE$21,MATCH(Table15[[#This Row],[CATEGORY]],TreeLookup!$C$1:$C$21,0),MATCH(Table15[[#This Row],[YEAR]],TreeLookup!$C$1:$DE$1,0))</f>
        <v>secondGenCapsules</v>
      </c>
      <c r="P1277" s="13" t="s">
        <v>6843</v>
      </c>
      <c r="Q1277" s="11" t="s">
        <v>5968</v>
      </c>
      <c r="S1277" s="11">
        <v>1965</v>
      </c>
      <c r="W1277" s="15"/>
      <c r="AG1277" s="11" t="s">
        <v>11286</v>
      </c>
    </row>
    <row r="1278" spans="1:38" x14ac:dyDescent="0.25">
      <c r="A1278" s="11" t="s">
        <v>551</v>
      </c>
      <c r="B1278" s="12" t="s">
        <v>4912</v>
      </c>
      <c r="C1278" s="11">
        <v>800</v>
      </c>
      <c r="D1278" s="11">
        <v>40000</v>
      </c>
      <c r="E1278" s="12" t="s">
        <v>4913</v>
      </c>
      <c r="F1278" s="11" t="s">
        <v>1321</v>
      </c>
      <c r="G1278" s="11" t="s">
        <v>1380</v>
      </c>
      <c r="H1278" s="11" t="s">
        <v>1903</v>
      </c>
      <c r="I1278" s="11" t="s">
        <v>1903</v>
      </c>
      <c r="J1278" s="14">
        <f>VLOOKUP(Table15[[#This Row],[TechRequired]],OldTree!A:B,2,0)</f>
        <v>3</v>
      </c>
      <c r="K1278" s="22" t="s">
        <v>6812</v>
      </c>
      <c r="L1278" s="14" t="s">
        <v>6812</v>
      </c>
      <c r="N1278" s="11" t="str">
        <f>INDEX(TreeLookup!$C$1:$DE$21,MATCH(Table15[[#This Row],[CATEGORY]],TreeLookup!$C$1:$C$21,0),MATCH(Table15[[#This Row],[YEAR]],TreeLookup!$C$1:$DE$1,0))</f>
        <v>earlyDocking</v>
      </c>
      <c r="P1278" s="13" t="s">
        <v>6843</v>
      </c>
      <c r="Q1278" s="11" t="s">
        <v>5968</v>
      </c>
      <c r="S1278" s="11">
        <v>1965</v>
      </c>
      <c r="W1278" s="15"/>
      <c r="AC1278" s="11" t="s">
        <v>11286</v>
      </c>
    </row>
    <row r="1279" spans="1:38" x14ac:dyDescent="0.25">
      <c r="A1279" s="11" t="s">
        <v>543</v>
      </c>
      <c r="B1279" s="12" t="s">
        <v>4810</v>
      </c>
      <c r="C1279" s="11">
        <v>400</v>
      </c>
      <c r="D1279" s="11">
        <v>8000</v>
      </c>
      <c r="E1279" s="12" t="s">
        <v>4811</v>
      </c>
      <c r="F1279" s="11" t="s">
        <v>1321</v>
      </c>
      <c r="G1279" s="11" t="s">
        <v>1380</v>
      </c>
      <c r="H1279" s="11" t="s">
        <v>1903</v>
      </c>
      <c r="I1279" s="11" t="s">
        <v>1903</v>
      </c>
      <c r="J1279" s="14">
        <f>VLOOKUP(Table15[[#This Row],[TechRequired]],OldTree!A:B,2,0)</f>
        <v>3</v>
      </c>
      <c r="K1279" s="22" t="s">
        <v>6812</v>
      </c>
      <c r="L1279" s="14" t="s">
        <v>6813</v>
      </c>
      <c r="N1279" s="11" t="str">
        <f>INDEX(TreeLookup!$C$1:$DE$21,MATCH(Table15[[#This Row],[CATEGORY]],TreeLookup!$C$1:$C$21,0),MATCH(Table15[[#This Row],[YEAR]],TreeLookup!$C$1:$DE$1,0))</f>
        <v>earlyDocking</v>
      </c>
      <c r="P1279" s="13" t="s">
        <v>6843</v>
      </c>
      <c r="Q1279" s="11" t="s">
        <v>5968</v>
      </c>
      <c r="S1279" s="11">
        <v>1965</v>
      </c>
      <c r="W1279" s="15"/>
      <c r="AL1279" s="11" t="s">
        <v>11286</v>
      </c>
    </row>
    <row r="1280" spans="1:38" x14ac:dyDescent="0.25">
      <c r="A1280" s="11" t="s">
        <v>11190</v>
      </c>
      <c r="B1280" s="12" t="s">
        <v>4810</v>
      </c>
      <c r="C1280" s="11">
        <v>400</v>
      </c>
      <c r="D1280" s="11">
        <v>8000</v>
      </c>
      <c r="E1280" s="12" t="s">
        <v>11191</v>
      </c>
      <c r="G1280" s="21" t="s">
        <v>11291</v>
      </c>
      <c r="H1280" s="21" t="s">
        <v>1903</v>
      </c>
      <c r="I1280" s="21" t="s">
        <v>1903</v>
      </c>
      <c r="J1280" s="16" t="e">
        <f>VLOOKUP(Table15[[#This Row],[TechRequired]],OldTree!A:B,2,0)</f>
        <v>#N/A</v>
      </c>
      <c r="K1280" s="52" t="s">
        <v>6812</v>
      </c>
      <c r="L1280" s="23" t="s">
        <v>6813</v>
      </c>
      <c r="N1280" s="17" t="str">
        <f>INDEX(TreeLookup!$C$1:$DE$21,MATCH(Table15[[#This Row],[CATEGORY]],TreeLookup!$C$1:$C$21,0),MATCH(Table15[[#This Row],[YEAR]],TreeLookup!$C$1:$DE$1,0))</f>
        <v>earlyFlightControl</v>
      </c>
      <c r="P1280" s="25" t="s">
        <v>6843</v>
      </c>
      <c r="Q1280" s="24" t="s">
        <v>6079</v>
      </c>
      <c r="S1280" s="11">
        <v>1959</v>
      </c>
      <c r="Y1280" s="53"/>
      <c r="AL1280" s="11" t="s">
        <v>11286</v>
      </c>
    </row>
    <row r="1281" spans="1:36" x14ac:dyDescent="0.25">
      <c r="A1281" s="11" t="s">
        <v>906</v>
      </c>
      <c r="B1281" s="12" t="s">
        <v>1714</v>
      </c>
      <c r="C1281" s="11">
        <v>100</v>
      </c>
      <c r="D1281" s="11">
        <v>5000</v>
      </c>
      <c r="E1281" s="12" t="s">
        <v>4885</v>
      </c>
      <c r="F1281" s="11" t="s">
        <v>1361</v>
      </c>
      <c r="G1281" s="11" t="s">
        <v>1380</v>
      </c>
      <c r="H1281" s="11" t="s">
        <v>1903</v>
      </c>
      <c r="I1281" s="11" t="s">
        <v>1903</v>
      </c>
      <c r="J1281" s="14">
        <f>VLOOKUP(Table15[[#This Row],[TechRequired]],OldTree!A:B,2,0)</f>
        <v>3</v>
      </c>
      <c r="K1281" s="22" t="s">
        <v>8949</v>
      </c>
      <c r="L1281" s="14" t="s">
        <v>6827</v>
      </c>
      <c r="N1281" s="11" t="str">
        <f>INDEX(TreeLookup!$C$1:$DE$21,MATCH(Table15[[#This Row],[CATEGORY]],TreeLookup!$C$1:$C$21,0),MATCH(Table15[[#This Row],[YEAR]],TreeLookup!$C$1:$DE$1,0))</f>
        <v>improvedComms</v>
      </c>
      <c r="P1281" s="13" t="s">
        <v>6843</v>
      </c>
      <c r="Q1281" s="11" t="s">
        <v>5968</v>
      </c>
      <c r="S1281" s="11">
        <v>1965</v>
      </c>
      <c r="W1281" s="15"/>
      <c r="AH1281" s="11" t="s">
        <v>11286</v>
      </c>
    </row>
    <row r="1282" spans="1:36" x14ac:dyDescent="0.25">
      <c r="A1282" s="11" t="s">
        <v>911</v>
      </c>
      <c r="B1282" s="12" t="s">
        <v>4899</v>
      </c>
      <c r="C1282" s="11">
        <v>5400</v>
      </c>
      <c r="D1282" s="11">
        <v>286000</v>
      </c>
      <c r="E1282" s="12" t="s">
        <v>4900</v>
      </c>
      <c r="F1282" s="11" t="s">
        <v>1361</v>
      </c>
      <c r="G1282" s="11" t="s">
        <v>1380</v>
      </c>
      <c r="H1282" s="11" t="s">
        <v>1903</v>
      </c>
      <c r="I1282" s="11" t="s">
        <v>1903</v>
      </c>
      <c r="J1282" s="14">
        <f>VLOOKUP(Table15[[#This Row],[TechRequired]],OldTree!A:B,2,0)</f>
        <v>3</v>
      </c>
      <c r="K1282" s="22" t="s">
        <v>8946</v>
      </c>
      <c r="L1282" s="14" t="s">
        <v>8651</v>
      </c>
      <c r="N1282" s="11" t="str">
        <f>INDEX(TreeLookup!$C$1:$DE$21,MATCH(Table15[[#This Row],[CATEGORY]],TreeLookup!$C$1:$C$21,0),MATCH(Table15[[#This Row],[YEAR]],TreeLookup!$C$1:$DE$1,0))</f>
        <v>secondGenCapsules</v>
      </c>
      <c r="P1282" s="13" t="s">
        <v>6843</v>
      </c>
      <c r="Q1282" s="11" t="s">
        <v>5968</v>
      </c>
      <c r="S1282" s="11">
        <v>1965</v>
      </c>
      <c r="W1282" s="15"/>
      <c r="Z1282" s="11" t="s">
        <v>11286</v>
      </c>
      <c r="AF1282" s="11" t="s">
        <v>11286</v>
      </c>
      <c r="AG1282" s="11" t="s">
        <v>11286</v>
      </c>
      <c r="AJ1282" s="11" t="s">
        <v>11286</v>
      </c>
    </row>
    <row r="1283" spans="1:36" x14ac:dyDescent="0.25">
      <c r="A1283" s="11" t="s">
        <v>342</v>
      </c>
      <c r="B1283" s="12" t="s">
        <v>4905</v>
      </c>
      <c r="C1283" s="11">
        <v>6000</v>
      </c>
      <c r="D1283" s="11">
        <v>316000</v>
      </c>
      <c r="E1283" s="12" t="s">
        <v>4906</v>
      </c>
      <c r="F1283" s="11" t="s">
        <v>1304</v>
      </c>
      <c r="G1283" s="11" t="s">
        <v>1380</v>
      </c>
      <c r="H1283" s="11" t="s">
        <v>1903</v>
      </c>
      <c r="I1283" s="11" t="s">
        <v>1903</v>
      </c>
      <c r="J1283" s="14">
        <f>VLOOKUP(Table15[[#This Row],[TechRequired]],OldTree!A:B,2,0)</f>
        <v>4</v>
      </c>
      <c r="K1283" s="22" t="s">
        <v>8946</v>
      </c>
      <c r="L1283" s="14" t="s">
        <v>8651</v>
      </c>
      <c r="N1283" s="11" t="str">
        <f>INDEX(TreeLookup!$C$1:$DE$21,MATCH(Table15[[#This Row],[CATEGORY]],TreeLookup!$C$1:$C$21,0),MATCH(Table15[[#This Row],[YEAR]],TreeLookup!$C$1:$DE$1,0))</f>
        <v>secondGenCapsules</v>
      </c>
      <c r="P1283" s="13" t="s">
        <v>6843</v>
      </c>
      <c r="Q1283" s="11" t="s">
        <v>5968</v>
      </c>
      <c r="S1283" s="11">
        <v>1965</v>
      </c>
      <c r="W1283" s="15"/>
      <c r="Z1283" s="11" t="s">
        <v>11286</v>
      </c>
      <c r="AF1283" s="11" t="s">
        <v>11286</v>
      </c>
      <c r="AG1283" s="11" t="s">
        <v>11286</v>
      </c>
      <c r="AJ1283" s="11" t="s">
        <v>11286</v>
      </c>
    </row>
    <row r="1284" spans="1:36" x14ac:dyDescent="0.25">
      <c r="A1284" s="11" t="s">
        <v>1699</v>
      </c>
      <c r="B1284" s="12" t="s">
        <v>7092</v>
      </c>
      <c r="C1284" s="11">
        <v>450</v>
      </c>
      <c r="D1284" s="11">
        <v>4200</v>
      </c>
      <c r="E1284" s="12" t="s">
        <v>10181</v>
      </c>
      <c r="F1284" s="11" t="s">
        <v>5199</v>
      </c>
      <c r="G1284" s="11" t="s">
        <v>1380</v>
      </c>
      <c r="H1284" s="11" t="s">
        <v>1903</v>
      </c>
      <c r="I1284" s="11" t="s">
        <v>5091</v>
      </c>
      <c r="J1284" s="14" t="str">
        <f>VLOOKUP(Table15[[#This Row],[TechRequired]],OldTree!A:B,2,0)</f>
        <v>REM</v>
      </c>
      <c r="K1284" s="22" t="s">
        <v>6012</v>
      </c>
      <c r="L1284" s="14" t="s">
        <v>8662</v>
      </c>
      <c r="N1284" s="11" t="str">
        <f>INDEX(TreeLookup!$C$1:$DE$21,MATCH(Table15[[#This Row],[CATEGORY]],TreeLookup!$C$1:$C$21,0),MATCH(Table15[[#This Row],[YEAR]],TreeLookup!$C$1:$DE$1,0))</f>
        <v>materialsScienceLunar</v>
      </c>
      <c r="P1284" s="13" t="s">
        <v>6842</v>
      </c>
      <c r="Q1284" s="11" t="s">
        <v>6036</v>
      </c>
      <c r="S1284" s="11">
        <v>1967</v>
      </c>
      <c r="W1284" s="15"/>
    </row>
    <row r="1285" spans="1:36" x14ac:dyDescent="0.25">
      <c r="A1285" s="11" t="s">
        <v>927</v>
      </c>
      <c r="B1285" s="12" t="s">
        <v>1701</v>
      </c>
      <c r="C1285" s="11">
        <v>360</v>
      </c>
      <c r="D1285" s="11">
        <v>7200</v>
      </c>
      <c r="E1285" s="12" t="s">
        <v>4851</v>
      </c>
      <c r="F1285" s="11" t="s">
        <v>1362</v>
      </c>
      <c r="G1285" s="11" t="s">
        <v>1380</v>
      </c>
      <c r="H1285" s="11" t="s">
        <v>1903</v>
      </c>
      <c r="I1285" s="11" t="s">
        <v>1903</v>
      </c>
      <c r="J1285" s="14">
        <f>VLOOKUP(Table15[[#This Row],[TechRequired]],OldTree!A:B,2,0)</f>
        <v>4</v>
      </c>
      <c r="K1285" s="22" t="s">
        <v>8941</v>
      </c>
      <c r="L1285" s="14" t="s">
        <v>8647</v>
      </c>
      <c r="N1285" s="11" t="str">
        <f>INDEX(TreeLookup!$C$1:$DE$21,MATCH(Table15[[#This Row],[CATEGORY]],TreeLookup!$C$1:$C$21,0),MATCH(Table15[[#This Row],[YEAR]],TreeLookup!$C$1:$DE$1,0))</f>
        <v>earlyLanding</v>
      </c>
      <c r="P1285" s="13" t="s">
        <v>6843</v>
      </c>
      <c r="Q1285" s="11" t="s">
        <v>5968</v>
      </c>
      <c r="S1285" s="11">
        <v>1965</v>
      </c>
      <c r="W1285" s="15"/>
    </row>
    <row r="1286" spans="1:36" x14ac:dyDescent="0.25">
      <c r="A1286" s="11" t="s">
        <v>912</v>
      </c>
      <c r="B1286" s="12" t="s">
        <v>4907</v>
      </c>
      <c r="C1286" s="11">
        <v>10</v>
      </c>
      <c r="D1286" s="11">
        <v>200</v>
      </c>
      <c r="E1286" s="12" t="s">
        <v>4908</v>
      </c>
      <c r="F1286" s="11" t="s">
        <v>1361</v>
      </c>
      <c r="G1286" s="11" t="s">
        <v>1380</v>
      </c>
      <c r="H1286" s="11" t="s">
        <v>1903</v>
      </c>
      <c r="I1286" s="11" t="s">
        <v>1903</v>
      </c>
      <c r="J1286" s="14">
        <f>VLOOKUP(Table15[[#This Row],[TechRequired]],OldTree!A:B,2,0)</f>
        <v>3</v>
      </c>
      <c r="K1286" s="22" t="s">
        <v>8946</v>
      </c>
      <c r="L1286" s="14" t="s">
        <v>6828</v>
      </c>
      <c r="N1286" s="11" t="str">
        <f>INDEX(TreeLookup!$C$1:$DE$21,MATCH(Table15[[#This Row],[CATEGORY]],TreeLookup!$C$1:$C$21,0),MATCH(Table15[[#This Row],[YEAR]],TreeLookup!$C$1:$DE$1,0))</f>
        <v>secondGenCapsules</v>
      </c>
      <c r="P1286" s="13" t="s">
        <v>6843</v>
      </c>
      <c r="Q1286" s="11" t="s">
        <v>5968</v>
      </c>
      <c r="S1286" s="11">
        <v>1965</v>
      </c>
      <c r="W1286" s="15"/>
      <c r="AG1286" s="11" t="s">
        <v>11286</v>
      </c>
    </row>
    <row r="1287" spans="1:36" x14ac:dyDescent="0.25">
      <c r="A1287" s="11" t="s">
        <v>928</v>
      </c>
      <c r="B1287" s="12" t="s">
        <v>4854</v>
      </c>
      <c r="C1287" s="11">
        <v>2000</v>
      </c>
      <c r="D1287" s="11">
        <v>40000</v>
      </c>
      <c r="E1287" s="12" t="s">
        <v>4855</v>
      </c>
      <c r="F1287" s="11" t="s">
        <v>1362</v>
      </c>
      <c r="G1287" s="11" t="s">
        <v>1380</v>
      </c>
      <c r="H1287" s="11" t="s">
        <v>1903</v>
      </c>
      <c r="I1287" s="11" t="s">
        <v>1903</v>
      </c>
      <c r="J1287" s="14">
        <f>VLOOKUP(Table15[[#This Row],[TechRequired]],OldTree!A:B,2,0)</f>
        <v>4</v>
      </c>
      <c r="K1287" s="22" t="s">
        <v>8941</v>
      </c>
      <c r="L1287" s="14" t="s">
        <v>8648</v>
      </c>
      <c r="N1287" s="11" t="str">
        <f>INDEX(TreeLookup!$C$1:$DE$21,MATCH(Table15[[#This Row],[CATEGORY]],TreeLookup!$C$1:$C$21,0),MATCH(Table15[[#This Row],[YEAR]],TreeLookup!$C$1:$DE$1,0))</f>
        <v>earlyLanding</v>
      </c>
      <c r="P1287" s="13" t="s">
        <v>6843</v>
      </c>
      <c r="Q1287" s="11" t="s">
        <v>5968</v>
      </c>
      <c r="S1287" s="11">
        <v>1965</v>
      </c>
      <c r="W1287" s="15"/>
    </row>
    <row r="1288" spans="1:36" x14ac:dyDescent="0.25">
      <c r="A1288" s="11" t="s">
        <v>4877</v>
      </c>
      <c r="B1288" s="12" t="s">
        <v>8113</v>
      </c>
      <c r="C1288" s="11">
        <v>500</v>
      </c>
      <c r="D1288" s="11">
        <v>500</v>
      </c>
      <c r="E1288" s="12" t="s">
        <v>4878</v>
      </c>
      <c r="F1288" s="11" t="s">
        <v>1350</v>
      </c>
      <c r="G1288" s="11" t="s">
        <v>1380</v>
      </c>
      <c r="H1288" s="11" t="s">
        <v>5091</v>
      </c>
      <c r="I1288" s="11" t="s">
        <v>5091</v>
      </c>
      <c r="J1288" s="14">
        <f>VLOOKUP(Table15[[#This Row],[TechRequired]],OldTree!A:B,2,0)</f>
        <v>3</v>
      </c>
      <c r="K1288" s="14"/>
      <c r="L1288" s="14"/>
      <c r="N1288" s="11" t="e">
        <f>INDEX(TreeLookup!$C$1:$DE$21,MATCH(Table15[[#This Row],[CATEGORY]],TreeLookup!$C$1:$C$21,0),MATCH(Table15[[#This Row],[YEAR]],TreeLookup!$C$1:$DE$1,0))</f>
        <v>#N/A</v>
      </c>
      <c r="O1288" s="11" t="s">
        <v>1903</v>
      </c>
      <c r="Q1288" s="11"/>
    </row>
    <row r="1289" spans="1:36" x14ac:dyDescent="0.25">
      <c r="A1289" s="11" t="s">
        <v>908</v>
      </c>
      <c r="B1289" s="12" t="s">
        <v>4888</v>
      </c>
      <c r="C1289" s="11">
        <v>10</v>
      </c>
      <c r="D1289" s="11">
        <v>500</v>
      </c>
      <c r="E1289" s="12" t="s">
        <v>4889</v>
      </c>
      <c r="F1289" s="11" t="s">
        <v>1361</v>
      </c>
      <c r="G1289" s="11" t="s">
        <v>1380</v>
      </c>
      <c r="H1289" s="11" t="s">
        <v>1903</v>
      </c>
      <c r="I1289" s="11" t="s">
        <v>1903</v>
      </c>
      <c r="J1289" s="14">
        <f>VLOOKUP(Table15[[#This Row],[TechRequired]],OldTree!A:B,2,0)</f>
        <v>3</v>
      </c>
      <c r="K1289" s="22" t="s">
        <v>8946</v>
      </c>
      <c r="L1289" s="14" t="s">
        <v>8652</v>
      </c>
      <c r="N1289" s="11" t="str">
        <f>INDEX(TreeLookup!$C$1:$DE$21,MATCH(Table15[[#This Row],[CATEGORY]],TreeLookup!$C$1:$C$21,0),MATCH(Table15[[#This Row],[YEAR]],TreeLookup!$C$1:$DE$1,0))</f>
        <v>secondGenCapsules</v>
      </c>
      <c r="P1289" s="13" t="s">
        <v>6843</v>
      </c>
      <c r="Q1289" s="11" t="s">
        <v>5968</v>
      </c>
      <c r="S1289" s="11">
        <v>1965</v>
      </c>
      <c r="W1289" s="15"/>
      <c r="AG1289" s="11" t="s">
        <v>11286</v>
      </c>
    </row>
    <row r="1290" spans="1:36" x14ac:dyDescent="0.25">
      <c r="A1290" s="11" t="s">
        <v>555</v>
      </c>
      <c r="B1290" s="12" t="s">
        <v>1703</v>
      </c>
      <c r="C1290" s="11">
        <v>60</v>
      </c>
      <c r="D1290" s="11">
        <v>3000</v>
      </c>
      <c r="E1290" s="12" t="s">
        <v>4909</v>
      </c>
      <c r="F1290" s="11" t="s">
        <v>1321</v>
      </c>
      <c r="G1290" s="11" t="s">
        <v>1380</v>
      </c>
      <c r="H1290" s="11" t="s">
        <v>1903</v>
      </c>
      <c r="I1290" s="11" t="s">
        <v>1903</v>
      </c>
      <c r="J1290" s="14">
        <f>VLOOKUP(Table15[[#This Row],[TechRequired]],OldTree!A:B,2,0)</f>
        <v>3</v>
      </c>
      <c r="K1290" s="22" t="s">
        <v>6812</v>
      </c>
      <c r="L1290" s="14" t="s">
        <v>6812</v>
      </c>
      <c r="N1290" s="11" t="str">
        <f>INDEX(TreeLookup!$C$1:$DE$21,MATCH(Table15[[#This Row],[CATEGORY]],TreeLookup!$C$1:$C$21,0),MATCH(Table15[[#This Row],[YEAR]],TreeLookup!$C$1:$DE$1,0))</f>
        <v>earlyDocking</v>
      </c>
      <c r="P1290" s="13" t="s">
        <v>6843</v>
      </c>
      <c r="Q1290" s="11" t="s">
        <v>5968</v>
      </c>
      <c r="S1290" s="11">
        <v>1965</v>
      </c>
      <c r="W1290" s="15"/>
      <c r="AC1290" s="11" t="s">
        <v>11286</v>
      </c>
    </row>
    <row r="1291" spans="1:36" x14ac:dyDescent="0.25">
      <c r="A1291" s="11" t="s">
        <v>910</v>
      </c>
      <c r="B1291" s="12" t="s">
        <v>4895</v>
      </c>
      <c r="C1291" s="11">
        <v>60</v>
      </c>
      <c r="D1291" s="11">
        <v>3000</v>
      </c>
      <c r="E1291" s="12" t="s">
        <v>4896</v>
      </c>
      <c r="F1291" s="11" t="s">
        <v>1361</v>
      </c>
      <c r="G1291" s="11" t="s">
        <v>1380</v>
      </c>
      <c r="H1291" s="11" t="s">
        <v>1903</v>
      </c>
      <c r="I1291" s="11" t="s">
        <v>1903</v>
      </c>
      <c r="J1291" s="14">
        <f>VLOOKUP(Table15[[#This Row],[TechRequired]],OldTree!A:B,2,0)</f>
        <v>3</v>
      </c>
      <c r="K1291" s="22" t="s">
        <v>8941</v>
      </c>
      <c r="L1291" s="14" t="s">
        <v>6818</v>
      </c>
      <c r="N1291" s="11" t="str">
        <f>INDEX(TreeLookup!$C$1:$DE$21,MATCH(Table15[[#This Row],[CATEGORY]],TreeLookup!$C$1:$C$21,0),MATCH(Table15[[#This Row],[YEAR]],TreeLookup!$C$1:$DE$1,0))</f>
        <v>earlyLanding</v>
      </c>
      <c r="P1291" s="13" t="s">
        <v>6843</v>
      </c>
      <c r="Q1291" s="11" t="s">
        <v>5968</v>
      </c>
      <c r="S1291" s="11">
        <v>1965</v>
      </c>
      <c r="W1291" s="15"/>
    </row>
    <row r="1292" spans="1:36" x14ac:dyDescent="0.25">
      <c r="A1292" s="11" t="s">
        <v>909</v>
      </c>
      <c r="B1292" s="12" t="s">
        <v>4893</v>
      </c>
      <c r="C1292" s="11">
        <v>110</v>
      </c>
      <c r="D1292" s="11">
        <v>5500</v>
      </c>
      <c r="E1292" s="12" t="s">
        <v>4894</v>
      </c>
      <c r="F1292" s="11" t="s">
        <v>1361</v>
      </c>
      <c r="G1292" s="11" t="s">
        <v>1380</v>
      </c>
      <c r="H1292" s="11" t="s">
        <v>1903</v>
      </c>
      <c r="I1292" s="11" t="s">
        <v>1903</v>
      </c>
      <c r="J1292" s="14">
        <f>VLOOKUP(Table15[[#This Row],[TechRequired]],OldTree!A:B,2,0)</f>
        <v>3</v>
      </c>
      <c r="K1292" s="22" t="s">
        <v>8941</v>
      </c>
      <c r="L1292" s="14" t="s">
        <v>6818</v>
      </c>
      <c r="N1292" s="11" t="str">
        <f>INDEX(TreeLookup!$C$1:$DE$21,MATCH(Table15[[#This Row],[CATEGORY]],TreeLookup!$C$1:$C$21,0),MATCH(Table15[[#This Row],[YEAR]],TreeLookup!$C$1:$DE$1,0))</f>
        <v>earlyLanding</v>
      </c>
      <c r="P1292" s="13" t="s">
        <v>6843</v>
      </c>
      <c r="Q1292" s="11" t="s">
        <v>5968</v>
      </c>
      <c r="S1292" s="11">
        <v>1965</v>
      </c>
      <c r="W1292" s="15"/>
    </row>
    <row r="1293" spans="1:36" x14ac:dyDescent="0.25">
      <c r="A1293" s="11" t="s">
        <v>548</v>
      </c>
      <c r="B1293" s="12" t="s">
        <v>4901</v>
      </c>
      <c r="C1293" s="11">
        <v>720</v>
      </c>
      <c r="D1293" s="11">
        <v>36000</v>
      </c>
      <c r="E1293" s="12" t="s">
        <v>4902</v>
      </c>
      <c r="F1293" s="11" t="s">
        <v>1321</v>
      </c>
      <c r="G1293" s="11" t="s">
        <v>1380</v>
      </c>
      <c r="H1293" s="11" t="s">
        <v>1903</v>
      </c>
      <c r="I1293" s="11" t="s">
        <v>1903</v>
      </c>
      <c r="J1293" s="14">
        <f>VLOOKUP(Table15[[#This Row],[TechRequired]],OldTree!A:B,2,0)</f>
        <v>3</v>
      </c>
      <c r="K1293" s="22" t="s">
        <v>6812</v>
      </c>
      <c r="L1293" s="14" t="s">
        <v>6812</v>
      </c>
      <c r="N1293" s="11" t="str">
        <f>INDEX(TreeLookup!$C$1:$DE$21,MATCH(Table15[[#This Row],[CATEGORY]],TreeLookup!$C$1:$C$21,0),MATCH(Table15[[#This Row],[YEAR]],TreeLookup!$C$1:$DE$1,0))</f>
        <v>earlyDocking</v>
      </c>
      <c r="P1293" s="13" t="s">
        <v>6843</v>
      </c>
      <c r="Q1293" s="11" t="s">
        <v>5968</v>
      </c>
      <c r="S1293" s="11">
        <v>1965</v>
      </c>
      <c r="W1293" s="15"/>
      <c r="AC1293" s="11" t="s">
        <v>11286</v>
      </c>
    </row>
    <row r="1294" spans="1:36" x14ac:dyDescent="0.25">
      <c r="A1294" s="11" t="s">
        <v>549</v>
      </c>
      <c r="B1294" s="12" t="s">
        <v>4903</v>
      </c>
      <c r="C1294" s="11">
        <v>720</v>
      </c>
      <c r="D1294" s="11">
        <v>36000</v>
      </c>
      <c r="E1294" s="12" t="s">
        <v>4904</v>
      </c>
      <c r="F1294" s="11" t="s">
        <v>1321</v>
      </c>
      <c r="G1294" s="11" t="s">
        <v>1380</v>
      </c>
      <c r="H1294" s="11" t="s">
        <v>1903</v>
      </c>
      <c r="I1294" s="11" t="s">
        <v>1903</v>
      </c>
      <c r="J1294" s="14">
        <f>VLOOKUP(Table15[[#This Row],[TechRequired]],OldTree!A:B,2,0)</f>
        <v>3</v>
      </c>
      <c r="K1294" s="22" t="s">
        <v>6812</v>
      </c>
      <c r="L1294" s="14" t="s">
        <v>6812</v>
      </c>
      <c r="M1294" s="14">
        <v>4</v>
      </c>
      <c r="N1294" s="11" t="str">
        <f>INDEX(TreeLookup!$C$1:$DE$21,MATCH(Table15[[#This Row],[CATEGORY]],TreeLookup!$C$1:$C$21,0),MATCH(Table15[[#This Row],[YEAR]],TreeLookup!$C$1:$DE$1,0))</f>
        <v>earlyDocking</v>
      </c>
      <c r="P1294" s="13" t="s">
        <v>6843</v>
      </c>
      <c r="Q1294" s="11" t="s">
        <v>5968</v>
      </c>
      <c r="S1294" s="11">
        <v>1965</v>
      </c>
      <c r="W1294" s="15"/>
      <c r="AC1294" s="11" t="s">
        <v>11286</v>
      </c>
    </row>
    <row r="1295" spans="1:36" x14ac:dyDescent="0.25">
      <c r="A1295" s="11" t="s">
        <v>546</v>
      </c>
      <c r="B1295" s="12" t="s">
        <v>4886</v>
      </c>
      <c r="C1295" s="11">
        <v>1000</v>
      </c>
      <c r="D1295" s="11">
        <v>50000</v>
      </c>
      <c r="E1295" s="12" t="s">
        <v>4887</v>
      </c>
      <c r="F1295" s="11" t="s">
        <v>1321</v>
      </c>
      <c r="G1295" s="11" t="s">
        <v>1380</v>
      </c>
      <c r="H1295" s="11" t="s">
        <v>1903</v>
      </c>
      <c r="I1295" s="11" t="s">
        <v>1903</v>
      </c>
      <c r="J1295" s="14">
        <f>VLOOKUP(Table15[[#This Row],[TechRequired]],OldTree!A:B,2,0)</f>
        <v>3</v>
      </c>
      <c r="K1295" s="22" t="s">
        <v>6012</v>
      </c>
      <c r="L1295" s="14" t="s">
        <v>8866</v>
      </c>
      <c r="M1295" s="14">
        <v>4</v>
      </c>
      <c r="N1295" s="11" t="str">
        <f>INDEX(TreeLookup!$C$1:$DE$21,MATCH(Table15[[#This Row],[CATEGORY]],TreeLookup!$C$1:$C$21,0),MATCH(Table15[[#This Row],[YEAR]],TreeLookup!$C$1:$DE$1,0))</f>
        <v>materialsScienceAdvCapsules</v>
      </c>
      <c r="P1295" s="13" t="s">
        <v>6843</v>
      </c>
      <c r="Q1295" s="11" t="s">
        <v>5968</v>
      </c>
      <c r="S1295" s="11">
        <v>1965</v>
      </c>
      <c r="W1295" s="15"/>
    </row>
    <row r="1296" spans="1:36" x14ac:dyDescent="0.25">
      <c r="A1296" s="11" t="s">
        <v>547</v>
      </c>
      <c r="B1296" s="12" t="s">
        <v>4886</v>
      </c>
      <c r="C1296" s="11">
        <v>1000</v>
      </c>
      <c r="D1296" s="11">
        <v>50000</v>
      </c>
      <c r="E1296" s="12" t="s">
        <v>4892</v>
      </c>
      <c r="F1296" s="11" t="s">
        <v>1321</v>
      </c>
      <c r="G1296" s="11" t="s">
        <v>1380</v>
      </c>
      <c r="H1296" s="11" t="s">
        <v>1903</v>
      </c>
      <c r="I1296" s="11" t="s">
        <v>1903</v>
      </c>
      <c r="J1296" s="14">
        <f>VLOOKUP(Table15[[#This Row],[TechRequired]],OldTree!A:B,2,0)</f>
        <v>3</v>
      </c>
      <c r="K1296" s="22" t="s">
        <v>6012</v>
      </c>
      <c r="L1296" s="14" t="s">
        <v>8866</v>
      </c>
      <c r="M1296" s="14">
        <v>4</v>
      </c>
      <c r="N1296" s="11" t="str">
        <f>INDEX(TreeLookup!$C$1:$DE$21,MATCH(Table15[[#This Row],[CATEGORY]],TreeLookup!$C$1:$C$21,0),MATCH(Table15[[#This Row],[YEAR]],TreeLookup!$C$1:$DE$1,0))</f>
        <v>materialsScienceAdvCapsules</v>
      </c>
      <c r="P1296" s="13" t="s">
        <v>6843</v>
      </c>
      <c r="Q1296" s="11" t="s">
        <v>5968</v>
      </c>
      <c r="S1296" s="11">
        <v>1965</v>
      </c>
      <c r="W1296" s="15"/>
    </row>
    <row r="1297" spans="1:35" x14ac:dyDescent="0.25">
      <c r="A1297" s="11" t="s">
        <v>907</v>
      </c>
      <c r="B1297" s="12" t="s">
        <v>4844</v>
      </c>
      <c r="C1297" s="11">
        <v>6</v>
      </c>
      <c r="D1297" s="11">
        <v>120</v>
      </c>
      <c r="E1297" s="12" t="s">
        <v>4845</v>
      </c>
      <c r="F1297" s="11" t="s">
        <v>1361</v>
      </c>
      <c r="G1297" s="11" t="s">
        <v>1380</v>
      </c>
      <c r="H1297" s="11" t="s">
        <v>1903</v>
      </c>
      <c r="I1297" s="11" t="s">
        <v>1903</v>
      </c>
      <c r="J1297" s="14">
        <f>VLOOKUP(Table15[[#This Row],[TechRequired]],OldTree!A:B,2,0)</f>
        <v>3</v>
      </c>
      <c r="K1297" s="22" t="s">
        <v>8946</v>
      </c>
      <c r="L1297" s="14" t="s">
        <v>8652</v>
      </c>
      <c r="N1297" s="11" t="str">
        <f>INDEX(TreeLookup!$C$1:$DE$21,MATCH(Table15[[#This Row],[CATEGORY]],TreeLookup!$C$1:$C$21,0),MATCH(Table15[[#This Row],[YEAR]],TreeLookup!$C$1:$DE$1,0))</f>
        <v>secondGenCapsules</v>
      </c>
      <c r="P1297" s="13" t="s">
        <v>6843</v>
      </c>
      <c r="Q1297" s="11" t="s">
        <v>5968</v>
      </c>
      <c r="S1297" s="11">
        <v>1965</v>
      </c>
      <c r="W1297" s="15"/>
      <c r="AG1297" s="11" t="s">
        <v>11286</v>
      </c>
    </row>
    <row r="1298" spans="1:35" x14ac:dyDescent="0.25">
      <c r="A1298" s="11" t="s">
        <v>1733</v>
      </c>
      <c r="B1298" s="12" t="s">
        <v>7525</v>
      </c>
      <c r="C1298" s="11">
        <v>500</v>
      </c>
      <c r="D1298" s="11">
        <v>38200</v>
      </c>
      <c r="E1298" s="12" t="s">
        <v>10247</v>
      </c>
      <c r="F1298" s="11" t="s">
        <v>1291</v>
      </c>
      <c r="G1298" s="11" t="s">
        <v>1380</v>
      </c>
      <c r="H1298" s="11" t="s">
        <v>1903</v>
      </c>
      <c r="I1298" s="11" t="s">
        <v>5091</v>
      </c>
      <c r="J1298" s="14">
        <f>VLOOKUP(Table15[[#This Row],[TechRequired]],OldTree!A:B,2,0)</f>
        <v>8</v>
      </c>
      <c r="K1298" s="22" t="s">
        <v>8952</v>
      </c>
      <c r="L1298" s="14" t="s">
        <v>8663</v>
      </c>
      <c r="M1298" s="14">
        <v>9</v>
      </c>
      <c r="N1298" s="11" t="str">
        <f>INDEX(TreeLookup!$C$1:$DE$21,MATCH(Table15[[#This Row],[CATEGORY]],TreeLookup!$C$1:$C$21,0),MATCH(Table15[[#This Row],[YEAR]],TreeLookup!$C$1:$DE$1,0))</f>
        <v>effectiveSpaceplanes</v>
      </c>
      <c r="P1298" s="13" t="s">
        <v>6842</v>
      </c>
      <c r="S1298" s="11">
        <v>1970</v>
      </c>
      <c r="W1298" s="15"/>
    </row>
    <row r="1299" spans="1:35" x14ac:dyDescent="0.25">
      <c r="A1299" s="11" t="s">
        <v>1734</v>
      </c>
      <c r="B1299" s="12" t="s">
        <v>7526</v>
      </c>
      <c r="C1299" s="11">
        <v>5000</v>
      </c>
      <c r="D1299" s="11">
        <v>38200</v>
      </c>
      <c r="E1299" s="12" t="s">
        <v>10248</v>
      </c>
      <c r="F1299" s="11" t="s">
        <v>1291</v>
      </c>
      <c r="G1299" s="11" t="s">
        <v>1380</v>
      </c>
      <c r="H1299" s="11" t="s">
        <v>1903</v>
      </c>
      <c r="I1299" s="11" t="s">
        <v>5091</v>
      </c>
      <c r="J1299" s="14">
        <f>VLOOKUP(Table15[[#This Row],[TechRequired]],OldTree!A:B,2,0)</f>
        <v>8</v>
      </c>
      <c r="K1299" s="22" t="s">
        <v>8952</v>
      </c>
      <c r="L1299" s="14" t="s">
        <v>8663</v>
      </c>
      <c r="M1299" s="14">
        <v>9</v>
      </c>
      <c r="N1299" s="11" t="str">
        <f>INDEX(TreeLookup!$C$1:$DE$21,MATCH(Table15[[#This Row],[CATEGORY]],TreeLookup!$C$1:$C$21,0),MATCH(Table15[[#This Row],[YEAR]],TreeLookup!$C$1:$DE$1,0))</f>
        <v>effectiveSpaceplanes</v>
      </c>
      <c r="P1299" s="13" t="s">
        <v>6842</v>
      </c>
      <c r="S1299" s="11">
        <v>1970</v>
      </c>
      <c r="W1299" s="15"/>
    </row>
    <row r="1300" spans="1:35" x14ac:dyDescent="0.25">
      <c r="A1300" s="11" t="s">
        <v>1735</v>
      </c>
      <c r="B1300" s="12" t="s">
        <v>7527</v>
      </c>
      <c r="C1300" s="11">
        <v>1500</v>
      </c>
      <c r="D1300" s="11">
        <v>38200</v>
      </c>
      <c r="E1300" s="12" t="s">
        <v>10249</v>
      </c>
      <c r="F1300" s="11" t="s">
        <v>1291</v>
      </c>
      <c r="G1300" s="11" t="s">
        <v>1380</v>
      </c>
      <c r="H1300" s="11" t="s">
        <v>1903</v>
      </c>
      <c r="I1300" s="11" t="s">
        <v>5091</v>
      </c>
      <c r="J1300" s="14">
        <f>VLOOKUP(Table15[[#This Row],[TechRequired]],OldTree!A:B,2,0)</f>
        <v>8</v>
      </c>
      <c r="K1300" s="22" t="s">
        <v>8952</v>
      </c>
      <c r="L1300" s="14" t="s">
        <v>8663</v>
      </c>
      <c r="M1300" s="14">
        <v>9</v>
      </c>
      <c r="N1300" s="11" t="str">
        <f>INDEX(TreeLookup!$C$1:$DE$21,MATCH(Table15[[#This Row],[CATEGORY]],TreeLookup!$C$1:$C$21,0),MATCH(Table15[[#This Row],[YEAR]],TreeLookup!$C$1:$DE$1,0))</f>
        <v>effectiveSpaceplanes</v>
      </c>
      <c r="P1300" s="13" t="s">
        <v>6842</v>
      </c>
      <c r="S1300" s="11">
        <v>1970</v>
      </c>
      <c r="W1300" s="15"/>
    </row>
    <row r="1301" spans="1:35" x14ac:dyDescent="0.25">
      <c r="A1301" s="11" t="s">
        <v>1732</v>
      </c>
      <c r="B1301" s="12" t="s">
        <v>7528</v>
      </c>
      <c r="C1301" s="11">
        <v>5000</v>
      </c>
      <c r="D1301" s="11">
        <v>38200</v>
      </c>
      <c r="E1301" s="12" t="s">
        <v>10246</v>
      </c>
      <c r="F1301" s="11" t="s">
        <v>1291</v>
      </c>
      <c r="G1301" s="11" t="s">
        <v>1380</v>
      </c>
      <c r="H1301" s="11" t="s">
        <v>1903</v>
      </c>
      <c r="I1301" s="11" t="s">
        <v>5091</v>
      </c>
      <c r="J1301" s="14">
        <f>VLOOKUP(Table15[[#This Row],[TechRequired]],OldTree!A:B,2,0)</f>
        <v>8</v>
      </c>
      <c r="K1301" s="22" t="s">
        <v>8952</v>
      </c>
      <c r="L1301" s="14" t="s">
        <v>8664</v>
      </c>
      <c r="M1301" s="14">
        <v>9</v>
      </c>
      <c r="N1301" s="11" t="str">
        <f>INDEX(TreeLookup!$C$1:$DE$21,MATCH(Table15[[#This Row],[CATEGORY]],TreeLookup!$C$1:$C$21,0),MATCH(Table15[[#This Row],[YEAR]],TreeLookup!$C$1:$DE$1,0))</f>
        <v>effectiveSpaceplanes</v>
      </c>
      <c r="P1301" s="13" t="s">
        <v>6842</v>
      </c>
      <c r="S1301" s="11">
        <v>1970</v>
      </c>
      <c r="W1301" s="15"/>
    </row>
    <row r="1302" spans="1:35" x14ac:dyDescent="0.25">
      <c r="A1302" s="11" t="s">
        <v>5359</v>
      </c>
      <c r="B1302" s="12" t="s">
        <v>6894</v>
      </c>
      <c r="C1302" s="11">
        <v>800</v>
      </c>
      <c r="D1302" s="11">
        <v>2200</v>
      </c>
      <c r="E1302" s="12" t="s">
        <v>10733</v>
      </c>
      <c r="F1302" s="11" t="s">
        <v>1374</v>
      </c>
      <c r="G1302" s="11" t="s">
        <v>5278</v>
      </c>
      <c r="H1302" s="11" t="s">
        <v>1903</v>
      </c>
      <c r="I1302" s="11" t="s">
        <v>5091</v>
      </c>
      <c r="J1302" s="14">
        <f>VLOOKUP(Table15[[#This Row],[TechRequired]],OldTree!A:B,2,0)</f>
        <v>3</v>
      </c>
      <c r="K1302" s="22" t="s">
        <v>6014</v>
      </c>
      <c r="L1302" s="22" t="s">
        <v>8661</v>
      </c>
      <c r="M1302" s="14">
        <v>0</v>
      </c>
      <c r="N1302" s="11" t="str">
        <f>INDEX(TreeLookup!$C$1:$DE$21,MATCH(Table15[[#This Row],[CATEGORY]],TreeLookup!$C$1:$C$21,0),MATCH(Table15[[#This Row],[YEAR]],TreeLookup!$C$1:$DE$1,0))</f>
        <v>supersonicFlightRP0</v>
      </c>
      <c r="P1302" s="13" t="s">
        <v>6842</v>
      </c>
      <c r="Q1302" s="12" t="s">
        <v>6515</v>
      </c>
      <c r="S1302" s="21">
        <v>1951</v>
      </c>
      <c r="T1302" s="21"/>
      <c r="W1302" s="15"/>
    </row>
    <row r="1303" spans="1:35" x14ac:dyDescent="0.25">
      <c r="A1303" s="11" t="s">
        <v>1598</v>
      </c>
      <c r="B1303" s="12" t="s">
        <v>8015</v>
      </c>
      <c r="C1303" s="11">
        <v>30</v>
      </c>
      <c r="D1303" s="11">
        <v>600</v>
      </c>
      <c r="E1303" s="12" t="s">
        <v>10050</v>
      </c>
      <c r="F1303" s="11" t="s">
        <v>1324</v>
      </c>
      <c r="G1303" s="11" t="s">
        <v>1917</v>
      </c>
      <c r="H1303" s="11" t="s">
        <v>1903</v>
      </c>
      <c r="I1303" s="11" t="s">
        <v>1903</v>
      </c>
      <c r="J1303" s="14">
        <f>VLOOKUP(Table15[[#This Row],[TechRequired]],OldTree!A:B,2,0)</f>
        <v>2</v>
      </c>
      <c r="K1303" s="22" t="s">
        <v>6812</v>
      </c>
      <c r="L1303" s="14"/>
      <c r="M1303" s="14">
        <v>3</v>
      </c>
      <c r="N1303" s="11" t="str">
        <f>INDEX(TreeLookup!$C$1:$DE$21,MATCH(Table15[[#This Row],[CATEGORY]],TreeLookup!$C$1:$C$21,0),MATCH(Table15[[#This Row],[YEAR]],TreeLookup!$C$1:$DE$1,0))</f>
        <v>earlyFlightControl</v>
      </c>
      <c r="P1303" s="13" t="s">
        <v>6843</v>
      </c>
      <c r="Q1303" s="11"/>
      <c r="S1303" s="11">
        <v>1959</v>
      </c>
      <c r="V1303" s="11" t="s">
        <v>8891</v>
      </c>
      <c r="W1303" s="15">
        <v>42874</v>
      </c>
      <c r="Y1303" s="11" t="s">
        <v>10966</v>
      </c>
      <c r="AC1303" s="11" t="s">
        <v>11286</v>
      </c>
    </row>
    <row r="1304" spans="1:35" x14ac:dyDescent="0.25">
      <c r="A1304" s="11" t="s">
        <v>1009</v>
      </c>
      <c r="B1304" s="12" t="s">
        <v>5139</v>
      </c>
      <c r="C1304" s="11">
        <v>30</v>
      </c>
      <c r="D1304" s="11">
        <v>600</v>
      </c>
      <c r="E1304" s="12" t="s">
        <v>3454</v>
      </c>
      <c r="F1304" s="11" t="s">
        <v>1368</v>
      </c>
      <c r="G1304" s="11" t="s">
        <v>1414</v>
      </c>
      <c r="H1304" s="11" t="s">
        <v>1903</v>
      </c>
      <c r="I1304" s="11" t="s">
        <v>1903</v>
      </c>
      <c r="J1304" s="14">
        <f>VLOOKUP(Table15[[#This Row],[TechRequired]],OldTree!A:B,2,0)</f>
        <v>2</v>
      </c>
      <c r="K1304" s="22" t="s">
        <v>6812</v>
      </c>
      <c r="L1304" s="14" t="s">
        <v>8690</v>
      </c>
      <c r="N1304" s="11" t="str">
        <f>INDEX(TreeLookup!$C$1:$DE$21,MATCH(Table15[[#This Row],[CATEGORY]],TreeLookup!$C$1:$C$21,0),MATCH(Table15[[#This Row],[YEAR]],TreeLookup!$C$1:$DE$1,0))</f>
        <v>earlyFlightControl</v>
      </c>
      <c r="P1304" s="13" t="s">
        <v>6843</v>
      </c>
      <c r="Q1304" s="11"/>
      <c r="R1304" s="11" t="s">
        <v>8692</v>
      </c>
      <c r="S1304" s="11">
        <v>1959</v>
      </c>
      <c r="W1304" s="15"/>
      <c r="Y1304" s="11" t="s">
        <v>10966</v>
      </c>
      <c r="AC1304" s="11" t="s">
        <v>11286</v>
      </c>
    </row>
    <row r="1305" spans="1:35" x14ac:dyDescent="0.25">
      <c r="A1305" s="11" t="s">
        <v>1005</v>
      </c>
      <c r="B1305" s="12" t="s">
        <v>5136</v>
      </c>
      <c r="C1305" s="11">
        <v>120</v>
      </c>
      <c r="D1305" s="11">
        <v>2400</v>
      </c>
      <c r="E1305" s="12" t="s">
        <v>3454</v>
      </c>
      <c r="F1305" s="11" t="s">
        <v>1368</v>
      </c>
      <c r="G1305" s="11" t="s">
        <v>1414</v>
      </c>
      <c r="H1305" s="11" t="s">
        <v>1903</v>
      </c>
      <c r="I1305" s="11" t="s">
        <v>1903</v>
      </c>
      <c r="J1305" s="14">
        <f>VLOOKUP(Table15[[#This Row],[TechRequired]],OldTree!A:B,2,0)</f>
        <v>2</v>
      </c>
      <c r="K1305" s="22" t="s">
        <v>6812</v>
      </c>
      <c r="L1305" s="14" t="s">
        <v>8690</v>
      </c>
      <c r="N1305" s="11" t="str">
        <f>INDEX(TreeLookup!$C$1:$DE$21,MATCH(Table15[[#This Row],[CATEGORY]],TreeLookup!$C$1:$C$21,0),MATCH(Table15[[#This Row],[YEAR]],TreeLookup!$C$1:$DE$1,0))</f>
        <v>improvedFlightControl</v>
      </c>
      <c r="P1305" s="13" t="s">
        <v>6843</v>
      </c>
      <c r="Q1305" s="11"/>
      <c r="R1305" s="11" t="s">
        <v>8689</v>
      </c>
      <c r="S1305" s="11">
        <v>1963</v>
      </c>
      <c r="W1305" s="15"/>
      <c r="AC1305" s="11" t="s">
        <v>11286</v>
      </c>
    </row>
    <row r="1306" spans="1:35" x14ac:dyDescent="0.25">
      <c r="A1306" s="11" t="s">
        <v>1051</v>
      </c>
      <c r="B1306" s="12" t="s">
        <v>4969</v>
      </c>
      <c r="C1306" s="11">
        <v>10</v>
      </c>
      <c r="D1306" s="11">
        <v>200</v>
      </c>
      <c r="E1306" s="12" t="s">
        <v>4970</v>
      </c>
      <c r="F1306" s="11" t="s">
        <v>1372</v>
      </c>
      <c r="G1306" s="11" t="s">
        <v>1380</v>
      </c>
      <c r="H1306" s="11" t="s">
        <v>1903</v>
      </c>
      <c r="I1306" s="11" t="s">
        <v>1903</v>
      </c>
      <c r="J1306" s="14">
        <f>VLOOKUP(Table15[[#This Row],[TechRequired]],OldTree!A:B,2,0)</f>
        <v>0</v>
      </c>
      <c r="K1306" s="22" t="s">
        <v>6012</v>
      </c>
      <c r="L1306" s="22" t="s">
        <v>8877</v>
      </c>
      <c r="M1306" s="14">
        <v>0</v>
      </c>
      <c r="N1306" s="11" t="str">
        <f>INDEX(TreeLookup!$C$1:$DE$21,MATCH(Table15[[#This Row],[CATEGORY]],TreeLookup!$C$1:$C$21,0),MATCH(Table15[[#This Row],[YEAR]],TreeLookup!$C$1:$DE$1,0))</f>
        <v>start</v>
      </c>
      <c r="P1306" s="13" t="s">
        <v>6843</v>
      </c>
      <c r="Q1306" s="11"/>
      <c r="S1306" s="11">
        <v>0</v>
      </c>
      <c r="W1306" s="15"/>
    </row>
    <row r="1307" spans="1:35" x14ac:dyDescent="0.25">
      <c r="A1307" s="11" t="s">
        <v>2902</v>
      </c>
      <c r="B1307" s="12" t="s">
        <v>6922</v>
      </c>
      <c r="C1307" s="11">
        <v>25</v>
      </c>
      <c r="D1307" s="11">
        <v>200</v>
      </c>
      <c r="E1307" s="12" t="s">
        <v>9960</v>
      </c>
      <c r="F1307" s="11" t="s">
        <v>1372</v>
      </c>
      <c r="G1307" s="11" t="s">
        <v>1912</v>
      </c>
      <c r="H1307" s="11" t="s">
        <v>1903</v>
      </c>
      <c r="I1307" s="21" t="s">
        <v>1903</v>
      </c>
      <c r="J1307" s="14">
        <f>VLOOKUP(Table15[[#This Row],[TechRequired]],OldTree!A:B,2,0)</f>
        <v>0</v>
      </c>
      <c r="K1307" s="22" t="s">
        <v>6012</v>
      </c>
      <c r="L1307" s="22" t="s">
        <v>8877</v>
      </c>
      <c r="M1307" s="14">
        <v>0</v>
      </c>
      <c r="N1307" s="11" t="str">
        <f>INDEX(TreeLookup!$C$1:$DE$21,MATCH(Table15[[#This Row],[CATEGORY]],TreeLookup!$C$1:$C$21,0),MATCH(Table15[[#This Row],[YEAR]],TreeLookup!$C$1:$DE$1,0))</f>
        <v>start</v>
      </c>
      <c r="P1307" s="25" t="s">
        <v>6843</v>
      </c>
      <c r="Q1307" s="11"/>
      <c r="S1307" s="11">
        <v>0</v>
      </c>
      <c r="W1307" s="15"/>
    </row>
    <row r="1308" spans="1:35" x14ac:dyDescent="0.25">
      <c r="A1308" s="11" t="s">
        <v>162</v>
      </c>
      <c r="B1308" s="12" t="s">
        <v>5123</v>
      </c>
      <c r="C1308" s="11">
        <v>15000</v>
      </c>
      <c r="D1308" s="11">
        <v>300000</v>
      </c>
      <c r="E1308" s="12" t="s">
        <v>5124</v>
      </c>
      <c r="F1308" s="11" t="s">
        <v>1288</v>
      </c>
      <c r="G1308" s="11" t="s">
        <v>1414</v>
      </c>
      <c r="H1308" s="11" t="s">
        <v>1903</v>
      </c>
      <c r="I1308" s="11" t="s">
        <v>1903</v>
      </c>
      <c r="J1308" s="14">
        <f>VLOOKUP(Table15[[#This Row],[TechRequired]],OldTree!A:B,2,0)</f>
        <v>7</v>
      </c>
      <c r="K1308" s="22" t="s">
        <v>8944</v>
      </c>
      <c r="L1308" s="14" t="s">
        <v>6811</v>
      </c>
      <c r="N1308" s="11" t="str">
        <f>INDEX(TreeLookup!$C$1:$DE$21,MATCH(Table15[[#This Row],[CATEGORY]],TreeLookup!$C$1:$C$21,0),MATCH(Table15[[#This Row],[YEAR]],TreeLookup!$C$1:$DE$1,0))</f>
        <v>internationalAvionics</v>
      </c>
      <c r="P1308" s="13" t="s">
        <v>6843</v>
      </c>
      <c r="Q1308" s="11"/>
      <c r="S1308" s="11">
        <v>2002</v>
      </c>
      <c r="W1308" s="15"/>
      <c r="Z1308" s="11" t="s">
        <v>11286</v>
      </c>
    </row>
    <row r="1309" spans="1:35" x14ac:dyDescent="0.25">
      <c r="A1309" s="11" t="s">
        <v>4313</v>
      </c>
      <c r="B1309" s="12" t="s">
        <v>8115</v>
      </c>
      <c r="C1309" s="11">
        <v>850</v>
      </c>
      <c r="D1309" s="11">
        <v>0</v>
      </c>
      <c r="E1309" s="12" t="s">
        <v>4314</v>
      </c>
      <c r="F1309" s="11" t="s">
        <v>1305</v>
      </c>
      <c r="G1309" s="11" t="s">
        <v>1381</v>
      </c>
      <c r="H1309" s="11" t="s">
        <v>5091</v>
      </c>
      <c r="I1309" s="11" t="s">
        <v>5091</v>
      </c>
      <c r="J1309" s="14">
        <f>VLOOKUP(Table15[[#This Row],[TechRequired]],OldTree!A:B,2,0)</f>
        <v>6</v>
      </c>
      <c r="K1309" s="14"/>
      <c r="L1309" s="14"/>
      <c r="N1309" s="11" t="e">
        <f>INDEX(TreeLookup!$C$1:$DE$21,MATCH(Table15[[#This Row],[CATEGORY]],TreeLookup!$C$1:$C$21,0),MATCH(Table15[[#This Row],[YEAR]],TreeLookup!$C$1:$DE$1,0))</f>
        <v>#N/A</v>
      </c>
      <c r="O1309" s="11" t="s">
        <v>1903</v>
      </c>
      <c r="Q1309" s="11"/>
    </row>
    <row r="1310" spans="1:35" x14ac:dyDescent="0.25">
      <c r="A1310" s="11" t="s">
        <v>1059</v>
      </c>
      <c r="B1310" s="24" t="s">
        <v>9005</v>
      </c>
      <c r="C1310" s="11">
        <v>60</v>
      </c>
      <c r="D1310" s="11">
        <v>1200</v>
      </c>
      <c r="E1310" s="12" t="s">
        <v>4987</v>
      </c>
      <c r="F1310" s="11" t="s">
        <v>1372</v>
      </c>
      <c r="G1310" s="11" t="s">
        <v>1625</v>
      </c>
      <c r="H1310" s="11" t="s">
        <v>1903</v>
      </c>
      <c r="I1310" s="11" t="s">
        <v>1903</v>
      </c>
      <c r="J1310" s="14">
        <f>VLOOKUP(Table15[[#This Row],[TechRequired]],OldTree!A:B,2,0)</f>
        <v>0</v>
      </c>
      <c r="K1310" s="22" t="s">
        <v>6014</v>
      </c>
      <c r="L1310" s="14" t="s">
        <v>8658</v>
      </c>
      <c r="N1310" s="11" t="str">
        <f>INDEX(TreeLookup!$C$1:$DE$21,MATCH(Table15[[#This Row],[CATEGORY]],TreeLookup!$C$1:$C$21,0),MATCH(Table15[[#This Row],[YEAR]],TreeLookup!$C$1:$DE$1,0))</f>
        <v>start</v>
      </c>
      <c r="P1310" s="13" t="s">
        <v>6843</v>
      </c>
      <c r="Q1310" s="11"/>
      <c r="S1310" s="11">
        <v>0</v>
      </c>
      <c r="W1310" s="15"/>
      <c r="AF1310" s="11" t="s">
        <v>11286</v>
      </c>
    </row>
    <row r="1311" spans="1:35" x14ac:dyDescent="0.25">
      <c r="A1311" s="11" t="s">
        <v>970</v>
      </c>
      <c r="B1311" s="12" t="s">
        <v>1624</v>
      </c>
      <c r="C1311" s="11">
        <v>13205</v>
      </c>
      <c r="D1311" s="11">
        <v>132050</v>
      </c>
      <c r="E1311" s="12" t="s">
        <v>4273</v>
      </c>
      <c r="F1311" s="11" t="s">
        <v>1366</v>
      </c>
      <c r="G1311" s="11" t="s">
        <v>1381</v>
      </c>
      <c r="H1311" s="11" t="s">
        <v>1903</v>
      </c>
      <c r="I1311" s="11" t="s">
        <v>1903</v>
      </c>
      <c r="J1311" s="14">
        <f>VLOOKUP(Table15[[#This Row],[TechRequired]],OldTree!A:B,2,0)</f>
        <v>7</v>
      </c>
      <c r="K1311" s="22" t="s">
        <v>6016</v>
      </c>
      <c r="L1311" s="14" t="s">
        <v>6829</v>
      </c>
      <c r="N1311" s="11" t="str">
        <f>INDEX(TreeLookup!$C$1:$DE$21,MATCH(Table15[[#This Row],[CATEGORY]],TreeLookup!$C$1:$C$21,0),MATCH(Table15[[#This Row],[YEAR]],TreeLookup!$C$1:$DE$1,0))</f>
        <v>gphsRTG</v>
      </c>
      <c r="P1311" s="13" t="s">
        <v>6843</v>
      </c>
      <c r="Q1311" s="11" t="s">
        <v>6542</v>
      </c>
      <c r="S1311" s="11">
        <v>1985</v>
      </c>
      <c r="W1311" s="15"/>
      <c r="Y1311" s="11" t="s">
        <v>10967</v>
      </c>
      <c r="AI1311" s="11" t="s">
        <v>11286</v>
      </c>
    </row>
    <row r="1312" spans="1:35" x14ac:dyDescent="0.25">
      <c r="A1312" s="11" t="s">
        <v>1590</v>
      </c>
      <c r="B1312" s="12" t="s">
        <v>1624</v>
      </c>
      <c r="C1312" s="11">
        <v>13205</v>
      </c>
      <c r="D1312" s="11">
        <v>132050</v>
      </c>
      <c r="E1312" s="12" t="s">
        <v>10416</v>
      </c>
      <c r="F1312" s="11" t="s">
        <v>1317</v>
      </c>
      <c r="G1312" s="11" t="s">
        <v>1917</v>
      </c>
      <c r="H1312" s="11" t="s">
        <v>1903</v>
      </c>
      <c r="I1312" s="21" t="s">
        <v>1903</v>
      </c>
      <c r="J1312" s="14">
        <f>VLOOKUP(Table15[[#This Row],[TechRequired]],OldTree!A:B,2,0)</f>
        <v>8</v>
      </c>
      <c r="K1312" s="22" t="s">
        <v>6016</v>
      </c>
      <c r="L1312" s="14" t="s">
        <v>6829</v>
      </c>
      <c r="N1312" s="11" t="str">
        <f>INDEX(TreeLookup!$C$1:$DE$21,MATCH(Table15[[#This Row],[CATEGORY]],TreeLookup!$C$1:$C$21,0),MATCH(Table15[[#This Row],[YEAR]],TreeLookup!$C$1:$DE$1,0))</f>
        <v>gphsRTG</v>
      </c>
      <c r="P1312" s="25" t="s">
        <v>6843</v>
      </c>
      <c r="Q1312" s="11" t="s">
        <v>6607</v>
      </c>
      <c r="S1312" s="11">
        <v>1985</v>
      </c>
      <c r="W1312" s="15"/>
      <c r="Y1312" s="11" t="s">
        <v>10967</v>
      </c>
      <c r="AI1312" s="11" t="s">
        <v>11286</v>
      </c>
    </row>
    <row r="1313" spans="1:35" x14ac:dyDescent="0.25">
      <c r="A1313" s="11" t="s">
        <v>971</v>
      </c>
      <c r="B1313" s="12" t="s">
        <v>4271</v>
      </c>
      <c r="C1313" s="11">
        <v>13205</v>
      </c>
      <c r="D1313" s="11">
        <v>132050</v>
      </c>
      <c r="E1313" s="12" t="s">
        <v>4272</v>
      </c>
      <c r="F1313" s="11" t="s">
        <v>1366</v>
      </c>
      <c r="G1313" s="11" t="s">
        <v>1381</v>
      </c>
      <c r="H1313" s="11" t="s">
        <v>1903</v>
      </c>
      <c r="I1313" s="11" t="s">
        <v>1903</v>
      </c>
      <c r="J1313" s="14">
        <f>VLOOKUP(Table15[[#This Row],[TechRequired]],OldTree!A:B,2,0)</f>
        <v>7</v>
      </c>
      <c r="K1313" s="22" t="s">
        <v>6016</v>
      </c>
      <c r="L1313" s="14" t="s">
        <v>6829</v>
      </c>
      <c r="N1313" s="11" t="str">
        <f>INDEX(TreeLookup!$C$1:$DE$21,MATCH(Table15[[#This Row],[CATEGORY]],TreeLookup!$C$1:$C$21,0),MATCH(Table15[[#This Row],[YEAR]],TreeLookup!$C$1:$DE$1,0))</f>
        <v>gphsRTG</v>
      </c>
      <c r="P1313" s="13" t="s">
        <v>6843</v>
      </c>
      <c r="Q1313" s="11" t="s">
        <v>6542</v>
      </c>
      <c r="S1313" s="11">
        <v>1985</v>
      </c>
      <c r="W1313" s="15"/>
      <c r="Y1313" s="11" t="s">
        <v>10967</v>
      </c>
      <c r="AI1313" s="11" t="s">
        <v>11286</v>
      </c>
    </row>
    <row r="1314" spans="1:35" x14ac:dyDescent="0.25">
      <c r="A1314" s="11" t="s">
        <v>1007</v>
      </c>
      <c r="B1314" s="12" t="s">
        <v>2748</v>
      </c>
      <c r="C1314" s="11">
        <v>100</v>
      </c>
      <c r="D1314" s="11">
        <v>2000</v>
      </c>
      <c r="E1314" s="12" t="s">
        <v>2749</v>
      </c>
      <c r="F1314" s="11" t="s">
        <v>1368</v>
      </c>
      <c r="G1314" s="11" t="s">
        <v>1911</v>
      </c>
      <c r="H1314" s="11" t="s">
        <v>1903</v>
      </c>
      <c r="I1314" s="11" t="s">
        <v>1903</v>
      </c>
      <c r="J1314" s="14">
        <f>VLOOKUP(Table15[[#This Row],[TechRequired]],OldTree!A:B,2,0)</f>
        <v>2</v>
      </c>
      <c r="K1314" s="22" t="s">
        <v>8944</v>
      </c>
      <c r="L1314" s="14" t="s">
        <v>6811</v>
      </c>
      <c r="N1314" s="11" t="str">
        <f>INDEX(TreeLookup!$C$1:$DE$21,MATCH(Table15[[#This Row],[CATEGORY]],TreeLookup!$C$1:$C$21,0),MATCH(Table15[[#This Row],[YEAR]],TreeLookup!$C$1:$DE$1,0))</f>
        <v>basicAvionics</v>
      </c>
      <c r="P1314" s="13" t="s">
        <v>6843</v>
      </c>
      <c r="Q1314" s="11" t="s">
        <v>2748</v>
      </c>
      <c r="S1314" s="11">
        <v>1960</v>
      </c>
      <c r="W1314" s="15"/>
      <c r="Z1314" s="11" t="s">
        <v>11286</v>
      </c>
    </row>
    <row r="1315" spans="1:35" x14ac:dyDescent="0.25">
      <c r="A1315" s="11" t="s">
        <v>4708</v>
      </c>
      <c r="B1315" s="12" t="s">
        <v>7371</v>
      </c>
      <c r="C1315" s="11">
        <v>80</v>
      </c>
      <c r="D1315" s="11">
        <v>800</v>
      </c>
      <c r="E1315" s="12" t="s">
        <v>4709</v>
      </c>
      <c r="F1315" s="11" t="s">
        <v>1364</v>
      </c>
      <c r="G1315" s="11" t="s">
        <v>1639</v>
      </c>
      <c r="H1315" s="11" t="s">
        <v>5091</v>
      </c>
      <c r="I1315" s="11" t="s">
        <v>5091</v>
      </c>
      <c r="J1315" s="14">
        <f>VLOOKUP(Table15[[#This Row],[TechRequired]],OldTree!A:B,2,0)</f>
        <v>5</v>
      </c>
      <c r="K1315" s="22" t="s">
        <v>6812</v>
      </c>
      <c r="L1315" s="14" t="s">
        <v>6809</v>
      </c>
      <c r="M1315" s="14">
        <v>8</v>
      </c>
      <c r="N1315" s="11" t="str">
        <f>INDEX(TreeLookup!$C$1:$DE$21,MATCH(Table15[[#This Row],[CATEGORY]],TreeLookup!$C$1:$C$21,0),MATCH(Table15[[#This Row],[YEAR]],TreeLookup!$C$1:$DE$1,0))</f>
        <v>start</v>
      </c>
      <c r="O1315" s="11" t="s">
        <v>1903</v>
      </c>
      <c r="P1315" s="13" t="s">
        <v>6842</v>
      </c>
      <c r="Q1315" s="11"/>
      <c r="U1315" s="11" t="s">
        <v>6821</v>
      </c>
    </row>
    <row r="1316" spans="1:35" x14ac:dyDescent="0.25">
      <c r="A1316" s="11" t="s">
        <v>4710</v>
      </c>
      <c r="B1316" s="12" t="s">
        <v>7372</v>
      </c>
      <c r="C1316" s="11">
        <v>80</v>
      </c>
      <c r="D1316" s="11">
        <v>800</v>
      </c>
      <c r="E1316" s="12" t="s">
        <v>4711</v>
      </c>
      <c r="F1316" s="11" t="s">
        <v>1364</v>
      </c>
      <c r="G1316" s="11" t="s">
        <v>1639</v>
      </c>
      <c r="H1316" s="11" t="s">
        <v>5091</v>
      </c>
      <c r="I1316" s="11" t="s">
        <v>5091</v>
      </c>
      <c r="J1316" s="14">
        <f>VLOOKUP(Table15[[#This Row],[TechRequired]],OldTree!A:B,2,0)</f>
        <v>5</v>
      </c>
      <c r="K1316" s="22" t="s">
        <v>6812</v>
      </c>
      <c r="L1316" s="14" t="s">
        <v>6809</v>
      </c>
      <c r="M1316" s="14">
        <v>8</v>
      </c>
      <c r="N1316" s="11" t="str">
        <f>INDEX(TreeLookup!$C$1:$DE$21,MATCH(Table15[[#This Row],[CATEGORY]],TreeLookup!$C$1:$C$21,0),MATCH(Table15[[#This Row],[YEAR]],TreeLookup!$C$1:$DE$1,0))</f>
        <v>start</v>
      </c>
      <c r="O1316" s="11" t="s">
        <v>1903</v>
      </c>
      <c r="P1316" s="13" t="s">
        <v>6842</v>
      </c>
      <c r="Q1316" s="11"/>
      <c r="U1316" s="11" t="s">
        <v>6821</v>
      </c>
    </row>
    <row r="1317" spans="1:35" x14ac:dyDescent="0.25">
      <c r="A1317" s="11" t="s">
        <v>4712</v>
      </c>
      <c r="B1317" s="12" t="s">
        <v>7373</v>
      </c>
      <c r="C1317" s="11">
        <v>10</v>
      </c>
      <c r="D1317" s="11">
        <v>100</v>
      </c>
      <c r="E1317" s="12" t="s">
        <v>4713</v>
      </c>
      <c r="F1317" s="11" t="s">
        <v>1364</v>
      </c>
      <c r="G1317" s="11" t="s">
        <v>1639</v>
      </c>
      <c r="H1317" s="11" t="s">
        <v>5091</v>
      </c>
      <c r="I1317" s="11" t="s">
        <v>5091</v>
      </c>
      <c r="J1317" s="14">
        <f>VLOOKUP(Table15[[#This Row],[TechRequired]],OldTree!A:B,2,0)</f>
        <v>5</v>
      </c>
      <c r="K1317" s="22" t="s">
        <v>6812</v>
      </c>
      <c r="L1317" s="14" t="s">
        <v>6809</v>
      </c>
      <c r="M1317" s="14">
        <v>8</v>
      </c>
      <c r="N1317" s="11" t="str">
        <f>INDEX(TreeLookup!$C$1:$DE$21,MATCH(Table15[[#This Row],[CATEGORY]],TreeLookup!$C$1:$C$21,0),MATCH(Table15[[#This Row],[YEAR]],TreeLookup!$C$1:$DE$1,0))</f>
        <v>start</v>
      </c>
      <c r="O1317" s="11" t="s">
        <v>1903</v>
      </c>
      <c r="P1317" s="13" t="s">
        <v>6842</v>
      </c>
      <c r="Q1317" s="11"/>
      <c r="U1317" s="11" t="s">
        <v>6821</v>
      </c>
    </row>
    <row r="1318" spans="1:35" x14ac:dyDescent="0.25">
      <c r="A1318" s="11" t="s">
        <v>5883</v>
      </c>
      <c r="B1318" s="12" t="s">
        <v>8117</v>
      </c>
      <c r="C1318" s="11">
        <v>1400</v>
      </c>
      <c r="D1318" s="11">
        <v>24000</v>
      </c>
      <c r="E1318" s="12" t="s">
        <v>5884</v>
      </c>
      <c r="F1318" s="11" t="s">
        <v>1282</v>
      </c>
      <c r="G1318" s="11" t="s">
        <v>5842</v>
      </c>
      <c r="H1318" s="11" t="s">
        <v>5091</v>
      </c>
      <c r="I1318" s="11" t="s">
        <v>5091</v>
      </c>
      <c r="J1318" s="14">
        <f>VLOOKUP(Table15[[#This Row],[TechRequired]],OldTree!A:B,2,0)</f>
        <v>4</v>
      </c>
      <c r="K1318" s="14"/>
      <c r="L1318" s="14"/>
      <c r="N1318" s="11" t="e">
        <f>INDEX(TreeLookup!$C$1:$DE$21,MATCH(Table15[[#This Row],[CATEGORY]],TreeLookup!$C$1:$C$21,0),MATCH(Table15[[#This Row],[YEAR]],TreeLookup!$C$1:$DE$1,0))</f>
        <v>#N/A</v>
      </c>
      <c r="O1318" s="11" t="s">
        <v>1903</v>
      </c>
      <c r="Q1318" s="11"/>
    </row>
    <row r="1319" spans="1:35" x14ac:dyDescent="0.25">
      <c r="A1319" s="11" t="s">
        <v>5885</v>
      </c>
      <c r="B1319" s="12" t="s">
        <v>8118</v>
      </c>
      <c r="C1319" s="11">
        <v>2800</v>
      </c>
      <c r="D1319" s="11">
        <v>24000</v>
      </c>
      <c r="E1319" s="12" t="s">
        <v>5884</v>
      </c>
      <c r="F1319" s="11" t="s">
        <v>1344</v>
      </c>
      <c r="G1319" s="11" t="s">
        <v>5842</v>
      </c>
      <c r="H1319" s="11" t="s">
        <v>5091</v>
      </c>
      <c r="I1319" s="11" t="s">
        <v>5091</v>
      </c>
      <c r="J1319" s="14">
        <f>VLOOKUP(Table15[[#This Row],[TechRequired]],OldTree!A:B,2,0)</f>
        <v>4.5</v>
      </c>
      <c r="K1319" s="14"/>
      <c r="L1319" s="14"/>
      <c r="N1319" s="11" t="e">
        <f>INDEX(TreeLookup!$C$1:$DE$21,MATCH(Table15[[#This Row],[CATEGORY]],TreeLookup!$C$1:$C$21,0),MATCH(Table15[[#This Row],[YEAR]],TreeLookup!$C$1:$DE$1,0))</f>
        <v>#N/A</v>
      </c>
      <c r="O1319" s="11" t="s">
        <v>1903</v>
      </c>
      <c r="Q1319" s="11"/>
    </row>
    <row r="1320" spans="1:35" x14ac:dyDescent="0.25">
      <c r="A1320" s="11" t="s">
        <v>5467</v>
      </c>
      <c r="B1320" s="12" t="s">
        <v>7060</v>
      </c>
      <c r="C1320" s="11">
        <v>750</v>
      </c>
      <c r="D1320" s="11">
        <v>15000</v>
      </c>
      <c r="E1320" s="12" t="s">
        <v>10849</v>
      </c>
      <c r="F1320" s="11" t="s">
        <v>1321</v>
      </c>
      <c r="G1320" s="11" t="s">
        <v>5468</v>
      </c>
      <c r="H1320" s="11" t="s">
        <v>1903</v>
      </c>
      <c r="I1320" s="11" t="s">
        <v>5091</v>
      </c>
      <c r="J1320" s="14">
        <f>VLOOKUP(Table15[[#This Row],[TechRequired]],OldTree!A:B,2,0)</f>
        <v>3</v>
      </c>
      <c r="K1320" s="22" t="s">
        <v>8944</v>
      </c>
      <c r="L1320" s="14" t="s">
        <v>6816</v>
      </c>
      <c r="M1320" s="14">
        <v>4</v>
      </c>
      <c r="N1320" s="11" t="str">
        <f>INDEX(TreeLookup!$C$1:$DE$21,MATCH(Table15[[#This Row],[CATEGORY]],TreeLookup!$C$1:$C$21,0),MATCH(Table15[[#This Row],[YEAR]],TreeLookup!$C$1:$DE$1,0))</f>
        <v>start</v>
      </c>
      <c r="O1320" s="11" t="s">
        <v>1903</v>
      </c>
      <c r="P1320" s="13" t="s">
        <v>6842</v>
      </c>
      <c r="Q1320" s="11"/>
    </row>
    <row r="1321" spans="1:35" x14ac:dyDescent="0.25">
      <c r="A1321" s="11" t="s">
        <v>376</v>
      </c>
      <c r="B1321" s="12" t="s">
        <v>3381</v>
      </c>
      <c r="C1321" s="11">
        <v>200</v>
      </c>
      <c r="D1321" s="11">
        <v>6000</v>
      </c>
      <c r="E1321" s="12" t="s">
        <v>3382</v>
      </c>
      <c r="F1321" s="11" t="s">
        <v>1306</v>
      </c>
      <c r="G1321" s="21" t="s">
        <v>11292</v>
      </c>
      <c r="H1321" s="11" t="s">
        <v>1903</v>
      </c>
      <c r="I1321" s="11" t="s">
        <v>1903</v>
      </c>
      <c r="J1321" s="14">
        <f>VLOOKUP(Table15[[#This Row],[TechRequired]],OldTree!A:B,2,0)</f>
        <v>1</v>
      </c>
      <c r="K1321" s="22" t="s">
        <v>8944</v>
      </c>
      <c r="L1321" s="14" t="s">
        <v>6808</v>
      </c>
      <c r="N1321" s="11" t="str">
        <f>INDEX(TreeLookup!$C$1:$DE$21,MATCH(Table15[[#This Row],[CATEGORY]],TreeLookup!$C$1:$C$21,0),MATCH(Table15[[#This Row],[YEAR]],TreeLookup!$C$1:$DE$1,0))</f>
        <v>avionicsPrototypes</v>
      </c>
      <c r="P1321" s="13" t="s">
        <v>6843</v>
      </c>
      <c r="Q1321" s="11"/>
      <c r="S1321" s="11">
        <v>1952</v>
      </c>
      <c r="U1321" s="11" t="s">
        <v>6786</v>
      </c>
      <c r="W1321" s="15"/>
      <c r="Z1321" s="11" t="s">
        <v>11286</v>
      </c>
    </row>
    <row r="1322" spans="1:35" x14ac:dyDescent="0.25">
      <c r="A1322" s="11" t="s">
        <v>227</v>
      </c>
      <c r="B1322" s="12" t="s">
        <v>3386</v>
      </c>
      <c r="C1322" s="11">
        <v>300</v>
      </c>
      <c r="D1322" s="11">
        <v>9000</v>
      </c>
      <c r="E1322" s="12" t="s">
        <v>3387</v>
      </c>
      <c r="F1322" s="11" t="s">
        <v>1298</v>
      </c>
      <c r="G1322" s="21" t="s">
        <v>11292</v>
      </c>
      <c r="H1322" s="11" t="s">
        <v>1903</v>
      </c>
      <c r="I1322" s="11" t="s">
        <v>1903</v>
      </c>
      <c r="J1322" s="14">
        <f>VLOOKUP(Table15[[#This Row],[TechRequired]],OldTree!A:B,2,0)</f>
        <v>1.5</v>
      </c>
      <c r="K1322" s="22" t="s">
        <v>8944</v>
      </c>
      <c r="L1322" s="14" t="s">
        <v>6808</v>
      </c>
      <c r="N1322" s="11" t="str">
        <f>INDEX(TreeLookup!$C$1:$DE$21,MATCH(Table15[[#This Row],[CATEGORY]],TreeLookup!$C$1:$C$21,0),MATCH(Table15[[#This Row],[YEAR]],TreeLookup!$C$1:$DE$1,0))</f>
        <v>earlyAvionics</v>
      </c>
      <c r="P1322" s="13" t="s">
        <v>6843</v>
      </c>
      <c r="Q1322" s="11"/>
      <c r="S1322" s="11">
        <v>1956</v>
      </c>
      <c r="U1322" s="11" t="s">
        <v>6787</v>
      </c>
      <c r="W1322" s="15"/>
      <c r="Z1322" s="11" t="s">
        <v>11286</v>
      </c>
    </row>
    <row r="1323" spans="1:35" x14ac:dyDescent="0.25">
      <c r="A1323" s="11" t="s">
        <v>228</v>
      </c>
      <c r="B1323" s="12" t="s">
        <v>3377</v>
      </c>
      <c r="C1323" s="11">
        <v>400</v>
      </c>
      <c r="D1323" s="11">
        <v>12000</v>
      </c>
      <c r="E1323" s="12" t="s">
        <v>3378</v>
      </c>
      <c r="F1323" s="11" t="s">
        <v>1298</v>
      </c>
      <c r="G1323" s="21" t="s">
        <v>11292</v>
      </c>
      <c r="H1323" s="11" t="s">
        <v>1903</v>
      </c>
      <c r="I1323" s="11" t="s">
        <v>1903</v>
      </c>
      <c r="J1323" s="14">
        <f>VLOOKUP(Table15[[#This Row],[TechRequired]],OldTree!A:B,2,0)</f>
        <v>1.5</v>
      </c>
      <c r="K1323" s="22" t="s">
        <v>8944</v>
      </c>
      <c r="L1323" s="14" t="s">
        <v>6808</v>
      </c>
      <c r="N1323" s="11" t="str">
        <f>INDEX(TreeLookup!$C$1:$DE$21,MATCH(Table15[[#This Row],[CATEGORY]],TreeLookup!$C$1:$C$21,0),MATCH(Table15[[#This Row],[YEAR]],TreeLookup!$C$1:$DE$1,0))</f>
        <v>earlyAvionics</v>
      </c>
      <c r="P1323" s="13" t="s">
        <v>6843</v>
      </c>
      <c r="Q1323" s="11"/>
      <c r="S1323" s="11">
        <v>1956</v>
      </c>
      <c r="U1323" s="11" t="s">
        <v>6787</v>
      </c>
      <c r="W1323" s="15"/>
      <c r="Z1323" s="11" t="s">
        <v>11286</v>
      </c>
    </row>
    <row r="1324" spans="1:35" x14ac:dyDescent="0.25">
      <c r="A1324" s="11" t="s">
        <v>1058</v>
      </c>
      <c r="B1324" s="12" t="s">
        <v>3379</v>
      </c>
      <c r="C1324" s="11">
        <v>300</v>
      </c>
      <c r="D1324" s="11">
        <v>6000</v>
      </c>
      <c r="E1324" s="12" t="s">
        <v>3380</v>
      </c>
      <c r="F1324" s="11" t="s">
        <v>1372</v>
      </c>
      <c r="G1324" s="21" t="s">
        <v>11292</v>
      </c>
      <c r="H1324" s="11" t="s">
        <v>1903</v>
      </c>
      <c r="I1324" s="11" t="s">
        <v>1903</v>
      </c>
      <c r="J1324" s="14">
        <f>VLOOKUP(Table15[[#This Row],[TechRequired]],OldTree!A:B,2,0)</f>
        <v>0</v>
      </c>
      <c r="K1324" s="22" t="s">
        <v>8944</v>
      </c>
      <c r="L1324" s="14" t="s">
        <v>6808</v>
      </c>
      <c r="N1324" s="11" t="str">
        <f>INDEX(TreeLookup!$C$1:$DE$21,MATCH(Table15[[#This Row],[CATEGORY]],TreeLookup!$C$1:$C$21,0),MATCH(Table15[[#This Row],[YEAR]],TreeLookup!$C$1:$DE$1,0))</f>
        <v>start</v>
      </c>
      <c r="P1324" s="13" t="s">
        <v>6843</v>
      </c>
      <c r="Q1324" s="11"/>
      <c r="S1324" s="21">
        <v>0</v>
      </c>
      <c r="T1324" s="21"/>
      <c r="W1324" s="15"/>
      <c r="Z1324" s="11" t="s">
        <v>11286</v>
      </c>
    </row>
    <row r="1325" spans="1:35" x14ac:dyDescent="0.25">
      <c r="A1325" s="11" t="s">
        <v>112</v>
      </c>
      <c r="B1325" s="12" t="s">
        <v>3383</v>
      </c>
      <c r="C1325" s="11">
        <v>200</v>
      </c>
      <c r="D1325" s="11">
        <v>4000</v>
      </c>
      <c r="E1325" s="12" t="s">
        <v>3384</v>
      </c>
      <c r="F1325" s="11" t="s">
        <v>1284</v>
      </c>
      <c r="G1325" s="21" t="s">
        <v>11292</v>
      </c>
      <c r="H1325" s="11" t="s">
        <v>1903</v>
      </c>
      <c r="I1325" s="11" t="s">
        <v>1903</v>
      </c>
      <c r="J1325" s="14">
        <f>VLOOKUP(Table15[[#This Row],[TechRequired]],OldTree!A:B,2,0)</f>
        <v>4</v>
      </c>
      <c r="K1325" s="22" t="s">
        <v>8944</v>
      </c>
      <c r="L1325" s="14" t="s">
        <v>6808</v>
      </c>
      <c r="N1325" s="11" t="str">
        <f>INDEX(TreeLookup!$C$1:$DE$21,MATCH(Table15[[#This Row],[CATEGORY]],TreeLookup!$C$1:$C$21,0),MATCH(Table15[[#This Row],[YEAR]],TreeLookup!$C$1:$DE$1,0))</f>
        <v>matureAvionics</v>
      </c>
      <c r="P1325" s="13" t="s">
        <v>6843</v>
      </c>
      <c r="Q1325" s="11"/>
      <c r="S1325" s="11">
        <v>1964</v>
      </c>
      <c r="W1325" s="15"/>
      <c r="Z1325" s="11" t="s">
        <v>11286</v>
      </c>
    </row>
    <row r="1326" spans="1:35" x14ac:dyDescent="0.25">
      <c r="A1326" s="11" t="s">
        <v>2085</v>
      </c>
      <c r="B1326" s="12" t="s">
        <v>8120</v>
      </c>
      <c r="C1326" s="11">
        <v>8120</v>
      </c>
      <c r="D1326" s="11">
        <v>24500</v>
      </c>
      <c r="E1326" s="12" t="s">
        <v>2086</v>
      </c>
      <c r="F1326" s="11" t="s">
        <v>5488</v>
      </c>
      <c r="G1326" s="11" t="s">
        <v>5487</v>
      </c>
      <c r="H1326" s="11" t="s">
        <v>5091</v>
      </c>
      <c r="I1326" s="11" t="s">
        <v>5091</v>
      </c>
      <c r="J1326" s="14">
        <f>VLOOKUP(Table15[[#This Row],[TechRequired]],OldTree!A:B,2,0)</f>
        <v>9</v>
      </c>
      <c r="K1326" s="14"/>
      <c r="L1326" s="14"/>
      <c r="N1326" s="11" t="e">
        <f>INDEX(TreeLookup!$C$1:$DE$21,MATCH(Table15[[#This Row],[CATEGORY]],TreeLookup!$C$1:$C$21,0),MATCH(Table15[[#This Row],[YEAR]],TreeLookup!$C$1:$DE$1,0))</f>
        <v>#N/A</v>
      </c>
      <c r="O1326" s="11" t="s">
        <v>1903</v>
      </c>
      <c r="Q1326" s="11"/>
    </row>
    <row r="1327" spans="1:35" x14ac:dyDescent="0.25">
      <c r="A1327" s="11" t="s">
        <v>151</v>
      </c>
      <c r="B1327" s="12" t="s">
        <v>3001</v>
      </c>
      <c r="C1327" s="11">
        <v>750</v>
      </c>
      <c r="D1327" s="11">
        <v>53750</v>
      </c>
      <c r="E1327" s="12" t="s">
        <v>3002</v>
      </c>
      <c r="F1327" s="11" t="s">
        <v>1325</v>
      </c>
      <c r="G1327" s="11" t="s">
        <v>1913</v>
      </c>
      <c r="H1327" s="11" t="s">
        <v>1903</v>
      </c>
      <c r="I1327" s="11" t="s">
        <v>1903</v>
      </c>
      <c r="J1327" s="14">
        <f>VLOOKUP(Table15[[#This Row],[TechRequired]],OldTree!A:B,2,0)</f>
        <v>8</v>
      </c>
      <c r="K1327" s="23" t="s">
        <v>8945</v>
      </c>
      <c r="L1327" s="14"/>
      <c r="N1327" s="11" t="str">
        <f>INDEX(TreeLookup!$C$1:$DE$21,MATCH(Table15[[#This Row],[CATEGORY]],TreeLookup!$C$1:$C$21,0),MATCH(Table15[[#This Row],[YEAR]],TreeLookup!$C$1:$DE$1,0))</f>
        <v>orbitalRocketry1961</v>
      </c>
      <c r="P1327" s="13" t="s">
        <v>6843</v>
      </c>
      <c r="Q1327" s="11" t="s">
        <v>6041</v>
      </c>
      <c r="R1327" s="21" t="s">
        <v>6142</v>
      </c>
      <c r="S1327" s="11">
        <v>1961</v>
      </c>
      <c r="W1327" s="15"/>
      <c r="Y1327" s="11" t="s">
        <v>10968</v>
      </c>
      <c r="AD1327" s="11" t="s">
        <v>11286</v>
      </c>
    </row>
    <row r="1328" spans="1:35" x14ac:dyDescent="0.25">
      <c r="A1328" s="11" t="s">
        <v>139</v>
      </c>
      <c r="B1328" s="12" t="s">
        <v>3476</v>
      </c>
      <c r="C1328" s="11">
        <v>750</v>
      </c>
      <c r="D1328" s="11">
        <v>53750</v>
      </c>
      <c r="E1328" s="12" t="s">
        <v>3477</v>
      </c>
      <c r="F1328" s="11" t="s">
        <v>1287</v>
      </c>
      <c r="G1328" s="11" t="s">
        <v>1380</v>
      </c>
      <c r="H1328" s="11" t="s">
        <v>1903</v>
      </c>
      <c r="I1328" s="11" t="s">
        <v>1903</v>
      </c>
      <c r="J1328" s="14">
        <f>VLOOKUP(Table15[[#This Row],[TechRequired]],OldTree!A:B,2,0)</f>
        <v>3</v>
      </c>
      <c r="K1328" s="23" t="s">
        <v>8945</v>
      </c>
      <c r="L1328" s="14"/>
      <c r="N1328" s="11" t="str">
        <f>INDEX(TreeLookup!$C$1:$DE$21,MATCH(Table15[[#This Row],[CATEGORY]],TreeLookup!$C$1:$C$21,0),MATCH(Table15[[#This Row],[YEAR]],TreeLookup!$C$1:$DE$1,0))</f>
        <v>orbitalRocketry1961</v>
      </c>
      <c r="P1328" s="13" t="s">
        <v>6843</v>
      </c>
      <c r="Q1328" s="11" t="s">
        <v>6041</v>
      </c>
      <c r="R1328" s="21" t="s">
        <v>6142</v>
      </c>
      <c r="S1328" s="11">
        <v>1961</v>
      </c>
      <c r="W1328" s="15"/>
      <c r="Y1328" s="11" t="s">
        <v>10968</v>
      </c>
      <c r="AD1328" s="11" t="s">
        <v>11286</v>
      </c>
    </row>
    <row r="1329" spans="1:33" x14ac:dyDescent="0.25">
      <c r="A1329" s="11" t="s">
        <v>150</v>
      </c>
      <c r="B1329" s="12" t="s">
        <v>3476</v>
      </c>
      <c r="C1329" s="11">
        <v>750</v>
      </c>
      <c r="D1329" s="11">
        <v>53750</v>
      </c>
      <c r="E1329" s="12" t="s">
        <v>3477</v>
      </c>
      <c r="F1329" s="11" t="s">
        <v>1287</v>
      </c>
      <c r="G1329" s="21" t="s">
        <v>11292</v>
      </c>
      <c r="H1329" s="11" t="s">
        <v>1903</v>
      </c>
      <c r="I1329" s="11" t="s">
        <v>1903</v>
      </c>
      <c r="J1329" s="14">
        <f>VLOOKUP(Table15[[#This Row],[TechRequired]],OldTree!A:B,2,0)</f>
        <v>3</v>
      </c>
      <c r="K1329" s="23" t="s">
        <v>8945</v>
      </c>
      <c r="L1329" s="14"/>
      <c r="N1329" s="11" t="str">
        <f>INDEX(TreeLookup!$C$1:$DE$21,MATCH(Table15[[#This Row],[CATEGORY]],TreeLookup!$C$1:$C$21,0),MATCH(Table15[[#This Row],[YEAR]],TreeLookup!$C$1:$DE$1,0))</f>
        <v>orbitalRocketry1961</v>
      </c>
      <c r="P1329" s="13" t="s">
        <v>6843</v>
      </c>
      <c r="Q1329" s="11" t="s">
        <v>6041</v>
      </c>
      <c r="R1329" s="21" t="s">
        <v>6142</v>
      </c>
      <c r="S1329" s="11">
        <v>1961</v>
      </c>
      <c r="W1329" s="15"/>
      <c r="Y1329" s="11" t="s">
        <v>10968</v>
      </c>
      <c r="AD1329" s="11" t="s">
        <v>11286</v>
      </c>
    </row>
    <row r="1330" spans="1:33" x14ac:dyDescent="0.25">
      <c r="A1330" s="11" t="s">
        <v>352</v>
      </c>
      <c r="B1330" s="12" t="s">
        <v>3886</v>
      </c>
      <c r="C1330" s="11">
        <v>2000</v>
      </c>
      <c r="D1330" s="11">
        <v>75000</v>
      </c>
      <c r="E1330" s="12" t="s">
        <v>3887</v>
      </c>
      <c r="F1330" s="11" t="s">
        <v>1304</v>
      </c>
      <c r="G1330" s="11" t="s">
        <v>1383</v>
      </c>
      <c r="H1330" s="11" t="s">
        <v>1903</v>
      </c>
      <c r="I1330" s="11" t="s">
        <v>1903</v>
      </c>
      <c r="J1330" s="14">
        <f>VLOOKUP(Table15[[#This Row],[TechRequired]],OldTree!A:B,2,0)</f>
        <v>4</v>
      </c>
      <c r="K1330" s="22" t="s">
        <v>8946</v>
      </c>
      <c r="L1330" s="14" t="s">
        <v>6814</v>
      </c>
      <c r="N1330" s="11" t="str">
        <f>INDEX(TreeLookup!$C$1:$DE$21,MATCH(Table15[[#This Row],[CATEGORY]],TreeLookup!$C$1:$C$21,0),MATCH(Table15[[#This Row],[YEAR]],TreeLookup!$C$1:$DE$1,0))</f>
        <v>matureCapsules</v>
      </c>
      <c r="P1330" s="13" t="s">
        <v>6843</v>
      </c>
      <c r="Q1330" s="11" t="s">
        <v>6688</v>
      </c>
      <c r="S1330" s="11">
        <v>1967</v>
      </c>
      <c r="W1330" s="15"/>
      <c r="AF1330" s="11" t="s">
        <v>11286</v>
      </c>
      <c r="AG1330" s="11" t="s">
        <v>11286</v>
      </c>
    </row>
    <row r="1331" spans="1:33" x14ac:dyDescent="0.25">
      <c r="A1331" s="11" t="s">
        <v>9766</v>
      </c>
      <c r="B1331" s="12" t="s">
        <v>3476</v>
      </c>
      <c r="C1331" s="11">
        <v>750</v>
      </c>
      <c r="D1331" s="11">
        <v>53750</v>
      </c>
      <c r="E1331" s="12" t="s">
        <v>3825</v>
      </c>
      <c r="G1331" s="21" t="s">
        <v>11291</v>
      </c>
      <c r="H1331" s="21" t="s">
        <v>1903</v>
      </c>
      <c r="I1331" s="21" t="s">
        <v>1903</v>
      </c>
      <c r="J1331" s="16" t="e">
        <f>VLOOKUP(Table15[[#This Row],[TechRequired]],OldTree!A:B,2,0)</f>
        <v>#N/A</v>
      </c>
      <c r="K1331" s="38" t="s">
        <v>8945</v>
      </c>
      <c r="L1331" s="16"/>
      <c r="N1331" s="17" t="str">
        <f>INDEX(TreeLookup!$C$1:$DE$21,MATCH(Table15[[#This Row],[CATEGORY]],TreeLookup!$C$1:$C$21,0),MATCH(Table15[[#This Row],[YEAR]],TreeLookup!$C$1:$DE$1,0))</f>
        <v>orbitalRocketry1961</v>
      </c>
      <c r="P1331" s="25" t="s">
        <v>6843</v>
      </c>
      <c r="Q1331" s="11" t="s">
        <v>6041</v>
      </c>
      <c r="R1331" s="21" t="s">
        <v>6142</v>
      </c>
      <c r="S1331" s="11">
        <v>1961</v>
      </c>
      <c r="Y1331" s="11" t="s">
        <v>10968</v>
      </c>
      <c r="AD1331" s="11" t="s">
        <v>11286</v>
      </c>
    </row>
    <row r="1332" spans="1:33" x14ac:dyDescent="0.25">
      <c r="A1332" s="11" t="s">
        <v>9599</v>
      </c>
      <c r="B1332" s="12" t="s">
        <v>9600</v>
      </c>
      <c r="C1332" s="11">
        <v>750</v>
      </c>
      <c r="D1332" s="11">
        <v>53750</v>
      </c>
      <c r="E1332" s="12" t="s">
        <v>9601</v>
      </c>
      <c r="F1332" s="11" t="s">
        <v>1284</v>
      </c>
      <c r="G1332" s="11" t="s">
        <v>1900</v>
      </c>
      <c r="H1332" s="21" t="s">
        <v>1903</v>
      </c>
      <c r="I1332" s="21" t="s">
        <v>1903</v>
      </c>
      <c r="J1332" s="16">
        <f>VLOOKUP(Table15[[#This Row],[TechRequired]],OldTree!A:B,2,0)</f>
        <v>4</v>
      </c>
      <c r="K1332" s="22" t="s">
        <v>8945</v>
      </c>
      <c r="L1332" s="16"/>
      <c r="N1332" s="17" t="str">
        <f>INDEX(TreeLookup!$C$1:$DE$21,MATCH(Table15[[#This Row],[CATEGORY]],TreeLookup!$C$1:$C$21,0),MATCH(Table15[[#This Row],[YEAR]],TreeLookup!$C$1:$DE$1,0))</f>
        <v>orbitalRocketry1961</v>
      </c>
      <c r="O1332" s="21"/>
      <c r="P1332" s="25" t="s">
        <v>6843</v>
      </c>
      <c r="Q1332" s="11" t="s">
        <v>6143</v>
      </c>
      <c r="R1332" s="21" t="s">
        <v>6142</v>
      </c>
      <c r="S1332" s="11">
        <v>1961</v>
      </c>
      <c r="Y1332" s="11" t="s">
        <v>10968</v>
      </c>
      <c r="AD1332" s="11" t="s">
        <v>11286</v>
      </c>
    </row>
    <row r="1333" spans="1:33" x14ac:dyDescent="0.25">
      <c r="A1333" s="11" t="s">
        <v>6129</v>
      </c>
      <c r="B1333" s="12" t="s">
        <v>6129</v>
      </c>
      <c r="G1333" s="11" t="s">
        <v>6059</v>
      </c>
      <c r="H1333" s="11" t="s">
        <v>1903</v>
      </c>
      <c r="J1333" s="16" t="e">
        <f>VLOOKUP(Table15[[#This Row],[TechRequired]],OldTree!A:B,2,0)</f>
        <v>#N/A</v>
      </c>
      <c r="K1333" s="23" t="s">
        <v>8953</v>
      </c>
      <c r="L1333" s="16"/>
      <c r="N1333" s="11" t="str">
        <f>INDEX(TreeLookup!$C$1:$DE$21,MATCH(Table15[[#This Row],[CATEGORY]],TreeLookup!$C$1:$C$21,0),MATCH(Table15[[#This Row],[YEAR]],TreeLookup!$C$1:$DE$1,0))</f>
        <v>solids1998</v>
      </c>
      <c r="Q1333" s="11" t="s">
        <v>6127</v>
      </c>
      <c r="R1333" s="11" t="s">
        <v>6126</v>
      </c>
      <c r="S1333" s="11">
        <v>1998</v>
      </c>
    </row>
    <row r="1334" spans="1:33" x14ac:dyDescent="0.25">
      <c r="A1334" s="11" t="s">
        <v>6128</v>
      </c>
      <c r="B1334" s="12" t="s">
        <v>6128</v>
      </c>
      <c r="G1334" s="11" t="s">
        <v>6059</v>
      </c>
      <c r="H1334" s="11" t="s">
        <v>1903</v>
      </c>
      <c r="J1334" s="16" t="e">
        <f>VLOOKUP(Table15[[#This Row],[TechRequired]],OldTree!A:B,2,0)</f>
        <v>#N/A</v>
      </c>
      <c r="K1334" s="23" t="s">
        <v>8953</v>
      </c>
      <c r="L1334" s="16"/>
      <c r="N1334" s="11" t="str">
        <f>INDEX(TreeLookup!$C$1:$DE$21,MATCH(Table15[[#This Row],[CATEGORY]],TreeLookup!$C$1:$C$21,0),MATCH(Table15[[#This Row],[YEAR]],TreeLookup!$C$1:$DE$1,0))</f>
        <v>solids1998</v>
      </c>
      <c r="Q1334" s="11" t="s">
        <v>6127</v>
      </c>
      <c r="R1334" s="11" t="s">
        <v>6126</v>
      </c>
      <c r="S1334" s="11">
        <v>1998</v>
      </c>
    </row>
    <row r="1335" spans="1:33" x14ac:dyDescent="0.25">
      <c r="A1335" s="11" t="s">
        <v>6154</v>
      </c>
      <c r="B1335" s="12" t="s">
        <v>6154</v>
      </c>
      <c r="G1335" s="11" t="s">
        <v>6059</v>
      </c>
      <c r="H1335" s="11" t="s">
        <v>1903</v>
      </c>
      <c r="J1335" s="16" t="e">
        <f>VLOOKUP(Table15[[#This Row],[TechRequired]],OldTree!A:B,2,0)</f>
        <v>#N/A</v>
      </c>
      <c r="K1335" s="23" t="s">
        <v>8953</v>
      </c>
      <c r="L1335" s="16"/>
      <c r="N1335" s="11" t="str">
        <f>INDEX(TreeLookup!$C$1:$DE$21,MATCH(Table15[[#This Row],[CATEGORY]],TreeLookup!$C$1:$C$21,0),MATCH(Table15[[#This Row],[YEAR]],TreeLookup!$C$1:$DE$1,0))</f>
        <v>solids1998</v>
      </c>
      <c r="Q1335" s="11" t="s">
        <v>6153</v>
      </c>
      <c r="R1335" s="11" t="s">
        <v>6151</v>
      </c>
      <c r="S1335" s="11">
        <v>2002</v>
      </c>
    </row>
    <row r="1336" spans="1:33" x14ac:dyDescent="0.25">
      <c r="A1336" s="11" t="s">
        <v>1498</v>
      </c>
      <c r="B1336" s="12" t="s">
        <v>7784</v>
      </c>
      <c r="C1336" s="11">
        <v>120</v>
      </c>
      <c r="D1336" s="11">
        <v>1440</v>
      </c>
      <c r="E1336" s="12" t="s">
        <v>10132</v>
      </c>
      <c r="F1336" s="11" t="s">
        <v>5220</v>
      </c>
      <c r="G1336" s="11" t="s">
        <v>5218</v>
      </c>
      <c r="H1336" s="11" t="s">
        <v>1903</v>
      </c>
      <c r="I1336" s="11" t="s">
        <v>5091</v>
      </c>
      <c r="J1336" s="14">
        <f>VLOOKUP(Table15[[#This Row],[TechRequired]],OldTree!A:B,2,0)</f>
        <v>7</v>
      </c>
      <c r="K1336" s="22" t="s">
        <v>6012</v>
      </c>
      <c r="L1336" s="14" t="s">
        <v>8868</v>
      </c>
      <c r="N1336" s="11" t="str">
        <f>INDEX(TreeLookup!$C$1:$DE$21,MATCH(Table15[[#This Row],[CATEGORY]],TreeLookup!$C$1:$C$21,0),MATCH(Table15[[#This Row],[YEAR]],TreeLookup!$C$1:$DE$1,0))</f>
        <v>materialsScienceAdvCapsules</v>
      </c>
      <c r="P1336" s="13" t="s">
        <v>6842</v>
      </c>
      <c r="Q1336" s="11"/>
      <c r="S1336" s="11">
        <v>1964</v>
      </c>
      <c r="W1336" s="15"/>
    </row>
    <row r="1337" spans="1:33" x14ac:dyDescent="0.25">
      <c r="A1337" s="11" t="s">
        <v>1499</v>
      </c>
      <c r="B1337" s="12" t="s">
        <v>7785</v>
      </c>
      <c r="C1337" s="11">
        <v>120</v>
      </c>
      <c r="D1337" s="11">
        <v>1440</v>
      </c>
      <c r="E1337" s="12" t="s">
        <v>10206</v>
      </c>
      <c r="F1337" s="11" t="s">
        <v>5220</v>
      </c>
      <c r="G1337" s="11" t="s">
        <v>5218</v>
      </c>
      <c r="H1337" s="11" t="s">
        <v>1903</v>
      </c>
      <c r="I1337" s="11" t="s">
        <v>5091</v>
      </c>
      <c r="J1337" s="14">
        <f>VLOOKUP(Table15[[#This Row],[TechRequired]],OldTree!A:B,2,0)</f>
        <v>7</v>
      </c>
      <c r="K1337" s="22" t="s">
        <v>6012</v>
      </c>
      <c r="L1337" s="14" t="s">
        <v>8868</v>
      </c>
      <c r="N1337" s="11" t="str">
        <f>INDEX(TreeLookup!$C$1:$DE$21,MATCH(Table15[[#This Row],[CATEGORY]],TreeLookup!$C$1:$C$21,0),MATCH(Table15[[#This Row],[YEAR]],TreeLookup!$C$1:$DE$1,0))</f>
        <v>materialsScienceLunar</v>
      </c>
      <c r="P1337" s="13" t="s">
        <v>6842</v>
      </c>
      <c r="Q1337" s="11"/>
      <c r="S1337" s="11">
        <v>1967</v>
      </c>
      <c r="W1337" s="15"/>
    </row>
    <row r="1338" spans="1:33" x14ac:dyDescent="0.25">
      <c r="A1338" s="11" t="s">
        <v>1500</v>
      </c>
      <c r="B1338" s="12" t="s">
        <v>7786</v>
      </c>
      <c r="C1338" s="11">
        <v>120</v>
      </c>
      <c r="D1338" s="11">
        <v>1440</v>
      </c>
      <c r="E1338" s="12" t="s">
        <v>10207</v>
      </c>
      <c r="F1338" s="11" t="s">
        <v>5220</v>
      </c>
      <c r="G1338" s="11" t="s">
        <v>5218</v>
      </c>
      <c r="H1338" s="11" t="s">
        <v>1903</v>
      </c>
      <c r="I1338" s="11" t="s">
        <v>5091</v>
      </c>
      <c r="J1338" s="14">
        <f>VLOOKUP(Table15[[#This Row],[TechRequired]],OldTree!A:B,2,0)</f>
        <v>7</v>
      </c>
      <c r="K1338" s="22" t="s">
        <v>6012</v>
      </c>
      <c r="L1338" s="14" t="s">
        <v>8868</v>
      </c>
      <c r="N1338" s="11" t="str">
        <f>INDEX(TreeLookup!$C$1:$DE$21,MATCH(Table15[[#This Row],[CATEGORY]],TreeLookup!$C$1:$C$21,0),MATCH(Table15[[#This Row],[YEAR]],TreeLookup!$C$1:$DE$1,0))</f>
        <v>materialsScienceLunar</v>
      </c>
      <c r="P1338" s="13" t="s">
        <v>6842</v>
      </c>
      <c r="Q1338" s="11"/>
      <c r="S1338" s="11">
        <v>1967</v>
      </c>
      <c r="W1338" s="15"/>
    </row>
    <row r="1339" spans="1:33" x14ac:dyDescent="0.25">
      <c r="A1339" s="11" t="s">
        <v>82</v>
      </c>
      <c r="B1339" s="12" t="s">
        <v>5744</v>
      </c>
      <c r="C1339" s="11">
        <v>200</v>
      </c>
      <c r="D1339" s="11">
        <v>4000</v>
      </c>
      <c r="E1339" s="12" t="s">
        <v>5745</v>
      </c>
      <c r="F1339" s="11" t="s">
        <v>1282</v>
      </c>
      <c r="G1339" s="21" t="s">
        <v>11292</v>
      </c>
      <c r="H1339" s="11" t="s">
        <v>1903</v>
      </c>
      <c r="I1339" s="11" t="s">
        <v>1903</v>
      </c>
      <c r="J1339" s="14">
        <f>VLOOKUP(Table15[[#This Row],[TechRequired]],OldTree!A:B,2,0)</f>
        <v>4</v>
      </c>
      <c r="K1339" s="22" t="s">
        <v>8950</v>
      </c>
      <c r="L1339" s="14" t="s">
        <v>6819</v>
      </c>
      <c r="N1339" s="11" t="str">
        <f>INDEX(TreeLookup!$C$1:$DE$21,MATCH(Table15[[#This Row],[CATEGORY]],TreeLookup!$C$1:$C$21,0),MATCH(Table15[[#This Row],[YEAR]],TreeLookup!$C$1:$DE$1,0))</f>
        <v>improvedPower</v>
      </c>
      <c r="P1339" s="13" t="s">
        <v>6843</v>
      </c>
      <c r="Q1339" s="21" t="s">
        <v>9020</v>
      </c>
      <c r="S1339" s="11">
        <v>1964</v>
      </c>
      <c r="U1339" s="21" t="s">
        <v>9023</v>
      </c>
      <c r="W1339" s="15"/>
    </row>
    <row r="1340" spans="1:33" x14ac:dyDescent="0.25">
      <c r="A1340" s="11" t="s">
        <v>5779</v>
      </c>
      <c r="B1340" s="12" t="s">
        <v>8125</v>
      </c>
      <c r="C1340" s="11">
        <v>8000</v>
      </c>
      <c r="D1340" s="11">
        <v>24000</v>
      </c>
      <c r="E1340" s="12" t="s">
        <v>1926</v>
      </c>
      <c r="F1340" s="11" t="s">
        <v>5224</v>
      </c>
      <c r="G1340" s="21" t="s">
        <v>11292</v>
      </c>
      <c r="H1340" s="11" t="s">
        <v>5091</v>
      </c>
      <c r="I1340" s="11" t="s">
        <v>5091</v>
      </c>
      <c r="J1340" s="14">
        <f>VLOOKUP(Table15[[#This Row],[TechRequired]],OldTree!A:B,2,0)</f>
        <v>7</v>
      </c>
      <c r="K1340" s="14"/>
      <c r="L1340" s="14"/>
      <c r="N1340" s="11" t="e">
        <f>INDEX(TreeLookup!$C$1:$DE$21,MATCH(Table15[[#This Row],[CATEGORY]],TreeLookup!$C$1:$C$21,0),MATCH(Table15[[#This Row],[YEAR]],TreeLookup!$C$1:$DE$1,0))</f>
        <v>#N/A</v>
      </c>
      <c r="O1340" s="11" t="s">
        <v>1903</v>
      </c>
      <c r="Q1340" s="11"/>
    </row>
    <row r="1341" spans="1:33" x14ac:dyDescent="0.25">
      <c r="A1341" s="11" t="s">
        <v>5659</v>
      </c>
      <c r="B1341" s="12" t="s">
        <v>8126</v>
      </c>
      <c r="C1341" s="11">
        <v>1500</v>
      </c>
      <c r="D1341" s="11">
        <v>2500</v>
      </c>
      <c r="E1341" s="12" t="s">
        <v>5660</v>
      </c>
      <c r="F1341" s="11" t="s">
        <v>1322</v>
      </c>
      <c r="G1341" s="11" t="s">
        <v>5652</v>
      </c>
      <c r="H1341" s="11" t="s">
        <v>5091</v>
      </c>
      <c r="I1341" s="11" t="s">
        <v>5091</v>
      </c>
      <c r="J1341" s="14">
        <f>VLOOKUP(Table15[[#This Row],[TechRequired]],OldTree!A:B,2,0)</f>
        <v>3</v>
      </c>
      <c r="K1341" s="14"/>
      <c r="L1341" s="14"/>
      <c r="N1341" s="11" t="e">
        <f>INDEX(TreeLookup!$C$1:$DE$21,MATCH(Table15[[#This Row],[CATEGORY]],TreeLookup!$C$1:$C$21,0),MATCH(Table15[[#This Row],[YEAR]],TreeLookup!$C$1:$DE$1,0))</f>
        <v>#N/A</v>
      </c>
      <c r="O1341" s="11" t="s">
        <v>1903</v>
      </c>
      <c r="Q1341" s="11"/>
    </row>
    <row r="1342" spans="1:33" x14ac:dyDescent="0.25">
      <c r="A1342" s="11" t="s">
        <v>80</v>
      </c>
      <c r="B1342" s="12" t="s">
        <v>2308</v>
      </c>
      <c r="C1342" s="11">
        <v>1200</v>
      </c>
      <c r="D1342" s="11">
        <v>50000</v>
      </c>
      <c r="E1342" s="12" t="s">
        <v>2307</v>
      </c>
      <c r="F1342" s="11" t="s">
        <v>1281</v>
      </c>
      <c r="G1342" s="11" t="s">
        <v>1907</v>
      </c>
      <c r="H1342" s="11" t="s">
        <v>1903</v>
      </c>
      <c r="I1342" s="11" t="s">
        <v>1903</v>
      </c>
      <c r="J1342" s="14">
        <f>VLOOKUP(Table15[[#This Row],[TechRequired]],OldTree!A:B,2,0)</f>
        <v>4</v>
      </c>
      <c r="K1342" s="22" t="s">
        <v>8948</v>
      </c>
      <c r="L1342" s="14" t="s">
        <v>8872</v>
      </c>
      <c r="N1342" s="11" t="str">
        <f>INDEX(TreeLookup!$C$1:$DE$21,MATCH(Table15[[#This Row],[CATEGORY]],TreeLookup!$C$1:$C$21,0),MATCH(Table15[[#This Row],[YEAR]],TreeLookup!$C$1:$DE$1,0))</f>
        <v>earlySpaceStations</v>
      </c>
      <c r="P1342" s="13" t="s">
        <v>6843</v>
      </c>
      <c r="Q1342" s="11" t="s">
        <v>2311</v>
      </c>
      <c r="S1342" s="11">
        <v>1973</v>
      </c>
      <c r="W1342" s="15"/>
      <c r="Y1342" s="11" t="s">
        <v>11028</v>
      </c>
    </row>
    <row r="1343" spans="1:33" x14ac:dyDescent="0.25">
      <c r="A1343" s="11" t="s">
        <v>4545</v>
      </c>
      <c r="B1343" s="12" t="s">
        <v>8127</v>
      </c>
      <c r="C1343" s="11">
        <v>1</v>
      </c>
      <c r="D1343" s="11">
        <v>11000</v>
      </c>
      <c r="E1343" s="12" t="s">
        <v>4546</v>
      </c>
      <c r="F1343" s="11" t="s">
        <v>1352</v>
      </c>
      <c r="G1343" s="11" t="s">
        <v>1627</v>
      </c>
      <c r="H1343" s="11" t="s">
        <v>5091</v>
      </c>
      <c r="I1343" s="11" t="s">
        <v>5091</v>
      </c>
      <c r="J1343" s="14">
        <f>VLOOKUP(Table15[[#This Row],[TechRequired]],OldTree!A:B,2,0)</f>
        <v>4.5</v>
      </c>
      <c r="K1343" s="14"/>
      <c r="L1343" s="14" t="s">
        <v>8646</v>
      </c>
      <c r="N1343" s="11" t="e">
        <f>INDEX(TreeLookup!$C$1:$DE$21,MATCH(Table15[[#This Row],[CATEGORY]],TreeLookup!$C$1:$C$21,0),MATCH(Table15[[#This Row],[YEAR]],TreeLookup!$C$1:$DE$1,0))</f>
        <v>#N/A</v>
      </c>
      <c r="O1343" s="11" t="s">
        <v>1903</v>
      </c>
      <c r="Q1343" s="11"/>
    </row>
    <row r="1344" spans="1:33" x14ac:dyDescent="0.25">
      <c r="A1344" s="11" t="s">
        <v>4543</v>
      </c>
      <c r="B1344" s="12" t="s">
        <v>8128</v>
      </c>
      <c r="C1344" s="11">
        <v>1</v>
      </c>
      <c r="D1344" s="11">
        <v>11000</v>
      </c>
      <c r="E1344" s="12" t="s">
        <v>4544</v>
      </c>
      <c r="F1344" s="11" t="s">
        <v>1352</v>
      </c>
      <c r="G1344" s="11" t="s">
        <v>1627</v>
      </c>
      <c r="H1344" s="11" t="s">
        <v>5091</v>
      </c>
      <c r="I1344" s="11" t="s">
        <v>5091</v>
      </c>
      <c r="J1344" s="14">
        <f>VLOOKUP(Table15[[#This Row],[TechRequired]],OldTree!A:B,2,0)</f>
        <v>4.5</v>
      </c>
      <c r="K1344" s="14"/>
      <c r="L1344" s="14" t="s">
        <v>8646</v>
      </c>
      <c r="N1344" s="11" t="e">
        <f>INDEX(TreeLookup!$C$1:$DE$21,MATCH(Table15[[#This Row],[CATEGORY]],TreeLookup!$C$1:$C$21,0),MATCH(Table15[[#This Row],[YEAR]],TreeLookup!$C$1:$DE$1,0))</f>
        <v>#N/A</v>
      </c>
      <c r="O1344" s="11" t="s">
        <v>1903</v>
      </c>
      <c r="Q1344" s="11"/>
    </row>
    <row r="1345" spans="1:36" x14ac:dyDescent="0.25">
      <c r="A1345" s="11" t="s">
        <v>4547</v>
      </c>
      <c r="B1345" s="12" t="s">
        <v>8128</v>
      </c>
      <c r="C1345" s="11">
        <v>1</v>
      </c>
      <c r="D1345" s="11">
        <v>82000</v>
      </c>
      <c r="E1345" s="12" t="s">
        <v>4548</v>
      </c>
      <c r="F1345" s="11" t="s">
        <v>1347</v>
      </c>
      <c r="G1345" s="11" t="s">
        <v>1627</v>
      </c>
      <c r="H1345" s="11" t="s">
        <v>5091</v>
      </c>
      <c r="I1345" s="11" t="s">
        <v>5091</v>
      </c>
      <c r="J1345" s="14">
        <f>VLOOKUP(Table15[[#This Row],[TechRequired]],OldTree!A:B,2,0)</f>
        <v>4.5</v>
      </c>
      <c r="K1345" s="14"/>
      <c r="L1345" s="14" t="s">
        <v>8646</v>
      </c>
      <c r="N1345" s="11" t="e">
        <f>INDEX(TreeLookup!$C$1:$DE$21,MATCH(Table15[[#This Row],[CATEGORY]],TreeLookup!$C$1:$C$21,0),MATCH(Table15[[#This Row],[YEAR]],TreeLookup!$C$1:$DE$1,0))</f>
        <v>#N/A</v>
      </c>
      <c r="O1345" s="11" t="s">
        <v>1903</v>
      </c>
      <c r="Q1345" s="11"/>
    </row>
    <row r="1346" spans="1:36" x14ac:dyDescent="0.25">
      <c r="A1346" s="11" t="s">
        <v>590</v>
      </c>
      <c r="B1346" s="12" t="s">
        <v>3257</v>
      </c>
      <c r="C1346" s="11">
        <v>500</v>
      </c>
      <c r="D1346" s="11">
        <v>31000</v>
      </c>
      <c r="E1346" s="12" t="s">
        <v>3258</v>
      </c>
      <c r="F1346" s="11" t="s">
        <v>1323</v>
      </c>
      <c r="G1346" s="21" t="s">
        <v>11292</v>
      </c>
      <c r="H1346" s="11" t="s">
        <v>1903</v>
      </c>
      <c r="I1346" s="11" t="s">
        <v>1903</v>
      </c>
      <c r="J1346" s="14">
        <f>VLOOKUP(Table15[[#This Row],[TechRequired]],OldTree!A:B,2,0)</f>
        <v>3</v>
      </c>
      <c r="K1346" s="22" t="s">
        <v>8941</v>
      </c>
      <c r="L1346" s="14" t="s">
        <v>8653</v>
      </c>
      <c r="N1346" s="11" t="str">
        <f>INDEX(TreeLookup!$C$1:$DE$21,MATCH(Table15[[#This Row],[CATEGORY]],TreeLookup!$C$1:$C$21,0),MATCH(Table15[[#This Row],[YEAR]],TreeLookup!$C$1:$DE$1,0))</f>
        <v>lunarRatedHeatshields</v>
      </c>
      <c r="P1346" s="13" t="s">
        <v>6843</v>
      </c>
      <c r="Q1346" s="11"/>
      <c r="S1346" s="11">
        <v>1967</v>
      </c>
      <c r="W1346" s="15"/>
      <c r="AJ1346" s="11" t="s">
        <v>11286</v>
      </c>
    </row>
    <row r="1347" spans="1:36" x14ac:dyDescent="0.25">
      <c r="A1347" s="11" t="s">
        <v>3267</v>
      </c>
      <c r="B1347" s="12" t="s">
        <v>3266</v>
      </c>
      <c r="C1347" s="11">
        <v>2400</v>
      </c>
      <c r="D1347" s="11">
        <v>6400</v>
      </c>
      <c r="E1347" s="12" t="s">
        <v>3268</v>
      </c>
      <c r="F1347" s="11" t="s">
        <v>5733</v>
      </c>
      <c r="G1347" s="21" t="s">
        <v>11292</v>
      </c>
      <c r="H1347" s="11" t="s">
        <v>5091</v>
      </c>
      <c r="I1347" s="11" t="s">
        <v>5091</v>
      </c>
      <c r="J1347" s="14" t="e">
        <f>VLOOKUP(Table15[[#This Row],[TechRequired]],OldTree!A:B,2,0)</f>
        <v>#N/A</v>
      </c>
      <c r="K1347" s="14"/>
      <c r="L1347" s="14"/>
      <c r="N1347" s="11" t="e">
        <f>INDEX(TreeLookup!$C$1:$DE$21,MATCH(Table15[[#This Row],[CATEGORY]],TreeLookup!$C$1:$C$21,0),MATCH(Table15[[#This Row],[YEAR]],TreeLookup!$C$1:$DE$1,0))</f>
        <v>#N/A</v>
      </c>
      <c r="O1347" s="11" t="s">
        <v>1903</v>
      </c>
      <c r="Q1347" s="11"/>
    </row>
    <row r="1348" spans="1:36" x14ac:dyDescent="0.25">
      <c r="A1348" s="11" t="s">
        <v>594</v>
      </c>
      <c r="B1348" s="12" t="s">
        <v>3266</v>
      </c>
      <c r="C1348" s="11">
        <v>7200</v>
      </c>
      <c r="D1348" s="11">
        <v>39000</v>
      </c>
      <c r="E1348" s="12" t="s">
        <v>3258</v>
      </c>
      <c r="F1348" s="11" t="s">
        <v>1323</v>
      </c>
      <c r="G1348" s="11" t="s">
        <v>5637</v>
      </c>
      <c r="H1348" s="11" t="s">
        <v>1903</v>
      </c>
      <c r="I1348" s="11" t="s">
        <v>1903</v>
      </c>
      <c r="J1348" s="14">
        <f>VLOOKUP(Table15[[#This Row],[TechRequired]],OldTree!A:B,2,0)</f>
        <v>3</v>
      </c>
      <c r="K1348" s="22" t="s">
        <v>8941</v>
      </c>
      <c r="L1348" s="14" t="s">
        <v>8653</v>
      </c>
      <c r="N1348" s="11" t="str">
        <f>INDEX(TreeLookup!$C$1:$DE$21,MATCH(Table15[[#This Row],[CATEGORY]],TreeLookup!$C$1:$C$21,0),MATCH(Table15[[#This Row],[YEAR]],TreeLookup!$C$1:$DE$1,0))</f>
        <v>advancedUncrewedLanding</v>
      </c>
      <c r="P1348" s="13" t="s">
        <v>6843</v>
      </c>
      <c r="Q1348" s="11"/>
      <c r="S1348" s="11">
        <v>1972</v>
      </c>
      <c r="W1348" s="15"/>
      <c r="AJ1348" s="11" t="s">
        <v>11286</v>
      </c>
    </row>
    <row r="1349" spans="1:36" x14ac:dyDescent="0.25">
      <c r="A1349" s="11" t="s">
        <v>595</v>
      </c>
      <c r="B1349" s="12" t="s">
        <v>3260</v>
      </c>
      <c r="C1349" s="11">
        <v>750</v>
      </c>
      <c r="D1349" s="11">
        <v>32000</v>
      </c>
      <c r="E1349" s="12" t="s">
        <v>3258</v>
      </c>
      <c r="F1349" s="11" t="s">
        <v>1323</v>
      </c>
      <c r="G1349" s="11" t="s">
        <v>5637</v>
      </c>
      <c r="H1349" s="11" t="s">
        <v>1903</v>
      </c>
      <c r="I1349" s="11" t="s">
        <v>1903</v>
      </c>
      <c r="J1349" s="14">
        <f>VLOOKUP(Table15[[#This Row],[TechRequired]],OldTree!A:B,2,0)</f>
        <v>3</v>
      </c>
      <c r="K1349" s="22" t="s">
        <v>8941</v>
      </c>
      <c r="L1349" s="14" t="s">
        <v>8653</v>
      </c>
      <c r="N1349" s="11" t="str">
        <f>INDEX(TreeLookup!$C$1:$DE$21,MATCH(Table15[[#This Row],[CATEGORY]],TreeLookup!$C$1:$C$21,0),MATCH(Table15[[#This Row],[YEAR]],TreeLookup!$C$1:$DE$1,0))</f>
        <v>lunarRatedHeatshields</v>
      </c>
      <c r="P1349" s="13" t="s">
        <v>6843</v>
      </c>
      <c r="Q1349" s="11"/>
      <c r="S1349" s="11">
        <v>1966</v>
      </c>
      <c r="W1349" s="15"/>
      <c r="AJ1349" s="11" t="s">
        <v>11286</v>
      </c>
    </row>
    <row r="1350" spans="1:36" x14ac:dyDescent="0.25">
      <c r="A1350" s="11" t="s">
        <v>591</v>
      </c>
      <c r="B1350" s="12" t="s">
        <v>3259</v>
      </c>
      <c r="C1350" s="11">
        <v>1500</v>
      </c>
      <c r="D1350" s="11">
        <v>33000</v>
      </c>
      <c r="E1350" s="12" t="s">
        <v>3258</v>
      </c>
      <c r="F1350" s="11" t="s">
        <v>1323</v>
      </c>
      <c r="G1350" s="21" t="s">
        <v>11292</v>
      </c>
      <c r="H1350" s="11" t="s">
        <v>1903</v>
      </c>
      <c r="I1350" s="11" t="s">
        <v>1903</v>
      </c>
      <c r="J1350" s="14">
        <f>VLOOKUP(Table15[[#This Row],[TechRequired]],OldTree!A:B,2,0)</f>
        <v>3</v>
      </c>
      <c r="K1350" s="22" t="s">
        <v>8941</v>
      </c>
      <c r="L1350" s="14" t="s">
        <v>8653</v>
      </c>
      <c r="N1350" s="11" t="str">
        <f>INDEX(TreeLookup!$C$1:$DE$21,MATCH(Table15[[#This Row],[CATEGORY]],TreeLookup!$C$1:$C$21,0),MATCH(Table15[[#This Row],[YEAR]],TreeLookup!$C$1:$DE$1,0))</f>
        <v>lunarRatedHeatshields</v>
      </c>
      <c r="P1350" s="13" t="s">
        <v>6843</v>
      </c>
      <c r="Q1350" s="11"/>
      <c r="S1350" s="11">
        <v>1967</v>
      </c>
      <c r="W1350" s="15"/>
      <c r="AJ1350" s="11" t="s">
        <v>11286</v>
      </c>
    </row>
    <row r="1351" spans="1:36" x14ac:dyDescent="0.25">
      <c r="A1351" s="11" t="s">
        <v>596</v>
      </c>
      <c r="B1351" s="12" t="s">
        <v>3264</v>
      </c>
      <c r="C1351" s="11">
        <v>2250</v>
      </c>
      <c r="D1351" s="11">
        <v>34000</v>
      </c>
      <c r="E1351" s="12" t="s">
        <v>3258</v>
      </c>
      <c r="F1351" s="11" t="s">
        <v>1323</v>
      </c>
      <c r="G1351" s="11" t="s">
        <v>5637</v>
      </c>
      <c r="H1351" s="11" t="s">
        <v>1903</v>
      </c>
      <c r="I1351" s="11" t="s">
        <v>1903</v>
      </c>
      <c r="J1351" s="14">
        <f>VLOOKUP(Table15[[#This Row],[TechRequired]],OldTree!A:B,2,0)</f>
        <v>3</v>
      </c>
      <c r="K1351" s="22" t="s">
        <v>8941</v>
      </c>
      <c r="L1351" s="14" t="s">
        <v>8653</v>
      </c>
      <c r="N1351" s="11" t="str">
        <f>INDEX(TreeLookup!$C$1:$DE$21,MATCH(Table15[[#This Row],[CATEGORY]],TreeLookup!$C$1:$C$21,0),MATCH(Table15[[#This Row],[YEAR]],TreeLookup!$C$1:$DE$1,0))</f>
        <v>lunarRatedHeatshields</v>
      </c>
      <c r="P1351" s="13" t="s">
        <v>6843</v>
      </c>
      <c r="Q1351" s="11"/>
      <c r="S1351" s="11">
        <v>1967</v>
      </c>
      <c r="W1351" s="15"/>
      <c r="AJ1351" s="11" t="s">
        <v>11286</v>
      </c>
    </row>
    <row r="1352" spans="1:36" x14ac:dyDescent="0.25">
      <c r="A1352" s="11" t="s">
        <v>592</v>
      </c>
      <c r="B1352" s="12" t="s">
        <v>3262</v>
      </c>
      <c r="C1352" s="11">
        <v>3000</v>
      </c>
      <c r="D1352" s="11">
        <v>35000</v>
      </c>
      <c r="E1352" s="12" t="s">
        <v>3263</v>
      </c>
      <c r="F1352" s="11" t="s">
        <v>1323</v>
      </c>
      <c r="G1352" s="21" t="s">
        <v>11292</v>
      </c>
      <c r="H1352" s="11" t="s">
        <v>1903</v>
      </c>
      <c r="I1352" s="11" t="s">
        <v>1903</v>
      </c>
      <c r="J1352" s="14">
        <f>VLOOKUP(Table15[[#This Row],[TechRequired]],OldTree!A:B,2,0)</f>
        <v>3</v>
      </c>
      <c r="K1352" s="22" t="s">
        <v>8941</v>
      </c>
      <c r="L1352" s="14" t="s">
        <v>8653</v>
      </c>
      <c r="N1352" s="11" t="str">
        <f>INDEX(TreeLookup!$C$1:$DE$21,MATCH(Table15[[#This Row],[CATEGORY]],TreeLookup!$C$1:$C$21,0),MATCH(Table15[[#This Row],[YEAR]],TreeLookup!$C$1:$DE$1,0))</f>
        <v>lunarRatedHeatshields</v>
      </c>
      <c r="P1352" s="13" t="s">
        <v>6843</v>
      </c>
      <c r="Q1352" s="11"/>
      <c r="S1352" s="11">
        <v>1967</v>
      </c>
      <c r="W1352" s="15"/>
      <c r="AJ1352" s="11" t="s">
        <v>11286</v>
      </c>
    </row>
    <row r="1353" spans="1:36" x14ac:dyDescent="0.25">
      <c r="A1353" s="11" t="s">
        <v>593</v>
      </c>
      <c r="B1353" s="12" t="s">
        <v>3265</v>
      </c>
      <c r="C1353" s="11">
        <v>3600</v>
      </c>
      <c r="D1353" s="11">
        <v>36000</v>
      </c>
      <c r="E1353" s="12" t="s">
        <v>3258</v>
      </c>
      <c r="F1353" s="11" t="s">
        <v>1323</v>
      </c>
      <c r="G1353" s="21" t="s">
        <v>11292</v>
      </c>
      <c r="H1353" s="11" t="s">
        <v>1903</v>
      </c>
      <c r="I1353" s="11" t="s">
        <v>1903</v>
      </c>
      <c r="J1353" s="14">
        <f>VLOOKUP(Table15[[#This Row],[TechRequired]],OldTree!A:B,2,0)</f>
        <v>3</v>
      </c>
      <c r="K1353" s="22" t="s">
        <v>8941</v>
      </c>
      <c r="L1353" s="14" t="s">
        <v>8653</v>
      </c>
      <c r="N1353" s="11" t="str">
        <f>INDEX(TreeLookup!$C$1:$DE$21,MATCH(Table15[[#This Row],[CATEGORY]],TreeLookup!$C$1:$C$21,0),MATCH(Table15[[#This Row],[YEAR]],TreeLookup!$C$1:$DE$1,0))</f>
        <v>lunarRatedHeatshields</v>
      </c>
      <c r="P1353" s="13" t="s">
        <v>6843</v>
      </c>
      <c r="Q1353" s="11"/>
      <c r="S1353" s="11">
        <v>1967</v>
      </c>
      <c r="W1353" s="15"/>
      <c r="AJ1353" s="11" t="s">
        <v>11286</v>
      </c>
    </row>
    <row r="1354" spans="1:36" x14ac:dyDescent="0.25">
      <c r="A1354" s="11" t="s">
        <v>34</v>
      </c>
      <c r="B1354" s="12" t="s">
        <v>8021</v>
      </c>
      <c r="C1354" s="11">
        <v>0</v>
      </c>
      <c r="D1354" s="11">
        <v>4200</v>
      </c>
      <c r="E1354" s="12" t="s">
        <v>5589</v>
      </c>
      <c r="F1354" s="11" t="s">
        <v>1278</v>
      </c>
      <c r="G1354" s="11" t="s">
        <v>5586</v>
      </c>
      <c r="H1354" s="11" t="s">
        <v>1903</v>
      </c>
      <c r="I1354" s="11" t="s">
        <v>5091</v>
      </c>
      <c r="J1354" s="14" t="str">
        <f>VLOOKUP(Table15[[#This Row],[TechRequired]],OldTree!A:B,2,0)</f>
        <v>ORPH</v>
      </c>
      <c r="K1354" s="14"/>
      <c r="L1354" s="14"/>
      <c r="N1354" s="11" t="e">
        <f>INDEX(TreeLookup!$C$1:$DE$21,MATCH(Table15[[#This Row],[CATEGORY]],TreeLookup!$C$1:$C$21,0),MATCH(Table15[[#This Row],[YEAR]],TreeLookup!$C$1:$DE$1,0))</f>
        <v>#N/A</v>
      </c>
      <c r="O1354" s="11" t="s">
        <v>1903</v>
      </c>
      <c r="Q1354" s="11"/>
      <c r="AJ1354" s="11" t="s">
        <v>11286</v>
      </c>
    </row>
    <row r="1355" spans="1:36" x14ac:dyDescent="0.25">
      <c r="A1355" s="11" t="s">
        <v>9550</v>
      </c>
      <c r="B1355" s="12" t="s">
        <v>8833</v>
      </c>
      <c r="C1355" s="11">
        <v>300</v>
      </c>
      <c r="D1355" s="11">
        <v>18000</v>
      </c>
      <c r="E1355" s="12" t="s">
        <v>8834</v>
      </c>
      <c r="F1355" s="11" t="s">
        <v>1375</v>
      </c>
      <c r="G1355" s="11" t="s">
        <v>8858</v>
      </c>
      <c r="H1355" s="11" t="s">
        <v>1903</v>
      </c>
      <c r="I1355" s="11" t="s">
        <v>1903</v>
      </c>
      <c r="J1355" s="16">
        <f>VLOOKUP(Table15[[#This Row],[TechRequired]],OldTree!A:B,2,0)</f>
        <v>1.5</v>
      </c>
      <c r="K1355" s="22" t="s">
        <v>8941</v>
      </c>
      <c r="L1355" s="14" t="s">
        <v>8653</v>
      </c>
      <c r="N1355" s="17" t="str">
        <f>INDEX(TreeLookup!$C$1:$DE$21,MATCH(Table15[[#This Row],[CATEGORY]],TreeLookup!$C$1:$C$21,0),MATCH(Table15[[#This Row],[YEAR]],TreeLookup!$C$1:$DE$1,0))</f>
        <v>entryDescentLanding</v>
      </c>
      <c r="P1355" s="13" t="s">
        <v>6843</v>
      </c>
      <c r="S1355" s="11">
        <v>1959</v>
      </c>
      <c r="W1355" s="15"/>
      <c r="AJ1355" s="11" t="s">
        <v>11286</v>
      </c>
    </row>
    <row r="1356" spans="1:36" x14ac:dyDescent="0.25">
      <c r="A1356" s="21" t="s">
        <v>11133</v>
      </c>
      <c r="B1356" s="12" t="s">
        <v>8835</v>
      </c>
      <c r="C1356" s="11">
        <v>600</v>
      </c>
      <c r="D1356" s="11">
        <v>20000</v>
      </c>
      <c r="E1356" s="12" t="s">
        <v>8834</v>
      </c>
      <c r="F1356" s="11" t="s">
        <v>1375</v>
      </c>
      <c r="G1356" s="11" t="s">
        <v>8858</v>
      </c>
      <c r="H1356" s="11" t="s">
        <v>1903</v>
      </c>
      <c r="I1356" s="11" t="s">
        <v>1903</v>
      </c>
      <c r="J1356" s="16">
        <f>VLOOKUP(Table15[[#This Row],[TechRequired]],OldTree!A:B,2,0)</f>
        <v>1.5</v>
      </c>
      <c r="K1356" s="22" t="s">
        <v>8941</v>
      </c>
      <c r="L1356" s="14" t="s">
        <v>8653</v>
      </c>
      <c r="N1356" s="17" t="str">
        <f>INDEX(TreeLookup!$C$1:$DE$21,MATCH(Table15[[#This Row],[CATEGORY]],TreeLookup!$C$1:$C$21,0),MATCH(Table15[[#This Row],[YEAR]],TreeLookup!$C$1:$DE$1,0))</f>
        <v>entryDescentLanding</v>
      </c>
      <c r="P1356" s="13" t="s">
        <v>6843</v>
      </c>
      <c r="S1356" s="11">
        <v>1959</v>
      </c>
      <c r="W1356" s="15"/>
      <c r="AJ1356" s="11" t="s">
        <v>11286</v>
      </c>
    </row>
    <row r="1357" spans="1:36" x14ac:dyDescent="0.25">
      <c r="A1357" s="11" t="s">
        <v>8838</v>
      </c>
      <c r="B1357" s="12" t="s">
        <v>8839</v>
      </c>
      <c r="C1357" s="11">
        <v>700</v>
      </c>
      <c r="D1357" s="11">
        <v>20000</v>
      </c>
      <c r="E1357" s="12" t="s">
        <v>8834</v>
      </c>
      <c r="F1357" s="11" t="s">
        <v>1375</v>
      </c>
      <c r="G1357" s="11" t="s">
        <v>8858</v>
      </c>
      <c r="H1357" s="11" t="s">
        <v>1903</v>
      </c>
      <c r="I1357" s="11" t="s">
        <v>1903</v>
      </c>
      <c r="J1357" s="16">
        <f>VLOOKUP(Table15[[#This Row],[TechRequired]],OldTree!A:B,2,0)</f>
        <v>1.5</v>
      </c>
      <c r="K1357" s="22" t="s">
        <v>8941</v>
      </c>
      <c r="L1357" s="14" t="s">
        <v>8653</v>
      </c>
      <c r="N1357" s="17" t="str">
        <f>INDEX(TreeLookup!$C$1:$DE$21,MATCH(Table15[[#This Row],[CATEGORY]],TreeLookup!$C$1:$C$21,0),MATCH(Table15[[#This Row],[YEAR]],TreeLookup!$C$1:$DE$1,0))</f>
        <v>entryDescentLanding</v>
      </c>
      <c r="P1357" s="13" t="s">
        <v>6843</v>
      </c>
      <c r="S1357" s="11">
        <v>1959</v>
      </c>
      <c r="W1357" s="15"/>
      <c r="AJ1357" s="11" t="s">
        <v>11286</v>
      </c>
    </row>
    <row r="1358" spans="1:36" x14ac:dyDescent="0.25">
      <c r="A1358" s="11" t="s">
        <v>8836</v>
      </c>
      <c r="B1358" s="12" t="s">
        <v>8837</v>
      </c>
      <c r="C1358" s="11">
        <v>400</v>
      </c>
      <c r="D1358" s="11">
        <v>19000</v>
      </c>
      <c r="E1358" s="12" t="s">
        <v>8834</v>
      </c>
      <c r="F1358" s="11" t="s">
        <v>1375</v>
      </c>
      <c r="G1358" s="11" t="s">
        <v>8858</v>
      </c>
      <c r="H1358" s="11" t="s">
        <v>1903</v>
      </c>
      <c r="I1358" s="11" t="s">
        <v>1903</v>
      </c>
      <c r="J1358" s="16">
        <f>VLOOKUP(Table15[[#This Row],[TechRequired]],OldTree!A:B,2,0)</f>
        <v>1.5</v>
      </c>
      <c r="K1358" s="22" t="s">
        <v>8941</v>
      </c>
      <c r="L1358" s="14" t="s">
        <v>8653</v>
      </c>
      <c r="N1358" s="17" t="str">
        <f>INDEX(TreeLookup!$C$1:$DE$21,MATCH(Table15[[#This Row],[CATEGORY]],TreeLookup!$C$1:$C$21,0),MATCH(Table15[[#This Row],[YEAR]],TreeLookup!$C$1:$DE$1,0))</f>
        <v>entryDescentLanding</v>
      </c>
      <c r="P1358" s="13" t="s">
        <v>6843</v>
      </c>
      <c r="S1358" s="11">
        <v>1959</v>
      </c>
      <c r="W1358" s="15"/>
      <c r="AJ1358" s="11" t="s">
        <v>11286</v>
      </c>
    </row>
    <row r="1359" spans="1:36" x14ac:dyDescent="0.25">
      <c r="A1359" s="11" t="s">
        <v>8842</v>
      </c>
      <c r="B1359" s="12" t="s">
        <v>8843</v>
      </c>
      <c r="C1359" s="11">
        <v>800</v>
      </c>
      <c r="D1359" s="11">
        <v>21000</v>
      </c>
      <c r="E1359" s="12" t="s">
        <v>8834</v>
      </c>
      <c r="F1359" s="11" t="s">
        <v>1375</v>
      </c>
      <c r="G1359" s="11" t="s">
        <v>8858</v>
      </c>
      <c r="H1359" s="11" t="s">
        <v>1903</v>
      </c>
      <c r="I1359" s="11" t="s">
        <v>1903</v>
      </c>
      <c r="J1359" s="16">
        <f>VLOOKUP(Table15[[#This Row],[TechRequired]],OldTree!A:B,2,0)</f>
        <v>1.5</v>
      </c>
      <c r="K1359" s="22" t="s">
        <v>8941</v>
      </c>
      <c r="L1359" s="14" t="s">
        <v>8653</v>
      </c>
      <c r="N1359" s="17" t="str">
        <f>INDEX(TreeLookup!$C$1:$DE$21,MATCH(Table15[[#This Row],[CATEGORY]],TreeLookup!$C$1:$C$21,0),MATCH(Table15[[#This Row],[YEAR]],TreeLookup!$C$1:$DE$1,0))</f>
        <v>humanRatedEDL</v>
      </c>
      <c r="P1359" s="13" t="s">
        <v>6843</v>
      </c>
      <c r="S1359" s="11">
        <v>1960</v>
      </c>
      <c r="W1359" s="15"/>
      <c r="AJ1359" s="11" t="s">
        <v>11286</v>
      </c>
    </row>
    <row r="1360" spans="1:36" x14ac:dyDescent="0.25">
      <c r="A1360" s="11" t="s">
        <v>8840</v>
      </c>
      <c r="B1360" s="12" t="s">
        <v>8841</v>
      </c>
      <c r="C1360" s="11">
        <v>800</v>
      </c>
      <c r="D1360" s="11">
        <v>21000</v>
      </c>
      <c r="E1360" s="12" t="s">
        <v>8834</v>
      </c>
      <c r="F1360" s="11" t="s">
        <v>1375</v>
      </c>
      <c r="G1360" s="11" t="s">
        <v>8858</v>
      </c>
      <c r="H1360" s="11" t="s">
        <v>1903</v>
      </c>
      <c r="I1360" s="11" t="s">
        <v>1903</v>
      </c>
      <c r="J1360" s="16">
        <f>VLOOKUP(Table15[[#This Row],[TechRequired]],OldTree!A:B,2,0)</f>
        <v>1.5</v>
      </c>
      <c r="K1360" s="22" t="s">
        <v>8941</v>
      </c>
      <c r="L1360" s="14" t="s">
        <v>8653</v>
      </c>
      <c r="N1360" s="17" t="str">
        <f>INDEX(TreeLookup!$C$1:$DE$21,MATCH(Table15[[#This Row],[CATEGORY]],TreeLookup!$C$1:$C$21,0),MATCH(Table15[[#This Row],[YEAR]],TreeLookup!$C$1:$DE$1,0))</f>
        <v>humanRatedEDL</v>
      </c>
      <c r="P1360" s="13" t="s">
        <v>6843</v>
      </c>
      <c r="S1360" s="11">
        <v>1960</v>
      </c>
      <c r="W1360" s="15"/>
      <c r="AJ1360" s="11" t="s">
        <v>11286</v>
      </c>
    </row>
    <row r="1361" spans="1:38" x14ac:dyDescent="0.25">
      <c r="A1361" s="11" t="s">
        <v>8846</v>
      </c>
      <c r="B1361" s="12" t="s">
        <v>8847</v>
      </c>
      <c r="C1361" s="11">
        <v>1100</v>
      </c>
      <c r="D1361" s="11">
        <v>22000</v>
      </c>
      <c r="E1361" s="12" t="s">
        <v>8834</v>
      </c>
      <c r="F1361" s="11" t="s">
        <v>1375</v>
      </c>
      <c r="G1361" s="11" t="s">
        <v>8858</v>
      </c>
      <c r="H1361" s="11" t="s">
        <v>1903</v>
      </c>
      <c r="I1361" s="11" t="s">
        <v>1903</v>
      </c>
      <c r="J1361" s="16">
        <f>VLOOKUP(Table15[[#This Row],[TechRequired]],OldTree!A:B,2,0)</f>
        <v>1.5</v>
      </c>
      <c r="K1361" s="22" t="s">
        <v>8941</v>
      </c>
      <c r="L1361" s="14" t="s">
        <v>8653</v>
      </c>
      <c r="N1361" s="17" t="str">
        <f>INDEX(TreeLookup!$C$1:$DE$21,MATCH(Table15[[#This Row],[CATEGORY]],TreeLookup!$C$1:$C$21,0),MATCH(Table15[[#This Row],[YEAR]],TreeLookup!$C$1:$DE$1,0))</f>
        <v>earlyLanding</v>
      </c>
      <c r="P1361" s="13" t="s">
        <v>6843</v>
      </c>
      <c r="S1361" s="11">
        <v>1964</v>
      </c>
      <c r="W1361" s="15"/>
      <c r="AJ1361" s="11" t="s">
        <v>11286</v>
      </c>
    </row>
    <row r="1362" spans="1:38" x14ac:dyDescent="0.25">
      <c r="A1362" s="21" t="s">
        <v>11134</v>
      </c>
      <c r="B1362" s="12" t="s">
        <v>8847</v>
      </c>
      <c r="C1362" s="11">
        <v>1200</v>
      </c>
      <c r="D1362" s="11">
        <v>8800</v>
      </c>
      <c r="E1362" s="12" t="s">
        <v>10754</v>
      </c>
      <c r="F1362" s="11" t="s">
        <v>5219</v>
      </c>
      <c r="G1362" s="11" t="s">
        <v>8858</v>
      </c>
      <c r="H1362" s="11" t="s">
        <v>1903</v>
      </c>
      <c r="I1362" s="11" t="s">
        <v>5091</v>
      </c>
      <c r="J1362" s="16">
        <f>VLOOKUP(Table15[[#This Row],[TechRequired]],OldTree!A:B,2,0)</f>
        <v>6</v>
      </c>
      <c r="K1362" s="16"/>
      <c r="L1362" s="14" t="s">
        <v>8653</v>
      </c>
      <c r="M1362" s="14">
        <v>2</v>
      </c>
      <c r="N1362" s="17" t="e">
        <f>INDEX(TreeLookup!$C$1:$DE$21,MATCH(Table15[[#This Row],[CATEGORY]],TreeLookup!$C$1:$C$21,0),MATCH(Table15[[#This Row],[YEAR]],TreeLookup!$C$1:$DE$1,0))</f>
        <v>#N/A</v>
      </c>
      <c r="O1362" s="11" t="s">
        <v>1903</v>
      </c>
      <c r="AJ1362" s="11" t="s">
        <v>11286</v>
      </c>
    </row>
    <row r="1363" spans="1:38" x14ac:dyDescent="0.25">
      <c r="A1363" s="11" t="s">
        <v>8844</v>
      </c>
      <c r="B1363" s="12" t="s">
        <v>8845</v>
      </c>
      <c r="C1363" s="11">
        <v>1000</v>
      </c>
      <c r="D1363" s="11">
        <v>22000</v>
      </c>
      <c r="E1363" s="12" t="s">
        <v>8834</v>
      </c>
      <c r="F1363" s="11" t="s">
        <v>1375</v>
      </c>
      <c r="G1363" s="11" t="s">
        <v>8858</v>
      </c>
      <c r="H1363" s="11" t="s">
        <v>1903</v>
      </c>
      <c r="I1363" s="11" t="s">
        <v>1903</v>
      </c>
      <c r="J1363" s="16">
        <f>VLOOKUP(Table15[[#This Row],[TechRequired]],OldTree!A:B,2,0)</f>
        <v>1.5</v>
      </c>
      <c r="K1363" s="22" t="s">
        <v>8941</v>
      </c>
      <c r="L1363" s="14" t="s">
        <v>8653</v>
      </c>
      <c r="N1363" s="17" t="str">
        <f>INDEX(TreeLookup!$C$1:$DE$21,MATCH(Table15[[#This Row],[CATEGORY]],TreeLookup!$C$1:$C$21,0),MATCH(Table15[[#This Row],[YEAR]],TreeLookup!$C$1:$DE$1,0))</f>
        <v>humanRatedEDL</v>
      </c>
      <c r="P1363" s="13" t="s">
        <v>6843</v>
      </c>
      <c r="S1363" s="11">
        <v>1960</v>
      </c>
      <c r="W1363" s="15"/>
      <c r="AJ1363" s="11" t="s">
        <v>11286</v>
      </c>
    </row>
    <row r="1364" spans="1:38" x14ac:dyDescent="0.25">
      <c r="A1364" s="11" t="s">
        <v>8848</v>
      </c>
      <c r="B1364" s="12" t="s">
        <v>8849</v>
      </c>
      <c r="C1364" s="11">
        <v>1500</v>
      </c>
      <c r="D1364" s="11">
        <v>25000</v>
      </c>
      <c r="E1364" s="12" t="s">
        <v>8834</v>
      </c>
      <c r="F1364" s="11" t="s">
        <v>1375</v>
      </c>
      <c r="G1364" s="11" t="s">
        <v>8858</v>
      </c>
      <c r="H1364" s="11" t="s">
        <v>1903</v>
      </c>
      <c r="I1364" s="11" t="s">
        <v>1903</v>
      </c>
      <c r="J1364" s="16">
        <f>VLOOKUP(Table15[[#This Row],[TechRequired]],OldTree!A:B,2,0)</f>
        <v>1.5</v>
      </c>
      <c r="K1364" s="22" t="s">
        <v>8941</v>
      </c>
      <c r="L1364" s="14" t="s">
        <v>8653</v>
      </c>
      <c r="N1364" s="17" t="str">
        <f>INDEX(TreeLookup!$C$1:$DE$21,MATCH(Table15[[#This Row],[CATEGORY]],TreeLookup!$C$1:$C$21,0),MATCH(Table15[[#This Row],[YEAR]],TreeLookup!$C$1:$DE$1,0))</f>
        <v>earlyLanding</v>
      </c>
      <c r="P1364" s="13" t="s">
        <v>6843</v>
      </c>
      <c r="S1364" s="11">
        <v>1964</v>
      </c>
      <c r="W1364" s="15"/>
      <c r="AJ1364" s="11" t="s">
        <v>11286</v>
      </c>
    </row>
    <row r="1365" spans="1:38" x14ac:dyDescent="0.25">
      <c r="A1365" s="21" t="s">
        <v>11135</v>
      </c>
      <c r="B1365" s="12" t="s">
        <v>8852</v>
      </c>
      <c r="C1365" s="11">
        <v>800</v>
      </c>
      <c r="D1365" s="11">
        <v>21000</v>
      </c>
      <c r="E1365" s="12" t="s">
        <v>8853</v>
      </c>
      <c r="F1365" s="11" t="s">
        <v>1375</v>
      </c>
      <c r="G1365" s="11" t="s">
        <v>8858</v>
      </c>
      <c r="H1365" s="11" t="s">
        <v>1903</v>
      </c>
      <c r="I1365" s="11" t="s">
        <v>1903</v>
      </c>
      <c r="J1365" s="16">
        <f>VLOOKUP(Table15[[#This Row],[TechRequired]],OldTree!A:B,2,0)</f>
        <v>1.5</v>
      </c>
      <c r="K1365" s="22" t="s">
        <v>8941</v>
      </c>
      <c r="L1365" s="14" t="s">
        <v>8653</v>
      </c>
      <c r="N1365" s="17" t="str">
        <f>INDEX(TreeLookup!$C$1:$DE$21,MATCH(Table15[[#This Row],[CATEGORY]],TreeLookup!$C$1:$C$21,0),MATCH(Table15[[#This Row],[YEAR]],TreeLookup!$C$1:$DE$1,0))</f>
        <v>earlyLanding</v>
      </c>
      <c r="P1365" s="13" t="s">
        <v>6843</v>
      </c>
      <c r="S1365" s="11">
        <v>1964</v>
      </c>
      <c r="W1365" s="15"/>
      <c r="AJ1365" s="11" t="s">
        <v>11286</v>
      </c>
    </row>
    <row r="1366" spans="1:38" x14ac:dyDescent="0.25">
      <c r="A1366" s="11" t="s">
        <v>8850</v>
      </c>
      <c r="B1366" s="12" t="s">
        <v>8851</v>
      </c>
      <c r="C1366" s="11">
        <v>1700</v>
      </c>
      <c r="D1366" s="11">
        <v>30000</v>
      </c>
      <c r="E1366" s="12" t="s">
        <v>8834</v>
      </c>
      <c r="F1366" s="11" t="s">
        <v>1375</v>
      </c>
      <c r="G1366" s="11" t="s">
        <v>8858</v>
      </c>
      <c r="H1366" s="11" t="s">
        <v>1903</v>
      </c>
      <c r="I1366" s="11" t="s">
        <v>1903</v>
      </c>
      <c r="J1366" s="16">
        <f>VLOOKUP(Table15[[#This Row],[TechRequired]],OldTree!A:B,2,0)</f>
        <v>1.5</v>
      </c>
      <c r="K1366" s="22" t="s">
        <v>8941</v>
      </c>
      <c r="L1366" s="14" t="s">
        <v>8653</v>
      </c>
      <c r="N1366" s="17" t="str">
        <f>INDEX(TreeLookup!$C$1:$DE$21,MATCH(Table15[[#This Row],[CATEGORY]],TreeLookup!$C$1:$C$21,0),MATCH(Table15[[#This Row],[YEAR]],TreeLookup!$C$1:$DE$1,0))</f>
        <v>earlyLanding</v>
      </c>
      <c r="P1366" s="13" t="s">
        <v>6843</v>
      </c>
      <c r="S1366" s="11">
        <v>1964</v>
      </c>
      <c r="W1366" s="15"/>
      <c r="AJ1366" s="11" t="s">
        <v>11286</v>
      </c>
    </row>
    <row r="1367" spans="1:38" x14ac:dyDescent="0.25">
      <c r="A1367" s="11" t="s">
        <v>9552</v>
      </c>
      <c r="B1367" s="12" t="s">
        <v>8860</v>
      </c>
      <c r="C1367" s="11">
        <v>5</v>
      </c>
      <c r="D1367" s="11">
        <v>100</v>
      </c>
      <c r="E1367" s="12" t="s">
        <v>10064</v>
      </c>
      <c r="F1367" s="11" t="s">
        <v>1365</v>
      </c>
      <c r="G1367" s="11" t="s">
        <v>8858</v>
      </c>
      <c r="H1367" s="11" t="s">
        <v>1903</v>
      </c>
      <c r="I1367" s="11" t="s">
        <v>1903</v>
      </c>
      <c r="J1367" s="16">
        <f>VLOOKUP(Table15[[#This Row],[TechRequired]],OldTree!A:B,2,0)</f>
        <v>5</v>
      </c>
      <c r="K1367" s="22" t="s">
        <v>8941</v>
      </c>
      <c r="L1367" s="14" t="s">
        <v>8653</v>
      </c>
      <c r="M1367" s="14">
        <v>5</v>
      </c>
      <c r="N1367" s="17" t="str">
        <f>INDEX(TreeLookup!$C$1:$DE$21,MATCH(Table15[[#This Row],[CATEGORY]],TreeLookup!$C$1:$C$21,0),MATCH(Table15[[#This Row],[YEAR]],TreeLookup!$C$1:$DE$1,0))</f>
        <v>humanRatedEDL</v>
      </c>
      <c r="P1367" s="13" t="s">
        <v>6843</v>
      </c>
      <c r="S1367" s="11">
        <v>1960</v>
      </c>
      <c r="W1367" s="15"/>
      <c r="AL1367" s="11" t="s">
        <v>11286</v>
      </c>
    </row>
    <row r="1368" spans="1:38" x14ac:dyDescent="0.25">
      <c r="A1368" s="11" t="s">
        <v>9553</v>
      </c>
      <c r="B1368" s="12" t="s">
        <v>8861</v>
      </c>
      <c r="C1368" s="11">
        <v>5</v>
      </c>
      <c r="D1368" s="11">
        <v>100</v>
      </c>
      <c r="E1368" s="12" t="s">
        <v>10218</v>
      </c>
      <c r="F1368" s="11" t="s">
        <v>1365</v>
      </c>
      <c r="G1368" s="11" t="s">
        <v>8858</v>
      </c>
      <c r="H1368" s="11" t="s">
        <v>1903</v>
      </c>
      <c r="I1368" s="11" t="s">
        <v>1903</v>
      </c>
      <c r="J1368" s="16">
        <f>VLOOKUP(Table15[[#This Row],[TechRequired]],OldTree!A:B,2,0)</f>
        <v>5</v>
      </c>
      <c r="K1368" s="22" t="s">
        <v>8941</v>
      </c>
      <c r="L1368" s="14" t="s">
        <v>8653</v>
      </c>
      <c r="M1368" s="14">
        <v>5</v>
      </c>
      <c r="N1368" s="17" t="str">
        <f>INDEX(TreeLookup!$C$1:$DE$21,MATCH(Table15[[#This Row],[CATEGORY]],TreeLookup!$C$1:$C$21,0),MATCH(Table15[[#This Row],[YEAR]],TreeLookup!$C$1:$DE$1,0))</f>
        <v>lunarRatedHeatshields</v>
      </c>
      <c r="P1368" s="13" t="s">
        <v>6843</v>
      </c>
      <c r="S1368" s="11">
        <v>1967</v>
      </c>
      <c r="W1368" s="15"/>
      <c r="AL1368" s="11" t="s">
        <v>11286</v>
      </c>
    </row>
    <row r="1369" spans="1:38" x14ac:dyDescent="0.25">
      <c r="A1369" s="11" t="s">
        <v>9551</v>
      </c>
      <c r="B1369" s="12" t="s">
        <v>8856</v>
      </c>
      <c r="C1369" s="11">
        <v>5</v>
      </c>
      <c r="D1369" s="11">
        <v>100</v>
      </c>
      <c r="E1369" s="12" t="s">
        <v>8857</v>
      </c>
      <c r="F1369" s="11" t="s">
        <v>1375</v>
      </c>
      <c r="G1369" s="11" t="s">
        <v>8858</v>
      </c>
      <c r="H1369" s="11" t="s">
        <v>1903</v>
      </c>
      <c r="I1369" s="11" t="s">
        <v>1903</v>
      </c>
      <c r="J1369" s="16">
        <f>VLOOKUP(Table15[[#This Row],[TechRequired]],OldTree!A:B,2,0)</f>
        <v>1.5</v>
      </c>
      <c r="K1369" s="22" t="s">
        <v>8941</v>
      </c>
      <c r="L1369" s="14" t="s">
        <v>8653</v>
      </c>
      <c r="N1369" s="17" t="str">
        <f>INDEX(TreeLookup!$C$1:$DE$21,MATCH(Table15[[#This Row],[CATEGORY]],TreeLookup!$C$1:$C$21,0),MATCH(Table15[[#This Row],[YEAR]],TreeLookup!$C$1:$DE$1,0))</f>
        <v>entryDescentLanding</v>
      </c>
      <c r="P1369" s="13" t="s">
        <v>6843</v>
      </c>
      <c r="S1369" s="11">
        <v>1959</v>
      </c>
      <c r="W1369" s="15"/>
      <c r="AL1369" s="11" t="s">
        <v>11286</v>
      </c>
    </row>
    <row r="1370" spans="1:38" x14ac:dyDescent="0.25">
      <c r="A1370" s="11" t="s">
        <v>5497</v>
      </c>
      <c r="B1370" s="12" t="s">
        <v>8131</v>
      </c>
      <c r="C1370" s="11">
        <v>500</v>
      </c>
      <c r="D1370" s="11">
        <v>6000</v>
      </c>
      <c r="E1370" s="12" t="s">
        <v>5498</v>
      </c>
      <c r="F1370" s="11" t="s">
        <v>5490</v>
      </c>
      <c r="G1370" s="11" t="s">
        <v>5487</v>
      </c>
      <c r="H1370" s="11" t="s">
        <v>5091</v>
      </c>
      <c r="I1370" s="11" t="s">
        <v>5091</v>
      </c>
      <c r="J1370" s="14">
        <f>VLOOKUP(Table15[[#This Row],[TechRequired]],OldTree!A:B,2,0)</f>
        <v>9</v>
      </c>
      <c r="K1370" s="14"/>
      <c r="L1370" s="14"/>
      <c r="N1370" s="11" t="e">
        <f>INDEX(TreeLookup!$C$1:$DE$21,MATCH(Table15[[#This Row],[CATEGORY]],TreeLookup!$C$1:$C$21,0),MATCH(Table15[[#This Row],[YEAR]],TreeLookup!$C$1:$DE$1,0))</f>
        <v>#N/A</v>
      </c>
      <c r="O1370" s="11" t="s">
        <v>1903</v>
      </c>
      <c r="Q1370" s="11"/>
    </row>
    <row r="1371" spans="1:38" x14ac:dyDescent="0.25">
      <c r="A1371" s="11" t="s">
        <v>5499</v>
      </c>
      <c r="B1371" s="12" t="s">
        <v>8132</v>
      </c>
      <c r="C1371" s="11">
        <v>1100</v>
      </c>
      <c r="D1371" s="11">
        <v>6000</v>
      </c>
      <c r="E1371" s="12" t="s">
        <v>5500</v>
      </c>
      <c r="F1371" s="11" t="s">
        <v>5490</v>
      </c>
      <c r="G1371" s="11" t="s">
        <v>5487</v>
      </c>
      <c r="H1371" s="11" t="s">
        <v>5091</v>
      </c>
      <c r="I1371" s="11" t="s">
        <v>5091</v>
      </c>
      <c r="J1371" s="14">
        <f>VLOOKUP(Table15[[#This Row],[TechRequired]],OldTree!A:B,2,0)</f>
        <v>9</v>
      </c>
      <c r="K1371" s="14"/>
      <c r="L1371" s="14"/>
      <c r="N1371" s="11" t="e">
        <f>INDEX(TreeLookup!$C$1:$DE$21,MATCH(Table15[[#This Row],[CATEGORY]],TreeLookup!$C$1:$C$21,0),MATCH(Table15[[#This Row],[YEAR]],TreeLookup!$C$1:$DE$1,0))</f>
        <v>#N/A</v>
      </c>
      <c r="O1371" s="11" t="s">
        <v>1903</v>
      </c>
      <c r="Q1371" s="11"/>
    </row>
    <row r="1372" spans="1:38" x14ac:dyDescent="0.25">
      <c r="A1372" s="11" t="s">
        <v>5493</v>
      </c>
      <c r="B1372" s="12" t="s">
        <v>8133</v>
      </c>
      <c r="C1372" s="11">
        <v>1350</v>
      </c>
      <c r="D1372" s="11">
        <v>6000</v>
      </c>
      <c r="E1372" s="12" t="s">
        <v>5494</v>
      </c>
      <c r="F1372" s="11" t="s">
        <v>5490</v>
      </c>
      <c r="G1372" s="11" t="s">
        <v>5487</v>
      </c>
      <c r="H1372" s="11" t="s">
        <v>5091</v>
      </c>
      <c r="I1372" s="11" t="s">
        <v>5091</v>
      </c>
      <c r="J1372" s="14">
        <f>VLOOKUP(Table15[[#This Row],[TechRequired]],OldTree!A:B,2,0)</f>
        <v>9</v>
      </c>
      <c r="K1372" s="14"/>
      <c r="L1372" s="14"/>
      <c r="N1372" s="11" t="e">
        <f>INDEX(TreeLookup!$C$1:$DE$21,MATCH(Table15[[#This Row],[CATEGORY]],TreeLookup!$C$1:$C$21,0),MATCH(Table15[[#This Row],[YEAR]],TreeLookup!$C$1:$DE$1,0))</f>
        <v>#N/A</v>
      </c>
      <c r="O1372" s="11" t="s">
        <v>1903</v>
      </c>
      <c r="Q1372" s="11"/>
    </row>
    <row r="1373" spans="1:38" x14ac:dyDescent="0.25">
      <c r="A1373" s="11" t="s">
        <v>5495</v>
      </c>
      <c r="B1373" s="12" t="s">
        <v>8134</v>
      </c>
      <c r="C1373" s="11">
        <v>1500</v>
      </c>
      <c r="D1373" s="11">
        <v>6000</v>
      </c>
      <c r="E1373" s="12" t="s">
        <v>5496</v>
      </c>
      <c r="F1373" s="11" t="s">
        <v>5490</v>
      </c>
      <c r="G1373" s="11" t="s">
        <v>5487</v>
      </c>
      <c r="H1373" s="11" t="s">
        <v>5091</v>
      </c>
      <c r="I1373" s="11" t="s">
        <v>5091</v>
      </c>
      <c r="J1373" s="14">
        <f>VLOOKUP(Table15[[#This Row],[TechRequired]],OldTree!A:B,2,0)</f>
        <v>9</v>
      </c>
      <c r="K1373" s="14"/>
      <c r="L1373" s="14"/>
      <c r="N1373" s="11" t="e">
        <f>INDEX(TreeLookup!$C$1:$DE$21,MATCH(Table15[[#This Row],[CATEGORY]],TreeLookup!$C$1:$C$21,0),MATCH(Table15[[#This Row],[YEAR]],TreeLookup!$C$1:$DE$1,0))</f>
        <v>#N/A</v>
      </c>
      <c r="O1373" s="11" t="s">
        <v>1903</v>
      </c>
      <c r="Q1373" s="11"/>
    </row>
    <row r="1374" spans="1:38" x14ac:dyDescent="0.25">
      <c r="A1374" s="11" t="s">
        <v>1139</v>
      </c>
      <c r="B1374" s="12" t="s">
        <v>4074</v>
      </c>
      <c r="C1374" s="11">
        <v>30</v>
      </c>
      <c r="D1374" s="11">
        <v>600</v>
      </c>
      <c r="E1374" s="12" t="s">
        <v>4075</v>
      </c>
      <c r="F1374" s="11" t="s">
        <v>1372</v>
      </c>
      <c r="G1374" s="11" t="s">
        <v>1381</v>
      </c>
      <c r="H1374" s="11" t="s">
        <v>1903</v>
      </c>
      <c r="I1374" s="11" t="s">
        <v>1903</v>
      </c>
      <c r="J1374" s="14">
        <f>VLOOKUP(Table15[[#This Row],[TechRequired]],OldTree!A:B,2,0)</f>
        <v>0</v>
      </c>
      <c r="K1374" s="22" t="s">
        <v>6014</v>
      </c>
      <c r="L1374" s="14"/>
      <c r="M1374" s="14">
        <v>0</v>
      </c>
      <c r="N1374" s="11" t="str">
        <f>INDEX(TreeLookup!$C$1:$DE$21,MATCH(Table15[[#This Row],[CATEGORY]],TreeLookup!$C$1:$C$21,0),MATCH(Table15[[#This Row],[YEAR]],TreeLookup!$C$1:$DE$1,0))</f>
        <v>start</v>
      </c>
      <c r="P1374" s="13" t="s">
        <v>6843</v>
      </c>
      <c r="Q1374" s="11"/>
      <c r="S1374" s="11">
        <v>0</v>
      </c>
      <c r="W1374" s="15"/>
      <c r="AF1374" s="11" t="s">
        <v>11286</v>
      </c>
    </row>
    <row r="1375" spans="1:38" x14ac:dyDescent="0.25">
      <c r="A1375" s="11" t="s">
        <v>5653</v>
      </c>
      <c r="B1375" s="12" t="s">
        <v>8135</v>
      </c>
      <c r="C1375" s="11">
        <v>1</v>
      </c>
      <c r="D1375" s="11">
        <v>3500</v>
      </c>
      <c r="E1375" s="12" t="s">
        <v>5654</v>
      </c>
      <c r="F1375" s="11" t="s">
        <v>1322</v>
      </c>
      <c r="G1375" s="11" t="s">
        <v>5652</v>
      </c>
      <c r="H1375" s="11" t="s">
        <v>5091</v>
      </c>
      <c r="I1375" s="11" t="s">
        <v>5091</v>
      </c>
      <c r="J1375" s="14">
        <f>VLOOKUP(Table15[[#This Row],[TechRequired]],OldTree!A:B,2,0)</f>
        <v>3</v>
      </c>
      <c r="K1375" s="14"/>
      <c r="L1375" s="14"/>
      <c r="N1375" s="11" t="e">
        <f>INDEX(TreeLookup!$C$1:$DE$21,MATCH(Table15[[#This Row],[CATEGORY]],TreeLookup!$C$1:$C$21,0),MATCH(Table15[[#This Row],[YEAR]],TreeLookup!$C$1:$DE$1,0))</f>
        <v>#N/A</v>
      </c>
      <c r="O1375" s="11" t="s">
        <v>1903</v>
      </c>
      <c r="Q1375" s="11"/>
    </row>
    <row r="1376" spans="1:38" x14ac:dyDescent="0.25">
      <c r="A1376" s="11" t="s">
        <v>5650</v>
      </c>
      <c r="B1376" s="12" t="s">
        <v>8136</v>
      </c>
      <c r="C1376" s="11">
        <v>1500</v>
      </c>
      <c r="D1376" s="11">
        <v>2500</v>
      </c>
      <c r="E1376" s="12" t="s">
        <v>5651</v>
      </c>
      <c r="F1376" s="11" t="s">
        <v>1323</v>
      </c>
      <c r="G1376" s="11" t="s">
        <v>5652</v>
      </c>
      <c r="H1376" s="11" t="s">
        <v>5091</v>
      </c>
      <c r="I1376" s="11" t="s">
        <v>5091</v>
      </c>
      <c r="J1376" s="14">
        <f>VLOOKUP(Table15[[#This Row],[TechRequired]],OldTree!A:B,2,0)</f>
        <v>3</v>
      </c>
      <c r="K1376" s="14"/>
      <c r="L1376" s="14"/>
      <c r="N1376" s="11" t="e">
        <f>INDEX(TreeLookup!$C$1:$DE$21,MATCH(Table15[[#This Row],[CATEGORY]],TreeLookup!$C$1:$C$21,0),MATCH(Table15[[#This Row],[YEAR]],TreeLookup!$C$1:$DE$1,0))</f>
        <v>#N/A</v>
      </c>
      <c r="O1376" s="11" t="s">
        <v>1903</v>
      </c>
      <c r="Q1376" s="11"/>
    </row>
    <row r="1377" spans="1:39" x14ac:dyDescent="0.25">
      <c r="A1377" s="11" t="s">
        <v>5668</v>
      </c>
      <c r="B1377" s="12" t="s">
        <v>8137</v>
      </c>
      <c r="C1377" s="11">
        <v>1</v>
      </c>
      <c r="D1377" s="11">
        <v>2500</v>
      </c>
      <c r="E1377" s="12" t="s">
        <v>5669</v>
      </c>
      <c r="F1377" s="11" t="s">
        <v>1322</v>
      </c>
      <c r="G1377" s="11" t="s">
        <v>5652</v>
      </c>
      <c r="H1377" s="11" t="s">
        <v>5091</v>
      </c>
      <c r="I1377" s="11" t="s">
        <v>5091</v>
      </c>
      <c r="J1377" s="14">
        <f>VLOOKUP(Table15[[#This Row],[TechRequired]],OldTree!A:B,2,0)</f>
        <v>3</v>
      </c>
      <c r="K1377" s="14"/>
      <c r="L1377" s="14"/>
      <c r="N1377" s="11" t="e">
        <f>INDEX(TreeLookup!$C$1:$DE$21,MATCH(Table15[[#This Row],[CATEGORY]],TreeLookup!$C$1:$C$21,0),MATCH(Table15[[#This Row],[YEAR]],TreeLookup!$C$1:$DE$1,0))</f>
        <v>#N/A</v>
      </c>
      <c r="O1377" s="11" t="s">
        <v>1903</v>
      </c>
      <c r="Q1377" s="11"/>
    </row>
    <row r="1378" spans="1:39" x14ac:dyDescent="0.25">
      <c r="A1378" s="11" t="s">
        <v>5670</v>
      </c>
      <c r="B1378" s="12" t="s">
        <v>8138</v>
      </c>
      <c r="C1378" s="11">
        <v>1.4186669999999999</v>
      </c>
      <c r="D1378" s="11">
        <v>2500</v>
      </c>
      <c r="E1378" s="12" t="s">
        <v>5671</v>
      </c>
      <c r="F1378" s="11" t="s">
        <v>1322</v>
      </c>
      <c r="G1378" s="11" t="s">
        <v>5652</v>
      </c>
      <c r="H1378" s="11" t="s">
        <v>5091</v>
      </c>
      <c r="I1378" s="11" t="s">
        <v>5091</v>
      </c>
      <c r="J1378" s="14">
        <f>VLOOKUP(Table15[[#This Row],[TechRequired]],OldTree!A:B,2,0)</f>
        <v>3</v>
      </c>
      <c r="K1378" s="14"/>
      <c r="L1378" s="14"/>
      <c r="N1378" s="11" t="e">
        <f>INDEX(TreeLookup!$C$1:$DE$21,MATCH(Table15[[#This Row],[CATEGORY]],TreeLookup!$C$1:$C$21,0),MATCH(Table15[[#This Row],[YEAR]],TreeLookup!$C$1:$DE$1,0))</f>
        <v>#N/A</v>
      </c>
      <c r="O1378" s="11" t="s">
        <v>1903</v>
      </c>
      <c r="Q1378" s="11"/>
    </row>
    <row r="1379" spans="1:39" x14ac:dyDescent="0.25">
      <c r="A1379" s="11" t="s">
        <v>4473</v>
      </c>
      <c r="B1379" s="12" t="s">
        <v>7136</v>
      </c>
      <c r="C1379" s="11">
        <v>1200</v>
      </c>
      <c r="D1379" s="11">
        <v>20000</v>
      </c>
      <c r="E1379" s="12" t="s">
        <v>10220</v>
      </c>
      <c r="F1379" s="11" t="s">
        <v>1310</v>
      </c>
      <c r="G1379" s="11" t="s">
        <v>5836</v>
      </c>
      <c r="H1379" s="11" t="s">
        <v>1903</v>
      </c>
      <c r="I1379" s="21" t="s">
        <v>1903</v>
      </c>
      <c r="J1379" s="14">
        <f>VLOOKUP(Table15[[#This Row],[TechRequired]],OldTree!A:B,2,0)</f>
        <v>6</v>
      </c>
      <c r="K1379" s="22" t="s">
        <v>8949</v>
      </c>
      <c r="L1379" s="14" t="s">
        <v>6827</v>
      </c>
      <c r="N1379" s="11" t="str">
        <f>INDEX(TreeLookup!$C$1:$DE$21,MATCH(Table15[[#This Row],[CATEGORY]],TreeLookup!$C$1:$C$21,0),MATCH(Table15[[#This Row],[YEAR]],TreeLookup!$C$1:$DE$1,0))</f>
        <v>advancedComms</v>
      </c>
      <c r="P1379" s="25" t="s">
        <v>6843</v>
      </c>
      <c r="Q1379" s="11"/>
      <c r="S1379" s="11">
        <v>1967</v>
      </c>
      <c r="U1379" s="19">
        <v>550000000</v>
      </c>
      <c r="V1379" s="19"/>
      <c r="W1379" s="15"/>
      <c r="AH1379" s="11" t="s">
        <v>11286</v>
      </c>
    </row>
    <row r="1380" spans="1:39" x14ac:dyDescent="0.25">
      <c r="A1380" s="11" t="s">
        <v>9694</v>
      </c>
      <c r="B1380" s="24" t="s">
        <v>9691</v>
      </c>
      <c r="C1380" s="11">
        <v>3175</v>
      </c>
      <c r="D1380" s="11">
        <v>127000</v>
      </c>
      <c r="E1380" s="12" t="s">
        <v>9695</v>
      </c>
      <c r="F1380" s="21" t="s">
        <v>1287</v>
      </c>
      <c r="G1380" s="21" t="s">
        <v>9621</v>
      </c>
      <c r="H1380" s="21" t="s">
        <v>1903</v>
      </c>
      <c r="I1380" s="21" t="s">
        <v>1903</v>
      </c>
      <c r="J1380" s="16">
        <f>VLOOKUP(Table15[[#This Row],[TechRequired]],OldTree!A:B,2,0)</f>
        <v>3</v>
      </c>
      <c r="K1380" s="22" t="s">
        <v>8955</v>
      </c>
      <c r="L1380" s="16"/>
      <c r="N1380" s="17" t="str">
        <f>INDEX(TreeLookup!$C$1:$DE$21,MATCH(Table15[[#This Row],[CATEGORY]],TreeLookup!$C$1:$C$21,0),MATCH(Table15[[#This Row],[YEAR]],TreeLookup!$C$1:$DE$1,0))</f>
        <v>hydrolox1976</v>
      </c>
      <c r="O1380" s="21"/>
      <c r="P1380" s="25" t="s">
        <v>6843</v>
      </c>
      <c r="Q1380" s="24" t="s">
        <v>9691</v>
      </c>
      <c r="R1380" s="21"/>
      <c r="S1380" s="11">
        <v>1977</v>
      </c>
      <c r="AD1380" s="11" t="s">
        <v>11286</v>
      </c>
      <c r="AM1380" s="11" t="s">
        <v>11286</v>
      </c>
    </row>
    <row r="1381" spans="1:39" x14ac:dyDescent="0.25">
      <c r="A1381" s="11" t="s">
        <v>9690</v>
      </c>
      <c r="B1381" s="24" t="s">
        <v>9691</v>
      </c>
      <c r="C1381" s="11">
        <v>3175</v>
      </c>
      <c r="D1381" s="11">
        <v>127000</v>
      </c>
      <c r="E1381" s="12" t="s">
        <v>9692</v>
      </c>
      <c r="F1381" s="21" t="s">
        <v>1287</v>
      </c>
      <c r="G1381" s="21" t="s">
        <v>9621</v>
      </c>
      <c r="H1381" s="21" t="s">
        <v>1903</v>
      </c>
      <c r="I1381" s="21" t="s">
        <v>1903</v>
      </c>
      <c r="J1381" s="16">
        <f>VLOOKUP(Table15[[#This Row],[TechRequired]],OldTree!A:B,2,0)</f>
        <v>3</v>
      </c>
      <c r="K1381" s="22" t="s">
        <v>8955</v>
      </c>
      <c r="L1381" s="16"/>
      <c r="N1381" s="17" t="str">
        <f>INDEX(TreeLookup!$C$1:$DE$21,MATCH(Table15[[#This Row],[CATEGORY]],TreeLookup!$C$1:$C$21,0),MATCH(Table15[[#This Row],[YEAR]],TreeLookup!$C$1:$DE$1,0))</f>
        <v>hydrolox1976</v>
      </c>
      <c r="O1381" s="21"/>
      <c r="P1381" s="25" t="s">
        <v>6843</v>
      </c>
      <c r="Q1381" s="24" t="s">
        <v>9693</v>
      </c>
      <c r="R1381" s="21"/>
      <c r="S1381" s="11">
        <v>1977</v>
      </c>
      <c r="AD1381" s="11" t="s">
        <v>11286</v>
      </c>
      <c r="AM1381" s="11" t="s">
        <v>11286</v>
      </c>
    </row>
    <row r="1382" spans="1:39" x14ac:dyDescent="0.25">
      <c r="A1382" s="11" t="s">
        <v>3694</v>
      </c>
      <c r="B1382" s="12" t="s">
        <v>7140</v>
      </c>
      <c r="C1382" s="11">
        <v>600</v>
      </c>
      <c r="D1382" s="11">
        <v>10000</v>
      </c>
      <c r="E1382" s="12" t="s">
        <v>10134</v>
      </c>
      <c r="F1382" s="11" t="s">
        <v>1301</v>
      </c>
      <c r="G1382" s="21" t="s">
        <v>11292</v>
      </c>
      <c r="H1382" s="11" t="s">
        <v>1903</v>
      </c>
      <c r="I1382" s="21" t="s">
        <v>1903</v>
      </c>
      <c r="J1382" s="14">
        <f>VLOOKUP(Table15[[#This Row],[TechRequired]],OldTree!A:B,2,0)</f>
        <v>3</v>
      </c>
      <c r="K1382" s="22" t="s">
        <v>8949</v>
      </c>
      <c r="L1382" s="14" t="s">
        <v>6827</v>
      </c>
      <c r="N1382" s="11" t="str">
        <f>INDEX(TreeLookup!$C$1:$DE$21,MATCH(Table15[[#This Row],[CATEGORY]],TreeLookup!$C$1:$C$21,0),MATCH(Table15[[#This Row],[YEAR]],TreeLookup!$C$1:$DE$1,0))</f>
        <v>improvedComms</v>
      </c>
      <c r="P1382" s="25" t="s">
        <v>6843</v>
      </c>
      <c r="Q1382" s="11"/>
      <c r="S1382" s="11">
        <v>1964</v>
      </c>
      <c r="U1382" s="27" t="s">
        <v>8978</v>
      </c>
      <c r="V1382" s="19"/>
      <c r="W1382" s="15"/>
      <c r="AH1382" s="11" t="s">
        <v>11286</v>
      </c>
    </row>
    <row r="1383" spans="1:39" x14ac:dyDescent="0.25">
      <c r="A1383" s="11" t="s">
        <v>4525</v>
      </c>
      <c r="B1383" s="12" t="s">
        <v>8162</v>
      </c>
      <c r="C1383" s="11">
        <v>1</v>
      </c>
      <c r="D1383" s="11">
        <v>125000</v>
      </c>
      <c r="E1383" s="12" t="s">
        <v>4526</v>
      </c>
      <c r="F1383" s="11" t="s">
        <v>1367</v>
      </c>
      <c r="G1383" s="11" t="s">
        <v>1627</v>
      </c>
      <c r="H1383" s="11" t="s">
        <v>5091</v>
      </c>
      <c r="I1383" s="11" t="s">
        <v>5091</v>
      </c>
      <c r="J1383" s="14">
        <f>VLOOKUP(Table15[[#This Row],[TechRequired]],OldTree!A:B,2,0)</f>
        <v>7</v>
      </c>
      <c r="K1383" s="14"/>
      <c r="L1383" s="14" t="s">
        <v>8646</v>
      </c>
      <c r="N1383" s="11" t="e">
        <f>INDEX(TreeLookup!$C$1:$DE$21,MATCH(Table15[[#This Row],[CATEGORY]],TreeLookup!$C$1:$C$21,0),MATCH(Table15[[#This Row],[YEAR]],TreeLookup!$C$1:$DE$1,0))</f>
        <v>#N/A</v>
      </c>
      <c r="O1383" s="11" t="s">
        <v>1903</v>
      </c>
      <c r="Q1383" s="11"/>
    </row>
    <row r="1384" spans="1:39" x14ac:dyDescent="0.25">
      <c r="A1384" s="11" t="s">
        <v>1420</v>
      </c>
      <c r="B1384" s="12" t="s">
        <v>7794</v>
      </c>
      <c r="C1384" s="11">
        <v>1250</v>
      </c>
      <c r="D1384" s="11">
        <v>7500</v>
      </c>
      <c r="E1384" s="12" t="s">
        <v>10703</v>
      </c>
      <c r="F1384" s="11" t="s">
        <v>1327</v>
      </c>
      <c r="G1384" s="11" t="s">
        <v>5218</v>
      </c>
      <c r="H1384" s="11" t="s">
        <v>1903</v>
      </c>
      <c r="I1384" s="11" t="s">
        <v>5091</v>
      </c>
      <c r="J1384" s="14">
        <f>VLOOKUP(Table15[[#This Row],[TechRequired]],OldTree!A:B,2,0)</f>
        <v>5</v>
      </c>
      <c r="K1384" s="22" t="s">
        <v>8941</v>
      </c>
      <c r="L1384" s="14" t="s">
        <v>8653</v>
      </c>
      <c r="M1384" s="14">
        <v>11</v>
      </c>
      <c r="N1384" s="11" t="str">
        <f>INDEX(TreeLookup!$C$1:$DE$21,MATCH(Table15[[#This Row],[CATEGORY]],TreeLookup!$C$1:$C$21,0),MATCH(Table15[[#This Row],[YEAR]],TreeLookup!$C$1:$DE$1,0))</f>
        <v>SIAD</v>
      </c>
      <c r="P1384" s="13" t="s">
        <v>6842</v>
      </c>
      <c r="Q1384" s="11"/>
      <c r="S1384" s="11">
        <v>2019</v>
      </c>
      <c r="W1384" s="15"/>
    </row>
    <row r="1385" spans="1:39" x14ac:dyDescent="0.25">
      <c r="A1385" s="11" t="s">
        <v>1421</v>
      </c>
      <c r="B1385" s="12" t="s">
        <v>7795</v>
      </c>
      <c r="C1385" s="11">
        <v>1250</v>
      </c>
      <c r="D1385" s="11">
        <v>7500</v>
      </c>
      <c r="E1385" s="12" t="s">
        <v>10703</v>
      </c>
      <c r="F1385" s="11" t="s">
        <v>1327</v>
      </c>
      <c r="G1385" s="11" t="s">
        <v>5218</v>
      </c>
      <c r="H1385" s="11" t="s">
        <v>1903</v>
      </c>
      <c r="I1385" s="11" t="s">
        <v>5091</v>
      </c>
      <c r="J1385" s="14">
        <f>VLOOKUP(Table15[[#This Row],[TechRequired]],OldTree!A:B,2,0)</f>
        <v>5</v>
      </c>
      <c r="K1385" s="22" t="s">
        <v>8941</v>
      </c>
      <c r="L1385" s="14" t="s">
        <v>8653</v>
      </c>
      <c r="M1385" s="14">
        <v>11</v>
      </c>
      <c r="N1385" s="11" t="str">
        <f>INDEX(TreeLookup!$C$1:$DE$21,MATCH(Table15[[#This Row],[CATEGORY]],TreeLookup!$C$1:$C$21,0),MATCH(Table15[[#This Row],[YEAR]],TreeLookup!$C$1:$DE$1,0))</f>
        <v>HIAD</v>
      </c>
      <c r="P1385" s="13" t="s">
        <v>6842</v>
      </c>
      <c r="Q1385" s="11"/>
      <c r="S1385" s="11">
        <v>2035</v>
      </c>
      <c r="W1385" s="15"/>
    </row>
    <row r="1386" spans="1:39" x14ac:dyDescent="0.25">
      <c r="A1386" s="11" t="s">
        <v>1422</v>
      </c>
      <c r="B1386" s="12" t="s">
        <v>7796</v>
      </c>
      <c r="C1386" s="11">
        <v>1250</v>
      </c>
      <c r="D1386" s="11">
        <v>7500</v>
      </c>
      <c r="E1386" s="12" t="s">
        <v>10703</v>
      </c>
      <c r="F1386" s="11" t="s">
        <v>1300</v>
      </c>
      <c r="G1386" s="11" t="s">
        <v>5218</v>
      </c>
      <c r="H1386" s="11" t="s">
        <v>1903</v>
      </c>
      <c r="I1386" s="11" t="s">
        <v>5091</v>
      </c>
      <c r="J1386" s="14">
        <f>VLOOKUP(Table15[[#This Row],[TechRequired]],OldTree!A:B,2,0)</f>
        <v>1</v>
      </c>
      <c r="K1386" s="22" t="s">
        <v>8941</v>
      </c>
      <c r="L1386" s="14" t="s">
        <v>8653</v>
      </c>
      <c r="M1386" s="14">
        <v>11</v>
      </c>
      <c r="N1386" s="11" t="str">
        <f>INDEX(TreeLookup!$C$1:$DE$21,MATCH(Table15[[#This Row],[CATEGORY]],TreeLookup!$C$1:$C$21,0),MATCH(Table15[[#This Row],[YEAR]],TreeLookup!$C$1:$DE$1,0))</f>
        <v>HIAD</v>
      </c>
      <c r="P1386" s="13" t="s">
        <v>6842</v>
      </c>
      <c r="Q1386" s="11"/>
      <c r="S1386" s="11">
        <v>2035</v>
      </c>
      <c r="W1386" s="15"/>
    </row>
    <row r="1387" spans="1:39" x14ac:dyDescent="0.25">
      <c r="A1387" s="11" t="s">
        <v>4533</v>
      </c>
      <c r="B1387" s="12" t="s">
        <v>8166</v>
      </c>
      <c r="C1387" s="11">
        <v>1</v>
      </c>
      <c r="D1387" s="11">
        <v>125000</v>
      </c>
      <c r="E1387" s="12" t="s">
        <v>4534</v>
      </c>
      <c r="F1387" s="11" t="s">
        <v>1352</v>
      </c>
      <c r="G1387" s="11" t="s">
        <v>1627</v>
      </c>
      <c r="H1387" s="11" t="s">
        <v>5091</v>
      </c>
      <c r="I1387" s="11" t="s">
        <v>5091</v>
      </c>
      <c r="J1387" s="14">
        <f>VLOOKUP(Table15[[#This Row],[TechRequired]],OldTree!A:B,2,0)</f>
        <v>4.5</v>
      </c>
      <c r="K1387" s="14"/>
      <c r="L1387" s="14" t="s">
        <v>8646</v>
      </c>
      <c r="N1387" s="11" t="e">
        <f>INDEX(TreeLookup!$C$1:$DE$21,MATCH(Table15[[#This Row],[CATEGORY]],TreeLookup!$C$1:$C$21,0),MATCH(Table15[[#This Row],[YEAR]],TreeLookup!$C$1:$DE$1,0))</f>
        <v>#N/A</v>
      </c>
      <c r="O1387" s="11" t="s">
        <v>1903</v>
      </c>
      <c r="Q1387" s="11"/>
    </row>
    <row r="1388" spans="1:39" x14ac:dyDescent="0.25">
      <c r="A1388" s="11" t="s">
        <v>4531</v>
      </c>
      <c r="B1388" s="12" t="s">
        <v>8167</v>
      </c>
      <c r="C1388" s="11">
        <v>1</v>
      </c>
      <c r="D1388" s="11">
        <v>125000</v>
      </c>
      <c r="E1388" s="12" t="s">
        <v>4532</v>
      </c>
      <c r="F1388" s="11" t="s">
        <v>1347</v>
      </c>
      <c r="G1388" s="11" t="s">
        <v>1627</v>
      </c>
      <c r="H1388" s="11" t="s">
        <v>5091</v>
      </c>
      <c r="I1388" s="11" t="s">
        <v>5091</v>
      </c>
      <c r="J1388" s="14">
        <f>VLOOKUP(Table15[[#This Row],[TechRequired]],OldTree!A:B,2,0)</f>
        <v>4.5</v>
      </c>
      <c r="K1388" s="14"/>
      <c r="L1388" s="14" t="s">
        <v>8646</v>
      </c>
      <c r="N1388" s="11" t="e">
        <f>INDEX(TreeLookup!$C$1:$DE$21,MATCH(Table15[[#This Row],[CATEGORY]],TreeLookup!$C$1:$C$21,0),MATCH(Table15[[#This Row],[YEAR]],TreeLookup!$C$1:$DE$1,0))</f>
        <v>#N/A</v>
      </c>
      <c r="O1388" s="11" t="s">
        <v>1903</v>
      </c>
      <c r="Q1388" s="11"/>
    </row>
    <row r="1389" spans="1:39" x14ac:dyDescent="0.25">
      <c r="A1389" s="11" t="s">
        <v>4535</v>
      </c>
      <c r="B1389" s="12" t="s">
        <v>8168</v>
      </c>
      <c r="C1389" s="11">
        <v>1</v>
      </c>
      <c r="D1389" s="11">
        <v>125000</v>
      </c>
      <c r="E1389" s="12" t="s">
        <v>4536</v>
      </c>
      <c r="F1389" s="11" t="s">
        <v>1352</v>
      </c>
      <c r="G1389" s="11" t="s">
        <v>1627</v>
      </c>
      <c r="H1389" s="11" t="s">
        <v>5091</v>
      </c>
      <c r="I1389" s="11" t="s">
        <v>5091</v>
      </c>
      <c r="J1389" s="14">
        <f>VLOOKUP(Table15[[#This Row],[TechRequired]],OldTree!A:B,2,0)</f>
        <v>4.5</v>
      </c>
      <c r="K1389" s="14"/>
      <c r="L1389" s="14" t="s">
        <v>8646</v>
      </c>
      <c r="N1389" s="11" t="e">
        <f>INDEX(TreeLookup!$C$1:$DE$21,MATCH(Table15[[#This Row],[CATEGORY]],TreeLookup!$C$1:$C$21,0),MATCH(Table15[[#This Row],[YEAR]],TreeLookup!$C$1:$DE$1,0))</f>
        <v>#N/A</v>
      </c>
      <c r="O1389" s="11" t="s">
        <v>1903</v>
      </c>
      <c r="Q1389" s="11"/>
    </row>
    <row r="1390" spans="1:39" x14ac:dyDescent="0.25">
      <c r="A1390" s="11" t="s">
        <v>2091</v>
      </c>
      <c r="B1390" s="12" t="s">
        <v>2092</v>
      </c>
      <c r="C1390" s="11">
        <v>6560</v>
      </c>
      <c r="D1390" s="11">
        <v>26200</v>
      </c>
      <c r="E1390" s="12" t="s">
        <v>2093</v>
      </c>
      <c r="F1390" s="11" t="s">
        <v>5488</v>
      </c>
      <c r="G1390" s="11" t="s">
        <v>5487</v>
      </c>
      <c r="H1390" s="11" t="s">
        <v>1903</v>
      </c>
      <c r="I1390" s="11" t="s">
        <v>1903</v>
      </c>
      <c r="J1390" s="14">
        <f>VLOOKUP(Table15[[#This Row],[TechRequired]],OldTree!A:B,2,0)</f>
        <v>9</v>
      </c>
      <c r="K1390" s="22" t="s">
        <v>6017</v>
      </c>
      <c r="L1390" s="14" t="s">
        <v>8668</v>
      </c>
      <c r="M1390" s="14">
        <v>10</v>
      </c>
      <c r="N1390" s="11" t="str">
        <f>INDEX(TreeLookup!$C$1:$DE$21,MATCH(Table15[[#This Row],[CATEGORY]],TreeLookup!$C$1:$C$21,0),MATCH(Table15[[#This Row],[YEAR]],TreeLookup!$C$1:$DE$1,0))</f>
        <v>basicElecPropulsion</v>
      </c>
      <c r="P1390" s="13" t="s">
        <v>6843</v>
      </c>
      <c r="Q1390" s="11"/>
      <c r="S1390" s="11">
        <v>2014</v>
      </c>
      <c r="U1390" s="21" t="s">
        <v>8999</v>
      </c>
      <c r="W1390" s="15"/>
      <c r="AD1390" s="11" t="s">
        <v>11286</v>
      </c>
    </row>
    <row r="1391" spans="1:39" x14ac:dyDescent="0.25">
      <c r="A1391" s="11" t="s">
        <v>2099</v>
      </c>
      <c r="B1391" s="12" t="s">
        <v>8189</v>
      </c>
      <c r="C1391" s="11">
        <v>32123</v>
      </c>
      <c r="D1391" s="11">
        <v>62500</v>
      </c>
      <c r="E1391" s="12" t="s">
        <v>10731</v>
      </c>
      <c r="F1391" s="11" t="s">
        <v>5479</v>
      </c>
      <c r="G1391" s="11" t="s">
        <v>5487</v>
      </c>
      <c r="H1391" s="11" t="s">
        <v>1903</v>
      </c>
      <c r="I1391" s="11" t="s">
        <v>5091</v>
      </c>
      <c r="J1391" s="14" t="e">
        <f>VLOOKUP(Table15[[#This Row],[TechRequired]],OldTree!A:B,2,0)</f>
        <v>#N/A</v>
      </c>
      <c r="K1391" s="22" t="s">
        <v>6017</v>
      </c>
      <c r="L1391" s="14" t="s">
        <v>8668</v>
      </c>
      <c r="M1391" s="14">
        <v>11</v>
      </c>
      <c r="N1391" s="11" t="str">
        <f>INDEX(TreeLookup!$C$1:$DE$21,MATCH(Table15[[#This Row],[CATEGORY]],TreeLookup!$C$1:$C$21,0),MATCH(Table15[[#This Row],[YEAR]],TreeLookup!$C$1:$DE$1,0))</f>
        <v>advancedElecPropulsion</v>
      </c>
      <c r="P1391" s="13" t="s">
        <v>6842</v>
      </c>
      <c r="Q1391" s="11"/>
      <c r="S1391" s="11">
        <v>2035</v>
      </c>
      <c r="U1391" s="21" t="s">
        <v>8987</v>
      </c>
      <c r="W1391" s="15"/>
    </row>
    <row r="1392" spans="1:39" x14ac:dyDescent="0.25">
      <c r="A1392" s="11" t="s">
        <v>741</v>
      </c>
      <c r="B1392" s="12" t="s">
        <v>3011</v>
      </c>
      <c r="C1392" s="17">
        <v>1300</v>
      </c>
      <c r="D1392" s="17">
        <v>60000</v>
      </c>
      <c r="E1392" s="12" t="s">
        <v>3012</v>
      </c>
      <c r="F1392" s="11" t="s">
        <v>1333</v>
      </c>
      <c r="G1392" s="11" t="s">
        <v>1913</v>
      </c>
      <c r="H1392" s="11" t="s">
        <v>1903</v>
      </c>
      <c r="I1392" s="11" t="s">
        <v>1903</v>
      </c>
      <c r="J1392" s="14">
        <f>VLOOKUP(Table15[[#This Row],[TechRequired]],OldTree!A:B,2,0)</f>
        <v>3</v>
      </c>
      <c r="K1392" s="23" t="s">
        <v>8955</v>
      </c>
      <c r="L1392" s="14"/>
      <c r="N1392" s="11" t="str">
        <f>INDEX(TreeLookup!$C$1:$DE$21,MATCH(Table15[[#This Row],[CATEGORY]],TreeLookup!$C$1:$C$21,0),MATCH(Table15[[#This Row],[YEAR]],TreeLookup!$C$1:$DE$1,0))</f>
        <v>earlyHydrolox</v>
      </c>
      <c r="P1392" s="13" t="s">
        <v>6843</v>
      </c>
      <c r="Q1392" s="11" t="s">
        <v>6583</v>
      </c>
      <c r="R1392" s="21" t="s">
        <v>9617</v>
      </c>
      <c r="S1392" s="11">
        <v>1963</v>
      </c>
      <c r="W1392" s="15"/>
      <c r="AD1392" s="11" t="s">
        <v>11286</v>
      </c>
      <c r="AM1392" s="11" t="s">
        <v>11286</v>
      </c>
    </row>
    <row r="1393" spans="1:39" x14ac:dyDescent="0.25">
      <c r="A1393" s="11" t="s">
        <v>742</v>
      </c>
      <c r="B1393" s="12" t="s">
        <v>3011</v>
      </c>
      <c r="C1393" s="17">
        <v>1300</v>
      </c>
      <c r="D1393" s="17">
        <v>60000</v>
      </c>
      <c r="E1393" s="12" t="s">
        <v>3012</v>
      </c>
      <c r="F1393" s="11" t="s">
        <v>1325</v>
      </c>
      <c r="G1393" s="11" t="s">
        <v>1913</v>
      </c>
      <c r="H1393" s="11" t="s">
        <v>1903</v>
      </c>
      <c r="I1393" s="11" t="s">
        <v>1903</v>
      </c>
      <c r="J1393" s="14">
        <f>VLOOKUP(Table15[[#This Row],[TechRequired]],OldTree!A:B,2,0)</f>
        <v>8</v>
      </c>
      <c r="K1393" s="23" t="s">
        <v>8955</v>
      </c>
      <c r="L1393" s="14"/>
      <c r="N1393" s="11" t="str">
        <f>INDEX(TreeLookup!$C$1:$DE$21,MATCH(Table15[[#This Row],[CATEGORY]],TreeLookup!$C$1:$C$21,0),MATCH(Table15[[#This Row],[YEAR]],TreeLookup!$C$1:$DE$1,0))</f>
        <v>earlyHydrolox</v>
      </c>
      <c r="P1393" s="13" t="s">
        <v>6843</v>
      </c>
      <c r="Q1393" s="11" t="s">
        <v>6583</v>
      </c>
      <c r="R1393" s="21" t="s">
        <v>9617</v>
      </c>
      <c r="S1393" s="11">
        <v>1963</v>
      </c>
      <c r="W1393" s="15"/>
      <c r="AD1393" s="11" t="s">
        <v>11286</v>
      </c>
      <c r="AM1393" s="11" t="s">
        <v>11286</v>
      </c>
    </row>
    <row r="1394" spans="1:39" x14ac:dyDescent="0.25">
      <c r="A1394" s="11" t="s">
        <v>6152</v>
      </c>
      <c r="B1394" s="12" t="s">
        <v>6152</v>
      </c>
      <c r="G1394" s="11" t="s">
        <v>6059</v>
      </c>
      <c r="H1394" s="11" t="s">
        <v>1903</v>
      </c>
      <c r="J1394" s="16" t="e">
        <f>VLOOKUP(Table15[[#This Row],[TechRequired]],OldTree!A:B,2,0)</f>
        <v>#N/A</v>
      </c>
      <c r="K1394" s="23" t="s">
        <v>8953</v>
      </c>
      <c r="L1394" s="16"/>
      <c r="N1394" s="11" t="str">
        <f>INDEX(TreeLookup!$C$1:$DE$21,MATCH(Table15[[#This Row],[CATEGORY]],TreeLookup!$C$1:$C$21,0),MATCH(Table15[[#This Row],[YEAR]],TreeLookup!$C$1:$DE$1,0))</f>
        <v>solids1998</v>
      </c>
      <c r="Q1394" s="11" t="s">
        <v>6153</v>
      </c>
      <c r="R1394" s="11" t="s">
        <v>6151</v>
      </c>
      <c r="S1394" s="11">
        <v>2002</v>
      </c>
    </row>
    <row r="1395" spans="1:39" x14ac:dyDescent="0.25">
      <c r="A1395" s="21" t="s">
        <v>9605</v>
      </c>
      <c r="B1395" s="24" t="s">
        <v>9606</v>
      </c>
      <c r="C1395" s="17">
        <v>2500</v>
      </c>
      <c r="D1395" s="17">
        <v>100000</v>
      </c>
      <c r="E1395" s="12" t="s">
        <v>9607</v>
      </c>
      <c r="G1395" s="21" t="s">
        <v>1900</v>
      </c>
      <c r="H1395" s="21" t="s">
        <v>1903</v>
      </c>
      <c r="I1395" s="21" t="s">
        <v>1903</v>
      </c>
      <c r="J1395" s="16" t="e">
        <f>VLOOKUP(Table15[[#This Row],[TechRequired]],OldTree!A:B,2,0)</f>
        <v>#N/A</v>
      </c>
      <c r="K1395" s="22" t="s">
        <v>8955</v>
      </c>
      <c r="L1395" s="16"/>
      <c r="N1395" s="17" t="str">
        <f>INDEX(TreeLookup!$C$1:$DE$21,MATCH(Table15[[#This Row],[CATEGORY]],TreeLookup!$C$1:$C$21,0),MATCH(Table15[[#This Row],[YEAR]],TreeLookup!$C$1:$DE$1,0))</f>
        <v>improvedHydrolox</v>
      </c>
      <c r="O1395" s="21"/>
      <c r="P1395" s="25" t="s">
        <v>6843</v>
      </c>
      <c r="Q1395" s="11" t="s">
        <v>6043</v>
      </c>
      <c r="R1395" s="21" t="s">
        <v>6160</v>
      </c>
      <c r="S1395" s="11">
        <v>1966</v>
      </c>
      <c r="Y1395" s="11" t="s">
        <v>10970</v>
      </c>
      <c r="AD1395" s="11" t="s">
        <v>11286</v>
      </c>
      <c r="AM1395" s="11" t="s">
        <v>11286</v>
      </c>
    </row>
    <row r="1396" spans="1:39" x14ac:dyDescent="0.25">
      <c r="A1396" s="11" t="s">
        <v>747</v>
      </c>
      <c r="B1396" s="12" t="s">
        <v>3005</v>
      </c>
      <c r="C1396" s="17">
        <v>2500</v>
      </c>
      <c r="D1396" s="17">
        <v>100000</v>
      </c>
      <c r="E1396" s="12" t="s">
        <v>3006</v>
      </c>
      <c r="F1396" s="11" t="s">
        <v>1334</v>
      </c>
      <c r="G1396" s="11" t="s">
        <v>1380</v>
      </c>
      <c r="H1396" s="11" t="s">
        <v>1903</v>
      </c>
      <c r="I1396" s="11" t="s">
        <v>1903</v>
      </c>
      <c r="J1396" s="14">
        <f>VLOOKUP(Table15[[#This Row],[TechRequired]],OldTree!A:B,2,0)</f>
        <v>4</v>
      </c>
      <c r="K1396" s="23" t="s">
        <v>8955</v>
      </c>
      <c r="L1396" s="14"/>
      <c r="N1396" s="11" t="str">
        <f>INDEX(TreeLookup!$C$1:$DE$21,MATCH(Table15[[#This Row],[CATEGORY]],TreeLookup!$C$1:$C$21,0),MATCH(Table15[[#This Row],[YEAR]],TreeLookup!$C$1:$DE$1,0))</f>
        <v>improvedHydrolox</v>
      </c>
      <c r="P1396" s="13" t="s">
        <v>6843</v>
      </c>
      <c r="Q1396" s="11" t="s">
        <v>6043</v>
      </c>
      <c r="R1396" s="21" t="s">
        <v>6160</v>
      </c>
      <c r="S1396" s="11">
        <v>1966</v>
      </c>
      <c r="W1396" s="15"/>
      <c r="Y1396" s="11" t="s">
        <v>10970</v>
      </c>
      <c r="AD1396" s="11" t="s">
        <v>11286</v>
      </c>
      <c r="AM1396" s="11" t="s">
        <v>11286</v>
      </c>
    </row>
    <row r="1397" spans="1:39" x14ac:dyDescent="0.25">
      <c r="A1397" s="11" t="s">
        <v>168</v>
      </c>
      <c r="B1397" s="12" t="s">
        <v>5114</v>
      </c>
      <c r="C1397" s="11">
        <v>15000</v>
      </c>
      <c r="D1397" s="11">
        <v>300000</v>
      </c>
      <c r="E1397" s="12" t="s">
        <v>5115</v>
      </c>
      <c r="F1397" s="11" t="s">
        <v>1288</v>
      </c>
      <c r="G1397" s="11" t="s">
        <v>1414</v>
      </c>
      <c r="H1397" s="11" t="s">
        <v>1903</v>
      </c>
      <c r="I1397" s="11" t="s">
        <v>1903</v>
      </c>
      <c r="J1397" s="14">
        <f>VLOOKUP(Table15[[#This Row],[TechRequired]],OldTree!A:B,2,0)</f>
        <v>7</v>
      </c>
      <c r="K1397" s="22" t="s">
        <v>8944</v>
      </c>
      <c r="L1397" s="14" t="s">
        <v>6808</v>
      </c>
      <c r="N1397" s="11" t="str">
        <f>INDEX(TreeLookup!$C$1:$DE$21,MATCH(Table15[[#This Row],[CATEGORY]],TreeLookup!$C$1:$C$21,0),MATCH(Table15[[#This Row],[YEAR]],TreeLookup!$C$1:$DE$1,0))</f>
        <v>advancedAvionics</v>
      </c>
      <c r="P1397" s="13" t="s">
        <v>6843</v>
      </c>
      <c r="Q1397" s="21" t="s">
        <v>5114</v>
      </c>
      <c r="S1397" s="11">
        <v>1972</v>
      </c>
      <c r="W1397" s="15"/>
      <c r="Z1397" s="11" t="s">
        <v>11286</v>
      </c>
    </row>
    <row r="1398" spans="1:39" x14ac:dyDescent="0.25">
      <c r="A1398" s="11" t="s">
        <v>2638</v>
      </c>
      <c r="B1398" s="12" t="s">
        <v>7433</v>
      </c>
      <c r="C1398" s="11">
        <v>200</v>
      </c>
      <c r="D1398" s="11">
        <v>200</v>
      </c>
      <c r="E1398" s="12" t="s">
        <v>10463</v>
      </c>
      <c r="F1398" s="11" t="s">
        <v>1372</v>
      </c>
      <c r="G1398" s="11" t="s">
        <v>1911</v>
      </c>
      <c r="H1398" s="11" t="s">
        <v>1903</v>
      </c>
      <c r="I1398" s="11" t="s">
        <v>5091</v>
      </c>
      <c r="J1398" s="14">
        <f>VLOOKUP(Table15[[#This Row],[TechRequired]],OldTree!A:B,2,0)</f>
        <v>0</v>
      </c>
      <c r="K1398" s="22" t="s">
        <v>8941</v>
      </c>
      <c r="L1398" s="14" t="s">
        <v>8653</v>
      </c>
      <c r="N1398" s="11" t="str">
        <f>INDEX(TreeLookup!$C$1:$DE$21,MATCH(Table15[[#This Row],[CATEGORY]],TreeLookup!$C$1:$C$21,0),MATCH(Table15[[#This Row],[YEAR]],TreeLookup!$C$1:$DE$1,0))</f>
        <v>interplanetaryRovers</v>
      </c>
      <c r="P1398" s="13" t="s">
        <v>6842</v>
      </c>
      <c r="Q1398" s="11" t="s">
        <v>6609</v>
      </c>
      <c r="S1398" s="11">
        <v>1997</v>
      </c>
      <c r="W1398" s="15"/>
    </row>
    <row r="1399" spans="1:39" x14ac:dyDescent="0.25">
      <c r="A1399" s="11" t="s">
        <v>2639</v>
      </c>
      <c r="B1399" s="12" t="s">
        <v>7480</v>
      </c>
      <c r="C1399" s="11">
        <v>422</v>
      </c>
      <c r="D1399" s="11">
        <v>50</v>
      </c>
      <c r="E1399" s="12" t="s">
        <v>10459</v>
      </c>
      <c r="F1399" s="11" t="s">
        <v>1324</v>
      </c>
      <c r="G1399" s="11" t="s">
        <v>1911</v>
      </c>
      <c r="H1399" s="11" t="s">
        <v>1903</v>
      </c>
      <c r="I1399" s="11" t="s">
        <v>5091</v>
      </c>
      <c r="J1399" s="14">
        <f>VLOOKUP(Table15[[#This Row],[TechRequired]],OldTree!A:B,2,0)</f>
        <v>2</v>
      </c>
      <c r="K1399" s="22" t="s">
        <v>8944</v>
      </c>
      <c r="L1399" s="14" t="s">
        <v>6811</v>
      </c>
      <c r="N1399" s="11" t="str">
        <f>INDEX(TreeLookup!$C$1:$DE$21,MATCH(Table15[[#This Row],[CATEGORY]],TreeLookup!$C$1:$C$21,0),MATCH(Table15[[#This Row],[YEAR]],TreeLookup!$C$1:$DE$1,0))</f>
        <v>longTermAvionics</v>
      </c>
      <c r="P1399" s="13" t="s">
        <v>6842</v>
      </c>
      <c r="Q1399" s="11" t="s">
        <v>6609</v>
      </c>
      <c r="S1399" s="11">
        <v>1997</v>
      </c>
      <c r="W1399" s="15"/>
    </row>
    <row r="1400" spans="1:39" x14ac:dyDescent="0.25">
      <c r="A1400" s="11" t="s">
        <v>2640</v>
      </c>
      <c r="B1400" s="12" t="s">
        <v>7481</v>
      </c>
      <c r="C1400" s="11">
        <v>200</v>
      </c>
      <c r="D1400" s="11">
        <v>7800</v>
      </c>
      <c r="E1400" s="12" t="s">
        <v>10460</v>
      </c>
      <c r="F1400" s="11" t="s">
        <v>1324</v>
      </c>
      <c r="G1400" s="11" t="s">
        <v>1911</v>
      </c>
      <c r="H1400" s="11" t="s">
        <v>1903</v>
      </c>
      <c r="I1400" s="11" t="s">
        <v>5091</v>
      </c>
      <c r="J1400" s="14">
        <f>VLOOKUP(Table15[[#This Row],[TechRequired]],OldTree!A:B,2,0)</f>
        <v>2</v>
      </c>
      <c r="K1400" s="22" t="s">
        <v>8944</v>
      </c>
      <c r="L1400" s="14" t="s">
        <v>6811</v>
      </c>
      <c r="N1400" s="11" t="str">
        <f>INDEX(TreeLookup!$C$1:$DE$21,MATCH(Table15[[#This Row],[CATEGORY]],TreeLookup!$C$1:$C$21,0),MATCH(Table15[[#This Row],[YEAR]],TreeLookup!$C$1:$DE$1,0))</f>
        <v>longTermAvionics</v>
      </c>
      <c r="P1400" s="13" t="s">
        <v>6842</v>
      </c>
      <c r="Q1400" s="11" t="s">
        <v>6609</v>
      </c>
      <c r="S1400" s="11">
        <v>1997</v>
      </c>
      <c r="W1400" s="15"/>
    </row>
    <row r="1401" spans="1:39" x14ac:dyDescent="0.25">
      <c r="A1401" s="11" t="s">
        <v>2636</v>
      </c>
      <c r="B1401" s="12" t="s">
        <v>7482</v>
      </c>
      <c r="C1401" s="11">
        <v>500</v>
      </c>
      <c r="D1401" s="11">
        <v>500</v>
      </c>
      <c r="E1401" s="12" t="s">
        <v>10461</v>
      </c>
      <c r="F1401" s="11" t="s">
        <v>1324</v>
      </c>
      <c r="G1401" s="11" t="s">
        <v>1911</v>
      </c>
      <c r="H1401" s="11" t="s">
        <v>1903</v>
      </c>
      <c r="I1401" s="11" t="s">
        <v>5091</v>
      </c>
      <c r="J1401" s="14">
        <f>VLOOKUP(Table15[[#This Row],[TechRequired]],OldTree!A:B,2,0)</f>
        <v>2</v>
      </c>
      <c r="K1401" s="22" t="s">
        <v>8944</v>
      </c>
      <c r="L1401" s="14" t="s">
        <v>6811</v>
      </c>
      <c r="N1401" s="11" t="str">
        <f>INDEX(TreeLookup!$C$1:$DE$21,MATCH(Table15[[#This Row],[CATEGORY]],TreeLookup!$C$1:$C$21,0),MATCH(Table15[[#This Row],[YEAR]],TreeLookup!$C$1:$DE$1,0))</f>
        <v>longTermAvionics</v>
      </c>
      <c r="P1401" s="13" t="s">
        <v>6842</v>
      </c>
      <c r="Q1401" s="11" t="s">
        <v>6609</v>
      </c>
      <c r="S1401" s="11">
        <v>1997</v>
      </c>
      <c r="W1401" s="15"/>
    </row>
    <row r="1402" spans="1:39" x14ac:dyDescent="0.25">
      <c r="A1402" s="11" t="s">
        <v>2637</v>
      </c>
      <c r="B1402" s="12" t="s">
        <v>7483</v>
      </c>
      <c r="C1402" s="11">
        <v>422</v>
      </c>
      <c r="D1402" s="11">
        <v>50</v>
      </c>
      <c r="E1402" s="12" t="s">
        <v>10462</v>
      </c>
      <c r="F1402" s="11" t="s">
        <v>1324</v>
      </c>
      <c r="G1402" s="11" t="s">
        <v>1911</v>
      </c>
      <c r="H1402" s="11" t="s">
        <v>1903</v>
      </c>
      <c r="I1402" s="11" t="s">
        <v>5091</v>
      </c>
      <c r="J1402" s="14">
        <f>VLOOKUP(Table15[[#This Row],[TechRequired]],OldTree!A:B,2,0)</f>
        <v>2</v>
      </c>
      <c r="K1402" s="22" t="s">
        <v>8944</v>
      </c>
      <c r="L1402" s="14" t="s">
        <v>6811</v>
      </c>
      <c r="N1402" s="11" t="str">
        <f>INDEX(TreeLookup!$C$1:$DE$21,MATCH(Table15[[#This Row],[CATEGORY]],TreeLookup!$C$1:$C$21,0),MATCH(Table15[[#This Row],[YEAR]],TreeLookup!$C$1:$DE$1,0))</f>
        <v>longTermAvionics</v>
      </c>
      <c r="P1402" s="13" t="s">
        <v>6842</v>
      </c>
      <c r="Q1402" s="11" t="s">
        <v>6609</v>
      </c>
      <c r="S1402" s="11">
        <v>1997</v>
      </c>
      <c r="W1402" s="15"/>
    </row>
    <row r="1403" spans="1:39" x14ac:dyDescent="0.25">
      <c r="A1403" s="11" t="s">
        <v>1184</v>
      </c>
      <c r="B1403" s="12" t="s">
        <v>3680</v>
      </c>
      <c r="C1403" s="11">
        <v>20</v>
      </c>
      <c r="D1403" s="11">
        <v>5</v>
      </c>
      <c r="E1403" s="12" t="s">
        <v>3681</v>
      </c>
      <c r="F1403" s="11" t="s">
        <v>1372</v>
      </c>
      <c r="G1403" s="21" t="s">
        <v>11292</v>
      </c>
      <c r="H1403" s="11" t="s">
        <v>1903</v>
      </c>
      <c r="I1403" s="11" t="s">
        <v>1903</v>
      </c>
      <c r="J1403" s="14">
        <f>VLOOKUP(Table15[[#This Row],[TechRequired]],OldTree!A:B,2,0)</f>
        <v>0</v>
      </c>
      <c r="K1403" s="22" t="s">
        <v>6012</v>
      </c>
      <c r="L1403" s="22" t="s">
        <v>8649</v>
      </c>
      <c r="M1403" s="14">
        <v>0</v>
      </c>
      <c r="N1403" s="11" t="str">
        <f>INDEX(TreeLookup!$C$1:$DE$21,MATCH(Table15[[#This Row],[CATEGORY]],TreeLookup!$C$1:$C$21,0),MATCH(Table15[[#This Row],[YEAR]],TreeLookup!$C$1:$DE$1,0))</f>
        <v>postWarMaterialsScience</v>
      </c>
      <c r="P1403" s="13" t="s">
        <v>6843</v>
      </c>
      <c r="Q1403" s="11"/>
      <c r="S1403" s="11">
        <v>1950</v>
      </c>
      <c r="W1403" s="15"/>
      <c r="AL1403" s="11" t="s">
        <v>11286</v>
      </c>
    </row>
    <row r="1404" spans="1:39" x14ac:dyDescent="0.25">
      <c r="A1404" s="11" t="s">
        <v>1061</v>
      </c>
      <c r="B1404" s="12" t="s">
        <v>5506</v>
      </c>
      <c r="C1404" s="11">
        <v>1</v>
      </c>
      <c r="D1404" s="11">
        <v>0</v>
      </c>
      <c r="E1404" s="12" t="s">
        <v>5507</v>
      </c>
      <c r="F1404" s="11" t="s">
        <v>1372</v>
      </c>
      <c r="G1404" s="11" t="s">
        <v>5508</v>
      </c>
      <c r="H1404" s="11" t="s">
        <v>1903</v>
      </c>
      <c r="I1404" s="11" t="s">
        <v>1903</v>
      </c>
      <c r="J1404" s="14">
        <f>VLOOKUP(Table15[[#This Row],[TechRequired]],OldTree!A:B,2,0)</f>
        <v>0</v>
      </c>
      <c r="K1404" s="22" t="s">
        <v>6012</v>
      </c>
      <c r="L1404" s="22" t="s">
        <v>8869</v>
      </c>
      <c r="M1404" s="14">
        <v>0</v>
      </c>
      <c r="N1404" s="11" t="str">
        <f>INDEX(TreeLookup!$C$1:$DE$21,MATCH(Table15[[#This Row],[CATEGORY]],TreeLookup!$C$1:$C$21,0),MATCH(Table15[[#This Row],[YEAR]],TreeLookup!$C$1:$DE$1,0))</f>
        <v>start</v>
      </c>
      <c r="P1404" s="13" t="s">
        <v>6843</v>
      </c>
      <c r="Q1404" s="11"/>
      <c r="S1404" s="11">
        <v>0</v>
      </c>
      <c r="W1404" s="15"/>
      <c r="AL1404" s="11" t="s">
        <v>11286</v>
      </c>
    </row>
    <row r="1405" spans="1:39" x14ac:dyDescent="0.25">
      <c r="A1405" s="11" t="s">
        <v>1429</v>
      </c>
      <c r="B1405" s="12" t="s">
        <v>7797</v>
      </c>
      <c r="C1405" s="11">
        <v>1200</v>
      </c>
      <c r="D1405" s="11">
        <v>1020</v>
      </c>
      <c r="E1405" s="12" t="s">
        <v>10121</v>
      </c>
      <c r="F1405" s="11" t="s">
        <v>1368</v>
      </c>
      <c r="G1405" s="11" t="s">
        <v>5218</v>
      </c>
      <c r="H1405" s="11" t="s">
        <v>1903</v>
      </c>
      <c r="I1405" s="11" t="s">
        <v>5091</v>
      </c>
      <c r="J1405" s="14">
        <f>VLOOKUP(Table15[[#This Row],[TechRequired]],OldTree!A:B,2,0)</f>
        <v>2</v>
      </c>
      <c r="K1405" s="22" t="s">
        <v>6012</v>
      </c>
      <c r="L1405" s="14" t="s">
        <v>8869</v>
      </c>
      <c r="M1405" s="14">
        <v>1</v>
      </c>
      <c r="N1405" s="11" t="str">
        <f>INDEX(TreeLookup!$C$1:$DE$21,MATCH(Table15[[#This Row],[CATEGORY]],TreeLookup!$C$1:$C$21,0),MATCH(Table15[[#This Row],[YEAR]],TreeLookup!$C$1:$DE$1,0))</f>
        <v>materialsScienceAdvCapsules</v>
      </c>
      <c r="O1405" s="21" t="s">
        <v>1903</v>
      </c>
      <c r="P1405" s="13" t="s">
        <v>6842</v>
      </c>
      <c r="Q1405" s="11"/>
      <c r="S1405" s="11">
        <v>1964</v>
      </c>
      <c r="W1405" s="15"/>
    </row>
    <row r="1406" spans="1:39" x14ac:dyDescent="0.25">
      <c r="A1406" s="11" t="s">
        <v>1060</v>
      </c>
      <c r="B1406" s="12" t="s">
        <v>5509</v>
      </c>
      <c r="C1406" s="11">
        <v>1</v>
      </c>
      <c r="D1406" s="11">
        <v>0</v>
      </c>
      <c r="E1406" s="12" t="s">
        <v>5507</v>
      </c>
      <c r="F1406" s="11" t="s">
        <v>1372</v>
      </c>
      <c r="G1406" s="11" t="s">
        <v>5508</v>
      </c>
      <c r="H1406" s="11" t="s">
        <v>1903</v>
      </c>
      <c r="I1406" s="11" t="s">
        <v>1903</v>
      </c>
      <c r="J1406" s="14">
        <f>VLOOKUP(Table15[[#This Row],[TechRequired]],OldTree!A:B,2,0)</f>
        <v>0</v>
      </c>
      <c r="K1406" s="22" t="s">
        <v>6012</v>
      </c>
      <c r="L1406" s="22" t="s">
        <v>8869</v>
      </c>
      <c r="M1406" s="14">
        <v>0</v>
      </c>
      <c r="N1406" s="11" t="str">
        <f>INDEX(TreeLookup!$C$1:$DE$21,MATCH(Table15[[#This Row],[CATEGORY]],TreeLookup!$C$1:$C$21,0),MATCH(Table15[[#This Row],[YEAR]],TreeLookup!$C$1:$DE$1,0))</f>
        <v>start</v>
      </c>
      <c r="P1406" s="13" t="s">
        <v>6843</v>
      </c>
      <c r="Q1406" s="11"/>
      <c r="S1406" s="11">
        <v>0</v>
      </c>
      <c r="W1406" s="15"/>
      <c r="AL1406" s="11" t="s">
        <v>11286</v>
      </c>
    </row>
    <row r="1407" spans="1:39" x14ac:dyDescent="0.25">
      <c r="A1407" s="11" t="s">
        <v>5514</v>
      </c>
      <c r="B1407" s="12" t="s">
        <v>5515</v>
      </c>
      <c r="C1407" s="11">
        <v>1</v>
      </c>
      <c r="D1407" s="11">
        <v>0</v>
      </c>
      <c r="E1407" s="12" t="s">
        <v>5507</v>
      </c>
      <c r="F1407" s="11" t="s">
        <v>1372</v>
      </c>
      <c r="G1407" s="11" t="s">
        <v>5508</v>
      </c>
      <c r="H1407" s="11" t="s">
        <v>1903</v>
      </c>
      <c r="I1407" s="11" t="s">
        <v>1903</v>
      </c>
      <c r="J1407" s="14">
        <f>VLOOKUP(Table15[[#This Row],[TechRequired]],OldTree!A:B,2,0)</f>
        <v>0</v>
      </c>
      <c r="K1407" s="22" t="s">
        <v>6012</v>
      </c>
      <c r="L1407" s="22" t="s">
        <v>8869</v>
      </c>
      <c r="M1407" s="14">
        <v>0</v>
      </c>
      <c r="N1407" s="11" t="str">
        <f>INDEX(TreeLookup!$C$1:$DE$21,MATCH(Table15[[#This Row],[CATEGORY]],TreeLookup!$C$1:$C$21,0),MATCH(Table15[[#This Row],[YEAR]],TreeLookup!$C$1:$DE$1,0))</f>
        <v>start</v>
      </c>
      <c r="P1407" s="13" t="s">
        <v>6843</v>
      </c>
      <c r="Q1407" s="11"/>
      <c r="S1407" s="11">
        <v>0</v>
      </c>
      <c r="W1407" s="15"/>
      <c r="AL1407" s="11" t="s">
        <v>11286</v>
      </c>
    </row>
    <row r="1408" spans="1:39" x14ac:dyDescent="0.25">
      <c r="A1408" s="11" t="s">
        <v>5510</v>
      </c>
      <c r="B1408" s="12" t="s">
        <v>5511</v>
      </c>
      <c r="C1408" s="11">
        <v>1</v>
      </c>
      <c r="D1408" s="11">
        <v>0</v>
      </c>
      <c r="E1408" s="12" t="s">
        <v>5507</v>
      </c>
      <c r="F1408" s="11" t="s">
        <v>1372</v>
      </c>
      <c r="G1408" s="11" t="s">
        <v>5508</v>
      </c>
      <c r="H1408" s="11" t="s">
        <v>1903</v>
      </c>
      <c r="I1408" s="11" t="s">
        <v>1903</v>
      </c>
      <c r="J1408" s="14">
        <f>VLOOKUP(Table15[[#This Row],[TechRequired]],OldTree!A:B,2,0)</f>
        <v>0</v>
      </c>
      <c r="K1408" s="22" t="s">
        <v>6012</v>
      </c>
      <c r="L1408" s="22" t="s">
        <v>8869</v>
      </c>
      <c r="M1408" s="14">
        <v>0</v>
      </c>
      <c r="N1408" s="11" t="str">
        <f>INDEX(TreeLookup!$C$1:$DE$21,MATCH(Table15[[#This Row],[CATEGORY]],TreeLookup!$C$1:$C$21,0),MATCH(Table15[[#This Row],[YEAR]],TreeLookup!$C$1:$DE$1,0))</f>
        <v>start</v>
      </c>
      <c r="P1408" s="13" t="s">
        <v>6843</v>
      </c>
      <c r="Q1408" s="11"/>
      <c r="S1408" s="11">
        <v>0</v>
      </c>
      <c r="W1408" s="15"/>
      <c r="AL1408" s="11" t="s">
        <v>11286</v>
      </c>
    </row>
    <row r="1409" spans="1:38" x14ac:dyDescent="0.25">
      <c r="A1409" s="11" t="s">
        <v>5512</v>
      </c>
      <c r="B1409" s="12" t="s">
        <v>5513</v>
      </c>
      <c r="C1409" s="11">
        <v>1</v>
      </c>
      <c r="D1409" s="11">
        <v>0</v>
      </c>
      <c r="E1409" s="12" t="s">
        <v>5507</v>
      </c>
      <c r="F1409" s="11" t="s">
        <v>1372</v>
      </c>
      <c r="G1409" s="11" t="s">
        <v>5508</v>
      </c>
      <c r="H1409" s="11" t="s">
        <v>1903</v>
      </c>
      <c r="I1409" s="11" t="s">
        <v>1903</v>
      </c>
      <c r="J1409" s="14">
        <f>VLOOKUP(Table15[[#This Row],[TechRequired]],OldTree!A:B,2,0)</f>
        <v>0</v>
      </c>
      <c r="K1409" s="22" t="s">
        <v>6012</v>
      </c>
      <c r="L1409" s="22" t="s">
        <v>8869</v>
      </c>
      <c r="M1409" s="14">
        <v>0</v>
      </c>
      <c r="N1409" s="11" t="str">
        <f>INDEX(TreeLookup!$C$1:$DE$21,MATCH(Table15[[#This Row],[CATEGORY]],TreeLookup!$C$1:$C$21,0),MATCH(Table15[[#This Row],[YEAR]],TreeLookup!$C$1:$DE$1,0))</f>
        <v>start</v>
      </c>
      <c r="P1409" s="13" t="s">
        <v>6843</v>
      </c>
      <c r="Q1409" s="11"/>
      <c r="S1409" s="11">
        <v>0</v>
      </c>
      <c r="W1409" s="15"/>
      <c r="AL1409" s="11" t="s">
        <v>11286</v>
      </c>
    </row>
    <row r="1410" spans="1:38" x14ac:dyDescent="0.25">
      <c r="A1410" s="11" t="s">
        <v>3888</v>
      </c>
      <c r="B1410" s="12" t="s">
        <v>7172</v>
      </c>
      <c r="C1410" s="11">
        <v>19212</v>
      </c>
      <c r="D1410" s="11">
        <v>24000</v>
      </c>
      <c r="E1410" s="12" t="s">
        <v>10302</v>
      </c>
      <c r="F1410" s="11" t="s">
        <v>1376</v>
      </c>
      <c r="G1410" s="11" t="s">
        <v>1383</v>
      </c>
      <c r="H1410" s="11" t="s">
        <v>1903</v>
      </c>
      <c r="I1410" s="11" t="s">
        <v>5091</v>
      </c>
      <c r="J1410" s="14">
        <f>VLOOKUP(Table15[[#This Row],[TechRequired]],OldTree!A:B,2,0)</f>
        <v>6</v>
      </c>
      <c r="K1410" s="22" t="s">
        <v>8944</v>
      </c>
      <c r="L1410" s="14" t="s">
        <v>6811</v>
      </c>
      <c r="N1410" s="11" t="str">
        <f>INDEX(TreeLookup!$C$1:$DE$21,MATCH(Table15[[#This Row],[CATEGORY]],TreeLookup!$C$1:$C$21,0),MATCH(Table15[[#This Row],[YEAR]],TreeLookup!$C$1:$DE$1,0))</f>
        <v>advancedAvionics</v>
      </c>
      <c r="P1410" s="13" t="s">
        <v>6842</v>
      </c>
      <c r="Q1410" s="11" t="s">
        <v>6716</v>
      </c>
      <c r="S1410" s="11">
        <v>1978</v>
      </c>
      <c r="V1410" s="11" t="s">
        <v>8686</v>
      </c>
      <c r="W1410" s="15"/>
    </row>
    <row r="1411" spans="1:38" x14ac:dyDescent="0.25">
      <c r="A1411" s="11" t="s">
        <v>5519</v>
      </c>
      <c r="B1411" s="12" t="s">
        <v>5520</v>
      </c>
      <c r="C1411" s="11">
        <v>1</v>
      </c>
      <c r="D1411" s="11">
        <v>0</v>
      </c>
      <c r="E1411" s="12" t="s">
        <v>5521</v>
      </c>
      <c r="F1411" s="11" t="s">
        <v>1372</v>
      </c>
      <c r="G1411" s="11" t="s">
        <v>5508</v>
      </c>
      <c r="H1411" s="11" t="s">
        <v>1903</v>
      </c>
      <c r="I1411" s="11" t="s">
        <v>1903</v>
      </c>
      <c r="J1411" s="14">
        <f>VLOOKUP(Table15[[#This Row],[TechRequired]],OldTree!A:B,2,0)</f>
        <v>0</v>
      </c>
      <c r="K1411" s="22" t="s">
        <v>6012</v>
      </c>
      <c r="L1411" s="22" t="s">
        <v>8869</v>
      </c>
      <c r="M1411" s="14">
        <v>2</v>
      </c>
      <c r="N1411" s="11" t="str">
        <f>INDEX(TreeLookup!$C$1:$DE$21,MATCH(Table15[[#This Row],[CATEGORY]],TreeLookup!$C$1:$C$21,0),MATCH(Table15[[#This Row],[YEAR]],TreeLookup!$C$1:$DE$1,0))</f>
        <v>start</v>
      </c>
      <c r="P1411" s="13" t="s">
        <v>6843</v>
      </c>
      <c r="Q1411" s="11"/>
      <c r="S1411" s="11">
        <v>0</v>
      </c>
      <c r="W1411" s="15"/>
      <c r="AL1411" s="11" t="s">
        <v>11286</v>
      </c>
    </row>
    <row r="1412" spans="1:38" x14ac:dyDescent="0.25">
      <c r="A1412" s="11" t="s">
        <v>5689</v>
      </c>
      <c r="B1412" s="12" t="s">
        <v>8177</v>
      </c>
      <c r="C1412" s="11">
        <v>2000</v>
      </c>
      <c r="D1412" s="11">
        <v>50</v>
      </c>
      <c r="E1412" s="12" t="s">
        <v>5690</v>
      </c>
      <c r="F1412" s="11" t="s">
        <v>5219</v>
      </c>
      <c r="G1412" s="11" t="s">
        <v>5652</v>
      </c>
      <c r="H1412" s="11" t="s">
        <v>5091</v>
      </c>
      <c r="I1412" s="11" t="s">
        <v>5091</v>
      </c>
      <c r="J1412" s="14">
        <f>VLOOKUP(Table15[[#This Row],[TechRequired]],OldTree!A:B,2,0)</f>
        <v>6</v>
      </c>
      <c r="K1412" s="14"/>
      <c r="L1412" s="14"/>
      <c r="N1412" s="11" t="e">
        <f>INDEX(TreeLookup!$C$1:$DE$21,MATCH(Table15[[#This Row],[CATEGORY]],TreeLookup!$C$1:$C$21,0),MATCH(Table15[[#This Row],[YEAR]],TreeLookup!$C$1:$DE$1,0))</f>
        <v>#N/A</v>
      </c>
      <c r="O1412" s="11" t="s">
        <v>1903</v>
      </c>
      <c r="Q1412" s="11"/>
    </row>
    <row r="1413" spans="1:38" x14ac:dyDescent="0.25">
      <c r="A1413" s="11" t="s">
        <v>4488</v>
      </c>
      <c r="B1413" s="12" t="s">
        <v>8178</v>
      </c>
      <c r="C1413" s="11">
        <v>120</v>
      </c>
      <c r="D1413" s="11">
        <v>2500</v>
      </c>
      <c r="E1413" s="12" t="s">
        <v>4489</v>
      </c>
      <c r="F1413" s="11" t="s">
        <v>1283</v>
      </c>
      <c r="G1413" s="11" t="s">
        <v>5836</v>
      </c>
      <c r="H1413" s="11" t="s">
        <v>5091</v>
      </c>
      <c r="I1413" s="11" t="s">
        <v>5091</v>
      </c>
      <c r="J1413" s="14">
        <f>VLOOKUP(Table15[[#This Row],[TechRequired]],OldTree!A:B,2,0)</f>
        <v>5</v>
      </c>
      <c r="K1413" s="14"/>
      <c r="L1413" s="14"/>
      <c r="N1413" s="11" t="e">
        <f>INDEX(TreeLookup!$C$1:$DE$21,MATCH(Table15[[#This Row],[CATEGORY]],TreeLookup!$C$1:$C$21,0),MATCH(Table15[[#This Row],[YEAR]],TreeLookup!$C$1:$DE$1,0))</f>
        <v>#N/A</v>
      </c>
      <c r="O1413" s="11" t="s">
        <v>1903</v>
      </c>
      <c r="Q1413" s="11"/>
    </row>
    <row r="1414" spans="1:38" x14ac:dyDescent="0.25">
      <c r="A1414" s="11" t="s">
        <v>4490</v>
      </c>
      <c r="B1414" s="12" t="s">
        <v>8179</v>
      </c>
      <c r="C1414" s="11">
        <v>300</v>
      </c>
      <c r="D1414" s="11">
        <v>5460</v>
      </c>
      <c r="E1414" s="12" t="s">
        <v>4491</v>
      </c>
      <c r="F1414" s="11" t="s">
        <v>1283</v>
      </c>
      <c r="G1414" s="11" t="s">
        <v>5836</v>
      </c>
      <c r="H1414" s="11" t="s">
        <v>5091</v>
      </c>
      <c r="I1414" s="11" t="s">
        <v>5091</v>
      </c>
      <c r="J1414" s="14">
        <f>VLOOKUP(Table15[[#This Row],[TechRequired]],OldTree!A:B,2,0)</f>
        <v>5</v>
      </c>
      <c r="K1414" s="14"/>
      <c r="L1414" s="14"/>
      <c r="N1414" s="11" t="e">
        <f>INDEX(TreeLookup!$C$1:$DE$21,MATCH(Table15[[#This Row],[CATEGORY]],TreeLookup!$C$1:$C$21,0),MATCH(Table15[[#This Row],[YEAR]],TreeLookup!$C$1:$DE$1,0))</f>
        <v>#N/A</v>
      </c>
      <c r="O1414" s="11" t="s">
        <v>1903</v>
      </c>
      <c r="Q1414" s="11"/>
    </row>
    <row r="1415" spans="1:38" x14ac:dyDescent="0.25">
      <c r="A1415" s="11" t="s">
        <v>388</v>
      </c>
      <c r="B1415" s="12" t="s">
        <v>4283</v>
      </c>
      <c r="C1415" s="11">
        <v>50000</v>
      </c>
      <c r="D1415" s="11">
        <v>200000</v>
      </c>
      <c r="E1415" s="12" t="s">
        <v>4284</v>
      </c>
      <c r="F1415" s="11" t="s">
        <v>1307</v>
      </c>
      <c r="G1415" s="11" t="s">
        <v>1381</v>
      </c>
      <c r="H1415" s="11" t="s">
        <v>1903</v>
      </c>
      <c r="I1415" s="11" t="s">
        <v>1903</v>
      </c>
      <c r="J1415" s="14">
        <f>VLOOKUP(Table15[[#This Row],[TechRequired]],OldTree!A:B,2,0)</f>
        <v>4</v>
      </c>
      <c r="K1415" s="22" t="s">
        <v>8948</v>
      </c>
      <c r="L1415" s="14" t="s">
        <v>6830</v>
      </c>
      <c r="N1415" s="11" t="str">
        <f>INDEX(TreeLookup!$C$1:$DE$21,MATCH(Table15[[#This Row],[CATEGORY]],TreeLookup!$C$1:$C$21,0),MATCH(Table15[[#This Row],[YEAR]],TreeLookup!$C$1:$DE$1,0))</f>
        <v>earlySpaceStations</v>
      </c>
      <c r="P1415" s="13" t="s">
        <v>6843</v>
      </c>
      <c r="Q1415" s="11" t="s">
        <v>2311</v>
      </c>
      <c r="S1415" s="11">
        <v>1973</v>
      </c>
      <c r="W1415" s="15"/>
      <c r="AF1415" s="11" t="s">
        <v>11286</v>
      </c>
      <c r="AG1415" s="11" t="s">
        <v>11286</v>
      </c>
    </row>
    <row r="1416" spans="1:38" x14ac:dyDescent="0.25">
      <c r="A1416" s="11" t="s">
        <v>1196</v>
      </c>
      <c r="B1416" s="12" t="s">
        <v>3775</v>
      </c>
      <c r="C1416" s="11">
        <v>10</v>
      </c>
      <c r="D1416" s="11">
        <v>200</v>
      </c>
      <c r="E1416" s="12" t="s">
        <v>3776</v>
      </c>
      <c r="F1416" s="11" t="s">
        <v>1372</v>
      </c>
      <c r="G1416" s="21" t="s">
        <v>11292</v>
      </c>
      <c r="H1416" s="11" t="s">
        <v>1903</v>
      </c>
      <c r="I1416" s="11" t="s">
        <v>1903</v>
      </c>
      <c r="J1416" s="14">
        <f>VLOOKUP(Table15[[#This Row],[TechRequired]],OldTree!A:B,2,0)</f>
        <v>0</v>
      </c>
      <c r="K1416" s="22" t="s">
        <v>8941</v>
      </c>
      <c r="L1416" s="14"/>
      <c r="N1416" s="11" t="str">
        <f>INDEX(TreeLookup!$C$1:$DE$21,MATCH(Table15[[#This Row],[CATEGORY]],TreeLookup!$C$1:$C$21,0),MATCH(Table15[[#This Row],[YEAR]],TreeLookup!$C$1:$DE$1,0))</f>
        <v>start</v>
      </c>
      <c r="P1416" s="13" t="s">
        <v>6843</v>
      </c>
      <c r="Q1416" s="11"/>
      <c r="S1416" s="11">
        <v>0</v>
      </c>
      <c r="W1416" s="15"/>
    </row>
    <row r="1417" spans="1:38" x14ac:dyDescent="0.25">
      <c r="A1417" s="11" t="s">
        <v>1197</v>
      </c>
      <c r="B1417" s="12" t="s">
        <v>3777</v>
      </c>
      <c r="C1417" s="11">
        <v>10</v>
      </c>
      <c r="D1417" s="11">
        <v>200</v>
      </c>
      <c r="E1417" s="12" t="s">
        <v>3778</v>
      </c>
      <c r="F1417" s="11" t="s">
        <v>1372</v>
      </c>
      <c r="G1417" s="21" t="s">
        <v>11292</v>
      </c>
      <c r="H1417" s="11" t="s">
        <v>1903</v>
      </c>
      <c r="I1417" s="11" t="s">
        <v>1903</v>
      </c>
      <c r="J1417" s="14">
        <f>VLOOKUP(Table15[[#This Row],[TechRequired]],OldTree!A:B,2,0)</f>
        <v>0</v>
      </c>
      <c r="K1417" s="22" t="s">
        <v>8941</v>
      </c>
      <c r="L1417" s="14"/>
      <c r="N1417" s="11" t="str">
        <f>INDEX(TreeLookup!$C$1:$DE$21,MATCH(Table15[[#This Row],[CATEGORY]],TreeLookup!$C$1:$C$21,0),MATCH(Table15[[#This Row],[YEAR]],TreeLookup!$C$1:$DE$1,0))</f>
        <v>start</v>
      </c>
      <c r="P1417" s="13" t="s">
        <v>6843</v>
      </c>
      <c r="Q1417" s="11"/>
      <c r="S1417" s="11">
        <v>0</v>
      </c>
      <c r="W1417" s="15"/>
    </row>
    <row r="1418" spans="1:38" x14ac:dyDescent="0.25">
      <c r="A1418" s="11" t="s">
        <v>1689</v>
      </c>
      <c r="B1418" s="12" t="s">
        <v>7918</v>
      </c>
      <c r="C1418" s="11">
        <v>4000</v>
      </c>
      <c r="D1418" s="11">
        <v>12000</v>
      </c>
      <c r="E1418" s="12" t="s">
        <v>10309</v>
      </c>
      <c r="F1418" s="11" t="s">
        <v>1355</v>
      </c>
      <c r="G1418" s="11" t="s">
        <v>1698</v>
      </c>
      <c r="H1418" s="11" t="s">
        <v>1903</v>
      </c>
      <c r="I1418" s="11" t="s">
        <v>5091</v>
      </c>
      <c r="J1418" s="14">
        <f>VLOOKUP(Table15[[#This Row],[TechRequired]],OldTree!A:B,2,0)</f>
        <v>5</v>
      </c>
      <c r="K1418" s="22" t="s">
        <v>6013</v>
      </c>
      <c r="L1418" s="22" t="s">
        <v>9168</v>
      </c>
      <c r="N1418" s="11" t="str">
        <f>INDEX(TreeLookup!$C$1:$DE$21,MATCH(Table15[[#This Row],[CATEGORY]],TreeLookup!$C$1:$C$21,0),MATCH(Table15[[#This Row],[YEAR]],TreeLookup!$C$1:$DE$1,0))</f>
        <v>deepSpaceScience</v>
      </c>
      <c r="P1418" s="13" t="s">
        <v>6842</v>
      </c>
      <c r="Q1418" s="11" t="s">
        <v>8616</v>
      </c>
      <c r="S1418" s="11">
        <v>1980</v>
      </c>
      <c r="W1418" s="15"/>
    </row>
    <row r="1419" spans="1:38" x14ac:dyDescent="0.25">
      <c r="A1419" s="11" t="s">
        <v>998</v>
      </c>
      <c r="B1419" s="12" t="s">
        <v>4442</v>
      </c>
      <c r="C1419" s="11">
        <v>40</v>
      </c>
      <c r="D1419" s="11">
        <v>1000</v>
      </c>
      <c r="E1419" s="12" t="s">
        <v>4443</v>
      </c>
      <c r="F1419" s="11" t="s">
        <v>1368</v>
      </c>
      <c r="G1419" s="11" t="s">
        <v>5836</v>
      </c>
      <c r="H1419" s="11" t="s">
        <v>1903</v>
      </c>
      <c r="I1419" s="11" t="s">
        <v>1903</v>
      </c>
      <c r="J1419" s="14">
        <f>VLOOKUP(Table15[[#This Row],[TechRequired]],OldTree!A:B,2,0)</f>
        <v>2</v>
      </c>
      <c r="K1419" s="22" t="s">
        <v>6812</v>
      </c>
      <c r="L1419" s="14" t="s">
        <v>6812</v>
      </c>
      <c r="N1419" s="11" t="str">
        <f>INDEX(TreeLookup!$C$1:$DE$21,MATCH(Table15[[#This Row],[CATEGORY]],TreeLookup!$C$1:$C$21,0),MATCH(Table15[[#This Row],[YEAR]],TreeLookup!$C$1:$DE$1,0))</f>
        <v>stabilityRP0</v>
      </c>
      <c r="P1419" s="13" t="s">
        <v>6843</v>
      </c>
      <c r="Q1419" s="11"/>
      <c r="S1419" s="11">
        <v>1961</v>
      </c>
      <c r="W1419" s="15"/>
      <c r="AC1419" s="11" t="s">
        <v>11286</v>
      </c>
    </row>
    <row r="1420" spans="1:38" x14ac:dyDescent="0.25">
      <c r="A1420" s="11" t="s">
        <v>840</v>
      </c>
      <c r="B1420" s="12" t="s">
        <v>4922</v>
      </c>
      <c r="C1420" s="11">
        <v>50</v>
      </c>
      <c r="D1420" s="11">
        <v>1000</v>
      </c>
      <c r="E1420" s="12" t="s">
        <v>4923</v>
      </c>
      <c r="F1420" s="11" t="s">
        <v>1345</v>
      </c>
      <c r="G1420" s="11" t="s">
        <v>1380</v>
      </c>
      <c r="H1420" s="11" t="s">
        <v>1903</v>
      </c>
      <c r="I1420" s="11" t="s">
        <v>1903</v>
      </c>
      <c r="J1420" s="14">
        <f>VLOOKUP(Table15[[#This Row],[TechRequired]],OldTree!A:B,2,0)</f>
        <v>4</v>
      </c>
      <c r="K1420" s="22" t="s">
        <v>8953</v>
      </c>
      <c r="L1420" s="14"/>
      <c r="N1420" s="11" t="str">
        <f>INDEX(TreeLookup!$C$1:$DE$21,MATCH(Table15[[#This Row],[CATEGORY]],TreeLookup!$C$1:$C$21,0),MATCH(Table15[[#This Row],[YEAR]],TreeLookup!$C$1:$DE$1,0))</f>
        <v>solids1964</v>
      </c>
      <c r="P1420" s="13" t="s">
        <v>6843</v>
      </c>
      <c r="Q1420" s="11" t="s">
        <v>6476</v>
      </c>
      <c r="S1420" s="11">
        <v>1965</v>
      </c>
      <c r="W1420" s="15"/>
      <c r="AE1420" s="11" t="s">
        <v>11286</v>
      </c>
    </row>
    <row r="1421" spans="1:38" x14ac:dyDescent="0.25">
      <c r="A1421" s="11" t="s">
        <v>396</v>
      </c>
      <c r="B1421" s="12" t="s">
        <v>2294</v>
      </c>
      <c r="C1421" s="11">
        <v>65000</v>
      </c>
      <c r="D1421" s="11">
        <v>160000</v>
      </c>
      <c r="E1421" s="12" t="s">
        <v>2295</v>
      </c>
      <c r="F1421" s="11" t="s">
        <v>1307</v>
      </c>
      <c r="G1421" s="11" t="s">
        <v>1906</v>
      </c>
      <c r="H1421" s="11" t="s">
        <v>1903</v>
      </c>
      <c r="I1421" s="11" t="s">
        <v>1903</v>
      </c>
      <c r="J1421" s="14">
        <f>VLOOKUP(Table15[[#This Row],[TechRequired]],OldTree!A:B,2,0)</f>
        <v>4</v>
      </c>
      <c r="K1421" s="22" t="s">
        <v>8948</v>
      </c>
      <c r="L1421" s="14" t="s">
        <v>6830</v>
      </c>
      <c r="N1421" s="11" t="str">
        <f>INDEX(TreeLookup!$C$1:$DE$21,MATCH(Table15[[#This Row],[CATEGORY]],TreeLookup!$C$1:$C$21,0),MATCH(Table15[[#This Row],[YEAR]],TreeLookup!$C$1:$DE$1,0))</f>
        <v>earlySpaceStations</v>
      </c>
      <c r="P1421" s="13" t="s">
        <v>6843</v>
      </c>
      <c r="Q1421" s="11" t="s">
        <v>2294</v>
      </c>
      <c r="S1421" s="11">
        <v>1977</v>
      </c>
      <c r="W1421" s="15"/>
      <c r="AF1421" s="11" t="s">
        <v>11286</v>
      </c>
      <c r="AG1421" s="11" t="s">
        <v>11286</v>
      </c>
      <c r="AH1421" s="11" t="s">
        <v>11286</v>
      </c>
    </row>
    <row r="1422" spans="1:38" x14ac:dyDescent="0.25">
      <c r="A1422" s="11" t="s">
        <v>3813</v>
      </c>
      <c r="B1422" s="24" t="s">
        <v>11295</v>
      </c>
      <c r="C1422" s="11">
        <v>50</v>
      </c>
      <c r="D1422" s="11">
        <v>10000</v>
      </c>
      <c r="E1422" s="12" t="s">
        <v>10367</v>
      </c>
      <c r="F1422" s="11" t="s">
        <v>5219</v>
      </c>
      <c r="G1422" s="11" t="s">
        <v>1383</v>
      </c>
      <c r="H1422" s="11" t="s">
        <v>1903</v>
      </c>
      <c r="I1422" s="21" t="s">
        <v>1903</v>
      </c>
      <c r="J1422" s="14">
        <f>VLOOKUP(Table15[[#This Row],[TechRequired]],OldTree!A:B,2,0)</f>
        <v>6</v>
      </c>
      <c r="K1422" s="22" t="s">
        <v>8948</v>
      </c>
      <c r="L1422" s="14" t="s">
        <v>8662</v>
      </c>
      <c r="N1422" s="11" t="str">
        <f>INDEX(TreeLookup!$C$1:$DE$21,MATCH(Table15[[#This Row],[CATEGORY]],TreeLookup!$C$1:$C$21,0),MATCH(Table15[[#This Row],[YEAR]],TreeLookup!$C$1:$DE$1,0))</f>
        <v>modularSpaceStations</v>
      </c>
      <c r="P1422" s="25" t="s">
        <v>6843</v>
      </c>
      <c r="Q1422" s="11"/>
      <c r="S1422" s="11">
        <v>1986</v>
      </c>
      <c r="W1422" s="15"/>
    </row>
    <row r="1423" spans="1:38" x14ac:dyDescent="0.25">
      <c r="A1423" s="11" t="s">
        <v>1494</v>
      </c>
      <c r="B1423" s="12" t="s">
        <v>7465</v>
      </c>
      <c r="C1423" s="11">
        <v>6800</v>
      </c>
      <c r="D1423" s="11">
        <v>5800</v>
      </c>
      <c r="E1423" s="12" t="s">
        <v>10570</v>
      </c>
      <c r="F1423" s="11" t="s">
        <v>1364</v>
      </c>
      <c r="G1423" s="11" t="s">
        <v>5218</v>
      </c>
      <c r="H1423" s="11" t="s">
        <v>1903</v>
      </c>
      <c r="I1423" s="11" t="s">
        <v>5091</v>
      </c>
      <c r="J1423" s="14">
        <f>VLOOKUP(Table15[[#This Row],[TechRequired]],OldTree!A:B,2,0)</f>
        <v>5</v>
      </c>
      <c r="K1423" s="22" t="s">
        <v>6012</v>
      </c>
      <c r="L1423" s="14" t="s">
        <v>8869</v>
      </c>
      <c r="M1423" s="14">
        <v>9</v>
      </c>
      <c r="N1423" s="11" t="str">
        <f>INDEX(TreeLookup!$C$1:$DE$21,MATCH(Table15[[#This Row],[CATEGORY]],TreeLookup!$C$1:$C$21,0),MATCH(Table15[[#This Row],[YEAR]],TreeLookup!$C$1:$DE$1,0))</f>
        <v>materialsScienceInternational</v>
      </c>
      <c r="P1423" s="13" t="s">
        <v>6842</v>
      </c>
      <c r="Q1423" s="11" t="s">
        <v>6153</v>
      </c>
      <c r="S1423" s="11">
        <v>2002</v>
      </c>
      <c r="W1423" s="15"/>
    </row>
    <row r="1424" spans="1:38" x14ac:dyDescent="0.25">
      <c r="A1424" s="11" t="s">
        <v>1495</v>
      </c>
      <c r="B1424" s="12" t="s">
        <v>7466</v>
      </c>
      <c r="C1424" s="11">
        <v>3200</v>
      </c>
      <c r="D1424" s="11">
        <v>16000</v>
      </c>
      <c r="E1424" s="12" t="s">
        <v>10573</v>
      </c>
      <c r="F1424" s="11" t="s">
        <v>5220</v>
      </c>
      <c r="G1424" s="11" t="s">
        <v>5218</v>
      </c>
      <c r="H1424" s="11" t="s">
        <v>1903</v>
      </c>
      <c r="I1424" s="11" t="s">
        <v>5091</v>
      </c>
      <c r="J1424" s="14">
        <f>VLOOKUP(Table15[[#This Row],[TechRequired]],OldTree!A:B,2,0)</f>
        <v>7</v>
      </c>
      <c r="K1424" s="22" t="s">
        <v>6012</v>
      </c>
      <c r="L1424" s="14" t="s">
        <v>8869</v>
      </c>
      <c r="M1424" s="14">
        <v>9</v>
      </c>
      <c r="N1424" s="11" t="str">
        <f>INDEX(TreeLookup!$C$1:$DE$21,MATCH(Table15[[#This Row],[CATEGORY]],TreeLookup!$C$1:$C$21,0),MATCH(Table15[[#This Row],[YEAR]],TreeLookup!$C$1:$DE$1,0))</f>
        <v>materialsScienceInternational</v>
      </c>
      <c r="P1424" s="13" t="s">
        <v>6842</v>
      </c>
      <c r="Q1424" s="11" t="s">
        <v>6153</v>
      </c>
      <c r="S1424" s="11">
        <v>2002</v>
      </c>
      <c r="W1424" s="15"/>
    </row>
    <row r="1425" spans="1:38" x14ac:dyDescent="0.25">
      <c r="A1425" s="11" t="s">
        <v>1497</v>
      </c>
      <c r="B1425" s="12" t="s">
        <v>7613</v>
      </c>
      <c r="C1425" s="11">
        <v>2300</v>
      </c>
      <c r="D1425" s="11">
        <v>6000</v>
      </c>
      <c r="E1425" s="12" t="s">
        <v>3285</v>
      </c>
      <c r="F1425" s="11" t="s">
        <v>1300</v>
      </c>
      <c r="G1425" s="11" t="s">
        <v>5218</v>
      </c>
      <c r="H1425" s="11" t="s">
        <v>1903</v>
      </c>
      <c r="I1425" s="11" t="s">
        <v>5091</v>
      </c>
      <c r="J1425" s="14">
        <f>VLOOKUP(Table15[[#This Row],[TechRequired]],OldTree!A:B,2,0)</f>
        <v>1</v>
      </c>
      <c r="K1425" s="22" t="s">
        <v>6012</v>
      </c>
      <c r="L1425" s="14" t="s">
        <v>8869</v>
      </c>
      <c r="M1425" s="14">
        <v>10</v>
      </c>
      <c r="N1425" s="11" t="str">
        <f>INDEX(TreeLookup!$C$1:$DE$21,MATCH(Table15[[#This Row],[CATEGORY]],TreeLookup!$C$1:$C$21,0),MATCH(Table15[[#This Row],[YEAR]],TreeLookup!$C$1:$DE$1,0))</f>
        <v>materialsScienceCommercial</v>
      </c>
      <c r="P1425" s="13" t="s">
        <v>6842</v>
      </c>
      <c r="Q1425" s="11" t="s">
        <v>6602</v>
      </c>
      <c r="S1425" s="11">
        <v>2010</v>
      </c>
      <c r="W1425" s="15"/>
    </row>
    <row r="1426" spans="1:38" x14ac:dyDescent="0.25">
      <c r="A1426" s="11" t="s">
        <v>1516</v>
      </c>
      <c r="B1426" s="12" t="s">
        <v>7659</v>
      </c>
      <c r="C1426" s="11">
        <v>600</v>
      </c>
      <c r="D1426" s="11">
        <v>1200</v>
      </c>
      <c r="E1426" s="12" t="s">
        <v>10677</v>
      </c>
      <c r="F1426" s="11" t="s">
        <v>1300</v>
      </c>
      <c r="G1426" s="11" t="s">
        <v>5218</v>
      </c>
      <c r="H1426" s="11" t="s">
        <v>1903</v>
      </c>
      <c r="I1426" s="11" t="s">
        <v>5091</v>
      </c>
      <c r="J1426" s="14">
        <f>VLOOKUP(Table15[[#This Row],[TechRequired]],OldTree!A:B,2,0)</f>
        <v>1</v>
      </c>
      <c r="K1426" s="22" t="s">
        <v>6012</v>
      </c>
      <c r="L1426" s="14" t="s">
        <v>8869</v>
      </c>
      <c r="M1426" s="14">
        <v>10</v>
      </c>
      <c r="N1426" s="11" t="str">
        <f>INDEX(TreeLookup!$C$1:$DE$21,MATCH(Table15[[#This Row],[CATEGORY]],TreeLookup!$C$1:$C$21,0),MATCH(Table15[[#This Row],[YEAR]],TreeLookup!$C$1:$DE$1,0))</f>
        <v>materialsScienceCommercial</v>
      </c>
      <c r="P1426" s="13" t="s">
        <v>6842</v>
      </c>
      <c r="Q1426" s="11" t="s">
        <v>6612</v>
      </c>
      <c r="S1426" s="11">
        <v>2018</v>
      </c>
      <c r="W1426" s="15"/>
    </row>
    <row r="1427" spans="1:38" x14ac:dyDescent="0.25">
      <c r="A1427" s="11" t="s">
        <v>1496</v>
      </c>
      <c r="B1427" s="12" t="s">
        <v>7704</v>
      </c>
      <c r="C1427" s="11">
        <v>1200</v>
      </c>
      <c r="D1427" s="11">
        <v>14400</v>
      </c>
      <c r="E1427" s="12" t="s">
        <v>10727</v>
      </c>
      <c r="F1427" s="11" t="s">
        <v>5220</v>
      </c>
      <c r="G1427" s="11" t="s">
        <v>5218</v>
      </c>
      <c r="H1427" s="11" t="s">
        <v>1903</v>
      </c>
      <c r="I1427" s="11" t="s">
        <v>5091</v>
      </c>
      <c r="J1427" s="14">
        <f>VLOOKUP(Table15[[#This Row],[TechRequired]],OldTree!A:B,2,0)</f>
        <v>7</v>
      </c>
      <c r="K1427" s="22" t="s">
        <v>6012</v>
      </c>
      <c r="L1427" s="14" t="s">
        <v>8869</v>
      </c>
      <c r="M1427" s="14">
        <v>11</v>
      </c>
      <c r="N1427" s="11" t="str">
        <f>INDEX(TreeLookup!$C$1:$DE$21,MATCH(Table15[[#This Row],[CATEGORY]],TreeLookup!$C$1:$C$21,0),MATCH(Table15[[#This Row],[YEAR]],TreeLookup!$C$1:$DE$1,0))</f>
        <v>materialsScienceNF</v>
      </c>
      <c r="P1427" s="13" t="s">
        <v>6842</v>
      </c>
      <c r="Q1427" s="11" t="s">
        <v>6584</v>
      </c>
      <c r="S1427" s="11">
        <v>2022</v>
      </c>
      <c r="W1427" s="15"/>
    </row>
    <row r="1428" spans="1:38" x14ac:dyDescent="0.25">
      <c r="A1428" s="11" t="s">
        <v>5516</v>
      </c>
      <c r="B1428" s="12" t="s">
        <v>5517</v>
      </c>
      <c r="C1428" s="11">
        <v>1</v>
      </c>
      <c r="D1428" s="11">
        <v>0</v>
      </c>
      <c r="E1428" s="12" t="s">
        <v>5518</v>
      </c>
      <c r="F1428" s="11" t="s">
        <v>1372</v>
      </c>
      <c r="G1428" s="11" t="s">
        <v>5508</v>
      </c>
      <c r="H1428" s="11" t="s">
        <v>1903</v>
      </c>
      <c r="I1428" s="11" t="s">
        <v>1903</v>
      </c>
      <c r="J1428" s="14">
        <f>VLOOKUP(Table15[[#This Row],[TechRequired]],OldTree!A:B,2,0)</f>
        <v>0</v>
      </c>
      <c r="K1428" s="22" t="s">
        <v>6012</v>
      </c>
      <c r="L1428" s="22" t="s">
        <v>8869</v>
      </c>
      <c r="M1428" s="14">
        <v>0</v>
      </c>
      <c r="N1428" s="11" t="str">
        <f>INDEX(TreeLookup!$C$1:$DE$21,MATCH(Table15[[#This Row],[CATEGORY]],TreeLookup!$C$1:$C$21,0),MATCH(Table15[[#This Row],[YEAR]],TreeLookup!$C$1:$DE$1,0))</f>
        <v>start</v>
      </c>
      <c r="P1428" s="13" t="s">
        <v>6843</v>
      </c>
      <c r="Q1428" s="11"/>
      <c r="S1428" s="11">
        <v>0</v>
      </c>
      <c r="W1428" s="15"/>
      <c r="AG1428" s="11" t="s">
        <v>11286</v>
      </c>
    </row>
    <row r="1429" spans="1:38" x14ac:dyDescent="0.25">
      <c r="A1429" s="11" t="s">
        <v>1064</v>
      </c>
      <c r="B1429" s="12" t="s">
        <v>5547</v>
      </c>
      <c r="C1429" s="11">
        <v>1</v>
      </c>
      <c r="D1429" s="11">
        <v>0</v>
      </c>
      <c r="E1429" s="12" t="s">
        <v>5546</v>
      </c>
      <c r="F1429" s="11" t="s">
        <v>1372</v>
      </c>
      <c r="G1429" s="11" t="s">
        <v>5508</v>
      </c>
      <c r="H1429" s="11" t="s">
        <v>1903</v>
      </c>
      <c r="I1429" s="11" t="s">
        <v>1903</v>
      </c>
      <c r="J1429" s="14">
        <f>VLOOKUP(Table15[[#This Row],[TechRequired]],OldTree!A:B,2,0)</f>
        <v>0</v>
      </c>
      <c r="K1429" s="22" t="s">
        <v>6012</v>
      </c>
      <c r="L1429" s="22" t="s">
        <v>8671</v>
      </c>
      <c r="M1429" s="14">
        <v>0</v>
      </c>
      <c r="N1429" s="11" t="str">
        <f>INDEX(TreeLookup!$C$1:$DE$21,MATCH(Table15[[#This Row],[CATEGORY]],TreeLookup!$C$1:$C$21,0),MATCH(Table15[[#This Row],[YEAR]],TreeLookup!$C$1:$DE$1,0))</f>
        <v>start</v>
      </c>
      <c r="P1429" s="13" t="s">
        <v>6843</v>
      </c>
      <c r="Q1429" s="11"/>
      <c r="S1429" s="11">
        <v>0</v>
      </c>
      <c r="W1429" s="15"/>
    </row>
    <row r="1430" spans="1:38" x14ac:dyDescent="0.25">
      <c r="A1430" s="11" t="s">
        <v>1063</v>
      </c>
      <c r="B1430" s="12" t="s">
        <v>5545</v>
      </c>
      <c r="C1430" s="11">
        <v>1</v>
      </c>
      <c r="D1430" s="11">
        <v>0</v>
      </c>
      <c r="E1430" s="12" t="s">
        <v>5546</v>
      </c>
      <c r="F1430" s="11" t="s">
        <v>1372</v>
      </c>
      <c r="G1430" s="11" t="s">
        <v>5508</v>
      </c>
      <c r="H1430" s="11" t="s">
        <v>1903</v>
      </c>
      <c r="I1430" s="11" t="s">
        <v>1903</v>
      </c>
      <c r="J1430" s="14">
        <f>VLOOKUP(Table15[[#This Row],[TechRequired]],OldTree!A:B,2,0)</f>
        <v>0</v>
      </c>
      <c r="K1430" s="22" t="s">
        <v>6012</v>
      </c>
      <c r="L1430" s="22" t="s">
        <v>8671</v>
      </c>
      <c r="M1430" s="14">
        <v>0</v>
      </c>
      <c r="N1430" s="11" t="str">
        <f>INDEX(TreeLookup!$C$1:$DE$21,MATCH(Table15[[#This Row],[CATEGORY]],TreeLookup!$C$1:$C$21,0),MATCH(Table15[[#This Row],[YEAR]],TreeLookup!$C$1:$DE$1,0))</f>
        <v>start</v>
      </c>
      <c r="P1430" s="13" t="s">
        <v>6843</v>
      </c>
      <c r="Q1430" s="11"/>
      <c r="S1430" s="11">
        <v>0</v>
      </c>
      <c r="W1430" s="15"/>
    </row>
    <row r="1431" spans="1:38" x14ac:dyDescent="0.25">
      <c r="A1431" s="11" t="s">
        <v>1431</v>
      </c>
      <c r="B1431" s="12" t="s">
        <v>1530</v>
      </c>
      <c r="C1431" s="11">
        <v>0</v>
      </c>
      <c r="D1431" s="11">
        <v>0</v>
      </c>
      <c r="E1431" s="12" t="s">
        <v>1549</v>
      </c>
      <c r="F1431" s="11" t="s">
        <v>1372</v>
      </c>
      <c r="G1431" s="11" t="s">
        <v>5218</v>
      </c>
      <c r="H1431" s="11" t="s">
        <v>1903</v>
      </c>
      <c r="I1431" s="11" t="s">
        <v>1903</v>
      </c>
      <c r="J1431" s="14">
        <f>VLOOKUP(Table15[[#This Row],[TechRequired]],OldTree!A:B,2,0)</f>
        <v>0</v>
      </c>
      <c r="K1431" s="22" t="s">
        <v>6012</v>
      </c>
      <c r="L1431" s="22" t="s">
        <v>8671</v>
      </c>
      <c r="M1431" s="14">
        <v>0</v>
      </c>
      <c r="N1431" s="11" t="str">
        <f>INDEX(TreeLookup!$C$1:$DE$21,MATCH(Table15[[#This Row],[CATEGORY]],TreeLookup!$C$1:$C$21,0),MATCH(Table15[[#This Row],[YEAR]],TreeLookup!$C$1:$DE$1,0))</f>
        <v>start</v>
      </c>
      <c r="P1431" s="13" t="s">
        <v>6843</v>
      </c>
      <c r="Q1431" s="11"/>
      <c r="S1431" s="11">
        <v>0</v>
      </c>
      <c r="W1431" s="15"/>
    </row>
    <row r="1432" spans="1:38" x14ac:dyDescent="0.25">
      <c r="A1432" s="11" t="s">
        <v>1132</v>
      </c>
      <c r="B1432" s="24" t="s">
        <v>11132</v>
      </c>
      <c r="C1432" s="11">
        <v>8</v>
      </c>
      <c r="D1432" s="11">
        <v>160</v>
      </c>
      <c r="E1432" s="12" t="s">
        <v>4106</v>
      </c>
      <c r="F1432" s="11" t="s">
        <v>1372</v>
      </c>
      <c r="G1432" s="11" t="s">
        <v>1381</v>
      </c>
      <c r="H1432" s="11" t="s">
        <v>1903</v>
      </c>
      <c r="I1432" s="11" t="s">
        <v>1903</v>
      </c>
      <c r="J1432" s="14">
        <f>VLOOKUP(Table15[[#This Row],[TechRequired]],OldTree!A:B,2,0)</f>
        <v>0</v>
      </c>
      <c r="K1432" s="22" t="s">
        <v>6014</v>
      </c>
      <c r="L1432" s="22" t="s">
        <v>8661</v>
      </c>
      <c r="M1432" s="14">
        <v>0</v>
      </c>
      <c r="N1432" s="11" t="str">
        <f>INDEX(TreeLookup!$C$1:$DE$21,MATCH(Table15[[#This Row],[CATEGORY]],TreeLookup!$C$1:$C$21,0),MATCH(Table15[[#This Row],[YEAR]],TreeLookup!$C$1:$DE$1,0))</f>
        <v>start</v>
      </c>
      <c r="P1432" s="13" t="s">
        <v>6843</v>
      </c>
      <c r="Q1432" s="11"/>
      <c r="S1432" s="11">
        <v>0</v>
      </c>
      <c r="W1432" s="15"/>
    </row>
    <row r="1433" spans="1:38" x14ac:dyDescent="0.25">
      <c r="A1433" s="11" t="s">
        <v>5749</v>
      </c>
      <c r="B1433" s="12" t="s">
        <v>5749</v>
      </c>
      <c r="C1433" s="11">
        <v>103600</v>
      </c>
      <c r="D1433" s="11">
        <v>103600</v>
      </c>
      <c r="E1433" s="12" t="s">
        <v>5749</v>
      </c>
      <c r="F1433" s="11" t="s">
        <v>1317</v>
      </c>
      <c r="G1433" s="21" t="s">
        <v>11292</v>
      </c>
      <c r="H1433" s="11" t="s">
        <v>1903</v>
      </c>
      <c r="I1433" s="11" t="s">
        <v>5091</v>
      </c>
      <c r="J1433" s="14">
        <f>VLOOKUP(Table15[[#This Row],[TechRequired]],OldTree!A:B,2,0)</f>
        <v>8</v>
      </c>
      <c r="K1433" s="22" t="s">
        <v>6016</v>
      </c>
      <c r="L1433" s="14" t="s">
        <v>6829</v>
      </c>
      <c r="M1433" s="14">
        <v>8</v>
      </c>
      <c r="N1433" s="11" t="str">
        <f>INDEX(TreeLookup!$C$1:$DE$21,MATCH(Table15[[#This Row],[CATEGORY]],TreeLookup!$C$1:$C$21,0),MATCH(Table15[[#This Row],[YEAR]],TreeLookup!$C$1:$DE$1,0))</f>
        <v>modernNuclearPower</v>
      </c>
      <c r="P1433" s="13" t="s">
        <v>6842</v>
      </c>
      <c r="Q1433" s="11"/>
      <c r="S1433" s="11">
        <v>2014</v>
      </c>
      <c r="W1433" s="15"/>
    </row>
    <row r="1434" spans="1:38" x14ac:dyDescent="0.25">
      <c r="A1434" s="11" t="s">
        <v>5066</v>
      </c>
      <c r="B1434" s="12" t="s">
        <v>7693</v>
      </c>
      <c r="C1434" s="11">
        <v>400</v>
      </c>
      <c r="D1434" s="11">
        <v>3200</v>
      </c>
      <c r="E1434" s="12" t="s">
        <v>1926</v>
      </c>
      <c r="F1434" s="11" t="s">
        <v>1294</v>
      </c>
      <c r="G1434" s="11" t="s">
        <v>1784</v>
      </c>
      <c r="H1434" s="11" t="s">
        <v>5091</v>
      </c>
      <c r="I1434" s="11" t="s">
        <v>5091</v>
      </c>
      <c r="J1434" s="14">
        <f>VLOOKUP(Table15[[#This Row],[TechRequired]],OldTree!A:B,2,0)</f>
        <v>1</v>
      </c>
      <c r="K1434" s="22" t="s">
        <v>6812</v>
      </c>
      <c r="L1434" s="14" t="s">
        <v>6817</v>
      </c>
      <c r="N1434" s="11" t="str">
        <f>INDEX(TreeLookup!$C$1:$DE$21,MATCH(Table15[[#This Row],[CATEGORY]],TreeLookup!$C$1:$C$21,0),MATCH(Table15[[#This Row],[YEAR]],TreeLookup!$C$1:$DE$1,0))</f>
        <v>flightControlNF</v>
      </c>
      <c r="O1434" s="11" t="s">
        <v>1903</v>
      </c>
      <c r="P1434" s="13" t="s">
        <v>6842</v>
      </c>
      <c r="Q1434" s="11" t="s">
        <v>6296</v>
      </c>
      <c r="S1434" s="11">
        <v>2025</v>
      </c>
    </row>
    <row r="1435" spans="1:38" x14ac:dyDescent="0.25">
      <c r="A1435" s="11" t="s">
        <v>723</v>
      </c>
      <c r="B1435" s="12" t="s">
        <v>2677</v>
      </c>
      <c r="C1435" s="11">
        <v>2000</v>
      </c>
      <c r="D1435" s="11">
        <v>12000</v>
      </c>
      <c r="E1435" s="12" t="s">
        <v>2678</v>
      </c>
      <c r="F1435" s="11" t="s">
        <v>1332</v>
      </c>
      <c r="G1435" s="11" t="s">
        <v>1911</v>
      </c>
      <c r="H1435" s="11" t="s">
        <v>1903</v>
      </c>
      <c r="I1435" s="11" t="s">
        <v>1903</v>
      </c>
      <c r="J1435" s="14">
        <f>VLOOKUP(Table15[[#This Row],[TechRequired]],OldTree!A:B,2,0)</f>
        <v>6</v>
      </c>
      <c r="K1435" s="22" t="s">
        <v>8953</v>
      </c>
      <c r="L1435" s="14"/>
      <c r="N1435" s="11" t="str">
        <f>INDEX(TreeLookup!$C$1:$DE$21,MATCH(Table15[[#This Row],[CATEGORY]],TreeLookup!$C$1:$C$21,0),MATCH(Table15[[#This Row],[YEAR]],TreeLookup!$C$1:$DE$1,0))</f>
        <v>solids1976</v>
      </c>
      <c r="P1435" s="13" t="s">
        <v>6843</v>
      </c>
      <c r="Q1435" s="11" t="s">
        <v>6042</v>
      </c>
      <c r="S1435" s="11">
        <v>1976</v>
      </c>
      <c r="W1435" s="15"/>
      <c r="AE1435" s="11" t="s">
        <v>11286</v>
      </c>
    </row>
    <row r="1436" spans="1:38" x14ac:dyDescent="0.25">
      <c r="A1436" s="11" t="s">
        <v>726</v>
      </c>
      <c r="B1436" s="12" t="s">
        <v>2683</v>
      </c>
      <c r="C1436" s="11">
        <v>800</v>
      </c>
      <c r="D1436" s="11">
        <v>15000</v>
      </c>
      <c r="E1436" s="12" t="s">
        <v>2684</v>
      </c>
      <c r="F1436" s="11" t="s">
        <v>1332</v>
      </c>
      <c r="G1436" s="11" t="s">
        <v>1911</v>
      </c>
      <c r="H1436" s="11" t="s">
        <v>1903</v>
      </c>
      <c r="I1436" s="11" t="s">
        <v>1903</v>
      </c>
      <c r="J1436" s="14">
        <f>VLOOKUP(Table15[[#This Row],[TechRequired]],OldTree!A:B,2,0)</f>
        <v>6</v>
      </c>
      <c r="K1436" s="22" t="s">
        <v>8953</v>
      </c>
      <c r="L1436" s="14"/>
      <c r="N1436" s="11" t="str">
        <f>INDEX(TreeLookup!$C$1:$DE$21,MATCH(Table15[[#This Row],[CATEGORY]],TreeLookup!$C$1:$C$21,0),MATCH(Table15[[#This Row],[YEAR]],TreeLookup!$C$1:$DE$1,0))</f>
        <v>solids1976</v>
      </c>
      <c r="P1436" s="13" t="s">
        <v>6843</v>
      </c>
      <c r="Q1436" s="11" t="s">
        <v>6042</v>
      </c>
      <c r="S1436" s="11">
        <v>1976</v>
      </c>
      <c r="W1436" s="15"/>
      <c r="AE1436" s="11" t="s">
        <v>11286</v>
      </c>
    </row>
    <row r="1437" spans="1:38" x14ac:dyDescent="0.25">
      <c r="A1437" s="11" t="s">
        <v>724</v>
      </c>
      <c r="B1437" s="12" t="s">
        <v>2679</v>
      </c>
      <c r="C1437" s="11">
        <v>60</v>
      </c>
      <c r="D1437" s="11">
        <v>1200</v>
      </c>
      <c r="E1437" s="12" t="s">
        <v>2680</v>
      </c>
      <c r="F1437" s="11" t="s">
        <v>1332</v>
      </c>
      <c r="G1437" s="11" t="s">
        <v>1911</v>
      </c>
      <c r="H1437" s="11" t="s">
        <v>1903</v>
      </c>
      <c r="I1437" s="11" t="s">
        <v>1903</v>
      </c>
      <c r="J1437" s="14">
        <f>VLOOKUP(Table15[[#This Row],[TechRequired]],OldTree!A:B,2,0)</f>
        <v>6</v>
      </c>
      <c r="K1437" s="22" t="s">
        <v>6012</v>
      </c>
      <c r="L1437" s="14" t="s">
        <v>8649</v>
      </c>
      <c r="N1437" s="11" t="str">
        <f>INDEX(TreeLookup!$C$1:$DE$21,MATCH(Table15[[#This Row],[CATEGORY]],TreeLookup!$C$1:$C$21,0),MATCH(Table15[[#This Row],[YEAR]],TreeLookup!$C$1:$DE$1,0))</f>
        <v>materialsScienceSpaceStation</v>
      </c>
      <c r="P1437" s="13" t="s">
        <v>6843</v>
      </c>
      <c r="Q1437" s="11" t="s">
        <v>6042</v>
      </c>
      <c r="S1437" s="11">
        <v>1976</v>
      </c>
      <c r="W1437" s="15"/>
      <c r="AL1437" s="11" t="s">
        <v>11286</v>
      </c>
    </row>
    <row r="1438" spans="1:38" x14ac:dyDescent="0.25">
      <c r="A1438" s="11" t="s">
        <v>725</v>
      </c>
      <c r="B1438" s="12" t="s">
        <v>2681</v>
      </c>
      <c r="C1438" s="11">
        <v>60</v>
      </c>
      <c r="D1438" s="11">
        <v>1200</v>
      </c>
      <c r="E1438" s="12" t="s">
        <v>2682</v>
      </c>
      <c r="F1438" s="11" t="s">
        <v>1332</v>
      </c>
      <c r="G1438" s="11" t="s">
        <v>1911</v>
      </c>
      <c r="H1438" s="11" t="s">
        <v>1903</v>
      </c>
      <c r="I1438" s="11" t="s">
        <v>1903</v>
      </c>
      <c r="J1438" s="14">
        <f>VLOOKUP(Table15[[#This Row],[TechRequired]],OldTree!A:B,2,0)</f>
        <v>6</v>
      </c>
      <c r="K1438" s="22" t="s">
        <v>6012</v>
      </c>
      <c r="L1438" s="14" t="s">
        <v>8649</v>
      </c>
      <c r="N1438" s="11" t="str">
        <f>INDEX(TreeLookup!$C$1:$DE$21,MATCH(Table15[[#This Row],[CATEGORY]],TreeLookup!$C$1:$C$21,0),MATCH(Table15[[#This Row],[YEAR]],TreeLookup!$C$1:$DE$1,0))</f>
        <v>materialsScienceSpaceStation</v>
      </c>
      <c r="P1438" s="13" t="s">
        <v>6843</v>
      </c>
      <c r="Q1438" s="11" t="s">
        <v>6042</v>
      </c>
      <c r="S1438" s="11">
        <v>1976</v>
      </c>
      <c r="W1438" s="15"/>
      <c r="AL1438" s="11" t="s">
        <v>11286</v>
      </c>
    </row>
    <row r="1439" spans="1:38" x14ac:dyDescent="0.25">
      <c r="A1439" s="11" t="s">
        <v>2137</v>
      </c>
      <c r="B1439" s="12" t="s">
        <v>8182</v>
      </c>
      <c r="C1439" s="11">
        <v>600</v>
      </c>
      <c r="D1439" s="11">
        <v>5300</v>
      </c>
      <c r="E1439" s="12" t="s">
        <v>2138</v>
      </c>
      <c r="F1439" s="11" t="s">
        <v>1341</v>
      </c>
      <c r="G1439" s="11" t="s">
        <v>5487</v>
      </c>
      <c r="H1439" s="11" t="s">
        <v>5091</v>
      </c>
      <c r="I1439" s="11" t="s">
        <v>5091</v>
      </c>
      <c r="J1439" s="14">
        <f>VLOOKUP(Table15[[#This Row],[TechRequired]],OldTree!A:B,2,0)</f>
        <v>7</v>
      </c>
      <c r="K1439" s="14"/>
      <c r="L1439" s="14"/>
      <c r="N1439" s="11" t="e">
        <f>INDEX(TreeLookup!$C$1:$DE$21,MATCH(Table15[[#This Row],[CATEGORY]],TreeLookup!$C$1:$C$21,0),MATCH(Table15[[#This Row],[YEAR]],TreeLookup!$C$1:$DE$1,0))</f>
        <v>#N/A</v>
      </c>
      <c r="O1439" s="11" t="s">
        <v>1903</v>
      </c>
      <c r="Q1439" s="11"/>
    </row>
    <row r="1440" spans="1:38" x14ac:dyDescent="0.25">
      <c r="A1440" s="11" t="s">
        <v>4107</v>
      </c>
      <c r="B1440" s="12" t="s">
        <v>8183</v>
      </c>
      <c r="C1440" s="11">
        <v>300</v>
      </c>
      <c r="D1440" s="11">
        <v>4000</v>
      </c>
      <c r="E1440" s="12" t="s">
        <v>4108</v>
      </c>
      <c r="F1440" s="11" t="s">
        <v>5829</v>
      </c>
      <c r="G1440" s="11" t="s">
        <v>1381</v>
      </c>
      <c r="H1440" s="11" t="s">
        <v>5091</v>
      </c>
      <c r="I1440" s="11" t="s">
        <v>5091</v>
      </c>
      <c r="J1440" s="14">
        <f>VLOOKUP(Table15[[#This Row],[TechRequired]],OldTree!A:B,2,0)</f>
        <v>6</v>
      </c>
      <c r="K1440" s="14"/>
      <c r="L1440" s="14"/>
      <c r="N1440" s="11" t="e">
        <f>INDEX(TreeLookup!$C$1:$DE$21,MATCH(Table15[[#This Row],[CATEGORY]],TreeLookup!$C$1:$C$21,0),MATCH(Table15[[#This Row],[YEAR]],TreeLookup!$C$1:$DE$1,0))</f>
        <v>#N/A</v>
      </c>
      <c r="O1440" s="11" t="s">
        <v>1903</v>
      </c>
      <c r="Q1440" s="11"/>
    </row>
    <row r="1441" spans="1:39" x14ac:dyDescent="0.25">
      <c r="A1441" s="11" t="s">
        <v>4481</v>
      </c>
      <c r="B1441" s="12" t="s">
        <v>8184</v>
      </c>
      <c r="C1441" s="11">
        <v>375</v>
      </c>
      <c r="D1441" s="11">
        <v>4000</v>
      </c>
      <c r="E1441" s="12" t="s">
        <v>4482</v>
      </c>
      <c r="F1441" s="11" t="s">
        <v>1294</v>
      </c>
      <c r="G1441" s="11" t="s">
        <v>5836</v>
      </c>
      <c r="H1441" s="11" t="s">
        <v>5091</v>
      </c>
      <c r="I1441" s="11" t="s">
        <v>5091</v>
      </c>
      <c r="J1441" s="14">
        <f>VLOOKUP(Table15[[#This Row],[TechRequired]],OldTree!A:B,2,0)</f>
        <v>1</v>
      </c>
      <c r="K1441" s="14"/>
      <c r="L1441" s="14"/>
      <c r="N1441" s="11" t="e">
        <f>INDEX(TreeLookup!$C$1:$DE$21,MATCH(Table15[[#This Row],[CATEGORY]],TreeLookup!$C$1:$C$21,0),MATCH(Table15[[#This Row],[YEAR]],TreeLookup!$C$1:$DE$1,0))</f>
        <v>#N/A</v>
      </c>
      <c r="O1441" s="11" t="s">
        <v>1903</v>
      </c>
    </row>
    <row r="1442" spans="1:39" x14ac:dyDescent="0.25">
      <c r="A1442" s="11" t="s">
        <v>748</v>
      </c>
      <c r="B1442" s="12" t="s">
        <v>3005</v>
      </c>
      <c r="C1442" s="17">
        <v>2500</v>
      </c>
      <c r="D1442" s="17">
        <v>100000</v>
      </c>
      <c r="E1442" s="12" t="s">
        <v>3006</v>
      </c>
      <c r="F1442" s="11" t="s">
        <v>1319</v>
      </c>
      <c r="G1442" s="11" t="s">
        <v>1913</v>
      </c>
      <c r="H1442" s="11" t="s">
        <v>1903</v>
      </c>
      <c r="I1442" s="11" t="s">
        <v>1903</v>
      </c>
      <c r="J1442" s="14">
        <f>VLOOKUP(Table15[[#This Row],[TechRequired]],OldTree!A:B,2,0)</f>
        <v>7</v>
      </c>
      <c r="K1442" s="23" t="s">
        <v>8955</v>
      </c>
      <c r="L1442" s="14"/>
      <c r="N1442" s="11" t="str">
        <f>INDEX(TreeLookup!$C$1:$DE$21,MATCH(Table15[[#This Row],[CATEGORY]],TreeLookup!$C$1:$C$21,0),MATCH(Table15[[#This Row],[YEAR]],TreeLookup!$C$1:$DE$1,0))</f>
        <v>improvedHydrolox</v>
      </c>
      <c r="P1442" s="13" t="s">
        <v>6843</v>
      </c>
      <c r="Q1442" s="11" t="s">
        <v>6043</v>
      </c>
      <c r="R1442" s="21" t="s">
        <v>6160</v>
      </c>
      <c r="S1442" s="11">
        <v>1966</v>
      </c>
      <c r="W1442" s="15"/>
      <c r="Y1442" s="11" t="s">
        <v>10970</v>
      </c>
      <c r="AD1442" s="11" t="s">
        <v>11286</v>
      </c>
      <c r="AM1442" s="11" t="s">
        <v>11286</v>
      </c>
    </row>
    <row r="1443" spans="1:39" x14ac:dyDescent="0.25">
      <c r="A1443" s="11" t="s">
        <v>353</v>
      </c>
      <c r="B1443" s="12" t="s">
        <v>1707</v>
      </c>
      <c r="C1443" s="11">
        <v>5000</v>
      </c>
      <c r="D1443" s="11">
        <v>175000</v>
      </c>
      <c r="E1443" s="12" t="s">
        <v>3889</v>
      </c>
      <c r="F1443" s="11" t="s">
        <v>1304</v>
      </c>
      <c r="G1443" s="11" t="s">
        <v>1383</v>
      </c>
      <c r="H1443" s="11" t="s">
        <v>1903</v>
      </c>
      <c r="I1443" s="11" t="s">
        <v>1903</v>
      </c>
      <c r="J1443" s="14">
        <f>VLOOKUP(Table15[[#This Row],[TechRequired]],OldTree!A:B,2,0)</f>
        <v>4</v>
      </c>
      <c r="K1443" s="22" t="s">
        <v>8946</v>
      </c>
      <c r="L1443" s="14" t="s">
        <v>8654</v>
      </c>
      <c r="N1443" s="11" t="str">
        <f>INDEX(TreeLookup!$C$1:$DE$21,MATCH(Table15[[#This Row],[CATEGORY]],TreeLookup!$C$1:$C$21,0),MATCH(Table15[[#This Row],[YEAR]],TreeLookup!$C$1:$DE$1,0))</f>
        <v>matureCapsules</v>
      </c>
      <c r="P1443" s="13" t="s">
        <v>6843</v>
      </c>
      <c r="Q1443" s="11" t="s">
        <v>6040</v>
      </c>
      <c r="S1443" s="11">
        <v>1968</v>
      </c>
      <c r="W1443" s="15"/>
      <c r="Y1443" s="21" t="s">
        <v>11102</v>
      </c>
      <c r="AE1443" s="11" t="s">
        <v>11286</v>
      </c>
      <c r="AG1443" s="11" t="s">
        <v>11286</v>
      </c>
    </row>
    <row r="1444" spans="1:39" x14ac:dyDescent="0.25">
      <c r="A1444" s="11" t="s">
        <v>750</v>
      </c>
      <c r="B1444" s="12" t="s">
        <v>3005</v>
      </c>
      <c r="C1444" s="17">
        <v>2500</v>
      </c>
      <c r="D1444" s="17">
        <v>100000</v>
      </c>
      <c r="E1444" s="12" t="s">
        <v>3006</v>
      </c>
      <c r="F1444" s="11" t="s">
        <v>1334</v>
      </c>
      <c r="G1444" s="11" t="s">
        <v>1381</v>
      </c>
      <c r="H1444" s="11" t="s">
        <v>1903</v>
      </c>
      <c r="I1444" s="11" t="s">
        <v>1903</v>
      </c>
      <c r="J1444" s="14">
        <f>VLOOKUP(Table15[[#This Row],[TechRequired]],OldTree!A:B,2,0)</f>
        <v>4</v>
      </c>
      <c r="K1444" s="23" t="s">
        <v>8955</v>
      </c>
      <c r="L1444" s="14"/>
      <c r="N1444" s="11" t="str">
        <f>INDEX(TreeLookup!$C$1:$DE$21,MATCH(Table15[[#This Row],[CATEGORY]],TreeLookup!$C$1:$C$21,0),MATCH(Table15[[#This Row],[YEAR]],TreeLookup!$C$1:$DE$1,0))</f>
        <v>improvedHydrolox</v>
      </c>
      <c r="P1444" s="13" t="s">
        <v>6843</v>
      </c>
      <c r="Q1444" s="11" t="s">
        <v>6043</v>
      </c>
      <c r="R1444" s="21" t="s">
        <v>6160</v>
      </c>
      <c r="S1444" s="11">
        <v>1966</v>
      </c>
      <c r="W1444" s="15"/>
      <c r="Y1444" s="11" t="s">
        <v>10970</v>
      </c>
      <c r="AD1444" s="11" t="s">
        <v>11286</v>
      </c>
      <c r="AM1444" s="11" t="s">
        <v>11286</v>
      </c>
    </row>
    <row r="1445" spans="1:39" x14ac:dyDescent="0.25">
      <c r="A1445" s="11" t="s">
        <v>6172</v>
      </c>
      <c r="B1445" s="12" t="s">
        <v>6172</v>
      </c>
      <c r="G1445" s="11" t="s">
        <v>6059</v>
      </c>
      <c r="H1445" s="11" t="s">
        <v>1903</v>
      </c>
      <c r="J1445" s="16" t="e">
        <f>VLOOKUP(Table15[[#This Row],[TechRequired]],OldTree!A:B,2,0)</f>
        <v>#N/A</v>
      </c>
      <c r="K1445" s="22" t="s">
        <v>8953</v>
      </c>
      <c r="L1445" s="16"/>
      <c r="N1445" s="11" t="str">
        <f>INDEX(TreeLookup!$C$1:$DE$21,MATCH(Table15[[#This Row],[CATEGORY]],TreeLookup!$C$1:$C$21,0),MATCH(Table15[[#This Row],[YEAR]],TreeLookup!$C$1:$DE$1,0))</f>
        <v>solids2009</v>
      </c>
      <c r="Q1445" s="11" t="s">
        <v>6761</v>
      </c>
      <c r="R1445" s="11" t="s">
        <v>6172</v>
      </c>
      <c r="S1445" s="11">
        <v>2018</v>
      </c>
    </row>
    <row r="1446" spans="1:39" x14ac:dyDescent="0.25">
      <c r="A1446" s="11" t="s">
        <v>6139</v>
      </c>
      <c r="B1446" s="12" t="s">
        <v>6139</v>
      </c>
      <c r="G1446" s="11" t="s">
        <v>6059</v>
      </c>
      <c r="H1446" s="11" t="s">
        <v>1903</v>
      </c>
      <c r="J1446" s="16" t="e">
        <f>VLOOKUP(Table15[[#This Row],[TechRequired]],OldTree!A:B,2,0)</f>
        <v>#N/A</v>
      </c>
      <c r="K1446" s="23" t="s">
        <v>8953</v>
      </c>
      <c r="L1446" s="16"/>
      <c r="M1446" s="14">
        <v>10</v>
      </c>
      <c r="N1446" s="11" t="str">
        <f>INDEX(TreeLookup!$C$1:$DE$21,MATCH(Table15[[#This Row],[CATEGORY]],TreeLookup!$C$1:$C$21,0),MATCH(Table15[[#This Row],[YEAR]],TreeLookup!$C$1:$DE$1,0))</f>
        <v>solidsNF</v>
      </c>
      <c r="Q1446" s="11" t="s">
        <v>6089</v>
      </c>
      <c r="R1446" s="11" t="s">
        <v>6139</v>
      </c>
      <c r="S1446" s="11">
        <v>2020</v>
      </c>
    </row>
    <row r="1447" spans="1:39" x14ac:dyDescent="0.25">
      <c r="A1447" s="11" t="s">
        <v>6144</v>
      </c>
      <c r="B1447" s="12" t="s">
        <v>6144</v>
      </c>
      <c r="F1447" s="11" t="s">
        <v>1287</v>
      </c>
      <c r="G1447" s="11" t="s">
        <v>6059</v>
      </c>
      <c r="H1447" s="11" t="s">
        <v>1903</v>
      </c>
      <c r="J1447" s="16">
        <f>VLOOKUP(Table15[[#This Row],[TechRequired]],OldTree!A:B,2,0)</f>
        <v>3</v>
      </c>
      <c r="K1447" s="23" t="s">
        <v>8945</v>
      </c>
      <c r="L1447" s="16"/>
      <c r="N1447" s="11" t="str">
        <f>INDEX(TreeLookup!$C$1:$DE$21,MATCH(Table15[[#This Row],[CATEGORY]],TreeLookup!$C$1:$C$21,0),MATCH(Table15[[#This Row],[YEAR]],TreeLookup!$C$1:$DE$1,0))</f>
        <v>orbitalRocketry1961</v>
      </c>
      <c r="Q1447" s="11" t="s">
        <v>6143</v>
      </c>
      <c r="R1447" s="11" t="s">
        <v>6142</v>
      </c>
      <c r="S1447" s="11">
        <v>1961</v>
      </c>
    </row>
    <row r="1448" spans="1:39" x14ac:dyDescent="0.25">
      <c r="A1448" s="35" t="s">
        <v>6145</v>
      </c>
      <c r="B1448" s="12" t="s">
        <v>6145</v>
      </c>
      <c r="F1448" s="11" t="s">
        <v>1329</v>
      </c>
      <c r="G1448" s="11" t="s">
        <v>6059</v>
      </c>
      <c r="H1448" s="11" t="s">
        <v>1903</v>
      </c>
      <c r="J1448" s="16">
        <f>VLOOKUP(Table15[[#This Row],[TechRequired]],OldTree!A:B,2,0)</f>
        <v>4</v>
      </c>
      <c r="K1448" s="23" t="s">
        <v>8945</v>
      </c>
      <c r="L1448" s="16"/>
      <c r="N1448" s="11" t="str">
        <f>INDEX(TreeLookup!$C$1:$DE$21,MATCH(Table15[[#This Row],[CATEGORY]],TreeLookup!$C$1:$C$21,0),MATCH(Table15[[#This Row],[YEAR]],TreeLookup!$C$1:$DE$1,0))</f>
        <v>orbitalRocketry1965</v>
      </c>
      <c r="Q1448" s="11" t="s">
        <v>6146</v>
      </c>
      <c r="R1448" s="11" t="s">
        <v>6142</v>
      </c>
      <c r="S1448" s="11">
        <v>1965</v>
      </c>
    </row>
    <row r="1449" spans="1:39" x14ac:dyDescent="0.25">
      <c r="A1449" s="11" t="s">
        <v>753</v>
      </c>
      <c r="B1449" s="12" t="s">
        <v>3462</v>
      </c>
      <c r="C1449" s="17">
        <v>650</v>
      </c>
      <c r="D1449" s="17">
        <v>27750</v>
      </c>
      <c r="E1449" s="12" t="s">
        <v>3463</v>
      </c>
      <c r="F1449" s="11" t="s">
        <v>1335</v>
      </c>
      <c r="G1449" s="21" t="s">
        <v>11292</v>
      </c>
      <c r="H1449" s="11" t="s">
        <v>1903</v>
      </c>
      <c r="I1449" s="11" t="s">
        <v>1903</v>
      </c>
      <c r="J1449" s="14">
        <f>VLOOKUP(Table15[[#This Row],[TechRequired]],OldTree!A:B,2,0)</f>
        <v>5</v>
      </c>
      <c r="K1449" s="22" t="s">
        <v>8955</v>
      </c>
      <c r="L1449" s="14"/>
      <c r="N1449" s="11" t="str">
        <f>INDEX(TreeLookup!$C$1:$DE$21,MATCH(Table15[[#This Row],[CATEGORY]],TreeLookup!$C$1:$C$21,0),MATCH(Table15[[#This Row],[YEAR]],TreeLookup!$C$1:$DE$1,0))</f>
        <v>hydrolox1972</v>
      </c>
      <c r="P1449" s="13" t="s">
        <v>6843</v>
      </c>
      <c r="Q1449" s="11" t="s">
        <v>6046</v>
      </c>
      <c r="R1449" s="21" t="s">
        <v>6174</v>
      </c>
      <c r="S1449" s="11">
        <v>1973</v>
      </c>
      <c r="W1449" s="15"/>
      <c r="AD1449" s="11" t="s">
        <v>11286</v>
      </c>
    </row>
    <row r="1450" spans="1:39" x14ac:dyDescent="0.25">
      <c r="A1450" s="35" t="s">
        <v>6147</v>
      </c>
      <c r="B1450" s="12" t="s">
        <v>6147</v>
      </c>
      <c r="F1450" s="11" t="s">
        <v>1326</v>
      </c>
      <c r="G1450" s="11" t="s">
        <v>6059</v>
      </c>
      <c r="H1450" s="11" t="s">
        <v>1903</v>
      </c>
      <c r="J1450" s="16">
        <f>VLOOKUP(Table15[[#This Row],[TechRequired]],OldTree!A:B,2,0)</f>
        <v>5</v>
      </c>
      <c r="K1450" s="23" t="s">
        <v>8945</v>
      </c>
      <c r="L1450" s="16"/>
      <c r="N1450" s="11" t="str">
        <f>INDEX(TreeLookup!$C$1:$DE$21,MATCH(Table15[[#This Row],[CATEGORY]],TreeLookup!$C$1:$C$21,0),MATCH(Table15[[#This Row],[YEAR]],TreeLookup!$C$1:$DE$1,0))</f>
        <v>orbitalRocketry1972</v>
      </c>
      <c r="Q1450" s="11" t="s">
        <v>6148</v>
      </c>
      <c r="R1450" s="11" t="s">
        <v>6142</v>
      </c>
      <c r="S1450" s="11">
        <v>1974</v>
      </c>
    </row>
    <row r="1451" spans="1:39" x14ac:dyDescent="0.25">
      <c r="A1451" s="35" t="s">
        <v>6149</v>
      </c>
      <c r="B1451" s="12" t="s">
        <v>6149</v>
      </c>
      <c r="F1451" s="11" t="s">
        <v>1377</v>
      </c>
      <c r="G1451" s="11" t="s">
        <v>6059</v>
      </c>
      <c r="H1451" s="11" t="s">
        <v>1903</v>
      </c>
      <c r="J1451" s="16">
        <f>VLOOKUP(Table15[[#This Row],[TechRequired]],OldTree!A:B,2,0)</f>
        <v>6</v>
      </c>
      <c r="K1451" s="23" t="s">
        <v>8945</v>
      </c>
      <c r="L1451" s="16"/>
      <c r="N1451" s="11" t="str">
        <f>INDEX(TreeLookup!$C$1:$DE$21,MATCH(Table15[[#This Row],[CATEGORY]],TreeLookup!$C$1:$C$21,0),MATCH(Table15[[#This Row],[YEAR]],TreeLookup!$C$1:$DE$1,0))</f>
        <v>orbitalRocketry1986</v>
      </c>
      <c r="Q1451" s="11" t="s">
        <v>6150</v>
      </c>
      <c r="R1451" s="11" t="s">
        <v>6142</v>
      </c>
      <c r="S1451" s="11">
        <v>1989</v>
      </c>
    </row>
    <row r="1452" spans="1:39" x14ac:dyDescent="0.25">
      <c r="A1452" s="11" t="s">
        <v>752</v>
      </c>
      <c r="B1452" s="12" t="s">
        <v>3158</v>
      </c>
      <c r="C1452" s="17">
        <v>9000</v>
      </c>
      <c r="D1452" s="17">
        <v>180000</v>
      </c>
      <c r="E1452" s="12" t="s">
        <v>3159</v>
      </c>
      <c r="F1452" s="11" t="s">
        <v>1335</v>
      </c>
      <c r="G1452" s="11" t="s">
        <v>5691</v>
      </c>
      <c r="H1452" s="11" t="s">
        <v>1903</v>
      </c>
      <c r="I1452" s="11" t="s">
        <v>1903</v>
      </c>
      <c r="J1452" s="14">
        <f>VLOOKUP(Table15[[#This Row],[TechRequired]],OldTree!A:B,2,0)</f>
        <v>5</v>
      </c>
      <c r="K1452" s="23" t="s">
        <v>8955</v>
      </c>
      <c r="L1452" s="14"/>
      <c r="N1452" s="11" t="str">
        <f>INDEX(TreeLookup!$C$1:$DE$21,MATCH(Table15[[#This Row],[CATEGORY]],TreeLookup!$C$1:$C$21,0),MATCH(Table15[[#This Row],[YEAR]],TreeLookup!$C$1:$DE$1,0))</f>
        <v>hydrolox1976</v>
      </c>
      <c r="P1452" s="13" t="s">
        <v>6843</v>
      </c>
      <c r="Q1452" s="11" t="s">
        <v>6044</v>
      </c>
      <c r="R1452" s="21" t="s">
        <v>6131</v>
      </c>
      <c r="S1452" s="11">
        <v>1977</v>
      </c>
      <c r="W1452" s="15"/>
      <c r="Y1452" s="11" t="s">
        <v>10971</v>
      </c>
      <c r="AD1452" s="11" t="s">
        <v>11286</v>
      </c>
      <c r="AM1452" s="11" t="s">
        <v>11286</v>
      </c>
    </row>
    <row r="1453" spans="1:39" x14ac:dyDescent="0.25">
      <c r="A1453" s="11" t="s">
        <v>755</v>
      </c>
      <c r="B1453" s="12" t="s">
        <v>3158</v>
      </c>
      <c r="C1453" s="17">
        <v>9000</v>
      </c>
      <c r="D1453" s="17">
        <v>180000</v>
      </c>
      <c r="E1453" s="12" t="s">
        <v>3159</v>
      </c>
      <c r="F1453" s="11" t="s">
        <v>1335</v>
      </c>
      <c r="G1453" s="21" t="s">
        <v>11292</v>
      </c>
      <c r="H1453" s="11" t="s">
        <v>1903</v>
      </c>
      <c r="I1453" s="11" t="s">
        <v>1903</v>
      </c>
      <c r="J1453" s="14">
        <f>VLOOKUP(Table15[[#This Row],[TechRequired]],OldTree!A:B,2,0)</f>
        <v>5</v>
      </c>
      <c r="K1453" s="23" t="s">
        <v>8955</v>
      </c>
      <c r="L1453" s="14"/>
      <c r="N1453" s="11" t="str">
        <f>INDEX(TreeLookup!$C$1:$DE$21,MATCH(Table15[[#This Row],[CATEGORY]],TreeLookup!$C$1:$C$21,0),MATCH(Table15[[#This Row],[YEAR]],TreeLookup!$C$1:$DE$1,0))</f>
        <v>hydrolox1976</v>
      </c>
      <c r="P1453" s="13" t="s">
        <v>6843</v>
      </c>
      <c r="Q1453" s="11" t="s">
        <v>6044</v>
      </c>
      <c r="R1453" s="21" t="s">
        <v>6131</v>
      </c>
      <c r="S1453" s="11">
        <v>1977</v>
      </c>
      <c r="W1453" s="15"/>
      <c r="Y1453" s="11" t="s">
        <v>10971</v>
      </c>
      <c r="AD1453" s="11" t="s">
        <v>11286</v>
      </c>
      <c r="AM1453" s="11" t="s">
        <v>11286</v>
      </c>
    </row>
    <row r="1454" spans="1:39" x14ac:dyDescent="0.25">
      <c r="A1454" s="21" t="s">
        <v>11204</v>
      </c>
      <c r="C1454" s="17"/>
      <c r="D1454" s="17"/>
      <c r="G1454" s="21" t="s">
        <v>6059</v>
      </c>
      <c r="J1454" s="16" t="e">
        <f>VLOOKUP(Table15[[#This Row],[TechRequired]],OldTree!A:B,2,0)</f>
        <v>#N/A</v>
      </c>
      <c r="K1454" s="22" t="s">
        <v>8955</v>
      </c>
      <c r="L1454" s="23" t="s">
        <v>8661</v>
      </c>
      <c r="N1454" s="17" t="str">
        <f>INDEX(TreeLookup!$C$1:$DE$21,MATCH(Table15[[#This Row],[CATEGORY]],TreeLookup!$C$1:$C$21,0),MATCH(Table15[[#This Row],[YEAR]],TreeLookup!$C$1:$DE$1,0))</f>
        <v>hydrolox1976</v>
      </c>
      <c r="R1454" s="21" t="s">
        <v>11204</v>
      </c>
      <c r="S1454" s="11">
        <v>1976</v>
      </c>
      <c r="T1454" s="55"/>
      <c r="Y1454" s="56"/>
    </row>
    <row r="1455" spans="1:39" x14ac:dyDescent="0.25">
      <c r="A1455" s="11" t="s">
        <v>11205</v>
      </c>
      <c r="C1455" s="17"/>
      <c r="D1455" s="17"/>
      <c r="G1455" s="21" t="s">
        <v>6059</v>
      </c>
      <c r="J1455" s="16" t="e">
        <f>VLOOKUP(Table15[[#This Row],[TechRequired]],OldTree!A:B,2,0)</f>
        <v>#N/A</v>
      </c>
      <c r="K1455" s="22" t="s">
        <v>8955</v>
      </c>
      <c r="L1455" s="23" t="s">
        <v>8661</v>
      </c>
      <c r="N1455" s="17" t="str">
        <f>INDEX(TreeLookup!$C$1:$DE$21,MATCH(Table15[[#This Row],[CATEGORY]],TreeLookup!$C$1:$C$21,0),MATCH(Table15[[#This Row],[YEAR]],TreeLookup!$C$1:$DE$1,0))</f>
        <v>hydrolox1976</v>
      </c>
      <c r="R1455" s="21" t="s">
        <v>11204</v>
      </c>
      <c r="S1455" s="11">
        <v>1976</v>
      </c>
      <c r="T1455" s="55"/>
      <c r="Y1455" s="56"/>
    </row>
    <row r="1456" spans="1:39" x14ac:dyDescent="0.25">
      <c r="A1456" s="11" t="s">
        <v>756</v>
      </c>
      <c r="B1456" s="12" t="s">
        <v>3003</v>
      </c>
      <c r="C1456" s="17">
        <v>1200</v>
      </c>
      <c r="D1456" s="17">
        <v>24000</v>
      </c>
      <c r="E1456" s="12" t="s">
        <v>3004</v>
      </c>
      <c r="F1456" s="11" t="s">
        <v>1336</v>
      </c>
      <c r="G1456" s="11" t="s">
        <v>1900</v>
      </c>
      <c r="H1456" s="11" t="s">
        <v>1903</v>
      </c>
      <c r="I1456" s="11" t="s">
        <v>1903</v>
      </c>
      <c r="J1456" s="14">
        <f>VLOOKUP(Table15[[#This Row],[TechRequired]],OldTree!A:B,2,0)</f>
        <v>6</v>
      </c>
      <c r="K1456" s="23" t="s">
        <v>8955</v>
      </c>
      <c r="L1456" s="14"/>
      <c r="N1456" s="11" t="str">
        <f>INDEX(TreeLookup!$C$1:$DE$21,MATCH(Table15[[#This Row],[CATEGORY]],TreeLookup!$C$1:$C$21,0),MATCH(Table15[[#This Row],[YEAR]],TreeLookup!$C$1:$DE$1,0))</f>
        <v>hydrolox1976</v>
      </c>
      <c r="P1456" s="13" t="s">
        <v>6843</v>
      </c>
      <c r="Q1456" s="11" t="s">
        <v>6543</v>
      </c>
      <c r="R1456" s="21" t="s">
        <v>6167</v>
      </c>
      <c r="S1456" s="11">
        <v>1979</v>
      </c>
      <c r="W1456" s="15"/>
      <c r="Y1456" s="11" t="s">
        <v>10969</v>
      </c>
      <c r="AD1456" s="11" t="s">
        <v>11286</v>
      </c>
      <c r="AM1456" s="11" t="s">
        <v>11286</v>
      </c>
    </row>
    <row r="1457" spans="1:39" x14ac:dyDescent="0.25">
      <c r="A1457" s="11" t="s">
        <v>758</v>
      </c>
      <c r="B1457" s="12" t="s">
        <v>3003</v>
      </c>
      <c r="C1457" s="17">
        <v>1200</v>
      </c>
      <c r="D1457" s="17">
        <v>24000</v>
      </c>
      <c r="E1457" s="12" t="s">
        <v>3004</v>
      </c>
      <c r="F1457" s="11" t="s">
        <v>1319</v>
      </c>
      <c r="G1457" s="11" t="s">
        <v>1913</v>
      </c>
      <c r="H1457" s="11" t="s">
        <v>1903</v>
      </c>
      <c r="I1457" s="11" t="s">
        <v>1903</v>
      </c>
      <c r="J1457" s="14">
        <f>VLOOKUP(Table15[[#This Row],[TechRequired]],OldTree!A:B,2,0)</f>
        <v>7</v>
      </c>
      <c r="K1457" s="23" t="s">
        <v>8955</v>
      </c>
      <c r="L1457" s="14"/>
      <c r="N1457" s="11" t="str">
        <f>INDEX(TreeLookup!$C$1:$DE$21,MATCH(Table15[[#This Row],[CATEGORY]],TreeLookup!$C$1:$C$21,0),MATCH(Table15[[#This Row],[YEAR]],TreeLookup!$C$1:$DE$1,0))</f>
        <v>hydrolox1976</v>
      </c>
      <c r="P1457" s="13" t="s">
        <v>6843</v>
      </c>
      <c r="Q1457" s="11" t="s">
        <v>6543</v>
      </c>
      <c r="R1457" s="21" t="s">
        <v>6167</v>
      </c>
      <c r="S1457" s="11">
        <v>1979</v>
      </c>
      <c r="W1457" s="15"/>
      <c r="Y1457" s="11" t="s">
        <v>10969</v>
      </c>
      <c r="AD1457" s="11" t="s">
        <v>11286</v>
      </c>
      <c r="AM1457" s="11" t="s">
        <v>11286</v>
      </c>
    </row>
    <row r="1458" spans="1:39" x14ac:dyDescent="0.25">
      <c r="A1458" s="11" t="s">
        <v>6169</v>
      </c>
      <c r="B1458" s="12" t="s">
        <v>6169</v>
      </c>
      <c r="C1458" s="17"/>
      <c r="D1458" s="17"/>
      <c r="G1458" s="11" t="s">
        <v>6059</v>
      </c>
      <c r="H1458" s="11" t="s">
        <v>1903</v>
      </c>
      <c r="J1458" s="16" t="e">
        <f>VLOOKUP(Table15[[#This Row],[TechRequired]],OldTree!A:B,2,0)</f>
        <v>#N/A</v>
      </c>
      <c r="K1458" s="23" t="s">
        <v>8955</v>
      </c>
      <c r="L1458" s="16"/>
      <c r="N1458" s="11" t="str">
        <f>INDEX(TreeLookup!$C$1:$DE$21,MATCH(Table15[[#This Row],[CATEGORY]],TreeLookup!$C$1:$C$21,0),MATCH(Table15[[#This Row],[YEAR]],TreeLookup!$C$1:$DE$1,0))</f>
        <v>hydrolox1976</v>
      </c>
      <c r="Q1458" s="11" t="s">
        <v>6168</v>
      </c>
      <c r="R1458" s="11" t="s">
        <v>6167</v>
      </c>
      <c r="S1458" s="11">
        <v>1979</v>
      </c>
    </row>
    <row r="1459" spans="1:39" x14ac:dyDescent="0.25">
      <c r="A1459" s="11" t="s">
        <v>751</v>
      </c>
      <c r="B1459" s="12" t="s">
        <v>3845</v>
      </c>
      <c r="C1459" s="17">
        <v>22000</v>
      </c>
      <c r="D1459" s="17">
        <v>770000</v>
      </c>
      <c r="E1459" s="12" t="s">
        <v>4744</v>
      </c>
      <c r="F1459" s="11" t="s">
        <v>1335</v>
      </c>
      <c r="G1459" s="11" t="s">
        <v>1380</v>
      </c>
      <c r="H1459" s="11" t="s">
        <v>1903</v>
      </c>
      <c r="I1459" s="11" t="s">
        <v>1903</v>
      </c>
      <c r="J1459" s="14">
        <f>VLOOKUP(Table15[[#This Row],[TechRequired]],OldTree!A:B,2,0)</f>
        <v>5</v>
      </c>
      <c r="K1459" s="23" t="s">
        <v>8955</v>
      </c>
      <c r="L1459" s="14"/>
      <c r="N1459" s="11" t="str">
        <f>INDEX(TreeLookup!$C$1:$DE$21,MATCH(Table15[[#This Row],[CATEGORY]],TreeLookup!$C$1:$C$21,0),MATCH(Table15[[#This Row],[YEAR]],TreeLookup!$C$1:$DE$1,0))</f>
        <v>hydrolox1976</v>
      </c>
      <c r="P1459" s="13" t="s">
        <v>6843</v>
      </c>
      <c r="Q1459" s="11" t="s">
        <v>6053</v>
      </c>
      <c r="R1459" s="21" t="s">
        <v>6180</v>
      </c>
      <c r="S1459" s="11">
        <v>1979</v>
      </c>
      <c r="T1459" s="21" t="s">
        <v>6053</v>
      </c>
      <c r="W1459" s="15"/>
      <c r="Y1459" s="11" t="s">
        <v>10981</v>
      </c>
      <c r="AD1459" s="11" t="s">
        <v>11286</v>
      </c>
      <c r="AM1459" s="11" t="s">
        <v>11286</v>
      </c>
    </row>
    <row r="1460" spans="1:39" x14ac:dyDescent="0.25">
      <c r="A1460" s="11" t="s">
        <v>4135</v>
      </c>
      <c r="B1460" s="12" t="s">
        <v>8185</v>
      </c>
      <c r="C1460" s="11">
        <v>2500</v>
      </c>
      <c r="D1460" s="11">
        <v>18000</v>
      </c>
      <c r="E1460" s="12" t="s">
        <v>4136</v>
      </c>
      <c r="F1460" s="11" t="s">
        <v>1339</v>
      </c>
      <c r="G1460" s="11" t="s">
        <v>1381</v>
      </c>
      <c r="H1460" s="11" t="s">
        <v>5091</v>
      </c>
      <c r="I1460" s="11" t="s">
        <v>5091</v>
      </c>
      <c r="J1460" s="14">
        <f>VLOOKUP(Table15[[#This Row],[TechRequired]],OldTree!A:B,2,0)</f>
        <v>7</v>
      </c>
      <c r="K1460" s="14"/>
      <c r="L1460" s="14"/>
      <c r="N1460" s="11" t="e">
        <f>INDEX(TreeLookup!$C$1:$DE$21,MATCH(Table15[[#This Row],[CATEGORY]],TreeLookup!$C$1:$C$21,0),MATCH(Table15[[#This Row],[YEAR]],TreeLookup!$C$1:$DE$1,0))</f>
        <v>#N/A</v>
      </c>
      <c r="O1460" s="11" t="s">
        <v>1903</v>
      </c>
    </row>
    <row r="1461" spans="1:39" x14ac:dyDescent="0.25">
      <c r="A1461" s="11" t="s">
        <v>210</v>
      </c>
      <c r="B1461" s="12" t="s">
        <v>3431</v>
      </c>
      <c r="C1461" s="11">
        <v>130</v>
      </c>
      <c r="D1461" s="11">
        <v>2600</v>
      </c>
      <c r="E1461" s="12" t="s">
        <v>3432</v>
      </c>
      <c r="F1461" s="11" t="s">
        <v>1294</v>
      </c>
      <c r="G1461" s="11" t="s">
        <v>5746</v>
      </c>
      <c r="H1461" s="11" t="s">
        <v>1903</v>
      </c>
      <c r="I1461" s="11" t="s">
        <v>1903</v>
      </c>
      <c r="J1461" s="14">
        <f>VLOOKUP(Table15[[#This Row],[TechRequired]],OldTree!A:B,2,0)</f>
        <v>1</v>
      </c>
      <c r="K1461" s="22" t="s">
        <v>6014</v>
      </c>
      <c r="L1461" s="14" t="s">
        <v>8661</v>
      </c>
      <c r="M1461" s="14">
        <v>1</v>
      </c>
      <c r="N1461" s="11" t="str">
        <f>INDEX(TreeLookup!$C$1:$DE$21,MATCH(Table15[[#This Row],[CATEGORY]],TreeLookup!$C$1:$C$21,0),MATCH(Table15[[#This Row],[YEAR]],TreeLookup!$C$1:$DE$1,0))</f>
        <v>matureSupersonic</v>
      </c>
      <c r="P1461" s="13" t="s">
        <v>6843</v>
      </c>
      <c r="Q1461" s="12" t="s">
        <v>6509</v>
      </c>
      <c r="S1461" s="11">
        <v>1956</v>
      </c>
      <c r="W1461" s="15"/>
    </row>
    <row r="1462" spans="1:39" x14ac:dyDescent="0.25">
      <c r="A1462" s="11" t="s">
        <v>1255</v>
      </c>
      <c r="B1462" s="12" t="s">
        <v>3443</v>
      </c>
      <c r="C1462" s="11">
        <v>1200</v>
      </c>
      <c r="D1462" s="11">
        <v>24000</v>
      </c>
      <c r="E1462" s="12" t="s">
        <v>3444</v>
      </c>
      <c r="F1462" s="11" t="s">
        <v>1374</v>
      </c>
      <c r="G1462" s="21" t="s">
        <v>11292</v>
      </c>
      <c r="H1462" s="11" t="s">
        <v>1903</v>
      </c>
      <c r="I1462" s="11" t="s">
        <v>1903</v>
      </c>
      <c r="J1462" s="14">
        <f>VLOOKUP(Table15[[#This Row],[TechRequired]],OldTree!A:B,2,0)</f>
        <v>3</v>
      </c>
      <c r="K1462" s="22" t="s">
        <v>6014</v>
      </c>
      <c r="L1462" s="14" t="s">
        <v>8661</v>
      </c>
      <c r="M1462" s="14">
        <v>4</v>
      </c>
      <c r="N1462" s="11" t="str">
        <f>INDEX(TreeLookup!$C$1:$DE$21,MATCH(Table15[[#This Row],[CATEGORY]],TreeLookup!$C$1:$C$21,0),MATCH(Table15[[#This Row],[YEAR]],TreeLookup!$C$1:$DE$1,0))</f>
        <v>advancedJetEngines</v>
      </c>
      <c r="P1462" s="13" t="s">
        <v>6843</v>
      </c>
      <c r="Q1462" s="24" t="s">
        <v>6508</v>
      </c>
      <c r="S1462" s="44">
        <v>1964</v>
      </c>
      <c r="T1462" s="44"/>
      <c r="U1462" s="21"/>
      <c r="W1462" s="15"/>
    </row>
    <row r="1463" spans="1:39" x14ac:dyDescent="0.25">
      <c r="A1463" s="11" t="s">
        <v>195</v>
      </c>
      <c r="B1463" s="12" t="s">
        <v>3427</v>
      </c>
      <c r="C1463" s="11">
        <v>223</v>
      </c>
      <c r="D1463" s="11">
        <v>4470</v>
      </c>
      <c r="E1463" s="12" t="s">
        <v>3428</v>
      </c>
      <c r="F1463" s="11" t="s">
        <v>1290</v>
      </c>
      <c r="G1463" s="11" t="s">
        <v>5746</v>
      </c>
      <c r="H1463" s="11" t="s">
        <v>1903</v>
      </c>
      <c r="I1463" s="11" t="s">
        <v>1903</v>
      </c>
      <c r="J1463" s="14">
        <f>VLOOKUP(Table15[[#This Row],[TechRequired]],OldTree!A:B,2,0)</f>
        <v>2</v>
      </c>
      <c r="K1463" s="22" t="s">
        <v>6014</v>
      </c>
      <c r="L1463" s="14" t="s">
        <v>8661</v>
      </c>
      <c r="M1463" s="14">
        <v>2</v>
      </c>
      <c r="N1463" s="11" t="str">
        <f>INDEX(TreeLookup!$C$1:$DE$21,MATCH(Table15[[#This Row],[CATEGORY]],TreeLookup!$C$1:$C$21,0),MATCH(Table15[[#This Row],[YEAR]],TreeLookup!$C$1:$DE$1,0))</f>
        <v>highSpeedFlight</v>
      </c>
      <c r="P1463" s="13" t="s">
        <v>6843</v>
      </c>
      <c r="Q1463" s="12" t="s">
        <v>6510</v>
      </c>
      <c r="S1463" s="44">
        <v>1959</v>
      </c>
      <c r="T1463" s="44"/>
      <c r="U1463" s="21" t="s">
        <v>11140</v>
      </c>
      <c r="W1463" s="15"/>
    </row>
    <row r="1464" spans="1:39" x14ac:dyDescent="0.25">
      <c r="A1464" s="11" t="s">
        <v>196</v>
      </c>
      <c r="B1464" s="12" t="s">
        <v>3433</v>
      </c>
      <c r="C1464" s="11">
        <v>220</v>
      </c>
      <c r="D1464" s="11">
        <v>4400</v>
      </c>
      <c r="E1464" s="12" t="s">
        <v>3434</v>
      </c>
      <c r="F1464" s="11" t="s">
        <v>1290</v>
      </c>
      <c r="G1464" s="11" t="s">
        <v>5746</v>
      </c>
      <c r="H1464" s="11" t="s">
        <v>1903</v>
      </c>
      <c r="I1464" s="11" t="s">
        <v>1903</v>
      </c>
      <c r="J1464" s="14">
        <f>VLOOKUP(Table15[[#This Row],[TechRequired]],OldTree!A:B,2,0)</f>
        <v>2</v>
      </c>
      <c r="K1464" s="22" t="s">
        <v>6014</v>
      </c>
      <c r="L1464" s="14" t="s">
        <v>8661</v>
      </c>
      <c r="M1464" s="14">
        <v>4</v>
      </c>
      <c r="N1464" s="11" t="str">
        <f>INDEX(TreeLookup!$C$1:$DE$21,MATCH(Table15[[#This Row],[CATEGORY]],TreeLookup!$C$1:$C$21,0),MATCH(Table15[[#This Row],[YEAR]],TreeLookup!$C$1:$DE$1,0))</f>
        <v>advancedJetEngines</v>
      </c>
      <c r="P1464" s="13" t="s">
        <v>6843</v>
      </c>
      <c r="Q1464" s="12" t="s">
        <v>6511</v>
      </c>
      <c r="S1464" s="44">
        <v>1964</v>
      </c>
      <c r="T1464" s="44"/>
      <c r="U1464" s="21" t="s">
        <v>11139</v>
      </c>
      <c r="W1464" s="15"/>
    </row>
    <row r="1465" spans="1:39" x14ac:dyDescent="0.25">
      <c r="A1465" s="11" t="s">
        <v>211</v>
      </c>
      <c r="B1465" s="12" t="s">
        <v>3489</v>
      </c>
      <c r="C1465" s="11">
        <v>50</v>
      </c>
      <c r="D1465" s="11">
        <v>1000</v>
      </c>
      <c r="E1465" s="12" t="s">
        <v>3490</v>
      </c>
      <c r="F1465" s="11" t="s">
        <v>1294</v>
      </c>
      <c r="G1465" s="21" t="s">
        <v>11292</v>
      </c>
      <c r="H1465" s="11" t="s">
        <v>1903</v>
      </c>
      <c r="I1465" s="11" t="s">
        <v>1903</v>
      </c>
      <c r="J1465" s="14">
        <f>VLOOKUP(Table15[[#This Row],[TechRequired]],OldTree!A:B,2,0)</f>
        <v>1</v>
      </c>
      <c r="K1465" s="22" t="s">
        <v>6014</v>
      </c>
      <c r="L1465" s="14" t="s">
        <v>8661</v>
      </c>
      <c r="M1465" s="14">
        <v>2</v>
      </c>
      <c r="N1465" s="11" t="str">
        <f>INDEX(TreeLookup!$C$1:$DE$21,MATCH(Table15[[#This Row],[CATEGORY]],TreeLookup!$C$1:$C$21,0),MATCH(Table15[[#This Row],[YEAR]],TreeLookup!$C$1:$DE$1,0))</f>
        <v>supersonicFlightRP0</v>
      </c>
      <c r="P1465" s="13" t="s">
        <v>6843</v>
      </c>
      <c r="Q1465" s="12" t="s">
        <v>6512</v>
      </c>
      <c r="S1465" s="44">
        <v>1951</v>
      </c>
      <c r="T1465" s="44"/>
      <c r="U1465" s="21" t="s">
        <v>11141</v>
      </c>
      <c r="W1465" s="15"/>
    </row>
    <row r="1466" spans="1:39" x14ac:dyDescent="0.25">
      <c r="A1466" s="11" t="s">
        <v>5894</v>
      </c>
      <c r="B1466" s="12" t="s">
        <v>7728</v>
      </c>
      <c r="C1466" s="11">
        <v>12500</v>
      </c>
      <c r="D1466" s="11">
        <v>8000</v>
      </c>
      <c r="E1466" s="12" t="s">
        <v>5895</v>
      </c>
      <c r="F1466" s="11" t="s">
        <v>1355</v>
      </c>
      <c r="G1466" s="11" t="s">
        <v>5842</v>
      </c>
      <c r="H1466" s="11" t="s">
        <v>5091</v>
      </c>
      <c r="I1466" s="11" t="s">
        <v>5091</v>
      </c>
      <c r="J1466" s="14">
        <f>VLOOKUP(Table15[[#This Row],[TechRequired]],OldTree!A:B,2,0)</f>
        <v>5</v>
      </c>
      <c r="K1466" s="14"/>
      <c r="L1466" s="14" t="s">
        <v>8664</v>
      </c>
      <c r="M1466" s="14">
        <v>11</v>
      </c>
      <c r="N1466" s="11" t="e">
        <f>INDEX(TreeLookup!$C$1:$DE$21,MATCH(Table15[[#This Row],[CATEGORY]],TreeLookup!$C$1:$C$21,0),MATCH(Table15[[#This Row],[YEAR]],TreeLookup!$C$1:$DE$1,0))</f>
        <v>#N/A</v>
      </c>
      <c r="O1466" s="11" t="s">
        <v>1903</v>
      </c>
      <c r="P1466" s="13" t="s">
        <v>6842</v>
      </c>
    </row>
    <row r="1467" spans="1:39" x14ac:dyDescent="0.25">
      <c r="A1467" s="11" t="s">
        <v>5898</v>
      </c>
      <c r="B1467" s="12" t="s">
        <v>7729</v>
      </c>
      <c r="C1467" s="11">
        <v>40</v>
      </c>
      <c r="D1467" s="11">
        <v>300</v>
      </c>
      <c r="E1467" s="12" t="s">
        <v>5899</v>
      </c>
      <c r="F1467" s="11" t="s">
        <v>1355</v>
      </c>
      <c r="G1467" s="11" t="s">
        <v>5842</v>
      </c>
      <c r="H1467" s="11" t="s">
        <v>5091</v>
      </c>
      <c r="I1467" s="11" t="s">
        <v>5091</v>
      </c>
      <c r="J1467" s="14">
        <f>VLOOKUP(Table15[[#This Row],[TechRequired]],OldTree!A:B,2,0)</f>
        <v>5</v>
      </c>
      <c r="K1467" s="14"/>
      <c r="L1467" s="14" t="s">
        <v>8662</v>
      </c>
      <c r="M1467" s="14">
        <v>11</v>
      </c>
      <c r="N1467" s="11" t="e">
        <f>INDEX(TreeLookup!$C$1:$DE$21,MATCH(Table15[[#This Row],[CATEGORY]],TreeLookup!$C$1:$C$21,0),MATCH(Table15[[#This Row],[YEAR]],TreeLookup!$C$1:$DE$1,0))</f>
        <v>#N/A</v>
      </c>
      <c r="O1467" s="11" t="s">
        <v>1903</v>
      </c>
      <c r="P1467" s="13" t="s">
        <v>6842</v>
      </c>
    </row>
    <row r="1468" spans="1:39" x14ac:dyDescent="0.25">
      <c r="A1468" s="11" t="s">
        <v>5892</v>
      </c>
      <c r="B1468" s="12" t="s">
        <v>7730</v>
      </c>
      <c r="C1468" s="11">
        <v>50</v>
      </c>
      <c r="D1468" s="11">
        <v>600</v>
      </c>
      <c r="E1468" s="12" t="s">
        <v>5893</v>
      </c>
      <c r="F1468" s="11" t="s">
        <v>1355</v>
      </c>
      <c r="G1468" s="11" t="s">
        <v>5842</v>
      </c>
      <c r="H1468" s="11" t="s">
        <v>5091</v>
      </c>
      <c r="I1468" s="11" t="s">
        <v>5091</v>
      </c>
      <c r="J1468" s="14">
        <f>VLOOKUP(Table15[[#This Row],[TechRequired]],OldTree!A:B,2,0)</f>
        <v>5</v>
      </c>
      <c r="K1468" s="14"/>
      <c r="L1468" s="14" t="s">
        <v>8659</v>
      </c>
      <c r="M1468" s="14">
        <v>11</v>
      </c>
      <c r="N1468" s="11" t="e">
        <f>INDEX(TreeLookup!$C$1:$DE$21,MATCH(Table15[[#This Row],[CATEGORY]],TreeLookup!$C$1:$C$21,0),MATCH(Table15[[#This Row],[YEAR]],TreeLookup!$C$1:$DE$1,0))</f>
        <v>#N/A</v>
      </c>
      <c r="O1468" s="11" t="s">
        <v>1903</v>
      </c>
      <c r="P1468" s="13" t="s">
        <v>6842</v>
      </c>
    </row>
    <row r="1469" spans="1:39" x14ac:dyDescent="0.25">
      <c r="A1469" s="11" t="s">
        <v>5896</v>
      </c>
      <c r="B1469" s="12" t="s">
        <v>6923</v>
      </c>
      <c r="C1469" s="11">
        <v>450</v>
      </c>
      <c r="D1469" s="11">
        <v>300</v>
      </c>
      <c r="E1469" s="12" t="s">
        <v>5897</v>
      </c>
      <c r="F1469" s="11" t="s">
        <v>1372</v>
      </c>
      <c r="G1469" s="11" t="s">
        <v>5842</v>
      </c>
      <c r="H1469" s="11" t="s">
        <v>5091</v>
      </c>
      <c r="I1469" s="11" t="s">
        <v>5091</v>
      </c>
      <c r="J1469" s="14">
        <f>VLOOKUP(Table15[[#This Row],[TechRequired]],OldTree!A:B,2,0)</f>
        <v>0</v>
      </c>
      <c r="K1469" s="14"/>
      <c r="L1469" s="14"/>
      <c r="M1469" s="14">
        <v>0</v>
      </c>
      <c r="N1469" s="11" t="e">
        <f>INDEX(TreeLookup!$C$1:$DE$21,MATCH(Table15[[#This Row],[CATEGORY]],TreeLookup!$C$1:$C$21,0),MATCH(Table15[[#This Row],[YEAR]],TreeLookup!$C$1:$DE$1,0))</f>
        <v>#N/A</v>
      </c>
      <c r="O1469" s="11" t="s">
        <v>1903</v>
      </c>
      <c r="P1469" s="13" t="s">
        <v>6842</v>
      </c>
      <c r="Q1469" s="11"/>
    </row>
    <row r="1470" spans="1:39" x14ac:dyDescent="0.25">
      <c r="A1470" s="11" t="s">
        <v>389</v>
      </c>
      <c r="B1470" s="12" t="s">
        <v>4295</v>
      </c>
      <c r="C1470" s="11">
        <v>5000</v>
      </c>
      <c r="D1470" s="11">
        <v>100000</v>
      </c>
      <c r="E1470" s="12" t="s">
        <v>4296</v>
      </c>
      <c r="F1470" s="11" t="s">
        <v>1307</v>
      </c>
      <c r="G1470" s="11" t="s">
        <v>1381</v>
      </c>
      <c r="H1470" s="11" t="s">
        <v>1903</v>
      </c>
      <c r="I1470" s="11" t="s">
        <v>1903</v>
      </c>
      <c r="J1470" s="14">
        <f>VLOOKUP(Table15[[#This Row],[TechRequired]],OldTree!A:B,2,0)</f>
        <v>4</v>
      </c>
      <c r="K1470" s="22" t="s">
        <v>8948</v>
      </c>
      <c r="L1470" s="14" t="s">
        <v>6830</v>
      </c>
      <c r="N1470" s="11" t="str">
        <f>INDEX(TreeLookup!$C$1:$DE$21,MATCH(Table15[[#This Row],[CATEGORY]],TreeLookup!$C$1:$C$21,0),MATCH(Table15[[#This Row],[YEAR]],TreeLookup!$C$1:$DE$1,0))</f>
        <v>earlySpaceStations</v>
      </c>
      <c r="P1470" s="13" t="s">
        <v>6843</v>
      </c>
      <c r="Q1470" s="11" t="s">
        <v>6551</v>
      </c>
      <c r="S1470" s="11">
        <v>1981</v>
      </c>
      <c r="W1470" s="15"/>
      <c r="AF1470" s="11" t="s">
        <v>11286</v>
      </c>
      <c r="AG1470" s="11" t="s">
        <v>11286</v>
      </c>
    </row>
    <row r="1471" spans="1:39" x14ac:dyDescent="0.25">
      <c r="A1471" s="35" t="s">
        <v>6170</v>
      </c>
      <c r="B1471" s="12" t="s">
        <v>6170</v>
      </c>
      <c r="C1471" s="17"/>
      <c r="D1471" s="17"/>
      <c r="G1471" s="11" t="s">
        <v>6059</v>
      </c>
      <c r="H1471" s="11" t="s">
        <v>1903</v>
      </c>
      <c r="J1471" s="16" t="e">
        <f>VLOOKUP(Table15[[#This Row],[TechRequired]],OldTree!A:B,2,0)</f>
        <v>#N/A</v>
      </c>
      <c r="K1471" s="23" t="s">
        <v>8955</v>
      </c>
      <c r="L1471" s="16"/>
      <c r="N1471" s="11" t="str">
        <f>INDEX(TreeLookup!$C$1:$DE$21,MATCH(Table15[[#This Row],[CATEGORY]],TreeLookup!$C$1:$C$21,0),MATCH(Table15[[#This Row],[YEAR]],TreeLookup!$C$1:$DE$1,0))</f>
        <v>hydrolox1981</v>
      </c>
      <c r="Q1471" s="11" t="s">
        <v>6168</v>
      </c>
      <c r="R1471" s="11" t="s">
        <v>6167</v>
      </c>
      <c r="S1471" s="11">
        <v>1984</v>
      </c>
    </row>
    <row r="1472" spans="1:39" x14ac:dyDescent="0.25">
      <c r="A1472" s="11" t="s">
        <v>5448</v>
      </c>
      <c r="B1472" s="12" t="s">
        <v>8186</v>
      </c>
      <c r="C1472" s="11">
        <v>400</v>
      </c>
      <c r="D1472" s="11">
        <v>4200</v>
      </c>
      <c r="E1472" s="12" t="s">
        <v>5449</v>
      </c>
      <c r="F1472" s="11" t="s">
        <v>1301</v>
      </c>
      <c r="G1472" s="11" t="s">
        <v>5450</v>
      </c>
      <c r="H1472" s="11" t="s">
        <v>5091</v>
      </c>
      <c r="I1472" s="11" t="s">
        <v>5091</v>
      </c>
      <c r="J1472" s="14">
        <f>VLOOKUP(Table15[[#This Row],[TechRequired]],OldTree!A:B,2,0)</f>
        <v>3</v>
      </c>
      <c r="K1472" s="14"/>
      <c r="L1472" s="14"/>
      <c r="N1472" s="11" t="e">
        <f>INDEX(TreeLookup!$C$1:$DE$21,MATCH(Table15[[#This Row],[CATEGORY]],TreeLookup!$C$1:$C$21,0),MATCH(Table15[[#This Row],[YEAR]],TreeLookup!$C$1:$DE$1,0))</f>
        <v>#N/A</v>
      </c>
      <c r="O1472" s="11" t="s">
        <v>1903</v>
      </c>
      <c r="Q1472" s="11"/>
    </row>
    <row r="1473" spans="1:38" x14ac:dyDescent="0.25">
      <c r="A1473" s="11" t="s">
        <v>1119</v>
      </c>
      <c r="B1473" s="12" t="s">
        <v>4072</v>
      </c>
      <c r="C1473" s="11">
        <v>30</v>
      </c>
      <c r="D1473" s="11">
        <v>600</v>
      </c>
      <c r="E1473" s="12" t="s">
        <v>4073</v>
      </c>
      <c r="F1473" s="11" t="s">
        <v>1372</v>
      </c>
      <c r="G1473" s="11" t="s">
        <v>1381</v>
      </c>
      <c r="H1473" s="11" t="s">
        <v>1903</v>
      </c>
      <c r="I1473" s="11" t="s">
        <v>1903</v>
      </c>
      <c r="J1473" s="14">
        <f>VLOOKUP(Table15[[#This Row],[TechRequired]],OldTree!A:B,2,0)</f>
        <v>0</v>
      </c>
      <c r="K1473" s="22" t="s">
        <v>6014</v>
      </c>
      <c r="L1473" s="14"/>
      <c r="M1473" s="14">
        <v>0</v>
      </c>
      <c r="N1473" s="11" t="str">
        <f>INDEX(TreeLookup!$C$1:$DE$21,MATCH(Table15[[#This Row],[CATEGORY]],TreeLookup!$C$1:$C$21,0),MATCH(Table15[[#This Row],[YEAR]],TreeLookup!$C$1:$DE$1,0))</f>
        <v>start</v>
      </c>
      <c r="P1473" s="13" t="s">
        <v>6843</v>
      </c>
      <c r="Q1473" s="11"/>
      <c r="S1473" s="11">
        <v>0</v>
      </c>
      <c r="W1473" s="15"/>
      <c r="AF1473" s="11" t="s">
        <v>11286</v>
      </c>
    </row>
    <row r="1474" spans="1:38" x14ac:dyDescent="0.25">
      <c r="A1474" s="11" t="s">
        <v>1124</v>
      </c>
      <c r="B1474" s="12" t="s">
        <v>4103</v>
      </c>
      <c r="C1474" s="11">
        <v>16</v>
      </c>
      <c r="D1474" s="11">
        <v>320</v>
      </c>
      <c r="E1474" s="12" t="s">
        <v>4104</v>
      </c>
      <c r="F1474" s="11" t="s">
        <v>1372</v>
      </c>
      <c r="G1474" s="11" t="s">
        <v>1381</v>
      </c>
      <c r="H1474" s="11" t="s">
        <v>1903</v>
      </c>
      <c r="I1474" s="11" t="s">
        <v>1903</v>
      </c>
      <c r="J1474" s="14">
        <f>VLOOKUP(Table15[[#This Row],[TechRequired]],OldTree!A:B,2,0)</f>
        <v>0</v>
      </c>
      <c r="K1474" s="22" t="s">
        <v>6014</v>
      </c>
      <c r="L1474" s="22" t="s">
        <v>8661</v>
      </c>
      <c r="M1474" s="14">
        <v>0</v>
      </c>
      <c r="N1474" s="11" t="str">
        <f>INDEX(TreeLookup!$C$1:$DE$21,MATCH(Table15[[#This Row],[CATEGORY]],TreeLookup!$C$1:$C$21,0),MATCH(Table15[[#This Row],[YEAR]],TreeLookup!$C$1:$DE$1,0))</f>
        <v>start</v>
      </c>
      <c r="P1474" s="13" t="s">
        <v>6843</v>
      </c>
      <c r="Q1474" s="11"/>
      <c r="S1474" s="11">
        <v>0</v>
      </c>
      <c r="W1474" s="15"/>
      <c r="AF1474" s="11" t="s">
        <v>11286</v>
      </c>
    </row>
    <row r="1475" spans="1:38" x14ac:dyDescent="0.25">
      <c r="A1475" s="11" t="s">
        <v>1134</v>
      </c>
      <c r="B1475" s="12" t="s">
        <v>4111</v>
      </c>
      <c r="C1475" s="11">
        <v>20</v>
      </c>
      <c r="D1475" s="11">
        <v>400</v>
      </c>
      <c r="E1475" s="12" t="s">
        <v>4112</v>
      </c>
      <c r="F1475" s="11" t="s">
        <v>1372</v>
      </c>
      <c r="G1475" s="11" t="s">
        <v>1381</v>
      </c>
      <c r="H1475" s="11" t="s">
        <v>1903</v>
      </c>
      <c r="I1475" s="11" t="s">
        <v>1903</v>
      </c>
      <c r="J1475" s="14">
        <f>VLOOKUP(Table15[[#This Row],[TechRequired]],OldTree!A:B,2,0)</f>
        <v>0</v>
      </c>
      <c r="K1475" s="22" t="s">
        <v>6014</v>
      </c>
      <c r="L1475" s="22" t="s">
        <v>8661</v>
      </c>
      <c r="M1475" s="14">
        <v>0</v>
      </c>
      <c r="N1475" s="11" t="str">
        <f>INDEX(TreeLookup!$C$1:$DE$21,MATCH(Table15[[#This Row],[CATEGORY]],TreeLookup!$C$1:$C$21,0),MATCH(Table15[[#This Row],[YEAR]],TreeLookup!$C$1:$DE$1,0))</f>
        <v>start</v>
      </c>
      <c r="P1475" s="13" t="s">
        <v>6843</v>
      </c>
      <c r="Q1475" s="11"/>
      <c r="S1475" s="11">
        <v>0</v>
      </c>
      <c r="W1475" s="15"/>
      <c r="AF1475" s="11" t="s">
        <v>11286</v>
      </c>
    </row>
    <row r="1476" spans="1:38" x14ac:dyDescent="0.25">
      <c r="A1476" s="11" t="s">
        <v>1123</v>
      </c>
      <c r="B1476" s="12" t="s">
        <v>4109</v>
      </c>
      <c r="C1476" s="11">
        <v>30</v>
      </c>
      <c r="D1476" s="11">
        <v>600</v>
      </c>
      <c r="E1476" s="12" t="s">
        <v>4110</v>
      </c>
      <c r="F1476" s="11" t="s">
        <v>1372</v>
      </c>
      <c r="G1476" s="11" t="s">
        <v>1381</v>
      </c>
      <c r="H1476" s="11" t="s">
        <v>1903</v>
      </c>
      <c r="I1476" s="11" t="s">
        <v>1903</v>
      </c>
      <c r="J1476" s="14">
        <f>VLOOKUP(Table15[[#This Row],[TechRequired]],OldTree!A:B,2,0)</f>
        <v>0</v>
      </c>
      <c r="K1476" s="22" t="s">
        <v>6014</v>
      </c>
      <c r="L1476" s="22" t="s">
        <v>8661</v>
      </c>
      <c r="M1476" s="14">
        <v>0</v>
      </c>
      <c r="N1476" s="11" t="str">
        <f>INDEX(TreeLookup!$C$1:$DE$21,MATCH(Table15[[#This Row],[CATEGORY]],TreeLookup!$C$1:$C$21,0),MATCH(Table15[[#This Row],[YEAR]],TreeLookup!$C$1:$DE$1,0))</f>
        <v>start</v>
      </c>
      <c r="P1476" s="13" t="s">
        <v>6843</v>
      </c>
      <c r="Q1476" s="11"/>
      <c r="S1476" s="11">
        <v>0</v>
      </c>
      <c r="W1476" s="15"/>
      <c r="AF1476" s="11" t="s">
        <v>11286</v>
      </c>
    </row>
    <row r="1477" spans="1:38" x14ac:dyDescent="0.25">
      <c r="A1477" s="11" t="s">
        <v>2688</v>
      </c>
      <c r="B1477" s="12" t="s">
        <v>7638</v>
      </c>
      <c r="C1477" s="11">
        <v>6500</v>
      </c>
      <c r="D1477" s="11">
        <v>500</v>
      </c>
      <c r="E1477" s="12" t="s">
        <v>10643</v>
      </c>
      <c r="F1477" s="11" t="s">
        <v>1324</v>
      </c>
      <c r="G1477" s="11" t="s">
        <v>1911</v>
      </c>
      <c r="H1477" s="11" t="s">
        <v>1903</v>
      </c>
      <c r="I1477" s="11" t="s">
        <v>5091</v>
      </c>
      <c r="J1477" s="14">
        <f>VLOOKUP(Table15[[#This Row],[TechRequired]],OldTree!A:B,2,0)</f>
        <v>2</v>
      </c>
      <c r="K1477" s="22" t="s">
        <v>8944</v>
      </c>
      <c r="L1477" s="14" t="s">
        <v>6811</v>
      </c>
      <c r="N1477" s="11" t="str">
        <f>INDEX(TreeLookup!$C$1:$DE$21,MATCH(Table15[[#This Row],[CATEGORY]],TreeLookup!$C$1:$C$21,0),MATCH(Table15[[#This Row],[YEAR]],TreeLookup!$C$1:$DE$1,0))</f>
        <v>modernAvionics</v>
      </c>
      <c r="P1477" s="13" t="s">
        <v>6842</v>
      </c>
      <c r="Q1477" s="11" t="s">
        <v>6614</v>
      </c>
      <c r="S1477" s="11">
        <v>2011</v>
      </c>
      <c r="W1477" s="15"/>
    </row>
    <row r="1478" spans="1:38" x14ac:dyDescent="0.25">
      <c r="A1478" s="11" t="s">
        <v>373</v>
      </c>
      <c r="B1478" s="12" t="s">
        <v>4983</v>
      </c>
      <c r="C1478" s="11">
        <v>250</v>
      </c>
      <c r="D1478" s="11">
        <v>7000</v>
      </c>
      <c r="E1478" s="12" t="s">
        <v>4984</v>
      </c>
      <c r="F1478" s="11" t="s">
        <v>1306</v>
      </c>
      <c r="G1478" s="11" t="s">
        <v>1380</v>
      </c>
      <c r="H1478" s="11" t="s">
        <v>1903</v>
      </c>
      <c r="I1478" s="11" t="s">
        <v>1903</v>
      </c>
      <c r="J1478" s="14">
        <f>VLOOKUP(Table15[[#This Row],[TechRequired]],OldTree!A:B,2,0)</f>
        <v>1</v>
      </c>
      <c r="K1478" s="22" t="s">
        <v>6812</v>
      </c>
      <c r="L1478" s="14" t="s">
        <v>6815</v>
      </c>
      <c r="N1478" s="11" t="str">
        <f>INDEX(TreeLookup!$C$1:$DE$21,MATCH(Table15[[#This Row],[CATEGORY]],TreeLookup!$C$1:$C$21,0),MATCH(Table15[[#This Row],[YEAR]],TreeLookup!$C$1:$DE$1,0))</f>
        <v>orbitalRocketry1956</v>
      </c>
      <c r="P1478" s="13" t="s">
        <v>6843</v>
      </c>
      <c r="Q1478" s="11" t="s">
        <v>6544</v>
      </c>
      <c r="S1478" s="11">
        <v>1958</v>
      </c>
      <c r="W1478" s="15"/>
    </row>
    <row r="1479" spans="1:38" x14ac:dyDescent="0.25">
      <c r="A1479" s="11" t="s">
        <v>278</v>
      </c>
      <c r="B1479" s="12" t="s">
        <v>4981</v>
      </c>
      <c r="C1479" s="11">
        <v>350</v>
      </c>
      <c r="D1479" s="11">
        <v>7000</v>
      </c>
      <c r="E1479" s="12" t="s">
        <v>4982</v>
      </c>
      <c r="F1479" s="11" t="s">
        <v>1300</v>
      </c>
      <c r="G1479" s="11" t="s">
        <v>1380</v>
      </c>
      <c r="H1479" s="11" t="s">
        <v>1903</v>
      </c>
      <c r="I1479" s="11" t="s">
        <v>1903</v>
      </c>
      <c r="J1479" s="14">
        <f>VLOOKUP(Table15[[#This Row],[TechRequired]],OldTree!A:B,2,0)</f>
        <v>1</v>
      </c>
      <c r="K1479" s="22" t="s">
        <v>6012</v>
      </c>
      <c r="L1479" s="14" t="s">
        <v>8646</v>
      </c>
      <c r="N1479" s="11" t="str">
        <f>INDEX(TreeLookup!$C$1:$DE$21,MATCH(Table15[[#This Row],[CATEGORY]],TreeLookup!$C$1:$C$21,0),MATCH(Table15[[#This Row],[YEAR]],TreeLookup!$C$1:$DE$1,0))</f>
        <v>materialsScienceSatellite</v>
      </c>
      <c r="P1479" s="13" t="s">
        <v>6843</v>
      </c>
      <c r="Q1479" s="11" t="s">
        <v>6544</v>
      </c>
      <c r="S1479" s="11">
        <v>1958</v>
      </c>
      <c r="W1479" s="15"/>
    </row>
    <row r="1480" spans="1:38" x14ac:dyDescent="0.25">
      <c r="A1480" s="11" t="s">
        <v>2799</v>
      </c>
      <c r="B1480" s="12" t="s">
        <v>6958</v>
      </c>
      <c r="C1480" s="11">
        <v>20</v>
      </c>
      <c r="D1480" s="11">
        <v>400</v>
      </c>
      <c r="E1480" s="12" t="s">
        <v>5256</v>
      </c>
      <c r="F1480" s="11" t="s">
        <v>1372</v>
      </c>
      <c r="G1480" s="11" t="s">
        <v>1912</v>
      </c>
      <c r="H1480" s="11" t="s">
        <v>1903</v>
      </c>
      <c r="I1480" s="11" t="s">
        <v>1903</v>
      </c>
      <c r="J1480" s="14">
        <f>VLOOKUP(Table15[[#This Row],[TechRequired]],OldTree!A:B,2,0)</f>
        <v>0</v>
      </c>
      <c r="K1480" s="22" t="s">
        <v>8953</v>
      </c>
      <c r="L1480" s="14"/>
      <c r="N1480" s="11" t="str">
        <f>INDEX(TreeLookup!$C$1:$DE$21,MATCH(Table15[[#This Row],[CATEGORY]],TreeLookup!$C$1:$C$21,0),MATCH(Table15[[#This Row],[YEAR]],TreeLookup!$C$1:$DE$1,0))</f>
        <v>solids1956</v>
      </c>
      <c r="P1480" s="13" t="s">
        <v>6843</v>
      </c>
      <c r="Q1480" s="11" t="s">
        <v>6031</v>
      </c>
      <c r="S1480" s="11">
        <v>1956</v>
      </c>
      <c r="V1480" s="11" t="s">
        <v>8864</v>
      </c>
      <c r="W1480" s="15">
        <v>42872</v>
      </c>
      <c r="Y1480" s="11" t="s">
        <v>11043</v>
      </c>
      <c r="AL1480" s="11" t="s">
        <v>11286</v>
      </c>
    </row>
    <row r="1481" spans="1:38" x14ac:dyDescent="0.25">
      <c r="A1481" s="11" t="s">
        <v>300</v>
      </c>
      <c r="B1481" s="12" t="s">
        <v>2797</v>
      </c>
      <c r="C1481" s="11">
        <v>40</v>
      </c>
      <c r="D1481" s="11">
        <v>800</v>
      </c>
      <c r="E1481" s="12" t="s">
        <v>2798</v>
      </c>
      <c r="F1481" s="11" t="s">
        <v>1300</v>
      </c>
      <c r="G1481" s="11" t="s">
        <v>1912</v>
      </c>
      <c r="H1481" s="11" t="s">
        <v>1903</v>
      </c>
      <c r="I1481" s="11" t="s">
        <v>1903</v>
      </c>
      <c r="J1481" s="14">
        <f>VLOOKUP(Table15[[#This Row],[TechRequired]],OldTree!A:B,2,0)</f>
        <v>1</v>
      </c>
      <c r="K1481" s="22" t="s">
        <v>8953</v>
      </c>
      <c r="L1481" s="14"/>
      <c r="N1481" s="11" t="str">
        <f>INDEX(TreeLookup!$C$1:$DE$21,MATCH(Table15[[#This Row],[CATEGORY]],TreeLookup!$C$1:$C$21,0),MATCH(Table15[[#This Row],[YEAR]],TreeLookup!$C$1:$DE$1,0))</f>
        <v>solids1956</v>
      </c>
      <c r="P1481" s="13" t="s">
        <v>6843</v>
      </c>
      <c r="Q1481" s="11" t="s">
        <v>6031</v>
      </c>
      <c r="R1481" s="11" t="s">
        <v>6090</v>
      </c>
      <c r="S1481" s="11">
        <v>1956</v>
      </c>
      <c r="W1481" s="15"/>
      <c r="Y1481" s="11" t="s">
        <v>11043</v>
      </c>
      <c r="AE1481" s="11" t="s">
        <v>11286</v>
      </c>
    </row>
    <row r="1482" spans="1:38" x14ac:dyDescent="0.25">
      <c r="A1482" s="11" t="s">
        <v>2802</v>
      </c>
      <c r="B1482" s="12" t="s">
        <v>6959</v>
      </c>
      <c r="C1482" s="11">
        <v>10</v>
      </c>
      <c r="D1482" s="11">
        <v>200</v>
      </c>
      <c r="E1482" s="12" t="s">
        <v>5260</v>
      </c>
      <c r="F1482" s="11" t="s">
        <v>1372</v>
      </c>
      <c r="G1482" s="11" t="s">
        <v>1912</v>
      </c>
      <c r="H1482" s="11" t="s">
        <v>1903</v>
      </c>
      <c r="I1482" s="11" t="s">
        <v>1903</v>
      </c>
      <c r="J1482" s="14">
        <f>VLOOKUP(Table15[[#This Row],[TechRequired]],OldTree!A:B,2,0)</f>
        <v>0</v>
      </c>
      <c r="K1482" s="22" t="s">
        <v>8953</v>
      </c>
      <c r="L1482" s="14"/>
      <c r="N1482" s="11" t="str">
        <f>INDEX(TreeLookup!$C$1:$DE$21,MATCH(Table15[[#This Row],[CATEGORY]],TreeLookup!$C$1:$C$21,0),MATCH(Table15[[#This Row],[YEAR]],TreeLookup!$C$1:$DE$1,0))</f>
        <v>solids1956</v>
      </c>
      <c r="P1482" s="13" t="s">
        <v>6843</v>
      </c>
      <c r="Q1482" s="11" t="s">
        <v>6031</v>
      </c>
      <c r="S1482" s="11">
        <v>1956</v>
      </c>
      <c r="V1482" s="11" t="s">
        <v>8864</v>
      </c>
      <c r="W1482" s="15">
        <v>42872</v>
      </c>
      <c r="Y1482" s="21" t="s">
        <v>11101</v>
      </c>
      <c r="AL1482" s="11" t="s">
        <v>11286</v>
      </c>
    </row>
    <row r="1483" spans="1:38" x14ac:dyDescent="0.25">
      <c r="A1483" s="11" t="s">
        <v>301</v>
      </c>
      <c r="B1483" s="12" t="s">
        <v>2800</v>
      </c>
      <c r="C1483" s="11">
        <v>12</v>
      </c>
      <c r="D1483" s="11">
        <v>240</v>
      </c>
      <c r="E1483" s="12" t="s">
        <v>2801</v>
      </c>
      <c r="F1483" s="11" t="s">
        <v>1300</v>
      </c>
      <c r="G1483" s="11" t="s">
        <v>1912</v>
      </c>
      <c r="H1483" s="11" t="s">
        <v>1903</v>
      </c>
      <c r="I1483" s="11" t="s">
        <v>1903</v>
      </c>
      <c r="J1483" s="14">
        <f>VLOOKUP(Table15[[#This Row],[TechRequired]],OldTree!A:B,2,0)</f>
        <v>1</v>
      </c>
      <c r="K1483" s="22" t="s">
        <v>8953</v>
      </c>
      <c r="L1483" s="14"/>
      <c r="N1483" s="11" t="str">
        <f>INDEX(TreeLookup!$C$1:$DE$21,MATCH(Table15[[#This Row],[CATEGORY]],TreeLookup!$C$1:$C$21,0),MATCH(Table15[[#This Row],[YEAR]],TreeLookup!$C$1:$DE$1,0))</f>
        <v>solids1956</v>
      </c>
      <c r="P1483" s="13" t="s">
        <v>6843</v>
      </c>
      <c r="Q1483" s="11" t="s">
        <v>6031</v>
      </c>
      <c r="R1483" s="11" t="s">
        <v>6090</v>
      </c>
      <c r="S1483" s="11">
        <v>1956</v>
      </c>
      <c r="W1483" s="15"/>
      <c r="Y1483" s="11" t="s">
        <v>11043</v>
      </c>
      <c r="AE1483" s="11" t="s">
        <v>11286</v>
      </c>
    </row>
    <row r="1484" spans="1:38" x14ac:dyDescent="0.25">
      <c r="A1484" s="11" t="s">
        <v>299</v>
      </c>
      <c r="B1484" s="12" t="s">
        <v>2795</v>
      </c>
      <c r="C1484" s="11">
        <v>5</v>
      </c>
      <c r="D1484" s="11">
        <v>100</v>
      </c>
      <c r="E1484" s="12" t="s">
        <v>2796</v>
      </c>
      <c r="F1484" s="11" t="s">
        <v>1300</v>
      </c>
      <c r="G1484" s="11" t="s">
        <v>1912</v>
      </c>
      <c r="H1484" s="11" t="s">
        <v>1903</v>
      </c>
      <c r="I1484" s="11" t="s">
        <v>1903</v>
      </c>
      <c r="J1484" s="14">
        <f>VLOOKUP(Table15[[#This Row],[TechRequired]],OldTree!A:B,2,0)</f>
        <v>1</v>
      </c>
      <c r="K1484" s="22" t="s">
        <v>8953</v>
      </c>
      <c r="L1484" s="14"/>
      <c r="N1484" s="11" t="str">
        <f>INDEX(TreeLookup!$C$1:$DE$21,MATCH(Table15[[#This Row],[CATEGORY]],TreeLookup!$C$1:$C$21,0),MATCH(Table15[[#This Row],[YEAR]],TreeLookup!$C$1:$DE$1,0))</f>
        <v>solids1956</v>
      </c>
      <c r="P1484" s="13" t="s">
        <v>6843</v>
      </c>
      <c r="Q1484" s="11" t="s">
        <v>6031</v>
      </c>
      <c r="R1484" s="11" t="s">
        <v>6090</v>
      </c>
      <c r="S1484" s="11">
        <v>1956</v>
      </c>
      <c r="W1484" s="15"/>
      <c r="Y1484" s="11" t="s">
        <v>11043</v>
      </c>
      <c r="AE1484" s="11" t="s">
        <v>11286</v>
      </c>
    </row>
    <row r="1485" spans="1:38" x14ac:dyDescent="0.25">
      <c r="A1485" s="11" t="s">
        <v>2793</v>
      </c>
      <c r="B1485" s="12" t="s">
        <v>6960</v>
      </c>
      <c r="C1485" s="11">
        <v>2000</v>
      </c>
      <c r="D1485" s="11">
        <v>1800</v>
      </c>
      <c r="E1485" s="12" t="s">
        <v>10026</v>
      </c>
      <c r="F1485" s="11" t="s">
        <v>1300</v>
      </c>
      <c r="G1485" s="11" t="s">
        <v>1912</v>
      </c>
      <c r="H1485" s="11" t="s">
        <v>1903</v>
      </c>
      <c r="I1485" s="11" t="s">
        <v>5091</v>
      </c>
      <c r="J1485" s="14">
        <f>VLOOKUP(Table15[[#This Row],[TechRequired]],OldTree!A:B,2,0)</f>
        <v>1</v>
      </c>
      <c r="K1485" s="22" t="s">
        <v>6012</v>
      </c>
      <c r="L1485" s="14" t="s">
        <v>8646</v>
      </c>
      <c r="N1485" s="11" t="str">
        <f>INDEX(TreeLookup!$C$1:$DE$21,MATCH(Table15[[#This Row],[CATEGORY]],TreeLookup!$C$1:$C$21,0),MATCH(Table15[[#This Row],[YEAR]],TreeLookup!$C$1:$DE$1,0))</f>
        <v>materialsScienceSatellite</v>
      </c>
      <c r="P1485" s="13" t="s">
        <v>6842</v>
      </c>
      <c r="Q1485" s="11" t="s">
        <v>6615</v>
      </c>
      <c r="S1485" s="11">
        <v>1958</v>
      </c>
      <c r="W1485" s="15"/>
    </row>
    <row r="1486" spans="1:38" x14ac:dyDescent="0.25">
      <c r="A1486" s="11" t="s">
        <v>2794</v>
      </c>
      <c r="B1486" s="12" t="s">
        <v>6961</v>
      </c>
      <c r="C1486" s="11">
        <v>2000</v>
      </c>
      <c r="D1486" s="11">
        <v>1800</v>
      </c>
      <c r="E1486" s="12" t="s">
        <v>10027</v>
      </c>
      <c r="F1486" s="11" t="s">
        <v>1300</v>
      </c>
      <c r="G1486" s="11" t="s">
        <v>1912</v>
      </c>
      <c r="H1486" s="11" t="s">
        <v>1903</v>
      </c>
      <c r="I1486" s="11" t="s">
        <v>5091</v>
      </c>
      <c r="J1486" s="14">
        <f>VLOOKUP(Table15[[#This Row],[TechRequired]],OldTree!A:B,2,0)</f>
        <v>1</v>
      </c>
      <c r="K1486" s="22" t="s">
        <v>6012</v>
      </c>
      <c r="L1486" s="14" t="s">
        <v>8866</v>
      </c>
      <c r="M1486" s="14">
        <v>2</v>
      </c>
      <c r="N1486" s="11" t="str">
        <f>INDEX(TreeLookup!$C$1:$DE$21,MATCH(Table15[[#This Row],[CATEGORY]],TreeLookup!$C$1:$C$21,0),MATCH(Table15[[#This Row],[YEAR]],TreeLookup!$C$1:$DE$1,0))</f>
        <v>materialsScienceSatellite</v>
      </c>
      <c r="P1486" s="13" t="s">
        <v>6842</v>
      </c>
      <c r="Q1486" s="11" t="s">
        <v>6615</v>
      </c>
      <c r="S1486" s="11">
        <v>1958</v>
      </c>
      <c r="W1486" s="15"/>
    </row>
    <row r="1487" spans="1:38" x14ac:dyDescent="0.25">
      <c r="A1487" s="11" t="s">
        <v>2803</v>
      </c>
      <c r="B1487" s="12" t="s">
        <v>6962</v>
      </c>
      <c r="C1487" s="11">
        <v>2000</v>
      </c>
      <c r="D1487" s="11">
        <v>1800</v>
      </c>
      <c r="E1487" s="12" t="s">
        <v>10025</v>
      </c>
      <c r="F1487" s="11" t="s">
        <v>1300</v>
      </c>
      <c r="G1487" s="11" t="s">
        <v>1912</v>
      </c>
      <c r="H1487" s="11" t="s">
        <v>1903</v>
      </c>
      <c r="I1487" s="11" t="s">
        <v>5091</v>
      </c>
      <c r="J1487" s="14">
        <f>VLOOKUP(Table15[[#This Row],[TechRequired]],OldTree!A:B,2,0)</f>
        <v>1</v>
      </c>
      <c r="K1487" s="22" t="s">
        <v>6012</v>
      </c>
      <c r="L1487" s="14" t="s">
        <v>8868</v>
      </c>
      <c r="N1487" s="11" t="str">
        <f>INDEX(TreeLookup!$C$1:$DE$21,MATCH(Table15[[#This Row],[CATEGORY]],TreeLookup!$C$1:$C$21,0),MATCH(Table15[[#This Row],[YEAR]],TreeLookup!$C$1:$DE$1,0))</f>
        <v>materialsScienceSatellite</v>
      </c>
      <c r="P1487" s="13" t="s">
        <v>6842</v>
      </c>
      <c r="Q1487" s="11" t="s">
        <v>6615</v>
      </c>
      <c r="S1487" s="11">
        <v>1958</v>
      </c>
      <c r="W1487" s="15"/>
    </row>
    <row r="1488" spans="1:38" x14ac:dyDescent="0.25">
      <c r="A1488" s="11" t="s">
        <v>913</v>
      </c>
      <c r="B1488" s="12" t="s">
        <v>1782</v>
      </c>
      <c r="C1488" s="11">
        <v>6120</v>
      </c>
      <c r="D1488" s="11">
        <v>322000</v>
      </c>
      <c r="E1488" s="12" t="s">
        <v>1783</v>
      </c>
      <c r="F1488" s="11" t="s">
        <v>1361</v>
      </c>
      <c r="G1488" s="11" t="s">
        <v>5447</v>
      </c>
      <c r="H1488" s="11" t="s">
        <v>1903</v>
      </c>
      <c r="I1488" s="11" t="s">
        <v>1903</v>
      </c>
      <c r="J1488" s="14">
        <f>VLOOKUP(Table15[[#This Row],[TechRequired]],OldTree!A:B,2,0)</f>
        <v>3</v>
      </c>
      <c r="K1488" s="22" t="s">
        <v>8946</v>
      </c>
      <c r="L1488" s="14" t="s">
        <v>8651</v>
      </c>
      <c r="N1488" s="11" t="str">
        <f>INDEX(TreeLookup!$C$1:$DE$21,MATCH(Table15[[#This Row],[CATEGORY]],TreeLookup!$C$1:$C$21,0),MATCH(Table15[[#This Row],[YEAR]],TreeLookup!$C$1:$DE$1,0))</f>
        <v>secondGenCapsules</v>
      </c>
      <c r="P1488" s="13" t="s">
        <v>6843</v>
      </c>
      <c r="Q1488" s="11" t="s">
        <v>5968</v>
      </c>
      <c r="S1488" s="11">
        <v>1965</v>
      </c>
      <c r="W1488" s="15"/>
      <c r="Z1488" s="11" t="s">
        <v>11286</v>
      </c>
      <c r="AF1488" s="11" t="s">
        <v>11286</v>
      </c>
      <c r="AG1488" s="11" t="s">
        <v>11286</v>
      </c>
      <c r="AJ1488" s="11" t="s">
        <v>11286</v>
      </c>
    </row>
    <row r="1489" spans="1:34" x14ac:dyDescent="0.25">
      <c r="A1489" s="11" t="s">
        <v>5678</v>
      </c>
      <c r="B1489" s="12" t="s">
        <v>8191</v>
      </c>
      <c r="C1489" s="11">
        <v>1500</v>
      </c>
      <c r="D1489" s="11">
        <v>2500</v>
      </c>
      <c r="E1489" s="12" t="s">
        <v>5679</v>
      </c>
      <c r="F1489" s="11" t="s">
        <v>1322</v>
      </c>
      <c r="G1489" s="11" t="s">
        <v>5652</v>
      </c>
      <c r="H1489" s="11" t="s">
        <v>5091</v>
      </c>
      <c r="I1489" s="11" t="s">
        <v>5091</v>
      </c>
      <c r="J1489" s="14">
        <f>VLOOKUP(Table15[[#This Row],[TechRequired]],OldTree!A:B,2,0)</f>
        <v>3</v>
      </c>
      <c r="K1489" s="14"/>
      <c r="L1489" s="14"/>
      <c r="N1489" s="11" t="e">
        <f>INDEX(TreeLookup!$C$1:$DE$21,MATCH(Table15[[#This Row],[CATEGORY]],TreeLookup!$C$1:$C$21,0),MATCH(Table15[[#This Row],[YEAR]],TreeLookup!$C$1:$DE$1,0))</f>
        <v>#N/A</v>
      </c>
      <c r="O1489" s="11" t="s">
        <v>1903</v>
      </c>
      <c r="Q1489" s="11"/>
    </row>
    <row r="1490" spans="1:34" x14ac:dyDescent="0.25">
      <c r="A1490" s="11" t="s">
        <v>70</v>
      </c>
      <c r="B1490" s="12" t="s">
        <v>5453</v>
      </c>
      <c r="C1490" s="11">
        <v>100</v>
      </c>
      <c r="D1490" s="11">
        <v>2000</v>
      </c>
      <c r="E1490" s="12" t="s">
        <v>5454</v>
      </c>
      <c r="F1490" s="11" t="s">
        <v>1281</v>
      </c>
      <c r="G1490" s="11" t="s">
        <v>1382</v>
      </c>
      <c r="H1490" s="11" t="s">
        <v>1903</v>
      </c>
      <c r="I1490" s="11" t="s">
        <v>1903</v>
      </c>
      <c r="J1490" s="14">
        <f>VLOOKUP(Table15[[#This Row],[TechRequired]],OldTree!A:B,2,0)</f>
        <v>4</v>
      </c>
      <c r="K1490" s="22" t="s">
        <v>6012</v>
      </c>
      <c r="L1490" s="14" t="s">
        <v>1382</v>
      </c>
      <c r="M1490" s="14">
        <v>5</v>
      </c>
      <c r="N1490" s="11" t="str">
        <f>INDEX(TreeLookup!$C$1:$DE$21,MATCH(Table15[[#This Row],[CATEGORY]],TreeLookup!$C$1:$C$21,0),MATCH(Table15[[#This Row],[YEAR]],TreeLookup!$C$1:$DE$1,0))</f>
        <v>materialsScienceAdvCapsules</v>
      </c>
      <c r="P1490" s="13" t="s">
        <v>6843</v>
      </c>
      <c r="Q1490" s="11"/>
      <c r="S1490" s="11">
        <v>1964</v>
      </c>
      <c r="W1490" s="15"/>
    </row>
    <row r="1491" spans="1:34" x14ac:dyDescent="0.25">
      <c r="A1491" s="11" t="s">
        <v>954</v>
      </c>
      <c r="B1491" s="12" t="s">
        <v>5451</v>
      </c>
      <c r="C1491" s="11">
        <v>100</v>
      </c>
      <c r="D1491" s="11">
        <v>2000</v>
      </c>
      <c r="E1491" s="12" t="s">
        <v>5452</v>
      </c>
      <c r="F1491" s="11" t="s">
        <v>1364</v>
      </c>
      <c r="G1491" s="11" t="s">
        <v>1382</v>
      </c>
      <c r="H1491" s="11" t="s">
        <v>1903</v>
      </c>
      <c r="I1491" s="11" t="s">
        <v>1903</v>
      </c>
      <c r="J1491" s="14">
        <f>VLOOKUP(Table15[[#This Row],[TechRequired]],OldTree!A:B,2,0)</f>
        <v>5</v>
      </c>
      <c r="K1491" s="22" t="s">
        <v>6012</v>
      </c>
      <c r="L1491" s="14" t="s">
        <v>1382</v>
      </c>
      <c r="M1491" s="14">
        <v>7</v>
      </c>
      <c r="N1491" s="11" t="str">
        <f>INDEX(TreeLookup!$C$1:$DE$21,MATCH(Table15[[#This Row],[CATEGORY]],TreeLookup!$C$1:$C$21,0),MATCH(Table15[[#This Row],[YEAR]],TreeLookup!$C$1:$DE$1,0))</f>
        <v>materialsScienceLunar</v>
      </c>
      <c r="P1491" s="13" t="s">
        <v>6843</v>
      </c>
      <c r="Q1491" s="11"/>
      <c r="S1491" s="11">
        <v>1967</v>
      </c>
      <c r="W1491" s="15"/>
    </row>
    <row r="1492" spans="1:34" x14ac:dyDescent="0.25">
      <c r="A1492" s="11" t="s">
        <v>72</v>
      </c>
      <c r="B1492" s="12" t="s">
        <v>5458</v>
      </c>
      <c r="C1492" s="11">
        <v>100</v>
      </c>
      <c r="D1492" s="11">
        <v>2000</v>
      </c>
      <c r="E1492" s="12" t="s">
        <v>5459</v>
      </c>
      <c r="F1492" s="11" t="s">
        <v>1281</v>
      </c>
      <c r="G1492" s="11" t="s">
        <v>1382</v>
      </c>
      <c r="H1492" s="11" t="s">
        <v>1903</v>
      </c>
      <c r="I1492" s="11" t="s">
        <v>1903</v>
      </c>
      <c r="J1492" s="14">
        <f>VLOOKUP(Table15[[#This Row],[TechRequired]],OldTree!A:B,2,0)</f>
        <v>4</v>
      </c>
      <c r="K1492" s="22" t="s">
        <v>6012</v>
      </c>
      <c r="L1492" s="14" t="s">
        <v>1382</v>
      </c>
      <c r="M1492" s="14">
        <v>5</v>
      </c>
      <c r="N1492" s="11" t="str">
        <f>INDEX(TreeLookup!$C$1:$DE$21,MATCH(Table15[[#This Row],[CATEGORY]],TreeLookup!$C$1:$C$21,0),MATCH(Table15[[#This Row],[YEAR]],TreeLookup!$C$1:$DE$1,0))</f>
        <v>materialsScienceAdvCapsules</v>
      </c>
      <c r="P1492" s="13" t="s">
        <v>6843</v>
      </c>
      <c r="Q1492" s="11"/>
      <c r="S1492" s="11">
        <v>1964</v>
      </c>
      <c r="W1492" s="15"/>
    </row>
    <row r="1493" spans="1:34" x14ac:dyDescent="0.25">
      <c r="A1493" s="11" t="s">
        <v>5455</v>
      </c>
      <c r="B1493" s="12" t="s">
        <v>7985</v>
      </c>
      <c r="C1493" s="11">
        <v>850</v>
      </c>
      <c r="D1493" s="11">
        <v>8500</v>
      </c>
      <c r="E1493" s="12" t="s">
        <v>5457</v>
      </c>
      <c r="F1493" s="11" t="s">
        <v>5220</v>
      </c>
      <c r="G1493" s="11" t="s">
        <v>1382</v>
      </c>
      <c r="H1493" s="11" t="s">
        <v>1903</v>
      </c>
      <c r="I1493" s="11" t="s">
        <v>5091</v>
      </c>
      <c r="J1493" s="14">
        <f>VLOOKUP(Table15[[#This Row],[TechRequired]],OldTree!A:B,2,0)</f>
        <v>7</v>
      </c>
      <c r="K1493" s="22" t="s">
        <v>6012</v>
      </c>
      <c r="L1493" s="14" t="s">
        <v>1382</v>
      </c>
      <c r="M1493" s="14">
        <v>6</v>
      </c>
      <c r="N1493" s="11" t="str">
        <f>INDEX(TreeLookup!$C$1:$DE$21,MATCH(Table15[[#This Row],[CATEGORY]],TreeLookup!$C$1:$C$21,0),MATCH(Table15[[#This Row],[YEAR]],TreeLookup!$C$1:$DE$1,0))</f>
        <v>materialsScienceSpaceStation</v>
      </c>
      <c r="P1493" s="13" t="s">
        <v>6842</v>
      </c>
      <c r="Q1493" s="11"/>
      <c r="S1493" s="11">
        <v>1972</v>
      </c>
      <c r="W1493" s="15"/>
    </row>
    <row r="1494" spans="1:34" x14ac:dyDescent="0.25">
      <c r="A1494" s="11" t="s">
        <v>71</v>
      </c>
      <c r="B1494" s="12" t="s">
        <v>5456</v>
      </c>
      <c r="C1494" s="11">
        <v>100</v>
      </c>
      <c r="D1494" s="11">
        <v>2000</v>
      </c>
      <c r="E1494" s="12" t="s">
        <v>5457</v>
      </c>
      <c r="F1494" s="11" t="s">
        <v>1281</v>
      </c>
      <c r="G1494" s="11" t="s">
        <v>1382</v>
      </c>
      <c r="H1494" s="11" t="s">
        <v>1903</v>
      </c>
      <c r="I1494" s="11" t="s">
        <v>1903</v>
      </c>
      <c r="J1494" s="14">
        <f>VLOOKUP(Table15[[#This Row],[TechRequired]],OldTree!A:B,2,0)</f>
        <v>4</v>
      </c>
      <c r="K1494" s="22" t="s">
        <v>6012</v>
      </c>
      <c r="L1494" s="14" t="s">
        <v>1382</v>
      </c>
      <c r="M1494" s="14">
        <v>5</v>
      </c>
      <c r="N1494" s="11" t="str">
        <f>INDEX(TreeLookup!$C$1:$DE$21,MATCH(Table15[[#This Row],[CATEGORY]],TreeLookup!$C$1:$C$21,0),MATCH(Table15[[#This Row],[YEAR]],TreeLookup!$C$1:$DE$1,0))</f>
        <v>materialsScienceAdvCapsules</v>
      </c>
      <c r="P1494" s="13" t="s">
        <v>6843</v>
      </c>
      <c r="Q1494" s="11"/>
      <c r="S1494" s="11">
        <v>1964</v>
      </c>
      <c r="W1494" s="15"/>
    </row>
    <row r="1495" spans="1:34" x14ac:dyDescent="0.25">
      <c r="A1495" s="11" t="s">
        <v>431</v>
      </c>
      <c r="B1495" s="12" t="s">
        <v>5460</v>
      </c>
      <c r="C1495" s="11">
        <v>20</v>
      </c>
      <c r="D1495" s="11">
        <v>400</v>
      </c>
      <c r="E1495" s="12" t="s">
        <v>5461</v>
      </c>
      <c r="F1495" s="11" t="s">
        <v>1311</v>
      </c>
      <c r="G1495" s="11" t="s">
        <v>1382</v>
      </c>
      <c r="H1495" s="11" t="s">
        <v>1903</v>
      </c>
      <c r="I1495" s="11" t="s">
        <v>1903</v>
      </c>
      <c r="J1495" s="14">
        <f>VLOOKUP(Table15[[#This Row],[TechRequired]],OldTree!A:B,2,0)</f>
        <v>1</v>
      </c>
      <c r="K1495" s="22" t="s">
        <v>6012</v>
      </c>
      <c r="L1495" s="14" t="s">
        <v>1382</v>
      </c>
      <c r="M1495" s="14">
        <v>1</v>
      </c>
      <c r="N1495" s="11" t="str">
        <f>INDEX(TreeLookup!$C$1:$DE$21,MATCH(Table15[[#This Row],[CATEGORY]],TreeLookup!$C$1:$C$21,0),MATCH(Table15[[#This Row],[YEAR]],TreeLookup!$C$1:$DE$1,0))</f>
        <v>earlyMaterialsScience</v>
      </c>
      <c r="P1495" s="13" t="s">
        <v>6843</v>
      </c>
      <c r="Q1495" s="11"/>
      <c r="S1495" s="11">
        <v>1952</v>
      </c>
      <c r="W1495" s="15"/>
    </row>
    <row r="1496" spans="1:34" x14ac:dyDescent="0.25">
      <c r="A1496" s="11" t="s">
        <v>955</v>
      </c>
      <c r="B1496" s="12" t="s">
        <v>5462</v>
      </c>
      <c r="C1496" s="11">
        <v>100</v>
      </c>
      <c r="D1496" s="11">
        <v>2000</v>
      </c>
      <c r="E1496" s="12" t="s">
        <v>5463</v>
      </c>
      <c r="F1496" s="11" t="s">
        <v>1364</v>
      </c>
      <c r="G1496" s="11" t="s">
        <v>1382</v>
      </c>
      <c r="H1496" s="11" t="s">
        <v>1903</v>
      </c>
      <c r="I1496" s="11" t="s">
        <v>1903</v>
      </c>
      <c r="J1496" s="14">
        <f>VLOOKUP(Table15[[#This Row],[TechRequired]],OldTree!A:B,2,0)</f>
        <v>5</v>
      </c>
      <c r="K1496" s="22" t="s">
        <v>6012</v>
      </c>
      <c r="L1496" s="14" t="s">
        <v>1382</v>
      </c>
      <c r="M1496" s="14">
        <v>7</v>
      </c>
      <c r="N1496" s="11" t="str">
        <f>INDEX(TreeLookup!$C$1:$DE$21,MATCH(Table15[[#This Row],[CATEGORY]],TreeLookup!$C$1:$C$21,0),MATCH(Table15[[#This Row],[YEAR]],TreeLookup!$C$1:$DE$1,0))</f>
        <v>materialsScienceLunar</v>
      </c>
      <c r="P1496" s="13" t="s">
        <v>6843</v>
      </c>
      <c r="Q1496" s="11"/>
      <c r="S1496" s="11">
        <v>1967</v>
      </c>
      <c r="W1496" s="15"/>
    </row>
    <row r="1497" spans="1:34" x14ac:dyDescent="0.25">
      <c r="A1497" s="11" t="s">
        <v>5465</v>
      </c>
      <c r="B1497" s="12" t="s">
        <v>7986</v>
      </c>
      <c r="C1497" s="11">
        <v>1200</v>
      </c>
      <c r="D1497" s="11">
        <v>12200</v>
      </c>
      <c r="E1497" s="12" t="s">
        <v>10133</v>
      </c>
      <c r="F1497" s="11" t="s">
        <v>5219</v>
      </c>
      <c r="G1497" s="11" t="s">
        <v>1382</v>
      </c>
      <c r="H1497" s="11" t="s">
        <v>1903</v>
      </c>
      <c r="I1497" s="11" t="s">
        <v>5091</v>
      </c>
      <c r="J1497" s="14">
        <f>VLOOKUP(Table15[[#This Row],[TechRequired]],OldTree!A:B,2,0)</f>
        <v>6</v>
      </c>
      <c r="K1497" s="22" t="s">
        <v>6012</v>
      </c>
      <c r="L1497" s="14" t="s">
        <v>1382</v>
      </c>
      <c r="M1497" s="14">
        <v>6</v>
      </c>
      <c r="N1497" s="11" t="str">
        <f>INDEX(TreeLookup!$C$1:$DE$21,MATCH(Table15[[#This Row],[CATEGORY]],TreeLookup!$C$1:$C$21,0),MATCH(Table15[[#This Row],[YEAR]],TreeLookup!$C$1:$DE$1,0))</f>
        <v>materialsScienceSpaceStation</v>
      </c>
      <c r="P1497" s="13" t="s">
        <v>6842</v>
      </c>
      <c r="Q1497" s="11"/>
      <c r="S1497" s="11">
        <v>1972</v>
      </c>
      <c r="W1497" s="15"/>
    </row>
    <row r="1498" spans="1:34" x14ac:dyDescent="0.25">
      <c r="A1498" s="11" t="s">
        <v>5464</v>
      </c>
      <c r="B1498" s="12" t="s">
        <v>7989</v>
      </c>
      <c r="C1498" s="11">
        <v>900</v>
      </c>
      <c r="D1498" s="11">
        <v>5300</v>
      </c>
      <c r="E1498" s="12" t="s">
        <v>10133</v>
      </c>
      <c r="F1498" s="11" t="s">
        <v>1281</v>
      </c>
      <c r="G1498" s="11" t="s">
        <v>1382</v>
      </c>
      <c r="H1498" s="11" t="s">
        <v>1903</v>
      </c>
      <c r="I1498" s="11" t="s">
        <v>5091</v>
      </c>
      <c r="J1498" s="14">
        <f>VLOOKUP(Table15[[#This Row],[TechRequired]],OldTree!A:B,2,0)</f>
        <v>4</v>
      </c>
      <c r="K1498" s="22" t="s">
        <v>6012</v>
      </c>
      <c r="L1498" s="14" t="s">
        <v>1382</v>
      </c>
      <c r="M1498" s="14">
        <v>6</v>
      </c>
      <c r="N1498" s="11" t="str">
        <f>INDEX(TreeLookup!$C$1:$DE$21,MATCH(Table15[[#This Row],[CATEGORY]],TreeLookup!$C$1:$C$21,0),MATCH(Table15[[#This Row],[YEAR]],TreeLookup!$C$1:$DE$1,0))</f>
        <v>materialsScienceAdvCapsules</v>
      </c>
      <c r="P1498" s="13" t="s">
        <v>6842</v>
      </c>
      <c r="Q1498" s="11"/>
      <c r="S1498" s="11">
        <v>1964</v>
      </c>
      <c r="W1498" s="15"/>
    </row>
    <row r="1499" spans="1:34" x14ac:dyDescent="0.25">
      <c r="A1499" s="11" t="s">
        <v>23</v>
      </c>
      <c r="B1499" s="12" t="s">
        <v>8195</v>
      </c>
      <c r="C1499" s="11">
        <v>50</v>
      </c>
      <c r="D1499" s="11">
        <v>8200</v>
      </c>
      <c r="E1499" s="12" t="s">
        <v>4218</v>
      </c>
      <c r="F1499" s="11" t="s">
        <v>1278</v>
      </c>
      <c r="G1499" s="11" t="s">
        <v>1381</v>
      </c>
      <c r="H1499" s="11" t="s">
        <v>5091</v>
      </c>
      <c r="I1499" s="11" t="s">
        <v>5091</v>
      </c>
      <c r="J1499" s="14" t="str">
        <f>VLOOKUP(Table15[[#This Row],[TechRequired]],OldTree!A:B,2,0)</f>
        <v>ORPH</v>
      </c>
      <c r="K1499" s="14"/>
      <c r="L1499" s="14"/>
      <c r="N1499" s="11" t="e">
        <f>INDEX(TreeLookup!$C$1:$DE$21,MATCH(Table15[[#This Row],[CATEGORY]],TreeLookup!$C$1:$C$21,0),MATCH(Table15[[#This Row],[YEAR]],TreeLookup!$C$1:$DE$1,0))</f>
        <v>#N/A</v>
      </c>
      <c r="O1499" s="11" t="s">
        <v>1903</v>
      </c>
      <c r="Q1499" s="11"/>
    </row>
    <row r="1500" spans="1:34" x14ac:dyDescent="0.25">
      <c r="A1500" s="11" t="s">
        <v>1223</v>
      </c>
      <c r="B1500" s="12" t="s">
        <v>3711</v>
      </c>
      <c r="C1500" s="11">
        <v>10</v>
      </c>
      <c r="D1500" s="11">
        <v>200</v>
      </c>
      <c r="E1500" s="12" t="s">
        <v>3712</v>
      </c>
      <c r="F1500" s="11" t="s">
        <v>1372</v>
      </c>
      <c r="G1500" s="21" t="s">
        <v>11292</v>
      </c>
      <c r="H1500" s="11" t="s">
        <v>1903</v>
      </c>
      <c r="I1500" s="11" t="s">
        <v>1903</v>
      </c>
      <c r="J1500" s="14">
        <f>VLOOKUP(Table15[[#This Row],[TechRequired]],OldTree!A:B,2,0)</f>
        <v>0</v>
      </c>
      <c r="K1500" s="22" t="s">
        <v>8941</v>
      </c>
      <c r="L1500" s="14"/>
      <c r="N1500" s="11" t="str">
        <f>INDEX(TreeLookup!$C$1:$DE$21,MATCH(Table15[[#This Row],[CATEGORY]],TreeLookup!$C$1:$C$21,0),MATCH(Table15[[#This Row],[YEAR]],TreeLookup!$C$1:$DE$1,0))</f>
        <v>start</v>
      </c>
      <c r="P1500" s="13" t="s">
        <v>6843</v>
      </c>
      <c r="Q1500" s="11"/>
      <c r="S1500" s="11">
        <v>0</v>
      </c>
      <c r="W1500" s="15"/>
    </row>
    <row r="1501" spans="1:34" x14ac:dyDescent="0.25">
      <c r="A1501" s="11" t="s">
        <v>1224</v>
      </c>
      <c r="B1501" s="12" t="s">
        <v>3713</v>
      </c>
      <c r="C1501" s="11">
        <v>20</v>
      </c>
      <c r="D1501" s="11">
        <v>400</v>
      </c>
      <c r="E1501" s="12" t="s">
        <v>3714</v>
      </c>
      <c r="F1501" s="11" t="s">
        <v>1372</v>
      </c>
      <c r="G1501" s="21" t="s">
        <v>11292</v>
      </c>
      <c r="H1501" s="11" t="s">
        <v>1903</v>
      </c>
      <c r="I1501" s="11" t="s">
        <v>1903</v>
      </c>
      <c r="J1501" s="14">
        <f>VLOOKUP(Table15[[#This Row],[TechRequired]],OldTree!A:B,2,0)</f>
        <v>0</v>
      </c>
      <c r="K1501" s="22" t="s">
        <v>8941</v>
      </c>
      <c r="L1501" s="14"/>
      <c r="N1501" s="11" t="str">
        <f>INDEX(TreeLookup!$C$1:$DE$21,MATCH(Table15[[#This Row],[CATEGORY]],TreeLookup!$C$1:$C$21,0),MATCH(Table15[[#This Row],[YEAR]],TreeLookup!$C$1:$DE$1,0))</f>
        <v>start</v>
      </c>
      <c r="P1501" s="13" t="s">
        <v>6843</v>
      </c>
      <c r="Q1501" s="11"/>
      <c r="S1501" s="11">
        <v>0</v>
      </c>
      <c r="W1501" s="15"/>
    </row>
    <row r="1502" spans="1:34" x14ac:dyDescent="0.25">
      <c r="A1502" s="11" t="s">
        <v>1665</v>
      </c>
      <c r="B1502" s="12" t="s">
        <v>7313</v>
      </c>
      <c r="C1502" s="11">
        <v>350</v>
      </c>
      <c r="D1502" s="11">
        <v>1500</v>
      </c>
      <c r="E1502" s="12" t="s">
        <v>10314</v>
      </c>
      <c r="F1502" s="11" t="s">
        <v>1364</v>
      </c>
      <c r="G1502" s="11" t="s">
        <v>1639</v>
      </c>
      <c r="H1502" s="11" t="s">
        <v>1903</v>
      </c>
      <c r="I1502" s="11" t="s">
        <v>5091</v>
      </c>
      <c r="J1502" s="14">
        <f>VLOOKUP(Table15[[#This Row],[TechRequired]],OldTree!A:B,2,0)</f>
        <v>5</v>
      </c>
      <c r="K1502" s="22" t="s">
        <v>8948</v>
      </c>
      <c r="L1502" s="14" t="s">
        <v>8872</v>
      </c>
      <c r="N1502" s="11" t="str">
        <f>INDEX(TreeLookup!$C$1:$DE$21,MATCH(Table15[[#This Row],[CATEGORY]],TreeLookup!$C$1:$C$21,0),MATCH(Table15[[#This Row],[YEAR]],TreeLookup!$C$1:$DE$1,0))</f>
        <v>earlySpaceStations</v>
      </c>
      <c r="P1502" s="13" t="s">
        <v>6842</v>
      </c>
      <c r="Q1502" s="11" t="s">
        <v>6077</v>
      </c>
      <c r="S1502" s="11">
        <v>1981</v>
      </c>
      <c r="W1502" s="15"/>
    </row>
    <row r="1503" spans="1:34" x14ac:dyDescent="0.25">
      <c r="A1503" s="11" t="s">
        <v>397</v>
      </c>
      <c r="B1503" s="12" t="s">
        <v>2296</v>
      </c>
      <c r="C1503" s="11">
        <v>75000</v>
      </c>
      <c r="D1503" s="11">
        <v>170000</v>
      </c>
      <c r="E1503" s="12" t="s">
        <v>2297</v>
      </c>
      <c r="F1503" s="11" t="s">
        <v>1307</v>
      </c>
      <c r="G1503" s="11" t="s">
        <v>1906</v>
      </c>
      <c r="H1503" s="11" t="s">
        <v>1903</v>
      </c>
      <c r="I1503" s="11" t="s">
        <v>1903</v>
      </c>
      <c r="J1503" s="14">
        <f>VLOOKUP(Table15[[#This Row],[TechRequired]],OldTree!A:B,2,0)</f>
        <v>4</v>
      </c>
      <c r="K1503" s="22" t="s">
        <v>8948</v>
      </c>
      <c r="L1503" s="14" t="s">
        <v>6830</v>
      </c>
      <c r="N1503" s="11" t="str">
        <f>INDEX(TreeLookup!$C$1:$DE$21,MATCH(Table15[[#This Row],[CATEGORY]],TreeLookup!$C$1:$C$21,0),MATCH(Table15[[#This Row],[YEAR]],TreeLookup!$C$1:$DE$1,0))</f>
        <v>earlySpaceStations</v>
      </c>
      <c r="P1503" s="13" t="s">
        <v>6843</v>
      </c>
      <c r="Q1503" s="11" t="s">
        <v>2296</v>
      </c>
      <c r="S1503" s="11">
        <v>1982</v>
      </c>
      <c r="W1503" s="15"/>
      <c r="AF1503" s="11" t="s">
        <v>11286</v>
      </c>
      <c r="AG1503" s="11" t="s">
        <v>11286</v>
      </c>
      <c r="AH1503" s="11" t="s">
        <v>11286</v>
      </c>
    </row>
    <row r="1504" spans="1:34" x14ac:dyDescent="0.25">
      <c r="A1504" s="11" t="s">
        <v>1645</v>
      </c>
      <c r="B1504" s="12" t="s">
        <v>7472</v>
      </c>
      <c r="C1504" s="11">
        <v>8500</v>
      </c>
      <c r="D1504" s="11">
        <v>18000</v>
      </c>
      <c r="E1504" s="12" t="s">
        <v>10351</v>
      </c>
      <c r="F1504" s="11" t="s">
        <v>1364</v>
      </c>
      <c r="G1504" s="11" t="s">
        <v>1639</v>
      </c>
      <c r="H1504" s="11" t="s">
        <v>1903</v>
      </c>
      <c r="I1504" s="11" t="s">
        <v>5091</v>
      </c>
      <c r="J1504" s="14">
        <f>VLOOKUP(Table15[[#This Row],[TechRequired]],OldTree!A:B,2,0)</f>
        <v>5</v>
      </c>
      <c r="K1504" s="22" t="s">
        <v>8948</v>
      </c>
      <c r="L1504" s="14" t="s">
        <v>6830</v>
      </c>
      <c r="N1504" s="11" t="str">
        <f>INDEX(TreeLookup!$C$1:$DE$21,MATCH(Table15[[#This Row],[CATEGORY]],TreeLookup!$C$1:$C$21,0),MATCH(Table15[[#This Row],[YEAR]],TreeLookup!$C$1:$DE$1,0))</f>
        <v>modularSpaceStations</v>
      </c>
      <c r="P1504" s="13" t="s">
        <v>6842</v>
      </c>
      <c r="Q1504" s="11" t="s">
        <v>6613</v>
      </c>
      <c r="S1504" s="11">
        <v>1986</v>
      </c>
      <c r="W1504" s="15"/>
    </row>
    <row r="1505" spans="1:23" x14ac:dyDescent="0.25">
      <c r="A1505" s="11" t="s">
        <v>1652</v>
      </c>
      <c r="B1505" s="12" t="s">
        <v>7474</v>
      </c>
      <c r="C1505" s="11">
        <v>1000</v>
      </c>
      <c r="D1505" s="11">
        <v>4000</v>
      </c>
      <c r="E1505" s="12" t="s">
        <v>10350</v>
      </c>
      <c r="F1505" s="11" t="s">
        <v>1364</v>
      </c>
      <c r="G1505" s="11" t="s">
        <v>1639</v>
      </c>
      <c r="H1505" s="11" t="s">
        <v>1903</v>
      </c>
      <c r="I1505" s="11" t="s">
        <v>5091</v>
      </c>
      <c r="J1505" s="14">
        <f>VLOOKUP(Table15[[#This Row],[TechRequired]],OldTree!A:B,2,0)</f>
        <v>5</v>
      </c>
      <c r="K1505" s="22" t="s">
        <v>8948</v>
      </c>
      <c r="L1505" s="14" t="s">
        <v>8868</v>
      </c>
      <c r="N1505" s="11" t="str">
        <f>INDEX(TreeLookup!$C$1:$DE$21,MATCH(Table15[[#This Row],[CATEGORY]],TreeLookup!$C$1:$C$21,0),MATCH(Table15[[#This Row],[YEAR]],TreeLookup!$C$1:$DE$1,0))</f>
        <v>modularSpaceStations</v>
      </c>
      <c r="P1505" s="13" t="s">
        <v>6842</v>
      </c>
      <c r="Q1505" s="11" t="s">
        <v>6613</v>
      </c>
      <c r="S1505" s="11">
        <v>1986</v>
      </c>
      <c r="W1505" s="15"/>
    </row>
    <row r="1506" spans="1:23" x14ac:dyDescent="0.25">
      <c r="A1506" s="11" t="s">
        <v>866</v>
      </c>
      <c r="B1506" s="12" t="s">
        <v>1535</v>
      </c>
      <c r="C1506" s="11">
        <v>5400</v>
      </c>
      <c r="D1506" s="11">
        <v>108000</v>
      </c>
      <c r="E1506" s="12" t="s">
        <v>1554</v>
      </c>
      <c r="F1506" s="11" t="s">
        <v>1348</v>
      </c>
      <c r="G1506" s="11" t="s">
        <v>5218</v>
      </c>
      <c r="H1506" s="11" t="s">
        <v>1903</v>
      </c>
      <c r="I1506" s="11" t="s">
        <v>1903</v>
      </c>
      <c r="J1506" s="14">
        <f>VLOOKUP(Table15[[#This Row],[TechRequired]],OldTree!A:B,2,0)</f>
        <v>8</v>
      </c>
      <c r="K1506" s="22" t="s">
        <v>8948</v>
      </c>
      <c r="L1506" s="14" t="s">
        <v>8662</v>
      </c>
      <c r="N1506" s="11" t="str">
        <f>INDEX(TreeLookup!$C$1:$DE$21,MATCH(Table15[[#This Row],[CATEGORY]],TreeLookup!$C$1:$C$21,0),MATCH(Table15[[#This Row],[YEAR]],TreeLookup!$C$1:$DE$1,0))</f>
        <v>modularSpaceStations</v>
      </c>
      <c r="P1506" s="13" t="s">
        <v>6843</v>
      </c>
      <c r="Q1506" s="11"/>
      <c r="S1506" s="11">
        <v>1986</v>
      </c>
      <c r="W1506" s="15"/>
    </row>
    <row r="1507" spans="1:23" x14ac:dyDescent="0.25">
      <c r="A1507" s="11" t="s">
        <v>863</v>
      </c>
      <c r="B1507" s="12" t="s">
        <v>1534</v>
      </c>
      <c r="C1507" s="11">
        <v>8000</v>
      </c>
      <c r="D1507" s="11">
        <v>160000</v>
      </c>
      <c r="E1507" s="12" t="s">
        <v>1553</v>
      </c>
      <c r="F1507" s="11" t="s">
        <v>1348</v>
      </c>
      <c r="G1507" s="11" t="s">
        <v>5218</v>
      </c>
      <c r="H1507" s="11" t="s">
        <v>1903</v>
      </c>
      <c r="I1507" s="11" t="s">
        <v>1903</v>
      </c>
      <c r="J1507" s="14">
        <f>VLOOKUP(Table15[[#This Row],[TechRequired]],OldTree!A:B,2,0)</f>
        <v>8</v>
      </c>
      <c r="K1507" s="22" t="s">
        <v>8948</v>
      </c>
      <c r="L1507" s="14" t="s">
        <v>8662</v>
      </c>
      <c r="N1507" s="11" t="str">
        <f>INDEX(TreeLookup!$C$1:$DE$21,MATCH(Table15[[#This Row],[CATEGORY]],TreeLookup!$C$1:$C$21,0),MATCH(Table15[[#This Row],[YEAR]],TreeLookup!$C$1:$DE$1,0))</f>
        <v>modularSpaceStations</v>
      </c>
      <c r="P1507" s="13" t="s">
        <v>6843</v>
      </c>
      <c r="Q1507" s="11"/>
      <c r="S1507" s="11">
        <v>1986</v>
      </c>
      <c r="W1507" s="15"/>
    </row>
    <row r="1508" spans="1:23" x14ac:dyDescent="0.25">
      <c r="A1508" s="11" t="s">
        <v>3640</v>
      </c>
      <c r="B1508" s="12" t="s">
        <v>8396</v>
      </c>
      <c r="C1508" s="11">
        <v>2600</v>
      </c>
      <c r="D1508" s="11">
        <v>8800</v>
      </c>
      <c r="E1508" s="12" t="s">
        <v>10079</v>
      </c>
      <c r="F1508" s="11" t="s">
        <v>1347</v>
      </c>
      <c r="G1508" s="21" t="s">
        <v>11292</v>
      </c>
      <c r="H1508" s="11" t="s">
        <v>1903</v>
      </c>
      <c r="I1508" s="11" t="s">
        <v>5091</v>
      </c>
      <c r="J1508" s="14">
        <f>VLOOKUP(Table15[[#This Row],[TechRequired]],OldTree!A:B,2,0)</f>
        <v>4.5</v>
      </c>
      <c r="K1508" s="22" t="s">
        <v>6012</v>
      </c>
      <c r="L1508" s="14" t="s">
        <v>8868</v>
      </c>
      <c r="N1508" s="11" t="str">
        <f>INDEX(TreeLookup!$C$1:$DE$21,MATCH(Table15[[#This Row],[CATEGORY]],TreeLookup!$C$1:$C$21,0),MATCH(Table15[[#This Row],[YEAR]],TreeLookup!$C$1:$DE$1,0))</f>
        <v>materialsScienceHuman</v>
      </c>
      <c r="P1508" s="13" t="s">
        <v>6842</v>
      </c>
      <c r="Q1508" s="11"/>
      <c r="S1508" s="11">
        <v>1961</v>
      </c>
      <c r="W1508" s="15"/>
    </row>
    <row r="1509" spans="1:23" x14ac:dyDescent="0.25">
      <c r="A1509" s="11" t="s">
        <v>15</v>
      </c>
      <c r="B1509" s="12" t="s">
        <v>8474</v>
      </c>
      <c r="C1509" s="11">
        <v>1</v>
      </c>
      <c r="D1509" s="11">
        <v>8200</v>
      </c>
      <c r="E1509" s="12" t="s">
        <v>10836</v>
      </c>
      <c r="F1509" s="11" t="s">
        <v>1278</v>
      </c>
      <c r="G1509" s="11" t="s">
        <v>1381</v>
      </c>
      <c r="H1509" s="11" t="s">
        <v>1903</v>
      </c>
      <c r="I1509" s="11" t="s">
        <v>5091</v>
      </c>
      <c r="J1509" s="14" t="str">
        <f>VLOOKUP(Table15[[#This Row],[TechRequired]],OldTree!A:B,2,0)</f>
        <v>ORPH</v>
      </c>
      <c r="K1509" s="14"/>
      <c r="L1509" s="14" t="s">
        <v>8646</v>
      </c>
      <c r="N1509" s="11" t="e">
        <f>INDEX(TreeLookup!$C$1:$DE$21,MATCH(Table15[[#This Row],[CATEGORY]],TreeLookup!$C$1:$C$21,0),MATCH(Table15[[#This Row],[YEAR]],TreeLookup!$C$1:$DE$1,0))</f>
        <v>#N/A</v>
      </c>
      <c r="O1509" s="11" t="s">
        <v>1903</v>
      </c>
      <c r="Q1509" s="11"/>
    </row>
    <row r="1510" spans="1:23" x14ac:dyDescent="0.25">
      <c r="A1510" s="11" t="s">
        <v>16</v>
      </c>
      <c r="B1510" s="12" t="s">
        <v>8475</v>
      </c>
      <c r="C1510" s="11">
        <v>1</v>
      </c>
      <c r="D1510" s="11">
        <v>14400</v>
      </c>
      <c r="E1510" s="12" t="s">
        <v>10836</v>
      </c>
      <c r="F1510" s="11" t="s">
        <v>1278</v>
      </c>
      <c r="G1510" s="11" t="s">
        <v>1381</v>
      </c>
      <c r="H1510" s="11" t="s">
        <v>1903</v>
      </c>
      <c r="I1510" s="11" t="s">
        <v>5091</v>
      </c>
      <c r="J1510" s="14" t="str">
        <f>VLOOKUP(Table15[[#This Row],[TechRequired]],OldTree!A:B,2,0)</f>
        <v>ORPH</v>
      </c>
      <c r="K1510" s="14"/>
      <c r="L1510" s="14" t="s">
        <v>8646</v>
      </c>
      <c r="N1510" s="11" t="e">
        <f>INDEX(TreeLookup!$C$1:$DE$21,MATCH(Table15[[#This Row],[CATEGORY]],TreeLookup!$C$1:$C$21,0),MATCH(Table15[[#This Row],[YEAR]],TreeLookup!$C$1:$DE$1,0))</f>
        <v>#N/A</v>
      </c>
      <c r="O1510" s="11" t="s">
        <v>1903</v>
      </c>
      <c r="Q1510" s="11"/>
    </row>
    <row r="1511" spans="1:23" x14ac:dyDescent="0.25">
      <c r="A1511" s="11" t="s">
        <v>4265</v>
      </c>
      <c r="B1511" s="12" t="s">
        <v>8476</v>
      </c>
      <c r="C1511" s="11">
        <v>1</v>
      </c>
      <c r="D1511" s="11">
        <v>24200</v>
      </c>
      <c r="E1511" s="12" t="s">
        <v>10836</v>
      </c>
      <c r="F1511" s="11" t="s">
        <v>1285</v>
      </c>
      <c r="G1511" s="11" t="s">
        <v>1381</v>
      </c>
      <c r="H1511" s="11" t="s">
        <v>1903</v>
      </c>
      <c r="I1511" s="11" t="s">
        <v>5091</v>
      </c>
      <c r="J1511" s="14">
        <f>VLOOKUP(Table15[[#This Row],[TechRequired]],OldTree!A:B,2,0)</f>
        <v>5</v>
      </c>
      <c r="K1511" s="22" t="s">
        <v>6012</v>
      </c>
      <c r="L1511" s="14" t="s">
        <v>8646</v>
      </c>
      <c r="M1511" s="14">
        <v>4</v>
      </c>
      <c r="N1511" s="11" t="str">
        <f>INDEX(TreeLookup!$C$1:$DE$21,MATCH(Table15[[#This Row],[CATEGORY]],TreeLookup!$C$1:$C$21,0),MATCH(Table15[[#This Row],[YEAR]],TreeLookup!$C$1:$DE$1,0))</f>
        <v>start</v>
      </c>
      <c r="O1511" s="21" t="s">
        <v>1903</v>
      </c>
      <c r="P1511" s="13" t="s">
        <v>6842</v>
      </c>
      <c r="Q1511" s="11"/>
      <c r="W1511" s="15"/>
    </row>
    <row r="1512" spans="1:23" x14ac:dyDescent="0.25">
      <c r="A1512" s="11" t="s">
        <v>3565</v>
      </c>
      <c r="B1512" s="12" t="s">
        <v>8400</v>
      </c>
      <c r="C1512" s="11">
        <v>1</v>
      </c>
      <c r="D1512" s="11">
        <v>18800</v>
      </c>
      <c r="E1512" s="12" t="s">
        <v>10816</v>
      </c>
      <c r="F1512" s="11" t="s">
        <v>1347</v>
      </c>
      <c r="G1512" s="21" t="s">
        <v>11292</v>
      </c>
      <c r="H1512" s="11" t="s">
        <v>1903</v>
      </c>
      <c r="I1512" s="11" t="s">
        <v>5091</v>
      </c>
      <c r="J1512" s="14">
        <f>VLOOKUP(Table15[[#This Row],[TechRequired]],OldTree!A:B,2,0)</f>
        <v>4.5</v>
      </c>
      <c r="K1512" s="22" t="s">
        <v>6012</v>
      </c>
      <c r="L1512" s="14" t="s">
        <v>8646</v>
      </c>
      <c r="M1512" s="14">
        <v>4</v>
      </c>
      <c r="N1512" s="11" t="str">
        <f>INDEX(TreeLookup!$C$1:$DE$21,MATCH(Table15[[#This Row],[CATEGORY]],TreeLookup!$C$1:$C$21,0),MATCH(Table15[[#This Row],[YEAR]],TreeLookup!$C$1:$DE$1,0))</f>
        <v>start</v>
      </c>
      <c r="O1512" s="21" t="s">
        <v>1903</v>
      </c>
      <c r="P1512" s="13" t="s">
        <v>6842</v>
      </c>
      <c r="Q1512" s="11"/>
      <c r="W1512" s="15"/>
    </row>
    <row r="1513" spans="1:23" x14ac:dyDescent="0.25">
      <c r="A1513" s="11" t="s">
        <v>3564</v>
      </c>
      <c r="B1513" s="12" t="s">
        <v>8408</v>
      </c>
      <c r="C1513" s="11">
        <v>1</v>
      </c>
      <c r="D1513" s="11">
        <v>32600</v>
      </c>
      <c r="E1513" s="12" t="s">
        <v>10817</v>
      </c>
      <c r="F1513" s="11" t="s">
        <v>1347</v>
      </c>
      <c r="G1513" s="21" t="s">
        <v>11292</v>
      </c>
      <c r="H1513" s="11" t="s">
        <v>1903</v>
      </c>
      <c r="I1513" s="11" t="s">
        <v>5091</v>
      </c>
      <c r="J1513" s="14">
        <f>VLOOKUP(Table15[[#This Row],[TechRequired]],OldTree!A:B,2,0)</f>
        <v>4.5</v>
      </c>
      <c r="K1513" s="22" t="s">
        <v>6012</v>
      </c>
      <c r="L1513" s="14" t="s">
        <v>8646</v>
      </c>
      <c r="M1513" s="14">
        <v>4</v>
      </c>
      <c r="N1513" s="11" t="str">
        <f>INDEX(TreeLookup!$C$1:$DE$21,MATCH(Table15[[#This Row],[CATEGORY]],TreeLookup!$C$1:$C$21,0),MATCH(Table15[[#This Row],[YEAR]],TreeLookup!$C$1:$DE$1,0))</f>
        <v>start</v>
      </c>
      <c r="O1513" s="21" t="s">
        <v>1903</v>
      </c>
      <c r="P1513" s="13" t="s">
        <v>6842</v>
      </c>
      <c r="Q1513" s="11"/>
      <c r="W1513" s="15"/>
    </row>
    <row r="1514" spans="1:23" x14ac:dyDescent="0.25">
      <c r="A1514" s="11" t="s">
        <v>4328</v>
      </c>
      <c r="B1514" s="12" t="s">
        <v>8477</v>
      </c>
      <c r="C1514" s="11">
        <v>1</v>
      </c>
      <c r="D1514" s="11">
        <v>18800</v>
      </c>
      <c r="E1514" s="12" t="s">
        <v>10818</v>
      </c>
      <c r="F1514" s="11" t="s">
        <v>1347</v>
      </c>
      <c r="G1514" s="11" t="s">
        <v>1381</v>
      </c>
      <c r="H1514" s="11" t="s">
        <v>1903</v>
      </c>
      <c r="I1514" s="11" t="s">
        <v>5091</v>
      </c>
      <c r="J1514" s="14">
        <f>VLOOKUP(Table15[[#This Row],[TechRequired]],OldTree!A:B,2,0)</f>
        <v>4.5</v>
      </c>
      <c r="K1514" s="22" t="s">
        <v>6012</v>
      </c>
      <c r="L1514" s="14" t="s">
        <v>8646</v>
      </c>
      <c r="M1514" s="14">
        <v>4</v>
      </c>
      <c r="N1514" s="11" t="str">
        <f>INDEX(TreeLookup!$C$1:$DE$21,MATCH(Table15[[#This Row],[CATEGORY]],TreeLookup!$C$1:$C$21,0),MATCH(Table15[[#This Row],[YEAR]],TreeLookup!$C$1:$DE$1,0))</f>
        <v>start</v>
      </c>
      <c r="O1514" s="21" t="s">
        <v>1903</v>
      </c>
      <c r="P1514" s="13" t="s">
        <v>6842</v>
      </c>
      <c r="Q1514" s="11"/>
      <c r="W1514" s="15"/>
    </row>
    <row r="1515" spans="1:23" x14ac:dyDescent="0.25">
      <c r="A1515" s="11" t="s">
        <v>4330</v>
      </c>
      <c r="B1515" s="12" t="s">
        <v>8479</v>
      </c>
      <c r="C1515" s="11">
        <v>1</v>
      </c>
      <c r="D1515" s="11">
        <v>8200</v>
      </c>
      <c r="E1515" s="12" t="s">
        <v>10844</v>
      </c>
      <c r="F1515" s="11" t="s">
        <v>1377</v>
      </c>
      <c r="G1515" s="11" t="s">
        <v>1381</v>
      </c>
      <c r="H1515" s="11" t="s">
        <v>1903</v>
      </c>
      <c r="I1515" s="11" t="s">
        <v>5091</v>
      </c>
      <c r="J1515" s="14">
        <f>VLOOKUP(Table15[[#This Row],[TechRequired]],OldTree!A:B,2,0)</f>
        <v>6</v>
      </c>
      <c r="K1515" s="22" t="s">
        <v>6012</v>
      </c>
      <c r="L1515" s="14" t="s">
        <v>8646</v>
      </c>
      <c r="M1515" s="14">
        <v>5</v>
      </c>
      <c r="N1515" s="11" t="str">
        <f>INDEX(TreeLookup!$C$1:$DE$21,MATCH(Table15[[#This Row],[CATEGORY]],TreeLookup!$C$1:$C$21,0),MATCH(Table15[[#This Row],[YEAR]],TreeLookup!$C$1:$DE$1,0))</f>
        <v>start</v>
      </c>
      <c r="O1515" s="21" t="s">
        <v>1903</v>
      </c>
      <c r="P1515" s="13" t="s">
        <v>6842</v>
      </c>
      <c r="Q1515" s="11"/>
      <c r="W1515" s="15"/>
    </row>
    <row r="1516" spans="1:23" x14ac:dyDescent="0.25">
      <c r="A1516" s="11" t="s">
        <v>4329</v>
      </c>
      <c r="B1516" s="12" t="s">
        <v>8481</v>
      </c>
      <c r="C1516" s="11">
        <v>1</v>
      </c>
      <c r="D1516" s="11">
        <v>8200</v>
      </c>
      <c r="E1516" s="12" t="s">
        <v>10845</v>
      </c>
      <c r="F1516" s="11" t="s">
        <v>1377</v>
      </c>
      <c r="G1516" s="11" t="s">
        <v>1381</v>
      </c>
      <c r="H1516" s="11" t="s">
        <v>1903</v>
      </c>
      <c r="I1516" s="11" t="s">
        <v>5091</v>
      </c>
      <c r="J1516" s="14">
        <f>VLOOKUP(Table15[[#This Row],[TechRequired]],OldTree!A:B,2,0)</f>
        <v>6</v>
      </c>
      <c r="K1516" s="22" t="s">
        <v>6012</v>
      </c>
      <c r="L1516" s="14" t="s">
        <v>8646</v>
      </c>
      <c r="M1516" s="14">
        <v>5</v>
      </c>
      <c r="N1516" s="11" t="str">
        <f>INDEX(TreeLookup!$C$1:$DE$21,MATCH(Table15[[#This Row],[CATEGORY]],TreeLookup!$C$1:$C$21,0),MATCH(Table15[[#This Row],[YEAR]],TreeLookup!$C$1:$DE$1,0))</f>
        <v>start</v>
      </c>
      <c r="O1516" s="21" t="s">
        <v>1903</v>
      </c>
      <c r="P1516" s="13" t="s">
        <v>6842</v>
      </c>
      <c r="Q1516" s="11"/>
      <c r="W1516" s="15"/>
    </row>
    <row r="1517" spans="1:23" x14ac:dyDescent="0.25">
      <c r="A1517" s="11" t="s">
        <v>4331</v>
      </c>
      <c r="B1517" s="12" t="s">
        <v>8483</v>
      </c>
      <c r="C1517" s="11">
        <v>1</v>
      </c>
      <c r="D1517" s="11">
        <v>8200</v>
      </c>
      <c r="E1517" s="12" t="s">
        <v>10846</v>
      </c>
      <c r="F1517" s="11" t="s">
        <v>1377</v>
      </c>
      <c r="G1517" s="11" t="s">
        <v>1381</v>
      </c>
      <c r="H1517" s="11" t="s">
        <v>1903</v>
      </c>
      <c r="I1517" s="11" t="s">
        <v>5091</v>
      </c>
      <c r="J1517" s="14">
        <f>VLOOKUP(Table15[[#This Row],[TechRequired]],OldTree!A:B,2,0)</f>
        <v>6</v>
      </c>
      <c r="K1517" s="22" t="s">
        <v>6012</v>
      </c>
      <c r="L1517" s="14" t="s">
        <v>8646</v>
      </c>
      <c r="M1517" s="14">
        <v>5</v>
      </c>
      <c r="N1517" s="11" t="str">
        <f>INDEX(TreeLookup!$C$1:$DE$21,MATCH(Table15[[#This Row],[CATEGORY]],TreeLookup!$C$1:$C$21,0),MATCH(Table15[[#This Row],[YEAR]],TreeLookup!$C$1:$DE$1,0))</f>
        <v>start</v>
      </c>
      <c r="O1517" s="21" t="s">
        <v>1903</v>
      </c>
      <c r="P1517" s="13" t="s">
        <v>6842</v>
      </c>
      <c r="Q1517" s="11"/>
      <c r="W1517" s="15"/>
    </row>
    <row r="1518" spans="1:23" x14ac:dyDescent="0.25">
      <c r="A1518" s="11" t="s">
        <v>4332</v>
      </c>
      <c r="B1518" s="12" t="s">
        <v>8486</v>
      </c>
      <c r="C1518" s="11">
        <v>1</v>
      </c>
      <c r="D1518" s="11">
        <v>8200</v>
      </c>
      <c r="E1518" s="12" t="s">
        <v>10847</v>
      </c>
      <c r="F1518" s="11" t="s">
        <v>1377</v>
      </c>
      <c r="G1518" s="11" t="s">
        <v>1381</v>
      </c>
      <c r="H1518" s="11" t="s">
        <v>1903</v>
      </c>
      <c r="I1518" s="11" t="s">
        <v>5091</v>
      </c>
      <c r="J1518" s="14">
        <f>VLOOKUP(Table15[[#This Row],[TechRequired]],OldTree!A:B,2,0)</f>
        <v>6</v>
      </c>
      <c r="K1518" s="22" t="s">
        <v>6012</v>
      </c>
      <c r="L1518" s="14" t="s">
        <v>8646</v>
      </c>
      <c r="M1518" s="14">
        <v>5</v>
      </c>
      <c r="N1518" s="11" t="str">
        <f>INDEX(TreeLookup!$C$1:$DE$21,MATCH(Table15[[#This Row],[CATEGORY]],TreeLookup!$C$1:$C$21,0),MATCH(Table15[[#This Row],[YEAR]],TreeLookup!$C$1:$DE$1,0))</f>
        <v>start</v>
      </c>
      <c r="O1518" s="21" t="s">
        <v>1903</v>
      </c>
      <c r="P1518" s="13" t="s">
        <v>6842</v>
      </c>
      <c r="Q1518" s="11"/>
      <c r="W1518" s="15"/>
    </row>
    <row r="1519" spans="1:23" x14ac:dyDescent="0.25">
      <c r="A1519" s="11" t="s">
        <v>4333</v>
      </c>
      <c r="B1519" s="12" t="s">
        <v>8487</v>
      </c>
      <c r="C1519" s="11">
        <v>1</v>
      </c>
      <c r="D1519" s="11">
        <v>8200</v>
      </c>
      <c r="E1519" s="12" t="s">
        <v>10848</v>
      </c>
      <c r="F1519" s="11" t="s">
        <v>1377</v>
      </c>
      <c r="G1519" s="11" t="s">
        <v>1381</v>
      </c>
      <c r="H1519" s="11" t="s">
        <v>1903</v>
      </c>
      <c r="I1519" s="11" t="s">
        <v>5091</v>
      </c>
      <c r="J1519" s="14">
        <f>VLOOKUP(Table15[[#This Row],[TechRequired]],OldTree!A:B,2,0)</f>
        <v>6</v>
      </c>
      <c r="K1519" s="22" t="s">
        <v>6012</v>
      </c>
      <c r="L1519" s="14" t="s">
        <v>8646</v>
      </c>
      <c r="M1519" s="14">
        <v>5</v>
      </c>
      <c r="N1519" s="11" t="str">
        <f>INDEX(TreeLookup!$C$1:$DE$21,MATCH(Table15[[#This Row],[CATEGORY]],TreeLookup!$C$1:$C$21,0),MATCH(Table15[[#This Row],[YEAR]],TreeLookup!$C$1:$DE$1,0))</f>
        <v>start</v>
      </c>
      <c r="O1519" s="21" t="s">
        <v>1903</v>
      </c>
      <c r="P1519" s="13" t="s">
        <v>6842</v>
      </c>
      <c r="Q1519" s="11"/>
      <c r="W1519" s="15"/>
    </row>
    <row r="1520" spans="1:23" x14ac:dyDescent="0.25">
      <c r="A1520" s="11" t="s">
        <v>4348</v>
      </c>
      <c r="B1520" s="12" t="s">
        <v>8199</v>
      </c>
      <c r="C1520" s="11">
        <v>18.57358</v>
      </c>
      <c r="D1520" s="11">
        <v>1</v>
      </c>
      <c r="E1520" s="12" t="s">
        <v>4349</v>
      </c>
      <c r="G1520" s="11" t="s">
        <v>1381</v>
      </c>
      <c r="H1520" s="11" t="s">
        <v>5091</v>
      </c>
      <c r="I1520" s="11" t="s">
        <v>5091</v>
      </c>
      <c r="J1520" s="14" t="e">
        <f>VLOOKUP(Table15[[#This Row],[TechRequired]],OldTree!A:B,2,0)</f>
        <v>#N/A</v>
      </c>
      <c r="K1520" s="14"/>
      <c r="L1520" s="14" t="s">
        <v>8646</v>
      </c>
      <c r="N1520" s="11" t="e">
        <f>INDEX(TreeLookup!$C$1:$DE$21,MATCH(Table15[[#This Row],[CATEGORY]],TreeLookup!$C$1:$C$21,0),MATCH(Table15[[#This Row],[YEAR]],TreeLookup!$C$1:$DE$1,0))</f>
        <v>#N/A</v>
      </c>
      <c r="O1520" s="11" t="s">
        <v>1903</v>
      </c>
      <c r="Q1520" s="11"/>
    </row>
    <row r="1521" spans="1:33" x14ac:dyDescent="0.25">
      <c r="A1521" s="35" t="s">
        <v>6171</v>
      </c>
      <c r="B1521" s="12" t="s">
        <v>6171</v>
      </c>
      <c r="C1521" s="17"/>
      <c r="D1521" s="17"/>
      <c r="G1521" s="11" t="s">
        <v>6059</v>
      </c>
      <c r="H1521" s="11" t="s">
        <v>1903</v>
      </c>
      <c r="J1521" s="16" t="e">
        <f>VLOOKUP(Table15[[#This Row],[TechRequired]],OldTree!A:B,2,0)</f>
        <v>#N/A</v>
      </c>
      <c r="K1521" s="23" t="s">
        <v>8955</v>
      </c>
      <c r="L1521" s="16"/>
      <c r="N1521" s="11" t="str">
        <f>INDEX(TreeLookup!$C$1:$DE$21,MATCH(Table15[[#This Row],[CATEGORY]],TreeLookup!$C$1:$C$21,0),MATCH(Table15[[#This Row],[YEAR]],TreeLookup!$C$1:$DE$1,0))</f>
        <v>hydrolox1981</v>
      </c>
      <c r="Q1521" s="11" t="s">
        <v>6168</v>
      </c>
      <c r="R1521" s="11" t="s">
        <v>6167</v>
      </c>
      <c r="S1521" s="11">
        <v>1985</v>
      </c>
    </row>
    <row r="1522" spans="1:33" x14ac:dyDescent="0.25">
      <c r="A1522" s="11" t="s">
        <v>1805</v>
      </c>
      <c r="B1522" s="12" t="s">
        <v>6164</v>
      </c>
      <c r="C1522" s="11">
        <v>40</v>
      </c>
      <c r="D1522" s="11">
        <v>800</v>
      </c>
      <c r="E1522" s="12" t="s">
        <v>10603</v>
      </c>
      <c r="F1522" s="11" t="s">
        <v>1287</v>
      </c>
      <c r="G1522" s="11" t="s">
        <v>1784</v>
      </c>
      <c r="H1522" s="11" t="s">
        <v>1903</v>
      </c>
      <c r="I1522" s="11" t="s">
        <v>1903</v>
      </c>
      <c r="J1522" s="14">
        <f>VLOOKUP(Table15[[#This Row],[TechRequired]],OldTree!A:B,2,0)</f>
        <v>3</v>
      </c>
      <c r="K1522" s="22" t="s">
        <v>8945</v>
      </c>
      <c r="L1522" s="14"/>
      <c r="N1522" s="11" t="str">
        <f>INDEX(TreeLookup!$C$1:$DE$21,MATCH(Table15[[#This Row],[CATEGORY]],TreeLookup!$C$1:$C$21,0),MATCH(Table15[[#This Row],[YEAR]],TreeLookup!$C$1:$DE$1,0))</f>
        <v>orbitalRocketry2004</v>
      </c>
      <c r="P1522" s="13" t="s">
        <v>6843</v>
      </c>
      <c r="Q1522" s="11" t="s">
        <v>6165</v>
      </c>
      <c r="S1522" s="11">
        <v>2006</v>
      </c>
      <c r="V1522" s="11" t="s">
        <v>8830</v>
      </c>
      <c r="W1522" s="15">
        <v>42872</v>
      </c>
      <c r="Y1522" s="11" t="s">
        <v>10973</v>
      </c>
      <c r="AD1522" s="11" t="s">
        <v>11286</v>
      </c>
    </row>
    <row r="1523" spans="1:33" x14ac:dyDescent="0.25">
      <c r="A1523" s="11" t="s">
        <v>1273</v>
      </c>
      <c r="B1523" s="12" t="s">
        <v>5140</v>
      </c>
      <c r="C1523" s="11">
        <v>40</v>
      </c>
      <c r="D1523" s="11">
        <v>800</v>
      </c>
      <c r="E1523" s="12" t="s">
        <v>5141</v>
      </c>
      <c r="F1523" s="11" t="s">
        <v>1377</v>
      </c>
      <c r="G1523" s="11" t="s">
        <v>1414</v>
      </c>
      <c r="H1523" s="11" t="s">
        <v>1903</v>
      </c>
      <c r="I1523" s="11" t="s">
        <v>1903</v>
      </c>
      <c r="J1523" s="14">
        <f>VLOOKUP(Table15[[#This Row],[TechRequired]],OldTree!A:B,2,0)</f>
        <v>6</v>
      </c>
      <c r="K1523" s="22" t="s">
        <v>8945</v>
      </c>
      <c r="L1523" s="14" t="s">
        <v>8672</v>
      </c>
      <c r="N1523" s="11" t="str">
        <f>INDEX(TreeLookup!$C$1:$DE$21,MATCH(Table15[[#This Row],[CATEGORY]],TreeLookup!$C$1:$C$21,0),MATCH(Table15[[#This Row],[YEAR]],TreeLookup!$C$1:$DE$1,0))</f>
        <v>orbitalRocketry2004</v>
      </c>
      <c r="P1523" s="13" t="s">
        <v>6843</v>
      </c>
      <c r="Q1523" s="11" t="s">
        <v>6045</v>
      </c>
      <c r="R1523" s="11" t="s">
        <v>6164</v>
      </c>
      <c r="S1523" s="11">
        <v>2006</v>
      </c>
      <c r="W1523" s="15"/>
      <c r="Y1523" s="11" t="s">
        <v>10973</v>
      </c>
      <c r="AD1523" s="11" t="s">
        <v>11286</v>
      </c>
    </row>
    <row r="1524" spans="1:33" x14ac:dyDescent="0.25">
      <c r="A1524" s="11" t="s">
        <v>6163</v>
      </c>
      <c r="B1524" s="12" t="s">
        <v>6163</v>
      </c>
      <c r="C1524" s="17"/>
      <c r="D1524" s="17"/>
      <c r="G1524" s="11" t="s">
        <v>6059</v>
      </c>
      <c r="H1524" s="11" t="s">
        <v>1903</v>
      </c>
      <c r="J1524" s="16" t="e">
        <f>VLOOKUP(Table15[[#This Row],[TechRequired]],OldTree!A:B,2,0)</f>
        <v>#N/A</v>
      </c>
      <c r="K1524" s="23" t="s">
        <v>8955</v>
      </c>
      <c r="L1524" s="16"/>
      <c r="N1524" s="11" t="str">
        <f>INDEX(TreeLookup!$C$1:$DE$21,MATCH(Table15[[#This Row],[CATEGORY]],TreeLookup!$C$1:$C$21,0),MATCH(Table15[[#This Row],[YEAR]],TreeLookup!$C$1:$DE$1,0))</f>
        <v>improvedHydrolox</v>
      </c>
      <c r="Q1524" s="11"/>
      <c r="R1524" s="11" t="s">
        <v>6160</v>
      </c>
      <c r="S1524" s="11">
        <v>1966</v>
      </c>
    </row>
    <row r="1525" spans="1:33" x14ac:dyDescent="0.25">
      <c r="A1525" s="11" t="s">
        <v>784</v>
      </c>
      <c r="B1525" s="12" t="s">
        <v>4683</v>
      </c>
      <c r="C1525" s="11">
        <v>40</v>
      </c>
      <c r="D1525" s="11">
        <v>800</v>
      </c>
      <c r="E1525" s="12" t="s">
        <v>4684</v>
      </c>
      <c r="F1525" s="11" t="s">
        <v>1338</v>
      </c>
      <c r="G1525" s="11" t="s">
        <v>5218</v>
      </c>
      <c r="H1525" s="11" t="s">
        <v>1903</v>
      </c>
      <c r="I1525" s="11" t="s">
        <v>1903</v>
      </c>
      <c r="J1525" s="14">
        <f>VLOOKUP(Table15[[#This Row],[TechRequired]],OldTree!A:B,2,0)</f>
        <v>8</v>
      </c>
      <c r="K1525" s="22" t="s">
        <v>8945</v>
      </c>
      <c r="L1525" s="14"/>
      <c r="N1525" s="11" t="str">
        <f>INDEX(TreeLookup!$C$1:$DE$21,MATCH(Table15[[#This Row],[CATEGORY]],TreeLookup!$C$1:$C$21,0),MATCH(Table15[[#This Row],[YEAR]],TreeLookup!$C$1:$DE$1,0))</f>
        <v>orbitalRocketry2004</v>
      </c>
      <c r="P1525" s="13" t="s">
        <v>6843</v>
      </c>
      <c r="Q1525" s="11" t="s">
        <v>6045</v>
      </c>
      <c r="R1525" s="21" t="s">
        <v>6173</v>
      </c>
      <c r="S1525" s="11">
        <v>2008</v>
      </c>
      <c r="W1525" s="15"/>
      <c r="Y1525" s="11" t="s">
        <v>10973</v>
      </c>
      <c r="AD1525" s="11" t="s">
        <v>11286</v>
      </c>
    </row>
    <row r="1526" spans="1:33" x14ac:dyDescent="0.25">
      <c r="A1526" s="35" t="s">
        <v>6161</v>
      </c>
      <c r="B1526" s="12" t="s">
        <v>6161</v>
      </c>
      <c r="C1526" s="17"/>
      <c r="D1526" s="17"/>
      <c r="G1526" s="11" t="s">
        <v>6059</v>
      </c>
      <c r="H1526" s="11" t="s">
        <v>1903</v>
      </c>
      <c r="J1526" s="16" t="e">
        <f>VLOOKUP(Table15[[#This Row],[TechRequired]],OldTree!A:B,2,0)</f>
        <v>#N/A</v>
      </c>
      <c r="K1526" s="23" t="s">
        <v>8955</v>
      </c>
      <c r="L1526" s="16"/>
      <c r="N1526" s="11" t="str">
        <f>INDEX(TreeLookup!$C$1:$DE$21,MATCH(Table15[[#This Row],[CATEGORY]],TreeLookup!$C$1:$C$21,0),MATCH(Table15[[#This Row],[YEAR]],TreeLookup!$C$1:$DE$1,0))</f>
        <v>largeHydrolox</v>
      </c>
      <c r="Q1526" s="11" t="s">
        <v>6111</v>
      </c>
      <c r="R1526" s="11" t="s">
        <v>6160</v>
      </c>
      <c r="S1526" s="11">
        <v>1967</v>
      </c>
    </row>
    <row r="1527" spans="1:33" x14ac:dyDescent="0.25">
      <c r="A1527" s="11" t="s">
        <v>1438</v>
      </c>
      <c r="B1527" s="12" t="s">
        <v>7804</v>
      </c>
      <c r="C1527" s="11">
        <v>2400</v>
      </c>
      <c r="D1527" s="11">
        <v>6400</v>
      </c>
      <c r="E1527" s="12" t="s">
        <v>10371</v>
      </c>
      <c r="F1527" s="11" t="s">
        <v>1300</v>
      </c>
      <c r="G1527" s="11" t="s">
        <v>5218</v>
      </c>
      <c r="H1527" s="11" t="s">
        <v>1903</v>
      </c>
      <c r="I1527" s="11" t="s">
        <v>5091</v>
      </c>
      <c r="J1527" s="14">
        <f>VLOOKUP(Table15[[#This Row],[TechRequired]],OldTree!A:B,2,0)</f>
        <v>1</v>
      </c>
      <c r="K1527" s="22" t="s">
        <v>8948</v>
      </c>
      <c r="L1527" s="14" t="s">
        <v>6831</v>
      </c>
      <c r="M1527" s="14">
        <v>11</v>
      </c>
      <c r="N1527" s="11" t="str">
        <f>INDEX(TreeLookup!$C$1:$DE$21,MATCH(Table15[[#This Row],[CATEGORY]],TreeLookup!$C$1:$C$21,0),MATCH(Table15[[#This Row],[YEAR]],TreeLookup!$C$1:$DE$1,0))</f>
        <v>modularSpaceStations</v>
      </c>
      <c r="P1527" s="13" t="s">
        <v>6842</v>
      </c>
      <c r="Q1527" s="11"/>
      <c r="S1527" s="11">
        <v>1986</v>
      </c>
      <c r="W1527" s="15"/>
    </row>
    <row r="1528" spans="1:33" x14ac:dyDescent="0.25">
      <c r="A1528" s="11" t="s">
        <v>371</v>
      </c>
      <c r="B1528" s="12" t="s">
        <v>3641</v>
      </c>
      <c r="C1528" s="11">
        <v>100</v>
      </c>
      <c r="D1528" s="11">
        <v>2000</v>
      </c>
      <c r="E1528" s="12" t="s">
        <v>3642</v>
      </c>
      <c r="F1528" s="11" t="s">
        <v>1305</v>
      </c>
      <c r="G1528" s="21" t="s">
        <v>11292</v>
      </c>
      <c r="H1528" s="11" t="s">
        <v>1903</v>
      </c>
      <c r="I1528" s="11" t="s">
        <v>1903</v>
      </c>
      <c r="J1528" s="14">
        <f>VLOOKUP(Table15[[#This Row],[TechRequired]],OldTree!A:B,2,0)</f>
        <v>6</v>
      </c>
      <c r="K1528" s="22" t="s">
        <v>8948</v>
      </c>
      <c r="L1528" s="14" t="s">
        <v>6830</v>
      </c>
      <c r="N1528" s="11" t="str">
        <f>INDEX(TreeLookup!$C$1:$DE$21,MATCH(Table15[[#This Row],[CATEGORY]],TreeLookup!$C$1:$C$21,0),MATCH(Table15[[#This Row],[YEAR]],TreeLookup!$C$1:$DE$1,0))</f>
        <v>modularSpaceStations</v>
      </c>
      <c r="P1528" s="13" t="s">
        <v>6843</v>
      </c>
      <c r="Q1528" s="11" t="s">
        <v>6629</v>
      </c>
      <c r="S1528" s="11">
        <v>1986</v>
      </c>
      <c r="W1528" s="15"/>
      <c r="AF1528" s="11" t="s">
        <v>11286</v>
      </c>
      <c r="AG1528" s="11" t="s">
        <v>11286</v>
      </c>
    </row>
    <row r="1529" spans="1:33" x14ac:dyDescent="0.25">
      <c r="A1529" s="11" t="s">
        <v>4169</v>
      </c>
      <c r="B1529" s="12" t="s">
        <v>8200</v>
      </c>
      <c r="C1529" s="11">
        <v>650</v>
      </c>
      <c r="D1529" s="11">
        <v>8200</v>
      </c>
      <c r="E1529" s="12" t="s">
        <v>4170</v>
      </c>
      <c r="F1529" s="11" t="s">
        <v>1284</v>
      </c>
      <c r="G1529" s="11" t="s">
        <v>1381</v>
      </c>
      <c r="H1529" s="11" t="s">
        <v>5091</v>
      </c>
      <c r="I1529" s="11" t="s">
        <v>5091</v>
      </c>
      <c r="J1529" s="14">
        <f>VLOOKUP(Table15[[#This Row],[TechRequired]],OldTree!A:B,2,0)</f>
        <v>4</v>
      </c>
      <c r="K1529" s="14"/>
      <c r="L1529" s="14"/>
      <c r="N1529" s="11" t="e">
        <f>INDEX(TreeLookup!$C$1:$DE$21,MATCH(Table15[[#This Row],[CATEGORY]],TreeLookup!$C$1:$C$21,0),MATCH(Table15[[#This Row],[YEAR]],TreeLookup!$C$1:$DE$1,0))</f>
        <v>#N/A</v>
      </c>
      <c r="O1529" s="11" t="s">
        <v>1903</v>
      </c>
    </row>
    <row r="1530" spans="1:33" x14ac:dyDescent="0.25">
      <c r="A1530" s="11" t="s">
        <v>2149</v>
      </c>
      <c r="B1530" s="12" t="s">
        <v>8201</v>
      </c>
      <c r="C1530" s="11">
        <v>200</v>
      </c>
      <c r="D1530" s="11">
        <v>2550</v>
      </c>
      <c r="E1530" s="12" t="s">
        <v>2150</v>
      </c>
      <c r="F1530" s="11" t="s">
        <v>1341</v>
      </c>
      <c r="G1530" s="11" t="s">
        <v>5487</v>
      </c>
      <c r="H1530" s="11" t="s">
        <v>5091</v>
      </c>
      <c r="I1530" s="11" t="s">
        <v>5091</v>
      </c>
      <c r="J1530" s="14">
        <f>VLOOKUP(Table15[[#This Row],[TechRequired]],OldTree!A:B,2,0)</f>
        <v>7</v>
      </c>
      <c r="K1530" s="14"/>
      <c r="L1530" s="14"/>
      <c r="N1530" s="11" t="e">
        <f>INDEX(TreeLookup!$C$1:$DE$21,MATCH(Table15[[#This Row],[CATEGORY]],TreeLookup!$C$1:$C$21,0),MATCH(Table15[[#This Row],[YEAR]],TreeLookup!$C$1:$DE$1,0))</f>
        <v>#N/A</v>
      </c>
      <c r="O1530" s="11" t="s">
        <v>1903</v>
      </c>
      <c r="Q1530" s="11"/>
    </row>
    <row r="1531" spans="1:33" x14ac:dyDescent="0.25">
      <c r="A1531" s="11" t="s">
        <v>18</v>
      </c>
      <c r="B1531" s="12" t="s">
        <v>8202</v>
      </c>
      <c r="C1531" s="11">
        <v>600</v>
      </c>
      <c r="D1531" s="11">
        <v>4200</v>
      </c>
      <c r="E1531" s="12" t="s">
        <v>4105</v>
      </c>
      <c r="F1531" s="11" t="s">
        <v>1278</v>
      </c>
      <c r="G1531" s="11" t="s">
        <v>1381</v>
      </c>
      <c r="H1531" s="11" t="s">
        <v>5091</v>
      </c>
      <c r="I1531" s="11" t="s">
        <v>5091</v>
      </c>
      <c r="J1531" s="14" t="str">
        <f>VLOOKUP(Table15[[#This Row],[TechRequired]],OldTree!A:B,2,0)</f>
        <v>ORPH</v>
      </c>
      <c r="K1531" s="14"/>
      <c r="L1531" s="14"/>
      <c r="N1531" s="11" t="e">
        <f>INDEX(TreeLookup!$C$1:$DE$21,MATCH(Table15[[#This Row],[CATEGORY]],TreeLookup!$C$1:$C$21,0),MATCH(Table15[[#This Row],[YEAR]],TreeLookup!$C$1:$DE$1,0))</f>
        <v>#N/A</v>
      </c>
      <c r="O1531" s="11" t="s">
        <v>1903</v>
      </c>
      <c r="Q1531" s="11"/>
    </row>
    <row r="1532" spans="1:33" x14ac:dyDescent="0.25">
      <c r="A1532" s="11" t="s">
        <v>19</v>
      </c>
      <c r="B1532" s="12" t="s">
        <v>8203</v>
      </c>
      <c r="C1532" s="11">
        <v>1000</v>
      </c>
      <c r="D1532" s="11">
        <v>4200</v>
      </c>
      <c r="E1532" s="12" t="s">
        <v>4232</v>
      </c>
      <c r="F1532" s="11" t="s">
        <v>1278</v>
      </c>
      <c r="G1532" s="11" t="s">
        <v>1381</v>
      </c>
      <c r="H1532" s="11" t="s">
        <v>5091</v>
      </c>
      <c r="I1532" s="11" t="s">
        <v>5091</v>
      </c>
      <c r="J1532" s="14" t="str">
        <f>VLOOKUP(Table15[[#This Row],[TechRequired]],OldTree!A:B,2,0)</f>
        <v>ORPH</v>
      </c>
      <c r="K1532" s="14"/>
      <c r="L1532" s="14"/>
      <c r="N1532" s="11" t="e">
        <f>INDEX(TreeLookup!$C$1:$DE$21,MATCH(Table15[[#This Row],[CATEGORY]],TreeLookup!$C$1:$C$21,0),MATCH(Table15[[#This Row],[YEAR]],TreeLookup!$C$1:$DE$1,0))</f>
        <v>#N/A</v>
      </c>
      <c r="O1532" s="11" t="s">
        <v>1903</v>
      </c>
      <c r="Q1532" s="11"/>
    </row>
    <row r="1533" spans="1:33" x14ac:dyDescent="0.25">
      <c r="A1533" s="11" t="s">
        <v>190</v>
      </c>
      <c r="B1533" s="12" t="s">
        <v>8542</v>
      </c>
      <c r="C1533" s="11">
        <v>400</v>
      </c>
      <c r="D1533" s="11">
        <v>8000</v>
      </c>
      <c r="E1533" s="12" t="s">
        <v>4123</v>
      </c>
      <c r="F1533" s="11" t="s">
        <v>1290</v>
      </c>
      <c r="G1533" s="11" t="s">
        <v>1381</v>
      </c>
      <c r="H1533" s="11" t="s">
        <v>1903</v>
      </c>
      <c r="I1533" s="11" t="s">
        <v>1903</v>
      </c>
      <c r="J1533" s="14">
        <f>VLOOKUP(Table15[[#This Row],[TechRequired]],OldTree!A:B,2,0)</f>
        <v>2</v>
      </c>
      <c r="K1533" s="22" t="s">
        <v>6014</v>
      </c>
      <c r="L1533" s="14" t="s">
        <v>8661</v>
      </c>
      <c r="M1533" s="14">
        <v>3</v>
      </c>
      <c r="N1533" s="11" t="str">
        <f>INDEX(TreeLookup!$C$1:$DE$21,MATCH(Table15[[#This Row],[CATEGORY]],TreeLookup!$C$1:$C$21,0),MATCH(Table15[[#This Row],[YEAR]],TreeLookup!$C$1:$DE$1,0))</f>
        <v>highSpeedFlight</v>
      </c>
      <c r="P1533" s="13" t="s">
        <v>6843</v>
      </c>
      <c r="S1533" s="11">
        <v>1960</v>
      </c>
      <c r="W1533" s="15"/>
    </row>
    <row r="1534" spans="1:33" x14ac:dyDescent="0.25">
      <c r="A1534" s="11" t="s">
        <v>2109</v>
      </c>
      <c r="B1534" s="12" t="s">
        <v>2110</v>
      </c>
      <c r="C1534" s="11">
        <v>7002</v>
      </c>
      <c r="D1534" s="11">
        <v>31000</v>
      </c>
      <c r="E1534" s="12" t="s">
        <v>2111</v>
      </c>
      <c r="F1534" s="11" t="s">
        <v>5491</v>
      </c>
      <c r="G1534" s="11" t="s">
        <v>5487</v>
      </c>
      <c r="H1534" s="11" t="s">
        <v>1903</v>
      </c>
      <c r="I1534" s="11" t="s">
        <v>1903</v>
      </c>
      <c r="J1534" s="14">
        <f>VLOOKUP(Table15[[#This Row],[TechRequired]],OldTree!A:B,2,0)</f>
        <v>10</v>
      </c>
      <c r="K1534" s="22" t="s">
        <v>6017</v>
      </c>
      <c r="L1534" s="14" t="s">
        <v>8668</v>
      </c>
      <c r="M1534" s="14">
        <v>11</v>
      </c>
      <c r="N1534" s="11" t="str">
        <f>INDEX(TreeLookup!$C$1:$DE$21,MATCH(Table15[[#This Row],[CATEGORY]],TreeLookup!$C$1:$C$21,0),MATCH(Table15[[#This Row],[YEAR]],TreeLookup!$C$1:$DE$1,0))</f>
        <v>advancedElecPropulsion</v>
      </c>
      <c r="P1534" s="13" t="s">
        <v>6843</v>
      </c>
      <c r="Q1534" s="11"/>
      <c r="S1534" s="11">
        <v>2035</v>
      </c>
      <c r="U1534" s="21" t="s">
        <v>9003</v>
      </c>
      <c r="W1534" s="15"/>
    </row>
    <row r="1535" spans="1:33" x14ac:dyDescent="0.25">
      <c r="A1535" s="11" t="s">
        <v>2112</v>
      </c>
      <c r="B1535" s="12" t="s">
        <v>2113</v>
      </c>
      <c r="C1535" s="11">
        <v>14140</v>
      </c>
      <c r="D1535" s="11">
        <v>52700</v>
      </c>
      <c r="E1535" s="12" t="s">
        <v>2114</v>
      </c>
      <c r="F1535" s="11" t="s">
        <v>5491</v>
      </c>
      <c r="G1535" s="11" t="s">
        <v>5487</v>
      </c>
      <c r="H1535" s="11" t="s">
        <v>1903</v>
      </c>
      <c r="I1535" s="11" t="s">
        <v>1903</v>
      </c>
      <c r="J1535" s="14">
        <f>VLOOKUP(Table15[[#This Row],[TechRequired]],OldTree!A:B,2,0)</f>
        <v>10</v>
      </c>
      <c r="K1535" s="22" t="s">
        <v>6017</v>
      </c>
      <c r="L1535" s="14" t="s">
        <v>8668</v>
      </c>
      <c r="M1535" s="14">
        <v>11</v>
      </c>
      <c r="N1535" s="11" t="str">
        <f>INDEX(TreeLookup!$C$1:$DE$21,MATCH(Table15[[#This Row],[CATEGORY]],TreeLookup!$C$1:$C$21,0),MATCH(Table15[[#This Row],[YEAR]],TreeLookup!$C$1:$DE$1,0))</f>
        <v>colonization2051ElecProp</v>
      </c>
      <c r="P1535" s="13" t="s">
        <v>6843</v>
      </c>
      <c r="Q1535" s="11"/>
      <c r="S1535" s="11">
        <v>2051</v>
      </c>
      <c r="U1535" s="21" t="s">
        <v>8990</v>
      </c>
      <c r="W1535" s="15"/>
    </row>
    <row r="1536" spans="1:33" x14ac:dyDescent="0.25">
      <c r="A1536" s="11" t="s">
        <v>83</v>
      </c>
      <c r="B1536" s="12" t="s">
        <v>5742</v>
      </c>
      <c r="C1536" s="11">
        <v>450</v>
      </c>
      <c r="D1536" s="11">
        <v>9000</v>
      </c>
      <c r="E1536" s="12" t="s">
        <v>5743</v>
      </c>
      <c r="F1536" s="11" t="s">
        <v>1282</v>
      </c>
      <c r="G1536" s="21" t="s">
        <v>11292</v>
      </c>
      <c r="H1536" s="11" t="s">
        <v>1903</v>
      </c>
      <c r="I1536" s="11" t="s">
        <v>1903</v>
      </c>
      <c r="J1536" s="14">
        <f>VLOOKUP(Table15[[#This Row],[TechRequired]],OldTree!A:B,2,0)</f>
        <v>4</v>
      </c>
      <c r="K1536" s="22" t="s">
        <v>8950</v>
      </c>
      <c r="L1536" s="14" t="s">
        <v>6819</v>
      </c>
      <c r="N1536" s="11" t="str">
        <f>INDEX(TreeLookup!$C$1:$DE$21,MATCH(Table15[[#This Row],[CATEGORY]],TreeLookup!$C$1:$C$21,0),MATCH(Table15[[#This Row],[YEAR]],TreeLookup!$C$1:$DE$1,0))</f>
        <v>improvedPower</v>
      </c>
      <c r="P1536" s="13" t="s">
        <v>6843</v>
      </c>
      <c r="Q1536" s="21" t="s">
        <v>9020</v>
      </c>
      <c r="S1536" s="11">
        <v>1964</v>
      </c>
      <c r="U1536" s="21" t="s">
        <v>9023</v>
      </c>
      <c r="W1536" s="15"/>
    </row>
    <row r="1537" spans="1:36" x14ac:dyDescent="0.25">
      <c r="A1537" s="11" t="s">
        <v>98</v>
      </c>
      <c r="B1537" s="12" t="s">
        <v>3399</v>
      </c>
      <c r="C1537" s="11">
        <v>300</v>
      </c>
      <c r="D1537" s="11">
        <v>6000</v>
      </c>
      <c r="E1537" s="12" t="s">
        <v>3400</v>
      </c>
      <c r="F1537" s="11" t="s">
        <v>1282</v>
      </c>
      <c r="G1537" s="21" t="s">
        <v>11292</v>
      </c>
      <c r="H1537" s="11" t="s">
        <v>1903</v>
      </c>
      <c r="I1537" s="11" t="s">
        <v>1903</v>
      </c>
      <c r="J1537" s="14">
        <f>VLOOKUP(Table15[[#This Row],[TechRequired]],OldTree!A:B,2,0)</f>
        <v>4</v>
      </c>
      <c r="K1537" s="22" t="s">
        <v>8950</v>
      </c>
      <c r="L1537" s="14" t="s">
        <v>6819</v>
      </c>
      <c r="N1537" s="11" t="str">
        <f>INDEX(TreeLookup!$C$1:$DE$21,MATCH(Table15[[#This Row],[CATEGORY]],TreeLookup!$C$1:$C$21,0),MATCH(Table15[[#This Row],[YEAR]],TreeLookup!$C$1:$DE$1,0))</f>
        <v>improvedPower</v>
      </c>
      <c r="P1537" s="13" t="s">
        <v>6843</v>
      </c>
      <c r="Q1537" s="21" t="s">
        <v>9020</v>
      </c>
      <c r="S1537" s="11">
        <v>1964</v>
      </c>
      <c r="U1537" s="21" t="s">
        <v>9023</v>
      </c>
      <c r="W1537" s="15"/>
    </row>
    <row r="1538" spans="1:36" x14ac:dyDescent="0.25">
      <c r="A1538" s="11" t="s">
        <v>97</v>
      </c>
      <c r="B1538" s="12" t="s">
        <v>3397</v>
      </c>
      <c r="C1538" s="11">
        <v>500</v>
      </c>
      <c r="D1538" s="11">
        <v>10000</v>
      </c>
      <c r="E1538" s="12" t="s">
        <v>3398</v>
      </c>
      <c r="F1538" s="11" t="s">
        <v>1282</v>
      </c>
      <c r="G1538" s="21" t="s">
        <v>11292</v>
      </c>
      <c r="H1538" s="11" t="s">
        <v>1903</v>
      </c>
      <c r="I1538" s="11" t="s">
        <v>1903</v>
      </c>
      <c r="J1538" s="14">
        <f>VLOOKUP(Table15[[#This Row],[TechRequired]],OldTree!A:B,2,0)</f>
        <v>4</v>
      </c>
      <c r="K1538" s="22" t="s">
        <v>8950</v>
      </c>
      <c r="L1538" s="14" t="s">
        <v>6819</v>
      </c>
      <c r="M1538" s="14">
        <v>6</v>
      </c>
      <c r="N1538" s="11" t="str">
        <f>INDEX(TreeLookup!$C$1:$DE$21,MATCH(Table15[[#This Row],[CATEGORY]],TreeLookup!$C$1:$C$21,0),MATCH(Table15[[#This Row],[YEAR]],TreeLookup!$C$1:$DE$1,0))</f>
        <v>improvedPower</v>
      </c>
      <c r="P1538" s="13" t="s">
        <v>6843</v>
      </c>
      <c r="Q1538" s="21" t="s">
        <v>9020</v>
      </c>
      <c r="S1538" s="11">
        <v>1964</v>
      </c>
      <c r="U1538" s="21" t="s">
        <v>9023</v>
      </c>
      <c r="W1538" s="15"/>
    </row>
    <row r="1539" spans="1:36" x14ac:dyDescent="0.25">
      <c r="A1539" s="11" t="s">
        <v>403</v>
      </c>
      <c r="B1539" s="12" t="s">
        <v>2576</v>
      </c>
      <c r="C1539" s="11">
        <v>2000</v>
      </c>
      <c r="D1539" s="11">
        <v>70000</v>
      </c>
      <c r="E1539" s="12" t="s">
        <v>2577</v>
      </c>
      <c r="F1539" s="11" t="s">
        <v>1309</v>
      </c>
      <c r="G1539" s="11" t="s">
        <v>1910</v>
      </c>
      <c r="H1539" s="11" t="s">
        <v>1903</v>
      </c>
      <c r="I1539" s="11" t="s">
        <v>1903</v>
      </c>
      <c r="J1539" s="14">
        <f>VLOOKUP(Table15[[#This Row],[TechRequired]],OldTree!A:B,2,0)</f>
        <v>3</v>
      </c>
      <c r="K1539" s="22" t="s">
        <v>8950</v>
      </c>
      <c r="L1539" s="14" t="s">
        <v>6819</v>
      </c>
      <c r="N1539" s="11" t="str">
        <f>INDEX(TreeLookup!$C$1:$DE$21,MATCH(Table15[[#This Row],[CATEGORY]],TreeLookup!$C$1:$C$21,0),MATCH(Table15[[#This Row],[YEAR]],TreeLookup!$C$1:$DE$1,0))</f>
        <v>improvedPower</v>
      </c>
      <c r="P1539" s="13" t="s">
        <v>6843</v>
      </c>
      <c r="Q1539" s="11" t="s">
        <v>6734</v>
      </c>
      <c r="S1539" s="11">
        <v>1966</v>
      </c>
      <c r="W1539" s="15"/>
    </row>
    <row r="1540" spans="1:36" x14ac:dyDescent="0.25">
      <c r="A1540" s="11" t="s">
        <v>404</v>
      </c>
      <c r="B1540" s="12" t="s">
        <v>2580</v>
      </c>
      <c r="C1540" s="11">
        <v>2000</v>
      </c>
      <c r="D1540" s="11">
        <v>70000</v>
      </c>
      <c r="E1540" s="12" t="s">
        <v>2581</v>
      </c>
      <c r="F1540" s="11" t="s">
        <v>1309</v>
      </c>
      <c r="G1540" s="11" t="s">
        <v>1910</v>
      </c>
      <c r="H1540" s="11" t="s">
        <v>1903</v>
      </c>
      <c r="I1540" s="11" t="s">
        <v>1903</v>
      </c>
      <c r="J1540" s="14">
        <f>VLOOKUP(Table15[[#This Row],[TechRequired]],OldTree!A:B,2,0)</f>
        <v>3</v>
      </c>
      <c r="K1540" s="22" t="s">
        <v>8950</v>
      </c>
      <c r="L1540" s="14" t="s">
        <v>6819</v>
      </c>
      <c r="N1540" s="11" t="str">
        <f>INDEX(TreeLookup!$C$1:$DE$21,MATCH(Table15[[#This Row],[CATEGORY]],TreeLookup!$C$1:$C$21,0),MATCH(Table15[[#This Row],[YEAR]],TreeLookup!$C$1:$DE$1,0))</f>
        <v>improvedPower</v>
      </c>
      <c r="P1540" s="13" t="s">
        <v>6843</v>
      </c>
      <c r="Q1540" s="11" t="s">
        <v>6734</v>
      </c>
      <c r="S1540" s="11">
        <v>1966</v>
      </c>
      <c r="W1540" s="15"/>
    </row>
    <row r="1541" spans="1:36" x14ac:dyDescent="0.25">
      <c r="A1541" s="11" t="s">
        <v>822</v>
      </c>
      <c r="B1541" s="12" t="s">
        <v>2744</v>
      </c>
      <c r="C1541" s="11">
        <v>220</v>
      </c>
      <c r="D1541" s="11">
        <v>4400</v>
      </c>
      <c r="E1541" s="12" t="s">
        <v>2745</v>
      </c>
      <c r="F1541" s="11" t="s">
        <v>1342</v>
      </c>
      <c r="G1541" s="11" t="s">
        <v>1911</v>
      </c>
      <c r="H1541" s="11" t="s">
        <v>1903</v>
      </c>
      <c r="I1541" s="11" t="s">
        <v>1903</v>
      </c>
      <c r="J1541" s="14">
        <f>VLOOKUP(Table15[[#This Row],[TechRequired]],OldTree!A:B,2,0)</f>
        <v>3</v>
      </c>
      <c r="K1541" s="22" t="s">
        <v>8950</v>
      </c>
      <c r="L1541" s="14" t="s">
        <v>6819</v>
      </c>
      <c r="N1541" s="11" t="str">
        <f>INDEX(TreeLookup!$C$1:$DE$21,MATCH(Table15[[#This Row],[CATEGORY]],TreeLookup!$C$1:$C$21,0),MATCH(Table15[[#This Row],[YEAR]],TreeLookup!$C$1:$DE$1,0))</f>
        <v>improvedPower</v>
      </c>
      <c r="P1541" s="13" t="s">
        <v>6843</v>
      </c>
      <c r="Q1541" s="11" t="s">
        <v>6481</v>
      </c>
      <c r="S1541" s="11">
        <v>1966</v>
      </c>
      <c r="W1541" s="15"/>
    </row>
    <row r="1542" spans="1:36" x14ac:dyDescent="0.25">
      <c r="A1542" s="11" t="s">
        <v>4639</v>
      </c>
      <c r="B1542" s="12" t="s">
        <v>9580</v>
      </c>
      <c r="C1542" s="11">
        <v>300</v>
      </c>
      <c r="D1542" s="11">
        <v>1200</v>
      </c>
      <c r="E1542" s="12" t="s">
        <v>9581</v>
      </c>
      <c r="F1542" s="11" t="s">
        <v>1357</v>
      </c>
      <c r="G1542" s="11" t="s">
        <v>1917</v>
      </c>
      <c r="H1542" s="21" t="s">
        <v>1903</v>
      </c>
      <c r="I1542" s="11" t="s">
        <v>5091</v>
      </c>
      <c r="J1542" s="14">
        <f>VLOOKUP(Table15[[#This Row],[TechRequired]],OldTree!A:B,2,0)</f>
        <v>4</v>
      </c>
      <c r="K1542" s="14"/>
      <c r="L1542" s="14" t="s">
        <v>8673</v>
      </c>
      <c r="N1542" s="11" t="e">
        <f>INDEX(TreeLookup!$C$1:$DE$21,MATCH(Table15[[#This Row],[CATEGORY]],TreeLookup!$C$1:$C$21,0),MATCH(Table15[[#This Row],[YEAR]],TreeLookup!$C$1:$DE$1,0))</f>
        <v>#N/A</v>
      </c>
      <c r="O1542" s="21"/>
      <c r="P1542" s="13" t="s">
        <v>6842</v>
      </c>
      <c r="Q1542" s="11" t="s">
        <v>6822</v>
      </c>
      <c r="R1542" s="21" t="s">
        <v>9582</v>
      </c>
      <c r="S1542" s="11">
        <v>1975</v>
      </c>
    </row>
    <row r="1543" spans="1:36" x14ac:dyDescent="0.25">
      <c r="A1543" s="11" t="s">
        <v>1664</v>
      </c>
      <c r="B1543" s="12" t="s">
        <v>7913</v>
      </c>
      <c r="C1543" s="11">
        <v>1400</v>
      </c>
      <c r="D1543" s="11">
        <v>3500</v>
      </c>
      <c r="E1543" s="12" t="s">
        <v>10369</v>
      </c>
      <c r="F1543" s="11" t="s">
        <v>1293</v>
      </c>
      <c r="G1543" s="11" t="s">
        <v>1639</v>
      </c>
      <c r="H1543" s="11" t="s">
        <v>1903</v>
      </c>
      <c r="I1543" s="11" t="s">
        <v>5091</v>
      </c>
      <c r="J1543" s="14">
        <f>VLOOKUP(Table15[[#This Row],[TechRequired]],OldTree!A:B,2,0)</f>
        <v>6</v>
      </c>
      <c r="K1543" s="22" t="s">
        <v>8949</v>
      </c>
      <c r="L1543" s="14" t="s">
        <v>6827</v>
      </c>
      <c r="N1543" s="11" t="str">
        <f>INDEX(TreeLookup!$C$1:$DE$21,MATCH(Table15[[#This Row],[CATEGORY]],TreeLookup!$C$1:$C$21,0),MATCH(Table15[[#This Row],[YEAR]],TreeLookup!$C$1:$DE$1,0))</f>
        <v>massiveScaleComms</v>
      </c>
      <c r="P1543" s="13" t="s">
        <v>6842</v>
      </c>
      <c r="Q1543" s="11"/>
      <c r="S1543" s="11">
        <v>1986</v>
      </c>
      <c r="U1543" s="21" t="s">
        <v>8979</v>
      </c>
      <c r="W1543" s="15"/>
    </row>
    <row r="1544" spans="1:36" x14ac:dyDescent="0.25">
      <c r="A1544" s="11" t="s">
        <v>354</v>
      </c>
      <c r="B1544" s="12" t="s">
        <v>1706</v>
      </c>
      <c r="C1544" s="11">
        <v>9000</v>
      </c>
      <c r="D1544" s="11">
        <v>350000</v>
      </c>
      <c r="E1544" s="12" t="s">
        <v>3890</v>
      </c>
      <c r="F1544" s="11" t="s">
        <v>1304</v>
      </c>
      <c r="G1544" s="11" t="s">
        <v>1383</v>
      </c>
      <c r="H1544" s="11" t="s">
        <v>1903</v>
      </c>
      <c r="I1544" s="11" t="s">
        <v>1903</v>
      </c>
      <c r="J1544" s="14">
        <f>VLOOKUP(Table15[[#This Row],[TechRequired]],OldTree!A:B,2,0)</f>
        <v>4</v>
      </c>
      <c r="K1544" s="22" t="s">
        <v>8946</v>
      </c>
      <c r="L1544" s="14" t="s">
        <v>8651</v>
      </c>
      <c r="N1544" s="11" t="str">
        <f>INDEX(TreeLookup!$C$1:$DE$21,MATCH(Table15[[#This Row],[CATEGORY]],TreeLookup!$C$1:$C$21,0),MATCH(Table15[[#This Row],[YEAR]],TreeLookup!$C$1:$DE$1,0))</f>
        <v>matureCapsules</v>
      </c>
      <c r="P1544" s="13" t="s">
        <v>6843</v>
      </c>
      <c r="Q1544" s="11" t="s">
        <v>6040</v>
      </c>
      <c r="S1544" s="11">
        <v>1968</v>
      </c>
      <c r="W1544" s="15"/>
      <c r="Y1544" s="11" t="s">
        <v>10946</v>
      </c>
      <c r="Z1544" s="11" t="s">
        <v>11286</v>
      </c>
      <c r="AF1544" s="11" t="s">
        <v>11286</v>
      </c>
      <c r="AG1544" s="11" t="s">
        <v>11286</v>
      </c>
      <c r="AJ1544" s="11" t="s">
        <v>11286</v>
      </c>
    </row>
    <row r="1545" spans="1:36" x14ac:dyDescent="0.25">
      <c r="A1545" s="35" t="s">
        <v>6162</v>
      </c>
      <c r="B1545" s="12" t="s">
        <v>6162</v>
      </c>
      <c r="C1545" s="17"/>
      <c r="D1545" s="17"/>
      <c r="F1545" s="11" t="s">
        <v>1335</v>
      </c>
      <c r="G1545" s="11" t="s">
        <v>6059</v>
      </c>
      <c r="H1545" s="11" t="s">
        <v>1903</v>
      </c>
      <c r="J1545" s="16">
        <f>VLOOKUP(Table15[[#This Row],[TechRequired]],OldTree!A:B,2,0)</f>
        <v>5</v>
      </c>
      <c r="K1545" s="23" t="s">
        <v>8955</v>
      </c>
      <c r="L1545" s="16"/>
      <c r="N1545" s="11" t="str">
        <f>INDEX(TreeLookup!$C$1:$DE$21,MATCH(Table15[[#This Row],[CATEGORY]],TreeLookup!$C$1:$C$21,0),MATCH(Table15[[#This Row],[YEAR]],TreeLookup!$C$1:$DE$1,0))</f>
        <v>hydrolox1972</v>
      </c>
      <c r="Q1545" s="11"/>
      <c r="R1545" s="11" t="s">
        <v>6160</v>
      </c>
      <c r="S1545" s="11">
        <v>1975</v>
      </c>
    </row>
    <row r="1546" spans="1:36" x14ac:dyDescent="0.25">
      <c r="A1546" s="11" t="s">
        <v>1888</v>
      </c>
      <c r="B1546" s="12" t="s">
        <v>7998</v>
      </c>
      <c r="C1546" s="11">
        <v>750</v>
      </c>
      <c r="D1546" s="11">
        <v>3500</v>
      </c>
      <c r="E1546" s="12" t="s">
        <v>10090</v>
      </c>
      <c r="F1546" s="11" t="s">
        <v>1281</v>
      </c>
      <c r="G1546" s="11" t="s">
        <v>1900</v>
      </c>
      <c r="H1546" s="11" t="s">
        <v>1903</v>
      </c>
      <c r="I1546" s="11" t="s">
        <v>5091</v>
      </c>
      <c r="J1546" s="14">
        <f>VLOOKUP(Table15[[#This Row],[TechRequired]],OldTree!A:B,2,0)</f>
        <v>4</v>
      </c>
      <c r="K1546" s="22" t="s">
        <v>6012</v>
      </c>
      <c r="L1546" s="14" t="s">
        <v>8868</v>
      </c>
      <c r="N1546" s="11" t="str">
        <f>INDEX(TreeLookup!$C$1:$DE$21,MATCH(Table15[[#This Row],[CATEGORY]],TreeLookup!$C$1:$C$21,0),MATCH(Table15[[#This Row],[YEAR]],TreeLookup!$C$1:$DE$1,0))</f>
        <v>materialsScienceHuman</v>
      </c>
      <c r="P1546" s="13" t="s">
        <v>6842</v>
      </c>
      <c r="Q1546" s="11"/>
      <c r="S1546" s="11">
        <v>1961</v>
      </c>
      <c r="W1546" s="15"/>
    </row>
    <row r="1547" spans="1:36" x14ac:dyDescent="0.25">
      <c r="A1547" s="11" t="s">
        <v>1889</v>
      </c>
      <c r="B1547" s="12" t="s">
        <v>8003</v>
      </c>
      <c r="C1547" s="11">
        <v>1200</v>
      </c>
      <c r="D1547" s="11">
        <v>6000</v>
      </c>
      <c r="E1547" s="12" t="s">
        <v>10007</v>
      </c>
      <c r="F1547" s="11" t="s">
        <v>1364</v>
      </c>
      <c r="G1547" s="11" t="s">
        <v>1900</v>
      </c>
      <c r="H1547" s="11" t="s">
        <v>1903</v>
      </c>
      <c r="I1547" s="11" t="s">
        <v>5091</v>
      </c>
      <c r="J1547" s="14">
        <f>VLOOKUP(Table15[[#This Row],[TechRequired]],OldTree!A:B,2,0)</f>
        <v>5</v>
      </c>
      <c r="K1547" s="22" t="s">
        <v>6012</v>
      </c>
      <c r="L1547" s="14" t="s">
        <v>8868</v>
      </c>
      <c r="N1547" s="11" t="str">
        <f>INDEX(TreeLookup!$C$1:$DE$21,MATCH(Table15[[#This Row],[CATEGORY]],TreeLookup!$C$1:$C$21,0),MATCH(Table15[[#This Row],[YEAR]],TreeLookup!$C$1:$DE$1,0))</f>
        <v>start</v>
      </c>
      <c r="P1547" s="13" t="s">
        <v>6842</v>
      </c>
      <c r="Q1547" s="11"/>
      <c r="S1547" s="11">
        <v>0</v>
      </c>
      <c r="W1547" s="15"/>
    </row>
    <row r="1548" spans="1:36" x14ac:dyDescent="0.25">
      <c r="A1548" s="11" t="s">
        <v>1849</v>
      </c>
      <c r="B1548" s="12" t="s">
        <v>8154</v>
      </c>
      <c r="C1548" s="11">
        <v>2400</v>
      </c>
      <c r="D1548" s="11">
        <v>6400</v>
      </c>
      <c r="E1548" s="12" t="s">
        <v>10842</v>
      </c>
      <c r="F1548" s="11" t="s">
        <v>1282</v>
      </c>
      <c r="G1548" s="11" t="s">
        <v>1900</v>
      </c>
      <c r="H1548" s="11" t="s">
        <v>1903</v>
      </c>
      <c r="I1548" s="11" t="s">
        <v>5091</v>
      </c>
      <c r="J1548" s="14">
        <f>VLOOKUP(Table15[[#This Row],[TechRequired]],OldTree!A:B,2,0)</f>
        <v>4</v>
      </c>
      <c r="K1548" s="22" t="s">
        <v>8950</v>
      </c>
      <c r="L1548" s="14" t="s">
        <v>6826</v>
      </c>
      <c r="M1548" s="14">
        <v>6</v>
      </c>
      <c r="N1548" s="11" t="str">
        <f>INDEX(TreeLookup!$C$1:$DE$21,MATCH(Table15[[#This Row],[CATEGORY]],TreeLookup!$C$1:$C$21,0),MATCH(Table15[[#This Row],[YEAR]],TreeLookup!$C$1:$DE$1,0))</f>
        <v>start</v>
      </c>
      <c r="O1548" s="21" t="s">
        <v>1903</v>
      </c>
      <c r="P1548" s="13" t="s">
        <v>6842</v>
      </c>
      <c r="Q1548" s="11"/>
      <c r="U1548" s="11" t="s">
        <v>6835</v>
      </c>
      <c r="W1548" s="15"/>
    </row>
    <row r="1549" spans="1:36" x14ac:dyDescent="0.25">
      <c r="A1549" s="11" t="s">
        <v>1848</v>
      </c>
      <c r="B1549" s="12" t="s">
        <v>8155</v>
      </c>
      <c r="C1549" s="11">
        <v>1200</v>
      </c>
      <c r="D1549" s="11">
        <v>3200</v>
      </c>
      <c r="E1549" s="12" t="s">
        <v>10842</v>
      </c>
      <c r="F1549" s="11" t="s">
        <v>1282</v>
      </c>
      <c r="G1549" s="11" t="s">
        <v>1900</v>
      </c>
      <c r="H1549" s="11" t="s">
        <v>1903</v>
      </c>
      <c r="I1549" s="11" t="s">
        <v>5091</v>
      </c>
      <c r="J1549" s="14">
        <f>VLOOKUP(Table15[[#This Row],[TechRequired]],OldTree!A:B,2,0)</f>
        <v>4</v>
      </c>
      <c r="K1549" s="22" t="s">
        <v>8950</v>
      </c>
      <c r="L1549" s="14" t="s">
        <v>6826</v>
      </c>
      <c r="M1549" s="14">
        <v>5</v>
      </c>
      <c r="N1549" s="11" t="str">
        <f>INDEX(TreeLookup!$C$1:$DE$21,MATCH(Table15[[#This Row],[CATEGORY]],TreeLookup!$C$1:$C$21,0),MATCH(Table15[[#This Row],[YEAR]],TreeLookup!$C$1:$DE$1,0))</f>
        <v>start</v>
      </c>
      <c r="O1549" s="21" t="s">
        <v>1903</v>
      </c>
      <c r="P1549" s="13" t="s">
        <v>6842</v>
      </c>
      <c r="Q1549" s="11"/>
      <c r="U1549" s="11" t="s">
        <v>6836</v>
      </c>
      <c r="W1549" s="15"/>
    </row>
    <row r="1550" spans="1:36" x14ac:dyDescent="0.25">
      <c r="A1550" s="11" t="s">
        <v>1847</v>
      </c>
      <c r="B1550" s="12" t="s">
        <v>8418</v>
      </c>
      <c r="C1550" s="11">
        <v>300</v>
      </c>
      <c r="D1550" s="11">
        <v>1600</v>
      </c>
      <c r="E1550" s="12" t="s">
        <v>10843</v>
      </c>
      <c r="F1550" s="11" t="s">
        <v>1309</v>
      </c>
      <c r="G1550" s="11" t="s">
        <v>1900</v>
      </c>
      <c r="H1550" s="11" t="s">
        <v>1903</v>
      </c>
      <c r="I1550" s="11" t="s">
        <v>5091</v>
      </c>
      <c r="J1550" s="14">
        <f>VLOOKUP(Table15[[#This Row],[TechRequired]],OldTree!A:B,2,0)</f>
        <v>3</v>
      </c>
      <c r="K1550" s="22" t="s">
        <v>8950</v>
      </c>
      <c r="L1550" s="14" t="s">
        <v>6826</v>
      </c>
      <c r="M1550" s="14">
        <v>4</v>
      </c>
      <c r="N1550" s="11" t="str">
        <f>INDEX(TreeLookup!$C$1:$DE$21,MATCH(Table15[[#This Row],[CATEGORY]],TreeLookup!$C$1:$C$21,0),MATCH(Table15[[#This Row],[YEAR]],TreeLookup!$C$1:$DE$1,0))</f>
        <v>start</v>
      </c>
      <c r="O1550" s="21" t="s">
        <v>1903</v>
      </c>
      <c r="P1550" s="13" t="s">
        <v>6842</v>
      </c>
      <c r="Q1550" s="11"/>
      <c r="U1550" s="11" t="s">
        <v>6837</v>
      </c>
      <c r="W1550" s="15"/>
    </row>
    <row r="1551" spans="1:36" x14ac:dyDescent="0.25">
      <c r="A1551" s="11" t="s">
        <v>1846</v>
      </c>
      <c r="B1551" s="12" t="s">
        <v>8420</v>
      </c>
      <c r="C1551" s="11">
        <v>125</v>
      </c>
      <c r="D1551" s="11">
        <v>800</v>
      </c>
      <c r="E1551" s="12" t="s">
        <v>10843</v>
      </c>
      <c r="F1551" s="11" t="s">
        <v>1309</v>
      </c>
      <c r="G1551" s="11" t="s">
        <v>1900</v>
      </c>
      <c r="H1551" s="11" t="s">
        <v>1903</v>
      </c>
      <c r="I1551" s="11" t="s">
        <v>5091</v>
      </c>
      <c r="J1551" s="14">
        <f>VLOOKUP(Table15[[#This Row],[TechRequired]],OldTree!A:B,2,0)</f>
        <v>3</v>
      </c>
      <c r="K1551" s="22" t="s">
        <v>8950</v>
      </c>
      <c r="L1551" s="14" t="s">
        <v>6826</v>
      </c>
      <c r="M1551" s="14">
        <v>3</v>
      </c>
      <c r="N1551" s="11" t="str">
        <f>INDEX(TreeLookup!$C$1:$DE$21,MATCH(Table15[[#This Row],[CATEGORY]],TreeLookup!$C$1:$C$21,0),MATCH(Table15[[#This Row],[YEAR]],TreeLookup!$C$1:$DE$1,0))</f>
        <v>start</v>
      </c>
      <c r="O1551" s="21" t="s">
        <v>1903</v>
      </c>
      <c r="P1551" s="13" t="s">
        <v>6842</v>
      </c>
      <c r="Q1551" s="11"/>
      <c r="U1551" s="11" t="s">
        <v>6838</v>
      </c>
      <c r="W1551" s="15"/>
    </row>
    <row r="1552" spans="1:36" x14ac:dyDescent="0.25">
      <c r="A1552" s="11" t="s">
        <v>8921</v>
      </c>
      <c r="B1552" s="12" t="s">
        <v>8922</v>
      </c>
      <c r="C1552" s="11">
        <v>3</v>
      </c>
      <c r="D1552" s="11">
        <v>0</v>
      </c>
      <c r="E1552" s="12" t="s">
        <v>8922</v>
      </c>
      <c r="F1552" s="11" t="s">
        <v>1372</v>
      </c>
      <c r="G1552" s="11" t="s">
        <v>1900</v>
      </c>
      <c r="H1552" s="11" t="s">
        <v>1903</v>
      </c>
      <c r="I1552" s="11" t="s">
        <v>1903</v>
      </c>
      <c r="J1552" s="16">
        <f>VLOOKUP(Table15[[#This Row],[TechRequired]],OldTree!A:B,2,0)</f>
        <v>0</v>
      </c>
      <c r="K1552" s="22" t="s">
        <v>6012</v>
      </c>
      <c r="L1552" s="16" t="s">
        <v>8671</v>
      </c>
      <c r="N1552" s="17" t="str">
        <f>INDEX(TreeLookup!$C$1:$DE$21,MATCH(Table15[[#This Row],[CATEGORY]],TreeLookup!$C$1:$C$21,0),MATCH(Table15[[#This Row],[YEAR]],TreeLookup!$C$1:$DE$1,0))</f>
        <v>start</v>
      </c>
      <c r="P1552" s="13" t="s">
        <v>6843</v>
      </c>
      <c r="S1552" s="11">
        <v>0</v>
      </c>
    </row>
    <row r="1553" spans="1:38" x14ac:dyDescent="0.25">
      <c r="A1553" s="11" t="s">
        <v>8919</v>
      </c>
      <c r="B1553" s="12" t="s">
        <v>8920</v>
      </c>
      <c r="C1553" s="11">
        <v>1</v>
      </c>
      <c r="D1553" s="11">
        <v>0</v>
      </c>
      <c r="E1553" s="12" t="s">
        <v>8920</v>
      </c>
      <c r="F1553" s="11" t="s">
        <v>1372</v>
      </c>
      <c r="G1553" s="11" t="s">
        <v>1900</v>
      </c>
      <c r="H1553" s="11" t="s">
        <v>1903</v>
      </c>
      <c r="I1553" s="11" t="s">
        <v>1903</v>
      </c>
      <c r="J1553" s="16">
        <f>VLOOKUP(Table15[[#This Row],[TechRequired]],OldTree!A:B,2,0)</f>
        <v>0</v>
      </c>
      <c r="K1553" s="22" t="s">
        <v>6012</v>
      </c>
      <c r="L1553" s="16" t="s">
        <v>8671</v>
      </c>
      <c r="N1553" s="17" t="str">
        <f>INDEX(TreeLookup!$C$1:$DE$21,MATCH(Table15[[#This Row],[CATEGORY]],TreeLookup!$C$1:$C$21,0),MATCH(Table15[[#This Row],[YEAR]],TreeLookup!$C$1:$DE$1,0))</f>
        <v>start</v>
      </c>
      <c r="P1553" s="13" t="s">
        <v>6843</v>
      </c>
      <c r="S1553" s="11">
        <v>0</v>
      </c>
    </row>
    <row r="1554" spans="1:38" x14ac:dyDescent="0.25">
      <c r="A1554" s="11" t="s">
        <v>8931</v>
      </c>
      <c r="B1554" s="12" t="s">
        <v>8932</v>
      </c>
      <c r="C1554" s="11">
        <v>2</v>
      </c>
      <c r="D1554" s="11">
        <v>0</v>
      </c>
      <c r="E1554" s="12" t="s">
        <v>8932</v>
      </c>
      <c r="F1554" s="11" t="s">
        <v>1372</v>
      </c>
      <c r="G1554" s="11" t="s">
        <v>1900</v>
      </c>
      <c r="H1554" s="11" t="s">
        <v>1903</v>
      </c>
      <c r="I1554" s="11" t="s">
        <v>1903</v>
      </c>
      <c r="J1554" s="16">
        <f>VLOOKUP(Table15[[#This Row],[TechRequired]],OldTree!A:B,2,0)</f>
        <v>0</v>
      </c>
      <c r="K1554" s="22" t="s">
        <v>6012</v>
      </c>
      <c r="L1554" s="16" t="s">
        <v>8671</v>
      </c>
      <c r="N1554" s="17" t="str">
        <f>INDEX(TreeLookup!$C$1:$DE$21,MATCH(Table15[[#This Row],[CATEGORY]],TreeLookup!$C$1:$C$21,0),MATCH(Table15[[#This Row],[YEAR]],TreeLookup!$C$1:$DE$1,0))</f>
        <v>start</v>
      </c>
      <c r="P1554" s="13" t="s">
        <v>6843</v>
      </c>
      <c r="S1554" s="11">
        <v>0</v>
      </c>
    </row>
    <row r="1555" spans="1:38" x14ac:dyDescent="0.25">
      <c r="A1555" s="11" t="s">
        <v>8935</v>
      </c>
      <c r="B1555" s="12" t="s">
        <v>8936</v>
      </c>
      <c r="C1555" s="11">
        <v>2</v>
      </c>
      <c r="D1555" s="11">
        <v>0</v>
      </c>
      <c r="E1555" s="12" t="s">
        <v>8936</v>
      </c>
      <c r="F1555" s="11" t="s">
        <v>1311</v>
      </c>
      <c r="G1555" s="11" t="s">
        <v>1900</v>
      </c>
      <c r="H1555" s="11" t="s">
        <v>1903</v>
      </c>
      <c r="I1555" s="11" t="s">
        <v>1903</v>
      </c>
      <c r="J1555" s="16">
        <f>VLOOKUP(Table15[[#This Row],[TechRequired]],OldTree!A:B,2,0)</f>
        <v>1</v>
      </c>
      <c r="K1555" s="22" t="s">
        <v>6012</v>
      </c>
      <c r="L1555" s="16" t="s">
        <v>8671</v>
      </c>
      <c r="N1555" s="17" t="str">
        <f>INDEX(TreeLookup!$C$1:$DE$21,MATCH(Table15[[#This Row],[CATEGORY]],TreeLookup!$C$1:$C$21,0),MATCH(Table15[[#This Row],[YEAR]],TreeLookup!$C$1:$DE$1,0))</f>
        <v>start</v>
      </c>
      <c r="P1555" s="13" t="s">
        <v>6843</v>
      </c>
      <c r="S1555" s="11">
        <v>0</v>
      </c>
    </row>
    <row r="1556" spans="1:38" x14ac:dyDescent="0.25">
      <c r="A1556" s="11" t="s">
        <v>1837</v>
      </c>
      <c r="B1556" s="12" t="s">
        <v>8004</v>
      </c>
      <c r="C1556" s="11">
        <v>1</v>
      </c>
      <c r="D1556" s="11">
        <v>7500</v>
      </c>
      <c r="E1556" s="12" t="s">
        <v>10750</v>
      </c>
      <c r="F1556" s="11" t="s">
        <v>1327</v>
      </c>
      <c r="G1556" s="11" t="s">
        <v>1900</v>
      </c>
      <c r="H1556" s="11" t="s">
        <v>1903</v>
      </c>
      <c r="I1556" s="11" t="s">
        <v>5091</v>
      </c>
      <c r="J1556" s="14">
        <f>VLOOKUP(Table15[[#This Row],[TechRequired]],OldTree!A:B,2,0)</f>
        <v>5</v>
      </c>
      <c r="K1556" s="22" t="s">
        <v>6012</v>
      </c>
      <c r="L1556" s="14" t="s">
        <v>8866</v>
      </c>
      <c r="M1556" s="14">
        <v>4</v>
      </c>
      <c r="N1556" s="11" t="str">
        <f>INDEX(TreeLookup!$C$1:$DE$21,MATCH(Table15[[#This Row],[CATEGORY]],TreeLookup!$C$1:$C$21,0),MATCH(Table15[[#This Row],[YEAR]],TreeLookup!$C$1:$DE$1,0))</f>
        <v>start</v>
      </c>
      <c r="O1556" s="21" t="s">
        <v>1903</v>
      </c>
      <c r="P1556" s="13" t="s">
        <v>6842</v>
      </c>
      <c r="Q1556" s="11"/>
      <c r="W1556" s="15"/>
    </row>
    <row r="1557" spans="1:38" x14ac:dyDescent="0.25">
      <c r="A1557" s="11" t="s">
        <v>8925</v>
      </c>
      <c r="B1557" s="12" t="s">
        <v>8926</v>
      </c>
      <c r="C1557" s="11">
        <v>2</v>
      </c>
      <c r="D1557" s="11">
        <v>0</v>
      </c>
      <c r="E1557" s="12" t="s">
        <v>8926</v>
      </c>
      <c r="F1557" s="11" t="s">
        <v>1372</v>
      </c>
      <c r="G1557" s="11" t="s">
        <v>1900</v>
      </c>
      <c r="H1557" s="11" t="s">
        <v>1903</v>
      </c>
      <c r="I1557" s="11" t="s">
        <v>1903</v>
      </c>
      <c r="J1557" s="16">
        <f>VLOOKUP(Table15[[#This Row],[TechRequired]],OldTree!A:B,2,0)</f>
        <v>0</v>
      </c>
      <c r="K1557" s="22" t="s">
        <v>6012</v>
      </c>
      <c r="L1557" s="16" t="s">
        <v>8671</v>
      </c>
      <c r="N1557" s="17" t="str">
        <f>INDEX(TreeLookup!$C$1:$DE$21,MATCH(Table15[[#This Row],[CATEGORY]],TreeLookup!$C$1:$C$21,0),MATCH(Table15[[#This Row],[YEAR]],TreeLookup!$C$1:$DE$1,0))</f>
        <v>start</v>
      </c>
      <c r="P1557" s="13" t="s">
        <v>6843</v>
      </c>
      <c r="S1557" s="11">
        <v>0</v>
      </c>
    </row>
    <row r="1558" spans="1:38" x14ac:dyDescent="0.25">
      <c r="A1558" s="11" t="s">
        <v>8923</v>
      </c>
      <c r="B1558" s="12" t="s">
        <v>8924</v>
      </c>
      <c r="C1558" s="11">
        <v>1</v>
      </c>
      <c r="D1558" s="11">
        <v>0</v>
      </c>
      <c r="E1558" s="12" t="s">
        <v>8924</v>
      </c>
      <c r="F1558" s="11" t="s">
        <v>1372</v>
      </c>
      <c r="G1558" s="11" t="s">
        <v>1900</v>
      </c>
      <c r="H1558" s="11" t="s">
        <v>1903</v>
      </c>
      <c r="I1558" s="11" t="s">
        <v>1903</v>
      </c>
      <c r="J1558" s="16">
        <f>VLOOKUP(Table15[[#This Row],[TechRequired]],OldTree!A:B,2,0)</f>
        <v>0</v>
      </c>
      <c r="K1558" s="22" t="s">
        <v>6012</v>
      </c>
      <c r="L1558" s="16" t="s">
        <v>8671</v>
      </c>
      <c r="N1558" s="17" t="str">
        <f>INDEX(TreeLookup!$C$1:$DE$21,MATCH(Table15[[#This Row],[CATEGORY]],TreeLookup!$C$1:$C$21,0),MATCH(Table15[[#This Row],[YEAR]],TreeLookup!$C$1:$DE$1,0))</f>
        <v>start</v>
      </c>
      <c r="P1558" s="13" t="s">
        <v>6843</v>
      </c>
      <c r="S1558" s="11">
        <v>0</v>
      </c>
    </row>
    <row r="1559" spans="1:38" x14ac:dyDescent="0.25">
      <c r="A1559" s="11" t="s">
        <v>8927</v>
      </c>
      <c r="B1559" s="12" t="s">
        <v>8928</v>
      </c>
      <c r="C1559" s="11">
        <v>3</v>
      </c>
      <c r="D1559" s="11">
        <v>0</v>
      </c>
      <c r="E1559" s="12" t="s">
        <v>8928</v>
      </c>
      <c r="F1559" s="11" t="s">
        <v>1311</v>
      </c>
      <c r="G1559" s="11" t="s">
        <v>1900</v>
      </c>
      <c r="H1559" s="11" t="s">
        <v>1903</v>
      </c>
      <c r="I1559" s="11" t="s">
        <v>1903</v>
      </c>
      <c r="J1559" s="16">
        <f>VLOOKUP(Table15[[#This Row],[TechRequired]],OldTree!A:B,2,0)</f>
        <v>1</v>
      </c>
      <c r="K1559" s="22" t="s">
        <v>6012</v>
      </c>
      <c r="L1559" s="16" t="s">
        <v>8671</v>
      </c>
      <c r="N1559" s="17" t="str">
        <f>INDEX(TreeLookup!$C$1:$DE$21,MATCH(Table15[[#This Row],[CATEGORY]],TreeLookup!$C$1:$C$21,0),MATCH(Table15[[#This Row],[YEAR]],TreeLookup!$C$1:$DE$1,0))</f>
        <v>start</v>
      </c>
      <c r="P1559" s="13" t="s">
        <v>6843</v>
      </c>
      <c r="S1559" s="11">
        <v>0</v>
      </c>
    </row>
    <row r="1560" spans="1:38" x14ac:dyDescent="0.25">
      <c r="A1560" s="11" t="s">
        <v>8933</v>
      </c>
      <c r="B1560" s="12" t="s">
        <v>8934</v>
      </c>
      <c r="C1560" s="11">
        <v>1</v>
      </c>
      <c r="D1560" s="11">
        <v>0</v>
      </c>
      <c r="E1560" s="12" t="s">
        <v>8934</v>
      </c>
      <c r="F1560" s="11" t="s">
        <v>1372</v>
      </c>
      <c r="G1560" s="11" t="s">
        <v>1900</v>
      </c>
      <c r="H1560" s="11" t="s">
        <v>1903</v>
      </c>
      <c r="I1560" s="11" t="s">
        <v>1903</v>
      </c>
      <c r="J1560" s="16">
        <f>VLOOKUP(Table15[[#This Row],[TechRequired]],OldTree!A:B,2,0)</f>
        <v>0</v>
      </c>
      <c r="K1560" s="22" t="s">
        <v>6012</v>
      </c>
      <c r="L1560" s="16" t="s">
        <v>8671</v>
      </c>
      <c r="N1560" s="17" t="str">
        <f>INDEX(TreeLookup!$C$1:$DE$21,MATCH(Table15[[#This Row],[CATEGORY]],TreeLookup!$C$1:$C$21,0),MATCH(Table15[[#This Row],[YEAR]],TreeLookup!$C$1:$DE$1,0))</f>
        <v>start</v>
      </c>
      <c r="P1560" s="13" t="s">
        <v>6843</v>
      </c>
      <c r="S1560" s="11">
        <v>0</v>
      </c>
    </row>
    <row r="1561" spans="1:38" x14ac:dyDescent="0.25">
      <c r="A1561" s="11" t="s">
        <v>8929</v>
      </c>
      <c r="B1561" s="12" t="s">
        <v>8930</v>
      </c>
      <c r="C1561" s="11">
        <v>1</v>
      </c>
      <c r="D1561" s="11">
        <v>0</v>
      </c>
      <c r="E1561" s="12" t="s">
        <v>8930</v>
      </c>
      <c r="F1561" s="11" t="s">
        <v>1372</v>
      </c>
      <c r="G1561" s="11" t="s">
        <v>1900</v>
      </c>
      <c r="H1561" s="11" t="s">
        <v>1903</v>
      </c>
      <c r="I1561" s="11" t="s">
        <v>1903</v>
      </c>
      <c r="J1561" s="16">
        <f>VLOOKUP(Table15[[#This Row],[TechRequired]],OldTree!A:B,2,0)</f>
        <v>0</v>
      </c>
      <c r="K1561" s="22" t="s">
        <v>6012</v>
      </c>
      <c r="L1561" s="16" t="s">
        <v>8671</v>
      </c>
      <c r="N1561" s="17" t="str">
        <f>INDEX(TreeLookup!$C$1:$DE$21,MATCH(Table15[[#This Row],[CATEGORY]],TreeLookup!$C$1:$C$21,0),MATCH(Table15[[#This Row],[YEAR]],TreeLookup!$C$1:$DE$1,0))</f>
        <v>start</v>
      </c>
      <c r="P1561" s="13" t="s">
        <v>6843</v>
      </c>
      <c r="S1561" s="11">
        <v>0</v>
      </c>
    </row>
    <row r="1562" spans="1:38" x14ac:dyDescent="0.25">
      <c r="A1562" s="11" t="s">
        <v>8939</v>
      </c>
      <c r="B1562" s="12" t="s">
        <v>8940</v>
      </c>
      <c r="C1562" s="11">
        <v>1</v>
      </c>
      <c r="D1562" s="11">
        <v>0</v>
      </c>
      <c r="E1562" s="12" t="s">
        <v>8940</v>
      </c>
      <c r="F1562" s="11" t="s">
        <v>1299</v>
      </c>
      <c r="G1562" s="11" t="s">
        <v>1900</v>
      </c>
      <c r="H1562" s="11" t="s">
        <v>1903</v>
      </c>
      <c r="I1562" s="11" t="s">
        <v>1903</v>
      </c>
      <c r="J1562" s="16">
        <f>VLOOKUP(Table15[[#This Row],[TechRequired]],OldTree!A:B,2,0)</f>
        <v>1.5</v>
      </c>
      <c r="K1562" s="22" t="s">
        <v>6012</v>
      </c>
      <c r="L1562" s="16" t="s">
        <v>8671</v>
      </c>
      <c r="N1562" s="17" t="str">
        <f>INDEX(TreeLookup!$C$1:$DE$21,MATCH(Table15[[#This Row],[CATEGORY]],TreeLookup!$C$1:$C$21,0),MATCH(Table15[[#This Row],[YEAR]],TreeLookup!$C$1:$DE$1,0))</f>
        <v>start</v>
      </c>
      <c r="P1562" s="13" t="s">
        <v>6843</v>
      </c>
      <c r="S1562" s="11">
        <v>0</v>
      </c>
    </row>
    <row r="1563" spans="1:38" x14ac:dyDescent="0.25">
      <c r="A1563" s="11" t="s">
        <v>8937</v>
      </c>
      <c r="B1563" s="12" t="s">
        <v>8938</v>
      </c>
      <c r="C1563" s="11">
        <v>2</v>
      </c>
      <c r="D1563" s="11">
        <v>0</v>
      </c>
      <c r="E1563" s="12" t="s">
        <v>8938</v>
      </c>
      <c r="F1563" s="11" t="s">
        <v>1311</v>
      </c>
      <c r="G1563" s="11" t="s">
        <v>1900</v>
      </c>
      <c r="H1563" s="11" t="s">
        <v>1903</v>
      </c>
      <c r="I1563" s="11" t="s">
        <v>1903</v>
      </c>
      <c r="J1563" s="16">
        <f>VLOOKUP(Table15[[#This Row],[TechRequired]],OldTree!A:B,2,0)</f>
        <v>1</v>
      </c>
      <c r="K1563" s="22" t="s">
        <v>6012</v>
      </c>
      <c r="L1563" s="16" t="s">
        <v>8671</v>
      </c>
      <c r="N1563" s="17" t="str">
        <f>INDEX(TreeLookup!$C$1:$DE$21,MATCH(Table15[[#This Row],[CATEGORY]],TreeLookup!$C$1:$C$21,0),MATCH(Table15[[#This Row],[YEAR]],TreeLookup!$C$1:$DE$1,0))</f>
        <v>start</v>
      </c>
      <c r="P1563" s="13" t="s">
        <v>6843</v>
      </c>
      <c r="S1563" s="11">
        <v>0</v>
      </c>
    </row>
    <row r="1564" spans="1:38" x14ac:dyDescent="0.25">
      <c r="A1564" s="11" t="s">
        <v>1894</v>
      </c>
      <c r="B1564" s="12" t="s">
        <v>8005</v>
      </c>
      <c r="C1564" s="11">
        <v>250</v>
      </c>
      <c r="D1564" s="11">
        <v>4500</v>
      </c>
      <c r="E1564" s="12" t="s">
        <v>10091</v>
      </c>
      <c r="F1564" s="11" t="s">
        <v>1281</v>
      </c>
      <c r="G1564" s="11" t="s">
        <v>1900</v>
      </c>
      <c r="H1564" s="11" t="s">
        <v>1903</v>
      </c>
      <c r="I1564" s="11" t="s">
        <v>5091</v>
      </c>
      <c r="J1564" s="14">
        <f>VLOOKUP(Table15[[#This Row],[TechRequired]],OldTree!A:B,2,0)</f>
        <v>4</v>
      </c>
      <c r="K1564" s="22" t="s">
        <v>6012</v>
      </c>
      <c r="L1564" s="14" t="s">
        <v>8868</v>
      </c>
      <c r="N1564" s="11" t="str">
        <f>INDEX(TreeLookup!$C$1:$DE$21,MATCH(Table15[[#This Row],[CATEGORY]],TreeLookup!$C$1:$C$21,0),MATCH(Table15[[#This Row],[YEAR]],TreeLookup!$C$1:$DE$1,0))</f>
        <v>materialsScienceHuman</v>
      </c>
      <c r="P1564" s="13" t="s">
        <v>6842</v>
      </c>
      <c r="Q1564" s="11"/>
      <c r="S1564" s="11">
        <v>1961</v>
      </c>
      <c r="W1564" s="15"/>
    </row>
    <row r="1565" spans="1:38" x14ac:dyDescent="0.25">
      <c r="A1565" s="11" t="s">
        <v>1895</v>
      </c>
      <c r="B1565" s="12" t="s">
        <v>8007</v>
      </c>
      <c r="C1565" s="11">
        <v>400</v>
      </c>
      <c r="D1565" s="11">
        <v>5500</v>
      </c>
      <c r="E1565" s="12" t="s">
        <v>10008</v>
      </c>
      <c r="F1565" s="11" t="s">
        <v>1364</v>
      </c>
      <c r="G1565" s="11" t="s">
        <v>1900</v>
      </c>
      <c r="H1565" s="11" t="s">
        <v>1903</v>
      </c>
      <c r="I1565" s="11" t="s">
        <v>5091</v>
      </c>
      <c r="J1565" s="14">
        <f>VLOOKUP(Table15[[#This Row],[TechRequired]],OldTree!A:B,2,0)</f>
        <v>5</v>
      </c>
      <c r="K1565" s="22" t="s">
        <v>6012</v>
      </c>
      <c r="L1565" s="14" t="s">
        <v>8868</v>
      </c>
      <c r="N1565" s="11" t="str">
        <f>INDEX(TreeLookup!$C$1:$DE$21,MATCH(Table15[[#This Row],[CATEGORY]],TreeLookup!$C$1:$C$21,0),MATCH(Table15[[#This Row],[YEAR]],TreeLookup!$C$1:$DE$1,0))</f>
        <v>materialsScienceSatellite</v>
      </c>
      <c r="P1565" s="13" t="s">
        <v>6842</v>
      </c>
      <c r="Q1565" s="11"/>
      <c r="S1565" s="11">
        <v>1956</v>
      </c>
      <c r="W1565" s="15"/>
    </row>
    <row r="1566" spans="1:38" x14ac:dyDescent="0.25">
      <c r="A1566" s="11" t="s">
        <v>1896</v>
      </c>
      <c r="B1566" s="12" t="s">
        <v>8008</v>
      </c>
      <c r="C1566" s="11">
        <v>800</v>
      </c>
      <c r="D1566" s="11">
        <v>7000</v>
      </c>
      <c r="E1566" s="12" t="s">
        <v>10009</v>
      </c>
      <c r="F1566" s="11" t="s">
        <v>1364</v>
      </c>
      <c r="G1566" s="11" t="s">
        <v>1900</v>
      </c>
      <c r="H1566" s="11" t="s">
        <v>1903</v>
      </c>
      <c r="I1566" s="11" t="s">
        <v>5091</v>
      </c>
      <c r="J1566" s="14">
        <f>VLOOKUP(Table15[[#This Row],[TechRequired]],OldTree!A:B,2,0)</f>
        <v>5</v>
      </c>
      <c r="K1566" s="22" t="s">
        <v>6012</v>
      </c>
      <c r="L1566" s="14" t="s">
        <v>8868</v>
      </c>
      <c r="N1566" s="11" t="str">
        <f>INDEX(TreeLookup!$C$1:$DE$21,MATCH(Table15[[#This Row],[CATEGORY]],TreeLookup!$C$1:$C$21,0),MATCH(Table15[[#This Row],[YEAR]],TreeLookup!$C$1:$DE$1,0))</f>
        <v>materialsScienceSatellite</v>
      </c>
      <c r="P1566" s="13" t="s">
        <v>6842</v>
      </c>
      <c r="Q1566" s="11"/>
      <c r="S1566" s="11">
        <v>1956</v>
      </c>
      <c r="W1566" s="15"/>
    </row>
    <row r="1567" spans="1:38" x14ac:dyDescent="0.25">
      <c r="A1567" s="11" t="s">
        <v>8916</v>
      </c>
      <c r="B1567" s="12" t="s">
        <v>8917</v>
      </c>
      <c r="C1567" s="11">
        <v>12</v>
      </c>
      <c r="D1567" s="11">
        <v>0</v>
      </c>
      <c r="E1567" s="12" t="s">
        <v>8918</v>
      </c>
      <c r="F1567" s="11" t="s">
        <v>1311</v>
      </c>
      <c r="G1567" s="11" t="s">
        <v>1900</v>
      </c>
      <c r="H1567" s="11" t="s">
        <v>1903</v>
      </c>
      <c r="I1567" s="11" t="s">
        <v>1903</v>
      </c>
      <c r="J1567" s="16">
        <f>VLOOKUP(Table15[[#This Row],[TechRequired]],OldTree!A:B,2,0)</f>
        <v>1</v>
      </c>
      <c r="K1567" s="22" t="s">
        <v>6012</v>
      </c>
      <c r="L1567" s="16" t="s">
        <v>8865</v>
      </c>
      <c r="N1567" s="17" t="str">
        <f>INDEX(TreeLookup!$C$1:$DE$21,MATCH(Table15[[#This Row],[CATEGORY]],TreeLookup!$C$1:$C$21,0),MATCH(Table15[[#This Row],[YEAR]],TreeLookup!$C$1:$DE$1,0))</f>
        <v>start</v>
      </c>
      <c r="P1567" s="13" t="s">
        <v>6843</v>
      </c>
      <c r="S1567" s="11">
        <v>0</v>
      </c>
      <c r="AL1567" s="11" t="s">
        <v>11286</v>
      </c>
    </row>
    <row r="1568" spans="1:38" x14ac:dyDescent="0.25">
      <c r="A1568" s="11" t="s">
        <v>1842</v>
      </c>
      <c r="B1568" s="12" t="s">
        <v>8009</v>
      </c>
      <c r="C1568" s="11">
        <v>1</v>
      </c>
      <c r="D1568" s="11">
        <v>5000</v>
      </c>
      <c r="E1568" s="12" t="s">
        <v>10750</v>
      </c>
      <c r="F1568" s="11" t="s">
        <v>1280</v>
      </c>
      <c r="G1568" s="11" t="s">
        <v>1900</v>
      </c>
      <c r="H1568" s="11" t="s">
        <v>1903</v>
      </c>
      <c r="I1568" s="11" t="s">
        <v>5091</v>
      </c>
      <c r="J1568" s="14">
        <f>VLOOKUP(Table15[[#This Row],[TechRequired]],OldTree!A:B,2,0)</f>
        <v>5</v>
      </c>
      <c r="K1568" s="22" t="s">
        <v>6012</v>
      </c>
      <c r="L1568" s="14" t="s">
        <v>8866</v>
      </c>
      <c r="M1568" s="14">
        <v>3</v>
      </c>
      <c r="N1568" s="11" t="str">
        <f>INDEX(TreeLookup!$C$1:$DE$21,MATCH(Table15[[#This Row],[CATEGORY]],TreeLookup!$C$1:$C$21,0),MATCH(Table15[[#This Row],[YEAR]],TreeLookup!$C$1:$DE$1,0))</f>
        <v>start</v>
      </c>
      <c r="O1568" s="21" t="s">
        <v>1903</v>
      </c>
      <c r="P1568" s="13" t="s">
        <v>6842</v>
      </c>
      <c r="Q1568" s="11"/>
      <c r="W1568" s="15"/>
    </row>
    <row r="1569" spans="1:38" x14ac:dyDescent="0.25">
      <c r="A1569" s="11" t="s">
        <v>8913</v>
      </c>
      <c r="B1569" s="12" t="s">
        <v>8914</v>
      </c>
      <c r="C1569" s="11">
        <v>6</v>
      </c>
      <c r="D1569" s="11">
        <v>0</v>
      </c>
      <c r="E1569" s="12" t="s">
        <v>8915</v>
      </c>
      <c r="F1569" s="11" t="s">
        <v>1372</v>
      </c>
      <c r="G1569" s="11" t="s">
        <v>1900</v>
      </c>
      <c r="H1569" s="11" t="s">
        <v>1903</v>
      </c>
      <c r="I1569" s="11" t="s">
        <v>1903</v>
      </c>
      <c r="J1569" s="16">
        <f>VLOOKUP(Table15[[#This Row],[TechRequired]],OldTree!A:B,2,0)</f>
        <v>0</v>
      </c>
      <c r="K1569" s="22" t="s">
        <v>6012</v>
      </c>
      <c r="L1569" s="16" t="s">
        <v>8865</v>
      </c>
      <c r="N1569" s="17" t="str">
        <f>INDEX(TreeLookup!$C$1:$DE$21,MATCH(Table15[[#This Row],[CATEGORY]],TreeLookup!$C$1:$C$21,0),MATCH(Table15[[#This Row],[YEAR]],TreeLookup!$C$1:$DE$1,0))</f>
        <v>start</v>
      </c>
      <c r="P1569" s="13" t="s">
        <v>6843</v>
      </c>
      <c r="S1569" s="11">
        <v>0</v>
      </c>
      <c r="AL1569" s="11" t="s">
        <v>11289</v>
      </c>
    </row>
    <row r="1570" spans="1:38" x14ac:dyDescent="0.25">
      <c r="A1570" s="11" t="s">
        <v>1841</v>
      </c>
      <c r="B1570" s="12" t="s">
        <v>8010</v>
      </c>
      <c r="C1570" s="11">
        <v>1</v>
      </c>
      <c r="D1570" s="11">
        <v>3200</v>
      </c>
      <c r="E1570" s="12" t="s">
        <v>10750</v>
      </c>
      <c r="F1570" s="11" t="s">
        <v>1374</v>
      </c>
      <c r="G1570" s="11" t="s">
        <v>1900</v>
      </c>
      <c r="H1570" s="11" t="s">
        <v>1903</v>
      </c>
      <c r="I1570" s="11" t="s">
        <v>5091</v>
      </c>
      <c r="J1570" s="14">
        <f>VLOOKUP(Table15[[#This Row],[TechRequired]],OldTree!A:B,2,0)</f>
        <v>3</v>
      </c>
      <c r="K1570" s="22" t="s">
        <v>6012</v>
      </c>
      <c r="L1570" s="14" t="s">
        <v>8866</v>
      </c>
      <c r="M1570" s="14">
        <v>3</v>
      </c>
      <c r="N1570" s="11" t="str">
        <f>INDEX(TreeLookup!$C$1:$DE$21,MATCH(Table15[[#This Row],[CATEGORY]],TreeLookup!$C$1:$C$21,0),MATCH(Table15[[#This Row],[YEAR]],TreeLookup!$C$1:$DE$1,0))</f>
        <v>start</v>
      </c>
      <c r="O1570" s="21" t="s">
        <v>1903</v>
      </c>
      <c r="P1570" s="13" t="s">
        <v>6842</v>
      </c>
      <c r="Q1570" s="11"/>
      <c r="W1570" s="15"/>
    </row>
    <row r="1571" spans="1:38" x14ac:dyDescent="0.25">
      <c r="A1571" s="11" t="s">
        <v>1899</v>
      </c>
      <c r="B1571" s="12" t="s">
        <v>8011</v>
      </c>
      <c r="C1571" s="11">
        <v>2000</v>
      </c>
      <c r="D1571" s="11">
        <v>8000</v>
      </c>
      <c r="E1571" s="12" t="s">
        <v>10226</v>
      </c>
      <c r="F1571" s="11" t="s">
        <v>1364</v>
      </c>
      <c r="G1571" s="11" t="s">
        <v>1900</v>
      </c>
      <c r="H1571" s="11" t="s">
        <v>1903</v>
      </c>
      <c r="I1571" s="11" t="s">
        <v>5091</v>
      </c>
      <c r="J1571" s="14">
        <f>VLOOKUP(Table15[[#This Row],[TechRequired]],OldTree!A:B,2,0)</f>
        <v>5</v>
      </c>
      <c r="K1571" s="22" t="s">
        <v>6012</v>
      </c>
      <c r="L1571" s="14" t="s">
        <v>8870</v>
      </c>
      <c r="M1571" s="14">
        <v>5</v>
      </c>
      <c r="N1571" s="11" t="str">
        <f>INDEX(TreeLookup!$C$1:$DE$21,MATCH(Table15[[#This Row],[CATEGORY]],TreeLookup!$C$1:$C$21,0),MATCH(Table15[[#This Row],[YEAR]],TreeLookup!$C$1:$DE$1,0))</f>
        <v>materialsScienceLunar</v>
      </c>
      <c r="O1571" s="21"/>
      <c r="P1571" s="25" t="s">
        <v>6842</v>
      </c>
      <c r="Q1571" s="21" t="s">
        <v>6040</v>
      </c>
      <c r="S1571" s="11">
        <v>1968</v>
      </c>
      <c r="W1571" s="15"/>
    </row>
    <row r="1572" spans="1:38" x14ac:dyDescent="0.25">
      <c r="A1572" s="11" t="s">
        <v>1875</v>
      </c>
      <c r="B1572" s="12" t="s">
        <v>8016</v>
      </c>
      <c r="C1572" s="11">
        <v>1.5007250000000001</v>
      </c>
      <c r="D1572" s="11">
        <v>1239</v>
      </c>
      <c r="E1572" s="12" t="s">
        <v>10823</v>
      </c>
      <c r="F1572" s="11" t="s">
        <v>1281</v>
      </c>
      <c r="G1572" s="11" t="s">
        <v>1900</v>
      </c>
      <c r="H1572" s="11" t="s">
        <v>1903</v>
      </c>
      <c r="I1572" s="11" t="s">
        <v>5091</v>
      </c>
      <c r="J1572" s="14">
        <f>VLOOKUP(Table15[[#This Row],[TechRequired]],OldTree!A:B,2,0)</f>
        <v>4</v>
      </c>
      <c r="K1572" s="22" t="s">
        <v>6012</v>
      </c>
      <c r="L1572" s="14" t="s">
        <v>8646</v>
      </c>
      <c r="M1572" s="14">
        <v>3</v>
      </c>
      <c r="N1572" s="11" t="str">
        <f>INDEX(TreeLookup!$C$1:$DE$21,MATCH(Table15[[#This Row],[CATEGORY]],TreeLookup!$C$1:$C$21,0),MATCH(Table15[[#This Row],[YEAR]],TreeLookup!$C$1:$DE$1,0))</f>
        <v>start</v>
      </c>
      <c r="O1572" s="21" t="s">
        <v>1903</v>
      </c>
      <c r="P1572" s="13" t="s">
        <v>6842</v>
      </c>
      <c r="Q1572" s="11"/>
      <c r="W1572" s="15"/>
    </row>
    <row r="1573" spans="1:38" x14ac:dyDescent="0.25">
      <c r="A1573" s="11" t="s">
        <v>1876</v>
      </c>
      <c r="B1573" s="12" t="s">
        <v>8017</v>
      </c>
      <c r="C1573" s="11">
        <v>1</v>
      </c>
      <c r="D1573" s="11">
        <v>570</v>
      </c>
      <c r="E1573" s="12" t="s">
        <v>10824</v>
      </c>
      <c r="F1573" s="11" t="s">
        <v>1281</v>
      </c>
      <c r="G1573" s="11" t="s">
        <v>1900</v>
      </c>
      <c r="H1573" s="11" t="s">
        <v>1903</v>
      </c>
      <c r="I1573" s="11" t="s">
        <v>5091</v>
      </c>
      <c r="J1573" s="14">
        <f>VLOOKUP(Table15[[#This Row],[TechRequired]],OldTree!A:B,2,0)</f>
        <v>4</v>
      </c>
      <c r="K1573" s="22" t="s">
        <v>6012</v>
      </c>
      <c r="L1573" s="14" t="s">
        <v>8646</v>
      </c>
      <c r="M1573" s="14">
        <v>3</v>
      </c>
      <c r="N1573" s="11" t="str">
        <f>INDEX(TreeLookup!$C$1:$DE$21,MATCH(Table15[[#This Row],[CATEGORY]],TreeLookup!$C$1:$C$21,0),MATCH(Table15[[#This Row],[YEAR]],TreeLookup!$C$1:$DE$1,0))</f>
        <v>start</v>
      </c>
      <c r="O1573" s="21" t="s">
        <v>1903</v>
      </c>
      <c r="P1573" s="13" t="s">
        <v>6842</v>
      </c>
      <c r="Q1573" s="11"/>
      <c r="W1573" s="15"/>
    </row>
    <row r="1574" spans="1:38" x14ac:dyDescent="0.25">
      <c r="A1574" s="11" t="s">
        <v>1877</v>
      </c>
      <c r="B1574" s="12" t="s">
        <v>8018</v>
      </c>
      <c r="C1574" s="11">
        <v>5.7156159999999998</v>
      </c>
      <c r="D1574" s="11">
        <v>4720</v>
      </c>
      <c r="E1574" s="12" t="s">
        <v>10825</v>
      </c>
      <c r="F1574" s="11" t="s">
        <v>1364</v>
      </c>
      <c r="G1574" s="11" t="s">
        <v>1900</v>
      </c>
      <c r="H1574" s="11" t="s">
        <v>1903</v>
      </c>
      <c r="I1574" s="11" t="s">
        <v>5091</v>
      </c>
      <c r="J1574" s="14">
        <f>VLOOKUP(Table15[[#This Row],[TechRequired]],OldTree!A:B,2,0)</f>
        <v>5</v>
      </c>
      <c r="K1574" s="22" t="s">
        <v>6012</v>
      </c>
      <c r="L1574" s="14" t="s">
        <v>8646</v>
      </c>
      <c r="M1574" s="14">
        <v>4</v>
      </c>
      <c r="N1574" s="11" t="str">
        <f>INDEX(TreeLookup!$C$1:$DE$21,MATCH(Table15[[#This Row],[CATEGORY]],TreeLookup!$C$1:$C$21,0),MATCH(Table15[[#This Row],[YEAR]],TreeLookup!$C$1:$DE$1,0))</f>
        <v>start</v>
      </c>
      <c r="O1574" s="21" t="s">
        <v>1903</v>
      </c>
      <c r="P1574" s="13" t="s">
        <v>6842</v>
      </c>
      <c r="Q1574" s="11"/>
      <c r="W1574" s="15"/>
    </row>
    <row r="1575" spans="1:38" x14ac:dyDescent="0.25">
      <c r="A1575" s="11" t="s">
        <v>1878</v>
      </c>
      <c r="B1575" s="12" t="s">
        <v>8019</v>
      </c>
      <c r="C1575" s="11">
        <v>2.795636</v>
      </c>
      <c r="D1575" s="11">
        <v>2308</v>
      </c>
      <c r="E1575" s="12" t="s">
        <v>10826</v>
      </c>
      <c r="F1575" s="11" t="s">
        <v>1364</v>
      </c>
      <c r="G1575" s="11" t="s">
        <v>1900</v>
      </c>
      <c r="H1575" s="11" t="s">
        <v>1903</v>
      </c>
      <c r="I1575" s="11" t="s">
        <v>5091</v>
      </c>
      <c r="J1575" s="14">
        <f>VLOOKUP(Table15[[#This Row],[TechRequired]],OldTree!A:B,2,0)</f>
        <v>5</v>
      </c>
      <c r="K1575" s="22" t="s">
        <v>6012</v>
      </c>
      <c r="L1575" s="14" t="s">
        <v>8646</v>
      </c>
      <c r="M1575" s="14">
        <v>4</v>
      </c>
      <c r="N1575" s="11" t="str">
        <f>INDEX(TreeLookup!$C$1:$DE$21,MATCH(Table15[[#This Row],[CATEGORY]],TreeLookup!$C$1:$C$21,0),MATCH(Table15[[#This Row],[YEAR]],TreeLookup!$C$1:$DE$1,0))</f>
        <v>start</v>
      </c>
      <c r="O1575" s="21" t="s">
        <v>1903</v>
      </c>
      <c r="P1575" s="13" t="s">
        <v>6842</v>
      </c>
      <c r="Q1575" s="11"/>
      <c r="W1575" s="15"/>
    </row>
    <row r="1576" spans="1:38" x14ac:dyDescent="0.25">
      <c r="A1576" s="11" t="s">
        <v>1879</v>
      </c>
      <c r="B1576" s="12" t="s">
        <v>8020</v>
      </c>
      <c r="C1576" s="11">
        <v>4.0862579999999999</v>
      </c>
      <c r="D1576" s="11">
        <v>3373</v>
      </c>
      <c r="E1576" s="12" t="s">
        <v>10827</v>
      </c>
      <c r="F1576" s="11" t="s">
        <v>1364</v>
      </c>
      <c r="G1576" s="11" t="s">
        <v>1900</v>
      </c>
      <c r="H1576" s="11" t="s">
        <v>1903</v>
      </c>
      <c r="I1576" s="11" t="s">
        <v>5091</v>
      </c>
      <c r="J1576" s="14">
        <f>VLOOKUP(Table15[[#This Row],[TechRequired]],OldTree!A:B,2,0)</f>
        <v>5</v>
      </c>
      <c r="K1576" s="22" t="s">
        <v>6012</v>
      </c>
      <c r="L1576" s="14" t="s">
        <v>8646</v>
      </c>
      <c r="M1576" s="14">
        <v>4</v>
      </c>
      <c r="N1576" s="11" t="str">
        <f>INDEX(TreeLookup!$C$1:$DE$21,MATCH(Table15[[#This Row],[CATEGORY]],TreeLookup!$C$1:$C$21,0),MATCH(Table15[[#This Row],[YEAR]],TreeLookup!$C$1:$DE$1,0))</f>
        <v>start</v>
      </c>
      <c r="O1576" s="21" t="s">
        <v>1903</v>
      </c>
      <c r="P1576" s="13" t="s">
        <v>6842</v>
      </c>
      <c r="Q1576" s="11"/>
      <c r="W1576" s="15"/>
    </row>
    <row r="1577" spans="1:38" x14ac:dyDescent="0.25">
      <c r="A1577" s="11" t="s">
        <v>1880</v>
      </c>
      <c r="B1577" s="12" t="s">
        <v>8022</v>
      </c>
      <c r="C1577" s="11">
        <v>1.9680930000000001</v>
      </c>
      <c r="D1577" s="11">
        <v>1625</v>
      </c>
      <c r="E1577" s="12" t="s">
        <v>10832</v>
      </c>
      <c r="F1577" s="11" t="s">
        <v>1364</v>
      </c>
      <c r="G1577" s="11" t="s">
        <v>1900</v>
      </c>
      <c r="H1577" s="11" t="s">
        <v>1903</v>
      </c>
      <c r="I1577" s="11" t="s">
        <v>5091</v>
      </c>
      <c r="J1577" s="14">
        <f>VLOOKUP(Table15[[#This Row],[TechRequired]],OldTree!A:B,2,0)</f>
        <v>5</v>
      </c>
      <c r="K1577" s="22" t="s">
        <v>6012</v>
      </c>
      <c r="L1577" s="14" t="s">
        <v>8646</v>
      </c>
      <c r="M1577" s="14">
        <v>4</v>
      </c>
      <c r="N1577" s="11" t="str">
        <f>INDEX(TreeLookup!$C$1:$DE$21,MATCH(Table15[[#This Row],[CATEGORY]],TreeLookup!$C$1:$C$21,0),MATCH(Table15[[#This Row],[YEAR]],TreeLookup!$C$1:$DE$1,0))</f>
        <v>start</v>
      </c>
      <c r="O1577" s="21" t="s">
        <v>1903</v>
      </c>
      <c r="P1577" s="13" t="s">
        <v>6842</v>
      </c>
      <c r="Q1577" s="11"/>
      <c r="W1577" s="15"/>
    </row>
    <row r="1578" spans="1:38" x14ac:dyDescent="0.25">
      <c r="A1578" s="11" t="s">
        <v>1881</v>
      </c>
      <c r="B1578" s="12" t="s">
        <v>8023</v>
      </c>
      <c r="C1578" s="11">
        <v>8.5112520000000007</v>
      </c>
      <c r="D1578" s="11">
        <v>7025</v>
      </c>
      <c r="E1578" s="12" t="s">
        <v>10840</v>
      </c>
      <c r="F1578" s="11" t="s">
        <v>5220</v>
      </c>
      <c r="G1578" s="11" t="s">
        <v>1900</v>
      </c>
      <c r="H1578" s="11" t="s">
        <v>1903</v>
      </c>
      <c r="I1578" s="11" t="s">
        <v>5091</v>
      </c>
      <c r="J1578" s="14">
        <f>VLOOKUP(Table15[[#This Row],[TechRequired]],OldTree!A:B,2,0)</f>
        <v>7</v>
      </c>
      <c r="K1578" s="22" t="s">
        <v>6012</v>
      </c>
      <c r="L1578" s="14" t="s">
        <v>8646</v>
      </c>
      <c r="M1578" s="14">
        <v>6</v>
      </c>
      <c r="N1578" s="11" t="str">
        <f>INDEX(TreeLookup!$C$1:$DE$21,MATCH(Table15[[#This Row],[CATEGORY]],TreeLookup!$C$1:$C$21,0),MATCH(Table15[[#This Row],[YEAR]],TreeLookup!$C$1:$DE$1,0))</f>
        <v>start</v>
      </c>
      <c r="O1578" s="21" t="s">
        <v>1903</v>
      </c>
      <c r="P1578" s="13" t="s">
        <v>6842</v>
      </c>
      <c r="Q1578" s="11"/>
      <c r="W1578" s="15"/>
    </row>
    <row r="1579" spans="1:38" x14ac:dyDescent="0.25">
      <c r="A1579" s="11" t="s">
        <v>1882</v>
      </c>
      <c r="B1579" s="12" t="s">
        <v>8024</v>
      </c>
      <c r="C1579" s="11">
        <v>6.4145260000000004</v>
      </c>
      <c r="D1579" s="11">
        <v>5296</v>
      </c>
      <c r="E1579" s="12" t="s">
        <v>10841</v>
      </c>
      <c r="F1579" s="11" t="s">
        <v>5220</v>
      </c>
      <c r="G1579" s="11" t="s">
        <v>1900</v>
      </c>
      <c r="H1579" s="11" t="s">
        <v>1903</v>
      </c>
      <c r="I1579" s="11" t="s">
        <v>5091</v>
      </c>
      <c r="J1579" s="14">
        <f>VLOOKUP(Table15[[#This Row],[TechRequired]],OldTree!A:B,2,0)</f>
        <v>7</v>
      </c>
      <c r="K1579" s="22" t="s">
        <v>6012</v>
      </c>
      <c r="L1579" s="14" t="s">
        <v>8646</v>
      </c>
      <c r="M1579" s="14">
        <v>6</v>
      </c>
      <c r="N1579" s="11" t="str">
        <f>INDEX(TreeLookup!$C$1:$DE$21,MATCH(Table15[[#This Row],[CATEGORY]],TreeLookup!$C$1:$C$21,0),MATCH(Table15[[#This Row],[YEAR]],TreeLookup!$C$1:$DE$1,0))</f>
        <v>start</v>
      </c>
      <c r="O1579" s="21" t="s">
        <v>1903</v>
      </c>
      <c r="P1579" s="13" t="s">
        <v>6842</v>
      </c>
      <c r="Q1579" s="11"/>
      <c r="W1579" s="15"/>
    </row>
    <row r="1580" spans="1:38" x14ac:dyDescent="0.25">
      <c r="A1580" s="11" t="s">
        <v>1853</v>
      </c>
      <c r="B1580" s="12" t="s">
        <v>8025</v>
      </c>
      <c r="C1580" s="11">
        <v>1</v>
      </c>
      <c r="D1580" s="11">
        <v>120</v>
      </c>
      <c r="E1580" s="12" t="s">
        <v>10758</v>
      </c>
      <c r="F1580" s="11" t="s">
        <v>1300</v>
      </c>
      <c r="G1580" s="11" t="s">
        <v>1900</v>
      </c>
      <c r="H1580" s="11" t="s">
        <v>1903</v>
      </c>
      <c r="I1580" s="11" t="s">
        <v>5091</v>
      </c>
      <c r="J1580" s="14">
        <f>VLOOKUP(Table15[[#This Row],[TechRequired]],OldTree!A:B,2,0)</f>
        <v>1</v>
      </c>
      <c r="K1580" s="22" t="s">
        <v>6012</v>
      </c>
      <c r="L1580" s="14" t="s">
        <v>8646</v>
      </c>
      <c r="N1580" s="11" t="str">
        <f>INDEX(TreeLookup!$C$1:$DE$21,MATCH(Table15[[#This Row],[CATEGORY]],TreeLookup!$C$1:$C$21,0),MATCH(Table15[[#This Row],[YEAR]],TreeLookup!$C$1:$DE$1,0))</f>
        <v>start</v>
      </c>
      <c r="O1580" s="21" t="s">
        <v>1903</v>
      </c>
      <c r="P1580" s="13" t="s">
        <v>6842</v>
      </c>
      <c r="Q1580" s="11"/>
      <c r="W1580" s="15"/>
    </row>
    <row r="1581" spans="1:38" x14ac:dyDescent="0.25">
      <c r="A1581" s="11" t="s">
        <v>1850</v>
      </c>
      <c r="B1581" s="12" t="s">
        <v>8030</v>
      </c>
      <c r="C1581" s="11">
        <v>1</v>
      </c>
      <c r="D1581" s="11">
        <v>240</v>
      </c>
      <c r="E1581" s="12" t="s">
        <v>10759</v>
      </c>
      <c r="F1581" s="11" t="s">
        <v>1324</v>
      </c>
      <c r="G1581" s="11" t="s">
        <v>1900</v>
      </c>
      <c r="H1581" s="11" t="s">
        <v>1903</v>
      </c>
      <c r="I1581" s="11" t="s">
        <v>5091</v>
      </c>
      <c r="J1581" s="14">
        <f>VLOOKUP(Table15[[#This Row],[TechRequired]],OldTree!A:B,2,0)</f>
        <v>2</v>
      </c>
      <c r="K1581" s="22" t="s">
        <v>6012</v>
      </c>
      <c r="L1581" s="14" t="s">
        <v>8646</v>
      </c>
      <c r="M1581" s="14">
        <v>1</v>
      </c>
      <c r="N1581" s="11" t="str">
        <f>INDEX(TreeLookup!$C$1:$DE$21,MATCH(Table15[[#This Row],[CATEGORY]],TreeLookup!$C$1:$C$21,0),MATCH(Table15[[#This Row],[YEAR]],TreeLookup!$C$1:$DE$1,0))</f>
        <v>start</v>
      </c>
      <c r="O1581" s="21" t="s">
        <v>1903</v>
      </c>
      <c r="P1581" s="13" t="s">
        <v>6842</v>
      </c>
      <c r="Q1581" s="11"/>
      <c r="W1581" s="15"/>
    </row>
    <row r="1582" spans="1:38" x14ac:dyDescent="0.25">
      <c r="A1582" s="11" t="s">
        <v>1855</v>
      </c>
      <c r="B1582" s="12" t="s">
        <v>8030</v>
      </c>
      <c r="C1582" s="11">
        <v>1</v>
      </c>
      <c r="D1582" s="11">
        <v>120</v>
      </c>
      <c r="E1582" s="12" t="s">
        <v>10769</v>
      </c>
      <c r="F1582" s="11" t="s">
        <v>1300</v>
      </c>
      <c r="G1582" s="11" t="s">
        <v>1900</v>
      </c>
      <c r="H1582" s="11" t="s">
        <v>1903</v>
      </c>
      <c r="I1582" s="11" t="s">
        <v>5091</v>
      </c>
      <c r="J1582" s="14">
        <f>VLOOKUP(Table15[[#This Row],[TechRequired]],OldTree!A:B,2,0)</f>
        <v>1</v>
      </c>
      <c r="K1582" s="22" t="s">
        <v>6012</v>
      </c>
      <c r="L1582" s="14" t="s">
        <v>8646</v>
      </c>
      <c r="N1582" s="11" t="str">
        <f>INDEX(TreeLookup!$C$1:$DE$21,MATCH(Table15[[#This Row],[CATEGORY]],TreeLookup!$C$1:$C$21,0),MATCH(Table15[[#This Row],[YEAR]],TreeLookup!$C$1:$DE$1,0))</f>
        <v>start</v>
      </c>
      <c r="O1582" s="21" t="s">
        <v>1903</v>
      </c>
      <c r="P1582" s="13" t="s">
        <v>6842</v>
      </c>
      <c r="Q1582" s="11"/>
      <c r="W1582" s="15"/>
    </row>
    <row r="1583" spans="1:38" x14ac:dyDescent="0.25">
      <c r="A1583" s="11" t="s">
        <v>1854</v>
      </c>
      <c r="B1583" s="12" t="s">
        <v>8033</v>
      </c>
      <c r="C1583" s="11">
        <v>1</v>
      </c>
      <c r="D1583" s="11">
        <v>400</v>
      </c>
      <c r="E1583" s="12" t="s">
        <v>10757</v>
      </c>
      <c r="F1583" s="11" t="s">
        <v>1322</v>
      </c>
      <c r="G1583" s="11" t="s">
        <v>1900</v>
      </c>
      <c r="H1583" s="11" t="s">
        <v>1903</v>
      </c>
      <c r="I1583" s="11" t="s">
        <v>5091</v>
      </c>
      <c r="J1583" s="14">
        <f>VLOOKUP(Table15[[#This Row],[TechRequired]],OldTree!A:B,2,0)</f>
        <v>3</v>
      </c>
      <c r="K1583" s="22" t="s">
        <v>6012</v>
      </c>
      <c r="L1583" s="14" t="s">
        <v>8646</v>
      </c>
      <c r="M1583" s="14">
        <v>2</v>
      </c>
      <c r="N1583" s="11" t="str">
        <f>INDEX(TreeLookup!$C$1:$DE$21,MATCH(Table15[[#This Row],[CATEGORY]],TreeLookup!$C$1:$C$21,0),MATCH(Table15[[#This Row],[YEAR]],TreeLookup!$C$1:$DE$1,0))</f>
        <v>start</v>
      </c>
      <c r="O1583" s="21" t="s">
        <v>1903</v>
      </c>
      <c r="P1583" s="13" t="s">
        <v>6842</v>
      </c>
      <c r="Q1583" s="11"/>
      <c r="W1583" s="15"/>
    </row>
    <row r="1584" spans="1:38" x14ac:dyDescent="0.25">
      <c r="A1584" s="11" t="s">
        <v>1851</v>
      </c>
      <c r="B1584" s="12" t="s">
        <v>8038</v>
      </c>
      <c r="C1584" s="11">
        <v>1</v>
      </c>
      <c r="D1584" s="11">
        <v>480</v>
      </c>
      <c r="E1584" s="12" t="s">
        <v>10760</v>
      </c>
      <c r="F1584" s="11" t="s">
        <v>1287</v>
      </c>
      <c r="G1584" s="11" t="s">
        <v>1900</v>
      </c>
      <c r="H1584" s="11" t="s">
        <v>1903</v>
      </c>
      <c r="I1584" s="11" t="s">
        <v>5091</v>
      </c>
      <c r="J1584" s="14">
        <f>VLOOKUP(Table15[[#This Row],[TechRequired]],OldTree!A:B,2,0)</f>
        <v>3</v>
      </c>
      <c r="K1584" s="22" t="s">
        <v>6012</v>
      </c>
      <c r="L1584" s="14" t="s">
        <v>8646</v>
      </c>
      <c r="M1584" s="14">
        <v>2</v>
      </c>
      <c r="N1584" s="11" t="str">
        <f>INDEX(TreeLookup!$C$1:$DE$21,MATCH(Table15[[#This Row],[CATEGORY]],TreeLookup!$C$1:$C$21,0),MATCH(Table15[[#This Row],[YEAR]],TreeLookup!$C$1:$DE$1,0))</f>
        <v>start</v>
      </c>
      <c r="O1584" s="21" t="s">
        <v>1903</v>
      </c>
      <c r="P1584" s="13" t="s">
        <v>6842</v>
      </c>
      <c r="Q1584" s="11"/>
      <c r="W1584" s="15"/>
    </row>
    <row r="1585" spans="1:23" x14ac:dyDescent="0.25">
      <c r="A1585" s="11" t="s">
        <v>1852</v>
      </c>
      <c r="B1585" s="12" t="s">
        <v>8039</v>
      </c>
      <c r="C1585" s="11">
        <v>1.1626669999999999</v>
      </c>
      <c r="D1585" s="11">
        <v>960</v>
      </c>
      <c r="E1585" s="12" t="s">
        <v>10764</v>
      </c>
      <c r="F1585" s="11" t="s">
        <v>1322</v>
      </c>
      <c r="G1585" s="11" t="s">
        <v>1900</v>
      </c>
      <c r="H1585" s="11" t="s">
        <v>1903</v>
      </c>
      <c r="I1585" s="11" t="s">
        <v>5091</v>
      </c>
      <c r="J1585" s="14">
        <f>VLOOKUP(Table15[[#This Row],[TechRequired]],OldTree!A:B,2,0)</f>
        <v>3</v>
      </c>
      <c r="K1585" s="22" t="s">
        <v>6012</v>
      </c>
      <c r="L1585" s="14" t="s">
        <v>8646</v>
      </c>
      <c r="M1585" s="14">
        <v>2</v>
      </c>
      <c r="N1585" s="11" t="str">
        <f>INDEX(TreeLookup!$C$1:$DE$21,MATCH(Table15[[#This Row],[CATEGORY]],TreeLookup!$C$1:$C$21,0),MATCH(Table15[[#This Row],[YEAR]],TreeLookup!$C$1:$DE$1,0))</f>
        <v>start</v>
      </c>
      <c r="O1585" s="21" t="s">
        <v>1903</v>
      </c>
      <c r="P1585" s="13" t="s">
        <v>6842</v>
      </c>
      <c r="Q1585" s="11"/>
      <c r="W1585" s="15"/>
    </row>
    <row r="1586" spans="1:23" x14ac:dyDescent="0.25">
      <c r="A1586" s="11" t="s">
        <v>1860</v>
      </c>
      <c r="B1586" s="12" t="s">
        <v>8040</v>
      </c>
      <c r="C1586" s="11">
        <v>1.1626669999999999</v>
      </c>
      <c r="D1586" s="11">
        <v>960</v>
      </c>
      <c r="E1586" s="12" t="s">
        <v>10771</v>
      </c>
      <c r="F1586" s="11" t="s">
        <v>1322</v>
      </c>
      <c r="G1586" s="11" t="s">
        <v>1900</v>
      </c>
      <c r="H1586" s="11" t="s">
        <v>1903</v>
      </c>
      <c r="I1586" s="11" t="s">
        <v>5091</v>
      </c>
      <c r="J1586" s="14">
        <f>VLOOKUP(Table15[[#This Row],[TechRequired]],OldTree!A:B,2,0)</f>
        <v>3</v>
      </c>
      <c r="K1586" s="22" t="s">
        <v>6012</v>
      </c>
      <c r="L1586" s="14" t="s">
        <v>8646</v>
      </c>
      <c r="M1586" s="14">
        <v>2</v>
      </c>
      <c r="N1586" s="11" t="str">
        <f>INDEX(TreeLookup!$C$1:$DE$21,MATCH(Table15[[#This Row],[CATEGORY]],TreeLookup!$C$1:$C$21,0),MATCH(Table15[[#This Row],[YEAR]],TreeLookup!$C$1:$DE$1,0))</f>
        <v>start</v>
      </c>
      <c r="O1586" s="21" t="s">
        <v>1903</v>
      </c>
      <c r="P1586" s="13" t="s">
        <v>6842</v>
      </c>
      <c r="Q1586" s="11"/>
      <c r="W1586" s="15"/>
    </row>
    <row r="1587" spans="1:23" x14ac:dyDescent="0.25">
      <c r="A1587" s="11" t="s">
        <v>1856</v>
      </c>
      <c r="B1587" s="12" t="s">
        <v>8053</v>
      </c>
      <c r="C1587" s="11">
        <v>2.3253330000000001</v>
      </c>
      <c r="D1587" s="11">
        <v>1920</v>
      </c>
      <c r="E1587" s="12" t="s">
        <v>10772</v>
      </c>
      <c r="F1587" s="11" t="s">
        <v>1322</v>
      </c>
      <c r="G1587" s="11" t="s">
        <v>1900</v>
      </c>
      <c r="H1587" s="11" t="s">
        <v>1903</v>
      </c>
      <c r="I1587" s="11" t="s">
        <v>5091</v>
      </c>
      <c r="J1587" s="14">
        <f>VLOOKUP(Table15[[#This Row],[TechRequired]],OldTree!A:B,2,0)</f>
        <v>3</v>
      </c>
      <c r="K1587" s="22" t="s">
        <v>6012</v>
      </c>
      <c r="L1587" s="14" t="s">
        <v>8646</v>
      </c>
      <c r="M1587" s="14">
        <v>2</v>
      </c>
      <c r="N1587" s="11" t="str">
        <f>INDEX(TreeLookup!$C$1:$DE$21,MATCH(Table15[[#This Row],[CATEGORY]],TreeLookup!$C$1:$C$21,0),MATCH(Table15[[#This Row],[YEAR]],TreeLookup!$C$1:$DE$1,0))</f>
        <v>start</v>
      </c>
      <c r="O1587" s="21" t="s">
        <v>1903</v>
      </c>
      <c r="P1587" s="13" t="s">
        <v>6842</v>
      </c>
      <c r="Q1587" s="11"/>
      <c r="W1587" s="15"/>
    </row>
    <row r="1588" spans="1:23" x14ac:dyDescent="0.25">
      <c r="A1588" s="11" t="s">
        <v>4588</v>
      </c>
      <c r="B1588" s="12" t="s">
        <v>8206</v>
      </c>
      <c r="C1588" s="11">
        <v>2020</v>
      </c>
      <c r="D1588" s="11">
        <v>1920</v>
      </c>
      <c r="E1588" s="12" t="s">
        <v>4589</v>
      </c>
      <c r="F1588" s="11" t="s">
        <v>1322</v>
      </c>
      <c r="G1588" s="11" t="s">
        <v>1900</v>
      </c>
      <c r="H1588" s="11" t="s">
        <v>5091</v>
      </c>
      <c r="I1588" s="11" t="s">
        <v>5091</v>
      </c>
      <c r="J1588" s="14">
        <f>VLOOKUP(Table15[[#This Row],[TechRequired]],OldTree!A:B,2,0)</f>
        <v>3</v>
      </c>
      <c r="K1588" s="14"/>
      <c r="L1588" s="14" t="s">
        <v>8646</v>
      </c>
      <c r="N1588" s="11" t="e">
        <f>INDEX(TreeLookup!$C$1:$DE$21,MATCH(Table15[[#This Row],[CATEGORY]],TreeLookup!$C$1:$C$21,0),MATCH(Table15[[#This Row],[YEAR]],TreeLookup!$C$1:$DE$1,0))</f>
        <v>#N/A</v>
      </c>
      <c r="O1588" s="11" t="s">
        <v>1903</v>
      </c>
      <c r="Q1588" s="11"/>
    </row>
    <row r="1589" spans="1:23" x14ac:dyDescent="0.25">
      <c r="A1589" s="11" t="s">
        <v>1857</v>
      </c>
      <c r="B1589" s="12" t="s">
        <v>8107</v>
      </c>
      <c r="C1589" s="11">
        <v>4.6506670000000003</v>
      </c>
      <c r="D1589" s="11">
        <v>3840</v>
      </c>
      <c r="E1589" s="12" t="s">
        <v>10773</v>
      </c>
      <c r="F1589" s="11" t="s">
        <v>1322</v>
      </c>
      <c r="G1589" s="11" t="s">
        <v>1900</v>
      </c>
      <c r="H1589" s="11" t="s">
        <v>1903</v>
      </c>
      <c r="I1589" s="11" t="s">
        <v>5091</v>
      </c>
      <c r="J1589" s="14">
        <f>VLOOKUP(Table15[[#This Row],[TechRequired]],OldTree!A:B,2,0)</f>
        <v>3</v>
      </c>
      <c r="K1589" s="22" t="s">
        <v>6012</v>
      </c>
      <c r="L1589" s="14" t="s">
        <v>8646</v>
      </c>
      <c r="M1589" s="14">
        <v>2</v>
      </c>
      <c r="N1589" s="11" t="str">
        <f>INDEX(TreeLookup!$C$1:$DE$21,MATCH(Table15[[#This Row],[CATEGORY]],TreeLookup!$C$1:$C$21,0),MATCH(Table15[[#This Row],[YEAR]],TreeLookup!$C$1:$DE$1,0))</f>
        <v>start</v>
      </c>
      <c r="O1589" s="21" t="s">
        <v>1903</v>
      </c>
      <c r="P1589" s="13" t="s">
        <v>6842</v>
      </c>
      <c r="Q1589" s="11"/>
      <c r="W1589" s="15"/>
    </row>
    <row r="1590" spans="1:23" x14ac:dyDescent="0.25">
      <c r="A1590" s="11" t="s">
        <v>1862</v>
      </c>
      <c r="B1590" s="12" t="s">
        <v>8107</v>
      </c>
      <c r="C1590" s="11">
        <v>1.0900000000000001</v>
      </c>
      <c r="D1590" s="11">
        <v>960</v>
      </c>
      <c r="E1590" s="12" t="s">
        <v>10782</v>
      </c>
      <c r="F1590" s="11" t="s">
        <v>1329</v>
      </c>
      <c r="G1590" s="11" t="s">
        <v>1900</v>
      </c>
      <c r="H1590" s="11" t="s">
        <v>1903</v>
      </c>
      <c r="I1590" s="11" t="s">
        <v>5091</v>
      </c>
      <c r="J1590" s="14">
        <f>VLOOKUP(Table15[[#This Row],[TechRequired]],OldTree!A:B,2,0)</f>
        <v>4</v>
      </c>
      <c r="K1590" s="22" t="s">
        <v>6012</v>
      </c>
      <c r="L1590" s="14" t="s">
        <v>8646</v>
      </c>
      <c r="M1590" s="14">
        <v>3</v>
      </c>
      <c r="N1590" s="11" t="str">
        <f>INDEX(TreeLookup!$C$1:$DE$21,MATCH(Table15[[#This Row],[CATEGORY]],TreeLookup!$C$1:$C$21,0),MATCH(Table15[[#This Row],[YEAR]],TreeLookup!$C$1:$DE$1,0))</f>
        <v>start</v>
      </c>
      <c r="O1590" s="21" t="s">
        <v>1903</v>
      </c>
      <c r="P1590" s="13" t="s">
        <v>6842</v>
      </c>
      <c r="Q1590" s="11"/>
      <c r="W1590" s="15"/>
    </row>
    <row r="1591" spans="1:23" x14ac:dyDescent="0.25">
      <c r="A1591" s="11" t="s">
        <v>1861</v>
      </c>
      <c r="B1591" s="12" t="s">
        <v>7990</v>
      </c>
      <c r="C1591" s="11">
        <v>1.351111</v>
      </c>
      <c r="D1591" s="11">
        <v>1760</v>
      </c>
      <c r="E1591" s="12" t="s">
        <v>10770</v>
      </c>
      <c r="F1591" s="11" t="s">
        <v>1365</v>
      </c>
      <c r="G1591" s="11" t="s">
        <v>1900</v>
      </c>
      <c r="H1591" s="11" t="s">
        <v>1903</v>
      </c>
      <c r="I1591" s="11" t="s">
        <v>5091</v>
      </c>
      <c r="J1591" s="14">
        <f>VLOOKUP(Table15[[#This Row],[TechRequired]],OldTree!A:B,2,0)</f>
        <v>5</v>
      </c>
      <c r="K1591" s="22" t="s">
        <v>6012</v>
      </c>
      <c r="L1591" s="14" t="s">
        <v>8646</v>
      </c>
      <c r="M1591" s="14">
        <v>4</v>
      </c>
      <c r="N1591" s="11" t="str">
        <f>INDEX(TreeLookup!$C$1:$DE$21,MATCH(Table15[[#This Row],[CATEGORY]],TreeLookup!$C$1:$C$21,0),MATCH(Table15[[#This Row],[YEAR]],TreeLookup!$C$1:$DE$1,0))</f>
        <v>start</v>
      </c>
      <c r="O1591" s="21" t="s">
        <v>1903</v>
      </c>
      <c r="P1591" s="13" t="s">
        <v>6842</v>
      </c>
      <c r="Q1591" s="11"/>
      <c r="W1591" s="15"/>
    </row>
    <row r="1592" spans="1:23" x14ac:dyDescent="0.25">
      <c r="A1592" s="11" t="s">
        <v>1858</v>
      </c>
      <c r="B1592" s="12" t="s">
        <v>8108</v>
      </c>
      <c r="C1592" s="11">
        <v>9.3013329999999996</v>
      </c>
      <c r="D1592" s="11">
        <v>7680</v>
      </c>
      <c r="E1592" s="12" t="s">
        <v>10774</v>
      </c>
      <c r="F1592" s="11" t="s">
        <v>1285</v>
      </c>
      <c r="G1592" s="11" t="s">
        <v>1900</v>
      </c>
      <c r="H1592" s="11" t="s">
        <v>1903</v>
      </c>
      <c r="I1592" s="11" t="s">
        <v>5091</v>
      </c>
      <c r="J1592" s="14">
        <f>VLOOKUP(Table15[[#This Row],[TechRequired]],OldTree!A:B,2,0)</f>
        <v>5</v>
      </c>
      <c r="K1592" s="22" t="s">
        <v>6012</v>
      </c>
      <c r="L1592" s="14" t="s">
        <v>8646</v>
      </c>
      <c r="M1592" s="14">
        <v>4</v>
      </c>
      <c r="N1592" s="11" t="str">
        <f>INDEX(TreeLookup!$C$1:$DE$21,MATCH(Table15[[#This Row],[CATEGORY]],TreeLookup!$C$1:$C$21,0),MATCH(Table15[[#This Row],[YEAR]],TreeLookup!$C$1:$DE$1,0))</f>
        <v>start</v>
      </c>
      <c r="O1592" s="21" t="s">
        <v>1903</v>
      </c>
      <c r="P1592" s="13" t="s">
        <v>6842</v>
      </c>
      <c r="Q1592" s="11"/>
      <c r="W1592" s="15"/>
    </row>
    <row r="1593" spans="1:23" x14ac:dyDescent="0.25">
      <c r="A1593" s="11" t="s">
        <v>1859</v>
      </c>
      <c r="B1593" s="12" t="s">
        <v>8109</v>
      </c>
      <c r="C1593" s="11">
        <v>9.3013329999999996</v>
      </c>
      <c r="D1593" s="11">
        <v>7680</v>
      </c>
      <c r="E1593" s="12" t="s">
        <v>10775</v>
      </c>
      <c r="F1593" s="11" t="s">
        <v>1285</v>
      </c>
      <c r="G1593" s="11" t="s">
        <v>1900</v>
      </c>
      <c r="H1593" s="11" t="s">
        <v>1903</v>
      </c>
      <c r="I1593" s="11" t="s">
        <v>5091</v>
      </c>
      <c r="J1593" s="14">
        <f>VLOOKUP(Table15[[#This Row],[TechRequired]],OldTree!A:B,2,0)</f>
        <v>5</v>
      </c>
      <c r="K1593" s="22" t="s">
        <v>6012</v>
      </c>
      <c r="L1593" s="14" t="s">
        <v>8646</v>
      </c>
      <c r="M1593" s="14">
        <v>4</v>
      </c>
      <c r="N1593" s="11" t="str">
        <f>INDEX(TreeLookup!$C$1:$DE$21,MATCH(Table15[[#This Row],[CATEGORY]],TreeLookup!$C$1:$C$21,0),MATCH(Table15[[#This Row],[YEAR]],TreeLookup!$C$1:$DE$1,0))</f>
        <v>start</v>
      </c>
      <c r="O1593" s="21" t="s">
        <v>1903</v>
      </c>
      <c r="P1593" s="13" t="s">
        <v>6842</v>
      </c>
      <c r="Q1593" s="11"/>
      <c r="W1593" s="15"/>
    </row>
    <row r="1594" spans="1:23" x14ac:dyDescent="0.25">
      <c r="A1594" s="11" t="s">
        <v>1867</v>
      </c>
      <c r="B1594" s="12" t="s">
        <v>8110</v>
      </c>
      <c r="C1594" s="11">
        <v>3.9239999999999999</v>
      </c>
      <c r="D1594" s="11">
        <v>3240</v>
      </c>
      <c r="E1594" s="12" t="s">
        <v>10795</v>
      </c>
      <c r="F1594" s="11" t="s">
        <v>1347</v>
      </c>
      <c r="G1594" s="11" t="s">
        <v>1900</v>
      </c>
      <c r="H1594" s="11" t="s">
        <v>1903</v>
      </c>
      <c r="I1594" s="11" t="s">
        <v>5091</v>
      </c>
      <c r="J1594" s="14">
        <f>VLOOKUP(Table15[[#This Row],[TechRequired]],OldTree!A:B,2,0)</f>
        <v>4.5</v>
      </c>
      <c r="K1594" s="22" t="s">
        <v>6012</v>
      </c>
      <c r="L1594" s="14" t="s">
        <v>8646</v>
      </c>
      <c r="M1594" s="14">
        <v>4</v>
      </c>
      <c r="N1594" s="11" t="str">
        <f>INDEX(TreeLookup!$C$1:$DE$21,MATCH(Table15[[#This Row],[CATEGORY]],TreeLookup!$C$1:$C$21,0),MATCH(Table15[[#This Row],[YEAR]],TreeLookup!$C$1:$DE$1,0))</f>
        <v>start</v>
      </c>
      <c r="O1594" s="21" t="s">
        <v>1903</v>
      </c>
      <c r="P1594" s="13" t="s">
        <v>6842</v>
      </c>
      <c r="Q1594" s="11"/>
      <c r="W1594" s="15"/>
    </row>
    <row r="1595" spans="1:23" x14ac:dyDescent="0.25">
      <c r="A1595" s="11" t="s">
        <v>1863</v>
      </c>
      <c r="B1595" s="12" t="s">
        <v>8111</v>
      </c>
      <c r="C1595" s="11">
        <v>7.8479999999999999</v>
      </c>
      <c r="D1595" s="11">
        <v>6480</v>
      </c>
      <c r="E1595" s="12" t="s">
        <v>10796</v>
      </c>
      <c r="F1595" s="11" t="s">
        <v>1347</v>
      </c>
      <c r="G1595" s="11" t="s">
        <v>1900</v>
      </c>
      <c r="H1595" s="11" t="s">
        <v>1903</v>
      </c>
      <c r="I1595" s="11" t="s">
        <v>5091</v>
      </c>
      <c r="J1595" s="14">
        <f>VLOOKUP(Table15[[#This Row],[TechRequired]],OldTree!A:B,2,0)</f>
        <v>4.5</v>
      </c>
      <c r="K1595" s="22" t="s">
        <v>6012</v>
      </c>
      <c r="L1595" s="14" t="s">
        <v>8646</v>
      </c>
      <c r="M1595" s="14">
        <v>4</v>
      </c>
      <c r="N1595" s="11" t="str">
        <f>INDEX(TreeLookup!$C$1:$DE$21,MATCH(Table15[[#This Row],[CATEGORY]],TreeLookup!$C$1:$C$21,0),MATCH(Table15[[#This Row],[YEAR]],TreeLookup!$C$1:$DE$1,0))</f>
        <v>start</v>
      </c>
      <c r="O1595" s="21" t="s">
        <v>1903</v>
      </c>
      <c r="P1595" s="13" t="s">
        <v>6842</v>
      </c>
      <c r="Q1595" s="11"/>
      <c r="W1595" s="15"/>
    </row>
    <row r="1596" spans="1:23" x14ac:dyDescent="0.25">
      <c r="A1596" s="11" t="s">
        <v>1864</v>
      </c>
      <c r="B1596" s="12" t="s">
        <v>8112</v>
      </c>
      <c r="C1596" s="11">
        <v>15.696</v>
      </c>
      <c r="D1596" s="11">
        <v>12960</v>
      </c>
      <c r="E1596" s="12" t="s">
        <v>10797</v>
      </c>
      <c r="F1596" s="11" t="s">
        <v>1347</v>
      </c>
      <c r="G1596" s="11" t="s">
        <v>1900</v>
      </c>
      <c r="H1596" s="11" t="s">
        <v>1903</v>
      </c>
      <c r="I1596" s="11" t="s">
        <v>5091</v>
      </c>
      <c r="J1596" s="14">
        <f>VLOOKUP(Table15[[#This Row],[TechRequired]],OldTree!A:B,2,0)</f>
        <v>4.5</v>
      </c>
      <c r="K1596" s="22" t="s">
        <v>6012</v>
      </c>
      <c r="L1596" s="14" t="s">
        <v>8646</v>
      </c>
      <c r="M1596" s="14">
        <v>4</v>
      </c>
      <c r="N1596" s="11" t="str">
        <f>INDEX(TreeLookup!$C$1:$DE$21,MATCH(Table15[[#This Row],[CATEGORY]],TreeLookup!$C$1:$C$21,0),MATCH(Table15[[#This Row],[YEAR]],TreeLookup!$C$1:$DE$1,0))</f>
        <v>start</v>
      </c>
      <c r="O1596" s="21" t="s">
        <v>1903</v>
      </c>
      <c r="P1596" s="13" t="s">
        <v>6842</v>
      </c>
      <c r="Q1596" s="11"/>
      <c r="W1596" s="15"/>
    </row>
    <row r="1597" spans="1:23" x14ac:dyDescent="0.25">
      <c r="A1597" s="11" t="s">
        <v>1869</v>
      </c>
      <c r="B1597" s="12" t="s">
        <v>8114</v>
      </c>
      <c r="C1597" s="11">
        <v>3.67875</v>
      </c>
      <c r="D1597" s="11">
        <v>3240</v>
      </c>
      <c r="E1597" s="12" t="s">
        <v>10803</v>
      </c>
      <c r="F1597" s="11" t="s">
        <v>1347</v>
      </c>
      <c r="G1597" s="11" t="s">
        <v>1900</v>
      </c>
      <c r="H1597" s="11" t="s">
        <v>1903</v>
      </c>
      <c r="I1597" s="11" t="s">
        <v>5091</v>
      </c>
      <c r="J1597" s="14">
        <f>VLOOKUP(Table15[[#This Row],[TechRequired]],OldTree!A:B,2,0)</f>
        <v>4.5</v>
      </c>
      <c r="K1597" s="22" t="s">
        <v>6012</v>
      </c>
      <c r="L1597" s="14" t="s">
        <v>8646</v>
      </c>
      <c r="M1597" s="14">
        <v>4</v>
      </c>
      <c r="N1597" s="11" t="str">
        <f>INDEX(TreeLookup!$C$1:$DE$21,MATCH(Table15[[#This Row],[CATEGORY]],TreeLookup!$C$1:$C$21,0),MATCH(Table15[[#This Row],[YEAR]],TreeLookup!$C$1:$DE$1,0))</f>
        <v>start</v>
      </c>
      <c r="O1597" s="21" t="s">
        <v>1903</v>
      </c>
      <c r="P1597" s="13" t="s">
        <v>6842</v>
      </c>
      <c r="Q1597" s="11"/>
      <c r="W1597" s="15"/>
    </row>
    <row r="1598" spans="1:23" x14ac:dyDescent="0.25">
      <c r="A1598" s="11" t="s">
        <v>1868</v>
      </c>
      <c r="B1598" s="12" t="s">
        <v>8116</v>
      </c>
      <c r="C1598" s="11">
        <v>4.5599999999999996</v>
      </c>
      <c r="D1598" s="11">
        <v>5940</v>
      </c>
      <c r="E1598" s="12" t="s">
        <v>10794</v>
      </c>
      <c r="F1598" s="11" t="s">
        <v>5220</v>
      </c>
      <c r="G1598" s="11" t="s">
        <v>1900</v>
      </c>
      <c r="H1598" s="11" t="s">
        <v>1903</v>
      </c>
      <c r="I1598" s="11" t="s">
        <v>5091</v>
      </c>
      <c r="J1598" s="14">
        <f>VLOOKUP(Table15[[#This Row],[TechRequired]],OldTree!A:B,2,0)</f>
        <v>7</v>
      </c>
      <c r="K1598" s="22" t="s">
        <v>6012</v>
      </c>
      <c r="L1598" s="14" t="s">
        <v>8646</v>
      </c>
      <c r="M1598" s="14">
        <v>6</v>
      </c>
      <c r="N1598" s="11" t="str">
        <f>INDEX(TreeLookup!$C$1:$DE$21,MATCH(Table15[[#This Row],[CATEGORY]],TreeLookup!$C$1:$C$21,0),MATCH(Table15[[#This Row],[YEAR]],TreeLookup!$C$1:$DE$1,0))</f>
        <v>start</v>
      </c>
      <c r="O1598" s="21" t="s">
        <v>1903</v>
      </c>
      <c r="P1598" s="13" t="s">
        <v>6842</v>
      </c>
      <c r="Q1598" s="11"/>
      <c r="W1598" s="15"/>
    </row>
    <row r="1599" spans="1:23" x14ac:dyDescent="0.25">
      <c r="A1599" s="11" t="s">
        <v>1865</v>
      </c>
      <c r="B1599" s="12" t="s">
        <v>8119</v>
      </c>
      <c r="C1599" s="11">
        <v>31.391999999999999</v>
      </c>
      <c r="D1599" s="11">
        <v>25920</v>
      </c>
      <c r="E1599" s="12" t="s">
        <v>10798</v>
      </c>
      <c r="F1599" s="11" t="s">
        <v>1332</v>
      </c>
      <c r="G1599" s="11" t="s">
        <v>1900</v>
      </c>
      <c r="H1599" s="11" t="s">
        <v>1903</v>
      </c>
      <c r="I1599" s="11" t="s">
        <v>5091</v>
      </c>
      <c r="J1599" s="14">
        <f>VLOOKUP(Table15[[#This Row],[TechRequired]],OldTree!A:B,2,0)</f>
        <v>6</v>
      </c>
      <c r="K1599" s="22" t="s">
        <v>6012</v>
      </c>
      <c r="L1599" s="14" t="s">
        <v>8646</v>
      </c>
      <c r="M1599" s="14">
        <v>5</v>
      </c>
      <c r="N1599" s="11" t="str">
        <f>INDEX(TreeLookup!$C$1:$DE$21,MATCH(Table15[[#This Row],[CATEGORY]],TreeLookup!$C$1:$C$21,0),MATCH(Table15[[#This Row],[YEAR]],TreeLookup!$C$1:$DE$1,0))</f>
        <v>start</v>
      </c>
      <c r="O1599" s="21" t="s">
        <v>1903</v>
      </c>
      <c r="P1599" s="13" t="s">
        <v>6842</v>
      </c>
      <c r="Q1599" s="11"/>
      <c r="W1599" s="15"/>
    </row>
    <row r="1600" spans="1:23" x14ac:dyDescent="0.25">
      <c r="A1600" s="11" t="s">
        <v>1866</v>
      </c>
      <c r="B1600" s="12" t="s">
        <v>8121</v>
      </c>
      <c r="C1600" s="11">
        <v>31.391999999999999</v>
      </c>
      <c r="D1600" s="11">
        <v>25920</v>
      </c>
      <c r="E1600" s="12" t="s">
        <v>10799</v>
      </c>
      <c r="F1600" s="11" t="s">
        <v>1332</v>
      </c>
      <c r="G1600" s="11" t="s">
        <v>1900</v>
      </c>
      <c r="H1600" s="11" t="s">
        <v>1903</v>
      </c>
      <c r="I1600" s="11" t="s">
        <v>5091</v>
      </c>
      <c r="J1600" s="14">
        <f>VLOOKUP(Table15[[#This Row],[TechRequired]],OldTree!A:B,2,0)</f>
        <v>6</v>
      </c>
      <c r="K1600" s="22" t="s">
        <v>6012</v>
      </c>
      <c r="L1600" s="14" t="s">
        <v>8646</v>
      </c>
      <c r="M1600" s="14">
        <v>5</v>
      </c>
      <c r="N1600" s="11" t="str">
        <f>INDEX(TreeLookup!$C$1:$DE$21,MATCH(Table15[[#This Row],[CATEGORY]],TreeLookup!$C$1:$C$21,0),MATCH(Table15[[#This Row],[YEAR]],TreeLookup!$C$1:$DE$1,0))</f>
        <v>start</v>
      </c>
      <c r="O1600" s="21" t="s">
        <v>1903</v>
      </c>
      <c r="P1600" s="13" t="s">
        <v>6842</v>
      </c>
      <c r="Q1600" s="11"/>
      <c r="W1600" s="15"/>
    </row>
    <row r="1601" spans="1:38" x14ac:dyDescent="0.25">
      <c r="A1601" s="11" t="s">
        <v>4585</v>
      </c>
      <c r="B1601" s="12" t="s">
        <v>8207</v>
      </c>
      <c r="C1601" s="11">
        <v>1750</v>
      </c>
      <c r="D1601" s="11">
        <v>3500</v>
      </c>
      <c r="E1601" s="12" t="s">
        <v>4586</v>
      </c>
      <c r="F1601" s="11" t="s">
        <v>1329</v>
      </c>
      <c r="G1601" s="11" t="s">
        <v>1900</v>
      </c>
      <c r="H1601" s="11" t="s">
        <v>5091</v>
      </c>
      <c r="I1601" s="11" t="s">
        <v>5091</v>
      </c>
      <c r="J1601" s="14">
        <f>VLOOKUP(Table15[[#This Row],[TechRequired]],OldTree!A:B,2,0)</f>
        <v>4</v>
      </c>
      <c r="K1601" s="14"/>
      <c r="L1601" s="14"/>
      <c r="N1601" s="11" t="e">
        <f>INDEX(TreeLookup!$C$1:$DE$21,MATCH(Table15[[#This Row],[CATEGORY]],TreeLookup!$C$1:$C$21,0),MATCH(Table15[[#This Row],[YEAR]],TreeLookup!$C$1:$DE$1,0))</f>
        <v>#N/A</v>
      </c>
      <c r="O1601" s="11" t="s">
        <v>1903</v>
      </c>
      <c r="Q1601" s="11"/>
    </row>
    <row r="1602" spans="1:38" x14ac:dyDescent="0.25">
      <c r="A1602" s="11" t="s">
        <v>1873</v>
      </c>
      <c r="B1602" s="12" t="s">
        <v>8122</v>
      </c>
      <c r="C1602" s="11">
        <v>7.8479999999999999</v>
      </c>
      <c r="D1602" s="11">
        <v>6480</v>
      </c>
      <c r="E1602" s="12" t="s">
        <v>10783</v>
      </c>
      <c r="F1602" s="11" t="s">
        <v>1285</v>
      </c>
      <c r="G1602" s="11" t="s">
        <v>1900</v>
      </c>
      <c r="H1602" s="11" t="s">
        <v>1903</v>
      </c>
      <c r="I1602" s="11" t="s">
        <v>5091</v>
      </c>
      <c r="J1602" s="14">
        <f>VLOOKUP(Table15[[#This Row],[TechRequired]],OldTree!A:B,2,0)</f>
        <v>5</v>
      </c>
      <c r="K1602" s="22" t="s">
        <v>6012</v>
      </c>
      <c r="L1602" s="14" t="s">
        <v>8646</v>
      </c>
      <c r="M1602" s="14">
        <v>4</v>
      </c>
      <c r="N1602" s="11" t="str">
        <f>INDEX(TreeLookup!$C$1:$DE$21,MATCH(Table15[[#This Row],[CATEGORY]],TreeLookup!$C$1:$C$21,0),MATCH(Table15[[#This Row],[YEAR]],TreeLookup!$C$1:$DE$1,0))</f>
        <v>start</v>
      </c>
      <c r="O1602" s="21" t="s">
        <v>1903</v>
      </c>
      <c r="P1602" s="13" t="s">
        <v>6842</v>
      </c>
      <c r="Q1602" s="11"/>
      <c r="W1602" s="15"/>
    </row>
    <row r="1603" spans="1:38" x14ac:dyDescent="0.25">
      <c r="A1603" s="11" t="s">
        <v>1874</v>
      </c>
      <c r="B1603" s="12" t="s">
        <v>8123</v>
      </c>
      <c r="C1603" s="11">
        <v>26.486999999999998</v>
      </c>
      <c r="D1603" s="11">
        <v>21870</v>
      </c>
      <c r="E1603" s="12" t="s">
        <v>10804</v>
      </c>
      <c r="F1603" s="11" t="s">
        <v>1332</v>
      </c>
      <c r="G1603" s="11" t="s">
        <v>1900</v>
      </c>
      <c r="H1603" s="11" t="s">
        <v>1903</v>
      </c>
      <c r="I1603" s="11" t="s">
        <v>5091</v>
      </c>
      <c r="J1603" s="14">
        <f>VLOOKUP(Table15[[#This Row],[TechRequired]],OldTree!A:B,2,0)</f>
        <v>6</v>
      </c>
      <c r="K1603" s="22" t="s">
        <v>6012</v>
      </c>
      <c r="L1603" s="14" t="s">
        <v>8646</v>
      </c>
      <c r="M1603" s="14">
        <v>5</v>
      </c>
      <c r="N1603" s="11" t="str">
        <f>INDEX(TreeLookup!$C$1:$DE$21,MATCH(Table15[[#This Row],[CATEGORY]],TreeLookup!$C$1:$C$21,0),MATCH(Table15[[#This Row],[YEAR]],TreeLookup!$C$1:$DE$1,0))</f>
        <v>start</v>
      </c>
      <c r="O1603" s="21" t="s">
        <v>1903</v>
      </c>
      <c r="P1603" s="13" t="s">
        <v>6842</v>
      </c>
      <c r="Q1603" s="11"/>
      <c r="W1603" s="15"/>
    </row>
    <row r="1604" spans="1:38" x14ac:dyDescent="0.25">
      <c r="A1604" s="11" t="s">
        <v>1870</v>
      </c>
      <c r="B1604" s="12" t="s">
        <v>8124</v>
      </c>
      <c r="C1604" s="11">
        <v>9.3013329999999996</v>
      </c>
      <c r="D1604" s="11">
        <v>7680</v>
      </c>
      <c r="E1604" s="12" t="s">
        <v>10805</v>
      </c>
      <c r="F1604" s="11" t="s">
        <v>1332</v>
      </c>
      <c r="G1604" s="11" t="s">
        <v>1900</v>
      </c>
      <c r="H1604" s="11" t="s">
        <v>1903</v>
      </c>
      <c r="I1604" s="11" t="s">
        <v>5091</v>
      </c>
      <c r="J1604" s="14">
        <f>VLOOKUP(Table15[[#This Row],[TechRequired]],OldTree!A:B,2,0)</f>
        <v>6</v>
      </c>
      <c r="K1604" s="22" t="s">
        <v>6012</v>
      </c>
      <c r="L1604" s="14" t="s">
        <v>8646</v>
      </c>
      <c r="M1604" s="14">
        <v>5</v>
      </c>
      <c r="N1604" s="11" t="str">
        <f>INDEX(TreeLookup!$C$1:$DE$21,MATCH(Table15[[#This Row],[CATEGORY]],TreeLookup!$C$1:$C$21,0),MATCH(Table15[[#This Row],[YEAR]],TreeLookup!$C$1:$DE$1,0))</f>
        <v>start</v>
      </c>
      <c r="O1604" s="21" t="s">
        <v>1903</v>
      </c>
      <c r="P1604" s="13" t="s">
        <v>6842</v>
      </c>
      <c r="Q1604" s="11"/>
      <c r="W1604" s="15"/>
    </row>
    <row r="1605" spans="1:38" x14ac:dyDescent="0.25">
      <c r="A1605" s="11" t="s">
        <v>1871</v>
      </c>
      <c r="B1605" s="12" t="s">
        <v>8129</v>
      </c>
      <c r="C1605" s="11">
        <v>27.904</v>
      </c>
      <c r="D1605" s="11">
        <v>23040</v>
      </c>
      <c r="E1605" s="12" t="s">
        <v>10812</v>
      </c>
      <c r="F1605" s="11" t="s">
        <v>1332</v>
      </c>
      <c r="G1605" s="11" t="s">
        <v>1900</v>
      </c>
      <c r="H1605" s="11" t="s">
        <v>1903</v>
      </c>
      <c r="I1605" s="11" t="s">
        <v>5091</v>
      </c>
      <c r="J1605" s="14">
        <f>VLOOKUP(Table15[[#This Row],[TechRequired]],OldTree!A:B,2,0)</f>
        <v>6</v>
      </c>
      <c r="K1605" s="22" t="s">
        <v>6012</v>
      </c>
      <c r="L1605" s="14" t="s">
        <v>8646</v>
      </c>
      <c r="M1605" s="14">
        <v>5</v>
      </c>
      <c r="N1605" s="11" t="str">
        <f>INDEX(TreeLookup!$C$1:$DE$21,MATCH(Table15[[#This Row],[CATEGORY]],TreeLookup!$C$1:$C$21,0),MATCH(Table15[[#This Row],[YEAR]],TreeLookup!$C$1:$DE$1,0))</f>
        <v>start</v>
      </c>
      <c r="O1605" s="21" t="s">
        <v>1903</v>
      </c>
      <c r="P1605" s="13" t="s">
        <v>6842</v>
      </c>
      <c r="Q1605" s="11"/>
      <c r="W1605" s="15"/>
    </row>
    <row r="1606" spans="1:38" x14ac:dyDescent="0.25">
      <c r="A1606" s="11" t="s">
        <v>1872</v>
      </c>
      <c r="B1606" s="12" t="s">
        <v>8130</v>
      </c>
      <c r="C1606" s="11">
        <v>65.10933</v>
      </c>
      <c r="D1606" s="11">
        <v>53760</v>
      </c>
      <c r="E1606" s="12" t="s">
        <v>10813</v>
      </c>
      <c r="F1606" s="11" t="s">
        <v>1332</v>
      </c>
      <c r="G1606" s="11" t="s">
        <v>1900</v>
      </c>
      <c r="H1606" s="11" t="s">
        <v>1903</v>
      </c>
      <c r="I1606" s="11" t="s">
        <v>5091</v>
      </c>
      <c r="J1606" s="14">
        <f>VLOOKUP(Table15[[#This Row],[TechRequired]],OldTree!A:B,2,0)</f>
        <v>6</v>
      </c>
      <c r="K1606" s="22" t="s">
        <v>6012</v>
      </c>
      <c r="L1606" s="14" t="s">
        <v>8646</v>
      </c>
      <c r="M1606" s="14">
        <v>5</v>
      </c>
      <c r="N1606" s="11" t="str">
        <f>INDEX(TreeLookup!$C$1:$DE$21,MATCH(Table15[[#This Row],[CATEGORY]],TreeLookup!$C$1:$C$21,0),MATCH(Table15[[#This Row],[YEAR]],TreeLookup!$C$1:$DE$1,0))</f>
        <v>start</v>
      </c>
      <c r="O1606" s="21" t="s">
        <v>1903</v>
      </c>
      <c r="P1606" s="13" t="s">
        <v>6842</v>
      </c>
      <c r="Q1606" s="11"/>
      <c r="W1606" s="15"/>
    </row>
    <row r="1607" spans="1:38" x14ac:dyDescent="0.25">
      <c r="A1607" s="11" t="s">
        <v>8910</v>
      </c>
      <c r="B1607" s="12" t="s">
        <v>8911</v>
      </c>
      <c r="C1607" s="11">
        <v>2</v>
      </c>
      <c r="D1607" s="11">
        <v>0</v>
      </c>
      <c r="E1607" s="12" t="s">
        <v>8912</v>
      </c>
      <c r="F1607" s="11" t="s">
        <v>1372</v>
      </c>
      <c r="G1607" s="11" t="s">
        <v>1900</v>
      </c>
      <c r="H1607" s="11" t="s">
        <v>1903</v>
      </c>
      <c r="I1607" s="11" t="s">
        <v>1903</v>
      </c>
      <c r="J1607" s="16">
        <f>VLOOKUP(Table15[[#This Row],[TechRequired]],OldTree!A:B,2,0)</f>
        <v>0</v>
      </c>
      <c r="K1607" s="22" t="s">
        <v>6012</v>
      </c>
      <c r="L1607" s="16" t="s">
        <v>8865</v>
      </c>
      <c r="N1607" s="17" t="str">
        <f>INDEX(TreeLookup!$C$1:$DE$21,MATCH(Table15[[#This Row],[CATEGORY]],TreeLookup!$C$1:$C$21,0),MATCH(Table15[[#This Row],[YEAR]],TreeLookup!$C$1:$DE$1,0))</f>
        <v>start</v>
      </c>
      <c r="P1607" s="13" t="s">
        <v>6843</v>
      </c>
      <c r="S1607" s="11">
        <v>0</v>
      </c>
      <c r="AL1607" s="11" t="s">
        <v>11286</v>
      </c>
    </row>
    <row r="1608" spans="1:38" x14ac:dyDescent="0.25">
      <c r="A1608" s="11" t="s">
        <v>1840</v>
      </c>
      <c r="B1608" s="12" t="s">
        <v>8139</v>
      </c>
      <c r="C1608" s="11">
        <v>1</v>
      </c>
      <c r="D1608" s="11">
        <v>1800</v>
      </c>
      <c r="E1608" s="12" t="s">
        <v>10750</v>
      </c>
      <c r="F1608" s="11" t="s">
        <v>1321</v>
      </c>
      <c r="G1608" s="11" t="s">
        <v>1900</v>
      </c>
      <c r="H1608" s="11" t="s">
        <v>1903</v>
      </c>
      <c r="I1608" s="11" t="s">
        <v>5091</v>
      </c>
      <c r="J1608" s="14">
        <f>VLOOKUP(Table15[[#This Row],[TechRequired]],OldTree!A:B,2,0)</f>
        <v>3</v>
      </c>
      <c r="K1608" s="22" t="s">
        <v>6012</v>
      </c>
      <c r="L1608" s="14" t="s">
        <v>8866</v>
      </c>
      <c r="M1608" s="14">
        <v>3</v>
      </c>
      <c r="N1608" s="11" t="str">
        <f>INDEX(TreeLookup!$C$1:$DE$21,MATCH(Table15[[#This Row],[CATEGORY]],TreeLookup!$C$1:$C$21,0),MATCH(Table15[[#This Row],[YEAR]],TreeLookup!$C$1:$DE$1,0))</f>
        <v>start</v>
      </c>
      <c r="O1608" s="21" t="s">
        <v>1903</v>
      </c>
      <c r="P1608" s="13" t="s">
        <v>6842</v>
      </c>
      <c r="Q1608" s="11"/>
      <c r="W1608" s="15"/>
    </row>
    <row r="1609" spans="1:38" x14ac:dyDescent="0.25">
      <c r="A1609" s="11" t="s">
        <v>1890</v>
      </c>
      <c r="B1609" s="12" t="s">
        <v>8140</v>
      </c>
      <c r="C1609" s="11">
        <v>1000</v>
      </c>
      <c r="D1609" s="11">
        <v>8500</v>
      </c>
      <c r="E1609" s="12" t="s">
        <v>10131</v>
      </c>
      <c r="F1609" s="11" t="s">
        <v>5220</v>
      </c>
      <c r="G1609" s="11" t="s">
        <v>1900</v>
      </c>
      <c r="H1609" s="11" t="s">
        <v>1903</v>
      </c>
      <c r="I1609" s="11" t="s">
        <v>5091</v>
      </c>
      <c r="J1609" s="14">
        <f>VLOOKUP(Table15[[#This Row],[TechRequired]],OldTree!A:B,2,0)</f>
        <v>7</v>
      </c>
      <c r="K1609" s="22" t="s">
        <v>6012</v>
      </c>
      <c r="L1609" s="14" t="s">
        <v>8649</v>
      </c>
      <c r="N1609" s="11" t="str">
        <f>INDEX(TreeLookup!$C$1:$DE$21,MATCH(Table15[[#This Row],[CATEGORY]],TreeLookup!$C$1:$C$21,0),MATCH(Table15[[#This Row],[YEAR]],TreeLookup!$C$1:$DE$1,0))</f>
        <v>materialsScienceAdvCapsules</v>
      </c>
      <c r="P1609" s="13" t="s">
        <v>6842</v>
      </c>
      <c r="Q1609" s="11"/>
      <c r="S1609" s="11">
        <v>1964</v>
      </c>
      <c r="W1609" s="15"/>
    </row>
    <row r="1610" spans="1:38" x14ac:dyDescent="0.25">
      <c r="A1610" s="11" t="s">
        <v>1893</v>
      </c>
      <c r="B1610" s="12" t="s">
        <v>8141</v>
      </c>
      <c r="C1610" s="11">
        <v>750</v>
      </c>
      <c r="D1610" s="11">
        <v>5800</v>
      </c>
      <c r="E1610" s="12" t="s">
        <v>10130</v>
      </c>
      <c r="F1610" s="11" t="s">
        <v>1364</v>
      </c>
      <c r="G1610" s="11" t="s">
        <v>1900</v>
      </c>
      <c r="H1610" s="11" t="s">
        <v>1903</v>
      </c>
      <c r="I1610" s="11" t="s">
        <v>5091</v>
      </c>
      <c r="J1610" s="14">
        <f>VLOOKUP(Table15[[#This Row],[TechRequired]],OldTree!A:B,2,0)</f>
        <v>5</v>
      </c>
      <c r="K1610" s="22" t="s">
        <v>6012</v>
      </c>
      <c r="L1610" s="14" t="s">
        <v>8649</v>
      </c>
      <c r="N1610" s="11" t="str">
        <f>INDEX(TreeLookup!$C$1:$DE$21,MATCH(Table15[[#This Row],[CATEGORY]],TreeLookup!$C$1:$C$21,0),MATCH(Table15[[#This Row],[YEAR]],TreeLookup!$C$1:$DE$1,0))</f>
        <v>materialsScienceAdvCapsules</v>
      </c>
      <c r="P1610" s="13" t="s">
        <v>6842</v>
      </c>
      <c r="Q1610" s="11"/>
      <c r="S1610" s="11">
        <v>1964</v>
      </c>
      <c r="W1610" s="15"/>
    </row>
    <row r="1611" spans="1:38" x14ac:dyDescent="0.25">
      <c r="A1611" s="11" t="s">
        <v>1892</v>
      </c>
      <c r="B1611" s="12" t="s">
        <v>8142</v>
      </c>
      <c r="C1611" s="11">
        <v>440</v>
      </c>
      <c r="D1611" s="11">
        <v>2800</v>
      </c>
      <c r="E1611" s="12" t="s">
        <v>10088</v>
      </c>
      <c r="F1611" s="11" t="s">
        <v>1281</v>
      </c>
      <c r="G1611" s="11" t="s">
        <v>1900</v>
      </c>
      <c r="H1611" s="11" t="s">
        <v>1903</v>
      </c>
      <c r="I1611" s="11" t="s">
        <v>5091</v>
      </c>
      <c r="J1611" s="14">
        <f>VLOOKUP(Table15[[#This Row],[TechRequired]],OldTree!A:B,2,0)</f>
        <v>4</v>
      </c>
      <c r="K1611" s="22" t="s">
        <v>6012</v>
      </c>
      <c r="L1611" s="14" t="s">
        <v>8649</v>
      </c>
      <c r="N1611" s="11" t="str">
        <f>INDEX(TreeLookup!$C$1:$DE$21,MATCH(Table15[[#This Row],[CATEGORY]],TreeLookup!$C$1:$C$21,0),MATCH(Table15[[#This Row],[YEAR]],TreeLookup!$C$1:$DE$1,0))</f>
        <v>materialsScienceHuman</v>
      </c>
      <c r="P1611" s="13" t="s">
        <v>6842</v>
      </c>
      <c r="Q1611" s="11"/>
      <c r="S1611" s="11">
        <v>1961</v>
      </c>
      <c r="W1611" s="15"/>
    </row>
    <row r="1612" spans="1:38" x14ac:dyDescent="0.25">
      <c r="A1612" s="11" t="s">
        <v>1891</v>
      </c>
      <c r="B1612" s="12" t="s">
        <v>8143</v>
      </c>
      <c r="C1612" s="11">
        <v>250</v>
      </c>
      <c r="D1612" s="11">
        <v>1200</v>
      </c>
      <c r="E1612" s="12" t="s">
        <v>9983</v>
      </c>
      <c r="F1612" s="11" t="s">
        <v>1311</v>
      </c>
      <c r="G1612" s="11" t="s">
        <v>1900</v>
      </c>
      <c r="H1612" s="11" t="s">
        <v>1903</v>
      </c>
      <c r="I1612" s="11" t="s">
        <v>5091</v>
      </c>
      <c r="J1612" s="14">
        <f>VLOOKUP(Table15[[#This Row],[TechRequired]],OldTree!A:B,2,0)</f>
        <v>1</v>
      </c>
      <c r="K1612" s="22" t="s">
        <v>6012</v>
      </c>
      <c r="L1612" s="14" t="s">
        <v>8649</v>
      </c>
      <c r="N1612" s="11" t="str">
        <f>INDEX(TreeLookup!$C$1:$DE$21,MATCH(Table15[[#This Row],[CATEGORY]],TreeLookup!$C$1:$C$21,0),MATCH(Table15[[#This Row],[YEAR]],TreeLookup!$C$1:$DE$1,0))</f>
        <v>earlyMaterialsScience</v>
      </c>
      <c r="P1612" s="13" t="s">
        <v>6842</v>
      </c>
      <c r="Q1612" s="11"/>
      <c r="S1612" s="11">
        <v>1952</v>
      </c>
      <c r="W1612" s="15"/>
    </row>
    <row r="1613" spans="1:38" x14ac:dyDescent="0.25">
      <c r="A1613" s="11" t="s">
        <v>1843</v>
      </c>
      <c r="B1613" s="12" t="s">
        <v>7096</v>
      </c>
      <c r="C1613" s="11">
        <v>1200</v>
      </c>
      <c r="D1613" s="11">
        <v>12000</v>
      </c>
      <c r="E1613" s="12" t="s">
        <v>10766</v>
      </c>
      <c r="F1613" s="11" t="s">
        <v>1365</v>
      </c>
      <c r="G1613" s="11" t="s">
        <v>1900</v>
      </c>
      <c r="H1613" s="11" t="s">
        <v>1903</v>
      </c>
      <c r="I1613" s="11" t="s">
        <v>5091</v>
      </c>
      <c r="J1613" s="14">
        <f>VLOOKUP(Table15[[#This Row],[TechRequired]],OldTree!A:B,2,0)</f>
        <v>5</v>
      </c>
      <c r="K1613" s="22" t="s">
        <v>6812</v>
      </c>
      <c r="L1613" s="14" t="s">
        <v>6810</v>
      </c>
      <c r="M1613" s="14">
        <v>8</v>
      </c>
      <c r="N1613" s="11" t="str">
        <f>INDEX(TreeLookup!$C$1:$DE$21,MATCH(Table15[[#This Row],[CATEGORY]],TreeLookup!$C$1:$C$21,0),MATCH(Table15[[#This Row],[YEAR]],TreeLookup!$C$1:$DE$1,0))</f>
        <v>start</v>
      </c>
      <c r="O1613" s="21" t="s">
        <v>1903</v>
      </c>
      <c r="P1613" s="13" t="s">
        <v>6842</v>
      </c>
      <c r="Q1613" s="11"/>
      <c r="W1613" s="15"/>
    </row>
    <row r="1614" spans="1:38" x14ac:dyDescent="0.25">
      <c r="A1614" s="11" t="s">
        <v>1844</v>
      </c>
      <c r="B1614" s="12" t="s">
        <v>7097</v>
      </c>
      <c r="C1614" s="11">
        <v>2000</v>
      </c>
      <c r="D1614" s="11">
        <v>16000</v>
      </c>
      <c r="E1614" s="12" t="s">
        <v>10767</v>
      </c>
      <c r="F1614" s="11" t="s">
        <v>1365</v>
      </c>
      <c r="G1614" s="11" t="s">
        <v>1900</v>
      </c>
      <c r="H1614" s="11" t="s">
        <v>1903</v>
      </c>
      <c r="I1614" s="11" t="s">
        <v>5091</v>
      </c>
      <c r="J1614" s="14">
        <f>VLOOKUP(Table15[[#This Row],[TechRequired]],OldTree!A:B,2,0)</f>
        <v>5</v>
      </c>
      <c r="K1614" s="22" t="s">
        <v>6812</v>
      </c>
      <c r="L1614" s="14" t="s">
        <v>6810</v>
      </c>
      <c r="M1614" s="14">
        <v>8</v>
      </c>
      <c r="N1614" s="11" t="str">
        <f>INDEX(TreeLookup!$C$1:$DE$21,MATCH(Table15[[#This Row],[CATEGORY]],TreeLookup!$C$1:$C$21,0),MATCH(Table15[[#This Row],[YEAR]],TreeLookup!$C$1:$DE$1,0))</f>
        <v>start</v>
      </c>
      <c r="O1614" s="21" t="s">
        <v>1903</v>
      </c>
      <c r="P1614" s="13" t="s">
        <v>6842</v>
      </c>
      <c r="Q1614" s="11"/>
      <c r="W1614" s="15"/>
    </row>
    <row r="1615" spans="1:38" x14ac:dyDescent="0.25">
      <c r="A1615" s="11" t="s">
        <v>1845</v>
      </c>
      <c r="B1615" s="12" t="s">
        <v>7098</v>
      </c>
      <c r="C1615" s="11">
        <v>3000</v>
      </c>
      <c r="D1615" s="11">
        <v>30000</v>
      </c>
      <c r="E1615" s="12" t="s">
        <v>10768</v>
      </c>
      <c r="F1615" s="11" t="s">
        <v>5220</v>
      </c>
      <c r="G1615" s="11" t="s">
        <v>1900</v>
      </c>
      <c r="H1615" s="11" t="s">
        <v>1903</v>
      </c>
      <c r="I1615" s="11" t="s">
        <v>5091</v>
      </c>
      <c r="J1615" s="14">
        <f>VLOOKUP(Table15[[#This Row],[TechRequired]],OldTree!A:B,2,0)</f>
        <v>7</v>
      </c>
      <c r="K1615" s="22" t="s">
        <v>6812</v>
      </c>
      <c r="L1615" s="14" t="s">
        <v>6810</v>
      </c>
      <c r="M1615" s="14">
        <v>8</v>
      </c>
      <c r="N1615" s="11" t="str">
        <f>INDEX(TreeLookup!$C$1:$DE$21,MATCH(Table15[[#This Row],[CATEGORY]],TreeLookup!$C$1:$C$21,0),MATCH(Table15[[#This Row],[YEAR]],TreeLookup!$C$1:$DE$1,0))</f>
        <v>start</v>
      </c>
      <c r="O1615" s="21" t="s">
        <v>1903</v>
      </c>
      <c r="P1615" s="13" t="s">
        <v>6842</v>
      </c>
      <c r="Q1615" s="11"/>
      <c r="W1615" s="15"/>
    </row>
    <row r="1616" spans="1:38" x14ac:dyDescent="0.25">
      <c r="A1616" s="11" t="s">
        <v>2115</v>
      </c>
      <c r="B1616" s="12" t="s">
        <v>2116</v>
      </c>
      <c r="C1616" s="11">
        <v>24525</v>
      </c>
      <c r="D1616" s="11">
        <v>115000</v>
      </c>
      <c r="E1616" s="12" t="s">
        <v>2117</v>
      </c>
      <c r="F1616" s="11" t="s">
        <v>5492</v>
      </c>
      <c r="G1616" s="11" t="s">
        <v>5487</v>
      </c>
      <c r="H1616" s="11" t="s">
        <v>1903</v>
      </c>
      <c r="I1616" s="11" t="s">
        <v>1903</v>
      </c>
      <c r="J1616" s="14">
        <f>VLOOKUP(Table15[[#This Row],[TechRequired]],OldTree!A:B,2,0)</f>
        <v>11</v>
      </c>
      <c r="K1616" s="22" t="s">
        <v>6017</v>
      </c>
      <c r="L1616" s="14" t="s">
        <v>8668</v>
      </c>
      <c r="M1616" s="14">
        <v>12</v>
      </c>
      <c r="N1616" s="11" t="str">
        <f>INDEX(TreeLookup!$C$1:$DE$21,MATCH(Table15[[#This Row],[CATEGORY]],TreeLookup!$C$1:$C$21,0),MATCH(Table15[[#This Row],[YEAR]],TreeLookup!$C$1:$DE$1,0))</f>
        <v>colonization2100ElecProp</v>
      </c>
      <c r="P1616" s="13" t="s">
        <v>6843</v>
      </c>
      <c r="Q1616" s="11"/>
      <c r="S1616" s="11">
        <v>2100</v>
      </c>
      <c r="U1616" s="21" t="s">
        <v>8990</v>
      </c>
      <c r="W1616" s="15"/>
      <c r="AC1616" s="11" t="s">
        <v>11286</v>
      </c>
    </row>
    <row r="1617" spans="1:39" x14ac:dyDescent="0.25">
      <c r="A1617" s="11" t="s">
        <v>2690</v>
      </c>
      <c r="B1617" s="12" t="s">
        <v>7645</v>
      </c>
      <c r="C1617" s="11">
        <v>1250</v>
      </c>
      <c r="D1617" s="11">
        <v>500</v>
      </c>
      <c r="E1617" s="12" t="s">
        <v>10619</v>
      </c>
      <c r="F1617" s="11" t="s">
        <v>1324</v>
      </c>
      <c r="G1617" s="11" t="s">
        <v>1911</v>
      </c>
      <c r="H1617" s="11" t="s">
        <v>1903</v>
      </c>
      <c r="I1617" s="11" t="s">
        <v>5091</v>
      </c>
      <c r="J1617" s="14">
        <f>VLOOKUP(Table15[[#This Row],[TechRequired]],OldTree!A:B,2,0)</f>
        <v>2</v>
      </c>
      <c r="K1617" s="22" t="s">
        <v>6013</v>
      </c>
      <c r="L1617" s="14"/>
      <c r="M1617" s="14">
        <v>10</v>
      </c>
      <c r="N1617" s="11" t="str">
        <f>INDEX(TreeLookup!$C$1:$DE$21,MATCH(Table15[[#This Row],[CATEGORY]],TreeLookup!$C$1:$C$21,0),MATCH(Table15[[#This Row],[YEAR]],TreeLookup!$C$1:$DE$1,0))</f>
        <v>advancedSurfaceScience</v>
      </c>
      <c r="P1617" s="13" t="s">
        <v>6842</v>
      </c>
      <c r="Q1617" s="11" t="s">
        <v>6617</v>
      </c>
      <c r="S1617" s="11">
        <v>2009</v>
      </c>
      <c r="W1617" s="15"/>
    </row>
    <row r="1618" spans="1:39" x14ac:dyDescent="0.25">
      <c r="A1618" s="11" t="s">
        <v>6133</v>
      </c>
      <c r="B1618" s="12" t="s">
        <v>6133</v>
      </c>
      <c r="C1618" s="17"/>
      <c r="D1618" s="17"/>
      <c r="G1618" s="11" t="s">
        <v>6059</v>
      </c>
      <c r="H1618" s="11" t="s">
        <v>1903</v>
      </c>
      <c r="J1618" s="16" t="e">
        <f>VLOOKUP(Table15[[#This Row],[TechRequired]],OldTree!A:B,2,0)</f>
        <v>#N/A</v>
      </c>
      <c r="K1618" s="23" t="s">
        <v>8955</v>
      </c>
      <c r="L1618" s="16"/>
      <c r="N1618" s="11" t="str">
        <f>INDEX(TreeLookup!$C$1:$DE$21,MATCH(Table15[[#This Row],[CATEGORY]],TreeLookup!$C$1:$C$21,0),MATCH(Table15[[#This Row],[YEAR]],TreeLookup!$C$1:$DE$1,0))</f>
        <v>hydrolox1976</v>
      </c>
      <c r="Q1618" s="11" t="s">
        <v>6132</v>
      </c>
      <c r="R1618" s="11" t="s">
        <v>6131</v>
      </c>
      <c r="S1618" s="11">
        <v>1977</v>
      </c>
    </row>
    <row r="1619" spans="1:39" x14ac:dyDescent="0.25">
      <c r="A1619" s="11" t="s">
        <v>4155</v>
      </c>
      <c r="B1619" s="12" t="s">
        <v>8208</v>
      </c>
      <c r="C1619" s="11">
        <v>380</v>
      </c>
      <c r="D1619" s="11">
        <v>1</v>
      </c>
      <c r="E1619" s="12" t="s">
        <v>4156</v>
      </c>
      <c r="G1619" s="11" t="s">
        <v>1381</v>
      </c>
      <c r="H1619" s="11" t="s">
        <v>5091</v>
      </c>
      <c r="I1619" s="11" t="s">
        <v>5091</v>
      </c>
      <c r="J1619" s="14" t="e">
        <f>VLOOKUP(Table15[[#This Row],[TechRequired]],OldTree!A:B,2,0)</f>
        <v>#N/A</v>
      </c>
      <c r="K1619" s="14"/>
      <c r="L1619" s="14"/>
      <c r="N1619" s="11" t="e">
        <f>INDEX(TreeLookup!$C$1:$DE$21,MATCH(Table15[[#This Row],[CATEGORY]],TreeLookup!$C$1:$C$21,0),MATCH(Table15[[#This Row],[YEAR]],TreeLookup!$C$1:$DE$1,0))</f>
        <v>#N/A</v>
      </c>
      <c r="O1619" s="11" t="s">
        <v>1903</v>
      </c>
    </row>
    <row r="1620" spans="1:39" x14ac:dyDescent="0.25">
      <c r="A1620" s="11" t="s">
        <v>4157</v>
      </c>
      <c r="B1620" s="12" t="s">
        <v>8209</v>
      </c>
      <c r="C1620" s="11">
        <v>380</v>
      </c>
      <c r="D1620" s="11">
        <v>1</v>
      </c>
      <c r="E1620" s="12" t="s">
        <v>4156</v>
      </c>
      <c r="G1620" s="11" t="s">
        <v>1381</v>
      </c>
      <c r="H1620" s="11" t="s">
        <v>5091</v>
      </c>
      <c r="I1620" s="11" t="s">
        <v>5091</v>
      </c>
      <c r="J1620" s="14" t="e">
        <f>VLOOKUP(Table15[[#This Row],[TechRequired]],OldTree!A:B,2,0)</f>
        <v>#N/A</v>
      </c>
      <c r="K1620" s="14"/>
      <c r="L1620" s="14"/>
      <c r="N1620" s="11" t="e">
        <f>INDEX(TreeLookup!$C$1:$DE$21,MATCH(Table15[[#This Row],[CATEGORY]],TreeLookup!$C$1:$C$21,0),MATCH(Table15[[#This Row],[YEAR]],TreeLookup!$C$1:$DE$1,0))</f>
        <v>#N/A</v>
      </c>
      <c r="O1620" s="11" t="s">
        <v>1903</v>
      </c>
    </row>
    <row r="1621" spans="1:39" x14ac:dyDescent="0.25">
      <c r="A1621" s="11" t="s">
        <v>1838</v>
      </c>
      <c r="B1621" s="12" t="s">
        <v>8144</v>
      </c>
      <c r="C1621" s="11">
        <v>700</v>
      </c>
      <c r="D1621" s="11">
        <v>5400</v>
      </c>
      <c r="E1621" s="12" t="s">
        <v>10761</v>
      </c>
      <c r="F1621" s="11" t="s">
        <v>1284</v>
      </c>
      <c r="G1621" s="11" t="s">
        <v>1900</v>
      </c>
      <c r="H1621" s="11" t="s">
        <v>1903</v>
      </c>
      <c r="I1621" s="11" t="s">
        <v>5091</v>
      </c>
      <c r="J1621" s="14">
        <f>VLOOKUP(Table15[[#This Row],[TechRequired]],OldTree!A:B,2,0)</f>
        <v>4</v>
      </c>
      <c r="K1621" s="22" t="s">
        <v>6812</v>
      </c>
      <c r="L1621" s="14" t="s">
        <v>6820</v>
      </c>
      <c r="M1621" s="14">
        <v>1</v>
      </c>
      <c r="N1621" s="11" t="str">
        <f>INDEX(TreeLookup!$C$1:$DE$21,MATCH(Table15[[#This Row],[CATEGORY]],TreeLookup!$C$1:$C$21,0),MATCH(Table15[[#This Row],[YEAR]],TreeLookup!$C$1:$DE$1,0))</f>
        <v>start</v>
      </c>
      <c r="O1621" s="21" t="s">
        <v>1903</v>
      </c>
      <c r="P1621" s="13" t="s">
        <v>6842</v>
      </c>
      <c r="Q1621" s="11"/>
      <c r="W1621" s="15"/>
    </row>
    <row r="1622" spans="1:39" x14ac:dyDescent="0.25">
      <c r="A1622" s="11" t="s">
        <v>3583</v>
      </c>
      <c r="B1622" s="12" t="s">
        <v>8210</v>
      </c>
      <c r="C1622" s="11">
        <v>3000</v>
      </c>
      <c r="D1622" s="11">
        <v>9000</v>
      </c>
      <c r="E1622" s="12" t="s">
        <v>3584</v>
      </c>
      <c r="F1622" s="11" t="s">
        <v>5782</v>
      </c>
      <c r="G1622" s="21" t="s">
        <v>11292</v>
      </c>
      <c r="H1622" s="11" t="s">
        <v>5091</v>
      </c>
      <c r="I1622" s="11" t="s">
        <v>5091</v>
      </c>
      <c r="J1622" s="14">
        <f>VLOOKUP(Table15[[#This Row],[TechRequired]],OldTree!A:B,2,0)</f>
        <v>8</v>
      </c>
      <c r="K1622" s="14"/>
      <c r="L1622" s="14" t="s">
        <v>8646</v>
      </c>
      <c r="N1622" s="11" t="e">
        <f>INDEX(TreeLookup!$C$1:$DE$21,MATCH(Table15[[#This Row],[CATEGORY]],TreeLookup!$C$1:$C$21,0),MATCH(Table15[[#This Row],[YEAR]],TreeLookup!$C$1:$DE$1,0))</f>
        <v>#N/A</v>
      </c>
      <c r="O1622" s="11" t="s">
        <v>1903</v>
      </c>
      <c r="Q1622" s="11"/>
    </row>
    <row r="1623" spans="1:39" x14ac:dyDescent="0.25">
      <c r="A1623" s="11" t="s">
        <v>862</v>
      </c>
      <c r="B1623" s="12" t="s">
        <v>1533</v>
      </c>
      <c r="C1623" s="11">
        <v>8000</v>
      </c>
      <c r="D1623" s="11">
        <v>160000</v>
      </c>
      <c r="E1623" s="12" t="s">
        <v>1552</v>
      </c>
      <c r="F1623" s="11" t="s">
        <v>1348</v>
      </c>
      <c r="G1623" s="11" t="s">
        <v>5218</v>
      </c>
      <c r="H1623" s="11" t="s">
        <v>1903</v>
      </c>
      <c r="I1623" s="11" t="s">
        <v>1903</v>
      </c>
      <c r="J1623" s="14">
        <f>VLOOKUP(Table15[[#This Row],[TechRequired]],OldTree!A:B,2,0)</f>
        <v>8</v>
      </c>
      <c r="K1623" s="22" t="s">
        <v>8948</v>
      </c>
      <c r="L1623" s="14" t="s">
        <v>6830</v>
      </c>
      <c r="M1623" s="14">
        <v>10</v>
      </c>
      <c r="N1623" s="11" t="str">
        <f>INDEX(TreeLookup!$C$1:$DE$21,MATCH(Table15[[#This Row],[CATEGORY]],TreeLookup!$C$1:$C$21,0),MATCH(Table15[[#This Row],[YEAR]],TreeLookup!$C$1:$DE$1,0))</f>
        <v>modularSpaceStations</v>
      </c>
      <c r="P1623" s="13" t="s">
        <v>6843</v>
      </c>
      <c r="Q1623" s="11"/>
      <c r="S1623" s="11">
        <v>1986</v>
      </c>
      <c r="W1623" s="15"/>
      <c r="AG1623" s="11" t="s">
        <v>11286</v>
      </c>
      <c r="AL1623" s="11" t="s">
        <v>11286</v>
      </c>
    </row>
    <row r="1624" spans="1:39" x14ac:dyDescent="0.25">
      <c r="A1624" s="11" t="s">
        <v>12</v>
      </c>
      <c r="B1624" s="12" t="s">
        <v>7963</v>
      </c>
      <c r="C1624" s="11">
        <v>650</v>
      </c>
      <c r="D1624" s="11">
        <v>800</v>
      </c>
      <c r="E1624" s="12" t="s">
        <v>10828</v>
      </c>
      <c r="F1624" s="11" t="s">
        <v>1278</v>
      </c>
      <c r="G1624" s="11" t="s">
        <v>1380</v>
      </c>
      <c r="H1624" s="11" t="s">
        <v>1903</v>
      </c>
      <c r="I1624" s="11" t="s">
        <v>5091</v>
      </c>
      <c r="J1624" s="14" t="str">
        <f>VLOOKUP(Table15[[#This Row],[TechRequired]],OldTree!A:B,2,0)</f>
        <v>ORPH</v>
      </c>
      <c r="K1624" s="14"/>
      <c r="L1624" s="14"/>
      <c r="N1624" s="11" t="e">
        <f>INDEX(TreeLookup!$C$1:$DE$21,MATCH(Table15[[#This Row],[CATEGORY]],TreeLookup!$C$1:$C$21,0),MATCH(Table15[[#This Row],[YEAR]],TreeLookup!$C$1:$DE$1,0))</f>
        <v>#N/A</v>
      </c>
      <c r="O1624" s="11" t="s">
        <v>1903</v>
      </c>
      <c r="Q1624" s="11"/>
    </row>
    <row r="1625" spans="1:39" x14ac:dyDescent="0.25">
      <c r="A1625" s="11" t="s">
        <v>87</v>
      </c>
      <c r="B1625" s="12" t="s">
        <v>4804</v>
      </c>
      <c r="C1625" s="11">
        <v>1000</v>
      </c>
      <c r="D1625" s="11">
        <v>35000</v>
      </c>
      <c r="E1625" s="12" t="s">
        <v>4805</v>
      </c>
      <c r="F1625" s="11" t="s">
        <v>1282</v>
      </c>
      <c r="G1625" s="11" t="s">
        <v>1380</v>
      </c>
      <c r="H1625" s="11" t="s">
        <v>1903</v>
      </c>
      <c r="I1625" s="11" t="s">
        <v>1903</v>
      </c>
      <c r="J1625" s="14">
        <f>VLOOKUP(Table15[[#This Row],[TechRequired]],OldTree!A:B,2,0)</f>
        <v>4</v>
      </c>
      <c r="K1625" s="22" t="s">
        <v>6013</v>
      </c>
      <c r="L1625" s="22" t="s">
        <v>9166</v>
      </c>
      <c r="N1625" s="11" t="str">
        <f>INDEX(TreeLookup!$C$1:$DE$21,MATCH(Table15[[#This Row],[CATEGORY]],TreeLookup!$C$1:$C$21,0),MATCH(Table15[[#This Row],[YEAR]],TreeLookup!$C$1:$DE$1,0))</f>
        <v>surfaceScience</v>
      </c>
      <c r="P1625" s="13" t="s">
        <v>6843</v>
      </c>
      <c r="Q1625" s="11" t="s">
        <v>6040</v>
      </c>
      <c r="S1625" s="11">
        <v>1969</v>
      </c>
      <c r="W1625" s="15"/>
      <c r="AH1625" s="11" t="s">
        <v>11286</v>
      </c>
    </row>
    <row r="1626" spans="1:39" x14ac:dyDescent="0.25">
      <c r="A1626" s="11" t="s">
        <v>1107</v>
      </c>
      <c r="B1626" s="12" t="s">
        <v>3086</v>
      </c>
      <c r="C1626" s="11">
        <v>10</v>
      </c>
      <c r="D1626" s="11">
        <v>200</v>
      </c>
      <c r="E1626" s="12" t="s">
        <v>3087</v>
      </c>
      <c r="F1626" s="11" t="s">
        <v>1372</v>
      </c>
      <c r="G1626" s="11" t="s">
        <v>1913</v>
      </c>
      <c r="H1626" s="11" t="s">
        <v>1903</v>
      </c>
      <c r="I1626" s="11" t="s">
        <v>1903</v>
      </c>
      <c r="J1626" s="14">
        <f>VLOOKUP(Table15[[#This Row],[TechRequired]],OldTree!A:B,2,0)</f>
        <v>0</v>
      </c>
      <c r="K1626" s="22" t="s">
        <v>6012</v>
      </c>
      <c r="L1626" s="22" t="s">
        <v>8877</v>
      </c>
      <c r="M1626" s="14">
        <v>0</v>
      </c>
      <c r="N1626" s="11" t="str">
        <f>INDEX(TreeLookup!$C$1:$DE$21,MATCH(Table15[[#This Row],[CATEGORY]],TreeLookup!$C$1:$C$21,0),MATCH(Table15[[#This Row],[YEAR]],TreeLookup!$C$1:$DE$1,0))</f>
        <v>start</v>
      </c>
      <c r="P1626" s="13" t="s">
        <v>6843</v>
      </c>
      <c r="Q1626" s="11"/>
      <c r="S1626" s="11">
        <v>0</v>
      </c>
      <c r="W1626" s="15"/>
    </row>
    <row r="1627" spans="1:39" x14ac:dyDescent="0.25">
      <c r="A1627" s="11" t="s">
        <v>1510</v>
      </c>
      <c r="B1627" s="12" t="s">
        <v>7688</v>
      </c>
      <c r="C1627" s="11">
        <v>1200</v>
      </c>
      <c r="D1627" s="11">
        <v>14400</v>
      </c>
      <c r="E1627" s="12" t="s">
        <v>10481</v>
      </c>
      <c r="F1627" s="11" t="s">
        <v>5220</v>
      </c>
      <c r="G1627" s="11" t="s">
        <v>5218</v>
      </c>
      <c r="H1627" s="11" t="s">
        <v>1903</v>
      </c>
      <c r="I1627" s="11" t="s">
        <v>5091</v>
      </c>
      <c r="J1627" s="14">
        <f>VLOOKUP(Table15[[#This Row],[TechRequired]],OldTree!A:B,2,0)</f>
        <v>7</v>
      </c>
      <c r="K1627" s="22" t="s">
        <v>6812</v>
      </c>
      <c r="L1627" s="14" t="s">
        <v>6813</v>
      </c>
      <c r="N1627" s="11" t="str">
        <f>INDEX(TreeLookup!$C$1:$DE$21,MATCH(Table15[[#This Row],[CATEGORY]],TreeLookup!$C$1:$C$21,0),MATCH(Table15[[#This Row],[YEAR]],TreeLookup!$C$1:$DE$1,0))</f>
        <v>largeStationControl</v>
      </c>
      <c r="P1627" s="13" t="s">
        <v>6842</v>
      </c>
      <c r="Q1627" s="21" t="s">
        <v>6588</v>
      </c>
      <c r="S1627" s="11">
        <v>1998</v>
      </c>
      <c r="W1627" s="15"/>
    </row>
    <row r="1628" spans="1:39" x14ac:dyDescent="0.25">
      <c r="A1628" s="11" t="s">
        <v>6134</v>
      </c>
      <c r="B1628" s="12" t="s">
        <v>6134</v>
      </c>
      <c r="C1628" s="17"/>
      <c r="D1628" s="17"/>
      <c r="F1628" s="11" t="s">
        <v>1336</v>
      </c>
      <c r="G1628" s="11" t="s">
        <v>6059</v>
      </c>
      <c r="H1628" s="11" t="s">
        <v>1903</v>
      </c>
      <c r="J1628" s="16">
        <f>VLOOKUP(Table15[[#This Row],[TechRequired]],OldTree!A:B,2,0)</f>
        <v>6</v>
      </c>
      <c r="K1628" s="23" t="s">
        <v>8955</v>
      </c>
      <c r="L1628" s="16"/>
      <c r="N1628" s="11" t="str">
        <f>INDEX(TreeLookup!$C$1:$DE$21,MATCH(Table15[[#This Row],[CATEGORY]],TreeLookup!$C$1:$C$21,0),MATCH(Table15[[#This Row],[YEAR]],TreeLookup!$C$1:$DE$1,0))</f>
        <v>hydrolox1981</v>
      </c>
      <c r="Q1628" s="11" t="s">
        <v>6132</v>
      </c>
      <c r="R1628" s="11" t="s">
        <v>6131</v>
      </c>
      <c r="S1628" s="11">
        <v>1981</v>
      </c>
    </row>
    <row r="1629" spans="1:39" x14ac:dyDescent="0.25">
      <c r="A1629" s="11" t="s">
        <v>1628</v>
      </c>
      <c r="B1629" s="12" t="s">
        <v>1628</v>
      </c>
      <c r="C1629" s="17"/>
      <c r="D1629" s="17"/>
      <c r="G1629" s="11" t="s">
        <v>6059</v>
      </c>
      <c r="H1629" s="11" t="s">
        <v>1903</v>
      </c>
      <c r="J1629" s="16" t="e">
        <f>VLOOKUP(Table15[[#This Row],[TechRequired]],OldTree!A:B,2,0)</f>
        <v>#N/A</v>
      </c>
      <c r="K1629" s="23" t="s">
        <v>8955</v>
      </c>
      <c r="L1629" s="16"/>
      <c r="M1629" s="14">
        <v>10</v>
      </c>
      <c r="N1629" s="11" t="str">
        <f>INDEX(TreeLookup!$C$1:$DE$21,MATCH(Table15[[#This Row],[CATEGORY]],TreeLookup!$C$1:$C$21,0),MATCH(Table15[[#This Row],[YEAR]],TreeLookup!$C$1:$DE$1,0))</f>
        <v>hydrolox2009</v>
      </c>
      <c r="Q1629" s="11" t="s">
        <v>6141</v>
      </c>
      <c r="R1629" s="11" t="s">
        <v>6140</v>
      </c>
      <c r="S1629" s="11">
        <v>2012</v>
      </c>
    </row>
    <row r="1630" spans="1:39" x14ac:dyDescent="0.25">
      <c r="A1630" s="11" t="s">
        <v>759</v>
      </c>
      <c r="B1630" s="12" t="s">
        <v>3014</v>
      </c>
      <c r="C1630" s="17">
        <v>5700</v>
      </c>
      <c r="D1630" s="17">
        <v>114000</v>
      </c>
      <c r="E1630" s="12" t="s">
        <v>3015</v>
      </c>
      <c r="F1630" s="11" t="s">
        <v>1319</v>
      </c>
      <c r="G1630" s="11" t="s">
        <v>1913</v>
      </c>
      <c r="H1630" s="11" t="s">
        <v>1903</v>
      </c>
      <c r="I1630" s="11" t="s">
        <v>1903</v>
      </c>
      <c r="J1630" s="14">
        <f>VLOOKUP(Table15[[#This Row],[TechRequired]],OldTree!A:B,2,0)</f>
        <v>7</v>
      </c>
      <c r="K1630" s="22" t="s">
        <v>8955</v>
      </c>
      <c r="L1630" s="14"/>
      <c r="N1630" s="11" t="str">
        <f>INDEX(TreeLookup!$C$1:$DE$21,MATCH(Table15[[#This Row],[CATEGORY]],TreeLookup!$C$1:$C$21,0),MATCH(Table15[[#This Row],[YEAR]],TreeLookup!$C$1:$DE$1,0))</f>
        <v>hydrolox1981</v>
      </c>
      <c r="P1630" s="13" t="s">
        <v>6843</v>
      </c>
      <c r="Q1630" s="11" t="s">
        <v>6077</v>
      </c>
      <c r="R1630" s="21" t="s">
        <v>760</v>
      </c>
      <c r="S1630" s="11">
        <v>1981</v>
      </c>
      <c r="W1630" s="15"/>
      <c r="Y1630" s="11" t="s">
        <v>11011</v>
      </c>
      <c r="AD1630" s="11" t="s">
        <v>11286</v>
      </c>
      <c r="AM1630" s="11" t="s">
        <v>11286</v>
      </c>
    </row>
    <row r="1631" spans="1:39" x14ac:dyDescent="0.25">
      <c r="A1631" s="11" t="s">
        <v>760</v>
      </c>
      <c r="B1631" s="12" t="s">
        <v>3014</v>
      </c>
      <c r="C1631" s="17">
        <v>5700</v>
      </c>
      <c r="D1631" s="17">
        <v>114000</v>
      </c>
      <c r="E1631" s="12" t="s">
        <v>3015</v>
      </c>
      <c r="F1631" s="11" t="s">
        <v>1336</v>
      </c>
      <c r="G1631" s="21" t="s">
        <v>11292</v>
      </c>
      <c r="H1631" s="11" t="s">
        <v>1903</v>
      </c>
      <c r="I1631" s="11" t="s">
        <v>1903</v>
      </c>
      <c r="J1631" s="14">
        <f>VLOOKUP(Table15[[#This Row],[TechRequired]],OldTree!A:B,2,0)</f>
        <v>6</v>
      </c>
      <c r="K1631" s="22" t="s">
        <v>8955</v>
      </c>
      <c r="L1631" s="14"/>
      <c r="N1631" s="11" t="str">
        <f>INDEX(TreeLookup!$C$1:$DE$21,MATCH(Table15[[#This Row],[CATEGORY]],TreeLookup!$C$1:$C$21,0),MATCH(Table15[[#This Row],[YEAR]],TreeLookup!$C$1:$DE$1,0))</f>
        <v>hydrolox1981</v>
      </c>
      <c r="P1631" s="13" t="s">
        <v>6843</v>
      </c>
      <c r="Q1631" s="11" t="s">
        <v>6077</v>
      </c>
      <c r="R1631" s="21" t="s">
        <v>760</v>
      </c>
      <c r="S1631" s="11">
        <v>1981</v>
      </c>
      <c r="W1631" s="15"/>
      <c r="Y1631" s="11" t="s">
        <v>11011</v>
      </c>
      <c r="AD1631" s="11" t="s">
        <v>11286</v>
      </c>
      <c r="AM1631" s="11" t="s">
        <v>11286</v>
      </c>
    </row>
    <row r="1632" spans="1:39" x14ac:dyDescent="0.25">
      <c r="A1632" s="11" t="s">
        <v>3891</v>
      </c>
      <c r="B1632" s="12" t="s">
        <v>7174</v>
      </c>
      <c r="C1632" s="11">
        <v>6000</v>
      </c>
      <c r="D1632" s="11">
        <v>100000</v>
      </c>
      <c r="E1632" s="12" t="s">
        <v>10278</v>
      </c>
      <c r="F1632" s="11" t="s">
        <v>1288</v>
      </c>
      <c r="G1632" s="11" t="s">
        <v>1383</v>
      </c>
      <c r="H1632" s="11" t="s">
        <v>1903</v>
      </c>
      <c r="I1632" s="11" t="s">
        <v>1903</v>
      </c>
      <c r="J1632" s="14">
        <f>VLOOKUP(Table15[[#This Row],[TechRequired]],OldTree!A:B,2,0)</f>
        <v>7</v>
      </c>
      <c r="K1632" s="22" t="s">
        <v>8946</v>
      </c>
      <c r="L1632" s="14" t="s">
        <v>8651</v>
      </c>
      <c r="N1632" s="11" t="str">
        <f>INDEX(TreeLookup!$C$1:$DE$21,MATCH(Table15[[#This Row],[CATEGORY]],TreeLookup!$C$1:$C$21,0),MATCH(Table15[[#This Row],[YEAR]],TreeLookup!$C$1:$DE$1,0))</f>
        <v>improvedCapsules</v>
      </c>
      <c r="P1632" s="13" t="s">
        <v>6843</v>
      </c>
      <c r="Q1632" s="11" t="s">
        <v>6566</v>
      </c>
      <c r="S1632" s="11">
        <v>1975</v>
      </c>
      <c r="V1632" s="11" t="s">
        <v>8687</v>
      </c>
      <c r="W1632" s="15"/>
      <c r="Z1632" s="11" t="s">
        <v>11286</v>
      </c>
      <c r="AF1632" s="11" t="s">
        <v>11286</v>
      </c>
      <c r="AG1632" s="11" t="s">
        <v>11286</v>
      </c>
    </row>
    <row r="1633" spans="1:37" x14ac:dyDescent="0.25">
      <c r="A1633" s="11" t="s">
        <v>355</v>
      </c>
      <c r="B1633" s="12" t="s">
        <v>3456</v>
      </c>
      <c r="C1633" s="11">
        <v>10000</v>
      </c>
      <c r="D1633" s="11">
        <v>350000</v>
      </c>
      <c r="E1633" s="12" t="s">
        <v>3457</v>
      </c>
      <c r="F1633" s="11" t="s">
        <v>1304</v>
      </c>
      <c r="G1633" s="11" t="s">
        <v>1383</v>
      </c>
      <c r="H1633" s="11" t="s">
        <v>1903</v>
      </c>
      <c r="I1633" s="11" t="s">
        <v>1903</v>
      </c>
      <c r="J1633" s="14">
        <f>VLOOKUP(Table15[[#This Row],[TechRequired]],OldTree!A:B,2,0)</f>
        <v>4</v>
      </c>
      <c r="K1633" s="22" t="s">
        <v>8946</v>
      </c>
      <c r="L1633" s="14" t="s">
        <v>6814</v>
      </c>
      <c r="N1633" s="11" t="str">
        <f>INDEX(TreeLookup!$C$1:$DE$21,MATCH(Table15[[#This Row],[CATEGORY]],TreeLookup!$C$1:$C$21,0),MATCH(Table15[[#This Row],[YEAR]],TreeLookup!$C$1:$DE$1,0))</f>
        <v>matureCapsules</v>
      </c>
      <c r="P1633" s="13" t="s">
        <v>6843</v>
      </c>
      <c r="Q1633" s="11" t="s">
        <v>6040</v>
      </c>
      <c r="S1633" s="11">
        <v>1968</v>
      </c>
      <c r="W1633" s="15"/>
      <c r="Y1633" s="11" t="s">
        <v>10942</v>
      </c>
      <c r="AC1633" s="11" t="s">
        <v>11286</v>
      </c>
      <c r="AG1633" s="11" t="s">
        <v>11286</v>
      </c>
      <c r="AK1633" s="11" t="s">
        <v>11287</v>
      </c>
    </row>
    <row r="1634" spans="1:37" x14ac:dyDescent="0.25">
      <c r="A1634" s="11" t="s">
        <v>8748</v>
      </c>
      <c r="B1634" s="12" t="s">
        <v>8791</v>
      </c>
      <c r="C1634" s="11">
        <v>200</v>
      </c>
      <c r="D1634" s="11">
        <v>2800</v>
      </c>
      <c r="E1634" s="12" t="s">
        <v>10443</v>
      </c>
      <c r="F1634" s="11" t="s">
        <v>1357</v>
      </c>
      <c r="G1634" s="11" t="s">
        <v>8708</v>
      </c>
      <c r="H1634" s="11" t="s">
        <v>1903</v>
      </c>
      <c r="I1634" s="11" t="s">
        <v>5091</v>
      </c>
      <c r="J1634" s="16">
        <f>VLOOKUP(Table15[[#This Row],[TechRequired]],OldTree!A:B,2,0)</f>
        <v>4</v>
      </c>
      <c r="K1634" s="22" t="s">
        <v>6812</v>
      </c>
      <c r="L1634" s="16" t="s">
        <v>8690</v>
      </c>
      <c r="N1634" s="17" t="str">
        <f>INDEX(TreeLookup!$C$1:$DE$21,MATCH(Table15[[#This Row],[CATEGORY]],TreeLookup!$C$1:$C$21,0),MATCH(Table15[[#This Row],[YEAR]],TreeLookup!$C$1:$DE$1,0))</f>
        <v>standardDockingPorts</v>
      </c>
      <c r="P1634" s="13" t="s">
        <v>6842</v>
      </c>
      <c r="Q1634" s="12" t="s">
        <v>8777</v>
      </c>
      <c r="S1634" s="11">
        <v>1996</v>
      </c>
      <c r="W1634" s="15"/>
    </row>
    <row r="1635" spans="1:37" x14ac:dyDescent="0.25">
      <c r="A1635" s="11" t="s">
        <v>8749</v>
      </c>
      <c r="B1635" s="12" t="s">
        <v>8820</v>
      </c>
      <c r="C1635" s="11">
        <v>200</v>
      </c>
      <c r="D1635" s="11">
        <v>2800</v>
      </c>
      <c r="E1635" s="12" t="s">
        <v>10674</v>
      </c>
      <c r="F1635" s="11" t="s">
        <v>1357</v>
      </c>
      <c r="G1635" s="11" t="s">
        <v>8708</v>
      </c>
      <c r="H1635" s="11" t="s">
        <v>1903</v>
      </c>
      <c r="I1635" s="11" t="s">
        <v>5091</v>
      </c>
      <c r="J1635" s="16">
        <f>VLOOKUP(Table15[[#This Row],[TechRequired]],OldTree!A:B,2,0)</f>
        <v>4</v>
      </c>
      <c r="K1635" s="22" t="s">
        <v>6812</v>
      </c>
      <c r="L1635" s="16" t="s">
        <v>8690</v>
      </c>
      <c r="M1635" s="14">
        <v>10</v>
      </c>
      <c r="N1635" s="17" t="str">
        <f>INDEX(TreeLookup!$C$1:$DE$21,MATCH(Table15[[#This Row],[CATEGORY]],TreeLookup!$C$1:$C$21,0),MATCH(Table15[[#This Row],[YEAR]],TreeLookup!$C$1:$DE$1,0))</f>
        <v>gridFins</v>
      </c>
      <c r="P1635" s="13" t="s">
        <v>6842</v>
      </c>
      <c r="Q1635" s="24" t="s">
        <v>9150</v>
      </c>
      <c r="S1635" s="11">
        <v>2018</v>
      </c>
      <c r="W1635" s="15"/>
    </row>
    <row r="1636" spans="1:37" x14ac:dyDescent="0.25">
      <c r="A1636" s="11" t="s">
        <v>4185</v>
      </c>
      <c r="B1636" s="12" t="s">
        <v>8213</v>
      </c>
      <c r="C1636" s="11">
        <v>250</v>
      </c>
      <c r="D1636" s="11">
        <v>800</v>
      </c>
      <c r="E1636" s="12" t="s">
        <v>4186</v>
      </c>
      <c r="F1636" s="11" t="s">
        <v>1368</v>
      </c>
      <c r="G1636" s="11" t="s">
        <v>1381</v>
      </c>
      <c r="H1636" s="11" t="s">
        <v>5091</v>
      </c>
      <c r="I1636" s="11" t="s">
        <v>5091</v>
      </c>
      <c r="J1636" s="14">
        <f>VLOOKUP(Table15[[#This Row],[TechRequired]],OldTree!A:B,2,0)</f>
        <v>2</v>
      </c>
      <c r="K1636" s="14"/>
      <c r="L1636" s="14"/>
      <c r="N1636" s="11" t="e">
        <f>INDEX(TreeLookup!$C$1:$DE$21,MATCH(Table15[[#This Row],[CATEGORY]],TreeLookup!$C$1:$C$21,0),MATCH(Table15[[#This Row],[YEAR]],TreeLookup!$C$1:$DE$1,0))</f>
        <v>#N/A</v>
      </c>
      <c r="O1636" s="11" t="s">
        <v>1903</v>
      </c>
    </row>
    <row r="1637" spans="1:37" x14ac:dyDescent="0.25">
      <c r="A1637" s="11" t="s">
        <v>4187</v>
      </c>
      <c r="B1637" s="12" t="s">
        <v>8214</v>
      </c>
      <c r="C1637" s="11">
        <v>250</v>
      </c>
      <c r="D1637" s="11">
        <v>800</v>
      </c>
      <c r="E1637" s="12" t="s">
        <v>4188</v>
      </c>
      <c r="F1637" s="11" t="s">
        <v>1368</v>
      </c>
      <c r="G1637" s="11" t="s">
        <v>1381</v>
      </c>
      <c r="H1637" s="11" t="s">
        <v>5091</v>
      </c>
      <c r="I1637" s="11" t="s">
        <v>5091</v>
      </c>
      <c r="J1637" s="14">
        <f>VLOOKUP(Table15[[#This Row],[TechRequired]],OldTree!A:B,2,0)</f>
        <v>2</v>
      </c>
      <c r="K1637" s="14"/>
      <c r="L1637" s="14"/>
      <c r="N1637" s="11" t="e">
        <f>INDEX(TreeLookup!$C$1:$DE$21,MATCH(Table15[[#This Row],[CATEGORY]],TreeLookup!$C$1:$C$21,0),MATCH(Table15[[#This Row],[YEAR]],TreeLookup!$C$1:$DE$1,0))</f>
        <v>#N/A</v>
      </c>
      <c r="O1637" s="11" t="s">
        <v>1903</v>
      </c>
    </row>
    <row r="1638" spans="1:37" x14ac:dyDescent="0.25">
      <c r="A1638" s="11" t="s">
        <v>4189</v>
      </c>
      <c r="B1638" s="12" t="s">
        <v>8215</v>
      </c>
      <c r="C1638" s="11">
        <v>50</v>
      </c>
      <c r="D1638" s="11">
        <v>600</v>
      </c>
      <c r="E1638" s="12" t="s">
        <v>4190</v>
      </c>
      <c r="F1638" s="11" t="s">
        <v>1368</v>
      </c>
      <c r="G1638" s="11" t="s">
        <v>1381</v>
      </c>
      <c r="H1638" s="11" t="s">
        <v>5091</v>
      </c>
      <c r="I1638" s="11" t="s">
        <v>5091</v>
      </c>
      <c r="J1638" s="14">
        <f>VLOOKUP(Table15[[#This Row],[TechRequired]],OldTree!A:B,2,0)</f>
        <v>2</v>
      </c>
      <c r="K1638" s="14"/>
      <c r="L1638" s="14"/>
      <c r="N1638" s="11" t="e">
        <f>INDEX(TreeLookup!$C$1:$DE$21,MATCH(Table15[[#This Row],[CATEGORY]],TreeLookup!$C$1:$C$21,0),MATCH(Table15[[#This Row],[YEAR]],TreeLookup!$C$1:$DE$1,0))</f>
        <v>#N/A</v>
      </c>
      <c r="O1638" s="11" t="s">
        <v>1903</v>
      </c>
    </row>
    <row r="1639" spans="1:37" x14ac:dyDescent="0.25">
      <c r="A1639" s="11" t="s">
        <v>2106</v>
      </c>
      <c r="B1639" s="12" t="s">
        <v>2107</v>
      </c>
      <c r="C1639" s="11">
        <v>37920</v>
      </c>
      <c r="D1639" s="11">
        <v>32000</v>
      </c>
      <c r="E1639" s="12" t="s">
        <v>2108</v>
      </c>
      <c r="F1639" s="11" t="s">
        <v>5491</v>
      </c>
      <c r="G1639" s="11" t="s">
        <v>5487</v>
      </c>
      <c r="H1639" s="11" t="s">
        <v>1903</v>
      </c>
      <c r="I1639" s="11" t="s">
        <v>1903</v>
      </c>
      <c r="J1639" s="14">
        <f>VLOOKUP(Table15[[#This Row],[TechRequired]],OldTree!A:B,2,0)</f>
        <v>10</v>
      </c>
      <c r="K1639" s="22" t="s">
        <v>6017</v>
      </c>
      <c r="L1639" s="14" t="s">
        <v>8668</v>
      </c>
      <c r="M1639" s="14">
        <v>11</v>
      </c>
      <c r="N1639" s="11" t="str">
        <f>INDEX(TreeLookup!$C$1:$DE$21,MATCH(Table15[[#This Row],[CATEGORY]],TreeLookup!$C$1:$C$21,0),MATCH(Table15[[#This Row],[YEAR]],TreeLookup!$C$1:$DE$1,0))</f>
        <v>colonization2051ElecProp</v>
      </c>
      <c r="P1639" s="13" t="s">
        <v>6843</v>
      </c>
      <c r="Q1639" s="11"/>
      <c r="S1639" s="11">
        <v>2051</v>
      </c>
      <c r="U1639" s="21" t="s">
        <v>8990</v>
      </c>
      <c r="W1639" s="15"/>
      <c r="AC1639" s="11" t="s">
        <v>11289</v>
      </c>
    </row>
    <row r="1640" spans="1:37" x14ac:dyDescent="0.25">
      <c r="A1640" s="11" t="s">
        <v>2135</v>
      </c>
      <c r="B1640" s="12" t="s">
        <v>8216</v>
      </c>
      <c r="C1640" s="11">
        <v>13406</v>
      </c>
      <c r="D1640" s="11">
        <v>54200</v>
      </c>
      <c r="E1640" s="12" t="s">
        <v>2136</v>
      </c>
      <c r="F1640" s="11" t="s">
        <v>5490</v>
      </c>
      <c r="G1640" s="11" t="s">
        <v>5487</v>
      </c>
      <c r="H1640" s="11" t="s">
        <v>5091</v>
      </c>
      <c r="I1640" s="11" t="s">
        <v>5091</v>
      </c>
      <c r="J1640" s="14">
        <f>VLOOKUP(Table15[[#This Row],[TechRequired]],OldTree!A:B,2,0)</f>
        <v>9</v>
      </c>
      <c r="K1640" s="14"/>
      <c r="L1640" s="14"/>
      <c r="N1640" s="11" t="e">
        <f>INDEX(TreeLookup!$C$1:$DE$21,MATCH(Table15[[#This Row],[CATEGORY]],TreeLookup!$C$1:$C$21,0),MATCH(Table15[[#This Row],[YEAR]],TreeLookup!$C$1:$DE$1,0))</f>
        <v>#N/A</v>
      </c>
      <c r="O1640" s="11" t="s">
        <v>1903</v>
      </c>
      <c r="Q1640" s="11"/>
    </row>
    <row r="1641" spans="1:37" x14ac:dyDescent="0.25">
      <c r="A1641" s="11" t="s">
        <v>2133</v>
      </c>
      <c r="B1641" s="12" t="s">
        <v>8217</v>
      </c>
      <c r="C1641" s="11">
        <v>26813</v>
      </c>
      <c r="D1641" s="11">
        <v>74200</v>
      </c>
      <c r="E1641" s="12" t="s">
        <v>2134</v>
      </c>
      <c r="F1641" s="11" t="s">
        <v>1367</v>
      </c>
      <c r="G1641" s="11" t="s">
        <v>5487</v>
      </c>
      <c r="H1641" s="11" t="s">
        <v>5091</v>
      </c>
      <c r="I1641" s="11" t="s">
        <v>5091</v>
      </c>
      <c r="J1641" s="14">
        <f>VLOOKUP(Table15[[#This Row],[TechRequired]],OldTree!A:B,2,0)</f>
        <v>7</v>
      </c>
      <c r="K1641" s="14"/>
      <c r="L1641" s="14"/>
      <c r="N1641" s="11" t="e">
        <f>INDEX(TreeLookup!$C$1:$DE$21,MATCH(Table15[[#This Row],[CATEGORY]],TreeLookup!$C$1:$C$21,0),MATCH(Table15[[#This Row],[YEAR]],TreeLookup!$C$1:$DE$1,0))</f>
        <v>#N/A</v>
      </c>
      <c r="O1641" s="11" t="s">
        <v>1903</v>
      </c>
      <c r="Q1641" s="11"/>
    </row>
    <row r="1642" spans="1:37" x14ac:dyDescent="0.25">
      <c r="A1642" s="11" t="s">
        <v>2131</v>
      </c>
      <c r="B1642" s="12" t="s">
        <v>8218</v>
      </c>
      <c r="C1642" s="11">
        <v>53626</v>
      </c>
      <c r="D1642" s="11">
        <v>96200</v>
      </c>
      <c r="E1642" s="12" t="s">
        <v>2132</v>
      </c>
      <c r="F1642" s="11" t="s">
        <v>1367</v>
      </c>
      <c r="G1642" s="11" t="s">
        <v>5487</v>
      </c>
      <c r="H1642" s="11" t="s">
        <v>5091</v>
      </c>
      <c r="I1642" s="11" t="s">
        <v>5091</v>
      </c>
      <c r="J1642" s="14">
        <f>VLOOKUP(Table15[[#This Row],[TechRequired]],OldTree!A:B,2,0)</f>
        <v>7</v>
      </c>
      <c r="K1642" s="14"/>
      <c r="L1642" s="14"/>
      <c r="N1642" s="11" t="e">
        <f>INDEX(TreeLookup!$C$1:$DE$21,MATCH(Table15[[#This Row],[CATEGORY]],TreeLookup!$C$1:$C$21,0),MATCH(Table15[[#This Row],[YEAR]],TreeLookup!$C$1:$DE$1,0))</f>
        <v>#N/A</v>
      </c>
      <c r="O1642" s="11" t="s">
        <v>1903</v>
      </c>
      <c r="Q1642" s="11"/>
    </row>
    <row r="1643" spans="1:37" x14ac:dyDescent="0.25">
      <c r="A1643" s="11" t="s">
        <v>2129</v>
      </c>
      <c r="B1643" s="12" t="s">
        <v>8219</v>
      </c>
      <c r="C1643" s="11">
        <v>5040</v>
      </c>
      <c r="D1643" s="11">
        <v>21000</v>
      </c>
      <c r="E1643" s="12" t="s">
        <v>2130</v>
      </c>
      <c r="F1643" s="11" t="s">
        <v>5490</v>
      </c>
      <c r="G1643" s="11" t="s">
        <v>5487</v>
      </c>
      <c r="H1643" s="11" t="s">
        <v>5091</v>
      </c>
      <c r="I1643" s="11" t="s">
        <v>5091</v>
      </c>
      <c r="J1643" s="14">
        <f>VLOOKUP(Table15[[#This Row],[TechRequired]],OldTree!A:B,2,0)</f>
        <v>9</v>
      </c>
      <c r="K1643" s="14"/>
      <c r="L1643" s="14"/>
      <c r="N1643" s="11" t="e">
        <f>INDEX(TreeLookup!$C$1:$DE$21,MATCH(Table15[[#This Row],[CATEGORY]],TreeLookup!$C$1:$C$21,0),MATCH(Table15[[#This Row],[YEAR]],TreeLookup!$C$1:$DE$1,0))</f>
        <v>#N/A</v>
      </c>
      <c r="O1643" s="11" t="s">
        <v>1903</v>
      </c>
      <c r="Q1643" s="11"/>
    </row>
    <row r="1644" spans="1:37" x14ac:dyDescent="0.25">
      <c r="A1644" s="11" t="s">
        <v>2127</v>
      </c>
      <c r="B1644" s="12" t="s">
        <v>8220</v>
      </c>
      <c r="C1644" s="11">
        <v>10080</v>
      </c>
      <c r="D1644" s="11">
        <v>35000</v>
      </c>
      <c r="E1644" s="12" t="s">
        <v>2128</v>
      </c>
      <c r="F1644" s="11" t="s">
        <v>5490</v>
      </c>
      <c r="G1644" s="11" t="s">
        <v>5487</v>
      </c>
      <c r="H1644" s="11" t="s">
        <v>5091</v>
      </c>
      <c r="I1644" s="11" t="s">
        <v>5091</v>
      </c>
      <c r="J1644" s="14">
        <f>VLOOKUP(Table15[[#This Row],[TechRequired]],OldTree!A:B,2,0)</f>
        <v>9</v>
      </c>
      <c r="K1644" s="14"/>
      <c r="L1644" s="14"/>
      <c r="N1644" s="11" t="e">
        <f>INDEX(TreeLookup!$C$1:$DE$21,MATCH(Table15[[#This Row],[CATEGORY]],TreeLookup!$C$1:$C$21,0),MATCH(Table15[[#This Row],[YEAR]],TreeLookup!$C$1:$DE$1,0))</f>
        <v>#N/A</v>
      </c>
      <c r="O1644" s="11" t="s">
        <v>1903</v>
      </c>
      <c r="Q1644" s="11"/>
    </row>
    <row r="1645" spans="1:37" x14ac:dyDescent="0.25">
      <c r="A1645" s="11" t="s">
        <v>5366</v>
      </c>
      <c r="B1645" s="12" t="s">
        <v>6895</v>
      </c>
      <c r="C1645" s="11">
        <v>950</v>
      </c>
      <c r="D1645" s="11">
        <v>2200</v>
      </c>
      <c r="E1645" s="12" t="s">
        <v>9947</v>
      </c>
      <c r="F1645" s="11" t="s">
        <v>1309</v>
      </c>
      <c r="G1645" s="11" t="s">
        <v>5278</v>
      </c>
      <c r="H1645" s="11" t="s">
        <v>1903</v>
      </c>
      <c r="I1645" s="11" t="s">
        <v>5091</v>
      </c>
      <c r="J1645" s="14">
        <f>VLOOKUP(Table15[[#This Row],[TechRequired]],OldTree!A:B,2,0)</f>
        <v>3</v>
      </c>
      <c r="K1645" s="22" t="s">
        <v>6014</v>
      </c>
      <c r="L1645" s="22" t="s">
        <v>8661</v>
      </c>
      <c r="N1645" s="11" t="str">
        <f>INDEX(TreeLookup!$C$1:$DE$21,MATCH(Table15[[#This Row],[CATEGORY]],TreeLookup!$C$1:$C$21,0),MATCH(Table15[[#This Row],[YEAR]],TreeLookup!$C$1:$DE$1,0))</f>
        <v>start</v>
      </c>
      <c r="P1645" s="13" t="s">
        <v>6842</v>
      </c>
      <c r="Q1645" s="24" t="s">
        <v>8968</v>
      </c>
      <c r="S1645" s="11">
        <v>0</v>
      </c>
      <c r="W1645" s="15"/>
    </row>
    <row r="1646" spans="1:37" x14ac:dyDescent="0.25">
      <c r="A1646" s="11" t="s">
        <v>9032</v>
      </c>
      <c r="B1646" s="12" t="s">
        <v>11054</v>
      </c>
      <c r="C1646" s="11">
        <v>56</v>
      </c>
      <c r="D1646" s="11">
        <v>400</v>
      </c>
      <c r="E1646" s="12" t="s">
        <v>9033</v>
      </c>
      <c r="F1646" s="11" t="s">
        <v>9027</v>
      </c>
      <c r="G1646" s="21" t="s">
        <v>9142</v>
      </c>
      <c r="H1646" s="21" t="s">
        <v>1903</v>
      </c>
      <c r="I1646" s="21" t="s">
        <v>5091</v>
      </c>
      <c r="J1646" s="16" t="e">
        <f>VLOOKUP(Table15[[#This Row],[TechRequired]],OldTree!A:B,2,0)</f>
        <v>#N/A</v>
      </c>
      <c r="K1646" s="22" t="s">
        <v>8947</v>
      </c>
      <c r="L1646" s="16"/>
      <c r="N1646" s="17" t="str">
        <f>INDEX(TreeLookup!$C$1:$DE$21,MATCH(Table15[[#This Row],[CATEGORY]],TreeLookup!$C$1:$C$21,0),MATCH(Table15[[#This Row],[YEAR]],TreeLookup!$C$1:$DE$1,0))</f>
        <v>earlyLifeSupport</v>
      </c>
      <c r="P1646" s="25" t="s">
        <v>6842</v>
      </c>
      <c r="S1646" s="11">
        <v>1964</v>
      </c>
    </row>
    <row r="1647" spans="1:37" x14ac:dyDescent="0.25">
      <c r="A1647" s="11" t="s">
        <v>9025</v>
      </c>
      <c r="B1647" s="12" t="s">
        <v>11055</v>
      </c>
      <c r="C1647" s="11">
        <v>357</v>
      </c>
      <c r="D1647" s="11">
        <v>400</v>
      </c>
      <c r="E1647" s="12" t="s">
        <v>9026</v>
      </c>
      <c r="F1647" s="11" t="s">
        <v>9027</v>
      </c>
      <c r="G1647" s="21" t="s">
        <v>9142</v>
      </c>
      <c r="H1647" s="21" t="s">
        <v>1903</v>
      </c>
      <c r="I1647" s="21" t="s">
        <v>5091</v>
      </c>
      <c r="J1647" s="16" t="e">
        <f>VLOOKUP(Table15[[#This Row],[TechRequired]],OldTree!A:B,2,0)</f>
        <v>#N/A</v>
      </c>
      <c r="K1647" s="22" t="s">
        <v>8947</v>
      </c>
      <c r="L1647" s="16"/>
      <c r="N1647" s="17" t="str">
        <f>INDEX(TreeLookup!$C$1:$DE$21,MATCH(Table15[[#This Row],[CATEGORY]],TreeLookup!$C$1:$C$21,0),MATCH(Table15[[#This Row],[YEAR]],TreeLookup!$C$1:$DE$1,0))</f>
        <v>earlyLifeSupport</v>
      </c>
      <c r="P1647" s="25" t="s">
        <v>6842</v>
      </c>
      <c r="S1647" s="11">
        <v>1964</v>
      </c>
    </row>
    <row r="1648" spans="1:37" x14ac:dyDescent="0.25">
      <c r="A1648" s="11" t="s">
        <v>9028</v>
      </c>
      <c r="B1648" s="12" t="s">
        <v>11056</v>
      </c>
      <c r="C1648" s="11">
        <v>2526</v>
      </c>
      <c r="D1648" s="11">
        <v>800</v>
      </c>
      <c r="E1648" s="12" t="s">
        <v>9029</v>
      </c>
      <c r="F1648" s="11" t="s">
        <v>9027</v>
      </c>
      <c r="G1648" s="21" t="s">
        <v>9142</v>
      </c>
      <c r="H1648" s="21" t="s">
        <v>1903</v>
      </c>
      <c r="I1648" s="21" t="s">
        <v>5091</v>
      </c>
      <c r="J1648" s="16" t="e">
        <f>VLOOKUP(Table15[[#This Row],[TechRequired]],OldTree!A:B,2,0)</f>
        <v>#N/A</v>
      </c>
      <c r="K1648" s="22" t="s">
        <v>8947</v>
      </c>
      <c r="L1648" s="16"/>
      <c r="N1648" s="17" t="str">
        <f>INDEX(TreeLookup!$C$1:$DE$21,MATCH(Table15[[#This Row],[CATEGORY]],TreeLookup!$C$1:$C$21,0),MATCH(Table15[[#This Row],[YEAR]],TreeLookup!$C$1:$DE$1,0))</f>
        <v>earlyLifeSupport</v>
      </c>
      <c r="P1648" s="25" t="s">
        <v>6842</v>
      </c>
      <c r="S1648" s="11">
        <v>1964</v>
      </c>
    </row>
    <row r="1649" spans="1:19" x14ac:dyDescent="0.25">
      <c r="A1649" s="11" t="s">
        <v>9030</v>
      </c>
      <c r="B1649" s="12" t="s">
        <v>11057</v>
      </c>
      <c r="C1649" s="11">
        <v>3788</v>
      </c>
      <c r="D1649" s="11">
        <v>1600</v>
      </c>
      <c r="E1649" s="12" t="s">
        <v>9031</v>
      </c>
      <c r="F1649" s="11" t="s">
        <v>9027</v>
      </c>
      <c r="G1649" s="21" t="s">
        <v>9142</v>
      </c>
      <c r="H1649" s="21" t="s">
        <v>1903</v>
      </c>
      <c r="I1649" s="21" t="s">
        <v>5091</v>
      </c>
      <c r="J1649" s="16" t="e">
        <f>VLOOKUP(Table15[[#This Row],[TechRequired]],OldTree!A:B,2,0)</f>
        <v>#N/A</v>
      </c>
      <c r="K1649" s="22" t="s">
        <v>8947</v>
      </c>
      <c r="L1649" s="16"/>
      <c r="N1649" s="17" t="str">
        <f>INDEX(TreeLookup!$C$1:$DE$21,MATCH(Table15[[#This Row],[CATEGORY]],TreeLookup!$C$1:$C$21,0),MATCH(Table15[[#This Row],[YEAR]],TreeLookup!$C$1:$DE$1,0))</f>
        <v>earlyLifeSupport</v>
      </c>
      <c r="P1649" s="25" t="s">
        <v>6842</v>
      </c>
      <c r="S1649" s="11">
        <v>1964</v>
      </c>
    </row>
    <row r="1650" spans="1:19" x14ac:dyDescent="0.25">
      <c r="A1650" s="11" t="s">
        <v>9082</v>
      </c>
      <c r="B1650" s="12" t="s">
        <v>11058</v>
      </c>
      <c r="C1650" s="11">
        <v>39</v>
      </c>
      <c r="D1650" s="11">
        <v>500</v>
      </c>
      <c r="E1650" s="12" t="s">
        <v>9083</v>
      </c>
      <c r="F1650" s="11" t="s">
        <v>9027</v>
      </c>
      <c r="G1650" s="21" t="s">
        <v>9142</v>
      </c>
      <c r="H1650" s="21" t="s">
        <v>1903</v>
      </c>
      <c r="I1650" s="21" t="s">
        <v>5091</v>
      </c>
      <c r="J1650" s="16" t="e">
        <f>VLOOKUP(Table15[[#This Row],[TechRequired]],OldTree!A:B,2,0)</f>
        <v>#N/A</v>
      </c>
      <c r="K1650" s="22" t="s">
        <v>8947</v>
      </c>
      <c r="L1650" s="16"/>
      <c r="N1650" s="17" t="str">
        <f>INDEX(TreeLookup!$C$1:$DE$21,MATCH(Table15[[#This Row],[CATEGORY]],TreeLookup!$C$1:$C$21,0),MATCH(Table15[[#This Row],[YEAR]],TreeLookup!$C$1:$DE$1,0))</f>
        <v>earlyLifeSupport</v>
      </c>
      <c r="P1650" s="25" t="s">
        <v>6842</v>
      </c>
      <c r="S1650" s="11">
        <v>1964</v>
      </c>
    </row>
    <row r="1651" spans="1:19" x14ac:dyDescent="0.25">
      <c r="A1651" s="11" t="s">
        <v>9080</v>
      </c>
      <c r="B1651" s="12" t="s">
        <v>11059</v>
      </c>
      <c r="C1651" s="11">
        <v>206</v>
      </c>
      <c r="D1651" s="11">
        <v>500</v>
      </c>
      <c r="E1651" s="12" t="s">
        <v>9081</v>
      </c>
      <c r="F1651" s="11" t="s">
        <v>9027</v>
      </c>
      <c r="G1651" s="21" t="s">
        <v>9142</v>
      </c>
      <c r="H1651" s="21" t="s">
        <v>1903</v>
      </c>
      <c r="I1651" s="21" t="s">
        <v>5091</v>
      </c>
      <c r="J1651" s="16" t="e">
        <f>VLOOKUP(Table15[[#This Row],[TechRequired]],OldTree!A:B,2,0)</f>
        <v>#N/A</v>
      </c>
      <c r="K1651" s="22" t="s">
        <v>8947</v>
      </c>
      <c r="L1651" s="16"/>
      <c r="N1651" s="17" t="str">
        <f>INDEX(TreeLookup!$C$1:$DE$21,MATCH(Table15[[#This Row],[CATEGORY]],TreeLookup!$C$1:$C$21,0),MATCH(Table15[[#This Row],[YEAR]],TreeLookup!$C$1:$DE$1,0))</f>
        <v>earlyLifeSupport</v>
      </c>
      <c r="P1651" s="25" t="s">
        <v>6842</v>
      </c>
      <c r="S1651" s="11">
        <v>1964</v>
      </c>
    </row>
    <row r="1652" spans="1:19" x14ac:dyDescent="0.25">
      <c r="A1652" s="11" t="s">
        <v>9078</v>
      </c>
      <c r="B1652" s="12" t="s">
        <v>11060</v>
      </c>
      <c r="C1652" s="11">
        <v>1249</v>
      </c>
      <c r="D1652" s="11">
        <v>1000</v>
      </c>
      <c r="E1652" s="12" t="s">
        <v>9079</v>
      </c>
      <c r="F1652" s="11" t="s">
        <v>9027</v>
      </c>
      <c r="G1652" s="21" t="s">
        <v>9142</v>
      </c>
      <c r="H1652" s="21" t="s">
        <v>1903</v>
      </c>
      <c r="I1652" s="21" t="s">
        <v>5091</v>
      </c>
      <c r="J1652" s="16" t="e">
        <f>VLOOKUP(Table15[[#This Row],[TechRequired]],OldTree!A:B,2,0)</f>
        <v>#N/A</v>
      </c>
      <c r="K1652" s="22" t="s">
        <v>8947</v>
      </c>
      <c r="L1652" s="16"/>
      <c r="N1652" s="17" t="str">
        <f>INDEX(TreeLookup!$C$1:$DE$21,MATCH(Table15[[#This Row],[CATEGORY]],TreeLookup!$C$1:$C$21,0),MATCH(Table15[[#This Row],[YEAR]],TreeLookup!$C$1:$DE$1,0))</f>
        <v>earlyLifeSupport</v>
      </c>
      <c r="P1652" s="25" t="s">
        <v>6842</v>
      </c>
      <c r="S1652" s="11">
        <v>1964</v>
      </c>
    </row>
    <row r="1653" spans="1:19" x14ac:dyDescent="0.25">
      <c r="A1653" s="11" t="s">
        <v>9048</v>
      </c>
      <c r="B1653" s="12" t="s">
        <v>11061</v>
      </c>
      <c r="C1653" s="11">
        <v>50</v>
      </c>
      <c r="D1653" s="11">
        <v>400</v>
      </c>
      <c r="E1653" s="12" t="s">
        <v>9049</v>
      </c>
      <c r="F1653" s="11" t="s">
        <v>9027</v>
      </c>
      <c r="G1653" s="21" t="s">
        <v>9142</v>
      </c>
      <c r="H1653" s="21" t="s">
        <v>1903</v>
      </c>
      <c r="I1653" s="21" t="s">
        <v>5091</v>
      </c>
      <c r="J1653" s="16" t="e">
        <f>VLOOKUP(Table15[[#This Row],[TechRequired]],OldTree!A:B,2,0)</f>
        <v>#N/A</v>
      </c>
      <c r="K1653" s="22" t="s">
        <v>8947</v>
      </c>
      <c r="L1653" s="16"/>
      <c r="N1653" s="17" t="str">
        <f>INDEX(TreeLookup!$C$1:$DE$21,MATCH(Table15[[#This Row],[CATEGORY]],TreeLookup!$C$1:$C$21,0),MATCH(Table15[[#This Row],[YEAR]],TreeLookup!$C$1:$DE$1,0))</f>
        <v>earlyLifeSupport</v>
      </c>
      <c r="P1653" s="25" t="s">
        <v>6842</v>
      </c>
      <c r="S1653" s="11">
        <v>1964</v>
      </c>
    </row>
    <row r="1654" spans="1:19" x14ac:dyDescent="0.25">
      <c r="A1654" s="11" t="s">
        <v>9042</v>
      </c>
      <c r="B1654" s="12" t="s">
        <v>11062</v>
      </c>
      <c r="C1654" s="11">
        <v>303</v>
      </c>
      <c r="D1654" s="11">
        <v>400</v>
      </c>
      <c r="E1654" s="12" t="s">
        <v>9043</v>
      </c>
      <c r="F1654" s="11" t="s">
        <v>9027</v>
      </c>
      <c r="G1654" s="21" t="s">
        <v>9142</v>
      </c>
      <c r="H1654" s="21" t="s">
        <v>1903</v>
      </c>
      <c r="I1654" s="21" t="s">
        <v>5091</v>
      </c>
      <c r="J1654" s="16" t="e">
        <f>VLOOKUP(Table15[[#This Row],[TechRequired]],OldTree!A:B,2,0)</f>
        <v>#N/A</v>
      </c>
      <c r="K1654" s="22" t="s">
        <v>8947</v>
      </c>
      <c r="L1654" s="16"/>
      <c r="N1654" s="17" t="str">
        <f>INDEX(TreeLookup!$C$1:$DE$21,MATCH(Table15[[#This Row],[CATEGORY]],TreeLookup!$C$1:$C$21,0),MATCH(Table15[[#This Row],[YEAR]],TreeLookup!$C$1:$DE$1,0))</f>
        <v>earlyLifeSupport</v>
      </c>
      <c r="P1654" s="25" t="s">
        <v>6842</v>
      </c>
      <c r="S1654" s="11">
        <v>1964</v>
      </c>
    </row>
    <row r="1655" spans="1:19" x14ac:dyDescent="0.25">
      <c r="A1655" s="11" t="s">
        <v>9044</v>
      </c>
      <c r="B1655" s="12" t="s">
        <v>11063</v>
      </c>
      <c r="C1655" s="11">
        <v>2027</v>
      </c>
      <c r="D1655" s="11">
        <v>800</v>
      </c>
      <c r="E1655" s="12" t="s">
        <v>9045</v>
      </c>
      <c r="F1655" s="11" t="s">
        <v>9027</v>
      </c>
      <c r="G1655" s="21" t="s">
        <v>9142</v>
      </c>
      <c r="H1655" s="21" t="s">
        <v>1903</v>
      </c>
      <c r="I1655" s="21" t="s">
        <v>5091</v>
      </c>
      <c r="J1655" s="16" t="e">
        <f>VLOOKUP(Table15[[#This Row],[TechRequired]],OldTree!A:B,2,0)</f>
        <v>#N/A</v>
      </c>
      <c r="K1655" s="22" t="s">
        <v>8947</v>
      </c>
      <c r="L1655" s="16"/>
      <c r="N1655" s="17" t="str">
        <f>INDEX(TreeLookup!$C$1:$DE$21,MATCH(Table15[[#This Row],[CATEGORY]],TreeLookup!$C$1:$C$21,0),MATCH(Table15[[#This Row],[YEAR]],TreeLookup!$C$1:$DE$1,0))</f>
        <v>earlyLifeSupport</v>
      </c>
      <c r="P1655" s="25" t="s">
        <v>6842</v>
      </c>
      <c r="S1655" s="11">
        <v>1964</v>
      </c>
    </row>
    <row r="1656" spans="1:19" x14ac:dyDescent="0.25">
      <c r="A1656" s="11" t="s">
        <v>9046</v>
      </c>
      <c r="B1656" s="12" t="s">
        <v>11064</v>
      </c>
      <c r="C1656" s="11">
        <v>3108</v>
      </c>
      <c r="D1656" s="11">
        <v>1600</v>
      </c>
      <c r="E1656" s="12" t="s">
        <v>9047</v>
      </c>
      <c r="F1656" s="11" t="s">
        <v>9027</v>
      </c>
      <c r="G1656" s="21" t="s">
        <v>9142</v>
      </c>
      <c r="H1656" s="21" t="s">
        <v>1903</v>
      </c>
      <c r="I1656" s="21" t="s">
        <v>5091</v>
      </c>
      <c r="J1656" s="16" t="e">
        <f>VLOOKUP(Table15[[#This Row],[TechRequired]],OldTree!A:B,2,0)</f>
        <v>#N/A</v>
      </c>
      <c r="K1656" s="22" t="s">
        <v>8947</v>
      </c>
      <c r="L1656" s="16"/>
      <c r="N1656" s="17" t="str">
        <f>INDEX(TreeLookup!$C$1:$DE$21,MATCH(Table15[[#This Row],[CATEGORY]],TreeLookup!$C$1:$C$21,0),MATCH(Table15[[#This Row],[YEAR]],TreeLookup!$C$1:$DE$1,0))</f>
        <v>earlyLifeSupport</v>
      </c>
      <c r="P1656" s="25" t="s">
        <v>6842</v>
      </c>
      <c r="S1656" s="11">
        <v>1964</v>
      </c>
    </row>
    <row r="1657" spans="1:19" x14ac:dyDescent="0.25">
      <c r="A1657" s="11" t="s">
        <v>9070</v>
      </c>
      <c r="B1657" s="12" t="s">
        <v>11065</v>
      </c>
      <c r="C1657" s="11">
        <v>35</v>
      </c>
      <c r="D1657" s="11">
        <v>500</v>
      </c>
      <c r="E1657" s="12" t="s">
        <v>9071</v>
      </c>
      <c r="F1657" s="11" t="s">
        <v>9027</v>
      </c>
      <c r="G1657" s="21" t="s">
        <v>9142</v>
      </c>
      <c r="H1657" s="21" t="s">
        <v>1903</v>
      </c>
      <c r="I1657" s="21" t="s">
        <v>5091</v>
      </c>
      <c r="J1657" s="16" t="e">
        <f>VLOOKUP(Table15[[#This Row],[TechRequired]],OldTree!A:B,2,0)</f>
        <v>#N/A</v>
      </c>
      <c r="K1657" s="22" t="s">
        <v>8947</v>
      </c>
      <c r="L1657" s="16"/>
      <c r="N1657" s="17" t="str">
        <f>INDEX(TreeLookup!$C$1:$DE$21,MATCH(Table15[[#This Row],[CATEGORY]],TreeLookup!$C$1:$C$21,0),MATCH(Table15[[#This Row],[YEAR]],TreeLookup!$C$1:$DE$1,0))</f>
        <v>earlyLifeSupport</v>
      </c>
      <c r="P1657" s="25" t="s">
        <v>6842</v>
      </c>
      <c r="S1657" s="11">
        <v>1964</v>
      </c>
    </row>
    <row r="1658" spans="1:19" x14ac:dyDescent="0.25">
      <c r="A1658" s="11" t="s">
        <v>9068</v>
      </c>
      <c r="B1658" s="12" t="s">
        <v>11066</v>
      </c>
      <c r="C1658" s="11">
        <v>177</v>
      </c>
      <c r="D1658" s="11">
        <v>500</v>
      </c>
      <c r="E1658" s="12" t="s">
        <v>9069</v>
      </c>
      <c r="F1658" s="11" t="s">
        <v>9027</v>
      </c>
      <c r="G1658" s="21" t="s">
        <v>9142</v>
      </c>
      <c r="H1658" s="21" t="s">
        <v>1903</v>
      </c>
      <c r="I1658" s="21" t="s">
        <v>5091</v>
      </c>
      <c r="J1658" s="16" t="e">
        <f>VLOOKUP(Table15[[#This Row],[TechRequired]],OldTree!A:B,2,0)</f>
        <v>#N/A</v>
      </c>
      <c r="K1658" s="22" t="s">
        <v>8947</v>
      </c>
      <c r="L1658" s="16"/>
      <c r="N1658" s="17" t="str">
        <f>INDEX(TreeLookup!$C$1:$DE$21,MATCH(Table15[[#This Row],[CATEGORY]],TreeLookup!$C$1:$C$21,0),MATCH(Table15[[#This Row],[YEAR]],TreeLookup!$C$1:$DE$1,0))</f>
        <v>earlyLifeSupport</v>
      </c>
      <c r="P1658" s="25" t="s">
        <v>6842</v>
      </c>
      <c r="S1658" s="11">
        <v>1964</v>
      </c>
    </row>
    <row r="1659" spans="1:19" x14ac:dyDescent="0.25">
      <c r="A1659" s="11" t="s">
        <v>9066</v>
      </c>
      <c r="B1659" s="12" t="s">
        <v>11067</v>
      </c>
      <c r="C1659" s="11">
        <v>1013</v>
      </c>
      <c r="D1659" s="11">
        <v>1000</v>
      </c>
      <c r="E1659" s="12" t="s">
        <v>9067</v>
      </c>
      <c r="F1659" s="11" t="s">
        <v>9027</v>
      </c>
      <c r="G1659" s="21" t="s">
        <v>9142</v>
      </c>
      <c r="H1659" s="21" t="s">
        <v>1903</v>
      </c>
      <c r="I1659" s="21" t="s">
        <v>5091</v>
      </c>
      <c r="J1659" s="16" t="e">
        <f>VLOOKUP(Table15[[#This Row],[TechRequired]],OldTree!A:B,2,0)</f>
        <v>#N/A</v>
      </c>
      <c r="K1659" s="22" t="s">
        <v>8947</v>
      </c>
      <c r="L1659" s="16"/>
      <c r="N1659" s="17" t="str">
        <f>INDEX(TreeLookup!$C$1:$DE$21,MATCH(Table15[[#This Row],[CATEGORY]],TreeLookup!$C$1:$C$21,0),MATCH(Table15[[#This Row],[YEAR]],TreeLookup!$C$1:$DE$1,0))</f>
        <v>earlyLifeSupport</v>
      </c>
      <c r="P1659" s="25" t="s">
        <v>6842</v>
      </c>
      <c r="S1659" s="11">
        <v>1964</v>
      </c>
    </row>
    <row r="1660" spans="1:19" x14ac:dyDescent="0.25">
      <c r="A1660" s="11" t="s">
        <v>9040</v>
      </c>
      <c r="B1660" s="12" t="s">
        <v>11068</v>
      </c>
      <c r="C1660" s="11">
        <v>53</v>
      </c>
      <c r="D1660" s="11">
        <v>400</v>
      </c>
      <c r="E1660" s="12" t="s">
        <v>9041</v>
      </c>
      <c r="F1660" s="11" t="s">
        <v>9027</v>
      </c>
      <c r="G1660" s="21" t="s">
        <v>9142</v>
      </c>
      <c r="H1660" s="21" t="s">
        <v>1903</v>
      </c>
      <c r="I1660" s="21" t="s">
        <v>5091</v>
      </c>
      <c r="J1660" s="16" t="e">
        <f>VLOOKUP(Table15[[#This Row],[TechRequired]],OldTree!A:B,2,0)</f>
        <v>#N/A</v>
      </c>
      <c r="K1660" s="22" t="s">
        <v>8947</v>
      </c>
      <c r="L1660" s="16"/>
      <c r="N1660" s="17" t="str">
        <f>INDEX(TreeLookup!$C$1:$DE$21,MATCH(Table15[[#This Row],[CATEGORY]],TreeLookup!$C$1:$C$21,0),MATCH(Table15[[#This Row],[YEAR]],TreeLookup!$C$1:$DE$1,0))</f>
        <v>earlyLifeSupport</v>
      </c>
      <c r="P1660" s="25" t="s">
        <v>6842</v>
      </c>
      <c r="S1660" s="11">
        <v>1964</v>
      </c>
    </row>
    <row r="1661" spans="1:19" x14ac:dyDescent="0.25">
      <c r="A1661" s="11" t="s">
        <v>9102</v>
      </c>
      <c r="B1661" s="12" t="s">
        <v>11094</v>
      </c>
      <c r="C1661" s="11">
        <v>1</v>
      </c>
      <c r="D1661" s="11">
        <v>1800</v>
      </c>
      <c r="E1661" s="12" t="s">
        <v>9103</v>
      </c>
      <c r="F1661" s="11" t="s">
        <v>1361</v>
      </c>
      <c r="G1661" s="21" t="s">
        <v>9142</v>
      </c>
      <c r="H1661" s="21" t="s">
        <v>1903</v>
      </c>
      <c r="I1661" s="21" t="s">
        <v>5091</v>
      </c>
      <c r="J1661" s="16">
        <f>VLOOKUP(Table15[[#This Row],[TechRequired]],OldTree!A:B,2,0)</f>
        <v>3</v>
      </c>
      <c r="K1661" s="22" t="s">
        <v>8947</v>
      </c>
      <c r="L1661" s="16"/>
      <c r="N1661" s="17" t="str">
        <f>INDEX(TreeLookup!$C$1:$DE$21,MATCH(Table15[[#This Row],[CATEGORY]],TreeLookup!$C$1:$C$21,0),MATCH(Table15[[#This Row],[YEAR]],TreeLookup!$C$1:$DE$1,0))</f>
        <v>earlyLifeSupport</v>
      </c>
      <c r="P1661" s="25" t="s">
        <v>6842</v>
      </c>
      <c r="S1661" s="11">
        <v>1964</v>
      </c>
    </row>
    <row r="1662" spans="1:19" x14ac:dyDescent="0.25">
      <c r="A1662" s="11" t="s">
        <v>9034</v>
      </c>
      <c r="B1662" s="12" t="s">
        <v>11069</v>
      </c>
      <c r="C1662" s="11">
        <v>328</v>
      </c>
      <c r="D1662" s="11">
        <v>400</v>
      </c>
      <c r="E1662" s="12" t="s">
        <v>9035</v>
      </c>
      <c r="F1662" s="11" t="s">
        <v>9027</v>
      </c>
      <c r="G1662" s="21" t="s">
        <v>9142</v>
      </c>
      <c r="H1662" s="21" t="s">
        <v>1903</v>
      </c>
      <c r="I1662" s="21" t="s">
        <v>5091</v>
      </c>
      <c r="J1662" s="16" t="e">
        <f>VLOOKUP(Table15[[#This Row],[TechRequired]],OldTree!A:B,2,0)</f>
        <v>#N/A</v>
      </c>
      <c r="K1662" s="22" t="s">
        <v>8947</v>
      </c>
      <c r="L1662" s="16"/>
      <c r="N1662" s="17" t="str">
        <f>INDEX(TreeLookup!$C$1:$DE$21,MATCH(Table15[[#This Row],[CATEGORY]],TreeLookup!$C$1:$C$21,0),MATCH(Table15[[#This Row],[YEAR]],TreeLookup!$C$1:$DE$1,0))</f>
        <v>earlyLifeSupport</v>
      </c>
      <c r="P1662" s="25" t="s">
        <v>6842</v>
      </c>
      <c r="S1662" s="11">
        <v>1964</v>
      </c>
    </row>
    <row r="1663" spans="1:19" x14ac:dyDescent="0.25">
      <c r="A1663" s="11" t="s">
        <v>9096</v>
      </c>
      <c r="B1663" s="12" t="s">
        <v>11095</v>
      </c>
      <c r="C1663" s="11">
        <v>1</v>
      </c>
      <c r="D1663" s="11">
        <v>1800</v>
      </c>
      <c r="E1663" s="12" t="s">
        <v>9097</v>
      </c>
      <c r="F1663" s="11" t="s">
        <v>1361</v>
      </c>
      <c r="G1663" s="21" t="s">
        <v>9142</v>
      </c>
      <c r="H1663" s="21" t="s">
        <v>1903</v>
      </c>
      <c r="I1663" s="21" t="s">
        <v>5091</v>
      </c>
      <c r="J1663" s="16">
        <f>VLOOKUP(Table15[[#This Row],[TechRequired]],OldTree!A:B,2,0)</f>
        <v>3</v>
      </c>
      <c r="K1663" s="22" t="s">
        <v>8947</v>
      </c>
      <c r="L1663" s="16"/>
      <c r="N1663" s="17" t="str">
        <f>INDEX(TreeLookup!$C$1:$DE$21,MATCH(Table15[[#This Row],[CATEGORY]],TreeLookup!$C$1:$C$21,0),MATCH(Table15[[#This Row],[YEAR]],TreeLookup!$C$1:$DE$1,0))</f>
        <v>earlyLifeSupport</v>
      </c>
      <c r="P1663" s="25" t="s">
        <v>6842</v>
      </c>
      <c r="S1663" s="11">
        <v>1964</v>
      </c>
    </row>
    <row r="1664" spans="1:19" x14ac:dyDescent="0.25">
      <c r="A1664" s="11" t="s">
        <v>9036</v>
      </c>
      <c r="B1664" s="12" t="s">
        <v>11070</v>
      </c>
      <c r="C1664" s="11">
        <v>2255</v>
      </c>
      <c r="D1664" s="11">
        <v>800</v>
      </c>
      <c r="E1664" s="12" t="s">
        <v>9037</v>
      </c>
      <c r="F1664" s="11" t="s">
        <v>9027</v>
      </c>
      <c r="G1664" s="21" t="s">
        <v>9142</v>
      </c>
      <c r="H1664" s="21" t="s">
        <v>1903</v>
      </c>
      <c r="I1664" s="21" t="s">
        <v>5091</v>
      </c>
      <c r="J1664" s="16" t="e">
        <f>VLOOKUP(Table15[[#This Row],[TechRequired]],OldTree!A:B,2,0)</f>
        <v>#N/A</v>
      </c>
      <c r="K1664" s="22" t="s">
        <v>8947</v>
      </c>
      <c r="L1664" s="16"/>
      <c r="N1664" s="17" t="str">
        <f>INDEX(TreeLookup!$C$1:$DE$21,MATCH(Table15[[#This Row],[CATEGORY]],TreeLookup!$C$1:$C$21,0),MATCH(Table15[[#This Row],[YEAR]],TreeLookup!$C$1:$DE$1,0))</f>
        <v>earlyLifeSupport</v>
      </c>
      <c r="P1664" s="25" t="s">
        <v>6842</v>
      </c>
      <c r="S1664" s="11">
        <v>1964</v>
      </c>
    </row>
    <row r="1665" spans="1:19" x14ac:dyDescent="0.25">
      <c r="A1665" s="11" t="s">
        <v>9098</v>
      </c>
      <c r="B1665" s="12" t="s">
        <v>11096</v>
      </c>
      <c r="C1665" s="11">
        <v>1</v>
      </c>
      <c r="D1665" s="11">
        <v>3600</v>
      </c>
      <c r="E1665" s="12" t="s">
        <v>9099</v>
      </c>
      <c r="F1665" s="11" t="s">
        <v>1361</v>
      </c>
      <c r="G1665" s="21" t="s">
        <v>9142</v>
      </c>
      <c r="H1665" s="21" t="s">
        <v>1903</v>
      </c>
      <c r="I1665" s="21" t="s">
        <v>5091</v>
      </c>
      <c r="J1665" s="16">
        <f>VLOOKUP(Table15[[#This Row],[TechRequired]],OldTree!A:B,2,0)</f>
        <v>3</v>
      </c>
      <c r="K1665" s="22" t="s">
        <v>8947</v>
      </c>
      <c r="L1665" s="16"/>
      <c r="N1665" s="17" t="str">
        <f>INDEX(TreeLookup!$C$1:$DE$21,MATCH(Table15[[#This Row],[CATEGORY]],TreeLookup!$C$1:$C$21,0),MATCH(Table15[[#This Row],[YEAR]],TreeLookup!$C$1:$DE$1,0))</f>
        <v>earlyLifeSupport</v>
      </c>
      <c r="P1665" s="25" t="s">
        <v>6842</v>
      </c>
      <c r="S1665" s="11">
        <v>1964</v>
      </c>
    </row>
    <row r="1666" spans="1:19" x14ac:dyDescent="0.25">
      <c r="A1666" s="11" t="s">
        <v>9038</v>
      </c>
      <c r="B1666" s="12" t="s">
        <v>11071</v>
      </c>
      <c r="C1666" s="11">
        <v>3382</v>
      </c>
      <c r="D1666" s="11">
        <v>1600</v>
      </c>
      <c r="E1666" s="12" t="s">
        <v>9039</v>
      </c>
      <c r="F1666" s="11" t="s">
        <v>9027</v>
      </c>
      <c r="G1666" s="21" t="s">
        <v>9142</v>
      </c>
      <c r="H1666" s="21" t="s">
        <v>1903</v>
      </c>
      <c r="I1666" s="21" t="s">
        <v>5091</v>
      </c>
      <c r="J1666" s="16" t="e">
        <f>VLOOKUP(Table15[[#This Row],[TechRequired]],OldTree!A:B,2,0)</f>
        <v>#N/A</v>
      </c>
      <c r="K1666" s="22" t="s">
        <v>8947</v>
      </c>
      <c r="L1666" s="16"/>
      <c r="N1666" s="17" t="str">
        <f>INDEX(TreeLookup!$C$1:$DE$21,MATCH(Table15[[#This Row],[CATEGORY]],TreeLookup!$C$1:$C$21,0),MATCH(Table15[[#This Row],[YEAR]],TreeLookup!$C$1:$DE$1,0))</f>
        <v>earlyLifeSupport</v>
      </c>
      <c r="P1666" s="25" t="s">
        <v>6842</v>
      </c>
      <c r="S1666" s="11">
        <v>1964</v>
      </c>
    </row>
    <row r="1667" spans="1:19" x14ac:dyDescent="0.25">
      <c r="A1667" s="11" t="s">
        <v>9100</v>
      </c>
      <c r="B1667" s="12" t="s">
        <v>11072</v>
      </c>
      <c r="C1667" s="11">
        <v>1</v>
      </c>
      <c r="D1667" s="11">
        <v>5400</v>
      </c>
      <c r="E1667" s="12" t="s">
        <v>9101</v>
      </c>
      <c r="F1667" s="11" t="s">
        <v>1329</v>
      </c>
      <c r="G1667" s="21" t="s">
        <v>9142</v>
      </c>
      <c r="H1667" s="21" t="s">
        <v>1903</v>
      </c>
      <c r="I1667" s="21" t="s">
        <v>5091</v>
      </c>
      <c r="J1667" s="16">
        <f>VLOOKUP(Table15[[#This Row],[TechRequired]],OldTree!A:B,2,0)</f>
        <v>4</v>
      </c>
      <c r="K1667" s="22" t="s">
        <v>8947</v>
      </c>
      <c r="L1667" s="16"/>
      <c r="N1667" s="17" t="str">
        <f>INDEX(TreeLookup!$C$1:$DE$21,MATCH(Table15[[#This Row],[CATEGORY]],TreeLookup!$C$1:$C$21,0),MATCH(Table15[[#This Row],[YEAR]],TreeLookup!$C$1:$DE$1,0))</f>
        <v>earlyLifeSupport</v>
      </c>
      <c r="P1667" s="25" t="s">
        <v>6842</v>
      </c>
      <c r="S1667" s="11">
        <v>1964</v>
      </c>
    </row>
    <row r="1668" spans="1:19" x14ac:dyDescent="0.25">
      <c r="A1668" s="11" t="s">
        <v>9088</v>
      </c>
      <c r="B1668" s="12" t="s">
        <v>11073</v>
      </c>
      <c r="C1668" s="11">
        <v>37</v>
      </c>
      <c r="D1668" s="11">
        <v>500</v>
      </c>
      <c r="E1668" s="12" t="s">
        <v>9089</v>
      </c>
      <c r="F1668" s="11" t="s">
        <v>9027</v>
      </c>
      <c r="G1668" s="21" t="s">
        <v>9142</v>
      </c>
      <c r="H1668" s="21" t="s">
        <v>1903</v>
      </c>
      <c r="I1668" s="21" t="s">
        <v>5091</v>
      </c>
      <c r="J1668" s="16" t="e">
        <f>VLOOKUP(Table15[[#This Row],[TechRequired]],OldTree!A:B,2,0)</f>
        <v>#N/A</v>
      </c>
      <c r="K1668" s="22" t="s">
        <v>8947</v>
      </c>
      <c r="L1668" s="16"/>
      <c r="N1668" s="17" t="str">
        <f>INDEX(TreeLookup!$C$1:$DE$21,MATCH(Table15[[#This Row],[CATEGORY]],TreeLookup!$C$1:$C$21,0),MATCH(Table15[[#This Row],[YEAR]],TreeLookup!$C$1:$DE$1,0))</f>
        <v>earlyLifeSupport</v>
      </c>
      <c r="P1668" s="25" t="s">
        <v>6842</v>
      </c>
      <c r="S1668" s="11">
        <v>1964</v>
      </c>
    </row>
    <row r="1669" spans="1:19" x14ac:dyDescent="0.25">
      <c r="A1669" s="11" t="s">
        <v>9108</v>
      </c>
      <c r="B1669" s="12" t="s">
        <v>11097</v>
      </c>
      <c r="C1669" s="11">
        <v>1</v>
      </c>
      <c r="D1669" s="11">
        <v>2800</v>
      </c>
      <c r="E1669" s="12" t="s">
        <v>9109</v>
      </c>
      <c r="F1669" s="11" t="s">
        <v>1361</v>
      </c>
      <c r="G1669" s="21" t="s">
        <v>9142</v>
      </c>
      <c r="H1669" s="21" t="s">
        <v>1903</v>
      </c>
      <c r="I1669" s="21" t="s">
        <v>5091</v>
      </c>
      <c r="J1669" s="16">
        <f>VLOOKUP(Table15[[#This Row],[TechRequired]],OldTree!A:B,2,0)</f>
        <v>3</v>
      </c>
      <c r="K1669" s="22" t="s">
        <v>8947</v>
      </c>
      <c r="L1669" s="16"/>
      <c r="N1669" s="17" t="str">
        <f>INDEX(TreeLookup!$C$1:$DE$21,MATCH(Table15[[#This Row],[CATEGORY]],TreeLookup!$C$1:$C$21,0),MATCH(Table15[[#This Row],[YEAR]],TreeLookup!$C$1:$DE$1,0))</f>
        <v>earlyLifeSupport</v>
      </c>
      <c r="P1669" s="25" t="s">
        <v>6842</v>
      </c>
      <c r="S1669" s="11">
        <v>1964</v>
      </c>
    </row>
    <row r="1670" spans="1:19" x14ac:dyDescent="0.25">
      <c r="A1670" s="11" t="s">
        <v>9086</v>
      </c>
      <c r="B1670" s="12" t="s">
        <v>11074</v>
      </c>
      <c r="C1670" s="11">
        <v>190</v>
      </c>
      <c r="D1670" s="11">
        <v>500</v>
      </c>
      <c r="E1670" s="12" t="s">
        <v>9087</v>
      </c>
      <c r="F1670" s="11" t="s">
        <v>9027</v>
      </c>
      <c r="G1670" s="21" t="s">
        <v>9142</v>
      </c>
      <c r="H1670" s="21" t="s">
        <v>1903</v>
      </c>
      <c r="I1670" s="21" t="s">
        <v>5091</v>
      </c>
      <c r="J1670" s="16" t="e">
        <f>VLOOKUP(Table15[[#This Row],[TechRequired]],OldTree!A:B,2,0)</f>
        <v>#N/A</v>
      </c>
      <c r="K1670" s="22" t="s">
        <v>8947</v>
      </c>
      <c r="L1670" s="16"/>
      <c r="N1670" s="17" t="str">
        <f>INDEX(TreeLookup!$C$1:$DE$21,MATCH(Table15[[#This Row],[CATEGORY]],TreeLookup!$C$1:$C$21,0),MATCH(Table15[[#This Row],[YEAR]],TreeLookup!$C$1:$DE$1,0))</f>
        <v>earlyLifeSupport</v>
      </c>
      <c r="P1670" s="25" t="s">
        <v>6842</v>
      </c>
      <c r="S1670" s="11">
        <v>1964</v>
      </c>
    </row>
    <row r="1671" spans="1:19" x14ac:dyDescent="0.25">
      <c r="A1671" s="11" t="s">
        <v>9106</v>
      </c>
      <c r="B1671" s="12" t="s">
        <v>11098</v>
      </c>
      <c r="C1671" s="11">
        <v>1</v>
      </c>
      <c r="D1671" s="11">
        <v>2800</v>
      </c>
      <c r="E1671" s="12" t="s">
        <v>9107</v>
      </c>
      <c r="F1671" s="11" t="s">
        <v>1361</v>
      </c>
      <c r="G1671" s="21" t="s">
        <v>9142</v>
      </c>
      <c r="H1671" s="21" t="s">
        <v>1903</v>
      </c>
      <c r="I1671" s="21" t="s">
        <v>5091</v>
      </c>
      <c r="J1671" s="16">
        <f>VLOOKUP(Table15[[#This Row],[TechRequired]],OldTree!A:B,2,0)</f>
        <v>3</v>
      </c>
      <c r="K1671" s="22" t="s">
        <v>8947</v>
      </c>
      <c r="L1671" s="16"/>
      <c r="N1671" s="17" t="str">
        <f>INDEX(TreeLookup!$C$1:$DE$21,MATCH(Table15[[#This Row],[CATEGORY]],TreeLookup!$C$1:$C$21,0),MATCH(Table15[[#This Row],[YEAR]],TreeLookup!$C$1:$DE$1,0))</f>
        <v>earlyLifeSupport</v>
      </c>
      <c r="P1671" s="25" t="s">
        <v>6842</v>
      </c>
      <c r="S1671" s="11">
        <v>1964</v>
      </c>
    </row>
    <row r="1672" spans="1:19" x14ac:dyDescent="0.25">
      <c r="A1672" s="11" t="s">
        <v>9084</v>
      </c>
      <c r="B1672" s="12" t="s">
        <v>11075</v>
      </c>
      <c r="C1672" s="11">
        <v>1120</v>
      </c>
      <c r="D1672" s="11">
        <v>1000</v>
      </c>
      <c r="E1672" s="12" t="s">
        <v>9085</v>
      </c>
      <c r="F1672" s="11" t="s">
        <v>9027</v>
      </c>
      <c r="G1672" s="21" t="s">
        <v>9142</v>
      </c>
      <c r="H1672" s="21" t="s">
        <v>1903</v>
      </c>
      <c r="I1672" s="21" t="s">
        <v>5091</v>
      </c>
      <c r="J1672" s="16" t="e">
        <f>VLOOKUP(Table15[[#This Row],[TechRequired]],OldTree!A:B,2,0)</f>
        <v>#N/A</v>
      </c>
      <c r="K1672" s="22" t="s">
        <v>8947</v>
      </c>
      <c r="L1672" s="16"/>
      <c r="N1672" s="17" t="str">
        <f>INDEX(TreeLookup!$C$1:$DE$21,MATCH(Table15[[#This Row],[CATEGORY]],TreeLookup!$C$1:$C$21,0),MATCH(Table15[[#This Row],[YEAR]],TreeLookup!$C$1:$DE$1,0))</f>
        <v>earlyLifeSupport</v>
      </c>
      <c r="P1672" s="25" t="s">
        <v>6842</v>
      </c>
      <c r="S1672" s="11">
        <v>1964</v>
      </c>
    </row>
    <row r="1673" spans="1:19" x14ac:dyDescent="0.25">
      <c r="A1673" s="11" t="s">
        <v>9104</v>
      </c>
      <c r="B1673" s="12" t="s">
        <v>11099</v>
      </c>
      <c r="C1673" s="11">
        <v>1</v>
      </c>
      <c r="D1673" s="11">
        <v>4200</v>
      </c>
      <c r="E1673" s="12" t="s">
        <v>9105</v>
      </c>
      <c r="F1673" s="11" t="s">
        <v>1361</v>
      </c>
      <c r="G1673" s="21" t="s">
        <v>9142</v>
      </c>
      <c r="H1673" s="21" t="s">
        <v>1903</v>
      </c>
      <c r="I1673" s="21" t="s">
        <v>5091</v>
      </c>
      <c r="J1673" s="16">
        <f>VLOOKUP(Table15[[#This Row],[TechRequired]],OldTree!A:B,2,0)</f>
        <v>3</v>
      </c>
      <c r="K1673" s="22" t="s">
        <v>8947</v>
      </c>
      <c r="L1673" s="16"/>
      <c r="N1673" s="17" t="str">
        <f>INDEX(TreeLookup!$C$1:$DE$21,MATCH(Table15[[#This Row],[CATEGORY]],TreeLookup!$C$1:$C$21,0),MATCH(Table15[[#This Row],[YEAR]],TreeLookup!$C$1:$DE$1,0))</f>
        <v>earlyLifeSupport</v>
      </c>
      <c r="P1673" s="25" t="s">
        <v>6842</v>
      </c>
      <c r="S1673" s="11">
        <v>1964</v>
      </c>
    </row>
    <row r="1674" spans="1:19" x14ac:dyDescent="0.25">
      <c r="A1674" s="11" t="s">
        <v>9056</v>
      </c>
      <c r="B1674" s="12" t="s">
        <v>11076</v>
      </c>
      <c r="C1674" s="11">
        <v>50</v>
      </c>
      <c r="D1674" s="11">
        <v>400</v>
      </c>
      <c r="E1674" s="12" t="s">
        <v>9057</v>
      </c>
      <c r="F1674" s="11" t="s">
        <v>9027</v>
      </c>
      <c r="G1674" s="21" t="s">
        <v>9142</v>
      </c>
      <c r="H1674" s="21" t="s">
        <v>1903</v>
      </c>
      <c r="I1674" s="21" t="s">
        <v>5091</v>
      </c>
      <c r="J1674" s="16" t="e">
        <f>VLOOKUP(Table15[[#This Row],[TechRequired]],OldTree!A:B,2,0)</f>
        <v>#N/A</v>
      </c>
      <c r="K1674" s="22" t="s">
        <v>8947</v>
      </c>
      <c r="L1674" s="16"/>
      <c r="N1674" s="17" t="str">
        <f>INDEX(TreeLookup!$C$1:$DE$21,MATCH(Table15[[#This Row],[CATEGORY]],TreeLookup!$C$1:$C$21,0),MATCH(Table15[[#This Row],[YEAR]],TreeLookup!$C$1:$DE$1,0))</f>
        <v>earlyLifeSupport</v>
      </c>
      <c r="P1674" s="25" t="s">
        <v>6842</v>
      </c>
      <c r="S1674" s="11">
        <v>1964</v>
      </c>
    </row>
    <row r="1675" spans="1:19" x14ac:dyDescent="0.25">
      <c r="A1675" s="11" t="s">
        <v>9050</v>
      </c>
      <c r="B1675" s="12" t="s">
        <v>11077</v>
      </c>
      <c r="C1675" s="11">
        <v>300</v>
      </c>
      <c r="D1675" s="11">
        <v>400</v>
      </c>
      <c r="E1675" s="12" t="s">
        <v>9051</v>
      </c>
      <c r="F1675" s="11" t="s">
        <v>9027</v>
      </c>
      <c r="G1675" s="21" t="s">
        <v>9142</v>
      </c>
      <c r="H1675" s="21" t="s">
        <v>1903</v>
      </c>
      <c r="I1675" s="21" t="s">
        <v>5091</v>
      </c>
      <c r="J1675" s="16" t="e">
        <f>VLOOKUP(Table15[[#This Row],[TechRequired]],OldTree!A:B,2,0)</f>
        <v>#N/A</v>
      </c>
      <c r="K1675" s="22" t="s">
        <v>8947</v>
      </c>
      <c r="L1675" s="16"/>
      <c r="N1675" s="17" t="str">
        <f>INDEX(TreeLookup!$C$1:$DE$21,MATCH(Table15[[#This Row],[CATEGORY]],TreeLookup!$C$1:$C$21,0),MATCH(Table15[[#This Row],[YEAR]],TreeLookup!$C$1:$DE$1,0))</f>
        <v>earlyLifeSupport</v>
      </c>
      <c r="P1675" s="25" t="s">
        <v>6842</v>
      </c>
      <c r="S1675" s="11">
        <v>1964</v>
      </c>
    </row>
    <row r="1676" spans="1:19" x14ac:dyDescent="0.25">
      <c r="A1676" s="11" t="s">
        <v>9052</v>
      </c>
      <c r="B1676" s="12" t="s">
        <v>11078</v>
      </c>
      <c r="C1676" s="11">
        <v>2000</v>
      </c>
      <c r="D1676" s="11">
        <v>800</v>
      </c>
      <c r="E1676" s="12" t="s">
        <v>9053</v>
      </c>
      <c r="F1676" s="11" t="s">
        <v>9027</v>
      </c>
      <c r="G1676" s="21" t="s">
        <v>9142</v>
      </c>
      <c r="H1676" s="21" t="s">
        <v>1903</v>
      </c>
      <c r="I1676" s="21" t="s">
        <v>5091</v>
      </c>
      <c r="J1676" s="16" t="e">
        <f>VLOOKUP(Table15[[#This Row],[TechRequired]],OldTree!A:B,2,0)</f>
        <v>#N/A</v>
      </c>
      <c r="K1676" s="22" t="s">
        <v>8947</v>
      </c>
      <c r="L1676" s="16"/>
      <c r="N1676" s="17" t="str">
        <f>INDEX(TreeLookup!$C$1:$DE$21,MATCH(Table15[[#This Row],[CATEGORY]],TreeLookup!$C$1:$C$21,0),MATCH(Table15[[#This Row],[YEAR]],TreeLookup!$C$1:$DE$1,0))</f>
        <v>earlyLifeSupport</v>
      </c>
      <c r="P1676" s="25" t="s">
        <v>6842</v>
      </c>
      <c r="S1676" s="11">
        <v>1964</v>
      </c>
    </row>
    <row r="1677" spans="1:19" x14ac:dyDescent="0.25">
      <c r="A1677" s="11" t="s">
        <v>9054</v>
      </c>
      <c r="B1677" s="12" t="s">
        <v>11079</v>
      </c>
      <c r="C1677" s="11">
        <v>3000</v>
      </c>
      <c r="D1677" s="11">
        <v>1600</v>
      </c>
      <c r="E1677" s="12" t="s">
        <v>9055</v>
      </c>
      <c r="F1677" s="11" t="s">
        <v>9027</v>
      </c>
      <c r="G1677" s="21" t="s">
        <v>9142</v>
      </c>
      <c r="H1677" s="21" t="s">
        <v>1903</v>
      </c>
      <c r="I1677" s="21" t="s">
        <v>5091</v>
      </c>
      <c r="J1677" s="16" t="e">
        <f>VLOOKUP(Table15[[#This Row],[TechRequired]],OldTree!A:B,2,0)</f>
        <v>#N/A</v>
      </c>
      <c r="K1677" s="22" t="s">
        <v>8947</v>
      </c>
      <c r="L1677" s="16"/>
      <c r="N1677" s="17" t="str">
        <f>INDEX(TreeLookup!$C$1:$DE$21,MATCH(Table15[[#This Row],[CATEGORY]],TreeLookup!$C$1:$C$21,0),MATCH(Table15[[#This Row],[YEAR]],TreeLookup!$C$1:$DE$1,0))</f>
        <v>earlyLifeSupport</v>
      </c>
      <c r="P1677" s="25" t="s">
        <v>6842</v>
      </c>
      <c r="S1677" s="11">
        <v>1964</v>
      </c>
    </row>
    <row r="1678" spans="1:19" x14ac:dyDescent="0.25">
      <c r="A1678" s="11" t="s">
        <v>9094</v>
      </c>
      <c r="B1678" s="12" t="s">
        <v>11080</v>
      </c>
      <c r="C1678" s="11">
        <v>35</v>
      </c>
      <c r="D1678" s="11">
        <v>500</v>
      </c>
      <c r="E1678" s="12" t="s">
        <v>9095</v>
      </c>
      <c r="F1678" s="11" t="s">
        <v>9027</v>
      </c>
      <c r="G1678" s="21" t="s">
        <v>9142</v>
      </c>
      <c r="H1678" s="21" t="s">
        <v>1903</v>
      </c>
      <c r="I1678" s="21" t="s">
        <v>5091</v>
      </c>
      <c r="J1678" s="16" t="e">
        <f>VLOOKUP(Table15[[#This Row],[TechRequired]],OldTree!A:B,2,0)</f>
        <v>#N/A</v>
      </c>
      <c r="K1678" s="22" t="s">
        <v>8947</v>
      </c>
      <c r="L1678" s="16"/>
      <c r="N1678" s="17" t="str">
        <f>INDEX(TreeLookup!$C$1:$DE$21,MATCH(Table15[[#This Row],[CATEGORY]],TreeLookup!$C$1:$C$21,0),MATCH(Table15[[#This Row],[YEAR]],TreeLookup!$C$1:$DE$1,0))</f>
        <v>earlyLifeSupport</v>
      </c>
      <c r="P1678" s="25" t="s">
        <v>6842</v>
      </c>
      <c r="S1678" s="11">
        <v>1964</v>
      </c>
    </row>
    <row r="1679" spans="1:19" x14ac:dyDescent="0.25">
      <c r="A1679" s="11" t="s">
        <v>9092</v>
      </c>
      <c r="B1679" s="12" t="s">
        <v>11081</v>
      </c>
      <c r="C1679" s="11">
        <v>175</v>
      </c>
      <c r="D1679" s="11">
        <v>500</v>
      </c>
      <c r="E1679" s="12" t="s">
        <v>9093</v>
      </c>
      <c r="F1679" s="11" t="s">
        <v>9027</v>
      </c>
      <c r="G1679" s="21" t="s">
        <v>9142</v>
      </c>
      <c r="H1679" s="21" t="s">
        <v>1903</v>
      </c>
      <c r="I1679" s="21" t="s">
        <v>5091</v>
      </c>
      <c r="J1679" s="16" t="e">
        <f>VLOOKUP(Table15[[#This Row],[TechRequired]],OldTree!A:B,2,0)</f>
        <v>#N/A</v>
      </c>
      <c r="K1679" s="22" t="s">
        <v>8947</v>
      </c>
      <c r="L1679" s="16"/>
      <c r="N1679" s="17" t="str">
        <f>INDEX(TreeLookup!$C$1:$DE$21,MATCH(Table15[[#This Row],[CATEGORY]],TreeLookup!$C$1:$C$21,0),MATCH(Table15[[#This Row],[YEAR]],TreeLookup!$C$1:$DE$1,0))</f>
        <v>earlyLifeSupport</v>
      </c>
      <c r="P1679" s="25" t="s">
        <v>6842</v>
      </c>
      <c r="S1679" s="11">
        <v>1964</v>
      </c>
    </row>
    <row r="1680" spans="1:19" x14ac:dyDescent="0.25">
      <c r="A1680" s="11" t="s">
        <v>9090</v>
      </c>
      <c r="B1680" s="12" t="s">
        <v>11082</v>
      </c>
      <c r="C1680" s="11">
        <v>1000</v>
      </c>
      <c r="D1680" s="11">
        <v>1000</v>
      </c>
      <c r="E1680" s="12" t="s">
        <v>9091</v>
      </c>
      <c r="F1680" s="11" t="s">
        <v>9027</v>
      </c>
      <c r="G1680" s="21" t="s">
        <v>9142</v>
      </c>
      <c r="H1680" s="21" t="s">
        <v>1903</v>
      </c>
      <c r="I1680" s="21" t="s">
        <v>5091</v>
      </c>
      <c r="J1680" s="16" t="e">
        <f>VLOOKUP(Table15[[#This Row],[TechRequired]],OldTree!A:B,2,0)</f>
        <v>#N/A</v>
      </c>
      <c r="K1680" s="22" t="s">
        <v>8947</v>
      </c>
      <c r="L1680" s="16"/>
      <c r="N1680" s="17" t="str">
        <f>INDEX(TreeLookup!$C$1:$DE$21,MATCH(Table15[[#This Row],[CATEGORY]],TreeLookup!$C$1:$C$21,0),MATCH(Table15[[#This Row],[YEAR]],TreeLookup!$C$1:$DE$1,0))</f>
        <v>earlyLifeSupport</v>
      </c>
      <c r="P1680" s="25" t="s">
        <v>6842</v>
      </c>
      <c r="S1680" s="11">
        <v>1964</v>
      </c>
    </row>
    <row r="1681" spans="1:33" x14ac:dyDescent="0.25">
      <c r="A1681" s="11" t="s">
        <v>9064</v>
      </c>
      <c r="B1681" s="12" t="s">
        <v>11083</v>
      </c>
      <c r="C1681" s="11">
        <v>50</v>
      </c>
      <c r="D1681" s="11">
        <v>400</v>
      </c>
      <c r="E1681" s="12" t="s">
        <v>9065</v>
      </c>
      <c r="F1681" s="11" t="s">
        <v>9027</v>
      </c>
      <c r="G1681" s="21" t="s">
        <v>9142</v>
      </c>
      <c r="H1681" s="21" t="s">
        <v>1903</v>
      </c>
      <c r="I1681" s="21" t="s">
        <v>5091</v>
      </c>
      <c r="J1681" s="16" t="e">
        <f>VLOOKUP(Table15[[#This Row],[TechRequired]],OldTree!A:B,2,0)</f>
        <v>#N/A</v>
      </c>
      <c r="K1681" s="22" t="s">
        <v>8947</v>
      </c>
      <c r="L1681" s="16"/>
      <c r="N1681" s="17" t="str">
        <f>INDEX(TreeLookup!$C$1:$DE$21,MATCH(Table15[[#This Row],[CATEGORY]],TreeLookup!$C$1:$C$21,0),MATCH(Table15[[#This Row],[YEAR]],TreeLookup!$C$1:$DE$1,0))</f>
        <v>earlyLifeSupport</v>
      </c>
      <c r="P1681" s="25" t="s">
        <v>6842</v>
      </c>
      <c r="S1681" s="11">
        <v>1964</v>
      </c>
    </row>
    <row r="1682" spans="1:33" x14ac:dyDescent="0.25">
      <c r="A1682" s="11" t="s">
        <v>9058</v>
      </c>
      <c r="B1682" s="12" t="s">
        <v>11084</v>
      </c>
      <c r="C1682" s="11">
        <v>300</v>
      </c>
      <c r="D1682" s="11">
        <v>400</v>
      </c>
      <c r="E1682" s="12" t="s">
        <v>9059</v>
      </c>
      <c r="F1682" s="11" t="s">
        <v>9027</v>
      </c>
      <c r="G1682" s="21" t="s">
        <v>9142</v>
      </c>
      <c r="H1682" s="21" t="s">
        <v>1903</v>
      </c>
      <c r="I1682" s="21" t="s">
        <v>5091</v>
      </c>
      <c r="J1682" s="16" t="e">
        <f>VLOOKUP(Table15[[#This Row],[TechRequired]],OldTree!A:B,2,0)</f>
        <v>#N/A</v>
      </c>
      <c r="K1682" s="22" t="s">
        <v>8947</v>
      </c>
      <c r="L1682" s="16"/>
      <c r="N1682" s="17" t="str">
        <f>INDEX(TreeLookup!$C$1:$DE$21,MATCH(Table15[[#This Row],[CATEGORY]],TreeLookup!$C$1:$C$21,0),MATCH(Table15[[#This Row],[YEAR]],TreeLookup!$C$1:$DE$1,0))</f>
        <v>earlyLifeSupport</v>
      </c>
      <c r="P1682" s="25" t="s">
        <v>6842</v>
      </c>
      <c r="S1682" s="11">
        <v>1964</v>
      </c>
    </row>
    <row r="1683" spans="1:33" x14ac:dyDescent="0.25">
      <c r="A1683" s="11" t="s">
        <v>9060</v>
      </c>
      <c r="B1683" s="12" t="s">
        <v>11085</v>
      </c>
      <c r="C1683" s="11">
        <v>2002</v>
      </c>
      <c r="D1683" s="11">
        <v>800</v>
      </c>
      <c r="E1683" s="12" t="s">
        <v>9061</v>
      </c>
      <c r="F1683" s="11" t="s">
        <v>9027</v>
      </c>
      <c r="G1683" s="21" t="s">
        <v>9142</v>
      </c>
      <c r="H1683" s="21" t="s">
        <v>1903</v>
      </c>
      <c r="I1683" s="21" t="s">
        <v>5091</v>
      </c>
      <c r="J1683" s="16" t="e">
        <f>VLOOKUP(Table15[[#This Row],[TechRequired]],OldTree!A:B,2,0)</f>
        <v>#N/A</v>
      </c>
      <c r="K1683" s="22" t="s">
        <v>8947</v>
      </c>
      <c r="L1683" s="16"/>
      <c r="N1683" s="17" t="str">
        <f>INDEX(TreeLookup!$C$1:$DE$21,MATCH(Table15[[#This Row],[CATEGORY]],TreeLookup!$C$1:$C$21,0),MATCH(Table15[[#This Row],[YEAR]],TreeLookup!$C$1:$DE$1,0))</f>
        <v>earlyLifeSupport</v>
      </c>
      <c r="P1683" s="25" t="s">
        <v>6842</v>
      </c>
      <c r="S1683" s="11">
        <v>1964</v>
      </c>
    </row>
    <row r="1684" spans="1:33" x14ac:dyDescent="0.25">
      <c r="A1684" s="11" t="s">
        <v>9062</v>
      </c>
      <c r="B1684" s="12" t="s">
        <v>11086</v>
      </c>
      <c r="C1684" s="11">
        <v>3003</v>
      </c>
      <c r="D1684" s="11">
        <v>1600</v>
      </c>
      <c r="E1684" s="12" t="s">
        <v>9063</v>
      </c>
      <c r="F1684" s="11" t="s">
        <v>9027</v>
      </c>
      <c r="G1684" s="21" t="s">
        <v>9142</v>
      </c>
      <c r="H1684" s="21" t="s">
        <v>1903</v>
      </c>
      <c r="I1684" s="21" t="s">
        <v>5091</v>
      </c>
      <c r="J1684" s="16" t="e">
        <f>VLOOKUP(Table15[[#This Row],[TechRequired]],OldTree!A:B,2,0)</f>
        <v>#N/A</v>
      </c>
      <c r="K1684" s="22" t="s">
        <v>8947</v>
      </c>
      <c r="L1684" s="16"/>
      <c r="N1684" s="17" t="str">
        <f>INDEX(TreeLookup!$C$1:$DE$21,MATCH(Table15[[#This Row],[CATEGORY]],TreeLookup!$C$1:$C$21,0),MATCH(Table15[[#This Row],[YEAR]],TreeLookup!$C$1:$DE$1,0))</f>
        <v>earlyLifeSupport</v>
      </c>
      <c r="P1684" s="25" t="s">
        <v>6842</v>
      </c>
      <c r="S1684" s="11">
        <v>1964</v>
      </c>
    </row>
    <row r="1685" spans="1:33" x14ac:dyDescent="0.25">
      <c r="A1685" s="11" t="s">
        <v>9076</v>
      </c>
      <c r="B1685" s="12" t="s">
        <v>11087</v>
      </c>
      <c r="C1685" s="11">
        <v>35</v>
      </c>
      <c r="D1685" s="11">
        <v>500</v>
      </c>
      <c r="E1685" s="12" t="s">
        <v>9077</v>
      </c>
      <c r="F1685" s="11" t="s">
        <v>9027</v>
      </c>
      <c r="G1685" s="21" t="s">
        <v>9142</v>
      </c>
      <c r="H1685" s="21" t="s">
        <v>1903</v>
      </c>
      <c r="I1685" s="21" t="s">
        <v>5091</v>
      </c>
      <c r="J1685" s="16" t="e">
        <f>VLOOKUP(Table15[[#This Row],[TechRequired]],OldTree!A:B,2,0)</f>
        <v>#N/A</v>
      </c>
      <c r="K1685" s="22" t="s">
        <v>8947</v>
      </c>
      <c r="L1685" s="16"/>
      <c r="N1685" s="17" t="str">
        <f>INDEX(TreeLookup!$C$1:$DE$21,MATCH(Table15[[#This Row],[CATEGORY]],TreeLookup!$C$1:$C$21,0),MATCH(Table15[[#This Row],[YEAR]],TreeLookup!$C$1:$DE$1,0))</f>
        <v>earlyLifeSupport</v>
      </c>
      <c r="P1685" s="25" t="s">
        <v>6842</v>
      </c>
      <c r="S1685" s="11">
        <v>1964</v>
      </c>
    </row>
    <row r="1686" spans="1:33" x14ac:dyDescent="0.25">
      <c r="A1686" s="11" t="s">
        <v>9074</v>
      </c>
      <c r="B1686" s="12" t="s">
        <v>11088</v>
      </c>
      <c r="C1686" s="11">
        <v>175</v>
      </c>
      <c r="D1686" s="11">
        <v>500</v>
      </c>
      <c r="E1686" s="12" t="s">
        <v>9075</v>
      </c>
      <c r="F1686" s="11" t="s">
        <v>9027</v>
      </c>
      <c r="G1686" s="21" t="s">
        <v>9142</v>
      </c>
      <c r="H1686" s="21" t="s">
        <v>1903</v>
      </c>
      <c r="I1686" s="21" t="s">
        <v>5091</v>
      </c>
      <c r="J1686" s="16" t="e">
        <f>VLOOKUP(Table15[[#This Row],[TechRequired]],OldTree!A:B,2,0)</f>
        <v>#N/A</v>
      </c>
      <c r="K1686" s="22" t="s">
        <v>8947</v>
      </c>
      <c r="L1686" s="16"/>
      <c r="N1686" s="17" t="str">
        <f>INDEX(TreeLookup!$C$1:$DE$21,MATCH(Table15[[#This Row],[CATEGORY]],TreeLookup!$C$1:$C$21,0),MATCH(Table15[[#This Row],[YEAR]],TreeLookup!$C$1:$DE$1,0))</f>
        <v>earlyLifeSupport</v>
      </c>
      <c r="P1686" s="25" t="s">
        <v>6842</v>
      </c>
      <c r="S1686" s="11">
        <v>1964</v>
      </c>
    </row>
    <row r="1687" spans="1:33" x14ac:dyDescent="0.25">
      <c r="A1687" s="11" t="s">
        <v>9072</v>
      </c>
      <c r="B1687" s="12" t="s">
        <v>11089</v>
      </c>
      <c r="C1687" s="11">
        <v>1000</v>
      </c>
      <c r="D1687" s="11">
        <v>1000</v>
      </c>
      <c r="E1687" s="12" t="s">
        <v>9073</v>
      </c>
      <c r="F1687" s="11" t="s">
        <v>9027</v>
      </c>
      <c r="G1687" s="21" t="s">
        <v>9142</v>
      </c>
      <c r="H1687" s="21" t="s">
        <v>1903</v>
      </c>
      <c r="I1687" s="21" t="s">
        <v>5091</v>
      </c>
      <c r="J1687" s="16" t="e">
        <f>VLOOKUP(Table15[[#This Row],[TechRequired]],OldTree!A:B,2,0)</f>
        <v>#N/A</v>
      </c>
      <c r="K1687" s="22" t="s">
        <v>8947</v>
      </c>
      <c r="L1687" s="16"/>
      <c r="N1687" s="17" t="str">
        <f>INDEX(TreeLookup!$C$1:$DE$21,MATCH(Table15[[#This Row],[CATEGORY]],TreeLookup!$C$1:$C$21,0),MATCH(Table15[[#This Row],[YEAR]],TreeLookup!$C$1:$DE$1,0))</f>
        <v>earlyLifeSupport</v>
      </c>
      <c r="P1687" s="25" t="s">
        <v>6842</v>
      </c>
      <c r="S1687" s="11">
        <v>1964</v>
      </c>
    </row>
    <row r="1688" spans="1:33" x14ac:dyDescent="0.25">
      <c r="A1688" s="11" t="s">
        <v>2145</v>
      </c>
      <c r="B1688" s="12" t="s">
        <v>8221</v>
      </c>
      <c r="C1688" s="11">
        <v>500</v>
      </c>
      <c r="D1688" s="11">
        <v>6000</v>
      </c>
      <c r="E1688" s="12" t="s">
        <v>2146</v>
      </c>
      <c r="F1688" s="11" t="s">
        <v>5490</v>
      </c>
      <c r="G1688" s="11" t="s">
        <v>5487</v>
      </c>
      <c r="H1688" s="11" t="s">
        <v>5091</v>
      </c>
      <c r="I1688" s="11" t="s">
        <v>5091</v>
      </c>
      <c r="J1688" s="14">
        <f>VLOOKUP(Table15[[#This Row],[TechRequired]],OldTree!A:B,2,0)</f>
        <v>9</v>
      </c>
      <c r="K1688" s="14"/>
      <c r="L1688" s="14"/>
      <c r="N1688" s="11" t="e">
        <f>INDEX(TreeLookup!$C$1:$DE$21,MATCH(Table15[[#This Row],[CATEGORY]],TreeLookup!$C$1:$C$21,0),MATCH(Table15[[#This Row],[YEAR]],TreeLookup!$C$1:$DE$1,0))</f>
        <v>#N/A</v>
      </c>
      <c r="O1688" s="11" t="s">
        <v>1903</v>
      </c>
      <c r="Q1688" s="11"/>
    </row>
    <row r="1689" spans="1:33" x14ac:dyDescent="0.25">
      <c r="A1689" s="11" t="s">
        <v>2147</v>
      </c>
      <c r="B1689" s="12" t="s">
        <v>8222</v>
      </c>
      <c r="C1689" s="11">
        <v>1100</v>
      </c>
      <c r="D1689" s="11">
        <v>6000</v>
      </c>
      <c r="E1689" s="12" t="s">
        <v>2148</v>
      </c>
      <c r="F1689" s="11" t="s">
        <v>5490</v>
      </c>
      <c r="G1689" s="11" t="s">
        <v>5487</v>
      </c>
      <c r="H1689" s="11" t="s">
        <v>5091</v>
      </c>
      <c r="I1689" s="11" t="s">
        <v>5091</v>
      </c>
      <c r="J1689" s="14">
        <f>VLOOKUP(Table15[[#This Row],[TechRequired]],OldTree!A:B,2,0)</f>
        <v>9</v>
      </c>
      <c r="K1689" s="14"/>
      <c r="L1689" s="14"/>
      <c r="N1689" s="11" t="e">
        <f>INDEX(TreeLookup!$C$1:$DE$21,MATCH(Table15[[#This Row],[CATEGORY]],TreeLookup!$C$1:$C$21,0),MATCH(Table15[[#This Row],[YEAR]],TreeLookup!$C$1:$DE$1,0))</f>
        <v>#N/A</v>
      </c>
      <c r="O1689" s="11" t="s">
        <v>1903</v>
      </c>
      <c r="Q1689" s="11"/>
    </row>
    <row r="1690" spans="1:33" x14ac:dyDescent="0.25">
      <c r="A1690" s="11" t="s">
        <v>2141</v>
      </c>
      <c r="B1690" s="12" t="s">
        <v>8223</v>
      </c>
      <c r="C1690" s="11">
        <v>1350</v>
      </c>
      <c r="D1690" s="11">
        <v>6000</v>
      </c>
      <c r="E1690" s="12" t="s">
        <v>2142</v>
      </c>
      <c r="F1690" s="11" t="s">
        <v>5490</v>
      </c>
      <c r="G1690" s="11" t="s">
        <v>5487</v>
      </c>
      <c r="H1690" s="11" t="s">
        <v>5091</v>
      </c>
      <c r="I1690" s="11" t="s">
        <v>5091</v>
      </c>
      <c r="J1690" s="14">
        <f>VLOOKUP(Table15[[#This Row],[TechRequired]],OldTree!A:B,2,0)</f>
        <v>9</v>
      </c>
      <c r="K1690" s="14"/>
      <c r="L1690" s="14"/>
      <c r="N1690" s="11" t="e">
        <f>INDEX(TreeLookup!$C$1:$DE$21,MATCH(Table15[[#This Row],[CATEGORY]],TreeLookup!$C$1:$C$21,0),MATCH(Table15[[#This Row],[YEAR]],TreeLookup!$C$1:$DE$1,0))</f>
        <v>#N/A</v>
      </c>
      <c r="O1690" s="11" t="s">
        <v>1903</v>
      </c>
      <c r="Q1690" s="11"/>
    </row>
    <row r="1691" spans="1:33" x14ac:dyDescent="0.25">
      <c r="A1691" s="11" t="s">
        <v>2143</v>
      </c>
      <c r="B1691" s="12" t="s">
        <v>8224</v>
      </c>
      <c r="C1691" s="11">
        <v>1500</v>
      </c>
      <c r="D1691" s="11">
        <v>6000</v>
      </c>
      <c r="E1691" s="12" t="s">
        <v>2144</v>
      </c>
      <c r="F1691" s="11" t="s">
        <v>5490</v>
      </c>
      <c r="G1691" s="11" t="s">
        <v>5487</v>
      </c>
      <c r="H1691" s="11" t="s">
        <v>5091</v>
      </c>
      <c r="I1691" s="11" t="s">
        <v>5091</v>
      </c>
      <c r="J1691" s="14">
        <f>VLOOKUP(Table15[[#This Row],[TechRequired]],OldTree!A:B,2,0)</f>
        <v>9</v>
      </c>
      <c r="K1691" s="14"/>
      <c r="L1691" s="14"/>
      <c r="N1691" s="11" t="e">
        <f>INDEX(TreeLookup!$C$1:$DE$21,MATCH(Table15[[#This Row],[CATEGORY]],TreeLookup!$C$1:$C$21,0),MATCH(Table15[[#This Row],[YEAR]],TreeLookup!$C$1:$DE$1,0))</f>
        <v>#N/A</v>
      </c>
      <c r="O1691" s="11" t="s">
        <v>1903</v>
      </c>
      <c r="Q1691" s="11"/>
    </row>
    <row r="1692" spans="1:33" x14ac:dyDescent="0.25">
      <c r="A1692" s="11" t="s">
        <v>5777</v>
      </c>
      <c r="B1692" s="12" t="s">
        <v>8225</v>
      </c>
      <c r="C1692" s="11">
        <v>4500</v>
      </c>
      <c r="D1692" s="11">
        <v>13500</v>
      </c>
      <c r="E1692" s="12" t="s">
        <v>5778</v>
      </c>
      <c r="F1692" s="11" t="s">
        <v>1366</v>
      </c>
      <c r="G1692" s="21" t="s">
        <v>11292</v>
      </c>
      <c r="H1692" s="11" t="s">
        <v>5091</v>
      </c>
      <c r="I1692" s="11" t="s">
        <v>5091</v>
      </c>
      <c r="J1692" s="14">
        <f>VLOOKUP(Table15[[#This Row],[TechRequired]],OldTree!A:B,2,0)</f>
        <v>7</v>
      </c>
      <c r="K1692" s="14"/>
      <c r="L1692" s="14"/>
      <c r="N1692" s="11" t="e">
        <f>INDEX(TreeLookup!$C$1:$DE$21,MATCH(Table15[[#This Row],[CATEGORY]],TreeLookup!$C$1:$C$21,0),MATCH(Table15[[#This Row],[YEAR]],TreeLookup!$C$1:$DE$1,0))</f>
        <v>#N/A</v>
      </c>
      <c r="O1692" s="11" t="s">
        <v>1903</v>
      </c>
      <c r="Q1692" s="11"/>
    </row>
    <row r="1693" spans="1:33" x14ac:dyDescent="0.25">
      <c r="A1693" s="11" t="s">
        <v>4555</v>
      </c>
      <c r="B1693" s="12" t="s">
        <v>8226</v>
      </c>
      <c r="C1693" s="11">
        <v>7500</v>
      </c>
      <c r="D1693" s="11">
        <v>10000</v>
      </c>
      <c r="E1693" s="12" t="s">
        <v>4556</v>
      </c>
      <c r="F1693" s="11" t="s">
        <v>1362</v>
      </c>
      <c r="G1693" s="11" t="s">
        <v>1698</v>
      </c>
      <c r="H1693" s="11" t="s">
        <v>5091</v>
      </c>
      <c r="I1693" s="11" t="s">
        <v>5091</v>
      </c>
      <c r="J1693" s="14">
        <f>VLOOKUP(Table15[[#This Row],[TechRequired]],OldTree!A:B,2,0)</f>
        <v>4</v>
      </c>
      <c r="K1693" s="14"/>
      <c r="L1693" s="14"/>
      <c r="N1693" s="11" t="e">
        <f>INDEX(TreeLookup!$C$1:$DE$21,MATCH(Table15[[#This Row],[CATEGORY]],TreeLookup!$C$1:$C$21,0),MATCH(Table15[[#This Row],[YEAR]],TreeLookup!$C$1:$DE$1,0))</f>
        <v>#N/A</v>
      </c>
      <c r="O1693" s="11" t="s">
        <v>1903</v>
      </c>
      <c r="Q1693" s="11"/>
    </row>
    <row r="1694" spans="1:33" x14ac:dyDescent="0.25">
      <c r="A1694" s="11" t="s">
        <v>938</v>
      </c>
      <c r="B1694" s="12" t="s">
        <v>2553</v>
      </c>
      <c r="C1694" s="11">
        <v>750</v>
      </c>
      <c r="D1694" s="11">
        <v>15000</v>
      </c>
      <c r="E1694" s="12" t="s">
        <v>2554</v>
      </c>
      <c r="F1694" s="11" t="s">
        <v>1362</v>
      </c>
      <c r="G1694" s="11" t="s">
        <v>1909</v>
      </c>
      <c r="H1694" s="11" t="s">
        <v>1903</v>
      </c>
      <c r="I1694" s="11" t="s">
        <v>1903</v>
      </c>
      <c r="J1694" s="14">
        <f>VLOOKUP(Table15[[#This Row],[TechRequired]],OldTree!A:B,2,0)</f>
        <v>4</v>
      </c>
      <c r="K1694" s="22" t="s">
        <v>8941</v>
      </c>
      <c r="L1694" s="14" t="s">
        <v>8647</v>
      </c>
      <c r="N1694" s="11" t="str">
        <f>INDEX(TreeLookup!$C$1:$DE$21,MATCH(Table15[[#This Row],[CATEGORY]],TreeLookup!$C$1:$C$21,0),MATCH(Table15[[#This Row],[YEAR]],TreeLookup!$C$1:$DE$1,0))</f>
        <v>improvedLandingEngines</v>
      </c>
      <c r="P1694" s="13" t="s">
        <v>6843</v>
      </c>
      <c r="Q1694" s="11" t="s">
        <v>6020</v>
      </c>
      <c r="S1694" s="11">
        <v>1970</v>
      </c>
      <c r="W1694" s="15"/>
    </row>
    <row r="1695" spans="1:33" x14ac:dyDescent="0.25">
      <c r="A1695" s="11" t="s">
        <v>937</v>
      </c>
      <c r="B1695" s="12" t="s">
        <v>2549</v>
      </c>
      <c r="C1695" s="11">
        <v>2000</v>
      </c>
      <c r="D1695" s="11">
        <v>40000</v>
      </c>
      <c r="E1695" s="12" t="s">
        <v>2550</v>
      </c>
      <c r="F1695" s="11" t="s">
        <v>1362</v>
      </c>
      <c r="G1695" s="11" t="s">
        <v>1909</v>
      </c>
      <c r="H1695" s="11" t="s">
        <v>1903</v>
      </c>
      <c r="I1695" s="11" t="s">
        <v>1903</v>
      </c>
      <c r="J1695" s="14">
        <f>VLOOKUP(Table15[[#This Row],[TechRequired]],OldTree!A:B,2,0)</f>
        <v>4</v>
      </c>
      <c r="K1695" s="22" t="s">
        <v>8941</v>
      </c>
      <c r="L1695" s="14" t="s">
        <v>8648</v>
      </c>
      <c r="N1695" s="11" t="str">
        <f>INDEX(TreeLookup!$C$1:$DE$21,MATCH(Table15[[#This Row],[CATEGORY]],TreeLookup!$C$1:$C$21,0),MATCH(Table15[[#This Row],[YEAR]],TreeLookup!$C$1:$DE$1,0))</f>
        <v>improvedLandingEngines</v>
      </c>
      <c r="P1695" s="13" t="s">
        <v>6843</v>
      </c>
      <c r="Q1695" s="11" t="s">
        <v>6020</v>
      </c>
      <c r="S1695" s="11">
        <v>1970</v>
      </c>
      <c r="W1695" s="15"/>
    </row>
    <row r="1696" spans="1:33" x14ac:dyDescent="0.25">
      <c r="A1696" s="11" t="s">
        <v>703</v>
      </c>
      <c r="B1696" s="12" t="s">
        <v>6888</v>
      </c>
      <c r="C1696" s="11">
        <v>450</v>
      </c>
      <c r="D1696" s="11">
        <v>9000</v>
      </c>
      <c r="E1696" s="12" t="s">
        <v>2551</v>
      </c>
      <c r="F1696" s="11" t="s">
        <v>1329</v>
      </c>
      <c r="G1696" s="11" t="s">
        <v>1909</v>
      </c>
      <c r="H1696" s="11" t="s">
        <v>1903</v>
      </c>
      <c r="I1696" s="11" t="s">
        <v>1903</v>
      </c>
      <c r="J1696" s="14">
        <f>VLOOKUP(Table15[[#This Row],[TechRequired]],OldTree!A:B,2,0)</f>
        <v>4</v>
      </c>
      <c r="K1696" s="23" t="s">
        <v>8941</v>
      </c>
      <c r="L1696" s="14"/>
      <c r="N1696" s="11" t="str">
        <f>INDEX(TreeLookup!$C$1:$DE$21,MATCH(Table15[[#This Row],[CATEGORY]],TreeLookup!$C$1:$C$21,0),MATCH(Table15[[#This Row],[YEAR]],TreeLookup!$C$1:$DE$1,0))</f>
        <v>improvedLandingEngines</v>
      </c>
      <c r="P1696" s="13" t="s">
        <v>6843</v>
      </c>
      <c r="Q1696" s="11" t="s">
        <v>6020</v>
      </c>
      <c r="S1696" s="11">
        <v>1970</v>
      </c>
      <c r="U1696" s="11" t="s">
        <v>6890</v>
      </c>
      <c r="W1696" s="15"/>
      <c r="AC1696" s="11" t="s">
        <v>11286</v>
      </c>
      <c r="AG1696" s="11" t="s">
        <v>11286</v>
      </c>
    </row>
    <row r="1697" spans="1:33" x14ac:dyDescent="0.25">
      <c r="A1697" s="11" t="s">
        <v>704</v>
      </c>
      <c r="B1697" s="12" t="s">
        <v>6889</v>
      </c>
      <c r="C1697" s="11">
        <v>450</v>
      </c>
      <c r="D1697" s="11">
        <v>9000</v>
      </c>
      <c r="E1697" s="12" t="s">
        <v>2552</v>
      </c>
      <c r="F1697" s="11" t="s">
        <v>1329</v>
      </c>
      <c r="G1697" s="11" t="s">
        <v>1909</v>
      </c>
      <c r="H1697" s="11" t="s">
        <v>1903</v>
      </c>
      <c r="I1697" s="11" t="s">
        <v>1903</v>
      </c>
      <c r="J1697" s="14">
        <f>VLOOKUP(Table15[[#This Row],[TechRequired]],OldTree!A:B,2,0)</f>
        <v>4</v>
      </c>
      <c r="K1697" s="23" t="s">
        <v>8941</v>
      </c>
      <c r="L1697" s="14"/>
      <c r="N1697" s="11" t="str">
        <f>INDEX(TreeLookup!$C$1:$DE$21,MATCH(Table15[[#This Row],[CATEGORY]],TreeLookup!$C$1:$C$21,0),MATCH(Table15[[#This Row],[YEAR]],TreeLookup!$C$1:$DE$1,0))</f>
        <v>improvedLandingEngines</v>
      </c>
      <c r="P1697" s="13" t="s">
        <v>6843</v>
      </c>
      <c r="Q1697" s="11" t="s">
        <v>6020</v>
      </c>
      <c r="S1697" s="11">
        <v>1970</v>
      </c>
      <c r="U1697" s="11" t="s">
        <v>6890</v>
      </c>
      <c r="W1697" s="15"/>
      <c r="AC1697" s="11" t="s">
        <v>11286</v>
      </c>
      <c r="AG1697" s="11" t="s">
        <v>11286</v>
      </c>
    </row>
    <row r="1698" spans="1:33" x14ac:dyDescent="0.25">
      <c r="A1698" s="11" t="s">
        <v>6164</v>
      </c>
      <c r="B1698" s="12" t="s">
        <v>6164</v>
      </c>
      <c r="G1698" s="11" t="s">
        <v>6059</v>
      </c>
      <c r="H1698" s="11" t="s">
        <v>1903</v>
      </c>
      <c r="J1698" s="16" t="e">
        <f>VLOOKUP(Table15[[#This Row],[TechRequired]],OldTree!A:B,2,0)</f>
        <v>#N/A</v>
      </c>
      <c r="K1698" s="22" t="s">
        <v>8945</v>
      </c>
      <c r="L1698" s="16"/>
      <c r="N1698" s="11" t="str">
        <f>INDEX(TreeLookup!$C$1:$DE$21,MATCH(Table15[[#This Row],[CATEGORY]],TreeLookup!$C$1:$C$21,0),MATCH(Table15[[#This Row],[YEAR]],TreeLookup!$C$1:$DE$1,0))</f>
        <v>orbitalRocketry2004</v>
      </c>
      <c r="Q1698" s="11" t="s">
        <v>6165</v>
      </c>
      <c r="R1698" s="11" t="s">
        <v>6164</v>
      </c>
      <c r="S1698" s="11">
        <v>2006</v>
      </c>
    </row>
    <row r="1699" spans="1:33" x14ac:dyDescent="0.25">
      <c r="A1699" s="11" t="s">
        <v>6166</v>
      </c>
      <c r="B1699" s="12" t="s">
        <v>6166</v>
      </c>
      <c r="G1699" s="11" t="s">
        <v>6059</v>
      </c>
      <c r="H1699" s="11" t="s">
        <v>1903</v>
      </c>
      <c r="J1699" s="16" t="e">
        <f>VLOOKUP(Table15[[#This Row],[TechRequired]],OldTree!A:B,2,0)</f>
        <v>#N/A</v>
      </c>
      <c r="K1699" s="22" t="s">
        <v>8945</v>
      </c>
      <c r="L1699" s="16"/>
      <c r="N1699" s="11" t="str">
        <f>INDEX(TreeLookup!$C$1:$DE$21,MATCH(Table15[[#This Row],[CATEGORY]],TreeLookup!$C$1:$C$21,0),MATCH(Table15[[#This Row],[YEAR]],TreeLookup!$C$1:$DE$1,0))</f>
        <v>orbitalRocketry2004</v>
      </c>
      <c r="Q1699" s="11" t="s">
        <v>6165</v>
      </c>
      <c r="R1699" s="11" t="s">
        <v>6164</v>
      </c>
      <c r="S1699" s="11">
        <v>2007</v>
      </c>
    </row>
    <row r="1700" spans="1:33" x14ac:dyDescent="0.25">
      <c r="A1700" s="11" t="s">
        <v>4683</v>
      </c>
      <c r="B1700" s="12" t="s">
        <v>4683</v>
      </c>
      <c r="G1700" s="11" t="s">
        <v>6059</v>
      </c>
      <c r="H1700" s="11" t="s">
        <v>1903</v>
      </c>
      <c r="J1700" s="16" t="e">
        <f>VLOOKUP(Table15[[#This Row],[TechRequired]],OldTree!A:B,2,0)</f>
        <v>#N/A</v>
      </c>
      <c r="K1700" s="22" t="s">
        <v>8945</v>
      </c>
      <c r="L1700" s="16"/>
      <c r="N1700" s="11" t="str">
        <f>INDEX(TreeLookup!$C$1:$DE$21,MATCH(Table15[[#This Row],[CATEGORY]],TreeLookup!$C$1:$C$21,0),MATCH(Table15[[#This Row],[YEAR]],TreeLookup!$C$1:$DE$1,0))</f>
        <v>orbitalRocketry2004</v>
      </c>
      <c r="Q1700" s="11" t="s">
        <v>6165</v>
      </c>
      <c r="R1700" s="11" t="s">
        <v>6173</v>
      </c>
      <c r="S1700" s="11">
        <v>2008</v>
      </c>
    </row>
    <row r="1701" spans="1:33" x14ac:dyDescent="0.25">
      <c r="A1701" s="11" t="s">
        <v>1572</v>
      </c>
      <c r="B1701" s="12" t="s">
        <v>7103</v>
      </c>
      <c r="C1701" s="11">
        <v>2705</v>
      </c>
      <c r="D1701" s="11">
        <v>51389</v>
      </c>
      <c r="E1701" s="12" t="s">
        <v>10600</v>
      </c>
      <c r="F1701" s="11" t="s">
        <v>1293</v>
      </c>
      <c r="G1701" s="11" t="s">
        <v>1917</v>
      </c>
      <c r="H1701" s="11" t="s">
        <v>1903</v>
      </c>
      <c r="I1701" s="21" t="s">
        <v>1903</v>
      </c>
      <c r="J1701" s="14">
        <f>VLOOKUP(Table15[[#This Row],[TechRequired]],OldTree!A:B,2,0)</f>
        <v>6</v>
      </c>
      <c r="K1701" s="22" t="s">
        <v>8944</v>
      </c>
      <c r="L1701" s="14" t="s">
        <v>6811</v>
      </c>
      <c r="N1701" s="11" t="str">
        <f>INDEX(TreeLookup!$C$1:$DE$21,MATCH(Table15[[#This Row],[CATEGORY]],TreeLookup!$C$1:$C$21,0),MATCH(Table15[[#This Row],[YEAR]],TreeLookup!$C$1:$DE$1,0))</f>
        <v>internationalAvionics</v>
      </c>
      <c r="P1701" s="25" t="s">
        <v>6843</v>
      </c>
      <c r="Q1701" s="11" t="s">
        <v>6618</v>
      </c>
      <c r="S1701" s="11">
        <v>2005</v>
      </c>
      <c r="W1701" s="15"/>
      <c r="Z1701" s="11" t="s">
        <v>11286</v>
      </c>
    </row>
    <row r="1702" spans="1:33" x14ac:dyDescent="0.25">
      <c r="A1702" s="11" t="s">
        <v>1446</v>
      </c>
      <c r="B1702" s="12" t="s">
        <v>7854</v>
      </c>
      <c r="C1702" s="11">
        <v>2000</v>
      </c>
      <c r="D1702" s="11">
        <v>5400</v>
      </c>
      <c r="E1702" s="12" t="s">
        <v>10368</v>
      </c>
      <c r="F1702" s="11" t="s">
        <v>1362</v>
      </c>
      <c r="G1702" s="11" t="s">
        <v>5218</v>
      </c>
      <c r="H1702" s="11" t="s">
        <v>1903</v>
      </c>
      <c r="I1702" s="11" t="s">
        <v>5091</v>
      </c>
      <c r="J1702" s="14">
        <f>VLOOKUP(Table15[[#This Row],[TechRequired]],OldTree!A:B,2,0)</f>
        <v>4</v>
      </c>
      <c r="K1702" s="22" t="s">
        <v>8948</v>
      </c>
      <c r="L1702" s="14" t="s">
        <v>6830</v>
      </c>
      <c r="M1702" s="14">
        <v>11</v>
      </c>
      <c r="N1702" s="11" t="str">
        <f>INDEX(TreeLookup!$C$1:$DE$21,MATCH(Table15[[#This Row],[CATEGORY]],TreeLookup!$C$1:$C$21,0),MATCH(Table15[[#This Row],[YEAR]],TreeLookup!$C$1:$DE$1,0))</f>
        <v>modularSpaceStations</v>
      </c>
      <c r="P1702" s="13" t="s">
        <v>6842</v>
      </c>
      <c r="Q1702" s="11"/>
      <c r="S1702" s="11">
        <v>1986</v>
      </c>
      <c r="W1702" s="15"/>
    </row>
    <row r="1703" spans="1:33" x14ac:dyDescent="0.25">
      <c r="A1703" s="11" t="s">
        <v>941</v>
      </c>
      <c r="B1703" s="12" t="s">
        <v>3892</v>
      </c>
      <c r="C1703" s="11">
        <v>5000</v>
      </c>
      <c r="D1703" s="11">
        <v>175000</v>
      </c>
      <c r="E1703" s="12" t="s">
        <v>3893</v>
      </c>
      <c r="F1703" s="11" t="s">
        <v>1363</v>
      </c>
      <c r="G1703" s="11" t="s">
        <v>1383</v>
      </c>
      <c r="H1703" s="11" t="s">
        <v>1903</v>
      </c>
      <c r="I1703" s="11" t="s">
        <v>1903</v>
      </c>
      <c r="J1703" s="14">
        <f>VLOOKUP(Table15[[#This Row],[TechRequired]],OldTree!A:B,2,0)</f>
        <v>7</v>
      </c>
      <c r="K1703" s="22" t="s">
        <v>8946</v>
      </c>
      <c r="L1703" s="14" t="s">
        <v>8654</v>
      </c>
      <c r="M1703" s="14">
        <v>10</v>
      </c>
      <c r="N1703" s="11" t="str">
        <f>INDEX(TreeLookup!$C$1:$DE$21,MATCH(Table15[[#This Row],[CATEGORY]],TreeLookup!$C$1:$C$21,0),MATCH(Table15[[#This Row],[YEAR]],TreeLookup!$C$1:$DE$1,0))</f>
        <v>capsulesNF</v>
      </c>
      <c r="P1703" s="13" t="s">
        <v>6843</v>
      </c>
      <c r="Q1703" s="11" t="s">
        <v>6636</v>
      </c>
      <c r="S1703" s="11">
        <v>2019</v>
      </c>
      <c r="W1703" s="15"/>
      <c r="Y1703" s="11" t="s">
        <v>10989</v>
      </c>
      <c r="AE1703" s="11" t="s">
        <v>11286</v>
      </c>
      <c r="AG1703" s="11" t="s">
        <v>11286</v>
      </c>
    </row>
    <row r="1704" spans="1:33" x14ac:dyDescent="0.25">
      <c r="A1704" s="11" t="s">
        <v>5949</v>
      </c>
      <c r="B1704" s="12" t="s">
        <v>7731</v>
      </c>
      <c r="C1704" s="11">
        <v>1400</v>
      </c>
      <c r="D1704" s="11">
        <v>12500</v>
      </c>
      <c r="E1704" s="12" t="s">
        <v>5950</v>
      </c>
      <c r="F1704" s="11" t="s">
        <v>1362</v>
      </c>
      <c r="G1704" s="11" t="s">
        <v>5842</v>
      </c>
      <c r="H1704" s="11" t="s">
        <v>5091</v>
      </c>
      <c r="I1704" s="11" t="s">
        <v>5091</v>
      </c>
      <c r="J1704" s="14">
        <f>VLOOKUP(Table15[[#This Row],[TechRequired]],OldTree!A:B,2,0)</f>
        <v>4</v>
      </c>
      <c r="K1704" s="14"/>
      <c r="L1704" s="14" t="s">
        <v>8656</v>
      </c>
      <c r="M1704" s="14">
        <v>11</v>
      </c>
      <c r="N1704" s="11" t="e">
        <f>INDEX(TreeLookup!$C$1:$DE$21,MATCH(Table15[[#This Row],[CATEGORY]],TreeLookup!$C$1:$C$21,0),MATCH(Table15[[#This Row],[YEAR]],TreeLookup!$C$1:$DE$1,0))</f>
        <v>#N/A</v>
      </c>
      <c r="O1704" s="11" t="s">
        <v>1903</v>
      </c>
      <c r="P1704" s="13" t="s">
        <v>6842</v>
      </c>
      <c r="Q1704" s="11"/>
    </row>
    <row r="1705" spans="1:33" x14ac:dyDescent="0.25">
      <c r="A1705" s="11" t="s">
        <v>5852</v>
      </c>
      <c r="B1705" s="12" t="s">
        <v>7522</v>
      </c>
      <c r="C1705" s="11">
        <v>200</v>
      </c>
      <c r="D1705" s="11">
        <v>800</v>
      </c>
      <c r="E1705" s="12" t="s">
        <v>10442</v>
      </c>
      <c r="F1705" s="11" t="s">
        <v>1323</v>
      </c>
      <c r="G1705" s="11" t="s">
        <v>5842</v>
      </c>
      <c r="H1705" s="11" t="s">
        <v>1903</v>
      </c>
      <c r="I1705" s="11" t="s">
        <v>5091</v>
      </c>
      <c r="J1705" s="14">
        <f>VLOOKUP(Table15[[#This Row],[TechRequired]],OldTree!A:B,2,0)</f>
        <v>3</v>
      </c>
      <c r="K1705" s="22" t="s">
        <v>8948</v>
      </c>
      <c r="L1705" s="14" t="s">
        <v>6816</v>
      </c>
      <c r="N1705" s="11" t="str">
        <f>INDEX(TreeLookup!$C$1:$DE$21,MATCH(Table15[[#This Row],[CATEGORY]],TreeLookup!$C$1:$C$21,0),MATCH(Table15[[#This Row],[YEAR]],TreeLookup!$C$1:$DE$1,0))</f>
        <v>modularSpaceStations</v>
      </c>
      <c r="P1705" s="13" t="s">
        <v>6842</v>
      </c>
      <c r="Q1705" s="11"/>
      <c r="S1705" s="11">
        <v>1995</v>
      </c>
      <c r="U1705" s="11" t="s">
        <v>6641</v>
      </c>
      <c r="W1705" s="15"/>
    </row>
    <row r="1706" spans="1:33" x14ac:dyDescent="0.25">
      <c r="A1706" s="11" t="s">
        <v>624</v>
      </c>
      <c r="B1706" s="12" t="s">
        <v>3008</v>
      </c>
      <c r="C1706" s="11">
        <v>50</v>
      </c>
      <c r="D1706" s="11">
        <v>1000</v>
      </c>
      <c r="E1706" s="12" t="s">
        <v>3009</v>
      </c>
      <c r="F1706" s="11" t="s">
        <v>1324</v>
      </c>
      <c r="G1706" s="11" t="s">
        <v>1380</v>
      </c>
      <c r="H1706" s="11" t="s">
        <v>1903</v>
      </c>
      <c r="I1706" s="11" t="s">
        <v>1903</v>
      </c>
      <c r="J1706" s="14">
        <f>VLOOKUP(Table15[[#This Row],[TechRequired]],OldTree!A:B,2,0)</f>
        <v>2</v>
      </c>
      <c r="K1706" s="22" t="s">
        <v>8945</v>
      </c>
      <c r="L1706" s="14"/>
      <c r="N1706" s="11" t="str">
        <f>INDEX(TreeLookup!$C$1:$DE$21,MATCH(Table15[[#This Row],[CATEGORY]],TreeLookup!$C$1:$C$21,0),MATCH(Table15[[#This Row],[YEAR]],TreeLookup!$C$1:$DE$1,0))</f>
        <v>orbitalRocketry1956</v>
      </c>
      <c r="P1706" s="13" t="s">
        <v>6843</v>
      </c>
      <c r="Q1706" s="11" t="s">
        <v>6049</v>
      </c>
      <c r="R1706" s="21" t="s">
        <v>6190</v>
      </c>
      <c r="S1706" s="11">
        <v>1956</v>
      </c>
      <c r="W1706" s="15"/>
      <c r="Y1706" s="11" t="s">
        <v>10975</v>
      </c>
      <c r="AD1706" s="11" t="s">
        <v>11286</v>
      </c>
    </row>
    <row r="1707" spans="1:33" x14ac:dyDescent="0.25">
      <c r="A1707" s="11" t="s">
        <v>629</v>
      </c>
      <c r="B1707" s="12" t="s">
        <v>3008</v>
      </c>
      <c r="C1707" s="11">
        <v>50</v>
      </c>
      <c r="D1707" s="11">
        <v>1000</v>
      </c>
      <c r="E1707" s="12" t="s">
        <v>3009</v>
      </c>
      <c r="F1707" s="11" t="s">
        <v>1324</v>
      </c>
      <c r="G1707" s="11" t="s">
        <v>1913</v>
      </c>
      <c r="H1707" s="11" t="s">
        <v>1903</v>
      </c>
      <c r="I1707" s="11" t="s">
        <v>1903</v>
      </c>
      <c r="J1707" s="14">
        <f>VLOOKUP(Table15[[#This Row],[TechRequired]],OldTree!A:B,2,0)</f>
        <v>2</v>
      </c>
      <c r="K1707" s="22" t="s">
        <v>8945</v>
      </c>
      <c r="L1707" s="14"/>
      <c r="N1707" s="11" t="str">
        <f>INDEX(TreeLookup!$C$1:$DE$21,MATCH(Table15[[#This Row],[CATEGORY]],TreeLookup!$C$1:$C$21,0),MATCH(Table15[[#This Row],[YEAR]],TreeLookup!$C$1:$DE$1,0))</f>
        <v>orbitalRocketry1956</v>
      </c>
      <c r="P1707" s="13" t="s">
        <v>6843</v>
      </c>
      <c r="Q1707" s="11" t="s">
        <v>6049</v>
      </c>
      <c r="R1707" s="21" t="s">
        <v>6190</v>
      </c>
      <c r="S1707" s="11">
        <v>1956</v>
      </c>
      <c r="W1707" s="15"/>
      <c r="Y1707" s="11" t="s">
        <v>10975</v>
      </c>
      <c r="AD1707" s="11" t="s">
        <v>11286</v>
      </c>
    </row>
    <row r="1708" spans="1:33" x14ac:dyDescent="0.25">
      <c r="A1708" s="11" t="s">
        <v>645</v>
      </c>
      <c r="B1708" s="12" t="s">
        <v>3008</v>
      </c>
      <c r="C1708" s="11">
        <v>50</v>
      </c>
      <c r="D1708" s="11">
        <v>1000</v>
      </c>
      <c r="E1708" s="12" t="s">
        <v>3009</v>
      </c>
      <c r="F1708" s="11" t="s">
        <v>1324</v>
      </c>
      <c r="G1708" s="21" t="s">
        <v>11292</v>
      </c>
      <c r="H1708" s="11" t="s">
        <v>1903</v>
      </c>
      <c r="I1708" s="11" t="s">
        <v>1903</v>
      </c>
      <c r="J1708" s="14">
        <f>VLOOKUP(Table15[[#This Row],[TechRequired]],OldTree!A:B,2,0)</f>
        <v>2</v>
      </c>
      <c r="K1708" s="22" t="s">
        <v>8945</v>
      </c>
      <c r="L1708" s="14"/>
      <c r="N1708" s="11" t="str">
        <f>INDEX(TreeLookup!$C$1:$DE$21,MATCH(Table15[[#This Row],[CATEGORY]],TreeLookup!$C$1:$C$21,0),MATCH(Table15[[#This Row],[YEAR]],TreeLookup!$C$1:$DE$1,0))</f>
        <v>orbitalRocketry1956</v>
      </c>
      <c r="P1708" s="13" t="s">
        <v>6843</v>
      </c>
      <c r="Q1708" s="11" t="s">
        <v>6049</v>
      </c>
      <c r="R1708" s="21" t="s">
        <v>6190</v>
      </c>
      <c r="S1708" s="11">
        <v>1956</v>
      </c>
      <c r="W1708" s="15"/>
      <c r="Y1708" s="11" t="s">
        <v>10975</v>
      </c>
      <c r="AD1708" s="11" t="s">
        <v>11286</v>
      </c>
    </row>
    <row r="1709" spans="1:33" x14ac:dyDescent="0.25">
      <c r="A1709" s="11" t="s">
        <v>9728</v>
      </c>
      <c r="B1709" s="12" t="s">
        <v>3008</v>
      </c>
      <c r="C1709" s="11">
        <v>50</v>
      </c>
      <c r="D1709" s="11">
        <v>1000</v>
      </c>
      <c r="E1709" s="12" t="s">
        <v>3009</v>
      </c>
      <c r="G1709" s="21" t="s">
        <v>11291</v>
      </c>
      <c r="H1709" s="11" t="s">
        <v>1903</v>
      </c>
      <c r="I1709" s="11" t="s">
        <v>1903</v>
      </c>
      <c r="J1709" s="16" t="e">
        <f>VLOOKUP(Table15[[#This Row],[TechRequired]],OldTree!A:B,2,0)</f>
        <v>#N/A</v>
      </c>
      <c r="K1709" s="38" t="s">
        <v>8945</v>
      </c>
      <c r="L1709" s="16"/>
      <c r="N1709" s="17" t="str">
        <f>INDEX(TreeLookup!$C$1:$DE$21,MATCH(Table15[[#This Row],[CATEGORY]],TreeLookup!$C$1:$C$21,0),MATCH(Table15[[#This Row],[YEAR]],TreeLookup!$C$1:$DE$1,0))</f>
        <v>orbitalRocketry1956</v>
      </c>
      <c r="P1709" s="13" t="s">
        <v>6843</v>
      </c>
      <c r="Q1709" s="24" t="s">
        <v>6049</v>
      </c>
      <c r="R1709" s="21" t="s">
        <v>6190</v>
      </c>
      <c r="S1709" s="11">
        <v>1956</v>
      </c>
      <c r="Y1709" s="11" t="s">
        <v>10975</v>
      </c>
      <c r="AD1709" s="11" t="s">
        <v>11286</v>
      </c>
    </row>
    <row r="1710" spans="1:33" x14ac:dyDescent="0.25">
      <c r="A1710" s="11" t="s">
        <v>652</v>
      </c>
      <c r="B1710" s="12" t="s">
        <v>2836</v>
      </c>
      <c r="C1710" s="11">
        <v>50</v>
      </c>
      <c r="D1710" s="11">
        <v>1000</v>
      </c>
      <c r="E1710" s="12" t="s">
        <v>2837</v>
      </c>
      <c r="F1710" s="11" t="s">
        <v>1324</v>
      </c>
      <c r="G1710" s="11" t="s">
        <v>1912</v>
      </c>
      <c r="H1710" s="11" t="s">
        <v>1903</v>
      </c>
      <c r="I1710" s="11" t="s">
        <v>1903</v>
      </c>
      <c r="J1710" s="14">
        <f>VLOOKUP(Table15[[#This Row],[TechRequired]],OldTree!A:B,2,0)</f>
        <v>2</v>
      </c>
      <c r="K1710" s="22" t="s">
        <v>8945</v>
      </c>
      <c r="L1710" s="14"/>
      <c r="N1710" s="11" t="str">
        <f>INDEX(TreeLookup!$C$1:$DE$21,MATCH(Table15[[#This Row],[CATEGORY]],TreeLookup!$C$1:$C$21,0),MATCH(Table15[[#This Row],[YEAR]],TreeLookup!$C$1:$DE$1,0))</f>
        <v>orbitalRocketry1958</v>
      </c>
      <c r="P1710" s="13" t="s">
        <v>6843</v>
      </c>
      <c r="Q1710" s="11" t="s">
        <v>6050</v>
      </c>
      <c r="S1710" s="11">
        <v>1958</v>
      </c>
      <c r="W1710" s="15"/>
      <c r="Y1710" s="11" t="s">
        <v>10975</v>
      </c>
      <c r="AD1710" s="11" t="s">
        <v>11286</v>
      </c>
    </row>
    <row r="1711" spans="1:33" x14ac:dyDescent="0.25">
      <c r="A1711" s="11" t="s">
        <v>6178</v>
      </c>
      <c r="B1711" s="12" t="s">
        <v>6178</v>
      </c>
      <c r="F1711" s="11" t="s">
        <v>1336</v>
      </c>
      <c r="G1711" s="11" t="s">
        <v>6059</v>
      </c>
      <c r="H1711" s="11" t="s">
        <v>1903</v>
      </c>
      <c r="J1711" s="16">
        <f>VLOOKUP(Table15[[#This Row],[TechRequired]],OldTree!A:B,2,0)</f>
        <v>6</v>
      </c>
      <c r="K1711" s="22" t="s">
        <v>8954</v>
      </c>
      <c r="L1711" s="16"/>
      <c r="N1711" s="11" t="str">
        <f>INDEX(TreeLookup!$C$1:$DE$21,MATCH(Table15[[#This Row],[CATEGORY]],TreeLookup!$C$1:$C$21,0),MATCH(Table15[[#This Row],[YEAR]],TreeLookup!$C$1:$DE$1,0))</f>
        <v>stagedCombustion1998</v>
      </c>
      <c r="Q1711" s="11" t="s">
        <v>6175</v>
      </c>
      <c r="R1711" s="11" t="s">
        <v>6174</v>
      </c>
      <c r="S1711" s="11">
        <v>2001</v>
      </c>
    </row>
    <row r="1712" spans="1:33" x14ac:dyDescent="0.25">
      <c r="A1712" s="11" t="s">
        <v>6176</v>
      </c>
      <c r="B1712" s="12" t="s">
        <v>6176</v>
      </c>
      <c r="C1712" s="17"/>
      <c r="D1712" s="17"/>
      <c r="F1712" s="11" t="s">
        <v>1336</v>
      </c>
      <c r="G1712" s="11" t="s">
        <v>6059</v>
      </c>
      <c r="H1712" s="11" t="s">
        <v>1903</v>
      </c>
      <c r="J1712" s="16">
        <f>VLOOKUP(Table15[[#This Row],[TechRequired]],OldTree!A:B,2,0)</f>
        <v>6</v>
      </c>
      <c r="K1712" s="22" t="s">
        <v>8955</v>
      </c>
      <c r="L1712" s="16"/>
      <c r="N1712" s="11" t="str">
        <f>INDEX(TreeLookup!$C$1:$DE$21,MATCH(Table15[[#This Row],[CATEGORY]],TreeLookup!$C$1:$C$21,0),MATCH(Table15[[#This Row],[YEAR]],TreeLookup!$C$1:$DE$1,0))</f>
        <v>hydrolox1972</v>
      </c>
      <c r="Q1712" s="11" t="s">
        <v>6175</v>
      </c>
      <c r="R1712" s="11" t="s">
        <v>6174</v>
      </c>
      <c r="S1712" s="11">
        <v>1973</v>
      </c>
    </row>
    <row r="1713" spans="1:30" x14ac:dyDescent="0.25">
      <c r="A1713" s="11" t="s">
        <v>6177</v>
      </c>
      <c r="B1713" s="12" t="s">
        <v>6177</v>
      </c>
      <c r="G1713" s="11" t="s">
        <v>6059</v>
      </c>
      <c r="H1713" s="11" t="s">
        <v>1903</v>
      </c>
      <c r="J1713" s="16" t="e">
        <f>VLOOKUP(Table15[[#This Row],[TechRequired]],OldTree!A:B,2,0)</f>
        <v>#N/A</v>
      </c>
      <c r="K1713" s="22" t="s">
        <v>8954</v>
      </c>
      <c r="L1713" s="16"/>
      <c r="N1713" s="11" t="str">
        <f>INDEX(TreeLookup!$C$1:$DE$21,MATCH(Table15[[#This Row],[CATEGORY]],TreeLookup!$C$1:$C$21,0),MATCH(Table15[[#This Row],[YEAR]],TreeLookup!$C$1:$DE$1,0))</f>
        <v>stagedCombustion1998</v>
      </c>
      <c r="Q1713" s="11" t="s">
        <v>6175</v>
      </c>
      <c r="R1713" s="11" t="s">
        <v>6174</v>
      </c>
      <c r="S1713" s="11">
        <v>2001</v>
      </c>
    </row>
    <row r="1714" spans="1:30" x14ac:dyDescent="0.25">
      <c r="A1714" s="11" t="s">
        <v>622</v>
      </c>
      <c r="B1714" s="12" t="s">
        <v>3466</v>
      </c>
      <c r="C1714" s="11">
        <v>550</v>
      </c>
      <c r="D1714" s="11">
        <v>11000</v>
      </c>
      <c r="E1714" s="12" t="s">
        <v>3467</v>
      </c>
      <c r="F1714" s="11" t="s">
        <v>1324</v>
      </c>
      <c r="G1714" s="11" t="s">
        <v>1380</v>
      </c>
      <c r="H1714" s="11" t="s">
        <v>1903</v>
      </c>
      <c r="I1714" s="11" t="s">
        <v>1903</v>
      </c>
      <c r="J1714" s="14">
        <f>VLOOKUP(Table15[[#This Row],[TechRequired]],OldTree!A:B,2,0)</f>
        <v>2</v>
      </c>
      <c r="K1714" s="22" t="s">
        <v>8945</v>
      </c>
      <c r="L1714" s="14"/>
      <c r="N1714" s="11" t="str">
        <f>INDEX(TreeLookup!$C$1:$DE$21,MATCH(Table15[[#This Row],[CATEGORY]],TreeLookup!$C$1:$C$21,0),MATCH(Table15[[#This Row],[YEAR]],TreeLookup!$C$1:$DE$1,0))</f>
        <v>orbitalRocketry1956</v>
      </c>
      <c r="P1714" s="13" t="s">
        <v>6843</v>
      </c>
      <c r="Q1714" s="11" t="s">
        <v>6049</v>
      </c>
      <c r="R1714" s="21" t="s">
        <v>6183</v>
      </c>
      <c r="S1714" s="11">
        <v>1956</v>
      </c>
      <c r="W1714" s="15"/>
      <c r="Y1714" s="11" t="s">
        <v>10976</v>
      </c>
      <c r="AD1714" s="11" t="s">
        <v>11286</v>
      </c>
    </row>
    <row r="1715" spans="1:30" x14ac:dyDescent="0.25">
      <c r="A1715" s="11" t="s">
        <v>640</v>
      </c>
      <c r="B1715" s="12" t="s">
        <v>3466</v>
      </c>
      <c r="C1715" s="11">
        <v>550</v>
      </c>
      <c r="D1715" s="11">
        <v>11000</v>
      </c>
      <c r="E1715" s="12" t="s">
        <v>3467</v>
      </c>
      <c r="F1715" s="11" t="s">
        <v>1324</v>
      </c>
      <c r="G1715" s="21" t="s">
        <v>11292</v>
      </c>
      <c r="H1715" s="11" t="s">
        <v>1903</v>
      </c>
      <c r="I1715" s="11" t="s">
        <v>1903</v>
      </c>
      <c r="J1715" s="14">
        <f>VLOOKUP(Table15[[#This Row],[TechRequired]],OldTree!A:B,2,0)</f>
        <v>2</v>
      </c>
      <c r="K1715" s="22" t="s">
        <v>8945</v>
      </c>
      <c r="L1715" s="14"/>
      <c r="N1715" s="11" t="str">
        <f>INDEX(TreeLookup!$C$1:$DE$21,MATCH(Table15[[#This Row],[CATEGORY]],TreeLookup!$C$1:$C$21,0),MATCH(Table15[[#This Row],[YEAR]],TreeLookup!$C$1:$DE$1,0))</f>
        <v>orbitalRocketry1956</v>
      </c>
      <c r="P1715" s="13" t="s">
        <v>6843</v>
      </c>
      <c r="Q1715" s="11" t="s">
        <v>6049</v>
      </c>
      <c r="R1715" s="21" t="s">
        <v>6183</v>
      </c>
      <c r="S1715" s="11">
        <v>1956</v>
      </c>
      <c r="W1715" s="15"/>
      <c r="Y1715" s="11" t="s">
        <v>10976</v>
      </c>
      <c r="AD1715" s="11" t="s">
        <v>11286</v>
      </c>
    </row>
    <row r="1716" spans="1:30" x14ac:dyDescent="0.25">
      <c r="A1716" s="11" t="s">
        <v>9727</v>
      </c>
      <c r="B1716" s="12" t="s">
        <v>3466</v>
      </c>
      <c r="C1716" s="11">
        <v>550</v>
      </c>
      <c r="D1716" s="11">
        <v>11000</v>
      </c>
      <c r="E1716" s="12" t="s">
        <v>3467</v>
      </c>
      <c r="G1716" s="21" t="s">
        <v>11291</v>
      </c>
      <c r="H1716" s="11" t="s">
        <v>1903</v>
      </c>
      <c r="I1716" s="11" t="s">
        <v>1903</v>
      </c>
      <c r="J1716" s="16" t="e">
        <f>VLOOKUP(Table15[[#This Row],[TechRequired]],OldTree!A:B,2,0)</f>
        <v>#N/A</v>
      </c>
      <c r="K1716" s="38" t="s">
        <v>8945</v>
      </c>
      <c r="L1716" s="16"/>
      <c r="N1716" s="17" t="str">
        <f>INDEX(TreeLookup!$C$1:$DE$21,MATCH(Table15[[#This Row],[CATEGORY]],TreeLookup!$C$1:$C$21,0),MATCH(Table15[[#This Row],[YEAR]],TreeLookup!$C$1:$DE$1,0))</f>
        <v>orbitalRocketry1956</v>
      </c>
      <c r="P1716" s="13" t="s">
        <v>6843</v>
      </c>
      <c r="Q1716" s="24" t="s">
        <v>6049</v>
      </c>
      <c r="R1716" s="21" t="s">
        <v>6183</v>
      </c>
      <c r="S1716" s="11">
        <v>1956</v>
      </c>
      <c r="Y1716" s="11" t="s">
        <v>10976</v>
      </c>
      <c r="AD1716" s="11" t="s">
        <v>11286</v>
      </c>
    </row>
    <row r="1717" spans="1:30" x14ac:dyDescent="0.25">
      <c r="A1717" s="11" t="s">
        <v>6137</v>
      </c>
      <c r="B1717" s="12" t="s">
        <v>6137</v>
      </c>
      <c r="C1717" s="17"/>
      <c r="D1717" s="17"/>
      <c r="G1717" s="11" t="s">
        <v>6059</v>
      </c>
      <c r="H1717" s="11" t="s">
        <v>1903</v>
      </c>
      <c r="J1717" s="16" t="e">
        <f>VLOOKUP(Table15[[#This Row],[TechRequired]],OldTree!A:B,2,0)</f>
        <v>#N/A</v>
      </c>
      <c r="K1717" s="23" t="s">
        <v>8955</v>
      </c>
      <c r="L1717" s="16"/>
      <c r="N1717" s="11" t="str">
        <f>INDEX(TreeLookup!$C$1:$DE$21,MATCH(Table15[[#This Row],[CATEGORY]],TreeLookup!$C$1:$C$21,0),MATCH(Table15[[#This Row],[YEAR]],TreeLookup!$C$1:$DE$1,0))</f>
        <v>hydrolox1992</v>
      </c>
      <c r="Q1717" s="11" t="s">
        <v>6136</v>
      </c>
      <c r="R1717" s="11" t="s">
        <v>6135</v>
      </c>
      <c r="S1717" s="11">
        <v>1993</v>
      </c>
    </row>
    <row r="1718" spans="1:30" x14ac:dyDescent="0.25">
      <c r="A1718" s="35" t="s">
        <v>1824</v>
      </c>
      <c r="B1718" s="12" t="s">
        <v>1824</v>
      </c>
      <c r="C1718" s="17"/>
      <c r="D1718" s="17"/>
      <c r="G1718" s="11" t="s">
        <v>6059</v>
      </c>
      <c r="H1718" s="11" t="s">
        <v>1903</v>
      </c>
      <c r="J1718" s="16" t="e">
        <f>VLOOKUP(Table15[[#This Row],[TechRequired]],OldTree!A:B,2,0)</f>
        <v>#N/A</v>
      </c>
      <c r="K1718" s="23" t="s">
        <v>8955</v>
      </c>
      <c r="L1718" s="16"/>
      <c r="N1718" s="11" t="str">
        <f>INDEX(TreeLookup!$C$1:$DE$21,MATCH(Table15[[#This Row],[CATEGORY]],TreeLookup!$C$1:$C$21,0),MATCH(Table15[[#This Row],[YEAR]],TreeLookup!$C$1:$DE$1,0))</f>
        <v>hydrolox1998</v>
      </c>
      <c r="Q1718" s="11" t="s">
        <v>6136</v>
      </c>
      <c r="R1718" s="11" t="s">
        <v>6135</v>
      </c>
      <c r="S1718" s="11">
        <v>2001</v>
      </c>
    </row>
    <row r="1719" spans="1:30" x14ac:dyDescent="0.25">
      <c r="A1719" s="35" t="s">
        <v>6138</v>
      </c>
      <c r="B1719" s="12" t="s">
        <v>6138</v>
      </c>
      <c r="C1719" s="17"/>
      <c r="D1719" s="17"/>
      <c r="G1719" s="11" t="s">
        <v>6059</v>
      </c>
      <c r="H1719" s="11" t="s">
        <v>1903</v>
      </c>
      <c r="J1719" s="16" t="e">
        <f>VLOOKUP(Table15[[#This Row],[TechRequired]],OldTree!A:B,2,0)</f>
        <v>#N/A</v>
      </c>
      <c r="K1719" s="23" t="s">
        <v>8955</v>
      </c>
      <c r="L1719" s="16"/>
      <c r="N1719" s="11" t="str">
        <f>INDEX(TreeLookup!$C$1:$DE$21,MATCH(Table15[[#This Row],[CATEGORY]],TreeLookup!$C$1:$C$21,0),MATCH(Table15[[#This Row],[YEAR]],TreeLookup!$C$1:$DE$1,0))</f>
        <v>hydrolox1998</v>
      </c>
      <c r="Q1719" s="11" t="s">
        <v>6136</v>
      </c>
      <c r="R1719" s="11" t="s">
        <v>6135</v>
      </c>
      <c r="S1719" s="11">
        <v>2003</v>
      </c>
    </row>
    <row r="1720" spans="1:30" x14ac:dyDescent="0.25">
      <c r="A1720" s="11" t="s">
        <v>1390</v>
      </c>
      <c r="B1720" s="12" t="s">
        <v>1390</v>
      </c>
      <c r="G1720" s="11" t="s">
        <v>6059</v>
      </c>
      <c r="H1720" s="11" t="s">
        <v>1903</v>
      </c>
      <c r="J1720" s="16" t="e">
        <f>VLOOKUP(Table15[[#This Row],[TechRequired]],OldTree!A:B,2,0)</f>
        <v>#N/A</v>
      </c>
      <c r="K1720" s="23" t="s">
        <v>8941</v>
      </c>
      <c r="L1720" s="16"/>
      <c r="N1720" s="11" t="str">
        <f>INDEX(TreeLookup!$C$1:$DE$21,MATCH(Table15[[#This Row],[CATEGORY]],TreeLookup!$C$1:$C$21,0),MATCH(Table15[[#This Row],[YEAR]],TreeLookup!$C$1:$DE$1,0))</f>
        <v>lunarLanding</v>
      </c>
      <c r="Q1720" s="11" t="s">
        <v>6155</v>
      </c>
      <c r="R1720" s="11" t="s">
        <v>1390</v>
      </c>
      <c r="S1720" s="11">
        <v>1969</v>
      </c>
    </row>
    <row r="1721" spans="1:30" x14ac:dyDescent="0.25">
      <c r="A1721" s="11" t="s">
        <v>6156</v>
      </c>
      <c r="B1721" s="12" t="s">
        <v>6156</v>
      </c>
      <c r="G1721" s="11" t="s">
        <v>6059</v>
      </c>
      <c r="H1721" s="11" t="s">
        <v>1903</v>
      </c>
      <c r="J1721" s="16" t="e">
        <f>VLOOKUP(Table15[[#This Row],[TechRequired]],OldTree!A:B,2,0)</f>
        <v>#N/A</v>
      </c>
      <c r="K1721" s="23" t="s">
        <v>8941</v>
      </c>
      <c r="L1721" s="16"/>
      <c r="N1721" s="11" t="str">
        <f>INDEX(TreeLookup!$C$1:$DE$21,MATCH(Table15[[#This Row],[CATEGORY]],TreeLookup!$C$1:$C$21,0),MATCH(Table15[[#This Row],[YEAR]],TreeLookup!$C$1:$DE$1,0))</f>
        <v>lunarLanding</v>
      </c>
      <c r="Q1721" s="11" t="s">
        <v>6155</v>
      </c>
      <c r="R1721" s="11" t="s">
        <v>1388</v>
      </c>
      <c r="S1721" s="11">
        <v>1969</v>
      </c>
    </row>
    <row r="1722" spans="1:30" x14ac:dyDescent="0.25">
      <c r="A1722" s="35" t="s">
        <v>6157</v>
      </c>
      <c r="B1722" s="12" t="s">
        <v>6157</v>
      </c>
      <c r="F1722" s="11" t="s">
        <v>1326</v>
      </c>
      <c r="G1722" s="11" t="s">
        <v>6059</v>
      </c>
      <c r="H1722" s="11" t="s">
        <v>1903</v>
      </c>
      <c r="J1722" s="16">
        <f>VLOOKUP(Table15[[#This Row],[TechRequired]],OldTree!A:B,2,0)</f>
        <v>5</v>
      </c>
      <c r="K1722" s="23" t="s">
        <v>8941</v>
      </c>
      <c r="L1722" s="16"/>
      <c r="N1722" s="11" t="str">
        <f>INDEX(TreeLookup!$C$1:$DE$21,MATCH(Table15[[#This Row],[CATEGORY]],TreeLookup!$C$1:$C$21,0),MATCH(Table15[[#This Row],[YEAR]],TreeLookup!$C$1:$DE$1,0))</f>
        <v>improvedLandingEngines</v>
      </c>
      <c r="Q1722" s="11" t="s">
        <v>6155</v>
      </c>
      <c r="R1722" s="11" t="s">
        <v>1388</v>
      </c>
      <c r="S1722" s="11">
        <v>1971</v>
      </c>
    </row>
    <row r="1723" spans="1:30" x14ac:dyDescent="0.25">
      <c r="A1723" s="35" t="s">
        <v>6158</v>
      </c>
      <c r="B1723" s="12" t="s">
        <v>6158</v>
      </c>
      <c r="F1723" s="11" t="s">
        <v>1326</v>
      </c>
      <c r="G1723" s="11" t="s">
        <v>6059</v>
      </c>
      <c r="H1723" s="11" t="s">
        <v>1903</v>
      </c>
      <c r="J1723" s="16">
        <f>VLOOKUP(Table15[[#This Row],[TechRequired]],OldTree!A:B,2,0)</f>
        <v>5</v>
      </c>
      <c r="K1723" s="23" t="s">
        <v>8945</v>
      </c>
      <c r="L1723" s="16"/>
      <c r="N1723" s="11" t="str">
        <f>INDEX(TreeLookup!$C$1:$DE$21,MATCH(Table15[[#This Row],[CATEGORY]],TreeLookup!$C$1:$C$21,0),MATCH(Table15[[#This Row],[YEAR]],TreeLookup!$C$1:$DE$1,0))</f>
        <v>orbitalRocketry1972</v>
      </c>
      <c r="Q1723" s="11" t="s">
        <v>6159</v>
      </c>
      <c r="R1723" s="11" t="s">
        <v>1388</v>
      </c>
      <c r="S1723" s="11">
        <v>1972</v>
      </c>
    </row>
    <row r="1724" spans="1:30" x14ac:dyDescent="0.25">
      <c r="A1724" s="11" t="s">
        <v>618</v>
      </c>
      <c r="B1724" s="12" t="s">
        <v>3472</v>
      </c>
      <c r="C1724" s="11">
        <v>650</v>
      </c>
      <c r="D1724" s="11">
        <v>13000</v>
      </c>
      <c r="E1724" s="12" t="s">
        <v>3473</v>
      </c>
      <c r="F1724" s="11" t="s">
        <v>1324</v>
      </c>
      <c r="G1724" s="11" t="s">
        <v>1380</v>
      </c>
      <c r="H1724" s="11" t="s">
        <v>1903</v>
      </c>
      <c r="I1724" s="11" t="s">
        <v>1903</v>
      </c>
      <c r="J1724" s="14">
        <f>VLOOKUP(Table15[[#This Row],[TechRequired]],OldTree!A:B,2,0)</f>
        <v>2</v>
      </c>
      <c r="K1724" s="22" t="s">
        <v>8945</v>
      </c>
      <c r="L1724" s="14"/>
      <c r="N1724" s="11" t="str">
        <f>INDEX(TreeLookup!$C$1:$DE$21,MATCH(Table15[[#This Row],[CATEGORY]],TreeLookup!$C$1:$C$21,0),MATCH(Table15[[#This Row],[YEAR]],TreeLookup!$C$1:$DE$1,0))</f>
        <v>orbitalRocketry1956</v>
      </c>
      <c r="P1724" s="13" t="s">
        <v>6843</v>
      </c>
      <c r="Q1724" s="11" t="s">
        <v>6050</v>
      </c>
      <c r="R1724" s="21" t="s">
        <v>6217</v>
      </c>
      <c r="S1724" s="11">
        <v>1956</v>
      </c>
      <c r="W1724" s="15"/>
      <c r="Y1724" s="11" t="s">
        <v>11045</v>
      </c>
      <c r="AD1724" s="11" t="s">
        <v>11286</v>
      </c>
    </row>
    <row r="1725" spans="1:30" x14ac:dyDescent="0.25">
      <c r="A1725" s="11" t="s">
        <v>641</v>
      </c>
      <c r="B1725" s="12" t="s">
        <v>3472</v>
      </c>
      <c r="C1725" s="11">
        <v>650</v>
      </c>
      <c r="D1725" s="11">
        <v>13000</v>
      </c>
      <c r="E1725" s="12" t="s">
        <v>3473</v>
      </c>
      <c r="F1725" s="11" t="s">
        <v>1324</v>
      </c>
      <c r="G1725" s="21" t="s">
        <v>11292</v>
      </c>
      <c r="H1725" s="11" t="s">
        <v>1903</v>
      </c>
      <c r="I1725" s="11" t="s">
        <v>1903</v>
      </c>
      <c r="J1725" s="14">
        <f>VLOOKUP(Table15[[#This Row],[TechRequired]],OldTree!A:B,2,0)</f>
        <v>2</v>
      </c>
      <c r="K1725" s="22" t="s">
        <v>8945</v>
      </c>
      <c r="L1725" s="14"/>
      <c r="N1725" s="11" t="str">
        <f>INDEX(TreeLookup!$C$1:$DE$21,MATCH(Table15[[#This Row],[CATEGORY]],TreeLookup!$C$1:$C$21,0),MATCH(Table15[[#This Row],[YEAR]],TreeLookup!$C$1:$DE$1,0))</f>
        <v>orbitalRocketry1956</v>
      </c>
      <c r="P1725" s="13" t="s">
        <v>6843</v>
      </c>
      <c r="Q1725" s="11" t="s">
        <v>6050</v>
      </c>
      <c r="R1725" s="21" t="s">
        <v>6217</v>
      </c>
      <c r="S1725" s="11">
        <v>1956</v>
      </c>
      <c r="W1725" s="15"/>
      <c r="Y1725" s="11" t="s">
        <v>11045</v>
      </c>
      <c r="AD1725" s="11" t="s">
        <v>11286</v>
      </c>
    </row>
    <row r="1726" spans="1:30" x14ac:dyDescent="0.25">
      <c r="A1726" s="11" t="s">
        <v>9686</v>
      </c>
      <c r="B1726" s="12" t="s">
        <v>9687</v>
      </c>
      <c r="C1726" s="11">
        <v>650</v>
      </c>
      <c r="D1726" s="11">
        <v>13000</v>
      </c>
      <c r="E1726" s="12" t="s">
        <v>9688</v>
      </c>
      <c r="F1726" s="21" t="s">
        <v>1287</v>
      </c>
      <c r="G1726" s="21" t="s">
        <v>9621</v>
      </c>
      <c r="H1726" s="21" t="s">
        <v>1903</v>
      </c>
      <c r="J1726" s="16">
        <f>VLOOKUP(Table15[[#This Row],[TechRequired]],OldTree!A:B,2,0)</f>
        <v>3</v>
      </c>
      <c r="K1726" s="38" t="s">
        <v>8945</v>
      </c>
      <c r="L1726" s="16"/>
      <c r="N1726" s="17" t="str">
        <f>INDEX(TreeLookup!$C$1:$DE$21,MATCH(Table15[[#This Row],[CATEGORY]],TreeLookup!$C$1:$C$21,0),MATCH(Table15[[#This Row],[YEAR]],TreeLookup!$C$1:$DE$1,0))</f>
        <v>orbitalRocketry1956</v>
      </c>
      <c r="O1726" s="21"/>
      <c r="P1726" s="25" t="s">
        <v>6843</v>
      </c>
      <c r="Q1726" s="12" t="s">
        <v>9689</v>
      </c>
      <c r="R1726" s="21" t="s">
        <v>6217</v>
      </c>
      <c r="S1726" s="11">
        <v>1957</v>
      </c>
      <c r="AD1726" s="11" t="s">
        <v>11286</v>
      </c>
    </row>
    <row r="1727" spans="1:30" x14ac:dyDescent="0.25">
      <c r="A1727" s="11" t="s">
        <v>650</v>
      </c>
      <c r="B1727" s="12" t="s">
        <v>2832</v>
      </c>
      <c r="C1727" s="11">
        <v>600</v>
      </c>
      <c r="D1727" s="11">
        <v>12000</v>
      </c>
      <c r="E1727" s="12" t="s">
        <v>2833</v>
      </c>
      <c r="F1727" s="11" t="s">
        <v>1324</v>
      </c>
      <c r="G1727" s="11" t="s">
        <v>1912</v>
      </c>
      <c r="H1727" s="11" t="s">
        <v>1903</v>
      </c>
      <c r="I1727" s="11" t="s">
        <v>1903</v>
      </c>
      <c r="J1727" s="14">
        <f>VLOOKUP(Table15[[#This Row],[TechRequired]],OldTree!A:B,2,0)</f>
        <v>2</v>
      </c>
      <c r="K1727" s="22" t="s">
        <v>8945</v>
      </c>
      <c r="L1727" s="14"/>
      <c r="N1727" s="11" t="str">
        <f>INDEX(TreeLookup!$C$1:$DE$21,MATCH(Table15[[#This Row],[CATEGORY]],TreeLookup!$C$1:$C$21,0),MATCH(Table15[[#This Row],[YEAR]],TreeLookup!$C$1:$DE$1,0))</f>
        <v>orbitalRocketry1958</v>
      </c>
      <c r="P1727" s="13" t="s">
        <v>6843</v>
      </c>
      <c r="Q1727" s="11" t="s">
        <v>6050</v>
      </c>
      <c r="S1727" s="11">
        <v>1958</v>
      </c>
      <c r="W1727" s="15"/>
      <c r="Y1727" s="11" t="s">
        <v>10977</v>
      </c>
      <c r="AD1727" s="11" t="s">
        <v>11286</v>
      </c>
    </row>
    <row r="1728" spans="1:30" x14ac:dyDescent="0.25">
      <c r="A1728" s="11" t="s">
        <v>651</v>
      </c>
      <c r="B1728" s="12" t="s">
        <v>2834</v>
      </c>
      <c r="C1728" s="11">
        <v>50</v>
      </c>
      <c r="D1728" s="11">
        <v>1000</v>
      </c>
      <c r="E1728" s="12" t="s">
        <v>2835</v>
      </c>
      <c r="F1728" s="11" t="s">
        <v>1324</v>
      </c>
      <c r="G1728" s="11" t="s">
        <v>1912</v>
      </c>
      <c r="H1728" s="11" t="s">
        <v>1903</v>
      </c>
      <c r="I1728" s="11" t="s">
        <v>1903</v>
      </c>
      <c r="J1728" s="14">
        <f>VLOOKUP(Table15[[#This Row],[TechRequired]],OldTree!A:B,2,0)</f>
        <v>2</v>
      </c>
      <c r="K1728" s="22" t="s">
        <v>8945</v>
      </c>
      <c r="L1728" s="14"/>
      <c r="N1728" s="11" t="str">
        <f>INDEX(TreeLookup!$C$1:$DE$21,MATCH(Table15[[#This Row],[CATEGORY]],TreeLookup!$C$1:$C$21,0),MATCH(Table15[[#This Row],[YEAR]],TreeLookup!$C$1:$DE$1,0))</f>
        <v>orbitalRocketry1958</v>
      </c>
      <c r="P1728" s="13" t="s">
        <v>6843</v>
      </c>
      <c r="Q1728" s="11" t="s">
        <v>6050</v>
      </c>
      <c r="S1728" s="11">
        <v>1958</v>
      </c>
      <c r="W1728" s="15"/>
      <c r="Y1728" s="11" t="s">
        <v>10977</v>
      </c>
      <c r="AD1728" s="11" t="s">
        <v>11286</v>
      </c>
    </row>
    <row r="1729" spans="1:25" x14ac:dyDescent="0.25">
      <c r="A1729" s="35" t="s">
        <v>6192</v>
      </c>
      <c r="B1729" s="12" t="s">
        <v>6192</v>
      </c>
      <c r="F1729" s="11" t="s">
        <v>1287</v>
      </c>
      <c r="G1729" s="11" t="s">
        <v>6059</v>
      </c>
      <c r="H1729" s="11" t="s">
        <v>1903</v>
      </c>
      <c r="J1729" s="16">
        <f>VLOOKUP(Table15[[#This Row],[TechRequired]],OldTree!A:B,2,0)</f>
        <v>3</v>
      </c>
      <c r="K1729" s="23" t="s">
        <v>8945</v>
      </c>
      <c r="L1729" s="16"/>
      <c r="N1729" s="11" t="str">
        <f>INDEX(TreeLookup!$C$1:$DE$21,MATCH(Table15[[#This Row],[CATEGORY]],TreeLookup!$C$1:$C$21,0),MATCH(Table15[[#This Row],[YEAR]],TreeLookup!$C$1:$DE$1,0))</f>
        <v>orbitalRocketry1972</v>
      </c>
      <c r="Q1729" s="11"/>
      <c r="R1729" s="11" t="s">
        <v>6190</v>
      </c>
      <c r="S1729" s="11">
        <v>1974</v>
      </c>
    </row>
    <row r="1730" spans="1:25" x14ac:dyDescent="0.25">
      <c r="A1730" s="35" t="s">
        <v>6193</v>
      </c>
      <c r="B1730" s="12" t="s">
        <v>6193</v>
      </c>
      <c r="F1730" s="11" t="s">
        <v>1287</v>
      </c>
      <c r="G1730" s="11" t="s">
        <v>6059</v>
      </c>
      <c r="H1730" s="11" t="s">
        <v>1903</v>
      </c>
      <c r="J1730" s="16">
        <f>VLOOKUP(Table15[[#This Row],[TechRequired]],OldTree!A:B,2,0)</f>
        <v>3</v>
      </c>
      <c r="K1730" s="23" t="s">
        <v>8945</v>
      </c>
      <c r="L1730" s="16"/>
      <c r="N1730" s="11" t="str">
        <f>INDEX(TreeLookup!$C$1:$DE$21,MATCH(Table15[[#This Row],[CATEGORY]],TreeLookup!$C$1:$C$21,0),MATCH(Table15[[#This Row],[YEAR]],TreeLookup!$C$1:$DE$1,0))</f>
        <v>orbitalRocketry1986</v>
      </c>
      <c r="Q1730" s="11"/>
      <c r="R1730" s="11" t="s">
        <v>6190</v>
      </c>
      <c r="S1730" s="11">
        <v>1990</v>
      </c>
    </row>
    <row r="1731" spans="1:25" x14ac:dyDescent="0.25">
      <c r="A1731" s="11" t="s">
        <v>6191</v>
      </c>
      <c r="B1731" s="12" t="s">
        <v>6191</v>
      </c>
      <c r="G1731" s="11" t="s">
        <v>6059</v>
      </c>
      <c r="H1731" s="11" t="s">
        <v>1903</v>
      </c>
      <c r="J1731" s="16" t="e">
        <f>VLOOKUP(Table15[[#This Row],[TechRequired]],OldTree!A:B,2,0)</f>
        <v>#N/A</v>
      </c>
      <c r="K1731" s="23" t="s">
        <v>8945</v>
      </c>
      <c r="L1731" s="16"/>
      <c r="N1731" s="11" t="str">
        <f>INDEX(TreeLookup!$C$1:$DE$21,MATCH(Table15[[#This Row],[CATEGORY]],TreeLookup!$C$1:$C$21,0),MATCH(Table15[[#This Row],[YEAR]],TreeLookup!$C$1:$DE$1,0))</f>
        <v>orbitalRocketry1956</v>
      </c>
      <c r="Q1731" s="21" t="s">
        <v>6190</v>
      </c>
      <c r="R1731" s="11" t="s">
        <v>6190</v>
      </c>
      <c r="S1731" s="11">
        <v>1956</v>
      </c>
    </row>
    <row r="1732" spans="1:25" x14ac:dyDescent="0.25">
      <c r="A1732" s="35" t="s">
        <v>6184</v>
      </c>
      <c r="B1732" s="12" t="s">
        <v>6184</v>
      </c>
      <c r="G1732" s="11" t="s">
        <v>6059</v>
      </c>
      <c r="H1732" s="11" t="s">
        <v>1903</v>
      </c>
      <c r="J1732" s="16" t="e">
        <f>VLOOKUP(Table15[[#This Row],[TechRequired]],OldTree!A:B,2,0)</f>
        <v>#N/A</v>
      </c>
      <c r="K1732" s="23" t="s">
        <v>8945</v>
      </c>
      <c r="L1732" s="16"/>
      <c r="N1732" s="11" t="str">
        <f>INDEX(TreeLookup!$C$1:$DE$21,MATCH(Table15[[#This Row],[CATEGORY]],TreeLookup!$C$1:$C$21,0),MATCH(Table15[[#This Row],[YEAR]],TreeLookup!$C$1:$DE$1,0))</f>
        <v>orbitalRocketry1958</v>
      </c>
      <c r="Q1732" s="21" t="s">
        <v>6183</v>
      </c>
      <c r="R1732" s="11" t="s">
        <v>6183</v>
      </c>
      <c r="S1732" s="11">
        <v>1958</v>
      </c>
    </row>
    <row r="1733" spans="1:25" x14ac:dyDescent="0.25">
      <c r="A1733" s="11" t="s">
        <v>6214</v>
      </c>
      <c r="B1733" s="11" t="s">
        <v>6214</v>
      </c>
      <c r="G1733" s="21" t="s">
        <v>6059</v>
      </c>
      <c r="H1733" s="21" t="s">
        <v>1903</v>
      </c>
      <c r="J1733" s="16" t="e">
        <f>VLOOKUP(Table15[[#This Row],[TechRequired]],OldTree!A:B,2,0)</f>
        <v>#N/A</v>
      </c>
      <c r="K1733" s="22" t="s">
        <v>8955</v>
      </c>
      <c r="L1733" s="16"/>
      <c r="N1733" s="17" t="str">
        <f>INDEX(TreeLookup!$C$1:$DE$21,MATCH(Table15[[#This Row],[CATEGORY]],TreeLookup!$C$1:$C$21,0),MATCH(Table15[[#This Row],[YEAR]],TreeLookup!$C$1:$DE$1,0))</f>
        <v>earlyHydrolox</v>
      </c>
      <c r="P1733" s="25" t="s">
        <v>6843</v>
      </c>
      <c r="R1733" s="11" t="s">
        <v>11267</v>
      </c>
      <c r="S1733" s="11">
        <v>1963</v>
      </c>
      <c r="T1733" s="63"/>
      <c r="Y1733" s="64"/>
    </row>
    <row r="1734" spans="1:25" x14ac:dyDescent="0.25">
      <c r="A1734" s="35" t="s">
        <v>6210</v>
      </c>
      <c r="B1734" s="12" t="s">
        <v>6210</v>
      </c>
      <c r="F1734" s="11" t="s">
        <v>1287</v>
      </c>
      <c r="G1734" s="11" t="s">
        <v>6059</v>
      </c>
      <c r="H1734" s="11" t="s">
        <v>1903</v>
      </c>
      <c r="J1734" s="16">
        <f>VLOOKUP(Table15[[#This Row],[TechRequired]],OldTree!A:B,2,0)</f>
        <v>3</v>
      </c>
      <c r="K1734" s="22" t="s">
        <v>8945</v>
      </c>
      <c r="L1734" s="16"/>
      <c r="N1734" s="11" t="str">
        <f>INDEX(TreeLookup!$C$1:$DE$21,MATCH(Table15[[#This Row],[CATEGORY]],TreeLookup!$C$1:$C$21,0),MATCH(Table15[[#This Row],[YEAR]],TreeLookup!$C$1:$DE$1,0))</f>
        <v>orbitalRocketry1964</v>
      </c>
      <c r="Q1734" s="11"/>
      <c r="R1734" s="21" t="s">
        <v>8970</v>
      </c>
      <c r="S1734" s="11">
        <v>1964</v>
      </c>
    </row>
    <row r="1735" spans="1:25" x14ac:dyDescent="0.25">
      <c r="A1735" s="35" t="s">
        <v>6211</v>
      </c>
      <c r="B1735" s="12" t="s">
        <v>6211</v>
      </c>
      <c r="F1735" s="11" t="s">
        <v>1329</v>
      </c>
      <c r="G1735" s="11" t="s">
        <v>6059</v>
      </c>
      <c r="H1735" s="11" t="s">
        <v>1903</v>
      </c>
      <c r="J1735" s="16">
        <f>VLOOKUP(Table15[[#This Row],[TechRequired]],OldTree!A:B,2,0)</f>
        <v>4</v>
      </c>
      <c r="K1735" s="22" t="s">
        <v>8945</v>
      </c>
      <c r="L1735" s="16"/>
      <c r="N1735" s="11" t="str">
        <f>INDEX(TreeLookup!$C$1:$DE$21,MATCH(Table15[[#This Row],[CATEGORY]],TreeLookup!$C$1:$C$21,0),MATCH(Table15[[#This Row],[YEAR]],TreeLookup!$C$1:$DE$1,0))</f>
        <v>orbitalRocketry1965</v>
      </c>
      <c r="Q1735" s="11"/>
      <c r="R1735" s="21" t="s">
        <v>8970</v>
      </c>
      <c r="S1735" s="11">
        <v>1965</v>
      </c>
    </row>
    <row r="1736" spans="1:25" x14ac:dyDescent="0.25">
      <c r="A1736" s="11" t="s">
        <v>11273</v>
      </c>
      <c r="G1736" s="21" t="s">
        <v>6059</v>
      </c>
      <c r="H1736" s="21" t="s">
        <v>1903</v>
      </c>
      <c r="J1736" s="16" t="e">
        <f>VLOOKUP(Table15[[#This Row],[TechRequired]],OldTree!A:B,2,0)</f>
        <v>#N/A</v>
      </c>
      <c r="K1736" s="22" t="s">
        <v>8945</v>
      </c>
      <c r="L1736" s="16"/>
      <c r="N1736" s="17" t="str">
        <f>INDEX(TreeLookup!$C$1:$DE$21,MATCH(Table15[[#This Row],[CATEGORY]],TreeLookup!$C$1:$C$21,0),MATCH(Table15[[#This Row],[YEAR]],TreeLookup!$C$1:$DE$1,0))</f>
        <v>orbitalRocketry1965</v>
      </c>
      <c r="P1736" s="25" t="s">
        <v>6843</v>
      </c>
      <c r="R1736" s="21" t="s">
        <v>8970</v>
      </c>
      <c r="S1736" s="11">
        <v>1965</v>
      </c>
      <c r="T1736" s="63"/>
      <c r="Y1736" s="64"/>
    </row>
    <row r="1737" spans="1:25" x14ac:dyDescent="0.25">
      <c r="A1737" s="11" t="s">
        <v>9683</v>
      </c>
      <c r="B1737" s="12" t="s">
        <v>9684</v>
      </c>
      <c r="C1737" s="11">
        <v>1550</v>
      </c>
      <c r="D1737" s="11">
        <v>48000</v>
      </c>
      <c r="E1737" s="12" t="s">
        <v>9685</v>
      </c>
      <c r="F1737" s="21" t="s">
        <v>1329</v>
      </c>
      <c r="G1737" s="21" t="s">
        <v>9621</v>
      </c>
      <c r="H1737" s="21" t="s">
        <v>1903</v>
      </c>
      <c r="I1737" s="21" t="s">
        <v>1903</v>
      </c>
      <c r="J1737" s="16">
        <f>VLOOKUP(Table15[[#This Row],[TechRequired]],OldTree!A:B,2,0)</f>
        <v>4</v>
      </c>
      <c r="K1737" s="38" t="s">
        <v>8945</v>
      </c>
      <c r="L1737" s="16"/>
      <c r="N1737" s="17" t="str">
        <f>INDEX(TreeLookup!$C$1:$DE$21,MATCH(Table15[[#This Row],[CATEGORY]],TreeLookup!$C$1:$C$21,0),MATCH(Table15[[#This Row],[YEAR]],TreeLookup!$C$1:$DE$1,0))</f>
        <v>orbitalRocketry1970</v>
      </c>
      <c r="O1737" s="21"/>
      <c r="P1737" s="25" t="s">
        <v>6843</v>
      </c>
      <c r="Q1737" s="24" t="s">
        <v>9717</v>
      </c>
      <c r="R1737" s="21" t="s">
        <v>6217</v>
      </c>
      <c r="S1737" s="11">
        <v>1971</v>
      </c>
    </row>
    <row r="1738" spans="1:25" x14ac:dyDescent="0.25">
      <c r="A1738" s="11" t="s">
        <v>9681</v>
      </c>
      <c r="B1738" s="12" t="s">
        <v>9682</v>
      </c>
      <c r="C1738" s="11">
        <v>1550</v>
      </c>
      <c r="D1738" s="11">
        <v>16000</v>
      </c>
      <c r="E1738" s="12" t="s">
        <v>9680</v>
      </c>
      <c r="F1738" s="21" t="s">
        <v>1329</v>
      </c>
      <c r="G1738" s="21" t="s">
        <v>9621</v>
      </c>
      <c r="H1738" s="21" t="s">
        <v>1903</v>
      </c>
      <c r="I1738" s="21" t="s">
        <v>1903</v>
      </c>
      <c r="J1738" s="16">
        <f>VLOOKUP(Table15[[#This Row],[TechRequired]],OldTree!A:B,2,0)</f>
        <v>4</v>
      </c>
      <c r="K1738" s="38" t="s">
        <v>8945</v>
      </c>
      <c r="L1738" s="16"/>
      <c r="N1738" s="17" t="str">
        <f>INDEX(TreeLookup!$C$1:$DE$21,MATCH(Table15[[#This Row],[CATEGORY]],TreeLookup!$C$1:$C$21,0),MATCH(Table15[[#This Row],[YEAR]],TreeLookup!$C$1:$DE$1,0))</f>
        <v>orbitalRocketry1959</v>
      </c>
      <c r="O1738" s="21"/>
      <c r="P1738" s="25" t="s">
        <v>6843</v>
      </c>
      <c r="Q1738" s="24" t="s">
        <v>9718</v>
      </c>
      <c r="R1738" s="21" t="s">
        <v>8970</v>
      </c>
      <c r="S1738" s="11">
        <v>1959</v>
      </c>
    </row>
    <row r="1739" spans="1:25" x14ac:dyDescent="0.25">
      <c r="A1739" s="35" t="s">
        <v>6185</v>
      </c>
      <c r="B1739" s="12" t="s">
        <v>6185</v>
      </c>
      <c r="F1739" s="11" t="s">
        <v>1299</v>
      </c>
      <c r="G1739" s="11" t="s">
        <v>6059</v>
      </c>
      <c r="H1739" s="11" t="s">
        <v>1903</v>
      </c>
      <c r="J1739" s="16">
        <f>VLOOKUP(Table15[[#This Row],[TechRequired]],OldTree!A:B,2,0)</f>
        <v>1.5</v>
      </c>
      <c r="K1739" s="23" t="s">
        <v>8945</v>
      </c>
      <c r="L1739" s="16"/>
      <c r="N1739" s="11" t="str">
        <f>INDEX(TreeLookup!$C$1:$DE$21,MATCH(Table15[[#This Row],[CATEGORY]],TreeLookup!$C$1:$C$21,0),MATCH(Table15[[#This Row],[YEAR]],TreeLookup!$C$1:$DE$1,0))</f>
        <v>orbitalRocketry1960</v>
      </c>
      <c r="Q1739" s="21" t="s">
        <v>6183</v>
      </c>
      <c r="R1739" s="11" t="s">
        <v>6183</v>
      </c>
      <c r="S1739" s="11">
        <v>1960</v>
      </c>
    </row>
    <row r="1740" spans="1:25" x14ac:dyDescent="0.25">
      <c r="A1740" s="35" t="s">
        <v>6186</v>
      </c>
      <c r="B1740" s="12" t="s">
        <v>6186</v>
      </c>
      <c r="F1740" s="11" t="s">
        <v>1287</v>
      </c>
      <c r="G1740" s="11" t="s">
        <v>6059</v>
      </c>
      <c r="H1740" s="11" t="s">
        <v>1903</v>
      </c>
      <c r="J1740" s="16">
        <f>VLOOKUP(Table15[[#This Row],[TechRequired]],OldTree!A:B,2,0)</f>
        <v>3</v>
      </c>
      <c r="K1740" s="23" t="s">
        <v>8945</v>
      </c>
      <c r="L1740" s="16"/>
      <c r="N1740" s="11" t="str">
        <f>INDEX(TreeLookup!$C$1:$DE$21,MATCH(Table15[[#This Row],[CATEGORY]],TreeLookup!$C$1:$C$21,0),MATCH(Table15[[#This Row],[YEAR]],TreeLookup!$C$1:$DE$1,0))</f>
        <v>orbitalRocketry1962</v>
      </c>
      <c r="Q1740" s="11"/>
      <c r="R1740" s="11" t="s">
        <v>6183</v>
      </c>
      <c r="S1740" s="11">
        <v>1962</v>
      </c>
    </row>
    <row r="1741" spans="1:25" x14ac:dyDescent="0.25">
      <c r="A1741" s="35" t="s">
        <v>6187</v>
      </c>
      <c r="B1741" s="12" t="s">
        <v>6187</v>
      </c>
      <c r="F1741" s="11" t="s">
        <v>1329</v>
      </c>
      <c r="G1741" s="11" t="s">
        <v>6059</v>
      </c>
      <c r="H1741" s="11" t="s">
        <v>1903</v>
      </c>
      <c r="J1741" s="16">
        <f>VLOOKUP(Table15[[#This Row],[TechRequired]],OldTree!A:B,2,0)</f>
        <v>4</v>
      </c>
      <c r="K1741" s="23" t="s">
        <v>8945</v>
      </c>
      <c r="L1741" s="16"/>
      <c r="N1741" s="11" t="str">
        <f>INDEX(TreeLookup!$C$1:$DE$21,MATCH(Table15[[#This Row],[CATEGORY]],TreeLookup!$C$1:$C$21,0),MATCH(Table15[[#This Row],[YEAR]],TreeLookup!$C$1:$DE$1,0))</f>
        <v>orbitalRocketry1965</v>
      </c>
      <c r="Q1741" s="11"/>
      <c r="R1741" s="11" t="s">
        <v>6183</v>
      </c>
      <c r="S1741" s="11">
        <v>1965</v>
      </c>
    </row>
    <row r="1742" spans="1:25" x14ac:dyDescent="0.25">
      <c r="A1742" s="35" t="s">
        <v>6188</v>
      </c>
      <c r="B1742" s="12" t="s">
        <v>6188</v>
      </c>
      <c r="F1742" s="11" t="s">
        <v>1326</v>
      </c>
      <c r="G1742" s="11" t="s">
        <v>6059</v>
      </c>
      <c r="H1742" s="11" t="s">
        <v>1903</v>
      </c>
      <c r="J1742" s="16">
        <f>VLOOKUP(Table15[[#This Row],[TechRequired]],OldTree!A:B,2,0)</f>
        <v>5</v>
      </c>
      <c r="K1742" s="23" t="s">
        <v>8945</v>
      </c>
      <c r="L1742" s="16"/>
      <c r="N1742" s="11" t="str">
        <f>INDEX(TreeLookup!$C$1:$DE$21,MATCH(Table15[[#This Row],[CATEGORY]],TreeLookup!$C$1:$C$21,0),MATCH(Table15[[#This Row],[YEAR]],TreeLookup!$C$1:$DE$1,0))</f>
        <v>orbitalRocketry1967</v>
      </c>
      <c r="Q1742" s="11"/>
      <c r="R1742" s="11" t="s">
        <v>6183</v>
      </c>
      <c r="S1742" s="11">
        <v>1967</v>
      </c>
    </row>
    <row r="1743" spans="1:25" x14ac:dyDescent="0.25">
      <c r="A1743" s="21" t="s">
        <v>9541</v>
      </c>
      <c r="B1743" s="12" t="s">
        <v>9541</v>
      </c>
      <c r="G1743" s="21" t="s">
        <v>6059</v>
      </c>
      <c r="J1743" s="16" t="e">
        <f>VLOOKUP(Table15[[#This Row],[TechRequired]],OldTree!A:B,2,0)</f>
        <v>#N/A</v>
      </c>
      <c r="K1743" s="22" t="s">
        <v>8945</v>
      </c>
      <c r="L1743" s="16"/>
      <c r="N1743" s="17" t="str">
        <f>INDEX(TreeLookup!$C$1:$DE$21,MATCH(Table15[[#This Row],[CATEGORY]],TreeLookup!$C$1:$C$21,0),MATCH(Table15[[#This Row],[YEAR]],TreeLookup!$C$1:$DE$1,0))</f>
        <v>orbitalRocketry1956</v>
      </c>
      <c r="Q1743" s="24" t="s">
        <v>9608</v>
      </c>
      <c r="R1743" s="21" t="s">
        <v>6183</v>
      </c>
      <c r="S1743" s="11">
        <v>1956</v>
      </c>
    </row>
    <row r="1744" spans="1:25" x14ac:dyDescent="0.25">
      <c r="A1744" s="35" t="s">
        <v>6189</v>
      </c>
      <c r="B1744" s="12" t="s">
        <v>6189</v>
      </c>
      <c r="F1744" s="11" t="s">
        <v>1319</v>
      </c>
      <c r="G1744" s="11" t="s">
        <v>6059</v>
      </c>
      <c r="H1744" s="11" t="s">
        <v>1903</v>
      </c>
      <c r="J1744" s="16">
        <f>VLOOKUP(Table15[[#This Row],[TechRequired]],OldTree!A:B,2,0)</f>
        <v>7</v>
      </c>
      <c r="K1744" s="23" t="s">
        <v>8945</v>
      </c>
      <c r="L1744" s="16"/>
      <c r="N1744" s="11" t="str">
        <f>INDEX(TreeLookup!$C$1:$DE$21,MATCH(Table15[[#This Row],[CATEGORY]],TreeLookup!$C$1:$C$21,0),MATCH(Table15[[#This Row],[YEAR]],TreeLookup!$C$1:$DE$1,0))</f>
        <v>orbitalRocketry1986</v>
      </c>
      <c r="Q1744" s="11"/>
      <c r="R1744" s="11" t="s">
        <v>6183</v>
      </c>
      <c r="S1744" s="11">
        <v>1990</v>
      </c>
    </row>
    <row r="1745" spans="1:38" x14ac:dyDescent="0.25">
      <c r="A1745" s="11" t="s">
        <v>9678</v>
      </c>
      <c r="B1745" s="12" t="s">
        <v>9679</v>
      </c>
      <c r="C1745" s="11">
        <v>4000</v>
      </c>
      <c r="D1745" s="11">
        <v>75000</v>
      </c>
      <c r="E1745" s="12" t="s">
        <v>9680</v>
      </c>
      <c r="F1745" s="21" t="s">
        <v>1329</v>
      </c>
      <c r="G1745" s="21" t="s">
        <v>9621</v>
      </c>
      <c r="H1745" s="21" t="s">
        <v>1903</v>
      </c>
      <c r="I1745" s="21" t="s">
        <v>1903</v>
      </c>
      <c r="J1745" s="16">
        <f>VLOOKUP(Table15[[#This Row],[TechRequired]],OldTree!A:B,2,0)</f>
        <v>4</v>
      </c>
      <c r="K1745" s="38" t="s">
        <v>8945</v>
      </c>
      <c r="L1745" s="16"/>
      <c r="N1745" s="17" t="str">
        <f>INDEX(TreeLookup!$C$1:$DE$21,MATCH(Table15[[#This Row],[CATEGORY]],TreeLookup!$C$1:$C$21,0),MATCH(Table15[[#This Row],[YEAR]],TreeLookup!$C$1:$DE$1,0))</f>
        <v>orbitalRocketry1963</v>
      </c>
      <c r="O1745" s="21"/>
      <c r="P1745" s="25" t="s">
        <v>6843</v>
      </c>
      <c r="Q1745" s="24" t="s">
        <v>9719</v>
      </c>
      <c r="R1745" s="21" t="s">
        <v>11267</v>
      </c>
      <c r="S1745" s="11">
        <v>1963</v>
      </c>
    </row>
    <row r="1746" spans="1:38" x14ac:dyDescent="0.25">
      <c r="A1746" s="35" t="s">
        <v>6219</v>
      </c>
      <c r="B1746" s="12" t="s">
        <v>6219</v>
      </c>
      <c r="F1746" s="11" t="s">
        <v>1299</v>
      </c>
      <c r="G1746" s="11" t="s">
        <v>6059</v>
      </c>
      <c r="H1746" s="11" t="s">
        <v>1903</v>
      </c>
      <c r="J1746" s="16">
        <f>VLOOKUP(Table15[[#This Row],[TechRequired]],OldTree!A:B,2,0)</f>
        <v>1.5</v>
      </c>
      <c r="K1746" s="23" t="s">
        <v>8945</v>
      </c>
      <c r="L1746" s="16"/>
      <c r="N1746" s="11" t="str">
        <f>INDEX(TreeLookup!$C$1:$DE$21,MATCH(Table15[[#This Row],[CATEGORY]],TreeLookup!$C$1:$C$21,0),MATCH(Table15[[#This Row],[YEAR]],TreeLookup!$C$1:$DE$1,0))</f>
        <v>orbitalRocketry1960</v>
      </c>
      <c r="Q1746" s="11"/>
      <c r="R1746" s="11" t="s">
        <v>6217</v>
      </c>
      <c r="S1746" s="11">
        <v>1960</v>
      </c>
    </row>
    <row r="1747" spans="1:38" x14ac:dyDescent="0.25">
      <c r="A1747" s="35" t="s">
        <v>6220</v>
      </c>
      <c r="B1747" s="12" t="s">
        <v>6220</v>
      </c>
      <c r="F1747" s="11" t="s">
        <v>1287</v>
      </c>
      <c r="G1747" s="11" t="s">
        <v>6059</v>
      </c>
      <c r="H1747" s="11" t="s">
        <v>1903</v>
      </c>
      <c r="J1747" s="16">
        <f>VLOOKUP(Table15[[#This Row],[TechRequired]],OldTree!A:B,2,0)</f>
        <v>3</v>
      </c>
      <c r="K1747" s="23" t="s">
        <v>8945</v>
      </c>
      <c r="L1747" s="16"/>
      <c r="N1747" s="11" t="str">
        <f>INDEX(TreeLookup!$C$1:$DE$21,MATCH(Table15[[#This Row],[CATEGORY]],TreeLookup!$C$1:$C$21,0),MATCH(Table15[[#This Row],[YEAR]],TreeLookup!$C$1:$DE$1,0))</f>
        <v>orbitalRocketry1963</v>
      </c>
      <c r="Q1747" s="11"/>
      <c r="R1747" s="11" t="s">
        <v>6217</v>
      </c>
      <c r="S1747" s="11">
        <v>1963</v>
      </c>
    </row>
    <row r="1748" spans="1:38" x14ac:dyDescent="0.25">
      <c r="A1748" s="11" t="s">
        <v>623</v>
      </c>
      <c r="B1748" s="12" t="s">
        <v>3474</v>
      </c>
      <c r="C1748" s="11">
        <v>750</v>
      </c>
      <c r="D1748" s="11">
        <v>15000</v>
      </c>
      <c r="E1748" s="12" t="s">
        <v>3475</v>
      </c>
      <c r="F1748" s="11" t="s">
        <v>1324</v>
      </c>
      <c r="G1748" s="11" t="s">
        <v>1380</v>
      </c>
      <c r="H1748" s="11" t="s">
        <v>1903</v>
      </c>
      <c r="I1748" s="11" t="s">
        <v>1903</v>
      </c>
      <c r="J1748" s="14">
        <f>VLOOKUP(Table15[[#This Row],[TechRequired]],OldTree!A:B,2,0)</f>
        <v>2</v>
      </c>
      <c r="K1748" s="22" t="s">
        <v>8945</v>
      </c>
      <c r="L1748" s="14"/>
      <c r="N1748" s="11" t="str">
        <f>INDEX(TreeLookup!$C$1:$DE$21,MATCH(Table15[[#This Row],[CATEGORY]],TreeLookup!$C$1:$C$21,0),MATCH(Table15[[#This Row],[YEAR]],TreeLookup!$C$1:$DE$1,0))</f>
        <v>orbitalRocketry1956</v>
      </c>
      <c r="P1748" s="13" t="s">
        <v>6843</v>
      </c>
      <c r="Q1748" s="11" t="s">
        <v>6049</v>
      </c>
      <c r="R1748" s="21" t="s">
        <v>6201</v>
      </c>
      <c r="S1748" s="11">
        <v>1956</v>
      </c>
      <c r="W1748" s="15"/>
      <c r="Y1748" s="11" t="s">
        <v>10979</v>
      </c>
      <c r="AD1748" s="11" t="s">
        <v>11286</v>
      </c>
    </row>
    <row r="1749" spans="1:38" x14ac:dyDescent="0.25">
      <c r="A1749" s="11" t="s">
        <v>628</v>
      </c>
      <c r="B1749" s="12" t="s">
        <v>3474</v>
      </c>
      <c r="C1749" s="11">
        <v>750</v>
      </c>
      <c r="D1749" s="11">
        <v>15000</v>
      </c>
      <c r="E1749" s="12" t="s">
        <v>3475</v>
      </c>
      <c r="F1749" s="11" t="s">
        <v>1324</v>
      </c>
      <c r="G1749" s="21" t="s">
        <v>11292</v>
      </c>
      <c r="H1749" s="11" t="s">
        <v>1903</v>
      </c>
      <c r="I1749" s="11" t="s">
        <v>1903</v>
      </c>
      <c r="J1749" s="14">
        <f>VLOOKUP(Table15[[#This Row],[TechRequired]],OldTree!A:B,2,0)</f>
        <v>2</v>
      </c>
      <c r="K1749" s="22" t="s">
        <v>8945</v>
      </c>
      <c r="L1749" s="14"/>
      <c r="N1749" s="11" t="str">
        <f>INDEX(TreeLookup!$C$1:$DE$21,MATCH(Table15[[#This Row],[CATEGORY]],TreeLookup!$C$1:$C$21,0),MATCH(Table15[[#This Row],[YEAR]],TreeLookup!$C$1:$DE$1,0))</f>
        <v>orbitalRocketry1956</v>
      </c>
      <c r="P1749" s="13" t="s">
        <v>6843</v>
      </c>
      <c r="Q1749" s="11" t="s">
        <v>6049</v>
      </c>
      <c r="R1749" s="21" t="s">
        <v>6201</v>
      </c>
      <c r="S1749" s="11">
        <v>1956</v>
      </c>
      <c r="W1749" s="15"/>
      <c r="Y1749" s="11" t="s">
        <v>10979</v>
      </c>
      <c r="AD1749" s="11" t="s">
        <v>11286</v>
      </c>
    </row>
    <row r="1750" spans="1:38" x14ac:dyDescent="0.25">
      <c r="A1750" s="11" t="s">
        <v>9726</v>
      </c>
      <c r="B1750" s="12" t="s">
        <v>3474</v>
      </c>
      <c r="C1750" s="11">
        <v>750</v>
      </c>
      <c r="D1750" s="11">
        <v>15000</v>
      </c>
      <c r="E1750" s="12" t="s">
        <v>3475</v>
      </c>
      <c r="G1750" s="21" t="s">
        <v>11291</v>
      </c>
      <c r="H1750" s="11" t="s">
        <v>1903</v>
      </c>
      <c r="I1750" s="11" t="s">
        <v>1903</v>
      </c>
      <c r="J1750" s="16" t="e">
        <f>VLOOKUP(Table15[[#This Row],[TechRequired]],OldTree!A:B,2,0)</f>
        <v>#N/A</v>
      </c>
      <c r="K1750" s="38" t="s">
        <v>8945</v>
      </c>
      <c r="L1750" s="16"/>
      <c r="N1750" s="17" t="str">
        <f>INDEX(TreeLookup!$C$1:$DE$21,MATCH(Table15[[#This Row],[CATEGORY]],TreeLookup!$C$1:$C$21,0),MATCH(Table15[[#This Row],[YEAR]],TreeLookup!$C$1:$DE$1,0))</f>
        <v>orbitalRocketry1956</v>
      </c>
      <c r="P1750" s="13" t="s">
        <v>6843</v>
      </c>
      <c r="Q1750" s="24" t="s">
        <v>6049</v>
      </c>
      <c r="R1750" s="21" t="s">
        <v>6201</v>
      </c>
      <c r="S1750" s="11">
        <v>1956</v>
      </c>
      <c r="Y1750" s="11" t="s">
        <v>10979</v>
      </c>
      <c r="AD1750" s="11" t="s">
        <v>11286</v>
      </c>
    </row>
    <row r="1751" spans="1:38" x14ac:dyDescent="0.25">
      <c r="A1751" s="35" t="s">
        <v>6218</v>
      </c>
      <c r="B1751" s="12" t="s">
        <v>6218</v>
      </c>
      <c r="F1751" s="11" t="s">
        <v>1324</v>
      </c>
      <c r="G1751" s="11" t="s">
        <v>6059</v>
      </c>
      <c r="H1751" s="11" t="s">
        <v>1903</v>
      </c>
      <c r="J1751" s="16">
        <f>VLOOKUP(Table15[[#This Row],[TechRequired]],OldTree!A:B,2,0)</f>
        <v>2</v>
      </c>
      <c r="K1751" s="23" t="s">
        <v>8945</v>
      </c>
      <c r="L1751" s="16"/>
      <c r="N1751" s="11" t="str">
        <f>INDEX(TreeLookup!$C$1:$DE$21,MATCH(Table15[[#This Row],[CATEGORY]],TreeLookup!$C$1:$C$21,0),MATCH(Table15[[#This Row],[YEAR]],TreeLookup!$C$1:$DE$1,0))</f>
        <v>orbitalRocketry1959</v>
      </c>
      <c r="Q1751" s="21" t="s">
        <v>6217</v>
      </c>
      <c r="R1751" s="11" t="s">
        <v>6217</v>
      </c>
      <c r="S1751" s="11">
        <v>1959</v>
      </c>
    </row>
    <row r="1752" spans="1:38" x14ac:dyDescent="0.25">
      <c r="A1752" s="21" t="s">
        <v>2804</v>
      </c>
      <c r="B1752" s="12" t="s">
        <v>2804</v>
      </c>
      <c r="G1752" s="21" t="s">
        <v>6059</v>
      </c>
      <c r="J1752" s="16" t="e">
        <f>VLOOKUP(Table15[[#This Row],[TechRequired]],OldTree!A:B,2,0)</f>
        <v>#N/A</v>
      </c>
      <c r="K1752" s="22" t="s">
        <v>8945</v>
      </c>
      <c r="L1752" s="16"/>
      <c r="N1752" s="17" t="str">
        <f>INDEX(TreeLookup!$C$1:$DE$21,MATCH(Table15[[#This Row],[CATEGORY]],TreeLookup!$C$1:$C$21,0),MATCH(Table15[[#This Row],[YEAR]],TreeLookup!$C$1:$DE$1,0))</f>
        <v>orbitalRocketry1956</v>
      </c>
      <c r="Q1752" s="24" t="s">
        <v>9543</v>
      </c>
      <c r="R1752" s="21" t="s">
        <v>6217</v>
      </c>
      <c r="S1752" s="11">
        <v>1956</v>
      </c>
    </row>
    <row r="1753" spans="1:38" x14ac:dyDescent="0.25">
      <c r="A1753" s="36" t="s">
        <v>9544</v>
      </c>
      <c r="B1753" s="12" t="s">
        <v>9544</v>
      </c>
      <c r="G1753" s="11" t="s">
        <v>6059</v>
      </c>
      <c r="H1753" s="11" t="s">
        <v>1903</v>
      </c>
      <c r="J1753" s="16" t="e">
        <f>VLOOKUP(Table15[[#This Row],[TechRequired]],OldTree!A:B,2,0)</f>
        <v>#N/A</v>
      </c>
      <c r="K1753" s="23" t="s">
        <v>8945</v>
      </c>
      <c r="L1753" s="16"/>
      <c r="N1753" s="11" t="str">
        <f>INDEX(TreeLookup!$C$1:$DE$21,MATCH(Table15[[#This Row],[CATEGORY]],TreeLookup!$C$1:$C$21,0),MATCH(Table15[[#This Row],[YEAR]],TreeLookup!$C$1:$DE$1,0))</f>
        <v>orbitalRocketry1958</v>
      </c>
      <c r="Q1753" s="21" t="s">
        <v>6217</v>
      </c>
      <c r="R1753" s="11" t="s">
        <v>6217</v>
      </c>
      <c r="S1753" s="11">
        <v>1958</v>
      </c>
    </row>
    <row r="1754" spans="1:38" x14ac:dyDescent="0.25">
      <c r="A1754" s="11" t="s">
        <v>6216</v>
      </c>
      <c r="B1754" s="12" t="s">
        <v>6216</v>
      </c>
      <c r="G1754" s="11" t="s">
        <v>6059</v>
      </c>
      <c r="H1754" s="11" t="s">
        <v>1903</v>
      </c>
      <c r="J1754" s="16" t="e">
        <f>VLOOKUP(Table15[[#This Row],[TechRequired]],OldTree!A:B,2,0)</f>
        <v>#N/A</v>
      </c>
      <c r="K1754" s="23" t="s">
        <v>8945</v>
      </c>
      <c r="L1754" s="16"/>
      <c r="N1754" s="11" t="str">
        <f>INDEX(TreeLookup!$C$1:$DE$21,MATCH(Table15[[#This Row],[CATEGORY]],TreeLookup!$C$1:$C$21,0),MATCH(Table15[[#This Row],[YEAR]],TreeLookup!$C$1:$DE$1,0))</f>
        <v>orbitalRocketry1958</v>
      </c>
      <c r="Q1754" s="21" t="s">
        <v>6215</v>
      </c>
      <c r="R1754" s="11" t="s">
        <v>6215</v>
      </c>
      <c r="S1754" s="11">
        <v>1958</v>
      </c>
    </row>
    <row r="1755" spans="1:38" x14ac:dyDescent="0.25">
      <c r="A1755" s="21" t="s">
        <v>9541</v>
      </c>
      <c r="B1755" s="12" t="s">
        <v>9541</v>
      </c>
      <c r="G1755" s="21" t="s">
        <v>6059</v>
      </c>
      <c r="J1755" s="16" t="e">
        <f>VLOOKUP(Table15[[#This Row],[TechRequired]],OldTree!A:B,2,0)</f>
        <v>#N/A</v>
      </c>
      <c r="K1755" s="22" t="s">
        <v>8945</v>
      </c>
      <c r="L1755" s="16"/>
      <c r="N1755" s="17" t="str">
        <f>INDEX(TreeLookup!$C$1:$DE$21,MATCH(Table15[[#This Row],[CATEGORY]],TreeLookup!$C$1:$C$21,0),MATCH(Table15[[#This Row],[YEAR]],TreeLookup!$C$1:$DE$1,0))</f>
        <v>orbitalRocketry1956</v>
      </c>
      <c r="P1755" s="25"/>
      <c r="Q1755" s="24" t="s">
        <v>9542</v>
      </c>
      <c r="R1755" s="21" t="s">
        <v>6201</v>
      </c>
      <c r="S1755" s="11">
        <v>1956</v>
      </c>
    </row>
    <row r="1756" spans="1:38" x14ac:dyDescent="0.25">
      <c r="A1756" s="11" t="s">
        <v>243</v>
      </c>
      <c r="B1756" s="12" t="s">
        <v>4866</v>
      </c>
      <c r="C1756" s="11">
        <v>75</v>
      </c>
      <c r="D1756" s="11">
        <v>1500</v>
      </c>
      <c r="E1756" s="12" t="s">
        <v>4867</v>
      </c>
      <c r="F1756" s="11" t="s">
        <v>1299</v>
      </c>
      <c r="G1756" s="11" t="s">
        <v>1380</v>
      </c>
      <c r="H1756" s="11" t="s">
        <v>1903</v>
      </c>
      <c r="I1756" s="11" t="s">
        <v>1903</v>
      </c>
      <c r="J1756" s="14">
        <f>VLOOKUP(Table15[[#This Row],[TechRequired]],OldTree!A:B,2,0)</f>
        <v>1.5</v>
      </c>
      <c r="K1756" s="22" t="s">
        <v>6012</v>
      </c>
      <c r="L1756" s="14" t="s">
        <v>8649</v>
      </c>
      <c r="N1756" s="11" t="str">
        <f>INDEX(TreeLookup!$C$1:$DE$21,MATCH(Table15[[#This Row],[CATEGORY]],TreeLookup!$C$1:$C$21,0),MATCH(Table15[[#This Row],[YEAR]],TreeLookup!$C$1:$DE$1,0))</f>
        <v>materialsScienceSatellite</v>
      </c>
      <c r="P1756" s="13" t="s">
        <v>6843</v>
      </c>
      <c r="Q1756" s="11" t="s">
        <v>6052</v>
      </c>
      <c r="S1756" s="11">
        <v>1959</v>
      </c>
      <c r="W1756" s="15"/>
      <c r="AL1756" s="11" t="s">
        <v>11286</v>
      </c>
    </row>
    <row r="1757" spans="1:38" x14ac:dyDescent="0.25">
      <c r="A1757" s="11" t="s">
        <v>654</v>
      </c>
      <c r="B1757" s="12" t="s">
        <v>2883</v>
      </c>
      <c r="C1757" s="11">
        <v>400</v>
      </c>
      <c r="D1757" s="11">
        <v>8000</v>
      </c>
      <c r="E1757" s="12" t="s">
        <v>2884</v>
      </c>
      <c r="F1757" s="11" t="s">
        <v>1324</v>
      </c>
      <c r="G1757" s="11" t="s">
        <v>1912</v>
      </c>
      <c r="H1757" s="11" t="s">
        <v>1903</v>
      </c>
      <c r="I1757" s="11" t="s">
        <v>1903</v>
      </c>
      <c r="J1757" s="14">
        <f>VLOOKUP(Table15[[#This Row],[TechRequired]],OldTree!A:B,2,0)</f>
        <v>2</v>
      </c>
      <c r="K1757" s="22" t="s">
        <v>8945</v>
      </c>
      <c r="L1757" s="14"/>
      <c r="N1757" s="11" t="str">
        <f>INDEX(TreeLookup!$C$1:$DE$21,MATCH(Table15[[#This Row],[CATEGORY]],TreeLookup!$C$1:$C$21,0),MATCH(Table15[[#This Row],[YEAR]],TreeLookup!$C$1:$DE$1,0))</f>
        <v>orbitalRocketry1959</v>
      </c>
      <c r="P1757" s="13" t="s">
        <v>6843</v>
      </c>
      <c r="Q1757" s="11" t="s">
        <v>6052</v>
      </c>
      <c r="S1757" s="11">
        <v>1959</v>
      </c>
      <c r="W1757" s="15"/>
      <c r="Y1757" s="11" t="s">
        <v>10980</v>
      </c>
      <c r="AD1757" s="11" t="s">
        <v>11286</v>
      </c>
    </row>
    <row r="1758" spans="1:38" x14ac:dyDescent="0.25">
      <c r="A1758" s="11" t="s">
        <v>643</v>
      </c>
      <c r="B1758" s="12" t="s">
        <v>4869</v>
      </c>
      <c r="C1758" s="11">
        <v>450</v>
      </c>
      <c r="D1758" s="11">
        <v>9000</v>
      </c>
      <c r="E1758" s="12" t="s">
        <v>4870</v>
      </c>
      <c r="F1758" s="11" t="s">
        <v>1324</v>
      </c>
      <c r="G1758" s="11" t="s">
        <v>1414</v>
      </c>
      <c r="H1758" s="11" t="s">
        <v>1903</v>
      </c>
      <c r="I1758" s="11" t="s">
        <v>1903</v>
      </c>
      <c r="J1758" s="14">
        <f>VLOOKUP(Table15[[#This Row],[TechRequired]],OldTree!A:B,2,0)</f>
        <v>2</v>
      </c>
      <c r="K1758" s="23" t="s">
        <v>8945</v>
      </c>
      <c r="L1758" s="14" t="s">
        <v>8672</v>
      </c>
      <c r="N1758" s="11" t="str">
        <f>INDEX(TreeLookup!$C$1:$DE$21,MATCH(Table15[[#This Row],[CATEGORY]],TreeLookup!$C$1:$C$21,0),MATCH(Table15[[#This Row],[YEAR]],TreeLookup!$C$1:$DE$1,0))</f>
        <v>orbitalRocketry1959</v>
      </c>
      <c r="P1758" s="13" t="s">
        <v>6843</v>
      </c>
      <c r="Q1758" s="11" t="s">
        <v>6052</v>
      </c>
      <c r="R1758" s="11" t="s">
        <v>6195</v>
      </c>
      <c r="S1758" s="11">
        <v>1959</v>
      </c>
      <c r="W1758" s="15"/>
      <c r="Y1758" s="11" t="s">
        <v>10980</v>
      </c>
      <c r="AD1758" s="11" t="s">
        <v>11286</v>
      </c>
    </row>
    <row r="1759" spans="1:38" x14ac:dyDescent="0.25">
      <c r="A1759" s="11" t="s">
        <v>620</v>
      </c>
      <c r="B1759" s="12" t="s">
        <v>4869</v>
      </c>
      <c r="C1759" s="11">
        <v>450</v>
      </c>
      <c r="D1759" s="11">
        <v>9000</v>
      </c>
      <c r="E1759" s="12" t="s">
        <v>4870</v>
      </c>
      <c r="F1759" s="11" t="s">
        <v>1324</v>
      </c>
      <c r="G1759" s="11" t="s">
        <v>1380</v>
      </c>
      <c r="H1759" s="11" t="s">
        <v>1903</v>
      </c>
      <c r="I1759" s="11" t="s">
        <v>1903</v>
      </c>
      <c r="J1759" s="14">
        <f>VLOOKUP(Table15[[#This Row],[TechRequired]],OldTree!A:B,2,0)</f>
        <v>2</v>
      </c>
      <c r="K1759" s="22" t="s">
        <v>8945</v>
      </c>
      <c r="L1759" s="14"/>
      <c r="N1759" s="11" t="str">
        <f>INDEX(TreeLookup!$C$1:$DE$21,MATCH(Table15[[#This Row],[CATEGORY]],TreeLookup!$C$1:$C$21,0),MATCH(Table15[[#This Row],[YEAR]],TreeLookup!$C$1:$DE$1,0))</f>
        <v>orbitalRocketry1959</v>
      </c>
      <c r="P1759" s="13" t="s">
        <v>6843</v>
      </c>
      <c r="Q1759" s="11" t="s">
        <v>6052</v>
      </c>
      <c r="R1759" s="21" t="s">
        <v>6195</v>
      </c>
      <c r="S1759" s="11">
        <v>1959</v>
      </c>
      <c r="W1759" s="15"/>
      <c r="Y1759" s="11" t="s">
        <v>10980</v>
      </c>
      <c r="AD1759" s="11" t="s">
        <v>11286</v>
      </c>
    </row>
    <row r="1760" spans="1:38" x14ac:dyDescent="0.25">
      <c r="A1760" s="11" t="s">
        <v>621</v>
      </c>
      <c r="B1760" s="12" t="s">
        <v>4869</v>
      </c>
      <c r="C1760" s="11">
        <v>450</v>
      </c>
      <c r="D1760" s="11">
        <v>9000</v>
      </c>
      <c r="E1760" s="12" t="s">
        <v>4870</v>
      </c>
      <c r="F1760" s="11" t="s">
        <v>1324</v>
      </c>
      <c r="G1760" s="11" t="s">
        <v>1380</v>
      </c>
      <c r="H1760" s="11" t="s">
        <v>1903</v>
      </c>
      <c r="I1760" s="11" t="s">
        <v>1903</v>
      </c>
      <c r="J1760" s="14">
        <f>VLOOKUP(Table15[[#This Row],[TechRequired]],OldTree!A:B,2,0)</f>
        <v>2</v>
      </c>
      <c r="K1760" s="22" t="s">
        <v>8945</v>
      </c>
      <c r="L1760" s="14"/>
      <c r="N1760" s="11" t="str">
        <f>INDEX(TreeLookup!$C$1:$DE$21,MATCH(Table15[[#This Row],[CATEGORY]],TreeLookup!$C$1:$C$21,0),MATCH(Table15[[#This Row],[YEAR]],TreeLookup!$C$1:$DE$1,0))</f>
        <v>orbitalRocketry1959</v>
      </c>
      <c r="P1760" s="13" t="s">
        <v>6843</v>
      </c>
      <c r="Q1760" s="11" t="s">
        <v>6052</v>
      </c>
      <c r="R1760" s="21" t="s">
        <v>6195</v>
      </c>
      <c r="S1760" s="11">
        <v>1959</v>
      </c>
      <c r="W1760" s="15"/>
      <c r="Y1760" s="11" t="s">
        <v>10980</v>
      </c>
      <c r="AD1760" s="11" t="s">
        <v>11286</v>
      </c>
    </row>
    <row r="1761" spans="1:30" x14ac:dyDescent="0.25">
      <c r="A1761" s="11" t="s">
        <v>9881</v>
      </c>
      <c r="B1761" s="12" t="s">
        <v>4869</v>
      </c>
      <c r="C1761" s="11">
        <v>450</v>
      </c>
      <c r="D1761" s="11">
        <v>9000</v>
      </c>
      <c r="E1761" s="12" t="s">
        <v>4870</v>
      </c>
      <c r="G1761" s="21" t="s">
        <v>11291</v>
      </c>
      <c r="H1761" s="21" t="s">
        <v>1903</v>
      </c>
      <c r="I1761" s="21" t="s">
        <v>1903</v>
      </c>
      <c r="J1761" s="16" t="e">
        <f>VLOOKUP(Table15[[#This Row],[TechRequired]],OldTree!A:B,2,0)</f>
        <v>#N/A</v>
      </c>
      <c r="K1761" s="38" t="s">
        <v>8945</v>
      </c>
      <c r="L1761" s="16"/>
      <c r="N1761" s="17" t="str">
        <f>INDEX(TreeLookup!$C$1:$DE$21,MATCH(Table15[[#This Row],[CATEGORY]],TreeLookup!$C$1:$C$21,0),MATCH(Table15[[#This Row],[YEAR]],TreeLookup!$C$1:$DE$1,0))</f>
        <v>orbitalRocketry1959</v>
      </c>
      <c r="P1761" s="25" t="s">
        <v>6843</v>
      </c>
      <c r="Q1761" s="24" t="s">
        <v>6052</v>
      </c>
      <c r="R1761" s="21" t="s">
        <v>6195</v>
      </c>
      <c r="S1761" s="11">
        <v>1959</v>
      </c>
      <c r="Y1761" s="11" t="s">
        <v>10980</v>
      </c>
      <c r="AD1761" s="11" t="s">
        <v>11286</v>
      </c>
    </row>
    <row r="1762" spans="1:30" x14ac:dyDescent="0.25">
      <c r="A1762" s="11" t="s">
        <v>9882</v>
      </c>
      <c r="B1762" s="12" t="s">
        <v>4869</v>
      </c>
      <c r="C1762" s="11">
        <v>450</v>
      </c>
      <c r="D1762" s="11">
        <v>9000</v>
      </c>
      <c r="E1762" s="12" t="s">
        <v>4870</v>
      </c>
      <c r="G1762" s="21" t="s">
        <v>11291</v>
      </c>
      <c r="H1762" s="21" t="s">
        <v>1903</v>
      </c>
      <c r="I1762" s="21" t="s">
        <v>1903</v>
      </c>
      <c r="J1762" s="16" t="e">
        <f>VLOOKUP(Table15[[#This Row],[TechRequired]],OldTree!A:B,2,0)</f>
        <v>#N/A</v>
      </c>
      <c r="K1762" s="38" t="s">
        <v>8945</v>
      </c>
      <c r="L1762" s="16"/>
      <c r="N1762" s="17" t="str">
        <f>INDEX(TreeLookup!$C$1:$DE$21,MATCH(Table15[[#This Row],[CATEGORY]],TreeLookup!$C$1:$C$21,0),MATCH(Table15[[#This Row],[YEAR]],TreeLookup!$C$1:$DE$1,0))</f>
        <v>orbitalRocketry1959</v>
      </c>
      <c r="P1762" s="25" t="s">
        <v>6843</v>
      </c>
      <c r="Q1762" s="24" t="s">
        <v>6052</v>
      </c>
      <c r="R1762" s="21" t="s">
        <v>6195</v>
      </c>
      <c r="S1762" s="11">
        <v>1959</v>
      </c>
      <c r="Y1762" s="11" t="s">
        <v>10980</v>
      </c>
      <c r="AD1762" s="11" t="s">
        <v>11286</v>
      </c>
    </row>
    <row r="1763" spans="1:30" x14ac:dyDescent="0.25">
      <c r="A1763" s="11" t="s">
        <v>9675</v>
      </c>
      <c r="B1763" s="24" t="s">
        <v>9676</v>
      </c>
      <c r="C1763" s="11">
        <v>450</v>
      </c>
      <c r="D1763" s="11">
        <v>9000</v>
      </c>
      <c r="E1763" s="12" t="s">
        <v>9677</v>
      </c>
      <c r="F1763" s="21" t="s">
        <v>1287</v>
      </c>
      <c r="G1763" s="21" t="s">
        <v>9621</v>
      </c>
      <c r="H1763" s="21" t="s">
        <v>1903</v>
      </c>
      <c r="I1763" s="21" t="s">
        <v>1903</v>
      </c>
      <c r="J1763" s="16">
        <f>VLOOKUP(Table15[[#This Row],[TechRequired]],OldTree!A:B,2,0)</f>
        <v>3</v>
      </c>
      <c r="K1763" s="38" t="s">
        <v>8945</v>
      </c>
      <c r="L1763" s="16"/>
      <c r="N1763" s="17" t="str">
        <f>INDEX(TreeLookup!$C$1:$DE$21,MATCH(Table15[[#This Row],[CATEGORY]],TreeLookup!$C$1:$C$21,0),MATCH(Table15[[#This Row],[YEAR]],TreeLookup!$C$1:$DE$1,0))</f>
        <v>orbitalRocketry1962</v>
      </c>
      <c r="O1763" s="21"/>
      <c r="P1763" s="25" t="s">
        <v>6843</v>
      </c>
      <c r="Q1763" s="24" t="s">
        <v>9720</v>
      </c>
      <c r="R1763" s="21" t="s">
        <v>6195</v>
      </c>
      <c r="S1763" s="11">
        <v>1962</v>
      </c>
    </row>
    <row r="1764" spans="1:30" x14ac:dyDescent="0.25">
      <c r="A1764" s="11" t="s">
        <v>655</v>
      </c>
      <c r="B1764" s="12" t="s">
        <v>2885</v>
      </c>
      <c r="C1764" s="11">
        <v>50</v>
      </c>
      <c r="D1764" s="11">
        <v>1000</v>
      </c>
      <c r="E1764" s="12" t="s">
        <v>2886</v>
      </c>
      <c r="F1764" s="11" t="s">
        <v>1324</v>
      </c>
      <c r="G1764" s="11" t="s">
        <v>1912</v>
      </c>
      <c r="H1764" s="11" t="s">
        <v>1903</v>
      </c>
      <c r="I1764" s="11" t="s">
        <v>1903</v>
      </c>
      <c r="J1764" s="14">
        <f>VLOOKUP(Table15[[#This Row],[TechRequired]],OldTree!A:B,2,0)</f>
        <v>2</v>
      </c>
      <c r="K1764" s="22" t="s">
        <v>8945</v>
      </c>
      <c r="L1764" s="14"/>
      <c r="N1764" s="11" t="str">
        <f>INDEX(TreeLookup!$C$1:$DE$21,MATCH(Table15[[#This Row],[CATEGORY]],TreeLookup!$C$1:$C$21,0),MATCH(Table15[[#This Row],[YEAR]],TreeLookup!$C$1:$DE$1,0))</f>
        <v>orbitalRocketry1959</v>
      </c>
      <c r="P1764" s="13" t="s">
        <v>6843</v>
      </c>
      <c r="Q1764" s="11" t="s">
        <v>6052</v>
      </c>
      <c r="S1764" s="11">
        <v>1959</v>
      </c>
      <c r="W1764" s="15"/>
      <c r="Y1764" s="11" t="s">
        <v>10980</v>
      </c>
      <c r="AD1764" s="11" t="s">
        <v>11286</v>
      </c>
    </row>
    <row r="1765" spans="1:30" x14ac:dyDescent="0.25">
      <c r="A1765" s="35" t="s">
        <v>6202</v>
      </c>
      <c r="B1765" s="12" t="s">
        <v>6202</v>
      </c>
      <c r="G1765" s="11" t="s">
        <v>6059</v>
      </c>
      <c r="H1765" s="11" t="s">
        <v>1903</v>
      </c>
      <c r="J1765" s="16" t="e">
        <f>VLOOKUP(Table15[[#This Row],[TechRequired]],OldTree!A:B,2,0)</f>
        <v>#N/A</v>
      </c>
      <c r="K1765" s="23" t="s">
        <v>8945</v>
      </c>
      <c r="L1765" s="16"/>
      <c r="N1765" s="11" t="str">
        <f>INDEX(TreeLookup!$C$1:$DE$21,MATCH(Table15[[#This Row],[CATEGORY]],TreeLookup!$C$1:$C$21,0),MATCH(Table15[[#This Row],[YEAR]],TreeLookup!$C$1:$DE$1,0))</f>
        <v>orbitalRocketry1958</v>
      </c>
      <c r="Q1765" s="21" t="s">
        <v>6201</v>
      </c>
      <c r="R1765" s="11" t="s">
        <v>6201</v>
      </c>
      <c r="S1765" s="11">
        <v>1958</v>
      </c>
    </row>
    <row r="1766" spans="1:30" x14ac:dyDescent="0.25">
      <c r="A1766" s="35" t="s">
        <v>6203</v>
      </c>
      <c r="B1766" s="12" t="s">
        <v>6203</v>
      </c>
      <c r="F1766" s="11" t="s">
        <v>1299</v>
      </c>
      <c r="G1766" s="11" t="s">
        <v>6059</v>
      </c>
      <c r="H1766" s="11" t="s">
        <v>1903</v>
      </c>
      <c r="J1766" s="16">
        <f>VLOOKUP(Table15[[#This Row],[TechRequired]],OldTree!A:B,2,0)</f>
        <v>1.5</v>
      </c>
      <c r="K1766" s="23" t="s">
        <v>8945</v>
      </c>
      <c r="L1766" s="16"/>
      <c r="N1766" s="11" t="str">
        <f>INDEX(TreeLookup!$C$1:$DE$21,MATCH(Table15[[#This Row],[CATEGORY]],TreeLookup!$C$1:$C$21,0),MATCH(Table15[[#This Row],[YEAR]],TreeLookup!$C$1:$DE$1,0))</f>
        <v>orbitalRocketry1960</v>
      </c>
      <c r="Q1766" s="21" t="s">
        <v>6201</v>
      </c>
      <c r="R1766" s="11" t="s">
        <v>6201</v>
      </c>
      <c r="S1766" s="11">
        <v>1960</v>
      </c>
    </row>
    <row r="1767" spans="1:30" x14ac:dyDescent="0.25">
      <c r="A1767" s="35" t="s">
        <v>6204</v>
      </c>
      <c r="B1767" s="12" t="s">
        <v>6204</v>
      </c>
      <c r="F1767" s="11" t="s">
        <v>1287</v>
      </c>
      <c r="G1767" s="11" t="s">
        <v>6059</v>
      </c>
      <c r="H1767" s="11" t="s">
        <v>1903</v>
      </c>
      <c r="J1767" s="16">
        <f>VLOOKUP(Table15[[#This Row],[TechRequired]],OldTree!A:B,2,0)</f>
        <v>3</v>
      </c>
      <c r="K1767" s="23" t="s">
        <v>8945</v>
      </c>
      <c r="L1767" s="16"/>
      <c r="N1767" s="11" t="str">
        <f>INDEX(TreeLookup!$C$1:$DE$21,MATCH(Table15[[#This Row],[CATEGORY]],TreeLookup!$C$1:$C$21,0),MATCH(Table15[[#This Row],[YEAR]],TreeLookup!$C$1:$DE$1,0))</f>
        <v>orbitalRocketry1962</v>
      </c>
      <c r="Q1767" s="11"/>
      <c r="R1767" s="11" t="s">
        <v>6201</v>
      </c>
      <c r="S1767" s="11">
        <v>1962</v>
      </c>
    </row>
    <row r="1768" spans="1:30" x14ac:dyDescent="0.25">
      <c r="A1768" s="35" t="s">
        <v>6205</v>
      </c>
      <c r="B1768" s="12" t="s">
        <v>6205</v>
      </c>
      <c r="F1768" s="11" t="s">
        <v>1329</v>
      </c>
      <c r="G1768" s="11" t="s">
        <v>6059</v>
      </c>
      <c r="H1768" s="11" t="s">
        <v>1903</v>
      </c>
      <c r="J1768" s="16">
        <f>VLOOKUP(Table15[[#This Row],[TechRequired]],OldTree!A:B,2,0)</f>
        <v>4</v>
      </c>
      <c r="K1768" s="23" t="s">
        <v>8945</v>
      </c>
      <c r="L1768" s="16"/>
      <c r="N1768" s="11" t="str">
        <f>INDEX(TreeLookup!$C$1:$DE$21,MATCH(Table15[[#This Row],[CATEGORY]],TreeLookup!$C$1:$C$21,0),MATCH(Table15[[#This Row],[YEAR]],TreeLookup!$C$1:$DE$1,0))</f>
        <v>orbitalRocketry1965</v>
      </c>
      <c r="Q1768" s="11"/>
      <c r="R1768" s="11" t="s">
        <v>6201</v>
      </c>
      <c r="S1768" s="11">
        <v>1965</v>
      </c>
    </row>
    <row r="1769" spans="1:30" x14ac:dyDescent="0.25">
      <c r="A1769" s="35" t="s">
        <v>6206</v>
      </c>
      <c r="B1769" s="12" t="s">
        <v>6206</v>
      </c>
      <c r="F1769" s="11" t="s">
        <v>1326</v>
      </c>
      <c r="G1769" s="11" t="s">
        <v>6059</v>
      </c>
      <c r="H1769" s="11" t="s">
        <v>1903</v>
      </c>
      <c r="J1769" s="16">
        <f>VLOOKUP(Table15[[#This Row],[TechRequired]],OldTree!A:B,2,0)</f>
        <v>5</v>
      </c>
      <c r="K1769" s="23" t="s">
        <v>8945</v>
      </c>
      <c r="L1769" s="16"/>
      <c r="N1769" s="11" t="str">
        <f>INDEX(TreeLookup!$C$1:$DE$21,MATCH(Table15[[#This Row],[CATEGORY]],TreeLookup!$C$1:$C$21,0),MATCH(Table15[[#This Row],[YEAR]],TreeLookup!$C$1:$DE$1,0))</f>
        <v>orbitalRocketry1967</v>
      </c>
      <c r="Q1769" s="11"/>
      <c r="R1769" s="11" t="s">
        <v>6201</v>
      </c>
      <c r="S1769" s="11">
        <v>1967</v>
      </c>
    </row>
    <row r="1770" spans="1:30" x14ac:dyDescent="0.25">
      <c r="A1770" s="35" t="s">
        <v>6207</v>
      </c>
      <c r="B1770" s="12" t="s">
        <v>6207</v>
      </c>
      <c r="F1770" s="11" t="s">
        <v>1319</v>
      </c>
      <c r="G1770" s="11" t="s">
        <v>6059</v>
      </c>
      <c r="H1770" s="11" t="s">
        <v>1903</v>
      </c>
      <c r="J1770" s="16">
        <f>VLOOKUP(Table15[[#This Row],[TechRequired]],OldTree!A:B,2,0)</f>
        <v>7</v>
      </c>
      <c r="K1770" s="23" t="s">
        <v>8945</v>
      </c>
      <c r="L1770" s="16"/>
      <c r="N1770" s="11" t="str">
        <f>INDEX(TreeLookup!$C$1:$DE$21,MATCH(Table15[[#This Row],[CATEGORY]],TreeLookup!$C$1:$C$21,0),MATCH(Table15[[#This Row],[YEAR]],TreeLookup!$C$1:$DE$1,0))</f>
        <v>orbitalRocketry1986</v>
      </c>
      <c r="Q1770" s="11"/>
      <c r="R1770" s="11" t="s">
        <v>6201</v>
      </c>
      <c r="S1770" s="11">
        <v>1990</v>
      </c>
    </row>
    <row r="1771" spans="1:30" x14ac:dyDescent="0.25">
      <c r="A1771" s="11" t="s">
        <v>816</v>
      </c>
      <c r="B1771" s="12" t="s">
        <v>3719</v>
      </c>
      <c r="C1771" s="11">
        <v>100</v>
      </c>
      <c r="D1771" s="11">
        <v>10000</v>
      </c>
      <c r="E1771" s="12" t="s">
        <v>3720</v>
      </c>
      <c r="F1771" s="11" t="s">
        <v>1342</v>
      </c>
      <c r="G1771" s="21" t="s">
        <v>11292</v>
      </c>
      <c r="H1771" s="11" t="s">
        <v>1903</v>
      </c>
      <c r="I1771" s="11" t="s">
        <v>1903</v>
      </c>
      <c r="J1771" s="14">
        <f>VLOOKUP(Table15[[#This Row],[TechRequired]],OldTree!A:B,2,0)</f>
        <v>3</v>
      </c>
      <c r="K1771" s="22" t="s">
        <v>8941</v>
      </c>
      <c r="L1771" s="14" t="s">
        <v>8647</v>
      </c>
      <c r="N1771" s="11" t="str">
        <f>INDEX(TreeLookup!$C$1:$DE$21,MATCH(Table15[[#This Row],[CATEGORY]],TreeLookup!$C$1:$C$21,0),MATCH(Table15[[#This Row],[YEAR]],TreeLookup!$C$1:$DE$1,0))</f>
        <v>humanRatedEDL</v>
      </c>
      <c r="P1771" s="13" t="s">
        <v>6843</v>
      </c>
      <c r="Q1771" s="11"/>
      <c r="S1771" s="11">
        <v>1960</v>
      </c>
      <c r="W1771" s="15"/>
    </row>
    <row r="1772" spans="1:30" x14ac:dyDescent="0.25">
      <c r="A1772" s="11" t="s">
        <v>934</v>
      </c>
      <c r="B1772" s="12" t="s">
        <v>3715</v>
      </c>
      <c r="C1772" s="11">
        <v>120</v>
      </c>
      <c r="D1772" s="11">
        <v>2400</v>
      </c>
      <c r="E1772" s="12" t="s">
        <v>3716</v>
      </c>
      <c r="F1772" s="11" t="s">
        <v>1362</v>
      </c>
      <c r="G1772" s="21" t="s">
        <v>11292</v>
      </c>
      <c r="H1772" s="11" t="s">
        <v>1903</v>
      </c>
      <c r="I1772" s="11" t="s">
        <v>1903</v>
      </c>
      <c r="J1772" s="14">
        <f>VLOOKUP(Table15[[#This Row],[TechRequired]],OldTree!A:B,2,0)</f>
        <v>4</v>
      </c>
      <c r="K1772" s="22" t="s">
        <v>8941</v>
      </c>
      <c r="L1772" s="14" t="s">
        <v>8647</v>
      </c>
      <c r="N1772" s="11" t="str">
        <f>INDEX(TreeLookup!$C$1:$DE$21,MATCH(Table15[[#This Row],[CATEGORY]],TreeLookup!$C$1:$C$21,0),MATCH(Table15[[#This Row],[YEAR]],TreeLookup!$C$1:$DE$1,0))</f>
        <v>earlyLanding</v>
      </c>
      <c r="P1772" s="13" t="s">
        <v>6843</v>
      </c>
      <c r="Q1772" s="11"/>
      <c r="S1772" s="11">
        <v>1964</v>
      </c>
      <c r="W1772" s="15"/>
    </row>
    <row r="1773" spans="1:30" x14ac:dyDescent="0.25">
      <c r="A1773" s="11" t="s">
        <v>102</v>
      </c>
      <c r="B1773" s="12" t="s">
        <v>3717</v>
      </c>
      <c r="C1773" s="11">
        <v>300</v>
      </c>
      <c r="D1773" s="11">
        <v>6000</v>
      </c>
      <c r="E1773" s="12" t="s">
        <v>3718</v>
      </c>
      <c r="F1773" s="11" t="s">
        <v>1283</v>
      </c>
      <c r="G1773" s="21" t="s">
        <v>11292</v>
      </c>
      <c r="H1773" s="11" t="s">
        <v>1903</v>
      </c>
      <c r="I1773" s="11" t="s">
        <v>1903</v>
      </c>
      <c r="J1773" s="14">
        <f>VLOOKUP(Table15[[#This Row],[TechRequired]],OldTree!A:B,2,0)</f>
        <v>5</v>
      </c>
      <c r="K1773" s="22" t="s">
        <v>8941</v>
      </c>
      <c r="L1773" s="14" t="s">
        <v>8647</v>
      </c>
      <c r="M1773" s="14">
        <v>6</v>
      </c>
      <c r="N1773" s="11" t="str">
        <f>INDEX(TreeLookup!$C$1:$DE$21,MATCH(Table15[[#This Row],[CATEGORY]],TreeLookup!$C$1:$C$21,0),MATCH(Table15[[#This Row],[YEAR]],TreeLookup!$C$1:$DE$1,0))</f>
        <v>earlyLanding</v>
      </c>
      <c r="P1773" s="13" t="s">
        <v>6843</v>
      </c>
      <c r="Q1773" s="11"/>
      <c r="S1773" s="11">
        <v>1964</v>
      </c>
      <c r="W1773" s="15"/>
    </row>
    <row r="1774" spans="1:30" x14ac:dyDescent="0.25">
      <c r="A1774" s="11" t="s">
        <v>2254</v>
      </c>
      <c r="B1774" s="12" t="s">
        <v>8228</v>
      </c>
      <c r="C1774" s="11">
        <v>2900</v>
      </c>
      <c r="D1774" s="11">
        <v>6200</v>
      </c>
      <c r="E1774" s="12" t="s">
        <v>2255</v>
      </c>
      <c r="F1774" s="11" t="s">
        <v>5199</v>
      </c>
      <c r="G1774" s="11" t="s">
        <v>5504</v>
      </c>
      <c r="H1774" s="11" t="s">
        <v>5091</v>
      </c>
      <c r="I1774" s="11" t="s">
        <v>5091</v>
      </c>
      <c r="J1774" s="14" t="str">
        <f>VLOOKUP(Table15[[#This Row],[TechRequired]],OldTree!A:B,2,0)</f>
        <v>REM</v>
      </c>
      <c r="K1774" s="14"/>
      <c r="L1774" s="14"/>
      <c r="N1774" s="11" t="e">
        <f>INDEX(TreeLookup!$C$1:$DE$21,MATCH(Table15[[#This Row],[CATEGORY]],TreeLookup!$C$1:$C$21,0),MATCH(Table15[[#This Row],[YEAR]],TreeLookup!$C$1:$DE$1,0))</f>
        <v>#N/A</v>
      </c>
      <c r="O1774" s="11" t="s">
        <v>1903</v>
      </c>
      <c r="Q1774" s="11"/>
    </row>
    <row r="1775" spans="1:30" x14ac:dyDescent="0.25">
      <c r="A1775" s="11" t="s">
        <v>2330</v>
      </c>
      <c r="B1775" s="12" t="s">
        <v>7116</v>
      </c>
      <c r="C1775" s="11">
        <v>1500</v>
      </c>
      <c r="D1775" s="11">
        <v>500</v>
      </c>
      <c r="E1775" s="12" t="s">
        <v>10157</v>
      </c>
      <c r="F1775" s="11" t="s">
        <v>1324</v>
      </c>
      <c r="G1775" s="11" t="s">
        <v>1908</v>
      </c>
      <c r="H1775" s="11" t="s">
        <v>1903</v>
      </c>
      <c r="I1775" s="11" t="s">
        <v>5091</v>
      </c>
      <c r="J1775" s="14">
        <f>VLOOKUP(Table15[[#This Row],[TechRequired]],OldTree!A:B,2,0)</f>
        <v>2</v>
      </c>
      <c r="K1775" s="22" t="s">
        <v>8944</v>
      </c>
      <c r="L1775" s="14" t="s">
        <v>6811</v>
      </c>
      <c r="N1775" s="11" t="str">
        <f>INDEX(TreeLookup!$C$1:$DE$21,MATCH(Table15[[#This Row],[CATEGORY]],TreeLookup!$C$1:$C$21,0),MATCH(Table15[[#This Row],[YEAR]],TreeLookup!$C$1:$DE$1,0))</f>
        <v>matureAvionics</v>
      </c>
      <c r="P1775" s="13" t="s">
        <v>6842</v>
      </c>
      <c r="Q1775" s="11" t="s">
        <v>6619</v>
      </c>
      <c r="S1775" s="11">
        <v>1966</v>
      </c>
      <c r="W1775" s="15"/>
    </row>
    <row r="1776" spans="1:30" x14ac:dyDescent="0.25">
      <c r="A1776" s="11" t="s">
        <v>2333</v>
      </c>
      <c r="B1776" s="12" t="s">
        <v>7127</v>
      </c>
      <c r="C1776" s="11">
        <v>1500</v>
      </c>
      <c r="D1776" s="11">
        <v>500</v>
      </c>
      <c r="E1776" s="12" t="s">
        <v>10159</v>
      </c>
      <c r="F1776" s="11" t="s">
        <v>1324</v>
      </c>
      <c r="G1776" s="11" t="s">
        <v>1908</v>
      </c>
      <c r="H1776" s="11" t="s">
        <v>1903</v>
      </c>
      <c r="I1776" s="11" t="s">
        <v>5091</v>
      </c>
      <c r="J1776" s="14">
        <f>VLOOKUP(Table15[[#This Row],[TechRequired]],OldTree!A:B,2,0)</f>
        <v>2</v>
      </c>
      <c r="K1776" s="22" t="s">
        <v>8944</v>
      </c>
      <c r="L1776" s="14" t="s">
        <v>6811</v>
      </c>
      <c r="N1776" s="11" t="str">
        <f>INDEX(TreeLookup!$C$1:$DE$21,MATCH(Table15[[#This Row],[CATEGORY]],TreeLookup!$C$1:$C$21,0),MATCH(Table15[[#This Row],[YEAR]],TreeLookup!$C$1:$DE$1,0))</f>
        <v>matureAvionics</v>
      </c>
      <c r="P1776" s="13" t="s">
        <v>6842</v>
      </c>
      <c r="Q1776" s="11" t="s">
        <v>6620</v>
      </c>
      <c r="S1776" s="11">
        <v>1966</v>
      </c>
      <c r="W1776" s="15"/>
    </row>
    <row r="1777" spans="1:33" x14ac:dyDescent="0.25">
      <c r="A1777" s="11" t="s">
        <v>2331</v>
      </c>
      <c r="B1777" s="12" t="s">
        <v>7128</v>
      </c>
      <c r="C1777" s="11">
        <v>1000</v>
      </c>
      <c r="D1777" s="11">
        <v>500</v>
      </c>
      <c r="E1777" s="12" t="s">
        <v>10160</v>
      </c>
      <c r="F1777" s="11" t="s">
        <v>1324</v>
      </c>
      <c r="G1777" s="11" t="s">
        <v>1908</v>
      </c>
      <c r="H1777" s="11" t="s">
        <v>1903</v>
      </c>
      <c r="I1777" s="11" t="s">
        <v>5091</v>
      </c>
      <c r="J1777" s="14">
        <f>VLOOKUP(Table15[[#This Row],[TechRequired]],OldTree!A:B,2,0)</f>
        <v>2</v>
      </c>
      <c r="K1777" s="22" t="s">
        <v>8944</v>
      </c>
      <c r="L1777" s="14" t="s">
        <v>6811</v>
      </c>
      <c r="N1777" s="11" t="str">
        <f>INDEX(TreeLookup!$C$1:$DE$21,MATCH(Table15[[#This Row],[CATEGORY]],TreeLookup!$C$1:$C$21,0),MATCH(Table15[[#This Row],[YEAR]],TreeLookup!$C$1:$DE$1,0))</f>
        <v>matureAvionics</v>
      </c>
      <c r="P1777" s="13" t="s">
        <v>6842</v>
      </c>
      <c r="Q1777" s="11" t="s">
        <v>6620</v>
      </c>
      <c r="S1777" s="11">
        <v>1966</v>
      </c>
      <c r="W1777" s="15"/>
    </row>
    <row r="1778" spans="1:33" x14ac:dyDescent="0.25">
      <c r="A1778" s="11" t="s">
        <v>2332</v>
      </c>
      <c r="B1778" s="12" t="s">
        <v>7843</v>
      </c>
      <c r="C1778" s="11">
        <v>1000</v>
      </c>
      <c r="D1778" s="11">
        <v>500</v>
      </c>
      <c r="E1778" s="12" t="s">
        <v>10158</v>
      </c>
      <c r="F1778" s="11" t="s">
        <v>1324</v>
      </c>
      <c r="G1778" s="11" t="s">
        <v>1908</v>
      </c>
      <c r="H1778" s="11" t="s">
        <v>1903</v>
      </c>
      <c r="I1778" s="11" t="s">
        <v>5091</v>
      </c>
      <c r="J1778" s="14">
        <f>VLOOKUP(Table15[[#This Row],[TechRequired]],OldTree!A:B,2,0)</f>
        <v>2</v>
      </c>
      <c r="K1778" s="22" t="s">
        <v>8949</v>
      </c>
      <c r="L1778" s="14" t="s">
        <v>6827</v>
      </c>
      <c r="N1778" s="11" t="str">
        <f>INDEX(TreeLookup!$C$1:$DE$21,MATCH(Table15[[#This Row],[CATEGORY]],TreeLookup!$C$1:$C$21,0),MATCH(Table15[[#This Row],[YEAR]],TreeLookup!$C$1:$DE$1,0))</f>
        <v>improvedComms</v>
      </c>
      <c r="P1778" s="13" t="s">
        <v>6842</v>
      </c>
      <c r="Q1778" s="11" t="s">
        <v>6620</v>
      </c>
      <c r="S1778" s="11">
        <v>1966</v>
      </c>
      <c r="W1778" s="15"/>
    </row>
    <row r="1779" spans="1:33" x14ac:dyDescent="0.25">
      <c r="A1779" s="11" t="s">
        <v>2334</v>
      </c>
      <c r="B1779" s="12" t="s">
        <v>7129</v>
      </c>
      <c r="C1779" s="11">
        <v>1100</v>
      </c>
      <c r="D1779" s="11">
        <v>500</v>
      </c>
      <c r="E1779" s="12" t="s">
        <v>10161</v>
      </c>
      <c r="F1779" s="11" t="s">
        <v>1324</v>
      </c>
      <c r="G1779" s="11" t="s">
        <v>1908</v>
      </c>
      <c r="H1779" s="11" t="s">
        <v>1903</v>
      </c>
      <c r="I1779" s="11" t="s">
        <v>5091</v>
      </c>
      <c r="J1779" s="14">
        <f>VLOOKUP(Table15[[#This Row],[TechRequired]],OldTree!A:B,2,0)</f>
        <v>2</v>
      </c>
      <c r="K1779" s="22" t="s">
        <v>8944</v>
      </c>
      <c r="L1779" s="14" t="s">
        <v>6811</v>
      </c>
      <c r="N1779" s="11" t="str">
        <f>INDEX(TreeLookup!$C$1:$DE$21,MATCH(Table15[[#This Row],[CATEGORY]],TreeLookup!$C$1:$C$21,0),MATCH(Table15[[#This Row],[YEAR]],TreeLookup!$C$1:$DE$1,0))</f>
        <v>matureAvionics</v>
      </c>
      <c r="P1779" s="13" t="s">
        <v>6842</v>
      </c>
      <c r="Q1779" s="11" t="s">
        <v>6621</v>
      </c>
      <c r="S1779" s="11">
        <v>1966</v>
      </c>
      <c r="W1779" s="15"/>
    </row>
    <row r="1780" spans="1:33" x14ac:dyDescent="0.25">
      <c r="A1780" s="11" t="s">
        <v>2324</v>
      </c>
      <c r="B1780" s="12" t="s">
        <v>6622</v>
      </c>
      <c r="C1780" s="11">
        <v>1500</v>
      </c>
      <c r="D1780" s="11">
        <v>500</v>
      </c>
      <c r="E1780" s="12" t="s">
        <v>10048</v>
      </c>
      <c r="F1780" s="11" t="s">
        <v>1324</v>
      </c>
      <c r="G1780" s="11" t="s">
        <v>1908</v>
      </c>
      <c r="H1780" s="11" t="s">
        <v>1903</v>
      </c>
      <c r="I1780" s="11" t="s">
        <v>5091</v>
      </c>
      <c r="J1780" s="14">
        <f>VLOOKUP(Table15[[#This Row],[TechRequired]],OldTree!A:B,2,0)</f>
        <v>2</v>
      </c>
      <c r="K1780" s="22" t="s">
        <v>8944</v>
      </c>
      <c r="L1780" s="14" t="s">
        <v>6811</v>
      </c>
      <c r="N1780" s="11" t="str">
        <f>INDEX(TreeLookup!$C$1:$DE$21,MATCH(Table15[[#This Row],[CATEGORY]],TreeLookup!$C$1:$C$21,0),MATCH(Table15[[#This Row],[YEAR]],TreeLookup!$C$1:$DE$1,0))</f>
        <v>basicAvionics</v>
      </c>
      <c r="P1780" s="13" t="s">
        <v>6842</v>
      </c>
      <c r="Q1780" s="11" t="s">
        <v>6622</v>
      </c>
      <c r="S1780" s="11">
        <v>1959</v>
      </c>
      <c r="W1780" s="15"/>
    </row>
    <row r="1781" spans="1:33" x14ac:dyDescent="0.25">
      <c r="A1781" s="11" t="s">
        <v>2325</v>
      </c>
      <c r="B1781" s="12" t="s">
        <v>7100</v>
      </c>
      <c r="C1781" s="11">
        <v>1100</v>
      </c>
      <c r="D1781" s="11">
        <v>500</v>
      </c>
      <c r="E1781" s="12" t="s">
        <v>10165</v>
      </c>
      <c r="F1781" s="11" t="s">
        <v>1324</v>
      </c>
      <c r="G1781" s="11" t="s">
        <v>1908</v>
      </c>
      <c r="H1781" s="11" t="s">
        <v>1903</v>
      </c>
      <c r="I1781" s="11" t="s">
        <v>5091</v>
      </c>
      <c r="J1781" s="14">
        <f>VLOOKUP(Table15[[#This Row],[TechRequired]],OldTree!A:B,2,0)</f>
        <v>2</v>
      </c>
      <c r="K1781" s="22" t="s">
        <v>8941</v>
      </c>
      <c r="L1781" s="14" t="s">
        <v>8874</v>
      </c>
      <c r="N1781" s="11" t="str">
        <f>INDEX(TreeLookup!$C$1:$DE$21,MATCH(Table15[[#This Row],[CATEGORY]],TreeLookup!$C$1:$C$21,0),MATCH(Table15[[#This Row],[YEAR]],TreeLookup!$C$1:$DE$1,0))</f>
        <v>lunarRatedHeatshields</v>
      </c>
      <c r="P1781" s="13" t="s">
        <v>6842</v>
      </c>
      <c r="Q1781" s="11" t="s">
        <v>6550</v>
      </c>
      <c r="S1781" s="11">
        <v>1966</v>
      </c>
      <c r="W1781" s="15"/>
    </row>
    <row r="1782" spans="1:33" x14ac:dyDescent="0.25">
      <c r="A1782" s="11" t="s">
        <v>2326</v>
      </c>
      <c r="B1782" s="12" t="s">
        <v>7101</v>
      </c>
      <c r="C1782" s="11">
        <v>1100</v>
      </c>
      <c r="D1782" s="11">
        <v>500</v>
      </c>
      <c r="E1782" s="12" t="s">
        <v>10166</v>
      </c>
      <c r="F1782" s="11" t="s">
        <v>1324</v>
      </c>
      <c r="G1782" s="11" t="s">
        <v>1908</v>
      </c>
      <c r="H1782" s="11" t="s">
        <v>1903</v>
      </c>
      <c r="I1782" s="11" t="s">
        <v>5091</v>
      </c>
      <c r="J1782" s="14">
        <f>VLOOKUP(Table15[[#This Row],[TechRequired]],OldTree!A:B,2,0)</f>
        <v>2</v>
      </c>
      <c r="K1782" s="22" t="s">
        <v>8941</v>
      </c>
      <c r="L1782" s="14" t="s">
        <v>8874</v>
      </c>
      <c r="N1782" s="11" t="str">
        <f>INDEX(TreeLookup!$C$1:$DE$21,MATCH(Table15[[#This Row],[CATEGORY]],TreeLookup!$C$1:$C$21,0),MATCH(Table15[[#This Row],[YEAR]],TreeLookup!$C$1:$DE$1,0))</f>
        <v>lunarRatedHeatshields</v>
      </c>
      <c r="P1782" s="13" t="s">
        <v>6842</v>
      </c>
      <c r="Q1782" s="11" t="s">
        <v>6550</v>
      </c>
      <c r="S1782" s="11">
        <v>1966</v>
      </c>
      <c r="W1782" s="15"/>
    </row>
    <row r="1783" spans="1:33" x14ac:dyDescent="0.25">
      <c r="A1783" s="11" t="s">
        <v>2328</v>
      </c>
      <c r="B1783" s="12" t="s">
        <v>7102</v>
      </c>
      <c r="C1783" s="11">
        <v>400</v>
      </c>
      <c r="D1783" s="11">
        <v>5200</v>
      </c>
      <c r="E1783" s="12" t="s">
        <v>10167</v>
      </c>
      <c r="F1783" s="11" t="s">
        <v>1324</v>
      </c>
      <c r="G1783" s="11" t="s">
        <v>1908</v>
      </c>
      <c r="H1783" s="11" t="s">
        <v>1903</v>
      </c>
      <c r="I1783" s="11" t="s">
        <v>5091</v>
      </c>
      <c r="J1783" s="14">
        <f>VLOOKUP(Table15[[#This Row],[TechRequired]],OldTree!A:B,2,0)</f>
        <v>2</v>
      </c>
      <c r="K1783" s="22" t="s">
        <v>6012</v>
      </c>
      <c r="L1783" s="14" t="s">
        <v>8649</v>
      </c>
      <c r="N1783" s="11" t="str">
        <f>INDEX(TreeLookup!$C$1:$DE$21,MATCH(Table15[[#This Row],[CATEGORY]],TreeLookup!$C$1:$C$21,0),MATCH(Table15[[#This Row],[YEAR]],TreeLookup!$C$1:$DE$1,0))</f>
        <v>materialsScienceAdvCapsules</v>
      </c>
      <c r="P1783" s="13" t="s">
        <v>6842</v>
      </c>
      <c r="Q1783" s="11" t="s">
        <v>6550</v>
      </c>
      <c r="S1783" s="11">
        <v>1966</v>
      </c>
      <c r="W1783" s="15"/>
    </row>
    <row r="1784" spans="1:33" x14ac:dyDescent="0.25">
      <c r="A1784" s="11" t="s">
        <v>2329</v>
      </c>
      <c r="B1784" s="12" t="s">
        <v>7844</v>
      </c>
      <c r="C1784" s="11">
        <v>8000</v>
      </c>
      <c r="D1784" s="11">
        <v>500</v>
      </c>
      <c r="E1784" s="12" t="s">
        <v>10162</v>
      </c>
      <c r="F1784" s="11" t="s">
        <v>1324</v>
      </c>
      <c r="G1784" s="11" t="s">
        <v>1908</v>
      </c>
      <c r="H1784" s="11" t="s">
        <v>1903</v>
      </c>
      <c r="I1784" s="11" t="s">
        <v>5091</v>
      </c>
      <c r="J1784" s="14">
        <f>VLOOKUP(Table15[[#This Row],[TechRequired]],OldTree!A:B,2,0)</f>
        <v>2</v>
      </c>
      <c r="K1784" s="22" t="s">
        <v>8949</v>
      </c>
      <c r="L1784" s="14" t="s">
        <v>6827</v>
      </c>
      <c r="N1784" s="11" t="str">
        <f>INDEX(TreeLookup!$C$1:$DE$21,MATCH(Table15[[#This Row],[CATEGORY]],TreeLookup!$C$1:$C$21,0),MATCH(Table15[[#This Row],[YEAR]],TreeLookup!$C$1:$DE$1,0))</f>
        <v>improvedComms</v>
      </c>
      <c r="P1784" s="13" t="s">
        <v>6842</v>
      </c>
      <c r="Q1784" s="11" t="s">
        <v>6550</v>
      </c>
      <c r="S1784" s="11">
        <v>1966</v>
      </c>
      <c r="W1784" s="15"/>
    </row>
    <row r="1785" spans="1:33" x14ac:dyDescent="0.25">
      <c r="A1785" s="11" t="s">
        <v>2323</v>
      </c>
      <c r="B1785" s="12" t="s">
        <v>6623</v>
      </c>
      <c r="C1785" s="11">
        <v>1100</v>
      </c>
      <c r="D1785" s="11">
        <v>500</v>
      </c>
      <c r="E1785" s="12" t="s">
        <v>10049</v>
      </c>
      <c r="F1785" s="11" t="s">
        <v>1324</v>
      </c>
      <c r="G1785" s="11" t="s">
        <v>1908</v>
      </c>
      <c r="H1785" s="11" t="s">
        <v>1903</v>
      </c>
      <c r="I1785" s="11" t="s">
        <v>5091</v>
      </c>
      <c r="J1785" s="14">
        <f>VLOOKUP(Table15[[#This Row],[TechRequired]],OldTree!A:B,2,0)</f>
        <v>2</v>
      </c>
      <c r="K1785" s="22" t="s">
        <v>8944</v>
      </c>
      <c r="L1785" s="14" t="s">
        <v>6811</v>
      </c>
      <c r="N1785" s="11" t="str">
        <f>INDEX(TreeLookup!$C$1:$DE$21,MATCH(Table15[[#This Row],[CATEGORY]],TreeLookup!$C$1:$C$21,0),MATCH(Table15[[#This Row],[YEAR]],TreeLookup!$C$1:$DE$1,0))</f>
        <v>basicAvionics</v>
      </c>
      <c r="P1785" s="13" t="s">
        <v>6842</v>
      </c>
      <c r="Q1785" s="11" t="s">
        <v>6623</v>
      </c>
      <c r="S1785" s="11">
        <v>1959</v>
      </c>
      <c r="W1785" s="15"/>
    </row>
    <row r="1786" spans="1:33" x14ac:dyDescent="0.25">
      <c r="A1786" s="11" t="s">
        <v>2336</v>
      </c>
      <c r="B1786" s="12" t="s">
        <v>6963</v>
      </c>
      <c r="C1786" s="11">
        <v>200</v>
      </c>
      <c r="D1786" s="11">
        <v>500</v>
      </c>
      <c r="E1786" s="12" t="s">
        <v>10047</v>
      </c>
      <c r="F1786" s="11" t="s">
        <v>1324</v>
      </c>
      <c r="G1786" s="11" t="s">
        <v>1908</v>
      </c>
      <c r="H1786" s="11" t="s">
        <v>1903</v>
      </c>
      <c r="I1786" s="11" t="s">
        <v>5091</v>
      </c>
      <c r="J1786" s="14">
        <f>VLOOKUP(Table15[[#This Row],[TechRequired]],OldTree!A:B,2,0)</f>
        <v>2</v>
      </c>
      <c r="K1786" s="22" t="s">
        <v>6812</v>
      </c>
      <c r="L1786" s="14"/>
      <c r="N1786" s="11" t="str">
        <f>INDEX(TreeLookup!$C$1:$DE$21,MATCH(Table15[[#This Row],[CATEGORY]],TreeLookup!$C$1:$C$21,0),MATCH(Table15[[#This Row],[YEAR]],TreeLookup!$C$1:$DE$1,0))</f>
        <v>earlyFlightControl</v>
      </c>
      <c r="P1786" s="13" t="s">
        <v>6842</v>
      </c>
      <c r="Q1786" s="11" t="s">
        <v>6291</v>
      </c>
      <c r="S1786" s="11">
        <v>1959</v>
      </c>
      <c r="W1786" s="15"/>
    </row>
    <row r="1787" spans="1:33" x14ac:dyDescent="0.25">
      <c r="A1787" s="11" t="s">
        <v>2327</v>
      </c>
      <c r="B1787" s="12" t="s">
        <v>7134</v>
      </c>
      <c r="C1787" s="11">
        <v>1000</v>
      </c>
      <c r="D1787" s="11">
        <v>500</v>
      </c>
      <c r="E1787" s="12" t="s">
        <v>10164</v>
      </c>
      <c r="F1787" s="11" t="s">
        <v>1324</v>
      </c>
      <c r="G1787" s="11" t="s">
        <v>1908</v>
      </c>
      <c r="H1787" s="11" t="s">
        <v>1903</v>
      </c>
      <c r="I1787" s="11" t="s">
        <v>5091</v>
      </c>
      <c r="J1787" s="14">
        <f>VLOOKUP(Table15[[#This Row],[TechRequired]],OldTree!A:B,2,0)</f>
        <v>2</v>
      </c>
      <c r="K1787" s="22" t="s">
        <v>8944</v>
      </c>
      <c r="L1787" s="14" t="s">
        <v>6811</v>
      </c>
      <c r="N1787" s="11" t="str">
        <f>INDEX(TreeLookup!$C$1:$DE$21,MATCH(Table15[[#This Row],[CATEGORY]],TreeLookup!$C$1:$C$21,0),MATCH(Table15[[#This Row],[YEAR]],TreeLookup!$C$1:$DE$1,0))</f>
        <v>matureAvionics</v>
      </c>
      <c r="P1787" s="13" t="s">
        <v>6842</v>
      </c>
      <c r="Q1787" s="11" t="s">
        <v>6550</v>
      </c>
      <c r="S1787" s="11">
        <v>1966</v>
      </c>
      <c r="W1787" s="15"/>
    </row>
    <row r="1788" spans="1:33" x14ac:dyDescent="0.25">
      <c r="A1788" s="11" t="s">
        <v>2335</v>
      </c>
      <c r="B1788" s="12" t="s">
        <v>7848</v>
      </c>
      <c r="C1788" s="11">
        <v>1000</v>
      </c>
      <c r="D1788" s="11">
        <v>500</v>
      </c>
      <c r="E1788" s="12" t="s">
        <v>10163</v>
      </c>
      <c r="F1788" s="11" t="s">
        <v>1324</v>
      </c>
      <c r="G1788" s="11" t="s">
        <v>1908</v>
      </c>
      <c r="H1788" s="11" t="s">
        <v>1903</v>
      </c>
      <c r="I1788" s="11" t="s">
        <v>5091</v>
      </c>
      <c r="J1788" s="14">
        <f>VLOOKUP(Table15[[#This Row],[TechRequired]],OldTree!A:B,2,0)</f>
        <v>2</v>
      </c>
      <c r="K1788" s="22" t="s">
        <v>8949</v>
      </c>
      <c r="L1788" s="14" t="s">
        <v>6827</v>
      </c>
      <c r="N1788" s="11" t="str">
        <f>INDEX(TreeLookup!$C$1:$DE$21,MATCH(Table15[[#This Row],[CATEGORY]],TreeLookup!$C$1:$C$21,0),MATCH(Table15[[#This Row],[YEAR]],TreeLookup!$C$1:$DE$1,0))</f>
        <v>improvedComms</v>
      </c>
      <c r="P1788" s="13" t="s">
        <v>6842</v>
      </c>
      <c r="Q1788" s="11" t="s">
        <v>6550</v>
      </c>
      <c r="S1788" s="11">
        <v>1966</v>
      </c>
      <c r="W1788" s="15"/>
    </row>
    <row r="1789" spans="1:33" x14ac:dyDescent="0.25">
      <c r="A1789" s="11" t="s">
        <v>2689</v>
      </c>
      <c r="B1789" s="12" t="s">
        <v>7643</v>
      </c>
      <c r="C1789" s="11">
        <v>6500</v>
      </c>
      <c r="D1789" s="11">
        <v>500</v>
      </c>
      <c r="E1789" s="12" t="s">
        <v>10661</v>
      </c>
      <c r="F1789" s="11" t="s">
        <v>1324</v>
      </c>
      <c r="G1789" s="11" t="s">
        <v>1911</v>
      </c>
      <c r="H1789" s="11" t="s">
        <v>1903</v>
      </c>
      <c r="I1789" s="11" t="s">
        <v>5091</v>
      </c>
      <c r="J1789" s="14">
        <f>VLOOKUP(Table15[[#This Row],[TechRequired]],OldTree!A:B,2,0)</f>
        <v>2</v>
      </c>
      <c r="K1789" s="22" t="s">
        <v>8944</v>
      </c>
      <c r="L1789" s="14" t="s">
        <v>6811</v>
      </c>
      <c r="M1789" s="14">
        <v>10</v>
      </c>
      <c r="N1789" s="11" t="str">
        <f>INDEX(TreeLookup!$C$1:$DE$21,MATCH(Table15[[#This Row],[CATEGORY]],TreeLookup!$C$1:$C$21,0),MATCH(Table15[[#This Row],[YEAR]],TreeLookup!$C$1:$DE$1,0))</f>
        <v>modernAvionics</v>
      </c>
      <c r="P1789" s="13" t="s">
        <v>6842</v>
      </c>
      <c r="Q1789" s="11" t="s">
        <v>6624</v>
      </c>
      <c r="S1789" s="11">
        <v>2013</v>
      </c>
      <c r="W1789" s="15"/>
    </row>
    <row r="1790" spans="1:33" x14ac:dyDescent="0.25">
      <c r="A1790" s="11" t="s">
        <v>701</v>
      </c>
      <c r="B1790" s="12" t="s">
        <v>3449</v>
      </c>
      <c r="C1790" s="11">
        <v>550</v>
      </c>
      <c r="D1790" s="11">
        <v>11000</v>
      </c>
      <c r="E1790" s="12" t="s">
        <v>3450</v>
      </c>
      <c r="F1790" s="11" t="s">
        <v>1329</v>
      </c>
      <c r="G1790" s="11" t="s">
        <v>1414</v>
      </c>
      <c r="H1790" s="11" t="s">
        <v>1903</v>
      </c>
      <c r="I1790" s="11" t="s">
        <v>1903</v>
      </c>
      <c r="J1790" s="14">
        <f>VLOOKUP(Table15[[#This Row],[TechRequired]],OldTree!A:B,2,0)</f>
        <v>4</v>
      </c>
      <c r="K1790" s="23" t="s">
        <v>8941</v>
      </c>
      <c r="L1790" s="14" t="s">
        <v>8691</v>
      </c>
      <c r="N1790" s="11" t="str">
        <f>INDEX(TreeLookup!$C$1:$DE$21,MATCH(Table15[[#This Row],[CATEGORY]],TreeLookup!$C$1:$C$21,0),MATCH(Table15[[#This Row],[YEAR]],TreeLookup!$C$1:$DE$1,0))</f>
        <v>lunarLanding</v>
      </c>
      <c r="P1790" s="13" t="s">
        <v>6843</v>
      </c>
      <c r="Q1790" s="24" t="s">
        <v>9588</v>
      </c>
      <c r="R1790" s="11" t="s">
        <v>1390</v>
      </c>
      <c r="S1790" s="11">
        <v>1969</v>
      </c>
      <c r="T1790" s="21" t="s">
        <v>1390</v>
      </c>
      <c r="W1790" s="15"/>
      <c r="Y1790" s="21" t="s">
        <v>11312</v>
      </c>
      <c r="AC1790" s="11" t="s">
        <v>11286</v>
      </c>
      <c r="AG1790" s="11" t="s">
        <v>11286</v>
      </c>
    </row>
    <row r="1791" spans="1:33" x14ac:dyDescent="0.25">
      <c r="A1791" s="11" t="s">
        <v>684</v>
      </c>
      <c r="B1791" s="12" t="s">
        <v>3449</v>
      </c>
      <c r="C1791" s="11">
        <v>550</v>
      </c>
      <c r="D1791" s="11">
        <v>11000</v>
      </c>
      <c r="E1791" s="12" t="s">
        <v>3450</v>
      </c>
      <c r="F1791" s="11" t="s">
        <v>1329</v>
      </c>
      <c r="G1791" s="11" t="s">
        <v>1380</v>
      </c>
      <c r="H1791" s="11" t="s">
        <v>1903</v>
      </c>
      <c r="I1791" s="11" t="s">
        <v>1903</v>
      </c>
      <c r="J1791" s="14">
        <f>VLOOKUP(Table15[[#This Row],[TechRequired]],OldTree!A:B,2,0)</f>
        <v>4</v>
      </c>
      <c r="K1791" s="23" t="s">
        <v>8941</v>
      </c>
      <c r="L1791" s="14"/>
      <c r="N1791" s="11" t="str">
        <f>INDEX(TreeLookup!$C$1:$DE$21,MATCH(Table15[[#This Row],[CATEGORY]],TreeLookup!$C$1:$C$21,0),MATCH(Table15[[#This Row],[YEAR]],TreeLookup!$C$1:$DE$1,0))</f>
        <v>lunarLanding</v>
      </c>
      <c r="P1791" s="13" t="s">
        <v>6843</v>
      </c>
      <c r="Q1791" s="24" t="s">
        <v>9588</v>
      </c>
      <c r="R1791" s="21" t="s">
        <v>1390</v>
      </c>
      <c r="S1791" s="11">
        <v>1969</v>
      </c>
      <c r="T1791" s="21" t="s">
        <v>1390</v>
      </c>
      <c r="W1791" s="15"/>
      <c r="Y1791" s="21" t="s">
        <v>11312</v>
      </c>
      <c r="AC1791" s="11" t="s">
        <v>11286</v>
      </c>
      <c r="AG1791" s="11" t="s">
        <v>11286</v>
      </c>
    </row>
    <row r="1792" spans="1:33" x14ac:dyDescent="0.25">
      <c r="A1792" s="11" t="s">
        <v>700</v>
      </c>
      <c r="B1792" s="12" t="s">
        <v>3449</v>
      </c>
      <c r="C1792" s="11">
        <v>550</v>
      </c>
      <c r="D1792" s="11">
        <v>11000</v>
      </c>
      <c r="E1792" s="12" t="s">
        <v>3450</v>
      </c>
      <c r="F1792" s="11" t="s">
        <v>1329</v>
      </c>
      <c r="G1792" s="21" t="s">
        <v>11292</v>
      </c>
      <c r="H1792" s="11" t="s">
        <v>1903</v>
      </c>
      <c r="I1792" s="11" t="s">
        <v>1903</v>
      </c>
      <c r="J1792" s="14">
        <f>VLOOKUP(Table15[[#This Row],[TechRequired]],OldTree!A:B,2,0)</f>
        <v>4</v>
      </c>
      <c r="K1792" s="23" t="s">
        <v>8941</v>
      </c>
      <c r="L1792" s="14"/>
      <c r="N1792" s="11" t="str">
        <f>INDEX(TreeLookup!$C$1:$DE$21,MATCH(Table15[[#This Row],[CATEGORY]],TreeLookup!$C$1:$C$21,0),MATCH(Table15[[#This Row],[YEAR]],TreeLookup!$C$1:$DE$1,0))</f>
        <v>lunarLanding</v>
      </c>
      <c r="P1792" s="13" t="s">
        <v>6843</v>
      </c>
      <c r="Q1792" s="24" t="s">
        <v>9588</v>
      </c>
      <c r="R1792" s="21" t="s">
        <v>1390</v>
      </c>
      <c r="S1792" s="11">
        <v>1969</v>
      </c>
      <c r="T1792" s="21" t="s">
        <v>1390</v>
      </c>
      <c r="W1792" s="15"/>
      <c r="Y1792" s="21" t="s">
        <v>11312</v>
      </c>
      <c r="AC1792" s="11" t="s">
        <v>11286</v>
      </c>
      <c r="AG1792" s="11" t="s">
        <v>11286</v>
      </c>
    </row>
    <row r="1793" spans="1:33" x14ac:dyDescent="0.25">
      <c r="A1793" s="11" t="s">
        <v>698</v>
      </c>
      <c r="B1793" s="12" t="s">
        <v>3482</v>
      </c>
      <c r="C1793" s="11">
        <v>900</v>
      </c>
      <c r="D1793" s="11">
        <v>18000</v>
      </c>
      <c r="E1793" s="12" t="s">
        <v>3483</v>
      </c>
      <c r="F1793" s="11" t="s">
        <v>1329</v>
      </c>
      <c r="G1793" s="11" t="s">
        <v>1414</v>
      </c>
      <c r="H1793" s="11" t="s">
        <v>1903</v>
      </c>
      <c r="I1793" s="11" t="s">
        <v>1903</v>
      </c>
      <c r="J1793" s="14">
        <f>VLOOKUP(Table15[[#This Row],[TechRequired]],OldTree!A:B,2,0)</f>
        <v>4</v>
      </c>
      <c r="K1793" s="23" t="s">
        <v>8941</v>
      </c>
      <c r="L1793" s="23" t="s">
        <v>8661</v>
      </c>
      <c r="N1793" s="11" t="str">
        <f>INDEX(TreeLookup!$C$1:$DE$21,MATCH(Table15[[#This Row],[CATEGORY]],TreeLookup!$C$1:$C$21,0),MATCH(Table15[[#This Row],[YEAR]],TreeLookup!$C$1:$DE$1,0))</f>
        <v>lunarLanding</v>
      </c>
      <c r="P1793" s="13" t="s">
        <v>6843</v>
      </c>
      <c r="Q1793" s="24" t="s">
        <v>9588</v>
      </c>
      <c r="R1793" s="11" t="s">
        <v>1388</v>
      </c>
      <c r="S1793" s="11">
        <v>1969</v>
      </c>
      <c r="T1793" s="21" t="s">
        <v>1388</v>
      </c>
      <c r="W1793" s="15"/>
      <c r="Y1793" s="21" t="s">
        <v>11313</v>
      </c>
      <c r="AC1793" s="11" t="s">
        <v>11286</v>
      </c>
      <c r="AG1793" s="11" t="s">
        <v>11286</v>
      </c>
    </row>
    <row r="1794" spans="1:33" x14ac:dyDescent="0.25">
      <c r="A1794" s="11" t="s">
        <v>685</v>
      </c>
      <c r="B1794" s="12" t="s">
        <v>3482</v>
      </c>
      <c r="C1794" s="11">
        <v>900</v>
      </c>
      <c r="D1794" s="11">
        <v>18000</v>
      </c>
      <c r="E1794" s="12" t="s">
        <v>3483</v>
      </c>
      <c r="F1794" s="11" t="s">
        <v>1329</v>
      </c>
      <c r="G1794" s="11" t="s">
        <v>1380</v>
      </c>
      <c r="H1794" s="11" t="s">
        <v>1903</v>
      </c>
      <c r="I1794" s="11" t="s">
        <v>1903</v>
      </c>
      <c r="J1794" s="14">
        <f>VLOOKUP(Table15[[#This Row],[TechRequired]],OldTree!A:B,2,0)</f>
        <v>4</v>
      </c>
      <c r="K1794" s="23" t="s">
        <v>8941</v>
      </c>
      <c r="L1794" s="23" t="s">
        <v>8661</v>
      </c>
      <c r="N1794" s="11" t="str">
        <f>INDEX(TreeLookup!$C$1:$DE$21,MATCH(Table15[[#This Row],[CATEGORY]],TreeLookup!$C$1:$C$21,0),MATCH(Table15[[#This Row],[YEAR]],TreeLookup!$C$1:$DE$1,0))</f>
        <v>lunarLanding</v>
      </c>
      <c r="P1794" s="13" t="s">
        <v>6843</v>
      </c>
      <c r="Q1794" s="24" t="s">
        <v>9588</v>
      </c>
      <c r="R1794" s="21" t="s">
        <v>1388</v>
      </c>
      <c r="S1794" s="11">
        <v>1969</v>
      </c>
      <c r="T1794" s="21" t="s">
        <v>1388</v>
      </c>
      <c r="W1794" s="15"/>
      <c r="Y1794" s="21" t="s">
        <v>11313</v>
      </c>
      <c r="AC1794" s="11" t="s">
        <v>11286</v>
      </c>
      <c r="AG1794" s="11" t="s">
        <v>11286</v>
      </c>
    </row>
    <row r="1795" spans="1:33" x14ac:dyDescent="0.25">
      <c r="A1795" s="11" t="s">
        <v>699</v>
      </c>
      <c r="B1795" s="12" t="s">
        <v>3482</v>
      </c>
      <c r="C1795" s="11">
        <v>900</v>
      </c>
      <c r="D1795" s="11">
        <v>18000</v>
      </c>
      <c r="E1795" s="12" t="s">
        <v>3483</v>
      </c>
      <c r="F1795" s="11" t="s">
        <v>1329</v>
      </c>
      <c r="G1795" s="21" t="s">
        <v>11292</v>
      </c>
      <c r="H1795" s="11" t="s">
        <v>1903</v>
      </c>
      <c r="I1795" s="11" t="s">
        <v>1903</v>
      </c>
      <c r="J1795" s="14">
        <f>VLOOKUP(Table15[[#This Row],[TechRequired]],OldTree!A:B,2,0)</f>
        <v>4</v>
      </c>
      <c r="K1795" s="23" t="s">
        <v>8941</v>
      </c>
      <c r="L1795" s="23" t="s">
        <v>8661</v>
      </c>
      <c r="N1795" s="11" t="str">
        <f>INDEX(TreeLookup!$C$1:$DE$21,MATCH(Table15[[#This Row],[CATEGORY]],TreeLookup!$C$1:$C$21,0),MATCH(Table15[[#This Row],[YEAR]],TreeLookup!$C$1:$DE$1,0))</f>
        <v>lunarLanding</v>
      </c>
      <c r="P1795" s="13" t="s">
        <v>6843</v>
      </c>
      <c r="Q1795" s="24" t="s">
        <v>9588</v>
      </c>
      <c r="R1795" s="21" t="s">
        <v>1388</v>
      </c>
      <c r="S1795" s="11">
        <v>1969</v>
      </c>
      <c r="T1795" s="21" t="s">
        <v>1388</v>
      </c>
      <c r="W1795" s="15"/>
      <c r="Y1795" s="21" t="s">
        <v>11313</v>
      </c>
      <c r="AC1795" s="11" t="s">
        <v>11286</v>
      </c>
      <c r="AG1795" s="11" t="s">
        <v>11286</v>
      </c>
    </row>
    <row r="1796" spans="1:33" x14ac:dyDescent="0.25">
      <c r="A1796" s="11" t="s">
        <v>2705</v>
      </c>
      <c r="B1796" s="12" t="s">
        <v>7644</v>
      </c>
      <c r="C1796" s="11">
        <v>6500</v>
      </c>
      <c r="D1796" s="11">
        <v>500</v>
      </c>
      <c r="E1796" s="12" t="s">
        <v>10618</v>
      </c>
      <c r="F1796" s="11" t="s">
        <v>1324</v>
      </c>
      <c r="G1796" s="11" t="s">
        <v>1911</v>
      </c>
      <c r="H1796" s="11" t="s">
        <v>1903</v>
      </c>
      <c r="I1796" s="11" t="s">
        <v>5091</v>
      </c>
      <c r="J1796" s="14">
        <f>VLOOKUP(Table15[[#This Row],[TechRequired]],OldTree!A:B,2,0)</f>
        <v>2</v>
      </c>
      <c r="K1796" s="22" t="s">
        <v>8944</v>
      </c>
      <c r="L1796" s="14" t="s">
        <v>6811</v>
      </c>
      <c r="N1796" s="11" t="str">
        <f>INDEX(TreeLookup!$C$1:$DE$21,MATCH(Table15[[#This Row],[CATEGORY]],TreeLookup!$C$1:$C$21,0),MATCH(Table15[[#This Row],[YEAR]],TreeLookup!$C$1:$DE$1,0))</f>
        <v>modernAvionics</v>
      </c>
      <c r="P1796" s="13" t="s">
        <v>6842</v>
      </c>
      <c r="Q1796" s="11" t="s">
        <v>6616</v>
      </c>
      <c r="S1796" s="11">
        <v>2009</v>
      </c>
      <c r="W1796" s="15"/>
    </row>
    <row r="1797" spans="1:33" x14ac:dyDescent="0.25">
      <c r="A1797" s="11" t="s">
        <v>2205</v>
      </c>
      <c r="B1797" s="12" t="s">
        <v>8229</v>
      </c>
      <c r="C1797" s="11">
        <v>1050</v>
      </c>
      <c r="D1797" s="11">
        <v>3200</v>
      </c>
      <c r="E1797" s="12" t="s">
        <v>2206</v>
      </c>
      <c r="F1797" s="11" t="s">
        <v>1356</v>
      </c>
      <c r="G1797" s="11" t="s">
        <v>5504</v>
      </c>
      <c r="H1797" s="11" t="s">
        <v>5091</v>
      </c>
      <c r="I1797" s="11" t="s">
        <v>5091</v>
      </c>
      <c r="J1797" s="14">
        <f>VLOOKUP(Table15[[#This Row],[TechRequired]],OldTree!A:B,2,0)</f>
        <v>5</v>
      </c>
      <c r="K1797" s="14"/>
      <c r="L1797" s="14"/>
      <c r="N1797" s="11" t="e">
        <f>INDEX(TreeLookup!$C$1:$DE$21,MATCH(Table15[[#This Row],[CATEGORY]],TreeLookup!$C$1:$C$21,0),MATCH(Table15[[#This Row],[YEAR]],TreeLookup!$C$1:$DE$1,0))</f>
        <v>#N/A</v>
      </c>
      <c r="O1797" s="11" t="s">
        <v>1903</v>
      </c>
      <c r="Q1797" s="11"/>
    </row>
    <row r="1798" spans="1:33" x14ac:dyDescent="0.25">
      <c r="A1798" s="11" t="s">
        <v>2209</v>
      </c>
      <c r="B1798" s="12" t="s">
        <v>8230</v>
      </c>
      <c r="C1798" s="11">
        <v>12900</v>
      </c>
      <c r="D1798" s="11">
        <v>34700</v>
      </c>
      <c r="E1798" s="12" t="s">
        <v>2210</v>
      </c>
      <c r="F1798" s="11" t="s">
        <v>1326</v>
      </c>
      <c r="G1798" s="11" t="s">
        <v>5504</v>
      </c>
      <c r="H1798" s="11" t="s">
        <v>5091</v>
      </c>
      <c r="I1798" s="11" t="s">
        <v>5091</v>
      </c>
      <c r="J1798" s="14">
        <f>VLOOKUP(Table15[[#This Row],[TechRequired]],OldTree!A:B,2,0)</f>
        <v>5</v>
      </c>
      <c r="K1798" s="14"/>
      <c r="L1798" s="14"/>
      <c r="N1798" s="11" t="e">
        <f>INDEX(TreeLookup!$C$1:$DE$21,MATCH(Table15[[#This Row],[CATEGORY]],TreeLookup!$C$1:$C$21,0),MATCH(Table15[[#This Row],[YEAR]],TreeLookup!$C$1:$DE$1,0))</f>
        <v>#N/A</v>
      </c>
      <c r="O1798" s="11" t="s">
        <v>1903</v>
      </c>
      <c r="Q1798" s="11"/>
    </row>
    <row r="1799" spans="1:33" x14ac:dyDescent="0.25">
      <c r="A1799" s="11" t="s">
        <v>2203</v>
      </c>
      <c r="B1799" s="12" t="s">
        <v>8231</v>
      </c>
      <c r="C1799" s="11">
        <v>350</v>
      </c>
      <c r="D1799" s="11">
        <v>990</v>
      </c>
      <c r="E1799" s="12" t="s">
        <v>2204</v>
      </c>
      <c r="F1799" s="11" t="s">
        <v>1357</v>
      </c>
      <c r="G1799" s="11" t="s">
        <v>5504</v>
      </c>
      <c r="H1799" s="11" t="s">
        <v>5091</v>
      </c>
      <c r="I1799" s="11" t="s">
        <v>5091</v>
      </c>
      <c r="J1799" s="14">
        <f>VLOOKUP(Table15[[#This Row],[TechRequired]],OldTree!A:B,2,0)</f>
        <v>4</v>
      </c>
      <c r="K1799" s="14"/>
      <c r="L1799" s="14"/>
      <c r="N1799" s="11" t="e">
        <f>INDEX(TreeLookup!$C$1:$DE$21,MATCH(Table15[[#This Row],[CATEGORY]],TreeLookup!$C$1:$C$21,0),MATCH(Table15[[#This Row],[YEAR]],TreeLookup!$C$1:$DE$1,0))</f>
        <v>#N/A</v>
      </c>
      <c r="O1799" s="11" t="s">
        <v>1903</v>
      </c>
      <c r="Q1799" s="11"/>
    </row>
    <row r="1800" spans="1:33" x14ac:dyDescent="0.25">
      <c r="A1800" s="11" t="s">
        <v>2207</v>
      </c>
      <c r="B1800" s="12" t="s">
        <v>8232</v>
      </c>
      <c r="C1800" s="11">
        <v>1900</v>
      </c>
      <c r="D1800" s="11">
        <v>4160</v>
      </c>
      <c r="E1800" s="12" t="s">
        <v>2208</v>
      </c>
      <c r="F1800" s="11" t="s">
        <v>1329</v>
      </c>
      <c r="G1800" s="11" t="s">
        <v>5504</v>
      </c>
      <c r="H1800" s="11" t="s">
        <v>5091</v>
      </c>
      <c r="I1800" s="11" t="s">
        <v>5091</v>
      </c>
      <c r="J1800" s="14">
        <f>VLOOKUP(Table15[[#This Row],[TechRequired]],OldTree!A:B,2,0)</f>
        <v>4</v>
      </c>
      <c r="K1800" s="14"/>
      <c r="L1800" s="14"/>
      <c r="N1800" s="11" t="e">
        <f>INDEX(TreeLookup!$C$1:$DE$21,MATCH(Table15[[#This Row],[CATEGORY]],TreeLookup!$C$1:$C$21,0),MATCH(Table15[[#This Row],[YEAR]],TreeLookup!$C$1:$DE$1,0))</f>
        <v>#N/A</v>
      </c>
      <c r="O1800" s="11" t="s">
        <v>1903</v>
      </c>
      <c r="Q1800" s="11"/>
    </row>
    <row r="1801" spans="1:33" x14ac:dyDescent="0.25">
      <c r="A1801" s="11" t="s">
        <v>4101</v>
      </c>
      <c r="B1801" s="12" t="s">
        <v>8233</v>
      </c>
      <c r="C1801" s="11">
        <v>20000</v>
      </c>
      <c r="D1801" s="11">
        <v>250000</v>
      </c>
      <c r="E1801" s="12" t="s">
        <v>4102</v>
      </c>
      <c r="F1801" s="11" t="s">
        <v>1330</v>
      </c>
      <c r="G1801" s="11" t="s">
        <v>1381</v>
      </c>
      <c r="H1801" s="11" t="s">
        <v>5091</v>
      </c>
      <c r="I1801" s="11" t="s">
        <v>5091</v>
      </c>
      <c r="J1801" s="14">
        <f>VLOOKUP(Table15[[#This Row],[TechRequired]],OldTree!A:B,2,0)</f>
        <v>3</v>
      </c>
      <c r="K1801" s="14"/>
      <c r="L1801" s="14"/>
      <c r="N1801" s="11" t="e">
        <f>INDEX(TreeLookup!$C$1:$DE$21,MATCH(Table15[[#This Row],[CATEGORY]],TreeLookup!$C$1:$C$21,0),MATCH(Table15[[#This Row],[YEAR]],TreeLookup!$C$1:$DE$1,0))</f>
        <v>#N/A</v>
      </c>
      <c r="O1801" s="11" t="s">
        <v>1903</v>
      </c>
    </row>
    <row r="1802" spans="1:33" x14ac:dyDescent="0.25">
      <c r="A1802" s="11" t="s">
        <v>2215</v>
      </c>
      <c r="B1802" s="12" t="s">
        <v>8234</v>
      </c>
      <c r="C1802" s="11">
        <v>12783.6</v>
      </c>
      <c r="D1802" s="11">
        <v>27720</v>
      </c>
      <c r="E1802" s="12" t="s">
        <v>2216</v>
      </c>
      <c r="F1802" s="11" t="s">
        <v>5241</v>
      </c>
      <c r="G1802" s="11" t="s">
        <v>5504</v>
      </c>
      <c r="H1802" s="11" t="s">
        <v>5091</v>
      </c>
      <c r="I1802" s="11" t="s">
        <v>5091</v>
      </c>
      <c r="J1802" s="14" t="e">
        <f>VLOOKUP(Table15[[#This Row],[TechRequired]],OldTree!A:B,2,0)</f>
        <v>#N/A</v>
      </c>
      <c r="K1802" s="14"/>
      <c r="L1802" s="14"/>
      <c r="N1802" s="11" t="e">
        <f>INDEX(TreeLookup!$C$1:$DE$21,MATCH(Table15[[#This Row],[CATEGORY]],TreeLookup!$C$1:$C$21,0),MATCH(Table15[[#This Row],[YEAR]],TreeLookup!$C$1:$DE$1,0))</f>
        <v>#N/A</v>
      </c>
      <c r="O1802" s="11" t="s">
        <v>1903</v>
      </c>
      <c r="Q1802" s="11"/>
    </row>
    <row r="1803" spans="1:33" x14ac:dyDescent="0.25">
      <c r="A1803" s="11" t="s">
        <v>2211</v>
      </c>
      <c r="B1803" s="12" t="s">
        <v>8235</v>
      </c>
      <c r="C1803" s="11">
        <v>450</v>
      </c>
      <c r="D1803" s="11">
        <v>990</v>
      </c>
      <c r="E1803" s="12" t="s">
        <v>2212</v>
      </c>
      <c r="F1803" s="11" t="s">
        <v>5241</v>
      </c>
      <c r="G1803" s="11" t="s">
        <v>5504</v>
      </c>
      <c r="H1803" s="11" t="s">
        <v>5091</v>
      </c>
      <c r="I1803" s="11" t="s">
        <v>5091</v>
      </c>
      <c r="J1803" s="14" t="e">
        <f>VLOOKUP(Table15[[#This Row],[TechRequired]],OldTree!A:B,2,0)</f>
        <v>#N/A</v>
      </c>
      <c r="K1803" s="14"/>
      <c r="L1803" s="14"/>
      <c r="N1803" s="11" t="e">
        <f>INDEX(TreeLookup!$C$1:$DE$21,MATCH(Table15[[#This Row],[CATEGORY]],TreeLookup!$C$1:$C$21,0),MATCH(Table15[[#This Row],[YEAR]],TreeLookup!$C$1:$DE$1,0))</f>
        <v>#N/A</v>
      </c>
      <c r="O1803" s="11" t="s">
        <v>1903</v>
      </c>
      <c r="Q1803" s="11"/>
    </row>
    <row r="1804" spans="1:33" x14ac:dyDescent="0.25">
      <c r="A1804" s="11" t="s">
        <v>2213</v>
      </c>
      <c r="B1804" s="12" t="s">
        <v>8236</v>
      </c>
      <c r="C1804" s="11">
        <v>1900</v>
      </c>
      <c r="D1804" s="11">
        <v>3960</v>
      </c>
      <c r="E1804" s="12" t="s">
        <v>2214</v>
      </c>
      <c r="F1804" s="11" t="s">
        <v>5241</v>
      </c>
      <c r="G1804" s="11" t="s">
        <v>5504</v>
      </c>
      <c r="H1804" s="11" t="s">
        <v>5091</v>
      </c>
      <c r="I1804" s="11" t="s">
        <v>5091</v>
      </c>
      <c r="J1804" s="14" t="e">
        <f>VLOOKUP(Table15[[#This Row],[TechRequired]],OldTree!A:B,2,0)</f>
        <v>#N/A</v>
      </c>
      <c r="K1804" s="14"/>
      <c r="L1804" s="14"/>
      <c r="N1804" s="11" t="e">
        <f>INDEX(TreeLookup!$C$1:$DE$21,MATCH(Table15[[#This Row],[CATEGORY]],TreeLookup!$C$1:$C$21,0),MATCH(Table15[[#This Row],[YEAR]],TreeLookup!$C$1:$DE$1,0))</f>
        <v>#N/A</v>
      </c>
      <c r="O1804" s="11" t="s">
        <v>1903</v>
      </c>
      <c r="Q1804" s="11"/>
    </row>
    <row r="1805" spans="1:33" x14ac:dyDescent="0.25">
      <c r="A1805" s="11" t="s">
        <v>1054</v>
      </c>
      <c r="B1805" s="12" t="s">
        <v>3785</v>
      </c>
      <c r="C1805" s="11">
        <v>1</v>
      </c>
      <c r="D1805" s="11">
        <v>20</v>
      </c>
      <c r="E1805" s="12" t="s">
        <v>3786</v>
      </c>
      <c r="F1805" s="11" t="s">
        <v>1372</v>
      </c>
      <c r="G1805" s="21" t="s">
        <v>11292</v>
      </c>
      <c r="H1805" s="11" t="s">
        <v>1903</v>
      </c>
      <c r="I1805" s="11" t="s">
        <v>1903</v>
      </c>
      <c r="J1805" s="14">
        <f>VLOOKUP(Table15[[#This Row],[TechRequired]],OldTree!A:B,2,0)</f>
        <v>0</v>
      </c>
      <c r="K1805" s="22" t="s">
        <v>6014</v>
      </c>
      <c r="L1805" s="14"/>
      <c r="N1805" s="11" t="str">
        <f>INDEX(TreeLookup!$C$1:$DE$21,MATCH(Table15[[#This Row],[CATEGORY]],TreeLookup!$C$1:$C$21,0),MATCH(Table15[[#This Row],[YEAR]],TreeLookup!$C$1:$DE$1,0))</f>
        <v>start</v>
      </c>
      <c r="P1805" s="13" t="s">
        <v>6843</v>
      </c>
      <c r="Q1805" s="11"/>
      <c r="S1805" s="11">
        <v>0</v>
      </c>
      <c r="W1805" s="15"/>
    </row>
    <row r="1806" spans="1:33" x14ac:dyDescent="0.25">
      <c r="A1806" s="11" t="s">
        <v>1055</v>
      </c>
      <c r="B1806" s="12" t="s">
        <v>3787</v>
      </c>
      <c r="C1806" s="11">
        <v>1.5</v>
      </c>
      <c r="D1806" s="11">
        <v>30</v>
      </c>
      <c r="E1806" s="12" t="s">
        <v>3788</v>
      </c>
      <c r="F1806" s="11" t="s">
        <v>1372</v>
      </c>
      <c r="G1806" s="21" t="s">
        <v>11292</v>
      </c>
      <c r="H1806" s="11" t="s">
        <v>1903</v>
      </c>
      <c r="I1806" s="11" t="s">
        <v>1903</v>
      </c>
      <c r="J1806" s="14">
        <f>VLOOKUP(Table15[[#This Row],[TechRequired]],OldTree!A:B,2,0)</f>
        <v>0</v>
      </c>
      <c r="K1806" s="22" t="s">
        <v>6014</v>
      </c>
      <c r="L1806" s="14"/>
      <c r="N1806" s="11" t="str">
        <f>INDEX(TreeLookup!$C$1:$DE$21,MATCH(Table15[[#This Row],[CATEGORY]],TreeLookup!$C$1:$C$21,0),MATCH(Table15[[#This Row],[YEAR]],TreeLookup!$C$1:$DE$1,0))</f>
        <v>start</v>
      </c>
      <c r="P1806" s="13" t="s">
        <v>6843</v>
      </c>
      <c r="Q1806" s="11"/>
      <c r="S1806" s="11">
        <v>0</v>
      </c>
      <c r="W1806" s="15"/>
    </row>
    <row r="1807" spans="1:33" x14ac:dyDescent="0.25">
      <c r="A1807" s="11" t="s">
        <v>1142</v>
      </c>
      <c r="B1807" s="12" t="s">
        <v>3793</v>
      </c>
      <c r="C1807" s="11">
        <v>3</v>
      </c>
      <c r="D1807" s="11">
        <v>60</v>
      </c>
      <c r="E1807" s="12" t="s">
        <v>3794</v>
      </c>
      <c r="F1807" s="11" t="s">
        <v>1372</v>
      </c>
      <c r="G1807" s="21" t="s">
        <v>11292</v>
      </c>
      <c r="H1807" s="11" t="s">
        <v>1903</v>
      </c>
      <c r="I1807" s="11" t="s">
        <v>1903</v>
      </c>
      <c r="J1807" s="14">
        <f>VLOOKUP(Table15[[#This Row],[TechRequired]],OldTree!A:B,2,0)</f>
        <v>0</v>
      </c>
      <c r="K1807" s="22" t="s">
        <v>6014</v>
      </c>
      <c r="L1807" s="14"/>
      <c r="N1807" s="11" t="str">
        <f>INDEX(TreeLookup!$C$1:$DE$21,MATCH(Table15[[#This Row],[CATEGORY]],TreeLookup!$C$1:$C$21,0),MATCH(Table15[[#This Row],[YEAR]],TreeLookup!$C$1:$DE$1,0))</f>
        <v>start</v>
      </c>
      <c r="P1807" s="13" t="s">
        <v>6843</v>
      </c>
      <c r="Q1807" s="11"/>
      <c r="S1807" s="11">
        <v>0</v>
      </c>
      <c r="W1807" s="15"/>
    </row>
    <row r="1808" spans="1:33" x14ac:dyDescent="0.25">
      <c r="A1808" s="11" t="s">
        <v>1056</v>
      </c>
      <c r="B1808" s="12" t="s">
        <v>3791</v>
      </c>
      <c r="C1808" s="11">
        <v>6</v>
      </c>
      <c r="D1808" s="11">
        <v>120</v>
      </c>
      <c r="E1808" s="12" t="s">
        <v>3792</v>
      </c>
      <c r="F1808" s="11" t="s">
        <v>1372</v>
      </c>
      <c r="G1808" s="21" t="s">
        <v>11292</v>
      </c>
      <c r="H1808" s="11" t="s">
        <v>1903</v>
      </c>
      <c r="I1808" s="11" t="s">
        <v>1903</v>
      </c>
      <c r="J1808" s="14">
        <f>VLOOKUP(Table15[[#This Row],[TechRequired]],OldTree!A:B,2,0)</f>
        <v>0</v>
      </c>
      <c r="K1808" s="22" t="s">
        <v>6014</v>
      </c>
      <c r="L1808" s="14"/>
      <c r="N1808" s="11" t="str">
        <f>INDEX(TreeLookup!$C$1:$DE$21,MATCH(Table15[[#This Row],[CATEGORY]],TreeLookup!$C$1:$C$21,0),MATCH(Table15[[#This Row],[YEAR]],TreeLookup!$C$1:$DE$1,0))</f>
        <v>start</v>
      </c>
      <c r="P1808" s="13" t="s">
        <v>6843</v>
      </c>
      <c r="Q1808" s="11"/>
      <c r="S1808" s="11">
        <v>0</v>
      </c>
      <c r="W1808" s="15"/>
    </row>
    <row r="1809" spans="1:39" x14ac:dyDescent="0.25">
      <c r="A1809" s="11" t="s">
        <v>178</v>
      </c>
      <c r="B1809" s="12" t="s">
        <v>3789</v>
      </c>
      <c r="C1809" s="11">
        <v>10</v>
      </c>
      <c r="D1809" s="11">
        <v>200</v>
      </c>
      <c r="E1809" s="12" t="s">
        <v>3790</v>
      </c>
      <c r="F1809" s="11" t="s">
        <v>1290</v>
      </c>
      <c r="G1809" s="21" t="s">
        <v>11292</v>
      </c>
      <c r="H1809" s="11" t="s">
        <v>1903</v>
      </c>
      <c r="I1809" s="11" t="s">
        <v>1903</v>
      </c>
      <c r="J1809" s="14">
        <f>VLOOKUP(Table15[[#This Row],[TechRequired]],OldTree!A:B,2,0)</f>
        <v>2</v>
      </c>
      <c r="K1809" s="22" t="s">
        <v>6014</v>
      </c>
      <c r="L1809" s="14" t="s">
        <v>8666</v>
      </c>
      <c r="M1809" s="14">
        <v>3</v>
      </c>
      <c r="N1809" s="11" t="str">
        <f>INDEX(TreeLookup!$C$1:$DE$21,MATCH(Table15[[#This Row],[CATEGORY]],TreeLookup!$C$1:$C$21,0),MATCH(Table15[[#This Row],[YEAR]],TreeLookup!$C$1:$DE$1,0))</f>
        <v>highSpeedFlight</v>
      </c>
      <c r="P1809" s="13" t="s">
        <v>6843</v>
      </c>
      <c r="S1809" s="11">
        <v>1960</v>
      </c>
      <c r="W1809" s="15"/>
    </row>
    <row r="1810" spans="1:39" x14ac:dyDescent="0.25">
      <c r="A1810" s="11" t="s">
        <v>177</v>
      </c>
      <c r="B1810" s="12" t="s">
        <v>3783</v>
      </c>
      <c r="C1810" s="11">
        <v>15</v>
      </c>
      <c r="D1810" s="11">
        <v>300</v>
      </c>
      <c r="E1810" s="12" t="s">
        <v>3784</v>
      </c>
      <c r="F1810" s="11" t="s">
        <v>1290</v>
      </c>
      <c r="G1810" s="21" t="s">
        <v>11292</v>
      </c>
      <c r="H1810" s="11" t="s">
        <v>1903</v>
      </c>
      <c r="I1810" s="11" t="s">
        <v>1903</v>
      </c>
      <c r="J1810" s="14">
        <f>VLOOKUP(Table15[[#This Row],[TechRequired]],OldTree!A:B,2,0)</f>
        <v>2</v>
      </c>
      <c r="K1810" s="22" t="s">
        <v>6014</v>
      </c>
      <c r="L1810" s="14" t="s">
        <v>8666</v>
      </c>
      <c r="M1810" s="14">
        <v>3</v>
      </c>
      <c r="N1810" s="11" t="str">
        <f>INDEX(TreeLookup!$C$1:$DE$21,MATCH(Table15[[#This Row],[CATEGORY]],TreeLookup!$C$1:$C$21,0),MATCH(Table15[[#This Row],[YEAR]],TreeLookup!$C$1:$DE$1,0))</f>
        <v>highSpeedFlight</v>
      </c>
      <c r="P1810" s="13" t="s">
        <v>6843</v>
      </c>
      <c r="S1810" s="11">
        <v>1960</v>
      </c>
      <c r="W1810" s="15"/>
    </row>
    <row r="1811" spans="1:39" x14ac:dyDescent="0.25">
      <c r="A1811" s="11" t="s">
        <v>764</v>
      </c>
      <c r="B1811" s="12" t="s">
        <v>4225</v>
      </c>
      <c r="C1811" s="17">
        <v>5000</v>
      </c>
      <c r="D1811" s="17">
        <v>100000</v>
      </c>
      <c r="E1811" s="12" t="s">
        <v>4524</v>
      </c>
      <c r="F1811" s="11" t="s">
        <v>1336</v>
      </c>
      <c r="G1811" s="11" t="s">
        <v>1627</v>
      </c>
      <c r="H1811" s="11" t="s">
        <v>1903</v>
      </c>
      <c r="I1811" s="11" t="s">
        <v>1903</v>
      </c>
      <c r="J1811" s="14">
        <f>VLOOKUP(Table15[[#This Row],[TechRequired]],OldTree!A:B,2,0)</f>
        <v>6</v>
      </c>
      <c r="K1811" s="23" t="s">
        <v>8955</v>
      </c>
      <c r="L1811" s="14"/>
      <c r="N1811" s="11" t="str">
        <f>INDEX(TreeLookup!$C$1:$DE$21,MATCH(Table15[[#This Row],[CATEGORY]],TreeLookup!$C$1:$C$21,0),MATCH(Table15[[#This Row],[YEAR]],TreeLookup!$C$1:$DE$1,0))</f>
        <v>hydrolox1981</v>
      </c>
      <c r="P1811" s="13" t="s">
        <v>6843</v>
      </c>
      <c r="Q1811" s="11" t="s">
        <v>6350</v>
      </c>
      <c r="R1811" s="21" t="s">
        <v>6361</v>
      </c>
      <c r="S1811" s="11">
        <v>1985</v>
      </c>
      <c r="W1811" s="15"/>
      <c r="Y1811" s="11" t="s">
        <v>10998</v>
      </c>
      <c r="AD1811" s="11" t="s">
        <v>11286</v>
      </c>
      <c r="AG1811" s="11" t="s">
        <v>11286</v>
      </c>
      <c r="AM1811" s="11" t="s">
        <v>11286</v>
      </c>
    </row>
    <row r="1812" spans="1:39" x14ac:dyDescent="0.25">
      <c r="A1812" s="21" t="s">
        <v>9602</v>
      </c>
      <c r="B1812" s="12" t="s">
        <v>4225</v>
      </c>
      <c r="C1812" s="17">
        <v>5000</v>
      </c>
      <c r="D1812" s="17">
        <v>100000</v>
      </c>
      <c r="E1812" s="12" t="s">
        <v>4226</v>
      </c>
      <c r="G1812" s="21" t="s">
        <v>1900</v>
      </c>
      <c r="H1812" s="21" t="s">
        <v>1903</v>
      </c>
      <c r="I1812" s="21" t="s">
        <v>1903</v>
      </c>
      <c r="J1812" s="16" t="e">
        <f>VLOOKUP(Table15[[#This Row],[TechRequired]],OldTree!A:B,2,0)</f>
        <v>#N/A</v>
      </c>
      <c r="K1812" s="23" t="s">
        <v>8955</v>
      </c>
      <c r="L1812" s="16"/>
      <c r="N1812" s="17" t="str">
        <f>INDEX(TreeLookup!$C$1:$DE$21,MATCH(Table15[[#This Row],[CATEGORY]],TreeLookup!$C$1:$C$21,0),MATCH(Table15[[#This Row],[YEAR]],TreeLookup!$C$1:$DE$1,0))</f>
        <v>hydrolox1981</v>
      </c>
      <c r="O1812" s="21"/>
      <c r="P1812" s="25" t="s">
        <v>6843</v>
      </c>
      <c r="Q1812" s="24" t="s">
        <v>6350</v>
      </c>
      <c r="R1812" s="21" t="s">
        <v>6361</v>
      </c>
      <c r="S1812" s="11">
        <v>1985</v>
      </c>
      <c r="Y1812" s="11" t="s">
        <v>10998</v>
      </c>
      <c r="AD1812" s="11" t="s">
        <v>11286</v>
      </c>
      <c r="AG1812" s="11" t="s">
        <v>11286</v>
      </c>
      <c r="AM1812" s="11" t="s">
        <v>11286</v>
      </c>
    </row>
    <row r="1813" spans="1:39" x14ac:dyDescent="0.25">
      <c r="A1813" s="11" t="s">
        <v>765</v>
      </c>
      <c r="B1813" s="12" t="s">
        <v>4225</v>
      </c>
      <c r="C1813" s="17">
        <v>5000</v>
      </c>
      <c r="D1813" s="17">
        <v>100000</v>
      </c>
      <c r="E1813" s="12" t="s">
        <v>4524</v>
      </c>
      <c r="F1813" s="11" t="s">
        <v>1336</v>
      </c>
      <c r="G1813" s="11" t="s">
        <v>1418</v>
      </c>
      <c r="H1813" s="11" t="s">
        <v>1903</v>
      </c>
      <c r="I1813" s="11" t="s">
        <v>1903</v>
      </c>
      <c r="J1813" s="14">
        <f>VLOOKUP(Table15[[#This Row],[TechRequired]],OldTree!A:B,2,0)</f>
        <v>6</v>
      </c>
      <c r="K1813" s="23" t="s">
        <v>8955</v>
      </c>
      <c r="L1813" s="14"/>
      <c r="N1813" s="11" t="str">
        <f>INDEX(TreeLookup!$C$1:$DE$21,MATCH(Table15[[#This Row],[CATEGORY]],TreeLookup!$C$1:$C$21,0),MATCH(Table15[[#This Row],[YEAR]],TreeLookup!$C$1:$DE$1,0))</f>
        <v>hydrolox1981</v>
      </c>
      <c r="P1813" s="13" t="s">
        <v>6843</v>
      </c>
      <c r="Q1813" s="11" t="s">
        <v>6350</v>
      </c>
      <c r="R1813" s="21" t="s">
        <v>6361</v>
      </c>
      <c r="S1813" s="11">
        <v>1985</v>
      </c>
      <c r="W1813" s="15"/>
      <c r="Y1813" s="11" t="s">
        <v>10998</v>
      </c>
      <c r="AD1813" s="11" t="s">
        <v>11286</v>
      </c>
      <c r="AG1813" s="11" t="s">
        <v>11286</v>
      </c>
      <c r="AM1813" s="11" t="s">
        <v>11286</v>
      </c>
    </row>
    <row r="1814" spans="1:39" x14ac:dyDescent="0.25">
      <c r="A1814" s="11" t="s">
        <v>5962</v>
      </c>
      <c r="B1814" s="12" t="s">
        <v>7156</v>
      </c>
      <c r="C1814" s="11">
        <v>950</v>
      </c>
      <c r="D1814" s="11">
        <v>9200</v>
      </c>
      <c r="E1814" s="12" t="s">
        <v>10241</v>
      </c>
      <c r="F1814" s="11" t="s">
        <v>1350</v>
      </c>
      <c r="G1814" s="11" t="s">
        <v>5842</v>
      </c>
      <c r="H1814" s="11" t="s">
        <v>1903</v>
      </c>
      <c r="I1814" s="11" t="s">
        <v>5091</v>
      </c>
      <c r="J1814" s="14">
        <f>VLOOKUP(Table15[[#This Row],[TechRequired]],OldTree!A:B,2,0)</f>
        <v>3</v>
      </c>
      <c r="K1814" s="22" t="s">
        <v>8941</v>
      </c>
      <c r="L1814" s="14" t="s">
        <v>8873</v>
      </c>
      <c r="N1814" s="11" t="str">
        <f>INDEX(TreeLookup!$C$1:$DE$21,MATCH(Table15[[#This Row],[CATEGORY]],TreeLookup!$C$1:$C$21,0),MATCH(Table15[[#This Row],[YEAR]],TreeLookup!$C$1:$DE$1,0))</f>
        <v>improvedLandingEngines</v>
      </c>
      <c r="P1814" s="13" t="s">
        <v>6842</v>
      </c>
      <c r="Q1814" s="11" t="s">
        <v>6625</v>
      </c>
      <c r="S1814" s="11">
        <v>1970</v>
      </c>
      <c r="W1814" s="15"/>
    </row>
    <row r="1815" spans="1:39" x14ac:dyDescent="0.25">
      <c r="A1815" s="11" t="s">
        <v>5963</v>
      </c>
      <c r="B1815" s="12" t="s">
        <v>7147</v>
      </c>
      <c r="C1815" s="11">
        <v>750</v>
      </c>
      <c r="D1815" s="11">
        <v>7200</v>
      </c>
      <c r="E1815" s="12" t="s">
        <v>10250</v>
      </c>
      <c r="F1815" s="11" t="s">
        <v>1362</v>
      </c>
      <c r="G1815" s="11" t="s">
        <v>5842</v>
      </c>
      <c r="H1815" s="11" t="s">
        <v>1903</v>
      </c>
      <c r="I1815" s="11" t="s">
        <v>5091</v>
      </c>
      <c r="J1815" s="14">
        <f>VLOOKUP(Table15[[#This Row],[TechRequired]],OldTree!A:B,2,0)</f>
        <v>4</v>
      </c>
      <c r="K1815" s="22" t="s">
        <v>8941</v>
      </c>
      <c r="L1815" s="14" t="s">
        <v>8873</v>
      </c>
      <c r="N1815" s="11" t="str">
        <f>INDEX(TreeLookup!$C$1:$DE$21,MATCH(Table15[[#This Row],[CATEGORY]],TreeLookup!$C$1:$C$21,0),MATCH(Table15[[#This Row],[YEAR]],TreeLookup!$C$1:$DE$1,0))</f>
        <v>improvedLandingEngines</v>
      </c>
      <c r="P1815" s="13" t="s">
        <v>6842</v>
      </c>
      <c r="Q1815" s="11" t="s">
        <v>6571</v>
      </c>
      <c r="S1815" s="11">
        <v>1971</v>
      </c>
      <c r="W1815" s="15"/>
    </row>
    <row r="1816" spans="1:39" x14ac:dyDescent="0.25">
      <c r="A1816" s="11" t="s">
        <v>5964</v>
      </c>
      <c r="B1816" s="12" t="s">
        <v>7732</v>
      </c>
      <c r="C1816" s="11">
        <v>950</v>
      </c>
      <c r="D1816" s="11">
        <v>9200</v>
      </c>
      <c r="E1816" s="12" t="s">
        <v>10593</v>
      </c>
      <c r="F1816" s="11" t="s">
        <v>1289</v>
      </c>
      <c r="G1816" s="11" t="s">
        <v>5842</v>
      </c>
      <c r="H1816" s="11" t="s">
        <v>1903</v>
      </c>
      <c r="I1816" s="11" t="s">
        <v>5091</v>
      </c>
      <c r="J1816" s="14">
        <f>VLOOKUP(Table15[[#This Row],[TechRequired]],OldTree!A:B,2,0)</f>
        <v>7</v>
      </c>
      <c r="K1816" s="22" t="s">
        <v>8941</v>
      </c>
      <c r="L1816" s="14" t="s">
        <v>8873</v>
      </c>
      <c r="M1816" s="14">
        <v>11</v>
      </c>
      <c r="N1816" s="11" t="str">
        <f>INDEX(TreeLookup!$C$1:$DE$21,MATCH(Table15[[#This Row],[CATEGORY]],TreeLookup!$C$1:$C$21,0),MATCH(Table15[[#This Row],[YEAR]],TreeLookup!$C$1:$DE$1,0))</f>
        <v>largeRoverDesigns</v>
      </c>
      <c r="P1816" s="13" t="s">
        <v>6842</v>
      </c>
      <c r="Q1816" s="21" t="s">
        <v>8985</v>
      </c>
      <c r="S1816" s="11">
        <v>2004</v>
      </c>
      <c r="U1816" s="21" t="s">
        <v>8985</v>
      </c>
      <c r="W1816" s="15"/>
    </row>
    <row r="1817" spans="1:39" x14ac:dyDescent="0.25">
      <c r="A1817" s="11" t="s">
        <v>757</v>
      </c>
      <c r="B1817" s="12" t="s">
        <v>4225</v>
      </c>
      <c r="C1817" s="17">
        <v>5000</v>
      </c>
      <c r="D1817" s="17">
        <v>100000</v>
      </c>
      <c r="E1817" s="12" t="s">
        <v>4524</v>
      </c>
      <c r="F1817" s="11" t="s">
        <v>1336</v>
      </c>
      <c r="G1817" s="11" t="s">
        <v>5727</v>
      </c>
      <c r="H1817" s="11" t="s">
        <v>1903</v>
      </c>
      <c r="I1817" s="11" t="s">
        <v>1903</v>
      </c>
      <c r="J1817" s="14">
        <f>VLOOKUP(Table15[[#This Row],[TechRequired]],OldTree!A:B,2,0)</f>
        <v>6</v>
      </c>
      <c r="K1817" s="23" t="s">
        <v>8955</v>
      </c>
      <c r="L1817" s="14"/>
      <c r="N1817" s="11" t="str">
        <f>INDEX(TreeLookup!$C$1:$DE$21,MATCH(Table15[[#This Row],[CATEGORY]],TreeLookup!$C$1:$C$21,0),MATCH(Table15[[#This Row],[YEAR]],TreeLookup!$C$1:$DE$1,0))</f>
        <v>hydrolox1981</v>
      </c>
      <c r="P1817" s="13" t="s">
        <v>6843</v>
      </c>
      <c r="Q1817" s="11" t="s">
        <v>6350</v>
      </c>
      <c r="R1817" s="21" t="s">
        <v>6361</v>
      </c>
      <c r="S1817" s="11">
        <v>1985</v>
      </c>
      <c r="W1817" s="15"/>
      <c r="Y1817" s="11" t="s">
        <v>10998</v>
      </c>
      <c r="AD1817" s="11" t="s">
        <v>11286</v>
      </c>
      <c r="AG1817" s="11" t="s">
        <v>11286</v>
      </c>
      <c r="AM1817" s="11" t="s">
        <v>11286</v>
      </c>
    </row>
    <row r="1818" spans="1:39" x14ac:dyDescent="0.25">
      <c r="A1818" s="11" t="s">
        <v>763</v>
      </c>
      <c r="B1818" s="12" t="s">
        <v>4225</v>
      </c>
      <c r="C1818" s="17">
        <v>5000</v>
      </c>
      <c r="D1818" s="17">
        <v>100000</v>
      </c>
      <c r="E1818" s="12" t="s">
        <v>4226</v>
      </c>
      <c r="F1818" s="11" t="s">
        <v>1336</v>
      </c>
      <c r="G1818" s="11" t="s">
        <v>1381</v>
      </c>
      <c r="H1818" s="11" t="s">
        <v>1903</v>
      </c>
      <c r="I1818" s="11" t="s">
        <v>1903</v>
      </c>
      <c r="J1818" s="14">
        <f>VLOOKUP(Table15[[#This Row],[TechRequired]],OldTree!A:B,2,0)</f>
        <v>6</v>
      </c>
      <c r="K1818" s="23" t="s">
        <v>8955</v>
      </c>
      <c r="L1818" s="14"/>
      <c r="N1818" s="11" t="str">
        <f>INDEX(TreeLookup!$C$1:$DE$21,MATCH(Table15[[#This Row],[CATEGORY]],TreeLookup!$C$1:$C$21,0),MATCH(Table15[[#This Row],[YEAR]],TreeLookup!$C$1:$DE$1,0))</f>
        <v>hydrolox1981</v>
      </c>
      <c r="P1818" s="13" t="s">
        <v>6843</v>
      </c>
      <c r="Q1818" s="11" t="s">
        <v>6350</v>
      </c>
      <c r="R1818" s="21" t="s">
        <v>6361</v>
      </c>
      <c r="S1818" s="11">
        <v>1985</v>
      </c>
      <c r="W1818" s="15"/>
      <c r="Y1818" s="11" t="s">
        <v>10998</v>
      </c>
      <c r="AD1818" s="11" t="s">
        <v>11286</v>
      </c>
      <c r="AG1818" s="11" t="s">
        <v>11286</v>
      </c>
      <c r="AM1818" s="11" t="s">
        <v>11286</v>
      </c>
    </row>
    <row r="1819" spans="1:39" x14ac:dyDescent="0.25">
      <c r="A1819" s="11" t="s">
        <v>1204</v>
      </c>
      <c r="B1819" s="12" t="s">
        <v>3651</v>
      </c>
      <c r="C1819" s="11">
        <v>10</v>
      </c>
      <c r="D1819" s="11">
        <v>200</v>
      </c>
      <c r="E1819" s="12" t="s">
        <v>3652</v>
      </c>
      <c r="F1819" s="11" t="s">
        <v>1372</v>
      </c>
      <c r="G1819" s="21" t="s">
        <v>11292</v>
      </c>
      <c r="H1819" s="11" t="s">
        <v>1903</v>
      </c>
      <c r="I1819" s="11" t="s">
        <v>1903</v>
      </c>
      <c r="J1819" s="14">
        <f>VLOOKUP(Table15[[#This Row],[TechRequired]],OldTree!A:B,2,0)</f>
        <v>0</v>
      </c>
      <c r="K1819" s="22" t="s">
        <v>6012</v>
      </c>
      <c r="L1819" s="14"/>
      <c r="M1819" s="14">
        <v>0</v>
      </c>
      <c r="N1819" s="11" t="str">
        <f>INDEX(TreeLookup!$C$1:$DE$21,MATCH(Table15[[#This Row],[CATEGORY]],TreeLookup!$C$1:$C$21,0),MATCH(Table15[[#This Row],[YEAR]],TreeLookup!$C$1:$DE$1,0))</f>
        <v>start</v>
      </c>
      <c r="P1819" s="13" t="s">
        <v>6843</v>
      </c>
      <c r="Q1819" s="11"/>
      <c r="S1819" s="11">
        <v>0</v>
      </c>
      <c r="W1819" s="15"/>
    </row>
    <row r="1820" spans="1:39" x14ac:dyDescent="0.25">
      <c r="A1820" s="11" t="s">
        <v>4315</v>
      </c>
      <c r="B1820" s="12" t="s">
        <v>8237</v>
      </c>
      <c r="C1820" s="11">
        <v>15</v>
      </c>
      <c r="D1820" s="11">
        <v>3600</v>
      </c>
      <c r="E1820" s="12" t="s">
        <v>4316</v>
      </c>
      <c r="F1820" s="11" t="s">
        <v>1305</v>
      </c>
      <c r="G1820" s="11" t="s">
        <v>1381</v>
      </c>
      <c r="H1820" s="11" t="s">
        <v>5091</v>
      </c>
      <c r="I1820" s="11" t="s">
        <v>5091</v>
      </c>
      <c r="J1820" s="14">
        <f>VLOOKUP(Table15[[#This Row],[TechRequired]],OldTree!A:B,2,0)</f>
        <v>6</v>
      </c>
      <c r="K1820" s="14"/>
      <c r="L1820" s="14"/>
      <c r="N1820" s="11" t="e">
        <f>INDEX(TreeLookup!$C$1:$DE$21,MATCH(Table15[[#This Row],[CATEGORY]],TreeLookup!$C$1:$C$21,0),MATCH(Table15[[#This Row],[YEAR]],TreeLookup!$C$1:$DE$1,0))</f>
        <v>#N/A</v>
      </c>
      <c r="O1820" s="11" t="s">
        <v>1903</v>
      </c>
      <c r="Q1820" s="11"/>
    </row>
    <row r="1821" spans="1:39" x14ac:dyDescent="0.25">
      <c r="A1821" s="11" t="s">
        <v>1037</v>
      </c>
      <c r="B1821" s="12" t="s">
        <v>5784</v>
      </c>
      <c r="C1821" s="11">
        <v>5</v>
      </c>
      <c r="D1821" s="11">
        <v>100</v>
      </c>
      <c r="E1821" s="12" t="s">
        <v>5785</v>
      </c>
      <c r="F1821" s="11" t="s">
        <v>1372</v>
      </c>
      <c r="G1821" s="21" t="s">
        <v>11292</v>
      </c>
      <c r="H1821" s="11" t="s">
        <v>1903</v>
      </c>
      <c r="I1821" s="11" t="s">
        <v>1903</v>
      </c>
      <c r="J1821" s="14">
        <f>VLOOKUP(Table15[[#This Row],[TechRequired]],OldTree!A:B,2,0)</f>
        <v>0</v>
      </c>
      <c r="K1821" s="22" t="s">
        <v>6012</v>
      </c>
      <c r="L1821" s="14"/>
      <c r="M1821" s="14">
        <v>0</v>
      </c>
      <c r="N1821" s="11" t="str">
        <f>INDEX(TreeLookup!$C$1:$DE$21,MATCH(Table15[[#This Row],[CATEGORY]],TreeLookup!$C$1:$C$21,0),MATCH(Table15[[#This Row],[YEAR]],TreeLookup!$C$1:$DE$1,0))</f>
        <v>start</v>
      </c>
      <c r="P1821" s="13" t="s">
        <v>6843</v>
      </c>
      <c r="Q1821" s="11"/>
      <c r="S1821" s="11">
        <v>0</v>
      </c>
      <c r="W1821" s="15"/>
    </row>
    <row r="1822" spans="1:39" x14ac:dyDescent="0.25">
      <c r="A1822" s="11" t="s">
        <v>2151</v>
      </c>
      <c r="B1822" s="12" t="s">
        <v>8238</v>
      </c>
      <c r="C1822" s="11">
        <v>12000</v>
      </c>
      <c r="D1822" s="11">
        <v>28000</v>
      </c>
      <c r="E1822" s="12" t="s">
        <v>2152</v>
      </c>
      <c r="F1822" s="11" t="s">
        <v>5224</v>
      </c>
      <c r="G1822" s="11" t="s">
        <v>5487</v>
      </c>
      <c r="H1822" s="11" t="s">
        <v>5091</v>
      </c>
      <c r="I1822" s="11" t="s">
        <v>5091</v>
      </c>
      <c r="J1822" s="14">
        <f>VLOOKUP(Table15[[#This Row],[TechRequired]],OldTree!A:B,2,0)</f>
        <v>7</v>
      </c>
      <c r="K1822" s="14"/>
      <c r="L1822" s="14"/>
      <c r="N1822" s="11" t="e">
        <f>INDEX(TreeLookup!$C$1:$DE$21,MATCH(Table15[[#This Row],[CATEGORY]],TreeLookup!$C$1:$C$21,0),MATCH(Table15[[#This Row],[YEAR]],TreeLookup!$C$1:$DE$1,0))</f>
        <v>#N/A</v>
      </c>
      <c r="O1822" s="11" t="s">
        <v>1903</v>
      </c>
      <c r="Q1822" s="11"/>
    </row>
    <row r="1823" spans="1:39" x14ac:dyDescent="0.25">
      <c r="A1823" s="11" t="s">
        <v>1205</v>
      </c>
      <c r="B1823" s="12" t="s">
        <v>3653</v>
      </c>
      <c r="C1823" s="11">
        <v>20</v>
      </c>
      <c r="D1823" s="11">
        <v>400</v>
      </c>
      <c r="E1823" s="12" t="s">
        <v>3654</v>
      </c>
      <c r="F1823" s="11" t="s">
        <v>1372</v>
      </c>
      <c r="G1823" s="21" t="s">
        <v>11292</v>
      </c>
      <c r="H1823" s="11" t="s">
        <v>1903</v>
      </c>
      <c r="I1823" s="11" t="s">
        <v>1903</v>
      </c>
      <c r="J1823" s="14">
        <f>VLOOKUP(Table15[[#This Row],[TechRequired]],OldTree!A:B,2,0)</f>
        <v>0</v>
      </c>
      <c r="K1823" s="22" t="s">
        <v>6012</v>
      </c>
      <c r="L1823" s="14"/>
      <c r="M1823" s="14">
        <v>0</v>
      </c>
      <c r="N1823" s="11" t="str">
        <f>INDEX(TreeLookup!$C$1:$DE$21,MATCH(Table15[[#This Row],[CATEGORY]],TreeLookup!$C$1:$C$21,0),MATCH(Table15[[#This Row],[YEAR]],TreeLookup!$C$1:$DE$1,0))</f>
        <v>start</v>
      </c>
      <c r="P1823" s="13" t="s">
        <v>6843</v>
      </c>
      <c r="Q1823" s="11"/>
      <c r="S1823" s="11">
        <v>0</v>
      </c>
      <c r="W1823" s="15"/>
    </row>
    <row r="1824" spans="1:39" x14ac:dyDescent="0.25">
      <c r="A1824" s="11" t="s">
        <v>5786</v>
      </c>
      <c r="B1824" s="12" t="s">
        <v>8239</v>
      </c>
      <c r="C1824" s="11">
        <v>200</v>
      </c>
      <c r="D1824" s="11">
        <v>9800</v>
      </c>
      <c r="E1824" s="12" t="s">
        <v>5787</v>
      </c>
      <c r="F1824" s="11" t="s">
        <v>1305</v>
      </c>
      <c r="G1824" s="21" t="s">
        <v>11292</v>
      </c>
      <c r="H1824" s="11" t="s">
        <v>5091</v>
      </c>
      <c r="I1824" s="11" t="s">
        <v>5091</v>
      </c>
      <c r="J1824" s="14">
        <f>VLOOKUP(Table15[[#This Row],[TechRequired]],OldTree!A:B,2,0)</f>
        <v>6</v>
      </c>
      <c r="K1824" s="14"/>
      <c r="L1824" s="14"/>
      <c r="N1824" s="11" t="e">
        <f>INDEX(TreeLookup!$C$1:$DE$21,MATCH(Table15[[#This Row],[CATEGORY]],TreeLookup!$C$1:$C$21,0),MATCH(Table15[[#This Row],[YEAR]],TreeLookup!$C$1:$DE$1,0))</f>
        <v>#N/A</v>
      </c>
      <c r="O1824" s="11" t="s">
        <v>1903</v>
      </c>
      <c r="Q1824" s="11"/>
    </row>
    <row r="1825" spans="1:34" x14ac:dyDescent="0.25">
      <c r="A1825" s="11" t="s">
        <v>3589</v>
      </c>
      <c r="B1825" s="12" t="s">
        <v>8240</v>
      </c>
      <c r="C1825" s="11">
        <v>1000</v>
      </c>
      <c r="D1825" s="11">
        <v>3000</v>
      </c>
      <c r="E1825" s="12" t="s">
        <v>3590</v>
      </c>
      <c r="F1825" s="11" t="s">
        <v>5782</v>
      </c>
      <c r="G1825" s="21" t="s">
        <v>11292</v>
      </c>
      <c r="H1825" s="11" t="s">
        <v>5091</v>
      </c>
      <c r="I1825" s="11" t="s">
        <v>5091</v>
      </c>
      <c r="J1825" s="14">
        <f>VLOOKUP(Table15[[#This Row],[TechRequired]],OldTree!A:B,2,0)</f>
        <v>8</v>
      </c>
      <c r="K1825" s="14"/>
      <c r="L1825" s="14"/>
      <c r="N1825" s="11" t="e">
        <f>INDEX(TreeLookup!$C$1:$DE$21,MATCH(Table15[[#This Row],[CATEGORY]],TreeLookup!$C$1:$C$21,0),MATCH(Table15[[#This Row],[YEAR]],TreeLookup!$C$1:$DE$1,0))</f>
        <v>#N/A</v>
      </c>
      <c r="O1825" s="11" t="s">
        <v>1903</v>
      </c>
      <c r="Q1825" s="11"/>
    </row>
    <row r="1826" spans="1:34" x14ac:dyDescent="0.25">
      <c r="A1826" s="35" t="s">
        <v>6199</v>
      </c>
      <c r="B1826" s="12" t="s">
        <v>6199</v>
      </c>
      <c r="F1826" s="11" t="s">
        <v>1326</v>
      </c>
      <c r="G1826" s="11" t="s">
        <v>6059</v>
      </c>
      <c r="H1826" s="11" t="s">
        <v>1903</v>
      </c>
      <c r="J1826" s="16">
        <f>VLOOKUP(Table15[[#This Row],[TechRequired]],OldTree!A:B,2,0)</f>
        <v>5</v>
      </c>
      <c r="K1826" s="23" t="s">
        <v>8945</v>
      </c>
      <c r="L1826" s="16"/>
      <c r="N1826" s="11" t="str">
        <f>INDEX(TreeLookup!$C$1:$DE$21,MATCH(Table15[[#This Row],[CATEGORY]],TreeLookup!$C$1:$C$21,0),MATCH(Table15[[#This Row],[YEAR]],TreeLookup!$C$1:$DE$1,0))</f>
        <v>orbitalRocketry1970</v>
      </c>
      <c r="Q1826" s="11"/>
      <c r="R1826" s="11" t="s">
        <v>6195</v>
      </c>
      <c r="S1826" s="11">
        <v>1971</v>
      </c>
    </row>
    <row r="1827" spans="1:34" x14ac:dyDescent="0.25">
      <c r="A1827" s="11" t="s">
        <v>868</v>
      </c>
      <c r="B1827" s="12" t="s">
        <v>3501</v>
      </c>
      <c r="C1827" s="11">
        <v>750</v>
      </c>
      <c r="D1827" s="11">
        <v>15000</v>
      </c>
      <c r="E1827" s="12" t="s">
        <v>3502</v>
      </c>
      <c r="F1827" s="11" t="s">
        <v>1349</v>
      </c>
      <c r="G1827" s="21" t="s">
        <v>11292</v>
      </c>
      <c r="H1827" s="11" t="s">
        <v>1903</v>
      </c>
      <c r="I1827" s="11" t="s">
        <v>1903</v>
      </c>
      <c r="J1827" s="14">
        <f>VLOOKUP(Table15[[#This Row],[TechRequired]],OldTree!A:B,2,0)</f>
        <v>3</v>
      </c>
      <c r="K1827" s="23" t="s">
        <v>8953</v>
      </c>
      <c r="L1827" s="14"/>
      <c r="N1827" s="11" t="str">
        <f>INDEX(TreeLookup!$C$1:$DE$21,MATCH(Table15[[#This Row],[CATEGORY]],TreeLookup!$C$1:$C$21,0),MATCH(Table15[[#This Row],[YEAR]],TreeLookup!$C$1:$DE$1,0))</f>
        <v>solids1962</v>
      </c>
      <c r="P1827" s="13" t="s">
        <v>6843</v>
      </c>
      <c r="Q1827" s="11" t="s">
        <v>6179</v>
      </c>
      <c r="R1827" s="21" t="s">
        <v>868</v>
      </c>
      <c r="S1827" s="11">
        <v>1962</v>
      </c>
      <c r="W1827" s="15"/>
      <c r="AE1827" s="11" t="s">
        <v>11286</v>
      </c>
    </row>
    <row r="1828" spans="1:34" x14ac:dyDescent="0.25">
      <c r="A1828" s="11" t="s">
        <v>296</v>
      </c>
      <c r="B1828" s="12" t="s">
        <v>2776</v>
      </c>
      <c r="C1828" s="11">
        <v>67</v>
      </c>
      <c r="D1828" s="11">
        <v>1340</v>
      </c>
      <c r="E1828" s="12" t="s">
        <v>2777</v>
      </c>
      <c r="F1828" s="11" t="s">
        <v>1300</v>
      </c>
      <c r="G1828" s="11" t="s">
        <v>1912</v>
      </c>
      <c r="H1828" s="11" t="s">
        <v>1903</v>
      </c>
      <c r="I1828" s="11" t="s">
        <v>1903</v>
      </c>
      <c r="J1828" s="14">
        <f>VLOOKUP(Table15[[#This Row],[TechRequired]],OldTree!A:B,2,0)</f>
        <v>1</v>
      </c>
      <c r="K1828" s="22" t="s">
        <v>8945</v>
      </c>
      <c r="L1828" s="14"/>
      <c r="N1828" s="11" t="str">
        <f>INDEX(TreeLookup!$C$1:$DE$21,MATCH(Table15[[#This Row],[CATEGORY]],TreeLookup!$C$1:$C$21,0),MATCH(Table15[[#This Row],[YEAR]],TreeLookup!$C$1:$DE$1,0))</f>
        <v>orbitalRocketry1967</v>
      </c>
      <c r="P1828" s="13" t="s">
        <v>6843</v>
      </c>
      <c r="Q1828" s="11" t="s">
        <v>6054</v>
      </c>
      <c r="S1828" s="11">
        <v>1968</v>
      </c>
      <c r="W1828" s="15"/>
      <c r="AE1828" s="11" t="s">
        <v>11286</v>
      </c>
    </row>
    <row r="1829" spans="1:34" x14ac:dyDescent="0.25">
      <c r="A1829" s="11" t="s">
        <v>4317</v>
      </c>
      <c r="B1829" s="12" t="s">
        <v>8241</v>
      </c>
      <c r="C1829" s="11">
        <v>45</v>
      </c>
      <c r="D1829" s="11">
        <v>10800</v>
      </c>
      <c r="E1829" s="12" t="s">
        <v>4318</v>
      </c>
      <c r="F1829" s="11" t="s">
        <v>1305</v>
      </c>
      <c r="G1829" s="11" t="s">
        <v>1381</v>
      </c>
      <c r="H1829" s="11" t="s">
        <v>5091</v>
      </c>
      <c r="I1829" s="11" t="s">
        <v>5091</v>
      </c>
      <c r="J1829" s="14">
        <f>VLOOKUP(Table15[[#This Row],[TechRequired]],OldTree!A:B,2,0)</f>
        <v>6</v>
      </c>
      <c r="K1829" s="14"/>
      <c r="L1829" s="14"/>
      <c r="N1829" s="11" t="e">
        <f>INDEX(TreeLookup!$C$1:$DE$21,MATCH(Table15[[#This Row],[CATEGORY]],TreeLookup!$C$1:$C$21,0),MATCH(Table15[[#This Row],[YEAR]],TreeLookup!$C$1:$DE$1,0))</f>
        <v>#N/A</v>
      </c>
      <c r="O1829" s="11" t="s">
        <v>1903</v>
      </c>
      <c r="Q1829" s="11"/>
    </row>
    <row r="1830" spans="1:34" x14ac:dyDescent="0.25">
      <c r="A1830" s="11" t="s">
        <v>3599</v>
      </c>
      <c r="B1830" s="12" t="s">
        <v>8242</v>
      </c>
      <c r="C1830" s="11">
        <v>1500</v>
      </c>
      <c r="D1830" s="11">
        <v>4500</v>
      </c>
      <c r="E1830" s="12" t="s">
        <v>3600</v>
      </c>
      <c r="F1830" s="11" t="s">
        <v>5204</v>
      </c>
      <c r="G1830" s="21" t="s">
        <v>11292</v>
      </c>
      <c r="H1830" s="11" t="s">
        <v>5091</v>
      </c>
      <c r="I1830" s="11" t="s">
        <v>5091</v>
      </c>
      <c r="J1830" s="14">
        <f>VLOOKUP(Table15[[#This Row],[TechRequired]],OldTree!A:B,2,0)</f>
        <v>6</v>
      </c>
      <c r="K1830" s="14"/>
      <c r="L1830" s="14"/>
      <c r="N1830" s="11" t="e">
        <f>INDEX(TreeLookup!$C$1:$DE$21,MATCH(Table15[[#This Row],[CATEGORY]],TreeLookup!$C$1:$C$21,0),MATCH(Table15[[#This Row],[YEAR]],TreeLookup!$C$1:$DE$1,0))</f>
        <v>#N/A</v>
      </c>
      <c r="O1830" s="11" t="s">
        <v>1903</v>
      </c>
      <c r="Q1830" s="11"/>
    </row>
    <row r="1831" spans="1:34" x14ac:dyDescent="0.25">
      <c r="A1831" s="11" t="s">
        <v>4090</v>
      </c>
      <c r="B1831" s="12" t="s">
        <v>8243</v>
      </c>
      <c r="C1831" s="11">
        <v>4200</v>
      </c>
      <c r="D1831" s="11">
        <v>4000</v>
      </c>
      <c r="E1831" s="12" t="s">
        <v>4091</v>
      </c>
      <c r="F1831" s="11" t="s">
        <v>1361</v>
      </c>
      <c r="G1831" s="11" t="s">
        <v>1381</v>
      </c>
      <c r="H1831" s="11" t="s">
        <v>5091</v>
      </c>
      <c r="I1831" s="11" t="s">
        <v>5091</v>
      </c>
      <c r="J1831" s="14">
        <f>VLOOKUP(Table15[[#This Row],[TechRequired]],OldTree!A:B,2,0)</f>
        <v>3</v>
      </c>
      <c r="K1831" s="14"/>
      <c r="L1831" s="14"/>
      <c r="N1831" s="11" t="e">
        <f>INDEX(TreeLookup!$C$1:$DE$21,MATCH(Table15[[#This Row],[CATEGORY]],TreeLookup!$C$1:$C$21,0),MATCH(Table15[[#This Row],[YEAR]],TreeLookup!$C$1:$DE$1,0))</f>
        <v>#N/A</v>
      </c>
      <c r="O1831" s="11" t="s">
        <v>1903</v>
      </c>
    </row>
    <row r="1832" spans="1:34" x14ac:dyDescent="0.25">
      <c r="A1832" s="11" t="s">
        <v>2629</v>
      </c>
      <c r="B1832" s="12" t="s">
        <v>7131</v>
      </c>
      <c r="C1832" s="11">
        <v>300</v>
      </c>
      <c r="D1832" s="11">
        <v>7800</v>
      </c>
      <c r="E1832" s="12" t="s">
        <v>10199</v>
      </c>
      <c r="F1832" s="11" t="s">
        <v>1324</v>
      </c>
      <c r="G1832" s="11" t="s">
        <v>1910</v>
      </c>
      <c r="H1832" s="11" t="s">
        <v>1903</v>
      </c>
      <c r="I1832" s="11" t="s">
        <v>5091</v>
      </c>
      <c r="J1832" s="14">
        <f>VLOOKUP(Table15[[#This Row],[TechRequired]],OldTree!A:B,2,0)</f>
        <v>2</v>
      </c>
      <c r="K1832" s="22" t="s">
        <v>8950</v>
      </c>
      <c r="L1832" s="14" t="s">
        <v>6819</v>
      </c>
      <c r="N1832" s="11" t="str">
        <f>INDEX(TreeLookup!$C$1:$DE$21,MATCH(Table15[[#This Row],[CATEGORY]],TreeLookup!$C$1:$C$21,0),MATCH(Table15[[#This Row],[YEAR]],TreeLookup!$C$1:$DE$1,0))</f>
        <v>lunarRatedPower</v>
      </c>
      <c r="P1832" s="13" t="s">
        <v>6842</v>
      </c>
      <c r="Q1832" s="11" t="s">
        <v>6690</v>
      </c>
      <c r="S1832" s="11">
        <v>1967</v>
      </c>
      <c r="W1832" s="15"/>
    </row>
    <row r="1833" spans="1:34" x14ac:dyDescent="0.25">
      <c r="A1833" s="11" t="s">
        <v>1268</v>
      </c>
      <c r="B1833" s="12" t="s">
        <v>2691</v>
      </c>
      <c r="C1833" s="11">
        <v>3448</v>
      </c>
      <c r="D1833" s="11">
        <v>69778</v>
      </c>
      <c r="E1833" s="12" t="s">
        <v>2692</v>
      </c>
      <c r="F1833" s="11" t="s">
        <v>1376</v>
      </c>
      <c r="G1833" s="11" t="s">
        <v>1911</v>
      </c>
      <c r="H1833" s="11" t="s">
        <v>1903</v>
      </c>
      <c r="I1833" s="11" t="s">
        <v>1903</v>
      </c>
      <c r="J1833" s="14">
        <f>VLOOKUP(Table15[[#This Row],[TechRequired]],OldTree!A:B,2,0)</f>
        <v>6</v>
      </c>
      <c r="K1833" s="22" t="s">
        <v>8944</v>
      </c>
      <c r="L1833" s="14" t="s">
        <v>6811</v>
      </c>
      <c r="N1833" s="11" t="str">
        <f>INDEX(TreeLookup!$C$1:$DE$21,MATCH(Table15[[#This Row],[CATEGORY]],TreeLookup!$C$1:$C$21,0),MATCH(Table15[[#This Row],[YEAR]],TreeLookup!$C$1:$DE$1,0))</f>
        <v>longTermAvionics</v>
      </c>
      <c r="P1833" s="13" t="s">
        <v>6843</v>
      </c>
      <c r="Q1833" s="11" t="s">
        <v>2691</v>
      </c>
      <c r="S1833" s="11">
        <v>1989</v>
      </c>
      <c r="W1833" s="15"/>
      <c r="Z1833" s="11" t="s">
        <v>11286</v>
      </c>
    </row>
    <row r="1834" spans="1:34" x14ac:dyDescent="0.25">
      <c r="A1834" s="11" t="s">
        <v>1271</v>
      </c>
      <c r="B1834" s="12" t="s">
        <v>2693</v>
      </c>
      <c r="C1834" s="11">
        <v>60</v>
      </c>
      <c r="D1834" s="11">
        <v>1200</v>
      </c>
      <c r="E1834" s="12" t="s">
        <v>2694</v>
      </c>
      <c r="F1834" s="11" t="s">
        <v>1376</v>
      </c>
      <c r="G1834" s="11" t="s">
        <v>1911</v>
      </c>
      <c r="H1834" s="11" t="s">
        <v>1903</v>
      </c>
      <c r="I1834" s="11" t="s">
        <v>1903</v>
      </c>
      <c r="J1834" s="14">
        <f>VLOOKUP(Table15[[#This Row],[TechRequired]],OldTree!A:B,2,0)</f>
        <v>6</v>
      </c>
      <c r="K1834" s="22" t="s">
        <v>6013</v>
      </c>
      <c r="L1834" s="14"/>
      <c r="M1834" s="14">
        <v>8</v>
      </c>
      <c r="N1834" s="11" t="str">
        <f>INDEX(TreeLookup!$C$1:$DE$21,MATCH(Table15[[#This Row],[CATEGORY]],TreeLookup!$C$1:$C$21,0),MATCH(Table15[[#This Row],[YEAR]],TreeLookup!$C$1:$DE$1,0))</f>
        <v>sampleReturnScience</v>
      </c>
      <c r="P1834" s="13" t="s">
        <v>6843</v>
      </c>
      <c r="Q1834" s="11" t="s">
        <v>2691</v>
      </c>
      <c r="S1834" s="11">
        <v>1989</v>
      </c>
      <c r="W1834" s="15"/>
      <c r="AH1834" s="11" t="s">
        <v>11286</v>
      </c>
    </row>
    <row r="1835" spans="1:34" x14ac:dyDescent="0.25">
      <c r="A1835" s="11" t="s">
        <v>727</v>
      </c>
      <c r="B1835" s="12" t="s">
        <v>2686</v>
      </c>
      <c r="C1835" s="11">
        <v>1203</v>
      </c>
      <c r="D1835" s="11">
        <v>24060</v>
      </c>
      <c r="E1835" s="12" t="s">
        <v>2687</v>
      </c>
      <c r="F1835" s="11" t="s">
        <v>1332</v>
      </c>
      <c r="G1835" s="11" t="s">
        <v>1911</v>
      </c>
      <c r="H1835" s="11" t="s">
        <v>1903</v>
      </c>
      <c r="I1835" s="11" t="s">
        <v>1903</v>
      </c>
      <c r="J1835" s="14">
        <f>VLOOKUP(Table15[[#This Row],[TechRequired]],OldTree!A:B,2,0)</f>
        <v>6</v>
      </c>
      <c r="K1835" s="22" t="s">
        <v>8953</v>
      </c>
      <c r="L1835" s="14"/>
      <c r="N1835" s="11" t="str">
        <f>INDEX(TreeLookup!$C$1:$DE$21,MATCH(Table15[[#This Row],[CATEGORY]],TreeLookup!$C$1:$C$21,0),MATCH(Table15[[#This Row],[YEAR]],TreeLookup!$C$1:$DE$1,0))</f>
        <v>solids1981</v>
      </c>
      <c r="P1835" s="13" t="s">
        <v>6843</v>
      </c>
      <c r="Q1835" s="11" t="s">
        <v>6055</v>
      </c>
      <c r="S1835" s="11">
        <v>1985</v>
      </c>
      <c r="W1835" s="15"/>
      <c r="AE1835" s="11" t="s">
        <v>11286</v>
      </c>
    </row>
    <row r="1836" spans="1:34" x14ac:dyDescent="0.25">
      <c r="A1836" s="11" t="s">
        <v>2685</v>
      </c>
      <c r="B1836" s="12" t="s">
        <v>7263</v>
      </c>
      <c r="C1836" s="11">
        <v>150</v>
      </c>
      <c r="D1836" s="11">
        <v>200</v>
      </c>
      <c r="E1836" s="12" t="s">
        <v>10400</v>
      </c>
      <c r="F1836" s="11" t="s">
        <v>1324</v>
      </c>
      <c r="G1836" s="11" t="s">
        <v>1911</v>
      </c>
      <c r="H1836" s="11" t="s">
        <v>1903</v>
      </c>
      <c r="I1836" s="11" t="s">
        <v>5091</v>
      </c>
      <c r="J1836" s="14">
        <f>VLOOKUP(Table15[[#This Row],[TechRequired]],OldTree!A:B,2,0)</f>
        <v>2</v>
      </c>
      <c r="K1836" s="22" t="s">
        <v>6012</v>
      </c>
      <c r="L1836" s="14" t="s">
        <v>8649</v>
      </c>
      <c r="N1836" s="11" t="str">
        <f>INDEX(TreeLookup!$C$1:$DE$21,MATCH(Table15[[#This Row],[CATEGORY]],TreeLookup!$C$1:$C$21,0),MATCH(Table15[[#This Row],[YEAR]],TreeLookup!$C$1:$DE$1,0))</f>
        <v>materialsScienceLongTerm</v>
      </c>
      <c r="P1836" s="13" t="s">
        <v>6842</v>
      </c>
      <c r="Q1836" s="11" t="s">
        <v>2691</v>
      </c>
      <c r="S1836" s="11">
        <v>1989</v>
      </c>
      <c r="W1836" s="15"/>
    </row>
    <row r="1837" spans="1:34" x14ac:dyDescent="0.25">
      <c r="A1837" s="11" t="s">
        <v>315</v>
      </c>
      <c r="B1837" s="12" t="s">
        <v>4559</v>
      </c>
      <c r="C1837" s="11">
        <v>500</v>
      </c>
      <c r="D1837" s="11">
        <v>10000</v>
      </c>
      <c r="E1837" s="12" t="s">
        <v>5244</v>
      </c>
      <c r="F1837" s="11" t="s">
        <v>1301</v>
      </c>
      <c r="G1837" s="11" t="s">
        <v>1698</v>
      </c>
      <c r="H1837" s="11" t="s">
        <v>1903</v>
      </c>
      <c r="I1837" s="11" t="s">
        <v>1903</v>
      </c>
      <c r="J1837" s="14">
        <f>VLOOKUP(Table15[[#This Row],[TechRequired]],OldTree!A:B,2,0)</f>
        <v>3</v>
      </c>
      <c r="K1837" s="22" t="s">
        <v>6013</v>
      </c>
      <c r="L1837" s="22" t="s">
        <v>8681</v>
      </c>
      <c r="N1837" s="11" t="str">
        <f>INDEX(TreeLookup!$C$1:$DE$21,MATCH(Table15[[#This Row],[CATEGORY]],TreeLookup!$C$1:$C$21,0),MATCH(Table15[[#This Row],[YEAR]],TreeLookup!$C$1:$DE$1,0))</f>
        <v>scienceHuman</v>
      </c>
      <c r="P1837" s="13" t="s">
        <v>6843</v>
      </c>
      <c r="Q1837" s="11"/>
      <c r="S1837" s="11">
        <v>1961</v>
      </c>
      <c r="W1837" s="15"/>
      <c r="AH1837" s="11" t="s">
        <v>11286</v>
      </c>
    </row>
    <row r="1838" spans="1:34" x14ac:dyDescent="0.25">
      <c r="A1838" s="11" t="s">
        <v>585</v>
      </c>
      <c r="B1838" s="12" t="s">
        <v>4875</v>
      </c>
      <c r="C1838" s="11">
        <v>150</v>
      </c>
      <c r="D1838" s="11">
        <v>3000</v>
      </c>
      <c r="E1838" s="12" t="s">
        <v>4876</v>
      </c>
      <c r="F1838" s="11" t="s">
        <v>1323</v>
      </c>
      <c r="G1838" s="11" t="s">
        <v>1380</v>
      </c>
      <c r="H1838" s="11" t="s">
        <v>1903</v>
      </c>
      <c r="I1838" s="11" t="s">
        <v>1903</v>
      </c>
      <c r="J1838" s="14">
        <f>VLOOKUP(Table15[[#This Row],[TechRequired]],OldTree!A:B,2,0)</f>
        <v>3</v>
      </c>
      <c r="K1838" s="22" t="s">
        <v>8948</v>
      </c>
      <c r="L1838" s="14" t="s">
        <v>8662</v>
      </c>
      <c r="N1838" s="11" t="str">
        <f>INDEX(TreeLookup!$C$1:$DE$21,MATCH(Table15[[#This Row],[CATEGORY]],TreeLookup!$C$1:$C$21,0),MATCH(Table15[[#This Row],[YEAR]],TreeLookup!$C$1:$DE$1,0))</f>
        <v>spaceStationPrototypes</v>
      </c>
      <c r="P1838" s="13" t="s">
        <v>6843</v>
      </c>
      <c r="Q1838" s="11" t="s">
        <v>6545</v>
      </c>
      <c r="S1838" s="11">
        <v>1967</v>
      </c>
      <c r="W1838" s="15"/>
    </row>
    <row r="1839" spans="1:34" x14ac:dyDescent="0.25">
      <c r="A1839" s="11" t="s">
        <v>586</v>
      </c>
      <c r="B1839" s="12" t="s">
        <v>4879</v>
      </c>
      <c r="C1839" s="11">
        <v>25</v>
      </c>
      <c r="D1839" s="11">
        <v>500</v>
      </c>
      <c r="E1839" s="12" t="s">
        <v>4880</v>
      </c>
      <c r="F1839" s="11" t="s">
        <v>1323</v>
      </c>
      <c r="G1839" s="11" t="s">
        <v>1380</v>
      </c>
      <c r="H1839" s="11" t="s">
        <v>1903</v>
      </c>
      <c r="I1839" s="11" t="s">
        <v>1903</v>
      </c>
      <c r="J1839" s="14">
        <f>VLOOKUP(Table15[[#This Row],[TechRequired]],OldTree!A:B,2,0)</f>
        <v>3</v>
      </c>
      <c r="K1839" s="22" t="s">
        <v>8948</v>
      </c>
      <c r="L1839" s="14" t="s">
        <v>8868</v>
      </c>
      <c r="N1839" s="11" t="str">
        <f>INDEX(TreeLookup!$C$1:$DE$21,MATCH(Table15[[#This Row],[CATEGORY]],TreeLookup!$C$1:$C$21,0),MATCH(Table15[[#This Row],[YEAR]],TreeLookup!$C$1:$DE$1,0))</f>
        <v>spaceStationPrototypes</v>
      </c>
      <c r="P1839" s="13" t="s">
        <v>6843</v>
      </c>
      <c r="Q1839" s="11" t="s">
        <v>6545</v>
      </c>
      <c r="S1839" s="11">
        <v>1967</v>
      </c>
      <c r="W1839" s="15"/>
    </row>
    <row r="1840" spans="1:34" x14ac:dyDescent="0.25">
      <c r="A1840" s="11" t="s">
        <v>587</v>
      </c>
      <c r="B1840" s="12" t="s">
        <v>4881</v>
      </c>
      <c r="C1840" s="11">
        <v>265</v>
      </c>
      <c r="D1840" s="11">
        <v>5275</v>
      </c>
      <c r="E1840" s="12" t="s">
        <v>4882</v>
      </c>
      <c r="F1840" s="11" t="s">
        <v>1323</v>
      </c>
      <c r="G1840" s="11" t="s">
        <v>1380</v>
      </c>
      <c r="H1840" s="11" t="s">
        <v>1903</v>
      </c>
      <c r="I1840" s="11" t="s">
        <v>1903</v>
      </c>
      <c r="J1840" s="14">
        <f>VLOOKUP(Table15[[#This Row],[TechRequired]],OldTree!A:B,2,0)</f>
        <v>3</v>
      </c>
      <c r="K1840" s="22" t="s">
        <v>8948</v>
      </c>
      <c r="L1840" s="14" t="s">
        <v>8662</v>
      </c>
      <c r="N1840" s="11" t="str">
        <f>INDEX(TreeLookup!$C$1:$DE$21,MATCH(Table15[[#This Row],[CATEGORY]],TreeLookup!$C$1:$C$21,0),MATCH(Table15[[#This Row],[YEAR]],TreeLookup!$C$1:$DE$1,0))</f>
        <v>spaceStationPrototypes</v>
      </c>
      <c r="P1840" s="13" t="s">
        <v>6843</v>
      </c>
      <c r="Q1840" s="11" t="s">
        <v>6545</v>
      </c>
      <c r="S1840" s="11">
        <v>1967</v>
      </c>
      <c r="W1840" s="15"/>
    </row>
    <row r="1841" spans="1:26" x14ac:dyDescent="0.25">
      <c r="A1841" s="11" t="s">
        <v>5851</v>
      </c>
      <c r="B1841" s="12" t="s">
        <v>7523</v>
      </c>
      <c r="C1841" s="11">
        <v>200</v>
      </c>
      <c r="D1841" s="11">
        <v>800</v>
      </c>
      <c r="E1841" s="12" t="s">
        <v>10442</v>
      </c>
      <c r="F1841" s="11" t="s">
        <v>1323</v>
      </c>
      <c r="G1841" s="11" t="s">
        <v>5842</v>
      </c>
      <c r="H1841" s="11" t="s">
        <v>1903</v>
      </c>
      <c r="I1841" s="11" t="s">
        <v>5091</v>
      </c>
      <c r="J1841" s="14">
        <f>VLOOKUP(Table15[[#This Row],[TechRequired]],OldTree!A:B,2,0)</f>
        <v>3</v>
      </c>
      <c r="K1841" s="22" t="s">
        <v>8948</v>
      </c>
      <c r="L1841" s="14" t="s">
        <v>6816</v>
      </c>
      <c r="N1841" s="11" t="str">
        <f>INDEX(TreeLookup!$C$1:$DE$21,MATCH(Table15[[#This Row],[CATEGORY]],TreeLookup!$C$1:$C$21,0),MATCH(Table15[[#This Row],[YEAR]],TreeLookup!$C$1:$DE$1,0))</f>
        <v>modularSpaceStations</v>
      </c>
      <c r="P1841" s="13" t="s">
        <v>6842</v>
      </c>
      <c r="Q1841" s="11"/>
      <c r="S1841" s="11">
        <v>1995</v>
      </c>
      <c r="U1841" s="11" t="s">
        <v>6641</v>
      </c>
      <c r="W1841" s="15"/>
    </row>
    <row r="1842" spans="1:26" x14ac:dyDescent="0.25">
      <c r="A1842" s="11" t="s">
        <v>1970</v>
      </c>
      <c r="B1842" s="12" t="s">
        <v>7541</v>
      </c>
      <c r="C1842" s="11">
        <v>1080</v>
      </c>
      <c r="D1842" s="11">
        <v>10200</v>
      </c>
      <c r="E1842" s="12" t="s">
        <v>10478</v>
      </c>
      <c r="F1842" s="11" t="s">
        <v>5479</v>
      </c>
      <c r="G1842" s="11" t="s">
        <v>5478</v>
      </c>
      <c r="H1842" s="11" t="s">
        <v>1903</v>
      </c>
      <c r="I1842" s="11" t="s">
        <v>5091</v>
      </c>
      <c r="J1842" s="14" t="e">
        <f>VLOOKUP(Table15[[#This Row],[TechRequired]],OldTree!A:B,2,0)</f>
        <v>#N/A</v>
      </c>
      <c r="K1842" s="22" t="s">
        <v>6812</v>
      </c>
      <c r="L1842" s="14" t="s">
        <v>6813</v>
      </c>
      <c r="N1842" s="11" t="str">
        <f>INDEX(TreeLookup!$C$1:$DE$21,MATCH(Table15[[#This Row],[CATEGORY]],TreeLookup!$C$1:$C$21,0),MATCH(Table15[[#This Row],[YEAR]],TreeLookup!$C$1:$DE$1,0))</f>
        <v>largeStationControl</v>
      </c>
      <c r="P1842" s="13" t="s">
        <v>6842</v>
      </c>
      <c r="Q1842" s="11" t="s">
        <v>6588</v>
      </c>
      <c r="S1842" s="11">
        <v>1998</v>
      </c>
      <c r="W1842" s="15"/>
    </row>
    <row r="1843" spans="1:26" x14ac:dyDescent="0.25">
      <c r="A1843" s="11" t="s">
        <v>317</v>
      </c>
      <c r="B1843" s="12" t="s">
        <v>2695</v>
      </c>
      <c r="C1843" s="11">
        <v>1200</v>
      </c>
      <c r="D1843" s="11">
        <v>24000</v>
      </c>
      <c r="E1843" s="12" t="s">
        <v>2696</v>
      </c>
      <c r="F1843" s="11" t="s">
        <v>1301</v>
      </c>
      <c r="G1843" s="11" t="s">
        <v>1911</v>
      </c>
      <c r="H1843" s="11" t="s">
        <v>1903</v>
      </c>
      <c r="I1843" s="11" t="s">
        <v>1903</v>
      </c>
      <c r="J1843" s="14">
        <f>VLOOKUP(Table15[[#This Row],[TechRequired]],OldTree!A:B,2,0)</f>
        <v>3</v>
      </c>
      <c r="K1843" s="22" t="s">
        <v>8944</v>
      </c>
      <c r="L1843" s="14" t="s">
        <v>6811</v>
      </c>
      <c r="N1843" s="11" t="str">
        <f>INDEX(TreeLookup!$C$1:$DE$21,MATCH(Table15[[#This Row],[CATEGORY]],TreeLookup!$C$1:$C$21,0),MATCH(Table15[[#This Row],[YEAR]],TreeLookup!$C$1:$DE$1,0))</f>
        <v>improvedAvionics</v>
      </c>
      <c r="P1843" s="13" t="s">
        <v>6843</v>
      </c>
      <c r="Q1843" s="11" t="s">
        <v>6546</v>
      </c>
      <c r="S1843" s="11">
        <v>1962</v>
      </c>
      <c r="W1843" s="15"/>
      <c r="Z1843" s="11" t="s">
        <v>11286</v>
      </c>
    </row>
    <row r="1844" spans="1:26" x14ac:dyDescent="0.25">
      <c r="A1844" s="11" t="s">
        <v>307</v>
      </c>
      <c r="B1844" s="24" t="s">
        <v>11154</v>
      </c>
      <c r="C1844" s="11">
        <v>1200</v>
      </c>
      <c r="D1844" s="11">
        <v>24000</v>
      </c>
      <c r="E1844" s="12" t="s">
        <v>5831</v>
      </c>
      <c r="F1844" s="11" t="s">
        <v>1301</v>
      </c>
      <c r="G1844" s="11" t="s">
        <v>1381</v>
      </c>
      <c r="H1844" s="11" t="s">
        <v>1903</v>
      </c>
      <c r="I1844" s="11" t="s">
        <v>1903</v>
      </c>
      <c r="J1844" s="14">
        <f>VLOOKUP(Table15[[#This Row],[TechRequired]],OldTree!A:B,2,0)</f>
        <v>3</v>
      </c>
      <c r="K1844" s="22" t="s">
        <v>8944</v>
      </c>
      <c r="L1844" s="14" t="s">
        <v>6811</v>
      </c>
      <c r="N1844" s="11" t="str">
        <f>INDEX(TreeLookup!$C$1:$DE$21,MATCH(Table15[[#This Row],[CATEGORY]],TreeLookup!$C$1:$C$21,0),MATCH(Table15[[#This Row],[YEAR]],TreeLookup!$C$1:$DE$1,0))</f>
        <v>interplanetaryProbes</v>
      </c>
      <c r="P1844" s="13" t="s">
        <v>6843</v>
      </c>
      <c r="Q1844" s="21" t="s">
        <v>9733</v>
      </c>
      <c r="S1844" s="11">
        <v>1961</v>
      </c>
      <c r="W1844" s="15"/>
      <c r="Y1844" s="11" t="s">
        <v>10995</v>
      </c>
    </row>
    <row r="1845" spans="1:26" x14ac:dyDescent="0.25">
      <c r="A1845" s="11" t="s">
        <v>1724</v>
      </c>
      <c r="B1845" s="12" t="s">
        <v>7970</v>
      </c>
      <c r="C1845" s="11">
        <v>200</v>
      </c>
      <c r="D1845" s="11">
        <v>18600</v>
      </c>
      <c r="E1845" s="12" t="s">
        <v>10863</v>
      </c>
      <c r="F1845" s="11" t="s">
        <v>1327</v>
      </c>
      <c r="G1845" s="11" t="s">
        <v>1380</v>
      </c>
      <c r="H1845" s="11" t="s">
        <v>1903</v>
      </c>
      <c r="I1845" s="11" t="s">
        <v>5091</v>
      </c>
      <c r="J1845" s="14">
        <f>VLOOKUP(Table15[[#This Row],[TechRequired]],OldTree!A:B,2,0)</f>
        <v>5</v>
      </c>
      <c r="K1845" s="22" t="s">
        <v>6012</v>
      </c>
      <c r="L1845" s="14" t="s">
        <v>8866</v>
      </c>
      <c r="M1845" s="14">
        <v>4</v>
      </c>
      <c r="N1845" s="11" t="str">
        <f>INDEX(TreeLookup!$C$1:$DE$21,MATCH(Table15[[#This Row],[CATEGORY]],TreeLookup!$C$1:$C$21,0),MATCH(Table15[[#This Row],[YEAR]],TreeLookup!$C$1:$DE$1,0))</f>
        <v>start</v>
      </c>
      <c r="O1845" s="21" t="s">
        <v>1903</v>
      </c>
      <c r="P1845" s="13" t="s">
        <v>6842</v>
      </c>
      <c r="Q1845" s="11"/>
      <c r="W1845" s="15"/>
    </row>
    <row r="1846" spans="1:26" x14ac:dyDescent="0.25">
      <c r="A1846" s="11" t="s">
        <v>5663</v>
      </c>
      <c r="B1846" s="12" t="s">
        <v>8298</v>
      </c>
      <c r="C1846" s="11">
        <v>1500</v>
      </c>
      <c r="D1846" s="11">
        <v>2500</v>
      </c>
      <c r="E1846" s="12" t="s">
        <v>8298</v>
      </c>
      <c r="F1846" s="11" t="s">
        <v>1322</v>
      </c>
      <c r="G1846" s="11" t="s">
        <v>5652</v>
      </c>
      <c r="H1846" s="11" t="s">
        <v>1903</v>
      </c>
      <c r="I1846" s="11" t="s">
        <v>5091</v>
      </c>
      <c r="J1846" s="14">
        <f>VLOOKUP(Table15[[#This Row],[TechRequired]],OldTree!A:B,2,0)</f>
        <v>3</v>
      </c>
      <c r="K1846" s="22" t="s">
        <v>8947</v>
      </c>
      <c r="L1846" s="14"/>
      <c r="N1846" s="11" t="str">
        <f>INDEX(TreeLookup!$C$1:$DE$21,MATCH(Table15[[#This Row],[CATEGORY]],TreeLookup!$C$1:$C$21,0),MATCH(Table15[[#This Row],[YEAR]],TreeLookup!$C$1:$DE$1,0))</f>
        <v>start</v>
      </c>
      <c r="O1846" s="21" t="s">
        <v>1903</v>
      </c>
      <c r="P1846" s="13" t="s">
        <v>6842</v>
      </c>
      <c r="Q1846" s="11"/>
      <c r="W1846" s="15"/>
    </row>
    <row r="1847" spans="1:26" x14ac:dyDescent="0.25">
      <c r="A1847" s="11" t="s">
        <v>5664</v>
      </c>
      <c r="B1847" s="12" t="s">
        <v>8299</v>
      </c>
      <c r="C1847" s="11">
        <v>1500</v>
      </c>
      <c r="D1847" s="11">
        <v>2500</v>
      </c>
      <c r="E1847" s="12" t="s">
        <v>8299</v>
      </c>
      <c r="F1847" s="11" t="s">
        <v>1322</v>
      </c>
      <c r="G1847" s="11" t="s">
        <v>5652</v>
      </c>
      <c r="H1847" s="11" t="s">
        <v>1903</v>
      </c>
      <c r="I1847" s="11" t="s">
        <v>5091</v>
      </c>
      <c r="J1847" s="14">
        <f>VLOOKUP(Table15[[#This Row],[TechRequired]],OldTree!A:B,2,0)</f>
        <v>3</v>
      </c>
      <c r="K1847" s="22" t="s">
        <v>8947</v>
      </c>
      <c r="L1847" s="14"/>
      <c r="M1847" s="14">
        <v>11</v>
      </c>
      <c r="N1847" s="11" t="str">
        <f>INDEX(TreeLookup!$C$1:$DE$21,MATCH(Table15[[#This Row],[CATEGORY]],TreeLookup!$C$1:$C$21,0),MATCH(Table15[[#This Row],[YEAR]],TreeLookup!$C$1:$DE$1,0))</f>
        <v>start</v>
      </c>
      <c r="O1847" s="21" t="s">
        <v>1903</v>
      </c>
      <c r="P1847" s="13" t="s">
        <v>6842</v>
      </c>
      <c r="Q1847" s="11"/>
      <c r="W1847" s="15"/>
    </row>
    <row r="1848" spans="1:26" x14ac:dyDescent="0.25">
      <c r="A1848" s="11" t="s">
        <v>5665</v>
      </c>
      <c r="B1848" s="12" t="s">
        <v>8301</v>
      </c>
      <c r="C1848" s="11">
        <v>1500</v>
      </c>
      <c r="D1848" s="11">
        <v>2500</v>
      </c>
      <c r="E1848" s="12" t="s">
        <v>8301</v>
      </c>
      <c r="F1848" s="11" t="s">
        <v>1322</v>
      </c>
      <c r="G1848" s="11" t="s">
        <v>5652</v>
      </c>
      <c r="H1848" s="11" t="s">
        <v>1903</v>
      </c>
      <c r="I1848" s="11" t="s">
        <v>5091</v>
      </c>
      <c r="J1848" s="14">
        <f>VLOOKUP(Table15[[#This Row],[TechRequired]],OldTree!A:B,2,0)</f>
        <v>3</v>
      </c>
      <c r="K1848" s="22" t="s">
        <v>8947</v>
      </c>
      <c r="L1848" s="14"/>
      <c r="M1848" s="14">
        <v>12</v>
      </c>
      <c r="N1848" s="11" t="str">
        <f>INDEX(TreeLookup!$C$1:$DE$21,MATCH(Table15[[#This Row],[CATEGORY]],TreeLookup!$C$1:$C$21,0),MATCH(Table15[[#This Row],[YEAR]],TreeLookup!$C$1:$DE$1,0))</f>
        <v>start</v>
      </c>
      <c r="O1848" s="21" t="s">
        <v>1903</v>
      </c>
      <c r="P1848" s="13" t="s">
        <v>6842</v>
      </c>
      <c r="Q1848" s="11"/>
      <c r="W1848" s="15"/>
    </row>
    <row r="1849" spans="1:26" x14ac:dyDescent="0.25">
      <c r="A1849" s="11" t="s">
        <v>2630</v>
      </c>
      <c r="B1849" s="12" t="s">
        <v>7132</v>
      </c>
      <c r="C1849" s="11">
        <v>300</v>
      </c>
      <c r="D1849" s="11">
        <v>7800</v>
      </c>
      <c r="E1849" s="12" t="s">
        <v>10200</v>
      </c>
      <c r="F1849" s="11" t="s">
        <v>1324</v>
      </c>
      <c r="G1849" s="11" t="s">
        <v>1910</v>
      </c>
      <c r="H1849" s="11" t="s">
        <v>1903</v>
      </c>
      <c r="I1849" s="11" t="s">
        <v>5091</v>
      </c>
      <c r="J1849" s="14">
        <f>VLOOKUP(Table15[[#This Row],[TechRequired]],OldTree!A:B,2,0)</f>
        <v>2</v>
      </c>
      <c r="K1849" s="22" t="s">
        <v>8950</v>
      </c>
      <c r="L1849" s="14" t="s">
        <v>6819</v>
      </c>
      <c r="N1849" s="11" t="str">
        <f>INDEX(TreeLookup!$C$1:$DE$21,MATCH(Table15[[#This Row],[CATEGORY]],TreeLookup!$C$1:$C$21,0),MATCH(Table15[[#This Row],[YEAR]],TreeLookup!$C$1:$DE$1,0))</f>
        <v>lunarRatedPower</v>
      </c>
      <c r="P1849" s="13" t="s">
        <v>6842</v>
      </c>
      <c r="Q1849" s="11" t="s">
        <v>6690</v>
      </c>
      <c r="S1849" s="11">
        <v>1967</v>
      </c>
      <c r="W1849" s="15"/>
    </row>
    <row r="1850" spans="1:26" x14ac:dyDescent="0.25">
      <c r="A1850" s="11" t="s">
        <v>5751</v>
      </c>
      <c r="B1850" s="12" t="s">
        <v>8304</v>
      </c>
      <c r="C1850" s="11">
        <v>240</v>
      </c>
      <c r="D1850" s="11">
        <v>2800</v>
      </c>
      <c r="E1850" s="12" t="s">
        <v>10893</v>
      </c>
      <c r="F1850" s="11" t="s">
        <v>1357</v>
      </c>
      <c r="G1850" s="11" t="s">
        <v>5652</v>
      </c>
      <c r="H1850" s="11" t="s">
        <v>1903</v>
      </c>
      <c r="I1850" s="11" t="s">
        <v>5091</v>
      </c>
      <c r="J1850" s="14">
        <f>VLOOKUP(Table15[[#This Row],[TechRequired]],OldTree!A:B,2,0)</f>
        <v>4</v>
      </c>
      <c r="K1850" s="22" t="s">
        <v>8947</v>
      </c>
      <c r="L1850" s="14"/>
      <c r="M1850" s="14">
        <v>11</v>
      </c>
      <c r="N1850" s="11" t="str">
        <f>INDEX(TreeLookup!$C$1:$DE$21,MATCH(Table15[[#This Row],[CATEGORY]],TreeLookup!$C$1:$C$21,0),MATCH(Table15[[#This Row],[YEAR]],TreeLookup!$C$1:$DE$1,0))</f>
        <v>start</v>
      </c>
      <c r="O1850" s="21" t="s">
        <v>1903</v>
      </c>
      <c r="P1850" s="13" t="s">
        <v>6842</v>
      </c>
      <c r="Q1850" s="11"/>
      <c r="W1850" s="15"/>
    </row>
    <row r="1851" spans="1:26" x14ac:dyDescent="0.25">
      <c r="A1851" s="11" t="s">
        <v>5752</v>
      </c>
      <c r="B1851" s="12" t="s">
        <v>8305</v>
      </c>
      <c r="C1851" s="11">
        <v>240</v>
      </c>
      <c r="D1851" s="11">
        <v>2800</v>
      </c>
      <c r="E1851" s="12" t="s">
        <v>10894</v>
      </c>
      <c r="F1851" s="11" t="s">
        <v>1357</v>
      </c>
      <c r="G1851" s="11" t="s">
        <v>5652</v>
      </c>
      <c r="H1851" s="11" t="s">
        <v>1903</v>
      </c>
      <c r="I1851" s="11" t="s">
        <v>5091</v>
      </c>
      <c r="J1851" s="14">
        <f>VLOOKUP(Table15[[#This Row],[TechRequired]],OldTree!A:B,2,0)</f>
        <v>4</v>
      </c>
      <c r="K1851" s="22" t="s">
        <v>8947</v>
      </c>
      <c r="L1851" s="14"/>
      <c r="M1851" s="14">
        <v>12</v>
      </c>
      <c r="N1851" s="11" t="str">
        <f>INDEX(TreeLookup!$C$1:$DE$21,MATCH(Table15[[#This Row],[CATEGORY]],TreeLookup!$C$1:$C$21,0),MATCH(Table15[[#This Row],[YEAR]],TreeLookup!$C$1:$DE$1,0))</f>
        <v>start</v>
      </c>
      <c r="O1851" s="21" t="s">
        <v>1903</v>
      </c>
      <c r="P1851" s="13" t="s">
        <v>6842</v>
      </c>
      <c r="Q1851" s="11"/>
      <c r="W1851" s="15"/>
    </row>
    <row r="1852" spans="1:26" x14ac:dyDescent="0.25">
      <c r="A1852" s="11" t="s">
        <v>829</v>
      </c>
      <c r="B1852" s="12" t="s">
        <v>3403</v>
      </c>
      <c r="C1852" s="11">
        <v>800</v>
      </c>
      <c r="D1852" s="11">
        <v>16000</v>
      </c>
      <c r="E1852" s="12" t="s">
        <v>3404</v>
      </c>
      <c r="F1852" s="11" t="s">
        <v>1344</v>
      </c>
      <c r="G1852" s="11" t="s">
        <v>5637</v>
      </c>
      <c r="H1852" s="11" t="s">
        <v>1903</v>
      </c>
      <c r="I1852" s="11" t="s">
        <v>1903</v>
      </c>
      <c r="J1852" s="14">
        <f>VLOOKUP(Table15[[#This Row],[TechRequired]],OldTree!A:B,2,0)</f>
        <v>4.5</v>
      </c>
      <c r="K1852" s="22" t="s">
        <v>8950</v>
      </c>
      <c r="L1852" s="14" t="s">
        <v>6819</v>
      </c>
      <c r="M1852" s="14">
        <v>7</v>
      </c>
      <c r="N1852" s="11" t="str">
        <f>INDEX(TreeLookup!$C$1:$DE$21,MATCH(Table15[[#This Row],[CATEGORY]],TreeLookup!$C$1:$C$21,0),MATCH(Table15[[#This Row],[YEAR]],TreeLookup!$C$1:$DE$1,0))</f>
        <v>lunarRatedPower</v>
      </c>
      <c r="P1852" s="13" t="s">
        <v>6843</v>
      </c>
      <c r="Q1852" s="21" t="s">
        <v>9020</v>
      </c>
      <c r="S1852" s="11">
        <v>1970</v>
      </c>
      <c r="U1852" s="21" t="s">
        <v>9024</v>
      </c>
      <c r="W1852" s="15"/>
    </row>
    <row r="1853" spans="1:26" x14ac:dyDescent="0.25">
      <c r="A1853" s="11" t="s">
        <v>1465</v>
      </c>
      <c r="B1853" s="12" t="s">
        <v>7733</v>
      </c>
      <c r="C1853" s="11">
        <v>1</v>
      </c>
      <c r="D1853" s="11">
        <v>40000</v>
      </c>
      <c r="E1853" s="12" t="s">
        <v>10838</v>
      </c>
      <c r="F1853" s="11" t="s">
        <v>5221</v>
      </c>
      <c r="G1853" s="11" t="s">
        <v>5218</v>
      </c>
      <c r="H1853" s="11" t="s">
        <v>1903</v>
      </c>
      <c r="I1853" s="11" t="s">
        <v>5091</v>
      </c>
      <c r="J1853" s="14">
        <f>VLOOKUP(Table15[[#This Row],[TechRequired]],OldTree!A:B,2,0)</f>
        <v>4</v>
      </c>
      <c r="K1853" s="22" t="s">
        <v>6012</v>
      </c>
      <c r="L1853" s="14" t="s">
        <v>8646</v>
      </c>
      <c r="M1853" s="14">
        <v>11</v>
      </c>
      <c r="N1853" s="11" t="str">
        <f>INDEX(TreeLookup!$C$1:$DE$21,MATCH(Table15[[#This Row],[CATEGORY]],TreeLookup!$C$1:$C$21,0),MATCH(Table15[[#This Row],[YEAR]],TreeLookup!$C$1:$DE$1,0))</f>
        <v>start</v>
      </c>
      <c r="O1853" s="21" t="s">
        <v>1903</v>
      </c>
      <c r="P1853" s="13" t="s">
        <v>6842</v>
      </c>
      <c r="Q1853" s="11"/>
      <c r="W1853" s="15"/>
    </row>
    <row r="1854" spans="1:26" x14ac:dyDescent="0.25">
      <c r="A1854" s="11" t="s">
        <v>1483</v>
      </c>
      <c r="B1854" s="12" t="s">
        <v>7734</v>
      </c>
      <c r="C1854" s="11">
        <v>1</v>
      </c>
      <c r="D1854" s="11">
        <v>1</v>
      </c>
      <c r="E1854" s="12" t="s">
        <v>10781</v>
      </c>
      <c r="F1854" s="11" t="s">
        <v>1300</v>
      </c>
      <c r="G1854" s="11" t="s">
        <v>5218</v>
      </c>
      <c r="H1854" s="11" t="s">
        <v>1903</v>
      </c>
      <c r="I1854" s="11" t="s">
        <v>5091</v>
      </c>
      <c r="J1854" s="14">
        <f>VLOOKUP(Table15[[#This Row],[TechRequired]],OldTree!A:B,2,0)</f>
        <v>1</v>
      </c>
      <c r="K1854" s="22" t="s">
        <v>6012</v>
      </c>
      <c r="L1854" s="14" t="s">
        <v>8646</v>
      </c>
      <c r="N1854" s="11" t="str">
        <f>INDEX(TreeLookup!$C$1:$DE$21,MATCH(Table15[[#This Row],[CATEGORY]],TreeLookup!$C$1:$C$21,0),MATCH(Table15[[#This Row],[YEAR]],TreeLookup!$C$1:$DE$1,0))</f>
        <v>start</v>
      </c>
      <c r="O1854" s="21" t="s">
        <v>1903</v>
      </c>
      <c r="P1854" s="13" t="s">
        <v>6842</v>
      </c>
      <c r="Q1854" s="11"/>
      <c r="W1854" s="15"/>
    </row>
    <row r="1855" spans="1:26" x14ac:dyDescent="0.25">
      <c r="A1855" s="11" t="s">
        <v>1568</v>
      </c>
      <c r="B1855" s="12" t="s">
        <v>8316</v>
      </c>
      <c r="C1855" s="11">
        <v>850</v>
      </c>
      <c r="D1855" s="11">
        <v>15500</v>
      </c>
      <c r="E1855" s="12" t="s">
        <v>10662</v>
      </c>
      <c r="F1855" s="11" t="s">
        <v>5224</v>
      </c>
      <c r="G1855" s="11" t="s">
        <v>1917</v>
      </c>
      <c r="H1855" s="11" t="s">
        <v>1903</v>
      </c>
      <c r="I1855" s="11" t="s">
        <v>5091</v>
      </c>
      <c r="J1855" s="14">
        <f>VLOOKUP(Table15[[#This Row],[TechRequired]],OldTree!A:B,2,0)</f>
        <v>7</v>
      </c>
      <c r="K1855" s="22" t="s">
        <v>8949</v>
      </c>
      <c r="L1855" s="14" t="s">
        <v>6827</v>
      </c>
      <c r="M1855" s="14">
        <v>10</v>
      </c>
      <c r="N1855" s="11" t="str">
        <f>INDEX(TreeLookup!$C$1:$DE$21,MATCH(Table15[[#This Row],[CATEGORY]],TreeLookup!$C$1:$C$21,0),MATCH(Table15[[#This Row],[YEAR]],TreeLookup!$C$1:$DE$1,0))</f>
        <v>modernComms</v>
      </c>
      <c r="P1855" s="13" t="s">
        <v>6842</v>
      </c>
      <c r="Q1855" s="11" t="s">
        <v>6628</v>
      </c>
      <c r="S1855" s="11">
        <v>2013</v>
      </c>
      <c r="W1855" s="15"/>
    </row>
    <row r="1856" spans="1:26" x14ac:dyDescent="0.25">
      <c r="A1856" s="11" t="s">
        <v>421</v>
      </c>
      <c r="B1856" s="12" t="s">
        <v>2284</v>
      </c>
      <c r="C1856" s="11">
        <v>1200</v>
      </c>
      <c r="D1856" s="11">
        <v>40000</v>
      </c>
      <c r="E1856" s="12" t="s">
        <v>2285</v>
      </c>
      <c r="F1856" s="11" t="s">
        <v>1309</v>
      </c>
      <c r="G1856" s="11" t="s">
        <v>1906</v>
      </c>
      <c r="H1856" s="11" t="s">
        <v>1903</v>
      </c>
      <c r="I1856" s="11" t="s">
        <v>1903</v>
      </c>
      <c r="J1856" s="14">
        <f>VLOOKUP(Table15[[#This Row],[TechRequired]],OldTree!A:B,2,0)</f>
        <v>3</v>
      </c>
      <c r="K1856" s="22" t="s">
        <v>8950</v>
      </c>
      <c r="L1856" s="14" t="s">
        <v>6819</v>
      </c>
      <c r="N1856" s="11" t="str">
        <f>INDEX(TreeLookup!$C$1:$DE$21,MATCH(Table15[[#This Row],[CATEGORY]],TreeLookup!$C$1:$C$21,0),MATCH(Table15[[#This Row],[YEAR]],TreeLookup!$C$1:$DE$1,0))</f>
        <v>lunarRatedPower</v>
      </c>
      <c r="P1856" s="13" t="s">
        <v>6843</v>
      </c>
      <c r="Q1856" s="11" t="s">
        <v>6731</v>
      </c>
      <c r="S1856" s="11">
        <v>1971</v>
      </c>
      <c r="W1856" s="15"/>
    </row>
    <row r="1857" spans="1:26" x14ac:dyDescent="0.25">
      <c r="A1857" s="11" t="s">
        <v>5783</v>
      </c>
      <c r="B1857" s="12" t="s">
        <v>8409</v>
      </c>
      <c r="C1857" s="11">
        <v>15</v>
      </c>
      <c r="D1857" s="11">
        <v>6800</v>
      </c>
      <c r="E1857" s="12" t="s">
        <v>10216</v>
      </c>
      <c r="F1857" s="11" t="s">
        <v>1305</v>
      </c>
      <c r="G1857" s="21" t="s">
        <v>11292</v>
      </c>
      <c r="H1857" s="11" t="s">
        <v>1903</v>
      </c>
      <c r="I1857" s="11" t="s">
        <v>5091</v>
      </c>
      <c r="J1857" s="14">
        <f>VLOOKUP(Table15[[#This Row],[TechRequired]],OldTree!A:B,2,0)</f>
        <v>6</v>
      </c>
      <c r="K1857" s="22" t="s">
        <v>6012</v>
      </c>
      <c r="L1857" s="14" t="s">
        <v>8872</v>
      </c>
      <c r="M1857" s="14">
        <v>2</v>
      </c>
      <c r="N1857" s="11" t="str">
        <f>INDEX(TreeLookup!$C$1:$DE$21,MATCH(Table15[[#This Row],[CATEGORY]],TreeLookup!$C$1:$C$21,0),MATCH(Table15[[#This Row],[YEAR]],TreeLookup!$C$1:$DE$1,0))</f>
        <v>materialsScienceLunar</v>
      </c>
      <c r="P1857" s="13" t="s">
        <v>6842</v>
      </c>
      <c r="Q1857" s="11"/>
      <c r="S1857" s="11">
        <v>1967</v>
      </c>
      <c r="W1857" s="15"/>
    </row>
    <row r="1858" spans="1:26" x14ac:dyDescent="0.25">
      <c r="A1858" s="11" t="s">
        <v>1201</v>
      </c>
      <c r="B1858" s="12" t="s">
        <v>3643</v>
      </c>
      <c r="C1858" s="11">
        <v>10</v>
      </c>
      <c r="D1858" s="11">
        <v>200</v>
      </c>
      <c r="E1858" s="12" t="s">
        <v>3644</v>
      </c>
      <c r="F1858" s="11" t="s">
        <v>1372</v>
      </c>
      <c r="G1858" s="21" t="s">
        <v>11292</v>
      </c>
      <c r="H1858" s="11" t="s">
        <v>1903</v>
      </c>
      <c r="I1858" s="11" t="s">
        <v>1903</v>
      </c>
      <c r="J1858" s="14">
        <f>VLOOKUP(Table15[[#This Row],[TechRequired]],OldTree!A:B,2,0)</f>
        <v>0</v>
      </c>
      <c r="K1858" s="22" t="s">
        <v>6012</v>
      </c>
      <c r="L1858" s="14"/>
      <c r="M1858" s="14">
        <v>0</v>
      </c>
      <c r="N1858" s="11" t="str">
        <f>INDEX(TreeLookup!$C$1:$DE$21,MATCH(Table15[[#This Row],[CATEGORY]],TreeLookup!$C$1:$C$21,0),MATCH(Table15[[#This Row],[YEAR]],TreeLookup!$C$1:$DE$1,0))</f>
        <v>start</v>
      </c>
      <c r="P1858" s="13" t="s">
        <v>6843</v>
      </c>
      <c r="Q1858" s="11"/>
      <c r="S1858" s="11">
        <v>0</v>
      </c>
      <c r="W1858" s="15"/>
    </row>
    <row r="1859" spans="1:26" x14ac:dyDescent="0.25">
      <c r="A1859" s="11" t="s">
        <v>1202</v>
      </c>
      <c r="B1859" s="12" t="s">
        <v>3645</v>
      </c>
      <c r="C1859" s="11">
        <v>10</v>
      </c>
      <c r="D1859" s="11">
        <v>200</v>
      </c>
      <c r="E1859" s="12" t="s">
        <v>3646</v>
      </c>
      <c r="F1859" s="11" t="s">
        <v>1372</v>
      </c>
      <c r="G1859" s="21" t="s">
        <v>11292</v>
      </c>
      <c r="H1859" s="11" t="s">
        <v>1903</v>
      </c>
      <c r="I1859" s="11" t="s">
        <v>1903</v>
      </c>
      <c r="J1859" s="14">
        <f>VLOOKUP(Table15[[#This Row],[TechRequired]],OldTree!A:B,2,0)</f>
        <v>0</v>
      </c>
      <c r="K1859" s="22" t="s">
        <v>6012</v>
      </c>
      <c r="L1859" s="14"/>
      <c r="M1859" s="14">
        <v>0</v>
      </c>
      <c r="N1859" s="11" t="str">
        <f>INDEX(TreeLookup!$C$1:$DE$21,MATCH(Table15[[#This Row],[CATEGORY]],TreeLookup!$C$1:$C$21,0),MATCH(Table15[[#This Row],[YEAR]],TreeLookup!$C$1:$DE$1,0))</f>
        <v>start</v>
      </c>
      <c r="P1859" s="13" t="s">
        <v>6843</v>
      </c>
      <c r="Q1859" s="11"/>
      <c r="S1859" s="11">
        <v>0</v>
      </c>
      <c r="W1859" s="15"/>
    </row>
    <row r="1860" spans="1:26" x14ac:dyDescent="0.25">
      <c r="A1860" s="11" t="s">
        <v>1200</v>
      </c>
      <c r="B1860" s="12" t="s">
        <v>3647</v>
      </c>
      <c r="C1860" s="11">
        <v>10</v>
      </c>
      <c r="D1860" s="11">
        <v>200</v>
      </c>
      <c r="E1860" s="12" t="s">
        <v>3648</v>
      </c>
      <c r="F1860" s="11" t="s">
        <v>1372</v>
      </c>
      <c r="G1860" s="21" t="s">
        <v>11292</v>
      </c>
      <c r="H1860" s="11" t="s">
        <v>1903</v>
      </c>
      <c r="I1860" s="11" t="s">
        <v>1903</v>
      </c>
      <c r="J1860" s="14">
        <f>VLOOKUP(Table15[[#This Row],[TechRequired]],OldTree!A:B,2,0)</f>
        <v>0</v>
      </c>
      <c r="K1860" s="22" t="s">
        <v>6012</v>
      </c>
      <c r="L1860" s="14"/>
      <c r="M1860" s="14">
        <v>0</v>
      </c>
      <c r="N1860" s="11" t="str">
        <f>INDEX(TreeLookup!$C$1:$DE$21,MATCH(Table15[[#This Row],[CATEGORY]],TreeLookup!$C$1:$C$21,0),MATCH(Table15[[#This Row],[YEAR]],TreeLookup!$C$1:$DE$1,0))</f>
        <v>start</v>
      </c>
      <c r="P1860" s="13" t="s">
        <v>6843</v>
      </c>
      <c r="Q1860" s="11"/>
      <c r="S1860" s="11">
        <v>0</v>
      </c>
      <c r="W1860" s="15"/>
    </row>
    <row r="1861" spans="1:26" x14ac:dyDescent="0.25">
      <c r="A1861" s="11" t="s">
        <v>5845</v>
      </c>
      <c r="B1861" s="12" t="s">
        <v>8505</v>
      </c>
      <c r="C1861" s="11">
        <v>800</v>
      </c>
      <c r="D1861" s="11">
        <v>3800</v>
      </c>
      <c r="E1861" s="12" t="s">
        <v>10123</v>
      </c>
      <c r="F1861" s="11" t="s">
        <v>1323</v>
      </c>
      <c r="G1861" s="11" t="s">
        <v>5842</v>
      </c>
      <c r="H1861" s="11" t="s">
        <v>1903</v>
      </c>
      <c r="I1861" s="11" t="s">
        <v>5091</v>
      </c>
      <c r="J1861" s="14">
        <f>VLOOKUP(Table15[[#This Row],[TechRequired]],OldTree!A:B,2,0)</f>
        <v>3</v>
      </c>
      <c r="K1861" s="22" t="s">
        <v>6012</v>
      </c>
      <c r="L1861" s="14" t="s">
        <v>8662</v>
      </c>
      <c r="N1861" s="11" t="str">
        <f>INDEX(TreeLookup!$C$1:$DE$21,MATCH(Table15[[#This Row],[CATEGORY]],TreeLookup!$C$1:$C$21,0),MATCH(Table15[[#This Row],[YEAR]],TreeLookup!$C$1:$DE$1,0))</f>
        <v>materialsScienceAdvCapsules</v>
      </c>
      <c r="P1861" s="13" t="s">
        <v>6842</v>
      </c>
      <c r="Q1861" s="11"/>
      <c r="S1861" s="11">
        <v>1964</v>
      </c>
      <c r="U1861" s="21" t="s">
        <v>9143</v>
      </c>
      <c r="W1861" s="15"/>
    </row>
    <row r="1862" spans="1:26" x14ac:dyDescent="0.25">
      <c r="A1862" s="11" t="s">
        <v>5846</v>
      </c>
      <c r="B1862" s="12" t="s">
        <v>8508</v>
      </c>
      <c r="C1862" s="11">
        <v>1200</v>
      </c>
      <c r="D1862" s="11">
        <v>3800</v>
      </c>
      <c r="E1862" s="12" t="s">
        <v>10124</v>
      </c>
      <c r="F1862" s="11" t="s">
        <v>1281</v>
      </c>
      <c r="G1862" s="11" t="s">
        <v>5842</v>
      </c>
      <c r="H1862" s="11" t="s">
        <v>1903</v>
      </c>
      <c r="I1862" s="11" t="s">
        <v>5091</v>
      </c>
      <c r="J1862" s="14">
        <f>VLOOKUP(Table15[[#This Row],[TechRequired]],OldTree!A:B,2,0)</f>
        <v>4</v>
      </c>
      <c r="K1862" s="22" t="s">
        <v>6012</v>
      </c>
      <c r="L1862" s="14" t="s">
        <v>8662</v>
      </c>
      <c r="N1862" s="11" t="str">
        <f>INDEX(TreeLookup!$C$1:$DE$21,MATCH(Table15[[#This Row],[CATEGORY]],TreeLookup!$C$1:$C$21,0),MATCH(Table15[[#This Row],[YEAR]],TreeLookup!$C$1:$DE$1,0))</f>
        <v>materialsScienceAdvCapsules</v>
      </c>
      <c r="P1862" s="13" t="s">
        <v>6842</v>
      </c>
      <c r="Q1862" s="11"/>
      <c r="S1862" s="11">
        <v>1964</v>
      </c>
      <c r="U1862" s="21" t="s">
        <v>9143</v>
      </c>
      <c r="W1862" s="15"/>
    </row>
    <row r="1863" spans="1:26" x14ac:dyDescent="0.25">
      <c r="A1863" s="11" t="s">
        <v>5847</v>
      </c>
      <c r="B1863" s="12" t="s">
        <v>8510</v>
      </c>
      <c r="C1863" s="11">
        <v>1600</v>
      </c>
      <c r="D1863" s="11">
        <v>3800</v>
      </c>
      <c r="E1863" s="12" t="s">
        <v>10125</v>
      </c>
      <c r="F1863" s="11" t="s">
        <v>1281</v>
      </c>
      <c r="G1863" s="11" t="s">
        <v>5842</v>
      </c>
      <c r="H1863" s="11" t="s">
        <v>1903</v>
      </c>
      <c r="I1863" s="11" t="s">
        <v>5091</v>
      </c>
      <c r="J1863" s="14">
        <f>VLOOKUP(Table15[[#This Row],[TechRequired]],OldTree!A:B,2,0)</f>
        <v>4</v>
      </c>
      <c r="K1863" s="22" t="s">
        <v>6012</v>
      </c>
      <c r="L1863" s="14" t="s">
        <v>8662</v>
      </c>
      <c r="N1863" s="11" t="str">
        <f>INDEX(TreeLookup!$C$1:$DE$21,MATCH(Table15[[#This Row],[CATEGORY]],TreeLookup!$C$1:$C$21,0),MATCH(Table15[[#This Row],[YEAR]],TreeLookup!$C$1:$DE$1,0))</f>
        <v>materialsScienceAdvCapsules</v>
      </c>
      <c r="P1863" s="13" t="s">
        <v>6842</v>
      </c>
      <c r="Q1863" s="11"/>
      <c r="S1863" s="11">
        <v>1964</v>
      </c>
      <c r="U1863" s="21" t="s">
        <v>9143</v>
      </c>
      <c r="W1863" s="15"/>
    </row>
    <row r="1864" spans="1:26" x14ac:dyDescent="0.25">
      <c r="A1864" s="11" t="s">
        <v>5848</v>
      </c>
      <c r="B1864" s="12" t="s">
        <v>8244</v>
      </c>
      <c r="C1864" s="11">
        <v>1800</v>
      </c>
      <c r="D1864" s="11">
        <v>3800</v>
      </c>
      <c r="E1864" s="12" t="s">
        <v>5849</v>
      </c>
      <c r="F1864" s="11" t="s">
        <v>1281</v>
      </c>
      <c r="G1864" s="11" t="s">
        <v>5842</v>
      </c>
      <c r="H1864" s="11" t="s">
        <v>5091</v>
      </c>
      <c r="I1864" s="11" t="s">
        <v>5091</v>
      </c>
      <c r="J1864" s="14">
        <f>VLOOKUP(Table15[[#This Row],[TechRequired]],OldTree!A:B,2,0)</f>
        <v>4</v>
      </c>
      <c r="K1864" s="14"/>
      <c r="L1864" s="14"/>
      <c r="N1864" s="11" t="e">
        <f>INDEX(TreeLookup!$C$1:$DE$21,MATCH(Table15[[#This Row],[CATEGORY]],TreeLookup!$C$1:$C$21,0),MATCH(Table15[[#This Row],[YEAR]],TreeLookup!$C$1:$DE$1,0))</f>
        <v>#N/A</v>
      </c>
      <c r="O1864" s="11" t="s">
        <v>1903</v>
      </c>
      <c r="Q1864" s="11"/>
    </row>
    <row r="1865" spans="1:26" x14ac:dyDescent="0.25">
      <c r="A1865" s="11" t="s">
        <v>5473</v>
      </c>
      <c r="B1865" s="12" t="s">
        <v>7228</v>
      </c>
      <c r="C1865" s="11">
        <v>750</v>
      </c>
      <c r="D1865" s="11">
        <v>15000</v>
      </c>
      <c r="E1865" s="12" t="s">
        <v>5474</v>
      </c>
      <c r="F1865" s="11" t="s">
        <v>1376</v>
      </c>
      <c r="G1865" s="11" t="s">
        <v>5468</v>
      </c>
      <c r="H1865" s="11" t="s">
        <v>5091</v>
      </c>
      <c r="I1865" s="11" t="s">
        <v>5091</v>
      </c>
      <c r="J1865" s="14">
        <f>VLOOKUP(Table15[[#This Row],[TechRequired]],OldTree!A:B,2,0)</f>
        <v>6</v>
      </c>
      <c r="K1865" s="22" t="s">
        <v>8944</v>
      </c>
      <c r="L1865" s="14" t="s">
        <v>6816</v>
      </c>
      <c r="M1865" s="14">
        <v>7</v>
      </c>
      <c r="N1865" s="11" t="str">
        <f>INDEX(TreeLookup!$C$1:$DE$21,MATCH(Table15[[#This Row],[CATEGORY]],TreeLookup!$C$1:$C$21,0),MATCH(Table15[[#This Row],[YEAR]],TreeLookup!$C$1:$DE$1,0))</f>
        <v>start</v>
      </c>
      <c r="O1865" s="11" t="s">
        <v>1903</v>
      </c>
      <c r="P1865" s="13" t="s">
        <v>6842</v>
      </c>
      <c r="Q1865" s="11"/>
    </row>
    <row r="1866" spans="1:26" x14ac:dyDescent="0.25">
      <c r="A1866" s="11" t="s">
        <v>5469</v>
      </c>
      <c r="B1866" s="12" t="s">
        <v>7138</v>
      </c>
      <c r="C1866" s="11">
        <v>750</v>
      </c>
      <c r="D1866" s="11">
        <v>15000</v>
      </c>
      <c r="E1866" s="12" t="s">
        <v>5470</v>
      </c>
      <c r="F1866" s="11" t="s">
        <v>1284</v>
      </c>
      <c r="G1866" s="11" t="s">
        <v>5468</v>
      </c>
      <c r="H1866" s="11" t="s">
        <v>5091</v>
      </c>
      <c r="I1866" s="11" t="s">
        <v>5091</v>
      </c>
      <c r="J1866" s="14">
        <f>VLOOKUP(Table15[[#This Row],[TechRequired]],OldTree!A:B,2,0)</f>
        <v>4</v>
      </c>
      <c r="K1866" s="22" t="s">
        <v>8944</v>
      </c>
      <c r="L1866" s="14" t="s">
        <v>6816</v>
      </c>
      <c r="M1866" s="14">
        <v>5</v>
      </c>
      <c r="N1866" s="11" t="str">
        <f>INDEX(TreeLookup!$C$1:$DE$21,MATCH(Table15[[#This Row],[CATEGORY]],TreeLookup!$C$1:$C$21,0),MATCH(Table15[[#This Row],[YEAR]],TreeLookup!$C$1:$DE$1,0))</f>
        <v>start</v>
      </c>
      <c r="O1866" s="11" t="s">
        <v>1903</v>
      </c>
      <c r="P1866" s="13" t="s">
        <v>6842</v>
      </c>
      <c r="Q1866" s="11"/>
    </row>
    <row r="1867" spans="1:26" x14ac:dyDescent="0.25">
      <c r="A1867" s="11" t="s">
        <v>5475</v>
      </c>
      <c r="B1867" s="12" t="s">
        <v>7377</v>
      </c>
      <c r="C1867" s="11">
        <v>750</v>
      </c>
      <c r="D1867" s="11">
        <v>15000</v>
      </c>
      <c r="E1867" s="12" t="s">
        <v>5476</v>
      </c>
      <c r="F1867" s="11" t="s">
        <v>1288</v>
      </c>
      <c r="G1867" s="11" t="s">
        <v>5468</v>
      </c>
      <c r="H1867" s="11" t="s">
        <v>5091</v>
      </c>
      <c r="I1867" s="11" t="s">
        <v>5091</v>
      </c>
      <c r="J1867" s="14">
        <f>VLOOKUP(Table15[[#This Row],[TechRequired]],OldTree!A:B,2,0)</f>
        <v>7</v>
      </c>
      <c r="K1867" s="22" t="s">
        <v>8944</v>
      </c>
      <c r="L1867" s="14" t="s">
        <v>6816</v>
      </c>
      <c r="M1867" s="14">
        <v>8</v>
      </c>
      <c r="N1867" s="11" t="str">
        <f>INDEX(TreeLookup!$C$1:$DE$21,MATCH(Table15[[#This Row],[CATEGORY]],TreeLookup!$C$1:$C$21,0),MATCH(Table15[[#This Row],[YEAR]],TreeLookup!$C$1:$DE$1,0))</f>
        <v>start</v>
      </c>
      <c r="O1867" s="11" t="s">
        <v>1903</v>
      </c>
      <c r="P1867" s="13" t="s">
        <v>6842</v>
      </c>
      <c r="Q1867" s="11"/>
    </row>
    <row r="1868" spans="1:26" x14ac:dyDescent="0.25">
      <c r="A1868" s="11" t="s">
        <v>5471</v>
      </c>
      <c r="B1868" s="12" t="s">
        <v>7229</v>
      </c>
      <c r="C1868" s="11">
        <v>750</v>
      </c>
      <c r="D1868" s="11">
        <v>15000</v>
      </c>
      <c r="E1868" s="12" t="s">
        <v>5472</v>
      </c>
      <c r="F1868" s="11" t="s">
        <v>1320</v>
      </c>
      <c r="G1868" s="11" t="s">
        <v>5468</v>
      </c>
      <c r="H1868" s="11" t="s">
        <v>5091</v>
      </c>
      <c r="I1868" s="11" t="s">
        <v>5091</v>
      </c>
      <c r="J1868" s="14">
        <f>VLOOKUP(Table15[[#This Row],[TechRequired]],OldTree!A:B,2,0)</f>
        <v>6</v>
      </c>
      <c r="K1868" s="22" t="s">
        <v>8944</v>
      </c>
      <c r="L1868" s="14" t="s">
        <v>6816</v>
      </c>
      <c r="M1868" s="14">
        <v>7</v>
      </c>
      <c r="N1868" s="11" t="str">
        <f>INDEX(TreeLookup!$C$1:$DE$21,MATCH(Table15[[#This Row],[CATEGORY]],TreeLookup!$C$1:$C$21,0),MATCH(Table15[[#This Row],[YEAR]],TreeLookup!$C$1:$DE$1,0))</f>
        <v>start</v>
      </c>
      <c r="O1868" s="11" t="s">
        <v>1903</v>
      </c>
      <c r="P1868" s="13" t="s">
        <v>6842</v>
      </c>
      <c r="Q1868" s="11"/>
    </row>
    <row r="1869" spans="1:26" x14ac:dyDescent="0.25">
      <c r="A1869" s="11" t="s">
        <v>11146</v>
      </c>
      <c r="B1869" s="12" t="s">
        <v>11147</v>
      </c>
      <c r="C1869" s="11">
        <v>17500</v>
      </c>
      <c r="D1869" s="11">
        <v>350000</v>
      </c>
      <c r="E1869" s="24" t="s">
        <v>11148</v>
      </c>
      <c r="G1869" s="21" t="s">
        <v>11293</v>
      </c>
      <c r="H1869" s="21" t="s">
        <v>1903</v>
      </c>
      <c r="I1869" s="21" t="s">
        <v>1903</v>
      </c>
      <c r="J1869" s="16" t="e">
        <f>VLOOKUP(Table15[[#This Row],[TechRequired]],OldTree!A:B,2,0)</f>
        <v>#N/A</v>
      </c>
      <c r="K1869" s="22" t="s">
        <v>8944</v>
      </c>
      <c r="L1869" s="16"/>
      <c r="N1869" s="17" t="str">
        <f>INDEX(TreeLookup!$C$1:$DE$21,MATCH(Table15[[#This Row],[CATEGORY]],TreeLookup!$C$1:$C$21,0),MATCH(Table15[[#This Row],[YEAR]],TreeLookup!$C$1:$DE$1,0))</f>
        <v>longTermAvionics</v>
      </c>
      <c r="P1869" s="25" t="s">
        <v>6843</v>
      </c>
      <c r="S1869" s="11">
        <v>1990</v>
      </c>
      <c r="Y1869" s="48"/>
      <c r="Z1869" s="11" t="s">
        <v>11286</v>
      </c>
    </row>
    <row r="1870" spans="1:26" x14ac:dyDescent="0.25">
      <c r="A1870" s="11" t="s">
        <v>244</v>
      </c>
      <c r="B1870" s="12" t="s">
        <v>4932</v>
      </c>
      <c r="C1870" s="11">
        <v>380</v>
      </c>
      <c r="D1870" s="11">
        <v>7600</v>
      </c>
      <c r="E1870" s="12" t="s">
        <v>4933</v>
      </c>
      <c r="F1870" s="11" t="s">
        <v>1299</v>
      </c>
      <c r="G1870" s="11" t="s">
        <v>1380</v>
      </c>
      <c r="H1870" s="11" t="s">
        <v>1903</v>
      </c>
      <c r="I1870" s="11" t="s">
        <v>1903</v>
      </c>
      <c r="J1870" s="14">
        <f>VLOOKUP(Table15[[#This Row],[TechRequired]],OldTree!A:B,2,0)</f>
        <v>1.5</v>
      </c>
      <c r="K1870" s="22" t="s">
        <v>6012</v>
      </c>
      <c r="L1870" s="14" t="s">
        <v>8646</v>
      </c>
      <c r="N1870" s="11" t="str">
        <f>INDEX(TreeLookup!$C$1:$DE$21,MATCH(Table15[[#This Row],[CATEGORY]],TreeLookup!$C$1:$C$21,0),MATCH(Table15[[#This Row],[YEAR]],TreeLookup!$C$1:$DE$1,0))</f>
        <v>materialsScienceHuman</v>
      </c>
      <c r="P1870" s="13" t="s">
        <v>6843</v>
      </c>
      <c r="Q1870" s="11" t="s">
        <v>6547</v>
      </c>
      <c r="S1870" s="11">
        <v>1962</v>
      </c>
      <c r="W1870" s="15"/>
    </row>
    <row r="1871" spans="1:26" x14ac:dyDescent="0.25">
      <c r="A1871" s="11" t="s">
        <v>477</v>
      </c>
      <c r="B1871" s="12" t="s">
        <v>1760</v>
      </c>
      <c r="C1871" s="11">
        <v>50</v>
      </c>
      <c r="D1871" s="11">
        <v>1000</v>
      </c>
      <c r="E1871" s="12" t="s">
        <v>1761</v>
      </c>
      <c r="F1871" s="11" t="s">
        <v>1312</v>
      </c>
      <c r="G1871" s="11" t="s">
        <v>1380</v>
      </c>
      <c r="H1871" s="11" t="s">
        <v>1903</v>
      </c>
      <c r="I1871" s="11" t="s">
        <v>1903</v>
      </c>
      <c r="J1871" s="14">
        <f>VLOOKUP(Table15[[#This Row],[TechRequired]],OldTree!A:B,2,0)</f>
        <v>2.5</v>
      </c>
      <c r="K1871" s="22" t="s">
        <v>6012</v>
      </c>
      <c r="L1871" s="14" t="s">
        <v>8649</v>
      </c>
      <c r="N1871" s="11" t="str">
        <f>INDEX(TreeLookup!$C$1:$DE$21,MATCH(Table15[[#This Row],[CATEGORY]],TreeLookup!$C$1:$C$21,0),MATCH(Table15[[#This Row],[YEAR]],TreeLookup!$C$1:$DE$1,0))</f>
        <v>materialsScienceHuman</v>
      </c>
      <c r="P1871" s="13" t="s">
        <v>6843</v>
      </c>
      <c r="Q1871" s="11" t="s">
        <v>6547</v>
      </c>
      <c r="S1871" s="11">
        <v>1962</v>
      </c>
      <c r="W1871" s="15"/>
    </row>
    <row r="1872" spans="1:26" x14ac:dyDescent="0.25">
      <c r="A1872" s="11" t="s">
        <v>285</v>
      </c>
      <c r="B1872" s="12" t="s">
        <v>4952</v>
      </c>
      <c r="C1872" s="11">
        <v>300</v>
      </c>
      <c r="D1872" s="11">
        <v>6000</v>
      </c>
      <c r="E1872" s="12" t="s">
        <v>4953</v>
      </c>
      <c r="F1872" s="11" t="s">
        <v>1300</v>
      </c>
      <c r="G1872" s="11" t="s">
        <v>1380</v>
      </c>
      <c r="H1872" s="11" t="s">
        <v>1903</v>
      </c>
      <c r="I1872" s="11" t="s">
        <v>1903</v>
      </c>
      <c r="J1872" s="14">
        <f>VLOOKUP(Table15[[#This Row],[TechRequired]],OldTree!A:B,2,0)</f>
        <v>1</v>
      </c>
      <c r="K1872" s="22" t="s">
        <v>6012</v>
      </c>
      <c r="L1872" s="14" t="s">
        <v>8646</v>
      </c>
      <c r="N1872" s="11" t="str">
        <f>INDEX(TreeLookup!$C$1:$DE$21,MATCH(Table15[[#This Row],[CATEGORY]],TreeLookup!$C$1:$C$21,0),MATCH(Table15[[#This Row],[YEAR]],TreeLookup!$C$1:$DE$1,0))</f>
        <v>materialsScienceHuman</v>
      </c>
      <c r="P1872" s="13" t="s">
        <v>6843</v>
      </c>
      <c r="Q1872" s="11" t="s">
        <v>6548</v>
      </c>
      <c r="S1872" s="11">
        <v>1961</v>
      </c>
      <c r="W1872" s="15"/>
    </row>
    <row r="1873" spans="1:38" x14ac:dyDescent="0.25">
      <c r="A1873" s="11" t="s">
        <v>478</v>
      </c>
      <c r="B1873" s="12" t="s">
        <v>1758</v>
      </c>
      <c r="C1873" s="11">
        <v>30</v>
      </c>
      <c r="D1873" s="11">
        <v>600</v>
      </c>
      <c r="E1873" s="12" t="s">
        <v>1759</v>
      </c>
      <c r="F1873" s="11" t="s">
        <v>1312</v>
      </c>
      <c r="G1873" s="11" t="s">
        <v>1380</v>
      </c>
      <c r="H1873" s="11" t="s">
        <v>1903</v>
      </c>
      <c r="I1873" s="11" t="s">
        <v>1903</v>
      </c>
      <c r="J1873" s="14">
        <f>VLOOKUP(Table15[[#This Row],[TechRequired]],OldTree!A:B,2,0)</f>
        <v>2.5</v>
      </c>
      <c r="K1873" s="22" t="s">
        <v>6012</v>
      </c>
      <c r="L1873" s="14" t="s">
        <v>8649</v>
      </c>
      <c r="N1873" s="11" t="str">
        <f>INDEX(TreeLookup!$C$1:$DE$21,MATCH(Table15[[#This Row],[CATEGORY]],TreeLookup!$C$1:$C$21,0),MATCH(Table15[[#This Row],[YEAR]],TreeLookup!$C$1:$DE$1,0))</f>
        <v>materialsScienceHuman</v>
      </c>
      <c r="P1873" s="13" t="s">
        <v>6843</v>
      </c>
      <c r="Q1873" s="11" t="s">
        <v>6548</v>
      </c>
      <c r="S1873" s="11">
        <v>1961</v>
      </c>
      <c r="W1873" s="15"/>
      <c r="AL1873" s="11" t="s">
        <v>11286</v>
      </c>
    </row>
    <row r="1874" spans="1:38" x14ac:dyDescent="0.25">
      <c r="A1874" s="11" t="s">
        <v>485</v>
      </c>
      <c r="B1874" s="12" t="s">
        <v>4948</v>
      </c>
      <c r="C1874" s="11">
        <v>400</v>
      </c>
      <c r="D1874" s="11">
        <v>8000</v>
      </c>
      <c r="E1874" s="12" t="s">
        <v>4949</v>
      </c>
      <c r="F1874" s="11" t="s">
        <v>1312</v>
      </c>
      <c r="G1874" s="11" t="s">
        <v>1380</v>
      </c>
      <c r="H1874" s="11" t="s">
        <v>1903</v>
      </c>
      <c r="I1874" s="11" t="s">
        <v>1903</v>
      </c>
      <c r="J1874" s="14">
        <f>VLOOKUP(Table15[[#This Row],[TechRequired]],OldTree!A:B,2,0)</f>
        <v>2.5</v>
      </c>
      <c r="K1874" s="22" t="s">
        <v>8946</v>
      </c>
      <c r="L1874" s="14" t="s">
        <v>8654</v>
      </c>
      <c r="N1874" s="11" t="str">
        <f>INDEX(TreeLookup!$C$1:$DE$21,MATCH(Table15[[#This Row],[CATEGORY]],TreeLookup!$C$1:$C$21,0),MATCH(Table15[[#This Row],[YEAR]],TreeLookup!$C$1:$DE$1,0))</f>
        <v>basicCapsules</v>
      </c>
      <c r="P1874" s="13" t="s">
        <v>6843</v>
      </c>
      <c r="Q1874" s="11" t="s">
        <v>6056</v>
      </c>
      <c r="S1874" s="11">
        <v>1961</v>
      </c>
      <c r="W1874" s="15"/>
      <c r="Y1874" s="21" t="s">
        <v>11103</v>
      </c>
      <c r="AE1874" s="11" t="s">
        <v>11286</v>
      </c>
      <c r="AG1874" s="11" t="s">
        <v>11286</v>
      </c>
    </row>
    <row r="1875" spans="1:38" x14ac:dyDescent="0.25">
      <c r="A1875" s="11" t="s">
        <v>488</v>
      </c>
      <c r="B1875" s="12" t="s">
        <v>4948</v>
      </c>
      <c r="C1875" s="11">
        <v>400</v>
      </c>
      <c r="D1875" s="11">
        <v>8000</v>
      </c>
      <c r="E1875" s="12" t="s">
        <v>3726</v>
      </c>
      <c r="F1875" s="11" t="s">
        <v>1312</v>
      </c>
      <c r="G1875" s="11" t="s">
        <v>5637</v>
      </c>
      <c r="H1875" s="11" t="s">
        <v>1903</v>
      </c>
      <c r="I1875" s="11" t="s">
        <v>1903</v>
      </c>
      <c r="J1875" s="14">
        <f>VLOOKUP(Table15[[#This Row],[TechRequired]],OldTree!A:B,2,0)</f>
        <v>2.5</v>
      </c>
      <c r="K1875" s="22" t="s">
        <v>8946</v>
      </c>
      <c r="L1875" s="14" t="s">
        <v>8654</v>
      </c>
      <c r="N1875" s="11" t="str">
        <f>INDEX(TreeLookup!$C$1:$DE$21,MATCH(Table15[[#This Row],[CATEGORY]],TreeLookup!$C$1:$C$21,0),MATCH(Table15[[#This Row],[YEAR]],TreeLookup!$C$1:$DE$1,0))</f>
        <v>basicCapsules</v>
      </c>
      <c r="P1875" s="13" t="s">
        <v>6843</v>
      </c>
      <c r="Q1875" s="11" t="s">
        <v>6056</v>
      </c>
      <c r="S1875" s="11">
        <v>1961</v>
      </c>
      <c r="W1875" s="15"/>
      <c r="Y1875" s="21" t="s">
        <v>11103</v>
      </c>
      <c r="AE1875" s="11" t="s">
        <v>11286</v>
      </c>
      <c r="AG1875" s="11" t="s">
        <v>11286</v>
      </c>
    </row>
    <row r="1876" spans="1:38" x14ac:dyDescent="0.25">
      <c r="A1876" s="11" t="s">
        <v>479</v>
      </c>
      <c r="B1876" s="12" t="s">
        <v>4957</v>
      </c>
      <c r="C1876" s="11">
        <v>50</v>
      </c>
      <c r="D1876" s="11">
        <v>1000</v>
      </c>
      <c r="E1876" s="12" t="s">
        <v>4958</v>
      </c>
      <c r="F1876" s="11" t="s">
        <v>1312</v>
      </c>
      <c r="G1876" s="11" t="s">
        <v>1380</v>
      </c>
      <c r="H1876" s="11" t="s">
        <v>1903</v>
      </c>
      <c r="I1876" s="11" t="s">
        <v>1903</v>
      </c>
      <c r="J1876" s="14">
        <f>VLOOKUP(Table15[[#This Row],[TechRequired]],OldTree!A:B,2,0)</f>
        <v>2.5</v>
      </c>
      <c r="K1876" s="22" t="s">
        <v>8946</v>
      </c>
      <c r="L1876" s="14" t="s">
        <v>8652</v>
      </c>
      <c r="N1876" s="11" t="str">
        <f>INDEX(TreeLookup!$C$1:$DE$21,MATCH(Table15[[#This Row],[CATEGORY]],TreeLookup!$C$1:$C$21,0),MATCH(Table15[[#This Row],[YEAR]],TreeLookup!$C$1:$DE$1,0))</f>
        <v>basicCapsules</v>
      </c>
      <c r="P1876" s="13" t="s">
        <v>6843</v>
      </c>
      <c r="Q1876" s="11" t="s">
        <v>6056</v>
      </c>
      <c r="S1876" s="11">
        <v>1961</v>
      </c>
      <c r="W1876" s="15"/>
      <c r="AG1876" s="11" t="s">
        <v>11286</v>
      </c>
    </row>
    <row r="1877" spans="1:38" x14ac:dyDescent="0.25">
      <c r="A1877" s="11" t="s">
        <v>486</v>
      </c>
      <c r="B1877" s="12" t="s">
        <v>1704</v>
      </c>
      <c r="C1877" s="11">
        <v>80</v>
      </c>
      <c r="D1877" s="11">
        <v>1600</v>
      </c>
      <c r="E1877" s="12" t="s">
        <v>4956</v>
      </c>
      <c r="F1877" s="11" t="s">
        <v>1312</v>
      </c>
      <c r="G1877" s="11" t="s">
        <v>1380</v>
      </c>
      <c r="H1877" s="11" t="s">
        <v>1903</v>
      </c>
      <c r="I1877" s="11" t="s">
        <v>1903</v>
      </c>
      <c r="J1877" s="14">
        <f>VLOOKUP(Table15[[#This Row],[TechRequired]],OldTree!A:B,2,0)</f>
        <v>2.5</v>
      </c>
      <c r="K1877" s="22" t="s">
        <v>8941</v>
      </c>
      <c r="L1877" s="14" t="s">
        <v>6818</v>
      </c>
      <c r="N1877" s="11" t="str">
        <f>INDEX(TreeLookup!$C$1:$DE$21,MATCH(Table15[[#This Row],[CATEGORY]],TreeLookup!$C$1:$C$21,0),MATCH(Table15[[#This Row],[YEAR]],TreeLookup!$C$1:$DE$1,0))</f>
        <v>humanRatedEDL</v>
      </c>
      <c r="P1877" s="13" t="s">
        <v>6843</v>
      </c>
      <c r="Q1877" s="11" t="s">
        <v>6056</v>
      </c>
      <c r="S1877" s="11">
        <v>1961</v>
      </c>
      <c r="W1877" s="15"/>
    </row>
    <row r="1878" spans="1:38" x14ac:dyDescent="0.25">
      <c r="A1878" s="11" t="s">
        <v>1048</v>
      </c>
      <c r="B1878" s="12" t="s">
        <v>5274</v>
      </c>
      <c r="C1878" s="11">
        <v>40</v>
      </c>
      <c r="D1878" s="11">
        <v>800</v>
      </c>
      <c r="E1878" s="12" t="s">
        <v>5275</v>
      </c>
      <c r="F1878" s="11" t="s">
        <v>1372</v>
      </c>
      <c r="G1878" s="11" t="s">
        <v>1380</v>
      </c>
      <c r="H1878" s="11" t="s">
        <v>1903</v>
      </c>
      <c r="I1878" s="11" t="s">
        <v>1903</v>
      </c>
      <c r="J1878" s="14">
        <f>VLOOKUP(Table15[[#This Row],[TechRequired]],OldTree!A:B,2,0)</f>
        <v>0</v>
      </c>
      <c r="K1878" s="22" t="s">
        <v>8941</v>
      </c>
      <c r="L1878" s="14" t="s">
        <v>6818</v>
      </c>
      <c r="N1878" s="11" t="str">
        <f>INDEX(TreeLookup!$C$1:$DE$21,MATCH(Table15[[#This Row],[CATEGORY]],TreeLookup!$C$1:$C$21,0),MATCH(Table15[[#This Row],[YEAR]],TreeLookup!$C$1:$DE$1,0))</f>
        <v>start</v>
      </c>
      <c r="P1878" s="13" t="s">
        <v>6843</v>
      </c>
      <c r="Q1878" s="11"/>
      <c r="S1878" s="11">
        <v>0</v>
      </c>
      <c r="W1878" s="15"/>
    </row>
    <row r="1879" spans="1:38" x14ac:dyDescent="0.25">
      <c r="A1879" s="11" t="s">
        <v>481</v>
      </c>
      <c r="B1879" s="12" t="s">
        <v>1762</v>
      </c>
      <c r="C1879" s="11">
        <v>2</v>
      </c>
      <c r="D1879" s="11">
        <v>40</v>
      </c>
      <c r="E1879" s="12" t="s">
        <v>4846</v>
      </c>
      <c r="F1879" s="11" t="s">
        <v>1312</v>
      </c>
      <c r="G1879" s="11" t="s">
        <v>1380</v>
      </c>
      <c r="H1879" s="11" t="s">
        <v>1903</v>
      </c>
      <c r="I1879" s="11" t="s">
        <v>1903</v>
      </c>
      <c r="J1879" s="14">
        <f>VLOOKUP(Table15[[#This Row],[TechRequired]],OldTree!A:B,2,0)</f>
        <v>2.5</v>
      </c>
      <c r="K1879" s="22" t="s">
        <v>8946</v>
      </c>
      <c r="L1879" s="14" t="s">
        <v>8652</v>
      </c>
      <c r="N1879" s="11" t="str">
        <f>INDEX(TreeLookup!$C$1:$DE$21,MATCH(Table15[[#This Row],[CATEGORY]],TreeLookup!$C$1:$C$21,0),MATCH(Table15[[#This Row],[YEAR]],TreeLookup!$C$1:$DE$1,0))</f>
        <v>basicCapsules</v>
      </c>
      <c r="P1879" s="13" t="s">
        <v>6843</v>
      </c>
      <c r="Q1879" s="11" t="s">
        <v>6056</v>
      </c>
      <c r="S1879" s="11">
        <v>1961</v>
      </c>
      <c r="W1879" s="15"/>
      <c r="AE1879" s="11" t="s">
        <v>11286</v>
      </c>
      <c r="AG1879" s="11" t="s">
        <v>11286</v>
      </c>
    </row>
    <row r="1880" spans="1:38" x14ac:dyDescent="0.25">
      <c r="A1880" s="11" t="s">
        <v>483</v>
      </c>
      <c r="B1880" s="12" t="s">
        <v>4961</v>
      </c>
      <c r="C1880" s="11">
        <v>17</v>
      </c>
      <c r="D1880" s="11">
        <v>1000</v>
      </c>
      <c r="E1880" s="12" t="s">
        <v>4962</v>
      </c>
      <c r="F1880" s="11" t="s">
        <v>1312</v>
      </c>
      <c r="G1880" s="11" t="s">
        <v>1380</v>
      </c>
      <c r="H1880" s="11" t="s">
        <v>1903</v>
      </c>
      <c r="I1880" s="11" t="s">
        <v>1903</v>
      </c>
      <c r="J1880" s="14">
        <f>VLOOKUP(Table15[[#This Row],[TechRequired]],OldTree!A:B,2,0)</f>
        <v>2.5</v>
      </c>
      <c r="K1880" s="22" t="s">
        <v>6812</v>
      </c>
      <c r="L1880" s="14" t="s">
        <v>6812</v>
      </c>
      <c r="N1880" s="11" t="str">
        <f>INDEX(TreeLookup!$C$1:$DE$21,MATCH(Table15[[#This Row],[CATEGORY]],TreeLookup!$C$1:$C$21,0),MATCH(Table15[[#This Row],[YEAR]],TreeLookup!$C$1:$DE$1,0))</f>
        <v>stabilityRP0</v>
      </c>
      <c r="P1880" s="13" t="s">
        <v>6843</v>
      </c>
      <c r="Q1880" s="11" t="s">
        <v>6056</v>
      </c>
      <c r="S1880" s="11">
        <v>1961</v>
      </c>
      <c r="W1880" s="15"/>
      <c r="AC1880" s="11" t="s">
        <v>11286</v>
      </c>
      <c r="AG1880" s="11" t="s">
        <v>11286</v>
      </c>
    </row>
    <row r="1881" spans="1:38" x14ac:dyDescent="0.25">
      <c r="A1881" s="11" t="s">
        <v>482</v>
      </c>
      <c r="B1881" s="12" t="s">
        <v>4959</v>
      </c>
      <c r="C1881" s="11">
        <v>3730</v>
      </c>
      <c r="D1881" s="11">
        <v>90600</v>
      </c>
      <c r="E1881" s="12" t="s">
        <v>4960</v>
      </c>
      <c r="F1881" s="11" t="s">
        <v>1312</v>
      </c>
      <c r="G1881" s="11" t="s">
        <v>1380</v>
      </c>
      <c r="H1881" s="11" t="s">
        <v>1903</v>
      </c>
      <c r="I1881" s="11" t="s">
        <v>1903</v>
      </c>
      <c r="J1881" s="14">
        <f>VLOOKUP(Table15[[#This Row],[TechRequired]],OldTree!A:B,2,0)</f>
        <v>2.5</v>
      </c>
      <c r="K1881" s="22" t="s">
        <v>8946</v>
      </c>
      <c r="L1881" s="14" t="s">
        <v>8651</v>
      </c>
      <c r="N1881" s="11" t="str">
        <f>INDEX(TreeLookup!$C$1:$DE$21,MATCH(Table15[[#This Row],[CATEGORY]],TreeLookup!$C$1:$C$21,0),MATCH(Table15[[#This Row],[YEAR]],TreeLookup!$C$1:$DE$1,0))</f>
        <v>basicCapsules</v>
      </c>
      <c r="P1881" s="13" t="s">
        <v>6843</v>
      </c>
      <c r="Q1881" s="11" t="s">
        <v>6056</v>
      </c>
      <c r="S1881" s="11">
        <v>1961</v>
      </c>
      <c r="W1881" s="15"/>
      <c r="Z1881" s="11" t="s">
        <v>11286</v>
      </c>
      <c r="AE1881" s="11" t="s">
        <v>11286</v>
      </c>
      <c r="AG1881" s="11" t="s">
        <v>11286</v>
      </c>
      <c r="AJ1881" s="11" t="s">
        <v>11286</v>
      </c>
    </row>
    <row r="1882" spans="1:38" x14ac:dyDescent="0.25">
      <c r="A1882" s="11" t="s">
        <v>484</v>
      </c>
      <c r="B1882" s="12" t="s">
        <v>4946</v>
      </c>
      <c r="C1882" s="11">
        <v>80</v>
      </c>
      <c r="D1882" s="11">
        <v>1600</v>
      </c>
      <c r="E1882" s="12" t="s">
        <v>4947</v>
      </c>
      <c r="F1882" s="11" t="s">
        <v>1312</v>
      </c>
      <c r="G1882" s="11" t="s">
        <v>1380</v>
      </c>
      <c r="H1882" s="11" t="s">
        <v>1903</v>
      </c>
      <c r="I1882" s="11" t="s">
        <v>1903</v>
      </c>
      <c r="J1882" s="14">
        <f>VLOOKUP(Table15[[#This Row],[TechRequired]],OldTree!A:B,2,0)</f>
        <v>2.5</v>
      </c>
      <c r="K1882" s="23" t="s">
        <v>8953</v>
      </c>
      <c r="L1882" s="14"/>
      <c r="N1882" s="11" t="str">
        <f>INDEX(TreeLookup!$C$1:$DE$21,MATCH(Table15[[#This Row],[CATEGORY]],TreeLookup!$C$1:$C$21,0),MATCH(Table15[[#This Row],[YEAR]],TreeLookup!$C$1:$DE$1,0))</f>
        <v>solids1959</v>
      </c>
      <c r="P1882" s="13" t="s">
        <v>6843</v>
      </c>
      <c r="Q1882" s="11" t="s">
        <v>6056</v>
      </c>
      <c r="S1882" s="11">
        <v>1961</v>
      </c>
      <c r="W1882" s="15"/>
      <c r="AE1882" s="11" t="s">
        <v>11286</v>
      </c>
    </row>
    <row r="1883" spans="1:38" x14ac:dyDescent="0.25">
      <c r="A1883" s="11" t="s">
        <v>480</v>
      </c>
      <c r="B1883" s="12" t="s">
        <v>4944</v>
      </c>
      <c r="C1883" s="11">
        <v>10</v>
      </c>
      <c r="D1883" s="11">
        <v>200</v>
      </c>
      <c r="E1883" s="12" t="s">
        <v>4945</v>
      </c>
      <c r="F1883" s="11" t="s">
        <v>1312</v>
      </c>
      <c r="G1883" s="11" t="s">
        <v>1380</v>
      </c>
      <c r="H1883" s="11" t="s">
        <v>1903</v>
      </c>
      <c r="I1883" s="11" t="s">
        <v>1903</v>
      </c>
      <c r="J1883" s="14">
        <f>VLOOKUP(Table15[[#This Row],[TechRequired]],OldTree!A:B,2,0)</f>
        <v>2.5</v>
      </c>
      <c r="K1883" s="22" t="s">
        <v>8946</v>
      </c>
      <c r="L1883" s="14" t="s">
        <v>8652</v>
      </c>
      <c r="N1883" s="11" t="str">
        <f>INDEX(TreeLookup!$C$1:$DE$21,MATCH(Table15[[#This Row],[CATEGORY]],TreeLookup!$C$1:$C$21,0),MATCH(Table15[[#This Row],[YEAR]],TreeLookup!$C$1:$DE$1,0))</f>
        <v>basicCapsules</v>
      </c>
      <c r="P1883" s="13" t="s">
        <v>6843</v>
      </c>
      <c r="Q1883" s="11" t="s">
        <v>6056</v>
      </c>
      <c r="S1883" s="11">
        <v>1961</v>
      </c>
      <c r="W1883" s="15"/>
      <c r="AG1883" s="11" t="s">
        <v>11286</v>
      </c>
      <c r="AL1883" s="11" t="s">
        <v>11286</v>
      </c>
    </row>
    <row r="1884" spans="1:38" x14ac:dyDescent="0.25">
      <c r="A1884" s="11" t="s">
        <v>942</v>
      </c>
      <c r="B1884" s="12" t="s">
        <v>3894</v>
      </c>
      <c r="C1884" s="11">
        <v>60000</v>
      </c>
      <c r="D1884" s="11">
        <v>750000</v>
      </c>
      <c r="E1884" s="12" t="s">
        <v>3895</v>
      </c>
      <c r="F1884" s="11" t="s">
        <v>1363</v>
      </c>
      <c r="G1884" s="11" t="s">
        <v>1383</v>
      </c>
      <c r="H1884" s="11" t="s">
        <v>1903</v>
      </c>
      <c r="I1884" s="11" t="s">
        <v>1903</v>
      </c>
      <c r="J1884" s="14">
        <f>VLOOKUP(Table15[[#This Row],[TechRequired]],OldTree!A:B,2,0)</f>
        <v>7</v>
      </c>
      <c r="K1884" s="22" t="s">
        <v>8946</v>
      </c>
      <c r="L1884" s="14" t="s">
        <v>8651</v>
      </c>
      <c r="M1884" s="14">
        <v>10</v>
      </c>
      <c r="N1884" s="11" t="str">
        <f>INDEX(TreeLookup!$C$1:$DE$21,MATCH(Table15[[#This Row],[CATEGORY]],TreeLookup!$C$1:$C$21,0),MATCH(Table15[[#This Row],[YEAR]],TreeLookup!$C$1:$DE$1,0))</f>
        <v>capsulesNF</v>
      </c>
      <c r="P1884" s="13" t="s">
        <v>6843</v>
      </c>
      <c r="Q1884" s="11" t="s">
        <v>6636</v>
      </c>
      <c r="S1884" s="11">
        <v>2019</v>
      </c>
      <c r="W1884" s="15"/>
      <c r="Y1884" s="11" t="s">
        <v>10988</v>
      </c>
      <c r="Z1884" s="11" t="s">
        <v>11286</v>
      </c>
      <c r="AF1884" s="11" t="s">
        <v>11286</v>
      </c>
      <c r="AG1884" s="11" t="s">
        <v>11286</v>
      </c>
      <c r="AJ1884" s="11" t="s">
        <v>11286</v>
      </c>
    </row>
    <row r="1885" spans="1:38" x14ac:dyDescent="0.25">
      <c r="A1885" s="11" t="s">
        <v>1804</v>
      </c>
      <c r="B1885" s="12" t="s">
        <v>7596</v>
      </c>
      <c r="C1885" s="11">
        <v>205</v>
      </c>
      <c r="D1885" s="11">
        <v>17050</v>
      </c>
      <c r="E1885" s="12" t="s">
        <v>10604</v>
      </c>
      <c r="F1885" s="11" t="s">
        <v>1287</v>
      </c>
      <c r="G1885" s="11" t="s">
        <v>1784</v>
      </c>
      <c r="H1885" s="11" t="s">
        <v>1903</v>
      </c>
      <c r="I1885" s="11" t="s">
        <v>1903</v>
      </c>
      <c r="J1885" s="14">
        <f>VLOOKUP(Table15[[#This Row],[TechRequired]],OldTree!A:B,2,0)</f>
        <v>3</v>
      </c>
      <c r="K1885" s="22" t="s">
        <v>8945</v>
      </c>
      <c r="L1885" s="14"/>
      <c r="N1885" s="11" t="str">
        <f>INDEX(TreeLookup!$C$1:$DE$21,MATCH(Table15[[#This Row],[CATEGORY]],TreeLookup!$C$1:$C$21,0),MATCH(Table15[[#This Row],[YEAR]],TreeLookup!$C$1:$DE$1,0))</f>
        <v>orbitalRocketry2004</v>
      </c>
      <c r="P1885" s="13" t="s">
        <v>6843</v>
      </c>
      <c r="Q1885" s="11" t="s">
        <v>6165</v>
      </c>
      <c r="S1885" s="11">
        <v>2006</v>
      </c>
      <c r="V1885" s="11" t="s">
        <v>8832</v>
      </c>
      <c r="W1885" s="15">
        <v>42872</v>
      </c>
      <c r="Y1885" s="11" t="s">
        <v>10931</v>
      </c>
      <c r="AD1885" s="11" t="s">
        <v>11286</v>
      </c>
    </row>
    <row r="1886" spans="1:38" x14ac:dyDescent="0.25">
      <c r="A1886" s="11" t="s">
        <v>3896</v>
      </c>
      <c r="B1886" s="12" t="s">
        <v>7650</v>
      </c>
      <c r="C1886" s="11">
        <v>55000</v>
      </c>
      <c r="D1886" s="11">
        <v>750000</v>
      </c>
      <c r="E1886" s="12" t="s">
        <v>10688</v>
      </c>
      <c r="F1886" s="11" t="s">
        <v>1346</v>
      </c>
      <c r="G1886" s="11" t="s">
        <v>1383</v>
      </c>
      <c r="H1886" s="11" t="s">
        <v>1903</v>
      </c>
      <c r="I1886" s="21" t="s">
        <v>1903</v>
      </c>
      <c r="J1886" s="14">
        <f>VLOOKUP(Table15[[#This Row],[TechRequired]],OldTree!A:B,2,0)</f>
        <v>8</v>
      </c>
      <c r="K1886" s="22" t="s">
        <v>8946</v>
      </c>
      <c r="L1886" s="14" t="s">
        <v>8651</v>
      </c>
      <c r="M1886" s="14">
        <v>10</v>
      </c>
      <c r="N1886" s="11" t="str">
        <f>INDEX(TreeLookup!$C$1:$DE$21,MATCH(Table15[[#This Row],[CATEGORY]],TreeLookup!$C$1:$C$21,0),MATCH(Table15[[#This Row],[YEAR]],TreeLookup!$C$1:$DE$1,0))</f>
        <v>capsulesNF</v>
      </c>
      <c r="P1886" s="25" t="s">
        <v>6843</v>
      </c>
      <c r="Q1886" s="11" t="s">
        <v>6636</v>
      </c>
      <c r="S1886" s="11">
        <v>2019</v>
      </c>
      <c r="V1886" s="11" t="s">
        <v>8688</v>
      </c>
      <c r="W1886" s="15"/>
      <c r="Z1886" s="11" t="s">
        <v>11286</v>
      </c>
      <c r="AF1886" s="11" t="s">
        <v>11286</v>
      </c>
      <c r="AG1886" s="11" t="s">
        <v>11286</v>
      </c>
    </row>
    <row r="1887" spans="1:38" x14ac:dyDescent="0.25">
      <c r="A1887" s="11" t="s">
        <v>3897</v>
      </c>
      <c r="B1887" s="12" t="s">
        <v>7661</v>
      </c>
      <c r="C1887" s="11">
        <v>16000</v>
      </c>
      <c r="D1887" s="11">
        <v>48000</v>
      </c>
      <c r="E1887" s="12" t="s">
        <v>10725</v>
      </c>
      <c r="F1887" s="11" t="s">
        <v>1332</v>
      </c>
      <c r="G1887" s="11" t="s">
        <v>1383</v>
      </c>
      <c r="H1887" s="11" t="s">
        <v>1903</v>
      </c>
      <c r="I1887" s="11" t="s">
        <v>5091</v>
      </c>
      <c r="J1887" s="14">
        <f>VLOOKUP(Table15[[#This Row],[TechRequired]],OldTree!A:B,2,0)</f>
        <v>6</v>
      </c>
      <c r="K1887" s="22" t="s">
        <v>6012</v>
      </c>
      <c r="L1887" s="14" t="s">
        <v>8646</v>
      </c>
      <c r="M1887" s="14">
        <v>10</v>
      </c>
      <c r="N1887" s="11" t="str">
        <f>INDEX(TreeLookup!$C$1:$DE$21,MATCH(Table15[[#This Row],[CATEGORY]],TreeLookup!$C$1:$C$21,0),MATCH(Table15[[#This Row],[YEAR]],TreeLookup!$C$1:$DE$1,0))</f>
        <v>materialsScienceNF</v>
      </c>
      <c r="P1887" s="13" t="s">
        <v>6842</v>
      </c>
      <c r="Q1887" s="11" t="s">
        <v>6601</v>
      </c>
      <c r="S1887" s="11">
        <v>2020</v>
      </c>
      <c r="W1887" s="15"/>
    </row>
    <row r="1888" spans="1:38" x14ac:dyDescent="0.25">
      <c r="A1888" s="11" t="s">
        <v>3898</v>
      </c>
      <c r="B1888" s="12" t="s">
        <v>7662</v>
      </c>
      <c r="C1888" s="11">
        <v>7200</v>
      </c>
      <c r="D1888" s="11">
        <v>16000</v>
      </c>
      <c r="E1888" s="12" t="s">
        <v>10678</v>
      </c>
      <c r="F1888" s="11" t="s">
        <v>1347</v>
      </c>
      <c r="G1888" s="11" t="s">
        <v>1383</v>
      </c>
      <c r="H1888" s="11" t="s">
        <v>1903</v>
      </c>
      <c r="I1888" s="11" t="s">
        <v>5091</v>
      </c>
      <c r="J1888" s="14">
        <f>VLOOKUP(Table15[[#This Row],[TechRequired]],OldTree!A:B,2,0)</f>
        <v>4.5</v>
      </c>
      <c r="K1888" s="22" t="s">
        <v>6012</v>
      </c>
      <c r="L1888" s="14" t="s">
        <v>8646</v>
      </c>
      <c r="M1888" s="14">
        <v>10</v>
      </c>
      <c r="N1888" s="11" t="str">
        <f>INDEX(TreeLookup!$C$1:$DE$21,MATCH(Table15[[#This Row],[CATEGORY]],TreeLookup!$C$1:$C$21,0),MATCH(Table15[[#This Row],[YEAR]],TreeLookup!$C$1:$DE$1,0))</f>
        <v>materialsScienceCommercial</v>
      </c>
      <c r="P1888" s="13" t="s">
        <v>6842</v>
      </c>
      <c r="Q1888" s="11" t="s">
        <v>6611</v>
      </c>
      <c r="S1888" s="11">
        <v>2018</v>
      </c>
      <c r="W1888" s="15"/>
    </row>
    <row r="1889" spans="1:33" x14ac:dyDescent="0.25">
      <c r="A1889" s="11" t="s">
        <v>943</v>
      </c>
      <c r="B1889" s="12" t="s">
        <v>3899</v>
      </c>
      <c r="C1889" s="11">
        <v>60000</v>
      </c>
      <c r="D1889" s="11">
        <v>750000</v>
      </c>
      <c r="E1889" s="12" t="s">
        <v>3900</v>
      </c>
      <c r="F1889" s="11" t="s">
        <v>1363</v>
      </c>
      <c r="G1889" s="11" t="s">
        <v>1383</v>
      </c>
      <c r="H1889" s="11" t="s">
        <v>1903</v>
      </c>
      <c r="I1889" s="11" t="s">
        <v>1903</v>
      </c>
      <c r="J1889" s="14">
        <f>VLOOKUP(Table15[[#This Row],[TechRequired]],OldTree!A:B,2,0)</f>
        <v>7</v>
      </c>
      <c r="K1889" s="22" t="s">
        <v>8946</v>
      </c>
      <c r="L1889" s="14" t="s">
        <v>6814</v>
      </c>
      <c r="M1889" s="14">
        <v>10</v>
      </c>
      <c r="N1889" s="11" t="str">
        <f>INDEX(TreeLookup!$C$1:$DE$21,MATCH(Table15[[#This Row],[CATEGORY]],TreeLookup!$C$1:$C$21,0),MATCH(Table15[[#This Row],[YEAR]],TreeLookup!$C$1:$DE$1,0))</f>
        <v>capsulesNF</v>
      </c>
      <c r="P1889" s="13" t="s">
        <v>6843</v>
      </c>
      <c r="Q1889" s="11" t="s">
        <v>6712</v>
      </c>
      <c r="S1889" s="11">
        <v>2020</v>
      </c>
      <c r="W1889" s="15"/>
      <c r="Y1889" s="11" t="s">
        <v>10990</v>
      </c>
      <c r="AG1889" s="11" t="s">
        <v>11286</v>
      </c>
    </row>
    <row r="1890" spans="1:33" x14ac:dyDescent="0.25">
      <c r="A1890" s="11" t="s">
        <v>3901</v>
      </c>
      <c r="B1890" s="12" t="s">
        <v>7302</v>
      </c>
      <c r="C1890" s="11">
        <v>1500</v>
      </c>
      <c r="D1890" s="11">
        <v>6000</v>
      </c>
      <c r="E1890" s="12" t="s">
        <v>3902</v>
      </c>
      <c r="F1890" s="11" t="s">
        <v>1327</v>
      </c>
      <c r="G1890" s="11" t="s">
        <v>1383</v>
      </c>
      <c r="H1890" s="11" t="s">
        <v>5091</v>
      </c>
      <c r="I1890" s="11" t="s">
        <v>5091</v>
      </c>
      <c r="J1890" s="14">
        <f>VLOOKUP(Table15[[#This Row],[TechRequired]],OldTree!A:B,2,0)</f>
        <v>5</v>
      </c>
      <c r="K1890" s="14"/>
      <c r="L1890" s="14" t="s">
        <v>8665</v>
      </c>
      <c r="N1890" s="11" t="e">
        <f>INDEX(TreeLookup!$C$1:$DE$21,MATCH(Table15[[#This Row],[CATEGORY]],TreeLookup!$C$1:$C$21,0),MATCH(Table15[[#This Row],[YEAR]],TreeLookup!$C$1:$DE$1,0))</f>
        <v>#N/A</v>
      </c>
      <c r="O1890" s="11" t="s">
        <v>1903</v>
      </c>
      <c r="P1890" s="13" t="s">
        <v>6842</v>
      </c>
      <c r="Q1890" s="12" t="s">
        <v>6077</v>
      </c>
      <c r="S1890" s="11">
        <v>1981</v>
      </c>
    </row>
    <row r="1891" spans="1:33" x14ac:dyDescent="0.25">
      <c r="A1891" s="11" t="s">
        <v>3903</v>
      </c>
      <c r="B1891" s="12" t="s">
        <v>7303</v>
      </c>
      <c r="C1891" s="11">
        <v>1500</v>
      </c>
      <c r="D1891" s="11">
        <v>6000</v>
      </c>
      <c r="E1891" s="12" t="s">
        <v>3904</v>
      </c>
      <c r="F1891" s="11" t="s">
        <v>1327</v>
      </c>
      <c r="G1891" s="11" t="s">
        <v>1383</v>
      </c>
      <c r="H1891" s="11" t="s">
        <v>5091</v>
      </c>
      <c r="I1891" s="11" t="s">
        <v>5091</v>
      </c>
      <c r="J1891" s="14">
        <f>VLOOKUP(Table15[[#This Row],[TechRequired]],OldTree!A:B,2,0)</f>
        <v>5</v>
      </c>
      <c r="K1891" s="14"/>
      <c r="L1891" s="14" t="s">
        <v>8665</v>
      </c>
      <c r="N1891" s="11" t="e">
        <f>INDEX(TreeLookup!$C$1:$DE$21,MATCH(Table15[[#This Row],[CATEGORY]],TreeLookup!$C$1:$C$21,0),MATCH(Table15[[#This Row],[YEAR]],TreeLookup!$C$1:$DE$1,0))</f>
        <v>#N/A</v>
      </c>
      <c r="O1891" s="11" t="s">
        <v>1903</v>
      </c>
      <c r="P1891" s="13" t="s">
        <v>6842</v>
      </c>
      <c r="Q1891" s="12" t="s">
        <v>6077</v>
      </c>
      <c r="S1891" s="11">
        <v>1981</v>
      </c>
    </row>
    <row r="1892" spans="1:33" x14ac:dyDescent="0.25">
      <c r="A1892" s="11" t="s">
        <v>1276</v>
      </c>
      <c r="B1892" s="12" t="s">
        <v>3485</v>
      </c>
      <c r="C1892" s="11">
        <v>175</v>
      </c>
      <c r="D1892" s="11">
        <v>3500</v>
      </c>
      <c r="E1892" s="12" t="s">
        <v>3486</v>
      </c>
      <c r="F1892" s="11" t="s">
        <v>1377</v>
      </c>
      <c r="G1892" s="21" t="s">
        <v>9572</v>
      </c>
      <c r="H1892" s="11" t="s">
        <v>1903</v>
      </c>
      <c r="I1892" s="11" t="s">
        <v>1903</v>
      </c>
      <c r="J1892" s="14">
        <f>VLOOKUP(Table15[[#This Row],[TechRequired]],OldTree!A:B,2,0)</f>
        <v>6</v>
      </c>
      <c r="K1892" s="22" t="s">
        <v>8945</v>
      </c>
      <c r="L1892" s="14"/>
      <c r="N1892" s="11" t="str">
        <f>INDEX(TreeLookup!$C$1:$DE$21,MATCH(Table15[[#This Row],[CATEGORY]],TreeLookup!$C$1:$C$21,0),MATCH(Table15[[#This Row],[YEAR]],TreeLookup!$C$1:$DE$1,0))</f>
        <v>orbitalRocketry2004</v>
      </c>
      <c r="P1892" s="13" t="s">
        <v>6843</v>
      </c>
      <c r="Q1892" s="11" t="s">
        <v>6549</v>
      </c>
      <c r="R1892" s="21" t="s">
        <v>6221</v>
      </c>
      <c r="S1892" s="11">
        <v>2006</v>
      </c>
      <c r="W1892" s="15"/>
      <c r="Y1892" s="11" t="s">
        <v>10931</v>
      </c>
      <c r="AD1892" s="11" t="s">
        <v>11286</v>
      </c>
    </row>
    <row r="1893" spans="1:33" x14ac:dyDescent="0.25">
      <c r="A1893" s="11" t="s">
        <v>1485</v>
      </c>
      <c r="B1893" s="12" t="s">
        <v>7597</v>
      </c>
      <c r="C1893" s="11">
        <v>220</v>
      </c>
      <c r="D1893" s="11">
        <v>22000</v>
      </c>
      <c r="E1893" s="12" t="s">
        <v>9912</v>
      </c>
      <c r="F1893" s="11" t="s">
        <v>1287</v>
      </c>
      <c r="G1893" s="11" t="s">
        <v>5218</v>
      </c>
      <c r="H1893" s="11" t="s">
        <v>1903</v>
      </c>
      <c r="I1893" s="11" t="s">
        <v>1903</v>
      </c>
      <c r="J1893" s="14">
        <f>VLOOKUP(Table15[[#This Row],[TechRequired]],OldTree!A:B,2,0)</f>
        <v>3</v>
      </c>
      <c r="K1893" s="22" t="s">
        <v>8945</v>
      </c>
      <c r="L1893" s="14"/>
      <c r="N1893" s="11" t="str">
        <f>INDEX(TreeLookup!$C$1:$DE$21,MATCH(Table15[[#This Row],[CATEGORY]],TreeLookup!$C$1:$C$21,0),MATCH(Table15[[#This Row],[YEAR]],TreeLookup!$C$1:$DE$1,0))</f>
        <v>orbitalRocketry2004</v>
      </c>
      <c r="P1893" s="13" t="s">
        <v>6843</v>
      </c>
      <c r="Q1893" s="11" t="s">
        <v>6165</v>
      </c>
      <c r="R1893" s="21" t="s">
        <v>6221</v>
      </c>
      <c r="S1893" s="11">
        <v>2006</v>
      </c>
      <c r="V1893" s="11" t="s">
        <v>8892</v>
      </c>
      <c r="W1893" s="15">
        <v>42874</v>
      </c>
      <c r="Y1893" s="11" t="s">
        <v>10931</v>
      </c>
      <c r="AD1893" s="11" t="s">
        <v>11286</v>
      </c>
    </row>
    <row r="1894" spans="1:33" x14ac:dyDescent="0.25">
      <c r="A1894" s="11" t="s">
        <v>1486</v>
      </c>
      <c r="B1894" s="12" t="s">
        <v>7598</v>
      </c>
      <c r="C1894" s="11">
        <v>220</v>
      </c>
      <c r="D1894" s="11">
        <v>22000</v>
      </c>
      <c r="E1894" s="12" t="s">
        <v>9911</v>
      </c>
      <c r="F1894" s="11" t="s">
        <v>1287</v>
      </c>
      <c r="G1894" s="11" t="s">
        <v>5218</v>
      </c>
      <c r="H1894" s="11" t="s">
        <v>1903</v>
      </c>
      <c r="I1894" s="11" t="s">
        <v>1903</v>
      </c>
      <c r="J1894" s="14">
        <f>VLOOKUP(Table15[[#This Row],[TechRequired]],OldTree!A:B,2,0)</f>
        <v>3</v>
      </c>
      <c r="K1894" s="22" t="s">
        <v>8945</v>
      </c>
      <c r="L1894" s="14"/>
      <c r="N1894" s="11" t="str">
        <f>INDEX(TreeLookup!$C$1:$DE$21,MATCH(Table15[[#This Row],[CATEGORY]],TreeLookup!$C$1:$C$21,0),MATCH(Table15[[#This Row],[YEAR]],TreeLookup!$C$1:$DE$1,0))</f>
        <v>orbitalRocketry2004</v>
      </c>
      <c r="P1894" s="13" t="s">
        <v>6843</v>
      </c>
      <c r="Q1894" s="11" t="s">
        <v>6165</v>
      </c>
      <c r="R1894" s="21" t="s">
        <v>6221</v>
      </c>
      <c r="S1894" s="11">
        <v>2006</v>
      </c>
      <c r="V1894" s="11" t="s">
        <v>8892</v>
      </c>
      <c r="W1894" s="15">
        <v>42874</v>
      </c>
      <c r="Y1894" s="11" t="s">
        <v>10932</v>
      </c>
      <c r="AD1894" s="11" t="s">
        <v>11286</v>
      </c>
    </row>
    <row r="1895" spans="1:33" x14ac:dyDescent="0.25">
      <c r="A1895" s="35" t="s">
        <v>6200</v>
      </c>
      <c r="B1895" s="12" t="s">
        <v>6200</v>
      </c>
      <c r="F1895" s="11" t="s">
        <v>1377</v>
      </c>
      <c r="G1895" s="11" t="s">
        <v>6059</v>
      </c>
      <c r="H1895" s="11" t="s">
        <v>1903</v>
      </c>
      <c r="J1895" s="16">
        <f>VLOOKUP(Table15[[#This Row],[TechRequired]],OldTree!A:B,2,0)</f>
        <v>6</v>
      </c>
      <c r="K1895" s="23" t="s">
        <v>8945</v>
      </c>
      <c r="L1895" s="16"/>
      <c r="N1895" s="11" t="str">
        <f>INDEX(TreeLookup!$C$1:$DE$21,MATCH(Table15[[#This Row],[CATEGORY]],TreeLookup!$C$1:$C$21,0),MATCH(Table15[[#This Row],[YEAR]],TreeLookup!$C$1:$DE$1,0))</f>
        <v>orbitalRocketry1981</v>
      </c>
      <c r="Q1895" s="11"/>
      <c r="R1895" s="11" t="s">
        <v>6195</v>
      </c>
      <c r="S1895" s="11">
        <v>1983</v>
      </c>
    </row>
    <row r="1896" spans="1:33" x14ac:dyDescent="0.25">
      <c r="A1896" s="11" t="s">
        <v>6197</v>
      </c>
      <c r="B1896" s="12" t="s">
        <v>6197</v>
      </c>
      <c r="G1896" s="11" t="s">
        <v>6059</v>
      </c>
      <c r="H1896" s="11" t="s">
        <v>1903</v>
      </c>
      <c r="J1896" s="16" t="e">
        <f>VLOOKUP(Table15[[#This Row],[TechRequired]],OldTree!A:B,2,0)</f>
        <v>#N/A</v>
      </c>
      <c r="K1896" s="23" t="s">
        <v>8945</v>
      </c>
      <c r="L1896" s="16"/>
      <c r="N1896" s="11" t="str">
        <f>INDEX(TreeLookup!$C$1:$DE$21,MATCH(Table15[[#This Row],[CATEGORY]],TreeLookup!$C$1:$C$21,0),MATCH(Table15[[#This Row],[YEAR]],TreeLookup!$C$1:$DE$1,0))</f>
        <v>orbitalRocketry1959</v>
      </c>
      <c r="Q1896" s="21" t="s">
        <v>6195</v>
      </c>
      <c r="R1896" s="11" t="s">
        <v>6195</v>
      </c>
      <c r="S1896" s="11">
        <v>1959</v>
      </c>
    </row>
    <row r="1897" spans="1:33" x14ac:dyDescent="0.25">
      <c r="A1897" s="35" t="s">
        <v>6196</v>
      </c>
      <c r="B1897" s="12" t="s">
        <v>6196</v>
      </c>
      <c r="F1897" s="11" t="s">
        <v>1287</v>
      </c>
      <c r="G1897" s="11" t="s">
        <v>6059</v>
      </c>
      <c r="H1897" s="11" t="s">
        <v>1903</v>
      </c>
      <c r="J1897" s="16">
        <f>VLOOKUP(Table15[[#This Row],[TechRequired]],OldTree!A:B,2,0)</f>
        <v>3</v>
      </c>
      <c r="K1897" s="23" t="s">
        <v>8945</v>
      </c>
      <c r="L1897" s="16"/>
      <c r="N1897" s="11" t="str">
        <f>INDEX(TreeLookup!$C$1:$DE$21,MATCH(Table15[[#This Row],[CATEGORY]],TreeLookup!$C$1:$C$21,0),MATCH(Table15[[#This Row],[YEAR]],TreeLookup!$C$1:$DE$1,0))</f>
        <v>orbitalRocketry1962</v>
      </c>
      <c r="Q1897" s="11"/>
      <c r="R1897" s="11" t="s">
        <v>6195</v>
      </c>
      <c r="S1897" s="11">
        <v>1962</v>
      </c>
    </row>
    <row r="1898" spans="1:33" x14ac:dyDescent="0.25">
      <c r="A1898" s="35" t="s">
        <v>6194</v>
      </c>
      <c r="B1898" s="12" t="s">
        <v>6194</v>
      </c>
      <c r="F1898" s="11" t="s">
        <v>1287</v>
      </c>
      <c r="G1898" s="11" t="s">
        <v>6059</v>
      </c>
      <c r="H1898" s="11" t="s">
        <v>1903</v>
      </c>
      <c r="J1898" s="16">
        <f>VLOOKUP(Table15[[#This Row],[TechRequired]],OldTree!A:B,2,0)</f>
        <v>3</v>
      </c>
      <c r="K1898" s="23" t="s">
        <v>8945</v>
      </c>
      <c r="L1898" s="16"/>
      <c r="N1898" s="11" t="str">
        <f>INDEX(TreeLookup!$C$1:$DE$21,MATCH(Table15[[#This Row],[CATEGORY]],TreeLookup!$C$1:$C$21,0),MATCH(Table15[[#This Row],[YEAR]],TreeLookup!$C$1:$DE$1,0))</f>
        <v>orbitalRocketry1964</v>
      </c>
      <c r="Q1898" s="11"/>
      <c r="R1898" s="11" t="s">
        <v>6195</v>
      </c>
      <c r="S1898" s="11">
        <v>1964</v>
      </c>
    </row>
    <row r="1899" spans="1:33" x14ac:dyDescent="0.25">
      <c r="A1899" s="35" t="s">
        <v>6198</v>
      </c>
      <c r="B1899" s="12" t="s">
        <v>6198</v>
      </c>
      <c r="F1899" s="11" t="s">
        <v>1329</v>
      </c>
      <c r="G1899" s="11" t="s">
        <v>6059</v>
      </c>
      <c r="H1899" s="11" t="s">
        <v>1903</v>
      </c>
      <c r="J1899" s="16">
        <f>VLOOKUP(Table15[[#This Row],[TechRequired]],OldTree!A:B,2,0)</f>
        <v>4</v>
      </c>
      <c r="K1899" s="23" t="s">
        <v>8945</v>
      </c>
      <c r="L1899" s="16"/>
      <c r="N1899" s="11" t="str">
        <f>INDEX(TreeLookup!$C$1:$DE$21,MATCH(Table15[[#This Row],[CATEGORY]],TreeLookup!$C$1:$C$21,0),MATCH(Table15[[#This Row],[YEAR]],TreeLookup!$C$1:$DE$1,0))</f>
        <v>orbitalRocketry1965</v>
      </c>
      <c r="Q1899" s="11"/>
      <c r="R1899" s="11" t="s">
        <v>6195</v>
      </c>
      <c r="S1899" s="11">
        <v>1965</v>
      </c>
    </row>
    <row r="1900" spans="1:33" x14ac:dyDescent="0.25">
      <c r="A1900" s="11" t="s">
        <v>6053</v>
      </c>
      <c r="B1900" s="12" t="s">
        <v>6053</v>
      </c>
      <c r="C1900" s="17"/>
      <c r="D1900" s="17"/>
      <c r="G1900" s="11" t="s">
        <v>6059</v>
      </c>
      <c r="H1900" s="11" t="s">
        <v>1903</v>
      </c>
      <c r="J1900" s="16" t="e">
        <f>VLOOKUP(Table15[[#This Row],[TechRequired]],OldTree!A:B,2,0)</f>
        <v>#N/A</v>
      </c>
      <c r="K1900" s="23" t="s">
        <v>8955</v>
      </c>
      <c r="L1900" s="16"/>
      <c r="N1900" s="11" t="str">
        <f>INDEX(TreeLookup!$C$1:$DE$21,MATCH(Table15[[#This Row],[CATEGORY]],TreeLookup!$C$1:$C$21,0),MATCH(Table15[[#This Row],[YEAR]],TreeLookup!$C$1:$DE$1,0))</f>
        <v>hydrolox1976</v>
      </c>
      <c r="Q1900" s="11"/>
      <c r="R1900" s="11" t="s">
        <v>6180</v>
      </c>
      <c r="S1900" s="11">
        <v>1979</v>
      </c>
    </row>
    <row r="1901" spans="1:33" x14ac:dyDescent="0.25">
      <c r="A1901" s="35" t="s">
        <v>6182</v>
      </c>
      <c r="B1901" s="12" t="s">
        <v>6182</v>
      </c>
      <c r="C1901" s="17"/>
      <c r="D1901" s="17"/>
      <c r="G1901" s="11" t="s">
        <v>6059</v>
      </c>
      <c r="H1901" s="11" t="s">
        <v>1903</v>
      </c>
      <c r="J1901" s="16" t="e">
        <f>VLOOKUP(Table15[[#This Row],[TechRequired]],OldTree!A:B,2,0)</f>
        <v>#N/A</v>
      </c>
      <c r="K1901" s="23" t="s">
        <v>8955</v>
      </c>
      <c r="L1901" s="16"/>
      <c r="N1901" s="11" t="str">
        <f>INDEX(TreeLookup!$C$1:$DE$21,MATCH(Table15[[#This Row],[CATEGORY]],TreeLookup!$C$1:$C$21,0),MATCH(Table15[[#This Row],[YEAR]],TreeLookup!$C$1:$DE$1,0))</f>
        <v>hydrolox1976</v>
      </c>
      <c r="Q1901" s="11"/>
      <c r="R1901" s="11" t="s">
        <v>6180</v>
      </c>
      <c r="S1901" s="11">
        <v>1979</v>
      </c>
    </row>
    <row r="1902" spans="1:33" x14ac:dyDescent="0.25">
      <c r="A1902" s="35" t="s">
        <v>6181</v>
      </c>
      <c r="B1902" s="12" t="s">
        <v>6181</v>
      </c>
      <c r="C1902" s="17"/>
      <c r="D1902" s="17"/>
      <c r="G1902" s="11" t="s">
        <v>6059</v>
      </c>
      <c r="H1902" s="11" t="s">
        <v>1903</v>
      </c>
      <c r="J1902" s="16" t="e">
        <f>VLOOKUP(Table15[[#This Row],[TechRequired]],OldTree!A:B,2,0)</f>
        <v>#N/A</v>
      </c>
      <c r="K1902" s="23" t="s">
        <v>8955</v>
      </c>
      <c r="L1902" s="16"/>
      <c r="N1902" s="11" t="str">
        <f>INDEX(TreeLookup!$C$1:$DE$21,MATCH(Table15[[#This Row],[CATEGORY]],TreeLookup!$C$1:$C$21,0),MATCH(Table15[[#This Row],[YEAR]],TreeLookup!$C$1:$DE$1,0))</f>
        <v>hydrolox1986</v>
      </c>
      <c r="Q1902" s="11"/>
      <c r="R1902" s="11" t="s">
        <v>6180</v>
      </c>
      <c r="S1902" s="11">
        <v>1988</v>
      </c>
    </row>
    <row r="1903" spans="1:33" x14ac:dyDescent="0.25">
      <c r="A1903" s="11" t="s">
        <v>868</v>
      </c>
      <c r="B1903" s="12" t="s">
        <v>868</v>
      </c>
      <c r="G1903" s="11" t="s">
        <v>6059</v>
      </c>
      <c r="H1903" s="11" t="s">
        <v>1903</v>
      </c>
      <c r="J1903" s="16" t="e">
        <f>VLOOKUP(Table15[[#This Row],[TechRequired]],OldTree!A:B,2,0)</f>
        <v>#N/A</v>
      </c>
      <c r="K1903" s="23" t="s">
        <v>8953</v>
      </c>
      <c r="L1903" s="16"/>
      <c r="N1903" s="11" t="str">
        <f>INDEX(TreeLookup!$C$1:$DE$21,MATCH(Table15[[#This Row],[CATEGORY]],TreeLookup!$C$1:$C$21,0),MATCH(Table15[[#This Row],[YEAR]],TreeLookup!$C$1:$DE$1,0))</f>
        <v>solids1962</v>
      </c>
      <c r="Q1903" s="11" t="s">
        <v>6179</v>
      </c>
      <c r="R1903" s="11" t="s">
        <v>868</v>
      </c>
      <c r="S1903" s="11">
        <v>1962</v>
      </c>
      <c r="AE1903" s="11" t="s">
        <v>11286</v>
      </c>
    </row>
    <row r="1904" spans="1:33" x14ac:dyDescent="0.25">
      <c r="A1904" s="11" t="s">
        <v>6222</v>
      </c>
      <c r="B1904" s="12" t="s">
        <v>6222</v>
      </c>
      <c r="G1904" s="11" t="s">
        <v>6059</v>
      </c>
      <c r="H1904" s="11" t="s">
        <v>1903</v>
      </c>
      <c r="J1904" s="16" t="e">
        <f>VLOOKUP(Table15[[#This Row],[TechRequired]],OldTree!A:B,2,0)</f>
        <v>#N/A</v>
      </c>
      <c r="K1904" s="23" t="s">
        <v>8945</v>
      </c>
      <c r="L1904" s="16"/>
      <c r="N1904" s="11" t="str">
        <f>INDEX(TreeLookup!$C$1:$DE$21,MATCH(Table15[[#This Row],[CATEGORY]],TreeLookup!$C$1:$C$21,0),MATCH(Table15[[#This Row],[YEAR]],TreeLookup!$C$1:$DE$1,0))</f>
        <v>orbitalRocketry2004</v>
      </c>
      <c r="Q1904" s="11"/>
      <c r="R1904" s="11" t="s">
        <v>6221</v>
      </c>
      <c r="S1904" s="11">
        <v>2006</v>
      </c>
    </row>
    <row r="1905" spans="1:34" x14ac:dyDescent="0.25">
      <c r="A1905" s="11" t="s">
        <v>853</v>
      </c>
      <c r="B1905" s="12" t="s">
        <v>2706</v>
      </c>
      <c r="C1905" s="11">
        <v>3775</v>
      </c>
      <c r="D1905" s="11">
        <v>75502</v>
      </c>
      <c r="E1905" s="12" t="s">
        <v>2707</v>
      </c>
      <c r="F1905" s="11" t="s">
        <v>1346</v>
      </c>
      <c r="G1905" s="11" t="s">
        <v>1911</v>
      </c>
      <c r="H1905" s="11" t="s">
        <v>1903</v>
      </c>
      <c r="I1905" s="11" t="s">
        <v>1903</v>
      </c>
      <c r="J1905" s="14">
        <f>VLOOKUP(Table15[[#This Row],[TechRequired]],OldTree!A:B,2,0)</f>
        <v>8</v>
      </c>
      <c r="K1905" s="22" t="s">
        <v>8944</v>
      </c>
      <c r="L1905" s="14" t="s">
        <v>6811</v>
      </c>
      <c r="N1905" s="11" t="str">
        <f>INDEX(TreeLookup!$C$1:$DE$21,MATCH(Table15[[#This Row],[CATEGORY]],TreeLookup!$C$1:$C$21,0),MATCH(Table15[[#This Row],[YEAR]],TreeLookup!$C$1:$DE$1,0))</f>
        <v>internationalAvionics</v>
      </c>
      <c r="P1905" s="13" t="s">
        <v>6843</v>
      </c>
      <c r="Q1905" s="11" t="s">
        <v>2706</v>
      </c>
      <c r="S1905" s="11">
        <v>2004</v>
      </c>
      <c r="W1905" s="15"/>
      <c r="Z1905" s="11" t="s">
        <v>11286</v>
      </c>
    </row>
    <row r="1906" spans="1:34" x14ac:dyDescent="0.25">
      <c r="A1906" s="11" t="s">
        <v>5676</v>
      </c>
      <c r="B1906" s="12" t="s">
        <v>8246</v>
      </c>
      <c r="C1906" s="11">
        <v>1500</v>
      </c>
      <c r="D1906" s="11">
        <v>2500</v>
      </c>
      <c r="E1906" s="12" t="s">
        <v>5677</v>
      </c>
      <c r="F1906" s="11" t="s">
        <v>1322</v>
      </c>
      <c r="G1906" s="11" t="s">
        <v>5652</v>
      </c>
      <c r="H1906" s="11" t="s">
        <v>5091</v>
      </c>
      <c r="I1906" s="11" t="s">
        <v>5091</v>
      </c>
      <c r="J1906" s="14">
        <f>VLOOKUP(Table15[[#This Row],[TechRequired]],OldTree!A:B,2,0)</f>
        <v>3</v>
      </c>
      <c r="K1906" s="14"/>
      <c r="L1906" s="14"/>
      <c r="N1906" s="11" t="e">
        <f>INDEX(TreeLookup!$C$1:$DE$21,MATCH(Table15[[#This Row],[CATEGORY]],TreeLookup!$C$1:$C$21,0),MATCH(Table15[[#This Row],[YEAR]],TreeLookup!$C$1:$DE$1,0))</f>
        <v>#N/A</v>
      </c>
      <c r="O1906" s="11" t="s">
        <v>1903</v>
      </c>
      <c r="Q1906" s="11"/>
    </row>
    <row r="1907" spans="1:34" x14ac:dyDescent="0.25">
      <c r="A1907" s="11" t="s">
        <v>2061</v>
      </c>
      <c r="B1907" s="12" t="s">
        <v>8161</v>
      </c>
      <c r="C1907" s="11">
        <v>854400</v>
      </c>
      <c r="D1907" s="11">
        <v>164000</v>
      </c>
      <c r="E1907" s="12" t="s">
        <v>10529</v>
      </c>
      <c r="F1907" s="11" t="s">
        <v>5484</v>
      </c>
      <c r="G1907" s="11" t="s">
        <v>5480</v>
      </c>
      <c r="H1907" s="11" t="s">
        <v>1903</v>
      </c>
      <c r="I1907" s="11" t="s">
        <v>5091</v>
      </c>
      <c r="J1907" s="14">
        <f>VLOOKUP(Table15[[#This Row],[TechRequired]],OldTree!A:B,2,0)</f>
        <v>7</v>
      </c>
      <c r="K1907" s="22" t="s">
        <v>6016</v>
      </c>
      <c r="L1907" s="14" t="s">
        <v>8669</v>
      </c>
      <c r="M1907" s="14">
        <v>7</v>
      </c>
      <c r="N1907" s="11" t="str">
        <f>INDEX(TreeLookup!$C$1:$DE$21,MATCH(Table15[[#This Row],[CATEGORY]],TreeLookup!$C$1:$C$21,0),MATCH(Table15[[#This Row],[YEAR]],TreeLookup!$C$1:$DE$1,0))</f>
        <v>advancedNuclearPower</v>
      </c>
      <c r="P1907" s="13" t="s">
        <v>6842</v>
      </c>
      <c r="Q1907" s="11"/>
      <c r="S1907" s="11">
        <v>2001</v>
      </c>
      <c r="W1907" s="15"/>
    </row>
    <row r="1908" spans="1:34" x14ac:dyDescent="0.25">
      <c r="A1908" s="11" t="s">
        <v>2060</v>
      </c>
      <c r="B1908" s="12" t="s">
        <v>8163</v>
      </c>
      <c r="C1908" s="11">
        <v>267000</v>
      </c>
      <c r="D1908" s="11">
        <v>57000</v>
      </c>
      <c r="E1908" s="12" t="s">
        <v>10530</v>
      </c>
      <c r="F1908" s="11" t="s">
        <v>5484</v>
      </c>
      <c r="G1908" s="11" t="s">
        <v>5480</v>
      </c>
      <c r="H1908" s="11" t="s">
        <v>1903</v>
      </c>
      <c r="I1908" s="11" t="s">
        <v>5091</v>
      </c>
      <c r="J1908" s="14">
        <f>VLOOKUP(Table15[[#This Row],[TechRequired]],OldTree!A:B,2,0)</f>
        <v>7</v>
      </c>
      <c r="K1908" s="22" t="s">
        <v>6016</v>
      </c>
      <c r="L1908" s="14" t="s">
        <v>8669</v>
      </c>
      <c r="M1908" s="14">
        <v>7</v>
      </c>
      <c r="N1908" s="11" t="str">
        <f>INDEX(TreeLookup!$C$1:$DE$21,MATCH(Table15[[#This Row],[CATEGORY]],TreeLookup!$C$1:$C$21,0),MATCH(Table15[[#This Row],[YEAR]],TreeLookup!$C$1:$DE$1,0))</f>
        <v>advancedNuclearPower</v>
      </c>
      <c r="P1908" s="13" t="s">
        <v>6842</v>
      </c>
      <c r="Q1908" s="11"/>
      <c r="S1908" s="11">
        <v>2001</v>
      </c>
      <c r="W1908" s="15"/>
    </row>
    <row r="1909" spans="1:34" x14ac:dyDescent="0.25">
      <c r="A1909" s="11" t="s">
        <v>2059</v>
      </c>
      <c r="B1909" s="12" t="s">
        <v>8164</v>
      </c>
      <c r="C1909" s="11">
        <v>53400</v>
      </c>
      <c r="D1909" s="11">
        <v>11800</v>
      </c>
      <c r="E1909" s="12" t="s">
        <v>10531</v>
      </c>
      <c r="F1909" s="11" t="s">
        <v>5484</v>
      </c>
      <c r="G1909" s="11" t="s">
        <v>5480</v>
      </c>
      <c r="H1909" s="11" t="s">
        <v>1903</v>
      </c>
      <c r="I1909" s="11" t="s">
        <v>5091</v>
      </c>
      <c r="J1909" s="14">
        <f>VLOOKUP(Table15[[#This Row],[TechRequired]],OldTree!A:B,2,0)</f>
        <v>7</v>
      </c>
      <c r="K1909" s="22" t="s">
        <v>6016</v>
      </c>
      <c r="L1909" s="14" t="s">
        <v>8669</v>
      </c>
      <c r="M1909" s="14">
        <v>7</v>
      </c>
      <c r="N1909" s="11" t="str">
        <f>INDEX(TreeLookup!$C$1:$DE$21,MATCH(Table15[[#This Row],[CATEGORY]],TreeLookup!$C$1:$C$21,0),MATCH(Table15[[#This Row],[YEAR]],TreeLookup!$C$1:$DE$1,0))</f>
        <v>advancedNuclearPower</v>
      </c>
      <c r="P1909" s="13" t="s">
        <v>6842</v>
      </c>
      <c r="Q1909" s="11"/>
      <c r="S1909" s="11">
        <v>2001</v>
      </c>
      <c r="W1909" s="15"/>
    </row>
    <row r="1910" spans="1:34" x14ac:dyDescent="0.25">
      <c r="A1910" s="11" t="s">
        <v>4171</v>
      </c>
      <c r="B1910" s="12" t="s">
        <v>8247</v>
      </c>
      <c r="C1910" s="11">
        <v>2500</v>
      </c>
      <c r="D1910" s="11">
        <v>42000</v>
      </c>
      <c r="E1910" s="12" t="s">
        <v>4172</v>
      </c>
      <c r="F1910" s="11" t="s">
        <v>1316</v>
      </c>
      <c r="G1910" s="11" t="s">
        <v>1381</v>
      </c>
      <c r="H1910" s="11" t="s">
        <v>5091</v>
      </c>
      <c r="I1910" s="11" t="s">
        <v>5091</v>
      </c>
      <c r="J1910" s="14">
        <f>VLOOKUP(Table15[[#This Row],[TechRequired]],OldTree!A:B,2,0)</f>
        <v>6</v>
      </c>
      <c r="K1910" s="14"/>
      <c r="L1910" s="14"/>
      <c r="N1910" s="11" t="e">
        <f>INDEX(TreeLookup!$C$1:$DE$21,MATCH(Table15[[#This Row],[CATEGORY]],TreeLookup!$C$1:$C$21,0),MATCH(Table15[[#This Row],[YEAR]],TreeLookup!$C$1:$DE$1,0))</f>
        <v>#N/A</v>
      </c>
      <c r="O1910" s="11" t="s">
        <v>1903</v>
      </c>
    </row>
    <row r="1911" spans="1:34" x14ac:dyDescent="0.25">
      <c r="A1911" s="11" t="s">
        <v>4568</v>
      </c>
      <c r="B1911" s="12" t="s">
        <v>8248</v>
      </c>
      <c r="C1911" s="11">
        <v>15000</v>
      </c>
      <c r="D1911" s="11">
        <v>38000</v>
      </c>
      <c r="E1911" s="12" t="s">
        <v>4569</v>
      </c>
      <c r="F1911" s="11" t="s">
        <v>1305</v>
      </c>
      <c r="G1911" s="11" t="s">
        <v>1698</v>
      </c>
      <c r="H1911" s="11" t="s">
        <v>5091</v>
      </c>
      <c r="I1911" s="11" t="s">
        <v>5091</v>
      </c>
      <c r="J1911" s="14">
        <f>VLOOKUP(Table15[[#This Row],[TechRequired]],OldTree!A:B,2,0)</f>
        <v>6</v>
      </c>
      <c r="K1911" s="14"/>
      <c r="L1911" s="14"/>
      <c r="N1911" s="11" t="e">
        <f>INDEX(TreeLookup!$C$1:$DE$21,MATCH(Table15[[#This Row],[CATEGORY]],TreeLookup!$C$1:$C$21,0),MATCH(Table15[[#This Row],[YEAR]],TreeLookup!$C$1:$DE$1,0))</f>
        <v>#N/A</v>
      </c>
      <c r="O1911" s="11" t="s">
        <v>1903</v>
      </c>
      <c r="Q1911" s="11"/>
    </row>
    <row r="1912" spans="1:34" x14ac:dyDescent="0.25">
      <c r="A1912" s="11" t="s">
        <v>380</v>
      </c>
      <c r="B1912" s="12" t="s">
        <v>3612</v>
      </c>
      <c r="C1912" s="11">
        <v>40</v>
      </c>
      <c r="D1912" s="11">
        <v>800</v>
      </c>
      <c r="E1912" s="12" t="s">
        <v>3613</v>
      </c>
      <c r="F1912" s="11" t="s">
        <v>1306</v>
      </c>
      <c r="G1912" s="21" t="s">
        <v>11292</v>
      </c>
      <c r="H1912" s="11" t="s">
        <v>1903</v>
      </c>
      <c r="I1912" s="11" t="s">
        <v>1903</v>
      </c>
      <c r="J1912" s="14">
        <f>VLOOKUP(Table15[[#This Row],[TechRequired]],OldTree!A:B,2,0)</f>
        <v>1</v>
      </c>
      <c r="K1912" s="22" t="s">
        <v>6013</v>
      </c>
      <c r="L1912" s="22" t="s">
        <v>9154</v>
      </c>
      <c r="N1912" s="11" t="str">
        <f>INDEX(TreeLookup!$C$1:$DE$21,MATCH(Table15[[#This Row],[CATEGORY]],TreeLookup!$C$1:$C$21,0),MATCH(Table15[[#This Row],[YEAR]],TreeLookup!$C$1:$DE$1,0))</f>
        <v>earlyScience</v>
      </c>
      <c r="P1912" s="13" t="s">
        <v>6843</v>
      </c>
      <c r="Q1912" s="11"/>
      <c r="S1912" s="11">
        <v>1950</v>
      </c>
      <c r="W1912" s="15"/>
      <c r="AH1912" s="11" t="s">
        <v>11286</v>
      </c>
    </row>
    <row r="1913" spans="1:34" x14ac:dyDescent="0.25">
      <c r="A1913" s="11" t="s">
        <v>5951</v>
      </c>
      <c r="B1913" s="12" t="s">
        <v>8249</v>
      </c>
      <c r="C1913" s="11">
        <v>250</v>
      </c>
      <c r="D1913" s="11">
        <v>3200</v>
      </c>
      <c r="E1913" s="12" t="s">
        <v>5952</v>
      </c>
      <c r="F1913" s="11" t="s">
        <v>1362</v>
      </c>
      <c r="G1913" s="11" t="s">
        <v>5842</v>
      </c>
      <c r="H1913" s="11" t="s">
        <v>5091</v>
      </c>
      <c r="I1913" s="11" t="s">
        <v>5091</v>
      </c>
      <c r="J1913" s="14">
        <f>VLOOKUP(Table15[[#This Row],[TechRequired]],OldTree!A:B,2,0)</f>
        <v>4</v>
      </c>
      <c r="K1913" s="14"/>
      <c r="L1913" s="14"/>
      <c r="N1913" s="11" t="e">
        <f>INDEX(TreeLookup!$C$1:$DE$21,MATCH(Table15[[#This Row],[CATEGORY]],TreeLookup!$C$1:$C$21,0),MATCH(Table15[[#This Row],[YEAR]],TreeLookup!$C$1:$DE$1,0))</f>
        <v>#N/A</v>
      </c>
      <c r="O1913" s="11" t="s">
        <v>1903</v>
      </c>
      <c r="Q1913" s="11"/>
    </row>
    <row r="1914" spans="1:34" x14ac:dyDescent="0.25">
      <c r="A1914" s="11" t="s">
        <v>9</v>
      </c>
      <c r="B1914" s="12" t="s">
        <v>7971</v>
      </c>
      <c r="C1914" s="11">
        <v>1100</v>
      </c>
      <c r="D1914" s="11">
        <v>800</v>
      </c>
      <c r="E1914" s="12" t="s">
        <v>10829</v>
      </c>
      <c r="F1914" s="11" t="s">
        <v>1278</v>
      </c>
      <c r="G1914" s="11" t="s">
        <v>1380</v>
      </c>
      <c r="H1914" s="11" t="s">
        <v>1903</v>
      </c>
      <c r="I1914" s="11" t="s">
        <v>5091</v>
      </c>
      <c r="J1914" s="14" t="str">
        <f>VLOOKUP(Table15[[#This Row],[TechRequired]],OldTree!A:B,2,0)</f>
        <v>ORPH</v>
      </c>
      <c r="K1914" s="14"/>
      <c r="L1914" s="14"/>
      <c r="N1914" s="11" t="e">
        <f>INDEX(TreeLookup!$C$1:$DE$21,MATCH(Table15[[#This Row],[CATEGORY]],TreeLookup!$C$1:$C$21,0),MATCH(Table15[[#This Row],[YEAR]],TreeLookup!$C$1:$DE$1,0))</f>
        <v>#N/A</v>
      </c>
      <c r="O1914" s="11" t="s">
        <v>1903</v>
      </c>
      <c r="Q1914" s="11"/>
    </row>
    <row r="1915" spans="1:34" x14ac:dyDescent="0.25">
      <c r="A1915" s="11" t="s">
        <v>2266</v>
      </c>
      <c r="B1915" s="12" t="s">
        <v>7381</v>
      </c>
      <c r="C1915" s="11">
        <v>600</v>
      </c>
      <c r="D1915" s="11">
        <v>1</v>
      </c>
      <c r="E1915" s="12" t="s">
        <v>10352</v>
      </c>
      <c r="G1915" s="11" t="s">
        <v>1905</v>
      </c>
      <c r="H1915" s="11" t="s">
        <v>1903</v>
      </c>
      <c r="I1915" s="11" t="s">
        <v>5091</v>
      </c>
      <c r="J1915" s="14" t="e">
        <f>VLOOKUP(Table15[[#This Row],[TechRequired]],OldTree!A:B,2,0)</f>
        <v>#N/A</v>
      </c>
      <c r="K1915" s="22" t="s">
        <v>6812</v>
      </c>
      <c r="L1915" s="14" t="s">
        <v>6813</v>
      </c>
      <c r="N1915" s="11" t="str">
        <f>INDEX(TreeLookup!$C$1:$DE$21,MATCH(Table15[[#This Row],[CATEGORY]],TreeLookup!$C$1:$C$21,0),MATCH(Table15[[#This Row],[YEAR]],TreeLookup!$C$1:$DE$1,0))</f>
        <v>standardDockingPorts</v>
      </c>
      <c r="P1915" s="13" t="s">
        <v>6842</v>
      </c>
      <c r="Q1915" s="11" t="s">
        <v>6629</v>
      </c>
      <c r="S1915" s="11">
        <v>1986</v>
      </c>
      <c r="W1915" s="15"/>
    </row>
    <row r="1916" spans="1:34" x14ac:dyDescent="0.25">
      <c r="A1916" s="11" t="s">
        <v>709</v>
      </c>
      <c r="B1916" s="12" t="s">
        <v>3352</v>
      </c>
      <c r="C1916" s="11">
        <v>9000</v>
      </c>
      <c r="D1916" s="11">
        <v>180000</v>
      </c>
      <c r="E1916" s="12" t="s">
        <v>3353</v>
      </c>
      <c r="F1916" s="11" t="s">
        <v>1330</v>
      </c>
      <c r="G1916" s="11" t="s">
        <v>5637</v>
      </c>
      <c r="H1916" s="11" t="s">
        <v>1903</v>
      </c>
      <c r="I1916" s="11" t="s">
        <v>1903</v>
      </c>
      <c r="J1916" s="14">
        <f>VLOOKUP(Table15[[#This Row],[TechRequired]],OldTree!A:B,2,0)</f>
        <v>3</v>
      </c>
      <c r="K1916" s="22" t="s">
        <v>8952</v>
      </c>
      <c r="L1916" s="14" t="s">
        <v>8658</v>
      </c>
      <c r="M1916" s="14">
        <v>4</v>
      </c>
      <c r="N1916" s="11" t="str">
        <f>INDEX(TreeLookup!$C$1:$DE$21,MATCH(Table15[[#This Row],[CATEGORY]],TreeLookup!$C$1:$C$21,0),MATCH(Table15[[#This Row],[YEAR]],TreeLookup!$C$1:$DE$1,0))</f>
        <v>prototypeSpaceplanes</v>
      </c>
      <c r="P1916" s="13" t="s">
        <v>6843</v>
      </c>
      <c r="S1916" s="11">
        <v>1965</v>
      </c>
      <c r="W1916" s="15"/>
      <c r="AF1916" s="11" t="s">
        <v>11286</v>
      </c>
      <c r="AG1916" s="11" t="s">
        <v>11286</v>
      </c>
    </row>
    <row r="1917" spans="1:34" x14ac:dyDescent="0.25">
      <c r="A1917" s="11" t="s">
        <v>1144</v>
      </c>
      <c r="B1917" s="12" t="s">
        <v>5820</v>
      </c>
      <c r="C1917" s="11">
        <v>5</v>
      </c>
      <c r="D1917" s="11">
        <v>100</v>
      </c>
      <c r="E1917" s="12" t="s">
        <v>5821</v>
      </c>
      <c r="F1917" s="11" t="s">
        <v>1372</v>
      </c>
      <c r="G1917" s="21" t="s">
        <v>11292</v>
      </c>
      <c r="H1917" s="11" t="s">
        <v>1903</v>
      </c>
      <c r="I1917" s="11" t="s">
        <v>1903</v>
      </c>
      <c r="J1917" s="14">
        <f>VLOOKUP(Table15[[#This Row],[TechRequired]],OldTree!A:B,2,0)</f>
        <v>0</v>
      </c>
      <c r="K1917" s="22" t="s">
        <v>8941</v>
      </c>
      <c r="L1917" s="14"/>
      <c r="N1917" s="11" t="str">
        <f>INDEX(TreeLookup!$C$1:$DE$21,MATCH(Table15[[#This Row],[CATEGORY]],TreeLookup!$C$1:$C$21,0),MATCH(Table15[[#This Row],[YEAR]],TreeLookup!$C$1:$DE$1,0))</f>
        <v>start</v>
      </c>
      <c r="P1917" s="13" t="s">
        <v>6843</v>
      </c>
      <c r="Q1917" s="11"/>
      <c r="S1917" s="11">
        <v>0</v>
      </c>
      <c r="W1917" s="15"/>
    </row>
    <row r="1918" spans="1:34" x14ac:dyDescent="0.25">
      <c r="A1918" s="11" t="s">
        <v>1143</v>
      </c>
      <c r="B1918" s="12" t="s">
        <v>5822</v>
      </c>
      <c r="C1918" s="11">
        <v>5</v>
      </c>
      <c r="D1918" s="11">
        <v>100</v>
      </c>
      <c r="E1918" s="12" t="s">
        <v>5823</v>
      </c>
      <c r="F1918" s="11" t="s">
        <v>1372</v>
      </c>
      <c r="G1918" s="21" t="s">
        <v>11292</v>
      </c>
      <c r="H1918" s="11" t="s">
        <v>1903</v>
      </c>
      <c r="I1918" s="11" t="s">
        <v>1903</v>
      </c>
      <c r="J1918" s="14">
        <f>VLOOKUP(Table15[[#This Row],[TechRequired]],OldTree!A:B,2,0)</f>
        <v>0</v>
      </c>
      <c r="K1918" s="22" t="s">
        <v>8941</v>
      </c>
      <c r="L1918" s="14"/>
      <c r="N1918" s="11" t="str">
        <f>INDEX(TreeLookup!$C$1:$DE$21,MATCH(Table15[[#This Row],[CATEGORY]],TreeLookup!$C$1:$C$21,0),MATCH(Table15[[#This Row],[YEAR]],TreeLookup!$C$1:$DE$1,0))</f>
        <v>start</v>
      </c>
      <c r="P1918" s="13" t="s">
        <v>6843</v>
      </c>
      <c r="Q1918" s="11"/>
      <c r="S1918" s="11">
        <v>0</v>
      </c>
      <c r="W1918" s="15"/>
    </row>
    <row r="1919" spans="1:34" x14ac:dyDescent="0.25">
      <c r="A1919" s="11" t="s">
        <v>1145</v>
      </c>
      <c r="B1919" s="12" t="s">
        <v>8539</v>
      </c>
      <c r="C1919" s="11">
        <v>10</v>
      </c>
      <c r="D1919" s="11">
        <v>200</v>
      </c>
      <c r="E1919" s="12" t="s">
        <v>5824</v>
      </c>
      <c r="F1919" s="11" t="s">
        <v>1372</v>
      </c>
      <c r="G1919" s="21" t="s">
        <v>11292</v>
      </c>
      <c r="H1919" s="11" t="s">
        <v>1903</v>
      </c>
      <c r="I1919" s="11" t="s">
        <v>1903</v>
      </c>
      <c r="J1919" s="14">
        <f>VLOOKUP(Table15[[#This Row],[TechRequired]],OldTree!A:B,2,0)</f>
        <v>0</v>
      </c>
      <c r="K1919" s="22" t="s">
        <v>8941</v>
      </c>
      <c r="L1919" s="14"/>
      <c r="N1919" s="11" t="str">
        <f>INDEX(TreeLookup!$C$1:$DE$21,MATCH(Table15[[#This Row],[CATEGORY]],TreeLookup!$C$1:$C$21,0),MATCH(Table15[[#This Row],[YEAR]],TreeLookup!$C$1:$DE$1,0))</f>
        <v>start</v>
      </c>
      <c r="P1919" s="13" t="s">
        <v>6843</v>
      </c>
      <c r="Q1919" s="11"/>
      <c r="S1919" s="11">
        <v>0</v>
      </c>
      <c r="W1919" s="15"/>
    </row>
    <row r="1920" spans="1:34" x14ac:dyDescent="0.25">
      <c r="A1920" s="11" t="s">
        <v>1112</v>
      </c>
      <c r="B1920" s="12" t="s">
        <v>5813</v>
      </c>
      <c r="C1920" s="11">
        <v>10</v>
      </c>
      <c r="D1920" s="11">
        <v>200</v>
      </c>
      <c r="E1920" s="12" t="s">
        <v>5814</v>
      </c>
      <c r="F1920" s="11" t="s">
        <v>1372</v>
      </c>
      <c r="G1920" s="21" t="s">
        <v>11292</v>
      </c>
      <c r="H1920" s="11" t="s">
        <v>1903</v>
      </c>
      <c r="I1920" s="11" t="s">
        <v>1903</v>
      </c>
      <c r="J1920" s="14">
        <f>VLOOKUP(Table15[[#This Row],[TechRequired]],OldTree!A:B,2,0)</f>
        <v>0</v>
      </c>
      <c r="K1920" s="22" t="s">
        <v>8941</v>
      </c>
      <c r="L1920" s="14"/>
      <c r="N1920" s="11" t="str">
        <f>INDEX(TreeLookup!$C$1:$DE$21,MATCH(Table15[[#This Row],[CATEGORY]],TreeLookup!$C$1:$C$21,0),MATCH(Table15[[#This Row],[YEAR]],TreeLookup!$C$1:$DE$1,0))</f>
        <v>start</v>
      </c>
      <c r="P1920" s="13" t="s">
        <v>6843</v>
      </c>
      <c r="Q1920" s="11"/>
      <c r="S1920" s="11">
        <v>0</v>
      </c>
      <c r="W1920" s="15"/>
    </row>
    <row r="1921" spans="1:33" x14ac:dyDescent="0.25">
      <c r="A1921" s="11" t="s">
        <v>1083</v>
      </c>
      <c r="B1921" s="12" t="s">
        <v>5811</v>
      </c>
      <c r="C1921" s="11">
        <v>20</v>
      </c>
      <c r="D1921" s="11">
        <v>400</v>
      </c>
      <c r="E1921" s="12" t="s">
        <v>5812</v>
      </c>
      <c r="F1921" s="11" t="s">
        <v>1372</v>
      </c>
      <c r="G1921" s="21" t="s">
        <v>11292</v>
      </c>
      <c r="H1921" s="11" t="s">
        <v>1903</v>
      </c>
      <c r="I1921" s="11" t="s">
        <v>1903</v>
      </c>
      <c r="J1921" s="14">
        <f>VLOOKUP(Table15[[#This Row],[TechRequired]],OldTree!A:B,2,0)</f>
        <v>0</v>
      </c>
      <c r="K1921" s="22" t="s">
        <v>8941</v>
      </c>
      <c r="L1921" s="14"/>
      <c r="N1921" s="11" t="str">
        <f>INDEX(TreeLookup!$C$1:$DE$21,MATCH(Table15[[#This Row],[CATEGORY]],TreeLookup!$C$1:$C$21,0),MATCH(Table15[[#This Row],[YEAR]],TreeLookup!$C$1:$DE$1,0))</f>
        <v>start</v>
      </c>
      <c r="P1921" s="13" t="s">
        <v>6843</v>
      </c>
      <c r="Q1921" s="11"/>
      <c r="S1921" s="11">
        <v>0</v>
      </c>
      <c r="W1921" s="15"/>
    </row>
    <row r="1922" spans="1:33" x14ac:dyDescent="0.25">
      <c r="A1922" s="11" t="s">
        <v>1076</v>
      </c>
      <c r="B1922" s="12" t="s">
        <v>5815</v>
      </c>
      <c r="C1922" s="11">
        <v>40</v>
      </c>
      <c r="D1922" s="11">
        <v>800</v>
      </c>
      <c r="E1922" s="12" t="s">
        <v>5816</v>
      </c>
      <c r="F1922" s="11" t="s">
        <v>1372</v>
      </c>
      <c r="G1922" s="21" t="s">
        <v>11292</v>
      </c>
      <c r="H1922" s="11" t="s">
        <v>1903</v>
      </c>
      <c r="I1922" s="11" t="s">
        <v>1903</v>
      </c>
      <c r="J1922" s="14">
        <f>VLOOKUP(Table15[[#This Row],[TechRequired]],OldTree!A:B,2,0)</f>
        <v>0</v>
      </c>
      <c r="K1922" s="22" t="s">
        <v>8941</v>
      </c>
      <c r="L1922" s="14"/>
      <c r="N1922" s="11" t="str">
        <f>INDEX(TreeLookup!$C$1:$DE$21,MATCH(Table15[[#This Row],[CATEGORY]],TreeLookup!$C$1:$C$21,0),MATCH(Table15[[#This Row],[YEAR]],TreeLookup!$C$1:$DE$1,0))</f>
        <v>start</v>
      </c>
      <c r="P1922" s="13" t="s">
        <v>6843</v>
      </c>
      <c r="Q1922" s="11"/>
      <c r="S1922" s="11">
        <v>0</v>
      </c>
      <c r="W1922" s="15"/>
    </row>
    <row r="1923" spans="1:33" x14ac:dyDescent="0.25">
      <c r="A1923" s="11" t="s">
        <v>4058</v>
      </c>
      <c r="B1923" s="12" t="s">
        <v>6924</v>
      </c>
      <c r="C1923" s="11">
        <v>340</v>
      </c>
      <c r="D1923" s="11">
        <v>8600</v>
      </c>
      <c r="E1923" s="12" t="s">
        <v>4059</v>
      </c>
      <c r="F1923" s="11" t="s">
        <v>1372</v>
      </c>
      <c r="G1923" s="11" t="s">
        <v>1381</v>
      </c>
      <c r="H1923" s="11" t="s">
        <v>5091</v>
      </c>
      <c r="I1923" s="11" t="s">
        <v>5091</v>
      </c>
      <c r="J1923" s="14">
        <f>VLOOKUP(Table15[[#This Row],[TechRequired]],OldTree!A:B,2,0)</f>
        <v>0</v>
      </c>
      <c r="K1923" s="14"/>
      <c r="L1923" s="14"/>
      <c r="M1923" s="14">
        <v>0</v>
      </c>
      <c r="N1923" s="11" t="e">
        <f>INDEX(TreeLookup!$C$1:$DE$21,MATCH(Table15[[#This Row],[CATEGORY]],TreeLookup!$C$1:$C$21,0),MATCH(Table15[[#This Row],[YEAR]],TreeLookup!$C$1:$DE$1,0))</f>
        <v>#N/A</v>
      </c>
      <c r="O1923" s="11" t="s">
        <v>1903</v>
      </c>
      <c r="P1923" s="13" t="s">
        <v>6842</v>
      </c>
      <c r="Q1923" s="11"/>
    </row>
    <row r="1924" spans="1:33" x14ac:dyDescent="0.25">
      <c r="A1924" s="11" t="s">
        <v>1133</v>
      </c>
      <c r="B1924" s="12" t="s">
        <v>8540</v>
      </c>
      <c r="C1924" s="11">
        <v>40</v>
      </c>
      <c r="D1924" s="11">
        <v>800</v>
      </c>
      <c r="E1924" s="12" t="s">
        <v>4055</v>
      </c>
      <c r="F1924" s="11" t="s">
        <v>1372</v>
      </c>
      <c r="G1924" s="11" t="s">
        <v>1381</v>
      </c>
      <c r="H1924" s="11" t="s">
        <v>1903</v>
      </c>
      <c r="I1924" s="11" t="s">
        <v>1903</v>
      </c>
      <c r="J1924" s="14">
        <f>VLOOKUP(Table15[[#This Row],[TechRequired]],OldTree!A:B,2,0)</f>
        <v>0</v>
      </c>
      <c r="K1924" s="22" t="s">
        <v>6014</v>
      </c>
      <c r="L1924" s="14"/>
      <c r="M1924" s="14">
        <v>0</v>
      </c>
      <c r="N1924" s="11" t="str">
        <f>INDEX(TreeLookup!$C$1:$DE$21,MATCH(Table15[[#This Row],[CATEGORY]],TreeLookup!$C$1:$C$21,0),MATCH(Table15[[#This Row],[YEAR]],TreeLookup!$C$1:$DE$1,0))</f>
        <v>start</v>
      </c>
      <c r="P1924" s="13" t="s">
        <v>6843</v>
      </c>
      <c r="Q1924" s="11"/>
      <c r="S1924" s="11">
        <v>0</v>
      </c>
      <c r="W1924" s="15"/>
    </row>
    <row r="1925" spans="1:33" x14ac:dyDescent="0.25">
      <c r="A1925" s="11" t="s">
        <v>4056</v>
      </c>
      <c r="B1925" s="12" t="s">
        <v>8250</v>
      </c>
      <c r="C1925" s="11">
        <v>680</v>
      </c>
      <c r="D1925" s="11">
        <v>8600</v>
      </c>
      <c r="E1925" s="12" t="s">
        <v>4057</v>
      </c>
      <c r="F1925" s="11" t="s">
        <v>1368</v>
      </c>
      <c r="G1925" s="11" t="s">
        <v>1381</v>
      </c>
      <c r="H1925" s="11" t="s">
        <v>5091</v>
      </c>
      <c r="I1925" s="11" t="s">
        <v>5091</v>
      </c>
      <c r="J1925" s="14">
        <f>VLOOKUP(Table15[[#This Row],[TechRequired]],OldTree!A:B,2,0)</f>
        <v>2</v>
      </c>
      <c r="K1925" s="14"/>
      <c r="L1925" s="14"/>
      <c r="N1925" s="11" t="e">
        <f>INDEX(TreeLookup!$C$1:$DE$21,MATCH(Table15[[#This Row],[CATEGORY]],TreeLookup!$C$1:$C$21,0),MATCH(Table15[[#This Row],[YEAR]],TreeLookup!$C$1:$DE$1,0))</f>
        <v>#N/A</v>
      </c>
      <c r="O1925" s="11" t="s">
        <v>1903</v>
      </c>
    </row>
    <row r="1926" spans="1:33" x14ac:dyDescent="0.25">
      <c r="A1926" s="11" t="s">
        <v>5873</v>
      </c>
      <c r="B1926" s="12" t="s">
        <v>7769</v>
      </c>
      <c r="C1926" s="11">
        <v>700</v>
      </c>
      <c r="D1926" s="11">
        <v>3400</v>
      </c>
      <c r="E1926" s="12" t="s">
        <v>5874</v>
      </c>
      <c r="F1926" s="11" t="s">
        <v>1284</v>
      </c>
      <c r="G1926" s="11" t="s">
        <v>5842</v>
      </c>
      <c r="H1926" s="11" t="s">
        <v>5091</v>
      </c>
      <c r="I1926" s="11" t="s">
        <v>5091</v>
      </c>
      <c r="J1926" s="14">
        <f>VLOOKUP(Table15[[#This Row],[TechRequired]],OldTree!A:B,2,0)</f>
        <v>4</v>
      </c>
      <c r="K1926" s="22" t="s">
        <v>6812</v>
      </c>
      <c r="L1926" s="14" t="s">
        <v>6812</v>
      </c>
      <c r="N1926" s="11" t="str">
        <f>INDEX(TreeLookup!$C$1:$DE$21,MATCH(Table15[[#This Row],[CATEGORY]],TreeLookup!$C$1:$C$21,0),MATCH(Table15[[#This Row],[YEAR]],TreeLookup!$C$1:$DE$1,0))</f>
        <v>start</v>
      </c>
      <c r="O1926" s="11" t="s">
        <v>1903</v>
      </c>
      <c r="Q1926" s="11"/>
    </row>
    <row r="1927" spans="1:33" x14ac:dyDescent="0.25">
      <c r="A1927" s="11" t="s">
        <v>4141</v>
      </c>
      <c r="B1927" s="12" t="s">
        <v>8251</v>
      </c>
      <c r="C1927" s="11">
        <v>380</v>
      </c>
      <c r="D1927" s="11">
        <v>2500</v>
      </c>
      <c r="E1927" s="12" t="s">
        <v>4142</v>
      </c>
      <c r="F1927" s="11" t="s">
        <v>5830</v>
      </c>
      <c r="G1927" s="11" t="s">
        <v>1381</v>
      </c>
      <c r="H1927" s="11" t="s">
        <v>5091</v>
      </c>
      <c r="I1927" s="11" t="s">
        <v>5091</v>
      </c>
      <c r="J1927" s="14">
        <f>VLOOKUP(Table15[[#This Row],[TechRequired]],OldTree!A:B,2,0)</f>
        <v>8</v>
      </c>
      <c r="K1927" s="14"/>
      <c r="L1927" s="14"/>
      <c r="N1927" s="11" t="e">
        <f>INDEX(TreeLookup!$C$1:$DE$21,MATCH(Table15[[#This Row],[CATEGORY]],TreeLookup!$C$1:$C$21,0),MATCH(Table15[[#This Row],[YEAR]],TreeLookup!$C$1:$DE$1,0))</f>
        <v>#N/A</v>
      </c>
      <c r="O1927" s="11" t="s">
        <v>1903</v>
      </c>
    </row>
    <row r="1928" spans="1:33" x14ac:dyDescent="0.25">
      <c r="A1928" s="11" t="s">
        <v>4153</v>
      </c>
      <c r="B1928" s="12" t="s">
        <v>8252</v>
      </c>
      <c r="C1928" s="11">
        <v>1</v>
      </c>
      <c r="D1928" s="11">
        <v>4600</v>
      </c>
      <c r="E1928" s="12" t="s">
        <v>4154</v>
      </c>
      <c r="F1928" s="11" t="s">
        <v>1290</v>
      </c>
      <c r="G1928" s="11" t="s">
        <v>1381</v>
      </c>
      <c r="H1928" s="11" t="s">
        <v>5091</v>
      </c>
      <c r="I1928" s="11" t="s">
        <v>5091</v>
      </c>
      <c r="J1928" s="14">
        <f>VLOOKUP(Table15[[#This Row],[TechRequired]],OldTree!A:B,2,0)</f>
        <v>2</v>
      </c>
      <c r="K1928" s="14"/>
      <c r="L1928" s="14"/>
      <c r="N1928" s="11" t="e">
        <f>INDEX(TreeLookup!$C$1:$DE$21,MATCH(Table15[[#This Row],[CATEGORY]],TreeLookup!$C$1:$C$21,0),MATCH(Table15[[#This Row],[YEAR]],TreeLookup!$C$1:$DE$1,0))</f>
        <v>#N/A</v>
      </c>
      <c r="O1928" s="11" t="s">
        <v>1903</v>
      </c>
    </row>
    <row r="1929" spans="1:33" x14ac:dyDescent="0.25">
      <c r="A1929" s="11" t="s">
        <v>182</v>
      </c>
      <c r="B1929" s="12" t="s">
        <v>4474</v>
      </c>
      <c r="C1929" s="11">
        <v>500</v>
      </c>
      <c r="D1929" s="11">
        <v>10000</v>
      </c>
      <c r="E1929" s="12" t="s">
        <v>4475</v>
      </c>
      <c r="F1929" s="11" t="s">
        <v>1290</v>
      </c>
      <c r="G1929" s="11" t="s">
        <v>5836</v>
      </c>
      <c r="H1929" s="11" t="s">
        <v>1903</v>
      </c>
      <c r="I1929" s="11" t="s">
        <v>1903</v>
      </c>
      <c r="J1929" s="14">
        <f>VLOOKUP(Table15[[#This Row],[TechRequired]],OldTree!A:B,2,0)</f>
        <v>2</v>
      </c>
      <c r="K1929" s="22" t="s">
        <v>8952</v>
      </c>
      <c r="L1929" s="14" t="s">
        <v>8662</v>
      </c>
      <c r="M1929" s="14">
        <v>3</v>
      </c>
      <c r="N1929" s="11" t="str">
        <f>INDEX(TreeLookup!$C$1:$DE$21,MATCH(Table15[[#This Row],[CATEGORY]],TreeLookup!$C$1:$C$21,0),MATCH(Table15[[#This Row],[YEAR]],TreeLookup!$C$1:$DE$1,0))</f>
        <v>hypersonicFlightRP0</v>
      </c>
      <c r="P1929" s="13" t="s">
        <v>6843</v>
      </c>
      <c r="Q1929" s="24" t="s">
        <v>6450</v>
      </c>
      <c r="S1929" s="11">
        <v>1959</v>
      </c>
      <c r="W1929" s="15"/>
    </row>
    <row r="1930" spans="1:33" x14ac:dyDescent="0.25">
      <c r="A1930" s="11" t="s">
        <v>707</v>
      </c>
      <c r="B1930" s="12" t="s">
        <v>4474</v>
      </c>
      <c r="C1930" s="11">
        <v>2000</v>
      </c>
      <c r="D1930" s="11">
        <v>50000</v>
      </c>
      <c r="E1930" s="12" t="s">
        <v>4475</v>
      </c>
      <c r="F1930" s="11" t="s">
        <v>1330</v>
      </c>
      <c r="G1930" s="11" t="s">
        <v>5836</v>
      </c>
      <c r="H1930" s="11" t="s">
        <v>1903</v>
      </c>
      <c r="I1930" s="11" t="s">
        <v>1903</v>
      </c>
      <c r="J1930" s="14">
        <f>VLOOKUP(Table15[[#This Row],[TechRequired]],OldTree!A:B,2,0)</f>
        <v>3</v>
      </c>
      <c r="K1930" s="22" t="s">
        <v>8952</v>
      </c>
      <c r="L1930" s="14" t="s">
        <v>8662</v>
      </c>
      <c r="M1930" s="14">
        <v>4</v>
      </c>
      <c r="N1930" s="11" t="str">
        <f>INDEX(TreeLookup!$C$1:$DE$21,MATCH(Table15[[#This Row],[CATEGORY]],TreeLookup!$C$1:$C$21,0),MATCH(Table15[[#This Row],[YEAR]],TreeLookup!$C$1:$DE$1,0))</f>
        <v>prototypeSpaceplanes</v>
      </c>
      <c r="P1930" s="13" t="s">
        <v>6843</v>
      </c>
      <c r="S1930" s="11">
        <v>1965</v>
      </c>
      <c r="W1930" s="15"/>
    </row>
    <row r="1931" spans="1:33" x14ac:dyDescent="0.25">
      <c r="A1931" s="11" t="s">
        <v>708</v>
      </c>
      <c r="B1931" s="12" t="s">
        <v>3346</v>
      </c>
      <c r="C1931" s="11">
        <v>9000</v>
      </c>
      <c r="D1931" s="11">
        <v>180000</v>
      </c>
      <c r="E1931" s="12" t="s">
        <v>3347</v>
      </c>
      <c r="F1931" s="11" t="s">
        <v>1330</v>
      </c>
      <c r="G1931" s="11" t="s">
        <v>5637</v>
      </c>
      <c r="H1931" s="11" t="s">
        <v>1903</v>
      </c>
      <c r="I1931" s="11" t="s">
        <v>1903</v>
      </c>
      <c r="J1931" s="14">
        <f>VLOOKUP(Table15[[#This Row],[TechRequired]],OldTree!A:B,2,0)</f>
        <v>3</v>
      </c>
      <c r="K1931" s="22" t="s">
        <v>8952</v>
      </c>
      <c r="L1931" s="14" t="s">
        <v>8658</v>
      </c>
      <c r="M1931" s="14">
        <v>4</v>
      </c>
      <c r="N1931" s="11" t="str">
        <f>INDEX(TreeLookup!$C$1:$DE$21,MATCH(Table15[[#This Row],[CATEGORY]],TreeLookup!$C$1:$C$21,0),MATCH(Table15[[#This Row],[YEAR]],TreeLookup!$C$1:$DE$1,0))</f>
        <v>prototypeSpaceplanes</v>
      </c>
      <c r="P1931" s="13" t="s">
        <v>6843</v>
      </c>
      <c r="S1931" s="11">
        <v>1965</v>
      </c>
      <c r="W1931" s="15"/>
      <c r="AF1931" s="11" t="s">
        <v>11286</v>
      </c>
      <c r="AG1931" s="11" t="s">
        <v>11286</v>
      </c>
    </row>
    <row r="1932" spans="1:33" x14ac:dyDescent="0.25">
      <c r="A1932" s="11" t="s">
        <v>706</v>
      </c>
      <c r="B1932" s="12" t="s">
        <v>3348</v>
      </c>
      <c r="C1932" s="11">
        <v>4000</v>
      </c>
      <c r="D1932" s="11">
        <v>60000</v>
      </c>
      <c r="E1932" s="12" t="s">
        <v>3349</v>
      </c>
      <c r="F1932" s="11" t="s">
        <v>1330</v>
      </c>
      <c r="G1932" s="21" t="s">
        <v>11292</v>
      </c>
      <c r="H1932" s="11" t="s">
        <v>1903</v>
      </c>
      <c r="I1932" s="11" t="s">
        <v>1903</v>
      </c>
      <c r="J1932" s="14">
        <f>VLOOKUP(Table15[[#This Row],[TechRequired]],OldTree!A:B,2,0)</f>
        <v>3</v>
      </c>
      <c r="K1932" s="22" t="s">
        <v>8952</v>
      </c>
      <c r="L1932" s="14" t="s">
        <v>8658</v>
      </c>
      <c r="M1932" s="14">
        <v>4</v>
      </c>
      <c r="N1932" s="11" t="str">
        <f>INDEX(TreeLookup!$C$1:$DE$21,MATCH(Table15[[#This Row],[CATEGORY]],TreeLookup!$C$1:$C$21,0),MATCH(Table15[[#This Row],[YEAR]],TreeLookup!$C$1:$DE$1,0))</f>
        <v>prototypeSpaceplanes</v>
      </c>
      <c r="P1932" s="13" t="s">
        <v>6843</v>
      </c>
      <c r="S1932" s="11">
        <v>1965</v>
      </c>
      <c r="W1932" s="15"/>
      <c r="AF1932" s="11" t="s">
        <v>11286</v>
      </c>
      <c r="AG1932" s="11" t="s">
        <v>11286</v>
      </c>
    </row>
    <row r="1933" spans="1:33" x14ac:dyDescent="0.25">
      <c r="A1933" s="11" t="s">
        <v>710</v>
      </c>
      <c r="B1933" s="12" t="s">
        <v>4446</v>
      </c>
      <c r="C1933" s="11">
        <v>3000</v>
      </c>
      <c r="D1933" s="11">
        <v>60000</v>
      </c>
      <c r="E1933" s="12" t="s">
        <v>4447</v>
      </c>
      <c r="F1933" s="11" t="s">
        <v>1330</v>
      </c>
      <c r="G1933" s="11" t="s">
        <v>5836</v>
      </c>
      <c r="H1933" s="11" t="s">
        <v>1903</v>
      </c>
      <c r="I1933" s="11" t="s">
        <v>1903</v>
      </c>
      <c r="J1933" s="14">
        <f>VLOOKUP(Table15[[#This Row],[TechRequired]],OldTree!A:B,2,0)</f>
        <v>3</v>
      </c>
      <c r="K1933" s="22" t="s">
        <v>8952</v>
      </c>
      <c r="L1933" s="14" t="s">
        <v>8658</v>
      </c>
      <c r="M1933" s="14">
        <v>4</v>
      </c>
      <c r="N1933" s="11" t="str">
        <f>INDEX(TreeLookup!$C$1:$DE$21,MATCH(Table15[[#This Row],[CATEGORY]],TreeLookup!$C$1:$C$21,0),MATCH(Table15[[#This Row],[YEAR]],TreeLookup!$C$1:$DE$1,0))</f>
        <v>prototypeSpaceplanes</v>
      </c>
      <c r="P1933" s="13" t="s">
        <v>6843</v>
      </c>
      <c r="S1933" s="11">
        <v>1965</v>
      </c>
      <c r="W1933" s="15"/>
      <c r="AF1933" s="11" t="s">
        <v>11286</v>
      </c>
      <c r="AG1933" s="11" t="s">
        <v>11286</v>
      </c>
    </row>
    <row r="1934" spans="1:33" x14ac:dyDescent="0.25">
      <c r="A1934" s="11" t="s">
        <v>711</v>
      </c>
      <c r="B1934" s="12" t="s">
        <v>3631</v>
      </c>
      <c r="C1934" s="11">
        <v>1000</v>
      </c>
      <c r="D1934" s="11">
        <v>40000</v>
      </c>
      <c r="E1934" s="12" t="s">
        <v>3632</v>
      </c>
      <c r="F1934" s="11" t="s">
        <v>1330</v>
      </c>
      <c r="G1934" s="11" t="s">
        <v>5637</v>
      </c>
      <c r="H1934" s="11" t="s">
        <v>1903</v>
      </c>
      <c r="I1934" s="11" t="s">
        <v>1903</v>
      </c>
      <c r="J1934" s="14">
        <f>VLOOKUP(Table15[[#This Row],[TechRequired]],OldTree!A:B,2,0)</f>
        <v>3</v>
      </c>
      <c r="K1934" s="22" t="s">
        <v>8952</v>
      </c>
      <c r="L1934" s="14" t="s">
        <v>8659</v>
      </c>
      <c r="M1934" s="14">
        <v>4</v>
      </c>
      <c r="N1934" s="11" t="str">
        <f>INDEX(TreeLookup!$C$1:$DE$21,MATCH(Table15[[#This Row],[CATEGORY]],TreeLookup!$C$1:$C$21,0),MATCH(Table15[[#This Row],[YEAR]],TreeLookup!$C$1:$DE$1,0))</f>
        <v>prototypeSpaceplanes</v>
      </c>
      <c r="P1934" s="13" t="s">
        <v>6843</v>
      </c>
      <c r="S1934" s="11">
        <v>1965</v>
      </c>
      <c r="W1934" s="15"/>
    </row>
    <row r="1935" spans="1:33" x14ac:dyDescent="0.25">
      <c r="A1935" s="11" t="s">
        <v>712</v>
      </c>
      <c r="B1935" s="12" t="s">
        <v>3637</v>
      </c>
      <c r="C1935" s="11">
        <v>1000</v>
      </c>
      <c r="D1935" s="11">
        <v>40000</v>
      </c>
      <c r="E1935" s="12" t="s">
        <v>3638</v>
      </c>
      <c r="F1935" s="11" t="s">
        <v>1330</v>
      </c>
      <c r="G1935" s="11" t="s">
        <v>5637</v>
      </c>
      <c r="H1935" s="11" t="s">
        <v>1903</v>
      </c>
      <c r="I1935" s="11" t="s">
        <v>1903</v>
      </c>
      <c r="J1935" s="14">
        <f>VLOOKUP(Table15[[#This Row],[TechRequired]],OldTree!A:B,2,0)</f>
        <v>3</v>
      </c>
      <c r="K1935" s="22" t="s">
        <v>8952</v>
      </c>
      <c r="L1935" s="14" t="s">
        <v>8659</v>
      </c>
      <c r="M1935" s="14">
        <v>4</v>
      </c>
      <c r="N1935" s="11" t="str">
        <f>INDEX(TreeLookup!$C$1:$DE$21,MATCH(Table15[[#This Row],[CATEGORY]],TreeLookup!$C$1:$C$21,0),MATCH(Table15[[#This Row],[YEAR]],TreeLookup!$C$1:$DE$1,0))</f>
        <v>prototypeSpaceplanes</v>
      </c>
      <c r="P1935" s="13" t="s">
        <v>6843</v>
      </c>
      <c r="S1935" s="11">
        <v>1965</v>
      </c>
      <c r="W1935" s="15"/>
    </row>
    <row r="1936" spans="1:33" x14ac:dyDescent="0.25">
      <c r="A1936" s="11" t="s">
        <v>933</v>
      </c>
      <c r="B1936" s="12" t="s">
        <v>3354</v>
      </c>
      <c r="C1936" s="11">
        <v>2000</v>
      </c>
      <c r="D1936" s="11">
        <v>40000</v>
      </c>
      <c r="E1936" s="12" t="s">
        <v>3355</v>
      </c>
      <c r="F1936" s="11" t="s">
        <v>1362</v>
      </c>
      <c r="G1936" s="21" t="s">
        <v>11292</v>
      </c>
      <c r="H1936" s="11" t="s">
        <v>1903</v>
      </c>
      <c r="I1936" s="11" t="s">
        <v>1903</v>
      </c>
      <c r="J1936" s="14">
        <f>VLOOKUP(Table15[[#This Row],[TechRequired]],OldTree!A:B,2,0)</f>
        <v>4</v>
      </c>
      <c r="K1936" s="22" t="s">
        <v>8941</v>
      </c>
      <c r="L1936" s="14" t="s">
        <v>8648</v>
      </c>
      <c r="N1936" s="11" t="str">
        <f>INDEX(TreeLookup!$C$1:$DE$21,MATCH(Table15[[#This Row],[CATEGORY]],TreeLookup!$C$1:$C$21,0),MATCH(Table15[[#This Row],[YEAR]],TreeLookup!$C$1:$DE$1,0))</f>
        <v>lunarRatedHeatshields</v>
      </c>
      <c r="P1936" s="13" t="s">
        <v>6843</v>
      </c>
      <c r="Q1936" s="11" t="s">
        <v>6036</v>
      </c>
      <c r="S1936" s="11">
        <v>1967</v>
      </c>
      <c r="W1936" s="15"/>
      <c r="AF1936" s="11" t="s">
        <v>11286</v>
      </c>
      <c r="AG1936" s="11" t="s">
        <v>11286</v>
      </c>
    </row>
    <row r="1937" spans="1:36" x14ac:dyDescent="0.25">
      <c r="A1937" s="11" t="s">
        <v>932</v>
      </c>
      <c r="B1937" s="12" t="s">
        <v>3356</v>
      </c>
      <c r="C1937" s="11">
        <v>3000</v>
      </c>
      <c r="D1937" s="11">
        <v>60000</v>
      </c>
      <c r="E1937" s="12" t="s">
        <v>3357</v>
      </c>
      <c r="F1937" s="11" t="s">
        <v>1362</v>
      </c>
      <c r="G1937" s="11" t="s">
        <v>5637</v>
      </c>
      <c r="H1937" s="11" t="s">
        <v>1903</v>
      </c>
      <c r="I1937" s="11" t="s">
        <v>1903</v>
      </c>
      <c r="J1937" s="14">
        <f>VLOOKUP(Table15[[#This Row],[TechRequired]],OldTree!A:B,2,0)</f>
        <v>4</v>
      </c>
      <c r="K1937" s="22" t="s">
        <v>8941</v>
      </c>
      <c r="L1937" s="14" t="s">
        <v>8648</v>
      </c>
      <c r="N1937" s="11" t="str">
        <f>INDEX(TreeLookup!$C$1:$DE$21,MATCH(Table15[[#This Row],[CATEGORY]],TreeLookup!$C$1:$C$21,0),MATCH(Table15[[#This Row],[YEAR]],TreeLookup!$C$1:$DE$1,0))</f>
        <v>lunarLanding</v>
      </c>
      <c r="P1937" s="13" t="s">
        <v>6843</v>
      </c>
      <c r="Q1937" s="11" t="s">
        <v>6040</v>
      </c>
      <c r="S1937" s="11">
        <v>1969</v>
      </c>
      <c r="W1937" s="15"/>
      <c r="AF1937" s="11" t="s">
        <v>11286</v>
      </c>
      <c r="AG1937" s="11" t="s">
        <v>11286</v>
      </c>
    </row>
    <row r="1938" spans="1:36" x14ac:dyDescent="0.25">
      <c r="A1938" s="11" t="s">
        <v>1121</v>
      </c>
      <c r="B1938" s="12" t="s">
        <v>8541</v>
      </c>
      <c r="C1938" s="11">
        <v>30</v>
      </c>
      <c r="D1938" s="11">
        <v>600</v>
      </c>
      <c r="E1938" s="12" t="s">
        <v>4244</v>
      </c>
      <c r="F1938" s="11" t="s">
        <v>1372</v>
      </c>
      <c r="G1938" s="11" t="s">
        <v>1381</v>
      </c>
      <c r="H1938" s="11" t="s">
        <v>1903</v>
      </c>
      <c r="I1938" s="11" t="s">
        <v>1903</v>
      </c>
      <c r="J1938" s="14">
        <f>VLOOKUP(Table15[[#This Row],[TechRequired]],OldTree!A:B,2,0)</f>
        <v>0</v>
      </c>
      <c r="K1938" s="22" t="s">
        <v>6012</v>
      </c>
      <c r="L1938" s="14"/>
      <c r="M1938" s="14">
        <v>0</v>
      </c>
      <c r="N1938" s="11" t="str">
        <f>INDEX(TreeLookup!$C$1:$DE$21,MATCH(Table15[[#This Row],[CATEGORY]],TreeLookup!$C$1:$C$21,0),MATCH(Table15[[#This Row],[YEAR]],TreeLookup!$C$1:$DE$1,0))</f>
        <v>start</v>
      </c>
      <c r="P1938" s="13" t="s">
        <v>6843</v>
      </c>
      <c r="Q1938" s="11"/>
      <c r="S1938" s="11">
        <v>0</v>
      </c>
      <c r="W1938" s="15"/>
    </row>
    <row r="1939" spans="1:36" x14ac:dyDescent="0.25">
      <c r="A1939" s="11" t="s">
        <v>8631</v>
      </c>
      <c r="B1939" s="12" t="s">
        <v>7177</v>
      </c>
      <c r="C1939" s="11">
        <v>2000</v>
      </c>
      <c r="D1939" s="11">
        <v>2600</v>
      </c>
      <c r="E1939" s="12" t="s">
        <v>4988</v>
      </c>
      <c r="F1939" s="11" t="s">
        <v>1374</v>
      </c>
      <c r="G1939" s="11" t="s">
        <v>1625</v>
      </c>
      <c r="H1939" s="11" t="s">
        <v>5091</v>
      </c>
      <c r="I1939" s="11" t="s">
        <v>5091</v>
      </c>
      <c r="J1939" s="14">
        <f>VLOOKUP(Table15[[#This Row],[TechRequired]],OldTree!A:B,2,0)</f>
        <v>3</v>
      </c>
      <c r="K1939" s="22" t="s">
        <v>6014</v>
      </c>
      <c r="L1939" s="14" t="s">
        <v>8658</v>
      </c>
      <c r="M1939" s="14">
        <v>7</v>
      </c>
      <c r="N1939" s="11" t="str">
        <f>INDEX(TreeLookup!$C$1:$DE$21,MATCH(Table15[[#This Row],[CATEGORY]],TreeLookup!$C$1:$C$21,0),MATCH(Table15[[#This Row],[YEAR]],TreeLookup!$C$1:$DE$1,0))</f>
        <v>matureTurbofans</v>
      </c>
      <c r="O1939" s="21" t="s">
        <v>1903</v>
      </c>
      <c r="P1939" s="13" t="s">
        <v>6842</v>
      </c>
      <c r="Q1939" s="12" t="s">
        <v>6516</v>
      </c>
      <c r="S1939" s="11">
        <v>1978</v>
      </c>
      <c r="AF1939" s="11" t="s">
        <v>11286</v>
      </c>
    </row>
    <row r="1940" spans="1:36" x14ac:dyDescent="0.25">
      <c r="A1940" s="11" t="s">
        <v>489</v>
      </c>
      <c r="B1940" s="12" t="s">
        <v>3358</v>
      </c>
      <c r="C1940" s="11">
        <v>3730</v>
      </c>
      <c r="D1940" s="11">
        <v>90600</v>
      </c>
      <c r="E1940" s="12" t="s">
        <v>3359</v>
      </c>
      <c r="F1940" s="11" t="s">
        <v>1312</v>
      </c>
      <c r="G1940" s="21" t="s">
        <v>11292</v>
      </c>
      <c r="H1940" s="11" t="s">
        <v>1903</v>
      </c>
      <c r="I1940" s="11" t="s">
        <v>1903</v>
      </c>
      <c r="J1940" s="14">
        <f>VLOOKUP(Table15[[#This Row],[TechRequired]],OldTree!A:B,2,0)</f>
        <v>2.5</v>
      </c>
      <c r="K1940" s="22" t="s">
        <v>8946</v>
      </c>
      <c r="L1940" s="14" t="s">
        <v>8651</v>
      </c>
      <c r="N1940" s="11" t="str">
        <f>INDEX(TreeLookup!$C$1:$DE$21,MATCH(Table15[[#This Row],[CATEGORY]],TreeLookup!$C$1:$C$21,0),MATCH(Table15[[#This Row],[YEAR]],TreeLookup!$C$1:$DE$1,0))</f>
        <v>basicCapsules</v>
      </c>
      <c r="P1940" s="13" t="s">
        <v>6843</v>
      </c>
      <c r="Q1940" s="11" t="s">
        <v>6056</v>
      </c>
      <c r="S1940" s="11">
        <v>1961</v>
      </c>
      <c r="W1940" s="15"/>
      <c r="Z1940" s="11" t="s">
        <v>11286</v>
      </c>
      <c r="AF1940" s="11" t="s">
        <v>11286</v>
      </c>
      <c r="AG1940" s="11" t="s">
        <v>11286</v>
      </c>
      <c r="AJ1940" s="11" t="s">
        <v>11286</v>
      </c>
    </row>
    <row r="1941" spans="1:36" x14ac:dyDescent="0.25">
      <c r="A1941" s="11" t="s">
        <v>1885</v>
      </c>
      <c r="B1941" s="12" t="s">
        <v>7141</v>
      </c>
      <c r="C1941" s="11">
        <v>800</v>
      </c>
      <c r="D1941" s="11">
        <v>6800</v>
      </c>
      <c r="E1941" s="12" t="s">
        <v>10762</v>
      </c>
      <c r="F1941" s="11" t="s">
        <v>1365</v>
      </c>
      <c r="G1941" s="11" t="s">
        <v>1900</v>
      </c>
      <c r="H1941" s="11" t="s">
        <v>1903</v>
      </c>
      <c r="I1941" s="11" t="s">
        <v>5091</v>
      </c>
      <c r="J1941" s="14">
        <f>VLOOKUP(Table15[[#This Row],[TechRequired]],OldTree!A:B,2,0)</f>
        <v>5</v>
      </c>
      <c r="K1941" s="22" t="s">
        <v>6812</v>
      </c>
      <c r="L1941" s="14" t="s">
        <v>6812</v>
      </c>
      <c r="M1941" s="14">
        <v>3</v>
      </c>
      <c r="N1941" s="11" t="str">
        <f>INDEX(TreeLookup!$C$1:$DE$21,MATCH(Table15[[#This Row],[CATEGORY]],TreeLookup!$C$1:$C$21,0),MATCH(Table15[[#This Row],[YEAR]],TreeLookup!$C$1:$DE$1,0))</f>
        <v>start</v>
      </c>
      <c r="O1941" s="21" t="s">
        <v>1903</v>
      </c>
      <c r="P1941" s="13" t="s">
        <v>6842</v>
      </c>
      <c r="Q1941" s="11"/>
      <c r="W1941" s="15"/>
    </row>
    <row r="1942" spans="1:36" x14ac:dyDescent="0.25">
      <c r="A1942" s="11" t="s">
        <v>1883</v>
      </c>
      <c r="B1942" s="12" t="s">
        <v>7142</v>
      </c>
      <c r="C1942" s="11">
        <v>450</v>
      </c>
      <c r="D1942" s="11">
        <v>3400</v>
      </c>
      <c r="E1942" s="12" t="s">
        <v>10763</v>
      </c>
      <c r="F1942" s="11" t="s">
        <v>1284</v>
      </c>
      <c r="G1942" s="11" t="s">
        <v>1900</v>
      </c>
      <c r="H1942" s="11" t="s">
        <v>1903</v>
      </c>
      <c r="I1942" s="11" t="s">
        <v>5091</v>
      </c>
      <c r="J1942" s="14">
        <f>VLOOKUP(Table15[[#This Row],[TechRequired]],OldTree!A:B,2,0)</f>
        <v>4</v>
      </c>
      <c r="K1942" s="22" t="s">
        <v>6812</v>
      </c>
      <c r="L1942" s="14" t="s">
        <v>6812</v>
      </c>
      <c r="M1942" s="14">
        <v>3</v>
      </c>
      <c r="N1942" s="11" t="str">
        <f>INDEX(TreeLookup!$C$1:$DE$21,MATCH(Table15[[#This Row],[CATEGORY]],TreeLookup!$C$1:$C$21,0),MATCH(Table15[[#This Row],[YEAR]],TreeLookup!$C$1:$DE$1,0))</f>
        <v>start</v>
      </c>
      <c r="O1942" s="21" t="s">
        <v>1903</v>
      </c>
      <c r="P1942" s="13" t="s">
        <v>6842</v>
      </c>
      <c r="Q1942" s="11"/>
      <c r="W1942" s="15"/>
    </row>
    <row r="1943" spans="1:36" x14ac:dyDescent="0.25">
      <c r="A1943" s="11" t="s">
        <v>8633</v>
      </c>
      <c r="B1943" s="12" t="s">
        <v>7469</v>
      </c>
      <c r="C1943" s="11">
        <v>1000</v>
      </c>
      <c r="D1943" s="11">
        <v>2600</v>
      </c>
      <c r="E1943" s="12" t="s">
        <v>4992</v>
      </c>
      <c r="F1943" s="11" t="s">
        <v>1374</v>
      </c>
      <c r="G1943" s="11" t="s">
        <v>1625</v>
      </c>
      <c r="H1943" s="11" t="s">
        <v>5091</v>
      </c>
      <c r="I1943" s="11" t="s">
        <v>5091</v>
      </c>
      <c r="J1943" s="14">
        <f>VLOOKUP(Table15[[#This Row],[TechRequired]],OldTree!A:B,2,0)</f>
        <v>3</v>
      </c>
      <c r="K1943" s="22" t="s">
        <v>6014</v>
      </c>
      <c r="L1943" s="14" t="s">
        <v>8658</v>
      </c>
      <c r="M1943" s="14">
        <v>9</v>
      </c>
      <c r="N1943" s="11" t="str">
        <f>INDEX(TreeLookup!$C$1:$DE$21,MATCH(Table15[[#This Row],[CATEGORY]],TreeLookup!$C$1:$C$21,0),MATCH(Table15[[#This Row],[YEAR]],TreeLookup!$C$1:$DE$1,0))</f>
        <v>refinedTurbofans</v>
      </c>
      <c r="P1943" s="13" t="s">
        <v>6842</v>
      </c>
      <c r="Q1943" s="12" t="s">
        <v>6518</v>
      </c>
      <c r="S1943" s="11">
        <v>1994</v>
      </c>
    </row>
    <row r="1944" spans="1:36" x14ac:dyDescent="0.25">
      <c r="A1944" s="11" t="s">
        <v>814</v>
      </c>
      <c r="B1944" s="12" t="s">
        <v>4183</v>
      </c>
      <c r="C1944" s="11">
        <v>150</v>
      </c>
      <c r="D1944" s="11">
        <v>15000</v>
      </c>
      <c r="E1944" s="12" t="s">
        <v>4184</v>
      </c>
      <c r="F1944" s="11" t="s">
        <v>1342</v>
      </c>
      <c r="G1944" s="11" t="s">
        <v>1381</v>
      </c>
      <c r="H1944" s="11" t="s">
        <v>1903</v>
      </c>
      <c r="I1944" s="11" t="s">
        <v>1903</v>
      </c>
      <c r="J1944" s="14">
        <f>VLOOKUP(Table15[[#This Row],[TechRequired]],OldTree!A:B,2,0)</f>
        <v>3</v>
      </c>
      <c r="K1944" s="22" t="s">
        <v>8941</v>
      </c>
      <c r="L1944" s="14" t="s">
        <v>8874</v>
      </c>
      <c r="N1944" s="11" t="str">
        <f>INDEX(TreeLookup!$C$1:$DE$21,MATCH(Table15[[#This Row],[CATEGORY]],TreeLookup!$C$1:$C$21,0),MATCH(Table15[[#This Row],[YEAR]],TreeLookup!$C$1:$DE$1,0))</f>
        <v>lunarRatedHeatshields</v>
      </c>
      <c r="P1944" s="13" t="s">
        <v>6843</v>
      </c>
      <c r="Q1944" s="11" t="s">
        <v>6550</v>
      </c>
      <c r="S1944" s="11">
        <v>1966</v>
      </c>
      <c r="W1944" s="15"/>
    </row>
    <row r="1945" spans="1:36" x14ac:dyDescent="0.25">
      <c r="A1945" s="11" t="s">
        <v>931</v>
      </c>
      <c r="B1945" s="12" t="s">
        <v>4181</v>
      </c>
      <c r="C1945" s="11">
        <v>200</v>
      </c>
      <c r="D1945" s="11">
        <v>20000</v>
      </c>
      <c r="E1945" s="12" t="s">
        <v>4182</v>
      </c>
      <c r="F1945" s="11" t="s">
        <v>1362</v>
      </c>
      <c r="G1945" s="11" t="s">
        <v>1381</v>
      </c>
      <c r="H1945" s="11" t="s">
        <v>1903</v>
      </c>
      <c r="I1945" s="11" t="s">
        <v>1903</v>
      </c>
      <c r="J1945" s="14">
        <f>VLOOKUP(Table15[[#This Row],[TechRequired]],OldTree!A:B,2,0)</f>
        <v>4</v>
      </c>
      <c r="K1945" s="22" t="s">
        <v>8941</v>
      </c>
      <c r="L1945" s="14" t="s">
        <v>8874</v>
      </c>
      <c r="N1945" s="11" t="str">
        <f>INDEX(TreeLookup!$C$1:$DE$21,MATCH(Table15[[#This Row],[CATEGORY]],TreeLookup!$C$1:$C$21,0),MATCH(Table15[[#This Row],[YEAR]],TreeLookup!$C$1:$DE$1,0))</f>
        <v>lunarRatedHeatshields</v>
      </c>
      <c r="P1945" s="13" t="s">
        <v>6843</v>
      </c>
      <c r="Q1945" s="11" t="s">
        <v>6550</v>
      </c>
      <c r="S1945" s="11">
        <v>1966</v>
      </c>
      <c r="W1945" s="15"/>
    </row>
    <row r="1946" spans="1:36" x14ac:dyDescent="0.25">
      <c r="A1946" s="11" t="s">
        <v>5069</v>
      </c>
      <c r="B1946" s="12" t="s">
        <v>8227</v>
      </c>
      <c r="C1946" s="11">
        <v>8168.2129999999997</v>
      </c>
      <c r="D1946" s="11">
        <v>7600</v>
      </c>
      <c r="E1946" s="12" t="s">
        <v>1926</v>
      </c>
      <c r="F1946" s="11" t="s">
        <v>1304</v>
      </c>
      <c r="G1946" s="11" t="s">
        <v>1784</v>
      </c>
      <c r="H1946" s="11" t="s">
        <v>5091</v>
      </c>
      <c r="I1946" s="11" t="s">
        <v>5091</v>
      </c>
      <c r="J1946" s="14">
        <f>VLOOKUP(Table15[[#This Row],[TechRequired]],OldTree!A:B,2,0)</f>
        <v>4</v>
      </c>
      <c r="K1946" s="14"/>
      <c r="L1946" s="14"/>
      <c r="N1946" s="11" t="e">
        <f>INDEX(TreeLookup!$C$1:$DE$21,MATCH(Table15[[#This Row],[CATEGORY]],TreeLookup!$C$1:$C$21,0),MATCH(Table15[[#This Row],[YEAR]],TreeLookup!$C$1:$DE$1,0))</f>
        <v>#N/A</v>
      </c>
      <c r="O1946" s="11" t="s">
        <v>1903</v>
      </c>
      <c r="Q1946" s="11"/>
    </row>
    <row r="1947" spans="1:36" x14ac:dyDescent="0.25">
      <c r="A1947" s="11" t="s">
        <v>35</v>
      </c>
      <c r="B1947" s="12" t="s">
        <v>8211</v>
      </c>
      <c r="C1947" s="11">
        <v>300</v>
      </c>
      <c r="D1947" s="11">
        <v>600</v>
      </c>
      <c r="E1947" s="12" t="s">
        <v>10886</v>
      </c>
      <c r="F1947" s="11" t="s">
        <v>1278</v>
      </c>
      <c r="G1947" s="21" t="s">
        <v>11292</v>
      </c>
      <c r="H1947" s="11" t="s">
        <v>1903</v>
      </c>
      <c r="I1947" s="11" t="s">
        <v>5091</v>
      </c>
      <c r="J1947" s="14" t="str">
        <f>VLOOKUP(Table15[[#This Row],[TechRequired]],OldTree!A:B,2,0)</f>
        <v>ORPH</v>
      </c>
      <c r="K1947" s="14"/>
      <c r="L1947" s="14"/>
      <c r="N1947" s="11" t="e">
        <f>INDEX(TreeLookup!$C$1:$DE$21,MATCH(Table15[[#This Row],[CATEGORY]],TreeLookup!$C$1:$C$21,0),MATCH(Table15[[#This Row],[YEAR]],TreeLookup!$C$1:$DE$1,0))</f>
        <v>#N/A</v>
      </c>
      <c r="O1947" s="11" t="s">
        <v>1903</v>
      </c>
      <c r="Q1947" s="11"/>
    </row>
    <row r="1948" spans="1:36" x14ac:dyDescent="0.25">
      <c r="A1948" s="11" t="s">
        <v>1884</v>
      </c>
      <c r="B1948" s="12" t="s">
        <v>7143</v>
      </c>
      <c r="C1948" s="11">
        <v>450</v>
      </c>
      <c r="D1948" s="11">
        <v>3400</v>
      </c>
      <c r="E1948" s="12" t="s">
        <v>10765</v>
      </c>
      <c r="F1948" s="11" t="s">
        <v>1284</v>
      </c>
      <c r="G1948" s="11" t="s">
        <v>1900</v>
      </c>
      <c r="H1948" s="11" t="s">
        <v>1903</v>
      </c>
      <c r="I1948" s="11" t="s">
        <v>5091</v>
      </c>
      <c r="J1948" s="14">
        <f>VLOOKUP(Table15[[#This Row],[TechRequired]],OldTree!A:B,2,0)</f>
        <v>4</v>
      </c>
      <c r="K1948" s="22" t="s">
        <v>6812</v>
      </c>
      <c r="L1948" s="14" t="s">
        <v>6812</v>
      </c>
      <c r="M1948" s="14">
        <v>3</v>
      </c>
      <c r="N1948" s="11" t="str">
        <f>INDEX(TreeLookup!$C$1:$DE$21,MATCH(Table15[[#This Row],[CATEGORY]],TreeLookup!$C$1:$C$21,0),MATCH(Table15[[#This Row],[YEAR]],TreeLookup!$C$1:$DE$1,0))</f>
        <v>start</v>
      </c>
      <c r="O1948" s="21" t="s">
        <v>1903</v>
      </c>
      <c r="P1948" s="13" t="s">
        <v>6842</v>
      </c>
      <c r="Q1948" s="11"/>
      <c r="W1948" s="15"/>
    </row>
    <row r="1949" spans="1:36" x14ac:dyDescent="0.25">
      <c r="A1949" s="11" t="s">
        <v>1173</v>
      </c>
      <c r="B1949" s="12" t="s">
        <v>3751</v>
      </c>
      <c r="C1949" s="11">
        <v>0</v>
      </c>
      <c r="D1949" s="11">
        <v>0</v>
      </c>
      <c r="E1949" s="12" t="s">
        <v>3752</v>
      </c>
      <c r="F1949" s="11" t="s">
        <v>1372</v>
      </c>
      <c r="G1949" s="21" t="s">
        <v>11292</v>
      </c>
      <c r="H1949" s="11" t="s">
        <v>1903</v>
      </c>
      <c r="I1949" s="11" t="s">
        <v>1903</v>
      </c>
      <c r="J1949" s="14">
        <f>VLOOKUP(Table15[[#This Row],[TechRequired]],OldTree!A:B,2,0)</f>
        <v>0</v>
      </c>
      <c r="K1949" s="22" t="s">
        <v>8941</v>
      </c>
      <c r="L1949" s="14" t="s">
        <v>6818</v>
      </c>
      <c r="N1949" s="11" t="str">
        <f>INDEX(TreeLookup!$C$1:$DE$21,MATCH(Table15[[#This Row],[CATEGORY]],TreeLookup!$C$1:$C$21,0),MATCH(Table15[[#This Row],[YEAR]],TreeLookup!$C$1:$DE$1,0))</f>
        <v>start</v>
      </c>
      <c r="P1949" s="13" t="s">
        <v>6843</v>
      </c>
      <c r="Q1949" s="11"/>
      <c r="S1949" s="11">
        <v>0</v>
      </c>
      <c r="W1949" s="15"/>
    </row>
    <row r="1950" spans="1:36" x14ac:dyDescent="0.25">
      <c r="A1950" s="11" t="s">
        <v>1171</v>
      </c>
      <c r="B1950" s="12" t="s">
        <v>3753</v>
      </c>
      <c r="C1950" s="11">
        <v>0</v>
      </c>
      <c r="D1950" s="11">
        <v>0</v>
      </c>
      <c r="E1950" s="12" t="s">
        <v>3754</v>
      </c>
      <c r="F1950" s="11" t="s">
        <v>1372</v>
      </c>
      <c r="G1950" s="21" t="s">
        <v>11292</v>
      </c>
      <c r="H1950" s="11" t="s">
        <v>1903</v>
      </c>
      <c r="I1950" s="11" t="s">
        <v>1903</v>
      </c>
      <c r="J1950" s="14">
        <f>VLOOKUP(Table15[[#This Row],[TechRequired]],OldTree!A:B,2,0)</f>
        <v>0</v>
      </c>
      <c r="K1950" s="22" t="s">
        <v>8941</v>
      </c>
      <c r="L1950" s="14"/>
      <c r="N1950" s="11" t="str">
        <f>INDEX(TreeLookup!$C$1:$DE$21,MATCH(Table15[[#This Row],[CATEGORY]],TreeLookup!$C$1:$C$21,0),MATCH(Table15[[#This Row],[YEAR]],TreeLookup!$C$1:$DE$1,0))</f>
        <v>start</v>
      </c>
      <c r="P1950" s="13" t="s">
        <v>6843</v>
      </c>
      <c r="Q1950" s="11"/>
      <c r="S1950" s="11">
        <v>0</v>
      </c>
      <c r="W1950" s="15"/>
    </row>
    <row r="1951" spans="1:36" x14ac:dyDescent="0.25">
      <c r="A1951" s="11" t="s">
        <v>1243</v>
      </c>
      <c r="B1951" s="12" t="s">
        <v>5635</v>
      </c>
      <c r="C1951" s="11">
        <v>300</v>
      </c>
      <c r="D1951" s="11">
        <v>6000</v>
      </c>
      <c r="E1951" s="12" t="s">
        <v>5636</v>
      </c>
      <c r="F1951" s="11" t="s">
        <v>1373</v>
      </c>
      <c r="G1951" s="11" t="s">
        <v>5637</v>
      </c>
      <c r="H1951" s="11" t="s">
        <v>1903</v>
      </c>
      <c r="I1951" s="11" t="s">
        <v>1903</v>
      </c>
      <c r="J1951" s="14">
        <f>VLOOKUP(Table15[[#This Row],[TechRequired]],OldTree!A:B,2,0)</f>
        <v>0.5</v>
      </c>
      <c r="K1951" s="22" t="s">
        <v>6014</v>
      </c>
      <c r="L1951" s="14" t="s">
        <v>8658</v>
      </c>
      <c r="M1951" s="14">
        <v>1</v>
      </c>
      <c r="N1951" s="11" t="str">
        <f>INDEX(TreeLookup!$C$1:$DE$21,MATCH(Table15[[#This Row],[CATEGORY]],TreeLookup!$C$1:$C$21,0),MATCH(Table15[[#This Row],[YEAR]],TreeLookup!$C$1:$DE$1,0))</f>
        <v>supersonicDev</v>
      </c>
      <c r="P1951" s="13" t="s">
        <v>6843</v>
      </c>
      <c r="S1951" s="21" t="s">
        <v>8971</v>
      </c>
      <c r="T1951" s="21"/>
      <c r="W1951" s="15"/>
    </row>
    <row r="1952" spans="1:36" x14ac:dyDescent="0.25">
      <c r="A1952" s="11" t="s">
        <v>21</v>
      </c>
      <c r="B1952" s="12" t="s">
        <v>8253</v>
      </c>
      <c r="C1952" s="11">
        <v>4000</v>
      </c>
      <c r="D1952" s="11">
        <v>24500</v>
      </c>
      <c r="E1952" s="12" t="s">
        <v>4100</v>
      </c>
      <c r="F1952" s="11" t="s">
        <v>1278</v>
      </c>
      <c r="G1952" s="11" t="s">
        <v>1381</v>
      </c>
      <c r="H1952" s="11" t="s">
        <v>5091</v>
      </c>
      <c r="I1952" s="11" t="s">
        <v>5091</v>
      </c>
      <c r="J1952" s="14" t="str">
        <f>VLOOKUP(Table15[[#This Row],[TechRequired]],OldTree!A:B,2,0)</f>
        <v>ORPH</v>
      </c>
      <c r="K1952" s="14"/>
      <c r="L1952" s="14"/>
      <c r="N1952" s="11" t="e">
        <f>INDEX(TreeLookup!$C$1:$DE$21,MATCH(Table15[[#This Row],[CATEGORY]],TreeLookup!$C$1:$C$21,0),MATCH(Table15[[#This Row],[YEAR]],TreeLookup!$C$1:$DE$1,0))</f>
        <v>#N/A</v>
      </c>
      <c r="O1952" s="11" t="s">
        <v>1903</v>
      </c>
      <c r="Q1952" s="11"/>
    </row>
    <row r="1953" spans="1:38" x14ac:dyDescent="0.25">
      <c r="A1953" s="11" t="s">
        <v>4174</v>
      </c>
      <c r="B1953" s="12" t="s">
        <v>8254</v>
      </c>
      <c r="C1953" s="11">
        <v>2100</v>
      </c>
      <c r="D1953" s="11">
        <v>11600</v>
      </c>
      <c r="E1953" s="12" t="s">
        <v>4175</v>
      </c>
      <c r="F1953" s="11" t="s">
        <v>1374</v>
      </c>
      <c r="G1953" s="11" t="s">
        <v>1381</v>
      </c>
      <c r="H1953" s="11" t="s">
        <v>5091</v>
      </c>
      <c r="I1953" s="11" t="s">
        <v>5091</v>
      </c>
      <c r="J1953" s="14">
        <f>VLOOKUP(Table15[[#This Row],[TechRequired]],OldTree!A:B,2,0)</f>
        <v>3</v>
      </c>
      <c r="K1953" s="14"/>
      <c r="L1953" s="14"/>
      <c r="N1953" s="11" t="e">
        <f>INDEX(TreeLookup!$C$1:$DE$21,MATCH(Table15[[#This Row],[CATEGORY]],TreeLookup!$C$1:$C$21,0),MATCH(Table15[[#This Row],[YEAR]],TreeLookup!$C$1:$DE$1,0))</f>
        <v>#N/A</v>
      </c>
      <c r="O1953" s="11" t="s">
        <v>1903</v>
      </c>
    </row>
    <row r="1954" spans="1:38" x14ac:dyDescent="0.25">
      <c r="A1954" s="11" t="s">
        <v>5875</v>
      </c>
      <c r="B1954" s="12" t="s">
        <v>7852</v>
      </c>
      <c r="C1954" s="11">
        <v>1400</v>
      </c>
      <c r="D1954" s="11">
        <v>3400</v>
      </c>
      <c r="E1954" s="12" t="s">
        <v>5876</v>
      </c>
      <c r="F1954" s="11" t="s">
        <v>1365</v>
      </c>
      <c r="G1954" s="11" t="s">
        <v>5842</v>
      </c>
      <c r="H1954" s="11" t="s">
        <v>5091</v>
      </c>
      <c r="I1954" s="11" t="s">
        <v>5091</v>
      </c>
      <c r="J1954" s="14">
        <f>VLOOKUP(Table15[[#This Row],[TechRequired]],OldTree!A:B,2,0)</f>
        <v>5</v>
      </c>
      <c r="K1954" s="22" t="s">
        <v>6812</v>
      </c>
      <c r="L1954" s="14" t="s">
        <v>6812</v>
      </c>
      <c r="N1954" s="11" t="str">
        <f>INDEX(TreeLookup!$C$1:$DE$21,MATCH(Table15[[#This Row],[CATEGORY]],TreeLookup!$C$1:$C$21,0),MATCH(Table15[[#This Row],[YEAR]],TreeLookup!$C$1:$DE$1,0))</f>
        <v>start</v>
      </c>
      <c r="O1954" s="11" t="s">
        <v>1903</v>
      </c>
      <c r="Q1954" s="11"/>
    </row>
    <row r="1955" spans="1:38" x14ac:dyDescent="0.25">
      <c r="A1955" s="11" t="s">
        <v>50</v>
      </c>
      <c r="B1955" s="12" t="s">
        <v>8583</v>
      </c>
      <c r="C1955" s="11">
        <v>1</v>
      </c>
      <c r="D1955" s="11">
        <v>17500</v>
      </c>
      <c r="E1955" s="12" t="s">
        <v>3543</v>
      </c>
      <c r="F1955" s="11" t="s">
        <v>1280</v>
      </c>
      <c r="G1955" s="21" t="s">
        <v>11292</v>
      </c>
      <c r="H1955" s="11" t="s">
        <v>1903</v>
      </c>
      <c r="I1955" s="11" t="s">
        <v>5143</v>
      </c>
      <c r="J1955" s="14">
        <f>VLOOKUP(Table15[[#This Row],[TechRequired]],OldTree!A:B,2,0)</f>
        <v>5</v>
      </c>
      <c r="K1955" s="22" t="s">
        <v>6014</v>
      </c>
      <c r="L1955" s="14" t="s">
        <v>8659</v>
      </c>
      <c r="M1955" s="14">
        <v>6</v>
      </c>
      <c r="N1955" s="11" t="str">
        <f>INDEX(TreeLookup!$C$1:$DE$21,MATCH(Table15[[#This Row],[CATEGORY]],TreeLookup!$C$1:$C$21,0),MATCH(Table15[[#This Row],[YEAR]],TreeLookup!$C$1:$DE$1,0))</f>
        <v>matureTurbofans</v>
      </c>
      <c r="P1955" s="13" t="s">
        <v>6842</v>
      </c>
      <c r="S1955" s="11">
        <v>1970</v>
      </c>
      <c r="W1955" s="15"/>
    </row>
    <row r="1956" spans="1:38" x14ac:dyDescent="0.25">
      <c r="A1956" s="11" t="s">
        <v>49</v>
      </c>
      <c r="B1956" s="12" t="s">
        <v>8584</v>
      </c>
      <c r="C1956" s="11">
        <v>1</v>
      </c>
      <c r="D1956" s="11">
        <v>14600</v>
      </c>
      <c r="E1956" s="12" t="s">
        <v>3543</v>
      </c>
      <c r="F1956" s="11" t="s">
        <v>1280</v>
      </c>
      <c r="G1956" s="21" t="s">
        <v>11292</v>
      </c>
      <c r="H1956" s="11" t="s">
        <v>1903</v>
      </c>
      <c r="I1956" s="11" t="s">
        <v>5143</v>
      </c>
      <c r="J1956" s="14">
        <f>VLOOKUP(Table15[[#This Row],[TechRequired]],OldTree!A:B,2,0)</f>
        <v>5</v>
      </c>
      <c r="K1956" s="22" t="s">
        <v>6014</v>
      </c>
      <c r="L1956" s="14" t="s">
        <v>8659</v>
      </c>
      <c r="M1956" s="14">
        <v>6</v>
      </c>
      <c r="N1956" s="11" t="str">
        <f>INDEX(TreeLookup!$C$1:$DE$21,MATCH(Table15[[#This Row],[CATEGORY]],TreeLookup!$C$1:$C$21,0),MATCH(Table15[[#This Row],[YEAR]],TreeLookup!$C$1:$DE$1,0))</f>
        <v>matureTurbofans</v>
      </c>
      <c r="P1956" s="13" t="s">
        <v>6842</v>
      </c>
      <c r="S1956" s="11">
        <v>1970</v>
      </c>
      <c r="W1956" s="15"/>
    </row>
    <row r="1957" spans="1:38" x14ac:dyDescent="0.25">
      <c r="A1957" s="11" t="s">
        <v>51</v>
      </c>
      <c r="B1957" s="12" t="s">
        <v>8585</v>
      </c>
      <c r="C1957" s="11">
        <v>1</v>
      </c>
      <c r="D1957" s="11">
        <v>19800</v>
      </c>
      <c r="E1957" s="12" t="s">
        <v>3542</v>
      </c>
      <c r="F1957" s="11" t="s">
        <v>1280</v>
      </c>
      <c r="G1957" s="21" t="s">
        <v>11292</v>
      </c>
      <c r="H1957" s="11" t="s">
        <v>1903</v>
      </c>
      <c r="I1957" s="11" t="s">
        <v>5143</v>
      </c>
      <c r="J1957" s="14">
        <f>VLOOKUP(Table15[[#This Row],[TechRequired]],OldTree!A:B,2,0)</f>
        <v>5</v>
      </c>
      <c r="K1957" s="22" t="s">
        <v>6014</v>
      </c>
      <c r="L1957" s="14" t="s">
        <v>8659</v>
      </c>
      <c r="M1957" s="14">
        <v>6</v>
      </c>
      <c r="N1957" s="11" t="str">
        <f>INDEX(TreeLookup!$C$1:$DE$21,MATCH(Table15[[#This Row],[CATEGORY]],TreeLookup!$C$1:$C$21,0),MATCH(Table15[[#This Row],[YEAR]],TreeLookup!$C$1:$DE$1,0))</f>
        <v>matureTurbofans</v>
      </c>
      <c r="P1957" s="13" t="s">
        <v>6842</v>
      </c>
      <c r="S1957" s="11">
        <v>1970</v>
      </c>
      <c r="W1957" s="15"/>
    </row>
    <row r="1958" spans="1:38" x14ac:dyDescent="0.25">
      <c r="A1958" s="11" t="s">
        <v>39</v>
      </c>
      <c r="B1958" s="12" t="s">
        <v>3737</v>
      </c>
      <c r="C1958" s="11">
        <v>1250</v>
      </c>
      <c r="D1958" s="11">
        <v>100000</v>
      </c>
      <c r="E1958" s="12" t="s">
        <v>3738</v>
      </c>
      <c r="F1958" s="11" t="s">
        <v>1280</v>
      </c>
      <c r="G1958" s="21" t="s">
        <v>11292</v>
      </c>
      <c r="H1958" s="11" t="s">
        <v>1903</v>
      </c>
      <c r="I1958" s="11" t="s">
        <v>1903</v>
      </c>
      <c r="J1958" s="14">
        <f>VLOOKUP(Table15[[#This Row],[TechRequired]],OldTree!A:B,2,0)</f>
        <v>5</v>
      </c>
      <c r="K1958" s="22" t="s">
        <v>6014</v>
      </c>
      <c r="L1958" s="14" t="s">
        <v>8662</v>
      </c>
      <c r="M1958" s="14">
        <v>6</v>
      </c>
      <c r="N1958" s="11" t="str">
        <f>INDEX(TreeLookup!$C$1:$DE$21,MATCH(Table15[[#This Row],[CATEGORY]],TreeLookup!$C$1:$C$21,0),MATCH(Table15[[#This Row],[YEAR]],TreeLookup!$C$1:$DE$1,0))</f>
        <v>matureTurbofans</v>
      </c>
      <c r="P1958" s="13" t="s">
        <v>6843</v>
      </c>
      <c r="S1958" s="11">
        <v>1970</v>
      </c>
      <c r="W1958" s="15"/>
    </row>
    <row r="1959" spans="1:38" x14ac:dyDescent="0.25">
      <c r="A1959" s="11" t="s">
        <v>4121</v>
      </c>
      <c r="B1959" s="12" t="s">
        <v>8255</v>
      </c>
      <c r="C1959" s="11">
        <v>320</v>
      </c>
      <c r="D1959" s="11">
        <v>11500</v>
      </c>
      <c r="E1959" s="12" t="s">
        <v>4122</v>
      </c>
      <c r="F1959" s="11" t="s">
        <v>1374</v>
      </c>
      <c r="G1959" s="11" t="s">
        <v>1381</v>
      </c>
      <c r="H1959" s="11" t="s">
        <v>5091</v>
      </c>
      <c r="I1959" s="11" t="s">
        <v>5091</v>
      </c>
      <c r="J1959" s="14">
        <f>VLOOKUP(Table15[[#This Row],[TechRequired]],OldTree!A:B,2,0)</f>
        <v>3</v>
      </c>
      <c r="K1959" s="14"/>
      <c r="L1959" s="14"/>
      <c r="N1959" s="11" t="e">
        <f>INDEX(TreeLookup!$C$1:$DE$21,MATCH(Table15[[#This Row],[CATEGORY]],TreeLookup!$C$1:$C$21,0),MATCH(Table15[[#This Row],[YEAR]],TreeLookup!$C$1:$DE$1,0))</f>
        <v>#N/A</v>
      </c>
      <c r="O1959" s="11" t="s">
        <v>1903</v>
      </c>
    </row>
    <row r="1960" spans="1:38" x14ac:dyDescent="0.25">
      <c r="A1960" s="11" t="s">
        <v>38</v>
      </c>
      <c r="B1960" s="12" t="s">
        <v>3735</v>
      </c>
      <c r="C1960" s="11">
        <v>2500</v>
      </c>
      <c r="D1960" s="11">
        <v>100000</v>
      </c>
      <c r="E1960" s="12" t="s">
        <v>3736</v>
      </c>
      <c r="F1960" s="11" t="s">
        <v>1280</v>
      </c>
      <c r="G1960" s="21" t="s">
        <v>11292</v>
      </c>
      <c r="H1960" s="11" t="s">
        <v>1903</v>
      </c>
      <c r="I1960" s="11" t="s">
        <v>1903</v>
      </c>
      <c r="J1960" s="14">
        <f>VLOOKUP(Table15[[#This Row],[TechRequired]],OldTree!A:B,2,0)</f>
        <v>5</v>
      </c>
      <c r="K1960" s="22" t="s">
        <v>6014</v>
      </c>
      <c r="L1960" s="14" t="s">
        <v>8662</v>
      </c>
      <c r="M1960" s="14">
        <v>6</v>
      </c>
      <c r="N1960" s="11" t="str">
        <f>INDEX(TreeLookup!$C$1:$DE$21,MATCH(Table15[[#This Row],[CATEGORY]],TreeLookup!$C$1:$C$21,0),MATCH(Table15[[#This Row],[YEAR]],TreeLookup!$C$1:$DE$1,0))</f>
        <v>matureTurbofans</v>
      </c>
      <c r="P1960" s="13" t="s">
        <v>6843</v>
      </c>
      <c r="S1960" s="11">
        <v>1970</v>
      </c>
      <c r="W1960" s="15"/>
    </row>
    <row r="1961" spans="1:38" x14ac:dyDescent="0.25">
      <c r="A1961" s="11" t="s">
        <v>225</v>
      </c>
      <c r="B1961" s="12" t="s">
        <v>3741</v>
      </c>
      <c r="C1961" s="11">
        <v>4000</v>
      </c>
      <c r="D1961" s="11">
        <v>80000</v>
      </c>
      <c r="E1961" s="12" t="s">
        <v>3742</v>
      </c>
      <c r="F1961" s="11" t="s">
        <v>1297</v>
      </c>
      <c r="G1961" s="21" t="s">
        <v>11292</v>
      </c>
      <c r="H1961" s="11" t="s">
        <v>1903</v>
      </c>
      <c r="I1961" s="11" t="s">
        <v>1903</v>
      </c>
      <c r="J1961" s="14">
        <f>VLOOKUP(Table15[[#This Row],[TechRequired]],OldTree!A:B,2,0)</f>
        <v>8</v>
      </c>
      <c r="K1961" s="22" t="s">
        <v>6812</v>
      </c>
      <c r="L1961" s="14" t="s">
        <v>6813</v>
      </c>
      <c r="M1961" s="14">
        <v>6</v>
      </c>
      <c r="N1961" s="11" t="str">
        <f>INDEX(TreeLookup!$C$1:$DE$21,MATCH(Table15[[#This Row],[CATEGORY]],TreeLookup!$C$1:$C$21,0),MATCH(Table15[[#This Row],[YEAR]],TreeLookup!$C$1:$DE$1,0))</f>
        <v>spaceStationControl</v>
      </c>
      <c r="P1961" s="13" t="s">
        <v>6843</v>
      </c>
      <c r="Q1961" s="11"/>
      <c r="S1961" s="11">
        <v>1972</v>
      </c>
      <c r="W1961" s="15"/>
      <c r="AL1961" s="11" t="s">
        <v>11286</v>
      </c>
    </row>
    <row r="1962" spans="1:38" x14ac:dyDescent="0.25">
      <c r="A1962" s="11" t="s">
        <v>41</v>
      </c>
      <c r="B1962" s="12" t="s">
        <v>3362</v>
      </c>
      <c r="C1962" s="11">
        <v>15000</v>
      </c>
      <c r="D1962" s="11">
        <v>300000</v>
      </c>
      <c r="E1962" s="12" t="s">
        <v>3363</v>
      </c>
      <c r="F1962" s="11" t="s">
        <v>1280</v>
      </c>
      <c r="G1962" s="21" t="s">
        <v>11292</v>
      </c>
      <c r="H1962" s="11" t="s">
        <v>1903</v>
      </c>
      <c r="I1962" s="11" t="s">
        <v>1903</v>
      </c>
      <c r="J1962" s="14">
        <f>VLOOKUP(Table15[[#This Row],[TechRequired]],OldTree!A:B,2,0)</f>
        <v>5</v>
      </c>
      <c r="K1962" s="22" t="s">
        <v>6014</v>
      </c>
      <c r="L1962" s="14" t="s">
        <v>8658</v>
      </c>
      <c r="M1962" s="14">
        <v>6</v>
      </c>
      <c r="N1962" s="11" t="str">
        <f>INDEX(TreeLookup!$C$1:$DE$21,MATCH(Table15[[#This Row],[CATEGORY]],TreeLookup!$C$1:$C$21,0),MATCH(Table15[[#This Row],[YEAR]],TreeLookup!$C$1:$DE$1,0))</f>
        <v>matureTurbofans</v>
      </c>
      <c r="P1962" s="13" t="s">
        <v>6843</v>
      </c>
      <c r="S1962" s="11">
        <v>1970</v>
      </c>
      <c r="W1962" s="15"/>
      <c r="AF1962" s="11" t="s">
        <v>11286</v>
      </c>
      <c r="AG1962" s="11" t="s">
        <v>11286</v>
      </c>
    </row>
    <row r="1963" spans="1:38" x14ac:dyDescent="0.25">
      <c r="A1963" s="11" t="s">
        <v>42</v>
      </c>
      <c r="B1963" s="12" t="s">
        <v>3739</v>
      </c>
      <c r="C1963" s="11">
        <v>6000</v>
      </c>
      <c r="D1963" s="11">
        <v>120000</v>
      </c>
      <c r="E1963" s="12" t="s">
        <v>3740</v>
      </c>
      <c r="F1963" s="11" t="s">
        <v>1280</v>
      </c>
      <c r="G1963" s="21" t="s">
        <v>11292</v>
      </c>
      <c r="H1963" s="11" t="s">
        <v>1903</v>
      </c>
      <c r="I1963" s="11" t="s">
        <v>1903</v>
      </c>
      <c r="J1963" s="14">
        <f>VLOOKUP(Table15[[#This Row],[TechRequired]],OldTree!A:B,2,0)</f>
        <v>5</v>
      </c>
      <c r="K1963" s="22" t="s">
        <v>6014</v>
      </c>
      <c r="L1963" s="14" t="s">
        <v>8658</v>
      </c>
      <c r="M1963" s="14">
        <v>6</v>
      </c>
      <c r="N1963" s="11" t="str">
        <f>INDEX(TreeLookup!$C$1:$DE$21,MATCH(Table15[[#This Row],[CATEGORY]],TreeLookup!$C$1:$C$21,0),MATCH(Table15[[#This Row],[YEAR]],TreeLookup!$C$1:$DE$1,0))</f>
        <v>matureTurbofans</v>
      </c>
      <c r="P1963" s="13" t="s">
        <v>6843</v>
      </c>
      <c r="S1963" s="11">
        <v>1970</v>
      </c>
      <c r="W1963" s="15"/>
      <c r="AF1963" s="11" t="s">
        <v>11286</v>
      </c>
      <c r="AG1963" s="11" t="s">
        <v>11286</v>
      </c>
    </row>
    <row r="1964" spans="1:38" x14ac:dyDescent="0.25">
      <c r="A1964" s="11" t="s">
        <v>43</v>
      </c>
      <c r="B1964" s="12" t="s">
        <v>3364</v>
      </c>
      <c r="C1964" s="11">
        <v>2000</v>
      </c>
      <c r="D1964" s="11">
        <v>40000</v>
      </c>
      <c r="E1964" s="12" t="s">
        <v>3365</v>
      </c>
      <c r="F1964" s="11" t="s">
        <v>1280</v>
      </c>
      <c r="G1964" s="21" t="s">
        <v>11292</v>
      </c>
      <c r="H1964" s="11" t="s">
        <v>1903</v>
      </c>
      <c r="I1964" s="11" t="s">
        <v>1903</v>
      </c>
      <c r="J1964" s="14">
        <f>VLOOKUP(Table15[[#This Row],[TechRequired]],OldTree!A:B,2,0)</f>
        <v>5</v>
      </c>
      <c r="K1964" s="22" t="s">
        <v>6014</v>
      </c>
      <c r="L1964" s="14" t="s">
        <v>6811</v>
      </c>
      <c r="M1964" s="14">
        <v>6</v>
      </c>
      <c r="N1964" s="11" t="str">
        <f>INDEX(TreeLookup!$C$1:$DE$21,MATCH(Table15[[#This Row],[CATEGORY]],TreeLookup!$C$1:$C$21,0),MATCH(Table15[[#This Row],[YEAR]],TreeLookup!$C$1:$DE$1,0))</f>
        <v>matureTurbofans</v>
      </c>
      <c r="P1964" s="13" t="s">
        <v>6843</v>
      </c>
      <c r="S1964" s="11">
        <v>1972</v>
      </c>
      <c r="U1964" s="21" t="s">
        <v>8973</v>
      </c>
      <c r="W1964" s="15"/>
      <c r="Z1964" s="11" t="s">
        <v>11286</v>
      </c>
    </row>
    <row r="1965" spans="1:38" x14ac:dyDescent="0.25">
      <c r="A1965" s="11" t="s">
        <v>44</v>
      </c>
      <c r="B1965" s="12" t="s">
        <v>8586</v>
      </c>
      <c r="C1965" s="11">
        <v>1</v>
      </c>
      <c r="D1965" s="11">
        <v>18500</v>
      </c>
      <c r="E1965" s="12" t="s">
        <v>3545</v>
      </c>
      <c r="F1965" s="11" t="s">
        <v>1280</v>
      </c>
      <c r="G1965" s="21" t="s">
        <v>11292</v>
      </c>
      <c r="H1965" s="11" t="s">
        <v>1903</v>
      </c>
      <c r="I1965" s="11" t="s">
        <v>5143</v>
      </c>
      <c r="J1965" s="14">
        <f>VLOOKUP(Table15[[#This Row],[TechRequired]],OldTree!A:B,2,0)</f>
        <v>5</v>
      </c>
      <c r="K1965" s="22" t="s">
        <v>6014</v>
      </c>
      <c r="L1965" s="14" t="s">
        <v>8659</v>
      </c>
      <c r="M1965" s="14">
        <v>6</v>
      </c>
      <c r="N1965" s="11" t="str">
        <f>INDEX(TreeLookup!$C$1:$DE$21,MATCH(Table15[[#This Row],[CATEGORY]],TreeLookup!$C$1:$C$21,0),MATCH(Table15[[#This Row],[YEAR]],TreeLookup!$C$1:$DE$1,0))</f>
        <v>matureTurbofans</v>
      </c>
      <c r="P1965" s="13" t="s">
        <v>6842</v>
      </c>
      <c r="S1965" s="11">
        <v>1970</v>
      </c>
      <c r="W1965" s="15"/>
    </row>
    <row r="1966" spans="1:38" x14ac:dyDescent="0.25">
      <c r="A1966" s="11" t="s">
        <v>45</v>
      </c>
      <c r="B1966" s="12" t="s">
        <v>8587</v>
      </c>
      <c r="C1966" s="11">
        <v>1</v>
      </c>
      <c r="D1966" s="11">
        <v>18500</v>
      </c>
      <c r="E1966" s="12" t="s">
        <v>3544</v>
      </c>
      <c r="F1966" s="11" t="s">
        <v>1280</v>
      </c>
      <c r="G1966" s="21" t="s">
        <v>11292</v>
      </c>
      <c r="H1966" s="11" t="s">
        <v>1903</v>
      </c>
      <c r="I1966" s="11" t="s">
        <v>5143</v>
      </c>
      <c r="J1966" s="14">
        <f>VLOOKUP(Table15[[#This Row],[TechRequired]],OldTree!A:B,2,0)</f>
        <v>5</v>
      </c>
      <c r="K1966" s="22" t="s">
        <v>6014</v>
      </c>
      <c r="L1966" s="14" t="s">
        <v>8659</v>
      </c>
      <c r="M1966" s="14">
        <v>6</v>
      </c>
      <c r="N1966" s="11" t="str">
        <f>INDEX(TreeLookup!$C$1:$DE$21,MATCH(Table15[[#This Row],[CATEGORY]],TreeLookup!$C$1:$C$21,0),MATCH(Table15[[#This Row],[YEAR]],TreeLookup!$C$1:$DE$1,0))</f>
        <v>matureTurbofans</v>
      </c>
      <c r="P1966" s="13" t="s">
        <v>6842</v>
      </c>
      <c r="S1966" s="11">
        <v>1970</v>
      </c>
      <c r="W1966" s="15"/>
    </row>
    <row r="1967" spans="1:38" x14ac:dyDescent="0.25">
      <c r="A1967" s="11" t="s">
        <v>47</v>
      </c>
      <c r="B1967" s="12" t="s">
        <v>8588</v>
      </c>
      <c r="C1967" s="11">
        <v>1</v>
      </c>
      <c r="D1967" s="11">
        <v>18500</v>
      </c>
      <c r="E1967" s="12" t="s">
        <v>3545</v>
      </c>
      <c r="F1967" s="11" t="s">
        <v>1280</v>
      </c>
      <c r="G1967" s="21" t="s">
        <v>11292</v>
      </c>
      <c r="H1967" s="11" t="s">
        <v>1903</v>
      </c>
      <c r="I1967" s="11" t="s">
        <v>5143</v>
      </c>
      <c r="J1967" s="14">
        <f>VLOOKUP(Table15[[#This Row],[TechRequired]],OldTree!A:B,2,0)</f>
        <v>5</v>
      </c>
      <c r="K1967" s="22" t="s">
        <v>6014</v>
      </c>
      <c r="L1967" s="14" t="s">
        <v>8659</v>
      </c>
      <c r="M1967" s="14">
        <v>6</v>
      </c>
      <c r="N1967" s="11" t="str">
        <f>INDEX(TreeLookup!$C$1:$DE$21,MATCH(Table15[[#This Row],[CATEGORY]],TreeLookup!$C$1:$C$21,0),MATCH(Table15[[#This Row],[YEAR]],TreeLookup!$C$1:$DE$1,0))</f>
        <v>matureTurbofans</v>
      </c>
      <c r="P1967" s="13" t="s">
        <v>6842</v>
      </c>
      <c r="S1967" s="11">
        <v>1970</v>
      </c>
      <c r="W1967" s="15"/>
    </row>
    <row r="1968" spans="1:38" x14ac:dyDescent="0.25">
      <c r="A1968" s="11" t="s">
        <v>48</v>
      </c>
      <c r="B1968" s="12" t="s">
        <v>8589</v>
      </c>
      <c r="C1968" s="11">
        <v>1</v>
      </c>
      <c r="D1968" s="11">
        <v>18500</v>
      </c>
      <c r="E1968" s="12" t="s">
        <v>3546</v>
      </c>
      <c r="F1968" s="11" t="s">
        <v>1280</v>
      </c>
      <c r="G1968" s="21" t="s">
        <v>11292</v>
      </c>
      <c r="H1968" s="11" t="s">
        <v>1903</v>
      </c>
      <c r="I1968" s="11" t="s">
        <v>5143</v>
      </c>
      <c r="J1968" s="14">
        <f>VLOOKUP(Table15[[#This Row],[TechRequired]],OldTree!A:B,2,0)</f>
        <v>5</v>
      </c>
      <c r="K1968" s="22" t="s">
        <v>6014</v>
      </c>
      <c r="L1968" s="14" t="s">
        <v>8659</v>
      </c>
      <c r="M1968" s="14">
        <v>6</v>
      </c>
      <c r="N1968" s="11" t="str">
        <f>INDEX(TreeLookup!$C$1:$DE$21,MATCH(Table15[[#This Row],[CATEGORY]],TreeLookup!$C$1:$C$21,0),MATCH(Table15[[#This Row],[YEAR]],TreeLookup!$C$1:$DE$1,0))</f>
        <v>matureTurbofans</v>
      </c>
      <c r="P1968" s="13" t="s">
        <v>6842</v>
      </c>
      <c r="S1968" s="11">
        <v>1970</v>
      </c>
      <c r="W1968" s="15"/>
    </row>
    <row r="1969" spans="1:36" x14ac:dyDescent="0.25">
      <c r="A1969" s="11" t="s">
        <v>46</v>
      </c>
      <c r="B1969" s="12" t="s">
        <v>8590</v>
      </c>
      <c r="C1969" s="11">
        <v>1</v>
      </c>
      <c r="D1969" s="11">
        <v>18500</v>
      </c>
      <c r="E1969" s="12" t="s">
        <v>3544</v>
      </c>
      <c r="F1969" s="11" t="s">
        <v>1280</v>
      </c>
      <c r="G1969" s="21" t="s">
        <v>11292</v>
      </c>
      <c r="H1969" s="11" t="s">
        <v>1903</v>
      </c>
      <c r="I1969" s="11" t="s">
        <v>5143</v>
      </c>
      <c r="J1969" s="14">
        <f>VLOOKUP(Table15[[#This Row],[TechRequired]],OldTree!A:B,2,0)</f>
        <v>5</v>
      </c>
      <c r="K1969" s="22" t="s">
        <v>6014</v>
      </c>
      <c r="L1969" s="14" t="s">
        <v>8659</v>
      </c>
      <c r="M1969" s="14">
        <v>6</v>
      </c>
      <c r="N1969" s="11" t="str">
        <f>INDEX(TreeLookup!$C$1:$DE$21,MATCH(Table15[[#This Row],[CATEGORY]],TreeLookup!$C$1:$C$21,0),MATCH(Table15[[#This Row],[YEAR]],TreeLookup!$C$1:$DE$1,0))</f>
        <v>matureTurbofans</v>
      </c>
      <c r="P1969" s="13" t="s">
        <v>6842</v>
      </c>
      <c r="S1969" s="11">
        <v>1970</v>
      </c>
      <c r="W1969" s="15"/>
    </row>
    <row r="1970" spans="1:36" x14ac:dyDescent="0.25">
      <c r="A1970" s="11" t="s">
        <v>40</v>
      </c>
      <c r="B1970" s="12" t="s">
        <v>3360</v>
      </c>
      <c r="C1970" s="11">
        <v>14000</v>
      </c>
      <c r="D1970" s="11">
        <v>280000</v>
      </c>
      <c r="E1970" s="12" t="s">
        <v>3361</v>
      </c>
      <c r="F1970" s="11" t="s">
        <v>1280</v>
      </c>
      <c r="G1970" s="21" t="s">
        <v>11292</v>
      </c>
      <c r="H1970" s="11" t="s">
        <v>1903</v>
      </c>
      <c r="I1970" s="11" t="s">
        <v>1903</v>
      </c>
      <c r="J1970" s="14">
        <f>VLOOKUP(Table15[[#This Row],[TechRequired]],OldTree!A:B,2,0)</f>
        <v>5</v>
      </c>
      <c r="K1970" s="22" t="s">
        <v>8952</v>
      </c>
      <c r="L1970" s="14" t="s">
        <v>8658</v>
      </c>
      <c r="M1970" s="14">
        <v>6</v>
      </c>
      <c r="N1970" s="11" t="str">
        <f>INDEX(TreeLookup!$C$1:$DE$21,MATCH(Table15[[#This Row],[CATEGORY]],TreeLookup!$C$1:$C$21,0),MATCH(Table15[[#This Row],[YEAR]],TreeLookup!$C$1:$DE$1,0))</f>
        <v>effectiveSpaceplanes</v>
      </c>
      <c r="P1970" s="13" t="s">
        <v>6843</v>
      </c>
      <c r="S1970" s="11">
        <v>1970</v>
      </c>
      <c r="W1970" s="15"/>
    </row>
    <row r="1971" spans="1:36" x14ac:dyDescent="0.25">
      <c r="A1971" s="11" t="s">
        <v>936</v>
      </c>
      <c r="B1971" s="12" t="s">
        <v>3366</v>
      </c>
      <c r="C1971" s="11">
        <v>4500</v>
      </c>
      <c r="D1971" s="11">
        <v>90000</v>
      </c>
      <c r="E1971" s="12" t="s">
        <v>3367</v>
      </c>
      <c r="F1971" s="11" t="s">
        <v>1362</v>
      </c>
      <c r="G1971" s="21" t="s">
        <v>11292</v>
      </c>
      <c r="H1971" s="11" t="s">
        <v>1903</v>
      </c>
      <c r="I1971" s="11" t="s">
        <v>1903</v>
      </c>
      <c r="J1971" s="14">
        <f>VLOOKUP(Table15[[#This Row],[TechRequired]],OldTree!A:B,2,0)</f>
        <v>4</v>
      </c>
      <c r="K1971" s="22" t="s">
        <v>8941</v>
      </c>
      <c r="L1971" s="14" t="s">
        <v>8648</v>
      </c>
      <c r="N1971" s="11" t="str">
        <f>INDEX(TreeLookup!$C$1:$DE$21,MATCH(Table15[[#This Row],[CATEGORY]],TreeLookup!$C$1:$C$21,0),MATCH(Table15[[#This Row],[YEAR]],TreeLookup!$C$1:$DE$1,0))</f>
        <v>lunarLanding</v>
      </c>
      <c r="P1971" s="13" t="s">
        <v>6843</v>
      </c>
      <c r="Q1971" s="11" t="s">
        <v>6040</v>
      </c>
      <c r="S1971" s="11">
        <v>1969</v>
      </c>
      <c r="W1971" s="15"/>
    </row>
    <row r="1972" spans="1:36" x14ac:dyDescent="0.25">
      <c r="A1972" s="11" t="s">
        <v>348</v>
      </c>
      <c r="B1972" s="12" t="s">
        <v>3342</v>
      </c>
      <c r="C1972" s="11">
        <v>10000</v>
      </c>
      <c r="D1972" s="11">
        <v>1000000</v>
      </c>
      <c r="E1972" s="12" t="s">
        <v>3343</v>
      </c>
      <c r="F1972" s="11" t="s">
        <v>1304</v>
      </c>
      <c r="G1972" s="21" t="s">
        <v>11292</v>
      </c>
      <c r="H1972" s="11" t="s">
        <v>1903</v>
      </c>
      <c r="I1972" s="11" t="s">
        <v>1903</v>
      </c>
      <c r="J1972" s="14">
        <f>VLOOKUP(Table15[[#This Row],[TechRequired]],OldTree!A:B,2,0)</f>
        <v>4</v>
      </c>
      <c r="K1972" s="22" t="s">
        <v>8946</v>
      </c>
      <c r="L1972" s="14" t="s">
        <v>8651</v>
      </c>
      <c r="N1972" s="11" t="str">
        <f>INDEX(TreeLookup!$C$1:$DE$21,MATCH(Table15[[#This Row],[CATEGORY]],TreeLookup!$C$1:$C$21,0),MATCH(Table15[[#This Row],[YEAR]],TreeLookup!$C$1:$DE$1,0))</f>
        <v>matureCapsules</v>
      </c>
      <c r="P1972" s="13" t="s">
        <v>6843</v>
      </c>
      <c r="Q1972" s="11" t="s">
        <v>6040</v>
      </c>
      <c r="S1972" s="11">
        <v>1968</v>
      </c>
      <c r="W1972" s="15"/>
      <c r="Z1972" s="11" t="s">
        <v>11286</v>
      </c>
      <c r="AF1972" s="11" t="s">
        <v>11286</v>
      </c>
      <c r="AG1972" s="11" t="s">
        <v>11286</v>
      </c>
      <c r="AJ1972" s="11" t="s">
        <v>11286</v>
      </c>
    </row>
    <row r="1973" spans="1:36" x14ac:dyDescent="0.25">
      <c r="A1973" s="11" t="s">
        <v>356</v>
      </c>
      <c r="B1973" s="12" t="s">
        <v>4465</v>
      </c>
      <c r="C1973" s="11">
        <v>500</v>
      </c>
      <c r="D1973" s="11">
        <v>10000</v>
      </c>
      <c r="E1973" s="12" t="s">
        <v>4466</v>
      </c>
      <c r="F1973" s="11" t="s">
        <v>1304</v>
      </c>
      <c r="G1973" s="11" t="s">
        <v>5836</v>
      </c>
      <c r="H1973" s="11" t="s">
        <v>1903</v>
      </c>
      <c r="I1973" s="11" t="s">
        <v>1903</v>
      </c>
      <c r="J1973" s="14">
        <f>VLOOKUP(Table15[[#This Row],[TechRequired]],OldTree!A:B,2,0)</f>
        <v>4</v>
      </c>
      <c r="K1973" s="22" t="s">
        <v>8946</v>
      </c>
      <c r="L1973" s="14" t="s">
        <v>8654</v>
      </c>
      <c r="N1973" s="11" t="str">
        <f>INDEX(TreeLookup!$C$1:$DE$21,MATCH(Table15[[#This Row],[CATEGORY]],TreeLookup!$C$1:$C$21,0),MATCH(Table15[[#This Row],[YEAR]],TreeLookup!$C$1:$DE$1,0))</f>
        <v>matureCapsules</v>
      </c>
      <c r="P1973" s="13" t="s">
        <v>6843</v>
      </c>
      <c r="Q1973" s="11" t="s">
        <v>6040</v>
      </c>
      <c r="S1973" s="11">
        <v>1968</v>
      </c>
      <c r="W1973" s="15"/>
      <c r="AG1973" s="11" t="s">
        <v>11286</v>
      </c>
    </row>
    <row r="1974" spans="1:36" x14ac:dyDescent="0.25">
      <c r="A1974" s="11" t="s">
        <v>4178</v>
      </c>
      <c r="B1974" s="12" t="s">
        <v>8256</v>
      </c>
      <c r="C1974" s="11">
        <v>1</v>
      </c>
      <c r="D1974" s="11">
        <v>17500</v>
      </c>
      <c r="E1974" s="12" t="s">
        <v>4179</v>
      </c>
      <c r="F1974" s="11" t="s">
        <v>1280</v>
      </c>
      <c r="G1974" s="11" t="s">
        <v>1381</v>
      </c>
      <c r="H1974" s="11" t="s">
        <v>5091</v>
      </c>
      <c r="I1974" s="11" t="s">
        <v>5091</v>
      </c>
      <c r="J1974" s="14">
        <f>VLOOKUP(Table15[[#This Row],[TechRequired]],OldTree!A:B,2,0)</f>
        <v>5</v>
      </c>
      <c r="K1974" s="14"/>
      <c r="L1974" s="14"/>
      <c r="N1974" s="11" t="e">
        <f>INDEX(TreeLookup!$C$1:$DE$21,MATCH(Table15[[#This Row],[CATEGORY]],TreeLookup!$C$1:$C$21,0),MATCH(Table15[[#This Row],[YEAR]],TreeLookup!$C$1:$DE$1,0))</f>
        <v>#N/A</v>
      </c>
      <c r="O1974" s="11" t="s">
        <v>1903</v>
      </c>
    </row>
    <row r="1975" spans="1:36" x14ac:dyDescent="0.25">
      <c r="A1975" s="11" t="s">
        <v>4082</v>
      </c>
      <c r="B1975" s="12" t="s">
        <v>8257</v>
      </c>
      <c r="C1975" s="11">
        <v>1800</v>
      </c>
      <c r="D1975" s="11">
        <v>24000</v>
      </c>
      <c r="E1975" s="12" t="s">
        <v>4083</v>
      </c>
      <c r="F1975" s="11" t="s">
        <v>1280</v>
      </c>
      <c r="G1975" s="11" t="s">
        <v>1381</v>
      </c>
      <c r="H1975" s="11" t="s">
        <v>5091</v>
      </c>
      <c r="I1975" s="11" t="s">
        <v>5091</v>
      </c>
      <c r="J1975" s="14">
        <f>VLOOKUP(Table15[[#This Row],[TechRequired]],OldTree!A:B,2,0)</f>
        <v>5</v>
      </c>
      <c r="K1975" s="14"/>
      <c r="L1975" s="14"/>
      <c r="N1975" s="11" t="e">
        <f>INDEX(TreeLookup!$C$1:$DE$21,MATCH(Table15[[#This Row],[CATEGORY]],TreeLookup!$C$1:$C$21,0),MATCH(Table15[[#This Row],[YEAR]],TreeLookup!$C$1:$DE$1,0))</f>
        <v>#N/A</v>
      </c>
      <c r="O1975" s="11" t="s">
        <v>1903</v>
      </c>
    </row>
    <row r="1976" spans="1:36" x14ac:dyDescent="0.25">
      <c r="A1976" s="11" t="s">
        <v>4084</v>
      </c>
      <c r="B1976" s="12" t="s">
        <v>8258</v>
      </c>
      <c r="C1976" s="11">
        <v>800</v>
      </c>
      <c r="D1976" s="11">
        <v>18000</v>
      </c>
      <c r="E1976" s="12" t="s">
        <v>4085</v>
      </c>
      <c r="F1976" s="11" t="s">
        <v>1280</v>
      </c>
      <c r="G1976" s="11" t="s">
        <v>1381</v>
      </c>
      <c r="H1976" s="11" t="s">
        <v>5091</v>
      </c>
      <c r="I1976" s="11" t="s">
        <v>5091</v>
      </c>
      <c r="J1976" s="14">
        <f>VLOOKUP(Table15[[#This Row],[TechRequired]],OldTree!A:B,2,0)</f>
        <v>5</v>
      </c>
      <c r="K1976" s="14"/>
      <c r="L1976" s="14"/>
      <c r="N1976" s="11" t="e">
        <f>INDEX(TreeLookup!$C$1:$DE$21,MATCH(Table15[[#This Row],[CATEGORY]],TreeLookup!$C$1:$C$21,0),MATCH(Table15[[#This Row],[YEAR]],TreeLookup!$C$1:$DE$1,0))</f>
        <v>#N/A</v>
      </c>
      <c r="O1976" s="11" t="s">
        <v>1903</v>
      </c>
    </row>
    <row r="1977" spans="1:36" x14ac:dyDescent="0.25">
      <c r="A1977" s="11" t="s">
        <v>1170</v>
      </c>
      <c r="B1977" s="12" t="s">
        <v>3757</v>
      </c>
      <c r="C1977" s="11">
        <v>0</v>
      </c>
      <c r="D1977" s="11">
        <v>0</v>
      </c>
      <c r="E1977" s="12" t="s">
        <v>3758</v>
      </c>
      <c r="F1977" s="11" t="s">
        <v>1372</v>
      </c>
      <c r="G1977" s="21" t="s">
        <v>11292</v>
      </c>
      <c r="H1977" s="11" t="s">
        <v>1903</v>
      </c>
      <c r="I1977" s="11" t="s">
        <v>1903</v>
      </c>
      <c r="J1977" s="14">
        <f>VLOOKUP(Table15[[#This Row],[TechRequired]],OldTree!A:B,2,0)</f>
        <v>0</v>
      </c>
      <c r="K1977" s="22" t="s">
        <v>8941</v>
      </c>
      <c r="L1977" s="14"/>
      <c r="N1977" s="11" t="str">
        <f>INDEX(TreeLookup!$C$1:$DE$21,MATCH(Table15[[#This Row],[CATEGORY]],TreeLookup!$C$1:$C$21,0),MATCH(Table15[[#This Row],[YEAR]],TreeLookup!$C$1:$DE$1,0))</f>
        <v>start</v>
      </c>
      <c r="P1977" s="13" t="s">
        <v>6843</v>
      </c>
      <c r="Q1977" s="11"/>
      <c r="S1977" s="11">
        <v>0</v>
      </c>
      <c r="W1977" s="15"/>
    </row>
    <row r="1978" spans="1:36" x14ac:dyDescent="0.25">
      <c r="A1978" s="11" t="s">
        <v>33</v>
      </c>
      <c r="B1978" s="12" t="s">
        <v>8212</v>
      </c>
      <c r="C1978" s="11">
        <v>350</v>
      </c>
      <c r="D1978" s="11">
        <v>3000</v>
      </c>
      <c r="E1978" s="12" t="s">
        <v>10887</v>
      </c>
      <c r="F1978" s="11" t="s">
        <v>1278</v>
      </c>
      <c r="G1978" s="21" t="s">
        <v>11292</v>
      </c>
      <c r="H1978" s="11" t="s">
        <v>1903</v>
      </c>
      <c r="I1978" s="11" t="s">
        <v>5091</v>
      </c>
      <c r="J1978" s="14" t="str">
        <f>VLOOKUP(Table15[[#This Row],[TechRequired]],OldTree!A:B,2,0)</f>
        <v>ORPH</v>
      </c>
      <c r="K1978" s="14"/>
      <c r="L1978" s="14"/>
      <c r="N1978" s="11" t="e">
        <f>INDEX(TreeLookup!$C$1:$DE$21,MATCH(Table15[[#This Row],[CATEGORY]],TreeLookup!$C$1:$C$21,0),MATCH(Table15[[#This Row],[YEAR]],TreeLookup!$C$1:$DE$1,0))</f>
        <v>#N/A</v>
      </c>
      <c r="O1978" s="11" t="s">
        <v>1903</v>
      </c>
      <c r="Q1978" s="11"/>
    </row>
    <row r="1979" spans="1:36" x14ac:dyDescent="0.25">
      <c r="A1979" s="11" t="s">
        <v>1172</v>
      </c>
      <c r="B1979" s="12" t="s">
        <v>3755</v>
      </c>
      <c r="C1979" s="11">
        <v>0</v>
      </c>
      <c r="D1979" s="11">
        <v>0</v>
      </c>
      <c r="E1979" s="12" t="s">
        <v>3756</v>
      </c>
      <c r="F1979" s="11" t="s">
        <v>1372</v>
      </c>
      <c r="G1979" s="21" t="s">
        <v>11292</v>
      </c>
      <c r="H1979" s="11" t="s">
        <v>1903</v>
      </c>
      <c r="I1979" s="11" t="s">
        <v>1903</v>
      </c>
      <c r="J1979" s="14">
        <f>VLOOKUP(Table15[[#This Row],[TechRequired]],OldTree!A:B,2,0)</f>
        <v>0</v>
      </c>
      <c r="K1979" s="22" t="s">
        <v>8941</v>
      </c>
      <c r="L1979" s="14"/>
      <c r="N1979" s="11" t="str">
        <f>INDEX(TreeLookup!$C$1:$DE$21,MATCH(Table15[[#This Row],[CATEGORY]],TreeLookup!$C$1:$C$21,0),MATCH(Table15[[#This Row],[YEAR]],TreeLookup!$C$1:$DE$1,0))</f>
        <v>start</v>
      </c>
      <c r="P1979" s="13" t="s">
        <v>6843</v>
      </c>
      <c r="Q1979" s="11"/>
      <c r="S1979" s="11">
        <v>0</v>
      </c>
      <c r="W1979" s="15"/>
    </row>
    <row r="1980" spans="1:36" x14ac:dyDescent="0.25">
      <c r="A1980" s="11" t="s">
        <v>795</v>
      </c>
      <c r="B1980" s="12" t="s">
        <v>3743</v>
      </c>
      <c r="C1980" s="11">
        <v>10000</v>
      </c>
      <c r="D1980" s="11">
        <v>200000</v>
      </c>
      <c r="E1980" s="12" t="s">
        <v>3744</v>
      </c>
      <c r="F1980" s="11" t="s">
        <v>1339</v>
      </c>
      <c r="G1980" s="21" t="s">
        <v>11292</v>
      </c>
      <c r="H1980" s="11" t="s">
        <v>1903</v>
      </c>
      <c r="I1980" s="11" t="s">
        <v>1903</v>
      </c>
      <c r="J1980" s="14">
        <f>VLOOKUP(Table15[[#This Row],[TechRequired]],OldTree!A:B,2,0)</f>
        <v>7</v>
      </c>
      <c r="K1980" s="22" t="s">
        <v>8952</v>
      </c>
      <c r="L1980" s="14" t="s">
        <v>8665</v>
      </c>
      <c r="N1980" s="11" t="str">
        <f>INDEX(TreeLookup!$C$1:$DE$21,MATCH(Table15[[#This Row],[CATEGORY]],TreeLookup!$C$1:$C$21,0),MATCH(Table15[[#This Row],[YEAR]],TreeLookup!$C$1:$DE$1,0))</f>
        <v>spaceShuttles</v>
      </c>
      <c r="P1980" s="13" t="s">
        <v>6843</v>
      </c>
      <c r="Q1980" s="12" t="s">
        <v>6077</v>
      </c>
      <c r="S1980" s="11">
        <v>1981</v>
      </c>
      <c r="W1980" s="15"/>
    </row>
    <row r="1981" spans="1:36" x14ac:dyDescent="0.25">
      <c r="A1981" s="11" t="s">
        <v>797</v>
      </c>
      <c r="B1981" s="12" t="s">
        <v>3749</v>
      </c>
      <c r="C1981" s="11">
        <v>2500</v>
      </c>
      <c r="D1981" s="11">
        <v>200000</v>
      </c>
      <c r="E1981" s="12" t="s">
        <v>3750</v>
      </c>
      <c r="F1981" s="11" t="s">
        <v>1339</v>
      </c>
      <c r="G1981" s="21" t="s">
        <v>11292</v>
      </c>
      <c r="H1981" s="11" t="s">
        <v>1903</v>
      </c>
      <c r="I1981" s="11" t="s">
        <v>1903</v>
      </c>
      <c r="J1981" s="14">
        <f>VLOOKUP(Table15[[#This Row],[TechRequired]],OldTree!A:B,2,0)</f>
        <v>7</v>
      </c>
      <c r="K1981" s="22" t="s">
        <v>8952</v>
      </c>
      <c r="L1981" s="14" t="s">
        <v>8665</v>
      </c>
      <c r="N1981" s="11" t="str">
        <f>INDEX(TreeLookup!$C$1:$DE$21,MATCH(Table15[[#This Row],[CATEGORY]],TreeLookup!$C$1:$C$21,0),MATCH(Table15[[#This Row],[YEAR]],TreeLookup!$C$1:$DE$1,0))</f>
        <v>spaceShuttles</v>
      </c>
      <c r="P1981" s="13" t="s">
        <v>6843</v>
      </c>
      <c r="Q1981" s="12" t="s">
        <v>6077</v>
      </c>
      <c r="S1981" s="11">
        <v>1981</v>
      </c>
      <c r="W1981" s="15"/>
    </row>
    <row r="1982" spans="1:36" x14ac:dyDescent="0.25">
      <c r="A1982" s="11" t="s">
        <v>796</v>
      </c>
      <c r="B1982" s="12" t="s">
        <v>3745</v>
      </c>
      <c r="C1982" s="11">
        <v>5000</v>
      </c>
      <c r="D1982" s="11">
        <v>200000</v>
      </c>
      <c r="E1982" s="12" t="s">
        <v>3746</v>
      </c>
      <c r="F1982" s="11" t="s">
        <v>1339</v>
      </c>
      <c r="G1982" s="21" t="s">
        <v>11292</v>
      </c>
      <c r="H1982" s="11" t="s">
        <v>1903</v>
      </c>
      <c r="I1982" s="11" t="s">
        <v>1903</v>
      </c>
      <c r="J1982" s="14">
        <f>VLOOKUP(Table15[[#This Row],[TechRequired]],OldTree!A:B,2,0)</f>
        <v>7</v>
      </c>
      <c r="K1982" s="22" t="s">
        <v>8952</v>
      </c>
      <c r="L1982" s="14" t="s">
        <v>8665</v>
      </c>
      <c r="N1982" s="11" t="str">
        <f>INDEX(TreeLookup!$C$1:$DE$21,MATCH(Table15[[#This Row],[CATEGORY]],TreeLookup!$C$1:$C$21,0),MATCH(Table15[[#This Row],[YEAR]],TreeLookup!$C$1:$DE$1,0))</f>
        <v>spaceShuttles</v>
      </c>
      <c r="P1982" s="13" t="s">
        <v>6843</v>
      </c>
      <c r="Q1982" s="12" t="s">
        <v>6077</v>
      </c>
      <c r="S1982" s="11">
        <v>1981</v>
      </c>
      <c r="W1982" s="15"/>
    </row>
    <row r="1983" spans="1:36" x14ac:dyDescent="0.25">
      <c r="A1983" s="11" t="s">
        <v>4044</v>
      </c>
      <c r="B1983" s="12" t="s">
        <v>3747</v>
      </c>
      <c r="C1983" s="11">
        <v>3000</v>
      </c>
      <c r="D1983" s="11">
        <v>1</v>
      </c>
      <c r="E1983" s="12" t="s">
        <v>4045</v>
      </c>
      <c r="G1983" s="11" t="s">
        <v>1381</v>
      </c>
      <c r="H1983" s="11" t="s">
        <v>5091</v>
      </c>
      <c r="I1983" s="11" t="s">
        <v>5091</v>
      </c>
      <c r="J1983" s="14" t="e">
        <f>VLOOKUP(Table15[[#This Row],[TechRequired]],OldTree!A:B,2,0)</f>
        <v>#N/A</v>
      </c>
      <c r="K1983" s="14"/>
      <c r="L1983" s="14"/>
      <c r="N1983" s="11" t="e">
        <f>INDEX(TreeLookup!$C$1:$DE$21,MATCH(Table15[[#This Row],[CATEGORY]],TreeLookup!$C$1:$C$21,0),MATCH(Table15[[#This Row],[YEAR]],TreeLookup!$C$1:$DE$1,0))</f>
        <v>#N/A</v>
      </c>
      <c r="O1983" s="11" t="s">
        <v>1903</v>
      </c>
    </row>
    <row r="1984" spans="1:36" x14ac:dyDescent="0.25">
      <c r="A1984" s="11" t="s">
        <v>798</v>
      </c>
      <c r="B1984" s="12" t="s">
        <v>3747</v>
      </c>
      <c r="C1984" s="11">
        <v>3300</v>
      </c>
      <c r="D1984" s="11">
        <v>200000</v>
      </c>
      <c r="E1984" s="12" t="s">
        <v>3748</v>
      </c>
      <c r="F1984" s="11" t="s">
        <v>1339</v>
      </c>
      <c r="G1984" s="21" t="s">
        <v>11292</v>
      </c>
      <c r="H1984" s="11" t="s">
        <v>1903</v>
      </c>
      <c r="I1984" s="11" t="s">
        <v>1903</v>
      </c>
      <c r="J1984" s="14">
        <f>VLOOKUP(Table15[[#This Row],[TechRequired]],OldTree!A:B,2,0)</f>
        <v>7</v>
      </c>
      <c r="K1984" s="22" t="s">
        <v>6014</v>
      </c>
      <c r="L1984" s="14" t="s">
        <v>8665</v>
      </c>
      <c r="M1984" s="14">
        <v>8</v>
      </c>
      <c r="N1984" s="11" t="str">
        <f>INDEX(TreeLookup!$C$1:$DE$21,MATCH(Table15[[#This Row],[CATEGORY]],TreeLookup!$C$1:$C$21,0),MATCH(Table15[[#This Row],[YEAR]],TreeLookup!$C$1:$DE$1,0))</f>
        <v>refinedTurbofans</v>
      </c>
      <c r="P1984" s="13" t="s">
        <v>6843</v>
      </c>
      <c r="Q1984" s="12" t="s">
        <v>6077</v>
      </c>
      <c r="S1984" s="11">
        <v>1981</v>
      </c>
      <c r="W1984" s="15"/>
    </row>
    <row r="1985" spans="1:36" x14ac:dyDescent="0.25">
      <c r="A1985" s="11" t="s">
        <v>799</v>
      </c>
      <c r="B1985" s="12" t="s">
        <v>3368</v>
      </c>
      <c r="C1985" s="11">
        <v>40000</v>
      </c>
      <c r="D1985" s="11">
        <v>800000</v>
      </c>
      <c r="E1985" s="12" t="s">
        <v>3369</v>
      </c>
      <c r="F1985" s="11" t="s">
        <v>1339</v>
      </c>
      <c r="G1985" s="21" t="s">
        <v>11292</v>
      </c>
      <c r="H1985" s="11" t="s">
        <v>1903</v>
      </c>
      <c r="I1985" s="11" t="s">
        <v>1903</v>
      </c>
      <c r="J1985" s="14">
        <f>VLOOKUP(Table15[[#This Row],[TechRequired]],OldTree!A:B,2,0)</f>
        <v>7</v>
      </c>
      <c r="K1985" s="22" t="s">
        <v>8952</v>
      </c>
      <c r="L1985" s="14" t="s">
        <v>8665</v>
      </c>
      <c r="N1985" s="11" t="str">
        <f>INDEX(TreeLookup!$C$1:$DE$21,MATCH(Table15[[#This Row],[CATEGORY]],TreeLookup!$C$1:$C$21,0),MATCH(Table15[[#This Row],[YEAR]],TreeLookup!$C$1:$DE$1,0))</f>
        <v>spaceShuttles</v>
      </c>
      <c r="P1985" s="13" t="s">
        <v>6843</v>
      </c>
      <c r="Q1985" s="12" t="s">
        <v>6077</v>
      </c>
      <c r="S1985" s="11">
        <v>1981</v>
      </c>
      <c r="W1985" s="15"/>
      <c r="AF1985" s="11" t="s">
        <v>11286</v>
      </c>
      <c r="AG1985" s="11" t="s">
        <v>11286</v>
      </c>
    </row>
    <row r="1986" spans="1:36" x14ac:dyDescent="0.25">
      <c r="A1986" s="11" t="s">
        <v>790</v>
      </c>
      <c r="B1986" s="12" t="s">
        <v>8608</v>
      </c>
      <c r="C1986" s="11">
        <v>2500</v>
      </c>
      <c r="D1986" s="11">
        <v>42000</v>
      </c>
      <c r="E1986" s="12" t="s">
        <v>3515</v>
      </c>
      <c r="F1986" s="11" t="s">
        <v>1339</v>
      </c>
      <c r="G1986" s="21" t="s">
        <v>11292</v>
      </c>
      <c r="H1986" s="11" t="s">
        <v>1903</v>
      </c>
      <c r="I1986" s="11" t="s">
        <v>5143</v>
      </c>
      <c r="J1986" s="14">
        <f>VLOOKUP(Table15[[#This Row],[TechRequired]],OldTree!A:B,2,0)</f>
        <v>7</v>
      </c>
      <c r="K1986" s="22" t="s">
        <v>8952</v>
      </c>
      <c r="L1986" s="14" t="s">
        <v>8665</v>
      </c>
      <c r="N1986" s="11" t="str">
        <f>INDEX(TreeLookup!$C$1:$DE$21,MATCH(Table15[[#This Row],[CATEGORY]],TreeLookup!$C$1:$C$21,0),MATCH(Table15[[#This Row],[YEAR]],TreeLookup!$C$1:$DE$1,0))</f>
        <v>spaceShuttles</v>
      </c>
      <c r="P1986" s="13" t="s">
        <v>6842</v>
      </c>
      <c r="Q1986" s="12" t="s">
        <v>6077</v>
      </c>
      <c r="S1986" s="11">
        <v>1981</v>
      </c>
      <c r="W1986" s="15"/>
    </row>
    <row r="1987" spans="1:36" x14ac:dyDescent="0.25">
      <c r="A1987" s="11" t="s">
        <v>804</v>
      </c>
      <c r="B1987" s="12" t="s">
        <v>8591</v>
      </c>
      <c r="C1987" s="11">
        <v>1.111111</v>
      </c>
      <c r="D1987" s="11">
        <v>84000</v>
      </c>
      <c r="E1987" s="12" t="s">
        <v>3552</v>
      </c>
      <c r="F1987" s="11" t="s">
        <v>1339</v>
      </c>
      <c r="G1987" s="21" t="s">
        <v>11292</v>
      </c>
      <c r="H1987" s="11" t="s">
        <v>1903</v>
      </c>
      <c r="I1987" s="11" t="s">
        <v>5143</v>
      </c>
      <c r="J1987" s="14">
        <f>VLOOKUP(Table15[[#This Row],[TechRequired]],OldTree!A:B,2,0)</f>
        <v>7</v>
      </c>
      <c r="K1987" s="22" t="s">
        <v>8952</v>
      </c>
      <c r="L1987" s="14" t="s">
        <v>8659</v>
      </c>
      <c r="M1987" s="14">
        <v>6</v>
      </c>
      <c r="N1987" s="11" t="str">
        <f>INDEX(TreeLookup!$C$1:$DE$21,MATCH(Table15[[#This Row],[CATEGORY]],TreeLookup!$C$1:$C$21,0),MATCH(Table15[[#This Row],[YEAR]],TreeLookup!$C$1:$DE$1,0))</f>
        <v>spaceShuttles</v>
      </c>
      <c r="P1987" s="13" t="s">
        <v>6842</v>
      </c>
      <c r="S1987" s="11">
        <v>1981</v>
      </c>
      <c r="W1987" s="15"/>
    </row>
    <row r="1988" spans="1:36" x14ac:dyDescent="0.25">
      <c r="A1988" s="11" t="s">
        <v>801</v>
      </c>
      <c r="B1988" s="12" t="s">
        <v>8592</v>
      </c>
      <c r="C1988" s="11">
        <v>12.11111</v>
      </c>
      <c r="D1988" s="11">
        <v>84000</v>
      </c>
      <c r="E1988" s="12" t="s">
        <v>3549</v>
      </c>
      <c r="F1988" s="11" t="s">
        <v>1339</v>
      </c>
      <c r="G1988" s="21" t="s">
        <v>11292</v>
      </c>
      <c r="H1988" s="11" t="s">
        <v>1903</v>
      </c>
      <c r="I1988" s="11" t="s">
        <v>5143</v>
      </c>
      <c r="J1988" s="14">
        <f>VLOOKUP(Table15[[#This Row],[TechRequired]],OldTree!A:B,2,0)</f>
        <v>7</v>
      </c>
      <c r="K1988" s="22" t="s">
        <v>8952</v>
      </c>
      <c r="L1988" s="14" t="s">
        <v>8659</v>
      </c>
      <c r="M1988" s="14">
        <v>6</v>
      </c>
      <c r="N1988" s="11" t="str">
        <f>INDEX(TreeLookup!$C$1:$DE$21,MATCH(Table15[[#This Row],[CATEGORY]],TreeLookup!$C$1:$C$21,0),MATCH(Table15[[#This Row],[YEAR]],TreeLookup!$C$1:$DE$1,0))</f>
        <v>spaceShuttles</v>
      </c>
      <c r="P1988" s="13" t="s">
        <v>6842</v>
      </c>
      <c r="S1988" s="11">
        <v>1981</v>
      </c>
      <c r="W1988" s="15"/>
    </row>
    <row r="1989" spans="1:36" x14ac:dyDescent="0.25">
      <c r="A1989" s="11" t="s">
        <v>806</v>
      </c>
      <c r="B1989" s="12" t="s">
        <v>8593</v>
      </c>
      <c r="C1989" s="11">
        <v>1</v>
      </c>
      <c r="D1989" s="11">
        <v>42000</v>
      </c>
      <c r="E1989" s="12" t="s">
        <v>3554</v>
      </c>
      <c r="F1989" s="11" t="s">
        <v>1339</v>
      </c>
      <c r="G1989" s="21" t="s">
        <v>11292</v>
      </c>
      <c r="H1989" s="11" t="s">
        <v>1903</v>
      </c>
      <c r="I1989" s="11" t="s">
        <v>5143</v>
      </c>
      <c r="J1989" s="14">
        <f>VLOOKUP(Table15[[#This Row],[TechRequired]],OldTree!A:B,2,0)</f>
        <v>7</v>
      </c>
      <c r="K1989" s="22" t="s">
        <v>8952</v>
      </c>
      <c r="L1989" s="14" t="s">
        <v>8659</v>
      </c>
      <c r="M1989" s="14">
        <v>6</v>
      </c>
      <c r="N1989" s="11" t="str">
        <f>INDEX(TreeLookup!$C$1:$DE$21,MATCH(Table15[[#This Row],[CATEGORY]],TreeLookup!$C$1:$C$21,0),MATCH(Table15[[#This Row],[YEAR]],TreeLookup!$C$1:$DE$1,0))</f>
        <v>spaceShuttles</v>
      </c>
      <c r="P1989" s="13" t="s">
        <v>6842</v>
      </c>
      <c r="S1989" s="11">
        <v>1981</v>
      </c>
      <c r="W1989" s="15"/>
    </row>
    <row r="1990" spans="1:36" x14ac:dyDescent="0.25">
      <c r="A1990" s="11" t="s">
        <v>803</v>
      </c>
      <c r="B1990" s="12" t="s">
        <v>8594</v>
      </c>
      <c r="C1990" s="11">
        <v>6.055555</v>
      </c>
      <c r="D1990" s="11">
        <v>42000</v>
      </c>
      <c r="E1990" s="12" t="s">
        <v>3551</v>
      </c>
      <c r="F1990" s="11" t="s">
        <v>1339</v>
      </c>
      <c r="G1990" s="21" t="s">
        <v>11292</v>
      </c>
      <c r="H1990" s="11" t="s">
        <v>1903</v>
      </c>
      <c r="I1990" s="11" t="s">
        <v>5143</v>
      </c>
      <c r="J1990" s="14">
        <f>VLOOKUP(Table15[[#This Row],[TechRequired]],OldTree!A:B,2,0)</f>
        <v>7</v>
      </c>
      <c r="K1990" s="22" t="s">
        <v>8952</v>
      </c>
      <c r="L1990" s="14" t="s">
        <v>8659</v>
      </c>
      <c r="M1990" s="14">
        <v>6</v>
      </c>
      <c r="N1990" s="11" t="str">
        <f>INDEX(TreeLookup!$C$1:$DE$21,MATCH(Table15[[#This Row],[CATEGORY]],TreeLookup!$C$1:$C$21,0),MATCH(Table15[[#This Row],[YEAR]],TreeLookup!$C$1:$DE$1,0))</f>
        <v>spaceShuttles</v>
      </c>
      <c r="P1990" s="13" t="s">
        <v>6842</v>
      </c>
      <c r="S1990" s="11">
        <v>1981</v>
      </c>
      <c r="W1990" s="15"/>
    </row>
    <row r="1991" spans="1:36" x14ac:dyDescent="0.25">
      <c r="A1991" s="11" t="s">
        <v>805</v>
      </c>
      <c r="B1991" s="12" t="s">
        <v>8595</v>
      </c>
      <c r="C1991" s="11">
        <v>1</v>
      </c>
      <c r="D1991" s="11">
        <v>21000</v>
      </c>
      <c r="E1991" s="12" t="s">
        <v>3553</v>
      </c>
      <c r="F1991" s="11" t="s">
        <v>1339</v>
      </c>
      <c r="G1991" s="21" t="s">
        <v>11292</v>
      </c>
      <c r="H1991" s="11" t="s">
        <v>1903</v>
      </c>
      <c r="I1991" s="11" t="s">
        <v>5143</v>
      </c>
      <c r="J1991" s="14">
        <f>VLOOKUP(Table15[[#This Row],[TechRequired]],OldTree!A:B,2,0)</f>
        <v>7</v>
      </c>
      <c r="K1991" s="22" t="s">
        <v>8952</v>
      </c>
      <c r="L1991" s="14" t="s">
        <v>8659</v>
      </c>
      <c r="M1991" s="14">
        <v>6</v>
      </c>
      <c r="N1991" s="11" t="str">
        <f>INDEX(TreeLookup!$C$1:$DE$21,MATCH(Table15[[#This Row],[CATEGORY]],TreeLookup!$C$1:$C$21,0),MATCH(Table15[[#This Row],[YEAR]],TreeLookup!$C$1:$DE$1,0))</f>
        <v>spaceShuttles</v>
      </c>
      <c r="P1991" s="13" t="s">
        <v>6842</v>
      </c>
      <c r="S1991" s="11">
        <v>1981</v>
      </c>
      <c r="W1991" s="15"/>
    </row>
    <row r="1992" spans="1:36" x14ac:dyDescent="0.25">
      <c r="A1992" s="11" t="s">
        <v>807</v>
      </c>
      <c r="B1992" s="12" t="s">
        <v>8596</v>
      </c>
      <c r="C1992" s="11">
        <v>1.6888890000000001</v>
      </c>
      <c r="D1992" s="11">
        <v>21000</v>
      </c>
      <c r="E1992" s="12" t="s">
        <v>3555</v>
      </c>
      <c r="F1992" s="11" t="s">
        <v>1339</v>
      </c>
      <c r="G1992" s="21" t="s">
        <v>11292</v>
      </c>
      <c r="H1992" s="11" t="s">
        <v>1903</v>
      </c>
      <c r="I1992" s="11" t="s">
        <v>5143</v>
      </c>
      <c r="J1992" s="14">
        <f>VLOOKUP(Table15[[#This Row],[TechRequired]],OldTree!A:B,2,0)</f>
        <v>7</v>
      </c>
      <c r="K1992" s="22" t="s">
        <v>8952</v>
      </c>
      <c r="L1992" s="14" t="s">
        <v>8659</v>
      </c>
      <c r="M1992" s="14">
        <v>6</v>
      </c>
      <c r="N1992" s="11" t="str">
        <f>INDEX(TreeLookup!$C$1:$DE$21,MATCH(Table15[[#This Row],[CATEGORY]],TreeLookup!$C$1:$C$21,0),MATCH(Table15[[#This Row],[YEAR]],TreeLookup!$C$1:$DE$1,0))</f>
        <v>spaceShuttles</v>
      </c>
      <c r="P1992" s="13" t="s">
        <v>6842</v>
      </c>
      <c r="S1992" s="11">
        <v>1981</v>
      </c>
      <c r="W1992" s="15"/>
    </row>
    <row r="1993" spans="1:36" x14ac:dyDescent="0.25">
      <c r="A1993" s="11" t="s">
        <v>802</v>
      </c>
      <c r="B1993" s="12" t="s">
        <v>8597</v>
      </c>
      <c r="C1993" s="11">
        <v>3.0277780000000001</v>
      </c>
      <c r="D1993" s="11">
        <v>21000</v>
      </c>
      <c r="E1993" s="12" t="s">
        <v>3550</v>
      </c>
      <c r="F1993" s="11" t="s">
        <v>1339</v>
      </c>
      <c r="G1993" s="21" t="s">
        <v>11292</v>
      </c>
      <c r="H1993" s="11" t="s">
        <v>1903</v>
      </c>
      <c r="I1993" s="11" t="s">
        <v>5143</v>
      </c>
      <c r="J1993" s="14">
        <f>VLOOKUP(Table15[[#This Row],[TechRequired]],OldTree!A:B,2,0)</f>
        <v>7</v>
      </c>
      <c r="K1993" s="22" t="s">
        <v>8952</v>
      </c>
      <c r="L1993" s="14" t="s">
        <v>8659</v>
      </c>
      <c r="M1993" s="14">
        <v>6</v>
      </c>
      <c r="N1993" s="11" t="str">
        <f>INDEX(TreeLookup!$C$1:$DE$21,MATCH(Table15[[#This Row],[CATEGORY]],TreeLookup!$C$1:$C$21,0),MATCH(Table15[[#This Row],[YEAR]],TreeLookup!$C$1:$DE$1,0))</f>
        <v>spaceShuttles</v>
      </c>
      <c r="P1993" s="13" t="s">
        <v>6842</v>
      </c>
      <c r="S1993" s="11">
        <v>1981</v>
      </c>
      <c r="W1993" s="15"/>
    </row>
    <row r="1994" spans="1:36" x14ac:dyDescent="0.25">
      <c r="A1994" s="11" t="s">
        <v>800</v>
      </c>
      <c r="B1994" s="12" t="s">
        <v>3547</v>
      </c>
      <c r="C1994" s="11">
        <v>15000</v>
      </c>
      <c r="D1994" s="11">
        <v>300000</v>
      </c>
      <c r="E1994" s="12" t="s">
        <v>3548</v>
      </c>
      <c r="F1994" s="11" t="s">
        <v>1339</v>
      </c>
      <c r="G1994" s="21" t="s">
        <v>11292</v>
      </c>
      <c r="H1994" s="11" t="s">
        <v>1903</v>
      </c>
      <c r="I1994" s="11" t="s">
        <v>1903</v>
      </c>
      <c r="J1994" s="14">
        <f>VLOOKUP(Table15[[#This Row],[TechRequired]],OldTree!A:B,2,0)</f>
        <v>7</v>
      </c>
      <c r="K1994" s="22" t="s">
        <v>8952</v>
      </c>
      <c r="L1994" s="14" t="s">
        <v>8665</v>
      </c>
      <c r="N1994" s="11" t="str">
        <f>INDEX(TreeLookup!$C$1:$DE$21,MATCH(Table15[[#This Row],[CATEGORY]],TreeLookup!$C$1:$C$21,0),MATCH(Table15[[#This Row],[YEAR]],TreeLookup!$C$1:$DE$1,0))</f>
        <v>spaceShuttles</v>
      </c>
      <c r="P1994" s="13" t="s">
        <v>6843</v>
      </c>
      <c r="Q1994" s="12" t="s">
        <v>6077</v>
      </c>
      <c r="S1994" s="11">
        <v>1981</v>
      </c>
      <c r="W1994" s="15"/>
      <c r="AF1994" s="11" t="s">
        <v>11286</v>
      </c>
      <c r="AG1994" s="11" t="s">
        <v>11286</v>
      </c>
    </row>
    <row r="1995" spans="1:36" x14ac:dyDescent="0.25">
      <c r="A1995" s="11" t="s">
        <v>792</v>
      </c>
      <c r="B1995" s="12" t="s">
        <v>8598</v>
      </c>
      <c r="C1995" s="11">
        <v>1</v>
      </c>
      <c r="D1995" s="11">
        <v>42000</v>
      </c>
      <c r="E1995" s="12" t="s">
        <v>3516</v>
      </c>
      <c r="F1995" s="11" t="s">
        <v>1339</v>
      </c>
      <c r="G1995" s="21" t="s">
        <v>11292</v>
      </c>
      <c r="H1995" s="11" t="s">
        <v>1903</v>
      </c>
      <c r="I1995" s="11" t="s">
        <v>5143</v>
      </c>
      <c r="J1995" s="14">
        <f>VLOOKUP(Table15[[#This Row],[TechRequired]],OldTree!A:B,2,0)</f>
        <v>7</v>
      </c>
      <c r="K1995" s="22" t="s">
        <v>8952</v>
      </c>
      <c r="L1995" s="14" t="s">
        <v>8659</v>
      </c>
      <c r="M1995" s="14">
        <v>6</v>
      </c>
      <c r="N1995" s="11" t="str">
        <f>INDEX(TreeLookup!$C$1:$DE$21,MATCH(Table15[[#This Row],[CATEGORY]],TreeLookup!$C$1:$C$21,0),MATCH(Table15[[#This Row],[YEAR]],TreeLookup!$C$1:$DE$1,0))</f>
        <v>spaceShuttles</v>
      </c>
      <c r="P1995" s="13" t="s">
        <v>6842</v>
      </c>
      <c r="S1995" s="11">
        <v>1981</v>
      </c>
      <c r="W1995" s="15"/>
    </row>
    <row r="1996" spans="1:36" x14ac:dyDescent="0.25">
      <c r="A1996" s="11" t="s">
        <v>793</v>
      </c>
      <c r="B1996" s="12" t="s">
        <v>8599</v>
      </c>
      <c r="C1996" s="11">
        <v>1</v>
      </c>
      <c r="D1996" s="11">
        <v>42000</v>
      </c>
      <c r="E1996" s="12" t="s">
        <v>3517</v>
      </c>
      <c r="F1996" s="11" t="s">
        <v>1339</v>
      </c>
      <c r="G1996" s="21" t="s">
        <v>11292</v>
      </c>
      <c r="H1996" s="11" t="s">
        <v>1903</v>
      </c>
      <c r="I1996" s="11" t="s">
        <v>5143</v>
      </c>
      <c r="J1996" s="14">
        <f>VLOOKUP(Table15[[#This Row],[TechRequired]],OldTree!A:B,2,0)</f>
        <v>7</v>
      </c>
      <c r="K1996" s="22" t="s">
        <v>8952</v>
      </c>
      <c r="L1996" s="14" t="s">
        <v>8659</v>
      </c>
      <c r="M1996" s="14">
        <v>6</v>
      </c>
      <c r="N1996" s="11" t="str">
        <f>INDEX(TreeLookup!$C$1:$DE$21,MATCH(Table15[[#This Row],[CATEGORY]],TreeLookup!$C$1:$C$21,0),MATCH(Table15[[#This Row],[YEAR]],TreeLookup!$C$1:$DE$1,0))</f>
        <v>spaceShuttles</v>
      </c>
      <c r="P1996" s="13" t="s">
        <v>6842</v>
      </c>
      <c r="S1996" s="11">
        <v>1981</v>
      </c>
      <c r="W1996" s="15"/>
    </row>
    <row r="1997" spans="1:36" x14ac:dyDescent="0.25">
      <c r="A1997" s="11" t="s">
        <v>794</v>
      </c>
      <c r="B1997" s="12" t="s">
        <v>8600</v>
      </c>
      <c r="C1997" s="11">
        <v>1</v>
      </c>
      <c r="D1997" s="11">
        <v>42000</v>
      </c>
      <c r="E1997" s="12" t="s">
        <v>3521</v>
      </c>
      <c r="F1997" s="11" t="s">
        <v>1339</v>
      </c>
      <c r="G1997" s="21" t="s">
        <v>11292</v>
      </c>
      <c r="H1997" s="11" t="s">
        <v>1903</v>
      </c>
      <c r="I1997" s="11" t="s">
        <v>5143</v>
      </c>
      <c r="J1997" s="14">
        <f>VLOOKUP(Table15[[#This Row],[TechRequired]],OldTree!A:B,2,0)</f>
        <v>7</v>
      </c>
      <c r="K1997" s="22" t="s">
        <v>8952</v>
      </c>
      <c r="L1997" s="14" t="s">
        <v>8659</v>
      </c>
      <c r="M1997" s="14">
        <v>6</v>
      </c>
      <c r="N1997" s="11" t="str">
        <f>INDEX(TreeLookup!$C$1:$DE$21,MATCH(Table15[[#This Row],[CATEGORY]],TreeLookup!$C$1:$C$21,0),MATCH(Table15[[#This Row],[YEAR]],TreeLookup!$C$1:$DE$1,0))</f>
        <v>spaceShuttles</v>
      </c>
      <c r="P1997" s="13" t="s">
        <v>6842</v>
      </c>
      <c r="S1997" s="11">
        <v>1981</v>
      </c>
      <c r="W1997" s="15"/>
    </row>
    <row r="1998" spans="1:36" x14ac:dyDescent="0.25">
      <c r="A1998" s="11" t="s">
        <v>791</v>
      </c>
      <c r="B1998" s="12" t="s">
        <v>8601</v>
      </c>
      <c r="C1998" s="11">
        <v>1</v>
      </c>
      <c r="D1998" s="11">
        <v>42000</v>
      </c>
      <c r="E1998" s="12" t="s">
        <v>3514</v>
      </c>
      <c r="F1998" s="11" t="s">
        <v>1339</v>
      </c>
      <c r="G1998" s="21" t="s">
        <v>11292</v>
      </c>
      <c r="H1998" s="11" t="s">
        <v>1903</v>
      </c>
      <c r="I1998" s="11" t="s">
        <v>5143</v>
      </c>
      <c r="J1998" s="14">
        <f>VLOOKUP(Table15[[#This Row],[TechRequired]],OldTree!A:B,2,0)</f>
        <v>7</v>
      </c>
      <c r="K1998" s="22" t="s">
        <v>8952</v>
      </c>
      <c r="L1998" s="14" t="s">
        <v>8659</v>
      </c>
      <c r="M1998" s="14">
        <v>6</v>
      </c>
      <c r="N1998" s="11" t="str">
        <f>INDEX(TreeLookup!$C$1:$DE$21,MATCH(Table15[[#This Row],[CATEGORY]],TreeLookup!$C$1:$C$21,0),MATCH(Table15[[#This Row],[YEAR]],TreeLookup!$C$1:$DE$1,0))</f>
        <v>spaceShuttles</v>
      </c>
      <c r="P1998" s="13" t="s">
        <v>6842</v>
      </c>
      <c r="S1998" s="11">
        <v>1981</v>
      </c>
      <c r="W1998" s="15"/>
    </row>
    <row r="1999" spans="1:36" x14ac:dyDescent="0.25">
      <c r="A1999" s="11" t="s">
        <v>2199</v>
      </c>
      <c r="B1999" s="12" t="s">
        <v>7680</v>
      </c>
      <c r="C1999" s="11">
        <v>5600</v>
      </c>
      <c r="D1999" s="11">
        <v>9600</v>
      </c>
      <c r="E1999" s="12" t="s">
        <v>10698</v>
      </c>
      <c r="F1999" s="11" t="s">
        <v>5503</v>
      </c>
      <c r="G1999" s="11" t="s">
        <v>5504</v>
      </c>
      <c r="H1999" s="11" t="s">
        <v>1903</v>
      </c>
      <c r="I1999" s="11" t="s">
        <v>5091</v>
      </c>
      <c r="J1999" s="14">
        <f>VLOOKUP(Table15[[#This Row],[TechRequired]],OldTree!A:B,2,0)</f>
        <v>6</v>
      </c>
      <c r="K1999" s="22" t="s">
        <v>8946</v>
      </c>
      <c r="L1999" s="14" t="s">
        <v>8651</v>
      </c>
      <c r="M1999" s="14">
        <v>10</v>
      </c>
      <c r="N1999" s="11" t="str">
        <f>INDEX(TreeLookup!$C$1:$DE$21,MATCH(Table15[[#This Row],[CATEGORY]],TreeLookup!$C$1:$C$21,0),MATCH(Table15[[#This Row],[YEAR]],TreeLookup!$C$1:$DE$1,0))</f>
        <v>capsulesNF</v>
      </c>
      <c r="P1999" s="13" t="s">
        <v>6842</v>
      </c>
      <c r="Q1999" s="11"/>
      <c r="S1999" s="11">
        <v>2019</v>
      </c>
      <c r="U1999" s="21" t="s">
        <v>8974</v>
      </c>
      <c r="W1999" s="15"/>
      <c r="Z1999" s="11" t="s">
        <v>11286</v>
      </c>
      <c r="AF1999" s="11" t="s">
        <v>11286</v>
      </c>
      <c r="AG1999" s="11" t="s">
        <v>11286</v>
      </c>
      <c r="AJ1999" s="11" t="s">
        <v>11286</v>
      </c>
    </row>
    <row r="2000" spans="1:36" x14ac:dyDescent="0.25">
      <c r="A2000" s="11" t="s">
        <v>2200</v>
      </c>
      <c r="B2000" s="12" t="s">
        <v>7735</v>
      </c>
      <c r="C2000" s="11">
        <v>6700</v>
      </c>
      <c r="D2000" s="11">
        <v>21500</v>
      </c>
      <c r="E2000" s="12" t="s">
        <v>2201</v>
      </c>
      <c r="F2000" s="11" t="s">
        <v>1363</v>
      </c>
      <c r="G2000" s="11" t="s">
        <v>5504</v>
      </c>
      <c r="H2000" s="11" t="s">
        <v>5091</v>
      </c>
      <c r="I2000" s="11" t="s">
        <v>5091</v>
      </c>
      <c r="J2000" s="14">
        <f>VLOOKUP(Table15[[#This Row],[TechRequired]],OldTree!A:B,2,0)</f>
        <v>7</v>
      </c>
      <c r="K2000" s="14"/>
      <c r="L2000" s="14" t="s">
        <v>8651</v>
      </c>
      <c r="M2000" s="14">
        <v>11</v>
      </c>
      <c r="N2000" s="11" t="e">
        <f>INDEX(TreeLookup!$C$1:$DE$21,MATCH(Table15[[#This Row],[CATEGORY]],TreeLookup!$C$1:$C$21,0),MATCH(Table15[[#This Row],[YEAR]],TreeLookup!$C$1:$DE$1,0))</f>
        <v>#N/A</v>
      </c>
      <c r="O2000" s="11" t="s">
        <v>1903</v>
      </c>
      <c r="P2000" s="13" t="s">
        <v>6842</v>
      </c>
      <c r="Q2000" s="11"/>
    </row>
    <row r="2001" spans="1:23" x14ac:dyDescent="0.25">
      <c r="A2001" s="11" t="s">
        <v>5817</v>
      </c>
      <c r="B2001" s="12" t="s">
        <v>8259</v>
      </c>
      <c r="C2001" s="11">
        <v>400</v>
      </c>
      <c r="D2001" s="11">
        <v>2800</v>
      </c>
      <c r="E2001" s="12" t="s">
        <v>5818</v>
      </c>
      <c r="F2001" s="11" t="s">
        <v>5241</v>
      </c>
      <c r="G2001" s="21" t="s">
        <v>11292</v>
      </c>
      <c r="H2001" s="11" t="s">
        <v>5091</v>
      </c>
      <c r="I2001" s="11" t="s">
        <v>5091</v>
      </c>
      <c r="J2001" s="14" t="e">
        <f>VLOOKUP(Table15[[#This Row],[TechRequired]],OldTree!A:B,2,0)</f>
        <v>#N/A</v>
      </c>
      <c r="K2001" s="14"/>
      <c r="L2001" s="14"/>
      <c r="N2001" s="11" t="e">
        <f>INDEX(TreeLookup!$C$1:$DE$21,MATCH(Table15[[#This Row],[CATEGORY]],TreeLookup!$C$1:$C$21,0),MATCH(Table15[[#This Row],[YEAR]],TreeLookup!$C$1:$DE$1,0))</f>
        <v>#N/A</v>
      </c>
      <c r="O2001" s="11" t="s">
        <v>1903</v>
      </c>
      <c r="Q2001" s="11"/>
    </row>
    <row r="2002" spans="1:23" x14ac:dyDescent="0.25">
      <c r="A2002" s="11" t="s">
        <v>3202</v>
      </c>
      <c r="B2002" s="12" t="s">
        <v>8348</v>
      </c>
      <c r="C2002" s="11">
        <v>300</v>
      </c>
      <c r="D2002" s="11">
        <v>2400</v>
      </c>
      <c r="E2002" s="12" t="s">
        <v>10257</v>
      </c>
      <c r="F2002" s="11" t="s">
        <v>1320</v>
      </c>
      <c r="G2002" s="11" t="s">
        <v>5691</v>
      </c>
      <c r="H2002" s="11" t="s">
        <v>1903</v>
      </c>
      <c r="I2002" s="11" t="s">
        <v>5091</v>
      </c>
      <c r="J2002" s="14">
        <f>VLOOKUP(Table15[[#This Row],[TechRequired]],OldTree!A:B,2,0)</f>
        <v>6</v>
      </c>
      <c r="K2002" s="22" t="s">
        <v>8941</v>
      </c>
      <c r="L2002" s="14" t="s">
        <v>8872</v>
      </c>
      <c r="M2002" s="14">
        <v>7</v>
      </c>
      <c r="N2002" s="11" t="str">
        <f>INDEX(TreeLookup!$C$1:$DE$21,MATCH(Table15[[#This Row],[CATEGORY]],TreeLookup!$C$1:$C$21,0),MATCH(Table15[[#This Row],[YEAR]],TreeLookup!$C$1:$DE$1,0))</f>
        <v>improvedLandingEngines</v>
      </c>
      <c r="P2002" s="13" t="s">
        <v>6842</v>
      </c>
      <c r="Q2002" s="11"/>
      <c r="S2002" s="11">
        <v>1971</v>
      </c>
      <c r="U2002" s="21" t="s">
        <v>6625</v>
      </c>
      <c r="W2002" s="15"/>
    </row>
    <row r="2003" spans="1:23" x14ac:dyDescent="0.25">
      <c r="A2003" s="11" t="s">
        <v>3203</v>
      </c>
      <c r="B2003" s="12" t="s">
        <v>8349</v>
      </c>
      <c r="C2003" s="11">
        <v>75</v>
      </c>
      <c r="D2003" s="11">
        <v>1200</v>
      </c>
      <c r="E2003" s="12" t="s">
        <v>10258</v>
      </c>
      <c r="F2003" s="11" t="s">
        <v>1320</v>
      </c>
      <c r="G2003" s="11" t="s">
        <v>5691</v>
      </c>
      <c r="H2003" s="11" t="s">
        <v>1903</v>
      </c>
      <c r="I2003" s="11" t="s">
        <v>5091</v>
      </c>
      <c r="J2003" s="14">
        <f>VLOOKUP(Table15[[#This Row],[TechRequired]],OldTree!A:B,2,0)</f>
        <v>6</v>
      </c>
      <c r="K2003" s="22" t="s">
        <v>8941</v>
      </c>
      <c r="L2003" s="14" t="s">
        <v>8872</v>
      </c>
      <c r="M2003" s="14">
        <v>7</v>
      </c>
      <c r="N2003" s="11" t="str">
        <f>INDEX(TreeLookup!$C$1:$DE$21,MATCH(Table15[[#This Row],[CATEGORY]],TreeLookup!$C$1:$C$21,0),MATCH(Table15[[#This Row],[YEAR]],TreeLookup!$C$1:$DE$1,0))</f>
        <v>improvedLandingEngines</v>
      </c>
      <c r="P2003" s="13" t="s">
        <v>6842</v>
      </c>
      <c r="Q2003" s="11"/>
      <c r="S2003" s="11">
        <v>1971</v>
      </c>
      <c r="U2003" s="21" t="s">
        <v>6625</v>
      </c>
      <c r="W2003" s="15"/>
    </row>
    <row r="2004" spans="1:23" x14ac:dyDescent="0.25">
      <c r="A2004" s="11" t="s">
        <v>1450</v>
      </c>
      <c r="B2004" s="12" t="s">
        <v>7798</v>
      </c>
      <c r="C2004" s="11">
        <v>9500</v>
      </c>
      <c r="D2004" s="11">
        <v>8200</v>
      </c>
      <c r="E2004" s="12" t="s">
        <v>10680</v>
      </c>
      <c r="F2004" s="11" t="s">
        <v>5199</v>
      </c>
      <c r="G2004" s="11" t="s">
        <v>5218</v>
      </c>
      <c r="H2004" s="11" t="s">
        <v>1903</v>
      </c>
      <c r="I2004" s="11" t="s">
        <v>5091</v>
      </c>
      <c r="J2004" s="14" t="str">
        <f>VLOOKUP(Table15[[#This Row],[TechRequired]],OldTree!A:B,2,0)</f>
        <v>REM</v>
      </c>
      <c r="K2004" s="22" t="s">
        <v>8941</v>
      </c>
      <c r="L2004" s="14" t="s">
        <v>8648</v>
      </c>
      <c r="M2004" s="14">
        <v>11</v>
      </c>
      <c r="N2004" s="11" t="str">
        <f>INDEX(TreeLookup!$C$1:$DE$21,MATCH(Table15[[#This Row],[CATEGORY]],TreeLookup!$C$1:$C$21,0),MATCH(Table15[[#This Row],[YEAR]],TreeLookup!$C$1:$DE$1,0))</f>
        <v>SIAD</v>
      </c>
      <c r="P2004" s="13" t="s">
        <v>6842</v>
      </c>
      <c r="Q2004" s="21" t="s">
        <v>8983</v>
      </c>
      <c r="S2004" s="11">
        <v>2019</v>
      </c>
      <c r="W2004" s="15"/>
    </row>
    <row r="2005" spans="1:23" x14ac:dyDescent="0.25">
      <c r="A2005" s="11" t="s">
        <v>1455</v>
      </c>
      <c r="B2005" s="12" t="s">
        <v>7799</v>
      </c>
      <c r="C2005" s="11">
        <v>1000</v>
      </c>
      <c r="D2005" s="11">
        <v>1400</v>
      </c>
      <c r="E2005" s="12" t="s">
        <v>10681</v>
      </c>
      <c r="F2005" s="11" t="s">
        <v>1362</v>
      </c>
      <c r="G2005" s="11" t="s">
        <v>5218</v>
      </c>
      <c r="H2005" s="11" t="s">
        <v>1903</v>
      </c>
      <c r="I2005" s="11" t="s">
        <v>5091</v>
      </c>
      <c r="J2005" s="14">
        <f>VLOOKUP(Table15[[#This Row],[TechRequired]],OldTree!A:B,2,0)</f>
        <v>4</v>
      </c>
      <c r="K2005" s="22" t="s">
        <v>8941</v>
      </c>
      <c r="L2005" s="14" t="s">
        <v>8656</v>
      </c>
      <c r="M2005" s="14">
        <v>11</v>
      </c>
      <c r="N2005" s="11" t="str">
        <f>INDEX(TreeLookup!$C$1:$DE$21,MATCH(Table15[[#This Row],[CATEGORY]],TreeLookup!$C$1:$C$21,0),MATCH(Table15[[#This Row],[YEAR]],TreeLookup!$C$1:$DE$1,0))</f>
        <v>SIAD</v>
      </c>
      <c r="P2005" s="13" t="s">
        <v>6842</v>
      </c>
      <c r="Q2005" s="21" t="s">
        <v>8983</v>
      </c>
      <c r="S2005" s="11">
        <v>2019</v>
      </c>
      <c r="W2005" s="15"/>
    </row>
    <row r="2006" spans="1:23" x14ac:dyDescent="0.25">
      <c r="A2006" s="11" t="s">
        <v>5850</v>
      </c>
      <c r="B2006" s="12" t="s">
        <v>7524</v>
      </c>
      <c r="C2006" s="11">
        <v>200</v>
      </c>
      <c r="D2006" s="11">
        <v>800</v>
      </c>
      <c r="E2006" s="12" t="s">
        <v>10442</v>
      </c>
      <c r="F2006" s="11" t="s">
        <v>1323</v>
      </c>
      <c r="G2006" s="11" t="s">
        <v>5842</v>
      </c>
      <c r="H2006" s="11" t="s">
        <v>1903</v>
      </c>
      <c r="I2006" s="11" t="s">
        <v>5091</v>
      </c>
      <c r="J2006" s="14">
        <f>VLOOKUP(Table15[[#This Row],[TechRequired]],OldTree!A:B,2,0)</f>
        <v>3</v>
      </c>
      <c r="K2006" s="22" t="s">
        <v>8948</v>
      </c>
      <c r="L2006" s="14" t="s">
        <v>6816</v>
      </c>
      <c r="N2006" s="11" t="str">
        <f>INDEX(TreeLookup!$C$1:$DE$21,MATCH(Table15[[#This Row],[CATEGORY]],TreeLookup!$C$1:$C$21,0),MATCH(Table15[[#This Row],[YEAR]],TreeLookup!$C$1:$DE$1,0))</f>
        <v>modularSpaceStations</v>
      </c>
      <c r="P2006" s="13" t="s">
        <v>6842</v>
      </c>
      <c r="Q2006" s="11"/>
      <c r="S2006" s="11">
        <v>1995</v>
      </c>
      <c r="U2006" s="11" t="s">
        <v>6641</v>
      </c>
      <c r="W2006" s="15"/>
    </row>
    <row r="2007" spans="1:23" x14ac:dyDescent="0.25">
      <c r="A2007" s="11" t="s">
        <v>6223</v>
      </c>
      <c r="B2007" s="12" t="s">
        <v>6223</v>
      </c>
      <c r="G2007" s="11" t="s">
        <v>6059</v>
      </c>
      <c r="H2007" s="11" t="s">
        <v>1903</v>
      </c>
      <c r="J2007" s="16" t="e">
        <f>VLOOKUP(Table15[[#This Row],[TechRequired]],OldTree!A:B,2,0)</f>
        <v>#N/A</v>
      </c>
      <c r="K2007" s="23" t="s">
        <v>8945</v>
      </c>
      <c r="L2007" s="16"/>
      <c r="N2007" s="11" t="str">
        <f>INDEX(TreeLookup!$C$1:$DE$21,MATCH(Table15[[#This Row],[CATEGORY]],TreeLookup!$C$1:$C$21,0),MATCH(Table15[[#This Row],[YEAR]],TreeLookup!$C$1:$DE$1,0))</f>
        <v>orbitalRocketry2004</v>
      </c>
      <c r="Q2007" s="11"/>
      <c r="R2007" s="11" t="s">
        <v>6221</v>
      </c>
      <c r="S2007" s="11">
        <v>2006</v>
      </c>
    </row>
    <row r="2008" spans="1:23" x14ac:dyDescent="0.25">
      <c r="A2008" s="11" t="s">
        <v>6224</v>
      </c>
      <c r="B2008" s="12" t="s">
        <v>6224</v>
      </c>
      <c r="G2008" s="11" t="s">
        <v>6059</v>
      </c>
      <c r="H2008" s="11" t="s">
        <v>1903</v>
      </c>
      <c r="J2008" s="16" t="e">
        <f>VLOOKUP(Table15[[#This Row],[TechRequired]],OldTree!A:B,2,0)</f>
        <v>#N/A</v>
      </c>
      <c r="K2008" s="23" t="s">
        <v>8945</v>
      </c>
      <c r="L2008" s="16"/>
      <c r="N2008" s="11" t="str">
        <f>INDEX(TreeLookup!$C$1:$DE$21,MATCH(Table15[[#This Row],[CATEGORY]],TreeLookup!$C$1:$C$21,0),MATCH(Table15[[#This Row],[YEAR]],TreeLookup!$C$1:$DE$1,0))</f>
        <v>orbitalRocketry2004</v>
      </c>
      <c r="Q2008" s="11"/>
      <c r="R2008" s="11" t="s">
        <v>6221</v>
      </c>
      <c r="S2008" s="11">
        <v>2006</v>
      </c>
    </row>
    <row r="2009" spans="1:23" x14ac:dyDescent="0.25">
      <c r="A2009" s="11" t="s">
        <v>6225</v>
      </c>
      <c r="B2009" s="12" t="s">
        <v>6225</v>
      </c>
      <c r="F2009" s="11" t="s">
        <v>1319</v>
      </c>
      <c r="G2009" s="11" t="s">
        <v>6059</v>
      </c>
      <c r="H2009" s="11" t="s">
        <v>1903</v>
      </c>
      <c r="J2009" s="16">
        <f>VLOOKUP(Table15[[#This Row],[TechRequired]],OldTree!A:B,2,0)</f>
        <v>7</v>
      </c>
      <c r="K2009" s="23" t="s">
        <v>8945</v>
      </c>
      <c r="L2009" s="16"/>
      <c r="N2009" s="11" t="str">
        <f>INDEX(TreeLookup!$C$1:$DE$21,MATCH(Table15[[#This Row],[CATEGORY]],TreeLookup!$C$1:$C$21,0),MATCH(Table15[[#This Row],[YEAR]],TreeLookup!$C$1:$DE$1,0))</f>
        <v>orbitalRocketry2004</v>
      </c>
      <c r="Q2009" s="11"/>
      <c r="R2009" s="11" t="s">
        <v>6221</v>
      </c>
      <c r="S2009" s="11">
        <v>2006</v>
      </c>
    </row>
    <row r="2010" spans="1:23" x14ac:dyDescent="0.25">
      <c r="A2010" s="35" t="s">
        <v>6226</v>
      </c>
      <c r="B2010" s="12" t="s">
        <v>6226</v>
      </c>
      <c r="F2010" s="11" t="s">
        <v>1319</v>
      </c>
      <c r="G2010" s="11" t="s">
        <v>6059</v>
      </c>
      <c r="H2010" s="11" t="s">
        <v>1903</v>
      </c>
      <c r="J2010" s="16">
        <f>VLOOKUP(Table15[[#This Row],[TechRequired]],OldTree!A:B,2,0)</f>
        <v>7</v>
      </c>
      <c r="K2010" s="23" t="s">
        <v>8945</v>
      </c>
      <c r="L2010" s="16"/>
      <c r="N2010" s="11" t="str">
        <f>INDEX(TreeLookup!$C$1:$DE$21,MATCH(Table15[[#This Row],[CATEGORY]],TreeLookup!$C$1:$C$21,0),MATCH(Table15[[#This Row],[YEAR]],TreeLookup!$C$1:$DE$1,0))</f>
        <v>orbitalRocketry2009</v>
      </c>
      <c r="Q2010" s="11"/>
      <c r="R2010" s="11" t="s">
        <v>6221</v>
      </c>
      <c r="S2010" s="11">
        <v>2010</v>
      </c>
    </row>
    <row r="2011" spans="1:23" x14ac:dyDescent="0.25">
      <c r="A2011" s="35" t="s">
        <v>6227</v>
      </c>
      <c r="B2011" s="12" t="s">
        <v>6227</v>
      </c>
      <c r="F2011" s="11" t="s">
        <v>1325</v>
      </c>
      <c r="G2011" s="11" t="s">
        <v>6059</v>
      </c>
      <c r="H2011" s="11" t="s">
        <v>1903</v>
      </c>
      <c r="J2011" s="16">
        <f>VLOOKUP(Table15[[#This Row],[TechRequired]],OldTree!A:B,2,0)</f>
        <v>8</v>
      </c>
      <c r="K2011" s="23" t="s">
        <v>8945</v>
      </c>
      <c r="L2011" s="16"/>
      <c r="M2011" s="14">
        <v>10</v>
      </c>
      <c r="N2011" s="11" t="str">
        <f>INDEX(TreeLookup!$C$1:$DE$21,MATCH(Table15[[#This Row],[CATEGORY]],TreeLookup!$C$1:$C$21,0),MATCH(Table15[[#This Row],[YEAR]],TreeLookup!$C$1:$DE$1,0))</f>
        <v>orbitalRocketry2009</v>
      </c>
      <c r="Q2011" s="11"/>
      <c r="R2011" s="11" t="s">
        <v>6221</v>
      </c>
      <c r="S2011" s="11">
        <v>2013</v>
      </c>
    </row>
    <row r="2012" spans="1:23" x14ac:dyDescent="0.25">
      <c r="A2012" s="35" t="s">
        <v>6228</v>
      </c>
      <c r="B2012" s="12" t="s">
        <v>6228</v>
      </c>
      <c r="F2012" s="11" t="s">
        <v>1325</v>
      </c>
      <c r="G2012" s="11" t="s">
        <v>6059</v>
      </c>
      <c r="H2012" s="11" t="s">
        <v>1903</v>
      </c>
      <c r="J2012" s="16">
        <f>VLOOKUP(Table15[[#This Row],[TechRequired]],OldTree!A:B,2,0)</f>
        <v>8</v>
      </c>
      <c r="K2012" s="23" t="s">
        <v>8945</v>
      </c>
      <c r="L2012" s="16"/>
      <c r="M2012" s="14">
        <v>10</v>
      </c>
      <c r="N2012" s="11" t="str">
        <f>INDEX(TreeLookup!$C$1:$DE$21,MATCH(Table15[[#This Row],[CATEGORY]],TreeLookup!$C$1:$C$21,0),MATCH(Table15[[#This Row],[YEAR]],TreeLookup!$C$1:$DE$1,0))</f>
        <v>orbitalRocketry2014</v>
      </c>
      <c r="Q2012" s="11"/>
      <c r="R2012" s="11" t="s">
        <v>6221</v>
      </c>
      <c r="S2012" s="11">
        <v>2015</v>
      </c>
    </row>
    <row r="2013" spans="1:23" x14ac:dyDescent="0.25">
      <c r="A2013" s="35" t="s">
        <v>6229</v>
      </c>
      <c r="B2013" s="12" t="s">
        <v>6229</v>
      </c>
      <c r="F2013" s="11" t="s">
        <v>1325</v>
      </c>
      <c r="G2013" s="11" t="s">
        <v>6059</v>
      </c>
      <c r="H2013" s="11" t="s">
        <v>1903</v>
      </c>
      <c r="J2013" s="16">
        <f>VLOOKUP(Table15[[#This Row],[TechRequired]],OldTree!A:B,2,0)</f>
        <v>8</v>
      </c>
      <c r="K2013" s="23" t="s">
        <v>8945</v>
      </c>
      <c r="L2013" s="16"/>
      <c r="M2013" s="14">
        <v>10</v>
      </c>
      <c r="N2013" s="11" t="str">
        <f>INDEX(TreeLookup!$C$1:$DE$21,MATCH(Table15[[#This Row],[CATEGORY]],TreeLookup!$C$1:$C$21,0),MATCH(Table15[[#This Row],[YEAR]],TreeLookup!$C$1:$DE$1,0))</f>
        <v>orbitalRocketry2014</v>
      </c>
      <c r="Q2013" s="11"/>
      <c r="R2013" s="11" t="s">
        <v>6221</v>
      </c>
      <c r="S2013" s="11">
        <v>2017</v>
      </c>
    </row>
    <row r="2014" spans="1:23" x14ac:dyDescent="0.25">
      <c r="A2014" s="11" t="s">
        <v>1979</v>
      </c>
      <c r="B2014" s="12" t="s">
        <v>8260</v>
      </c>
      <c r="C2014" s="11">
        <v>1400</v>
      </c>
      <c r="D2014" s="11">
        <v>4500</v>
      </c>
      <c r="E2014" s="12" t="s">
        <v>1980</v>
      </c>
      <c r="F2014" s="11" t="s">
        <v>1351</v>
      </c>
      <c r="G2014" s="11" t="s">
        <v>5478</v>
      </c>
      <c r="H2014" s="11" t="s">
        <v>5091</v>
      </c>
      <c r="I2014" s="11" t="s">
        <v>5091</v>
      </c>
      <c r="J2014" s="14">
        <f>VLOOKUP(Table15[[#This Row],[TechRequired]],OldTree!A:B,2,0)</f>
        <v>7</v>
      </c>
      <c r="K2014" s="14"/>
      <c r="L2014" s="14"/>
      <c r="N2014" s="11" t="e">
        <f>INDEX(TreeLookup!$C$1:$DE$21,MATCH(Table15[[#This Row],[CATEGORY]],TreeLookup!$C$1:$C$21,0),MATCH(Table15[[#This Row],[YEAR]],TreeLookup!$C$1:$DE$1,0))</f>
        <v>#N/A</v>
      </c>
      <c r="O2014" s="11" t="s">
        <v>1903</v>
      </c>
      <c r="Q2014" s="11"/>
    </row>
    <row r="2015" spans="1:23" x14ac:dyDescent="0.25">
      <c r="A2015" s="11" t="s">
        <v>1981</v>
      </c>
      <c r="B2015" s="12" t="s">
        <v>8261</v>
      </c>
      <c r="C2015" s="11">
        <v>1700</v>
      </c>
      <c r="D2015" s="11">
        <v>4150</v>
      </c>
      <c r="E2015" s="12" t="s">
        <v>1982</v>
      </c>
      <c r="F2015" s="11" t="s">
        <v>1351</v>
      </c>
      <c r="G2015" s="11" t="s">
        <v>5478</v>
      </c>
      <c r="H2015" s="11" t="s">
        <v>5091</v>
      </c>
      <c r="I2015" s="11" t="s">
        <v>5091</v>
      </c>
      <c r="J2015" s="14">
        <f>VLOOKUP(Table15[[#This Row],[TechRequired]],OldTree!A:B,2,0)</f>
        <v>7</v>
      </c>
      <c r="K2015" s="14"/>
      <c r="L2015" s="14"/>
      <c r="N2015" s="11" t="e">
        <f>INDEX(TreeLookup!$C$1:$DE$21,MATCH(Table15[[#This Row],[CATEGORY]],TreeLookup!$C$1:$C$21,0),MATCH(Table15[[#This Row],[YEAR]],TreeLookup!$C$1:$DE$1,0))</f>
        <v>#N/A</v>
      </c>
      <c r="O2015" s="11" t="s">
        <v>1903</v>
      </c>
      <c r="Q2015" s="11"/>
    </row>
    <row r="2016" spans="1:23" x14ac:dyDescent="0.25">
      <c r="A2016" s="11" t="s">
        <v>1983</v>
      </c>
      <c r="B2016" s="12" t="s">
        <v>8262</v>
      </c>
      <c r="C2016" s="11">
        <v>2200</v>
      </c>
      <c r="D2016" s="11">
        <v>15100</v>
      </c>
      <c r="E2016" s="12" t="s">
        <v>1984</v>
      </c>
      <c r="F2016" s="11" t="s">
        <v>1354</v>
      </c>
      <c r="G2016" s="11" t="s">
        <v>5478</v>
      </c>
      <c r="H2016" s="11" t="s">
        <v>5091</v>
      </c>
      <c r="I2016" s="11" t="s">
        <v>5091</v>
      </c>
      <c r="J2016" s="14">
        <f>VLOOKUP(Table15[[#This Row],[TechRequired]],OldTree!A:B,2,0)</f>
        <v>10</v>
      </c>
      <c r="K2016" s="14"/>
      <c r="L2016" s="14"/>
      <c r="N2016" s="11" t="e">
        <f>INDEX(TreeLookup!$C$1:$DE$21,MATCH(Table15[[#This Row],[CATEGORY]],TreeLookup!$C$1:$C$21,0),MATCH(Table15[[#This Row],[YEAR]],TreeLookup!$C$1:$DE$1,0))</f>
        <v>#N/A</v>
      </c>
      <c r="O2016" s="11" t="s">
        <v>1903</v>
      </c>
      <c r="Q2016" s="11"/>
    </row>
    <row r="2017" spans="1:26" x14ac:dyDescent="0.25">
      <c r="A2017" s="11" t="s">
        <v>171</v>
      </c>
      <c r="B2017" s="12" t="s">
        <v>5119</v>
      </c>
      <c r="C2017" s="11">
        <v>15100</v>
      </c>
      <c r="D2017" s="11">
        <v>302000</v>
      </c>
      <c r="E2017" s="12" t="s">
        <v>5120</v>
      </c>
      <c r="F2017" s="11" t="s">
        <v>1288</v>
      </c>
      <c r="G2017" s="11" t="s">
        <v>1414</v>
      </c>
      <c r="H2017" s="11" t="s">
        <v>1903</v>
      </c>
      <c r="I2017" s="11" t="s">
        <v>1903</v>
      </c>
      <c r="J2017" s="14">
        <f>VLOOKUP(Table15[[#This Row],[TechRequired]],OldTree!A:B,2,0)</f>
        <v>7</v>
      </c>
      <c r="K2017" s="22" t="s">
        <v>8944</v>
      </c>
      <c r="L2017" s="14" t="s">
        <v>6811</v>
      </c>
      <c r="M2017" s="14">
        <v>10</v>
      </c>
      <c r="N2017" s="11" t="str">
        <f>INDEX(TreeLookup!$C$1:$DE$21,MATCH(Table15[[#This Row],[CATEGORY]],TreeLookup!$C$1:$C$21,0),MATCH(Table15[[#This Row],[YEAR]],TreeLookup!$C$1:$DE$1,0))</f>
        <v>modernAvionics</v>
      </c>
      <c r="P2017" s="13" t="s">
        <v>6843</v>
      </c>
      <c r="Q2017" s="11" t="s">
        <v>6624</v>
      </c>
      <c r="S2017" s="11">
        <v>2013</v>
      </c>
      <c r="W2017" s="15"/>
      <c r="Z2017" s="11" t="s">
        <v>11286</v>
      </c>
    </row>
    <row r="2018" spans="1:26" x14ac:dyDescent="0.25">
      <c r="A2018" s="11" t="s">
        <v>1227</v>
      </c>
      <c r="B2018" s="12" t="s">
        <v>3662</v>
      </c>
      <c r="C2018" s="11">
        <v>10</v>
      </c>
      <c r="D2018" s="11">
        <v>200</v>
      </c>
      <c r="E2018" s="12" t="s">
        <v>3663</v>
      </c>
      <c r="F2018" s="11" t="s">
        <v>1372</v>
      </c>
      <c r="G2018" s="21" t="s">
        <v>11292</v>
      </c>
      <c r="H2018" s="11" t="s">
        <v>1903</v>
      </c>
      <c r="I2018" s="11" t="s">
        <v>1903</v>
      </c>
      <c r="J2018" s="14">
        <f>VLOOKUP(Table15[[#This Row],[TechRequired]],OldTree!A:B,2,0)</f>
        <v>0</v>
      </c>
      <c r="K2018" s="22" t="s">
        <v>6012</v>
      </c>
      <c r="L2018" s="14"/>
      <c r="M2018" s="14">
        <v>0</v>
      </c>
      <c r="N2018" s="11" t="str">
        <f>INDEX(TreeLookup!$C$1:$DE$21,MATCH(Table15[[#This Row],[CATEGORY]],TreeLookup!$C$1:$C$21,0),MATCH(Table15[[#This Row],[YEAR]],TreeLookup!$C$1:$DE$1,0))</f>
        <v>start</v>
      </c>
      <c r="P2018" s="13" t="s">
        <v>6843</v>
      </c>
      <c r="Q2018" s="11"/>
      <c r="S2018" s="11">
        <v>0</v>
      </c>
      <c r="W2018" s="15"/>
      <c r="Y2018" s="11" t="s">
        <v>10982</v>
      </c>
    </row>
    <row r="2019" spans="1:26" x14ac:dyDescent="0.25">
      <c r="A2019" s="11" t="s">
        <v>1228</v>
      </c>
      <c r="B2019" s="12" t="s">
        <v>3664</v>
      </c>
      <c r="C2019" s="11">
        <v>10</v>
      </c>
      <c r="D2019" s="11">
        <v>200</v>
      </c>
      <c r="E2019" s="12" t="s">
        <v>3665</v>
      </c>
      <c r="F2019" s="11" t="s">
        <v>1372</v>
      </c>
      <c r="G2019" s="21" t="s">
        <v>11292</v>
      </c>
      <c r="H2019" s="11" t="s">
        <v>1903</v>
      </c>
      <c r="I2019" s="11" t="s">
        <v>1903</v>
      </c>
      <c r="J2019" s="14">
        <f>VLOOKUP(Table15[[#This Row],[TechRequired]],OldTree!A:B,2,0)</f>
        <v>0</v>
      </c>
      <c r="K2019" s="22" t="s">
        <v>6012</v>
      </c>
      <c r="L2019" s="14"/>
      <c r="M2019" s="14">
        <v>0</v>
      </c>
      <c r="N2019" s="11" t="str">
        <f>INDEX(TreeLookup!$C$1:$DE$21,MATCH(Table15[[#This Row],[CATEGORY]],TreeLookup!$C$1:$C$21,0),MATCH(Table15[[#This Row],[YEAR]],TreeLookup!$C$1:$DE$1,0))</f>
        <v>start</v>
      </c>
      <c r="P2019" s="13" t="s">
        <v>6843</v>
      </c>
      <c r="Q2019" s="11"/>
      <c r="S2019" s="11">
        <v>0</v>
      </c>
      <c r="W2019" s="15"/>
      <c r="Y2019" s="11" t="s">
        <v>10982</v>
      </c>
    </row>
    <row r="2020" spans="1:26" x14ac:dyDescent="0.25">
      <c r="A2020" s="11" t="s">
        <v>1229</v>
      </c>
      <c r="B2020" s="12" t="s">
        <v>3666</v>
      </c>
      <c r="C2020" s="11">
        <v>20</v>
      </c>
      <c r="D2020" s="11">
        <v>400</v>
      </c>
      <c r="E2020" s="12" t="s">
        <v>3667</v>
      </c>
      <c r="F2020" s="11" t="s">
        <v>1372</v>
      </c>
      <c r="G2020" s="21" t="s">
        <v>11292</v>
      </c>
      <c r="H2020" s="11" t="s">
        <v>1903</v>
      </c>
      <c r="I2020" s="11" t="s">
        <v>1903</v>
      </c>
      <c r="J2020" s="14">
        <f>VLOOKUP(Table15[[#This Row],[TechRequired]],OldTree!A:B,2,0)</f>
        <v>0</v>
      </c>
      <c r="K2020" s="22" t="s">
        <v>6012</v>
      </c>
      <c r="L2020" s="14"/>
      <c r="M2020" s="14">
        <v>0</v>
      </c>
      <c r="N2020" s="11" t="str">
        <f>INDEX(TreeLookup!$C$1:$DE$21,MATCH(Table15[[#This Row],[CATEGORY]],TreeLookup!$C$1:$C$21,0),MATCH(Table15[[#This Row],[YEAR]],TreeLookup!$C$1:$DE$1,0))</f>
        <v>start</v>
      </c>
      <c r="P2020" s="13" t="s">
        <v>6843</v>
      </c>
      <c r="Q2020" s="11"/>
      <c r="S2020" s="11">
        <v>0</v>
      </c>
      <c r="W2020" s="15"/>
    </row>
    <row r="2021" spans="1:26" x14ac:dyDescent="0.25">
      <c r="A2021" s="11" t="s">
        <v>5803</v>
      </c>
      <c r="B2021" s="12" t="s">
        <v>8410</v>
      </c>
      <c r="C2021" s="11">
        <v>25</v>
      </c>
      <c r="D2021" s="11">
        <v>4000</v>
      </c>
      <c r="E2021" s="12" t="s">
        <v>10213</v>
      </c>
      <c r="F2021" s="11" t="s">
        <v>1364</v>
      </c>
      <c r="G2021" s="21" t="s">
        <v>11292</v>
      </c>
      <c r="H2021" s="11" t="s">
        <v>1903</v>
      </c>
      <c r="I2021" s="11" t="s">
        <v>5091</v>
      </c>
      <c r="J2021" s="14">
        <f>VLOOKUP(Table15[[#This Row],[TechRequired]],OldTree!A:B,2,0)</f>
        <v>5</v>
      </c>
      <c r="K2021" s="22" t="s">
        <v>6012</v>
      </c>
      <c r="L2021" s="14" t="s">
        <v>8872</v>
      </c>
      <c r="M2021" s="14">
        <v>2</v>
      </c>
      <c r="N2021" s="11" t="str">
        <f>INDEX(TreeLookup!$C$1:$DE$21,MATCH(Table15[[#This Row],[CATEGORY]],TreeLookup!$C$1:$C$21,0),MATCH(Table15[[#This Row],[YEAR]],TreeLookup!$C$1:$DE$1,0))</f>
        <v>materialsScienceLunar</v>
      </c>
      <c r="P2021" s="13" t="s">
        <v>6842</v>
      </c>
      <c r="Q2021" s="11"/>
      <c r="S2021" s="11">
        <v>1967</v>
      </c>
      <c r="W2021" s="15"/>
    </row>
    <row r="2022" spans="1:26" x14ac:dyDescent="0.25">
      <c r="A2022" s="11" t="s">
        <v>1991</v>
      </c>
      <c r="B2022" s="12" t="s">
        <v>8263</v>
      </c>
      <c r="C2022" s="11">
        <v>350</v>
      </c>
      <c r="D2022" s="11">
        <v>2000</v>
      </c>
      <c r="E2022" s="12" t="s">
        <v>1992</v>
      </c>
      <c r="F2022" s="11" t="s">
        <v>5219</v>
      </c>
      <c r="G2022" s="11" t="s">
        <v>5478</v>
      </c>
      <c r="H2022" s="11" t="s">
        <v>5091</v>
      </c>
      <c r="I2022" s="11" t="s">
        <v>5091</v>
      </c>
      <c r="J2022" s="14">
        <f>VLOOKUP(Table15[[#This Row],[TechRequired]],OldTree!A:B,2,0)</f>
        <v>6</v>
      </c>
      <c r="K2022" s="14"/>
      <c r="L2022" s="14"/>
      <c r="N2022" s="11" t="e">
        <f>INDEX(TreeLookup!$C$1:$DE$21,MATCH(Table15[[#This Row],[CATEGORY]],TreeLookup!$C$1:$C$21,0),MATCH(Table15[[#This Row],[YEAR]],TreeLookup!$C$1:$DE$1,0))</f>
        <v>#N/A</v>
      </c>
      <c r="O2022" s="11" t="s">
        <v>1903</v>
      </c>
      <c r="Q2022" s="11"/>
    </row>
    <row r="2023" spans="1:26" x14ac:dyDescent="0.25">
      <c r="A2023" s="11" t="s">
        <v>1973</v>
      </c>
      <c r="B2023" s="12" t="s">
        <v>8264</v>
      </c>
      <c r="C2023" s="11">
        <v>1800</v>
      </c>
      <c r="D2023" s="11">
        <v>3400</v>
      </c>
      <c r="E2023" s="12" t="s">
        <v>1974</v>
      </c>
      <c r="F2023" s="11" t="s">
        <v>1351</v>
      </c>
      <c r="G2023" s="11" t="s">
        <v>5478</v>
      </c>
      <c r="H2023" s="11" t="s">
        <v>5091</v>
      </c>
      <c r="I2023" s="11" t="s">
        <v>5091</v>
      </c>
      <c r="J2023" s="14">
        <f>VLOOKUP(Table15[[#This Row],[TechRequired]],OldTree!A:B,2,0)</f>
        <v>7</v>
      </c>
      <c r="K2023" s="14"/>
      <c r="L2023" s="14"/>
      <c r="N2023" s="11" t="e">
        <f>INDEX(TreeLookup!$C$1:$DE$21,MATCH(Table15[[#This Row],[CATEGORY]],TreeLookup!$C$1:$C$21,0),MATCH(Table15[[#This Row],[YEAR]],TreeLookup!$C$1:$DE$1,0))</f>
        <v>#N/A</v>
      </c>
      <c r="O2023" s="11" t="s">
        <v>1903</v>
      </c>
      <c r="Q2023" s="11"/>
    </row>
    <row r="2024" spans="1:26" x14ac:dyDescent="0.25">
      <c r="A2024" s="11" t="s">
        <v>1977</v>
      </c>
      <c r="B2024" s="12" t="s">
        <v>8265</v>
      </c>
      <c r="C2024" s="11">
        <v>800</v>
      </c>
      <c r="D2024" s="11">
        <v>2400</v>
      </c>
      <c r="E2024" s="12" t="s">
        <v>1978</v>
      </c>
      <c r="F2024" s="11" t="s">
        <v>1313</v>
      </c>
      <c r="G2024" s="11" t="s">
        <v>5478</v>
      </c>
      <c r="H2024" s="11" t="s">
        <v>5091</v>
      </c>
      <c r="I2024" s="11" t="s">
        <v>5091</v>
      </c>
      <c r="J2024" s="14">
        <f>VLOOKUP(Table15[[#This Row],[TechRequired]],OldTree!A:B,2,0)</f>
        <v>8</v>
      </c>
      <c r="K2024" s="14"/>
      <c r="L2024" s="14"/>
      <c r="N2024" s="11" t="e">
        <f>INDEX(TreeLookup!$C$1:$DE$21,MATCH(Table15[[#This Row],[CATEGORY]],TreeLookup!$C$1:$C$21,0),MATCH(Table15[[#This Row],[YEAR]],TreeLookup!$C$1:$DE$1,0))</f>
        <v>#N/A</v>
      </c>
      <c r="O2024" s="11" t="s">
        <v>1903</v>
      </c>
      <c r="Q2024" s="11"/>
    </row>
    <row r="2025" spans="1:26" x14ac:dyDescent="0.25">
      <c r="A2025" s="11" t="s">
        <v>1975</v>
      </c>
      <c r="B2025" s="12" t="s">
        <v>8266</v>
      </c>
      <c r="C2025" s="11">
        <v>900</v>
      </c>
      <c r="D2025" s="11">
        <v>2000</v>
      </c>
      <c r="E2025" s="12" t="s">
        <v>1976</v>
      </c>
      <c r="F2025" s="11" t="s">
        <v>1313</v>
      </c>
      <c r="G2025" s="11" t="s">
        <v>5478</v>
      </c>
      <c r="H2025" s="11" t="s">
        <v>5091</v>
      </c>
      <c r="I2025" s="11" t="s">
        <v>5091</v>
      </c>
      <c r="J2025" s="14">
        <f>VLOOKUP(Table15[[#This Row],[TechRequired]],OldTree!A:B,2,0)</f>
        <v>8</v>
      </c>
      <c r="K2025" s="14"/>
      <c r="L2025" s="14"/>
      <c r="N2025" s="11" t="e">
        <f>INDEX(TreeLookup!$C$1:$DE$21,MATCH(Table15[[#This Row],[CATEGORY]],TreeLookup!$C$1:$C$21,0),MATCH(Table15[[#This Row],[YEAR]],TreeLookup!$C$1:$DE$1,0))</f>
        <v>#N/A</v>
      </c>
      <c r="O2025" s="11" t="s">
        <v>1903</v>
      </c>
      <c r="Q2025" s="11"/>
    </row>
    <row r="2026" spans="1:26" x14ac:dyDescent="0.25">
      <c r="A2026" s="11" t="s">
        <v>1971</v>
      </c>
      <c r="B2026" s="12" t="s">
        <v>8267</v>
      </c>
      <c r="C2026" s="11">
        <v>3600</v>
      </c>
      <c r="D2026" s="11">
        <v>6400</v>
      </c>
      <c r="E2026" s="12" t="s">
        <v>1972</v>
      </c>
      <c r="F2026" s="11" t="s">
        <v>1313</v>
      </c>
      <c r="G2026" s="11" t="s">
        <v>5478</v>
      </c>
      <c r="H2026" s="11" t="s">
        <v>5091</v>
      </c>
      <c r="I2026" s="11" t="s">
        <v>5091</v>
      </c>
      <c r="J2026" s="14">
        <f>VLOOKUP(Table15[[#This Row],[TechRequired]],OldTree!A:B,2,0)</f>
        <v>8</v>
      </c>
      <c r="K2026" s="14"/>
      <c r="L2026" s="14"/>
      <c r="N2026" s="11" t="e">
        <f>INDEX(TreeLookup!$C$1:$DE$21,MATCH(Table15[[#This Row],[CATEGORY]],TreeLookup!$C$1:$C$21,0),MATCH(Table15[[#This Row],[YEAR]],TreeLookup!$C$1:$DE$1,0))</f>
        <v>#N/A</v>
      </c>
      <c r="O2026" s="11" t="s">
        <v>1903</v>
      </c>
      <c r="Q2026" s="11"/>
    </row>
    <row r="2027" spans="1:26" x14ac:dyDescent="0.25">
      <c r="A2027" s="11" t="s">
        <v>1985</v>
      </c>
      <c r="B2027" s="12" t="s">
        <v>8268</v>
      </c>
      <c r="C2027" s="11">
        <v>400</v>
      </c>
      <c r="D2027" s="11">
        <v>2000</v>
      </c>
      <c r="E2027" s="12" t="s">
        <v>1986</v>
      </c>
      <c r="F2027" s="11" t="s">
        <v>5219</v>
      </c>
      <c r="G2027" s="11" t="s">
        <v>5478</v>
      </c>
      <c r="H2027" s="11" t="s">
        <v>5091</v>
      </c>
      <c r="I2027" s="11" t="s">
        <v>5091</v>
      </c>
      <c r="J2027" s="14">
        <f>VLOOKUP(Table15[[#This Row],[TechRequired]],OldTree!A:B,2,0)</f>
        <v>6</v>
      </c>
      <c r="K2027" s="14"/>
      <c r="L2027" s="14"/>
      <c r="N2027" s="11" t="e">
        <f>INDEX(TreeLookup!$C$1:$DE$21,MATCH(Table15[[#This Row],[CATEGORY]],TreeLookup!$C$1:$C$21,0),MATCH(Table15[[#This Row],[YEAR]],TreeLookup!$C$1:$DE$1,0))</f>
        <v>#N/A</v>
      </c>
      <c r="O2027" s="11" t="s">
        <v>1903</v>
      </c>
      <c r="Q2027" s="11"/>
    </row>
    <row r="2028" spans="1:26" x14ac:dyDescent="0.25">
      <c r="A2028" s="11" t="s">
        <v>1987</v>
      </c>
      <c r="B2028" s="12" t="s">
        <v>8269</v>
      </c>
      <c r="C2028" s="11">
        <v>300</v>
      </c>
      <c r="D2028" s="11">
        <v>1700</v>
      </c>
      <c r="E2028" s="12" t="s">
        <v>1988</v>
      </c>
      <c r="F2028" s="11" t="s">
        <v>5219</v>
      </c>
      <c r="G2028" s="11" t="s">
        <v>5478</v>
      </c>
      <c r="H2028" s="11" t="s">
        <v>5091</v>
      </c>
      <c r="I2028" s="11" t="s">
        <v>5091</v>
      </c>
      <c r="J2028" s="14">
        <f>VLOOKUP(Table15[[#This Row],[TechRequired]],OldTree!A:B,2,0)</f>
        <v>6</v>
      </c>
      <c r="K2028" s="14"/>
      <c r="L2028" s="14"/>
      <c r="N2028" s="11" t="e">
        <f>INDEX(TreeLookup!$C$1:$DE$21,MATCH(Table15[[#This Row],[CATEGORY]],TreeLookup!$C$1:$C$21,0),MATCH(Table15[[#This Row],[YEAR]],TreeLookup!$C$1:$DE$1,0))</f>
        <v>#N/A</v>
      </c>
      <c r="O2028" s="11" t="s">
        <v>1903</v>
      </c>
      <c r="Q2028" s="11"/>
    </row>
    <row r="2029" spans="1:26" x14ac:dyDescent="0.25">
      <c r="A2029" s="11" t="s">
        <v>1989</v>
      </c>
      <c r="B2029" s="12" t="s">
        <v>8270</v>
      </c>
      <c r="C2029" s="11">
        <v>200</v>
      </c>
      <c r="D2029" s="11">
        <v>1600</v>
      </c>
      <c r="E2029" s="12" t="s">
        <v>1990</v>
      </c>
      <c r="F2029" s="11" t="s">
        <v>5219</v>
      </c>
      <c r="G2029" s="11" t="s">
        <v>5478</v>
      </c>
      <c r="H2029" s="11" t="s">
        <v>5091</v>
      </c>
      <c r="I2029" s="11" t="s">
        <v>5091</v>
      </c>
      <c r="J2029" s="14">
        <f>VLOOKUP(Table15[[#This Row],[TechRequired]],OldTree!A:B,2,0)</f>
        <v>6</v>
      </c>
      <c r="K2029" s="14"/>
      <c r="L2029" s="14"/>
      <c r="N2029" s="11" t="e">
        <f>INDEX(TreeLookup!$C$1:$DE$21,MATCH(Table15[[#This Row],[CATEGORY]],TreeLookup!$C$1:$C$21,0),MATCH(Table15[[#This Row],[YEAR]],TreeLookup!$C$1:$DE$1,0))</f>
        <v>#N/A</v>
      </c>
      <c r="O2029" s="11" t="s">
        <v>1903</v>
      </c>
      <c r="Q2029" s="11"/>
    </row>
    <row r="2030" spans="1:26" x14ac:dyDescent="0.25">
      <c r="A2030" s="11" t="s">
        <v>1995</v>
      </c>
      <c r="B2030" s="12" t="s">
        <v>8271</v>
      </c>
      <c r="C2030" s="11">
        <v>400</v>
      </c>
      <c r="D2030" s="11">
        <v>2100</v>
      </c>
      <c r="E2030" s="12" t="s">
        <v>1996</v>
      </c>
      <c r="F2030" s="11" t="s">
        <v>1351</v>
      </c>
      <c r="G2030" s="11" t="s">
        <v>5478</v>
      </c>
      <c r="H2030" s="11" t="s">
        <v>5091</v>
      </c>
      <c r="I2030" s="11" t="s">
        <v>5091</v>
      </c>
      <c r="J2030" s="14">
        <f>VLOOKUP(Table15[[#This Row],[TechRequired]],OldTree!A:B,2,0)</f>
        <v>7</v>
      </c>
      <c r="K2030" s="14"/>
      <c r="L2030" s="14"/>
      <c r="N2030" s="11" t="e">
        <f>INDEX(TreeLookup!$C$1:$DE$21,MATCH(Table15[[#This Row],[CATEGORY]],TreeLookup!$C$1:$C$21,0),MATCH(Table15[[#This Row],[YEAR]],TreeLookup!$C$1:$DE$1,0))</f>
        <v>#N/A</v>
      </c>
      <c r="O2030" s="11" t="s">
        <v>1903</v>
      </c>
      <c r="Q2030" s="11"/>
    </row>
    <row r="2031" spans="1:26" x14ac:dyDescent="0.25">
      <c r="A2031" s="11" t="s">
        <v>1997</v>
      </c>
      <c r="B2031" s="12" t="s">
        <v>8272</v>
      </c>
      <c r="C2031" s="11">
        <v>200</v>
      </c>
      <c r="D2031" s="11">
        <v>1800</v>
      </c>
      <c r="E2031" s="12" t="s">
        <v>1998</v>
      </c>
      <c r="F2031" s="11" t="s">
        <v>1351</v>
      </c>
      <c r="G2031" s="11" t="s">
        <v>5478</v>
      </c>
      <c r="H2031" s="11" t="s">
        <v>5091</v>
      </c>
      <c r="I2031" s="11" t="s">
        <v>5091</v>
      </c>
      <c r="J2031" s="14">
        <f>VLOOKUP(Table15[[#This Row],[TechRequired]],OldTree!A:B,2,0)</f>
        <v>7</v>
      </c>
      <c r="K2031" s="14"/>
      <c r="L2031" s="14"/>
      <c r="N2031" s="11" t="e">
        <f>INDEX(TreeLookup!$C$1:$DE$21,MATCH(Table15[[#This Row],[CATEGORY]],TreeLookup!$C$1:$C$21,0),MATCH(Table15[[#This Row],[YEAR]],TreeLookup!$C$1:$DE$1,0))</f>
        <v>#N/A</v>
      </c>
      <c r="O2031" s="11" t="s">
        <v>1903</v>
      </c>
      <c r="Q2031" s="11"/>
    </row>
    <row r="2032" spans="1:26" x14ac:dyDescent="0.25">
      <c r="A2032" s="11" t="s">
        <v>1999</v>
      </c>
      <c r="B2032" s="12" t="s">
        <v>8273</v>
      </c>
      <c r="C2032" s="11">
        <v>100</v>
      </c>
      <c r="D2032" s="11">
        <v>1200</v>
      </c>
      <c r="E2032" s="12" t="s">
        <v>2000</v>
      </c>
      <c r="F2032" s="11" t="s">
        <v>1351</v>
      </c>
      <c r="G2032" s="11" t="s">
        <v>5478</v>
      </c>
      <c r="H2032" s="11" t="s">
        <v>5091</v>
      </c>
      <c r="I2032" s="11" t="s">
        <v>5091</v>
      </c>
      <c r="J2032" s="14">
        <f>VLOOKUP(Table15[[#This Row],[TechRequired]],OldTree!A:B,2,0)</f>
        <v>7</v>
      </c>
      <c r="K2032" s="14"/>
      <c r="L2032" s="14"/>
      <c r="N2032" s="11" t="e">
        <f>INDEX(TreeLookup!$C$1:$DE$21,MATCH(Table15[[#This Row],[CATEGORY]],TreeLookup!$C$1:$C$21,0),MATCH(Table15[[#This Row],[YEAR]],TreeLookup!$C$1:$DE$1,0))</f>
        <v>#N/A</v>
      </c>
      <c r="O2032" s="11" t="s">
        <v>1903</v>
      </c>
      <c r="Q2032" s="11"/>
    </row>
    <row r="2033" spans="1:17" x14ac:dyDescent="0.25">
      <c r="A2033" s="11" t="s">
        <v>1993</v>
      </c>
      <c r="B2033" s="12" t="s">
        <v>8274</v>
      </c>
      <c r="C2033" s="11">
        <v>800</v>
      </c>
      <c r="D2033" s="11">
        <v>2900</v>
      </c>
      <c r="E2033" s="12" t="s">
        <v>1994</v>
      </c>
      <c r="F2033" s="11" t="s">
        <v>5219</v>
      </c>
      <c r="G2033" s="11" t="s">
        <v>5478</v>
      </c>
      <c r="H2033" s="11" t="s">
        <v>5091</v>
      </c>
      <c r="I2033" s="11" t="s">
        <v>5091</v>
      </c>
      <c r="J2033" s="14">
        <f>VLOOKUP(Table15[[#This Row],[TechRequired]],OldTree!A:B,2,0)</f>
        <v>6</v>
      </c>
      <c r="K2033" s="14"/>
      <c r="L2033" s="14"/>
      <c r="N2033" s="11" t="e">
        <f>INDEX(TreeLookup!$C$1:$DE$21,MATCH(Table15[[#This Row],[CATEGORY]],TreeLookup!$C$1:$C$21,0),MATCH(Table15[[#This Row],[YEAR]],TreeLookup!$C$1:$DE$1,0))</f>
        <v>#N/A</v>
      </c>
      <c r="O2033" s="11" t="s">
        <v>1903</v>
      </c>
      <c r="Q2033" s="11"/>
    </row>
    <row r="2034" spans="1:17" x14ac:dyDescent="0.25">
      <c r="A2034" s="11" t="s">
        <v>2021</v>
      </c>
      <c r="B2034" s="12" t="s">
        <v>8275</v>
      </c>
      <c r="C2034" s="11">
        <v>1300</v>
      </c>
      <c r="D2034" s="11">
        <v>12600</v>
      </c>
      <c r="E2034" s="12" t="s">
        <v>2022</v>
      </c>
      <c r="F2034" s="11" t="s">
        <v>1353</v>
      </c>
      <c r="G2034" s="11" t="s">
        <v>5478</v>
      </c>
      <c r="H2034" s="11" t="s">
        <v>5091</v>
      </c>
      <c r="I2034" s="11" t="s">
        <v>5091</v>
      </c>
      <c r="J2034" s="14">
        <f>VLOOKUP(Table15[[#This Row],[TechRequired]],OldTree!A:B,2,0)</f>
        <v>9</v>
      </c>
      <c r="K2034" s="14"/>
      <c r="L2034" s="14"/>
      <c r="N2034" s="11" t="e">
        <f>INDEX(TreeLookup!$C$1:$DE$21,MATCH(Table15[[#This Row],[CATEGORY]],TreeLookup!$C$1:$C$21,0),MATCH(Table15[[#This Row],[YEAR]],TreeLookup!$C$1:$DE$1,0))</f>
        <v>#N/A</v>
      </c>
      <c r="O2034" s="11" t="s">
        <v>1903</v>
      </c>
      <c r="Q2034" s="11"/>
    </row>
    <row r="2035" spans="1:17" x14ac:dyDescent="0.25">
      <c r="A2035" s="11" t="s">
        <v>2001</v>
      </c>
      <c r="B2035" s="12" t="s">
        <v>8276</v>
      </c>
      <c r="C2035" s="11">
        <v>550</v>
      </c>
      <c r="D2035" s="11">
        <v>2400</v>
      </c>
      <c r="E2035" s="12" t="s">
        <v>2002</v>
      </c>
      <c r="F2035" s="11" t="s">
        <v>5219</v>
      </c>
      <c r="G2035" s="11" t="s">
        <v>5478</v>
      </c>
      <c r="H2035" s="11" t="s">
        <v>5091</v>
      </c>
      <c r="I2035" s="11" t="s">
        <v>5091</v>
      </c>
      <c r="J2035" s="14">
        <f>VLOOKUP(Table15[[#This Row],[TechRequired]],OldTree!A:B,2,0)</f>
        <v>6</v>
      </c>
      <c r="K2035" s="14"/>
      <c r="L2035" s="14"/>
      <c r="N2035" s="11" t="e">
        <f>INDEX(TreeLookup!$C$1:$DE$21,MATCH(Table15[[#This Row],[CATEGORY]],TreeLookup!$C$1:$C$21,0),MATCH(Table15[[#This Row],[YEAR]],TreeLookup!$C$1:$DE$1,0))</f>
        <v>#N/A</v>
      </c>
      <c r="O2035" s="11" t="s">
        <v>1903</v>
      </c>
      <c r="Q2035" s="11"/>
    </row>
    <row r="2036" spans="1:17" x14ac:dyDescent="0.25">
      <c r="A2036" s="11" t="s">
        <v>2005</v>
      </c>
      <c r="B2036" s="12" t="s">
        <v>8277</v>
      </c>
      <c r="C2036" s="11">
        <v>600</v>
      </c>
      <c r="D2036" s="11">
        <v>2450</v>
      </c>
      <c r="E2036" s="12" t="s">
        <v>2006</v>
      </c>
      <c r="F2036" s="11" t="s">
        <v>1313</v>
      </c>
      <c r="G2036" s="11" t="s">
        <v>5478</v>
      </c>
      <c r="H2036" s="11" t="s">
        <v>5091</v>
      </c>
      <c r="I2036" s="11" t="s">
        <v>5091</v>
      </c>
      <c r="J2036" s="14">
        <f>VLOOKUP(Table15[[#This Row],[TechRequired]],OldTree!A:B,2,0)</f>
        <v>8</v>
      </c>
      <c r="K2036" s="14"/>
      <c r="L2036" s="14"/>
      <c r="N2036" s="11" t="e">
        <f>INDEX(TreeLookup!$C$1:$DE$21,MATCH(Table15[[#This Row],[CATEGORY]],TreeLookup!$C$1:$C$21,0),MATCH(Table15[[#This Row],[YEAR]],TreeLookup!$C$1:$DE$1,0))</f>
        <v>#N/A</v>
      </c>
      <c r="O2036" s="11" t="s">
        <v>1903</v>
      </c>
      <c r="Q2036" s="11"/>
    </row>
    <row r="2037" spans="1:17" x14ac:dyDescent="0.25">
      <c r="A2037" s="11" t="s">
        <v>2017</v>
      </c>
      <c r="B2037" s="12" t="s">
        <v>8278</v>
      </c>
      <c r="C2037" s="11">
        <v>1200</v>
      </c>
      <c r="D2037" s="11">
        <v>11200</v>
      </c>
      <c r="E2037" s="12" t="s">
        <v>2018</v>
      </c>
      <c r="F2037" s="11" t="s">
        <v>1353</v>
      </c>
      <c r="G2037" s="11" t="s">
        <v>5478</v>
      </c>
      <c r="H2037" s="11" t="s">
        <v>5091</v>
      </c>
      <c r="I2037" s="11" t="s">
        <v>5091</v>
      </c>
      <c r="J2037" s="14">
        <f>VLOOKUP(Table15[[#This Row],[TechRequired]],OldTree!A:B,2,0)</f>
        <v>9</v>
      </c>
      <c r="K2037" s="14"/>
      <c r="L2037" s="14"/>
      <c r="N2037" s="11" t="e">
        <f>INDEX(TreeLookup!$C$1:$DE$21,MATCH(Table15[[#This Row],[CATEGORY]],TreeLookup!$C$1:$C$21,0),MATCH(Table15[[#This Row],[YEAR]],TreeLookup!$C$1:$DE$1,0))</f>
        <v>#N/A</v>
      </c>
      <c r="O2037" s="11" t="s">
        <v>1903</v>
      </c>
      <c r="Q2037" s="11"/>
    </row>
    <row r="2038" spans="1:17" x14ac:dyDescent="0.25">
      <c r="A2038" s="11" t="s">
        <v>2023</v>
      </c>
      <c r="B2038" s="12" t="s">
        <v>7691</v>
      </c>
      <c r="C2038" s="11">
        <v>4500</v>
      </c>
      <c r="D2038" s="11">
        <v>8900</v>
      </c>
      <c r="E2038" s="12" t="s">
        <v>2024</v>
      </c>
      <c r="F2038" s="11" t="s">
        <v>1346</v>
      </c>
      <c r="G2038" s="11" t="s">
        <v>5478</v>
      </c>
      <c r="H2038" s="11" t="s">
        <v>5091</v>
      </c>
      <c r="I2038" s="11" t="s">
        <v>5091</v>
      </c>
      <c r="J2038" s="14">
        <f>VLOOKUP(Table15[[#This Row],[TechRequired]],OldTree!A:B,2,0)</f>
        <v>8</v>
      </c>
      <c r="K2038" s="22" t="s">
        <v>8944</v>
      </c>
      <c r="L2038" s="14" t="s">
        <v>6811</v>
      </c>
      <c r="M2038" s="14">
        <v>10</v>
      </c>
      <c r="N2038" s="11" t="str">
        <f>INDEX(TreeLookup!$C$1:$DE$21,MATCH(Table15[[#This Row],[CATEGORY]],TreeLookup!$C$1:$C$21,0),MATCH(Table15[[#This Row],[YEAR]],TreeLookup!$C$1:$DE$1,0))</f>
        <v>start</v>
      </c>
      <c r="O2038" s="11" t="s">
        <v>1903</v>
      </c>
      <c r="P2038" s="13" t="s">
        <v>6842</v>
      </c>
      <c r="Q2038" s="11"/>
    </row>
    <row r="2039" spans="1:17" x14ac:dyDescent="0.25">
      <c r="A2039" s="11" t="s">
        <v>2019</v>
      </c>
      <c r="B2039" s="12" t="s">
        <v>8279</v>
      </c>
      <c r="C2039" s="11">
        <v>1400</v>
      </c>
      <c r="D2039" s="11">
        <v>13000</v>
      </c>
      <c r="E2039" s="12" t="s">
        <v>2020</v>
      </c>
      <c r="F2039" s="11" t="s">
        <v>1353</v>
      </c>
      <c r="G2039" s="11" t="s">
        <v>5478</v>
      </c>
      <c r="H2039" s="11" t="s">
        <v>5091</v>
      </c>
      <c r="I2039" s="11" t="s">
        <v>5091</v>
      </c>
      <c r="J2039" s="14">
        <f>VLOOKUP(Table15[[#This Row],[TechRequired]],OldTree!A:B,2,0)</f>
        <v>9</v>
      </c>
      <c r="K2039" s="14"/>
      <c r="L2039" s="14"/>
      <c r="N2039" s="11" t="e">
        <f>INDEX(TreeLookup!$C$1:$DE$21,MATCH(Table15[[#This Row],[CATEGORY]],TreeLookup!$C$1:$C$21,0),MATCH(Table15[[#This Row],[YEAR]],TreeLookup!$C$1:$DE$1,0))</f>
        <v>#N/A</v>
      </c>
      <c r="O2039" s="11" t="s">
        <v>1903</v>
      </c>
      <c r="Q2039" s="11"/>
    </row>
    <row r="2040" spans="1:17" x14ac:dyDescent="0.25">
      <c r="A2040" s="11" t="s">
        <v>2025</v>
      </c>
      <c r="B2040" s="12" t="s">
        <v>8280</v>
      </c>
      <c r="C2040" s="11">
        <v>800</v>
      </c>
      <c r="D2040" s="11">
        <v>2840</v>
      </c>
      <c r="E2040" s="12" t="s">
        <v>2026</v>
      </c>
      <c r="F2040" s="11" t="s">
        <v>1313</v>
      </c>
      <c r="G2040" s="11" t="s">
        <v>5478</v>
      </c>
      <c r="H2040" s="11" t="s">
        <v>5091</v>
      </c>
      <c r="I2040" s="11" t="s">
        <v>5091</v>
      </c>
      <c r="J2040" s="14">
        <f>VLOOKUP(Table15[[#This Row],[TechRequired]],OldTree!A:B,2,0)</f>
        <v>8</v>
      </c>
      <c r="K2040" s="14"/>
      <c r="L2040" s="14"/>
      <c r="N2040" s="11" t="e">
        <f>INDEX(TreeLookup!$C$1:$DE$21,MATCH(Table15[[#This Row],[CATEGORY]],TreeLookup!$C$1:$C$21,0),MATCH(Table15[[#This Row],[YEAR]],TreeLookup!$C$1:$DE$1,0))</f>
        <v>#N/A</v>
      </c>
      <c r="O2040" s="11" t="s">
        <v>1903</v>
      </c>
      <c r="Q2040" s="11"/>
    </row>
    <row r="2041" spans="1:17" x14ac:dyDescent="0.25">
      <c r="A2041" s="11" t="s">
        <v>2009</v>
      </c>
      <c r="B2041" s="12" t="s">
        <v>8281</v>
      </c>
      <c r="C2041" s="11">
        <v>875</v>
      </c>
      <c r="D2041" s="11">
        <v>7600</v>
      </c>
      <c r="E2041" s="12" t="s">
        <v>2010</v>
      </c>
      <c r="F2041" s="11" t="s">
        <v>1313</v>
      </c>
      <c r="G2041" s="11" t="s">
        <v>5478</v>
      </c>
      <c r="H2041" s="11" t="s">
        <v>5091</v>
      </c>
      <c r="I2041" s="11" t="s">
        <v>5091</v>
      </c>
      <c r="J2041" s="14">
        <f>VLOOKUP(Table15[[#This Row],[TechRequired]],OldTree!A:B,2,0)</f>
        <v>8</v>
      </c>
      <c r="K2041" s="14"/>
      <c r="L2041" s="14"/>
      <c r="N2041" s="11" t="e">
        <f>INDEX(TreeLookup!$C$1:$DE$21,MATCH(Table15[[#This Row],[CATEGORY]],TreeLookup!$C$1:$C$21,0),MATCH(Table15[[#This Row],[YEAR]],TreeLookup!$C$1:$DE$1,0))</f>
        <v>#N/A</v>
      </c>
      <c r="O2041" s="11" t="s">
        <v>1903</v>
      </c>
      <c r="Q2041" s="11"/>
    </row>
    <row r="2042" spans="1:17" x14ac:dyDescent="0.25">
      <c r="A2042" s="11" t="s">
        <v>2013</v>
      </c>
      <c r="B2042" s="12" t="s">
        <v>8282</v>
      </c>
      <c r="C2042" s="11">
        <v>1150</v>
      </c>
      <c r="D2042" s="11">
        <v>2900</v>
      </c>
      <c r="E2042" s="12" t="s">
        <v>2014</v>
      </c>
      <c r="F2042" s="11" t="s">
        <v>1351</v>
      </c>
      <c r="G2042" s="11" t="s">
        <v>5478</v>
      </c>
      <c r="H2042" s="11" t="s">
        <v>5091</v>
      </c>
      <c r="I2042" s="11" t="s">
        <v>5091</v>
      </c>
      <c r="J2042" s="14">
        <f>VLOOKUP(Table15[[#This Row],[TechRequired]],OldTree!A:B,2,0)</f>
        <v>7</v>
      </c>
      <c r="K2042" s="14"/>
      <c r="L2042" s="14"/>
      <c r="N2042" s="11" t="e">
        <f>INDEX(TreeLookup!$C$1:$DE$21,MATCH(Table15[[#This Row],[CATEGORY]],TreeLookup!$C$1:$C$21,0),MATCH(Table15[[#This Row],[YEAR]],TreeLookup!$C$1:$DE$1,0))</f>
        <v>#N/A</v>
      </c>
      <c r="O2042" s="11" t="s">
        <v>1903</v>
      </c>
      <c r="Q2042" s="11"/>
    </row>
    <row r="2043" spans="1:17" x14ac:dyDescent="0.25">
      <c r="A2043" s="11" t="s">
        <v>2003</v>
      </c>
      <c r="B2043" s="12" t="s">
        <v>8283</v>
      </c>
      <c r="C2043" s="11">
        <v>1000</v>
      </c>
      <c r="D2043" s="11">
        <v>3500</v>
      </c>
      <c r="E2043" s="12" t="s">
        <v>2004</v>
      </c>
      <c r="F2043" s="11" t="s">
        <v>5219</v>
      </c>
      <c r="G2043" s="11" t="s">
        <v>5478</v>
      </c>
      <c r="H2043" s="11" t="s">
        <v>5091</v>
      </c>
      <c r="I2043" s="11" t="s">
        <v>5091</v>
      </c>
      <c r="J2043" s="14">
        <f>VLOOKUP(Table15[[#This Row],[TechRequired]],OldTree!A:B,2,0)</f>
        <v>6</v>
      </c>
      <c r="K2043" s="14"/>
      <c r="L2043" s="14"/>
      <c r="N2043" s="11" t="e">
        <f>INDEX(TreeLookup!$C$1:$DE$21,MATCH(Table15[[#This Row],[CATEGORY]],TreeLookup!$C$1:$C$21,0),MATCH(Table15[[#This Row],[YEAR]],TreeLookup!$C$1:$DE$1,0))</f>
        <v>#N/A</v>
      </c>
      <c r="O2043" s="11" t="s">
        <v>1903</v>
      </c>
      <c r="Q2043" s="11"/>
    </row>
    <row r="2044" spans="1:17" x14ac:dyDescent="0.25">
      <c r="A2044" s="11" t="s">
        <v>2015</v>
      </c>
      <c r="B2044" s="12" t="s">
        <v>8284</v>
      </c>
      <c r="C2044" s="11">
        <v>950</v>
      </c>
      <c r="D2044" s="11">
        <v>1600</v>
      </c>
      <c r="E2044" s="12" t="s">
        <v>2016</v>
      </c>
      <c r="F2044" s="11" t="s">
        <v>1351</v>
      </c>
      <c r="G2044" s="11" t="s">
        <v>5478</v>
      </c>
      <c r="H2044" s="11" t="s">
        <v>5091</v>
      </c>
      <c r="I2044" s="11" t="s">
        <v>5091</v>
      </c>
      <c r="J2044" s="14">
        <f>VLOOKUP(Table15[[#This Row],[TechRequired]],OldTree!A:B,2,0)</f>
        <v>7</v>
      </c>
      <c r="K2044" s="14"/>
      <c r="L2044" s="14"/>
      <c r="N2044" s="11" t="e">
        <f>INDEX(TreeLookup!$C$1:$DE$21,MATCH(Table15[[#This Row],[CATEGORY]],TreeLookup!$C$1:$C$21,0),MATCH(Table15[[#This Row],[YEAR]],TreeLookup!$C$1:$DE$1,0))</f>
        <v>#N/A</v>
      </c>
      <c r="O2044" s="11" t="s">
        <v>1903</v>
      </c>
      <c r="Q2044" s="11"/>
    </row>
    <row r="2045" spans="1:17" x14ac:dyDescent="0.25">
      <c r="A2045" s="11" t="s">
        <v>2027</v>
      </c>
      <c r="B2045" s="12" t="s">
        <v>8285</v>
      </c>
      <c r="C2045" s="11">
        <v>1600</v>
      </c>
      <c r="D2045" s="11">
        <v>3640</v>
      </c>
      <c r="E2045" s="12" t="s">
        <v>2028</v>
      </c>
      <c r="F2045" s="11" t="s">
        <v>1313</v>
      </c>
      <c r="G2045" s="11" t="s">
        <v>5478</v>
      </c>
      <c r="H2045" s="11" t="s">
        <v>5091</v>
      </c>
      <c r="I2045" s="11" t="s">
        <v>5091</v>
      </c>
      <c r="J2045" s="14">
        <f>VLOOKUP(Table15[[#This Row],[TechRequired]],OldTree!A:B,2,0)</f>
        <v>8</v>
      </c>
      <c r="K2045" s="14"/>
      <c r="L2045" s="14"/>
      <c r="N2045" s="11" t="e">
        <f>INDEX(TreeLookup!$C$1:$DE$21,MATCH(Table15[[#This Row],[CATEGORY]],TreeLookup!$C$1:$C$21,0),MATCH(Table15[[#This Row],[YEAR]],TreeLookup!$C$1:$DE$1,0))</f>
        <v>#N/A</v>
      </c>
      <c r="O2045" s="11" t="s">
        <v>1903</v>
      </c>
      <c r="Q2045" s="11"/>
    </row>
    <row r="2046" spans="1:17" x14ac:dyDescent="0.25">
      <c r="A2046" s="11" t="s">
        <v>2011</v>
      </c>
      <c r="B2046" s="12" t="s">
        <v>8286</v>
      </c>
      <c r="C2046" s="11">
        <v>1550</v>
      </c>
      <c r="D2046" s="11">
        <v>4500</v>
      </c>
      <c r="E2046" s="12" t="s">
        <v>2012</v>
      </c>
      <c r="F2046" s="11" t="s">
        <v>5219</v>
      </c>
      <c r="G2046" s="11" t="s">
        <v>5478</v>
      </c>
      <c r="H2046" s="11" t="s">
        <v>5091</v>
      </c>
      <c r="I2046" s="11" t="s">
        <v>5091</v>
      </c>
      <c r="J2046" s="14">
        <f>VLOOKUP(Table15[[#This Row],[TechRequired]],OldTree!A:B,2,0)</f>
        <v>6</v>
      </c>
      <c r="K2046" s="14"/>
      <c r="L2046" s="14"/>
      <c r="N2046" s="11" t="e">
        <f>INDEX(TreeLookup!$C$1:$DE$21,MATCH(Table15[[#This Row],[CATEGORY]],TreeLookup!$C$1:$C$21,0),MATCH(Table15[[#This Row],[YEAR]],TreeLookup!$C$1:$DE$1,0))</f>
        <v>#N/A</v>
      </c>
      <c r="O2046" s="11" t="s">
        <v>1903</v>
      </c>
      <c r="Q2046" s="11"/>
    </row>
    <row r="2047" spans="1:17" x14ac:dyDescent="0.25">
      <c r="A2047" s="11" t="s">
        <v>2029</v>
      </c>
      <c r="B2047" s="12" t="s">
        <v>8287</v>
      </c>
      <c r="C2047" s="11">
        <v>1000</v>
      </c>
      <c r="D2047" s="11">
        <v>3600</v>
      </c>
      <c r="E2047" s="12" t="s">
        <v>2030</v>
      </c>
      <c r="F2047" s="11" t="s">
        <v>1313</v>
      </c>
      <c r="G2047" s="11" t="s">
        <v>5478</v>
      </c>
      <c r="H2047" s="11" t="s">
        <v>5091</v>
      </c>
      <c r="I2047" s="11" t="s">
        <v>5091</v>
      </c>
      <c r="J2047" s="14">
        <f>VLOOKUP(Table15[[#This Row],[TechRequired]],OldTree!A:B,2,0)</f>
        <v>8</v>
      </c>
      <c r="K2047" s="14"/>
      <c r="L2047" s="14"/>
      <c r="N2047" s="11" t="e">
        <f>INDEX(TreeLookup!$C$1:$DE$21,MATCH(Table15[[#This Row],[CATEGORY]],TreeLookup!$C$1:$C$21,0),MATCH(Table15[[#This Row],[YEAR]],TreeLookup!$C$1:$DE$1,0))</f>
        <v>#N/A</v>
      </c>
      <c r="O2047" s="11" t="s">
        <v>1903</v>
      </c>
      <c r="Q2047" s="11"/>
    </row>
    <row r="2048" spans="1:17" x14ac:dyDescent="0.25">
      <c r="A2048" s="11" t="s">
        <v>2039</v>
      </c>
      <c r="B2048" s="12" t="s">
        <v>8288</v>
      </c>
      <c r="C2048" s="11">
        <v>1850</v>
      </c>
      <c r="D2048" s="11">
        <v>9250</v>
      </c>
      <c r="E2048" s="12" t="s">
        <v>2040</v>
      </c>
      <c r="F2048" s="11" t="s">
        <v>1354</v>
      </c>
      <c r="G2048" s="11" t="s">
        <v>5478</v>
      </c>
      <c r="H2048" s="11" t="s">
        <v>5091</v>
      </c>
      <c r="I2048" s="11" t="s">
        <v>5091</v>
      </c>
      <c r="J2048" s="14">
        <f>VLOOKUP(Table15[[#This Row],[TechRequired]],OldTree!A:B,2,0)</f>
        <v>10</v>
      </c>
      <c r="K2048" s="14"/>
      <c r="L2048" s="14"/>
      <c r="N2048" s="11" t="e">
        <f>INDEX(TreeLookup!$C$1:$DE$21,MATCH(Table15[[#This Row],[CATEGORY]],TreeLookup!$C$1:$C$21,0),MATCH(Table15[[#This Row],[YEAR]],TreeLookup!$C$1:$DE$1,0))</f>
        <v>#N/A</v>
      </c>
      <c r="O2048" s="11" t="s">
        <v>1903</v>
      </c>
      <c r="Q2048" s="11"/>
    </row>
    <row r="2049" spans="1:23" x14ac:dyDescent="0.25">
      <c r="A2049" s="11" t="s">
        <v>2033</v>
      </c>
      <c r="B2049" s="12" t="s">
        <v>8289</v>
      </c>
      <c r="C2049" s="11">
        <v>250</v>
      </c>
      <c r="D2049" s="11">
        <v>900</v>
      </c>
      <c r="E2049" s="12" t="s">
        <v>2034</v>
      </c>
      <c r="F2049" s="11" t="s">
        <v>1313</v>
      </c>
      <c r="G2049" s="11" t="s">
        <v>5478</v>
      </c>
      <c r="H2049" s="11" t="s">
        <v>5091</v>
      </c>
      <c r="I2049" s="11" t="s">
        <v>5091</v>
      </c>
      <c r="J2049" s="14">
        <f>VLOOKUP(Table15[[#This Row],[TechRequired]],OldTree!A:B,2,0)</f>
        <v>8</v>
      </c>
      <c r="K2049" s="14"/>
      <c r="L2049" s="14"/>
      <c r="N2049" s="11" t="e">
        <f>INDEX(TreeLookup!$C$1:$DE$21,MATCH(Table15[[#This Row],[CATEGORY]],TreeLookup!$C$1:$C$21,0),MATCH(Table15[[#This Row],[YEAR]],TreeLookup!$C$1:$DE$1,0))</f>
        <v>#N/A</v>
      </c>
      <c r="O2049" s="11" t="s">
        <v>1903</v>
      </c>
      <c r="Q2049" s="11"/>
    </row>
    <row r="2050" spans="1:23" x14ac:dyDescent="0.25">
      <c r="A2050" s="11" t="s">
        <v>2031</v>
      </c>
      <c r="B2050" s="12" t="s">
        <v>8290</v>
      </c>
      <c r="C2050" s="11">
        <v>500</v>
      </c>
      <c r="D2050" s="11">
        <v>1800</v>
      </c>
      <c r="E2050" s="12" t="s">
        <v>2032</v>
      </c>
      <c r="F2050" s="11" t="s">
        <v>1351</v>
      </c>
      <c r="G2050" s="11" t="s">
        <v>5478</v>
      </c>
      <c r="H2050" s="11" t="s">
        <v>5091</v>
      </c>
      <c r="I2050" s="11" t="s">
        <v>5091</v>
      </c>
      <c r="J2050" s="14">
        <f>VLOOKUP(Table15[[#This Row],[TechRequired]],OldTree!A:B,2,0)</f>
        <v>7</v>
      </c>
      <c r="K2050" s="14"/>
      <c r="L2050" s="14"/>
      <c r="N2050" s="11" t="e">
        <f>INDEX(TreeLookup!$C$1:$DE$21,MATCH(Table15[[#This Row],[CATEGORY]],TreeLookup!$C$1:$C$21,0),MATCH(Table15[[#This Row],[YEAR]],TreeLookup!$C$1:$DE$1,0))</f>
        <v>#N/A</v>
      </c>
      <c r="O2050" s="11" t="s">
        <v>1903</v>
      </c>
      <c r="Q2050" s="11"/>
    </row>
    <row r="2051" spans="1:23" x14ac:dyDescent="0.25">
      <c r="A2051" s="11" t="s">
        <v>2037</v>
      </c>
      <c r="B2051" s="12" t="s">
        <v>8291</v>
      </c>
      <c r="C2051" s="11">
        <v>1700</v>
      </c>
      <c r="D2051" s="11">
        <v>3500</v>
      </c>
      <c r="E2051" s="12" t="s">
        <v>2038</v>
      </c>
      <c r="F2051" s="11" t="s">
        <v>1351</v>
      </c>
      <c r="G2051" s="11" t="s">
        <v>5478</v>
      </c>
      <c r="H2051" s="11" t="s">
        <v>5091</v>
      </c>
      <c r="I2051" s="11" t="s">
        <v>5091</v>
      </c>
      <c r="J2051" s="14">
        <f>VLOOKUP(Table15[[#This Row],[TechRequired]],OldTree!A:B,2,0)</f>
        <v>7</v>
      </c>
      <c r="K2051" s="14"/>
      <c r="L2051" s="14"/>
      <c r="N2051" s="11" t="e">
        <f>INDEX(TreeLookup!$C$1:$DE$21,MATCH(Table15[[#This Row],[CATEGORY]],TreeLookup!$C$1:$C$21,0),MATCH(Table15[[#This Row],[YEAR]],TreeLookup!$C$1:$DE$1,0))</f>
        <v>#N/A</v>
      </c>
      <c r="O2051" s="11" t="s">
        <v>1903</v>
      </c>
      <c r="Q2051" s="11"/>
    </row>
    <row r="2052" spans="1:23" x14ac:dyDescent="0.25">
      <c r="A2052" s="11" t="s">
        <v>2035</v>
      </c>
      <c r="B2052" s="12" t="s">
        <v>8292</v>
      </c>
      <c r="C2052" s="11">
        <v>1900</v>
      </c>
      <c r="D2052" s="11">
        <v>3900</v>
      </c>
      <c r="E2052" s="12" t="s">
        <v>2036</v>
      </c>
      <c r="F2052" s="11" t="s">
        <v>1351</v>
      </c>
      <c r="G2052" s="11" t="s">
        <v>5478</v>
      </c>
      <c r="H2052" s="11" t="s">
        <v>5091</v>
      </c>
      <c r="I2052" s="11" t="s">
        <v>5091</v>
      </c>
      <c r="J2052" s="14">
        <f>VLOOKUP(Table15[[#This Row],[TechRequired]],OldTree!A:B,2,0)</f>
        <v>7</v>
      </c>
      <c r="K2052" s="14"/>
      <c r="L2052" s="14"/>
      <c r="N2052" s="11" t="e">
        <f>INDEX(TreeLookup!$C$1:$DE$21,MATCH(Table15[[#This Row],[CATEGORY]],TreeLookup!$C$1:$C$21,0),MATCH(Table15[[#This Row],[YEAR]],TreeLookup!$C$1:$DE$1,0))</f>
        <v>#N/A</v>
      </c>
      <c r="O2052" s="11" t="s">
        <v>1903</v>
      </c>
      <c r="Q2052" s="11"/>
    </row>
    <row r="2053" spans="1:23" x14ac:dyDescent="0.25">
      <c r="A2053" s="11" t="s">
        <v>95</v>
      </c>
      <c r="B2053" s="12" t="s">
        <v>5692</v>
      </c>
      <c r="C2053" s="11">
        <v>220</v>
      </c>
      <c r="D2053" s="11">
        <v>4400</v>
      </c>
      <c r="E2053" s="12" t="s">
        <v>5693</v>
      </c>
      <c r="F2053" s="11" t="s">
        <v>1282</v>
      </c>
      <c r="G2053" s="11" t="s">
        <v>5694</v>
      </c>
      <c r="H2053" s="11" t="s">
        <v>1903</v>
      </c>
      <c r="I2053" s="11" t="s">
        <v>1903</v>
      </c>
      <c r="J2053" s="14">
        <f>VLOOKUP(Table15[[#This Row],[TechRequired]],OldTree!A:B,2,0)</f>
        <v>4</v>
      </c>
      <c r="K2053" s="22" t="s">
        <v>8948</v>
      </c>
      <c r="L2053" s="14" t="s">
        <v>6819</v>
      </c>
      <c r="M2053" s="14">
        <v>7</v>
      </c>
      <c r="N2053" s="11" t="str">
        <f>INDEX(TreeLookup!$C$1:$DE$21,MATCH(Table15[[#This Row],[CATEGORY]],TreeLookup!$C$1:$C$21,0),MATCH(Table15[[#This Row],[YEAR]],TreeLookup!$C$1:$DE$1,0))</f>
        <v>spaceStationPrototypes</v>
      </c>
      <c r="P2053" s="13" t="s">
        <v>6843</v>
      </c>
      <c r="Q2053" s="11" t="s">
        <v>6545</v>
      </c>
      <c r="S2053" s="11">
        <v>1967</v>
      </c>
      <c r="W2053" s="15"/>
    </row>
    <row r="2054" spans="1:23" x14ac:dyDescent="0.25">
      <c r="A2054" s="11" t="s">
        <v>2497</v>
      </c>
      <c r="B2054" s="12" t="s">
        <v>7053</v>
      </c>
      <c r="C2054" s="11">
        <v>840</v>
      </c>
      <c r="D2054" s="11">
        <v>2800</v>
      </c>
      <c r="E2054" s="12" t="s">
        <v>10116</v>
      </c>
      <c r="F2054" s="11" t="s">
        <v>1324</v>
      </c>
      <c r="G2054" s="11" t="s">
        <v>1909</v>
      </c>
      <c r="H2054" s="11" t="s">
        <v>1903</v>
      </c>
      <c r="I2054" s="11" t="s">
        <v>5091</v>
      </c>
      <c r="J2054" s="14">
        <f>VLOOKUP(Table15[[#This Row],[TechRequired]],OldTree!A:B,2,0)</f>
        <v>2</v>
      </c>
      <c r="K2054" s="22" t="s">
        <v>6012</v>
      </c>
      <c r="L2054" s="14" t="s">
        <v>8671</v>
      </c>
      <c r="N2054" s="11" t="str">
        <f>INDEX(TreeLookup!$C$1:$DE$21,MATCH(Table15[[#This Row],[CATEGORY]],TreeLookup!$C$1:$C$21,0),MATCH(Table15[[#This Row],[YEAR]],TreeLookup!$C$1:$DE$1,0))</f>
        <v>materialsScienceAdvCapsules</v>
      </c>
      <c r="P2054" s="13" t="s">
        <v>6842</v>
      </c>
      <c r="Q2054" s="11" t="s">
        <v>6630</v>
      </c>
      <c r="S2054" s="11">
        <v>1964</v>
      </c>
      <c r="W2054" s="15"/>
    </row>
    <row r="2055" spans="1:23" x14ac:dyDescent="0.25">
      <c r="A2055" s="11" t="s">
        <v>2337</v>
      </c>
      <c r="B2055" s="12" t="s">
        <v>7144</v>
      </c>
      <c r="C2055" s="11">
        <v>10500</v>
      </c>
      <c r="D2055" s="11">
        <v>500</v>
      </c>
      <c r="E2055" s="12" t="s">
        <v>10114</v>
      </c>
      <c r="F2055" s="11" t="s">
        <v>1324</v>
      </c>
      <c r="G2055" s="11" t="s">
        <v>1908</v>
      </c>
      <c r="H2055" s="11" t="s">
        <v>1903</v>
      </c>
      <c r="I2055" s="11" t="s">
        <v>5091</v>
      </c>
      <c r="J2055" s="14">
        <f>VLOOKUP(Table15[[#This Row],[TechRequired]],OldTree!A:B,2,0)</f>
        <v>2</v>
      </c>
      <c r="K2055" s="22" t="s">
        <v>8944</v>
      </c>
      <c r="L2055" s="14" t="s">
        <v>6811</v>
      </c>
      <c r="N2055" s="11" t="str">
        <f>INDEX(TreeLookup!$C$1:$DE$21,MATCH(Table15[[#This Row],[CATEGORY]],TreeLookup!$C$1:$C$21,0),MATCH(Table15[[#This Row],[YEAR]],TreeLookup!$C$1:$DE$1,0))</f>
        <v>matureAvionics</v>
      </c>
      <c r="P2055" s="13" t="s">
        <v>6842</v>
      </c>
      <c r="Q2055" s="11" t="s">
        <v>6631</v>
      </c>
      <c r="S2055" s="11">
        <v>1964</v>
      </c>
      <c r="W2055" s="15"/>
    </row>
    <row r="2056" spans="1:23" x14ac:dyDescent="0.25">
      <c r="A2056" s="11" t="s">
        <v>2338</v>
      </c>
      <c r="B2056" s="12" t="s">
        <v>7146</v>
      </c>
      <c r="C2056" s="11">
        <v>1250</v>
      </c>
      <c r="D2056" s="11">
        <v>42000</v>
      </c>
      <c r="E2056" s="12" t="s">
        <v>10115</v>
      </c>
      <c r="F2056" s="11" t="s">
        <v>1324</v>
      </c>
      <c r="G2056" s="11" t="s">
        <v>1908</v>
      </c>
      <c r="H2056" s="11" t="s">
        <v>1903</v>
      </c>
      <c r="I2056" s="11" t="s">
        <v>5091</v>
      </c>
      <c r="J2056" s="14">
        <f>VLOOKUP(Table15[[#This Row],[TechRequired]],OldTree!A:B,2,0)</f>
        <v>2</v>
      </c>
      <c r="K2056" s="22" t="s">
        <v>6812</v>
      </c>
      <c r="L2056" s="14" t="s">
        <v>6810</v>
      </c>
      <c r="M2056" s="14">
        <v>4</v>
      </c>
      <c r="N2056" s="11" t="str">
        <f>INDEX(TreeLookup!$C$1:$DE$21,MATCH(Table15[[#This Row],[CATEGORY]],TreeLookup!$C$1:$C$21,0),MATCH(Table15[[#This Row],[YEAR]],TreeLookup!$C$1:$DE$1,0))</f>
        <v>earlyDocking</v>
      </c>
      <c r="P2056" s="13" t="s">
        <v>6842</v>
      </c>
      <c r="Q2056" s="11" t="s">
        <v>6631</v>
      </c>
      <c r="S2056" s="11">
        <v>1964</v>
      </c>
      <c r="W2056" s="15"/>
    </row>
    <row r="2057" spans="1:23" x14ac:dyDescent="0.25">
      <c r="A2057" s="11" t="s">
        <v>4541</v>
      </c>
      <c r="B2057" s="12" t="s">
        <v>8293</v>
      </c>
      <c r="C2057" s="11">
        <v>1</v>
      </c>
      <c r="D2057" s="11">
        <v>125000</v>
      </c>
      <c r="E2057" s="12" t="s">
        <v>4542</v>
      </c>
      <c r="F2057" s="11" t="s">
        <v>1332</v>
      </c>
      <c r="G2057" s="11" t="s">
        <v>1627</v>
      </c>
      <c r="H2057" s="11" t="s">
        <v>5091</v>
      </c>
      <c r="I2057" s="11" t="s">
        <v>5091</v>
      </c>
      <c r="J2057" s="14">
        <f>VLOOKUP(Table15[[#This Row],[TechRequired]],OldTree!A:B,2,0)</f>
        <v>6</v>
      </c>
      <c r="K2057" s="14"/>
      <c r="L2057" s="14" t="s">
        <v>8646</v>
      </c>
      <c r="N2057" s="11" t="e">
        <f>INDEX(TreeLookup!$C$1:$DE$21,MATCH(Table15[[#This Row],[CATEGORY]],TreeLookup!$C$1:$C$21,0),MATCH(Table15[[#This Row],[YEAR]],TreeLookup!$C$1:$DE$1,0))</f>
        <v>#N/A</v>
      </c>
      <c r="O2057" s="11" t="s">
        <v>1903</v>
      </c>
      <c r="Q2057" s="11"/>
    </row>
    <row r="2058" spans="1:23" x14ac:dyDescent="0.25">
      <c r="A2058" s="11" t="s">
        <v>4539</v>
      </c>
      <c r="B2058" s="12" t="s">
        <v>8294</v>
      </c>
      <c r="C2058" s="11">
        <v>1</v>
      </c>
      <c r="D2058" s="11">
        <v>125000</v>
      </c>
      <c r="E2058" s="12" t="s">
        <v>4540</v>
      </c>
      <c r="F2058" s="11" t="s">
        <v>1332</v>
      </c>
      <c r="G2058" s="11" t="s">
        <v>1627</v>
      </c>
      <c r="H2058" s="11" t="s">
        <v>5091</v>
      </c>
      <c r="I2058" s="11" t="s">
        <v>5091</v>
      </c>
      <c r="J2058" s="14">
        <f>VLOOKUP(Table15[[#This Row],[TechRequired]],OldTree!A:B,2,0)</f>
        <v>6</v>
      </c>
      <c r="K2058" s="14"/>
      <c r="L2058" s="14" t="s">
        <v>8646</v>
      </c>
      <c r="N2058" s="11" t="e">
        <f>INDEX(TreeLookup!$C$1:$DE$21,MATCH(Table15[[#This Row],[CATEGORY]],TreeLookup!$C$1:$C$21,0),MATCH(Table15[[#This Row],[YEAR]],TreeLookup!$C$1:$DE$1,0))</f>
        <v>#N/A</v>
      </c>
      <c r="O2058" s="11" t="s">
        <v>1903</v>
      </c>
      <c r="Q2058" s="11"/>
    </row>
    <row r="2059" spans="1:23" x14ac:dyDescent="0.25">
      <c r="A2059" s="11" t="s">
        <v>4537</v>
      </c>
      <c r="B2059" s="12" t="s">
        <v>8295</v>
      </c>
      <c r="C2059" s="11">
        <v>1</v>
      </c>
      <c r="D2059" s="11">
        <v>125000</v>
      </c>
      <c r="E2059" s="12" t="s">
        <v>4538</v>
      </c>
      <c r="F2059" s="11" t="s">
        <v>1367</v>
      </c>
      <c r="G2059" s="11" t="s">
        <v>1627</v>
      </c>
      <c r="H2059" s="11" t="s">
        <v>5091</v>
      </c>
      <c r="I2059" s="11" t="s">
        <v>5091</v>
      </c>
      <c r="J2059" s="14">
        <f>VLOOKUP(Table15[[#This Row],[TechRequired]],OldTree!A:B,2,0)</f>
        <v>7</v>
      </c>
      <c r="K2059" s="14"/>
      <c r="L2059" s="14" t="s">
        <v>8646</v>
      </c>
      <c r="N2059" s="11" t="e">
        <f>INDEX(TreeLookup!$C$1:$DE$21,MATCH(Table15[[#This Row],[CATEGORY]],TreeLookup!$C$1:$C$21,0),MATCH(Table15[[#This Row],[YEAR]],TreeLookup!$C$1:$DE$1,0))</f>
        <v>#N/A</v>
      </c>
      <c r="O2059" s="11" t="s">
        <v>1903</v>
      </c>
      <c r="Q2059" s="11"/>
    </row>
    <row r="2060" spans="1:23" x14ac:dyDescent="0.25">
      <c r="A2060" s="11" t="s">
        <v>3164</v>
      </c>
      <c r="B2060" s="12" t="s">
        <v>8296</v>
      </c>
      <c r="C2060" s="11">
        <v>100</v>
      </c>
      <c r="D2060" s="11">
        <v>900</v>
      </c>
      <c r="E2060" s="12" t="s">
        <v>3165</v>
      </c>
      <c r="F2060" s="11" t="s">
        <v>1357</v>
      </c>
      <c r="G2060" s="11" t="s">
        <v>5691</v>
      </c>
      <c r="H2060" s="11" t="s">
        <v>5091</v>
      </c>
      <c r="I2060" s="11" t="s">
        <v>5091</v>
      </c>
      <c r="J2060" s="14">
        <f>VLOOKUP(Table15[[#This Row],[TechRequired]],OldTree!A:B,2,0)</f>
        <v>4</v>
      </c>
      <c r="K2060" s="14"/>
      <c r="L2060" s="14"/>
      <c r="N2060" s="11" t="e">
        <f>INDEX(TreeLookup!$C$1:$DE$21,MATCH(Table15[[#This Row],[CATEGORY]],TreeLookup!$C$1:$C$21,0),MATCH(Table15[[#This Row],[YEAR]],TreeLookup!$C$1:$DE$1,0))</f>
        <v>#N/A</v>
      </c>
      <c r="O2060" s="11" t="s">
        <v>1903</v>
      </c>
      <c r="Q2060" s="11"/>
    </row>
    <row r="2061" spans="1:23" x14ac:dyDescent="0.25">
      <c r="A2061" s="11" t="s">
        <v>8759</v>
      </c>
      <c r="B2061" s="12" t="s">
        <v>8817</v>
      </c>
      <c r="C2061" s="11">
        <v>280</v>
      </c>
      <c r="D2061" s="11">
        <v>4200</v>
      </c>
      <c r="E2061" s="12" t="s">
        <v>10294</v>
      </c>
      <c r="F2061" s="11" t="s">
        <v>1284</v>
      </c>
      <c r="G2061" s="11" t="s">
        <v>8708</v>
      </c>
      <c r="H2061" s="11" t="s">
        <v>1903</v>
      </c>
      <c r="I2061" s="11" t="s">
        <v>5091</v>
      </c>
      <c r="J2061" s="16">
        <f>VLOOKUP(Table15[[#This Row],[TechRequired]],OldTree!A:B,2,0)</f>
        <v>4</v>
      </c>
      <c r="K2061" s="23" t="s">
        <v>8945</v>
      </c>
      <c r="L2061" s="16" t="s">
        <v>8690</v>
      </c>
      <c r="N2061" s="17" t="str">
        <f>INDEX(TreeLookup!$C$1:$DE$21,MATCH(Table15[[#This Row],[CATEGORY]],TreeLookup!$C$1:$C$21,0),MATCH(Table15[[#This Row],[YEAR]],TreeLookup!$C$1:$DE$1,0))</f>
        <v>orbitalRocketry1976</v>
      </c>
      <c r="P2061" s="13" t="s">
        <v>6842</v>
      </c>
      <c r="Q2061" s="12" t="s">
        <v>6552</v>
      </c>
      <c r="S2061" s="11">
        <v>1977</v>
      </c>
      <c r="W2061" s="15"/>
    </row>
    <row r="2062" spans="1:23" x14ac:dyDescent="0.25">
      <c r="A2062" s="11" t="s">
        <v>8750</v>
      </c>
      <c r="B2062" s="12" t="s">
        <v>8818</v>
      </c>
      <c r="C2062" s="11">
        <v>200</v>
      </c>
      <c r="D2062" s="11">
        <v>2800</v>
      </c>
      <c r="E2062" s="12" t="s">
        <v>10299</v>
      </c>
      <c r="F2062" s="11" t="s">
        <v>1357</v>
      </c>
      <c r="G2062" s="11" t="s">
        <v>8708</v>
      </c>
      <c r="H2062" s="11" t="s">
        <v>1903</v>
      </c>
      <c r="I2062" s="11" t="s">
        <v>5091</v>
      </c>
      <c r="J2062" s="16">
        <f>VLOOKUP(Table15[[#This Row],[TechRequired]],OldTree!A:B,2,0)</f>
        <v>4</v>
      </c>
      <c r="K2062" s="23" t="s">
        <v>8945</v>
      </c>
      <c r="L2062" s="16" t="s">
        <v>8690</v>
      </c>
      <c r="N2062" s="17" t="str">
        <f>INDEX(TreeLookup!$C$1:$DE$21,MATCH(Table15[[#This Row],[CATEGORY]],TreeLookup!$C$1:$C$21,0),MATCH(Table15[[#This Row],[YEAR]],TreeLookup!$C$1:$DE$1,0))</f>
        <v>orbitalRocketry1976</v>
      </c>
      <c r="P2062" s="13" t="s">
        <v>6842</v>
      </c>
      <c r="Q2062" s="12" t="s">
        <v>8778</v>
      </c>
      <c r="S2062" s="11">
        <v>1977</v>
      </c>
      <c r="W2062" s="15"/>
    </row>
    <row r="2063" spans="1:23" x14ac:dyDescent="0.25">
      <c r="A2063" s="11" t="s">
        <v>8760</v>
      </c>
      <c r="B2063" s="12" t="s">
        <v>8814</v>
      </c>
      <c r="C2063" s="11">
        <v>280</v>
      </c>
      <c r="D2063" s="11">
        <v>4200</v>
      </c>
      <c r="E2063" s="12" t="s">
        <v>10440</v>
      </c>
      <c r="F2063" s="11" t="s">
        <v>1284</v>
      </c>
      <c r="G2063" s="11" t="s">
        <v>8708</v>
      </c>
      <c r="H2063" s="11" t="s">
        <v>1903</v>
      </c>
      <c r="I2063" s="11" t="s">
        <v>5091</v>
      </c>
      <c r="J2063" s="16">
        <f>VLOOKUP(Table15[[#This Row],[TechRequired]],OldTree!A:B,2,0)</f>
        <v>4</v>
      </c>
      <c r="K2063" s="23" t="s">
        <v>8945</v>
      </c>
      <c r="L2063" s="16" t="s">
        <v>8690</v>
      </c>
      <c r="N2063" s="17" t="str">
        <f>INDEX(TreeLookup!$C$1:$DE$21,MATCH(Table15[[#This Row],[CATEGORY]],TreeLookup!$C$1:$C$21,0),MATCH(Table15[[#This Row],[YEAR]],TreeLookup!$C$1:$DE$1,0))</f>
        <v>orbitalRocketry1992</v>
      </c>
      <c r="P2063" s="13" t="s">
        <v>6842</v>
      </c>
      <c r="Q2063" s="12" t="s">
        <v>8785</v>
      </c>
      <c r="S2063" s="11">
        <v>1995</v>
      </c>
      <c r="W2063" s="15"/>
    </row>
    <row r="2064" spans="1:23" x14ac:dyDescent="0.25">
      <c r="A2064" s="11" t="s">
        <v>8761</v>
      </c>
      <c r="B2064" s="12" t="s">
        <v>8815</v>
      </c>
      <c r="C2064" s="11">
        <v>280</v>
      </c>
      <c r="D2064" s="11">
        <v>4200</v>
      </c>
      <c r="E2064" s="12" t="s">
        <v>10441</v>
      </c>
      <c r="F2064" s="11" t="s">
        <v>1284</v>
      </c>
      <c r="G2064" s="11" t="s">
        <v>8708</v>
      </c>
      <c r="H2064" s="11" t="s">
        <v>1903</v>
      </c>
      <c r="I2064" s="11" t="s">
        <v>5091</v>
      </c>
      <c r="J2064" s="16">
        <f>VLOOKUP(Table15[[#This Row],[TechRequired]],OldTree!A:B,2,0)</f>
        <v>4</v>
      </c>
      <c r="K2064" s="23" t="s">
        <v>8945</v>
      </c>
      <c r="L2064" s="16" t="s">
        <v>8690</v>
      </c>
      <c r="N2064" s="17" t="str">
        <f>INDEX(TreeLookup!$C$1:$DE$21,MATCH(Table15[[#This Row],[CATEGORY]],TreeLookup!$C$1:$C$21,0),MATCH(Table15[[#This Row],[YEAR]],TreeLookup!$C$1:$DE$1,0))</f>
        <v>orbitalRocketry1992</v>
      </c>
      <c r="P2064" s="13" t="s">
        <v>6842</v>
      </c>
      <c r="Q2064" s="12" t="s">
        <v>8785</v>
      </c>
      <c r="S2064" s="11">
        <v>1995</v>
      </c>
      <c r="W2064" s="15"/>
    </row>
    <row r="2065" spans="1:23" x14ac:dyDescent="0.25">
      <c r="A2065" s="11" t="s">
        <v>8751</v>
      </c>
      <c r="B2065" s="12" t="s">
        <v>8812</v>
      </c>
      <c r="C2065" s="11">
        <v>200</v>
      </c>
      <c r="D2065" s="11">
        <v>2800</v>
      </c>
      <c r="E2065" s="12" t="s">
        <v>10614</v>
      </c>
      <c r="F2065" s="11" t="s">
        <v>1357</v>
      </c>
      <c r="G2065" s="11" t="s">
        <v>8708</v>
      </c>
      <c r="H2065" s="11" t="s">
        <v>1903</v>
      </c>
      <c r="I2065" s="11" t="s">
        <v>5091</v>
      </c>
      <c r="J2065" s="16">
        <f>VLOOKUP(Table15[[#This Row],[TechRequired]],OldTree!A:B,2,0)</f>
        <v>4</v>
      </c>
      <c r="K2065" s="23" t="s">
        <v>8945</v>
      </c>
      <c r="L2065" s="16" t="s">
        <v>8690</v>
      </c>
      <c r="N2065" s="17" t="str">
        <f>INDEX(TreeLookup!$C$1:$DE$21,MATCH(Table15[[#This Row],[CATEGORY]],TreeLookup!$C$1:$C$21,0),MATCH(Table15[[#This Row],[YEAR]],TreeLookup!$C$1:$DE$1,0))</f>
        <v>orbitalRocketry2004</v>
      </c>
      <c r="P2065" s="13" t="s">
        <v>6842</v>
      </c>
      <c r="Q2065" s="12" t="s">
        <v>8779</v>
      </c>
      <c r="S2065" s="11">
        <v>2007</v>
      </c>
      <c r="W2065" s="15"/>
    </row>
    <row r="2066" spans="1:23" x14ac:dyDescent="0.25">
      <c r="A2066" s="11" t="s">
        <v>8762</v>
      </c>
      <c r="B2066" s="12" t="s">
        <v>8809</v>
      </c>
      <c r="C2066" s="11">
        <v>280</v>
      </c>
      <c r="D2066" s="11">
        <v>4200</v>
      </c>
      <c r="E2066" s="12" t="s">
        <v>10417</v>
      </c>
      <c r="F2066" s="11" t="s">
        <v>1284</v>
      </c>
      <c r="G2066" s="11" t="s">
        <v>8708</v>
      </c>
      <c r="H2066" s="11" t="s">
        <v>1903</v>
      </c>
      <c r="I2066" s="11" t="s">
        <v>5091</v>
      </c>
      <c r="J2066" s="16">
        <f>VLOOKUP(Table15[[#This Row],[TechRequired]],OldTree!A:B,2,0)</f>
        <v>4</v>
      </c>
      <c r="K2066" s="23" t="s">
        <v>8945</v>
      </c>
      <c r="L2066" s="16" t="s">
        <v>8690</v>
      </c>
      <c r="N2066" s="17" t="str">
        <f>INDEX(TreeLookup!$C$1:$DE$21,MATCH(Table15[[#This Row],[CATEGORY]],TreeLookup!$C$1:$C$21,0),MATCH(Table15[[#This Row],[YEAR]],TreeLookup!$C$1:$DE$1,0))</f>
        <v>orbitalRocketry1992</v>
      </c>
      <c r="P2066" s="13" t="s">
        <v>6842</v>
      </c>
      <c r="Q2066" s="12" t="s">
        <v>8786</v>
      </c>
      <c r="S2066" s="11">
        <v>1992</v>
      </c>
      <c r="W2066" s="15"/>
    </row>
    <row r="2067" spans="1:23" x14ac:dyDescent="0.25">
      <c r="A2067" s="11" t="s">
        <v>3148</v>
      </c>
      <c r="B2067" s="12" t="s">
        <v>7382</v>
      </c>
      <c r="C2067" s="11">
        <v>7750</v>
      </c>
      <c r="D2067" s="11">
        <v>17500</v>
      </c>
      <c r="E2067" s="12" t="s">
        <v>9913</v>
      </c>
      <c r="F2067" s="11" t="s">
        <v>1344</v>
      </c>
      <c r="G2067" s="11" t="s">
        <v>5691</v>
      </c>
      <c r="H2067" s="11" t="s">
        <v>1903</v>
      </c>
      <c r="I2067" s="11" t="s">
        <v>5091</v>
      </c>
      <c r="J2067" s="14">
        <f>VLOOKUP(Table15[[#This Row],[TechRequired]],OldTree!A:B,2,0)</f>
        <v>4.5</v>
      </c>
      <c r="K2067" s="22" t="s">
        <v>6812</v>
      </c>
      <c r="L2067" s="14"/>
      <c r="N2067" s="11" t="str">
        <f>INDEX(TreeLookup!$C$1:$DE$21,MATCH(Table15[[#This Row],[CATEGORY]],TreeLookup!$C$1:$C$21,0),MATCH(Table15[[#This Row],[YEAR]],TreeLookup!$C$1:$DE$1,0))</f>
        <v>standardDockingPorts</v>
      </c>
      <c r="P2067" s="13" t="s">
        <v>6842</v>
      </c>
      <c r="Q2067" s="11" t="s">
        <v>6632</v>
      </c>
      <c r="R2067" s="21" t="s">
        <v>6270</v>
      </c>
      <c r="S2067" s="11">
        <v>1996</v>
      </c>
      <c r="W2067" s="15"/>
    </row>
    <row r="2068" spans="1:23" x14ac:dyDescent="0.25">
      <c r="A2068" s="35" t="s">
        <v>6230</v>
      </c>
      <c r="B2068" s="12" t="s">
        <v>6230</v>
      </c>
      <c r="F2068" s="11" t="s">
        <v>1325</v>
      </c>
      <c r="G2068" s="11" t="s">
        <v>6059</v>
      </c>
      <c r="H2068" s="11" t="s">
        <v>1903</v>
      </c>
      <c r="J2068" s="16">
        <f>VLOOKUP(Table15[[#This Row],[TechRequired]],OldTree!A:B,2,0)</f>
        <v>8</v>
      </c>
      <c r="K2068" s="23" t="s">
        <v>8945</v>
      </c>
      <c r="L2068" s="16"/>
      <c r="M2068" s="14">
        <v>10</v>
      </c>
      <c r="N2068" s="11" t="str">
        <f>INDEX(TreeLookup!$C$1:$DE$21,MATCH(Table15[[#This Row],[CATEGORY]],TreeLookup!$C$1:$C$21,0),MATCH(Table15[[#This Row],[YEAR]],TreeLookup!$C$1:$DE$1,0))</f>
        <v>orbitalRocketry2009</v>
      </c>
      <c r="Q2068" s="11"/>
      <c r="R2068" s="11" t="s">
        <v>6221</v>
      </c>
      <c r="S2068" s="11">
        <v>2013</v>
      </c>
    </row>
    <row r="2069" spans="1:23" x14ac:dyDescent="0.25">
      <c r="A2069" s="35" t="s">
        <v>6231</v>
      </c>
      <c r="B2069" s="12" t="s">
        <v>6231</v>
      </c>
      <c r="F2069" s="11" t="s">
        <v>1325</v>
      </c>
      <c r="G2069" s="11" t="s">
        <v>6059</v>
      </c>
      <c r="H2069" s="11" t="s">
        <v>1903</v>
      </c>
      <c r="J2069" s="16">
        <f>VLOOKUP(Table15[[#This Row],[TechRequired]],OldTree!A:B,2,0)</f>
        <v>8</v>
      </c>
      <c r="K2069" s="23" t="s">
        <v>8945</v>
      </c>
      <c r="L2069" s="16"/>
      <c r="M2069" s="14">
        <v>10</v>
      </c>
      <c r="N2069" s="11" t="str">
        <f>INDEX(TreeLookup!$C$1:$DE$21,MATCH(Table15[[#This Row],[CATEGORY]],TreeLookup!$C$1:$C$21,0),MATCH(Table15[[#This Row],[YEAR]],TreeLookup!$C$1:$DE$1,0))</f>
        <v>orbitalRocketry2014</v>
      </c>
      <c r="Q2069" s="11"/>
      <c r="R2069" s="11" t="s">
        <v>6221</v>
      </c>
      <c r="S2069" s="11">
        <v>2015</v>
      </c>
    </row>
    <row r="2070" spans="1:23" x14ac:dyDescent="0.25">
      <c r="A2070" s="11" t="s">
        <v>6272</v>
      </c>
      <c r="B2070" s="12" t="s">
        <v>6272</v>
      </c>
      <c r="G2070" s="11" t="s">
        <v>6059</v>
      </c>
      <c r="H2070" s="11" t="s">
        <v>1903</v>
      </c>
      <c r="J2070" s="16" t="e">
        <f>VLOOKUP(Table15[[#This Row],[TechRequired]],OldTree!A:B,2,0)</f>
        <v>#N/A</v>
      </c>
      <c r="K2070" s="22" t="s">
        <v>6812</v>
      </c>
      <c r="L2070" s="16"/>
      <c r="N2070" s="11" t="str">
        <f>INDEX(TreeLookup!$C$1:$DE$21,MATCH(Table15[[#This Row],[CATEGORY]],TreeLookup!$C$1:$C$21,0),MATCH(Table15[[#This Row],[YEAR]],TreeLookup!$C$1:$DE$1,0))</f>
        <v>standardDockingPorts</v>
      </c>
      <c r="Q2070" s="11" t="s">
        <v>6763</v>
      </c>
      <c r="R2070" s="11" t="s">
        <v>6270</v>
      </c>
      <c r="S2070" s="11">
        <v>1996</v>
      </c>
    </row>
    <row r="2071" spans="1:23" x14ac:dyDescent="0.25">
      <c r="A2071" s="11" t="s">
        <v>8752</v>
      </c>
      <c r="B2071" s="12" t="s">
        <v>8816</v>
      </c>
      <c r="C2071" s="11">
        <v>200</v>
      </c>
      <c r="D2071" s="11">
        <v>2800</v>
      </c>
      <c r="E2071" s="12" t="s">
        <v>10282</v>
      </c>
      <c r="F2071" s="11" t="s">
        <v>1357</v>
      </c>
      <c r="G2071" s="11" t="s">
        <v>8708</v>
      </c>
      <c r="H2071" s="11" t="s">
        <v>1903</v>
      </c>
      <c r="I2071" s="11" t="s">
        <v>5091</v>
      </c>
      <c r="J2071" s="16">
        <f>VLOOKUP(Table15[[#This Row],[TechRequired]],OldTree!A:B,2,0)</f>
        <v>4</v>
      </c>
      <c r="K2071" s="23" t="s">
        <v>8941</v>
      </c>
      <c r="L2071" s="16" t="s">
        <v>8691</v>
      </c>
      <c r="N2071" s="17" t="str">
        <f>INDEX(TreeLookup!$C$1:$DE$21,MATCH(Table15[[#This Row],[CATEGORY]],TreeLookup!$C$1:$C$21,0),MATCH(Table15[[#This Row],[YEAR]],TreeLookup!$C$1:$DE$1,0))</f>
        <v>advancedUncrewedLanding</v>
      </c>
      <c r="P2071" s="13" t="s">
        <v>6842</v>
      </c>
      <c r="Q2071" s="12" t="s">
        <v>8615</v>
      </c>
      <c r="S2071" s="11">
        <v>1975</v>
      </c>
      <c r="W2071" s="15"/>
    </row>
    <row r="2072" spans="1:23" x14ac:dyDescent="0.25">
      <c r="A2072" s="11" t="s">
        <v>9564</v>
      </c>
      <c r="B2072" s="12" t="s">
        <v>8798</v>
      </c>
      <c r="C2072" s="11">
        <v>200</v>
      </c>
      <c r="D2072" s="11">
        <v>2800</v>
      </c>
      <c r="E2072" s="12" t="s">
        <v>10636</v>
      </c>
      <c r="F2072" s="11" t="s">
        <v>1357</v>
      </c>
      <c r="G2072" s="11" t="s">
        <v>8708</v>
      </c>
      <c r="H2072" s="11" t="s">
        <v>1903</v>
      </c>
      <c r="I2072" s="11" t="s">
        <v>5091</v>
      </c>
      <c r="J2072" s="16">
        <f>VLOOKUP(Table15[[#This Row],[TechRequired]],OldTree!A:B,2,0)</f>
        <v>4</v>
      </c>
      <c r="K2072" s="23" t="s">
        <v>8941</v>
      </c>
      <c r="L2072" s="16" t="s">
        <v>8691</v>
      </c>
      <c r="M2072" s="14">
        <v>10</v>
      </c>
      <c r="N2072" s="17" t="str">
        <f>INDEX(TreeLookup!$C$1:$DE$21,MATCH(Table15[[#This Row],[CATEGORY]],TreeLookup!$C$1:$C$21,0),MATCH(Table15[[#This Row],[YEAR]],TreeLookup!$C$1:$DE$1,0))</f>
        <v>reusability</v>
      </c>
      <c r="P2072" s="13" t="s">
        <v>6842</v>
      </c>
      <c r="Q2072" s="12" t="s">
        <v>6572</v>
      </c>
      <c r="S2072" s="11">
        <v>2011</v>
      </c>
      <c r="W2072" s="15"/>
    </row>
    <row r="2073" spans="1:23" x14ac:dyDescent="0.25">
      <c r="A2073" s="11" t="s">
        <v>8764</v>
      </c>
      <c r="B2073" s="12" t="s">
        <v>8794</v>
      </c>
      <c r="C2073" s="11">
        <v>1400</v>
      </c>
      <c r="D2073" s="11">
        <v>4200</v>
      </c>
      <c r="E2073" s="12" t="s">
        <v>10542</v>
      </c>
      <c r="F2073" s="11" t="s">
        <v>1365</v>
      </c>
      <c r="G2073" s="11" t="s">
        <v>8708</v>
      </c>
      <c r="H2073" s="11" t="s">
        <v>1903</v>
      </c>
      <c r="I2073" s="11" t="s">
        <v>5091</v>
      </c>
      <c r="J2073" s="16">
        <f>VLOOKUP(Table15[[#This Row],[TechRequired]],OldTree!A:B,2,0)</f>
        <v>5</v>
      </c>
      <c r="K2073" s="23" t="s">
        <v>6812</v>
      </c>
      <c r="L2073" s="16" t="s">
        <v>8690</v>
      </c>
      <c r="N2073" s="17" t="str">
        <f>INDEX(TreeLookup!$C$1:$DE$21,MATCH(Table15[[#This Row],[CATEGORY]],TreeLookup!$C$1:$C$21,0),MATCH(Table15[[#This Row],[YEAR]],TreeLookup!$C$1:$DE$1,0))</f>
        <v>largeStationControl</v>
      </c>
      <c r="P2073" s="13" t="s">
        <v>6842</v>
      </c>
      <c r="Q2073" s="24" t="s">
        <v>6363</v>
      </c>
      <c r="S2073" s="11">
        <v>2002</v>
      </c>
      <c r="W2073" s="15"/>
    </row>
    <row r="2074" spans="1:23" x14ac:dyDescent="0.25">
      <c r="A2074" s="11" t="s">
        <v>8763</v>
      </c>
      <c r="B2074" s="12" t="s">
        <v>8800</v>
      </c>
      <c r="C2074" s="11">
        <v>1400</v>
      </c>
      <c r="D2074" s="11">
        <v>4200</v>
      </c>
      <c r="E2074" s="12" t="s">
        <v>10562</v>
      </c>
      <c r="F2074" s="11" t="s">
        <v>1365</v>
      </c>
      <c r="G2074" s="11" t="s">
        <v>8708</v>
      </c>
      <c r="H2074" s="11" t="s">
        <v>1903</v>
      </c>
      <c r="I2074" s="11" t="s">
        <v>5091</v>
      </c>
      <c r="J2074" s="16">
        <f>VLOOKUP(Table15[[#This Row],[TechRequired]],OldTree!A:B,2,0)</f>
        <v>5</v>
      </c>
      <c r="K2074" s="23" t="s">
        <v>8945</v>
      </c>
      <c r="L2074" s="16" t="s">
        <v>8690</v>
      </c>
      <c r="N2074" s="17" t="str">
        <f>INDEX(TreeLookup!$C$1:$DE$21,MATCH(Table15[[#This Row],[CATEGORY]],TreeLookup!$C$1:$C$21,0),MATCH(Table15[[#This Row],[YEAR]],TreeLookup!$C$1:$DE$1,0))</f>
        <v>orbitalRocketry1998</v>
      </c>
      <c r="P2074" s="13" t="s">
        <v>6842</v>
      </c>
      <c r="Q2074" s="12" t="s">
        <v>6153</v>
      </c>
      <c r="S2074" s="11">
        <v>2002</v>
      </c>
      <c r="W2074" s="15"/>
    </row>
    <row r="2075" spans="1:23" x14ac:dyDescent="0.25">
      <c r="A2075" s="11" t="s">
        <v>8765</v>
      </c>
      <c r="B2075" s="12" t="s">
        <v>8795</v>
      </c>
      <c r="C2075" s="11">
        <v>1400</v>
      </c>
      <c r="D2075" s="11">
        <v>4200</v>
      </c>
      <c r="E2075" s="12" t="s">
        <v>10543</v>
      </c>
      <c r="F2075" s="11" t="s">
        <v>1365</v>
      </c>
      <c r="G2075" s="11" t="s">
        <v>8708</v>
      </c>
      <c r="H2075" s="11" t="s">
        <v>1903</v>
      </c>
      <c r="I2075" s="11" t="s">
        <v>5091</v>
      </c>
      <c r="J2075" s="16">
        <f>VLOOKUP(Table15[[#This Row],[TechRequired]],OldTree!A:B,2,0)</f>
        <v>5</v>
      </c>
      <c r="K2075" s="23" t="s">
        <v>6812</v>
      </c>
      <c r="L2075" s="16" t="s">
        <v>8690</v>
      </c>
      <c r="N2075" s="17" t="str">
        <f>INDEX(TreeLookup!$C$1:$DE$21,MATCH(Table15[[#This Row],[CATEGORY]],TreeLookup!$C$1:$C$21,0),MATCH(Table15[[#This Row],[YEAR]],TreeLookup!$C$1:$DE$1,0))</f>
        <v>largeStationControl</v>
      </c>
      <c r="P2075" s="13" t="s">
        <v>6842</v>
      </c>
      <c r="Q2075" s="24" t="s">
        <v>6363</v>
      </c>
      <c r="S2075" s="11">
        <v>2002</v>
      </c>
      <c r="W2075" s="15"/>
    </row>
    <row r="2076" spans="1:23" x14ac:dyDescent="0.25">
      <c r="A2076" s="11" t="s">
        <v>8766</v>
      </c>
      <c r="B2076" s="12" t="s">
        <v>8808</v>
      </c>
      <c r="C2076" s="11">
        <v>280</v>
      </c>
      <c r="D2076" s="11">
        <v>4200</v>
      </c>
      <c r="E2076" s="12" t="s">
        <v>10642</v>
      </c>
      <c r="F2076" s="11" t="s">
        <v>1284</v>
      </c>
      <c r="G2076" s="11" t="s">
        <v>8708</v>
      </c>
      <c r="H2076" s="11" t="s">
        <v>1903</v>
      </c>
      <c r="I2076" s="11" t="s">
        <v>5091</v>
      </c>
      <c r="J2076" s="16">
        <f>VLOOKUP(Table15[[#This Row],[TechRequired]],OldTree!A:B,2,0)</f>
        <v>4</v>
      </c>
      <c r="K2076" s="23" t="s">
        <v>6812</v>
      </c>
      <c r="L2076" s="16" t="s">
        <v>8690</v>
      </c>
      <c r="M2076" s="14">
        <v>10</v>
      </c>
      <c r="N2076" s="17" t="str">
        <f>INDEX(TreeLookup!$C$1:$DE$21,MATCH(Table15[[#This Row],[CATEGORY]],TreeLookup!$C$1:$C$21,0),MATCH(Table15[[#This Row],[YEAR]],TreeLookup!$C$1:$DE$1,0))</f>
        <v>gridFins</v>
      </c>
      <c r="P2076" s="13" t="s">
        <v>6842</v>
      </c>
      <c r="Q2076" s="24" t="s">
        <v>6614</v>
      </c>
      <c r="S2076" s="11">
        <v>2011</v>
      </c>
      <c r="W2076" s="15"/>
    </row>
    <row r="2077" spans="1:23" x14ac:dyDescent="0.25">
      <c r="A2077" s="11" t="s">
        <v>1491</v>
      </c>
      <c r="B2077" s="12" t="s">
        <v>7736</v>
      </c>
      <c r="C2077" s="11">
        <v>230</v>
      </c>
      <c r="D2077" s="11">
        <v>600</v>
      </c>
      <c r="E2077" s="12" t="s">
        <v>10706</v>
      </c>
      <c r="F2077" s="11" t="s">
        <v>1300</v>
      </c>
      <c r="G2077" s="11" t="s">
        <v>5218</v>
      </c>
      <c r="H2077" s="11" t="s">
        <v>1903</v>
      </c>
      <c r="I2077" s="11" t="s">
        <v>5091</v>
      </c>
      <c r="J2077" s="14">
        <f>VLOOKUP(Table15[[#This Row],[TechRequired]],OldTree!A:B,2,0)</f>
        <v>1</v>
      </c>
      <c r="K2077" s="22" t="s">
        <v>8941</v>
      </c>
      <c r="L2077" s="14" t="s">
        <v>8873</v>
      </c>
      <c r="M2077" s="14">
        <v>11</v>
      </c>
      <c r="N2077" s="11" t="str">
        <f>INDEX(TreeLookup!$C$1:$DE$21,MATCH(Table15[[#This Row],[CATEGORY]],TreeLookup!$C$1:$C$21,0),MATCH(Table15[[#This Row],[YEAR]],TreeLookup!$C$1:$DE$1,0))</f>
        <v>SIAD</v>
      </c>
      <c r="P2077" s="13" t="s">
        <v>6842</v>
      </c>
      <c r="Q2077" s="11"/>
      <c r="S2077" s="11">
        <v>2019</v>
      </c>
      <c r="W2077" s="15"/>
    </row>
    <row r="2078" spans="1:23" x14ac:dyDescent="0.25">
      <c r="A2078" s="11" t="s">
        <v>1478</v>
      </c>
      <c r="B2078" s="12" t="s">
        <v>7737</v>
      </c>
      <c r="C2078" s="11">
        <v>1</v>
      </c>
      <c r="D2078" s="11">
        <v>40000</v>
      </c>
      <c r="E2078" s="12" t="s">
        <v>10837</v>
      </c>
      <c r="F2078" s="11" t="s">
        <v>1377</v>
      </c>
      <c r="G2078" s="11" t="s">
        <v>5218</v>
      </c>
      <c r="H2078" s="11" t="s">
        <v>1903</v>
      </c>
      <c r="I2078" s="11" t="s">
        <v>5091</v>
      </c>
      <c r="J2078" s="14">
        <f>VLOOKUP(Table15[[#This Row],[TechRequired]],OldTree!A:B,2,0)</f>
        <v>6</v>
      </c>
      <c r="K2078" s="22" t="s">
        <v>6012</v>
      </c>
      <c r="L2078" s="14" t="s">
        <v>8646</v>
      </c>
      <c r="M2078" s="14">
        <v>11</v>
      </c>
      <c r="N2078" s="11" t="str">
        <f>INDEX(TreeLookup!$C$1:$DE$21,MATCH(Table15[[#This Row],[CATEGORY]],TreeLookup!$C$1:$C$21,0),MATCH(Table15[[#This Row],[YEAR]],TreeLookup!$C$1:$DE$1,0))</f>
        <v>start</v>
      </c>
      <c r="O2078" s="21" t="s">
        <v>1903</v>
      </c>
      <c r="P2078" s="13" t="s">
        <v>6842</v>
      </c>
      <c r="Q2078" s="11"/>
      <c r="W2078" s="15"/>
    </row>
    <row r="2079" spans="1:23" x14ac:dyDescent="0.25">
      <c r="A2079" s="11" t="s">
        <v>1475</v>
      </c>
      <c r="B2079" s="12" t="s">
        <v>7738</v>
      </c>
      <c r="C2079" s="11">
        <v>1</v>
      </c>
      <c r="D2079" s="11">
        <v>10000</v>
      </c>
      <c r="E2079" s="12" t="s">
        <v>10837</v>
      </c>
      <c r="F2079" s="11" t="s">
        <v>1377</v>
      </c>
      <c r="G2079" s="11" t="s">
        <v>5218</v>
      </c>
      <c r="H2079" s="11" t="s">
        <v>1903</v>
      </c>
      <c r="I2079" s="11" t="s">
        <v>5091</v>
      </c>
      <c r="J2079" s="14">
        <f>VLOOKUP(Table15[[#This Row],[TechRequired]],OldTree!A:B,2,0)</f>
        <v>6</v>
      </c>
      <c r="K2079" s="22" t="s">
        <v>6012</v>
      </c>
      <c r="L2079" s="14" t="s">
        <v>8646</v>
      </c>
      <c r="M2079" s="14">
        <v>11</v>
      </c>
      <c r="N2079" s="11" t="str">
        <f>INDEX(TreeLookup!$C$1:$DE$21,MATCH(Table15[[#This Row],[CATEGORY]],TreeLookup!$C$1:$C$21,0),MATCH(Table15[[#This Row],[YEAR]],TreeLookup!$C$1:$DE$1,0))</f>
        <v>start</v>
      </c>
      <c r="O2079" s="21" t="s">
        <v>1903</v>
      </c>
      <c r="P2079" s="13" t="s">
        <v>6842</v>
      </c>
      <c r="Q2079" s="11"/>
      <c r="W2079" s="15"/>
    </row>
    <row r="2080" spans="1:23" x14ac:dyDescent="0.25">
      <c r="A2080" s="11" t="s">
        <v>1479</v>
      </c>
      <c r="B2080" s="12" t="s">
        <v>7739</v>
      </c>
      <c r="C2080" s="11">
        <v>1</v>
      </c>
      <c r="D2080" s="11">
        <v>3000</v>
      </c>
      <c r="E2080" s="12" t="s">
        <v>10850</v>
      </c>
      <c r="F2080" s="11" t="s">
        <v>1377</v>
      </c>
      <c r="G2080" s="11" t="s">
        <v>5218</v>
      </c>
      <c r="H2080" s="11" t="s">
        <v>1903</v>
      </c>
      <c r="I2080" s="11" t="s">
        <v>5091</v>
      </c>
      <c r="J2080" s="14">
        <f>VLOOKUP(Table15[[#This Row],[TechRequired]],OldTree!A:B,2,0)</f>
        <v>6</v>
      </c>
      <c r="K2080" s="22" t="s">
        <v>6012</v>
      </c>
      <c r="L2080" s="14" t="s">
        <v>8646</v>
      </c>
      <c r="M2080" s="14">
        <v>11</v>
      </c>
      <c r="N2080" s="11" t="str">
        <f>INDEX(TreeLookup!$C$1:$DE$21,MATCH(Table15[[#This Row],[CATEGORY]],TreeLookup!$C$1:$C$21,0),MATCH(Table15[[#This Row],[YEAR]],TreeLookup!$C$1:$DE$1,0))</f>
        <v>start</v>
      </c>
      <c r="O2080" s="21" t="s">
        <v>1903</v>
      </c>
      <c r="P2080" s="13" t="s">
        <v>6842</v>
      </c>
      <c r="Q2080" s="11"/>
      <c r="W2080" s="15"/>
    </row>
    <row r="2081" spans="1:38" x14ac:dyDescent="0.25">
      <c r="A2081" s="11" t="s">
        <v>96</v>
      </c>
      <c r="B2081" s="12" t="s">
        <v>3411</v>
      </c>
      <c r="C2081" s="11">
        <v>12544</v>
      </c>
      <c r="D2081" s="11">
        <v>125440</v>
      </c>
      <c r="E2081" s="12" t="s">
        <v>3412</v>
      </c>
      <c r="F2081" s="11" t="s">
        <v>1282</v>
      </c>
      <c r="G2081" s="21" t="s">
        <v>11292</v>
      </c>
      <c r="H2081" s="11" t="s">
        <v>1903</v>
      </c>
      <c r="I2081" s="11" t="s">
        <v>1903</v>
      </c>
      <c r="J2081" s="14">
        <f>VLOOKUP(Table15[[#This Row],[TechRequired]],OldTree!A:B,2,0)</f>
        <v>4</v>
      </c>
      <c r="K2081" s="22" t="s">
        <v>6016</v>
      </c>
      <c r="L2081" s="14" t="s">
        <v>6829</v>
      </c>
      <c r="N2081" s="11" t="str">
        <f>INDEX(TreeLookup!$C$1:$DE$21,MATCH(Table15[[#This Row],[CATEGORY]],TreeLookup!$C$1:$C$21,0),MATCH(Table15[[#This Row],[YEAR]],TreeLookup!$C$1:$DE$1,0))</f>
        <v>multihundredWattRTG</v>
      </c>
      <c r="P2081" s="13" t="s">
        <v>6843</v>
      </c>
      <c r="Q2081" s="11" t="s">
        <v>6552</v>
      </c>
      <c r="S2081" s="11">
        <v>1977</v>
      </c>
      <c r="W2081" s="15"/>
      <c r="AI2081" s="11" t="s">
        <v>11286</v>
      </c>
    </row>
    <row r="2082" spans="1:38" x14ac:dyDescent="0.25">
      <c r="A2082" s="11" t="s">
        <v>3145</v>
      </c>
      <c r="B2082" s="12" t="s">
        <v>7192</v>
      </c>
      <c r="C2082" s="11">
        <v>13363</v>
      </c>
      <c r="D2082" s="11">
        <v>133630</v>
      </c>
      <c r="E2082" s="12" t="s">
        <v>10627</v>
      </c>
      <c r="F2082" s="11" t="s">
        <v>1317</v>
      </c>
      <c r="G2082" s="11" t="s">
        <v>5691</v>
      </c>
      <c r="H2082" s="11" t="s">
        <v>1903</v>
      </c>
      <c r="I2082" s="21" t="s">
        <v>1903</v>
      </c>
      <c r="J2082" s="14">
        <f>VLOOKUP(Table15[[#This Row],[TechRequired]],OldTree!A:B,2,0)</f>
        <v>8</v>
      </c>
      <c r="K2082" s="22" t="s">
        <v>6016</v>
      </c>
      <c r="L2082" s="14" t="s">
        <v>6829</v>
      </c>
      <c r="M2082" s="14">
        <v>10</v>
      </c>
      <c r="N2082" s="11" t="str">
        <f>INDEX(TreeLookup!$C$1:$DE$21,MATCH(Table15[[#This Row],[CATEGORY]],TreeLookup!$C$1:$C$21,0),MATCH(Table15[[#This Row],[YEAR]],TreeLookup!$C$1:$DE$1,0))</f>
        <v>modernNuclearPower</v>
      </c>
      <c r="P2082" s="25" t="s">
        <v>6843</v>
      </c>
      <c r="Q2082" s="11" t="s">
        <v>6572</v>
      </c>
      <c r="S2082" s="11">
        <v>2011</v>
      </c>
      <c r="W2082" s="15"/>
      <c r="AI2082" s="11" t="s">
        <v>11286</v>
      </c>
    </row>
    <row r="2083" spans="1:38" x14ac:dyDescent="0.25">
      <c r="A2083" s="21" t="s">
        <v>11159</v>
      </c>
      <c r="B2083" s="24" t="s">
        <v>7192</v>
      </c>
      <c r="C2083" s="11">
        <v>13363</v>
      </c>
      <c r="D2083" s="11">
        <v>133630</v>
      </c>
      <c r="E2083" s="12" t="s">
        <v>11165</v>
      </c>
      <c r="G2083" s="21" t="s">
        <v>5836</v>
      </c>
      <c r="H2083" s="11" t="s">
        <v>1903</v>
      </c>
      <c r="I2083" s="21" t="s">
        <v>1903</v>
      </c>
      <c r="J2083" s="16" t="e">
        <f>VLOOKUP(Table15[[#This Row],[TechRequired]],OldTree!A:B,2,0)</f>
        <v>#N/A</v>
      </c>
      <c r="K2083" s="22" t="s">
        <v>6016</v>
      </c>
      <c r="L2083" s="23" t="s">
        <v>6829</v>
      </c>
      <c r="N2083" s="17" t="str">
        <f>INDEX(TreeLookup!$C$1:$DE$21,MATCH(Table15[[#This Row],[CATEGORY]],TreeLookup!$C$1:$C$21,0),MATCH(Table15[[#This Row],[YEAR]],TreeLookup!$C$1:$DE$1,0))</f>
        <v>modernNuclearPower</v>
      </c>
      <c r="P2083" s="25" t="s">
        <v>6843</v>
      </c>
      <c r="Q2083" s="24" t="s">
        <v>6572</v>
      </c>
      <c r="S2083" s="11">
        <v>2011</v>
      </c>
      <c r="V2083" s="21" t="s">
        <v>11173</v>
      </c>
      <c r="Y2083" s="42"/>
      <c r="AI2083" s="11" t="s">
        <v>11286</v>
      </c>
    </row>
    <row r="2084" spans="1:38" x14ac:dyDescent="0.25">
      <c r="A2084" s="11" t="s">
        <v>1690</v>
      </c>
      <c r="B2084" s="12" t="s">
        <v>7919</v>
      </c>
      <c r="C2084" s="11">
        <v>5000</v>
      </c>
      <c r="D2084" s="11">
        <v>10000</v>
      </c>
      <c r="E2084" s="12" t="s">
        <v>10301</v>
      </c>
      <c r="F2084" s="11" t="s">
        <v>1283</v>
      </c>
      <c r="G2084" s="11" t="s">
        <v>1698</v>
      </c>
      <c r="H2084" s="11" t="s">
        <v>1903</v>
      </c>
      <c r="I2084" s="11" t="s">
        <v>5091</v>
      </c>
      <c r="J2084" s="14">
        <f>VLOOKUP(Table15[[#This Row],[TechRequired]],OldTree!A:B,2,0)</f>
        <v>5</v>
      </c>
      <c r="K2084" s="22" t="s">
        <v>6013</v>
      </c>
      <c r="L2084" s="14"/>
      <c r="M2084" s="14">
        <v>7</v>
      </c>
      <c r="N2084" s="11" t="str">
        <f>INDEX(TreeLookup!$C$1:$DE$21,MATCH(Table15[[#This Row],[CATEGORY]],TreeLookup!$C$1:$C$21,0),MATCH(Table15[[#This Row],[YEAR]],TreeLookup!$C$1:$DE$1,0))</f>
        <v>deepSpaceScience</v>
      </c>
      <c r="P2084" s="13" t="s">
        <v>6842</v>
      </c>
      <c r="Q2084" s="11" t="s">
        <v>8617</v>
      </c>
      <c r="S2084" s="11">
        <v>1978</v>
      </c>
      <c r="W2084" s="15"/>
    </row>
    <row r="2085" spans="1:38" x14ac:dyDescent="0.25">
      <c r="A2085" s="11" t="s">
        <v>2057</v>
      </c>
      <c r="B2085" s="12" t="s">
        <v>8297</v>
      </c>
      <c r="C2085" s="11">
        <v>993600</v>
      </c>
      <c r="D2085" s="11">
        <v>1940000</v>
      </c>
      <c r="E2085" s="12" t="s">
        <v>2058</v>
      </c>
      <c r="F2085" s="11" t="s">
        <v>1377</v>
      </c>
      <c r="G2085" s="11" t="s">
        <v>5480</v>
      </c>
      <c r="H2085" s="11" t="s">
        <v>5091</v>
      </c>
      <c r="I2085" s="11" t="s">
        <v>5091</v>
      </c>
      <c r="J2085" s="14">
        <f>VLOOKUP(Table15[[#This Row],[TechRequired]],OldTree!A:B,2,0)</f>
        <v>6</v>
      </c>
      <c r="K2085" s="14"/>
      <c r="L2085" s="14"/>
      <c r="N2085" s="11" t="e">
        <f>INDEX(TreeLookup!$C$1:$DE$21,MATCH(Table15[[#This Row],[CATEGORY]],TreeLookup!$C$1:$C$21,0),MATCH(Table15[[#This Row],[YEAR]],TreeLookup!$C$1:$DE$1,0))</f>
        <v>#N/A</v>
      </c>
      <c r="O2085" s="11" t="s">
        <v>1903</v>
      </c>
      <c r="Q2085" s="11"/>
    </row>
    <row r="2086" spans="1:38" x14ac:dyDescent="0.25">
      <c r="A2086" s="11" t="s">
        <v>891</v>
      </c>
      <c r="B2086" s="12" t="s">
        <v>8581</v>
      </c>
      <c r="C2086" s="11">
        <v>22050</v>
      </c>
      <c r="D2086" s="11">
        <v>20000</v>
      </c>
      <c r="E2086" s="12" t="s">
        <v>4319</v>
      </c>
      <c r="F2086" s="11" t="s">
        <v>1356</v>
      </c>
      <c r="G2086" s="11" t="s">
        <v>1381</v>
      </c>
      <c r="H2086" s="11" t="s">
        <v>1903</v>
      </c>
      <c r="I2086" s="11" t="s">
        <v>5143</v>
      </c>
      <c r="J2086" s="14">
        <f>VLOOKUP(Table15[[#This Row],[TechRequired]],OldTree!A:B,2,0)</f>
        <v>5</v>
      </c>
      <c r="K2086" s="22" t="s">
        <v>8954</v>
      </c>
      <c r="L2086" s="14"/>
      <c r="N2086" s="11" t="str">
        <f>INDEX(TreeLookup!$C$1:$DE$21,MATCH(Table15[[#This Row],[CATEGORY]],TreeLookup!$C$1:$C$21,0),MATCH(Table15[[#This Row],[YEAR]],TreeLookup!$C$1:$DE$1,0))</f>
        <v>stagedCombustion1969</v>
      </c>
      <c r="P2086" s="13" t="s">
        <v>6842</v>
      </c>
      <c r="Q2086" s="11" t="s">
        <v>6316</v>
      </c>
      <c r="R2086" s="21" t="s">
        <v>6267</v>
      </c>
      <c r="S2086" s="11">
        <v>1969</v>
      </c>
      <c r="W2086" s="15"/>
    </row>
    <row r="2087" spans="1:38" x14ac:dyDescent="0.25">
      <c r="A2087" s="11" t="s">
        <v>4351</v>
      </c>
      <c r="B2087" s="12" t="s">
        <v>7157</v>
      </c>
      <c r="C2087" s="11">
        <v>13000</v>
      </c>
      <c r="D2087" s="11">
        <v>46600</v>
      </c>
      <c r="E2087" s="12" t="s">
        <v>10236</v>
      </c>
      <c r="F2087" s="11" t="s">
        <v>1332</v>
      </c>
      <c r="G2087" s="11" t="s">
        <v>1381</v>
      </c>
      <c r="H2087" s="11" t="s">
        <v>1903</v>
      </c>
      <c r="I2087" s="11" t="s">
        <v>5091</v>
      </c>
      <c r="J2087" s="14">
        <f>VLOOKUP(Table15[[#This Row],[TechRequired]],OldTree!A:B,2,0)</f>
        <v>6</v>
      </c>
      <c r="K2087" s="22" t="s">
        <v>6012</v>
      </c>
      <c r="L2087" s="14" t="s">
        <v>8646</v>
      </c>
      <c r="M2087" s="14">
        <v>6</v>
      </c>
      <c r="N2087" s="11" t="str">
        <f>INDEX(TreeLookup!$C$1:$DE$21,MATCH(Table15[[#This Row],[CATEGORY]],TreeLookup!$C$1:$C$21,0),MATCH(Table15[[#This Row],[YEAR]],TreeLookup!$C$1:$DE$1,0))</f>
        <v>materialsScienceLunar</v>
      </c>
      <c r="P2087" s="13" t="s">
        <v>6842</v>
      </c>
      <c r="Q2087" s="11" t="s">
        <v>6316</v>
      </c>
      <c r="S2087" s="11">
        <v>1969</v>
      </c>
      <c r="W2087" s="15"/>
    </row>
    <row r="2088" spans="1:38" x14ac:dyDescent="0.25">
      <c r="A2088" s="11" t="s">
        <v>74</v>
      </c>
      <c r="B2088" s="12" t="s">
        <v>4324</v>
      </c>
      <c r="C2088" s="11">
        <v>500</v>
      </c>
      <c r="D2088" s="11">
        <v>10000</v>
      </c>
      <c r="E2088" s="12" t="s">
        <v>4325</v>
      </c>
      <c r="F2088" s="11" t="s">
        <v>1281</v>
      </c>
      <c r="G2088" s="11" t="s">
        <v>1381</v>
      </c>
      <c r="H2088" s="11" t="s">
        <v>1903</v>
      </c>
      <c r="I2088" s="11" t="s">
        <v>1903</v>
      </c>
      <c r="J2088" s="14">
        <f>VLOOKUP(Table15[[#This Row],[TechRequired]],OldTree!A:B,2,0)</f>
        <v>4</v>
      </c>
      <c r="K2088" s="22" t="s">
        <v>6012</v>
      </c>
      <c r="L2088" s="14" t="s">
        <v>8649</v>
      </c>
      <c r="N2088" s="11" t="str">
        <f>INDEX(TreeLookup!$C$1:$DE$21,MATCH(Table15[[#This Row],[CATEGORY]],TreeLookup!$C$1:$C$21,0),MATCH(Table15[[#This Row],[YEAR]],TreeLookup!$C$1:$DE$1,0))</f>
        <v>materialsScienceLunar</v>
      </c>
      <c r="P2088" s="13" t="s">
        <v>6843</v>
      </c>
      <c r="Q2088" s="11" t="s">
        <v>6316</v>
      </c>
      <c r="S2088" s="11">
        <v>1969</v>
      </c>
      <c r="W2088" s="15"/>
      <c r="AL2088" s="11" t="s">
        <v>11286</v>
      </c>
    </row>
    <row r="2089" spans="1:38" x14ac:dyDescent="0.25">
      <c r="A2089" s="11" t="s">
        <v>17</v>
      </c>
      <c r="B2089" s="12" t="s">
        <v>7158</v>
      </c>
      <c r="C2089" s="11">
        <v>2850</v>
      </c>
      <c r="D2089" s="11">
        <v>9000</v>
      </c>
      <c r="E2089" s="12" t="s">
        <v>9914</v>
      </c>
      <c r="F2089" s="11" t="s">
        <v>1278</v>
      </c>
      <c r="G2089" s="11" t="s">
        <v>1381</v>
      </c>
      <c r="H2089" s="11" t="s">
        <v>1903</v>
      </c>
      <c r="I2089" s="11" t="s">
        <v>5091</v>
      </c>
      <c r="J2089" s="14" t="str">
        <f>VLOOKUP(Table15[[#This Row],[TechRequired]],OldTree!A:B,2,0)</f>
        <v>ORPH</v>
      </c>
      <c r="K2089" s="22" t="s">
        <v>8954</v>
      </c>
      <c r="L2089" s="14"/>
      <c r="N2089" s="11" t="str">
        <f>INDEX(TreeLookup!$C$1:$DE$21,MATCH(Table15[[#This Row],[CATEGORY]],TreeLookup!$C$1:$C$21,0),MATCH(Table15[[#This Row],[YEAR]],TreeLookup!$C$1:$DE$1,0))</f>
        <v>stagedCombustion1969</v>
      </c>
      <c r="P2089" s="13" t="s">
        <v>6842</v>
      </c>
      <c r="Q2089" s="11" t="s">
        <v>6316</v>
      </c>
      <c r="R2089" s="21" t="s">
        <v>6264</v>
      </c>
      <c r="S2089" s="11">
        <v>1969</v>
      </c>
      <c r="W2089" s="15"/>
    </row>
    <row r="2090" spans="1:38" x14ac:dyDescent="0.25">
      <c r="A2090" s="11" t="s">
        <v>4350</v>
      </c>
      <c r="B2090" s="12" t="s">
        <v>7159</v>
      </c>
      <c r="C2090" s="11">
        <v>13000</v>
      </c>
      <c r="D2090" s="11">
        <v>46600</v>
      </c>
      <c r="E2090" s="12" t="s">
        <v>10237</v>
      </c>
      <c r="F2090" s="11" t="s">
        <v>1332</v>
      </c>
      <c r="G2090" s="11" t="s">
        <v>1381</v>
      </c>
      <c r="H2090" s="11" t="s">
        <v>1903</v>
      </c>
      <c r="I2090" s="11" t="s">
        <v>5091</v>
      </c>
      <c r="J2090" s="14">
        <f>VLOOKUP(Table15[[#This Row],[TechRequired]],OldTree!A:B,2,0)</f>
        <v>6</v>
      </c>
      <c r="K2090" s="22" t="s">
        <v>6012</v>
      </c>
      <c r="L2090" s="14" t="s">
        <v>8646</v>
      </c>
      <c r="M2090" s="14">
        <v>6</v>
      </c>
      <c r="N2090" s="11" t="str">
        <f>INDEX(TreeLookup!$C$1:$DE$21,MATCH(Table15[[#This Row],[CATEGORY]],TreeLookup!$C$1:$C$21,0),MATCH(Table15[[#This Row],[YEAR]],TreeLookup!$C$1:$DE$1,0))</f>
        <v>materialsScienceLunar</v>
      </c>
      <c r="P2090" s="13" t="s">
        <v>6842</v>
      </c>
      <c r="Q2090" s="11" t="s">
        <v>6316</v>
      </c>
      <c r="S2090" s="11">
        <v>1969</v>
      </c>
      <c r="W2090" s="15"/>
    </row>
    <row r="2091" spans="1:38" x14ac:dyDescent="0.25">
      <c r="A2091" s="11" t="s">
        <v>73</v>
      </c>
      <c r="B2091" s="12" t="s">
        <v>4322</v>
      </c>
      <c r="C2091" s="11">
        <v>250</v>
      </c>
      <c r="D2091" s="11">
        <v>5000</v>
      </c>
      <c r="E2091" s="12" t="s">
        <v>4323</v>
      </c>
      <c r="F2091" s="11" t="s">
        <v>1281</v>
      </c>
      <c r="G2091" s="11" t="s">
        <v>1381</v>
      </c>
      <c r="H2091" s="11" t="s">
        <v>1903</v>
      </c>
      <c r="I2091" s="11" t="s">
        <v>1903</v>
      </c>
      <c r="J2091" s="14">
        <f>VLOOKUP(Table15[[#This Row],[TechRequired]],OldTree!A:B,2,0)</f>
        <v>4</v>
      </c>
      <c r="K2091" s="22" t="s">
        <v>6012</v>
      </c>
      <c r="L2091" s="14" t="s">
        <v>8869</v>
      </c>
      <c r="N2091" s="11" t="str">
        <f>INDEX(TreeLookup!$C$1:$DE$21,MATCH(Table15[[#This Row],[CATEGORY]],TreeLookup!$C$1:$C$21,0),MATCH(Table15[[#This Row],[YEAR]],TreeLookup!$C$1:$DE$1,0))</f>
        <v>materialsScienceLunar</v>
      </c>
      <c r="P2091" s="13" t="s">
        <v>6843</v>
      </c>
      <c r="Q2091" s="11" t="s">
        <v>6316</v>
      </c>
      <c r="S2091" s="11">
        <v>1969</v>
      </c>
      <c r="W2091" s="15"/>
      <c r="AL2091" s="11" t="s">
        <v>11286</v>
      </c>
    </row>
    <row r="2092" spans="1:38" x14ac:dyDescent="0.25">
      <c r="A2092" s="11" t="s">
        <v>899</v>
      </c>
      <c r="B2092" s="12" t="s">
        <v>4320</v>
      </c>
      <c r="C2092" s="11">
        <v>2000</v>
      </c>
      <c r="D2092" s="11">
        <v>40000</v>
      </c>
      <c r="E2092" s="12" t="s">
        <v>4321</v>
      </c>
      <c r="F2092" s="11" t="s">
        <v>1357</v>
      </c>
      <c r="G2092" s="11" t="s">
        <v>1381</v>
      </c>
      <c r="H2092" s="11" t="s">
        <v>1903</v>
      </c>
      <c r="I2092" s="11" t="s">
        <v>1903</v>
      </c>
      <c r="J2092" s="14">
        <f>VLOOKUP(Table15[[#This Row],[TechRequired]],OldTree!A:B,2,0)</f>
        <v>4</v>
      </c>
      <c r="K2092" s="22" t="s">
        <v>8954</v>
      </c>
      <c r="L2092" s="14"/>
      <c r="N2092" s="11" t="str">
        <f>INDEX(TreeLookup!$C$1:$DE$21,MATCH(Table15[[#This Row],[CATEGORY]],TreeLookup!$C$1:$C$21,0),MATCH(Table15[[#This Row],[YEAR]],TreeLookup!$C$1:$DE$1,0))</f>
        <v>stagedCombustion1969</v>
      </c>
      <c r="P2092" s="13" t="s">
        <v>6843</v>
      </c>
      <c r="Q2092" s="11" t="s">
        <v>6316</v>
      </c>
      <c r="R2092" s="21" t="s">
        <v>6261</v>
      </c>
      <c r="S2092" s="11">
        <v>1969</v>
      </c>
      <c r="W2092" s="15"/>
      <c r="AD2092" s="11" t="s">
        <v>11286</v>
      </c>
    </row>
    <row r="2093" spans="1:38" x14ac:dyDescent="0.25">
      <c r="A2093" s="11" t="s">
        <v>4347</v>
      </c>
      <c r="B2093" s="12" t="s">
        <v>7160</v>
      </c>
      <c r="C2093" s="11">
        <v>6500</v>
      </c>
      <c r="D2093" s="11">
        <v>32600</v>
      </c>
      <c r="E2093" s="12" t="s">
        <v>10235</v>
      </c>
      <c r="F2093" s="11" t="s">
        <v>1347</v>
      </c>
      <c r="G2093" s="11" t="s">
        <v>1381</v>
      </c>
      <c r="H2093" s="11" t="s">
        <v>1903</v>
      </c>
      <c r="I2093" s="11" t="s">
        <v>5091</v>
      </c>
      <c r="J2093" s="14">
        <f>VLOOKUP(Table15[[#This Row],[TechRequired]],OldTree!A:B,2,0)</f>
        <v>4.5</v>
      </c>
      <c r="K2093" s="22" t="s">
        <v>6012</v>
      </c>
      <c r="L2093" s="14" t="s">
        <v>8646</v>
      </c>
      <c r="M2093" s="14">
        <v>6</v>
      </c>
      <c r="N2093" s="11" t="str">
        <f>INDEX(TreeLookup!$C$1:$DE$21,MATCH(Table15[[#This Row],[CATEGORY]],TreeLookup!$C$1:$C$21,0),MATCH(Table15[[#This Row],[YEAR]],TreeLookup!$C$1:$DE$1,0))</f>
        <v>materialsScienceLunar</v>
      </c>
      <c r="P2093" s="13" t="s">
        <v>6842</v>
      </c>
      <c r="Q2093" s="11" t="s">
        <v>6316</v>
      </c>
      <c r="S2093" s="11">
        <v>1969</v>
      </c>
      <c r="W2093" s="15"/>
    </row>
    <row r="2094" spans="1:38" x14ac:dyDescent="0.25">
      <c r="A2094" s="11" t="s">
        <v>4352</v>
      </c>
      <c r="B2094" s="12" t="s">
        <v>7152</v>
      </c>
      <c r="C2094" s="11">
        <v>640</v>
      </c>
      <c r="D2094" s="11">
        <v>1800</v>
      </c>
      <c r="E2094" s="12" t="s">
        <v>10234</v>
      </c>
      <c r="F2094" s="11" t="s">
        <v>1290</v>
      </c>
      <c r="G2094" s="11" t="s">
        <v>1381</v>
      </c>
      <c r="H2094" s="11" t="s">
        <v>1903</v>
      </c>
      <c r="I2094" s="11" t="s">
        <v>5091</v>
      </c>
      <c r="J2094" s="14">
        <f>VLOOKUP(Table15[[#This Row],[TechRequired]],OldTree!A:B,2,0)</f>
        <v>2</v>
      </c>
      <c r="K2094" s="22" t="s">
        <v>6812</v>
      </c>
      <c r="L2094" s="14" t="s">
        <v>6817</v>
      </c>
      <c r="N2094" s="11" t="str">
        <f>INDEX(TreeLookup!$C$1:$DE$21,MATCH(Table15[[#This Row],[CATEGORY]],TreeLookup!$C$1:$C$21,0),MATCH(Table15[[#This Row],[YEAR]],TreeLookup!$C$1:$DE$1,0))</f>
        <v>dockingCrewTransfer</v>
      </c>
      <c r="P2094" s="13" t="s">
        <v>6842</v>
      </c>
      <c r="Q2094" s="11" t="s">
        <v>6316</v>
      </c>
      <c r="S2094" s="11">
        <v>1969</v>
      </c>
      <c r="W2094" s="15"/>
    </row>
    <row r="2095" spans="1:38" x14ac:dyDescent="0.25">
      <c r="A2095" s="11" t="s">
        <v>1442</v>
      </c>
      <c r="B2095" s="12" t="s">
        <v>7787</v>
      </c>
      <c r="C2095" s="11">
        <v>400</v>
      </c>
      <c r="D2095" s="11">
        <v>400</v>
      </c>
      <c r="E2095" s="12" t="s">
        <v>10233</v>
      </c>
      <c r="F2095" s="11" t="s">
        <v>1282</v>
      </c>
      <c r="G2095" s="11" t="s">
        <v>5218</v>
      </c>
      <c r="H2095" s="11" t="s">
        <v>1903</v>
      </c>
      <c r="I2095" s="11" t="s">
        <v>5091</v>
      </c>
      <c r="J2095" s="14">
        <f>VLOOKUP(Table15[[#This Row],[TechRequired]],OldTree!A:B,2,0)</f>
        <v>4</v>
      </c>
      <c r="K2095" s="22" t="s">
        <v>8946</v>
      </c>
      <c r="L2095" s="14" t="s">
        <v>6828</v>
      </c>
      <c r="N2095" s="11" t="str">
        <f>INDEX(TreeLookup!$C$1:$DE$21,MATCH(Table15[[#This Row],[CATEGORY]],TreeLookup!$C$1:$C$21,0),MATCH(Table15[[#This Row],[YEAR]],TreeLookup!$C$1:$DE$1,0))</f>
        <v>matureCapsules</v>
      </c>
      <c r="P2095" s="13" t="s">
        <v>6842</v>
      </c>
      <c r="Q2095" s="11" t="s">
        <v>6316</v>
      </c>
      <c r="S2095" s="11">
        <v>1969</v>
      </c>
      <c r="W2095" s="15"/>
      <c r="AG2095" s="11" t="s">
        <v>11286</v>
      </c>
    </row>
    <row r="2096" spans="1:38" x14ac:dyDescent="0.25">
      <c r="A2096" s="11" t="s">
        <v>287</v>
      </c>
      <c r="B2096" s="12" t="s">
        <v>4965</v>
      </c>
      <c r="C2096" s="11">
        <v>800</v>
      </c>
      <c r="D2096" s="11">
        <v>16000</v>
      </c>
      <c r="E2096" s="12" t="s">
        <v>4966</v>
      </c>
      <c r="F2096" s="11" t="s">
        <v>1300</v>
      </c>
      <c r="G2096" s="11" t="s">
        <v>1380</v>
      </c>
      <c r="H2096" s="11" t="s">
        <v>1903</v>
      </c>
      <c r="I2096" s="11" t="s">
        <v>1903</v>
      </c>
      <c r="J2096" s="14">
        <f>VLOOKUP(Table15[[#This Row],[TechRequired]],OldTree!A:B,2,0)</f>
        <v>1</v>
      </c>
      <c r="K2096" s="22" t="s">
        <v>8945</v>
      </c>
      <c r="L2096" s="14"/>
      <c r="N2096" s="11" t="str">
        <f>INDEX(TreeLookup!$C$1:$DE$21,MATCH(Table15[[#This Row],[CATEGORY]],TreeLookup!$C$1:$C$21,0),MATCH(Table15[[#This Row],[YEAR]],TreeLookup!$C$1:$DE$1,0))</f>
        <v>basicRocketryRP0</v>
      </c>
      <c r="P2096" s="13" t="s">
        <v>6843</v>
      </c>
      <c r="Q2096" s="11" t="s">
        <v>6259</v>
      </c>
      <c r="R2096" s="11" t="s">
        <v>6257</v>
      </c>
      <c r="S2096" s="11">
        <v>1955</v>
      </c>
      <c r="W2096" s="15"/>
      <c r="Y2096" s="11" t="s">
        <v>10983</v>
      </c>
      <c r="AD2096" s="11" t="s">
        <v>11286</v>
      </c>
    </row>
    <row r="2097" spans="1:38" x14ac:dyDescent="0.25">
      <c r="A2097" s="11" t="s">
        <v>9762</v>
      </c>
      <c r="B2097" s="12" t="s">
        <v>4965</v>
      </c>
      <c r="C2097" s="11">
        <v>800</v>
      </c>
      <c r="D2097" s="11">
        <v>16000</v>
      </c>
      <c r="E2097" s="12" t="s">
        <v>4966</v>
      </c>
      <c r="G2097" s="21" t="s">
        <v>11291</v>
      </c>
      <c r="H2097" s="21" t="s">
        <v>1903</v>
      </c>
      <c r="I2097" s="21" t="s">
        <v>1903</v>
      </c>
      <c r="J2097" s="16" t="e">
        <f>VLOOKUP(Table15[[#This Row],[TechRequired]],OldTree!A:B,2,0)</f>
        <v>#N/A</v>
      </c>
      <c r="K2097" s="38" t="s">
        <v>8945</v>
      </c>
      <c r="L2097" s="16"/>
      <c r="N2097" s="17" t="str">
        <f>INDEX(TreeLookup!$C$1:$DE$21,MATCH(Table15[[#This Row],[CATEGORY]],TreeLookup!$C$1:$C$21,0),MATCH(Table15[[#This Row],[YEAR]],TreeLookup!$C$1:$DE$1,0))</f>
        <v>basicRocketryRP0</v>
      </c>
      <c r="P2097" s="25" t="s">
        <v>6843</v>
      </c>
      <c r="Q2097" s="24" t="s">
        <v>6259</v>
      </c>
      <c r="R2097" s="21" t="s">
        <v>6257</v>
      </c>
      <c r="S2097" s="11">
        <v>1952</v>
      </c>
      <c r="Y2097" s="11" t="s">
        <v>10983</v>
      </c>
      <c r="AD2097" s="11" t="s">
        <v>11286</v>
      </c>
    </row>
    <row r="2098" spans="1:38" x14ac:dyDescent="0.25">
      <c r="A2098" s="11" t="s">
        <v>5351</v>
      </c>
      <c r="B2098" s="12" t="s">
        <v>6925</v>
      </c>
      <c r="C2098" s="11">
        <v>950</v>
      </c>
      <c r="D2098" s="11">
        <v>2200</v>
      </c>
      <c r="E2098" s="12" t="s">
        <v>9954</v>
      </c>
      <c r="F2098" s="11" t="s">
        <v>1330</v>
      </c>
      <c r="G2098" s="11" t="s">
        <v>5278</v>
      </c>
      <c r="H2098" s="11" t="s">
        <v>1903</v>
      </c>
      <c r="I2098" s="11" t="s">
        <v>5091</v>
      </c>
      <c r="J2098" s="14">
        <f>VLOOKUP(Table15[[#This Row],[TechRequired]],OldTree!A:B,2,0)</f>
        <v>3</v>
      </c>
      <c r="K2098" s="22" t="s">
        <v>6014</v>
      </c>
      <c r="L2098" s="22" t="s">
        <v>8661</v>
      </c>
      <c r="M2098" s="14">
        <v>0</v>
      </c>
      <c r="N2098" s="11" t="str">
        <f>INDEX(TreeLookup!$C$1:$DE$21,MATCH(Table15[[#This Row],[CATEGORY]],TreeLookup!$C$1:$C$21,0),MATCH(Table15[[#This Row],[YEAR]],TreeLookup!$C$1:$DE$1,0))</f>
        <v>start</v>
      </c>
      <c r="P2098" s="13" t="s">
        <v>6842</v>
      </c>
      <c r="Q2098" s="24" t="s">
        <v>9016</v>
      </c>
      <c r="S2098" s="11">
        <v>0</v>
      </c>
      <c r="W2098" s="15"/>
    </row>
    <row r="2099" spans="1:38" x14ac:dyDescent="0.25">
      <c r="A2099" s="11" t="s">
        <v>181</v>
      </c>
      <c r="B2099" s="12" t="s">
        <v>4147</v>
      </c>
      <c r="C2099" s="11">
        <v>250</v>
      </c>
      <c r="D2099" s="11">
        <v>5000</v>
      </c>
      <c r="E2099" s="12" t="s">
        <v>4144</v>
      </c>
      <c r="F2099" s="11" t="s">
        <v>1290</v>
      </c>
      <c r="G2099" s="11" t="s">
        <v>1381</v>
      </c>
      <c r="H2099" s="11" t="s">
        <v>1903</v>
      </c>
      <c r="I2099" s="11" t="s">
        <v>1903</v>
      </c>
      <c r="J2099" s="14">
        <f>VLOOKUP(Table15[[#This Row],[TechRequired]],OldTree!A:B,2,0)</f>
        <v>2</v>
      </c>
      <c r="K2099" s="22" t="s">
        <v>6014</v>
      </c>
      <c r="L2099" s="14" t="s">
        <v>8659</v>
      </c>
      <c r="M2099" s="14">
        <v>5</v>
      </c>
      <c r="N2099" s="11" t="str">
        <f>INDEX(TreeLookup!$C$1:$DE$21,MATCH(Table15[[#This Row],[CATEGORY]],TreeLookup!$C$1:$C$21,0),MATCH(Table15[[#This Row],[YEAR]],TreeLookup!$C$1:$DE$1,0))</f>
        <v>advancedJetEngines</v>
      </c>
      <c r="P2099" s="13" t="s">
        <v>6843</v>
      </c>
      <c r="Q2099" s="12" t="s">
        <v>6500</v>
      </c>
      <c r="S2099" s="11">
        <v>1968</v>
      </c>
      <c r="W2099" s="15"/>
    </row>
    <row r="2100" spans="1:38" x14ac:dyDescent="0.25">
      <c r="A2100" s="11" t="s">
        <v>4148</v>
      </c>
      <c r="B2100" s="12" t="s">
        <v>7088</v>
      </c>
      <c r="C2100" s="11">
        <v>16000</v>
      </c>
      <c r="D2100" s="11">
        <v>64000</v>
      </c>
      <c r="E2100" s="12" t="s">
        <v>4144</v>
      </c>
      <c r="F2100" s="11" t="s">
        <v>5830</v>
      </c>
      <c r="G2100" s="11" t="s">
        <v>1381</v>
      </c>
      <c r="H2100" s="11" t="s">
        <v>1903</v>
      </c>
      <c r="I2100" s="11" t="s">
        <v>5091</v>
      </c>
      <c r="J2100" s="14">
        <f>VLOOKUP(Table15[[#This Row],[TechRequired]],OldTree!A:B,2,0)</f>
        <v>8</v>
      </c>
      <c r="K2100" s="22" t="s">
        <v>6014</v>
      </c>
      <c r="L2100" s="14" t="s">
        <v>8659</v>
      </c>
      <c r="M2100" s="14">
        <v>5</v>
      </c>
      <c r="N2100" s="11" t="str">
        <f>INDEX(TreeLookup!$C$1:$DE$21,MATCH(Table15[[#This Row],[CATEGORY]],TreeLookup!$C$1:$C$21,0),MATCH(Table15[[#This Row],[YEAR]],TreeLookup!$C$1:$DE$1,0))</f>
        <v>advancedJetEngines</v>
      </c>
      <c r="P2100" s="13" t="s">
        <v>6842</v>
      </c>
      <c r="Q2100" s="12" t="s">
        <v>6500</v>
      </c>
      <c r="S2100" s="11">
        <v>1968</v>
      </c>
      <c r="W2100" s="15"/>
    </row>
    <row r="2101" spans="1:38" x14ac:dyDescent="0.25">
      <c r="A2101" s="11" t="s">
        <v>180</v>
      </c>
      <c r="B2101" s="12" t="s">
        <v>4143</v>
      </c>
      <c r="C2101" s="11">
        <v>200</v>
      </c>
      <c r="D2101" s="11">
        <v>4000</v>
      </c>
      <c r="E2101" s="12" t="s">
        <v>4144</v>
      </c>
      <c r="F2101" s="11" t="s">
        <v>1290</v>
      </c>
      <c r="G2101" s="11" t="s">
        <v>1381</v>
      </c>
      <c r="H2101" s="11" t="s">
        <v>1903</v>
      </c>
      <c r="I2101" s="11" t="s">
        <v>1903</v>
      </c>
      <c r="J2101" s="14">
        <f>VLOOKUP(Table15[[#This Row],[TechRequired]],OldTree!A:B,2,0)</f>
        <v>2</v>
      </c>
      <c r="K2101" s="22" t="s">
        <v>6014</v>
      </c>
      <c r="L2101" s="14" t="s">
        <v>8659</v>
      </c>
      <c r="M2101" s="14">
        <v>5</v>
      </c>
      <c r="N2101" s="11" t="str">
        <f>INDEX(TreeLookup!$C$1:$DE$21,MATCH(Table15[[#This Row],[CATEGORY]],TreeLookup!$C$1:$C$21,0),MATCH(Table15[[#This Row],[YEAR]],TreeLookup!$C$1:$DE$1,0))</f>
        <v>advancedJetEngines</v>
      </c>
      <c r="P2101" s="13" t="s">
        <v>6843</v>
      </c>
      <c r="Q2101" s="12" t="s">
        <v>6500</v>
      </c>
      <c r="S2101" s="11">
        <v>1968</v>
      </c>
      <c r="W2101" s="15"/>
    </row>
    <row r="2102" spans="1:38" x14ac:dyDescent="0.25">
      <c r="A2102" s="11" t="s">
        <v>2062</v>
      </c>
      <c r="B2102" s="12" t="s">
        <v>8165</v>
      </c>
      <c r="C2102" s="11">
        <v>88710</v>
      </c>
      <c r="D2102" s="11">
        <v>887100</v>
      </c>
      <c r="E2102" s="12" t="s">
        <v>10671</v>
      </c>
      <c r="F2102" s="11" t="s">
        <v>5485</v>
      </c>
      <c r="G2102" s="11" t="s">
        <v>5480</v>
      </c>
      <c r="H2102" s="11" t="s">
        <v>1903</v>
      </c>
      <c r="I2102" s="11" t="s">
        <v>5091</v>
      </c>
      <c r="J2102" s="14" t="e">
        <f>VLOOKUP(Table15[[#This Row],[TechRequired]],OldTree!A:B,2,0)</f>
        <v>#N/A</v>
      </c>
      <c r="K2102" s="22" t="s">
        <v>6016</v>
      </c>
      <c r="L2102" s="14" t="s">
        <v>6829</v>
      </c>
      <c r="M2102" s="14">
        <v>10</v>
      </c>
      <c r="N2102" s="11" t="str">
        <f>INDEX(TreeLookup!$C$1:$DE$21,MATCH(Table15[[#This Row],[CATEGORY]],TreeLookup!$C$1:$C$21,0),MATCH(Table15[[#This Row],[YEAR]],TreeLookup!$C$1:$DE$1,0))</f>
        <v>modernNuclearPower</v>
      </c>
      <c r="P2102" s="13" t="s">
        <v>6842</v>
      </c>
      <c r="Q2102" s="11"/>
      <c r="S2102" s="11">
        <v>2015</v>
      </c>
      <c r="W2102" s="15"/>
    </row>
    <row r="2103" spans="1:38" x14ac:dyDescent="0.25">
      <c r="A2103" s="11" t="s">
        <v>2087</v>
      </c>
      <c r="B2103" s="12" t="s">
        <v>8190</v>
      </c>
      <c r="C2103" s="11">
        <v>1950</v>
      </c>
      <c r="D2103" s="11">
        <v>12500</v>
      </c>
      <c r="E2103" s="12" t="s">
        <v>10521</v>
      </c>
      <c r="F2103" s="11" t="s">
        <v>1341</v>
      </c>
      <c r="G2103" s="11" t="s">
        <v>5487</v>
      </c>
      <c r="H2103" s="11" t="s">
        <v>1903</v>
      </c>
      <c r="I2103" s="11" t="s">
        <v>5091</v>
      </c>
      <c r="J2103" s="14">
        <f>VLOOKUP(Table15[[#This Row],[TechRequired]],OldTree!A:B,2,0)</f>
        <v>7</v>
      </c>
      <c r="K2103" s="22" t="s">
        <v>6017</v>
      </c>
      <c r="L2103" s="14" t="s">
        <v>8668</v>
      </c>
      <c r="M2103" s="14">
        <v>11</v>
      </c>
      <c r="N2103" s="11" t="str">
        <f>INDEX(TreeLookup!$C$1:$DE$21,MATCH(Table15[[#This Row],[CATEGORY]],TreeLookup!$C$1:$C$21,0),MATCH(Table15[[#This Row],[YEAR]],TreeLookup!$C$1:$DE$1,0))</f>
        <v>earlyElecPropulsion</v>
      </c>
      <c r="P2103" s="13" t="s">
        <v>6842</v>
      </c>
      <c r="Q2103" s="11"/>
      <c r="S2103" s="11">
        <v>2000</v>
      </c>
      <c r="W2103" s="15"/>
    </row>
    <row r="2104" spans="1:38" x14ac:dyDescent="0.25">
      <c r="A2104" s="11" t="s">
        <v>2088</v>
      </c>
      <c r="B2104" s="12" t="s">
        <v>2089</v>
      </c>
      <c r="C2104" s="11">
        <v>12360</v>
      </c>
      <c r="D2104" s="11">
        <v>18600</v>
      </c>
      <c r="E2104" s="12" t="s">
        <v>2090</v>
      </c>
      <c r="F2104" s="11" t="s">
        <v>5241</v>
      </c>
      <c r="G2104" s="11" t="s">
        <v>5487</v>
      </c>
      <c r="H2104" s="11" t="s">
        <v>1903</v>
      </c>
      <c r="I2104" s="11" t="s">
        <v>1903</v>
      </c>
      <c r="J2104" s="14" t="e">
        <f>VLOOKUP(Table15[[#This Row],[TechRequired]],OldTree!A:B,2,0)</f>
        <v>#N/A</v>
      </c>
      <c r="K2104" s="22" t="s">
        <v>6017</v>
      </c>
      <c r="L2104" s="14" t="s">
        <v>8668</v>
      </c>
      <c r="M2104" s="14">
        <v>11</v>
      </c>
      <c r="N2104" s="11" t="str">
        <f>INDEX(TreeLookup!$C$1:$DE$21,MATCH(Table15[[#This Row],[CATEGORY]],TreeLookup!$C$1:$C$21,0),MATCH(Table15[[#This Row],[YEAR]],TreeLookup!$C$1:$DE$1,0))</f>
        <v>basicElecPropulsion</v>
      </c>
      <c r="P2104" s="13" t="s">
        <v>6843</v>
      </c>
      <c r="Q2104" s="11"/>
      <c r="S2104" s="11">
        <v>2010</v>
      </c>
      <c r="U2104" s="21" t="s">
        <v>8987</v>
      </c>
      <c r="W2104" s="15"/>
      <c r="AD2104" s="11" t="s">
        <v>11286</v>
      </c>
    </row>
    <row r="2105" spans="1:38" x14ac:dyDescent="0.25">
      <c r="A2105" s="11" t="s">
        <v>1456</v>
      </c>
      <c r="B2105" s="12" t="s">
        <v>1537</v>
      </c>
      <c r="C2105" s="11">
        <v>3500</v>
      </c>
      <c r="D2105" s="11">
        <v>70000</v>
      </c>
      <c r="E2105" s="12" t="s">
        <v>10669</v>
      </c>
      <c r="F2105" s="11" t="s">
        <v>5219</v>
      </c>
      <c r="G2105" s="11" t="s">
        <v>5218</v>
      </c>
      <c r="H2105" s="11" t="s">
        <v>1903</v>
      </c>
      <c r="I2105" s="21" t="s">
        <v>1903</v>
      </c>
      <c r="J2105" s="14">
        <f>VLOOKUP(Table15[[#This Row],[TechRequired]],OldTree!A:B,2,0)</f>
        <v>6</v>
      </c>
      <c r="K2105" s="22" t="s">
        <v>6812</v>
      </c>
      <c r="L2105" s="14" t="s">
        <v>6813</v>
      </c>
      <c r="N2105" s="11" t="str">
        <f>INDEX(TreeLookup!$C$1:$DE$21,MATCH(Table15[[#This Row],[CATEGORY]],TreeLookup!$C$1:$C$21,0),MATCH(Table15[[#This Row],[YEAR]],TreeLookup!$C$1:$DE$1,0))</f>
        <v>gridFins</v>
      </c>
      <c r="P2105" s="25" t="s">
        <v>6843</v>
      </c>
      <c r="Q2105" s="11" t="s">
        <v>6633</v>
      </c>
      <c r="S2105" s="11">
        <v>2015</v>
      </c>
      <c r="W2105" s="15"/>
      <c r="Y2105" s="11" t="s">
        <v>10933</v>
      </c>
      <c r="AG2105" s="11" t="s">
        <v>11286</v>
      </c>
      <c r="AL2105" s="11" t="s">
        <v>11286</v>
      </c>
    </row>
    <row r="2106" spans="1:38" x14ac:dyDescent="0.25">
      <c r="A2106" s="11" t="s">
        <v>223</v>
      </c>
      <c r="B2106" s="12" t="s">
        <v>1537</v>
      </c>
      <c r="C2106" s="11">
        <v>3500</v>
      </c>
      <c r="D2106" s="11">
        <v>70000</v>
      </c>
      <c r="E2106" s="12" t="s">
        <v>3695</v>
      </c>
      <c r="F2106" s="11" t="s">
        <v>1297</v>
      </c>
      <c r="G2106" s="21" t="s">
        <v>11292</v>
      </c>
      <c r="H2106" s="11" t="s">
        <v>1903</v>
      </c>
      <c r="I2106" s="11" t="s">
        <v>1903</v>
      </c>
      <c r="J2106" s="14">
        <f>VLOOKUP(Table15[[#This Row],[TechRequired]],OldTree!A:B,2,0)</f>
        <v>8</v>
      </c>
      <c r="K2106" s="22" t="s">
        <v>6812</v>
      </c>
      <c r="L2106" s="14" t="s">
        <v>6813</v>
      </c>
      <c r="N2106" s="11" t="str">
        <f>INDEX(TreeLookup!$C$1:$DE$21,MATCH(Table15[[#This Row],[CATEGORY]],TreeLookup!$C$1:$C$21,0),MATCH(Table15[[#This Row],[YEAR]],TreeLookup!$C$1:$DE$1,0))</f>
        <v>gridFins</v>
      </c>
      <c r="P2106" s="13" t="s">
        <v>6843</v>
      </c>
      <c r="Q2106" s="21" t="s">
        <v>6633</v>
      </c>
      <c r="S2106" s="11">
        <v>2015</v>
      </c>
      <c r="W2106" s="15"/>
      <c r="Y2106" s="11" t="s">
        <v>10933</v>
      </c>
      <c r="AG2106" s="11" t="s">
        <v>11286</v>
      </c>
      <c r="AL2106" s="11" t="s">
        <v>11286</v>
      </c>
    </row>
    <row r="2107" spans="1:38" x14ac:dyDescent="0.25">
      <c r="A2107" s="11" t="s">
        <v>224</v>
      </c>
      <c r="B2107" s="12" t="s">
        <v>1537</v>
      </c>
      <c r="C2107" s="11">
        <v>4000</v>
      </c>
      <c r="D2107" s="11">
        <v>80000</v>
      </c>
      <c r="E2107" s="12" t="s">
        <v>3700</v>
      </c>
      <c r="F2107" s="11" t="s">
        <v>1297</v>
      </c>
      <c r="G2107" s="21" t="s">
        <v>11292</v>
      </c>
      <c r="H2107" s="11" t="s">
        <v>1903</v>
      </c>
      <c r="I2107" s="11" t="s">
        <v>1903</v>
      </c>
      <c r="J2107" s="14">
        <f>VLOOKUP(Table15[[#This Row],[TechRequired]],OldTree!A:B,2,0)</f>
        <v>8</v>
      </c>
      <c r="K2107" s="22" t="s">
        <v>6812</v>
      </c>
      <c r="L2107" s="14" t="s">
        <v>6813</v>
      </c>
      <c r="N2107" s="11" t="str">
        <f>INDEX(TreeLookup!$C$1:$DE$21,MATCH(Table15[[#This Row],[CATEGORY]],TreeLookup!$C$1:$C$21,0),MATCH(Table15[[#This Row],[YEAR]],TreeLookup!$C$1:$DE$1,0))</f>
        <v>gridFins</v>
      </c>
      <c r="P2107" s="13" t="s">
        <v>6843</v>
      </c>
      <c r="Q2107" s="21" t="s">
        <v>6633</v>
      </c>
      <c r="S2107" s="11">
        <v>2015</v>
      </c>
      <c r="W2107" s="15"/>
      <c r="AG2107" s="11" t="s">
        <v>11286</v>
      </c>
      <c r="AL2107" s="11" t="s">
        <v>11286</v>
      </c>
    </row>
    <row r="2108" spans="1:38" x14ac:dyDescent="0.25">
      <c r="A2108" s="11" t="s">
        <v>3905</v>
      </c>
      <c r="B2108" s="12" t="s">
        <v>7304</v>
      </c>
      <c r="C2108" s="11">
        <v>2000</v>
      </c>
      <c r="D2108" s="11">
        <v>4000</v>
      </c>
      <c r="E2108" s="12" t="s">
        <v>3906</v>
      </c>
      <c r="F2108" s="11" t="s">
        <v>1327</v>
      </c>
      <c r="G2108" s="11" t="s">
        <v>1383</v>
      </c>
      <c r="H2108" s="11" t="s">
        <v>5091</v>
      </c>
      <c r="I2108" s="11" t="s">
        <v>5091</v>
      </c>
      <c r="J2108" s="14">
        <f>VLOOKUP(Table15[[#This Row],[TechRequired]],OldTree!A:B,2,0)</f>
        <v>5</v>
      </c>
      <c r="K2108" s="14"/>
      <c r="L2108" s="14" t="s">
        <v>8665</v>
      </c>
      <c r="N2108" s="11" t="e">
        <f>INDEX(TreeLookup!$C$1:$DE$21,MATCH(Table15[[#This Row],[CATEGORY]],TreeLookup!$C$1:$C$21,0),MATCH(Table15[[#This Row],[YEAR]],TreeLookup!$C$1:$DE$1,0))</f>
        <v>#N/A</v>
      </c>
      <c r="O2108" s="11" t="s">
        <v>1903</v>
      </c>
      <c r="P2108" s="13" t="s">
        <v>6842</v>
      </c>
      <c r="Q2108" s="12" t="s">
        <v>6077</v>
      </c>
      <c r="S2108" s="11">
        <v>1981</v>
      </c>
    </row>
    <row r="2109" spans="1:38" x14ac:dyDescent="0.25">
      <c r="A2109" s="11" t="s">
        <v>1635</v>
      </c>
      <c r="B2109" s="12" t="s">
        <v>7683</v>
      </c>
      <c r="C2109" s="11">
        <v>350</v>
      </c>
      <c r="D2109" s="11">
        <v>7500</v>
      </c>
      <c r="E2109" s="12" t="s">
        <v>10669</v>
      </c>
      <c r="F2109" s="11" t="s">
        <v>5219</v>
      </c>
      <c r="G2109" s="11" t="s">
        <v>1629</v>
      </c>
      <c r="H2109" s="11" t="s">
        <v>1903</v>
      </c>
      <c r="I2109" s="11" t="s">
        <v>5091</v>
      </c>
      <c r="J2109" s="14">
        <f>VLOOKUP(Table15[[#This Row],[TechRequired]],OldTree!A:B,2,0)</f>
        <v>6</v>
      </c>
      <c r="K2109" s="22" t="s">
        <v>6812</v>
      </c>
      <c r="L2109" s="14" t="s">
        <v>6813</v>
      </c>
      <c r="N2109" s="11" t="str">
        <f>INDEX(TreeLookup!$C$1:$DE$21,MATCH(Table15[[#This Row],[CATEGORY]],TreeLookup!$C$1:$C$21,0),MATCH(Table15[[#This Row],[YEAR]],TreeLookup!$C$1:$DE$1,0))</f>
        <v>gridFins</v>
      </c>
      <c r="P2109" s="13" t="s">
        <v>6842</v>
      </c>
      <c r="Q2109" s="11" t="s">
        <v>6633</v>
      </c>
      <c r="S2109" s="11">
        <v>2015</v>
      </c>
      <c r="W2109" s="15"/>
      <c r="Y2109" s="11" t="s">
        <v>10933</v>
      </c>
    </row>
    <row r="2110" spans="1:38" x14ac:dyDescent="0.25">
      <c r="A2110" s="11" t="s">
        <v>1634</v>
      </c>
      <c r="B2110" s="12" t="s">
        <v>7684</v>
      </c>
      <c r="C2110" s="11">
        <v>350</v>
      </c>
      <c r="D2110" s="11">
        <v>7500</v>
      </c>
      <c r="E2110" s="12" t="s">
        <v>10669</v>
      </c>
      <c r="F2110" s="11" t="s">
        <v>5219</v>
      </c>
      <c r="G2110" s="11" t="s">
        <v>1629</v>
      </c>
      <c r="H2110" s="11" t="s">
        <v>1903</v>
      </c>
      <c r="I2110" s="11" t="s">
        <v>5091</v>
      </c>
      <c r="J2110" s="14">
        <f>VLOOKUP(Table15[[#This Row],[TechRequired]],OldTree!A:B,2,0)</f>
        <v>6</v>
      </c>
      <c r="K2110" s="22" t="s">
        <v>6812</v>
      </c>
      <c r="L2110" s="14" t="s">
        <v>6813</v>
      </c>
      <c r="N2110" s="11" t="str">
        <f>INDEX(TreeLookup!$C$1:$DE$21,MATCH(Table15[[#This Row],[CATEGORY]],TreeLookup!$C$1:$C$21,0),MATCH(Table15[[#This Row],[YEAR]],TreeLookup!$C$1:$DE$1,0))</f>
        <v>gridFins</v>
      </c>
      <c r="P2110" s="13" t="s">
        <v>6842</v>
      </c>
      <c r="Q2110" s="11" t="s">
        <v>6633</v>
      </c>
      <c r="S2110" s="11">
        <v>2015</v>
      </c>
      <c r="W2110" s="15"/>
      <c r="Y2110" s="11" t="s">
        <v>10933</v>
      </c>
    </row>
    <row r="2111" spans="1:38" x14ac:dyDescent="0.25">
      <c r="A2111" s="11" t="s">
        <v>222</v>
      </c>
      <c r="B2111" s="12" t="s">
        <v>3703</v>
      </c>
      <c r="C2111" s="11">
        <v>4000</v>
      </c>
      <c r="D2111" s="11">
        <v>80000</v>
      </c>
      <c r="E2111" s="12" t="s">
        <v>3704</v>
      </c>
      <c r="F2111" s="11" t="s">
        <v>1297</v>
      </c>
      <c r="G2111" s="21" t="s">
        <v>11292</v>
      </c>
      <c r="H2111" s="11" t="s">
        <v>1903</v>
      </c>
      <c r="I2111" s="11" t="s">
        <v>1903</v>
      </c>
      <c r="J2111" s="14">
        <f>VLOOKUP(Table15[[#This Row],[TechRequired]],OldTree!A:B,2,0)</f>
        <v>8</v>
      </c>
      <c r="K2111" s="22" t="s">
        <v>6812</v>
      </c>
      <c r="L2111" s="14" t="s">
        <v>6813</v>
      </c>
      <c r="N2111" s="11" t="str">
        <f>INDEX(TreeLookup!$C$1:$DE$21,MATCH(Table15[[#This Row],[CATEGORY]],TreeLookup!$C$1:$C$21,0),MATCH(Table15[[#This Row],[YEAR]],TreeLookup!$C$1:$DE$1,0))</f>
        <v>gridFins</v>
      </c>
      <c r="P2111" s="13" t="s">
        <v>6843</v>
      </c>
      <c r="Q2111" s="21" t="s">
        <v>6633</v>
      </c>
      <c r="S2111" s="11">
        <v>2015</v>
      </c>
      <c r="W2111" s="15"/>
      <c r="AG2111" s="11" t="s">
        <v>11286</v>
      </c>
      <c r="AL2111" s="11" t="s">
        <v>11286</v>
      </c>
    </row>
    <row r="2112" spans="1:38" x14ac:dyDescent="0.25">
      <c r="A2112" s="11" t="s">
        <v>1636</v>
      </c>
      <c r="B2112" s="12" t="s">
        <v>7685</v>
      </c>
      <c r="C2112" s="11">
        <v>350</v>
      </c>
      <c r="D2112" s="11">
        <v>7500</v>
      </c>
      <c r="E2112" s="12" t="s">
        <v>10668</v>
      </c>
      <c r="F2112" s="11" t="s">
        <v>5219</v>
      </c>
      <c r="G2112" s="11" t="s">
        <v>1629</v>
      </c>
      <c r="H2112" s="11" t="s">
        <v>1903</v>
      </c>
      <c r="I2112" s="11" t="s">
        <v>5091</v>
      </c>
      <c r="J2112" s="14">
        <f>VLOOKUP(Table15[[#This Row],[TechRequired]],OldTree!A:B,2,0)</f>
        <v>6</v>
      </c>
      <c r="K2112" s="22" t="s">
        <v>6812</v>
      </c>
      <c r="L2112" s="14" t="s">
        <v>6813</v>
      </c>
      <c r="N2112" s="11" t="str">
        <f>INDEX(TreeLookup!$C$1:$DE$21,MATCH(Table15[[#This Row],[CATEGORY]],TreeLookup!$C$1:$C$21,0),MATCH(Table15[[#This Row],[YEAR]],TreeLookup!$C$1:$DE$1,0))</f>
        <v>gridFins</v>
      </c>
      <c r="P2112" s="13" t="s">
        <v>6842</v>
      </c>
      <c r="Q2112" s="11" t="s">
        <v>6633</v>
      </c>
      <c r="S2112" s="11">
        <v>2015</v>
      </c>
      <c r="W2112" s="15"/>
    </row>
    <row r="2113" spans="1:35" x14ac:dyDescent="0.25">
      <c r="A2113" s="11" t="s">
        <v>2051</v>
      </c>
      <c r="B2113" s="12" t="s">
        <v>8169</v>
      </c>
      <c r="C2113" s="11">
        <v>19115</v>
      </c>
      <c r="D2113" s="11">
        <v>35500</v>
      </c>
      <c r="E2113" s="12" t="s">
        <v>10665</v>
      </c>
      <c r="F2113" s="11" t="s">
        <v>5481</v>
      </c>
      <c r="G2113" s="11" t="s">
        <v>5480</v>
      </c>
      <c r="H2113" s="11" t="s">
        <v>1903</v>
      </c>
      <c r="I2113" s="11" t="s">
        <v>5091</v>
      </c>
      <c r="J2113" s="14">
        <f>VLOOKUP(Table15[[#This Row],[TechRequired]],OldTree!A:B,2,0)</f>
        <v>6</v>
      </c>
      <c r="K2113" s="22" t="s">
        <v>6016</v>
      </c>
      <c r="L2113" s="14" t="s">
        <v>8670</v>
      </c>
      <c r="M2113" s="14">
        <v>10</v>
      </c>
      <c r="N2113" s="11" t="str">
        <f>INDEX(TreeLookup!$C$1:$DE$21,MATCH(Table15[[#This Row],[CATEGORY]],TreeLookup!$C$1:$C$21,0),MATCH(Table15[[#This Row],[YEAR]],TreeLookup!$C$1:$DE$1,0))</f>
        <v>modernNuclearPower</v>
      </c>
      <c r="P2113" s="13" t="s">
        <v>6842</v>
      </c>
      <c r="Q2113" s="11"/>
      <c r="S2113" s="11">
        <v>2014</v>
      </c>
      <c r="W2113" s="15"/>
    </row>
    <row r="2114" spans="1:35" x14ac:dyDescent="0.25">
      <c r="A2114" s="11" t="s">
        <v>808</v>
      </c>
      <c r="B2114" s="12" t="s">
        <v>8602</v>
      </c>
      <c r="C2114" s="11">
        <v>1</v>
      </c>
      <c r="D2114" s="11">
        <v>6500</v>
      </c>
      <c r="E2114" s="12" t="s">
        <v>3250</v>
      </c>
      <c r="F2114" s="11" t="s">
        <v>1339</v>
      </c>
      <c r="G2114" s="21" t="s">
        <v>11292</v>
      </c>
      <c r="H2114" s="11" t="s">
        <v>1903</v>
      </c>
      <c r="I2114" s="11" t="s">
        <v>5143</v>
      </c>
      <c r="J2114" s="14">
        <f>VLOOKUP(Table15[[#This Row],[TechRequired]],OldTree!A:B,2,0)</f>
        <v>7</v>
      </c>
      <c r="K2114" s="22" t="s">
        <v>6014</v>
      </c>
      <c r="L2114" s="14" t="s">
        <v>8659</v>
      </c>
      <c r="M2114" s="14">
        <v>6</v>
      </c>
      <c r="N2114" s="11" t="str">
        <f>INDEX(TreeLookup!$C$1:$DE$21,MATCH(Table15[[#This Row],[CATEGORY]],TreeLookup!$C$1:$C$21,0),MATCH(Table15[[#This Row],[YEAR]],TreeLookup!$C$1:$DE$1,0))</f>
        <v>scramjetEngines</v>
      </c>
      <c r="P2114" s="13" t="s">
        <v>6842</v>
      </c>
      <c r="S2114" s="11">
        <v>2004</v>
      </c>
      <c r="W2114" s="15"/>
    </row>
    <row r="2115" spans="1:35" x14ac:dyDescent="0.25">
      <c r="A2115" s="11" t="s">
        <v>1423</v>
      </c>
      <c r="B2115" s="12" t="s">
        <v>7648</v>
      </c>
      <c r="C2115" s="11">
        <v>500</v>
      </c>
      <c r="D2115" s="11">
        <v>3000</v>
      </c>
      <c r="E2115" s="12" t="s">
        <v>10670</v>
      </c>
      <c r="F2115" s="11" t="s">
        <v>1327</v>
      </c>
      <c r="G2115" s="11" t="s">
        <v>5218</v>
      </c>
      <c r="H2115" s="11" t="s">
        <v>1903</v>
      </c>
      <c r="I2115" s="11" t="s">
        <v>5091</v>
      </c>
      <c r="J2115" s="14">
        <f>VLOOKUP(Table15[[#This Row],[TechRequired]],OldTree!A:B,2,0)</f>
        <v>5</v>
      </c>
      <c r="K2115" s="22" t="s">
        <v>8946</v>
      </c>
      <c r="L2115" s="14" t="s">
        <v>8652</v>
      </c>
      <c r="M2115" s="14">
        <v>10</v>
      </c>
      <c r="N2115" s="11" t="str">
        <f>INDEX(TreeLookup!$C$1:$DE$21,MATCH(Table15[[#This Row],[CATEGORY]],TreeLookup!$C$1:$C$21,0),MATCH(Table15[[#This Row],[YEAR]],TreeLookup!$C$1:$DE$1,0))</f>
        <v>modernCapsules</v>
      </c>
      <c r="P2115" s="13" t="s">
        <v>6842</v>
      </c>
      <c r="Q2115" s="11" t="s">
        <v>6633</v>
      </c>
      <c r="S2115" s="11">
        <v>2015</v>
      </c>
      <c r="W2115" s="15"/>
      <c r="AG2115" s="11" t="s">
        <v>11286</v>
      </c>
    </row>
    <row r="2116" spans="1:35" x14ac:dyDescent="0.25">
      <c r="A2116" s="11" t="s">
        <v>852</v>
      </c>
      <c r="B2116" s="12" t="s">
        <v>2708</v>
      </c>
      <c r="C2116" s="11">
        <v>1131</v>
      </c>
      <c r="D2116" s="11">
        <v>16972</v>
      </c>
      <c r="E2116" s="12" t="s">
        <v>2709</v>
      </c>
      <c r="F2116" s="11" t="s">
        <v>1346</v>
      </c>
      <c r="G2116" s="11" t="s">
        <v>1911</v>
      </c>
      <c r="H2116" s="11" t="s">
        <v>1903</v>
      </c>
      <c r="I2116" s="11" t="s">
        <v>1903</v>
      </c>
      <c r="J2116" s="14">
        <f>VLOOKUP(Table15[[#This Row],[TechRequired]],OldTree!A:B,2,0)</f>
        <v>8</v>
      </c>
      <c r="K2116" s="22" t="s">
        <v>8944</v>
      </c>
      <c r="L2116" s="14" t="s">
        <v>6811</v>
      </c>
      <c r="N2116" s="11" t="str">
        <f>INDEX(TreeLookup!$C$1:$DE$21,MATCH(Table15[[#This Row],[CATEGORY]],TreeLookup!$C$1:$C$21,0),MATCH(Table15[[#This Row],[YEAR]],TreeLookup!$C$1:$DE$1,0))</f>
        <v>longTermAvionics</v>
      </c>
      <c r="P2116" s="13" t="s">
        <v>6843</v>
      </c>
      <c r="Q2116" s="11" t="s">
        <v>6553</v>
      </c>
      <c r="S2116" s="11">
        <v>1996</v>
      </c>
      <c r="W2116" s="15"/>
      <c r="Z2116" s="11" t="s">
        <v>11286</v>
      </c>
    </row>
    <row r="2117" spans="1:35" x14ac:dyDescent="0.25">
      <c r="A2117" s="11" t="s">
        <v>2055</v>
      </c>
      <c r="B2117" s="12" t="s">
        <v>8170</v>
      </c>
      <c r="C2117" s="11">
        <v>502750</v>
      </c>
      <c r="D2117" s="11">
        <v>1240000</v>
      </c>
      <c r="E2117" s="12" t="s">
        <v>2056</v>
      </c>
      <c r="F2117" s="11" t="s">
        <v>5483</v>
      </c>
      <c r="G2117" s="11" t="s">
        <v>5480</v>
      </c>
      <c r="H2117" s="11" t="s">
        <v>1903</v>
      </c>
      <c r="I2117" s="11" t="s">
        <v>5091</v>
      </c>
      <c r="J2117" s="14">
        <f>VLOOKUP(Table15[[#This Row],[TechRequired]],OldTree!A:B,2,0)</f>
        <v>8</v>
      </c>
      <c r="K2117" s="14"/>
      <c r="L2117" s="14"/>
      <c r="N2117" s="11" t="e">
        <f>INDEX(TreeLookup!$C$1:$DE$21,MATCH(Table15[[#This Row],[CATEGORY]],TreeLookup!$C$1:$C$21,0),MATCH(Table15[[#This Row],[YEAR]],TreeLookup!$C$1:$DE$1,0))</f>
        <v>#N/A</v>
      </c>
      <c r="O2117" s="11" t="s">
        <v>1903</v>
      </c>
      <c r="Q2117" s="11"/>
    </row>
    <row r="2118" spans="1:35" x14ac:dyDescent="0.25">
      <c r="A2118" s="11" t="s">
        <v>422</v>
      </c>
      <c r="B2118" s="12" t="s">
        <v>2286</v>
      </c>
      <c r="C2118" s="11">
        <v>1200</v>
      </c>
      <c r="D2118" s="11">
        <v>40000</v>
      </c>
      <c r="E2118" s="12" t="s">
        <v>2287</v>
      </c>
      <c r="F2118" s="11" t="s">
        <v>1309</v>
      </c>
      <c r="G2118" s="11" t="s">
        <v>1906</v>
      </c>
      <c r="H2118" s="11" t="s">
        <v>1903</v>
      </c>
      <c r="I2118" s="11" t="s">
        <v>1903</v>
      </c>
      <c r="J2118" s="14">
        <f>VLOOKUP(Table15[[#This Row],[TechRequired]],OldTree!A:B,2,0)</f>
        <v>3</v>
      </c>
      <c r="K2118" s="22" t="s">
        <v>8950</v>
      </c>
      <c r="L2118" s="14" t="s">
        <v>6819</v>
      </c>
      <c r="N2118" s="11" t="str">
        <f>INDEX(TreeLookup!$C$1:$DE$21,MATCH(Table15[[#This Row],[CATEGORY]],TreeLookup!$C$1:$C$21,0),MATCH(Table15[[#This Row],[YEAR]],TreeLookup!$C$1:$DE$1,0))</f>
        <v>lunarRatedPower</v>
      </c>
      <c r="P2118" s="13" t="s">
        <v>6843</v>
      </c>
      <c r="Q2118" s="11" t="s">
        <v>6731</v>
      </c>
      <c r="S2118" s="11">
        <v>1971</v>
      </c>
      <c r="W2118" s="15"/>
    </row>
    <row r="2119" spans="1:35" x14ac:dyDescent="0.25">
      <c r="A2119" s="11" t="s">
        <v>978</v>
      </c>
      <c r="B2119" s="12" t="s">
        <v>2170</v>
      </c>
      <c r="C2119" s="11">
        <v>800</v>
      </c>
      <c r="D2119" s="11">
        <v>16000</v>
      </c>
      <c r="E2119" s="12" t="s">
        <v>2171</v>
      </c>
      <c r="F2119" s="11" t="s">
        <v>1366</v>
      </c>
      <c r="G2119" s="11" t="s">
        <v>5501</v>
      </c>
      <c r="H2119" s="11" t="s">
        <v>1903</v>
      </c>
      <c r="I2119" s="11" t="s">
        <v>1903</v>
      </c>
      <c r="J2119" s="14">
        <f>VLOOKUP(Table15[[#This Row],[TechRequired]],OldTree!A:B,2,0)</f>
        <v>7</v>
      </c>
      <c r="K2119" s="22" t="s">
        <v>8950</v>
      </c>
      <c r="L2119" s="14" t="s">
        <v>6819</v>
      </c>
      <c r="M2119" s="14">
        <v>8</v>
      </c>
      <c r="N2119" s="11" t="str">
        <f>INDEX(TreeLookup!$C$1:$DE$21,MATCH(Table15[[#This Row],[CATEGORY]],TreeLookup!$C$1:$C$21,0),MATCH(Table15[[#This Row],[YEAR]],TreeLookup!$C$1:$DE$1,0))</f>
        <v>spaceStationSolarPanels</v>
      </c>
      <c r="P2119" s="13" t="s">
        <v>6843</v>
      </c>
      <c r="Q2119" s="11"/>
      <c r="S2119" s="11">
        <v>1972</v>
      </c>
      <c r="W2119" s="15"/>
    </row>
    <row r="2120" spans="1:35" x14ac:dyDescent="0.25">
      <c r="A2120" s="11" t="s">
        <v>973</v>
      </c>
      <c r="B2120" s="12" t="s">
        <v>4274</v>
      </c>
      <c r="C2120" s="11">
        <v>100</v>
      </c>
      <c r="D2120" s="11">
        <v>2000</v>
      </c>
      <c r="E2120" s="12" t="s">
        <v>4275</v>
      </c>
      <c r="F2120" s="11" t="s">
        <v>1366</v>
      </c>
      <c r="G2120" s="11" t="s">
        <v>1381</v>
      </c>
      <c r="H2120" s="11" t="s">
        <v>1903</v>
      </c>
      <c r="I2120" s="11" t="s">
        <v>1903</v>
      </c>
      <c r="J2120" s="14">
        <f>VLOOKUP(Table15[[#This Row],[TechRequired]],OldTree!A:B,2,0)</f>
        <v>7</v>
      </c>
      <c r="K2120" s="22" t="s">
        <v>8950</v>
      </c>
      <c r="L2120" s="14" t="s">
        <v>6819</v>
      </c>
      <c r="M2120" s="14">
        <v>8</v>
      </c>
      <c r="N2120" s="11" t="str">
        <f>INDEX(TreeLookup!$C$1:$DE$21,MATCH(Table15[[#This Row],[CATEGORY]],TreeLookup!$C$1:$C$21,0),MATCH(Table15[[#This Row],[YEAR]],TreeLookup!$C$1:$DE$1,0))</f>
        <v>spaceStationSolarPanels</v>
      </c>
      <c r="P2120" s="13" t="s">
        <v>6843</v>
      </c>
      <c r="Q2120" s="21" t="s">
        <v>9147</v>
      </c>
      <c r="S2120" s="11">
        <v>1972</v>
      </c>
      <c r="W2120" s="15"/>
    </row>
    <row r="2121" spans="1:35" x14ac:dyDescent="0.25">
      <c r="A2121" s="11" t="s">
        <v>879</v>
      </c>
      <c r="B2121" s="12" t="s">
        <v>3464</v>
      </c>
      <c r="C2121" s="11">
        <v>25000</v>
      </c>
      <c r="D2121" s="11">
        <v>1750000</v>
      </c>
      <c r="E2121" s="12" t="s">
        <v>3465</v>
      </c>
      <c r="F2121" s="11" t="s">
        <v>1352</v>
      </c>
      <c r="G2121" s="21" t="s">
        <v>11292</v>
      </c>
      <c r="H2121" s="11" t="s">
        <v>1903</v>
      </c>
      <c r="I2121" s="11" t="s">
        <v>1903</v>
      </c>
      <c r="J2121" s="14">
        <f>VLOOKUP(Table15[[#This Row],[TechRequired]],OldTree!A:B,2,0)</f>
        <v>4.5</v>
      </c>
      <c r="K2121" s="22" t="s">
        <v>8956</v>
      </c>
      <c r="L2121" s="14" t="s">
        <v>8661</v>
      </c>
      <c r="N2121" s="11" t="str">
        <f>INDEX(TreeLookup!$C$1:$DE$21,MATCH(Table15[[#This Row],[CATEGORY]],TreeLookup!$C$1:$C$21,0),MATCH(Table15[[#This Row],[YEAR]],TreeLookup!$C$1:$DE$1,0))</f>
        <v>earlyNuclearPropulsion</v>
      </c>
      <c r="P2121" s="13" t="s">
        <v>6843</v>
      </c>
      <c r="Q2121" s="11" t="s">
        <v>6255</v>
      </c>
      <c r="R2121" s="21" t="s">
        <v>6255</v>
      </c>
      <c r="S2121" s="11">
        <v>1973</v>
      </c>
      <c r="W2121" s="15"/>
      <c r="AD2121" s="11" t="s">
        <v>11286</v>
      </c>
      <c r="AI2121" s="11" t="s">
        <v>11286</v>
      </c>
    </row>
    <row r="2122" spans="1:35" x14ac:dyDescent="0.25">
      <c r="A2122" s="21" t="s">
        <v>11129</v>
      </c>
      <c r="B2122" s="24" t="s">
        <v>3464</v>
      </c>
      <c r="C2122" s="11">
        <v>25000</v>
      </c>
      <c r="D2122" s="11">
        <v>1750000</v>
      </c>
      <c r="E2122" s="12" t="s">
        <v>3465</v>
      </c>
      <c r="G2122" s="21" t="s">
        <v>11128</v>
      </c>
      <c r="H2122" s="21" t="s">
        <v>1903</v>
      </c>
      <c r="I2122" s="21" t="s">
        <v>1903</v>
      </c>
      <c r="J2122" s="16" t="e">
        <f>VLOOKUP(Table15[[#This Row],[TechRequired]],OldTree!A:B,2,0)</f>
        <v>#N/A</v>
      </c>
      <c r="K2122" s="22" t="s">
        <v>8956</v>
      </c>
      <c r="L2122" s="23" t="s">
        <v>8661</v>
      </c>
      <c r="N2122" s="42" t="str">
        <f>INDEX(TreeLookup!$C$1:$DE$21,MATCH(Table15[[#This Row],[CATEGORY]],TreeLookup!$C$1:$C$21,0),MATCH(Table15[[#This Row],[YEAR]],TreeLookup!$C$1:$DE$1,0))</f>
        <v>earlyNuclearPropulsion</v>
      </c>
      <c r="P2122" s="25" t="s">
        <v>6843</v>
      </c>
      <c r="Q2122" s="24" t="s">
        <v>6255</v>
      </c>
      <c r="R2122" s="21" t="s">
        <v>6255</v>
      </c>
      <c r="S2122" s="11">
        <v>1973</v>
      </c>
      <c r="U2122" s="21" t="s">
        <v>6765</v>
      </c>
      <c r="Y2122" s="42"/>
      <c r="AD2122" s="11" t="s">
        <v>11286</v>
      </c>
      <c r="AI2122" s="11" t="s">
        <v>11286</v>
      </c>
    </row>
    <row r="2123" spans="1:35" x14ac:dyDescent="0.25">
      <c r="A2123" s="11" t="s">
        <v>809</v>
      </c>
      <c r="B2123" s="12" t="s">
        <v>4235</v>
      </c>
      <c r="C2123" s="11">
        <v>75000</v>
      </c>
      <c r="D2123" s="11">
        <v>2000000</v>
      </c>
      <c r="E2123" s="12" t="s">
        <v>4236</v>
      </c>
      <c r="F2123" s="11" t="s">
        <v>1340</v>
      </c>
      <c r="G2123" s="11" t="s">
        <v>1381</v>
      </c>
      <c r="H2123" s="11" t="s">
        <v>1903</v>
      </c>
      <c r="I2123" s="11" t="s">
        <v>1903</v>
      </c>
      <c r="J2123" s="14">
        <f>VLOOKUP(Table15[[#This Row],[TechRequired]],OldTree!A:B,2,0)</f>
        <v>7</v>
      </c>
      <c r="K2123" s="22" t="s">
        <v>8956</v>
      </c>
      <c r="L2123" s="14" t="s">
        <v>8661</v>
      </c>
      <c r="N2123" s="11" t="str">
        <f>INDEX(TreeLookup!$C$1:$DE$21,MATCH(Table15[[#This Row],[CATEGORY]],TreeLookup!$C$1:$C$21,0),MATCH(Table15[[#This Row],[YEAR]],TreeLookup!$C$1:$DE$1,0))</f>
        <v>basicNuclearPropulsion</v>
      </c>
      <c r="P2123" s="13" t="s">
        <v>6843</v>
      </c>
      <c r="Q2123" s="11" t="s">
        <v>4235</v>
      </c>
      <c r="R2123" s="21" t="s">
        <v>6253</v>
      </c>
      <c r="S2123" s="11">
        <v>1983</v>
      </c>
      <c r="U2123" s="11" t="s">
        <v>6767</v>
      </c>
      <c r="W2123" s="15"/>
      <c r="AD2123" s="11" t="s">
        <v>11286</v>
      </c>
      <c r="AI2123" s="11" t="s">
        <v>11286</v>
      </c>
    </row>
    <row r="2124" spans="1:35" x14ac:dyDescent="0.25">
      <c r="A2124" s="21" t="s">
        <v>11130</v>
      </c>
      <c r="B2124" s="24" t="s">
        <v>4235</v>
      </c>
      <c r="C2124" s="11">
        <v>75000</v>
      </c>
      <c r="D2124" s="11">
        <v>2000000</v>
      </c>
      <c r="E2124" s="12" t="s">
        <v>4236</v>
      </c>
      <c r="G2124" s="21" t="s">
        <v>11128</v>
      </c>
      <c r="H2124" s="21" t="s">
        <v>1903</v>
      </c>
      <c r="I2124" s="21" t="s">
        <v>1903</v>
      </c>
      <c r="J2124" s="16" t="e">
        <f>VLOOKUP(Table15[[#This Row],[TechRequired]],OldTree!A:B,2,0)</f>
        <v>#N/A</v>
      </c>
      <c r="K2124" s="22" t="s">
        <v>8956</v>
      </c>
      <c r="L2124" s="14" t="s">
        <v>8661</v>
      </c>
      <c r="N2124" s="17" t="str">
        <f>INDEX(TreeLookup!$C$1:$DE$21,MATCH(Table15[[#This Row],[CATEGORY]],TreeLookup!$C$1:$C$21,0),MATCH(Table15[[#This Row],[YEAR]],TreeLookup!$C$1:$DE$1,0))</f>
        <v>basicNuclearPropulsion</v>
      </c>
      <c r="P2124" s="25" t="s">
        <v>6843</v>
      </c>
      <c r="Q2124" s="11" t="s">
        <v>4235</v>
      </c>
      <c r="R2124" s="21" t="s">
        <v>6253</v>
      </c>
      <c r="S2124" s="11">
        <v>1983</v>
      </c>
      <c r="U2124" s="11" t="s">
        <v>6767</v>
      </c>
      <c r="Y2124" s="42"/>
      <c r="AD2124" s="11" t="s">
        <v>11286</v>
      </c>
      <c r="AI2124" s="11" t="s">
        <v>11286</v>
      </c>
    </row>
    <row r="2125" spans="1:35" x14ac:dyDescent="0.25">
      <c r="A2125" s="11" t="s">
        <v>6271</v>
      </c>
      <c r="B2125" s="12" t="s">
        <v>6271</v>
      </c>
      <c r="G2125" s="11" t="s">
        <v>6059</v>
      </c>
      <c r="H2125" s="11" t="s">
        <v>1903</v>
      </c>
      <c r="J2125" s="16" t="e">
        <f>VLOOKUP(Table15[[#This Row],[TechRequired]],OldTree!A:B,2,0)</f>
        <v>#N/A</v>
      </c>
      <c r="K2125" s="22" t="s">
        <v>6812</v>
      </c>
      <c r="L2125" s="16"/>
      <c r="N2125" s="11" t="str">
        <f>INDEX(TreeLookup!$C$1:$DE$21,MATCH(Table15[[#This Row],[CATEGORY]],TreeLookup!$C$1:$C$21,0),MATCH(Table15[[#This Row],[YEAR]],TreeLookup!$C$1:$DE$1,0))</f>
        <v>standardDockingPorts</v>
      </c>
      <c r="Q2125" s="11" t="s">
        <v>6763</v>
      </c>
      <c r="R2125" s="11" t="s">
        <v>6270</v>
      </c>
      <c r="S2125" s="11">
        <v>1996</v>
      </c>
    </row>
    <row r="2126" spans="1:35" x14ac:dyDescent="0.25">
      <c r="A2126" s="11" t="s">
        <v>6273</v>
      </c>
      <c r="B2126" s="12" t="s">
        <v>6273</v>
      </c>
      <c r="G2126" s="11" t="s">
        <v>6059</v>
      </c>
      <c r="H2126" s="11" t="s">
        <v>1903</v>
      </c>
      <c r="J2126" s="16" t="e">
        <f>VLOOKUP(Table15[[#This Row],[TechRequired]],OldTree!A:B,2,0)</f>
        <v>#N/A</v>
      </c>
      <c r="K2126" s="22" t="s">
        <v>6812</v>
      </c>
      <c r="L2126" s="16"/>
      <c r="N2126" s="11" t="str">
        <f>INDEX(TreeLookup!$C$1:$DE$21,MATCH(Table15[[#This Row],[CATEGORY]],TreeLookup!$C$1:$C$21,0),MATCH(Table15[[#This Row],[YEAR]],TreeLookup!$C$1:$DE$1,0))</f>
        <v>standardDockingPorts</v>
      </c>
      <c r="Q2126" s="11" t="s">
        <v>6763</v>
      </c>
      <c r="R2126" s="11" t="s">
        <v>6270</v>
      </c>
      <c r="S2126" s="11">
        <v>1996</v>
      </c>
    </row>
    <row r="2127" spans="1:35" x14ac:dyDescent="0.25">
      <c r="A2127" s="11" t="s">
        <v>204</v>
      </c>
      <c r="B2127" s="12" t="s">
        <v>2718</v>
      </c>
      <c r="C2127" s="11">
        <v>5548</v>
      </c>
      <c r="D2127" s="11">
        <v>110975</v>
      </c>
      <c r="E2127" s="12" t="s">
        <v>2719</v>
      </c>
      <c r="F2127" s="11" t="s">
        <v>1292</v>
      </c>
      <c r="G2127" s="11" t="s">
        <v>1911</v>
      </c>
      <c r="H2127" s="11" t="s">
        <v>1903</v>
      </c>
      <c r="I2127" s="11" t="s">
        <v>1903</v>
      </c>
      <c r="J2127" s="14">
        <f>VLOOKUP(Table15[[#This Row],[TechRequired]],OldTree!A:B,2,0)</f>
        <v>10</v>
      </c>
      <c r="K2127" s="22" t="s">
        <v>8944</v>
      </c>
      <c r="L2127" s="14" t="s">
        <v>6811</v>
      </c>
      <c r="N2127" s="11" t="str">
        <f>INDEX(TreeLookup!$C$1:$DE$21,MATCH(Table15[[#This Row],[CATEGORY]],TreeLookup!$C$1:$C$21,0),MATCH(Table15[[#This Row],[YEAR]],TreeLookup!$C$1:$DE$1,0))</f>
        <v>internationalAvionics</v>
      </c>
      <c r="P2127" s="13" t="s">
        <v>6843</v>
      </c>
      <c r="Q2127" s="11" t="s">
        <v>2718</v>
      </c>
      <c r="S2127" s="11">
        <v>2006</v>
      </c>
      <c r="W2127" s="15"/>
      <c r="Z2127" s="11" t="s">
        <v>11286</v>
      </c>
    </row>
    <row r="2128" spans="1:35" x14ac:dyDescent="0.25">
      <c r="A2128" s="11" t="s">
        <v>2097</v>
      </c>
      <c r="B2128" s="12" t="s">
        <v>8192</v>
      </c>
      <c r="C2128" s="11">
        <v>3910</v>
      </c>
      <c r="D2128" s="11">
        <v>21500</v>
      </c>
      <c r="E2128" s="12" t="s">
        <v>10696</v>
      </c>
      <c r="F2128" s="11" t="s">
        <v>5486</v>
      </c>
      <c r="G2128" s="11" t="s">
        <v>5487</v>
      </c>
      <c r="H2128" s="11" t="s">
        <v>1903</v>
      </c>
      <c r="I2128" s="11" t="s">
        <v>5091</v>
      </c>
      <c r="J2128" s="14">
        <f>VLOOKUP(Table15[[#This Row],[TechRequired]],OldTree!A:B,2,0)</f>
        <v>8</v>
      </c>
      <c r="K2128" s="22" t="s">
        <v>6017</v>
      </c>
      <c r="L2128" s="14" t="s">
        <v>8668</v>
      </c>
      <c r="M2128" s="14">
        <v>10</v>
      </c>
      <c r="N2128" s="11" t="str">
        <f>INDEX(TreeLookup!$C$1:$DE$21,MATCH(Table15[[#This Row],[CATEGORY]],TreeLookup!$C$1:$C$21,0),MATCH(Table15[[#This Row],[YEAR]],TreeLookup!$C$1:$DE$1,0))</f>
        <v>improvedElecPropulsion</v>
      </c>
      <c r="P2128" s="13" t="s">
        <v>6842</v>
      </c>
      <c r="Q2128" s="11"/>
      <c r="S2128" s="11">
        <v>2019</v>
      </c>
      <c r="U2128" s="21" t="s">
        <v>8986</v>
      </c>
      <c r="W2128" s="15"/>
    </row>
    <row r="2129" spans="1:30" x14ac:dyDescent="0.25">
      <c r="A2129" s="11" t="s">
        <v>2098</v>
      </c>
      <c r="B2129" s="12" t="s">
        <v>8193</v>
      </c>
      <c r="C2129" s="11">
        <v>7488</v>
      </c>
      <c r="D2129" s="11">
        <v>34000</v>
      </c>
      <c r="E2129" s="12" t="s">
        <v>10730</v>
      </c>
      <c r="F2129" s="11" t="s">
        <v>5479</v>
      </c>
      <c r="G2129" s="11" t="s">
        <v>5487</v>
      </c>
      <c r="H2129" s="11" t="s">
        <v>1903</v>
      </c>
      <c r="I2129" s="11" t="s">
        <v>5091</v>
      </c>
      <c r="J2129" s="14" t="e">
        <f>VLOOKUP(Table15[[#This Row],[TechRequired]],OldTree!A:B,2,0)</f>
        <v>#N/A</v>
      </c>
      <c r="K2129" s="22" t="s">
        <v>6017</v>
      </c>
      <c r="L2129" s="14" t="s">
        <v>8668</v>
      </c>
      <c r="M2129" s="14">
        <v>10</v>
      </c>
      <c r="N2129" s="11" t="str">
        <f>INDEX(TreeLookup!$C$1:$DE$21,MATCH(Table15[[#This Row],[CATEGORY]],TreeLookup!$C$1:$C$21,0),MATCH(Table15[[#This Row],[YEAR]],TreeLookup!$C$1:$DE$1,0))</f>
        <v>advancedElecPropulsion</v>
      </c>
      <c r="P2129" s="13" t="s">
        <v>6842</v>
      </c>
      <c r="Q2129" s="11"/>
      <c r="S2129" s="11">
        <v>2035</v>
      </c>
      <c r="W2129" s="15"/>
    </row>
    <row r="2130" spans="1:30" x14ac:dyDescent="0.25">
      <c r="A2130" s="11" t="s">
        <v>972</v>
      </c>
      <c r="B2130" s="12" t="s">
        <v>4276</v>
      </c>
      <c r="C2130" s="11">
        <v>1000</v>
      </c>
      <c r="D2130" s="11">
        <v>20000</v>
      </c>
      <c r="E2130" s="12" t="s">
        <v>4277</v>
      </c>
      <c r="F2130" s="11" t="s">
        <v>1366</v>
      </c>
      <c r="G2130" s="11" t="s">
        <v>1381</v>
      </c>
      <c r="H2130" s="11" t="s">
        <v>1903</v>
      </c>
      <c r="I2130" s="11" t="s">
        <v>1903</v>
      </c>
      <c r="J2130" s="14">
        <f>VLOOKUP(Table15[[#This Row],[TechRequired]],OldTree!A:B,2,0)</f>
        <v>7</v>
      </c>
      <c r="K2130" s="22" t="s">
        <v>8950</v>
      </c>
      <c r="L2130" s="14" t="s">
        <v>6819</v>
      </c>
      <c r="M2130" s="14">
        <v>8</v>
      </c>
      <c r="N2130" s="11" t="str">
        <f>INDEX(TreeLookup!$C$1:$DE$21,MATCH(Table15[[#This Row],[CATEGORY]],TreeLookup!$C$1:$C$21,0),MATCH(Table15[[#This Row],[YEAR]],TreeLookup!$C$1:$DE$1,0))</f>
        <v>spaceStationSolarPanels</v>
      </c>
      <c r="P2130" s="13" t="s">
        <v>6843</v>
      </c>
      <c r="Q2130" s="21" t="s">
        <v>9147</v>
      </c>
      <c r="S2130" s="11">
        <v>1972</v>
      </c>
      <c r="W2130" s="15"/>
    </row>
    <row r="2131" spans="1:30" x14ac:dyDescent="0.25">
      <c r="A2131" s="11" t="s">
        <v>975</v>
      </c>
      <c r="B2131" s="12" t="s">
        <v>3401</v>
      </c>
      <c r="C2131" s="11">
        <v>1500</v>
      </c>
      <c r="D2131" s="11">
        <v>30000</v>
      </c>
      <c r="E2131" s="12" t="s">
        <v>3402</v>
      </c>
      <c r="F2131" s="11" t="s">
        <v>1366</v>
      </c>
      <c r="G2131" s="21" t="s">
        <v>11292</v>
      </c>
      <c r="H2131" s="11" t="s">
        <v>1903</v>
      </c>
      <c r="I2131" s="11" t="s">
        <v>1903</v>
      </c>
      <c r="J2131" s="14">
        <f>VLOOKUP(Table15[[#This Row],[TechRequired]],OldTree!A:B,2,0)</f>
        <v>7</v>
      </c>
      <c r="K2131" s="22" t="s">
        <v>8950</v>
      </c>
      <c r="L2131" s="14" t="s">
        <v>6819</v>
      </c>
      <c r="M2131" s="14">
        <v>8</v>
      </c>
      <c r="N2131" s="11" t="str">
        <f>INDEX(TreeLookup!$C$1:$DE$21,MATCH(Table15[[#This Row],[CATEGORY]],TreeLookup!$C$1:$C$21,0),MATCH(Table15[[#This Row],[YEAR]],TreeLookup!$C$1:$DE$1,0))</f>
        <v>spaceStationSolarPanels</v>
      </c>
      <c r="P2131" s="13" t="s">
        <v>6843</v>
      </c>
      <c r="Q2131" s="21" t="s">
        <v>9147</v>
      </c>
      <c r="S2131" s="11">
        <v>1972</v>
      </c>
      <c r="U2131" s="21" t="s">
        <v>9147</v>
      </c>
      <c r="W2131" s="15"/>
    </row>
    <row r="2132" spans="1:30" x14ac:dyDescent="0.25">
      <c r="A2132" s="21" t="s">
        <v>10903</v>
      </c>
      <c r="B2132" s="21" t="s">
        <v>10903</v>
      </c>
      <c r="G2132" s="11" t="s">
        <v>6059</v>
      </c>
      <c r="H2132" s="11" t="s">
        <v>1903</v>
      </c>
      <c r="J2132" s="16" t="e">
        <f>VLOOKUP(Table15[[#This Row],[TechRequired]],OldTree!A:B,2,0)</f>
        <v>#N/A</v>
      </c>
      <c r="K2132" s="22" t="s">
        <v>8954</v>
      </c>
      <c r="L2132" s="16"/>
      <c r="N2132" s="11" t="str">
        <f>INDEX(TreeLookup!$C$1:$DE$21,MATCH(Table15[[#This Row],[CATEGORY]],TreeLookup!$C$1:$C$21,0),MATCH(Table15[[#This Row],[YEAR]],TreeLookup!$C$1:$DE$1,0))</f>
        <v>stagedCombustion1969</v>
      </c>
      <c r="Q2132" s="11" t="s">
        <v>6268</v>
      </c>
      <c r="R2132" s="11" t="s">
        <v>6267</v>
      </c>
      <c r="S2132" s="11">
        <v>1969</v>
      </c>
    </row>
    <row r="2133" spans="1:30" x14ac:dyDescent="0.25">
      <c r="A2133" s="21" t="s">
        <v>9612</v>
      </c>
      <c r="B2133" s="12" t="s">
        <v>6252</v>
      </c>
      <c r="C2133" s="11">
        <v>450</v>
      </c>
      <c r="D2133" s="11">
        <f>Table15[[#This Row],[Cost]]*20</f>
        <v>9000</v>
      </c>
      <c r="E2133" s="12" t="s">
        <v>9915</v>
      </c>
      <c r="G2133" s="11" t="s">
        <v>1418</v>
      </c>
      <c r="H2133" s="21" t="s">
        <v>1903</v>
      </c>
      <c r="I2133" s="21" t="s">
        <v>1903</v>
      </c>
      <c r="J2133" s="16" t="e">
        <f>VLOOKUP(Table15[[#This Row],[TechRequired]],OldTree!A:B,2,0)</f>
        <v>#N/A</v>
      </c>
      <c r="K2133" s="22" t="s">
        <v>8954</v>
      </c>
      <c r="L2133" s="16"/>
      <c r="N2133" s="17" t="str">
        <f>INDEX(TreeLookup!$C$1:$DE$21,MATCH(Table15[[#This Row],[CATEGORY]],TreeLookup!$C$1:$C$21,0),MATCH(Table15[[#This Row],[YEAR]],TreeLookup!$C$1:$DE$1,0))</f>
        <v>stagedCombustion1964</v>
      </c>
      <c r="O2133" s="21"/>
      <c r="P2133" s="25" t="s">
        <v>6843</v>
      </c>
      <c r="R2133" s="21" t="s">
        <v>9613</v>
      </c>
      <c r="S2133" s="11">
        <v>1964</v>
      </c>
      <c r="Y2133" s="11" t="s">
        <v>10986</v>
      </c>
      <c r="AD2133" s="11" t="s">
        <v>11286</v>
      </c>
    </row>
    <row r="2134" spans="1:30" x14ac:dyDescent="0.25">
      <c r="A2134" s="11" t="s">
        <v>1820</v>
      </c>
      <c r="B2134" s="12" t="s">
        <v>6252</v>
      </c>
      <c r="C2134" s="11">
        <v>450</v>
      </c>
      <c r="D2134" s="11">
        <v>9000</v>
      </c>
      <c r="E2134" s="12" t="s">
        <v>9915</v>
      </c>
      <c r="F2134" s="11" t="s">
        <v>1324</v>
      </c>
      <c r="G2134" s="11" t="s">
        <v>5727</v>
      </c>
      <c r="H2134" s="11" t="s">
        <v>1903</v>
      </c>
      <c r="I2134" s="21" t="s">
        <v>1903</v>
      </c>
      <c r="J2134" s="14">
        <f>VLOOKUP(Table15[[#This Row],[TechRequired]],OldTree!A:B,2,0)</f>
        <v>2</v>
      </c>
      <c r="K2134" s="22" t="s">
        <v>8954</v>
      </c>
      <c r="L2134" s="14"/>
      <c r="N2134" s="11" t="str">
        <f>INDEX(TreeLookup!$C$1:$DE$21,MATCH(Table15[[#This Row],[CATEGORY]],TreeLookup!$C$1:$C$21,0),MATCH(Table15[[#This Row],[YEAR]],TreeLookup!$C$1:$DE$1,0))</f>
        <v>stagedCombustion1964</v>
      </c>
      <c r="P2134" s="25" t="s">
        <v>6843</v>
      </c>
      <c r="Q2134" s="11" t="s">
        <v>6244</v>
      </c>
      <c r="R2134" s="21" t="s">
        <v>9613</v>
      </c>
      <c r="S2134" s="11">
        <v>1964</v>
      </c>
      <c r="W2134" s="15"/>
      <c r="Y2134" s="11" t="s">
        <v>10986</v>
      </c>
      <c r="AD2134" s="11" t="s">
        <v>11286</v>
      </c>
    </row>
    <row r="2135" spans="1:30" x14ac:dyDescent="0.25">
      <c r="A2135" s="11" t="s">
        <v>6252</v>
      </c>
      <c r="B2135" s="12" t="s">
        <v>6252</v>
      </c>
      <c r="G2135" s="11" t="s">
        <v>6059</v>
      </c>
      <c r="H2135" s="11" t="s">
        <v>1903</v>
      </c>
      <c r="J2135" s="16" t="e">
        <f>VLOOKUP(Table15[[#This Row],[TechRequired]],OldTree!A:B,2,0)</f>
        <v>#N/A</v>
      </c>
      <c r="K2135" s="22" t="s">
        <v>8954</v>
      </c>
      <c r="L2135" s="16"/>
      <c r="N2135" s="11" t="str">
        <f>INDEX(TreeLookup!$C$1:$DE$21,MATCH(Table15[[#This Row],[CATEGORY]],TreeLookup!$C$1:$C$21,0),MATCH(Table15[[#This Row],[YEAR]],TreeLookup!$C$1:$DE$1,0))</f>
        <v>stagedCombustion1964</v>
      </c>
      <c r="Q2135" s="11" t="s">
        <v>6244</v>
      </c>
      <c r="R2135" s="21" t="s">
        <v>9613</v>
      </c>
      <c r="S2135" s="11">
        <v>1964</v>
      </c>
    </row>
    <row r="2136" spans="1:30" x14ac:dyDescent="0.25">
      <c r="A2136" s="36" t="s">
        <v>10904</v>
      </c>
      <c r="B2136" s="21" t="s">
        <v>10904</v>
      </c>
      <c r="G2136" s="11" t="s">
        <v>6059</v>
      </c>
      <c r="H2136" s="11" t="s">
        <v>1903</v>
      </c>
      <c r="J2136" s="16" t="e">
        <f>VLOOKUP(Table15[[#This Row],[TechRequired]],OldTree!A:B,2,0)</f>
        <v>#N/A</v>
      </c>
      <c r="K2136" s="22" t="s">
        <v>8954</v>
      </c>
      <c r="L2136" s="16"/>
      <c r="N2136" s="11" t="str">
        <f>INDEX(TreeLookup!$C$1:$DE$21,MATCH(Table15[[#This Row],[CATEGORY]],TreeLookup!$C$1:$C$21,0),MATCH(Table15[[#This Row],[YEAR]],TreeLookup!$C$1:$DE$1,0))</f>
        <v>stagedCombustion1972</v>
      </c>
      <c r="Q2136" s="11" t="s">
        <v>6269</v>
      </c>
      <c r="R2136" s="11" t="s">
        <v>6267</v>
      </c>
      <c r="S2136" s="11">
        <v>1973</v>
      </c>
    </row>
    <row r="2137" spans="1:30" x14ac:dyDescent="0.25">
      <c r="A2137" s="21" t="s">
        <v>10899</v>
      </c>
      <c r="B2137" s="24" t="s">
        <v>10899</v>
      </c>
      <c r="G2137" s="11" t="s">
        <v>6059</v>
      </c>
      <c r="H2137" s="11" t="s">
        <v>1903</v>
      </c>
      <c r="J2137" s="16" t="e">
        <f>VLOOKUP(Table15[[#This Row],[TechRequired]],OldTree!A:B,2,0)</f>
        <v>#N/A</v>
      </c>
      <c r="K2137" s="22" t="s">
        <v>8954</v>
      </c>
      <c r="L2137" s="16"/>
      <c r="N2137" s="11" t="str">
        <f>INDEX(TreeLookup!$C$1:$DE$21,MATCH(Table15[[#This Row],[CATEGORY]],TreeLookup!$C$1:$C$21,0),MATCH(Table15[[#This Row],[YEAR]],TreeLookup!$C$1:$DE$1,0))</f>
        <v>stagedCombustion1969</v>
      </c>
      <c r="Q2137" s="11" t="s">
        <v>6265</v>
      </c>
      <c r="R2137" s="11" t="s">
        <v>6264</v>
      </c>
      <c r="S2137" s="11">
        <v>1969</v>
      </c>
    </row>
    <row r="2138" spans="1:30" x14ac:dyDescent="0.25">
      <c r="A2138" s="11" t="s">
        <v>6243</v>
      </c>
      <c r="B2138" s="12" t="s">
        <v>6243</v>
      </c>
      <c r="G2138" s="11" t="s">
        <v>6059</v>
      </c>
      <c r="H2138" s="11" t="s">
        <v>1903</v>
      </c>
      <c r="J2138" s="16" t="e">
        <f>VLOOKUP(Table15[[#This Row],[TechRequired]],OldTree!A:B,2,0)</f>
        <v>#N/A</v>
      </c>
      <c r="K2138" s="22" t="s">
        <v>8954</v>
      </c>
      <c r="L2138" s="16"/>
      <c r="N2138" s="11" t="str">
        <f>INDEX(TreeLookup!$C$1:$DE$21,MATCH(Table15[[#This Row],[CATEGORY]],TreeLookup!$C$1:$C$21,0),MATCH(Table15[[#This Row],[YEAR]],TreeLookup!$C$1:$DE$1,0))</f>
        <v>stagedCombustion1964</v>
      </c>
      <c r="Q2138" s="11" t="s">
        <v>6244</v>
      </c>
      <c r="R2138" s="11" t="s">
        <v>569</v>
      </c>
      <c r="S2138" s="11">
        <v>1964</v>
      </c>
    </row>
    <row r="2139" spans="1:30" x14ac:dyDescent="0.25">
      <c r="A2139" s="21" t="s">
        <v>9614</v>
      </c>
      <c r="B2139" s="12" t="s">
        <v>7050</v>
      </c>
      <c r="C2139" s="11">
        <v>500</v>
      </c>
      <c r="D2139" s="11">
        <f>Table15[[#This Row],[Cost]]*20</f>
        <v>10000</v>
      </c>
      <c r="E2139" s="12" t="s">
        <v>9916</v>
      </c>
      <c r="G2139" s="11" t="s">
        <v>1418</v>
      </c>
      <c r="H2139" s="21" t="s">
        <v>1903</v>
      </c>
      <c r="I2139" s="21" t="s">
        <v>1903</v>
      </c>
      <c r="J2139" s="16" t="e">
        <f>VLOOKUP(Table15[[#This Row],[TechRequired]],OldTree!A:B,2,0)</f>
        <v>#N/A</v>
      </c>
      <c r="K2139" s="22" t="s">
        <v>8954</v>
      </c>
      <c r="L2139" s="16"/>
      <c r="N2139" s="17" t="str">
        <f>INDEX(TreeLookup!$C$1:$DE$21,MATCH(Table15[[#This Row],[CATEGORY]],TreeLookup!$C$1:$C$21,0),MATCH(Table15[[#This Row],[YEAR]],TreeLookup!$C$1:$DE$1,0))</f>
        <v>stagedCombustion1964</v>
      </c>
      <c r="O2139" s="21"/>
      <c r="P2139" s="25" t="s">
        <v>6843</v>
      </c>
      <c r="R2139" s="21" t="s">
        <v>569</v>
      </c>
      <c r="S2139" s="11">
        <v>1964</v>
      </c>
      <c r="Y2139" s="11" t="s">
        <v>10987</v>
      </c>
      <c r="AD2139" s="11" t="s">
        <v>11286</v>
      </c>
    </row>
    <row r="2140" spans="1:30" x14ac:dyDescent="0.25">
      <c r="A2140" s="36" t="s">
        <v>10900</v>
      </c>
      <c r="B2140" s="24" t="s">
        <v>10900</v>
      </c>
      <c r="G2140" s="11" t="s">
        <v>6059</v>
      </c>
      <c r="H2140" s="11" t="s">
        <v>1903</v>
      </c>
      <c r="J2140" s="16" t="e">
        <f>VLOOKUP(Table15[[#This Row],[TechRequired]],OldTree!A:B,2,0)</f>
        <v>#N/A</v>
      </c>
      <c r="K2140" s="22" t="s">
        <v>8954</v>
      </c>
      <c r="L2140" s="16"/>
      <c r="N2140" s="11" t="str">
        <f>INDEX(TreeLookup!$C$1:$DE$21,MATCH(Table15[[#This Row],[CATEGORY]],TreeLookup!$C$1:$C$21,0),MATCH(Table15[[#This Row],[YEAR]],TreeLookup!$C$1:$DE$1,0))</f>
        <v>stagedCombustion1972</v>
      </c>
      <c r="Q2140" s="11" t="s">
        <v>6266</v>
      </c>
      <c r="R2140" s="11" t="s">
        <v>6264</v>
      </c>
      <c r="S2140" s="11">
        <v>1973</v>
      </c>
    </row>
    <row r="2141" spans="1:30" x14ac:dyDescent="0.25">
      <c r="A2141" s="21" t="s">
        <v>10901</v>
      </c>
      <c r="B2141" s="21" t="s">
        <v>10901</v>
      </c>
      <c r="G2141" s="11" t="s">
        <v>6059</v>
      </c>
      <c r="H2141" s="11" t="s">
        <v>1903</v>
      </c>
      <c r="J2141" s="16" t="e">
        <f>VLOOKUP(Table15[[#This Row],[TechRequired]],OldTree!A:B,2,0)</f>
        <v>#N/A</v>
      </c>
      <c r="K2141" s="22" t="s">
        <v>8954</v>
      </c>
      <c r="L2141" s="16"/>
      <c r="N2141" s="11" t="str">
        <f>INDEX(TreeLookup!$C$1:$DE$21,MATCH(Table15[[#This Row],[CATEGORY]],TreeLookup!$C$1:$C$21,0),MATCH(Table15[[#This Row],[YEAR]],TreeLookup!$C$1:$DE$1,0))</f>
        <v>stagedCombustion1969</v>
      </c>
      <c r="Q2141" s="11" t="s">
        <v>6262</v>
      </c>
      <c r="R2141" s="11" t="s">
        <v>6261</v>
      </c>
      <c r="S2141" s="11">
        <v>1969</v>
      </c>
    </row>
    <row r="2142" spans="1:30" x14ac:dyDescent="0.25">
      <c r="A2142" s="36" t="s">
        <v>10902</v>
      </c>
      <c r="B2142" s="21" t="s">
        <v>10902</v>
      </c>
      <c r="G2142" s="11" t="s">
        <v>6059</v>
      </c>
      <c r="H2142" s="11" t="s">
        <v>1903</v>
      </c>
      <c r="J2142" s="16" t="e">
        <f>VLOOKUP(Table15[[#This Row],[TechRequired]],OldTree!A:B,2,0)</f>
        <v>#N/A</v>
      </c>
      <c r="K2142" s="22" t="s">
        <v>8954</v>
      </c>
      <c r="L2142" s="16"/>
      <c r="N2142" s="11" t="str">
        <f>INDEX(TreeLookup!$C$1:$DE$21,MATCH(Table15[[#This Row],[CATEGORY]],TreeLookup!$C$1:$C$21,0),MATCH(Table15[[#This Row],[YEAR]],TreeLookup!$C$1:$DE$1,0))</f>
        <v>stagedCombustion1972</v>
      </c>
      <c r="Q2142" s="11" t="s">
        <v>6263</v>
      </c>
      <c r="R2142" s="11" t="s">
        <v>6261</v>
      </c>
      <c r="S2142" s="11">
        <v>1973</v>
      </c>
    </row>
    <row r="2143" spans="1:30" x14ac:dyDescent="0.25">
      <c r="A2143" s="11" t="s">
        <v>6258</v>
      </c>
      <c r="B2143" s="12" t="s">
        <v>6258</v>
      </c>
      <c r="G2143" s="11" t="s">
        <v>6059</v>
      </c>
      <c r="H2143" s="11" t="s">
        <v>1903</v>
      </c>
      <c r="J2143" s="16" t="e">
        <f>VLOOKUP(Table15[[#This Row],[TechRequired]],OldTree!A:B,2,0)</f>
        <v>#N/A</v>
      </c>
      <c r="K2143" s="22" t="s">
        <v>8945</v>
      </c>
      <c r="L2143" s="16"/>
      <c r="N2143" s="11" t="str">
        <f>INDEX(TreeLookup!$C$1:$DE$21,MATCH(Table15[[#This Row],[CATEGORY]],TreeLookup!$C$1:$C$21,0),MATCH(Table15[[#This Row],[YEAR]],TreeLookup!$C$1:$DE$1,0))</f>
        <v>basicRocketryRP0</v>
      </c>
      <c r="Q2143" s="11" t="s">
        <v>6259</v>
      </c>
      <c r="R2143" s="11" t="s">
        <v>6257</v>
      </c>
      <c r="S2143" s="11">
        <v>1952</v>
      </c>
    </row>
    <row r="2144" spans="1:30" x14ac:dyDescent="0.25">
      <c r="A2144" s="35" t="s">
        <v>6260</v>
      </c>
      <c r="B2144" s="12" t="s">
        <v>6260</v>
      </c>
      <c r="F2144" s="11" t="s">
        <v>1311</v>
      </c>
      <c r="G2144" s="11" t="s">
        <v>6059</v>
      </c>
      <c r="H2144" s="11" t="s">
        <v>1903</v>
      </c>
      <c r="J2144" s="16">
        <f>VLOOKUP(Table15[[#This Row],[TechRequired]],OldTree!A:B,2,0)</f>
        <v>1</v>
      </c>
      <c r="K2144" s="22" t="s">
        <v>8945</v>
      </c>
      <c r="L2144" s="16"/>
      <c r="N2144" s="11" t="str">
        <f>INDEX(TreeLookup!$C$1:$DE$21,MATCH(Table15[[#This Row],[CATEGORY]],TreeLookup!$C$1:$C$21,0),MATCH(Table15[[#This Row],[YEAR]],TreeLookup!$C$1:$DE$1,0))</f>
        <v>orbitalRocketry1956</v>
      </c>
      <c r="Q2144" s="11" t="s">
        <v>6259</v>
      </c>
      <c r="R2144" s="11" t="s">
        <v>6257</v>
      </c>
      <c r="S2144" s="11">
        <v>1956</v>
      </c>
    </row>
    <row r="2145" spans="1:30" x14ac:dyDescent="0.25">
      <c r="A2145" s="11" t="s">
        <v>6256</v>
      </c>
      <c r="B2145" s="12" t="s">
        <v>6256</v>
      </c>
      <c r="G2145" s="11" t="s">
        <v>6059</v>
      </c>
      <c r="H2145" s="11" t="s">
        <v>1903</v>
      </c>
      <c r="J2145" s="16" t="e">
        <f>VLOOKUP(Table15[[#This Row],[TechRequired]],OldTree!A:B,2,0)</f>
        <v>#N/A</v>
      </c>
      <c r="K2145" s="23" t="s">
        <v>8956</v>
      </c>
      <c r="L2145" s="16"/>
      <c r="N2145" s="11" t="str">
        <f>INDEX(TreeLookup!$C$1:$DE$21,MATCH(Table15[[#This Row],[CATEGORY]],TreeLookup!$C$1:$C$21,0),MATCH(Table15[[#This Row],[YEAR]],TreeLookup!$C$1:$DE$1,0))</f>
        <v>earlyNuclearPropulsion</v>
      </c>
      <c r="Q2145" s="11"/>
      <c r="R2145" s="11" t="s">
        <v>6255</v>
      </c>
      <c r="S2145" s="11">
        <v>1973</v>
      </c>
      <c r="U2145" s="11" t="s">
        <v>6765</v>
      </c>
    </row>
    <row r="2146" spans="1:30" x14ac:dyDescent="0.25">
      <c r="A2146" s="11" t="s">
        <v>6254</v>
      </c>
      <c r="B2146" s="12" t="s">
        <v>6254</v>
      </c>
      <c r="G2146" s="11" t="s">
        <v>6059</v>
      </c>
      <c r="H2146" s="11" t="s">
        <v>1903</v>
      </c>
      <c r="J2146" s="16" t="e">
        <f>VLOOKUP(Table15[[#This Row],[TechRequired]],OldTree!A:B,2,0)</f>
        <v>#N/A</v>
      </c>
      <c r="K2146" s="23" t="s">
        <v>8956</v>
      </c>
      <c r="L2146" s="16"/>
      <c r="N2146" s="11" t="str">
        <f>INDEX(TreeLookup!$C$1:$DE$21,MATCH(Table15[[#This Row],[CATEGORY]],TreeLookup!$C$1:$C$21,0),MATCH(Table15[[#This Row],[YEAR]],TreeLookup!$C$1:$DE$1,0))</f>
        <v>basicNuclearPropulsion</v>
      </c>
      <c r="Q2146" s="11"/>
      <c r="R2146" s="11" t="s">
        <v>6253</v>
      </c>
      <c r="S2146" s="11">
        <v>1983</v>
      </c>
      <c r="U2146" s="11" t="s">
        <v>6767</v>
      </c>
    </row>
    <row r="2147" spans="1:30" x14ac:dyDescent="0.25">
      <c r="A2147" s="11" t="s">
        <v>1821</v>
      </c>
      <c r="B2147" s="12" t="s">
        <v>7050</v>
      </c>
      <c r="C2147" s="11">
        <v>500</v>
      </c>
      <c r="D2147" s="11">
        <v>10000</v>
      </c>
      <c r="E2147" s="12" t="s">
        <v>9916</v>
      </c>
      <c r="F2147" s="11" t="s">
        <v>1324</v>
      </c>
      <c r="G2147" s="11" t="s">
        <v>5727</v>
      </c>
      <c r="H2147" s="11" t="s">
        <v>1903</v>
      </c>
      <c r="I2147" s="21" t="s">
        <v>1903</v>
      </c>
      <c r="J2147" s="14">
        <f>VLOOKUP(Table15[[#This Row],[TechRequired]],OldTree!A:B,2,0)</f>
        <v>2</v>
      </c>
      <c r="K2147" s="22" t="s">
        <v>8954</v>
      </c>
      <c r="L2147" s="14"/>
      <c r="N2147" s="11" t="str">
        <f>INDEX(TreeLookup!$C$1:$DE$21,MATCH(Table15[[#This Row],[CATEGORY]],TreeLookup!$C$1:$C$21,0),MATCH(Table15[[#This Row],[YEAR]],TreeLookup!$C$1:$DE$1,0))</f>
        <v>stagedCombustion1964</v>
      </c>
      <c r="P2147" s="25" t="s">
        <v>6843</v>
      </c>
      <c r="Q2147" s="11" t="s">
        <v>6244</v>
      </c>
      <c r="R2147" s="21" t="s">
        <v>569</v>
      </c>
      <c r="S2147" s="11">
        <v>1964</v>
      </c>
      <c r="W2147" s="15"/>
      <c r="Y2147" s="11" t="s">
        <v>10987</v>
      </c>
      <c r="AD2147" s="11" t="s">
        <v>11286</v>
      </c>
    </row>
    <row r="2148" spans="1:30" x14ac:dyDescent="0.25">
      <c r="A2148" s="11" t="s">
        <v>6237</v>
      </c>
      <c r="B2148" s="12" t="s">
        <v>6237</v>
      </c>
      <c r="G2148" s="11" t="s">
        <v>6059</v>
      </c>
      <c r="H2148" s="11" t="s">
        <v>1903</v>
      </c>
      <c r="J2148" s="16" t="e">
        <f>VLOOKUP(Table15[[#This Row],[TechRequired]],OldTree!A:B,2,0)</f>
        <v>#N/A</v>
      </c>
      <c r="K2148" s="23" t="s">
        <v>8954</v>
      </c>
      <c r="L2148" s="16"/>
      <c r="N2148" s="11" t="str">
        <f>INDEX(TreeLookup!$C$1:$DE$21,MATCH(Table15[[#This Row],[CATEGORY]],TreeLookup!$C$1:$C$21,0),MATCH(Table15[[#This Row],[YEAR]],TreeLookup!$C$1:$DE$1,0))</f>
        <v>stagedCombustion1969</v>
      </c>
      <c r="Q2148" s="11"/>
      <c r="R2148" s="11" t="s">
        <v>1816</v>
      </c>
      <c r="S2148" s="11">
        <v>1969</v>
      </c>
    </row>
    <row r="2149" spans="1:30" x14ac:dyDescent="0.25">
      <c r="A2149" s="11" t="s">
        <v>1816</v>
      </c>
      <c r="B2149" s="12" t="s">
        <v>5614</v>
      </c>
      <c r="C2149" s="11">
        <v>670</v>
      </c>
      <c r="D2149" s="11">
        <v>13400</v>
      </c>
      <c r="E2149" s="12" t="s">
        <v>5615</v>
      </c>
      <c r="F2149" s="11" t="s">
        <v>1287</v>
      </c>
      <c r="G2149" s="11" t="s">
        <v>1816</v>
      </c>
      <c r="H2149" s="11" t="s">
        <v>1903</v>
      </c>
      <c r="I2149" s="11" t="s">
        <v>1903</v>
      </c>
      <c r="J2149" s="14">
        <f>VLOOKUP(Table15[[#This Row],[TechRequired]],OldTree!A:B,2,0)</f>
        <v>3</v>
      </c>
      <c r="K2149" s="22" t="s">
        <v>8954</v>
      </c>
      <c r="L2149" s="14"/>
      <c r="N2149" s="11" t="str">
        <f>INDEX(TreeLookup!$C$1:$DE$21,MATCH(Table15[[#This Row],[CATEGORY]],TreeLookup!$C$1:$C$21,0),MATCH(Table15[[#This Row],[YEAR]],TreeLookup!$C$1:$DE$1,0))</f>
        <v>stagedCombustion1969</v>
      </c>
      <c r="P2149" s="13" t="s">
        <v>6843</v>
      </c>
      <c r="Q2149" s="11" t="s">
        <v>6316</v>
      </c>
      <c r="R2149" s="21" t="s">
        <v>1816</v>
      </c>
      <c r="S2149" s="11">
        <v>1969</v>
      </c>
      <c r="V2149" s="11" t="s">
        <v>8893</v>
      </c>
      <c r="W2149" s="15">
        <v>42874</v>
      </c>
      <c r="Y2149" s="11" t="s">
        <v>10984</v>
      </c>
      <c r="AD2149" s="11" t="s">
        <v>11286</v>
      </c>
    </row>
    <row r="2150" spans="1:30" x14ac:dyDescent="0.25">
      <c r="A2150" s="11" t="s">
        <v>894</v>
      </c>
      <c r="B2150" s="12" t="s">
        <v>5614</v>
      </c>
      <c r="C2150" s="11">
        <v>670</v>
      </c>
      <c r="D2150" s="11">
        <v>13400</v>
      </c>
      <c r="E2150" s="12" t="s">
        <v>5615</v>
      </c>
      <c r="F2150" s="11" t="s">
        <v>1357</v>
      </c>
      <c r="G2150" s="11" t="s">
        <v>1418</v>
      </c>
      <c r="H2150" s="11" t="s">
        <v>1903</v>
      </c>
      <c r="I2150" s="11" t="s">
        <v>1903</v>
      </c>
      <c r="J2150" s="14">
        <f>VLOOKUP(Table15[[#This Row],[TechRequired]],OldTree!A:B,2,0)</f>
        <v>4</v>
      </c>
      <c r="K2150" s="22" t="s">
        <v>8954</v>
      </c>
      <c r="L2150" s="14"/>
      <c r="N2150" s="11" t="str">
        <f>INDEX(TreeLookup!$C$1:$DE$21,MATCH(Table15[[#This Row],[CATEGORY]],TreeLookup!$C$1:$C$21,0),MATCH(Table15[[#This Row],[YEAR]],TreeLookup!$C$1:$DE$1,0))</f>
        <v>stagedCombustion1969</v>
      </c>
      <c r="P2150" s="13" t="s">
        <v>6843</v>
      </c>
      <c r="Q2150" s="11" t="s">
        <v>6316</v>
      </c>
      <c r="R2150" s="21" t="s">
        <v>1816</v>
      </c>
      <c r="S2150" s="11">
        <v>1969</v>
      </c>
      <c r="W2150" s="15"/>
      <c r="Y2150" s="11" t="s">
        <v>10984</v>
      </c>
      <c r="AD2150" s="11" t="s">
        <v>11286</v>
      </c>
    </row>
    <row r="2151" spans="1:30" x14ac:dyDescent="0.25">
      <c r="A2151" s="11" t="s">
        <v>893</v>
      </c>
      <c r="B2151" s="12" t="s">
        <v>5614</v>
      </c>
      <c r="C2151" s="11">
        <v>670</v>
      </c>
      <c r="D2151" s="11">
        <v>13400</v>
      </c>
      <c r="E2151" s="12" t="s">
        <v>5615</v>
      </c>
      <c r="F2151" s="11" t="s">
        <v>1357</v>
      </c>
      <c r="G2151" s="11" t="s">
        <v>5727</v>
      </c>
      <c r="H2151" s="11" t="s">
        <v>1903</v>
      </c>
      <c r="I2151" s="11" t="s">
        <v>1903</v>
      </c>
      <c r="J2151" s="14">
        <f>VLOOKUP(Table15[[#This Row],[TechRequired]],OldTree!A:B,2,0)</f>
        <v>4</v>
      </c>
      <c r="K2151" s="22" t="s">
        <v>8954</v>
      </c>
      <c r="L2151" s="14"/>
      <c r="N2151" s="11" t="str">
        <f>INDEX(TreeLookup!$C$1:$DE$21,MATCH(Table15[[#This Row],[CATEGORY]],TreeLookup!$C$1:$C$21,0),MATCH(Table15[[#This Row],[YEAR]],TreeLookup!$C$1:$DE$1,0))</f>
        <v>stagedCombustion1969</v>
      </c>
      <c r="P2151" s="13" t="s">
        <v>6843</v>
      </c>
      <c r="Q2151" s="11" t="s">
        <v>6316</v>
      </c>
      <c r="R2151" s="21" t="s">
        <v>1816</v>
      </c>
      <c r="S2151" s="11">
        <v>1969</v>
      </c>
      <c r="W2151" s="15"/>
      <c r="Y2151" s="11" t="s">
        <v>10984</v>
      </c>
      <c r="AD2151" s="11" t="s">
        <v>11286</v>
      </c>
    </row>
    <row r="2152" spans="1:30" x14ac:dyDescent="0.25">
      <c r="A2152" s="11" t="s">
        <v>6238</v>
      </c>
      <c r="B2152" s="12" t="s">
        <v>6238</v>
      </c>
      <c r="G2152" s="11" t="s">
        <v>6059</v>
      </c>
      <c r="H2152" s="11" t="s">
        <v>1903</v>
      </c>
      <c r="J2152" s="16" t="e">
        <f>VLOOKUP(Table15[[#This Row],[TechRequired]],OldTree!A:B,2,0)</f>
        <v>#N/A</v>
      </c>
      <c r="K2152" s="23" t="s">
        <v>8954</v>
      </c>
      <c r="L2152" s="16"/>
      <c r="N2152" s="11" t="str">
        <f>INDEX(TreeLookup!$C$1:$DE$21,MATCH(Table15[[#This Row],[CATEGORY]],TreeLookup!$C$1:$C$21,0),MATCH(Table15[[#This Row],[YEAR]],TreeLookup!$C$1:$DE$1,0))</f>
        <v>stagedCombustion1969</v>
      </c>
      <c r="Q2152" s="11"/>
      <c r="R2152" s="11" t="s">
        <v>1816</v>
      </c>
      <c r="S2152" s="11">
        <v>1969</v>
      </c>
    </row>
    <row r="2153" spans="1:30" x14ac:dyDescent="0.25">
      <c r="A2153" s="35" t="s">
        <v>6239</v>
      </c>
      <c r="B2153" s="12" t="s">
        <v>6239</v>
      </c>
      <c r="F2153" s="11" t="s">
        <v>1356</v>
      </c>
      <c r="G2153" s="11" t="s">
        <v>6059</v>
      </c>
      <c r="H2153" s="11" t="s">
        <v>1903</v>
      </c>
      <c r="J2153" s="16">
        <f>VLOOKUP(Table15[[#This Row],[TechRequired]],OldTree!A:B,2,0)</f>
        <v>5</v>
      </c>
      <c r="K2153" s="23" t="s">
        <v>8954</v>
      </c>
      <c r="L2153" s="16"/>
      <c r="N2153" s="11" t="str">
        <f>INDEX(TreeLookup!$C$1:$DE$21,MATCH(Table15[[#This Row],[CATEGORY]],TreeLookup!$C$1:$C$21,0),MATCH(Table15[[#This Row],[YEAR]],TreeLookup!$C$1:$DE$1,0))</f>
        <v>stagedCombustion1972</v>
      </c>
      <c r="Q2153" s="11"/>
      <c r="R2153" s="11" t="s">
        <v>1816</v>
      </c>
      <c r="S2153" s="11">
        <v>1975</v>
      </c>
    </row>
    <row r="2154" spans="1:30" x14ac:dyDescent="0.25">
      <c r="A2154" s="11" t="s">
        <v>896</v>
      </c>
      <c r="B2154" s="12" t="s">
        <v>5617</v>
      </c>
      <c r="C2154" s="11">
        <v>780</v>
      </c>
      <c r="D2154" s="11">
        <v>15600</v>
      </c>
      <c r="E2154" s="12" t="s">
        <v>5618</v>
      </c>
      <c r="F2154" s="11" t="s">
        <v>1357</v>
      </c>
      <c r="G2154" s="11" t="s">
        <v>1418</v>
      </c>
      <c r="H2154" s="11" t="s">
        <v>1903</v>
      </c>
      <c r="I2154" s="11" t="s">
        <v>1903</v>
      </c>
      <c r="J2154" s="14">
        <f>VLOOKUP(Table15[[#This Row],[TechRequired]],OldTree!A:B,2,0)</f>
        <v>4</v>
      </c>
      <c r="K2154" s="22" t="s">
        <v>8954</v>
      </c>
      <c r="L2154" s="14"/>
      <c r="N2154" s="11" t="str">
        <f>INDEX(TreeLookup!$C$1:$DE$21,MATCH(Table15[[#This Row],[CATEGORY]],TreeLookup!$C$1:$C$21,0),MATCH(Table15[[#This Row],[YEAR]],TreeLookup!$C$1:$DE$1,0))</f>
        <v>stagedCombustion1969</v>
      </c>
      <c r="P2154" s="13" t="s">
        <v>6843</v>
      </c>
      <c r="Q2154" s="11" t="s">
        <v>6554</v>
      </c>
      <c r="R2154" s="21" t="s">
        <v>6232</v>
      </c>
      <c r="S2154" s="11">
        <v>1969</v>
      </c>
      <c r="W2154" s="15"/>
      <c r="Y2154" s="11" t="s">
        <v>10985</v>
      </c>
      <c r="AD2154" s="11" t="s">
        <v>11286</v>
      </c>
    </row>
    <row r="2155" spans="1:30" x14ac:dyDescent="0.25">
      <c r="A2155" s="11" t="s">
        <v>1642</v>
      </c>
      <c r="B2155" s="12" t="s">
        <v>7906</v>
      </c>
      <c r="C2155" s="11">
        <v>8500</v>
      </c>
      <c r="D2155" s="11">
        <v>75000</v>
      </c>
      <c r="E2155" s="12" t="s">
        <v>10490</v>
      </c>
      <c r="F2155" s="11" t="s">
        <v>1283</v>
      </c>
      <c r="G2155" s="11" t="s">
        <v>1639</v>
      </c>
      <c r="H2155" s="11" t="s">
        <v>1903</v>
      </c>
      <c r="I2155" s="11" t="s">
        <v>5091</v>
      </c>
      <c r="J2155" s="14">
        <f>VLOOKUP(Table15[[#This Row],[TechRequired]],OldTree!A:B,2,0)</f>
        <v>5</v>
      </c>
      <c r="K2155" s="22" t="s">
        <v>8948</v>
      </c>
      <c r="L2155" s="14"/>
      <c r="M2155" s="14">
        <v>9</v>
      </c>
      <c r="N2155" s="11" t="str">
        <f>INDEX(TreeLookup!$C$1:$DE$21,MATCH(Table15[[#This Row],[CATEGORY]],TreeLookup!$C$1:$C$21,0),MATCH(Table15[[#This Row],[YEAR]],TreeLookup!$C$1:$DE$1,0))</f>
        <v>largeScaleOrbitalCon</v>
      </c>
      <c r="P2155" s="13" t="s">
        <v>6842</v>
      </c>
      <c r="Q2155" s="11"/>
      <c r="S2155" s="11">
        <v>1998</v>
      </c>
      <c r="W2155" s="15"/>
    </row>
    <row r="2156" spans="1:30" x14ac:dyDescent="0.25">
      <c r="A2156" s="11" t="s">
        <v>1179</v>
      </c>
      <c r="B2156" s="12" t="s">
        <v>5590</v>
      </c>
      <c r="C2156" s="11">
        <v>0.1</v>
      </c>
      <c r="D2156" s="11">
        <v>2</v>
      </c>
      <c r="E2156" s="12" t="s">
        <v>5591</v>
      </c>
      <c r="F2156" s="11" t="s">
        <v>1372</v>
      </c>
      <c r="G2156" s="11" t="s">
        <v>5586</v>
      </c>
      <c r="H2156" s="11" t="s">
        <v>1903</v>
      </c>
      <c r="I2156" s="11" t="s">
        <v>1903</v>
      </c>
      <c r="J2156" s="14">
        <f>VLOOKUP(Table15[[#This Row],[TechRequired]],OldTree!A:B,2,0)</f>
        <v>0</v>
      </c>
      <c r="K2156" s="22" t="s">
        <v>6012</v>
      </c>
      <c r="L2156" s="22"/>
      <c r="M2156" s="14">
        <v>0</v>
      </c>
      <c r="N2156" s="11" t="str">
        <f>INDEX(TreeLookup!$C$1:$DE$21,MATCH(Table15[[#This Row],[CATEGORY]],TreeLookup!$C$1:$C$21,0),MATCH(Table15[[#This Row],[YEAR]],TreeLookup!$C$1:$DE$1,0))</f>
        <v>start</v>
      </c>
      <c r="P2156" s="13" t="s">
        <v>6843</v>
      </c>
      <c r="Q2156" s="11"/>
      <c r="S2156" s="11">
        <v>0</v>
      </c>
      <c r="W2156" s="15"/>
    </row>
    <row r="2157" spans="1:30" x14ac:dyDescent="0.25">
      <c r="A2157" s="11" t="s">
        <v>836</v>
      </c>
      <c r="B2157" s="12" t="s">
        <v>1738</v>
      </c>
      <c r="C2157" s="11">
        <v>50</v>
      </c>
      <c r="D2157" s="11">
        <v>1000</v>
      </c>
      <c r="E2157" s="12" t="s">
        <v>4868</v>
      </c>
      <c r="F2157" s="11" t="s">
        <v>1345</v>
      </c>
      <c r="G2157" s="11" t="s">
        <v>1380</v>
      </c>
      <c r="H2157" s="11" t="s">
        <v>1903</v>
      </c>
      <c r="I2157" s="11" t="s">
        <v>1903</v>
      </c>
      <c r="J2157" s="14">
        <f>VLOOKUP(Table15[[#This Row],[TechRequired]],OldTree!A:B,2,0)</f>
        <v>4</v>
      </c>
      <c r="K2157" s="22" t="s">
        <v>6012</v>
      </c>
      <c r="L2157" s="14" t="s">
        <v>8671</v>
      </c>
      <c r="N2157" s="11" t="str">
        <f>INDEX(TreeLookup!$C$1:$DE$21,MATCH(Table15[[#This Row],[CATEGORY]],TreeLookup!$C$1:$C$21,0),MATCH(Table15[[#This Row],[YEAR]],TreeLookup!$C$1:$DE$1,0))</f>
        <v>materialsScienceAdvCapsules</v>
      </c>
      <c r="P2157" s="13" t="s">
        <v>6843</v>
      </c>
      <c r="Q2157" s="11" t="s">
        <v>6705</v>
      </c>
      <c r="S2157" s="11">
        <v>1965</v>
      </c>
      <c r="W2157" s="15"/>
    </row>
    <row r="2158" spans="1:30" x14ac:dyDescent="0.25">
      <c r="A2158" s="11" t="s">
        <v>1740</v>
      </c>
      <c r="B2158" s="12" t="s">
        <v>7972</v>
      </c>
      <c r="C2158" s="11">
        <v>2</v>
      </c>
      <c r="D2158" s="11">
        <v>0</v>
      </c>
      <c r="E2158" s="12" t="s">
        <v>9974</v>
      </c>
      <c r="F2158" s="11" t="s">
        <v>1290</v>
      </c>
      <c r="G2158" s="11" t="s">
        <v>1380</v>
      </c>
      <c r="H2158" s="11" t="s">
        <v>1903</v>
      </c>
      <c r="I2158" s="11" t="s">
        <v>1903</v>
      </c>
      <c r="J2158" s="14">
        <f>VLOOKUP(Table15[[#This Row],[TechRequired]],OldTree!A:B,2,0)</f>
        <v>2</v>
      </c>
      <c r="K2158" s="22" t="s">
        <v>6012</v>
      </c>
      <c r="L2158" s="14" t="s">
        <v>8671</v>
      </c>
      <c r="N2158" s="11" t="str">
        <f>INDEX(TreeLookup!$C$1:$DE$21,MATCH(Table15[[#This Row],[CATEGORY]],TreeLookup!$C$1:$C$21,0),MATCH(Table15[[#This Row],[YEAR]],TreeLookup!$C$1:$DE$1,0))</f>
        <v>start</v>
      </c>
      <c r="P2158" s="13" t="s">
        <v>6843</v>
      </c>
      <c r="Q2158" s="11"/>
      <c r="S2158" s="11">
        <v>0</v>
      </c>
      <c r="W2158" s="15"/>
    </row>
    <row r="2159" spans="1:30" x14ac:dyDescent="0.25">
      <c r="A2159" s="11" t="s">
        <v>1739</v>
      </c>
      <c r="B2159" s="12" t="s">
        <v>7973</v>
      </c>
      <c r="C2159" s="11">
        <v>2</v>
      </c>
      <c r="D2159" s="11">
        <v>0</v>
      </c>
      <c r="E2159" s="12" t="s">
        <v>9975</v>
      </c>
      <c r="F2159" s="11" t="s">
        <v>1290</v>
      </c>
      <c r="G2159" s="11" t="s">
        <v>1380</v>
      </c>
      <c r="H2159" s="11" t="s">
        <v>1903</v>
      </c>
      <c r="I2159" s="11" t="s">
        <v>1903</v>
      </c>
      <c r="J2159" s="14">
        <f>VLOOKUP(Table15[[#This Row],[TechRequired]],OldTree!A:B,2,0)</f>
        <v>2</v>
      </c>
      <c r="K2159" s="22" t="s">
        <v>6012</v>
      </c>
      <c r="L2159" s="14" t="s">
        <v>8671</v>
      </c>
      <c r="N2159" s="11" t="str">
        <f>INDEX(TreeLookup!$C$1:$DE$21,MATCH(Table15[[#This Row],[CATEGORY]],TreeLookup!$C$1:$C$21,0),MATCH(Table15[[#This Row],[YEAR]],TreeLookup!$C$1:$DE$1,0))</f>
        <v>start</v>
      </c>
      <c r="P2159" s="13" t="s">
        <v>6843</v>
      </c>
      <c r="Q2159" s="11"/>
      <c r="S2159" s="11">
        <v>0</v>
      </c>
      <c r="W2159" s="15"/>
    </row>
    <row r="2160" spans="1:30" x14ac:dyDescent="0.25">
      <c r="A2160" s="11" t="s">
        <v>1730</v>
      </c>
      <c r="B2160" s="12" t="s">
        <v>7974</v>
      </c>
      <c r="C2160" s="11">
        <v>2</v>
      </c>
      <c r="D2160" s="11">
        <v>0</v>
      </c>
      <c r="E2160" s="12" t="s">
        <v>9971</v>
      </c>
      <c r="F2160" s="11" t="s">
        <v>1290</v>
      </c>
      <c r="G2160" s="11" t="s">
        <v>1380</v>
      </c>
      <c r="H2160" s="11" t="s">
        <v>1903</v>
      </c>
      <c r="I2160" s="11" t="s">
        <v>1903</v>
      </c>
      <c r="J2160" s="14">
        <f>VLOOKUP(Table15[[#This Row],[TechRequired]],OldTree!A:B,2,0)</f>
        <v>2</v>
      </c>
      <c r="K2160" s="22" t="s">
        <v>6012</v>
      </c>
      <c r="L2160" s="14" t="s">
        <v>8671</v>
      </c>
      <c r="N2160" s="11" t="str">
        <f>INDEX(TreeLookup!$C$1:$DE$21,MATCH(Table15[[#This Row],[CATEGORY]],TreeLookup!$C$1:$C$21,0),MATCH(Table15[[#This Row],[YEAR]],TreeLookup!$C$1:$DE$1,0))</f>
        <v>start</v>
      </c>
      <c r="P2160" s="13" t="s">
        <v>6843</v>
      </c>
      <c r="Q2160" s="11"/>
      <c r="S2160" s="11">
        <v>0</v>
      </c>
      <c r="W2160" s="15"/>
    </row>
    <row r="2161" spans="1:30" x14ac:dyDescent="0.25">
      <c r="A2161" s="11" t="s">
        <v>1729</v>
      </c>
      <c r="B2161" s="12" t="s">
        <v>7976</v>
      </c>
      <c r="C2161" s="11">
        <v>2</v>
      </c>
      <c r="D2161" s="11">
        <v>0</v>
      </c>
      <c r="E2161" s="12" t="s">
        <v>9972</v>
      </c>
      <c r="F2161" s="11" t="s">
        <v>1368</v>
      </c>
      <c r="G2161" s="11" t="s">
        <v>1380</v>
      </c>
      <c r="H2161" s="11" t="s">
        <v>1903</v>
      </c>
      <c r="I2161" s="11" t="s">
        <v>1903</v>
      </c>
      <c r="J2161" s="14">
        <f>VLOOKUP(Table15[[#This Row],[TechRequired]],OldTree!A:B,2,0)</f>
        <v>2</v>
      </c>
      <c r="K2161" s="22" t="s">
        <v>6012</v>
      </c>
      <c r="L2161" s="14" t="s">
        <v>8671</v>
      </c>
      <c r="N2161" s="11" t="str">
        <f>INDEX(TreeLookup!$C$1:$DE$21,MATCH(Table15[[#This Row],[CATEGORY]],TreeLookup!$C$1:$C$21,0),MATCH(Table15[[#This Row],[YEAR]],TreeLookup!$C$1:$DE$1,0))</f>
        <v>start</v>
      </c>
      <c r="P2161" s="13" t="s">
        <v>6843</v>
      </c>
      <c r="Q2161" s="11"/>
      <c r="S2161" s="11">
        <v>0</v>
      </c>
      <c r="W2161" s="15"/>
    </row>
    <row r="2162" spans="1:30" x14ac:dyDescent="0.25">
      <c r="A2162" s="11" t="s">
        <v>1731</v>
      </c>
      <c r="B2162" s="12" t="s">
        <v>7977</v>
      </c>
      <c r="C2162" s="11">
        <v>1</v>
      </c>
      <c r="D2162" s="11">
        <v>0</v>
      </c>
      <c r="E2162" s="12" t="s">
        <v>9973</v>
      </c>
      <c r="F2162" s="11" t="s">
        <v>1368</v>
      </c>
      <c r="G2162" s="11" t="s">
        <v>1380</v>
      </c>
      <c r="H2162" s="11" t="s">
        <v>1903</v>
      </c>
      <c r="I2162" s="11" t="s">
        <v>1903</v>
      </c>
      <c r="J2162" s="14">
        <f>VLOOKUP(Table15[[#This Row],[TechRequired]],OldTree!A:B,2,0)</f>
        <v>2</v>
      </c>
      <c r="K2162" s="22" t="s">
        <v>6012</v>
      </c>
      <c r="L2162" s="14" t="s">
        <v>8671</v>
      </c>
      <c r="N2162" s="11" t="str">
        <f>INDEX(TreeLookup!$C$1:$DE$21,MATCH(Table15[[#This Row],[CATEGORY]],TreeLookup!$C$1:$C$21,0),MATCH(Table15[[#This Row],[YEAR]],TreeLookup!$C$1:$DE$1,0))</f>
        <v>start</v>
      </c>
      <c r="P2162" s="13" t="s">
        <v>6843</v>
      </c>
      <c r="Q2162" s="11"/>
      <c r="S2162" s="11">
        <v>0</v>
      </c>
      <c r="W2162" s="15"/>
    </row>
    <row r="2163" spans="1:30" x14ac:dyDescent="0.25">
      <c r="A2163" s="11" t="s">
        <v>895</v>
      </c>
      <c r="B2163" s="12" t="s">
        <v>5617</v>
      </c>
      <c r="C2163" s="11">
        <v>780</v>
      </c>
      <c r="D2163" s="11">
        <v>15600</v>
      </c>
      <c r="E2163" s="12" t="s">
        <v>5618</v>
      </c>
      <c r="F2163" s="11" t="s">
        <v>1357</v>
      </c>
      <c r="G2163" s="11" t="s">
        <v>5727</v>
      </c>
      <c r="H2163" s="11" t="s">
        <v>1903</v>
      </c>
      <c r="I2163" s="11" t="s">
        <v>1903</v>
      </c>
      <c r="J2163" s="14">
        <f>VLOOKUP(Table15[[#This Row],[TechRequired]],OldTree!A:B,2,0)</f>
        <v>4</v>
      </c>
      <c r="K2163" s="22" t="s">
        <v>8954</v>
      </c>
      <c r="L2163" s="14"/>
      <c r="N2163" s="11" t="str">
        <f>INDEX(TreeLookup!$C$1:$DE$21,MATCH(Table15[[#This Row],[CATEGORY]],TreeLookup!$C$1:$C$21,0),MATCH(Table15[[#This Row],[YEAR]],TreeLookup!$C$1:$DE$1,0))</f>
        <v>stagedCombustion1969</v>
      </c>
      <c r="P2163" s="13" t="s">
        <v>6843</v>
      </c>
      <c r="Q2163" s="11" t="s">
        <v>6554</v>
      </c>
      <c r="R2163" s="21" t="s">
        <v>6232</v>
      </c>
      <c r="S2163" s="11">
        <v>1969</v>
      </c>
      <c r="W2163" s="15"/>
      <c r="Y2163" s="11" t="s">
        <v>10985</v>
      </c>
      <c r="AD2163" s="11" t="s">
        <v>11286</v>
      </c>
    </row>
    <row r="2164" spans="1:30" x14ac:dyDescent="0.25">
      <c r="A2164" s="11" t="s">
        <v>810</v>
      </c>
      <c r="B2164" s="12" t="s">
        <v>3421</v>
      </c>
      <c r="C2164" s="11">
        <v>380</v>
      </c>
      <c r="D2164" s="11">
        <v>7600</v>
      </c>
      <c r="E2164" s="12" t="s">
        <v>3422</v>
      </c>
      <c r="F2164" s="11" t="s">
        <v>1341</v>
      </c>
      <c r="G2164" s="21" t="s">
        <v>11292</v>
      </c>
      <c r="H2164" s="11" t="s">
        <v>1903</v>
      </c>
      <c r="I2164" s="11" t="s">
        <v>1903</v>
      </c>
      <c r="J2164" s="14">
        <f>VLOOKUP(Table15[[#This Row],[TechRequired]],OldTree!A:B,2,0)</f>
        <v>7</v>
      </c>
      <c r="K2164" s="22" t="s">
        <v>6017</v>
      </c>
      <c r="L2164" s="14" t="s">
        <v>8668</v>
      </c>
      <c r="N2164" s="11" t="str">
        <f>INDEX(TreeLookup!$C$1:$DE$21,MATCH(Table15[[#This Row],[CATEGORY]],TreeLookup!$C$1:$C$21,0),MATCH(Table15[[#This Row],[YEAR]],TreeLookup!$C$1:$DE$1,0))</f>
        <v>earlyElecPropulsion</v>
      </c>
      <c r="P2164" s="13" t="s">
        <v>6843</v>
      </c>
      <c r="Q2164" s="11" t="s">
        <v>2703</v>
      </c>
      <c r="R2164" s="21" t="s">
        <v>6274</v>
      </c>
      <c r="S2164" s="11">
        <v>1998</v>
      </c>
      <c r="W2164" s="15"/>
      <c r="AD2164" s="11" t="s">
        <v>11286</v>
      </c>
    </row>
    <row r="2165" spans="1:30" x14ac:dyDescent="0.25">
      <c r="A2165" s="11" t="s">
        <v>14</v>
      </c>
      <c r="B2165" s="12" t="s">
        <v>8307</v>
      </c>
      <c r="C2165" s="11">
        <v>2500</v>
      </c>
      <c r="D2165" s="11">
        <v>8000</v>
      </c>
      <c r="E2165" s="12" t="s">
        <v>4457</v>
      </c>
      <c r="F2165" s="11" t="s">
        <v>1278</v>
      </c>
      <c r="G2165" s="11" t="s">
        <v>5836</v>
      </c>
      <c r="H2165" s="11" t="s">
        <v>5091</v>
      </c>
      <c r="I2165" s="11" t="s">
        <v>5091</v>
      </c>
      <c r="J2165" s="14" t="str">
        <f>VLOOKUP(Table15[[#This Row],[TechRequired]],OldTree!A:B,2,0)</f>
        <v>ORPH</v>
      </c>
      <c r="K2165" s="14"/>
      <c r="L2165" s="14"/>
      <c r="N2165" s="11" t="e">
        <f>INDEX(TreeLookup!$C$1:$DE$21,MATCH(Table15[[#This Row],[CATEGORY]],TreeLookup!$C$1:$C$21,0),MATCH(Table15[[#This Row],[YEAR]],TreeLookup!$C$1:$DE$1,0))</f>
        <v>#N/A</v>
      </c>
      <c r="O2165" s="11" t="s">
        <v>1903</v>
      </c>
      <c r="Q2165" s="11"/>
    </row>
    <row r="2166" spans="1:30" x14ac:dyDescent="0.25">
      <c r="B2166" s="24" t="s">
        <v>9517</v>
      </c>
      <c r="F2166" s="21" t="s">
        <v>1300</v>
      </c>
      <c r="G2166" s="21" t="s">
        <v>9516</v>
      </c>
      <c r="J2166" s="16">
        <f>VLOOKUP(Table15[[#This Row],[TechRequired]],OldTree!A:B,2,0)</f>
        <v>1</v>
      </c>
      <c r="K2166" s="22" t="s">
        <v>8956</v>
      </c>
      <c r="L2166" s="16"/>
      <c r="N2166" s="17" t="str">
        <f>INDEX(TreeLookup!$C$1:$DE$21,MATCH(Table15[[#This Row],[CATEGORY]],TreeLookup!$C$1:$C$21,0),MATCH(Table15[[#This Row],[YEAR]],TreeLookup!$C$1:$DE$1,0))</f>
        <v>prototypeNuclearPropulsion</v>
      </c>
      <c r="O2166" s="21" t="s">
        <v>9466</v>
      </c>
      <c r="S2166" s="11">
        <v>1967</v>
      </c>
    </row>
    <row r="2167" spans="1:30" x14ac:dyDescent="0.25">
      <c r="B2167" s="24" t="s">
        <v>9518</v>
      </c>
      <c r="F2167" s="21" t="s">
        <v>1324</v>
      </c>
      <c r="G2167" s="21" t="s">
        <v>9516</v>
      </c>
      <c r="J2167" s="16">
        <f>VLOOKUP(Table15[[#This Row],[TechRequired]],OldTree!A:B,2,0)</f>
        <v>2</v>
      </c>
      <c r="K2167" s="22" t="s">
        <v>8956</v>
      </c>
      <c r="L2167" s="16"/>
      <c r="N2167" s="17" t="str">
        <f>INDEX(TreeLookup!$C$1:$DE$21,MATCH(Table15[[#This Row],[CATEGORY]],TreeLookup!$C$1:$C$21,0),MATCH(Table15[[#This Row],[YEAR]],TreeLookup!$C$1:$DE$1,0))</f>
        <v>earlyNuclearPropulsion</v>
      </c>
      <c r="O2167" s="21" t="s">
        <v>9466</v>
      </c>
      <c r="S2167" s="11">
        <v>1972</v>
      </c>
    </row>
    <row r="2168" spans="1:30" x14ac:dyDescent="0.25">
      <c r="B2168" s="24" t="s">
        <v>9520</v>
      </c>
      <c r="F2168" s="21" t="s">
        <v>1287</v>
      </c>
      <c r="G2168" s="21" t="s">
        <v>9516</v>
      </c>
      <c r="J2168" s="16">
        <f>VLOOKUP(Table15[[#This Row],[TechRequired]],OldTree!A:B,2,0)</f>
        <v>3</v>
      </c>
      <c r="K2168" s="22" t="s">
        <v>8956</v>
      </c>
      <c r="L2168" s="16"/>
      <c r="N2168" s="17" t="str">
        <f>INDEX(TreeLookup!$C$1:$DE$21,MATCH(Table15[[#This Row],[CATEGORY]],TreeLookup!$C$1:$C$21,0),MATCH(Table15[[#This Row],[YEAR]],TreeLookup!$C$1:$DE$1,0))</f>
        <v>basicNuclearPropulsion</v>
      </c>
      <c r="O2168" s="21" t="s">
        <v>9466</v>
      </c>
      <c r="S2168" s="11">
        <v>1981</v>
      </c>
    </row>
    <row r="2169" spans="1:30" x14ac:dyDescent="0.25">
      <c r="B2169" s="24" t="s">
        <v>9519</v>
      </c>
      <c r="F2169" s="21" t="s">
        <v>1329</v>
      </c>
      <c r="G2169" s="21" t="s">
        <v>9516</v>
      </c>
      <c r="J2169" s="16">
        <f>VLOOKUP(Table15[[#This Row],[TechRequired]],OldTree!A:B,2,0)</f>
        <v>4</v>
      </c>
      <c r="K2169" s="22" t="s">
        <v>8956</v>
      </c>
      <c r="L2169" s="16"/>
      <c r="N2169" s="17" t="str">
        <f>INDEX(TreeLookup!$C$1:$DE$21,MATCH(Table15[[#This Row],[CATEGORY]],TreeLookup!$C$1:$C$21,0),MATCH(Table15[[#This Row],[YEAR]],TreeLookup!$C$1:$DE$1,0))</f>
        <v>improvedNuclearPropulsion</v>
      </c>
      <c r="O2169" s="21" t="s">
        <v>9466</v>
      </c>
      <c r="S2169" s="11">
        <v>1986</v>
      </c>
    </row>
    <row r="2170" spans="1:30" x14ac:dyDescent="0.25">
      <c r="B2170" s="24" t="s">
        <v>9521</v>
      </c>
      <c r="F2170" s="21" t="s">
        <v>1326</v>
      </c>
      <c r="G2170" s="21" t="s">
        <v>9516</v>
      </c>
      <c r="J2170" s="16">
        <f>VLOOKUP(Table15[[#This Row],[TechRequired]],OldTree!A:B,2,0)</f>
        <v>5</v>
      </c>
      <c r="K2170" s="22" t="s">
        <v>8956</v>
      </c>
      <c r="L2170" s="16"/>
      <c r="N2170" s="17" t="str">
        <f>INDEX(TreeLookup!$C$1:$DE$21,MATCH(Table15[[#This Row],[CATEGORY]],TreeLookup!$C$1:$C$21,0),MATCH(Table15[[#This Row],[YEAR]],TreeLookup!$C$1:$DE$1,0))</f>
        <v>advancedNuclearPropulsion</v>
      </c>
      <c r="O2170" s="21" t="s">
        <v>9466</v>
      </c>
      <c r="S2170" s="11">
        <v>1998</v>
      </c>
    </row>
    <row r="2171" spans="1:30" x14ac:dyDescent="0.25">
      <c r="B2171" s="24" t="s">
        <v>9522</v>
      </c>
      <c r="F2171" s="21" t="s">
        <v>1377</v>
      </c>
      <c r="G2171" s="21" t="s">
        <v>9516</v>
      </c>
      <c r="J2171" s="16">
        <f>VLOOKUP(Table15[[#This Row],[TechRequired]],OldTree!A:B,2,0)</f>
        <v>6</v>
      </c>
      <c r="K2171" s="22" t="s">
        <v>8956</v>
      </c>
      <c r="L2171" s="16"/>
      <c r="N2171" s="17" t="str">
        <f>INDEX(TreeLookup!$C$1:$DE$21,MATCH(Table15[[#This Row],[CATEGORY]],TreeLookup!$C$1:$C$21,0),MATCH(Table15[[#This Row],[YEAR]],TreeLookup!$C$1:$DE$1,0))</f>
        <v>efficientNuclearPropulsion</v>
      </c>
      <c r="O2171" s="21" t="s">
        <v>9466</v>
      </c>
      <c r="S2171" s="11">
        <v>2009</v>
      </c>
    </row>
    <row r="2172" spans="1:30" x14ac:dyDescent="0.25">
      <c r="B2172" s="24" t="s">
        <v>9523</v>
      </c>
      <c r="F2172" s="21" t="s">
        <v>1319</v>
      </c>
      <c r="G2172" s="21" t="s">
        <v>9516</v>
      </c>
      <c r="J2172" s="16">
        <f>VLOOKUP(Table15[[#This Row],[TechRequired]],OldTree!A:B,2,0)</f>
        <v>7</v>
      </c>
      <c r="K2172" s="22" t="s">
        <v>8956</v>
      </c>
      <c r="L2172" s="16"/>
      <c r="N2172" s="17" t="str">
        <f>INDEX(TreeLookup!$C$1:$DE$21,MATCH(Table15[[#This Row],[CATEGORY]],TreeLookup!$C$1:$C$21,0),MATCH(Table15[[#This Row],[YEAR]],TreeLookup!$C$1:$DE$1,0))</f>
        <v>nuclearPropulsionNF</v>
      </c>
      <c r="O2172" s="21" t="s">
        <v>9466</v>
      </c>
      <c r="S2172" s="11">
        <v>2019</v>
      </c>
    </row>
    <row r="2173" spans="1:30" x14ac:dyDescent="0.25">
      <c r="B2173" s="24" t="s">
        <v>9524</v>
      </c>
      <c r="F2173" s="21" t="s">
        <v>1325</v>
      </c>
      <c r="G2173" s="21" t="s">
        <v>9516</v>
      </c>
      <c r="J2173" s="16">
        <f>VLOOKUP(Table15[[#This Row],[TechRequired]],OldTree!A:B,2,0)</f>
        <v>8</v>
      </c>
      <c r="K2173" s="22" t="s">
        <v>8956</v>
      </c>
      <c r="L2173" s="16"/>
      <c r="N2173" s="17" t="str">
        <f>INDEX(TreeLookup!$C$1:$DE$21,MATCH(Table15[[#This Row],[CATEGORY]],TreeLookup!$C$1:$C$21,0),MATCH(Table15[[#This Row],[YEAR]],TreeLookup!$C$1:$DE$1,0))</f>
        <v>nuclearPropulsionNF2</v>
      </c>
      <c r="O2173" s="21" t="s">
        <v>9466</v>
      </c>
      <c r="S2173" s="11">
        <v>2035</v>
      </c>
    </row>
    <row r="2174" spans="1:30" x14ac:dyDescent="0.25">
      <c r="A2174" s="11" t="s">
        <v>2054</v>
      </c>
      <c r="B2174" s="12" t="s">
        <v>8171</v>
      </c>
      <c r="C2174" s="11">
        <v>676000</v>
      </c>
      <c r="D2174" s="11">
        <v>1950000</v>
      </c>
      <c r="E2174" s="12" t="s">
        <v>10732</v>
      </c>
      <c r="F2174" s="11" t="s">
        <v>5483</v>
      </c>
      <c r="G2174" s="11" t="s">
        <v>5480</v>
      </c>
      <c r="H2174" s="11" t="s">
        <v>1903</v>
      </c>
      <c r="I2174" s="11" t="s">
        <v>5091</v>
      </c>
      <c r="J2174" s="14">
        <f>VLOOKUP(Table15[[#This Row],[TechRequired]],OldTree!A:B,2,0)</f>
        <v>8</v>
      </c>
      <c r="K2174" s="22" t="s">
        <v>6016</v>
      </c>
      <c r="L2174" s="14" t="s">
        <v>8670</v>
      </c>
      <c r="M2174" s="14">
        <v>11</v>
      </c>
      <c r="N2174" s="11" t="str">
        <f>INDEX(TreeLookup!$C$1:$DE$21,MATCH(Table15[[#This Row],[CATEGORY]],TreeLookup!$C$1:$C$21,0),MATCH(Table15[[#This Row],[YEAR]],TreeLookup!$C$1:$DE$1,0))</f>
        <v>nuclearPowerNF</v>
      </c>
      <c r="P2174" s="13" t="s">
        <v>6842</v>
      </c>
      <c r="Q2174" s="11"/>
      <c r="S2174" s="11">
        <v>2035</v>
      </c>
      <c r="U2174" s="11" t="s">
        <v>6883</v>
      </c>
      <c r="W2174" s="15"/>
    </row>
    <row r="2175" spans="1:30" x14ac:dyDescent="0.25">
      <c r="A2175" s="11" t="s">
        <v>22</v>
      </c>
      <c r="B2175" s="12" t="s">
        <v>8309</v>
      </c>
      <c r="C2175" s="11">
        <v>50</v>
      </c>
      <c r="D2175" s="11">
        <v>8200</v>
      </c>
      <c r="E2175" s="12" t="s">
        <v>4213</v>
      </c>
      <c r="F2175" s="11" t="s">
        <v>1278</v>
      </c>
      <c r="G2175" s="11" t="s">
        <v>1381</v>
      </c>
      <c r="H2175" s="11" t="s">
        <v>5091</v>
      </c>
      <c r="I2175" s="11" t="s">
        <v>5091</v>
      </c>
      <c r="J2175" s="14" t="str">
        <f>VLOOKUP(Table15[[#This Row],[TechRequired]],OldTree!A:B,2,0)</f>
        <v>ORPH</v>
      </c>
      <c r="K2175" s="14"/>
      <c r="L2175" s="14"/>
      <c r="N2175" s="11" t="e">
        <f>INDEX(TreeLookup!$C$1:$DE$21,MATCH(Table15[[#This Row],[CATEGORY]],TreeLookup!$C$1:$C$21,0),MATCH(Table15[[#This Row],[YEAR]],TreeLookup!$C$1:$DE$1,0))</f>
        <v>#N/A</v>
      </c>
      <c r="O2175" s="11" t="s">
        <v>1903</v>
      </c>
      <c r="Q2175" s="11"/>
    </row>
    <row r="2176" spans="1:30" x14ac:dyDescent="0.25">
      <c r="A2176" s="11" t="s">
        <v>4211</v>
      </c>
      <c r="B2176" s="12" t="s">
        <v>8310</v>
      </c>
      <c r="C2176" s="11">
        <v>50</v>
      </c>
      <c r="D2176" s="11">
        <v>8200</v>
      </c>
      <c r="E2176" s="12" t="s">
        <v>4212</v>
      </c>
      <c r="F2176" s="11" t="s">
        <v>5220</v>
      </c>
      <c r="G2176" s="11" t="s">
        <v>1381</v>
      </c>
      <c r="H2176" s="11" t="s">
        <v>5091</v>
      </c>
      <c r="I2176" s="11" t="s">
        <v>5091</v>
      </c>
      <c r="J2176" s="14">
        <f>VLOOKUP(Table15[[#This Row],[TechRequired]],OldTree!A:B,2,0)</f>
        <v>7</v>
      </c>
      <c r="K2176" s="14"/>
      <c r="L2176" s="14"/>
      <c r="N2176" s="11" t="e">
        <f>INDEX(TreeLookup!$C$1:$DE$21,MATCH(Table15[[#This Row],[CATEGORY]],TreeLookup!$C$1:$C$21,0),MATCH(Table15[[#This Row],[YEAR]],TreeLookup!$C$1:$DE$1,0))</f>
        <v>#N/A</v>
      </c>
      <c r="O2176" s="11" t="s">
        <v>1903</v>
      </c>
      <c r="Q2176" s="11"/>
    </row>
    <row r="2177" spans="1:38" x14ac:dyDescent="0.25">
      <c r="A2177" s="11" t="s">
        <v>2530</v>
      </c>
      <c r="B2177" s="12" t="s">
        <v>6976</v>
      </c>
      <c r="C2177" s="11">
        <v>200</v>
      </c>
      <c r="D2177" s="11">
        <v>500</v>
      </c>
      <c r="E2177" s="12" t="s">
        <v>10030</v>
      </c>
      <c r="F2177" s="11" t="s">
        <v>1324</v>
      </c>
      <c r="G2177" s="11" t="s">
        <v>1909</v>
      </c>
      <c r="H2177" s="11" t="s">
        <v>1903</v>
      </c>
      <c r="I2177" s="11" t="s">
        <v>5091</v>
      </c>
      <c r="J2177" s="14">
        <f>VLOOKUP(Table15[[#This Row],[TechRequired]],OldTree!A:B,2,0)</f>
        <v>2</v>
      </c>
      <c r="K2177" s="22" t="s">
        <v>6012</v>
      </c>
      <c r="L2177" s="14" t="s">
        <v>8870</v>
      </c>
      <c r="M2177" s="14">
        <v>2</v>
      </c>
      <c r="N2177" s="11" t="str">
        <f>INDEX(TreeLookup!$C$1:$DE$21,MATCH(Table15[[#This Row],[CATEGORY]],TreeLookup!$C$1:$C$21,0),MATCH(Table15[[#This Row],[YEAR]],TreeLookup!$C$1:$DE$1,0))</f>
        <v>materialsScienceSatellite</v>
      </c>
      <c r="P2177" s="13" t="s">
        <v>6842</v>
      </c>
      <c r="Q2177" s="11" t="s">
        <v>6634</v>
      </c>
      <c r="S2177" s="11">
        <v>1958</v>
      </c>
      <c r="W2177" s="15"/>
    </row>
    <row r="2178" spans="1:38" x14ac:dyDescent="0.25">
      <c r="A2178" s="11" t="s">
        <v>2531</v>
      </c>
      <c r="B2178" s="12" t="s">
        <v>6977</v>
      </c>
      <c r="C2178" s="11">
        <v>240</v>
      </c>
      <c r="D2178" s="11">
        <v>6000</v>
      </c>
      <c r="E2178" s="12" t="s">
        <v>10029</v>
      </c>
      <c r="F2178" s="11" t="s">
        <v>1324</v>
      </c>
      <c r="G2178" s="11" t="s">
        <v>1909</v>
      </c>
      <c r="H2178" s="11" t="s">
        <v>1903</v>
      </c>
      <c r="I2178" s="11" t="s">
        <v>5091</v>
      </c>
      <c r="J2178" s="14">
        <f>VLOOKUP(Table15[[#This Row],[TechRequired]],OldTree!A:B,2,0)</f>
        <v>2</v>
      </c>
      <c r="K2178" s="22" t="s">
        <v>6012</v>
      </c>
      <c r="L2178" s="14" t="s">
        <v>8671</v>
      </c>
      <c r="N2178" s="11" t="str">
        <f>INDEX(TreeLookup!$C$1:$DE$21,MATCH(Table15[[#This Row],[CATEGORY]],TreeLookup!$C$1:$C$21,0),MATCH(Table15[[#This Row],[YEAR]],TreeLookup!$C$1:$DE$1,0))</f>
        <v>materialsScienceSatellite</v>
      </c>
      <c r="P2178" s="13" t="s">
        <v>6842</v>
      </c>
      <c r="Q2178" s="11" t="s">
        <v>6634</v>
      </c>
      <c r="S2178" s="11">
        <v>1958</v>
      </c>
      <c r="W2178" s="15"/>
    </row>
    <row r="2179" spans="1:38" x14ac:dyDescent="0.25">
      <c r="A2179" s="11" t="s">
        <v>5800</v>
      </c>
      <c r="B2179" s="12" t="s">
        <v>8414</v>
      </c>
      <c r="C2179" s="11">
        <v>10</v>
      </c>
      <c r="D2179" s="11">
        <v>5800</v>
      </c>
      <c r="E2179" s="12" t="s">
        <v>10214</v>
      </c>
      <c r="F2179" s="11" t="s">
        <v>1355</v>
      </c>
      <c r="G2179" s="21" t="s">
        <v>11292</v>
      </c>
      <c r="H2179" s="11" t="s">
        <v>1903</v>
      </c>
      <c r="I2179" s="11" t="s">
        <v>5091</v>
      </c>
      <c r="J2179" s="14">
        <f>VLOOKUP(Table15[[#This Row],[TechRequired]],OldTree!A:B,2,0)</f>
        <v>5</v>
      </c>
      <c r="K2179" s="22" t="s">
        <v>6012</v>
      </c>
      <c r="L2179" s="14" t="s">
        <v>8872</v>
      </c>
      <c r="M2179" s="14">
        <v>2</v>
      </c>
      <c r="N2179" s="11" t="str">
        <f>INDEX(TreeLookup!$C$1:$DE$21,MATCH(Table15[[#This Row],[CATEGORY]],TreeLookup!$C$1:$C$21,0),MATCH(Table15[[#This Row],[YEAR]],TreeLookup!$C$1:$DE$1,0))</f>
        <v>materialsScienceLunar</v>
      </c>
      <c r="P2179" s="13" t="s">
        <v>6842</v>
      </c>
      <c r="Q2179" s="11"/>
      <c r="S2179" s="11">
        <v>1967</v>
      </c>
      <c r="W2179" s="15"/>
    </row>
    <row r="2180" spans="1:38" x14ac:dyDescent="0.25">
      <c r="A2180" s="11" t="s">
        <v>5802</v>
      </c>
      <c r="B2180" s="12" t="s">
        <v>8415</v>
      </c>
      <c r="C2180" s="11">
        <v>1</v>
      </c>
      <c r="D2180" s="11">
        <v>5800</v>
      </c>
      <c r="E2180" s="12" t="s">
        <v>10215</v>
      </c>
      <c r="F2180" s="11" t="s">
        <v>1355</v>
      </c>
      <c r="G2180" s="21" t="s">
        <v>11292</v>
      </c>
      <c r="H2180" s="11" t="s">
        <v>1903</v>
      </c>
      <c r="I2180" s="11" t="s">
        <v>5091</v>
      </c>
      <c r="J2180" s="14">
        <f>VLOOKUP(Table15[[#This Row],[TechRequired]],OldTree!A:B,2,0)</f>
        <v>5</v>
      </c>
      <c r="K2180" s="22" t="s">
        <v>6012</v>
      </c>
      <c r="L2180" s="14" t="s">
        <v>8872</v>
      </c>
      <c r="M2180" s="14">
        <v>2</v>
      </c>
      <c r="N2180" s="11" t="str">
        <f>INDEX(TreeLookup!$C$1:$DE$21,MATCH(Table15[[#This Row],[CATEGORY]],TreeLookup!$C$1:$C$21,0),MATCH(Table15[[#This Row],[YEAR]],TreeLookup!$C$1:$DE$1,0))</f>
        <v>materialsScienceLunar</v>
      </c>
      <c r="P2180" s="13" t="s">
        <v>6842</v>
      </c>
      <c r="Q2180" s="11"/>
      <c r="S2180" s="11">
        <v>1967</v>
      </c>
      <c r="W2180" s="15"/>
    </row>
    <row r="2181" spans="1:38" x14ac:dyDescent="0.25">
      <c r="A2181" s="11" t="s">
        <v>1216</v>
      </c>
      <c r="B2181" s="12" t="s">
        <v>3660</v>
      </c>
      <c r="C2181" s="11">
        <v>7</v>
      </c>
      <c r="D2181" s="11">
        <v>140</v>
      </c>
      <c r="E2181" s="12" t="s">
        <v>3661</v>
      </c>
      <c r="F2181" s="11" t="s">
        <v>1372</v>
      </c>
      <c r="G2181" s="21" t="s">
        <v>11292</v>
      </c>
      <c r="H2181" s="11" t="s">
        <v>1903</v>
      </c>
      <c r="I2181" s="11" t="s">
        <v>1903</v>
      </c>
      <c r="J2181" s="14">
        <f>VLOOKUP(Table15[[#This Row],[TechRequired]],OldTree!A:B,2,0)</f>
        <v>0</v>
      </c>
      <c r="K2181" s="22" t="s">
        <v>6012</v>
      </c>
      <c r="L2181" s="14"/>
      <c r="M2181" s="14">
        <v>0</v>
      </c>
      <c r="N2181" s="11" t="str">
        <f>INDEX(TreeLookup!$C$1:$DE$21,MATCH(Table15[[#This Row],[CATEGORY]],TreeLookup!$C$1:$C$21,0),MATCH(Table15[[#This Row],[YEAR]],TreeLookup!$C$1:$DE$1,0))</f>
        <v>start</v>
      </c>
      <c r="P2181" s="13" t="s">
        <v>6843</v>
      </c>
      <c r="Q2181" s="11"/>
      <c r="S2181" s="11">
        <v>0</v>
      </c>
      <c r="W2181" s="15"/>
    </row>
    <row r="2182" spans="1:38" x14ac:dyDescent="0.25">
      <c r="A2182" s="11" t="s">
        <v>826</v>
      </c>
      <c r="B2182" s="12" t="s">
        <v>2270</v>
      </c>
      <c r="C2182" s="11">
        <v>4000</v>
      </c>
      <c r="D2182" s="11">
        <v>30000</v>
      </c>
      <c r="E2182" s="12" t="s">
        <v>2271</v>
      </c>
      <c r="F2182" s="11" t="s">
        <v>1344</v>
      </c>
      <c r="G2182" s="11" t="s">
        <v>1906</v>
      </c>
      <c r="H2182" s="11" t="s">
        <v>1903</v>
      </c>
      <c r="I2182" s="11" t="s">
        <v>1903</v>
      </c>
      <c r="J2182" s="14">
        <f>VLOOKUP(Table15[[#This Row],[TechRequired]],OldTree!A:B,2,0)</f>
        <v>4.5</v>
      </c>
      <c r="K2182" s="22" t="s">
        <v>8950</v>
      </c>
      <c r="L2182" s="14" t="s">
        <v>6819</v>
      </c>
      <c r="M2182" s="14">
        <v>7</v>
      </c>
      <c r="N2182" s="11" t="str">
        <f>INDEX(TreeLookup!$C$1:$DE$21,MATCH(Table15[[#This Row],[CATEGORY]],TreeLookup!$C$1:$C$21,0),MATCH(Table15[[#This Row],[YEAR]],TreeLookup!$C$1:$DE$1,0))</f>
        <v>spaceStationSolarPanels</v>
      </c>
      <c r="P2182" s="13" t="s">
        <v>6843</v>
      </c>
      <c r="Q2182" s="11" t="s">
        <v>6030</v>
      </c>
      <c r="S2182" s="11">
        <v>1973</v>
      </c>
      <c r="W2182" s="15"/>
    </row>
    <row r="2183" spans="1:38" x14ac:dyDescent="0.25">
      <c r="A2183" s="11" t="s">
        <v>827</v>
      </c>
      <c r="B2183" s="12" t="s">
        <v>2272</v>
      </c>
      <c r="C2183" s="11">
        <v>4000</v>
      </c>
      <c r="D2183" s="11">
        <v>30000</v>
      </c>
      <c r="E2183" s="12" t="s">
        <v>2273</v>
      </c>
      <c r="F2183" s="11" t="s">
        <v>1344</v>
      </c>
      <c r="G2183" s="11" t="s">
        <v>1906</v>
      </c>
      <c r="H2183" s="11" t="s">
        <v>1903</v>
      </c>
      <c r="I2183" s="11" t="s">
        <v>1903</v>
      </c>
      <c r="J2183" s="14">
        <f>VLOOKUP(Table15[[#This Row],[TechRequired]],OldTree!A:B,2,0)</f>
        <v>4.5</v>
      </c>
      <c r="K2183" s="22" t="s">
        <v>8950</v>
      </c>
      <c r="L2183" s="14" t="s">
        <v>6819</v>
      </c>
      <c r="M2183" s="14">
        <v>7</v>
      </c>
      <c r="N2183" s="11" t="str">
        <f>INDEX(TreeLookup!$C$1:$DE$21,MATCH(Table15[[#This Row],[CATEGORY]],TreeLookup!$C$1:$C$21,0),MATCH(Table15[[#This Row],[YEAR]],TreeLookup!$C$1:$DE$1,0))</f>
        <v>spaceStationSolarPanels</v>
      </c>
      <c r="P2183" s="13" t="s">
        <v>6843</v>
      </c>
      <c r="Q2183" s="11" t="s">
        <v>6030</v>
      </c>
      <c r="S2183" s="11">
        <v>1973</v>
      </c>
      <c r="W2183" s="15"/>
    </row>
    <row r="2184" spans="1:38" x14ac:dyDescent="0.25">
      <c r="A2184" s="11" t="s">
        <v>1015</v>
      </c>
      <c r="B2184" s="12" t="s">
        <v>3618</v>
      </c>
      <c r="C2184" s="11">
        <v>100</v>
      </c>
      <c r="D2184" s="11">
        <v>2000</v>
      </c>
      <c r="E2184" s="12" t="s">
        <v>3619</v>
      </c>
      <c r="F2184" s="11" t="s">
        <v>1368</v>
      </c>
      <c r="G2184" s="21" t="s">
        <v>11292</v>
      </c>
      <c r="H2184" s="11" t="s">
        <v>1903</v>
      </c>
      <c r="I2184" s="11" t="s">
        <v>1903</v>
      </c>
      <c r="J2184" s="14">
        <f>VLOOKUP(Table15[[#This Row],[TechRequired]],OldTree!A:B,2,0)</f>
        <v>2</v>
      </c>
      <c r="K2184" s="22" t="s">
        <v>6013</v>
      </c>
      <c r="L2184" s="22" t="s">
        <v>9157</v>
      </c>
      <c r="N2184" s="11" t="str">
        <f>INDEX(TreeLookup!$C$1:$DE$21,MATCH(Table15[[#This Row],[CATEGORY]],TreeLookup!$C$1:$C$21,0),MATCH(Table15[[#This Row],[YEAR]],TreeLookup!$C$1:$DE$1,0))</f>
        <v>scienceSatellite</v>
      </c>
      <c r="P2184" s="13" t="s">
        <v>6843</v>
      </c>
      <c r="Q2184" s="11"/>
      <c r="S2184" s="11">
        <v>1958</v>
      </c>
      <c r="W2184" s="15"/>
      <c r="AH2184" s="11" t="s">
        <v>11286</v>
      </c>
    </row>
    <row r="2185" spans="1:38" x14ac:dyDescent="0.25">
      <c r="A2185" s="11" t="s">
        <v>316</v>
      </c>
      <c r="B2185" s="12" t="s">
        <v>4562</v>
      </c>
      <c r="C2185" s="11">
        <v>500</v>
      </c>
      <c r="D2185" s="11">
        <v>10000</v>
      </c>
      <c r="E2185" s="12" t="s">
        <v>4563</v>
      </c>
      <c r="F2185" s="11" t="s">
        <v>1301</v>
      </c>
      <c r="G2185" s="11" t="s">
        <v>1698</v>
      </c>
      <c r="H2185" s="11" t="s">
        <v>1903</v>
      </c>
      <c r="I2185" s="11" t="s">
        <v>1903</v>
      </c>
      <c r="J2185" s="14">
        <f>VLOOKUP(Table15[[#This Row],[TechRequired]],OldTree!A:B,2,0)</f>
        <v>3</v>
      </c>
      <c r="K2185" s="22" t="s">
        <v>6013</v>
      </c>
      <c r="L2185" s="22" t="s">
        <v>9159</v>
      </c>
      <c r="M2185" s="14">
        <v>3</v>
      </c>
      <c r="N2185" s="11" t="str">
        <f>INDEX(TreeLookup!$C$1:$DE$21,MATCH(Table15[[#This Row],[CATEGORY]],TreeLookup!$C$1:$C$21,0),MATCH(Table15[[#This Row],[YEAR]],TreeLookup!$C$1:$DE$1,0))</f>
        <v>scienceAdvCapsules</v>
      </c>
      <c r="P2185" s="13" t="s">
        <v>6843</v>
      </c>
      <c r="Q2185" s="11"/>
      <c r="S2185" s="11">
        <v>1964</v>
      </c>
      <c r="W2185" s="15"/>
      <c r="AH2185" s="11" t="s">
        <v>11286</v>
      </c>
    </row>
    <row r="2186" spans="1:38" x14ac:dyDescent="0.25">
      <c r="A2186" s="11" t="s">
        <v>1520</v>
      </c>
      <c r="B2186" s="12" t="s">
        <v>7649</v>
      </c>
      <c r="C2186" s="11">
        <v>600</v>
      </c>
      <c r="D2186" s="11">
        <v>1200</v>
      </c>
      <c r="E2186" s="12" t="s">
        <v>10692</v>
      </c>
      <c r="F2186" s="11" t="s">
        <v>1300</v>
      </c>
      <c r="G2186" s="11" t="s">
        <v>5218</v>
      </c>
      <c r="H2186" s="11" t="s">
        <v>1903</v>
      </c>
      <c r="I2186" s="11" t="s">
        <v>5091</v>
      </c>
      <c r="J2186" s="14">
        <f>VLOOKUP(Table15[[#This Row],[TechRequired]],OldTree!A:B,2,0)</f>
        <v>1</v>
      </c>
      <c r="K2186" s="22" t="s">
        <v>6012</v>
      </c>
      <c r="L2186" s="14" t="s">
        <v>8868</v>
      </c>
      <c r="N2186" s="11" t="str">
        <f>INDEX(TreeLookup!$C$1:$DE$21,MATCH(Table15[[#This Row],[CATEGORY]],TreeLookup!$C$1:$C$21,0),MATCH(Table15[[#This Row],[YEAR]],TreeLookup!$C$1:$DE$1,0))</f>
        <v>materialsScienceNF</v>
      </c>
      <c r="P2186" s="13" t="s">
        <v>6842</v>
      </c>
      <c r="Q2186" s="11" t="s">
        <v>6636</v>
      </c>
      <c r="S2186" s="11">
        <v>2019</v>
      </c>
      <c r="W2186" s="15"/>
    </row>
    <row r="2187" spans="1:38" x14ac:dyDescent="0.25">
      <c r="A2187" s="11" t="s">
        <v>983</v>
      </c>
      <c r="B2187" s="12" t="s">
        <v>3168</v>
      </c>
      <c r="C2187" s="11">
        <v>893</v>
      </c>
      <c r="D2187" s="11">
        <v>17860</v>
      </c>
      <c r="E2187" s="12" t="s">
        <v>3169</v>
      </c>
      <c r="F2187" s="11" t="s">
        <v>1367</v>
      </c>
      <c r="G2187" s="11" t="s">
        <v>5691</v>
      </c>
      <c r="H2187" s="11" t="s">
        <v>1903</v>
      </c>
      <c r="I2187" s="11" t="s">
        <v>1903</v>
      </c>
      <c r="J2187" s="14">
        <f>VLOOKUP(Table15[[#This Row],[TechRequired]],OldTree!A:B,2,0)</f>
        <v>7</v>
      </c>
      <c r="K2187" s="22" t="s">
        <v>8953</v>
      </c>
      <c r="L2187" s="14"/>
      <c r="N2187" s="11" t="str">
        <f>INDEX(TreeLookup!$C$1:$DE$21,MATCH(Table15[[#This Row],[CATEGORY]],TreeLookup!$C$1:$C$21,0),MATCH(Table15[[#This Row],[YEAR]],TreeLookup!$C$1:$DE$1,0))</f>
        <v>solids1986</v>
      </c>
      <c r="P2187" s="13" t="s">
        <v>6843</v>
      </c>
      <c r="Q2187" s="11" t="s">
        <v>6635</v>
      </c>
      <c r="S2187" s="11">
        <v>1990</v>
      </c>
      <c r="W2187" s="15"/>
      <c r="AE2187" s="11" t="s">
        <v>11286</v>
      </c>
    </row>
    <row r="2188" spans="1:38" x14ac:dyDescent="0.25">
      <c r="A2188" s="11" t="s">
        <v>3907</v>
      </c>
      <c r="B2188" s="12" t="s">
        <v>7305</v>
      </c>
      <c r="C2188" s="11">
        <v>2000</v>
      </c>
      <c r="D2188" s="11">
        <v>4000</v>
      </c>
      <c r="E2188" s="12" t="s">
        <v>3908</v>
      </c>
      <c r="F2188" s="11" t="s">
        <v>1327</v>
      </c>
      <c r="G2188" s="11" t="s">
        <v>1383</v>
      </c>
      <c r="H2188" s="11" t="s">
        <v>5091</v>
      </c>
      <c r="I2188" s="11" t="s">
        <v>5091</v>
      </c>
      <c r="J2188" s="14">
        <f>VLOOKUP(Table15[[#This Row],[TechRequired]],OldTree!A:B,2,0)</f>
        <v>5</v>
      </c>
      <c r="K2188" s="14"/>
      <c r="L2188" s="14" t="s">
        <v>8665</v>
      </c>
      <c r="N2188" s="11" t="e">
        <f>INDEX(TreeLookup!$C$1:$DE$21,MATCH(Table15[[#This Row],[CATEGORY]],TreeLookup!$C$1:$C$21,0),MATCH(Table15[[#This Row],[YEAR]],TreeLookup!$C$1:$DE$1,0))</f>
        <v>#N/A</v>
      </c>
      <c r="O2188" s="11" t="s">
        <v>1903</v>
      </c>
      <c r="P2188" s="13" t="s">
        <v>6842</v>
      </c>
      <c r="Q2188" s="12" t="s">
        <v>6077</v>
      </c>
      <c r="S2188" s="11">
        <v>1981</v>
      </c>
    </row>
    <row r="2189" spans="1:38" x14ac:dyDescent="0.25">
      <c r="A2189" s="11" t="s">
        <v>3909</v>
      </c>
      <c r="B2189" s="12" t="s">
        <v>7306</v>
      </c>
      <c r="C2189" s="11">
        <v>73500</v>
      </c>
      <c r="D2189" s="11">
        <v>244000</v>
      </c>
      <c r="E2189" s="12" t="s">
        <v>3910</v>
      </c>
      <c r="F2189" s="11" t="s">
        <v>1327</v>
      </c>
      <c r="G2189" s="11" t="s">
        <v>1383</v>
      </c>
      <c r="H2189" s="11" t="s">
        <v>5091</v>
      </c>
      <c r="I2189" s="11" t="s">
        <v>5091</v>
      </c>
      <c r="J2189" s="14">
        <f>VLOOKUP(Table15[[#This Row],[TechRequired]],OldTree!A:B,2,0)</f>
        <v>5</v>
      </c>
      <c r="K2189" s="14"/>
      <c r="L2189" s="14" t="s">
        <v>8665</v>
      </c>
      <c r="N2189" s="11" t="e">
        <f>INDEX(TreeLookup!$C$1:$DE$21,MATCH(Table15[[#This Row],[CATEGORY]],TreeLookup!$C$1:$C$21,0),MATCH(Table15[[#This Row],[YEAR]],TreeLookup!$C$1:$DE$1,0))</f>
        <v>#N/A</v>
      </c>
      <c r="O2189" s="11" t="s">
        <v>1903</v>
      </c>
      <c r="P2189" s="13" t="s">
        <v>6842</v>
      </c>
      <c r="Q2189" s="12" t="s">
        <v>6077</v>
      </c>
      <c r="S2189" s="11">
        <v>1981</v>
      </c>
    </row>
    <row r="2190" spans="1:38" x14ac:dyDescent="0.25">
      <c r="A2190" s="11" t="s">
        <v>948</v>
      </c>
      <c r="B2190" s="12" t="s">
        <v>1542</v>
      </c>
      <c r="C2190" s="11">
        <v>60000</v>
      </c>
      <c r="D2190" s="11">
        <v>750000</v>
      </c>
      <c r="E2190" s="12" t="s">
        <v>1558</v>
      </c>
      <c r="F2190" s="11" t="s">
        <v>1363</v>
      </c>
      <c r="G2190" s="11" t="s">
        <v>5218</v>
      </c>
      <c r="H2190" s="11" t="s">
        <v>1903</v>
      </c>
      <c r="I2190" s="11" t="s">
        <v>1903</v>
      </c>
      <c r="J2190" s="14">
        <f>VLOOKUP(Table15[[#This Row],[TechRequired]],OldTree!A:B,2,0)</f>
        <v>7</v>
      </c>
      <c r="K2190" s="22" t="s">
        <v>8946</v>
      </c>
      <c r="L2190" s="14" t="s">
        <v>8651</v>
      </c>
      <c r="M2190" s="14">
        <v>10</v>
      </c>
      <c r="N2190" s="11" t="str">
        <f>INDEX(TreeLookup!$C$1:$DE$21,MATCH(Table15[[#This Row],[CATEGORY]],TreeLookup!$C$1:$C$21,0),MATCH(Table15[[#This Row],[YEAR]],TreeLookup!$C$1:$DE$1,0))</f>
        <v>capsulesNF</v>
      </c>
      <c r="P2190" s="13" t="s">
        <v>6843</v>
      </c>
      <c r="Q2190" s="11" t="s">
        <v>6636</v>
      </c>
      <c r="S2190" s="11">
        <v>2019</v>
      </c>
      <c r="W2190" s="15"/>
      <c r="Y2190" s="11" t="s">
        <v>10988</v>
      </c>
      <c r="Z2190" s="11" t="s">
        <v>11286</v>
      </c>
      <c r="AF2190" s="11" t="s">
        <v>11286</v>
      </c>
      <c r="AG2190" s="11" t="s">
        <v>11286</v>
      </c>
    </row>
    <row r="2191" spans="1:38" x14ac:dyDescent="0.25">
      <c r="A2191" s="11" t="s">
        <v>940</v>
      </c>
      <c r="B2191" s="12" t="s">
        <v>1539</v>
      </c>
      <c r="C2191" s="11">
        <v>4000</v>
      </c>
      <c r="D2191" s="11">
        <v>175000</v>
      </c>
      <c r="E2191" s="12" t="s">
        <v>1556</v>
      </c>
      <c r="F2191" s="11" t="s">
        <v>1363</v>
      </c>
      <c r="G2191" s="11" t="s">
        <v>5218</v>
      </c>
      <c r="H2191" s="11" t="s">
        <v>1903</v>
      </c>
      <c r="I2191" s="11" t="s">
        <v>1903</v>
      </c>
      <c r="J2191" s="14">
        <f>VLOOKUP(Table15[[#This Row],[TechRequired]],OldTree!A:B,2,0)</f>
        <v>7</v>
      </c>
      <c r="K2191" s="22" t="s">
        <v>8946</v>
      </c>
      <c r="L2191" s="14" t="s">
        <v>8654</v>
      </c>
      <c r="M2191" s="14">
        <v>10</v>
      </c>
      <c r="N2191" s="11" t="str">
        <f>INDEX(TreeLookup!$C$1:$DE$21,MATCH(Table15[[#This Row],[CATEGORY]],TreeLookup!$C$1:$C$21,0),MATCH(Table15[[#This Row],[YEAR]],TreeLookup!$C$1:$DE$1,0))</f>
        <v>capsulesNF</v>
      </c>
      <c r="P2191" s="13" t="s">
        <v>6843</v>
      </c>
      <c r="Q2191" s="11" t="s">
        <v>6636</v>
      </c>
      <c r="S2191" s="11">
        <v>2019</v>
      </c>
      <c r="W2191" s="15"/>
      <c r="AE2191" s="11" t="s">
        <v>11286</v>
      </c>
      <c r="AG2191" s="11" t="s">
        <v>11286</v>
      </c>
      <c r="AL2191" s="11" t="s">
        <v>11286</v>
      </c>
    </row>
    <row r="2192" spans="1:38" x14ac:dyDescent="0.25">
      <c r="A2192" s="11" t="s">
        <v>3911</v>
      </c>
      <c r="B2192" s="12" t="s">
        <v>7307</v>
      </c>
      <c r="C2192" s="11">
        <v>32000</v>
      </c>
      <c r="D2192" s="11">
        <v>140000</v>
      </c>
      <c r="E2192" s="12" t="s">
        <v>3912</v>
      </c>
      <c r="F2192" s="11" t="s">
        <v>1327</v>
      </c>
      <c r="G2192" s="11" t="s">
        <v>1383</v>
      </c>
      <c r="H2192" s="11" t="s">
        <v>5091</v>
      </c>
      <c r="I2192" s="11" t="s">
        <v>5091</v>
      </c>
      <c r="J2192" s="14">
        <f>VLOOKUP(Table15[[#This Row],[TechRequired]],OldTree!A:B,2,0)</f>
        <v>5</v>
      </c>
      <c r="K2192" s="14"/>
      <c r="L2192" s="14" t="s">
        <v>8665</v>
      </c>
      <c r="N2192" s="11" t="e">
        <f>INDEX(TreeLookup!$C$1:$DE$21,MATCH(Table15[[#This Row],[CATEGORY]],TreeLookup!$C$1:$C$21,0),MATCH(Table15[[#This Row],[YEAR]],TreeLookup!$C$1:$DE$1,0))</f>
        <v>#N/A</v>
      </c>
      <c r="O2192" s="11" t="s">
        <v>1903</v>
      </c>
      <c r="P2192" s="13" t="s">
        <v>6842</v>
      </c>
      <c r="Q2192" s="12" t="s">
        <v>6077</v>
      </c>
      <c r="S2192" s="11">
        <v>1981</v>
      </c>
    </row>
    <row r="2193" spans="1:38" x14ac:dyDescent="0.25">
      <c r="A2193" s="11" t="s">
        <v>1457</v>
      </c>
      <c r="B2193" s="12" t="s">
        <v>7651</v>
      </c>
      <c r="C2193" s="11">
        <v>1000</v>
      </c>
      <c r="D2193" s="11">
        <v>1400</v>
      </c>
      <c r="E2193" s="12" t="s">
        <v>10685</v>
      </c>
      <c r="F2193" s="11" t="s">
        <v>1362</v>
      </c>
      <c r="G2193" s="11" t="s">
        <v>5218</v>
      </c>
      <c r="H2193" s="11" t="s">
        <v>1903</v>
      </c>
      <c r="I2193" s="11" t="s">
        <v>5091</v>
      </c>
      <c r="J2193" s="14">
        <f>VLOOKUP(Table15[[#This Row],[TechRequired]],OldTree!A:B,2,0)</f>
        <v>4</v>
      </c>
      <c r="K2193" s="22" t="s">
        <v>8946</v>
      </c>
      <c r="L2193" s="14" t="s">
        <v>8652</v>
      </c>
      <c r="M2193" s="14">
        <v>10</v>
      </c>
      <c r="N2193" s="11" t="str">
        <f>INDEX(TreeLookup!$C$1:$DE$21,MATCH(Table15[[#This Row],[CATEGORY]],TreeLookup!$C$1:$C$21,0),MATCH(Table15[[#This Row],[YEAR]],TreeLookup!$C$1:$DE$1,0))</f>
        <v>capsulesNF</v>
      </c>
      <c r="P2193" s="13" t="s">
        <v>6842</v>
      </c>
      <c r="Q2193" s="11" t="s">
        <v>6636</v>
      </c>
      <c r="S2193" s="11">
        <v>2019</v>
      </c>
      <c r="W2193" s="15"/>
      <c r="AG2193" s="11" t="s">
        <v>11286</v>
      </c>
      <c r="AJ2193" s="11" t="s">
        <v>11286</v>
      </c>
    </row>
    <row r="2194" spans="1:38" x14ac:dyDescent="0.25">
      <c r="A2194" s="11" t="s">
        <v>946</v>
      </c>
      <c r="B2194" s="12" t="s">
        <v>1541</v>
      </c>
      <c r="C2194" s="11">
        <v>5000</v>
      </c>
      <c r="D2194" s="11">
        <v>175000</v>
      </c>
      <c r="E2194" s="12" t="s">
        <v>4680</v>
      </c>
      <c r="F2194" s="11" t="s">
        <v>1363</v>
      </c>
      <c r="G2194" s="11" t="s">
        <v>5218</v>
      </c>
      <c r="H2194" s="11" t="s">
        <v>1903</v>
      </c>
      <c r="I2194" s="11" t="s">
        <v>1903</v>
      </c>
      <c r="J2194" s="14">
        <f>VLOOKUP(Table15[[#This Row],[TechRequired]],OldTree!A:B,2,0)</f>
        <v>7</v>
      </c>
      <c r="K2194" s="22" t="s">
        <v>8946</v>
      </c>
      <c r="L2194" s="14" t="s">
        <v>8654</v>
      </c>
      <c r="M2194" s="14">
        <v>10</v>
      </c>
      <c r="N2194" s="11" t="str">
        <f>INDEX(TreeLookup!$C$1:$DE$21,MATCH(Table15[[#This Row],[CATEGORY]],TreeLookup!$C$1:$C$21,0),MATCH(Table15[[#This Row],[YEAR]],TreeLookup!$C$1:$DE$1,0))</f>
        <v>capsulesNF</v>
      </c>
      <c r="P2194" s="13" t="s">
        <v>6843</v>
      </c>
      <c r="Q2194" s="11" t="s">
        <v>6636</v>
      </c>
      <c r="S2194" s="11">
        <v>2019</v>
      </c>
      <c r="W2194" s="15"/>
      <c r="Y2194" s="11" t="s">
        <v>10989</v>
      </c>
      <c r="AE2194" s="11" t="s">
        <v>11286</v>
      </c>
      <c r="AG2194" s="11" t="s">
        <v>11286</v>
      </c>
    </row>
    <row r="2195" spans="1:38" x14ac:dyDescent="0.25">
      <c r="A2195" s="11" t="s">
        <v>693</v>
      </c>
      <c r="B2195" s="12" t="s">
        <v>3456</v>
      </c>
      <c r="C2195" s="11">
        <v>700</v>
      </c>
      <c r="D2195" s="11">
        <v>24500</v>
      </c>
      <c r="E2195" s="12" t="s">
        <v>3814</v>
      </c>
      <c r="F2195" s="11" t="s">
        <v>1329</v>
      </c>
      <c r="G2195" s="11" t="s">
        <v>1383</v>
      </c>
      <c r="H2195" s="11" t="s">
        <v>1903</v>
      </c>
      <c r="I2195" s="11" t="s">
        <v>1903</v>
      </c>
      <c r="J2195" s="14">
        <f>VLOOKUP(Table15[[#This Row],[TechRequired]],OldTree!A:B,2,0)</f>
        <v>4</v>
      </c>
      <c r="K2195" s="22" t="s">
        <v>8945</v>
      </c>
      <c r="L2195" s="14" t="s">
        <v>8673</v>
      </c>
      <c r="N2195" s="11" t="str">
        <f>INDEX(TreeLookup!$C$1:$DE$21,MATCH(Table15[[#This Row],[CATEGORY]],TreeLookup!$C$1:$C$21,0),MATCH(Table15[[#This Row],[YEAR]],TreeLookup!$C$1:$DE$1,0))</f>
        <v>orbitalRocketry1967</v>
      </c>
      <c r="P2195" s="13" t="s">
        <v>6843</v>
      </c>
      <c r="Q2195" s="11" t="s">
        <v>6040</v>
      </c>
      <c r="R2195" s="21" t="s">
        <v>6064</v>
      </c>
      <c r="S2195" s="11">
        <v>1968</v>
      </c>
      <c r="W2195" s="15"/>
      <c r="Y2195" s="11" t="s">
        <v>10942</v>
      </c>
      <c r="AC2195" s="11" t="s">
        <v>11286</v>
      </c>
      <c r="AG2195" s="11" t="s">
        <v>11286</v>
      </c>
      <c r="AK2195" s="11" t="s">
        <v>11287</v>
      </c>
    </row>
    <row r="2196" spans="1:38" x14ac:dyDescent="0.25">
      <c r="A2196" s="11" t="s">
        <v>1511</v>
      </c>
      <c r="B2196" s="12" t="s">
        <v>7652</v>
      </c>
      <c r="C2196" s="11">
        <v>6800</v>
      </c>
      <c r="D2196" s="11">
        <v>5800</v>
      </c>
      <c r="E2196" s="12" t="s">
        <v>10693</v>
      </c>
      <c r="F2196" s="11" t="s">
        <v>1305</v>
      </c>
      <c r="G2196" s="11" t="s">
        <v>5218</v>
      </c>
      <c r="H2196" s="11" t="s">
        <v>1903</v>
      </c>
      <c r="I2196" s="11" t="s">
        <v>5091</v>
      </c>
      <c r="J2196" s="14">
        <f>VLOOKUP(Table15[[#This Row],[TechRequired]],OldTree!A:B,2,0)</f>
        <v>6</v>
      </c>
      <c r="K2196" s="22" t="s">
        <v>6012</v>
      </c>
      <c r="L2196" s="14" t="s">
        <v>8868</v>
      </c>
      <c r="N2196" s="11" t="str">
        <f>INDEX(TreeLookup!$C$1:$DE$21,MATCH(Table15[[#This Row],[CATEGORY]],TreeLookup!$C$1:$C$21,0),MATCH(Table15[[#This Row],[YEAR]],TreeLookup!$C$1:$DE$1,0))</f>
        <v>materialsScienceNF</v>
      </c>
      <c r="P2196" s="13" t="s">
        <v>6842</v>
      </c>
      <c r="Q2196" s="11" t="s">
        <v>6636</v>
      </c>
      <c r="S2196" s="11">
        <v>2019</v>
      </c>
      <c r="W2196" s="15"/>
    </row>
    <row r="2197" spans="1:38" x14ac:dyDescent="0.25">
      <c r="A2197" s="11" t="s">
        <v>947</v>
      </c>
      <c r="B2197" s="12" t="s">
        <v>1543</v>
      </c>
      <c r="C2197" s="11">
        <v>60000</v>
      </c>
      <c r="D2197" s="11">
        <v>750000</v>
      </c>
      <c r="E2197" s="12" t="s">
        <v>1559</v>
      </c>
      <c r="F2197" s="11" t="s">
        <v>1363</v>
      </c>
      <c r="G2197" s="11" t="s">
        <v>5218</v>
      </c>
      <c r="H2197" s="11" t="s">
        <v>1903</v>
      </c>
      <c r="I2197" s="11" t="s">
        <v>1903</v>
      </c>
      <c r="J2197" s="14">
        <f>VLOOKUP(Table15[[#This Row],[TechRequired]],OldTree!A:B,2,0)</f>
        <v>7</v>
      </c>
      <c r="K2197" s="22" t="s">
        <v>8946</v>
      </c>
      <c r="L2197" s="14" t="s">
        <v>8651</v>
      </c>
      <c r="M2197" s="14">
        <v>10</v>
      </c>
      <c r="N2197" s="11" t="str">
        <f>INDEX(TreeLookup!$C$1:$DE$21,MATCH(Table15[[#This Row],[CATEGORY]],TreeLookup!$C$1:$C$21,0),MATCH(Table15[[#This Row],[YEAR]],TreeLookup!$C$1:$DE$1,0))</f>
        <v>capsulesNF</v>
      </c>
      <c r="P2197" s="13" t="s">
        <v>6843</v>
      </c>
      <c r="Q2197" s="11" t="s">
        <v>6636</v>
      </c>
      <c r="S2197" s="11">
        <v>2019</v>
      </c>
      <c r="W2197" s="15"/>
      <c r="Y2197" s="11" t="s">
        <v>10988</v>
      </c>
      <c r="Z2197" s="11" t="s">
        <v>11286</v>
      </c>
      <c r="AF2197" s="11" t="s">
        <v>11286</v>
      </c>
      <c r="AG2197" s="11" t="s">
        <v>11286</v>
      </c>
    </row>
    <row r="2198" spans="1:38" x14ac:dyDescent="0.25">
      <c r="A2198" s="11" t="s">
        <v>939</v>
      </c>
      <c r="B2198" s="12" t="s">
        <v>1540</v>
      </c>
      <c r="C2198" s="11">
        <v>4000</v>
      </c>
      <c r="D2198" s="11">
        <v>175000</v>
      </c>
      <c r="E2198" s="12" t="s">
        <v>1557</v>
      </c>
      <c r="F2198" s="11" t="s">
        <v>1363</v>
      </c>
      <c r="G2198" s="11" t="s">
        <v>5218</v>
      </c>
      <c r="H2198" s="11" t="s">
        <v>1903</v>
      </c>
      <c r="I2198" s="11" t="s">
        <v>1903</v>
      </c>
      <c r="J2198" s="14">
        <f>VLOOKUP(Table15[[#This Row],[TechRequired]],OldTree!A:B,2,0)</f>
        <v>7</v>
      </c>
      <c r="K2198" s="22" t="s">
        <v>6812</v>
      </c>
      <c r="L2198" s="14" t="s">
        <v>6813</v>
      </c>
      <c r="N2198" s="11" t="str">
        <f>INDEX(TreeLookup!$C$1:$DE$21,MATCH(Table15[[#This Row],[CATEGORY]],TreeLookup!$C$1:$C$21,0),MATCH(Table15[[#This Row],[YEAR]],TreeLookup!$C$1:$DE$1,0))</f>
        <v>flightControlNF</v>
      </c>
      <c r="P2198" s="13" t="s">
        <v>6843</v>
      </c>
      <c r="Q2198" s="11" t="s">
        <v>6636</v>
      </c>
      <c r="S2198" s="11">
        <v>2019</v>
      </c>
      <c r="W2198" s="15"/>
      <c r="AG2198" s="11" t="s">
        <v>11286</v>
      </c>
      <c r="AL2198" s="11" t="s">
        <v>11286</v>
      </c>
    </row>
    <row r="2199" spans="1:38" x14ac:dyDescent="0.25">
      <c r="A2199" s="11" t="s">
        <v>1436</v>
      </c>
      <c r="B2199" s="12" t="s">
        <v>7669</v>
      </c>
      <c r="C2199" s="11">
        <v>450</v>
      </c>
      <c r="D2199" s="11">
        <v>7600</v>
      </c>
      <c r="E2199" s="12" t="s">
        <v>10691</v>
      </c>
      <c r="F2199" s="11" t="s">
        <v>1365</v>
      </c>
      <c r="G2199" s="11" t="s">
        <v>5218</v>
      </c>
      <c r="H2199" s="11" t="s">
        <v>1903</v>
      </c>
      <c r="I2199" s="11" t="s">
        <v>5091</v>
      </c>
      <c r="J2199" s="14">
        <f>VLOOKUP(Table15[[#This Row],[TechRequired]],OldTree!A:B,2,0)</f>
        <v>5</v>
      </c>
      <c r="K2199" s="22" t="s">
        <v>6812</v>
      </c>
      <c r="L2199" s="14" t="s">
        <v>6812</v>
      </c>
      <c r="M2199" s="14">
        <v>10</v>
      </c>
      <c r="N2199" s="11" t="str">
        <f>INDEX(TreeLookup!$C$1:$DE$21,MATCH(Table15[[#This Row],[CATEGORY]],TreeLookup!$C$1:$C$21,0),MATCH(Table15[[#This Row],[YEAR]],TreeLookup!$C$1:$DE$1,0))</f>
        <v>flightControlNF</v>
      </c>
      <c r="P2199" s="13" t="s">
        <v>6842</v>
      </c>
      <c r="Q2199" s="11" t="s">
        <v>6636</v>
      </c>
      <c r="S2199" s="11">
        <v>2019</v>
      </c>
      <c r="W2199" s="15"/>
    </row>
    <row r="2200" spans="1:38" x14ac:dyDescent="0.25">
      <c r="A2200" s="11" t="s">
        <v>1435</v>
      </c>
      <c r="B2200" s="12" t="s">
        <v>7670</v>
      </c>
      <c r="C2200" s="11">
        <v>500</v>
      </c>
      <c r="D2200" s="11">
        <v>4200</v>
      </c>
      <c r="E2200" s="12" t="s">
        <v>10690</v>
      </c>
      <c r="F2200" s="11" t="s">
        <v>1365</v>
      </c>
      <c r="G2200" s="11" t="s">
        <v>5218</v>
      </c>
      <c r="H2200" s="11" t="s">
        <v>1903</v>
      </c>
      <c r="I2200" s="11" t="s">
        <v>5091</v>
      </c>
      <c r="J2200" s="14">
        <f>VLOOKUP(Table15[[#This Row],[TechRequired]],OldTree!A:B,2,0)</f>
        <v>5</v>
      </c>
      <c r="K2200" s="22" t="s">
        <v>6812</v>
      </c>
      <c r="L2200" s="14" t="s">
        <v>6812</v>
      </c>
      <c r="M2200" s="14">
        <v>10</v>
      </c>
      <c r="N2200" s="11" t="str">
        <f>INDEX(TreeLookup!$C$1:$DE$21,MATCH(Table15[[#This Row],[CATEGORY]],TreeLookup!$C$1:$C$21,0),MATCH(Table15[[#This Row],[YEAR]],TreeLookup!$C$1:$DE$1,0))</f>
        <v>flightControlNF</v>
      </c>
      <c r="P2200" s="13" t="s">
        <v>6842</v>
      </c>
      <c r="Q2200" s="11" t="s">
        <v>6636</v>
      </c>
      <c r="S2200" s="11">
        <v>2019</v>
      </c>
      <c r="W2200" s="15"/>
    </row>
    <row r="2201" spans="1:38" x14ac:dyDescent="0.25">
      <c r="A2201" s="11" t="s">
        <v>1434</v>
      </c>
      <c r="B2201" s="12" t="s">
        <v>7677</v>
      </c>
      <c r="C2201" s="11">
        <v>450</v>
      </c>
      <c r="D2201" s="11">
        <v>7600</v>
      </c>
      <c r="E2201" s="12" t="s">
        <v>10689</v>
      </c>
      <c r="F2201" s="11" t="s">
        <v>1365</v>
      </c>
      <c r="G2201" s="11" t="s">
        <v>5218</v>
      </c>
      <c r="H2201" s="11" t="s">
        <v>1903</v>
      </c>
      <c r="I2201" s="11" t="s">
        <v>5091</v>
      </c>
      <c r="J2201" s="14">
        <f>VLOOKUP(Table15[[#This Row],[TechRequired]],OldTree!A:B,2,0)</f>
        <v>5</v>
      </c>
      <c r="K2201" s="22" t="s">
        <v>6812</v>
      </c>
      <c r="L2201" s="14" t="s">
        <v>6812</v>
      </c>
      <c r="M2201" s="14">
        <v>10</v>
      </c>
      <c r="N2201" s="11" t="str">
        <f>INDEX(TreeLookup!$C$1:$DE$21,MATCH(Table15[[#This Row],[CATEGORY]],TreeLookup!$C$1:$C$21,0),MATCH(Table15[[#This Row],[YEAR]],TreeLookup!$C$1:$DE$1,0))</f>
        <v>flightControlNF</v>
      </c>
      <c r="P2201" s="13" t="s">
        <v>6842</v>
      </c>
      <c r="Q2201" s="11" t="s">
        <v>6636</v>
      </c>
      <c r="S2201" s="11">
        <v>2019</v>
      </c>
      <c r="W2201" s="15"/>
    </row>
    <row r="2202" spans="1:38" x14ac:dyDescent="0.25">
      <c r="A2202" s="11" t="s">
        <v>945</v>
      </c>
      <c r="B2202" s="12" t="s">
        <v>1545</v>
      </c>
      <c r="C2202" s="11">
        <v>60000</v>
      </c>
      <c r="D2202" s="11">
        <v>750000</v>
      </c>
      <c r="E2202" s="12" t="s">
        <v>4685</v>
      </c>
      <c r="F2202" s="11" t="s">
        <v>1363</v>
      </c>
      <c r="G2202" s="11" t="s">
        <v>5218</v>
      </c>
      <c r="H2202" s="11" t="s">
        <v>1903</v>
      </c>
      <c r="I2202" s="11" t="s">
        <v>1903</v>
      </c>
      <c r="J2202" s="14">
        <f>VLOOKUP(Table15[[#This Row],[TechRequired]],OldTree!A:B,2,0)</f>
        <v>7</v>
      </c>
      <c r="K2202" s="22" t="s">
        <v>8946</v>
      </c>
      <c r="L2202" s="14" t="s">
        <v>6814</v>
      </c>
      <c r="M2202" s="14">
        <v>10</v>
      </c>
      <c r="N2202" s="11" t="str">
        <f>INDEX(TreeLookup!$C$1:$DE$21,MATCH(Table15[[#This Row],[CATEGORY]],TreeLookup!$C$1:$C$21,0),MATCH(Table15[[#This Row],[YEAR]],TreeLookup!$C$1:$DE$1,0))</f>
        <v>capsulesNF</v>
      </c>
      <c r="P2202" s="13" t="s">
        <v>6843</v>
      </c>
      <c r="Q2202" s="11" t="s">
        <v>6636</v>
      </c>
      <c r="S2202" s="11">
        <v>2019</v>
      </c>
      <c r="W2202" s="15"/>
      <c r="Y2202" s="11" t="s">
        <v>10990</v>
      </c>
      <c r="Z2202" s="11" t="s">
        <v>11286</v>
      </c>
      <c r="AG2202" s="11" t="s">
        <v>11286</v>
      </c>
    </row>
    <row r="2203" spans="1:38" x14ac:dyDescent="0.25">
      <c r="A2203" s="11" t="s">
        <v>834</v>
      </c>
      <c r="B2203" s="12" t="s">
        <v>2315</v>
      </c>
      <c r="C2203" s="11">
        <v>4200</v>
      </c>
      <c r="D2203" s="11">
        <v>60000</v>
      </c>
      <c r="E2203" s="12" t="s">
        <v>2316</v>
      </c>
      <c r="F2203" s="11" t="s">
        <v>1344</v>
      </c>
      <c r="G2203" s="11" t="s">
        <v>1907</v>
      </c>
      <c r="H2203" s="11" t="s">
        <v>1903</v>
      </c>
      <c r="I2203" s="11" t="s">
        <v>1903</v>
      </c>
      <c r="J2203" s="14">
        <f>VLOOKUP(Table15[[#This Row],[TechRequired]],OldTree!A:B,2,0)</f>
        <v>4.5</v>
      </c>
      <c r="K2203" s="22" t="s">
        <v>8950</v>
      </c>
      <c r="L2203" s="14" t="s">
        <v>6819</v>
      </c>
      <c r="M2203" s="14">
        <v>7</v>
      </c>
      <c r="N2203" s="11" t="str">
        <f>INDEX(TreeLookup!$C$1:$DE$21,MATCH(Table15[[#This Row],[CATEGORY]],TreeLookup!$C$1:$C$21,0),MATCH(Table15[[#This Row],[YEAR]],TreeLookup!$C$1:$DE$1,0))</f>
        <v>spaceStationSolarPanels</v>
      </c>
      <c r="P2203" s="13" t="s">
        <v>6843</v>
      </c>
      <c r="Q2203" s="11" t="s">
        <v>2311</v>
      </c>
      <c r="S2203" s="11">
        <v>1973</v>
      </c>
      <c r="W2203" s="15"/>
    </row>
    <row r="2204" spans="1:38" x14ac:dyDescent="0.25">
      <c r="A2204" s="11" t="s">
        <v>1453</v>
      </c>
      <c r="B2204" s="12" t="s">
        <v>7653</v>
      </c>
      <c r="C2204" s="11">
        <v>850</v>
      </c>
      <c r="D2204" s="11">
        <v>4600</v>
      </c>
      <c r="E2204" s="12" t="s">
        <v>10687</v>
      </c>
      <c r="F2204" s="11" t="s">
        <v>1342</v>
      </c>
      <c r="G2204" s="11" t="s">
        <v>5218</v>
      </c>
      <c r="H2204" s="11" t="s">
        <v>1903</v>
      </c>
      <c r="I2204" s="11" t="s">
        <v>5091</v>
      </c>
      <c r="J2204" s="14">
        <f>VLOOKUP(Table15[[#This Row],[TechRequired]],OldTree!A:B,2,0)</f>
        <v>3</v>
      </c>
      <c r="K2204" s="22" t="s">
        <v>8941</v>
      </c>
      <c r="L2204" s="14" t="s">
        <v>6818</v>
      </c>
      <c r="M2204" s="14">
        <v>10</v>
      </c>
      <c r="N2204" s="11" t="str">
        <f>INDEX(TreeLookup!$C$1:$DE$21,MATCH(Table15[[#This Row],[CATEGORY]],TreeLookup!$C$1:$C$21,0),MATCH(Table15[[#This Row],[YEAR]],TreeLookup!$C$1:$DE$1,0))</f>
        <v>SIAD</v>
      </c>
      <c r="P2204" s="13" t="s">
        <v>6842</v>
      </c>
      <c r="Q2204" s="11" t="s">
        <v>6636</v>
      </c>
      <c r="S2204" s="11">
        <v>2019</v>
      </c>
      <c r="W2204" s="15"/>
    </row>
    <row r="2205" spans="1:38" x14ac:dyDescent="0.25">
      <c r="A2205" s="11" t="s">
        <v>5222</v>
      </c>
      <c r="B2205" s="12" t="s">
        <v>7654</v>
      </c>
      <c r="C2205" s="11">
        <v>200</v>
      </c>
      <c r="D2205" s="11">
        <v>600</v>
      </c>
      <c r="E2205" s="12" t="s">
        <v>10694</v>
      </c>
      <c r="F2205" s="11" t="s">
        <v>1374</v>
      </c>
      <c r="G2205" s="11" t="s">
        <v>5218</v>
      </c>
      <c r="H2205" s="11" t="s">
        <v>1903</v>
      </c>
      <c r="I2205" s="11" t="s">
        <v>5091</v>
      </c>
      <c r="J2205" s="14">
        <f>VLOOKUP(Table15[[#This Row],[TechRequired]],OldTree!A:B,2,0)</f>
        <v>3</v>
      </c>
      <c r="K2205" s="22" t="s">
        <v>6012</v>
      </c>
      <c r="L2205" s="14" t="s">
        <v>8671</v>
      </c>
      <c r="M2205" s="14">
        <v>10</v>
      </c>
      <c r="N2205" s="11" t="str">
        <f>INDEX(TreeLookup!$C$1:$DE$21,MATCH(Table15[[#This Row],[CATEGORY]],TreeLookup!$C$1:$C$21,0),MATCH(Table15[[#This Row],[YEAR]],TreeLookup!$C$1:$DE$1,0))</f>
        <v>materialsScienceNF</v>
      </c>
      <c r="P2205" s="13" t="s">
        <v>6842</v>
      </c>
      <c r="Q2205" s="11" t="s">
        <v>6636</v>
      </c>
      <c r="S2205" s="11">
        <v>2019</v>
      </c>
      <c r="W2205" s="15"/>
    </row>
    <row r="2206" spans="1:38" x14ac:dyDescent="0.25">
      <c r="A2206" s="11" t="s">
        <v>5766</v>
      </c>
      <c r="B2206" s="12" t="s">
        <v>8416</v>
      </c>
      <c r="C2206" s="11">
        <v>1</v>
      </c>
      <c r="D2206" s="11">
        <v>4200</v>
      </c>
      <c r="E2206" s="12" t="s">
        <v>10814</v>
      </c>
      <c r="F2206" s="11" t="s">
        <v>1357</v>
      </c>
      <c r="G2206" s="21" t="s">
        <v>11292</v>
      </c>
      <c r="H2206" s="11" t="s">
        <v>1903</v>
      </c>
      <c r="I2206" s="11" t="s">
        <v>5091</v>
      </c>
      <c r="J2206" s="14">
        <f>VLOOKUP(Table15[[#This Row],[TechRequired]],OldTree!A:B,2,0)</f>
        <v>4</v>
      </c>
      <c r="K2206" s="22" t="s">
        <v>6012</v>
      </c>
      <c r="L2206" s="14" t="s">
        <v>8646</v>
      </c>
      <c r="M2206" s="14">
        <v>4</v>
      </c>
      <c r="N2206" s="11" t="str">
        <f>INDEX(TreeLookup!$C$1:$DE$21,MATCH(Table15[[#This Row],[CATEGORY]],TreeLookup!$C$1:$C$21,0),MATCH(Table15[[#This Row],[YEAR]],TreeLookup!$C$1:$DE$1,0))</f>
        <v>start</v>
      </c>
      <c r="O2206" s="21" t="s">
        <v>1903</v>
      </c>
      <c r="P2206" s="13" t="s">
        <v>6842</v>
      </c>
      <c r="Q2206" s="11"/>
      <c r="W2206" s="15"/>
    </row>
    <row r="2207" spans="1:38" x14ac:dyDescent="0.25">
      <c r="A2207" s="11" t="s">
        <v>1084</v>
      </c>
      <c r="B2207" s="12" t="s">
        <v>5762</v>
      </c>
      <c r="C2207" s="11">
        <v>30</v>
      </c>
      <c r="D2207" s="11">
        <v>600</v>
      </c>
      <c r="E2207" s="12" t="s">
        <v>5763</v>
      </c>
      <c r="F2207" s="11" t="s">
        <v>1372</v>
      </c>
      <c r="G2207" s="21" t="s">
        <v>11292</v>
      </c>
      <c r="H2207" s="11" t="s">
        <v>1903</v>
      </c>
      <c r="I2207" s="11" t="s">
        <v>1903</v>
      </c>
      <c r="J2207" s="14">
        <f>VLOOKUP(Table15[[#This Row],[TechRequired]],OldTree!A:B,2,0)</f>
        <v>0</v>
      </c>
      <c r="K2207" s="22" t="s">
        <v>6012</v>
      </c>
      <c r="L2207" s="14"/>
      <c r="M2207" s="14">
        <v>0</v>
      </c>
      <c r="N2207" s="11" t="str">
        <f>INDEX(TreeLookup!$C$1:$DE$21,MATCH(Table15[[#This Row],[CATEGORY]],TreeLookup!$C$1:$C$21,0),MATCH(Table15[[#This Row],[YEAR]],TreeLookup!$C$1:$DE$1,0))</f>
        <v>start</v>
      </c>
      <c r="P2207" s="13" t="s">
        <v>6843</v>
      </c>
      <c r="Q2207" s="11"/>
      <c r="S2207" s="11">
        <v>0</v>
      </c>
      <c r="W2207" s="15"/>
    </row>
    <row r="2208" spans="1:38" x14ac:dyDescent="0.25">
      <c r="A2208" s="11" t="s">
        <v>1085</v>
      </c>
      <c r="B2208" s="12" t="s">
        <v>5764</v>
      </c>
      <c r="C2208" s="11">
        <v>30</v>
      </c>
      <c r="D2208" s="11">
        <v>600</v>
      </c>
      <c r="E2208" s="12" t="s">
        <v>5765</v>
      </c>
      <c r="F2208" s="11" t="s">
        <v>1372</v>
      </c>
      <c r="G2208" s="21" t="s">
        <v>11292</v>
      </c>
      <c r="H2208" s="11" t="s">
        <v>1903</v>
      </c>
      <c r="I2208" s="11" t="s">
        <v>1903</v>
      </c>
      <c r="J2208" s="14">
        <f>VLOOKUP(Table15[[#This Row],[TechRequired]],OldTree!A:B,2,0)</f>
        <v>0</v>
      </c>
      <c r="K2208" s="22" t="s">
        <v>6012</v>
      </c>
      <c r="L2208" s="14"/>
      <c r="M2208" s="14">
        <v>0</v>
      </c>
      <c r="N2208" s="11" t="str">
        <f>INDEX(TreeLookup!$C$1:$DE$21,MATCH(Table15[[#This Row],[CATEGORY]],TreeLookup!$C$1:$C$21,0),MATCH(Table15[[#This Row],[YEAR]],TreeLookup!$C$1:$DE$1,0))</f>
        <v>start</v>
      </c>
      <c r="P2208" s="13" t="s">
        <v>6843</v>
      </c>
      <c r="Q2208" s="11"/>
      <c r="S2208" s="11">
        <v>0</v>
      </c>
      <c r="W2208" s="15"/>
    </row>
    <row r="2209" spans="1:31" x14ac:dyDescent="0.25">
      <c r="A2209" s="11" t="s">
        <v>1165</v>
      </c>
      <c r="B2209" s="12" t="s">
        <v>3523</v>
      </c>
      <c r="C2209" s="11">
        <v>30</v>
      </c>
      <c r="D2209" s="11">
        <v>600</v>
      </c>
      <c r="E2209" s="12" t="s">
        <v>3524</v>
      </c>
      <c r="F2209" s="11" t="s">
        <v>1372</v>
      </c>
      <c r="G2209" s="21" t="s">
        <v>11292</v>
      </c>
      <c r="H2209" s="11" t="s">
        <v>1903</v>
      </c>
      <c r="I2209" s="11" t="s">
        <v>1903</v>
      </c>
      <c r="J2209" s="14">
        <f>VLOOKUP(Table15[[#This Row],[TechRequired]],OldTree!A:B,2,0)</f>
        <v>0</v>
      </c>
      <c r="K2209" s="22" t="s">
        <v>6012</v>
      </c>
      <c r="L2209" s="14"/>
      <c r="M2209" s="14">
        <v>0</v>
      </c>
      <c r="N2209" s="11" t="str">
        <f>INDEX(TreeLookup!$C$1:$DE$21,MATCH(Table15[[#This Row],[CATEGORY]],TreeLookup!$C$1:$C$21,0),MATCH(Table15[[#This Row],[YEAR]],TreeLookup!$C$1:$DE$1,0))</f>
        <v>start</v>
      </c>
      <c r="P2209" s="13" t="s">
        <v>6843</v>
      </c>
      <c r="Q2209" s="11"/>
      <c r="S2209" s="11">
        <v>0</v>
      </c>
      <c r="W2209" s="15"/>
    </row>
    <row r="2210" spans="1:31" x14ac:dyDescent="0.25">
      <c r="A2210" s="11" t="s">
        <v>5902</v>
      </c>
      <c r="B2210" s="12" t="s">
        <v>7090</v>
      </c>
      <c r="C2210" s="11">
        <v>250</v>
      </c>
      <c r="D2210" s="11">
        <v>800</v>
      </c>
      <c r="E2210" s="12" t="s">
        <v>10180</v>
      </c>
      <c r="F2210" s="11" t="s">
        <v>1323</v>
      </c>
      <c r="G2210" s="11" t="s">
        <v>5842</v>
      </c>
      <c r="H2210" s="11" t="s">
        <v>1903</v>
      </c>
      <c r="I2210" s="11" t="s">
        <v>5091</v>
      </c>
      <c r="J2210" s="14">
        <f>VLOOKUP(Table15[[#This Row],[TechRequired]],OldTree!A:B,2,0)</f>
        <v>3</v>
      </c>
      <c r="K2210" s="22" t="s">
        <v>6012</v>
      </c>
      <c r="L2210" s="14" t="s">
        <v>8662</v>
      </c>
      <c r="N2210" s="11" t="str">
        <f>INDEX(TreeLookup!$C$1:$DE$21,MATCH(Table15[[#This Row],[CATEGORY]],TreeLookup!$C$1:$C$21,0),MATCH(Table15[[#This Row],[YEAR]],TreeLookup!$C$1:$DE$1,0))</f>
        <v>materialsScienceLunar</v>
      </c>
      <c r="P2210" s="13" t="s">
        <v>6842</v>
      </c>
      <c r="Q2210" s="11" t="s">
        <v>6036</v>
      </c>
      <c r="S2210" s="11">
        <v>1967</v>
      </c>
      <c r="W2210" s="15"/>
    </row>
    <row r="2211" spans="1:31" x14ac:dyDescent="0.25">
      <c r="A2211" s="11" t="s">
        <v>4551</v>
      </c>
      <c r="B2211" s="12" t="s">
        <v>8318</v>
      </c>
      <c r="C2211" s="11">
        <v>14000</v>
      </c>
      <c r="D2211" s="11">
        <v>19000</v>
      </c>
      <c r="E2211" s="12" t="s">
        <v>4552</v>
      </c>
      <c r="F2211" s="11" t="s">
        <v>5241</v>
      </c>
      <c r="G2211" s="11" t="s">
        <v>1698</v>
      </c>
      <c r="H2211" s="11" t="s">
        <v>5091</v>
      </c>
      <c r="I2211" s="11" t="s">
        <v>5091</v>
      </c>
      <c r="J2211" s="14" t="e">
        <f>VLOOKUP(Table15[[#This Row],[TechRequired]],OldTree!A:B,2,0)</f>
        <v>#N/A</v>
      </c>
      <c r="K2211" s="14"/>
      <c r="L2211" s="14"/>
      <c r="N2211" s="11" t="e">
        <f>INDEX(TreeLookup!$C$1:$DE$21,MATCH(Table15[[#This Row],[CATEGORY]],TreeLookup!$C$1:$C$21,0),MATCH(Table15[[#This Row],[YEAR]],TreeLookup!$C$1:$DE$1,0))</f>
        <v>#N/A</v>
      </c>
      <c r="O2211" s="11" t="s">
        <v>1903</v>
      </c>
      <c r="Q2211" s="11"/>
    </row>
    <row r="2212" spans="1:31" x14ac:dyDescent="0.25">
      <c r="A2212" s="11" t="s">
        <v>5242</v>
      </c>
      <c r="B2212" s="12" t="s">
        <v>8318</v>
      </c>
      <c r="C2212" s="11">
        <v>14000</v>
      </c>
      <c r="D2212" s="11">
        <v>19000</v>
      </c>
      <c r="E2212" s="12" t="s">
        <v>4553</v>
      </c>
      <c r="F2212" s="11" t="s">
        <v>1310</v>
      </c>
      <c r="G2212" s="11" t="s">
        <v>1698</v>
      </c>
      <c r="H2212" s="11" t="s">
        <v>5091</v>
      </c>
      <c r="I2212" s="11" t="s">
        <v>5091</v>
      </c>
      <c r="J2212" s="14">
        <f>VLOOKUP(Table15[[#This Row],[TechRequired]],OldTree!A:B,2,0)</f>
        <v>6</v>
      </c>
      <c r="K2212" s="14"/>
      <c r="L2212" s="14"/>
      <c r="N2212" s="11" t="e">
        <f>INDEX(TreeLookup!$C$1:$DE$21,MATCH(Table15[[#This Row],[CATEGORY]],TreeLookup!$C$1:$C$21,0),MATCH(Table15[[#This Row],[YEAR]],TreeLookup!$C$1:$DE$1,0))</f>
        <v>#N/A</v>
      </c>
      <c r="O2212" s="11" t="s">
        <v>1903</v>
      </c>
      <c r="Q2212" s="11"/>
    </row>
    <row r="2213" spans="1:31" x14ac:dyDescent="0.25">
      <c r="A2213" s="11" t="s">
        <v>4268</v>
      </c>
      <c r="B2213" s="12" t="s">
        <v>6926</v>
      </c>
      <c r="C2213" s="11">
        <v>1</v>
      </c>
      <c r="D2213" s="11">
        <v>500</v>
      </c>
      <c r="E2213" s="12" t="s">
        <v>10892</v>
      </c>
      <c r="F2213" s="11" t="s">
        <v>1372</v>
      </c>
      <c r="G2213" s="11" t="s">
        <v>1381</v>
      </c>
      <c r="H2213" s="11" t="s">
        <v>1903</v>
      </c>
      <c r="I2213" s="11" t="s">
        <v>5091</v>
      </c>
      <c r="J2213" s="14">
        <f>VLOOKUP(Table15[[#This Row],[TechRequired]],OldTree!A:B,2,0)</f>
        <v>0</v>
      </c>
      <c r="K2213" s="22" t="s">
        <v>6012</v>
      </c>
      <c r="L2213" s="14"/>
      <c r="M2213" s="14">
        <v>0</v>
      </c>
      <c r="N2213" s="11" t="str">
        <f>INDEX(TreeLookup!$C$1:$DE$21,MATCH(Table15[[#This Row],[CATEGORY]],TreeLookup!$C$1:$C$21,0),MATCH(Table15[[#This Row],[YEAR]],TreeLookup!$C$1:$DE$1,0))</f>
        <v>start</v>
      </c>
      <c r="O2213" s="21" t="s">
        <v>1903</v>
      </c>
      <c r="P2213" s="13" t="s">
        <v>6842</v>
      </c>
      <c r="Q2213" s="11"/>
      <c r="W2213" s="15"/>
    </row>
    <row r="2214" spans="1:31" x14ac:dyDescent="0.25">
      <c r="A2214" s="11" t="s">
        <v>835</v>
      </c>
      <c r="B2214" s="12" t="s">
        <v>2317</v>
      </c>
      <c r="C2214" s="11">
        <v>4200</v>
      </c>
      <c r="D2214" s="11">
        <v>60000</v>
      </c>
      <c r="E2214" s="12" t="s">
        <v>2318</v>
      </c>
      <c r="F2214" s="11" t="s">
        <v>1344</v>
      </c>
      <c r="G2214" s="11" t="s">
        <v>1907</v>
      </c>
      <c r="H2214" s="11" t="s">
        <v>1903</v>
      </c>
      <c r="I2214" s="11" t="s">
        <v>1903</v>
      </c>
      <c r="J2214" s="14">
        <f>VLOOKUP(Table15[[#This Row],[TechRequired]],OldTree!A:B,2,0)</f>
        <v>4.5</v>
      </c>
      <c r="K2214" s="22" t="s">
        <v>8950</v>
      </c>
      <c r="L2214" s="14" t="s">
        <v>6819</v>
      </c>
      <c r="M2214" s="14">
        <v>7</v>
      </c>
      <c r="N2214" s="11" t="str">
        <f>INDEX(TreeLookup!$C$1:$DE$21,MATCH(Table15[[#This Row],[CATEGORY]],TreeLookup!$C$1:$C$21,0),MATCH(Table15[[#This Row],[YEAR]],TreeLookup!$C$1:$DE$1,0))</f>
        <v>spaceStationSolarPanels</v>
      </c>
      <c r="P2214" s="13" t="s">
        <v>6843</v>
      </c>
      <c r="Q2214" s="11" t="s">
        <v>2311</v>
      </c>
      <c r="S2214" s="11">
        <v>1973</v>
      </c>
      <c r="W2214" s="15"/>
    </row>
    <row r="2215" spans="1:31" x14ac:dyDescent="0.25">
      <c r="A2215" s="11" t="s">
        <v>4261</v>
      </c>
      <c r="B2215" s="12" t="s">
        <v>8319</v>
      </c>
      <c r="C2215" s="11">
        <v>5.5226670000000002</v>
      </c>
      <c r="D2215" s="11">
        <v>1</v>
      </c>
      <c r="E2215" s="12" t="s">
        <v>4247</v>
      </c>
      <c r="G2215" s="11" t="s">
        <v>1381</v>
      </c>
      <c r="H2215" s="11" t="s">
        <v>5091</v>
      </c>
      <c r="I2215" s="11" t="s">
        <v>5091</v>
      </c>
      <c r="J2215" s="14" t="e">
        <f>VLOOKUP(Table15[[#This Row],[TechRequired]],OldTree!A:B,2,0)</f>
        <v>#N/A</v>
      </c>
      <c r="K2215" s="14"/>
      <c r="L2215" s="14" t="s">
        <v>8646</v>
      </c>
      <c r="N2215" s="11" t="e">
        <f>INDEX(TreeLookup!$C$1:$DE$21,MATCH(Table15[[#This Row],[CATEGORY]],TreeLookup!$C$1:$C$21,0),MATCH(Table15[[#This Row],[YEAR]],TreeLookup!$C$1:$DE$1,0))</f>
        <v>#N/A</v>
      </c>
      <c r="O2215" s="11" t="s">
        <v>1903</v>
      </c>
      <c r="Q2215" s="11"/>
    </row>
    <row r="2216" spans="1:31" x14ac:dyDescent="0.25">
      <c r="A2216" s="11" t="s">
        <v>4262</v>
      </c>
      <c r="B2216" s="12" t="s">
        <v>8320</v>
      </c>
      <c r="C2216" s="11">
        <v>1</v>
      </c>
      <c r="D2216" s="11">
        <v>26000</v>
      </c>
      <c r="E2216" s="12" t="s">
        <v>4263</v>
      </c>
      <c r="F2216" s="11" t="s">
        <v>1285</v>
      </c>
      <c r="G2216" s="11" t="s">
        <v>1381</v>
      </c>
      <c r="H2216" s="11" t="s">
        <v>5091</v>
      </c>
      <c r="I2216" s="11" t="s">
        <v>5091</v>
      </c>
      <c r="J2216" s="14">
        <f>VLOOKUP(Table15[[#This Row],[TechRequired]],OldTree!A:B,2,0)</f>
        <v>5</v>
      </c>
      <c r="K2216" s="14"/>
      <c r="L2216" s="14" t="s">
        <v>8646</v>
      </c>
      <c r="N2216" s="11" t="e">
        <f>INDEX(TreeLookup!$C$1:$DE$21,MATCH(Table15[[#This Row],[CATEGORY]],TreeLookup!$C$1:$C$21,0),MATCH(Table15[[#This Row],[YEAR]],TreeLookup!$C$1:$DE$1,0))</f>
        <v>#N/A</v>
      </c>
      <c r="O2216" s="11" t="s">
        <v>1903</v>
      </c>
      <c r="Q2216" s="11"/>
    </row>
    <row r="2217" spans="1:31" x14ac:dyDescent="0.25">
      <c r="A2217" s="11" t="s">
        <v>2283</v>
      </c>
      <c r="B2217" s="12" t="s">
        <v>7166</v>
      </c>
      <c r="C2217" s="11">
        <v>2415</v>
      </c>
      <c r="D2217" s="11">
        <v>10920</v>
      </c>
      <c r="E2217" s="12" t="s">
        <v>10276</v>
      </c>
      <c r="F2217" s="11" t="s">
        <v>1344</v>
      </c>
      <c r="G2217" s="11" t="s">
        <v>1906</v>
      </c>
      <c r="H2217" s="11" t="s">
        <v>1903</v>
      </c>
      <c r="I2217" s="11" t="s">
        <v>5091</v>
      </c>
      <c r="J2217" s="14">
        <f>VLOOKUP(Table15[[#This Row],[TechRequired]],OldTree!A:B,2,0)</f>
        <v>4.5</v>
      </c>
      <c r="K2217" s="22" t="s">
        <v>8950</v>
      </c>
      <c r="L2217" s="14" t="s">
        <v>6819</v>
      </c>
      <c r="M2217" s="14">
        <v>7</v>
      </c>
      <c r="N2217" s="11" t="str">
        <f>INDEX(TreeLookup!$C$1:$DE$21,MATCH(Table15[[#This Row],[CATEGORY]],TreeLookup!$C$1:$C$21,0),MATCH(Table15[[#This Row],[YEAR]],TreeLookup!$C$1:$DE$1,0))</f>
        <v>spaceStationSolarPanels</v>
      </c>
      <c r="P2217" s="13" t="s">
        <v>6842</v>
      </c>
      <c r="Q2217" s="11" t="s">
        <v>6662</v>
      </c>
      <c r="S2217" s="11">
        <v>1974</v>
      </c>
      <c r="W2217" s="15"/>
    </row>
    <row r="2218" spans="1:31" x14ac:dyDescent="0.25">
      <c r="A2218" s="11" t="s">
        <v>418</v>
      </c>
      <c r="B2218" s="12" t="s">
        <v>8605</v>
      </c>
      <c r="C2218" s="11">
        <v>300</v>
      </c>
      <c r="D2218" s="11">
        <v>7800</v>
      </c>
      <c r="E2218" s="12" t="s">
        <v>2546</v>
      </c>
      <c r="F2218" s="11" t="s">
        <v>1309</v>
      </c>
      <c r="G2218" s="11" t="s">
        <v>1909</v>
      </c>
      <c r="H2218" s="11" t="s">
        <v>1903</v>
      </c>
      <c r="I2218" s="11" t="s">
        <v>5143</v>
      </c>
      <c r="J2218" s="14">
        <f>VLOOKUP(Table15[[#This Row],[TechRequired]],OldTree!A:B,2,0)</f>
        <v>3</v>
      </c>
      <c r="K2218" s="22" t="s">
        <v>8950</v>
      </c>
      <c r="L2218" s="14" t="s">
        <v>6819</v>
      </c>
      <c r="N2218" s="11" t="str">
        <f>INDEX(TreeLookup!$C$1:$DE$21,MATCH(Table15[[#This Row],[CATEGORY]],TreeLookup!$C$1:$C$21,0),MATCH(Table15[[#This Row],[YEAR]],TreeLookup!$C$1:$DE$1,0))</f>
        <v>spaceStationSolarPanels</v>
      </c>
      <c r="P2218" s="13" t="s">
        <v>6842</v>
      </c>
      <c r="Q2218" s="11" t="s">
        <v>6729</v>
      </c>
      <c r="S2218" s="11">
        <v>1975</v>
      </c>
      <c r="W2218" s="15"/>
    </row>
    <row r="2219" spans="1:31" x14ac:dyDescent="0.25">
      <c r="A2219" s="11" t="s">
        <v>419</v>
      </c>
      <c r="B2219" s="12" t="s">
        <v>8606</v>
      </c>
      <c r="C2219" s="11">
        <v>300</v>
      </c>
      <c r="D2219" s="11">
        <v>7800</v>
      </c>
      <c r="E2219" s="12" t="s">
        <v>2547</v>
      </c>
      <c r="F2219" s="11" t="s">
        <v>1309</v>
      </c>
      <c r="G2219" s="11" t="s">
        <v>1909</v>
      </c>
      <c r="H2219" s="11" t="s">
        <v>1903</v>
      </c>
      <c r="I2219" s="11" t="s">
        <v>5143</v>
      </c>
      <c r="J2219" s="14">
        <f>VLOOKUP(Table15[[#This Row],[TechRequired]],OldTree!A:B,2,0)</f>
        <v>3</v>
      </c>
      <c r="K2219" s="22" t="s">
        <v>8950</v>
      </c>
      <c r="L2219" s="14" t="s">
        <v>6819</v>
      </c>
      <c r="N2219" s="11" t="str">
        <f>INDEX(TreeLookup!$C$1:$DE$21,MATCH(Table15[[#This Row],[CATEGORY]],TreeLookup!$C$1:$C$21,0),MATCH(Table15[[#This Row],[YEAR]],TreeLookup!$C$1:$DE$1,0))</f>
        <v>spaceStationSolarPanels</v>
      </c>
      <c r="P2219" s="13" t="s">
        <v>6842</v>
      </c>
      <c r="Q2219" s="11" t="s">
        <v>6729</v>
      </c>
      <c r="S2219" s="11">
        <v>1975</v>
      </c>
      <c r="W2219" s="15"/>
    </row>
    <row r="2220" spans="1:31" x14ac:dyDescent="0.25">
      <c r="A2220" s="11" t="s">
        <v>9827</v>
      </c>
      <c r="B2220" s="12" t="s">
        <v>9828</v>
      </c>
      <c r="C2220" s="11">
        <v>2000</v>
      </c>
      <c r="D2220" s="11">
        <v>70000</v>
      </c>
      <c r="E2220" s="12" t="s">
        <v>9829</v>
      </c>
      <c r="G2220" s="21" t="s">
        <v>11291</v>
      </c>
      <c r="H2220" s="21" t="s">
        <v>1903</v>
      </c>
      <c r="I2220" s="21" t="s">
        <v>1903</v>
      </c>
      <c r="J2220" s="16" t="e">
        <f>VLOOKUP(Table15[[#This Row],[TechRequired]],OldTree!A:B,2,0)</f>
        <v>#N/A</v>
      </c>
      <c r="K2220" s="38" t="s">
        <v>8950</v>
      </c>
      <c r="L2220" s="23" t="s">
        <v>6819</v>
      </c>
      <c r="N2220" s="17" t="str">
        <f>INDEX(TreeLookup!$C$1:$DE$21,MATCH(Table15[[#This Row],[CATEGORY]],TreeLookup!$C$1:$C$21,0),MATCH(Table15[[#This Row],[YEAR]],TreeLookup!$C$1:$DE$1,0))</f>
        <v>spaceStationSolarPanels</v>
      </c>
      <c r="P2220" s="25" t="s">
        <v>6843</v>
      </c>
      <c r="Q2220" s="24" t="s">
        <v>9892</v>
      </c>
      <c r="S2220" s="11">
        <v>1976</v>
      </c>
    </row>
    <row r="2221" spans="1:31" x14ac:dyDescent="0.25">
      <c r="A2221" s="11" t="s">
        <v>9850</v>
      </c>
      <c r="B2221" s="12" t="s">
        <v>9851</v>
      </c>
      <c r="C2221" s="11">
        <v>200</v>
      </c>
      <c r="D2221" s="11">
        <v>10000</v>
      </c>
      <c r="E2221" s="12" t="s">
        <v>9852</v>
      </c>
      <c r="G2221" s="21" t="s">
        <v>11291</v>
      </c>
      <c r="H2221" s="21" t="s">
        <v>1903</v>
      </c>
      <c r="I2221" s="21" t="s">
        <v>5091</v>
      </c>
      <c r="J2221" s="16" t="e">
        <f>VLOOKUP(Table15[[#This Row],[TechRequired]],OldTree!A:B,2,0)</f>
        <v>#N/A</v>
      </c>
      <c r="K2221" s="38" t="s">
        <v>8953</v>
      </c>
      <c r="L2221" s="16"/>
      <c r="N2221" s="17" t="str">
        <f>INDEX(TreeLookup!$C$1:$DE$21,MATCH(Table15[[#This Row],[CATEGORY]],TreeLookup!$C$1:$C$21,0),MATCH(Table15[[#This Row],[YEAR]],TreeLookup!$C$1:$DE$1,0))</f>
        <v>solids1964</v>
      </c>
      <c r="P2221" s="25" t="s">
        <v>6842</v>
      </c>
      <c r="Q2221" s="24" t="s">
        <v>9853</v>
      </c>
      <c r="S2221" s="11">
        <v>1965</v>
      </c>
      <c r="AE2221" s="11" t="s">
        <v>11286</v>
      </c>
    </row>
    <row r="2222" spans="1:31" x14ac:dyDescent="0.25">
      <c r="A2222" s="11" t="s">
        <v>6240</v>
      </c>
      <c r="B2222" s="12" t="s">
        <v>6240</v>
      </c>
      <c r="F2222" s="11" t="s">
        <v>1356</v>
      </c>
      <c r="G2222" s="11" t="s">
        <v>6059</v>
      </c>
      <c r="H2222" s="11" t="s">
        <v>1903</v>
      </c>
      <c r="J2222" s="16">
        <f>VLOOKUP(Table15[[#This Row],[TechRequired]],OldTree!A:B,2,0)</f>
        <v>5</v>
      </c>
      <c r="K2222" s="23" t="s">
        <v>8954</v>
      </c>
      <c r="L2222" s="16"/>
      <c r="N2222" s="11" t="str">
        <f>INDEX(TreeLookup!$C$1:$DE$21,MATCH(Table15[[#This Row],[CATEGORY]],TreeLookup!$C$1:$C$21,0),MATCH(Table15[[#This Row],[YEAR]],TreeLookup!$C$1:$DE$1,0))</f>
        <v>stagedCombustion1972</v>
      </c>
      <c r="Q2222" s="11"/>
      <c r="R2222" s="11" t="s">
        <v>1816</v>
      </c>
      <c r="S2222" s="11">
        <v>1975</v>
      </c>
    </row>
    <row r="2223" spans="1:31" x14ac:dyDescent="0.25">
      <c r="A2223" s="11" t="s">
        <v>1933</v>
      </c>
      <c r="B2223" s="12" t="s">
        <v>7239</v>
      </c>
      <c r="C2223" s="17">
        <v>1800</v>
      </c>
      <c r="D2223" s="17">
        <v>8000</v>
      </c>
      <c r="E2223" s="12" t="s">
        <v>10374</v>
      </c>
      <c r="F2223" s="11" t="s">
        <v>1326</v>
      </c>
      <c r="G2223" s="11" t="s">
        <v>5246</v>
      </c>
      <c r="H2223" s="11" t="s">
        <v>1903</v>
      </c>
      <c r="I2223" s="11" t="s">
        <v>5091</v>
      </c>
      <c r="J2223" s="14">
        <f>VLOOKUP(Table15[[#This Row],[TechRequired]],OldTree!A:B,2,0)</f>
        <v>5</v>
      </c>
      <c r="K2223" s="23" t="s">
        <v>8955</v>
      </c>
      <c r="L2223" s="14" t="s">
        <v>8885</v>
      </c>
      <c r="N2223" s="11" t="str">
        <f>INDEX(TreeLookup!$C$1:$DE$21,MATCH(Table15[[#This Row],[CATEGORY]],TreeLookup!$C$1:$C$21,0),MATCH(Table15[[#This Row],[YEAR]],TreeLookup!$C$1:$DE$1,0))</f>
        <v>hydrolox1986</v>
      </c>
      <c r="P2223" s="13" t="s">
        <v>6842</v>
      </c>
      <c r="Q2223" s="11" t="s">
        <v>6568</v>
      </c>
      <c r="S2223" s="11">
        <v>1988</v>
      </c>
      <c r="W2223" s="15"/>
    </row>
    <row r="2224" spans="1:31" x14ac:dyDescent="0.25">
      <c r="A2224" s="11" t="s">
        <v>9847</v>
      </c>
      <c r="B2224" s="12" t="s">
        <v>9848</v>
      </c>
      <c r="C2224" s="11">
        <v>200</v>
      </c>
      <c r="D2224" s="11">
        <v>10000</v>
      </c>
      <c r="E2224" s="12" t="s">
        <v>9849</v>
      </c>
      <c r="G2224" s="21" t="s">
        <v>11291</v>
      </c>
      <c r="H2224" s="21" t="s">
        <v>1903</v>
      </c>
      <c r="I2224" s="21" t="s">
        <v>5091</v>
      </c>
      <c r="J2224" s="16" t="e">
        <f>VLOOKUP(Table15[[#This Row],[TechRequired]],OldTree!A:B,2,0)</f>
        <v>#N/A</v>
      </c>
      <c r="K2224" s="38" t="s">
        <v>8953</v>
      </c>
      <c r="L2224" s="16"/>
      <c r="N2224" s="17" t="str">
        <f>INDEX(TreeLookup!$C$1:$DE$21,MATCH(Table15[[#This Row],[CATEGORY]],TreeLookup!$C$1:$C$21,0),MATCH(Table15[[#This Row],[YEAR]],TreeLookup!$C$1:$DE$1,0))</f>
        <v>solids1964</v>
      </c>
      <c r="O2224" s="21"/>
      <c r="P2224" s="25" t="s">
        <v>6842</v>
      </c>
      <c r="Q2224" s="24" t="s">
        <v>6456</v>
      </c>
      <c r="S2224" s="11">
        <v>1965</v>
      </c>
      <c r="AE2224" s="11" t="s">
        <v>11286</v>
      </c>
    </row>
    <row r="2225" spans="1:34" x14ac:dyDescent="0.25">
      <c r="A2225" s="11" t="s">
        <v>987</v>
      </c>
      <c r="B2225" s="12" t="s">
        <v>2951</v>
      </c>
      <c r="C2225" s="11">
        <v>6000</v>
      </c>
      <c r="D2225" s="11">
        <v>120000</v>
      </c>
      <c r="E2225" s="12" t="s">
        <v>2952</v>
      </c>
      <c r="F2225" s="11" t="s">
        <v>1367</v>
      </c>
      <c r="G2225" s="11" t="s">
        <v>1913</v>
      </c>
      <c r="H2225" s="11" t="s">
        <v>1903</v>
      </c>
      <c r="I2225" s="11" t="s">
        <v>1903</v>
      </c>
      <c r="J2225" s="14">
        <f>VLOOKUP(Table15[[#This Row],[TechRequired]],OldTree!A:B,2,0)</f>
        <v>7</v>
      </c>
      <c r="K2225" s="22" t="s">
        <v>8953</v>
      </c>
      <c r="L2225" s="14"/>
      <c r="N2225" s="11" t="str">
        <f>INDEX(TreeLookup!$C$1:$DE$21,MATCH(Table15[[#This Row],[CATEGORY]],TreeLookup!$C$1:$C$21,0),MATCH(Table15[[#This Row],[YEAR]],TreeLookup!$C$1:$DE$1,0))</f>
        <v>solids1998</v>
      </c>
      <c r="P2225" s="13" t="s">
        <v>6843</v>
      </c>
      <c r="Q2225" s="11" t="s">
        <v>6462</v>
      </c>
      <c r="R2225" s="21" t="s">
        <v>1834</v>
      </c>
      <c r="S2225" s="11">
        <v>2002</v>
      </c>
      <c r="W2225" s="15"/>
      <c r="Y2225" s="11" t="s">
        <v>11044</v>
      </c>
      <c r="AE2225" s="11" t="s">
        <v>11286</v>
      </c>
    </row>
    <row r="2226" spans="1:34" x14ac:dyDescent="0.25">
      <c r="A2226" s="11" t="s">
        <v>9844</v>
      </c>
      <c r="B2226" s="12" t="s">
        <v>9845</v>
      </c>
      <c r="C2226" s="11">
        <v>200</v>
      </c>
      <c r="D2226" s="11">
        <v>10000</v>
      </c>
      <c r="E2226" s="12" t="s">
        <v>9846</v>
      </c>
      <c r="G2226" s="21" t="s">
        <v>11291</v>
      </c>
      <c r="H2226" s="21" t="s">
        <v>1903</v>
      </c>
      <c r="I2226" s="21" t="s">
        <v>9576</v>
      </c>
      <c r="J2226" s="16" t="e">
        <f>VLOOKUP(Table15[[#This Row],[TechRequired]],OldTree!A:B,2,0)</f>
        <v>#N/A</v>
      </c>
      <c r="K2226" s="38" t="s">
        <v>8953</v>
      </c>
      <c r="L2226" s="16"/>
      <c r="N2226" s="17" t="str">
        <f>INDEX(TreeLookup!$C$1:$DE$21,MATCH(Table15[[#This Row],[CATEGORY]],TreeLookup!$C$1:$C$21,0),MATCH(Table15[[#This Row],[YEAR]],TreeLookup!$C$1:$DE$1,0))</f>
        <v>solids1964</v>
      </c>
      <c r="P2226" s="25" t="s">
        <v>6842</v>
      </c>
      <c r="Q2226" s="24" t="s">
        <v>6456</v>
      </c>
      <c r="S2226" s="11">
        <v>1965</v>
      </c>
      <c r="AE2226" s="11" t="s">
        <v>11286</v>
      </c>
    </row>
    <row r="2227" spans="1:34" x14ac:dyDescent="0.25">
      <c r="A2227" s="11" t="s">
        <v>2084</v>
      </c>
      <c r="B2227" s="12" t="s">
        <v>8194</v>
      </c>
      <c r="C2227" s="11">
        <v>4200</v>
      </c>
      <c r="D2227" s="11">
        <v>17200</v>
      </c>
      <c r="E2227" s="12" t="s">
        <v>10664</v>
      </c>
      <c r="F2227" s="11" t="s">
        <v>5486</v>
      </c>
      <c r="G2227" s="11" t="s">
        <v>5487</v>
      </c>
      <c r="H2227" s="11" t="s">
        <v>1903</v>
      </c>
      <c r="I2227" s="11" t="s">
        <v>5091</v>
      </c>
      <c r="J2227" s="14">
        <f>VLOOKUP(Table15[[#This Row],[TechRequired]],OldTree!A:B,2,0)</f>
        <v>8</v>
      </c>
      <c r="K2227" s="22" t="s">
        <v>6017</v>
      </c>
      <c r="L2227" s="14" t="s">
        <v>8668</v>
      </c>
      <c r="M2227" s="14">
        <v>10</v>
      </c>
      <c r="N2227" s="11" t="str">
        <f>INDEX(TreeLookup!$C$1:$DE$21,MATCH(Table15[[#This Row],[CATEGORY]],TreeLookup!$C$1:$C$21,0),MATCH(Table15[[#This Row],[YEAR]],TreeLookup!$C$1:$DE$1,0))</f>
        <v>basicElecPropulsion</v>
      </c>
      <c r="P2227" s="13" t="s">
        <v>6842</v>
      </c>
      <c r="Q2227" s="11"/>
      <c r="S2227" s="11">
        <v>2014</v>
      </c>
      <c r="U2227" s="21" t="s">
        <v>8988</v>
      </c>
      <c r="W2227" s="15"/>
    </row>
    <row r="2228" spans="1:34" x14ac:dyDescent="0.25">
      <c r="A2228" s="11" t="s">
        <v>8719</v>
      </c>
      <c r="B2228" s="12" t="s">
        <v>8720</v>
      </c>
      <c r="C2228" s="11">
        <v>2280</v>
      </c>
      <c r="D2228" s="11">
        <v>12000</v>
      </c>
      <c r="E2228" s="12" t="s">
        <v>8721</v>
      </c>
      <c r="F2228" s="11" t="s">
        <v>1347</v>
      </c>
      <c r="G2228" s="11" t="s">
        <v>8770</v>
      </c>
      <c r="H2228" s="11" t="s">
        <v>1903</v>
      </c>
      <c r="I2228" s="11" t="s">
        <v>1903</v>
      </c>
      <c r="J2228" s="16">
        <f>VLOOKUP(Table15[[#This Row],[TechRequired]],OldTree!A:B,2,0)</f>
        <v>4.5</v>
      </c>
      <c r="K2228" s="23" t="s">
        <v>8953</v>
      </c>
      <c r="L2228" s="16" t="s">
        <v>8674</v>
      </c>
      <c r="M2228" s="14">
        <v>10</v>
      </c>
      <c r="N2228" s="17" t="str">
        <f>INDEX(TreeLookup!$C$1:$DE$21,MATCH(Table15[[#This Row],[CATEGORY]],TreeLookup!$C$1:$C$21,0),MATCH(Table15[[#This Row],[YEAR]],TreeLookup!$C$1:$DE$1,0))</f>
        <v>solids2009</v>
      </c>
      <c r="P2228" s="13" t="s">
        <v>6843</v>
      </c>
      <c r="Q2228" s="12" t="s">
        <v>6706</v>
      </c>
      <c r="S2228" s="11">
        <v>2012</v>
      </c>
      <c r="W2228" s="15"/>
      <c r="AE2228" s="11" t="s">
        <v>11286</v>
      </c>
    </row>
    <row r="2229" spans="1:34" x14ac:dyDescent="0.25">
      <c r="A2229" s="11" t="s">
        <v>5356</v>
      </c>
      <c r="B2229" s="12" t="s">
        <v>6927</v>
      </c>
      <c r="C2229" s="11">
        <v>950</v>
      </c>
      <c r="D2229" s="11">
        <v>2200</v>
      </c>
      <c r="E2229" s="12" t="s">
        <v>9955</v>
      </c>
      <c r="F2229" s="11" t="s">
        <v>1290</v>
      </c>
      <c r="G2229" s="11" t="s">
        <v>5278</v>
      </c>
      <c r="H2229" s="11" t="s">
        <v>1903</v>
      </c>
      <c r="I2229" s="11" t="s">
        <v>5091</v>
      </c>
      <c r="J2229" s="14">
        <f>VLOOKUP(Table15[[#This Row],[TechRequired]],OldTree!A:B,2,0)</f>
        <v>2</v>
      </c>
      <c r="K2229" s="22" t="s">
        <v>6014</v>
      </c>
      <c r="L2229" s="22" t="s">
        <v>8661</v>
      </c>
      <c r="M2229" s="14">
        <v>0</v>
      </c>
      <c r="N2229" s="11" t="str">
        <f>INDEX(TreeLookup!$C$1:$DE$21,MATCH(Table15[[#This Row],[CATEGORY]],TreeLookup!$C$1:$C$21,0),MATCH(Table15[[#This Row],[YEAR]],TreeLookup!$C$1:$DE$1,0))</f>
        <v>start</v>
      </c>
      <c r="P2229" s="13" t="s">
        <v>6842</v>
      </c>
      <c r="Q2229" s="24" t="s">
        <v>9013</v>
      </c>
      <c r="S2229" s="11">
        <v>0</v>
      </c>
      <c r="W2229" s="15"/>
    </row>
    <row r="2230" spans="1:34" x14ac:dyDescent="0.25">
      <c r="A2230" s="11" t="s">
        <v>5352</v>
      </c>
      <c r="B2230" s="12" t="s">
        <v>6928</v>
      </c>
      <c r="C2230" s="11">
        <v>950</v>
      </c>
      <c r="D2230" s="11">
        <v>2200</v>
      </c>
      <c r="E2230" s="12" t="s">
        <v>9956</v>
      </c>
      <c r="F2230" s="11" t="s">
        <v>1290</v>
      </c>
      <c r="G2230" s="11" t="s">
        <v>5278</v>
      </c>
      <c r="H2230" s="11" t="s">
        <v>1903</v>
      </c>
      <c r="I2230" s="11" t="s">
        <v>5091</v>
      </c>
      <c r="J2230" s="14">
        <f>VLOOKUP(Table15[[#This Row],[TechRequired]],OldTree!A:B,2,0)</f>
        <v>2</v>
      </c>
      <c r="K2230" s="22" t="s">
        <v>6014</v>
      </c>
      <c r="L2230" s="22" t="s">
        <v>8661</v>
      </c>
      <c r="M2230" s="14">
        <v>0</v>
      </c>
      <c r="N2230" s="11" t="str">
        <f>INDEX(TreeLookup!$C$1:$DE$21,MATCH(Table15[[#This Row],[CATEGORY]],TreeLookup!$C$1:$C$21,0),MATCH(Table15[[#This Row],[YEAR]],TreeLookup!$C$1:$DE$1,0))</f>
        <v>start</v>
      </c>
      <c r="P2230" s="13" t="s">
        <v>6842</v>
      </c>
      <c r="Q2230" s="24" t="s">
        <v>9014</v>
      </c>
      <c r="S2230" s="11">
        <v>0</v>
      </c>
      <c r="W2230" s="15"/>
    </row>
    <row r="2231" spans="1:34" x14ac:dyDescent="0.25">
      <c r="A2231" s="11" t="s">
        <v>1094</v>
      </c>
      <c r="B2231" s="12" t="s">
        <v>5605</v>
      </c>
      <c r="C2231" s="11">
        <v>0</v>
      </c>
      <c r="D2231" s="11">
        <v>0</v>
      </c>
      <c r="E2231" s="12" t="s">
        <v>5606</v>
      </c>
      <c r="F2231" s="11" t="s">
        <v>1372</v>
      </c>
      <c r="G2231" s="11" t="s">
        <v>1385</v>
      </c>
      <c r="H2231" s="11" t="s">
        <v>1903</v>
      </c>
      <c r="I2231" s="11" t="s">
        <v>1903</v>
      </c>
      <c r="J2231" s="14">
        <f>VLOOKUP(Table15[[#This Row],[TechRequired]],OldTree!A:B,2,0)</f>
        <v>0</v>
      </c>
      <c r="K2231" s="22" t="s">
        <v>8941</v>
      </c>
      <c r="L2231" s="14"/>
      <c r="N2231" s="11" t="str">
        <f>INDEX(TreeLookup!$C$1:$DE$21,MATCH(Table15[[#This Row],[CATEGORY]],TreeLookup!$C$1:$C$21,0),MATCH(Table15[[#This Row],[YEAR]],TreeLookup!$C$1:$DE$1,0))</f>
        <v>start</v>
      </c>
      <c r="P2231" s="13" t="s">
        <v>6843</v>
      </c>
      <c r="Q2231" s="11"/>
      <c r="S2231" s="11">
        <v>0</v>
      </c>
      <c r="W2231" s="15"/>
    </row>
    <row r="2232" spans="1:34" x14ac:dyDescent="0.25">
      <c r="A2232" s="11" t="s">
        <v>1095</v>
      </c>
      <c r="B2232" s="12" t="s">
        <v>5607</v>
      </c>
      <c r="C2232" s="11">
        <v>0</v>
      </c>
      <c r="D2232" s="11">
        <v>0</v>
      </c>
      <c r="E2232" s="12" t="s">
        <v>5608</v>
      </c>
      <c r="F2232" s="11" t="s">
        <v>1372</v>
      </c>
      <c r="G2232" s="11" t="s">
        <v>1385</v>
      </c>
      <c r="H2232" s="11" t="s">
        <v>1903</v>
      </c>
      <c r="I2232" s="11" t="s">
        <v>1903</v>
      </c>
      <c r="J2232" s="14">
        <f>VLOOKUP(Table15[[#This Row],[TechRequired]],OldTree!A:B,2,0)</f>
        <v>0</v>
      </c>
      <c r="K2232" s="22" t="s">
        <v>8941</v>
      </c>
      <c r="L2232" s="14"/>
      <c r="N2232" s="11" t="str">
        <f>INDEX(TreeLookup!$C$1:$DE$21,MATCH(Table15[[#This Row],[CATEGORY]],TreeLookup!$C$1:$C$21,0),MATCH(Table15[[#This Row],[YEAR]],TreeLookup!$C$1:$DE$1,0))</f>
        <v>start</v>
      </c>
      <c r="P2232" s="13" t="s">
        <v>6843</v>
      </c>
      <c r="Q2232" s="11"/>
      <c r="S2232" s="11">
        <v>0</v>
      </c>
      <c r="W2232" s="15"/>
    </row>
    <row r="2233" spans="1:34" x14ac:dyDescent="0.25">
      <c r="A2233" s="11" t="s">
        <v>1097</v>
      </c>
      <c r="B2233" s="12" t="s">
        <v>5611</v>
      </c>
      <c r="C2233" s="11">
        <v>0</v>
      </c>
      <c r="D2233" s="11">
        <v>0</v>
      </c>
      <c r="E2233" s="12" t="s">
        <v>5612</v>
      </c>
      <c r="F2233" s="11" t="s">
        <v>1372</v>
      </c>
      <c r="G2233" s="11" t="s">
        <v>1385</v>
      </c>
      <c r="H2233" s="11" t="s">
        <v>1903</v>
      </c>
      <c r="I2233" s="11" t="s">
        <v>1903</v>
      </c>
      <c r="J2233" s="14">
        <f>VLOOKUP(Table15[[#This Row],[TechRequired]],OldTree!A:B,2,0)</f>
        <v>0</v>
      </c>
      <c r="K2233" s="22" t="s">
        <v>8941</v>
      </c>
      <c r="L2233" s="14"/>
      <c r="N2233" s="11" t="str">
        <f>INDEX(TreeLookup!$C$1:$DE$21,MATCH(Table15[[#This Row],[CATEGORY]],TreeLookup!$C$1:$C$21,0),MATCH(Table15[[#This Row],[YEAR]],TreeLookup!$C$1:$DE$1,0))</f>
        <v>start</v>
      </c>
      <c r="P2233" s="13" t="s">
        <v>6843</v>
      </c>
      <c r="Q2233" s="11"/>
      <c r="S2233" s="11">
        <v>0</v>
      </c>
      <c r="W2233" s="15"/>
    </row>
    <row r="2234" spans="1:34" x14ac:dyDescent="0.25">
      <c r="A2234" s="11" t="s">
        <v>1096</v>
      </c>
      <c r="B2234" s="12" t="s">
        <v>5609</v>
      </c>
      <c r="C2234" s="11">
        <v>0</v>
      </c>
      <c r="D2234" s="11">
        <v>0</v>
      </c>
      <c r="E2234" s="12" t="s">
        <v>5610</v>
      </c>
      <c r="F2234" s="11" t="s">
        <v>1372</v>
      </c>
      <c r="G2234" s="11" t="s">
        <v>1385</v>
      </c>
      <c r="H2234" s="11" t="s">
        <v>1903</v>
      </c>
      <c r="I2234" s="11" t="s">
        <v>1903</v>
      </c>
      <c r="J2234" s="14">
        <f>VLOOKUP(Table15[[#This Row],[TechRequired]],OldTree!A:B,2,0)</f>
        <v>0</v>
      </c>
      <c r="K2234" s="22" t="s">
        <v>8941</v>
      </c>
      <c r="L2234" s="14"/>
      <c r="N2234" s="11" t="str">
        <f>INDEX(TreeLookup!$C$1:$DE$21,MATCH(Table15[[#This Row],[CATEGORY]],TreeLookup!$C$1:$C$21,0),MATCH(Table15[[#This Row],[YEAR]],TreeLookup!$C$1:$DE$1,0))</f>
        <v>start</v>
      </c>
      <c r="P2234" s="13" t="s">
        <v>6843</v>
      </c>
      <c r="Q2234" s="11"/>
      <c r="S2234" s="11">
        <v>0</v>
      </c>
      <c r="W2234" s="15"/>
    </row>
    <row r="2235" spans="1:34" x14ac:dyDescent="0.25">
      <c r="A2235" s="11" t="s">
        <v>86</v>
      </c>
      <c r="B2235" s="12" t="s">
        <v>4802</v>
      </c>
      <c r="C2235" s="11">
        <v>1000</v>
      </c>
      <c r="D2235" s="11">
        <v>35000</v>
      </c>
      <c r="E2235" s="12" t="s">
        <v>4803</v>
      </c>
      <c r="F2235" s="11" t="s">
        <v>1282</v>
      </c>
      <c r="G2235" s="11" t="s">
        <v>1380</v>
      </c>
      <c r="H2235" s="11" t="s">
        <v>1903</v>
      </c>
      <c r="I2235" s="11" t="s">
        <v>1903</v>
      </c>
      <c r="J2235" s="14">
        <f>VLOOKUP(Table15[[#This Row],[TechRequired]],OldTree!A:B,2,0)</f>
        <v>4</v>
      </c>
      <c r="K2235" s="22" t="s">
        <v>6013</v>
      </c>
      <c r="L2235" s="22" t="s">
        <v>9166</v>
      </c>
      <c r="N2235" s="11" t="str">
        <f>INDEX(TreeLookup!$C$1:$DE$21,MATCH(Table15[[#This Row],[CATEGORY]],TreeLookup!$C$1:$C$21,0),MATCH(Table15[[#This Row],[YEAR]],TreeLookup!$C$1:$DE$1,0))</f>
        <v>surfaceScience</v>
      </c>
      <c r="P2235" s="13" t="s">
        <v>6843</v>
      </c>
      <c r="Q2235" s="11" t="s">
        <v>6040</v>
      </c>
      <c r="S2235" s="11">
        <v>1969</v>
      </c>
      <c r="W2235" s="15"/>
      <c r="AH2235" s="11" t="s">
        <v>11286</v>
      </c>
    </row>
    <row r="2236" spans="1:34" x14ac:dyDescent="0.25">
      <c r="A2236" s="11" t="s">
        <v>1425</v>
      </c>
      <c r="B2236" s="12" t="s">
        <v>1526</v>
      </c>
      <c r="C2236" s="11">
        <v>0</v>
      </c>
      <c r="D2236" s="11">
        <v>6020</v>
      </c>
      <c r="E2236" s="12" t="s">
        <v>1548</v>
      </c>
      <c r="F2236" s="11" t="s">
        <v>1372</v>
      </c>
      <c r="G2236" s="11" t="s">
        <v>5218</v>
      </c>
      <c r="H2236" s="11" t="s">
        <v>1903</v>
      </c>
      <c r="I2236" s="11" t="s">
        <v>1903</v>
      </c>
      <c r="J2236" s="14">
        <f>VLOOKUP(Table15[[#This Row],[TechRequired]],OldTree!A:B,2,0)</f>
        <v>0</v>
      </c>
      <c r="K2236" s="22" t="s">
        <v>6012</v>
      </c>
      <c r="L2236" s="14" t="s">
        <v>8671</v>
      </c>
      <c r="M2236" s="14">
        <v>10</v>
      </c>
      <c r="N2236" s="11" t="str">
        <f>INDEX(TreeLookup!$C$1:$DE$21,MATCH(Table15[[#This Row],[CATEGORY]],TreeLookup!$C$1:$C$21,0),MATCH(Table15[[#This Row],[YEAR]],TreeLookup!$C$1:$DE$1,0))</f>
        <v>materialsScienceCommercial</v>
      </c>
      <c r="P2236" s="13" t="s">
        <v>6843</v>
      </c>
      <c r="Q2236" s="11" t="s">
        <v>6404</v>
      </c>
      <c r="S2236" s="11">
        <v>2012</v>
      </c>
      <c r="W2236" s="15"/>
    </row>
    <row r="2237" spans="1:34" x14ac:dyDescent="0.25">
      <c r="A2237" s="11" t="s">
        <v>1424</v>
      </c>
      <c r="B2237" s="12" t="s">
        <v>1525</v>
      </c>
      <c r="C2237" s="11">
        <v>0</v>
      </c>
      <c r="D2237" s="11">
        <v>1020</v>
      </c>
      <c r="E2237" s="12" t="s">
        <v>1547</v>
      </c>
      <c r="F2237" s="11" t="s">
        <v>1372</v>
      </c>
      <c r="G2237" s="11" t="s">
        <v>5218</v>
      </c>
      <c r="H2237" s="11" t="s">
        <v>1903</v>
      </c>
      <c r="I2237" s="11" t="s">
        <v>1903</v>
      </c>
      <c r="J2237" s="14">
        <f>VLOOKUP(Table15[[#This Row],[TechRequired]],OldTree!A:B,2,0)</f>
        <v>0</v>
      </c>
      <c r="K2237" s="22" t="s">
        <v>6012</v>
      </c>
      <c r="L2237" s="14" t="s">
        <v>8671</v>
      </c>
      <c r="M2237" s="14">
        <v>10</v>
      </c>
      <c r="N2237" s="11" t="str">
        <f>INDEX(TreeLookup!$C$1:$DE$21,MATCH(Table15[[#This Row],[CATEGORY]],TreeLookup!$C$1:$C$21,0),MATCH(Table15[[#This Row],[YEAR]],TreeLookup!$C$1:$DE$1,0))</f>
        <v>materialsScienceCommercial</v>
      </c>
      <c r="P2237" s="13" t="s">
        <v>6843</v>
      </c>
      <c r="Q2237" s="11" t="s">
        <v>6404</v>
      </c>
      <c r="S2237" s="11">
        <v>2012</v>
      </c>
      <c r="W2237" s="15"/>
    </row>
    <row r="2238" spans="1:34" x14ac:dyDescent="0.25">
      <c r="A2238" s="11" t="s">
        <v>1062</v>
      </c>
      <c r="B2238" s="12" t="s">
        <v>5552</v>
      </c>
      <c r="C2238" s="11">
        <v>1</v>
      </c>
      <c r="D2238" s="11">
        <v>0</v>
      </c>
      <c r="E2238" s="12" t="s">
        <v>5553</v>
      </c>
      <c r="F2238" s="11" t="s">
        <v>1372</v>
      </c>
      <c r="G2238" s="11" t="s">
        <v>5508</v>
      </c>
      <c r="H2238" s="11" t="s">
        <v>1903</v>
      </c>
      <c r="I2238" s="11" t="s">
        <v>1903</v>
      </c>
      <c r="J2238" s="14">
        <f>VLOOKUP(Table15[[#This Row],[TechRequired]],OldTree!A:B,2,0)</f>
        <v>0</v>
      </c>
      <c r="K2238" s="22" t="s">
        <v>6012</v>
      </c>
      <c r="L2238" s="22" t="s">
        <v>8671</v>
      </c>
      <c r="M2238" s="14">
        <v>0</v>
      </c>
      <c r="N2238" s="11" t="str">
        <f>INDEX(TreeLookup!$C$1:$DE$21,MATCH(Table15[[#This Row],[CATEGORY]],TreeLookup!$C$1:$C$21,0),MATCH(Table15[[#This Row],[YEAR]],TreeLookup!$C$1:$DE$1,0))</f>
        <v>start</v>
      </c>
      <c r="P2238" s="13" t="s">
        <v>6843</v>
      </c>
      <c r="Q2238" s="11"/>
      <c r="S2238" s="11">
        <v>0</v>
      </c>
      <c r="W2238" s="15"/>
    </row>
    <row r="2239" spans="1:34" x14ac:dyDescent="0.25">
      <c r="A2239" s="11" t="s">
        <v>1071</v>
      </c>
      <c r="B2239" s="12" t="s">
        <v>5583</v>
      </c>
      <c r="C2239" s="11">
        <v>1</v>
      </c>
      <c r="D2239" s="11">
        <v>0</v>
      </c>
      <c r="E2239" s="12" t="s">
        <v>5582</v>
      </c>
      <c r="F2239" s="11" t="s">
        <v>1372</v>
      </c>
      <c r="G2239" s="11" t="s">
        <v>5508</v>
      </c>
      <c r="H2239" s="11" t="s">
        <v>1903</v>
      </c>
      <c r="I2239" s="11" t="s">
        <v>1903</v>
      </c>
      <c r="J2239" s="14">
        <f>VLOOKUP(Table15[[#This Row],[TechRequired]],OldTree!A:B,2,0)</f>
        <v>0</v>
      </c>
      <c r="K2239" s="22" t="s">
        <v>6012</v>
      </c>
      <c r="L2239" s="22" t="s">
        <v>8671</v>
      </c>
      <c r="M2239" s="14">
        <v>0</v>
      </c>
      <c r="N2239" s="11" t="str">
        <f>INDEX(TreeLookup!$C$1:$DE$21,MATCH(Table15[[#This Row],[CATEGORY]],TreeLookup!$C$1:$C$21,0),MATCH(Table15[[#This Row],[YEAR]],TreeLookup!$C$1:$DE$1,0))</f>
        <v>start</v>
      </c>
      <c r="P2239" s="13" t="s">
        <v>6843</v>
      </c>
      <c r="Q2239" s="11"/>
      <c r="S2239" s="11">
        <v>0</v>
      </c>
      <c r="W2239" s="15"/>
    </row>
    <row r="2240" spans="1:34" x14ac:dyDescent="0.25">
      <c r="A2240" s="11" t="s">
        <v>1070</v>
      </c>
      <c r="B2240" s="12" t="s">
        <v>5581</v>
      </c>
      <c r="C2240" s="11">
        <v>1</v>
      </c>
      <c r="D2240" s="11">
        <v>0</v>
      </c>
      <c r="E2240" s="12" t="s">
        <v>5582</v>
      </c>
      <c r="F2240" s="11" t="s">
        <v>1372</v>
      </c>
      <c r="G2240" s="11" t="s">
        <v>5508</v>
      </c>
      <c r="H2240" s="11" t="s">
        <v>1903</v>
      </c>
      <c r="I2240" s="11" t="s">
        <v>1903</v>
      </c>
      <c r="J2240" s="14">
        <f>VLOOKUP(Table15[[#This Row],[TechRequired]],OldTree!A:B,2,0)</f>
        <v>0</v>
      </c>
      <c r="K2240" s="22" t="s">
        <v>6012</v>
      </c>
      <c r="L2240" s="22" t="s">
        <v>8671</v>
      </c>
      <c r="M2240" s="14">
        <v>0</v>
      </c>
      <c r="N2240" s="11" t="str">
        <f>INDEX(TreeLookup!$C$1:$DE$21,MATCH(Table15[[#This Row],[CATEGORY]],TreeLookup!$C$1:$C$21,0),MATCH(Table15[[#This Row],[YEAR]],TreeLookup!$C$1:$DE$1,0))</f>
        <v>start</v>
      </c>
      <c r="P2240" s="13" t="s">
        <v>6843</v>
      </c>
      <c r="Q2240" s="11"/>
      <c r="S2240" s="11">
        <v>0</v>
      </c>
      <c r="W2240" s="15"/>
    </row>
    <row r="2241" spans="1:38" x14ac:dyDescent="0.25">
      <c r="A2241" s="11" t="s">
        <v>1427</v>
      </c>
      <c r="B2241" s="12" t="s">
        <v>1528</v>
      </c>
      <c r="C2241" s="11">
        <v>0</v>
      </c>
      <c r="D2241" s="11">
        <v>1020</v>
      </c>
      <c r="E2241" s="12" t="s">
        <v>1547</v>
      </c>
      <c r="F2241" s="11" t="s">
        <v>1372</v>
      </c>
      <c r="G2241" s="11" t="s">
        <v>5218</v>
      </c>
      <c r="H2241" s="11" t="s">
        <v>1903</v>
      </c>
      <c r="I2241" s="11" t="s">
        <v>1903</v>
      </c>
      <c r="J2241" s="14">
        <f>VLOOKUP(Table15[[#This Row],[TechRequired]],OldTree!A:B,2,0)</f>
        <v>0</v>
      </c>
      <c r="K2241" s="22" t="s">
        <v>6012</v>
      </c>
      <c r="L2241" s="14" t="s">
        <v>8671</v>
      </c>
      <c r="N2241" s="11" t="str">
        <f>INDEX(TreeLookup!$C$1:$DE$21,MATCH(Table15[[#This Row],[CATEGORY]],TreeLookup!$C$1:$C$21,0),MATCH(Table15[[#This Row],[YEAR]],TreeLookup!$C$1:$DE$1,0))</f>
        <v>materialsScienceInternational</v>
      </c>
      <c r="P2241" s="13" t="s">
        <v>6843</v>
      </c>
      <c r="Q2241" s="11" t="s">
        <v>6153</v>
      </c>
      <c r="S2241" s="11">
        <v>2002</v>
      </c>
      <c r="W2241" s="15"/>
    </row>
    <row r="2242" spans="1:38" x14ac:dyDescent="0.25">
      <c r="A2242" s="11" t="s">
        <v>1067</v>
      </c>
      <c r="B2242" s="12" t="s">
        <v>5578</v>
      </c>
      <c r="C2242" s="11">
        <v>1</v>
      </c>
      <c r="D2242" s="11">
        <v>0</v>
      </c>
      <c r="E2242" s="12" t="s">
        <v>5551</v>
      </c>
      <c r="F2242" s="11" t="s">
        <v>1372</v>
      </c>
      <c r="G2242" s="11" t="s">
        <v>5508</v>
      </c>
      <c r="H2242" s="11" t="s">
        <v>1903</v>
      </c>
      <c r="I2242" s="11" t="s">
        <v>1903</v>
      </c>
      <c r="J2242" s="14">
        <f>VLOOKUP(Table15[[#This Row],[TechRequired]],OldTree!A:B,2,0)</f>
        <v>0</v>
      </c>
      <c r="K2242" s="22" t="s">
        <v>6012</v>
      </c>
      <c r="L2242" s="22" t="s">
        <v>8671</v>
      </c>
      <c r="M2242" s="14">
        <v>0</v>
      </c>
      <c r="N2242" s="11" t="str">
        <f>INDEX(TreeLookup!$C$1:$DE$21,MATCH(Table15[[#This Row],[CATEGORY]],TreeLookup!$C$1:$C$21,0),MATCH(Table15[[#This Row],[YEAR]],TreeLookup!$C$1:$DE$1,0))</f>
        <v>start</v>
      </c>
      <c r="P2242" s="13" t="s">
        <v>6843</v>
      </c>
      <c r="Q2242" s="11"/>
      <c r="S2242" s="11">
        <v>0</v>
      </c>
      <c r="W2242" s="15"/>
    </row>
    <row r="2243" spans="1:38" x14ac:dyDescent="0.25">
      <c r="A2243" s="11" t="s">
        <v>1068</v>
      </c>
      <c r="B2243" s="12" t="s">
        <v>5579</v>
      </c>
      <c r="C2243" s="11">
        <v>1</v>
      </c>
      <c r="D2243" s="11">
        <v>0</v>
      </c>
      <c r="E2243" s="12" t="s">
        <v>5551</v>
      </c>
      <c r="F2243" s="11" t="s">
        <v>1372</v>
      </c>
      <c r="G2243" s="11" t="s">
        <v>5508</v>
      </c>
      <c r="H2243" s="11" t="s">
        <v>1903</v>
      </c>
      <c r="I2243" s="11" t="s">
        <v>1903</v>
      </c>
      <c r="J2243" s="14">
        <f>VLOOKUP(Table15[[#This Row],[TechRequired]],OldTree!A:B,2,0)</f>
        <v>0</v>
      </c>
      <c r="K2243" s="22" t="s">
        <v>6012</v>
      </c>
      <c r="L2243" s="22" t="s">
        <v>8671</v>
      </c>
      <c r="M2243" s="14">
        <v>0</v>
      </c>
      <c r="N2243" s="11" t="str">
        <f>INDEX(TreeLookup!$C$1:$DE$21,MATCH(Table15[[#This Row],[CATEGORY]],TreeLookup!$C$1:$C$21,0),MATCH(Table15[[#This Row],[YEAR]],TreeLookup!$C$1:$DE$1,0))</f>
        <v>start</v>
      </c>
      <c r="P2243" s="13" t="s">
        <v>6843</v>
      </c>
      <c r="Q2243" s="11"/>
      <c r="S2243" s="11">
        <v>0</v>
      </c>
      <c r="W2243" s="15"/>
    </row>
    <row r="2244" spans="1:38" x14ac:dyDescent="0.25">
      <c r="A2244" s="11" t="s">
        <v>1069</v>
      </c>
      <c r="B2244" s="12" t="s">
        <v>5580</v>
      </c>
      <c r="C2244" s="11">
        <v>1</v>
      </c>
      <c r="D2244" s="11">
        <v>0</v>
      </c>
      <c r="E2244" s="12" t="s">
        <v>5551</v>
      </c>
      <c r="F2244" s="11" t="s">
        <v>1372</v>
      </c>
      <c r="G2244" s="11" t="s">
        <v>5508</v>
      </c>
      <c r="H2244" s="11" t="s">
        <v>1903</v>
      </c>
      <c r="I2244" s="11" t="s">
        <v>1903</v>
      </c>
      <c r="J2244" s="14">
        <f>VLOOKUP(Table15[[#This Row],[TechRequired]],OldTree!A:B,2,0)</f>
        <v>0</v>
      </c>
      <c r="K2244" s="22" t="s">
        <v>6012</v>
      </c>
      <c r="L2244" s="22" t="s">
        <v>8671</v>
      </c>
      <c r="M2244" s="14">
        <v>0</v>
      </c>
      <c r="N2244" s="11" t="str">
        <f>INDEX(TreeLookup!$C$1:$DE$21,MATCH(Table15[[#This Row],[CATEGORY]],TreeLookup!$C$1:$C$21,0),MATCH(Table15[[#This Row],[YEAR]],TreeLookup!$C$1:$DE$1,0))</f>
        <v>start</v>
      </c>
      <c r="P2244" s="13" t="s">
        <v>6843</v>
      </c>
      <c r="Q2244" s="11"/>
      <c r="S2244" s="11">
        <v>0</v>
      </c>
      <c r="W2244" s="15"/>
    </row>
    <row r="2245" spans="1:38" x14ac:dyDescent="0.25">
      <c r="A2245" s="11" t="s">
        <v>1066</v>
      </c>
      <c r="B2245" s="12" t="s">
        <v>5550</v>
      </c>
      <c r="C2245" s="11">
        <v>1</v>
      </c>
      <c r="D2245" s="11">
        <v>0</v>
      </c>
      <c r="E2245" s="12" t="s">
        <v>5551</v>
      </c>
      <c r="F2245" s="11" t="s">
        <v>1372</v>
      </c>
      <c r="G2245" s="11" t="s">
        <v>5508</v>
      </c>
      <c r="H2245" s="11" t="s">
        <v>1903</v>
      </c>
      <c r="I2245" s="11" t="s">
        <v>1903</v>
      </c>
      <c r="J2245" s="14">
        <f>VLOOKUP(Table15[[#This Row],[TechRequired]],OldTree!A:B,2,0)</f>
        <v>0</v>
      </c>
      <c r="K2245" s="22" t="s">
        <v>6012</v>
      </c>
      <c r="L2245" s="22" t="s">
        <v>8671</v>
      </c>
      <c r="M2245" s="14">
        <v>0</v>
      </c>
      <c r="N2245" s="11" t="str">
        <f>INDEX(TreeLookup!$C$1:$DE$21,MATCH(Table15[[#This Row],[CATEGORY]],TreeLookup!$C$1:$C$21,0),MATCH(Table15[[#This Row],[YEAR]],TreeLookup!$C$1:$DE$1,0))</f>
        <v>start</v>
      </c>
      <c r="P2245" s="13" t="s">
        <v>6843</v>
      </c>
      <c r="Q2245" s="11"/>
      <c r="S2245" s="11">
        <v>0</v>
      </c>
      <c r="W2245" s="15"/>
    </row>
    <row r="2246" spans="1:38" x14ac:dyDescent="0.25">
      <c r="A2246" s="11" t="s">
        <v>1065</v>
      </c>
      <c r="B2246" s="12" t="s">
        <v>5560</v>
      </c>
      <c r="C2246" s="11">
        <v>1</v>
      </c>
      <c r="D2246" s="11">
        <v>0</v>
      </c>
      <c r="E2246" s="12" t="s">
        <v>5561</v>
      </c>
      <c r="F2246" s="11" t="s">
        <v>1372</v>
      </c>
      <c r="G2246" s="11" t="s">
        <v>5508</v>
      </c>
      <c r="H2246" s="11" t="s">
        <v>1903</v>
      </c>
      <c r="I2246" s="11" t="s">
        <v>1903</v>
      </c>
      <c r="J2246" s="14">
        <f>VLOOKUP(Table15[[#This Row],[TechRequired]],OldTree!A:B,2,0)</f>
        <v>0</v>
      </c>
      <c r="K2246" s="22" t="s">
        <v>6012</v>
      </c>
      <c r="L2246" s="22" t="s">
        <v>8671</v>
      </c>
      <c r="M2246" s="14">
        <v>0</v>
      </c>
      <c r="N2246" s="11" t="str">
        <f>INDEX(TreeLookup!$C$1:$DE$21,MATCH(Table15[[#This Row],[CATEGORY]],TreeLookup!$C$1:$C$21,0),MATCH(Table15[[#This Row],[YEAR]],TreeLookup!$C$1:$DE$1,0))</f>
        <v>start</v>
      </c>
      <c r="P2246" s="13" t="s">
        <v>6843</v>
      </c>
      <c r="Q2246" s="11"/>
      <c r="S2246" s="11">
        <v>0</v>
      </c>
      <c r="W2246" s="15"/>
    </row>
    <row r="2247" spans="1:38" x14ac:dyDescent="0.25">
      <c r="A2247" s="11" t="s">
        <v>1426</v>
      </c>
      <c r="B2247" s="12" t="s">
        <v>1527</v>
      </c>
      <c r="C2247" s="11">
        <v>0</v>
      </c>
      <c r="D2247" s="11">
        <v>6020</v>
      </c>
      <c r="E2247" s="12" t="s">
        <v>1547</v>
      </c>
      <c r="F2247" s="11" t="s">
        <v>1372</v>
      </c>
      <c r="G2247" s="11" t="s">
        <v>5218</v>
      </c>
      <c r="H2247" s="11" t="s">
        <v>1903</v>
      </c>
      <c r="I2247" s="11" t="s">
        <v>1903</v>
      </c>
      <c r="J2247" s="14">
        <f>VLOOKUP(Table15[[#This Row],[TechRequired]],OldTree!A:B,2,0)</f>
        <v>0</v>
      </c>
      <c r="K2247" s="22" t="s">
        <v>6012</v>
      </c>
      <c r="L2247" s="14" t="s">
        <v>8671</v>
      </c>
      <c r="M2247" s="14">
        <v>10</v>
      </c>
      <c r="N2247" s="11" t="str">
        <f>INDEX(TreeLookup!$C$1:$DE$21,MATCH(Table15[[#This Row],[CATEGORY]],TreeLookup!$C$1:$C$21,0),MATCH(Table15[[#This Row],[YEAR]],TreeLookup!$C$1:$DE$1,0))</f>
        <v>materialsScienceCommercial</v>
      </c>
      <c r="P2247" s="13" t="s">
        <v>6843</v>
      </c>
      <c r="Q2247" s="11" t="s">
        <v>6083</v>
      </c>
      <c r="S2247" s="11">
        <v>2018</v>
      </c>
      <c r="W2247" s="15"/>
    </row>
    <row r="2248" spans="1:38" x14ac:dyDescent="0.25">
      <c r="A2248" s="11" t="s">
        <v>1072</v>
      </c>
      <c r="B2248" s="12" t="s">
        <v>5573</v>
      </c>
      <c r="C2248" s="11">
        <v>1</v>
      </c>
      <c r="D2248" s="11">
        <v>0</v>
      </c>
      <c r="E2248" s="12" t="s">
        <v>5574</v>
      </c>
      <c r="F2248" s="11" t="s">
        <v>1372</v>
      </c>
      <c r="G2248" s="11" t="s">
        <v>5508</v>
      </c>
      <c r="H2248" s="11" t="s">
        <v>1903</v>
      </c>
      <c r="I2248" s="11" t="s">
        <v>1903</v>
      </c>
      <c r="J2248" s="14">
        <f>VLOOKUP(Table15[[#This Row],[TechRequired]],OldTree!A:B,2,0)</f>
        <v>0</v>
      </c>
      <c r="K2248" s="22" t="s">
        <v>6012</v>
      </c>
      <c r="L2248" s="22" t="s">
        <v>8671</v>
      </c>
      <c r="M2248" s="14">
        <v>0</v>
      </c>
      <c r="N2248" s="11" t="str">
        <f>INDEX(TreeLookup!$C$1:$DE$21,MATCH(Table15[[#This Row],[CATEGORY]],TreeLookup!$C$1:$C$21,0),MATCH(Table15[[#This Row],[YEAR]],TreeLookup!$C$1:$DE$1,0))</f>
        <v>start</v>
      </c>
      <c r="P2248" s="13" t="s">
        <v>6843</v>
      </c>
      <c r="Q2248" s="11"/>
      <c r="S2248" s="11">
        <v>0</v>
      </c>
      <c r="W2248" s="15"/>
    </row>
    <row r="2249" spans="1:38" x14ac:dyDescent="0.25">
      <c r="A2249" s="11" t="s">
        <v>1428</v>
      </c>
      <c r="B2249" s="12" t="s">
        <v>1529</v>
      </c>
      <c r="C2249" s="11">
        <v>0</v>
      </c>
      <c r="D2249" s="11">
        <v>1020</v>
      </c>
      <c r="E2249" s="12" t="s">
        <v>1547</v>
      </c>
      <c r="F2249" s="11" t="s">
        <v>1372</v>
      </c>
      <c r="G2249" s="11" t="s">
        <v>5218</v>
      </c>
      <c r="H2249" s="11" t="s">
        <v>1903</v>
      </c>
      <c r="I2249" s="11" t="s">
        <v>1903</v>
      </c>
      <c r="J2249" s="14">
        <f>VLOOKUP(Table15[[#This Row],[TechRequired]],OldTree!A:B,2,0)</f>
        <v>0</v>
      </c>
      <c r="K2249" s="22" t="s">
        <v>6012</v>
      </c>
      <c r="L2249" s="14" t="s">
        <v>8671</v>
      </c>
      <c r="M2249" s="14">
        <v>10</v>
      </c>
      <c r="N2249" s="11" t="str">
        <f>INDEX(TreeLookup!$C$1:$DE$21,MATCH(Table15[[#This Row],[CATEGORY]],TreeLookup!$C$1:$C$21,0),MATCH(Table15[[#This Row],[YEAR]],TreeLookup!$C$1:$DE$1,0))</f>
        <v>materialsScienceNF</v>
      </c>
      <c r="P2249" s="13" t="s">
        <v>6843</v>
      </c>
      <c r="Q2249" s="11" t="s">
        <v>6089</v>
      </c>
      <c r="S2249" s="11">
        <v>2020</v>
      </c>
      <c r="W2249" s="15"/>
    </row>
    <row r="2250" spans="1:38" x14ac:dyDescent="0.25">
      <c r="A2250" s="11" t="s">
        <v>1737</v>
      </c>
      <c r="B2250" s="12" t="s">
        <v>7032</v>
      </c>
      <c r="C2250" s="11">
        <v>750</v>
      </c>
      <c r="D2250" s="11">
        <v>1200</v>
      </c>
      <c r="E2250" s="12" t="s">
        <v>10104</v>
      </c>
      <c r="F2250" s="11" t="s">
        <v>1281</v>
      </c>
      <c r="G2250" s="11" t="s">
        <v>1380</v>
      </c>
      <c r="H2250" s="11" t="s">
        <v>1903</v>
      </c>
      <c r="I2250" s="11" t="s">
        <v>5091</v>
      </c>
      <c r="J2250" s="14">
        <f>VLOOKUP(Table15[[#This Row],[TechRequired]],OldTree!A:B,2,0)</f>
        <v>4</v>
      </c>
      <c r="K2250" s="22" t="s">
        <v>6012</v>
      </c>
      <c r="L2250" s="14" t="s">
        <v>8865</v>
      </c>
      <c r="N2250" s="11" t="str">
        <f>INDEX(TreeLookup!$C$1:$DE$21,MATCH(Table15[[#This Row],[CATEGORY]],TreeLookup!$C$1:$C$21,0),MATCH(Table15[[#This Row],[YEAR]],TreeLookup!$C$1:$DE$1,0))</f>
        <v>materialsScienceHuman</v>
      </c>
      <c r="P2250" s="13" t="s">
        <v>6842</v>
      </c>
      <c r="Q2250" s="11" t="s">
        <v>6431</v>
      </c>
      <c r="S2250" s="11">
        <v>1962</v>
      </c>
      <c r="W2250" s="15"/>
    </row>
    <row r="2251" spans="1:38" x14ac:dyDescent="0.25">
      <c r="A2251" s="11" t="s">
        <v>4819</v>
      </c>
      <c r="B2251" s="12" t="s">
        <v>6996</v>
      </c>
      <c r="C2251" s="11">
        <v>750</v>
      </c>
      <c r="D2251" s="11">
        <v>1200</v>
      </c>
      <c r="E2251" s="12" t="s">
        <v>10066</v>
      </c>
      <c r="F2251" s="11" t="s">
        <v>1281</v>
      </c>
      <c r="G2251" s="11" t="s">
        <v>1380</v>
      </c>
      <c r="H2251" s="11" t="s">
        <v>1903</v>
      </c>
      <c r="I2251" s="11" t="s">
        <v>5091</v>
      </c>
      <c r="J2251" s="14">
        <f>VLOOKUP(Table15[[#This Row],[TechRequired]],OldTree!A:B,2,0)</f>
        <v>4</v>
      </c>
      <c r="K2251" s="22" t="s">
        <v>6012</v>
      </c>
      <c r="L2251" s="14" t="s">
        <v>8865</v>
      </c>
      <c r="N2251" s="11" t="str">
        <f>INDEX(TreeLookup!$C$1:$DE$21,MATCH(Table15[[#This Row],[CATEGORY]],TreeLookup!$C$1:$C$21,0),MATCH(Table15[[#This Row],[YEAR]],TreeLookup!$C$1:$DE$1,0))</f>
        <v>materialsScienceHuman</v>
      </c>
      <c r="P2251" s="13" t="s">
        <v>6842</v>
      </c>
      <c r="Q2251" s="11" t="s">
        <v>6638</v>
      </c>
      <c r="S2251" s="11">
        <v>1961</v>
      </c>
      <c r="W2251" s="15"/>
    </row>
    <row r="2252" spans="1:38" x14ac:dyDescent="0.25">
      <c r="A2252" s="11" t="s">
        <v>1736</v>
      </c>
      <c r="B2252" s="12" t="s">
        <v>6995</v>
      </c>
      <c r="C2252" s="11">
        <v>750</v>
      </c>
      <c r="D2252" s="11">
        <v>1200</v>
      </c>
      <c r="E2252" s="12" t="s">
        <v>10097</v>
      </c>
      <c r="F2252" s="11" t="s">
        <v>1281</v>
      </c>
      <c r="G2252" s="11" t="s">
        <v>1380</v>
      </c>
      <c r="H2252" s="11" t="s">
        <v>1903</v>
      </c>
      <c r="I2252" s="11" t="s">
        <v>5091</v>
      </c>
      <c r="J2252" s="14">
        <f>VLOOKUP(Table15[[#This Row],[TechRequired]],OldTree!A:B,2,0)</f>
        <v>4</v>
      </c>
      <c r="K2252" s="22" t="s">
        <v>6012</v>
      </c>
      <c r="L2252" s="14" t="s">
        <v>8865</v>
      </c>
      <c r="N2252" s="11" t="str">
        <f>INDEX(TreeLookup!$C$1:$DE$21,MATCH(Table15[[#This Row],[CATEGORY]],TreeLookup!$C$1:$C$21,0),MATCH(Table15[[#This Row],[YEAR]],TreeLookup!$C$1:$DE$1,0))</f>
        <v>materialsScienceHuman</v>
      </c>
      <c r="P2252" s="13" t="s">
        <v>6842</v>
      </c>
      <c r="Q2252" s="11" t="s">
        <v>6441</v>
      </c>
      <c r="S2252" s="11">
        <v>1962</v>
      </c>
      <c r="W2252" s="15"/>
    </row>
    <row r="2253" spans="1:38" x14ac:dyDescent="0.25">
      <c r="A2253" s="11" t="s">
        <v>1712</v>
      </c>
      <c r="B2253" s="12" t="s">
        <v>7978</v>
      </c>
      <c r="C2253" s="11">
        <v>1500</v>
      </c>
      <c r="D2253" s="11">
        <v>7800</v>
      </c>
      <c r="E2253" s="12" t="s">
        <v>10204</v>
      </c>
      <c r="F2253" s="11" t="s">
        <v>5219</v>
      </c>
      <c r="G2253" s="11" t="s">
        <v>1380</v>
      </c>
      <c r="H2253" s="11" t="s">
        <v>1903</v>
      </c>
      <c r="I2253" s="11" t="s">
        <v>5091</v>
      </c>
      <c r="J2253" s="14">
        <f>VLOOKUP(Table15[[#This Row],[TechRequired]],OldTree!A:B,2,0)</f>
        <v>6</v>
      </c>
      <c r="K2253" s="22" t="s">
        <v>6012</v>
      </c>
      <c r="L2253" s="14" t="s">
        <v>8865</v>
      </c>
      <c r="N2253" s="11" t="str">
        <f>INDEX(TreeLookup!$C$1:$DE$21,MATCH(Table15[[#This Row],[CATEGORY]],TreeLookup!$C$1:$C$21,0),MATCH(Table15[[#This Row],[YEAR]],TreeLookup!$C$1:$DE$1,0))</f>
        <v>materialsScienceLunar</v>
      </c>
      <c r="P2253" s="13" t="s">
        <v>6842</v>
      </c>
      <c r="Q2253" s="11"/>
      <c r="S2253" s="11">
        <v>1967</v>
      </c>
      <c r="W2253" s="15"/>
    </row>
    <row r="2254" spans="1:38" x14ac:dyDescent="0.25">
      <c r="A2254" s="11" t="s">
        <v>1711</v>
      </c>
      <c r="B2254" s="12" t="s">
        <v>7979</v>
      </c>
      <c r="C2254" s="11">
        <v>12</v>
      </c>
      <c r="D2254" s="11">
        <v>0</v>
      </c>
      <c r="E2254" s="12" t="s">
        <v>9977</v>
      </c>
      <c r="F2254" s="11" t="s">
        <v>1281</v>
      </c>
      <c r="G2254" s="11" t="s">
        <v>1380</v>
      </c>
      <c r="H2254" s="11" t="s">
        <v>1903</v>
      </c>
      <c r="I2254" s="11" t="s">
        <v>1903</v>
      </c>
      <c r="J2254" s="14">
        <f>VLOOKUP(Table15[[#This Row],[TechRequired]],OldTree!A:B,2,0)</f>
        <v>4</v>
      </c>
      <c r="K2254" s="22" t="s">
        <v>6012</v>
      </c>
      <c r="L2254" s="14" t="s">
        <v>8865</v>
      </c>
      <c r="N2254" s="11" t="str">
        <f>INDEX(TreeLookup!$C$1:$DE$21,MATCH(Table15[[#This Row],[CATEGORY]],TreeLookup!$C$1:$C$21,0),MATCH(Table15[[#This Row],[YEAR]],TreeLookup!$C$1:$DE$1,0))</f>
        <v>start</v>
      </c>
      <c r="P2254" s="13" t="s">
        <v>6843</v>
      </c>
      <c r="Q2254" s="11"/>
      <c r="S2254" s="11">
        <v>0</v>
      </c>
      <c r="W2254" s="15"/>
      <c r="AL2254" s="11" t="s">
        <v>11286</v>
      </c>
    </row>
    <row r="2255" spans="1:38" x14ac:dyDescent="0.25">
      <c r="A2255" s="11" t="s">
        <v>1710</v>
      </c>
      <c r="B2255" s="12" t="s">
        <v>7980</v>
      </c>
      <c r="C2255" s="11">
        <v>6</v>
      </c>
      <c r="D2255" s="11">
        <v>0</v>
      </c>
      <c r="E2255" s="12" t="s">
        <v>9976</v>
      </c>
      <c r="F2255" s="11" t="s">
        <v>1368</v>
      </c>
      <c r="G2255" s="11" t="s">
        <v>1380</v>
      </c>
      <c r="H2255" s="11" t="s">
        <v>1903</v>
      </c>
      <c r="I2255" s="11" t="s">
        <v>1903</v>
      </c>
      <c r="J2255" s="14">
        <f>VLOOKUP(Table15[[#This Row],[TechRequired]],OldTree!A:B,2,0)</f>
        <v>2</v>
      </c>
      <c r="K2255" s="22" t="s">
        <v>6012</v>
      </c>
      <c r="L2255" s="14" t="s">
        <v>8865</v>
      </c>
      <c r="N2255" s="11" t="str">
        <f>INDEX(TreeLookup!$C$1:$DE$21,MATCH(Table15[[#This Row],[CATEGORY]],TreeLookup!$C$1:$C$21,0),MATCH(Table15[[#This Row],[YEAR]],TreeLookup!$C$1:$DE$1,0))</f>
        <v>start</v>
      </c>
      <c r="P2255" s="13" t="s">
        <v>6843</v>
      </c>
      <c r="Q2255" s="11"/>
      <c r="S2255" s="11">
        <v>0</v>
      </c>
      <c r="W2255" s="15"/>
      <c r="AL2255" s="11" t="s">
        <v>11286</v>
      </c>
    </row>
    <row r="2256" spans="1:38" x14ac:dyDescent="0.25">
      <c r="A2256" s="11" t="s">
        <v>1741</v>
      </c>
      <c r="B2256" s="12" t="s">
        <v>7165</v>
      </c>
      <c r="C2256" s="11">
        <v>750</v>
      </c>
      <c r="D2256" s="11">
        <v>1200</v>
      </c>
      <c r="E2256" s="12" t="s">
        <v>10256</v>
      </c>
      <c r="F2256" s="11" t="s">
        <v>1281</v>
      </c>
      <c r="G2256" s="11" t="s">
        <v>1380</v>
      </c>
      <c r="H2256" s="11" t="s">
        <v>1903</v>
      </c>
      <c r="I2256" s="11" t="s">
        <v>5091</v>
      </c>
      <c r="J2256" s="14">
        <f>VLOOKUP(Table15[[#This Row],[TechRequired]],OldTree!A:B,2,0)</f>
        <v>4</v>
      </c>
      <c r="K2256" s="22" t="s">
        <v>6012</v>
      </c>
      <c r="L2256" s="14" t="s">
        <v>8865</v>
      </c>
      <c r="N2256" s="11" t="str">
        <f>INDEX(TreeLookup!$C$1:$DE$21,MATCH(Table15[[#This Row],[CATEGORY]],TreeLookup!$C$1:$C$21,0),MATCH(Table15[[#This Row],[YEAR]],TreeLookup!$C$1:$DE$1,0))</f>
        <v>materialsScienceLunar</v>
      </c>
      <c r="P2256" s="13" t="s">
        <v>6842</v>
      </c>
      <c r="Q2256" s="11" t="s">
        <v>6639</v>
      </c>
      <c r="S2256" s="11">
        <v>1971</v>
      </c>
      <c r="W2256" s="15"/>
    </row>
    <row r="2257" spans="1:38" x14ac:dyDescent="0.25">
      <c r="A2257" s="11" t="s">
        <v>1742</v>
      </c>
      <c r="B2257" s="12" t="s">
        <v>7330</v>
      </c>
      <c r="C2257" s="11">
        <v>750</v>
      </c>
      <c r="D2257" s="11">
        <v>1200</v>
      </c>
      <c r="E2257" s="12" t="s">
        <v>10413</v>
      </c>
      <c r="F2257" s="11" t="s">
        <v>1281</v>
      </c>
      <c r="G2257" s="11" t="s">
        <v>1380</v>
      </c>
      <c r="H2257" s="11" t="s">
        <v>1903</v>
      </c>
      <c r="I2257" s="11" t="s">
        <v>5091</v>
      </c>
      <c r="J2257" s="14">
        <f>VLOOKUP(Table15[[#This Row],[TechRequired]],OldTree!A:B,2,0)</f>
        <v>4</v>
      </c>
      <c r="K2257" s="22" t="s">
        <v>6012</v>
      </c>
      <c r="L2257" s="14" t="s">
        <v>8865</v>
      </c>
      <c r="N2257" s="11" t="str">
        <f>INDEX(TreeLookup!$C$1:$DE$21,MATCH(Table15[[#This Row],[CATEGORY]],TreeLookup!$C$1:$C$21,0),MATCH(Table15[[#This Row],[YEAR]],TreeLookup!$C$1:$DE$1,0))</f>
        <v>materialsScienceLongTerm</v>
      </c>
      <c r="P2257" s="13" t="s">
        <v>6842</v>
      </c>
      <c r="Q2257" s="11" t="s">
        <v>6422</v>
      </c>
      <c r="S2257" s="11">
        <v>1989</v>
      </c>
      <c r="W2257" s="15"/>
    </row>
    <row r="2258" spans="1:38" x14ac:dyDescent="0.25">
      <c r="A2258" s="11" t="s">
        <v>1709</v>
      </c>
      <c r="B2258" s="12" t="s">
        <v>7982</v>
      </c>
      <c r="C2258" s="11">
        <v>12</v>
      </c>
      <c r="D2258" s="11">
        <v>0</v>
      </c>
      <c r="E2258" s="12" t="s">
        <v>9979</v>
      </c>
      <c r="F2258" s="11" t="s">
        <v>1281</v>
      </c>
      <c r="G2258" s="11" t="s">
        <v>1380</v>
      </c>
      <c r="H2258" s="11" t="s">
        <v>1903</v>
      </c>
      <c r="I2258" s="11" t="s">
        <v>1903</v>
      </c>
      <c r="J2258" s="14">
        <f>VLOOKUP(Table15[[#This Row],[TechRequired]],OldTree!A:B,2,0)</f>
        <v>4</v>
      </c>
      <c r="K2258" s="22" t="s">
        <v>6012</v>
      </c>
      <c r="L2258" s="14" t="s">
        <v>8865</v>
      </c>
      <c r="N2258" s="11" t="str">
        <f>INDEX(TreeLookup!$C$1:$DE$21,MATCH(Table15[[#This Row],[CATEGORY]],TreeLookup!$C$1:$C$21,0),MATCH(Table15[[#This Row],[YEAR]],TreeLookup!$C$1:$DE$1,0))</f>
        <v>start</v>
      </c>
      <c r="P2258" s="13" t="s">
        <v>6843</v>
      </c>
      <c r="Q2258" s="11"/>
      <c r="S2258" s="11">
        <v>0</v>
      </c>
      <c r="W2258" s="15"/>
      <c r="AL2258" s="11" t="s">
        <v>11286</v>
      </c>
    </row>
    <row r="2259" spans="1:38" x14ac:dyDescent="0.25">
      <c r="A2259" s="11" t="s">
        <v>1708</v>
      </c>
      <c r="B2259" s="12" t="s">
        <v>7983</v>
      </c>
      <c r="C2259" s="11">
        <v>6</v>
      </c>
      <c r="D2259" s="11">
        <v>0</v>
      </c>
      <c r="E2259" s="12" t="s">
        <v>9978</v>
      </c>
      <c r="F2259" s="11" t="s">
        <v>1281</v>
      </c>
      <c r="G2259" s="11" t="s">
        <v>1380</v>
      </c>
      <c r="H2259" s="11" t="s">
        <v>1903</v>
      </c>
      <c r="I2259" s="11" t="s">
        <v>1903</v>
      </c>
      <c r="J2259" s="14">
        <f>VLOOKUP(Table15[[#This Row],[TechRequired]],OldTree!A:B,2,0)</f>
        <v>4</v>
      </c>
      <c r="K2259" s="22" t="s">
        <v>6012</v>
      </c>
      <c r="L2259" s="14" t="s">
        <v>8865</v>
      </c>
      <c r="N2259" s="11" t="str">
        <f>INDEX(TreeLookup!$C$1:$DE$21,MATCH(Table15[[#This Row],[CATEGORY]],TreeLookup!$C$1:$C$21,0),MATCH(Table15[[#This Row],[YEAR]],TreeLookup!$C$1:$DE$1,0))</f>
        <v>start</v>
      </c>
      <c r="P2259" s="13" t="s">
        <v>6843</v>
      </c>
      <c r="Q2259" s="11"/>
      <c r="S2259" s="11">
        <v>0</v>
      </c>
      <c r="W2259" s="15"/>
      <c r="AL2259" s="11" t="s">
        <v>11286</v>
      </c>
    </row>
    <row r="2260" spans="1:38" x14ac:dyDescent="0.25">
      <c r="A2260" s="11" t="s">
        <v>5747</v>
      </c>
      <c r="B2260" s="12" t="s">
        <v>8326</v>
      </c>
      <c r="C2260" s="11">
        <v>14980</v>
      </c>
      <c r="D2260" s="11">
        <v>63005</v>
      </c>
      <c r="E2260" s="12" t="s">
        <v>5748</v>
      </c>
      <c r="F2260" s="11" t="s">
        <v>1317</v>
      </c>
      <c r="G2260" s="21" t="s">
        <v>11292</v>
      </c>
      <c r="H2260" s="11" t="s">
        <v>5091</v>
      </c>
      <c r="I2260" s="11" t="s">
        <v>5091</v>
      </c>
      <c r="J2260" s="14">
        <f>VLOOKUP(Table15[[#This Row],[TechRequired]],OldTree!A:B,2,0)</f>
        <v>8</v>
      </c>
      <c r="K2260" s="14"/>
      <c r="L2260" s="14"/>
      <c r="N2260" s="11" t="e">
        <f>INDEX(TreeLookup!$C$1:$DE$21,MATCH(Table15[[#This Row],[CATEGORY]],TreeLookup!$C$1:$C$21,0),MATCH(Table15[[#This Row],[YEAR]],TreeLookup!$C$1:$DE$1,0))</f>
        <v>#N/A</v>
      </c>
      <c r="O2260" s="11" t="s">
        <v>1903</v>
      </c>
      <c r="Q2260" s="11"/>
    </row>
    <row r="2261" spans="1:38" x14ac:dyDescent="0.25">
      <c r="A2261" s="11" t="s">
        <v>3566</v>
      </c>
      <c r="B2261" s="12" t="s">
        <v>8300</v>
      </c>
      <c r="C2261" s="11">
        <v>1</v>
      </c>
      <c r="D2261" s="11">
        <v>8800</v>
      </c>
      <c r="E2261" s="12" t="s">
        <v>10494</v>
      </c>
      <c r="F2261" s="11" t="s">
        <v>1341</v>
      </c>
      <c r="G2261" s="21" t="s">
        <v>11292</v>
      </c>
      <c r="H2261" s="11" t="s">
        <v>1903</v>
      </c>
      <c r="I2261" s="11" t="s">
        <v>5091</v>
      </c>
      <c r="J2261" s="14">
        <f>VLOOKUP(Table15[[#This Row],[TechRequired]],OldTree!A:B,2,0)</f>
        <v>7</v>
      </c>
      <c r="K2261" s="22" t="s">
        <v>6017</v>
      </c>
      <c r="L2261" s="14" t="s">
        <v>8646</v>
      </c>
      <c r="M2261" s="14">
        <v>9</v>
      </c>
      <c r="N2261" s="11" t="str">
        <f>INDEX(TreeLookup!$C$1:$DE$21,MATCH(Table15[[#This Row],[CATEGORY]],TreeLookup!$C$1:$C$21,0),MATCH(Table15[[#This Row],[YEAR]],TreeLookup!$C$1:$DE$1,0))</f>
        <v>earlyElecPropulsion</v>
      </c>
      <c r="P2261" s="13" t="s">
        <v>6842</v>
      </c>
      <c r="Q2261" s="11"/>
      <c r="S2261" s="11">
        <v>1998</v>
      </c>
      <c r="W2261" s="15"/>
    </row>
    <row r="2262" spans="1:38" x14ac:dyDescent="0.25">
      <c r="A2262" s="11" t="s">
        <v>3187</v>
      </c>
      <c r="B2262" s="12" t="s">
        <v>8354</v>
      </c>
      <c r="C2262" s="11">
        <v>1</v>
      </c>
      <c r="D2262" s="11">
        <v>24500</v>
      </c>
      <c r="E2262" s="12" t="s">
        <v>10488</v>
      </c>
      <c r="F2262" s="11" t="s">
        <v>1341</v>
      </c>
      <c r="G2262" s="11" t="s">
        <v>5691</v>
      </c>
      <c r="H2262" s="11" t="s">
        <v>1903</v>
      </c>
      <c r="I2262" s="11" t="s">
        <v>5091</v>
      </c>
      <c r="J2262" s="14">
        <f>VLOOKUP(Table15[[#This Row],[TechRequired]],OldTree!A:B,2,0)</f>
        <v>7</v>
      </c>
      <c r="K2262" s="22" t="s">
        <v>6017</v>
      </c>
      <c r="L2262" s="14" t="s">
        <v>8646</v>
      </c>
      <c r="M2262" s="14">
        <v>9</v>
      </c>
      <c r="N2262" s="11" t="str">
        <f>INDEX(TreeLookup!$C$1:$DE$21,MATCH(Table15[[#This Row],[CATEGORY]],TreeLookup!$C$1:$C$21,0),MATCH(Table15[[#This Row],[YEAR]],TreeLookup!$C$1:$DE$1,0))</f>
        <v>earlyElecPropulsion</v>
      </c>
      <c r="P2262" s="13" t="s">
        <v>6842</v>
      </c>
      <c r="Q2262" s="11"/>
      <c r="S2262" s="11">
        <v>1998</v>
      </c>
      <c r="W2262" s="15"/>
    </row>
    <row r="2263" spans="1:38" x14ac:dyDescent="0.25">
      <c r="A2263" s="11" t="s">
        <v>3568</v>
      </c>
      <c r="B2263" s="12" t="s">
        <v>8302</v>
      </c>
      <c r="C2263" s="11">
        <v>1</v>
      </c>
      <c r="D2263" s="11">
        <v>9600</v>
      </c>
      <c r="E2263" s="12" t="s">
        <v>10495</v>
      </c>
      <c r="F2263" s="11" t="s">
        <v>1341</v>
      </c>
      <c r="G2263" s="21" t="s">
        <v>11292</v>
      </c>
      <c r="H2263" s="11" t="s">
        <v>1903</v>
      </c>
      <c r="I2263" s="11" t="s">
        <v>5091</v>
      </c>
      <c r="J2263" s="14">
        <f>VLOOKUP(Table15[[#This Row],[TechRequired]],OldTree!A:B,2,0)</f>
        <v>7</v>
      </c>
      <c r="K2263" s="22" t="s">
        <v>6017</v>
      </c>
      <c r="L2263" s="14" t="s">
        <v>8646</v>
      </c>
      <c r="M2263" s="14">
        <v>9</v>
      </c>
      <c r="N2263" s="11" t="str">
        <f>INDEX(TreeLookup!$C$1:$DE$21,MATCH(Table15[[#This Row],[CATEGORY]],TreeLookup!$C$1:$C$21,0),MATCH(Table15[[#This Row],[YEAR]],TreeLookup!$C$1:$DE$1,0))</f>
        <v>earlyElecPropulsion</v>
      </c>
      <c r="P2263" s="13" t="s">
        <v>6842</v>
      </c>
      <c r="Q2263" s="11"/>
      <c r="S2263" s="11">
        <v>1998</v>
      </c>
      <c r="W2263" s="15"/>
    </row>
    <row r="2264" spans="1:38" x14ac:dyDescent="0.25">
      <c r="A2264" s="11" t="s">
        <v>3567</v>
      </c>
      <c r="B2264" s="12" t="s">
        <v>8303</v>
      </c>
      <c r="C2264" s="11">
        <v>1</v>
      </c>
      <c r="D2264" s="11">
        <v>8800</v>
      </c>
      <c r="E2264" s="12" t="s">
        <v>10494</v>
      </c>
      <c r="F2264" s="11" t="s">
        <v>1341</v>
      </c>
      <c r="G2264" s="21" t="s">
        <v>11292</v>
      </c>
      <c r="H2264" s="11" t="s">
        <v>1903</v>
      </c>
      <c r="I2264" s="11" t="s">
        <v>5091</v>
      </c>
      <c r="J2264" s="14">
        <f>VLOOKUP(Table15[[#This Row],[TechRequired]],OldTree!A:B,2,0)</f>
        <v>7</v>
      </c>
      <c r="K2264" s="22" t="s">
        <v>6017</v>
      </c>
      <c r="L2264" s="14" t="s">
        <v>8646</v>
      </c>
      <c r="M2264" s="14">
        <v>9</v>
      </c>
      <c r="N2264" s="11" t="str">
        <f>INDEX(TreeLookup!$C$1:$DE$21,MATCH(Table15[[#This Row],[CATEGORY]],TreeLookup!$C$1:$C$21,0),MATCH(Table15[[#This Row],[YEAR]],TreeLookup!$C$1:$DE$1,0))</f>
        <v>earlyElecPropulsion</v>
      </c>
      <c r="P2264" s="13" t="s">
        <v>6842</v>
      </c>
      <c r="Q2264" s="11"/>
      <c r="S2264" s="11">
        <v>1998</v>
      </c>
      <c r="W2264" s="15"/>
    </row>
    <row r="2265" spans="1:38" x14ac:dyDescent="0.25">
      <c r="A2265" s="11" t="s">
        <v>1493</v>
      </c>
      <c r="B2265" s="12" t="s">
        <v>7800</v>
      </c>
      <c r="C2265" s="11">
        <v>32400</v>
      </c>
      <c r="D2265" s="11">
        <v>65000</v>
      </c>
      <c r="E2265" s="12" t="s">
        <v>10695</v>
      </c>
      <c r="F2265" s="11" t="s">
        <v>1377</v>
      </c>
      <c r="G2265" s="11" t="s">
        <v>5218</v>
      </c>
      <c r="H2265" s="11" t="s">
        <v>1903</v>
      </c>
      <c r="I2265" s="11" t="s">
        <v>5091</v>
      </c>
      <c r="J2265" s="14">
        <f>VLOOKUP(Table15[[#This Row],[TechRequired]],OldTree!A:B,2,0)</f>
        <v>6</v>
      </c>
      <c r="K2265" s="22" t="s">
        <v>8946</v>
      </c>
      <c r="L2265" s="14" t="s">
        <v>8651</v>
      </c>
      <c r="M2265" s="14">
        <v>11</v>
      </c>
      <c r="N2265" s="11" t="str">
        <f>INDEX(TreeLookup!$C$1:$DE$21,MATCH(Table15[[#This Row],[CATEGORY]],TreeLookup!$C$1:$C$21,0),MATCH(Table15[[#This Row],[YEAR]],TreeLookup!$C$1:$DE$1,0))</f>
        <v>capsulesNF</v>
      </c>
      <c r="P2265" s="13" t="s">
        <v>6842</v>
      </c>
      <c r="Q2265" s="21" t="s">
        <v>8982</v>
      </c>
      <c r="S2265" s="11">
        <v>2019</v>
      </c>
      <c r="U2265" s="21" t="s">
        <v>8984</v>
      </c>
      <c r="W2265" s="15"/>
      <c r="AF2265" s="11" t="s">
        <v>11286</v>
      </c>
      <c r="AG2265" s="11" t="s">
        <v>11286</v>
      </c>
      <c r="AJ2265" s="11" t="s">
        <v>11286</v>
      </c>
    </row>
    <row r="2266" spans="1:38" x14ac:dyDescent="0.25">
      <c r="A2266" s="11" t="s">
        <v>1476</v>
      </c>
      <c r="B2266" s="12" t="s">
        <v>7801</v>
      </c>
      <c r="C2266" s="11">
        <v>1400</v>
      </c>
      <c r="D2266" s="11">
        <v>4200</v>
      </c>
      <c r="E2266" s="12" t="s">
        <v>9922</v>
      </c>
      <c r="F2266" s="11" t="s">
        <v>1365</v>
      </c>
      <c r="G2266" s="11" t="s">
        <v>5218</v>
      </c>
      <c r="H2266" s="11" t="s">
        <v>1903</v>
      </c>
      <c r="I2266" s="11" t="s">
        <v>5091</v>
      </c>
      <c r="J2266" s="14">
        <f>VLOOKUP(Table15[[#This Row],[TechRequired]],OldTree!A:B,2,0)</f>
        <v>5</v>
      </c>
      <c r="K2266" s="22" t="s">
        <v>8941</v>
      </c>
      <c r="L2266" s="14"/>
      <c r="M2266" s="14">
        <v>11</v>
      </c>
      <c r="N2266" s="11" t="str">
        <f>INDEX(TreeLookup!$C$1:$DE$21,MATCH(Table15[[#This Row],[CATEGORY]],TreeLookup!$C$1:$C$21,0),MATCH(Table15[[#This Row],[YEAR]],TreeLookup!$C$1:$DE$1,0))</f>
        <v>SIAD</v>
      </c>
      <c r="P2266" s="13" t="s">
        <v>6842</v>
      </c>
      <c r="Q2266" s="21" t="s">
        <v>8982</v>
      </c>
      <c r="R2266" s="11" t="s">
        <v>6343</v>
      </c>
      <c r="S2266" s="11">
        <v>2019</v>
      </c>
      <c r="U2266" s="21" t="s">
        <v>8984</v>
      </c>
      <c r="W2266" s="15"/>
    </row>
    <row r="2267" spans="1:38" x14ac:dyDescent="0.25">
      <c r="A2267" s="11" t="s">
        <v>1162</v>
      </c>
      <c r="B2267" s="12" t="s">
        <v>3709</v>
      </c>
      <c r="C2267" s="11">
        <v>1</v>
      </c>
      <c r="D2267" s="11">
        <v>20</v>
      </c>
      <c r="E2267" s="12" t="s">
        <v>3710</v>
      </c>
      <c r="F2267" s="11" t="s">
        <v>1372</v>
      </c>
      <c r="G2267" s="21" t="s">
        <v>11292</v>
      </c>
      <c r="H2267" s="11" t="s">
        <v>1903</v>
      </c>
      <c r="I2267" s="11" t="s">
        <v>1903</v>
      </c>
      <c r="J2267" s="14">
        <f>VLOOKUP(Table15[[#This Row],[TechRequired]],OldTree!A:B,2,0)</f>
        <v>0</v>
      </c>
      <c r="K2267" s="22" t="s">
        <v>8941</v>
      </c>
      <c r="L2267" s="14"/>
      <c r="N2267" s="11" t="str">
        <f>INDEX(TreeLookup!$C$1:$DE$21,MATCH(Table15[[#This Row],[CATEGORY]],TreeLookup!$C$1:$C$21,0),MATCH(Table15[[#This Row],[YEAR]],TreeLookup!$C$1:$DE$1,0))</f>
        <v>start</v>
      </c>
      <c r="P2267" s="13" t="s">
        <v>6843</v>
      </c>
      <c r="Q2267" s="21"/>
      <c r="S2267" s="11">
        <v>0</v>
      </c>
      <c r="W2267" s="15"/>
    </row>
    <row r="2268" spans="1:38" x14ac:dyDescent="0.25">
      <c r="A2268" s="11" t="s">
        <v>1454</v>
      </c>
      <c r="B2268" s="12" t="s">
        <v>7803</v>
      </c>
      <c r="C2268" s="11">
        <v>100</v>
      </c>
      <c r="D2268" s="11">
        <v>500</v>
      </c>
      <c r="E2268" s="12" t="s">
        <v>9965</v>
      </c>
      <c r="F2268" s="11" t="s">
        <v>1362</v>
      </c>
      <c r="G2268" s="11" t="s">
        <v>5218</v>
      </c>
      <c r="H2268" s="11" t="s">
        <v>1903</v>
      </c>
      <c r="I2268" s="11" t="s">
        <v>5091</v>
      </c>
      <c r="J2268" s="14">
        <f>VLOOKUP(Table15[[#This Row],[TechRequired]],OldTree!A:B,2,0)</f>
        <v>4</v>
      </c>
      <c r="K2268" s="22" t="s">
        <v>8941</v>
      </c>
      <c r="L2268" s="14" t="s">
        <v>8650</v>
      </c>
      <c r="N2268" s="11" t="str">
        <f>INDEX(TreeLookup!$C$1:$DE$21,MATCH(Table15[[#This Row],[CATEGORY]],TreeLookup!$C$1:$C$21,0),MATCH(Table15[[#This Row],[YEAR]],TreeLookup!$C$1:$DE$1,0))</f>
        <v>start</v>
      </c>
      <c r="P2268" s="13" t="s">
        <v>6842</v>
      </c>
      <c r="Q2268" s="21"/>
      <c r="S2268" s="11">
        <v>0</v>
      </c>
      <c r="W2268" s="15"/>
    </row>
    <row r="2269" spans="1:38" x14ac:dyDescent="0.25">
      <c r="A2269" s="11" t="s">
        <v>1082</v>
      </c>
      <c r="B2269" s="12" t="s">
        <v>5807</v>
      </c>
      <c r="C2269" s="11">
        <v>2</v>
      </c>
      <c r="D2269" s="11">
        <v>40</v>
      </c>
      <c r="E2269" s="12" t="s">
        <v>5808</v>
      </c>
      <c r="F2269" s="11" t="s">
        <v>1372</v>
      </c>
      <c r="G2269" s="21" t="s">
        <v>11292</v>
      </c>
      <c r="H2269" s="11" t="s">
        <v>1903</v>
      </c>
      <c r="I2269" s="11" t="s">
        <v>1903</v>
      </c>
      <c r="J2269" s="14">
        <f>VLOOKUP(Table15[[#This Row],[TechRequired]],OldTree!A:B,2,0)</f>
        <v>0</v>
      </c>
      <c r="K2269" s="22" t="s">
        <v>8941</v>
      </c>
      <c r="L2269" s="14"/>
      <c r="N2269" s="11" t="str">
        <f>INDEX(TreeLookup!$C$1:$DE$21,MATCH(Table15[[#This Row],[CATEGORY]],TreeLookup!$C$1:$C$21,0),MATCH(Table15[[#This Row],[YEAR]],TreeLookup!$C$1:$DE$1,0))</f>
        <v>start</v>
      </c>
      <c r="P2269" s="13" t="s">
        <v>6843</v>
      </c>
      <c r="Q2269" s="21"/>
      <c r="S2269" s="11">
        <v>0</v>
      </c>
      <c r="W2269" s="15"/>
    </row>
    <row r="2270" spans="1:38" x14ac:dyDescent="0.25">
      <c r="A2270" s="11" t="s">
        <v>1080</v>
      </c>
      <c r="B2270" s="12" t="s">
        <v>5809</v>
      </c>
      <c r="C2270" s="11">
        <v>3</v>
      </c>
      <c r="D2270" s="11">
        <v>60</v>
      </c>
      <c r="E2270" s="12" t="s">
        <v>5810</v>
      </c>
      <c r="F2270" s="11" t="s">
        <v>1372</v>
      </c>
      <c r="G2270" s="21" t="s">
        <v>11292</v>
      </c>
      <c r="H2270" s="11" t="s">
        <v>1903</v>
      </c>
      <c r="I2270" s="11" t="s">
        <v>1903</v>
      </c>
      <c r="J2270" s="14">
        <f>VLOOKUP(Table15[[#This Row],[TechRequired]],OldTree!A:B,2,0)</f>
        <v>0</v>
      </c>
      <c r="K2270" s="22" t="s">
        <v>8941</v>
      </c>
      <c r="L2270" s="14"/>
      <c r="N2270" s="11" t="str">
        <f>INDEX(TreeLookup!$C$1:$DE$21,MATCH(Table15[[#This Row],[CATEGORY]],TreeLookup!$C$1:$C$21,0),MATCH(Table15[[#This Row],[YEAR]],TreeLookup!$C$1:$DE$1,0))</f>
        <v>start</v>
      </c>
      <c r="P2270" s="13" t="s">
        <v>6843</v>
      </c>
      <c r="Q2270" s="21"/>
      <c r="S2270" s="11">
        <v>0</v>
      </c>
      <c r="W2270" s="15"/>
    </row>
    <row r="2271" spans="1:38" x14ac:dyDescent="0.25">
      <c r="A2271" s="11" t="s">
        <v>8753</v>
      </c>
      <c r="B2271" s="12" t="s">
        <v>8813</v>
      </c>
      <c r="C2271" s="11">
        <v>200</v>
      </c>
      <c r="D2271" s="11">
        <v>2800</v>
      </c>
      <c r="E2271" s="12" t="s">
        <v>10615</v>
      </c>
      <c r="F2271" s="11" t="s">
        <v>1357</v>
      </c>
      <c r="G2271" s="11" t="s">
        <v>8708</v>
      </c>
      <c r="H2271" s="11" t="s">
        <v>1903</v>
      </c>
      <c r="I2271" s="11" t="s">
        <v>5091</v>
      </c>
      <c r="J2271" s="16">
        <f>VLOOKUP(Table15[[#This Row],[TechRequired]],OldTree!A:B,2,0)</f>
        <v>4</v>
      </c>
      <c r="K2271" s="23" t="s">
        <v>8941</v>
      </c>
      <c r="L2271" s="16" t="s">
        <v>8691</v>
      </c>
      <c r="N2271" s="17" t="str">
        <f>INDEX(TreeLookup!$C$1:$DE$21,MATCH(Table15[[#This Row],[CATEGORY]],TreeLookup!$C$1:$C$21,0),MATCH(Table15[[#This Row],[YEAR]],TreeLookup!$C$1:$DE$1,0))</f>
        <v>largeRoverDesigns</v>
      </c>
      <c r="P2271" s="13" t="s">
        <v>6842</v>
      </c>
      <c r="Q2271" s="12" t="s">
        <v>8779</v>
      </c>
      <c r="S2271" s="11">
        <v>2007</v>
      </c>
      <c r="W2271" s="15"/>
    </row>
    <row r="2272" spans="1:38" x14ac:dyDescent="0.25">
      <c r="A2272" s="11" t="s">
        <v>232</v>
      </c>
      <c r="B2272" s="12" t="s">
        <v>2724</v>
      </c>
      <c r="C2272" s="11">
        <v>170</v>
      </c>
      <c r="D2272" s="11">
        <v>3400</v>
      </c>
      <c r="E2272" s="12" t="s">
        <v>2725</v>
      </c>
      <c r="F2272" s="11" t="s">
        <v>1298</v>
      </c>
      <c r="G2272" s="11" t="s">
        <v>1911</v>
      </c>
      <c r="H2272" s="11" t="s">
        <v>1903</v>
      </c>
      <c r="I2272" s="11" t="s">
        <v>1903</v>
      </c>
      <c r="J2272" s="14">
        <f>VLOOKUP(Table15[[#This Row],[TechRequired]],OldTree!A:B,2,0)</f>
        <v>1.5</v>
      </c>
      <c r="K2272" s="22" t="s">
        <v>8944</v>
      </c>
      <c r="L2272" s="14" t="s">
        <v>6811</v>
      </c>
      <c r="N2272" s="11" t="str">
        <f>INDEX(TreeLookup!$C$1:$DE$21,MATCH(Table15[[#This Row],[CATEGORY]],TreeLookup!$C$1:$C$21,0),MATCH(Table15[[#This Row],[YEAR]],TreeLookup!$C$1:$DE$1,0))</f>
        <v>earlyAvionics</v>
      </c>
      <c r="P2272" s="13" t="s">
        <v>6843</v>
      </c>
      <c r="Q2272" s="11" t="s">
        <v>6713</v>
      </c>
      <c r="S2272" s="11">
        <v>1958</v>
      </c>
      <c r="W2272" s="15"/>
      <c r="Y2272" s="11" t="s">
        <v>10991</v>
      </c>
      <c r="Z2272" s="11" t="s">
        <v>11286</v>
      </c>
    </row>
    <row r="2273" spans="1:38" x14ac:dyDescent="0.25">
      <c r="A2273" s="11" t="s">
        <v>230</v>
      </c>
      <c r="B2273" s="12" t="s">
        <v>2722</v>
      </c>
      <c r="C2273" s="11">
        <v>10</v>
      </c>
      <c r="D2273" s="11">
        <v>50</v>
      </c>
      <c r="E2273" s="12" t="s">
        <v>2723</v>
      </c>
      <c r="F2273" s="11" t="s">
        <v>1298</v>
      </c>
      <c r="G2273" s="11" t="s">
        <v>1911</v>
      </c>
      <c r="H2273" s="11" t="s">
        <v>1903</v>
      </c>
      <c r="I2273" s="11" t="s">
        <v>1903</v>
      </c>
      <c r="J2273" s="14">
        <f>VLOOKUP(Table15[[#This Row],[TechRequired]],OldTree!A:B,2,0)</f>
        <v>1.5</v>
      </c>
      <c r="K2273" s="22" t="s">
        <v>8953</v>
      </c>
      <c r="L2273" s="14" t="s">
        <v>8649</v>
      </c>
      <c r="N2273" s="11" t="str">
        <f>INDEX(TreeLookup!$C$1:$DE$21,MATCH(Table15[[#This Row],[CATEGORY]],TreeLookup!$C$1:$C$21,0),MATCH(Table15[[#This Row],[YEAR]],TreeLookup!$C$1:$DE$1,0))</f>
        <v>solids1958</v>
      </c>
      <c r="P2273" s="13" t="s">
        <v>6843</v>
      </c>
      <c r="Q2273" s="11" t="s">
        <v>6713</v>
      </c>
      <c r="S2273" s="11">
        <v>1958</v>
      </c>
      <c r="W2273" s="15"/>
      <c r="AL2273" s="11" t="s">
        <v>11286</v>
      </c>
    </row>
    <row r="2274" spans="1:38" x14ac:dyDescent="0.25">
      <c r="A2274" s="11" t="s">
        <v>231</v>
      </c>
      <c r="B2274" s="12" t="s">
        <v>2720</v>
      </c>
      <c r="C2274" s="11">
        <v>30</v>
      </c>
      <c r="D2274" s="11">
        <v>100</v>
      </c>
      <c r="E2274" s="12" t="s">
        <v>2721</v>
      </c>
      <c r="F2274" s="11" t="s">
        <v>1298</v>
      </c>
      <c r="G2274" s="11" t="s">
        <v>1911</v>
      </c>
      <c r="H2274" s="11" t="s">
        <v>1903</v>
      </c>
      <c r="I2274" s="11" t="s">
        <v>1903</v>
      </c>
      <c r="J2274" s="14">
        <f>VLOOKUP(Table15[[#This Row],[TechRequired]],OldTree!A:B,2,0)</f>
        <v>1.5</v>
      </c>
      <c r="K2274" s="22" t="s">
        <v>8953</v>
      </c>
      <c r="L2274" s="14"/>
      <c r="N2274" s="11" t="str">
        <f>INDEX(TreeLookup!$C$1:$DE$21,MATCH(Table15[[#This Row],[CATEGORY]],TreeLookup!$C$1:$C$21,0),MATCH(Table15[[#This Row],[YEAR]],TreeLookup!$C$1:$DE$1,0))</f>
        <v>solids1958</v>
      </c>
      <c r="P2274" s="13" t="s">
        <v>6843</v>
      </c>
      <c r="Q2274" s="11" t="s">
        <v>6713</v>
      </c>
      <c r="S2274" s="11">
        <v>1958</v>
      </c>
      <c r="W2274" s="15"/>
      <c r="AE2274" s="11" t="s">
        <v>11286</v>
      </c>
    </row>
    <row r="2275" spans="1:38" x14ac:dyDescent="0.25">
      <c r="A2275" s="11" t="s">
        <v>9746</v>
      </c>
      <c r="B2275" s="24" t="s">
        <v>9747</v>
      </c>
      <c r="C2275" s="11">
        <v>170</v>
      </c>
      <c r="D2275" s="11">
        <v>3400</v>
      </c>
      <c r="E2275" s="12" t="s">
        <v>9748</v>
      </c>
      <c r="G2275" s="21" t="s">
        <v>11291</v>
      </c>
      <c r="H2275" s="21" t="s">
        <v>1903</v>
      </c>
      <c r="I2275" s="21" t="s">
        <v>1903</v>
      </c>
      <c r="J2275" s="16" t="e">
        <f>VLOOKUP(Table15[[#This Row],[TechRequired]],OldTree!A:B,2,0)</f>
        <v>#N/A</v>
      </c>
      <c r="K2275" s="38" t="s">
        <v>8944</v>
      </c>
      <c r="L2275" s="23" t="s">
        <v>6811</v>
      </c>
      <c r="N2275" s="17" t="str">
        <f>INDEX(TreeLookup!$C$1:$DE$21,MATCH(Table15[[#This Row],[CATEGORY]],TreeLookup!$C$1:$C$21,0),MATCH(Table15[[#This Row],[YEAR]],TreeLookup!$C$1:$DE$1,0))</f>
        <v>earlyAvionics</v>
      </c>
      <c r="P2275" s="25" t="s">
        <v>6843</v>
      </c>
      <c r="Q2275" s="24" t="s">
        <v>9749</v>
      </c>
      <c r="S2275" s="11">
        <v>1958</v>
      </c>
      <c r="Y2275" s="11" t="s">
        <v>10991</v>
      </c>
      <c r="Z2275" s="11" t="s">
        <v>11286</v>
      </c>
    </row>
    <row r="2276" spans="1:38" x14ac:dyDescent="0.25">
      <c r="A2276" s="11" t="s">
        <v>1566</v>
      </c>
      <c r="B2276" s="12" t="s">
        <v>8175</v>
      </c>
      <c r="C2276" s="11">
        <v>670</v>
      </c>
      <c r="D2276" s="11">
        <v>4200</v>
      </c>
      <c r="E2276" s="12" t="s">
        <v>10261</v>
      </c>
      <c r="F2276" s="11" t="s">
        <v>1281</v>
      </c>
      <c r="G2276" s="11" t="s">
        <v>1917</v>
      </c>
      <c r="H2276" s="11" t="s">
        <v>1903</v>
      </c>
      <c r="I2276" s="11" t="s">
        <v>5091</v>
      </c>
      <c r="J2276" s="14">
        <f>VLOOKUP(Table15[[#This Row],[TechRequired]],OldTree!A:B,2,0)</f>
        <v>4</v>
      </c>
      <c r="K2276" s="22" t="s">
        <v>8949</v>
      </c>
      <c r="L2276" s="14" t="s">
        <v>6827</v>
      </c>
      <c r="N2276" s="11" t="str">
        <f>INDEX(TreeLookup!$C$1:$DE$21,MATCH(Table15[[#This Row],[CATEGORY]],TreeLookup!$C$1:$C$21,0),MATCH(Table15[[#This Row],[YEAR]],TreeLookup!$C$1:$DE$1,0))</f>
        <v>deepSpaceComms</v>
      </c>
      <c r="P2276" s="13" t="s">
        <v>6842</v>
      </c>
      <c r="Q2276" s="11" t="s">
        <v>6640</v>
      </c>
      <c r="S2276" s="11">
        <v>1972</v>
      </c>
      <c r="W2276" s="15"/>
    </row>
    <row r="2277" spans="1:38" x14ac:dyDescent="0.25">
      <c r="A2277" s="11" t="s">
        <v>90</v>
      </c>
      <c r="B2277" s="12" t="s">
        <v>6801</v>
      </c>
      <c r="E2277" s="12" t="s">
        <v>6799</v>
      </c>
      <c r="F2277" s="11" t="s">
        <v>1282</v>
      </c>
      <c r="G2277" s="11" t="s">
        <v>6793</v>
      </c>
      <c r="H2277" s="11" t="s">
        <v>1903</v>
      </c>
      <c r="I2277" s="11" t="s">
        <v>1903</v>
      </c>
      <c r="J2277" s="16">
        <f>VLOOKUP(Table15[[#This Row],[TechRequired]],OldTree!A:B,2,0)</f>
        <v>4</v>
      </c>
      <c r="K2277" s="22" t="s">
        <v>8949</v>
      </c>
      <c r="L2277" s="16" t="s">
        <v>6827</v>
      </c>
      <c r="N2277" s="11" t="str">
        <f>INDEX(TreeLookup!$C$1:$DE$21,MATCH(Table15[[#This Row],[CATEGORY]],TreeLookup!$C$1:$C$21,0),MATCH(Table15[[#This Row],[YEAR]],TreeLookup!$C$1:$DE$1,0))</f>
        <v>advancedComms</v>
      </c>
      <c r="P2277" s="13" t="s">
        <v>6843</v>
      </c>
      <c r="Q2277" s="12" t="s">
        <v>6640</v>
      </c>
      <c r="S2277" s="11">
        <v>1967</v>
      </c>
      <c r="U2277" s="19">
        <v>20000000000</v>
      </c>
      <c r="V2277" s="19"/>
      <c r="W2277" s="15"/>
      <c r="AH2277" s="11" t="s">
        <v>11286</v>
      </c>
    </row>
    <row r="2278" spans="1:38" x14ac:dyDescent="0.25">
      <c r="A2278" s="11" t="s">
        <v>1571</v>
      </c>
      <c r="B2278" s="12" t="s">
        <v>7164</v>
      </c>
      <c r="C2278" s="11">
        <v>380</v>
      </c>
      <c r="D2278" s="11">
        <v>2500</v>
      </c>
      <c r="E2278" s="12" t="s">
        <v>10262</v>
      </c>
      <c r="F2278" s="11" t="s">
        <v>1321</v>
      </c>
      <c r="G2278" s="11" t="s">
        <v>1917</v>
      </c>
      <c r="H2278" s="11" t="s">
        <v>1903</v>
      </c>
      <c r="I2278" s="11" t="s">
        <v>5091</v>
      </c>
      <c r="J2278" s="14">
        <f>VLOOKUP(Table15[[#This Row],[TechRequired]],OldTree!A:B,2,0)</f>
        <v>3</v>
      </c>
      <c r="K2278" s="22" t="s">
        <v>8944</v>
      </c>
      <c r="L2278" s="14" t="s">
        <v>6811</v>
      </c>
      <c r="N2278" s="11" t="str">
        <f>INDEX(TreeLookup!$C$1:$DE$21,MATCH(Table15[[#This Row],[CATEGORY]],TreeLookup!$C$1:$C$21,0),MATCH(Table15[[#This Row],[YEAR]],TreeLookup!$C$1:$DE$1,0))</f>
        <v>advancedAvionics</v>
      </c>
      <c r="P2278" s="13" t="s">
        <v>6842</v>
      </c>
      <c r="Q2278" s="11" t="s">
        <v>6640</v>
      </c>
      <c r="S2278" s="11">
        <v>1972</v>
      </c>
      <c r="W2278" s="15"/>
    </row>
    <row r="2279" spans="1:38" x14ac:dyDescent="0.25">
      <c r="A2279" s="11" t="s">
        <v>93</v>
      </c>
      <c r="B2279" s="12" t="s">
        <v>2726</v>
      </c>
      <c r="C2279" s="11">
        <v>800</v>
      </c>
      <c r="D2279" s="11">
        <v>14000</v>
      </c>
      <c r="E2279" s="12" t="s">
        <v>2727</v>
      </c>
      <c r="F2279" s="11" t="s">
        <v>1282</v>
      </c>
      <c r="G2279" s="11" t="s">
        <v>1911</v>
      </c>
      <c r="H2279" s="11" t="s">
        <v>1903</v>
      </c>
      <c r="I2279" s="11" t="s">
        <v>1903</v>
      </c>
      <c r="J2279" s="14">
        <f>VLOOKUP(Table15[[#This Row],[TechRequired]],OldTree!A:B,2,0)</f>
        <v>4</v>
      </c>
      <c r="K2279" s="22" t="s">
        <v>8944</v>
      </c>
      <c r="L2279" s="14" t="s">
        <v>6811</v>
      </c>
      <c r="N2279" s="11" t="str">
        <f>INDEX(TreeLookup!$C$1:$DE$21,MATCH(Table15[[#This Row],[CATEGORY]],TreeLookup!$C$1:$C$21,0),MATCH(Table15[[#This Row],[YEAR]],TreeLookup!$C$1:$DE$1,0))</f>
        <v>advancedAvionics</v>
      </c>
      <c r="P2279" s="13" t="s">
        <v>6843</v>
      </c>
      <c r="Q2279" s="11" t="s">
        <v>6640</v>
      </c>
      <c r="S2279" s="11">
        <v>1972</v>
      </c>
      <c r="W2279" s="15"/>
      <c r="Z2279" s="11" t="s">
        <v>11286</v>
      </c>
    </row>
    <row r="2280" spans="1:38" x14ac:dyDescent="0.25">
      <c r="A2280" s="11" t="s">
        <v>1623</v>
      </c>
      <c r="B2280" s="12" t="s">
        <v>7180</v>
      </c>
      <c r="C2280" s="11">
        <v>980</v>
      </c>
      <c r="D2280" s="11">
        <v>8100</v>
      </c>
      <c r="E2280" s="12" t="s">
        <v>10259</v>
      </c>
      <c r="F2280" s="11" t="s">
        <v>1309</v>
      </c>
      <c r="G2280" s="11" t="s">
        <v>1917</v>
      </c>
      <c r="H2280" s="11" t="s">
        <v>1903</v>
      </c>
      <c r="I2280" s="11" t="s">
        <v>5091</v>
      </c>
      <c r="J2280" s="14">
        <f>VLOOKUP(Table15[[#This Row],[TechRequired]],OldTree!A:B,2,0)</f>
        <v>3</v>
      </c>
      <c r="K2280" s="22" t="s">
        <v>6013</v>
      </c>
      <c r="L2280" s="14"/>
      <c r="M2280" s="14">
        <v>7</v>
      </c>
      <c r="N2280" s="11" t="str">
        <f>INDEX(TreeLookup!$C$1:$DE$21,MATCH(Table15[[#This Row],[CATEGORY]],TreeLookup!$C$1:$C$21,0),MATCH(Table15[[#This Row],[YEAR]],TreeLookup!$C$1:$DE$1,0))</f>
        <v>deepSpaceScience</v>
      </c>
      <c r="P2280" s="13" t="s">
        <v>6842</v>
      </c>
      <c r="Q2280" s="11" t="s">
        <v>6640</v>
      </c>
      <c r="S2280" s="11">
        <v>1972</v>
      </c>
      <c r="W2280" s="15"/>
    </row>
    <row r="2281" spans="1:38" x14ac:dyDescent="0.25">
      <c r="A2281" s="11" t="s">
        <v>233</v>
      </c>
      <c r="B2281" s="12" t="s">
        <v>2728</v>
      </c>
      <c r="C2281" s="11">
        <v>210</v>
      </c>
      <c r="D2281" s="11">
        <v>4200</v>
      </c>
      <c r="E2281" s="12" t="s">
        <v>2729</v>
      </c>
      <c r="F2281" s="11" t="s">
        <v>1298</v>
      </c>
      <c r="G2281" s="11" t="s">
        <v>1911</v>
      </c>
      <c r="H2281" s="11" t="s">
        <v>1903</v>
      </c>
      <c r="I2281" s="11" t="s">
        <v>1903</v>
      </c>
      <c r="J2281" s="14">
        <f>VLOOKUP(Table15[[#This Row],[TechRequired]],OldTree!A:B,2,0)</f>
        <v>1.5</v>
      </c>
      <c r="K2281" s="22" t="s">
        <v>8944</v>
      </c>
      <c r="L2281" s="14" t="s">
        <v>6811</v>
      </c>
      <c r="N2281" s="11" t="str">
        <f>INDEX(TreeLookup!$C$1:$DE$21,MATCH(Table15[[#This Row],[CATEGORY]],TreeLookup!$C$1:$C$21,0),MATCH(Table15[[#This Row],[YEAR]],TreeLookup!$C$1:$DE$1,0))</f>
        <v>earlyAvionics</v>
      </c>
      <c r="P2281" s="13" t="s">
        <v>6843</v>
      </c>
      <c r="Q2281" s="11" t="s">
        <v>6714</v>
      </c>
      <c r="S2281" s="11">
        <v>1958</v>
      </c>
      <c r="W2281" s="15"/>
      <c r="Y2281" s="11" t="s">
        <v>10992</v>
      </c>
      <c r="Z2281" s="11" t="s">
        <v>11286</v>
      </c>
    </row>
    <row r="2282" spans="1:38" x14ac:dyDescent="0.25">
      <c r="A2282" s="11" t="s">
        <v>9750</v>
      </c>
      <c r="B2282" s="24" t="s">
        <v>9751</v>
      </c>
      <c r="C2282" s="11">
        <v>210</v>
      </c>
      <c r="D2282" s="11">
        <v>4200</v>
      </c>
      <c r="E2282" s="12" t="s">
        <v>9752</v>
      </c>
      <c r="G2282" s="21" t="s">
        <v>11291</v>
      </c>
      <c r="H2282" s="21" t="s">
        <v>1903</v>
      </c>
      <c r="I2282" s="21" t="s">
        <v>1903</v>
      </c>
      <c r="J2282" s="16" t="e">
        <f>VLOOKUP(Table15[[#This Row],[TechRequired]],OldTree!A:B,2,0)</f>
        <v>#N/A</v>
      </c>
      <c r="K2282" s="38" t="s">
        <v>8944</v>
      </c>
      <c r="L2282" s="23" t="s">
        <v>6811</v>
      </c>
      <c r="N2282" s="17" t="str">
        <f>INDEX(TreeLookup!$C$1:$DE$21,MATCH(Table15[[#This Row],[CATEGORY]],TreeLookup!$C$1:$C$21,0),MATCH(Table15[[#This Row],[YEAR]],TreeLookup!$C$1:$DE$1,0))</f>
        <v>earlyAvionics</v>
      </c>
      <c r="P2282" s="25" t="s">
        <v>6843</v>
      </c>
      <c r="Q2282" s="24" t="s">
        <v>9753</v>
      </c>
      <c r="S2282" s="11">
        <v>1958</v>
      </c>
      <c r="Y2282" s="11" t="s">
        <v>10992</v>
      </c>
      <c r="Z2282" s="11" t="s">
        <v>11286</v>
      </c>
    </row>
    <row r="2283" spans="1:38" x14ac:dyDescent="0.25">
      <c r="A2283" s="11" t="s">
        <v>1010</v>
      </c>
      <c r="B2283" s="12" t="s">
        <v>2730</v>
      </c>
      <c r="C2283" s="11">
        <v>360</v>
      </c>
      <c r="D2283" s="11">
        <v>7200</v>
      </c>
      <c r="E2283" s="12" t="s">
        <v>2731</v>
      </c>
      <c r="F2283" s="11" t="s">
        <v>1368</v>
      </c>
      <c r="G2283" s="11" t="s">
        <v>1911</v>
      </c>
      <c r="H2283" s="11" t="s">
        <v>1903</v>
      </c>
      <c r="I2283" s="11" t="s">
        <v>1903</v>
      </c>
      <c r="J2283" s="14">
        <f>VLOOKUP(Table15[[#This Row],[TechRequired]],OldTree!A:B,2,0)</f>
        <v>2</v>
      </c>
      <c r="K2283" s="22" t="s">
        <v>8944</v>
      </c>
      <c r="L2283" s="14" t="s">
        <v>6811</v>
      </c>
      <c r="N2283" s="11" t="str">
        <f>INDEX(TreeLookup!$C$1:$DE$21,MATCH(Table15[[#This Row],[CATEGORY]],TreeLookup!$C$1:$C$21,0),MATCH(Table15[[#This Row],[YEAR]],TreeLookup!$C$1:$DE$1,0))</f>
        <v>basicAvionics</v>
      </c>
      <c r="P2283" s="13" t="s">
        <v>6843</v>
      </c>
      <c r="Q2283" s="11" t="s">
        <v>2730</v>
      </c>
      <c r="S2283" s="11">
        <v>1960</v>
      </c>
      <c r="W2283" s="15"/>
      <c r="Z2283" s="11" t="s">
        <v>11286</v>
      </c>
    </row>
    <row r="2284" spans="1:38" x14ac:dyDescent="0.25">
      <c r="A2284" s="11" t="s">
        <v>876</v>
      </c>
      <c r="B2284" s="12" t="s">
        <v>2732</v>
      </c>
      <c r="C2284" s="11">
        <v>500</v>
      </c>
      <c r="D2284" s="11">
        <v>10000</v>
      </c>
      <c r="E2284" s="12" t="s">
        <v>2733</v>
      </c>
      <c r="F2284" s="11" t="s">
        <v>1350</v>
      </c>
      <c r="G2284" s="11" t="s">
        <v>1911</v>
      </c>
      <c r="H2284" s="11" t="s">
        <v>1903</v>
      </c>
      <c r="I2284" s="11" t="s">
        <v>1903</v>
      </c>
      <c r="J2284" s="14">
        <f>VLOOKUP(Table15[[#This Row],[TechRequired]],OldTree!A:B,2,0)</f>
        <v>3</v>
      </c>
      <c r="K2284" s="22" t="s">
        <v>8944</v>
      </c>
      <c r="L2284" s="14" t="s">
        <v>6811</v>
      </c>
      <c r="N2284" s="11" t="str">
        <f>INDEX(TreeLookup!$C$1:$DE$21,MATCH(Table15[[#This Row],[CATEGORY]],TreeLookup!$C$1:$C$21,0),MATCH(Table15[[#This Row],[YEAR]],TreeLookup!$C$1:$DE$1,0))</f>
        <v>matureAvionics</v>
      </c>
      <c r="P2284" s="13" t="s">
        <v>6843</v>
      </c>
      <c r="Q2284" s="11" t="s">
        <v>6715</v>
      </c>
      <c r="S2284" s="11">
        <v>1965</v>
      </c>
      <c r="W2284" s="15"/>
      <c r="Z2284" s="11" t="s">
        <v>11286</v>
      </c>
    </row>
    <row r="2285" spans="1:38" x14ac:dyDescent="0.25">
      <c r="A2285" s="11" t="s">
        <v>5270</v>
      </c>
      <c r="B2285" s="12" t="s">
        <v>8333</v>
      </c>
      <c r="C2285" s="11">
        <v>150</v>
      </c>
      <c r="D2285" s="11">
        <v>250</v>
      </c>
      <c r="E2285" s="12" t="s">
        <v>5271</v>
      </c>
      <c r="F2285" s="11" t="s">
        <v>1301</v>
      </c>
      <c r="G2285" s="11" t="s">
        <v>1380</v>
      </c>
      <c r="H2285" s="11" t="s">
        <v>5091</v>
      </c>
      <c r="I2285" s="11" t="s">
        <v>5091</v>
      </c>
      <c r="J2285" s="14">
        <f>VLOOKUP(Table15[[#This Row],[TechRequired]],OldTree!A:B,2,0)</f>
        <v>3</v>
      </c>
      <c r="K2285" s="14"/>
      <c r="L2285" s="14"/>
      <c r="N2285" s="11" t="e">
        <f>INDEX(TreeLookup!$C$1:$DE$21,MATCH(Table15[[#This Row],[CATEGORY]],TreeLookup!$C$1:$C$21,0),MATCH(Table15[[#This Row],[YEAR]],TreeLookup!$C$1:$DE$1,0))</f>
        <v>#N/A</v>
      </c>
      <c r="O2285" s="11" t="s">
        <v>1903</v>
      </c>
      <c r="Q2285" s="11"/>
    </row>
    <row r="2286" spans="1:38" x14ac:dyDescent="0.25">
      <c r="A2286" s="11" t="s">
        <v>5269</v>
      </c>
      <c r="B2286" s="12" t="s">
        <v>8334</v>
      </c>
      <c r="C2286" s="11">
        <v>250</v>
      </c>
      <c r="D2286" s="11">
        <v>100</v>
      </c>
      <c r="E2286" s="12" t="s">
        <v>5266</v>
      </c>
      <c r="F2286" s="11" t="s">
        <v>1301</v>
      </c>
      <c r="G2286" s="11" t="s">
        <v>1380</v>
      </c>
      <c r="H2286" s="11" t="s">
        <v>5091</v>
      </c>
      <c r="I2286" s="11" t="s">
        <v>5091</v>
      </c>
      <c r="J2286" s="14">
        <f>VLOOKUP(Table15[[#This Row],[TechRequired]],OldTree!A:B,2,0)</f>
        <v>3</v>
      </c>
      <c r="K2286" s="14"/>
      <c r="L2286" s="14"/>
      <c r="N2286" s="11" t="e">
        <f>INDEX(TreeLookup!$C$1:$DE$21,MATCH(Table15[[#This Row],[CATEGORY]],TreeLookup!$C$1:$C$21,0),MATCH(Table15[[#This Row],[YEAR]],TreeLookup!$C$1:$DE$1,0))</f>
        <v>#N/A</v>
      </c>
      <c r="O2286" s="11" t="s">
        <v>1903</v>
      </c>
      <c r="Q2286" s="11"/>
    </row>
    <row r="2287" spans="1:38" x14ac:dyDescent="0.25">
      <c r="A2287" s="11" t="s">
        <v>5272</v>
      </c>
      <c r="B2287" s="12" t="s">
        <v>7760</v>
      </c>
      <c r="C2287" s="11">
        <v>650</v>
      </c>
      <c r="D2287" s="11">
        <v>250</v>
      </c>
      <c r="E2287" s="12" t="s">
        <v>5273</v>
      </c>
      <c r="F2287" s="11" t="s">
        <v>1301</v>
      </c>
      <c r="G2287" s="11" t="s">
        <v>1380</v>
      </c>
      <c r="H2287" s="11" t="s">
        <v>5091</v>
      </c>
      <c r="I2287" s="11" t="s">
        <v>5091</v>
      </c>
      <c r="J2287" s="14">
        <f>VLOOKUP(Table15[[#This Row],[TechRequired]],OldTree!A:B,2,0)</f>
        <v>3</v>
      </c>
      <c r="K2287" s="22" t="s">
        <v>8944</v>
      </c>
      <c r="L2287" s="14" t="s">
        <v>6811</v>
      </c>
      <c r="N2287" s="11" t="str">
        <f>INDEX(TreeLookup!$C$1:$DE$21,MATCH(Table15[[#This Row],[CATEGORY]],TreeLookup!$C$1:$C$21,0),MATCH(Table15[[#This Row],[YEAR]],TreeLookup!$C$1:$DE$1,0))</f>
        <v>start</v>
      </c>
      <c r="O2287" s="11" t="s">
        <v>1903</v>
      </c>
      <c r="Q2287" s="11"/>
    </row>
    <row r="2288" spans="1:38" x14ac:dyDescent="0.25">
      <c r="A2288" s="11" t="s">
        <v>1588</v>
      </c>
      <c r="B2288" s="12" t="s">
        <v>7181</v>
      </c>
      <c r="C2288" s="11">
        <v>11917</v>
      </c>
      <c r="D2288" s="11">
        <v>119170</v>
      </c>
      <c r="E2288" s="12" t="s">
        <v>10260</v>
      </c>
      <c r="F2288" s="11" t="s">
        <v>1344</v>
      </c>
      <c r="G2288" s="11" t="s">
        <v>1917</v>
      </c>
      <c r="H2288" s="11" t="s">
        <v>1903</v>
      </c>
      <c r="I2288" s="21" t="s">
        <v>1903</v>
      </c>
      <c r="J2288" s="14">
        <f>VLOOKUP(Table15[[#This Row],[TechRequired]],OldTree!A:B,2,0)</f>
        <v>4.5</v>
      </c>
      <c r="K2288" s="22" t="s">
        <v>6016</v>
      </c>
      <c r="L2288" s="14" t="s">
        <v>6829</v>
      </c>
      <c r="N2288" s="11" t="str">
        <f>INDEX(TreeLookup!$C$1:$DE$21,MATCH(Table15[[#This Row],[CATEGORY]],TreeLookup!$C$1:$C$21,0),MATCH(Table15[[#This Row],[YEAR]],TreeLookup!$C$1:$DE$1,0))</f>
        <v>improvedRTG</v>
      </c>
      <c r="P2288" s="25" t="s">
        <v>6843</v>
      </c>
      <c r="Q2288" s="11" t="s">
        <v>6640</v>
      </c>
      <c r="S2288" s="11">
        <v>1972</v>
      </c>
      <c r="W2288" s="15"/>
      <c r="AI2288" s="11" t="s">
        <v>11286</v>
      </c>
    </row>
    <row r="2289" spans="1:33" x14ac:dyDescent="0.25">
      <c r="A2289" s="11" t="s">
        <v>4307</v>
      </c>
      <c r="B2289" s="12" t="s">
        <v>8335</v>
      </c>
      <c r="C2289" s="11">
        <v>850</v>
      </c>
      <c r="D2289" s="11">
        <v>0</v>
      </c>
      <c r="E2289" s="12" t="s">
        <v>4308</v>
      </c>
      <c r="F2289" s="11" t="s">
        <v>1305</v>
      </c>
      <c r="G2289" s="11" t="s">
        <v>1381</v>
      </c>
      <c r="H2289" s="11" t="s">
        <v>5091</v>
      </c>
      <c r="I2289" s="11" t="s">
        <v>5091</v>
      </c>
      <c r="J2289" s="14">
        <f>VLOOKUP(Table15[[#This Row],[TechRequired]],OldTree!A:B,2,0)</f>
        <v>6</v>
      </c>
      <c r="K2289" s="14"/>
      <c r="L2289" s="14"/>
      <c r="N2289" s="11" t="e">
        <f>INDEX(TreeLookup!$C$1:$DE$21,MATCH(Table15[[#This Row],[CATEGORY]],TreeLookup!$C$1:$C$21,0),MATCH(Table15[[#This Row],[YEAR]],TreeLookup!$C$1:$DE$1,0))</f>
        <v>#N/A</v>
      </c>
      <c r="O2289" s="11" t="s">
        <v>1903</v>
      </c>
      <c r="Q2289" s="11"/>
    </row>
    <row r="2290" spans="1:33" x14ac:dyDescent="0.25">
      <c r="A2290" s="11" t="s">
        <v>4309</v>
      </c>
      <c r="B2290" s="12" t="s">
        <v>8336</v>
      </c>
      <c r="C2290" s="11">
        <v>850</v>
      </c>
      <c r="D2290" s="11">
        <v>0</v>
      </c>
      <c r="E2290" s="12" t="s">
        <v>4310</v>
      </c>
      <c r="F2290" s="11" t="s">
        <v>1305</v>
      </c>
      <c r="G2290" s="11" t="s">
        <v>1381</v>
      </c>
      <c r="H2290" s="11" t="s">
        <v>5091</v>
      </c>
      <c r="I2290" s="11" t="s">
        <v>5091</v>
      </c>
      <c r="J2290" s="14">
        <f>VLOOKUP(Table15[[#This Row],[TechRequired]],OldTree!A:B,2,0)</f>
        <v>6</v>
      </c>
      <c r="K2290" s="14"/>
      <c r="L2290" s="14"/>
      <c r="N2290" s="11" t="e">
        <f>INDEX(TreeLookup!$C$1:$DE$21,MATCH(Table15[[#This Row],[CATEGORY]],TreeLookup!$C$1:$C$21,0),MATCH(Table15[[#This Row],[YEAR]],TreeLookup!$C$1:$DE$1,0))</f>
        <v>#N/A</v>
      </c>
      <c r="O2290" s="11" t="s">
        <v>1903</v>
      </c>
      <c r="Q2290" s="11"/>
    </row>
    <row r="2291" spans="1:33" x14ac:dyDescent="0.25">
      <c r="A2291" s="11" t="s">
        <v>1449</v>
      </c>
      <c r="B2291" s="12" t="s">
        <v>7782</v>
      </c>
      <c r="C2291" s="11">
        <v>4000</v>
      </c>
      <c r="D2291" s="11">
        <v>10400</v>
      </c>
      <c r="E2291" s="12" t="s">
        <v>10489</v>
      </c>
      <c r="F2291" s="11" t="s">
        <v>1362</v>
      </c>
      <c r="G2291" s="11" t="s">
        <v>5218</v>
      </c>
      <c r="H2291" s="11" t="s">
        <v>1903</v>
      </c>
      <c r="I2291" s="11" t="s">
        <v>5091</v>
      </c>
      <c r="J2291" s="14">
        <f>VLOOKUP(Table15[[#This Row],[TechRequired]],OldTree!A:B,2,0)</f>
        <v>4</v>
      </c>
      <c r="K2291" s="22" t="s">
        <v>8948</v>
      </c>
      <c r="L2291" s="14" t="s">
        <v>6830</v>
      </c>
      <c r="M2291" s="14">
        <v>11</v>
      </c>
      <c r="N2291" s="11" t="str">
        <f>INDEX(TreeLookup!$C$1:$DE$21,MATCH(Table15[[#This Row],[CATEGORY]],TreeLookup!$C$1:$C$21,0),MATCH(Table15[[#This Row],[YEAR]],TreeLookup!$C$1:$DE$1,0))</f>
        <v>largeScaleOrbitalCon</v>
      </c>
      <c r="P2291" s="13" t="s">
        <v>6842</v>
      </c>
      <c r="Q2291" s="11"/>
      <c r="S2291" s="11">
        <v>1998</v>
      </c>
      <c r="W2291" s="15"/>
    </row>
    <row r="2292" spans="1:33" x14ac:dyDescent="0.25">
      <c r="A2292" s="11" t="s">
        <v>1644</v>
      </c>
      <c r="B2292" s="12" t="s">
        <v>7907</v>
      </c>
      <c r="C2292" s="11">
        <v>12500</v>
      </c>
      <c r="D2292" s="11">
        <v>25000</v>
      </c>
      <c r="E2292" s="12" t="s">
        <v>10491</v>
      </c>
      <c r="F2292" s="11" t="s">
        <v>1305</v>
      </c>
      <c r="G2292" s="11" t="s">
        <v>1639</v>
      </c>
      <c r="H2292" s="11" t="s">
        <v>1903</v>
      </c>
      <c r="I2292" s="11" t="s">
        <v>5091</v>
      </c>
      <c r="J2292" s="14">
        <f>VLOOKUP(Table15[[#This Row],[TechRequired]],OldTree!A:B,2,0)</f>
        <v>6</v>
      </c>
      <c r="K2292" s="22" t="s">
        <v>8948</v>
      </c>
      <c r="L2292" s="14" t="s">
        <v>6830</v>
      </c>
      <c r="M2292" s="14">
        <v>9</v>
      </c>
      <c r="N2292" s="11" t="str">
        <f>INDEX(TreeLookup!$C$1:$DE$21,MATCH(Table15[[#This Row],[CATEGORY]],TreeLookup!$C$1:$C$21,0),MATCH(Table15[[#This Row],[YEAR]],TreeLookup!$C$1:$DE$1,0))</f>
        <v>largeScaleOrbitalCon</v>
      </c>
      <c r="P2292" s="13" t="s">
        <v>6842</v>
      </c>
      <c r="Q2292" s="11"/>
      <c r="S2292" s="11">
        <v>1998</v>
      </c>
      <c r="W2292" s="15"/>
    </row>
    <row r="2293" spans="1:33" x14ac:dyDescent="0.25">
      <c r="A2293" s="11" t="s">
        <v>1646</v>
      </c>
      <c r="B2293" s="12" t="s">
        <v>7473</v>
      </c>
      <c r="C2293" s="11">
        <v>12500</v>
      </c>
      <c r="D2293" s="11">
        <v>24000</v>
      </c>
      <c r="E2293" s="12" t="s">
        <v>10473</v>
      </c>
      <c r="F2293" s="11" t="s">
        <v>1364</v>
      </c>
      <c r="G2293" s="11" t="s">
        <v>1639</v>
      </c>
      <c r="H2293" s="11" t="s">
        <v>1903</v>
      </c>
      <c r="I2293" s="11" t="s">
        <v>5091</v>
      </c>
      <c r="J2293" s="14">
        <f>VLOOKUP(Table15[[#This Row],[TechRequired]],OldTree!A:B,2,0)</f>
        <v>5</v>
      </c>
      <c r="K2293" s="22" t="s">
        <v>8948</v>
      </c>
      <c r="L2293" s="14" t="s">
        <v>6830</v>
      </c>
      <c r="N2293" s="11" t="str">
        <f>INDEX(TreeLookup!$C$1:$DE$21,MATCH(Table15[[#This Row],[CATEGORY]],TreeLookup!$C$1:$C$21,0),MATCH(Table15[[#This Row],[YEAR]],TreeLookup!$C$1:$DE$1,0))</f>
        <v>largeScaleOrbitalCon</v>
      </c>
      <c r="P2293" s="13" t="s">
        <v>6842</v>
      </c>
      <c r="Q2293" s="11" t="s">
        <v>6613</v>
      </c>
      <c r="S2293" s="11">
        <v>1998</v>
      </c>
      <c r="W2293" s="15"/>
    </row>
    <row r="2294" spans="1:33" x14ac:dyDescent="0.25">
      <c r="A2294" s="11" t="s">
        <v>2339</v>
      </c>
      <c r="B2294" s="12" t="s">
        <v>6642</v>
      </c>
      <c r="C2294" s="11">
        <v>10500</v>
      </c>
      <c r="D2294" s="11">
        <v>500</v>
      </c>
      <c r="E2294" s="12" t="s">
        <v>10117</v>
      </c>
      <c r="F2294" s="11" t="s">
        <v>1324</v>
      </c>
      <c r="G2294" s="11" t="s">
        <v>1908</v>
      </c>
      <c r="H2294" s="11" t="s">
        <v>1903</v>
      </c>
      <c r="I2294" s="11" t="s">
        <v>5091</v>
      </c>
      <c r="J2294" s="14">
        <f>VLOOKUP(Table15[[#This Row],[TechRequired]],OldTree!A:B,2,0)</f>
        <v>2</v>
      </c>
      <c r="K2294" s="22" t="s">
        <v>8944</v>
      </c>
      <c r="L2294" s="14" t="s">
        <v>6811</v>
      </c>
      <c r="N2294" s="11" t="str">
        <f>INDEX(TreeLookup!$C$1:$DE$21,MATCH(Table15[[#This Row],[CATEGORY]],TreeLookup!$C$1:$C$21,0),MATCH(Table15[[#This Row],[YEAR]],TreeLookup!$C$1:$DE$1,0))</f>
        <v>matureAvionics</v>
      </c>
      <c r="P2294" s="13" t="s">
        <v>6842</v>
      </c>
      <c r="Q2294" s="11" t="s">
        <v>6642</v>
      </c>
      <c r="S2294" s="11">
        <v>1964</v>
      </c>
      <c r="W2294" s="15"/>
    </row>
    <row r="2295" spans="1:33" x14ac:dyDescent="0.25">
      <c r="A2295" s="11" t="s">
        <v>2340</v>
      </c>
      <c r="B2295" s="12" t="s">
        <v>7171</v>
      </c>
      <c r="C2295" s="11">
        <v>12500</v>
      </c>
      <c r="D2295" s="11">
        <v>70</v>
      </c>
      <c r="E2295" s="12" t="s">
        <v>10118</v>
      </c>
      <c r="F2295" s="11" t="s">
        <v>1324</v>
      </c>
      <c r="G2295" s="11" t="s">
        <v>1908</v>
      </c>
      <c r="H2295" s="11" t="s">
        <v>1903</v>
      </c>
      <c r="I2295" s="11" t="s">
        <v>5091</v>
      </c>
      <c r="J2295" s="14">
        <f>VLOOKUP(Table15[[#This Row],[TechRequired]],OldTree!A:B,2,0)</f>
        <v>2</v>
      </c>
      <c r="K2295" s="22" t="s">
        <v>6812</v>
      </c>
      <c r="L2295" s="14" t="s">
        <v>6812</v>
      </c>
      <c r="N2295" s="11" t="str">
        <f>INDEX(TreeLookup!$C$1:$DE$21,MATCH(Table15[[#This Row],[CATEGORY]],TreeLookup!$C$1:$C$21,0),MATCH(Table15[[#This Row],[YEAR]],TreeLookup!$C$1:$DE$1,0))</f>
        <v>earlyDocking</v>
      </c>
      <c r="P2295" s="13" t="s">
        <v>6842</v>
      </c>
      <c r="Q2295" s="11" t="s">
        <v>6642</v>
      </c>
      <c r="S2295" s="11">
        <v>1964</v>
      </c>
      <c r="W2295" s="15"/>
    </row>
    <row r="2296" spans="1:33" x14ac:dyDescent="0.25">
      <c r="A2296" s="11" t="s">
        <v>2198</v>
      </c>
      <c r="B2296" s="12" t="s">
        <v>7681</v>
      </c>
      <c r="C2296" s="11">
        <v>5144</v>
      </c>
      <c r="D2296" s="11">
        <v>13500</v>
      </c>
      <c r="E2296" s="12" t="s">
        <v>10699</v>
      </c>
      <c r="F2296" s="11" t="s">
        <v>5503</v>
      </c>
      <c r="G2296" s="11" t="s">
        <v>5504</v>
      </c>
      <c r="H2296" s="11" t="s">
        <v>1903</v>
      </c>
      <c r="I2296" s="11" t="s">
        <v>5091</v>
      </c>
      <c r="J2296" s="14">
        <f>VLOOKUP(Table15[[#This Row],[TechRequired]],OldTree!A:B,2,0)</f>
        <v>6</v>
      </c>
      <c r="K2296" s="22" t="s">
        <v>8946</v>
      </c>
      <c r="L2296" s="14" t="s">
        <v>8651</v>
      </c>
      <c r="M2296" s="14">
        <v>10</v>
      </c>
      <c r="N2296" s="11" t="str">
        <f>INDEX(TreeLookup!$C$1:$DE$21,MATCH(Table15[[#This Row],[CATEGORY]],TreeLookup!$C$1:$C$21,0),MATCH(Table15[[#This Row],[YEAR]],TreeLookup!$C$1:$DE$1,0))</f>
        <v>capsulesNF</v>
      </c>
      <c r="P2296" s="13" t="s">
        <v>6842</v>
      </c>
      <c r="Q2296" s="11"/>
      <c r="S2296" s="11">
        <v>2019</v>
      </c>
      <c r="U2296" s="21" t="s">
        <v>8974</v>
      </c>
      <c r="W2296" s="15"/>
      <c r="Z2296" s="11" t="s">
        <v>11286</v>
      </c>
      <c r="AF2296" s="11" t="s">
        <v>11286</v>
      </c>
      <c r="AG2296" s="11" t="s">
        <v>11286</v>
      </c>
    </row>
    <row r="2297" spans="1:33" x14ac:dyDescent="0.25">
      <c r="A2297" s="11" t="s">
        <v>4450</v>
      </c>
      <c r="B2297" s="12" t="s">
        <v>8337</v>
      </c>
      <c r="C2297" s="11">
        <v>25000</v>
      </c>
      <c r="D2297" s="11">
        <v>30000</v>
      </c>
      <c r="E2297" s="12" t="s">
        <v>4451</v>
      </c>
      <c r="F2297" s="11" t="s">
        <v>1283</v>
      </c>
      <c r="G2297" s="11" t="s">
        <v>5836</v>
      </c>
      <c r="H2297" s="11" t="s">
        <v>5091</v>
      </c>
      <c r="I2297" s="11" t="s">
        <v>5091</v>
      </c>
      <c r="J2297" s="14">
        <f>VLOOKUP(Table15[[#This Row],[TechRequired]],OldTree!A:B,2,0)</f>
        <v>5</v>
      </c>
      <c r="K2297" s="14"/>
      <c r="L2297" s="14"/>
      <c r="N2297" s="11" t="e">
        <f>INDEX(TreeLookup!$C$1:$DE$21,MATCH(Table15[[#This Row],[CATEGORY]],TreeLookup!$C$1:$C$21,0),MATCH(Table15[[#This Row],[YEAR]],TreeLookup!$C$1:$DE$1,0))</f>
        <v>#N/A</v>
      </c>
      <c r="O2297" s="11" t="s">
        <v>1903</v>
      </c>
      <c r="Q2297" s="11"/>
    </row>
    <row r="2298" spans="1:33" x14ac:dyDescent="0.25">
      <c r="A2298" s="11" t="s">
        <v>2202</v>
      </c>
      <c r="B2298" s="12" t="s">
        <v>7682</v>
      </c>
      <c r="C2298" s="11">
        <v>22500</v>
      </c>
      <c r="D2298" s="11">
        <v>36400</v>
      </c>
      <c r="E2298" s="12" t="s">
        <v>10700</v>
      </c>
      <c r="F2298" s="11" t="s">
        <v>1283</v>
      </c>
      <c r="G2298" s="11" t="s">
        <v>5504</v>
      </c>
      <c r="H2298" s="11" t="s">
        <v>1903</v>
      </c>
      <c r="I2298" s="11" t="s">
        <v>5091</v>
      </c>
      <c r="J2298" s="14">
        <f>VLOOKUP(Table15[[#This Row],[TechRequired]],OldTree!A:B,2,0)</f>
        <v>5</v>
      </c>
      <c r="K2298" s="22" t="s">
        <v>8946</v>
      </c>
      <c r="L2298" s="14" t="s">
        <v>6814</v>
      </c>
      <c r="M2298" s="14">
        <v>10</v>
      </c>
      <c r="N2298" s="11" t="str">
        <f>INDEX(TreeLookup!$C$1:$DE$21,MATCH(Table15[[#This Row],[CATEGORY]],TreeLookup!$C$1:$C$21,0),MATCH(Table15[[#This Row],[YEAR]],TreeLookup!$C$1:$DE$1,0))</f>
        <v>capsulesNF</v>
      </c>
      <c r="P2298" s="13" t="s">
        <v>6842</v>
      </c>
      <c r="Q2298" s="11"/>
      <c r="S2298" s="11">
        <v>2019</v>
      </c>
      <c r="U2298" s="21" t="s">
        <v>8974</v>
      </c>
      <c r="W2298" s="15"/>
      <c r="AF2298" s="11" t="s">
        <v>11286</v>
      </c>
      <c r="AG2298" s="11" t="s">
        <v>11286</v>
      </c>
    </row>
    <row r="2299" spans="1:33" x14ac:dyDescent="0.25">
      <c r="A2299" s="11" t="s">
        <v>1648</v>
      </c>
      <c r="B2299" s="12" t="s">
        <v>7635</v>
      </c>
      <c r="C2299" s="11">
        <v>16500</v>
      </c>
      <c r="D2299" s="11">
        <v>24000</v>
      </c>
      <c r="E2299" s="12" t="s">
        <v>10474</v>
      </c>
      <c r="F2299" s="11" t="s">
        <v>1364</v>
      </c>
      <c r="G2299" s="11" t="s">
        <v>1639</v>
      </c>
      <c r="H2299" s="11" t="s">
        <v>1903</v>
      </c>
      <c r="I2299" s="11" t="s">
        <v>5091</v>
      </c>
      <c r="J2299" s="14">
        <f>VLOOKUP(Table15[[#This Row],[TechRequired]],OldTree!A:B,2,0)</f>
        <v>5</v>
      </c>
      <c r="K2299" s="22" t="s">
        <v>8948</v>
      </c>
      <c r="L2299" s="14" t="s">
        <v>6830</v>
      </c>
      <c r="N2299" s="11" t="str">
        <f>INDEX(TreeLookup!$C$1:$DE$21,MATCH(Table15[[#This Row],[CATEGORY]],TreeLookup!$C$1:$C$21,0),MATCH(Table15[[#This Row],[YEAR]],TreeLookup!$C$1:$DE$1,0))</f>
        <v>largeScaleOrbitalCon</v>
      </c>
      <c r="P2299" s="13" t="s">
        <v>6842</v>
      </c>
      <c r="Q2299" s="11" t="s">
        <v>6613</v>
      </c>
      <c r="S2299" s="11">
        <v>1998</v>
      </c>
      <c r="W2299" s="15"/>
    </row>
    <row r="2300" spans="1:33" x14ac:dyDescent="0.25">
      <c r="A2300" s="11" t="s">
        <v>1650</v>
      </c>
      <c r="B2300" s="12" t="s">
        <v>7475</v>
      </c>
      <c r="C2300" s="11">
        <v>500</v>
      </c>
      <c r="D2300" s="11">
        <v>1000</v>
      </c>
      <c r="E2300" s="12" t="s">
        <v>10471</v>
      </c>
      <c r="F2300" s="11" t="s">
        <v>1364</v>
      </c>
      <c r="G2300" s="11" t="s">
        <v>1639</v>
      </c>
      <c r="H2300" s="11" t="s">
        <v>1903</v>
      </c>
      <c r="I2300" s="11" t="s">
        <v>5091</v>
      </c>
      <c r="J2300" s="14">
        <f>VLOOKUP(Table15[[#This Row],[TechRequired]],OldTree!A:B,2,0)</f>
        <v>5</v>
      </c>
      <c r="K2300" s="22" t="s">
        <v>8948</v>
      </c>
      <c r="L2300" s="14" t="s">
        <v>8868</v>
      </c>
      <c r="N2300" s="11" t="str">
        <f>INDEX(TreeLookup!$C$1:$DE$21,MATCH(Table15[[#This Row],[CATEGORY]],TreeLookup!$C$1:$C$21,0),MATCH(Table15[[#This Row],[YEAR]],TreeLookup!$C$1:$DE$1,0))</f>
        <v>largeScaleOrbitalCon</v>
      </c>
      <c r="P2300" s="13" t="s">
        <v>6842</v>
      </c>
      <c r="Q2300" s="11" t="s">
        <v>6613</v>
      </c>
      <c r="S2300" s="11">
        <v>1998</v>
      </c>
      <c r="W2300" s="15"/>
    </row>
    <row r="2301" spans="1:33" x14ac:dyDescent="0.25">
      <c r="A2301" s="11" t="s">
        <v>20</v>
      </c>
      <c r="B2301" s="12" t="s">
        <v>8306</v>
      </c>
      <c r="C2301" s="11">
        <v>3000</v>
      </c>
      <c r="D2301" s="11">
        <v>7500</v>
      </c>
      <c r="E2301" s="12" t="s">
        <v>10891</v>
      </c>
      <c r="F2301" s="11" t="s">
        <v>1278</v>
      </c>
      <c r="G2301" s="11" t="s">
        <v>1381</v>
      </c>
      <c r="H2301" s="11" t="s">
        <v>1903</v>
      </c>
      <c r="I2301" s="11" t="s">
        <v>5091</v>
      </c>
      <c r="J2301" s="14" t="str">
        <f>VLOOKUP(Table15[[#This Row],[TechRequired]],OldTree!A:B,2,0)</f>
        <v>ORPH</v>
      </c>
      <c r="K2301" s="14"/>
      <c r="L2301" s="14"/>
      <c r="N2301" s="11" t="e">
        <f>INDEX(TreeLookup!$C$1:$DE$21,MATCH(Table15[[#This Row],[CATEGORY]],TreeLookup!$C$1:$C$21,0),MATCH(Table15[[#This Row],[YEAR]],TreeLookup!$C$1:$DE$1,0))</f>
        <v>#N/A</v>
      </c>
      <c r="O2301" s="11" t="s">
        <v>1903</v>
      </c>
      <c r="Q2301" s="11"/>
    </row>
    <row r="2302" spans="1:33" x14ac:dyDescent="0.25">
      <c r="A2302" s="11" t="s">
        <v>1651</v>
      </c>
      <c r="B2302" s="12" t="s">
        <v>7637</v>
      </c>
      <c r="C2302" s="11">
        <v>500</v>
      </c>
      <c r="D2302" s="11">
        <v>1000</v>
      </c>
      <c r="E2302" s="12" t="s">
        <v>10472</v>
      </c>
      <c r="F2302" s="11" t="s">
        <v>1364</v>
      </c>
      <c r="G2302" s="11" t="s">
        <v>1639</v>
      </c>
      <c r="H2302" s="11" t="s">
        <v>1903</v>
      </c>
      <c r="I2302" s="11" t="s">
        <v>5091</v>
      </c>
      <c r="J2302" s="14">
        <f>VLOOKUP(Table15[[#This Row],[TechRequired]],OldTree!A:B,2,0)</f>
        <v>5</v>
      </c>
      <c r="K2302" s="22" t="s">
        <v>8948</v>
      </c>
      <c r="L2302" s="14" t="s">
        <v>8868</v>
      </c>
      <c r="N2302" s="11" t="str">
        <f>INDEX(TreeLookup!$C$1:$DE$21,MATCH(Table15[[#This Row],[CATEGORY]],TreeLookup!$C$1:$C$21,0),MATCH(Table15[[#This Row],[YEAR]],TreeLookup!$C$1:$DE$1,0))</f>
        <v>largeScaleOrbitalCon</v>
      </c>
      <c r="P2302" s="13" t="s">
        <v>6842</v>
      </c>
      <c r="Q2302" s="11" t="s">
        <v>6613</v>
      </c>
      <c r="S2302" s="11">
        <v>1998</v>
      </c>
      <c r="W2302" s="15"/>
    </row>
    <row r="2303" spans="1:33" x14ac:dyDescent="0.25">
      <c r="A2303" s="11" t="s">
        <v>1643</v>
      </c>
      <c r="B2303" s="12" t="s">
        <v>7494</v>
      </c>
      <c r="C2303" s="11">
        <v>8000</v>
      </c>
      <c r="D2303" s="11">
        <v>18000</v>
      </c>
      <c r="E2303" s="12" t="s">
        <v>10484</v>
      </c>
      <c r="F2303" s="11" t="s">
        <v>1364</v>
      </c>
      <c r="G2303" s="11" t="s">
        <v>1639</v>
      </c>
      <c r="H2303" s="11" t="s">
        <v>1903</v>
      </c>
      <c r="I2303" s="11" t="s">
        <v>5091</v>
      </c>
      <c r="J2303" s="14">
        <f>VLOOKUP(Table15[[#This Row],[TechRequired]],OldTree!A:B,2,0)</f>
        <v>5</v>
      </c>
      <c r="K2303" s="22" t="s">
        <v>8948</v>
      </c>
      <c r="L2303" s="14" t="s">
        <v>6830</v>
      </c>
      <c r="N2303" s="11" t="str">
        <f>INDEX(TreeLookup!$C$1:$DE$21,MATCH(Table15[[#This Row],[CATEGORY]],TreeLookup!$C$1:$C$21,0),MATCH(Table15[[#This Row],[YEAR]],TreeLookup!$C$1:$DE$1,0))</f>
        <v>largeScaleOrbitalCon</v>
      </c>
      <c r="P2303" s="13" t="s">
        <v>6842</v>
      </c>
      <c r="Q2303" s="21" t="s">
        <v>8961</v>
      </c>
      <c r="S2303" s="11">
        <v>1998</v>
      </c>
      <c r="W2303" s="15"/>
    </row>
    <row r="2304" spans="1:33" x14ac:dyDescent="0.25">
      <c r="A2304" s="11" t="s">
        <v>4289</v>
      </c>
      <c r="B2304" s="12" t="s">
        <v>8338</v>
      </c>
      <c r="C2304" s="11">
        <v>3250</v>
      </c>
      <c r="D2304" s="11">
        <v>1</v>
      </c>
      <c r="E2304" s="12" t="s">
        <v>4290</v>
      </c>
      <c r="G2304" s="11" t="s">
        <v>1381</v>
      </c>
      <c r="H2304" s="11" t="s">
        <v>5091</v>
      </c>
      <c r="I2304" s="11" t="s">
        <v>5091</v>
      </c>
      <c r="J2304" s="14" t="e">
        <f>VLOOKUP(Table15[[#This Row],[TechRequired]],OldTree!A:B,2,0)</f>
        <v>#N/A</v>
      </c>
      <c r="K2304" s="14"/>
      <c r="L2304" s="14"/>
      <c r="N2304" s="11" t="e">
        <f>INDEX(TreeLookup!$C$1:$DE$21,MATCH(Table15[[#This Row],[CATEGORY]],TreeLookup!$C$1:$C$21,0),MATCH(Table15[[#This Row],[YEAR]],TreeLookup!$C$1:$DE$1,0))</f>
        <v>#N/A</v>
      </c>
      <c r="O2304" s="11" t="s">
        <v>1903</v>
      </c>
      <c r="Q2304" s="11"/>
    </row>
    <row r="2305" spans="1:34" x14ac:dyDescent="0.25">
      <c r="A2305" s="11" t="s">
        <v>864</v>
      </c>
      <c r="B2305" s="12" t="s">
        <v>4278</v>
      </c>
      <c r="C2305" s="11">
        <v>13500</v>
      </c>
      <c r="D2305" s="11">
        <v>390000</v>
      </c>
      <c r="E2305" s="12" t="s">
        <v>4279</v>
      </c>
      <c r="F2305" s="11" t="s">
        <v>1348</v>
      </c>
      <c r="G2305" s="11" t="s">
        <v>1381</v>
      </c>
      <c r="H2305" s="11" t="s">
        <v>1903</v>
      </c>
      <c r="I2305" s="11" t="s">
        <v>1903</v>
      </c>
      <c r="J2305" s="14">
        <f>VLOOKUP(Table15[[#This Row],[TechRequired]],OldTree!A:B,2,0)</f>
        <v>8</v>
      </c>
      <c r="K2305" s="22" t="s">
        <v>8948</v>
      </c>
      <c r="L2305" s="14" t="s">
        <v>6830</v>
      </c>
      <c r="N2305" s="11" t="str">
        <f>INDEX(TreeLookup!$C$1:$DE$21,MATCH(Table15[[#This Row],[CATEGORY]],TreeLookup!$C$1:$C$21,0),MATCH(Table15[[#This Row],[YEAR]],TreeLookup!$C$1:$DE$1,0))</f>
        <v>largeScaleOrbitalCon</v>
      </c>
      <c r="P2305" s="13" t="s">
        <v>6843</v>
      </c>
      <c r="Q2305" s="11" t="s">
        <v>6613</v>
      </c>
      <c r="S2305" s="11">
        <v>1998</v>
      </c>
      <c r="W2305" s="15"/>
      <c r="AF2305" s="11" t="s">
        <v>11286</v>
      </c>
      <c r="AG2305" s="11" t="s">
        <v>11286</v>
      </c>
    </row>
    <row r="2306" spans="1:34" x14ac:dyDescent="0.25">
      <c r="A2306" s="11" t="s">
        <v>3671</v>
      </c>
      <c r="B2306" s="12" t="s">
        <v>7484</v>
      </c>
      <c r="C2306" s="11">
        <v>450</v>
      </c>
      <c r="D2306" s="11">
        <v>2200</v>
      </c>
      <c r="E2306" s="12" t="s">
        <v>10507</v>
      </c>
      <c r="F2306" s="11" t="s">
        <v>1301</v>
      </c>
      <c r="G2306" s="21" t="s">
        <v>11292</v>
      </c>
      <c r="H2306" s="11" t="s">
        <v>1903</v>
      </c>
      <c r="I2306" s="11" t="s">
        <v>5091</v>
      </c>
      <c r="J2306" s="14">
        <f>VLOOKUP(Table15[[#This Row],[TechRequired]],OldTree!A:B,2,0)</f>
        <v>3</v>
      </c>
      <c r="K2306" s="22" t="s">
        <v>8948</v>
      </c>
      <c r="L2306" s="14" t="s">
        <v>6831</v>
      </c>
      <c r="N2306" s="11" t="str">
        <f>INDEX(TreeLookup!$C$1:$DE$21,MATCH(Table15[[#This Row],[CATEGORY]],TreeLookup!$C$1:$C$21,0),MATCH(Table15[[#This Row],[YEAR]],TreeLookup!$C$1:$DE$1,0))</f>
        <v>largeScaleOrbitalCon</v>
      </c>
      <c r="P2306" s="13" t="s">
        <v>6842</v>
      </c>
      <c r="Q2306" s="11" t="s">
        <v>6598</v>
      </c>
      <c r="S2306" s="11">
        <v>2000</v>
      </c>
      <c r="W2306" s="15"/>
    </row>
    <row r="2307" spans="1:34" x14ac:dyDescent="0.25">
      <c r="A2307" s="11" t="s">
        <v>5368</v>
      </c>
      <c r="B2307" s="12" t="s">
        <v>8341</v>
      </c>
      <c r="C2307" s="11">
        <v>950</v>
      </c>
      <c r="D2307" s="11">
        <v>2200</v>
      </c>
      <c r="E2307" s="12" t="s">
        <v>5369</v>
      </c>
      <c r="F2307" s="11" t="s">
        <v>1330</v>
      </c>
      <c r="G2307" s="11" t="s">
        <v>5278</v>
      </c>
      <c r="H2307" s="11" t="s">
        <v>5091</v>
      </c>
      <c r="I2307" s="11" t="s">
        <v>5091</v>
      </c>
      <c r="J2307" s="14">
        <f>VLOOKUP(Table15[[#This Row],[TechRequired]],OldTree!A:B,2,0)</f>
        <v>3</v>
      </c>
      <c r="K2307" s="14"/>
      <c r="L2307" s="14"/>
      <c r="N2307" s="11" t="e">
        <f>INDEX(TreeLookup!$C$1:$DE$21,MATCH(Table15[[#This Row],[CATEGORY]],TreeLookup!$C$1:$C$21,0),MATCH(Table15[[#This Row],[YEAR]],TreeLookup!$C$1:$DE$1,0))</f>
        <v>#N/A</v>
      </c>
      <c r="O2307" s="11" t="s">
        <v>1903</v>
      </c>
    </row>
    <row r="2308" spans="1:34" x14ac:dyDescent="0.25">
      <c r="A2308" s="11" t="s">
        <v>1254</v>
      </c>
      <c r="B2308" s="12" t="s">
        <v>4124</v>
      </c>
      <c r="C2308" s="11">
        <v>19</v>
      </c>
      <c r="D2308" s="11">
        <v>380</v>
      </c>
      <c r="E2308" s="12" t="s">
        <v>4125</v>
      </c>
      <c r="F2308" s="11" t="s">
        <v>1374</v>
      </c>
      <c r="G2308" s="11" t="s">
        <v>1381</v>
      </c>
      <c r="H2308" s="11" t="s">
        <v>1903</v>
      </c>
      <c r="I2308" s="11" t="s">
        <v>1903</v>
      </c>
      <c r="J2308" s="14">
        <f>VLOOKUP(Table15[[#This Row],[TechRequired]],OldTree!A:B,2,0)</f>
        <v>3</v>
      </c>
      <c r="K2308" s="22" t="s">
        <v>6014</v>
      </c>
      <c r="L2308" s="14" t="s">
        <v>8661</v>
      </c>
      <c r="M2308" s="14">
        <v>3</v>
      </c>
      <c r="N2308" s="11" t="str">
        <f>INDEX(TreeLookup!$C$1:$DE$21,MATCH(Table15[[#This Row],[CATEGORY]],TreeLookup!$C$1:$C$21,0),MATCH(Table15[[#This Row],[YEAR]],TreeLookup!$C$1:$DE$1,0))</f>
        <v>matureTurbofans</v>
      </c>
      <c r="P2308" s="13" t="s">
        <v>6843</v>
      </c>
      <c r="S2308" s="11">
        <v>1979</v>
      </c>
      <c r="W2308" s="15"/>
    </row>
    <row r="2309" spans="1:34" x14ac:dyDescent="0.25">
      <c r="A2309" s="11" t="s">
        <v>1130</v>
      </c>
      <c r="B2309" s="12" t="s">
        <v>4128</v>
      </c>
      <c r="C2309" s="11">
        <v>23.7</v>
      </c>
      <c r="D2309" s="11">
        <v>474</v>
      </c>
      <c r="E2309" s="12" t="s">
        <v>4129</v>
      </c>
      <c r="F2309" s="11" t="s">
        <v>1372</v>
      </c>
      <c r="G2309" s="11" t="s">
        <v>1381</v>
      </c>
      <c r="H2309" s="11" t="s">
        <v>1903</v>
      </c>
      <c r="I2309" s="11" t="s">
        <v>1903</v>
      </c>
      <c r="J2309" s="14">
        <f>VLOOKUP(Table15[[#This Row],[TechRequired]],OldTree!A:B,2,0)</f>
        <v>0</v>
      </c>
      <c r="K2309" s="22" t="s">
        <v>6014</v>
      </c>
      <c r="L2309" s="22" t="s">
        <v>8661</v>
      </c>
      <c r="M2309" s="14">
        <v>0</v>
      </c>
      <c r="N2309" s="11" t="str">
        <f>INDEX(TreeLookup!$C$1:$DE$21,MATCH(Table15[[#This Row],[CATEGORY]],TreeLookup!$C$1:$C$21,0),MATCH(Table15[[#This Row],[YEAR]],TreeLookup!$C$1:$DE$1,0))</f>
        <v>start</v>
      </c>
      <c r="P2309" s="13" t="s">
        <v>6843</v>
      </c>
      <c r="Q2309" s="11"/>
      <c r="S2309" s="11">
        <v>0</v>
      </c>
      <c r="V2309" s="11" t="s">
        <v>10916</v>
      </c>
      <c r="W2309" s="15"/>
    </row>
    <row r="2310" spans="1:34" x14ac:dyDescent="0.25">
      <c r="A2310" s="11" t="s">
        <v>1131</v>
      </c>
      <c r="B2310" s="12" t="s">
        <v>4130</v>
      </c>
      <c r="C2310" s="11">
        <v>27</v>
      </c>
      <c r="D2310" s="11">
        <v>540</v>
      </c>
      <c r="E2310" s="12" t="s">
        <v>4131</v>
      </c>
      <c r="F2310" s="11" t="s">
        <v>1372</v>
      </c>
      <c r="G2310" s="11" t="s">
        <v>1381</v>
      </c>
      <c r="H2310" s="11" t="s">
        <v>1903</v>
      </c>
      <c r="I2310" s="11" t="s">
        <v>1903</v>
      </c>
      <c r="J2310" s="14">
        <f>VLOOKUP(Table15[[#This Row],[TechRequired]],OldTree!A:B,2,0)</f>
        <v>0</v>
      </c>
      <c r="K2310" s="22" t="s">
        <v>6014</v>
      </c>
      <c r="L2310" s="22" t="s">
        <v>8661</v>
      </c>
      <c r="M2310" s="14">
        <v>0</v>
      </c>
      <c r="N2310" s="11" t="str">
        <f>INDEX(TreeLookup!$C$1:$DE$21,MATCH(Table15[[#This Row],[CATEGORY]],TreeLookup!$C$1:$C$21,0),MATCH(Table15[[#This Row],[YEAR]],TreeLookup!$C$1:$DE$1,0))</f>
        <v>start</v>
      </c>
      <c r="P2310" s="13" t="s">
        <v>6843</v>
      </c>
      <c r="Q2310" s="11"/>
      <c r="S2310" s="11">
        <v>0</v>
      </c>
      <c r="W2310" s="15"/>
    </row>
    <row r="2311" spans="1:34" x14ac:dyDescent="0.25">
      <c r="A2311" s="11" t="s">
        <v>1127</v>
      </c>
      <c r="B2311" s="12" t="s">
        <v>4126</v>
      </c>
      <c r="C2311" s="11">
        <v>32</v>
      </c>
      <c r="D2311" s="11">
        <v>640</v>
      </c>
      <c r="E2311" s="12" t="s">
        <v>4127</v>
      </c>
      <c r="F2311" s="11" t="s">
        <v>1372</v>
      </c>
      <c r="G2311" s="11" t="s">
        <v>1381</v>
      </c>
      <c r="H2311" s="11" t="s">
        <v>1903</v>
      </c>
      <c r="I2311" s="11" t="s">
        <v>1903</v>
      </c>
      <c r="J2311" s="14">
        <f>VLOOKUP(Table15[[#This Row],[TechRequired]],OldTree!A:B,2,0)</f>
        <v>0</v>
      </c>
      <c r="K2311" s="22" t="s">
        <v>6014</v>
      </c>
      <c r="L2311" s="22" t="s">
        <v>8661</v>
      </c>
      <c r="M2311" s="14">
        <v>0</v>
      </c>
      <c r="N2311" s="11" t="str">
        <f>INDEX(TreeLookup!$C$1:$DE$21,MATCH(Table15[[#This Row],[CATEGORY]],TreeLookup!$C$1:$C$21,0),MATCH(Table15[[#This Row],[YEAR]],TreeLookup!$C$1:$DE$1,0))</f>
        <v>start</v>
      </c>
      <c r="P2311" s="13" t="s">
        <v>6843</v>
      </c>
      <c r="Q2311" s="11"/>
      <c r="S2311" s="11">
        <v>0</v>
      </c>
      <c r="W2311" s="15"/>
    </row>
    <row r="2312" spans="1:34" x14ac:dyDescent="0.25">
      <c r="A2312" s="11" t="s">
        <v>1190</v>
      </c>
      <c r="B2312" s="12" t="s">
        <v>3614</v>
      </c>
      <c r="C2312" s="11">
        <v>8</v>
      </c>
      <c r="D2312" s="11">
        <v>160</v>
      </c>
      <c r="E2312" s="12" t="s">
        <v>3615</v>
      </c>
      <c r="F2312" s="11" t="s">
        <v>1372</v>
      </c>
      <c r="G2312" s="21" t="s">
        <v>11292</v>
      </c>
      <c r="H2312" s="11" t="s">
        <v>1903</v>
      </c>
      <c r="I2312" s="11" t="s">
        <v>1903</v>
      </c>
      <c r="J2312" s="14">
        <f>VLOOKUP(Table15[[#This Row],[TechRequired]],OldTree!A:B,2,0)</f>
        <v>0</v>
      </c>
      <c r="K2312" s="22" t="s">
        <v>6013</v>
      </c>
      <c r="L2312" s="22" t="s">
        <v>9151</v>
      </c>
      <c r="N2312" s="11" t="str">
        <f>INDEX(TreeLookup!$C$1:$DE$21,MATCH(Table15[[#This Row],[CATEGORY]],TreeLookup!$C$1:$C$21,0),MATCH(Table15[[#This Row],[YEAR]],TreeLookup!$C$1:$DE$1,0))</f>
        <v>start</v>
      </c>
      <c r="P2312" s="13" t="s">
        <v>6843</v>
      </c>
      <c r="Q2312" s="11"/>
      <c r="S2312" s="11">
        <v>0</v>
      </c>
      <c r="W2312" s="15"/>
      <c r="Y2312" s="21" t="s">
        <v>11104</v>
      </c>
      <c r="AH2312" s="11" t="s">
        <v>11286</v>
      </c>
    </row>
    <row r="2313" spans="1:34" x14ac:dyDescent="0.25">
      <c r="A2313" s="11" t="s">
        <v>5661</v>
      </c>
      <c r="B2313" s="12" t="s">
        <v>8342</v>
      </c>
      <c r="C2313" s="11">
        <v>1500</v>
      </c>
      <c r="D2313" s="11">
        <v>2500</v>
      </c>
      <c r="E2313" s="12" t="s">
        <v>5662</v>
      </c>
      <c r="F2313" s="11" t="s">
        <v>1322</v>
      </c>
      <c r="G2313" s="11" t="s">
        <v>5652</v>
      </c>
      <c r="H2313" s="11" t="s">
        <v>5091</v>
      </c>
      <c r="I2313" s="11" t="s">
        <v>5091</v>
      </c>
      <c r="J2313" s="14">
        <f>VLOOKUP(Table15[[#This Row],[TechRequired]],OldTree!A:B,2,0)</f>
        <v>3</v>
      </c>
      <c r="K2313" s="14"/>
      <c r="L2313" s="14"/>
      <c r="N2313" s="11" t="e">
        <f>INDEX(TreeLookup!$C$1:$DE$21,MATCH(Table15[[#This Row],[CATEGORY]],TreeLookup!$C$1:$C$21,0),MATCH(Table15[[#This Row],[YEAR]],TreeLookup!$C$1:$DE$1,0))</f>
        <v>#N/A</v>
      </c>
      <c r="O2313" s="11" t="s">
        <v>1903</v>
      </c>
      <c r="Q2313" s="11"/>
    </row>
    <row r="2314" spans="1:34" x14ac:dyDescent="0.25">
      <c r="A2314" s="11" t="s">
        <v>1660</v>
      </c>
      <c r="B2314" s="12" t="s">
        <v>7535</v>
      </c>
      <c r="C2314" s="11">
        <v>500</v>
      </c>
      <c r="D2314" s="11">
        <v>1600</v>
      </c>
      <c r="E2314" s="12" t="s">
        <v>10482</v>
      </c>
      <c r="F2314" s="11" t="s">
        <v>1364</v>
      </c>
      <c r="G2314" s="11" t="s">
        <v>1639</v>
      </c>
      <c r="H2314" s="11" t="s">
        <v>1903</v>
      </c>
      <c r="I2314" s="11" t="s">
        <v>5091</v>
      </c>
      <c r="J2314" s="14">
        <f>VLOOKUP(Table15[[#This Row],[TechRequired]],OldTree!A:B,2,0)</f>
        <v>5</v>
      </c>
      <c r="K2314" s="22" t="s">
        <v>6812</v>
      </c>
      <c r="L2314" s="14" t="s">
        <v>6813</v>
      </c>
      <c r="N2314" s="11" t="str">
        <f>INDEX(TreeLookup!$C$1:$DE$21,MATCH(Table15[[#This Row],[CATEGORY]],TreeLookup!$C$1:$C$21,0),MATCH(Table15[[#This Row],[YEAR]],TreeLookup!$C$1:$DE$1,0))</f>
        <v>largeStationControl</v>
      </c>
      <c r="P2314" s="13" t="s">
        <v>6842</v>
      </c>
      <c r="Q2314" s="11" t="s">
        <v>6643</v>
      </c>
      <c r="S2314" s="11">
        <v>1998</v>
      </c>
      <c r="W2314" s="15"/>
      <c r="Y2314" s="11" t="s">
        <v>10993</v>
      </c>
    </row>
    <row r="2315" spans="1:34" x14ac:dyDescent="0.25">
      <c r="A2315" s="11" t="s">
        <v>1448</v>
      </c>
      <c r="B2315" s="12" t="s">
        <v>7536</v>
      </c>
      <c r="C2315" s="11">
        <v>500</v>
      </c>
      <c r="D2315" s="11">
        <v>1600</v>
      </c>
      <c r="E2315" s="12" t="s">
        <v>10483</v>
      </c>
      <c r="F2315" s="11" t="s">
        <v>1364</v>
      </c>
      <c r="G2315" s="11" t="s">
        <v>5218</v>
      </c>
      <c r="H2315" s="11" t="s">
        <v>1903</v>
      </c>
      <c r="I2315" s="11" t="s">
        <v>5091</v>
      </c>
      <c r="J2315" s="14">
        <f>VLOOKUP(Table15[[#This Row],[TechRequired]],OldTree!A:B,2,0)</f>
        <v>5</v>
      </c>
      <c r="K2315" s="22" t="s">
        <v>6812</v>
      </c>
      <c r="L2315" s="14" t="s">
        <v>6813</v>
      </c>
      <c r="N2315" s="11" t="str">
        <f>INDEX(TreeLookup!$C$1:$DE$21,MATCH(Table15[[#This Row],[CATEGORY]],TreeLookup!$C$1:$C$21,0),MATCH(Table15[[#This Row],[YEAR]],TreeLookup!$C$1:$DE$1,0))</f>
        <v>largeStationControl</v>
      </c>
      <c r="P2315" s="13" t="s">
        <v>6842</v>
      </c>
      <c r="Q2315" s="11" t="s">
        <v>6643</v>
      </c>
      <c r="S2315" s="11">
        <v>1998</v>
      </c>
      <c r="W2315" s="15"/>
      <c r="Y2315" s="11" t="s">
        <v>10993</v>
      </c>
    </row>
    <row r="2316" spans="1:34" x14ac:dyDescent="0.25">
      <c r="A2316" s="11" t="s">
        <v>2007</v>
      </c>
      <c r="B2316" s="12" t="s">
        <v>8343</v>
      </c>
      <c r="C2316" s="11">
        <v>1200</v>
      </c>
      <c r="D2316" s="11">
        <v>3650</v>
      </c>
      <c r="E2316" s="12" t="s">
        <v>2008</v>
      </c>
      <c r="F2316" s="11" t="s">
        <v>1313</v>
      </c>
      <c r="G2316" s="11" t="s">
        <v>5478</v>
      </c>
      <c r="H2316" s="11" t="s">
        <v>5091</v>
      </c>
      <c r="I2316" s="11" t="s">
        <v>5091</v>
      </c>
      <c r="J2316" s="14">
        <f>VLOOKUP(Table15[[#This Row],[TechRequired]],OldTree!A:B,2,0)</f>
        <v>8</v>
      </c>
      <c r="K2316" s="14"/>
      <c r="L2316" s="14"/>
      <c r="N2316" s="11" t="e">
        <f>INDEX(TreeLookup!$C$1:$DE$21,MATCH(Table15[[#This Row],[CATEGORY]],TreeLookup!$C$1:$C$21,0),MATCH(Table15[[#This Row],[YEAR]],TreeLookup!$C$1:$DE$1,0))</f>
        <v>#N/A</v>
      </c>
      <c r="O2316" s="11" t="s">
        <v>1903</v>
      </c>
      <c r="Q2316" s="11"/>
    </row>
    <row r="2317" spans="1:34" x14ac:dyDescent="0.25">
      <c r="A2317" s="11" t="s">
        <v>11</v>
      </c>
      <c r="B2317" s="12" t="s">
        <v>8312</v>
      </c>
      <c r="C2317" s="11">
        <v>450</v>
      </c>
      <c r="D2317" s="11">
        <v>800</v>
      </c>
      <c r="E2317" s="12" t="s">
        <v>10830</v>
      </c>
      <c r="F2317" s="11" t="s">
        <v>1278</v>
      </c>
      <c r="G2317" s="11" t="s">
        <v>1380</v>
      </c>
      <c r="H2317" s="11" t="s">
        <v>1903</v>
      </c>
      <c r="I2317" s="11" t="s">
        <v>5091</v>
      </c>
      <c r="J2317" s="14" t="str">
        <f>VLOOKUP(Table15[[#This Row],[TechRequired]],OldTree!A:B,2,0)</f>
        <v>ORPH</v>
      </c>
      <c r="K2317" s="14"/>
      <c r="L2317" s="14"/>
      <c r="N2317" s="11" t="e">
        <f>INDEX(TreeLookup!$C$1:$DE$21,MATCH(Table15[[#This Row],[CATEGORY]],TreeLookup!$C$1:$C$21,0),MATCH(Table15[[#This Row],[YEAR]],TreeLookup!$C$1:$DE$1,0))</f>
        <v>#N/A</v>
      </c>
      <c r="O2317" s="11" t="s">
        <v>1903</v>
      </c>
      <c r="Q2317" s="11"/>
    </row>
    <row r="2318" spans="1:34" x14ac:dyDescent="0.25">
      <c r="B2318" s="24" t="s">
        <v>9467</v>
      </c>
      <c r="D2318" s="11">
        <v>30000</v>
      </c>
      <c r="F2318" s="21" t="s">
        <v>1368</v>
      </c>
      <c r="G2318" s="21" t="s">
        <v>9465</v>
      </c>
      <c r="J2318" s="16">
        <f>VLOOKUP(Table15[[#This Row],[TechRequired]],OldTree!A:B,2,0)</f>
        <v>2</v>
      </c>
      <c r="K2318" s="22" t="s">
        <v>8944</v>
      </c>
      <c r="L2318" s="23" t="s">
        <v>6808</v>
      </c>
      <c r="N2318" s="17" t="str">
        <f>INDEX(TreeLookup!$C$1:$DE$21,MATCH(Table15[[#This Row],[CATEGORY]],TreeLookup!$C$1:$C$21,0),MATCH(Table15[[#This Row],[YEAR]],TreeLookup!$C$1:$DE$1,0))</f>
        <v>basicAvionics</v>
      </c>
      <c r="O2318" s="21" t="s">
        <v>9466</v>
      </c>
      <c r="S2318" s="11">
        <v>1959</v>
      </c>
    </row>
    <row r="2319" spans="1:34" x14ac:dyDescent="0.25">
      <c r="B2319" s="12" t="s">
        <v>8643</v>
      </c>
      <c r="D2319" s="11">
        <v>36000</v>
      </c>
      <c r="F2319" s="11" t="s">
        <v>1301</v>
      </c>
      <c r="G2319" s="21" t="s">
        <v>9465</v>
      </c>
      <c r="J2319" s="16">
        <f>VLOOKUP(Table15[[#This Row],[TechRequired]],OldTree!A:B,2,0)</f>
        <v>3</v>
      </c>
      <c r="K2319" s="22" t="s">
        <v>8944</v>
      </c>
      <c r="L2319" s="14" t="s">
        <v>6808</v>
      </c>
      <c r="N2319" s="17" t="str">
        <f>INDEX(TreeLookup!$C$1:$DE$21,MATCH(Table15[[#This Row],[CATEGORY]],TreeLookup!$C$1:$C$21,0),MATCH(Table15[[#This Row],[YEAR]],TreeLookup!$C$1:$DE$1,0))</f>
        <v>interplanetaryProbes</v>
      </c>
      <c r="O2319" s="21" t="s">
        <v>9466</v>
      </c>
      <c r="S2319" s="11">
        <v>1961</v>
      </c>
      <c r="W2319" s="15"/>
    </row>
    <row r="2320" spans="1:34" x14ac:dyDescent="0.25">
      <c r="B2320" s="12" t="s">
        <v>8644</v>
      </c>
      <c r="D2320" s="11">
        <v>45000</v>
      </c>
      <c r="F2320" s="11" t="s">
        <v>1350</v>
      </c>
      <c r="G2320" s="21" t="s">
        <v>9465</v>
      </c>
      <c r="J2320" s="16">
        <f>VLOOKUP(Table15[[#This Row],[TechRequired]],OldTree!A:B,2,0)</f>
        <v>3</v>
      </c>
      <c r="K2320" s="22" t="s">
        <v>8944</v>
      </c>
      <c r="L2320" s="14" t="s">
        <v>6808</v>
      </c>
      <c r="N2320" s="17" t="str">
        <f>INDEX(TreeLookup!$C$1:$DE$21,MATCH(Table15[[#This Row],[CATEGORY]],TreeLookup!$C$1:$C$21,0),MATCH(Table15[[#This Row],[YEAR]],TreeLookup!$C$1:$DE$1,0))</f>
        <v>matureAvionics</v>
      </c>
      <c r="O2320" s="21" t="s">
        <v>9466</v>
      </c>
      <c r="S2320" s="11">
        <v>1964</v>
      </c>
      <c r="W2320" s="15"/>
    </row>
    <row r="2321" spans="1:26" x14ac:dyDescent="0.25">
      <c r="A2321" s="11" t="s">
        <v>5267</v>
      </c>
      <c r="B2321" s="12" t="s">
        <v>8345</v>
      </c>
      <c r="C2321" s="11">
        <v>200</v>
      </c>
      <c r="D2321" s="11">
        <v>1200</v>
      </c>
      <c r="E2321" s="12" t="s">
        <v>5268</v>
      </c>
      <c r="F2321" s="11" t="s">
        <v>1376</v>
      </c>
      <c r="G2321" s="11" t="s">
        <v>1380</v>
      </c>
      <c r="H2321" s="11" t="s">
        <v>5091</v>
      </c>
      <c r="I2321" s="11" t="s">
        <v>5091</v>
      </c>
      <c r="J2321" s="14">
        <f>VLOOKUP(Table15[[#This Row],[TechRequired]],OldTree!A:B,2,0)</f>
        <v>6</v>
      </c>
      <c r="K2321" s="14"/>
      <c r="L2321" s="14"/>
      <c r="N2321" s="11" t="e">
        <f>INDEX(TreeLookup!$C$1:$DE$21,MATCH(Table15[[#This Row],[CATEGORY]],TreeLookup!$C$1:$C$21,0),MATCH(Table15[[#This Row],[YEAR]],TreeLookup!$C$1:$DE$1,0))</f>
        <v>#N/A</v>
      </c>
      <c r="O2321" s="11" t="s">
        <v>1903</v>
      </c>
      <c r="Q2321" s="11"/>
    </row>
    <row r="2322" spans="1:26" x14ac:dyDescent="0.25">
      <c r="A2322" s="11" t="s">
        <v>3196</v>
      </c>
      <c r="B2322" s="12" t="s">
        <v>8365</v>
      </c>
      <c r="C2322" s="11">
        <v>4050</v>
      </c>
      <c r="D2322" s="11">
        <v>7950</v>
      </c>
      <c r="E2322" s="12" t="s">
        <v>3197</v>
      </c>
      <c r="F2322" s="11" t="s">
        <v>1288</v>
      </c>
      <c r="G2322" s="11" t="s">
        <v>5691</v>
      </c>
      <c r="H2322" s="11" t="s">
        <v>5091</v>
      </c>
      <c r="I2322" s="11" t="s">
        <v>5091</v>
      </c>
      <c r="J2322" s="14">
        <f>VLOOKUP(Table15[[#This Row],[TechRequired]],OldTree!A:B,2,0)</f>
        <v>7</v>
      </c>
      <c r="K2322" s="22" t="s">
        <v>8944</v>
      </c>
      <c r="L2322" s="14" t="s">
        <v>6811</v>
      </c>
      <c r="N2322" s="11" t="str">
        <f>INDEX(TreeLookup!$C$1:$DE$21,MATCH(Table15[[#This Row],[CATEGORY]],TreeLookup!$C$1:$C$21,0),MATCH(Table15[[#This Row],[YEAR]],TreeLookup!$C$1:$DE$1,0))</f>
        <v>start</v>
      </c>
      <c r="O2322" s="11" t="s">
        <v>1903</v>
      </c>
      <c r="Q2322" s="11"/>
    </row>
    <row r="2323" spans="1:26" x14ac:dyDescent="0.25">
      <c r="A2323" s="11" t="s">
        <v>3190</v>
      </c>
      <c r="B2323" s="12" t="s">
        <v>8245</v>
      </c>
      <c r="C2323" s="11">
        <v>1650</v>
      </c>
      <c r="D2323" s="11">
        <v>8100</v>
      </c>
      <c r="E2323" s="12" t="s">
        <v>3191</v>
      </c>
      <c r="F2323" s="11" t="s">
        <v>1376</v>
      </c>
      <c r="G2323" s="11" t="s">
        <v>5691</v>
      </c>
      <c r="H2323" s="11" t="s">
        <v>5091</v>
      </c>
      <c r="I2323" s="11" t="s">
        <v>5091</v>
      </c>
      <c r="J2323" s="14">
        <f>VLOOKUP(Table15[[#This Row],[TechRequired]],OldTree!A:B,2,0)</f>
        <v>6</v>
      </c>
      <c r="K2323" s="22" t="s">
        <v>8944</v>
      </c>
      <c r="L2323" s="14" t="s">
        <v>6811</v>
      </c>
      <c r="N2323" s="11" t="str">
        <f>INDEX(TreeLookup!$C$1:$DE$21,MATCH(Table15[[#This Row],[CATEGORY]],TreeLookup!$C$1:$C$21,0),MATCH(Table15[[#This Row],[YEAR]],TreeLookup!$C$1:$DE$1,0))</f>
        <v>start</v>
      </c>
      <c r="O2323" s="11" t="s">
        <v>1903</v>
      </c>
      <c r="Q2323" s="11"/>
    </row>
    <row r="2324" spans="1:26" x14ac:dyDescent="0.25">
      <c r="A2324" s="11" t="s">
        <v>3188</v>
      </c>
      <c r="B2324" s="12" t="s">
        <v>8366</v>
      </c>
      <c r="C2324" s="11">
        <v>4850</v>
      </c>
      <c r="D2324" s="11">
        <v>8550</v>
      </c>
      <c r="E2324" s="12" t="s">
        <v>3189</v>
      </c>
      <c r="F2324" s="11" t="s">
        <v>1288</v>
      </c>
      <c r="G2324" s="11" t="s">
        <v>5691</v>
      </c>
      <c r="H2324" s="11" t="s">
        <v>5091</v>
      </c>
      <c r="I2324" s="11" t="s">
        <v>5091</v>
      </c>
      <c r="J2324" s="14">
        <f>VLOOKUP(Table15[[#This Row],[TechRequired]],OldTree!A:B,2,0)</f>
        <v>7</v>
      </c>
      <c r="K2324" s="22" t="s">
        <v>8944</v>
      </c>
      <c r="L2324" s="14" t="s">
        <v>6811</v>
      </c>
      <c r="N2324" s="11" t="str">
        <f>INDEX(TreeLookup!$C$1:$DE$21,MATCH(Table15[[#This Row],[CATEGORY]],TreeLookup!$C$1:$C$21,0),MATCH(Table15[[#This Row],[YEAR]],TreeLookup!$C$1:$DE$1,0))</f>
        <v>start</v>
      </c>
      <c r="O2324" s="11" t="s">
        <v>1903</v>
      </c>
      <c r="Q2324" s="11"/>
    </row>
    <row r="2325" spans="1:26" x14ac:dyDescent="0.25">
      <c r="A2325" s="11" t="s">
        <v>13</v>
      </c>
      <c r="B2325" s="12" t="s">
        <v>8346</v>
      </c>
      <c r="C2325" s="11">
        <v>1800</v>
      </c>
      <c r="D2325" s="11">
        <v>2800</v>
      </c>
      <c r="E2325" s="12" t="s">
        <v>4202</v>
      </c>
      <c r="F2325" s="11" t="s">
        <v>1278</v>
      </c>
      <c r="G2325" s="11" t="s">
        <v>1381</v>
      </c>
      <c r="H2325" s="11" t="s">
        <v>5091</v>
      </c>
      <c r="I2325" s="11" t="s">
        <v>5091</v>
      </c>
      <c r="J2325" s="14" t="str">
        <f>VLOOKUP(Table15[[#This Row],[TechRequired]],OldTree!A:B,2,0)</f>
        <v>ORPH</v>
      </c>
      <c r="K2325" s="14"/>
      <c r="L2325" s="14"/>
      <c r="N2325" s="11" t="e">
        <f>INDEX(TreeLookup!$C$1:$DE$21,MATCH(Table15[[#This Row],[CATEGORY]],TreeLookup!$C$1:$C$21,0),MATCH(Table15[[#This Row],[YEAR]],TreeLookup!$C$1:$DE$1,0))</f>
        <v>#N/A</v>
      </c>
      <c r="O2325" s="11" t="s">
        <v>1903</v>
      </c>
      <c r="Q2325" s="11"/>
    </row>
    <row r="2326" spans="1:26" x14ac:dyDescent="0.25">
      <c r="A2326" s="11" t="s">
        <v>3198</v>
      </c>
      <c r="B2326" s="12" t="s">
        <v>8367</v>
      </c>
      <c r="C2326" s="11">
        <v>750</v>
      </c>
      <c r="D2326" s="11">
        <v>5050</v>
      </c>
      <c r="E2326" s="12" t="s">
        <v>3199</v>
      </c>
      <c r="F2326" s="11" t="s">
        <v>1288</v>
      </c>
      <c r="G2326" s="11" t="s">
        <v>5691</v>
      </c>
      <c r="H2326" s="11" t="s">
        <v>5091</v>
      </c>
      <c r="I2326" s="11" t="s">
        <v>5091</v>
      </c>
      <c r="J2326" s="14">
        <f>VLOOKUP(Table15[[#This Row],[TechRequired]],OldTree!A:B,2,0)</f>
        <v>7</v>
      </c>
      <c r="K2326" s="22" t="s">
        <v>8944</v>
      </c>
      <c r="L2326" s="14" t="s">
        <v>6811</v>
      </c>
      <c r="N2326" s="11" t="str">
        <f>INDEX(TreeLookup!$C$1:$DE$21,MATCH(Table15[[#This Row],[CATEGORY]],TreeLookup!$C$1:$C$21,0),MATCH(Table15[[#This Row],[YEAR]],TreeLookup!$C$1:$DE$1,0))</f>
        <v>start</v>
      </c>
      <c r="O2326" s="11" t="s">
        <v>1903</v>
      </c>
      <c r="Q2326" s="11"/>
    </row>
    <row r="2327" spans="1:26" x14ac:dyDescent="0.25">
      <c r="A2327" s="11" t="s">
        <v>3200</v>
      </c>
      <c r="B2327" s="12" t="s">
        <v>8368</v>
      </c>
      <c r="C2327" s="11">
        <v>960</v>
      </c>
      <c r="D2327" s="11">
        <v>6100</v>
      </c>
      <c r="E2327" s="12" t="s">
        <v>3201</v>
      </c>
      <c r="F2327" s="11" t="s">
        <v>1288</v>
      </c>
      <c r="G2327" s="11" t="s">
        <v>5691</v>
      </c>
      <c r="H2327" s="11" t="s">
        <v>5091</v>
      </c>
      <c r="I2327" s="11" t="s">
        <v>5091</v>
      </c>
      <c r="J2327" s="14">
        <f>VLOOKUP(Table15[[#This Row],[TechRequired]],OldTree!A:B,2,0)</f>
        <v>7</v>
      </c>
      <c r="K2327" s="22" t="s">
        <v>8944</v>
      </c>
      <c r="L2327" s="14" t="s">
        <v>6811</v>
      </c>
      <c r="N2327" s="11" t="str">
        <f>INDEX(TreeLookup!$C$1:$DE$21,MATCH(Table15[[#This Row],[CATEGORY]],TreeLookup!$C$1:$C$21,0),MATCH(Table15[[#This Row],[YEAR]],TreeLookup!$C$1:$DE$1,0))</f>
        <v>start</v>
      </c>
      <c r="O2327" s="11" t="s">
        <v>1903</v>
      </c>
      <c r="Q2327" s="11"/>
    </row>
    <row r="2328" spans="1:26" x14ac:dyDescent="0.25">
      <c r="A2328" s="11" t="s">
        <v>538</v>
      </c>
      <c r="B2328" s="12" t="s">
        <v>3374</v>
      </c>
      <c r="C2328" s="11">
        <v>500</v>
      </c>
      <c r="D2328" s="11">
        <v>5000</v>
      </c>
      <c r="E2328" s="12" t="s">
        <v>3375</v>
      </c>
      <c r="F2328" s="11" t="s">
        <v>1320</v>
      </c>
      <c r="G2328" s="21" t="s">
        <v>11292</v>
      </c>
      <c r="H2328" s="11" t="s">
        <v>1903</v>
      </c>
      <c r="I2328" s="11" t="s">
        <v>1903</v>
      </c>
      <c r="J2328" s="14">
        <f>VLOOKUP(Table15[[#This Row],[TechRequired]],OldTree!A:B,2,0)</f>
        <v>6</v>
      </c>
      <c r="K2328" s="22" t="s">
        <v>8944</v>
      </c>
      <c r="L2328" s="14" t="s">
        <v>6811</v>
      </c>
      <c r="N2328" s="11" t="str">
        <f>INDEX(TreeLookup!$C$1:$DE$21,MATCH(Table15[[#This Row],[CATEGORY]],TreeLookup!$C$1:$C$21,0),MATCH(Table15[[#This Row],[YEAR]],TreeLookup!$C$1:$DE$1,0))</f>
        <v>largeScaleAvionics</v>
      </c>
      <c r="P2328" s="13" t="s">
        <v>6843</v>
      </c>
      <c r="Q2328" s="11" t="s">
        <v>6625</v>
      </c>
      <c r="S2328" s="11">
        <v>1970</v>
      </c>
      <c r="W2328" s="15"/>
      <c r="Z2328" s="11" t="s">
        <v>11286</v>
      </c>
    </row>
    <row r="2329" spans="1:26" x14ac:dyDescent="0.25">
      <c r="A2329" s="11" t="s">
        <v>3388</v>
      </c>
      <c r="B2329" s="12" t="s">
        <v>8533</v>
      </c>
      <c r="C2329" s="11">
        <v>300</v>
      </c>
      <c r="D2329" s="11">
        <v>1400</v>
      </c>
      <c r="E2329" s="12" t="s">
        <v>10884</v>
      </c>
      <c r="F2329" s="11" t="s">
        <v>1278</v>
      </c>
      <c r="G2329" s="21" t="s">
        <v>11292</v>
      </c>
      <c r="H2329" s="11" t="s">
        <v>1903</v>
      </c>
      <c r="I2329" s="11" t="s">
        <v>5091</v>
      </c>
      <c r="J2329" s="14" t="str">
        <f>VLOOKUP(Table15[[#This Row],[TechRequired]],OldTree!A:B,2,0)</f>
        <v>ORPH</v>
      </c>
      <c r="K2329" s="22" t="s">
        <v>8944</v>
      </c>
      <c r="L2329" s="14" t="s">
        <v>6811</v>
      </c>
      <c r="N2329" s="11" t="str">
        <f>INDEX(TreeLookup!$C$1:$DE$21,MATCH(Table15[[#This Row],[CATEGORY]],TreeLookup!$C$1:$C$21,0),MATCH(Table15[[#This Row],[YEAR]],TreeLookup!$C$1:$DE$1,0))</f>
        <v>start</v>
      </c>
      <c r="O2329" s="11" t="s">
        <v>1903</v>
      </c>
      <c r="Q2329" s="11"/>
    </row>
    <row r="2330" spans="1:26" x14ac:dyDescent="0.25">
      <c r="A2330" s="11" t="s">
        <v>3194</v>
      </c>
      <c r="B2330" s="12" t="s">
        <v>7766</v>
      </c>
      <c r="C2330" s="11">
        <v>600</v>
      </c>
      <c r="D2330" s="11">
        <v>3100</v>
      </c>
      <c r="E2330" s="12" t="s">
        <v>3195</v>
      </c>
      <c r="F2330" s="11" t="s">
        <v>1282</v>
      </c>
      <c r="G2330" s="11" t="s">
        <v>5691</v>
      </c>
      <c r="H2330" s="11" t="s">
        <v>5091</v>
      </c>
      <c r="I2330" s="11" t="s">
        <v>5091</v>
      </c>
      <c r="J2330" s="14">
        <f>VLOOKUP(Table15[[#This Row],[TechRequired]],OldTree!A:B,2,0)</f>
        <v>4</v>
      </c>
      <c r="K2330" s="22" t="s">
        <v>8944</v>
      </c>
      <c r="L2330" s="14" t="s">
        <v>6811</v>
      </c>
      <c r="N2330" s="11" t="str">
        <f>INDEX(TreeLookup!$C$1:$DE$21,MATCH(Table15[[#This Row],[CATEGORY]],TreeLookup!$C$1:$C$21,0),MATCH(Table15[[#This Row],[YEAR]],TreeLookup!$C$1:$DE$1,0))</f>
        <v>start</v>
      </c>
      <c r="O2330" s="11" t="s">
        <v>1903</v>
      </c>
      <c r="Q2330" s="11"/>
    </row>
    <row r="2331" spans="1:26" x14ac:dyDescent="0.25">
      <c r="A2331" s="11" t="s">
        <v>3192</v>
      </c>
      <c r="B2331" s="12" t="s">
        <v>8369</v>
      </c>
      <c r="C2331" s="11">
        <v>1000</v>
      </c>
      <c r="D2331" s="11">
        <v>4100</v>
      </c>
      <c r="E2331" s="12" t="s">
        <v>3193</v>
      </c>
      <c r="F2331" s="11" t="s">
        <v>1288</v>
      </c>
      <c r="G2331" s="11" t="s">
        <v>5691</v>
      </c>
      <c r="H2331" s="11" t="s">
        <v>5091</v>
      </c>
      <c r="I2331" s="11" t="s">
        <v>5091</v>
      </c>
      <c r="J2331" s="14">
        <f>VLOOKUP(Table15[[#This Row],[TechRequired]],OldTree!A:B,2,0)</f>
        <v>7</v>
      </c>
      <c r="K2331" s="22" t="s">
        <v>8944</v>
      </c>
      <c r="L2331" s="14" t="s">
        <v>6811</v>
      </c>
      <c r="N2331" s="11" t="str">
        <f>INDEX(TreeLookup!$C$1:$DE$21,MATCH(Table15[[#This Row],[CATEGORY]],TreeLookup!$C$1:$C$21,0),MATCH(Table15[[#This Row],[YEAR]],TreeLookup!$C$1:$DE$1,0))</f>
        <v>start</v>
      </c>
      <c r="O2331" s="11" t="s">
        <v>1903</v>
      </c>
      <c r="Q2331" s="11"/>
    </row>
    <row r="2332" spans="1:26" x14ac:dyDescent="0.25">
      <c r="A2332" s="18" t="s">
        <v>5717</v>
      </c>
      <c r="B2332" s="12" t="s">
        <v>5718</v>
      </c>
      <c r="C2332" s="11">
        <v>0</v>
      </c>
      <c r="D2332" s="11">
        <v>0</v>
      </c>
      <c r="E2332" s="12" t="s">
        <v>5719</v>
      </c>
      <c r="F2332" s="11" t="s">
        <v>1281</v>
      </c>
      <c r="G2332" s="11" t="s">
        <v>1386</v>
      </c>
      <c r="H2332" s="11" t="s">
        <v>1903</v>
      </c>
      <c r="I2332" s="11" t="s">
        <v>1903</v>
      </c>
      <c r="J2332" s="14">
        <f>VLOOKUP(Table15[[#This Row],[TechRequired]],OldTree!A:B,2,0)</f>
        <v>4</v>
      </c>
      <c r="K2332" s="22" t="s">
        <v>6012</v>
      </c>
      <c r="L2332" s="16" t="s">
        <v>8645</v>
      </c>
      <c r="M2332" s="14">
        <v>5</v>
      </c>
      <c r="N2332" s="11" t="str">
        <f>INDEX(TreeLookup!$C$1:$DE$21,MATCH(Table15[[#This Row],[CATEGORY]],TreeLookup!$C$1:$C$21,0),MATCH(Table15[[#This Row],[YEAR]],TreeLookup!$C$1:$DE$1,0))</f>
        <v>materialsScienceLunar</v>
      </c>
      <c r="P2332" s="13" t="s">
        <v>6843</v>
      </c>
      <c r="Q2332" s="11"/>
      <c r="S2332" s="11">
        <v>1967</v>
      </c>
      <c r="W2332" s="15"/>
    </row>
    <row r="2333" spans="1:26" x14ac:dyDescent="0.25">
      <c r="A2333" s="18" t="s">
        <v>5720</v>
      </c>
      <c r="B2333" s="12" t="s">
        <v>5721</v>
      </c>
      <c r="C2333" s="11">
        <v>0</v>
      </c>
      <c r="D2333" s="11">
        <v>0</v>
      </c>
      <c r="E2333" s="12" t="s">
        <v>5722</v>
      </c>
      <c r="F2333" s="11" t="s">
        <v>1364</v>
      </c>
      <c r="G2333" s="11" t="s">
        <v>1386</v>
      </c>
      <c r="H2333" s="11" t="s">
        <v>1903</v>
      </c>
      <c r="I2333" s="11" t="s">
        <v>1903</v>
      </c>
      <c r="J2333" s="14">
        <f>VLOOKUP(Table15[[#This Row],[TechRequired]],OldTree!A:B,2,0)</f>
        <v>5</v>
      </c>
      <c r="K2333" s="22" t="s">
        <v>6012</v>
      </c>
      <c r="L2333" s="16" t="s">
        <v>8645</v>
      </c>
      <c r="M2333" s="14">
        <v>7</v>
      </c>
      <c r="N2333" s="11" t="str">
        <f>INDEX(TreeLookup!$C$1:$DE$21,MATCH(Table15[[#This Row],[CATEGORY]],TreeLookup!$C$1:$C$21,0),MATCH(Table15[[#This Row],[YEAR]],TreeLookup!$C$1:$DE$1,0))</f>
        <v>materialsScienceSpaceStation</v>
      </c>
      <c r="P2333" s="13" t="s">
        <v>6843</v>
      </c>
      <c r="Q2333" s="11"/>
      <c r="S2333" s="11">
        <v>1972</v>
      </c>
      <c r="W2333" s="15"/>
    </row>
    <row r="2334" spans="1:26" x14ac:dyDescent="0.25">
      <c r="A2334" s="18" t="s">
        <v>5709</v>
      </c>
      <c r="B2334" s="12" t="s">
        <v>5710</v>
      </c>
      <c r="C2334" s="11">
        <v>0</v>
      </c>
      <c r="D2334" s="11">
        <v>0</v>
      </c>
      <c r="E2334" s="12" t="s">
        <v>5711</v>
      </c>
      <c r="F2334" s="11" t="s">
        <v>1311</v>
      </c>
      <c r="G2334" s="11" t="s">
        <v>1386</v>
      </c>
      <c r="H2334" s="11" t="s">
        <v>1903</v>
      </c>
      <c r="I2334" s="11" t="s">
        <v>1903</v>
      </c>
      <c r="J2334" s="14">
        <f>VLOOKUP(Table15[[#This Row],[TechRequired]],OldTree!A:B,2,0)</f>
        <v>1</v>
      </c>
      <c r="K2334" s="22" t="s">
        <v>6012</v>
      </c>
      <c r="L2334" s="16" t="s">
        <v>8645</v>
      </c>
      <c r="M2334" s="14">
        <v>1</v>
      </c>
      <c r="N2334" s="11" t="str">
        <f>INDEX(TreeLookup!$C$1:$DE$21,MATCH(Table15[[#This Row],[CATEGORY]],TreeLookup!$C$1:$C$21,0),MATCH(Table15[[#This Row],[YEAR]],TreeLookup!$C$1:$DE$1,0))</f>
        <v>materialsScienceSatellite</v>
      </c>
      <c r="P2334" s="13" t="s">
        <v>6843</v>
      </c>
      <c r="Q2334" s="11"/>
      <c r="S2334" s="11">
        <v>1956</v>
      </c>
      <c r="W2334" s="15"/>
    </row>
    <row r="2335" spans="1:26" x14ac:dyDescent="0.25">
      <c r="A2335" s="11" t="s">
        <v>5723</v>
      </c>
      <c r="B2335" s="12" t="s">
        <v>5724</v>
      </c>
      <c r="C2335" s="11">
        <v>0</v>
      </c>
      <c r="D2335" s="11">
        <v>0</v>
      </c>
      <c r="E2335" s="12" t="s">
        <v>5725</v>
      </c>
      <c r="F2335" s="11" t="s">
        <v>5219</v>
      </c>
      <c r="G2335" s="11" t="s">
        <v>1386</v>
      </c>
      <c r="H2335" s="11" t="s">
        <v>1903</v>
      </c>
      <c r="I2335" s="11" t="s">
        <v>1903</v>
      </c>
      <c r="J2335" s="14">
        <f>VLOOKUP(Table15[[#This Row],[TechRequired]],OldTree!A:B,2,0)</f>
        <v>6</v>
      </c>
      <c r="K2335" s="22" t="s">
        <v>6012</v>
      </c>
      <c r="L2335" s="16" t="s">
        <v>8645</v>
      </c>
      <c r="M2335" s="14">
        <v>9</v>
      </c>
      <c r="N2335" s="11" t="str">
        <f>INDEX(TreeLookup!$C$1:$DE$21,MATCH(Table15[[#This Row],[CATEGORY]],TreeLookup!$C$1:$C$21,0),MATCH(Table15[[#This Row],[YEAR]],TreeLookup!$C$1:$DE$1,0))</f>
        <v>materialsScienceSpaceplanes</v>
      </c>
      <c r="P2335" s="13" t="s">
        <v>6843</v>
      </c>
      <c r="Q2335" s="11"/>
      <c r="S2335" s="11">
        <v>1981</v>
      </c>
      <c r="W2335" s="15"/>
    </row>
    <row r="2336" spans="1:26" x14ac:dyDescent="0.25">
      <c r="A2336" s="18" t="s">
        <v>5712</v>
      </c>
      <c r="B2336" s="24" t="s">
        <v>9495</v>
      </c>
      <c r="C2336" s="11">
        <v>0</v>
      </c>
      <c r="D2336" s="11">
        <v>0</v>
      </c>
      <c r="E2336" s="12" t="s">
        <v>5713</v>
      </c>
      <c r="F2336" s="11" t="s">
        <v>1299</v>
      </c>
      <c r="G2336" s="11" t="s">
        <v>1386</v>
      </c>
      <c r="H2336" s="11" t="s">
        <v>1903</v>
      </c>
      <c r="I2336" s="11" t="s">
        <v>1903</v>
      </c>
      <c r="J2336" s="14">
        <f>VLOOKUP(Table15[[#This Row],[TechRequired]],OldTree!A:B,2,0)</f>
        <v>1.5</v>
      </c>
      <c r="K2336" s="22" t="s">
        <v>6012</v>
      </c>
      <c r="L2336" s="16" t="s">
        <v>8645</v>
      </c>
      <c r="M2336" s="14">
        <v>2</v>
      </c>
      <c r="N2336" s="11" t="str">
        <f>INDEX(TreeLookup!$C$1:$DE$21,MATCH(Table15[[#This Row],[CATEGORY]],TreeLookup!$C$1:$C$21,0),MATCH(Table15[[#This Row],[YEAR]],TreeLookup!$C$1:$DE$1,0))</f>
        <v>materialsScienceHuman</v>
      </c>
      <c r="P2336" s="13" t="s">
        <v>6843</v>
      </c>
      <c r="Q2336" s="11"/>
      <c r="S2336" s="11">
        <v>1961</v>
      </c>
      <c r="W2336" s="15"/>
    </row>
    <row r="2337" spans="1:23" x14ac:dyDescent="0.25">
      <c r="A2337" s="11" t="s">
        <v>5714</v>
      </c>
      <c r="B2337" s="12" t="s">
        <v>5715</v>
      </c>
      <c r="C2337" s="11">
        <v>0</v>
      </c>
      <c r="D2337" s="11">
        <v>0</v>
      </c>
      <c r="E2337" s="12" t="s">
        <v>5716</v>
      </c>
      <c r="F2337" s="11" t="s">
        <v>1323</v>
      </c>
      <c r="G2337" s="11" t="s">
        <v>1386</v>
      </c>
      <c r="H2337" s="11" t="s">
        <v>1903</v>
      </c>
      <c r="I2337" s="11" t="s">
        <v>1903</v>
      </c>
      <c r="J2337" s="14">
        <f>VLOOKUP(Table15[[#This Row],[TechRequired]],OldTree!A:B,2,0)</f>
        <v>3</v>
      </c>
      <c r="K2337" s="22" t="s">
        <v>6012</v>
      </c>
      <c r="L2337" s="16" t="s">
        <v>8645</v>
      </c>
      <c r="M2337" s="14">
        <v>3</v>
      </c>
      <c r="N2337" s="11" t="str">
        <f>INDEX(TreeLookup!$C$1:$DE$21,MATCH(Table15[[#This Row],[CATEGORY]],TreeLookup!$C$1:$C$21,0),MATCH(Table15[[#This Row],[YEAR]],TreeLookup!$C$1:$DE$1,0))</f>
        <v>materialsScienceAdvCapsules</v>
      </c>
      <c r="P2337" s="13" t="s">
        <v>6843</v>
      </c>
      <c r="Q2337" s="11"/>
      <c r="S2337" s="11">
        <v>1964</v>
      </c>
      <c r="W2337" s="15"/>
    </row>
    <row r="2338" spans="1:23" x14ac:dyDescent="0.25">
      <c r="B2338" s="24" t="s">
        <v>9485</v>
      </c>
      <c r="F2338" s="21" t="s">
        <v>1281</v>
      </c>
      <c r="G2338" s="21" t="s">
        <v>9468</v>
      </c>
      <c r="J2338" s="16">
        <f>VLOOKUP(Table15[[#This Row],[TechRequired]],OldTree!A:B,2,0)</f>
        <v>4</v>
      </c>
      <c r="K2338" s="22" t="s">
        <v>6012</v>
      </c>
      <c r="L2338" s="23" t="s">
        <v>8872</v>
      </c>
      <c r="N2338" s="17" t="str">
        <f>INDEX(TreeLookup!$C$1:$DE$21,MATCH(Table15[[#This Row],[CATEGORY]],TreeLookup!$C$1:$C$21,0),MATCH(Table15[[#This Row],[YEAR]],TreeLookup!$C$1:$DE$1,0))</f>
        <v>materialsScienceLunar</v>
      </c>
      <c r="O2338" s="21" t="s">
        <v>9466</v>
      </c>
      <c r="S2338" s="11">
        <v>1967</v>
      </c>
    </row>
    <row r="2339" spans="1:23" x14ac:dyDescent="0.25">
      <c r="B2339" s="24" t="s">
        <v>9486</v>
      </c>
      <c r="F2339" s="21" t="s">
        <v>1364</v>
      </c>
      <c r="G2339" s="21" t="s">
        <v>9468</v>
      </c>
      <c r="J2339" s="16">
        <f>VLOOKUP(Table15[[#This Row],[TechRequired]],OldTree!A:B,2,0)</f>
        <v>5</v>
      </c>
      <c r="K2339" s="22" t="s">
        <v>6012</v>
      </c>
      <c r="L2339" s="23" t="s">
        <v>8872</v>
      </c>
      <c r="N2339" s="17" t="str">
        <f>INDEX(TreeLookup!$C$1:$DE$21,MATCH(Table15[[#This Row],[CATEGORY]],TreeLookup!$C$1:$C$21,0),MATCH(Table15[[#This Row],[YEAR]],TreeLookup!$C$1:$DE$1,0))</f>
        <v>materialsScienceSpaceStation</v>
      </c>
      <c r="O2339" s="21" t="s">
        <v>9466</v>
      </c>
      <c r="S2339" s="11">
        <v>1972</v>
      </c>
    </row>
    <row r="2340" spans="1:23" x14ac:dyDescent="0.25">
      <c r="B2340" s="24" t="s">
        <v>9482</v>
      </c>
      <c r="F2340" s="21" t="s">
        <v>1311</v>
      </c>
      <c r="G2340" s="21" t="s">
        <v>9468</v>
      </c>
      <c r="J2340" s="16">
        <f>VLOOKUP(Table15[[#This Row],[TechRequired]],OldTree!A:B,2,0)</f>
        <v>1</v>
      </c>
      <c r="K2340" s="22" t="s">
        <v>6012</v>
      </c>
      <c r="L2340" s="23" t="s">
        <v>8872</v>
      </c>
      <c r="N2340" s="17" t="str">
        <f>INDEX(TreeLookup!$C$1:$DE$21,MATCH(Table15[[#This Row],[CATEGORY]],TreeLookup!$C$1:$C$21,0),MATCH(Table15[[#This Row],[YEAR]],TreeLookup!$C$1:$DE$1,0))</f>
        <v>materialsScienceSatellite</v>
      </c>
      <c r="O2340" s="21" t="s">
        <v>9466</v>
      </c>
      <c r="S2340" s="11">
        <v>1956</v>
      </c>
    </row>
    <row r="2341" spans="1:23" x14ac:dyDescent="0.25">
      <c r="B2341" s="24" t="s">
        <v>9483</v>
      </c>
      <c r="F2341" s="21" t="s">
        <v>1299</v>
      </c>
      <c r="G2341" s="21" t="s">
        <v>9468</v>
      </c>
      <c r="J2341" s="16">
        <f>VLOOKUP(Table15[[#This Row],[TechRequired]],OldTree!A:B,2,0)</f>
        <v>1.5</v>
      </c>
      <c r="K2341" s="22" t="s">
        <v>6012</v>
      </c>
      <c r="L2341" s="23" t="s">
        <v>8872</v>
      </c>
      <c r="N2341" s="17" t="str">
        <f>INDEX(TreeLookup!$C$1:$DE$21,MATCH(Table15[[#This Row],[CATEGORY]],TreeLookup!$C$1:$C$21,0),MATCH(Table15[[#This Row],[YEAR]],TreeLookup!$C$1:$DE$1,0))</f>
        <v>materialsScienceHuman</v>
      </c>
      <c r="O2341" s="21" t="s">
        <v>9466</v>
      </c>
      <c r="S2341" s="11">
        <v>1961</v>
      </c>
    </row>
    <row r="2342" spans="1:23" x14ac:dyDescent="0.25">
      <c r="B2342" s="24" t="s">
        <v>9484</v>
      </c>
      <c r="F2342" s="21" t="s">
        <v>1323</v>
      </c>
      <c r="G2342" s="21" t="s">
        <v>9468</v>
      </c>
      <c r="J2342" s="16">
        <f>VLOOKUP(Table15[[#This Row],[TechRequired]],OldTree!A:B,2,0)</f>
        <v>3</v>
      </c>
      <c r="K2342" s="22" t="s">
        <v>6012</v>
      </c>
      <c r="L2342" s="23" t="s">
        <v>8872</v>
      </c>
      <c r="N2342" s="17" t="str">
        <f>INDEX(TreeLookup!$C$1:$DE$21,MATCH(Table15[[#This Row],[CATEGORY]],TreeLookup!$C$1:$C$21,0),MATCH(Table15[[#This Row],[YEAR]],TreeLookup!$C$1:$DE$1,0))</f>
        <v>materialsScienceAdvCapsules</v>
      </c>
      <c r="O2342" s="21" t="s">
        <v>9466</v>
      </c>
      <c r="S2342" s="11">
        <v>1964</v>
      </c>
    </row>
    <row r="2343" spans="1:23" x14ac:dyDescent="0.25">
      <c r="B2343" s="24" t="s">
        <v>9487</v>
      </c>
      <c r="F2343" s="21" t="s">
        <v>5219</v>
      </c>
      <c r="G2343" s="21" t="s">
        <v>9468</v>
      </c>
      <c r="J2343" s="16">
        <f>VLOOKUP(Table15[[#This Row],[TechRequired]],OldTree!A:B,2,0)</f>
        <v>6</v>
      </c>
      <c r="K2343" s="22" t="s">
        <v>6012</v>
      </c>
      <c r="L2343" s="23" t="s">
        <v>8872</v>
      </c>
      <c r="N2343" s="17" t="str">
        <f>INDEX(TreeLookup!$C$1:$DE$21,MATCH(Table15[[#This Row],[CATEGORY]],TreeLookup!$C$1:$C$21,0),MATCH(Table15[[#This Row],[YEAR]],TreeLookup!$C$1:$DE$1,0))</f>
        <v>materialsScienceSpaceplanes</v>
      </c>
      <c r="O2343" s="21" t="s">
        <v>9466</v>
      </c>
      <c r="S2343" s="11">
        <v>1981</v>
      </c>
    </row>
    <row r="2344" spans="1:23" x14ac:dyDescent="0.25">
      <c r="B2344" s="24" t="s">
        <v>9488</v>
      </c>
      <c r="F2344" s="21" t="s">
        <v>1311</v>
      </c>
      <c r="G2344" s="21" t="s">
        <v>9468</v>
      </c>
      <c r="J2344" s="16">
        <f>VLOOKUP(Table15[[#This Row],[TechRequired]],OldTree!A:B,2,0)</f>
        <v>1</v>
      </c>
      <c r="K2344" s="22" t="s">
        <v>8953</v>
      </c>
      <c r="L2344" s="23" t="s">
        <v>9494</v>
      </c>
      <c r="N2344" s="17" t="str">
        <f>INDEX(TreeLookup!$C$1:$DE$21,MATCH(Table15[[#This Row],[CATEGORY]],TreeLookup!$C$1:$C$21,0),MATCH(Table15[[#This Row],[YEAR]],TreeLookup!$C$1:$DE$1,0))</f>
        <v>solids1958</v>
      </c>
      <c r="O2344" s="21" t="s">
        <v>9466</v>
      </c>
      <c r="S2344" s="11">
        <v>1958</v>
      </c>
    </row>
    <row r="2345" spans="1:23" x14ac:dyDescent="0.25">
      <c r="B2345" s="24" t="s">
        <v>9489</v>
      </c>
      <c r="F2345" s="21" t="s">
        <v>1299</v>
      </c>
      <c r="G2345" s="21" t="s">
        <v>9468</v>
      </c>
      <c r="J2345" s="16">
        <f>VLOOKUP(Table15[[#This Row],[TechRequired]],OldTree!A:B,2,0)</f>
        <v>1.5</v>
      </c>
      <c r="K2345" s="22" t="s">
        <v>8953</v>
      </c>
      <c r="L2345" s="23" t="s">
        <v>9494</v>
      </c>
      <c r="N2345" s="17" t="str">
        <f>INDEX(TreeLookup!$C$1:$DE$21,MATCH(Table15[[#This Row],[CATEGORY]],TreeLookup!$C$1:$C$21,0),MATCH(Table15[[#This Row],[YEAR]],TreeLookup!$C$1:$DE$1,0))</f>
        <v>solids1962</v>
      </c>
      <c r="O2345" s="21" t="s">
        <v>9466</v>
      </c>
      <c r="S2345" s="11">
        <v>1962</v>
      </c>
    </row>
    <row r="2346" spans="1:23" x14ac:dyDescent="0.25">
      <c r="B2346" s="24" t="s">
        <v>9490</v>
      </c>
      <c r="F2346" s="21" t="s">
        <v>1323</v>
      </c>
      <c r="G2346" s="21" t="s">
        <v>9468</v>
      </c>
      <c r="J2346" s="16">
        <f>VLOOKUP(Table15[[#This Row],[TechRequired]],OldTree!A:B,2,0)</f>
        <v>3</v>
      </c>
      <c r="K2346" s="22" t="s">
        <v>8953</v>
      </c>
      <c r="L2346" s="23" t="s">
        <v>9494</v>
      </c>
      <c r="N2346" s="17" t="str">
        <f>INDEX(TreeLookup!$C$1:$DE$21,MATCH(Table15[[#This Row],[CATEGORY]],TreeLookup!$C$1:$C$21,0),MATCH(Table15[[#This Row],[YEAR]],TreeLookup!$C$1:$DE$1,0))</f>
        <v>solids1964</v>
      </c>
      <c r="O2346" s="21" t="s">
        <v>9466</v>
      </c>
      <c r="S2346" s="11">
        <v>1964</v>
      </c>
    </row>
    <row r="2347" spans="1:23" x14ac:dyDescent="0.25">
      <c r="B2347" s="24" t="s">
        <v>9493</v>
      </c>
      <c r="F2347" s="21" t="s">
        <v>5219</v>
      </c>
      <c r="G2347" s="21" t="s">
        <v>9468</v>
      </c>
      <c r="J2347" s="16">
        <f>VLOOKUP(Table15[[#This Row],[TechRequired]],OldTree!A:B,2,0)</f>
        <v>6</v>
      </c>
      <c r="K2347" s="22" t="s">
        <v>8953</v>
      </c>
      <c r="L2347" s="23" t="s">
        <v>9494</v>
      </c>
      <c r="N2347" s="17" t="str">
        <f>INDEX(TreeLookup!$C$1:$DE$21,MATCH(Table15[[#This Row],[CATEGORY]],TreeLookup!$C$1:$C$21,0),MATCH(Table15[[#This Row],[YEAR]],TreeLookup!$C$1:$DE$1,0))</f>
        <v>solids1981</v>
      </c>
      <c r="O2347" s="21" t="s">
        <v>9466</v>
      </c>
      <c r="S2347" s="11">
        <v>1981</v>
      </c>
    </row>
    <row r="2348" spans="1:23" x14ac:dyDescent="0.25">
      <c r="B2348" s="24" t="s">
        <v>9491</v>
      </c>
      <c r="F2348" s="21" t="s">
        <v>1281</v>
      </c>
      <c r="G2348" s="21" t="s">
        <v>9468</v>
      </c>
      <c r="J2348" s="16">
        <f>VLOOKUP(Table15[[#This Row],[TechRequired]],OldTree!A:B,2,0)</f>
        <v>4</v>
      </c>
      <c r="K2348" s="22" t="s">
        <v>8953</v>
      </c>
      <c r="L2348" s="23" t="s">
        <v>9494</v>
      </c>
      <c r="N2348" s="17" t="str">
        <f>INDEX(TreeLookup!$C$1:$DE$21,MATCH(Table15[[#This Row],[CATEGORY]],TreeLookup!$C$1:$C$21,0),MATCH(Table15[[#This Row],[YEAR]],TreeLookup!$C$1:$DE$1,0))</f>
        <v>solids1967</v>
      </c>
      <c r="O2348" s="21" t="s">
        <v>9466</v>
      </c>
      <c r="S2348" s="11">
        <v>1967</v>
      </c>
    </row>
    <row r="2349" spans="1:23" x14ac:dyDescent="0.25">
      <c r="B2349" s="24" t="s">
        <v>9492</v>
      </c>
      <c r="F2349" s="21" t="s">
        <v>1364</v>
      </c>
      <c r="G2349" s="21" t="s">
        <v>9468</v>
      </c>
      <c r="J2349" s="16">
        <f>VLOOKUP(Table15[[#This Row],[TechRequired]],OldTree!A:B,2,0)</f>
        <v>5</v>
      </c>
      <c r="K2349" s="22" t="s">
        <v>8953</v>
      </c>
      <c r="L2349" s="23" t="s">
        <v>9494</v>
      </c>
      <c r="N2349" s="17" t="str">
        <f>INDEX(TreeLookup!$C$1:$DE$21,MATCH(Table15[[#This Row],[CATEGORY]],TreeLookup!$C$1:$C$21,0),MATCH(Table15[[#This Row],[YEAR]],TreeLookup!$C$1:$DE$1,0))</f>
        <v>solids1972</v>
      </c>
      <c r="O2349" s="21" t="s">
        <v>9466</v>
      </c>
      <c r="S2349" s="11">
        <v>1972</v>
      </c>
    </row>
    <row r="2350" spans="1:23" x14ac:dyDescent="0.25">
      <c r="B2350" s="24" t="s">
        <v>9472</v>
      </c>
      <c r="F2350" s="21" t="s">
        <v>1281</v>
      </c>
      <c r="G2350" s="21" t="s">
        <v>9468</v>
      </c>
      <c r="J2350" s="16">
        <f>VLOOKUP(Table15[[#This Row],[TechRequired]],OldTree!A:B,2,0)</f>
        <v>4</v>
      </c>
      <c r="K2350" s="22" t="s">
        <v>6012</v>
      </c>
      <c r="L2350" s="23" t="s">
        <v>9481</v>
      </c>
      <c r="N2350" s="17" t="str">
        <f>INDEX(TreeLookup!$C$1:$DE$21,MATCH(Table15[[#This Row],[CATEGORY]],TreeLookup!$C$1:$C$21,0),MATCH(Table15[[#This Row],[YEAR]],TreeLookup!$C$1:$DE$1,0))</f>
        <v>materialsScienceLunar</v>
      </c>
      <c r="O2350" s="21" t="s">
        <v>9466</v>
      </c>
      <c r="S2350" s="11">
        <v>1967</v>
      </c>
    </row>
    <row r="2351" spans="1:23" x14ac:dyDescent="0.25">
      <c r="B2351" s="24" t="s">
        <v>9473</v>
      </c>
      <c r="F2351" s="21" t="s">
        <v>1364</v>
      </c>
      <c r="G2351" s="21" t="s">
        <v>9468</v>
      </c>
      <c r="J2351" s="16">
        <f>VLOOKUP(Table15[[#This Row],[TechRequired]],OldTree!A:B,2,0)</f>
        <v>5</v>
      </c>
      <c r="K2351" s="22" t="s">
        <v>6012</v>
      </c>
      <c r="L2351" s="23" t="s">
        <v>9481</v>
      </c>
      <c r="N2351" s="17" t="str">
        <f>INDEX(TreeLookup!$C$1:$DE$21,MATCH(Table15[[#This Row],[CATEGORY]],TreeLookup!$C$1:$C$21,0),MATCH(Table15[[#This Row],[YEAR]],TreeLookup!$C$1:$DE$1,0))</f>
        <v>materialsScienceSpaceStation</v>
      </c>
      <c r="O2351" s="21" t="s">
        <v>9466</v>
      </c>
      <c r="S2351" s="11">
        <v>1972</v>
      </c>
    </row>
    <row r="2352" spans="1:23" x14ac:dyDescent="0.25">
      <c r="B2352" s="24" t="s">
        <v>9469</v>
      </c>
      <c r="F2352" s="21" t="s">
        <v>1311</v>
      </c>
      <c r="G2352" s="21" t="s">
        <v>9468</v>
      </c>
      <c r="J2352" s="16">
        <f>VLOOKUP(Table15[[#This Row],[TechRequired]],OldTree!A:B,2,0)</f>
        <v>1</v>
      </c>
      <c r="K2352" s="22" t="s">
        <v>6012</v>
      </c>
      <c r="L2352" s="23" t="s">
        <v>9481</v>
      </c>
      <c r="N2352" s="17" t="str">
        <f>INDEX(TreeLookup!$C$1:$DE$21,MATCH(Table15[[#This Row],[CATEGORY]],TreeLookup!$C$1:$C$21,0),MATCH(Table15[[#This Row],[YEAR]],TreeLookup!$C$1:$DE$1,0))</f>
        <v>materialsScienceSatellite</v>
      </c>
      <c r="O2352" s="21" t="s">
        <v>9466</v>
      </c>
      <c r="S2352" s="11">
        <v>1956</v>
      </c>
    </row>
    <row r="2353" spans="1:34" x14ac:dyDescent="0.25">
      <c r="B2353" s="24" t="s">
        <v>9474</v>
      </c>
      <c r="F2353" s="21" t="s">
        <v>5219</v>
      </c>
      <c r="G2353" s="21" t="s">
        <v>9468</v>
      </c>
      <c r="J2353" s="16">
        <f>VLOOKUP(Table15[[#This Row],[TechRequired]],OldTree!A:B,2,0)</f>
        <v>6</v>
      </c>
      <c r="K2353" s="22" t="s">
        <v>6012</v>
      </c>
      <c r="L2353" s="23" t="s">
        <v>9481</v>
      </c>
      <c r="N2353" s="17" t="str">
        <f>INDEX(TreeLookup!$C$1:$DE$21,MATCH(Table15[[#This Row],[CATEGORY]],TreeLookup!$C$1:$C$21,0),MATCH(Table15[[#This Row],[YEAR]],TreeLookup!$C$1:$DE$1,0))</f>
        <v>materialsScienceSpaceplanes</v>
      </c>
      <c r="O2353" s="21" t="s">
        <v>9466</v>
      </c>
      <c r="S2353" s="11">
        <v>1981</v>
      </c>
    </row>
    <row r="2354" spans="1:34" x14ac:dyDescent="0.25">
      <c r="B2354" s="24" t="s">
        <v>9470</v>
      </c>
      <c r="F2354" s="21" t="s">
        <v>1299</v>
      </c>
      <c r="G2354" s="21" t="s">
        <v>9468</v>
      </c>
      <c r="J2354" s="16">
        <f>VLOOKUP(Table15[[#This Row],[TechRequired]],OldTree!A:B,2,0)</f>
        <v>1.5</v>
      </c>
      <c r="K2354" s="22" t="s">
        <v>6012</v>
      </c>
      <c r="L2354" s="23" t="s">
        <v>9481</v>
      </c>
      <c r="N2354" s="17" t="str">
        <f>INDEX(TreeLookup!$C$1:$DE$21,MATCH(Table15[[#This Row],[CATEGORY]],TreeLookup!$C$1:$C$21,0),MATCH(Table15[[#This Row],[YEAR]],TreeLookup!$C$1:$DE$1,0))</f>
        <v>materialsScienceHuman</v>
      </c>
      <c r="O2354" s="21" t="s">
        <v>9466</v>
      </c>
      <c r="S2354" s="11">
        <v>1961</v>
      </c>
    </row>
    <row r="2355" spans="1:34" x14ac:dyDescent="0.25">
      <c r="B2355" s="24" t="s">
        <v>9471</v>
      </c>
      <c r="F2355" s="21" t="s">
        <v>1323</v>
      </c>
      <c r="G2355" s="21" t="s">
        <v>9468</v>
      </c>
      <c r="J2355" s="16">
        <f>VLOOKUP(Table15[[#This Row],[TechRequired]],OldTree!A:B,2,0)</f>
        <v>3</v>
      </c>
      <c r="K2355" s="22" t="s">
        <v>6012</v>
      </c>
      <c r="L2355" s="23" t="s">
        <v>9481</v>
      </c>
      <c r="N2355" s="17" t="str">
        <f>INDEX(TreeLookup!$C$1:$DE$21,MATCH(Table15[[#This Row],[CATEGORY]],TreeLookup!$C$1:$C$21,0),MATCH(Table15[[#This Row],[YEAR]],TreeLookup!$C$1:$DE$1,0))</f>
        <v>materialsScienceAdvCapsules</v>
      </c>
      <c r="O2355" s="21" t="s">
        <v>9466</v>
      </c>
      <c r="S2355" s="11">
        <v>1964</v>
      </c>
    </row>
    <row r="2356" spans="1:34" x14ac:dyDescent="0.25">
      <c r="B2356" s="24" t="s">
        <v>9478</v>
      </c>
      <c r="F2356" s="21" t="s">
        <v>1281</v>
      </c>
      <c r="G2356" s="21" t="s">
        <v>9468</v>
      </c>
      <c r="J2356" s="16">
        <f>VLOOKUP(Table15[[#This Row],[TechRequired]],OldTree!A:B,2,0)</f>
        <v>4</v>
      </c>
      <c r="K2356" s="22" t="s">
        <v>6012</v>
      </c>
      <c r="L2356" s="23" t="s">
        <v>8646</v>
      </c>
      <c r="N2356" s="17" t="str">
        <f>INDEX(TreeLookup!$C$1:$DE$21,MATCH(Table15[[#This Row],[CATEGORY]],TreeLookup!$C$1:$C$21,0),MATCH(Table15[[#This Row],[YEAR]],TreeLookup!$C$1:$DE$1,0))</f>
        <v>materialsScienceLunar</v>
      </c>
      <c r="O2356" s="21" t="s">
        <v>9466</v>
      </c>
      <c r="S2356" s="11">
        <v>1967</v>
      </c>
    </row>
    <row r="2357" spans="1:34" x14ac:dyDescent="0.25">
      <c r="B2357" s="24" t="s">
        <v>9479</v>
      </c>
      <c r="F2357" s="21" t="s">
        <v>1364</v>
      </c>
      <c r="G2357" s="21" t="s">
        <v>9468</v>
      </c>
      <c r="J2357" s="16">
        <f>VLOOKUP(Table15[[#This Row],[TechRequired]],OldTree!A:B,2,0)</f>
        <v>5</v>
      </c>
      <c r="K2357" s="22" t="s">
        <v>6012</v>
      </c>
      <c r="L2357" s="23" t="s">
        <v>8646</v>
      </c>
      <c r="N2357" s="17" t="str">
        <f>INDEX(TreeLookup!$C$1:$DE$21,MATCH(Table15[[#This Row],[CATEGORY]],TreeLookup!$C$1:$C$21,0),MATCH(Table15[[#This Row],[YEAR]],TreeLookup!$C$1:$DE$1,0))</f>
        <v>materialsScienceSpaceStation</v>
      </c>
      <c r="O2357" s="21" t="s">
        <v>9466</v>
      </c>
      <c r="S2357" s="11">
        <v>1972</v>
      </c>
    </row>
    <row r="2358" spans="1:34" x14ac:dyDescent="0.25">
      <c r="B2358" s="24" t="s">
        <v>9475</v>
      </c>
      <c r="F2358" s="21" t="s">
        <v>1311</v>
      </c>
      <c r="G2358" s="21" t="s">
        <v>9468</v>
      </c>
      <c r="J2358" s="16">
        <f>VLOOKUP(Table15[[#This Row],[TechRequired]],OldTree!A:B,2,0)</f>
        <v>1</v>
      </c>
      <c r="K2358" s="22" t="s">
        <v>6012</v>
      </c>
      <c r="L2358" s="23" t="s">
        <v>8646</v>
      </c>
      <c r="N2358" s="17" t="str">
        <f>INDEX(TreeLookup!$C$1:$DE$21,MATCH(Table15[[#This Row],[CATEGORY]],TreeLookup!$C$1:$C$21,0),MATCH(Table15[[#This Row],[YEAR]],TreeLookup!$C$1:$DE$1,0))</f>
        <v>materialsScienceSatellite</v>
      </c>
      <c r="O2358" s="21" t="s">
        <v>9466</v>
      </c>
      <c r="S2358" s="11">
        <v>1956</v>
      </c>
    </row>
    <row r="2359" spans="1:34" x14ac:dyDescent="0.25">
      <c r="B2359" s="24" t="s">
        <v>9480</v>
      </c>
      <c r="F2359" s="21" t="s">
        <v>5219</v>
      </c>
      <c r="G2359" s="21" t="s">
        <v>9468</v>
      </c>
      <c r="J2359" s="16">
        <f>VLOOKUP(Table15[[#This Row],[TechRequired]],OldTree!A:B,2,0)</f>
        <v>6</v>
      </c>
      <c r="K2359" s="22" t="s">
        <v>6012</v>
      </c>
      <c r="L2359" s="23" t="s">
        <v>8646</v>
      </c>
      <c r="N2359" s="17" t="str">
        <f>INDEX(TreeLookup!$C$1:$DE$21,MATCH(Table15[[#This Row],[CATEGORY]],TreeLookup!$C$1:$C$21,0),MATCH(Table15[[#This Row],[YEAR]],TreeLookup!$C$1:$DE$1,0))</f>
        <v>materialsScienceSpaceplanes</v>
      </c>
      <c r="O2359" s="21" t="s">
        <v>9466</v>
      </c>
      <c r="S2359" s="11">
        <v>1981</v>
      </c>
    </row>
    <row r="2360" spans="1:34" x14ac:dyDescent="0.25">
      <c r="B2360" s="24" t="s">
        <v>9476</v>
      </c>
      <c r="F2360" s="21" t="s">
        <v>1299</v>
      </c>
      <c r="G2360" s="21" t="s">
        <v>9468</v>
      </c>
      <c r="J2360" s="16">
        <f>VLOOKUP(Table15[[#This Row],[TechRequired]],OldTree!A:B,2,0)</f>
        <v>1.5</v>
      </c>
      <c r="K2360" s="22" t="s">
        <v>6012</v>
      </c>
      <c r="L2360" s="23" t="s">
        <v>8646</v>
      </c>
      <c r="N2360" s="17" t="str">
        <f>INDEX(TreeLookup!$C$1:$DE$21,MATCH(Table15[[#This Row],[CATEGORY]],TreeLookup!$C$1:$C$21,0),MATCH(Table15[[#This Row],[YEAR]],TreeLookup!$C$1:$DE$1,0))</f>
        <v>materialsScienceHuman</v>
      </c>
      <c r="O2360" s="21" t="s">
        <v>9466</v>
      </c>
      <c r="S2360" s="11">
        <v>1961</v>
      </c>
    </row>
    <row r="2361" spans="1:34" x14ac:dyDescent="0.25">
      <c r="B2361" s="24" t="s">
        <v>9477</v>
      </c>
      <c r="F2361" s="21" t="s">
        <v>1323</v>
      </c>
      <c r="G2361" s="21" t="s">
        <v>9468</v>
      </c>
      <c r="J2361" s="16">
        <f>VLOOKUP(Table15[[#This Row],[TechRequired]],OldTree!A:B,2,0)</f>
        <v>3</v>
      </c>
      <c r="K2361" s="22" t="s">
        <v>6012</v>
      </c>
      <c r="L2361" s="23" t="s">
        <v>8646</v>
      </c>
      <c r="N2361" s="17" t="str">
        <f>INDEX(TreeLookup!$C$1:$DE$21,MATCH(Table15[[#This Row],[CATEGORY]],TreeLookup!$C$1:$C$21,0),MATCH(Table15[[#This Row],[YEAR]],TreeLookup!$C$1:$DE$1,0))</f>
        <v>materialsScienceAdvCapsules</v>
      </c>
      <c r="O2361" s="21" t="s">
        <v>9466</v>
      </c>
      <c r="S2361" s="11">
        <v>1964</v>
      </c>
    </row>
    <row r="2362" spans="1:34" x14ac:dyDescent="0.25">
      <c r="A2362" s="11" t="s">
        <v>132</v>
      </c>
      <c r="B2362" s="12" t="s">
        <v>2599</v>
      </c>
      <c r="C2362" s="11">
        <v>2000</v>
      </c>
      <c r="D2362" s="11">
        <v>75000</v>
      </c>
      <c r="E2362" s="12" t="s">
        <v>2600</v>
      </c>
      <c r="F2362" s="11" t="s">
        <v>1284</v>
      </c>
      <c r="G2362" s="11" t="s">
        <v>1910</v>
      </c>
      <c r="H2362" s="11" t="s">
        <v>1903</v>
      </c>
      <c r="I2362" s="11" t="s">
        <v>1903</v>
      </c>
      <c r="J2362" s="14">
        <f>VLOOKUP(Table15[[#This Row],[TechRequired]],OldTree!A:B,2,0)</f>
        <v>4</v>
      </c>
      <c r="K2362" s="22" t="s">
        <v>8944</v>
      </c>
      <c r="L2362" s="14" t="s">
        <v>6808</v>
      </c>
      <c r="N2362" s="11" t="str">
        <f>INDEX(TreeLookup!$C$1:$DE$21,MATCH(Table15[[#This Row],[CATEGORY]],TreeLookup!$C$1:$C$21,0),MATCH(Table15[[#This Row],[YEAR]],TreeLookup!$C$1:$DE$1,0))</f>
        <v>advancedAvionics</v>
      </c>
      <c r="P2362" s="13" t="s">
        <v>6843</v>
      </c>
      <c r="Q2362" s="11" t="s">
        <v>6716</v>
      </c>
      <c r="S2362" s="11">
        <v>1978</v>
      </c>
      <c r="W2362" s="15"/>
      <c r="AH2362" s="11" t="s">
        <v>11286</v>
      </c>
    </row>
    <row r="2363" spans="1:34" x14ac:dyDescent="0.25">
      <c r="A2363" s="11" t="s">
        <v>369</v>
      </c>
      <c r="B2363" s="12" t="s">
        <v>2597</v>
      </c>
      <c r="C2363" s="11">
        <v>1800</v>
      </c>
      <c r="D2363" s="11">
        <v>60000</v>
      </c>
      <c r="E2363" s="12" t="s">
        <v>2598</v>
      </c>
      <c r="F2363" s="11" t="s">
        <v>1304</v>
      </c>
      <c r="G2363" s="11" t="s">
        <v>1910</v>
      </c>
      <c r="H2363" s="11" t="s">
        <v>1903</v>
      </c>
      <c r="I2363" s="11" t="s">
        <v>1903</v>
      </c>
      <c r="J2363" s="14">
        <f>VLOOKUP(Table15[[#This Row],[TechRequired]],OldTree!A:B,2,0)</f>
        <v>4</v>
      </c>
      <c r="K2363" s="22" t="s">
        <v>8946</v>
      </c>
      <c r="L2363" s="14" t="s">
        <v>8651</v>
      </c>
      <c r="N2363" s="11" t="str">
        <f>INDEX(TreeLookup!$C$1:$DE$21,MATCH(Table15[[#This Row],[CATEGORY]],TreeLookup!$C$1:$C$21,0),MATCH(Table15[[#This Row],[YEAR]],TreeLookup!$C$1:$DE$1,0))</f>
        <v>improvedCapsules</v>
      </c>
      <c r="P2363" s="13" t="s">
        <v>6843</v>
      </c>
      <c r="Q2363" s="11" t="s">
        <v>6716</v>
      </c>
      <c r="S2363" s="11">
        <v>1978</v>
      </c>
      <c r="W2363" s="15"/>
      <c r="Z2363" s="11" t="s">
        <v>11286</v>
      </c>
      <c r="AF2363" s="11" t="s">
        <v>11286</v>
      </c>
      <c r="AG2363" s="11" t="s">
        <v>11286</v>
      </c>
    </row>
    <row r="2364" spans="1:34" x14ac:dyDescent="0.25">
      <c r="A2364" s="11" t="s">
        <v>516</v>
      </c>
      <c r="B2364" s="12" t="s">
        <v>4042</v>
      </c>
      <c r="C2364" s="11">
        <v>1000</v>
      </c>
      <c r="D2364" s="11">
        <v>20000</v>
      </c>
      <c r="E2364" s="12" t="s">
        <v>4043</v>
      </c>
      <c r="F2364" s="11" t="s">
        <v>1316</v>
      </c>
      <c r="G2364" s="11" t="s">
        <v>1381</v>
      </c>
      <c r="H2364" s="11" t="s">
        <v>1903</v>
      </c>
      <c r="I2364" s="11" t="s">
        <v>1903</v>
      </c>
      <c r="J2364" s="14">
        <f>VLOOKUP(Table15[[#This Row],[TechRequired]],OldTree!A:B,2,0)</f>
        <v>6</v>
      </c>
      <c r="K2364" s="22" t="s">
        <v>6014</v>
      </c>
      <c r="L2364" s="14" t="s">
        <v>8661</v>
      </c>
      <c r="M2364" s="14">
        <v>8</v>
      </c>
      <c r="N2364" s="11" t="str">
        <f>INDEX(TreeLookup!$C$1:$DE$21,MATCH(Table15[[#This Row],[CATEGORY]],TreeLookup!$C$1:$C$21,0),MATCH(Table15[[#This Row],[YEAR]],TreeLookup!$C$1:$DE$1,0))</f>
        <v>refinedTurbofans</v>
      </c>
      <c r="P2364" s="13" t="s">
        <v>6843</v>
      </c>
      <c r="Q2364" s="12" t="s">
        <v>6519</v>
      </c>
      <c r="S2364" s="11">
        <v>1985</v>
      </c>
      <c r="W2364" s="15"/>
    </row>
    <row r="2365" spans="1:34" x14ac:dyDescent="0.25">
      <c r="A2365" s="11" t="s">
        <v>1677</v>
      </c>
      <c r="B2365" s="12" t="s">
        <v>7374</v>
      </c>
      <c r="C2365" s="11">
        <v>280</v>
      </c>
      <c r="D2365" s="11">
        <v>6400</v>
      </c>
      <c r="E2365" s="12" t="s">
        <v>10401</v>
      </c>
      <c r="F2365" s="11" t="s">
        <v>1364</v>
      </c>
      <c r="G2365" s="11" t="s">
        <v>5728</v>
      </c>
      <c r="H2365" s="11" t="s">
        <v>1903</v>
      </c>
      <c r="I2365" s="11" t="s">
        <v>5091</v>
      </c>
      <c r="J2365" s="14">
        <f>VLOOKUP(Table15[[#This Row],[TechRequired]],OldTree!A:B,2,0)</f>
        <v>5</v>
      </c>
      <c r="K2365" s="22" t="s">
        <v>8944</v>
      </c>
      <c r="L2365" s="14" t="s">
        <v>6811</v>
      </c>
      <c r="N2365" s="11" t="str">
        <f>INDEX(TreeLookup!$C$1:$DE$21,MATCH(Table15[[#This Row],[CATEGORY]],TreeLookup!$C$1:$C$21,0),MATCH(Table15[[#This Row],[YEAR]],TreeLookup!$C$1:$DE$1,0))</f>
        <v>longTermAvionics</v>
      </c>
      <c r="P2365" s="13" t="s">
        <v>6842</v>
      </c>
      <c r="Q2365" s="11" t="s">
        <v>6768</v>
      </c>
      <c r="S2365" s="11">
        <v>1989</v>
      </c>
      <c r="W2365" s="15"/>
    </row>
    <row r="2366" spans="1:34" x14ac:dyDescent="0.25">
      <c r="A2366" s="11" t="s">
        <v>1682</v>
      </c>
      <c r="B2366" s="12" t="s">
        <v>7277</v>
      </c>
      <c r="C2366" s="11">
        <v>280</v>
      </c>
      <c r="D2366" s="11">
        <v>6400</v>
      </c>
      <c r="E2366" s="12" t="s">
        <v>10402</v>
      </c>
      <c r="F2366" s="11" t="s">
        <v>1364</v>
      </c>
      <c r="G2366" s="11" t="s">
        <v>5728</v>
      </c>
      <c r="H2366" s="11" t="s">
        <v>1903</v>
      </c>
      <c r="I2366" s="11" t="s">
        <v>5091</v>
      </c>
      <c r="J2366" s="14">
        <f>VLOOKUP(Table15[[#This Row],[TechRequired]],OldTree!A:B,2,0)</f>
        <v>5</v>
      </c>
      <c r="K2366" s="22" t="s">
        <v>8946</v>
      </c>
      <c r="L2366" s="14" t="s">
        <v>6814</v>
      </c>
      <c r="N2366" s="11" t="str">
        <f>INDEX(TreeLookup!$C$1:$DE$21,MATCH(Table15[[#This Row],[CATEGORY]],TreeLookup!$C$1:$C$21,0),MATCH(Table15[[#This Row],[YEAR]],TreeLookup!$C$1:$DE$1,0))</f>
        <v>advancedCapsules</v>
      </c>
      <c r="P2366" s="13" t="s">
        <v>6842</v>
      </c>
      <c r="Q2366" s="11" t="s">
        <v>6768</v>
      </c>
      <c r="S2366" s="11">
        <v>1989</v>
      </c>
      <c r="W2366" s="15"/>
      <c r="AG2366" s="11" t="s">
        <v>11286</v>
      </c>
    </row>
    <row r="2367" spans="1:34" x14ac:dyDescent="0.25">
      <c r="A2367" s="11" t="s">
        <v>1274</v>
      </c>
      <c r="B2367" s="12" t="s">
        <v>1419</v>
      </c>
      <c r="C2367" s="11">
        <v>400</v>
      </c>
      <c r="D2367" s="11">
        <v>8000</v>
      </c>
      <c r="E2367" s="12" t="s">
        <v>3815</v>
      </c>
      <c r="F2367" s="11" t="s">
        <v>1377</v>
      </c>
      <c r="G2367" s="11" t="s">
        <v>1383</v>
      </c>
      <c r="H2367" s="11" t="s">
        <v>1903</v>
      </c>
      <c r="I2367" s="11" t="s">
        <v>1903</v>
      </c>
      <c r="J2367" s="14">
        <f>VLOOKUP(Table15[[#This Row],[TechRequired]],OldTree!A:B,2,0)</f>
        <v>6</v>
      </c>
      <c r="K2367" s="22" t="s">
        <v>8945</v>
      </c>
      <c r="L2367" s="14" t="s">
        <v>8673</v>
      </c>
      <c r="N2367" s="11" t="str">
        <f>INDEX(TreeLookup!$C$1:$DE$21,MATCH(Table15[[#This Row],[CATEGORY]],TreeLookup!$C$1:$C$21,0),MATCH(Table15[[#This Row],[YEAR]],TreeLookup!$C$1:$DE$1,0))</f>
        <v>orbitalRocketry1981</v>
      </c>
      <c r="P2367" s="13" t="s">
        <v>6843</v>
      </c>
      <c r="Q2367" s="11" t="s">
        <v>6077</v>
      </c>
      <c r="R2367" s="21" t="s">
        <v>6076</v>
      </c>
      <c r="S2367" s="11">
        <v>1981</v>
      </c>
      <c r="W2367" s="15"/>
      <c r="Y2367" s="11" t="s">
        <v>10944</v>
      </c>
    </row>
    <row r="2368" spans="1:34" x14ac:dyDescent="0.25">
      <c r="A2368" s="11" t="s">
        <v>1187</v>
      </c>
      <c r="B2368" s="12" t="s">
        <v>3273</v>
      </c>
      <c r="C2368" s="11">
        <v>10</v>
      </c>
      <c r="D2368" s="11">
        <v>200</v>
      </c>
      <c r="E2368" s="12" t="s">
        <v>3274</v>
      </c>
      <c r="F2368" s="11" t="s">
        <v>1372</v>
      </c>
      <c r="G2368" s="21" t="s">
        <v>11292</v>
      </c>
      <c r="H2368" s="11" t="s">
        <v>1903</v>
      </c>
      <c r="I2368" s="11" t="s">
        <v>1903</v>
      </c>
      <c r="J2368" s="14">
        <f>VLOOKUP(Table15[[#This Row],[TechRequired]],OldTree!A:B,2,0)</f>
        <v>0</v>
      </c>
      <c r="K2368" s="22" t="s">
        <v>6012</v>
      </c>
      <c r="L2368" s="14"/>
      <c r="M2368" s="14">
        <v>0</v>
      </c>
      <c r="N2368" s="11" t="str">
        <f>INDEX(TreeLookup!$C$1:$DE$21,MATCH(Table15[[#This Row],[CATEGORY]],TreeLookup!$C$1:$C$21,0),MATCH(Table15[[#This Row],[YEAR]],TreeLookup!$C$1:$DE$1,0))</f>
        <v>start</v>
      </c>
      <c r="P2368" s="13" t="s">
        <v>6843</v>
      </c>
      <c r="Q2368" s="11"/>
      <c r="S2368" s="11">
        <v>0</v>
      </c>
      <c r="W2368" s="15"/>
    </row>
    <row r="2369" spans="1:33" x14ac:dyDescent="0.25">
      <c r="A2369" s="11" t="s">
        <v>600</v>
      </c>
      <c r="B2369" s="12" t="s">
        <v>8572</v>
      </c>
      <c r="C2369" s="11">
        <v>200</v>
      </c>
      <c r="D2369" s="11">
        <v>500</v>
      </c>
      <c r="E2369" s="12" t="s">
        <v>2416</v>
      </c>
      <c r="F2369" s="11" t="s">
        <v>1323</v>
      </c>
      <c r="G2369" s="11" t="s">
        <v>1909</v>
      </c>
      <c r="H2369" s="11" t="s">
        <v>1903</v>
      </c>
      <c r="I2369" s="11" t="s">
        <v>5143</v>
      </c>
      <c r="J2369" s="14">
        <f>VLOOKUP(Table15[[#This Row],[TechRequired]],OldTree!A:B,2,0)</f>
        <v>3</v>
      </c>
      <c r="K2369" s="22" t="s">
        <v>6012</v>
      </c>
      <c r="L2369" s="14" t="s">
        <v>8869</v>
      </c>
      <c r="N2369" s="11" t="str">
        <f>INDEX(TreeLookup!$C$1:$DE$21,MATCH(Table15[[#This Row],[CATEGORY]],TreeLookup!$C$1:$C$21,0),MATCH(Table15[[#This Row],[YEAR]],TreeLookup!$C$1:$DE$1,0))</f>
        <v>materialsScienceAdvCapsules</v>
      </c>
      <c r="P2369" s="13" t="s">
        <v>6842</v>
      </c>
      <c r="Q2369" s="11" t="s">
        <v>6334</v>
      </c>
      <c r="S2369" s="11">
        <v>1966</v>
      </c>
      <c r="W2369" s="15"/>
    </row>
    <row r="2370" spans="1:33" x14ac:dyDescent="0.25">
      <c r="A2370" s="11" t="s">
        <v>601</v>
      </c>
      <c r="B2370" s="12" t="s">
        <v>8573</v>
      </c>
      <c r="C2370" s="11">
        <v>1500</v>
      </c>
      <c r="D2370" s="11">
        <v>3000</v>
      </c>
      <c r="E2370" s="12" t="s">
        <v>2417</v>
      </c>
      <c r="F2370" s="11" t="s">
        <v>1323</v>
      </c>
      <c r="G2370" s="11" t="s">
        <v>1909</v>
      </c>
      <c r="H2370" s="11" t="s">
        <v>1903</v>
      </c>
      <c r="I2370" s="11" t="s">
        <v>5143</v>
      </c>
      <c r="J2370" s="14">
        <f>VLOOKUP(Table15[[#This Row],[TechRequired]],OldTree!A:B,2,0)</f>
        <v>3</v>
      </c>
      <c r="K2370" s="22" t="s">
        <v>6012</v>
      </c>
      <c r="L2370" s="14" t="s">
        <v>8869</v>
      </c>
      <c r="N2370" s="11" t="str">
        <f>INDEX(TreeLookup!$C$1:$DE$21,MATCH(Table15[[#This Row],[CATEGORY]],TreeLookup!$C$1:$C$21,0),MATCH(Table15[[#This Row],[YEAR]],TreeLookup!$C$1:$DE$1,0))</f>
        <v>materialsScienceAdvCapsules</v>
      </c>
      <c r="P2370" s="13" t="s">
        <v>6842</v>
      </c>
      <c r="Q2370" s="11" t="s">
        <v>6334</v>
      </c>
      <c r="S2370" s="11">
        <v>1966</v>
      </c>
      <c r="W2370" s="15"/>
    </row>
    <row r="2371" spans="1:33" x14ac:dyDescent="0.25">
      <c r="A2371" s="11" t="s">
        <v>602</v>
      </c>
      <c r="B2371" s="12" t="s">
        <v>8574</v>
      </c>
      <c r="C2371" s="11">
        <v>200</v>
      </c>
      <c r="D2371" s="11">
        <v>500</v>
      </c>
      <c r="E2371" s="12" t="s">
        <v>2418</v>
      </c>
      <c r="F2371" s="11" t="s">
        <v>1323</v>
      </c>
      <c r="G2371" s="11" t="s">
        <v>1909</v>
      </c>
      <c r="H2371" s="11" t="s">
        <v>1903</v>
      </c>
      <c r="I2371" s="11" t="s">
        <v>5143</v>
      </c>
      <c r="J2371" s="14">
        <f>VLOOKUP(Table15[[#This Row],[TechRequired]],OldTree!A:B,2,0)</f>
        <v>3</v>
      </c>
      <c r="K2371" s="22" t="s">
        <v>6012</v>
      </c>
      <c r="L2371" s="14" t="s">
        <v>8869</v>
      </c>
      <c r="N2371" s="11" t="str">
        <f>INDEX(TreeLookup!$C$1:$DE$21,MATCH(Table15[[#This Row],[CATEGORY]],TreeLookup!$C$1:$C$21,0),MATCH(Table15[[#This Row],[YEAR]],TreeLookup!$C$1:$DE$1,0))</f>
        <v>materialsScienceAdvCapsules</v>
      </c>
      <c r="P2371" s="13" t="s">
        <v>6842</v>
      </c>
      <c r="Q2371" s="11" t="s">
        <v>6334</v>
      </c>
      <c r="S2371" s="11">
        <v>1966</v>
      </c>
      <c r="W2371" s="15"/>
    </row>
    <row r="2372" spans="1:33" x14ac:dyDescent="0.25">
      <c r="A2372" s="11" t="s">
        <v>603</v>
      </c>
      <c r="B2372" s="12" t="s">
        <v>2388</v>
      </c>
      <c r="C2372" s="11">
        <v>716</v>
      </c>
      <c r="D2372" s="11">
        <v>14320</v>
      </c>
      <c r="E2372" s="12" t="s">
        <v>2389</v>
      </c>
      <c r="F2372" s="11" t="s">
        <v>1323</v>
      </c>
      <c r="G2372" s="11" t="s">
        <v>1909</v>
      </c>
      <c r="H2372" s="11" t="s">
        <v>1903</v>
      </c>
      <c r="I2372" s="11" t="s">
        <v>1903</v>
      </c>
      <c r="J2372" s="14">
        <f>VLOOKUP(Table15[[#This Row],[TechRequired]],OldTree!A:B,2,0)</f>
        <v>3</v>
      </c>
      <c r="K2372" s="22" t="s">
        <v>6012</v>
      </c>
      <c r="L2372" s="14" t="s">
        <v>8646</v>
      </c>
      <c r="M2372" s="14">
        <v>5</v>
      </c>
      <c r="N2372" s="11" t="str">
        <f>INDEX(TreeLookup!$C$1:$DE$21,MATCH(Table15[[#This Row],[CATEGORY]],TreeLookup!$C$1:$C$21,0),MATCH(Table15[[#This Row],[YEAR]],TreeLookup!$C$1:$DE$1,0))</f>
        <v>materialsScienceLunar</v>
      </c>
      <c r="P2372" s="13" t="s">
        <v>6843</v>
      </c>
      <c r="Q2372" s="11" t="s">
        <v>6644</v>
      </c>
      <c r="S2372" s="11">
        <v>1967</v>
      </c>
      <c r="W2372" s="15"/>
    </row>
    <row r="2373" spans="1:33" x14ac:dyDescent="0.25">
      <c r="A2373" s="11" t="s">
        <v>2409</v>
      </c>
      <c r="B2373" s="12" t="s">
        <v>7105</v>
      </c>
      <c r="C2373" s="11">
        <v>200</v>
      </c>
      <c r="D2373" s="11">
        <v>500</v>
      </c>
      <c r="E2373" s="12" t="s">
        <v>10184</v>
      </c>
      <c r="F2373" s="11" t="s">
        <v>1287</v>
      </c>
      <c r="G2373" s="11" t="s">
        <v>1909</v>
      </c>
      <c r="H2373" s="11" t="s">
        <v>1903</v>
      </c>
      <c r="I2373" s="11" t="s">
        <v>5091</v>
      </c>
      <c r="J2373" s="14">
        <f>VLOOKUP(Table15[[#This Row],[TechRequired]],OldTree!A:B,2,0)</f>
        <v>3</v>
      </c>
      <c r="K2373" s="22" t="s">
        <v>6012</v>
      </c>
      <c r="L2373" s="14" t="s">
        <v>8671</v>
      </c>
      <c r="N2373" s="11" t="str">
        <f>INDEX(TreeLookup!$C$1:$DE$21,MATCH(Table15[[#This Row],[CATEGORY]],TreeLookup!$C$1:$C$21,0),MATCH(Table15[[#This Row],[YEAR]],TreeLookup!$C$1:$DE$1,0))</f>
        <v>materialsScienceLunar</v>
      </c>
      <c r="P2373" s="13" t="s">
        <v>6842</v>
      </c>
      <c r="Q2373" s="11" t="s">
        <v>6644</v>
      </c>
      <c r="S2373" s="11">
        <v>1967</v>
      </c>
      <c r="W2373" s="15"/>
    </row>
    <row r="2374" spans="1:33" x14ac:dyDescent="0.25">
      <c r="A2374" s="11" t="s">
        <v>604</v>
      </c>
      <c r="B2374" s="12" t="s">
        <v>2390</v>
      </c>
      <c r="C2374" s="11">
        <v>312</v>
      </c>
      <c r="D2374" s="11">
        <v>6240</v>
      </c>
      <c r="E2374" s="12" t="s">
        <v>2391</v>
      </c>
      <c r="F2374" s="11" t="s">
        <v>1323</v>
      </c>
      <c r="G2374" s="11" t="s">
        <v>1909</v>
      </c>
      <c r="H2374" s="11" t="s">
        <v>1903</v>
      </c>
      <c r="I2374" s="11" t="s">
        <v>1903</v>
      </c>
      <c r="J2374" s="14">
        <f>VLOOKUP(Table15[[#This Row],[TechRequired]],OldTree!A:B,2,0)</f>
        <v>3</v>
      </c>
      <c r="K2374" s="22" t="s">
        <v>6012</v>
      </c>
      <c r="L2374" s="14" t="s">
        <v>8646</v>
      </c>
      <c r="M2374" s="14">
        <v>5</v>
      </c>
      <c r="N2374" s="11" t="str">
        <f>INDEX(TreeLookup!$C$1:$DE$21,MATCH(Table15[[#This Row],[CATEGORY]],TreeLookup!$C$1:$C$21,0),MATCH(Table15[[#This Row],[YEAR]],TreeLookup!$C$1:$DE$1,0))</f>
        <v>materialsScienceLunar</v>
      </c>
      <c r="P2374" s="13" t="s">
        <v>6843</v>
      </c>
      <c r="Q2374" s="11" t="s">
        <v>6644</v>
      </c>
      <c r="S2374" s="11">
        <v>1967</v>
      </c>
      <c r="W2374" s="15"/>
    </row>
    <row r="2375" spans="1:33" x14ac:dyDescent="0.25">
      <c r="A2375" s="11" t="s">
        <v>605</v>
      </c>
      <c r="B2375" s="12" t="s">
        <v>2392</v>
      </c>
      <c r="C2375" s="11">
        <v>72</v>
      </c>
      <c r="D2375" s="11">
        <v>1440</v>
      </c>
      <c r="E2375" s="12" t="s">
        <v>2393</v>
      </c>
      <c r="F2375" s="11" t="s">
        <v>1323</v>
      </c>
      <c r="G2375" s="11" t="s">
        <v>1909</v>
      </c>
      <c r="H2375" s="11" t="s">
        <v>1903</v>
      </c>
      <c r="I2375" s="11" t="s">
        <v>1903</v>
      </c>
      <c r="J2375" s="14">
        <f>VLOOKUP(Table15[[#This Row],[TechRequired]],OldTree!A:B,2,0)</f>
        <v>3</v>
      </c>
      <c r="K2375" s="22" t="s">
        <v>6012</v>
      </c>
      <c r="L2375" s="14" t="s">
        <v>8646</v>
      </c>
      <c r="M2375" s="14">
        <v>5</v>
      </c>
      <c r="N2375" s="11" t="str">
        <f>INDEX(TreeLookup!$C$1:$DE$21,MATCH(Table15[[#This Row],[CATEGORY]],TreeLookup!$C$1:$C$21,0),MATCH(Table15[[#This Row],[YEAR]],TreeLookup!$C$1:$DE$1,0))</f>
        <v>materialsScienceLunar</v>
      </c>
      <c r="P2375" s="13" t="s">
        <v>6843</v>
      </c>
      <c r="Q2375" s="11" t="s">
        <v>6644</v>
      </c>
      <c r="S2375" s="11">
        <v>1967</v>
      </c>
      <c r="W2375" s="15"/>
    </row>
    <row r="2376" spans="1:33" x14ac:dyDescent="0.25">
      <c r="A2376" s="11" t="s">
        <v>916</v>
      </c>
      <c r="B2376" s="12" t="s">
        <v>8579</v>
      </c>
      <c r="C2376" s="11">
        <v>340</v>
      </c>
      <c r="D2376" s="11">
        <v>200</v>
      </c>
      <c r="E2376" s="12" t="s">
        <v>2532</v>
      </c>
      <c r="F2376" s="11" t="s">
        <v>1361</v>
      </c>
      <c r="G2376" s="11" t="s">
        <v>1909</v>
      </c>
      <c r="H2376" s="11" t="s">
        <v>1903</v>
      </c>
      <c r="I2376" s="11" t="s">
        <v>5143</v>
      </c>
      <c r="J2376" s="14">
        <f>VLOOKUP(Table15[[#This Row],[TechRequired]],OldTree!A:B,2,0)</f>
        <v>3</v>
      </c>
      <c r="K2376" s="22" t="s">
        <v>8946</v>
      </c>
      <c r="L2376" s="14" t="s">
        <v>8654</v>
      </c>
      <c r="N2376" s="11" t="str">
        <f>INDEX(TreeLookup!$C$1:$DE$21,MATCH(Table15[[#This Row],[CATEGORY]],TreeLookup!$C$1:$C$21,0),MATCH(Table15[[#This Row],[YEAR]],TreeLookup!$C$1:$DE$1,0))</f>
        <v>matureCapsules</v>
      </c>
      <c r="P2376" s="13" t="s">
        <v>6842</v>
      </c>
      <c r="Q2376" s="11" t="s">
        <v>6711</v>
      </c>
      <c r="S2376" s="11">
        <v>1967</v>
      </c>
      <c r="W2376" s="15"/>
      <c r="AE2376" s="11" t="s">
        <v>11286</v>
      </c>
      <c r="AG2376" s="11" t="s">
        <v>11286</v>
      </c>
    </row>
    <row r="2377" spans="1:33" x14ac:dyDescent="0.25">
      <c r="A2377" s="11" t="s">
        <v>607</v>
      </c>
      <c r="B2377" s="12" t="s">
        <v>8576</v>
      </c>
      <c r="C2377" s="11">
        <v>2000</v>
      </c>
      <c r="D2377" s="11">
        <v>3000</v>
      </c>
      <c r="E2377" s="12" t="s">
        <v>2395</v>
      </c>
      <c r="F2377" s="11" t="s">
        <v>1323</v>
      </c>
      <c r="G2377" s="11" t="s">
        <v>1909</v>
      </c>
      <c r="H2377" s="11" t="s">
        <v>1903</v>
      </c>
      <c r="I2377" s="11" t="s">
        <v>5143</v>
      </c>
      <c r="J2377" s="14">
        <f>VLOOKUP(Table15[[#This Row],[TechRequired]],OldTree!A:B,2,0)</f>
        <v>3</v>
      </c>
      <c r="K2377" s="22" t="s">
        <v>6012</v>
      </c>
      <c r="L2377" s="14" t="s">
        <v>8649</v>
      </c>
      <c r="N2377" s="11" t="str">
        <f>INDEX(TreeLookup!$C$1:$DE$21,MATCH(Table15[[#This Row],[CATEGORY]],TreeLookup!$C$1:$C$21,0),MATCH(Table15[[#This Row],[YEAR]],TreeLookup!$C$1:$DE$1,0))</f>
        <v>materialsScienceLunar</v>
      </c>
      <c r="P2377" s="13" t="s">
        <v>6842</v>
      </c>
      <c r="Q2377" s="11" t="s">
        <v>6727</v>
      </c>
      <c r="S2377" s="11">
        <v>1967</v>
      </c>
      <c r="W2377" s="15"/>
    </row>
    <row r="2378" spans="1:33" x14ac:dyDescent="0.25">
      <c r="A2378" s="11" t="s">
        <v>606</v>
      </c>
      <c r="B2378" s="12" t="s">
        <v>8577</v>
      </c>
      <c r="C2378" s="11">
        <v>1500</v>
      </c>
      <c r="D2378" s="11">
        <v>2000</v>
      </c>
      <c r="E2378" s="12" t="s">
        <v>2394</v>
      </c>
      <c r="F2378" s="11" t="s">
        <v>1323</v>
      </c>
      <c r="G2378" s="11" t="s">
        <v>1909</v>
      </c>
      <c r="H2378" s="11" t="s">
        <v>1903</v>
      </c>
      <c r="I2378" s="11" t="s">
        <v>5143</v>
      </c>
      <c r="J2378" s="14">
        <f>VLOOKUP(Table15[[#This Row],[TechRequired]],OldTree!A:B,2,0)</f>
        <v>3</v>
      </c>
      <c r="K2378" s="22" t="s">
        <v>6012</v>
      </c>
      <c r="L2378" s="14" t="s">
        <v>8649</v>
      </c>
      <c r="N2378" s="11" t="str">
        <f>INDEX(TreeLookup!$C$1:$DE$21,MATCH(Table15[[#This Row],[CATEGORY]],TreeLookup!$C$1:$C$21,0),MATCH(Table15[[#This Row],[YEAR]],TreeLookup!$C$1:$DE$1,0))</f>
        <v>materialsScienceLunar</v>
      </c>
      <c r="P2378" s="13" t="s">
        <v>6842</v>
      </c>
      <c r="Q2378" s="11" t="s">
        <v>6727</v>
      </c>
      <c r="S2378" s="11">
        <v>1967</v>
      </c>
      <c r="W2378" s="15"/>
    </row>
    <row r="2379" spans="1:33" x14ac:dyDescent="0.25">
      <c r="A2379" s="11" t="s">
        <v>3053</v>
      </c>
      <c r="B2379" s="12" t="s">
        <v>7278</v>
      </c>
      <c r="C2379" s="11">
        <v>3000</v>
      </c>
      <c r="D2379" s="11">
        <v>7500</v>
      </c>
      <c r="E2379" s="12" t="s">
        <v>10429</v>
      </c>
      <c r="F2379" s="11" t="s">
        <v>1377</v>
      </c>
      <c r="G2379" s="11" t="s">
        <v>1913</v>
      </c>
      <c r="H2379" s="11" t="s">
        <v>1903</v>
      </c>
      <c r="I2379" s="11" t="s">
        <v>5091</v>
      </c>
      <c r="J2379" s="14">
        <f>VLOOKUP(Table15[[#This Row],[TechRequired]],OldTree!A:B,2,0)</f>
        <v>6</v>
      </c>
      <c r="K2379" s="22" t="s">
        <v>6012</v>
      </c>
      <c r="L2379" s="14" t="s">
        <v>8866</v>
      </c>
      <c r="M2379" s="14">
        <v>8</v>
      </c>
      <c r="N2379" s="11" t="str">
        <f>INDEX(TreeLookup!$C$1:$DE$21,MATCH(Table15[[#This Row],[CATEGORY]],TreeLookup!$C$1:$C$21,0),MATCH(Table15[[#This Row],[YEAR]],TreeLookup!$C$1:$DE$1,0))</f>
        <v>materialsScienceLongTerm</v>
      </c>
      <c r="P2379" s="13" t="s">
        <v>6842</v>
      </c>
      <c r="Q2379" s="11" t="s">
        <v>6645</v>
      </c>
      <c r="S2379" s="11">
        <v>1993</v>
      </c>
      <c r="W2379" s="15"/>
    </row>
    <row r="2380" spans="1:33" x14ac:dyDescent="0.25">
      <c r="A2380" s="11" t="s">
        <v>3074</v>
      </c>
      <c r="B2380" s="12" t="s">
        <v>7279</v>
      </c>
      <c r="C2380" s="11">
        <v>1500</v>
      </c>
      <c r="D2380" s="11">
        <v>3500</v>
      </c>
      <c r="E2380" s="12" t="s">
        <v>10430</v>
      </c>
      <c r="F2380" s="11" t="s">
        <v>5220</v>
      </c>
      <c r="G2380" s="11" t="s">
        <v>1913</v>
      </c>
      <c r="H2380" s="11" t="s">
        <v>1903</v>
      </c>
      <c r="I2380" s="11" t="s">
        <v>5091</v>
      </c>
      <c r="J2380" s="14">
        <f>VLOOKUP(Table15[[#This Row],[TechRequired]],OldTree!A:B,2,0)</f>
        <v>7</v>
      </c>
      <c r="K2380" s="22" t="s">
        <v>6012</v>
      </c>
      <c r="L2380" s="14" t="s">
        <v>8870</v>
      </c>
      <c r="M2380" s="14">
        <v>8</v>
      </c>
      <c r="N2380" s="11" t="str">
        <f>INDEX(TreeLookup!$C$1:$DE$21,MATCH(Table15[[#This Row],[CATEGORY]],TreeLookup!$C$1:$C$21,0),MATCH(Table15[[#This Row],[YEAR]],TreeLookup!$C$1:$DE$1,0))</f>
        <v>materialsScienceLongTerm</v>
      </c>
      <c r="P2380" s="13" t="s">
        <v>6842</v>
      </c>
      <c r="Q2380" s="11" t="s">
        <v>6645</v>
      </c>
      <c r="S2380" s="11">
        <v>1993</v>
      </c>
      <c r="W2380" s="15"/>
    </row>
    <row r="2381" spans="1:33" x14ac:dyDescent="0.25">
      <c r="A2381" s="11" t="s">
        <v>3073</v>
      </c>
      <c r="B2381" s="12" t="s">
        <v>7280</v>
      </c>
      <c r="C2381" s="11">
        <v>1000</v>
      </c>
      <c r="D2381" s="11">
        <v>1000</v>
      </c>
      <c r="E2381" s="12" t="s">
        <v>10431</v>
      </c>
      <c r="F2381" s="11" t="s">
        <v>1327</v>
      </c>
      <c r="G2381" s="11" t="s">
        <v>1913</v>
      </c>
      <c r="H2381" s="11" t="s">
        <v>1903</v>
      </c>
      <c r="I2381" s="11" t="s">
        <v>5091</v>
      </c>
      <c r="J2381" s="14">
        <f>VLOOKUP(Table15[[#This Row],[TechRequired]],OldTree!A:B,2,0)</f>
        <v>5</v>
      </c>
      <c r="K2381" s="22" t="s">
        <v>6012</v>
      </c>
      <c r="L2381" s="14" t="s">
        <v>8671</v>
      </c>
      <c r="N2381" s="11" t="str">
        <f>INDEX(TreeLookup!$C$1:$DE$21,MATCH(Table15[[#This Row],[CATEGORY]],TreeLookup!$C$1:$C$21,0),MATCH(Table15[[#This Row],[YEAR]],TreeLookup!$C$1:$DE$1,0))</f>
        <v>materialsScienceLongTerm</v>
      </c>
      <c r="P2381" s="13" t="s">
        <v>6842</v>
      </c>
      <c r="Q2381" s="11" t="s">
        <v>6645</v>
      </c>
      <c r="S2381" s="11">
        <v>1993</v>
      </c>
      <c r="W2381" s="15"/>
    </row>
    <row r="2382" spans="1:33" x14ac:dyDescent="0.25">
      <c r="A2382" s="11" t="s">
        <v>3044</v>
      </c>
      <c r="B2382" s="12" t="s">
        <v>7281</v>
      </c>
      <c r="C2382" s="11">
        <v>2000</v>
      </c>
      <c r="D2382" s="11">
        <v>9500</v>
      </c>
      <c r="E2382" s="12" t="s">
        <v>10432</v>
      </c>
      <c r="F2382" s="11" t="s">
        <v>1327</v>
      </c>
      <c r="G2382" s="11" t="s">
        <v>1913</v>
      </c>
      <c r="H2382" s="11" t="s">
        <v>1903</v>
      </c>
      <c r="I2382" s="11" t="s">
        <v>5091</v>
      </c>
      <c r="J2382" s="14">
        <f>VLOOKUP(Table15[[#This Row],[TechRequired]],OldTree!A:B,2,0)</f>
        <v>5</v>
      </c>
      <c r="K2382" s="22" t="s">
        <v>6012</v>
      </c>
      <c r="L2382" s="14" t="s">
        <v>8865</v>
      </c>
      <c r="N2382" s="11" t="str">
        <f>INDEX(TreeLookup!$C$1:$DE$21,MATCH(Table15[[#This Row],[CATEGORY]],TreeLookup!$C$1:$C$21,0),MATCH(Table15[[#This Row],[YEAR]],TreeLookup!$C$1:$DE$1,0))</f>
        <v>materialsScienceLongTerm</v>
      </c>
      <c r="P2382" s="13" t="s">
        <v>6842</v>
      </c>
      <c r="Q2382" s="11" t="s">
        <v>6645</v>
      </c>
      <c r="S2382" s="11">
        <v>1993</v>
      </c>
      <c r="W2382" s="15"/>
    </row>
    <row r="2383" spans="1:33" x14ac:dyDescent="0.25">
      <c r="A2383" s="11" t="s">
        <v>3043</v>
      </c>
      <c r="B2383" s="12" t="s">
        <v>7282</v>
      </c>
      <c r="C2383" s="11">
        <v>2000</v>
      </c>
      <c r="D2383" s="11">
        <v>9500</v>
      </c>
      <c r="E2383" s="12" t="s">
        <v>10433</v>
      </c>
      <c r="F2383" s="11" t="s">
        <v>1327</v>
      </c>
      <c r="G2383" s="11" t="s">
        <v>1913</v>
      </c>
      <c r="H2383" s="11" t="s">
        <v>1903</v>
      </c>
      <c r="I2383" s="11" t="s">
        <v>5091</v>
      </c>
      <c r="J2383" s="14">
        <f>VLOOKUP(Table15[[#This Row],[TechRequired]],OldTree!A:B,2,0)</f>
        <v>5</v>
      </c>
      <c r="K2383" s="22" t="s">
        <v>6012</v>
      </c>
      <c r="L2383" s="14" t="s">
        <v>8865</v>
      </c>
      <c r="N2383" s="11" t="str">
        <f>INDEX(TreeLookup!$C$1:$DE$21,MATCH(Table15[[#This Row],[CATEGORY]],TreeLookup!$C$1:$C$21,0),MATCH(Table15[[#This Row],[YEAR]],TreeLookup!$C$1:$DE$1,0))</f>
        <v>materialsScienceLongTerm</v>
      </c>
      <c r="P2383" s="13" t="s">
        <v>6842</v>
      </c>
      <c r="Q2383" s="11" t="s">
        <v>6645</v>
      </c>
      <c r="S2383" s="11">
        <v>1993</v>
      </c>
      <c r="W2383" s="15"/>
    </row>
    <row r="2384" spans="1:33" x14ac:dyDescent="0.25">
      <c r="A2384" s="11" t="s">
        <v>3075</v>
      </c>
      <c r="B2384" s="12" t="s">
        <v>7283</v>
      </c>
      <c r="C2384" s="11">
        <v>2500</v>
      </c>
      <c r="D2384" s="11">
        <v>8500</v>
      </c>
      <c r="E2384" s="12" t="s">
        <v>10425</v>
      </c>
      <c r="F2384" s="11" t="s">
        <v>5220</v>
      </c>
      <c r="G2384" s="11" t="s">
        <v>1913</v>
      </c>
      <c r="H2384" s="11" t="s">
        <v>1903</v>
      </c>
      <c r="I2384" s="11" t="s">
        <v>5091</v>
      </c>
      <c r="J2384" s="14">
        <f>VLOOKUP(Table15[[#This Row],[TechRequired]],OldTree!A:B,2,0)</f>
        <v>7</v>
      </c>
      <c r="K2384" s="22" t="s">
        <v>6012</v>
      </c>
      <c r="L2384" s="14" t="s">
        <v>8869</v>
      </c>
      <c r="N2384" s="11" t="str">
        <f>INDEX(TreeLookup!$C$1:$DE$21,MATCH(Table15[[#This Row],[CATEGORY]],TreeLookup!$C$1:$C$21,0),MATCH(Table15[[#This Row],[YEAR]],TreeLookup!$C$1:$DE$1,0))</f>
        <v>materialsScienceLongTerm</v>
      </c>
      <c r="P2384" s="13" t="s">
        <v>6842</v>
      </c>
      <c r="Q2384" s="11" t="s">
        <v>6645</v>
      </c>
      <c r="S2384" s="11">
        <v>1993</v>
      </c>
      <c r="W2384" s="15"/>
    </row>
    <row r="2385" spans="1:31" x14ac:dyDescent="0.25">
      <c r="A2385" s="11" t="s">
        <v>3076</v>
      </c>
      <c r="B2385" s="12" t="s">
        <v>7284</v>
      </c>
      <c r="C2385" s="11">
        <v>25000</v>
      </c>
      <c r="D2385" s="11">
        <v>120000</v>
      </c>
      <c r="E2385" s="12" t="s">
        <v>10149</v>
      </c>
      <c r="F2385" s="11" t="s">
        <v>1377</v>
      </c>
      <c r="G2385" s="11" t="s">
        <v>1913</v>
      </c>
      <c r="H2385" s="11" t="s">
        <v>1903</v>
      </c>
      <c r="I2385" s="11" t="s">
        <v>5091</v>
      </c>
      <c r="J2385" s="14">
        <f>VLOOKUP(Table15[[#This Row],[TechRequired]],OldTree!A:B,2,0)</f>
        <v>6</v>
      </c>
      <c r="K2385" s="22" t="s">
        <v>8953</v>
      </c>
      <c r="L2385" s="14"/>
      <c r="N2385" s="11" t="str">
        <f>INDEX(TreeLookup!$C$1:$DE$21,MATCH(Table15[[#This Row],[CATEGORY]],TreeLookup!$C$1:$C$21,0),MATCH(Table15[[#This Row],[YEAR]],TreeLookup!$C$1:$DE$1,0))</f>
        <v>solids1992</v>
      </c>
      <c r="P2385" s="13" t="s">
        <v>6842</v>
      </c>
      <c r="Q2385" s="11" t="s">
        <v>6645</v>
      </c>
      <c r="S2385" s="11">
        <v>1993</v>
      </c>
      <c r="W2385" s="15"/>
      <c r="AE2385" s="11" t="s">
        <v>11286</v>
      </c>
    </row>
    <row r="2386" spans="1:31" x14ac:dyDescent="0.25">
      <c r="A2386" s="11" t="s">
        <v>3081</v>
      </c>
      <c r="B2386" s="12" t="s">
        <v>7285</v>
      </c>
      <c r="C2386" s="11">
        <v>25000</v>
      </c>
      <c r="D2386" s="11">
        <v>125000</v>
      </c>
      <c r="E2386" s="12" t="s">
        <v>10427</v>
      </c>
      <c r="F2386" s="11" t="s">
        <v>1332</v>
      </c>
      <c r="G2386" s="11" t="s">
        <v>1913</v>
      </c>
      <c r="H2386" s="11" t="s">
        <v>1903</v>
      </c>
      <c r="I2386" s="11" t="s">
        <v>5091</v>
      </c>
      <c r="J2386" s="14">
        <f>VLOOKUP(Table15[[#This Row],[TechRequired]],OldTree!A:B,2,0)</f>
        <v>6</v>
      </c>
      <c r="K2386" s="22" t="s">
        <v>6012</v>
      </c>
      <c r="L2386" s="14" t="s">
        <v>8646</v>
      </c>
      <c r="M2386" s="14">
        <v>8</v>
      </c>
      <c r="N2386" s="11" t="str">
        <f>INDEX(TreeLookup!$C$1:$DE$21,MATCH(Table15[[#This Row],[CATEGORY]],TreeLookup!$C$1:$C$21,0),MATCH(Table15[[#This Row],[YEAR]],TreeLookup!$C$1:$DE$1,0))</f>
        <v>materialsScienceLongTerm</v>
      </c>
      <c r="P2386" s="13" t="s">
        <v>6842</v>
      </c>
      <c r="Q2386" s="11" t="s">
        <v>6645</v>
      </c>
      <c r="S2386" s="11">
        <v>1993</v>
      </c>
      <c r="W2386" s="15"/>
    </row>
    <row r="2387" spans="1:31" x14ac:dyDescent="0.25">
      <c r="A2387" s="11" t="s">
        <v>3077</v>
      </c>
      <c r="B2387" s="12" t="s">
        <v>7286</v>
      </c>
      <c r="C2387" s="11">
        <v>2500</v>
      </c>
      <c r="D2387" s="11">
        <v>12000</v>
      </c>
      <c r="E2387" s="12" t="s">
        <v>10150</v>
      </c>
      <c r="F2387" s="11" t="s">
        <v>1377</v>
      </c>
      <c r="G2387" s="11" t="s">
        <v>1913</v>
      </c>
      <c r="H2387" s="11" t="s">
        <v>1903</v>
      </c>
      <c r="I2387" s="11" t="s">
        <v>5091</v>
      </c>
      <c r="J2387" s="14">
        <f>VLOOKUP(Table15[[#This Row],[TechRequired]],OldTree!A:B,2,0)</f>
        <v>6</v>
      </c>
      <c r="K2387" s="22" t="s">
        <v>8953</v>
      </c>
      <c r="L2387" s="14"/>
      <c r="N2387" s="11" t="str">
        <f>INDEX(TreeLookup!$C$1:$DE$21,MATCH(Table15[[#This Row],[CATEGORY]],TreeLookup!$C$1:$C$21,0),MATCH(Table15[[#This Row],[YEAR]],TreeLookup!$C$1:$DE$1,0))</f>
        <v>solids1992</v>
      </c>
      <c r="P2387" s="13" t="s">
        <v>6842</v>
      </c>
      <c r="Q2387" s="11" t="s">
        <v>6645</v>
      </c>
      <c r="S2387" s="11">
        <v>1993</v>
      </c>
      <c r="W2387" s="15"/>
      <c r="AE2387" s="11" t="s">
        <v>11286</v>
      </c>
    </row>
    <row r="2388" spans="1:31" x14ac:dyDescent="0.25">
      <c r="A2388" s="11" t="s">
        <v>3082</v>
      </c>
      <c r="B2388" s="12" t="s">
        <v>7287</v>
      </c>
      <c r="C2388" s="11">
        <v>25000</v>
      </c>
      <c r="D2388" s="11">
        <v>125000</v>
      </c>
      <c r="E2388" s="12" t="s">
        <v>10428</v>
      </c>
      <c r="F2388" s="11" t="s">
        <v>1332</v>
      </c>
      <c r="G2388" s="11" t="s">
        <v>1913</v>
      </c>
      <c r="H2388" s="11" t="s">
        <v>1903</v>
      </c>
      <c r="I2388" s="11" t="s">
        <v>5091</v>
      </c>
      <c r="J2388" s="14">
        <f>VLOOKUP(Table15[[#This Row],[TechRequired]],OldTree!A:B,2,0)</f>
        <v>6</v>
      </c>
      <c r="K2388" s="22" t="s">
        <v>6012</v>
      </c>
      <c r="L2388" s="14" t="s">
        <v>8646</v>
      </c>
      <c r="M2388" s="14">
        <v>8</v>
      </c>
      <c r="N2388" s="11" t="str">
        <f>INDEX(TreeLookup!$C$1:$DE$21,MATCH(Table15[[#This Row],[CATEGORY]],TreeLookup!$C$1:$C$21,0),MATCH(Table15[[#This Row],[YEAR]],TreeLookup!$C$1:$DE$1,0))</f>
        <v>materialsScienceLongTerm</v>
      </c>
      <c r="P2388" s="13" t="s">
        <v>6842</v>
      </c>
      <c r="Q2388" s="11" t="s">
        <v>6645</v>
      </c>
      <c r="S2388" s="11">
        <v>1993</v>
      </c>
      <c r="W2388" s="15"/>
    </row>
    <row r="2389" spans="1:31" x14ac:dyDescent="0.25">
      <c r="A2389" s="11" t="s">
        <v>3032</v>
      </c>
      <c r="B2389" s="12" t="s">
        <v>7288</v>
      </c>
      <c r="C2389" s="11">
        <v>750</v>
      </c>
      <c r="D2389" s="11">
        <v>3500</v>
      </c>
      <c r="E2389" s="12" t="s">
        <v>10426</v>
      </c>
      <c r="F2389" s="11" t="s">
        <v>5220</v>
      </c>
      <c r="G2389" s="11" t="s">
        <v>1913</v>
      </c>
      <c r="H2389" s="11" t="s">
        <v>1903</v>
      </c>
      <c r="I2389" s="11" t="s">
        <v>5091</v>
      </c>
      <c r="J2389" s="14">
        <f>VLOOKUP(Table15[[#This Row],[TechRequired]],OldTree!A:B,2,0)</f>
        <v>7</v>
      </c>
      <c r="K2389" s="22" t="s">
        <v>6012</v>
      </c>
      <c r="L2389" s="14" t="s">
        <v>8869</v>
      </c>
      <c r="N2389" s="11" t="str">
        <f>INDEX(TreeLookup!$C$1:$DE$21,MATCH(Table15[[#This Row],[CATEGORY]],TreeLookup!$C$1:$C$21,0),MATCH(Table15[[#This Row],[YEAR]],TreeLookup!$C$1:$DE$1,0))</f>
        <v>materialsScienceLongTerm</v>
      </c>
      <c r="P2389" s="13" t="s">
        <v>6842</v>
      </c>
      <c r="Q2389" s="11" t="s">
        <v>6645</v>
      </c>
      <c r="S2389" s="11">
        <v>1993</v>
      </c>
      <c r="W2389" s="15"/>
    </row>
    <row r="2390" spans="1:31" x14ac:dyDescent="0.25">
      <c r="A2390" s="11" t="s">
        <v>3085</v>
      </c>
      <c r="B2390" s="12" t="s">
        <v>7179</v>
      </c>
      <c r="C2390" s="11">
        <v>750</v>
      </c>
      <c r="D2390" s="11">
        <v>3400</v>
      </c>
      <c r="E2390" s="12" t="s">
        <v>10421</v>
      </c>
      <c r="F2390" s="11" t="s">
        <v>1284</v>
      </c>
      <c r="G2390" s="11" t="s">
        <v>1913</v>
      </c>
      <c r="H2390" s="11" t="s">
        <v>1903</v>
      </c>
      <c r="I2390" s="11" t="s">
        <v>5091</v>
      </c>
      <c r="J2390" s="14">
        <f>VLOOKUP(Table15[[#This Row],[TechRequired]],OldTree!A:B,2,0)</f>
        <v>4</v>
      </c>
      <c r="K2390" s="22" t="s">
        <v>6812</v>
      </c>
      <c r="L2390" s="14" t="s">
        <v>6812</v>
      </c>
      <c r="M2390" s="14">
        <v>8</v>
      </c>
      <c r="N2390" s="11" t="str">
        <f>INDEX(TreeLookup!$C$1:$DE$21,MATCH(Table15[[#This Row],[CATEGORY]],TreeLookup!$C$1:$C$21,0),MATCH(Table15[[#This Row],[YEAR]],TreeLookup!$C$1:$DE$1,0))</f>
        <v>standardDockingPorts</v>
      </c>
      <c r="P2390" s="13" t="s">
        <v>6842</v>
      </c>
      <c r="Q2390" s="11" t="s">
        <v>6645</v>
      </c>
      <c r="S2390" s="11">
        <v>1993</v>
      </c>
      <c r="W2390" s="15"/>
    </row>
    <row r="2391" spans="1:31" x14ac:dyDescent="0.25">
      <c r="A2391" s="11" t="s">
        <v>3080</v>
      </c>
      <c r="B2391" s="12" t="s">
        <v>7289</v>
      </c>
      <c r="C2391" s="11">
        <v>500</v>
      </c>
      <c r="D2391" s="11">
        <v>3000</v>
      </c>
      <c r="E2391" s="12" t="s">
        <v>10153</v>
      </c>
      <c r="F2391" s="11" t="s">
        <v>1356</v>
      </c>
      <c r="G2391" s="11" t="s">
        <v>1913</v>
      </c>
      <c r="H2391" s="11" t="s">
        <v>1903</v>
      </c>
      <c r="I2391" s="11" t="s">
        <v>5091</v>
      </c>
      <c r="J2391" s="14">
        <f>VLOOKUP(Table15[[#This Row],[TechRequired]],OldTree!A:B,2,0)</f>
        <v>5</v>
      </c>
      <c r="K2391" s="22" t="s">
        <v>8953</v>
      </c>
      <c r="L2391" s="14"/>
      <c r="N2391" s="11" t="str">
        <f>INDEX(TreeLookup!$C$1:$DE$21,MATCH(Table15[[#This Row],[CATEGORY]],TreeLookup!$C$1:$C$21,0),MATCH(Table15[[#This Row],[YEAR]],TreeLookup!$C$1:$DE$1,0))</f>
        <v>solids1992</v>
      </c>
      <c r="P2391" s="13" t="s">
        <v>6842</v>
      </c>
      <c r="Q2391" s="11" t="s">
        <v>6645</v>
      </c>
      <c r="S2391" s="11">
        <v>1993</v>
      </c>
      <c r="W2391" s="15"/>
      <c r="AE2391" s="11" t="s">
        <v>11286</v>
      </c>
    </row>
    <row r="2392" spans="1:31" x14ac:dyDescent="0.25">
      <c r="A2392" s="11" t="s">
        <v>3084</v>
      </c>
      <c r="B2392" s="12" t="s">
        <v>7290</v>
      </c>
      <c r="C2392" s="11">
        <v>500</v>
      </c>
      <c r="D2392" s="11">
        <v>3000</v>
      </c>
      <c r="E2392" s="12" t="s">
        <v>10154</v>
      </c>
      <c r="F2392" s="11" t="s">
        <v>1356</v>
      </c>
      <c r="G2392" s="11" t="s">
        <v>1913</v>
      </c>
      <c r="H2392" s="11" t="s">
        <v>1903</v>
      </c>
      <c r="I2392" s="11" t="s">
        <v>5091</v>
      </c>
      <c r="J2392" s="14">
        <f>VLOOKUP(Table15[[#This Row],[TechRequired]],OldTree!A:B,2,0)</f>
        <v>5</v>
      </c>
      <c r="K2392" s="22" t="s">
        <v>8953</v>
      </c>
      <c r="L2392" s="14"/>
      <c r="N2392" s="11" t="str">
        <f>INDEX(TreeLookup!$C$1:$DE$21,MATCH(Table15[[#This Row],[CATEGORY]],TreeLookup!$C$1:$C$21,0),MATCH(Table15[[#This Row],[YEAR]],TreeLookup!$C$1:$DE$1,0))</f>
        <v>solids1992</v>
      </c>
      <c r="P2392" s="13" t="s">
        <v>6842</v>
      </c>
      <c r="Q2392" s="11" t="s">
        <v>6645</v>
      </c>
      <c r="S2392" s="11">
        <v>1993</v>
      </c>
      <c r="W2392" s="15"/>
      <c r="AE2392" s="11" t="s">
        <v>11286</v>
      </c>
    </row>
    <row r="2393" spans="1:31" x14ac:dyDescent="0.25">
      <c r="A2393" s="11" t="s">
        <v>3079</v>
      </c>
      <c r="B2393" s="12" t="s">
        <v>7291</v>
      </c>
      <c r="C2393" s="11">
        <v>2500</v>
      </c>
      <c r="D2393" s="11">
        <v>7000</v>
      </c>
      <c r="E2393" s="12" t="s">
        <v>10151</v>
      </c>
      <c r="F2393" s="11" t="s">
        <v>1377</v>
      </c>
      <c r="G2393" s="11" t="s">
        <v>1913</v>
      </c>
      <c r="H2393" s="11" t="s">
        <v>1903</v>
      </c>
      <c r="I2393" s="11" t="s">
        <v>5091</v>
      </c>
      <c r="J2393" s="14">
        <f>VLOOKUP(Table15[[#This Row],[TechRequired]],OldTree!A:B,2,0)</f>
        <v>6</v>
      </c>
      <c r="K2393" s="22" t="s">
        <v>8953</v>
      </c>
      <c r="L2393" s="14"/>
      <c r="N2393" s="11" t="str">
        <f>INDEX(TreeLookup!$C$1:$DE$21,MATCH(Table15[[#This Row],[CATEGORY]],TreeLookup!$C$1:$C$21,0),MATCH(Table15[[#This Row],[YEAR]],TreeLookup!$C$1:$DE$1,0))</f>
        <v>solids1992</v>
      </c>
      <c r="P2393" s="13" t="s">
        <v>6842</v>
      </c>
      <c r="Q2393" s="11" t="s">
        <v>6645</v>
      </c>
      <c r="S2393" s="11">
        <v>1993</v>
      </c>
      <c r="W2393" s="15"/>
      <c r="AE2393" s="11" t="s">
        <v>11286</v>
      </c>
    </row>
    <row r="2394" spans="1:31" x14ac:dyDescent="0.25">
      <c r="A2394" s="11" t="s">
        <v>3078</v>
      </c>
      <c r="B2394" s="12" t="s">
        <v>7292</v>
      </c>
      <c r="C2394" s="11">
        <v>2500</v>
      </c>
      <c r="D2394" s="11">
        <v>7000</v>
      </c>
      <c r="E2394" s="12" t="s">
        <v>10151</v>
      </c>
      <c r="F2394" s="11" t="s">
        <v>1377</v>
      </c>
      <c r="G2394" s="11" t="s">
        <v>1913</v>
      </c>
      <c r="H2394" s="11" t="s">
        <v>1903</v>
      </c>
      <c r="I2394" s="11" t="s">
        <v>5091</v>
      </c>
      <c r="J2394" s="14">
        <f>VLOOKUP(Table15[[#This Row],[TechRequired]],OldTree!A:B,2,0)</f>
        <v>6</v>
      </c>
      <c r="K2394" s="22" t="s">
        <v>8953</v>
      </c>
      <c r="L2394" s="14"/>
      <c r="N2394" s="11" t="str">
        <f>INDEX(TreeLookup!$C$1:$DE$21,MATCH(Table15[[#This Row],[CATEGORY]],TreeLookup!$C$1:$C$21,0),MATCH(Table15[[#This Row],[YEAR]],TreeLookup!$C$1:$DE$1,0))</f>
        <v>solids1992</v>
      </c>
      <c r="P2394" s="13" t="s">
        <v>6842</v>
      </c>
      <c r="Q2394" s="11" t="s">
        <v>6645</v>
      </c>
      <c r="S2394" s="11">
        <v>1993</v>
      </c>
      <c r="W2394" s="15"/>
      <c r="AE2394" s="11" t="s">
        <v>11286</v>
      </c>
    </row>
    <row r="2395" spans="1:31" x14ac:dyDescent="0.25">
      <c r="A2395" s="11" t="s">
        <v>2548</v>
      </c>
      <c r="B2395" s="12" t="s">
        <v>7162</v>
      </c>
      <c r="C2395" s="11">
        <v>2415</v>
      </c>
      <c r="D2395" s="11">
        <v>10920</v>
      </c>
      <c r="E2395" s="12" t="s">
        <v>10292</v>
      </c>
      <c r="F2395" s="11" t="s">
        <v>1344</v>
      </c>
      <c r="G2395" s="11" t="s">
        <v>1909</v>
      </c>
      <c r="H2395" s="11" t="s">
        <v>1903</v>
      </c>
      <c r="I2395" s="11" t="s">
        <v>5091</v>
      </c>
      <c r="J2395" s="14">
        <f>VLOOKUP(Table15[[#This Row],[TechRequired]],OldTree!A:B,2,0)</f>
        <v>4.5</v>
      </c>
      <c r="K2395" s="22" t="s">
        <v>8950</v>
      </c>
      <c r="L2395" s="14" t="s">
        <v>6819</v>
      </c>
      <c r="M2395" s="14">
        <v>7</v>
      </c>
      <c r="N2395" s="11" t="str">
        <f>INDEX(TreeLookup!$C$1:$DE$21,MATCH(Table15[[#This Row],[CATEGORY]],TreeLookup!$C$1:$C$21,0),MATCH(Table15[[#This Row],[YEAR]],TreeLookup!$C$1:$DE$1,0))</f>
        <v>spaceStationSolarPanels</v>
      </c>
      <c r="P2395" s="13" t="s">
        <v>6842</v>
      </c>
      <c r="Q2395" s="11" t="s">
        <v>6704</v>
      </c>
      <c r="S2395" s="11">
        <v>1977</v>
      </c>
      <c r="W2395" s="15"/>
    </row>
    <row r="2396" spans="1:31" x14ac:dyDescent="0.25">
      <c r="A2396" s="11" t="s">
        <v>1680</v>
      </c>
      <c r="B2396" s="12" t="s">
        <v>7754</v>
      </c>
      <c r="C2396" s="11">
        <v>280</v>
      </c>
      <c r="D2396" s="11">
        <v>6400</v>
      </c>
      <c r="E2396" s="12" t="s">
        <v>10304</v>
      </c>
      <c r="F2396" s="11" t="s">
        <v>1364</v>
      </c>
      <c r="G2396" s="11" t="s">
        <v>5728</v>
      </c>
      <c r="H2396" s="11" t="s">
        <v>1903</v>
      </c>
      <c r="I2396" s="11" t="s">
        <v>5091</v>
      </c>
      <c r="J2396" s="14">
        <f>VLOOKUP(Table15[[#This Row],[TechRequired]],OldTree!A:B,2,0)</f>
        <v>5</v>
      </c>
      <c r="K2396" s="22" t="s">
        <v>8950</v>
      </c>
      <c r="L2396" s="14" t="s">
        <v>6819</v>
      </c>
      <c r="M2396" s="14">
        <v>7</v>
      </c>
      <c r="N2396" s="11" t="str">
        <f>INDEX(TreeLookup!$C$1:$DE$21,MATCH(Table15[[#This Row],[CATEGORY]],TreeLookup!$C$1:$C$21,0),MATCH(Table15[[#This Row],[YEAR]],TreeLookup!$C$1:$DE$1,0))</f>
        <v>spaceStationSolarPanels</v>
      </c>
      <c r="P2396" s="13" t="s">
        <v>6842</v>
      </c>
      <c r="Q2396" s="11" t="s">
        <v>6689</v>
      </c>
      <c r="S2396" s="11">
        <v>1978</v>
      </c>
      <c r="W2396" s="15"/>
    </row>
    <row r="2397" spans="1:31" x14ac:dyDescent="0.25">
      <c r="A2397" s="11" t="s">
        <v>536</v>
      </c>
      <c r="B2397" s="12" t="s">
        <v>3493</v>
      </c>
      <c r="C2397" s="11">
        <v>43000</v>
      </c>
      <c r="D2397" s="11">
        <v>860000</v>
      </c>
      <c r="E2397" s="12" t="s">
        <v>3494</v>
      </c>
      <c r="F2397" s="11" t="s">
        <v>1319</v>
      </c>
      <c r="G2397" s="21" t="s">
        <v>11292</v>
      </c>
      <c r="H2397" s="11" t="s">
        <v>1903</v>
      </c>
      <c r="I2397" s="11" t="s">
        <v>1903</v>
      </c>
      <c r="J2397" s="14">
        <f>VLOOKUP(Table15[[#This Row],[TechRequired]],OldTree!A:B,2,0)</f>
        <v>7</v>
      </c>
      <c r="K2397" s="22" t="s">
        <v>8945</v>
      </c>
      <c r="L2397" s="14"/>
      <c r="M2397" s="14">
        <v>11</v>
      </c>
      <c r="N2397" s="11" t="str">
        <f>INDEX(TreeLookup!$C$1:$DE$21,MATCH(Table15[[#This Row],[CATEGORY]],TreeLookup!$C$1:$C$21,0),MATCH(Table15[[#This Row],[YEAR]],TreeLookup!$C$1:$DE$1,0))</f>
        <v>orbitalRocketryNF</v>
      </c>
      <c r="P2397" s="13" t="s">
        <v>6843</v>
      </c>
      <c r="Q2397" s="11" t="s">
        <v>6106</v>
      </c>
      <c r="R2397" s="21" t="s">
        <v>6107</v>
      </c>
      <c r="S2397" s="11">
        <v>2022</v>
      </c>
      <c r="W2397" s="15"/>
      <c r="AD2397" s="11" t="s">
        <v>11286</v>
      </c>
    </row>
    <row r="2398" spans="1:31" x14ac:dyDescent="0.25">
      <c r="A2398" s="11" t="s">
        <v>3672</v>
      </c>
      <c r="B2398" s="12" t="s">
        <v>7485</v>
      </c>
      <c r="C2398" s="11">
        <v>450</v>
      </c>
      <c r="D2398" s="11">
        <v>2200</v>
      </c>
      <c r="E2398" s="12" t="s">
        <v>10508</v>
      </c>
      <c r="F2398" s="11" t="s">
        <v>1301</v>
      </c>
      <c r="G2398" s="21" t="s">
        <v>11292</v>
      </c>
      <c r="H2398" s="11" t="s">
        <v>1903</v>
      </c>
      <c r="I2398" s="11" t="s">
        <v>5091</v>
      </c>
      <c r="J2398" s="14">
        <f>VLOOKUP(Table15[[#This Row],[TechRequired]],OldTree!A:B,2,0)</f>
        <v>3</v>
      </c>
      <c r="K2398" s="22" t="s">
        <v>8948</v>
      </c>
      <c r="L2398" s="14" t="s">
        <v>6831</v>
      </c>
      <c r="N2398" s="11" t="str">
        <f>INDEX(TreeLookup!$C$1:$DE$21,MATCH(Table15[[#This Row],[CATEGORY]],TreeLookup!$C$1:$C$21,0),MATCH(Table15[[#This Row],[YEAR]],TreeLookup!$C$1:$DE$1,0))</f>
        <v>largeScaleOrbitalCon</v>
      </c>
      <c r="P2398" s="13" t="s">
        <v>6842</v>
      </c>
      <c r="Q2398" s="11" t="s">
        <v>6598</v>
      </c>
      <c r="S2398" s="11">
        <v>2000</v>
      </c>
      <c r="W2398" s="15"/>
    </row>
    <row r="2399" spans="1:31" x14ac:dyDescent="0.25">
      <c r="A2399" s="11" t="s">
        <v>1451</v>
      </c>
      <c r="B2399" s="12" t="s">
        <v>7770</v>
      </c>
      <c r="C2399" s="11">
        <v>500</v>
      </c>
      <c r="D2399" s="11">
        <v>2000</v>
      </c>
      <c r="E2399" s="12" t="s">
        <v>1555</v>
      </c>
      <c r="F2399" s="11" t="s">
        <v>1284</v>
      </c>
      <c r="G2399" s="11" t="s">
        <v>5218</v>
      </c>
      <c r="H2399" s="11" t="s">
        <v>1903</v>
      </c>
      <c r="I2399" s="11" t="s">
        <v>5091</v>
      </c>
      <c r="J2399" s="14">
        <f>VLOOKUP(Table15[[#This Row],[TechRequired]],OldTree!A:B,2,0)</f>
        <v>4</v>
      </c>
      <c r="K2399" s="22" t="s">
        <v>6812</v>
      </c>
      <c r="L2399" s="14" t="s">
        <v>6812</v>
      </c>
      <c r="M2399" s="14">
        <v>2</v>
      </c>
      <c r="N2399" s="11" t="str">
        <f>INDEX(TreeLookup!$C$1:$DE$21,MATCH(Table15[[#This Row],[CATEGORY]],TreeLookup!$C$1:$C$21,0),MATCH(Table15[[#This Row],[YEAR]],TreeLookup!$C$1:$DE$1,0))</f>
        <v>start</v>
      </c>
      <c r="O2399" s="21" t="s">
        <v>1903</v>
      </c>
      <c r="P2399" s="13" t="s">
        <v>6842</v>
      </c>
      <c r="Q2399" s="11"/>
      <c r="W2399" s="15"/>
    </row>
    <row r="2400" spans="1:31" x14ac:dyDescent="0.25">
      <c r="A2400" s="11" t="s">
        <v>1039</v>
      </c>
      <c r="B2400" s="12" t="s">
        <v>1536</v>
      </c>
      <c r="C2400" s="11">
        <v>12</v>
      </c>
      <c r="D2400" s="11">
        <v>240</v>
      </c>
      <c r="E2400" s="12" t="s">
        <v>1555</v>
      </c>
      <c r="F2400" s="11" t="s">
        <v>1372</v>
      </c>
      <c r="G2400" s="11" t="s">
        <v>5218</v>
      </c>
      <c r="H2400" s="11" t="s">
        <v>1903</v>
      </c>
      <c r="I2400" s="11" t="s">
        <v>1903</v>
      </c>
      <c r="J2400" s="14">
        <f>VLOOKUP(Table15[[#This Row],[TechRequired]],OldTree!A:B,2,0)</f>
        <v>0</v>
      </c>
      <c r="K2400" s="22" t="s">
        <v>6812</v>
      </c>
      <c r="L2400" s="14"/>
      <c r="M2400" s="14">
        <v>0</v>
      </c>
      <c r="N2400" s="11" t="str">
        <f>INDEX(TreeLookup!$C$1:$DE$21,MATCH(Table15[[#This Row],[CATEGORY]],TreeLookup!$C$1:$C$21,0),MATCH(Table15[[#This Row],[YEAR]],TreeLookup!$C$1:$DE$1,0))</f>
        <v>start</v>
      </c>
      <c r="P2400" s="13" t="s">
        <v>6843</v>
      </c>
      <c r="Q2400" s="11"/>
      <c r="S2400" s="11">
        <v>0</v>
      </c>
      <c r="W2400" s="15"/>
      <c r="AC2400" s="11" t="s">
        <v>11286</v>
      </c>
    </row>
    <row r="2401" spans="1:25" x14ac:dyDescent="0.25">
      <c r="A2401" s="11" t="s">
        <v>1452</v>
      </c>
      <c r="B2401" s="12" t="s">
        <v>7771</v>
      </c>
      <c r="C2401" s="11">
        <v>500</v>
      </c>
      <c r="D2401" s="11">
        <v>2000</v>
      </c>
      <c r="E2401" s="12" t="s">
        <v>1555</v>
      </c>
      <c r="F2401" s="11" t="s">
        <v>1284</v>
      </c>
      <c r="G2401" s="11" t="s">
        <v>5218</v>
      </c>
      <c r="H2401" s="11" t="s">
        <v>1903</v>
      </c>
      <c r="I2401" s="11" t="s">
        <v>5091</v>
      </c>
      <c r="J2401" s="14">
        <f>VLOOKUP(Table15[[#This Row],[TechRequired]],OldTree!A:B,2,0)</f>
        <v>4</v>
      </c>
      <c r="K2401" s="22" t="s">
        <v>6812</v>
      </c>
      <c r="L2401" s="14" t="s">
        <v>6812</v>
      </c>
      <c r="M2401" s="14">
        <v>2</v>
      </c>
      <c r="N2401" s="11" t="str">
        <f>INDEX(TreeLookup!$C$1:$DE$21,MATCH(Table15[[#This Row],[CATEGORY]],TreeLookup!$C$1:$C$21,0),MATCH(Table15[[#This Row],[YEAR]],TreeLookup!$C$1:$DE$1,0))</f>
        <v>start</v>
      </c>
      <c r="O2401" s="21" t="s">
        <v>1903</v>
      </c>
      <c r="P2401" s="13" t="s">
        <v>6842</v>
      </c>
      <c r="Q2401" s="11"/>
      <c r="W2401" s="15"/>
    </row>
    <row r="2402" spans="1:25" x14ac:dyDescent="0.25">
      <c r="A2402" s="11" t="s">
        <v>2377</v>
      </c>
      <c r="B2402" s="12" t="s">
        <v>8350</v>
      </c>
      <c r="C2402" s="11">
        <v>200</v>
      </c>
      <c r="D2402" s="11">
        <v>500</v>
      </c>
      <c r="E2402" s="12" t="s">
        <v>2378</v>
      </c>
      <c r="F2402" s="11" t="s">
        <v>1324</v>
      </c>
      <c r="G2402" s="11" t="s">
        <v>1909</v>
      </c>
      <c r="H2402" s="11" t="s">
        <v>5091</v>
      </c>
      <c r="I2402" s="11" t="s">
        <v>5091</v>
      </c>
      <c r="J2402" s="14">
        <f>VLOOKUP(Table15[[#This Row],[TechRequired]],OldTree!A:B,2,0)</f>
        <v>2</v>
      </c>
      <c r="K2402" s="14"/>
      <c r="L2402" s="14"/>
      <c r="N2402" s="11" t="e">
        <f>INDEX(TreeLookup!$C$1:$DE$21,MATCH(Table15[[#This Row],[CATEGORY]],TreeLookup!$C$1:$C$21,0),MATCH(Table15[[#This Row],[YEAR]],TreeLookup!$C$1:$DE$1,0))</f>
        <v>#N/A</v>
      </c>
      <c r="O2402" s="11" t="s">
        <v>1903</v>
      </c>
      <c r="Q2402" s="11"/>
    </row>
    <row r="2403" spans="1:25" x14ac:dyDescent="0.25">
      <c r="A2403" s="11" t="s">
        <v>2375</v>
      </c>
      <c r="B2403" s="12" t="s">
        <v>8351</v>
      </c>
      <c r="C2403" s="11">
        <v>2000</v>
      </c>
      <c r="D2403" s="11">
        <v>1800</v>
      </c>
      <c r="E2403" s="12" t="s">
        <v>2376</v>
      </c>
      <c r="F2403" s="11" t="s">
        <v>1300</v>
      </c>
      <c r="G2403" s="11" t="s">
        <v>1909</v>
      </c>
      <c r="H2403" s="11" t="s">
        <v>5091</v>
      </c>
      <c r="I2403" s="11" t="s">
        <v>5091</v>
      </c>
      <c r="J2403" s="14">
        <f>VLOOKUP(Table15[[#This Row],[TechRequired]],OldTree!A:B,2,0)</f>
        <v>1</v>
      </c>
      <c r="K2403" s="14"/>
      <c r="L2403" s="14"/>
      <c r="N2403" s="11" t="e">
        <f>INDEX(TreeLookup!$C$1:$DE$21,MATCH(Table15[[#This Row],[CATEGORY]],TreeLookup!$C$1:$C$21,0),MATCH(Table15[[#This Row],[YEAR]],TreeLookup!$C$1:$DE$1,0))</f>
        <v>#N/A</v>
      </c>
      <c r="O2403" s="11" t="s">
        <v>1903</v>
      </c>
      <c r="Q2403" s="11"/>
    </row>
    <row r="2404" spans="1:25" x14ac:dyDescent="0.25">
      <c r="A2404" s="11" t="s">
        <v>2379</v>
      </c>
      <c r="B2404" s="12" t="s">
        <v>8352</v>
      </c>
      <c r="C2404" s="11">
        <v>200</v>
      </c>
      <c r="D2404" s="11">
        <v>180</v>
      </c>
      <c r="E2404" s="12" t="s">
        <v>2380</v>
      </c>
      <c r="F2404" s="11" t="s">
        <v>1300</v>
      </c>
      <c r="G2404" s="11" t="s">
        <v>1909</v>
      </c>
      <c r="H2404" s="11" t="s">
        <v>5091</v>
      </c>
      <c r="I2404" s="11" t="s">
        <v>5091</v>
      </c>
      <c r="J2404" s="14">
        <f>VLOOKUP(Table15[[#This Row],[TechRequired]],OldTree!A:B,2,0)</f>
        <v>1</v>
      </c>
      <c r="K2404" s="14"/>
      <c r="L2404" s="14"/>
      <c r="N2404" s="11" t="e">
        <f>INDEX(TreeLookup!$C$1:$DE$21,MATCH(Table15[[#This Row],[CATEGORY]],TreeLookup!$C$1:$C$21,0),MATCH(Table15[[#This Row],[YEAR]],TreeLookup!$C$1:$DE$1,0))</f>
        <v>#N/A</v>
      </c>
      <c r="O2404" s="11" t="s">
        <v>1903</v>
      </c>
      <c r="Q2404" s="11"/>
    </row>
    <row r="2405" spans="1:25" x14ac:dyDescent="0.25">
      <c r="A2405" s="11" t="s">
        <v>1599</v>
      </c>
      <c r="B2405" s="12" t="s">
        <v>8314</v>
      </c>
      <c r="C2405" s="11">
        <v>220</v>
      </c>
      <c r="D2405" s="11">
        <v>300</v>
      </c>
      <c r="E2405" s="12" t="s">
        <v>9917</v>
      </c>
      <c r="F2405" s="11" t="s">
        <v>1357</v>
      </c>
      <c r="G2405" s="11" t="s">
        <v>1917</v>
      </c>
      <c r="H2405" s="11" t="s">
        <v>1903</v>
      </c>
      <c r="I2405" s="11" t="s">
        <v>5091</v>
      </c>
      <c r="J2405" s="14">
        <f>VLOOKUP(Table15[[#This Row],[TechRequired]],OldTree!A:B,2,0)</f>
        <v>4</v>
      </c>
      <c r="K2405" s="22" t="s">
        <v>6812</v>
      </c>
      <c r="L2405" s="14"/>
      <c r="N2405" s="11" t="str">
        <f>INDEX(TreeLookup!$C$1:$DE$21,MATCH(Table15[[#This Row],[CATEGORY]],TreeLookup!$C$1:$C$21,0),MATCH(Table15[[#This Row],[YEAR]],TreeLookup!$C$1:$DE$1,0))</f>
        <v>largeSpaceplaneControl</v>
      </c>
      <c r="P2405" s="13" t="s">
        <v>6842</v>
      </c>
      <c r="Q2405" s="11" t="s">
        <v>6077</v>
      </c>
      <c r="R2405" s="11" t="s">
        <v>6309</v>
      </c>
      <c r="S2405" s="11">
        <v>1981</v>
      </c>
      <c r="W2405" s="15"/>
      <c r="Y2405" s="11" t="s">
        <v>10994</v>
      </c>
    </row>
    <row r="2406" spans="1:25" x14ac:dyDescent="0.25">
      <c r="A2406" s="35" t="s">
        <v>6246</v>
      </c>
      <c r="B2406" s="12" t="s">
        <v>6246</v>
      </c>
      <c r="F2406" s="11" t="s">
        <v>1357</v>
      </c>
      <c r="G2406" s="11" t="s">
        <v>6059</v>
      </c>
      <c r="H2406" s="11" t="s">
        <v>1903</v>
      </c>
      <c r="J2406" s="16">
        <f>VLOOKUP(Table15[[#This Row],[TechRequired]],OldTree!A:B,2,0)</f>
        <v>4</v>
      </c>
      <c r="K2406" s="22" t="s">
        <v>8954</v>
      </c>
      <c r="L2406" s="16"/>
      <c r="N2406" s="11" t="str">
        <f>INDEX(TreeLookup!$C$1:$DE$21,MATCH(Table15[[#This Row],[CATEGORY]],TreeLookup!$C$1:$C$21,0),MATCH(Table15[[#This Row],[YEAR]],TreeLookup!$C$1:$DE$1,0))</f>
        <v>stagedCombustion1969</v>
      </c>
      <c r="Q2406" s="11" t="s">
        <v>6247</v>
      </c>
      <c r="R2406" s="11" t="s">
        <v>569</v>
      </c>
      <c r="S2406" s="11">
        <v>1969</v>
      </c>
    </row>
    <row r="2407" spans="1:25" x14ac:dyDescent="0.25">
      <c r="A2407" s="35" t="s">
        <v>6245</v>
      </c>
      <c r="B2407" s="12" t="s">
        <v>6245</v>
      </c>
      <c r="F2407" s="11" t="s">
        <v>1357</v>
      </c>
      <c r="G2407" s="11" t="s">
        <v>6059</v>
      </c>
      <c r="H2407" s="11" t="s">
        <v>1903</v>
      </c>
      <c r="J2407" s="16">
        <f>VLOOKUP(Table15[[#This Row],[TechRequired]],OldTree!A:B,2,0)</f>
        <v>4</v>
      </c>
      <c r="K2407" s="22" t="s">
        <v>8954</v>
      </c>
      <c r="L2407" s="16"/>
      <c r="N2407" s="11" t="str">
        <f>INDEX(TreeLookup!$C$1:$DE$21,MATCH(Table15[[#This Row],[CATEGORY]],TreeLookup!$C$1:$C$21,0),MATCH(Table15[[#This Row],[YEAR]],TreeLookup!$C$1:$DE$1,0))</f>
        <v>stagedCombustion1969</v>
      </c>
      <c r="Q2407" s="11" t="s">
        <v>4320</v>
      </c>
      <c r="R2407" s="11" t="s">
        <v>569</v>
      </c>
      <c r="S2407" s="11">
        <v>1969</v>
      </c>
    </row>
    <row r="2408" spans="1:25" x14ac:dyDescent="0.25">
      <c r="A2408" s="35" t="s">
        <v>6250</v>
      </c>
      <c r="B2408" s="12" t="s">
        <v>6250</v>
      </c>
      <c r="F2408" s="11" t="s">
        <v>1356</v>
      </c>
      <c r="G2408" s="11" t="s">
        <v>6059</v>
      </c>
      <c r="H2408" s="11" t="s">
        <v>1903</v>
      </c>
      <c r="J2408" s="16">
        <f>VLOOKUP(Table15[[#This Row],[TechRequired]],OldTree!A:B,2,0)</f>
        <v>5</v>
      </c>
      <c r="K2408" s="22" t="s">
        <v>8954</v>
      </c>
      <c r="L2408" s="16"/>
      <c r="N2408" s="11" t="str">
        <f>INDEX(TreeLookup!$C$1:$DE$21,MATCH(Table15[[#This Row],[CATEGORY]],TreeLookup!$C$1:$C$21,0),MATCH(Table15[[#This Row],[YEAR]],TreeLookup!$C$1:$DE$1,0))</f>
        <v>stagedCombustion1972</v>
      </c>
      <c r="Q2408" s="11" t="s">
        <v>6251</v>
      </c>
      <c r="R2408" s="11" t="s">
        <v>569</v>
      </c>
      <c r="S2408" s="11">
        <v>1973</v>
      </c>
    </row>
    <row r="2409" spans="1:25" x14ac:dyDescent="0.25">
      <c r="A2409" s="11" t="s">
        <v>9554</v>
      </c>
      <c r="B2409" s="12" t="s">
        <v>8790</v>
      </c>
      <c r="C2409" s="11">
        <v>200</v>
      </c>
      <c r="D2409" s="11">
        <v>2800</v>
      </c>
      <c r="E2409" s="12" t="s">
        <v>9918</v>
      </c>
      <c r="F2409" s="11" t="s">
        <v>1357</v>
      </c>
      <c r="G2409" s="11" t="s">
        <v>8708</v>
      </c>
      <c r="H2409" s="11" t="s">
        <v>1903</v>
      </c>
      <c r="I2409" s="11" t="s">
        <v>5091</v>
      </c>
      <c r="J2409" s="16">
        <f>VLOOKUP(Table15[[#This Row],[TechRequired]],OldTree!A:B,2,0)</f>
        <v>4</v>
      </c>
      <c r="K2409" s="22" t="s">
        <v>6812</v>
      </c>
      <c r="L2409" s="16" t="s">
        <v>8690</v>
      </c>
      <c r="N2409" s="17" t="str">
        <f>INDEX(TreeLookup!$C$1:$DE$21,MATCH(Table15[[#This Row],[CATEGORY]],TreeLookup!$C$1:$C$21,0),MATCH(Table15[[#This Row],[YEAR]],TreeLookup!$C$1:$DE$1,0))</f>
        <v>largeSpaceplaneControl</v>
      </c>
      <c r="P2409" s="13" t="s">
        <v>6842</v>
      </c>
      <c r="Q2409" s="11" t="s">
        <v>6077</v>
      </c>
      <c r="R2409" s="11" t="s">
        <v>6309</v>
      </c>
      <c r="S2409" s="11">
        <v>1981</v>
      </c>
      <c r="W2409" s="15"/>
      <c r="Y2409" s="11" t="s">
        <v>10994</v>
      </c>
    </row>
    <row r="2410" spans="1:25" x14ac:dyDescent="0.25">
      <c r="A2410" s="35" t="s">
        <v>6248</v>
      </c>
      <c r="B2410" s="12" t="s">
        <v>6248</v>
      </c>
      <c r="F2410" s="11" t="s">
        <v>1356</v>
      </c>
      <c r="G2410" s="11" t="s">
        <v>6059</v>
      </c>
      <c r="H2410" s="11" t="s">
        <v>1903</v>
      </c>
      <c r="J2410" s="16">
        <f>VLOOKUP(Table15[[#This Row],[TechRequired]],OldTree!A:B,2,0)</f>
        <v>5</v>
      </c>
      <c r="K2410" s="22" t="s">
        <v>8954</v>
      </c>
      <c r="L2410" s="16"/>
      <c r="N2410" s="11" t="str">
        <f>INDEX(TreeLookup!$C$1:$DE$21,MATCH(Table15[[#This Row],[CATEGORY]],TreeLookup!$C$1:$C$21,0),MATCH(Table15[[#This Row],[YEAR]],TreeLookup!$C$1:$DE$1,0))</f>
        <v>stagedCombustion1972</v>
      </c>
      <c r="Q2410" s="11" t="s">
        <v>6249</v>
      </c>
      <c r="R2410" s="11" t="s">
        <v>569</v>
      </c>
      <c r="S2410" s="11">
        <v>1973</v>
      </c>
    </row>
    <row r="2411" spans="1:25" x14ac:dyDescent="0.25">
      <c r="A2411" s="35" t="s">
        <v>6241</v>
      </c>
      <c r="B2411" s="12" t="s">
        <v>6241</v>
      </c>
      <c r="F2411" s="11" t="s">
        <v>1371</v>
      </c>
      <c r="G2411" s="11" t="s">
        <v>6059</v>
      </c>
      <c r="H2411" s="11" t="s">
        <v>1903</v>
      </c>
      <c r="J2411" s="16">
        <f>VLOOKUP(Table15[[#This Row],[TechRequired]],OldTree!A:B,2,0)</f>
        <v>8</v>
      </c>
      <c r="K2411" s="23" t="s">
        <v>8954</v>
      </c>
      <c r="L2411" s="16"/>
      <c r="M2411" s="14">
        <v>10</v>
      </c>
      <c r="N2411" s="11" t="str">
        <f>INDEX(TreeLookup!$C$1:$DE$21,MATCH(Table15[[#This Row],[CATEGORY]],TreeLookup!$C$1:$C$21,0),MATCH(Table15[[#This Row],[YEAR]],TreeLookup!$C$1:$DE$1,0))</f>
        <v>stagedCombustion2009</v>
      </c>
      <c r="Q2411" s="11" t="s">
        <v>6242</v>
      </c>
      <c r="R2411" s="11" t="s">
        <v>1816</v>
      </c>
      <c r="S2411" s="11">
        <v>2013</v>
      </c>
    </row>
    <row r="2412" spans="1:25" x14ac:dyDescent="0.25">
      <c r="A2412" s="11" t="s">
        <v>9555</v>
      </c>
      <c r="B2412" s="12" t="s">
        <v>8819</v>
      </c>
      <c r="C2412" s="11">
        <v>200</v>
      </c>
      <c r="D2412" s="11">
        <v>1500</v>
      </c>
      <c r="E2412" s="12" t="s">
        <v>10353</v>
      </c>
      <c r="F2412" s="11" t="s">
        <v>1357</v>
      </c>
      <c r="G2412" s="11" t="s">
        <v>8708</v>
      </c>
      <c r="H2412" s="11" t="s">
        <v>1903</v>
      </c>
      <c r="I2412" s="11" t="s">
        <v>5091</v>
      </c>
      <c r="J2412" s="16">
        <f>VLOOKUP(Table15[[#This Row],[TechRequired]],OldTree!A:B,2,0)</f>
        <v>4</v>
      </c>
      <c r="K2412" s="22" t="s">
        <v>6812</v>
      </c>
      <c r="L2412" s="16" t="s">
        <v>8690</v>
      </c>
      <c r="N2412" s="17" t="str">
        <f>INDEX(TreeLookup!$C$1:$DE$21,MATCH(Table15[[#This Row],[CATEGORY]],TreeLookup!$C$1:$C$21,0),MATCH(Table15[[#This Row],[YEAR]],TreeLookup!$C$1:$DE$1,0))</f>
        <v>standardDockingPorts</v>
      </c>
      <c r="P2412" s="13" t="s">
        <v>6842</v>
      </c>
      <c r="Q2412" s="24" t="s">
        <v>6321</v>
      </c>
      <c r="S2412" s="11">
        <v>1986</v>
      </c>
      <c r="W2412" s="15"/>
    </row>
    <row r="2413" spans="1:25" x14ac:dyDescent="0.25">
      <c r="A2413" s="11" t="s">
        <v>6233</v>
      </c>
      <c r="B2413" s="12" t="s">
        <v>6233</v>
      </c>
      <c r="G2413" s="11" t="s">
        <v>6059</v>
      </c>
      <c r="H2413" s="11" t="s">
        <v>1903</v>
      </c>
      <c r="J2413" s="16" t="e">
        <f>VLOOKUP(Table15[[#This Row],[TechRequired]],OldTree!A:B,2,0)</f>
        <v>#N/A</v>
      </c>
      <c r="K2413" s="23" t="s">
        <v>8954</v>
      </c>
      <c r="L2413" s="16"/>
      <c r="N2413" s="11" t="str">
        <f>INDEX(TreeLookup!$C$1:$DE$21,MATCH(Table15[[#This Row],[CATEGORY]],TreeLookup!$C$1:$C$21,0),MATCH(Table15[[#This Row],[YEAR]],TreeLookup!$C$1:$DE$1,0))</f>
        <v>stagedCombustion1969</v>
      </c>
      <c r="Q2413" s="11"/>
      <c r="R2413" s="11" t="s">
        <v>6232</v>
      </c>
      <c r="S2413" s="11">
        <v>1969</v>
      </c>
    </row>
    <row r="2414" spans="1:25" x14ac:dyDescent="0.25">
      <c r="A2414" s="11" t="s">
        <v>6234</v>
      </c>
      <c r="B2414" s="12" t="s">
        <v>6234</v>
      </c>
      <c r="G2414" s="11" t="s">
        <v>6059</v>
      </c>
      <c r="H2414" s="11" t="s">
        <v>1903</v>
      </c>
      <c r="J2414" s="16" t="e">
        <f>VLOOKUP(Table15[[#This Row],[TechRequired]],OldTree!A:B,2,0)</f>
        <v>#N/A</v>
      </c>
      <c r="K2414" s="23" t="s">
        <v>8954</v>
      </c>
      <c r="L2414" s="16"/>
      <c r="N2414" s="11" t="str">
        <f>INDEX(TreeLookup!$C$1:$DE$21,MATCH(Table15[[#This Row],[CATEGORY]],TreeLookup!$C$1:$C$21,0),MATCH(Table15[[#This Row],[YEAR]],TreeLookup!$C$1:$DE$1,0))</f>
        <v>stagedCombustion1969</v>
      </c>
      <c r="Q2414" s="11"/>
      <c r="R2414" s="11" t="s">
        <v>6232</v>
      </c>
      <c r="S2414" s="11">
        <v>1969</v>
      </c>
    </row>
    <row r="2415" spans="1:25" x14ac:dyDescent="0.25">
      <c r="A2415" s="35" t="s">
        <v>6235</v>
      </c>
      <c r="B2415" s="12" t="s">
        <v>6235</v>
      </c>
      <c r="F2415" s="11" t="s">
        <v>1356</v>
      </c>
      <c r="G2415" s="11" t="s">
        <v>6059</v>
      </c>
      <c r="H2415" s="11" t="s">
        <v>1903</v>
      </c>
      <c r="J2415" s="16">
        <f>VLOOKUP(Table15[[#This Row],[TechRequired]],OldTree!A:B,2,0)</f>
        <v>5</v>
      </c>
      <c r="K2415" s="23" t="s">
        <v>8954</v>
      </c>
      <c r="L2415" s="16"/>
      <c r="N2415" s="11" t="str">
        <f>INDEX(TreeLookup!$C$1:$DE$21,MATCH(Table15[[#This Row],[CATEGORY]],TreeLookup!$C$1:$C$21,0),MATCH(Table15[[#This Row],[YEAR]],TreeLookup!$C$1:$DE$1,0))</f>
        <v>stagedCombustion1972</v>
      </c>
      <c r="Q2415" s="11"/>
      <c r="R2415" s="11" t="s">
        <v>6232</v>
      </c>
      <c r="S2415" s="11">
        <v>1975</v>
      </c>
    </row>
    <row r="2416" spans="1:25" x14ac:dyDescent="0.25">
      <c r="A2416" s="11" t="s">
        <v>8747</v>
      </c>
      <c r="B2416" s="12" t="s">
        <v>8807</v>
      </c>
      <c r="C2416" s="11">
        <v>200</v>
      </c>
      <c r="D2416" s="11">
        <v>2800</v>
      </c>
      <c r="E2416" s="12" t="s">
        <v>10179</v>
      </c>
      <c r="F2416" s="11" t="s">
        <v>1357</v>
      </c>
      <c r="G2416" s="11" t="s">
        <v>8708</v>
      </c>
      <c r="H2416" s="11" t="s">
        <v>1903</v>
      </c>
      <c r="I2416" s="11" t="s">
        <v>5091</v>
      </c>
      <c r="J2416" s="16">
        <f>VLOOKUP(Table15[[#This Row],[TechRequired]],OldTree!A:B,2,0)</f>
        <v>4</v>
      </c>
      <c r="K2416" s="23" t="s">
        <v>6812</v>
      </c>
      <c r="L2416" s="16" t="s">
        <v>8690</v>
      </c>
      <c r="N2416" s="17" t="str">
        <f>INDEX(TreeLookup!$C$1:$DE$21,MATCH(Table15[[#This Row],[CATEGORY]],TreeLookup!$C$1:$C$21,0),MATCH(Table15[[#This Row],[YEAR]],TreeLookup!$C$1:$DE$1,0))</f>
        <v>advancedFlightControl</v>
      </c>
      <c r="P2416" s="13" t="s">
        <v>6842</v>
      </c>
      <c r="Q2416" s="24" t="s">
        <v>8960</v>
      </c>
      <c r="S2416" s="11">
        <v>1967</v>
      </c>
      <c r="W2416" s="15"/>
    </row>
    <row r="2417" spans="1:38" x14ac:dyDescent="0.25">
      <c r="A2417" s="11" t="s">
        <v>217</v>
      </c>
      <c r="B2417" s="12" t="s">
        <v>6308</v>
      </c>
      <c r="C2417" s="11">
        <v>60</v>
      </c>
      <c r="D2417" s="11">
        <v>750</v>
      </c>
      <c r="E2417" s="12" t="s">
        <v>3155</v>
      </c>
      <c r="F2417" s="11" t="s">
        <v>1296</v>
      </c>
      <c r="G2417" s="11" t="s">
        <v>5691</v>
      </c>
      <c r="H2417" s="11" t="s">
        <v>1903</v>
      </c>
      <c r="I2417" s="11" t="s">
        <v>5143</v>
      </c>
      <c r="J2417" s="14">
        <f>VLOOKUP(Table15[[#This Row],[TechRequired]],OldTree!A:B,2,0)</f>
        <v>7</v>
      </c>
      <c r="K2417" s="22" t="s">
        <v>6812</v>
      </c>
      <c r="L2417" s="14"/>
      <c r="N2417" s="11" t="str">
        <f>INDEX(TreeLookup!$C$1:$DE$21,MATCH(Table15[[#This Row],[CATEGORY]],TreeLookup!$C$1:$C$21,0),MATCH(Table15[[#This Row],[YEAR]],TreeLookup!$C$1:$DE$1,0))</f>
        <v>largeDockingPorts</v>
      </c>
      <c r="P2417" s="13" t="s">
        <v>6842</v>
      </c>
      <c r="Q2417" s="11" t="s">
        <v>6307</v>
      </c>
      <c r="R2417" s="21" t="s">
        <v>6306</v>
      </c>
      <c r="S2417" s="11">
        <v>2007</v>
      </c>
      <c r="W2417" s="15"/>
    </row>
    <row r="2418" spans="1:38" x14ac:dyDescent="0.25">
      <c r="A2418" s="11" t="s">
        <v>6236</v>
      </c>
      <c r="B2418" s="12" t="s">
        <v>6236</v>
      </c>
      <c r="F2418" s="11" t="s">
        <v>1356</v>
      </c>
      <c r="G2418" s="11" t="s">
        <v>6059</v>
      </c>
      <c r="H2418" s="11" t="s">
        <v>1903</v>
      </c>
      <c r="J2418" s="16">
        <f>VLOOKUP(Table15[[#This Row],[TechRequired]],OldTree!A:B,2,0)</f>
        <v>5</v>
      </c>
      <c r="K2418" s="23" t="s">
        <v>8954</v>
      </c>
      <c r="L2418" s="16"/>
      <c r="N2418" s="11" t="str">
        <f>INDEX(TreeLookup!$C$1:$DE$21,MATCH(Table15[[#This Row],[CATEGORY]],TreeLookup!$C$1:$C$21,0),MATCH(Table15[[#This Row],[YEAR]],TreeLookup!$C$1:$DE$1,0))</f>
        <v>stagedCombustion1972</v>
      </c>
      <c r="Q2418" s="11"/>
      <c r="R2418" s="11" t="s">
        <v>6232</v>
      </c>
      <c r="S2418" s="11">
        <v>1975</v>
      </c>
    </row>
    <row r="2419" spans="1:38" x14ac:dyDescent="0.25">
      <c r="A2419" s="11" t="s">
        <v>2450</v>
      </c>
      <c r="B2419" s="12" t="s">
        <v>7506</v>
      </c>
      <c r="C2419" s="11">
        <v>600</v>
      </c>
      <c r="D2419" s="11">
        <v>1200</v>
      </c>
      <c r="E2419" s="12" t="s">
        <v>10519</v>
      </c>
      <c r="F2419" s="11" t="s">
        <v>1324</v>
      </c>
      <c r="G2419" s="11" t="s">
        <v>1909</v>
      </c>
      <c r="H2419" s="11" t="s">
        <v>1903</v>
      </c>
      <c r="I2419" s="11" t="s">
        <v>5091</v>
      </c>
      <c r="J2419" s="14">
        <f>VLOOKUP(Table15[[#This Row],[TechRequired]],OldTree!A:B,2,0)</f>
        <v>2</v>
      </c>
      <c r="K2419" s="22" t="s">
        <v>6012</v>
      </c>
      <c r="L2419" s="14" t="s">
        <v>8868</v>
      </c>
      <c r="N2419" s="11" t="str">
        <f>INDEX(TreeLookup!$C$1:$DE$21,MATCH(Table15[[#This Row],[CATEGORY]],TreeLookup!$C$1:$C$21,0),MATCH(Table15[[#This Row],[YEAR]],TreeLookup!$C$1:$DE$1,0))</f>
        <v>materialsScienceInternational</v>
      </c>
      <c r="P2419" s="13" t="s">
        <v>6842</v>
      </c>
      <c r="Q2419" s="11" t="s">
        <v>6647</v>
      </c>
      <c r="S2419" s="11">
        <v>2000</v>
      </c>
      <c r="W2419" s="15"/>
    </row>
    <row r="2420" spans="1:38" x14ac:dyDescent="0.25">
      <c r="A2420" s="11" t="s">
        <v>271</v>
      </c>
      <c r="B2420" s="12" t="s">
        <v>2453</v>
      </c>
      <c r="C2420" s="11">
        <v>100</v>
      </c>
      <c r="D2420" s="11">
        <v>2000</v>
      </c>
      <c r="E2420" s="12" t="s">
        <v>2454</v>
      </c>
      <c r="F2420" s="11" t="s">
        <v>1299</v>
      </c>
      <c r="G2420" s="11" t="s">
        <v>1909</v>
      </c>
      <c r="H2420" s="11" t="s">
        <v>1903</v>
      </c>
      <c r="I2420" s="11" t="s">
        <v>1903</v>
      </c>
      <c r="J2420" s="14">
        <f>VLOOKUP(Table15[[#This Row],[TechRequired]],OldTree!A:B,2,0)</f>
        <v>1.5</v>
      </c>
      <c r="K2420" s="22" t="s">
        <v>6012</v>
      </c>
      <c r="L2420" s="14" t="s">
        <v>8868</v>
      </c>
      <c r="N2420" s="11" t="str">
        <f>INDEX(TreeLookup!$C$1:$DE$21,MATCH(Table15[[#This Row],[CATEGORY]],TreeLookup!$C$1:$C$21,0),MATCH(Table15[[#This Row],[YEAR]],TreeLookup!$C$1:$DE$1,0))</f>
        <v>materialsScienceSatellite</v>
      </c>
      <c r="P2420" s="13" t="s">
        <v>6843</v>
      </c>
      <c r="Q2420" s="11" t="s">
        <v>6297</v>
      </c>
      <c r="S2420" s="11">
        <v>1960</v>
      </c>
      <c r="W2420" s="15"/>
      <c r="AL2420" s="11" t="s">
        <v>11286</v>
      </c>
    </row>
    <row r="2421" spans="1:38" x14ac:dyDescent="0.25">
      <c r="A2421" s="11" t="s">
        <v>273</v>
      </c>
      <c r="B2421" s="12" t="s">
        <v>2451</v>
      </c>
      <c r="C2421" s="11">
        <v>100</v>
      </c>
      <c r="D2421" s="11">
        <v>2000</v>
      </c>
      <c r="E2421" s="12" t="s">
        <v>2452</v>
      </c>
      <c r="F2421" s="11" t="s">
        <v>1299</v>
      </c>
      <c r="G2421" s="11" t="s">
        <v>1909</v>
      </c>
      <c r="H2421" s="11" t="s">
        <v>1903</v>
      </c>
      <c r="I2421" s="11" t="s">
        <v>1903</v>
      </c>
      <c r="J2421" s="14">
        <f>VLOOKUP(Table15[[#This Row],[TechRequired]],OldTree!A:B,2,0)</f>
        <v>1.5</v>
      </c>
      <c r="K2421" s="22" t="s">
        <v>6012</v>
      </c>
      <c r="L2421" s="14" t="s">
        <v>8868</v>
      </c>
      <c r="N2421" s="11" t="str">
        <f>INDEX(TreeLookup!$C$1:$DE$21,MATCH(Table15[[#This Row],[CATEGORY]],TreeLookup!$C$1:$C$21,0),MATCH(Table15[[#This Row],[YEAR]],TreeLookup!$C$1:$DE$1,0))</f>
        <v>materialsScienceAdvCapsules</v>
      </c>
      <c r="P2421" s="13" t="s">
        <v>6843</v>
      </c>
      <c r="Q2421" s="11" t="s">
        <v>6687</v>
      </c>
      <c r="S2421" s="11">
        <v>1966</v>
      </c>
      <c r="W2421" s="15"/>
      <c r="AL2421" s="11" t="s">
        <v>11286</v>
      </c>
    </row>
    <row r="2422" spans="1:38" x14ac:dyDescent="0.25">
      <c r="A2422" s="11" t="s">
        <v>272</v>
      </c>
      <c r="B2422" s="12" t="s">
        <v>2455</v>
      </c>
      <c r="C2422" s="11">
        <v>100</v>
      </c>
      <c r="D2422" s="11">
        <v>2000</v>
      </c>
      <c r="E2422" s="12" t="s">
        <v>2456</v>
      </c>
      <c r="F2422" s="11" t="s">
        <v>1299</v>
      </c>
      <c r="G2422" s="11" t="s">
        <v>1909</v>
      </c>
      <c r="H2422" s="11" t="s">
        <v>1903</v>
      </c>
      <c r="I2422" s="11" t="s">
        <v>1903</v>
      </c>
      <c r="J2422" s="14">
        <f>VLOOKUP(Table15[[#This Row],[TechRequired]],OldTree!A:B,2,0)</f>
        <v>1.5</v>
      </c>
      <c r="K2422" s="22" t="s">
        <v>6012</v>
      </c>
      <c r="L2422" s="14" t="s">
        <v>8868</v>
      </c>
      <c r="N2422" s="11" t="str">
        <f>INDEX(TreeLookup!$C$1:$DE$21,MATCH(Table15[[#This Row],[CATEGORY]],TreeLookup!$C$1:$C$21,0),MATCH(Table15[[#This Row],[YEAR]],TreeLookup!$C$1:$DE$1,0))</f>
        <v>materialsScienceAdvCapsules</v>
      </c>
      <c r="P2422" s="13" t="s">
        <v>6843</v>
      </c>
      <c r="Q2422" s="11" t="s">
        <v>6717</v>
      </c>
      <c r="S2422" s="11">
        <v>1964</v>
      </c>
      <c r="W2422" s="15"/>
      <c r="AL2422" s="11" t="s">
        <v>11286</v>
      </c>
    </row>
    <row r="2423" spans="1:38" x14ac:dyDescent="0.25">
      <c r="A2423" s="11" t="s">
        <v>658</v>
      </c>
      <c r="B2423" s="12" t="s">
        <v>2500</v>
      </c>
      <c r="C2423" s="11">
        <v>680</v>
      </c>
      <c r="D2423" s="11">
        <v>13600</v>
      </c>
      <c r="E2423" s="12" t="s">
        <v>2501</v>
      </c>
      <c r="F2423" s="11" t="s">
        <v>1324</v>
      </c>
      <c r="G2423" s="11" t="s">
        <v>1909</v>
      </c>
      <c r="H2423" s="11" t="s">
        <v>1903</v>
      </c>
      <c r="I2423" s="11" t="s">
        <v>1903</v>
      </c>
      <c r="J2423" s="14">
        <f>VLOOKUP(Table15[[#This Row],[TechRequired]],OldTree!A:B,2,0)</f>
        <v>2</v>
      </c>
      <c r="K2423" s="22" t="s">
        <v>8945</v>
      </c>
      <c r="L2423" s="14"/>
      <c r="N2423" s="11" t="str">
        <f>INDEX(TreeLookup!$C$1:$DE$21,MATCH(Table15[[#This Row],[CATEGORY]],TreeLookup!$C$1:$C$21,0),MATCH(Table15[[#This Row],[YEAR]],TreeLookup!$C$1:$DE$1,0))</f>
        <v>orbitalRocketry1956</v>
      </c>
      <c r="P2423" s="13" t="s">
        <v>6843</v>
      </c>
      <c r="Q2423" s="11" t="s">
        <v>6659</v>
      </c>
      <c r="S2423" s="11">
        <v>1957</v>
      </c>
      <c r="W2423" s="15"/>
      <c r="AL2423" s="11" t="s">
        <v>11286</v>
      </c>
    </row>
    <row r="2424" spans="1:38" x14ac:dyDescent="0.25">
      <c r="A2424" s="11" t="s">
        <v>2433</v>
      </c>
      <c r="B2424" s="12" t="s">
        <v>6998</v>
      </c>
      <c r="C2424" s="11">
        <v>850</v>
      </c>
      <c r="D2424" s="11">
        <v>1</v>
      </c>
      <c r="E2424" s="12" t="s">
        <v>10054</v>
      </c>
      <c r="F2424" s="11" t="s">
        <v>1324</v>
      </c>
      <c r="G2424" s="11" t="s">
        <v>1909</v>
      </c>
      <c r="H2424" s="11" t="s">
        <v>1903</v>
      </c>
      <c r="I2424" s="11" t="s">
        <v>5091</v>
      </c>
      <c r="J2424" s="14">
        <f>VLOOKUP(Table15[[#This Row],[TechRequired]],OldTree!A:B,2,0)</f>
        <v>2</v>
      </c>
      <c r="K2424" s="22" t="s">
        <v>8954</v>
      </c>
      <c r="L2424" s="14"/>
      <c r="N2424" s="11" t="str">
        <f>INDEX(TreeLookup!$C$1:$DE$21,MATCH(Table15[[#This Row],[CATEGORY]],TreeLookup!$C$1:$C$21,0),MATCH(Table15[[#This Row],[YEAR]],TreeLookup!$C$1:$DE$1,0))</f>
        <v>firstStagedCombustion</v>
      </c>
      <c r="P2424" s="13" t="s">
        <v>6842</v>
      </c>
      <c r="Q2424" s="11" t="s">
        <v>6297</v>
      </c>
      <c r="S2424" s="11">
        <v>1961</v>
      </c>
      <c r="W2424" s="15"/>
    </row>
    <row r="2425" spans="1:38" x14ac:dyDescent="0.25">
      <c r="A2425" s="11" t="s">
        <v>657</v>
      </c>
      <c r="B2425" s="12" t="s">
        <v>2471</v>
      </c>
      <c r="C2425" s="11">
        <v>700</v>
      </c>
      <c r="D2425" s="11">
        <v>14000</v>
      </c>
      <c r="E2425" s="12" t="s">
        <v>2472</v>
      </c>
      <c r="F2425" s="11" t="s">
        <v>1324</v>
      </c>
      <c r="G2425" s="11" t="s">
        <v>1909</v>
      </c>
      <c r="H2425" s="11" t="s">
        <v>1903</v>
      </c>
      <c r="I2425" s="11" t="s">
        <v>1903</v>
      </c>
      <c r="J2425" s="14">
        <f>VLOOKUP(Table15[[#This Row],[TechRequired]],OldTree!A:B,2,0)</f>
        <v>2</v>
      </c>
      <c r="K2425" s="22" t="s">
        <v>8945</v>
      </c>
      <c r="L2425" s="14"/>
      <c r="N2425" s="11" t="str">
        <f>INDEX(TreeLookup!$C$1:$DE$21,MATCH(Table15[[#This Row],[CATEGORY]],TreeLookup!$C$1:$C$21,0),MATCH(Table15[[#This Row],[YEAR]],TreeLookup!$C$1:$DE$1,0))</f>
        <v>orbitalRocketry1956</v>
      </c>
      <c r="P2425" s="13" t="s">
        <v>6843</v>
      </c>
      <c r="Q2425" s="11" t="s">
        <v>6659</v>
      </c>
      <c r="S2425" s="11">
        <v>1957</v>
      </c>
      <c r="W2425" s="15"/>
      <c r="AD2425" s="11" t="s">
        <v>11286</v>
      </c>
      <c r="AG2425" s="11" t="s">
        <v>11286</v>
      </c>
    </row>
    <row r="2426" spans="1:38" x14ac:dyDescent="0.25">
      <c r="A2426" s="11" t="s">
        <v>2518</v>
      </c>
      <c r="B2426" s="12" t="s">
        <v>7078</v>
      </c>
      <c r="C2426" s="11">
        <v>500</v>
      </c>
      <c r="D2426" s="11">
        <v>12500</v>
      </c>
      <c r="E2426" s="12" t="s">
        <v>2517</v>
      </c>
      <c r="F2426" s="11" t="s">
        <v>1324</v>
      </c>
      <c r="G2426" s="11" t="s">
        <v>1909</v>
      </c>
      <c r="H2426" s="11" t="s">
        <v>1903</v>
      </c>
      <c r="I2426" s="11" t="s">
        <v>1903</v>
      </c>
      <c r="J2426" s="14">
        <f>VLOOKUP(Table15[[#This Row],[TechRequired]],OldTree!A:B,2,0)</f>
        <v>2</v>
      </c>
      <c r="K2426" s="23" t="s">
        <v>8945</v>
      </c>
      <c r="L2426" s="14"/>
      <c r="N2426" s="11" t="str">
        <f>INDEX(TreeLookup!$C$1:$DE$21,MATCH(Table15[[#This Row],[CATEGORY]],TreeLookup!$C$1:$C$21,0),MATCH(Table15[[#This Row],[YEAR]],TreeLookup!$C$1:$DE$1,0))</f>
        <v>orbitalRocketry1964</v>
      </c>
      <c r="P2426" s="13" t="s">
        <v>6843</v>
      </c>
      <c r="Q2426" s="11" t="s">
        <v>6656</v>
      </c>
      <c r="S2426" s="11">
        <v>1964</v>
      </c>
      <c r="V2426" s="11" t="s">
        <v>8894</v>
      </c>
      <c r="W2426" s="15">
        <v>42874</v>
      </c>
      <c r="AD2426" s="11" t="s">
        <v>11286</v>
      </c>
      <c r="AG2426" s="11" t="s">
        <v>11286</v>
      </c>
    </row>
    <row r="2427" spans="1:38" x14ac:dyDescent="0.25">
      <c r="A2427" s="11" t="s">
        <v>660</v>
      </c>
      <c r="B2427" s="12" t="s">
        <v>2516</v>
      </c>
      <c r="C2427" s="11">
        <v>520</v>
      </c>
      <c r="D2427" s="11">
        <v>10400</v>
      </c>
      <c r="E2427" s="12" t="s">
        <v>2517</v>
      </c>
      <c r="F2427" s="11" t="s">
        <v>1324</v>
      </c>
      <c r="G2427" s="11" t="s">
        <v>1909</v>
      </c>
      <c r="H2427" s="11" t="s">
        <v>1903</v>
      </c>
      <c r="I2427" s="11" t="s">
        <v>1903</v>
      </c>
      <c r="J2427" s="14">
        <f>VLOOKUP(Table15[[#This Row],[TechRequired]],OldTree!A:B,2,0)</f>
        <v>2</v>
      </c>
      <c r="K2427" s="23" t="s">
        <v>8945</v>
      </c>
      <c r="L2427" s="14"/>
      <c r="N2427" s="11" t="str">
        <f>INDEX(TreeLookup!$C$1:$DE$21,MATCH(Table15[[#This Row],[CATEGORY]],TreeLookup!$C$1:$C$21,0),MATCH(Table15[[#This Row],[YEAR]],TreeLookup!$C$1:$DE$1,0))</f>
        <v>orbitalRocketry1960</v>
      </c>
      <c r="P2427" s="13" t="s">
        <v>6843</v>
      </c>
      <c r="Q2427" s="11" t="s">
        <v>6781</v>
      </c>
      <c r="S2427" s="11">
        <v>1960</v>
      </c>
      <c r="W2427" s="15"/>
      <c r="AD2427" s="11" t="s">
        <v>11286</v>
      </c>
      <c r="AG2427" s="11" t="s">
        <v>11286</v>
      </c>
    </row>
    <row r="2428" spans="1:38" x14ac:dyDescent="0.25">
      <c r="A2428" s="11" t="s">
        <v>661</v>
      </c>
      <c r="B2428" s="12" t="s">
        <v>2519</v>
      </c>
      <c r="C2428" s="11">
        <v>535</v>
      </c>
      <c r="D2428" s="11">
        <v>10700</v>
      </c>
      <c r="E2428" s="12" t="s">
        <v>2520</v>
      </c>
      <c r="F2428" s="11" t="s">
        <v>1324</v>
      </c>
      <c r="G2428" s="11" t="s">
        <v>1909</v>
      </c>
      <c r="H2428" s="11" t="s">
        <v>1903</v>
      </c>
      <c r="I2428" s="11" t="s">
        <v>1903</v>
      </c>
      <c r="J2428" s="14">
        <f>VLOOKUP(Table15[[#This Row],[TechRequired]],OldTree!A:B,2,0)</f>
        <v>2</v>
      </c>
      <c r="K2428" s="22" t="s">
        <v>8945</v>
      </c>
      <c r="L2428" s="14"/>
      <c r="N2428" s="11" t="str">
        <f>INDEX(TreeLookup!$C$1:$DE$21,MATCH(Table15[[#This Row],[CATEGORY]],TreeLookup!$C$1:$C$21,0),MATCH(Table15[[#This Row],[YEAR]],TreeLookup!$C$1:$DE$1,0))</f>
        <v>orbitalRocketry1959</v>
      </c>
      <c r="P2428" s="13" t="s">
        <v>6843</v>
      </c>
      <c r="Q2428" s="11" t="s">
        <v>6291</v>
      </c>
      <c r="S2428" s="11">
        <v>1959</v>
      </c>
      <c r="W2428" s="15"/>
      <c r="AD2428" s="11" t="s">
        <v>11286</v>
      </c>
      <c r="AG2428" s="11" t="s">
        <v>11286</v>
      </c>
    </row>
    <row r="2429" spans="1:38" x14ac:dyDescent="0.25">
      <c r="A2429" s="11" t="s">
        <v>662</v>
      </c>
      <c r="B2429" s="12" t="s">
        <v>2521</v>
      </c>
      <c r="C2429" s="11">
        <v>2</v>
      </c>
      <c r="D2429" s="11">
        <v>40</v>
      </c>
      <c r="E2429" s="12" t="s">
        <v>2522</v>
      </c>
      <c r="F2429" s="11" t="s">
        <v>1324</v>
      </c>
      <c r="G2429" s="11" t="s">
        <v>1909</v>
      </c>
      <c r="H2429" s="11" t="s">
        <v>1903</v>
      </c>
      <c r="I2429" s="11" t="s">
        <v>1903</v>
      </c>
      <c r="J2429" s="14">
        <f>VLOOKUP(Table15[[#This Row],[TechRequired]],OldTree!A:B,2,0)</f>
        <v>2</v>
      </c>
      <c r="K2429" s="22" t="s">
        <v>8945</v>
      </c>
      <c r="L2429" s="14"/>
      <c r="N2429" s="11" t="str">
        <f>INDEX(TreeLookup!$C$1:$DE$21,MATCH(Table15[[#This Row],[CATEGORY]],TreeLookup!$C$1:$C$21,0),MATCH(Table15[[#This Row],[YEAR]],TreeLookup!$C$1:$DE$1,0))</f>
        <v>orbitalRocketry1959</v>
      </c>
      <c r="P2429" s="13" t="s">
        <v>6843</v>
      </c>
      <c r="Q2429" s="11" t="s">
        <v>6291</v>
      </c>
      <c r="S2429" s="11">
        <v>1959</v>
      </c>
      <c r="W2429" s="15"/>
      <c r="AD2429" s="11" t="s">
        <v>11286</v>
      </c>
      <c r="AG2429" s="11" t="s">
        <v>11286</v>
      </c>
    </row>
    <row r="2430" spans="1:38" x14ac:dyDescent="0.25">
      <c r="A2430" s="11" t="s">
        <v>276</v>
      </c>
      <c r="B2430" s="12" t="s">
        <v>2523</v>
      </c>
      <c r="C2430" s="11">
        <v>20</v>
      </c>
      <c r="D2430" s="11">
        <v>400</v>
      </c>
      <c r="E2430" s="12" t="s">
        <v>2524</v>
      </c>
      <c r="F2430" s="11" t="s">
        <v>1299</v>
      </c>
      <c r="G2430" s="11" t="s">
        <v>1909</v>
      </c>
      <c r="H2430" s="11" t="s">
        <v>1903</v>
      </c>
      <c r="I2430" s="11" t="s">
        <v>1903</v>
      </c>
      <c r="J2430" s="14">
        <f>VLOOKUP(Table15[[#This Row],[TechRequired]],OldTree!A:B,2,0)</f>
        <v>1.5</v>
      </c>
      <c r="K2430" s="22" t="s">
        <v>6012</v>
      </c>
      <c r="L2430" s="14" t="s">
        <v>8671</v>
      </c>
      <c r="N2430" s="11" t="str">
        <f>INDEX(TreeLookup!$C$1:$DE$21,MATCH(Table15[[#This Row],[CATEGORY]],TreeLookup!$C$1:$C$21,0),MATCH(Table15[[#This Row],[YEAR]],TreeLookup!$C$1:$DE$1,0))</f>
        <v>materialsScienceSatellite</v>
      </c>
      <c r="P2430" s="13" t="s">
        <v>6843</v>
      </c>
      <c r="Q2430" s="11" t="s">
        <v>6294</v>
      </c>
      <c r="S2430" s="11">
        <v>1960</v>
      </c>
      <c r="W2430" s="15"/>
    </row>
    <row r="2431" spans="1:38" x14ac:dyDescent="0.25">
      <c r="A2431" s="11" t="s">
        <v>274</v>
      </c>
      <c r="B2431" s="12" t="s">
        <v>2512</v>
      </c>
      <c r="C2431" s="11">
        <v>20</v>
      </c>
      <c r="D2431" s="11">
        <v>400</v>
      </c>
      <c r="E2431" s="12" t="s">
        <v>2513</v>
      </c>
      <c r="F2431" s="11" t="s">
        <v>1299</v>
      </c>
      <c r="G2431" s="11" t="s">
        <v>1909</v>
      </c>
      <c r="H2431" s="11" t="s">
        <v>1903</v>
      </c>
      <c r="I2431" s="11" t="s">
        <v>1903</v>
      </c>
      <c r="J2431" s="14">
        <f>VLOOKUP(Table15[[#This Row],[TechRequired]],OldTree!A:B,2,0)</f>
        <v>1.5</v>
      </c>
      <c r="K2431" s="22" t="s">
        <v>6012</v>
      </c>
      <c r="L2431" s="14" t="s">
        <v>8671</v>
      </c>
      <c r="N2431" s="11" t="str">
        <f>INDEX(TreeLookup!$C$1:$DE$21,MATCH(Table15[[#This Row],[CATEGORY]],TreeLookup!$C$1:$C$21,0),MATCH(Table15[[#This Row],[YEAR]],TreeLookup!$C$1:$DE$1,0))</f>
        <v>materialsScienceSatellite</v>
      </c>
      <c r="P2431" s="13" t="s">
        <v>6843</v>
      </c>
      <c r="Q2431" s="11" t="s">
        <v>6294</v>
      </c>
      <c r="S2431" s="11">
        <v>1960</v>
      </c>
      <c r="W2431" s="15"/>
    </row>
    <row r="2432" spans="1:38" x14ac:dyDescent="0.25">
      <c r="A2432" s="11" t="s">
        <v>2489</v>
      </c>
      <c r="B2432" s="12" t="s">
        <v>7130</v>
      </c>
      <c r="C2432" s="11">
        <v>1800</v>
      </c>
      <c r="D2432" s="11">
        <v>100</v>
      </c>
      <c r="E2432" s="12" t="s">
        <v>9919</v>
      </c>
      <c r="F2432" s="11" t="s">
        <v>1324</v>
      </c>
      <c r="G2432" s="11" t="s">
        <v>1909</v>
      </c>
      <c r="H2432" s="11" t="s">
        <v>1903</v>
      </c>
      <c r="I2432" s="11" t="s">
        <v>5091</v>
      </c>
      <c r="J2432" s="14">
        <f>VLOOKUP(Table15[[#This Row],[TechRequired]],OldTree!A:B,2,0)</f>
        <v>2</v>
      </c>
      <c r="K2432" s="22" t="s">
        <v>8945</v>
      </c>
      <c r="L2432" s="14"/>
      <c r="N2432" s="11" t="str">
        <f>INDEX(TreeLookup!$C$1:$DE$21,MATCH(Table15[[#This Row],[CATEGORY]],TreeLookup!$C$1:$C$21,0),MATCH(Table15[[#This Row],[YEAR]],TreeLookup!$C$1:$DE$1,0))</f>
        <v>orbitalRocketry1966</v>
      </c>
      <c r="P2432" s="13" t="s">
        <v>6842</v>
      </c>
      <c r="Q2432" s="11" t="s">
        <v>6687</v>
      </c>
      <c r="S2432" s="11">
        <v>1966</v>
      </c>
      <c r="W2432" s="15"/>
    </row>
    <row r="2433" spans="1:30" x14ac:dyDescent="0.25">
      <c r="A2433" s="11" t="s">
        <v>2490</v>
      </c>
      <c r="B2433" s="12" t="s">
        <v>7163</v>
      </c>
      <c r="C2433" s="11">
        <v>1800</v>
      </c>
      <c r="D2433" s="11">
        <v>100</v>
      </c>
      <c r="E2433" s="12" t="s">
        <v>9919</v>
      </c>
      <c r="F2433" s="11" t="s">
        <v>1324</v>
      </c>
      <c r="G2433" s="11" t="s">
        <v>1909</v>
      </c>
      <c r="H2433" s="11" t="s">
        <v>1903</v>
      </c>
      <c r="I2433" s="11" t="s">
        <v>5091</v>
      </c>
      <c r="J2433" s="14">
        <f>VLOOKUP(Table15[[#This Row],[TechRequired]],OldTree!A:B,2,0)</f>
        <v>2</v>
      </c>
      <c r="K2433" s="22" t="s">
        <v>8945</v>
      </c>
      <c r="L2433" s="14"/>
      <c r="N2433" s="11" t="str">
        <f>INDEX(TreeLookup!$C$1:$DE$21,MATCH(Table15[[#This Row],[CATEGORY]],TreeLookup!$C$1:$C$21,0),MATCH(Table15[[#This Row],[YEAR]],TreeLookup!$C$1:$DE$1,0))</f>
        <v>orbitalRocketry1970</v>
      </c>
      <c r="P2433" s="13" t="s">
        <v>6842</v>
      </c>
      <c r="Q2433" s="11" t="s">
        <v>6770</v>
      </c>
      <c r="R2433" s="21" t="s">
        <v>148</v>
      </c>
      <c r="S2433" s="11">
        <v>1970</v>
      </c>
      <c r="W2433" s="15"/>
    </row>
    <row r="2434" spans="1:30" x14ac:dyDescent="0.25">
      <c r="A2434" s="11" t="s">
        <v>2491</v>
      </c>
      <c r="B2434" s="12" t="s">
        <v>7207</v>
      </c>
      <c r="C2434" s="11">
        <v>1800</v>
      </c>
      <c r="D2434" s="11">
        <v>100</v>
      </c>
      <c r="E2434" s="12" t="s">
        <v>9919</v>
      </c>
      <c r="F2434" s="11" t="s">
        <v>1324</v>
      </c>
      <c r="G2434" s="11" t="s">
        <v>1909</v>
      </c>
      <c r="H2434" s="11" t="s">
        <v>1903</v>
      </c>
      <c r="I2434" s="11" t="s">
        <v>5091</v>
      </c>
      <c r="J2434" s="14">
        <f>VLOOKUP(Table15[[#This Row],[TechRequired]],OldTree!A:B,2,0)</f>
        <v>2</v>
      </c>
      <c r="K2434" s="22" t="s">
        <v>8945</v>
      </c>
      <c r="L2434" s="14"/>
      <c r="N2434" s="11" t="str">
        <f>INDEX(TreeLookup!$C$1:$DE$21,MATCH(Table15[[#This Row],[CATEGORY]],TreeLookup!$C$1:$C$21,0),MATCH(Table15[[#This Row],[YEAR]],TreeLookup!$C$1:$DE$1,0))</f>
        <v>orbitalRocketry1972</v>
      </c>
      <c r="P2434" s="13" t="s">
        <v>6842</v>
      </c>
      <c r="Q2434" s="11" t="s">
        <v>6771</v>
      </c>
      <c r="R2434" s="21" t="s">
        <v>148</v>
      </c>
      <c r="S2434" s="11">
        <v>1973</v>
      </c>
      <c r="W2434" s="15"/>
    </row>
    <row r="2435" spans="1:30" x14ac:dyDescent="0.25">
      <c r="A2435" s="11" t="s">
        <v>2492</v>
      </c>
      <c r="B2435" s="12" t="s">
        <v>7327</v>
      </c>
      <c r="C2435" s="11">
        <v>1800</v>
      </c>
      <c r="D2435" s="11">
        <v>100</v>
      </c>
      <c r="E2435" s="12" t="s">
        <v>9919</v>
      </c>
      <c r="F2435" s="11" t="s">
        <v>1324</v>
      </c>
      <c r="G2435" s="11" t="s">
        <v>1909</v>
      </c>
      <c r="H2435" s="11" t="s">
        <v>1903</v>
      </c>
      <c r="I2435" s="11" t="s">
        <v>5091</v>
      </c>
      <c r="J2435" s="14">
        <f>VLOOKUP(Table15[[#This Row],[TechRequired]],OldTree!A:B,2,0)</f>
        <v>2</v>
      </c>
      <c r="K2435" s="22" t="s">
        <v>8945</v>
      </c>
      <c r="L2435" s="14"/>
      <c r="N2435" s="11" t="str">
        <f>INDEX(TreeLookup!$C$1:$DE$21,MATCH(Table15[[#This Row],[CATEGORY]],TreeLookup!$C$1:$C$21,0),MATCH(Table15[[#This Row],[YEAR]],TreeLookup!$C$1:$DE$1,0))</f>
        <v>orbitalRocketry1981</v>
      </c>
      <c r="P2435" s="13" t="s">
        <v>6842</v>
      </c>
      <c r="Q2435" s="11" t="s">
        <v>6653</v>
      </c>
      <c r="R2435" s="11" t="s">
        <v>8957</v>
      </c>
      <c r="S2435" s="11">
        <v>1982</v>
      </c>
      <c r="W2435" s="15"/>
    </row>
    <row r="2436" spans="1:30" x14ac:dyDescent="0.25">
      <c r="A2436" s="11" t="s">
        <v>2493</v>
      </c>
      <c r="B2436" s="12" t="s">
        <v>7513</v>
      </c>
      <c r="C2436" s="11">
        <v>1800</v>
      </c>
      <c r="D2436" s="11">
        <v>100</v>
      </c>
      <c r="E2436" s="12" t="s">
        <v>9919</v>
      </c>
      <c r="F2436" s="11" t="s">
        <v>1324</v>
      </c>
      <c r="G2436" s="11" t="s">
        <v>1909</v>
      </c>
      <c r="H2436" s="11" t="s">
        <v>1903</v>
      </c>
      <c r="I2436" s="11" t="s">
        <v>5091</v>
      </c>
      <c r="J2436" s="14">
        <f>VLOOKUP(Table15[[#This Row],[TechRequired]],OldTree!A:B,2,0)</f>
        <v>2</v>
      </c>
      <c r="K2436" s="22" t="s">
        <v>8945</v>
      </c>
      <c r="L2436" s="14"/>
      <c r="N2436" s="11" t="str">
        <f>INDEX(TreeLookup!$C$1:$DE$21,MATCH(Table15[[#This Row],[CATEGORY]],TreeLookup!$C$1:$C$21,0),MATCH(Table15[[#This Row],[YEAR]],TreeLookup!$C$1:$DE$1,0))</f>
        <v>orbitalRocketry2004</v>
      </c>
      <c r="P2436" s="13" t="s">
        <v>6842</v>
      </c>
      <c r="Q2436" s="11" t="s">
        <v>6772</v>
      </c>
      <c r="R2436" s="21" t="s">
        <v>148</v>
      </c>
      <c r="S2436" s="11">
        <v>2004</v>
      </c>
      <c r="W2436" s="15"/>
    </row>
    <row r="2437" spans="1:30" x14ac:dyDescent="0.25">
      <c r="A2437" s="11" t="s">
        <v>2494</v>
      </c>
      <c r="B2437" s="12" t="s">
        <v>7663</v>
      </c>
      <c r="C2437" s="11">
        <v>1800</v>
      </c>
      <c r="D2437" s="11">
        <v>100</v>
      </c>
      <c r="E2437" s="12" t="s">
        <v>9919</v>
      </c>
      <c r="F2437" s="11" t="s">
        <v>1324</v>
      </c>
      <c r="G2437" s="11" t="s">
        <v>1909</v>
      </c>
      <c r="H2437" s="11" t="s">
        <v>1903</v>
      </c>
      <c r="I2437" s="11" t="s">
        <v>5091</v>
      </c>
      <c r="J2437" s="14">
        <f>VLOOKUP(Table15[[#This Row],[TechRequired]],OldTree!A:B,2,0)</f>
        <v>2</v>
      </c>
      <c r="K2437" s="22" t="s">
        <v>8954</v>
      </c>
      <c r="L2437" s="14"/>
      <c r="N2437" s="11" t="str">
        <f>INDEX(TreeLookup!$C$1:$DE$21,MATCH(Table15[[#This Row],[CATEGORY]],TreeLookup!$C$1:$C$21,0),MATCH(Table15[[#This Row],[YEAR]],TreeLookup!$C$1:$DE$1,0))</f>
        <v>stagedCombustion2004</v>
      </c>
      <c r="P2437" s="13" t="s">
        <v>6842</v>
      </c>
      <c r="Q2437" s="11" t="s">
        <v>6773</v>
      </c>
      <c r="R2437" s="21" t="s">
        <v>5620</v>
      </c>
      <c r="S2437" s="11">
        <v>2006</v>
      </c>
      <c r="W2437" s="15"/>
    </row>
    <row r="2438" spans="1:30" x14ac:dyDescent="0.25">
      <c r="A2438" s="11" t="s">
        <v>2487</v>
      </c>
      <c r="B2438" s="12" t="s">
        <v>7003</v>
      </c>
      <c r="C2438" s="11">
        <v>1800</v>
      </c>
      <c r="D2438" s="11">
        <v>100</v>
      </c>
      <c r="E2438" s="12" t="s">
        <v>9919</v>
      </c>
      <c r="F2438" s="11" t="s">
        <v>1324</v>
      </c>
      <c r="G2438" s="11" t="s">
        <v>1909</v>
      </c>
      <c r="H2438" s="11" t="s">
        <v>1903</v>
      </c>
      <c r="I2438" s="11" t="s">
        <v>5091</v>
      </c>
      <c r="J2438" s="14">
        <f>VLOOKUP(Table15[[#This Row],[TechRequired]],OldTree!A:B,2,0)</f>
        <v>2</v>
      </c>
      <c r="K2438" s="23" t="s">
        <v>8945</v>
      </c>
      <c r="L2438" s="14"/>
      <c r="N2438" s="11" t="str">
        <f>INDEX(TreeLookup!$C$1:$DE$21,MATCH(Table15[[#This Row],[CATEGORY]],TreeLookup!$C$1:$C$21,0),MATCH(Table15[[#This Row],[YEAR]],TreeLookup!$C$1:$DE$1,0))</f>
        <v>orbitalRocketry1960</v>
      </c>
      <c r="P2438" s="13" t="s">
        <v>6842</v>
      </c>
      <c r="Q2438" s="11" t="s">
        <v>6774</v>
      </c>
      <c r="S2438" s="11">
        <v>1960</v>
      </c>
      <c r="W2438" s="15"/>
    </row>
    <row r="2439" spans="1:30" x14ac:dyDescent="0.25">
      <c r="A2439" s="11" t="s">
        <v>2488</v>
      </c>
      <c r="B2439" s="12" t="s">
        <v>7054</v>
      </c>
      <c r="C2439" s="11">
        <v>1800</v>
      </c>
      <c r="D2439" s="11">
        <v>100</v>
      </c>
      <c r="E2439" s="12" t="s">
        <v>9919</v>
      </c>
      <c r="F2439" s="11" t="s">
        <v>1324</v>
      </c>
      <c r="G2439" s="11" t="s">
        <v>1909</v>
      </c>
      <c r="H2439" s="11" t="s">
        <v>1903</v>
      </c>
      <c r="I2439" s="11" t="s">
        <v>5091</v>
      </c>
      <c r="J2439" s="14">
        <f>VLOOKUP(Table15[[#This Row],[TechRequired]],OldTree!A:B,2,0)</f>
        <v>2</v>
      </c>
      <c r="K2439" s="22" t="s">
        <v>8954</v>
      </c>
      <c r="L2439" s="14"/>
      <c r="N2439" s="11" t="str">
        <f>INDEX(TreeLookup!$C$1:$DE$21,MATCH(Table15[[#This Row],[CATEGORY]],TreeLookup!$C$1:$C$21,0),MATCH(Table15[[#This Row],[YEAR]],TreeLookup!$C$1:$DE$1,0))</f>
        <v>stagedCombustion1964</v>
      </c>
      <c r="P2439" s="13" t="s">
        <v>6842</v>
      </c>
      <c r="Q2439" s="11" t="s">
        <v>6630</v>
      </c>
      <c r="S2439" s="11">
        <v>1964</v>
      </c>
      <c r="W2439" s="15"/>
    </row>
    <row r="2440" spans="1:30" x14ac:dyDescent="0.25">
      <c r="A2440" s="11" t="s">
        <v>160</v>
      </c>
      <c r="B2440" s="12" t="s">
        <v>2508</v>
      </c>
      <c r="C2440" s="11">
        <v>20</v>
      </c>
      <c r="D2440" s="11">
        <v>400</v>
      </c>
      <c r="E2440" s="12" t="s">
        <v>2509</v>
      </c>
      <c r="F2440" s="11" t="s">
        <v>1287</v>
      </c>
      <c r="G2440" s="11" t="s">
        <v>1909</v>
      </c>
      <c r="H2440" s="11" t="s">
        <v>1903</v>
      </c>
      <c r="I2440" s="11" t="s">
        <v>1903</v>
      </c>
      <c r="J2440" s="14">
        <f>VLOOKUP(Table15[[#This Row],[TechRequired]],OldTree!A:B,2,0)</f>
        <v>3</v>
      </c>
      <c r="K2440" s="22" t="s">
        <v>8945</v>
      </c>
      <c r="L2440" s="14"/>
      <c r="N2440" s="11" t="str">
        <f>INDEX(TreeLookup!$C$1:$DE$21,MATCH(Table15[[#This Row],[CATEGORY]],TreeLookup!$C$1:$C$21,0),MATCH(Table15[[#This Row],[YEAR]],TreeLookup!$C$1:$DE$1,0))</f>
        <v>orbitalRocketry1959</v>
      </c>
      <c r="P2440" s="13" t="s">
        <v>6843</v>
      </c>
      <c r="Q2440" s="11" t="s">
        <v>6291</v>
      </c>
      <c r="S2440" s="11">
        <v>1959</v>
      </c>
      <c r="W2440" s="15"/>
      <c r="AD2440" s="11" t="s">
        <v>11286</v>
      </c>
    </row>
    <row r="2441" spans="1:30" x14ac:dyDescent="0.25">
      <c r="A2441" s="11" t="s">
        <v>275</v>
      </c>
      <c r="B2441" s="12" t="s">
        <v>2514</v>
      </c>
      <c r="C2441" s="11">
        <v>20</v>
      </c>
      <c r="D2441" s="11">
        <v>400</v>
      </c>
      <c r="E2441" s="12" t="s">
        <v>2515</v>
      </c>
      <c r="F2441" s="11" t="s">
        <v>1299</v>
      </c>
      <c r="G2441" s="11" t="s">
        <v>1909</v>
      </c>
      <c r="H2441" s="11" t="s">
        <v>1903</v>
      </c>
      <c r="I2441" s="11" t="s">
        <v>1903</v>
      </c>
      <c r="J2441" s="14">
        <f>VLOOKUP(Table15[[#This Row],[TechRequired]],OldTree!A:B,2,0)</f>
        <v>1.5</v>
      </c>
      <c r="K2441" s="22" t="s">
        <v>6012</v>
      </c>
      <c r="L2441" s="14" t="s">
        <v>8671</v>
      </c>
      <c r="N2441" s="11" t="str">
        <f>INDEX(TreeLookup!$C$1:$DE$21,MATCH(Table15[[#This Row],[CATEGORY]],TreeLookup!$C$1:$C$21,0),MATCH(Table15[[#This Row],[YEAR]],TreeLookup!$C$1:$DE$1,0))</f>
        <v>materialsScienceAdvCapsules</v>
      </c>
      <c r="P2441" s="13" t="s">
        <v>6843</v>
      </c>
      <c r="Q2441" s="11" t="s">
        <v>6717</v>
      </c>
      <c r="S2441" s="11">
        <v>1964</v>
      </c>
      <c r="W2441" s="15"/>
    </row>
    <row r="2442" spans="1:30" x14ac:dyDescent="0.25">
      <c r="A2442" s="11" t="s">
        <v>648</v>
      </c>
      <c r="B2442" s="12" t="s">
        <v>2435</v>
      </c>
      <c r="C2442" s="11">
        <v>8</v>
      </c>
      <c r="D2442" s="11">
        <v>160</v>
      </c>
      <c r="E2442" s="12" t="s">
        <v>2436</v>
      </c>
      <c r="F2442" s="11" t="s">
        <v>1324</v>
      </c>
      <c r="G2442" s="11" t="s">
        <v>1909</v>
      </c>
      <c r="H2442" s="11" t="s">
        <v>1903</v>
      </c>
      <c r="I2442" s="11" t="s">
        <v>1903</v>
      </c>
      <c r="J2442" s="14">
        <f>VLOOKUP(Table15[[#This Row],[TechRequired]],OldTree!A:B,2,0)</f>
        <v>2</v>
      </c>
      <c r="K2442" s="22" t="s">
        <v>8954</v>
      </c>
      <c r="L2442" s="14"/>
      <c r="N2442" s="11" t="str">
        <f>INDEX(TreeLookup!$C$1:$DE$21,MATCH(Table15[[#This Row],[CATEGORY]],TreeLookup!$C$1:$C$21,0),MATCH(Table15[[#This Row],[YEAR]],TreeLookup!$C$1:$DE$1,0))</f>
        <v>firstStagedCombustion</v>
      </c>
      <c r="P2442" s="13" t="s">
        <v>6843</v>
      </c>
      <c r="Q2442" s="11" t="s">
        <v>6297</v>
      </c>
      <c r="S2442" s="11">
        <v>1961</v>
      </c>
      <c r="W2442" s="15"/>
    </row>
    <row r="2443" spans="1:30" x14ac:dyDescent="0.25">
      <c r="A2443" s="11" t="s">
        <v>649</v>
      </c>
      <c r="B2443" s="12" t="s">
        <v>2438</v>
      </c>
      <c r="C2443" s="11">
        <v>20</v>
      </c>
      <c r="D2443" s="11">
        <v>400</v>
      </c>
      <c r="E2443" s="12" t="s">
        <v>2439</v>
      </c>
      <c r="F2443" s="11" t="s">
        <v>1324</v>
      </c>
      <c r="G2443" s="11" t="s">
        <v>1909</v>
      </c>
      <c r="H2443" s="11" t="s">
        <v>1903</v>
      </c>
      <c r="I2443" s="11" t="s">
        <v>1903</v>
      </c>
      <c r="J2443" s="14">
        <f>VLOOKUP(Table15[[#This Row],[TechRequired]],OldTree!A:B,2,0)</f>
        <v>2</v>
      </c>
      <c r="K2443" s="22" t="s">
        <v>8954</v>
      </c>
      <c r="L2443" s="14"/>
      <c r="N2443" s="11" t="str">
        <f>INDEX(TreeLookup!$C$1:$DE$21,MATCH(Table15[[#This Row],[CATEGORY]],TreeLookup!$C$1:$C$21,0),MATCH(Table15[[#This Row],[YEAR]],TreeLookup!$C$1:$DE$1,0))</f>
        <v>firstStagedCombustion</v>
      </c>
      <c r="P2443" s="13" t="s">
        <v>6843</v>
      </c>
      <c r="Q2443" s="11" t="s">
        <v>6297</v>
      </c>
      <c r="S2443" s="11">
        <v>1961</v>
      </c>
      <c r="W2443" s="15"/>
      <c r="AD2443" s="11" t="s">
        <v>11286</v>
      </c>
    </row>
    <row r="2444" spans="1:30" x14ac:dyDescent="0.25">
      <c r="A2444" s="11" t="s">
        <v>656</v>
      </c>
      <c r="B2444" s="12" t="s">
        <v>2431</v>
      </c>
      <c r="C2444" s="11">
        <v>575</v>
      </c>
      <c r="D2444" s="11">
        <v>11500</v>
      </c>
      <c r="E2444" s="12" t="s">
        <v>2432</v>
      </c>
      <c r="F2444" s="11" t="s">
        <v>1324</v>
      </c>
      <c r="G2444" s="11" t="s">
        <v>1909</v>
      </c>
      <c r="H2444" s="11" t="s">
        <v>1903</v>
      </c>
      <c r="I2444" s="11" t="s">
        <v>1903</v>
      </c>
      <c r="J2444" s="14">
        <f>VLOOKUP(Table15[[#This Row],[TechRequired]],OldTree!A:B,2,0)</f>
        <v>2</v>
      </c>
      <c r="K2444" s="22" t="s">
        <v>8954</v>
      </c>
      <c r="L2444" s="14"/>
      <c r="N2444" s="11" t="str">
        <f>INDEX(TreeLookup!$C$1:$DE$21,MATCH(Table15[[#This Row],[CATEGORY]],TreeLookup!$C$1:$C$21,0),MATCH(Table15[[#This Row],[YEAR]],TreeLookup!$C$1:$DE$1,0))</f>
        <v>firstStagedCombustion</v>
      </c>
      <c r="P2444" s="13" t="s">
        <v>6843</v>
      </c>
      <c r="Q2444" s="11" t="s">
        <v>6297</v>
      </c>
      <c r="S2444" s="11">
        <v>1961</v>
      </c>
      <c r="W2444" s="15"/>
      <c r="AD2444" s="11" t="s">
        <v>11286</v>
      </c>
    </row>
    <row r="2445" spans="1:30" x14ac:dyDescent="0.25">
      <c r="A2445" s="11" t="s">
        <v>2434</v>
      </c>
      <c r="B2445" s="12" t="s">
        <v>6999</v>
      </c>
      <c r="C2445" s="11">
        <v>850</v>
      </c>
      <c r="D2445" s="11">
        <v>1</v>
      </c>
      <c r="E2445" s="12" t="s">
        <v>10054</v>
      </c>
      <c r="F2445" s="11" t="s">
        <v>1324</v>
      </c>
      <c r="G2445" s="11" t="s">
        <v>1909</v>
      </c>
      <c r="H2445" s="11" t="s">
        <v>1903</v>
      </c>
      <c r="I2445" s="11" t="s">
        <v>5091</v>
      </c>
      <c r="J2445" s="14">
        <f>VLOOKUP(Table15[[#This Row],[TechRequired]],OldTree!A:B,2,0)</f>
        <v>2</v>
      </c>
      <c r="K2445" s="22" t="s">
        <v>8954</v>
      </c>
      <c r="L2445" s="14"/>
      <c r="N2445" s="11" t="str">
        <f>INDEX(TreeLookup!$C$1:$DE$21,MATCH(Table15[[#This Row],[CATEGORY]],TreeLookup!$C$1:$C$21,0),MATCH(Table15[[#This Row],[YEAR]],TreeLookup!$C$1:$DE$1,0))</f>
        <v>firstStagedCombustion</v>
      </c>
      <c r="P2445" s="13" t="s">
        <v>6842</v>
      </c>
      <c r="Q2445" s="11" t="s">
        <v>6297</v>
      </c>
      <c r="S2445" s="11">
        <v>1961</v>
      </c>
      <c r="W2445" s="15"/>
    </row>
    <row r="2446" spans="1:30" x14ac:dyDescent="0.25">
      <c r="A2446" s="11" t="s">
        <v>2440</v>
      </c>
      <c r="B2446" s="12" t="s">
        <v>7507</v>
      </c>
      <c r="C2446" s="11">
        <v>850</v>
      </c>
      <c r="D2446" s="11">
        <v>1</v>
      </c>
      <c r="E2446" s="12" t="s">
        <v>10518</v>
      </c>
      <c r="F2446" s="11" t="s">
        <v>1324</v>
      </c>
      <c r="G2446" s="11" t="s">
        <v>1909</v>
      </c>
      <c r="H2446" s="11" t="s">
        <v>1903</v>
      </c>
      <c r="I2446" s="11" t="s">
        <v>5091</v>
      </c>
      <c r="J2446" s="14">
        <f>VLOOKUP(Table15[[#This Row],[TechRequired]],OldTree!A:B,2,0)</f>
        <v>2</v>
      </c>
      <c r="K2446" s="22" t="s">
        <v>8945</v>
      </c>
      <c r="L2446" s="14"/>
      <c r="N2446" s="11" t="str">
        <f>INDEX(TreeLookup!$C$1:$DE$21,MATCH(Table15[[#This Row],[CATEGORY]],TreeLookup!$C$1:$C$21,0),MATCH(Table15[[#This Row],[YEAR]],TreeLookup!$C$1:$DE$1,0))</f>
        <v>orbitalRocketry1998</v>
      </c>
      <c r="P2446" s="13" t="s">
        <v>6842</v>
      </c>
      <c r="Q2446" s="11" t="s">
        <v>6647</v>
      </c>
      <c r="S2446" s="11">
        <v>2000</v>
      </c>
      <c r="W2446" s="15"/>
    </row>
    <row r="2447" spans="1:30" x14ac:dyDescent="0.25">
      <c r="A2447" s="11" t="s">
        <v>2443</v>
      </c>
      <c r="B2447" s="12" t="s">
        <v>7508</v>
      </c>
      <c r="C2447" s="11">
        <v>200</v>
      </c>
      <c r="D2447" s="11">
        <v>500</v>
      </c>
      <c r="E2447" s="12" t="s">
        <v>10520</v>
      </c>
      <c r="F2447" s="11" t="s">
        <v>1324</v>
      </c>
      <c r="G2447" s="11" t="s">
        <v>1909</v>
      </c>
      <c r="H2447" s="11" t="s">
        <v>1903</v>
      </c>
      <c r="I2447" s="11" t="s">
        <v>5091</v>
      </c>
      <c r="J2447" s="14">
        <f>VLOOKUP(Table15[[#This Row],[TechRequired]],OldTree!A:B,2,0)</f>
        <v>2</v>
      </c>
      <c r="K2447" s="22" t="s">
        <v>6012</v>
      </c>
      <c r="L2447" s="14" t="s">
        <v>8870</v>
      </c>
      <c r="M2447" s="14">
        <v>9</v>
      </c>
      <c r="N2447" s="11" t="str">
        <f>INDEX(TreeLookup!$C$1:$DE$21,MATCH(Table15[[#This Row],[CATEGORY]],TreeLookup!$C$1:$C$21,0),MATCH(Table15[[#This Row],[YEAR]],TreeLookup!$C$1:$DE$1,0))</f>
        <v>materialsScienceInternational</v>
      </c>
      <c r="P2447" s="13" t="s">
        <v>6842</v>
      </c>
      <c r="Q2447" s="11" t="s">
        <v>6647</v>
      </c>
      <c r="S2447" s="11">
        <v>2000</v>
      </c>
      <c r="W2447" s="15"/>
    </row>
    <row r="2448" spans="1:30" x14ac:dyDescent="0.25">
      <c r="A2448" s="11" t="s">
        <v>608</v>
      </c>
      <c r="B2448" s="12" t="s">
        <v>2495</v>
      </c>
      <c r="C2448" s="11">
        <v>20</v>
      </c>
      <c r="D2448" s="11">
        <v>400</v>
      </c>
      <c r="E2448" s="12" t="s">
        <v>2496</v>
      </c>
      <c r="F2448" s="11" t="s">
        <v>1323</v>
      </c>
      <c r="G2448" s="11" t="s">
        <v>1909</v>
      </c>
      <c r="H2448" s="11" t="s">
        <v>1903</v>
      </c>
      <c r="I2448" s="11" t="s">
        <v>1903</v>
      </c>
      <c r="J2448" s="14">
        <f>VLOOKUP(Table15[[#This Row],[TechRequired]],OldTree!A:B,2,0)</f>
        <v>3</v>
      </c>
      <c r="K2448" s="22" t="s">
        <v>6012</v>
      </c>
      <c r="L2448" s="14" t="s">
        <v>8671</v>
      </c>
      <c r="N2448" s="11" t="str">
        <f>INDEX(TreeLookup!$C$1:$DE$21,MATCH(Table15[[#This Row],[CATEGORY]],TreeLookup!$C$1:$C$21,0),MATCH(Table15[[#This Row],[YEAR]],TreeLookup!$C$1:$DE$1,0))</f>
        <v>materialsScienceInternational</v>
      </c>
      <c r="P2448" s="13" t="s">
        <v>6843</v>
      </c>
      <c r="Q2448" s="11" t="s">
        <v>6647</v>
      </c>
      <c r="S2448" s="11">
        <v>2000</v>
      </c>
      <c r="W2448" s="15"/>
    </row>
    <row r="2449" spans="1:38" x14ac:dyDescent="0.25">
      <c r="A2449" s="11" t="s">
        <v>2441</v>
      </c>
      <c r="B2449" s="12" t="s">
        <v>7509</v>
      </c>
      <c r="C2449" s="11">
        <v>850</v>
      </c>
      <c r="D2449" s="11">
        <v>1</v>
      </c>
      <c r="E2449" s="12" t="s">
        <v>10518</v>
      </c>
      <c r="F2449" s="11" t="s">
        <v>1324</v>
      </c>
      <c r="G2449" s="11" t="s">
        <v>1909</v>
      </c>
      <c r="H2449" s="11" t="s">
        <v>1903</v>
      </c>
      <c r="I2449" s="11" t="s">
        <v>5091</v>
      </c>
      <c r="J2449" s="14">
        <f>VLOOKUP(Table15[[#This Row],[TechRequired]],OldTree!A:B,2,0)</f>
        <v>2</v>
      </c>
      <c r="K2449" s="22" t="s">
        <v>8945</v>
      </c>
      <c r="L2449" s="14"/>
      <c r="N2449" s="11" t="str">
        <f>INDEX(TreeLookup!$C$1:$DE$21,MATCH(Table15[[#This Row],[CATEGORY]],TreeLookup!$C$1:$C$21,0),MATCH(Table15[[#This Row],[YEAR]],TreeLookup!$C$1:$DE$1,0))</f>
        <v>orbitalRocketry1998</v>
      </c>
      <c r="P2449" s="13" t="s">
        <v>6842</v>
      </c>
      <c r="Q2449" s="11" t="s">
        <v>6647</v>
      </c>
      <c r="S2449" s="11">
        <v>2000</v>
      </c>
      <c r="W2449" s="15"/>
    </row>
    <row r="2450" spans="1:38" x14ac:dyDescent="0.25">
      <c r="A2450" s="11" t="s">
        <v>2442</v>
      </c>
      <c r="B2450" s="12" t="s">
        <v>7510</v>
      </c>
      <c r="C2450" s="11">
        <v>850</v>
      </c>
      <c r="D2450" s="11">
        <v>1</v>
      </c>
      <c r="E2450" s="12" t="s">
        <v>10518</v>
      </c>
      <c r="F2450" s="11" t="s">
        <v>1324</v>
      </c>
      <c r="G2450" s="11" t="s">
        <v>1909</v>
      </c>
      <c r="H2450" s="11" t="s">
        <v>1903</v>
      </c>
      <c r="I2450" s="11" t="s">
        <v>5091</v>
      </c>
      <c r="J2450" s="14">
        <f>VLOOKUP(Table15[[#This Row],[TechRequired]],OldTree!A:B,2,0)</f>
        <v>2</v>
      </c>
      <c r="K2450" s="22" t="s">
        <v>8945</v>
      </c>
      <c r="L2450" s="14"/>
      <c r="N2450" s="11" t="str">
        <f>INDEX(TreeLookup!$C$1:$DE$21,MATCH(Table15[[#This Row],[CATEGORY]],TreeLookup!$C$1:$C$21,0),MATCH(Table15[[#This Row],[YEAR]],TreeLookup!$C$1:$DE$1,0))</f>
        <v>orbitalRocketry1998</v>
      </c>
      <c r="P2450" s="13" t="s">
        <v>6842</v>
      </c>
      <c r="Q2450" s="11" t="s">
        <v>6647</v>
      </c>
      <c r="S2450" s="11">
        <v>2000</v>
      </c>
      <c r="W2450" s="15"/>
    </row>
    <row r="2451" spans="1:38" x14ac:dyDescent="0.25">
      <c r="A2451" s="11" t="s">
        <v>270</v>
      </c>
      <c r="B2451" s="12" t="s">
        <v>2448</v>
      </c>
      <c r="C2451" s="11">
        <v>100</v>
      </c>
      <c r="D2451" s="11">
        <v>2000</v>
      </c>
      <c r="E2451" s="12" t="s">
        <v>2449</v>
      </c>
      <c r="F2451" s="11" t="s">
        <v>1299</v>
      </c>
      <c r="G2451" s="11" t="s">
        <v>1909</v>
      </c>
      <c r="H2451" s="11" t="s">
        <v>1903</v>
      </c>
      <c r="I2451" s="11" t="s">
        <v>1903</v>
      </c>
      <c r="J2451" s="14">
        <f>VLOOKUP(Table15[[#This Row],[TechRequired]],OldTree!A:B,2,0)</f>
        <v>1.5</v>
      </c>
      <c r="K2451" s="22" t="s">
        <v>6012</v>
      </c>
      <c r="L2451" s="14" t="s">
        <v>8869</v>
      </c>
      <c r="N2451" s="11" t="str">
        <f>INDEX(TreeLookup!$C$1:$DE$21,MATCH(Table15[[#This Row],[CATEGORY]],TreeLookup!$C$1:$C$21,0),MATCH(Table15[[#This Row],[YEAR]],TreeLookup!$C$1:$DE$1,0))</f>
        <v>materialsScienceSatellite</v>
      </c>
      <c r="P2451" s="13" t="s">
        <v>6843</v>
      </c>
      <c r="Q2451" s="11" t="s">
        <v>6659</v>
      </c>
      <c r="S2451" s="11">
        <v>1957</v>
      </c>
      <c r="W2451" s="15"/>
      <c r="AL2451" s="11" t="s">
        <v>11286</v>
      </c>
    </row>
    <row r="2452" spans="1:38" x14ac:dyDescent="0.25">
      <c r="A2452" s="11" t="s">
        <v>5239</v>
      </c>
      <c r="B2452" s="12" t="s">
        <v>8355</v>
      </c>
      <c r="C2452" s="11">
        <v>200</v>
      </c>
      <c r="D2452" s="11">
        <v>1800</v>
      </c>
      <c r="E2452" s="12" t="s">
        <v>5240</v>
      </c>
      <c r="F2452" s="11" t="s">
        <v>1323</v>
      </c>
      <c r="G2452" s="11" t="s">
        <v>5229</v>
      </c>
      <c r="H2452" s="11" t="s">
        <v>5091</v>
      </c>
      <c r="I2452" s="11" t="s">
        <v>5091</v>
      </c>
      <c r="J2452" s="14">
        <f>VLOOKUP(Table15[[#This Row],[TechRequired]],OldTree!A:B,2,0)</f>
        <v>3</v>
      </c>
      <c r="K2452" s="14"/>
      <c r="L2452" s="14"/>
      <c r="N2452" s="11" t="e">
        <f>INDEX(TreeLookup!$C$1:$DE$21,MATCH(Table15[[#This Row],[CATEGORY]],TreeLookup!$C$1:$C$21,0),MATCH(Table15[[#This Row],[YEAR]],TreeLookup!$C$1:$DE$1,0))</f>
        <v>#N/A</v>
      </c>
      <c r="O2452" s="11" t="s">
        <v>1903</v>
      </c>
      <c r="Q2452" s="11"/>
    </row>
    <row r="2453" spans="1:38" x14ac:dyDescent="0.25">
      <c r="A2453" s="11" t="s">
        <v>269</v>
      </c>
      <c r="B2453" s="12" t="s">
        <v>2446</v>
      </c>
      <c r="C2453" s="11">
        <v>10</v>
      </c>
      <c r="D2453" s="11">
        <v>200</v>
      </c>
      <c r="E2453" s="12" t="s">
        <v>2447</v>
      </c>
      <c r="F2453" s="11" t="s">
        <v>1299</v>
      </c>
      <c r="G2453" s="11" t="s">
        <v>1909</v>
      </c>
      <c r="H2453" s="11" t="s">
        <v>1903</v>
      </c>
      <c r="I2453" s="11" t="s">
        <v>1903</v>
      </c>
      <c r="J2453" s="14">
        <f>VLOOKUP(Table15[[#This Row],[TechRequired]],OldTree!A:B,2,0)</f>
        <v>1.5</v>
      </c>
      <c r="K2453" s="22" t="s">
        <v>6012</v>
      </c>
      <c r="L2453" s="14" t="s">
        <v>8671</v>
      </c>
      <c r="N2453" s="11" t="str">
        <f>INDEX(TreeLookup!$C$1:$DE$21,MATCH(Table15[[#This Row],[CATEGORY]],TreeLookup!$C$1:$C$21,0),MATCH(Table15[[#This Row],[YEAR]],TreeLookup!$C$1:$DE$1,0))</f>
        <v>materialsScienceSatellite</v>
      </c>
      <c r="P2453" s="13" t="s">
        <v>6843</v>
      </c>
      <c r="Q2453" s="11" t="s">
        <v>6291</v>
      </c>
      <c r="S2453" s="11">
        <v>1959</v>
      </c>
      <c r="W2453" s="15"/>
    </row>
    <row r="2454" spans="1:38" x14ac:dyDescent="0.25">
      <c r="A2454" s="11" t="s">
        <v>268</v>
      </c>
      <c r="B2454" s="12" t="s">
        <v>2444</v>
      </c>
      <c r="C2454" s="11">
        <v>10</v>
      </c>
      <c r="D2454" s="11">
        <v>200</v>
      </c>
      <c r="E2454" s="12" t="s">
        <v>2445</v>
      </c>
      <c r="F2454" s="11" t="s">
        <v>1299</v>
      </c>
      <c r="G2454" s="11" t="s">
        <v>1909</v>
      </c>
      <c r="H2454" s="11" t="s">
        <v>1903</v>
      </c>
      <c r="I2454" s="11" t="s">
        <v>1903</v>
      </c>
      <c r="J2454" s="14">
        <f>VLOOKUP(Table15[[#This Row],[TechRequired]],OldTree!A:B,2,0)</f>
        <v>1.5</v>
      </c>
      <c r="K2454" s="22" t="s">
        <v>6012</v>
      </c>
      <c r="L2454" s="14" t="s">
        <v>8870</v>
      </c>
      <c r="M2454" s="14">
        <v>2</v>
      </c>
      <c r="N2454" s="11" t="str">
        <f>INDEX(TreeLookup!$C$1:$DE$21,MATCH(Table15[[#This Row],[CATEGORY]],TreeLookup!$C$1:$C$21,0),MATCH(Table15[[#This Row],[YEAR]],TreeLookup!$C$1:$DE$1,0))</f>
        <v>materialsScienceSatellite</v>
      </c>
      <c r="P2454" s="13" t="s">
        <v>6843</v>
      </c>
      <c r="Q2454" s="11" t="s">
        <v>6291</v>
      </c>
      <c r="S2454" s="11">
        <v>1959</v>
      </c>
      <c r="W2454" s="15"/>
      <c r="AL2454" s="11" t="s">
        <v>11286</v>
      </c>
    </row>
    <row r="2455" spans="1:38" x14ac:dyDescent="0.25">
      <c r="A2455" s="11" t="s">
        <v>2437</v>
      </c>
      <c r="B2455" s="12" t="s">
        <v>7000</v>
      </c>
      <c r="C2455" s="11">
        <v>20</v>
      </c>
      <c r="D2455" s="11">
        <v>50</v>
      </c>
      <c r="E2455" s="12" t="s">
        <v>10055</v>
      </c>
      <c r="F2455" s="11" t="s">
        <v>1324</v>
      </c>
      <c r="G2455" s="11" t="s">
        <v>1909</v>
      </c>
      <c r="H2455" s="11" t="s">
        <v>1903</v>
      </c>
      <c r="I2455" s="11" t="s">
        <v>5091</v>
      </c>
      <c r="J2455" s="14">
        <f>VLOOKUP(Table15[[#This Row],[TechRequired]],OldTree!A:B,2,0)</f>
        <v>2</v>
      </c>
      <c r="K2455" s="22" t="s">
        <v>6012</v>
      </c>
      <c r="L2455" s="14" t="s">
        <v>8649</v>
      </c>
      <c r="N2455" s="11" t="str">
        <f>INDEX(TreeLookup!$C$1:$DE$21,MATCH(Table15[[#This Row],[CATEGORY]],TreeLookup!$C$1:$C$21,0),MATCH(Table15[[#This Row],[YEAR]],TreeLookup!$C$1:$DE$1,0))</f>
        <v>materialsScienceSatellite</v>
      </c>
      <c r="P2455" s="13" t="s">
        <v>6842</v>
      </c>
      <c r="Q2455" s="11" t="s">
        <v>6297</v>
      </c>
      <c r="S2455" s="11">
        <v>1960</v>
      </c>
      <c r="W2455" s="15"/>
      <c r="AL2455" s="11" t="s">
        <v>11286</v>
      </c>
    </row>
    <row r="2456" spans="1:38" x14ac:dyDescent="0.25">
      <c r="A2456" s="11" t="s">
        <v>2462</v>
      </c>
      <c r="B2456" s="12" t="s">
        <v>7001</v>
      </c>
      <c r="C2456" s="11">
        <v>12500</v>
      </c>
      <c r="D2456" s="11">
        <v>500</v>
      </c>
      <c r="E2456" s="12" t="s">
        <v>10013</v>
      </c>
      <c r="F2456" s="11" t="s">
        <v>1324</v>
      </c>
      <c r="G2456" s="11" t="s">
        <v>1909</v>
      </c>
      <c r="H2456" s="11" t="s">
        <v>1903</v>
      </c>
      <c r="I2456" s="11" t="s">
        <v>5091</v>
      </c>
      <c r="J2456" s="14">
        <f>VLOOKUP(Table15[[#This Row],[TechRequired]],OldTree!A:B,2,0)</f>
        <v>2</v>
      </c>
      <c r="K2456" s="22" t="s">
        <v>8945</v>
      </c>
      <c r="L2456" s="14"/>
      <c r="N2456" s="11" t="str">
        <f>INDEX(TreeLookup!$C$1:$DE$21,MATCH(Table15[[#This Row],[CATEGORY]],TreeLookup!$C$1:$C$21,0),MATCH(Table15[[#This Row],[YEAR]],TreeLookup!$C$1:$DE$1,0))</f>
        <v>orbitalRocketry1960</v>
      </c>
      <c r="P2456" s="13" t="s">
        <v>6842</v>
      </c>
      <c r="Q2456" s="11" t="s">
        <v>6297</v>
      </c>
      <c r="S2456" s="11">
        <v>1960</v>
      </c>
      <c r="W2456" s="15"/>
    </row>
    <row r="2457" spans="1:38" x14ac:dyDescent="0.25">
      <c r="A2457" s="11" t="s">
        <v>2478</v>
      </c>
      <c r="B2457" s="12" t="s">
        <v>7002</v>
      </c>
      <c r="C2457" s="11">
        <v>12500</v>
      </c>
      <c r="D2457" s="11">
        <v>500</v>
      </c>
      <c r="E2457" s="12" t="s">
        <v>10014</v>
      </c>
      <c r="F2457" s="11" t="s">
        <v>1324</v>
      </c>
      <c r="G2457" s="11" t="s">
        <v>1909</v>
      </c>
      <c r="H2457" s="11" t="s">
        <v>1903</v>
      </c>
      <c r="I2457" s="11" t="s">
        <v>5091</v>
      </c>
      <c r="J2457" s="14">
        <f>VLOOKUP(Table15[[#This Row],[TechRequired]],OldTree!A:B,2,0)</f>
        <v>2</v>
      </c>
      <c r="K2457" s="22" t="s">
        <v>8945</v>
      </c>
      <c r="L2457" s="14"/>
      <c r="N2457" s="11" t="str">
        <f>INDEX(TreeLookup!$C$1:$DE$21,MATCH(Table15[[#This Row],[CATEGORY]],TreeLookup!$C$1:$C$21,0),MATCH(Table15[[#This Row],[YEAR]],TreeLookup!$C$1:$DE$1,0))</f>
        <v>orbitalRocketry1960</v>
      </c>
      <c r="P2457" s="13" t="s">
        <v>6842</v>
      </c>
      <c r="Q2457" s="11" t="s">
        <v>6297</v>
      </c>
      <c r="S2457" s="11">
        <v>1960</v>
      </c>
      <c r="W2457" s="15"/>
    </row>
    <row r="2458" spans="1:38" x14ac:dyDescent="0.25">
      <c r="A2458" s="11" t="s">
        <v>2464</v>
      </c>
      <c r="B2458" s="12" t="s">
        <v>7055</v>
      </c>
      <c r="C2458" s="11">
        <v>12500</v>
      </c>
      <c r="D2458" s="11">
        <v>500</v>
      </c>
      <c r="E2458" s="12" t="s">
        <v>10013</v>
      </c>
      <c r="F2458" s="11" t="s">
        <v>1324</v>
      </c>
      <c r="G2458" s="11" t="s">
        <v>1909</v>
      </c>
      <c r="H2458" s="11" t="s">
        <v>1903</v>
      </c>
      <c r="I2458" s="11" t="s">
        <v>5091</v>
      </c>
      <c r="J2458" s="14">
        <f>VLOOKUP(Table15[[#This Row],[TechRequired]],OldTree!A:B,2,0)</f>
        <v>2</v>
      </c>
      <c r="K2458" s="23" t="s">
        <v>8945</v>
      </c>
      <c r="L2458" s="14"/>
      <c r="N2458" s="11" t="str">
        <f>INDEX(TreeLookup!$C$1:$DE$21,MATCH(Table15[[#This Row],[CATEGORY]],TreeLookup!$C$1:$C$21,0),MATCH(Table15[[#This Row],[YEAR]],TreeLookup!$C$1:$DE$1,0))</f>
        <v>orbitalRocketry1964</v>
      </c>
      <c r="P2458" s="13" t="s">
        <v>6842</v>
      </c>
      <c r="Q2458" s="11" t="s">
        <v>6648</v>
      </c>
      <c r="S2458" s="11">
        <v>1964</v>
      </c>
      <c r="W2458" s="15"/>
    </row>
    <row r="2459" spans="1:38" x14ac:dyDescent="0.25">
      <c r="A2459" s="11" t="s">
        <v>2480</v>
      </c>
      <c r="B2459" s="12" t="s">
        <v>7056</v>
      </c>
      <c r="C2459" s="11">
        <v>12500</v>
      </c>
      <c r="D2459" s="11">
        <v>500</v>
      </c>
      <c r="E2459" s="12" t="s">
        <v>10014</v>
      </c>
      <c r="F2459" s="11" t="s">
        <v>1324</v>
      </c>
      <c r="G2459" s="11" t="s">
        <v>1909</v>
      </c>
      <c r="H2459" s="11" t="s">
        <v>1903</v>
      </c>
      <c r="I2459" s="11" t="s">
        <v>5091</v>
      </c>
      <c r="J2459" s="14">
        <f>VLOOKUP(Table15[[#This Row],[TechRequired]],OldTree!A:B,2,0)</f>
        <v>2</v>
      </c>
      <c r="K2459" s="23" t="s">
        <v>8945</v>
      </c>
      <c r="L2459" s="14"/>
      <c r="N2459" s="11" t="str">
        <f>INDEX(TreeLookup!$C$1:$DE$21,MATCH(Table15[[#This Row],[CATEGORY]],TreeLookup!$C$1:$C$21,0),MATCH(Table15[[#This Row],[YEAR]],TreeLookup!$C$1:$DE$1,0))</f>
        <v>orbitalRocketry1964</v>
      </c>
      <c r="P2459" s="13" t="s">
        <v>6842</v>
      </c>
      <c r="Q2459" s="11" t="s">
        <v>6648</v>
      </c>
      <c r="S2459" s="11">
        <v>1964</v>
      </c>
      <c r="W2459" s="15"/>
    </row>
    <row r="2460" spans="1:38" x14ac:dyDescent="0.25">
      <c r="A2460" s="11" t="s">
        <v>609</v>
      </c>
      <c r="B2460" s="12" t="s">
        <v>2498</v>
      </c>
      <c r="C2460" s="11">
        <v>20</v>
      </c>
      <c r="D2460" s="11">
        <v>400</v>
      </c>
      <c r="E2460" s="12" t="s">
        <v>2499</v>
      </c>
      <c r="F2460" s="11" t="s">
        <v>1323</v>
      </c>
      <c r="G2460" s="11" t="s">
        <v>1909</v>
      </c>
      <c r="H2460" s="11" t="s">
        <v>1903</v>
      </c>
      <c r="I2460" s="11" t="s">
        <v>1903</v>
      </c>
      <c r="J2460" s="14">
        <f>VLOOKUP(Table15[[#This Row],[TechRequired]],OldTree!A:B,2,0)</f>
        <v>3</v>
      </c>
      <c r="K2460" s="22" t="s">
        <v>6012</v>
      </c>
      <c r="L2460" s="14" t="s">
        <v>8671</v>
      </c>
      <c r="N2460" s="11" t="str">
        <f>INDEX(TreeLookup!$C$1:$DE$21,MATCH(Table15[[#This Row],[CATEGORY]],TreeLookup!$C$1:$C$21,0),MATCH(Table15[[#This Row],[YEAR]],TreeLookup!$C$1:$DE$1,0))</f>
        <v>materialsScienceAdvCapsules</v>
      </c>
      <c r="P2460" s="13" t="s">
        <v>6843</v>
      </c>
      <c r="Q2460" s="11" t="s">
        <v>6687</v>
      </c>
      <c r="S2460" s="11">
        <v>1966</v>
      </c>
      <c r="W2460" s="15"/>
    </row>
    <row r="2461" spans="1:38" x14ac:dyDescent="0.25">
      <c r="A2461" s="11" t="s">
        <v>2457</v>
      </c>
      <c r="B2461" s="12" t="s">
        <v>6967</v>
      </c>
      <c r="C2461" s="11">
        <v>12500</v>
      </c>
      <c r="D2461" s="11">
        <v>500</v>
      </c>
      <c r="E2461" s="12" t="s">
        <v>10013</v>
      </c>
      <c r="F2461" s="11" t="s">
        <v>1324</v>
      </c>
      <c r="G2461" s="11" t="s">
        <v>1909</v>
      </c>
      <c r="H2461" s="11" t="s">
        <v>1903</v>
      </c>
      <c r="I2461" s="11" t="s">
        <v>5091</v>
      </c>
      <c r="J2461" s="14">
        <f>VLOOKUP(Table15[[#This Row],[TechRequired]],OldTree!A:B,2,0)</f>
        <v>2</v>
      </c>
      <c r="K2461" s="22" t="s">
        <v>8945</v>
      </c>
      <c r="L2461" s="14"/>
      <c r="N2461" s="11" t="str">
        <f>INDEX(TreeLookup!$C$1:$DE$21,MATCH(Table15[[#This Row],[CATEGORY]],TreeLookup!$C$1:$C$21,0),MATCH(Table15[[#This Row],[YEAR]],TreeLookup!$C$1:$DE$1,0))</f>
        <v>orbitalRocketry1956</v>
      </c>
      <c r="P2461" s="13" t="s">
        <v>6842</v>
      </c>
      <c r="Q2461" s="11" t="s">
        <v>6659</v>
      </c>
      <c r="S2461" s="11">
        <v>1957</v>
      </c>
      <c r="W2461" s="15"/>
    </row>
    <row r="2462" spans="1:38" x14ac:dyDescent="0.25">
      <c r="A2462" s="11" t="s">
        <v>2473</v>
      </c>
      <c r="B2462" s="12" t="s">
        <v>6968</v>
      </c>
      <c r="C2462" s="11">
        <v>12500</v>
      </c>
      <c r="D2462" s="11">
        <v>500</v>
      </c>
      <c r="E2462" s="12" t="s">
        <v>10014</v>
      </c>
      <c r="F2462" s="11" t="s">
        <v>1324</v>
      </c>
      <c r="G2462" s="11" t="s">
        <v>1909</v>
      </c>
      <c r="H2462" s="11" t="s">
        <v>1903</v>
      </c>
      <c r="I2462" s="11" t="s">
        <v>5091</v>
      </c>
      <c r="J2462" s="14">
        <f>VLOOKUP(Table15[[#This Row],[TechRequired]],OldTree!A:B,2,0)</f>
        <v>2</v>
      </c>
      <c r="K2462" s="22" t="s">
        <v>8945</v>
      </c>
      <c r="L2462" s="14"/>
      <c r="N2462" s="11" t="str">
        <f>INDEX(TreeLookup!$C$1:$DE$21,MATCH(Table15[[#This Row],[CATEGORY]],TreeLookup!$C$1:$C$21,0),MATCH(Table15[[#This Row],[YEAR]],TreeLookup!$C$1:$DE$1,0))</f>
        <v>orbitalRocketry1956</v>
      </c>
      <c r="P2462" s="13" t="s">
        <v>6842</v>
      </c>
      <c r="Q2462" s="11" t="s">
        <v>6659</v>
      </c>
      <c r="S2462" s="11">
        <v>1957</v>
      </c>
      <c r="W2462" s="15"/>
    </row>
    <row r="2463" spans="1:38" x14ac:dyDescent="0.25">
      <c r="A2463" s="11" t="s">
        <v>365</v>
      </c>
      <c r="B2463" s="12" t="s">
        <v>8578</v>
      </c>
      <c r="C2463" s="11">
        <v>340</v>
      </c>
      <c r="D2463" s="11">
        <v>200</v>
      </c>
      <c r="E2463" s="12" t="s">
        <v>2503</v>
      </c>
      <c r="F2463" s="11" t="s">
        <v>1304</v>
      </c>
      <c r="G2463" s="11" t="s">
        <v>1909</v>
      </c>
      <c r="H2463" s="11" t="s">
        <v>1903</v>
      </c>
      <c r="I2463" s="11" t="s">
        <v>5143</v>
      </c>
      <c r="J2463" s="14">
        <f>VLOOKUP(Table15[[#This Row],[TechRequired]],OldTree!A:B,2,0)</f>
        <v>4</v>
      </c>
      <c r="K2463" s="22" t="s">
        <v>8946</v>
      </c>
      <c r="L2463" s="14" t="s">
        <v>8654</v>
      </c>
      <c r="N2463" s="11" t="str">
        <f>INDEX(TreeLookup!$C$1:$DE$21,MATCH(Table15[[#This Row],[CATEGORY]],TreeLookup!$C$1:$C$21,0),MATCH(Table15[[#This Row],[YEAR]],TreeLookup!$C$1:$DE$1,0))</f>
        <v>matureCapsules</v>
      </c>
      <c r="P2463" s="13" t="s">
        <v>6842</v>
      </c>
      <c r="Q2463" s="11" t="s">
        <v>6728</v>
      </c>
      <c r="S2463" s="11">
        <v>1967</v>
      </c>
      <c r="W2463" s="15"/>
      <c r="AE2463" s="11" t="s">
        <v>11286</v>
      </c>
      <c r="AG2463" s="11" t="s">
        <v>11286</v>
      </c>
    </row>
    <row r="2464" spans="1:38" x14ac:dyDescent="0.25">
      <c r="A2464" s="11" t="s">
        <v>610</v>
      </c>
      <c r="B2464" s="12" t="s">
        <v>2504</v>
      </c>
      <c r="C2464" s="11">
        <v>20</v>
      </c>
      <c r="D2464" s="11">
        <v>400</v>
      </c>
      <c r="E2464" s="12" t="s">
        <v>2505</v>
      </c>
      <c r="F2464" s="11" t="s">
        <v>1323</v>
      </c>
      <c r="G2464" s="11" t="s">
        <v>1909</v>
      </c>
      <c r="H2464" s="11" t="s">
        <v>1903</v>
      </c>
      <c r="I2464" s="11" t="s">
        <v>1903</v>
      </c>
      <c r="J2464" s="14">
        <f>VLOOKUP(Table15[[#This Row],[TechRequired]],OldTree!A:B,2,0)</f>
        <v>3</v>
      </c>
      <c r="K2464" s="22" t="s">
        <v>6012</v>
      </c>
      <c r="L2464" s="14" t="s">
        <v>8671</v>
      </c>
      <c r="N2464" s="11" t="str">
        <f>INDEX(TreeLookup!$C$1:$DE$21,MATCH(Table15[[#This Row],[CATEGORY]],TreeLookup!$C$1:$C$21,0),MATCH(Table15[[#This Row],[YEAR]],TreeLookup!$C$1:$DE$1,0))</f>
        <v>materialsScienceSpaceStation</v>
      </c>
      <c r="P2464" s="13" t="s">
        <v>6843</v>
      </c>
      <c r="Q2464" s="11" t="s">
        <v>6718</v>
      </c>
      <c r="S2464" s="11">
        <v>1972</v>
      </c>
      <c r="W2464" s="15"/>
    </row>
    <row r="2465" spans="1:33" x14ac:dyDescent="0.25">
      <c r="A2465" s="11" t="s">
        <v>611</v>
      </c>
      <c r="B2465" s="12" t="s">
        <v>2506</v>
      </c>
      <c r="C2465" s="11">
        <v>20</v>
      </c>
      <c r="D2465" s="11">
        <v>400</v>
      </c>
      <c r="E2465" s="12" t="s">
        <v>2507</v>
      </c>
      <c r="F2465" s="11" t="s">
        <v>1323</v>
      </c>
      <c r="G2465" s="11" t="s">
        <v>1909</v>
      </c>
      <c r="H2465" s="11" t="s">
        <v>1903</v>
      </c>
      <c r="I2465" s="11" t="s">
        <v>1903</v>
      </c>
      <c r="J2465" s="14">
        <f>VLOOKUP(Table15[[#This Row],[TechRequired]],OldTree!A:B,2,0)</f>
        <v>3</v>
      </c>
      <c r="K2465" s="22" t="s">
        <v>6012</v>
      </c>
      <c r="L2465" s="14" t="s">
        <v>8671</v>
      </c>
      <c r="N2465" s="11" t="str">
        <f>INDEX(TreeLookup!$C$1:$DE$21,MATCH(Table15[[#This Row],[CATEGORY]],TreeLookup!$C$1:$C$21,0),MATCH(Table15[[#This Row],[YEAR]],TreeLookup!$C$1:$DE$1,0))</f>
        <v>materialsScienceAdvCapsules</v>
      </c>
      <c r="P2465" s="13" t="s">
        <v>6843</v>
      </c>
      <c r="Q2465" s="11" t="s">
        <v>6734</v>
      </c>
      <c r="S2465" s="11">
        <v>1966</v>
      </c>
      <c r="W2465" s="15"/>
    </row>
    <row r="2466" spans="1:33" x14ac:dyDescent="0.25">
      <c r="A2466" s="11" t="s">
        <v>2470</v>
      </c>
      <c r="B2466" s="12" t="s">
        <v>7514</v>
      </c>
      <c r="C2466" s="11">
        <v>12500</v>
      </c>
      <c r="D2466" s="11">
        <v>500</v>
      </c>
      <c r="E2466" s="12" t="s">
        <v>10013</v>
      </c>
      <c r="F2466" s="11" t="s">
        <v>1324</v>
      </c>
      <c r="G2466" s="11" t="s">
        <v>1909</v>
      </c>
      <c r="H2466" s="11" t="s">
        <v>1903</v>
      </c>
      <c r="I2466" s="11" t="s">
        <v>5091</v>
      </c>
      <c r="J2466" s="14">
        <f>VLOOKUP(Table15[[#This Row],[TechRequired]],OldTree!A:B,2,0)</f>
        <v>2</v>
      </c>
      <c r="K2466" s="22" t="s">
        <v>6012</v>
      </c>
      <c r="L2466" s="14"/>
      <c r="M2466" s="14">
        <v>9</v>
      </c>
      <c r="N2466" s="11" t="str">
        <f>INDEX(TreeLookup!$C$1:$DE$21,MATCH(Table15[[#This Row],[CATEGORY]],TreeLookup!$C$1:$C$21,0),MATCH(Table15[[#This Row],[YEAR]],TreeLookup!$C$1:$DE$1,0))</f>
        <v>materialsScienceInternational</v>
      </c>
      <c r="P2466" s="13" t="s">
        <v>6842</v>
      </c>
      <c r="Q2466" s="11" t="s">
        <v>6649</v>
      </c>
      <c r="S2466" s="11">
        <v>2004</v>
      </c>
      <c r="W2466" s="15"/>
    </row>
    <row r="2467" spans="1:33" x14ac:dyDescent="0.25">
      <c r="A2467" s="11" t="s">
        <v>2486</v>
      </c>
      <c r="B2467" s="12" t="s">
        <v>7515</v>
      </c>
      <c r="C2467" s="11">
        <v>12500</v>
      </c>
      <c r="D2467" s="11">
        <v>500</v>
      </c>
      <c r="E2467" s="12" t="s">
        <v>10014</v>
      </c>
      <c r="F2467" s="11" t="s">
        <v>1324</v>
      </c>
      <c r="G2467" s="11" t="s">
        <v>1909</v>
      </c>
      <c r="H2467" s="11" t="s">
        <v>1903</v>
      </c>
      <c r="I2467" s="11" t="s">
        <v>5091</v>
      </c>
      <c r="J2467" s="14">
        <f>VLOOKUP(Table15[[#This Row],[TechRequired]],OldTree!A:B,2,0)</f>
        <v>2</v>
      </c>
      <c r="K2467" s="22" t="s">
        <v>6012</v>
      </c>
      <c r="L2467" s="14"/>
      <c r="M2467" s="14">
        <v>9</v>
      </c>
      <c r="N2467" s="11" t="str">
        <f>INDEX(TreeLookup!$C$1:$DE$21,MATCH(Table15[[#This Row],[CATEGORY]],TreeLookup!$C$1:$C$21,0),MATCH(Table15[[#This Row],[YEAR]],TreeLookup!$C$1:$DE$1,0))</f>
        <v>materialsScienceInternational</v>
      </c>
      <c r="P2467" s="13" t="s">
        <v>6842</v>
      </c>
      <c r="Q2467" s="11" t="s">
        <v>6649</v>
      </c>
      <c r="S2467" s="11">
        <v>2004</v>
      </c>
      <c r="W2467" s="15"/>
    </row>
    <row r="2468" spans="1:33" x14ac:dyDescent="0.25">
      <c r="A2468" s="11" t="s">
        <v>2469</v>
      </c>
      <c r="B2468" s="12" t="s">
        <v>7201</v>
      </c>
      <c r="C2468" s="11">
        <v>12500</v>
      </c>
      <c r="D2468" s="11">
        <v>500</v>
      </c>
      <c r="E2468" s="12" t="s">
        <v>10013</v>
      </c>
      <c r="F2468" s="11" t="s">
        <v>1324</v>
      </c>
      <c r="G2468" s="11" t="s">
        <v>1909</v>
      </c>
      <c r="H2468" s="11" t="s">
        <v>1903</v>
      </c>
      <c r="I2468" s="11" t="s">
        <v>5091</v>
      </c>
      <c r="J2468" s="14">
        <f>VLOOKUP(Table15[[#This Row],[TechRequired]],OldTree!A:B,2,0)</f>
        <v>2</v>
      </c>
      <c r="K2468" s="22" t="s">
        <v>8945</v>
      </c>
      <c r="L2468" s="14"/>
      <c r="N2468" s="11" t="str">
        <f>INDEX(TreeLookup!$C$1:$DE$21,MATCH(Table15[[#This Row],[CATEGORY]],TreeLookup!$C$1:$C$21,0),MATCH(Table15[[#This Row],[YEAR]],TreeLookup!$C$1:$DE$1,0))</f>
        <v>orbitalRocketry1972</v>
      </c>
      <c r="P2468" s="13" t="s">
        <v>6842</v>
      </c>
      <c r="Q2468" s="11" t="s">
        <v>6650</v>
      </c>
      <c r="S2468" s="11">
        <v>1973</v>
      </c>
      <c r="W2468" s="15"/>
    </row>
    <row r="2469" spans="1:33" x14ac:dyDescent="0.25">
      <c r="A2469" s="11" t="s">
        <v>2485</v>
      </c>
      <c r="B2469" s="12" t="s">
        <v>7202</v>
      </c>
      <c r="C2469" s="11">
        <v>12500</v>
      </c>
      <c r="D2469" s="11">
        <v>500</v>
      </c>
      <c r="E2469" s="12" t="s">
        <v>10014</v>
      </c>
      <c r="F2469" s="11" t="s">
        <v>1324</v>
      </c>
      <c r="G2469" s="11" t="s">
        <v>1909</v>
      </c>
      <c r="H2469" s="11" t="s">
        <v>1903</v>
      </c>
      <c r="I2469" s="11" t="s">
        <v>5091</v>
      </c>
      <c r="J2469" s="14">
        <f>VLOOKUP(Table15[[#This Row],[TechRequired]],OldTree!A:B,2,0)</f>
        <v>2</v>
      </c>
      <c r="K2469" s="22" t="s">
        <v>8945</v>
      </c>
      <c r="L2469" s="14"/>
      <c r="N2469" s="11" t="str">
        <f>INDEX(TreeLookup!$C$1:$DE$21,MATCH(Table15[[#This Row],[CATEGORY]],TreeLookup!$C$1:$C$21,0),MATCH(Table15[[#This Row],[YEAR]],TreeLookup!$C$1:$DE$1,0))</f>
        <v>orbitalRocketry1972</v>
      </c>
      <c r="P2469" s="13" t="s">
        <v>6842</v>
      </c>
      <c r="Q2469" s="11" t="s">
        <v>6650</v>
      </c>
      <c r="S2469" s="11">
        <v>1973</v>
      </c>
      <c r="W2469" s="15"/>
    </row>
    <row r="2470" spans="1:33" x14ac:dyDescent="0.25">
      <c r="A2470" s="11" t="s">
        <v>2502</v>
      </c>
      <c r="B2470" s="12" t="s">
        <v>7516</v>
      </c>
      <c r="C2470" s="11">
        <v>340</v>
      </c>
      <c r="D2470" s="11">
        <v>200</v>
      </c>
      <c r="E2470" s="12" t="s">
        <v>10591</v>
      </c>
      <c r="F2470" s="11" t="s">
        <v>1324</v>
      </c>
      <c r="G2470" s="11" t="s">
        <v>1909</v>
      </c>
      <c r="H2470" s="11" t="s">
        <v>1903</v>
      </c>
      <c r="I2470" s="11" t="s">
        <v>5091</v>
      </c>
      <c r="J2470" s="14">
        <f>VLOOKUP(Table15[[#This Row],[TechRequired]],OldTree!A:B,2,0)</f>
        <v>2</v>
      </c>
      <c r="K2470" s="22" t="s">
        <v>8946</v>
      </c>
      <c r="L2470" s="14" t="s">
        <v>8654</v>
      </c>
      <c r="N2470" s="11" t="str">
        <f>INDEX(TreeLookup!$C$1:$DE$21,MATCH(Table15[[#This Row],[CATEGORY]],TreeLookup!$C$1:$C$21,0),MATCH(Table15[[#This Row],[YEAR]],TreeLookup!$C$1:$DE$1,0))</f>
        <v>advancedCapsules</v>
      </c>
      <c r="P2470" s="13" t="s">
        <v>6842</v>
      </c>
      <c r="Q2470" s="11" t="s">
        <v>6651</v>
      </c>
      <c r="S2470" s="11">
        <v>2002</v>
      </c>
      <c r="W2470" s="15"/>
      <c r="AE2470" s="11" t="s">
        <v>11286</v>
      </c>
      <c r="AG2470" s="11" t="s">
        <v>11286</v>
      </c>
    </row>
    <row r="2471" spans="1:33" x14ac:dyDescent="0.25">
      <c r="A2471" s="11" t="s">
        <v>2467</v>
      </c>
      <c r="B2471" s="12" t="s">
        <v>7204</v>
      </c>
      <c r="C2471" s="11">
        <v>12500</v>
      </c>
      <c r="D2471" s="11">
        <v>500</v>
      </c>
      <c r="E2471" s="12" t="s">
        <v>10013</v>
      </c>
      <c r="F2471" s="11" t="s">
        <v>1324</v>
      </c>
      <c r="G2471" s="11" t="s">
        <v>1909</v>
      </c>
      <c r="H2471" s="11" t="s">
        <v>1903</v>
      </c>
      <c r="I2471" s="11" t="s">
        <v>5091</v>
      </c>
      <c r="J2471" s="14">
        <f>VLOOKUP(Table15[[#This Row],[TechRequired]],OldTree!A:B,2,0)</f>
        <v>2</v>
      </c>
      <c r="K2471" s="22" t="s">
        <v>8945</v>
      </c>
      <c r="L2471" s="14"/>
      <c r="N2471" s="11" t="str">
        <f>INDEX(TreeLookup!$C$1:$DE$21,MATCH(Table15[[#This Row],[CATEGORY]],TreeLookup!$C$1:$C$21,0),MATCH(Table15[[#This Row],[YEAR]],TreeLookup!$C$1:$DE$1,0))</f>
        <v>orbitalRocketry1972</v>
      </c>
      <c r="P2471" s="13" t="s">
        <v>6842</v>
      </c>
      <c r="Q2471" s="11" t="s">
        <v>6652</v>
      </c>
      <c r="S2471" s="11">
        <v>1973</v>
      </c>
      <c r="W2471" s="15"/>
    </row>
    <row r="2472" spans="1:33" x14ac:dyDescent="0.25">
      <c r="A2472" s="11" t="s">
        <v>2483</v>
      </c>
      <c r="B2472" s="12" t="s">
        <v>7205</v>
      </c>
      <c r="C2472" s="11">
        <v>12500</v>
      </c>
      <c r="D2472" s="11">
        <v>500</v>
      </c>
      <c r="E2472" s="12" t="s">
        <v>10014</v>
      </c>
      <c r="F2472" s="11" t="s">
        <v>1324</v>
      </c>
      <c r="G2472" s="11" t="s">
        <v>1909</v>
      </c>
      <c r="H2472" s="11" t="s">
        <v>1903</v>
      </c>
      <c r="I2472" s="11" t="s">
        <v>5091</v>
      </c>
      <c r="J2472" s="14">
        <f>VLOOKUP(Table15[[#This Row],[TechRequired]],OldTree!A:B,2,0)</f>
        <v>2</v>
      </c>
      <c r="K2472" s="22" t="s">
        <v>8945</v>
      </c>
      <c r="L2472" s="14"/>
      <c r="N2472" s="11" t="str">
        <f>INDEX(TreeLookup!$C$1:$DE$21,MATCH(Table15[[#This Row],[CATEGORY]],TreeLookup!$C$1:$C$21,0),MATCH(Table15[[#This Row],[YEAR]],TreeLookup!$C$1:$DE$1,0))</f>
        <v>orbitalRocketry1972</v>
      </c>
      <c r="P2472" s="13" t="s">
        <v>6842</v>
      </c>
      <c r="Q2472" s="11" t="s">
        <v>6652</v>
      </c>
      <c r="S2472" s="11">
        <v>1973</v>
      </c>
      <c r="W2472" s="15"/>
    </row>
    <row r="2473" spans="1:33" x14ac:dyDescent="0.25">
      <c r="A2473" s="11" t="s">
        <v>2468</v>
      </c>
      <c r="B2473" s="12" t="s">
        <v>7328</v>
      </c>
      <c r="C2473" s="11">
        <v>12500</v>
      </c>
      <c r="D2473" s="11">
        <v>500</v>
      </c>
      <c r="E2473" s="12" t="s">
        <v>10013</v>
      </c>
      <c r="F2473" s="11" t="s">
        <v>1324</v>
      </c>
      <c r="G2473" s="11" t="s">
        <v>1909</v>
      </c>
      <c r="H2473" s="11" t="s">
        <v>1903</v>
      </c>
      <c r="I2473" s="11" t="s">
        <v>5091</v>
      </c>
      <c r="J2473" s="14">
        <f>VLOOKUP(Table15[[#This Row],[TechRequired]],OldTree!A:B,2,0)</f>
        <v>2</v>
      </c>
      <c r="K2473" s="22" t="s">
        <v>8945</v>
      </c>
      <c r="L2473" s="14"/>
      <c r="N2473" s="11" t="str">
        <f>INDEX(TreeLookup!$C$1:$DE$21,MATCH(Table15[[#This Row],[CATEGORY]],TreeLookup!$C$1:$C$21,0),MATCH(Table15[[#This Row],[YEAR]],TreeLookup!$C$1:$DE$1,0))</f>
        <v>orbitalRocketry1981</v>
      </c>
      <c r="P2473" s="13" t="s">
        <v>6842</v>
      </c>
      <c r="Q2473" s="11" t="s">
        <v>6653</v>
      </c>
      <c r="S2473" s="11">
        <v>1982</v>
      </c>
      <c r="W2473" s="15"/>
    </row>
    <row r="2474" spans="1:33" x14ac:dyDescent="0.25">
      <c r="A2474" s="11" t="s">
        <v>2484</v>
      </c>
      <c r="B2474" s="12" t="s">
        <v>7329</v>
      </c>
      <c r="C2474" s="11">
        <v>12500</v>
      </c>
      <c r="D2474" s="11">
        <v>500</v>
      </c>
      <c r="E2474" s="12" t="s">
        <v>10014</v>
      </c>
      <c r="F2474" s="11" t="s">
        <v>1324</v>
      </c>
      <c r="G2474" s="11" t="s">
        <v>1909</v>
      </c>
      <c r="H2474" s="11" t="s">
        <v>1903</v>
      </c>
      <c r="I2474" s="11" t="s">
        <v>5091</v>
      </c>
      <c r="J2474" s="14">
        <f>VLOOKUP(Table15[[#This Row],[TechRequired]],OldTree!A:B,2,0)</f>
        <v>2</v>
      </c>
      <c r="K2474" s="22" t="s">
        <v>8945</v>
      </c>
      <c r="L2474" s="14"/>
      <c r="N2474" s="11" t="str">
        <f>INDEX(TreeLookup!$C$1:$DE$21,MATCH(Table15[[#This Row],[CATEGORY]],TreeLookup!$C$1:$C$21,0),MATCH(Table15[[#This Row],[YEAR]],TreeLookup!$C$1:$DE$1,0))</f>
        <v>orbitalRocketry1981</v>
      </c>
      <c r="P2474" s="13" t="s">
        <v>6842</v>
      </c>
      <c r="Q2474" s="11" t="s">
        <v>6653</v>
      </c>
      <c r="S2474" s="11">
        <v>1982</v>
      </c>
      <c r="W2474" s="15"/>
    </row>
    <row r="2475" spans="1:33" x14ac:dyDescent="0.25">
      <c r="A2475" s="11" t="s">
        <v>2466</v>
      </c>
      <c r="B2475" s="12" t="s">
        <v>7072</v>
      </c>
      <c r="C2475" s="11">
        <v>12500</v>
      </c>
      <c r="D2475" s="11">
        <v>500</v>
      </c>
      <c r="E2475" s="12" t="s">
        <v>10013</v>
      </c>
      <c r="F2475" s="11" t="s">
        <v>1324</v>
      </c>
      <c r="G2475" s="11" t="s">
        <v>1909</v>
      </c>
      <c r="H2475" s="11" t="s">
        <v>1903</v>
      </c>
      <c r="I2475" s="11" t="s">
        <v>5091</v>
      </c>
      <c r="J2475" s="14">
        <f>VLOOKUP(Table15[[#This Row],[TechRequired]],OldTree!A:B,2,0)</f>
        <v>2</v>
      </c>
      <c r="K2475" s="22" t="s">
        <v>8945</v>
      </c>
      <c r="L2475" s="14"/>
      <c r="N2475" s="11" t="str">
        <f>INDEX(TreeLookup!$C$1:$DE$21,MATCH(Table15[[#This Row],[CATEGORY]],TreeLookup!$C$1:$C$21,0),MATCH(Table15[[#This Row],[YEAR]],TreeLookup!$C$1:$DE$1,0))</f>
        <v>orbitalRocketry1965</v>
      </c>
      <c r="P2475" s="13" t="s">
        <v>6842</v>
      </c>
      <c r="Q2475" s="11" t="s">
        <v>6780</v>
      </c>
      <c r="S2475" s="11">
        <v>1965</v>
      </c>
      <c r="W2475" s="15"/>
    </row>
    <row r="2476" spans="1:33" x14ac:dyDescent="0.25">
      <c r="A2476" s="11" t="s">
        <v>2482</v>
      </c>
      <c r="B2476" s="12" t="s">
        <v>7073</v>
      </c>
      <c r="C2476" s="11">
        <v>12500</v>
      </c>
      <c r="D2476" s="11">
        <v>500</v>
      </c>
      <c r="E2476" s="12" t="s">
        <v>10014</v>
      </c>
      <c r="F2476" s="11" t="s">
        <v>1324</v>
      </c>
      <c r="G2476" s="11" t="s">
        <v>1909</v>
      </c>
      <c r="H2476" s="11" t="s">
        <v>1903</v>
      </c>
      <c r="I2476" s="11" t="s">
        <v>5091</v>
      </c>
      <c r="J2476" s="14">
        <f>VLOOKUP(Table15[[#This Row],[TechRequired]],OldTree!A:B,2,0)</f>
        <v>2</v>
      </c>
      <c r="K2476" s="22" t="s">
        <v>8945</v>
      </c>
      <c r="L2476" s="14"/>
      <c r="N2476" s="11" t="str">
        <f>INDEX(TreeLookup!$C$1:$DE$21,MATCH(Table15[[#This Row],[CATEGORY]],TreeLookup!$C$1:$C$21,0),MATCH(Table15[[#This Row],[YEAR]],TreeLookup!$C$1:$DE$1,0))</f>
        <v>orbitalRocketry1965</v>
      </c>
      <c r="P2476" s="13" t="s">
        <v>6842</v>
      </c>
      <c r="Q2476" s="11" t="s">
        <v>6780</v>
      </c>
      <c r="S2476" s="11">
        <v>1965</v>
      </c>
      <c r="W2476" s="15"/>
    </row>
    <row r="2477" spans="1:33" x14ac:dyDescent="0.25">
      <c r="A2477" s="11" t="s">
        <v>2459</v>
      </c>
      <c r="B2477" s="12" t="s">
        <v>6972</v>
      </c>
      <c r="C2477" s="11">
        <v>12500</v>
      </c>
      <c r="D2477" s="11">
        <v>500</v>
      </c>
      <c r="E2477" s="12" t="s">
        <v>10013</v>
      </c>
      <c r="F2477" s="11" t="s">
        <v>1324</v>
      </c>
      <c r="G2477" s="11" t="s">
        <v>1909</v>
      </c>
      <c r="H2477" s="11" t="s">
        <v>1903</v>
      </c>
      <c r="I2477" s="11" t="s">
        <v>5091</v>
      </c>
      <c r="J2477" s="14">
        <f>VLOOKUP(Table15[[#This Row],[TechRequired]],OldTree!A:B,2,0)</f>
        <v>2</v>
      </c>
      <c r="K2477" s="22" t="s">
        <v>8945</v>
      </c>
      <c r="L2477" s="14"/>
      <c r="N2477" s="11" t="str">
        <f>INDEX(TreeLookup!$C$1:$DE$21,MATCH(Table15[[#This Row],[CATEGORY]],TreeLookup!$C$1:$C$21,0),MATCH(Table15[[#This Row],[YEAR]],TreeLookup!$C$1:$DE$1,0))</f>
        <v>orbitalRocketry1958</v>
      </c>
      <c r="P2477" s="13" t="s">
        <v>6842</v>
      </c>
      <c r="Q2477" s="11" t="s">
        <v>6654</v>
      </c>
      <c r="S2477" s="11">
        <v>1958</v>
      </c>
      <c r="W2477" s="15"/>
    </row>
    <row r="2478" spans="1:33" x14ac:dyDescent="0.25">
      <c r="A2478" s="11" t="s">
        <v>2475</v>
      </c>
      <c r="B2478" s="12" t="s">
        <v>6973</v>
      </c>
      <c r="C2478" s="11">
        <v>12500</v>
      </c>
      <c r="D2478" s="11">
        <v>500</v>
      </c>
      <c r="E2478" s="12" t="s">
        <v>10014</v>
      </c>
      <c r="F2478" s="11" t="s">
        <v>1324</v>
      </c>
      <c r="G2478" s="11" t="s">
        <v>1909</v>
      </c>
      <c r="H2478" s="11" t="s">
        <v>1903</v>
      </c>
      <c r="I2478" s="11" t="s">
        <v>5091</v>
      </c>
      <c r="J2478" s="14">
        <f>VLOOKUP(Table15[[#This Row],[TechRequired]],OldTree!A:B,2,0)</f>
        <v>2</v>
      </c>
      <c r="K2478" s="22" t="s">
        <v>8945</v>
      </c>
      <c r="L2478" s="14"/>
      <c r="N2478" s="11" t="str">
        <f>INDEX(TreeLookup!$C$1:$DE$21,MATCH(Table15[[#This Row],[CATEGORY]],TreeLookup!$C$1:$C$21,0),MATCH(Table15[[#This Row],[YEAR]],TreeLookup!$C$1:$DE$1,0))</f>
        <v>orbitalRocketry1958</v>
      </c>
      <c r="P2478" s="13" t="s">
        <v>6842</v>
      </c>
      <c r="Q2478" s="11" t="s">
        <v>6654</v>
      </c>
      <c r="S2478" s="11">
        <v>1958</v>
      </c>
      <c r="W2478" s="15"/>
    </row>
    <row r="2479" spans="1:33" x14ac:dyDescent="0.25">
      <c r="A2479" s="11" t="s">
        <v>2527</v>
      </c>
      <c r="B2479" s="12" t="s">
        <v>6974</v>
      </c>
      <c r="C2479" s="11">
        <v>200</v>
      </c>
      <c r="D2479" s="11">
        <v>500</v>
      </c>
      <c r="E2479" s="12" t="s">
        <v>10028</v>
      </c>
      <c r="F2479" s="11" t="s">
        <v>1324</v>
      </c>
      <c r="G2479" s="11" t="s">
        <v>1909</v>
      </c>
      <c r="H2479" s="11" t="s">
        <v>1903</v>
      </c>
      <c r="I2479" s="11" t="s">
        <v>5091</v>
      </c>
      <c r="J2479" s="14">
        <f>VLOOKUP(Table15[[#This Row],[TechRequired]],OldTree!A:B,2,0)</f>
        <v>2</v>
      </c>
      <c r="K2479" s="22" t="s">
        <v>6012</v>
      </c>
      <c r="L2479" s="14" t="s">
        <v>8870</v>
      </c>
      <c r="M2479" s="14">
        <v>2</v>
      </c>
      <c r="N2479" s="11" t="str">
        <f>INDEX(TreeLookup!$C$1:$DE$21,MATCH(Table15[[#This Row],[CATEGORY]],TreeLookup!$C$1:$C$21,0),MATCH(Table15[[#This Row],[YEAR]],TreeLookup!$C$1:$DE$1,0))</f>
        <v>materialsScienceSatellite</v>
      </c>
      <c r="P2479" s="13" t="s">
        <v>6842</v>
      </c>
      <c r="Q2479" s="11" t="s">
        <v>6654</v>
      </c>
      <c r="S2479" s="11">
        <v>1958</v>
      </c>
      <c r="W2479" s="15"/>
    </row>
    <row r="2480" spans="1:33" x14ac:dyDescent="0.25">
      <c r="A2480" s="11" t="s">
        <v>5237</v>
      </c>
      <c r="B2480" s="12" t="s">
        <v>8356</v>
      </c>
      <c r="C2480" s="11">
        <v>280</v>
      </c>
      <c r="D2480" s="11">
        <v>6400</v>
      </c>
      <c r="E2480" s="12" t="s">
        <v>5238</v>
      </c>
      <c r="F2480" s="11" t="s">
        <v>1364</v>
      </c>
      <c r="G2480" s="11" t="s">
        <v>5229</v>
      </c>
      <c r="H2480" s="11" t="s">
        <v>5091</v>
      </c>
      <c r="I2480" s="11" t="s">
        <v>5091</v>
      </c>
      <c r="J2480" s="14">
        <f>VLOOKUP(Table15[[#This Row],[TechRequired]],OldTree!A:B,2,0)</f>
        <v>5</v>
      </c>
      <c r="K2480" s="14"/>
      <c r="L2480" s="14"/>
      <c r="N2480" s="11" t="e">
        <f>INDEX(TreeLookup!$C$1:$DE$21,MATCH(Table15[[#This Row],[CATEGORY]],TreeLookup!$C$1:$C$21,0),MATCH(Table15[[#This Row],[YEAR]],TreeLookup!$C$1:$DE$1,0))</f>
        <v>#N/A</v>
      </c>
      <c r="O2480" s="11" t="s">
        <v>1903</v>
      </c>
      <c r="Q2480" s="11"/>
    </row>
    <row r="2481" spans="1:34" x14ac:dyDescent="0.25">
      <c r="A2481" s="11" t="s">
        <v>2458</v>
      </c>
      <c r="B2481" s="12" t="s">
        <v>6978</v>
      </c>
      <c r="C2481" s="11">
        <v>12500</v>
      </c>
      <c r="D2481" s="11">
        <v>500</v>
      </c>
      <c r="E2481" s="12" t="s">
        <v>10013</v>
      </c>
      <c r="F2481" s="11" t="s">
        <v>1324</v>
      </c>
      <c r="G2481" s="11" t="s">
        <v>1909</v>
      </c>
      <c r="H2481" s="11" t="s">
        <v>1903</v>
      </c>
      <c r="I2481" s="11" t="s">
        <v>5091</v>
      </c>
      <c r="J2481" s="14">
        <f>VLOOKUP(Table15[[#This Row],[TechRequired]],OldTree!A:B,2,0)</f>
        <v>2</v>
      </c>
      <c r="K2481" s="22" t="s">
        <v>8945</v>
      </c>
      <c r="L2481" s="14"/>
      <c r="N2481" s="11" t="str">
        <f>INDEX(TreeLookup!$C$1:$DE$21,MATCH(Table15[[#This Row],[CATEGORY]],TreeLookup!$C$1:$C$21,0),MATCH(Table15[[#This Row],[YEAR]],TreeLookup!$C$1:$DE$1,0))</f>
        <v>orbitalRocketry1956</v>
      </c>
      <c r="P2481" s="13" t="s">
        <v>6842</v>
      </c>
      <c r="Q2481" s="11" t="s">
        <v>6778</v>
      </c>
      <c r="S2481" s="11">
        <v>1957</v>
      </c>
      <c r="W2481" s="15"/>
    </row>
    <row r="2482" spans="1:34" x14ac:dyDescent="0.25">
      <c r="A2482" s="11" t="s">
        <v>2474</v>
      </c>
      <c r="B2482" s="12" t="s">
        <v>6979</v>
      </c>
      <c r="C2482" s="11">
        <v>12500</v>
      </c>
      <c r="D2482" s="11">
        <v>500</v>
      </c>
      <c r="E2482" s="12" t="s">
        <v>10014</v>
      </c>
      <c r="F2482" s="11" t="s">
        <v>1324</v>
      </c>
      <c r="G2482" s="11" t="s">
        <v>1909</v>
      </c>
      <c r="H2482" s="11" t="s">
        <v>1903</v>
      </c>
      <c r="I2482" s="11" t="s">
        <v>5091</v>
      </c>
      <c r="J2482" s="14">
        <f>VLOOKUP(Table15[[#This Row],[TechRequired]],OldTree!A:B,2,0)</f>
        <v>2</v>
      </c>
      <c r="K2482" s="22" t="s">
        <v>8945</v>
      </c>
      <c r="L2482" s="14"/>
      <c r="N2482" s="11" t="str">
        <f>INDEX(TreeLookup!$C$1:$DE$21,MATCH(Table15[[#This Row],[CATEGORY]],TreeLookup!$C$1:$C$21,0),MATCH(Table15[[#This Row],[YEAR]],TreeLookup!$C$1:$DE$1,0))</f>
        <v>orbitalRocketry1956</v>
      </c>
      <c r="P2482" s="13" t="s">
        <v>6842</v>
      </c>
      <c r="Q2482" s="11" t="s">
        <v>6778</v>
      </c>
      <c r="S2482" s="11">
        <v>1957</v>
      </c>
      <c r="W2482" s="15"/>
    </row>
    <row r="2483" spans="1:34" x14ac:dyDescent="0.25">
      <c r="A2483" s="11" t="s">
        <v>659</v>
      </c>
      <c r="B2483" s="12" t="s">
        <v>2510</v>
      </c>
      <c r="C2483" s="11">
        <v>20</v>
      </c>
      <c r="D2483" s="11">
        <v>400</v>
      </c>
      <c r="E2483" s="12" t="s">
        <v>2511</v>
      </c>
      <c r="F2483" s="11" t="s">
        <v>1324</v>
      </c>
      <c r="G2483" s="11" t="s">
        <v>1909</v>
      </c>
      <c r="H2483" s="11" t="s">
        <v>1903</v>
      </c>
      <c r="I2483" s="11" t="s">
        <v>1903</v>
      </c>
      <c r="J2483" s="14">
        <f>VLOOKUP(Table15[[#This Row],[TechRequired]],OldTree!A:B,2,0)</f>
        <v>2</v>
      </c>
      <c r="K2483" s="22" t="s">
        <v>8945</v>
      </c>
      <c r="L2483" s="14"/>
      <c r="N2483" s="11" t="str">
        <f>INDEX(TreeLookup!$C$1:$DE$21,MATCH(Table15[[#This Row],[CATEGORY]],TreeLookup!$C$1:$C$21,0),MATCH(Table15[[#This Row],[YEAR]],TreeLookup!$C$1:$DE$1,0))</f>
        <v>orbitalRocketry1956</v>
      </c>
      <c r="P2483" s="13" t="s">
        <v>6843</v>
      </c>
      <c r="Q2483" s="11" t="s">
        <v>6659</v>
      </c>
      <c r="S2483" s="11">
        <v>1957</v>
      </c>
      <c r="W2483" s="15"/>
      <c r="AD2483" s="11" t="s">
        <v>11286</v>
      </c>
    </row>
    <row r="2484" spans="1:34" x14ac:dyDescent="0.25">
      <c r="A2484" s="11" t="s">
        <v>2463</v>
      </c>
      <c r="B2484" s="12" t="s">
        <v>7033</v>
      </c>
      <c r="C2484" s="11">
        <v>12500</v>
      </c>
      <c r="D2484" s="11">
        <v>500</v>
      </c>
      <c r="E2484" s="12" t="s">
        <v>10013</v>
      </c>
      <c r="F2484" s="11" t="s">
        <v>1324</v>
      </c>
      <c r="G2484" s="11" t="s">
        <v>1909</v>
      </c>
      <c r="H2484" s="11" t="s">
        <v>1903</v>
      </c>
      <c r="I2484" s="11" t="s">
        <v>5091</v>
      </c>
      <c r="J2484" s="14">
        <f>VLOOKUP(Table15[[#This Row],[TechRequired]],OldTree!A:B,2,0)</f>
        <v>2</v>
      </c>
      <c r="K2484" s="23" t="s">
        <v>8945</v>
      </c>
      <c r="L2484" s="14"/>
      <c r="N2484" s="11" t="str">
        <f>INDEX(TreeLookup!$C$1:$DE$21,MATCH(Table15[[#This Row],[CATEGORY]],TreeLookup!$C$1:$C$21,0),MATCH(Table15[[#This Row],[YEAR]],TreeLookup!$C$1:$DE$1,0))</f>
        <v>orbitalRocketry1962</v>
      </c>
      <c r="P2484" s="13" t="s">
        <v>6842</v>
      </c>
      <c r="Q2484" s="11" t="s">
        <v>6655</v>
      </c>
      <c r="S2484" s="11">
        <v>1962</v>
      </c>
      <c r="W2484" s="15"/>
    </row>
    <row r="2485" spans="1:34" x14ac:dyDescent="0.25">
      <c r="A2485" s="11" t="s">
        <v>2479</v>
      </c>
      <c r="B2485" s="12" t="s">
        <v>7034</v>
      </c>
      <c r="C2485" s="11">
        <v>12500</v>
      </c>
      <c r="D2485" s="11">
        <v>500</v>
      </c>
      <c r="E2485" s="12" t="s">
        <v>10014</v>
      </c>
      <c r="F2485" s="11" t="s">
        <v>1324</v>
      </c>
      <c r="G2485" s="11" t="s">
        <v>1909</v>
      </c>
      <c r="H2485" s="11" t="s">
        <v>1903</v>
      </c>
      <c r="I2485" s="11" t="s">
        <v>5091</v>
      </c>
      <c r="J2485" s="14">
        <f>VLOOKUP(Table15[[#This Row],[TechRequired]],OldTree!A:B,2,0)</f>
        <v>2</v>
      </c>
      <c r="K2485" s="23" t="s">
        <v>8945</v>
      </c>
      <c r="L2485" s="14"/>
      <c r="N2485" s="11" t="str">
        <f>INDEX(TreeLookup!$C$1:$DE$21,MATCH(Table15[[#This Row],[CATEGORY]],TreeLookup!$C$1:$C$21,0),MATCH(Table15[[#This Row],[YEAR]],TreeLookup!$C$1:$DE$1,0))</f>
        <v>orbitalRocketry1962</v>
      </c>
      <c r="P2485" s="13" t="s">
        <v>6842</v>
      </c>
      <c r="Q2485" s="11" t="s">
        <v>6655</v>
      </c>
      <c r="S2485" s="11">
        <v>1962</v>
      </c>
      <c r="W2485" s="15"/>
    </row>
    <row r="2486" spans="1:34" x14ac:dyDescent="0.25">
      <c r="A2486" s="11" t="s">
        <v>2465</v>
      </c>
      <c r="B2486" s="12" t="s">
        <v>7079</v>
      </c>
      <c r="C2486" s="11">
        <v>12500</v>
      </c>
      <c r="D2486" s="11">
        <v>500</v>
      </c>
      <c r="E2486" s="12" t="s">
        <v>10013</v>
      </c>
      <c r="F2486" s="11" t="s">
        <v>1324</v>
      </c>
      <c r="G2486" s="11" t="s">
        <v>1909</v>
      </c>
      <c r="H2486" s="11" t="s">
        <v>1903</v>
      </c>
      <c r="I2486" s="11" t="s">
        <v>5091</v>
      </c>
      <c r="J2486" s="14">
        <f>VLOOKUP(Table15[[#This Row],[TechRequired]],OldTree!A:B,2,0)</f>
        <v>2</v>
      </c>
      <c r="K2486" s="23" t="s">
        <v>8945</v>
      </c>
      <c r="L2486" s="14"/>
      <c r="N2486" s="11" t="str">
        <f>INDEX(TreeLookup!$C$1:$DE$21,MATCH(Table15[[#This Row],[CATEGORY]],TreeLookup!$C$1:$C$21,0),MATCH(Table15[[#This Row],[YEAR]],TreeLookup!$C$1:$DE$1,0))</f>
        <v>orbitalRocketry1964</v>
      </c>
      <c r="P2486" s="13" t="s">
        <v>6842</v>
      </c>
      <c r="Q2486" s="11" t="s">
        <v>6656</v>
      </c>
      <c r="S2486" s="11">
        <v>1964</v>
      </c>
      <c r="W2486" s="15"/>
    </row>
    <row r="2487" spans="1:34" x14ac:dyDescent="0.25">
      <c r="A2487" s="11" t="s">
        <v>2481</v>
      </c>
      <c r="B2487" s="12" t="s">
        <v>7080</v>
      </c>
      <c r="C2487" s="11">
        <v>12500</v>
      </c>
      <c r="D2487" s="11">
        <v>500</v>
      </c>
      <c r="E2487" s="12" t="s">
        <v>10014</v>
      </c>
      <c r="F2487" s="11" t="s">
        <v>1324</v>
      </c>
      <c r="G2487" s="11" t="s">
        <v>1909</v>
      </c>
      <c r="H2487" s="11" t="s">
        <v>1903</v>
      </c>
      <c r="I2487" s="11" t="s">
        <v>5091</v>
      </c>
      <c r="J2487" s="14">
        <f>VLOOKUP(Table15[[#This Row],[TechRequired]],OldTree!A:B,2,0)</f>
        <v>2</v>
      </c>
      <c r="K2487" s="23" t="s">
        <v>8945</v>
      </c>
      <c r="L2487" s="14"/>
      <c r="N2487" s="11" t="str">
        <f>INDEX(TreeLookup!$C$1:$DE$21,MATCH(Table15[[#This Row],[CATEGORY]],TreeLookup!$C$1:$C$21,0),MATCH(Table15[[#This Row],[YEAR]],TreeLookup!$C$1:$DE$1,0))</f>
        <v>orbitalRocketry1964</v>
      </c>
      <c r="P2487" s="13" t="s">
        <v>6842</v>
      </c>
      <c r="Q2487" s="11" t="s">
        <v>6656</v>
      </c>
      <c r="S2487" s="11">
        <v>1964</v>
      </c>
      <c r="W2487" s="15"/>
    </row>
    <row r="2488" spans="1:34" x14ac:dyDescent="0.25">
      <c r="A2488" s="11" t="s">
        <v>2460</v>
      </c>
      <c r="B2488" s="12" t="s">
        <v>6964</v>
      </c>
      <c r="C2488" s="11">
        <v>12500</v>
      </c>
      <c r="D2488" s="11">
        <v>500</v>
      </c>
      <c r="E2488" s="12" t="s">
        <v>10013</v>
      </c>
      <c r="F2488" s="11" t="s">
        <v>1324</v>
      </c>
      <c r="G2488" s="11" t="s">
        <v>1909</v>
      </c>
      <c r="H2488" s="11" t="s">
        <v>1903</v>
      </c>
      <c r="I2488" s="11" t="s">
        <v>5091</v>
      </c>
      <c r="J2488" s="14">
        <f>VLOOKUP(Table15[[#This Row],[TechRequired]],OldTree!A:B,2,0)</f>
        <v>2</v>
      </c>
      <c r="K2488" s="22" t="s">
        <v>8945</v>
      </c>
      <c r="L2488" s="14"/>
      <c r="N2488" s="11" t="str">
        <f>INDEX(TreeLookup!$C$1:$DE$21,MATCH(Table15[[#This Row],[CATEGORY]],TreeLookup!$C$1:$C$21,0),MATCH(Table15[[#This Row],[YEAR]],TreeLookup!$C$1:$DE$1,0))</f>
        <v>orbitalRocketry1959</v>
      </c>
      <c r="P2488" s="13" t="s">
        <v>6842</v>
      </c>
      <c r="Q2488" s="11" t="s">
        <v>6291</v>
      </c>
      <c r="S2488" s="11">
        <v>1959</v>
      </c>
      <c r="W2488" s="15"/>
    </row>
    <row r="2489" spans="1:34" x14ac:dyDescent="0.25">
      <c r="A2489" s="11" t="s">
        <v>2476</v>
      </c>
      <c r="B2489" s="12" t="s">
        <v>6965</v>
      </c>
      <c r="C2489" s="11">
        <v>12500</v>
      </c>
      <c r="D2489" s="11">
        <v>500</v>
      </c>
      <c r="E2489" s="12" t="s">
        <v>10014</v>
      </c>
      <c r="F2489" s="11" t="s">
        <v>1324</v>
      </c>
      <c r="G2489" s="11" t="s">
        <v>1909</v>
      </c>
      <c r="H2489" s="11" t="s">
        <v>1903</v>
      </c>
      <c r="I2489" s="11" t="s">
        <v>5091</v>
      </c>
      <c r="J2489" s="14">
        <f>VLOOKUP(Table15[[#This Row],[TechRequired]],OldTree!A:B,2,0)</f>
        <v>2</v>
      </c>
      <c r="K2489" s="22" t="s">
        <v>8945</v>
      </c>
      <c r="L2489" s="14"/>
      <c r="N2489" s="11" t="str">
        <f>INDEX(TreeLookup!$C$1:$DE$21,MATCH(Table15[[#This Row],[CATEGORY]],TreeLookup!$C$1:$C$21,0),MATCH(Table15[[#This Row],[YEAR]],TreeLookup!$C$1:$DE$1,0))</f>
        <v>orbitalRocketry1959</v>
      </c>
      <c r="P2489" s="13" t="s">
        <v>6842</v>
      </c>
      <c r="Q2489" s="11" t="s">
        <v>6291</v>
      </c>
      <c r="S2489" s="11">
        <v>1959</v>
      </c>
      <c r="W2489" s="15"/>
    </row>
    <row r="2490" spans="1:34" x14ac:dyDescent="0.25">
      <c r="A2490" s="11" t="s">
        <v>267</v>
      </c>
      <c r="B2490" s="12" t="s">
        <v>2525</v>
      </c>
      <c r="C2490" s="11">
        <v>10</v>
      </c>
      <c r="D2490" s="11">
        <v>200</v>
      </c>
      <c r="E2490" s="12" t="s">
        <v>2526</v>
      </c>
      <c r="F2490" s="11" t="s">
        <v>1299</v>
      </c>
      <c r="G2490" s="11" t="s">
        <v>1909</v>
      </c>
      <c r="H2490" s="11" t="s">
        <v>1903</v>
      </c>
      <c r="I2490" s="11" t="s">
        <v>1903</v>
      </c>
      <c r="J2490" s="14">
        <f>VLOOKUP(Table15[[#This Row],[TechRequired]],OldTree!A:B,2,0)</f>
        <v>1.5</v>
      </c>
      <c r="K2490" s="22" t="s">
        <v>6812</v>
      </c>
      <c r="L2490" s="14" t="s">
        <v>6820</v>
      </c>
      <c r="N2490" s="11" t="str">
        <f>INDEX(TreeLookup!$C$1:$DE$21,MATCH(Table15[[#This Row],[CATEGORY]],TreeLookup!$C$1:$C$21,0),MATCH(Table15[[#This Row],[YEAR]],TreeLookup!$C$1:$DE$1,0))</f>
        <v>orbitalRocketry1956</v>
      </c>
      <c r="P2490" s="13" t="s">
        <v>6843</v>
      </c>
      <c r="Q2490" s="11" t="s">
        <v>6659</v>
      </c>
      <c r="S2490" s="11">
        <v>1957</v>
      </c>
      <c r="W2490" s="15"/>
    </row>
    <row r="2491" spans="1:34" x14ac:dyDescent="0.25">
      <c r="A2491" s="11" t="s">
        <v>2461</v>
      </c>
      <c r="B2491" s="12" t="s">
        <v>6969</v>
      </c>
      <c r="C2491" s="11">
        <v>12500</v>
      </c>
      <c r="D2491" s="11">
        <v>500</v>
      </c>
      <c r="E2491" s="12" t="s">
        <v>10013</v>
      </c>
      <c r="F2491" s="11" t="s">
        <v>1324</v>
      </c>
      <c r="G2491" s="11" t="s">
        <v>1909</v>
      </c>
      <c r="H2491" s="11" t="s">
        <v>1903</v>
      </c>
      <c r="I2491" s="11" t="s">
        <v>5091</v>
      </c>
      <c r="J2491" s="14">
        <f>VLOOKUP(Table15[[#This Row],[TechRequired]],OldTree!A:B,2,0)</f>
        <v>2</v>
      </c>
      <c r="K2491" s="22" t="s">
        <v>8945</v>
      </c>
      <c r="L2491" s="14"/>
      <c r="N2491" s="11" t="str">
        <f>INDEX(TreeLookup!$C$1:$DE$21,MATCH(Table15[[#This Row],[CATEGORY]],TreeLookup!$C$1:$C$21,0),MATCH(Table15[[#This Row],[YEAR]],TreeLookup!$C$1:$DE$1,0))</f>
        <v>orbitalRocketry1959</v>
      </c>
      <c r="P2491" s="13" t="s">
        <v>6842</v>
      </c>
      <c r="Q2491" s="11" t="s">
        <v>6775</v>
      </c>
      <c r="S2491" s="11">
        <v>1959</v>
      </c>
      <c r="W2491" s="15"/>
    </row>
    <row r="2492" spans="1:34" x14ac:dyDescent="0.25">
      <c r="A2492" s="11" t="s">
        <v>2477</v>
      </c>
      <c r="B2492" s="12" t="s">
        <v>6970</v>
      </c>
      <c r="C2492" s="11">
        <v>12500</v>
      </c>
      <c r="D2492" s="11">
        <v>500</v>
      </c>
      <c r="E2492" s="12" t="s">
        <v>10014</v>
      </c>
      <c r="F2492" s="11" t="s">
        <v>1324</v>
      </c>
      <c r="G2492" s="11" t="s">
        <v>1909</v>
      </c>
      <c r="H2492" s="11" t="s">
        <v>1903</v>
      </c>
      <c r="I2492" s="11" t="s">
        <v>5091</v>
      </c>
      <c r="J2492" s="14">
        <f>VLOOKUP(Table15[[#This Row],[TechRequired]],OldTree!A:B,2,0)</f>
        <v>2</v>
      </c>
      <c r="K2492" s="22" t="s">
        <v>8945</v>
      </c>
      <c r="L2492" s="14"/>
      <c r="N2492" s="11" t="str">
        <f>INDEX(TreeLookup!$C$1:$DE$21,MATCH(Table15[[#This Row],[CATEGORY]],TreeLookup!$C$1:$C$21,0),MATCH(Table15[[#This Row],[YEAR]],TreeLookup!$C$1:$DE$1,0))</f>
        <v>orbitalRocketry1959</v>
      </c>
      <c r="P2492" s="13" t="s">
        <v>6842</v>
      </c>
      <c r="Q2492" s="11" t="s">
        <v>6775</v>
      </c>
      <c r="S2492" s="11">
        <v>1959</v>
      </c>
      <c r="W2492" s="15"/>
    </row>
    <row r="2493" spans="1:34" x14ac:dyDescent="0.25">
      <c r="A2493" s="11" t="s">
        <v>3769</v>
      </c>
      <c r="B2493" s="12" t="s">
        <v>7646</v>
      </c>
      <c r="C2493" s="11">
        <v>3000</v>
      </c>
      <c r="D2493" s="11">
        <v>30000</v>
      </c>
      <c r="E2493" s="12" t="s">
        <v>10319</v>
      </c>
      <c r="F2493" s="11" t="s">
        <v>1293</v>
      </c>
      <c r="G2493" s="21" t="s">
        <v>11292</v>
      </c>
      <c r="H2493" s="11" t="s">
        <v>1903</v>
      </c>
      <c r="I2493" s="21" t="s">
        <v>1903</v>
      </c>
      <c r="J2493" s="14">
        <f>VLOOKUP(Table15[[#This Row],[TechRequired]],OldTree!A:B,2,0)</f>
        <v>6</v>
      </c>
      <c r="K2493" s="22" t="s">
        <v>8949</v>
      </c>
      <c r="L2493" s="14" t="s">
        <v>6827</v>
      </c>
      <c r="N2493" s="11" t="str">
        <f>INDEX(TreeLookup!$C$1:$DE$21,MATCH(Table15[[#This Row],[CATEGORY]],TreeLookup!$C$1:$C$21,0),MATCH(Table15[[#This Row],[YEAR]],TreeLookup!$C$1:$DE$1,0))</f>
        <v>massiveScaleComms</v>
      </c>
      <c r="P2493" s="25" t="s">
        <v>6843</v>
      </c>
      <c r="Q2493" s="11"/>
      <c r="S2493" s="11">
        <v>1986</v>
      </c>
      <c r="U2493" s="19">
        <v>8600000000000</v>
      </c>
      <c r="V2493" s="19"/>
      <c r="W2493" s="15"/>
      <c r="AH2493" s="11" t="s">
        <v>11286</v>
      </c>
    </row>
    <row r="2494" spans="1:34" x14ac:dyDescent="0.25">
      <c r="A2494" s="11" t="s">
        <v>3771</v>
      </c>
      <c r="B2494" s="12" t="s">
        <v>7346</v>
      </c>
      <c r="C2494" s="11">
        <v>2400</v>
      </c>
      <c r="D2494" s="11">
        <v>25000</v>
      </c>
      <c r="E2494" s="12" t="s">
        <v>10264</v>
      </c>
      <c r="F2494" s="11" t="s">
        <v>1310</v>
      </c>
      <c r="G2494" s="21" t="s">
        <v>11292</v>
      </c>
      <c r="H2494" s="11" t="s">
        <v>1903</v>
      </c>
      <c r="I2494" s="21" t="s">
        <v>1903</v>
      </c>
      <c r="J2494" s="14">
        <f>VLOOKUP(Table15[[#This Row],[TechRequired]],OldTree!A:B,2,0)</f>
        <v>6</v>
      </c>
      <c r="K2494" s="22" t="s">
        <v>8949</v>
      </c>
      <c r="L2494" s="14" t="s">
        <v>6827</v>
      </c>
      <c r="N2494" s="11" t="str">
        <f>INDEX(TreeLookup!$C$1:$DE$21,MATCH(Table15[[#This Row],[CATEGORY]],TreeLookup!$C$1:$C$21,0),MATCH(Table15[[#This Row],[YEAR]],TreeLookup!$C$1:$DE$1,0))</f>
        <v>largeScaleComms</v>
      </c>
      <c r="P2494" s="25" t="s">
        <v>6843</v>
      </c>
      <c r="Q2494" s="11"/>
      <c r="S2494" s="11">
        <v>1981</v>
      </c>
      <c r="U2494" s="19">
        <v>2650000000000</v>
      </c>
      <c r="V2494" s="19"/>
      <c r="W2494" s="15"/>
      <c r="AH2494" s="11" t="s">
        <v>11286</v>
      </c>
    </row>
    <row r="2495" spans="1:34" x14ac:dyDescent="0.25">
      <c r="A2495" s="11" t="s">
        <v>3770</v>
      </c>
      <c r="B2495" s="12" t="s">
        <v>7226</v>
      </c>
      <c r="C2495" s="11">
        <v>900</v>
      </c>
      <c r="D2495" s="11">
        <v>20000</v>
      </c>
      <c r="E2495" s="12" t="s">
        <v>10219</v>
      </c>
      <c r="F2495" s="11" t="s">
        <v>1355</v>
      </c>
      <c r="G2495" s="21" t="s">
        <v>11292</v>
      </c>
      <c r="H2495" s="11" t="s">
        <v>1903</v>
      </c>
      <c r="I2495" s="21" t="s">
        <v>1903</v>
      </c>
      <c r="J2495" s="14">
        <f>VLOOKUP(Table15[[#This Row],[TechRequired]],OldTree!A:B,2,0)</f>
        <v>5</v>
      </c>
      <c r="K2495" s="22" t="s">
        <v>8949</v>
      </c>
      <c r="L2495" s="14" t="s">
        <v>6827</v>
      </c>
      <c r="N2495" s="11" t="str">
        <f>INDEX(TreeLookup!$C$1:$DE$21,MATCH(Table15[[#This Row],[CATEGORY]],TreeLookup!$C$1:$C$21,0),MATCH(Table15[[#This Row],[YEAR]],TreeLookup!$C$1:$DE$1,0))</f>
        <v>interplanetaryComms</v>
      </c>
      <c r="P2495" s="25" t="s">
        <v>6843</v>
      </c>
      <c r="Q2495" s="11"/>
      <c r="S2495" s="11">
        <v>1962</v>
      </c>
      <c r="U2495" s="19">
        <v>3000000000</v>
      </c>
      <c r="V2495" s="19"/>
      <c r="W2495" s="15"/>
      <c r="AH2495" s="11" t="s">
        <v>11286</v>
      </c>
    </row>
    <row r="2496" spans="1:34" x14ac:dyDescent="0.25">
      <c r="A2496" s="11" t="s">
        <v>5937</v>
      </c>
      <c r="B2496" s="12" t="s">
        <v>8360</v>
      </c>
      <c r="C2496" s="11">
        <v>700</v>
      </c>
      <c r="D2496" s="11">
        <v>7200</v>
      </c>
      <c r="E2496" s="12" t="s">
        <v>5938</v>
      </c>
      <c r="F2496" s="11" t="s">
        <v>1281</v>
      </c>
      <c r="G2496" s="11" t="s">
        <v>5842</v>
      </c>
      <c r="H2496" s="11" t="s">
        <v>5091</v>
      </c>
      <c r="I2496" s="11" t="s">
        <v>5091</v>
      </c>
      <c r="J2496" s="14">
        <f>VLOOKUP(Table15[[#This Row],[TechRequired]],OldTree!A:B,2,0)</f>
        <v>4</v>
      </c>
      <c r="K2496" s="14"/>
      <c r="L2496" s="14"/>
      <c r="N2496" s="11" t="e">
        <f>INDEX(TreeLookup!$C$1:$DE$21,MATCH(Table15[[#This Row],[CATEGORY]],TreeLookup!$C$1:$C$21,0),MATCH(Table15[[#This Row],[YEAR]],TreeLookup!$C$1:$DE$1,0))</f>
        <v>#N/A</v>
      </c>
      <c r="O2496" s="11" t="s">
        <v>1903</v>
      </c>
      <c r="Q2496" s="11"/>
    </row>
    <row r="2497" spans="1:26" x14ac:dyDescent="0.25">
      <c r="A2497" s="11" t="s">
        <v>3593</v>
      </c>
      <c r="B2497" s="12" t="s">
        <v>8361</v>
      </c>
      <c r="C2497" s="11">
        <v>300</v>
      </c>
      <c r="D2497" s="11">
        <v>1000</v>
      </c>
      <c r="E2497" s="12" t="s">
        <v>3594</v>
      </c>
      <c r="F2497" s="11" t="s">
        <v>5224</v>
      </c>
      <c r="G2497" s="21" t="s">
        <v>11292</v>
      </c>
      <c r="H2497" s="11" t="s">
        <v>5091</v>
      </c>
      <c r="I2497" s="11" t="s">
        <v>5091</v>
      </c>
      <c r="J2497" s="14">
        <f>VLOOKUP(Table15[[#This Row],[TechRequired]],OldTree!A:B,2,0)</f>
        <v>7</v>
      </c>
      <c r="K2497" s="14"/>
      <c r="L2497" s="14"/>
      <c r="N2497" s="11" t="e">
        <f>INDEX(TreeLookup!$C$1:$DE$21,MATCH(Table15[[#This Row],[CATEGORY]],TreeLookup!$C$1:$C$21,0),MATCH(Table15[[#This Row],[YEAR]],TreeLookup!$C$1:$DE$1,0))</f>
        <v>#N/A</v>
      </c>
      <c r="O2497" s="11" t="s">
        <v>1903</v>
      </c>
      <c r="Q2497" s="11"/>
    </row>
    <row r="2498" spans="1:26" x14ac:dyDescent="0.25">
      <c r="A2498" s="11" t="s">
        <v>212</v>
      </c>
      <c r="B2498" s="12" t="s">
        <v>3275</v>
      </c>
      <c r="C2498" s="11">
        <v>40</v>
      </c>
      <c r="D2498" s="11">
        <v>800</v>
      </c>
      <c r="E2498" s="12" t="s">
        <v>3276</v>
      </c>
      <c r="F2498" s="11" t="s">
        <v>1294</v>
      </c>
      <c r="G2498" s="21" t="s">
        <v>11292</v>
      </c>
      <c r="H2498" s="11" t="s">
        <v>1903</v>
      </c>
      <c r="I2498" s="11" t="s">
        <v>1903</v>
      </c>
      <c r="J2498" s="14">
        <f>VLOOKUP(Table15[[#This Row],[TechRequired]],OldTree!A:B,2,0)</f>
        <v>1</v>
      </c>
      <c r="K2498" s="22" t="s">
        <v>6014</v>
      </c>
      <c r="L2498" s="14" t="s">
        <v>8667</v>
      </c>
      <c r="M2498" s="14">
        <v>1</v>
      </c>
      <c r="N2498" s="11" t="str">
        <f>INDEX(TreeLookup!$C$1:$DE$21,MATCH(Table15[[#This Row],[CATEGORY]],TreeLookup!$C$1:$C$21,0),MATCH(Table15[[#This Row],[YEAR]],TreeLookup!$C$1:$DE$1,0))</f>
        <v>matureSupersonic</v>
      </c>
      <c r="P2498" s="13" t="s">
        <v>6843</v>
      </c>
      <c r="S2498" s="11">
        <v>1952</v>
      </c>
      <c r="W2498" s="15"/>
    </row>
    <row r="2499" spans="1:26" x14ac:dyDescent="0.25">
      <c r="A2499" s="11" t="s">
        <v>9731</v>
      </c>
      <c r="B2499" s="12" t="s">
        <v>4198</v>
      </c>
      <c r="C2499" s="11">
        <v>1200</v>
      </c>
      <c r="D2499" s="11">
        <v>24000</v>
      </c>
      <c r="E2499" s="12" t="s">
        <v>9732</v>
      </c>
      <c r="G2499" s="21" t="s">
        <v>11291</v>
      </c>
      <c r="H2499" s="21" t="s">
        <v>1903</v>
      </c>
      <c r="I2499" s="21" t="s">
        <v>1903</v>
      </c>
      <c r="J2499" s="16" t="e">
        <f>VLOOKUP(Table15[[#This Row],[TechRequired]],OldTree!A:B,2,0)</f>
        <v>#N/A</v>
      </c>
      <c r="K2499" s="38" t="s">
        <v>8944</v>
      </c>
      <c r="L2499" s="23" t="s">
        <v>6811</v>
      </c>
      <c r="N2499" s="17" t="str">
        <f>INDEX(TreeLookup!$C$1:$DE$21,MATCH(Table15[[#This Row],[CATEGORY]],TreeLookup!$C$1:$C$21,0),MATCH(Table15[[#This Row],[YEAR]],TreeLookup!$C$1:$DE$1,0))</f>
        <v>interplanetaryProbes</v>
      </c>
      <c r="P2499" s="25" t="s">
        <v>6843</v>
      </c>
      <c r="Q2499" s="21" t="s">
        <v>9733</v>
      </c>
      <c r="S2499" s="11">
        <v>1961</v>
      </c>
      <c r="Y2499" s="11" t="s">
        <v>10995</v>
      </c>
      <c r="Z2499" s="11" t="s">
        <v>11286</v>
      </c>
    </row>
    <row r="2500" spans="1:26" x14ac:dyDescent="0.25">
      <c r="A2500" s="11" t="s">
        <v>877</v>
      </c>
      <c r="B2500" s="12" t="s">
        <v>3371</v>
      </c>
      <c r="C2500" s="11">
        <v>1500</v>
      </c>
      <c r="D2500" s="11">
        <v>30000</v>
      </c>
      <c r="E2500" s="12" t="s">
        <v>5739</v>
      </c>
      <c r="F2500" s="11" t="s">
        <v>1350</v>
      </c>
      <c r="G2500" s="21" t="s">
        <v>11292</v>
      </c>
      <c r="H2500" s="11" t="s">
        <v>1903</v>
      </c>
      <c r="I2500" s="11" t="s">
        <v>1903</v>
      </c>
      <c r="J2500" s="14">
        <f>VLOOKUP(Table15[[#This Row],[TechRequired]],OldTree!A:B,2,0)</f>
        <v>3</v>
      </c>
      <c r="K2500" s="22" t="s">
        <v>8944</v>
      </c>
      <c r="L2500" s="14" t="s">
        <v>6811</v>
      </c>
      <c r="N2500" s="11" t="str">
        <f>INDEX(TreeLookup!$C$1:$DE$21,MATCH(Table15[[#This Row],[CATEGORY]],TreeLookup!$C$1:$C$21,0),MATCH(Table15[[#This Row],[YEAR]],TreeLookup!$C$1:$DE$1,0))</f>
        <v>improvedAvionics</v>
      </c>
      <c r="P2500" s="13" t="s">
        <v>6843</v>
      </c>
      <c r="Q2500" s="11" t="s">
        <v>6719</v>
      </c>
      <c r="S2500" s="11">
        <v>1962</v>
      </c>
      <c r="W2500" s="15"/>
      <c r="Z2500" s="11" t="s">
        <v>11286</v>
      </c>
    </row>
    <row r="2501" spans="1:26" x14ac:dyDescent="0.25">
      <c r="A2501" s="11" t="s">
        <v>6274</v>
      </c>
      <c r="B2501" s="12" t="s">
        <v>6274</v>
      </c>
      <c r="G2501" s="11" t="s">
        <v>6059</v>
      </c>
      <c r="H2501" s="11" t="s">
        <v>1903</v>
      </c>
      <c r="J2501" s="16" t="e">
        <f>VLOOKUP(Table15[[#This Row],[TechRequired]],OldTree!A:B,2,0)</f>
        <v>#N/A</v>
      </c>
      <c r="K2501" s="23" t="s">
        <v>6017</v>
      </c>
      <c r="L2501" s="16"/>
      <c r="N2501" s="11" t="str">
        <f>INDEX(TreeLookup!$C$1:$DE$21,MATCH(Table15[[#This Row],[CATEGORY]],TreeLookup!$C$1:$C$21,0),MATCH(Table15[[#This Row],[YEAR]],TreeLookup!$C$1:$DE$1,0))</f>
        <v>earlyElecPropulsion</v>
      </c>
      <c r="Q2501" s="11" t="s">
        <v>2703</v>
      </c>
      <c r="R2501" s="11" t="s">
        <v>6274</v>
      </c>
      <c r="S2501" s="11">
        <v>1998</v>
      </c>
    </row>
    <row r="2502" spans="1:26" x14ac:dyDescent="0.25">
      <c r="A2502" s="11" t="s">
        <v>6310</v>
      </c>
      <c r="B2502" s="12" t="s">
        <v>6310</v>
      </c>
      <c r="G2502" s="11" t="s">
        <v>6059</v>
      </c>
      <c r="H2502" s="11" t="s">
        <v>1903</v>
      </c>
      <c r="J2502" s="16" t="e">
        <f>VLOOKUP(Table15[[#This Row],[TechRequired]],OldTree!A:B,2,0)</f>
        <v>#N/A</v>
      </c>
      <c r="K2502" s="23" t="s">
        <v>6812</v>
      </c>
      <c r="L2502" s="16"/>
      <c r="M2502" s="14">
        <v>8</v>
      </c>
      <c r="N2502" s="11" t="str">
        <f>INDEX(TreeLookup!$C$1:$DE$21,MATCH(Table15[[#This Row],[CATEGORY]],TreeLookup!$C$1:$C$21,0),MATCH(Table15[[#This Row],[YEAR]],TreeLookup!$C$1:$DE$1,0))</f>
        <v>largeSpaceplaneControl</v>
      </c>
      <c r="Q2502" s="11" t="s">
        <v>6077</v>
      </c>
      <c r="R2502" s="11" t="s">
        <v>6309</v>
      </c>
      <c r="S2502" s="11">
        <v>1981</v>
      </c>
    </row>
    <row r="2503" spans="1:26" x14ac:dyDescent="0.25">
      <c r="A2503" s="11" t="s">
        <v>3385</v>
      </c>
      <c r="B2503" s="12" t="s">
        <v>7183</v>
      </c>
      <c r="C2503" s="11">
        <v>2250</v>
      </c>
      <c r="D2503" s="11">
        <v>17800</v>
      </c>
      <c r="E2503" s="12" t="s">
        <v>10419</v>
      </c>
      <c r="F2503" s="11" t="s">
        <v>1288</v>
      </c>
      <c r="G2503" s="21" t="s">
        <v>11292</v>
      </c>
      <c r="H2503" s="11" t="s">
        <v>1903</v>
      </c>
      <c r="I2503" s="11" t="s">
        <v>5091</v>
      </c>
      <c r="J2503" s="14">
        <f>VLOOKUP(Table15[[#This Row],[TechRequired]],OldTree!A:B,2,0)</f>
        <v>7</v>
      </c>
      <c r="K2503" s="22" t="s">
        <v>8944</v>
      </c>
      <c r="L2503" s="14" t="s">
        <v>6811</v>
      </c>
      <c r="N2503" s="11" t="str">
        <f>INDEX(TreeLookup!$C$1:$DE$21,MATCH(Table15[[#This Row],[CATEGORY]],TreeLookup!$C$1:$C$21,0),MATCH(Table15[[#This Row],[YEAR]],TreeLookup!$C$1:$DE$1,0))</f>
        <v>longTermAvionics</v>
      </c>
      <c r="P2503" s="13" t="s">
        <v>6842</v>
      </c>
      <c r="Q2503" s="11"/>
      <c r="S2503" s="11">
        <v>1992</v>
      </c>
      <c r="W2503" s="15"/>
    </row>
    <row r="2504" spans="1:26" x14ac:dyDescent="0.25">
      <c r="A2504" s="11" t="s">
        <v>3376</v>
      </c>
      <c r="B2504" s="12" t="s">
        <v>7208</v>
      </c>
      <c r="C2504" s="11">
        <v>3400</v>
      </c>
      <c r="D2504" s="11">
        <v>24800</v>
      </c>
      <c r="E2504" s="12" t="s">
        <v>10487</v>
      </c>
      <c r="F2504" s="11" t="s">
        <v>1346</v>
      </c>
      <c r="G2504" s="21" t="s">
        <v>11292</v>
      </c>
      <c r="H2504" s="11" t="s">
        <v>1903</v>
      </c>
      <c r="I2504" s="11" t="s">
        <v>5091</v>
      </c>
      <c r="J2504" s="14">
        <f>VLOOKUP(Table15[[#This Row],[TechRequired]],OldTree!A:B,2,0)</f>
        <v>8</v>
      </c>
      <c r="K2504" s="22" t="s">
        <v>8944</v>
      </c>
      <c r="L2504" s="14" t="s">
        <v>6811</v>
      </c>
      <c r="N2504" s="11" t="str">
        <f>INDEX(TreeLookup!$C$1:$DE$21,MATCH(Table15[[#This Row],[CATEGORY]],TreeLookup!$C$1:$C$21,0),MATCH(Table15[[#This Row],[YEAR]],TreeLookup!$C$1:$DE$1,0))</f>
        <v>internationalAvionics</v>
      </c>
      <c r="P2504" s="13" t="s">
        <v>6842</v>
      </c>
      <c r="Q2504" s="11"/>
      <c r="S2504" s="11">
        <v>1998</v>
      </c>
      <c r="W2504" s="15"/>
    </row>
    <row r="2505" spans="1:26" x14ac:dyDescent="0.25">
      <c r="B2505" s="24" t="s">
        <v>9533</v>
      </c>
      <c r="F2505" s="21" t="s">
        <v>1372</v>
      </c>
      <c r="G2505" s="21" t="s">
        <v>9516</v>
      </c>
      <c r="J2505" s="16">
        <f>VLOOKUP(Table15[[#This Row],[TechRequired]],OldTree!A:B,2,0)</f>
        <v>0</v>
      </c>
      <c r="K2505" s="22" t="s">
        <v>6812</v>
      </c>
      <c r="L2505" s="16"/>
      <c r="N2505" s="17" t="str">
        <f>INDEX(TreeLookup!$C$1:$DE$21,MATCH(Table15[[#This Row],[CATEGORY]],TreeLookup!$C$1:$C$21,0),MATCH(Table15[[#This Row],[YEAR]],TreeLookup!$C$1:$DE$1,0))</f>
        <v>start</v>
      </c>
      <c r="O2505" s="21" t="s">
        <v>9466</v>
      </c>
      <c r="S2505" s="11">
        <v>0</v>
      </c>
    </row>
    <row r="2506" spans="1:26" x14ac:dyDescent="0.25">
      <c r="B2506" s="24" t="s">
        <v>9534</v>
      </c>
      <c r="F2506" s="21" t="s">
        <v>1300</v>
      </c>
      <c r="G2506" s="21" t="s">
        <v>9516</v>
      </c>
      <c r="J2506" s="16">
        <f>VLOOKUP(Table15[[#This Row],[TechRequired]],OldTree!A:B,2,0)</f>
        <v>1</v>
      </c>
      <c r="K2506" s="22" t="s">
        <v>6812</v>
      </c>
      <c r="L2506" s="16"/>
      <c r="N2506" s="17" t="str">
        <f>INDEX(TreeLookup!$C$1:$DE$21,MATCH(Table15[[#This Row],[CATEGORY]],TreeLookup!$C$1:$C$21,0),MATCH(Table15[[#This Row],[YEAR]],TreeLookup!$C$1:$DE$1,0))</f>
        <v>earlyFlightControl</v>
      </c>
      <c r="O2506" s="21" t="s">
        <v>9466</v>
      </c>
      <c r="S2506" s="11">
        <v>1959</v>
      </c>
    </row>
    <row r="2507" spans="1:26" x14ac:dyDescent="0.25">
      <c r="B2507" s="24" t="s">
        <v>9535</v>
      </c>
      <c r="F2507" s="21" t="s">
        <v>1324</v>
      </c>
      <c r="G2507" s="21" t="s">
        <v>9516</v>
      </c>
      <c r="J2507" s="16">
        <f>VLOOKUP(Table15[[#This Row],[TechRequired]],OldTree!A:B,2,0)</f>
        <v>2</v>
      </c>
      <c r="K2507" s="22" t="s">
        <v>6812</v>
      </c>
      <c r="L2507" s="16"/>
      <c r="N2507" s="17" t="str">
        <f>INDEX(TreeLookup!$C$1:$DE$21,MATCH(Table15[[#This Row],[CATEGORY]],TreeLookup!$C$1:$C$21,0),MATCH(Table15[[#This Row],[YEAR]],TreeLookup!$C$1:$DE$1,0))</f>
        <v>improvedFlightControl</v>
      </c>
      <c r="O2507" s="21" t="s">
        <v>9466</v>
      </c>
      <c r="S2507" s="11">
        <v>1963</v>
      </c>
    </row>
    <row r="2508" spans="1:26" x14ac:dyDescent="0.25">
      <c r="B2508" s="24" t="s">
        <v>9536</v>
      </c>
      <c r="F2508" s="21" t="s">
        <v>1287</v>
      </c>
      <c r="G2508" s="21" t="s">
        <v>9516</v>
      </c>
      <c r="J2508" s="16">
        <f>VLOOKUP(Table15[[#This Row],[TechRequired]],OldTree!A:B,2,0)</f>
        <v>3</v>
      </c>
      <c r="K2508" s="22" t="s">
        <v>6812</v>
      </c>
      <c r="L2508" s="16"/>
      <c r="N2508" s="17" t="str">
        <f>INDEX(TreeLookup!$C$1:$DE$21,MATCH(Table15[[#This Row],[CATEGORY]],TreeLookup!$C$1:$C$21,0),MATCH(Table15[[#This Row],[YEAR]],TreeLookup!$C$1:$DE$1,0))</f>
        <v>advancedFlightControl</v>
      </c>
      <c r="O2508" s="21" t="s">
        <v>9466</v>
      </c>
      <c r="S2508" s="11">
        <v>1967</v>
      </c>
    </row>
    <row r="2509" spans="1:26" x14ac:dyDescent="0.25">
      <c r="B2509" s="24" t="s">
        <v>9537</v>
      </c>
      <c r="F2509" s="21" t="s">
        <v>1329</v>
      </c>
      <c r="G2509" s="21" t="s">
        <v>9516</v>
      </c>
      <c r="J2509" s="16">
        <f>VLOOKUP(Table15[[#This Row],[TechRequired]],OldTree!A:B,2,0)</f>
        <v>4</v>
      </c>
      <c r="K2509" s="22" t="s">
        <v>6812</v>
      </c>
      <c r="L2509" s="16"/>
      <c r="N2509" s="17" t="str">
        <f>INDEX(TreeLookup!$C$1:$DE$21,MATCH(Table15[[#This Row],[CATEGORY]],TreeLookup!$C$1:$C$21,0),MATCH(Table15[[#This Row],[YEAR]],TreeLookup!$C$1:$DE$1,0))</f>
        <v>spaceStationControl</v>
      </c>
      <c r="O2509" s="21" t="s">
        <v>9466</v>
      </c>
      <c r="S2509" s="11">
        <v>1972</v>
      </c>
    </row>
    <row r="2510" spans="1:26" x14ac:dyDescent="0.25">
      <c r="B2510" s="24" t="s">
        <v>9538</v>
      </c>
      <c r="F2510" s="21" t="s">
        <v>1326</v>
      </c>
      <c r="G2510" s="21" t="s">
        <v>9516</v>
      </c>
      <c r="J2510" s="16">
        <f>VLOOKUP(Table15[[#This Row],[TechRequired]],OldTree!A:B,2,0)</f>
        <v>5</v>
      </c>
      <c r="K2510" s="22" t="s">
        <v>6812</v>
      </c>
      <c r="L2510" s="16"/>
      <c r="N2510" s="17" t="str">
        <f>INDEX(TreeLookup!$C$1:$DE$21,MATCH(Table15[[#This Row],[CATEGORY]],TreeLookup!$C$1:$C$21,0),MATCH(Table15[[#This Row],[YEAR]],TreeLookup!$C$1:$DE$1,0))</f>
        <v>largeSpaceplaneControl</v>
      </c>
      <c r="O2510" s="21" t="s">
        <v>9466</v>
      </c>
      <c r="S2510" s="11">
        <v>1981</v>
      </c>
    </row>
    <row r="2511" spans="1:26" x14ac:dyDescent="0.25">
      <c r="B2511" s="24" t="s">
        <v>9539</v>
      </c>
      <c r="F2511" s="21" t="s">
        <v>1377</v>
      </c>
      <c r="G2511" s="21" t="s">
        <v>9516</v>
      </c>
      <c r="J2511" s="16">
        <f>VLOOKUP(Table15[[#This Row],[TechRequired]],OldTree!A:B,2,0)</f>
        <v>6</v>
      </c>
      <c r="K2511" s="22" t="s">
        <v>6812</v>
      </c>
      <c r="L2511" s="16"/>
      <c r="N2511" s="17" t="str">
        <f>INDEX(TreeLookup!$C$1:$DE$21,MATCH(Table15[[#This Row],[CATEGORY]],TreeLookup!$C$1:$C$21,0),MATCH(Table15[[#This Row],[YEAR]],TreeLookup!$C$1:$DE$1,0))</f>
        <v>standardDockingPorts</v>
      </c>
      <c r="O2511" s="21" t="s">
        <v>9466</v>
      </c>
      <c r="S2511" s="11">
        <v>1990</v>
      </c>
    </row>
    <row r="2512" spans="1:26" x14ac:dyDescent="0.25">
      <c r="B2512" s="24" t="s">
        <v>9540</v>
      </c>
      <c r="F2512" s="21" t="s">
        <v>1319</v>
      </c>
      <c r="G2512" s="21" t="s">
        <v>9516</v>
      </c>
      <c r="J2512" s="16">
        <f>VLOOKUP(Table15[[#This Row],[TechRequired]],OldTree!A:B,2,0)</f>
        <v>7</v>
      </c>
      <c r="K2512" s="22" t="s">
        <v>6812</v>
      </c>
      <c r="L2512" s="16"/>
      <c r="N2512" s="17" t="str">
        <f>INDEX(TreeLookup!$C$1:$DE$21,MATCH(Table15[[#This Row],[CATEGORY]],TreeLookup!$C$1:$C$21,0),MATCH(Table15[[#This Row],[YEAR]],TreeLookup!$C$1:$DE$1,0))</f>
        <v>gridFins</v>
      </c>
      <c r="O2512" s="21" t="s">
        <v>9466</v>
      </c>
      <c r="S2512" s="11">
        <v>2009</v>
      </c>
    </row>
    <row r="2513" spans="1:30" x14ac:dyDescent="0.25">
      <c r="A2513" s="11" t="s">
        <v>5879</v>
      </c>
      <c r="B2513" s="12" t="s">
        <v>7773</v>
      </c>
      <c r="C2513" s="11">
        <v>1600</v>
      </c>
      <c r="D2513" s="11">
        <v>1900</v>
      </c>
      <c r="E2513" s="12" t="s">
        <v>5880</v>
      </c>
      <c r="F2513" s="11" t="s">
        <v>1362</v>
      </c>
      <c r="G2513" s="11" t="s">
        <v>5842</v>
      </c>
      <c r="H2513" s="11" t="s">
        <v>5091</v>
      </c>
      <c r="I2513" s="11" t="s">
        <v>5091</v>
      </c>
      <c r="J2513" s="14">
        <f>VLOOKUP(Table15[[#This Row],[TechRequired]],OldTree!A:B,2,0)</f>
        <v>4</v>
      </c>
      <c r="K2513" s="22" t="s">
        <v>6812</v>
      </c>
      <c r="L2513" s="14" t="s">
        <v>6812</v>
      </c>
      <c r="N2513" s="11" t="str">
        <f>INDEX(TreeLookup!$C$1:$DE$21,MATCH(Table15[[#This Row],[CATEGORY]],TreeLookup!$C$1:$C$21,0),MATCH(Table15[[#This Row],[YEAR]],TreeLookup!$C$1:$DE$1,0))</f>
        <v>start</v>
      </c>
      <c r="O2513" s="11" t="s">
        <v>1903</v>
      </c>
      <c r="Q2513" s="11"/>
    </row>
    <row r="2514" spans="1:30" x14ac:dyDescent="0.25">
      <c r="A2514" s="11" t="s">
        <v>1003</v>
      </c>
      <c r="B2514" s="12" t="s">
        <v>3763</v>
      </c>
      <c r="C2514" s="11">
        <v>20</v>
      </c>
      <c r="D2514" s="11">
        <v>2000</v>
      </c>
      <c r="E2514" s="12" t="s">
        <v>3764</v>
      </c>
      <c r="F2514" s="11" t="s">
        <v>1368</v>
      </c>
      <c r="G2514" s="11" t="s">
        <v>5637</v>
      </c>
      <c r="H2514" s="11" t="s">
        <v>1903</v>
      </c>
      <c r="I2514" s="11" t="s">
        <v>1903</v>
      </c>
      <c r="J2514" s="14">
        <f>VLOOKUP(Table15[[#This Row],[TechRequired]],OldTree!A:B,2,0)</f>
        <v>2</v>
      </c>
      <c r="K2514" s="22" t="s">
        <v>6812</v>
      </c>
      <c r="L2514" s="14" t="s">
        <v>6812</v>
      </c>
      <c r="N2514" s="11" t="str">
        <f>INDEX(TreeLookup!$C$1:$DE$21,MATCH(Table15[[#This Row],[CATEGORY]],TreeLookup!$C$1:$C$21,0),MATCH(Table15[[#This Row],[YEAR]],TreeLookup!$C$1:$DE$1,0))</f>
        <v>stabilityRP0</v>
      </c>
      <c r="P2514" s="13" t="s">
        <v>6843</v>
      </c>
      <c r="Q2514" s="11"/>
      <c r="S2514" s="11">
        <v>1961</v>
      </c>
      <c r="W2514" s="15"/>
      <c r="AC2514" s="11" t="s">
        <v>11286</v>
      </c>
    </row>
    <row r="2515" spans="1:30" x14ac:dyDescent="0.25">
      <c r="A2515" s="11" t="s">
        <v>557</v>
      </c>
      <c r="B2515" s="12" t="s">
        <v>3761</v>
      </c>
      <c r="C2515" s="11">
        <v>35</v>
      </c>
      <c r="D2515" s="11">
        <v>2000</v>
      </c>
      <c r="E2515" s="12" t="s">
        <v>3762</v>
      </c>
      <c r="F2515" s="11" t="s">
        <v>1321</v>
      </c>
      <c r="G2515" s="21" t="s">
        <v>11292</v>
      </c>
      <c r="H2515" s="11" t="s">
        <v>1903</v>
      </c>
      <c r="I2515" s="11" t="s">
        <v>1903</v>
      </c>
      <c r="J2515" s="14">
        <f>VLOOKUP(Table15[[#This Row],[TechRequired]],OldTree!A:B,2,0)</f>
        <v>3</v>
      </c>
      <c r="K2515" s="22" t="s">
        <v>6812</v>
      </c>
      <c r="L2515" s="14" t="s">
        <v>6812</v>
      </c>
      <c r="M2515" s="14">
        <v>3</v>
      </c>
      <c r="N2515" s="11" t="str">
        <f>INDEX(TreeLookup!$C$1:$DE$21,MATCH(Table15[[#This Row],[CATEGORY]],TreeLookup!$C$1:$C$21,0),MATCH(Table15[[#This Row],[YEAR]],TreeLookup!$C$1:$DE$1,0))</f>
        <v>improvedFlightControl</v>
      </c>
      <c r="P2515" s="13" t="s">
        <v>6843</v>
      </c>
      <c r="Q2515" s="11"/>
      <c r="S2515" s="11">
        <v>1963</v>
      </c>
      <c r="W2515" s="15"/>
      <c r="AC2515" s="11" t="s">
        <v>11286</v>
      </c>
    </row>
    <row r="2516" spans="1:30" x14ac:dyDescent="0.25">
      <c r="A2516" s="11" t="s">
        <v>1004</v>
      </c>
      <c r="B2516" s="12" t="s">
        <v>3767</v>
      </c>
      <c r="C2516" s="11">
        <v>10</v>
      </c>
      <c r="D2516" s="11">
        <v>800</v>
      </c>
      <c r="E2516" s="12" t="s">
        <v>3768</v>
      </c>
      <c r="F2516" s="11" t="s">
        <v>1368</v>
      </c>
      <c r="G2516" s="11" t="s">
        <v>5637</v>
      </c>
      <c r="H2516" s="11" t="s">
        <v>1903</v>
      </c>
      <c r="I2516" s="11" t="s">
        <v>1903</v>
      </c>
      <c r="J2516" s="14">
        <f>VLOOKUP(Table15[[#This Row],[TechRequired]],OldTree!A:B,2,0)</f>
        <v>2</v>
      </c>
      <c r="K2516" s="22" t="s">
        <v>6812</v>
      </c>
      <c r="L2516" s="14" t="s">
        <v>6812</v>
      </c>
      <c r="N2516" s="11" t="str">
        <f>INDEX(TreeLookup!$C$1:$DE$21,MATCH(Table15[[#This Row],[CATEGORY]],TreeLookup!$C$1:$C$21,0),MATCH(Table15[[#This Row],[YEAR]],TreeLookup!$C$1:$DE$1,0))</f>
        <v>earlyFlightControl</v>
      </c>
      <c r="P2516" s="13" t="s">
        <v>6843</v>
      </c>
      <c r="Q2516" s="11"/>
      <c r="S2516" s="11">
        <v>1959</v>
      </c>
      <c r="W2516" s="15"/>
      <c r="AC2516" s="11" t="s">
        <v>11286</v>
      </c>
    </row>
    <row r="2517" spans="1:30" x14ac:dyDescent="0.25">
      <c r="A2517" s="11" t="s">
        <v>556</v>
      </c>
      <c r="B2517" s="12" t="s">
        <v>4440</v>
      </c>
      <c r="C2517" s="11">
        <v>60</v>
      </c>
      <c r="D2517" s="11">
        <v>3000</v>
      </c>
      <c r="E2517" s="12" t="s">
        <v>4441</v>
      </c>
      <c r="F2517" s="11" t="s">
        <v>1321</v>
      </c>
      <c r="G2517" s="11" t="s">
        <v>5836</v>
      </c>
      <c r="H2517" s="11" t="s">
        <v>1903</v>
      </c>
      <c r="I2517" s="11" t="s">
        <v>1903</v>
      </c>
      <c r="J2517" s="14">
        <f>VLOOKUP(Table15[[#This Row],[TechRequired]],OldTree!A:B,2,0)</f>
        <v>3</v>
      </c>
      <c r="K2517" s="22" t="s">
        <v>6812</v>
      </c>
      <c r="L2517" s="14" t="s">
        <v>6812</v>
      </c>
      <c r="M2517" s="14">
        <v>3</v>
      </c>
      <c r="N2517" s="11" t="str">
        <f>INDEX(TreeLookup!$C$1:$DE$21,MATCH(Table15[[#This Row],[CATEGORY]],TreeLookup!$C$1:$C$21,0),MATCH(Table15[[#This Row],[YEAR]],TreeLookup!$C$1:$DE$1,0))</f>
        <v>earlyDocking</v>
      </c>
      <c r="P2517" s="13" t="s">
        <v>6843</v>
      </c>
      <c r="Q2517" s="11"/>
      <c r="S2517" s="11">
        <v>1965</v>
      </c>
      <c r="W2517" s="15"/>
      <c r="AC2517" s="11" t="s">
        <v>11286</v>
      </c>
    </row>
    <row r="2518" spans="1:30" x14ac:dyDescent="0.25">
      <c r="A2518" s="11" t="s">
        <v>999</v>
      </c>
      <c r="B2518" s="12" t="s">
        <v>3765</v>
      </c>
      <c r="C2518" s="11">
        <v>15</v>
      </c>
      <c r="D2518" s="11">
        <v>1000</v>
      </c>
      <c r="E2518" s="12" t="s">
        <v>3766</v>
      </c>
      <c r="F2518" s="11" t="s">
        <v>1368</v>
      </c>
      <c r="G2518" s="11" t="s">
        <v>5637</v>
      </c>
      <c r="H2518" s="11" t="s">
        <v>1903</v>
      </c>
      <c r="I2518" s="11" t="s">
        <v>1903</v>
      </c>
      <c r="J2518" s="14">
        <f>VLOOKUP(Table15[[#This Row],[TechRequired]],OldTree!A:B,2,0)</f>
        <v>2</v>
      </c>
      <c r="K2518" s="22" t="s">
        <v>6812</v>
      </c>
      <c r="L2518" s="14" t="s">
        <v>6812</v>
      </c>
      <c r="N2518" s="11" t="str">
        <f>INDEX(TreeLookup!$C$1:$DE$21,MATCH(Table15[[#This Row],[CATEGORY]],TreeLookup!$C$1:$C$21,0),MATCH(Table15[[#This Row],[YEAR]],TreeLookup!$C$1:$DE$1,0))</f>
        <v>stabilityRP0</v>
      </c>
      <c r="P2518" s="13" t="s">
        <v>6843</v>
      </c>
      <c r="Q2518" s="11"/>
      <c r="S2518" s="11">
        <v>1961</v>
      </c>
      <c r="W2518" s="15"/>
      <c r="AC2518" s="11" t="s">
        <v>11286</v>
      </c>
    </row>
    <row r="2519" spans="1:30" x14ac:dyDescent="0.25">
      <c r="A2519" s="11" t="s">
        <v>542</v>
      </c>
      <c r="B2519" s="12" t="s">
        <v>4455</v>
      </c>
      <c r="C2519" s="11">
        <v>35</v>
      </c>
      <c r="D2519" s="11">
        <v>2000</v>
      </c>
      <c r="E2519" s="12" t="s">
        <v>4456</v>
      </c>
      <c r="F2519" s="11" t="s">
        <v>1321</v>
      </c>
      <c r="G2519" s="11" t="s">
        <v>5836</v>
      </c>
      <c r="H2519" s="11" t="s">
        <v>1903</v>
      </c>
      <c r="I2519" s="11" t="s">
        <v>1903</v>
      </c>
      <c r="J2519" s="14">
        <f>VLOOKUP(Table15[[#This Row],[TechRequired]],OldTree!A:B,2,0)</f>
        <v>3</v>
      </c>
      <c r="K2519" s="22" t="s">
        <v>6812</v>
      </c>
      <c r="L2519" s="14" t="s">
        <v>6812</v>
      </c>
      <c r="M2519" s="14">
        <v>3</v>
      </c>
      <c r="N2519" s="11" t="str">
        <f>INDEX(TreeLookup!$C$1:$DE$21,MATCH(Table15[[#This Row],[CATEGORY]],TreeLookup!$C$1:$C$21,0),MATCH(Table15[[#This Row],[YEAR]],TreeLookup!$C$1:$DE$1,0))</f>
        <v>improvedFlightControl</v>
      </c>
      <c r="P2519" s="13" t="s">
        <v>6843</v>
      </c>
      <c r="Q2519" s="11"/>
      <c r="S2519" s="11">
        <v>1963</v>
      </c>
      <c r="W2519" s="15"/>
      <c r="AC2519" s="11" t="s">
        <v>11286</v>
      </c>
    </row>
    <row r="2520" spans="1:30" x14ac:dyDescent="0.25">
      <c r="A2520" s="11" t="s">
        <v>558</v>
      </c>
      <c r="B2520" s="12" t="s">
        <v>4214</v>
      </c>
      <c r="C2520" s="11">
        <v>160</v>
      </c>
      <c r="D2520" s="11">
        <v>3200</v>
      </c>
      <c r="E2520" s="12" t="s">
        <v>4215</v>
      </c>
      <c r="F2520" s="11" t="s">
        <v>1321</v>
      </c>
      <c r="G2520" s="11" t="s">
        <v>1381</v>
      </c>
      <c r="H2520" s="11" t="s">
        <v>1903</v>
      </c>
      <c r="I2520" s="11" t="s">
        <v>1903</v>
      </c>
      <c r="J2520" s="14">
        <f>VLOOKUP(Table15[[#This Row],[TechRequired]],OldTree!A:B,2,0)</f>
        <v>3</v>
      </c>
      <c r="K2520" s="22" t="s">
        <v>6812</v>
      </c>
      <c r="L2520" s="14" t="s">
        <v>6812</v>
      </c>
      <c r="M2520" s="14">
        <v>3</v>
      </c>
      <c r="N2520" s="11" t="str">
        <f>INDEX(TreeLookup!$C$1:$DE$21,MATCH(Table15[[#This Row],[CATEGORY]],TreeLookup!$C$1:$C$21,0),MATCH(Table15[[#This Row],[YEAR]],TreeLookup!$C$1:$DE$1,0))</f>
        <v>stabilityRP0</v>
      </c>
      <c r="P2520" s="13" t="s">
        <v>6843</v>
      </c>
      <c r="Q2520" s="11"/>
      <c r="S2520" s="11">
        <v>1961</v>
      </c>
      <c r="W2520" s="15"/>
      <c r="AC2520" s="11" t="s">
        <v>11286</v>
      </c>
    </row>
    <row r="2521" spans="1:30" x14ac:dyDescent="0.25">
      <c r="A2521" s="11" t="s">
        <v>563</v>
      </c>
      <c r="B2521" s="12" t="s">
        <v>3727</v>
      </c>
      <c r="C2521" s="11">
        <v>15</v>
      </c>
      <c r="D2521" s="11">
        <v>900</v>
      </c>
      <c r="E2521" s="12" t="s">
        <v>3728</v>
      </c>
      <c r="F2521" s="11" t="s">
        <v>1321</v>
      </c>
      <c r="G2521" s="21" t="s">
        <v>11292</v>
      </c>
      <c r="H2521" s="11" t="s">
        <v>1903</v>
      </c>
      <c r="I2521" s="11" t="s">
        <v>1903</v>
      </c>
      <c r="J2521" s="14">
        <f>VLOOKUP(Table15[[#This Row],[TechRequired]],OldTree!A:B,2,0)</f>
        <v>3</v>
      </c>
      <c r="K2521" s="22" t="s">
        <v>6812</v>
      </c>
      <c r="L2521" s="14" t="s">
        <v>6812</v>
      </c>
      <c r="M2521" s="14">
        <v>2</v>
      </c>
      <c r="N2521" s="11" t="str">
        <f>INDEX(TreeLookup!$C$1:$DE$21,MATCH(Table15[[#This Row],[CATEGORY]],TreeLookup!$C$1:$C$21,0),MATCH(Table15[[#This Row],[YEAR]],TreeLookup!$C$1:$DE$1,0))</f>
        <v>improvedFlightControl</v>
      </c>
      <c r="P2521" s="13" t="s">
        <v>6843</v>
      </c>
      <c r="Q2521" s="11"/>
      <c r="S2521" s="11">
        <v>1963</v>
      </c>
      <c r="W2521" s="15"/>
      <c r="AC2521" s="11" t="s">
        <v>11286</v>
      </c>
    </row>
    <row r="2522" spans="1:30" x14ac:dyDescent="0.25">
      <c r="A2522" s="11" t="s">
        <v>561</v>
      </c>
      <c r="B2522" s="12" t="s">
        <v>4216</v>
      </c>
      <c r="C2522" s="11">
        <v>45</v>
      </c>
      <c r="D2522" s="11">
        <v>2000</v>
      </c>
      <c r="E2522" s="12" t="s">
        <v>4217</v>
      </c>
      <c r="F2522" s="11" t="s">
        <v>1321</v>
      </c>
      <c r="G2522" s="11" t="s">
        <v>1381</v>
      </c>
      <c r="H2522" s="11" t="s">
        <v>1903</v>
      </c>
      <c r="I2522" s="11" t="s">
        <v>1903</v>
      </c>
      <c r="J2522" s="14">
        <f>VLOOKUP(Table15[[#This Row],[TechRequired]],OldTree!A:B,2,0)</f>
        <v>3</v>
      </c>
      <c r="K2522" s="22" t="s">
        <v>6812</v>
      </c>
      <c r="L2522" s="14" t="s">
        <v>6812</v>
      </c>
      <c r="M2522" s="14">
        <v>4</v>
      </c>
      <c r="N2522" s="11" t="str">
        <f>INDEX(TreeLookup!$C$1:$DE$21,MATCH(Table15[[#This Row],[CATEGORY]],TreeLookup!$C$1:$C$21,0),MATCH(Table15[[#This Row],[YEAR]],TreeLookup!$C$1:$DE$1,0))</f>
        <v>improvedFlightControl</v>
      </c>
      <c r="P2522" s="13" t="s">
        <v>6843</v>
      </c>
      <c r="Q2522" s="11"/>
      <c r="S2522" s="11">
        <v>1963</v>
      </c>
      <c r="W2522" s="15"/>
      <c r="AC2522" s="11" t="s">
        <v>11286</v>
      </c>
    </row>
    <row r="2523" spans="1:30" x14ac:dyDescent="0.25">
      <c r="A2523" s="11" t="s">
        <v>6311</v>
      </c>
      <c r="B2523" s="12" t="s">
        <v>6311</v>
      </c>
      <c r="G2523" s="11" t="s">
        <v>6059</v>
      </c>
      <c r="H2523" s="11" t="s">
        <v>1903</v>
      </c>
      <c r="J2523" s="16" t="e">
        <f>VLOOKUP(Table15[[#This Row],[TechRequired]],OldTree!A:B,2,0)</f>
        <v>#N/A</v>
      </c>
      <c r="K2523" s="22" t="s">
        <v>6812</v>
      </c>
      <c r="L2523" s="16"/>
      <c r="M2523" s="14">
        <v>8</v>
      </c>
      <c r="N2523" s="11" t="str">
        <f>INDEX(TreeLookup!$C$1:$DE$21,MATCH(Table15[[#This Row],[CATEGORY]],TreeLookup!$C$1:$C$21,0),MATCH(Table15[[#This Row],[YEAR]],TreeLookup!$C$1:$DE$1,0))</f>
        <v>largeSpaceplaneControl</v>
      </c>
      <c r="Q2523" s="11"/>
      <c r="R2523" s="11" t="s">
        <v>6309</v>
      </c>
      <c r="S2523" s="11">
        <v>1981</v>
      </c>
    </row>
    <row r="2524" spans="1:30" x14ac:dyDescent="0.25">
      <c r="A2524" s="21" t="s">
        <v>9615</v>
      </c>
      <c r="B2524" s="12" t="s">
        <v>3460</v>
      </c>
      <c r="C2524" s="11">
        <v>350</v>
      </c>
      <c r="D2524" s="11">
        <v>7000</v>
      </c>
      <c r="E2524" s="12" t="s">
        <v>3461</v>
      </c>
      <c r="G2524" s="11" t="s">
        <v>1418</v>
      </c>
      <c r="H2524" s="21" t="s">
        <v>1903</v>
      </c>
      <c r="I2524" s="21" t="s">
        <v>1903</v>
      </c>
      <c r="J2524" s="16" t="e">
        <f>VLOOKUP(Table15[[#This Row],[TechRequired]],OldTree!A:B,2,0)</f>
        <v>#N/A</v>
      </c>
      <c r="K2524" s="22" t="s">
        <v>8945</v>
      </c>
      <c r="L2524" s="16"/>
      <c r="N2524" s="17" t="str">
        <f>INDEX(TreeLookup!$C$1:$DE$21,MATCH(Table15[[#This Row],[CATEGORY]],TreeLookup!$C$1:$C$21,0),MATCH(Table15[[#This Row],[YEAR]],TreeLookup!$C$1:$DE$1,0))</f>
        <v>orbitalRocketry1958</v>
      </c>
      <c r="O2524" s="21"/>
      <c r="P2524" s="25" t="s">
        <v>6843</v>
      </c>
      <c r="Q2524" s="11" t="s">
        <v>6720</v>
      </c>
      <c r="R2524" s="21" t="s">
        <v>6290</v>
      </c>
      <c r="S2524" s="11">
        <v>1958</v>
      </c>
      <c r="Y2524" s="11" t="s">
        <v>10996</v>
      </c>
      <c r="AD2524" s="11" t="s">
        <v>11286</v>
      </c>
    </row>
    <row r="2525" spans="1:30" x14ac:dyDescent="0.25">
      <c r="A2525" s="11" t="s">
        <v>642</v>
      </c>
      <c r="B2525" s="12" t="s">
        <v>3460</v>
      </c>
      <c r="C2525" s="11">
        <v>350</v>
      </c>
      <c r="D2525" s="11">
        <v>7000</v>
      </c>
      <c r="E2525" s="12" t="s">
        <v>3461</v>
      </c>
      <c r="F2525" s="11" t="s">
        <v>1324</v>
      </c>
      <c r="G2525" s="21" t="s">
        <v>11292</v>
      </c>
      <c r="H2525" s="11" t="s">
        <v>1903</v>
      </c>
      <c r="I2525" s="11" t="s">
        <v>1903</v>
      </c>
      <c r="J2525" s="14">
        <f>VLOOKUP(Table15[[#This Row],[TechRequired]],OldTree!A:B,2,0)</f>
        <v>2</v>
      </c>
      <c r="K2525" s="22" t="s">
        <v>8945</v>
      </c>
      <c r="L2525" s="14"/>
      <c r="N2525" s="11" t="str">
        <f>INDEX(TreeLookup!$C$1:$DE$21,MATCH(Table15[[#This Row],[CATEGORY]],TreeLookup!$C$1:$C$21,0),MATCH(Table15[[#This Row],[YEAR]],TreeLookup!$C$1:$DE$1,0))</f>
        <v>orbitalRocketry1958</v>
      </c>
      <c r="P2525" s="13" t="s">
        <v>6843</v>
      </c>
      <c r="Q2525" s="11" t="s">
        <v>6720</v>
      </c>
      <c r="R2525" s="21" t="s">
        <v>6290</v>
      </c>
      <c r="S2525" s="11">
        <v>1958</v>
      </c>
      <c r="W2525" s="15"/>
      <c r="Y2525" s="11" t="s">
        <v>10996</v>
      </c>
      <c r="AD2525" s="11" t="s">
        <v>11286</v>
      </c>
    </row>
    <row r="2526" spans="1:30" x14ac:dyDescent="0.25">
      <c r="A2526" s="11" t="s">
        <v>6312</v>
      </c>
      <c r="B2526" s="12" t="s">
        <v>6312</v>
      </c>
      <c r="G2526" s="11" t="s">
        <v>6059</v>
      </c>
      <c r="H2526" s="11" t="s">
        <v>1903</v>
      </c>
      <c r="J2526" s="16" t="e">
        <f>VLOOKUP(Table15[[#This Row],[TechRequired]],OldTree!A:B,2,0)</f>
        <v>#N/A</v>
      </c>
      <c r="K2526" s="22" t="s">
        <v>6812</v>
      </c>
      <c r="L2526" s="16"/>
      <c r="M2526" s="14">
        <v>8</v>
      </c>
      <c r="N2526" s="11" t="str">
        <f>INDEX(TreeLookup!$C$1:$DE$21,MATCH(Table15[[#This Row],[CATEGORY]],TreeLookup!$C$1:$C$21,0),MATCH(Table15[[#This Row],[YEAR]],TreeLookup!$C$1:$DE$1,0))</f>
        <v>largeSpaceplaneControl</v>
      </c>
      <c r="Q2526" s="11"/>
      <c r="R2526" s="11" t="s">
        <v>6309</v>
      </c>
      <c r="S2526" s="11">
        <v>1981</v>
      </c>
    </row>
    <row r="2527" spans="1:30" x14ac:dyDescent="0.25">
      <c r="A2527" s="11" t="s">
        <v>6313</v>
      </c>
      <c r="B2527" s="12" t="s">
        <v>6313</v>
      </c>
      <c r="G2527" s="11" t="s">
        <v>6059</v>
      </c>
      <c r="H2527" s="11" t="s">
        <v>1903</v>
      </c>
      <c r="J2527" s="16" t="e">
        <f>VLOOKUP(Table15[[#This Row],[TechRequired]],OldTree!A:B,2,0)</f>
        <v>#N/A</v>
      </c>
      <c r="K2527" s="22" t="s">
        <v>6812</v>
      </c>
      <c r="L2527" s="16"/>
      <c r="M2527" s="14">
        <v>8</v>
      </c>
      <c r="N2527" s="11" t="str">
        <f>INDEX(TreeLookup!$C$1:$DE$21,MATCH(Table15[[#This Row],[CATEGORY]],TreeLookup!$C$1:$C$21,0),MATCH(Table15[[#This Row],[YEAR]],TreeLookup!$C$1:$DE$1,0))</f>
        <v>largeSpaceplaneControl</v>
      </c>
      <c r="Q2527" s="11"/>
      <c r="R2527" s="11" t="s">
        <v>6309</v>
      </c>
      <c r="S2527" s="11">
        <v>1981</v>
      </c>
    </row>
    <row r="2528" spans="1:30" x14ac:dyDescent="0.25">
      <c r="A2528" s="11" t="s">
        <v>6321</v>
      </c>
      <c r="B2528" s="12" t="s">
        <v>6321</v>
      </c>
      <c r="G2528" s="11" t="s">
        <v>6059</v>
      </c>
      <c r="H2528" s="11" t="s">
        <v>1903</v>
      </c>
      <c r="J2528" s="16" t="e">
        <f>VLOOKUP(Table15[[#This Row],[TechRequired]],OldTree!A:B,2,0)</f>
        <v>#N/A</v>
      </c>
      <c r="K2528" s="22" t="s">
        <v>6812</v>
      </c>
      <c r="L2528" s="16"/>
      <c r="N2528" s="11" t="str">
        <f>INDEX(TreeLookup!$C$1:$DE$21,MATCH(Table15[[#This Row],[CATEGORY]],TreeLookup!$C$1:$C$21,0),MATCH(Table15[[#This Row],[YEAR]],TreeLookup!$C$1:$DE$1,0))</f>
        <v>standardDockingPorts</v>
      </c>
      <c r="Q2528" s="11" t="s">
        <v>6320</v>
      </c>
      <c r="R2528" s="11" t="s">
        <v>6319</v>
      </c>
      <c r="S2528" s="11">
        <v>1990</v>
      </c>
    </row>
    <row r="2529" spans="1:39" x14ac:dyDescent="0.25">
      <c r="A2529" s="11" t="s">
        <v>5233</v>
      </c>
      <c r="B2529" s="12" t="s">
        <v>3835</v>
      </c>
      <c r="C2529" s="11">
        <v>400</v>
      </c>
      <c r="D2529" s="11">
        <v>8000</v>
      </c>
      <c r="E2529" s="12" t="s">
        <v>4374</v>
      </c>
      <c r="F2529" s="11" t="s">
        <v>1364</v>
      </c>
      <c r="G2529" s="11" t="s">
        <v>5229</v>
      </c>
      <c r="H2529" s="11" t="s">
        <v>1903</v>
      </c>
      <c r="I2529" s="11" t="s">
        <v>1903</v>
      </c>
      <c r="J2529" s="14">
        <f>VLOOKUP(Table15[[#This Row],[TechRequired]],OldTree!A:B,2,0)</f>
        <v>5</v>
      </c>
      <c r="K2529" s="22" t="s">
        <v>8945</v>
      </c>
      <c r="L2529" s="14"/>
      <c r="N2529" s="11" t="str">
        <f>INDEX(TreeLookup!$C$1:$DE$21,MATCH(Table15[[#This Row],[CATEGORY]],TreeLookup!$C$1:$C$21,0),MATCH(Table15[[#This Row],[YEAR]],TreeLookup!$C$1:$DE$1,0))</f>
        <v>orbitalRocketry1960</v>
      </c>
      <c r="P2529" s="13" t="s">
        <v>6843</v>
      </c>
      <c r="Q2529" s="11" t="s">
        <v>6297</v>
      </c>
      <c r="R2529" s="21" t="s">
        <v>148</v>
      </c>
      <c r="S2529" s="11">
        <v>1960</v>
      </c>
      <c r="V2529" s="11" t="s">
        <v>8895</v>
      </c>
      <c r="W2529" s="15">
        <v>42874</v>
      </c>
      <c r="Y2529" s="11" t="s">
        <v>10997</v>
      </c>
      <c r="AD2529" s="11" t="s">
        <v>11286</v>
      </c>
    </row>
    <row r="2530" spans="1:39" x14ac:dyDescent="0.25">
      <c r="A2530" s="11" t="s">
        <v>148</v>
      </c>
      <c r="B2530" s="12" t="s">
        <v>3835</v>
      </c>
      <c r="C2530" s="11">
        <v>400</v>
      </c>
      <c r="D2530" s="11">
        <v>8000</v>
      </c>
      <c r="E2530" s="12" t="s">
        <v>4374</v>
      </c>
      <c r="F2530" s="11" t="s">
        <v>1287</v>
      </c>
      <c r="G2530" s="11" t="s">
        <v>1418</v>
      </c>
      <c r="H2530" s="11" t="s">
        <v>1903</v>
      </c>
      <c r="I2530" s="11" t="s">
        <v>1903</v>
      </c>
      <c r="J2530" s="14">
        <f>VLOOKUP(Table15[[#This Row],[TechRequired]],OldTree!A:B,2,0)</f>
        <v>3</v>
      </c>
      <c r="K2530" s="23" t="s">
        <v>8945</v>
      </c>
      <c r="L2530" s="14"/>
      <c r="N2530" s="11" t="str">
        <f>INDEX(TreeLookup!$C$1:$DE$21,MATCH(Table15[[#This Row],[CATEGORY]],TreeLookup!$C$1:$C$21,0),MATCH(Table15[[#This Row],[YEAR]],TreeLookup!$C$1:$DE$1,0))</f>
        <v>orbitalRocketry1960</v>
      </c>
      <c r="P2530" s="13" t="s">
        <v>6843</v>
      </c>
      <c r="Q2530" s="11" t="s">
        <v>6721</v>
      </c>
      <c r="R2530" s="21" t="s">
        <v>148</v>
      </c>
      <c r="S2530" s="11">
        <v>1960</v>
      </c>
      <c r="W2530" s="15"/>
      <c r="Y2530" s="11" t="s">
        <v>10997</v>
      </c>
      <c r="AD2530" s="11" t="s">
        <v>11286</v>
      </c>
    </row>
    <row r="2531" spans="1:39" x14ac:dyDescent="0.25">
      <c r="A2531" s="11" t="s">
        <v>1822</v>
      </c>
      <c r="B2531" s="12" t="s">
        <v>3835</v>
      </c>
      <c r="C2531" s="11">
        <v>400</v>
      </c>
      <c r="D2531" s="11">
        <v>8000</v>
      </c>
      <c r="E2531" s="12" t="s">
        <v>4374</v>
      </c>
      <c r="F2531" s="11" t="s">
        <v>1324</v>
      </c>
      <c r="G2531" s="11" t="s">
        <v>5727</v>
      </c>
      <c r="H2531" s="11" t="s">
        <v>1903</v>
      </c>
      <c r="I2531" s="11" t="s">
        <v>1903</v>
      </c>
      <c r="J2531" s="14">
        <f>VLOOKUP(Table15[[#This Row],[TechRequired]],OldTree!A:B,2,0)</f>
        <v>2</v>
      </c>
      <c r="K2531" s="22" t="s">
        <v>8945</v>
      </c>
      <c r="L2531" s="14"/>
      <c r="N2531" s="11" t="str">
        <f>INDEX(TreeLookup!$C$1:$DE$21,MATCH(Table15[[#This Row],[CATEGORY]],TreeLookup!$C$1:$C$21,0),MATCH(Table15[[#This Row],[YEAR]],TreeLookup!$C$1:$DE$1,0))</f>
        <v>orbitalRocketry1960</v>
      </c>
      <c r="P2531" s="13" t="s">
        <v>6843</v>
      </c>
      <c r="Q2531" s="11" t="s">
        <v>6297</v>
      </c>
      <c r="R2531" s="21" t="s">
        <v>148</v>
      </c>
      <c r="S2531" s="11">
        <v>1960</v>
      </c>
      <c r="V2531" s="11" t="s">
        <v>8895</v>
      </c>
      <c r="W2531" s="15">
        <v>42874</v>
      </c>
      <c r="Y2531" s="11" t="s">
        <v>10997</v>
      </c>
      <c r="AD2531" s="11" t="s">
        <v>11286</v>
      </c>
    </row>
    <row r="2532" spans="1:39" x14ac:dyDescent="0.25">
      <c r="A2532" s="11" t="s">
        <v>694</v>
      </c>
      <c r="B2532" s="12" t="s">
        <v>2995</v>
      </c>
      <c r="C2532" s="11">
        <v>5000</v>
      </c>
      <c r="D2532" s="11">
        <v>409361</v>
      </c>
      <c r="E2532" s="12" t="s">
        <v>3822</v>
      </c>
      <c r="F2532" s="11" t="s">
        <v>1329</v>
      </c>
      <c r="G2532" s="11" t="s">
        <v>1383</v>
      </c>
      <c r="H2532" s="11" t="s">
        <v>1903</v>
      </c>
      <c r="I2532" s="11" t="s">
        <v>1903</v>
      </c>
      <c r="J2532" s="14">
        <f>VLOOKUP(Table15[[#This Row],[TechRequired]],OldTree!A:B,2,0)</f>
        <v>4</v>
      </c>
      <c r="K2532" s="22" t="s">
        <v>8945</v>
      </c>
      <c r="L2532" s="14" t="s">
        <v>8674</v>
      </c>
      <c r="N2532" s="11" t="str">
        <f>INDEX(TreeLookup!$C$1:$DE$21,MATCH(Table15[[#This Row],[CATEGORY]],TreeLookup!$C$1:$C$21,0),MATCH(Table15[[#This Row],[YEAR]],TreeLookup!$C$1:$DE$1,0))</f>
        <v>orbitalRocketry1967</v>
      </c>
      <c r="P2532" s="13" t="s">
        <v>6843</v>
      </c>
      <c r="Q2532" s="11" t="s">
        <v>6111</v>
      </c>
      <c r="R2532" s="21" t="s">
        <v>6110</v>
      </c>
      <c r="S2532" s="11">
        <v>1967</v>
      </c>
      <c r="W2532" s="15"/>
      <c r="Y2532" s="11" t="s">
        <v>10961</v>
      </c>
      <c r="AD2532" s="11" t="s">
        <v>11286</v>
      </c>
      <c r="AG2532" s="11" t="s">
        <v>11286</v>
      </c>
    </row>
    <row r="2533" spans="1:39" x14ac:dyDescent="0.25">
      <c r="A2533" s="11" t="s">
        <v>156</v>
      </c>
      <c r="B2533" s="12" t="s">
        <v>5633</v>
      </c>
      <c r="C2533" s="11">
        <v>20</v>
      </c>
      <c r="D2533" s="11">
        <v>400</v>
      </c>
      <c r="E2533" s="12" t="s">
        <v>5634</v>
      </c>
      <c r="F2533" s="11" t="s">
        <v>1287</v>
      </c>
      <c r="G2533" s="11" t="s">
        <v>1418</v>
      </c>
      <c r="H2533" s="11" t="s">
        <v>1903</v>
      </c>
      <c r="I2533" s="11" t="s">
        <v>1903</v>
      </c>
      <c r="J2533" s="14">
        <f>VLOOKUP(Table15[[#This Row],[TechRequired]],OldTree!A:B,2,0)</f>
        <v>3</v>
      </c>
      <c r="K2533" s="23" t="s">
        <v>8945</v>
      </c>
      <c r="L2533" s="14"/>
      <c r="N2533" s="11" t="str">
        <f>INDEX(TreeLookup!$C$1:$DE$21,MATCH(Table15[[#This Row],[CATEGORY]],TreeLookup!$C$1:$C$21,0),MATCH(Table15[[#This Row],[YEAR]],TreeLookup!$C$1:$DE$1,0))</f>
        <v>orbitalRocketry1960</v>
      </c>
      <c r="P2533" s="13" t="s">
        <v>6843</v>
      </c>
      <c r="Q2533" s="11" t="s">
        <v>6721</v>
      </c>
      <c r="R2533" s="21" t="s">
        <v>6357</v>
      </c>
      <c r="S2533" s="11">
        <v>1960</v>
      </c>
      <c r="W2533" s="15"/>
      <c r="AD2533" s="11" t="s">
        <v>11286</v>
      </c>
    </row>
    <row r="2534" spans="1:39" x14ac:dyDescent="0.25">
      <c r="A2534" s="11" t="s">
        <v>6323</v>
      </c>
      <c r="B2534" s="12" t="s">
        <v>6323</v>
      </c>
      <c r="G2534" s="11" t="s">
        <v>6059</v>
      </c>
      <c r="H2534" s="11" t="s">
        <v>1903</v>
      </c>
      <c r="J2534" s="16" t="e">
        <f>VLOOKUP(Table15[[#This Row],[TechRequired]],OldTree!A:B,2,0)</f>
        <v>#N/A</v>
      </c>
      <c r="K2534" s="22" t="s">
        <v>6812</v>
      </c>
      <c r="L2534" s="16"/>
      <c r="M2534" s="14">
        <v>10</v>
      </c>
      <c r="N2534" s="11" t="str">
        <f>INDEX(TreeLookup!$C$1:$DE$21,MATCH(Table15[[#This Row],[CATEGORY]],TreeLookup!$C$1:$C$21,0),MATCH(Table15[[#This Row],[YEAR]],TreeLookup!$C$1:$DE$1,0))</f>
        <v>largeDockingPorts</v>
      </c>
      <c r="Q2534" s="11"/>
      <c r="R2534" s="11" t="s">
        <v>6319</v>
      </c>
      <c r="S2534" s="11">
        <v>2008</v>
      </c>
    </row>
    <row r="2535" spans="1:39" x14ac:dyDescent="0.25">
      <c r="A2535" s="11" t="s">
        <v>6324</v>
      </c>
      <c r="B2535" s="12" t="s">
        <v>6324</v>
      </c>
      <c r="G2535" s="11" t="s">
        <v>6059</v>
      </c>
      <c r="H2535" s="11" t="s">
        <v>1903</v>
      </c>
      <c r="J2535" s="16" t="e">
        <f>VLOOKUP(Table15[[#This Row],[TechRequired]],OldTree!A:B,2,0)</f>
        <v>#N/A</v>
      </c>
      <c r="K2535" s="22" t="s">
        <v>6812</v>
      </c>
      <c r="L2535" s="16"/>
      <c r="M2535" s="14">
        <v>10</v>
      </c>
      <c r="N2535" s="11" t="str">
        <f>INDEX(TreeLookup!$C$1:$DE$21,MATCH(Table15[[#This Row],[CATEGORY]],TreeLookup!$C$1:$C$21,0),MATCH(Table15[[#This Row],[YEAR]],TreeLookup!$C$1:$DE$1,0))</f>
        <v>largeDockingPorts</v>
      </c>
      <c r="Q2535" s="11"/>
      <c r="R2535" s="11" t="s">
        <v>6319</v>
      </c>
      <c r="S2535" s="11">
        <v>2008</v>
      </c>
    </row>
    <row r="2536" spans="1:39" x14ac:dyDescent="0.25">
      <c r="A2536" s="11" t="s">
        <v>1931</v>
      </c>
      <c r="B2536" s="12" t="s">
        <v>7240</v>
      </c>
      <c r="C2536" s="17">
        <v>4800</v>
      </c>
      <c r="D2536" s="17">
        <v>8000</v>
      </c>
      <c r="E2536" s="12" t="s">
        <v>10373</v>
      </c>
      <c r="F2536" s="11" t="s">
        <v>1326</v>
      </c>
      <c r="G2536" s="11" t="s">
        <v>5246</v>
      </c>
      <c r="H2536" s="11" t="s">
        <v>1903</v>
      </c>
      <c r="I2536" s="11" t="s">
        <v>5091</v>
      </c>
      <c r="J2536" s="14">
        <f>VLOOKUP(Table15[[#This Row],[TechRequired]],OldTree!A:B,2,0)</f>
        <v>5</v>
      </c>
      <c r="K2536" s="23" t="s">
        <v>8955</v>
      </c>
      <c r="L2536" s="14" t="s">
        <v>8884</v>
      </c>
      <c r="N2536" s="11" t="str">
        <f>INDEX(TreeLookup!$C$1:$DE$21,MATCH(Table15[[#This Row],[CATEGORY]],TreeLookup!$C$1:$C$21,0),MATCH(Table15[[#This Row],[YEAR]],TreeLookup!$C$1:$DE$1,0))</f>
        <v>hydrolox1986</v>
      </c>
      <c r="P2536" s="13" t="s">
        <v>6842</v>
      </c>
      <c r="Q2536" s="11" t="s">
        <v>6568</v>
      </c>
      <c r="S2536" s="11">
        <v>1988</v>
      </c>
      <c r="W2536" s="15"/>
    </row>
    <row r="2537" spans="1:39" x14ac:dyDescent="0.25">
      <c r="A2537" s="11" t="s">
        <v>6322</v>
      </c>
      <c r="B2537" s="12" t="s">
        <v>6322</v>
      </c>
      <c r="G2537" s="11" t="s">
        <v>6059</v>
      </c>
      <c r="H2537" s="11" t="s">
        <v>1903</v>
      </c>
      <c r="J2537" s="16" t="e">
        <f>VLOOKUP(Table15[[#This Row],[TechRequired]],OldTree!A:B,2,0)</f>
        <v>#N/A</v>
      </c>
      <c r="K2537" s="22" t="s">
        <v>6812</v>
      </c>
      <c r="L2537" s="16"/>
      <c r="M2537" s="14">
        <v>8</v>
      </c>
      <c r="N2537" s="11" t="str">
        <f>INDEX(TreeLookup!$C$1:$DE$21,MATCH(Table15[[#This Row],[CATEGORY]],TreeLookup!$C$1:$C$21,0),MATCH(Table15[[#This Row],[YEAR]],TreeLookup!$C$1:$DE$1,0))</f>
        <v>standardDockingPorts</v>
      </c>
      <c r="Q2537" s="11"/>
      <c r="R2537" s="11" t="s">
        <v>6319</v>
      </c>
      <c r="S2537" s="11">
        <v>1990</v>
      </c>
    </row>
    <row r="2538" spans="1:39" x14ac:dyDescent="0.25">
      <c r="A2538" s="11" t="s">
        <v>6308</v>
      </c>
      <c r="B2538" s="12" t="s">
        <v>6308</v>
      </c>
      <c r="G2538" s="11" t="s">
        <v>6059</v>
      </c>
      <c r="H2538" s="11" t="s">
        <v>1903</v>
      </c>
      <c r="J2538" s="16" t="e">
        <f>VLOOKUP(Table15[[#This Row],[TechRequired]],OldTree!A:B,2,0)</f>
        <v>#N/A</v>
      </c>
      <c r="K2538" s="22" t="s">
        <v>6812</v>
      </c>
      <c r="L2538" s="16"/>
      <c r="N2538" s="11" t="str">
        <f>INDEX(TreeLookup!$C$1:$DE$21,MATCH(Table15[[#This Row],[CATEGORY]],TreeLookup!$C$1:$C$21,0),MATCH(Table15[[#This Row],[YEAR]],TreeLookup!$C$1:$DE$1,0))</f>
        <v>largeDockingPorts</v>
      </c>
      <c r="Q2538" s="11" t="s">
        <v>6307</v>
      </c>
      <c r="R2538" s="11" t="s">
        <v>6306</v>
      </c>
      <c r="S2538" s="11">
        <v>2007</v>
      </c>
    </row>
    <row r="2539" spans="1:39" x14ac:dyDescent="0.25">
      <c r="A2539" s="11" t="s">
        <v>745</v>
      </c>
      <c r="B2539" s="12" t="s">
        <v>2876</v>
      </c>
      <c r="C2539" s="17">
        <v>1300</v>
      </c>
      <c r="D2539" s="17">
        <v>60000</v>
      </c>
      <c r="E2539" s="12" t="s">
        <v>2877</v>
      </c>
      <c r="F2539" s="11" t="s">
        <v>1333</v>
      </c>
      <c r="G2539" s="11" t="s">
        <v>1912</v>
      </c>
      <c r="H2539" s="11" t="s">
        <v>1903</v>
      </c>
      <c r="I2539" s="11" t="s">
        <v>1903</v>
      </c>
      <c r="J2539" s="14">
        <f>VLOOKUP(Table15[[#This Row],[TechRequired]],OldTree!A:B,2,0)</f>
        <v>3</v>
      </c>
      <c r="K2539" s="23" t="s">
        <v>8955</v>
      </c>
      <c r="L2539" s="14"/>
      <c r="N2539" s="11" t="str">
        <f>INDEX(TreeLookup!$C$1:$DE$21,MATCH(Table15[[#This Row],[CATEGORY]],TreeLookup!$C$1:$C$21,0),MATCH(Table15[[#This Row],[YEAR]],TreeLookup!$C$1:$DE$1,0))</f>
        <v>hydrolox1986</v>
      </c>
      <c r="P2539" s="13" t="s">
        <v>6843</v>
      </c>
      <c r="Q2539" s="11" t="s">
        <v>6422</v>
      </c>
      <c r="S2539" s="11">
        <v>1989</v>
      </c>
      <c r="W2539" s="15"/>
      <c r="AD2539" s="11" t="s">
        <v>11286</v>
      </c>
      <c r="AM2539" s="11" t="s">
        <v>11286</v>
      </c>
    </row>
    <row r="2540" spans="1:39" x14ac:dyDescent="0.25">
      <c r="A2540" s="11" t="s">
        <v>746</v>
      </c>
      <c r="B2540" s="12" t="s">
        <v>2878</v>
      </c>
      <c r="C2540" s="17">
        <v>1300</v>
      </c>
      <c r="D2540" s="17">
        <v>60000</v>
      </c>
      <c r="E2540" s="12" t="s">
        <v>2879</v>
      </c>
      <c r="F2540" s="11" t="s">
        <v>1333</v>
      </c>
      <c r="G2540" s="11" t="s">
        <v>1912</v>
      </c>
      <c r="H2540" s="11" t="s">
        <v>1903</v>
      </c>
      <c r="I2540" s="11" t="s">
        <v>1903</v>
      </c>
      <c r="J2540" s="14">
        <f>VLOOKUP(Table15[[#This Row],[TechRequired]],OldTree!A:B,2,0)</f>
        <v>3</v>
      </c>
      <c r="K2540" s="23" t="s">
        <v>8955</v>
      </c>
      <c r="L2540" s="14"/>
      <c r="N2540" s="11" t="str">
        <f>INDEX(TreeLookup!$C$1:$DE$21,MATCH(Table15[[#This Row],[CATEGORY]],TreeLookup!$C$1:$C$21,0),MATCH(Table15[[#This Row],[YEAR]],TreeLookup!$C$1:$DE$1,0))</f>
        <v>hydrolox1986</v>
      </c>
      <c r="P2540" s="13" t="s">
        <v>6843</v>
      </c>
      <c r="Q2540" s="11" t="s">
        <v>6422</v>
      </c>
      <c r="S2540" s="11">
        <v>1989</v>
      </c>
      <c r="W2540" s="15"/>
      <c r="AD2540" s="11" t="s">
        <v>11286</v>
      </c>
      <c r="AM2540" s="11" t="s">
        <v>11286</v>
      </c>
    </row>
    <row r="2541" spans="1:39" x14ac:dyDescent="0.25">
      <c r="A2541" s="11" t="s">
        <v>6295</v>
      </c>
      <c r="B2541" s="12" t="s">
        <v>6295</v>
      </c>
      <c r="G2541" s="11" t="s">
        <v>6059</v>
      </c>
      <c r="H2541" s="11" t="s">
        <v>1903</v>
      </c>
      <c r="J2541" s="16" t="e">
        <f>VLOOKUP(Table15[[#This Row],[TechRequired]],OldTree!A:B,2,0)</f>
        <v>#N/A</v>
      </c>
      <c r="K2541" s="23" t="s">
        <v>8954</v>
      </c>
      <c r="L2541" s="16"/>
      <c r="M2541" s="14">
        <v>11</v>
      </c>
      <c r="N2541" s="11" t="str">
        <f>INDEX(TreeLookup!$C$1:$DE$21,MATCH(Table15[[#This Row],[CATEGORY]],TreeLookup!$C$1:$C$21,0),MATCH(Table15[[#This Row],[YEAR]],TreeLookup!$C$1:$DE$1,0))</f>
        <v>stagedCombustionNF</v>
      </c>
      <c r="Q2541" s="11" t="s">
        <v>6296</v>
      </c>
      <c r="R2541" s="11" t="s">
        <v>6295</v>
      </c>
      <c r="S2541" s="11">
        <v>2025</v>
      </c>
    </row>
    <row r="2542" spans="1:39" x14ac:dyDescent="0.25">
      <c r="A2542" s="11" t="s">
        <v>956</v>
      </c>
      <c r="B2542" s="12" t="s">
        <v>8603</v>
      </c>
      <c r="C2542" s="11">
        <v>120</v>
      </c>
      <c r="D2542" s="11">
        <v>350</v>
      </c>
      <c r="E2542" s="12" t="s">
        <v>5619</v>
      </c>
      <c r="F2542" s="11" t="s">
        <v>1364</v>
      </c>
      <c r="G2542" s="11" t="s">
        <v>1418</v>
      </c>
      <c r="H2542" s="11" t="s">
        <v>1903</v>
      </c>
      <c r="I2542" s="11" t="s">
        <v>5143</v>
      </c>
      <c r="J2542" s="14">
        <f>VLOOKUP(Table15[[#This Row],[TechRequired]],OldTree!A:B,2,0)</f>
        <v>5</v>
      </c>
      <c r="K2542" s="22" t="s">
        <v>6012</v>
      </c>
      <c r="L2542" s="14" t="s">
        <v>8868</v>
      </c>
      <c r="N2542" s="11" t="str">
        <f>INDEX(TreeLookup!$C$1:$DE$21,MATCH(Table15[[#This Row],[CATEGORY]],TreeLookup!$C$1:$C$21,0),MATCH(Table15[[#This Row],[YEAR]],TreeLookup!$C$1:$DE$1,0))</f>
        <v>materialsScienceSpaceStation</v>
      </c>
      <c r="P2542" s="13" t="s">
        <v>6842</v>
      </c>
      <c r="Q2542" s="11" t="s">
        <v>4225</v>
      </c>
      <c r="S2542" s="11">
        <v>1976</v>
      </c>
      <c r="W2542" s="15"/>
    </row>
    <row r="2543" spans="1:39" x14ac:dyDescent="0.25">
      <c r="A2543" s="11" t="s">
        <v>8636</v>
      </c>
      <c r="B2543" s="12" t="s">
        <v>8636</v>
      </c>
      <c r="G2543" s="11" t="s">
        <v>6059</v>
      </c>
      <c r="H2543" s="11" t="s">
        <v>1903</v>
      </c>
      <c r="J2543" s="16" t="e">
        <f>VLOOKUP(Table15[[#This Row],[TechRequired]],OldTree!A:B,2,0)</f>
        <v>#N/A</v>
      </c>
      <c r="K2543" s="23" t="s">
        <v>8954</v>
      </c>
      <c r="L2543" s="16"/>
      <c r="M2543" s="14">
        <v>11</v>
      </c>
      <c r="N2543" s="11" t="str">
        <f>INDEX(TreeLookup!$C$1:$DE$21,MATCH(Table15[[#This Row],[CATEGORY]],TreeLookup!$C$1:$C$21,0),MATCH(Table15[[#This Row],[YEAR]],TreeLookup!$C$1:$DE$1,0))</f>
        <v>stagedCombustionNF</v>
      </c>
      <c r="Q2543" s="11"/>
      <c r="R2543" s="11" t="s">
        <v>6295</v>
      </c>
      <c r="S2543" s="11">
        <v>2025</v>
      </c>
    </row>
    <row r="2544" spans="1:39" x14ac:dyDescent="0.25">
      <c r="A2544" s="11" t="s">
        <v>1817</v>
      </c>
      <c r="B2544" s="12" t="s">
        <v>5620</v>
      </c>
      <c r="C2544" s="11">
        <v>1200</v>
      </c>
      <c r="D2544" s="11">
        <v>24000</v>
      </c>
      <c r="E2544" s="12" t="s">
        <v>5621</v>
      </c>
      <c r="F2544" s="11" t="s">
        <v>1324</v>
      </c>
      <c r="G2544" s="11" t="s">
        <v>5229</v>
      </c>
      <c r="H2544" s="11" t="s">
        <v>1903</v>
      </c>
      <c r="I2544" s="11" t="s">
        <v>1903</v>
      </c>
      <c r="J2544" s="14">
        <f>VLOOKUP(Table15[[#This Row],[TechRequired]],OldTree!A:B,2,0)</f>
        <v>2</v>
      </c>
      <c r="K2544" s="22" t="s">
        <v>8954</v>
      </c>
      <c r="L2544" s="14"/>
      <c r="N2544" s="11" t="str">
        <f>INDEX(TreeLookup!$C$1:$DE$21,MATCH(Table15[[#This Row],[CATEGORY]],TreeLookup!$C$1:$C$21,0),MATCH(Table15[[#This Row],[YEAR]],TreeLookup!$C$1:$DE$1,0))</f>
        <v>stagedCombustion2004</v>
      </c>
      <c r="P2544" s="13" t="s">
        <v>6843</v>
      </c>
      <c r="Q2544" s="11" t="s">
        <v>6657</v>
      </c>
      <c r="R2544" s="21" t="s">
        <v>1817</v>
      </c>
      <c r="S2544" s="11">
        <v>2004</v>
      </c>
      <c r="V2544" s="11" t="s">
        <v>8896</v>
      </c>
      <c r="W2544" s="15">
        <v>42874</v>
      </c>
      <c r="Y2544" s="11" t="s">
        <v>10999</v>
      </c>
      <c r="AD2544" s="11" t="s">
        <v>11286</v>
      </c>
    </row>
    <row r="2545" spans="1:39" x14ac:dyDescent="0.25">
      <c r="A2545" s="11" t="s">
        <v>1034</v>
      </c>
      <c r="B2545" s="12" t="s">
        <v>5620</v>
      </c>
      <c r="C2545" s="11">
        <v>1200</v>
      </c>
      <c r="D2545" s="11">
        <v>24000</v>
      </c>
      <c r="E2545" s="12" t="s">
        <v>5621</v>
      </c>
      <c r="F2545" s="11" t="s">
        <v>1371</v>
      </c>
      <c r="G2545" s="11" t="s">
        <v>1418</v>
      </c>
      <c r="H2545" s="11" t="s">
        <v>1903</v>
      </c>
      <c r="I2545" s="11" t="s">
        <v>1903</v>
      </c>
      <c r="J2545" s="14">
        <f>VLOOKUP(Table15[[#This Row],[TechRequired]],OldTree!A:B,2,0)</f>
        <v>8</v>
      </c>
      <c r="K2545" s="22" t="s">
        <v>8954</v>
      </c>
      <c r="L2545" s="14"/>
      <c r="N2545" s="11" t="str">
        <f>INDEX(TreeLookup!$C$1:$DE$21,MATCH(Table15[[#This Row],[CATEGORY]],TreeLookup!$C$1:$C$21,0),MATCH(Table15[[#This Row],[YEAR]],TreeLookup!$C$1:$DE$1,0))</f>
        <v>stagedCombustion2004</v>
      </c>
      <c r="P2545" s="13" t="s">
        <v>6843</v>
      </c>
      <c r="Q2545" s="11" t="s">
        <v>6356</v>
      </c>
      <c r="R2545" s="21" t="s">
        <v>1817</v>
      </c>
      <c r="S2545" s="11">
        <v>2004</v>
      </c>
      <c r="W2545" s="15"/>
      <c r="Y2545" s="11" t="s">
        <v>10999</v>
      </c>
      <c r="AD2545" s="11" t="s">
        <v>11286</v>
      </c>
    </row>
    <row r="2546" spans="1:39" x14ac:dyDescent="0.25">
      <c r="A2546" s="11" t="s">
        <v>1033</v>
      </c>
      <c r="B2546" s="12" t="s">
        <v>5620</v>
      </c>
      <c r="C2546" s="11">
        <v>1200</v>
      </c>
      <c r="D2546" s="11">
        <v>24000</v>
      </c>
      <c r="E2546" s="12" t="s">
        <v>5621</v>
      </c>
      <c r="F2546" s="11" t="s">
        <v>1371</v>
      </c>
      <c r="G2546" s="11" t="s">
        <v>5727</v>
      </c>
      <c r="H2546" s="11" t="s">
        <v>1903</v>
      </c>
      <c r="I2546" s="11" t="s">
        <v>1903</v>
      </c>
      <c r="J2546" s="14">
        <f>VLOOKUP(Table15[[#This Row],[TechRequired]],OldTree!A:B,2,0)</f>
        <v>8</v>
      </c>
      <c r="K2546" s="22" t="s">
        <v>8954</v>
      </c>
      <c r="L2546" s="14"/>
      <c r="N2546" s="11" t="str">
        <f>INDEX(TreeLookup!$C$1:$DE$21,MATCH(Table15[[#This Row],[CATEGORY]],TreeLookup!$C$1:$C$21,0),MATCH(Table15[[#This Row],[YEAR]],TreeLookup!$C$1:$DE$1,0))</f>
        <v>stagedCombustion2004</v>
      </c>
      <c r="P2546" s="13" t="s">
        <v>6843</v>
      </c>
      <c r="Q2546" s="11" t="s">
        <v>6356</v>
      </c>
      <c r="R2546" s="21" t="s">
        <v>1817</v>
      </c>
      <c r="S2546" s="11">
        <v>2004</v>
      </c>
      <c r="W2546" s="15"/>
      <c r="Y2546" s="11" t="s">
        <v>10999</v>
      </c>
      <c r="AD2546" s="11" t="s">
        <v>11286</v>
      </c>
    </row>
    <row r="2547" spans="1:39" x14ac:dyDescent="0.25">
      <c r="A2547" s="11" t="s">
        <v>2935</v>
      </c>
      <c r="B2547" s="12" t="s">
        <v>7664</v>
      </c>
      <c r="C2547" s="11">
        <v>1000</v>
      </c>
      <c r="D2547" s="11">
        <v>3500</v>
      </c>
      <c r="E2547" s="12" t="s">
        <v>9920</v>
      </c>
      <c r="F2547" s="11" t="s">
        <v>1300</v>
      </c>
      <c r="G2547" s="11" t="s">
        <v>1418</v>
      </c>
      <c r="H2547" s="11" t="s">
        <v>1903</v>
      </c>
      <c r="I2547" s="11" t="s">
        <v>5091</v>
      </c>
      <c r="J2547" s="14">
        <f>VLOOKUP(Table15[[#This Row],[TechRequired]],OldTree!A:B,2,0)</f>
        <v>1</v>
      </c>
      <c r="K2547" s="22" t="s">
        <v>8954</v>
      </c>
      <c r="L2547" s="14"/>
      <c r="M2547" s="14">
        <v>10</v>
      </c>
      <c r="N2547" s="11" t="str">
        <f>INDEX(TreeLookup!$C$1:$DE$21,MATCH(Table15[[#This Row],[CATEGORY]],TreeLookup!$C$1:$C$21,0),MATCH(Table15[[#This Row],[YEAR]],TreeLookup!$C$1:$DE$1,0))</f>
        <v>stagedCombustionNF</v>
      </c>
      <c r="P2547" s="13" t="s">
        <v>6842</v>
      </c>
      <c r="Q2547" s="11" t="s">
        <v>6658</v>
      </c>
      <c r="R2547" s="21" t="s">
        <v>1817</v>
      </c>
      <c r="S2547" s="11">
        <v>2020</v>
      </c>
      <c r="W2547" s="15"/>
      <c r="Y2547" s="11" t="s">
        <v>10999</v>
      </c>
    </row>
    <row r="2548" spans="1:39" x14ac:dyDescent="0.25">
      <c r="A2548" s="11" t="s">
        <v>531</v>
      </c>
      <c r="B2548" s="12" t="s">
        <v>2999</v>
      </c>
      <c r="C2548" s="11">
        <v>5000</v>
      </c>
      <c r="D2548" s="11">
        <v>409361</v>
      </c>
      <c r="E2548" s="12" t="s">
        <v>3824</v>
      </c>
      <c r="F2548" s="11" t="s">
        <v>1319</v>
      </c>
      <c r="G2548" s="11" t="s">
        <v>1383</v>
      </c>
      <c r="H2548" s="11" t="s">
        <v>1903</v>
      </c>
      <c r="I2548" s="11" t="s">
        <v>1903</v>
      </c>
      <c r="J2548" s="14">
        <f>VLOOKUP(Table15[[#This Row],[TechRequired]],OldTree!A:B,2,0)</f>
        <v>7</v>
      </c>
      <c r="K2548" s="22" t="s">
        <v>8945</v>
      </c>
      <c r="L2548" s="14" t="s">
        <v>8674</v>
      </c>
      <c r="M2548" s="14">
        <v>10</v>
      </c>
      <c r="N2548" s="11" t="str">
        <f>INDEX(TreeLookup!$C$1:$DE$21,MATCH(Table15[[#This Row],[CATEGORY]],TreeLookup!$C$1:$C$21,0),MATCH(Table15[[#This Row],[YEAR]],TreeLookup!$C$1:$DE$1,0))</f>
        <v>orbitalRocketryNF</v>
      </c>
      <c r="P2548" s="13" t="s">
        <v>6843</v>
      </c>
      <c r="Q2548" s="11" t="s">
        <v>2999</v>
      </c>
      <c r="R2548" s="21" t="s">
        <v>6107</v>
      </c>
      <c r="S2548" s="11">
        <v>2022</v>
      </c>
      <c r="W2548" s="15"/>
      <c r="Y2548" s="11" t="s">
        <v>10962</v>
      </c>
      <c r="AD2548" s="11" t="s">
        <v>11286</v>
      </c>
      <c r="AG2548" s="11" t="s">
        <v>11286</v>
      </c>
    </row>
    <row r="2549" spans="1:39" x14ac:dyDescent="0.25">
      <c r="A2549" s="11" t="s">
        <v>8715</v>
      </c>
      <c r="B2549" s="12" t="s">
        <v>8716</v>
      </c>
      <c r="C2549" s="17">
        <v>2650</v>
      </c>
      <c r="D2549" s="17">
        <v>75000</v>
      </c>
      <c r="E2549" s="12" t="s">
        <v>8717</v>
      </c>
      <c r="F2549" s="11" t="s">
        <v>1336</v>
      </c>
      <c r="G2549" s="11" t="s">
        <v>8770</v>
      </c>
      <c r="H2549" s="11" t="s">
        <v>1903</v>
      </c>
      <c r="I2549" s="11" t="s">
        <v>1903</v>
      </c>
      <c r="J2549" s="16">
        <f>VLOOKUP(Table15[[#This Row],[TechRequired]],OldTree!A:B,2,0)</f>
        <v>6</v>
      </c>
      <c r="K2549" s="23" t="s">
        <v>8955</v>
      </c>
      <c r="L2549" s="16" t="s">
        <v>8672</v>
      </c>
      <c r="N2549" s="17" t="str">
        <f>INDEX(TreeLookup!$C$1:$DE$21,MATCH(Table15[[#This Row],[CATEGORY]],TreeLookup!$C$1:$C$21,0),MATCH(Table15[[#This Row],[YEAR]],TreeLookup!$C$1:$DE$1,0))</f>
        <v>hydrolox1992</v>
      </c>
      <c r="P2549" s="13" t="s">
        <v>6843</v>
      </c>
      <c r="Q2549" s="12" t="s">
        <v>6136</v>
      </c>
      <c r="S2549" s="11">
        <v>1993</v>
      </c>
      <c r="W2549" s="15"/>
      <c r="AD2549" s="11" t="s">
        <v>11286</v>
      </c>
      <c r="AM2549" s="11" t="s">
        <v>11286</v>
      </c>
    </row>
    <row r="2550" spans="1:39" x14ac:dyDescent="0.25">
      <c r="A2550" s="11" t="s">
        <v>6292</v>
      </c>
      <c r="B2550" s="12" t="s">
        <v>6292</v>
      </c>
      <c r="G2550" s="11" t="s">
        <v>6059</v>
      </c>
      <c r="H2550" s="11" t="s">
        <v>1903</v>
      </c>
      <c r="J2550" s="16" t="e">
        <f>VLOOKUP(Table15[[#This Row],[TechRequired]],OldTree!A:B,2,0)</f>
        <v>#N/A</v>
      </c>
      <c r="K2550" s="22" t="s">
        <v>8945</v>
      </c>
      <c r="L2550" s="16"/>
      <c r="N2550" s="11" t="str">
        <f>INDEX(TreeLookup!$C$1:$DE$21,MATCH(Table15[[#This Row],[CATEGORY]],TreeLookup!$C$1:$C$21,0),MATCH(Table15[[#This Row],[YEAR]],TreeLookup!$C$1:$DE$1,0))</f>
        <v>orbitalRocketry1958</v>
      </c>
      <c r="Q2550" s="11" t="s">
        <v>6291</v>
      </c>
      <c r="R2550" s="11" t="s">
        <v>6290</v>
      </c>
      <c r="S2550" s="11">
        <v>1958</v>
      </c>
    </row>
    <row r="2551" spans="1:39" x14ac:dyDescent="0.25">
      <c r="A2551" s="35" t="s">
        <v>6293</v>
      </c>
      <c r="B2551" s="12" t="s">
        <v>6293</v>
      </c>
      <c r="F2551" s="11" t="s">
        <v>1375</v>
      </c>
      <c r="G2551" s="11" t="s">
        <v>6059</v>
      </c>
      <c r="H2551" s="11" t="s">
        <v>1903</v>
      </c>
      <c r="J2551" s="16">
        <f>VLOOKUP(Table15[[#This Row],[TechRequired]],OldTree!A:B,2,0)</f>
        <v>1.5</v>
      </c>
      <c r="K2551" s="23" t="s">
        <v>8945</v>
      </c>
      <c r="L2551" s="16"/>
      <c r="N2551" s="11" t="str">
        <f>INDEX(TreeLookup!$C$1:$DE$21,MATCH(Table15[[#This Row],[CATEGORY]],TreeLookup!$C$1:$C$21,0),MATCH(Table15[[#This Row],[YEAR]],TreeLookup!$C$1:$DE$1,0))</f>
        <v>orbitalRocketry1960</v>
      </c>
      <c r="Q2551" s="11" t="s">
        <v>6294</v>
      </c>
      <c r="R2551" s="11" t="s">
        <v>6290</v>
      </c>
      <c r="S2551" s="11">
        <v>1960</v>
      </c>
    </row>
    <row r="2552" spans="1:39" x14ac:dyDescent="0.25">
      <c r="A2552" s="11" t="s">
        <v>577</v>
      </c>
      <c r="B2552" s="12" t="s">
        <v>2410</v>
      </c>
      <c r="C2552" s="11">
        <v>300</v>
      </c>
      <c r="D2552" s="11">
        <v>6000</v>
      </c>
      <c r="E2552" s="12" t="s">
        <v>2411</v>
      </c>
      <c r="F2552" s="11" t="s">
        <v>1322</v>
      </c>
      <c r="G2552" s="11" t="s">
        <v>1909</v>
      </c>
      <c r="H2552" s="11" t="s">
        <v>1903</v>
      </c>
      <c r="I2552" s="11" t="s">
        <v>1903</v>
      </c>
      <c r="J2552" s="14">
        <f>VLOOKUP(Table15[[#This Row],[TechRequired]],OldTree!A:B,2,0)</f>
        <v>3</v>
      </c>
      <c r="K2552" s="23" t="s">
        <v>8954</v>
      </c>
      <c r="L2552" s="14"/>
      <c r="N2552" s="11" t="str">
        <f>INDEX(TreeLookup!$C$1:$DE$21,MATCH(Table15[[#This Row],[CATEGORY]],TreeLookup!$C$1:$C$21,0),MATCH(Table15[[#This Row],[YEAR]],TreeLookup!$C$1:$DE$1,0))</f>
        <v>stagedCombustion1966</v>
      </c>
      <c r="P2552" s="13" t="s">
        <v>6843</v>
      </c>
      <c r="Q2552" s="11" t="s">
        <v>6334</v>
      </c>
      <c r="S2552" s="11">
        <v>1966</v>
      </c>
      <c r="W2552" s="15"/>
      <c r="Y2552" s="11" t="s">
        <v>11001</v>
      </c>
      <c r="AD2552" s="11" t="s">
        <v>11286</v>
      </c>
    </row>
    <row r="2553" spans="1:39" x14ac:dyDescent="0.25">
      <c r="A2553" s="11" t="s">
        <v>570</v>
      </c>
      <c r="B2553" s="12" t="s">
        <v>5624</v>
      </c>
      <c r="C2553" s="11">
        <v>300</v>
      </c>
      <c r="D2553" s="11">
        <v>6000</v>
      </c>
      <c r="E2553" s="12" t="s">
        <v>5625</v>
      </c>
      <c r="F2553" s="11" t="s">
        <v>1322</v>
      </c>
      <c r="G2553" s="11" t="s">
        <v>1418</v>
      </c>
      <c r="H2553" s="11" t="s">
        <v>1903</v>
      </c>
      <c r="I2553" s="11" t="s">
        <v>1903</v>
      </c>
      <c r="J2553" s="14">
        <f>VLOOKUP(Table15[[#This Row],[TechRequired]],OldTree!A:B,2,0)</f>
        <v>3</v>
      </c>
      <c r="K2553" s="23" t="s">
        <v>8954</v>
      </c>
      <c r="L2553" s="14"/>
      <c r="N2553" s="11" t="str">
        <f>INDEX(TreeLookup!$C$1:$DE$21,MATCH(Table15[[#This Row],[CATEGORY]],TreeLookup!$C$1:$C$21,0),MATCH(Table15[[#This Row],[YEAR]],TreeLookup!$C$1:$DE$1,0))</f>
        <v>stagedCombustion1966</v>
      </c>
      <c r="P2553" s="13" t="s">
        <v>6843</v>
      </c>
      <c r="Q2553" s="11" t="s">
        <v>6334</v>
      </c>
      <c r="R2553" s="21" t="s">
        <v>570</v>
      </c>
      <c r="S2553" s="11">
        <v>1966</v>
      </c>
      <c r="W2553" s="15"/>
      <c r="Y2553" s="11" t="s">
        <v>11001</v>
      </c>
      <c r="AD2553" s="11" t="s">
        <v>11286</v>
      </c>
    </row>
    <row r="2554" spans="1:39" x14ac:dyDescent="0.25">
      <c r="A2554" s="11" t="s">
        <v>574</v>
      </c>
      <c r="B2554" s="12" t="s">
        <v>5624</v>
      </c>
      <c r="C2554" s="11">
        <v>300</v>
      </c>
      <c r="D2554" s="11">
        <v>6000</v>
      </c>
      <c r="E2554" s="12" t="s">
        <v>5625</v>
      </c>
      <c r="F2554" s="11" t="s">
        <v>1322</v>
      </c>
      <c r="G2554" s="21" t="s">
        <v>11292</v>
      </c>
      <c r="H2554" s="11" t="s">
        <v>1903</v>
      </c>
      <c r="I2554" s="11" t="s">
        <v>1903</v>
      </c>
      <c r="J2554" s="14">
        <f>VLOOKUP(Table15[[#This Row],[TechRequired]],OldTree!A:B,2,0)</f>
        <v>3</v>
      </c>
      <c r="K2554" s="23" t="s">
        <v>8954</v>
      </c>
      <c r="L2554" s="14"/>
      <c r="N2554" s="11" t="str">
        <f>INDEX(TreeLookup!$C$1:$DE$21,MATCH(Table15[[#This Row],[CATEGORY]],TreeLookup!$C$1:$C$21,0),MATCH(Table15[[#This Row],[YEAR]],TreeLookup!$C$1:$DE$1,0))</f>
        <v>stagedCombustion1966</v>
      </c>
      <c r="P2554" s="13" t="s">
        <v>6843</v>
      </c>
      <c r="Q2554" s="11" t="s">
        <v>6334</v>
      </c>
      <c r="R2554" s="21" t="s">
        <v>570</v>
      </c>
      <c r="S2554" s="11">
        <v>1966</v>
      </c>
      <c r="W2554" s="15"/>
      <c r="Y2554" s="11" t="s">
        <v>11001</v>
      </c>
      <c r="AD2554" s="11" t="s">
        <v>11286</v>
      </c>
    </row>
    <row r="2555" spans="1:39" x14ac:dyDescent="0.25">
      <c r="A2555" s="11" t="s">
        <v>571</v>
      </c>
      <c r="B2555" s="12" t="s">
        <v>6345</v>
      </c>
      <c r="C2555" s="11">
        <v>300</v>
      </c>
      <c r="D2555" s="11">
        <v>6000</v>
      </c>
      <c r="E2555" s="12" t="s">
        <v>5626</v>
      </c>
      <c r="F2555" s="11" t="s">
        <v>1322</v>
      </c>
      <c r="G2555" s="11" t="s">
        <v>1418</v>
      </c>
      <c r="H2555" s="11" t="s">
        <v>1903</v>
      </c>
      <c r="I2555" s="21" t="s">
        <v>1903</v>
      </c>
      <c r="J2555" s="14">
        <f>VLOOKUP(Table15[[#This Row],[TechRequired]],OldTree!A:B,2,0)</f>
        <v>3</v>
      </c>
      <c r="K2555" s="23" t="s">
        <v>8954</v>
      </c>
      <c r="L2555" s="14"/>
      <c r="N2555" s="11" t="str">
        <f>INDEX(TreeLookup!$C$1:$DE$21,MATCH(Table15[[#This Row],[CATEGORY]],TreeLookup!$C$1:$C$21,0),MATCH(Table15[[#This Row],[YEAR]],TreeLookup!$C$1:$DE$1,0))</f>
        <v>stagedCombustion1966</v>
      </c>
      <c r="P2555" s="25" t="s">
        <v>6843</v>
      </c>
      <c r="Q2555" s="11" t="s">
        <v>6334</v>
      </c>
      <c r="R2555" s="21" t="s">
        <v>571</v>
      </c>
      <c r="S2555" s="11">
        <v>1966</v>
      </c>
      <c r="W2555" s="15"/>
      <c r="Y2555" s="11" t="s">
        <v>11001</v>
      </c>
      <c r="AD2555" s="11" t="s">
        <v>11286</v>
      </c>
    </row>
    <row r="2556" spans="1:39" x14ac:dyDescent="0.25">
      <c r="A2556" s="21" t="s">
        <v>10917</v>
      </c>
      <c r="B2556" s="21" t="s">
        <v>10917</v>
      </c>
      <c r="G2556" s="11" t="s">
        <v>6059</v>
      </c>
      <c r="H2556" s="21" t="s">
        <v>1903</v>
      </c>
      <c r="J2556" s="16" t="e">
        <f>VLOOKUP(Table15[[#This Row],[TechRequired]],OldTree!A:B,2,0)</f>
        <v>#N/A</v>
      </c>
      <c r="K2556" s="22" t="s">
        <v>8945</v>
      </c>
      <c r="L2556" s="16"/>
      <c r="N2556" s="17" t="str">
        <f>INDEX(TreeLookup!$C$1:$DE$21,MATCH(Table15[[#This Row],[CATEGORY]],TreeLookup!$C$1:$C$21,0),MATCH(Table15[[#This Row],[YEAR]],TreeLookup!$C$1:$DE$1,0))</f>
        <v>orbitalRocketry1960</v>
      </c>
      <c r="Q2556" s="24" t="s">
        <v>6297</v>
      </c>
      <c r="R2556" s="21" t="s">
        <v>148</v>
      </c>
      <c r="S2556" s="11">
        <v>1960</v>
      </c>
    </row>
    <row r="2557" spans="1:39" x14ac:dyDescent="0.25">
      <c r="A2557" s="35" t="s">
        <v>3835</v>
      </c>
      <c r="B2557" s="12" t="s">
        <v>3835</v>
      </c>
      <c r="G2557" s="11" t="s">
        <v>6059</v>
      </c>
      <c r="H2557" s="11" t="s">
        <v>1903</v>
      </c>
      <c r="J2557" s="16" t="e">
        <f>VLOOKUP(Table15[[#This Row],[TechRequired]],OldTree!A:B,2,0)</f>
        <v>#N/A</v>
      </c>
      <c r="K2557" s="23" t="s">
        <v>8945</v>
      </c>
      <c r="L2557" s="16"/>
      <c r="N2557" s="11" t="str">
        <f>INDEX(TreeLookup!$C$1:$DE$21,MATCH(Table15[[#This Row],[CATEGORY]],TreeLookup!$C$1:$C$21,0),MATCH(Table15[[#This Row],[YEAR]],TreeLookup!$C$1:$DE$1,0))</f>
        <v>orbitalRocketry1965</v>
      </c>
      <c r="Q2557" s="21" t="s">
        <v>6630</v>
      </c>
      <c r="R2557" s="21" t="s">
        <v>148</v>
      </c>
      <c r="S2557" s="11">
        <v>1965</v>
      </c>
    </row>
    <row r="2558" spans="1:39" x14ac:dyDescent="0.25">
      <c r="A2558" s="11" t="s">
        <v>578</v>
      </c>
      <c r="B2558" s="12" t="s">
        <v>2412</v>
      </c>
      <c r="C2558" s="11">
        <v>300</v>
      </c>
      <c r="D2558" s="11">
        <v>6000</v>
      </c>
      <c r="E2558" s="12" t="s">
        <v>2413</v>
      </c>
      <c r="F2558" s="11" t="s">
        <v>1322</v>
      </c>
      <c r="G2558" s="11" t="s">
        <v>1909</v>
      </c>
      <c r="H2558" s="11" t="s">
        <v>1903</v>
      </c>
      <c r="I2558" s="11" t="s">
        <v>1903</v>
      </c>
      <c r="J2558" s="14">
        <f>VLOOKUP(Table15[[#This Row],[TechRequired]],OldTree!A:B,2,0)</f>
        <v>3</v>
      </c>
      <c r="K2558" s="23" t="s">
        <v>8954</v>
      </c>
      <c r="L2558" s="14"/>
      <c r="N2558" s="11" t="str">
        <f>INDEX(TreeLookup!$C$1:$DE$21,MATCH(Table15[[#This Row],[CATEGORY]],TreeLookup!$C$1:$C$21,0),MATCH(Table15[[#This Row],[YEAR]],TreeLookup!$C$1:$DE$1,0))</f>
        <v>stagedCombustion1966</v>
      </c>
      <c r="P2558" s="13" t="s">
        <v>6843</v>
      </c>
      <c r="Q2558" s="11" t="s">
        <v>6334</v>
      </c>
      <c r="S2558" s="11">
        <v>1966</v>
      </c>
      <c r="W2558" s="15"/>
      <c r="AD2558" s="11" t="s">
        <v>11286</v>
      </c>
    </row>
    <row r="2559" spans="1:39" x14ac:dyDescent="0.25">
      <c r="A2559" s="11" t="s">
        <v>3163</v>
      </c>
      <c r="B2559" s="12" t="s">
        <v>6333</v>
      </c>
      <c r="C2559" s="11">
        <v>100</v>
      </c>
      <c r="D2559" s="11">
        <v>900</v>
      </c>
      <c r="E2559" s="12" t="s">
        <v>9921</v>
      </c>
      <c r="F2559" s="11" t="s">
        <v>1357</v>
      </c>
      <c r="G2559" s="11" t="s">
        <v>5691</v>
      </c>
      <c r="H2559" s="11" t="s">
        <v>1903</v>
      </c>
      <c r="I2559" s="11" t="s">
        <v>5091</v>
      </c>
      <c r="J2559" s="14">
        <f>VLOOKUP(Table15[[#This Row],[TechRequired]],OldTree!A:B,2,0)</f>
        <v>4</v>
      </c>
      <c r="K2559" s="23" t="s">
        <v>8954</v>
      </c>
      <c r="L2559" s="14"/>
      <c r="N2559" s="11" t="str">
        <f>INDEX(TreeLookup!$C$1:$DE$21,MATCH(Table15[[#This Row],[CATEGORY]],TreeLookup!$C$1:$C$21,0),MATCH(Table15[[#This Row],[YEAR]],TreeLookup!$C$1:$DE$1,0))</f>
        <v>stagedCombustion1967</v>
      </c>
      <c r="P2559" s="13" t="s">
        <v>6842</v>
      </c>
      <c r="Q2559" s="11" t="s">
        <v>6334</v>
      </c>
      <c r="R2559" s="21" t="s">
        <v>6332</v>
      </c>
      <c r="S2559" s="11">
        <v>1967</v>
      </c>
      <c r="W2559" s="15"/>
    </row>
    <row r="2560" spans="1:39" x14ac:dyDescent="0.25">
      <c r="A2560" s="11" t="s">
        <v>6289</v>
      </c>
      <c r="B2560" s="12" t="s">
        <v>6289</v>
      </c>
      <c r="G2560" s="11" t="s">
        <v>6059</v>
      </c>
      <c r="H2560" s="11" t="s">
        <v>1903</v>
      </c>
      <c r="J2560" s="16" t="e">
        <f>VLOOKUP(Table15[[#This Row],[TechRequired]],OldTree!A:B,2,0)</f>
        <v>#N/A</v>
      </c>
      <c r="K2560" s="23" t="s">
        <v>8954</v>
      </c>
      <c r="L2560" s="16"/>
      <c r="M2560" s="14">
        <v>10</v>
      </c>
      <c r="N2560" s="11" t="str">
        <f>INDEX(TreeLookup!$C$1:$DE$21,MATCH(Table15[[#This Row],[CATEGORY]],TreeLookup!$C$1:$C$21,0),MATCH(Table15[[#This Row],[YEAR]],TreeLookup!$C$1:$DE$1,0))</f>
        <v>stagedCombustion2009</v>
      </c>
      <c r="Q2560" s="11" t="s">
        <v>6288</v>
      </c>
      <c r="R2560" s="11" t="s">
        <v>6287</v>
      </c>
      <c r="S2560" s="11">
        <v>2013</v>
      </c>
    </row>
    <row r="2561" spans="1:33" x14ac:dyDescent="0.25">
      <c r="A2561" s="11" t="s">
        <v>159</v>
      </c>
      <c r="B2561" s="12" t="s">
        <v>8575</v>
      </c>
      <c r="C2561" s="11">
        <v>600</v>
      </c>
      <c r="D2561" s="11">
        <v>1000</v>
      </c>
      <c r="E2561" s="12" t="s">
        <v>2419</v>
      </c>
      <c r="F2561" s="11" t="s">
        <v>1287</v>
      </c>
      <c r="G2561" s="11" t="s">
        <v>1909</v>
      </c>
      <c r="H2561" s="11" t="s">
        <v>1903</v>
      </c>
      <c r="I2561" s="11" t="s">
        <v>5091</v>
      </c>
      <c r="J2561" s="14">
        <f>VLOOKUP(Table15[[#This Row],[TechRequired]],OldTree!A:B,2,0)</f>
        <v>3</v>
      </c>
      <c r="K2561" s="23" t="s">
        <v>8954</v>
      </c>
      <c r="L2561" s="14"/>
      <c r="N2561" s="11" t="str">
        <f>INDEX(TreeLookup!$C$1:$DE$21,MATCH(Table15[[#This Row],[CATEGORY]],TreeLookup!$C$1:$C$21,0),MATCH(Table15[[#This Row],[YEAR]],TreeLookup!$C$1:$DE$1,0))</f>
        <v>stagedCombustion1966</v>
      </c>
      <c r="P2561" s="13" t="s">
        <v>6842</v>
      </c>
      <c r="Q2561" s="11" t="s">
        <v>6334</v>
      </c>
      <c r="S2561" s="11">
        <v>1966</v>
      </c>
      <c r="W2561" s="15"/>
    </row>
    <row r="2562" spans="1:33" x14ac:dyDescent="0.25">
      <c r="A2562" s="11" t="s">
        <v>6359</v>
      </c>
      <c r="B2562" s="12" t="s">
        <v>6359</v>
      </c>
      <c r="G2562" s="11" t="s">
        <v>6059</v>
      </c>
      <c r="H2562" s="11" t="s">
        <v>1903</v>
      </c>
      <c r="J2562" s="16" t="e">
        <f>VLOOKUP(Table15[[#This Row],[TechRequired]],OldTree!A:B,2,0)</f>
        <v>#N/A</v>
      </c>
      <c r="K2562" s="23" t="s">
        <v>8954</v>
      </c>
      <c r="L2562" s="16"/>
      <c r="M2562" s="14">
        <v>10</v>
      </c>
      <c r="N2562" s="11" t="str">
        <f>INDEX(TreeLookup!$C$1:$DE$21,MATCH(Table15[[#This Row],[CATEGORY]],TreeLookup!$C$1:$C$21,0),MATCH(Table15[[#This Row],[YEAR]],TreeLookup!$C$1:$DE$1,0))</f>
        <v>stagedCombustion2009</v>
      </c>
      <c r="Q2562" s="11" t="s">
        <v>6358</v>
      </c>
      <c r="R2562" s="11" t="s">
        <v>6357</v>
      </c>
      <c r="S2562" s="11">
        <v>2013</v>
      </c>
    </row>
    <row r="2563" spans="1:33" x14ac:dyDescent="0.25">
      <c r="A2563" s="11" t="s">
        <v>1026</v>
      </c>
      <c r="B2563" s="12" t="s">
        <v>2363</v>
      </c>
      <c r="C2563" s="11">
        <v>550</v>
      </c>
      <c r="D2563" s="11">
        <v>11000</v>
      </c>
      <c r="E2563" s="12" t="s">
        <v>2364</v>
      </c>
      <c r="F2563" s="11" t="s">
        <v>1369</v>
      </c>
      <c r="G2563" s="11" t="s">
        <v>1909</v>
      </c>
      <c r="H2563" s="11" t="s">
        <v>1903</v>
      </c>
      <c r="I2563" s="11" t="s">
        <v>1903</v>
      </c>
      <c r="J2563" s="14">
        <f>VLOOKUP(Table15[[#This Row],[TechRequired]],OldTree!A:B,2,0)</f>
        <v>6</v>
      </c>
      <c r="K2563" s="22" t="s">
        <v>8954</v>
      </c>
      <c r="L2563" s="14"/>
      <c r="N2563" s="11" t="str">
        <f>INDEX(TreeLookup!$C$1:$DE$21,MATCH(Table15[[#This Row],[CATEGORY]],TreeLookup!$C$1:$C$21,0),MATCH(Table15[[#This Row],[YEAR]],TreeLookup!$C$1:$DE$1,0))</f>
        <v>stagedCombustion1998</v>
      </c>
      <c r="P2563" s="13" t="s">
        <v>6843</v>
      </c>
      <c r="Q2563" s="11" t="s">
        <v>6538</v>
      </c>
      <c r="S2563" s="11">
        <v>1999</v>
      </c>
      <c r="W2563" s="15"/>
      <c r="AD2563" s="11" t="s">
        <v>11286</v>
      </c>
    </row>
    <row r="2564" spans="1:33" x14ac:dyDescent="0.25">
      <c r="A2564" s="11" t="s">
        <v>673</v>
      </c>
      <c r="B2564" s="12" t="s">
        <v>2365</v>
      </c>
      <c r="C2564" s="11">
        <v>50</v>
      </c>
      <c r="D2564" s="11">
        <v>1000</v>
      </c>
      <c r="E2564" s="12" t="s">
        <v>2366</v>
      </c>
      <c r="F2564" s="11" t="s">
        <v>1326</v>
      </c>
      <c r="G2564" s="11" t="s">
        <v>1909</v>
      </c>
      <c r="H2564" s="11" t="s">
        <v>1903</v>
      </c>
      <c r="I2564" s="11" t="s">
        <v>1903</v>
      </c>
      <c r="J2564" s="14">
        <f>VLOOKUP(Table15[[#This Row],[TechRequired]],OldTree!A:B,2,0)</f>
        <v>5</v>
      </c>
      <c r="K2564" s="22" t="s">
        <v>8945</v>
      </c>
      <c r="L2564" s="14"/>
      <c r="N2564" s="11" t="str">
        <f>INDEX(TreeLookup!$C$1:$DE$21,MATCH(Table15[[#This Row],[CATEGORY]],TreeLookup!$C$1:$C$21,0),MATCH(Table15[[#This Row],[YEAR]],TreeLookup!$C$1:$DE$1,0))</f>
        <v>orbitalRocketry1998</v>
      </c>
      <c r="P2564" s="13" t="s">
        <v>6843</v>
      </c>
      <c r="Q2564" s="11" t="s">
        <v>6538</v>
      </c>
      <c r="S2564" s="11">
        <v>1999</v>
      </c>
      <c r="W2564" s="15"/>
      <c r="AD2564" s="11" t="s">
        <v>11286</v>
      </c>
    </row>
    <row r="2565" spans="1:33" x14ac:dyDescent="0.25">
      <c r="A2565" s="11" t="s">
        <v>4225</v>
      </c>
      <c r="B2565" s="12" t="s">
        <v>4225</v>
      </c>
      <c r="C2565" s="17"/>
      <c r="D2565" s="17"/>
      <c r="G2565" s="11" t="s">
        <v>6059</v>
      </c>
      <c r="H2565" s="11" t="s">
        <v>1903</v>
      </c>
      <c r="J2565" s="16" t="e">
        <f>VLOOKUP(Table15[[#This Row],[TechRequired]],OldTree!A:B,2,0)</f>
        <v>#N/A</v>
      </c>
      <c r="K2565" s="23" t="s">
        <v>8955</v>
      </c>
      <c r="L2565" s="16"/>
      <c r="N2565" s="11" t="str">
        <f>INDEX(TreeLookup!$C$1:$DE$21,MATCH(Table15[[#This Row],[CATEGORY]],TreeLookup!$C$1:$C$21,0),MATCH(Table15[[#This Row],[YEAR]],TreeLookup!$C$1:$DE$1,0))</f>
        <v>hydrolox1986</v>
      </c>
      <c r="Q2565" s="11" t="s">
        <v>6350</v>
      </c>
      <c r="R2565" s="11" t="s">
        <v>6361</v>
      </c>
      <c r="S2565" s="11">
        <v>1987</v>
      </c>
    </row>
    <row r="2566" spans="1:33" x14ac:dyDescent="0.25">
      <c r="A2566" s="11" t="s">
        <v>2936</v>
      </c>
      <c r="B2566" s="12" t="s">
        <v>5838</v>
      </c>
      <c r="C2566" s="11">
        <v>150</v>
      </c>
      <c r="D2566" s="11">
        <v>3000</v>
      </c>
      <c r="E2566" s="12" t="s">
        <v>5839</v>
      </c>
      <c r="F2566" s="11" t="s">
        <v>1300</v>
      </c>
      <c r="G2566" s="11" t="s">
        <v>1418</v>
      </c>
      <c r="H2566" s="11" t="s">
        <v>1903</v>
      </c>
      <c r="I2566" s="21" t="s">
        <v>1903</v>
      </c>
      <c r="J2566" s="14">
        <f>VLOOKUP(Table15[[#This Row],[TechRequired]],OldTree!A:B,2,0)</f>
        <v>1</v>
      </c>
      <c r="K2566" s="22" t="s">
        <v>8945</v>
      </c>
      <c r="L2566" s="14"/>
      <c r="N2566" s="11" t="str">
        <f>INDEX(TreeLookup!$C$1:$DE$21,MATCH(Table15[[#This Row],[CATEGORY]],TreeLookup!$C$1:$C$21,0),MATCH(Table15[[#This Row],[YEAR]],TreeLookup!$C$1:$DE$1,0))</f>
        <v>start</v>
      </c>
      <c r="P2566" s="25" t="s">
        <v>6843</v>
      </c>
      <c r="Q2566" s="21" t="s">
        <v>6301</v>
      </c>
      <c r="R2566" s="21" t="s">
        <v>8965</v>
      </c>
      <c r="S2566" s="21">
        <v>0</v>
      </c>
      <c r="T2566" s="21"/>
      <c r="W2566" s="15"/>
      <c r="Y2566" s="11" t="s">
        <v>11002</v>
      </c>
      <c r="AD2566" s="11" t="s">
        <v>11286</v>
      </c>
    </row>
    <row r="2567" spans="1:33" x14ac:dyDescent="0.25">
      <c r="A2567" s="11" t="s">
        <v>288</v>
      </c>
      <c r="B2567" s="12" t="s">
        <v>5838</v>
      </c>
      <c r="C2567" s="11">
        <v>150</v>
      </c>
      <c r="D2567" s="11">
        <v>3000</v>
      </c>
      <c r="E2567" s="12" t="s">
        <v>5839</v>
      </c>
      <c r="F2567" s="11" t="s">
        <v>1300</v>
      </c>
      <c r="G2567" s="11" t="s">
        <v>5836</v>
      </c>
      <c r="H2567" s="11" t="s">
        <v>1903</v>
      </c>
      <c r="I2567" s="11" t="s">
        <v>1903</v>
      </c>
      <c r="J2567" s="14">
        <f>VLOOKUP(Table15[[#This Row],[TechRequired]],OldTree!A:B,2,0)</f>
        <v>1</v>
      </c>
      <c r="K2567" s="22" t="s">
        <v>8945</v>
      </c>
      <c r="L2567" s="14"/>
      <c r="N2567" s="11" t="str">
        <f>INDEX(TreeLookup!$C$1:$DE$21,MATCH(Table15[[#This Row],[CATEGORY]],TreeLookup!$C$1:$C$21,0),MATCH(Table15[[#This Row],[YEAR]],TreeLookup!$C$1:$DE$1,0))</f>
        <v>start</v>
      </c>
      <c r="P2567" s="13" t="s">
        <v>6843</v>
      </c>
      <c r="Q2567" s="21" t="s">
        <v>6301</v>
      </c>
      <c r="R2567" s="21" t="s">
        <v>8965</v>
      </c>
      <c r="S2567" s="21">
        <v>0</v>
      </c>
      <c r="T2567" s="21"/>
      <c r="W2567" s="15"/>
      <c r="Y2567" s="11" t="s">
        <v>11002</v>
      </c>
      <c r="AD2567" s="11" t="s">
        <v>11286</v>
      </c>
    </row>
    <row r="2568" spans="1:33" x14ac:dyDescent="0.25">
      <c r="A2568" s="11" t="s">
        <v>5620</v>
      </c>
      <c r="B2568" s="12" t="s">
        <v>5620</v>
      </c>
      <c r="G2568" s="11" t="s">
        <v>6059</v>
      </c>
      <c r="H2568" s="11" t="s">
        <v>1903</v>
      </c>
      <c r="J2568" s="16" t="e">
        <f>VLOOKUP(Table15[[#This Row],[TechRequired]],OldTree!A:B,2,0)</f>
        <v>#N/A</v>
      </c>
      <c r="K2568" s="22" t="s">
        <v>8954</v>
      </c>
      <c r="L2568" s="16"/>
      <c r="N2568" s="11" t="str">
        <f>INDEX(TreeLookup!$C$1:$DE$21,MATCH(Table15[[#This Row],[CATEGORY]],TreeLookup!$C$1:$C$21,0),MATCH(Table15[[#This Row],[YEAR]],TreeLookup!$C$1:$DE$1,0))</f>
        <v>stagedCombustion2004</v>
      </c>
      <c r="Q2568" s="11" t="s">
        <v>6356</v>
      </c>
      <c r="R2568" s="11" t="s">
        <v>1817</v>
      </c>
      <c r="S2568" s="11">
        <v>2004</v>
      </c>
    </row>
    <row r="2569" spans="1:33" x14ac:dyDescent="0.25">
      <c r="A2569" s="11" t="s">
        <v>5622</v>
      </c>
      <c r="B2569" s="12" t="s">
        <v>5622</v>
      </c>
      <c r="C2569" s="17"/>
      <c r="D2569" s="17"/>
      <c r="G2569" s="11" t="s">
        <v>6059</v>
      </c>
      <c r="H2569" s="11" t="s">
        <v>1903</v>
      </c>
      <c r="J2569" s="16" t="e">
        <f>VLOOKUP(Table15[[#This Row],[TechRequired]],OldTree!A:B,2,0)</f>
        <v>#N/A</v>
      </c>
      <c r="K2569" s="23" t="s">
        <v>8955</v>
      </c>
      <c r="L2569" s="16"/>
      <c r="N2569" s="11" t="str">
        <f>INDEX(TreeLookup!$C$1:$DE$21,MATCH(Table15[[#This Row],[CATEGORY]],TreeLookup!$C$1:$C$21,0),MATCH(Table15[[#This Row],[YEAR]],TreeLookup!$C$1:$DE$1,0))</f>
        <v>hydrolox1998</v>
      </c>
      <c r="Q2569" s="11"/>
      <c r="R2569" s="11" t="s">
        <v>6360</v>
      </c>
      <c r="S2569" s="11">
        <v>2001</v>
      </c>
    </row>
    <row r="2570" spans="1:33" x14ac:dyDescent="0.25">
      <c r="A2570" s="11" t="s">
        <v>6346</v>
      </c>
      <c r="B2570" s="12" t="s">
        <v>6346</v>
      </c>
      <c r="G2570" s="11" t="s">
        <v>6059</v>
      </c>
      <c r="H2570" s="11" t="s">
        <v>1903</v>
      </c>
      <c r="J2570" s="16" t="e">
        <f>VLOOKUP(Table15[[#This Row],[TechRequired]],OldTree!A:B,2,0)</f>
        <v>#N/A</v>
      </c>
      <c r="K2570" s="23" t="s">
        <v>8954</v>
      </c>
      <c r="L2570" s="16"/>
      <c r="N2570" s="11" t="str">
        <f>INDEX(TreeLookup!$C$1:$DE$21,MATCH(Table15[[#This Row],[CATEGORY]],TreeLookup!$C$1:$C$21,0),MATCH(Table15[[#This Row],[YEAR]],TreeLookup!$C$1:$DE$1,0))</f>
        <v>stagedCombustion1966</v>
      </c>
      <c r="Q2570" s="11" t="s">
        <v>6334</v>
      </c>
      <c r="R2570" s="11" t="s">
        <v>570</v>
      </c>
      <c r="S2570" s="11">
        <v>1966</v>
      </c>
    </row>
    <row r="2571" spans="1:33" x14ac:dyDescent="0.25">
      <c r="A2571" s="11" t="s">
        <v>6345</v>
      </c>
      <c r="B2571" s="12" t="s">
        <v>6345</v>
      </c>
      <c r="G2571" s="11" t="s">
        <v>6059</v>
      </c>
      <c r="H2571" s="11" t="s">
        <v>1903</v>
      </c>
      <c r="J2571" s="16" t="e">
        <f>VLOOKUP(Table15[[#This Row],[TechRequired]],OldTree!A:B,2,0)</f>
        <v>#N/A</v>
      </c>
      <c r="K2571" s="23" t="s">
        <v>8954</v>
      </c>
      <c r="L2571" s="16"/>
      <c r="N2571" s="11" t="str">
        <f>INDEX(TreeLookup!$C$1:$DE$21,MATCH(Table15[[#This Row],[CATEGORY]],TreeLookup!$C$1:$C$21,0),MATCH(Table15[[#This Row],[YEAR]],TreeLookup!$C$1:$DE$1,0))</f>
        <v>stagedCombustion1966</v>
      </c>
      <c r="Q2571" s="11" t="s">
        <v>6334</v>
      </c>
      <c r="R2571" s="11" t="s">
        <v>571</v>
      </c>
      <c r="S2571" s="11">
        <v>1966</v>
      </c>
    </row>
    <row r="2572" spans="1:33" x14ac:dyDescent="0.25">
      <c r="A2572" s="11" t="s">
        <v>2937</v>
      </c>
      <c r="B2572" s="12" t="s">
        <v>3837</v>
      </c>
      <c r="C2572" s="11">
        <v>680</v>
      </c>
      <c r="D2572" s="11">
        <v>13600</v>
      </c>
      <c r="E2572" s="12" t="s">
        <v>4230</v>
      </c>
      <c r="F2572" s="11" t="s">
        <v>1300</v>
      </c>
      <c r="G2572" s="11" t="s">
        <v>1418</v>
      </c>
      <c r="H2572" s="11" t="s">
        <v>1903</v>
      </c>
      <c r="I2572" s="11" t="s">
        <v>1903</v>
      </c>
      <c r="J2572" s="14">
        <f>VLOOKUP(Table15[[#This Row],[TechRequired]],OldTree!A:B,2,0)</f>
        <v>1</v>
      </c>
      <c r="K2572" s="22" t="s">
        <v>8945</v>
      </c>
      <c r="L2572" s="14"/>
      <c r="N2572" s="11" t="str">
        <f>INDEX(TreeLookup!$C$1:$DE$21,MATCH(Table15[[#This Row],[CATEGORY]],TreeLookup!$C$1:$C$21,0),MATCH(Table15[[#This Row],[YEAR]],TreeLookup!$C$1:$DE$1,0))</f>
        <v>orbitalRocketry1956</v>
      </c>
      <c r="P2572" s="13" t="s">
        <v>6843</v>
      </c>
      <c r="Q2572" s="11" t="s">
        <v>6659</v>
      </c>
      <c r="R2572" s="21" t="s">
        <v>6281</v>
      </c>
      <c r="S2572" s="11">
        <v>1956</v>
      </c>
      <c r="V2572" s="11" t="s">
        <v>8897</v>
      </c>
      <c r="W2572" s="15">
        <v>42874</v>
      </c>
      <c r="Y2572" s="11" t="s">
        <v>11046</v>
      </c>
      <c r="AD2572" s="11" t="s">
        <v>11286</v>
      </c>
    </row>
    <row r="2573" spans="1:33" x14ac:dyDescent="0.25">
      <c r="A2573" s="11" t="s">
        <v>695</v>
      </c>
      <c r="B2573" s="12" t="s">
        <v>2995</v>
      </c>
      <c r="C2573" s="11">
        <v>25000</v>
      </c>
      <c r="D2573" s="11">
        <v>409361</v>
      </c>
      <c r="E2573" s="12" t="s">
        <v>3823</v>
      </c>
      <c r="F2573" s="11" t="s">
        <v>1329</v>
      </c>
      <c r="G2573" s="11" t="s">
        <v>1383</v>
      </c>
      <c r="H2573" s="11" t="s">
        <v>1903</v>
      </c>
      <c r="I2573" s="11" t="s">
        <v>1903</v>
      </c>
      <c r="J2573" s="14">
        <f>VLOOKUP(Table15[[#This Row],[TechRequired]],OldTree!A:B,2,0)</f>
        <v>4</v>
      </c>
      <c r="K2573" s="22" t="s">
        <v>8945</v>
      </c>
      <c r="L2573" s="14" t="s">
        <v>8674</v>
      </c>
      <c r="N2573" s="11" t="str">
        <f>INDEX(TreeLookup!$C$1:$DE$21,MATCH(Table15[[#This Row],[CATEGORY]],TreeLookup!$C$1:$C$21,0),MATCH(Table15[[#This Row],[YEAR]],TreeLookup!$C$1:$DE$1,0))</f>
        <v>orbitalRocketry1967</v>
      </c>
      <c r="P2573" s="13" t="s">
        <v>6843</v>
      </c>
      <c r="Q2573" s="11" t="s">
        <v>6111</v>
      </c>
      <c r="R2573" s="21" t="s">
        <v>6110</v>
      </c>
      <c r="S2573" s="11">
        <v>1967</v>
      </c>
      <c r="W2573" s="15"/>
      <c r="Y2573" s="11" t="s">
        <v>10961</v>
      </c>
      <c r="AD2573" s="11" t="s">
        <v>11286</v>
      </c>
      <c r="AG2573" s="11" t="s">
        <v>11286</v>
      </c>
    </row>
    <row r="2574" spans="1:33" x14ac:dyDescent="0.25">
      <c r="A2574" s="11" t="s">
        <v>625</v>
      </c>
      <c r="B2574" s="12" t="s">
        <v>3837</v>
      </c>
      <c r="C2574" s="11">
        <v>680</v>
      </c>
      <c r="D2574" s="11">
        <v>13600</v>
      </c>
      <c r="E2574" s="12" t="s">
        <v>4230</v>
      </c>
      <c r="F2574" s="11" t="s">
        <v>1324</v>
      </c>
      <c r="G2574" s="11" t="s">
        <v>1381</v>
      </c>
      <c r="H2574" s="11" t="s">
        <v>1903</v>
      </c>
      <c r="I2574" s="11" t="s">
        <v>1903</v>
      </c>
      <c r="J2574" s="14">
        <f>VLOOKUP(Table15[[#This Row],[TechRequired]],OldTree!A:B,2,0)</f>
        <v>2</v>
      </c>
      <c r="K2574" s="22" t="s">
        <v>8945</v>
      </c>
      <c r="L2574" s="14"/>
      <c r="N2574" s="11" t="str">
        <f>INDEX(TreeLookup!$C$1:$DE$21,MATCH(Table15[[#This Row],[CATEGORY]],TreeLookup!$C$1:$C$21,0),MATCH(Table15[[#This Row],[YEAR]],TreeLookup!$C$1:$DE$1,0))</f>
        <v>orbitalRocketry1956</v>
      </c>
      <c r="P2574" s="13" t="s">
        <v>6843</v>
      </c>
      <c r="Q2574" s="11" t="s">
        <v>6659</v>
      </c>
      <c r="R2574" s="21" t="s">
        <v>6281</v>
      </c>
      <c r="S2574" s="11">
        <v>1956</v>
      </c>
      <c r="W2574" s="15"/>
      <c r="Y2574" s="11" t="s">
        <v>11046</v>
      </c>
      <c r="AD2574" s="11" t="s">
        <v>11286</v>
      </c>
    </row>
    <row r="2575" spans="1:33" x14ac:dyDescent="0.25">
      <c r="A2575" s="11" t="s">
        <v>9596</v>
      </c>
      <c r="B2575" s="12" t="s">
        <v>9597</v>
      </c>
      <c r="C2575" s="11">
        <v>680</v>
      </c>
      <c r="D2575" s="11">
        <v>13600</v>
      </c>
      <c r="E2575" s="12" t="s">
        <v>9598</v>
      </c>
      <c r="G2575" s="11" t="s">
        <v>1900</v>
      </c>
      <c r="H2575" s="21" t="s">
        <v>1903</v>
      </c>
      <c r="I2575" s="21" t="s">
        <v>1903</v>
      </c>
      <c r="J2575" s="16" t="e">
        <f>VLOOKUP(Table15[[#This Row],[TechRequired]],OldTree!A:B,2,0)</f>
        <v>#N/A</v>
      </c>
      <c r="K2575" s="22" t="s">
        <v>8945</v>
      </c>
      <c r="L2575" s="16"/>
      <c r="N2575" s="17" t="str">
        <f>INDEX(TreeLookup!$C$1:$DE$21,MATCH(Table15[[#This Row],[CATEGORY]],TreeLookup!$C$1:$C$21,0),MATCH(Table15[[#This Row],[YEAR]],TreeLookup!$C$1:$DE$1,0))</f>
        <v>orbitalRocketry1956</v>
      </c>
      <c r="O2575" s="21"/>
      <c r="P2575" s="25" t="s">
        <v>6843</v>
      </c>
      <c r="Q2575" s="24" t="s">
        <v>6659</v>
      </c>
      <c r="R2575" s="21" t="s">
        <v>6281</v>
      </c>
      <c r="S2575" s="11">
        <v>1956</v>
      </c>
      <c r="Y2575" s="11" t="s">
        <v>11046</v>
      </c>
      <c r="AD2575" s="11" t="s">
        <v>11286</v>
      </c>
    </row>
    <row r="2576" spans="1:33" x14ac:dyDescent="0.25">
      <c r="A2576" s="11" t="s">
        <v>6348</v>
      </c>
      <c r="B2576" s="12" t="s">
        <v>6348</v>
      </c>
      <c r="G2576" s="11" t="s">
        <v>6059</v>
      </c>
      <c r="H2576" s="11" t="s">
        <v>1903</v>
      </c>
      <c r="J2576" s="16" t="e">
        <f>VLOOKUP(Table15[[#This Row],[TechRequired]],OldTree!A:B,2,0)</f>
        <v>#N/A</v>
      </c>
      <c r="K2576" s="23" t="s">
        <v>8954</v>
      </c>
      <c r="L2576" s="16"/>
      <c r="N2576" s="11" t="str">
        <f>INDEX(TreeLookup!$C$1:$DE$21,MATCH(Table15[[#This Row],[CATEGORY]],TreeLookup!$C$1:$C$21,0),MATCH(Table15[[#This Row],[YEAR]],TreeLookup!$C$1:$DE$1,0))</f>
        <v>stagedCombustion1966</v>
      </c>
      <c r="Q2576" s="11" t="s">
        <v>6334</v>
      </c>
      <c r="R2576" s="11" t="s">
        <v>6347</v>
      </c>
      <c r="S2576" s="11">
        <v>1966</v>
      </c>
    </row>
    <row r="2577" spans="1:39" x14ac:dyDescent="0.25">
      <c r="A2577" s="11" t="s">
        <v>6333</v>
      </c>
      <c r="B2577" s="12" t="s">
        <v>6333</v>
      </c>
      <c r="G2577" s="11" t="s">
        <v>6059</v>
      </c>
      <c r="H2577" s="11" t="s">
        <v>1903</v>
      </c>
      <c r="J2577" s="16" t="e">
        <f>VLOOKUP(Table15[[#This Row],[TechRequired]],OldTree!A:B,2,0)</f>
        <v>#N/A</v>
      </c>
      <c r="K2577" s="23" t="s">
        <v>8954</v>
      </c>
      <c r="L2577" s="16"/>
      <c r="N2577" s="11" t="str">
        <f>INDEX(TreeLookup!$C$1:$DE$21,MATCH(Table15[[#This Row],[CATEGORY]],TreeLookup!$C$1:$C$21,0),MATCH(Table15[[#This Row],[YEAR]],TreeLookup!$C$1:$DE$1,0))</f>
        <v>stagedCombustion1966</v>
      </c>
      <c r="Q2577" s="11" t="s">
        <v>6334</v>
      </c>
      <c r="R2577" s="11" t="s">
        <v>6332</v>
      </c>
      <c r="S2577" s="11">
        <v>1966</v>
      </c>
    </row>
    <row r="2578" spans="1:39" x14ac:dyDescent="0.25">
      <c r="A2578" s="11" t="s">
        <v>6344</v>
      </c>
      <c r="B2578" s="12" t="s">
        <v>6344</v>
      </c>
      <c r="G2578" s="11" t="s">
        <v>6059</v>
      </c>
      <c r="H2578" s="11" t="s">
        <v>1903</v>
      </c>
      <c r="J2578" s="16" t="e">
        <f>VLOOKUP(Table15[[#This Row],[TechRequired]],OldTree!A:B,2,0)</f>
        <v>#N/A</v>
      </c>
      <c r="K2578" s="23" t="s">
        <v>8945</v>
      </c>
      <c r="L2578" s="16"/>
      <c r="N2578" s="11" t="str">
        <f>INDEX(TreeLookup!$C$1:$DE$21,MATCH(Table15[[#This Row],[CATEGORY]],TreeLookup!$C$1:$C$21,0),MATCH(Table15[[#This Row],[YEAR]],TreeLookup!$C$1:$DE$1,0))</f>
        <v>orbitalRocketry2004</v>
      </c>
      <c r="Q2578" s="11"/>
      <c r="R2578" s="11" t="s">
        <v>6343</v>
      </c>
      <c r="S2578" s="11">
        <v>2008</v>
      </c>
    </row>
    <row r="2579" spans="1:39" x14ac:dyDescent="0.25">
      <c r="A2579" s="11" t="s">
        <v>6301</v>
      </c>
      <c r="B2579" s="12" t="s">
        <v>6301</v>
      </c>
      <c r="G2579" s="11" t="s">
        <v>6059</v>
      </c>
      <c r="H2579" s="11" t="s">
        <v>1903</v>
      </c>
      <c r="J2579" s="16" t="e">
        <f>VLOOKUP(Table15[[#This Row],[TechRequired]],OldTree!A:B,2,0)</f>
        <v>#N/A</v>
      </c>
      <c r="K2579" s="22" t="s">
        <v>8945</v>
      </c>
      <c r="L2579" s="16"/>
      <c r="N2579" s="11" t="str">
        <f>INDEX(TreeLookup!$C$1:$DE$21,MATCH(Table15[[#This Row],[CATEGORY]],TreeLookup!$C$1:$C$21,0),MATCH(Table15[[#This Row],[YEAR]],TreeLookup!$C$1:$DE$1,0))</f>
        <v>start</v>
      </c>
      <c r="Q2579" s="21" t="s">
        <v>6301</v>
      </c>
      <c r="R2579" s="21" t="s">
        <v>8965</v>
      </c>
      <c r="S2579" s="21">
        <v>0</v>
      </c>
      <c r="T2579" s="21"/>
    </row>
    <row r="2580" spans="1:39" x14ac:dyDescent="0.25">
      <c r="A2580" s="35" t="s">
        <v>6302</v>
      </c>
      <c r="B2580" s="12" t="s">
        <v>6302</v>
      </c>
      <c r="G2580" s="11" t="s">
        <v>6059</v>
      </c>
      <c r="H2580" s="11" t="s">
        <v>1903</v>
      </c>
      <c r="J2580" s="16" t="e">
        <f>VLOOKUP(Table15[[#This Row],[TechRequired]],OldTree!A:B,2,0)</f>
        <v>#N/A</v>
      </c>
      <c r="K2580" s="22" t="s">
        <v>8945</v>
      </c>
      <c r="L2580" s="16"/>
      <c r="N2580" s="11" t="str">
        <f>INDEX(TreeLookup!$C$1:$DE$21,MATCH(Table15[[#This Row],[CATEGORY]],TreeLookup!$C$1:$C$21,0),MATCH(Table15[[#This Row],[YEAR]],TreeLookup!$C$1:$DE$1,0))</f>
        <v>rocketryTesting</v>
      </c>
      <c r="Q2580" s="21" t="s">
        <v>6302</v>
      </c>
      <c r="R2580" s="21" t="s">
        <v>8965</v>
      </c>
      <c r="S2580" s="21" t="s">
        <v>8971</v>
      </c>
      <c r="T2580" s="21"/>
    </row>
    <row r="2581" spans="1:39" x14ac:dyDescent="0.25">
      <c r="A2581" s="11" t="s">
        <v>153</v>
      </c>
      <c r="B2581" s="12" t="s">
        <v>3476</v>
      </c>
      <c r="C2581" s="11">
        <v>750</v>
      </c>
      <c r="D2581" s="11">
        <v>53750</v>
      </c>
      <c r="E2581" s="12" t="s">
        <v>3825</v>
      </c>
      <c r="F2581" s="11" t="s">
        <v>1287</v>
      </c>
      <c r="G2581" s="11" t="s">
        <v>1383</v>
      </c>
      <c r="H2581" s="11" t="s">
        <v>1903</v>
      </c>
      <c r="I2581" s="11" t="s">
        <v>1903</v>
      </c>
      <c r="J2581" s="14">
        <f>VLOOKUP(Table15[[#This Row],[TechRequired]],OldTree!A:B,2,0)</f>
        <v>3</v>
      </c>
      <c r="K2581" s="23" t="s">
        <v>8945</v>
      </c>
      <c r="L2581" s="14" t="s">
        <v>8674</v>
      </c>
      <c r="N2581" s="11" t="str">
        <f>INDEX(TreeLookup!$C$1:$DE$21,MATCH(Table15[[#This Row],[CATEGORY]],TreeLookup!$C$1:$C$21,0),MATCH(Table15[[#This Row],[YEAR]],TreeLookup!$C$1:$DE$1,0))</f>
        <v>orbitalRocketry1961</v>
      </c>
      <c r="P2581" s="13" t="s">
        <v>6843</v>
      </c>
      <c r="Q2581" s="11" t="s">
        <v>6041</v>
      </c>
      <c r="R2581" s="21" t="s">
        <v>6142</v>
      </c>
      <c r="S2581" s="11">
        <v>1961</v>
      </c>
      <c r="W2581" s="15"/>
      <c r="Y2581" s="11" t="s">
        <v>10968</v>
      </c>
      <c r="AD2581" s="11" t="s">
        <v>11286</v>
      </c>
    </row>
    <row r="2582" spans="1:39" x14ac:dyDescent="0.25">
      <c r="A2582" s="11" t="s">
        <v>2938</v>
      </c>
      <c r="B2582" s="12" t="s">
        <v>3841</v>
      </c>
      <c r="C2582" s="11">
        <v>700</v>
      </c>
      <c r="D2582" s="11">
        <v>14000</v>
      </c>
      <c r="E2582" s="12" t="s">
        <v>4229</v>
      </c>
      <c r="F2582" s="11" t="s">
        <v>1300</v>
      </c>
      <c r="G2582" s="11" t="s">
        <v>1418</v>
      </c>
      <c r="H2582" s="11" t="s">
        <v>1903</v>
      </c>
      <c r="I2582" s="11" t="s">
        <v>1903</v>
      </c>
      <c r="J2582" s="14">
        <f>VLOOKUP(Table15[[#This Row],[TechRequired]],OldTree!A:B,2,0)</f>
        <v>1</v>
      </c>
      <c r="K2582" s="22" t="s">
        <v>8945</v>
      </c>
      <c r="L2582" s="14"/>
      <c r="N2582" s="11" t="str">
        <f>INDEX(TreeLookup!$C$1:$DE$21,MATCH(Table15[[#This Row],[CATEGORY]],TreeLookup!$C$1:$C$21,0),MATCH(Table15[[#This Row],[YEAR]],TreeLookup!$C$1:$DE$1,0))</f>
        <v>orbitalRocketry1956</v>
      </c>
      <c r="P2582" s="13" t="s">
        <v>6843</v>
      </c>
      <c r="Q2582" s="11" t="s">
        <v>6659</v>
      </c>
      <c r="R2582" s="21" t="s">
        <v>6275</v>
      </c>
      <c r="S2582" s="11">
        <v>1956</v>
      </c>
      <c r="V2582" s="11" t="s">
        <v>8898</v>
      </c>
      <c r="W2582" s="15">
        <v>42874</v>
      </c>
      <c r="Y2582" s="11" t="s">
        <v>11047</v>
      </c>
      <c r="AD2582" s="11" t="s">
        <v>11286</v>
      </c>
    </row>
    <row r="2583" spans="1:39" x14ac:dyDescent="0.25">
      <c r="A2583" s="11" t="s">
        <v>749</v>
      </c>
      <c r="B2583" s="12" t="s">
        <v>3005</v>
      </c>
      <c r="C2583" s="17">
        <v>2500</v>
      </c>
      <c r="D2583" s="17">
        <v>100000</v>
      </c>
      <c r="E2583" s="12" t="s">
        <v>3826</v>
      </c>
      <c r="F2583" s="11" t="s">
        <v>1334</v>
      </c>
      <c r="G2583" s="11" t="s">
        <v>1383</v>
      </c>
      <c r="H2583" s="11" t="s">
        <v>1903</v>
      </c>
      <c r="I2583" s="11" t="s">
        <v>1903</v>
      </c>
      <c r="J2583" s="14">
        <f>VLOOKUP(Table15[[#This Row],[TechRequired]],OldTree!A:B,2,0)</f>
        <v>4</v>
      </c>
      <c r="K2583" s="23" t="s">
        <v>8955</v>
      </c>
      <c r="L2583" s="14" t="s">
        <v>8672</v>
      </c>
      <c r="N2583" s="11" t="str">
        <f>INDEX(TreeLookup!$C$1:$DE$21,MATCH(Table15[[#This Row],[CATEGORY]],TreeLookup!$C$1:$C$21,0),MATCH(Table15[[#This Row],[YEAR]],TreeLookup!$C$1:$DE$1,0))</f>
        <v>improvedHydrolox</v>
      </c>
      <c r="P2583" s="13" t="s">
        <v>6843</v>
      </c>
      <c r="Q2583" s="11" t="s">
        <v>6043</v>
      </c>
      <c r="R2583" s="21" t="s">
        <v>6160</v>
      </c>
      <c r="S2583" s="11">
        <v>1966</v>
      </c>
      <c r="W2583" s="15"/>
      <c r="Y2583" s="11" t="s">
        <v>10970</v>
      </c>
      <c r="AD2583" s="11" t="s">
        <v>11286</v>
      </c>
      <c r="AM2583" s="11" t="s">
        <v>11286</v>
      </c>
    </row>
    <row r="2584" spans="1:39" x14ac:dyDescent="0.25">
      <c r="A2584" s="11" t="s">
        <v>626</v>
      </c>
      <c r="B2584" s="12" t="s">
        <v>3841</v>
      </c>
      <c r="C2584" s="11">
        <v>700</v>
      </c>
      <c r="D2584" s="11">
        <v>14000</v>
      </c>
      <c r="E2584" s="12" t="s">
        <v>4229</v>
      </c>
      <c r="F2584" s="11" t="s">
        <v>1324</v>
      </c>
      <c r="G2584" s="11" t="s">
        <v>1381</v>
      </c>
      <c r="H2584" s="11" t="s">
        <v>1903</v>
      </c>
      <c r="I2584" s="11" t="s">
        <v>1903</v>
      </c>
      <c r="J2584" s="14">
        <f>VLOOKUP(Table15[[#This Row],[TechRequired]],OldTree!A:B,2,0)</f>
        <v>2</v>
      </c>
      <c r="K2584" s="22" t="s">
        <v>8945</v>
      </c>
      <c r="L2584" s="14"/>
      <c r="N2584" s="11" t="str">
        <f>INDEX(TreeLookup!$C$1:$DE$21,MATCH(Table15[[#This Row],[CATEGORY]],TreeLookup!$C$1:$C$21,0),MATCH(Table15[[#This Row],[YEAR]],TreeLookup!$C$1:$DE$1,0))</f>
        <v>orbitalRocketry1956</v>
      </c>
      <c r="P2584" s="13" t="s">
        <v>6843</v>
      </c>
      <c r="Q2584" s="11" t="s">
        <v>6659</v>
      </c>
      <c r="R2584" s="21" t="s">
        <v>6275</v>
      </c>
      <c r="S2584" s="11">
        <v>1956</v>
      </c>
      <c r="W2584" s="15"/>
      <c r="Y2584" s="11" t="s">
        <v>11047</v>
      </c>
      <c r="AD2584" s="11" t="s">
        <v>11286</v>
      </c>
    </row>
    <row r="2585" spans="1:39" x14ac:dyDescent="0.25">
      <c r="A2585" s="11" t="s">
        <v>639</v>
      </c>
      <c r="B2585" s="12" t="s">
        <v>3841</v>
      </c>
      <c r="C2585" s="11">
        <v>700</v>
      </c>
      <c r="D2585" s="11">
        <v>14000</v>
      </c>
      <c r="E2585" s="12" t="s">
        <v>4229</v>
      </c>
      <c r="F2585" s="11" t="s">
        <v>1324</v>
      </c>
      <c r="G2585" s="11" t="s">
        <v>5836</v>
      </c>
      <c r="H2585" s="11" t="s">
        <v>1903</v>
      </c>
      <c r="I2585" s="11" t="s">
        <v>1903</v>
      </c>
      <c r="J2585" s="14">
        <f>VLOOKUP(Table15[[#This Row],[TechRequired]],OldTree!A:B,2,0)</f>
        <v>2</v>
      </c>
      <c r="K2585" s="22" t="s">
        <v>8945</v>
      </c>
      <c r="L2585" s="14"/>
      <c r="N2585" s="11" t="str">
        <f>INDEX(TreeLookup!$C$1:$DE$21,MATCH(Table15[[#This Row],[CATEGORY]],TreeLookup!$C$1:$C$21,0),MATCH(Table15[[#This Row],[YEAR]],TreeLookup!$C$1:$DE$1,0))</f>
        <v>orbitalRocketry1956</v>
      </c>
      <c r="P2585" s="13" t="s">
        <v>6843</v>
      </c>
      <c r="Q2585" s="11" t="s">
        <v>6659</v>
      </c>
      <c r="R2585" s="21" t="s">
        <v>6275</v>
      </c>
      <c r="S2585" s="11">
        <v>1956</v>
      </c>
      <c r="W2585" s="15"/>
      <c r="Y2585" s="11" t="s">
        <v>11047</v>
      </c>
      <c r="AD2585" s="11" t="s">
        <v>11286</v>
      </c>
    </row>
    <row r="2586" spans="1:39" x14ac:dyDescent="0.25">
      <c r="A2586" s="35" t="s">
        <v>6303</v>
      </c>
      <c r="B2586" s="12" t="s">
        <v>6303</v>
      </c>
      <c r="G2586" s="11" t="s">
        <v>6059</v>
      </c>
      <c r="H2586" s="11" t="s">
        <v>1903</v>
      </c>
      <c r="J2586" s="16" t="e">
        <f>VLOOKUP(Table15[[#This Row],[TechRequired]],OldTree!A:B,2,0)</f>
        <v>#N/A</v>
      </c>
      <c r="K2586" s="22" t="s">
        <v>8945</v>
      </c>
      <c r="L2586" s="16"/>
      <c r="N2586" s="11" t="str">
        <f>INDEX(TreeLookup!$C$1:$DE$21,MATCH(Table15[[#This Row],[CATEGORY]],TreeLookup!$C$1:$C$21,0),MATCH(Table15[[#This Row],[YEAR]],TreeLookup!$C$1:$DE$1,0))</f>
        <v>earlyRocketry</v>
      </c>
      <c r="Q2586" s="21" t="s">
        <v>6303</v>
      </c>
      <c r="R2586" s="21" t="s">
        <v>8965</v>
      </c>
      <c r="S2586" s="11">
        <v>1950</v>
      </c>
    </row>
    <row r="2587" spans="1:39" x14ac:dyDescent="0.25">
      <c r="A2587" s="35" t="s">
        <v>6304</v>
      </c>
      <c r="B2587" s="12" t="s">
        <v>6304</v>
      </c>
      <c r="G2587" s="11" t="s">
        <v>6059</v>
      </c>
      <c r="H2587" s="11" t="s">
        <v>1903</v>
      </c>
      <c r="J2587" s="16" t="e">
        <f>VLOOKUP(Table15[[#This Row],[TechRequired]],OldTree!A:B,2,0)</f>
        <v>#N/A</v>
      </c>
      <c r="K2587" s="22" t="s">
        <v>8945</v>
      </c>
      <c r="L2587" s="16"/>
      <c r="N2587" s="11" t="str">
        <f>INDEX(TreeLookup!$C$1:$DE$21,MATCH(Table15[[#This Row],[CATEGORY]],TreeLookup!$C$1:$C$21,0),MATCH(Table15[[#This Row],[YEAR]],TreeLookup!$C$1:$DE$1,0))</f>
        <v>basicRocketryRP0</v>
      </c>
      <c r="Q2587" s="21" t="s">
        <v>6304</v>
      </c>
      <c r="R2587" s="21" t="s">
        <v>8965</v>
      </c>
      <c r="S2587" s="11">
        <v>1952</v>
      </c>
    </row>
    <row r="2588" spans="1:39" x14ac:dyDescent="0.25">
      <c r="A2588" s="35" t="s">
        <v>6305</v>
      </c>
      <c r="B2588" s="12" t="s">
        <v>6305</v>
      </c>
      <c r="F2588" s="11" t="s">
        <v>1311</v>
      </c>
      <c r="G2588" s="11" t="s">
        <v>6059</v>
      </c>
      <c r="H2588" s="11" t="s">
        <v>1903</v>
      </c>
      <c r="J2588" s="16">
        <f>VLOOKUP(Table15[[#This Row],[TechRequired]],OldTree!A:B,2,0)</f>
        <v>1</v>
      </c>
      <c r="K2588" s="22" t="s">
        <v>8945</v>
      </c>
      <c r="L2588" s="16"/>
      <c r="N2588" s="11" t="str">
        <f>INDEX(TreeLookup!$C$1:$DE$21,MATCH(Table15[[#This Row],[CATEGORY]],TreeLookup!$C$1:$C$21,0),MATCH(Table15[[#This Row],[YEAR]],TreeLookup!$C$1:$DE$1,0))</f>
        <v>orbitalRocketry1956</v>
      </c>
      <c r="Q2588" s="21" t="s">
        <v>6305</v>
      </c>
      <c r="R2588" s="21" t="s">
        <v>8965</v>
      </c>
      <c r="S2588" s="11">
        <v>1956</v>
      </c>
    </row>
    <row r="2589" spans="1:39" x14ac:dyDescent="0.25">
      <c r="A2589" s="36" t="s">
        <v>9893</v>
      </c>
      <c r="B2589" s="12" t="s">
        <v>9893</v>
      </c>
      <c r="G2589" s="21" t="s">
        <v>6059</v>
      </c>
      <c r="H2589" s="21" t="s">
        <v>1903</v>
      </c>
      <c r="J2589" s="16" t="e">
        <f>VLOOKUP(Table15[[#This Row],[TechRequired]],OldTree!A:B,2,0)</f>
        <v>#N/A</v>
      </c>
      <c r="K2589" s="38" t="s">
        <v>8945</v>
      </c>
      <c r="L2589" s="16"/>
      <c r="N2589" s="17" t="str">
        <f>INDEX(TreeLookup!$C$1:$DE$21,MATCH(Table15[[#This Row],[CATEGORY]],TreeLookup!$C$1:$C$21,0),MATCH(Table15[[#This Row],[YEAR]],TreeLookup!$C$1:$DE$1,0))</f>
        <v>orbitalRocketry1958</v>
      </c>
      <c r="Q2589" s="24" t="s">
        <v>9894</v>
      </c>
      <c r="R2589" s="11" t="s">
        <v>6281</v>
      </c>
      <c r="S2589" s="11">
        <v>1958</v>
      </c>
    </row>
    <row r="2590" spans="1:39" x14ac:dyDescent="0.25">
      <c r="A2590" s="35" t="s">
        <v>6283</v>
      </c>
      <c r="B2590" s="12" t="s">
        <v>6283</v>
      </c>
      <c r="F2590" s="11" t="s">
        <v>1287</v>
      </c>
      <c r="G2590" s="11" t="s">
        <v>6059</v>
      </c>
      <c r="H2590" s="11" t="s">
        <v>1903</v>
      </c>
      <c r="J2590" s="16">
        <f>VLOOKUP(Table15[[#This Row],[TechRequired]],OldTree!A:B,2,0)</f>
        <v>3</v>
      </c>
      <c r="K2590" s="23" t="s">
        <v>8945</v>
      </c>
      <c r="L2590" s="16"/>
      <c r="N2590" s="11" t="str">
        <f>INDEX(TreeLookup!$C$1:$DE$21,MATCH(Table15[[#This Row],[CATEGORY]],TreeLookup!$C$1:$C$21,0),MATCH(Table15[[#This Row],[YEAR]],TreeLookup!$C$1:$DE$1,0))</f>
        <v>orbitalRocketry1960</v>
      </c>
      <c r="Q2590" s="11" t="s">
        <v>6297</v>
      </c>
      <c r="R2590" s="11" t="s">
        <v>6281</v>
      </c>
      <c r="S2590" s="11">
        <v>1960</v>
      </c>
    </row>
    <row r="2591" spans="1:39" x14ac:dyDescent="0.25">
      <c r="A2591" s="11" t="s">
        <v>6282</v>
      </c>
      <c r="B2591" s="12" t="s">
        <v>6282</v>
      </c>
      <c r="G2591" s="11" t="s">
        <v>6059</v>
      </c>
      <c r="H2591" s="11" t="s">
        <v>1903</v>
      </c>
      <c r="J2591" s="16" t="e">
        <f>VLOOKUP(Table15[[#This Row],[TechRequired]],OldTree!A:B,2,0)</f>
        <v>#N/A</v>
      </c>
      <c r="K2591" s="22" t="s">
        <v>8945</v>
      </c>
      <c r="L2591" s="16"/>
      <c r="N2591" s="11" t="str">
        <f>INDEX(TreeLookup!$C$1:$DE$21,MATCH(Table15[[#This Row],[CATEGORY]],TreeLookup!$C$1:$C$21,0),MATCH(Table15[[#This Row],[YEAR]],TreeLookup!$C$1:$DE$1,0))</f>
        <v>orbitalRocketry1956</v>
      </c>
      <c r="Q2591" s="11" t="s">
        <v>6659</v>
      </c>
      <c r="R2591" s="11" t="s">
        <v>6281</v>
      </c>
      <c r="S2591" s="11">
        <v>1956</v>
      </c>
    </row>
    <row r="2592" spans="1:39" x14ac:dyDescent="0.25">
      <c r="A2592" s="35" t="s">
        <v>6286</v>
      </c>
      <c r="B2592" s="12" t="s">
        <v>6286</v>
      </c>
      <c r="F2592" s="11" t="s">
        <v>1319</v>
      </c>
      <c r="G2592" s="11" t="s">
        <v>6059</v>
      </c>
      <c r="H2592" s="11" t="s">
        <v>1903</v>
      </c>
      <c r="J2592" s="16">
        <f>VLOOKUP(Table15[[#This Row],[TechRequired]],OldTree!A:B,2,0)</f>
        <v>7</v>
      </c>
      <c r="K2592" s="23" t="s">
        <v>8945</v>
      </c>
      <c r="L2592" s="16"/>
      <c r="N2592" s="11" t="str">
        <f>INDEX(TreeLookup!$C$1:$DE$21,MATCH(Table15[[#This Row],[CATEGORY]],TreeLookup!$C$1:$C$21,0),MATCH(Table15[[#This Row],[YEAR]],TreeLookup!$C$1:$DE$1,0))</f>
        <v>orbitalRocketry1998</v>
      </c>
      <c r="Q2592" s="11" t="s">
        <v>6783</v>
      </c>
      <c r="R2592" s="11" t="s">
        <v>6281</v>
      </c>
      <c r="S2592" s="11">
        <v>2001</v>
      </c>
    </row>
    <row r="2593" spans="1:30" x14ac:dyDescent="0.25">
      <c r="A2593" s="11" t="s">
        <v>4505</v>
      </c>
      <c r="B2593" s="12" t="s">
        <v>6364</v>
      </c>
      <c r="C2593" s="11">
        <v>13000</v>
      </c>
      <c r="D2593" s="11">
        <v>38000</v>
      </c>
      <c r="E2593" s="12" t="s">
        <v>10330</v>
      </c>
      <c r="F2593" s="11" t="s">
        <v>1326</v>
      </c>
      <c r="G2593" s="11" t="s">
        <v>1916</v>
      </c>
      <c r="H2593" s="11" t="s">
        <v>1903</v>
      </c>
      <c r="I2593" s="11" t="s">
        <v>5091</v>
      </c>
      <c r="J2593" s="14">
        <f>VLOOKUP(Table15[[#This Row],[TechRequired]],OldTree!A:B,2,0)</f>
        <v>5</v>
      </c>
      <c r="K2593" s="22" t="s">
        <v>8954</v>
      </c>
      <c r="L2593" s="14"/>
      <c r="N2593" s="11" t="str">
        <f>INDEX(TreeLookup!$C$1:$DE$21,MATCH(Table15[[#This Row],[CATEGORY]],TreeLookup!$C$1:$C$21,0),MATCH(Table15[[#This Row],[YEAR]],TreeLookup!$C$1:$DE$1,0))</f>
        <v>stagedCombustion1981</v>
      </c>
      <c r="P2593" s="13" t="s">
        <v>6842</v>
      </c>
      <c r="Q2593" s="11" t="s">
        <v>6298</v>
      </c>
      <c r="S2593" s="11">
        <v>1985</v>
      </c>
      <c r="W2593" s="15"/>
      <c r="Y2593" s="11" t="s">
        <v>11003</v>
      </c>
    </row>
    <row r="2594" spans="1:30" x14ac:dyDescent="0.25">
      <c r="A2594" s="35" t="s">
        <v>6284</v>
      </c>
      <c r="B2594" s="12" t="s">
        <v>6284</v>
      </c>
      <c r="F2594" s="11" t="s">
        <v>1329</v>
      </c>
      <c r="G2594" s="11" t="s">
        <v>6059</v>
      </c>
      <c r="H2594" s="11" t="s">
        <v>1903</v>
      </c>
      <c r="J2594" s="16">
        <f>VLOOKUP(Table15[[#This Row],[TechRequired]],OldTree!A:B,2,0)</f>
        <v>4</v>
      </c>
      <c r="K2594" s="23" t="s">
        <v>8945</v>
      </c>
      <c r="L2594" s="16"/>
      <c r="N2594" s="11" t="str">
        <f>INDEX(TreeLookup!$C$1:$DE$21,MATCH(Table15[[#This Row],[CATEGORY]],TreeLookup!$C$1:$C$21,0),MATCH(Table15[[#This Row],[YEAR]],TreeLookup!$C$1:$DE$1,0))</f>
        <v>orbitalRocketry1964</v>
      </c>
      <c r="Q2594" s="11" t="s">
        <v>6630</v>
      </c>
      <c r="R2594" s="11" t="s">
        <v>6281</v>
      </c>
      <c r="S2594" s="11">
        <v>1964</v>
      </c>
    </row>
    <row r="2595" spans="1:30" x14ac:dyDescent="0.25">
      <c r="A2595" s="11" t="s">
        <v>1019</v>
      </c>
      <c r="B2595" s="12" t="s">
        <v>8609</v>
      </c>
      <c r="C2595" s="11">
        <v>1000</v>
      </c>
      <c r="D2595" s="11">
        <v>3500</v>
      </c>
      <c r="E2595" s="12" t="s">
        <v>5627</v>
      </c>
      <c r="F2595" s="11" t="s">
        <v>1369</v>
      </c>
      <c r="G2595" s="11" t="s">
        <v>1418</v>
      </c>
      <c r="H2595" s="11" t="s">
        <v>1903</v>
      </c>
      <c r="I2595" s="11" t="s">
        <v>5091</v>
      </c>
      <c r="J2595" s="14">
        <f>VLOOKUP(Table15[[#This Row],[TechRequired]],OldTree!A:B,2,0)</f>
        <v>6</v>
      </c>
      <c r="K2595" s="22" t="s">
        <v>8954</v>
      </c>
      <c r="L2595" s="14"/>
      <c r="N2595" s="11" t="str">
        <f>INDEX(TreeLookup!$C$1:$DE$21,MATCH(Table15[[#This Row],[CATEGORY]],TreeLookup!$C$1:$C$21,0),MATCH(Table15[[#This Row],[YEAR]],TreeLookup!$C$1:$DE$1,0))</f>
        <v>stagedCombustion1981</v>
      </c>
      <c r="P2595" s="13" t="s">
        <v>6842</v>
      </c>
      <c r="Q2595" s="11" t="s">
        <v>6298</v>
      </c>
      <c r="R2595" s="21" t="s">
        <v>1019</v>
      </c>
      <c r="S2595" s="11">
        <v>1985</v>
      </c>
      <c r="W2595" s="15"/>
      <c r="Y2595" s="11" t="s">
        <v>11003</v>
      </c>
    </row>
    <row r="2596" spans="1:30" x14ac:dyDescent="0.25">
      <c r="A2596" s="35" t="s">
        <v>6285</v>
      </c>
      <c r="B2596" s="12" t="s">
        <v>6285</v>
      </c>
      <c r="F2596" s="11" t="s">
        <v>1326</v>
      </c>
      <c r="G2596" s="11" t="s">
        <v>6059</v>
      </c>
      <c r="H2596" s="11" t="s">
        <v>1903</v>
      </c>
      <c r="J2596" s="16">
        <f>VLOOKUP(Table15[[#This Row],[TechRequired]],OldTree!A:B,2,0)</f>
        <v>5</v>
      </c>
      <c r="K2596" s="22" t="s">
        <v>8945</v>
      </c>
      <c r="L2596" s="16"/>
      <c r="N2596" s="11" t="str">
        <f>INDEX(TreeLookup!$C$1:$DE$21,MATCH(Table15[[#This Row],[CATEGORY]],TreeLookup!$C$1:$C$21,0),MATCH(Table15[[#This Row],[YEAR]],TreeLookup!$C$1:$DE$1,0))</f>
        <v>orbitalRocketry1972</v>
      </c>
      <c r="Q2596" s="11" t="s">
        <v>6782</v>
      </c>
      <c r="R2596" s="11" t="s">
        <v>6281</v>
      </c>
      <c r="S2596" s="11">
        <v>1973</v>
      </c>
    </row>
    <row r="2597" spans="1:30" x14ac:dyDescent="0.25">
      <c r="A2597" s="36" t="s">
        <v>9895</v>
      </c>
      <c r="B2597" s="12" t="s">
        <v>9895</v>
      </c>
      <c r="G2597" s="11" t="s">
        <v>6059</v>
      </c>
      <c r="H2597" s="11" t="s">
        <v>1903</v>
      </c>
      <c r="J2597" s="16" t="e">
        <f>VLOOKUP(Table15[[#This Row],[TechRequired]],OldTree!A:B,2,0)</f>
        <v>#N/A</v>
      </c>
      <c r="K2597" s="23" t="s">
        <v>8945</v>
      </c>
      <c r="L2597" s="16"/>
      <c r="N2597" s="17" t="str">
        <f>INDEX(TreeLookup!$C$1:$DE$21,MATCH(Table15[[#This Row],[CATEGORY]],TreeLookup!$C$1:$C$21,0),MATCH(Table15[[#This Row],[YEAR]],TreeLookup!$C$1:$DE$1,0))</f>
        <v>orbitalRocketry1958</v>
      </c>
      <c r="Q2597" s="24" t="s">
        <v>9896</v>
      </c>
      <c r="R2597" s="21" t="s">
        <v>6275</v>
      </c>
      <c r="S2597" s="11">
        <v>1958</v>
      </c>
    </row>
    <row r="2598" spans="1:30" x14ac:dyDescent="0.25">
      <c r="A2598" s="35" t="s">
        <v>6277</v>
      </c>
      <c r="B2598" s="12" t="s">
        <v>6277</v>
      </c>
      <c r="F2598" s="11" t="s">
        <v>1287</v>
      </c>
      <c r="G2598" s="11" t="s">
        <v>6059</v>
      </c>
      <c r="H2598" s="11" t="s">
        <v>1903</v>
      </c>
      <c r="J2598" s="16">
        <f>VLOOKUP(Table15[[#This Row],[TechRequired]],OldTree!A:B,2,0)</f>
        <v>3</v>
      </c>
      <c r="K2598" s="23" t="s">
        <v>8945</v>
      </c>
      <c r="L2598" s="16"/>
      <c r="N2598" s="11" t="str">
        <f>INDEX(TreeLookup!$C$1:$DE$21,MATCH(Table15[[#This Row],[CATEGORY]],TreeLookup!$C$1:$C$21,0),MATCH(Table15[[#This Row],[YEAR]],TreeLookup!$C$1:$DE$1,0))</f>
        <v>orbitalRocketry1960</v>
      </c>
      <c r="Q2598" s="11" t="s">
        <v>6297</v>
      </c>
      <c r="R2598" s="11" t="s">
        <v>6275</v>
      </c>
      <c r="S2598" s="11">
        <v>1960</v>
      </c>
    </row>
    <row r="2599" spans="1:30" x14ac:dyDescent="0.25">
      <c r="A2599" s="11" t="s">
        <v>6276</v>
      </c>
      <c r="B2599" s="12" t="s">
        <v>6276</v>
      </c>
      <c r="G2599" s="11" t="s">
        <v>6059</v>
      </c>
      <c r="H2599" s="11" t="s">
        <v>1903</v>
      </c>
      <c r="J2599" s="16" t="e">
        <f>VLOOKUP(Table15[[#This Row],[TechRequired]],OldTree!A:B,2,0)</f>
        <v>#N/A</v>
      </c>
      <c r="K2599" s="22" t="s">
        <v>8945</v>
      </c>
      <c r="L2599" s="16"/>
      <c r="N2599" s="11" t="str">
        <f>INDEX(TreeLookup!$C$1:$DE$21,MATCH(Table15[[#This Row],[CATEGORY]],TreeLookup!$C$1:$C$21,0),MATCH(Table15[[#This Row],[YEAR]],TreeLookup!$C$1:$DE$1,0))</f>
        <v>orbitalRocketry1956</v>
      </c>
      <c r="Q2599" s="11" t="s">
        <v>6659</v>
      </c>
      <c r="R2599" s="11" t="s">
        <v>6275</v>
      </c>
      <c r="S2599" s="11">
        <v>1956</v>
      </c>
    </row>
    <row r="2600" spans="1:30" x14ac:dyDescent="0.25">
      <c r="A2600" s="11" t="s">
        <v>1024</v>
      </c>
      <c r="B2600" s="12" t="s">
        <v>4227</v>
      </c>
      <c r="C2600" s="11">
        <v>5400</v>
      </c>
      <c r="D2600" s="11">
        <v>108000</v>
      </c>
      <c r="E2600" s="12" t="s">
        <v>4228</v>
      </c>
      <c r="F2600" s="11" t="s">
        <v>1369</v>
      </c>
      <c r="G2600" s="11" t="s">
        <v>1414</v>
      </c>
      <c r="H2600" s="11" t="s">
        <v>1903</v>
      </c>
      <c r="I2600" s="11" t="s">
        <v>1903</v>
      </c>
      <c r="J2600" s="14">
        <f>VLOOKUP(Table15[[#This Row],[TechRequired]],OldTree!A:B,2,0)</f>
        <v>6</v>
      </c>
      <c r="K2600" s="22" t="s">
        <v>8954</v>
      </c>
      <c r="L2600" s="14" t="s">
        <v>8674</v>
      </c>
      <c r="N2600" s="11" t="str">
        <f>INDEX(TreeLookup!$C$1:$DE$21,MATCH(Table15[[#This Row],[CATEGORY]],TreeLookup!$C$1:$C$21,0),MATCH(Table15[[#This Row],[YEAR]],TreeLookup!$C$1:$DE$1,0))</f>
        <v>stagedCombustion1986</v>
      </c>
      <c r="P2600" s="13" t="s">
        <v>6843</v>
      </c>
      <c r="Q2600" s="11" t="s">
        <v>6350</v>
      </c>
      <c r="R2600" s="11" t="s">
        <v>6349</v>
      </c>
      <c r="S2600" s="11">
        <v>1987</v>
      </c>
      <c r="W2600" s="15"/>
      <c r="Y2600" s="11" t="s">
        <v>11004</v>
      </c>
      <c r="AD2600" s="11" t="s">
        <v>11286</v>
      </c>
    </row>
    <row r="2601" spans="1:30" x14ac:dyDescent="0.25">
      <c r="A2601" s="11" t="s">
        <v>1025</v>
      </c>
      <c r="B2601" s="12" t="s">
        <v>4227</v>
      </c>
      <c r="C2601" s="11">
        <v>5400</v>
      </c>
      <c r="D2601" s="11">
        <v>108000</v>
      </c>
      <c r="E2601" s="12" t="s">
        <v>4228</v>
      </c>
      <c r="F2601" s="11" t="s">
        <v>1369</v>
      </c>
      <c r="G2601" s="11" t="s">
        <v>1418</v>
      </c>
      <c r="H2601" s="11" t="s">
        <v>1903</v>
      </c>
      <c r="I2601" s="11" t="s">
        <v>1903</v>
      </c>
      <c r="J2601" s="14">
        <f>VLOOKUP(Table15[[#This Row],[TechRequired]],OldTree!A:B,2,0)</f>
        <v>6</v>
      </c>
      <c r="K2601" s="22" t="s">
        <v>8954</v>
      </c>
      <c r="L2601" s="14"/>
      <c r="N2601" s="11" t="str">
        <f>INDEX(TreeLookup!$C$1:$DE$21,MATCH(Table15[[#This Row],[CATEGORY]],TreeLookup!$C$1:$C$21,0),MATCH(Table15[[#This Row],[YEAR]],TreeLookup!$C$1:$DE$1,0))</f>
        <v>stagedCombustion1986</v>
      </c>
      <c r="P2601" s="13" t="s">
        <v>6843</v>
      </c>
      <c r="Q2601" s="11" t="s">
        <v>6350</v>
      </c>
      <c r="R2601" s="21" t="s">
        <v>6349</v>
      </c>
      <c r="S2601" s="11">
        <v>1987</v>
      </c>
      <c r="W2601" s="15"/>
      <c r="Y2601" s="11" t="s">
        <v>11004</v>
      </c>
      <c r="AD2601" s="11" t="s">
        <v>11286</v>
      </c>
    </row>
    <row r="2602" spans="1:30" x14ac:dyDescent="0.25">
      <c r="A2602" s="11" t="s">
        <v>1021</v>
      </c>
      <c r="B2602" s="12" t="s">
        <v>4227</v>
      </c>
      <c r="C2602" s="11">
        <v>5400</v>
      </c>
      <c r="D2602" s="11">
        <v>108000</v>
      </c>
      <c r="E2602" s="12" t="s">
        <v>4228</v>
      </c>
      <c r="F2602" s="11" t="s">
        <v>1369</v>
      </c>
      <c r="G2602" s="11" t="s">
        <v>5727</v>
      </c>
      <c r="H2602" s="11" t="s">
        <v>1903</v>
      </c>
      <c r="I2602" s="11" t="s">
        <v>1903</v>
      </c>
      <c r="J2602" s="14">
        <f>VLOOKUP(Table15[[#This Row],[TechRequired]],OldTree!A:B,2,0)</f>
        <v>6</v>
      </c>
      <c r="K2602" s="22" t="s">
        <v>8954</v>
      </c>
      <c r="L2602" s="14"/>
      <c r="N2602" s="11" t="str">
        <f>INDEX(TreeLookup!$C$1:$DE$21,MATCH(Table15[[#This Row],[CATEGORY]],TreeLookup!$C$1:$C$21,0),MATCH(Table15[[#This Row],[YEAR]],TreeLookup!$C$1:$DE$1,0))</f>
        <v>stagedCombustion1986</v>
      </c>
      <c r="P2602" s="13" t="s">
        <v>6843</v>
      </c>
      <c r="Q2602" s="11" t="s">
        <v>6350</v>
      </c>
      <c r="R2602" s="21" t="s">
        <v>6349</v>
      </c>
      <c r="S2602" s="11">
        <v>1987</v>
      </c>
      <c r="W2602" s="15"/>
      <c r="Y2602" s="11" t="s">
        <v>11004</v>
      </c>
      <c r="AD2602" s="11" t="s">
        <v>11286</v>
      </c>
    </row>
    <row r="2603" spans="1:30" x14ac:dyDescent="0.25">
      <c r="A2603" s="11" t="s">
        <v>1023</v>
      </c>
      <c r="B2603" s="12" t="s">
        <v>4227</v>
      </c>
      <c r="C2603" s="11">
        <v>5400</v>
      </c>
      <c r="D2603" s="11">
        <v>108000</v>
      </c>
      <c r="E2603" s="12" t="s">
        <v>4228</v>
      </c>
      <c r="F2603" s="11" t="s">
        <v>1369</v>
      </c>
      <c r="G2603" s="11" t="s">
        <v>1381</v>
      </c>
      <c r="H2603" s="11" t="s">
        <v>1903</v>
      </c>
      <c r="I2603" s="11" t="s">
        <v>1903</v>
      </c>
      <c r="J2603" s="14">
        <f>VLOOKUP(Table15[[#This Row],[TechRequired]],OldTree!A:B,2,0)</f>
        <v>6</v>
      </c>
      <c r="K2603" s="22" t="s">
        <v>8954</v>
      </c>
      <c r="L2603" s="14"/>
      <c r="N2603" s="11" t="str">
        <f>INDEX(TreeLookup!$C$1:$DE$21,MATCH(Table15[[#This Row],[CATEGORY]],TreeLookup!$C$1:$C$21,0),MATCH(Table15[[#This Row],[YEAR]],TreeLookup!$C$1:$DE$1,0))</f>
        <v>stagedCombustion1986</v>
      </c>
      <c r="P2603" s="13" t="s">
        <v>6843</v>
      </c>
      <c r="Q2603" s="11" t="s">
        <v>6350</v>
      </c>
      <c r="R2603" s="21" t="s">
        <v>6349</v>
      </c>
      <c r="S2603" s="11">
        <v>1987</v>
      </c>
      <c r="W2603" s="15"/>
      <c r="Y2603" s="11" t="s">
        <v>11004</v>
      </c>
      <c r="AD2603" s="11" t="s">
        <v>11286</v>
      </c>
    </row>
    <row r="2604" spans="1:30" x14ac:dyDescent="0.25">
      <c r="A2604" s="11" t="s">
        <v>4506</v>
      </c>
      <c r="B2604" s="12" t="s">
        <v>6352</v>
      </c>
      <c r="C2604" s="11">
        <v>5400</v>
      </c>
      <c r="D2604" s="11">
        <v>108000</v>
      </c>
      <c r="E2604" s="12" t="s">
        <v>10331</v>
      </c>
      <c r="F2604" s="11" t="s">
        <v>1326</v>
      </c>
      <c r="G2604" s="11" t="s">
        <v>1916</v>
      </c>
      <c r="H2604" s="11" t="s">
        <v>1903</v>
      </c>
      <c r="I2604" s="11" t="s">
        <v>1903</v>
      </c>
      <c r="J2604" s="14">
        <f>VLOOKUP(Table15[[#This Row],[TechRequired]],OldTree!A:B,2,0)</f>
        <v>5</v>
      </c>
      <c r="K2604" s="22" t="s">
        <v>8954</v>
      </c>
      <c r="L2604" s="14"/>
      <c r="N2604" s="11" t="str">
        <f>INDEX(TreeLookup!$C$1:$DE$21,MATCH(Table15[[#This Row],[CATEGORY]],TreeLookup!$C$1:$C$21,0),MATCH(Table15[[#This Row],[YEAR]],TreeLookup!$C$1:$DE$1,0))</f>
        <v>stagedCombustion1981</v>
      </c>
      <c r="P2604" s="13" t="s">
        <v>6843</v>
      </c>
      <c r="Q2604" s="11" t="s">
        <v>6298</v>
      </c>
      <c r="S2604" s="11">
        <v>1985</v>
      </c>
      <c r="V2604" s="11" t="s">
        <v>8909</v>
      </c>
      <c r="W2604" s="15">
        <v>42874</v>
      </c>
      <c r="AD2604" s="11" t="s">
        <v>11286</v>
      </c>
    </row>
    <row r="2605" spans="1:30" x14ac:dyDescent="0.25">
      <c r="A2605" s="35" t="s">
        <v>6280</v>
      </c>
      <c r="B2605" s="12" t="s">
        <v>6280</v>
      </c>
      <c r="F2605" s="11" t="s">
        <v>1319</v>
      </c>
      <c r="G2605" s="11" t="s">
        <v>6059</v>
      </c>
      <c r="H2605" s="11" t="s">
        <v>1903</v>
      </c>
      <c r="J2605" s="16">
        <f>VLOOKUP(Table15[[#This Row],[TechRequired]],OldTree!A:B,2,0)</f>
        <v>7</v>
      </c>
      <c r="K2605" s="23" t="s">
        <v>8945</v>
      </c>
      <c r="L2605" s="16"/>
      <c r="N2605" s="11" t="str">
        <f>INDEX(TreeLookup!$C$1:$DE$21,MATCH(Table15[[#This Row],[CATEGORY]],TreeLookup!$C$1:$C$21,0),MATCH(Table15[[#This Row],[YEAR]],TreeLookup!$C$1:$DE$1,0))</f>
        <v>orbitalRocketry1998</v>
      </c>
      <c r="Q2605" s="11" t="s">
        <v>6783</v>
      </c>
      <c r="R2605" s="11" t="s">
        <v>6275</v>
      </c>
      <c r="S2605" s="11">
        <v>2001</v>
      </c>
    </row>
    <row r="2606" spans="1:30" x14ac:dyDescent="0.25">
      <c r="A2606" s="35" t="s">
        <v>6278</v>
      </c>
      <c r="B2606" s="12" t="s">
        <v>6278</v>
      </c>
      <c r="F2606" s="11" t="s">
        <v>1329</v>
      </c>
      <c r="G2606" s="11" t="s">
        <v>6059</v>
      </c>
      <c r="H2606" s="11" t="s">
        <v>1903</v>
      </c>
      <c r="J2606" s="16">
        <f>VLOOKUP(Table15[[#This Row],[TechRequired]],OldTree!A:B,2,0)</f>
        <v>4</v>
      </c>
      <c r="K2606" s="23" t="s">
        <v>8945</v>
      </c>
      <c r="L2606" s="16"/>
      <c r="N2606" s="11" t="str">
        <f>INDEX(TreeLookup!$C$1:$DE$21,MATCH(Table15[[#This Row],[CATEGORY]],TreeLookup!$C$1:$C$21,0),MATCH(Table15[[#This Row],[YEAR]],TreeLookup!$C$1:$DE$1,0))</f>
        <v>orbitalRocketry1964</v>
      </c>
      <c r="Q2606" s="11" t="s">
        <v>6630</v>
      </c>
      <c r="R2606" s="11" t="s">
        <v>6275</v>
      </c>
      <c r="S2606" s="11">
        <v>1964</v>
      </c>
    </row>
    <row r="2607" spans="1:30" x14ac:dyDescent="0.25">
      <c r="A2607" s="35" t="s">
        <v>6279</v>
      </c>
      <c r="B2607" s="12" t="s">
        <v>6279</v>
      </c>
      <c r="F2607" s="11" t="s">
        <v>1326</v>
      </c>
      <c r="G2607" s="11" t="s">
        <v>6059</v>
      </c>
      <c r="H2607" s="11" t="s">
        <v>1903</v>
      </c>
      <c r="J2607" s="16">
        <f>VLOOKUP(Table15[[#This Row],[TechRequired]],OldTree!A:B,2,0)</f>
        <v>5</v>
      </c>
      <c r="K2607" s="22" t="s">
        <v>8945</v>
      </c>
      <c r="L2607" s="16"/>
      <c r="N2607" s="11" t="str">
        <f>INDEX(TreeLookup!$C$1:$DE$21,MATCH(Table15[[#This Row],[CATEGORY]],TreeLookup!$C$1:$C$21,0),MATCH(Table15[[#This Row],[YEAR]],TreeLookup!$C$1:$DE$1,0))</f>
        <v>orbitalRocketry1972</v>
      </c>
      <c r="Q2607" s="11" t="s">
        <v>6782</v>
      </c>
      <c r="R2607" s="11" t="s">
        <v>6275</v>
      </c>
      <c r="S2607" s="11">
        <v>1973</v>
      </c>
    </row>
    <row r="2608" spans="1:30" x14ac:dyDescent="0.25">
      <c r="A2608" s="11" t="s">
        <v>1029</v>
      </c>
      <c r="B2608" s="12" t="s">
        <v>1416</v>
      </c>
      <c r="C2608" s="11">
        <v>2700</v>
      </c>
      <c r="D2608" s="11">
        <v>54000</v>
      </c>
      <c r="E2608" s="12" t="s">
        <v>3010</v>
      </c>
      <c r="F2608" s="11" t="s">
        <v>1325</v>
      </c>
      <c r="G2608" s="11" t="s">
        <v>1913</v>
      </c>
      <c r="H2608" s="11" t="s">
        <v>1903</v>
      </c>
      <c r="I2608" s="11" t="s">
        <v>1903</v>
      </c>
      <c r="J2608" s="14">
        <f>VLOOKUP(Table15[[#This Row],[TechRequired]],OldTree!A:B,2,0)</f>
        <v>8</v>
      </c>
      <c r="K2608" s="22" t="s">
        <v>8954</v>
      </c>
      <c r="L2608" s="14"/>
      <c r="N2608" s="11" t="str">
        <f>INDEX(TreeLookup!$C$1:$DE$21,MATCH(Table15[[#This Row],[CATEGORY]],TreeLookup!$C$1:$C$21,0),MATCH(Table15[[#This Row],[YEAR]],TreeLookup!$C$1:$DE$1,0))</f>
        <v>stagedCombustion1998</v>
      </c>
      <c r="P2608" s="13" t="s">
        <v>6843</v>
      </c>
      <c r="Q2608" s="11" t="s">
        <v>6363</v>
      </c>
      <c r="R2608" s="21" t="s">
        <v>6362</v>
      </c>
      <c r="S2608" s="11">
        <v>2002</v>
      </c>
      <c r="W2608" s="15"/>
      <c r="Y2608" s="11" t="s">
        <v>11005</v>
      </c>
      <c r="AD2608" s="11" t="s">
        <v>11286</v>
      </c>
    </row>
    <row r="2609" spans="1:30" x14ac:dyDescent="0.25">
      <c r="A2609" s="11" t="s">
        <v>1031</v>
      </c>
      <c r="B2609" s="12" t="s">
        <v>1416</v>
      </c>
      <c r="C2609" s="11">
        <v>2700</v>
      </c>
      <c r="D2609" s="11">
        <v>54000</v>
      </c>
      <c r="E2609" s="12" t="s">
        <v>3010</v>
      </c>
      <c r="F2609" s="11" t="s">
        <v>1370</v>
      </c>
      <c r="G2609" s="11" t="s">
        <v>1418</v>
      </c>
      <c r="H2609" s="11" t="s">
        <v>1903</v>
      </c>
      <c r="I2609" s="11" t="s">
        <v>1903</v>
      </c>
      <c r="J2609" s="14">
        <f>VLOOKUP(Table15[[#This Row],[TechRequired]],OldTree!A:B,2,0)</f>
        <v>7</v>
      </c>
      <c r="K2609" s="22" t="s">
        <v>8954</v>
      </c>
      <c r="L2609" s="14"/>
      <c r="N2609" s="11" t="str">
        <f>INDEX(TreeLookup!$C$1:$DE$21,MATCH(Table15[[#This Row],[CATEGORY]],TreeLookup!$C$1:$C$21,0),MATCH(Table15[[#This Row],[YEAR]],TreeLookup!$C$1:$DE$1,0))</f>
        <v>stagedCombustion1998</v>
      </c>
      <c r="P2609" s="13" t="s">
        <v>6843</v>
      </c>
      <c r="Q2609" s="11" t="s">
        <v>6363</v>
      </c>
      <c r="R2609" s="21" t="s">
        <v>6362</v>
      </c>
      <c r="S2609" s="11">
        <v>2002</v>
      </c>
      <c r="W2609" s="15"/>
      <c r="Y2609" s="11" t="s">
        <v>11005</v>
      </c>
      <c r="AD2609" s="11" t="s">
        <v>11286</v>
      </c>
    </row>
    <row r="2610" spans="1:30" x14ac:dyDescent="0.25">
      <c r="A2610" s="21" t="s">
        <v>9567</v>
      </c>
      <c r="B2610" s="12" t="s">
        <v>1416</v>
      </c>
      <c r="C2610" s="11">
        <v>2700</v>
      </c>
      <c r="D2610" s="11">
        <v>54000</v>
      </c>
      <c r="E2610" s="12" t="s">
        <v>3010</v>
      </c>
      <c r="F2610" s="11" t="s">
        <v>1370</v>
      </c>
      <c r="G2610" s="11" t="s">
        <v>5727</v>
      </c>
      <c r="H2610" s="21" t="s">
        <v>1903</v>
      </c>
      <c r="I2610" s="21" t="s">
        <v>1903</v>
      </c>
      <c r="J2610" s="16">
        <f>VLOOKUP(Table15[[#This Row],[TechRequired]],OldTree!A:B,2,0)</f>
        <v>7</v>
      </c>
      <c r="K2610" s="22" t="s">
        <v>8954</v>
      </c>
      <c r="L2610" s="23" t="s">
        <v>8942</v>
      </c>
      <c r="N2610" s="17" t="str">
        <f>INDEX(TreeLookup!$C$1:$DE$21,MATCH(Table15[[#This Row],[CATEGORY]],TreeLookup!$C$1:$C$21,0),MATCH(Table15[[#This Row],[YEAR]],TreeLookup!$C$1:$DE$1,0))</f>
        <v>stagedCombustion1998</v>
      </c>
      <c r="P2610" s="25" t="s">
        <v>6843</v>
      </c>
      <c r="Q2610" s="24" t="s">
        <v>6363</v>
      </c>
      <c r="R2610" s="21" t="s">
        <v>6362</v>
      </c>
      <c r="S2610" s="11">
        <v>2002</v>
      </c>
      <c r="Y2610" s="11" t="s">
        <v>11005</v>
      </c>
      <c r="AD2610" s="11" t="s">
        <v>11286</v>
      </c>
    </row>
    <row r="2611" spans="1:30" x14ac:dyDescent="0.25">
      <c r="A2611" s="11" t="s">
        <v>6364</v>
      </c>
      <c r="B2611" s="12" t="s">
        <v>6364</v>
      </c>
      <c r="G2611" s="11" t="s">
        <v>6059</v>
      </c>
      <c r="H2611" s="11" t="s">
        <v>1903</v>
      </c>
      <c r="J2611" s="16" t="e">
        <f>VLOOKUP(Table15[[#This Row],[TechRequired]],OldTree!A:B,2,0)</f>
        <v>#N/A</v>
      </c>
      <c r="K2611" s="23" t="s">
        <v>8954</v>
      </c>
      <c r="L2611" s="16"/>
      <c r="N2611" s="11" t="str">
        <f>INDEX(TreeLookup!$C$1:$DE$21,MATCH(Table15[[#This Row],[CATEGORY]],TreeLookup!$C$1:$C$21,0),MATCH(Table15[[#This Row],[YEAR]],TreeLookup!$C$1:$DE$1,0))</f>
        <v>stagedCombustion1981</v>
      </c>
      <c r="Q2611" s="11" t="s">
        <v>6298</v>
      </c>
      <c r="R2611" s="21" t="s">
        <v>1019</v>
      </c>
      <c r="S2611" s="11">
        <v>1985</v>
      </c>
    </row>
    <row r="2612" spans="1:30" x14ac:dyDescent="0.25">
      <c r="A2612" s="35" t="s">
        <v>6365</v>
      </c>
      <c r="B2612" s="12" t="s">
        <v>6365</v>
      </c>
      <c r="G2612" s="11" t="s">
        <v>6059</v>
      </c>
      <c r="H2612" s="11" t="s">
        <v>1903</v>
      </c>
      <c r="J2612" s="16" t="e">
        <f>VLOOKUP(Table15[[#This Row],[TechRequired]],OldTree!A:B,2,0)</f>
        <v>#N/A</v>
      </c>
      <c r="K2612" s="23" t="s">
        <v>8954</v>
      </c>
      <c r="L2612" s="16"/>
      <c r="N2612" s="11" t="str">
        <f>INDEX(TreeLookup!$C$1:$DE$21,MATCH(Table15[[#This Row],[CATEGORY]],TreeLookup!$C$1:$C$21,0),MATCH(Table15[[#This Row],[YEAR]],TreeLookup!$C$1:$DE$1,0))</f>
        <v>stagedCombustion1998</v>
      </c>
      <c r="Q2612" s="11"/>
      <c r="R2612" s="21" t="s">
        <v>1019</v>
      </c>
      <c r="S2612" s="11">
        <v>2003</v>
      </c>
    </row>
    <row r="2613" spans="1:30" x14ac:dyDescent="0.25">
      <c r="A2613" s="35" t="s">
        <v>6366</v>
      </c>
      <c r="B2613" s="12" t="s">
        <v>6366</v>
      </c>
      <c r="G2613" s="11" t="s">
        <v>6059</v>
      </c>
      <c r="H2613" s="11" t="s">
        <v>1903</v>
      </c>
      <c r="J2613" s="16" t="e">
        <f>VLOOKUP(Table15[[#This Row],[TechRequired]],OldTree!A:B,2,0)</f>
        <v>#N/A</v>
      </c>
      <c r="K2613" s="23" t="s">
        <v>8954</v>
      </c>
      <c r="L2613" s="16"/>
      <c r="N2613" s="11" t="str">
        <f>INDEX(TreeLookup!$C$1:$DE$21,MATCH(Table15[[#This Row],[CATEGORY]],TreeLookup!$C$1:$C$21,0),MATCH(Table15[[#This Row],[YEAR]],TreeLookup!$C$1:$DE$1,0))</f>
        <v>stagedCombustion1992</v>
      </c>
      <c r="Q2613" s="11"/>
      <c r="R2613" s="21" t="s">
        <v>1019</v>
      </c>
      <c r="S2613" s="11">
        <v>1994</v>
      </c>
    </row>
    <row r="2614" spans="1:30" x14ac:dyDescent="0.25">
      <c r="A2614" s="11" t="s">
        <v>1032</v>
      </c>
      <c r="B2614" s="12" t="s">
        <v>5628</v>
      </c>
      <c r="C2614" s="11">
        <v>1350</v>
      </c>
      <c r="D2614" s="11">
        <v>27000</v>
      </c>
      <c r="E2614" s="12" t="s">
        <v>5629</v>
      </c>
      <c r="F2614" s="11" t="s">
        <v>1370</v>
      </c>
      <c r="G2614" s="11" t="s">
        <v>1418</v>
      </c>
      <c r="H2614" s="11" t="s">
        <v>1903</v>
      </c>
      <c r="I2614" s="11" t="s">
        <v>1903</v>
      </c>
      <c r="J2614" s="14">
        <f>VLOOKUP(Table15[[#This Row],[TechRequired]],OldTree!A:B,2,0)</f>
        <v>7</v>
      </c>
      <c r="K2614" s="22" t="s">
        <v>8954</v>
      </c>
      <c r="L2614" s="14"/>
      <c r="M2614" s="14">
        <v>10</v>
      </c>
      <c r="N2614" s="11" t="str">
        <f>INDEX(TreeLookup!$C$1:$DE$21,MATCH(Table15[[#This Row],[CATEGORY]],TreeLookup!$C$1:$C$21,0),MATCH(Table15[[#This Row],[YEAR]],TreeLookup!$C$1:$DE$1,0))</f>
        <v>stagedCombustion2009</v>
      </c>
      <c r="P2614" s="13" t="s">
        <v>6843</v>
      </c>
      <c r="Q2614" s="11" t="s">
        <v>6336</v>
      </c>
      <c r="R2614" s="21" t="s">
        <v>6335</v>
      </c>
      <c r="S2614" s="11">
        <v>2009</v>
      </c>
      <c r="W2614" s="15"/>
      <c r="Y2614" s="11" t="s">
        <v>11006</v>
      </c>
      <c r="AD2614" s="11" t="s">
        <v>11286</v>
      </c>
    </row>
    <row r="2615" spans="1:30" x14ac:dyDescent="0.25">
      <c r="A2615" s="11" t="s">
        <v>1028</v>
      </c>
      <c r="B2615" s="12" t="s">
        <v>5628</v>
      </c>
      <c r="C2615" s="11">
        <v>1350</v>
      </c>
      <c r="D2615" s="11">
        <v>27000</v>
      </c>
      <c r="E2615" s="12" t="s">
        <v>5629</v>
      </c>
      <c r="F2615" s="11" t="s">
        <v>1370</v>
      </c>
      <c r="G2615" s="11" t="s">
        <v>5727</v>
      </c>
      <c r="H2615" s="11" t="s">
        <v>1903</v>
      </c>
      <c r="I2615" s="11" t="s">
        <v>1903</v>
      </c>
      <c r="J2615" s="14">
        <f>VLOOKUP(Table15[[#This Row],[TechRequired]],OldTree!A:B,2,0)</f>
        <v>7</v>
      </c>
      <c r="K2615" s="22" t="s">
        <v>8954</v>
      </c>
      <c r="L2615" s="14"/>
      <c r="M2615" s="14">
        <v>10</v>
      </c>
      <c r="N2615" s="11" t="str">
        <f>INDEX(TreeLookup!$C$1:$DE$21,MATCH(Table15[[#This Row],[CATEGORY]],TreeLookup!$C$1:$C$21,0),MATCH(Table15[[#This Row],[YEAR]],TreeLookup!$C$1:$DE$1,0))</f>
        <v>stagedCombustion2009</v>
      </c>
      <c r="P2615" s="13" t="s">
        <v>6843</v>
      </c>
      <c r="Q2615" s="11" t="s">
        <v>6336</v>
      </c>
      <c r="R2615" s="21" t="s">
        <v>6335</v>
      </c>
      <c r="S2615" s="11">
        <v>2009</v>
      </c>
      <c r="W2615" s="15"/>
      <c r="Y2615" s="11" t="s">
        <v>11006</v>
      </c>
      <c r="AD2615" s="11" t="s">
        <v>11286</v>
      </c>
    </row>
    <row r="2616" spans="1:30" x14ac:dyDescent="0.25">
      <c r="A2616" s="11" t="s">
        <v>6351</v>
      </c>
      <c r="B2616" s="12" t="s">
        <v>6351</v>
      </c>
      <c r="G2616" s="11" t="s">
        <v>6059</v>
      </c>
      <c r="H2616" s="11" t="s">
        <v>1903</v>
      </c>
      <c r="J2616" s="16" t="e">
        <f>VLOOKUP(Table15[[#This Row],[TechRequired]],OldTree!A:B,2,0)</f>
        <v>#N/A</v>
      </c>
      <c r="K2616" s="23" t="s">
        <v>8954</v>
      </c>
      <c r="L2616" s="16"/>
      <c r="N2616" s="11" t="str">
        <f>INDEX(TreeLookup!$C$1:$DE$21,MATCH(Table15[[#This Row],[CATEGORY]],TreeLookup!$C$1:$C$21,0),MATCH(Table15[[#This Row],[YEAR]],TreeLookup!$C$1:$DE$1,0))</f>
        <v>stagedCombustion1986</v>
      </c>
      <c r="Q2616" s="11" t="s">
        <v>6350</v>
      </c>
      <c r="R2616" s="11" t="s">
        <v>6349</v>
      </c>
      <c r="S2616" s="11">
        <v>1987</v>
      </c>
    </row>
    <row r="2617" spans="1:30" x14ac:dyDescent="0.25">
      <c r="A2617" s="11" t="s">
        <v>6352</v>
      </c>
      <c r="B2617" s="12" t="s">
        <v>6352</v>
      </c>
      <c r="G2617" s="11" t="s">
        <v>6059</v>
      </c>
      <c r="H2617" s="11" t="s">
        <v>1903</v>
      </c>
      <c r="J2617" s="16" t="e">
        <f>VLOOKUP(Table15[[#This Row],[TechRequired]],OldTree!A:B,2,0)</f>
        <v>#N/A</v>
      </c>
      <c r="K2617" s="23" t="s">
        <v>8954</v>
      </c>
      <c r="L2617" s="16"/>
      <c r="N2617" s="11" t="str">
        <f>INDEX(TreeLookup!$C$1:$DE$21,MATCH(Table15[[#This Row],[CATEGORY]],TreeLookup!$C$1:$C$21,0),MATCH(Table15[[#This Row],[YEAR]],TreeLookup!$C$1:$DE$1,0))</f>
        <v>stagedCombustion1986</v>
      </c>
      <c r="Q2617" s="11" t="s">
        <v>6298</v>
      </c>
      <c r="R2617" s="11" t="s">
        <v>6349</v>
      </c>
      <c r="S2617" s="11">
        <v>1988</v>
      </c>
    </row>
    <row r="2618" spans="1:30" x14ac:dyDescent="0.25">
      <c r="A2618" s="11" t="s">
        <v>579</v>
      </c>
      <c r="B2618" s="12" t="s">
        <v>2414</v>
      </c>
      <c r="C2618" s="11">
        <v>515</v>
      </c>
      <c r="D2618" s="11">
        <v>10300</v>
      </c>
      <c r="E2618" s="12" t="s">
        <v>2415</v>
      </c>
      <c r="F2618" s="11" t="s">
        <v>1322</v>
      </c>
      <c r="G2618" s="11" t="s">
        <v>1909</v>
      </c>
      <c r="H2618" s="11" t="s">
        <v>1903</v>
      </c>
      <c r="I2618" s="11" t="s">
        <v>1903</v>
      </c>
      <c r="J2618" s="14">
        <f>VLOOKUP(Table15[[#This Row],[TechRequired]],OldTree!A:B,2,0)</f>
        <v>3</v>
      </c>
      <c r="K2618" s="23" t="s">
        <v>8954</v>
      </c>
      <c r="L2618" s="14"/>
      <c r="N2618" s="11" t="str">
        <f>INDEX(TreeLookup!$C$1:$DE$21,MATCH(Table15[[#This Row],[CATEGORY]],TreeLookup!$C$1:$C$21,0),MATCH(Table15[[#This Row],[YEAR]],TreeLookup!$C$1:$DE$1,0))</f>
        <v>stagedCombustion1966</v>
      </c>
      <c r="P2618" s="13" t="s">
        <v>6843</v>
      </c>
      <c r="Q2618" s="11" t="s">
        <v>6334</v>
      </c>
      <c r="S2618" s="11">
        <v>1966</v>
      </c>
      <c r="W2618" s="15"/>
      <c r="Y2618" s="11" t="s">
        <v>11007</v>
      </c>
      <c r="AD2618" s="11" t="s">
        <v>11286</v>
      </c>
    </row>
    <row r="2619" spans="1:30" x14ac:dyDescent="0.25">
      <c r="A2619" s="11" t="s">
        <v>1030</v>
      </c>
      <c r="B2619" s="12" t="s">
        <v>3487</v>
      </c>
      <c r="C2619" s="11">
        <v>515</v>
      </c>
      <c r="D2619" s="11">
        <v>10300</v>
      </c>
      <c r="E2619" s="12" t="s">
        <v>3488</v>
      </c>
      <c r="F2619" s="11" t="s">
        <v>1370</v>
      </c>
      <c r="G2619" s="11" t="s">
        <v>5218</v>
      </c>
      <c r="H2619" s="11" t="s">
        <v>1903</v>
      </c>
      <c r="I2619" s="11" t="s">
        <v>1903</v>
      </c>
      <c r="J2619" s="14">
        <f>VLOOKUP(Table15[[#This Row],[TechRequired]],OldTree!A:B,2,0)</f>
        <v>7</v>
      </c>
      <c r="K2619" s="23" t="s">
        <v>8954</v>
      </c>
      <c r="L2619" s="14"/>
      <c r="N2619" s="11" t="str">
        <f>INDEX(TreeLookup!$C$1:$DE$21,MATCH(Table15[[#This Row],[CATEGORY]],TreeLookup!$C$1:$C$21,0),MATCH(Table15[[#This Row],[YEAR]],TreeLookup!$C$1:$DE$1,0))</f>
        <v>stagedCombustion1966</v>
      </c>
      <c r="P2619" s="13" t="s">
        <v>6843</v>
      </c>
      <c r="Q2619" s="11" t="s">
        <v>6334</v>
      </c>
      <c r="R2619" s="21" t="s">
        <v>6367</v>
      </c>
      <c r="S2619" s="11">
        <v>1966</v>
      </c>
      <c r="W2619" s="15"/>
      <c r="Y2619" s="11" t="s">
        <v>11007</v>
      </c>
      <c r="AD2619" s="11" t="s">
        <v>11286</v>
      </c>
    </row>
    <row r="2620" spans="1:30" x14ac:dyDescent="0.25">
      <c r="A2620" s="11" t="s">
        <v>572</v>
      </c>
      <c r="B2620" s="12" t="s">
        <v>3487</v>
      </c>
      <c r="C2620" s="11">
        <v>515</v>
      </c>
      <c r="D2620" s="11">
        <v>10300</v>
      </c>
      <c r="E2620" s="12" t="s">
        <v>3488</v>
      </c>
      <c r="F2620" s="11" t="s">
        <v>1322</v>
      </c>
      <c r="G2620" s="11" t="s">
        <v>1418</v>
      </c>
      <c r="H2620" s="11" t="s">
        <v>1903</v>
      </c>
      <c r="I2620" s="11" t="s">
        <v>1903</v>
      </c>
      <c r="J2620" s="14">
        <f>VLOOKUP(Table15[[#This Row],[TechRequired]],OldTree!A:B,2,0)</f>
        <v>3</v>
      </c>
      <c r="K2620" s="23" t="s">
        <v>8954</v>
      </c>
      <c r="L2620" s="14"/>
      <c r="N2620" s="11" t="str">
        <f>INDEX(TreeLookup!$C$1:$DE$21,MATCH(Table15[[#This Row],[CATEGORY]],TreeLookup!$C$1:$C$21,0),MATCH(Table15[[#This Row],[YEAR]],TreeLookup!$C$1:$DE$1,0))</f>
        <v>stagedCombustion1966</v>
      </c>
      <c r="P2620" s="13" t="s">
        <v>6843</v>
      </c>
      <c r="Q2620" s="11" t="s">
        <v>6334</v>
      </c>
      <c r="R2620" s="21" t="s">
        <v>6367</v>
      </c>
      <c r="S2620" s="11">
        <v>1966</v>
      </c>
      <c r="W2620" s="15"/>
      <c r="Y2620" s="11" t="s">
        <v>11007</v>
      </c>
      <c r="AD2620" s="11" t="s">
        <v>11286</v>
      </c>
    </row>
    <row r="2621" spans="1:30" x14ac:dyDescent="0.25">
      <c r="A2621" s="11" t="s">
        <v>3152</v>
      </c>
      <c r="B2621" s="12" t="s">
        <v>3487</v>
      </c>
      <c r="C2621" s="11">
        <v>515</v>
      </c>
      <c r="D2621" s="11">
        <v>10300</v>
      </c>
      <c r="E2621" s="12" t="s">
        <v>3488</v>
      </c>
      <c r="F2621" s="11" t="s">
        <v>1324</v>
      </c>
      <c r="G2621" s="11" t="s">
        <v>5691</v>
      </c>
      <c r="H2621" s="11" t="s">
        <v>1903</v>
      </c>
      <c r="I2621" s="11" t="s">
        <v>1903</v>
      </c>
      <c r="J2621" s="14">
        <f>VLOOKUP(Table15[[#This Row],[TechRequired]],OldTree!A:B,2,0)</f>
        <v>2</v>
      </c>
      <c r="K2621" s="23" t="s">
        <v>8954</v>
      </c>
      <c r="L2621" s="14"/>
      <c r="N2621" s="11" t="str">
        <f>INDEX(TreeLookup!$C$1:$DE$21,MATCH(Table15[[#This Row],[CATEGORY]],TreeLookup!$C$1:$C$21,0),MATCH(Table15[[#This Row],[YEAR]],TreeLookup!$C$1:$DE$1,0))</f>
        <v>stagedCombustion1966</v>
      </c>
      <c r="P2621" s="13" t="s">
        <v>6843</v>
      </c>
      <c r="Q2621" s="11" t="s">
        <v>6334</v>
      </c>
      <c r="R2621" s="21" t="s">
        <v>6367</v>
      </c>
      <c r="S2621" s="11">
        <v>1966</v>
      </c>
      <c r="V2621" s="12" t="s">
        <v>8899</v>
      </c>
      <c r="W2621" s="15">
        <v>42874</v>
      </c>
      <c r="Y2621" s="11" t="s">
        <v>11007</v>
      </c>
      <c r="AD2621" s="11" t="s">
        <v>11286</v>
      </c>
    </row>
    <row r="2622" spans="1:30" x14ac:dyDescent="0.25">
      <c r="A2622" s="11" t="s">
        <v>575</v>
      </c>
      <c r="B2622" s="12" t="s">
        <v>3487</v>
      </c>
      <c r="C2622" s="11">
        <v>515</v>
      </c>
      <c r="D2622" s="11">
        <v>10300</v>
      </c>
      <c r="E2622" s="12" t="s">
        <v>3488</v>
      </c>
      <c r="F2622" s="11" t="s">
        <v>1322</v>
      </c>
      <c r="G2622" s="21" t="s">
        <v>11292</v>
      </c>
      <c r="H2622" s="11" t="s">
        <v>1903</v>
      </c>
      <c r="I2622" s="11" t="s">
        <v>1903</v>
      </c>
      <c r="J2622" s="14">
        <f>VLOOKUP(Table15[[#This Row],[TechRequired]],OldTree!A:B,2,0)</f>
        <v>3</v>
      </c>
      <c r="K2622" s="23" t="s">
        <v>8954</v>
      </c>
      <c r="L2622" s="14"/>
      <c r="N2622" s="11" t="str">
        <f>INDEX(TreeLookup!$C$1:$DE$21,MATCH(Table15[[#This Row],[CATEGORY]],TreeLookup!$C$1:$C$21,0),MATCH(Table15[[#This Row],[YEAR]],TreeLookup!$C$1:$DE$1,0))</f>
        <v>stagedCombustion1966</v>
      </c>
      <c r="P2622" s="13" t="s">
        <v>6843</v>
      </c>
      <c r="Q2622" s="11" t="s">
        <v>6334</v>
      </c>
      <c r="R2622" s="21" t="s">
        <v>6367</v>
      </c>
      <c r="S2622" s="11">
        <v>1966</v>
      </c>
      <c r="W2622" s="15"/>
      <c r="Y2622" s="11" t="s">
        <v>11007</v>
      </c>
      <c r="AD2622" s="11" t="s">
        <v>11286</v>
      </c>
    </row>
    <row r="2623" spans="1:30" x14ac:dyDescent="0.25">
      <c r="A2623" s="11" t="s">
        <v>892</v>
      </c>
      <c r="B2623" s="12" t="s">
        <v>2367</v>
      </c>
      <c r="C2623" s="11">
        <v>445</v>
      </c>
      <c r="D2623" s="11">
        <v>35600</v>
      </c>
      <c r="E2623" s="12" t="s">
        <v>2368</v>
      </c>
      <c r="F2623" s="11" t="s">
        <v>1356</v>
      </c>
      <c r="G2623" s="11" t="s">
        <v>1909</v>
      </c>
      <c r="H2623" s="11" t="s">
        <v>1903</v>
      </c>
      <c r="I2623" s="11" t="s">
        <v>1903</v>
      </c>
      <c r="J2623" s="14">
        <f>VLOOKUP(Table15[[#This Row],[TechRequired]],OldTree!A:B,2,0)</f>
        <v>5</v>
      </c>
      <c r="K2623" s="22" t="s">
        <v>8954</v>
      </c>
      <c r="L2623" s="14"/>
      <c r="N2623" s="11" t="str">
        <f>INDEX(TreeLookup!$C$1:$DE$21,MATCH(Table15[[#This Row],[CATEGORY]],TreeLookup!$C$1:$C$21,0),MATCH(Table15[[#This Row],[YEAR]],TreeLookup!$C$1:$DE$1,0))</f>
        <v>stagedCombustion1998</v>
      </c>
      <c r="P2623" s="13" t="s">
        <v>6843</v>
      </c>
      <c r="Q2623" s="11" t="s">
        <v>6538</v>
      </c>
      <c r="S2623" s="11">
        <v>1999</v>
      </c>
      <c r="W2623" s="15"/>
      <c r="AD2623" s="11" t="s">
        <v>11286</v>
      </c>
    </row>
    <row r="2624" spans="1:30" x14ac:dyDescent="0.25">
      <c r="A2624" s="11" t="s">
        <v>1818</v>
      </c>
      <c r="B2624" s="12" t="s">
        <v>6402</v>
      </c>
      <c r="C2624" s="11">
        <v>6500</v>
      </c>
      <c r="D2624" s="11">
        <v>130000</v>
      </c>
      <c r="E2624" s="12" t="s">
        <v>9925</v>
      </c>
      <c r="F2624" s="11" t="s">
        <v>1324</v>
      </c>
      <c r="G2624" s="11" t="s">
        <v>5727</v>
      </c>
      <c r="H2624" s="11" t="s">
        <v>1903</v>
      </c>
      <c r="I2624" s="21" t="s">
        <v>1903</v>
      </c>
      <c r="J2624" s="14">
        <f>VLOOKUP(Table15[[#This Row],[TechRequired]],OldTree!A:B,2,0)</f>
        <v>2</v>
      </c>
      <c r="K2624" s="22" t="s">
        <v>8954</v>
      </c>
      <c r="L2624" s="14"/>
      <c r="M2624" s="14">
        <v>7</v>
      </c>
      <c r="N2624" s="11" t="str">
        <f>INDEX(TreeLookup!$C$1:$DE$21,MATCH(Table15[[#This Row],[CATEGORY]],TreeLookup!$C$1:$C$21,0),MATCH(Table15[[#This Row],[YEAR]],TreeLookup!$C$1:$DE$1,0))</f>
        <v>stagedCombustion1970</v>
      </c>
      <c r="P2624" s="25" t="s">
        <v>6843</v>
      </c>
      <c r="Q2624" s="11"/>
      <c r="R2624" s="21" t="s">
        <v>897</v>
      </c>
      <c r="S2624" s="11">
        <v>1971</v>
      </c>
      <c r="U2624" s="11" t="s">
        <v>6886</v>
      </c>
      <c r="W2624" s="15"/>
      <c r="AD2624" s="11" t="s">
        <v>11286</v>
      </c>
    </row>
    <row r="2625" spans="1:30" x14ac:dyDescent="0.25">
      <c r="A2625" s="35" t="s">
        <v>6355</v>
      </c>
      <c r="B2625" s="12" t="s">
        <v>6355</v>
      </c>
      <c r="F2625" s="11" t="s">
        <v>1370</v>
      </c>
      <c r="G2625" s="11" t="s">
        <v>6059</v>
      </c>
      <c r="H2625" s="11" t="s">
        <v>1903</v>
      </c>
      <c r="J2625" s="16">
        <f>VLOOKUP(Table15[[#This Row],[TechRequired]],OldTree!A:B,2,0)</f>
        <v>7</v>
      </c>
      <c r="K2625" s="23" t="s">
        <v>8954</v>
      </c>
      <c r="L2625" s="16"/>
      <c r="N2625" s="11" t="str">
        <f>INDEX(TreeLookup!$C$1:$DE$21,MATCH(Table15[[#This Row],[CATEGORY]],TreeLookup!$C$1:$C$21,0),MATCH(Table15[[#This Row],[YEAR]],TreeLookup!$C$1:$DE$1,0))</f>
        <v>stagedCombustion2004</v>
      </c>
      <c r="Q2625" s="11"/>
      <c r="R2625" s="11" t="s">
        <v>6349</v>
      </c>
      <c r="S2625" s="11">
        <v>2004</v>
      </c>
    </row>
    <row r="2626" spans="1:30" x14ac:dyDescent="0.25">
      <c r="A2626" s="11" t="s">
        <v>1819</v>
      </c>
      <c r="B2626" s="12" t="s">
        <v>6403</v>
      </c>
      <c r="C2626" s="11">
        <v>8500</v>
      </c>
      <c r="D2626" s="11">
        <v>170000</v>
      </c>
      <c r="E2626" s="12" t="s">
        <v>9926</v>
      </c>
      <c r="F2626" s="11" t="s">
        <v>1324</v>
      </c>
      <c r="G2626" s="11" t="s">
        <v>5727</v>
      </c>
      <c r="H2626" s="11" t="s">
        <v>1903</v>
      </c>
      <c r="I2626" s="21" t="s">
        <v>1903</v>
      </c>
      <c r="J2626" s="14">
        <f>VLOOKUP(Table15[[#This Row],[TechRequired]],OldTree!A:B,2,0)</f>
        <v>2</v>
      </c>
      <c r="K2626" s="22" t="s">
        <v>8954</v>
      </c>
      <c r="L2626" s="14"/>
      <c r="M2626" s="14">
        <v>8</v>
      </c>
      <c r="N2626" s="11" t="str">
        <f>INDEX(TreeLookup!$C$1:$DE$21,MATCH(Table15[[#This Row],[CATEGORY]],TreeLookup!$C$1:$C$21,0),MATCH(Table15[[#This Row],[YEAR]],TreeLookup!$C$1:$DE$1,0))</f>
        <v>stagedCombustion1972</v>
      </c>
      <c r="P2626" s="25" t="s">
        <v>6843</v>
      </c>
      <c r="Q2626" s="11"/>
      <c r="R2626" s="21" t="s">
        <v>898</v>
      </c>
      <c r="S2626" s="11">
        <v>1974</v>
      </c>
      <c r="U2626" s="11" t="s">
        <v>6887</v>
      </c>
      <c r="W2626" s="15"/>
      <c r="AD2626" s="11" t="s">
        <v>11286</v>
      </c>
    </row>
    <row r="2627" spans="1:30" x14ac:dyDescent="0.25">
      <c r="A2627" s="36" t="s">
        <v>10922</v>
      </c>
      <c r="B2627" s="12" t="s">
        <v>6353</v>
      </c>
      <c r="F2627" s="11" t="s">
        <v>1370</v>
      </c>
      <c r="G2627" s="11" t="s">
        <v>6059</v>
      </c>
      <c r="H2627" s="11" t="s">
        <v>1903</v>
      </c>
      <c r="J2627" s="16">
        <f>VLOOKUP(Table15[[#This Row],[TechRequired]],OldTree!A:B,2,0)</f>
        <v>7</v>
      </c>
      <c r="K2627" s="23" t="s">
        <v>8954</v>
      </c>
      <c r="L2627" s="16"/>
      <c r="N2627" s="11" t="str">
        <f>INDEX(TreeLookup!$C$1:$DE$21,MATCH(Table15[[#This Row],[CATEGORY]],TreeLookup!$C$1:$C$21,0),MATCH(Table15[[#This Row],[YEAR]],TreeLookup!$C$1:$DE$1,0))</f>
        <v>stagedCombustion1992</v>
      </c>
      <c r="Q2627" s="11" t="s">
        <v>6354</v>
      </c>
      <c r="R2627" s="11" t="s">
        <v>6349</v>
      </c>
      <c r="S2627" s="11">
        <v>1997</v>
      </c>
    </row>
    <row r="2628" spans="1:30" x14ac:dyDescent="0.25">
      <c r="A2628" s="11" t="s">
        <v>1416</v>
      </c>
      <c r="B2628" s="12" t="s">
        <v>1416</v>
      </c>
      <c r="G2628" s="11" t="s">
        <v>6059</v>
      </c>
      <c r="H2628" s="11" t="s">
        <v>1903</v>
      </c>
      <c r="J2628" s="16" t="e">
        <f>VLOOKUP(Table15[[#This Row],[TechRequired]],OldTree!A:B,2,0)</f>
        <v>#N/A</v>
      </c>
      <c r="K2628" s="22" t="s">
        <v>8954</v>
      </c>
      <c r="L2628" s="16"/>
      <c r="N2628" s="11" t="str">
        <f>INDEX(TreeLookup!$C$1:$DE$21,MATCH(Table15[[#This Row],[CATEGORY]],TreeLookup!$C$1:$C$21,0),MATCH(Table15[[#This Row],[YEAR]],TreeLookup!$C$1:$DE$1,0))</f>
        <v>stagedCombustion1998</v>
      </c>
      <c r="Q2628" s="11" t="s">
        <v>6363</v>
      </c>
      <c r="R2628" s="11" t="s">
        <v>6362</v>
      </c>
      <c r="S2628" s="11">
        <v>2002</v>
      </c>
    </row>
    <row r="2629" spans="1:30" x14ac:dyDescent="0.25">
      <c r="A2629" s="11" t="s">
        <v>6337</v>
      </c>
      <c r="B2629" s="12" t="s">
        <v>6337</v>
      </c>
      <c r="G2629" s="11" t="s">
        <v>6059</v>
      </c>
      <c r="H2629" s="11" t="s">
        <v>1903</v>
      </c>
      <c r="J2629" s="16" t="e">
        <f>VLOOKUP(Table15[[#This Row],[TechRequired]],OldTree!A:B,2,0)</f>
        <v>#N/A</v>
      </c>
      <c r="K2629" s="23" t="s">
        <v>8954</v>
      </c>
      <c r="L2629" s="16"/>
      <c r="N2629" s="11" t="str">
        <f>INDEX(TreeLookup!$C$1:$DE$21,MATCH(Table15[[#This Row],[CATEGORY]],TreeLookup!$C$1:$C$21,0),MATCH(Table15[[#This Row],[YEAR]],TreeLookup!$C$1:$DE$1,0))</f>
        <v>stagedCombustion2009</v>
      </c>
      <c r="Q2629" s="11" t="s">
        <v>6338</v>
      </c>
      <c r="R2629" s="11" t="s">
        <v>6335</v>
      </c>
      <c r="S2629" s="11">
        <v>2009</v>
      </c>
    </row>
    <row r="2630" spans="1:30" x14ac:dyDescent="0.25">
      <c r="A2630" s="35" t="s">
        <v>6339</v>
      </c>
      <c r="B2630" s="12" t="s">
        <v>6339</v>
      </c>
      <c r="F2630" s="11" t="s">
        <v>1371</v>
      </c>
      <c r="G2630" s="11" t="s">
        <v>6059</v>
      </c>
      <c r="H2630" s="11" t="s">
        <v>1903</v>
      </c>
      <c r="J2630" s="16">
        <f>VLOOKUP(Table15[[#This Row],[TechRequired]],OldTree!A:B,2,0)</f>
        <v>8</v>
      </c>
      <c r="K2630" s="23" t="s">
        <v>8954</v>
      </c>
      <c r="L2630" s="16"/>
      <c r="M2630" s="14">
        <v>10</v>
      </c>
      <c r="N2630" s="11" t="str">
        <f>INDEX(TreeLookup!$C$1:$DE$21,MATCH(Table15[[#This Row],[CATEGORY]],TreeLookup!$C$1:$C$21,0),MATCH(Table15[[#This Row],[YEAR]],TreeLookup!$C$1:$DE$1,0))</f>
        <v>stagedCombustion2014</v>
      </c>
      <c r="Q2630" s="11" t="s">
        <v>6342</v>
      </c>
      <c r="R2630" s="11" t="s">
        <v>6335</v>
      </c>
      <c r="S2630" s="11">
        <v>2018</v>
      </c>
    </row>
    <row r="2631" spans="1:30" x14ac:dyDescent="0.25">
      <c r="A2631" s="35" t="s">
        <v>5628</v>
      </c>
      <c r="B2631" s="12" t="s">
        <v>5628</v>
      </c>
      <c r="G2631" s="11" t="s">
        <v>6059</v>
      </c>
      <c r="H2631" s="11" t="s">
        <v>1903</v>
      </c>
      <c r="J2631" s="16" t="e">
        <f>VLOOKUP(Table15[[#This Row],[TechRequired]],OldTree!A:B,2,0)</f>
        <v>#N/A</v>
      </c>
      <c r="K2631" s="22" t="s">
        <v>8954</v>
      </c>
      <c r="L2631" s="16"/>
      <c r="M2631" s="14">
        <v>10</v>
      </c>
      <c r="N2631" s="11" t="str">
        <f>INDEX(TreeLookup!$C$1:$DE$21,MATCH(Table15[[#This Row],[CATEGORY]],TreeLookup!$C$1:$C$21,0),MATCH(Table15[[#This Row],[YEAR]],TreeLookup!$C$1:$DE$1,0))</f>
        <v>stagedCombustion2014</v>
      </c>
      <c r="Q2631" s="11" t="s">
        <v>6336</v>
      </c>
      <c r="R2631" s="11" t="s">
        <v>6335</v>
      </c>
      <c r="S2631" s="11">
        <v>2014</v>
      </c>
    </row>
    <row r="2632" spans="1:30" x14ac:dyDescent="0.25">
      <c r="A2632" s="11" t="s">
        <v>6340</v>
      </c>
      <c r="B2632" s="12" t="s">
        <v>6340</v>
      </c>
      <c r="F2632" s="11" t="s">
        <v>1371</v>
      </c>
      <c r="G2632" s="11" t="s">
        <v>6059</v>
      </c>
      <c r="H2632" s="11" t="s">
        <v>1903</v>
      </c>
      <c r="J2632" s="16">
        <f>VLOOKUP(Table15[[#This Row],[TechRequired]],OldTree!A:B,2,0)</f>
        <v>8</v>
      </c>
      <c r="K2632" s="23" t="s">
        <v>8954</v>
      </c>
      <c r="L2632" s="16"/>
      <c r="M2632" s="14">
        <v>10</v>
      </c>
      <c r="N2632" s="11" t="str">
        <f>INDEX(TreeLookup!$C$1:$DE$21,MATCH(Table15[[#This Row],[CATEGORY]],TreeLookup!$C$1:$C$21,0),MATCH(Table15[[#This Row],[YEAR]],TreeLookup!$C$1:$DE$1,0))</f>
        <v>stagedCombustion2009</v>
      </c>
      <c r="Q2632" s="11" t="s">
        <v>6341</v>
      </c>
      <c r="R2632" s="11" t="s">
        <v>6335</v>
      </c>
      <c r="S2632" s="11">
        <v>2013</v>
      </c>
    </row>
    <row r="2633" spans="1:30" x14ac:dyDescent="0.25">
      <c r="A2633" s="11" t="s">
        <v>6368</v>
      </c>
      <c r="B2633" s="12" t="s">
        <v>6368</v>
      </c>
      <c r="G2633" s="11" t="s">
        <v>6059</v>
      </c>
      <c r="H2633" s="11" t="s">
        <v>1903</v>
      </c>
      <c r="J2633" s="16" t="e">
        <f>VLOOKUP(Table15[[#This Row],[TechRequired]],OldTree!A:B,2,0)</f>
        <v>#N/A</v>
      </c>
      <c r="K2633" s="23" t="s">
        <v>8954</v>
      </c>
      <c r="L2633" s="16"/>
      <c r="N2633" s="11" t="str">
        <f>INDEX(TreeLookup!$C$1:$DE$21,MATCH(Table15[[#This Row],[CATEGORY]],TreeLookup!$C$1:$C$21,0),MATCH(Table15[[#This Row],[YEAR]],TreeLookup!$C$1:$DE$1,0))</f>
        <v>stagedCombustion1966</v>
      </c>
      <c r="P2633" s="13" t="s">
        <v>6843</v>
      </c>
      <c r="Q2633" s="11" t="s">
        <v>6334</v>
      </c>
      <c r="R2633" s="11" t="s">
        <v>6367</v>
      </c>
      <c r="S2633" s="11">
        <v>1966</v>
      </c>
      <c r="AD2633" s="11" t="s">
        <v>11286</v>
      </c>
    </row>
    <row r="2634" spans="1:30" x14ac:dyDescent="0.25">
      <c r="A2634" s="35" t="s">
        <v>6369</v>
      </c>
      <c r="B2634" s="12" t="s">
        <v>6369</v>
      </c>
      <c r="C2634" s="11">
        <v>200</v>
      </c>
      <c r="D2634" s="11">
        <v>40000</v>
      </c>
      <c r="F2634" s="11" t="s">
        <v>1369</v>
      </c>
      <c r="G2634" s="11" t="s">
        <v>6059</v>
      </c>
      <c r="H2634" s="11" t="s">
        <v>1903</v>
      </c>
      <c r="J2634" s="16">
        <f>VLOOKUP(Table15[[#This Row],[TechRequired]],OldTree!A:B,2,0)</f>
        <v>6</v>
      </c>
      <c r="K2634" s="23" t="s">
        <v>8954</v>
      </c>
      <c r="L2634" s="16"/>
      <c r="N2634" s="11" t="str">
        <f>INDEX(TreeLookup!$C$1:$DE$21,MATCH(Table15[[#This Row],[CATEGORY]],TreeLookup!$C$1:$C$21,0),MATCH(Table15[[#This Row],[YEAR]],TreeLookup!$C$1:$DE$1,0))</f>
        <v>stagedCombustion1992</v>
      </c>
      <c r="P2634" s="13" t="s">
        <v>6843</v>
      </c>
      <c r="Q2634" s="11" t="s">
        <v>6334</v>
      </c>
      <c r="R2634" s="11" t="s">
        <v>6367</v>
      </c>
      <c r="S2634" s="11">
        <v>1993</v>
      </c>
      <c r="AD2634" s="11" t="s">
        <v>11286</v>
      </c>
    </row>
    <row r="2635" spans="1:30" x14ac:dyDescent="0.25">
      <c r="A2635" s="35" t="s">
        <v>6370</v>
      </c>
      <c r="B2635" s="12" t="s">
        <v>6370</v>
      </c>
      <c r="C2635" s="11">
        <v>300</v>
      </c>
      <c r="D2635" s="11">
        <v>60000</v>
      </c>
      <c r="F2635" s="11" t="s">
        <v>1370</v>
      </c>
      <c r="G2635" s="11" t="s">
        <v>6059</v>
      </c>
      <c r="H2635" s="11" t="s">
        <v>1903</v>
      </c>
      <c r="J2635" s="16">
        <f>VLOOKUP(Table15[[#This Row],[TechRequired]],OldTree!A:B,2,0)</f>
        <v>7</v>
      </c>
      <c r="K2635" s="23" t="s">
        <v>8954</v>
      </c>
      <c r="L2635" s="16"/>
      <c r="N2635" s="11" t="str">
        <f>INDEX(TreeLookup!$C$1:$DE$21,MATCH(Table15[[#This Row],[CATEGORY]],TreeLookup!$C$1:$C$21,0),MATCH(Table15[[#This Row],[YEAR]],TreeLookup!$C$1:$DE$1,0))</f>
        <v>stagedCombustion2004</v>
      </c>
      <c r="P2635" s="13" t="s">
        <v>6843</v>
      </c>
      <c r="Q2635" s="11" t="s">
        <v>6334</v>
      </c>
      <c r="R2635" s="11" t="s">
        <v>6367</v>
      </c>
      <c r="S2635" s="11">
        <v>2005</v>
      </c>
      <c r="AD2635" s="11" t="s">
        <v>11286</v>
      </c>
    </row>
    <row r="2636" spans="1:30" x14ac:dyDescent="0.25">
      <c r="A2636" s="11" t="s">
        <v>6402</v>
      </c>
      <c r="B2636" s="12" t="s">
        <v>6402</v>
      </c>
      <c r="G2636" s="11" t="s">
        <v>6059</v>
      </c>
      <c r="H2636" s="11" t="s">
        <v>1903</v>
      </c>
      <c r="J2636" s="16" t="e">
        <f>VLOOKUP(Table15[[#This Row],[TechRequired]],OldTree!A:B,2,0)</f>
        <v>#N/A</v>
      </c>
      <c r="K2636" s="23" t="s">
        <v>8954</v>
      </c>
      <c r="L2636" s="16"/>
      <c r="N2636" s="11" t="str">
        <f>INDEX(TreeLookup!$C$1:$DE$21,MATCH(Table15[[#This Row],[CATEGORY]],TreeLookup!$C$1:$C$21,0),MATCH(Table15[[#This Row],[YEAR]],TreeLookup!$C$1:$DE$1,0))</f>
        <v>stagedCombustion1970</v>
      </c>
      <c r="Q2636" s="11"/>
      <c r="R2636" s="11" t="s">
        <v>897</v>
      </c>
      <c r="S2636" s="11">
        <v>1971</v>
      </c>
    </row>
    <row r="2637" spans="1:30" x14ac:dyDescent="0.25">
      <c r="A2637" s="11" t="s">
        <v>4507</v>
      </c>
      <c r="B2637" s="12" t="s">
        <v>7348</v>
      </c>
      <c r="C2637" s="11">
        <v>13000</v>
      </c>
      <c r="D2637" s="11">
        <v>38000</v>
      </c>
      <c r="E2637" s="12" t="s">
        <v>10332</v>
      </c>
      <c r="F2637" s="11" t="s">
        <v>1326</v>
      </c>
      <c r="G2637" s="11" t="s">
        <v>1916</v>
      </c>
      <c r="H2637" s="11" t="s">
        <v>1903</v>
      </c>
      <c r="I2637" s="11" t="s">
        <v>5091</v>
      </c>
      <c r="J2637" s="14">
        <f>VLOOKUP(Table15[[#This Row],[TechRequired]],OldTree!A:B,2,0)</f>
        <v>5</v>
      </c>
      <c r="K2637" s="22" t="s">
        <v>8954</v>
      </c>
      <c r="L2637" s="14"/>
      <c r="N2637" s="11" t="str">
        <f>INDEX(TreeLookup!$C$1:$DE$21,MATCH(Table15[[#This Row],[CATEGORY]],TreeLookup!$C$1:$C$21,0),MATCH(Table15[[#This Row],[YEAR]],TreeLookup!$C$1:$DE$1,0))</f>
        <v>stagedCombustion1981</v>
      </c>
      <c r="P2637" s="13" t="s">
        <v>6842</v>
      </c>
      <c r="Q2637" s="11" t="s">
        <v>6298</v>
      </c>
      <c r="S2637" s="11">
        <v>1985</v>
      </c>
      <c r="W2637" s="15"/>
    </row>
    <row r="2638" spans="1:30" x14ac:dyDescent="0.25">
      <c r="A2638" s="11" t="s">
        <v>1022</v>
      </c>
      <c r="B2638" s="12" t="s">
        <v>6395</v>
      </c>
      <c r="C2638" s="11">
        <v>1000</v>
      </c>
      <c r="D2638" s="11">
        <v>3500</v>
      </c>
      <c r="E2638" s="12" t="s">
        <v>5630</v>
      </c>
      <c r="F2638" s="11" t="s">
        <v>1369</v>
      </c>
      <c r="G2638" s="11" t="s">
        <v>1418</v>
      </c>
      <c r="H2638" s="11" t="s">
        <v>1903</v>
      </c>
      <c r="I2638" s="11" t="s">
        <v>5091</v>
      </c>
      <c r="J2638" s="14">
        <f>VLOOKUP(Table15[[#This Row],[TechRequired]],OldTree!A:B,2,0)</f>
        <v>6</v>
      </c>
      <c r="K2638" s="22" t="s">
        <v>8954</v>
      </c>
      <c r="L2638" s="14"/>
      <c r="N2638" s="11" t="str">
        <f>INDEX(TreeLookup!$C$1:$DE$21,MATCH(Table15[[#This Row],[CATEGORY]],TreeLookup!$C$1:$C$21,0),MATCH(Table15[[#This Row],[YEAR]],TreeLookup!$C$1:$DE$1,0))</f>
        <v>stagedCombustion1981</v>
      </c>
      <c r="P2638" s="13" t="s">
        <v>6842</v>
      </c>
      <c r="Q2638" s="11" t="s">
        <v>6298</v>
      </c>
      <c r="R2638" s="21" t="s">
        <v>6394</v>
      </c>
      <c r="S2638" s="11">
        <v>1985</v>
      </c>
      <c r="W2638" s="15"/>
    </row>
    <row r="2639" spans="1:30" x14ac:dyDescent="0.25">
      <c r="A2639" s="11" t="s">
        <v>6403</v>
      </c>
      <c r="B2639" s="12" t="s">
        <v>6403</v>
      </c>
      <c r="G2639" s="11" t="s">
        <v>6059</v>
      </c>
      <c r="H2639" s="11" t="s">
        <v>1903</v>
      </c>
      <c r="J2639" s="16" t="e">
        <f>VLOOKUP(Table15[[#This Row],[TechRequired]],OldTree!A:B,2,0)</f>
        <v>#N/A</v>
      </c>
      <c r="K2639" s="23" t="s">
        <v>8954</v>
      </c>
      <c r="L2639" s="16"/>
      <c r="N2639" s="11" t="str">
        <f>INDEX(TreeLookup!$C$1:$DE$21,MATCH(Table15[[#This Row],[CATEGORY]],TreeLookup!$C$1:$C$21,0),MATCH(Table15[[#This Row],[YEAR]],TreeLookup!$C$1:$DE$1,0))</f>
        <v>stagedCombustion1972</v>
      </c>
      <c r="Q2639" s="11"/>
      <c r="R2639" s="11" t="s">
        <v>898</v>
      </c>
      <c r="S2639" s="11">
        <v>1974</v>
      </c>
    </row>
    <row r="2640" spans="1:30" x14ac:dyDescent="0.25">
      <c r="A2640" s="11" t="s">
        <v>8722</v>
      </c>
      <c r="B2640" s="12" t="s">
        <v>8723</v>
      </c>
      <c r="C2640" s="11">
        <v>200</v>
      </c>
      <c r="D2640" s="11">
        <v>8000</v>
      </c>
      <c r="E2640" s="12" t="s">
        <v>8724</v>
      </c>
      <c r="F2640" s="11" t="s">
        <v>1356</v>
      </c>
      <c r="G2640" s="11" t="s">
        <v>8770</v>
      </c>
      <c r="H2640" s="11" t="s">
        <v>1903</v>
      </c>
      <c r="I2640" s="11" t="s">
        <v>1903</v>
      </c>
      <c r="J2640" s="16">
        <f>VLOOKUP(Table15[[#This Row],[TechRequired]],OldTree!A:B,2,0)</f>
        <v>5</v>
      </c>
      <c r="K2640" s="23" t="s">
        <v>8945</v>
      </c>
      <c r="L2640" s="16" t="s">
        <v>8672</v>
      </c>
      <c r="M2640" s="14">
        <v>10</v>
      </c>
      <c r="N2640" s="17" t="str">
        <f>INDEX(TreeLookup!$C$1:$DE$21,MATCH(Table15[[#This Row],[CATEGORY]],TreeLookup!$C$1:$C$21,0),MATCH(Table15[[#This Row],[YEAR]],TreeLookup!$C$1:$DE$1,0))</f>
        <v>orbitalRocketry2009</v>
      </c>
      <c r="P2640" s="13" t="s">
        <v>6843</v>
      </c>
      <c r="Q2640" s="12" t="s">
        <v>6706</v>
      </c>
      <c r="S2640" s="11">
        <v>2012</v>
      </c>
      <c r="W2640" s="15"/>
      <c r="AC2640" s="11" t="s">
        <v>11286</v>
      </c>
    </row>
    <row r="2641" spans="1:34" x14ac:dyDescent="0.25">
      <c r="A2641" s="11" t="s">
        <v>6315</v>
      </c>
      <c r="B2641" s="12" t="s">
        <v>6315</v>
      </c>
      <c r="G2641" s="11" t="s">
        <v>6059</v>
      </c>
      <c r="H2641" s="11" t="s">
        <v>1903</v>
      </c>
      <c r="J2641" s="16" t="e">
        <f>VLOOKUP(Table15[[#This Row],[TechRequired]],OldTree!A:B,2,0)</f>
        <v>#N/A</v>
      </c>
      <c r="K2641" s="22" t="s">
        <v>8954</v>
      </c>
      <c r="L2641" s="16"/>
      <c r="N2641" s="11" t="str">
        <f>INDEX(TreeLookup!$C$1:$DE$21,MATCH(Table15[[#This Row],[CATEGORY]],TreeLookup!$C$1:$C$21,0),MATCH(Table15[[#This Row],[YEAR]],TreeLookup!$C$1:$DE$1,0))</f>
        <v>stagedCombustion1969</v>
      </c>
      <c r="Q2641" s="11" t="s">
        <v>6316</v>
      </c>
      <c r="R2641" s="11" t="s">
        <v>6314</v>
      </c>
      <c r="S2641" s="11">
        <v>1969</v>
      </c>
    </row>
    <row r="2642" spans="1:34" x14ac:dyDescent="0.25">
      <c r="A2642" s="11" t="s">
        <v>702</v>
      </c>
      <c r="B2642" s="12" t="s">
        <v>3480</v>
      </c>
      <c r="C2642" s="11">
        <v>350</v>
      </c>
      <c r="D2642" s="11">
        <v>15000</v>
      </c>
      <c r="E2642" s="12" t="s">
        <v>3481</v>
      </c>
      <c r="F2642" s="11" t="s">
        <v>1329</v>
      </c>
      <c r="G2642" s="21" t="s">
        <v>11292</v>
      </c>
      <c r="H2642" s="11" t="s">
        <v>1903</v>
      </c>
      <c r="I2642" s="11" t="s">
        <v>1903</v>
      </c>
      <c r="J2642" s="14">
        <f>VLOOKUP(Table15[[#This Row],[TechRequired]],OldTree!A:B,2,0)</f>
        <v>4</v>
      </c>
      <c r="K2642" s="22" t="s">
        <v>8945</v>
      </c>
      <c r="L2642" s="14"/>
      <c r="N2642" s="11" t="str">
        <f>INDEX(TreeLookup!$C$1:$DE$21,MATCH(Table15[[#This Row],[CATEGORY]],TreeLookup!$C$1:$C$21,0),MATCH(Table15[[#This Row],[YEAR]],TreeLookup!$C$1:$DE$1,0))</f>
        <v>orbitalRocketry1964</v>
      </c>
      <c r="P2642" s="13" t="s">
        <v>6843</v>
      </c>
      <c r="Q2642" s="11" t="s">
        <v>6388</v>
      </c>
      <c r="R2642" s="21" t="s">
        <v>6387</v>
      </c>
      <c r="S2642" s="11">
        <v>1964</v>
      </c>
      <c r="W2642" s="15"/>
      <c r="AD2642" s="11" t="s">
        <v>11286</v>
      </c>
    </row>
    <row r="2643" spans="1:34" x14ac:dyDescent="0.25">
      <c r="A2643" s="35" t="s">
        <v>6317</v>
      </c>
      <c r="B2643" s="12" t="s">
        <v>6317</v>
      </c>
      <c r="G2643" s="11" t="s">
        <v>6059</v>
      </c>
      <c r="H2643" s="11" t="s">
        <v>1903</v>
      </c>
      <c r="J2643" s="16" t="e">
        <f>VLOOKUP(Table15[[#This Row],[TechRequired]],OldTree!A:B,2,0)</f>
        <v>#N/A</v>
      </c>
      <c r="K2643" s="23" t="s">
        <v>8954</v>
      </c>
      <c r="L2643" s="16"/>
      <c r="N2643" s="11" t="str">
        <f>INDEX(TreeLookup!$C$1:$DE$21,MATCH(Table15[[#This Row],[CATEGORY]],TreeLookup!$C$1:$C$21,0),MATCH(Table15[[#This Row],[YEAR]],TreeLookup!$C$1:$DE$1,0))</f>
        <v>stagedCombustion1992</v>
      </c>
      <c r="Q2643" s="11" t="s">
        <v>6318</v>
      </c>
      <c r="R2643" s="11" t="s">
        <v>6314</v>
      </c>
      <c r="S2643" s="11">
        <v>1994</v>
      </c>
    </row>
    <row r="2644" spans="1:34" x14ac:dyDescent="0.25">
      <c r="A2644" s="11" t="s">
        <v>11155</v>
      </c>
      <c r="B2644" s="12" t="s">
        <v>6398</v>
      </c>
      <c r="C2644" s="11">
        <v>60</v>
      </c>
      <c r="D2644" s="11">
        <v>3000</v>
      </c>
      <c r="E2644" s="12" t="s">
        <v>3448</v>
      </c>
      <c r="G2644" s="21" t="s">
        <v>1418</v>
      </c>
      <c r="H2644" s="21" t="s">
        <v>1903</v>
      </c>
      <c r="I2644" s="21" t="s">
        <v>1903</v>
      </c>
      <c r="J2644" s="16" t="e">
        <f>VLOOKUP(Table15[[#This Row],[TechRequired]],OldTree!A:B,2,0)</f>
        <v>#N/A</v>
      </c>
      <c r="K2644" s="22" t="s">
        <v>8945</v>
      </c>
      <c r="L2644" s="16"/>
      <c r="N2644" s="17" t="str">
        <f>INDEX(TreeLookup!$C$1:$DE$21,MATCH(Table15[[#This Row],[CATEGORY]],TreeLookup!$C$1:$C$21,0),MATCH(Table15[[#This Row],[YEAR]],TreeLookup!$C$1:$DE$1,0))</f>
        <v>orbitalRocketry1964</v>
      </c>
      <c r="P2644" s="25" t="s">
        <v>6843</v>
      </c>
      <c r="Q2644" s="24" t="s">
        <v>6388</v>
      </c>
      <c r="R2644" s="21" t="s">
        <v>6397</v>
      </c>
      <c r="S2644" s="11">
        <v>1964</v>
      </c>
      <c r="Y2644" s="48"/>
      <c r="AD2644" s="11" t="s">
        <v>11286</v>
      </c>
    </row>
    <row r="2645" spans="1:34" x14ac:dyDescent="0.25">
      <c r="A2645" s="11" t="s">
        <v>705</v>
      </c>
      <c r="B2645" s="12" t="s">
        <v>3447</v>
      </c>
      <c r="C2645" s="11">
        <v>60</v>
      </c>
      <c r="D2645" s="11">
        <v>3000</v>
      </c>
      <c r="E2645" s="12" t="s">
        <v>3448</v>
      </c>
      <c r="F2645" s="11" t="s">
        <v>1329</v>
      </c>
      <c r="G2645" s="21" t="s">
        <v>11292</v>
      </c>
      <c r="H2645" s="11" t="s">
        <v>1903</v>
      </c>
      <c r="I2645" s="11" t="s">
        <v>1903</v>
      </c>
      <c r="J2645" s="14">
        <f>VLOOKUP(Table15[[#This Row],[TechRequired]],OldTree!A:B,2,0)</f>
        <v>4</v>
      </c>
      <c r="K2645" s="22" t="s">
        <v>8945</v>
      </c>
      <c r="L2645" s="14"/>
      <c r="N2645" s="11" t="str">
        <f>INDEX(TreeLookup!$C$1:$DE$21,MATCH(Table15[[#This Row],[CATEGORY]],TreeLookup!$C$1:$C$21,0),MATCH(Table15[[#This Row],[YEAR]],TreeLookup!$C$1:$DE$1,0))</f>
        <v>orbitalRocketry1964</v>
      </c>
      <c r="P2645" s="13" t="s">
        <v>6843</v>
      </c>
      <c r="Q2645" s="11" t="s">
        <v>6388</v>
      </c>
      <c r="R2645" s="21" t="s">
        <v>6397</v>
      </c>
      <c r="S2645" s="11">
        <v>1964</v>
      </c>
      <c r="W2645" s="15"/>
      <c r="AD2645" s="11" t="s">
        <v>11286</v>
      </c>
    </row>
    <row r="2646" spans="1:34" x14ac:dyDescent="0.25">
      <c r="A2646" s="11" t="s">
        <v>2555</v>
      </c>
      <c r="B2646" s="12" t="s">
        <v>7153</v>
      </c>
      <c r="C2646" s="11">
        <v>800</v>
      </c>
      <c r="D2646" s="11">
        <v>500</v>
      </c>
      <c r="E2646" s="12" t="s">
        <v>10238</v>
      </c>
      <c r="F2646" s="11" t="s">
        <v>1322</v>
      </c>
      <c r="G2646" s="11" t="s">
        <v>1909</v>
      </c>
      <c r="H2646" s="11" t="s">
        <v>1903</v>
      </c>
      <c r="I2646" s="11" t="s">
        <v>5091</v>
      </c>
      <c r="J2646" s="14">
        <f>VLOOKUP(Table15[[#This Row],[TechRequired]],OldTree!A:B,2,0)</f>
        <v>3</v>
      </c>
      <c r="K2646" s="23" t="s">
        <v>8941</v>
      </c>
      <c r="L2646" s="14"/>
      <c r="N2646" s="11" t="str">
        <f>INDEX(TreeLookup!$C$1:$DE$21,MATCH(Table15[[#This Row],[CATEGORY]],TreeLookup!$C$1:$C$21,0),MATCH(Table15[[#This Row],[YEAR]],TreeLookup!$C$1:$DE$1,0))</f>
        <v>improvedLandingEngines</v>
      </c>
      <c r="P2646" s="13" t="s">
        <v>6842</v>
      </c>
      <c r="Q2646" s="11" t="s">
        <v>6020</v>
      </c>
      <c r="S2646" s="11">
        <v>1970</v>
      </c>
      <c r="W2646" s="15"/>
    </row>
    <row r="2647" spans="1:34" x14ac:dyDescent="0.25">
      <c r="A2647" s="11" t="s">
        <v>2556</v>
      </c>
      <c r="B2647" s="12" t="s">
        <v>7154</v>
      </c>
      <c r="C2647" s="11">
        <v>800</v>
      </c>
      <c r="D2647" s="11">
        <v>500</v>
      </c>
      <c r="E2647" s="12" t="s">
        <v>10239</v>
      </c>
      <c r="F2647" s="11" t="s">
        <v>1322</v>
      </c>
      <c r="G2647" s="11" t="s">
        <v>1909</v>
      </c>
      <c r="H2647" s="11" t="s">
        <v>1903</v>
      </c>
      <c r="I2647" s="11" t="s">
        <v>5091</v>
      </c>
      <c r="J2647" s="14">
        <f>VLOOKUP(Table15[[#This Row],[TechRequired]],OldTree!A:B,2,0)</f>
        <v>3</v>
      </c>
      <c r="K2647" s="23" t="s">
        <v>8941</v>
      </c>
      <c r="L2647" s="14"/>
      <c r="N2647" s="11" t="str">
        <f>INDEX(TreeLookup!$C$1:$DE$21,MATCH(Table15[[#This Row],[CATEGORY]],TreeLookup!$C$1:$C$21,0),MATCH(Table15[[#This Row],[YEAR]],TreeLookup!$C$1:$DE$1,0))</f>
        <v>improvedLandingEngines</v>
      </c>
      <c r="P2647" s="13" t="s">
        <v>6842</v>
      </c>
      <c r="Q2647" s="11" t="s">
        <v>6020</v>
      </c>
      <c r="S2647" s="11">
        <v>1970</v>
      </c>
      <c r="W2647" s="15"/>
    </row>
    <row r="2648" spans="1:34" x14ac:dyDescent="0.25">
      <c r="A2648" s="11" t="s">
        <v>2557</v>
      </c>
      <c r="B2648" s="12" t="s">
        <v>7155</v>
      </c>
      <c r="C2648" s="11">
        <v>800</v>
      </c>
      <c r="D2648" s="11">
        <v>500</v>
      </c>
      <c r="E2648" s="12" t="s">
        <v>10240</v>
      </c>
      <c r="F2648" s="11" t="s">
        <v>1322</v>
      </c>
      <c r="G2648" s="11" t="s">
        <v>1909</v>
      </c>
      <c r="H2648" s="11" t="s">
        <v>1903</v>
      </c>
      <c r="I2648" s="11" t="s">
        <v>5091</v>
      </c>
      <c r="J2648" s="14">
        <f>VLOOKUP(Table15[[#This Row],[TechRequired]],OldTree!A:B,2,0)</f>
        <v>3</v>
      </c>
      <c r="K2648" s="23" t="s">
        <v>8941</v>
      </c>
      <c r="L2648" s="14"/>
      <c r="N2648" s="11" t="str">
        <f>INDEX(TreeLookup!$C$1:$DE$21,MATCH(Table15[[#This Row],[CATEGORY]],TreeLookup!$C$1:$C$21,0),MATCH(Table15[[#This Row],[YEAR]],TreeLookup!$C$1:$DE$1,0))</f>
        <v>improvedLandingEngines</v>
      </c>
      <c r="P2648" s="13" t="s">
        <v>6842</v>
      </c>
      <c r="Q2648" s="11" t="s">
        <v>6020</v>
      </c>
      <c r="S2648" s="11">
        <v>1970</v>
      </c>
      <c r="W2648" s="15"/>
    </row>
    <row r="2649" spans="1:34" x14ac:dyDescent="0.25">
      <c r="A2649" s="35" t="s">
        <v>6325</v>
      </c>
      <c r="B2649" s="12" t="s">
        <v>6325</v>
      </c>
      <c r="G2649" s="11" t="s">
        <v>6059</v>
      </c>
      <c r="H2649" s="11" t="s">
        <v>1903</v>
      </c>
      <c r="J2649" s="16" t="e">
        <f>VLOOKUP(Table15[[#This Row],[TechRequired]],OldTree!A:B,2,0)</f>
        <v>#N/A</v>
      </c>
      <c r="K2649" s="23" t="s">
        <v>8954</v>
      </c>
      <c r="L2649" s="16"/>
      <c r="N2649" s="11" t="str">
        <f>INDEX(TreeLookup!$C$1:$DE$21,MATCH(Table15[[#This Row],[CATEGORY]],TreeLookup!$C$1:$C$21,0),MATCH(Table15[[#This Row],[YEAR]],TreeLookup!$C$1:$DE$1,0))</f>
        <v>stagedCombustion1964</v>
      </c>
      <c r="Q2649" s="11" t="s">
        <v>6297</v>
      </c>
      <c r="R2649" s="11" t="s">
        <v>573</v>
      </c>
      <c r="S2649" s="11">
        <v>1964</v>
      </c>
    </row>
    <row r="2650" spans="1:34" x14ac:dyDescent="0.25">
      <c r="A2650" s="35" t="s">
        <v>6326</v>
      </c>
      <c r="B2650" s="12" t="s">
        <v>6326</v>
      </c>
      <c r="F2650" s="11" t="s">
        <v>1357</v>
      </c>
      <c r="G2650" s="11" t="s">
        <v>6059</v>
      </c>
      <c r="H2650" s="11" t="s">
        <v>1903</v>
      </c>
      <c r="J2650" s="16">
        <f>VLOOKUP(Table15[[#This Row],[TechRequired]],OldTree!A:B,2,0)</f>
        <v>4</v>
      </c>
      <c r="K2650" s="23" t="s">
        <v>8954</v>
      </c>
      <c r="L2650" s="16"/>
      <c r="N2650" s="11" t="str">
        <f>INDEX(TreeLookup!$C$1:$DE$21,MATCH(Table15[[#This Row],[CATEGORY]],TreeLookup!$C$1:$C$21,0),MATCH(Table15[[#This Row],[YEAR]],TreeLookup!$C$1:$DE$1,0))</f>
        <v>stagedCombustion1966</v>
      </c>
      <c r="Q2650" s="21" t="s">
        <v>6630</v>
      </c>
      <c r="R2650" s="11" t="s">
        <v>573</v>
      </c>
      <c r="S2650" s="11">
        <v>1966</v>
      </c>
    </row>
    <row r="2651" spans="1:34" x14ac:dyDescent="0.25">
      <c r="A2651" s="11" t="s">
        <v>1050</v>
      </c>
      <c r="B2651" s="12" t="s">
        <v>4967</v>
      </c>
      <c r="C2651" s="11">
        <v>10</v>
      </c>
      <c r="D2651" s="11">
        <v>200</v>
      </c>
      <c r="E2651" s="12" t="s">
        <v>4968</v>
      </c>
      <c r="F2651" s="11" t="s">
        <v>1372</v>
      </c>
      <c r="G2651" s="11" t="s">
        <v>1380</v>
      </c>
      <c r="H2651" s="11" t="s">
        <v>1903</v>
      </c>
      <c r="I2651" s="11" t="s">
        <v>1903</v>
      </c>
      <c r="J2651" s="14">
        <f>VLOOKUP(Table15[[#This Row],[TechRequired]],OldTree!A:B,2,0)</f>
        <v>0</v>
      </c>
      <c r="K2651" s="22" t="s">
        <v>6012</v>
      </c>
      <c r="L2651" s="22" t="s">
        <v>8877</v>
      </c>
      <c r="M2651" s="14">
        <v>0</v>
      </c>
      <c r="N2651" s="11" t="str">
        <f>INDEX(TreeLookup!$C$1:$DE$21,MATCH(Table15[[#This Row],[CATEGORY]],TreeLookup!$C$1:$C$21,0),MATCH(Table15[[#This Row],[YEAR]],TreeLookup!$C$1:$DE$1,0))</f>
        <v>start</v>
      </c>
      <c r="P2651" s="13" t="s">
        <v>6843</v>
      </c>
      <c r="Q2651" s="11"/>
      <c r="S2651" s="11">
        <v>0</v>
      </c>
      <c r="W2651" s="15"/>
    </row>
    <row r="2652" spans="1:34" x14ac:dyDescent="0.25">
      <c r="A2652" s="11" t="s">
        <v>1111</v>
      </c>
      <c r="B2652" s="12" t="s">
        <v>6791</v>
      </c>
      <c r="C2652" s="11">
        <v>2</v>
      </c>
      <c r="D2652" s="11">
        <v>40</v>
      </c>
      <c r="E2652" s="12" t="s">
        <v>6792</v>
      </c>
      <c r="F2652" s="11" t="s">
        <v>1372</v>
      </c>
      <c r="G2652" s="11" t="s">
        <v>6793</v>
      </c>
      <c r="H2652" s="11" t="s">
        <v>1903</v>
      </c>
      <c r="I2652" s="11" t="s">
        <v>1903</v>
      </c>
      <c r="J2652" s="16">
        <f>VLOOKUP(Table15[[#This Row],[TechRequired]],OldTree!A:B,2,0)</f>
        <v>0</v>
      </c>
      <c r="K2652" s="23" t="s">
        <v>8949</v>
      </c>
      <c r="L2652" s="16" t="s">
        <v>6827</v>
      </c>
      <c r="N2652" s="11" t="str">
        <f>INDEX(TreeLookup!$C$1:$DE$21,MATCH(Table15[[#This Row],[CATEGORY]],TreeLookup!$C$1:$C$21,0),MATCH(Table15[[#This Row],[YEAR]],TreeLookup!$C$1:$DE$1,0))</f>
        <v>start</v>
      </c>
      <c r="P2652" s="13" t="s">
        <v>6843</v>
      </c>
      <c r="S2652" s="11">
        <v>0</v>
      </c>
      <c r="U2652" s="11">
        <v>100000</v>
      </c>
      <c r="W2652" s="15"/>
      <c r="AH2652" s="11" t="s">
        <v>11286</v>
      </c>
    </row>
    <row r="2653" spans="1:34" x14ac:dyDescent="0.25">
      <c r="A2653" s="11" t="s">
        <v>969</v>
      </c>
      <c r="B2653" s="12" t="s">
        <v>6804</v>
      </c>
      <c r="C2653" s="11">
        <v>1900</v>
      </c>
      <c r="D2653" s="11">
        <v>38000</v>
      </c>
      <c r="E2653" s="12" t="s">
        <v>6803</v>
      </c>
      <c r="F2653" s="11" t="s">
        <v>1366</v>
      </c>
      <c r="G2653" s="11" t="s">
        <v>6793</v>
      </c>
      <c r="H2653" s="11" t="s">
        <v>1903</v>
      </c>
      <c r="I2653" s="11" t="s">
        <v>1903</v>
      </c>
      <c r="J2653" s="16">
        <f>VLOOKUP(Table15[[#This Row],[TechRequired]],OldTree!A:B,2,0)</f>
        <v>7</v>
      </c>
      <c r="K2653" s="22" t="s">
        <v>8949</v>
      </c>
      <c r="L2653" s="16" t="s">
        <v>6827</v>
      </c>
      <c r="N2653" s="11" t="str">
        <f>INDEX(TreeLookup!$C$1:$DE$21,MATCH(Table15[[#This Row],[CATEGORY]],TreeLookup!$C$1:$C$21,0),MATCH(Table15[[#This Row],[YEAR]],TreeLookup!$C$1:$DE$1,0))</f>
        <v>largeScaleComms</v>
      </c>
      <c r="P2653" s="13" t="s">
        <v>6843</v>
      </c>
      <c r="S2653" s="11">
        <v>1981</v>
      </c>
      <c r="U2653" s="19">
        <v>1000000000000</v>
      </c>
      <c r="V2653" s="19"/>
      <c r="W2653" s="15"/>
      <c r="AH2653" s="11" t="s">
        <v>11286</v>
      </c>
    </row>
    <row r="2654" spans="1:34" x14ac:dyDescent="0.25">
      <c r="A2654" s="11" t="s">
        <v>968</v>
      </c>
      <c r="B2654" s="12" t="s">
        <v>6805</v>
      </c>
      <c r="C2654" s="11">
        <v>2150</v>
      </c>
      <c r="D2654" s="11">
        <v>43000</v>
      </c>
      <c r="E2654" s="12" t="s">
        <v>6806</v>
      </c>
      <c r="F2654" s="11" t="s">
        <v>1366</v>
      </c>
      <c r="G2654" s="11" t="s">
        <v>6793</v>
      </c>
      <c r="H2654" s="11" t="s">
        <v>1903</v>
      </c>
      <c r="I2654" s="11" t="s">
        <v>1903</v>
      </c>
      <c r="J2654" s="16">
        <f>VLOOKUP(Table15[[#This Row],[TechRequired]],OldTree!A:B,2,0)</f>
        <v>7</v>
      </c>
      <c r="K2654" s="22" t="s">
        <v>8949</v>
      </c>
      <c r="L2654" s="16" t="s">
        <v>6827</v>
      </c>
      <c r="N2654" s="11" t="str">
        <f>INDEX(TreeLookup!$C$1:$DE$21,MATCH(Table15[[#This Row],[CATEGORY]],TreeLookup!$C$1:$C$21,0),MATCH(Table15[[#This Row],[YEAR]],TreeLookup!$C$1:$DE$1,0))</f>
        <v>massiveScaleComms</v>
      </c>
      <c r="P2654" s="13" t="s">
        <v>6843</v>
      </c>
      <c r="S2654" s="11">
        <v>1986</v>
      </c>
      <c r="U2654" s="11">
        <v>40000000000000</v>
      </c>
      <c r="W2654" s="15"/>
      <c r="AH2654" s="11" t="s">
        <v>11286</v>
      </c>
    </row>
    <row r="2655" spans="1:34" x14ac:dyDescent="0.25">
      <c r="A2655" s="11" t="s">
        <v>1002</v>
      </c>
      <c r="B2655" s="12" t="s">
        <v>6798</v>
      </c>
      <c r="C2655" s="11">
        <v>400</v>
      </c>
      <c r="D2655" s="11">
        <v>8000</v>
      </c>
      <c r="E2655" s="12" t="s">
        <v>5099</v>
      </c>
      <c r="F2655" s="11" t="s">
        <v>1368</v>
      </c>
      <c r="G2655" s="11" t="s">
        <v>6793</v>
      </c>
      <c r="H2655" s="11" t="s">
        <v>1903</v>
      </c>
      <c r="I2655" s="11" t="s">
        <v>1903</v>
      </c>
      <c r="J2655" s="16">
        <f>VLOOKUP(Table15[[#This Row],[TechRequired]],OldTree!A:B,2,0)</f>
        <v>2</v>
      </c>
      <c r="K2655" s="22" t="s">
        <v>8949</v>
      </c>
      <c r="L2655" s="16" t="s">
        <v>6827</v>
      </c>
      <c r="N2655" s="11" t="str">
        <f>INDEX(TreeLookup!$C$1:$DE$21,MATCH(Table15[[#This Row],[CATEGORY]],TreeLookup!$C$1:$C$21,0),MATCH(Table15[[#This Row],[YEAR]],TreeLookup!$C$1:$DE$1,0))</f>
        <v>interplanetaryComms</v>
      </c>
      <c r="P2655" s="13" t="s">
        <v>6843</v>
      </c>
      <c r="S2655" s="11">
        <v>1961</v>
      </c>
      <c r="U2655" s="19">
        <v>75000000</v>
      </c>
      <c r="V2655" s="19"/>
      <c r="W2655" s="15"/>
      <c r="AH2655" s="11" t="s">
        <v>11286</v>
      </c>
    </row>
    <row r="2656" spans="1:34" x14ac:dyDescent="0.25">
      <c r="A2656" s="11" t="s">
        <v>1700</v>
      </c>
      <c r="B2656" s="12" t="s">
        <v>7209</v>
      </c>
      <c r="C2656" s="11">
        <v>1250</v>
      </c>
      <c r="D2656" s="11">
        <v>42000</v>
      </c>
      <c r="E2656" s="12" t="s">
        <v>10418</v>
      </c>
      <c r="F2656" s="11" t="s">
        <v>1288</v>
      </c>
      <c r="G2656" s="11" t="s">
        <v>1380</v>
      </c>
      <c r="H2656" s="11" t="s">
        <v>1903</v>
      </c>
      <c r="I2656" s="11" t="s">
        <v>5091</v>
      </c>
      <c r="J2656" s="14">
        <f>VLOOKUP(Table15[[#This Row],[TechRequired]],OldTree!A:B,2,0)</f>
        <v>7</v>
      </c>
      <c r="K2656" s="22" t="s">
        <v>8944</v>
      </c>
      <c r="L2656" s="14" t="s">
        <v>6811</v>
      </c>
      <c r="N2656" s="11" t="str">
        <f>INDEX(TreeLookup!$C$1:$DE$21,MATCH(Table15[[#This Row],[CATEGORY]],TreeLookup!$C$1:$C$21,0),MATCH(Table15[[#This Row],[YEAR]],TreeLookup!$C$1:$DE$1,0))</f>
        <v>longTermAvionics</v>
      </c>
      <c r="P2656" s="13" t="s">
        <v>6842</v>
      </c>
      <c r="Q2656" s="11"/>
      <c r="S2656" s="11">
        <v>1992</v>
      </c>
      <c r="W2656" s="15"/>
    </row>
    <row r="2657" spans="1:39" x14ac:dyDescent="0.25">
      <c r="A2657" s="11" t="s">
        <v>4492</v>
      </c>
      <c r="B2657" s="12" t="s">
        <v>8370</v>
      </c>
      <c r="C2657" s="11">
        <v>10000</v>
      </c>
      <c r="D2657" s="11">
        <v>45000</v>
      </c>
      <c r="E2657" s="12" t="s">
        <v>4493</v>
      </c>
      <c r="F2657" s="11" t="s">
        <v>1352</v>
      </c>
      <c r="G2657" s="11" t="s">
        <v>5836</v>
      </c>
      <c r="H2657" s="11" t="s">
        <v>5091</v>
      </c>
      <c r="I2657" s="11" t="s">
        <v>5091</v>
      </c>
      <c r="J2657" s="14">
        <f>VLOOKUP(Table15[[#This Row],[TechRequired]],OldTree!A:B,2,0)</f>
        <v>4.5</v>
      </c>
      <c r="K2657" s="14"/>
      <c r="L2657" s="14"/>
      <c r="N2657" s="11" t="e">
        <f>INDEX(TreeLookup!$C$1:$DE$21,MATCH(Table15[[#This Row],[CATEGORY]],TreeLookup!$C$1:$C$21,0),MATCH(Table15[[#This Row],[YEAR]],TreeLookup!$C$1:$DE$1,0))</f>
        <v>#N/A</v>
      </c>
      <c r="O2657" s="11" t="s">
        <v>1903</v>
      </c>
      <c r="Q2657" s="11"/>
    </row>
    <row r="2658" spans="1:39" x14ac:dyDescent="0.25">
      <c r="A2658" s="11" t="s">
        <v>3673</v>
      </c>
      <c r="B2658" s="12" t="s">
        <v>7486</v>
      </c>
      <c r="C2658" s="11">
        <v>150</v>
      </c>
      <c r="D2658" s="11">
        <v>1500</v>
      </c>
      <c r="E2658" s="12" t="s">
        <v>10509</v>
      </c>
      <c r="F2658" s="11" t="s">
        <v>1375</v>
      </c>
      <c r="G2658" s="21" t="s">
        <v>11292</v>
      </c>
      <c r="H2658" s="11" t="s">
        <v>1903</v>
      </c>
      <c r="I2658" s="11" t="s">
        <v>5091</v>
      </c>
      <c r="J2658" s="14">
        <f>VLOOKUP(Table15[[#This Row],[TechRequired]],OldTree!A:B,2,0)</f>
        <v>1.5</v>
      </c>
      <c r="K2658" s="22" t="s">
        <v>8948</v>
      </c>
      <c r="L2658" s="14" t="s">
        <v>6831</v>
      </c>
      <c r="N2658" s="11" t="str">
        <f>INDEX(TreeLookup!$C$1:$DE$21,MATCH(Table15[[#This Row],[CATEGORY]],TreeLookup!$C$1:$C$21,0),MATCH(Table15[[#This Row],[YEAR]],TreeLookup!$C$1:$DE$1,0))</f>
        <v>largeScaleOrbitalCon</v>
      </c>
      <c r="P2658" s="13" t="s">
        <v>6842</v>
      </c>
      <c r="Q2658" s="11" t="s">
        <v>6598</v>
      </c>
      <c r="S2658" s="11">
        <v>2000</v>
      </c>
      <c r="W2658" s="15"/>
    </row>
    <row r="2659" spans="1:39" x14ac:dyDescent="0.25">
      <c r="A2659" s="11" t="s">
        <v>1484</v>
      </c>
      <c r="B2659" s="12" t="s">
        <v>7805</v>
      </c>
      <c r="C2659" s="11">
        <v>1</v>
      </c>
      <c r="D2659" s="11">
        <v>600</v>
      </c>
      <c r="E2659" s="12" t="s">
        <v>10742</v>
      </c>
      <c r="F2659" s="11" t="s">
        <v>1300</v>
      </c>
      <c r="G2659" s="11" t="s">
        <v>5218</v>
      </c>
      <c r="H2659" s="11" t="s">
        <v>1903</v>
      </c>
      <c r="I2659" s="11" t="s">
        <v>5091</v>
      </c>
      <c r="J2659" s="14">
        <f>VLOOKUP(Table15[[#This Row],[TechRequired]],OldTree!A:B,2,0)</f>
        <v>1</v>
      </c>
      <c r="K2659" s="22" t="s">
        <v>6012</v>
      </c>
      <c r="L2659" s="14" t="s">
        <v>8646</v>
      </c>
      <c r="N2659" s="11" t="str">
        <f>INDEX(TreeLookup!$C$1:$DE$21,MATCH(Table15[[#This Row],[CATEGORY]],TreeLookup!$C$1:$C$21,0),MATCH(Table15[[#This Row],[YEAR]],TreeLookup!$C$1:$DE$1,0))</f>
        <v>start</v>
      </c>
      <c r="O2659" s="21" t="s">
        <v>1903</v>
      </c>
      <c r="P2659" s="13" t="s">
        <v>6842</v>
      </c>
      <c r="Q2659" s="11"/>
      <c r="W2659" s="15"/>
    </row>
    <row r="2660" spans="1:39" x14ac:dyDescent="0.25">
      <c r="A2660" s="11" t="s">
        <v>1480</v>
      </c>
      <c r="B2660" s="12" t="s">
        <v>7806</v>
      </c>
      <c r="C2660" s="11">
        <v>1</v>
      </c>
      <c r="D2660" s="11">
        <v>10000</v>
      </c>
      <c r="E2660" s="12" t="s">
        <v>10742</v>
      </c>
      <c r="F2660" s="11" t="s">
        <v>1377</v>
      </c>
      <c r="G2660" s="11" t="s">
        <v>5218</v>
      </c>
      <c r="H2660" s="11" t="s">
        <v>1903</v>
      </c>
      <c r="I2660" s="11" t="s">
        <v>5091</v>
      </c>
      <c r="J2660" s="14">
        <f>VLOOKUP(Table15[[#This Row],[TechRequired]],OldTree!A:B,2,0)</f>
        <v>6</v>
      </c>
      <c r="K2660" s="22" t="s">
        <v>6012</v>
      </c>
      <c r="L2660" s="14" t="s">
        <v>8646</v>
      </c>
      <c r="M2660" s="14">
        <v>11</v>
      </c>
      <c r="N2660" s="11" t="str">
        <f>INDEX(TreeLookup!$C$1:$DE$21,MATCH(Table15[[#This Row],[CATEGORY]],TreeLookup!$C$1:$C$21,0),MATCH(Table15[[#This Row],[YEAR]],TreeLookup!$C$1:$DE$1,0))</f>
        <v>start</v>
      </c>
      <c r="O2660" s="21" t="s">
        <v>1903</v>
      </c>
      <c r="P2660" s="13" t="s">
        <v>6842</v>
      </c>
      <c r="Q2660" s="11"/>
      <c r="W2660" s="15"/>
    </row>
    <row r="2661" spans="1:39" x14ac:dyDescent="0.25">
      <c r="A2661" s="11" t="s">
        <v>773</v>
      </c>
      <c r="B2661" s="12" t="s">
        <v>4522</v>
      </c>
      <c r="C2661" s="17">
        <v>6210</v>
      </c>
      <c r="D2661" s="17">
        <v>192000</v>
      </c>
      <c r="E2661" s="12" t="s">
        <v>4523</v>
      </c>
      <c r="F2661" s="11" t="s">
        <v>1337</v>
      </c>
      <c r="G2661" s="11" t="s">
        <v>1627</v>
      </c>
      <c r="H2661" s="11" t="s">
        <v>1903</v>
      </c>
      <c r="I2661" s="11" t="s">
        <v>1903</v>
      </c>
      <c r="J2661" s="14">
        <f>VLOOKUP(Table15[[#This Row],[TechRequired]],OldTree!A:B,2,0)</f>
        <v>7</v>
      </c>
      <c r="K2661" s="23" t="s">
        <v>8955</v>
      </c>
      <c r="L2661" s="14"/>
      <c r="N2661" s="11" t="str">
        <f>INDEX(TreeLookup!$C$1:$DE$21,MATCH(Table15[[#This Row],[CATEGORY]],TreeLookup!$C$1:$C$21,0),MATCH(Table15[[#This Row],[YEAR]],TreeLookup!$C$1:$DE$1,0))</f>
        <v>hydrolox1992</v>
      </c>
      <c r="P2661" s="13" t="s">
        <v>6843</v>
      </c>
      <c r="Q2661" s="11" t="s">
        <v>6047</v>
      </c>
      <c r="R2661" s="11" t="s">
        <v>6135</v>
      </c>
      <c r="S2661" s="11">
        <v>1993</v>
      </c>
      <c r="W2661" s="15"/>
      <c r="Y2661" s="11" t="s">
        <v>10974</v>
      </c>
      <c r="AD2661" s="11" t="s">
        <v>11286</v>
      </c>
      <c r="AM2661" s="11" t="s">
        <v>11286</v>
      </c>
    </row>
    <row r="2662" spans="1:39" x14ac:dyDescent="0.25">
      <c r="A2662" s="11" t="s">
        <v>8718</v>
      </c>
      <c r="B2662" s="12" t="s">
        <v>4522</v>
      </c>
      <c r="C2662" s="17">
        <v>6210</v>
      </c>
      <c r="D2662" s="17">
        <v>192000</v>
      </c>
      <c r="E2662" s="12" t="s">
        <v>4523</v>
      </c>
      <c r="F2662" s="11" t="s">
        <v>1337</v>
      </c>
      <c r="G2662" s="11" t="s">
        <v>8770</v>
      </c>
      <c r="H2662" s="11" t="s">
        <v>1903</v>
      </c>
      <c r="I2662" s="11" t="s">
        <v>1903</v>
      </c>
      <c r="J2662" s="16">
        <f>VLOOKUP(Table15[[#This Row],[TechRequired]],OldTree!A:B,2,0)</f>
        <v>7</v>
      </c>
      <c r="K2662" s="23" t="s">
        <v>8955</v>
      </c>
      <c r="L2662" s="16" t="s">
        <v>8674</v>
      </c>
      <c r="N2662" s="17" t="str">
        <f>INDEX(TreeLookup!$C$1:$DE$21,MATCH(Table15[[#This Row],[CATEGORY]],TreeLookup!$C$1:$C$21,0),MATCH(Table15[[#This Row],[YEAR]],TreeLookup!$C$1:$DE$1,0))</f>
        <v>hydrolox1992</v>
      </c>
      <c r="P2662" s="13" t="s">
        <v>6843</v>
      </c>
      <c r="Q2662" s="12" t="s">
        <v>6136</v>
      </c>
      <c r="S2662" s="11">
        <v>1993</v>
      </c>
      <c r="W2662" s="15"/>
      <c r="Y2662" s="11" t="s">
        <v>10974</v>
      </c>
      <c r="AD2662" s="11" t="s">
        <v>11286</v>
      </c>
      <c r="AM2662" s="11" t="s">
        <v>11286</v>
      </c>
    </row>
    <row r="2663" spans="1:39" x14ac:dyDescent="0.25">
      <c r="A2663" s="11" t="s">
        <v>781</v>
      </c>
      <c r="B2663" s="12" t="s">
        <v>1628</v>
      </c>
      <c r="C2663" s="17">
        <v>3310</v>
      </c>
      <c r="D2663" s="17">
        <v>158860</v>
      </c>
      <c r="E2663" s="12" t="s">
        <v>3827</v>
      </c>
      <c r="F2663" s="11" t="s">
        <v>1338</v>
      </c>
      <c r="G2663" s="11" t="s">
        <v>1383</v>
      </c>
      <c r="H2663" s="11" t="s">
        <v>1903</v>
      </c>
      <c r="I2663" s="11" t="s">
        <v>1903</v>
      </c>
      <c r="J2663" s="14">
        <f>VLOOKUP(Table15[[#This Row],[TechRequired]],OldTree!A:B,2,0)</f>
        <v>8</v>
      </c>
      <c r="K2663" s="23" t="s">
        <v>8955</v>
      </c>
      <c r="L2663" s="14" t="s">
        <v>8672</v>
      </c>
      <c r="M2663" s="14">
        <v>10</v>
      </c>
      <c r="N2663" s="11" t="str">
        <f>INDEX(TreeLookup!$C$1:$DE$21,MATCH(Table15[[#This Row],[CATEGORY]],TreeLookup!$C$1:$C$21,0),MATCH(Table15[[#This Row],[YEAR]],TreeLookup!$C$1:$DE$1,0))</f>
        <v>hydrolox2009</v>
      </c>
      <c r="P2663" s="13" t="s">
        <v>6843</v>
      </c>
      <c r="Q2663" s="11" t="s">
        <v>1628</v>
      </c>
      <c r="R2663" s="21" t="s">
        <v>6140</v>
      </c>
      <c r="S2663" s="11">
        <v>2012</v>
      </c>
      <c r="W2663" s="15"/>
      <c r="Y2663" s="11" t="s">
        <v>10972</v>
      </c>
      <c r="AD2663" s="11" t="s">
        <v>11286</v>
      </c>
      <c r="AM2663" s="11" t="s">
        <v>11286</v>
      </c>
    </row>
    <row r="2664" spans="1:39" x14ac:dyDescent="0.25">
      <c r="A2664" s="35" t="s">
        <v>6327</v>
      </c>
      <c r="B2664" s="12" t="s">
        <v>6327</v>
      </c>
      <c r="F2664" s="11" t="s">
        <v>1357</v>
      </c>
      <c r="G2664" s="11" t="s">
        <v>6059</v>
      </c>
      <c r="H2664" s="11" t="s">
        <v>1903</v>
      </c>
      <c r="J2664" s="16">
        <f>VLOOKUP(Table15[[#This Row],[TechRequired]],OldTree!A:B,2,0)</f>
        <v>4</v>
      </c>
      <c r="K2664" s="23" t="s">
        <v>8954</v>
      </c>
      <c r="L2664" s="16"/>
      <c r="N2664" s="11" t="str">
        <f>INDEX(TreeLookup!$C$1:$DE$21,MATCH(Table15[[#This Row],[CATEGORY]],TreeLookup!$C$1:$C$21,0),MATCH(Table15[[#This Row],[YEAR]],TreeLookup!$C$1:$DE$1,0))</f>
        <v>stagedCombustion1967</v>
      </c>
      <c r="Q2664" s="21" t="s">
        <v>6334</v>
      </c>
      <c r="R2664" s="11" t="s">
        <v>573</v>
      </c>
      <c r="S2664" s="11">
        <v>1967</v>
      </c>
    </row>
    <row r="2665" spans="1:39" x14ac:dyDescent="0.25">
      <c r="A2665" s="11" t="s">
        <v>1937</v>
      </c>
      <c r="B2665" s="12" t="s">
        <v>7385</v>
      </c>
      <c r="C2665" s="17">
        <v>6400</v>
      </c>
      <c r="D2665" s="17">
        <v>320000</v>
      </c>
      <c r="E2665" s="12" t="s">
        <v>10444</v>
      </c>
      <c r="F2665" s="11" t="s">
        <v>1377</v>
      </c>
      <c r="G2665" s="11" t="s">
        <v>5246</v>
      </c>
      <c r="H2665" s="11" t="s">
        <v>1903</v>
      </c>
      <c r="I2665" s="11" t="s">
        <v>1903</v>
      </c>
      <c r="J2665" s="14">
        <f>VLOOKUP(Table15[[#This Row],[TechRequired]],OldTree!A:B,2,0)</f>
        <v>6</v>
      </c>
      <c r="K2665" s="23" t="s">
        <v>8955</v>
      </c>
      <c r="L2665" s="14" t="s">
        <v>8674</v>
      </c>
      <c r="N2665" s="11" t="str">
        <f>INDEX(TreeLookup!$C$1:$DE$21,MATCH(Table15[[#This Row],[CATEGORY]],TreeLookup!$C$1:$C$21,0),MATCH(Table15[[#This Row],[YEAR]],TreeLookup!$C$1:$DE$1,0))</f>
        <v>hydrolox1992</v>
      </c>
      <c r="P2665" s="13" t="s">
        <v>6843</v>
      </c>
      <c r="Q2665" s="11" t="s">
        <v>6462</v>
      </c>
      <c r="S2665" s="11">
        <v>1996</v>
      </c>
      <c r="V2665" s="11" t="s">
        <v>8825</v>
      </c>
      <c r="W2665" s="15">
        <v>42871</v>
      </c>
      <c r="AD2665" s="11" t="s">
        <v>11286</v>
      </c>
      <c r="AM2665" s="11" t="s">
        <v>11286</v>
      </c>
    </row>
    <row r="2666" spans="1:39" x14ac:dyDescent="0.25">
      <c r="A2666" s="35" t="s">
        <v>6328</v>
      </c>
      <c r="B2666" s="12" t="s">
        <v>6328</v>
      </c>
      <c r="F2666" s="11" t="s">
        <v>6329</v>
      </c>
      <c r="G2666" s="11" t="s">
        <v>6059</v>
      </c>
      <c r="H2666" s="11" t="s">
        <v>1903</v>
      </c>
      <c r="J2666" s="16" t="e">
        <f>VLOOKUP(Table15[[#This Row],[TechRequired]],OldTree!A:B,2,0)</f>
        <v>#N/A</v>
      </c>
      <c r="K2666" s="23" t="s">
        <v>8954</v>
      </c>
      <c r="L2666" s="16"/>
      <c r="N2666" s="11" t="str">
        <f>INDEX(TreeLookup!$C$1:$DE$21,MATCH(Table15[[#This Row],[CATEGORY]],TreeLookup!$C$1:$C$21,0),MATCH(Table15[[#This Row],[YEAR]],TreeLookup!$C$1:$DE$1,0))</f>
        <v>stagedCombustion1972</v>
      </c>
      <c r="Q2666" s="21" t="s">
        <v>6334</v>
      </c>
      <c r="R2666" s="11" t="s">
        <v>573</v>
      </c>
      <c r="S2666" s="11">
        <v>1974</v>
      </c>
    </row>
    <row r="2667" spans="1:39" x14ac:dyDescent="0.25">
      <c r="A2667" s="11" t="s">
        <v>772</v>
      </c>
      <c r="B2667" s="12" t="s">
        <v>3024</v>
      </c>
      <c r="C2667" s="17">
        <v>6400</v>
      </c>
      <c r="D2667" s="17">
        <v>320000</v>
      </c>
      <c r="E2667" s="12" t="s">
        <v>3025</v>
      </c>
      <c r="F2667" s="11" t="s">
        <v>1337</v>
      </c>
      <c r="G2667" s="11" t="s">
        <v>1627</v>
      </c>
      <c r="H2667" s="11" t="s">
        <v>1903</v>
      </c>
      <c r="I2667" s="11" t="s">
        <v>1903</v>
      </c>
      <c r="J2667" s="14">
        <f>VLOOKUP(Table15[[#This Row],[TechRequired]],OldTree!A:B,2,0)</f>
        <v>7</v>
      </c>
      <c r="K2667" s="23" t="s">
        <v>8955</v>
      </c>
      <c r="L2667" s="14"/>
      <c r="N2667" s="11" t="str">
        <f>INDEX(TreeLookup!$C$1:$DE$21,MATCH(Table15[[#This Row],[CATEGORY]],TreeLookup!$C$1:$C$21,0),MATCH(Table15[[#This Row],[YEAR]],TreeLookup!$C$1:$DE$1,0))</f>
        <v>hydrolox1992</v>
      </c>
      <c r="P2667" s="13" t="s">
        <v>6843</v>
      </c>
      <c r="Q2667" s="11" t="s">
        <v>6462</v>
      </c>
      <c r="R2667" s="21" t="s">
        <v>6460</v>
      </c>
      <c r="S2667" s="11">
        <v>1996</v>
      </c>
      <c r="W2667" s="15"/>
      <c r="Y2667" s="11" t="s">
        <v>11041</v>
      </c>
      <c r="AD2667" s="11" t="s">
        <v>11286</v>
      </c>
      <c r="AM2667" s="11" t="s">
        <v>11286</v>
      </c>
    </row>
    <row r="2668" spans="1:39" x14ac:dyDescent="0.25">
      <c r="A2668" s="21" t="s">
        <v>9603</v>
      </c>
      <c r="B2668" s="12" t="s">
        <v>3024</v>
      </c>
      <c r="C2668" s="17">
        <v>6400</v>
      </c>
      <c r="D2668" s="17">
        <v>320000</v>
      </c>
      <c r="E2668" s="12" t="s">
        <v>3025</v>
      </c>
      <c r="G2668" s="21" t="s">
        <v>1900</v>
      </c>
      <c r="H2668" s="21" t="s">
        <v>1903</v>
      </c>
      <c r="I2668" s="21" t="s">
        <v>1903</v>
      </c>
      <c r="J2668" s="16" t="e">
        <f>VLOOKUP(Table15[[#This Row],[TechRequired]],OldTree!A:B,2,0)</f>
        <v>#N/A</v>
      </c>
      <c r="K2668" s="22" t="s">
        <v>8955</v>
      </c>
      <c r="L2668" s="16"/>
      <c r="N2668" s="17" t="str">
        <f>INDEX(TreeLookup!$C$1:$DE$21,MATCH(Table15[[#This Row],[CATEGORY]],TreeLookup!$C$1:$C$21,0),MATCH(Table15[[#This Row],[YEAR]],TreeLookup!$C$1:$DE$1,0))</f>
        <v>hydrolox1992</v>
      </c>
      <c r="O2668" s="21"/>
      <c r="P2668" s="25" t="s">
        <v>6843</v>
      </c>
      <c r="Q2668" s="11" t="s">
        <v>6462</v>
      </c>
      <c r="R2668" s="21" t="s">
        <v>6460</v>
      </c>
      <c r="S2668" s="11">
        <v>1996</v>
      </c>
      <c r="Y2668" s="11" t="s">
        <v>11041</v>
      </c>
      <c r="AD2668" s="11" t="s">
        <v>11286</v>
      </c>
      <c r="AM2668" s="11" t="s">
        <v>11286</v>
      </c>
    </row>
    <row r="2669" spans="1:39" x14ac:dyDescent="0.25">
      <c r="A2669" s="11" t="s">
        <v>768</v>
      </c>
      <c r="B2669" s="12" t="s">
        <v>3024</v>
      </c>
      <c r="C2669" s="17">
        <v>6400</v>
      </c>
      <c r="D2669" s="17">
        <v>320000</v>
      </c>
      <c r="E2669" s="12" t="s">
        <v>3025</v>
      </c>
      <c r="F2669" s="11" t="s">
        <v>1319</v>
      </c>
      <c r="G2669" s="11" t="s">
        <v>1913</v>
      </c>
      <c r="H2669" s="11" t="s">
        <v>1903</v>
      </c>
      <c r="I2669" s="11" t="s">
        <v>1903</v>
      </c>
      <c r="J2669" s="14">
        <f>VLOOKUP(Table15[[#This Row],[TechRequired]],OldTree!A:B,2,0)</f>
        <v>7</v>
      </c>
      <c r="K2669" s="23" t="s">
        <v>8955</v>
      </c>
      <c r="L2669" s="14"/>
      <c r="N2669" s="11" t="str">
        <f>INDEX(TreeLookup!$C$1:$DE$21,MATCH(Table15[[#This Row],[CATEGORY]],TreeLookup!$C$1:$C$21,0),MATCH(Table15[[#This Row],[YEAR]],TreeLookup!$C$1:$DE$1,0))</f>
        <v>hydrolox1992</v>
      </c>
      <c r="P2669" s="13" t="s">
        <v>6843</v>
      </c>
      <c r="Q2669" s="11" t="s">
        <v>6462</v>
      </c>
      <c r="R2669" s="21" t="s">
        <v>6460</v>
      </c>
      <c r="S2669" s="11">
        <v>1996</v>
      </c>
      <c r="W2669" s="15"/>
      <c r="Y2669" s="11" t="s">
        <v>11041</v>
      </c>
      <c r="AD2669" s="11" t="s">
        <v>11286</v>
      </c>
      <c r="AM2669" s="11" t="s">
        <v>11286</v>
      </c>
    </row>
    <row r="2670" spans="1:39" x14ac:dyDescent="0.25">
      <c r="A2670" s="35" t="s">
        <v>6331</v>
      </c>
      <c r="B2670" s="12" t="s">
        <v>6331</v>
      </c>
      <c r="F2670" s="11" t="s">
        <v>1370</v>
      </c>
      <c r="G2670" s="11" t="s">
        <v>6059</v>
      </c>
      <c r="H2670" s="11" t="s">
        <v>1903</v>
      </c>
      <c r="J2670" s="16">
        <f>VLOOKUP(Table15[[#This Row],[TechRequired]],OldTree!A:B,2,0)</f>
        <v>7</v>
      </c>
      <c r="K2670" s="23" t="s">
        <v>8954</v>
      </c>
      <c r="L2670" s="16"/>
      <c r="N2670" s="11" t="str">
        <f>INDEX(TreeLookup!$C$1:$DE$21,MATCH(Table15[[#This Row],[CATEGORY]],TreeLookup!$C$1:$C$21,0),MATCH(Table15[[#This Row],[YEAR]],TreeLookup!$C$1:$DE$1,0))</f>
        <v>stagedCombustion2004</v>
      </c>
      <c r="Q2670" s="21" t="s">
        <v>6334</v>
      </c>
      <c r="R2670" s="11" t="s">
        <v>573</v>
      </c>
      <c r="S2670" s="11">
        <v>2004</v>
      </c>
    </row>
    <row r="2671" spans="1:39" x14ac:dyDescent="0.25">
      <c r="A2671" s="35" t="s">
        <v>6330</v>
      </c>
      <c r="B2671" s="12" t="s">
        <v>6330</v>
      </c>
      <c r="F2671" s="11" t="s">
        <v>1369</v>
      </c>
      <c r="G2671" s="11" t="s">
        <v>6059</v>
      </c>
      <c r="H2671" s="11" t="s">
        <v>1903</v>
      </c>
      <c r="J2671" s="16">
        <f>VLOOKUP(Table15[[#This Row],[TechRequired]],OldTree!A:B,2,0)</f>
        <v>6</v>
      </c>
      <c r="K2671" s="23" t="s">
        <v>8954</v>
      </c>
      <c r="L2671" s="16"/>
      <c r="N2671" s="11" t="str">
        <f>INDEX(TreeLookup!$C$1:$DE$21,MATCH(Table15[[#This Row],[CATEGORY]],TreeLookup!$C$1:$C$21,0),MATCH(Table15[[#This Row],[YEAR]],TreeLookup!$C$1:$DE$1,0))</f>
        <v>stagedCombustion1992</v>
      </c>
      <c r="Q2671" s="21" t="s">
        <v>6334</v>
      </c>
      <c r="R2671" s="11" t="s">
        <v>573</v>
      </c>
      <c r="S2671" s="11">
        <v>1995</v>
      </c>
    </row>
    <row r="2672" spans="1:39" x14ac:dyDescent="0.25">
      <c r="A2672" s="21" t="s">
        <v>9724</v>
      </c>
      <c r="B2672" s="12" t="s">
        <v>9724</v>
      </c>
      <c r="G2672" s="21" t="s">
        <v>6059</v>
      </c>
      <c r="J2672" s="16" t="e">
        <f>VLOOKUP(Table15[[#This Row],[TechRequired]],OldTree!A:B,2,0)</f>
        <v>#N/A</v>
      </c>
      <c r="K2672" s="22" t="s">
        <v>8954</v>
      </c>
      <c r="L2672" s="16"/>
      <c r="N2672" s="17" t="str">
        <f>INDEX(TreeLookup!$C$1:$DE$21,MATCH(Table15[[#This Row],[CATEGORY]],TreeLookup!$C$1:$C$21,0),MATCH(Table15[[#This Row],[YEAR]],TreeLookup!$C$1:$DE$1,0))</f>
        <v>firstStagedCombustion</v>
      </c>
      <c r="Q2672" s="24" t="s">
        <v>6297</v>
      </c>
      <c r="R2672" s="21" t="s">
        <v>573</v>
      </c>
      <c r="S2672" s="11">
        <v>1961</v>
      </c>
    </row>
    <row r="2673" spans="1:39" x14ac:dyDescent="0.25">
      <c r="A2673" s="11" t="s">
        <v>766</v>
      </c>
      <c r="B2673" s="24" t="s">
        <v>10905</v>
      </c>
      <c r="C2673" s="17">
        <v>12420</v>
      </c>
      <c r="D2673" s="17">
        <v>192000</v>
      </c>
      <c r="E2673" s="12" t="s">
        <v>4587</v>
      </c>
      <c r="F2673" s="11" t="s">
        <v>1337</v>
      </c>
      <c r="G2673" s="11" t="s">
        <v>1900</v>
      </c>
      <c r="H2673" s="11" t="s">
        <v>1903</v>
      </c>
      <c r="I2673" s="11" t="s">
        <v>1903</v>
      </c>
      <c r="J2673" s="14">
        <f>VLOOKUP(Table15[[#This Row],[TechRequired]],OldTree!A:B,2,0)</f>
        <v>7</v>
      </c>
      <c r="K2673" s="23" t="s">
        <v>8955</v>
      </c>
      <c r="L2673" s="14"/>
      <c r="N2673" s="11" t="str">
        <f>INDEX(TreeLookup!$C$1:$DE$21,MATCH(Table15[[#This Row],[CATEGORY]],TreeLookup!$C$1:$C$21,0),MATCH(Table15[[#This Row],[YEAR]],TreeLookup!$C$1:$DE$1,0))</f>
        <v>hydrolox1998</v>
      </c>
      <c r="P2673" s="13" t="s">
        <v>6843</v>
      </c>
      <c r="Q2673" s="11" t="s">
        <v>6048</v>
      </c>
      <c r="R2673" s="21" t="s">
        <v>6135</v>
      </c>
      <c r="S2673" s="11">
        <v>2001</v>
      </c>
      <c r="W2673" s="15"/>
      <c r="AD2673" s="11" t="s">
        <v>11286</v>
      </c>
    </row>
    <row r="2674" spans="1:39" x14ac:dyDescent="0.25">
      <c r="A2674" s="11" t="s">
        <v>6392</v>
      </c>
      <c r="B2674" s="12" t="s">
        <v>6392</v>
      </c>
      <c r="G2674" s="11" t="s">
        <v>6059</v>
      </c>
      <c r="H2674" s="11" t="s">
        <v>1903</v>
      </c>
      <c r="J2674" s="16" t="e">
        <f>VLOOKUP(Table15[[#This Row],[TechRequired]],OldTree!A:B,2,0)</f>
        <v>#N/A</v>
      </c>
      <c r="K2674" s="23" t="s">
        <v>8952</v>
      </c>
      <c r="L2674" s="16"/>
      <c r="N2674" s="11" t="str">
        <f>INDEX(TreeLookup!$C$1:$DE$21,MATCH(Table15[[#This Row],[CATEGORY]],TreeLookup!$C$1:$C$21,0),MATCH(Table15[[#This Row],[YEAR]],TreeLookup!$C$1:$DE$1,0))</f>
        <v>advancedSpaceplanes</v>
      </c>
      <c r="Q2674" s="11" t="s">
        <v>6391</v>
      </c>
      <c r="R2674" s="11" t="s">
        <v>6396</v>
      </c>
      <c r="S2674" s="11">
        <v>2003</v>
      </c>
      <c r="U2674" s="11" t="s">
        <v>6764</v>
      </c>
    </row>
    <row r="2675" spans="1:39" x14ac:dyDescent="0.25">
      <c r="A2675" s="11" t="s">
        <v>6393</v>
      </c>
      <c r="B2675" s="12" t="s">
        <v>6393</v>
      </c>
      <c r="G2675" s="11" t="s">
        <v>6059</v>
      </c>
      <c r="H2675" s="11" t="s">
        <v>1903</v>
      </c>
      <c r="J2675" s="16" t="e">
        <f>VLOOKUP(Table15[[#This Row],[TechRequired]],OldTree!A:B,2,0)</f>
        <v>#N/A</v>
      </c>
      <c r="K2675" s="23" t="s">
        <v>8952</v>
      </c>
      <c r="L2675" s="16"/>
      <c r="N2675" s="11" t="str">
        <f>INDEX(TreeLookup!$C$1:$DE$21,MATCH(Table15[[#This Row],[CATEGORY]],TreeLookup!$C$1:$C$21,0),MATCH(Table15[[#This Row],[YEAR]],TreeLookup!$C$1:$DE$1,0))</f>
        <v>advancedSpaceplanes</v>
      </c>
      <c r="Q2675" s="11" t="s">
        <v>6391</v>
      </c>
      <c r="R2675" s="11" t="s">
        <v>6396</v>
      </c>
      <c r="S2675" s="11">
        <v>2005</v>
      </c>
      <c r="U2675" s="11" t="s">
        <v>6764</v>
      </c>
    </row>
    <row r="2676" spans="1:39" x14ac:dyDescent="0.25">
      <c r="A2676" s="11" t="s">
        <v>6392</v>
      </c>
      <c r="B2676" s="12" t="s">
        <v>6392</v>
      </c>
      <c r="G2676" s="11" t="s">
        <v>6059</v>
      </c>
      <c r="H2676" s="11" t="s">
        <v>1903</v>
      </c>
      <c r="J2676" s="16" t="e">
        <f>VLOOKUP(Table15[[#This Row],[TechRequired]],OldTree!A:B,2,0)</f>
        <v>#N/A</v>
      </c>
      <c r="K2676" s="23" t="s">
        <v>8952</v>
      </c>
      <c r="L2676" s="16"/>
      <c r="N2676" s="11" t="str">
        <f>INDEX(TreeLookup!$C$1:$DE$21,MATCH(Table15[[#This Row],[CATEGORY]],TreeLookup!$C$1:$C$21,0),MATCH(Table15[[#This Row],[YEAR]],TreeLookup!$C$1:$DE$1,0))</f>
        <v>advancedSpaceplanes</v>
      </c>
      <c r="Q2676" s="11" t="s">
        <v>6391</v>
      </c>
      <c r="R2676" s="11" t="s">
        <v>6390</v>
      </c>
      <c r="S2676" s="11">
        <v>2003</v>
      </c>
      <c r="U2676" s="11" t="s">
        <v>6764</v>
      </c>
    </row>
    <row r="2677" spans="1:39" x14ac:dyDescent="0.25">
      <c r="A2677" s="11" t="s">
        <v>785</v>
      </c>
      <c r="B2677" s="12" t="s">
        <v>1544</v>
      </c>
      <c r="C2677" s="17">
        <v>3800</v>
      </c>
      <c r="D2677" s="17">
        <v>76000</v>
      </c>
      <c r="E2677" s="12" t="s">
        <v>4682</v>
      </c>
      <c r="F2677" s="11" t="s">
        <v>1338</v>
      </c>
      <c r="G2677" s="11" t="s">
        <v>5218</v>
      </c>
      <c r="H2677" s="11" t="s">
        <v>1903</v>
      </c>
      <c r="I2677" s="11" t="s">
        <v>1903</v>
      </c>
      <c r="J2677" s="14">
        <f>VLOOKUP(Table15[[#This Row],[TechRequired]],OldTree!A:B,2,0)</f>
        <v>8</v>
      </c>
      <c r="K2677" s="23" t="s">
        <v>8955</v>
      </c>
      <c r="L2677" s="14"/>
      <c r="N2677" s="11" t="str">
        <f>INDEX(TreeLookup!$C$1:$DE$21,MATCH(Table15[[#This Row],[CATEGORY]],TreeLookup!$C$1:$C$21,0),MATCH(Table15[[#This Row],[YEAR]],TreeLookup!$C$1:$DE$1,0))</f>
        <v>hydrolox1998</v>
      </c>
      <c r="P2677" s="13" t="s">
        <v>6843</v>
      </c>
      <c r="Q2677" s="11" t="s">
        <v>6153</v>
      </c>
      <c r="R2677" s="21" t="s">
        <v>6376</v>
      </c>
      <c r="S2677" s="11">
        <v>2002</v>
      </c>
      <c r="W2677" s="15"/>
      <c r="Y2677" s="11" t="s">
        <v>11009</v>
      </c>
      <c r="AD2677" s="11" t="s">
        <v>11286</v>
      </c>
      <c r="AM2677" s="11" t="s">
        <v>11286</v>
      </c>
    </row>
    <row r="2678" spans="1:39" x14ac:dyDescent="0.25">
      <c r="A2678" s="11" t="s">
        <v>780</v>
      </c>
      <c r="B2678" s="12" t="s">
        <v>3013</v>
      </c>
      <c r="C2678" s="17">
        <v>3800</v>
      </c>
      <c r="D2678" s="17">
        <v>76000</v>
      </c>
      <c r="E2678" s="12" t="s">
        <v>3012</v>
      </c>
      <c r="F2678" s="11" t="s">
        <v>1325</v>
      </c>
      <c r="G2678" s="11" t="s">
        <v>1913</v>
      </c>
      <c r="H2678" s="11" t="s">
        <v>1903</v>
      </c>
      <c r="I2678" s="11" t="s">
        <v>1903</v>
      </c>
      <c r="J2678" s="14">
        <f>VLOOKUP(Table15[[#This Row],[TechRequired]],OldTree!A:B,2,0)</f>
        <v>8</v>
      </c>
      <c r="K2678" s="23" t="s">
        <v>8955</v>
      </c>
      <c r="L2678" s="14"/>
      <c r="N2678" s="11" t="str">
        <f>INDEX(TreeLookup!$C$1:$DE$21,MATCH(Table15[[#This Row],[CATEGORY]],TreeLookup!$C$1:$C$21,0),MATCH(Table15[[#This Row],[YEAR]],TreeLookup!$C$1:$DE$1,0))</f>
        <v>hydrolox1998</v>
      </c>
      <c r="P2678" s="13" t="s">
        <v>6843</v>
      </c>
      <c r="Q2678" s="11" t="s">
        <v>6153</v>
      </c>
      <c r="R2678" s="21" t="s">
        <v>9618</v>
      </c>
      <c r="S2678" s="11">
        <v>2002</v>
      </c>
      <c r="W2678" s="15"/>
      <c r="Y2678" s="11" t="s">
        <v>11009</v>
      </c>
      <c r="AD2678" s="11" t="s">
        <v>11286</v>
      </c>
      <c r="AM2678" s="11" t="s">
        <v>11286</v>
      </c>
    </row>
    <row r="2679" spans="1:39" x14ac:dyDescent="0.25">
      <c r="A2679" s="11" t="s">
        <v>786</v>
      </c>
      <c r="B2679" s="12" t="s">
        <v>4520</v>
      </c>
      <c r="C2679" s="17">
        <v>3800</v>
      </c>
      <c r="D2679" s="17">
        <v>76000</v>
      </c>
      <c r="E2679" s="12" t="s">
        <v>4521</v>
      </c>
      <c r="F2679" s="11" t="s">
        <v>1338</v>
      </c>
      <c r="G2679" s="11" t="s">
        <v>1627</v>
      </c>
      <c r="H2679" s="11" t="s">
        <v>1903</v>
      </c>
      <c r="I2679" s="11" t="s">
        <v>1903</v>
      </c>
      <c r="J2679" s="14">
        <f>VLOOKUP(Table15[[#This Row],[TechRequired]],OldTree!A:B,2,0)</f>
        <v>8</v>
      </c>
      <c r="K2679" s="23" t="s">
        <v>8955</v>
      </c>
      <c r="L2679" s="14"/>
      <c r="N2679" s="11" t="str">
        <f>INDEX(TreeLookup!$C$1:$DE$21,MATCH(Table15[[#This Row],[CATEGORY]],TreeLookup!$C$1:$C$21,0),MATCH(Table15[[#This Row],[YEAR]],TreeLookup!$C$1:$DE$1,0))</f>
        <v>hydrolox1998</v>
      </c>
      <c r="P2679" s="13" t="s">
        <v>6843</v>
      </c>
      <c r="Q2679" s="11" t="s">
        <v>6153</v>
      </c>
      <c r="R2679" s="21" t="s">
        <v>9587</v>
      </c>
      <c r="S2679" s="11">
        <v>2002</v>
      </c>
      <c r="W2679" s="15"/>
      <c r="Y2679" s="11" t="s">
        <v>11009</v>
      </c>
      <c r="AD2679" s="11" t="s">
        <v>11286</v>
      </c>
      <c r="AM2679" s="11" t="s">
        <v>11286</v>
      </c>
    </row>
    <row r="2680" spans="1:39" x14ac:dyDescent="0.25">
      <c r="A2680" s="11" t="s">
        <v>632</v>
      </c>
      <c r="B2680" s="12" t="s">
        <v>3026</v>
      </c>
      <c r="C2680" s="11">
        <v>350</v>
      </c>
      <c r="D2680" s="11">
        <v>7000</v>
      </c>
      <c r="E2680" s="12" t="s">
        <v>3828</v>
      </c>
      <c r="F2680" s="11" t="s">
        <v>1324</v>
      </c>
      <c r="G2680" s="11" t="s">
        <v>1383</v>
      </c>
      <c r="H2680" s="11" t="s">
        <v>1903</v>
      </c>
      <c r="I2680" s="11" t="s">
        <v>1903</v>
      </c>
      <c r="J2680" s="14">
        <f>VLOOKUP(Table15[[#This Row],[TechRequired]],OldTree!A:B,2,0)</f>
        <v>2</v>
      </c>
      <c r="K2680" s="22" t="s">
        <v>8945</v>
      </c>
      <c r="L2680" s="14" t="s">
        <v>8672</v>
      </c>
      <c r="N2680" s="11" t="str">
        <f>INDEX(TreeLookup!$C$1:$DE$21,MATCH(Table15[[#This Row],[CATEGORY]],TreeLookup!$C$1:$C$21,0),MATCH(Table15[[#This Row],[YEAR]],TreeLookup!$C$1:$DE$1,0))</f>
        <v>orbitalRocketry1959</v>
      </c>
      <c r="P2680" s="13" t="s">
        <v>6843</v>
      </c>
      <c r="Q2680" s="11" t="s">
        <v>6079</v>
      </c>
      <c r="R2680" s="21" t="s">
        <v>9714</v>
      </c>
      <c r="S2680" s="11">
        <v>1959</v>
      </c>
      <c r="W2680" s="15"/>
      <c r="Y2680" s="11" t="s">
        <v>10934</v>
      </c>
      <c r="AD2680" s="11" t="s">
        <v>11286</v>
      </c>
    </row>
    <row r="2681" spans="1:39" x14ac:dyDescent="0.25">
      <c r="A2681" s="11" t="s">
        <v>6393</v>
      </c>
      <c r="B2681" s="12" t="s">
        <v>6393</v>
      </c>
      <c r="G2681" s="11" t="s">
        <v>6059</v>
      </c>
      <c r="H2681" s="11" t="s">
        <v>1903</v>
      </c>
      <c r="J2681" s="16" t="e">
        <f>VLOOKUP(Table15[[#This Row],[TechRequired]],OldTree!A:B,2,0)</f>
        <v>#N/A</v>
      </c>
      <c r="K2681" s="23" t="s">
        <v>8952</v>
      </c>
      <c r="L2681" s="16"/>
      <c r="N2681" s="11" t="str">
        <f>INDEX(TreeLookup!$C$1:$DE$21,MATCH(Table15[[#This Row],[CATEGORY]],TreeLookup!$C$1:$C$21,0),MATCH(Table15[[#This Row],[YEAR]],TreeLookup!$C$1:$DE$1,0))</f>
        <v>advancedSpaceplanes</v>
      </c>
      <c r="Q2681" s="11" t="s">
        <v>6391</v>
      </c>
      <c r="R2681" s="11" t="s">
        <v>6390</v>
      </c>
      <c r="S2681" s="11">
        <v>2005</v>
      </c>
      <c r="U2681" s="11" t="s">
        <v>6764</v>
      </c>
    </row>
    <row r="2682" spans="1:39" x14ac:dyDescent="0.25">
      <c r="A2682" s="11" t="s">
        <v>771</v>
      </c>
      <c r="B2682" s="12" t="s">
        <v>3018</v>
      </c>
      <c r="C2682" s="17">
        <v>2850</v>
      </c>
      <c r="D2682" s="17">
        <v>57000</v>
      </c>
      <c r="E2682" s="12" t="s">
        <v>3019</v>
      </c>
      <c r="F2682" s="11" t="s">
        <v>1337</v>
      </c>
      <c r="G2682" s="11" t="s">
        <v>1414</v>
      </c>
      <c r="H2682" s="11" t="s">
        <v>1903</v>
      </c>
      <c r="I2682" s="11" t="s">
        <v>1903</v>
      </c>
      <c r="J2682" s="14">
        <f>VLOOKUP(Table15[[#This Row],[TechRequired]],OldTree!A:B,2,0)</f>
        <v>7</v>
      </c>
      <c r="K2682" s="23" t="s">
        <v>8955</v>
      </c>
      <c r="L2682" s="14" t="s">
        <v>8674</v>
      </c>
      <c r="N2682" s="11" t="str">
        <f>INDEX(TreeLookup!$C$1:$DE$21,MATCH(Table15[[#This Row],[CATEGORY]],TreeLookup!$C$1:$C$21,0),MATCH(Table15[[#This Row],[YEAR]],TreeLookup!$C$1:$DE$1,0))</f>
        <v>hydrolox1998</v>
      </c>
      <c r="P2682" s="13" t="s">
        <v>6843</v>
      </c>
      <c r="Q2682" s="11" t="s">
        <v>6153</v>
      </c>
      <c r="R2682" s="11" t="s">
        <v>6371</v>
      </c>
      <c r="S2682" s="11">
        <v>2002</v>
      </c>
      <c r="W2682" s="15"/>
      <c r="Y2682" s="11" t="s">
        <v>11012</v>
      </c>
      <c r="AD2682" s="11" t="s">
        <v>11286</v>
      </c>
      <c r="AM2682" s="11" t="s">
        <v>11286</v>
      </c>
    </row>
    <row r="2683" spans="1:39" x14ac:dyDescent="0.25">
      <c r="A2683" s="11" t="s">
        <v>775</v>
      </c>
      <c r="B2683" s="12" t="s">
        <v>3018</v>
      </c>
      <c r="C2683" s="17">
        <v>2850</v>
      </c>
      <c r="D2683" s="17">
        <v>57000</v>
      </c>
      <c r="E2683" s="12" t="s">
        <v>3019</v>
      </c>
      <c r="F2683" s="11" t="s">
        <v>1337</v>
      </c>
      <c r="G2683" s="11" t="s">
        <v>5218</v>
      </c>
      <c r="H2683" s="11" t="s">
        <v>1903</v>
      </c>
      <c r="I2683" s="11" t="s">
        <v>1903</v>
      </c>
      <c r="J2683" s="14">
        <f>VLOOKUP(Table15[[#This Row],[TechRequired]],OldTree!A:B,2,0)</f>
        <v>7</v>
      </c>
      <c r="K2683" s="23" t="s">
        <v>8955</v>
      </c>
      <c r="L2683" s="14"/>
      <c r="N2683" s="11" t="str">
        <f>INDEX(TreeLookup!$C$1:$DE$21,MATCH(Table15[[#This Row],[CATEGORY]],TreeLookup!$C$1:$C$21,0),MATCH(Table15[[#This Row],[YEAR]],TreeLookup!$C$1:$DE$1,0))</f>
        <v>hydrolox1998</v>
      </c>
      <c r="P2683" s="13" t="s">
        <v>6843</v>
      </c>
      <c r="Q2683" s="11" t="s">
        <v>6153</v>
      </c>
      <c r="R2683" s="21" t="s">
        <v>6371</v>
      </c>
      <c r="S2683" s="11">
        <v>2002</v>
      </c>
      <c r="W2683" s="15"/>
      <c r="Y2683" s="11" t="s">
        <v>11012</v>
      </c>
      <c r="AD2683" s="11" t="s">
        <v>11286</v>
      </c>
      <c r="AM2683" s="11" t="s">
        <v>11286</v>
      </c>
    </row>
    <row r="2684" spans="1:39" x14ac:dyDescent="0.25">
      <c r="A2684" s="11" t="s">
        <v>774</v>
      </c>
      <c r="B2684" s="12" t="s">
        <v>3018</v>
      </c>
      <c r="C2684" s="17">
        <v>2850</v>
      </c>
      <c r="D2684" s="17">
        <v>57000</v>
      </c>
      <c r="E2684" s="12" t="s">
        <v>3019</v>
      </c>
      <c r="F2684" s="11" t="s">
        <v>1337</v>
      </c>
      <c r="G2684" s="11" t="s">
        <v>1627</v>
      </c>
      <c r="H2684" s="11" t="s">
        <v>1903</v>
      </c>
      <c r="I2684" s="11" t="s">
        <v>1903</v>
      </c>
      <c r="J2684" s="14">
        <f>VLOOKUP(Table15[[#This Row],[TechRequired]],OldTree!A:B,2,0)</f>
        <v>7</v>
      </c>
      <c r="K2684" s="23" t="s">
        <v>8955</v>
      </c>
      <c r="L2684" s="14"/>
      <c r="N2684" s="11" t="str">
        <f>INDEX(TreeLookup!$C$1:$DE$21,MATCH(Table15[[#This Row],[CATEGORY]],TreeLookup!$C$1:$C$21,0),MATCH(Table15[[#This Row],[YEAR]],TreeLookup!$C$1:$DE$1,0))</f>
        <v>hydrolox1998</v>
      </c>
      <c r="P2684" s="13" t="s">
        <v>6843</v>
      </c>
      <c r="Q2684" s="11" t="s">
        <v>6153</v>
      </c>
      <c r="R2684" s="21" t="s">
        <v>6371</v>
      </c>
      <c r="S2684" s="11">
        <v>2002</v>
      </c>
      <c r="W2684" s="15"/>
      <c r="Y2684" s="11" t="s">
        <v>11012</v>
      </c>
      <c r="AD2684" s="11" t="s">
        <v>11286</v>
      </c>
      <c r="AM2684" s="11" t="s">
        <v>11286</v>
      </c>
    </row>
    <row r="2685" spans="1:39" x14ac:dyDescent="0.25">
      <c r="A2685" s="11" t="s">
        <v>767</v>
      </c>
      <c r="B2685" s="12" t="s">
        <v>3018</v>
      </c>
      <c r="C2685" s="17">
        <v>2850</v>
      </c>
      <c r="D2685" s="17">
        <v>57000</v>
      </c>
      <c r="E2685" s="12" t="s">
        <v>3019</v>
      </c>
      <c r="F2685" s="11" t="s">
        <v>1325</v>
      </c>
      <c r="G2685" s="11" t="s">
        <v>1913</v>
      </c>
      <c r="H2685" s="11" t="s">
        <v>1903</v>
      </c>
      <c r="I2685" s="11" t="s">
        <v>1903</v>
      </c>
      <c r="J2685" s="14">
        <f>VLOOKUP(Table15[[#This Row],[TechRequired]],OldTree!A:B,2,0)</f>
        <v>8</v>
      </c>
      <c r="K2685" s="23" t="s">
        <v>8955</v>
      </c>
      <c r="L2685" s="14"/>
      <c r="N2685" s="11" t="str">
        <f>INDEX(TreeLookup!$C$1:$DE$21,MATCH(Table15[[#This Row],[CATEGORY]],TreeLookup!$C$1:$C$21,0),MATCH(Table15[[#This Row],[YEAR]],TreeLookup!$C$1:$DE$1,0))</f>
        <v>hydrolox1998</v>
      </c>
      <c r="P2685" s="13" t="s">
        <v>6843</v>
      </c>
      <c r="Q2685" s="11" t="s">
        <v>6153</v>
      </c>
      <c r="R2685" s="21" t="s">
        <v>6371</v>
      </c>
      <c r="S2685" s="11">
        <v>2002</v>
      </c>
      <c r="W2685" s="15"/>
      <c r="Y2685" s="11" t="s">
        <v>11012</v>
      </c>
      <c r="AD2685" s="11" t="s">
        <v>11286</v>
      </c>
      <c r="AM2685" s="11" t="s">
        <v>11286</v>
      </c>
    </row>
    <row r="2686" spans="1:39" x14ac:dyDescent="0.25">
      <c r="A2686" s="11" t="s">
        <v>154</v>
      </c>
      <c r="B2686" s="12" t="s">
        <v>3026</v>
      </c>
      <c r="C2686" s="11">
        <v>350</v>
      </c>
      <c r="D2686" s="11">
        <v>7000</v>
      </c>
      <c r="E2686" s="12" t="s">
        <v>3828</v>
      </c>
      <c r="F2686" s="11" t="s">
        <v>1287</v>
      </c>
      <c r="G2686" s="11" t="s">
        <v>1383</v>
      </c>
      <c r="H2686" s="11" t="s">
        <v>1903</v>
      </c>
      <c r="I2686" s="11" t="s">
        <v>1903</v>
      </c>
      <c r="J2686" s="14">
        <f>VLOOKUP(Table15[[#This Row],[TechRequired]],OldTree!A:B,2,0)</f>
        <v>3</v>
      </c>
      <c r="K2686" s="22" t="s">
        <v>8945</v>
      </c>
      <c r="L2686" s="14" t="s">
        <v>8672</v>
      </c>
      <c r="N2686" s="11" t="str">
        <f>INDEX(TreeLookup!$C$1:$DE$21,MATCH(Table15[[#This Row],[CATEGORY]],TreeLookup!$C$1:$C$21,0),MATCH(Table15[[#This Row],[YEAR]],TreeLookup!$C$1:$DE$1,0))</f>
        <v>orbitalRocketry1962</v>
      </c>
      <c r="P2686" s="13" t="s">
        <v>6843</v>
      </c>
      <c r="Q2686" s="11" t="s">
        <v>6441</v>
      </c>
      <c r="R2686" s="21" t="s">
        <v>9715</v>
      </c>
      <c r="S2686" s="11">
        <v>1962</v>
      </c>
      <c r="W2686" s="15"/>
      <c r="AD2686" s="11" t="s">
        <v>11286</v>
      </c>
    </row>
    <row r="2687" spans="1:39" x14ac:dyDescent="0.25">
      <c r="A2687" s="11" t="s">
        <v>3132</v>
      </c>
      <c r="B2687" s="12" t="s">
        <v>8317</v>
      </c>
      <c r="C2687" s="11">
        <v>160</v>
      </c>
      <c r="D2687" s="11">
        <v>3400</v>
      </c>
      <c r="E2687" s="12" t="s">
        <v>10787</v>
      </c>
      <c r="F2687" s="11" t="s">
        <v>1284</v>
      </c>
      <c r="G2687" s="11" t="s">
        <v>5691</v>
      </c>
      <c r="H2687" s="11" t="s">
        <v>1903</v>
      </c>
      <c r="I2687" s="11" t="s">
        <v>5091</v>
      </c>
      <c r="J2687" s="14">
        <f>VLOOKUP(Table15[[#This Row],[TechRequired]],OldTree!A:B,2,0)</f>
        <v>4</v>
      </c>
      <c r="K2687" s="22" t="s">
        <v>6812</v>
      </c>
      <c r="L2687" s="14" t="s">
        <v>6812</v>
      </c>
      <c r="M2687" s="14">
        <v>4</v>
      </c>
      <c r="N2687" s="11" t="str">
        <f>INDEX(TreeLookup!$C$1:$DE$21,MATCH(Table15[[#This Row],[CATEGORY]],TreeLookup!$C$1:$C$21,0),MATCH(Table15[[#This Row],[YEAR]],TreeLookup!$C$1:$DE$1,0))</f>
        <v>start</v>
      </c>
      <c r="O2687" s="21" t="s">
        <v>1903</v>
      </c>
      <c r="P2687" s="13" t="s">
        <v>6842</v>
      </c>
      <c r="Q2687" s="11"/>
      <c r="W2687" s="15"/>
    </row>
    <row r="2688" spans="1:39" x14ac:dyDescent="0.25">
      <c r="A2688" s="11" t="s">
        <v>3133</v>
      </c>
      <c r="B2688" s="12" t="s">
        <v>8321</v>
      </c>
      <c r="C2688" s="11">
        <v>160</v>
      </c>
      <c r="D2688" s="11">
        <v>3400</v>
      </c>
      <c r="E2688" s="12" t="s">
        <v>10789</v>
      </c>
      <c r="F2688" s="11" t="s">
        <v>1284</v>
      </c>
      <c r="G2688" s="11" t="s">
        <v>5691</v>
      </c>
      <c r="H2688" s="11" t="s">
        <v>1903</v>
      </c>
      <c r="I2688" s="11" t="s">
        <v>5091</v>
      </c>
      <c r="J2688" s="14">
        <f>VLOOKUP(Table15[[#This Row],[TechRequired]],OldTree!A:B,2,0)</f>
        <v>4</v>
      </c>
      <c r="K2688" s="22" t="s">
        <v>6812</v>
      </c>
      <c r="L2688" s="14" t="s">
        <v>6812</v>
      </c>
      <c r="M2688" s="14">
        <v>4</v>
      </c>
      <c r="N2688" s="11" t="str">
        <f>INDEX(TreeLookup!$C$1:$DE$21,MATCH(Table15[[#This Row],[CATEGORY]],TreeLookup!$C$1:$C$21,0),MATCH(Table15[[#This Row],[YEAR]],TreeLookup!$C$1:$DE$1,0))</f>
        <v>start</v>
      </c>
      <c r="O2688" s="21" t="s">
        <v>1903</v>
      </c>
      <c r="P2688" s="13" t="s">
        <v>6842</v>
      </c>
      <c r="Q2688" s="11"/>
      <c r="W2688" s="15"/>
    </row>
    <row r="2689" spans="1:23" x14ac:dyDescent="0.25">
      <c r="A2689" s="11" t="s">
        <v>3134</v>
      </c>
      <c r="B2689" s="12" t="s">
        <v>8322</v>
      </c>
      <c r="C2689" s="11">
        <v>40</v>
      </c>
      <c r="D2689" s="11">
        <v>850</v>
      </c>
      <c r="E2689" s="12" t="s">
        <v>10788</v>
      </c>
      <c r="F2689" s="11" t="s">
        <v>1284</v>
      </c>
      <c r="G2689" s="11" t="s">
        <v>5691</v>
      </c>
      <c r="H2689" s="11" t="s">
        <v>1903</v>
      </c>
      <c r="I2689" s="11" t="s">
        <v>5091</v>
      </c>
      <c r="J2689" s="14">
        <f>VLOOKUP(Table15[[#This Row],[TechRequired]],OldTree!A:B,2,0)</f>
        <v>4</v>
      </c>
      <c r="K2689" s="22" t="s">
        <v>6812</v>
      </c>
      <c r="L2689" s="14" t="s">
        <v>6812</v>
      </c>
      <c r="M2689" s="14">
        <v>4</v>
      </c>
      <c r="N2689" s="11" t="str">
        <f>INDEX(TreeLookup!$C$1:$DE$21,MATCH(Table15[[#This Row],[CATEGORY]],TreeLookup!$C$1:$C$21,0),MATCH(Table15[[#This Row],[YEAR]],TreeLookup!$C$1:$DE$1,0))</f>
        <v>start</v>
      </c>
      <c r="O2689" s="21" t="s">
        <v>1903</v>
      </c>
      <c r="P2689" s="13" t="s">
        <v>6842</v>
      </c>
      <c r="Q2689" s="11"/>
      <c r="W2689" s="15"/>
    </row>
    <row r="2690" spans="1:23" x14ac:dyDescent="0.25">
      <c r="A2690" s="11" t="s">
        <v>1487</v>
      </c>
      <c r="B2690" s="12" t="s">
        <v>7819</v>
      </c>
      <c r="C2690" s="11">
        <v>1</v>
      </c>
      <c r="D2690" s="11">
        <v>600</v>
      </c>
      <c r="E2690" s="12" t="s">
        <v>10879</v>
      </c>
      <c r="F2690" s="11" t="s">
        <v>1300</v>
      </c>
      <c r="G2690" s="11" t="s">
        <v>5218</v>
      </c>
      <c r="H2690" s="11" t="s">
        <v>1903</v>
      </c>
      <c r="I2690" s="11" t="s">
        <v>5091</v>
      </c>
      <c r="J2690" s="14">
        <f>VLOOKUP(Table15[[#This Row],[TechRequired]],OldTree!A:B,2,0)</f>
        <v>1</v>
      </c>
      <c r="K2690" s="22" t="s">
        <v>6012</v>
      </c>
      <c r="L2690" s="14" t="s">
        <v>8646</v>
      </c>
      <c r="N2690" s="11" t="str">
        <f>INDEX(TreeLookup!$C$1:$DE$21,MATCH(Table15[[#This Row],[CATEGORY]],TreeLookup!$C$1:$C$21,0),MATCH(Table15[[#This Row],[YEAR]],TreeLookup!$C$1:$DE$1,0))</f>
        <v>start</v>
      </c>
      <c r="O2690" s="21" t="s">
        <v>1903</v>
      </c>
      <c r="P2690" s="13" t="s">
        <v>6842</v>
      </c>
      <c r="Q2690" s="11"/>
      <c r="W2690" s="15"/>
    </row>
    <row r="2691" spans="1:23" x14ac:dyDescent="0.25">
      <c r="A2691" s="11" t="s">
        <v>1488</v>
      </c>
      <c r="B2691" s="12" t="s">
        <v>7820</v>
      </c>
      <c r="C2691" s="11">
        <v>1</v>
      </c>
      <c r="D2691" s="11">
        <v>600</v>
      </c>
      <c r="E2691" s="12" t="s">
        <v>10879</v>
      </c>
      <c r="F2691" s="11" t="s">
        <v>1300</v>
      </c>
      <c r="G2691" s="11" t="s">
        <v>5218</v>
      </c>
      <c r="H2691" s="11" t="s">
        <v>1903</v>
      </c>
      <c r="I2691" s="11" t="s">
        <v>5091</v>
      </c>
      <c r="J2691" s="14">
        <f>VLOOKUP(Table15[[#This Row],[TechRequired]],OldTree!A:B,2,0)</f>
        <v>1</v>
      </c>
      <c r="K2691" s="22" t="s">
        <v>6012</v>
      </c>
      <c r="L2691" s="14" t="s">
        <v>8646</v>
      </c>
      <c r="N2691" s="11" t="str">
        <f>INDEX(TreeLookup!$C$1:$DE$21,MATCH(Table15[[#This Row],[CATEGORY]],TreeLookup!$C$1:$C$21,0),MATCH(Table15[[#This Row],[YEAR]],TreeLookup!$C$1:$DE$1,0))</f>
        <v>start</v>
      </c>
      <c r="O2691" s="21" t="s">
        <v>1903</v>
      </c>
      <c r="P2691" s="13" t="s">
        <v>6842</v>
      </c>
      <c r="Q2691" s="11"/>
      <c r="W2691" s="15"/>
    </row>
    <row r="2692" spans="1:23" x14ac:dyDescent="0.25">
      <c r="A2692" s="11" t="s">
        <v>3721</v>
      </c>
      <c r="B2692" s="12" t="s">
        <v>8421</v>
      </c>
      <c r="C2692" s="11">
        <v>1</v>
      </c>
      <c r="D2692" s="11">
        <v>3300</v>
      </c>
      <c r="E2692" s="12" t="s">
        <v>10076</v>
      </c>
      <c r="F2692" s="11" t="s">
        <v>1323</v>
      </c>
      <c r="G2692" s="21" t="s">
        <v>11292</v>
      </c>
      <c r="H2692" s="11" t="s">
        <v>1903</v>
      </c>
      <c r="I2692" s="11" t="s">
        <v>5091</v>
      </c>
      <c r="J2692" s="14">
        <f>VLOOKUP(Table15[[#This Row],[TechRequired]],OldTree!A:B,2,0)</f>
        <v>3</v>
      </c>
      <c r="K2692" s="22" t="s">
        <v>6012</v>
      </c>
      <c r="L2692" s="14" t="s">
        <v>8868</v>
      </c>
      <c r="N2692" s="11" t="str">
        <f>INDEX(TreeLookup!$C$1:$DE$21,MATCH(Table15[[#This Row],[CATEGORY]],TreeLookup!$C$1:$C$21,0),MATCH(Table15[[#This Row],[YEAR]],TreeLookup!$C$1:$DE$1,0))</f>
        <v>materialsScienceHuman</v>
      </c>
      <c r="P2692" s="13" t="s">
        <v>6842</v>
      </c>
      <c r="Q2692" s="11"/>
      <c r="S2692" s="11">
        <v>1961</v>
      </c>
      <c r="W2692" s="15"/>
    </row>
    <row r="2693" spans="1:23" x14ac:dyDescent="0.25">
      <c r="A2693" s="11" t="s">
        <v>3722</v>
      </c>
      <c r="B2693" s="12" t="s">
        <v>8422</v>
      </c>
      <c r="C2693" s="11">
        <v>450</v>
      </c>
      <c r="D2693" s="11">
        <v>3000</v>
      </c>
      <c r="E2693" s="12" t="s">
        <v>10078</v>
      </c>
      <c r="F2693" s="11" t="s">
        <v>1281</v>
      </c>
      <c r="G2693" s="21" t="s">
        <v>11292</v>
      </c>
      <c r="H2693" s="11" t="s">
        <v>1903</v>
      </c>
      <c r="I2693" s="11" t="s">
        <v>5091</v>
      </c>
      <c r="J2693" s="14">
        <f>VLOOKUP(Table15[[#This Row],[TechRequired]],OldTree!A:B,2,0)</f>
        <v>4</v>
      </c>
      <c r="K2693" s="22" t="s">
        <v>6012</v>
      </c>
      <c r="L2693" s="14" t="s">
        <v>8868</v>
      </c>
      <c r="N2693" s="11" t="str">
        <f>INDEX(TreeLookup!$C$1:$DE$21,MATCH(Table15[[#This Row],[CATEGORY]],TreeLookup!$C$1:$C$21,0),MATCH(Table15[[#This Row],[YEAR]],TreeLookup!$C$1:$DE$1,0))</f>
        <v>materialsScienceHuman</v>
      </c>
      <c r="P2693" s="13" t="s">
        <v>6842</v>
      </c>
      <c r="Q2693" s="11"/>
      <c r="S2693" s="11">
        <v>1961</v>
      </c>
      <c r="W2693" s="15"/>
    </row>
    <row r="2694" spans="1:23" x14ac:dyDescent="0.25">
      <c r="A2694" s="11" t="s">
        <v>3688</v>
      </c>
      <c r="B2694" s="12" t="s">
        <v>8423</v>
      </c>
      <c r="C2694" s="11">
        <v>550</v>
      </c>
      <c r="D2694" s="11">
        <v>2800</v>
      </c>
      <c r="E2694" s="12" t="s">
        <v>10004</v>
      </c>
      <c r="F2694" s="11" t="s">
        <v>1323</v>
      </c>
      <c r="G2694" s="21" t="s">
        <v>11292</v>
      </c>
      <c r="H2694" s="11" t="s">
        <v>1903</v>
      </c>
      <c r="I2694" s="11" t="s">
        <v>5091</v>
      </c>
      <c r="J2694" s="14">
        <f>VLOOKUP(Table15[[#This Row],[TechRequired]],OldTree!A:B,2,0)</f>
        <v>3</v>
      </c>
      <c r="K2694" s="22" t="s">
        <v>6012</v>
      </c>
      <c r="L2694" s="14" t="s">
        <v>8649</v>
      </c>
      <c r="N2694" s="11" t="str">
        <f>INDEX(TreeLookup!$C$1:$DE$21,MATCH(Table15[[#This Row],[CATEGORY]],TreeLookup!$C$1:$C$21,0),MATCH(Table15[[#This Row],[YEAR]],TreeLookup!$C$1:$DE$1,0))</f>
        <v>materialsScienceSatellite</v>
      </c>
      <c r="P2694" s="13" t="s">
        <v>6842</v>
      </c>
      <c r="Q2694" s="11"/>
      <c r="S2694" s="11">
        <v>1956</v>
      </c>
      <c r="W2694" s="15"/>
    </row>
    <row r="2695" spans="1:23" x14ac:dyDescent="0.25">
      <c r="A2695" s="11" t="s">
        <v>3668</v>
      </c>
      <c r="B2695" s="12" t="s">
        <v>7487</v>
      </c>
      <c r="C2695" s="11">
        <v>9000</v>
      </c>
      <c r="D2695" s="11">
        <v>45000</v>
      </c>
      <c r="E2695" s="12" t="s">
        <v>10510</v>
      </c>
      <c r="F2695" s="11" t="s">
        <v>1344</v>
      </c>
      <c r="G2695" s="21" t="s">
        <v>11292</v>
      </c>
      <c r="H2695" s="11" t="s">
        <v>1903</v>
      </c>
      <c r="I2695" s="11" t="s">
        <v>5091</v>
      </c>
      <c r="J2695" s="14">
        <f>VLOOKUP(Table15[[#This Row],[TechRequired]],OldTree!A:B,2,0)</f>
        <v>4.5</v>
      </c>
      <c r="K2695" s="22" t="s">
        <v>8948</v>
      </c>
      <c r="L2695" s="14" t="s">
        <v>6831</v>
      </c>
      <c r="N2695" s="11" t="str">
        <f>INDEX(TreeLookup!$C$1:$DE$21,MATCH(Table15[[#This Row],[CATEGORY]],TreeLookup!$C$1:$C$21,0),MATCH(Table15[[#This Row],[YEAR]],TreeLookup!$C$1:$DE$1,0))</f>
        <v>largeScaleOrbitalCon</v>
      </c>
      <c r="P2695" s="13" t="s">
        <v>6842</v>
      </c>
      <c r="Q2695" s="11" t="s">
        <v>6598</v>
      </c>
      <c r="S2695" s="11">
        <v>2000</v>
      </c>
      <c r="W2695" s="15"/>
    </row>
    <row r="2696" spans="1:23" x14ac:dyDescent="0.25">
      <c r="A2696" s="11" t="s">
        <v>258</v>
      </c>
      <c r="B2696" s="12" t="s">
        <v>3522</v>
      </c>
      <c r="C2696" s="11">
        <v>1</v>
      </c>
      <c r="D2696" s="11">
        <v>20</v>
      </c>
      <c r="E2696" s="12" t="s">
        <v>5761</v>
      </c>
      <c r="F2696" s="11" t="s">
        <v>1299</v>
      </c>
      <c r="G2696" s="21" t="s">
        <v>11292</v>
      </c>
      <c r="H2696" s="11" t="s">
        <v>1903</v>
      </c>
      <c r="I2696" s="11" t="s">
        <v>1903</v>
      </c>
      <c r="J2696" s="14">
        <f>VLOOKUP(Table15[[#This Row],[TechRequired]],OldTree!A:B,2,0)</f>
        <v>1.5</v>
      </c>
      <c r="K2696" s="22" t="s">
        <v>6012</v>
      </c>
      <c r="L2696" s="14" t="s">
        <v>8646</v>
      </c>
      <c r="N2696" s="11" t="str">
        <f>INDEX(TreeLookup!$C$1:$DE$21,MATCH(Table15[[#This Row],[CATEGORY]],TreeLookup!$C$1:$C$21,0),MATCH(Table15[[#This Row],[YEAR]],TreeLookup!$C$1:$DE$1,0))</f>
        <v>earlyMaterialsScience</v>
      </c>
      <c r="P2696" s="13" t="s">
        <v>6843</v>
      </c>
      <c r="Q2696" s="11"/>
      <c r="S2696" s="11">
        <v>1952</v>
      </c>
      <c r="W2696" s="15"/>
    </row>
    <row r="2697" spans="1:23" x14ac:dyDescent="0.25">
      <c r="A2697" s="11" t="s">
        <v>4494</v>
      </c>
      <c r="B2697" s="12" t="s">
        <v>8375</v>
      </c>
      <c r="C2697" s="11">
        <v>400</v>
      </c>
      <c r="D2697" s="11">
        <v>2200</v>
      </c>
      <c r="E2697" s="12" t="s">
        <v>4495</v>
      </c>
      <c r="F2697" s="11" t="s">
        <v>1285</v>
      </c>
      <c r="G2697" s="11" t="s">
        <v>5836</v>
      </c>
      <c r="H2697" s="11" t="s">
        <v>5091</v>
      </c>
      <c r="I2697" s="11" t="s">
        <v>5091</v>
      </c>
      <c r="J2697" s="14">
        <f>VLOOKUP(Table15[[#This Row],[TechRequired]],OldTree!A:B,2,0)</f>
        <v>5</v>
      </c>
      <c r="K2697" s="14"/>
      <c r="L2697" s="14" t="s">
        <v>8646</v>
      </c>
      <c r="N2697" s="11" t="e">
        <f>INDEX(TreeLookup!$C$1:$DE$21,MATCH(Table15[[#This Row],[CATEGORY]],TreeLookup!$C$1:$C$21,0),MATCH(Table15[[#This Row],[YEAR]],TreeLookup!$C$1:$DE$1,0))</f>
        <v>#N/A</v>
      </c>
      <c r="O2697" s="11" t="s">
        <v>1903</v>
      </c>
      <c r="Q2697" s="11"/>
    </row>
    <row r="2698" spans="1:23" x14ac:dyDescent="0.25">
      <c r="A2698" s="11" t="s">
        <v>4496</v>
      </c>
      <c r="B2698" s="12" t="s">
        <v>8376</v>
      </c>
      <c r="C2698" s="11">
        <v>800</v>
      </c>
      <c r="D2698" s="11">
        <v>2200</v>
      </c>
      <c r="E2698" s="12" t="s">
        <v>4495</v>
      </c>
      <c r="F2698" s="11" t="s">
        <v>1285</v>
      </c>
      <c r="G2698" s="11" t="s">
        <v>5836</v>
      </c>
      <c r="H2698" s="11" t="s">
        <v>5091</v>
      </c>
      <c r="I2698" s="11" t="s">
        <v>5091</v>
      </c>
      <c r="J2698" s="14">
        <f>VLOOKUP(Table15[[#This Row],[TechRequired]],OldTree!A:B,2,0)</f>
        <v>5</v>
      </c>
      <c r="K2698" s="14"/>
      <c r="L2698" s="14" t="s">
        <v>8646</v>
      </c>
      <c r="N2698" s="11" t="e">
        <f>INDEX(TreeLookup!$C$1:$DE$21,MATCH(Table15[[#This Row],[CATEGORY]],TreeLookup!$C$1:$C$21,0),MATCH(Table15[[#This Row],[YEAR]],TreeLookup!$C$1:$DE$1,0))</f>
        <v>#N/A</v>
      </c>
      <c r="O2698" s="11" t="s">
        <v>1903</v>
      </c>
      <c r="Q2698" s="11"/>
    </row>
    <row r="2699" spans="1:23" x14ac:dyDescent="0.25">
      <c r="A2699" s="11" t="s">
        <v>4497</v>
      </c>
      <c r="B2699" s="12" t="s">
        <v>8377</v>
      </c>
      <c r="C2699" s="11">
        <v>1600</v>
      </c>
      <c r="D2699" s="11">
        <v>2200</v>
      </c>
      <c r="E2699" s="12" t="s">
        <v>4495</v>
      </c>
      <c r="F2699" s="11" t="s">
        <v>1285</v>
      </c>
      <c r="G2699" s="11" t="s">
        <v>5836</v>
      </c>
      <c r="H2699" s="11" t="s">
        <v>5091</v>
      </c>
      <c r="I2699" s="11" t="s">
        <v>5091</v>
      </c>
      <c r="J2699" s="14">
        <f>VLOOKUP(Table15[[#This Row],[TechRequired]],OldTree!A:B,2,0)</f>
        <v>5</v>
      </c>
      <c r="K2699" s="14"/>
      <c r="L2699" s="14" t="s">
        <v>8646</v>
      </c>
      <c r="N2699" s="11" t="e">
        <f>INDEX(TreeLookup!$C$1:$DE$21,MATCH(Table15[[#This Row],[CATEGORY]],TreeLookup!$C$1:$C$21,0),MATCH(Table15[[#This Row],[YEAR]],TreeLookup!$C$1:$DE$1,0))</f>
        <v>#N/A</v>
      </c>
      <c r="O2699" s="11" t="s">
        <v>1903</v>
      </c>
      <c r="Q2699" s="11"/>
    </row>
    <row r="2700" spans="1:23" x14ac:dyDescent="0.25">
      <c r="A2700" s="11" t="s">
        <v>4498</v>
      </c>
      <c r="B2700" s="12" t="s">
        <v>8378</v>
      </c>
      <c r="C2700" s="11">
        <v>3200</v>
      </c>
      <c r="D2700" s="11">
        <v>2200</v>
      </c>
      <c r="E2700" s="12" t="s">
        <v>4495</v>
      </c>
      <c r="F2700" s="11" t="s">
        <v>1285</v>
      </c>
      <c r="G2700" s="11" t="s">
        <v>5836</v>
      </c>
      <c r="H2700" s="11" t="s">
        <v>5091</v>
      </c>
      <c r="I2700" s="11" t="s">
        <v>5091</v>
      </c>
      <c r="J2700" s="14">
        <f>VLOOKUP(Table15[[#This Row],[TechRequired]],OldTree!A:B,2,0)</f>
        <v>5</v>
      </c>
      <c r="K2700" s="14"/>
      <c r="L2700" s="14" t="s">
        <v>8646</v>
      </c>
      <c r="N2700" s="11" t="e">
        <f>INDEX(TreeLookup!$C$1:$DE$21,MATCH(Table15[[#This Row],[CATEGORY]],TreeLookup!$C$1:$C$21,0),MATCH(Table15[[#This Row],[YEAR]],TreeLookup!$C$1:$DE$1,0))</f>
        <v>#N/A</v>
      </c>
      <c r="O2700" s="11" t="s">
        <v>1903</v>
      </c>
      <c r="Q2700" s="11"/>
    </row>
    <row r="2701" spans="1:23" x14ac:dyDescent="0.25">
      <c r="A2701" s="11" t="s">
        <v>4499</v>
      </c>
      <c r="B2701" s="12" t="s">
        <v>8379</v>
      </c>
      <c r="C2701" s="11">
        <v>6500</v>
      </c>
      <c r="D2701" s="11">
        <v>2200</v>
      </c>
      <c r="E2701" s="12" t="s">
        <v>4495</v>
      </c>
      <c r="F2701" s="11" t="s">
        <v>1285</v>
      </c>
      <c r="G2701" s="11" t="s">
        <v>5836</v>
      </c>
      <c r="H2701" s="11" t="s">
        <v>5091</v>
      </c>
      <c r="I2701" s="11" t="s">
        <v>5091</v>
      </c>
      <c r="J2701" s="14">
        <f>VLOOKUP(Table15[[#This Row],[TechRequired]],OldTree!A:B,2,0)</f>
        <v>5</v>
      </c>
      <c r="K2701" s="14"/>
      <c r="L2701" s="14" t="s">
        <v>8646</v>
      </c>
      <c r="N2701" s="11" t="e">
        <f>INDEX(TreeLookup!$C$1:$DE$21,MATCH(Table15[[#This Row],[CATEGORY]],TreeLookup!$C$1:$C$21,0),MATCH(Table15[[#This Row],[YEAR]],TreeLookup!$C$1:$DE$1,0))</f>
        <v>#N/A</v>
      </c>
      <c r="O2701" s="11" t="s">
        <v>1903</v>
      </c>
      <c r="Q2701" s="11"/>
    </row>
    <row r="2702" spans="1:23" x14ac:dyDescent="0.25">
      <c r="A2702" s="11" t="s">
        <v>1964</v>
      </c>
      <c r="B2702" s="12" t="s">
        <v>8145</v>
      </c>
      <c r="C2702" s="11">
        <v>350</v>
      </c>
      <c r="D2702" s="11">
        <v>2500</v>
      </c>
      <c r="E2702" s="12" t="s">
        <v>10077</v>
      </c>
      <c r="F2702" s="11" t="s">
        <v>1281</v>
      </c>
      <c r="G2702" s="11" t="s">
        <v>5478</v>
      </c>
      <c r="H2702" s="11" t="s">
        <v>1903</v>
      </c>
      <c r="I2702" s="11" t="s">
        <v>5091</v>
      </c>
      <c r="J2702" s="14">
        <f>VLOOKUP(Table15[[#This Row],[TechRequired]],OldTree!A:B,2,0)</f>
        <v>4</v>
      </c>
      <c r="K2702" s="22" t="s">
        <v>6012</v>
      </c>
      <c r="L2702" s="14" t="s">
        <v>8868</v>
      </c>
      <c r="N2702" s="11" t="str">
        <f>INDEX(TreeLookup!$C$1:$DE$21,MATCH(Table15[[#This Row],[CATEGORY]],TreeLookup!$C$1:$C$21,0),MATCH(Table15[[#This Row],[YEAR]],TreeLookup!$C$1:$DE$1,0))</f>
        <v>materialsScienceHuman</v>
      </c>
      <c r="P2702" s="13" t="s">
        <v>6842</v>
      </c>
      <c r="Q2702" s="11"/>
      <c r="S2702" s="11">
        <v>1961</v>
      </c>
      <c r="W2702" s="15"/>
    </row>
    <row r="2703" spans="1:23" x14ac:dyDescent="0.25">
      <c r="A2703" s="11" t="s">
        <v>1967</v>
      </c>
      <c r="B2703" s="12" t="s">
        <v>8146</v>
      </c>
      <c r="C2703" s="11">
        <v>1800</v>
      </c>
      <c r="D2703" s="11">
        <v>4800</v>
      </c>
      <c r="E2703" s="12" t="s">
        <v>10122</v>
      </c>
      <c r="F2703" s="11" t="s">
        <v>1351</v>
      </c>
      <c r="G2703" s="11" t="s">
        <v>5478</v>
      </c>
      <c r="H2703" s="11" t="s">
        <v>1903</v>
      </c>
      <c r="I2703" s="11" t="s">
        <v>5091</v>
      </c>
      <c r="J2703" s="14">
        <f>VLOOKUP(Table15[[#This Row],[TechRequired]],OldTree!A:B,2,0)</f>
        <v>7</v>
      </c>
      <c r="K2703" s="22" t="s">
        <v>6012</v>
      </c>
      <c r="L2703" s="14" t="s">
        <v>8868</v>
      </c>
      <c r="N2703" s="11" t="str">
        <f>INDEX(TreeLookup!$C$1:$DE$21,MATCH(Table15[[#This Row],[CATEGORY]],TreeLookup!$C$1:$C$21,0),MATCH(Table15[[#This Row],[YEAR]],TreeLookup!$C$1:$DE$1,0))</f>
        <v>materialsScienceAdvCapsules</v>
      </c>
      <c r="P2703" s="13" t="s">
        <v>6842</v>
      </c>
      <c r="Q2703" s="11"/>
      <c r="S2703" s="11">
        <v>1964</v>
      </c>
      <c r="W2703" s="15"/>
    </row>
    <row r="2704" spans="1:23" x14ac:dyDescent="0.25">
      <c r="A2704" s="11" t="s">
        <v>257</v>
      </c>
      <c r="B2704" s="12" t="s">
        <v>3534</v>
      </c>
      <c r="C2704" s="11">
        <v>1</v>
      </c>
      <c r="D2704" s="11">
        <v>20</v>
      </c>
      <c r="E2704" s="12" t="s">
        <v>3535</v>
      </c>
      <c r="F2704" s="11" t="s">
        <v>1299</v>
      </c>
      <c r="G2704" s="21" t="s">
        <v>11292</v>
      </c>
      <c r="H2704" s="11" t="s">
        <v>1903</v>
      </c>
      <c r="I2704" s="11" t="s">
        <v>1903</v>
      </c>
      <c r="J2704" s="14">
        <f>VLOOKUP(Table15[[#This Row],[TechRequired]],OldTree!A:B,2,0)</f>
        <v>1.5</v>
      </c>
      <c r="K2704" s="22" t="s">
        <v>6012</v>
      </c>
      <c r="L2704" s="14" t="s">
        <v>8646</v>
      </c>
      <c r="N2704" s="11" t="str">
        <f>INDEX(TreeLookup!$C$1:$DE$21,MATCH(Table15[[#This Row],[CATEGORY]],TreeLookup!$C$1:$C$21,0),MATCH(Table15[[#This Row],[YEAR]],TreeLookup!$C$1:$DE$1,0))</f>
        <v>earlyMaterialsScience</v>
      </c>
      <c r="P2704" s="13" t="s">
        <v>6843</v>
      </c>
      <c r="Q2704" s="11"/>
      <c r="S2704" s="11">
        <v>1952</v>
      </c>
      <c r="W2704" s="15"/>
    </row>
    <row r="2705" spans="1:34" x14ac:dyDescent="0.25">
      <c r="A2705" s="11" t="s">
        <v>256</v>
      </c>
      <c r="B2705" s="12" t="s">
        <v>3536</v>
      </c>
      <c r="C2705" s="11">
        <v>1</v>
      </c>
      <c r="D2705" s="11">
        <v>20</v>
      </c>
      <c r="E2705" s="12" t="s">
        <v>3537</v>
      </c>
      <c r="F2705" s="11" t="s">
        <v>1299</v>
      </c>
      <c r="G2705" s="21" t="s">
        <v>11292</v>
      </c>
      <c r="H2705" s="11" t="s">
        <v>1903</v>
      </c>
      <c r="I2705" s="11" t="s">
        <v>1903</v>
      </c>
      <c r="J2705" s="14">
        <f>VLOOKUP(Table15[[#This Row],[TechRequired]],OldTree!A:B,2,0)</f>
        <v>1.5</v>
      </c>
      <c r="K2705" s="22" t="s">
        <v>6012</v>
      </c>
      <c r="L2705" s="14" t="s">
        <v>8646</v>
      </c>
      <c r="N2705" s="11" t="str">
        <f>INDEX(TreeLookup!$C$1:$DE$21,MATCH(Table15[[#This Row],[CATEGORY]],TreeLookup!$C$1:$C$21,0),MATCH(Table15[[#This Row],[YEAR]],TreeLookup!$C$1:$DE$1,0))</f>
        <v>earlyMaterialsScience</v>
      </c>
      <c r="P2705" s="13" t="s">
        <v>6843</v>
      </c>
      <c r="Q2705" s="11"/>
      <c r="S2705" s="11">
        <v>1952</v>
      </c>
      <c r="W2705" s="15"/>
    </row>
    <row r="2706" spans="1:34" x14ac:dyDescent="0.25">
      <c r="A2706" s="11" t="s">
        <v>5771</v>
      </c>
      <c r="B2706" s="12" t="s">
        <v>8424</v>
      </c>
      <c r="C2706" s="11">
        <v>1</v>
      </c>
      <c r="D2706" s="11">
        <v>4200</v>
      </c>
      <c r="E2706" s="12" t="s">
        <v>3524</v>
      </c>
      <c r="F2706" s="11" t="s">
        <v>1322</v>
      </c>
      <c r="G2706" s="21" t="s">
        <v>11292</v>
      </c>
      <c r="H2706" s="11" t="s">
        <v>1903</v>
      </c>
      <c r="I2706" s="11" t="s">
        <v>5091</v>
      </c>
      <c r="J2706" s="14">
        <f>VLOOKUP(Table15[[#This Row],[TechRequired]],OldTree!A:B,2,0)</f>
        <v>3</v>
      </c>
      <c r="K2706" s="22" t="s">
        <v>6012</v>
      </c>
      <c r="L2706" s="14" t="s">
        <v>8646</v>
      </c>
      <c r="M2706" s="14">
        <v>3</v>
      </c>
      <c r="N2706" s="11" t="str">
        <f>INDEX(TreeLookup!$C$1:$DE$21,MATCH(Table15[[#This Row],[CATEGORY]],TreeLookup!$C$1:$C$21,0),MATCH(Table15[[#This Row],[YEAR]],TreeLookup!$C$1:$DE$1,0))</f>
        <v>start</v>
      </c>
      <c r="O2706" s="21" t="s">
        <v>1903</v>
      </c>
      <c r="P2706" s="13" t="s">
        <v>6842</v>
      </c>
      <c r="Q2706" s="11"/>
      <c r="W2706" s="15"/>
    </row>
    <row r="2707" spans="1:34" x14ac:dyDescent="0.25">
      <c r="A2707" s="11" t="s">
        <v>259</v>
      </c>
      <c r="B2707" s="12" t="s">
        <v>3538</v>
      </c>
      <c r="C2707" s="11">
        <v>1</v>
      </c>
      <c r="D2707" s="11">
        <v>20</v>
      </c>
      <c r="E2707" s="12" t="s">
        <v>3539</v>
      </c>
      <c r="F2707" s="11" t="s">
        <v>1299</v>
      </c>
      <c r="G2707" s="21" t="s">
        <v>11292</v>
      </c>
      <c r="H2707" s="11" t="s">
        <v>1903</v>
      </c>
      <c r="I2707" s="11" t="s">
        <v>1903</v>
      </c>
      <c r="J2707" s="14">
        <f>VLOOKUP(Table15[[#This Row],[TechRequired]],OldTree!A:B,2,0)</f>
        <v>1.5</v>
      </c>
      <c r="K2707" s="22" t="s">
        <v>6012</v>
      </c>
      <c r="L2707" s="14" t="s">
        <v>8646</v>
      </c>
      <c r="N2707" s="11" t="str">
        <f>INDEX(TreeLookup!$C$1:$DE$21,MATCH(Table15[[#This Row],[CATEGORY]],TreeLookup!$C$1:$C$21,0),MATCH(Table15[[#This Row],[YEAR]],TreeLookup!$C$1:$DE$1,0))</f>
        <v>earlyMaterialsScience</v>
      </c>
      <c r="P2707" s="13" t="s">
        <v>6843</v>
      </c>
      <c r="Q2707" s="11"/>
      <c r="S2707" s="11">
        <v>1952</v>
      </c>
      <c r="W2707" s="15"/>
    </row>
    <row r="2708" spans="1:34" x14ac:dyDescent="0.25">
      <c r="A2708" s="11" t="s">
        <v>5354</v>
      </c>
      <c r="B2708" s="12" t="s">
        <v>6929</v>
      </c>
      <c r="C2708" s="11">
        <v>950</v>
      </c>
      <c r="D2708" s="11">
        <v>2200</v>
      </c>
      <c r="E2708" s="12" t="s">
        <v>9957</v>
      </c>
      <c r="F2708" s="11" t="s">
        <v>1290</v>
      </c>
      <c r="G2708" s="11" t="s">
        <v>5278</v>
      </c>
      <c r="H2708" s="11" t="s">
        <v>1903</v>
      </c>
      <c r="I2708" s="11" t="s">
        <v>5091</v>
      </c>
      <c r="J2708" s="14">
        <f>VLOOKUP(Table15[[#This Row],[TechRequired]],OldTree!A:B,2,0)</f>
        <v>2</v>
      </c>
      <c r="K2708" s="22" t="s">
        <v>6014</v>
      </c>
      <c r="L2708" s="22" t="s">
        <v>8661</v>
      </c>
      <c r="M2708" s="14">
        <v>0</v>
      </c>
      <c r="N2708" s="11" t="str">
        <f>INDEX(TreeLookup!$C$1:$DE$21,MATCH(Table15[[#This Row],[CATEGORY]],TreeLookup!$C$1:$C$21,0),MATCH(Table15[[#This Row],[YEAR]],TreeLookup!$C$1:$DE$1,0))</f>
        <v>start</v>
      </c>
      <c r="P2708" s="13" t="s">
        <v>6842</v>
      </c>
      <c r="Q2708" s="24" t="s">
        <v>9015</v>
      </c>
      <c r="S2708" s="11">
        <v>0</v>
      </c>
      <c r="W2708" s="15"/>
    </row>
    <row r="2709" spans="1:34" x14ac:dyDescent="0.25">
      <c r="A2709" s="11" t="s">
        <v>5355</v>
      </c>
      <c r="B2709" s="12" t="s">
        <v>6930</v>
      </c>
      <c r="C2709" s="11">
        <v>950</v>
      </c>
      <c r="D2709" s="11">
        <v>2200</v>
      </c>
      <c r="E2709" s="12" t="s">
        <v>9963</v>
      </c>
      <c r="F2709" s="11" t="s">
        <v>1290</v>
      </c>
      <c r="G2709" s="11" t="s">
        <v>5278</v>
      </c>
      <c r="H2709" s="11" t="s">
        <v>1903</v>
      </c>
      <c r="I2709" s="11" t="s">
        <v>5091</v>
      </c>
      <c r="J2709" s="14">
        <f>VLOOKUP(Table15[[#This Row],[TechRequired]],OldTree!A:B,2,0)</f>
        <v>2</v>
      </c>
      <c r="K2709" s="22" t="s">
        <v>6014</v>
      </c>
      <c r="L2709" s="22" t="s">
        <v>8661</v>
      </c>
      <c r="M2709" s="14">
        <v>0</v>
      </c>
      <c r="N2709" s="11" t="str">
        <f>INDEX(TreeLookup!$C$1:$DE$21,MATCH(Table15[[#This Row],[CATEGORY]],TreeLookup!$C$1:$C$21,0),MATCH(Table15[[#This Row],[YEAR]],TreeLookup!$C$1:$DE$1,0))</f>
        <v>start</v>
      </c>
      <c r="P2709" s="13" t="s">
        <v>6842</v>
      </c>
      <c r="S2709" s="11">
        <v>0</v>
      </c>
      <c r="W2709" s="15"/>
    </row>
    <row r="2710" spans="1:34" x14ac:dyDescent="0.25">
      <c r="A2710" s="11" t="s">
        <v>1125</v>
      </c>
      <c r="B2710" s="12" t="s">
        <v>4119</v>
      </c>
      <c r="C2710" s="11">
        <v>19</v>
      </c>
      <c r="D2710" s="11">
        <v>380</v>
      </c>
      <c r="E2710" s="12" t="s">
        <v>4120</v>
      </c>
      <c r="F2710" s="11" t="s">
        <v>1372</v>
      </c>
      <c r="G2710" s="11" t="s">
        <v>1381</v>
      </c>
      <c r="H2710" s="11" t="s">
        <v>1903</v>
      </c>
      <c r="I2710" s="11" t="s">
        <v>1903</v>
      </c>
      <c r="J2710" s="14">
        <f>VLOOKUP(Table15[[#This Row],[TechRequired]],OldTree!A:B,2,0)</f>
        <v>0</v>
      </c>
      <c r="K2710" s="22" t="s">
        <v>6014</v>
      </c>
      <c r="L2710" s="22" t="s">
        <v>8661</v>
      </c>
      <c r="M2710" s="14">
        <v>0</v>
      </c>
      <c r="N2710" s="11" t="str">
        <f>INDEX(TreeLookup!$C$1:$DE$21,MATCH(Table15[[#This Row],[CATEGORY]],TreeLookup!$C$1:$C$21,0),MATCH(Table15[[#This Row],[YEAR]],TreeLookup!$C$1:$DE$1,0))</f>
        <v>start</v>
      </c>
      <c r="P2710" s="13" t="s">
        <v>6843</v>
      </c>
      <c r="Q2710" s="11"/>
      <c r="S2710" s="11">
        <v>0</v>
      </c>
      <c r="W2710" s="15"/>
    </row>
    <row r="2711" spans="1:34" x14ac:dyDescent="0.25">
      <c r="A2711" s="11" t="s">
        <v>1126</v>
      </c>
      <c r="B2711" s="12" t="s">
        <v>4117</v>
      </c>
      <c r="C2711" s="11">
        <v>20</v>
      </c>
      <c r="D2711" s="11">
        <v>400</v>
      </c>
      <c r="E2711" s="12" t="s">
        <v>4118</v>
      </c>
      <c r="F2711" s="11" t="s">
        <v>1372</v>
      </c>
      <c r="G2711" s="11" t="s">
        <v>1381</v>
      </c>
      <c r="H2711" s="11" t="s">
        <v>1903</v>
      </c>
      <c r="I2711" s="11" t="s">
        <v>1903</v>
      </c>
      <c r="J2711" s="14">
        <f>VLOOKUP(Table15[[#This Row],[TechRequired]],OldTree!A:B,2,0)</f>
        <v>0</v>
      </c>
      <c r="K2711" s="22" t="s">
        <v>6014</v>
      </c>
      <c r="L2711" s="22" t="s">
        <v>8661</v>
      </c>
      <c r="M2711" s="14">
        <v>0</v>
      </c>
      <c r="N2711" s="11" t="str">
        <f>INDEX(TreeLookup!$C$1:$DE$21,MATCH(Table15[[#This Row],[CATEGORY]],TreeLookup!$C$1:$C$21,0),MATCH(Table15[[#This Row],[YEAR]],TreeLookup!$C$1:$DE$1,0))</f>
        <v>start</v>
      </c>
      <c r="P2711" s="13" t="s">
        <v>6843</v>
      </c>
      <c r="Q2711" s="11"/>
      <c r="S2711" s="11">
        <v>0</v>
      </c>
      <c r="W2711" s="15"/>
    </row>
    <row r="2712" spans="1:34" x14ac:dyDescent="0.25">
      <c r="A2712" s="11" t="s">
        <v>5350</v>
      </c>
      <c r="B2712" s="12" t="s">
        <v>6931</v>
      </c>
      <c r="C2712" s="11">
        <v>950</v>
      </c>
      <c r="D2712" s="11">
        <v>2200</v>
      </c>
      <c r="E2712" s="12" t="s">
        <v>9958</v>
      </c>
      <c r="F2712" s="11" t="s">
        <v>1330</v>
      </c>
      <c r="G2712" s="11" t="s">
        <v>5278</v>
      </c>
      <c r="H2712" s="11" t="s">
        <v>1903</v>
      </c>
      <c r="I2712" s="11" t="s">
        <v>5091</v>
      </c>
      <c r="J2712" s="14">
        <f>VLOOKUP(Table15[[#This Row],[TechRequired]],OldTree!A:B,2,0)</f>
        <v>3</v>
      </c>
      <c r="K2712" s="22" t="s">
        <v>6014</v>
      </c>
      <c r="L2712" s="22" t="s">
        <v>8661</v>
      </c>
      <c r="M2712" s="14">
        <v>0</v>
      </c>
      <c r="N2712" s="11" t="str">
        <f>INDEX(TreeLookup!$C$1:$DE$21,MATCH(Table15[[#This Row],[CATEGORY]],TreeLookup!$C$1:$C$21,0),MATCH(Table15[[#This Row],[YEAR]],TreeLookup!$C$1:$DE$1,0))</f>
        <v>start</v>
      </c>
      <c r="P2712" s="13" t="s">
        <v>6842</v>
      </c>
      <c r="Q2712" s="24" t="s">
        <v>9017</v>
      </c>
      <c r="S2712" s="11">
        <v>0</v>
      </c>
      <c r="W2712" s="15"/>
    </row>
    <row r="2713" spans="1:34" x14ac:dyDescent="0.25">
      <c r="A2713" s="11" t="s">
        <v>1439</v>
      </c>
      <c r="B2713" s="12" t="s">
        <v>7822</v>
      </c>
      <c r="C2713" s="11">
        <v>3200</v>
      </c>
      <c r="D2713" s="11">
        <v>10200</v>
      </c>
      <c r="E2713" s="12" t="s">
        <v>10802</v>
      </c>
      <c r="F2713" s="11" t="s">
        <v>1300</v>
      </c>
      <c r="G2713" s="11" t="s">
        <v>5218</v>
      </c>
      <c r="H2713" s="11" t="s">
        <v>1903</v>
      </c>
      <c r="I2713" s="11" t="s">
        <v>5091</v>
      </c>
      <c r="J2713" s="14">
        <f>VLOOKUP(Table15[[#This Row],[TechRequired]],OldTree!A:B,2,0)</f>
        <v>1</v>
      </c>
      <c r="K2713" s="22" t="s">
        <v>6012</v>
      </c>
      <c r="L2713" s="14" t="s">
        <v>8646</v>
      </c>
      <c r="N2713" s="11" t="str">
        <f>INDEX(TreeLookup!$C$1:$DE$21,MATCH(Table15[[#This Row],[CATEGORY]],TreeLookup!$C$1:$C$21,0),MATCH(Table15[[#This Row],[YEAR]],TreeLookup!$C$1:$DE$1,0))</f>
        <v>start</v>
      </c>
      <c r="O2713" s="21" t="s">
        <v>1903</v>
      </c>
      <c r="P2713" s="13" t="s">
        <v>6842</v>
      </c>
      <c r="Q2713" s="11"/>
      <c r="W2713" s="15"/>
    </row>
    <row r="2714" spans="1:34" x14ac:dyDescent="0.25">
      <c r="A2714" s="11" t="s">
        <v>8634</v>
      </c>
      <c r="B2714" s="12" t="s">
        <v>7825</v>
      </c>
      <c r="C2714" s="11">
        <v>3200</v>
      </c>
      <c r="D2714" s="11">
        <v>10200</v>
      </c>
      <c r="E2714" s="12" t="s">
        <v>10802</v>
      </c>
      <c r="F2714" s="11" t="s">
        <v>1300</v>
      </c>
      <c r="G2714" s="11" t="s">
        <v>5218</v>
      </c>
      <c r="H2714" s="11" t="s">
        <v>1903</v>
      </c>
      <c r="I2714" s="11" t="s">
        <v>5091</v>
      </c>
      <c r="J2714" s="14">
        <f>VLOOKUP(Table15[[#This Row],[TechRequired]],OldTree!A:B,2,0)</f>
        <v>1</v>
      </c>
      <c r="K2714" s="22" t="s">
        <v>6012</v>
      </c>
      <c r="L2714" s="14" t="s">
        <v>8646</v>
      </c>
      <c r="N2714" s="11" t="str">
        <f>INDEX(TreeLookup!$C$1:$DE$21,MATCH(Table15[[#This Row],[CATEGORY]],TreeLookup!$C$1:$C$21,0),MATCH(Table15[[#This Row],[YEAR]],TreeLookup!$C$1:$DE$1,0))</f>
        <v>start</v>
      </c>
      <c r="O2714" s="21" t="s">
        <v>1903</v>
      </c>
      <c r="P2714" s="13" t="s">
        <v>6842</v>
      </c>
      <c r="Q2714" s="11"/>
      <c r="W2714" s="15"/>
    </row>
    <row r="2715" spans="1:34" x14ac:dyDescent="0.25">
      <c r="A2715" s="11" t="s">
        <v>8635</v>
      </c>
      <c r="B2715" s="12" t="s">
        <v>7826</v>
      </c>
      <c r="C2715" s="11">
        <v>3200</v>
      </c>
      <c r="D2715" s="11">
        <v>10200</v>
      </c>
      <c r="E2715" s="12" t="s">
        <v>10883</v>
      </c>
      <c r="F2715" s="11" t="s">
        <v>1300</v>
      </c>
      <c r="G2715" s="11" t="s">
        <v>5218</v>
      </c>
      <c r="H2715" s="11" t="s">
        <v>1903</v>
      </c>
      <c r="I2715" s="11" t="s">
        <v>5091</v>
      </c>
      <c r="J2715" s="14">
        <f>VLOOKUP(Table15[[#This Row],[TechRequired]],OldTree!A:B,2,0)</f>
        <v>1</v>
      </c>
      <c r="K2715" s="22" t="s">
        <v>6012</v>
      </c>
      <c r="L2715" s="14" t="s">
        <v>8646</v>
      </c>
      <c r="N2715" s="11" t="str">
        <f>INDEX(TreeLookup!$C$1:$DE$21,MATCH(Table15[[#This Row],[CATEGORY]],TreeLookup!$C$1:$C$21,0),MATCH(Table15[[#This Row],[YEAR]],TreeLookup!$C$1:$DE$1,0))</f>
        <v>start</v>
      </c>
      <c r="O2715" s="21" t="s">
        <v>1903</v>
      </c>
      <c r="P2715" s="13" t="s">
        <v>6842</v>
      </c>
      <c r="Q2715" s="11"/>
      <c r="W2715" s="15"/>
    </row>
    <row r="2716" spans="1:34" x14ac:dyDescent="0.25">
      <c r="A2716" s="11" t="s">
        <v>475</v>
      </c>
      <c r="B2716" s="12" t="s">
        <v>3532</v>
      </c>
      <c r="C2716" s="11">
        <v>1</v>
      </c>
      <c r="D2716" s="11">
        <v>20</v>
      </c>
      <c r="E2716" s="12" t="s">
        <v>3533</v>
      </c>
      <c r="F2716" s="11" t="s">
        <v>1311</v>
      </c>
      <c r="G2716" s="21" t="s">
        <v>11292</v>
      </c>
      <c r="H2716" s="11" t="s">
        <v>1903</v>
      </c>
      <c r="I2716" s="11" t="s">
        <v>1903</v>
      </c>
      <c r="J2716" s="14">
        <f>VLOOKUP(Table15[[#This Row],[TechRequired]],OldTree!A:B,2,0)</f>
        <v>1</v>
      </c>
      <c r="K2716" s="22" t="s">
        <v>6012</v>
      </c>
      <c r="L2716" s="14" t="s">
        <v>8646</v>
      </c>
      <c r="N2716" s="11" t="str">
        <f>INDEX(TreeLookup!$C$1:$DE$21,MATCH(Table15[[#This Row],[CATEGORY]],TreeLookup!$C$1:$C$21,0),MATCH(Table15[[#This Row],[YEAR]],TreeLookup!$C$1:$DE$1,0))</f>
        <v>postWarMaterialsScience</v>
      </c>
      <c r="P2716" s="13" t="s">
        <v>6843</v>
      </c>
      <c r="Q2716" s="11"/>
      <c r="S2716" s="21" t="s">
        <v>8971</v>
      </c>
      <c r="T2716" s="21"/>
      <c r="W2716" s="15"/>
    </row>
    <row r="2717" spans="1:34" x14ac:dyDescent="0.25">
      <c r="A2717" s="11" t="s">
        <v>539</v>
      </c>
      <c r="B2717" s="12" t="s">
        <v>3795</v>
      </c>
      <c r="C2717" s="11">
        <v>100</v>
      </c>
      <c r="D2717" s="11">
        <v>4000</v>
      </c>
      <c r="E2717" s="12" t="s">
        <v>3796</v>
      </c>
      <c r="F2717" s="11" t="s">
        <v>1320</v>
      </c>
      <c r="G2717" s="21" t="s">
        <v>11292</v>
      </c>
      <c r="H2717" s="11" t="s">
        <v>1903</v>
      </c>
      <c r="I2717" s="11" t="s">
        <v>1903</v>
      </c>
      <c r="J2717" s="14">
        <f>VLOOKUP(Table15[[#This Row],[TechRequired]],OldTree!A:B,2,0)</f>
        <v>6</v>
      </c>
      <c r="K2717" s="22" t="s">
        <v>8941</v>
      </c>
      <c r="L2717" s="14" t="s">
        <v>8873</v>
      </c>
      <c r="N2717" s="11" t="str">
        <f>INDEX(TreeLookup!$C$1:$DE$21,MATCH(Table15[[#This Row],[CATEGORY]],TreeLookup!$C$1:$C$21,0),MATCH(Table15[[#This Row],[YEAR]],TreeLookup!$C$1:$DE$1,0))</f>
        <v>lunarRatedHeatshields</v>
      </c>
      <c r="P2717" s="13" t="s">
        <v>6843</v>
      </c>
      <c r="Q2717" s="11" t="s">
        <v>6036</v>
      </c>
      <c r="S2717" s="11">
        <v>1967</v>
      </c>
      <c r="W2717" s="15"/>
    </row>
    <row r="2718" spans="1:34" x14ac:dyDescent="0.25">
      <c r="A2718" s="11" t="s">
        <v>540</v>
      </c>
      <c r="B2718" s="12" t="s">
        <v>3797</v>
      </c>
      <c r="C2718" s="11">
        <v>50</v>
      </c>
      <c r="D2718" s="11">
        <v>2000</v>
      </c>
      <c r="E2718" s="12" t="s">
        <v>3798</v>
      </c>
      <c r="F2718" s="11" t="s">
        <v>1320</v>
      </c>
      <c r="G2718" s="21" t="s">
        <v>11292</v>
      </c>
      <c r="H2718" s="11" t="s">
        <v>1903</v>
      </c>
      <c r="I2718" s="11" t="s">
        <v>1903</v>
      </c>
      <c r="J2718" s="14">
        <f>VLOOKUP(Table15[[#This Row],[TechRequired]],OldTree!A:B,2,0)</f>
        <v>6</v>
      </c>
      <c r="K2718" s="22" t="s">
        <v>8941</v>
      </c>
      <c r="L2718" s="14" t="s">
        <v>8873</v>
      </c>
      <c r="N2718" s="11" t="str">
        <f>INDEX(TreeLookup!$C$1:$DE$21,MATCH(Table15[[#This Row],[CATEGORY]],TreeLookup!$C$1:$C$21,0),MATCH(Table15[[#This Row],[YEAR]],TreeLookup!$C$1:$DE$1,0))</f>
        <v>lunarRatedHeatshields</v>
      </c>
      <c r="P2718" s="13" t="s">
        <v>6843</v>
      </c>
      <c r="Q2718" s="11" t="s">
        <v>6036</v>
      </c>
      <c r="S2718" s="11">
        <v>1967</v>
      </c>
      <c r="W2718" s="15"/>
    </row>
    <row r="2719" spans="1:34" x14ac:dyDescent="0.25">
      <c r="A2719" s="11" t="s">
        <v>529</v>
      </c>
      <c r="B2719" s="12" t="s">
        <v>3801</v>
      </c>
      <c r="C2719" s="11">
        <v>250</v>
      </c>
      <c r="D2719" s="11">
        <v>10000</v>
      </c>
      <c r="E2719" s="12" t="s">
        <v>3802</v>
      </c>
      <c r="F2719" s="11" t="s">
        <v>1318</v>
      </c>
      <c r="G2719" s="21" t="s">
        <v>11292</v>
      </c>
      <c r="H2719" s="11" t="s">
        <v>1903</v>
      </c>
      <c r="I2719" s="11" t="s">
        <v>1903</v>
      </c>
      <c r="J2719" s="14">
        <f>VLOOKUP(Table15[[#This Row],[TechRequired]],OldTree!A:B,2,0)</f>
        <v>8</v>
      </c>
      <c r="K2719" s="22" t="s">
        <v>8941</v>
      </c>
      <c r="L2719" s="14" t="s">
        <v>8873</v>
      </c>
      <c r="M2719" s="14">
        <v>8</v>
      </c>
      <c r="N2719" s="11" t="str">
        <f>INDEX(TreeLookup!$C$1:$DE$21,MATCH(Table15[[#This Row],[CATEGORY]],TreeLookup!$C$1:$C$21,0),MATCH(Table15[[#This Row],[YEAR]],TreeLookup!$C$1:$DE$1,0))</f>
        <v>largeRoverDesigns</v>
      </c>
      <c r="P2719" s="13" t="s">
        <v>6843</v>
      </c>
      <c r="Q2719" s="21" t="s">
        <v>8985</v>
      </c>
      <c r="S2719" s="11">
        <v>2004</v>
      </c>
      <c r="U2719" s="21" t="s">
        <v>8985</v>
      </c>
      <c r="W2719" s="15"/>
    </row>
    <row r="2720" spans="1:34" x14ac:dyDescent="0.25">
      <c r="A2720" s="11" t="s">
        <v>420</v>
      </c>
      <c r="B2720" s="12" t="s">
        <v>4560</v>
      </c>
      <c r="C2720" s="11">
        <v>500</v>
      </c>
      <c r="D2720" s="11">
        <v>10000</v>
      </c>
      <c r="E2720" s="12" t="s">
        <v>4561</v>
      </c>
      <c r="F2720" s="11" t="s">
        <v>1309</v>
      </c>
      <c r="G2720" s="11" t="s">
        <v>1698</v>
      </c>
      <c r="H2720" s="11" t="s">
        <v>1903</v>
      </c>
      <c r="I2720" s="11" t="s">
        <v>1903</v>
      </c>
      <c r="J2720" s="14">
        <f>VLOOKUP(Table15[[#This Row],[TechRequired]],OldTree!A:B,2,0)</f>
        <v>3</v>
      </c>
      <c r="K2720" s="22" t="s">
        <v>6013</v>
      </c>
      <c r="L2720" s="22" t="s">
        <v>9158</v>
      </c>
      <c r="N2720" s="11" t="str">
        <f>INDEX(TreeLookup!$C$1:$DE$21,MATCH(Table15[[#This Row],[CATEGORY]],TreeLookup!$C$1:$C$21,0),MATCH(Table15[[#This Row],[YEAR]],TreeLookup!$C$1:$DE$1,0))</f>
        <v>scienceHuman</v>
      </c>
      <c r="P2720" s="13" t="s">
        <v>6843</v>
      </c>
      <c r="Q2720" s="11"/>
      <c r="S2720" s="11">
        <v>1961</v>
      </c>
      <c r="W2720" s="15"/>
      <c r="AH2720" s="11" t="s">
        <v>11286</v>
      </c>
    </row>
    <row r="2721" spans="1:39" x14ac:dyDescent="0.25">
      <c r="A2721" s="35" t="s">
        <v>6300</v>
      </c>
      <c r="B2721" s="12" t="s">
        <v>6300</v>
      </c>
      <c r="G2721" s="11" t="s">
        <v>6059</v>
      </c>
      <c r="H2721" s="11" t="s">
        <v>1903</v>
      </c>
      <c r="J2721" s="16" t="e">
        <f>VLOOKUP(Table15[[#This Row],[TechRequired]],OldTree!A:B,2,0)</f>
        <v>#N/A</v>
      </c>
      <c r="K2721" s="23" t="s">
        <v>8954</v>
      </c>
      <c r="L2721" s="16"/>
      <c r="N2721" s="11" t="str">
        <f>INDEX(TreeLookup!$C$1:$DE$21,MATCH(Table15[[#This Row],[CATEGORY]],TreeLookup!$C$1:$C$21,0),MATCH(Table15[[#This Row],[YEAR]],TreeLookup!$C$1:$DE$1,0))</f>
        <v>stagedCombustion1986</v>
      </c>
      <c r="Q2721" s="11"/>
      <c r="R2721" s="11" t="s">
        <v>1022</v>
      </c>
      <c r="S2721" s="11">
        <v>1986</v>
      </c>
    </row>
    <row r="2722" spans="1:39" x14ac:dyDescent="0.25">
      <c r="A2722" s="11" t="s">
        <v>6299</v>
      </c>
      <c r="B2722" s="12" t="s">
        <v>6299</v>
      </c>
      <c r="G2722" s="11" t="s">
        <v>6059</v>
      </c>
      <c r="H2722" s="11" t="s">
        <v>1903</v>
      </c>
      <c r="J2722" s="16" t="e">
        <f>VLOOKUP(Table15[[#This Row],[TechRequired]],OldTree!A:B,2,0)</f>
        <v>#N/A</v>
      </c>
      <c r="K2722" s="23" t="s">
        <v>8954</v>
      </c>
      <c r="L2722" s="16"/>
      <c r="N2722" s="11" t="str">
        <f>INDEX(TreeLookup!$C$1:$DE$21,MATCH(Table15[[#This Row],[CATEGORY]],TreeLookup!$C$1:$C$21,0),MATCH(Table15[[#This Row],[YEAR]],TreeLookup!$C$1:$DE$1,0))</f>
        <v>stagedCombustion1981</v>
      </c>
      <c r="Q2722" s="11" t="s">
        <v>6298</v>
      </c>
      <c r="R2722" s="11" t="s">
        <v>1022</v>
      </c>
      <c r="S2722" s="11">
        <v>1985</v>
      </c>
    </row>
    <row r="2723" spans="1:39" x14ac:dyDescent="0.25">
      <c r="A2723" s="11" t="s">
        <v>6395</v>
      </c>
      <c r="B2723" s="12" t="s">
        <v>6395</v>
      </c>
      <c r="G2723" s="11" t="s">
        <v>6059</v>
      </c>
      <c r="H2723" s="11" t="s">
        <v>1903</v>
      </c>
      <c r="J2723" s="16" t="e">
        <f>VLOOKUP(Table15[[#This Row],[TechRequired]],OldTree!A:B,2,0)</f>
        <v>#N/A</v>
      </c>
      <c r="K2723" s="23" t="s">
        <v>8954</v>
      </c>
      <c r="L2723" s="16"/>
      <c r="N2723" s="11" t="str">
        <f>INDEX(TreeLookup!$C$1:$DE$21,MATCH(Table15[[#This Row],[CATEGORY]],TreeLookup!$C$1:$C$21,0),MATCH(Table15[[#This Row],[YEAR]],TreeLookup!$C$1:$DE$1,0))</f>
        <v>stagedCombustion1981</v>
      </c>
      <c r="Q2723" s="11" t="s">
        <v>6298</v>
      </c>
      <c r="R2723" s="11" t="s">
        <v>6394</v>
      </c>
      <c r="S2723" s="11">
        <v>1985</v>
      </c>
    </row>
    <row r="2724" spans="1:39" x14ac:dyDescent="0.25">
      <c r="A2724" s="11" t="s">
        <v>6389</v>
      </c>
      <c r="B2724" s="12" t="s">
        <v>6389</v>
      </c>
      <c r="G2724" s="11" t="s">
        <v>6059</v>
      </c>
      <c r="H2724" s="11" t="s">
        <v>1903</v>
      </c>
      <c r="J2724" s="16" t="e">
        <f>VLOOKUP(Table15[[#This Row],[TechRequired]],OldTree!A:B,2,0)</f>
        <v>#N/A</v>
      </c>
      <c r="K2724" s="22" t="s">
        <v>8945</v>
      </c>
      <c r="L2724" s="16"/>
      <c r="N2724" s="11" t="str">
        <f>INDEX(TreeLookup!$C$1:$DE$21,MATCH(Table15[[#This Row],[CATEGORY]],TreeLookup!$C$1:$C$21,0),MATCH(Table15[[#This Row],[YEAR]],TreeLookup!$C$1:$DE$1,0))</f>
        <v>orbitalRocketry1964</v>
      </c>
      <c r="Q2724" s="11" t="s">
        <v>6388</v>
      </c>
      <c r="R2724" s="11" t="s">
        <v>6387</v>
      </c>
      <c r="S2724" s="11">
        <v>1964</v>
      </c>
    </row>
    <row r="2725" spans="1:39" x14ac:dyDescent="0.25">
      <c r="A2725" s="11" t="s">
        <v>789</v>
      </c>
      <c r="B2725" s="12" t="s">
        <v>1628</v>
      </c>
      <c r="C2725" s="17">
        <v>3310</v>
      </c>
      <c r="D2725" s="17">
        <v>158860</v>
      </c>
      <c r="E2725" s="12" t="s">
        <v>3007</v>
      </c>
      <c r="F2725" s="11" t="s">
        <v>1338</v>
      </c>
      <c r="G2725" s="11" t="s">
        <v>1414</v>
      </c>
      <c r="H2725" s="11" t="s">
        <v>1903</v>
      </c>
      <c r="I2725" s="11" t="s">
        <v>1903</v>
      </c>
      <c r="J2725" s="14">
        <f>VLOOKUP(Table15[[#This Row],[TechRequired]],OldTree!A:B,2,0)</f>
        <v>8</v>
      </c>
      <c r="K2725" s="23" t="s">
        <v>8955</v>
      </c>
      <c r="L2725" s="14" t="s">
        <v>8672</v>
      </c>
      <c r="M2725" s="14">
        <v>10</v>
      </c>
      <c r="N2725" s="11" t="str">
        <f>INDEX(TreeLookup!$C$1:$DE$21,MATCH(Table15[[#This Row],[CATEGORY]],TreeLookup!$C$1:$C$21,0),MATCH(Table15[[#This Row],[YEAR]],TreeLookup!$C$1:$DE$1,0))</f>
        <v>hydrolox2009</v>
      </c>
      <c r="P2725" s="13" t="s">
        <v>6843</v>
      </c>
      <c r="Q2725" s="11" t="s">
        <v>1628</v>
      </c>
      <c r="R2725" s="11" t="s">
        <v>6140</v>
      </c>
      <c r="S2725" s="11">
        <v>2012</v>
      </c>
      <c r="W2725" s="15"/>
      <c r="Y2725" s="11" t="s">
        <v>10972</v>
      </c>
      <c r="AD2725" s="11" t="s">
        <v>11286</v>
      </c>
      <c r="AM2725" s="11" t="s">
        <v>11286</v>
      </c>
    </row>
    <row r="2726" spans="1:39" x14ac:dyDescent="0.25">
      <c r="A2726" s="11" t="s">
        <v>1474</v>
      </c>
      <c r="B2726" s="12" t="s">
        <v>1628</v>
      </c>
      <c r="C2726" s="17">
        <v>3310</v>
      </c>
      <c r="D2726" s="17">
        <v>158860</v>
      </c>
      <c r="E2726" s="12" t="s">
        <v>3007</v>
      </c>
      <c r="F2726" s="11" t="s">
        <v>1300</v>
      </c>
      <c r="G2726" s="11" t="s">
        <v>5218</v>
      </c>
      <c r="H2726" s="11" t="s">
        <v>1903</v>
      </c>
      <c r="I2726" s="11" t="s">
        <v>1903</v>
      </c>
      <c r="J2726" s="14">
        <f>VLOOKUP(Table15[[#This Row],[TechRequired]],OldTree!A:B,2,0)</f>
        <v>1</v>
      </c>
      <c r="K2726" s="23" t="s">
        <v>8955</v>
      </c>
      <c r="L2726" s="14"/>
      <c r="M2726" s="14">
        <v>10</v>
      </c>
      <c r="N2726" s="11" t="str">
        <f>INDEX(TreeLookup!$C$1:$DE$21,MATCH(Table15[[#This Row],[CATEGORY]],TreeLookup!$C$1:$C$21,0),MATCH(Table15[[#This Row],[YEAR]],TreeLookup!$C$1:$DE$1,0))</f>
        <v>hydrolox2009</v>
      </c>
      <c r="P2726" s="13" t="s">
        <v>6843</v>
      </c>
      <c r="Q2726" s="11" t="s">
        <v>6404</v>
      </c>
      <c r="R2726" s="21" t="s">
        <v>6140</v>
      </c>
      <c r="S2726" s="11">
        <v>2012</v>
      </c>
      <c r="V2726" s="11" t="s">
        <v>8823</v>
      </c>
      <c r="W2726" s="15">
        <v>42871</v>
      </c>
      <c r="Y2726" s="11" t="s">
        <v>10972</v>
      </c>
      <c r="AD2726" s="11" t="s">
        <v>11286</v>
      </c>
      <c r="AM2726" s="11" t="s">
        <v>11286</v>
      </c>
    </row>
    <row r="2727" spans="1:39" x14ac:dyDescent="0.25">
      <c r="A2727" s="11" t="s">
        <v>787</v>
      </c>
      <c r="B2727" s="12" t="s">
        <v>1628</v>
      </c>
      <c r="C2727" s="17">
        <v>3310</v>
      </c>
      <c r="D2727" s="17">
        <v>158860</v>
      </c>
      <c r="E2727" s="12" t="s">
        <v>3007</v>
      </c>
      <c r="F2727" s="11" t="s">
        <v>1338</v>
      </c>
      <c r="G2727" s="11" t="s">
        <v>1627</v>
      </c>
      <c r="H2727" s="11" t="s">
        <v>1903</v>
      </c>
      <c r="I2727" s="11" t="s">
        <v>1903</v>
      </c>
      <c r="J2727" s="14">
        <f>VLOOKUP(Table15[[#This Row],[TechRequired]],OldTree!A:B,2,0)</f>
        <v>8</v>
      </c>
      <c r="K2727" s="23" t="s">
        <v>8955</v>
      </c>
      <c r="L2727" s="14"/>
      <c r="M2727" s="14">
        <v>10</v>
      </c>
      <c r="N2727" s="11" t="str">
        <f>INDEX(TreeLookup!$C$1:$DE$21,MATCH(Table15[[#This Row],[CATEGORY]],TreeLookup!$C$1:$C$21,0),MATCH(Table15[[#This Row],[YEAR]],TreeLookup!$C$1:$DE$1,0))</f>
        <v>hydrolox2009</v>
      </c>
      <c r="P2727" s="13" t="s">
        <v>6843</v>
      </c>
      <c r="Q2727" s="11" t="s">
        <v>1628</v>
      </c>
      <c r="R2727" s="21" t="s">
        <v>6140</v>
      </c>
      <c r="S2727" s="11">
        <v>2012</v>
      </c>
      <c r="W2727" s="15"/>
      <c r="Y2727" s="11" t="s">
        <v>10972</v>
      </c>
      <c r="AD2727" s="11" t="s">
        <v>11286</v>
      </c>
      <c r="AM2727" s="11" t="s">
        <v>11286</v>
      </c>
    </row>
    <row r="2728" spans="1:39" x14ac:dyDescent="0.25">
      <c r="A2728" s="11" t="s">
        <v>779</v>
      </c>
      <c r="B2728" s="12" t="s">
        <v>1628</v>
      </c>
      <c r="C2728" s="17">
        <v>3310</v>
      </c>
      <c r="D2728" s="17">
        <v>158860</v>
      </c>
      <c r="E2728" s="12" t="s">
        <v>3007</v>
      </c>
      <c r="F2728" s="11" t="s">
        <v>1325</v>
      </c>
      <c r="G2728" s="11" t="s">
        <v>1913</v>
      </c>
      <c r="H2728" s="11" t="s">
        <v>1903</v>
      </c>
      <c r="I2728" s="11" t="s">
        <v>1903</v>
      </c>
      <c r="J2728" s="14">
        <f>VLOOKUP(Table15[[#This Row],[TechRequired]],OldTree!A:B,2,0)</f>
        <v>8</v>
      </c>
      <c r="K2728" s="23" t="s">
        <v>8955</v>
      </c>
      <c r="L2728" s="14"/>
      <c r="M2728" s="14">
        <v>10</v>
      </c>
      <c r="N2728" s="11" t="str">
        <f>INDEX(TreeLookup!$C$1:$DE$21,MATCH(Table15[[#This Row],[CATEGORY]],TreeLookup!$C$1:$C$21,0),MATCH(Table15[[#This Row],[YEAR]],TreeLookup!$C$1:$DE$1,0))</f>
        <v>hydrolox2009</v>
      </c>
      <c r="P2728" s="13" t="s">
        <v>6843</v>
      </c>
      <c r="Q2728" s="11" t="s">
        <v>1628</v>
      </c>
      <c r="R2728" s="21" t="s">
        <v>6140</v>
      </c>
      <c r="S2728" s="11">
        <v>2012</v>
      </c>
      <c r="W2728" s="15"/>
      <c r="Y2728" s="11" t="s">
        <v>10972</v>
      </c>
      <c r="AD2728" s="11" t="s">
        <v>11286</v>
      </c>
      <c r="AM2728" s="11" t="s">
        <v>11286</v>
      </c>
    </row>
    <row r="2729" spans="1:39" x14ac:dyDescent="0.25">
      <c r="A2729" s="11" t="s">
        <v>754</v>
      </c>
      <c r="B2729" s="12" t="s">
        <v>3845</v>
      </c>
      <c r="C2729" s="17">
        <v>22000</v>
      </c>
      <c r="D2729" s="17">
        <v>770000</v>
      </c>
      <c r="E2729" s="12" t="s">
        <v>3846</v>
      </c>
      <c r="F2729" s="11" t="s">
        <v>1335</v>
      </c>
      <c r="G2729" s="21" t="s">
        <v>11264</v>
      </c>
      <c r="H2729" s="11" t="s">
        <v>1903</v>
      </c>
      <c r="I2729" s="11" t="s">
        <v>1903</v>
      </c>
      <c r="J2729" s="14">
        <f>VLOOKUP(Table15[[#This Row],[TechRequired]],OldTree!A:B,2,0)</f>
        <v>5</v>
      </c>
      <c r="K2729" s="23" t="s">
        <v>8955</v>
      </c>
      <c r="L2729" s="14" t="s">
        <v>8672</v>
      </c>
      <c r="N2729" s="11" t="str">
        <f>INDEX(TreeLookup!$C$1:$DE$21,MATCH(Table15[[#This Row],[CATEGORY]],TreeLookup!$C$1:$C$21,0),MATCH(Table15[[#This Row],[YEAR]],TreeLookup!$C$1:$DE$1,0))</f>
        <v>hydrolox1976</v>
      </c>
      <c r="P2729" s="13" t="s">
        <v>6843</v>
      </c>
      <c r="Q2729" s="11" t="s">
        <v>6053</v>
      </c>
      <c r="R2729" s="21" t="s">
        <v>6180</v>
      </c>
      <c r="S2729" s="11">
        <v>1979</v>
      </c>
      <c r="T2729" s="21" t="s">
        <v>6053</v>
      </c>
      <c r="W2729" s="15"/>
      <c r="Y2729" s="11" t="s">
        <v>10981</v>
      </c>
      <c r="AD2729" s="11" t="s">
        <v>11288</v>
      </c>
      <c r="AM2729" s="11" t="s">
        <v>11286</v>
      </c>
    </row>
    <row r="2730" spans="1:39" x14ac:dyDescent="0.25">
      <c r="A2730" s="11" t="s">
        <v>6398</v>
      </c>
      <c r="B2730" s="12" t="s">
        <v>6398</v>
      </c>
      <c r="G2730" s="11" t="s">
        <v>6059</v>
      </c>
      <c r="H2730" s="11" t="s">
        <v>1903</v>
      </c>
      <c r="J2730" s="16" t="e">
        <f>VLOOKUP(Table15[[#This Row],[TechRequired]],OldTree!A:B,2,0)</f>
        <v>#N/A</v>
      </c>
      <c r="K2730" s="22" t="s">
        <v>8945</v>
      </c>
      <c r="L2730" s="16"/>
      <c r="N2730" s="11" t="str">
        <f>INDEX(TreeLookup!$C$1:$DE$21,MATCH(Table15[[#This Row],[CATEGORY]],TreeLookup!$C$1:$C$21,0),MATCH(Table15[[#This Row],[YEAR]],TreeLookup!$C$1:$DE$1,0))</f>
        <v>orbitalRocketry1964</v>
      </c>
      <c r="Q2730" s="11" t="s">
        <v>6388</v>
      </c>
      <c r="R2730" s="11" t="s">
        <v>6397</v>
      </c>
      <c r="S2730" s="11">
        <v>1964</v>
      </c>
    </row>
    <row r="2731" spans="1:39" x14ac:dyDescent="0.25">
      <c r="A2731" s="11" t="s">
        <v>890</v>
      </c>
      <c r="B2731" s="12" t="s">
        <v>3016</v>
      </c>
      <c r="C2731" s="11">
        <v>1850</v>
      </c>
      <c r="D2731" s="11">
        <v>37000</v>
      </c>
      <c r="E2731" s="12" t="s">
        <v>3017</v>
      </c>
      <c r="F2731" s="11" t="s">
        <v>1356</v>
      </c>
      <c r="G2731" s="11" t="s">
        <v>1913</v>
      </c>
      <c r="H2731" s="11" t="s">
        <v>1903</v>
      </c>
      <c r="I2731" s="11" t="s">
        <v>1903</v>
      </c>
      <c r="J2731" s="14">
        <f>VLOOKUP(Table15[[#This Row],[TechRequired]],OldTree!A:B,2,0)</f>
        <v>5</v>
      </c>
      <c r="K2731" s="22" t="s">
        <v>8945</v>
      </c>
      <c r="L2731" s="14"/>
      <c r="N2731" s="11" t="str">
        <f>INDEX(TreeLookup!$C$1:$DE$21,MATCH(Table15[[#This Row],[CATEGORY]],TreeLookup!$C$1:$C$21,0),MATCH(Table15[[#This Row],[YEAR]],TreeLookup!$C$1:$DE$1,0))</f>
        <v>orbitalRocketry1972</v>
      </c>
      <c r="P2731" s="13" t="s">
        <v>6843</v>
      </c>
      <c r="Q2731" s="11" t="s">
        <v>6730</v>
      </c>
      <c r="R2731" s="21" t="s">
        <v>9619</v>
      </c>
      <c r="S2731" s="11">
        <v>1974</v>
      </c>
      <c r="W2731" s="15"/>
      <c r="AD2731" s="11" t="s">
        <v>11286</v>
      </c>
    </row>
    <row r="2732" spans="1:39" x14ac:dyDescent="0.25">
      <c r="A2732" s="11" t="s">
        <v>6377</v>
      </c>
      <c r="B2732" s="12" t="s">
        <v>6377</v>
      </c>
      <c r="C2732" s="17"/>
      <c r="D2732" s="17"/>
      <c r="G2732" s="11" t="s">
        <v>6059</v>
      </c>
      <c r="H2732" s="11" t="s">
        <v>1903</v>
      </c>
      <c r="J2732" s="16" t="e">
        <f>VLOOKUP(Table15[[#This Row],[TechRequired]],OldTree!A:B,2,0)</f>
        <v>#N/A</v>
      </c>
      <c r="K2732" s="23" t="s">
        <v>8955</v>
      </c>
      <c r="L2732" s="16"/>
      <c r="N2732" s="11" t="str">
        <f>INDEX(TreeLookup!$C$1:$DE$21,MATCH(Table15[[#This Row],[CATEGORY]],TreeLookup!$C$1:$C$21,0),MATCH(Table15[[#This Row],[YEAR]],TreeLookup!$C$1:$DE$1,0))</f>
        <v>prototypeHydrolox</v>
      </c>
      <c r="Q2732" s="11"/>
      <c r="R2732" s="11" t="s">
        <v>6376</v>
      </c>
      <c r="S2732" s="11">
        <v>1962</v>
      </c>
    </row>
    <row r="2733" spans="1:39" x14ac:dyDescent="0.25">
      <c r="A2733" s="35" t="s">
        <v>6378</v>
      </c>
      <c r="B2733" s="12" t="s">
        <v>6378</v>
      </c>
      <c r="C2733" s="17"/>
      <c r="D2733" s="17"/>
      <c r="F2733" s="11" t="s">
        <v>1333</v>
      </c>
      <c r="G2733" s="11" t="s">
        <v>6059</v>
      </c>
      <c r="H2733" s="11" t="s">
        <v>1903</v>
      </c>
      <c r="J2733" s="16">
        <f>VLOOKUP(Table15[[#This Row],[TechRequired]],OldTree!A:B,2,0)</f>
        <v>3</v>
      </c>
      <c r="K2733" s="23" t="s">
        <v>8955</v>
      </c>
      <c r="L2733" s="16"/>
      <c r="N2733" s="11" t="str">
        <f>INDEX(TreeLookup!$C$1:$DE$21,MATCH(Table15[[#This Row],[CATEGORY]],TreeLookup!$C$1:$C$21,0),MATCH(Table15[[#This Row],[YEAR]],TreeLookup!$C$1:$DE$1,0))</f>
        <v>earlyHydrolox</v>
      </c>
      <c r="Q2733" s="11"/>
      <c r="R2733" s="11" t="s">
        <v>6376</v>
      </c>
      <c r="S2733" s="11">
        <v>1963</v>
      </c>
    </row>
    <row r="2734" spans="1:39" x14ac:dyDescent="0.25">
      <c r="A2734" s="35" t="s">
        <v>6379</v>
      </c>
      <c r="B2734" s="12" t="s">
        <v>6379</v>
      </c>
      <c r="C2734" s="17"/>
      <c r="D2734" s="17"/>
      <c r="F2734" s="11" t="s">
        <v>1333</v>
      </c>
      <c r="G2734" s="11" t="s">
        <v>6059</v>
      </c>
      <c r="H2734" s="11" t="s">
        <v>1903</v>
      </c>
      <c r="J2734" s="16">
        <f>VLOOKUP(Table15[[#This Row],[TechRequired]],OldTree!A:B,2,0)</f>
        <v>3</v>
      </c>
      <c r="K2734" s="23" t="s">
        <v>8955</v>
      </c>
      <c r="L2734" s="16"/>
      <c r="N2734" s="11" t="str">
        <f>INDEX(TreeLookup!$C$1:$DE$21,MATCH(Table15[[#This Row],[CATEGORY]],TreeLookup!$C$1:$C$21,0),MATCH(Table15[[#This Row],[YEAR]],TreeLookup!$C$1:$DE$1,0))</f>
        <v>improvedHydrolox</v>
      </c>
      <c r="Q2734" s="11"/>
      <c r="R2734" s="11" t="s">
        <v>6376</v>
      </c>
      <c r="S2734" s="11">
        <v>1966</v>
      </c>
    </row>
    <row r="2735" spans="1:39" x14ac:dyDescent="0.25">
      <c r="A2735" s="35" t="s">
        <v>6380</v>
      </c>
      <c r="B2735" s="12" t="s">
        <v>6380</v>
      </c>
      <c r="C2735" s="17"/>
      <c r="D2735" s="17"/>
      <c r="F2735" s="11" t="s">
        <v>1334</v>
      </c>
      <c r="G2735" s="11" t="s">
        <v>6059</v>
      </c>
      <c r="H2735" s="11" t="s">
        <v>1903</v>
      </c>
      <c r="J2735" s="16">
        <f>VLOOKUP(Table15[[#This Row],[TechRequired]],OldTree!A:B,2,0)</f>
        <v>4</v>
      </c>
      <c r="K2735" s="23" t="s">
        <v>8955</v>
      </c>
      <c r="L2735" s="16"/>
      <c r="N2735" s="11" t="str">
        <f>INDEX(TreeLookup!$C$1:$DE$21,MATCH(Table15[[#This Row],[CATEGORY]],TreeLookup!$C$1:$C$21,0),MATCH(Table15[[#This Row],[YEAR]],TreeLookup!$C$1:$DE$1,0))</f>
        <v>hydrolox1972</v>
      </c>
      <c r="Q2735" s="11"/>
      <c r="R2735" s="11" t="s">
        <v>6376</v>
      </c>
      <c r="S2735" s="11">
        <v>1975</v>
      </c>
    </row>
    <row r="2736" spans="1:39" x14ac:dyDescent="0.25">
      <c r="A2736" s="11" t="s">
        <v>8746</v>
      </c>
      <c r="B2736" s="12" t="s">
        <v>8746</v>
      </c>
      <c r="C2736" s="17">
        <v>5300</v>
      </c>
      <c r="D2736" s="17">
        <v>14000</v>
      </c>
      <c r="E2736" s="12" t="s">
        <v>10666</v>
      </c>
      <c r="F2736" s="11" t="s">
        <v>1329</v>
      </c>
      <c r="G2736" s="11" t="s">
        <v>8708</v>
      </c>
      <c r="H2736" s="11" t="s">
        <v>1903</v>
      </c>
      <c r="I2736" s="11" t="s">
        <v>5091</v>
      </c>
      <c r="J2736" s="16">
        <f>VLOOKUP(Table15[[#This Row],[TechRequired]],OldTree!A:B,2,0)</f>
        <v>4</v>
      </c>
      <c r="K2736" s="23" t="s">
        <v>8955</v>
      </c>
      <c r="L2736" s="16" t="s">
        <v>8674</v>
      </c>
      <c r="M2736" s="14">
        <v>10</v>
      </c>
      <c r="N2736" s="17" t="str">
        <f>INDEX(TreeLookup!$C$1:$DE$21,MATCH(Table15[[#This Row],[CATEGORY]],TreeLookup!$C$1:$C$21,0),MATCH(Table15[[#This Row],[YEAR]],TreeLookup!$C$1:$DE$1,0))</f>
        <v>hydrolox2009</v>
      </c>
      <c r="P2736" s="13" t="s">
        <v>6842</v>
      </c>
      <c r="Q2736" s="12" t="s">
        <v>8771</v>
      </c>
      <c r="S2736" s="11">
        <v>2015</v>
      </c>
      <c r="W2736" s="15"/>
    </row>
    <row r="2737" spans="1:39" x14ac:dyDescent="0.25">
      <c r="A2737" s="11" t="s">
        <v>670</v>
      </c>
      <c r="B2737" s="12" t="s">
        <v>3495</v>
      </c>
      <c r="C2737" s="17">
        <v>25000</v>
      </c>
      <c r="D2737" s="17">
        <v>114000</v>
      </c>
      <c r="E2737" s="12" t="s">
        <v>3496</v>
      </c>
      <c r="F2737" s="11" t="s">
        <v>1325</v>
      </c>
      <c r="G2737" s="21" t="s">
        <v>11292</v>
      </c>
      <c r="H2737" s="11" t="s">
        <v>1903</v>
      </c>
      <c r="I2737" s="11" t="s">
        <v>1903</v>
      </c>
      <c r="J2737" s="14">
        <f>VLOOKUP(Table15[[#This Row],[TechRequired]],OldTree!A:B,2,0)</f>
        <v>8</v>
      </c>
      <c r="K2737" s="22" t="s">
        <v>8955</v>
      </c>
      <c r="L2737" s="14"/>
      <c r="M2737" s="14">
        <v>10</v>
      </c>
      <c r="N2737" s="11" t="str">
        <f>INDEX(TreeLookup!$C$1:$DE$21,MATCH(Table15[[#This Row],[CATEGORY]],TreeLookup!$C$1:$C$21,0),MATCH(Table15[[#This Row],[YEAR]],TreeLookup!$C$1:$DE$1,0))</f>
        <v>hydrolox2009</v>
      </c>
      <c r="P2737" s="13" t="s">
        <v>6843</v>
      </c>
      <c r="Q2737" s="11" t="s">
        <v>6083</v>
      </c>
      <c r="R2737" s="21" t="s">
        <v>760</v>
      </c>
      <c r="S2737" s="11">
        <v>2018</v>
      </c>
      <c r="W2737" s="15"/>
      <c r="Y2737" s="11" t="s">
        <v>11011</v>
      </c>
      <c r="AD2737" s="11" t="s">
        <v>11286</v>
      </c>
      <c r="AM2737" s="11" t="s">
        <v>11286</v>
      </c>
    </row>
    <row r="2738" spans="1:39" x14ac:dyDescent="0.25">
      <c r="A2738" s="11" t="s">
        <v>4681</v>
      </c>
      <c r="B2738" s="12" t="s">
        <v>7657</v>
      </c>
      <c r="C2738" s="17">
        <v>10900</v>
      </c>
      <c r="D2738" s="17">
        <v>30000</v>
      </c>
      <c r="E2738" s="12" t="s">
        <v>9932</v>
      </c>
      <c r="F2738" s="11" t="s">
        <v>1377</v>
      </c>
      <c r="G2738" s="11" t="s">
        <v>5218</v>
      </c>
      <c r="H2738" s="11" t="s">
        <v>1903</v>
      </c>
      <c r="I2738" s="11" t="s">
        <v>5091</v>
      </c>
      <c r="J2738" s="14">
        <f>VLOOKUP(Table15[[#This Row],[TechRequired]],OldTree!A:B,2,0)</f>
        <v>6</v>
      </c>
      <c r="K2738" s="22" t="s">
        <v>8955</v>
      </c>
      <c r="L2738" s="14"/>
      <c r="M2738" s="14">
        <v>10</v>
      </c>
      <c r="N2738" s="11" t="str">
        <f>INDEX(TreeLookup!$C$1:$DE$21,MATCH(Table15[[#This Row],[CATEGORY]],TreeLookup!$C$1:$C$21,0),MATCH(Table15[[#This Row],[YEAR]],TreeLookup!$C$1:$DE$1,0))</f>
        <v>hydrolox2009</v>
      </c>
      <c r="P2738" s="13" t="s">
        <v>6842</v>
      </c>
      <c r="Q2738" s="11" t="s">
        <v>6083</v>
      </c>
      <c r="R2738" s="21" t="s">
        <v>760</v>
      </c>
      <c r="S2738" s="11">
        <v>2018</v>
      </c>
      <c r="W2738" s="15"/>
    </row>
    <row r="2739" spans="1:39" x14ac:dyDescent="0.25">
      <c r="A2739" s="35" t="s">
        <v>6381</v>
      </c>
      <c r="B2739" s="12" t="s">
        <v>6381</v>
      </c>
      <c r="C2739" s="17"/>
      <c r="D2739" s="17"/>
      <c r="F2739" s="11" t="s">
        <v>1335</v>
      </c>
      <c r="G2739" s="11" t="s">
        <v>6059</v>
      </c>
      <c r="H2739" s="11" t="s">
        <v>1903</v>
      </c>
      <c r="J2739" s="16">
        <f>VLOOKUP(Table15[[#This Row],[TechRequired]],OldTree!A:B,2,0)</f>
        <v>5</v>
      </c>
      <c r="K2739" s="23" t="s">
        <v>8955</v>
      </c>
      <c r="L2739" s="16"/>
      <c r="N2739" s="11" t="str">
        <f>INDEX(TreeLookup!$C$1:$DE$21,MATCH(Table15[[#This Row],[CATEGORY]],TreeLookup!$C$1:$C$21,0),MATCH(Table15[[#This Row],[YEAR]],TreeLookup!$C$1:$DE$1,0))</f>
        <v>hydrolox1992</v>
      </c>
      <c r="Q2739" s="11"/>
      <c r="R2739" s="11" t="s">
        <v>6376</v>
      </c>
      <c r="S2739" s="11">
        <v>1992</v>
      </c>
    </row>
    <row r="2740" spans="1:39" x14ac:dyDescent="0.25">
      <c r="A2740" s="35" t="s">
        <v>3849</v>
      </c>
      <c r="B2740" s="12" t="s">
        <v>3849</v>
      </c>
      <c r="C2740" s="17"/>
      <c r="D2740" s="17"/>
      <c r="F2740" s="11" t="s">
        <v>1337</v>
      </c>
      <c r="G2740" s="11" t="s">
        <v>6059</v>
      </c>
      <c r="H2740" s="11" t="s">
        <v>1903</v>
      </c>
      <c r="J2740" s="16">
        <f>VLOOKUP(Table15[[#This Row],[TechRequired]],OldTree!A:B,2,0)</f>
        <v>7</v>
      </c>
      <c r="K2740" s="23" t="s">
        <v>8955</v>
      </c>
      <c r="L2740" s="16"/>
      <c r="N2740" s="11" t="str">
        <f>INDEX(TreeLookup!$C$1:$DE$21,MATCH(Table15[[#This Row],[CATEGORY]],TreeLookup!$C$1:$C$21,0),MATCH(Table15[[#This Row],[YEAR]],TreeLookup!$C$1:$DE$1,0))</f>
        <v>hydrolox1992</v>
      </c>
      <c r="Q2740" s="11"/>
      <c r="R2740" s="11" t="s">
        <v>6376</v>
      </c>
      <c r="S2740" s="11">
        <v>1993</v>
      </c>
    </row>
    <row r="2741" spans="1:39" x14ac:dyDescent="0.25">
      <c r="A2741" s="35" t="s">
        <v>4520</v>
      </c>
      <c r="B2741" s="12" t="s">
        <v>4520</v>
      </c>
      <c r="C2741" s="17"/>
      <c r="D2741" s="17"/>
      <c r="F2741" s="11" t="s">
        <v>1338</v>
      </c>
      <c r="G2741" s="11" t="s">
        <v>6059</v>
      </c>
      <c r="H2741" s="11" t="s">
        <v>1903</v>
      </c>
      <c r="J2741" s="16">
        <f>VLOOKUP(Table15[[#This Row],[TechRequired]],OldTree!A:B,2,0)</f>
        <v>8</v>
      </c>
      <c r="K2741" s="23" t="s">
        <v>8955</v>
      </c>
      <c r="L2741" s="16"/>
      <c r="N2741" s="11" t="str">
        <f>INDEX(TreeLookup!$C$1:$DE$21,MATCH(Table15[[#This Row],[CATEGORY]],TreeLookup!$C$1:$C$21,0),MATCH(Table15[[#This Row],[YEAR]],TreeLookup!$C$1:$DE$1,0))</f>
        <v>hydrolox1998</v>
      </c>
      <c r="Q2741" s="11"/>
      <c r="R2741" s="11" t="s">
        <v>6376</v>
      </c>
      <c r="S2741" s="11">
        <v>1998</v>
      </c>
    </row>
    <row r="2742" spans="1:39" x14ac:dyDescent="0.25">
      <c r="A2742" s="36" t="s">
        <v>10923</v>
      </c>
      <c r="B2742" s="12" t="s">
        <v>6382</v>
      </c>
      <c r="C2742" s="17"/>
      <c r="D2742" s="17"/>
      <c r="F2742" s="11" t="s">
        <v>1336</v>
      </c>
      <c r="G2742" s="11" t="s">
        <v>6059</v>
      </c>
      <c r="H2742" s="11" t="s">
        <v>1903</v>
      </c>
      <c r="J2742" s="16">
        <f>VLOOKUP(Table15[[#This Row],[TechRequired]],OldTree!A:B,2,0)</f>
        <v>6</v>
      </c>
      <c r="K2742" s="23" t="s">
        <v>8955</v>
      </c>
      <c r="L2742" s="16"/>
      <c r="N2742" s="11" t="str">
        <f>INDEX(TreeLookup!$C$1:$DE$21,MATCH(Table15[[#This Row],[CATEGORY]],TreeLookup!$C$1:$C$21,0),MATCH(Table15[[#This Row],[YEAR]],TreeLookup!$C$1:$DE$1,0))</f>
        <v>hydrolox1998</v>
      </c>
      <c r="Q2742" s="11"/>
      <c r="R2742" s="11" t="s">
        <v>6376</v>
      </c>
      <c r="S2742" s="11">
        <v>2000</v>
      </c>
    </row>
    <row r="2743" spans="1:39" x14ac:dyDescent="0.25">
      <c r="A2743" s="11" t="s">
        <v>667</v>
      </c>
      <c r="B2743" s="12" t="s">
        <v>3156</v>
      </c>
      <c r="C2743" s="11">
        <v>82</v>
      </c>
      <c r="D2743" s="11">
        <v>1640</v>
      </c>
      <c r="E2743" s="12" t="s">
        <v>3157</v>
      </c>
      <c r="F2743" s="11" t="s">
        <v>1325</v>
      </c>
      <c r="G2743" s="11" t="s">
        <v>5691</v>
      </c>
      <c r="H2743" s="11" t="s">
        <v>1903</v>
      </c>
      <c r="I2743" s="11" t="s">
        <v>1903</v>
      </c>
      <c r="J2743" s="14">
        <f>VLOOKUP(Table15[[#This Row],[TechRequired]],OldTree!A:B,2,0)</f>
        <v>8</v>
      </c>
      <c r="K2743" s="22" t="s">
        <v>8946</v>
      </c>
      <c r="L2743" s="14"/>
      <c r="M2743" s="14">
        <v>10</v>
      </c>
      <c r="N2743" s="11" t="str">
        <f>INDEX(TreeLookup!$C$1:$DE$21,MATCH(Table15[[#This Row],[CATEGORY]],TreeLookup!$C$1:$C$21,0),MATCH(Table15[[#This Row],[YEAR]],TreeLookup!$C$1:$DE$1,0))</f>
        <v>modernCapsules</v>
      </c>
      <c r="P2743" s="13" t="s">
        <v>6843</v>
      </c>
      <c r="Q2743" s="11" t="s">
        <v>1629</v>
      </c>
      <c r="R2743" s="21" t="s">
        <v>6374</v>
      </c>
      <c r="S2743" s="11">
        <v>2018</v>
      </c>
      <c r="W2743" s="15"/>
      <c r="AC2743" s="11" t="s">
        <v>11286</v>
      </c>
      <c r="AG2743" s="11" t="s">
        <v>11286</v>
      </c>
    </row>
    <row r="2744" spans="1:39" x14ac:dyDescent="0.25">
      <c r="A2744" s="11" t="s">
        <v>3054</v>
      </c>
      <c r="B2744" s="12" t="s">
        <v>8315</v>
      </c>
      <c r="C2744" s="11">
        <v>100</v>
      </c>
      <c r="D2744" s="11">
        <v>2800</v>
      </c>
      <c r="E2744" s="12" t="s">
        <v>10881</v>
      </c>
      <c r="F2744" s="11" t="s">
        <v>1281</v>
      </c>
      <c r="G2744" s="11" t="s">
        <v>1913</v>
      </c>
      <c r="H2744" s="11" t="s">
        <v>1903</v>
      </c>
      <c r="I2744" s="11" t="s">
        <v>5091</v>
      </c>
      <c r="J2744" s="14">
        <f>VLOOKUP(Table15[[#This Row],[TechRequired]],OldTree!A:B,2,0)</f>
        <v>4</v>
      </c>
      <c r="K2744" s="22" t="s">
        <v>6012</v>
      </c>
      <c r="L2744" s="14" t="s">
        <v>8867</v>
      </c>
      <c r="M2744" s="14">
        <v>4</v>
      </c>
      <c r="N2744" s="11" t="str">
        <f>INDEX(TreeLookup!$C$1:$DE$21,MATCH(Table15[[#This Row],[CATEGORY]],TreeLookup!$C$1:$C$21,0),MATCH(Table15[[#This Row],[YEAR]],TreeLookup!$C$1:$DE$1,0))</f>
        <v>start</v>
      </c>
      <c r="O2744" s="21" t="s">
        <v>1903</v>
      </c>
      <c r="P2744" s="13" t="s">
        <v>6842</v>
      </c>
      <c r="Q2744" s="11"/>
      <c r="W2744" s="15"/>
    </row>
    <row r="2745" spans="1:39" x14ac:dyDescent="0.25">
      <c r="A2745" s="11" t="s">
        <v>860</v>
      </c>
      <c r="B2745" s="12" t="s">
        <v>3020</v>
      </c>
      <c r="C2745" s="11">
        <v>6780</v>
      </c>
      <c r="D2745" s="11">
        <v>135600</v>
      </c>
      <c r="E2745" s="12" t="s">
        <v>3021</v>
      </c>
      <c r="F2745" s="11" t="s">
        <v>1347</v>
      </c>
      <c r="G2745" s="11" t="s">
        <v>5218</v>
      </c>
      <c r="H2745" s="11" t="s">
        <v>1903</v>
      </c>
      <c r="I2745" s="11" t="s">
        <v>1903</v>
      </c>
      <c r="J2745" s="14">
        <f>VLOOKUP(Table15[[#This Row],[TechRequired]],OldTree!A:B,2,0)</f>
        <v>4.5</v>
      </c>
      <c r="K2745" s="22" t="s">
        <v>8953</v>
      </c>
      <c r="L2745" s="14"/>
      <c r="N2745" s="11" t="str">
        <f>INDEX(TreeLookup!$C$1:$DE$21,MATCH(Table15[[#This Row],[CATEGORY]],TreeLookup!$C$1:$C$21,0),MATCH(Table15[[#This Row],[YEAR]],TreeLookup!$C$1:$DE$1,0))</f>
        <v>solids1981</v>
      </c>
      <c r="P2745" s="13" t="s">
        <v>6843</v>
      </c>
      <c r="Q2745" s="11" t="s">
        <v>6077</v>
      </c>
      <c r="R2745" s="21" t="s">
        <v>3020</v>
      </c>
      <c r="S2745" s="11">
        <v>1981</v>
      </c>
      <c r="W2745" s="15"/>
      <c r="Y2745" s="11" t="s">
        <v>11013</v>
      </c>
      <c r="AE2745" s="11" t="s">
        <v>11286</v>
      </c>
    </row>
    <row r="2746" spans="1:39" x14ac:dyDescent="0.25">
      <c r="A2746" s="11" t="s">
        <v>858</v>
      </c>
      <c r="B2746" s="12" t="s">
        <v>3020</v>
      </c>
      <c r="C2746" s="11">
        <v>6780</v>
      </c>
      <c r="D2746" s="11">
        <v>135600</v>
      </c>
      <c r="E2746" s="12" t="s">
        <v>3021</v>
      </c>
      <c r="F2746" s="11" t="s">
        <v>1319</v>
      </c>
      <c r="G2746" s="11" t="s">
        <v>1913</v>
      </c>
      <c r="H2746" s="11" t="s">
        <v>1903</v>
      </c>
      <c r="I2746" s="11" t="s">
        <v>1903</v>
      </c>
      <c r="J2746" s="14">
        <f>VLOOKUP(Table15[[#This Row],[TechRequired]],OldTree!A:B,2,0)</f>
        <v>7</v>
      </c>
      <c r="K2746" s="22" t="s">
        <v>8953</v>
      </c>
      <c r="L2746" s="14"/>
      <c r="N2746" s="11" t="str">
        <f>INDEX(TreeLookup!$C$1:$DE$21,MATCH(Table15[[#This Row],[CATEGORY]],TreeLookup!$C$1:$C$21,0),MATCH(Table15[[#This Row],[YEAR]],TreeLookup!$C$1:$DE$1,0))</f>
        <v>solids1981</v>
      </c>
      <c r="P2746" s="13" t="s">
        <v>6843</v>
      </c>
      <c r="Q2746" s="11" t="s">
        <v>6077</v>
      </c>
      <c r="R2746" s="21" t="s">
        <v>3020</v>
      </c>
      <c r="S2746" s="11">
        <v>1981</v>
      </c>
      <c r="W2746" s="15"/>
      <c r="Y2746" s="11" t="s">
        <v>11013</v>
      </c>
      <c r="AE2746" s="11" t="s">
        <v>11286</v>
      </c>
    </row>
    <row r="2747" spans="1:39" x14ac:dyDescent="0.25">
      <c r="A2747" s="11" t="s">
        <v>1275</v>
      </c>
      <c r="B2747" s="12" t="s">
        <v>3829</v>
      </c>
      <c r="C2747" s="11">
        <v>205</v>
      </c>
      <c r="D2747" s="11">
        <v>17050</v>
      </c>
      <c r="E2747" s="12" t="s">
        <v>3830</v>
      </c>
      <c r="F2747" s="11" t="s">
        <v>1377</v>
      </c>
      <c r="G2747" s="11" t="s">
        <v>1383</v>
      </c>
      <c r="H2747" s="11" t="s">
        <v>1903</v>
      </c>
      <c r="I2747" s="11" t="s">
        <v>1903</v>
      </c>
      <c r="J2747" s="14">
        <f>VLOOKUP(Table15[[#This Row],[TechRequired]],OldTree!A:B,2,0)</f>
        <v>6</v>
      </c>
      <c r="K2747" s="22" t="s">
        <v>8945</v>
      </c>
      <c r="L2747" s="14" t="s">
        <v>8674</v>
      </c>
      <c r="N2747" s="11" t="str">
        <f>INDEX(TreeLookup!$C$1:$DE$21,MATCH(Table15[[#This Row],[CATEGORY]],TreeLookup!$C$1:$C$21,0),MATCH(Table15[[#This Row],[YEAR]],TreeLookup!$C$1:$DE$1,0))</f>
        <v>orbitalRocketry2004</v>
      </c>
      <c r="P2747" s="13" t="s">
        <v>6843</v>
      </c>
      <c r="Q2747" s="11" t="s">
        <v>6549</v>
      </c>
      <c r="R2747" s="21" t="s">
        <v>6221</v>
      </c>
      <c r="S2747" s="11">
        <v>2006</v>
      </c>
      <c r="W2747" s="15"/>
      <c r="Y2747" s="11" t="s">
        <v>10931</v>
      </c>
      <c r="AD2747" s="11" t="s">
        <v>11286</v>
      </c>
    </row>
    <row r="2748" spans="1:39" x14ac:dyDescent="0.25">
      <c r="A2748" s="35" t="s">
        <v>6383</v>
      </c>
      <c r="B2748" s="12" t="s">
        <v>6383</v>
      </c>
      <c r="C2748" s="17"/>
      <c r="D2748" s="17"/>
      <c r="F2748" s="11" t="s">
        <v>1338</v>
      </c>
      <c r="G2748" s="11" t="s">
        <v>6059</v>
      </c>
      <c r="H2748" s="11" t="s">
        <v>1903</v>
      </c>
      <c r="J2748" s="16">
        <f>VLOOKUP(Table15[[#This Row],[TechRequired]],OldTree!A:B,2,0)</f>
        <v>8</v>
      </c>
      <c r="K2748" s="23" t="s">
        <v>8955</v>
      </c>
      <c r="L2748" s="16"/>
      <c r="M2748" s="14">
        <v>10</v>
      </c>
      <c r="N2748" s="11" t="str">
        <f>INDEX(TreeLookup!$C$1:$DE$21,MATCH(Table15[[#This Row],[CATEGORY]],TreeLookup!$C$1:$C$21,0),MATCH(Table15[[#This Row],[YEAR]],TreeLookup!$C$1:$DE$1,0))</f>
        <v>hydrolox2009</v>
      </c>
      <c r="Q2748" s="11"/>
      <c r="R2748" s="11" t="s">
        <v>6376</v>
      </c>
      <c r="S2748" s="11">
        <v>2014</v>
      </c>
    </row>
    <row r="2749" spans="1:39" x14ac:dyDescent="0.25">
      <c r="A2749" s="11" t="s">
        <v>532</v>
      </c>
      <c r="B2749" s="12" t="s">
        <v>3831</v>
      </c>
      <c r="C2749" s="11">
        <v>195</v>
      </c>
      <c r="D2749" s="11">
        <v>20000</v>
      </c>
      <c r="E2749" s="12" t="s">
        <v>3830</v>
      </c>
      <c r="F2749" s="11" t="s">
        <v>1319</v>
      </c>
      <c r="G2749" s="11" t="s">
        <v>1383</v>
      </c>
      <c r="H2749" s="11" t="s">
        <v>1903</v>
      </c>
      <c r="I2749" s="11" t="s">
        <v>1903</v>
      </c>
      <c r="J2749" s="14">
        <f>VLOOKUP(Table15[[#This Row],[TechRequired]],OldTree!A:B,2,0)</f>
        <v>7</v>
      </c>
      <c r="K2749" s="22" t="s">
        <v>8945</v>
      </c>
      <c r="L2749" s="14" t="s">
        <v>8674</v>
      </c>
      <c r="N2749" s="11" t="str">
        <f>INDEX(TreeLookup!$C$1:$DE$21,MATCH(Table15[[#This Row],[CATEGORY]],TreeLookup!$C$1:$C$21,0),MATCH(Table15[[#This Row],[YEAR]],TreeLookup!$C$1:$DE$1,0))</f>
        <v>orbitalRocketry2004</v>
      </c>
      <c r="P2749" s="13" t="s">
        <v>6843</v>
      </c>
      <c r="Q2749" s="11" t="s">
        <v>6549</v>
      </c>
      <c r="R2749" s="21" t="s">
        <v>6221</v>
      </c>
      <c r="S2749" s="11">
        <v>2006</v>
      </c>
      <c r="W2749" s="15"/>
      <c r="AD2749" s="11" t="s">
        <v>11286</v>
      </c>
    </row>
    <row r="2750" spans="1:39" x14ac:dyDescent="0.25">
      <c r="A2750" s="11" t="s">
        <v>533</v>
      </c>
      <c r="B2750" s="12" t="s">
        <v>3832</v>
      </c>
      <c r="C2750" s="11">
        <v>220</v>
      </c>
      <c r="D2750" s="11">
        <v>22000</v>
      </c>
      <c r="E2750" s="12" t="s">
        <v>3830</v>
      </c>
      <c r="F2750" s="11" t="s">
        <v>1319</v>
      </c>
      <c r="G2750" s="11" t="s">
        <v>1383</v>
      </c>
      <c r="H2750" s="11" t="s">
        <v>1903</v>
      </c>
      <c r="I2750" s="11" t="s">
        <v>1903</v>
      </c>
      <c r="J2750" s="14">
        <f>VLOOKUP(Table15[[#This Row],[TechRequired]],OldTree!A:B,2,0)</f>
        <v>7</v>
      </c>
      <c r="K2750" s="22" t="s">
        <v>8945</v>
      </c>
      <c r="L2750" s="14" t="s">
        <v>8672</v>
      </c>
      <c r="N2750" s="11" t="str">
        <f>INDEX(TreeLookup!$C$1:$DE$21,MATCH(Table15[[#This Row],[CATEGORY]],TreeLookup!$C$1:$C$21,0),MATCH(Table15[[#This Row],[YEAR]],TreeLookup!$C$1:$DE$1,0))</f>
        <v>orbitalRocketry2004</v>
      </c>
      <c r="P2750" s="13" t="s">
        <v>6843</v>
      </c>
      <c r="Q2750" s="11" t="s">
        <v>6549</v>
      </c>
      <c r="R2750" s="21" t="s">
        <v>6221</v>
      </c>
      <c r="S2750" s="11">
        <v>2006</v>
      </c>
      <c r="W2750" s="15"/>
      <c r="Y2750" s="11" t="s">
        <v>10932</v>
      </c>
      <c r="AD2750" s="11" t="s">
        <v>11286</v>
      </c>
    </row>
    <row r="2751" spans="1:39" x14ac:dyDescent="0.25">
      <c r="A2751" s="11" t="s">
        <v>534</v>
      </c>
      <c r="B2751" s="12" t="s">
        <v>1823</v>
      </c>
      <c r="C2751" s="11">
        <v>185</v>
      </c>
      <c r="D2751" s="11">
        <v>26000</v>
      </c>
      <c r="E2751" s="12" t="s">
        <v>3830</v>
      </c>
      <c r="F2751" s="11" t="s">
        <v>1319</v>
      </c>
      <c r="G2751" s="11" t="s">
        <v>1383</v>
      </c>
      <c r="H2751" s="11" t="s">
        <v>1903</v>
      </c>
      <c r="I2751" s="11" t="s">
        <v>1903</v>
      </c>
      <c r="J2751" s="14">
        <f>VLOOKUP(Table15[[#This Row],[TechRequired]],OldTree!A:B,2,0)</f>
        <v>7</v>
      </c>
      <c r="K2751" s="22" t="s">
        <v>8945</v>
      </c>
      <c r="L2751" s="14" t="s">
        <v>8674</v>
      </c>
      <c r="N2751" s="11" t="str">
        <f>INDEX(TreeLookup!$C$1:$DE$21,MATCH(Table15[[#This Row],[CATEGORY]],TreeLookup!$C$1:$C$21,0),MATCH(Table15[[#This Row],[YEAR]],TreeLookup!$C$1:$DE$1,0))</f>
        <v>orbitalRocketry2004</v>
      </c>
      <c r="P2751" s="13" t="s">
        <v>6843</v>
      </c>
      <c r="Q2751" s="11" t="s">
        <v>6549</v>
      </c>
      <c r="R2751" s="21" t="s">
        <v>6221</v>
      </c>
      <c r="S2751" s="11">
        <v>2006</v>
      </c>
      <c r="W2751" s="15"/>
      <c r="AD2751" s="11" t="s">
        <v>11286</v>
      </c>
    </row>
    <row r="2752" spans="1:39" x14ac:dyDescent="0.25">
      <c r="A2752" s="11" t="s">
        <v>1430</v>
      </c>
      <c r="B2752" s="12" t="s">
        <v>7369</v>
      </c>
      <c r="C2752" s="11">
        <v>750</v>
      </c>
      <c r="D2752" s="11">
        <v>3200</v>
      </c>
      <c r="E2752" s="12" t="s">
        <v>9941</v>
      </c>
      <c r="F2752" s="11" t="s">
        <v>1374</v>
      </c>
      <c r="G2752" s="11" t="s">
        <v>5218</v>
      </c>
      <c r="H2752" s="11" t="s">
        <v>1903</v>
      </c>
      <c r="I2752" s="11" t="s">
        <v>5091</v>
      </c>
      <c r="J2752" s="14">
        <f>VLOOKUP(Table15[[#This Row],[TechRequired]],OldTree!A:B,2,0)</f>
        <v>3</v>
      </c>
      <c r="K2752" s="22" t="s">
        <v>8953</v>
      </c>
      <c r="L2752" s="14" t="s">
        <v>8866</v>
      </c>
      <c r="N2752" s="11" t="str">
        <f>INDEX(TreeLookup!$C$1:$DE$21,MATCH(Table15[[#This Row],[CATEGORY]],TreeLookup!$C$1:$C$21,0),MATCH(Table15[[#This Row],[YEAR]],TreeLookup!$C$1:$DE$1,0))</f>
        <v>solids1981</v>
      </c>
      <c r="P2752" s="13" t="s">
        <v>6842</v>
      </c>
      <c r="Q2752" s="21" t="s">
        <v>3020</v>
      </c>
      <c r="S2752" s="11">
        <v>1981</v>
      </c>
      <c r="W2752" s="15"/>
      <c r="AE2752" s="11" t="s">
        <v>11286</v>
      </c>
    </row>
    <row r="2753" spans="1:31" x14ac:dyDescent="0.25">
      <c r="A2753" s="11" t="s">
        <v>949</v>
      </c>
      <c r="B2753" s="12" t="s">
        <v>1538</v>
      </c>
      <c r="C2753" s="11">
        <v>1000</v>
      </c>
      <c r="D2753" s="11">
        <v>35000</v>
      </c>
      <c r="E2753" s="12" t="s">
        <v>4679</v>
      </c>
      <c r="F2753" s="11" t="s">
        <v>1363</v>
      </c>
      <c r="G2753" s="11" t="s">
        <v>5218</v>
      </c>
      <c r="H2753" s="11" t="s">
        <v>1903</v>
      </c>
      <c r="I2753" s="11" t="s">
        <v>1903</v>
      </c>
      <c r="J2753" s="14">
        <f>VLOOKUP(Table15[[#This Row],[TechRequired]],OldTree!A:B,2,0)</f>
        <v>7</v>
      </c>
      <c r="K2753" s="22" t="s">
        <v>8941</v>
      </c>
      <c r="L2753" s="14" t="s">
        <v>6818</v>
      </c>
      <c r="N2753" s="11" t="str">
        <f>INDEX(TreeLookup!$C$1:$DE$21,MATCH(Table15[[#This Row],[CATEGORY]],TreeLookup!$C$1:$C$21,0),MATCH(Table15[[#This Row],[YEAR]],TreeLookup!$C$1:$DE$1,0))</f>
        <v>advancedUncrewedLanding</v>
      </c>
      <c r="P2753" s="13" t="s">
        <v>6843</v>
      </c>
      <c r="Q2753" s="11" t="s">
        <v>6077</v>
      </c>
      <c r="S2753" s="11">
        <v>1981</v>
      </c>
      <c r="W2753" s="15"/>
    </row>
    <row r="2754" spans="1:31" x14ac:dyDescent="0.25">
      <c r="A2754" s="11" t="s">
        <v>1477</v>
      </c>
      <c r="B2754" s="12" t="s">
        <v>7370</v>
      </c>
      <c r="C2754" s="11">
        <v>1230</v>
      </c>
      <c r="D2754" s="11">
        <v>1600</v>
      </c>
      <c r="E2754" s="12" t="s">
        <v>10839</v>
      </c>
      <c r="F2754" s="11" t="s">
        <v>1300</v>
      </c>
      <c r="G2754" s="11" t="s">
        <v>5218</v>
      </c>
      <c r="H2754" s="11" t="s">
        <v>1903</v>
      </c>
      <c r="I2754" s="11" t="s">
        <v>5091</v>
      </c>
      <c r="J2754" s="14">
        <f>VLOOKUP(Table15[[#This Row],[TechRequired]],OldTree!A:B,2,0)</f>
        <v>1</v>
      </c>
      <c r="K2754" s="22" t="s">
        <v>6012</v>
      </c>
      <c r="L2754" s="14" t="s">
        <v>8872</v>
      </c>
      <c r="M2754" s="14">
        <v>8</v>
      </c>
      <c r="N2754" s="11" t="str">
        <f>INDEX(TreeLookup!$C$1:$DE$21,MATCH(Table15[[#This Row],[CATEGORY]],TreeLookup!$C$1:$C$21,0),MATCH(Table15[[#This Row],[YEAR]],TreeLookup!$C$1:$DE$1,0))</f>
        <v>start</v>
      </c>
      <c r="O2754" s="21" t="s">
        <v>1903</v>
      </c>
      <c r="P2754" s="13" t="s">
        <v>6842</v>
      </c>
      <c r="Q2754" s="11"/>
      <c r="W2754" s="15"/>
    </row>
    <row r="2755" spans="1:31" x14ac:dyDescent="0.25">
      <c r="A2755" s="11" t="s">
        <v>1460</v>
      </c>
      <c r="B2755" s="12" t="s">
        <v>2989</v>
      </c>
      <c r="C2755" s="11">
        <v>8000</v>
      </c>
      <c r="D2755" s="11">
        <v>160000</v>
      </c>
      <c r="E2755" s="12" t="s">
        <v>3285</v>
      </c>
      <c r="F2755" s="11" t="s">
        <v>1377</v>
      </c>
      <c r="G2755" s="11" t="s">
        <v>5218</v>
      </c>
      <c r="H2755" s="11" t="s">
        <v>1903</v>
      </c>
      <c r="I2755" s="11" t="s">
        <v>1903</v>
      </c>
      <c r="J2755" s="14">
        <f>VLOOKUP(Table15[[#This Row],[TechRequired]],OldTree!A:B,2,0)</f>
        <v>6</v>
      </c>
      <c r="K2755" s="22" t="s">
        <v>8953</v>
      </c>
      <c r="L2755" s="14"/>
      <c r="N2755" s="11" t="str">
        <f>INDEX(TreeLookup!$C$1:$DE$21,MATCH(Table15[[#This Row],[CATEGORY]],TreeLookup!$C$1:$C$21,0),MATCH(Table15[[#This Row],[YEAR]],TreeLookup!$C$1:$DE$1,0))</f>
        <v>solids2009</v>
      </c>
      <c r="P2755" s="13" t="s">
        <v>6843</v>
      </c>
      <c r="Q2755" s="11" t="s">
        <v>6405</v>
      </c>
      <c r="R2755" s="21" t="s">
        <v>2989</v>
      </c>
      <c r="S2755" s="11">
        <v>2012</v>
      </c>
      <c r="V2755" s="11" t="s">
        <v>8824</v>
      </c>
      <c r="W2755" s="15">
        <v>42874</v>
      </c>
      <c r="Y2755" s="11" t="s">
        <v>11014</v>
      </c>
      <c r="AE2755" s="11" t="s">
        <v>11286</v>
      </c>
    </row>
    <row r="2756" spans="1:31" x14ac:dyDescent="0.25">
      <c r="A2756" s="11" t="s">
        <v>513</v>
      </c>
      <c r="B2756" s="12" t="s">
        <v>2989</v>
      </c>
      <c r="C2756" s="11">
        <v>8000</v>
      </c>
      <c r="D2756" s="11">
        <v>160000</v>
      </c>
      <c r="E2756" s="12" t="s">
        <v>2990</v>
      </c>
      <c r="F2756" s="11" t="s">
        <v>1325</v>
      </c>
      <c r="G2756" s="11" t="s">
        <v>1913</v>
      </c>
      <c r="H2756" s="11" t="s">
        <v>1903</v>
      </c>
      <c r="I2756" s="11" t="s">
        <v>1903</v>
      </c>
      <c r="J2756" s="14">
        <f>VLOOKUP(Table15[[#This Row],[TechRequired]],OldTree!A:B,2,0)</f>
        <v>8</v>
      </c>
      <c r="K2756" s="22" t="s">
        <v>8953</v>
      </c>
      <c r="L2756" s="14"/>
      <c r="N2756" s="11" t="str">
        <f>INDEX(TreeLookup!$C$1:$DE$21,MATCH(Table15[[#This Row],[CATEGORY]],TreeLookup!$C$1:$C$21,0),MATCH(Table15[[#This Row],[YEAR]],TreeLookup!$C$1:$DE$1,0))</f>
        <v>solids2009</v>
      </c>
      <c r="P2756" s="13" t="s">
        <v>6843</v>
      </c>
      <c r="Q2756" s="11" t="s">
        <v>6405</v>
      </c>
      <c r="R2756" s="21" t="s">
        <v>2989</v>
      </c>
      <c r="S2756" s="11">
        <v>2012</v>
      </c>
      <c r="W2756" s="15"/>
      <c r="Y2756" s="11" t="s">
        <v>11014</v>
      </c>
      <c r="AE2756" s="11" t="s">
        <v>11286</v>
      </c>
    </row>
    <row r="2757" spans="1:31" x14ac:dyDescent="0.25">
      <c r="A2757" s="11" t="s">
        <v>505</v>
      </c>
      <c r="B2757" s="12" t="s">
        <v>2989</v>
      </c>
      <c r="C2757" s="11">
        <v>8000</v>
      </c>
      <c r="D2757" s="11">
        <v>160000</v>
      </c>
      <c r="E2757" s="12" t="s">
        <v>2990</v>
      </c>
      <c r="F2757" s="11" t="s">
        <v>1314</v>
      </c>
      <c r="G2757" s="21" t="s">
        <v>11292</v>
      </c>
      <c r="H2757" s="11" t="s">
        <v>1903</v>
      </c>
      <c r="I2757" s="11" t="s">
        <v>1903</v>
      </c>
      <c r="J2757" s="14">
        <f>VLOOKUP(Table15[[#This Row],[TechRequired]],OldTree!A:B,2,0)</f>
        <v>8</v>
      </c>
      <c r="K2757" s="22" t="s">
        <v>8953</v>
      </c>
      <c r="L2757" s="14"/>
      <c r="N2757" s="11" t="str">
        <f>INDEX(TreeLookup!$C$1:$DE$21,MATCH(Table15[[#This Row],[CATEGORY]],TreeLookup!$C$1:$C$21,0),MATCH(Table15[[#This Row],[YEAR]],TreeLookup!$C$1:$DE$1,0))</f>
        <v>solids2009</v>
      </c>
      <c r="P2757" s="13" t="s">
        <v>6843</v>
      </c>
      <c r="Q2757" s="11" t="s">
        <v>6405</v>
      </c>
      <c r="R2757" s="21" t="s">
        <v>2989</v>
      </c>
      <c r="S2757" s="11">
        <v>2012</v>
      </c>
      <c r="W2757" s="15"/>
      <c r="Y2757" s="11" t="s">
        <v>11014</v>
      </c>
      <c r="AE2757" s="11" t="s">
        <v>11286</v>
      </c>
    </row>
    <row r="2758" spans="1:31" x14ac:dyDescent="0.25">
      <c r="A2758" s="11" t="s">
        <v>535</v>
      </c>
      <c r="B2758" s="12" t="s">
        <v>3833</v>
      </c>
      <c r="C2758" s="11">
        <v>210</v>
      </c>
      <c r="D2758" s="11">
        <v>28000</v>
      </c>
      <c r="E2758" s="12" t="s">
        <v>3830</v>
      </c>
      <c r="F2758" s="11" t="s">
        <v>1319</v>
      </c>
      <c r="G2758" s="11" t="s">
        <v>1383</v>
      </c>
      <c r="H2758" s="11" t="s">
        <v>1903</v>
      </c>
      <c r="I2758" s="11" t="s">
        <v>1903</v>
      </c>
      <c r="J2758" s="14">
        <f>VLOOKUP(Table15[[#This Row],[TechRequired]],OldTree!A:B,2,0)</f>
        <v>7</v>
      </c>
      <c r="K2758" s="22" t="s">
        <v>8945</v>
      </c>
      <c r="L2758" s="14" t="s">
        <v>8672</v>
      </c>
      <c r="N2758" s="11" t="str">
        <f>INDEX(TreeLookup!$C$1:$DE$21,MATCH(Table15[[#This Row],[CATEGORY]],TreeLookup!$C$1:$C$21,0),MATCH(Table15[[#This Row],[YEAR]],TreeLookup!$C$1:$DE$1,0))</f>
        <v>orbitalRocketry2009</v>
      </c>
      <c r="P2758" s="13" t="s">
        <v>6843</v>
      </c>
      <c r="Q2758" s="11" t="s">
        <v>6549</v>
      </c>
      <c r="R2758" s="21" t="s">
        <v>6221</v>
      </c>
      <c r="S2758" s="11">
        <v>2010</v>
      </c>
      <c r="W2758" s="15"/>
      <c r="AD2758" s="11" t="s">
        <v>11286</v>
      </c>
    </row>
    <row r="2759" spans="1:31" x14ac:dyDescent="0.25">
      <c r="A2759" s="35" t="s">
        <v>6384</v>
      </c>
      <c r="B2759" s="12" t="s">
        <v>6384</v>
      </c>
      <c r="C2759" s="17"/>
      <c r="D2759" s="17"/>
      <c r="F2759" s="11" t="s">
        <v>1338</v>
      </c>
      <c r="G2759" s="11" t="s">
        <v>6059</v>
      </c>
      <c r="H2759" s="11" t="s">
        <v>1903</v>
      </c>
      <c r="J2759" s="16">
        <f>VLOOKUP(Table15[[#This Row],[TechRequired]],OldTree!A:B,2,0)</f>
        <v>8</v>
      </c>
      <c r="K2759" s="23" t="s">
        <v>8955</v>
      </c>
      <c r="L2759" s="16"/>
      <c r="M2759" s="14">
        <v>10</v>
      </c>
      <c r="N2759" s="11" t="str">
        <f>INDEX(TreeLookup!$C$1:$DE$21,MATCH(Table15[[#This Row],[CATEGORY]],TreeLookup!$C$1:$C$21,0),MATCH(Table15[[#This Row],[YEAR]],TreeLookup!$C$1:$DE$1,0))</f>
        <v>hydroloxNF</v>
      </c>
      <c r="Q2759" s="11"/>
      <c r="R2759" s="11" t="s">
        <v>6376</v>
      </c>
      <c r="S2759" s="11">
        <v>2020</v>
      </c>
    </row>
    <row r="2760" spans="1:31" x14ac:dyDescent="0.25">
      <c r="A2760" s="11" t="s">
        <v>1668</v>
      </c>
      <c r="B2760" s="12" t="s">
        <v>7496</v>
      </c>
      <c r="C2760" s="11">
        <v>400</v>
      </c>
      <c r="D2760" s="11">
        <v>1000</v>
      </c>
      <c r="E2760" s="12" t="s">
        <v>10524</v>
      </c>
      <c r="F2760" s="11" t="s">
        <v>1364</v>
      </c>
      <c r="G2760" s="11" t="s">
        <v>1639</v>
      </c>
      <c r="H2760" s="11" t="s">
        <v>1903</v>
      </c>
      <c r="I2760" s="11" t="s">
        <v>5091</v>
      </c>
      <c r="J2760" s="14">
        <f>VLOOKUP(Table15[[#This Row],[TechRequired]],OldTree!A:B,2,0)</f>
        <v>5</v>
      </c>
      <c r="K2760" s="22" t="s">
        <v>6812</v>
      </c>
      <c r="L2760" s="14" t="s">
        <v>6813</v>
      </c>
      <c r="N2760" s="11" t="str">
        <f>INDEX(TreeLookup!$C$1:$DE$21,MATCH(Table15[[#This Row],[CATEGORY]],TreeLookup!$C$1:$C$21,0),MATCH(Table15[[#This Row],[YEAR]],TreeLookup!$C$1:$DE$1,0))</f>
        <v>largeStationControl</v>
      </c>
      <c r="P2760" s="13" t="s">
        <v>6842</v>
      </c>
      <c r="Q2760" s="11" t="s">
        <v>6661</v>
      </c>
      <c r="S2760" s="11">
        <v>2001</v>
      </c>
      <c r="W2760" s="15"/>
      <c r="Y2760" s="11" t="s">
        <v>11015</v>
      </c>
    </row>
    <row r="2761" spans="1:31" x14ac:dyDescent="0.25">
      <c r="A2761" s="11" t="s">
        <v>1669</v>
      </c>
      <c r="B2761" s="12" t="s">
        <v>7497</v>
      </c>
      <c r="C2761" s="11">
        <v>400</v>
      </c>
      <c r="D2761" s="11">
        <v>1000</v>
      </c>
      <c r="E2761" s="12" t="s">
        <v>10524</v>
      </c>
      <c r="F2761" s="11" t="s">
        <v>1364</v>
      </c>
      <c r="G2761" s="11" t="s">
        <v>1639</v>
      </c>
      <c r="H2761" s="11" t="s">
        <v>1903</v>
      </c>
      <c r="I2761" s="11" t="s">
        <v>5091</v>
      </c>
      <c r="J2761" s="14">
        <f>VLOOKUP(Table15[[#This Row],[TechRequired]],OldTree!A:B,2,0)</f>
        <v>5</v>
      </c>
      <c r="K2761" s="22" t="s">
        <v>6812</v>
      </c>
      <c r="L2761" s="14" t="s">
        <v>6813</v>
      </c>
      <c r="N2761" s="11" t="str">
        <f>INDEX(TreeLookup!$C$1:$DE$21,MATCH(Table15[[#This Row],[CATEGORY]],TreeLookup!$C$1:$C$21,0),MATCH(Table15[[#This Row],[YEAR]],TreeLookup!$C$1:$DE$1,0))</f>
        <v>largeStationControl</v>
      </c>
      <c r="P2761" s="13" t="s">
        <v>6842</v>
      </c>
      <c r="Q2761" s="11" t="s">
        <v>6661</v>
      </c>
      <c r="S2761" s="11">
        <v>2001</v>
      </c>
      <c r="W2761" s="15"/>
      <c r="Y2761" s="11" t="s">
        <v>11015</v>
      </c>
    </row>
    <row r="2762" spans="1:31" x14ac:dyDescent="0.25">
      <c r="A2762" s="11" t="s">
        <v>8725</v>
      </c>
      <c r="B2762" s="12" t="s">
        <v>8726</v>
      </c>
      <c r="C2762" s="11">
        <v>21</v>
      </c>
      <c r="D2762" s="11">
        <v>15000</v>
      </c>
      <c r="E2762" s="12" t="s">
        <v>8727</v>
      </c>
      <c r="F2762" s="11" t="s">
        <v>1325</v>
      </c>
      <c r="G2762" s="11" t="s">
        <v>8770</v>
      </c>
      <c r="H2762" s="11" t="s">
        <v>1903</v>
      </c>
      <c r="I2762" s="11" t="s">
        <v>1903</v>
      </c>
      <c r="J2762" s="16">
        <f>VLOOKUP(Table15[[#This Row],[TechRequired]],OldTree!A:B,2,0)</f>
        <v>8</v>
      </c>
      <c r="K2762" s="22" t="s">
        <v>8945</v>
      </c>
      <c r="L2762" s="16" t="s">
        <v>8674</v>
      </c>
      <c r="M2762" s="14">
        <v>10</v>
      </c>
      <c r="N2762" s="17" t="str">
        <f>INDEX(TreeLookup!$C$1:$DE$21,MATCH(Table15[[#This Row],[CATEGORY]],TreeLookup!$C$1:$C$21,0),MATCH(Table15[[#This Row],[YEAR]],TreeLookup!$C$1:$DE$1,0))</f>
        <v>orbitalRocketry2014</v>
      </c>
      <c r="P2762" s="13" t="s">
        <v>6843</v>
      </c>
      <c r="Q2762" s="12" t="s">
        <v>8773</v>
      </c>
      <c r="S2762" s="11">
        <v>2017</v>
      </c>
      <c r="W2762" s="15"/>
      <c r="Y2762" s="11" t="s">
        <v>11016</v>
      </c>
      <c r="AD2762" s="11" t="s">
        <v>11286</v>
      </c>
    </row>
    <row r="2763" spans="1:31" x14ac:dyDescent="0.25">
      <c r="A2763" s="11" t="s">
        <v>8726</v>
      </c>
      <c r="B2763" s="12" t="s">
        <v>8726</v>
      </c>
      <c r="C2763" s="11">
        <v>21</v>
      </c>
      <c r="D2763" s="11">
        <v>15000</v>
      </c>
      <c r="E2763" s="12" t="s">
        <v>10672</v>
      </c>
      <c r="F2763" s="11" t="s">
        <v>1357</v>
      </c>
      <c r="G2763" s="11" t="s">
        <v>8708</v>
      </c>
      <c r="H2763" s="11" t="s">
        <v>1903</v>
      </c>
      <c r="I2763" s="11" t="s">
        <v>1903</v>
      </c>
      <c r="J2763" s="16">
        <f>VLOOKUP(Table15[[#This Row],[TechRequired]],OldTree!A:B,2,0)</f>
        <v>4</v>
      </c>
      <c r="K2763" s="22" t="s">
        <v>8945</v>
      </c>
      <c r="L2763" s="16" t="s">
        <v>8674</v>
      </c>
      <c r="M2763" s="14">
        <v>10</v>
      </c>
      <c r="N2763" s="17" t="str">
        <f>INDEX(TreeLookup!$C$1:$DE$21,MATCH(Table15[[#This Row],[CATEGORY]],TreeLookup!$C$1:$C$21,0),MATCH(Table15[[#This Row],[YEAR]],TreeLookup!$C$1:$DE$1,0))</f>
        <v>orbitalRocketry2014</v>
      </c>
      <c r="P2763" s="13" t="s">
        <v>6843</v>
      </c>
      <c r="Q2763" s="12" t="s">
        <v>8773</v>
      </c>
      <c r="S2763" s="11">
        <v>2017</v>
      </c>
      <c r="V2763" s="11" t="s">
        <v>8902</v>
      </c>
      <c r="W2763" s="15">
        <v>42874</v>
      </c>
      <c r="Y2763" s="11" t="s">
        <v>11016</v>
      </c>
      <c r="AD2763" s="11" t="s">
        <v>11286</v>
      </c>
    </row>
    <row r="2764" spans="1:31" x14ac:dyDescent="0.25">
      <c r="A2764" s="11" t="s">
        <v>8728</v>
      </c>
      <c r="B2764" s="12" t="s">
        <v>8729</v>
      </c>
      <c r="C2764" s="11">
        <v>28</v>
      </c>
      <c r="D2764" s="11">
        <v>20000</v>
      </c>
      <c r="E2764" s="12" t="s">
        <v>8730</v>
      </c>
      <c r="F2764" s="11" t="s">
        <v>1325</v>
      </c>
      <c r="G2764" s="11" t="s">
        <v>8770</v>
      </c>
      <c r="H2764" s="11" t="s">
        <v>1903</v>
      </c>
      <c r="I2764" s="11" t="s">
        <v>1903</v>
      </c>
      <c r="J2764" s="16">
        <f>VLOOKUP(Table15[[#This Row],[TechRequired]],OldTree!A:B,2,0)</f>
        <v>8</v>
      </c>
      <c r="K2764" s="22" t="s">
        <v>8945</v>
      </c>
      <c r="L2764" s="16" t="s">
        <v>8672</v>
      </c>
      <c r="M2764" s="14">
        <v>10</v>
      </c>
      <c r="N2764" s="17" t="str">
        <f>INDEX(TreeLookup!$C$1:$DE$21,MATCH(Table15[[#This Row],[CATEGORY]],TreeLookup!$C$1:$C$21,0),MATCH(Table15[[#This Row],[YEAR]],TreeLookup!$C$1:$DE$1,0))</f>
        <v>orbitalRocketry2014</v>
      </c>
      <c r="P2764" s="13" t="s">
        <v>6843</v>
      </c>
      <c r="Q2764" s="12" t="s">
        <v>8773</v>
      </c>
      <c r="S2764" s="11">
        <v>2017</v>
      </c>
      <c r="W2764" s="15"/>
      <c r="Y2764" s="11" t="s">
        <v>11017</v>
      </c>
      <c r="AD2764" s="11" t="s">
        <v>11286</v>
      </c>
    </row>
    <row r="2765" spans="1:31" x14ac:dyDescent="0.25">
      <c r="A2765" s="11" t="s">
        <v>8754</v>
      </c>
      <c r="B2765" s="12" t="s">
        <v>8802</v>
      </c>
      <c r="C2765" s="11">
        <v>28</v>
      </c>
      <c r="D2765" s="11">
        <v>20000</v>
      </c>
      <c r="E2765" s="12" t="s">
        <v>10673</v>
      </c>
      <c r="F2765" s="11" t="s">
        <v>1357</v>
      </c>
      <c r="G2765" s="11" t="s">
        <v>8708</v>
      </c>
      <c r="H2765" s="11" t="s">
        <v>1903</v>
      </c>
      <c r="I2765" s="11" t="s">
        <v>1903</v>
      </c>
      <c r="J2765" s="16">
        <f>VLOOKUP(Table15[[#This Row],[TechRequired]],OldTree!A:B,2,0)</f>
        <v>4</v>
      </c>
      <c r="K2765" s="22" t="s">
        <v>8945</v>
      </c>
      <c r="L2765" s="16" t="s">
        <v>8672</v>
      </c>
      <c r="M2765" s="14">
        <v>10</v>
      </c>
      <c r="N2765" s="17" t="str">
        <f>INDEX(TreeLookup!$C$1:$DE$21,MATCH(Table15[[#This Row],[CATEGORY]],TreeLookup!$C$1:$C$21,0),MATCH(Table15[[#This Row],[YEAR]],TreeLookup!$C$1:$DE$1,0))</f>
        <v>orbitalRocketry2014</v>
      </c>
      <c r="P2765" s="13" t="s">
        <v>6843</v>
      </c>
      <c r="Q2765" s="12" t="s">
        <v>8773</v>
      </c>
      <c r="S2765" s="11">
        <v>2017</v>
      </c>
      <c r="V2765" s="11" t="s">
        <v>8903</v>
      </c>
      <c r="W2765" s="15">
        <v>42874</v>
      </c>
      <c r="Y2765" s="11" t="s">
        <v>11017</v>
      </c>
      <c r="AD2765" s="11" t="s">
        <v>11286</v>
      </c>
    </row>
    <row r="2766" spans="1:31" x14ac:dyDescent="0.25">
      <c r="A2766" s="11" t="s">
        <v>3140</v>
      </c>
      <c r="B2766" s="12" t="s">
        <v>8323</v>
      </c>
      <c r="C2766" s="11">
        <v>620</v>
      </c>
      <c r="D2766" s="11">
        <v>3400</v>
      </c>
      <c r="E2766" s="12" t="s">
        <v>10790</v>
      </c>
      <c r="F2766" s="11" t="s">
        <v>1284</v>
      </c>
      <c r="G2766" s="11" t="s">
        <v>5691</v>
      </c>
      <c r="H2766" s="11" t="s">
        <v>1903</v>
      </c>
      <c r="I2766" s="11" t="s">
        <v>5091</v>
      </c>
      <c r="J2766" s="14">
        <f>VLOOKUP(Table15[[#This Row],[TechRequired]],OldTree!A:B,2,0)</f>
        <v>4</v>
      </c>
      <c r="K2766" s="22" t="s">
        <v>6812</v>
      </c>
      <c r="L2766" s="14" t="s">
        <v>6812</v>
      </c>
      <c r="M2766" s="14">
        <v>4</v>
      </c>
      <c r="N2766" s="11" t="str">
        <f>INDEX(TreeLookup!$C$1:$DE$21,MATCH(Table15[[#This Row],[CATEGORY]],TreeLookup!$C$1:$C$21,0),MATCH(Table15[[#This Row],[YEAR]],TreeLookup!$C$1:$DE$1,0))</f>
        <v>start</v>
      </c>
      <c r="O2766" s="21" t="s">
        <v>1903</v>
      </c>
      <c r="P2766" s="13" t="s">
        <v>6842</v>
      </c>
      <c r="Q2766" s="11"/>
      <c r="W2766" s="15"/>
    </row>
    <row r="2767" spans="1:31" x14ac:dyDescent="0.25">
      <c r="A2767" s="11" t="s">
        <v>3137</v>
      </c>
      <c r="B2767" s="12" t="s">
        <v>8328</v>
      </c>
      <c r="C2767" s="11">
        <v>775</v>
      </c>
      <c r="D2767" s="11">
        <v>4250</v>
      </c>
      <c r="E2767" s="12" t="s">
        <v>10785</v>
      </c>
      <c r="F2767" s="11" t="s">
        <v>1365</v>
      </c>
      <c r="G2767" s="11" t="s">
        <v>5691</v>
      </c>
      <c r="H2767" s="11" t="s">
        <v>1903</v>
      </c>
      <c r="I2767" s="11" t="s">
        <v>5091</v>
      </c>
      <c r="J2767" s="14">
        <f>VLOOKUP(Table15[[#This Row],[TechRequired]],OldTree!A:B,2,0)</f>
        <v>5</v>
      </c>
      <c r="K2767" s="22" t="s">
        <v>6812</v>
      </c>
      <c r="L2767" s="14" t="s">
        <v>6812</v>
      </c>
      <c r="M2767" s="14">
        <v>5</v>
      </c>
      <c r="N2767" s="11" t="str">
        <f>INDEX(TreeLookup!$C$1:$DE$21,MATCH(Table15[[#This Row],[CATEGORY]],TreeLookup!$C$1:$C$21,0),MATCH(Table15[[#This Row],[YEAR]],TreeLookup!$C$1:$DE$1,0))</f>
        <v>start</v>
      </c>
      <c r="O2767" s="21" t="s">
        <v>1903</v>
      </c>
      <c r="P2767" s="13" t="s">
        <v>6842</v>
      </c>
      <c r="Q2767" s="11"/>
      <c r="W2767" s="15"/>
    </row>
    <row r="2768" spans="1:31" x14ac:dyDescent="0.25">
      <c r="A2768" s="11" t="s">
        <v>3138</v>
      </c>
      <c r="B2768" s="12" t="s">
        <v>7068</v>
      </c>
      <c r="C2768" s="11">
        <v>775</v>
      </c>
      <c r="D2768" s="11">
        <v>1450</v>
      </c>
      <c r="E2768" s="12" t="s">
        <v>10785</v>
      </c>
      <c r="F2768" s="11" t="s">
        <v>1322</v>
      </c>
      <c r="G2768" s="11" t="s">
        <v>5691</v>
      </c>
      <c r="H2768" s="11" t="s">
        <v>1903</v>
      </c>
      <c r="I2768" s="11" t="s">
        <v>5091</v>
      </c>
      <c r="J2768" s="14">
        <f>VLOOKUP(Table15[[#This Row],[TechRequired]],OldTree!A:B,2,0)</f>
        <v>3</v>
      </c>
      <c r="K2768" s="22" t="s">
        <v>6812</v>
      </c>
      <c r="L2768" s="14" t="s">
        <v>6812</v>
      </c>
      <c r="M2768" s="14">
        <v>4</v>
      </c>
      <c r="N2768" s="11" t="str">
        <f>INDEX(TreeLookup!$C$1:$DE$21,MATCH(Table15[[#This Row],[CATEGORY]],TreeLookup!$C$1:$C$21,0),MATCH(Table15[[#This Row],[YEAR]],TreeLookup!$C$1:$DE$1,0))</f>
        <v>start</v>
      </c>
      <c r="O2768" s="21" t="s">
        <v>1903</v>
      </c>
      <c r="P2768" s="13" t="s">
        <v>6842</v>
      </c>
      <c r="Q2768" s="11"/>
      <c r="W2768" s="15"/>
    </row>
    <row r="2769" spans="1:23" x14ac:dyDescent="0.25">
      <c r="A2769" s="11" t="s">
        <v>3139</v>
      </c>
      <c r="B2769" s="12" t="s">
        <v>7069</v>
      </c>
      <c r="C2769" s="11">
        <v>775</v>
      </c>
      <c r="D2769" s="11">
        <v>1450</v>
      </c>
      <c r="E2769" s="12" t="s">
        <v>10785</v>
      </c>
      <c r="F2769" s="11" t="s">
        <v>1322</v>
      </c>
      <c r="G2769" s="11" t="s">
        <v>5691</v>
      </c>
      <c r="H2769" s="11" t="s">
        <v>1903</v>
      </c>
      <c r="I2769" s="11" t="s">
        <v>5091</v>
      </c>
      <c r="J2769" s="14">
        <f>VLOOKUP(Table15[[#This Row],[TechRequired]],OldTree!A:B,2,0)</f>
        <v>3</v>
      </c>
      <c r="K2769" s="22" t="s">
        <v>6812</v>
      </c>
      <c r="L2769" s="14" t="s">
        <v>6812</v>
      </c>
      <c r="M2769" s="14">
        <v>4</v>
      </c>
      <c r="N2769" s="11" t="str">
        <f>INDEX(TreeLookup!$C$1:$DE$21,MATCH(Table15[[#This Row],[CATEGORY]],TreeLookup!$C$1:$C$21,0),MATCH(Table15[[#This Row],[YEAR]],TreeLookup!$C$1:$DE$1,0))</f>
        <v>start</v>
      </c>
      <c r="O2769" s="21" t="s">
        <v>1903</v>
      </c>
      <c r="P2769" s="13" t="s">
        <v>6842</v>
      </c>
      <c r="Q2769" s="11"/>
      <c r="W2769" s="15"/>
    </row>
    <row r="2770" spans="1:23" x14ac:dyDescent="0.25">
      <c r="A2770" s="11" t="s">
        <v>2239</v>
      </c>
      <c r="B2770" s="12" t="s">
        <v>7210</v>
      </c>
      <c r="C2770" s="11">
        <v>650</v>
      </c>
      <c r="D2770" s="11">
        <v>4000</v>
      </c>
      <c r="E2770" s="12" t="s">
        <v>2240</v>
      </c>
      <c r="F2770" s="11" t="s">
        <v>1365</v>
      </c>
      <c r="G2770" s="11" t="s">
        <v>5504</v>
      </c>
      <c r="H2770" s="11" t="s">
        <v>5091</v>
      </c>
      <c r="I2770" s="11" t="s">
        <v>5091</v>
      </c>
      <c r="J2770" s="14">
        <f>VLOOKUP(Table15[[#This Row],[TechRequired]],OldTree!A:B,2,0)</f>
        <v>5</v>
      </c>
      <c r="K2770" s="22" t="s">
        <v>6812</v>
      </c>
      <c r="L2770" s="14" t="s">
        <v>6812</v>
      </c>
      <c r="N2770" s="11" t="str">
        <f>INDEX(TreeLookup!$C$1:$DE$21,MATCH(Table15[[#This Row],[CATEGORY]],TreeLookup!$C$1:$C$21,0),MATCH(Table15[[#This Row],[YEAR]],TreeLookup!$C$1:$DE$1,0))</f>
        <v>start</v>
      </c>
      <c r="O2770" s="11" t="s">
        <v>1903</v>
      </c>
      <c r="Q2770" s="11"/>
    </row>
    <row r="2771" spans="1:23" x14ac:dyDescent="0.25">
      <c r="A2771" s="11" t="s">
        <v>3135</v>
      </c>
      <c r="B2771" s="12" t="s">
        <v>6966</v>
      </c>
      <c r="C2771" s="11">
        <v>155</v>
      </c>
      <c r="D2771" s="11">
        <v>850</v>
      </c>
      <c r="E2771" s="12" t="s">
        <v>10786</v>
      </c>
      <c r="F2771" s="11" t="s">
        <v>1321</v>
      </c>
      <c r="G2771" s="11" t="s">
        <v>5691</v>
      </c>
      <c r="H2771" s="11" t="s">
        <v>1903</v>
      </c>
      <c r="I2771" s="11" t="s">
        <v>5091</v>
      </c>
      <c r="J2771" s="14">
        <f>VLOOKUP(Table15[[#This Row],[TechRequired]],OldTree!A:B,2,0)</f>
        <v>3</v>
      </c>
      <c r="K2771" s="22" t="s">
        <v>6812</v>
      </c>
      <c r="L2771" s="14" t="s">
        <v>6812</v>
      </c>
      <c r="M2771" s="14">
        <v>2</v>
      </c>
      <c r="N2771" s="11" t="str">
        <f>INDEX(TreeLookup!$C$1:$DE$21,MATCH(Table15[[#This Row],[CATEGORY]],TreeLookup!$C$1:$C$21,0),MATCH(Table15[[#This Row],[YEAR]],TreeLookup!$C$1:$DE$1,0))</f>
        <v>start</v>
      </c>
      <c r="O2771" s="21" t="s">
        <v>1903</v>
      </c>
      <c r="P2771" s="13" t="s">
        <v>6842</v>
      </c>
      <c r="Q2771" s="11"/>
      <c r="W2771" s="15"/>
    </row>
    <row r="2772" spans="1:23" x14ac:dyDescent="0.25">
      <c r="A2772" s="11" t="s">
        <v>3136</v>
      </c>
      <c r="B2772" s="12" t="s">
        <v>8324</v>
      </c>
      <c r="C2772" s="11">
        <v>310</v>
      </c>
      <c r="D2772" s="11">
        <v>1700</v>
      </c>
      <c r="E2772" s="12" t="s">
        <v>10784</v>
      </c>
      <c r="F2772" s="11" t="s">
        <v>1284</v>
      </c>
      <c r="G2772" s="11" t="s">
        <v>5691</v>
      </c>
      <c r="H2772" s="11" t="s">
        <v>1903</v>
      </c>
      <c r="I2772" s="11" t="s">
        <v>5091</v>
      </c>
      <c r="J2772" s="14">
        <f>VLOOKUP(Table15[[#This Row],[TechRequired]],OldTree!A:B,2,0)</f>
        <v>4</v>
      </c>
      <c r="K2772" s="22" t="s">
        <v>6812</v>
      </c>
      <c r="L2772" s="14" t="s">
        <v>6812</v>
      </c>
      <c r="M2772" s="14">
        <v>4</v>
      </c>
      <c r="N2772" s="11" t="str">
        <f>INDEX(TreeLookup!$C$1:$DE$21,MATCH(Table15[[#This Row],[CATEGORY]],TreeLookup!$C$1:$C$21,0),MATCH(Table15[[#This Row],[YEAR]],TreeLookup!$C$1:$DE$1,0))</f>
        <v>start</v>
      </c>
      <c r="O2772" s="21" t="s">
        <v>1903</v>
      </c>
      <c r="P2772" s="13" t="s">
        <v>6842</v>
      </c>
      <c r="Q2772" s="11"/>
      <c r="W2772" s="15"/>
    </row>
    <row r="2773" spans="1:23" x14ac:dyDescent="0.25">
      <c r="A2773" s="11" t="s">
        <v>3141</v>
      </c>
      <c r="B2773" s="12" t="s">
        <v>8325</v>
      </c>
      <c r="C2773" s="11">
        <v>310</v>
      </c>
      <c r="D2773" s="11">
        <v>1700</v>
      </c>
      <c r="E2773" s="12" t="s">
        <v>10791</v>
      </c>
      <c r="F2773" s="11" t="s">
        <v>1284</v>
      </c>
      <c r="G2773" s="11" t="s">
        <v>5691</v>
      </c>
      <c r="H2773" s="11" t="s">
        <v>1903</v>
      </c>
      <c r="I2773" s="11" t="s">
        <v>5091</v>
      </c>
      <c r="J2773" s="14">
        <f>VLOOKUP(Table15[[#This Row],[TechRequired]],OldTree!A:B,2,0)</f>
        <v>4</v>
      </c>
      <c r="K2773" s="22" t="s">
        <v>6812</v>
      </c>
      <c r="L2773" s="14" t="s">
        <v>6812</v>
      </c>
      <c r="M2773" s="14">
        <v>4</v>
      </c>
      <c r="N2773" s="11" t="str">
        <f>INDEX(TreeLookup!$C$1:$DE$21,MATCH(Table15[[#This Row],[CATEGORY]],TreeLookup!$C$1:$C$21,0),MATCH(Table15[[#This Row],[YEAR]],TreeLookup!$C$1:$DE$1,0))</f>
        <v>start</v>
      </c>
      <c r="O2773" s="21" t="s">
        <v>1903</v>
      </c>
      <c r="P2773" s="13" t="s">
        <v>6842</v>
      </c>
      <c r="Q2773" s="11"/>
      <c r="W2773" s="15"/>
    </row>
    <row r="2774" spans="1:23" x14ac:dyDescent="0.25">
      <c r="A2774" s="11" t="s">
        <v>1576</v>
      </c>
      <c r="B2774" s="12" t="s">
        <v>7221</v>
      </c>
      <c r="C2774" s="11">
        <v>90</v>
      </c>
      <c r="D2774" s="11">
        <v>1300</v>
      </c>
      <c r="E2774" s="12" t="s">
        <v>10107</v>
      </c>
      <c r="F2774" s="11" t="s">
        <v>1350</v>
      </c>
      <c r="G2774" s="11" t="s">
        <v>1917</v>
      </c>
      <c r="H2774" s="11" t="s">
        <v>1903</v>
      </c>
      <c r="I2774" s="11" t="s">
        <v>5091</v>
      </c>
      <c r="J2774" s="14">
        <f>VLOOKUP(Table15[[#This Row],[TechRequired]],OldTree!A:B,2,0)</f>
        <v>3</v>
      </c>
      <c r="K2774" s="22" t="s">
        <v>6812</v>
      </c>
      <c r="L2774" s="14" t="s">
        <v>6810</v>
      </c>
      <c r="N2774" s="11" t="str">
        <f>INDEX(TreeLookup!$C$1:$DE$21,MATCH(Table15[[#This Row],[CATEGORY]],TreeLookup!$C$1:$C$21,0),MATCH(Table15[[#This Row],[YEAR]],TreeLookup!$C$1:$DE$1,0))</f>
        <v>improvedFlightControl</v>
      </c>
      <c r="P2774" s="13" t="s">
        <v>6842</v>
      </c>
      <c r="Q2774" s="11"/>
      <c r="S2774" s="11">
        <v>1963</v>
      </c>
      <c r="W2774" s="15"/>
    </row>
    <row r="2775" spans="1:23" x14ac:dyDescent="0.25">
      <c r="A2775" s="11" t="s">
        <v>1574</v>
      </c>
      <c r="B2775" s="12" t="s">
        <v>7222</v>
      </c>
      <c r="C2775" s="11">
        <v>150</v>
      </c>
      <c r="D2775" s="11">
        <v>1000</v>
      </c>
      <c r="E2775" s="12" t="s">
        <v>10217</v>
      </c>
      <c r="F2775" s="11" t="s">
        <v>1284</v>
      </c>
      <c r="G2775" s="11" t="s">
        <v>1917</v>
      </c>
      <c r="H2775" s="11" t="s">
        <v>1903</v>
      </c>
      <c r="I2775" s="11" t="s">
        <v>5091</v>
      </c>
      <c r="J2775" s="14">
        <f>VLOOKUP(Table15[[#This Row],[TechRequired]],OldTree!A:B,2,0)</f>
        <v>4</v>
      </c>
      <c r="K2775" s="22" t="s">
        <v>6812</v>
      </c>
      <c r="L2775" s="14" t="s">
        <v>6810</v>
      </c>
      <c r="M2775" s="14">
        <v>4</v>
      </c>
      <c r="N2775" s="11" t="str">
        <f>INDEX(TreeLookup!$C$1:$DE$21,MATCH(Table15[[#This Row],[CATEGORY]],TreeLookup!$C$1:$C$21,0),MATCH(Table15[[#This Row],[YEAR]],TreeLookup!$C$1:$DE$1,0))</f>
        <v>advancedFlightControl</v>
      </c>
      <c r="P2775" s="13" t="s">
        <v>6842</v>
      </c>
      <c r="Q2775" s="11"/>
      <c r="S2775" s="11">
        <v>1967</v>
      </c>
      <c r="W2775" s="15"/>
    </row>
    <row r="2776" spans="1:23" x14ac:dyDescent="0.25">
      <c r="A2776" s="11" t="s">
        <v>1575</v>
      </c>
      <c r="B2776" s="12" t="s">
        <v>7223</v>
      </c>
      <c r="C2776" s="11">
        <v>60</v>
      </c>
      <c r="D2776" s="11">
        <v>400</v>
      </c>
      <c r="E2776" s="12" t="s">
        <v>10107</v>
      </c>
      <c r="F2776" s="11" t="s">
        <v>1321</v>
      </c>
      <c r="G2776" s="11" t="s">
        <v>1917</v>
      </c>
      <c r="H2776" s="11" t="s">
        <v>1903</v>
      </c>
      <c r="I2776" s="11" t="s">
        <v>5091</v>
      </c>
      <c r="J2776" s="14">
        <f>VLOOKUP(Table15[[#This Row],[TechRequired]],OldTree!A:B,2,0)</f>
        <v>3</v>
      </c>
      <c r="K2776" s="22" t="s">
        <v>6812</v>
      </c>
      <c r="L2776" s="14" t="s">
        <v>6810</v>
      </c>
      <c r="M2776" s="14">
        <v>4</v>
      </c>
      <c r="N2776" s="11" t="str">
        <f>INDEX(TreeLookup!$C$1:$DE$21,MATCH(Table15[[#This Row],[CATEGORY]],TreeLookup!$C$1:$C$21,0),MATCH(Table15[[#This Row],[YEAR]],TreeLookup!$C$1:$DE$1,0))</f>
        <v>improvedFlightControl</v>
      </c>
      <c r="P2776" s="13" t="s">
        <v>6842</v>
      </c>
      <c r="Q2776" s="11"/>
      <c r="S2776" s="11">
        <v>1963</v>
      </c>
      <c r="W2776" s="15"/>
    </row>
    <row r="2777" spans="1:23" x14ac:dyDescent="0.25">
      <c r="A2777" s="11" t="s">
        <v>1573</v>
      </c>
      <c r="B2777" s="12" t="s">
        <v>7225</v>
      </c>
      <c r="C2777" s="11">
        <v>200</v>
      </c>
      <c r="D2777" s="11">
        <v>2000</v>
      </c>
      <c r="E2777" s="12" t="s">
        <v>10740</v>
      </c>
      <c r="F2777" s="11" t="s">
        <v>1365</v>
      </c>
      <c r="G2777" s="11" t="s">
        <v>1917</v>
      </c>
      <c r="H2777" s="11" t="s">
        <v>1903</v>
      </c>
      <c r="I2777" s="11" t="s">
        <v>5091</v>
      </c>
      <c r="J2777" s="14">
        <f>VLOOKUP(Table15[[#This Row],[TechRequired]],OldTree!A:B,2,0)</f>
        <v>5</v>
      </c>
      <c r="K2777" s="22" t="s">
        <v>6812</v>
      </c>
      <c r="L2777" s="14" t="s">
        <v>6810</v>
      </c>
      <c r="M2777" s="14">
        <v>5</v>
      </c>
      <c r="N2777" s="11" t="str">
        <f>INDEX(TreeLookup!$C$1:$DE$21,MATCH(Table15[[#This Row],[CATEGORY]],TreeLookup!$C$1:$C$21,0),MATCH(Table15[[#This Row],[YEAR]],TreeLookup!$C$1:$DE$1,0))</f>
        <v>start</v>
      </c>
      <c r="O2777" s="21" t="s">
        <v>1903</v>
      </c>
      <c r="P2777" s="13" t="s">
        <v>6842</v>
      </c>
      <c r="Q2777" s="11"/>
      <c r="W2777" s="15"/>
    </row>
    <row r="2778" spans="1:23" x14ac:dyDescent="0.25">
      <c r="A2778" s="11" t="s">
        <v>5735</v>
      </c>
      <c r="B2778" s="12" t="s">
        <v>7230</v>
      </c>
      <c r="C2778" s="11">
        <v>150</v>
      </c>
      <c r="D2778" s="11">
        <v>4500</v>
      </c>
      <c r="E2778" s="12" t="s">
        <v>10776</v>
      </c>
      <c r="F2778" s="11" t="s">
        <v>1350</v>
      </c>
      <c r="G2778" s="21" t="s">
        <v>11292</v>
      </c>
      <c r="H2778" s="11" t="s">
        <v>1903</v>
      </c>
      <c r="I2778" s="11" t="s">
        <v>5091</v>
      </c>
      <c r="J2778" s="14">
        <f>VLOOKUP(Table15[[#This Row],[TechRequired]],OldTree!A:B,2,0)</f>
        <v>3</v>
      </c>
      <c r="K2778" s="22" t="s">
        <v>6812</v>
      </c>
      <c r="L2778" s="14" t="s">
        <v>6810</v>
      </c>
      <c r="M2778" s="14">
        <v>5</v>
      </c>
      <c r="N2778" s="11" t="str">
        <f>INDEX(TreeLookup!$C$1:$DE$21,MATCH(Table15[[#This Row],[CATEGORY]],TreeLookup!$C$1:$C$21,0),MATCH(Table15[[#This Row],[YEAR]],TreeLookup!$C$1:$DE$1,0))</f>
        <v>start</v>
      </c>
      <c r="O2778" s="21" t="s">
        <v>1903</v>
      </c>
      <c r="P2778" s="13" t="s">
        <v>6842</v>
      </c>
      <c r="Q2778" s="11"/>
      <c r="W2778" s="15"/>
    </row>
    <row r="2779" spans="1:23" x14ac:dyDescent="0.25">
      <c r="A2779" s="11" t="s">
        <v>2249</v>
      </c>
      <c r="B2779" s="12" t="s">
        <v>7231</v>
      </c>
      <c r="C2779" s="11">
        <v>325</v>
      </c>
      <c r="D2779" s="11">
        <v>3150</v>
      </c>
      <c r="E2779" s="12" t="s">
        <v>10780</v>
      </c>
      <c r="F2779" s="11" t="s">
        <v>1365</v>
      </c>
      <c r="G2779" s="11" t="s">
        <v>5504</v>
      </c>
      <c r="H2779" s="11" t="s">
        <v>5091</v>
      </c>
      <c r="I2779" s="11" t="s">
        <v>5091</v>
      </c>
      <c r="J2779" s="14">
        <f>VLOOKUP(Table15[[#This Row],[TechRequired]],OldTree!A:B,2,0)</f>
        <v>5</v>
      </c>
      <c r="K2779" s="22" t="s">
        <v>6812</v>
      </c>
      <c r="L2779" s="14" t="s">
        <v>6812</v>
      </c>
      <c r="N2779" s="11" t="str">
        <f>INDEX(TreeLookup!$C$1:$DE$21,MATCH(Table15[[#This Row],[CATEGORY]],TreeLookup!$C$1:$C$21,0),MATCH(Table15[[#This Row],[YEAR]],TreeLookup!$C$1:$DE$1,0))</f>
        <v>start</v>
      </c>
      <c r="O2779" s="11" t="s">
        <v>1903</v>
      </c>
      <c r="Q2779" s="11"/>
    </row>
    <row r="2780" spans="1:23" x14ac:dyDescent="0.25">
      <c r="A2780" s="11" t="s">
        <v>2241</v>
      </c>
      <c r="B2780" s="12" t="s">
        <v>7345</v>
      </c>
      <c r="C2780" s="11">
        <v>450</v>
      </c>
      <c r="D2780" s="11">
        <v>3850</v>
      </c>
      <c r="E2780" s="12" t="s">
        <v>10777</v>
      </c>
      <c r="F2780" s="11" t="s">
        <v>1365</v>
      </c>
      <c r="G2780" s="11" t="s">
        <v>5504</v>
      </c>
      <c r="H2780" s="11" t="s">
        <v>5091</v>
      </c>
      <c r="I2780" s="11" t="s">
        <v>5091</v>
      </c>
      <c r="J2780" s="14">
        <f>VLOOKUP(Table15[[#This Row],[TechRequired]],OldTree!A:B,2,0)</f>
        <v>5</v>
      </c>
      <c r="K2780" s="22" t="s">
        <v>6812</v>
      </c>
      <c r="L2780" s="14" t="s">
        <v>6812</v>
      </c>
      <c r="N2780" s="11" t="str">
        <f>INDEX(TreeLookup!$C$1:$DE$21,MATCH(Table15[[#This Row],[CATEGORY]],TreeLookup!$C$1:$C$21,0),MATCH(Table15[[#This Row],[YEAR]],TreeLookup!$C$1:$DE$1,0))</f>
        <v>start</v>
      </c>
      <c r="O2780" s="11" t="s">
        <v>1903</v>
      </c>
      <c r="Q2780" s="11"/>
    </row>
    <row r="2781" spans="1:23" x14ac:dyDescent="0.25">
      <c r="A2781" s="11" t="s">
        <v>2243</v>
      </c>
      <c r="B2781" s="12" t="s">
        <v>7376</v>
      </c>
      <c r="C2781" s="11">
        <v>575</v>
      </c>
      <c r="D2781" s="11">
        <v>4150</v>
      </c>
      <c r="E2781" s="12" t="s">
        <v>2244</v>
      </c>
      <c r="F2781" s="11" t="s">
        <v>1365</v>
      </c>
      <c r="G2781" s="11" t="s">
        <v>5504</v>
      </c>
      <c r="H2781" s="11" t="s">
        <v>5091</v>
      </c>
      <c r="I2781" s="11" t="s">
        <v>5091</v>
      </c>
      <c r="J2781" s="14">
        <f>VLOOKUP(Table15[[#This Row],[TechRequired]],OldTree!A:B,2,0)</f>
        <v>5</v>
      </c>
      <c r="K2781" s="22" t="s">
        <v>6812</v>
      </c>
      <c r="L2781" s="14" t="s">
        <v>6812</v>
      </c>
      <c r="N2781" s="11" t="str">
        <f>INDEX(TreeLookup!$C$1:$DE$21,MATCH(Table15[[#This Row],[CATEGORY]],TreeLookup!$C$1:$C$21,0),MATCH(Table15[[#This Row],[YEAR]],TreeLookup!$C$1:$DE$1,0))</f>
        <v>start</v>
      </c>
      <c r="O2781" s="11" t="s">
        <v>1903</v>
      </c>
      <c r="Q2781" s="11"/>
    </row>
    <row r="2782" spans="1:23" x14ac:dyDescent="0.25">
      <c r="A2782" s="11" t="s">
        <v>2242</v>
      </c>
      <c r="B2782" s="12" t="s">
        <v>7378</v>
      </c>
      <c r="C2782" s="11">
        <v>575</v>
      </c>
      <c r="D2782" s="11">
        <v>4150</v>
      </c>
      <c r="E2782" s="12" t="s">
        <v>10778</v>
      </c>
      <c r="F2782" s="11" t="s">
        <v>1365</v>
      </c>
      <c r="G2782" s="11" t="s">
        <v>5504</v>
      </c>
      <c r="H2782" s="11" t="s">
        <v>5091</v>
      </c>
      <c r="I2782" s="11" t="s">
        <v>5091</v>
      </c>
      <c r="J2782" s="14">
        <f>VLOOKUP(Table15[[#This Row],[TechRequired]],OldTree!A:B,2,0)</f>
        <v>5</v>
      </c>
      <c r="K2782" s="22" t="s">
        <v>6812</v>
      </c>
      <c r="L2782" s="14" t="s">
        <v>6812</v>
      </c>
      <c r="N2782" s="11" t="str">
        <f>INDEX(TreeLookup!$C$1:$DE$21,MATCH(Table15[[#This Row],[CATEGORY]],TreeLookup!$C$1:$C$21,0),MATCH(Table15[[#This Row],[YEAR]],TreeLookup!$C$1:$DE$1,0))</f>
        <v>start</v>
      </c>
      <c r="O2782" s="11" t="s">
        <v>1903</v>
      </c>
      <c r="Q2782" s="11"/>
    </row>
    <row r="2783" spans="1:23" x14ac:dyDescent="0.25">
      <c r="A2783" s="11" t="s">
        <v>2245</v>
      </c>
      <c r="B2783" s="12" t="s">
        <v>7379</v>
      </c>
      <c r="C2783" s="11">
        <v>700</v>
      </c>
      <c r="D2783" s="11">
        <v>4250</v>
      </c>
      <c r="E2783" s="12" t="s">
        <v>2246</v>
      </c>
      <c r="F2783" s="11" t="s">
        <v>1365</v>
      </c>
      <c r="G2783" s="11" t="s">
        <v>5504</v>
      </c>
      <c r="H2783" s="11" t="s">
        <v>5091</v>
      </c>
      <c r="I2783" s="11" t="s">
        <v>5091</v>
      </c>
      <c r="J2783" s="14">
        <f>VLOOKUP(Table15[[#This Row],[TechRequired]],OldTree!A:B,2,0)</f>
        <v>5</v>
      </c>
      <c r="K2783" s="22" t="s">
        <v>6812</v>
      </c>
      <c r="L2783" s="14" t="s">
        <v>6812</v>
      </c>
      <c r="N2783" s="11" t="str">
        <f>INDEX(TreeLookup!$C$1:$DE$21,MATCH(Table15[[#This Row],[CATEGORY]],TreeLookup!$C$1:$C$21,0),MATCH(Table15[[#This Row],[YEAR]],TreeLookup!$C$1:$DE$1,0))</f>
        <v>start</v>
      </c>
      <c r="O2783" s="11" t="s">
        <v>1903</v>
      </c>
      <c r="Q2783" s="11"/>
    </row>
    <row r="2784" spans="1:23" x14ac:dyDescent="0.25">
      <c r="A2784" s="11" t="s">
        <v>2247</v>
      </c>
      <c r="B2784" s="12" t="s">
        <v>7380</v>
      </c>
      <c r="C2784" s="11">
        <v>800</v>
      </c>
      <c r="D2784" s="11">
        <v>4850</v>
      </c>
      <c r="E2784" s="12" t="s">
        <v>2248</v>
      </c>
      <c r="F2784" s="11" t="s">
        <v>1365</v>
      </c>
      <c r="G2784" s="11" t="s">
        <v>5504</v>
      </c>
      <c r="H2784" s="11" t="s">
        <v>5091</v>
      </c>
      <c r="I2784" s="11" t="s">
        <v>5091</v>
      </c>
      <c r="J2784" s="14">
        <f>VLOOKUP(Table15[[#This Row],[TechRequired]],OldTree!A:B,2,0)</f>
        <v>5</v>
      </c>
      <c r="K2784" s="22" t="s">
        <v>6812</v>
      </c>
      <c r="L2784" s="14" t="s">
        <v>6812</v>
      </c>
      <c r="N2784" s="11" t="str">
        <f>INDEX(TreeLookup!$C$1:$DE$21,MATCH(Table15[[#This Row],[CATEGORY]],TreeLookup!$C$1:$C$21,0),MATCH(Table15[[#This Row],[YEAR]],TreeLookup!$C$1:$DE$1,0))</f>
        <v>start</v>
      </c>
      <c r="O2784" s="11" t="s">
        <v>1903</v>
      </c>
      <c r="Q2784" s="11"/>
    </row>
    <row r="2785" spans="1:30" x14ac:dyDescent="0.25">
      <c r="A2785" s="11" t="s">
        <v>5843</v>
      </c>
      <c r="B2785" s="12" t="s">
        <v>8401</v>
      </c>
      <c r="C2785" s="11">
        <v>23300</v>
      </c>
      <c r="D2785" s="11">
        <v>58000</v>
      </c>
      <c r="E2785" s="12" t="s">
        <v>5844</v>
      </c>
      <c r="F2785" s="11" t="s">
        <v>1344</v>
      </c>
      <c r="G2785" s="11" t="s">
        <v>5842</v>
      </c>
      <c r="H2785" s="11" t="s">
        <v>5091</v>
      </c>
      <c r="I2785" s="11" t="s">
        <v>5091</v>
      </c>
      <c r="J2785" s="14">
        <f>VLOOKUP(Table15[[#This Row],[TechRequired]],OldTree!A:B,2,0)</f>
        <v>4.5</v>
      </c>
      <c r="K2785" s="14"/>
      <c r="L2785" s="14"/>
      <c r="N2785" s="11" t="e">
        <f>INDEX(TreeLookup!$C$1:$DE$21,MATCH(Table15[[#This Row],[CATEGORY]],TreeLookup!$C$1:$C$21,0),MATCH(Table15[[#This Row],[YEAR]],TreeLookup!$C$1:$DE$1,0))</f>
        <v>#N/A</v>
      </c>
      <c r="O2785" s="11" t="s">
        <v>1903</v>
      </c>
      <c r="Q2785" s="11"/>
    </row>
    <row r="2786" spans="1:30" x14ac:dyDescent="0.25">
      <c r="A2786" s="21" t="s">
        <v>573</v>
      </c>
      <c r="B2786" s="12" t="s">
        <v>3468</v>
      </c>
      <c r="C2786" s="11">
        <v>400</v>
      </c>
      <c r="D2786" s="11">
        <v>8000</v>
      </c>
      <c r="E2786" s="12" t="s">
        <v>3469</v>
      </c>
      <c r="G2786" s="11" t="s">
        <v>1418</v>
      </c>
      <c r="H2786" s="21" t="s">
        <v>1903</v>
      </c>
      <c r="I2786" s="21" t="s">
        <v>1903</v>
      </c>
      <c r="J2786" s="16" t="e">
        <f>VLOOKUP(Table15[[#This Row],[TechRequired]],OldTree!A:B,2,0)</f>
        <v>#N/A</v>
      </c>
      <c r="K2786" s="22" t="s">
        <v>8954</v>
      </c>
      <c r="L2786" s="16"/>
      <c r="N2786" s="17" t="str">
        <f>INDEX(TreeLookup!$C$1:$DE$21,MATCH(Table15[[#This Row],[CATEGORY]],TreeLookup!$C$1:$C$21,0),MATCH(Table15[[#This Row],[YEAR]],TreeLookup!$C$1:$DE$1,0))</f>
        <v>firstStagedCombustion</v>
      </c>
      <c r="O2786" s="21"/>
      <c r="P2786" s="25" t="s">
        <v>6843</v>
      </c>
      <c r="Q2786" s="11" t="s">
        <v>6297</v>
      </c>
      <c r="R2786" s="21" t="s">
        <v>573</v>
      </c>
      <c r="S2786" s="11">
        <v>1961</v>
      </c>
      <c r="Y2786" s="11" t="s">
        <v>11018</v>
      </c>
      <c r="AD2786" s="11" t="s">
        <v>11286</v>
      </c>
    </row>
    <row r="2787" spans="1:30" x14ac:dyDescent="0.25">
      <c r="A2787" s="11" t="s">
        <v>576</v>
      </c>
      <c r="B2787" s="12" t="s">
        <v>3468</v>
      </c>
      <c r="C2787" s="11">
        <v>400</v>
      </c>
      <c r="D2787" s="11">
        <v>8000</v>
      </c>
      <c r="E2787" s="12" t="s">
        <v>3469</v>
      </c>
      <c r="F2787" s="11" t="s">
        <v>1322</v>
      </c>
      <c r="G2787" s="21" t="s">
        <v>11292</v>
      </c>
      <c r="H2787" s="11" t="s">
        <v>1903</v>
      </c>
      <c r="I2787" s="11" t="s">
        <v>1903</v>
      </c>
      <c r="J2787" s="14">
        <f>VLOOKUP(Table15[[#This Row],[TechRequired]],OldTree!A:B,2,0)</f>
        <v>3</v>
      </c>
      <c r="K2787" s="22" t="s">
        <v>8954</v>
      </c>
      <c r="L2787" s="14"/>
      <c r="N2787" s="11" t="str">
        <f>INDEX(TreeLookup!$C$1:$DE$21,MATCH(Table15[[#This Row],[CATEGORY]],TreeLookup!$C$1:$C$21,0),MATCH(Table15[[#This Row],[YEAR]],TreeLookup!$C$1:$DE$1,0))</f>
        <v>firstStagedCombustion</v>
      </c>
      <c r="P2787" s="13" t="s">
        <v>6843</v>
      </c>
      <c r="Q2787" s="11" t="s">
        <v>6297</v>
      </c>
      <c r="R2787" s="21" t="s">
        <v>573</v>
      </c>
      <c r="S2787" s="11">
        <v>1961</v>
      </c>
      <c r="W2787" s="15"/>
      <c r="Y2787" s="11" t="s">
        <v>11018</v>
      </c>
      <c r="AD2787" s="11" t="s">
        <v>11286</v>
      </c>
    </row>
    <row r="2788" spans="1:30" x14ac:dyDescent="0.25">
      <c r="A2788" s="35" t="s">
        <v>6385</v>
      </c>
      <c r="B2788" s="12" t="s">
        <v>6385</v>
      </c>
      <c r="C2788" s="17"/>
      <c r="D2788" s="17"/>
      <c r="F2788" s="11" t="s">
        <v>1338</v>
      </c>
      <c r="G2788" s="11" t="s">
        <v>6059</v>
      </c>
      <c r="H2788" s="11" t="s">
        <v>1903</v>
      </c>
      <c r="J2788" s="16">
        <f>VLOOKUP(Table15[[#This Row],[TechRequired]],OldTree!A:B,2,0)</f>
        <v>8</v>
      </c>
      <c r="K2788" s="23" t="s">
        <v>8955</v>
      </c>
      <c r="L2788" s="16"/>
      <c r="M2788" s="14">
        <v>10</v>
      </c>
      <c r="N2788" s="11" t="str">
        <f>INDEX(TreeLookup!$C$1:$DE$21,MATCH(Table15[[#This Row],[CATEGORY]],TreeLookup!$C$1:$C$21,0),MATCH(Table15[[#This Row],[YEAR]],TreeLookup!$C$1:$DE$1,0))</f>
        <v>hydroloxNF</v>
      </c>
      <c r="Q2788" s="11"/>
      <c r="R2788" s="11" t="s">
        <v>6376</v>
      </c>
      <c r="S2788" s="11">
        <v>2020</v>
      </c>
    </row>
    <row r="2789" spans="1:30" x14ac:dyDescent="0.25">
      <c r="A2789" s="11" t="s">
        <v>9561</v>
      </c>
      <c r="B2789" s="12" t="s">
        <v>8811</v>
      </c>
      <c r="C2789" s="11">
        <v>280</v>
      </c>
      <c r="D2789" s="11">
        <v>4200</v>
      </c>
      <c r="E2789" s="12" t="s">
        <v>10457</v>
      </c>
      <c r="F2789" s="11" t="s">
        <v>1284</v>
      </c>
      <c r="G2789" s="11" t="s">
        <v>8708</v>
      </c>
      <c r="H2789" s="11" t="s">
        <v>1903</v>
      </c>
      <c r="I2789" s="11" t="s">
        <v>5091</v>
      </c>
      <c r="J2789" s="16">
        <f>VLOOKUP(Table15[[#This Row],[TechRequired]],OldTree!A:B,2,0)</f>
        <v>4</v>
      </c>
      <c r="K2789" s="23" t="s">
        <v>8945</v>
      </c>
      <c r="L2789" s="16" t="s">
        <v>8690</v>
      </c>
      <c r="N2789" s="17" t="str">
        <f>INDEX(TreeLookup!$C$1:$DE$21,MATCH(Table15[[#This Row],[CATEGORY]],TreeLookup!$C$1:$C$21,0),MATCH(Table15[[#This Row],[YEAR]],TreeLookup!$C$1:$DE$1,0))</f>
        <v>orbitalRocketry1992</v>
      </c>
      <c r="P2789" s="13" t="s">
        <v>6842</v>
      </c>
      <c r="Q2789" s="12" t="s">
        <v>8788</v>
      </c>
      <c r="S2789" s="11">
        <v>1996</v>
      </c>
      <c r="W2789" s="15"/>
    </row>
    <row r="2790" spans="1:30" x14ac:dyDescent="0.25">
      <c r="A2790" s="11" t="s">
        <v>8767</v>
      </c>
      <c r="B2790" s="12" t="s">
        <v>8805</v>
      </c>
      <c r="C2790" s="11">
        <v>280</v>
      </c>
      <c r="D2790" s="11">
        <v>4200</v>
      </c>
      <c r="E2790" s="12" t="s">
        <v>10723</v>
      </c>
      <c r="F2790" s="11" t="s">
        <v>1284</v>
      </c>
      <c r="G2790" s="11" t="s">
        <v>8708</v>
      </c>
      <c r="H2790" s="11" t="s">
        <v>1903</v>
      </c>
      <c r="I2790" s="11" t="s">
        <v>5091</v>
      </c>
      <c r="J2790" s="16">
        <f>VLOOKUP(Table15[[#This Row],[TechRequired]],OldTree!A:B,2,0)</f>
        <v>4</v>
      </c>
      <c r="K2790" s="23" t="s">
        <v>8945</v>
      </c>
      <c r="L2790" s="16" t="s">
        <v>8690</v>
      </c>
      <c r="M2790" s="14">
        <v>10</v>
      </c>
      <c r="N2790" s="17" t="str">
        <f>INDEX(TreeLookup!$C$1:$DE$21,MATCH(Table15[[#This Row],[CATEGORY]],TreeLookup!$C$1:$C$21,0),MATCH(Table15[[#This Row],[YEAR]],TreeLookup!$C$1:$DE$1,0))</f>
        <v>orbitalRocketryNF</v>
      </c>
      <c r="P2790" s="13" t="s">
        <v>6842</v>
      </c>
      <c r="Q2790" s="12" t="s">
        <v>8787</v>
      </c>
      <c r="S2790" s="11">
        <v>2020</v>
      </c>
      <c r="W2790" s="15"/>
    </row>
    <row r="2791" spans="1:30" x14ac:dyDescent="0.25">
      <c r="A2791" s="11" t="s">
        <v>4237</v>
      </c>
      <c r="B2791" s="12" t="s">
        <v>8402</v>
      </c>
      <c r="C2791" s="11">
        <v>15000</v>
      </c>
      <c r="D2791" s="11">
        <v>25000</v>
      </c>
      <c r="E2791" s="12" t="s">
        <v>4238</v>
      </c>
      <c r="F2791" s="11" t="s">
        <v>1326</v>
      </c>
      <c r="G2791" s="11" t="s">
        <v>1381</v>
      </c>
      <c r="H2791" s="11" t="s">
        <v>5091</v>
      </c>
      <c r="I2791" s="11" t="s">
        <v>5091</v>
      </c>
      <c r="J2791" s="14">
        <f>VLOOKUP(Table15[[#This Row],[TechRequired]],OldTree!A:B,2,0)</f>
        <v>5</v>
      </c>
      <c r="K2791" s="14"/>
      <c r="L2791" s="14"/>
      <c r="N2791" s="11" t="e">
        <f>INDEX(TreeLookup!$C$1:$DE$21,MATCH(Table15[[#This Row],[CATEGORY]],TreeLookup!$C$1:$C$21,0),MATCH(Table15[[#This Row],[YEAR]],TreeLookup!$C$1:$DE$1,0))</f>
        <v>#N/A</v>
      </c>
      <c r="O2791" s="11" t="s">
        <v>1903</v>
      </c>
      <c r="Q2791" s="11"/>
    </row>
    <row r="2792" spans="1:30" x14ac:dyDescent="0.25">
      <c r="A2792" s="11" t="s">
        <v>9558</v>
      </c>
      <c r="B2792" s="12" t="s">
        <v>8803</v>
      </c>
      <c r="C2792" s="11">
        <v>280</v>
      </c>
      <c r="D2792" s="11">
        <v>4200</v>
      </c>
      <c r="E2792" s="12" t="s">
        <v>10611</v>
      </c>
      <c r="F2792" s="11" t="s">
        <v>1284</v>
      </c>
      <c r="G2792" s="11" t="s">
        <v>8708</v>
      </c>
      <c r="H2792" s="11" t="s">
        <v>1903</v>
      </c>
      <c r="I2792" s="11" t="s">
        <v>5091</v>
      </c>
      <c r="J2792" s="16">
        <f>VLOOKUP(Table15[[#This Row],[TechRequired]],OldTree!A:B,2,0)</f>
        <v>4</v>
      </c>
      <c r="K2792" s="22" t="s">
        <v>6812</v>
      </c>
      <c r="L2792" s="16" t="s">
        <v>8690</v>
      </c>
      <c r="N2792" s="17" t="str">
        <f>INDEX(TreeLookup!$C$1:$DE$21,MATCH(Table15[[#This Row],[CATEGORY]],TreeLookup!$C$1:$C$21,0),MATCH(Table15[[#This Row],[YEAR]],TreeLookup!$C$1:$DE$1,0))</f>
        <v>largeDockingPorts</v>
      </c>
      <c r="P2792" s="13" t="s">
        <v>6842</v>
      </c>
      <c r="Q2792" s="12" t="s">
        <v>6307</v>
      </c>
      <c r="S2792" s="11">
        <v>2007</v>
      </c>
      <c r="W2792" s="15"/>
    </row>
    <row r="2793" spans="1:30" x14ac:dyDescent="0.25">
      <c r="A2793" s="11" t="s">
        <v>9562</v>
      </c>
      <c r="B2793" s="12" t="s">
        <v>8804</v>
      </c>
      <c r="C2793" s="11">
        <v>280</v>
      </c>
      <c r="D2793" s="11">
        <v>4200</v>
      </c>
      <c r="E2793" s="12" t="s">
        <v>10612</v>
      </c>
      <c r="F2793" s="11" t="s">
        <v>1284</v>
      </c>
      <c r="G2793" s="11" t="s">
        <v>8708</v>
      </c>
      <c r="H2793" s="11" t="s">
        <v>1903</v>
      </c>
      <c r="I2793" s="11" t="s">
        <v>5091</v>
      </c>
      <c r="J2793" s="16">
        <f>VLOOKUP(Table15[[#This Row],[TechRequired]],OldTree!A:B,2,0)</f>
        <v>4</v>
      </c>
      <c r="K2793" s="22" t="s">
        <v>6812</v>
      </c>
      <c r="L2793" s="16" t="s">
        <v>8690</v>
      </c>
      <c r="N2793" s="17" t="str">
        <f>INDEX(TreeLookup!$C$1:$DE$21,MATCH(Table15[[#This Row],[CATEGORY]],TreeLookup!$C$1:$C$21,0),MATCH(Table15[[#This Row],[YEAR]],TreeLookup!$C$1:$DE$1,0))</f>
        <v>largeDockingPorts</v>
      </c>
      <c r="P2793" s="13" t="s">
        <v>6842</v>
      </c>
      <c r="Q2793" s="12" t="s">
        <v>6307</v>
      </c>
      <c r="S2793" s="11">
        <v>2007</v>
      </c>
      <c r="W2793" s="15"/>
    </row>
    <row r="2794" spans="1:30" x14ac:dyDescent="0.25">
      <c r="A2794" s="11" t="s">
        <v>663</v>
      </c>
      <c r="B2794" s="12" t="s">
        <v>2804</v>
      </c>
      <c r="C2794" s="11">
        <v>650</v>
      </c>
      <c r="D2794" s="11">
        <v>13000</v>
      </c>
      <c r="E2794" s="12" t="s">
        <v>2805</v>
      </c>
      <c r="F2794" s="11" t="s">
        <v>1324</v>
      </c>
      <c r="G2794" s="11" t="s">
        <v>1912</v>
      </c>
      <c r="H2794" s="11" t="s">
        <v>1903</v>
      </c>
      <c r="I2794" s="11" t="s">
        <v>1903</v>
      </c>
      <c r="J2794" s="14">
        <f>VLOOKUP(Table15[[#This Row],[TechRequired]],OldTree!A:B,2,0)</f>
        <v>2</v>
      </c>
      <c r="K2794" s="22" t="s">
        <v>8945</v>
      </c>
      <c r="L2794" s="14"/>
      <c r="N2794" s="11" t="str">
        <f>INDEX(TreeLookup!$C$1:$DE$21,MATCH(Table15[[#This Row],[CATEGORY]],TreeLookup!$C$1:$C$21,0),MATCH(Table15[[#This Row],[YEAR]],TreeLookup!$C$1:$DE$1,0))</f>
        <v>orbitalRocketry1958</v>
      </c>
      <c r="P2794" s="13" t="s">
        <v>6843</v>
      </c>
      <c r="Q2794" s="11" t="s">
        <v>6615</v>
      </c>
      <c r="S2794" s="11">
        <v>1958</v>
      </c>
      <c r="W2794" s="15"/>
      <c r="AD2794" s="11" t="s">
        <v>11286</v>
      </c>
    </row>
    <row r="2795" spans="1:30" x14ac:dyDescent="0.25">
      <c r="A2795" s="35" t="s">
        <v>6386</v>
      </c>
      <c r="B2795" s="12" t="s">
        <v>6386</v>
      </c>
      <c r="C2795" s="17"/>
      <c r="D2795" s="17"/>
      <c r="F2795" s="11" t="s">
        <v>1338</v>
      </c>
      <c r="G2795" s="11" t="s">
        <v>6059</v>
      </c>
      <c r="H2795" s="11" t="s">
        <v>1903</v>
      </c>
      <c r="J2795" s="16">
        <f>VLOOKUP(Table15[[#This Row],[TechRequired]],OldTree!A:B,2,0)</f>
        <v>8</v>
      </c>
      <c r="K2795" s="23" t="s">
        <v>8955</v>
      </c>
      <c r="L2795" s="16"/>
      <c r="M2795" s="14">
        <v>10</v>
      </c>
      <c r="N2795" s="11" t="str">
        <f>INDEX(TreeLookup!$C$1:$DE$21,MATCH(Table15[[#This Row],[CATEGORY]],TreeLookup!$C$1:$C$21,0),MATCH(Table15[[#This Row],[YEAR]],TreeLookup!$C$1:$DE$1,0))</f>
        <v>hydroloxNF</v>
      </c>
      <c r="Q2795" s="11"/>
      <c r="R2795" s="11" t="s">
        <v>6376</v>
      </c>
      <c r="S2795" s="11">
        <v>2020</v>
      </c>
    </row>
    <row r="2796" spans="1:30" x14ac:dyDescent="0.25">
      <c r="A2796" s="11" t="s">
        <v>664</v>
      </c>
      <c r="B2796" s="12" t="s">
        <v>2806</v>
      </c>
      <c r="C2796" s="11">
        <v>50</v>
      </c>
      <c r="D2796" s="11">
        <v>1000</v>
      </c>
      <c r="E2796" s="12" t="s">
        <v>2807</v>
      </c>
      <c r="F2796" s="11" t="s">
        <v>1324</v>
      </c>
      <c r="G2796" s="11" t="s">
        <v>1912</v>
      </c>
      <c r="H2796" s="11" t="s">
        <v>1903</v>
      </c>
      <c r="I2796" s="11" t="s">
        <v>1903</v>
      </c>
      <c r="J2796" s="14">
        <f>VLOOKUP(Table15[[#This Row],[TechRequired]],OldTree!A:B,2,0)</f>
        <v>2</v>
      </c>
      <c r="K2796" s="22" t="s">
        <v>8945</v>
      </c>
      <c r="L2796" s="14"/>
      <c r="N2796" s="11" t="str">
        <f>INDEX(TreeLookup!$C$1:$DE$21,MATCH(Table15[[#This Row],[CATEGORY]],TreeLookup!$C$1:$C$21,0),MATCH(Table15[[#This Row],[YEAR]],TreeLookup!$C$1:$DE$1,0))</f>
        <v>orbitalRocketry1958</v>
      </c>
      <c r="P2796" s="13" t="s">
        <v>6843</v>
      </c>
      <c r="Q2796" s="11" t="s">
        <v>6615</v>
      </c>
      <c r="S2796" s="11">
        <v>1958</v>
      </c>
      <c r="W2796" s="15"/>
      <c r="AD2796" s="11" t="s">
        <v>11286</v>
      </c>
    </row>
    <row r="2797" spans="1:30" x14ac:dyDescent="0.25">
      <c r="A2797" s="11" t="s">
        <v>6399</v>
      </c>
      <c r="B2797" s="12" t="s">
        <v>6399</v>
      </c>
      <c r="C2797" s="17"/>
      <c r="D2797" s="17"/>
      <c r="G2797" s="11" t="s">
        <v>6059</v>
      </c>
      <c r="H2797" s="11" t="s">
        <v>1903</v>
      </c>
      <c r="J2797" s="16" t="e">
        <f>VLOOKUP(Table15[[#This Row],[TechRequired]],OldTree!A:B,2,0)</f>
        <v>#N/A</v>
      </c>
      <c r="K2797" s="23" t="s">
        <v>8955</v>
      </c>
      <c r="L2797" s="16"/>
      <c r="M2797" s="14">
        <v>10</v>
      </c>
      <c r="N2797" s="11" t="str">
        <f>INDEX(TreeLookup!$C$1:$DE$21,MATCH(Table15[[#This Row],[CATEGORY]],TreeLookup!$C$1:$C$21,0),MATCH(Table15[[#This Row],[YEAR]],TreeLookup!$C$1:$DE$1,0))</f>
        <v>hydroloxNF</v>
      </c>
      <c r="Q2797" s="11" t="s">
        <v>6400</v>
      </c>
      <c r="R2797" s="11" t="s">
        <v>6399</v>
      </c>
      <c r="S2797" s="11">
        <v>2020</v>
      </c>
    </row>
    <row r="2798" spans="1:30" x14ac:dyDescent="0.25">
      <c r="A2798" s="11" t="s">
        <v>9764</v>
      </c>
      <c r="B2798" s="12" t="s">
        <v>9765</v>
      </c>
      <c r="C2798" s="11">
        <v>650</v>
      </c>
      <c r="D2798" s="11">
        <v>13000</v>
      </c>
      <c r="G2798" s="21" t="s">
        <v>11291</v>
      </c>
      <c r="H2798" s="21" t="s">
        <v>1903</v>
      </c>
      <c r="I2798" s="21" t="s">
        <v>1903</v>
      </c>
      <c r="J2798" s="16" t="e">
        <f>VLOOKUP(Table15[[#This Row],[TechRequired]],OldTree!A:B,2,0)</f>
        <v>#N/A</v>
      </c>
      <c r="K2798" s="38" t="s">
        <v>8945</v>
      </c>
      <c r="L2798" s="16"/>
      <c r="N2798" s="17" t="str">
        <f>INDEX(TreeLookup!$C$1:$DE$21,MATCH(Table15[[#This Row],[CATEGORY]],TreeLookup!$C$1:$C$21,0),MATCH(Table15[[#This Row],[YEAR]],TreeLookup!$C$1:$DE$1,0))</f>
        <v>orbitalRocketry1956</v>
      </c>
      <c r="P2798" s="25" t="s">
        <v>6843</v>
      </c>
      <c r="Q2798" s="24" t="s">
        <v>6050</v>
      </c>
      <c r="R2798" s="21" t="s">
        <v>6217</v>
      </c>
      <c r="S2798" s="11">
        <v>1956</v>
      </c>
      <c r="Y2798" s="11" t="s">
        <v>11045</v>
      </c>
      <c r="AD2798" s="11" t="s">
        <v>11286</v>
      </c>
    </row>
    <row r="2799" spans="1:30" x14ac:dyDescent="0.25">
      <c r="A2799" s="11" t="s">
        <v>9556</v>
      </c>
      <c r="B2799" s="12" t="s">
        <v>8806</v>
      </c>
      <c r="C2799" s="11">
        <v>200</v>
      </c>
      <c r="D2799" s="11">
        <v>2800</v>
      </c>
      <c r="E2799" s="12" t="s">
        <v>10394</v>
      </c>
      <c r="F2799" s="11" t="s">
        <v>1357</v>
      </c>
      <c r="G2799" s="11" t="s">
        <v>8708</v>
      </c>
      <c r="H2799" s="11" t="s">
        <v>1903</v>
      </c>
      <c r="I2799" s="11" t="s">
        <v>5091</v>
      </c>
      <c r="J2799" s="16">
        <f>VLOOKUP(Table15[[#This Row],[TechRequired]],OldTree!A:B,2,0)</f>
        <v>4</v>
      </c>
      <c r="K2799" s="23" t="s">
        <v>6812</v>
      </c>
      <c r="L2799" s="16" t="s">
        <v>8690</v>
      </c>
      <c r="N2799" s="17" t="str">
        <f>INDEX(TreeLookup!$C$1:$DE$21,MATCH(Table15[[#This Row],[CATEGORY]],TreeLookup!$C$1:$C$21,0),MATCH(Table15[[#This Row],[YEAR]],TreeLookup!$C$1:$DE$1,0))</f>
        <v>standardDockingPorts</v>
      </c>
      <c r="P2799" s="13" t="s">
        <v>6842</v>
      </c>
      <c r="Q2799" s="12" t="s">
        <v>8776</v>
      </c>
      <c r="S2799" s="11">
        <v>1989</v>
      </c>
      <c r="W2799" s="15"/>
    </row>
    <row r="2800" spans="1:30" x14ac:dyDescent="0.25">
      <c r="A2800" s="11" t="s">
        <v>214</v>
      </c>
      <c r="B2800" s="12" t="s">
        <v>7470</v>
      </c>
      <c r="C2800" s="11">
        <v>1000</v>
      </c>
      <c r="D2800" s="11">
        <v>3500</v>
      </c>
      <c r="E2800" s="12" t="s">
        <v>5631</v>
      </c>
      <c r="F2800" s="11" t="s">
        <v>1295</v>
      </c>
      <c r="G2800" s="11" t="s">
        <v>1418</v>
      </c>
      <c r="H2800" s="11" t="s">
        <v>1903</v>
      </c>
      <c r="I2800" s="11" t="s">
        <v>5091</v>
      </c>
      <c r="J2800" s="14">
        <f>VLOOKUP(Table15[[#This Row],[TechRequired]],OldTree!A:B,2,0)</f>
        <v>6</v>
      </c>
      <c r="K2800" s="22" t="s">
        <v>8945</v>
      </c>
      <c r="L2800" s="14"/>
      <c r="N2800" s="11" t="str">
        <f>INDEX(TreeLookup!$C$1:$DE$21,MATCH(Table15[[#This Row],[CATEGORY]],TreeLookup!$C$1:$C$21,0),MATCH(Table15[[#This Row],[YEAR]],TreeLookup!$C$1:$DE$1,0))</f>
        <v>orbitalRocketry1998</v>
      </c>
      <c r="P2800" s="13" t="s">
        <v>6842</v>
      </c>
      <c r="Q2800" s="11" t="s">
        <v>6427</v>
      </c>
      <c r="R2800" s="21" t="s">
        <v>6426</v>
      </c>
      <c r="S2800" s="11">
        <v>2000</v>
      </c>
      <c r="W2800" s="15"/>
      <c r="Y2800" s="11" t="s">
        <v>11019</v>
      </c>
    </row>
    <row r="2801" spans="1:38" x14ac:dyDescent="0.25">
      <c r="A2801" s="11" t="s">
        <v>3150</v>
      </c>
      <c r="B2801" s="12" t="s">
        <v>7470</v>
      </c>
      <c r="C2801" s="11">
        <v>3250</v>
      </c>
      <c r="D2801" s="11">
        <v>18000</v>
      </c>
      <c r="E2801" s="12" t="s">
        <v>9930</v>
      </c>
      <c r="F2801" s="11" t="s">
        <v>1344</v>
      </c>
      <c r="G2801" s="11" t="s">
        <v>5691</v>
      </c>
      <c r="H2801" s="11" t="s">
        <v>1903</v>
      </c>
      <c r="I2801" s="11" t="s">
        <v>5091</v>
      </c>
      <c r="J2801" s="14">
        <f>VLOOKUP(Table15[[#This Row],[TechRequired]],OldTree!A:B,2,0)</f>
        <v>4.5</v>
      </c>
      <c r="K2801" s="22" t="s">
        <v>8945</v>
      </c>
      <c r="L2801" s="14"/>
      <c r="N2801" s="11" t="str">
        <f>INDEX(TreeLookup!$C$1:$DE$21,MATCH(Table15[[#This Row],[CATEGORY]],TreeLookup!$C$1:$C$21,0),MATCH(Table15[[#This Row],[YEAR]],TreeLookup!$C$1:$DE$1,0))</f>
        <v>orbitalRocketry1998</v>
      </c>
      <c r="P2801" s="13" t="s">
        <v>6842</v>
      </c>
      <c r="Q2801" s="11" t="s">
        <v>6427</v>
      </c>
      <c r="R2801" s="21" t="s">
        <v>6426</v>
      </c>
      <c r="S2801" s="11">
        <v>2000</v>
      </c>
      <c r="W2801" s="15"/>
      <c r="Y2801" s="11" t="s">
        <v>11019</v>
      </c>
    </row>
    <row r="2802" spans="1:38" x14ac:dyDescent="0.25">
      <c r="A2802" s="11" t="s">
        <v>9559</v>
      </c>
      <c r="B2802" s="12" t="s">
        <v>7470</v>
      </c>
      <c r="C2802" s="11">
        <v>200</v>
      </c>
      <c r="D2802" s="11">
        <v>2800</v>
      </c>
      <c r="E2802" s="12" t="s">
        <v>10379</v>
      </c>
      <c r="F2802" s="11" t="s">
        <v>1357</v>
      </c>
      <c r="G2802" s="11" t="s">
        <v>8708</v>
      </c>
      <c r="H2802" s="11" t="s">
        <v>1903</v>
      </c>
      <c r="I2802" s="11" t="s">
        <v>5091</v>
      </c>
      <c r="J2802" s="16">
        <f>VLOOKUP(Table15[[#This Row],[TechRequired]],OldTree!A:B,2,0)</f>
        <v>4</v>
      </c>
      <c r="K2802" s="23" t="s">
        <v>8945</v>
      </c>
      <c r="L2802" s="16" t="s">
        <v>8672</v>
      </c>
      <c r="N2802" s="17" t="str">
        <f>INDEX(TreeLookup!$C$1:$DE$21,MATCH(Table15[[#This Row],[CATEGORY]],TreeLookup!$C$1:$C$21,0),MATCH(Table15[[#This Row],[YEAR]],TreeLookup!$C$1:$DE$1,0))</f>
        <v>orbitalRocketry1986</v>
      </c>
      <c r="P2802" s="13" t="s">
        <v>6842</v>
      </c>
      <c r="Q2802" s="12" t="s">
        <v>8780</v>
      </c>
      <c r="S2802" s="11">
        <v>1988</v>
      </c>
      <c r="W2802" s="15"/>
      <c r="Y2802" s="11" t="s">
        <v>11019</v>
      </c>
    </row>
    <row r="2803" spans="1:38" x14ac:dyDescent="0.25">
      <c r="A2803" s="11" t="s">
        <v>6401</v>
      </c>
      <c r="B2803" s="12" t="s">
        <v>6401</v>
      </c>
      <c r="C2803" s="17"/>
      <c r="D2803" s="17"/>
      <c r="G2803" s="11" t="s">
        <v>6059</v>
      </c>
      <c r="H2803" s="11" t="s">
        <v>1903</v>
      </c>
      <c r="J2803" s="16" t="e">
        <f>VLOOKUP(Table15[[#This Row],[TechRequired]],OldTree!A:B,2,0)</f>
        <v>#N/A</v>
      </c>
      <c r="K2803" s="23" t="s">
        <v>8955</v>
      </c>
      <c r="L2803" s="16"/>
      <c r="M2803" s="14">
        <v>10</v>
      </c>
      <c r="N2803" s="11" t="str">
        <f>INDEX(TreeLookup!$C$1:$DE$21,MATCH(Table15[[#This Row],[CATEGORY]],TreeLookup!$C$1:$C$21,0),MATCH(Table15[[#This Row],[YEAR]],TreeLookup!$C$1:$DE$1,0))</f>
        <v>hydroloxNF</v>
      </c>
      <c r="Q2803" s="11" t="s">
        <v>6400</v>
      </c>
      <c r="R2803" s="11" t="s">
        <v>6399</v>
      </c>
      <c r="S2803" s="11">
        <v>2020</v>
      </c>
    </row>
    <row r="2804" spans="1:38" x14ac:dyDescent="0.25">
      <c r="A2804" s="11" t="s">
        <v>6372</v>
      </c>
      <c r="B2804" s="12" t="s">
        <v>6372</v>
      </c>
      <c r="C2804" s="17"/>
      <c r="D2804" s="17"/>
      <c r="G2804" s="11" t="s">
        <v>6059</v>
      </c>
      <c r="H2804" s="11" t="s">
        <v>1903</v>
      </c>
      <c r="J2804" s="16" t="e">
        <f>VLOOKUP(Table15[[#This Row],[TechRequired]],OldTree!A:B,2,0)</f>
        <v>#N/A</v>
      </c>
      <c r="K2804" s="23" t="s">
        <v>8955</v>
      </c>
      <c r="L2804" s="16"/>
      <c r="N2804" s="11" t="str">
        <f>INDEX(TreeLookup!$C$1:$DE$21,MATCH(Table15[[#This Row],[CATEGORY]],TreeLookup!$C$1:$C$21,0),MATCH(Table15[[#This Row],[YEAR]],TreeLookup!$C$1:$DE$1,0))</f>
        <v>hydrolox1998</v>
      </c>
      <c r="Q2804" s="11" t="s">
        <v>6153</v>
      </c>
      <c r="R2804" s="11" t="s">
        <v>6371</v>
      </c>
      <c r="S2804" s="11">
        <v>2002</v>
      </c>
    </row>
    <row r="2805" spans="1:38" x14ac:dyDescent="0.25">
      <c r="A2805" s="11" t="s">
        <v>215</v>
      </c>
      <c r="B2805" s="12" t="s">
        <v>6424</v>
      </c>
      <c r="C2805" s="11">
        <v>1000</v>
      </c>
      <c r="D2805" s="11">
        <v>3500</v>
      </c>
      <c r="E2805" s="12" t="s">
        <v>5632</v>
      </c>
      <c r="F2805" s="11" t="s">
        <v>1295</v>
      </c>
      <c r="G2805" s="11" t="s">
        <v>1418</v>
      </c>
      <c r="H2805" s="11" t="s">
        <v>1903</v>
      </c>
      <c r="I2805" s="11" t="s">
        <v>5091</v>
      </c>
      <c r="J2805" s="14">
        <f>VLOOKUP(Table15[[#This Row],[TechRequired]],OldTree!A:B,2,0)</f>
        <v>6</v>
      </c>
      <c r="K2805" s="23" t="s">
        <v>8954</v>
      </c>
      <c r="L2805" s="14"/>
      <c r="N2805" s="11" t="str">
        <f>INDEX(TreeLookup!$C$1:$DE$21,MATCH(Table15[[#This Row],[CATEGORY]],TreeLookup!$C$1:$C$21,0),MATCH(Table15[[#This Row],[YEAR]],TreeLookup!$C$1:$DE$1,0))</f>
        <v>stagedCombustion1998</v>
      </c>
      <c r="P2805" s="13" t="s">
        <v>6842</v>
      </c>
      <c r="Q2805" s="11" t="s">
        <v>6423</v>
      </c>
      <c r="R2805" s="21" t="s">
        <v>215</v>
      </c>
      <c r="S2805" s="11">
        <v>1999</v>
      </c>
      <c r="W2805" s="15"/>
      <c r="Y2805" s="11" t="s">
        <v>11020</v>
      </c>
    </row>
    <row r="2806" spans="1:38" x14ac:dyDescent="0.25">
      <c r="A2806" s="11" t="s">
        <v>2385</v>
      </c>
      <c r="B2806" s="12" t="s">
        <v>6424</v>
      </c>
      <c r="C2806" s="11">
        <v>12500</v>
      </c>
      <c r="D2806" s="11">
        <v>70</v>
      </c>
      <c r="E2806" s="12" t="s">
        <v>10498</v>
      </c>
      <c r="F2806" s="11" t="s">
        <v>1324</v>
      </c>
      <c r="G2806" s="11" t="s">
        <v>1909</v>
      </c>
      <c r="H2806" s="11" t="s">
        <v>1903</v>
      </c>
      <c r="I2806" s="11" t="s">
        <v>5091</v>
      </c>
      <c r="J2806" s="14">
        <f>VLOOKUP(Table15[[#This Row],[TechRequired]],OldTree!A:B,2,0)</f>
        <v>2</v>
      </c>
      <c r="K2806" s="23" t="s">
        <v>8954</v>
      </c>
      <c r="L2806" s="14"/>
      <c r="N2806" s="11" t="str">
        <f>INDEX(TreeLookup!$C$1:$DE$21,MATCH(Table15[[#This Row],[CATEGORY]],TreeLookup!$C$1:$C$21,0),MATCH(Table15[[#This Row],[YEAR]],TreeLookup!$C$1:$DE$1,0))</f>
        <v>stagedCombustion1998</v>
      </c>
      <c r="P2806" s="13" t="s">
        <v>6842</v>
      </c>
      <c r="Q2806" s="11" t="s">
        <v>6555</v>
      </c>
      <c r="S2806" s="11">
        <v>1999</v>
      </c>
      <c r="W2806" s="15"/>
      <c r="Y2806" s="11" t="s">
        <v>11020</v>
      </c>
    </row>
    <row r="2807" spans="1:38" x14ac:dyDescent="0.25">
      <c r="A2807" s="11" t="s">
        <v>6373</v>
      </c>
      <c r="B2807" s="12" t="s">
        <v>6373</v>
      </c>
      <c r="C2807" s="17"/>
      <c r="D2807" s="17"/>
      <c r="F2807" s="11" t="s">
        <v>1338</v>
      </c>
      <c r="G2807" s="11" t="s">
        <v>6059</v>
      </c>
      <c r="H2807" s="11" t="s">
        <v>1903</v>
      </c>
      <c r="J2807" s="16">
        <f>VLOOKUP(Table15[[#This Row],[TechRequired]],OldTree!A:B,2,0)</f>
        <v>8</v>
      </c>
      <c r="K2807" s="23" t="s">
        <v>8955</v>
      </c>
      <c r="L2807" s="16"/>
      <c r="N2807" s="11" t="str">
        <f>INDEX(TreeLookup!$C$1:$DE$21,MATCH(Table15[[#This Row],[CATEGORY]],TreeLookup!$C$1:$C$21,0),MATCH(Table15[[#This Row],[YEAR]],TreeLookup!$C$1:$DE$1,0))</f>
        <v>hydrolox1998</v>
      </c>
      <c r="Q2807" s="11" t="s">
        <v>6153</v>
      </c>
      <c r="R2807" s="11" t="s">
        <v>6371</v>
      </c>
      <c r="S2807" s="11">
        <v>2002</v>
      </c>
    </row>
    <row r="2808" spans="1:38" x14ac:dyDescent="0.25">
      <c r="A2808" s="11" t="s">
        <v>9563</v>
      </c>
      <c r="B2808" s="12" t="s">
        <v>8797</v>
      </c>
      <c r="C2808" s="11">
        <v>200</v>
      </c>
      <c r="D2808" s="11">
        <v>2800</v>
      </c>
      <c r="E2808" s="12" t="s">
        <v>10497</v>
      </c>
      <c r="F2808" s="11" t="s">
        <v>1357</v>
      </c>
      <c r="G2808" s="11" t="s">
        <v>8708</v>
      </c>
      <c r="H2808" s="11" t="s">
        <v>1903</v>
      </c>
      <c r="I2808" s="11" t="s">
        <v>5091</v>
      </c>
      <c r="J2808" s="16">
        <f>VLOOKUP(Table15[[#This Row],[TechRequired]],OldTree!A:B,2,0)</f>
        <v>4</v>
      </c>
      <c r="K2808" s="23" t="s">
        <v>8954</v>
      </c>
      <c r="L2808" s="16" t="s">
        <v>8672</v>
      </c>
      <c r="N2808" s="17" t="str">
        <f>INDEX(TreeLookup!$C$1:$DE$21,MATCH(Table15[[#This Row],[CATEGORY]],TreeLookup!$C$1:$C$21,0),MATCH(Table15[[#This Row],[YEAR]],TreeLookup!$C$1:$DE$1,0))</f>
        <v>stagedCombustion1998</v>
      </c>
      <c r="P2808" s="13" t="s">
        <v>6842</v>
      </c>
      <c r="Q2808" s="12" t="s">
        <v>6423</v>
      </c>
      <c r="S2808" s="11">
        <v>1999</v>
      </c>
      <c r="W2808" s="15"/>
      <c r="Y2808" s="11" t="s">
        <v>11020</v>
      </c>
    </row>
    <row r="2809" spans="1:38" x14ac:dyDescent="0.25">
      <c r="A2809" s="11" t="s">
        <v>5666</v>
      </c>
      <c r="B2809" s="12" t="s">
        <v>8403</v>
      </c>
      <c r="C2809" s="11">
        <v>1500</v>
      </c>
      <c r="D2809" s="11">
        <v>2500</v>
      </c>
      <c r="E2809" s="12" t="s">
        <v>5667</v>
      </c>
      <c r="F2809" s="11" t="s">
        <v>1322</v>
      </c>
      <c r="G2809" s="11" t="s">
        <v>5652</v>
      </c>
      <c r="H2809" s="11" t="s">
        <v>5091</v>
      </c>
      <c r="I2809" s="11" t="s">
        <v>5091</v>
      </c>
      <c r="J2809" s="14">
        <f>VLOOKUP(Table15[[#This Row],[TechRequired]],OldTree!A:B,2,0)</f>
        <v>3</v>
      </c>
      <c r="K2809" s="14"/>
      <c r="L2809" s="14"/>
      <c r="N2809" s="11" t="e">
        <f>INDEX(TreeLookup!$C$1:$DE$21,MATCH(Table15[[#This Row],[CATEGORY]],TreeLookup!$C$1:$C$21,0),MATCH(Table15[[#This Row],[YEAR]],TreeLookup!$C$1:$DE$1,0))</f>
        <v>#N/A</v>
      </c>
      <c r="O2809" s="11" t="s">
        <v>1903</v>
      </c>
      <c r="Q2809" s="11"/>
    </row>
    <row r="2810" spans="1:38" x14ac:dyDescent="0.25">
      <c r="A2810" s="11" t="s">
        <v>5680</v>
      </c>
      <c r="B2810" s="12" t="s">
        <v>8404</v>
      </c>
      <c r="C2810" s="11">
        <v>1500</v>
      </c>
      <c r="D2810" s="11">
        <v>2500</v>
      </c>
      <c r="E2810" s="12" t="s">
        <v>5681</v>
      </c>
      <c r="F2810" s="11" t="s">
        <v>1322</v>
      </c>
      <c r="G2810" s="11" t="s">
        <v>5652</v>
      </c>
      <c r="H2810" s="11" t="s">
        <v>5091</v>
      </c>
      <c r="I2810" s="11" t="s">
        <v>5091</v>
      </c>
      <c r="J2810" s="14">
        <f>VLOOKUP(Table15[[#This Row],[TechRequired]],OldTree!A:B,2,0)</f>
        <v>3</v>
      </c>
      <c r="K2810" s="14"/>
      <c r="L2810" s="14"/>
      <c r="N2810" s="11" t="e">
        <f>INDEX(TreeLookup!$C$1:$DE$21,MATCH(Table15[[#This Row],[CATEGORY]],TreeLookup!$C$1:$C$21,0),MATCH(Table15[[#This Row],[YEAR]],TreeLookup!$C$1:$DE$1,0))</f>
        <v>#N/A</v>
      </c>
      <c r="O2810" s="11" t="s">
        <v>1903</v>
      </c>
      <c r="Q2810" s="11"/>
    </row>
    <row r="2811" spans="1:38" x14ac:dyDescent="0.25">
      <c r="A2811" s="11" t="s">
        <v>2282</v>
      </c>
      <c r="B2811" s="12" t="s">
        <v>7161</v>
      </c>
      <c r="C2811" s="11">
        <v>2070</v>
      </c>
      <c r="D2811" s="11">
        <v>9360</v>
      </c>
      <c r="E2811" s="12" t="s">
        <v>10322</v>
      </c>
      <c r="F2811" s="11" t="s">
        <v>1282</v>
      </c>
      <c r="G2811" s="11" t="s">
        <v>1906</v>
      </c>
      <c r="H2811" s="11" t="s">
        <v>1903</v>
      </c>
      <c r="I2811" s="11" t="s">
        <v>5091</v>
      </c>
      <c r="J2811" s="14">
        <f>VLOOKUP(Table15[[#This Row],[TechRequired]],OldTree!A:B,2,0)</f>
        <v>4</v>
      </c>
      <c r="K2811" s="22" t="s">
        <v>8950</v>
      </c>
      <c r="L2811" s="14" t="s">
        <v>6819</v>
      </c>
      <c r="M2811" s="14">
        <v>8</v>
      </c>
      <c r="N2811" s="11" t="str">
        <f>INDEX(TreeLookup!$C$1:$DE$21,MATCH(Table15[[#This Row],[CATEGORY]],TreeLookup!$C$1:$C$21,0),MATCH(Table15[[#This Row],[YEAR]],TreeLookup!$C$1:$DE$1,0))</f>
        <v>maturePower</v>
      </c>
      <c r="P2811" s="13" t="s">
        <v>6842</v>
      </c>
      <c r="Q2811" s="11" t="s">
        <v>2296</v>
      </c>
      <c r="S2811" s="11">
        <v>1982</v>
      </c>
      <c r="W2811" s="15"/>
    </row>
    <row r="2812" spans="1:38" x14ac:dyDescent="0.25">
      <c r="A2812" s="11" t="s">
        <v>612</v>
      </c>
      <c r="B2812" s="12" t="s">
        <v>2420</v>
      </c>
      <c r="C2812" s="11">
        <v>20</v>
      </c>
      <c r="D2812" s="11">
        <v>400</v>
      </c>
      <c r="E2812" s="12" t="s">
        <v>2421</v>
      </c>
      <c r="F2812" s="11" t="s">
        <v>1323</v>
      </c>
      <c r="G2812" s="11" t="s">
        <v>1909</v>
      </c>
      <c r="H2812" s="11" t="s">
        <v>1903</v>
      </c>
      <c r="I2812" s="11" t="s">
        <v>1903</v>
      </c>
      <c r="J2812" s="14">
        <f>VLOOKUP(Table15[[#This Row],[TechRequired]],OldTree!A:B,2,0)</f>
        <v>3</v>
      </c>
      <c r="K2812" s="22" t="s">
        <v>6012</v>
      </c>
      <c r="L2812" s="14" t="s">
        <v>8671</v>
      </c>
      <c r="N2812" s="11" t="str">
        <f>INDEX(TreeLookup!$C$1:$DE$21,MATCH(Table15[[#This Row],[CATEGORY]],TreeLookup!$C$1:$C$21,0),MATCH(Table15[[#This Row],[YEAR]],TreeLookup!$C$1:$DE$1,0))</f>
        <v>materialsScienceLunar</v>
      </c>
      <c r="P2812" s="13" t="s">
        <v>6843</v>
      </c>
      <c r="Q2812" s="11" t="s">
        <v>6731</v>
      </c>
      <c r="S2812" s="11">
        <v>1971</v>
      </c>
      <c r="W2812" s="15"/>
    </row>
    <row r="2813" spans="1:38" x14ac:dyDescent="0.25">
      <c r="A2813" s="11" t="s">
        <v>830</v>
      </c>
      <c r="B2813" s="12" t="s">
        <v>5697</v>
      </c>
      <c r="C2813" s="11">
        <v>980</v>
      </c>
      <c r="D2813" s="11">
        <v>19600</v>
      </c>
      <c r="E2813" s="12" t="s">
        <v>5696</v>
      </c>
      <c r="F2813" s="11" t="s">
        <v>1344</v>
      </c>
      <c r="G2813" s="11" t="s">
        <v>5694</v>
      </c>
      <c r="H2813" s="11" t="s">
        <v>1903</v>
      </c>
      <c r="I2813" s="11" t="s">
        <v>1903</v>
      </c>
      <c r="J2813" s="14">
        <f>VLOOKUP(Table15[[#This Row],[TechRequired]],OldTree!A:B,2,0)</f>
        <v>4.5</v>
      </c>
      <c r="K2813" s="22" t="s">
        <v>8950</v>
      </c>
      <c r="L2813" s="14" t="s">
        <v>6819</v>
      </c>
      <c r="M2813" s="14">
        <v>8</v>
      </c>
      <c r="N2813" s="11" t="str">
        <f>INDEX(TreeLookup!$C$1:$DE$21,MATCH(Table15[[#This Row],[CATEGORY]],TreeLookup!$C$1:$C$21,0),MATCH(Table15[[#This Row],[YEAR]],TreeLookup!$C$1:$DE$1,0))</f>
        <v>maturePower</v>
      </c>
      <c r="P2813" s="13" t="s">
        <v>6843</v>
      </c>
      <c r="Q2813" s="11" t="s">
        <v>6539</v>
      </c>
      <c r="S2813" s="11">
        <v>1983</v>
      </c>
      <c r="W2813" s="15"/>
    </row>
    <row r="2814" spans="1:38" x14ac:dyDescent="0.25">
      <c r="A2814" s="11" t="s">
        <v>3669</v>
      </c>
      <c r="B2814" s="12" t="s">
        <v>7488</v>
      </c>
      <c r="C2814" s="11">
        <v>2250</v>
      </c>
      <c r="D2814" s="11">
        <v>11000</v>
      </c>
      <c r="E2814" s="12" t="s">
        <v>10511</v>
      </c>
      <c r="F2814" s="11" t="s">
        <v>1282</v>
      </c>
      <c r="G2814" s="21" t="s">
        <v>11292</v>
      </c>
      <c r="H2814" s="11" t="s">
        <v>1903</v>
      </c>
      <c r="I2814" s="11" t="s">
        <v>5091</v>
      </c>
      <c r="J2814" s="14">
        <f>VLOOKUP(Table15[[#This Row],[TechRequired]],OldTree!A:B,2,0)</f>
        <v>4</v>
      </c>
      <c r="K2814" s="22" t="s">
        <v>8948</v>
      </c>
      <c r="L2814" s="14" t="s">
        <v>6831</v>
      </c>
      <c r="N2814" s="11" t="str">
        <f>INDEX(TreeLookup!$C$1:$DE$21,MATCH(Table15[[#This Row],[CATEGORY]],TreeLookup!$C$1:$C$21,0),MATCH(Table15[[#This Row],[YEAR]],TreeLookup!$C$1:$DE$1,0))</f>
        <v>largeScaleOrbitalCon</v>
      </c>
      <c r="P2814" s="13" t="s">
        <v>6842</v>
      </c>
      <c r="Q2814" s="11" t="s">
        <v>6598</v>
      </c>
      <c r="S2814" s="11">
        <v>2000</v>
      </c>
      <c r="W2814" s="15"/>
    </row>
    <row r="2815" spans="1:38" x14ac:dyDescent="0.25">
      <c r="A2815" s="11" t="s">
        <v>125</v>
      </c>
      <c r="B2815" s="12" t="s">
        <v>2288</v>
      </c>
      <c r="C2815" s="11">
        <v>8000</v>
      </c>
      <c r="D2815" s="11">
        <v>50000</v>
      </c>
      <c r="E2815" s="12" t="s">
        <v>2289</v>
      </c>
      <c r="F2815" s="11" t="s">
        <v>1284</v>
      </c>
      <c r="G2815" s="11" t="s">
        <v>1906</v>
      </c>
      <c r="H2815" s="11" t="s">
        <v>1903</v>
      </c>
      <c r="I2815" s="11" t="s">
        <v>1903</v>
      </c>
      <c r="J2815" s="14">
        <f>VLOOKUP(Table15[[#This Row],[TechRequired]],OldTree!A:B,2,0)</f>
        <v>4</v>
      </c>
      <c r="K2815" s="22" t="s">
        <v>6812</v>
      </c>
      <c r="L2815" s="14" t="s">
        <v>6813</v>
      </c>
      <c r="N2815" s="11" t="str">
        <f>INDEX(TreeLookup!$C$1:$DE$21,MATCH(Table15[[#This Row],[CATEGORY]],TreeLookup!$C$1:$C$21,0),MATCH(Table15[[#This Row],[YEAR]],TreeLookup!$C$1:$DE$1,0))</f>
        <v>dockingCrewTransfer</v>
      </c>
      <c r="P2815" s="13" t="s">
        <v>6843</v>
      </c>
      <c r="Q2815" s="11" t="s">
        <v>6731</v>
      </c>
      <c r="S2815" s="11">
        <v>1971</v>
      </c>
      <c r="W2815" s="15"/>
      <c r="AG2815" s="11" t="s">
        <v>11286</v>
      </c>
      <c r="AL2815" s="11" t="s">
        <v>11286</v>
      </c>
    </row>
    <row r="2816" spans="1:38" x14ac:dyDescent="0.25">
      <c r="A2816" s="11" t="s">
        <v>3976</v>
      </c>
      <c r="B2816" s="12" t="s">
        <v>7270</v>
      </c>
      <c r="C2816" s="11">
        <v>6000</v>
      </c>
      <c r="D2816" s="11">
        <v>21000</v>
      </c>
      <c r="E2816" s="12" t="s">
        <v>3977</v>
      </c>
      <c r="F2816" s="11" t="s">
        <v>1366</v>
      </c>
      <c r="G2816" s="11" t="s">
        <v>1383</v>
      </c>
      <c r="H2816" s="11" t="s">
        <v>5091</v>
      </c>
      <c r="I2816" s="11" t="s">
        <v>5091</v>
      </c>
      <c r="J2816" s="14">
        <f>VLOOKUP(Table15[[#This Row],[TechRequired]],OldTree!A:B,2,0)</f>
        <v>7</v>
      </c>
      <c r="K2816" s="22" t="s">
        <v>8950</v>
      </c>
      <c r="L2816" s="14" t="s">
        <v>6819</v>
      </c>
      <c r="N2816" s="11" t="str">
        <f>INDEX(TreeLookup!$C$1:$DE$21,MATCH(Table15[[#This Row],[CATEGORY]],TreeLookup!$C$1:$C$21,0),MATCH(Table15[[#This Row],[YEAR]],TreeLookup!$C$1:$DE$1,0))</f>
        <v>largeScaleSolarArrays</v>
      </c>
      <c r="O2816" s="11" t="s">
        <v>1903</v>
      </c>
      <c r="P2816" s="13" t="s">
        <v>6842</v>
      </c>
      <c r="Q2816" s="11" t="s">
        <v>6629</v>
      </c>
      <c r="S2816" s="11">
        <v>1986</v>
      </c>
    </row>
    <row r="2817" spans="1:38" x14ac:dyDescent="0.25">
      <c r="A2817" s="11" t="s">
        <v>613</v>
      </c>
      <c r="B2817" s="12" t="s">
        <v>2422</v>
      </c>
      <c r="C2817" s="11">
        <v>20</v>
      </c>
      <c r="D2817" s="11">
        <v>400</v>
      </c>
      <c r="E2817" s="12" t="s">
        <v>2423</v>
      </c>
      <c r="F2817" s="11" t="s">
        <v>1323</v>
      </c>
      <c r="G2817" s="11" t="s">
        <v>1909</v>
      </c>
      <c r="H2817" s="11" t="s">
        <v>1903</v>
      </c>
      <c r="I2817" s="11" t="s">
        <v>1903</v>
      </c>
      <c r="J2817" s="14">
        <f>VLOOKUP(Table15[[#This Row],[TechRequired]],OldTree!A:B,2,0)</f>
        <v>3</v>
      </c>
      <c r="K2817" s="22" t="s">
        <v>6012</v>
      </c>
      <c r="L2817" s="14" t="s">
        <v>8671</v>
      </c>
      <c r="N2817" s="11" t="str">
        <f>INDEX(TreeLookup!$C$1:$DE$21,MATCH(Table15[[#This Row],[CATEGORY]],TreeLookup!$C$1:$C$21,0),MATCH(Table15[[#This Row],[YEAR]],TreeLookup!$C$1:$DE$1,0))</f>
        <v>materialsScienceSpaceStation</v>
      </c>
      <c r="P2817" s="13" t="s">
        <v>6843</v>
      </c>
      <c r="Q2817" s="11" t="s">
        <v>6662</v>
      </c>
      <c r="S2817" s="11">
        <v>1974</v>
      </c>
      <c r="W2817" s="15"/>
    </row>
    <row r="2818" spans="1:38" x14ac:dyDescent="0.25">
      <c r="A2818" s="11" t="s">
        <v>3670</v>
      </c>
      <c r="B2818" s="12" t="s">
        <v>7489</v>
      </c>
      <c r="C2818" s="11">
        <v>450</v>
      </c>
      <c r="D2818" s="11">
        <v>2200</v>
      </c>
      <c r="E2818" s="12" t="s">
        <v>10512</v>
      </c>
      <c r="F2818" s="11" t="s">
        <v>1309</v>
      </c>
      <c r="G2818" s="21" t="s">
        <v>11292</v>
      </c>
      <c r="H2818" s="11" t="s">
        <v>1903</v>
      </c>
      <c r="I2818" s="11" t="s">
        <v>5091</v>
      </c>
      <c r="J2818" s="14">
        <f>VLOOKUP(Table15[[#This Row],[TechRequired]],OldTree!A:B,2,0)</f>
        <v>3</v>
      </c>
      <c r="K2818" s="22" t="s">
        <v>8948</v>
      </c>
      <c r="L2818" s="14" t="s">
        <v>6831</v>
      </c>
      <c r="N2818" s="11" t="str">
        <f>INDEX(TreeLookup!$C$1:$DE$21,MATCH(Table15[[#This Row],[CATEGORY]],TreeLookup!$C$1:$C$21,0),MATCH(Table15[[#This Row],[YEAR]],TreeLookup!$C$1:$DE$1,0))</f>
        <v>largeScaleOrbitalCon</v>
      </c>
      <c r="P2818" s="13" t="s">
        <v>6842</v>
      </c>
      <c r="Q2818" s="11" t="s">
        <v>6598</v>
      </c>
      <c r="S2818" s="11">
        <v>2000</v>
      </c>
      <c r="W2818" s="15"/>
    </row>
    <row r="2819" spans="1:38" x14ac:dyDescent="0.25">
      <c r="A2819" s="11" t="s">
        <v>126</v>
      </c>
      <c r="B2819" s="12" t="s">
        <v>2290</v>
      </c>
      <c r="C2819" s="11">
        <v>8000</v>
      </c>
      <c r="D2819" s="11">
        <v>50000</v>
      </c>
      <c r="E2819" s="12" t="s">
        <v>2291</v>
      </c>
      <c r="F2819" s="11" t="s">
        <v>1284</v>
      </c>
      <c r="G2819" s="11" t="s">
        <v>1906</v>
      </c>
      <c r="H2819" s="11" t="s">
        <v>1903</v>
      </c>
      <c r="I2819" s="11" t="s">
        <v>1903</v>
      </c>
      <c r="J2819" s="14">
        <f>VLOOKUP(Table15[[#This Row],[TechRequired]],OldTree!A:B,2,0)</f>
        <v>4</v>
      </c>
      <c r="K2819" s="22" t="s">
        <v>6812</v>
      </c>
      <c r="L2819" s="14" t="s">
        <v>6813</v>
      </c>
      <c r="N2819" s="11" t="str">
        <f>INDEX(TreeLookup!$C$1:$DE$21,MATCH(Table15[[#This Row],[CATEGORY]],TreeLookup!$C$1:$C$21,0),MATCH(Table15[[#This Row],[YEAR]],TreeLookup!$C$1:$DE$1,0))</f>
        <v>spaceStationControl</v>
      </c>
      <c r="P2819" s="13" t="s">
        <v>6843</v>
      </c>
      <c r="Q2819" s="11" t="s">
        <v>2294</v>
      </c>
      <c r="S2819" s="11">
        <v>1977</v>
      </c>
      <c r="W2819" s="15"/>
      <c r="AG2819" s="11" t="s">
        <v>11286</v>
      </c>
      <c r="AL2819" s="11" t="s">
        <v>11286</v>
      </c>
    </row>
    <row r="2820" spans="1:38" x14ac:dyDescent="0.25">
      <c r="A2820" s="11" t="s">
        <v>1662</v>
      </c>
      <c r="B2820" s="12" t="s">
        <v>7074</v>
      </c>
      <c r="C2820" s="11">
        <v>2250</v>
      </c>
      <c r="D2820" s="11">
        <v>11000</v>
      </c>
      <c r="E2820" s="12" t="s">
        <v>10513</v>
      </c>
      <c r="F2820" s="11" t="s">
        <v>1282</v>
      </c>
      <c r="G2820" s="11" t="s">
        <v>1639</v>
      </c>
      <c r="H2820" s="11" t="s">
        <v>1903</v>
      </c>
      <c r="I2820" s="11" t="s">
        <v>5091</v>
      </c>
      <c r="J2820" s="14">
        <f>VLOOKUP(Table15[[#This Row],[TechRequired]],OldTree!A:B,2,0)</f>
        <v>4</v>
      </c>
      <c r="K2820" s="22" t="s">
        <v>8948</v>
      </c>
      <c r="L2820" s="14" t="s">
        <v>6831</v>
      </c>
      <c r="N2820" s="11" t="str">
        <f>INDEX(TreeLookup!$C$1:$DE$21,MATCH(Table15[[#This Row],[CATEGORY]],TreeLookup!$C$1:$C$21,0),MATCH(Table15[[#This Row],[YEAR]],TreeLookup!$C$1:$DE$1,0))</f>
        <v>largeScaleOrbitalCon</v>
      </c>
      <c r="P2820" s="13" t="s">
        <v>6842</v>
      </c>
      <c r="Q2820" s="11" t="s">
        <v>6600</v>
      </c>
      <c r="S2820" s="11">
        <v>2000</v>
      </c>
      <c r="W2820" s="15"/>
    </row>
    <row r="2821" spans="1:38" x14ac:dyDescent="0.25">
      <c r="A2821" s="11" t="s">
        <v>614</v>
      </c>
      <c r="B2821" s="12" t="s">
        <v>2424</v>
      </c>
      <c r="C2821" s="11">
        <v>20</v>
      </c>
      <c r="D2821" s="11">
        <v>400</v>
      </c>
      <c r="E2821" s="12" t="s">
        <v>2425</v>
      </c>
      <c r="F2821" s="11" t="s">
        <v>1323</v>
      </c>
      <c r="G2821" s="11" t="s">
        <v>1909</v>
      </c>
      <c r="H2821" s="11" t="s">
        <v>1903</v>
      </c>
      <c r="I2821" s="11" t="s">
        <v>1903</v>
      </c>
      <c r="J2821" s="14">
        <f>VLOOKUP(Table15[[#This Row],[TechRequired]],OldTree!A:B,2,0)</f>
        <v>3</v>
      </c>
      <c r="K2821" s="22" t="s">
        <v>6012</v>
      </c>
      <c r="L2821" s="14" t="s">
        <v>8671</v>
      </c>
      <c r="N2821" s="11" t="str">
        <f>INDEX(TreeLookup!$C$1:$DE$21,MATCH(Table15[[#This Row],[CATEGORY]],TreeLookup!$C$1:$C$21,0),MATCH(Table15[[#This Row],[YEAR]],TreeLookup!$C$1:$DE$1,0))</f>
        <v>materialsScienceSpaceplanes</v>
      </c>
      <c r="P2821" s="13" t="s">
        <v>6843</v>
      </c>
      <c r="Q2821" s="11" t="s">
        <v>2296</v>
      </c>
      <c r="S2821" s="11">
        <v>1982</v>
      </c>
      <c r="W2821" s="15"/>
    </row>
    <row r="2822" spans="1:38" x14ac:dyDescent="0.25">
      <c r="A2822" s="11" t="s">
        <v>3978</v>
      </c>
      <c r="B2822" s="12" t="s">
        <v>7271</v>
      </c>
      <c r="C2822" s="11">
        <v>4600</v>
      </c>
      <c r="D2822" s="11">
        <v>16100</v>
      </c>
      <c r="E2822" s="12" t="s">
        <v>3979</v>
      </c>
      <c r="F2822" s="11" t="s">
        <v>1344</v>
      </c>
      <c r="G2822" s="11" t="s">
        <v>1383</v>
      </c>
      <c r="H2822" s="11" t="s">
        <v>5091</v>
      </c>
      <c r="I2822" s="11" t="s">
        <v>5091</v>
      </c>
      <c r="J2822" s="14">
        <f>VLOOKUP(Table15[[#This Row],[TechRequired]],OldTree!A:B,2,0)</f>
        <v>4.5</v>
      </c>
      <c r="K2822" s="22" t="s">
        <v>8950</v>
      </c>
      <c r="L2822" s="14" t="s">
        <v>6819</v>
      </c>
      <c r="N2822" s="11" t="str">
        <f>INDEX(TreeLookup!$C$1:$DE$21,MATCH(Table15[[#This Row],[CATEGORY]],TreeLookup!$C$1:$C$21,0),MATCH(Table15[[#This Row],[YEAR]],TreeLookup!$C$1:$DE$1,0))</f>
        <v>largeScaleSolarArrays</v>
      </c>
      <c r="O2822" s="11" t="s">
        <v>1903</v>
      </c>
      <c r="P2822" s="13" t="s">
        <v>6842</v>
      </c>
      <c r="Q2822" s="11" t="s">
        <v>6629</v>
      </c>
      <c r="S2822" s="11">
        <v>1986</v>
      </c>
    </row>
    <row r="2823" spans="1:38" x14ac:dyDescent="0.25">
      <c r="A2823" s="11" t="s">
        <v>127</v>
      </c>
      <c r="B2823" s="12" t="s">
        <v>2298</v>
      </c>
      <c r="C2823" s="11">
        <v>12500</v>
      </c>
      <c r="D2823" s="11">
        <v>80000</v>
      </c>
      <c r="E2823" s="12" t="s">
        <v>2299</v>
      </c>
      <c r="F2823" s="11" t="s">
        <v>1284</v>
      </c>
      <c r="G2823" s="11" t="s">
        <v>1906</v>
      </c>
      <c r="H2823" s="11" t="s">
        <v>1903</v>
      </c>
      <c r="I2823" s="11" t="s">
        <v>1903</v>
      </c>
      <c r="J2823" s="14">
        <f>VLOOKUP(Table15[[#This Row],[TechRequired]],OldTree!A:B,2,0)</f>
        <v>4</v>
      </c>
      <c r="K2823" s="22" t="s">
        <v>8944</v>
      </c>
      <c r="L2823" s="14" t="s">
        <v>6811</v>
      </c>
      <c r="N2823" s="11" t="str">
        <f>INDEX(TreeLookup!$C$1:$DE$21,MATCH(Table15[[#This Row],[CATEGORY]],TreeLookup!$C$1:$C$21,0),MATCH(Table15[[#This Row],[YEAR]],TreeLookup!$C$1:$DE$1,0))</f>
        <v>largeScaleAvionics</v>
      </c>
      <c r="P2823" s="13" t="s">
        <v>6843</v>
      </c>
      <c r="Q2823" s="11" t="s">
        <v>6551</v>
      </c>
      <c r="S2823" s="11">
        <v>1971</v>
      </c>
      <c r="W2823" s="15"/>
      <c r="Z2823" s="11" t="s">
        <v>11286</v>
      </c>
    </row>
    <row r="2824" spans="1:38" x14ac:dyDescent="0.25">
      <c r="A2824" s="11" t="s">
        <v>170</v>
      </c>
      <c r="B2824" s="12" t="s">
        <v>3370</v>
      </c>
      <c r="C2824" s="11">
        <v>15000</v>
      </c>
      <c r="D2824" s="11">
        <v>300000</v>
      </c>
      <c r="E2824" s="12" t="s">
        <v>5738</v>
      </c>
      <c r="F2824" s="11" t="s">
        <v>1288</v>
      </c>
      <c r="G2824" s="21" t="s">
        <v>11292</v>
      </c>
      <c r="H2824" s="11" t="s">
        <v>1903</v>
      </c>
      <c r="I2824" s="11" t="s">
        <v>1903</v>
      </c>
      <c r="J2824" s="14">
        <f>VLOOKUP(Table15[[#This Row],[TechRequired]],OldTree!A:B,2,0)</f>
        <v>7</v>
      </c>
      <c r="K2824" s="22" t="s">
        <v>8944</v>
      </c>
      <c r="L2824" s="14" t="s">
        <v>6811</v>
      </c>
      <c r="N2824" s="11" t="str">
        <f>INDEX(TreeLookup!$C$1:$DE$21,MATCH(Table15[[#This Row],[CATEGORY]],TreeLookup!$C$1:$C$21,0),MATCH(Table15[[#This Row],[YEAR]],TreeLookup!$C$1:$DE$1,0))</f>
        <v>longTermAvionics</v>
      </c>
      <c r="P2824" s="13" t="s">
        <v>6843</v>
      </c>
      <c r="Q2824" s="11"/>
      <c r="S2824" s="11">
        <v>1992</v>
      </c>
      <c r="W2824" s="15"/>
      <c r="Z2824" s="11" t="s">
        <v>11286</v>
      </c>
    </row>
    <row r="2825" spans="1:38" x14ac:dyDescent="0.25">
      <c r="A2825" s="11" t="s">
        <v>3112</v>
      </c>
      <c r="B2825" s="12" t="s">
        <v>7112</v>
      </c>
      <c r="C2825" s="11">
        <v>11500</v>
      </c>
      <c r="D2825" s="11">
        <v>48000</v>
      </c>
      <c r="E2825" s="12" t="s">
        <v>10193</v>
      </c>
      <c r="F2825" s="11" t="s">
        <v>1303</v>
      </c>
      <c r="G2825" s="11" t="s">
        <v>1913</v>
      </c>
      <c r="H2825" s="11" t="s">
        <v>1903</v>
      </c>
      <c r="I2825" s="11" t="s">
        <v>5091</v>
      </c>
      <c r="J2825" s="14">
        <f>VLOOKUP(Table15[[#This Row],[TechRequired]],OldTree!A:B,2,0)</f>
        <v>10</v>
      </c>
      <c r="K2825" s="22" t="s">
        <v>6012</v>
      </c>
      <c r="L2825" s="14" t="s">
        <v>8646</v>
      </c>
      <c r="M2825" s="14">
        <v>5</v>
      </c>
      <c r="N2825" s="11" t="str">
        <f>INDEX(TreeLookup!$C$1:$DE$21,MATCH(Table15[[#This Row],[CATEGORY]],TreeLookup!$C$1:$C$21,0),MATCH(Table15[[#This Row],[YEAR]],TreeLookup!$C$1:$DE$1,0))</f>
        <v>materialsScienceLunar</v>
      </c>
      <c r="P2825" s="13" t="s">
        <v>6842</v>
      </c>
      <c r="Q2825" s="11" t="s">
        <v>6111</v>
      </c>
      <c r="S2825" s="11">
        <v>1967</v>
      </c>
      <c r="W2825" s="15"/>
    </row>
    <row r="2826" spans="1:38" x14ac:dyDescent="0.25">
      <c r="A2826" s="11" t="s">
        <v>3113</v>
      </c>
      <c r="B2826" s="12" t="s">
        <v>7113</v>
      </c>
      <c r="C2826" s="11">
        <v>14375</v>
      </c>
      <c r="D2826" s="11">
        <v>48000</v>
      </c>
      <c r="E2826" s="12" t="s">
        <v>10193</v>
      </c>
      <c r="F2826" s="11" t="s">
        <v>1303</v>
      </c>
      <c r="G2826" s="11" t="s">
        <v>1913</v>
      </c>
      <c r="H2826" s="11" t="s">
        <v>1903</v>
      </c>
      <c r="I2826" s="11" t="s">
        <v>5091</v>
      </c>
      <c r="J2826" s="14">
        <f>VLOOKUP(Table15[[#This Row],[TechRequired]],OldTree!A:B,2,0)</f>
        <v>10</v>
      </c>
      <c r="K2826" s="22" t="s">
        <v>6012</v>
      </c>
      <c r="L2826" s="14" t="s">
        <v>8646</v>
      </c>
      <c r="M2826" s="14">
        <v>5</v>
      </c>
      <c r="N2826" s="11" t="str">
        <f>INDEX(TreeLookup!$C$1:$DE$21,MATCH(Table15[[#This Row],[CATEGORY]],TreeLookup!$C$1:$C$21,0),MATCH(Table15[[#This Row],[YEAR]],TreeLookup!$C$1:$DE$1,0))</f>
        <v>materialsScienceLunar</v>
      </c>
      <c r="P2826" s="13" t="s">
        <v>6842</v>
      </c>
      <c r="Q2826" s="11" t="s">
        <v>6111</v>
      </c>
      <c r="S2826" s="11">
        <v>1967</v>
      </c>
      <c r="W2826" s="15"/>
    </row>
    <row r="2827" spans="1:38" x14ac:dyDescent="0.25">
      <c r="A2827" s="11" t="s">
        <v>3114</v>
      </c>
      <c r="B2827" s="12" t="s">
        <v>7114</v>
      </c>
      <c r="C2827" s="11">
        <v>8625</v>
      </c>
      <c r="D2827" s="11">
        <v>28000</v>
      </c>
      <c r="E2827" s="12" t="s">
        <v>10193</v>
      </c>
      <c r="F2827" s="11" t="s">
        <v>1303</v>
      </c>
      <c r="G2827" s="11" t="s">
        <v>1913</v>
      </c>
      <c r="H2827" s="11" t="s">
        <v>1903</v>
      </c>
      <c r="I2827" s="11" t="s">
        <v>5091</v>
      </c>
      <c r="J2827" s="14">
        <f>VLOOKUP(Table15[[#This Row],[TechRequired]],OldTree!A:B,2,0)</f>
        <v>10</v>
      </c>
      <c r="K2827" s="22" t="s">
        <v>6012</v>
      </c>
      <c r="L2827" s="14" t="s">
        <v>8646</v>
      </c>
      <c r="M2827" s="14">
        <v>5</v>
      </c>
      <c r="N2827" s="11" t="str">
        <f>INDEX(TreeLookup!$C$1:$DE$21,MATCH(Table15[[#This Row],[CATEGORY]],TreeLookup!$C$1:$C$21,0),MATCH(Table15[[#This Row],[YEAR]],TreeLookup!$C$1:$DE$1,0))</f>
        <v>materialsScienceLunar</v>
      </c>
      <c r="P2827" s="13" t="s">
        <v>6842</v>
      </c>
      <c r="Q2827" s="11" t="s">
        <v>6111</v>
      </c>
      <c r="S2827" s="11">
        <v>1967</v>
      </c>
      <c r="W2827" s="15"/>
    </row>
    <row r="2828" spans="1:38" x14ac:dyDescent="0.25">
      <c r="A2828" s="11" t="s">
        <v>3111</v>
      </c>
      <c r="B2828" s="12" t="s">
        <v>7521</v>
      </c>
      <c r="C2828" s="11">
        <v>750</v>
      </c>
      <c r="D2828" s="11">
        <v>3400</v>
      </c>
      <c r="E2828" s="12" t="s">
        <v>10189</v>
      </c>
      <c r="F2828" s="11" t="s">
        <v>1303</v>
      </c>
      <c r="G2828" s="11" t="s">
        <v>1913</v>
      </c>
      <c r="H2828" s="11" t="s">
        <v>1903</v>
      </c>
      <c r="I2828" s="11" t="s">
        <v>5091</v>
      </c>
      <c r="J2828" s="14">
        <f>VLOOKUP(Table15[[#This Row],[TechRequired]],OldTree!A:B,2,0)</f>
        <v>10</v>
      </c>
      <c r="K2828" s="22" t="s">
        <v>6812</v>
      </c>
      <c r="L2828" s="14" t="s">
        <v>6812</v>
      </c>
      <c r="M2828" s="14">
        <v>5</v>
      </c>
      <c r="N2828" s="11" t="str">
        <f>INDEX(TreeLookup!$C$1:$DE$21,MATCH(Table15[[#This Row],[CATEGORY]],TreeLookup!$C$1:$C$21,0),MATCH(Table15[[#This Row],[YEAR]],TreeLookup!$C$1:$DE$1,0))</f>
        <v>advancedFlightControl</v>
      </c>
      <c r="P2828" s="13" t="s">
        <v>6842</v>
      </c>
      <c r="Q2828" s="11" t="s">
        <v>6111</v>
      </c>
      <c r="S2828" s="11">
        <v>1967</v>
      </c>
      <c r="W2828" s="15"/>
    </row>
    <row r="2829" spans="1:38" x14ac:dyDescent="0.25">
      <c r="A2829" s="11" t="s">
        <v>951</v>
      </c>
      <c r="B2829" s="12" t="s">
        <v>4756</v>
      </c>
      <c r="C2829" s="11">
        <v>400</v>
      </c>
      <c r="D2829" s="11">
        <v>14000</v>
      </c>
      <c r="E2829" s="12" t="s">
        <v>4757</v>
      </c>
      <c r="F2829" s="11" t="s">
        <v>1364</v>
      </c>
      <c r="G2829" s="11" t="s">
        <v>1380</v>
      </c>
      <c r="H2829" s="11" t="s">
        <v>1903</v>
      </c>
      <c r="I2829" s="11" t="s">
        <v>1903</v>
      </c>
      <c r="J2829" s="14">
        <f>VLOOKUP(Table15[[#This Row],[TechRequired]],OldTree!A:B,2,0)</f>
        <v>5</v>
      </c>
      <c r="K2829" s="22" t="s">
        <v>6012</v>
      </c>
      <c r="L2829" s="14" t="s">
        <v>8646</v>
      </c>
      <c r="M2829" s="14">
        <v>7</v>
      </c>
      <c r="N2829" s="11" t="str">
        <f>INDEX(TreeLookup!$C$1:$DE$21,MATCH(Table15[[#This Row],[CATEGORY]],TreeLookup!$C$1:$C$21,0),MATCH(Table15[[#This Row],[YEAR]],TreeLookup!$C$1:$DE$1,0))</f>
        <v>materialsScienceSpaceStation</v>
      </c>
      <c r="P2829" s="13" t="s">
        <v>6843</v>
      </c>
      <c r="Q2829" s="11" t="s">
        <v>6675</v>
      </c>
      <c r="S2829" s="11">
        <v>1975</v>
      </c>
      <c r="U2829" s="21" t="s">
        <v>8962</v>
      </c>
      <c r="W2829" s="15"/>
      <c r="Y2829" s="11" t="s">
        <v>11021</v>
      </c>
    </row>
    <row r="2830" spans="1:38" x14ac:dyDescent="0.25">
      <c r="A2830" s="11" t="s">
        <v>952</v>
      </c>
      <c r="B2830" s="12" t="s">
        <v>4774</v>
      </c>
      <c r="C2830" s="11">
        <v>100</v>
      </c>
      <c r="D2830" s="11">
        <v>3500</v>
      </c>
      <c r="E2830" s="12" t="s">
        <v>4775</v>
      </c>
      <c r="F2830" s="11" t="s">
        <v>1364</v>
      </c>
      <c r="G2830" s="11" t="s">
        <v>1380</v>
      </c>
      <c r="H2830" s="11" t="s">
        <v>1903</v>
      </c>
      <c r="I2830" s="11" t="s">
        <v>1903</v>
      </c>
      <c r="J2830" s="14">
        <f>VLOOKUP(Table15[[#This Row],[TechRequired]],OldTree!A:B,2,0)</f>
        <v>5</v>
      </c>
      <c r="K2830" s="22" t="s">
        <v>6012</v>
      </c>
      <c r="L2830" s="14" t="s">
        <v>8869</v>
      </c>
      <c r="N2830" s="11" t="str">
        <f>INDEX(TreeLookup!$C$1:$DE$21,MATCH(Table15[[#This Row],[CATEGORY]],TreeLookup!$C$1:$C$21,0),MATCH(Table15[[#This Row],[YEAR]],TreeLookup!$C$1:$DE$1,0))</f>
        <v>materialsScienceSpaceStation</v>
      </c>
      <c r="P2830" s="13" t="s">
        <v>6843</v>
      </c>
      <c r="Q2830" s="11" t="s">
        <v>6675</v>
      </c>
      <c r="S2830" s="11">
        <v>1975</v>
      </c>
      <c r="U2830" s="21" t="s">
        <v>8962</v>
      </c>
      <c r="W2830" s="15"/>
      <c r="Y2830" s="11" t="s">
        <v>11022</v>
      </c>
      <c r="AL2830" s="11" t="s">
        <v>11286</v>
      </c>
    </row>
    <row r="2831" spans="1:38" x14ac:dyDescent="0.25">
      <c r="A2831" s="11" t="s">
        <v>950</v>
      </c>
      <c r="B2831" s="12" t="s">
        <v>4752</v>
      </c>
      <c r="C2831" s="11">
        <v>400</v>
      </c>
      <c r="D2831" s="11">
        <v>14000</v>
      </c>
      <c r="E2831" s="12" t="s">
        <v>4753</v>
      </c>
      <c r="F2831" s="11" t="s">
        <v>1364</v>
      </c>
      <c r="G2831" s="11" t="s">
        <v>1380</v>
      </c>
      <c r="H2831" s="11" t="s">
        <v>1903</v>
      </c>
      <c r="I2831" s="11" t="s">
        <v>1903</v>
      </c>
      <c r="J2831" s="14">
        <f>VLOOKUP(Table15[[#This Row],[TechRequired]],OldTree!A:B,2,0)</f>
        <v>5</v>
      </c>
      <c r="K2831" s="22" t="s">
        <v>6012</v>
      </c>
      <c r="L2831" s="14" t="s">
        <v>8646</v>
      </c>
      <c r="M2831" s="14">
        <v>7</v>
      </c>
      <c r="N2831" s="11" t="str">
        <f>INDEX(TreeLookup!$C$1:$DE$21,MATCH(Table15[[#This Row],[CATEGORY]],TreeLookup!$C$1:$C$21,0),MATCH(Table15[[#This Row],[YEAR]],TreeLookup!$C$1:$DE$1,0))</f>
        <v>materialsScienceSpaceStation</v>
      </c>
      <c r="P2831" s="13" t="s">
        <v>6843</v>
      </c>
      <c r="Q2831" s="11" t="s">
        <v>6675</v>
      </c>
      <c r="S2831" s="11">
        <v>1975</v>
      </c>
      <c r="U2831" s="21" t="s">
        <v>8962</v>
      </c>
      <c r="W2831" s="15"/>
      <c r="Y2831" s="11" t="s">
        <v>11023</v>
      </c>
    </row>
    <row r="2832" spans="1:38" x14ac:dyDescent="0.25">
      <c r="A2832" s="11" t="s">
        <v>3095</v>
      </c>
      <c r="B2832" s="12" t="s">
        <v>7184</v>
      </c>
      <c r="C2832" s="11">
        <v>100</v>
      </c>
      <c r="D2832" s="11">
        <v>3500</v>
      </c>
      <c r="E2832" s="12" t="s">
        <v>10279</v>
      </c>
      <c r="F2832" s="11" t="s">
        <v>1303</v>
      </c>
      <c r="G2832" s="11" t="s">
        <v>1913</v>
      </c>
      <c r="H2832" s="11" t="s">
        <v>1903</v>
      </c>
      <c r="I2832" s="21" t="s">
        <v>1903</v>
      </c>
      <c r="J2832" s="14">
        <f>VLOOKUP(Table15[[#This Row],[TechRequired]],OldTree!A:B,2,0)</f>
        <v>10</v>
      </c>
      <c r="K2832" s="22" t="s">
        <v>6012</v>
      </c>
      <c r="L2832" s="14" t="s">
        <v>8869</v>
      </c>
      <c r="N2832" s="11" t="str">
        <f>INDEX(TreeLookup!$C$1:$DE$21,MATCH(Table15[[#This Row],[CATEGORY]],TreeLookup!$C$1:$C$21,0),MATCH(Table15[[#This Row],[YEAR]],TreeLookup!$C$1:$DE$1,0))</f>
        <v>materialsScienceSpaceStation</v>
      </c>
      <c r="P2832" s="25" t="s">
        <v>6843</v>
      </c>
      <c r="Q2832" s="11" t="s">
        <v>6675</v>
      </c>
      <c r="S2832" s="11">
        <v>1975</v>
      </c>
      <c r="U2832" s="21" t="s">
        <v>8962</v>
      </c>
      <c r="W2832" s="15"/>
      <c r="Y2832" s="11" t="s">
        <v>11022</v>
      </c>
      <c r="AL2832" s="11" t="s">
        <v>11286</v>
      </c>
    </row>
    <row r="2833" spans="1:26" x14ac:dyDescent="0.25">
      <c r="A2833" s="11" t="s">
        <v>3117</v>
      </c>
      <c r="B2833" s="12" t="s">
        <v>7185</v>
      </c>
      <c r="C2833" s="11">
        <v>400</v>
      </c>
      <c r="D2833" s="11">
        <v>14000</v>
      </c>
      <c r="E2833" s="12" t="s">
        <v>10280</v>
      </c>
      <c r="F2833" s="11" t="s">
        <v>1303</v>
      </c>
      <c r="G2833" s="11" t="s">
        <v>1913</v>
      </c>
      <c r="H2833" s="11" t="s">
        <v>1903</v>
      </c>
      <c r="I2833" s="21" t="s">
        <v>1903</v>
      </c>
      <c r="J2833" s="14">
        <f>VLOOKUP(Table15[[#This Row],[TechRequired]],OldTree!A:B,2,0)</f>
        <v>10</v>
      </c>
      <c r="K2833" s="22" t="s">
        <v>6012</v>
      </c>
      <c r="L2833" s="14" t="s">
        <v>8646</v>
      </c>
      <c r="M2833" s="14">
        <v>7</v>
      </c>
      <c r="N2833" s="11" t="str">
        <f>INDEX(TreeLookup!$C$1:$DE$21,MATCH(Table15[[#This Row],[CATEGORY]],TreeLookup!$C$1:$C$21,0),MATCH(Table15[[#This Row],[YEAR]],TreeLookup!$C$1:$DE$1,0))</f>
        <v>materialsScienceSpaceStation</v>
      </c>
      <c r="P2833" s="25" t="s">
        <v>6843</v>
      </c>
      <c r="Q2833" s="11" t="s">
        <v>6675</v>
      </c>
      <c r="S2833" s="11">
        <v>1975</v>
      </c>
      <c r="U2833" s="21" t="s">
        <v>8962</v>
      </c>
      <c r="W2833" s="15"/>
      <c r="Y2833" s="11" t="s">
        <v>11021</v>
      </c>
    </row>
    <row r="2834" spans="1:26" x14ac:dyDescent="0.25">
      <c r="A2834" s="11" t="s">
        <v>3121</v>
      </c>
      <c r="B2834" s="12" t="s">
        <v>7186</v>
      </c>
      <c r="C2834" s="11">
        <v>400</v>
      </c>
      <c r="D2834" s="11">
        <v>14000</v>
      </c>
      <c r="E2834" s="12" t="s">
        <v>10281</v>
      </c>
      <c r="F2834" s="11" t="s">
        <v>1303</v>
      </c>
      <c r="G2834" s="11" t="s">
        <v>1913</v>
      </c>
      <c r="H2834" s="11" t="s">
        <v>1903</v>
      </c>
      <c r="I2834" s="21" t="s">
        <v>1903</v>
      </c>
      <c r="J2834" s="14">
        <f>VLOOKUP(Table15[[#This Row],[TechRequired]],OldTree!A:B,2,0)</f>
        <v>10</v>
      </c>
      <c r="K2834" s="22" t="s">
        <v>6012</v>
      </c>
      <c r="L2834" s="14" t="s">
        <v>8646</v>
      </c>
      <c r="M2834" s="14">
        <v>7</v>
      </c>
      <c r="N2834" s="11" t="str">
        <f>INDEX(TreeLookup!$C$1:$DE$21,MATCH(Table15[[#This Row],[CATEGORY]],TreeLookup!$C$1:$C$21,0),MATCH(Table15[[#This Row],[YEAR]],TreeLookup!$C$1:$DE$1,0))</f>
        <v>materialsScienceSpaceStation</v>
      </c>
      <c r="P2834" s="25" t="s">
        <v>6843</v>
      </c>
      <c r="Q2834" s="11" t="s">
        <v>6675</v>
      </c>
      <c r="S2834" s="11">
        <v>1975</v>
      </c>
      <c r="U2834" s="21" t="s">
        <v>8962</v>
      </c>
      <c r="W2834" s="15"/>
      <c r="Y2834" s="11" t="s">
        <v>11023</v>
      </c>
    </row>
    <row r="2835" spans="1:26" x14ac:dyDescent="0.25">
      <c r="A2835" s="11" t="s">
        <v>52</v>
      </c>
      <c r="B2835" s="12" t="s">
        <v>4754</v>
      </c>
      <c r="C2835" s="11">
        <v>400</v>
      </c>
      <c r="D2835" s="11">
        <v>14000</v>
      </c>
      <c r="E2835" s="12" t="s">
        <v>4755</v>
      </c>
      <c r="F2835" s="11" t="s">
        <v>1281</v>
      </c>
      <c r="G2835" s="11" t="s">
        <v>1380</v>
      </c>
      <c r="H2835" s="11" t="s">
        <v>1903</v>
      </c>
      <c r="I2835" s="11" t="s">
        <v>1903</v>
      </c>
      <c r="J2835" s="14">
        <f>VLOOKUP(Table15[[#This Row],[TechRequired]],OldTree!A:B,2,0)</f>
        <v>4</v>
      </c>
      <c r="K2835" s="22" t="s">
        <v>6012</v>
      </c>
      <c r="L2835" s="14" t="s">
        <v>8646</v>
      </c>
      <c r="M2835" s="14">
        <v>5</v>
      </c>
      <c r="N2835" s="11" t="str">
        <f>INDEX(TreeLookup!$C$1:$DE$21,MATCH(Table15[[#This Row],[CATEGORY]],TreeLookup!$C$1:$C$21,0),MATCH(Table15[[#This Row],[YEAR]],TreeLookup!$C$1:$DE$1,0))</f>
        <v>materialsScienceLunar</v>
      </c>
      <c r="P2835" s="13" t="s">
        <v>6843</v>
      </c>
      <c r="Q2835" s="11"/>
      <c r="S2835" s="11">
        <v>1967</v>
      </c>
      <c r="W2835" s="15"/>
    </row>
    <row r="2836" spans="1:26" x14ac:dyDescent="0.25">
      <c r="A2836" s="11" t="s">
        <v>56</v>
      </c>
      <c r="B2836" s="12" t="s">
        <v>4754</v>
      </c>
      <c r="C2836" s="11">
        <v>400</v>
      </c>
      <c r="D2836" s="11">
        <v>14000</v>
      </c>
      <c r="E2836" s="12" t="s">
        <v>4755</v>
      </c>
      <c r="F2836" s="11" t="s">
        <v>1281</v>
      </c>
      <c r="G2836" s="11" t="s">
        <v>1380</v>
      </c>
      <c r="H2836" s="11" t="s">
        <v>1903</v>
      </c>
      <c r="I2836" s="11" t="s">
        <v>1903</v>
      </c>
      <c r="J2836" s="14">
        <f>VLOOKUP(Table15[[#This Row],[TechRequired]],OldTree!A:B,2,0)</f>
        <v>4</v>
      </c>
      <c r="K2836" s="22" t="s">
        <v>6012</v>
      </c>
      <c r="L2836" s="14" t="s">
        <v>8646</v>
      </c>
      <c r="M2836" s="14">
        <v>5</v>
      </c>
      <c r="N2836" s="11" t="str">
        <f>INDEX(TreeLookup!$C$1:$DE$21,MATCH(Table15[[#This Row],[CATEGORY]],TreeLookup!$C$1:$C$21,0),MATCH(Table15[[#This Row],[YEAR]],TreeLookup!$C$1:$DE$1,0))</f>
        <v>materialsScienceLunar</v>
      </c>
      <c r="P2836" s="13" t="s">
        <v>6843</v>
      </c>
      <c r="Q2836" s="11"/>
      <c r="S2836" s="11">
        <v>1967</v>
      </c>
      <c r="W2836" s="15"/>
    </row>
    <row r="2837" spans="1:26" x14ac:dyDescent="0.25">
      <c r="A2837" s="11" t="s">
        <v>3110</v>
      </c>
      <c r="B2837" s="12" t="s">
        <v>7537</v>
      </c>
      <c r="C2837" s="11">
        <v>1500</v>
      </c>
      <c r="D2837" s="11">
        <v>30000</v>
      </c>
      <c r="E2837" s="12" t="s">
        <v>10072</v>
      </c>
      <c r="F2837" s="11" t="s">
        <v>1303</v>
      </c>
      <c r="G2837" s="11" t="s">
        <v>1913</v>
      </c>
      <c r="H2837" s="11" t="s">
        <v>1903</v>
      </c>
      <c r="I2837" s="21" t="s">
        <v>1903</v>
      </c>
      <c r="J2837" s="14">
        <f>VLOOKUP(Table15[[#This Row],[TechRequired]],OldTree!A:B,2,0)</f>
        <v>10</v>
      </c>
      <c r="K2837" s="22" t="s">
        <v>8944</v>
      </c>
      <c r="L2837" s="14" t="s">
        <v>6808</v>
      </c>
      <c r="N2837" s="11" t="str">
        <f>INDEX(TreeLookup!$C$1:$DE$21,MATCH(Table15[[#This Row],[CATEGORY]],TreeLookup!$C$1:$C$21,0),MATCH(Table15[[#This Row],[YEAR]],TreeLookup!$C$1:$DE$1,0))</f>
        <v>interplanetaryProbes</v>
      </c>
      <c r="P2837" s="25" t="s">
        <v>6843</v>
      </c>
      <c r="Q2837" s="11" t="s">
        <v>6143</v>
      </c>
      <c r="S2837" s="11">
        <v>1961</v>
      </c>
      <c r="W2837" s="15"/>
      <c r="Y2837" s="11" t="s">
        <v>11024</v>
      </c>
      <c r="Z2837" s="11" t="s">
        <v>11286</v>
      </c>
    </row>
    <row r="2838" spans="1:26" x14ac:dyDescent="0.25">
      <c r="A2838" s="11" t="s">
        <v>560</v>
      </c>
      <c r="B2838" s="24" t="s">
        <v>7537</v>
      </c>
      <c r="C2838" s="11">
        <v>1500</v>
      </c>
      <c r="D2838" s="11">
        <v>30000</v>
      </c>
      <c r="E2838" s="12" t="s">
        <v>4191</v>
      </c>
      <c r="F2838" s="11" t="s">
        <v>1321</v>
      </c>
      <c r="G2838" s="11" t="s">
        <v>1381</v>
      </c>
      <c r="H2838" s="11" t="s">
        <v>1903</v>
      </c>
      <c r="I2838" s="11" t="s">
        <v>1903</v>
      </c>
      <c r="J2838" s="14">
        <f>VLOOKUP(Table15[[#This Row],[TechRequired]],OldTree!A:B,2,0)</f>
        <v>3</v>
      </c>
      <c r="K2838" s="22" t="s">
        <v>8944</v>
      </c>
      <c r="L2838" s="14" t="s">
        <v>6808</v>
      </c>
      <c r="N2838" s="11" t="str">
        <f>INDEX(TreeLookup!$C$1:$DE$21,MATCH(Table15[[#This Row],[CATEGORY]],TreeLookup!$C$1:$C$21,0),MATCH(Table15[[#This Row],[YEAR]],TreeLookup!$C$1:$DE$1,0))</f>
        <v>interplanetaryProbes</v>
      </c>
      <c r="P2838" s="13" t="s">
        <v>6843</v>
      </c>
      <c r="Q2838" s="11" t="s">
        <v>6143</v>
      </c>
      <c r="S2838" s="11">
        <v>1961</v>
      </c>
      <c r="W2838" s="15"/>
      <c r="Y2838" s="11" t="s">
        <v>11024</v>
      </c>
      <c r="Z2838" s="11" t="s">
        <v>11286</v>
      </c>
    </row>
    <row r="2839" spans="1:26" x14ac:dyDescent="0.25">
      <c r="A2839" s="11" t="s">
        <v>9760</v>
      </c>
      <c r="B2839" s="24" t="s">
        <v>7537</v>
      </c>
      <c r="C2839" s="11">
        <v>1500</v>
      </c>
      <c r="D2839" s="11">
        <v>30000</v>
      </c>
      <c r="E2839" s="12" t="s">
        <v>9761</v>
      </c>
      <c r="G2839" s="21" t="s">
        <v>11291</v>
      </c>
      <c r="H2839" s="21" t="s">
        <v>1903</v>
      </c>
      <c r="I2839" s="21" t="s">
        <v>1903</v>
      </c>
      <c r="J2839" s="16" t="e">
        <f>VLOOKUP(Table15[[#This Row],[TechRequired]],OldTree!A:B,2,0)</f>
        <v>#N/A</v>
      </c>
      <c r="K2839" s="38" t="s">
        <v>8944</v>
      </c>
      <c r="L2839" s="23" t="s">
        <v>6808</v>
      </c>
      <c r="N2839" s="17" t="str">
        <f>INDEX(TreeLookup!$C$1:$DE$21,MATCH(Table15[[#This Row],[CATEGORY]],TreeLookup!$C$1:$C$21,0),MATCH(Table15[[#This Row],[YEAR]],TreeLookup!$C$1:$DE$1,0))</f>
        <v>interplanetaryProbes</v>
      </c>
      <c r="P2839" s="25" t="s">
        <v>6843</v>
      </c>
      <c r="Q2839" s="24" t="s">
        <v>6143</v>
      </c>
      <c r="S2839" s="11">
        <v>1961</v>
      </c>
      <c r="Y2839" s="11" t="s">
        <v>11024</v>
      </c>
      <c r="Z2839" s="11" t="s">
        <v>11286</v>
      </c>
    </row>
    <row r="2840" spans="1:26" x14ac:dyDescent="0.25">
      <c r="A2840" s="11" t="s">
        <v>3096</v>
      </c>
      <c r="B2840" s="12" t="s">
        <v>7004</v>
      </c>
      <c r="C2840" s="11">
        <v>7500</v>
      </c>
      <c r="D2840" s="11">
        <v>10500</v>
      </c>
      <c r="E2840" s="12" t="s">
        <v>10068</v>
      </c>
      <c r="F2840" s="11" t="s">
        <v>1303</v>
      </c>
      <c r="G2840" s="11" t="s">
        <v>1913</v>
      </c>
      <c r="H2840" s="11" t="s">
        <v>1903</v>
      </c>
      <c r="I2840" s="11" t="s">
        <v>5091</v>
      </c>
      <c r="J2840" s="14">
        <f>VLOOKUP(Table15[[#This Row],[TechRequired]],OldTree!A:B,2,0)</f>
        <v>10</v>
      </c>
      <c r="K2840" s="22" t="s">
        <v>6012</v>
      </c>
      <c r="L2840" s="14" t="s">
        <v>8869</v>
      </c>
      <c r="N2840" s="11" t="str">
        <f>INDEX(TreeLookup!$C$1:$DE$21,MATCH(Table15[[#This Row],[CATEGORY]],TreeLookup!$C$1:$C$21,0),MATCH(Table15[[#This Row],[YEAR]],TreeLookup!$C$1:$DE$1,0))</f>
        <v>materialsScienceHuman</v>
      </c>
      <c r="P2840" s="13" t="s">
        <v>6842</v>
      </c>
      <c r="Q2840" s="11" t="s">
        <v>6143</v>
      </c>
      <c r="S2840" s="11">
        <v>1961</v>
      </c>
      <c r="W2840" s="15"/>
    </row>
    <row r="2841" spans="1:26" x14ac:dyDescent="0.25">
      <c r="A2841" s="11" t="s">
        <v>3104</v>
      </c>
      <c r="B2841" s="12" t="s">
        <v>7005</v>
      </c>
      <c r="C2841" s="11">
        <v>300</v>
      </c>
      <c r="D2841" s="11">
        <v>3200</v>
      </c>
      <c r="E2841" s="12" t="s">
        <v>10073</v>
      </c>
      <c r="F2841" s="11" t="s">
        <v>1303</v>
      </c>
      <c r="G2841" s="11" t="s">
        <v>1913</v>
      </c>
      <c r="H2841" s="11" t="s">
        <v>1903</v>
      </c>
      <c r="I2841" s="11" t="s">
        <v>5091</v>
      </c>
      <c r="J2841" s="14">
        <f>VLOOKUP(Table15[[#This Row],[TechRequired]],OldTree!A:B,2,0)</f>
        <v>10</v>
      </c>
      <c r="K2841" s="22" t="s">
        <v>6812</v>
      </c>
      <c r="L2841" s="14" t="s">
        <v>6820</v>
      </c>
      <c r="N2841" s="11" t="str">
        <f>INDEX(TreeLookup!$C$1:$DE$21,MATCH(Table15[[#This Row],[CATEGORY]],TreeLookup!$C$1:$C$21,0),MATCH(Table15[[#This Row],[YEAR]],TreeLookup!$C$1:$DE$1,0))</f>
        <v>stabilityRP0</v>
      </c>
      <c r="P2841" s="13" t="s">
        <v>6842</v>
      </c>
      <c r="Q2841" s="11" t="s">
        <v>6143</v>
      </c>
      <c r="S2841" s="11">
        <v>1961</v>
      </c>
      <c r="W2841" s="15"/>
    </row>
    <row r="2842" spans="1:26" x14ac:dyDescent="0.25">
      <c r="A2842" s="11" t="s">
        <v>3107</v>
      </c>
      <c r="B2842" s="12" t="s">
        <v>7006</v>
      </c>
      <c r="C2842" s="11">
        <v>300</v>
      </c>
      <c r="D2842" s="11">
        <v>3200</v>
      </c>
      <c r="E2842" s="12" t="s">
        <v>10073</v>
      </c>
      <c r="F2842" s="11" t="s">
        <v>1303</v>
      </c>
      <c r="G2842" s="11" t="s">
        <v>1913</v>
      </c>
      <c r="H2842" s="11" t="s">
        <v>1903</v>
      </c>
      <c r="I2842" s="11" t="s">
        <v>5091</v>
      </c>
      <c r="J2842" s="14">
        <f>VLOOKUP(Table15[[#This Row],[TechRequired]],OldTree!A:B,2,0)</f>
        <v>10</v>
      </c>
      <c r="K2842" s="22" t="s">
        <v>6812</v>
      </c>
      <c r="L2842" s="14" t="s">
        <v>6820</v>
      </c>
      <c r="N2842" s="11" t="str">
        <f>INDEX(TreeLookup!$C$1:$DE$21,MATCH(Table15[[#This Row],[CATEGORY]],TreeLookup!$C$1:$C$21,0),MATCH(Table15[[#This Row],[YEAR]],TreeLookup!$C$1:$DE$1,0))</f>
        <v>stabilityRP0</v>
      </c>
      <c r="P2842" s="13" t="s">
        <v>6842</v>
      </c>
      <c r="Q2842" s="11" t="s">
        <v>6143</v>
      </c>
      <c r="S2842" s="11">
        <v>1961</v>
      </c>
      <c r="W2842" s="15"/>
    </row>
    <row r="2843" spans="1:26" x14ac:dyDescent="0.25">
      <c r="A2843" s="11" t="s">
        <v>3100</v>
      </c>
      <c r="B2843" s="12" t="s">
        <v>7007</v>
      </c>
      <c r="C2843" s="11">
        <v>1500</v>
      </c>
      <c r="D2843" s="11">
        <v>5500</v>
      </c>
      <c r="E2843" s="12" t="s">
        <v>10071</v>
      </c>
      <c r="F2843" s="11" t="s">
        <v>1303</v>
      </c>
      <c r="G2843" s="11" t="s">
        <v>1913</v>
      </c>
      <c r="H2843" s="11" t="s">
        <v>1903</v>
      </c>
      <c r="I2843" s="11" t="s">
        <v>5091</v>
      </c>
      <c r="J2843" s="14">
        <f>VLOOKUP(Table15[[#This Row],[TechRequired]],OldTree!A:B,2,0)</f>
        <v>10</v>
      </c>
      <c r="K2843" s="22" t="s">
        <v>6012</v>
      </c>
      <c r="L2843" s="14" t="s">
        <v>8865</v>
      </c>
      <c r="N2843" s="11" t="str">
        <f>INDEX(TreeLookup!$C$1:$DE$21,MATCH(Table15[[#This Row],[CATEGORY]],TreeLookup!$C$1:$C$21,0),MATCH(Table15[[#This Row],[YEAR]],TreeLookup!$C$1:$DE$1,0))</f>
        <v>materialsScienceHuman</v>
      </c>
      <c r="P2843" s="13" t="s">
        <v>6842</v>
      </c>
      <c r="Q2843" s="11" t="s">
        <v>6143</v>
      </c>
      <c r="S2843" s="11">
        <v>1961</v>
      </c>
      <c r="W2843" s="15"/>
    </row>
    <row r="2844" spans="1:26" x14ac:dyDescent="0.25">
      <c r="A2844" s="11" t="s">
        <v>3122</v>
      </c>
      <c r="B2844" s="12" t="s">
        <v>7008</v>
      </c>
      <c r="C2844" s="11">
        <v>22000</v>
      </c>
      <c r="D2844" s="11">
        <v>125000</v>
      </c>
      <c r="E2844" s="12" t="s">
        <v>10069</v>
      </c>
      <c r="F2844" s="11" t="s">
        <v>1303</v>
      </c>
      <c r="G2844" s="11" t="s">
        <v>1913</v>
      </c>
      <c r="H2844" s="11" t="s">
        <v>1903</v>
      </c>
      <c r="I2844" s="11" t="s">
        <v>5091</v>
      </c>
      <c r="J2844" s="14">
        <f>VLOOKUP(Table15[[#This Row],[TechRequired]],OldTree!A:B,2,0)</f>
        <v>10</v>
      </c>
      <c r="K2844" s="22" t="s">
        <v>6012</v>
      </c>
      <c r="L2844" s="14" t="s">
        <v>8646</v>
      </c>
      <c r="M2844" s="14">
        <v>3</v>
      </c>
      <c r="N2844" s="11" t="str">
        <f>INDEX(TreeLookup!$C$1:$DE$21,MATCH(Table15[[#This Row],[CATEGORY]],TreeLookup!$C$1:$C$21,0),MATCH(Table15[[#This Row],[YEAR]],TreeLookup!$C$1:$DE$1,0))</f>
        <v>materialsScienceHuman</v>
      </c>
      <c r="P2844" s="13" t="s">
        <v>6842</v>
      </c>
      <c r="Q2844" s="11" t="s">
        <v>6143</v>
      </c>
      <c r="S2844" s="11">
        <v>1961</v>
      </c>
      <c r="W2844" s="15"/>
    </row>
    <row r="2845" spans="1:26" x14ac:dyDescent="0.25">
      <c r="A2845" s="11" t="s">
        <v>3105</v>
      </c>
      <c r="B2845" s="12" t="s">
        <v>7009</v>
      </c>
      <c r="C2845" s="11">
        <v>300</v>
      </c>
      <c r="D2845" s="11">
        <v>3200</v>
      </c>
      <c r="E2845" s="12" t="s">
        <v>10073</v>
      </c>
      <c r="F2845" s="11" t="s">
        <v>1303</v>
      </c>
      <c r="G2845" s="11" t="s">
        <v>1913</v>
      </c>
      <c r="H2845" s="11" t="s">
        <v>1903</v>
      </c>
      <c r="I2845" s="11" t="s">
        <v>5091</v>
      </c>
      <c r="J2845" s="14">
        <f>VLOOKUP(Table15[[#This Row],[TechRequired]],OldTree!A:B,2,0)</f>
        <v>10</v>
      </c>
      <c r="K2845" s="22" t="s">
        <v>6812</v>
      </c>
      <c r="L2845" s="14" t="s">
        <v>6820</v>
      </c>
      <c r="N2845" s="11" t="str">
        <f>INDEX(TreeLookup!$C$1:$DE$21,MATCH(Table15[[#This Row],[CATEGORY]],TreeLookup!$C$1:$C$21,0),MATCH(Table15[[#This Row],[YEAR]],TreeLookup!$C$1:$DE$1,0))</f>
        <v>stabilityRP0</v>
      </c>
      <c r="P2845" s="13" t="s">
        <v>6842</v>
      </c>
      <c r="Q2845" s="11" t="s">
        <v>6143</v>
      </c>
      <c r="S2845" s="11">
        <v>1961</v>
      </c>
      <c r="W2845" s="15"/>
    </row>
    <row r="2846" spans="1:26" x14ac:dyDescent="0.25">
      <c r="A2846" s="11" t="s">
        <v>3108</v>
      </c>
      <c r="B2846" s="12" t="s">
        <v>7010</v>
      </c>
      <c r="C2846" s="11">
        <v>300</v>
      </c>
      <c r="D2846" s="11">
        <v>3200</v>
      </c>
      <c r="E2846" s="12" t="s">
        <v>10073</v>
      </c>
      <c r="F2846" s="11" t="s">
        <v>1303</v>
      </c>
      <c r="G2846" s="11" t="s">
        <v>1913</v>
      </c>
      <c r="H2846" s="11" t="s">
        <v>1903</v>
      </c>
      <c r="I2846" s="11" t="s">
        <v>5091</v>
      </c>
      <c r="J2846" s="14">
        <f>VLOOKUP(Table15[[#This Row],[TechRequired]],OldTree!A:B,2,0)</f>
        <v>10</v>
      </c>
      <c r="K2846" s="22" t="s">
        <v>6812</v>
      </c>
      <c r="L2846" s="14" t="s">
        <v>6820</v>
      </c>
      <c r="N2846" s="11" t="str">
        <f>INDEX(TreeLookup!$C$1:$DE$21,MATCH(Table15[[#This Row],[CATEGORY]],TreeLookup!$C$1:$C$21,0),MATCH(Table15[[#This Row],[YEAR]],TreeLookup!$C$1:$DE$1,0))</f>
        <v>stabilityRP0</v>
      </c>
      <c r="P2846" s="13" t="s">
        <v>6842</v>
      </c>
      <c r="Q2846" s="11" t="s">
        <v>6143</v>
      </c>
      <c r="S2846" s="11">
        <v>1961</v>
      </c>
      <c r="W2846" s="15"/>
    </row>
    <row r="2847" spans="1:26" x14ac:dyDescent="0.25">
      <c r="A2847" s="11" t="s">
        <v>3102</v>
      </c>
      <c r="B2847" s="12" t="s">
        <v>7106</v>
      </c>
      <c r="C2847" s="11">
        <v>200</v>
      </c>
      <c r="D2847" s="11">
        <v>3200</v>
      </c>
      <c r="E2847" s="12" t="s">
        <v>10168</v>
      </c>
      <c r="F2847" s="11" t="s">
        <v>1303</v>
      </c>
      <c r="G2847" s="11" t="s">
        <v>1913</v>
      </c>
      <c r="H2847" s="11" t="s">
        <v>1903</v>
      </c>
      <c r="I2847" s="11" t="s">
        <v>5091</v>
      </c>
      <c r="J2847" s="14">
        <f>VLOOKUP(Table15[[#This Row],[TechRequired]],OldTree!A:B,2,0)</f>
        <v>10</v>
      </c>
      <c r="K2847" s="22" t="s">
        <v>6812</v>
      </c>
      <c r="L2847" s="14" t="s">
        <v>6820</v>
      </c>
      <c r="N2847" s="11" t="str">
        <f>INDEX(TreeLookup!$C$1:$DE$21,MATCH(Table15[[#This Row],[CATEGORY]],TreeLookup!$C$1:$C$21,0),MATCH(Table15[[#This Row],[YEAR]],TreeLookup!$C$1:$DE$1,0))</f>
        <v>earlyDocking</v>
      </c>
      <c r="P2847" s="13" t="s">
        <v>6842</v>
      </c>
      <c r="Q2847" s="11" t="s">
        <v>6146</v>
      </c>
      <c r="S2847" s="11">
        <v>1966</v>
      </c>
      <c r="W2847" s="15"/>
    </row>
    <row r="2848" spans="1:26" x14ac:dyDescent="0.25">
      <c r="A2848" s="11" t="s">
        <v>3103</v>
      </c>
      <c r="B2848" s="12" t="s">
        <v>7107</v>
      </c>
      <c r="C2848" s="11">
        <v>200</v>
      </c>
      <c r="D2848" s="11">
        <v>3200</v>
      </c>
      <c r="E2848" s="12" t="s">
        <v>10168</v>
      </c>
      <c r="F2848" s="11" t="s">
        <v>1303</v>
      </c>
      <c r="G2848" s="11" t="s">
        <v>1913</v>
      </c>
      <c r="H2848" s="11" t="s">
        <v>1903</v>
      </c>
      <c r="I2848" s="11" t="s">
        <v>5091</v>
      </c>
      <c r="J2848" s="14">
        <f>VLOOKUP(Table15[[#This Row],[TechRequired]],OldTree!A:B,2,0)</f>
        <v>10</v>
      </c>
      <c r="K2848" s="22" t="s">
        <v>6812</v>
      </c>
      <c r="L2848" s="14" t="s">
        <v>6820</v>
      </c>
      <c r="N2848" s="11" t="str">
        <f>INDEX(TreeLookup!$C$1:$DE$21,MATCH(Table15[[#This Row],[CATEGORY]],TreeLookup!$C$1:$C$21,0),MATCH(Table15[[#This Row],[YEAR]],TreeLookup!$C$1:$DE$1,0))</f>
        <v>earlyDocking</v>
      </c>
      <c r="P2848" s="13" t="s">
        <v>6842</v>
      </c>
      <c r="Q2848" s="11" t="s">
        <v>6146</v>
      </c>
      <c r="S2848" s="11">
        <v>1966</v>
      </c>
      <c r="W2848" s="15"/>
    </row>
    <row r="2849" spans="1:33" x14ac:dyDescent="0.25">
      <c r="A2849" s="11" t="s">
        <v>3098</v>
      </c>
      <c r="B2849" s="12" t="s">
        <v>7108</v>
      </c>
      <c r="C2849" s="11">
        <v>7500</v>
      </c>
      <c r="D2849" s="11">
        <v>10500</v>
      </c>
      <c r="E2849" s="12" t="s">
        <v>10170</v>
      </c>
      <c r="F2849" s="11" t="s">
        <v>1303</v>
      </c>
      <c r="G2849" s="11" t="s">
        <v>1913</v>
      </c>
      <c r="H2849" s="11" t="s">
        <v>1903</v>
      </c>
      <c r="I2849" s="11" t="s">
        <v>5091</v>
      </c>
      <c r="J2849" s="14">
        <f>VLOOKUP(Table15[[#This Row],[TechRequired]],OldTree!A:B,2,0)</f>
        <v>10</v>
      </c>
      <c r="K2849" s="22" t="s">
        <v>6012</v>
      </c>
      <c r="L2849" s="14" t="s">
        <v>8869</v>
      </c>
      <c r="N2849" s="11" t="str">
        <f>INDEX(TreeLookup!$C$1:$DE$21,MATCH(Table15[[#This Row],[CATEGORY]],TreeLookup!$C$1:$C$21,0),MATCH(Table15[[#This Row],[YEAR]],TreeLookup!$C$1:$DE$1,0))</f>
        <v>materialsScienceAdvCapsules</v>
      </c>
      <c r="P2849" s="13" t="s">
        <v>6842</v>
      </c>
      <c r="Q2849" s="11" t="s">
        <v>6146</v>
      </c>
      <c r="S2849" s="11">
        <v>1966</v>
      </c>
      <c r="W2849" s="15"/>
    </row>
    <row r="2850" spans="1:33" x14ac:dyDescent="0.25">
      <c r="A2850" s="11" t="s">
        <v>3051</v>
      </c>
      <c r="B2850" s="12" t="s">
        <v>7109</v>
      </c>
      <c r="C2850" s="11">
        <v>3800</v>
      </c>
      <c r="D2850" s="11">
        <v>7500</v>
      </c>
      <c r="E2850" s="12" t="s">
        <v>10172</v>
      </c>
      <c r="F2850" s="11" t="s">
        <v>1303</v>
      </c>
      <c r="G2850" s="11" t="s">
        <v>1913</v>
      </c>
      <c r="H2850" s="11" t="s">
        <v>1903</v>
      </c>
      <c r="I2850" s="11" t="s">
        <v>5091</v>
      </c>
      <c r="J2850" s="14">
        <f>VLOOKUP(Table15[[#This Row],[TechRequired]],OldTree!A:B,2,0)</f>
        <v>10</v>
      </c>
      <c r="K2850" s="22" t="s">
        <v>6012</v>
      </c>
      <c r="L2850" s="14" t="s">
        <v>8866</v>
      </c>
      <c r="M2850" s="14">
        <v>5</v>
      </c>
      <c r="N2850" s="11" t="str">
        <f>INDEX(TreeLookup!$C$1:$DE$21,MATCH(Table15[[#This Row],[CATEGORY]],TreeLookup!$C$1:$C$21,0),MATCH(Table15[[#This Row],[YEAR]],TreeLookup!$C$1:$DE$1,0))</f>
        <v>materialsScienceAdvCapsules</v>
      </c>
      <c r="P2850" s="13" t="s">
        <v>6842</v>
      </c>
      <c r="Q2850" s="11" t="s">
        <v>6146</v>
      </c>
      <c r="S2850" s="11">
        <v>1966</v>
      </c>
      <c r="W2850" s="15"/>
    </row>
    <row r="2851" spans="1:33" x14ac:dyDescent="0.25">
      <c r="A2851" s="11" t="s">
        <v>104</v>
      </c>
      <c r="B2851" s="12" t="s">
        <v>4742</v>
      </c>
      <c r="C2851" s="11">
        <v>500</v>
      </c>
      <c r="D2851" s="11">
        <v>17500</v>
      </c>
      <c r="E2851" s="12" t="s">
        <v>4743</v>
      </c>
      <c r="F2851" s="11" t="s">
        <v>1284</v>
      </c>
      <c r="G2851" s="11" t="s">
        <v>1380</v>
      </c>
      <c r="H2851" s="11" t="s">
        <v>1903</v>
      </c>
      <c r="I2851" s="11" t="s">
        <v>1903</v>
      </c>
      <c r="J2851" s="14">
        <f>VLOOKUP(Table15[[#This Row],[TechRequired]],OldTree!A:B,2,0)</f>
        <v>4</v>
      </c>
      <c r="K2851" s="22" t="s">
        <v>8944</v>
      </c>
      <c r="L2851" s="14" t="s">
        <v>6808</v>
      </c>
      <c r="N2851" s="11" t="str">
        <f>INDEX(TreeLookup!$C$1:$DE$21,MATCH(Table15[[#This Row],[CATEGORY]],TreeLookup!$C$1:$C$21,0),MATCH(Table15[[#This Row],[YEAR]],TreeLookup!$C$1:$DE$1,0))</f>
        <v>matureAvionics</v>
      </c>
      <c r="P2851" s="13" t="s">
        <v>6843</v>
      </c>
      <c r="Q2851" s="11" t="s">
        <v>6146</v>
      </c>
      <c r="S2851" s="11">
        <v>1966</v>
      </c>
      <c r="W2851" s="15"/>
      <c r="AC2851" s="11" t="s">
        <v>11286</v>
      </c>
      <c r="AG2851" s="11" t="s">
        <v>11286</v>
      </c>
    </row>
    <row r="2852" spans="1:33" x14ac:dyDescent="0.25">
      <c r="A2852" s="11" t="s">
        <v>105</v>
      </c>
      <c r="B2852" s="12" t="s">
        <v>3327</v>
      </c>
      <c r="C2852" s="11">
        <v>2000</v>
      </c>
      <c r="D2852" s="11">
        <v>40000</v>
      </c>
      <c r="E2852" s="12" t="s">
        <v>4751</v>
      </c>
      <c r="F2852" s="11" t="s">
        <v>1284</v>
      </c>
      <c r="G2852" s="11" t="s">
        <v>1380</v>
      </c>
      <c r="H2852" s="11" t="s">
        <v>1903</v>
      </c>
      <c r="I2852" s="11" t="s">
        <v>1903</v>
      </c>
      <c r="J2852" s="14">
        <f>VLOOKUP(Table15[[#This Row],[TechRequired]],OldTree!A:B,2,0)</f>
        <v>4</v>
      </c>
      <c r="K2852" s="22" t="s">
        <v>8944</v>
      </c>
      <c r="L2852" s="14" t="s">
        <v>6808</v>
      </c>
      <c r="N2852" s="11" t="str">
        <f>INDEX(TreeLookup!$C$1:$DE$21,MATCH(Table15[[#This Row],[CATEGORY]],TreeLookup!$C$1:$C$21,0),MATCH(Table15[[#This Row],[YEAR]],TreeLookup!$C$1:$DE$1,0))</f>
        <v>matureAvionics</v>
      </c>
      <c r="P2852" s="13" t="s">
        <v>6843</v>
      </c>
      <c r="Q2852" s="11" t="s">
        <v>6146</v>
      </c>
      <c r="S2852" s="11">
        <v>1966</v>
      </c>
      <c r="W2852" s="15"/>
      <c r="Y2852" s="11" t="s">
        <v>11025</v>
      </c>
      <c r="Z2852" s="11" t="s">
        <v>11286</v>
      </c>
    </row>
    <row r="2853" spans="1:33" x14ac:dyDescent="0.25">
      <c r="A2853" s="11" t="s">
        <v>114</v>
      </c>
      <c r="B2853" s="12" t="s">
        <v>3327</v>
      </c>
      <c r="C2853" s="11">
        <v>2000</v>
      </c>
      <c r="D2853" s="11">
        <v>40000</v>
      </c>
      <c r="E2853" s="12" t="s">
        <v>3328</v>
      </c>
      <c r="F2853" s="11" t="s">
        <v>1284</v>
      </c>
      <c r="G2853" s="21" t="s">
        <v>11292</v>
      </c>
      <c r="H2853" s="11" t="s">
        <v>1903</v>
      </c>
      <c r="I2853" s="11" t="s">
        <v>1903</v>
      </c>
      <c r="J2853" s="14">
        <f>VLOOKUP(Table15[[#This Row],[TechRequired]],OldTree!A:B,2,0)</f>
        <v>4</v>
      </c>
      <c r="K2853" s="22" t="s">
        <v>8944</v>
      </c>
      <c r="L2853" s="14" t="s">
        <v>6808</v>
      </c>
      <c r="N2853" s="11" t="str">
        <f>INDEX(TreeLookup!$C$1:$DE$21,MATCH(Table15[[#This Row],[CATEGORY]],TreeLookup!$C$1:$C$21,0),MATCH(Table15[[#This Row],[YEAR]],TreeLookup!$C$1:$DE$1,0))</f>
        <v>matureAvionics</v>
      </c>
      <c r="P2853" s="13" t="s">
        <v>6843</v>
      </c>
      <c r="Q2853" s="11" t="s">
        <v>6146</v>
      </c>
      <c r="S2853" s="11">
        <v>1966</v>
      </c>
      <c r="W2853" s="15"/>
      <c r="Y2853" s="11" t="s">
        <v>11025</v>
      </c>
      <c r="Z2853" s="11" t="s">
        <v>11286</v>
      </c>
    </row>
    <row r="2854" spans="1:33" x14ac:dyDescent="0.25">
      <c r="A2854" s="11" t="s">
        <v>3123</v>
      </c>
      <c r="B2854" s="12" t="s">
        <v>7110</v>
      </c>
      <c r="C2854" s="11">
        <v>52000</v>
      </c>
      <c r="D2854" s="11">
        <v>825000</v>
      </c>
      <c r="E2854" s="12" t="s">
        <v>10171</v>
      </c>
      <c r="F2854" s="11" t="s">
        <v>1303</v>
      </c>
      <c r="G2854" s="11" t="s">
        <v>1913</v>
      </c>
      <c r="H2854" s="11" t="s">
        <v>1903</v>
      </c>
      <c r="I2854" s="11" t="s">
        <v>5091</v>
      </c>
      <c r="J2854" s="14">
        <f>VLOOKUP(Table15[[#This Row],[TechRequired]],OldTree!A:B,2,0)</f>
        <v>10</v>
      </c>
      <c r="K2854" s="22" t="s">
        <v>6012</v>
      </c>
      <c r="L2854" s="14" t="s">
        <v>8646</v>
      </c>
      <c r="M2854" s="14">
        <v>5</v>
      </c>
      <c r="N2854" s="11" t="str">
        <f>INDEX(TreeLookup!$C$1:$DE$21,MATCH(Table15[[#This Row],[CATEGORY]],TreeLookup!$C$1:$C$21,0),MATCH(Table15[[#This Row],[YEAR]],TreeLookup!$C$1:$DE$1,0))</f>
        <v>materialsScienceAdvCapsules</v>
      </c>
      <c r="P2854" s="13" t="s">
        <v>6842</v>
      </c>
      <c r="Q2854" s="11" t="s">
        <v>6146</v>
      </c>
      <c r="S2854" s="11">
        <v>1966</v>
      </c>
      <c r="W2854" s="15"/>
    </row>
    <row r="2855" spans="1:33" x14ac:dyDescent="0.25">
      <c r="A2855" s="11" t="s">
        <v>3118</v>
      </c>
      <c r="B2855" s="12" t="s">
        <v>7187</v>
      </c>
      <c r="C2855" s="11">
        <v>175500</v>
      </c>
      <c r="D2855" s="11">
        <v>425000</v>
      </c>
      <c r="E2855" s="12" t="s">
        <v>10285</v>
      </c>
      <c r="F2855" s="11" t="s">
        <v>1303</v>
      </c>
      <c r="G2855" s="11" t="s">
        <v>1913</v>
      </c>
      <c r="H2855" s="11" t="s">
        <v>1903</v>
      </c>
      <c r="I2855" s="11" t="s">
        <v>5091</v>
      </c>
      <c r="J2855" s="14">
        <f>VLOOKUP(Table15[[#This Row],[TechRequired]],OldTree!A:B,2,0)</f>
        <v>10</v>
      </c>
      <c r="K2855" s="22" t="s">
        <v>6012</v>
      </c>
      <c r="L2855" s="14" t="s">
        <v>8646</v>
      </c>
      <c r="M2855" s="14">
        <v>7</v>
      </c>
      <c r="N2855" s="11" t="str">
        <f>INDEX(TreeLookup!$C$1:$DE$21,MATCH(Table15[[#This Row],[CATEGORY]],TreeLookup!$C$1:$C$21,0),MATCH(Table15[[#This Row],[YEAR]],TreeLookup!$C$1:$DE$1,0))</f>
        <v>materialsScienceSpaceStation</v>
      </c>
      <c r="P2855" s="13" t="s">
        <v>6842</v>
      </c>
      <c r="Q2855" s="11" t="s">
        <v>6676</v>
      </c>
      <c r="S2855" s="11">
        <v>1977</v>
      </c>
      <c r="W2855" s="15"/>
    </row>
    <row r="2856" spans="1:33" x14ac:dyDescent="0.25">
      <c r="A2856" s="11" t="s">
        <v>3052</v>
      </c>
      <c r="B2856" s="12" t="s">
        <v>7294</v>
      </c>
      <c r="C2856" s="11">
        <v>3800</v>
      </c>
      <c r="D2856" s="11">
        <v>7500</v>
      </c>
      <c r="E2856" s="12" t="s">
        <v>10313</v>
      </c>
      <c r="F2856" s="11" t="s">
        <v>1377</v>
      </c>
      <c r="G2856" s="11" t="s">
        <v>1913</v>
      </c>
      <c r="H2856" s="11" t="s">
        <v>1903</v>
      </c>
      <c r="I2856" s="11" t="s">
        <v>5091</v>
      </c>
      <c r="J2856" s="14">
        <f>VLOOKUP(Table15[[#This Row],[TechRequired]],OldTree!A:B,2,0)</f>
        <v>6</v>
      </c>
      <c r="K2856" s="22" t="s">
        <v>6012</v>
      </c>
      <c r="L2856" s="14" t="s">
        <v>8866</v>
      </c>
      <c r="M2856" s="14">
        <v>8</v>
      </c>
      <c r="N2856" s="11" t="str">
        <f>INDEX(TreeLookup!$C$1:$DE$21,MATCH(Table15[[#This Row],[CATEGORY]],TreeLookup!$C$1:$C$21,0),MATCH(Table15[[#This Row],[YEAR]],TreeLookup!$C$1:$DE$1,0))</f>
        <v>materialsScienceSpaceplanes</v>
      </c>
      <c r="P2856" s="13" t="s">
        <v>6842</v>
      </c>
      <c r="Q2856" s="11" t="s">
        <v>6677</v>
      </c>
      <c r="S2856" s="11">
        <v>1981</v>
      </c>
      <c r="U2856" s="21" t="s">
        <v>8963</v>
      </c>
      <c r="W2856" s="15"/>
    </row>
    <row r="2857" spans="1:33" x14ac:dyDescent="0.25">
      <c r="A2857" s="11" t="s">
        <v>3119</v>
      </c>
      <c r="B2857" s="12" t="s">
        <v>7295</v>
      </c>
      <c r="C2857" s="11">
        <v>195500</v>
      </c>
      <c r="D2857" s="11">
        <v>425000</v>
      </c>
      <c r="E2857" s="12" t="s">
        <v>10311</v>
      </c>
      <c r="F2857" s="11" t="s">
        <v>1303</v>
      </c>
      <c r="G2857" s="11" t="s">
        <v>1913</v>
      </c>
      <c r="H2857" s="11" t="s">
        <v>1903</v>
      </c>
      <c r="I2857" s="11" t="s">
        <v>5091</v>
      </c>
      <c r="J2857" s="14">
        <f>VLOOKUP(Table15[[#This Row],[TechRequired]],OldTree!A:B,2,0)</f>
        <v>10</v>
      </c>
      <c r="K2857" s="22" t="s">
        <v>6012</v>
      </c>
      <c r="L2857" s="14" t="s">
        <v>8646</v>
      </c>
      <c r="M2857" s="14">
        <v>8</v>
      </c>
      <c r="N2857" s="11" t="str">
        <f>INDEX(TreeLookup!$C$1:$DE$21,MATCH(Table15[[#This Row],[CATEGORY]],TreeLookup!$C$1:$C$21,0),MATCH(Table15[[#This Row],[YEAR]],TreeLookup!$C$1:$DE$1,0))</f>
        <v>materialsScienceSpaceplanes</v>
      </c>
      <c r="P2857" s="13" t="s">
        <v>6842</v>
      </c>
      <c r="Q2857" s="11" t="s">
        <v>6677</v>
      </c>
      <c r="S2857" s="11">
        <v>1981</v>
      </c>
      <c r="U2857" s="21" t="s">
        <v>8963</v>
      </c>
      <c r="W2857" s="15"/>
    </row>
    <row r="2858" spans="1:33" x14ac:dyDescent="0.25">
      <c r="A2858" s="11" t="s">
        <v>3124</v>
      </c>
      <c r="B2858" s="12" t="s">
        <v>7296</v>
      </c>
      <c r="C2858" s="11">
        <v>82000</v>
      </c>
      <c r="D2858" s="11">
        <v>825000</v>
      </c>
      <c r="E2858" s="12" t="s">
        <v>10312</v>
      </c>
      <c r="F2858" s="11" t="s">
        <v>1303</v>
      </c>
      <c r="G2858" s="11" t="s">
        <v>1913</v>
      </c>
      <c r="H2858" s="11" t="s">
        <v>1903</v>
      </c>
      <c r="I2858" s="11" t="s">
        <v>5091</v>
      </c>
      <c r="J2858" s="14">
        <f>VLOOKUP(Table15[[#This Row],[TechRequired]],OldTree!A:B,2,0)</f>
        <v>10</v>
      </c>
      <c r="K2858" s="22" t="s">
        <v>6012</v>
      </c>
      <c r="L2858" s="14" t="s">
        <v>8646</v>
      </c>
      <c r="M2858" s="14">
        <v>8</v>
      </c>
      <c r="N2858" s="11" t="str">
        <f>INDEX(TreeLookup!$C$1:$DE$21,MATCH(Table15[[#This Row],[CATEGORY]],TreeLookup!$C$1:$C$21,0),MATCH(Table15[[#This Row],[YEAR]],TreeLookup!$C$1:$DE$1,0))</f>
        <v>materialsScienceSpaceplanes</v>
      </c>
      <c r="P2858" s="13" t="s">
        <v>6842</v>
      </c>
      <c r="Q2858" s="11" t="s">
        <v>6677</v>
      </c>
      <c r="S2858" s="11">
        <v>1981</v>
      </c>
      <c r="U2858" s="21" t="s">
        <v>8963</v>
      </c>
      <c r="W2858" s="15"/>
    </row>
    <row r="2859" spans="1:33" x14ac:dyDescent="0.25">
      <c r="A2859" s="11" t="s">
        <v>3115</v>
      </c>
      <c r="B2859" s="12" t="s">
        <v>7011</v>
      </c>
      <c r="C2859" s="11">
        <v>185500</v>
      </c>
      <c r="D2859" s="11">
        <v>425000</v>
      </c>
      <c r="E2859" s="12" t="s">
        <v>10070</v>
      </c>
      <c r="F2859" s="11" t="s">
        <v>1303</v>
      </c>
      <c r="G2859" s="11" t="s">
        <v>1913</v>
      </c>
      <c r="H2859" s="11" t="s">
        <v>1903</v>
      </c>
      <c r="I2859" s="11" t="s">
        <v>5091</v>
      </c>
      <c r="J2859" s="14">
        <f>VLOOKUP(Table15[[#This Row],[TechRequired]],OldTree!A:B,2,0)</f>
        <v>10</v>
      </c>
      <c r="K2859" s="22" t="s">
        <v>6012</v>
      </c>
      <c r="L2859" s="14" t="s">
        <v>8646</v>
      </c>
      <c r="M2859" s="14">
        <v>3</v>
      </c>
      <c r="N2859" s="11" t="str">
        <f>INDEX(TreeLookup!$C$1:$DE$21,MATCH(Table15[[#This Row],[CATEGORY]],TreeLookup!$C$1:$C$21,0),MATCH(Table15[[#This Row],[YEAR]],TreeLookup!$C$1:$DE$1,0))</f>
        <v>materialsScienceHuman</v>
      </c>
      <c r="P2859" s="13" t="s">
        <v>6842</v>
      </c>
      <c r="Q2859" s="11" t="s">
        <v>6143</v>
      </c>
      <c r="S2859" s="11">
        <v>1961</v>
      </c>
      <c r="W2859" s="15"/>
    </row>
    <row r="2860" spans="1:33" x14ac:dyDescent="0.25">
      <c r="A2860" s="11" t="s">
        <v>143</v>
      </c>
      <c r="B2860" s="12" t="s">
        <v>4778</v>
      </c>
      <c r="C2860" s="11">
        <v>50</v>
      </c>
      <c r="D2860" s="11">
        <v>1000</v>
      </c>
      <c r="E2860" s="12" t="s">
        <v>4779</v>
      </c>
      <c r="F2860" s="11" t="s">
        <v>1287</v>
      </c>
      <c r="G2860" s="11" t="s">
        <v>1380</v>
      </c>
      <c r="H2860" s="11" t="s">
        <v>1903</v>
      </c>
      <c r="I2860" s="11" t="s">
        <v>1903</v>
      </c>
      <c r="J2860" s="14">
        <f>VLOOKUP(Table15[[#This Row],[TechRequired]],OldTree!A:B,2,0)</f>
        <v>3</v>
      </c>
      <c r="K2860" s="22" t="s">
        <v>6812</v>
      </c>
      <c r="L2860" s="14" t="s">
        <v>6820</v>
      </c>
      <c r="N2860" s="11" t="str">
        <f>INDEX(TreeLookup!$C$1:$DE$21,MATCH(Table15[[#This Row],[CATEGORY]],TreeLookup!$C$1:$C$21,0),MATCH(Table15[[#This Row],[YEAR]],TreeLookup!$C$1:$DE$1,0))</f>
        <v>earlyDocking</v>
      </c>
      <c r="P2860" s="13" t="s">
        <v>6843</v>
      </c>
      <c r="Q2860" s="11" t="s">
        <v>6146</v>
      </c>
      <c r="S2860" s="11">
        <v>1966</v>
      </c>
      <c r="W2860" s="15"/>
    </row>
    <row r="2861" spans="1:33" x14ac:dyDescent="0.25">
      <c r="A2861" s="11" t="s">
        <v>144</v>
      </c>
      <c r="B2861" s="12" t="s">
        <v>1769</v>
      </c>
      <c r="C2861" s="11">
        <v>1800</v>
      </c>
      <c r="D2861" s="11">
        <v>36000</v>
      </c>
      <c r="E2861" s="12" t="s">
        <v>4764</v>
      </c>
      <c r="F2861" s="11" t="s">
        <v>1287</v>
      </c>
      <c r="G2861" s="11" t="s">
        <v>1380</v>
      </c>
      <c r="H2861" s="11" t="s">
        <v>1903</v>
      </c>
      <c r="I2861" s="11" t="s">
        <v>1903</v>
      </c>
      <c r="J2861" s="14">
        <f>VLOOKUP(Table15[[#This Row],[TechRequired]],OldTree!A:B,2,0)</f>
        <v>3</v>
      </c>
      <c r="K2861" s="22" t="s">
        <v>6012</v>
      </c>
      <c r="L2861" s="14" t="s">
        <v>8646</v>
      </c>
      <c r="M2861" s="14">
        <v>5</v>
      </c>
      <c r="N2861" s="11" t="str">
        <f>INDEX(TreeLookup!$C$1:$DE$21,MATCH(Table15[[#This Row],[CATEGORY]],TreeLookup!$C$1:$C$21,0),MATCH(Table15[[#This Row],[YEAR]],TreeLookup!$C$1:$DE$1,0))</f>
        <v>materialsScienceAdvCapsules</v>
      </c>
      <c r="P2861" s="13" t="s">
        <v>6843</v>
      </c>
      <c r="Q2861" s="11" t="s">
        <v>6146</v>
      </c>
      <c r="S2861" s="11">
        <v>1966</v>
      </c>
      <c r="W2861" s="15"/>
    </row>
    <row r="2862" spans="1:33" x14ac:dyDescent="0.25">
      <c r="A2862" s="11" t="s">
        <v>138</v>
      </c>
      <c r="B2862" s="12" t="s">
        <v>4762</v>
      </c>
      <c r="C2862" s="11">
        <v>1800</v>
      </c>
      <c r="D2862" s="11">
        <v>36000</v>
      </c>
      <c r="E2862" s="12" t="s">
        <v>4763</v>
      </c>
      <c r="F2862" s="11" t="s">
        <v>1287</v>
      </c>
      <c r="G2862" s="11" t="s">
        <v>1380</v>
      </c>
      <c r="H2862" s="11" t="s">
        <v>1903</v>
      </c>
      <c r="I2862" s="11" t="s">
        <v>1903</v>
      </c>
      <c r="J2862" s="14">
        <f>VLOOKUP(Table15[[#This Row],[TechRequired]],OldTree!A:B,2,0)</f>
        <v>3</v>
      </c>
      <c r="K2862" s="22" t="s">
        <v>6012</v>
      </c>
      <c r="L2862" s="14" t="s">
        <v>8646</v>
      </c>
      <c r="M2862" s="14">
        <v>5</v>
      </c>
      <c r="N2862" s="11" t="str">
        <f>INDEX(TreeLookup!$C$1:$DE$21,MATCH(Table15[[#This Row],[CATEGORY]],TreeLookup!$C$1:$C$21,0),MATCH(Table15[[#This Row],[YEAR]],TreeLookup!$C$1:$DE$1,0))</f>
        <v>materialsScienceAdvCapsules</v>
      </c>
      <c r="P2862" s="13" t="s">
        <v>6843</v>
      </c>
      <c r="Q2862" s="11" t="s">
        <v>6146</v>
      </c>
      <c r="S2862" s="11">
        <v>1966</v>
      </c>
      <c r="W2862" s="15"/>
    </row>
    <row r="2863" spans="1:33" x14ac:dyDescent="0.25">
      <c r="A2863" s="11" t="s">
        <v>55</v>
      </c>
      <c r="B2863" s="12" t="s">
        <v>4765</v>
      </c>
      <c r="C2863" s="11">
        <v>400</v>
      </c>
      <c r="D2863" s="11">
        <v>14000</v>
      </c>
      <c r="E2863" s="12" t="s">
        <v>4766</v>
      </c>
      <c r="F2863" s="11" t="s">
        <v>1281</v>
      </c>
      <c r="G2863" s="11" t="s">
        <v>1380</v>
      </c>
      <c r="H2863" s="11" t="s">
        <v>1903</v>
      </c>
      <c r="I2863" s="11" t="s">
        <v>1903</v>
      </c>
      <c r="J2863" s="14">
        <f>VLOOKUP(Table15[[#This Row],[TechRequired]],OldTree!A:B,2,0)</f>
        <v>4</v>
      </c>
      <c r="K2863" s="22" t="s">
        <v>6012</v>
      </c>
      <c r="L2863" s="14" t="s">
        <v>8646</v>
      </c>
      <c r="M2863" s="14">
        <v>5</v>
      </c>
      <c r="N2863" s="11" t="str">
        <f>INDEX(TreeLookup!$C$1:$DE$21,MATCH(Table15[[#This Row],[CATEGORY]],TreeLookup!$C$1:$C$21,0),MATCH(Table15[[#This Row],[YEAR]],TreeLookup!$C$1:$DE$1,0))</f>
        <v>materialsScienceLunar</v>
      </c>
      <c r="P2863" s="13" t="s">
        <v>6843</v>
      </c>
      <c r="Q2863" s="11" t="s">
        <v>6111</v>
      </c>
      <c r="S2863" s="11">
        <v>1967</v>
      </c>
      <c r="W2863" s="15"/>
    </row>
    <row r="2864" spans="1:33" x14ac:dyDescent="0.25">
      <c r="A2864" s="11" t="s">
        <v>57</v>
      </c>
      <c r="B2864" s="12" t="s">
        <v>4780</v>
      </c>
      <c r="C2864" s="11">
        <v>100</v>
      </c>
      <c r="D2864" s="11">
        <v>7000</v>
      </c>
      <c r="E2864" s="12" t="s">
        <v>4781</v>
      </c>
      <c r="F2864" s="11" t="s">
        <v>1281</v>
      </c>
      <c r="G2864" s="11" t="s">
        <v>1380</v>
      </c>
      <c r="H2864" s="11" t="s">
        <v>1903</v>
      </c>
      <c r="I2864" s="11" t="s">
        <v>1903</v>
      </c>
      <c r="J2864" s="14">
        <f>VLOOKUP(Table15[[#This Row],[TechRequired]],OldTree!A:B,2,0)</f>
        <v>4</v>
      </c>
      <c r="K2864" s="22" t="s">
        <v>6012</v>
      </c>
      <c r="L2864" s="14" t="s">
        <v>8869</v>
      </c>
      <c r="N2864" s="11" t="str">
        <f>INDEX(TreeLookup!$C$1:$DE$21,MATCH(Table15[[#This Row],[CATEGORY]],TreeLookup!$C$1:$C$21,0),MATCH(Table15[[#This Row],[YEAR]],TreeLookup!$C$1:$DE$1,0))</f>
        <v>materialsScienceLunar</v>
      </c>
      <c r="P2864" s="13" t="s">
        <v>6843</v>
      </c>
      <c r="Q2864" s="11" t="s">
        <v>6111</v>
      </c>
      <c r="S2864" s="11">
        <v>1967</v>
      </c>
      <c r="W2864" s="15"/>
    </row>
    <row r="2865" spans="1:38" x14ac:dyDescent="0.25">
      <c r="A2865" s="11" t="s">
        <v>60</v>
      </c>
      <c r="B2865" s="12" t="s">
        <v>4772</v>
      </c>
      <c r="C2865" s="11">
        <v>100</v>
      </c>
      <c r="D2865" s="11">
        <v>3500</v>
      </c>
      <c r="E2865" s="12" t="s">
        <v>4773</v>
      </c>
      <c r="F2865" s="11" t="s">
        <v>1281</v>
      </c>
      <c r="G2865" s="11" t="s">
        <v>1380</v>
      </c>
      <c r="H2865" s="11" t="s">
        <v>1903</v>
      </c>
      <c r="I2865" s="11" t="s">
        <v>1903</v>
      </c>
      <c r="J2865" s="14">
        <f>VLOOKUP(Table15[[#This Row],[TechRequired]],OldTree!A:B,2,0)</f>
        <v>4</v>
      </c>
      <c r="K2865" s="22" t="s">
        <v>6012</v>
      </c>
      <c r="L2865" s="14" t="s">
        <v>8869</v>
      </c>
      <c r="N2865" s="11" t="str">
        <f>INDEX(TreeLookup!$C$1:$DE$21,MATCH(Table15[[#This Row],[CATEGORY]],TreeLookup!$C$1:$C$21,0),MATCH(Table15[[#This Row],[YEAR]],TreeLookup!$C$1:$DE$1,0))</f>
        <v>materialsScienceLunar</v>
      </c>
      <c r="P2865" s="13" t="s">
        <v>6843</v>
      </c>
      <c r="Q2865" s="11" t="s">
        <v>6111</v>
      </c>
      <c r="S2865" s="11">
        <v>1967</v>
      </c>
      <c r="W2865" s="15"/>
    </row>
    <row r="2866" spans="1:38" x14ac:dyDescent="0.25">
      <c r="A2866" s="11" t="s">
        <v>53</v>
      </c>
      <c r="B2866" s="12" t="s">
        <v>4758</v>
      </c>
      <c r="C2866" s="11">
        <v>400</v>
      </c>
      <c r="D2866" s="11">
        <v>14000</v>
      </c>
      <c r="E2866" s="12" t="s">
        <v>4759</v>
      </c>
      <c r="F2866" s="11" t="s">
        <v>1281</v>
      </c>
      <c r="G2866" s="11" t="s">
        <v>1380</v>
      </c>
      <c r="H2866" s="11" t="s">
        <v>1903</v>
      </c>
      <c r="I2866" s="11" t="s">
        <v>1903</v>
      </c>
      <c r="J2866" s="14">
        <f>VLOOKUP(Table15[[#This Row],[TechRequired]],OldTree!A:B,2,0)</f>
        <v>4</v>
      </c>
      <c r="K2866" s="22" t="s">
        <v>6012</v>
      </c>
      <c r="L2866" s="14" t="s">
        <v>8646</v>
      </c>
      <c r="M2866" s="14">
        <v>5</v>
      </c>
      <c r="N2866" s="11" t="str">
        <f>INDEX(TreeLookup!$C$1:$DE$21,MATCH(Table15[[#This Row],[CATEGORY]],TreeLookup!$C$1:$C$21,0),MATCH(Table15[[#This Row],[YEAR]],TreeLookup!$C$1:$DE$1,0))</f>
        <v>materialsScienceLunar</v>
      </c>
      <c r="P2866" s="13" t="s">
        <v>6843</v>
      </c>
      <c r="Q2866" s="11" t="s">
        <v>6111</v>
      </c>
      <c r="S2866" s="11">
        <v>1967</v>
      </c>
      <c r="W2866" s="15"/>
    </row>
    <row r="2867" spans="1:38" x14ac:dyDescent="0.25">
      <c r="A2867" s="11" t="s">
        <v>54</v>
      </c>
      <c r="B2867" s="12" t="s">
        <v>4760</v>
      </c>
      <c r="C2867" s="11">
        <v>2500</v>
      </c>
      <c r="D2867" s="11">
        <v>50000</v>
      </c>
      <c r="E2867" s="12" t="s">
        <v>4761</v>
      </c>
      <c r="F2867" s="11" t="s">
        <v>1281</v>
      </c>
      <c r="G2867" s="11" t="s">
        <v>1380</v>
      </c>
      <c r="H2867" s="11" t="s">
        <v>1903</v>
      </c>
      <c r="I2867" s="11" t="s">
        <v>1903</v>
      </c>
      <c r="J2867" s="14">
        <f>VLOOKUP(Table15[[#This Row],[TechRequired]],OldTree!A:B,2,0)</f>
        <v>4</v>
      </c>
      <c r="K2867" s="22" t="s">
        <v>6012</v>
      </c>
      <c r="L2867" s="14" t="s">
        <v>8646</v>
      </c>
      <c r="M2867" s="14">
        <v>5</v>
      </c>
      <c r="N2867" s="11" t="str">
        <f>INDEX(TreeLookup!$C$1:$DE$21,MATCH(Table15[[#This Row],[CATEGORY]],TreeLookup!$C$1:$C$21,0),MATCH(Table15[[#This Row],[YEAR]],TreeLookup!$C$1:$DE$1,0))</f>
        <v>materialsScienceAdvCapsules</v>
      </c>
      <c r="P2867" s="13" t="s">
        <v>6843</v>
      </c>
      <c r="Q2867" s="11" t="s">
        <v>6146</v>
      </c>
      <c r="S2867" s="11">
        <v>1966</v>
      </c>
      <c r="W2867" s="15"/>
    </row>
    <row r="2868" spans="1:38" x14ac:dyDescent="0.25">
      <c r="A2868" s="11" t="s">
        <v>58</v>
      </c>
      <c r="B2868" s="12" t="s">
        <v>4769</v>
      </c>
      <c r="C2868" s="11">
        <v>500</v>
      </c>
      <c r="D2868" s="11">
        <v>17500</v>
      </c>
      <c r="E2868" s="12" t="s">
        <v>4771</v>
      </c>
      <c r="F2868" s="11" t="s">
        <v>1281</v>
      </c>
      <c r="G2868" s="11" t="s">
        <v>1380</v>
      </c>
      <c r="H2868" s="11" t="s">
        <v>1903</v>
      </c>
      <c r="I2868" s="11" t="s">
        <v>1903</v>
      </c>
      <c r="J2868" s="14">
        <f>VLOOKUP(Table15[[#This Row],[TechRequired]],OldTree!A:B,2,0)</f>
        <v>4</v>
      </c>
      <c r="K2868" s="22" t="s">
        <v>6012</v>
      </c>
      <c r="L2868" s="14" t="s">
        <v>8869</v>
      </c>
      <c r="N2868" s="11" t="str">
        <f>INDEX(TreeLookup!$C$1:$DE$21,MATCH(Table15[[#This Row],[CATEGORY]],TreeLookup!$C$1:$C$21,0),MATCH(Table15[[#This Row],[YEAR]],TreeLookup!$C$1:$DE$1,0))</f>
        <v>materialsScienceLunar</v>
      </c>
      <c r="P2868" s="13" t="s">
        <v>6843</v>
      </c>
      <c r="Q2868" s="11" t="s">
        <v>6111</v>
      </c>
      <c r="S2868" s="11">
        <v>1967</v>
      </c>
      <c r="W2868" s="15"/>
      <c r="AL2868" s="11" t="s">
        <v>11286</v>
      </c>
    </row>
    <row r="2869" spans="1:38" x14ac:dyDescent="0.25">
      <c r="A2869" s="11" t="s">
        <v>59</v>
      </c>
      <c r="B2869" s="12" t="s">
        <v>4769</v>
      </c>
      <c r="C2869" s="11">
        <v>100</v>
      </c>
      <c r="D2869" s="11">
        <v>3500</v>
      </c>
      <c r="E2869" s="12" t="s">
        <v>4770</v>
      </c>
      <c r="F2869" s="11" t="s">
        <v>1281</v>
      </c>
      <c r="G2869" s="11" t="s">
        <v>1380</v>
      </c>
      <c r="H2869" s="11" t="s">
        <v>1903</v>
      </c>
      <c r="I2869" s="11" t="s">
        <v>1903</v>
      </c>
      <c r="J2869" s="14">
        <f>VLOOKUP(Table15[[#This Row],[TechRequired]],OldTree!A:B,2,0)</f>
        <v>4</v>
      </c>
      <c r="K2869" s="22" t="s">
        <v>6012</v>
      </c>
      <c r="L2869" s="14" t="s">
        <v>8869</v>
      </c>
      <c r="N2869" s="11" t="str">
        <f>INDEX(TreeLookup!$C$1:$DE$21,MATCH(Table15[[#This Row],[CATEGORY]],TreeLookup!$C$1:$C$21,0),MATCH(Table15[[#This Row],[YEAR]],TreeLookup!$C$1:$DE$1,0))</f>
        <v>materialsScienceLunar</v>
      </c>
      <c r="P2869" s="13" t="s">
        <v>6843</v>
      </c>
      <c r="Q2869" s="11" t="s">
        <v>6111</v>
      </c>
      <c r="S2869" s="11">
        <v>1967</v>
      </c>
      <c r="W2869" s="15"/>
      <c r="AL2869" s="11" t="s">
        <v>11286</v>
      </c>
    </row>
    <row r="2870" spans="1:38" x14ac:dyDescent="0.25">
      <c r="A2870" s="11" t="s">
        <v>68</v>
      </c>
      <c r="B2870" s="12" t="s">
        <v>4767</v>
      </c>
      <c r="C2870" s="11">
        <v>400</v>
      </c>
      <c r="D2870" s="11">
        <v>14000</v>
      </c>
      <c r="E2870" s="12" t="s">
        <v>4768</v>
      </c>
      <c r="F2870" s="11" t="s">
        <v>1281</v>
      </c>
      <c r="G2870" s="11" t="s">
        <v>1380</v>
      </c>
      <c r="H2870" s="11" t="s">
        <v>1903</v>
      </c>
      <c r="I2870" s="11" t="s">
        <v>1903</v>
      </c>
      <c r="J2870" s="14">
        <f>VLOOKUP(Table15[[#This Row],[TechRequired]],OldTree!A:B,2,0)</f>
        <v>4</v>
      </c>
      <c r="K2870" s="22" t="s">
        <v>6012</v>
      </c>
      <c r="L2870" s="14" t="s">
        <v>8875</v>
      </c>
      <c r="N2870" s="11" t="str">
        <f>INDEX(TreeLookup!$C$1:$DE$21,MATCH(Table15[[#This Row],[CATEGORY]],TreeLookup!$C$1:$C$21,0),MATCH(Table15[[#This Row],[YEAR]],TreeLookup!$C$1:$DE$1,0))</f>
        <v>materialsScienceLunar</v>
      </c>
      <c r="P2870" s="13" t="s">
        <v>6843</v>
      </c>
      <c r="Q2870" s="11" t="s">
        <v>6111</v>
      </c>
      <c r="S2870" s="11">
        <v>1967</v>
      </c>
      <c r="W2870" s="15"/>
    </row>
    <row r="2871" spans="1:38" x14ac:dyDescent="0.25">
      <c r="A2871" s="11" t="s">
        <v>3106</v>
      </c>
      <c r="B2871" s="12" t="s">
        <v>7115</v>
      </c>
      <c r="C2871" s="11">
        <v>300</v>
      </c>
      <c r="D2871" s="11">
        <v>3200</v>
      </c>
      <c r="E2871" s="12" t="s">
        <v>10188</v>
      </c>
      <c r="F2871" s="11" t="s">
        <v>1303</v>
      </c>
      <c r="G2871" s="11" t="s">
        <v>1913</v>
      </c>
      <c r="H2871" s="11" t="s">
        <v>1903</v>
      </c>
      <c r="I2871" s="11" t="s">
        <v>5091</v>
      </c>
      <c r="J2871" s="14">
        <f>VLOOKUP(Table15[[#This Row],[TechRequired]],OldTree!A:B,2,0)</f>
        <v>10</v>
      </c>
      <c r="K2871" s="22" t="s">
        <v>6812</v>
      </c>
      <c r="L2871" s="14" t="s">
        <v>6820</v>
      </c>
      <c r="N2871" s="11" t="str">
        <f>INDEX(TreeLookup!$C$1:$DE$21,MATCH(Table15[[#This Row],[CATEGORY]],TreeLookup!$C$1:$C$21,0),MATCH(Table15[[#This Row],[YEAR]],TreeLookup!$C$1:$DE$1,0))</f>
        <v>advancedFlightControl</v>
      </c>
      <c r="P2871" s="13" t="s">
        <v>6842</v>
      </c>
      <c r="Q2871" s="11" t="s">
        <v>6111</v>
      </c>
      <c r="S2871" s="11">
        <v>1967</v>
      </c>
      <c r="W2871" s="15"/>
    </row>
    <row r="2872" spans="1:38" x14ac:dyDescent="0.25">
      <c r="A2872" s="11" t="s">
        <v>3109</v>
      </c>
      <c r="B2872" s="12" t="s">
        <v>7538</v>
      </c>
      <c r="C2872" s="11">
        <v>25500</v>
      </c>
      <c r="D2872" s="11">
        <v>90000</v>
      </c>
      <c r="E2872" s="12" t="s">
        <v>10185</v>
      </c>
      <c r="F2872" s="11" t="s">
        <v>1303</v>
      </c>
      <c r="G2872" s="11" t="s">
        <v>1913</v>
      </c>
      <c r="H2872" s="11" t="s">
        <v>1903</v>
      </c>
      <c r="I2872" s="11" t="s">
        <v>5091</v>
      </c>
      <c r="J2872" s="14">
        <f>VLOOKUP(Table15[[#This Row],[TechRequired]],OldTree!A:B,2,0)</f>
        <v>10</v>
      </c>
      <c r="K2872" s="22" t="s">
        <v>8944</v>
      </c>
      <c r="L2872" s="14" t="s">
        <v>6808</v>
      </c>
      <c r="N2872" s="11" t="str">
        <f>INDEX(TreeLookup!$C$1:$DE$21,MATCH(Table15[[#This Row],[CATEGORY]],TreeLookup!$C$1:$C$21,0),MATCH(Table15[[#This Row],[YEAR]],TreeLookup!$C$1:$DE$1,0))</f>
        <v>largeScaleAvionics</v>
      </c>
      <c r="P2872" s="13" t="s">
        <v>6842</v>
      </c>
      <c r="Q2872" s="11" t="s">
        <v>6111</v>
      </c>
      <c r="S2872" s="11">
        <v>1967</v>
      </c>
      <c r="W2872" s="15"/>
    </row>
    <row r="2873" spans="1:38" x14ac:dyDescent="0.25">
      <c r="A2873" s="11" t="s">
        <v>3045</v>
      </c>
      <c r="B2873" s="12" t="s">
        <v>7117</v>
      </c>
      <c r="C2873" s="11">
        <v>4500</v>
      </c>
      <c r="D2873" s="11">
        <v>7500</v>
      </c>
      <c r="E2873" s="12" t="s">
        <v>10196</v>
      </c>
      <c r="F2873" s="11" t="s">
        <v>1303</v>
      </c>
      <c r="G2873" s="11" t="s">
        <v>1913</v>
      </c>
      <c r="H2873" s="11" t="s">
        <v>1903</v>
      </c>
      <c r="I2873" s="11" t="s">
        <v>5091</v>
      </c>
      <c r="J2873" s="14">
        <f>VLOOKUP(Table15[[#This Row],[TechRequired]],OldTree!A:B,2,0)</f>
        <v>10</v>
      </c>
      <c r="K2873" s="22" t="s">
        <v>6012</v>
      </c>
      <c r="L2873" s="14" t="s">
        <v>8866</v>
      </c>
      <c r="M2873" s="14">
        <v>5</v>
      </c>
      <c r="N2873" s="11" t="str">
        <f>INDEX(TreeLookup!$C$1:$DE$21,MATCH(Table15[[#This Row],[CATEGORY]],TreeLookup!$C$1:$C$21,0),MATCH(Table15[[#This Row],[YEAR]],TreeLookup!$C$1:$DE$1,0))</f>
        <v>materialsScienceLunar</v>
      </c>
      <c r="P2873" s="13" t="s">
        <v>6842</v>
      </c>
      <c r="Q2873" s="11" t="s">
        <v>6111</v>
      </c>
      <c r="S2873" s="11">
        <v>1967</v>
      </c>
      <c r="W2873" s="15"/>
    </row>
    <row r="2874" spans="1:38" x14ac:dyDescent="0.25">
      <c r="A2874" s="11" t="s">
        <v>3099</v>
      </c>
      <c r="B2874" s="12" t="s">
        <v>7118</v>
      </c>
      <c r="C2874" s="11">
        <v>2500</v>
      </c>
      <c r="D2874" s="11">
        <v>9500</v>
      </c>
      <c r="E2874" s="12" t="s">
        <v>10197</v>
      </c>
      <c r="F2874" s="11" t="s">
        <v>1303</v>
      </c>
      <c r="G2874" s="11" t="s">
        <v>1913</v>
      </c>
      <c r="H2874" s="11" t="s">
        <v>1903</v>
      </c>
      <c r="I2874" s="11" t="s">
        <v>5091</v>
      </c>
      <c r="J2874" s="14">
        <f>VLOOKUP(Table15[[#This Row],[TechRequired]],OldTree!A:B,2,0)</f>
        <v>10</v>
      </c>
      <c r="K2874" s="22" t="s">
        <v>6012</v>
      </c>
      <c r="L2874" s="14" t="s">
        <v>8865</v>
      </c>
      <c r="N2874" s="11" t="str">
        <f>INDEX(TreeLookup!$C$1:$DE$21,MATCH(Table15[[#This Row],[CATEGORY]],TreeLookup!$C$1:$C$21,0),MATCH(Table15[[#This Row],[YEAR]],TreeLookup!$C$1:$DE$1,0))</f>
        <v>materialsScienceLunar</v>
      </c>
      <c r="P2874" s="13" t="s">
        <v>6842</v>
      </c>
      <c r="Q2874" s="11" t="s">
        <v>6111</v>
      </c>
      <c r="S2874" s="11">
        <v>1967</v>
      </c>
      <c r="W2874" s="15"/>
    </row>
    <row r="2875" spans="1:38" x14ac:dyDescent="0.25">
      <c r="A2875" s="11" t="s">
        <v>3101</v>
      </c>
      <c r="B2875" s="12" t="s">
        <v>7119</v>
      </c>
      <c r="C2875" s="11">
        <v>2500</v>
      </c>
      <c r="D2875" s="11">
        <v>9500</v>
      </c>
      <c r="E2875" s="12" t="s">
        <v>10198</v>
      </c>
      <c r="F2875" s="11" t="s">
        <v>1303</v>
      </c>
      <c r="G2875" s="11" t="s">
        <v>1913</v>
      </c>
      <c r="H2875" s="11" t="s">
        <v>1903</v>
      </c>
      <c r="I2875" s="11" t="s">
        <v>5091</v>
      </c>
      <c r="J2875" s="14">
        <f>VLOOKUP(Table15[[#This Row],[TechRequired]],OldTree!A:B,2,0)</f>
        <v>10</v>
      </c>
      <c r="K2875" s="22" t="s">
        <v>6012</v>
      </c>
      <c r="L2875" s="14" t="s">
        <v>8865</v>
      </c>
      <c r="N2875" s="11" t="str">
        <f>INDEX(TreeLookup!$C$1:$DE$21,MATCH(Table15[[#This Row],[CATEGORY]],TreeLookup!$C$1:$C$21,0),MATCH(Table15[[#This Row],[YEAR]],TreeLookup!$C$1:$DE$1,0))</f>
        <v>materialsScienceLunar</v>
      </c>
      <c r="P2875" s="13" t="s">
        <v>6842</v>
      </c>
      <c r="Q2875" s="11" t="s">
        <v>6111</v>
      </c>
      <c r="S2875" s="11">
        <v>1967</v>
      </c>
      <c r="W2875" s="15"/>
    </row>
    <row r="2876" spans="1:38" x14ac:dyDescent="0.25">
      <c r="A2876" s="11" t="s">
        <v>3094</v>
      </c>
      <c r="B2876" s="12" t="s">
        <v>7120</v>
      </c>
      <c r="C2876" s="11">
        <v>7500</v>
      </c>
      <c r="D2876" s="11">
        <v>10500</v>
      </c>
      <c r="E2876" s="12" t="s">
        <v>10191</v>
      </c>
      <c r="F2876" s="11" t="s">
        <v>1303</v>
      </c>
      <c r="G2876" s="11" t="s">
        <v>1913</v>
      </c>
      <c r="H2876" s="11" t="s">
        <v>1903</v>
      </c>
      <c r="I2876" s="11" t="s">
        <v>5091</v>
      </c>
      <c r="J2876" s="14">
        <f>VLOOKUP(Table15[[#This Row],[TechRequired]],OldTree!A:B,2,0)</f>
        <v>10</v>
      </c>
      <c r="K2876" s="22" t="s">
        <v>6012</v>
      </c>
      <c r="L2876" s="14" t="s">
        <v>8869</v>
      </c>
      <c r="N2876" s="11" t="str">
        <f>INDEX(TreeLookup!$C$1:$DE$21,MATCH(Table15[[#This Row],[CATEGORY]],TreeLookup!$C$1:$C$21,0),MATCH(Table15[[#This Row],[YEAR]],TreeLookup!$C$1:$DE$1,0))</f>
        <v>materialsScienceLunar</v>
      </c>
      <c r="P2876" s="13" t="s">
        <v>6842</v>
      </c>
      <c r="Q2876" s="11" t="s">
        <v>6111</v>
      </c>
      <c r="S2876" s="11">
        <v>1967</v>
      </c>
      <c r="W2876" s="15"/>
    </row>
    <row r="2877" spans="1:38" x14ac:dyDescent="0.25">
      <c r="A2877" s="11" t="s">
        <v>3116</v>
      </c>
      <c r="B2877" s="12" t="s">
        <v>7121</v>
      </c>
      <c r="C2877" s="11">
        <v>999500</v>
      </c>
      <c r="D2877" s="11">
        <v>2250000</v>
      </c>
      <c r="E2877" s="12" t="s">
        <v>10194</v>
      </c>
      <c r="F2877" s="11" t="s">
        <v>1303</v>
      </c>
      <c r="G2877" s="11" t="s">
        <v>1913</v>
      </c>
      <c r="H2877" s="11" t="s">
        <v>1903</v>
      </c>
      <c r="I2877" s="11" t="s">
        <v>5091</v>
      </c>
      <c r="J2877" s="14">
        <f>VLOOKUP(Table15[[#This Row],[TechRequired]],OldTree!A:B,2,0)</f>
        <v>10</v>
      </c>
      <c r="K2877" s="22" t="s">
        <v>6012</v>
      </c>
      <c r="L2877" s="14" t="s">
        <v>8646</v>
      </c>
      <c r="M2877" s="14">
        <v>5</v>
      </c>
      <c r="N2877" s="11" t="str">
        <f>INDEX(TreeLookup!$C$1:$DE$21,MATCH(Table15[[#This Row],[CATEGORY]],TreeLookup!$C$1:$C$21,0),MATCH(Table15[[#This Row],[YEAR]],TreeLookup!$C$1:$DE$1,0))</f>
        <v>materialsScienceLunar</v>
      </c>
      <c r="P2877" s="13" t="s">
        <v>6842</v>
      </c>
      <c r="Q2877" s="11" t="s">
        <v>6111</v>
      </c>
      <c r="S2877" s="11">
        <v>1967</v>
      </c>
      <c r="W2877" s="15"/>
    </row>
    <row r="2878" spans="1:38" x14ac:dyDescent="0.25">
      <c r="A2878" s="11" t="s">
        <v>145</v>
      </c>
      <c r="B2878" s="12" t="s">
        <v>1831</v>
      </c>
      <c r="C2878" s="11">
        <v>20</v>
      </c>
      <c r="D2878" s="11">
        <v>400</v>
      </c>
      <c r="E2878" s="12" t="s">
        <v>4593</v>
      </c>
      <c r="F2878" s="11" t="s">
        <v>1287</v>
      </c>
      <c r="G2878" s="11" t="s">
        <v>1900</v>
      </c>
      <c r="H2878" s="11" t="s">
        <v>1903</v>
      </c>
      <c r="I2878" s="11" t="s">
        <v>1903</v>
      </c>
      <c r="J2878" s="14">
        <f>VLOOKUP(Table15[[#This Row],[TechRequired]],OldTree!A:B,2,0)</f>
        <v>3</v>
      </c>
      <c r="K2878" s="22" t="s">
        <v>8945</v>
      </c>
      <c r="L2878" s="14"/>
      <c r="N2878" s="11" t="str">
        <f>INDEX(TreeLookup!$C$1:$DE$21,MATCH(Table15[[#This Row],[CATEGORY]],TreeLookup!$C$1:$C$21,0),MATCH(Table15[[#This Row],[YEAR]],TreeLookup!$C$1:$DE$1,0))</f>
        <v>orbitalRocketry1967</v>
      </c>
      <c r="P2878" s="13" t="s">
        <v>6843</v>
      </c>
      <c r="Q2878" s="11" t="s">
        <v>6111</v>
      </c>
      <c r="S2878" s="11">
        <v>1967</v>
      </c>
      <c r="W2878" s="15"/>
      <c r="AE2878" s="11" t="s">
        <v>11286</v>
      </c>
    </row>
    <row r="2879" spans="1:38" x14ac:dyDescent="0.25">
      <c r="A2879" s="11" t="s">
        <v>3097</v>
      </c>
      <c r="B2879" s="12" t="s">
        <v>7122</v>
      </c>
      <c r="C2879" s="11">
        <v>7500</v>
      </c>
      <c r="D2879" s="11">
        <v>10500</v>
      </c>
      <c r="E2879" s="12" t="s">
        <v>10192</v>
      </c>
      <c r="F2879" s="11" t="s">
        <v>1303</v>
      </c>
      <c r="G2879" s="11" t="s">
        <v>1913</v>
      </c>
      <c r="H2879" s="11" t="s">
        <v>1903</v>
      </c>
      <c r="I2879" s="11" t="s">
        <v>5091</v>
      </c>
      <c r="J2879" s="14">
        <f>VLOOKUP(Table15[[#This Row],[TechRequired]],OldTree!A:B,2,0)</f>
        <v>10</v>
      </c>
      <c r="K2879" s="22" t="s">
        <v>6012</v>
      </c>
      <c r="L2879" s="14" t="s">
        <v>8869</v>
      </c>
      <c r="N2879" s="11" t="str">
        <f>INDEX(TreeLookup!$C$1:$DE$21,MATCH(Table15[[#This Row],[CATEGORY]],TreeLookup!$C$1:$C$21,0),MATCH(Table15[[#This Row],[YEAR]],TreeLookup!$C$1:$DE$1,0))</f>
        <v>materialsScienceLunar</v>
      </c>
      <c r="P2879" s="13" t="s">
        <v>6842</v>
      </c>
      <c r="Q2879" s="11" t="s">
        <v>6111</v>
      </c>
      <c r="S2879" s="11">
        <v>1967</v>
      </c>
      <c r="W2879" s="15"/>
    </row>
    <row r="2880" spans="1:38" x14ac:dyDescent="0.25">
      <c r="A2880" s="11" t="s">
        <v>3120</v>
      </c>
      <c r="B2880" s="12" t="s">
        <v>7123</v>
      </c>
      <c r="C2880" s="11">
        <v>210000</v>
      </c>
      <c r="D2880" s="11">
        <v>1250000</v>
      </c>
      <c r="E2880" s="12" t="s">
        <v>10195</v>
      </c>
      <c r="F2880" s="11" t="s">
        <v>1303</v>
      </c>
      <c r="G2880" s="11" t="s">
        <v>1913</v>
      </c>
      <c r="H2880" s="11" t="s">
        <v>1903</v>
      </c>
      <c r="I2880" s="11" t="s">
        <v>5091</v>
      </c>
      <c r="J2880" s="14">
        <f>VLOOKUP(Table15[[#This Row],[TechRequired]],OldTree!A:B,2,0)</f>
        <v>10</v>
      </c>
      <c r="K2880" s="22" t="s">
        <v>6012</v>
      </c>
      <c r="L2880" s="14" t="s">
        <v>8646</v>
      </c>
      <c r="M2880" s="14">
        <v>5</v>
      </c>
      <c r="N2880" s="11" t="str">
        <f>INDEX(TreeLookup!$C$1:$DE$21,MATCH(Table15[[#This Row],[CATEGORY]],TreeLookup!$C$1:$C$21,0),MATCH(Table15[[#This Row],[YEAR]],TreeLookup!$C$1:$DE$1,0))</f>
        <v>materialsScienceLunar</v>
      </c>
      <c r="P2880" s="13" t="s">
        <v>6842</v>
      </c>
      <c r="Q2880" s="11" t="s">
        <v>6111</v>
      </c>
      <c r="S2880" s="11">
        <v>1967</v>
      </c>
      <c r="W2880" s="15"/>
    </row>
    <row r="2881" spans="1:33" x14ac:dyDescent="0.25">
      <c r="A2881" s="11" t="s">
        <v>146</v>
      </c>
      <c r="B2881" s="12" t="s">
        <v>1835</v>
      </c>
      <c r="C2881" s="11">
        <v>10</v>
      </c>
      <c r="D2881" s="11">
        <v>200</v>
      </c>
      <c r="E2881" s="12" t="s">
        <v>4598</v>
      </c>
      <c r="F2881" s="11" t="s">
        <v>1287</v>
      </c>
      <c r="G2881" s="11" t="s">
        <v>1900</v>
      </c>
      <c r="H2881" s="11" t="s">
        <v>1903</v>
      </c>
      <c r="I2881" s="11" t="s">
        <v>1903</v>
      </c>
      <c r="J2881" s="14">
        <f>VLOOKUP(Table15[[#This Row],[TechRequired]],OldTree!A:B,2,0)</f>
        <v>3</v>
      </c>
      <c r="K2881" s="22" t="s">
        <v>8945</v>
      </c>
      <c r="L2881" s="14"/>
      <c r="N2881" s="11" t="str">
        <f>INDEX(TreeLookup!$C$1:$DE$21,MATCH(Table15[[#This Row],[CATEGORY]],TreeLookup!$C$1:$C$21,0),MATCH(Table15[[#This Row],[YEAR]],TreeLookup!$C$1:$DE$1,0))</f>
        <v>orbitalRocketry1967</v>
      </c>
      <c r="P2881" s="13" t="s">
        <v>6843</v>
      </c>
      <c r="Q2881" s="11" t="s">
        <v>6111</v>
      </c>
      <c r="S2881" s="11">
        <v>1967</v>
      </c>
      <c r="W2881" s="15"/>
      <c r="AE2881" s="11" t="s">
        <v>11286</v>
      </c>
    </row>
    <row r="2882" spans="1:33" x14ac:dyDescent="0.25">
      <c r="A2882" s="11" t="s">
        <v>1886</v>
      </c>
      <c r="B2882" s="12" t="s">
        <v>7124</v>
      </c>
      <c r="C2882" s="11">
        <v>10</v>
      </c>
      <c r="D2882" s="11">
        <v>200</v>
      </c>
      <c r="E2882" s="12" t="s">
        <v>10187</v>
      </c>
      <c r="F2882" s="11" t="s">
        <v>1326</v>
      </c>
      <c r="G2882" s="11" t="s">
        <v>1900</v>
      </c>
      <c r="H2882" s="11" t="s">
        <v>1903</v>
      </c>
      <c r="I2882" s="11" t="s">
        <v>1903</v>
      </c>
      <c r="J2882" s="14">
        <f>VLOOKUP(Table15[[#This Row],[TechRequired]],OldTree!A:B,2,0)</f>
        <v>5</v>
      </c>
      <c r="K2882" s="22" t="s">
        <v>8945</v>
      </c>
      <c r="L2882" s="14"/>
      <c r="N2882" s="11" t="str">
        <f>INDEX(TreeLookup!$C$1:$DE$21,MATCH(Table15[[#This Row],[CATEGORY]],TreeLookup!$C$1:$C$21,0),MATCH(Table15[[#This Row],[YEAR]],TreeLookup!$C$1:$DE$1,0))</f>
        <v>orbitalRocketry1967</v>
      </c>
      <c r="P2882" s="13" t="s">
        <v>6843</v>
      </c>
      <c r="Q2882" s="11" t="s">
        <v>6111</v>
      </c>
      <c r="S2882" s="11">
        <v>1967</v>
      </c>
      <c r="V2882" s="11" t="s">
        <v>8904</v>
      </c>
      <c r="W2882" s="15">
        <v>42874</v>
      </c>
      <c r="AE2882" s="11" t="s">
        <v>11286</v>
      </c>
    </row>
    <row r="2883" spans="1:33" x14ac:dyDescent="0.25">
      <c r="A2883" s="11" t="s">
        <v>1839</v>
      </c>
      <c r="B2883" s="12" t="s">
        <v>7125</v>
      </c>
      <c r="C2883" s="11">
        <v>700</v>
      </c>
      <c r="D2883" s="11">
        <v>5400</v>
      </c>
      <c r="E2883" s="12" t="s">
        <v>10186</v>
      </c>
      <c r="F2883" s="11" t="s">
        <v>1284</v>
      </c>
      <c r="G2883" s="11" t="s">
        <v>1900</v>
      </c>
      <c r="H2883" s="11" t="s">
        <v>1903</v>
      </c>
      <c r="I2883" s="11" t="s">
        <v>5091</v>
      </c>
      <c r="J2883" s="14">
        <f>VLOOKUP(Table15[[#This Row],[TechRequired]],OldTree!A:B,2,0)</f>
        <v>4</v>
      </c>
      <c r="K2883" s="22" t="s">
        <v>6812</v>
      </c>
      <c r="L2883" s="14" t="s">
        <v>6820</v>
      </c>
      <c r="N2883" s="11" t="str">
        <f>INDEX(TreeLookup!$C$1:$DE$21,MATCH(Table15[[#This Row],[CATEGORY]],TreeLookup!$C$1:$C$21,0),MATCH(Table15[[#This Row],[YEAR]],TreeLookup!$C$1:$DE$1,0))</f>
        <v>advancedFlightControl</v>
      </c>
      <c r="P2883" s="13" t="s">
        <v>6842</v>
      </c>
      <c r="Q2883" s="11" t="s">
        <v>6111</v>
      </c>
      <c r="S2883" s="11">
        <v>1967</v>
      </c>
      <c r="W2883" s="15"/>
    </row>
    <row r="2884" spans="1:33" x14ac:dyDescent="0.25">
      <c r="A2884" s="11" t="s">
        <v>4570</v>
      </c>
      <c r="B2884" s="12" t="s">
        <v>8405</v>
      </c>
      <c r="C2884" s="11">
        <v>24000</v>
      </c>
      <c r="D2884" s="11">
        <v>45000</v>
      </c>
      <c r="E2884" s="12" t="s">
        <v>4571</v>
      </c>
      <c r="F2884" s="11" t="s">
        <v>5220</v>
      </c>
      <c r="G2884" s="11" t="s">
        <v>1698</v>
      </c>
      <c r="H2884" s="11" t="s">
        <v>5091</v>
      </c>
      <c r="I2884" s="11" t="s">
        <v>5091</v>
      </c>
      <c r="J2884" s="14">
        <f>VLOOKUP(Table15[[#This Row],[TechRequired]],OldTree!A:B,2,0)</f>
        <v>7</v>
      </c>
      <c r="K2884" s="14"/>
      <c r="L2884" s="14"/>
      <c r="N2884" s="11" t="e">
        <f>INDEX(TreeLookup!$C$1:$DE$21,MATCH(Table15[[#This Row],[CATEGORY]],TreeLookup!$C$1:$C$21,0),MATCH(Table15[[#This Row],[YEAR]],TreeLookup!$C$1:$DE$1,0))</f>
        <v>#N/A</v>
      </c>
      <c r="O2884" s="11" t="s">
        <v>1903</v>
      </c>
      <c r="Q2884" s="11"/>
    </row>
    <row r="2885" spans="1:33" x14ac:dyDescent="0.25">
      <c r="A2885" s="11" t="s">
        <v>429</v>
      </c>
      <c r="B2885" s="12" t="s">
        <v>3212</v>
      </c>
      <c r="C2885" s="11">
        <v>500</v>
      </c>
      <c r="D2885" s="11">
        <v>10000</v>
      </c>
      <c r="E2885" s="12" t="s">
        <v>3213</v>
      </c>
      <c r="F2885" s="11" t="s">
        <v>1310</v>
      </c>
      <c r="G2885" s="11" t="s">
        <v>1914</v>
      </c>
      <c r="H2885" s="11" t="s">
        <v>1903</v>
      </c>
      <c r="I2885" s="11" t="s">
        <v>1903</v>
      </c>
      <c r="J2885" s="14">
        <f>VLOOKUP(Table15[[#This Row],[TechRequired]],OldTree!A:B,2,0)</f>
        <v>6</v>
      </c>
      <c r="K2885" s="22" t="s">
        <v>6013</v>
      </c>
      <c r="L2885" s="22" t="s">
        <v>9171</v>
      </c>
      <c r="M2885" s="14">
        <v>8</v>
      </c>
      <c r="N2885" s="11" t="str">
        <f>INDEX(TreeLookup!$C$1:$DE$21,MATCH(Table15[[#This Row],[CATEGORY]],TreeLookup!$C$1:$C$21,0),MATCH(Table15[[#This Row],[YEAR]],TreeLookup!$C$1:$DE$1,0))</f>
        <v>scienceExploration</v>
      </c>
      <c r="P2885" s="13" t="s">
        <v>6843</v>
      </c>
      <c r="Q2885" s="11"/>
      <c r="S2885" s="11">
        <v>1981</v>
      </c>
      <c r="W2885" s="15"/>
      <c r="AG2885" s="11" t="s">
        <v>11286</v>
      </c>
    </row>
    <row r="2886" spans="1:33" x14ac:dyDescent="0.25">
      <c r="A2886" s="11" t="s">
        <v>205</v>
      </c>
      <c r="B2886" s="12" t="s">
        <v>5726</v>
      </c>
      <c r="C2886" s="11">
        <v>500</v>
      </c>
      <c r="D2886" s="11">
        <v>10000</v>
      </c>
      <c r="E2886" s="12" t="s">
        <v>3214</v>
      </c>
      <c r="F2886" s="11" t="s">
        <v>1293</v>
      </c>
      <c r="G2886" s="11" t="s">
        <v>1914</v>
      </c>
      <c r="H2886" s="11" t="s">
        <v>1903</v>
      </c>
      <c r="I2886" s="11" t="s">
        <v>1903</v>
      </c>
      <c r="J2886" s="14">
        <f>VLOOKUP(Table15[[#This Row],[TechRequired]],OldTree!A:B,2,0)</f>
        <v>6</v>
      </c>
      <c r="K2886" s="22" t="s">
        <v>6013</v>
      </c>
      <c r="L2886" s="22" t="s">
        <v>9172</v>
      </c>
      <c r="M2886" s="14">
        <v>7</v>
      </c>
      <c r="N2886" s="11" t="str">
        <f>INDEX(TreeLookup!$C$1:$DE$21,MATCH(Table15[[#This Row],[CATEGORY]],TreeLookup!$C$1:$C$21,0),MATCH(Table15[[#This Row],[YEAR]],TreeLookup!$C$1:$DE$1,0))</f>
        <v>scienceExploration</v>
      </c>
      <c r="P2886" s="13" t="s">
        <v>6843</v>
      </c>
      <c r="Q2886" s="11"/>
      <c r="S2886" s="11">
        <v>1981</v>
      </c>
      <c r="W2886" s="15"/>
      <c r="AG2886" s="11" t="s">
        <v>11286</v>
      </c>
    </row>
    <row r="2887" spans="1:33" x14ac:dyDescent="0.25">
      <c r="A2887" s="11" t="s">
        <v>428</v>
      </c>
      <c r="B2887" s="12" t="s">
        <v>3215</v>
      </c>
      <c r="C2887" s="11">
        <v>2000</v>
      </c>
      <c r="D2887" s="11">
        <v>40000</v>
      </c>
      <c r="E2887" s="12" t="s">
        <v>3216</v>
      </c>
      <c r="F2887" s="11" t="s">
        <v>1310</v>
      </c>
      <c r="G2887" s="11" t="s">
        <v>1914</v>
      </c>
      <c r="H2887" s="11" t="s">
        <v>1903</v>
      </c>
      <c r="I2887" s="11" t="s">
        <v>1903</v>
      </c>
      <c r="J2887" s="14">
        <f>VLOOKUP(Table15[[#This Row],[TechRequired]],OldTree!A:B,2,0)</f>
        <v>6</v>
      </c>
      <c r="K2887" s="22" t="s">
        <v>6013</v>
      </c>
      <c r="L2887" s="22" t="s">
        <v>9169</v>
      </c>
      <c r="M2887" s="14">
        <v>6</v>
      </c>
      <c r="N2887" s="11" t="str">
        <f>INDEX(TreeLookup!$C$1:$DE$21,MATCH(Table15[[#This Row],[CATEGORY]],TreeLookup!$C$1:$C$21,0),MATCH(Table15[[#This Row],[YEAR]],TreeLookup!$C$1:$DE$1,0))</f>
        <v>scienceAdvCapsules</v>
      </c>
      <c r="P2887" s="13" t="s">
        <v>6843</v>
      </c>
      <c r="Q2887" s="11"/>
      <c r="S2887" s="11">
        <v>1964</v>
      </c>
      <c r="U2887" s="11" t="s">
        <v>6790</v>
      </c>
      <c r="W2887" s="15"/>
      <c r="AG2887" s="11" t="s">
        <v>11286</v>
      </c>
    </row>
    <row r="2888" spans="1:33" x14ac:dyDescent="0.25">
      <c r="A2888" s="11" t="s">
        <v>414</v>
      </c>
      <c r="B2888" s="12" t="s">
        <v>3217</v>
      </c>
      <c r="C2888" s="11">
        <v>500</v>
      </c>
      <c r="D2888" s="11">
        <v>10000</v>
      </c>
      <c r="E2888" s="12" t="s">
        <v>3218</v>
      </c>
      <c r="F2888" s="11" t="s">
        <v>1309</v>
      </c>
      <c r="G2888" s="11" t="s">
        <v>1914</v>
      </c>
      <c r="H2888" s="11" t="s">
        <v>1903</v>
      </c>
      <c r="I2888" s="11" t="s">
        <v>1903</v>
      </c>
      <c r="J2888" s="14">
        <f>VLOOKUP(Table15[[#This Row],[TechRequired]],OldTree!A:B,2,0)</f>
        <v>3</v>
      </c>
      <c r="K2888" s="22" t="s">
        <v>6013</v>
      </c>
      <c r="L2888" s="22" t="s">
        <v>9160</v>
      </c>
      <c r="M2888" s="14">
        <v>3</v>
      </c>
      <c r="N2888" s="11" t="str">
        <f>INDEX(TreeLookup!$C$1:$DE$21,MATCH(Table15[[#This Row],[CATEGORY]],TreeLookup!$C$1:$C$21,0),MATCH(Table15[[#This Row],[YEAR]],TreeLookup!$C$1:$DE$1,0))</f>
        <v>scienceHuman</v>
      </c>
      <c r="P2888" s="13" t="s">
        <v>6843</v>
      </c>
      <c r="Q2888" s="11"/>
      <c r="S2888" s="11">
        <v>1961</v>
      </c>
      <c r="W2888" s="15"/>
      <c r="AG2888" s="11" t="s">
        <v>11286</v>
      </c>
    </row>
    <row r="2889" spans="1:33" x14ac:dyDescent="0.25">
      <c r="A2889" s="11" t="s">
        <v>91</v>
      </c>
      <c r="B2889" s="12" t="s">
        <v>3219</v>
      </c>
      <c r="C2889" s="11">
        <v>1000</v>
      </c>
      <c r="D2889" s="11">
        <v>20000</v>
      </c>
      <c r="E2889" s="12" t="s">
        <v>3220</v>
      </c>
      <c r="F2889" s="11" t="s">
        <v>1282</v>
      </c>
      <c r="G2889" s="11" t="s">
        <v>1914</v>
      </c>
      <c r="H2889" s="11" t="s">
        <v>1903</v>
      </c>
      <c r="I2889" s="11" t="s">
        <v>1903</v>
      </c>
      <c r="J2889" s="14">
        <f>VLOOKUP(Table15[[#This Row],[TechRequired]],OldTree!A:B,2,0)</f>
        <v>4</v>
      </c>
      <c r="K2889" s="22" t="s">
        <v>6013</v>
      </c>
      <c r="L2889" s="22" t="s">
        <v>9163</v>
      </c>
      <c r="M2889" s="14">
        <v>5</v>
      </c>
      <c r="N2889" s="11" t="str">
        <f>INDEX(TreeLookup!$C$1:$DE$21,MATCH(Table15[[#This Row],[CATEGORY]],TreeLookup!$C$1:$C$21,0),MATCH(Table15[[#This Row],[YEAR]],TreeLookup!$C$1:$DE$1,0))</f>
        <v>deepSpaceScience</v>
      </c>
      <c r="P2889" s="13" t="s">
        <v>6843</v>
      </c>
      <c r="Q2889" s="11"/>
      <c r="S2889" s="11">
        <v>1972</v>
      </c>
      <c r="W2889" s="15"/>
      <c r="AG2889" s="11" t="s">
        <v>11286</v>
      </c>
    </row>
    <row r="2890" spans="1:33" x14ac:dyDescent="0.25">
      <c r="A2890" s="11" t="s">
        <v>2816</v>
      </c>
      <c r="B2890" s="12" t="s">
        <v>7012</v>
      </c>
      <c r="C2890" s="11">
        <v>200</v>
      </c>
      <c r="D2890" s="11">
        <v>500</v>
      </c>
      <c r="E2890" s="12" t="s">
        <v>10056</v>
      </c>
      <c r="F2890" s="11" t="s">
        <v>1324</v>
      </c>
      <c r="G2890" s="11" t="s">
        <v>1912</v>
      </c>
      <c r="H2890" s="11" t="s">
        <v>1903</v>
      </c>
      <c r="I2890" s="11" t="s">
        <v>5091</v>
      </c>
      <c r="J2890" s="14">
        <f>VLOOKUP(Table15[[#This Row],[TechRequired]],OldTree!A:B,2,0)</f>
        <v>2</v>
      </c>
      <c r="K2890" s="22" t="s">
        <v>6012</v>
      </c>
      <c r="L2890" s="14" t="s">
        <v>8649</v>
      </c>
      <c r="N2890" s="11" t="str">
        <f>INDEX(TreeLookup!$C$1:$DE$21,MATCH(Table15[[#This Row],[CATEGORY]],TreeLookup!$C$1:$C$21,0),MATCH(Table15[[#This Row],[YEAR]],TreeLookup!$C$1:$DE$1,0))</f>
        <v>materialsScienceSatellite</v>
      </c>
      <c r="P2890" s="13" t="s">
        <v>6842</v>
      </c>
      <c r="Q2890" s="11" t="s">
        <v>6678</v>
      </c>
      <c r="S2890" s="11">
        <v>1960</v>
      </c>
      <c r="W2890" s="15"/>
    </row>
    <row r="2891" spans="1:33" x14ac:dyDescent="0.25">
      <c r="A2891" s="11" t="s">
        <v>2815</v>
      </c>
      <c r="B2891" s="12" t="s">
        <v>7188</v>
      </c>
      <c r="C2891" s="11">
        <v>700</v>
      </c>
      <c r="D2891" s="11">
        <v>3000</v>
      </c>
      <c r="E2891" s="12" t="s">
        <v>9901</v>
      </c>
      <c r="F2891" s="11" t="s">
        <v>1324</v>
      </c>
      <c r="G2891" s="11" t="s">
        <v>1912</v>
      </c>
      <c r="H2891" s="11" t="s">
        <v>1903</v>
      </c>
      <c r="I2891" s="11" t="s">
        <v>5091</v>
      </c>
      <c r="J2891" s="14">
        <f>VLOOKUP(Table15[[#This Row],[TechRequired]],OldTree!A:B,2,0)</f>
        <v>2</v>
      </c>
      <c r="K2891" s="22" t="s">
        <v>8953</v>
      </c>
      <c r="L2891" s="14"/>
      <c r="N2891" s="11" t="str">
        <f>INDEX(TreeLookup!$C$1:$DE$21,MATCH(Table15[[#This Row],[CATEGORY]],TreeLookup!$C$1:$C$21,0),MATCH(Table15[[#This Row],[YEAR]],TreeLookup!$C$1:$DE$1,0))</f>
        <v>solids1976</v>
      </c>
      <c r="P2891" s="13" t="s">
        <v>6842</v>
      </c>
      <c r="Q2891" s="11" t="s">
        <v>6679</v>
      </c>
      <c r="R2891" s="21" t="s">
        <v>9582</v>
      </c>
      <c r="S2891" s="11">
        <v>1979</v>
      </c>
      <c r="W2891" s="15"/>
      <c r="AE2891" s="11" t="s">
        <v>11286</v>
      </c>
    </row>
    <row r="2892" spans="1:33" x14ac:dyDescent="0.25">
      <c r="A2892" s="11" t="s">
        <v>2826</v>
      </c>
      <c r="B2892" s="12" t="s">
        <v>7189</v>
      </c>
      <c r="C2892" s="11">
        <v>700</v>
      </c>
      <c r="D2892" s="11">
        <v>3000</v>
      </c>
      <c r="E2892" s="12" t="s">
        <v>9905</v>
      </c>
      <c r="F2892" s="11" t="s">
        <v>1324</v>
      </c>
      <c r="G2892" s="11" t="s">
        <v>1912</v>
      </c>
      <c r="H2892" s="11" t="s">
        <v>1903</v>
      </c>
      <c r="I2892" s="11" t="s">
        <v>5091</v>
      </c>
      <c r="J2892" s="14">
        <f>VLOOKUP(Table15[[#This Row],[TechRequired]],OldTree!A:B,2,0)</f>
        <v>2</v>
      </c>
      <c r="K2892" s="22" t="s">
        <v>8953</v>
      </c>
      <c r="L2892" s="14"/>
      <c r="N2892" s="11" t="str">
        <f>INDEX(TreeLookup!$C$1:$DE$21,MATCH(Table15[[#This Row],[CATEGORY]],TreeLookup!$C$1:$C$21,0),MATCH(Table15[[#This Row],[YEAR]],TreeLookup!$C$1:$DE$1,0))</f>
        <v>solids1976</v>
      </c>
      <c r="P2892" s="13" t="s">
        <v>6842</v>
      </c>
      <c r="Q2892" s="11" t="s">
        <v>6679</v>
      </c>
      <c r="S2892" s="11">
        <v>1979</v>
      </c>
      <c r="W2892" s="15"/>
      <c r="AE2892" s="11" t="s">
        <v>11286</v>
      </c>
    </row>
    <row r="2893" spans="1:33" x14ac:dyDescent="0.25">
      <c r="A2893" s="11" t="s">
        <v>2818</v>
      </c>
      <c r="B2893" s="12" t="s">
        <v>7190</v>
      </c>
      <c r="C2893" s="11">
        <v>700</v>
      </c>
      <c r="D2893" s="11">
        <v>3000</v>
      </c>
      <c r="E2893" s="12" t="s">
        <v>9903</v>
      </c>
      <c r="F2893" s="11" t="s">
        <v>1324</v>
      </c>
      <c r="G2893" s="11" t="s">
        <v>1912</v>
      </c>
      <c r="H2893" s="11" t="s">
        <v>1903</v>
      </c>
      <c r="I2893" s="11" t="s">
        <v>5091</v>
      </c>
      <c r="J2893" s="14">
        <f>VLOOKUP(Table15[[#This Row],[TechRequired]],OldTree!A:B,2,0)</f>
        <v>2</v>
      </c>
      <c r="K2893" s="22" t="s">
        <v>8953</v>
      </c>
      <c r="L2893" s="14"/>
      <c r="N2893" s="11" t="str">
        <f>INDEX(TreeLookup!$C$1:$DE$21,MATCH(Table15[[#This Row],[CATEGORY]],TreeLookup!$C$1:$C$21,0),MATCH(Table15[[#This Row],[YEAR]],TreeLookup!$C$1:$DE$1,0))</f>
        <v>solids1976</v>
      </c>
      <c r="P2893" s="13" t="s">
        <v>6842</v>
      </c>
      <c r="Q2893" s="11" t="s">
        <v>6679</v>
      </c>
      <c r="S2893" s="11">
        <v>1979</v>
      </c>
      <c r="W2893" s="15"/>
      <c r="AE2893" s="11" t="s">
        <v>11286</v>
      </c>
    </row>
    <row r="2894" spans="1:33" x14ac:dyDescent="0.25">
      <c r="A2894" s="11" t="s">
        <v>2820</v>
      </c>
      <c r="B2894" s="12" t="s">
        <v>7191</v>
      </c>
      <c r="C2894" s="11">
        <v>700</v>
      </c>
      <c r="D2894" s="11">
        <v>3000</v>
      </c>
      <c r="E2894" s="12" t="s">
        <v>9937</v>
      </c>
      <c r="F2894" s="11" t="s">
        <v>1324</v>
      </c>
      <c r="G2894" s="11" t="s">
        <v>1912</v>
      </c>
      <c r="H2894" s="11" t="s">
        <v>1903</v>
      </c>
      <c r="I2894" s="11" t="s">
        <v>5091</v>
      </c>
      <c r="J2894" s="14">
        <f>VLOOKUP(Table15[[#This Row],[TechRequired]],OldTree!A:B,2,0)</f>
        <v>2</v>
      </c>
      <c r="K2894" s="22" t="s">
        <v>8953</v>
      </c>
      <c r="L2894" s="14"/>
      <c r="N2894" s="11" t="str">
        <f>INDEX(TreeLookup!$C$1:$DE$21,MATCH(Table15[[#This Row],[CATEGORY]],TreeLookup!$C$1:$C$21,0),MATCH(Table15[[#This Row],[YEAR]],TreeLookup!$C$1:$DE$1,0))</f>
        <v>solids1976</v>
      </c>
      <c r="P2894" s="13" t="s">
        <v>6842</v>
      </c>
      <c r="Q2894" s="11" t="s">
        <v>6679</v>
      </c>
      <c r="S2894" s="11">
        <v>1979</v>
      </c>
      <c r="W2894" s="15"/>
      <c r="AE2894" s="11" t="s">
        <v>11286</v>
      </c>
    </row>
    <row r="2895" spans="1:33" x14ac:dyDescent="0.25">
      <c r="A2895" s="11" t="s">
        <v>2812</v>
      </c>
      <c r="B2895" s="12" t="s">
        <v>7013</v>
      </c>
      <c r="C2895" s="11">
        <v>43500</v>
      </c>
      <c r="D2895" s="11">
        <v>2800</v>
      </c>
      <c r="E2895" s="12" t="s">
        <v>9902</v>
      </c>
      <c r="F2895" s="11" t="s">
        <v>1324</v>
      </c>
      <c r="G2895" s="11" t="s">
        <v>1912</v>
      </c>
      <c r="H2895" s="11" t="s">
        <v>1903</v>
      </c>
      <c r="I2895" s="11" t="s">
        <v>5091</v>
      </c>
      <c r="J2895" s="14">
        <f>VLOOKUP(Table15[[#This Row],[TechRequired]],OldTree!A:B,2,0)</f>
        <v>2</v>
      </c>
      <c r="K2895" s="22" t="s">
        <v>8953</v>
      </c>
      <c r="L2895" s="14" t="s">
        <v>8876</v>
      </c>
      <c r="N2895" s="11" t="str">
        <f>INDEX(TreeLookup!$C$1:$DE$21,MATCH(Table15[[#This Row],[CATEGORY]],TreeLookup!$C$1:$C$21,0),MATCH(Table15[[#This Row],[YEAR]],TreeLookup!$C$1:$DE$1,0))</f>
        <v>solids1959</v>
      </c>
      <c r="P2895" s="13" t="s">
        <v>6842</v>
      </c>
      <c r="Q2895" s="11" t="s">
        <v>6678</v>
      </c>
      <c r="S2895" s="11">
        <v>1960</v>
      </c>
      <c r="W2895" s="15"/>
    </row>
    <row r="2896" spans="1:33" x14ac:dyDescent="0.25">
      <c r="A2896" s="11" t="s">
        <v>2808</v>
      </c>
      <c r="B2896" s="12" t="s">
        <v>7014</v>
      </c>
      <c r="C2896" s="11">
        <v>150</v>
      </c>
      <c r="D2896" s="11">
        <v>200</v>
      </c>
      <c r="E2896" s="12" t="s">
        <v>10057</v>
      </c>
      <c r="F2896" s="11" t="s">
        <v>1324</v>
      </c>
      <c r="G2896" s="11" t="s">
        <v>1912</v>
      </c>
      <c r="H2896" s="11" t="s">
        <v>1903</v>
      </c>
      <c r="I2896" s="11" t="s">
        <v>5091</v>
      </c>
      <c r="J2896" s="14">
        <f>VLOOKUP(Table15[[#This Row],[TechRequired]],OldTree!A:B,2,0)</f>
        <v>2</v>
      </c>
      <c r="K2896" s="22" t="s">
        <v>6012</v>
      </c>
      <c r="L2896" s="14" t="s">
        <v>8649</v>
      </c>
      <c r="N2896" s="11" t="str">
        <f>INDEX(TreeLookup!$C$1:$DE$21,MATCH(Table15[[#This Row],[CATEGORY]],TreeLookup!$C$1:$C$21,0),MATCH(Table15[[#This Row],[YEAR]],TreeLookup!$C$1:$DE$1,0))</f>
        <v>materialsScienceSatellite</v>
      </c>
      <c r="P2896" s="13" t="s">
        <v>6842</v>
      </c>
      <c r="Q2896" s="11" t="s">
        <v>6678</v>
      </c>
      <c r="S2896" s="11">
        <v>1960</v>
      </c>
      <c r="W2896" s="15"/>
    </row>
    <row r="2897" spans="1:31" x14ac:dyDescent="0.25">
      <c r="A2897" s="11" t="s">
        <v>2819</v>
      </c>
      <c r="B2897" s="12" t="s">
        <v>7015</v>
      </c>
      <c r="C2897" s="11">
        <v>200</v>
      </c>
      <c r="D2897" s="11">
        <v>500</v>
      </c>
      <c r="E2897" s="12" t="s">
        <v>10058</v>
      </c>
      <c r="F2897" s="11" t="s">
        <v>1324</v>
      </c>
      <c r="G2897" s="11" t="s">
        <v>1912</v>
      </c>
      <c r="H2897" s="11" t="s">
        <v>1903</v>
      </c>
      <c r="I2897" s="11" t="s">
        <v>5091</v>
      </c>
      <c r="J2897" s="14">
        <f>VLOOKUP(Table15[[#This Row],[TechRequired]],OldTree!A:B,2,0)</f>
        <v>2</v>
      </c>
      <c r="K2897" s="22" t="s">
        <v>6012</v>
      </c>
      <c r="L2897" s="14" t="s">
        <v>8649</v>
      </c>
      <c r="N2897" s="11" t="str">
        <f>INDEX(TreeLookup!$C$1:$DE$21,MATCH(Table15[[#This Row],[CATEGORY]],TreeLookup!$C$1:$C$21,0),MATCH(Table15[[#This Row],[YEAR]],TreeLookup!$C$1:$DE$1,0))</f>
        <v>materialsScienceSatellite</v>
      </c>
      <c r="P2897" s="13" t="s">
        <v>6842</v>
      </c>
      <c r="Q2897" s="11" t="s">
        <v>6678</v>
      </c>
      <c r="S2897" s="11">
        <v>1960</v>
      </c>
      <c r="W2897" s="15"/>
    </row>
    <row r="2898" spans="1:31" x14ac:dyDescent="0.25">
      <c r="A2898" s="11" t="s">
        <v>2828</v>
      </c>
      <c r="B2898" s="12" t="s">
        <v>7016</v>
      </c>
      <c r="C2898" s="11">
        <v>43500</v>
      </c>
      <c r="D2898" s="11">
        <v>2800</v>
      </c>
      <c r="E2898" s="12" t="s">
        <v>10060</v>
      </c>
      <c r="F2898" s="11" t="s">
        <v>1324</v>
      </c>
      <c r="G2898" s="11" t="s">
        <v>1912</v>
      </c>
      <c r="H2898" s="11" t="s">
        <v>1903</v>
      </c>
      <c r="I2898" s="11" t="s">
        <v>5091</v>
      </c>
      <c r="J2898" s="14">
        <f>VLOOKUP(Table15[[#This Row],[TechRequired]],OldTree!A:B,2,0)</f>
        <v>2</v>
      </c>
      <c r="K2898" s="22" t="s">
        <v>6812</v>
      </c>
      <c r="L2898" s="14" t="s">
        <v>6820</v>
      </c>
      <c r="N2898" s="11" t="str">
        <f>INDEX(TreeLookup!$C$1:$DE$21,MATCH(Table15[[#This Row],[CATEGORY]],TreeLookup!$C$1:$C$21,0),MATCH(Table15[[#This Row],[YEAR]],TreeLookup!$C$1:$DE$1,0))</f>
        <v>earlyFlightControl</v>
      </c>
      <c r="P2898" s="13" t="s">
        <v>6842</v>
      </c>
      <c r="Q2898" s="11" t="s">
        <v>6678</v>
      </c>
      <c r="S2898" s="11">
        <v>1960</v>
      </c>
      <c r="W2898" s="15"/>
    </row>
    <row r="2899" spans="1:31" x14ac:dyDescent="0.25">
      <c r="A2899" s="11" t="s">
        <v>2829</v>
      </c>
      <c r="B2899" s="12" t="s">
        <v>7017</v>
      </c>
      <c r="C2899" s="11">
        <v>43500</v>
      </c>
      <c r="D2899" s="11">
        <v>2800</v>
      </c>
      <c r="E2899" s="12" t="s">
        <v>10061</v>
      </c>
      <c r="F2899" s="11" t="s">
        <v>1324</v>
      </c>
      <c r="G2899" s="11" t="s">
        <v>1912</v>
      </c>
      <c r="H2899" s="11" t="s">
        <v>1903</v>
      </c>
      <c r="I2899" s="11" t="s">
        <v>5091</v>
      </c>
      <c r="J2899" s="14">
        <f>VLOOKUP(Table15[[#This Row],[TechRequired]],OldTree!A:B,2,0)</f>
        <v>2</v>
      </c>
      <c r="K2899" s="22" t="s">
        <v>6812</v>
      </c>
      <c r="L2899" s="14" t="s">
        <v>6820</v>
      </c>
      <c r="N2899" s="11" t="str">
        <f>INDEX(TreeLookup!$C$1:$DE$21,MATCH(Table15[[#This Row],[CATEGORY]],TreeLookup!$C$1:$C$21,0),MATCH(Table15[[#This Row],[YEAR]],TreeLookup!$C$1:$DE$1,0))</f>
        <v>earlyFlightControl</v>
      </c>
      <c r="P2899" s="13" t="s">
        <v>6842</v>
      </c>
      <c r="Q2899" s="11" t="s">
        <v>6678</v>
      </c>
      <c r="S2899" s="11">
        <v>1960</v>
      </c>
      <c r="W2899" s="15"/>
    </row>
    <row r="2900" spans="1:31" x14ac:dyDescent="0.25">
      <c r="A2900" s="11" t="s">
        <v>2821</v>
      </c>
      <c r="B2900" s="12" t="s">
        <v>7018</v>
      </c>
      <c r="C2900" s="11">
        <v>700</v>
      </c>
      <c r="D2900" s="11">
        <v>3000</v>
      </c>
      <c r="E2900" s="12" t="s">
        <v>9904</v>
      </c>
      <c r="F2900" s="11" t="s">
        <v>1324</v>
      </c>
      <c r="G2900" s="11" t="s">
        <v>1912</v>
      </c>
      <c r="H2900" s="11" t="s">
        <v>1903</v>
      </c>
      <c r="I2900" s="11" t="s">
        <v>5091</v>
      </c>
      <c r="J2900" s="14">
        <f>VLOOKUP(Table15[[#This Row],[TechRequired]],OldTree!A:B,2,0)</f>
        <v>2</v>
      </c>
      <c r="K2900" s="22" t="s">
        <v>8953</v>
      </c>
      <c r="L2900" s="14"/>
      <c r="N2900" s="11" t="str">
        <f>INDEX(TreeLookup!$C$1:$DE$21,MATCH(Table15[[#This Row],[CATEGORY]],TreeLookup!$C$1:$C$21,0),MATCH(Table15[[#This Row],[YEAR]],TreeLookup!$C$1:$DE$1,0))</f>
        <v>solids1959</v>
      </c>
      <c r="P2900" s="13" t="s">
        <v>6842</v>
      </c>
      <c r="Q2900" s="11" t="s">
        <v>6680</v>
      </c>
      <c r="S2900" s="11">
        <v>1960</v>
      </c>
      <c r="W2900" s="15"/>
      <c r="AE2900" s="11" t="s">
        <v>11286</v>
      </c>
    </row>
    <row r="2901" spans="1:31" x14ac:dyDescent="0.25">
      <c r="A2901" s="11" t="s">
        <v>2810</v>
      </c>
      <c r="B2901" s="12" t="s">
        <v>7019</v>
      </c>
      <c r="C2901" s="11">
        <v>140</v>
      </c>
      <c r="D2901" s="11">
        <v>2800</v>
      </c>
      <c r="E2901" s="12" t="s">
        <v>10062</v>
      </c>
      <c r="F2901" s="11" t="s">
        <v>1324</v>
      </c>
      <c r="G2901" s="11" t="s">
        <v>1912</v>
      </c>
      <c r="H2901" s="11" t="s">
        <v>1903</v>
      </c>
      <c r="I2901" s="11" t="s">
        <v>5091</v>
      </c>
      <c r="J2901" s="14">
        <f>VLOOKUP(Table15[[#This Row],[TechRequired]],OldTree!A:B,2,0)</f>
        <v>2</v>
      </c>
      <c r="K2901" s="22" t="s">
        <v>6012</v>
      </c>
      <c r="L2901" s="14" t="s">
        <v>8671</v>
      </c>
      <c r="N2901" s="11" t="str">
        <f>INDEX(TreeLookup!$C$1:$DE$21,MATCH(Table15[[#This Row],[CATEGORY]],TreeLookup!$C$1:$C$21,0),MATCH(Table15[[#This Row],[YEAR]],TreeLookup!$C$1:$DE$1,0))</f>
        <v>materialsScienceSatellite</v>
      </c>
      <c r="P2901" s="13" t="s">
        <v>6842</v>
      </c>
      <c r="Q2901" s="11" t="s">
        <v>6680</v>
      </c>
      <c r="S2901" s="11">
        <v>1960</v>
      </c>
      <c r="W2901" s="15"/>
    </row>
    <row r="2902" spans="1:31" x14ac:dyDescent="0.25">
      <c r="A2902" s="11" t="s">
        <v>2813</v>
      </c>
      <c r="B2902" s="12" t="s">
        <v>7020</v>
      </c>
      <c r="C2902" s="11">
        <v>700</v>
      </c>
      <c r="D2902" s="11">
        <v>3000</v>
      </c>
      <c r="E2902" s="12" t="s">
        <v>9901</v>
      </c>
      <c r="F2902" s="11" t="s">
        <v>1324</v>
      </c>
      <c r="G2902" s="11" t="s">
        <v>1912</v>
      </c>
      <c r="H2902" s="11" t="s">
        <v>1903</v>
      </c>
      <c r="I2902" s="11" t="s">
        <v>5091</v>
      </c>
      <c r="J2902" s="14">
        <f>VLOOKUP(Table15[[#This Row],[TechRequired]],OldTree!A:B,2,0)</f>
        <v>2</v>
      </c>
      <c r="K2902" s="22" t="s">
        <v>8953</v>
      </c>
      <c r="L2902" s="14"/>
      <c r="N2902" s="11" t="str">
        <f>INDEX(TreeLookup!$C$1:$DE$21,MATCH(Table15[[#This Row],[CATEGORY]],TreeLookup!$C$1:$C$21,0),MATCH(Table15[[#This Row],[YEAR]],TreeLookup!$C$1:$DE$1,0))</f>
        <v>solids1959</v>
      </c>
      <c r="P2902" s="13" t="s">
        <v>6842</v>
      </c>
      <c r="Q2902" s="11" t="s">
        <v>6680</v>
      </c>
      <c r="R2902" s="21" t="s">
        <v>9582</v>
      </c>
      <c r="S2902" s="11">
        <v>1960</v>
      </c>
      <c r="W2902" s="15"/>
      <c r="AE2902" s="11" t="s">
        <v>11286</v>
      </c>
    </row>
    <row r="2903" spans="1:31" x14ac:dyDescent="0.25">
      <c r="A2903" s="11" t="s">
        <v>2824</v>
      </c>
      <c r="B2903" s="12" t="s">
        <v>7021</v>
      </c>
      <c r="C2903" s="11">
        <v>700</v>
      </c>
      <c r="D2903" s="11">
        <v>3000</v>
      </c>
      <c r="E2903" s="12" t="s">
        <v>9905</v>
      </c>
      <c r="F2903" s="11" t="s">
        <v>1324</v>
      </c>
      <c r="G2903" s="11" t="s">
        <v>1912</v>
      </c>
      <c r="H2903" s="11" t="s">
        <v>1903</v>
      </c>
      <c r="I2903" s="11" t="s">
        <v>5091</v>
      </c>
      <c r="J2903" s="14">
        <f>VLOOKUP(Table15[[#This Row],[TechRequired]],OldTree!A:B,2,0)</f>
        <v>2</v>
      </c>
      <c r="K2903" s="22" t="s">
        <v>8953</v>
      </c>
      <c r="L2903" s="14"/>
      <c r="N2903" s="11" t="str">
        <f>INDEX(TreeLookup!$C$1:$DE$21,MATCH(Table15[[#This Row],[CATEGORY]],TreeLookup!$C$1:$C$21,0),MATCH(Table15[[#This Row],[YEAR]],TreeLookup!$C$1:$DE$1,0))</f>
        <v>solids1959</v>
      </c>
      <c r="P2903" s="13" t="s">
        <v>6842</v>
      </c>
      <c r="Q2903" s="11" t="s">
        <v>6680</v>
      </c>
      <c r="S2903" s="11">
        <v>1960</v>
      </c>
      <c r="W2903" s="15"/>
      <c r="AE2903" s="11" t="s">
        <v>11286</v>
      </c>
    </row>
    <row r="2904" spans="1:31" x14ac:dyDescent="0.25">
      <c r="A2904" s="11" t="s">
        <v>2817</v>
      </c>
      <c r="B2904" s="12" t="s">
        <v>7022</v>
      </c>
      <c r="C2904" s="11">
        <v>700</v>
      </c>
      <c r="D2904" s="11">
        <v>3000</v>
      </c>
      <c r="E2904" s="12" t="s">
        <v>9903</v>
      </c>
      <c r="F2904" s="11" t="s">
        <v>1324</v>
      </c>
      <c r="G2904" s="11" t="s">
        <v>1912</v>
      </c>
      <c r="H2904" s="11" t="s">
        <v>1903</v>
      </c>
      <c r="I2904" s="11" t="s">
        <v>5091</v>
      </c>
      <c r="J2904" s="14">
        <f>VLOOKUP(Table15[[#This Row],[TechRequired]],OldTree!A:B,2,0)</f>
        <v>2</v>
      </c>
      <c r="K2904" s="22" t="s">
        <v>8953</v>
      </c>
      <c r="L2904" s="14"/>
      <c r="N2904" s="11" t="str">
        <f>INDEX(TreeLookup!$C$1:$DE$21,MATCH(Table15[[#This Row],[CATEGORY]],TreeLookup!$C$1:$C$21,0),MATCH(Table15[[#This Row],[YEAR]],TreeLookup!$C$1:$DE$1,0))</f>
        <v>solids1959</v>
      </c>
      <c r="P2904" s="13" t="s">
        <v>6842</v>
      </c>
      <c r="Q2904" s="11" t="s">
        <v>6680</v>
      </c>
      <c r="S2904" s="11">
        <v>1960</v>
      </c>
      <c r="W2904" s="15"/>
      <c r="AE2904" s="11" t="s">
        <v>11286</v>
      </c>
    </row>
    <row r="2905" spans="1:31" x14ac:dyDescent="0.25">
      <c r="A2905" s="11" t="s">
        <v>2822</v>
      </c>
      <c r="B2905" s="12" t="s">
        <v>7023</v>
      </c>
      <c r="C2905" s="11">
        <v>700</v>
      </c>
      <c r="D2905" s="11">
        <v>3000</v>
      </c>
      <c r="E2905" s="12" t="s">
        <v>9904</v>
      </c>
      <c r="F2905" s="11" t="s">
        <v>1324</v>
      </c>
      <c r="G2905" s="11" t="s">
        <v>1912</v>
      </c>
      <c r="H2905" s="11" t="s">
        <v>1903</v>
      </c>
      <c r="I2905" s="11" t="s">
        <v>5091</v>
      </c>
      <c r="J2905" s="14">
        <f>VLOOKUP(Table15[[#This Row],[TechRequired]],OldTree!A:B,2,0)</f>
        <v>2</v>
      </c>
      <c r="K2905" s="22" t="s">
        <v>8953</v>
      </c>
      <c r="L2905" s="14"/>
      <c r="N2905" s="11" t="str">
        <f>INDEX(TreeLookup!$C$1:$DE$21,MATCH(Table15[[#This Row],[CATEGORY]],TreeLookup!$C$1:$C$21,0),MATCH(Table15[[#This Row],[YEAR]],TreeLookup!$C$1:$DE$1,0))</f>
        <v>solids1962</v>
      </c>
      <c r="P2905" s="13" t="s">
        <v>6842</v>
      </c>
      <c r="Q2905" s="11" t="s">
        <v>6681</v>
      </c>
      <c r="S2905" s="11">
        <v>1962</v>
      </c>
      <c r="W2905" s="15"/>
      <c r="AE2905" s="11" t="s">
        <v>11286</v>
      </c>
    </row>
    <row r="2906" spans="1:31" x14ac:dyDescent="0.25">
      <c r="A2906" s="11" t="s">
        <v>2823</v>
      </c>
      <c r="B2906" s="12" t="s">
        <v>7024</v>
      </c>
      <c r="C2906" s="11">
        <v>700</v>
      </c>
      <c r="D2906" s="11">
        <v>3000</v>
      </c>
      <c r="E2906" s="12" t="s">
        <v>9906</v>
      </c>
      <c r="F2906" s="11" t="s">
        <v>1324</v>
      </c>
      <c r="G2906" s="11" t="s">
        <v>1912</v>
      </c>
      <c r="H2906" s="11" t="s">
        <v>1903</v>
      </c>
      <c r="I2906" s="11" t="s">
        <v>5091</v>
      </c>
      <c r="J2906" s="14">
        <f>VLOOKUP(Table15[[#This Row],[TechRequired]],OldTree!A:B,2,0)</f>
        <v>2</v>
      </c>
      <c r="K2906" s="22" t="s">
        <v>8953</v>
      </c>
      <c r="L2906" s="14"/>
      <c r="N2906" s="11" t="str">
        <f>INDEX(TreeLookup!$C$1:$DE$21,MATCH(Table15[[#This Row],[CATEGORY]],TreeLookup!$C$1:$C$21,0),MATCH(Table15[[#This Row],[YEAR]],TreeLookup!$C$1:$DE$1,0))</f>
        <v>solids1962</v>
      </c>
      <c r="P2906" s="13" t="s">
        <v>6842</v>
      </c>
      <c r="Q2906" s="11" t="s">
        <v>6682</v>
      </c>
      <c r="S2906" s="11">
        <v>1962</v>
      </c>
      <c r="W2906" s="15"/>
      <c r="AE2906" s="11" t="s">
        <v>11286</v>
      </c>
    </row>
    <row r="2907" spans="1:31" x14ac:dyDescent="0.25">
      <c r="A2907" s="11" t="s">
        <v>2809</v>
      </c>
      <c r="B2907" s="12" t="s">
        <v>7025</v>
      </c>
      <c r="C2907" s="11">
        <v>140</v>
      </c>
      <c r="D2907" s="11">
        <v>2800</v>
      </c>
      <c r="E2907" s="12" t="s">
        <v>10103</v>
      </c>
      <c r="F2907" s="11" t="s">
        <v>1324</v>
      </c>
      <c r="G2907" s="11" t="s">
        <v>1912</v>
      </c>
      <c r="H2907" s="11" t="s">
        <v>1903</v>
      </c>
      <c r="I2907" s="11" t="s">
        <v>5091</v>
      </c>
      <c r="J2907" s="14">
        <f>VLOOKUP(Table15[[#This Row],[TechRequired]],OldTree!A:B,2,0)</f>
        <v>2</v>
      </c>
      <c r="K2907" s="22" t="s">
        <v>6012</v>
      </c>
      <c r="L2907" s="14" t="s">
        <v>8671</v>
      </c>
      <c r="N2907" s="11" t="str">
        <f>INDEX(TreeLookup!$C$1:$DE$21,MATCH(Table15[[#This Row],[CATEGORY]],TreeLookup!$C$1:$C$21,0),MATCH(Table15[[#This Row],[YEAR]],TreeLookup!$C$1:$DE$1,0))</f>
        <v>materialsScienceHuman</v>
      </c>
      <c r="P2907" s="13" t="s">
        <v>6842</v>
      </c>
      <c r="Q2907" s="11" t="s">
        <v>6682</v>
      </c>
      <c r="S2907" s="11">
        <v>1962</v>
      </c>
      <c r="W2907" s="15"/>
    </row>
    <row r="2908" spans="1:31" x14ac:dyDescent="0.25">
      <c r="A2908" s="11" t="s">
        <v>2814</v>
      </c>
      <c r="B2908" s="12" t="s">
        <v>7026</v>
      </c>
      <c r="C2908" s="11">
        <v>700</v>
      </c>
      <c r="D2908" s="11">
        <v>3000</v>
      </c>
      <c r="E2908" s="12" t="s">
        <v>9901</v>
      </c>
      <c r="F2908" s="11" t="s">
        <v>1324</v>
      </c>
      <c r="G2908" s="11" t="s">
        <v>1912</v>
      </c>
      <c r="H2908" s="11" t="s">
        <v>1903</v>
      </c>
      <c r="I2908" s="11" t="s">
        <v>5091</v>
      </c>
      <c r="J2908" s="14">
        <f>VLOOKUP(Table15[[#This Row],[TechRequired]],OldTree!A:B,2,0)</f>
        <v>2</v>
      </c>
      <c r="K2908" s="22" t="s">
        <v>8953</v>
      </c>
      <c r="L2908" s="14"/>
      <c r="N2908" s="11" t="str">
        <f>INDEX(TreeLookup!$C$1:$DE$21,MATCH(Table15[[#This Row],[CATEGORY]],TreeLookup!$C$1:$C$21,0),MATCH(Table15[[#This Row],[YEAR]],TreeLookup!$C$1:$DE$1,0))</f>
        <v>solids1962</v>
      </c>
      <c r="P2908" s="13" t="s">
        <v>6842</v>
      </c>
      <c r="Q2908" s="11" t="s">
        <v>6682</v>
      </c>
      <c r="R2908" s="21" t="s">
        <v>9582</v>
      </c>
      <c r="S2908" s="11">
        <v>1962</v>
      </c>
      <c r="W2908" s="15"/>
      <c r="AE2908" s="11" t="s">
        <v>11286</v>
      </c>
    </row>
    <row r="2909" spans="1:31" x14ac:dyDescent="0.25">
      <c r="A2909" s="11" t="s">
        <v>2811</v>
      </c>
      <c r="B2909" s="12" t="s">
        <v>7070</v>
      </c>
      <c r="C2909" s="11">
        <v>140</v>
      </c>
      <c r="D2909" s="11">
        <v>2800</v>
      </c>
      <c r="E2909" s="12" t="s">
        <v>10106</v>
      </c>
      <c r="F2909" s="11" t="s">
        <v>1324</v>
      </c>
      <c r="G2909" s="11" t="s">
        <v>1912</v>
      </c>
      <c r="H2909" s="11" t="s">
        <v>1903</v>
      </c>
      <c r="I2909" s="11" t="s">
        <v>5091</v>
      </c>
      <c r="J2909" s="14">
        <f>VLOOKUP(Table15[[#This Row],[TechRequired]],OldTree!A:B,2,0)</f>
        <v>2</v>
      </c>
      <c r="K2909" s="22" t="s">
        <v>6012</v>
      </c>
      <c r="L2909" s="14" t="s">
        <v>8671</v>
      </c>
      <c r="N2909" s="11" t="str">
        <f>INDEX(TreeLookup!$C$1:$DE$21,MATCH(Table15[[#This Row],[CATEGORY]],TreeLookup!$C$1:$C$21,0),MATCH(Table15[[#This Row],[YEAR]],TreeLookup!$C$1:$DE$1,0))</f>
        <v>materialsScienceHuman</v>
      </c>
      <c r="P2909" s="13" t="s">
        <v>6842</v>
      </c>
      <c r="Q2909" s="11" t="s">
        <v>6683</v>
      </c>
      <c r="S2909" s="11">
        <v>1963</v>
      </c>
      <c r="W2909" s="15"/>
    </row>
    <row r="2910" spans="1:31" x14ac:dyDescent="0.25">
      <c r="A2910" s="11" t="s">
        <v>2825</v>
      </c>
      <c r="B2910" s="12" t="s">
        <v>7071</v>
      </c>
      <c r="C2910" s="11">
        <v>700</v>
      </c>
      <c r="D2910" s="11">
        <v>3000</v>
      </c>
      <c r="E2910" s="12" t="s">
        <v>9905</v>
      </c>
      <c r="F2910" s="11" t="s">
        <v>1324</v>
      </c>
      <c r="G2910" s="11" t="s">
        <v>1912</v>
      </c>
      <c r="H2910" s="11" t="s">
        <v>1903</v>
      </c>
      <c r="I2910" s="11" t="s">
        <v>5091</v>
      </c>
      <c r="J2910" s="14">
        <f>VLOOKUP(Table15[[#This Row],[TechRequired]],OldTree!A:B,2,0)</f>
        <v>2</v>
      </c>
      <c r="K2910" s="22" t="s">
        <v>8953</v>
      </c>
      <c r="L2910" s="14"/>
      <c r="N2910" s="11" t="str">
        <f>INDEX(TreeLookup!$C$1:$DE$21,MATCH(Table15[[#This Row],[CATEGORY]],TreeLookup!$C$1:$C$21,0),MATCH(Table15[[#This Row],[YEAR]],TreeLookup!$C$1:$DE$1,0))</f>
        <v>solids1962</v>
      </c>
      <c r="P2910" s="13" t="s">
        <v>6842</v>
      </c>
      <c r="Q2910" s="11" t="s">
        <v>6683</v>
      </c>
      <c r="S2910" s="11">
        <v>1963</v>
      </c>
      <c r="W2910" s="15"/>
      <c r="AE2910" s="11" t="s">
        <v>11286</v>
      </c>
    </row>
    <row r="2911" spans="1:31" x14ac:dyDescent="0.25">
      <c r="A2911" s="11" t="s">
        <v>5954</v>
      </c>
      <c r="B2911" s="12" t="s">
        <v>7740</v>
      </c>
      <c r="C2911" s="11">
        <v>40</v>
      </c>
      <c r="D2911" s="11">
        <v>200</v>
      </c>
      <c r="E2911" s="12" t="s">
        <v>5955</v>
      </c>
      <c r="F2911" s="11" t="s">
        <v>1323</v>
      </c>
      <c r="G2911" s="11" t="s">
        <v>5842</v>
      </c>
      <c r="H2911" s="11" t="s">
        <v>5091</v>
      </c>
      <c r="I2911" s="11" t="s">
        <v>5091</v>
      </c>
      <c r="J2911" s="14">
        <f>VLOOKUP(Table15[[#This Row],[TechRequired]],OldTree!A:B,2,0)</f>
        <v>3</v>
      </c>
      <c r="K2911" s="14"/>
      <c r="L2911" s="14"/>
      <c r="M2911" s="14">
        <v>11</v>
      </c>
      <c r="N2911" s="11" t="e">
        <f>INDEX(TreeLookup!$C$1:$DE$21,MATCH(Table15[[#This Row],[CATEGORY]],TreeLookup!$C$1:$C$21,0),MATCH(Table15[[#This Row],[YEAR]],TreeLookup!$C$1:$DE$1,0))</f>
        <v>#N/A</v>
      </c>
      <c r="O2911" s="11" t="s">
        <v>1903</v>
      </c>
      <c r="P2911" s="13" t="s">
        <v>6842</v>
      </c>
      <c r="Q2911" s="11"/>
    </row>
    <row r="2912" spans="1:31" x14ac:dyDescent="0.25">
      <c r="A2912" s="11" t="s">
        <v>1502</v>
      </c>
      <c r="B2912" s="12" t="s">
        <v>7836</v>
      </c>
      <c r="C2912" s="11">
        <v>230</v>
      </c>
      <c r="D2912" s="11">
        <v>600</v>
      </c>
      <c r="E2912" s="12" t="s">
        <v>10743</v>
      </c>
      <c r="F2912" s="11" t="s">
        <v>1300</v>
      </c>
      <c r="G2912" s="11" t="s">
        <v>5218</v>
      </c>
      <c r="H2912" s="11" t="s">
        <v>1903</v>
      </c>
      <c r="I2912" s="11" t="s">
        <v>5091</v>
      </c>
      <c r="J2912" s="14">
        <f>VLOOKUP(Table15[[#This Row],[TechRequired]],OldTree!A:B,2,0)</f>
        <v>1</v>
      </c>
      <c r="K2912" s="14"/>
      <c r="L2912" s="14"/>
      <c r="N2912" s="11" t="e">
        <f>INDEX(TreeLookup!$C$1:$DE$21,MATCH(Table15[[#This Row],[CATEGORY]],TreeLookup!$C$1:$C$21,0),MATCH(Table15[[#This Row],[YEAR]],TreeLookup!$C$1:$DE$1,0))</f>
        <v>#N/A</v>
      </c>
      <c r="O2912" s="11" t="s">
        <v>1903</v>
      </c>
      <c r="Q2912" s="11"/>
    </row>
    <row r="2913" spans="1:31" x14ac:dyDescent="0.25">
      <c r="A2913" s="11" t="s">
        <v>1503</v>
      </c>
      <c r="B2913" s="12" t="s">
        <v>7840</v>
      </c>
      <c r="C2913" s="11">
        <v>230</v>
      </c>
      <c r="D2913" s="11">
        <v>600</v>
      </c>
      <c r="E2913" s="12" t="s">
        <v>10743</v>
      </c>
      <c r="F2913" s="11" t="s">
        <v>1300</v>
      </c>
      <c r="G2913" s="11" t="s">
        <v>5218</v>
      </c>
      <c r="H2913" s="11" t="s">
        <v>1903</v>
      </c>
      <c r="I2913" s="11" t="s">
        <v>5091</v>
      </c>
      <c r="J2913" s="14">
        <f>VLOOKUP(Table15[[#This Row],[TechRequired]],OldTree!A:B,2,0)</f>
        <v>1</v>
      </c>
      <c r="K2913" s="14"/>
      <c r="L2913" s="14"/>
      <c r="N2913" s="11" t="e">
        <f>INDEX(TreeLookup!$C$1:$DE$21,MATCH(Table15[[#This Row],[CATEGORY]],TreeLookup!$C$1:$C$21,0),MATCH(Table15[[#This Row],[YEAR]],TreeLookup!$C$1:$DE$1,0))</f>
        <v>#N/A</v>
      </c>
      <c r="O2913" s="11" t="s">
        <v>1903</v>
      </c>
      <c r="Q2913" s="11"/>
    </row>
    <row r="2914" spans="1:31" x14ac:dyDescent="0.25">
      <c r="A2914" s="11" t="s">
        <v>1504</v>
      </c>
      <c r="B2914" s="12" t="s">
        <v>7841</v>
      </c>
      <c r="C2914" s="11">
        <v>230</v>
      </c>
      <c r="D2914" s="11">
        <v>600</v>
      </c>
      <c r="E2914" s="12" t="s">
        <v>10743</v>
      </c>
      <c r="F2914" s="11" t="s">
        <v>1300</v>
      </c>
      <c r="G2914" s="11" t="s">
        <v>5218</v>
      </c>
      <c r="H2914" s="11" t="s">
        <v>1903</v>
      </c>
      <c r="I2914" s="11" t="s">
        <v>5091</v>
      </c>
      <c r="J2914" s="14">
        <f>VLOOKUP(Table15[[#This Row],[TechRequired]],OldTree!A:B,2,0)</f>
        <v>1</v>
      </c>
      <c r="K2914" s="14"/>
      <c r="L2914" s="14"/>
      <c r="N2914" s="11" t="e">
        <f>INDEX(TreeLookup!$C$1:$DE$21,MATCH(Table15[[#This Row],[CATEGORY]],TreeLookup!$C$1:$C$21,0),MATCH(Table15[[#This Row],[YEAR]],TreeLookup!$C$1:$DE$1,0))</f>
        <v>#N/A</v>
      </c>
      <c r="O2914" s="11" t="s">
        <v>1903</v>
      </c>
      <c r="Q2914" s="11"/>
    </row>
    <row r="2915" spans="1:31" x14ac:dyDescent="0.25">
      <c r="A2915" s="11" t="s">
        <v>1505</v>
      </c>
      <c r="B2915" s="12" t="s">
        <v>7842</v>
      </c>
      <c r="C2915" s="11">
        <v>230</v>
      </c>
      <c r="D2915" s="11">
        <v>600</v>
      </c>
      <c r="E2915" s="12" t="s">
        <v>10743</v>
      </c>
      <c r="F2915" s="11" t="s">
        <v>1300</v>
      </c>
      <c r="G2915" s="11" t="s">
        <v>5218</v>
      </c>
      <c r="H2915" s="11" t="s">
        <v>1903</v>
      </c>
      <c r="I2915" s="11" t="s">
        <v>5091</v>
      </c>
      <c r="J2915" s="14">
        <f>VLOOKUP(Table15[[#This Row],[TechRequired]],OldTree!A:B,2,0)</f>
        <v>1</v>
      </c>
      <c r="K2915" s="14"/>
      <c r="L2915" s="14"/>
      <c r="N2915" s="11" t="e">
        <f>INDEX(TreeLookup!$C$1:$DE$21,MATCH(Table15[[#This Row],[CATEGORY]],TreeLookup!$C$1:$C$21,0),MATCH(Table15[[#This Row],[YEAR]],TreeLookup!$C$1:$DE$1,0))</f>
        <v>#N/A</v>
      </c>
      <c r="O2915" s="11" t="s">
        <v>1903</v>
      </c>
      <c r="Q2915" s="11"/>
    </row>
    <row r="2916" spans="1:31" x14ac:dyDescent="0.25">
      <c r="A2916" s="11" t="s">
        <v>2250</v>
      </c>
      <c r="B2916" s="12" t="s">
        <v>8406</v>
      </c>
      <c r="C2916" s="11">
        <v>675</v>
      </c>
      <c r="D2916" s="11">
        <v>2800</v>
      </c>
      <c r="E2916" s="12" t="s">
        <v>2251</v>
      </c>
      <c r="F2916" s="11" t="s">
        <v>1290</v>
      </c>
      <c r="G2916" s="11" t="s">
        <v>5504</v>
      </c>
      <c r="H2916" s="11" t="s">
        <v>5091</v>
      </c>
      <c r="I2916" s="11" t="s">
        <v>5091</v>
      </c>
      <c r="J2916" s="14">
        <f>VLOOKUP(Table15[[#This Row],[TechRequired]],OldTree!A:B,2,0)</f>
        <v>2</v>
      </c>
      <c r="K2916" s="14"/>
      <c r="L2916" s="14"/>
      <c r="N2916" s="11" t="e">
        <f>INDEX(TreeLookup!$C$1:$DE$21,MATCH(Table15[[#This Row],[CATEGORY]],TreeLookup!$C$1:$C$21,0),MATCH(Table15[[#This Row],[YEAR]],TreeLookup!$C$1:$DE$1,0))</f>
        <v>#N/A</v>
      </c>
      <c r="O2916" s="11" t="s">
        <v>1903</v>
      </c>
      <c r="Q2916" s="11"/>
    </row>
    <row r="2917" spans="1:31" x14ac:dyDescent="0.25">
      <c r="A2917" s="11" t="s">
        <v>2252</v>
      </c>
      <c r="B2917" s="12" t="s">
        <v>8407</v>
      </c>
      <c r="C2917" s="11">
        <v>675</v>
      </c>
      <c r="D2917" s="11">
        <v>2800</v>
      </c>
      <c r="E2917" s="12" t="s">
        <v>2253</v>
      </c>
      <c r="F2917" s="11" t="s">
        <v>1290</v>
      </c>
      <c r="G2917" s="11" t="s">
        <v>5504</v>
      </c>
      <c r="H2917" s="11" t="s">
        <v>5091</v>
      </c>
      <c r="I2917" s="11" t="s">
        <v>5091</v>
      </c>
      <c r="J2917" s="14">
        <f>VLOOKUP(Table15[[#This Row],[TechRequired]],OldTree!A:B,2,0)</f>
        <v>2</v>
      </c>
      <c r="K2917" s="14"/>
      <c r="L2917" s="14"/>
      <c r="N2917" s="11" t="e">
        <f>INDEX(TreeLookup!$C$1:$DE$21,MATCH(Table15[[#This Row],[CATEGORY]],TreeLookup!$C$1:$C$21,0),MATCH(Table15[[#This Row],[YEAR]],TreeLookup!$C$1:$DE$1,0))</f>
        <v>#N/A</v>
      </c>
      <c r="O2917" s="11" t="s">
        <v>1903</v>
      </c>
      <c r="Q2917" s="11"/>
    </row>
    <row r="2918" spans="1:31" x14ac:dyDescent="0.25">
      <c r="A2918" s="11" t="s">
        <v>5686</v>
      </c>
      <c r="B2918" s="12" t="s">
        <v>5686</v>
      </c>
      <c r="C2918" s="11">
        <v>1500</v>
      </c>
      <c r="D2918" s="11">
        <v>2500</v>
      </c>
      <c r="E2918" s="12" t="s">
        <v>10868</v>
      </c>
      <c r="F2918" s="11" t="s">
        <v>1322</v>
      </c>
      <c r="G2918" s="11" t="s">
        <v>5652</v>
      </c>
      <c r="H2918" s="11" t="s">
        <v>1903</v>
      </c>
      <c r="I2918" s="11" t="s">
        <v>5091</v>
      </c>
      <c r="J2918" s="14">
        <f>VLOOKUP(Table15[[#This Row],[TechRequired]],OldTree!A:B,2,0)</f>
        <v>3</v>
      </c>
      <c r="K2918" s="22" t="s">
        <v>8947</v>
      </c>
      <c r="L2918" s="14"/>
      <c r="M2918" s="14">
        <v>11</v>
      </c>
      <c r="N2918" s="11" t="str">
        <f>INDEX(TreeLookup!$C$1:$DE$21,MATCH(Table15[[#This Row],[CATEGORY]],TreeLookup!$C$1:$C$21,0),MATCH(Table15[[#This Row],[YEAR]],TreeLookup!$C$1:$DE$1,0))</f>
        <v>start</v>
      </c>
      <c r="O2918" s="21" t="s">
        <v>1903</v>
      </c>
      <c r="P2918" s="13" t="s">
        <v>6842</v>
      </c>
      <c r="Q2918" s="11"/>
      <c r="W2918" s="15"/>
    </row>
    <row r="2919" spans="1:31" x14ac:dyDescent="0.25">
      <c r="A2919" s="11" t="s">
        <v>5687</v>
      </c>
      <c r="B2919" s="12" t="s">
        <v>5687</v>
      </c>
      <c r="C2919" s="11">
        <v>1500</v>
      </c>
      <c r="D2919" s="11">
        <v>2500</v>
      </c>
      <c r="E2919" s="12" t="s">
        <v>10869</v>
      </c>
      <c r="F2919" s="11" t="s">
        <v>1322</v>
      </c>
      <c r="G2919" s="11" t="s">
        <v>5652</v>
      </c>
      <c r="H2919" s="11" t="s">
        <v>1903</v>
      </c>
      <c r="I2919" s="11" t="s">
        <v>5091</v>
      </c>
      <c r="J2919" s="14">
        <f>VLOOKUP(Table15[[#This Row],[TechRequired]],OldTree!A:B,2,0)</f>
        <v>3</v>
      </c>
      <c r="K2919" s="22" t="s">
        <v>8947</v>
      </c>
      <c r="L2919" s="14"/>
      <c r="M2919" s="14">
        <v>11</v>
      </c>
      <c r="N2919" s="11" t="str">
        <f>INDEX(TreeLookup!$C$1:$DE$21,MATCH(Table15[[#This Row],[CATEGORY]],TreeLookup!$C$1:$C$21,0),MATCH(Table15[[#This Row],[YEAR]],TreeLookup!$C$1:$DE$1,0))</f>
        <v>start</v>
      </c>
      <c r="O2919" s="21" t="s">
        <v>1903</v>
      </c>
      <c r="P2919" s="13" t="s">
        <v>6842</v>
      </c>
      <c r="Q2919" s="11"/>
      <c r="W2919" s="15"/>
    </row>
    <row r="2920" spans="1:31" x14ac:dyDescent="0.25">
      <c r="A2920" s="11" t="s">
        <v>5688</v>
      </c>
      <c r="B2920" s="12" t="s">
        <v>5688</v>
      </c>
      <c r="C2920" s="11">
        <v>1500</v>
      </c>
      <c r="D2920" s="11">
        <v>2500</v>
      </c>
      <c r="E2920" s="12" t="s">
        <v>10870</v>
      </c>
      <c r="F2920" s="11" t="s">
        <v>1322</v>
      </c>
      <c r="G2920" s="11" t="s">
        <v>5652</v>
      </c>
      <c r="H2920" s="11" t="s">
        <v>1903</v>
      </c>
      <c r="I2920" s="11" t="s">
        <v>5091</v>
      </c>
      <c r="J2920" s="14">
        <f>VLOOKUP(Table15[[#This Row],[TechRequired]],OldTree!A:B,2,0)</f>
        <v>3</v>
      </c>
      <c r="K2920" s="22" t="s">
        <v>8947</v>
      </c>
      <c r="L2920" s="14"/>
      <c r="M2920" s="14">
        <v>12</v>
      </c>
      <c r="N2920" s="11" t="str">
        <f>INDEX(TreeLookup!$C$1:$DE$21,MATCH(Table15[[#This Row],[CATEGORY]],TreeLookup!$C$1:$C$21,0),MATCH(Table15[[#This Row],[YEAR]],TreeLookup!$C$1:$DE$1,0))</f>
        <v>start</v>
      </c>
      <c r="O2920" s="21" t="s">
        <v>1903</v>
      </c>
      <c r="P2920" s="13" t="s">
        <v>6842</v>
      </c>
      <c r="Q2920" s="11"/>
      <c r="W2920" s="15"/>
    </row>
    <row r="2921" spans="1:31" x14ac:dyDescent="0.25">
      <c r="A2921" s="11" t="s">
        <v>1965</v>
      </c>
      <c r="B2921" s="12" t="s">
        <v>8411</v>
      </c>
      <c r="C2921" s="11">
        <v>450</v>
      </c>
      <c r="D2921" s="11">
        <v>1600</v>
      </c>
      <c r="E2921" s="12" t="s">
        <v>1966</v>
      </c>
      <c r="F2921" s="11" t="s">
        <v>5219</v>
      </c>
      <c r="G2921" s="11" t="s">
        <v>5478</v>
      </c>
      <c r="H2921" s="11" t="s">
        <v>5091</v>
      </c>
      <c r="I2921" s="11" t="s">
        <v>5091</v>
      </c>
      <c r="J2921" s="14">
        <f>VLOOKUP(Table15[[#This Row],[TechRequired]],OldTree!A:B,2,0)</f>
        <v>6</v>
      </c>
      <c r="K2921" s="14"/>
      <c r="L2921" s="14"/>
      <c r="N2921" s="11" t="e">
        <f>INDEX(TreeLookup!$C$1:$DE$21,MATCH(Table15[[#This Row],[CATEGORY]],TreeLookup!$C$1:$C$21,0),MATCH(Table15[[#This Row],[YEAR]],TreeLookup!$C$1:$DE$1,0))</f>
        <v>#N/A</v>
      </c>
      <c r="O2921" s="11" t="s">
        <v>1903</v>
      </c>
      <c r="Q2921" s="11"/>
    </row>
    <row r="2922" spans="1:31" x14ac:dyDescent="0.25">
      <c r="A2922" s="11" t="s">
        <v>4574</v>
      </c>
      <c r="B2922" s="12" t="s">
        <v>8412</v>
      </c>
      <c r="C2922" s="11">
        <v>7000</v>
      </c>
      <c r="D2922" s="11">
        <v>15000</v>
      </c>
      <c r="E2922" s="12" t="s">
        <v>4575</v>
      </c>
      <c r="F2922" s="11" t="s">
        <v>1376</v>
      </c>
      <c r="G2922" s="11" t="s">
        <v>1698</v>
      </c>
      <c r="H2922" s="11" t="s">
        <v>5091</v>
      </c>
      <c r="I2922" s="11" t="s">
        <v>5091</v>
      </c>
      <c r="J2922" s="14">
        <f>VLOOKUP(Table15[[#This Row],[TechRequired]],OldTree!A:B,2,0)</f>
        <v>6</v>
      </c>
      <c r="K2922" s="14"/>
      <c r="L2922" s="14"/>
      <c r="N2922" s="11" t="e">
        <f>INDEX(TreeLookup!$C$1:$DE$21,MATCH(Table15[[#This Row],[CATEGORY]],TreeLookup!$C$1:$C$21,0),MATCH(Table15[[#This Row],[YEAR]],TreeLookup!$C$1:$DE$1,0))</f>
        <v>#N/A</v>
      </c>
      <c r="O2922" s="11" t="s">
        <v>1903</v>
      </c>
      <c r="Q2922" s="11"/>
    </row>
    <row r="2923" spans="1:31" x14ac:dyDescent="0.25">
      <c r="A2923" s="11" t="s">
        <v>4572</v>
      </c>
      <c r="B2923" s="12" t="s">
        <v>8413</v>
      </c>
      <c r="C2923" s="11">
        <v>1500</v>
      </c>
      <c r="D2923" s="11">
        <v>10000</v>
      </c>
      <c r="E2923" s="12" t="s">
        <v>4573</v>
      </c>
      <c r="F2923" s="11" t="s">
        <v>1376</v>
      </c>
      <c r="G2923" s="11" t="s">
        <v>1698</v>
      </c>
      <c r="H2923" s="11" t="s">
        <v>5091</v>
      </c>
      <c r="I2923" s="11" t="s">
        <v>5091</v>
      </c>
      <c r="J2923" s="14">
        <f>VLOOKUP(Table15[[#This Row],[TechRequired]],OldTree!A:B,2,0)</f>
        <v>6</v>
      </c>
      <c r="K2923" s="14"/>
      <c r="L2923" s="14"/>
      <c r="N2923" s="11" t="e">
        <f>INDEX(TreeLookup!$C$1:$DE$21,MATCH(Table15[[#This Row],[CATEGORY]],TreeLookup!$C$1:$C$21,0),MATCH(Table15[[#This Row],[YEAR]],TreeLookup!$C$1:$DE$1,0))</f>
        <v>#N/A</v>
      </c>
      <c r="O2923" s="11" t="s">
        <v>1903</v>
      </c>
      <c r="Q2923" s="11"/>
    </row>
    <row r="2924" spans="1:31" x14ac:dyDescent="0.25">
      <c r="A2924" s="11" t="s">
        <v>5477</v>
      </c>
      <c r="B2924" s="12" t="s">
        <v>7686</v>
      </c>
      <c r="C2924" s="11">
        <v>35000</v>
      </c>
      <c r="D2924" s="11">
        <v>250000</v>
      </c>
      <c r="E2924" s="12" t="s">
        <v>10644</v>
      </c>
      <c r="F2924" s="11" t="s">
        <v>1293</v>
      </c>
      <c r="G2924" s="11" t="s">
        <v>5468</v>
      </c>
      <c r="H2924" s="11" t="s">
        <v>1903</v>
      </c>
      <c r="I2924" s="11" t="s">
        <v>5091</v>
      </c>
      <c r="J2924" s="14">
        <f>VLOOKUP(Table15[[#This Row],[TechRequired]],OldTree!A:B,2,0)</f>
        <v>6</v>
      </c>
      <c r="K2924" s="22" t="s">
        <v>8944</v>
      </c>
      <c r="L2924" s="14" t="s">
        <v>6811</v>
      </c>
      <c r="M2924" s="14">
        <v>10</v>
      </c>
      <c r="N2924" s="11" t="str">
        <f>INDEX(TreeLookup!$C$1:$DE$21,MATCH(Table15[[#This Row],[CATEGORY]],TreeLookup!$C$1:$C$21,0),MATCH(Table15[[#This Row],[YEAR]],TreeLookup!$C$1:$DE$1,0))</f>
        <v>modernAvionics</v>
      </c>
      <c r="P2924" s="13" t="s">
        <v>6842</v>
      </c>
      <c r="Q2924" s="11" t="s">
        <v>6684</v>
      </c>
      <c r="S2924" s="11">
        <v>2011</v>
      </c>
      <c r="W2924" s="15"/>
    </row>
    <row r="2925" spans="1:31" x14ac:dyDescent="0.25">
      <c r="A2925" s="11" t="s">
        <v>1469</v>
      </c>
      <c r="B2925" s="12" t="s">
        <v>7850</v>
      </c>
      <c r="C2925" s="11">
        <v>7</v>
      </c>
      <c r="D2925" s="11">
        <v>140</v>
      </c>
      <c r="E2925" s="12" t="s">
        <v>9898</v>
      </c>
      <c r="F2925" s="11" t="s">
        <v>1300</v>
      </c>
      <c r="G2925" s="11" t="s">
        <v>5218</v>
      </c>
      <c r="H2925" s="11" t="s">
        <v>1903</v>
      </c>
      <c r="I2925" s="21" t="s">
        <v>1903</v>
      </c>
      <c r="J2925" s="14">
        <f>VLOOKUP(Table15[[#This Row],[TechRequired]],OldTree!A:B,2,0)</f>
        <v>1</v>
      </c>
      <c r="K2925" s="22" t="s">
        <v>8953</v>
      </c>
      <c r="L2925" s="22" t="s">
        <v>9577</v>
      </c>
      <c r="M2925" s="14">
        <v>2</v>
      </c>
      <c r="N2925" s="11" t="str">
        <f>INDEX(TreeLookup!$C$1:$DE$21,MATCH(Table15[[#This Row],[CATEGORY]],TreeLookup!$C$1:$C$21,0),MATCH(Table15[[#This Row],[YEAR]],TreeLookup!$C$1:$DE$1,0))</f>
        <v>earlySolids</v>
      </c>
      <c r="P2925" s="25" t="s">
        <v>6843</v>
      </c>
      <c r="Q2925" s="11"/>
      <c r="S2925" s="11">
        <v>1950</v>
      </c>
      <c r="W2925" s="15"/>
      <c r="Y2925" s="11" t="s">
        <v>11026</v>
      </c>
      <c r="AE2925" s="11" t="s">
        <v>11286</v>
      </c>
    </row>
    <row r="2926" spans="1:31" x14ac:dyDescent="0.25">
      <c r="A2926" s="11" t="s">
        <v>1470</v>
      </c>
      <c r="B2926" s="12" t="s">
        <v>7853</v>
      </c>
      <c r="C2926" s="11">
        <v>3</v>
      </c>
      <c r="D2926" s="11">
        <v>60</v>
      </c>
      <c r="E2926" s="12" t="s">
        <v>9898</v>
      </c>
      <c r="F2926" s="11" t="s">
        <v>1300</v>
      </c>
      <c r="G2926" s="11" t="s">
        <v>5218</v>
      </c>
      <c r="H2926" s="11" t="s">
        <v>1903</v>
      </c>
      <c r="I2926" s="21" t="s">
        <v>1903</v>
      </c>
      <c r="J2926" s="14">
        <f>VLOOKUP(Table15[[#This Row],[TechRequired]],OldTree!A:B,2,0)</f>
        <v>1</v>
      </c>
      <c r="K2926" s="22" t="s">
        <v>8953</v>
      </c>
      <c r="L2926" s="22" t="s">
        <v>9577</v>
      </c>
      <c r="M2926" s="14">
        <v>2</v>
      </c>
      <c r="N2926" s="11" t="str">
        <f>INDEX(TreeLookup!$C$1:$DE$21,MATCH(Table15[[#This Row],[CATEGORY]],TreeLookup!$C$1:$C$21,0),MATCH(Table15[[#This Row],[YEAR]],TreeLookup!$C$1:$DE$1,0))</f>
        <v>start</v>
      </c>
      <c r="P2926" s="25" t="s">
        <v>6843</v>
      </c>
      <c r="Q2926" s="11"/>
      <c r="S2926" s="11">
        <v>0</v>
      </c>
      <c r="W2926" s="15"/>
      <c r="Y2926" s="11" t="s">
        <v>11027</v>
      </c>
      <c r="AE2926" s="11" t="s">
        <v>11286</v>
      </c>
    </row>
    <row r="2927" spans="1:31" x14ac:dyDescent="0.25">
      <c r="A2927" s="11" t="s">
        <v>875</v>
      </c>
      <c r="B2927" s="12" t="s">
        <v>3511</v>
      </c>
      <c r="C2927" s="11">
        <v>40</v>
      </c>
      <c r="D2927" s="11">
        <v>800</v>
      </c>
      <c r="E2927" s="12" t="s">
        <v>5760</v>
      </c>
      <c r="F2927" s="11" t="s">
        <v>1349</v>
      </c>
      <c r="G2927" s="11" t="s">
        <v>5637</v>
      </c>
      <c r="H2927" s="11" t="s">
        <v>1903</v>
      </c>
      <c r="I2927" s="11" t="s">
        <v>1903</v>
      </c>
      <c r="J2927" s="14">
        <f>VLOOKUP(Table15[[#This Row],[TechRequired]],OldTree!A:B,2,0)</f>
        <v>3</v>
      </c>
      <c r="K2927" s="22" t="s">
        <v>8953</v>
      </c>
      <c r="L2927" s="14"/>
      <c r="M2927" s="14">
        <v>3</v>
      </c>
      <c r="N2927" s="11" t="str">
        <f>INDEX(TreeLookup!$C$1:$DE$21,MATCH(Table15[[#This Row],[CATEGORY]],TreeLookup!$C$1:$C$21,0),MATCH(Table15[[#This Row],[YEAR]],TreeLookup!$C$1:$DE$1,0))</f>
        <v>solids1959</v>
      </c>
      <c r="P2927" s="13" t="s">
        <v>6843</v>
      </c>
      <c r="Q2927" s="11"/>
      <c r="S2927" s="11">
        <v>1959</v>
      </c>
      <c r="W2927" s="15"/>
      <c r="AE2927" s="11" t="s">
        <v>11286</v>
      </c>
    </row>
    <row r="2928" spans="1:31" x14ac:dyDescent="0.25">
      <c r="A2928" s="11" t="s">
        <v>1192</v>
      </c>
      <c r="B2928" s="12" t="s">
        <v>5757</v>
      </c>
      <c r="C2928" s="11">
        <v>7</v>
      </c>
      <c r="D2928" s="11">
        <v>140</v>
      </c>
      <c r="E2928" s="12" t="s">
        <v>3510</v>
      </c>
      <c r="F2928" s="11" t="s">
        <v>1372</v>
      </c>
      <c r="G2928" s="21" t="s">
        <v>11292</v>
      </c>
      <c r="H2928" s="11" t="s">
        <v>1903</v>
      </c>
      <c r="I2928" s="11" t="s">
        <v>1903</v>
      </c>
      <c r="J2928" s="14">
        <f>VLOOKUP(Table15[[#This Row],[TechRequired]],OldTree!A:B,2,0)</f>
        <v>0</v>
      </c>
      <c r="K2928" s="22" t="s">
        <v>8953</v>
      </c>
      <c r="L2928" s="14"/>
      <c r="M2928" s="14">
        <v>1</v>
      </c>
      <c r="N2928" s="11" t="str">
        <f>INDEX(TreeLookup!$C$1:$DE$21,MATCH(Table15[[#This Row],[CATEGORY]],TreeLookup!$C$1:$C$21,0),MATCH(Table15[[#This Row],[YEAR]],TreeLookup!$C$1:$DE$1,0))</f>
        <v>earlySolids</v>
      </c>
      <c r="P2928" s="13" t="s">
        <v>6843</v>
      </c>
      <c r="Q2928" s="11"/>
      <c r="S2928" s="11">
        <v>1950</v>
      </c>
      <c r="W2928" s="15"/>
      <c r="Y2928" s="11" t="s">
        <v>11026</v>
      </c>
      <c r="AE2928" s="11" t="s">
        <v>11286</v>
      </c>
    </row>
    <row r="2929" spans="1:31" x14ac:dyDescent="0.25">
      <c r="A2929" s="11" t="s">
        <v>1146</v>
      </c>
      <c r="B2929" s="12" t="s">
        <v>5758</v>
      </c>
      <c r="C2929" s="11">
        <v>3</v>
      </c>
      <c r="D2929" s="11">
        <v>60</v>
      </c>
      <c r="E2929" s="12" t="s">
        <v>5759</v>
      </c>
      <c r="F2929" s="11" t="s">
        <v>1372</v>
      </c>
      <c r="G2929" s="21" t="s">
        <v>11292</v>
      </c>
      <c r="H2929" s="11" t="s">
        <v>1903</v>
      </c>
      <c r="I2929" s="11" t="s">
        <v>1903</v>
      </c>
      <c r="J2929" s="14">
        <f>VLOOKUP(Table15[[#This Row],[TechRequired]],OldTree!A:B,2,0)</f>
        <v>0</v>
      </c>
      <c r="K2929" s="22" t="s">
        <v>8953</v>
      </c>
      <c r="L2929" s="14"/>
      <c r="M2929" s="14">
        <v>1</v>
      </c>
      <c r="N2929" s="11" t="str">
        <f>INDEX(TreeLookup!$C$1:$DE$21,MATCH(Table15[[#This Row],[CATEGORY]],TreeLookup!$C$1:$C$21,0),MATCH(Table15[[#This Row],[YEAR]],TreeLookup!$C$1:$DE$1,0))</f>
        <v>start</v>
      </c>
      <c r="P2929" s="13" t="s">
        <v>6843</v>
      </c>
      <c r="Q2929" s="11"/>
      <c r="S2929" s="11">
        <v>0</v>
      </c>
      <c r="W2929" s="15"/>
      <c r="Y2929" s="11" t="s">
        <v>11027</v>
      </c>
      <c r="AE2929" s="11" t="s">
        <v>11286</v>
      </c>
    </row>
    <row r="2930" spans="1:31" x14ac:dyDescent="0.25">
      <c r="A2930" s="11" t="s">
        <v>5801</v>
      </c>
      <c r="B2930" s="12" t="s">
        <v>8427</v>
      </c>
      <c r="C2930" s="11">
        <v>60</v>
      </c>
      <c r="D2930" s="11">
        <v>5800</v>
      </c>
      <c r="E2930" s="12" t="s">
        <v>10205</v>
      </c>
      <c r="F2930" s="11" t="s">
        <v>1355</v>
      </c>
      <c r="G2930" s="21" t="s">
        <v>11292</v>
      </c>
      <c r="H2930" s="11" t="s">
        <v>1903</v>
      </c>
      <c r="I2930" s="11" t="s">
        <v>5091</v>
      </c>
      <c r="J2930" s="14">
        <f>VLOOKUP(Table15[[#This Row],[TechRequired]],OldTree!A:B,2,0)</f>
        <v>5</v>
      </c>
      <c r="K2930" s="22" t="s">
        <v>6012</v>
      </c>
      <c r="L2930" s="14" t="s">
        <v>8662</v>
      </c>
      <c r="N2930" s="11" t="str">
        <f>INDEX(TreeLookup!$C$1:$DE$21,MATCH(Table15[[#This Row],[CATEGORY]],TreeLookup!$C$1:$C$21,0),MATCH(Table15[[#This Row],[YEAR]],TreeLookup!$C$1:$DE$1,0))</f>
        <v>materialsScienceLunar</v>
      </c>
      <c r="P2930" s="13" t="s">
        <v>6842</v>
      </c>
      <c r="Q2930" s="11"/>
      <c r="S2930" s="11">
        <v>1967</v>
      </c>
      <c r="U2930" s="21" t="s">
        <v>9144</v>
      </c>
      <c r="W2930" s="15"/>
    </row>
    <row r="2931" spans="1:31" x14ac:dyDescent="0.25">
      <c r="A2931" s="11" t="s">
        <v>442</v>
      </c>
      <c r="B2931" s="12" t="s">
        <v>3772</v>
      </c>
      <c r="C2931" s="11">
        <v>200</v>
      </c>
      <c r="D2931" s="11">
        <v>4000</v>
      </c>
      <c r="E2931" s="12" t="s">
        <v>3773</v>
      </c>
      <c r="F2931" s="11" t="s">
        <v>1311</v>
      </c>
      <c r="G2931" s="21" t="s">
        <v>11292</v>
      </c>
      <c r="H2931" s="11" t="s">
        <v>1903</v>
      </c>
      <c r="I2931" s="11" t="s">
        <v>1903</v>
      </c>
      <c r="J2931" s="14">
        <f>VLOOKUP(Table15[[#This Row],[TechRequired]],OldTree!A:B,2,0)</f>
        <v>1</v>
      </c>
      <c r="K2931" s="22" t="s">
        <v>6012</v>
      </c>
      <c r="L2931" s="14" t="s">
        <v>8662</v>
      </c>
      <c r="N2931" s="11" t="str">
        <f>INDEX(TreeLookup!$C$1:$DE$21,MATCH(Table15[[#This Row],[CATEGORY]],TreeLookup!$C$1:$C$21,0),MATCH(Table15[[#This Row],[YEAR]],TreeLookup!$C$1:$DE$1,0))</f>
        <v>materialsScienceSatellite</v>
      </c>
      <c r="P2931" s="13" t="s">
        <v>6843</v>
      </c>
      <c r="Q2931" s="11"/>
      <c r="S2931" s="21">
        <v>1957</v>
      </c>
      <c r="T2931" s="21"/>
      <c r="W2931" s="15"/>
    </row>
    <row r="2932" spans="1:31" x14ac:dyDescent="0.25">
      <c r="A2932" s="11" t="s">
        <v>443</v>
      </c>
      <c r="B2932" s="12" t="s">
        <v>3774</v>
      </c>
      <c r="C2932" s="11">
        <v>800</v>
      </c>
      <c r="D2932" s="11">
        <v>16000</v>
      </c>
      <c r="E2932" s="12" t="s">
        <v>3773</v>
      </c>
      <c r="F2932" s="11" t="s">
        <v>1311</v>
      </c>
      <c r="G2932" s="21" t="s">
        <v>11292</v>
      </c>
      <c r="H2932" s="11" t="s">
        <v>1903</v>
      </c>
      <c r="I2932" s="11" t="s">
        <v>1903</v>
      </c>
      <c r="J2932" s="14">
        <f>VLOOKUP(Table15[[#This Row],[TechRequired]],OldTree!A:B,2,0)</f>
        <v>1</v>
      </c>
      <c r="K2932" s="22" t="s">
        <v>6012</v>
      </c>
      <c r="L2932" s="14" t="s">
        <v>8662</v>
      </c>
      <c r="N2932" s="11" t="str">
        <f>INDEX(TreeLookup!$C$1:$DE$21,MATCH(Table15[[#This Row],[CATEGORY]],TreeLookup!$C$1:$C$21,0),MATCH(Table15[[#This Row],[YEAR]],TreeLookup!$C$1:$DE$1,0))</f>
        <v>materialsScienceHuman</v>
      </c>
      <c r="P2932" s="13" t="s">
        <v>6843</v>
      </c>
      <c r="Q2932" s="11"/>
      <c r="S2932" s="21">
        <v>1961</v>
      </c>
      <c r="T2932" s="21"/>
      <c r="W2932" s="15"/>
    </row>
    <row r="2933" spans="1:31" x14ac:dyDescent="0.25">
      <c r="A2933" s="11" t="s">
        <v>199</v>
      </c>
      <c r="B2933" s="12" t="s">
        <v>3242</v>
      </c>
      <c r="C2933" s="11">
        <v>60</v>
      </c>
      <c r="D2933" s="11">
        <v>1200</v>
      </c>
      <c r="E2933" s="12" t="s">
        <v>3243</v>
      </c>
      <c r="F2933" s="11" t="s">
        <v>1290</v>
      </c>
      <c r="G2933" s="21" t="s">
        <v>11292</v>
      </c>
      <c r="H2933" s="11" t="s">
        <v>1903</v>
      </c>
      <c r="I2933" s="11" t="s">
        <v>1903</v>
      </c>
      <c r="J2933" s="14">
        <f>VLOOKUP(Table15[[#This Row],[TechRequired]],OldTree!A:B,2,0)</f>
        <v>2</v>
      </c>
      <c r="K2933" s="22" t="s">
        <v>6014</v>
      </c>
      <c r="L2933" s="14" t="s">
        <v>8667</v>
      </c>
      <c r="M2933" s="14">
        <v>2</v>
      </c>
      <c r="N2933" s="11" t="str">
        <f>INDEX(TreeLookup!$C$1:$DE$21,MATCH(Table15[[#This Row],[CATEGORY]],TreeLookup!$C$1:$C$21,0),MATCH(Table15[[#This Row],[YEAR]],TreeLookup!$C$1:$DE$1,0))</f>
        <v>matureSupersonic</v>
      </c>
      <c r="P2933" s="13" t="s">
        <v>6843</v>
      </c>
      <c r="S2933" s="11">
        <v>1955</v>
      </c>
      <c r="W2933" s="15"/>
    </row>
    <row r="2934" spans="1:31" x14ac:dyDescent="0.25">
      <c r="A2934" s="11" t="s">
        <v>4115</v>
      </c>
      <c r="B2934" s="12" t="s">
        <v>8417</v>
      </c>
      <c r="C2934" s="11">
        <v>6000</v>
      </c>
      <c r="D2934" s="11">
        <v>30000</v>
      </c>
      <c r="E2934" s="12" t="s">
        <v>4116</v>
      </c>
      <c r="F2934" s="11" t="s">
        <v>1339</v>
      </c>
      <c r="G2934" s="11" t="s">
        <v>1381</v>
      </c>
      <c r="H2934" s="11" t="s">
        <v>5091</v>
      </c>
      <c r="I2934" s="11" t="s">
        <v>5091</v>
      </c>
      <c r="J2934" s="14">
        <f>VLOOKUP(Table15[[#This Row],[TechRequired]],OldTree!A:B,2,0)</f>
        <v>7</v>
      </c>
      <c r="K2934" s="14"/>
      <c r="L2934" s="14"/>
      <c r="N2934" s="11" t="e">
        <f>INDEX(TreeLookup!$C$1:$DE$21,MATCH(Table15[[#This Row],[CATEGORY]],TreeLookup!$C$1:$C$21,0),MATCH(Table15[[#This Row],[YEAR]],TreeLookup!$C$1:$DE$1,0))</f>
        <v>#N/A</v>
      </c>
      <c r="O2934" s="11" t="s">
        <v>1903</v>
      </c>
    </row>
    <row r="2935" spans="1:31" x14ac:dyDescent="0.25">
      <c r="A2935" s="11" t="s">
        <v>5956</v>
      </c>
      <c r="B2935" s="12" t="s">
        <v>7741</v>
      </c>
      <c r="C2935" s="11">
        <v>700</v>
      </c>
      <c r="D2935" s="11">
        <v>6500</v>
      </c>
      <c r="E2935" s="12" t="s">
        <v>5957</v>
      </c>
      <c r="F2935" s="11" t="s">
        <v>1362</v>
      </c>
      <c r="G2935" s="11" t="s">
        <v>5842</v>
      </c>
      <c r="H2935" s="11" t="s">
        <v>5091</v>
      </c>
      <c r="I2935" s="11" t="s">
        <v>5091</v>
      </c>
      <c r="J2935" s="14">
        <f>VLOOKUP(Table15[[#This Row],[TechRequired]],OldTree!A:B,2,0)</f>
        <v>4</v>
      </c>
      <c r="K2935" s="14"/>
      <c r="L2935" s="14" t="s">
        <v>8656</v>
      </c>
      <c r="M2935" s="14">
        <v>11</v>
      </c>
      <c r="N2935" s="11" t="e">
        <f>INDEX(TreeLookup!$C$1:$DE$21,MATCH(Table15[[#This Row],[CATEGORY]],TreeLookup!$C$1:$C$21,0),MATCH(Table15[[#This Row],[YEAR]],TreeLookup!$C$1:$DE$1,0))</f>
        <v>#N/A</v>
      </c>
      <c r="O2935" s="11" t="s">
        <v>1903</v>
      </c>
      <c r="P2935" s="13" t="s">
        <v>6842</v>
      </c>
      <c r="Q2935" s="11"/>
    </row>
    <row r="2936" spans="1:31" x14ac:dyDescent="0.25">
      <c r="A2936" s="11" t="s">
        <v>5806</v>
      </c>
      <c r="B2936" s="12" t="s">
        <v>8428</v>
      </c>
      <c r="C2936" s="11">
        <v>550</v>
      </c>
      <c r="D2936" s="11">
        <v>2800</v>
      </c>
      <c r="E2936" s="12" t="s">
        <v>10005</v>
      </c>
      <c r="F2936" s="11" t="s">
        <v>1323</v>
      </c>
      <c r="G2936" s="21" t="s">
        <v>11292</v>
      </c>
      <c r="H2936" s="11" t="s">
        <v>1903</v>
      </c>
      <c r="I2936" s="11" t="s">
        <v>5091</v>
      </c>
      <c r="J2936" s="14">
        <f>VLOOKUP(Table15[[#This Row],[TechRequired]],OldTree!A:B,2,0)</f>
        <v>3</v>
      </c>
      <c r="K2936" s="22" t="s">
        <v>6012</v>
      </c>
      <c r="L2936" s="14" t="s">
        <v>8649</v>
      </c>
      <c r="N2936" s="11" t="str">
        <f>INDEX(TreeLookup!$C$1:$DE$21,MATCH(Table15[[#This Row],[CATEGORY]],TreeLookup!$C$1:$C$21,0),MATCH(Table15[[#This Row],[YEAR]],TreeLookup!$C$1:$DE$1,0))</f>
        <v>materialsScienceSatellite</v>
      </c>
      <c r="P2936" s="13" t="s">
        <v>6842</v>
      </c>
      <c r="Q2936" s="11"/>
      <c r="S2936" s="11">
        <v>1956</v>
      </c>
      <c r="W2936" s="15"/>
    </row>
    <row r="2937" spans="1:31" x14ac:dyDescent="0.25">
      <c r="A2937" s="11" t="s">
        <v>3125</v>
      </c>
      <c r="B2937" s="12" t="s">
        <v>7126</v>
      </c>
      <c r="C2937" s="11">
        <v>10</v>
      </c>
      <c r="D2937" s="11">
        <v>200</v>
      </c>
      <c r="E2937" s="12" t="s">
        <v>10190</v>
      </c>
      <c r="F2937" s="11" t="s">
        <v>1303</v>
      </c>
      <c r="G2937" s="11" t="s">
        <v>1913</v>
      </c>
      <c r="H2937" s="11" t="s">
        <v>1903</v>
      </c>
      <c r="I2937" s="11" t="s">
        <v>1903</v>
      </c>
      <c r="J2937" s="14">
        <f>VLOOKUP(Table15[[#This Row],[TechRequired]],OldTree!A:B,2,0)</f>
        <v>10</v>
      </c>
      <c r="K2937" s="22" t="s">
        <v>8945</v>
      </c>
      <c r="L2937" s="14"/>
      <c r="N2937" s="11" t="str">
        <f>INDEX(TreeLookup!$C$1:$DE$21,MATCH(Table15[[#This Row],[CATEGORY]],TreeLookup!$C$1:$C$21,0),MATCH(Table15[[#This Row],[YEAR]],TreeLookup!$C$1:$DE$1,0))</f>
        <v>orbitalRocketry1967</v>
      </c>
      <c r="P2937" s="13" t="s">
        <v>6843</v>
      </c>
      <c r="Q2937" s="11" t="s">
        <v>6111</v>
      </c>
      <c r="S2937" s="11">
        <v>1967</v>
      </c>
      <c r="V2937" s="11" t="s">
        <v>8904</v>
      </c>
      <c r="W2937" s="15">
        <v>42874</v>
      </c>
      <c r="AE2937" s="11" t="s">
        <v>11286</v>
      </c>
    </row>
    <row r="2938" spans="1:31" x14ac:dyDescent="0.25">
      <c r="A2938" s="11" t="s">
        <v>142</v>
      </c>
      <c r="B2938" s="12" t="s">
        <v>5251</v>
      </c>
      <c r="C2938" s="11">
        <v>10</v>
      </c>
      <c r="D2938" s="11">
        <v>200</v>
      </c>
      <c r="E2938" s="12" t="s">
        <v>5252</v>
      </c>
      <c r="F2938" s="11" t="s">
        <v>1287</v>
      </c>
      <c r="G2938" s="11" t="s">
        <v>1380</v>
      </c>
      <c r="H2938" s="11" t="s">
        <v>1903</v>
      </c>
      <c r="I2938" s="11" t="s">
        <v>1903</v>
      </c>
      <c r="J2938" s="14">
        <f>VLOOKUP(Table15[[#This Row],[TechRequired]],OldTree!A:B,2,0)</f>
        <v>3</v>
      </c>
      <c r="K2938" s="22" t="s">
        <v>8945</v>
      </c>
      <c r="L2938" s="14"/>
      <c r="N2938" s="11" t="str">
        <f>INDEX(TreeLookup!$C$1:$DE$21,MATCH(Table15[[#This Row],[CATEGORY]],TreeLookup!$C$1:$C$21,0),MATCH(Table15[[#This Row],[YEAR]],TreeLookup!$C$1:$DE$1,0))</f>
        <v>orbitalRocketry1967</v>
      </c>
      <c r="P2938" s="13" t="s">
        <v>6843</v>
      </c>
      <c r="Q2938" s="11" t="s">
        <v>6111</v>
      </c>
      <c r="S2938" s="11">
        <v>1967</v>
      </c>
      <c r="W2938" s="15"/>
      <c r="AE2938" s="11" t="s">
        <v>11286</v>
      </c>
    </row>
    <row r="2939" spans="1:31" x14ac:dyDescent="0.25">
      <c r="A2939" s="11" t="s">
        <v>6375</v>
      </c>
      <c r="B2939" s="12" t="s">
        <v>6375</v>
      </c>
      <c r="G2939" s="11" t="s">
        <v>6059</v>
      </c>
      <c r="H2939" s="11" t="s">
        <v>1903</v>
      </c>
      <c r="J2939" s="16" t="e">
        <f>VLOOKUP(Table15[[#This Row],[TechRequired]],OldTree!A:B,2,0)</f>
        <v>#N/A</v>
      </c>
      <c r="K2939" s="22" t="s">
        <v>8946</v>
      </c>
      <c r="L2939" s="16"/>
      <c r="M2939" s="14">
        <v>10</v>
      </c>
      <c r="N2939" s="11" t="str">
        <f>INDEX(TreeLookup!$C$1:$DE$21,MATCH(Table15[[#This Row],[CATEGORY]],TreeLookup!$C$1:$C$21,0),MATCH(Table15[[#This Row],[YEAR]],TreeLookup!$C$1:$DE$1,0))</f>
        <v>modernCapsules</v>
      </c>
      <c r="Q2939" s="11" t="s">
        <v>1629</v>
      </c>
      <c r="R2939" s="11" t="s">
        <v>1631</v>
      </c>
      <c r="S2939" s="11">
        <v>2018</v>
      </c>
    </row>
    <row r="2940" spans="1:31" x14ac:dyDescent="0.25">
      <c r="A2940" s="11" t="s">
        <v>5344</v>
      </c>
      <c r="B2940" s="12" t="s">
        <v>8419</v>
      </c>
      <c r="C2940" s="11">
        <v>950</v>
      </c>
      <c r="D2940" s="11">
        <v>1200</v>
      </c>
      <c r="E2940" s="12" t="s">
        <v>5345</v>
      </c>
      <c r="F2940" s="11" t="s">
        <v>1280</v>
      </c>
      <c r="G2940" s="11" t="s">
        <v>5278</v>
      </c>
      <c r="H2940" s="11" t="s">
        <v>5091</v>
      </c>
      <c r="I2940" s="11" t="s">
        <v>5091</v>
      </c>
      <c r="J2940" s="14">
        <f>VLOOKUP(Table15[[#This Row],[TechRequired]],OldTree!A:B,2,0)</f>
        <v>5</v>
      </c>
      <c r="K2940" s="14"/>
      <c r="L2940" s="14"/>
      <c r="N2940" s="11" t="e">
        <f>INDEX(TreeLookup!$C$1:$DE$21,MATCH(Table15[[#This Row],[CATEGORY]],TreeLookup!$C$1:$C$21,0),MATCH(Table15[[#This Row],[YEAR]],TreeLookup!$C$1:$DE$1,0))</f>
        <v>#N/A</v>
      </c>
      <c r="O2940" s="11" t="s">
        <v>1903</v>
      </c>
    </row>
    <row r="2941" spans="1:31" x14ac:dyDescent="0.25">
      <c r="A2941" s="11" t="s">
        <v>3126</v>
      </c>
      <c r="B2941" s="12" t="s">
        <v>7111</v>
      </c>
      <c r="C2941" s="11">
        <v>10</v>
      </c>
      <c r="D2941" s="11">
        <v>200</v>
      </c>
      <c r="E2941" s="12" t="s">
        <v>10169</v>
      </c>
      <c r="F2941" s="11" t="s">
        <v>1303</v>
      </c>
      <c r="G2941" s="11" t="s">
        <v>1913</v>
      </c>
      <c r="H2941" s="11" t="s">
        <v>1903</v>
      </c>
      <c r="I2941" s="11" t="s">
        <v>1903</v>
      </c>
      <c r="J2941" s="14">
        <f>VLOOKUP(Table15[[#This Row],[TechRequired]],OldTree!A:B,2,0)</f>
        <v>10</v>
      </c>
      <c r="K2941" s="23" t="s">
        <v>8945</v>
      </c>
      <c r="L2941" s="14"/>
      <c r="N2941" s="11" t="str">
        <f>INDEX(TreeLookup!$C$1:$DE$21,MATCH(Table15[[#This Row],[CATEGORY]],TreeLookup!$C$1:$C$21,0),MATCH(Table15[[#This Row],[YEAR]],TreeLookup!$C$1:$DE$1,0))</f>
        <v>orbitalRocketry1966</v>
      </c>
      <c r="P2941" s="13" t="s">
        <v>6843</v>
      </c>
      <c r="Q2941" s="11" t="s">
        <v>6146</v>
      </c>
      <c r="S2941" s="11">
        <v>1966</v>
      </c>
      <c r="V2941" s="11" t="s">
        <v>8904</v>
      </c>
      <c r="W2941" s="15">
        <v>42874</v>
      </c>
      <c r="AE2941" s="11" t="s">
        <v>11286</v>
      </c>
    </row>
    <row r="2942" spans="1:31" x14ac:dyDescent="0.25">
      <c r="A2942" s="11" t="s">
        <v>1666</v>
      </c>
      <c r="B2942" s="12" t="s">
        <v>7490</v>
      </c>
      <c r="C2942" s="11">
        <v>4000</v>
      </c>
      <c r="D2942" s="11">
        <v>2500</v>
      </c>
      <c r="E2942" s="12" t="s">
        <v>10514</v>
      </c>
      <c r="F2942" s="11" t="s">
        <v>1364</v>
      </c>
      <c r="G2942" s="11" t="s">
        <v>1639</v>
      </c>
      <c r="H2942" s="11" t="s">
        <v>1903</v>
      </c>
      <c r="I2942" s="11" t="s">
        <v>5091</v>
      </c>
      <c r="J2942" s="14">
        <f>VLOOKUP(Table15[[#This Row],[TechRequired]],OldTree!A:B,2,0)</f>
        <v>5</v>
      </c>
      <c r="K2942" s="22" t="s">
        <v>8948</v>
      </c>
      <c r="L2942" s="14" t="s">
        <v>8872</v>
      </c>
      <c r="N2942" s="11" t="str">
        <f>INDEX(TreeLookup!$C$1:$DE$21,MATCH(Table15[[#This Row],[CATEGORY]],TreeLookup!$C$1:$C$21,0),MATCH(Table15[[#This Row],[YEAR]],TreeLookup!$C$1:$DE$1,0))</f>
        <v>largeScaleOrbitalCon</v>
      </c>
      <c r="P2942" s="13" t="s">
        <v>6842</v>
      </c>
      <c r="Q2942" s="11" t="s">
        <v>6610</v>
      </c>
      <c r="S2942" s="11">
        <v>2000</v>
      </c>
      <c r="W2942" s="15"/>
    </row>
    <row r="2943" spans="1:31" x14ac:dyDescent="0.25">
      <c r="A2943" s="11" t="s">
        <v>1667</v>
      </c>
      <c r="B2943" s="12" t="s">
        <v>7491</v>
      </c>
      <c r="C2943" s="11">
        <v>4000</v>
      </c>
      <c r="D2943" s="11">
        <v>2500</v>
      </c>
      <c r="E2943" s="12" t="s">
        <v>10515</v>
      </c>
      <c r="F2943" s="11" t="s">
        <v>1364</v>
      </c>
      <c r="G2943" s="11" t="s">
        <v>1639</v>
      </c>
      <c r="H2943" s="11" t="s">
        <v>1903</v>
      </c>
      <c r="I2943" s="11" t="s">
        <v>5091</v>
      </c>
      <c r="J2943" s="14">
        <f>VLOOKUP(Table15[[#This Row],[TechRequired]],OldTree!A:B,2,0)</f>
        <v>5</v>
      </c>
      <c r="K2943" s="22" t="s">
        <v>8948</v>
      </c>
      <c r="L2943" s="14" t="s">
        <v>8872</v>
      </c>
      <c r="N2943" s="11" t="str">
        <f>INDEX(TreeLookup!$C$1:$DE$21,MATCH(Table15[[#This Row],[CATEGORY]],TreeLookup!$C$1:$C$21,0),MATCH(Table15[[#This Row],[YEAR]],TreeLookup!$C$1:$DE$1,0))</f>
        <v>largeScaleOrbitalCon</v>
      </c>
      <c r="P2943" s="13" t="s">
        <v>6842</v>
      </c>
      <c r="Q2943" s="11" t="s">
        <v>6610</v>
      </c>
      <c r="S2943" s="11">
        <v>2000</v>
      </c>
      <c r="W2943" s="15"/>
    </row>
    <row r="2944" spans="1:31" x14ac:dyDescent="0.25">
      <c r="A2944" s="11" t="s">
        <v>128</v>
      </c>
      <c r="B2944" s="12" t="s">
        <v>2313</v>
      </c>
      <c r="C2944" s="11">
        <v>12500</v>
      </c>
      <c r="D2944" s="11">
        <v>80000</v>
      </c>
      <c r="E2944" s="12" t="s">
        <v>2314</v>
      </c>
      <c r="F2944" s="11" t="s">
        <v>1284</v>
      </c>
      <c r="G2944" s="11" t="s">
        <v>1907</v>
      </c>
      <c r="H2944" s="11" t="s">
        <v>1903</v>
      </c>
      <c r="I2944" s="11" t="s">
        <v>1903</v>
      </c>
      <c r="J2944" s="14">
        <f>VLOOKUP(Table15[[#This Row],[TechRequired]],OldTree!A:B,2,0)</f>
        <v>4</v>
      </c>
      <c r="K2944" s="22" t="s">
        <v>8944</v>
      </c>
      <c r="L2944" s="14" t="s">
        <v>6811</v>
      </c>
      <c r="N2944" s="11" t="str">
        <f>INDEX(TreeLookup!$C$1:$DE$21,MATCH(Table15[[#This Row],[CATEGORY]],TreeLookup!$C$1:$C$21,0),MATCH(Table15[[#This Row],[YEAR]],TreeLookup!$C$1:$DE$1,0))</f>
        <v>advancedAvionics</v>
      </c>
      <c r="P2944" s="13" t="s">
        <v>6843</v>
      </c>
      <c r="Q2944" s="11" t="s">
        <v>2311</v>
      </c>
      <c r="S2944" s="11">
        <v>1973</v>
      </c>
      <c r="W2944" s="15"/>
    </row>
    <row r="2945" spans="1:29" x14ac:dyDescent="0.25">
      <c r="A2945" s="11" t="s">
        <v>110</v>
      </c>
      <c r="B2945" s="12" t="s">
        <v>2304</v>
      </c>
      <c r="C2945" s="11">
        <v>8000</v>
      </c>
      <c r="D2945" s="11">
        <v>100000</v>
      </c>
      <c r="E2945" s="12" t="s">
        <v>2305</v>
      </c>
      <c r="F2945" s="11" t="s">
        <v>1284</v>
      </c>
      <c r="G2945" s="11" t="s">
        <v>1907</v>
      </c>
      <c r="H2945" s="11" t="s">
        <v>1903</v>
      </c>
      <c r="I2945" s="11" t="s">
        <v>1903</v>
      </c>
      <c r="J2945" s="14">
        <f>VLOOKUP(Table15[[#This Row],[TechRequired]],OldTree!A:B,2,0)</f>
        <v>4</v>
      </c>
      <c r="K2945" s="22" t="s">
        <v>6812</v>
      </c>
      <c r="L2945" s="14" t="s">
        <v>6813</v>
      </c>
      <c r="M2945" s="14">
        <v>7</v>
      </c>
      <c r="N2945" s="11" t="str">
        <f>INDEX(TreeLookup!$C$1:$DE$21,MATCH(Table15[[#This Row],[CATEGORY]],TreeLookup!$C$1:$C$21,0),MATCH(Table15[[#This Row],[YEAR]],TreeLookup!$C$1:$DE$1,0))</f>
        <v>spaceStationControl</v>
      </c>
      <c r="P2945" s="13" t="s">
        <v>6843</v>
      </c>
      <c r="Q2945" s="11" t="s">
        <v>2311</v>
      </c>
      <c r="S2945" s="11">
        <v>1973</v>
      </c>
      <c r="W2945" s="15"/>
    </row>
    <row r="2946" spans="1:29" x14ac:dyDescent="0.25">
      <c r="A2946" s="11" t="s">
        <v>76</v>
      </c>
      <c r="B2946" s="12" t="s">
        <v>2300</v>
      </c>
      <c r="C2946" s="11">
        <v>1000</v>
      </c>
      <c r="D2946" s="11">
        <v>40000</v>
      </c>
      <c r="E2946" s="12" t="s">
        <v>2301</v>
      </c>
      <c r="F2946" s="11" t="s">
        <v>1281</v>
      </c>
      <c r="G2946" s="11" t="s">
        <v>1907</v>
      </c>
      <c r="H2946" s="11" t="s">
        <v>1903</v>
      </c>
      <c r="I2946" s="11" t="s">
        <v>1903</v>
      </c>
      <c r="J2946" s="14">
        <f>VLOOKUP(Table15[[#This Row],[TechRequired]],OldTree!A:B,2,0)</f>
        <v>4</v>
      </c>
      <c r="K2946" s="22" t="s">
        <v>6012</v>
      </c>
      <c r="L2946" s="14" t="s">
        <v>8671</v>
      </c>
      <c r="N2946" s="11" t="str">
        <f>INDEX(TreeLookup!$C$1:$DE$21,MATCH(Table15[[#This Row],[CATEGORY]],TreeLookup!$C$1:$C$21,0),MATCH(Table15[[#This Row],[YEAR]],TreeLookup!$C$1:$DE$1,0))</f>
        <v>materialsScienceSpaceStation</v>
      </c>
      <c r="P2946" s="13" t="s">
        <v>6843</v>
      </c>
      <c r="Q2946" s="11" t="s">
        <v>2311</v>
      </c>
      <c r="S2946" s="11">
        <v>1973</v>
      </c>
      <c r="W2946" s="15"/>
    </row>
    <row r="2947" spans="1:29" x14ac:dyDescent="0.25">
      <c r="A2947" s="11" t="s">
        <v>77</v>
      </c>
      <c r="B2947" s="12" t="s">
        <v>2302</v>
      </c>
      <c r="C2947" s="11">
        <v>1000</v>
      </c>
      <c r="D2947" s="11">
        <v>40000</v>
      </c>
      <c r="E2947" s="12" t="s">
        <v>2303</v>
      </c>
      <c r="F2947" s="11" t="s">
        <v>1281</v>
      </c>
      <c r="G2947" s="11" t="s">
        <v>1907</v>
      </c>
      <c r="H2947" s="11" t="s">
        <v>1903</v>
      </c>
      <c r="I2947" s="11" t="s">
        <v>1903</v>
      </c>
      <c r="J2947" s="14">
        <f>VLOOKUP(Table15[[#This Row],[TechRequired]],OldTree!A:B,2,0)</f>
        <v>4</v>
      </c>
      <c r="K2947" s="22" t="s">
        <v>6012</v>
      </c>
      <c r="L2947" s="14" t="s">
        <v>8671</v>
      </c>
      <c r="N2947" s="11" t="str">
        <f>INDEX(TreeLookup!$C$1:$DE$21,MATCH(Table15[[#This Row],[CATEGORY]],TreeLookup!$C$1:$C$21,0),MATCH(Table15[[#This Row],[YEAR]],TreeLookup!$C$1:$DE$1,0))</f>
        <v>materialsScienceSpaceStation</v>
      </c>
      <c r="P2947" s="13" t="s">
        <v>6843</v>
      </c>
      <c r="Q2947" s="11" t="s">
        <v>2311</v>
      </c>
      <c r="S2947" s="11">
        <v>1973</v>
      </c>
      <c r="W2947" s="15"/>
    </row>
    <row r="2948" spans="1:29" x14ac:dyDescent="0.25">
      <c r="A2948" s="11" t="s">
        <v>3980</v>
      </c>
      <c r="B2948" s="12" t="s">
        <v>7272</v>
      </c>
      <c r="C2948" s="11">
        <v>3600</v>
      </c>
      <c r="D2948" s="11">
        <v>12600</v>
      </c>
      <c r="E2948" s="12" t="s">
        <v>3981</v>
      </c>
      <c r="F2948" s="11" t="s">
        <v>1344</v>
      </c>
      <c r="G2948" s="11" t="s">
        <v>1383</v>
      </c>
      <c r="H2948" s="11" t="s">
        <v>5091</v>
      </c>
      <c r="I2948" s="11" t="s">
        <v>5091</v>
      </c>
      <c r="J2948" s="14">
        <f>VLOOKUP(Table15[[#This Row],[TechRequired]],OldTree!A:B,2,0)</f>
        <v>4.5</v>
      </c>
      <c r="K2948" s="22" t="s">
        <v>8950</v>
      </c>
      <c r="L2948" s="14" t="s">
        <v>6819</v>
      </c>
      <c r="N2948" s="11" t="str">
        <f>INDEX(TreeLookup!$C$1:$DE$21,MATCH(Table15[[#This Row],[CATEGORY]],TreeLookup!$C$1:$C$21,0),MATCH(Table15[[#This Row],[YEAR]],TreeLookup!$C$1:$DE$1,0))</f>
        <v>largeScaleSolarArrays</v>
      </c>
      <c r="O2948" s="11" t="s">
        <v>1903</v>
      </c>
      <c r="P2948" s="13" t="s">
        <v>6842</v>
      </c>
      <c r="Q2948" s="11" t="s">
        <v>6629</v>
      </c>
      <c r="S2948" s="11">
        <v>1986</v>
      </c>
    </row>
    <row r="2949" spans="1:29" x14ac:dyDescent="0.25">
      <c r="A2949" s="11" t="s">
        <v>1663</v>
      </c>
      <c r="B2949" s="12" t="s">
        <v>7501</v>
      </c>
      <c r="C2949" s="11">
        <v>4000</v>
      </c>
      <c r="D2949" s="11">
        <v>2500</v>
      </c>
      <c r="E2949" s="12" t="s">
        <v>10517</v>
      </c>
      <c r="F2949" s="11" t="s">
        <v>1364</v>
      </c>
      <c r="G2949" s="11" t="s">
        <v>1639</v>
      </c>
      <c r="H2949" s="11" t="s">
        <v>1903</v>
      </c>
      <c r="I2949" s="11" t="s">
        <v>5091</v>
      </c>
      <c r="J2949" s="14">
        <f>VLOOKUP(Table15[[#This Row],[TechRequired]],OldTree!A:B,2,0)</f>
        <v>5</v>
      </c>
      <c r="K2949" s="22" t="s">
        <v>8948</v>
      </c>
      <c r="L2949" s="14" t="s">
        <v>8872</v>
      </c>
      <c r="N2949" s="11" t="str">
        <f>INDEX(TreeLookup!$C$1:$DE$21,MATCH(Table15[[#This Row],[CATEGORY]],TreeLookup!$C$1:$C$21,0),MATCH(Table15[[#This Row],[YEAR]],TreeLookup!$C$1:$DE$1,0))</f>
        <v>largeScaleOrbitalCon</v>
      </c>
      <c r="P2949" s="13" t="s">
        <v>6842</v>
      </c>
      <c r="Q2949" s="11" t="s">
        <v>6708</v>
      </c>
      <c r="S2949" s="11">
        <v>2000</v>
      </c>
      <c r="W2949" s="15"/>
    </row>
    <row r="2950" spans="1:29" x14ac:dyDescent="0.25">
      <c r="A2950" s="11" t="s">
        <v>1640</v>
      </c>
      <c r="B2950" s="12" t="s">
        <v>7495</v>
      </c>
      <c r="C2950" s="11">
        <v>6500</v>
      </c>
      <c r="D2950" s="11">
        <v>15000</v>
      </c>
      <c r="E2950" s="12" t="s">
        <v>10523</v>
      </c>
      <c r="F2950" s="11" t="s">
        <v>1305</v>
      </c>
      <c r="G2950" s="11" t="s">
        <v>1639</v>
      </c>
      <c r="H2950" s="11" t="s">
        <v>1903</v>
      </c>
      <c r="I2950" s="11" t="s">
        <v>5091</v>
      </c>
      <c r="J2950" s="14">
        <f>VLOOKUP(Table15[[#This Row],[TechRequired]],OldTree!A:B,2,0)</f>
        <v>6</v>
      </c>
      <c r="K2950" s="22" t="s">
        <v>8948</v>
      </c>
      <c r="L2950" s="14" t="s">
        <v>6830</v>
      </c>
      <c r="N2950" s="11" t="str">
        <f>INDEX(TreeLookup!$C$1:$DE$21,MATCH(Table15[[#This Row],[CATEGORY]],TreeLookup!$C$1:$C$21,0),MATCH(Table15[[#This Row],[YEAR]],TreeLookup!$C$1:$DE$1,0))</f>
        <v>largeScaleOrbitalCon</v>
      </c>
      <c r="P2950" s="13" t="s">
        <v>6842</v>
      </c>
      <c r="Q2950" s="11" t="s">
        <v>6646</v>
      </c>
      <c r="S2950" s="11">
        <v>2001</v>
      </c>
      <c r="W2950" s="15"/>
    </row>
    <row r="2951" spans="1:29" x14ac:dyDescent="0.25">
      <c r="A2951" s="11" t="s">
        <v>1444</v>
      </c>
      <c r="B2951" s="12" t="s">
        <v>7778</v>
      </c>
      <c r="C2951" s="11">
        <v>8000</v>
      </c>
      <c r="D2951" s="11">
        <v>18000</v>
      </c>
      <c r="E2951" s="12" t="s">
        <v>10596</v>
      </c>
      <c r="F2951" s="11" t="s">
        <v>1364</v>
      </c>
      <c r="G2951" s="11" t="s">
        <v>5218</v>
      </c>
      <c r="H2951" s="11" t="s">
        <v>1903</v>
      </c>
      <c r="I2951" s="11" t="s">
        <v>5091</v>
      </c>
      <c r="J2951" s="14">
        <f>VLOOKUP(Table15[[#This Row],[TechRequired]],OldTree!A:B,2,0)</f>
        <v>5</v>
      </c>
      <c r="K2951" s="22" t="s">
        <v>8948</v>
      </c>
      <c r="L2951" s="14" t="s">
        <v>6830</v>
      </c>
      <c r="M2951" s="14">
        <v>11</v>
      </c>
      <c r="N2951" s="11" t="str">
        <f>INDEX(TreeLookup!$C$1:$DE$21,MATCH(Table15[[#This Row],[CATEGORY]],TreeLookup!$C$1:$C$21,0),MATCH(Table15[[#This Row],[YEAR]],TreeLookup!$C$1:$DE$1,0))</f>
        <v>improvedOrbitalConstruction</v>
      </c>
      <c r="P2951" s="13" t="s">
        <v>6842</v>
      </c>
      <c r="Q2951" s="11"/>
      <c r="S2951" s="11">
        <v>2004</v>
      </c>
      <c r="W2951" s="15"/>
    </row>
    <row r="2952" spans="1:29" x14ac:dyDescent="0.25">
      <c r="A2952" s="11" t="s">
        <v>3982</v>
      </c>
      <c r="B2952" s="12" t="s">
        <v>7273</v>
      </c>
      <c r="C2952" s="11">
        <v>3200</v>
      </c>
      <c r="D2952" s="11">
        <v>11200</v>
      </c>
      <c r="E2952" s="12" t="s">
        <v>3983</v>
      </c>
      <c r="F2952" s="11" t="s">
        <v>1282</v>
      </c>
      <c r="G2952" s="11" t="s">
        <v>1383</v>
      </c>
      <c r="H2952" s="11" t="s">
        <v>5091</v>
      </c>
      <c r="I2952" s="11" t="s">
        <v>5091</v>
      </c>
      <c r="J2952" s="14">
        <f>VLOOKUP(Table15[[#This Row],[TechRequired]],OldTree!A:B,2,0)</f>
        <v>4</v>
      </c>
      <c r="K2952" s="22" t="s">
        <v>8950</v>
      </c>
      <c r="L2952" s="14" t="s">
        <v>6819</v>
      </c>
      <c r="N2952" s="11" t="str">
        <f>INDEX(TreeLookup!$C$1:$DE$21,MATCH(Table15[[#This Row],[CATEGORY]],TreeLookup!$C$1:$C$21,0),MATCH(Table15[[#This Row],[YEAR]],TreeLookup!$C$1:$DE$1,0))</f>
        <v>largeScaleSolarArrays</v>
      </c>
      <c r="O2952" s="11" t="s">
        <v>1903</v>
      </c>
      <c r="P2952" s="13" t="s">
        <v>6842</v>
      </c>
      <c r="Q2952" s="11" t="s">
        <v>6629</v>
      </c>
      <c r="S2952" s="11">
        <v>1986</v>
      </c>
    </row>
    <row r="2953" spans="1:29" x14ac:dyDescent="0.25">
      <c r="A2953" s="11" t="s">
        <v>129</v>
      </c>
      <c r="B2953" s="12" t="s">
        <v>2321</v>
      </c>
      <c r="C2953" s="11">
        <v>8000</v>
      </c>
      <c r="D2953" s="11">
        <v>100000</v>
      </c>
      <c r="E2953" s="12" t="s">
        <v>2322</v>
      </c>
      <c r="F2953" s="11" t="s">
        <v>1284</v>
      </c>
      <c r="G2953" s="11" t="s">
        <v>1907</v>
      </c>
      <c r="H2953" s="11" t="s">
        <v>1903</v>
      </c>
      <c r="I2953" s="11" t="s">
        <v>1903</v>
      </c>
      <c r="J2953" s="14">
        <f>VLOOKUP(Table15[[#This Row],[TechRequired]],OldTree!A:B,2,0)</f>
        <v>4</v>
      </c>
      <c r="K2953" s="22" t="s">
        <v>6812</v>
      </c>
      <c r="L2953" s="14" t="s">
        <v>6813</v>
      </c>
      <c r="M2953" s="14">
        <v>7</v>
      </c>
      <c r="N2953" s="11" t="str">
        <f>INDEX(TreeLookup!$C$1:$DE$21,MATCH(Table15[[#This Row],[CATEGORY]],TreeLookup!$C$1:$C$21,0),MATCH(Table15[[#This Row],[YEAR]],TreeLookup!$C$1:$DE$1,0))</f>
        <v>spaceStationControl</v>
      </c>
      <c r="P2953" s="13" t="s">
        <v>6843</v>
      </c>
      <c r="Q2953" s="11" t="s">
        <v>2311</v>
      </c>
      <c r="S2953" s="11">
        <v>1973</v>
      </c>
      <c r="W2953" s="15"/>
      <c r="AC2953" s="11" t="s">
        <v>11286</v>
      </c>
    </row>
    <row r="2954" spans="1:29" x14ac:dyDescent="0.25">
      <c r="A2954" s="11" t="s">
        <v>1515</v>
      </c>
      <c r="B2954" s="12" t="s">
        <v>7705</v>
      </c>
      <c r="C2954" s="11">
        <v>600</v>
      </c>
      <c r="D2954" s="11">
        <v>1200</v>
      </c>
      <c r="E2954" s="12" t="s">
        <v>10726</v>
      </c>
      <c r="F2954" s="11" t="s">
        <v>1300</v>
      </c>
      <c r="G2954" s="11" t="s">
        <v>5218</v>
      </c>
      <c r="H2954" s="11" t="s">
        <v>1903</v>
      </c>
      <c r="I2954" s="11" t="s">
        <v>5091</v>
      </c>
      <c r="J2954" s="14">
        <f>VLOOKUP(Table15[[#This Row],[TechRequired]],OldTree!A:B,2,0)</f>
        <v>1</v>
      </c>
      <c r="K2954" s="22" t="s">
        <v>6012</v>
      </c>
      <c r="L2954" s="14" t="s">
        <v>8868</v>
      </c>
      <c r="N2954" s="11" t="str">
        <f>INDEX(TreeLookup!$C$1:$DE$21,MATCH(Table15[[#This Row],[CATEGORY]],TreeLookup!$C$1:$C$21,0),MATCH(Table15[[#This Row],[YEAR]],TreeLookup!$C$1:$DE$1,0))</f>
        <v>materialsScienceNF</v>
      </c>
      <c r="P2954" s="13" t="s">
        <v>6842</v>
      </c>
      <c r="Q2954" s="11" t="s">
        <v>6584</v>
      </c>
      <c r="S2954" s="11">
        <v>2022</v>
      </c>
      <c r="W2954" s="15"/>
    </row>
    <row r="2955" spans="1:29" x14ac:dyDescent="0.25">
      <c r="A2955" s="11" t="s">
        <v>1948</v>
      </c>
      <c r="B2955" s="12" t="s">
        <v>7553</v>
      </c>
      <c r="C2955" s="17">
        <v>1800</v>
      </c>
      <c r="D2955" s="17">
        <v>10000</v>
      </c>
      <c r="E2955" s="12" t="s">
        <v>10708</v>
      </c>
      <c r="F2955" s="11" t="s">
        <v>1319</v>
      </c>
      <c r="G2955" s="11" t="s">
        <v>5246</v>
      </c>
      <c r="H2955" s="11" t="s">
        <v>1903</v>
      </c>
      <c r="I2955" s="11" t="s">
        <v>5091</v>
      </c>
      <c r="J2955" s="14">
        <f>VLOOKUP(Table15[[#This Row],[TechRequired]],OldTree!A:B,2,0)</f>
        <v>7</v>
      </c>
      <c r="K2955" s="23" t="s">
        <v>8955</v>
      </c>
      <c r="L2955" s="14"/>
      <c r="M2955" s="14">
        <v>10</v>
      </c>
      <c r="N2955" s="11" t="str">
        <f>INDEX(TreeLookup!$C$1:$DE$21,MATCH(Table15[[#This Row],[CATEGORY]],TreeLookup!$C$1:$C$21,0),MATCH(Table15[[#This Row],[YEAR]],TreeLookup!$C$1:$DE$1,0))</f>
        <v>hydroloxNF</v>
      </c>
      <c r="P2955" s="13" t="s">
        <v>6842</v>
      </c>
      <c r="Q2955" s="11" t="s">
        <v>6608</v>
      </c>
      <c r="S2955" s="11">
        <v>2020</v>
      </c>
      <c r="W2955" s="15"/>
    </row>
    <row r="2956" spans="1:29" x14ac:dyDescent="0.25">
      <c r="A2956" s="11" t="s">
        <v>1961</v>
      </c>
      <c r="B2956" s="12" t="s">
        <v>8147</v>
      </c>
      <c r="C2956" s="11">
        <v>200</v>
      </c>
      <c r="D2956" s="11">
        <v>1000</v>
      </c>
      <c r="E2956" s="12" t="s">
        <v>9996</v>
      </c>
      <c r="F2956" s="11" t="s">
        <v>1355</v>
      </c>
      <c r="G2956" s="11" t="s">
        <v>5478</v>
      </c>
      <c r="H2956" s="11" t="s">
        <v>1903</v>
      </c>
      <c r="I2956" s="11" t="s">
        <v>5091</v>
      </c>
      <c r="J2956" s="14">
        <f>VLOOKUP(Table15[[#This Row],[TechRequired]],OldTree!A:B,2,0)</f>
        <v>5</v>
      </c>
      <c r="K2956" s="22" t="s">
        <v>6012</v>
      </c>
      <c r="L2956" s="14" t="s">
        <v>8868</v>
      </c>
      <c r="N2956" s="11" t="str">
        <f>INDEX(TreeLookup!$C$1:$DE$21,MATCH(Table15[[#This Row],[CATEGORY]],TreeLookup!$C$1:$C$21,0),MATCH(Table15[[#This Row],[YEAR]],TreeLookup!$C$1:$DE$1,0))</f>
        <v>materialsScienceSatellite</v>
      </c>
      <c r="P2956" s="13" t="s">
        <v>6842</v>
      </c>
      <c r="Q2956" s="11"/>
      <c r="S2956" s="11">
        <v>1956</v>
      </c>
      <c r="W2956" s="15"/>
    </row>
    <row r="2957" spans="1:29" x14ac:dyDescent="0.25">
      <c r="A2957" s="11" t="s">
        <v>1962</v>
      </c>
      <c r="B2957" s="12" t="s">
        <v>8148</v>
      </c>
      <c r="C2957" s="11">
        <v>250</v>
      </c>
      <c r="D2957" s="11">
        <v>1050</v>
      </c>
      <c r="E2957" s="12" t="s">
        <v>9997</v>
      </c>
      <c r="F2957" s="11" t="s">
        <v>1355</v>
      </c>
      <c r="G2957" s="11" t="s">
        <v>5478</v>
      </c>
      <c r="H2957" s="11" t="s">
        <v>1903</v>
      </c>
      <c r="I2957" s="11" t="s">
        <v>5091</v>
      </c>
      <c r="J2957" s="14">
        <f>VLOOKUP(Table15[[#This Row],[TechRequired]],OldTree!A:B,2,0)</f>
        <v>5</v>
      </c>
      <c r="K2957" s="22" t="s">
        <v>6012</v>
      </c>
      <c r="L2957" s="14" t="s">
        <v>8868</v>
      </c>
      <c r="N2957" s="11" t="str">
        <f>INDEX(TreeLookup!$C$1:$DE$21,MATCH(Table15[[#This Row],[CATEGORY]],TreeLookup!$C$1:$C$21,0),MATCH(Table15[[#This Row],[YEAR]],TreeLookup!$C$1:$DE$1,0))</f>
        <v>materialsScienceSatellite</v>
      </c>
      <c r="P2957" s="13" t="s">
        <v>6842</v>
      </c>
      <c r="Q2957" s="11"/>
      <c r="S2957" s="11">
        <v>1956</v>
      </c>
      <c r="W2957" s="15"/>
    </row>
    <row r="2958" spans="1:29" x14ac:dyDescent="0.25">
      <c r="A2958" s="11" t="s">
        <v>1963</v>
      </c>
      <c r="B2958" s="12" t="s">
        <v>8149</v>
      </c>
      <c r="C2958" s="11">
        <v>300</v>
      </c>
      <c r="D2958" s="11">
        <v>1100</v>
      </c>
      <c r="E2958" s="12" t="s">
        <v>9998</v>
      </c>
      <c r="F2958" s="11" t="s">
        <v>1355</v>
      </c>
      <c r="G2958" s="11" t="s">
        <v>5478</v>
      </c>
      <c r="H2958" s="11" t="s">
        <v>1903</v>
      </c>
      <c r="I2958" s="11" t="s">
        <v>5091</v>
      </c>
      <c r="J2958" s="14">
        <f>VLOOKUP(Table15[[#This Row],[TechRequired]],OldTree!A:B,2,0)</f>
        <v>5</v>
      </c>
      <c r="K2958" s="22" t="s">
        <v>6012</v>
      </c>
      <c r="L2958" s="14" t="s">
        <v>8868</v>
      </c>
      <c r="N2958" s="11" t="str">
        <f>INDEX(TreeLookup!$C$1:$DE$21,MATCH(Table15[[#This Row],[CATEGORY]],TreeLookup!$C$1:$C$21,0),MATCH(Table15[[#This Row],[YEAR]],TreeLookup!$C$1:$DE$1,0))</f>
        <v>materialsScienceSatellite</v>
      </c>
      <c r="P2958" s="13" t="s">
        <v>6842</v>
      </c>
      <c r="Q2958" s="11"/>
      <c r="S2958" s="11">
        <v>1956</v>
      </c>
      <c r="W2958" s="15"/>
    </row>
    <row r="2959" spans="1:29" x14ac:dyDescent="0.25">
      <c r="A2959" s="11" t="s">
        <v>5731</v>
      </c>
      <c r="B2959" s="12" t="s">
        <v>8425</v>
      </c>
      <c r="C2959" s="11">
        <v>10000</v>
      </c>
      <c r="D2959" s="11">
        <v>25000</v>
      </c>
      <c r="E2959" s="12" t="s">
        <v>5732</v>
      </c>
      <c r="F2959" s="11" t="s">
        <v>1290</v>
      </c>
      <c r="G2959" s="11" t="s">
        <v>5652</v>
      </c>
      <c r="H2959" s="11" t="s">
        <v>5091</v>
      </c>
      <c r="I2959" s="11" t="s">
        <v>5091</v>
      </c>
      <c r="J2959" s="14">
        <f>VLOOKUP(Table15[[#This Row],[TechRequired]],OldTree!A:B,2,0)</f>
        <v>2</v>
      </c>
      <c r="K2959" s="14"/>
      <c r="L2959" s="14"/>
      <c r="N2959" s="11" t="e">
        <f>INDEX(TreeLookup!$C$1:$DE$21,MATCH(Table15[[#This Row],[CATEGORY]],TreeLookup!$C$1:$C$21,0),MATCH(Table15[[#This Row],[YEAR]],TreeLookup!$C$1:$DE$1,0))</f>
        <v>#N/A</v>
      </c>
      <c r="O2959" s="11" t="s">
        <v>1903</v>
      </c>
    </row>
    <row r="2960" spans="1:29" x14ac:dyDescent="0.25">
      <c r="A2960" s="11" t="s">
        <v>1166</v>
      </c>
      <c r="B2960" s="12" t="s">
        <v>3271</v>
      </c>
      <c r="C2960" s="11">
        <v>20</v>
      </c>
      <c r="D2960" s="11">
        <v>400</v>
      </c>
      <c r="E2960" s="12" t="s">
        <v>3272</v>
      </c>
      <c r="F2960" s="11" t="s">
        <v>1372</v>
      </c>
      <c r="G2960" s="21" t="s">
        <v>11292</v>
      </c>
      <c r="H2960" s="11" t="s">
        <v>1903</v>
      </c>
      <c r="I2960" s="11" t="s">
        <v>1903</v>
      </c>
      <c r="J2960" s="14">
        <f>VLOOKUP(Table15[[#This Row],[TechRequired]],OldTree!A:B,2,0)</f>
        <v>0</v>
      </c>
      <c r="K2960" s="22" t="s">
        <v>6014</v>
      </c>
      <c r="L2960" s="14"/>
      <c r="M2960" s="14">
        <v>0</v>
      </c>
      <c r="N2960" s="11" t="str">
        <f>INDEX(TreeLookup!$C$1:$DE$21,MATCH(Table15[[#This Row],[CATEGORY]],TreeLookup!$C$1:$C$21,0),MATCH(Table15[[#This Row],[YEAR]],TreeLookup!$C$1:$DE$1,0))</f>
        <v>supersonicDev</v>
      </c>
      <c r="P2960" s="13" t="s">
        <v>6843</v>
      </c>
      <c r="Q2960" s="11"/>
      <c r="S2960" s="21" t="s">
        <v>8971</v>
      </c>
      <c r="T2960" s="21"/>
      <c r="W2960" s="15"/>
    </row>
    <row r="2961" spans="1:35" x14ac:dyDescent="0.25">
      <c r="A2961" s="11" t="s">
        <v>1155</v>
      </c>
      <c r="B2961" s="12" t="s">
        <v>3298</v>
      </c>
      <c r="C2961" s="11">
        <v>20</v>
      </c>
      <c r="D2961" s="11">
        <v>400</v>
      </c>
      <c r="E2961" s="12" t="s">
        <v>3299</v>
      </c>
      <c r="F2961" s="11" t="s">
        <v>1372</v>
      </c>
      <c r="G2961" s="21" t="s">
        <v>11292</v>
      </c>
      <c r="H2961" s="11" t="s">
        <v>1903</v>
      </c>
      <c r="I2961" s="11" t="s">
        <v>1903</v>
      </c>
      <c r="J2961" s="14">
        <f>VLOOKUP(Table15[[#This Row],[TechRequired]],OldTree!A:B,2,0)</f>
        <v>0</v>
      </c>
      <c r="K2961" s="22" t="s">
        <v>6014</v>
      </c>
      <c r="L2961" s="14"/>
      <c r="N2961" s="11" t="str">
        <f>INDEX(TreeLookup!$C$1:$DE$21,MATCH(Table15[[#This Row],[CATEGORY]],TreeLookup!$C$1:$C$21,0),MATCH(Table15[[#This Row],[YEAR]],TreeLookup!$C$1:$DE$1,0))</f>
        <v>start</v>
      </c>
      <c r="P2961" s="13" t="s">
        <v>6843</v>
      </c>
      <c r="Q2961" s="11"/>
      <c r="S2961" s="11">
        <v>0</v>
      </c>
      <c r="W2961" s="15"/>
    </row>
    <row r="2962" spans="1:35" x14ac:dyDescent="0.25">
      <c r="A2962" s="11" t="s">
        <v>1194</v>
      </c>
      <c r="B2962" s="12" t="s">
        <v>3655</v>
      </c>
      <c r="C2962" s="11">
        <v>30</v>
      </c>
      <c r="D2962" s="11">
        <v>600</v>
      </c>
      <c r="E2962" s="12" t="s">
        <v>3656</v>
      </c>
      <c r="F2962" s="11" t="s">
        <v>1372</v>
      </c>
      <c r="G2962" s="21" t="s">
        <v>11292</v>
      </c>
      <c r="H2962" s="11" t="s">
        <v>1903</v>
      </c>
      <c r="I2962" s="11" t="s">
        <v>1903</v>
      </c>
      <c r="J2962" s="14">
        <f>VLOOKUP(Table15[[#This Row],[TechRequired]],OldTree!A:B,2,0)</f>
        <v>0</v>
      </c>
      <c r="K2962" s="22" t="s">
        <v>6012</v>
      </c>
      <c r="L2962" s="14"/>
      <c r="M2962" s="14">
        <v>0</v>
      </c>
      <c r="N2962" s="11" t="str">
        <f>INDEX(TreeLookup!$C$1:$DE$21,MATCH(Table15[[#This Row],[CATEGORY]],TreeLookup!$C$1:$C$21,0),MATCH(Table15[[#This Row],[YEAR]],TreeLookup!$C$1:$DE$1,0))</f>
        <v>start</v>
      </c>
      <c r="P2962" s="13" t="s">
        <v>6843</v>
      </c>
      <c r="Q2962" s="11"/>
      <c r="S2962" s="11">
        <v>0</v>
      </c>
      <c r="W2962" s="15"/>
    </row>
    <row r="2963" spans="1:35" x14ac:dyDescent="0.25">
      <c r="A2963" s="11" t="s">
        <v>3595</v>
      </c>
      <c r="B2963" s="12" t="s">
        <v>8426</v>
      </c>
      <c r="C2963" s="11">
        <v>1000</v>
      </c>
      <c r="D2963" s="11">
        <v>3000</v>
      </c>
      <c r="E2963" s="12" t="s">
        <v>3596</v>
      </c>
      <c r="F2963" s="11" t="s">
        <v>5224</v>
      </c>
      <c r="G2963" s="21" t="s">
        <v>11292</v>
      </c>
      <c r="H2963" s="11" t="s">
        <v>5091</v>
      </c>
      <c r="I2963" s="11" t="s">
        <v>5091</v>
      </c>
      <c r="J2963" s="14">
        <f>VLOOKUP(Table15[[#This Row],[TechRequired]],OldTree!A:B,2,0)</f>
        <v>7</v>
      </c>
      <c r="K2963" s="14"/>
      <c r="L2963" s="14"/>
      <c r="N2963" s="11" t="e">
        <f>INDEX(TreeLookup!$C$1:$DE$21,MATCH(Table15[[#This Row],[CATEGORY]],TreeLookup!$C$1:$C$21,0),MATCH(Table15[[#This Row],[YEAR]],TreeLookup!$C$1:$DE$1,0))</f>
        <v>#N/A</v>
      </c>
      <c r="O2963" s="11" t="s">
        <v>1903</v>
      </c>
      <c r="Q2963" s="11"/>
    </row>
    <row r="2964" spans="1:35" x14ac:dyDescent="0.25">
      <c r="A2964" s="11" t="s">
        <v>567</v>
      </c>
      <c r="B2964" s="12" t="s">
        <v>3338</v>
      </c>
      <c r="C2964" s="11">
        <v>2500</v>
      </c>
      <c r="D2964" s="11">
        <v>50000</v>
      </c>
      <c r="E2964" s="12" t="s">
        <v>3339</v>
      </c>
      <c r="F2964" s="11" t="s">
        <v>1321</v>
      </c>
      <c r="G2964" s="21" t="s">
        <v>11292</v>
      </c>
      <c r="H2964" s="11" t="s">
        <v>1903</v>
      </c>
      <c r="I2964" s="11" t="s">
        <v>1903</v>
      </c>
      <c r="J2964" s="14">
        <f>VLOOKUP(Table15[[#This Row],[TechRequired]],OldTree!A:B,2,0)</f>
        <v>3</v>
      </c>
      <c r="K2964" s="22" t="s">
        <v>6812</v>
      </c>
      <c r="L2964" s="14" t="s">
        <v>6810</v>
      </c>
      <c r="M2964" s="14">
        <v>3</v>
      </c>
      <c r="N2964" s="11" t="str">
        <f>INDEX(TreeLookup!$C$1:$DE$21,MATCH(Table15[[#This Row],[CATEGORY]],TreeLookup!$C$1:$C$21,0),MATCH(Table15[[#This Row],[YEAR]],TreeLookup!$C$1:$DE$1,0))</f>
        <v>earlyDocking</v>
      </c>
      <c r="P2964" s="13" t="s">
        <v>6843</v>
      </c>
      <c r="Q2964" s="11"/>
      <c r="S2964" s="11">
        <v>1964</v>
      </c>
      <c r="W2964" s="15"/>
    </row>
    <row r="2965" spans="1:35" x14ac:dyDescent="0.25">
      <c r="A2965" s="11" t="s">
        <v>1199</v>
      </c>
      <c r="B2965" s="12" t="s">
        <v>3251</v>
      </c>
      <c r="C2965" s="11">
        <v>10</v>
      </c>
      <c r="D2965" s="11">
        <v>200</v>
      </c>
      <c r="E2965" s="12" t="s">
        <v>3252</v>
      </c>
      <c r="F2965" s="11" t="s">
        <v>1372</v>
      </c>
      <c r="G2965" s="21" t="s">
        <v>11292</v>
      </c>
      <c r="H2965" s="11" t="s">
        <v>1903</v>
      </c>
      <c r="I2965" s="11" t="s">
        <v>1903</v>
      </c>
      <c r="J2965" s="14">
        <f>VLOOKUP(Table15[[#This Row],[TechRequired]],OldTree!A:B,2,0)</f>
        <v>0</v>
      </c>
      <c r="K2965" s="22" t="s">
        <v>6012</v>
      </c>
      <c r="L2965" s="14"/>
      <c r="M2965" s="14">
        <v>0</v>
      </c>
      <c r="N2965" s="11" t="str">
        <f>INDEX(TreeLookup!$C$1:$DE$21,MATCH(Table15[[#This Row],[CATEGORY]],TreeLookup!$C$1:$C$21,0),MATCH(Table15[[#This Row],[YEAR]],TreeLookup!$C$1:$DE$1,0))</f>
        <v>start</v>
      </c>
      <c r="P2965" s="13" t="s">
        <v>6843</v>
      </c>
      <c r="Q2965" s="11"/>
      <c r="S2965" s="11">
        <v>0</v>
      </c>
      <c r="W2965" s="15"/>
    </row>
    <row r="2966" spans="1:35" x14ac:dyDescent="0.25">
      <c r="A2966" s="11" t="s">
        <v>1969</v>
      </c>
      <c r="B2966" s="12" t="s">
        <v>8150</v>
      </c>
      <c r="C2966" s="11">
        <v>1350</v>
      </c>
      <c r="D2966" s="11">
        <v>3100</v>
      </c>
      <c r="E2966" s="12" t="s">
        <v>10081</v>
      </c>
      <c r="F2966" s="11" t="s">
        <v>5219</v>
      </c>
      <c r="G2966" s="11" t="s">
        <v>5478</v>
      </c>
      <c r="H2966" s="11" t="s">
        <v>1903</v>
      </c>
      <c r="I2966" s="11" t="s">
        <v>5091</v>
      </c>
      <c r="J2966" s="14">
        <f>VLOOKUP(Table15[[#This Row],[TechRequired]],OldTree!A:B,2,0)</f>
        <v>6</v>
      </c>
      <c r="K2966" s="22" t="s">
        <v>6012</v>
      </c>
      <c r="L2966" s="14" t="s">
        <v>8868</v>
      </c>
      <c r="N2966" s="11" t="str">
        <f>INDEX(TreeLookup!$C$1:$DE$21,MATCH(Table15[[#This Row],[CATEGORY]],TreeLookup!$C$1:$C$21,0),MATCH(Table15[[#This Row],[YEAR]],TreeLookup!$C$1:$DE$1,0))</f>
        <v>materialsScienceHuman</v>
      </c>
      <c r="P2966" s="13" t="s">
        <v>6842</v>
      </c>
      <c r="Q2966" s="11"/>
      <c r="S2966" s="11">
        <v>1961</v>
      </c>
      <c r="W2966" s="15"/>
    </row>
    <row r="2967" spans="1:35" x14ac:dyDescent="0.25">
      <c r="A2967" s="11" t="s">
        <v>1968</v>
      </c>
      <c r="B2967" s="12" t="s">
        <v>8151</v>
      </c>
      <c r="C2967" s="11">
        <v>675</v>
      </c>
      <c r="D2967" s="11">
        <v>1950</v>
      </c>
      <c r="E2967" s="12" t="s">
        <v>10082</v>
      </c>
      <c r="F2967" s="11" t="s">
        <v>5219</v>
      </c>
      <c r="G2967" s="11" t="s">
        <v>5478</v>
      </c>
      <c r="H2967" s="11" t="s">
        <v>1903</v>
      </c>
      <c r="I2967" s="11" t="s">
        <v>5091</v>
      </c>
      <c r="J2967" s="14">
        <f>VLOOKUP(Table15[[#This Row],[TechRequired]],OldTree!A:B,2,0)</f>
        <v>6</v>
      </c>
      <c r="K2967" s="22" t="s">
        <v>6012</v>
      </c>
      <c r="L2967" s="14" t="s">
        <v>8868</v>
      </c>
      <c r="N2967" s="11" t="str">
        <f>INDEX(TreeLookup!$C$1:$DE$21,MATCH(Table15[[#This Row],[CATEGORY]],TreeLookup!$C$1:$C$21,0),MATCH(Table15[[#This Row],[YEAR]],TreeLookup!$C$1:$DE$1,0))</f>
        <v>materialsScienceHuman</v>
      </c>
      <c r="P2967" s="13" t="s">
        <v>6842</v>
      </c>
      <c r="Q2967" s="11"/>
      <c r="S2967" s="11">
        <v>1961</v>
      </c>
      <c r="W2967" s="15"/>
    </row>
    <row r="2968" spans="1:35" x14ac:dyDescent="0.25">
      <c r="A2968" s="11" t="s">
        <v>94</v>
      </c>
      <c r="B2968" s="12" t="s">
        <v>1391</v>
      </c>
      <c r="C2968" s="11">
        <v>11917</v>
      </c>
      <c r="D2968" s="11">
        <v>119170</v>
      </c>
      <c r="E2968" s="12" t="s">
        <v>5125</v>
      </c>
      <c r="F2968" s="11" t="s">
        <v>1282</v>
      </c>
      <c r="G2968" s="11" t="s">
        <v>1414</v>
      </c>
      <c r="H2968" s="11" t="s">
        <v>1903</v>
      </c>
      <c r="I2968" s="11" t="s">
        <v>1903</v>
      </c>
      <c r="J2968" s="14">
        <f>VLOOKUP(Table15[[#This Row],[TechRequired]],OldTree!A:B,2,0)</f>
        <v>4</v>
      </c>
      <c r="K2968" s="22" t="s">
        <v>6016</v>
      </c>
      <c r="L2968" s="14" t="s">
        <v>6829</v>
      </c>
      <c r="N2968" s="11" t="str">
        <f>INDEX(TreeLookup!$C$1:$DE$21,MATCH(Table15[[#This Row],[CATEGORY]],TreeLookup!$C$1:$C$21,0),MATCH(Table15[[#This Row],[YEAR]],TreeLookup!$C$1:$DE$1,0))</f>
        <v>improvedRTG</v>
      </c>
      <c r="P2968" s="13" t="s">
        <v>6843</v>
      </c>
      <c r="Q2968" s="11" t="s">
        <v>6732</v>
      </c>
      <c r="S2968" s="11">
        <v>1972</v>
      </c>
      <c r="W2968" s="15"/>
      <c r="AI2968" s="11" t="s">
        <v>11286</v>
      </c>
    </row>
    <row r="2969" spans="1:35" x14ac:dyDescent="0.25">
      <c r="A2969" s="21" t="s">
        <v>11161</v>
      </c>
      <c r="B2969" s="24" t="s">
        <v>11164</v>
      </c>
      <c r="C2969" s="11">
        <v>11917</v>
      </c>
      <c r="D2969" s="11">
        <v>119170</v>
      </c>
      <c r="E2969" s="12" t="s">
        <v>11166</v>
      </c>
      <c r="G2969" s="21" t="s">
        <v>5836</v>
      </c>
      <c r="H2969" s="11" t="s">
        <v>1903</v>
      </c>
      <c r="I2969" s="21" t="s">
        <v>1903</v>
      </c>
      <c r="J2969" s="16" t="e">
        <f>VLOOKUP(Table15[[#This Row],[TechRequired]],OldTree!A:B,2,0)</f>
        <v>#N/A</v>
      </c>
      <c r="K2969" s="22" t="s">
        <v>6016</v>
      </c>
      <c r="L2969" s="23" t="s">
        <v>6829</v>
      </c>
      <c r="N2969" s="17" t="str">
        <f>INDEX(TreeLookup!$C$1:$DE$21,MATCH(Table15[[#This Row],[CATEGORY]],TreeLookup!$C$1:$C$21,0),MATCH(Table15[[#This Row],[YEAR]],TreeLookup!$C$1:$DE$1,0))</f>
        <v>improvedRTG</v>
      </c>
      <c r="P2969" s="25" t="s">
        <v>6843</v>
      </c>
      <c r="S2969" s="11">
        <v>1969</v>
      </c>
      <c r="Y2969" s="42"/>
      <c r="AI2969" s="11" t="s">
        <v>11286</v>
      </c>
    </row>
    <row r="2970" spans="1:35" x14ac:dyDescent="0.25">
      <c r="A2970" s="21" t="s">
        <v>5747</v>
      </c>
      <c r="B2970" s="24" t="s">
        <v>11162</v>
      </c>
      <c r="C2970" s="11">
        <v>10755</v>
      </c>
      <c r="D2970" s="11">
        <v>107550</v>
      </c>
      <c r="E2970" s="12" t="s">
        <v>11168</v>
      </c>
      <c r="G2970" s="21" t="s">
        <v>5836</v>
      </c>
      <c r="H2970" s="11" t="s">
        <v>1903</v>
      </c>
      <c r="I2970" s="21" t="s">
        <v>1903</v>
      </c>
      <c r="J2970" s="16" t="e">
        <f>VLOOKUP(Table15[[#This Row],[TechRequired]],OldTree!A:B,2,0)</f>
        <v>#N/A</v>
      </c>
      <c r="K2970" s="22" t="s">
        <v>6016</v>
      </c>
      <c r="L2970" s="23" t="s">
        <v>6829</v>
      </c>
      <c r="N2970" s="17" t="str">
        <f>INDEX(TreeLookup!$C$1:$DE$21,MATCH(Table15[[#This Row],[CATEGORY]],TreeLookup!$C$1:$C$21,0),MATCH(Table15[[#This Row],[YEAR]],TreeLookup!$C$1:$DE$1,0))</f>
        <v>firstRTG</v>
      </c>
      <c r="P2970" s="25" t="s">
        <v>6843</v>
      </c>
      <c r="S2970" s="11">
        <v>1961</v>
      </c>
      <c r="Y2970" s="42"/>
    </row>
    <row r="2971" spans="1:35" x14ac:dyDescent="0.25">
      <c r="A2971" s="21" t="s">
        <v>11160</v>
      </c>
      <c r="B2971" s="24" t="s">
        <v>11163</v>
      </c>
      <c r="C2971" s="11">
        <v>11321</v>
      </c>
      <c r="D2971" s="11">
        <v>113210</v>
      </c>
      <c r="E2971" s="12" t="s">
        <v>11167</v>
      </c>
      <c r="G2971" s="21" t="s">
        <v>5836</v>
      </c>
      <c r="H2971" s="11" t="s">
        <v>1903</v>
      </c>
      <c r="I2971" s="21" t="s">
        <v>1903</v>
      </c>
      <c r="J2971" s="16" t="e">
        <f>VLOOKUP(Table15[[#This Row],[TechRequired]],OldTree!A:B,2,0)</f>
        <v>#N/A</v>
      </c>
      <c r="K2971" s="22" t="s">
        <v>6016</v>
      </c>
      <c r="L2971" s="23" t="s">
        <v>6829</v>
      </c>
      <c r="N2971" s="17" t="str">
        <f>INDEX(TreeLookup!$C$1:$DE$21,MATCH(Table15[[#This Row],[CATEGORY]],TreeLookup!$C$1:$C$21,0),MATCH(Table15[[#This Row],[YEAR]],TreeLookup!$C$1:$DE$1,0))</f>
        <v>earlyRTG</v>
      </c>
      <c r="P2971" s="25" t="s">
        <v>6843</v>
      </c>
      <c r="S2971" s="11">
        <v>1963</v>
      </c>
      <c r="Y2971" s="42"/>
      <c r="AI2971" s="11" t="s">
        <v>11286</v>
      </c>
    </row>
    <row r="2972" spans="1:35" x14ac:dyDescent="0.25">
      <c r="A2972" s="11" t="s">
        <v>1691</v>
      </c>
      <c r="B2972" s="12" t="s">
        <v>7920</v>
      </c>
      <c r="C2972" s="11">
        <v>2801</v>
      </c>
      <c r="D2972" s="11">
        <v>53224</v>
      </c>
      <c r="E2972" s="12" t="s">
        <v>10620</v>
      </c>
      <c r="F2972" s="11" t="s">
        <v>1344</v>
      </c>
      <c r="G2972" s="11" t="s">
        <v>1698</v>
      </c>
      <c r="H2972" s="11" t="s">
        <v>1903</v>
      </c>
      <c r="I2972" s="11" t="s">
        <v>5091</v>
      </c>
      <c r="J2972" s="14">
        <f>VLOOKUP(Table15[[#This Row],[TechRequired]],OldTree!A:B,2,0)</f>
        <v>4.5</v>
      </c>
      <c r="K2972" s="22" t="s">
        <v>6013</v>
      </c>
      <c r="L2972" s="22" t="s">
        <v>9174</v>
      </c>
      <c r="M2972" s="14">
        <v>10</v>
      </c>
      <c r="N2972" s="11" t="str">
        <f>INDEX(TreeLookup!$C$1:$DE$21,MATCH(Table15[[#This Row],[CATEGORY]],TreeLookup!$C$1:$C$21,0),MATCH(Table15[[#This Row],[YEAR]],TreeLookup!$C$1:$DE$1,0))</f>
        <v>advancedSurfaceScience</v>
      </c>
      <c r="P2972" s="13" t="s">
        <v>6842</v>
      </c>
      <c r="Q2972" s="11" t="s">
        <v>8619</v>
      </c>
      <c r="S2972" s="11">
        <v>2009</v>
      </c>
      <c r="U2972" s="11" t="s">
        <v>8618</v>
      </c>
      <c r="W2972" s="15">
        <v>42871</v>
      </c>
      <c r="X2972" s="11" t="s">
        <v>8706</v>
      </c>
    </row>
    <row r="2973" spans="1:35" x14ac:dyDescent="0.25">
      <c r="A2973" s="11" t="s">
        <v>3984</v>
      </c>
      <c r="B2973" s="12" t="s">
        <v>7274</v>
      </c>
      <c r="C2973" s="11">
        <v>2800</v>
      </c>
      <c r="D2973" s="11">
        <v>9800</v>
      </c>
      <c r="E2973" s="12" t="s">
        <v>3985</v>
      </c>
      <c r="F2973" s="11" t="s">
        <v>1282</v>
      </c>
      <c r="G2973" s="11" t="s">
        <v>1383</v>
      </c>
      <c r="H2973" s="11" t="s">
        <v>5091</v>
      </c>
      <c r="I2973" s="11" t="s">
        <v>5091</v>
      </c>
      <c r="J2973" s="14">
        <f>VLOOKUP(Table15[[#This Row],[TechRequired]],OldTree!A:B,2,0)</f>
        <v>4</v>
      </c>
      <c r="K2973" s="22" t="s">
        <v>8950</v>
      </c>
      <c r="L2973" s="14" t="s">
        <v>6819</v>
      </c>
      <c r="N2973" s="11" t="str">
        <f>INDEX(TreeLookup!$C$1:$DE$21,MATCH(Table15[[#This Row],[CATEGORY]],TreeLookup!$C$1:$C$21,0),MATCH(Table15[[#This Row],[YEAR]],TreeLookup!$C$1:$DE$1,0))</f>
        <v>largeScaleSolarArrays</v>
      </c>
      <c r="O2973" s="11" t="s">
        <v>1903</v>
      </c>
      <c r="P2973" s="13" t="s">
        <v>6842</v>
      </c>
      <c r="Q2973" s="11" t="s">
        <v>6629</v>
      </c>
      <c r="S2973" s="11">
        <v>1986</v>
      </c>
    </row>
    <row r="2974" spans="1:35" x14ac:dyDescent="0.25">
      <c r="A2974" s="11" t="s">
        <v>4714</v>
      </c>
      <c r="B2974" s="12" t="s">
        <v>7492</v>
      </c>
      <c r="C2974" s="11">
        <v>1000</v>
      </c>
      <c r="D2974" s="11">
        <v>2500</v>
      </c>
      <c r="E2974" s="12" t="s">
        <v>4715</v>
      </c>
      <c r="F2974" s="11" t="s">
        <v>1364</v>
      </c>
      <c r="G2974" s="11" t="s">
        <v>1639</v>
      </c>
      <c r="H2974" s="11" t="s">
        <v>5091</v>
      </c>
      <c r="I2974" s="11" t="s">
        <v>5091</v>
      </c>
      <c r="J2974" s="14">
        <f>VLOOKUP(Table15[[#This Row],[TechRequired]],OldTree!A:B,2,0)</f>
        <v>5</v>
      </c>
      <c r="K2974" s="14"/>
      <c r="L2974" s="14"/>
      <c r="N2974" s="11" t="e">
        <f>INDEX(TreeLookup!$C$1:$DE$21,MATCH(Table15[[#This Row],[CATEGORY]],TreeLookup!$C$1:$C$21,0),MATCH(Table15[[#This Row],[YEAR]],TreeLookup!$C$1:$DE$1,0))</f>
        <v>#N/A</v>
      </c>
      <c r="O2974" s="11" t="s">
        <v>1903</v>
      </c>
      <c r="P2974" s="13" t="s">
        <v>6842</v>
      </c>
      <c r="Q2974" s="11" t="s">
        <v>6685</v>
      </c>
    </row>
    <row r="2975" spans="1:35" x14ac:dyDescent="0.25">
      <c r="A2975" s="11" t="s">
        <v>3986</v>
      </c>
      <c r="B2975" s="12" t="s">
        <v>7275</v>
      </c>
      <c r="C2975" s="11">
        <v>19600</v>
      </c>
      <c r="D2975" s="11">
        <v>68600</v>
      </c>
      <c r="E2975" s="12" t="s">
        <v>3987</v>
      </c>
      <c r="F2975" s="11" t="s">
        <v>1366</v>
      </c>
      <c r="G2975" s="11" t="s">
        <v>1383</v>
      </c>
      <c r="H2975" s="11" t="s">
        <v>5091</v>
      </c>
      <c r="I2975" s="11" t="s">
        <v>5091</v>
      </c>
      <c r="J2975" s="14">
        <f>VLOOKUP(Table15[[#This Row],[TechRequired]],OldTree!A:B,2,0)</f>
        <v>7</v>
      </c>
      <c r="K2975" s="22" t="s">
        <v>8950</v>
      </c>
      <c r="L2975" s="14" t="s">
        <v>6819</v>
      </c>
      <c r="N2975" s="11" t="str">
        <f>INDEX(TreeLookup!$C$1:$DE$21,MATCH(Table15[[#This Row],[CATEGORY]],TreeLookup!$C$1:$C$21,0),MATCH(Table15[[#This Row],[YEAR]],TreeLookup!$C$1:$DE$1,0))</f>
        <v>largeScaleSolarArrays</v>
      </c>
      <c r="O2975" s="11" t="s">
        <v>1903</v>
      </c>
      <c r="P2975" s="13" t="s">
        <v>6842</v>
      </c>
      <c r="Q2975" s="11" t="s">
        <v>6629</v>
      </c>
      <c r="S2975" s="11">
        <v>1986</v>
      </c>
    </row>
    <row r="2976" spans="1:35" x14ac:dyDescent="0.25">
      <c r="A2976" s="11" t="s">
        <v>1692</v>
      </c>
      <c r="B2976" s="12" t="s">
        <v>7471</v>
      </c>
      <c r="C2976" s="11">
        <v>6000</v>
      </c>
      <c r="D2976" s="11">
        <v>14000</v>
      </c>
      <c r="E2976" s="12" t="s">
        <v>10522</v>
      </c>
      <c r="F2976" s="11" t="s">
        <v>1281</v>
      </c>
      <c r="G2976" s="11" t="s">
        <v>1698</v>
      </c>
      <c r="H2976" s="11" t="s">
        <v>1903</v>
      </c>
      <c r="I2976" s="11" t="s">
        <v>5091</v>
      </c>
      <c r="J2976" s="14">
        <f>VLOOKUP(Table15[[#This Row],[TechRequired]],OldTree!A:B,2,0)</f>
        <v>4</v>
      </c>
      <c r="K2976" s="22" t="s">
        <v>6013</v>
      </c>
      <c r="L2976" s="22" t="s">
        <v>9173</v>
      </c>
      <c r="M2976" s="14">
        <v>9</v>
      </c>
      <c r="N2976" s="11" t="str">
        <f>INDEX(TreeLookup!$C$1:$DE$21,MATCH(Table15[[#This Row],[CATEGORY]],TreeLookup!$C$1:$C$21,0),MATCH(Table15[[#This Row],[YEAR]],TreeLookup!$C$1:$DE$1,0))</f>
        <v>advancedScience</v>
      </c>
      <c r="P2976" s="13" t="s">
        <v>6842</v>
      </c>
      <c r="Q2976" s="11" t="s">
        <v>6779</v>
      </c>
      <c r="S2976" s="11">
        <v>2001</v>
      </c>
      <c r="W2976" s="15"/>
    </row>
    <row r="2977" spans="1:38" x14ac:dyDescent="0.25">
      <c r="A2977" s="11" t="s">
        <v>5674</v>
      </c>
      <c r="B2977" s="12" t="s">
        <v>8430</v>
      </c>
      <c r="C2977" s="11">
        <v>1500</v>
      </c>
      <c r="D2977" s="11">
        <v>2500</v>
      </c>
      <c r="E2977" s="12" t="s">
        <v>5675</v>
      </c>
      <c r="F2977" s="11" t="s">
        <v>1322</v>
      </c>
      <c r="G2977" s="11" t="s">
        <v>5652</v>
      </c>
      <c r="H2977" s="11" t="s">
        <v>5091</v>
      </c>
      <c r="I2977" s="11" t="s">
        <v>5091</v>
      </c>
      <c r="J2977" s="14">
        <f>VLOOKUP(Table15[[#This Row],[TechRequired]],OldTree!A:B,2,0)</f>
        <v>3</v>
      </c>
      <c r="K2977" s="14"/>
      <c r="L2977" s="14"/>
      <c r="N2977" s="11" t="e">
        <f>INDEX(TreeLookup!$C$1:$DE$21,MATCH(Table15[[#This Row],[CATEGORY]],TreeLookup!$C$1:$C$21,0),MATCH(Table15[[#This Row],[YEAR]],TreeLookup!$C$1:$DE$1,0))</f>
        <v>#N/A</v>
      </c>
      <c r="O2977" s="11" t="s">
        <v>1903</v>
      </c>
      <c r="Q2977" s="11"/>
    </row>
    <row r="2978" spans="1:38" x14ac:dyDescent="0.25">
      <c r="A2978" s="11" t="s">
        <v>322</v>
      </c>
      <c r="B2978" s="12" t="s">
        <v>5599</v>
      </c>
      <c r="C2978" s="11">
        <v>0.1</v>
      </c>
      <c r="D2978" s="11">
        <v>50000</v>
      </c>
      <c r="E2978" s="12" t="s">
        <v>5600</v>
      </c>
      <c r="F2978" s="11" t="s">
        <v>1302</v>
      </c>
      <c r="G2978" s="11" t="s">
        <v>5586</v>
      </c>
      <c r="H2978" s="11" t="s">
        <v>1903</v>
      </c>
      <c r="I2978" s="11" t="s">
        <v>1903</v>
      </c>
      <c r="J2978" s="14">
        <f>VLOOKUP(Table15[[#This Row],[TechRequired]],OldTree!A:B,2,0)</f>
        <v>2</v>
      </c>
      <c r="K2978" s="22" t="s">
        <v>8953</v>
      </c>
      <c r="L2978" s="14"/>
      <c r="M2978" s="14">
        <v>3</v>
      </c>
      <c r="N2978" s="11" t="str">
        <f>INDEX(TreeLookup!$C$1:$DE$21,MATCH(Table15[[#This Row],[CATEGORY]],TreeLookup!$C$1:$C$21,0),MATCH(Table15[[#This Row],[YEAR]],TreeLookup!$C$1:$DE$1,0))</f>
        <v>solids1958</v>
      </c>
      <c r="P2978" s="13" t="s">
        <v>6843</v>
      </c>
      <c r="Q2978" s="11"/>
      <c r="S2978" s="11">
        <v>1958</v>
      </c>
      <c r="W2978" s="15"/>
      <c r="AE2978" s="11" t="s">
        <v>11286</v>
      </c>
    </row>
    <row r="2979" spans="1:38" x14ac:dyDescent="0.25">
      <c r="B2979" s="24" t="s">
        <v>9525</v>
      </c>
      <c r="F2979" s="21" t="s">
        <v>1300</v>
      </c>
      <c r="G2979" s="21" t="s">
        <v>9516</v>
      </c>
      <c r="J2979" s="16">
        <f>VLOOKUP(Table15[[#This Row],[TechRequired]],OldTree!A:B,2,0)</f>
        <v>1</v>
      </c>
      <c r="K2979" s="22" t="s">
        <v>8953</v>
      </c>
      <c r="L2979" s="16"/>
      <c r="N2979" s="17" t="str">
        <f>INDEX(TreeLookup!$C$1:$DE$21,MATCH(Table15[[#This Row],[CATEGORY]],TreeLookup!$C$1:$C$21,0),MATCH(Table15[[#This Row],[YEAR]],TreeLookup!$C$1:$DE$1,0))</f>
        <v>solids1958</v>
      </c>
      <c r="O2979" s="21" t="s">
        <v>9466</v>
      </c>
      <c r="S2979" s="11">
        <v>1958</v>
      </c>
    </row>
    <row r="2980" spans="1:38" x14ac:dyDescent="0.25">
      <c r="B2980" s="24" t="s">
        <v>9526</v>
      </c>
      <c r="F2980" s="21" t="s">
        <v>1302</v>
      </c>
      <c r="G2980" s="21" t="s">
        <v>9516</v>
      </c>
      <c r="J2980" s="16">
        <f>VLOOKUP(Table15[[#This Row],[TechRequired]],OldTree!A:B,2,0)</f>
        <v>2</v>
      </c>
      <c r="K2980" s="22" t="s">
        <v>8953</v>
      </c>
      <c r="L2980" s="16"/>
      <c r="N2980" s="17" t="str">
        <f>INDEX(TreeLookup!$C$1:$DE$21,MATCH(Table15[[#This Row],[CATEGORY]],TreeLookup!$C$1:$C$21,0),MATCH(Table15[[#This Row],[YEAR]],TreeLookup!$C$1:$DE$1,0))</f>
        <v>solids1962</v>
      </c>
      <c r="O2980" s="21" t="s">
        <v>9466</v>
      </c>
      <c r="S2980" s="11">
        <v>1962</v>
      </c>
    </row>
    <row r="2981" spans="1:38" x14ac:dyDescent="0.25">
      <c r="B2981" s="24" t="s">
        <v>9527</v>
      </c>
      <c r="F2981" s="21" t="s">
        <v>1349</v>
      </c>
      <c r="G2981" s="21" t="s">
        <v>9516</v>
      </c>
      <c r="J2981" s="16">
        <f>VLOOKUP(Table15[[#This Row],[TechRequired]],OldTree!A:B,2,0)</f>
        <v>3</v>
      </c>
      <c r="K2981" s="22" t="s">
        <v>8953</v>
      </c>
      <c r="L2981" s="16"/>
      <c r="N2981" s="17" t="str">
        <f>INDEX(TreeLookup!$C$1:$DE$21,MATCH(Table15[[#This Row],[CATEGORY]],TreeLookup!$C$1:$C$21,0),MATCH(Table15[[#This Row],[YEAR]],TreeLookup!$C$1:$DE$1,0))</f>
        <v>solids1964</v>
      </c>
      <c r="O2981" s="21" t="s">
        <v>9466</v>
      </c>
      <c r="S2981" s="11">
        <v>1964</v>
      </c>
    </row>
    <row r="2982" spans="1:38" x14ac:dyDescent="0.25">
      <c r="B2982" s="24" t="s">
        <v>9528</v>
      </c>
      <c r="F2982" s="21" t="s">
        <v>1285</v>
      </c>
      <c r="G2982" s="21" t="s">
        <v>9516</v>
      </c>
      <c r="J2982" s="16">
        <f>VLOOKUP(Table15[[#This Row],[TechRequired]],OldTree!A:B,2,0)</f>
        <v>5</v>
      </c>
      <c r="K2982" s="22" t="s">
        <v>8953</v>
      </c>
      <c r="L2982" s="16"/>
      <c r="N2982" s="17" t="str">
        <f>INDEX(TreeLookup!$C$1:$DE$21,MATCH(Table15[[#This Row],[CATEGORY]],TreeLookup!$C$1:$C$21,0),MATCH(Table15[[#This Row],[YEAR]],TreeLookup!$C$1:$DE$1,0))</f>
        <v>solids1967</v>
      </c>
      <c r="O2982" s="21" t="s">
        <v>9466</v>
      </c>
      <c r="S2982" s="11">
        <v>1967</v>
      </c>
    </row>
    <row r="2983" spans="1:38" x14ac:dyDescent="0.25">
      <c r="B2983" s="24" t="s">
        <v>9529</v>
      </c>
      <c r="F2983" s="21" t="s">
        <v>1347</v>
      </c>
      <c r="G2983" s="21" t="s">
        <v>9516</v>
      </c>
      <c r="J2983" s="16">
        <f>VLOOKUP(Table15[[#This Row],[TechRequired]],OldTree!A:B,2,0)</f>
        <v>4.5</v>
      </c>
      <c r="K2983" s="22" t="s">
        <v>8953</v>
      </c>
      <c r="L2983" s="16"/>
      <c r="N2983" s="17" t="str">
        <f>INDEX(TreeLookup!$C$1:$DE$21,MATCH(Table15[[#This Row],[CATEGORY]],TreeLookup!$C$1:$C$21,0),MATCH(Table15[[#This Row],[YEAR]],TreeLookup!$C$1:$DE$1,0))</f>
        <v>solids1972</v>
      </c>
      <c r="O2983" s="21" t="s">
        <v>9466</v>
      </c>
      <c r="S2983" s="11">
        <v>1972</v>
      </c>
    </row>
    <row r="2984" spans="1:38" x14ac:dyDescent="0.25">
      <c r="B2984" s="24" t="s">
        <v>9530</v>
      </c>
      <c r="F2984" s="21" t="s">
        <v>1332</v>
      </c>
      <c r="G2984" s="21" t="s">
        <v>9516</v>
      </c>
      <c r="J2984" s="16">
        <f>VLOOKUP(Table15[[#This Row],[TechRequired]],OldTree!A:B,2,0)</f>
        <v>6</v>
      </c>
      <c r="K2984" s="22" t="s">
        <v>8953</v>
      </c>
      <c r="L2984" s="16"/>
      <c r="N2984" s="17" t="str">
        <f>INDEX(TreeLookup!$C$1:$DE$21,MATCH(Table15[[#This Row],[CATEGORY]],TreeLookup!$C$1:$C$21,0),MATCH(Table15[[#This Row],[YEAR]],TreeLookup!$C$1:$DE$1,0))</f>
        <v>solids1981</v>
      </c>
      <c r="O2984" s="21" t="s">
        <v>9466</v>
      </c>
      <c r="S2984" s="11">
        <v>1981</v>
      </c>
    </row>
    <row r="2985" spans="1:38" x14ac:dyDescent="0.25">
      <c r="B2985" s="24" t="s">
        <v>9531</v>
      </c>
      <c r="F2985" s="21" t="s">
        <v>1367</v>
      </c>
      <c r="G2985" s="21" t="s">
        <v>9516</v>
      </c>
      <c r="J2985" s="16">
        <f>VLOOKUP(Table15[[#This Row],[TechRequired]],OldTree!A:B,2,0)</f>
        <v>7</v>
      </c>
      <c r="K2985" s="22" t="s">
        <v>8953</v>
      </c>
      <c r="L2985" s="16"/>
      <c r="N2985" s="17" t="str">
        <f>INDEX(TreeLookup!$C$1:$DE$21,MATCH(Table15[[#This Row],[CATEGORY]],TreeLookup!$C$1:$C$21,0),MATCH(Table15[[#This Row],[YEAR]],TreeLookup!$C$1:$DE$1,0))</f>
        <v>solids1986</v>
      </c>
      <c r="O2985" s="21" t="s">
        <v>9466</v>
      </c>
      <c r="S2985" s="11">
        <v>1986</v>
      </c>
    </row>
    <row r="2986" spans="1:38" x14ac:dyDescent="0.25">
      <c r="B2986" s="24" t="s">
        <v>9532</v>
      </c>
      <c r="F2986" s="21" t="s">
        <v>1314</v>
      </c>
      <c r="G2986" s="21" t="s">
        <v>9516</v>
      </c>
      <c r="J2986" s="16">
        <f>VLOOKUP(Table15[[#This Row],[TechRequired]],OldTree!A:B,2,0)</f>
        <v>8</v>
      </c>
      <c r="K2986" s="22" t="s">
        <v>8953</v>
      </c>
      <c r="L2986" s="16"/>
      <c r="N2986" s="17" t="str">
        <f>INDEX(TreeLookup!$C$1:$DE$21,MATCH(Table15[[#This Row],[CATEGORY]],TreeLookup!$C$1:$C$21,0),MATCH(Table15[[#This Row],[YEAR]],TreeLookup!$C$1:$DE$1,0))</f>
        <v>solids1998</v>
      </c>
      <c r="O2986" s="21" t="s">
        <v>9466</v>
      </c>
      <c r="S2986" s="11">
        <v>1998</v>
      </c>
    </row>
    <row r="2987" spans="1:38" x14ac:dyDescent="0.25">
      <c r="A2987" s="11" t="s">
        <v>1106</v>
      </c>
      <c r="B2987" s="12" t="s">
        <v>3329</v>
      </c>
      <c r="C2987" s="11">
        <v>1</v>
      </c>
      <c r="D2987" s="11">
        <v>20</v>
      </c>
      <c r="E2987" s="12" t="s">
        <v>3330</v>
      </c>
      <c r="F2987" s="11" t="s">
        <v>1372</v>
      </c>
      <c r="G2987" s="21" t="s">
        <v>11292</v>
      </c>
      <c r="H2987" s="11" t="s">
        <v>1903</v>
      </c>
      <c r="I2987" s="11" t="s">
        <v>1903</v>
      </c>
      <c r="J2987" s="14">
        <f>VLOOKUP(Table15[[#This Row],[TechRequired]],OldTree!A:B,2,0)</f>
        <v>0</v>
      </c>
      <c r="K2987" s="22" t="s">
        <v>8944</v>
      </c>
      <c r="L2987" s="14"/>
      <c r="N2987" s="11" t="str">
        <f>INDEX(TreeLookup!$C$1:$DE$21,MATCH(Table15[[#This Row],[CATEGORY]],TreeLookup!$C$1:$C$21,0),MATCH(Table15[[#This Row],[YEAR]],TreeLookup!$C$1:$DE$1,0))</f>
        <v>start</v>
      </c>
      <c r="P2987" s="13" t="s">
        <v>6843</v>
      </c>
      <c r="Q2987" s="11"/>
      <c r="S2987" s="11">
        <v>0</v>
      </c>
      <c r="W2987" s="15"/>
      <c r="Z2987" s="11" t="s">
        <v>11286</v>
      </c>
    </row>
    <row r="2988" spans="1:38" x14ac:dyDescent="0.25">
      <c r="A2988" s="11" t="s">
        <v>5699</v>
      </c>
      <c r="B2988" s="12" t="s">
        <v>7219</v>
      </c>
      <c r="C2988" s="11">
        <v>955</v>
      </c>
      <c r="D2988" s="11">
        <v>5800</v>
      </c>
      <c r="E2988" s="12" t="s">
        <v>10399</v>
      </c>
      <c r="F2988" s="11" t="s">
        <v>1282</v>
      </c>
      <c r="G2988" s="11" t="s">
        <v>5694</v>
      </c>
      <c r="H2988" s="11" t="s">
        <v>1903</v>
      </c>
      <c r="I2988" s="11" t="s">
        <v>5091</v>
      </c>
      <c r="J2988" s="14">
        <f>VLOOKUP(Table15[[#This Row],[TechRequired]],OldTree!A:B,2,0)</f>
        <v>4</v>
      </c>
      <c r="K2988" s="22" t="s">
        <v>8950</v>
      </c>
      <c r="L2988" s="14" t="s">
        <v>6819</v>
      </c>
      <c r="M2988" s="14">
        <v>8</v>
      </c>
      <c r="N2988" s="11" t="str">
        <f>INDEX(TreeLookup!$C$1:$DE$21,MATCH(Table15[[#This Row],[CATEGORY]],TreeLookup!$C$1:$C$21,0),MATCH(Table15[[#This Row],[YEAR]],TreeLookup!$C$1:$DE$1,0))</f>
        <v>largeScaleSolarArrays</v>
      </c>
      <c r="P2988" s="13" t="s">
        <v>6842</v>
      </c>
      <c r="Q2988" s="11" t="s">
        <v>2691</v>
      </c>
      <c r="S2988" s="11">
        <v>1989</v>
      </c>
      <c r="W2988" s="15"/>
    </row>
    <row r="2989" spans="1:38" x14ac:dyDescent="0.25">
      <c r="A2989" s="11" t="s">
        <v>361</v>
      </c>
      <c r="B2989" s="12" t="s">
        <v>8604</v>
      </c>
      <c r="C2989" s="11">
        <v>1100</v>
      </c>
      <c r="D2989" s="11">
        <v>1</v>
      </c>
      <c r="E2989" s="12" t="s">
        <v>2545</v>
      </c>
      <c r="F2989" s="11" t="s">
        <v>1304</v>
      </c>
      <c r="G2989" s="11" t="s">
        <v>1909</v>
      </c>
      <c r="H2989" s="11" t="s">
        <v>1903</v>
      </c>
      <c r="I2989" s="11" t="s">
        <v>5143</v>
      </c>
      <c r="J2989" s="14">
        <f>VLOOKUP(Table15[[#This Row],[TechRequired]],OldTree!A:B,2,0)</f>
        <v>4</v>
      </c>
      <c r="K2989" s="22" t="s">
        <v>8946</v>
      </c>
      <c r="L2989" s="14" t="s">
        <v>8651</v>
      </c>
      <c r="N2989" s="11" t="str">
        <f>INDEX(TreeLookup!$C$1:$DE$21,MATCH(Table15[[#This Row],[CATEGORY]],TreeLookup!$C$1:$C$21,0),MATCH(Table15[[#This Row],[YEAR]],TreeLookup!$C$1:$DE$1,0))</f>
        <v>improvedCapsules</v>
      </c>
      <c r="P2989" s="13" t="s">
        <v>6842</v>
      </c>
      <c r="Q2989" s="11" t="s">
        <v>6729</v>
      </c>
      <c r="S2989" s="11">
        <v>1975</v>
      </c>
      <c r="W2989" s="15"/>
      <c r="Z2989" s="11" t="s">
        <v>11286</v>
      </c>
      <c r="AF2989" s="11" t="s">
        <v>11286</v>
      </c>
      <c r="AG2989" s="11" t="s">
        <v>11286</v>
      </c>
    </row>
    <row r="2990" spans="1:38" x14ac:dyDescent="0.25">
      <c r="A2990" s="11" t="s">
        <v>833</v>
      </c>
      <c r="B2990" s="12" t="s">
        <v>5703</v>
      </c>
      <c r="C2990" s="11">
        <v>525</v>
      </c>
      <c r="D2990" s="11">
        <v>10500</v>
      </c>
      <c r="E2990" s="12" t="s">
        <v>5704</v>
      </c>
      <c r="F2990" s="11" t="s">
        <v>1344</v>
      </c>
      <c r="G2990" s="11" t="s">
        <v>5694</v>
      </c>
      <c r="H2990" s="11" t="s">
        <v>1903</v>
      </c>
      <c r="I2990" s="11" t="s">
        <v>1903</v>
      </c>
      <c r="J2990" s="14">
        <f>VLOOKUP(Table15[[#This Row],[TechRequired]],OldTree!A:B,2,0)</f>
        <v>4.5</v>
      </c>
      <c r="K2990" s="22" t="s">
        <v>8950</v>
      </c>
      <c r="L2990" s="14" t="s">
        <v>6819</v>
      </c>
      <c r="M2990" s="14">
        <v>9</v>
      </c>
      <c r="N2990" s="11" t="str">
        <f>INDEX(TreeLookup!$C$1:$DE$21,MATCH(Table15[[#This Row],[CATEGORY]],TreeLookup!$C$1:$C$21,0),MATCH(Table15[[#This Row],[YEAR]],TreeLookup!$C$1:$DE$1,0))</f>
        <v>largeScaleSolarArrays</v>
      </c>
      <c r="P2990" s="13" t="s">
        <v>6843</v>
      </c>
      <c r="Q2990" s="11" t="s">
        <v>6553</v>
      </c>
      <c r="S2990" s="11">
        <v>1996</v>
      </c>
      <c r="W2990" s="15"/>
    </row>
    <row r="2991" spans="1:38" x14ac:dyDescent="0.25">
      <c r="A2991" s="11" t="s">
        <v>117</v>
      </c>
      <c r="B2991" s="12" t="s">
        <v>2572</v>
      </c>
      <c r="C2991" s="11">
        <v>200</v>
      </c>
      <c r="D2991" s="11">
        <v>7000</v>
      </c>
      <c r="E2991" s="12" t="s">
        <v>2573</v>
      </c>
      <c r="F2991" s="11" t="s">
        <v>1284</v>
      </c>
      <c r="G2991" s="11" t="s">
        <v>1910</v>
      </c>
      <c r="H2991" s="11" t="s">
        <v>1903</v>
      </c>
      <c r="I2991" s="11" t="s">
        <v>1903</v>
      </c>
      <c r="J2991" s="14">
        <f>VLOOKUP(Table15[[#This Row],[TechRequired]],OldTree!A:B,2,0)</f>
        <v>4</v>
      </c>
      <c r="K2991" s="22" t="s">
        <v>6012</v>
      </c>
      <c r="L2991" s="14" t="s">
        <v>8649</v>
      </c>
      <c r="N2991" s="11" t="str">
        <f>INDEX(TreeLookup!$C$1:$DE$21,MATCH(Table15[[#This Row],[CATEGORY]],TreeLookup!$C$1:$C$21,0),MATCH(Table15[[#This Row],[YEAR]],TreeLookup!$C$1:$DE$1,0))</f>
        <v>materialsScienceAdvCapsules</v>
      </c>
      <c r="P2991" s="13" t="s">
        <v>6843</v>
      </c>
      <c r="Q2991" s="11" t="s">
        <v>6734</v>
      </c>
      <c r="S2991" s="11">
        <v>1966</v>
      </c>
      <c r="W2991" s="15"/>
      <c r="AG2991" s="11" t="s">
        <v>11286</v>
      </c>
      <c r="AL2991" s="11" t="s">
        <v>11286</v>
      </c>
    </row>
    <row r="2992" spans="1:38" x14ac:dyDescent="0.25">
      <c r="A2992" s="11" t="s">
        <v>522</v>
      </c>
      <c r="B2992" s="12" t="s">
        <v>2178</v>
      </c>
      <c r="C2992" s="11">
        <v>770</v>
      </c>
      <c r="D2992" s="11">
        <v>15400</v>
      </c>
      <c r="E2992" s="12" t="s">
        <v>2179</v>
      </c>
      <c r="F2992" s="11" t="s">
        <v>1317</v>
      </c>
      <c r="G2992" s="11" t="s">
        <v>5501</v>
      </c>
      <c r="H2992" s="11" t="s">
        <v>1903</v>
      </c>
      <c r="I2992" s="11" t="s">
        <v>1903</v>
      </c>
      <c r="J2992" s="14">
        <f>VLOOKUP(Table15[[#This Row],[TechRequired]],OldTree!A:B,2,0)</f>
        <v>8</v>
      </c>
      <c r="K2992" s="22" t="s">
        <v>8950</v>
      </c>
      <c r="L2992" s="14" t="s">
        <v>6819</v>
      </c>
      <c r="M2992" s="14">
        <v>10</v>
      </c>
      <c r="N2992" s="11" t="str">
        <f>INDEX(TreeLookup!$C$1:$DE$21,MATCH(Table15[[#This Row],[CATEGORY]],TreeLookup!$C$1:$C$21,0),MATCH(Table15[[#This Row],[YEAR]],TreeLookup!$C$1:$DE$1,0))</f>
        <v>advancedPower</v>
      </c>
      <c r="P2992" s="13" t="s">
        <v>6843</v>
      </c>
      <c r="Q2992" s="11"/>
      <c r="S2992" s="11">
        <v>1998</v>
      </c>
      <c r="W2992" s="15"/>
    </row>
    <row r="2993" spans="1:38" x14ac:dyDescent="0.25">
      <c r="A2993" s="11" t="s">
        <v>521</v>
      </c>
      <c r="B2993" s="12" t="s">
        <v>2176</v>
      </c>
      <c r="C2993" s="11">
        <v>550</v>
      </c>
      <c r="D2993" s="11">
        <v>11000</v>
      </c>
      <c r="E2993" s="12" t="s">
        <v>2177</v>
      </c>
      <c r="F2993" s="11" t="s">
        <v>1317</v>
      </c>
      <c r="G2993" s="11" t="s">
        <v>5501</v>
      </c>
      <c r="H2993" s="11" t="s">
        <v>1903</v>
      </c>
      <c r="I2993" s="11" t="s">
        <v>1903</v>
      </c>
      <c r="J2993" s="14">
        <f>VLOOKUP(Table15[[#This Row],[TechRequired]],OldTree!A:B,2,0)</f>
        <v>8</v>
      </c>
      <c r="K2993" s="22" t="s">
        <v>8950</v>
      </c>
      <c r="L2993" s="14" t="s">
        <v>6819</v>
      </c>
      <c r="M2993" s="14">
        <v>10</v>
      </c>
      <c r="N2993" s="11" t="str">
        <f>INDEX(TreeLookup!$C$1:$DE$21,MATCH(Table15[[#This Row],[CATEGORY]],TreeLookup!$C$1:$C$21,0),MATCH(Table15[[#This Row],[YEAR]],TreeLookup!$C$1:$DE$1,0))</f>
        <v>advancedPower</v>
      </c>
      <c r="P2993" s="13" t="s">
        <v>6843</v>
      </c>
      <c r="Q2993" s="11"/>
      <c r="S2993" s="11">
        <v>1998</v>
      </c>
      <c r="W2993" s="15"/>
    </row>
    <row r="2994" spans="1:38" x14ac:dyDescent="0.25">
      <c r="A2994" s="11" t="s">
        <v>360</v>
      </c>
      <c r="B2994" s="12" t="s">
        <v>2582</v>
      </c>
      <c r="C2994" s="11">
        <v>1500</v>
      </c>
      <c r="D2994" s="11">
        <v>70000</v>
      </c>
      <c r="E2994" s="12" t="s">
        <v>2583</v>
      </c>
      <c r="F2994" s="11" t="s">
        <v>1304</v>
      </c>
      <c r="G2994" s="11" t="s">
        <v>1910</v>
      </c>
      <c r="H2994" s="11" t="s">
        <v>1903</v>
      </c>
      <c r="I2994" s="11" t="s">
        <v>1903</v>
      </c>
      <c r="J2994" s="14">
        <f>VLOOKUP(Table15[[#This Row],[TechRequired]],OldTree!A:B,2,0)</f>
        <v>4</v>
      </c>
      <c r="K2994" s="22" t="s">
        <v>8946</v>
      </c>
      <c r="L2994" s="14" t="s">
        <v>6818</v>
      </c>
      <c r="N2994" s="11" t="str">
        <f>INDEX(TreeLookup!$C$1:$DE$21,MATCH(Table15[[#This Row],[CATEGORY]],TreeLookup!$C$1:$C$21,0),MATCH(Table15[[#This Row],[YEAR]],TreeLookup!$C$1:$DE$1,0))</f>
        <v>matureCapsules</v>
      </c>
      <c r="P2994" s="13" t="s">
        <v>6843</v>
      </c>
      <c r="Q2994" s="11" t="s">
        <v>6734</v>
      </c>
      <c r="S2994" s="11">
        <v>1967</v>
      </c>
      <c r="W2994" s="15"/>
      <c r="Z2994" s="11" t="s">
        <v>11286</v>
      </c>
      <c r="AF2994" s="11" t="s">
        <v>11286</v>
      </c>
      <c r="AG2994" s="11" t="s">
        <v>11286</v>
      </c>
      <c r="AJ2994" s="11" t="s">
        <v>11286</v>
      </c>
    </row>
    <row r="2995" spans="1:38" x14ac:dyDescent="0.25">
      <c r="A2995" s="11" t="s">
        <v>118</v>
      </c>
      <c r="B2995" s="12" t="s">
        <v>2574</v>
      </c>
      <c r="C2995" s="11">
        <v>1000</v>
      </c>
      <c r="D2995" s="11">
        <v>30000</v>
      </c>
      <c r="E2995" s="12" t="s">
        <v>2575</v>
      </c>
      <c r="F2995" s="11" t="s">
        <v>1284</v>
      </c>
      <c r="G2995" s="11" t="s">
        <v>1910</v>
      </c>
      <c r="H2995" s="11" t="s">
        <v>1903</v>
      </c>
      <c r="I2995" s="11" t="s">
        <v>1903</v>
      </c>
      <c r="J2995" s="14">
        <f>VLOOKUP(Table15[[#This Row],[TechRequired]],OldTree!A:B,2,0)</f>
        <v>4</v>
      </c>
      <c r="K2995" s="22" t="s">
        <v>8941</v>
      </c>
      <c r="L2995" s="14" t="s">
        <v>8653</v>
      </c>
      <c r="N2995" s="11" t="str">
        <f>INDEX(TreeLookup!$C$1:$DE$21,MATCH(Table15[[#This Row],[CATEGORY]],TreeLookup!$C$1:$C$21,0),MATCH(Table15[[#This Row],[YEAR]],TreeLookup!$C$1:$DE$1,0))</f>
        <v>lunarRatedHeatshields</v>
      </c>
      <c r="P2995" s="13" t="s">
        <v>6843</v>
      </c>
      <c r="Q2995" s="11" t="s">
        <v>6734</v>
      </c>
      <c r="S2995" s="11">
        <v>1967</v>
      </c>
      <c r="W2995" s="15"/>
      <c r="AJ2995" s="11" t="s">
        <v>11286</v>
      </c>
    </row>
    <row r="2996" spans="1:38" x14ac:dyDescent="0.25">
      <c r="A2996" s="11" t="s">
        <v>359</v>
      </c>
      <c r="B2996" s="12" t="s">
        <v>2586</v>
      </c>
      <c r="C2996" s="11">
        <v>200</v>
      </c>
      <c r="D2996" s="11">
        <v>2500</v>
      </c>
      <c r="E2996" s="12" t="s">
        <v>2587</v>
      </c>
      <c r="F2996" s="11" t="s">
        <v>1304</v>
      </c>
      <c r="G2996" s="11" t="s">
        <v>1910</v>
      </c>
      <c r="H2996" s="11" t="s">
        <v>1903</v>
      </c>
      <c r="I2996" s="11" t="s">
        <v>1903</v>
      </c>
      <c r="J2996" s="14">
        <f>VLOOKUP(Table15[[#This Row],[TechRequired]],OldTree!A:B,2,0)</f>
        <v>4</v>
      </c>
      <c r="K2996" s="22" t="s">
        <v>8946</v>
      </c>
      <c r="L2996" s="14" t="s">
        <v>6818</v>
      </c>
      <c r="N2996" s="11" t="str">
        <f>INDEX(TreeLookup!$C$1:$DE$21,MATCH(Table15[[#This Row],[CATEGORY]],TreeLookup!$C$1:$C$21,0),MATCH(Table15[[#This Row],[YEAR]],TreeLookup!$C$1:$DE$1,0))</f>
        <v>matureCapsules</v>
      </c>
      <c r="P2996" s="13" t="s">
        <v>6843</v>
      </c>
      <c r="Q2996" s="11" t="s">
        <v>6734</v>
      </c>
      <c r="S2996" s="11">
        <v>1967</v>
      </c>
      <c r="W2996" s="15"/>
      <c r="AG2996" s="11" t="s">
        <v>11286</v>
      </c>
      <c r="AJ2996" s="11" t="s">
        <v>11286</v>
      </c>
    </row>
    <row r="2997" spans="1:38" x14ac:dyDescent="0.25">
      <c r="A2997" s="11" t="s">
        <v>120</v>
      </c>
      <c r="B2997" s="12" t="s">
        <v>2584</v>
      </c>
      <c r="C2997" s="11">
        <v>800</v>
      </c>
      <c r="D2997" s="11">
        <v>25000</v>
      </c>
      <c r="E2997" s="12" t="s">
        <v>2585</v>
      </c>
      <c r="F2997" s="11" t="s">
        <v>1284</v>
      </c>
      <c r="G2997" s="11" t="s">
        <v>1910</v>
      </c>
      <c r="H2997" s="11" t="s">
        <v>1903</v>
      </c>
      <c r="I2997" s="11" t="s">
        <v>1903</v>
      </c>
      <c r="J2997" s="14">
        <f>VLOOKUP(Table15[[#This Row],[TechRequired]],OldTree!A:B,2,0)</f>
        <v>4</v>
      </c>
      <c r="K2997" s="22" t="s">
        <v>6012</v>
      </c>
      <c r="L2997" s="14" t="s">
        <v>8646</v>
      </c>
      <c r="M2997" s="14">
        <v>5</v>
      </c>
      <c r="N2997" s="11" t="str">
        <f>INDEX(TreeLookup!$C$1:$DE$21,MATCH(Table15[[#This Row],[CATEGORY]],TreeLookup!$C$1:$C$21,0),MATCH(Table15[[#This Row],[YEAR]],TreeLookup!$C$1:$DE$1,0))</f>
        <v>materialsScienceAdvCapsules</v>
      </c>
      <c r="P2997" s="13" t="s">
        <v>6843</v>
      </c>
      <c r="Q2997" s="11" t="s">
        <v>6734</v>
      </c>
      <c r="S2997" s="11">
        <v>1966</v>
      </c>
      <c r="W2997" s="15"/>
    </row>
    <row r="2998" spans="1:38" x14ac:dyDescent="0.25">
      <c r="A2998" s="11" t="s">
        <v>832</v>
      </c>
      <c r="B2998" s="12" t="s">
        <v>5700</v>
      </c>
      <c r="C2998" s="11">
        <v>720</v>
      </c>
      <c r="D2998" s="11">
        <v>14400</v>
      </c>
      <c r="E2998" s="12" t="s">
        <v>5701</v>
      </c>
      <c r="F2998" s="11" t="s">
        <v>1344</v>
      </c>
      <c r="G2998" s="11" t="s">
        <v>5694</v>
      </c>
      <c r="H2998" s="11" t="s">
        <v>1903</v>
      </c>
      <c r="I2998" s="11" t="s">
        <v>1903</v>
      </c>
      <c r="J2998" s="14">
        <f>VLOOKUP(Table15[[#This Row],[TechRequired]],OldTree!A:B,2,0)</f>
        <v>4.5</v>
      </c>
      <c r="K2998" s="22" t="s">
        <v>8950</v>
      </c>
      <c r="L2998" s="14" t="s">
        <v>6819</v>
      </c>
      <c r="M2998" s="14">
        <v>9</v>
      </c>
      <c r="N2998" s="11" t="str">
        <f>INDEX(TreeLookup!$C$1:$DE$21,MATCH(Table15[[#This Row],[CATEGORY]],TreeLookup!$C$1:$C$21,0),MATCH(Table15[[#This Row],[YEAR]],TreeLookup!$C$1:$DE$1,0))</f>
        <v>advancedPower</v>
      </c>
      <c r="P2998" s="13" t="s">
        <v>6843</v>
      </c>
      <c r="Q2998" s="11" t="s">
        <v>2703</v>
      </c>
      <c r="S2998" s="11">
        <v>1998</v>
      </c>
      <c r="W2998" s="15"/>
    </row>
    <row r="2999" spans="1:38" x14ac:dyDescent="0.25">
      <c r="A2999" s="11" t="s">
        <v>528</v>
      </c>
      <c r="B2999" s="12" t="s">
        <v>2196</v>
      </c>
      <c r="C2999" s="11">
        <v>150</v>
      </c>
      <c r="D2999" s="11">
        <v>3000</v>
      </c>
      <c r="E2999" s="12" t="s">
        <v>2197</v>
      </c>
      <c r="F2999" s="11" t="s">
        <v>1317</v>
      </c>
      <c r="G2999" s="11" t="s">
        <v>5501</v>
      </c>
      <c r="H2999" s="11" t="s">
        <v>1903</v>
      </c>
      <c r="I2999" s="11" t="s">
        <v>1903</v>
      </c>
      <c r="J2999" s="14">
        <f>VLOOKUP(Table15[[#This Row],[TechRequired]],OldTree!A:B,2,0)</f>
        <v>8</v>
      </c>
      <c r="K2999" s="22" t="s">
        <v>8950</v>
      </c>
      <c r="L2999" s="14" t="s">
        <v>6819</v>
      </c>
      <c r="M2999" s="14">
        <v>9</v>
      </c>
      <c r="N2999" s="11" t="str">
        <f>INDEX(TreeLookup!$C$1:$DE$21,MATCH(Table15[[#This Row],[CATEGORY]],TreeLookup!$C$1:$C$21,0),MATCH(Table15[[#This Row],[YEAR]],TreeLookup!$C$1:$DE$1,0))</f>
        <v>advancedPower</v>
      </c>
      <c r="P2999" s="13" t="s">
        <v>6843</v>
      </c>
      <c r="Q2999" s="11"/>
      <c r="S2999" s="11">
        <v>1998</v>
      </c>
      <c r="W2999" s="15"/>
    </row>
    <row r="3000" spans="1:38" x14ac:dyDescent="0.25">
      <c r="A3000" s="11" t="s">
        <v>121</v>
      </c>
      <c r="B3000" s="12" t="s">
        <v>2560</v>
      </c>
      <c r="C3000" s="11">
        <v>200</v>
      </c>
      <c r="D3000" s="11">
        <v>1000</v>
      </c>
      <c r="E3000" s="12" t="s">
        <v>2561</v>
      </c>
      <c r="F3000" s="11" t="s">
        <v>1284</v>
      </c>
      <c r="G3000" s="11" t="s">
        <v>1910</v>
      </c>
      <c r="H3000" s="11" t="s">
        <v>1903</v>
      </c>
      <c r="I3000" s="11" t="s">
        <v>1903</v>
      </c>
      <c r="J3000" s="14">
        <f>VLOOKUP(Table15[[#This Row],[TechRequired]],OldTree!A:B,2,0)</f>
        <v>4</v>
      </c>
      <c r="K3000" s="22" t="s">
        <v>8946</v>
      </c>
      <c r="L3000" s="14" t="s">
        <v>8649</v>
      </c>
      <c r="N3000" s="11" t="str">
        <f>INDEX(TreeLookup!$C$1:$DE$21,MATCH(Table15[[#This Row],[CATEGORY]],TreeLookup!$C$1:$C$21,0),MATCH(Table15[[#This Row],[YEAR]],TreeLookup!$C$1:$DE$1,0))</f>
        <v>matureCapsules</v>
      </c>
      <c r="P3000" s="13" t="s">
        <v>6843</v>
      </c>
      <c r="Q3000" s="11" t="s">
        <v>6733</v>
      </c>
      <c r="S3000" s="11">
        <v>1970</v>
      </c>
      <c r="W3000" s="15"/>
      <c r="AG3000" s="11" t="s">
        <v>11286</v>
      </c>
      <c r="AL3000" s="11" t="s">
        <v>11286</v>
      </c>
    </row>
    <row r="3001" spans="1:38" x14ac:dyDescent="0.25">
      <c r="A3001" s="11" t="s">
        <v>364</v>
      </c>
      <c r="B3001" s="12" t="s">
        <v>2564</v>
      </c>
      <c r="C3001" s="11">
        <v>2500</v>
      </c>
      <c r="D3001" s="11">
        <v>95000</v>
      </c>
      <c r="E3001" s="12" t="s">
        <v>2565</v>
      </c>
      <c r="F3001" s="11" t="s">
        <v>1304</v>
      </c>
      <c r="G3001" s="11" t="s">
        <v>1910</v>
      </c>
      <c r="H3001" s="11" t="s">
        <v>1903</v>
      </c>
      <c r="I3001" s="11" t="s">
        <v>1903</v>
      </c>
      <c r="J3001" s="14">
        <f>VLOOKUP(Table15[[#This Row],[TechRequired]],OldTree!A:B,2,0)</f>
        <v>4</v>
      </c>
      <c r="K3001" s="22" t="s">
        <v>8946</v>
      </c>
      <c r="L3001" s="14" t="s">
        <v>8651</v>
      </c>
      <c r="N3001" s="11" t="str">
        <f>INDEX(TreeLookup!$C$1:$DE$21,MATCH(Table15[[#This Row],[CATEGORY]],TreeLookup!$C$1:$C$21,0),MATCH(Table15[[#This Row],[YEAR]],TreeLookup!$C$1:$DE$1,0))</f>
        <v>matureCapsules</v>
      </c>
      <c r="P3001" s="13" t="s">
        <v>6843</v>
      </c>
      <c r="Q3001" s="11" t="s">
        <v>6733</v>
      </c>
      <c r="S3001" s="11">
        <v>1970</v>
      </c>
      <c r="W3001" s="15"/>
      <c r="Z3001" s="11" t="s">
        <v>11286</v>
      </c>
      <c r="AG3001" s="11" t="s">
        <v>11286</v>
      </c>
      <c r="AJ3001" s="11" t="s">
        <v>11286</v>
      </c>
    </row>
    <row r="3002" spans="1:38" x14ac:dyDescent="0.25">
      <c r="A3002" s="11" t="s">
        <v>363</v>
      </c>
      <c r="B3002" s="12" t="s">
        <v>2562</v>
      </c>
      <c r="C3002" s="11">
        <v>200</v>
      </c>
      <c r="D3002" s="11">
        <v>4000</v>
      </c>
      <c r="E3002" s="12" t="s">
        <v>2563</v>
      </c>
      <c r="F3002" s="11" t="s">
        <v>1304</v>
      </c>
      <c r="G3002" s="11" t="s">
        <v>1910</v>
      </c>
      <c r="H3002" s="11" t="s">
        <v>1903</v>
      </c>
      <c r="I3002" s="11" t="s">
        <v>1903</v>
      </c>
      <c r="J3002" s="14">
        <f>VLOOKUP(Table15[[#This Row],[TechRequired]],OldTree!A:B,2,0)</f>
        <v>4</v>
      </c>
      <c r="K3002" s="22" t="s">
        <v>8946</v>
      </c>
      <c r="L3002" s="14" t="s">
        <v>6818</v>
      </c>
      <c r="N3002" s="11" t="str">
        <f>INDEX(TreeLookup!$C$1:$DE$21,MATCH(Table15[[#This Row],[CATEGORY]],TreeLookup!$C$1:$C$21,0),MATCH(Table15[[#This Row],[YEAR]],TreeLookup!$C$1:$DE$1,0))</f>
        <v>matureCapsules</v>
      </c>
      <c r="P3002" s="13" t="s">
        <v>6843</v>
      </c>
      <c r="Q3002" s="11" t="s">
        <v>6733</v>
      </c>
      <c r="S3002" s="11">
        <v>1970</v>
      </c>
      <c r="W3002" s="15"/>
      <c r="AG3002" s="11" t="s">
        <v>11286</v>
      </c>
      <c r="AJ3002" s="11" t="s">
        <v>11286</v>
      </c>
    </row>
    <row r="3003" spans="1:38" x14ac:dyDescent="0.25">
      <c r="A3003" s="11" t="s">
        <v>362</v>
      </c>
      <c r="B3003" s="12" t="s">
        <v>2558</v>
      </c>
      <c r="C3003" s="11">
        <v>1500</v>
      </c>
      <c r="D3003" s="11">
        <v>50000</v>
      </c>
      <c r="E3003" s="12" t="s">
        <v>2559</v>
      </c>
      <c r="F3003" s="11" t="s">
        <v>1304</v>
      </c>
      <c r="G3003" s="11" t="s">
        <v>1910</v>
      </c>
      <c r="H3003" s="11" t="s">
        <v>1903</v>
      </c>
      <c r="I3003" s="11" t="s">
        <v>1903</v>
      </c>
      <c r="J3003" s="14">
        <f>VLOOKUP(Table15[[#This Row],[TechRequired]],OldTree!A:B,2,0)</f>
        <v>4</v>
      </c>
      <c r="K3003" s="22" t="s">
        <v>8946</v>
      </c>
      <c r="L3003" s="14" t="s">
        <v>8651</v>
      </c>
      <c r="N3003" s="11" t="str">
        <f>INDEX(TreeLookup!$C$1:$DE$21,MATCH(Table15[[#This Row],[CATEGORY]],TreeLookup!$C$1:$C$21,0),MATCH(Table15[[#This Row],[YEAR]],TreeLookup!$C$1:$DE$1,0))</f>
        <v>matureCapsules</v>
      </c>
      <c r="P3003" s="13" t="s">
        <v>6843</v>
      </c>
      <c r="Q3003" s="11" t="s">
        <v>6733</v>
      </c>
      <c r="S3003" s="11">
        <v>1970</v>
      </c>
      <c r="W3003" s="15"/>
      <c r="Z3003" s="11" t="s">
        <v>11286</v>
      </c>
      <c r="AF3003" s="11" t="s">
        <v>11286</v>
      </c>
      <c r="AG3003" s="11" t="s">
        <v>11286</v>
      </c>
    </row>
    <row r="3004" spans="1:38" x14ac:dyDescent="0.25">
      <c r="A3004" s="11" t="s">
        <v>122</v>
      </c>
      <c r="B3004" s="12" t="s">
        <v>2566</v>
      </c>
      <c r="C3004" s="11">
        <v>3500</v>
      </c>
      <c r="D3004" s="11">
        <v>95000</v>
      </c>
      <c r="E3004" s="12" t="s">
        <v>2567</v>
      </c>
      <c r="F3004" s="11" t="s">
        <v>1284</v>
      </c>
      <c r="G3004" s="11" t="s">
        <v>1910</v>
      </c>
      <c r="H3004" s="11" t="s">
        <v>1903</v>
      </c>
      <c r="I3004" s="11" t="s">
        <v>1903</v>
      </c>
      <c r="J3004" s="14">
        <f>VLOOKUP(Table15[[#This Row],[TechRequired]],OldTree!A:B,2,0)</f>
        <v>4</v>
      </c>
      <c r="K3004" s="22" t="s">
        <v>8946</v>
      </c>
      <c r="L3004" s="14" t="s">
        <v>6814</v>
      </c>
      <c r="N3004" s="11" t="str">
        <f>INDEX(TreeLookup!$C$1:$DE$21,MATCH(Table15[[#This Row],[CATEGORY]],TreeLookup!$C$1:$C$21,0),MATCH(Table15[[#This Row],[YEAR]],TreeLookup!$C$1:$DE$1,0))</f>
        <v>matureCapsules</v>
      </c>
      <c r="P3004" s="13" t="s">
        <v>6843</v>
      </c>
      <c r="Q3004" s="11" t="s">
        <v>6733</v>
      </c>
      <c r="S3004" s="11">
        <v>1970</v>
      </c>
      <c r="W3004" s="15"/>
      <c r="AG3004" s="11" t="s">
        <v>11286</v>
      </c>
    </row>
    <row r="3005" spans="1:38" x14ac:dyDescent="0.25">
      <c r="A3005" s="11" t="s">
        <v>357</v>
      </c>
      <c r="B3005" s="12" t="s">
        <v>2568</v>
      </c>
      <c r="C3005" s="11">
        <v>1500</v>
      </c>
      <c r="D3005" s="11">
        <v>50000</v>
      </c>
      <c r="E3005" s="12" t="s">
        <v>2569</v>
      </c>
      <c r="F3005" s="11" t="s">
        <v>1304</v>
      </c>
      <c r="G3005" s="11" t="s">
        <v>1910</v>
      </c>
      <c r="H3005" s="11" t="s">
        <v>1903</v>
      </c>
      <c r="I3005" s="11" t="s">
        <v>1903</v>
      </c>
      <c r="J3005" s="14">
        <f>VLOOKUP(Table15[[#This Row],[TechRequired]],OldTree!A:B,2,0)</f>
        <v>4</v>
      </c>
      <c r="K3005" s="22" t="s">
        <v>8941</v>
      </c>
      <c r="L3005" s="14" t="s">
        <v>6818</v>
      </c>
      <c r="N3005" s="11" t="str">
        <f>INDEX(TreeLookup!$C$1:$DE$21,MATCH(Table15[[#This Row],[CATEGORY]],TreeLookup!$C$1:$C$21,0),MATCH(Table15[[#This Row],[YEAR]],TreeLookup!$C$1:$DE$1,0))</f>
        <v>lunarRatedHeatshields</v>
      </c>
      <c r="P3005" s="13" t="s">
        <v>6843</v>
      </c>
      <c r="Q3005" s="11" t="s">
        <v>6734</v>
      </c>
      <c r="S3005" s="11">
        <v>1967</v>
      </c>
      <c r="W3005" s="15"/>
      <c r="AG3005" s="11" t="s">
        <v>11286</v>
      </c>
      <c r="AJ3005" s="11" t="s">
        <v>11286</v>
      </c>
    </row>
    <row r="3006" spans="1:38" x14ac:dyDescent="0.25">
      <c r="A3006" s="11" t="s">
        <v>358</v>
      </c>
      <c r="B3006" s="12" t="s">
        <v>2570</v>
      </c>
      <c r="C3006" s="11">
        <v>1500</v>
      </c>
      <c r="D3006" s="11">
        <v>50000</v>
      </c>
      <c r="E3006" s="12" t="s">
        <v>2571</v>
      </c>
      <c r="F3006" s="11" t="s">
        <v>1304</v>
      </c>
      <c r="G3006" s="11" t="s">
        <v>1910</v>
      </c>
      <c r="H3006" s="11" t="s">
        <v>1903</v>
      </c>
      <c r="I3006" s="11" t="s">
        <v>1903</v>
      </c>
      <c r="J3006" s="14">
        <f>VLOOKUP(Table15[[#This Row],[TechRequired]],OldTree!A:B,2,0)</f>
        <v>4</v>
      </c>
      <c r="K3006" s="22" t="s">
        <v>8946</v>
      </c>
      <c r="L3006" s="14" t="s">
        <v>8651</v>
      </c>
      <c r="N3006" s="11" t="str">
        <f>INDEX(TreeLookup!$C$1:$DE$21,MATCH(Table15[[#This Row],[CATEGORY]],TreeLookup!$C$1:$C$21,0),MATCH(Table15[[#This Row],[YEAR]],TreeLookup!$C$1:$DE$1,0))</f>
        <v>matureCapsules</v>
      </c>
      <c r="P3006" s="13" t="s">
        <v>6843</v>
      </c>
      <c r="Q3006" s="11" t="s">
        <v>6734</v>
      </c>
      <c r="S3006" s="11">
        <v>1967</v>
      </c>
      <c r="W3006" s="15"/>
      <c r="Z3006" s="11" t="s">
        <v>11286</v>
      </c>
      <c r="AF3006" s="11" t="s">
        <v>11286</v>
      </c>
      <c r="AG3006" s="11" t="s">
        <v>11286</v>
      </c>
    </row>
    <row r="3007" spans="1:38" x14ac:dyDescent="0.25">
      <c r="A3007" s="11" t="s">
        <v>119</v>
      </c>
      <c r="B3007" s="12" t="s">
        <v>2578</v>
      </c>
      <c r="C3007" s="11">
        <v>2000</v>
      </c>
      <c r="D3007" s="11">
        <v>75000</v>
      </c>
      <c r="E3007" s="12" t="s">
        <v>2579</v>
      </c>
      <c r="F3007" s="11" t="s">
        <v>1284</v>
      </c>
      <c r="G3007" s="11" t="s">
        <v>1910</v>
      </c>
      <c r="H3007" s="11" t="s">
        <v>1903</v>
      </c>
      <c r="I3007" s="11" t="s">
        <v>1903</v>
      </c>
      <c r="J3007" s="14">
        <f>VLOOKUP(Table15[[#This Row],[TechRequired]],OldTree!A:B,2,0)</f>
        <v>4</v>
      </c>
      <c r="K3007" s="22" t="s">
        <v>8946</v>
      </c>
      <c r="L3007" s="14" t="s">
        <v>6814</v>
      </c>
      <c r="N3007" s="11" t="str">
        <f>INDEX(TreeLookup!$C$1:$DE$21,MATCH(Table15[[#This Row],[CATEGORY]],TreeLookup!$C$1:$C$21,0),MATCH(Table15[[#This Row],[YEAR]],TreeLookup!$C$1:$DE$1,0))</f>
        <v>matureCapsules</v>
      </c>
      <c r="P3007" s="13" t="s">
        <v>6843</v>
      </c>
      <c r="Q3007" s="11" t="s">
        <v>6734</v>
      </c>
      <c r="S3007" s="11">
        <v>1967</v>
      </c>
      <c r="W3007" s="15"/>
      <c r="AF3007" s="11" t="s">
        <v>11286</v>
      </c>
      <c r="AG3007" s="11" t="s">
        <v>11286</v>
      </c>
    </row>
    <row r="3008" spans="1:38" x14ac:dyDescent="0.25">
      <c r="A3008" s="11" t="s">
        <v>368</v>
      </c>
      <c r="B3008" s="12" t="s">
        <v>2590</v>
      </c>
      <c r="C3008" s="11">
        <v>1800</v>
      </c>
      <c r="D3008" s="11">
        <v>60000</v>
      </c>
      <c r="E3008" s="12" t="s">
        <v>2591</v>
      </c>
      <c r="F3008" s="11" t="s">
        <v>1304</v>
      </c>
      <c r="G3008" s="11" t="s">
        <v>1910</v>
      </c>
      <c r="H3008" s="11" t="s">
        <v>1903</v>
      </c>
      <c r="I3008" s="11" t="s">
        <v>1903</v>
      </c>
      <c r="J3008" s="14">
        <f>VLOOKUP(Table15[[#This Row],[TechRequired]],OldTree!A:B,2,0)</f>
        <v>4</v>
      </c>
      <c r="K3008" s="22" t="s">
        <v>8946</v>
      </c>
      <c r="L3008" s="14" t="s">
        <v>8651</v>
      </c>
      <c r="N3008" s="11" t="str">
        <f>INDEX(TreeLookup!$C$1:$DE$21,MATCH(Table15[[#This Row],[CATEGORY]],TreeLookup!$C$1:$C$21,0),MATCH(Table15[[#This Row],[YEAR]],TreeLookup!$C$1:$DE$1,0))</f>
        <v>matureCapsules</v>
      </c>
      <c r="P3008" s="13" t="s">
        <v>6843</v>
      </c>
      <c r="Q3008" s="11" t="s">
        <v>6735</v>
      </c>
      <c r="S3008" s="11">
        <v>1972</v>
      </c>
      <c r="W3008" s="15"/>
      <c r="Z3008" s="11" t="s">
        <v>11286</v>
      </c>
      <c r="AG3008" s="11" t="s">
        <v>11286</v>
      </c>
    </row>
    <row r="3009" spans="1:36" x14ac:dyDescent="0.25">
      <c r="A3009" s="11" t="s">
        <v>131</v>
      </c>
      <c r="B3009" s="12" t="s">
        <v>2594</v>
      </c>
      <c r="C3009" s="11">
        <v>1500</v>
      </c>
      <c r="D3009" s="11">
        <v>55000</v>
      </c>
      <c r="E3009" s="12" t="s">
        <v>2595</v>
      </c>
      <c r="F3009" s="11" t="s">
        <v>1284</v>
      </c>
      <c r="G3009" s="11" t="s">
        <v>1910</v>
      </c>
      <c r="H3009" s="11" t="s">
        <v>1903</v>
      </c>
      <c r="I3009" s="11" t="s">
        <v>1903</v>
      </c>
      <c r="J3009" s="14">
        <f>VLOOKUP(Table15[[#This Row],[TechRequired]],OldTree!A:B,2,0)</f>
        <v>4</v>
      </c>
      <c r="K3009" s="22" t="s">
        <v>8946</v>
      </c>
      <c r="L3009" s="14" t="s">
        <v>6814</v>
      </c>
      <c r="N3009" s="11" t="str">
        <f>INDEX(TreeLookup!$C$1:$DE$21,MATCH(Table15[[#This Row],[CATEGORY]],TreeLookup!$C$1:$C$21,0),MATCH(Table15[[#This Row],[YEAR]],TreeLookup!$C$1:$DE$1,0))</f>
        <v>matureCapsules</v>
      </c>
      <c r="P3009" s="13" t="s">
        <v>6843</v>
      </c>
      <c r="Q3009" s="11" t="s">
        <v>6735</v>
      </c>
      <c r="S3009" s="11">
        <v>1972</v>
      </c>
      <c r="W3009" s="15"/>
      <c r="AG3009" s="11" t="s">
        <v>11286</v>
      </c>
    </row>
    <row r="3010" spans="1:36" x14ac:dyDescent="0.25">
      <c r="A3010" s="11" t="s">
        <v>367</v>
      </c>
      <c r="B3010" s="12" t="s">
        <v>2588</v>
      </c>
      <c r="C3010" s="11">
        <v>1800</v>
      </c>
      <c r="D3010" s="11">
        <v>60000</v>
      </c>
      <c r="E3010" s="12" t="s">
        <v>2589</v>
      </c>
      <c r="F3010" s="11" t="s">
        <v>1304</v>
      </c>
      <c r="G3010" s="11" t="s">
        <v>1910</v>
      </c>
      <c r="H3010" s="11" t="s">
        <v>1903</v>
      </c>
      <c r="I3010" s="11" t="s">
        <v>1903</v>
      </c>
      <c r="J3010" s="14">
        <f>VLOOKUP(Table15[[#This Row],[TechRequired]],OldTree!A:B,2,0)</f>
        <v>4</v>
      </c>
      <c r="K3010" s="22" t="s">
        <v>8946</v>
      </c>
      <c r="L3010" s="14" t="s">
        <v>8651</v>
      </c>
      <c r="N3010" s="11" t="str">
        <f>INDEX(TreeLookup!$C$1:$DE$21,MATCH(Table15[[#This Row],[CATEGORY]],TreeLookup!$C$1:$C$21,0),MATCH(Table15[[#This Row],[YEAR]],TreeLookup!$C$1:$DE$1,0))</f>
        <v>matureCapsules</v>
      </c>
      <c r="P3010" s="13" t="s">
        <v>6843</v>
      </c>
      <c r="Q3010" s="11" t="s">
        <v>6735</v>
      </c>
      <c r="S3010" s="11">
        <v>1972</v>
      </c>
      <c r="W3010" s="15"/>
      <c r="Z3010" s="11" t="s">
        <v>11286</v>
      </c>
      <c r="AF3010" s="11" t="s">
        <v>11286</v>
      </c>
      <c r="AG3010" s="11" t="s">
        <v>11286</v>
      </c>
    </row>
    <row r="3011" spans="1:36" x14ac:dyDescent="0.25">
      <c r="A3011" s="11" t="s">
        <v>668</v>
      </c>
      <c r="B3011" s="12" t="s">
        <v>1901</v>
      </c>
      <c r="C3011" s="11">
        <v>175</v>
      </c>
      <c r="D3011" s="11">
        <v>32000</v>
      </c>
      <c r="E3011" s="12" t="s">
        <v>3830</v>
      </c>
      <c r="F3011" s="11" t="s">
        <v>1325</v>
      </c>
      <c r="G3011" s="11" t="s">
        <v>1383</v>
      </c>
      <c r="H3011" s="11" t="s">
        <v>1903</v>
      </c>
      <c r="I3011" s="11" t="s">
        <v>1903</v>
      </c>
      <c r="J3011" s="14">
        <f>VLOOKUP(Table15[[#This Row],[TechRequired]],OldTree!A:B,2,0)</f>
        <v>8</v>
      </c>
      <c r="K3011" s="22" t="s">
        <v>8945</v>
      </c>
      <c r="L3011" s="14" t="s">
        <v>8674</v>
      </c>
      <c r="M3011" s="14">
        <v>10</v>
      </c>
      <c r="N3011" s="11" t="str">
        <f>INDEX(TreeLookup!$C$1:$DE$21,MATCH(Table15[[#This Row],[CATEGORY]],TreeLookup!$C$1:$C$21,0),MATCH(Table15[[#This Row],[YEAR]],TreeLookup!$C$1:$DE$1,0))</f>
        <v>orbitalRocketry2009</v>
      </c>
      <c r="P3011" s="13" t="s">
        <v>6843</v>
      </c>
      <c r="Q3011" s="11" t="s">
        <v>6549</v>
      </c>
      <c r="R3011" s="21" t="s">
        <v>6221</v>
      </c>
      <c r="S3011" s="11">
        <v>2013</v>
      </c>
      <c r="W3011" s="15"/>
      <c r="AD3011" s="11" t="s">
        <v>11286</v>
      </c>
    </row>
    <row r="3012" spans="1:36" x14ac:dyDescent="0.25">
      <c r="A3012" s="11" t="s">
        <v>5230</v>
      </c>
      <c r="B3012" s="12" t="s">
        <v>7193</v>
      </c>
      <c r="C3012" s="11">
        <v>200</v>
      </c>
      <c r="D3012" s="11">
        <v>20</v>
      </c>
      <c r="E3012" s="12" t="s">
        <v>10268</v>
      </c>
      <c r="F3012" s="11" t="s">
        <v>1281</v>
      </c>
      <c r="G3012" s="11" t="s">
        <v>5229</v>
      </c>
      <c r="H3012" s="11" t="s">
        <v>1903</v>
      </c>
      <c r="I3012" s="11" t="s">
        <v>5091</v>
      </c>
      <c r="J3012" s="14">
        <f>VLOOKUP(Table15[[#This Row],[TechRequired]],OldTree!A:B,2,0)</f>
        <v>4</v>
      </c>
      <c r="K3012" s="22" t="s">
        <v>6012</v>
      </c>
      <c r="L3012" s="14" t="s">
        <v>8649</v>
      </c>
      <c r="N3012" s="11" t="str">
        <f>INDEX(TreeLookup!$C$1:$DE$21,MATCH(Table15[[#This Row],[CATEGORY]],TreeLookup!$C$1:$C$21,0),MATCH(Table15[[#This Row],[YEAR]],TreeLookup!$C$1:$DE$1,0))</f>
        <v>materialsScienceSpaceStation</v>
      </c>
      <c r="P3012" s="13" t="s">
        <v>6842</v>
      </c>
      <c r="Q3012" s="11" t="s">
        <v>6692</v>
      </c>
      <c r="S3012" s="11">
        <v>1973</v>
      </c>
      <c r="W3012" s="15"/>
    </row>
    <row r="3013" spans="1:36" x14ac:dyDescent="0.25">
      <c r="A3013" s="11" t="s">
        <v>5003</v>
      </c>
      <c r="B3013" s="12" t="s">
        <v>7194</v>
      </c>
      <c r="C3013" s="11">
        <v>280</v>
      </c>
      <c r="D3013" s="11">
        <v>6400</v>
      </c>
      <c r="E3013" s="12" t="s">
        <v>10270</v>
      </c>
      <c r="F3013" s="11" t="s">
        <v>1364</v>
      </c>
      <c r="G3013" s="11" t="s">
        <v>5229</v>
      </c>
      <c r="H3013" s="11" t="s">
        <v>1903</v>
      </c>
      <c r="I3013" s="11" t="s">
        <v>5091</v>
      </c>
      <c r="J3013" s="14">
        <f>VLOOKUP(Table15[[#This Row],[TechRequired]],OldTree!A:B,2,0)</f>
        <v>5</v>
      </c>
      <c r="K3013" s="22" t="s">
        <v>6012</v>
      </c>
      <c r="L3013" s="22" t="s">
        <v>8646</v>
      </c>
      <c r="N3013" s="11" t="str">
        <f>INDEX(TreeLookup!$C$1:$DE$21,MATCH(Table15[[#This Row],[CATEGORY]],TreeLookup!$C$1:$C$21,0),MATCH(Table15[[#This Row],[YEAR]],TreeLookup!$C$1:$DE$1,0))</f>
        <v>materialsScienceSpaceStation</v>
      </c>
      <c r="P3013" s="13" t="s">
        <v>6842</v>
      </c>
      <c r="Q3013" s="11" t="s">
        <v>6692</v>
      </c>
      <c r="S3013" s="11">
        <v>1973</v>
      </c>
      <c r="W3013" s="15"/>
    </row>
    <row r="3014" spans="1:36" x14ac:dyDescent="0.25">
      <c r="A3014" s="11" t="s">
        <v>5231</v>
      </c>
      <c r="B3014" s="12" t="s">
        <v>7195</v>
      </c>
      <c r="C3014" s="11">
        <v>680</v>
      </c>
      <c r="D3014" s="11">
        <v>13600</v>
      </c>
      <c r="E3014" s="12" t="s">
        <v>9923</v>
      </c>
      <c r="F3014" s="11" t="s">
        <v>1364</v>
      </c>
      <c r="G3014" s="11" t="s">
        <v>5229</v>
      </c>
      <c r="H3014" s="11" t="s">
        <v>1903</v>
      </c>
      <c r="I3014" s="21" t="s">
        <v>1903</v>
      </c>
      <c r="J3014" s="14">
        <f>VLOOKUP(Table15[[#This Row],[TechRequired]],OldTree!A:B,2,0)</f>
        <v>5</v>
      </c>
      <c r="K3014" s="22" t="s">
        <v>8945</v>
      </c>
      <c r="L3014" s="14"/>
      <c r="N3014" s="11" t="str">
        <f>INDEX(TreeLookup!$C$1:$DE$21,MATCH(Table15[[#This Row],[CATEGORY]],TreeLookup!$C$1:$C$21,0),MATCH(Table15[[#This Row],[YEAR]],TreeLookup!$C$1:$DE$1,0))</f>
        <v>orbitalRocketry1972</v>
      </c>
      <c r="P3014" s="25" t="s">
        <v>6843</v>
      </c>
      <c r="Q3014" s="11" t="s">
        <v>6692</v>
      </c>
      <c r="R3014" s="21" t="s">
        <v>6281</v>
      </c>
      <c r="S3014" s="11">
        <v>1973</v>
      </c>
      <c r="W3014" s="15"/>
      <c r="Y3014" s="11" t="s">
        <v>11046</v>
      </c>
      <c r="AD3014" s="11" t="s">
        <v>11286</v>
      </c>
    </row>
    <row r="3015" spans="1:36" x14ac:dyDescent="0.25">
      <c r="A3015" s="11" t="s">
        <v>5234</v>
      </c>
      <c r="B3015" s="12" t="s">
        <v>7196</v>
      </c>
      <c r="C3015" s="11">
        <v>280</v>
      </c>
      <c r="D3015" s="11">
        <v>6400</v>
      </c>
      <c r="E3015" s="12" t="s">
        <v>10271</v>
      </c>
      <c r="F3015" s="11" t="s">
        <v>1364</v>
      </c>
      <c r="G3015" s="11" t="s">
        <v>5229</v>
      </c>
      <c r="H3015" s="11" t="s">
        <v>1903</v>
      </c>
      <c r="I3015" s="11" t="s">
        <v>5091</v>
      </c>
      <c r="J3015" s="14">
        <f>VLOOKUP(Table15[[#This Row],[TechRequired]],OldTree!A:B,2,0)</f>
        <v>5</v>
      </c>
      <c r="K3015" s="22" t="s">
        <v>6012</v>
      </c>
      <c r="L3015" s="14" t="s">
        <v>8646</v>
      </c>
      <c r="M3015" s="14">
        <v>7</v>
      </c>
      <c r="N3015" s="11" t="str">
        <f>INDEX(TreeLookup!$C$1:$DE$21,MATCH(Table15[[#This Row],[CATEGORY]],TreeLookup!$C$1:$C$21,0),MATCH(Table15[[#This Row],[YEAR]],TreeLookup!$C$1:$DE$1,0))</f>
        <v>materialsScienceSpaceStation</v>
      </c>
      <c r="P3015" s="13" t="s">
        <v>6842</v>
      </c>
      <c r="Q3015" s="11" t="s">
        <v>6692</v>
      </c>
      <c r="S3015" s="11">
        <v>1973</v>
      </c>
      <c r="W3015" s="15"/>
    </row>
    <row r="3016" spans="1:36" x14ac:dyDescent="0.25">
      <c r="A3016" s="11" t="s">
        <v>5002</v>
      </c>
      <c r="B3016" s="12" t="s">
        <v>7197</v>
      </c>
      <c r="C3016" s="11">
        <v>280</v>
      </c>
      <c r="D3016" s="11">
        <v>6400</v>
      </c>
      <c r="E3016" s="12" t="s">
        <v>10272</v>
      </c>
      <c r="F3016" s="11" t="s">
        <v>1364</v>
      </c>
      <c r="G3016" s="11" t="s">
        <v>5229</v>
      </c>
      <c r="H3016" s="11" t="s">
        <v>1903</v>
      </c>
      <c r="I3016" s="11" t="s">
        <v>5091</v>
      </c>
      <c r="J3016" s="14">
        <f>VLOOKUP(Table15[[#This Row],[TechRequired]],OldTree!A:B,2,0)</f>
        <v>5</v>
      </c>
      <c r="K3016" s="22" t="s">
        <v>6012</v>
      </c>
      <c r="L3016" s="14" t="s">
        <v>8646</v>
      </c>
      <c r="M3016" s="14">
        <v>7</v>
      </c>
      <c r="N3016" s="11" t="str">
        <f>INDEX(TreeLookup!$C$1:$DE$21,MATCH(Table15[[#This Row],[CATEGORY]],TreeLookup!$C$1:$C$21,0),MATCH(Table15[[#This Row],[YEAR]],TreeLookup!$C$1:$DE$1,0))</f>
        <v>materialsScienceSpaceStation</v>
      </c>
      <c r="P3016" s="13" t="s">
        <v>6842</v>
      </c>
      <c r="Q3016" s="11" t="s">
        <v>6692</v>
      </c>
      <c r="S3016" s="11">
        <v>1973</v>
      </c>
      <c r="W3016" s="15"/>
    </row>
    <row r="3017" spans="1:36" x14ac:dyDescent="0.25">
      <c r="A3017" s="11" t="s">
        <v>5232</v>
      </c>
      <c r="B3017" s="12" t="s">
        <v>7198</v>
      </c>
      <c r="C3017" s="11">
        <v>280</v>
      </c>
      <c r="D3017" s="11">
        <v>6400</v>
      </c>
      <c r="E3017" s="12" t="s">
        <v>9924</v>
      </c>
      <c r="F3017" s="11" t="s">
        <v>1364</v>
      </c>
      <c r="G3017" s="11" t="s">
        <v>5229</v>
      </c>
      <c r="H3017" s="11" t="s">
        <v>1903</v>
      </c>
      <c r="I3017" s="11" t="s">
        <v>5091</v>
      </c>
      <c r="J3017" s="14">
        <f>VLOOKUP(Table15[[#This Row],[TechRequired]],OldTree!A:B,2,0)</f>
        <v>5</v>
      </c>
      <c r="K3017" s="22" t="s">
        <v>8945</v>
      </c>
      <c r="L3017" s="14"/>
      <c r="N3017" s="11" t="str">
        <f>INDEX(TreeLookup!$C$1:$DE$21,MATCH(Table15[[#This Row],[CATEGORY]],TreeLookup!$C$1:$C$21,0),MATCH(Table15[[#This Row],[YEAR]],TreeLookup!$C$1:$DE$1,0))</f>
        <v>orbitalRocketry1972</v>
      </c>
      <c r="P3017" s="13" t="s">
        <v>6842</v>
      </c>
      <c r="Q3017" s="11" t="s">
        <v>6692</v>
      </c>
      <c r="R3017" s="21" t="s">
        <v>6275</v>
      </c>
      <c r="S3017" s="11">
        <v>1973</v>
      </c>
      <c r="W3017" s="15"/>
      <c r="Y3017" s="11" t="s">
        <v>11047</v>
      </c>
    </row>
    <row r="3018" spans="1:36" x14ac:dyDescent="0.25">
      <c r="A3018" s="11" t="s">
        <v>4995</v>
      </c>
      <c r="B3018" s="12" t="s">
        <v>7199</v>
      </c>
      <c r="C3018" s="11">
        <v>280</v>
      </c>
      <c r="D3018" s="11">
        <v>6400</v>
      </c>
      <c r="E3018" s="12" t="s">
        <v>10269</v>
      </c>
      <c r="F3018" s="11" t="s">
        <v>1364</v>
      </c>
      <c r="G3018" s="11" t="s">
        <v>5229</v>
      </c>
      <c r="H3018" s="11" t="s">
        <v>1903</v>
      </c>
      <c r="I3018" s="11" t="s">
        <v>5091</v>
      </c>
      <c r="J3018" s="14">
        <f>VLOOKUP(Table15[[#This Row],[TechRequired]],OldTree!A:B,2,0)</f>
        <v>5</v>
      </c>
      <c r="K3018" s="22" t="s">
        <v>6012</v>
      </c>
      <c r="L3018" s="14" t="s">
        <v>8649</v>
      </c>
      <c r="N3018" s="11" t="str">
        <f>INDEX(TreeLookup!$C$1:$DE$21,MATCH(Table15[[#This Row],[CATEGORY]],TreeLookup!$C$1:$C$21,0),MATCH(Table15[[#This Row],[YEAR]],TreeLookup!$C$1:$DE$1,0))</f>
        <v>materialsScienceSpaceStation</v>
      </c>
      <c r="P3018" s="13" t="s">
        <v>6842</v>
      </c>
      <c r="Q3018" s="11" t="s">
        <v>6692</v>
      </c>
      <c r="S3018" s="11">
        <v>1973</v>
      </c>
      <c r="W3018" s="15"/>
    </row>
    <row r="3019" spans="1:36" x14ac:dyDescent="0.25">
      <c r="A3019" s="11" t="s">
        <v>8854</v>
      </c>
      <c r="B3019" s="12" t="s">
        <v>3261</v>
      </c>
      <c r="C3019" s="11">
        <v>800</v>
      </c>
      <c r="D3019" s="11">
        <v>21000</v>
      </c>
      <c r="E3019" s="12" t="s">
        <v>8834</v>
      </c>
      <c r="F3019" s="11" t="s">
        <v>1375</v>
      </c>
      <c r="G3019" s="11" t="s">
        <v>8858</v>
      </c>
      <c r="H3019" s="11" t="s">
        <v>1903</v>
      </c>
      <c r="I3019" s="11" t="s">
        <v>1903</v>
      </c>
      <c r="J3019" s="16">
        <f>VLOOKUP(Table15[[#This Row],[TechRequired]],OldTree!A:B,2,0)</f>
        <v>1.5</v>
      </c>
      <c r="K3019" s="22" t="s">
        <v>8941</v>
      </c>
      <c r="L3019" s="14" t="s">
        <v>8653</v>
      </c>
      <c r="N3019" s="17" t="str">
        <f>INDEX(TreeLookup!$C$1:$DE$21,MATCH(Table15[[#This Row],[CATEGORY]],TreeLookup!$C$1:$C$21,0),MATCH(Table15[[#This Row],[YEAR]],TreeLookup!$C$1:$DE$1,0))</f>
        <v>humanRatedEDL</v>
      </c>
      <c r="P3019" s="13" t="s">
        <v>6843</v>
      </c>
      <c r="S3019" s="11">
        <v>1960</v>
      </c>
      <c r="W3019" s="15"/>
      <c r="AG3019" s="11" t="s">
        <v>11286</v>
      </c>
      <c r="AJ3019" s="11" t="s">
        <v>11286</v>
      </c>
    </row>
    <row r="3020" spans="1:36" x14ac:dyDescent="0.25">
      <c r="A3020" s="11" t="s">
        <v>669</v>
      </c>
      <c r="B3020" s="12" t="s">
        <v>3834</v>
      </c>
      <c r="C3020" s="11">
        <v>200</v>
      </c>
      <c r="D3020" s="11">
        <v>34000</v>
      </c>
      <c r="E3020" s="12" t="s">
        <v>3830</v>
      </c>
      <c r="F3020" s="11" t="s">
        <v>1325</v>
      </c>
      <c r="G3020" s="11" t="s">
        <v>1383</v>
      </c>
      <c r="H3020" s="11" t="s">
        <v>1903</v>
      </c>
      <c r="I3020" s="11" t="s">
        <v>1903</v>
      </c>
      <c r="J3020" s="14">
        <f>VLOOKUP(Table15[[#This Row],[TechRequired]],OldTree!A:B,2,0)</f>
        <v>8</v>
      </c>
      <c r="K3020" s="22" t="s">
        <v>8945</v>
      </c>
      <c r="L3020" s="14" t="s">
        <v>8672</v>
      </c>
      <c r="M3020" s="14">
        <v>10</v>
      </c>
      <c r="N3020" s="11" t="str">
        <f>INDEX(TreeLookup!$C$1:$DE$21,MATCH(Table15[[#This Row],[CATEGORY]],TreeLookup!$C$1:$C$21,0),MATCH(Table15[[#This Row],[YEAR]],TreeLookup!$C$1:$DE$1,0))</f>
        <v>orbitalRocketry2009</v>
      </c>
      <c r="P3020" s="13" t="s">
        <v>6843</v>
      </c>
      <c r="Q3020" s="11" t="s">
        <v>6549</v>
      </c>
      <c r="R3020" s="21" t="s">
        <v>6221</v>
      </c>
      <c r="S3020" s="11">
        <v>2013</v>
      </c>
      <c r="W3020" s="15"/>
      <c r="AD3020" s="11" t="s">
        <v>11286</v>
      </c>
    </row>
    <row r="3021" spans="1:36" x14ac:dyDescent="0.25">
      <c r="A3021" s="11" t="s">
        <v>4996</v>
      </c>
      <c r="B3021" s="12" t="s">
        <v>7315</v>
      </c>
      <c r="C3021" s="11">
        <v>200</v>
      </c>
      <c r="D3021" s="11">
        <v>0</v>
      </c>
      <c r="E3021" s="12" t="s">
        <v>10354</v>
      </c>
      <c r="F3021" s="11" t="s">
        <v>1372</v>
      </c>
      <c r="G3021" s="11" t="s">
        <v>5229</v>
      </c>
      <c r="H3021" s="11" t="s">
        <v>1903</v>
      </c>
      <c r="I3021" s="11" t="s">
        <v>5091</v>
      </c>
      <c r="J3021" s="14">
        <f>VLOOKUP(Table15[[#This Row],[TechRequired]],OldTree!A:B,2,0)</f>
        <v>0</v>
      </c>
      <c r="K3021" s="22" t="s">
        <v>8946</v>
      </c>
      <c r="L3021" s="14" t="s">
        <v>8654</v>
      </c>
      <c r="N3021" s="11" t="str">
        <f>INDEX(TreeLookup!$C$1:$DE$21,MATCH(Table15[[#This Row],[CATEGORY]],TreeLookup!$C$1:$C$21,0),MATCH(Table15[[#This Row],[YEAR]],TreeLookup!$C$1:$DE$1,0))</f>
        <v>advancedCapsules</v>
      </c>
      <c r="P3021" s="13" t="s">
        <v>6842</v>
      </c>
      <c r="Q3021" s="11" t="s">
        <v>6691</v>
      </c>
      <c r="S3021" s="11">
        <v>1986</v>
      </c>
      <c r="W3021" s="15"/>
      <c r="AE3021" s="11" t="s">
        <v>11286</v>
      </c>
      <c r="AG3021" s="11" t="s">
        <v>11286</v>
      </c>
    </row>
    <row r="3022" spans="1:36" x14ac:dyDescent="0.25">
      <c r="A3022" s="11" t="s">
        <v>4997</v>
      </c>
      <c r="B3022" s="12" t="s">
        <v>7316</v>
      </c>
      <c r="C3022" s="11">
        <v>200</v>
      </c>
      <c r="D3022" s="11">
        <v>0</v>
      </c>
      <c r="E3022" s="12" t="s">
        <v>10355</v>
      </c>
      <c r="F3022" s="11" t="s">
        <v>1372</v>
      </c>
      <c r="G3022" s="11" t="s">
        <v>5229</v>
      </c>
      <c r="H3022" s="11" t="s">
        <v>1903</v>
      </c>
      <c r="I3022" s="11" t="s">
        <v>5091</v>
      </c>
      <c r="J3022" s="14">
        <f>VLOOKUP(Table15[[#This Row],[TechRequired]],OldTree!A:B,2,0)</f>
        <v>0</v>
      </c>
      <c r="K3022" s="22" t="s">
        <v>8946</v>
      </c>
      <c r="L3022" s="14" t="s">
        <v>8654</v>
      </c>
      <c r="N3022" s="11" t="str">
        <f>INDEX(TreeLookup!$C$1:$DE$21,MATCH(Table15[[#This Row],[CATEGORY]],TreeLookup!$C$1:$C$21,0),MATCH(Table15[[#This Row],[YEAR]],TreeLookup!$C$1:$DE$1,0))</f>
        <v>advancedCapsules</v>
      </c>
      <c r="P3022" s="13" t="s">
        <v>6842</v>
      </c>
      <c r="Q3022" s="11" t="s">
        <v>6691</v>
      </c>
      <c r="S3022" s="11">
        <v>1986</v>
      </c>
      <c r="W3022" s="15"/>
      <c r="AE3022" s="11" t="s">
        <v>11286</v>
      </c>
      <c r="AG3022" s="11" t="s">
        <v>11286</v>
      </c>
    </row>
    <row r="3023" spans="1:36" x14ac:dyDescent="0.25">
      <c r="A3023" s="11" t="s">
        <v>155</v>
      </c>
      <c r="B3023" s="12" t="s">
        <v>3835</v>
      </c>
      <c r="C3023" s="11">
        <v>400</v>
      </c>
      <c r="D3023" s="11">
        <v>8000</v>
      </c>
      <c r="E3023" s="12" t="s">
        <v>3836</v>
      </c>
      <c r="F3023" s="11" t="s">
        <v>1287</v>
      </c>
      <c r="G3023" s="11" t="s">
        <v>1383</v>
      </c>
      <c r="H3023" s="11" t="s">
        <v>1903</v>
      </c>
      <c r="I3023" s="11" t="s">
        <v>1903</v>
      </c>
      <c r="J3023" s="14">
        <f>VLOOKUP(Table15[[#This Row],[TechRequired]],OldTree!A:B,2,0)</f>
        <v>3</v>
      </c>
      <c r="K3023" s="23" t="s">
        <v>8945</v>
      </c>
      <c r="L3023" s="14" t="s">
        <v>8672</v>
      </c>
      <c r="N3023" s="11" t="str">
        <f>INDEX(TreeLookup!$C$1:$DE$21,MATCH(Table15[[#This Row],[CATEGORY]],TreeLookup!$C$1:$C$21,0),MATCH(Table15[[#This Row],[YEAR]],TreeLookup!$C$1:$DE$1,0))</f>
        <v>orbitalRocketry1960</v>
      </c>
      <c r="P3023" s="13" t="s">
        <v>6843</v>
      </c>
      <c r="Q3023" s="11" t="s">
        <v>6721</v>
      </c>
      <c r="R3023" s="21" t="s">
        <v>148</v>
      </c>
      <c r="S3023" s="11">
        <v>1960</v>
      </c>
      <c r="W3023" s="15"/>
      <c r="Y3023" s="11" t="s">
        <v>10997</v>
      </c>
      <c r="AD3023" s="11" t="s">
        <v>11286</v>
      </c>
    </row>
    <row r="3024" spans="1:36" x14ac:dyDescent="0.25">
      <c r="A3024" s="11" t="s">
        <v>633</v>
      </c>
      <c r="B3024" s="12" t="s">
        <v>3837</v>
      </c>
      <c r="C3024" s="11">
        <v>680</v>
      </c>
      <c r="D3024" s="11">
        <v>13600</v>
      </c>
      <c r="E3024" s="12" t="s">
        <v>3838</v>
      </c>
      <c r="F3024" s="11" t="s">
        <v>1324</v>
      </c>
      <c r="G3024" s="11" t="s">
        <v>1383</v>
      </c>
      <c r="H3024" s="11" t="s">
        <v>1903</v>
      </c>
      <c r="I3024" s="11" t="s">
        <v>1903</v>
      </c>
      <c r="J3024" s="14">
        <f>VLOOKUP(Table15[[#This Row],[TechRequired]],OldTree!A:B,2,0)</f>
        <v>2</v>
      </c>
      <c r="K3024" s="22" t="s">
        <v>8945</v>
      </c>
      <c r="L3024" s="14" t="s">
        <v>8674</v>
      </c>
      <c r="N3024" s="11" t="str">
        <f>INDEX(TreeLookup!$C$1:$DE$21,MATCH(Table15[[#This Row],[CATEGORY]],TreeLookup!$C$1:$C$21,0),MATCH(Table15[[#This Row],[YEAR]],TreeLookup!$C$1:$DE$1,0))</f>
        <v>orbitalRocketry1956</v>
      </c>
      <c r="P3024" s="13" t="s">
        <v>6843</v>
      </c>
      <c r="Q3024" s="11" t="s">
        <v>6659</v>
      </c>
      <c r="R3024" s="21" t="s">
        <v>6281</v>
      </c>
      <c r="S3024" s="11">
        <v>1956</v>
      </c>
      <c r="W3024" s="15"/>
      <c r="Y3024" s="11" t="s">
        <v>11046</v>
      </c>
      <c r="AD3024" s="11" t="s">
        <v>11286</v>
      </c>
    </row>
    <row r="3025" spans="1:38" x14ac:dyDescent="0.25">
      <c r="A3025" s="11" t="s">
        <v>4994</v>
      </c>
      <c r="B3025" s="12" t="s">
        <v>7511</v>
      </c>
      <c r="C3025" s="11">
        <v>280</v>
      </c>
      <c r="D3025" s="11">
        <v>6400</v>
      </c>
      <c r="E3025" s="12" t="s">
        <v>10594</v>
      </c>
      <c r="F3025" s="11" t="s">
        <v>1364</v>
      </c>
      <c r="G3025" s="11" t="s">
        <v>5229</v>
      </c>
      <c r="H3025" s="11" t="s">
        <v>1903</v>
      </c>
      <c r="I3025" s="11" t="s">
        <v>5091</v>
      </c>
      <c r="J3025" s="14">
        <f>VLOOKUP(Table15[[#This Row],[TechRequired]],OldTree!A:B,2,0)</f>
        <v>5</v>
      </c>
      <c r="K3025" s="22" t="s">
        <v>6012</v>
      </c>
      <c r="L3025" s="14" t="s">
        <v>8868</v>
      </c>
      <c r="N3025" s="11" t="str">
        <f>INDEX(TreeLookup!$C$1:$DE$21,MATCH(Table15[[#This Row],[CATEGORY]],TreeLookup!$C$1:$C$21,0),MATCH(Table15[[#This Row],[YEAR]],TreeLookup!$C$1:$DE$1,0))</f>
        <v>materialsScienceInternational</v>
      </c>
      <c r="P3025" s="13" t="s">
        <v>6842</v>
      </c>
      <c r="Q3025" s="11" t="s">
        <v>6693</v>
      </c>
      <c r="S3025" s="11">
        <v>2004</v>
      </c>
      <c r="W3025" s="15"/>
    </row>
    <row r="3026" spans="1:38" x14ac:dyDescent="0.25">
      <c r="A3026" s="11" t="s">
        <v>4998</v>
      </c>
      <c r="B3026" s="12" t="s">
        <v>7512</v>
      </c>
      <c r="C3026" s="11">
        <v>280</v>
      </c>
      <c r="D3026" s="11">
        <v>6400</v>
      </c>
      <c r="E3026" s="12" t="s">
        <v>10595</v>
      </c>
      <c r="F3026" s="11" t="s">
        <v>1364</v>
      </c>
      <c r="G3026" s="11" t="s">
        <v>5229</v>
      </c>
      <c r="H3026" s="11" t="s">
        <v>1903</v>
      </c>
      <c r="I3026" s="11" t="s">
        <v>5091</v>
      </c>
      <c r="J3026" s="14">
        <f>VLOOKUP(Table15[[#This Row],[TechRequired]],OldTree!A:B,2,0)</f>
        <v>5</v>
      </c>
      <c r="K3026" s="22" t="s">
        <v>6012</v>
      </c>
      <c r="L3026" s="14" t="s">
        <v>8671</v>
      </c>
      <c r="M3026" s="14">
        <v>9</v>
      </c>
      <c r="N3026" s="11" t="str">
        <f>INDEX(TreeLookup!$C$1:$DE$21,MATCH(Table15[[#This Row],[CATEGORY]],TreeLookup!$C$1:$C$21,0),MATCH(Table15[[#This Row],[YEAR]],TreeLookup!$C$1:$DE$1,0))</f>
        <v>materialsScienceInternational</v>
      </c>
      <c r="P3026" s="13" t="s">
        <v>6842</v>
      </c>
      <c r="Q3026" s="11" t="s">
        <v>6693</v>
      </c>
      <c r="S3026" s="11">
        <v>2004</v>
      </c>
      <c r="W3026" s="15"/>
    </row>
    <row r="3027" spans="1:38" x14ac:dyDescent="0.25">
      <c r="A3027" s="11" t="s">
        <v>1675</v>
      </c>
      <c r="B3027" s="12" t="s">
        <v>7317</v>
      </c>
      <c r="C3027" s="11">
        <v>280</v>
      </c>
      <c r="D3027" s="11">
        <v>6400</v>
      </c>
      <c r="E3027" s="12" t="s">
        <v>10357</v>
      </c>
      <c r="F3027" s="11" t="s">
        <v>1364</v>
      </c>
      <c r="G3027" s="11" t="s">
        <v>5728</v>
      </c>
      <c r="H3027" s="11" t="s">
        <v>1903</v>
      </c>
      <c r="I3027" s="11" t="s">
        <v>5091</v>
      </c>
      <c r="J3027" s="14">
        <f>VLOOKUP(Table15[[#This Row],[TechRequired]],OldTree!A:B,2,0)</f>
        <v>5</v>
      </c>
      <c r="K3027" s="22" t="s">
        <v>8946</v>
      </c>
      <c r="L3027" s="14" t="s">
        <v>8651</v>
      </c>
      <c r="N3027" s="11" t="str">
        <f>INDEX(TreeLookup!$C$1:$DE$21,MATCH(Table15[[#This Row],[CATEGORY]],TreeLookup!$C$1:$C$21,0),MATCH(Table15[[#This Row],[YEAR]],TreeLookup!$C$1:$DE$1,0))</f>
        <v>advancedCapsules</v>
      </c>
      <c r="P3027" s="13" t="s">
        <v>6842</v>
      </c>
      <c r="Q3027" s="11" t="s">
        <v>6691</v>
      </c>
      <c r="S3027" s="11">
        <v>1986</v>
      </c>
      <c r="W3027" s="15"/>
      <c r="Z3027" s="11" t="s">
        <v>11286</v>
      </c>
      <c r="AF3027" s="11" t="s">
        <v>11286</v>
      </c>
      <c r="AG3027" s="11" t="s">
        <v>11286</v>
      </c>
      <c r="AJ3027" s="11" t="s">
        <v>11286</v>
      </c>
    </row>
    <row r="3028" spans="1:38" x14ac:dyDescent="0.25">
      <c r="A3028" s="11" t="s">
        <v>1674</v>
      </c>
      <c r="B3028" s="12" t="s">
        <v>7318</v>
      </c>
      <c r="C3028" s="11">
        <v>280</v>
      </c>
      <c r="D3028" s="11">
        <v>6400</v>
      </c>
      <c r="E3028" s="12" t="s">
        <v>10361</v>
      </c>
      <c r="F3028" s="11" t="s">
        <v>1364</v>
      </c>
      <c r="G3028" s="11" t="s">
        <v>5728</v>
      </c>
      <c r="H3028" s="11" t="s">
        <v>1903</v>
      </c>
      <c r="I3028" s="11" t="s">
        <v>5091</v>
      </c>
      <c r="J3028" s="14">
        <f>VLOOKUP(Table15[[#This Row],[TechRequired]],OldTree!A:B,2,0)</f>
        <v>5</v>
      </c>
      <c r="K3028" s="22" t="s">
        <v>8941</v>
      </c>
      <c r="L3028" s="14" t="s">
        <v>6818</v>
      </c>
      <c r="N3028" s="11" t="str">
        <f>INDEX(TreeLookup!$C$1:$DE$21,MATCH(Table15[[#This Row],[CATEGORY]],TreeLookup!$C$1:$C$21,0),MATCH(Table15[[#This Row],[YEAR]],TreeLookup!$C$1:$DE$1,0))</f>
        <v>advancedUncrewedLanding</v>
      </c>
      <c r="P3028" s="13" t="s">
        <v>6842</v>
      </c>
      <c r="Q3028" s="11" t="s">
        <v>6691</v>
      </c>
      <c r="S3028" s="11">
        <v>1986</v>
      </c>
      <c r="W3028" s="15"/>
    </row>
    <row r="3029" spans="1:38" x14ac:dyDescent="0.25">
      <c r="A3029" s="11" t="s">
        <v>5000</v>
      </c>
      <c r="B3029" s="12" t="s">
        <v>7319</v>
      </c>
      <c r="C3029" s="11">
        <v>280</v>
      </c>
      <c r="D3029" s="11">
        <v>6400</v>
      </c>
      <c r="E3029" s="12" t="s">
        <v>10364</v>
      </c>
      <c r="F3029" s="11" t="s">
        <v>1364</v>
      </c>
      <c r="G3029" s="11" t="s">
        <v>5229</v>
      </c>
      <c r="H3029" s="11" t="s">
        <v>1903</v>
      </c>
      <c r="I3029" s="11" t="s">
        <v>5091</v>
      </c>
      <c r="J3029" s="14">
        <f>VLOOKUP(Table15[[#This Row],[TechRequired]],OldTree!A:B,2,0)</f>
        <v>5</v>
      </c>
      <c r="K3029" s="22" t="s">
        <v>6012</v>
      </c>
      <c r="L3029" s="14" t="s">
        <v>8671</v>
      </c>
      <c r="N3029" s="11" t="str">
        <f>INDEX(TreeLookup!$C$1:$DE$21,MATCH(Table15[[#This Row],[CATEGORY]],TreeLookup!$C$1:$C$21,0),MATCH(Table15[[#This Row],[YEAR]],TreeLookup!$C$1:$DE$1,0))</f>
        <v>materialsScienceLongTerm</v>
      </c>
      <c r="P3029" s="13" t="s">
        <v>6842</v>
      </c>
      <c r="Q3029" s="11" t="s">
        <v>6691</v>
      </c>
      <c r="S3029" s="11">
        <v>1986</v>
      </c>
      <c r="W3029" s="15"/>
    </row>
    <row r="3030" spans="1:38" x14ac:dyDescent="0.25">
      <c r="A3030" s="11" t="s">
        <v>4999</v>
      </c>
      <c r="B3030" s="12" t="s">
        <v>7320</v>
      </c>
      <c r="C3030" s="11">
        <v>280</v>
      </c>
      <c r="D3030" s="11">
        <v>6400</v>
      </c>
      <c r="E3030" s="12" t="s">
        <v>10365</v>
      </c>
      <c r="F3030" s="11" t="s">
        <v>1364</v>
      </c>
      <c r="G3030" s="11" t="s">
        <v>5229</v>
      </c>
      <c r="H3030" s="11" t="s">
        <v>1903</v>
      </c>
      <c r="I3030" s="11" t="s">
        <v>5091</v>
      </c>
      <c r="J3030" s="14">
        <f>VLOOKUP(Table15[[#This Row],[TechRequired]],OldTree!A:B,2,0)</f>
        <v>5</v>
      </c>
      <c r="K3030" s="22" t="s">
        <v>6012</v>
      </c>
      <c r="L3030" s="14" t="s">
        <v>8671</v>
      </c>
      <c r="N3030" s="11" t="str">
        <f>INDEX(TreeLookup!$C$1:$DE$21,MATCH(Table15[[#This Row],[CATEGORY]],TreeLookup!$C$1:$C$21,0),MATCH(Table15[[#This Row],[YEAR]],TreeLookup!$C$1:$DE$1,0))</f>
        <v>materialsScienceLongTerm</v>
      </c>
      <c r="P3030" s="13" t="s">
        <v>6842</v>
      </c>
      <c r="Q3030" s="11" t="s">
        <v>6691</v>
      </c>
      <c r="S3030" s="11">
        <v>1986</v>
      </c>
      <c r="W3030" s="15"/>
    </row>
    <row r="3031" spans="1:38" x14ac:dyDescent="0.25">
      <c r="A3031" s="11" t="s">
        <v>1676</v>
      </c>
      <c r="B3031" s="12" t="s">
        <v>7321</v>
      </c>
      <c r="C3031" s="11">
        <v>280</v>
      </c>
      <c r="D3031" s="11">
        <v>6400</v>
      </c>
      <c r="E3031" s="12" t="s">
        <v>10360</v>
      </c>
      <c r="F3031" s="11" t="s">
        <v>1364</v>
      </c>
      <c r="G3031" s="11" t="s">
        <v>5728</v>
      </c>
      <c r="H3031" s="11" t="s">
        <v>1903</v>
      </c>
      <c r="I3031" s="11" t="s">
        <v>5091</v>
      </c>
      <c r="J3031" s="14">
        <f>VLOOKUP(Table15[[#This Row],[TechRequired]],OldTree!A:B,2,0)</f>
        <v>5</v>
      </c>
      <c r="K3031" s="22" t="s">
        <v>8941</v>
      </c>
      <c r="L3031" s="14" t="s">
        <v>8653</v>
      </c>
      <c r="N3031" s="11" t="str">
        <f>INDEX(TreeLookup!$C$1:$DE$21,MATCH(Table15[[#This Row],[CATEGORY]],TreeLookup!$C$1:$C$21,0),MATCH(Table15[[#This Row],[YEAR]],TreeLookup!$C$1:$DE$1,0))</f>
        <v>advancedUncrewedLanding</v>
      </c>
      <c r="P3031" s="13" t="s">
        <v>6842</v>
      </c>
      <c r="Q3031" s="11" t="s">
        <v>6691</v>
      </c>
      <c r="S3031" s="11">
        <v>1986</v>
      </c>
      <c r="W3031" s="15"/>
    </row>
    <row r="3032" spans="1:38" x14ac:dyDescent="0.25">
      <c r="A3032" s="11" t="s">
        <v>1673</v>
      </c>
      <c r="B3032" s="12" t="s">
        <v>7322</v>
      </c>
      <c r="C3032" s="11">
        <v>280</v>
      </c>
      <c r="D3032" s="11">
        <v>6400</v>
      </c>
      <c r="E3032" s="12" t="s">
        <v>10362</v>
      </c>
      <c r="F3032" s="11" t="s">
        <v>1364</v>
      </c>
      <c r="G3032" s="11" t="s">
        <v>5728</v>
      </c>
      <c r="H3032" s="11" t="s">
        <v>1903</v>
      </c>
      <c r="I3032" s="11" t="s">
        <v>5091</v>
      </c>
      <c r="J3032" s="14">
        <f>VLOOKUP(Table15[[#This Row],[TechRequired]],OldTree!A:B,2,0)</f>
        <v>5</v>
      </c>
      <c r="K3032" s="22" t="s">
        <v>8941</v>
      </c>
      <c r="L3032" s="14" t="s">
        <v>6818</v>
      </c>
      <c r="N3032" s="11" t="str">
        <f>INDEX(TreeLookup!$C$1:$DE$21,MATCH(Table15[[#This Row],[CATEGORY]],TreeLookup!$C$1:$C$21,0),MATCH(Table15[[#This Row],[YEAR]],TreeLookup!$C$1:$DE$1,0))</f>
        <v>advancedUncrewedLanding</v>
      </c>
      <c r="P3032" s="13" t="s">
        <v>6842</v>
      </c>
      <c r="Q3032" s="11" t="s">
        <v>6691</v>
      </c>
      <c r="S3032" s="11">
        <v>1986</v>
      </c>
      <c r="W3032" s="15"/>
    </row>
    <row r="3033" spans="1:38" x14ac:dyDescent="0.25">
      <c r="A3033" s="11" t="s">
        <v>1671</v>
      </c>
      <c r="B3033" s="12" t="s">
        <v>7323</v>
      </c>
      <c r="C3033" s="11">
        <v>280</v>
      </c>
      <c r="D3033" s="11">
        <v>6400</v>
      </c>
      <c r="E3033" s="12" t="s">
        <v>10358</v>
      </c>
      <c r="F3033" s="11" t="s">
        <v>1364</v>
      </c>
      <c r="G3033" s="11" t="s">
        <v>5728</v>
      </c>
      <c r="H3033" s="11" t="s">
        <v>1903</v>
      </c>
      <c r="I3033" s="11" t="s">
        <v>5091</v>
      </c>
      <c r="J3033" s="14">
        <f>VLOOKUP(Table15[[#This Row],[TechRequired]],OldTree!A:B,2,0)</f>
        <v>5</v>
      </c>
      <c r="K3033" s="22" t="s">
        <v>8946</v>
      </c>
      <c r="L3033" s="14" t="s">
        <v>8651</v>
      </c>
      <c r="N3033" s="11" t="str">
        <f>INDEX(TreeLookup!$C$1:$DE$21,MATCH(Table15[[#This Row],[CATEGORY]],TreeLookup!$C$1:$C$21,0),MATCH(Table15[[#This Row],[YEAR]],TreeLookup!$C$1:$DE$1,0))</f>
        <v>advancedCapsules</v>
      </c>
      <c r="P3033" s="13" t="s">
        <v>6842</v>
      </c>
      <c r="Q3033" s="11" t="s">
        <v>6691</v>
      </c>
      <c r="S3033" s="11">
        <v>1986</v>
      </c>
      <c r="W3033" s="15"/>
      <c r="Z3033" s="11" t="s">
        <v>11286</v>
      </c>
      <c r="AF3033" s="11" t="s">
        <v>11286</v>
      </c>
      <c r="AG3033" s="11" t="s">
        <v>11286</v>
      </c>
    </row>
    <row r="3034" spans="1:38" x14ac:dyDescent="0.25">
      <c r="A3034" s="11" t="s">
        <v>1681</v>
      </c>
      <c r="B3034" s="12" t="s">
        <v>7324</v>
      </c>
      <c r="C3034" s="11">
        <v>280</v>
      </c>
      <c r="D3034" s="11">
        <v>6400</v>
      </c>
      <c r="E3034" s="12" t="s">
        <v>10359</v>
      </c>
      <c r="F3034" s="11" t="s">
        <v>1364</v>
      </c>
      <c r="G3034" s="11" t="s">
        <v>5728</v>
      </c>
      <c r="H3034" s="11" t="s">
        <v>1903</v>
      </c>
      <c r="I3034" s="11" t="s">
        <v>5091</v>
      </c>
      <c r="J3034" s="14">
        <f>VLOOKUP(Table15[[#This Row],[TechRequired]],OldTree!A:B,2,0)</f>
        <v>5</v>
      </c>
      <c r="K3034" s="22" t="s">
        <v>8946</v>
      </c>
      <c r="L3034" s="14" t="s">
        <v>6814</v>
      </c>
      <c r="N3034" s="11" t="str">
        <f>INDEX(TreeLookup!$C$1:$DE$21,MATCH(Table15[[#This Row],[CATEGORY]],TreeLookup!$C$1:$C$21,0),MATCH(Table15[[#This Row],[YEAR]],TreeLookup!$C$1:$DE$1,0))</f>
        <v>advancedCapsules</v>
      </c>
      <c r="P3034" s="13" t="s">
        <v>6842</v>
      </c>
      <c r="Q3034" s="11" t="s">
        <v>6691</v>
      </c>
      <c r="S3034" s="11">
        <v>1986</v>
      </c>
      <c r="W3034" s="15"/>
      <c r="AG3034" s="11" t="s">
        <v>11286</v>
      </c>
    </row>
    <row r="3035" spans="1:38" x14ac:dyDescent="0.25">
      <c r="A3035" s="11" t="s">
        <v>1678</v>
      </c>
      <c r="B3035" s="12" t="s">
        <v>7325</v>
      </c>
      <c r="C3035" s="11">
        <v>280</v>
      </c>
      <c r="D3035" s="11">
        <v>6400</v>
      </c>
      <c r="E3035" s="12" t="s">
        <v>10363</v>
      </c>
      <c r="F3035" s="11" t="s">
        <v>1364</v>
      </c>
      <c r="G3035" s="11" t="s">
        <v>5728</v>
      </c>
      <c r="H3035" s="11" t="s">
        <v>1903</v>
      </c>
      <c r="I3035" s="11" t="s">
        <v>5091</v>
      </c>
      <c r="J3035" s="14">
        <f>VLOOKUP(Table15[[#This Row],[TechRequired]],OldTree!A:B,2,0)</f>
        <v>5</v>
      </c>
      <c r="K3035" s="22" t="s">
        <v>6012</v>
      </c>
      <c r="L3035" s="14" t="s">
        <v>8649</v>
      </c>
      <c r="N3035" s="11" t="str">
        <f>INDEX(TreeLookup!$C$1:$DE$21,MATCH(Table15[[#This Row],[CATEGORY]],TreeLookup!$C$1:$C$21,0),MATCH(Table15[[#This Row],[YEAR]],TreeLookup!$C$1:$DE$1,0))</f>
        <v>materialsScienceLongTerm</v>
      </c>
      <c r="P3035" s="13" t="s">
        <v>6842</v>
      </c>
      <c r="Q3035" s="11" t="s">
        <v>6691</v>
      </c>
      <c r="S3035" s="11">
        <v>1986</v>
      </c>
      <c r="W3035" s="15"/>
    </row>
    <row r="3036" spans="1:38" x14ac:dyDescent="0.25">
      <c r="A3036" s="11" t="s">
        <v>1672</v>
      </c>
      <c r="B3036" s="12" t="s">
        <v>7326</v>
      </c>
      <c r="C3036" s="11">
        <v>280</v>
      </c>
      <c r="D3036" s="11">
        <v>6400</v>
      </c>
      <c r="E3036" s="12" t="s">
        <v>10356</v>
      </c>
      <c r="F3036" s="11" t="s">
        <v>1364</v>
      </c>
      <c r="G3036" s="11" t="s">
        <v>5728</v>
      </c>
      <c r="H3036" s="11" t="s">
        <v>1903</v>
      </c>
      <c r="I3036" s="11" t="s">
        <v>5091</v>
      </c>
      <c r="J3036" s="14">
        <f>VLOOKUP(Table15[[#This Row],[TechRequired]],OldTree!A:B,2,0)</f>
        <v>5</v>
      </c>
      <c r="K3036" s="22" t="s">
        <v>8946</v>
      </c>
      <c r="L3036" s="14" t="s">
        <v>8652</v>
      </c>
      <c r="N3036" s="11" t="str">
        <f>INDEX(TreeLookup!$C$1:$DE$21,MATCH(Table15[[#This Row],[CATEGORY]],TreeLookup!$C$1:$C$21,0),MATCH(Table15[[#This Row],[YEAR]],TreeLookup!$C$1:$DE$1,0))</f>
        <v>advancedCapsules</v>
      </c>
      <c r="P3036" s="13" t="s">
        <v>6842</v>
      </c>
      <c r="Q3036" s="11" t="s">
        <v>6691</v>
      </c>
      <c r="S3036" s="11">
        <v>1986</v>
      </c>
      <c r="W3036" s="15"/>
      <c r="AG3036" s="11" t="s">
        <v>11286</v>
      </c>
    </row>
    <row r="3037" spans="1:38" x14ac:dyDescent="0.25">
      <c r="A3037" s="11" t="s">
        <v>130</v>
      </c>
      <c r="B3037" s="12" t="s">
        <v>2592</v>
      </c>
      <c r="C3037" s="11">
        <v>2000</v>
      </c>
      <c r="D3037" s="11">
        <v>70000</v>
      </c>
      <c r="E3037" s="12" t="s">
        <v>2593</v>
      </c>
      <c r="F3037" s="11" t="s">
        <v>1284</v>
      </c>
      <c r="G3037" s="11" t="s">
        <v>1910</v>
      </c>
      <c r="H3037" s="11" t="s">
        <v>1903</v>
      </c>
      <c r="I3037" s="11" t="s">
        <v>1903</v>
      </c>
      <c r="J3037" s="14">
        <f>VLOOKUP(Table15[[#This Row],[TechRequired]],OldTree!A:B,2,0)</f>
        <v>4</v>
      </c>
      <c r="K3037" s="22" t="s">
        <v>6812</v>
      </c>
      <c r="L3037" s="14" t="s">
        <v>6813</v>
      </c>
      <c r="M3037" s="14">
        <v>5</v>
      </c>
      <c r="N3037" s="11" t="str">
        <f>INDEX(TreeLookup!$C$1:$DE$21,MATCH(Table15[[#This Row],[CATEGORY]],TreeLookup!$C$1:$C$21,0),MATCH(Table15[[#This Row],[YEAR]],TreeLookup!$C$1:$DE$1,0))</f>
        <v>earlyDocking</v>
      </c>
      <c r="P3037" s="13" t="s">
        <v>6843</v>
      </c>
      <c r="Q3037" s="11" t="s">
        <v>6734</v>
      </c>
      <c r="S3037" s="11">
        <v>1966</v>
      </c>
      <c r="W3037" s="15"/>
      <c r="AG3037" s="11" t="s">
        <v>11286</v>
      </c>
      <c r="AL3037" s="11" t="s">
        <v>11286</v>
      </c>
    </row>
    <row r="3038" spans="1:38" x14ac:dyDescent="0.25">
      <c r="A3038" s="11" t="s">
        <v>1679</v>
      </c>
      <c r="B3038" s="12" t="s">
        <v>7753</v>
      </c>
      <c r="C3038" s="11">
        <v>280</v>
      </c>
      <c r="D3038" s="11">
        <v>6400</v>
      </c>
      <c r="E3038" s="12" t="s">
        <v>10303</v>
      </c>
      <c r="F3038" s="11" t="s">
        <v>1364</v>
      </c>
      <c r="G3038" s="11" t="s">
        <v>5728</v>
      </c>
      <c r="H3038" s="11" t="s">
        <v>1903</v>
      </c>
      <c r="I3038" s="11" t="s">
        <v>5091</v>
      </c>
      <c r="J3038" s="14">
        <f>VLOOKUP(Table15[[#This Row],[TechRequired]],OldTree!A:B,2,0)</f>
        <v>5</v>
      </c>
      <c r="K3038" s="22" t="s">
        <v>8949</v>
      </c>
      <c r="L3038" s="14" t="s">
        <v>6827</v>
      </c>
      <c r="N3038" s="11" t="str">
        <f>INDEX(TreeLookup!$C$1:$DE$21,MATCH(Table15[[#This Row],[CATEGORY]],TreeLookup!$C$1:$C$21,0),MATCH(Table15[[#This Row],[YEAR]],TreeLookup!$C$1:$DE$1,0))</f>
        <v>deepSpaceComms</v>
      </c>
      <c r="P3038" s="13" t="s">
        <v>6842</v>
      </c>
      <c r="Q3038" s="11" t="s">
        <v>6689</v>
      </c>
      <c r="S3038" s="11">
        <v>1978</v>
      </c>
      <c r="W3038" s="15"/>
    </row>
    <row r="3039" spans="1:38" x14ac:dyDescent="0.25">
      <c r="A3039" s="11" t="s">
        <v>1670</v>
      </c>
      <c r="B3039" s="12" t="s">
        <v>7227</v>
      </c>
      <c r="C3039" s="11">
        <v>280</v>
      </c>
      <c r="D3039" s="11">
        <v>6400</v>
      </c>
      <c r="E3039" s="12" t="s">
        <v>10305</v>
      </c>
      <c r="F3039" s="11" t="s">
        <v>1364</v>
      </c>
      <c r="G3039" s="11" t="s">
        <v>5728</v>
      </c>
      <c r="H3039" s="11" t="s">
        <v>1903</v>
      </c>
      <c r="I3039" s="11" t="s">
        <v>5091</v>
      </c>
      <c r="J3039" s="14">
        <f>VLOOKUP(Table15[[#This Row],[TechRequired]],OldTree!A:B,2,0)</f>
        <v>5</v>
      </c>
      <c r="K3039" s="22" t="s">
        <v>6812</v>
      </c>
      <c r="L3039" s="14" t="s">
        <v>6813</v>
      </c>
      <c r="M3039" s="14">
        <v>7</v>
      </c>
      <c r="N3039" s="11" t="str">
        <f>INDEX(TreeLookup!$C$1:$DE$21,MATCH(Table15[[#This Row],[CATEGORY]],TreeLookup!$C$1:$C$21,0),MATCH(Table15[[#This Row],[YEAR]],TreeLookup!$C$1:$DE$1,0))</f>
        <v>spaceStationControl</v>
      </c>
      <c r="P3039" s="13" t="s">
        <v>6842</v>
      </c>
      <c r="Q3039" s="11" t="s">
        <v>6689</v>
      </c>
      <c r="S3039" s="11">
        <v>1978</v>
      </c>
      <c r="W3039" s="15"/>
    </row>
    <row r="3040" spans="1:38" x14ac:dyDescent="0.25">
      <c r="A3040" s="11" t="s">
        <v>4993</v>
      </c>
      <c r="B3040" s="12" t="s">
        <v>7200</v>
      </c>
      <c r="C3040" s="11">
        <v>280</v>
      </c>
      <c r="D3040" s="11">
        <v>6400</v>
      </c>
      <c r="E3040" s="12" t="s">
        <v>10306</v>
      </c>
      <c r="F3040" s="11" t="s">
        <v>1364</v>
      </c>
      <c r="G3040" s="11" t="s">
        <v>5229</v>
      </c>
      <c r="H3040" s="11" t="s">
        <v>1903</v>
      </c>
      <c r="I3040" s="11" t="s">
        <v>5091</v>
      </c>
      <c r="J3040" s="14">
        <f>VLOOKUP(Table15[[#This Row],[TechRequired]],OldTree!A:B,2,0)</f>
        <v>5</v>
      </c>
      <c r="K3040" s="22" t="s">
        <v>6012</v>
      </c>
      <c r="L3040" s="14" t="s">
        <v>8870</v>
      </c>
      <c r="M3040" s="14">
        <v>7</v>
      </c>
      <c r="N3040" s="11" t="str">
        <f>INDEX(TreeLookup!$C$1:$DE$21,MATCH(Table15[[#This Row],[CATEGORY]],TreeLookup!$C$1:$C$21,0),MATCH(Table15[[#This Row],[YEAR]],TreeLookup!$C$1:$DE$1,0))</f>
        <v>materialsScienceSpaceStation</v>
      </c>
      <c r="P3040" s="13" t="s">
        <v>6842</v>
      </c>
      <c r="Q3040" s="11" t="s">
        <v>6689</v>
      </c>
      <c r="S3040" s="11">
        <v>1978</v>
      </c>
      <c r="W3040" s="15"/>
    </row>
    <row r="3041" spans="1:38" x14ac:dyDescent="0.25">
      <c r="A3041" s="11" t="s">
        <v>527</v>
      </c>
      <c r="B3041" s="12" t="s">
        <v>2194</v>
      </c>
      <c r="C3041" s="11">
        <v>300</v>
      </c>
      <c r="D3041" s="11">
        <v>6000</v>
      </c>
      <c r="E3041" s="12" t="s">
        <v>2195</v>
      </c>
      <c r="F3041" s="11" t="s">
        <v>1317</v>
      </c>
      <c r="G3041" s="11" t="s">
        <v>5501</v>
      </c>
      <c r="H3041" s="11" t="s">
        <v>1903</v>
      </c>
      <c r="I3041" s="11" t="s">
        <v>1903</v>
      </c>
      <c r="J3041" s="14">
        <f>VLOOKUP(Table15[[#This Row],[TechRequired]],OldTree!A:B,2,0)</f>
        <v>8</v>
      </c>
      <c r="K3041" s="22" t="s">
        <v>8950</v>
      </c>
      <c r="L3041" s="14" t="s">
        <v>6819</v>
      </c>
      <c r="M3041" s="14">
        <v>9</v>
      </c>
      <c r="N3041" s="11" t="str">
        <f>INDEX(TreeLookup!$C$1:$DE$21,MATCH(Table15[[#This Row],[CATEGORY]],TreeLookup!$C$1:$C$21,0),MATCH(Table15[[#This Row],[YEAR]],TreeLookup!$C$1:$DE$1,0))</f>
        <v>advancedPower</v>
      </c>
      <c r="P3041" s="13" t="s">
        <v>6843</v>
      </c>
      <c r="Q3041" s="11"/>
      <c r="S3041" s="11">
        <v>1998</v>
      </c>
      <c r="W3041" s="15"/>
    </row>
    <row r="3042" spans="1:38" x14ac:dyDescent="0.25">
      <c r="A3042" s="11" t="s">
        <v>666</v>
      </c>
      <c r="B3042" s="12" t="s">
        <v>8612</v>
      </c>
      <c r="C3042" s="11">
        <v>120</v>
      </c>
      <c r="D3042" s="11">
        <v>350</v>
      </c>
      <c r="E3042" s="12" t="s">
        <v>5616</v>
      </c>
      <c r="F3042" s="11" t="s">
        <v>1325</v>
      </c>
      <c r="G3042" s="11" t="s">
        <v>1418</v>
      </c>
      <c r="H3042" s="11" t="s">
        <v>1903</v>
      </c>
      <c r="I3042" s="11" t="s">
        <v>5091</v>
      </c>
      <c r="J3042" s="14">
        <f>VLOOKUP(Table15[[#This Row],[TechRequired]],OldTree!A:B,2,0)</f>
        <v>8</v>
      </c>
      <c r="K3042" s="22" t="s">
        <v>8954</v>
      </c>
      <c r="L3042" s="14"/>
      <c r="M3042" s="14">
        <v>10</v>
      </c>
      <c r="N3042" s="11" t="str">
        <f>INDEX(TreeLookup!$C$1:$DE$21,MATCH(Table15[[#This Row],[CATEGORY]],TreeLookup!$C$1:$C$21,0),MATCH(Table15[[#This Row],[YEAR]],TreeLookup!$C$1:$DE$1,0))</f>
        <v>stagedCombustion2009</v>
      </c>
      <c r="P3042" s="13" t="s">
        <v>6842</v>
      </c>
      <c r="Q3042" s="11" t="s">
        <v>6777</v>
      </c>
      <c r="R3042" s="21" t="s">
        <v>6287</v>
      </c>
      <c r="S3042" s="11">
        <v>2013</v>
      </c>
      <c r="W3042" s="15"/>
    </row>
    <row r="3043" spans="1:38" x14ac:dyDescent="0.25">
      <c r="A3043" s="11" t="s">
        <v>2596</v>
      </c>
      <c r="B3043" s="12" t="s">
        <v>7203</v>
      </c>
      <c r="C3043" s="11">
        <v>800</v>
      </c>
      <c r="D3043" s="11">
        <v>1</v>
      </c>
      <c r="E3043" s="12" t="s">
        <v>10308</v>
      </c>
      <c r="F3043" s="11" t="s">
        <v>1324</v>
      </c>
      <c r="G3043" s="11" t="s">
        <v>1910</v>
      </c>
      <c r="H3043" s="11" t="s">
        <v>1903</v>
      </c>
      <c r="I3043" s="11" t="s">
        <v>5091</v>
      </c>
      <c r="J3043" s="14">
        <f>VLOOKUP(Table15[[#This Row],[TechRequired]],OldTree!A:B,2,0)</f>
        <v>2</v>
      </c>
      <c r="K3043" s="22" t="s">
        <v>8946</v>
      </c>
      <c r="L3043" s="14" t="s">
        <v>6814</v>
      </c>
      <c r="N3043" s="11" t="str">
        <f>INDEX(TreeLookup!$C$1:$DE$21,MATCH(Table15[[#This Row],[CATEGORY]],TreeLookup!$C$1:$C$21,0),MATCH(Table15[[#This Row],[YEAR]],TreeLookup!$C$1:$DE$1,0))</f>
        <v>improvedCapsules</v>
      </c>
      <c r="P3043" s="13" t="s">
        <v>6842</v>
      </c>
      <c r="Q3043" s="11" t="s">
        <v>6694</v>
      </c>
      <c r="S3043" s="11">
        <v>1979</v>
      </c>
      <c r="W3043" s="15"/>
      <c r="AG3043" s="11" t="s">
        <v>11286</v>
      </c>
    </row>
    <row r="3044" spans="1:38" x14ac:dyDescent="0.25">
      <c r="A3044" s="11" t="s">
        <v>5001</v>
      </c>
      <c r="B3044" s="12" t="s">
        <v>7206</v>
      </c>
      <c r="C3044" s="11">
        <v>280</v>
      </c>
      <c r="D3044" s="11">
        <v>6400</v>
      </c>
      <c r="E3044" s="12" t="s">
        <v>10273</v>
      </c>
      <c r="F3044" s="11" t="s">
        <v>1364</v>
      </c>
      <c r="G3044" s="11" t="s">
        <v>5229</v>
      </c>
      <c r="H3044" s="11" t="s">
        <v>1903</v>
      </c>
      <c r="I3044" s="11" t="s">
        <v>5091</v>
      </c>
      <c r="J3044" s="14">
        <f>VLOOKUP(Table15[[#This Row],[TechRequired]],OldTree!A:B,2,0)</f>
        <v>5</v>
      </c>
      <c r="K3044" s="22" t="s">
        <v>6012</v>
      </c>
      <c r="L3044" s="14" t="s">
        <v>8671</v>
      </c>
      <c r="N3044" s="11" t="str">
        <f>INDEX(TreeLookup!$C$1:$DE$21,MATCH(Table15[[#This Row],[CATEGORY]],TreeLookup!$C$1:$C$21,0),MATCH(Table15[[#This Row],[YEAR]],TreeLookup!$C$1:$DE$1,0))</f>
        <v>materialsScienceSpaceStation</v>
      </c>
      <c r="P3044" s="13" t="s">
        <v>6842</v>
      </c>
      <c r="Q3044" s="11" t="s">
        <v>6652</v>
      </c>
      <c r="S3044" s="11">
        <v>1973</v>
      </c>
      <c r="W3044" s="15"/>
    </row>
    <row r="3045" spans="1:38" x14ac:dyDescent="0.25">
      <c r="A3045" s="11" t="s">
        <v>1445</v>
      </c>
      <c r="B3045" s="12" t="s">
        <v>7781</v>
      </c>
      <c r="C3045" s="11">
        <v>12500</v>
      </c>
      <c r="D3045" s="11">
        <v>24000</v>
      </c>
      <c r="E3045" s="12" t="s">
        <v>10597</v>
      </c>
      <c r="F3045" s="11" t="s">
        <v>1364</v>
      </c>
      <c r="G3045" s="11" t="s">
        <v>5218</v>
      </c>
      <c r="H3045" s="11" t="s">
        <v>1903</v>
      </c>
      <c r="I3045" s="11" t="s">
        <v>5091</v>
      </c>
      <c r="J3045" s="14">
        <f>VLOOKUP(Table15[[#This Row],[TechRequired]],OldTree!A:B,2,0)</f>
        <v>5</v>
      </c>
      <c r="K3045" s="22" t="s">
        <v>8948</v>
      </c>
      <c r="L3045" s="14" t="s">
        <v>6830</v>
      </c>
      <c r="M3045" s="14">
        <v>11</v>
      </c>
      <c r="N3045" s="11" t="str">
        <f>INDEX(TreeLookup!$C$1:$DE$21,MATCH(Table15[[#This Row],[CATEGORY]],TreeLookup!$C$1:$C$21,0),MATCH(Table15[[#This Row],[YEAR]],TreeLookup!$C$1:$DE$1,0))</f>
        <v>improvedOrbitalConstruction</v>
      </c>
      <c r="P3045" s="13" t="s">
        <v>6842</v>
      </c>
      <c r="Q3045" s="11"/>
      <c r="S3045" s="11">
        <v>2004</v>
      </c>
      <c r="W3045" s="15"/>
    </row>
    <row r="3046" spans="1:38" x14ac:dyDescent="0.25">
      <c r="A3046" s="11" t="s">
        <v>881</v>
      </c>
      <c r="B3046" s="12" t="s">
        <v>4251</v>
      </c>
      <c r="C3046" s="11">
        <v>990</v>
      </c>
      <c r="D3046" s="11">
        <v>19800</v>
      </c>
      <c r="E3046" s="12" t="s">
        <v>4252</v>
      </c>
      <c r="F3046" s="11" t="s">
        <v>1354</v>
      </c>
      <c r="G3046" s="11" t="s">
        <v>1381</v>
      </c>
      <c r="H3046" s="11" t="s">
        <v>1903</v>
      </c>
      <c r="I3046" s="11" t="s">
        <v>1903</v>
      </c>
      <c r="J3046" s="14">
        <f>VLOOKUP(Table15[[#This Row],[TechRequired]],OldTree!A:B,2,0)</f>
        <v>10</v>
      </c>
      <c r="K3046" s="22" t="s">
        <v>8948</v>
      </c>
      <c r="L3046" s="14" t="s">
        <v>8872</v>
      </c>
      <c r="M3046" s="14">
        <v>10</v>
      </c>
      <c r="N3046" s="11" t="str">
        <f>INDEX(TreeLookup!$C$1:$DE$21,MATCH(Table15[[#This Row],[CATEGORY]],TreeLookup!$C$1:$C$21,0),MATCH(Table15[[#This Row],[YEAR]],TreeLookup!$C$1:$DE$1,0))</f>
        <v>improvedOrbitalConstruction</v>
      </c>
      <c r="P3046" s="13" t="s">
        <v>6843</v>
      </c>
      <c r="Q3046" s="11"/>
      <c r="S3046" s="11">
        <v>2004</v>
      </c>
      <c r="W3046" s="15"/>
    </row>
    <row r="3047" spans="1:38" x14ac:dyDescent="0.25">
      <c r="A3047" s="11" t="s">
        <v>882</v>
      </c>
      <c r="B3047" s="12" t="s">
        <v>4253</v>
      </c>
      <c r="C3047" s="11">
        <v>320</v>
      </c>
      <c r="D3047" s="11">
        <v>6400</v>
      </c>
      <c r="E3047" s="12" t="s">
        <v>4254</v>
      </c>
      <c r="F3047" s="11" t="s">
        <v>1354</v>
      </c>
      <c r="G3047" s="11" t="s">
        <v>1381</v>
      </c>
      <c r="H3047" s="11" t="s">
        <v>1903</v>
      </c>
      <c r="I3047" s="11" t="s">
        <v>1903</v>
      </c>
      <c r="J3047" s="14">
        <f>VLOOKUP(Table15[[#This Row],[TechRequired]],OldTree!A:B,2,0)</f>
        <v>10</v>
      </c>
      <c r="K3047" s="22" t="s">
        <v>8948</v>
      </c>
      <c r="L3047" s="14" t="s">
        <v>8872</v>
      </c>
      <c r="M3047" s="14">
        <v>10</v>
      </c>
      <c r="N3047" s="11" t="str">
        <f>INDEX(TreeLookup!$C$1:$DE$21,MATCH(Table15[[#This Row],[CATEGORY]],TreeLookup!$C$1:$C$21,0),MATCH(Table15[[#This Row],[YEAR]],TreeLookup!$C$1:$DE$1,0))</f>
        <v>improvedOrbitalConstruction</v>
      </c>
      <c r="P3047" s="13" t="s">
        <v>6843</v>
      </c>
      <c r="Q3047" s="11"/>
      <c r="S3047" s="11">
        <v>2004</v>
      </c>
      <c r="W3047" s="15"/>
    </row>
    <row r="3048" spans="1:38" x14ac:dyDescent="0.25">
      <c r="A3048" s="11" t="s">
        <v>3563</v>
      </c>
      <c r="B3048" s="12" t="s">
        <v>7658</v>
      </c>
      <c r="C3048" s="11">
        <v>1</v>
      </c>
      <c r="D3048" s="11">
        <v>46600</v>
      </c>
      <c r="E3048" s="12" t="s">
        <v>10676</v>
      </c>
      <c r="F3048" s="11" t="s">
        <v>1332</v>
      </c>
      <c r="G3048" s="21" t="s">
        <v>11292</v>
      </c>
      <c r="H3048" s="11" t="s">
        <v>1903</v>
      </c>
      <c r="I3048" s="11" t="s">
        <v>5091</v>
      </c>
      <c r="J3048" s="14">
        <f>VLOOKUP(Table15[[#This Row],[TechRequired]],OldTree!A:B,2,0)</f>
        <v>6</v>
      </c>
      <c r="K3048" s="22" t="s">
        <v>6012</v>
      </c>
      <c r="L3048" s="14" t="s">
        <v>8646</v>
      </c>
      <c r="M3048" s="14">
        <v>10</v>
      </c>
      <c r="N3048" s="11" t="str">
        <f>INDEX(TreeLookup!$C$1:$DE$21,MATCH(Table15[[#This Row],[CATEGORY]],TreeLookup!$C$1:$C$21,0),MATCH(Table15[[#This Row],[YEAR]],TreeLookup!$C$1:$DE$1,0))</f>
        <v>materialsScienceCommercial</v>
      </c>
      <c r="P3048" s="13" t="s">
        <v>6842</v>
      </c>
      <c r="Q3048" s="11" t="s">
        <v>6083</v>
      </c>
      <c r="S3048" s="11">
        <v>2018</v>
      </c>
      <c r="W3048" s="15"/>
    </row>
    <row r="3049" spans="1:38" x14ac:dyDescent="0.25">
      <c r="A3049" s="11" t="s">
        <v>67</v>
      </c>
      <c r="B3049" s="12" t="s">
        <v>1767</v>
      </c>
      <c r="C3049" s="11">
        <v>150</v>
      </c>
      <c r="D3049" s="11">
        <v>3000</v>
      </c>
      <c r="E3049" s="12" t="s">
        <v>1768</v>
      </c>
      <c r="F3049" s="11" t="s">
        <v>1281</v>
      </c>
      <c r="G3049" s="11" t="s">
        <v>1380</v>
      </c>
      <c r="H3049" s="11" t="s">
        <v>1903</v>
      </c>
      <c r="I3049" s="11" t="s">
        <v>1903</v>
      </c>
      <c r="J3049" s="14">
        <f>VLOOKUP(Table15[[#This Row],[TechRequired]],OldTree!A:B,2,0)</f>
        <v>4</v>
      </c>
      <c r="K3049" s="22" t="s">
        <v>6012</v>
      </c>
      <c r="L3049" s="14" t="s">
        <v>8865</v>
      </c>
      <c r="N3049" s="11" t="str">
        <f>INDEX(TreeLookup!$C$1:$DE$21,MATCH(Table15[[#This Row],[CATEGORY]],TreeLookup!$C$1:$C$21,0),MATCH(Table15[[#This Row],[YEAR]],TreeLookup!$C$1:$DE$1,0))</f>
        <v>materialsScienceLunar</v>
      </c>
      <c r="P3049" s="13" t="s">
        <v>6843</v>
      </c>
      <c r="Q3049" s="11" t="s">
        <v>6040</v>
      </c>
      <c r="S3049" s="11">
        <v>1968</v>
      </c>
      <c r="W3049" s="15"/>
      <c r="AL3049" s="11" t="s">
        <v>11286</v>
      </c>
    </row>
    <row r="3050" spans="1:38" x14ac:dyDescent="0.25">
      <c r="A3050" s="11" t="s">
        <v>69</v>
      </c>
      <c r="B3050" s="12" t="s">
        <v>4747</v>
      </c>
      <c r="C3050" s="11">
        <v>400</v>
      </c>
      <c r="D3050" s="11">
        <v>14000</v>
      </c>
      <c r="E3050" s="12" t="s">
        <v>4748</v>
      </c>
      <c r="F3050" s="11" t="s">
        <v>1281</v>
      </c>
      <c r="G3050" s="11" t="s">
        <v>1380</v>
      </c>
      <c r="H3050" s="11" t="s">
        <v>1903</v>
      </c>
      <c r="I3050" s="11" t="s">
        <v>1903</v>
      </c>
      <c r="J3050" s="14">
        <f>VLOOKUP(Table15[[#This Row],[TechRequired]],OldTree!A:B,2,0)</f>
        <v>4</v>
      </c>
      <c r="K3050" s="22" t="s">
        <v>6012</v>
      </c>
      <c r="L3050" s="14" t="s">
        <v>8671</v>
      </c>
      <c r="N3050" s="11" t="str">
        <f>INDEX(TreeLookup!$C$1:$DE$21,MATCH(Table15[[#This Row],[CATEGORY]],TreeLookup!$C$1:$C$21,0),MATCH(Table15[[#This Row],[YEAR]],TreeLookup!$C$1:$DE$1,0))</f>
        <v>materialsScienceLunar</v>
      </c>
      <c r="P3050" s="13" t="s">
        <v>6843</v>
      </c>
      <c r="Q3050" s="11" t="s">
        <v>6040</v>
      </c>
      <c r="S3050" s="11">
        <v>1968</v>
      </c>
      <c r="W3050" s="15"/>
    </row>
    <row r="3051" spans="1:38" x14ac:dyDescent="0.25">
      <c r="A3051" s="11" t="s">
        <v>4750</v>
      </c>
      <c r="B3051" s="12" t="s">
        <v>7085</v>
      </c>
      <c r="C3051" s="11">
        <v>150</v>
      </c>
      <c r="D3051" s="11">
        <v>3000</v>
      </c>
      <c r="E3051" s="12" t="s">
        <v>10227</v>
      </c>
      <c r="F3051" s="11" t="s">
        <v>1281</v>
      </c>
      <c r="G3051" s="11" t="s">
        <v>1380</v>
      </c>
      <c r="H3051" s="11" t="s">
        <v>1903</v>
      </c>
      <c r="I3051" s="11" t="s">
        <v>5091</v>
      </c>
      <c r="J3051" s="14">
        <f>VLOOKUP(Table15[[#This Row],[TechRequired]],OldTree!A:B,2,0)</f>
        <v>4</v>
      </c>
      <c r="K3051" s="22" t="s">
        <v>6012</v>
      </c>
      <c r="L3051" s="14" t="s">
        <v>8865</v>
      </c>
      <c r="N3051" s="11" t="str">
        <f>INDEX(TreeLookup!$C$1:$DE$21,MATCH(Table15[[#This Row],[CATEGORY]],TreeLookup!$C$1:$C$21,0),MATCH(Table15[[#This Row],[YEAR]],TreeLookup!$C$1:$DE$1,0))</f>
        <v>materialsScienceLunar</v>
      </c>
      <c r="P3051" s="13" t="s">
        <v>6842</v>
      </c>
      <c r="Q3051" s="11" t="s">
        <v>6040</v>
      </c>
      <c r="S3051" s="11">
        <v>1968</v>
      </c>
      <c r="W3051" s="15"/>
    </row>
    <row r="3052" spans="1:38" x14ac:dyDescent="0.25">
      <c r="A3052" s="11" t="s">
        <v>4749</v>
      </c>
      <c r="B3052" s="12" t="s">
        <v>7086</v>
      </c>
      <c r="C3052" s="11">
        <v>150</v>
      </c>
      <c r="D3052" s="11">
        <v>3000</v>
      </c>
      <c r="E3052" s="12" t="s">
        <v>10228</v>
      </c>
      <c r="F3052" s="11" t="s">
        <v>1281</v>
      </c>
      <c r="G3052" s="11" t="s">
        <v>1380</v>
      </c>
      <c r="H3052" s="11" t="s">
        <v>1903</v>
      </c>
      <c r="I3052" s="11" t="s">
        <v>5091</v>
      </c>
      <c r="J3052" s="14">
        <f>VLOOKUP(Table15[[#This Row],[TechRequired]],OldTree!A:B,2,0)</f>
        <v>4</v>
      </c>
      <c r="K3052" s="22" t="s">
        <v>6012</v>
      </c>
      <c r="L3052" s="14" t="s">
        <v>8865</v>
      </c>
      <c r="N3052" s="11" t="str">
        <f>INDEX(TreeLookup!$C$1:$DE$21,MATCH(Table15[[#This Row],[CATEGORY]],TreeLookup!$C$1:$C$21,0),MATCH(Table15[[#This Row],[YEAR]],TreeLookup!$C$1:$DE$1,0))</f>
        <v>materialsScienceLunar</v>
      </c>
      <c r="P3052" s="13" t="s">
        <v>6842</v>
      </c>
      <c r="Q3052" s="11" t="s">
        <v>6040</v>
      </c>
      <c r="S3052" s="11">
        <v>1968</v>
      </c>
      <c r="W3052" s="15"/>
    </row>
    <row r="3053" spans="1:38" x14ac:dyDescent="0.25">
      <c r="A3053" s="11" t="s">
        <v>2267</v>
      </c>
      <c r="B3053" s="12" t="s">
        <v>7314</v>
      </c>
      <c r="C3053" s="11">
        <v>15000</v>
      </c>
      <c r="D3053" s="11">
        <v>25000</v>
      </c>
      <c r="E3053" s="12" t="s">
        <v>10323</v>
      </c>
      <c r="F3053" s="11" t="s">
        <v>5224</v>
      </c>
      <c r="G3053" s="11" t="s">
        <v>1905</v>
      </c>
      <c r="H3053" s="11" t="s">
        <v>1903</v>
      </c>
      <c r="I3053" s="11" t="s">
        <v>5091</v>
      </c>
      <c r="J3053" s="14">
        <f>VLOOKUP(Table15[[#This Row],[TechRequired]],OldTree!A:B,2,0)</f>
        <v>7</v>
      </c>
      <c r="K3053" s="22" t="s">
        <v>6013</v>
      </c>
      <c r="L3053" s="14"/>
      <c r="M3053" s="14">
        <v>8</v>
      </c>
      <c r="N3053" s="11" t="str">
        <f>INDEX(TreeLookup!$C$1:$DE$21,MATCH(Table15[[#This Row],[CATEGORY]],TreeLookup!$C$1:$C$21,0),MATCH(Table15[[#This Row],[YEAR]],TreeLookup!$C$1:$DE$1,0))</f>
        <v>scienceExploration</v>
      </c>
      <c r="P3053" s="13" t="s">
        <v>6842</v>
      </c>
      <c r="Q3053" s="11" t="s">
        <v>6695</v>
      </c>
      <c r="S3053" s="11">
        <v>1983</v>
      </c>
      <c r="W3053" s="15"/>
    </row>
    <row r="3054" spans="1:38" x14ac:dyDescent="0.25">
      <c r="A3054" s="11" t="s">
        <v>5063</v>
      </c>
      <c r="B3054" s="12" t="s">
        <v>7617</v>
      </c>
      <c r="C3054" s="11">
        <v>4000</v>
      </c>
      <c r="D3054" s="11">
        <v>10000</v>
      </c>
      <c r="E3054" s="12" t="s">
        <v>5064</v>
      </c>
      <c r="F3054" s="11" t="s">
        <v>1287</v>
      </c>
      <c r="G3054" s="11" t="s">
        <v>1784</v>
      </c>
      <c r="H3054" s="11" t="s">
        <v>5091</v>
      </c>
      <c r="I3054" s="11" t="s">
        <v>5091</v>
      </c>
      <c r="J3054" s="14">
        <f>VLOOKUP(Table15[[#This Row],[TechRequired]],OldTree!A:B,2,0)</f>
        <v>3</v>
      </c>
      <c r="K3054" s="14"/>
      <c r="L3054" s="14"/>
      <c r="N3054" s="11" t="e">
        <f>INDEX(TreeLookup!$C$1:$DE$21,MATCH(Table15[[#This Row],[CATEGORY]],TreeLookup!$C$1:$C$21,0),MATCH(Table15[[#This Row],[YEAR]],TreeLookup!$C$1:$DE$1,0))</f>
        <v>#N/A</v>
      </c>
      <c r="O3054" s="11" t="s">
        <v>1903</v>
      </c>
      <c r="P3054" s="13" t="s">
        <v>6842</v>
      </c>
      <c r="Q3054" s="11" t="s">
        <v>6602</v>
      </c>
      <c r="S3054" s="11">
        <v>2013</v>
      </c>
    </row>
    <row r="3055" spans="1:38" x14ac:dyDescent="0.25">
      <c r="A3055" s="11" t="s">
        <v>5004</v>
      </c>
      <c r="B3055" s="12" t="s">
        <v>8434</v>
      </c>
      <c r="C3055" s="11">
        <v>900</v>
      </c>
      <c r="D3055" s="11">
        <v>3500</v>
      </c>
      <c r="E3055" s="12" t="s">
        <v>5005</v>
      </c>
      <c r="F3055" s="11" t="s">
        <v>5219</v>
      </c>
      <c r="G3055" s="11" t="s">
        <v>1784</v>
      </c>
      <c r="H3055" s="11" t="s">
        <v>5091</v>
      </c>
      <c r="I3055" s="11" t="s">
        <v>5091</v>
      </c>
      <c r="J3055" s="14">
        <f>VLOOKUP(Table15[[#This Row],[TechRequired]],OldTree!A:B,2,0)</f>
        <v>6</v>
      </c>
      <c r="K3055" s="14"/>
      <c r="L3055" s="14"/>
      <c r="N3055" s="11" t="e">
        <f>INDEX(TreeLookup!$C$1:$DE$21,MATCH(Table15[[#This Row],[CATEGORY]],TreeLookup!$C$1:$C$21,0),MATCH(Table15[[#This Row],[YEAR]],TreeLookup!$C$1:$DE$1,0))</f>
        <v>#N/A</v>
      </c>
      <c r="O3055" s="11" t="s">
        <v>1903</v>
      </c>
      <c r="Q3055" s="11"/>
    </row>
    <row r="3056" spans="1:38" x14ac:dyDescent="0.25">
      <c r="A3056" s="11" t="s">
        <v>5038</v>
      </c>
      <c r="B3056" s="12" t="s">
        <v>7687</v>
      </c>
      <c r="C3056" s="11">
        <v>900</v>
      </c>
      <c r="D3056" s="11">
        <v>3500</v>
      </c>
      <c r="E3056" s="12" t="s">
        <v>5039</v>
      </c>
      <c r="F3056" s="11" t="s">
        <v>5219</v>
      </c>
      <c r="G3056" s="11" t="s">
        <v>1784</v>
      </c>
      <c r="H3056" s="11" t="s">
        <v>5091</v>
      </c>
      <c r="I3056" s="11" t="s">
        <v>5091</v>
      </c>
      <c r="J3056" s="14">
        <f>VLOOKUP(Table15[[#This Row],[TechRequired]],OldTree!A:B,2,0)</f>
        <v>6</v>
      </c>
      <c r="K3056" s="22" t="s">
        <v>8944</v>
      </c>
      <c r="L3056" s="14" t="s">
        <v>6808</v>
      </c>
      <c r="N3056" s="11" t="str">
        <f>INDEX(TreeLookup!$C$1:$DE$21,MATCH(Table15[[#This Row],[CATEGORY]],TreeLookup!$C$1:$C$21,0),MATCH(Table15[[#This Row],[YEAR]],TreeLookup!$C$1:$DE$1,0))</f>
        <v>modernAvionics</v>
      </c>
      <c r="O3056" s="11" t="s">
        <v>1903</v>
      </c>
      <c r="P3056" s="13" t="s">
        <v>6842</v>
      </c>
      <c r="Q3056" s="11" t="s">
        <v>6602</v>
      </c>
      <c r="S3056" s="11">
        <v>2010</v>
      </c>
    </row>
    <row r="3057" spans="1:19" x14ac:dyDescent="0.25">
      <c r="A3057" s="11" t="s">
        <v>5034</v>
      </c>
      <c r="B3057" s="12" t="s">
        <v>7614</v>
      </c>
      <c r="C3057" s="11">
        <v>240</v>
      </c>
      <c r="D3057" s="11">
        <v>2000</v>
      </c>
      <c r="E3057" s="12" t="s">
        <v>5035</v>
      </c>
      <c r="F3057" s="11" t="s">
        <v>1368</v>
      </c>
      <c r="G3057" s="11" t="s">
        <v>1784</v>
      </c>
      <c r="H3057" s="11" t="s">
        <v>5091</v>
      </c>
      <c r="I3057" s="11" t="s">
        <v>5091</v>
      </c>
      <c r="J3057" s="14">
        <f>VLOOKUP(Table15[[#This Row],[TechRequired]],OldTree!A:B,2,0)</f>
        <v>2</v>
      </c>
      <c r="K3057" s="14"/>
      <c r="L3057" s="14"/>
      <c r="N3057" s="11" t="e">
        <f>INDEX(TreeLookup!$C$1:$DE$21,MATCH(Table15[[#This Row],[CATEGORY]],TreeLookup!$C$1:$C$21,0),MATCH(Table15[[#This Row],[YEAR]],TreeLookup!$C$1:$DE$1,0))</f>
        <v>#N/A</v>
      </c>
      <c r="O3057" s="11" t="s">
        <v>1903</v>
      </c>
      <c r="P3057" s="13" t="s">
        <v>6842</v>
      </c>
      <c r="Q3057" s="11" t="s">
        <v>6602</v>
      </c>
      <c r="S3057" s="11">
        <v>2010</v>
      </c>
    </row>
    <row r="3058" spans="1:19" x14ac:dyDescent="0.25">
      <c r="A3058" s="11" t="s">
        <v>5048</v>
      </c>
      <c r="B3058" s="12" t="s">
        <v>7615</v>
      </c>
      <c r="C3058" s="11">
        <v>200</v>
      </c>
      <c r="D3058" s="11">
        <v>820</v>
      </c>
      <c r="E3058" s="12" t="s">
        <v>1926</v>
      </c>
      <c r="F3058" s="11" t="s">
        <v>1375</v>
      </c>
      <c r="G3058" s="11" t="s">
        <v>1784</v>
      </c>
      <c r="H3058" s="11" t="s">
        <v>5091</v>
      </c>
      <c r="I3058" s="11" t="s">
        <v>5091</v>
      </c>
      <c r="J3058" s="14">
        <f>VLOOKUP(Table15[[#This Row],[TechRequired]],OldTree!A:B,2,0)</f>
        <v>1.5</v>
      </c>
      <c r="K3058" s="14"/>
      <c r="L3058" s="14"/>
      <c r="N3058" s="11" t="e">
        <f>INDEX(TreeLookup!$C$1:$DE$21,MATCH(Table15[[#This Row],[CATEGORY]],TreeLookup!$C$1:$C$21,0),MATCH(Table15[[#This Row],[YEAR]],TreeLookup!$C$1:$DE$1,0))</f>
        <v>#N/A</v>
      </c>
      <c r="O3058" s="11" t="s">
        <v>1903</v>
      </c>
      <c r="P3058" s="13" t="s">
        <v>6842</v>
      </c>
      <c r="Q3058" s="11" t="s">
        <v>6602</v>
      </c>
      <c r="S3058" s="11">
        <v>2010</v>
      </c>
    </row>
    <row r="3059" spans="1:19" x14ac:dyDescent="0.25">
      <c r="A3059" s="11" t="s">
        <v>5045</v>
      </c>
      <c r="B3059" s="12" t="s">
        <v>7616</v>
      </c>
      <c r="C3059" s="11">
        <v>700</v>
      </c>
      <c r="D3059" s="11">
        <v>2300</v>
      </c>
      <c r="E3059" s="12" t="s">
        <v>5046</v>
      </c>
      <c r="F3059" s="11" t="s">
        <v>1281</v>
      </c>
      <c r="G3059" s="11" t="s">
        <v>1784</v>
      </c>
      <c r="H3059" s="11" t="s">
        <v>5091</v>
      </c>
      <c r="I3059" s="11" t="s">
        <v>5091</v>
      </c>
      <c r="J3059" s="14">
        <f>VLOOKUP(Table15[[#This Row],[TechRequired]],OldTree!A:B,2,0)</f>
        <v>4</v>
      </c>
      <c r="K3059" s="14"/>
      <c r="L3059" s="14"/>
      <c r="N3059" s="11" t="e">
        <f>INDEX(TreeLookup!$C$1:$DE$21,MATCH(Table15[[#This Row],[CATEGORY]],TreeLookup!$C$1:$C$21,0),MATCH(Table15[[#This Row],[YEAR]],TreeLookup!$C$1:$DE$1,0))</f>
        <v>#N/A</v>
      </c>
      <c r="O3059" s="11" t="s">
        <v>1903</v>
      </c>
      <c r="P3059" s="13" t="s">
        <v>6842</v>
      </c>
      <c r="Q3059" s="11" t="s">
        <v>6602</v>
      </c>
      <c r="S3059" s="11">
        <v>2010</v>
      </c>
    </row>
    <row r="3060" spans="1:19" x14ac:dyDescent="0.25">
      <c r="A3060" s="11" t="s">
        <v>5040</v>
      </c>
      <c r="B3060" s="12" t="s">
        <v>7556</v>
      </c>
      <c r="C3060" s="11">
        <v>400</v>
      </c>
      <c r="D3060" s="11">
        <v>3200</v>
      </c>
      <c r="E3060" s="12" t="s">
        <v>5041</v>
      </c>
      <c r="F3060" s="11" t="s">
        <v>1294</v>
      </c>
      <c r="G3060" s="11" t="s">
        <v>1784</v>
      </c>
      <c r="H3060" s="11" t="s">
        <v>5091</v>
      </c>
      <c r="I3060" s="11" t="s">
        <v>5091</v>
      </c>
      <c r="J3060" s="14">
        <f>VLOOKUP(Table15[[#This Row],[TechRequired]],OldTree!A:B,2,0)</f>
        <v>1</v>
      </c>
      <c r="K3060" s="22" t="s">
        <v>6812</v>
      </c>
      <c r="L3060" s="14" t="s">
        <v>6817</v>
      </c>
      <c r="N3060" s="11" t="str">
        <f>INDEX(TreeLookup!$C$1:$DE$21,MATCH(Table15[[#This Row],[CATEGORY]],TreeLookup!$C$1:$C$21,0),MATCH(Table15[[#This Row],[YEAR]],TreeLookup!$C$1:$DE$1,0))</f>
        <v>gridFins</v>
      </c>
      <c r="O3060" s="11" t="s">
        <v>1903</v>
      </c>
      <c r="P3060" s="13" t="s">
        <v>6842</v>
      </c>
      <c r="Q3060" s="11" t="s">
        <v>6602</v>
      </c>
      <c r="S3060" s="11">
        <v>2010</v>
      </c>
    </row>
    <row r="3061" spans="1:19" x14ac:dyDescent="0.25">
      <c r="A3061" s="11" t="s">
        <v>5042</v>
      </c>
      <c r="B3061" s="12" t="s">
        <v>7557</v>
      </c>
      <c r="C3061" s="11">
        <v>400</v>
      </c>
      <c r="D3061" s="11">
        <v>3200</v>
      </c>
      <c r="E3061" s="12" t="s">
        <v>5041</v>
      </c>
      <c r="F3061" s="11" t="s">
        <v>1294</v>
      </c>
      <c r="G3061" s="11" t="s">
        <v>1784</v>
      </c>
      <c r="H3061" s="11" t="s">
        <v>5091</v>
      </c>
      <c r="I3061" s="11" t="s">
        <v>5091</v>
      </c>
      <c r="J3061" s="14">
        <f>VLOOKUP(Table15[[#This Row],[TechRequired]],OldTree!A:B,2,0)</f>
        <v>1</v>
      </c>
      <c r="K3061" s="22" t="s">
        <v>6812</v>
      </c>
      <c r="L3061" s="14" t="s">
        <v>6817</v>
      </c>
      <c r="N3061" s="11" t="str">
        <f>INDEX(TreeLookup!$C$1:$DE$21,MATCH(Table15[[#This Row],[CATEGORY]],TreeLookup!$C$1:$C$21,0),MATCH(Table15[[#This Row],[YEAR]],TreeLookup!$C$1:$DE$1,0))</f>
        <v>gridFins</v>
      </c>
      <c r="O3061" s="11" t="s">
        <v>1903</v>
      </c>
      <c r="P3061" s="13" t="s">
        <v>6842</v>
      </c>
      <c r="Q3061" s="11" t="s">
        <v>6603</v>
      </c>
      <c r="S3061" s="11">
        <v>2015</v>
      </c>
    </row>
    <row r="3062" spans="1:19" x14ac:dyDescent="0.25">
      <c r="A3062" s="11" t="s">
        <v>5065</v>
      </c>
      <c r="B3062" s="12" t="s">
        <v>7696</v>
      </c>
      <c r="C3062" s="11">
        <v>13000</v>
      </c>
      <c r="D3062" s="11">
        <v>46600</v>
      </c>
      <c r="E3062" s="12" t="s">
        <v>1926</v>
      </c>
      <c r="F3062" s="11" t="s">
        <v>1332</v>
      </c>
      <c r="G3062" s="11" t="s">
        <v>1784</v>
      </c>
      <c r="H3062" s="11" t="s">
        <v>5091</v>
      </c>
      <c r="I3062" s="11" t="s">
        <v>5091</v>
      </c>
      <c r="J3062" s="14">
        <f>VLOOKUP(Table15[[#This Row],[TechRequired]],OldTree!A:B,2,0)</f>
        <v>6</v>
      </c>
      <c r="K3062" s="14"/>
      <c r="L3062" s="14" t="s">
        <v>8646</v>
      </c>
      <c r="N3062" s="11" t="e">
        <f>INDEX(TreeLookup!$C$1:$DE$21,MATCH(Table15[[#This Row],[CATEGORY]],TreeLookup!$C$1:$C$21,0),MATCH(Table15[[#This Row],[YEAR]],TreeLookup!$C$1:$DE$1,0))</f>
        <v>#N/A</v>
      </c>
      <c r="O3062" s="11" t="s">
        <v>1903</v>
      </c>
      <c r="P3062" s="13" t="s">
        <v>6842</v>
      </c>
      <c r="Q3062" s="11" t="s">
        <v>6296</v>
      </c>
      <c r="S3062" s="11">
        <v>2025</v>
      </c>
    </row>
    <row r="3063" spans="1:19" x14ac:dyDescent="0.25">
      <c r="A3063" s="11" t="s">
        <v>5067</v>
      </c>
      <c r="B3063" s="12" t="s">
        <v>7697</v>
      </c>
      <c r="C3063" s="11">
        <v>550</v>
      </c>
      <c r="D3063" s="11">
        <v>2800</v>
      </c>
      <c r="E3063" s="12" t="s">
        <v>1926</v>
      </c>
      <c r="F3063" s="11" t="s">
        <v>1323</v>
      </c>
      <c r="G3063" s="11" t="s">
        <v>1784</v>
      </c>
      <c r="H3063" s="11" t="s">
        <v>5091</v>
      </c>
      <c r="I3063" s="11" t="s">
        <v>5091</v>
      </c>
      <c r="J3063" s="14">
        <f>VLOOKUP(Table15[[#This Row],[TechRequired]],OldTree!A:B,2,0)</f>
        <v>3</v>
      </c>
      <c r="K3063" s="14"/>
      <c r="L3063" s="14"/>
      <c r="N3063" s="11" t="e">
        <f>INDEX(TreeLookup!$C$1:$DE$21,MATCH(Table15[[#This Row],[CATEGORY]],TreeLookup!$C$1:$C$21,0),MATCH(Table15[[#This Row],[YEAR]],TreeLookup!$C$1:$DE$1,0))</f>
        <v>#N/A</v>
      </c>
      <c r="O3063" s="11" t="s">
        <v>1903</v>
      </c>
      <c r="P3063" s="13" t="s">
        <v>6842</v>
      </c>
      <c r="Q3063" s="11" t="s">
        <v>6296</v>
      </c>
      <c r="S3063" s="11">
        <v>2025</v>
      </c>
    </row>
    <row r="3064" spans="1:19" x14ac:dyDescent="0.25">
      <c r="A3064" s="11" t="s">
        <v>5068</v>
      </c>
      <c r="B3064" s="12" t="s">
        <v>7710</v>
      </c>
      <c r="C3064" s="11">
        <v>1400</v>
      </c>
      <c r="D3064" s="11">
        <v>4200</v>
      </c>
      <c r="E3064" s="12" t="s">
        <v>1926</v>
      </c>
      <c r="F3064" s="11" t="s">
        <v>1365</v>
      </c>
      <c r="G3064" s="11" t="s">
        <v>1784</v>
      </c>
      <c r="H3064" s="11" t="s">
        <v>5091</v>
      </c>
      <c r="I3064" s="11" t="s">
        <v>5091</v>
      </c>
      <c r="J3064" s="14">
        <f>VLOOKUP(Table15[[#This Row],[TechRequired]],OldTree!A:B,2,0)</f>
        <v>5</v>
      </c>
      <c r="K3064" s="22" t="s">
        <v>6812</v>
      </c>
      <c r="L3064" s="14" t="s">
        <v>6812</v>
      </c>
      <c r="N3064" s="11" t="str">
        <f>INDEX(TreeLookup!$C$1:$DE$21,MATCH(Table15[[#This Row],[CATEGORY]],TreeLookup!$C$1:$C$21,0),MATCH(Table15[[#This Row],[YEAR]],TreeLookup!$C$1:$DE$1,0))</f>
        <v>flightControlNF</v>
      </c>
      <c r="O3064" s="11" t="s">
        <v>1903</v>
      </c>
      <c r="P3064" s="13" t="s">
        <v>6842</v>
      </c>
      <c r="Q3064" s="11" t="s">
        <v>6296</v>
      </c>
      <c r="S3064" s="11">
        <v>2025</v>
      </c>
    </row>
    <row r="3065" spans="1:19" x14ac:dyDescent="0.25">
      <c r="A3065" s="11" t="s">
        <v>5073</v>
      </c>
      <c r="B3065" s="12" t="s">
        <v>7698</v>
      </c>
      <c r="C3065" s="11">
        <v>25000</v>
      </c>
      <c r="D3065" s="11">
        <v>68000</v>
      </c>
      <c r="E3065" s="12" t="s">
        <v>1926</v>
      </c>
      <c r="F3065" s="11" t="s">
        <v>1377</v>
      </c>
      <c r="G3065" s="11" t="s">
        <v>1784</v>
      </c>
      <c r="H3065" s="11" t="s">
        <v>5091</v>
      </c>
      <c r="I3065" s="11" t="s">
        <v>5091</v>
      </c>
      <c r="J3065" s="14">
        <f>VLOOKUP(Table15[[#This Row],[TechRequired]],OldTree!A:B,2,0)</f>
        <v>6</v>
      </c>
      <c r="K3065" s="14"/>
      <c r="L3065" s="14"/>
      <c r="N3065" s="11" t="e">
        <f>INDEX(TreeLookup!$C$1:$DE$21,MATCH(Table15[[#This Row],[CATEGORY]],TreeLookup!$C$1:$C$21,0),MATCH(Table15[[#This Row],[YEAR]],TreeLookup!$C$1:$DE$1,0))</f>
        <v>#N/A</v>
      </c>
      <c r="O3065" s="11" t="s">
        <v>1903</v>
      </c>
      <c r="P3065" s="13" t="s">
        <v>6842</v>
      </c>
      <c r="Q3065" s="11" t="s">
        <v>6296</v>
      </c>
      <c r="S3065" s="11">
        <v>2025</v>
      </c>
    </row>
    <row r="3066" spans="1:19" x14ac:dyDescent="0.25">
      <c r="A3066" s="11" t="s">
        <v>5074</v>
      </c>
      <c r="B3066" s="12" t="s">
        <v>7699</v>
      </c>
      <c r="C3066" s="11">
        <v>25000</v>
      </c>
      <c r="D3066" s="11">
        <v>68000</v>
      </c>
      <c r="E3066" s="12" t="s">
        <v>1926</v>
      </c>
      <c r="F3066" s="11" t="s">
        <v>1377</v>
      </c>
      <c r="G3066" s="11" t="s">
        <v>1784</v>
      </c>
      <c r="H3066" s="11" t="s">
        <v>5091</v>
      </c>
      <c r="I3066" s="11" t="s">
        <v>5091</v>
      </c>
      <c r="J3066" s="14">
        <f>VLOOKUP(Table15[[#This Row],[TechRequired]],OldTree!A:B,2,0)</f>
        <v>6</v>
      </c>
      <c r="K3066" s="14"/>
      <c r="L3066" s="14"/>
      <c r="N3066" s="11" t="e">
        <f>INDEX(TreeLookup!$C$1:$DE$21,MATCH(Table15[[#This Row],[CATEGORY]],TreeLookup!$C$1:$C$21,0),MATCH(Table15[[#This Row],[YEAR]],TreeLookup!$C$1:$DE$1,0))</f>
        <v>#N/A</v>
      </c>
      <c r="O3066" s="11" t="s">
        <v>1903</v>
      </c>
      <c r="P3066" s="13" t="s">
        <v>6842</v>
      </c>
      <c r="Q3066" s="11" t="s">
        <v>6296</v>
      </c>
      <c r="S3066" s="11">
        <v>2025</v>
      </c>
    </row>
    <row r="3067" spans="1:19" x14ac:dyDescent="0.25">
      <c r="A3067" s="11" t="s">
        <v>5075</v>
      </c>
      <c r="B3067" s="12" t="s">
        <v>7700</v>
      </c>
      <c r="C3067" s="11">
        <v>25000</v>
      </c>
      <c r="D3067" s="11">
        <v>68000</v>
      </c>
      <c r="E3067" s="12" t="s">
        <v>1926</v>
      </c>
      <c r="F3067" s="11" t="s">
        <v>1377</v>
      </c>
      <c r="G3067" s="11" t="s">
        <v>1784</v>
      </c>
      <c r="H3067" s="11" t="s">
        <v>5091</v>
      </c>
      <c r="I3067" s="11" t="s">
        <v>5091</v>
      </c>
      <c r="J3067" s="14">
        <f>VLOOKUP(Table15[[#This Row],[TechRequired]],OldTree!A:B,2,0)</f>
        <v>6</v>
      </c>
      <c r="K3067" s="14"/>
      <c r="L3067" s="14"/>
      <c r="N3067" s="11" t="e">
        <f>INDEX(TreeLookup!$C$1:$DE$21,MATCH(Table15[[#This Row],[CATEGORY]],TreeLookup!$C$1:$C$21,0),MATCH(Table15[[#This Row],[YEAR]],TreeLookup!$C$1:$DE$1,0))</f>
        <v>#N/A</v>
      </c>
      <c r="O3067" s="11" t="s">
        <v>1903</v>
      </c>
      <c r="P3067" s="13" t="s">
        <v>6842</v>
      </c>
      <c r="Q3067" s="11" t="s">
        <v>6296</v>
      </c>
      <c r="S3067" s="11">
        <v>2025</v>
      </c>
    </row>
    <row r="3068" spans="1:19" x14ac:dyDescent="0.25">
      <c r="A3068" s="11" t="s">
        <v>5070</v>
      </c>
      <c r="B3068" s="12" t="s">
        <v>7694</v>
      </c>
      <c r="C3068" s="11">
        <v>400</v>
      </c>
      <c r="D3068" s="11">
        <v>3200</v>
      </c>
      <c r="E3068" s="12" t="s">
        <v>1926</v>
      </c>
      <c r="F3068" s="11" t="s">
        <v>1294</v>
      </c>
      <c r="G3068" s="11" t="s">
        <v>1784</v>
      </c>
      <c r="H3068" s="11" t="s">
        <v>5091</v>
      </c>
      <c r="I3068" s="11" t="s">
        <v>5091</v>
      </c>
      <c r="J3068" s="14">
        <f>VLOOKUP(Table15[[#This Row],[TechRequired]],OldTree!A:B,2,0)</f>
        <v>1</v>
      </c>
      <c r="K3068" s="22" t="s">
        <v>6812</v>
      </c>
      <c r="L3068" s="14" t="s">
        <v>6816</v>
      </c>
      <c r="N3068" s="11" t="str">
        <f>INDEX(TreeLookup!$C$1:$DE$21,MATCH(Table15[[#This Row],[CATEGORY]],TreeLookup!$C$1:$C$21,0),MATCH(Table15[[#This Row],[YEAR]],TreeLookup!$C$1:$DE$1,0))</f>
        <v>flightControlNF</v>
      </c>
      <c r="O3068" s="11" t="s">
        <v>1903</v>
      </c>
      <c r="P3068" s="13" t="s">
        <v>6842</v>
      </c>
      <c r="Q3068" s="11" t="s">
        <v>6296</v>
      </c>
      <c r="S3068" s="11">
        <v>2025</v>
      </c>
    </row>
    <row r="3069" spans="1:19" x14ac:dyDescent="0.25">
      <c r="A3069" s="11" t="s">
        <v>5071</v>
      </c>
      <c r="B3069" s="12" t="s">
        <v>7695</v>
      </c>
      <c r="C3069" s="11">
        <v>400</v>
      </c>
      <c r="D3069" s="11">
        <v>3200</v>
      </c>
      <c r="E3069" s="12" t="s">
        <v>1926</v>
      </c>
      <c r="F3069" s="11" t="s">
        <v>1294</v>
      </c>
      <c r="G3069" s="11" t="s">
        <v>1784</v>
      </c>
      <c r="H3069" s="11" t="s">
        <v>5091</v>
      </c>
      <c r="I3069" s="11" t="s">
        <v>5091</v>
      </c>
      <c r="J3069" s="14">
        <f>VLOOKUP(Table15[[#This Row],[TechRequired]],OldTree!A:B,2,0)</f>
        <v>1</v>
      </c>
      <c r="K3069" s="22" t="s">
        <v>6812</v>
      </c>
      <c r="L3069" s="14" t="s">
        <v>6816</v>
      </c>
      <c r="N3069" s="11" t="str">
        <f>INDEX(TreeLookup!$C$1:$DE$21,MATCH(Table15[[#This Row],[CATEGORY]],TreeLookup!$C$1:$C$21,0),MATCH(Table15[[#This Row],[YEAR]],TreeLookup!$C$1:$DE$1,0))</f>
        <v>flightControlNF</v>
      </c>
      <c r="O3069" s="11" t="s">
        <v>1903</v>
      </c>
      <c r="P3069" s="13" t="s">
        <v>6842</v>
      </c>
      <c r="Q3069" s="11" t="s">
        <v>6296</v>
      </c>
      <c r="S3069" s="11">
        <v>2025</v>
      </c>
    </row>
    <row r="3070" spans="1:19" x14ac:dyDescent="0.25">
      <c r="A3070" s="11" t="s">
        <v>5077</v>
      </c>
      <c r="B3070" s="12" t="s">
        <v>7618</v>
      </c>
      <c r="C3070" s="11">
        <v>4000</v>
      </c>
      <c r="D3070" s="11">
        <v>10000</v>
      </c>
      <c r="E3070" s="12" t="s">
        <v>5078</v>
      </c>
      <c r="F3070" s="11" t="s">
        <v>1287</v>
      </c>
      <c r="G3070" s="11" t="s">
        <v>1784</v>
      </c>
      <c r="H3070" s="11" t="s">
        <v>5091</v>
      </c>
      <c r="I3070" s="11" t="s">
        <v>5091</v>
      </c>
      <c r="J3070" s="14">
        <f>VLOOKUP(Table15[[#This Row],[TechRequired]],OldTree!A:B,2,0)</f>
        <v>3</v>
      </c>
      <c r="K3070" s="14"/>
      <c r="L3070" s="14"/>
      <c r="N3070" s="11" t="e">
        <f>INDEX(TreeLookup!$C$1:$DE$21,MATCH(Table15[[#This Row],[CATEGORY]],TreeLookup!$C$1:$C$21,0),MATCH(Table15[[#This Row],[YEAR]],TreeLookup!$C$1:$DE$1,0))</f>
        <v>#N/A</v>
      </c>
      <c r="O3070" s="11" t="s">
        <v>1903</v>
      </c>
      <c r="P3070" s="13" t="s">
        <v>6842</v>
      </c>
      <c r="Q3070" s="11" t="s">
        <v>6602</v>
      </c>
      <c r="S3070" s="11">
        <v>2013</v>
      </c>
    </row>
    <row r="3071" spans="1:19" x14ac:dyDescent="0.25">
      <c r="A3071" s="11" t="s">
        <v>5049</v>
      </c>
      <c r="B3071" s="12" t="s">
        <v>7599</v>
      </c>
      <c r="C3071" s="11">
        <v>4000</v>
      </c>
      <c r="D3071" s="11">
        <v>10000</v>
      </c>
      <c r="E3071" s="12" t="s">
        <v>5050</v>
      </c>
      <c r="F3071" s="11" t="s">
        <v>1287</v>
      </c>
      <c r="G3071" s="11" t="s">
        <v>1784</v>
      </c>
      <c r="H3071" s="11" t="s">
        <v>5091</v>
      </c>
      <c r="I3071" s="11" t="s">
        <v>5091</v>
      </c>
      <c r="J3071" s="14">
        <f>VLOOKUP(Table15[[#This Row],[TechRequired]],OldTree!A:B,2,0)</f>
        <v>3</v>
      </c>
      <c r="K3071" s="14"/>
      <c r="L3071" s="14"/>
      <c r="N3071" s="11" t="e">
        <f>INDEX(TreeLookup!$C$1:$DE$21,MATCH(Table15[[#This Row],[CATEGORY]],TreeLookup!$C$1:$C$21,0),MATCH(Table15[[#This Row],[YEAR]],TreeLookup!$C$1:$DE$1,0))</f>
        <v>#N/A</v>
      </c>
      <c r="O3071" s="11" t="s">
        <v>1903</v>
      </c>
      <c r="P3071" s="13" t="s">
        <v>6842</v>
      </c>
      <c r="Q3071" s="11" t="s">
        <v>6165</v>
      </c>
      <c r="S3071" s="11">
        <v>2006</v>
      </c>
    </row>
    <row r="3072" spans="1:19" x14ac:dyDescent="0.25">
      <c r="A3072" s="11" t="s">
        <v>5051</v>
      </c>
      <c r="B3072" s="12" t="s">
        <v>7600</v>
      </c>
      <c r="C3072" s="11">
        <v>4000</v>
      </c>
      <c r="D3072" s="11">
        <v>10000</v>
      </c>
      <c r="E3072" s="12" t="s">
        <v>5052</v>
      </c>
      <c r="F3072" s="11" t="s">
        <v>1287</v>
      </c>
      <c r="G3072" s="11" t="s">
        <v>1784</v>
      </c>
      <c r="H3072" s="11" t="s">
        <v>5091</v>
      </c>
      <c r="I3072" s="11" t="s">
        <v>5091</v>
      </c>
      <c r="J3072" s="14">
        <f>VLOOKUP(Table15[[#This Row],[TechRequired]],OldTree!A:B,2,0)</f>
        <v>3</v>
      </c>
      <c r="K3072" s="14"/>
      <c r="L3072" s="14"/>
      <c r="N3072" s="11" t="e">
        <f>INDEX(TreeLookup!$C$1:$DE$21,MATCH(Table15[[#This Row],[CATEGORY]],TreeLookup!$C$1:$C$21,0),MATCH(Table15[[#This Row],[YEAR]],TreeLookup!$C$1:$DE$1,0))</f>
        <v>#N/A</v>
      </c>
      <c r="O3072" s="11" t="s">
        <v>1903</v>
      </c>
      <c r="P3072" s="13" t="s">
        <v>6842</v>
      </c>
      <c r="Q3072" s="11" t="s">
        <v>6165</v>
      </c>
      <c r="S3072" s="11">
        <v>2006</v>
      </c>
    </row>
    <row r="3073" spans="1:26" x14ac:dyDescent="0.25">
      <c r="A3073" s="11" t="s">
        <v>5057</v>
      </c>
      <c r="B3073" s="12" t="s">
        <v>7619</v>
      </c>
      <c r="C3073" s="11">
        <v>4000</v>
      </c>
      <c r="D3073" s="11">
        <v>10000</v>
      </c>
      <c r="E3073" s="12" t="s">
        <v>5058</v>
      </c>
      <c r="F3073" s="11" t="s">
        <v>1287</v>
      </c>
      <c r="G3073" s="11" t="s">
        <v>1784</v>
      </c>
      <c r="H3073" s="11" t="s">
        <v>5091</v>
      </c>
      <c r="I3073" s="11" t="s">
        <v>5091</v>
      </c>
      <c r="J3073" s="14">
        <f>VLOOKUP(Table15[[#This Row],[TechRequired]],OldTree!A:B,2,0)</f>
        <v>3</v>
      </c>
      <c r="K3073" s="14"/>
      <c r="L3073" s="14"/>
      <c r="N3073" s="11" t="e">
        <f>INDEX(TreeLookup!$C$1:$DE$21,MATCH(Table15[[#This Row],[CATEGORY]],TreeLookup!$C$1:$C$21,0),MATCH(Table15[[#This Row],[YEAR]],TreeLookup!$C$1:$DE$1,0))</f>
        <v>#N/A</v>
      </c>
      <c r="O3073" s="11" t="s">
        <v>1903</v>
      </c>
      <c r="P3073" s="13" t="s">
        <v>6842</v>
      </c>
      <c r="Q3073" s="11" t="s">
        <v>6602</v>
      </c>
      <c r="S3073" s="11">
        <v>2013</v>
      </c>
    </row>
    <row r="3074" spans="1:26" x14ac:dyDescent="0.25">
      <c r="A3074" s="11" t="s">
        <v>5055</v>
      </c>
      <c r="B3074" s="12" t="s">
        <v>7621</v>
      </c>
      <c r="C3074" s="11">
        <v>4000</v>
      </c>
      <c r="D3074" s="11">
        <v>10000</v>
      </c>
      <c r="E3074" s="12" t="s">
        <v>5056</v>
      </c>
      <c r="F3074" s="11" t="s">
        <v>1287</v>
      </c>
      <c r="G3074" s="11" t="s">
        <v>1784</v>
      </c>
      <c r="H3074" s="11" t="s">
        <v>5091</v>
      </c>
      <c r="I3074" s="11" t="s">
        <v>5091</v>
      </c>
      <c r="J3074" s="14">
        <f>VLOOKUP(Table15[[#This Row],[TechRequired]],OldTree!A:B,2,0)</f>
        <v>3</v>
      </c>
      <c r="K3074" s="14"/>
      <c r="L3074" s="14"/>
      <c r="N3074" s="11" t="e">
        <f>INDEX(TreeLookup!$C$1:$DE$21,MATCH(Table15[[#This Row],[CATEGORY]],TreeLookup!$C$1:$C$21,0),MATCH(Table15[[#This Row],[YEAR]],TreeLookup!$C$1:$DE$1,0))</f>
        <v>#N/A</v>
      </c>
      <c r="O3074" s="11" t="s">
        <v>1903</v>
      </c>
      <c r="P3074" s="13" t="s">
        <v>6842</v>
      </c>
      <c r="Q3074" s="11" t="s">
        <v>6603</v>
      </c>
      <c r="S3074" s="11">
        <v>2015</v>
      </c>
    </row>
    <row r="3075" spans="1:26" x14ac:dyDescent="0.25">
      <c r="A3075" s="11" t="s">
        <v>5059</v>
      </c>
      <c r="B3075" s="12" t="s">
        <v>7622</v>
      </c>
      <c r="C3075" s="11">
        <v>4000</v>
      </c>
      <c r="D3075" s="11">
        <v>10000</v>
      </c>
      <c r="E3075" s="12" t="s">
        <v>5060</v>
      </c>
      <c r="F3075" s="11" t="s">
        <v>1287</v>
      </c>
      <c r="G3075" s="11" t="s">
        <v>1784</v>
      </c>
      <c r="H3075" s="11" t="s">
        <v>5091</v>
      </c>
      <c r="I3075" s="11" t="s">
        <v>5091</v>
      </c>
      <c r="J3075" s="14">
        <f>VLOOKUP(Table15[[#This Row],[TechRequired]],OldTree!A:B,2,0)</f>
        <v>3</v>
      </c>
      <c r="K3075" s="14"/>
      <c r="L3075" s="14"/>
      <c r="N3075" s="11" t="e">
        <f>INDEX(TreeLookup!$C$1:$DE$21,MATCH(Table15[[#This Row],[CATEGORY]],TreeLookup!$C$1:$C$21,0),MATCH(Table15[[#This Row],[YEAR]],TreeLookup!$C$1:$DE$1,0))</f>
        <v>#N/A</v>
      </c>
      <c r="O3075" s="11" t="s">
        <v>1903</v>
      </c>
      <c r="P3075" s="13" t="s">
        <v>6842</v>
      </c>
      <c r="Q3075" s="11" t="s">
        <v>6603</v>
      </c>
      <c r="S3075" s="11">
        <v>2015</v>
      </c>
    </row>
    <row r="3076" spans="1:26" x14ac:dyDescent="0.25">
      <c r="A3076" s="11" t="s">
        <v>5053</v>
      </c>
      <c r="B3076" s="12" t="s">
        <v>7623</v>
      </c>
      <c r="C3076" s="11">
        <v>4000</v>
      </c>
      <c r="D3076" s="11">
        <v>10000</v>
      </c>
      <c r="E3076" s="12" t="s">
        <v>5054</v>
      </c>
      <c r="F3076" s="11" t="s">
        <v>1287</v>
      </c>
      <c r="G3076" s="11" t="s">
        <v>1784</v>
      </c>
      <c r="H3076" s="11" t="s">
        <v>5091</v>
      </c>
      <c r="I3076" s="11" t="s">
        <v>5091</v>
      </c>
      <c r="J3076" s="14">
        <f>VLOOKUP(Table15[[#This Row],[TechRequired]],OldTree!A:B,2,0)</f>
        <v>3</v>
      </c>
      <c r="K3076" s="14"/>
      <c r="L3076" s="14"/>
      <c r="N3076" s="11" t="e">
        <f>INDEX(TreeLookup!$C$1:$DE$21,MATCH(Table15[[#This Row],[CATEGORY]],TreeLookup!$C$1:$C$21,0),MATCH(Table15[[#This Row],[YEAR]],TreeLookup!$C$1:$DE$1,0))</f>
        <v>#N/A</v>
      </c>
      <c r="O3076" s="11" t="s">
        <v>1903</v>
      </c>
      <c r="P3076" s="13" t="s">
        <v>6842</v>
      </c>
      <c r="Q3076" s="11" t="s">
        <v>6603</v>
      </c>
      <c r="S3076" s="11">
        <v>2015</v>
      </c>
    </row>
    <row r="3077" spans="1:26" x14ac:dyDescent="0.25">
      <c r="A3077" s="11" t="s">
        <v>5061</v>
      </c>
      <c r="B3077" s="12" t="s">
        <v>7624</v>
      </c>
      <c r="C3077" s="11">
        <v>4000</v>
      </c>
      <c r="D3077" s="11">
        <v>10000</v>
      </c>
      <c r="E3077" s="12" t="s">
        <v>5062</v>
      </c>
      <c r="F3077" s="11" t="s">
        <v>1287</v>
      </c>
      <c r="G3077" s="11" t="s">
        <v>1784</v>
      </c>
      <c r="H3077" s="11" t="s">
        <v>5091</v>
      </c>
      <c r="I3077" s="11" t="s">
        <v>5091</v>
      </c>
      <c r="J3077" s="14">
        <f>VLOOKUP(Table15[[#This Row],[TechRequired]],OldTree!A:B,2,0)</f>
        <v>3</v>
      </c>
      <c r="K3077" s="14"/>
      <c r="L3077" s="14"/>
      <c r="N3077" s="11" t="e">
        <f>INDEX(TreeLookup!$C$1:$DE$21,MATCH(Table15[[#This Row],[CATEGORY]],TreeLookup!$C$1:$C$21,0),MATCH(Table15[[#This Row],[YEAR]],TreeLookup!$C$1:$DE$1,0))</f>
        <v>#N/A</v>
      </c>
      <c r="O3077" s="11" t="s">
        <v>1903</v>
      </c>
      <c r="P3077" s="13" t="s">
        <v>6842</v>
      </c>
      <c r="Q3077" s="11" t="s">
        <v>6603</v>
      </c>
      <c r="S3077" s="11">
        <v>2015</v>
      </c>
    </row>
    <row r="3078" spans="1:26" x14ac:dyDescent="0.25">
      <c r="A3078" s="11" t="s">
        <v>5072</v>
      </c>
      <c r="B3078" s="12" t="s">
        <v>7701</v>
      </c>
      <c r="C3078" s="11">
        <v>25000</v>
      </c>
      <c r="D3078" s="11">
        <v>68000</v>
      </c>
      <c r="E3078" s="12" t="s">
        <v>1926</v>
      </c>
      <c r="F3078" s="11" t="s">
        <v>1377</v>
      </c>
      <c r="G3078" s="11" t="s">
        <v>1784</v>
      </c>
      <c r="H3078" s="11" t="s">
        <v>5091</v>
      </c>
      <c r="I3078" s="11" t="s">
        <v>5091</v>
      </c>
      <c r="J3078" s="14">
        <f>VLOOKUP(Table15[[#This Row],[TechRequired]],OldTree!A:B,2,0)</f>
        <v>6</v>
      </c>
      <c r="K3078" s="14"/>
      <c r="L3078" s="14"/>
      <c r="N3078" s="11" t="e">
        <f>INDEX(TreeLookup!$C$1:$DE$21,MATCH(Table15[[#This Row],[CATEGORY]],TreeLookup!$C$1:$C$21,0),MATCH(Table15[[#This Row],[YEAR]],TreeLookup!$C$1:$DE$1,0))</f>
        <v>#N/A</v>
      </c>
      <c r="O3078" s="11" t="s">
        <v>1903</v>
      </c>
      <c r="P3078" s="13" t="s">
        <v>6842</v>
      </c>
      <c r="Q3078" s="11" t="s">
        <v>6296</v>
      </c>
      <c r="S3078" s="11">
        <v>2025</v>
      </c>
    </row>
    <row r="3079" spans="1:26" x14ac:dyDescent="0.25">
      <c r="A3079" s="11" t="s">
        <v>5076</v>
      </c>
      <c r="B3079" s="12" t="s">
        <v>7702</v>
      </c>
      <c r="C3079" s="11">
        <v>25000</v>
      </c>
      <c r="D3079" s="11">
        <v>68000</v>
      </c>
      <c r="E3079" s="12" t="s">
        <v>1926</v>
      </c>
      <c r="F3079" s="11" t="s">
        <v>1377</v>
      </c>
      <c r="G3079" s="11" t="s">
        <v>1784</v>
      </c>
      <c r="H3079" s="11" t="s">
        <v>5091</v>
      </c>
      <c r="I3079" s="11" t="s">
        <v>5091</v>
      </c>
      <c r="J3079" s="14">
        <f>VLOOKUP(Table15[[#This Row],[TechRequired]],OldTree!A:B,2,0)</f>
        <v>6</v>
      </c>
      <c r="K3079" s="14"/>
      <c r="L3079" s="14"/>
      <c r="N3079" s="11" t="e">
        <f>INDEX(TreeLookup!$C$1:$DE$21,MATCH(Table15[[#This Row],[CATEGORY]],TreeLookup!$C$1:$C$21,0),MATCH(Table15[[#This Row],[YEAR]],TreeLookup!$C$1:$DE$1,0))</f>
        <v>#N/A</v>
      </c>
      <c r="O3079" s="11" t="s">
        <v>1903</v>
      </c>
      <c r="P3079" s="13" t="s">
        <v>6842</v>
      </c>
      <c r="Q3079" s="11" t="s">
        <v>6296</v>
      </c>
      <c r="S3079" s="11">
        <v>2025</v>
      </c>
    </row>
    <row r="3080" spans="1:26" x14ac:dyDescent="0.25">
      <c r="A3080" s="11" t="s">
        <v>2940</v>
      </c>
      <c r="B3080" s="12" t="s">
        <v>6956</v>
      </c>
      <c r="C3080" s="11">
        <v>100</v>
      </c>
      <c r="D3080" s="11">
        <v>1000</v>
      </c>
      <c r="E3080" s="12" t="s">
        <v>10045</v>
      </c>
      <c r="F3080" s="11" t="s">
        <v>1332</v>
      </c>
      <c r="G3080" s="11" t="s">
        <v>1913</v>
      </c>
      <c r="H3080" s="11" t="s">
        <v>1903</v>
      </c>
      <c r="I3080" s="11" t="s">
        <v>5091</v>
      </c>
      <c r="J3080" s="14">
        <f>VLOOKUP(Table15[[#This Row],[TechRequired]],OldTree!A:B,2,0)</f>
        <v>6</v>
      </c>
      <c r="K3080" s="22" t="s">
        <v>6012</v>
      </c>
      <c r="L3080" s="14" t="s">
        <v>8646</v>
      </c>
      <c r="M3080" s="14">
        <v>2</v>
      </c>
      <c r="N3080" s="11" t="str">
        <f>INDEX(TreeLookup!$C$1:$DE$21,MATCH(Table15[[#This Row],[CATEGORY]],TreeLookup!$C$1:$C$21,0),MATCH(Table15[[#This Row],[YEAR]],TreeLookup!$C$1:$DE$1,0))</f>
        <v>materialsScienceSatellite</v>
      </c>
      <c r="P3080" s="13" t="s">
        <v>6842</v>
      </c>
      <c r="Q3080" s="11" t="s">
        <v>6436</v>
      </c>
      <c r="S3080" s="11">
        <v>1959</v>
      </c>
      <c r="W3080" s="15"/>
    </row>
    <row r="3081" spans="1:26" x14ac:dyDescent="0.25">
      <c r="A3081" s="11" t="s">
        <v>2966</v>
      </c>
      <c r="B3081" s="12" t="s">
        <v>7041</v>
      </c>
      <c r="C3081" s="11">
        <v>250</v>
      </c>
      <c r="D3081" s="11">
        <v>2500</v>
      </c>
      <c r="E3081" s="12" t="s">
        <v>10045</v>
      </c>
      <c r="F3081" s="11" t="s">
        <v>1332</v>
      </c>
      <c r="G3081" s="11" t="s">
        <v>1913</v>
      </c>
      <c r="H3081" s="11" t="s">
        <v>1903</v>
      </c>
      <c r="I3081" s="11" t="s">
        <v>5091</v>
      </c>
      <c r="J3081" s="14">
        <f>VLOOKUP(Table15[[#This Row],[TechRequired]],OldTree!A:B,2,0)</f>
        <v>6</v>
      </c>
      <c r="K3081" s="22" t="s">
        <v>6012</v>
      </c>
      <c r="L3081" s="14" t="s">
        <v>8646</v>
      </c>
      <c r="M3081" s="14">
        <v>4</v>
      </c>
      <c r="N3081" s="11" t="str">
        <f>INDEX(TreeLookup!$C$1:$DE$21,MATCH(Table15[[#This Row],[CATEGORY]],TreeLookup!$C$1:$C$21,0),MATCH(Table15[[#This Row],[YEAR]],TreeLookup!$C$1:$DE$1,0))</f>
        <v>materialsScienceHuman</v>
      </c>
      <c r="P3081" s="13" t="s">
        <v>6842</v>
      </c>
      <c r="Q3081" s="11" t="s">
        <v>6583</v>
      </c>
      <c r="S3081" s="11">
        <v>1963</v>
      </c>
      <c r="W3081" s="15"/>
    </row>
    <row r="3082" spans="1:26" x14ac:dyDescent="0.25">
      <c r="A3082" s="11" t="s">
        <v>2986</v>
      </c>
      <c r="B3082" s="12" t="s">
        <v>7467</v>
      </c>
      <c r="C3082" s="11">
        <v>200</v>
      </c>
      <c r="D3082" s="11">
        <v>2000</v>
      </c>
      <c r="E3082" s="12" t="s">
        <v>10045</v>
      </c>
      <c r="F3082" s="11" t="s">
        <v>1332</v>
      </c>
      <c r="G3082" s="11" t="s">
        <v>1913</v>
      </c>
      <c r="H3082" s="11" t="s">
        <v>1903</v>
      </c>
      <c r="I3082" s="11" t="s">
        <v>5091</v>
      </c>
      <c r="J3082" s="14">
        <f>VLOOKUP(Table15[[#This Row],[TechRequired]],OldTree!A:B,2,0)</f>
        <v>6</v>
      </c>
      <c r="K3082" s="22" t="s">
        <v>6012</v>
      </c>
      <c r="L3082" s="14" t="s">
        <v>8646</v>
      </c>
      <c r="M3082" s="14">
        <v>9</v>
      </c>
      <c r="N3082" s="11" t="str">
        <f>INDEX(TreeLookup!$C$1:$DE$21,MATCH(Table15[[#This Row],[CATEGORY]],TreeLookup!$C$1:$C$21,0),MATCH(Table15[[#This Row],[YEAR]],TreeLookup!$C$1:$DE$1,0))</f>
        <v>materialsScienceInternational</v>
      </c>
      <c r="P3082" s="13" t="s">
        <v>6842</v>
      </c>
      <c r="Q3082" s="11" t="s">
        <v>6153</v>
      </c>
      <c r="S3082" s="11">
        <v>2002</v>
      </c>
      <c r="W3082" s="15"/>
    </row>
    <row r="3083" spans="1:26" x14ac:dyDescent="0.25">
      <c r="A3083" s="11" t="s">
        <v>3083</v>
      </c>
      <c r="B3083" s="12" t="s">
        <v>7293</v>
      </c>
      <c r="C3083" s="11">
        <v>150</v>
      </c>
      <c r="D3083" s="11">
        <v>1500</v>
      </c>
      <c r="E3083" s="12" t="s">
        <v>10045</v>
      </c>
      <c r="F3083" s="11" t="s">
        <v>1332</v>
      </c>
      <c r="G3083" s="11" t="s">
        <v>1913</v>
      </c>
      <c r="H3083" s="11" t="s">
        <v>1903</v>
      </c>
      <c r="I3083" s="11" t="s">
        <v>5091</v>
      </c>
      <c r="J3083" s="14">
        <f>VLOOKUP(Table15[[#This Row],[TechRequired]],OldTree!A:B,2,0)</f>
        <v>6</v>
      </c>
      <c r="K3083" s="22" t="s">
        <v>6012</v>
      </c>
      <c r="L3083" s="14" t="s">
        <v>8646</v>
      </c>
      <c r="M3083" s="14">
        <v>8</v>
      </c>
      <c r="N3083" s="11" t="str">
        <f>INDEX(TreeLookup!$C$1:$DE$21,MATCH(Table15[[#This Row],[CATEGORY]],TreeLookup!$C$1:$C$21,0),MATCH(Table15[[#This Row],[YEAR]],TreeLookup!$C$1:$DE$1,0))</f>
        <v>materialsScienceLongTerm</v>
      </c>
      <c r="P3083" s="13" t="s">
        <v>6842</v>
      </c>
      <c r="Q3083" s="11" t="s">
        <v>6645</v>
      </c>
      <c r="S3083" s="11">
        <v>1993</v>
      </c>
      <c r="W3083" s="15"/>
    </row>
    <row r="3084" spans="1:26" x14ac:dyDescent="0.25">
      <c r="A3084" s="11" t="s">
        <v>883</v>
      </c>
      <c r="B3084" s="12" t="s">
        <v>4255</v>
      </c>
      <c r="C3084" s="11">
        <v>660</v>
      </c>
      <c r="D3084" s="11">
        <v>13200</v>
      </c>
      <c r="E3084" s="12" t="s">
        <v>4256</v>
      </c>
      <c r="F3084" s="11" t="s">
        <v>1354</v>
      </c>
      <c r="G3084" s="11" t="s">
        <v>1381</v>
      </c>
      <c r="H3084" s="11" t="s">
        <v>1903</v>
      </c>
      <c r="I3084" s="11" t="s">
        <v>1903</v>
      </c>
      <c r="J3084" s="14">
        <f>VLOOKUP(Table15[[#This Row],[TechRequired]],OldTree!A:B,2,0)</f>
        <v>10</v>
      </c>
      <c r="K3084" s="22" t="s">
        <v>8948</v>
      </c>
      <c r="L3084" s="14" t="s">
        <v>8872</v>
      </c>
      <c r="M3084" s="14">
        <v>10</v>
      </c>
      <c r="N3084" s="11" t="str">
        <f>INDEX(TreeLookup!$C$1:$DE$21,MATCH(Table15[[#This Row],[CATEGORY]],TreeLookup!$C$1:$C$21,0),MATCH(Table15[[#This Row],[YEAR]],TreeLookup!$C$1:$DE$1,0))</f>
        <v>improvedOrbitalConstruction</v>
      </c>
      <c r="P3084" s="13" t="s">
        <v>6843</v>
      </c>
      <c r="Q3084" s="11"/>
      <c r="S3084" s="11">
        <v>2004</v>
      </c>
      <c r="W3084" s="15"/>
    </row>
    <row r="3085" spans="1:26" x14ac:dyDescent="0.25">
      <c r="A3085" s="11" t="s">
        <v>382</v>
      </c>
      <c r="B3085" s="12" t="s">
        <v>2341</v>
      </c>
      <c r="C3085" s="11">
        <v>10</v>
      </c>
      <c r="D3085" s="11">
        <v>200</v>
      </c>
      <c r="E3085" s="12" t="s">
        <v>2342</v>
      </c>
      <c r="F3085" s="11" t="s">
        <v>1306</v>
      </c>
      <c r="G3085" s="11" t="s">
        <v>1908</v>
      </c>
      <c r="H3085" s="11" t="s">
        <v>1903</v>
      </c>
      <c r="I3085" s="11" t="s">
        <v>1903</v>
      </c>
      <c r="J3085" s="14">
        <f>VLOOKUP(Table15[[#This Row],[TechRequired]],OldTree!A:B,2,0)</f>
        <v>1</v>
      </c>
      <c r="K3085" s="22" t="s">
        <v>8944</v>
      </c>
      <c r="L3085" s="14" t="s">
        <v>6811</v>
      </c>
      <c r="N3085" s="11" t="str">
        <f>INDEX(TreeLookup!$C$1:$DE$21,MATCH(Table15[[#This Row],[CATEGORY]],TreeLookup!$C$1:$C$21,0),MATCH(Table15[[#This Row],[YEAR]],TreeLookup!$C$1:$DE$1,0))</f>
        <v>avionicsPrototypes</v>
      </c>
      <c r="P3085" s="13" t="s">
        <v>6843</v>
      </c>
      <c r="Q3085" s="11" t="s">
        <v>6654</v>
      </c>
      <c r="S3085" s="11">
        <v>1955</v>
      </c>
      <c r="W3085" s="15"/>
      <c r="Y3085" s="11" t="s">
        <v>11029</v>
      </c>
      <c r="Z3085" s="11" t="s">
        <v>11286</v>
      </c>
    </row>
    <row r="3086" spans="1:26" x14ac:dyDescent="0.25">
      <c r="A3086" s="11" t="s">
        <v>5235</v>
      </c>
      <c r="B3086" s="12" t="s">
        <v>2341</v>
      </c>
      <c r="C3086" s="11">
        <v>280</v>
      </c>
      <c r="D3086" s="11">
        <v>6400</v>
      </c>
      <c r="E3086" s="12" t="s">
        <v>5236</v>
      </c>
      <c r="F3086" s="11" t="s">
        <v>1364</v>
      </c>
      <c r="G3086" s="11" t="s">
        <v>5229</v>
      </c>
      <c r="H3086" s="11" t="s">
        <v>5091</v>
      </c>
      <c r="I3086" s="11" t="s">
        <v>5091</v>
      </c>
      <c r="J3086" s="14">
        <f>VLOOKUP(Table15[[#This Row],[TechRequired]],OldTree!A:B,2,0)</f>
        <v>5</v>
      </c>
      <c r="K3086" s="22" t="s">
        <v>8944</v>
      </c>
      <c r="L3086" s="14" t="s">
        <v>6811</v>
      </c>
      <c r="N3086" s="11" t="str">
        <f>INDEX(TreeLookup!$C$1:$DE$21,MATCH(Table15[[#This Row],[CATEGORY]],TreeLookup!$C$1:$C$21,0),MATCH(Table15[[#This Row],[YEAR]],TreeLookup!$C$1:$DE$1,0))</f>
        <v>avionicsPrototypes</v>
      </c>
      <c r="O3086" s="11" t="s">
        <v>1903</v>
      </c>
      <c r="Q3086" s="11"/>
      <c r="S3086" s="11">
        <v>1955</v>
      </c>
    </row>
    <row r="3087" spans="1:26" x14ac:dyDescent="0.25">
      <c r="A3087" s="11" t="s">
        <v>234</v>
      </c>
      <c r="B3087" s="12" t="s">
        <v>2343</v>
      </c>
      <c r="C3087" s="11">
        <v>100</v>
      </c>
      <c r="D3087" s="11">
        <v>2000</v>
      </c>
      <c r="E3087" s="12" t="s">
        <v>2344</v>
      </c>
      <c r="F3087" s="11" t="s">
        <v>1298</v>
      </c>
      <c r="G3087" s="11" t="s">
        <v>1908</v>
      </c>
      <c r="H3087" s="11" t="s">
        <v>1903</v>
      </c>
      <c r="I3087" s="11" t="s">
        <v>1903</v>
      </c>
      <c r="J3087" s="14">
        <f>VLOOKUP(Table15[[#This Row],[TechRequired]],OldTree!A:B,2,0)</f>
        <v>1.5</v>
      </c>
      <c r="K3087" s="22" t="s">
        <v>8944</v>
      </c>
      <c r="L3087" s="14" t="s">
        <v>6811</v>
      </c>
      <c r="N3087" s="11" t="str">
        <f>INDEX(TreeLookup!$C$1:$DE$21,MATCH(Table15[[#This Row],[CATEGORY]],TreeLookup!$C$1:$C$21,0),MATCH(Table15[[#This Row],[YEAR]],TreeLookup!$C$1:$DE$1,0))</f>
        <v>earlyAvionics</v>
      </c>
      <c r="P3087" s="13" t="s">
        <v>6843</v>
      </c>
      <c r="Q3087" s="11" t="s">
        <v>2343</v>
      </c>
      <c r="S3087" s="11">
        <v>1957</v>
      </c>
      <c r="W3087" s="15"/>
      <c r="Z3087" s="11" t="s">
        <v>11286</v>
      </c>
    </row>
    <row r="3088" spans="1:26" x14ac:dyDescent="0.25">
      <c r="A3088" s="11" t="s">
        <v>2529</v>
      </c>
      <c r="B3088" s="12" t="s">
        <v>6975</v>
      </c>
      <c r="C3088" s="11">
        <v>240</v>
      </c>
      <c r="D3088" s="11">
        <v>6000</v>
      </c>
      <c r="E3088" s="12" t="s">
        <v>10016</v>
      </c>
      <c r="F3088" s="11" t="s">
        <v>1324</v>
      </c>
      <c r="G3088" s="11" t="s">
        <v>1909</v>
      </c>
      <c r="H3088" s="11" t="s">
        <v>1903</v>
      </c>
      <c r="I3088" s="11" t="s">
        <v>5091</v>
      </c>
      <c r="J3088" s="14">
        <f>VLOOKUP(Table15[[#This Row],[TechRequired]],OldTree!A:B,2,0)</f>
        <v>2</v>
      </c>
      <c r="K3088" s="22" t="s">
        <v>6012</v>
      </c>
      <c r="L3088" s="14" t="s">
        <v>8671</v>
      </c>
      <c r="N3088" s="11" t="str">
        <f>INDEX(TreeLookup!$C$1:$DE$21,MATCH(Table15[[#This Row],[CATEGORY]],TreeLookup!$C$1:$C$21,0),MATCH(Table15[[#This Row],[YEAR]],TreeLookup!$C$1:$DE$1,0))</f>
        <v>materialsScienceSatellite</v>
      </c>
      <c r="P3088" s="13" t="s">
        <v>6842</v>
      </c>
      <c r="Q3088" s="11" t="s">
        <v>2343</v>
      </c>
      <c r="S3088" s="11">
        <v>1957</v>
      </c>
      <c r="W3088" s="15"/>
    </row>
    <row r="3089" spans="1:34" x14ac:dyDescent="0.25">
      <c r="A3089" s="11" t="s">
        <v>235</v>
      </c>
      <c r="B3089" s="12" t="s">
        <v>2345</v>
      </c>
      <c r="C3089" s="11">
        <v>300</v>
      </c>
      <c r="D3089" s="11">
        <v>6000</v>
      </c>
      <c r="E3089" s="12" t="s">
        <v>2346</v>
      </c>
      <c r="F3089" s="11" t="s">
        <v>1298</v>
      </c>
      <c r="G3089" s="11" t="s">
        <v>1908</v>
      </c>
      <c r="H3089" s="11" t="s">
        <v>1903</v>
      </c>
      <c r="I3089" s="11" t="s">
        <v>1903</v>
      </c>
      <c r="J3089" s="14">
        <f>VLOOKUP(Table15[[#This Row],[TechRequired]],OldTree!A:B,2,0)</f>
        <v>1.5</v>
      </c>
      <c r="K3089" s="22" t="s">
        <v>8944</v>
      </c>
      <c r="L3089" s="14" t="s">
        <v>6811</v>
      </c>
      <c r="N3089" s="11" t="str">
        <f>INDEX(TreeLookup!$C$1:$DE$21,MATCH(Table15[[#This Row],[CATEGORY]],TreeLookup!$C$1:$C$21,0),MATCH(Table15[[#This Row],[YEAR]],TreeLookup!$C$1:$DE$1,0))</f>
        <v>earlyAvionics</v>
      </c>
      <c r="P3089" s="13" t="s">
        <v>6843</v>
      </c>
      <c r="Q3089" s="11" t="s">
        <v>6634</v>
      </c>
      <c r="S3089" s="11">
        <v>1958</v>
      </c>
      <c r="W3089" s="15"/>
      <c r="Z3089" s="11" t="s">
        <v>11286</v>
      </c>
    </row>
    <row r="3090" spans="1:34" x14ac:dyDescent="0.25">
      <c r="A3090" s="11" t="s">
        <v>2528</v>
      </c>
      <c r="B3090" s="12" t="s">
        <v>6971</v>
      </c>
      <c r="C3090" s="11">
        <v>240</v>
      </c>
      <c r="D3090" s="11">
        <v>6000</v>
      </c>
      <c r="E3090" s="12" t="s">
        <v>10015</v>
      </c>
      <c r="F3090" s="11" t="s">
        <v>1324</v>
      </c>
      <c r="G3090" s="11" t="s">
        <v>1909</v>
      </c>
      <c r="H3090" s="11" t="s">
        <v>1903</v>
      </c>
      <c r="I3090" s="11" t="s">
        <v>5091</v>
      </c>
      <c r="J3090" s="14">
        <f>VLOOKUP(Table15[[#This Row],[TechRequired]],OldTree!A:B,2,0)</f>
        <v>2</v>
      </c>
      <c r="K3090" s="22" t="s">
        <v>6012</v>
      </c>
      <c r="L3090" s="14" t="s">
        <v>8671</v>
      </c>
      <c r="N3090" s="11" t="str">
        <f>INDEX(TreeLookup!$C$1:$DE$21,MATCH(Table15[[#This Row],[CATEGORY]],TreeLookup!$C$1:$C$21,0),MATCH(Table15[[#This Row],[YEAR]],TreeLookup!$C$1:$DE$1,0))</f>
        <v>materialsScienceSatellite</v>
      </c>
      <c r="P3090" s="13" t="s">
        <v>6842</v>
      </c>
      <c r="Q3090" s="11" t="s">
        <v>6654</v>
      </c>
      <c r="S3090" s="11">
        <v>1957</v>
      </c>
      <c r="W3090" s="15"/>
    </row>
    <row r="3091" spans="1:34" x14ac:dyDescent="0.25">
      <c r="A3091" s="11" t="s">
        <v>381</v>
      </c>
      <c r="B3091" s="12" t="s">
        <v>4194</v>
      </c>
      <c r="C3091" s="11">
        <v>10</v>
      </c>
      <c r="D3091" s="11">
        <v>200</v>
      </c>
      <c r="E3091" s="12" t="s">
        <v>4195</v>
      </c>
      <c r="F3091" s="11" t="s">
        <v>1306</v>
      </c>
      <c r="G3091" s="11" t="s">
        <v>1381</v>
      </c>
      <c r="H3091" s="11" t="s">
        <v>1903</v>
      </c>
      <c r="I3091" s="11" t="s">
        <v>1903</v>
      </c>
      <c r="J3091" s="14">
        <f>VLOOKUP(Table15[[#This Row],[TechRequired]],OldTree!A:B,2,0)</f>
        <v>1</v>
      </c>
      <c r="K3091" s="22" t="s">
        <v>8944</v>
      </c>
      <c r="L3091" s="14" t="s">
        <v>6811</v>
      </c>
      <c r="N3091" s="11" t="str">
        <f>INDEX(TreeLookup!$C$1:$DE$21,MATCH(Table15[[#This Row],[CATEGORY]],TreeLookup!$C$1:$C$21,0),MATCH(Table15[[#This Row],[YEAR]],TreeLookup!$C$1:$DE$1,0))</f>
        <v>avionicsPrototypes</v>
      </c>
      <c r="P3091" s="13" t="s">
        <v>6843</v>
      </c>
      <c r="Q3091" s="11" t="s">
        <v>6654</v>
      </c>
      <c r="S3091" s="11">
        <v>1955</v>
      </c>
      <c r="W3091" s="15"/>
      <c r="Y3091" s="11" t="s">
        <v>11029</v>
      </c>
      <c r="Z3091" s="11" t="s">
        <v>11286</v>
      </c>
    </row>
    <row r="3092" spans="1:34" x14ac:dyDescent="0.25">
      <c r="A3092" s="11" t="s">
        <v>1118</v>
      </c>
      <c r="B3092" s="12" t="s">
        <v>4192</v>
      </c>
      <c r="C3092" s="11">
        <v>1</v>
      </c>
      <c r="D3092" s="11">
        <v>20</v>
      </c>
      <c r="E3092" s="12" t="s">
        <v>4193</v>
      </c>
      <c r="F3092" s="11" t="s">
        <v>1372</v>
      </c>
      <c r="G3092" s="11" t="s">
        <v>1381</v>
      </c>
      <c r="H3092" s="11" t="s">
        <v>1903</v>
      </c>
      <c r="I3092" s="11" t="s">
        <v>1903</v>
      </c>
      <c r="J3092" s="14">
        <f>VLOOKUP(Table15[[#This Row],[TechRequired]],OldTree!A:B,2,0)</f>
        <v>0</v>
      </c>
      <c r="K3092" s="22" t="s">
        <v>8949</v>
      </c>
      <c r="L3092" s="14" t="s">
        <v>6827</v>
      </c>
      <c r="N3092" s="11" t="str">
        <f>INDEX(TreeLookup!$C$1:$DE$21,MATCH(Table15[[#This Row],[CATEGORY]],TreeLookup!$C$1:$C$21,0),MATCH(Table15[[#This Row],[YEAR]],TreeLookup!$C$1:$DE$1,0))</f>
        <v>start</v>
      </c>
      <c r="P3092" s="13" t="s">
        <v>6843</v>
      </c>
      <c r="Q3092" s="11"/>
      <c r="S3092" s="11">
        <v>0</v>
      </c>
      <c r="U3092" s="11">
        <v>400000</v>
      </c>
      <c r="W3092" s="15"/>
      <c r="AH3092" s="11" t="s">
        <v>11286</v>
      </c>
    </row>
    <row r="3093" spans="1:34" x14ac:dyDescent="0.25">
      <c r="A3093" s="11" t="s">
        <v>2139</v>
      </c>
      <c r="B3093" s="12" t="s">
        <v>8435</v>
      </c>
      <c r="C3093" s="11">
        <v>400</v>
      </c>
      <c r="D3093" s="11">
        <v>4550</v>
      </c>
      <c r="E3093" s="12" t="s">
        <v>2140</v>
      </c>
      <c r="F3093" s="11" t="s">
        <v>1341</v>
      </c>
      <c r="G3093" s="11" t="s">
        <v>5487</v>
      </c>
      <c r="H3093" s="11" t="s">
        <v>5091</v>
      </c>
      <c r="I3093" s="11" t="s">
        <v>5091</v>
      </c>
      <c r="J3093" s="14">
        <f>VLOOKUP(Table15[[#This Row],[TechRequired]],OldTree!A:B,2,0)</f>
        <v>7</v>
      </c>
      <c r="K3093" s="14"/>
      <c r="L3093" s="14"/>
      <c r="N3093" s="11" t="e">
        <f>INDEX(TreeLookup!$C$1:$DE$21,MATCH(Table15[[#This Row],[CATEGORY]],TreeLookup!$C$1:$C$21,0),MATCH(Table15[[#This Row],[YEAR]],TreeLookup!$C$1:$DE$1,0))</f>
        <v>#N/A</v>
      </c>
      <c r="O3093" s="11" t="s">
        <v>1903</v>
      </c>
      <c r="Q3093" s="11"/>
    </row>
    <row r="3094" spans="1:34" x14ac:dyDescent="0.25">
      <c r="A3094" s="11" t="s">
        <v>1836</v>
      </c>
      <c r="B3094" s="12" t="s">
        <v>7260</v>
      </c>
      <c r="C3094" s="11">
        <v>800</v>
      </c>
      <c r="D3094" s="11">
        <v>1000</v>
      </c>
      <c r="E3094" s="12" t="s">
        <v>10102</v>
      </c>
      <c r="F3094" s="11" t="s">
        <v>1326</v>
      </c>
      <c r="G3094" s="11" t="s">
        <v>1900</v>
      </c>
      <c r="H3094" s="11" t="s">
        <v>1903</v>
      </c>
      <c r="I3094" s="11" t="s">
        <v>5091</v>
      </c>
      <c r="J3094" s="14">
        <f>VLOOKUP(Table15[[#This Row],[TechRequired]],OldTree!A:B,2,0)</f>
        <v>5</v>
      </c>
      <c r="K3094" s="23" t="s">
        <v>8953</v>
      </c>
      <c r="L3094" s="14"/>
      <c r="N3094" s="11" t="str">
        <f>INDEX(TreeLookup!$C$1:$DE$21,MATCH(Table15[[#This Row],[CATEGORY]],TreeLookup!$C$1:$C$21,0),MATCH(Table15[[#This Row],[YEAR]],TreeLookup!$C$1:$DE$1,0))</f>
        <v>solids1986</v>
      </c>
      <c r="P3094" s="13" t="s">
        <v>6842</v>
      </c>
      <c r="Q3094" s="11" t="s">
        <v>6127</v>
      </c>
      <c r="S3094" s="11">
        <v>1989</v>
      </c>
      <c r="W3094" s="15"/>
      <c r="AE3094" s="11" t="s">
        <v>11286</v>
      </c>
    </row>
    <row r="3095" spans="1:34" x14ac:dyDescent="0.25">
      <c r="A3095" s="11" t="s">
        <v>981</v>
      </c>
      <c r="B3095" s="12" t="s">
        <v>1832</v>
      </c>
      <c r="C3095" s="11">
        <v>7350</v>
      </c>
      <c r="D3095" s="11">
        <v>147000</v>
      </c>
      <c r="E3095" s="12" t="s">
        <v>4596</v>
      </c>
      <c r="F3095" s="11" t="s">
        <v>1367</v>
      </c>
      <c r="G3095" s="11" t="s">
        <v>1900</v>
      </c>
      <c r="H3095" s="11" t="s">
        <v>1903</v>
      </c>
      <c r="I3095" s="11" t="s">
        <v>1903</v>
      </c>
      <c r="J3095" s="14">
        <f>VLOOKUP(Table15[[#This Row],[TechRequired]],OldTree!A:B,2,0)</f>
        <v>7</v>
      </c>
      <c r="K3095" s="23" t="s">
        <v>8953</v>
      </c>
      <c r="L3095" s="14"/>
      <c r="N3095" s="11" t="str">
        <f>INDEX(TreeLookup!$C$1:$DE$21,MATCH(Table15[[#This Row],[CATEGORY]],TreeLookup!$C$1:$C$21,0),MATCH(Table15[[#This Row],[YEAR]],TreeLookup!$C$1:$DE$1,0))</f>
        <v>solids1986</v>
      </c>
      <c r="P3095" s="13" t="s">
        <v>6843</v>
      </c>
      <c r="Q3095" s="11" t="s">
        <v>6422</v>
      </c>
      <c r="R3095" s="21" t="s">
        <v>1832</v>
      </c>
      <c r="S3095" s="11">
        <v>1989</v>
      </c>
      <c r="W3095" s="15"/>
      <c r="Y3095" s="11" t="s">
        <v>11030</v>
      </c>
      <c r="AE3095" s="11" t="s">
        <v>11286</v>
      </c>
    </row>
    <row r="3096" spans="1:34" x14ac:dyDescent="0.25">
      <c r="A3096" s="11" t="s">
        <v>988</v>
      </c>
      <c r="B3096" s="12" t="s">
        <v>1832</v>
      </c>
      <c r="C3096" s="11">
        <v>7200</v>
      </c>
      <c r="D3096" s="11">
        <v>144000</v>
      </c>
      <c r="E3096" s="12" t="s">
        <v>2887</v>
      </c>
      <c r="F3096" s="11" t="s">
        <v>1367</v>
      </c>
      <c r="G3096" s="11" t="s">
        <v>1912</v>
      </c>
      <c r="H3096" s="11" t="s">
        <v>1903</v>
      </c>
      <c r="I3096" s="11" t="s">
        <v>1903</v>
      </c>
      <c r="J3096" s="14">
        <f>VLOOKUP(Table15[[#This Row],[TechRequired]],OldTree!A:B,2,0)</f>
        <v>7</v>
      </c>
      <c r="K3096" s="23" t="s">
        <v>8953</v>
      </c>
      <c r="L3096" s="14"/>
      <c r="N3096" s="11" t="str">
        <f>INDEX(TreeLookup!$C$1:$DE$21,MATCH(Table15[[#This Row],[CATEGORY]],TreeLookup!$C$1:$C$21,0),MATCH(Table15[[#This Row],[YEAR]],TreeLookup!$C$1:$DE$1,0))</f>
        <v>solids1992</v>
      </c>
      <c r="P3096" s="13" t="s">
        <v>6843</v>
      </c>
      <c r="Q3096" s="11" t="s">
        <v>6736</v>
      </c>
      <c r="S3096" s="11">
        <v>1997</v>
      </c>
      <c r="W3096" s="15"/>
      <c r="Y3096" s="11" t="s">
        <v>11030</v>
      </c>
      <c r="AE3096" s="11" t="s">
        <v>11286</v>
      </c>
    </row>
    <row r="3097" spans="1:34" x14ac:dyDescent="0.25">
      <c r="A3097" s="11" t="s">
        <v>6374</v>
      </c>
      <c r="B3097" s="12" t="s">
        <v>6374</v>
      </c>
      <c r="G3097" s="11" t="s">
        <v>6059</v>
      </c>
      <c r="H3097" s="11" t="s">
        <v>1903</v>
      </c>
      <c r="J3097" s="16" t="e">
        <f>VLOOKUP(Table15[[#This Row],[TechRequired]],OldTree!A:B,2,0)</f>
        <v>#N/A</v>
      </c>
      <c r="K3097" s="22" t="s">
        <v>8946</v>
      </c>
      <c r="L3097" s="16"/>
      <c r="M3097" s="14">
        <v>10</v>
      </c>
      <c r="N3097" s="11" t="str">
        <f>INDEX(TreeLookup!$C$1:$DE$21,MATCH(Table15[[#This Row],[CATEGORY]],TreeLookup!$C$1:$C$21,0),MATCH(Table15[[#This Row],[YEAR]],TreeLookup!$C$1:$DE$1,0))</f>
        <v>modernCapsules</v>
      </c>
      <c r="Q3097" s="11" t="s">
        <v>1629</v>
      </c>
      <c r="R3097" s="11" t="s">
        <v>1631</v>
      </c>
      <c r="S3097" s="11">
        <v>2018</v>
      </c>
    </row>
    <row r="3098" spans="1:34" x14ac:dyDescent="0.25">
      <c r="A3098" s="11" t="s">
        <v>9862</v>
      </c>
      <c r="B3098" s="12" t="s">
        <v>1832</v>
      </c>
      <c r="C3098" s="11">
        <v>7350</v>
      </c>
      <c r="D3098" s="11">
        <v>147000</v>
      </c>
      <c r="E3098" s="12" t="s">
        <v>4596</v>
      </c>
      <c r="G3098" s="21" t="s">
        <v>11291</v>
      </c>
      <c r="H3098" s="21" t="s">
        <v>1903</v>
      </c>
      <c r="I3098" s="21" t="s">
        <v>1903</v>
      </c>
      <c r="J3098" s="16" t="e">
        <f>VLOOKUP(Table15[[#This Row],[TechRequired]],OldTree!A:B,2,0)</f>
        <v>#N/A</v>
      </c>
      <c r="K3098" s="38" t="s">
        <v>8953</v>
      </c>
      <c r="L3098" s="16"/>
      <c r="N3098" s="17" t="str">
        <f>INDEX(TreeLookup!$C$1:$DE$21,MATCH(Table15[[#This Row],[CATEGORY]],TreeLookup!$C$1:$C$21,0),MATCH(Table15[[#This Row],[YEAR]],TreeLookup!$C$1:$DE$1,0))</f>
        <v>solids1986</v>
      </c>
      <c r="P3098" s="25" t="s">
        <v>6843</v>
      </c>
      <c r="Q3098" s="11" t="s">
        <v>6422</v>
      </c>
      <c r="R3098" s="11" t="s">
        <v>1832</v>
      </c>
      <c r="S3098" s="11">
        <v>1989</v>
      </c>
      <c r="Y3098" s="11" t="s">
        <v>11030</v>
      </c>
      <c r="AE3098" s="11" t="s">
        <v>11286</v>
      </c>
    </row>
    <row r="3099" spans="1:34" x14ac:dyDescent="0.25">
      <c r="A3099" s="11" t="s">
        <v>989</v>
      </c>
      <c r="B3099" s="12" t="s">
        <v>2888</v>
      </c>
      <c r="C3099" s="11">
        <v>150</v>
      </c>
      <c r="D3099" s="11">
        <v>3000</v>
      </c>
      <c r="E3099" s="12" t="s">
        <v>2889</v>
      </c>
      <c r="F3099" s="11" t="s">
        <v>1367</v>
      </c>
      <c r="G3099" s="11" t="s">
        <v>1912</v>
      </c>
      <c r="H3099" s="11" t="s">
        <v>1903</v>
      </c>
      <c r="I3099" s="11" t="s">
        <v>1903</v>
      </c>
      <c r="J3099" s="14">
        <f>VLOOKUP(Table15[[#This Row],[TechRequired]],OldTree!A:B,2,0)</f>
        <v>7</v>
      </c>
      <c r="K3099" s="23" t="s">
        <v>8953</v>
      </c>
      <c r="L3099" s="14"/>
      <c r="N3099" s="11" t="str">
        <f>INDEX(TreeLookup!$C$1:$DE$21,MATCH(Table15[[#This Row],[CATEGORY]],TreeLookup!$C$1:$C$21,0),MATCH(Table15[[#This Row],[YEAR]],TreeLookup!$C$1:$DE$1,0))</f>
        <v>solids1992</v>
      </c>
      <c r="P3099" s="13" t="s">
        <v>6843</v>
      </c>
      <c r="Q3099" s="11" t="s">
        <v>6736</v>
      </c>
      <c r="S3099" s="11">
        <v>1997</v>
      </c>
      <c r="W3099" s="15"/>
      <c r="AE3099" s="11" t="s">
        <v>11286</v>
      </c>
    </row>
    <row r="3100" spans="1:34" x14ac:dyDescent="0.25">
      <c r="A3100" s="11" t="s">
        <v>1569</v>
      </c>
      <c r="B3100" s="12" t="s">
        <v>7539</v>
      </c>
      <c r="C3100" s="11">
        <v>400</v>
      </c>
      <c r="D3100" s="11">
        <v>4200</v>
      </c>
      <c r="E3100" s="12" t="s">
        <v>10601</v>
      </c>
      <c r="F3100" s="11" t="s">
        <v>1362</v>
      </c>
      <c r="G3100" s="11" t="s">
        <v>1917</v>
      </c>
      <c r="H3100" s="11" t="s">
        <v>1903</v>
      </c>
      <c r="I3100" s="11" t="s">
        <v>5091</v>
      </c>
      <c r="J3100" s="14">
        <f>VLOOKUP(Table15[[#This Row],[TechRequired]],OldTree!A:B,2,0)</f>
        <v>4</v>
      </c>
      <c r="K3100" s="22" t="s">
        <v>8944</v>
      </c>
      <c r="L3100" s="14" t="s">
        <v>6811</v>
      </c>
      <c r="N3100" s="11" t="str">
        <f>INDEX(TreeLookup!$C$1:$DE$21,MATCH(Table15[[#This Row],[CATEGORY]],TreeLookup!$C$1:$C$21,0),MATCH(Table15[[#This Row],[YEAR]],TreeLookup!$C$1:$DE$1,0))</f>
        <v>internationalAvionics</v>
      </c>
      <c r="P3100" s="13" t="s">
        <v>6842</v>
      </c>
      <c r="Q3100" s="11" t="s">
        <v>6696</v>
      </c>
      <c r="S3100" s="11">
        <v>2005</v>
      </c>
      <c r="W3100" s="15"/>
    </row>
    <row r="3101" spans="1:34" x14ac:dyDescent="0.25">
      <c r="A3101" s="11" t="s">
        <v>634</v>
      </c>
      <c r="B3101" s="12" t="s">
        <v>3839</v>
      </c>
      <c r="C3101" s="11">
        <v>680</v>
      </c>
      <c r="D3101" s="11">
        <v>13600</v>
      </c>
      <c r="E3101" s="12" t="s">
        <v>3840</v>
      </c>
      <c r="F3101" s="11" t="s">
        <v>1324</v>
      </c>
      <c r="G3101" s="11" t="s">
        <v>1383</v>
      </c>
      <c r="H3101" s="11" t="s">
        <v>1903</v>
      </c>
      <c r="I3101" s="11" t="s">
        <v>1903</v>
      </c>
      <c r="J3101" s="14">
        <f>VLOOKUP(Table15[[#This Row],[TechRequired]],OldTree!A:B,2,0)</f>
        <v>2</v>
      </c>
      <c r="K3101" s="22" t="s">
        <v>8945</v>
      </c>
      <c r="L3101" s="14" t="s">
        <v>8674</v>
      </c>
      <c r="N3101" s="11" t="str">
        <f>INDEX(TreeLookup!$C$1:$DE$21,MATCH(Table15[[#This Row],[CATEGORY]],TreeLookup!$C$1:$C$21,0),MATCH(Table15[[#This Row],[YEAR]],TreeLookup!$C$1:$DE$1,0))</f>
        <v>orbitalRocketry1956</v>
      </c>
      <c r="P3101" s="13" t="s">
        <v>6843</v>
      </c>
      <c r="Q3101" s="11" t="s">
        <v>6659</v>
      </c>
      <c r="R3101" s="21" t="s">
        <v>6281</v>
      </c>
      <c r="S3101" s="11">
        <v>1956</v>
      </c>
      <c r="W3101" s="15"/>
      <c r="Y3101" s="11" t="s">
        <v>11046</v>
      </c>
      <c r="AD3101" s="11" t="s">
        <v>11286</v>
      </c>
    </row>
    <row r="3102" spans="1:34" x14ac:dyDescent="0.25">
      <c r="A3102" s="11" t="s">
        <v>635</v>
      </c>
      <c r="B3102" s="12" t="s">
        <v>3841</v>
      </c>
      <c r="C3102" s="11">
        <v>700</v>
      </c>
      <c r="D3102" s="11">
        <v>14000</v>
      </c>
      <c r="E3102" s="12" t="s">
        <v>3842</v>
      </c>
      <c r="F3102" s="11" t="s">
        <v>1324</v>
      </c>
      <c r="G3102" s="11" t="s">
        <v>1383</v>
      </c>
      <c r="H3102" s="11" t="s">
        <v>1903</v>
      </c>
      <c r="I3102" s="11" t="s">
        <v>1903</v>
      </c>
      <c r="J3102" s="14">
        <f>VLOOKUP(Table15[[#This Row],[TechRequired]],OldTree!A:B,2,0)</f>
        <v>2</v>
      </c>
      <c r="K3102" s="22" t="s">
        <v>8945</v>
      </c>
      <c r="L3102" s="14" t="s">
        <v>8676</v>
      </c>
      <c r="N3102" s="11" t="str">
        <f>INDEX(TreeLookup!$C$1:$DE$21,MATCH(Table15[[#This Row],[CATEGORY]],TreeLookup!$C$1:$C$21,0),MATCH(Table15[[#This Row],[YEAR]],TreeLookup!$C$1:$DE$1,0))</f>
        <v>orbitalRocketry1956</v>
      </c>
      <c r="P3102" s="13" t="s">
        <v>6843</v>
      </c>
      <c r="Q3102" s="11" t="s">
        <v>6659</v>
      </c>
      <c r="R3102" s="21" t="s">
        <v>6275</v>
      </c>
      <c r="S3102" s="11">
        <v>1956</v>
      </c>
      <c r="W3102" s="15"/>
      <c r="Y3102" s="11" t="s">
        <v>11047</v>
      </c>
      <c r="AD3102" s="11" t="s">
        <v>11286</v>
      </c>
    </row>
    <row r="3103" spans="1:34" x14ac:dyDescent="0.25">
      <c r="A3103" s="11" t="s">
        <v>3843</v>
      </c>
      <c r="B3103" s="24" t="s">
        <v>11320</v>
      </c>
      <c r="C3103" s="11">
        <v>2700</v>
      </c>
      <c r="D3103" s="11">
        <v>54000</v>
      </c>
      <c r="E3103" s="12" t="s">
        <v>5825</v>
      </c>
      <c r="F3103" s="11" t="s">
        <v>1370</v>
      </c>
      <c r="G3103" s="11" t="s">
        <v>1383</v>
      </c>
      <c r="H3103" s="11" t="s">
        <v>1903</v>
      </c>
      <c r="I3103" s="11" t="s">
        <v>1903</v>
      </c>
      <c r="J3103" s="14">
        <f>VLOOKUP(Table15[[#This Row],[TechRequired]],OldTree!A:B,2,0)</f>
        <v>7</v>
      </c>
      <c r="K3103" s="22" t="s">
        <v>8954</v>
      </c>
      <c r="L3103" s="14" t="s">
        <v>8674</v>
      </c>
      <c r="N3103" s="11" t="str">
        <f>INDEX(TreeLookup!$C$1:$DE$21,MATCH(Table15[[#This Row],[CATEGORY]],TreeLookup!$C$1:$C$21,0),MATCH(Table15[[#This Row],[YEAR]],TreeLookup!$C$1:$DE$1,0))</f>
        <v>stagedCombustion1998</v>
      </c>
      <c r="P3103" s="13" t="s">
        <v>6843</v>
      </c>
      <c r="Q3103" s="11" t="s">
        <v>6363</v>
      </c>
      <c r="S3103" s="11">
        <v>2002</v>
      </c>
      <c r="W3103" s="15"/>
      <c r="AD3103" s="11" t="s">
        <v>11286</v>
      </c>
    </row>
    <row r="3104" spans="1:34" x14ac:dyDescent="0.25">
      <c r="A3104" s="11" t="s">
        <v>884</v>
      </c>
      <c r="B3104" s="12" t="s">
        <v>4257</v>
      </c>
      <c r="C3104" s="11">
        <v>330</v>
      </c>
      <c r="D3104" s="11">
        <v>6600</v>
      </c>
      <c r="E3104" s="12" t="s">
        <v>4258</v>
      </c>
      <c r="F3104" s="11" t="s">
        <v>1354</v>
      </c>
      <c r="G3104" s="11" t="s">
        <v>1381</v>
      </c>
      <c r="H3104" s="11" t="s">
        <v>1903</v>
      </c>
      <c r="I3104" s="11" t="s">
        <v>1903</v>
      </c>
      <c r="J3104" s="14">
        <f>VLOOKUP(Table15[[#This Row],[TechRequired]],OldTree!A:B,2,0)</f>
        <v>10</v>
      </c>
      <c r="K3104" s="22" t="s">
        <v>8948</v>
      </c>
      <c r="L3104" s="14" t="s">
        <v>8872</v>
      </c>
      <c r="M3104" s="14">
        <v>10</v>
      </c>
      <c r="N3104" s="11" t="str">
        <f>INDEX(TreeLookup!$C$1:$DE$21,MATCH(Table15[[#This Row],[CATEGORY]],TreeLookup!$C$1:$C$21,0),MATCH(Table15[[#This Row],[YEAR]],TreeLookup!$C$1:$DE$1,0))</f>
        <v>improvedOrbitalConstruction</v>
      </c>
      <c r="P3104" s="13" t="s">
        <v>6843</v>
      </c>
      <c r="Q3104" s="11"/>
      <c r="S3104" s="11">
        <v>2004</v>
      </c>
      <c r="W3104" s="15"/>
    </row>
    <row r="3105" spans="1:39" x14ac:dyDescent="0.25">
      <c r="A3105" s="11" t="s">
        <v>743</v>
      </c>
      <c r="B3105" s="12" t="s">
        <v>3484</v>
      </c>
      <c r="C3105" s="17">
        <v>1300</v>
      </c>
      <c r="D3105" s="17">
        <v>60000</v>
      </c>
      <c r="E3105" s="12" t="s">
        <v>3844</v>
      </c>
      <c r="F3105" s="11" t="s">
        <v>1333</v>
      </c>
      <c r="G3105" s="11" t="s">
        <v>1383</v>
      </c>
      <c r="H3105" s="11" t="s">
        <v>1903</v>
      </c>
      <c r="I3105" s="11" t="s">
        <v>1903</v>
      </c>
      <c r="J3105" s="14">
        <f>VLOOKUP(Table15[[#This Row],[TechRequired]],OldTree!A:B,2,0)</f>
        <v>3</v>
      </c>
      <c r="K3105" s="23" t="s">
        <v>8955</v>
      </c>
      <c r="L3105" s="14" t="s">
        <v>8672</v>
      </c>
      <c r="N3105" s="11" t="str">
        <f>INDEX(TreeLookup!$C$1:$DE$21,MATCH(Table15[[#This Row],[CATEGORY]],TreeLookup!$C$1:$C$21,0),MATCH(Table15[[#This Row],[YEAR]],TreeLookup!$C$1:$DE$1,0))</f>
        <v>prototypeHydrolox</v>
      </c>
      <c r="P3105" s="13" t="s">
        <v>6843</v>
      </c>
      <c r="Q3105" s="11" t="s">
        <v>6583</v>
      </c>
      <c r="R3105" s="21" t="s">
        <v>9709</v>
      </c>
      <c r="S3105" s="11">
        <v>1962</v>
      </c>
      <c r="W3105" s="15"/>
      <c r="Y3105" s="11" t="s">
        <v>11008</v>
      </c>
      <c r="AD3105" s="11" t="s">
        <v>11286</v>
      </c>
      <c r="AM3105" s="11" t="s">
        <v>11286</v>
      </c>
    </row>
    <row r="3106" spans="1:39" x14ac:dyDescent="0.25">
      <c r="A3106" s="11" t="s">
        <v>761</v>
      </c>
      <c r="B3106" s="12" t="s">
        <v>3847</v>
      </c>
      <c r="C3106" s="17">
        <v>1300</v>
      </c>
      <c r="D3106" s="17">
        <v>26000</v>
      </c>
      <c r="E3106" s="12" t="s">
        <v>3848</v>
      </c>
      <c r="F3106" s="11" t="s">
        <v>1336</v>
      </c>
      <c r="G3106" s="11" t="s">
        <v>1383</v>
      </c>
      <c r="H3106" s="11" t="s">
        <v>1903</v>
      </c>
      <c r="I3106" s="11" t="s">
        <v>1903</v>
      </c>
      <c r="J3106" s="14">
        <f>VLOOKUP(Table15[[#This Row],[TechRequired]],OldTree!A:B,2,0)</f>
        <v>6</v>
      </c>
      <c r="K3106" s="23" t="s">
        <v>8955</v>
      </c>
      <c r="L3106" s="14" t="s">
        <v>8672</v>
      </c>
      <c r="N3106" s="11" t="str">
        <f>INDEX(TreeLookup!$C$1:$DE$21,MATCH(Table15[[#This Row],[CATEGORY]],TreeLookup!$C$1:$C$21,0),MATCH(Table15[[#This Row],[YEAR]],TreeLookup!$C$1:$DE$1,0))</f>
        <v>hydrolox1992</v>
      </c>
      <c r="P3106" s="13" t="s">
        <v>6843</v>
      </c>
      <c r="Q3106" s="11" t="s">
        <v>6722</v>
      </c>
      <c r="R3106" s="21" t="s">
        <v>9710</v>
      </c>
      <c r="S3106" s="11">
        <v>1992</v>
      </c>
      <c r="W3106" s="15"/>
      <c r="AD3106" s="11" t="s">
        <v>11286</v>
      </c>
      <c r="AM3106" s="11" t="s">
        <v>11286</v>
      </c>
    </row>
    <row r="3107" spans="1:39" x14ac:dyDescent="0.25">
      <c r="A3107" s="11" t="s">
        <v>769</v>
      </c>
      <c r="B3107" s="12" t="s">
        <v>3849</v>
      </c>
      <c r="C3107" s="17">
        <v>1300</v>
      </c>
      <c r="D3107" s="17">
        <v>26000</v>
      </c>
      <c r="E3107" s="12" t="s">
        <v>3850</v>
      </c>
      <c r="F3107" s="11" t="s">
        <v>1337</v>
      </c>
      <c r="G3107" s="11" t="s">
        <v>1383</v>
      </c>
      <c r="H3107" s="11" t="s">
        <v>1903</v>
      </c>
      <c r="I3107" s="11" t="s">
        <v>1903</v>
      </c>
      <c r="J3107" s="14">
        <f>VLOOKUP(Table15[[#This Row],[TechRequired]],OldTree!A:B,2,0)</f>
        <v>7</v>
      </c>
      <c r="K3107" s="23" t="s">
        <v>8955</v>
      </c>
      <c r="L3107" s="14" t="s">
        <v>8672</v>
      </c>
      <c r="N3107" s="11" t="str">
        <f>INDEX(TreeLookup!$C$1:$DE$21,MATCH(Table15[[#This Row],[CATEGORY]],TreeLookup!$C$1:$C$21,0),MATCH(Table15[[#This Row],[YEAR]],TreeLookup!$C$1:$DE$1,0))</f>
        <v>hydrolox1992</v>
      </c>
      <c r="P3107" s="13" t="s">
        <v>6843</v>
      </c>
      <c r="Q3107" s="11" t="s">
        <v>6723</v>
      </c>
      <c r="R3107" s="21" t="s">
        <v>9711</v>
      </c>
      <c r="S3107" s="11">
        <v>1993</v>
      </c>
      <c r="W3107" s="15"/>
      <c r="AD3107" s="11" t="s">
        <v>11286</v>
      </c>
      <c r="AM3107" s="11" t="s">
        <v>11286</v>
      </c>
    </row>
    <row r="3108" spans="1:39" x14ac:dyDescent="0.25">
      <c r="A3108" s="11" t="s">
        <v>782</v>
      </c>
      <c r="B3108" s="12" t="s">
        <v>3851</v>
      </c>
      <c r="C3108" s="17">
        <v>3800</v>
      </c>
      <c r="D3108" s="17">
        <v>76000</v>
      </c>
      <c r="E3108" s="12" t="s">
        <v>3852</v>
      </c>
      <c r="F3108" s="11" t="s">
        <v>1338</v>
      </c>
      <c r="G3108" s="11" t="s">
        <v>1383</v>
      </c>
      <c r="H3108" s="11" t="s">
        <v>1903</v>
      </c>
      <c r="I3108" s="11" t="s">
        <v>1903</v>
      </c>
      <c r="J3108" s="14">
        <f>VLOOKUP(Table15[[#This Row],[TechRequired]],OldTree!A:B,2,0)</f>
        <v>8</v>
      </c>
      <c r="K3108" s="23" t="s">
        <v>8955</v>
      </c>
      <c r="L3108" s="14" t="s">
        <v>8672</v>
      </c>
      <c r="N3108" s="11" t="str">
        <f>INDEX(TreeLookup!$C$1:$DE$21,MATCH(Table15[[#This Row],[CATEGORY]],TreeLookup!$C$1:$C$21,0),MATCH(Table15[[#This Row],[YEAR]],TreeLookup!$C$1:$DE$1,0))</f>
        <v>hydrolox1998</v>
      </c>
      <c r="P3108" s="13" t="s">
        <v>6843</v>
      </c>
      <c r="Q3108" s="11" t="s">
        <v>6153</v>
      </c>
      <c r="R3108" s="21" t="s">
        <v>9712</v>
      </c>
      <c r="S3108" s="11">
        <v>2002</v>
      </c>
      <c r="W3108" s="15"/>
      <c r="Y3108" s="11" t="s">
        <v>11009</v>
      </c>
      <c r="AD3108" s="11" t="s">
        <v>11286</v>
      </c>
      <c r="AM3108" s="11" t="s">
        <v>11286</v>
      </c>
    </row>
    <row r="3109" spans="1:39" x14ac:dyDescent="0.25">
      <c r="A3109" s="11" t="s">
        <v>762</v>
      </c>
      <c r="B3109" s="12" t="s">
        <v>3014</v>
      </c>
      <c r="C3109" s="17">
        <v>5700</v>
      </c>
      <c r="D3109" s="17">
        <v>114000</v>
      </c>
      <c r="E3109" s="12" t="s">
        <v>3855</v>
      </c>
      <c r="F3109" s="11" t="s">
        <v>1336</v>
      </c>
      <c r="G3109" s="11" t="s">
        <v>1383</v>
      </c>
      <c r="H3109" s="11" t="s">
        <v>1903</v>
      </c>
      <c r="I3109" s="11" t="s">
        <v>1903</v>
      </c>
      <c r="J3109" s="14">
        <f>VLOOKUP(Table15[[#This Row],[TechRequired]],OldTree!A:B,2,0)</f>
        <v>6</v>
      </c>
      <c r="K3109" s="22" t="s">
        <v>8955</v>
      </c>
      <c r="L3109" s="14" t="s">
        <v>8674</v>
      </c>
      <c r="N3109" s="11" t="str">
        <f>INDEX(TreeLookup!$C$1:$DE$21,MATCH(Table15[[#This Row],[CATEGORY]],TreeLookup!$C$1:$C$21,0),MATCH(Table15[[#This Row],[YEAR]],TreeLookup!$C$1:$DE$1,0))</f>
        <v>hydrolox1981</v>
      </c>
      <c r="P3109" s="13" t="s">
        <v>6843</v>
      </c>
      <c r="Q3109" s="11" t="s">
        <v>6077</v>
      </c>
      <c r="R3109" s="21" t="s">
        <v>760</v>
      </c>
      <c r="S3109" s="11">
        <v>1981</v>
      </c>
      <c r="W3109" s="15"/>
      <c r="Y3109" s="11" t="s">
        <v>11011</v>
      </c>
      <c r="AD3109" s="11" t="s">
        <v>11286</v>
      </c>
      <c r="AM3109" s="11" t="s">
        <v>11286</v>
      </c>
    </row>
    <row r="3110" spans="1:39" x14ac:dyDescent="0.25">
      <c r="A3110" s="11" t="s">
        <v>770</v>
      </c>
      <c r="B3110" s="12" t="s">
        <v>3018</v>
      </c>
      <c r="C3110" s="17">
        <v>2850</v>
      </c>
      <c r="D3110" s="17">
        <v>57000</v>
      </c>
      <c r="E3110" s="12" t="s">
        <v>3856</v>
      </c>
      <c r="F3110" s="11" t="s">
        <v>1337</v>
      </c>
      <c r="G3110" s="11" t="s">
        <v>1383</v>
      </c>
      <c r="H3110" s="11" t="s">
        <v>1903</v>
      </c>
      <c r="I3110" s="11" t="s">
        <v>1903</v>
      </c>
      <c r="J3110" s="14">
        <f>VLOOKUP(Table15[[#This Row],[TechRequired]],OldTree!A:B,2,0)</f>
        <v>7</v>
      </c>
      <c r="K3110" s="23" t="s">
        <v>8955</v>
      </c>
      <c r="L3110" s="14" t="s">
        <v>8674</v>
      </c>
      <c r="N3110" s="11" t="str">
        <f>INDEX(TreeLookup!$C$1:$DE$21,MATCH(Table15[[#This Row],[CATEGORY]],TreeLookup!$C$1:$C$21,0),MATCH(Table15[[#This Row],[YEAR]],TreeLookup!$C$1:$DE$1,0))</f>
        <v>hydrolox1998</v>
      </c>
      <c r="P3110" s="13" t="s">
        <v>6843</v>
      </c>
      <c r="Q3110" s="11" t="s">
        <v>6153</v>
      </c>
      <c r="R3110" s="21" t="s">
        <v>6371</v>
      </c>
      <c r="S3110" s="11">
        <v>2002</v>
      </c>
      <c r="W3110" s="15"/>
      <c r="Y3110" s="11" t="s">
        <v>11012</v>
      </c>
      <c r="AD3110" s="11" t="s">
        <v>11286</v>
      </c>
      <c r="AM3110" s="11" t="s">
        <v>11286</v>
      </c>
    </row>
    <row r="3111" spans="1:39" x14ac:dyDescent="0.25">
      <c r="A3111" s="11" t="s">
        <v>944</v>
      </c>
      <c r="B3111" s="12" t="s">
        <v>3857</v>
      </c>
      <c r="C3111" s="11">
        <v>62</v>
      </c>
      <c r="D3111" s="11">
        <v>1240</v>
      </c>
      <c r="E3111" s="12" t="s">
        <v>3858</v>
      </c>
      <c r="F3111" s="11" t="s">
        <v>1363</v>
      </c>
      <c r="G3111" s="11" t="s">
        <v>1383</v>
      </c>
      <c r="H3111" s="11" t="s">
        <v>1903</v>
      </c>
      <c r="I3111" s="11" t="s">
        <v>1903</v>
      </c>
      <c r="J3111" s="14">
        <f>VLOOKUP(Table15[[#This Row],[TechRequired]],OldTree!A:B,2,0)</f>
        <v>7</v>
      </c>
      <c r="K3111" s="23" t="s">
        <v>6812</v>
      </c>
      <c r="L3111" s="14" t="s">
        <v>8677</v>
      </c>
      <c r="N3111" s="11" t="str">
        <f>INDEX(TreeLookup!$C$1:$DE$21,MATCH(Table15[[#This Row],[CATEGORY]],TreeLookup!$C$1:$C$21,0),MATCH(Table15[[#This Row],[YEAR]],TreeLookup!$C$1:$DE$1,0))</f>
        <v>gridFins</v>
      </c>
      <c r="P3111" s="13" t="s">
        <v>6843</v>
      </c>
      <c r="Q3111" s="11" t="s">
        <v>6487</v>
      </c>
      <c r="R3111" s="21" t="s">
        <v>3857</v>
      </c>
      <c r="S3111" s="11">
        <v>2018</v>
      </c>
      <c r="W3111" s="15"/>
      <c r="Y3111" s="11" t="s">
        <v>11033</v>
      </c>
      <c r="AC3111" s="11" t="s">
        <v>11286</v>
      </c>
    </row>
    <row r="3112" spans="1:39" x14ac:dyDescent="0.25">
      <c r="A3112" s="11" t="s">
        <v>783</v>
      </c>
      <c r="B3112" s="12" t="s">
        <v>3853</v>
      </c>
      <c r="C3112" s="17">
        <v>4800</v>
      </c>
      <c r="D3112" s="17">
        <v>96000</v>
      </c>
      <c r="E3112" s="12" t="s">
        <v>3854</v>
      </c>
      <c r="F3112" s="11" t="s">
        <v>1338</v>
      </c>
      <c r="G3112" s="21" t="s">
        <v>11264</v>
      </c>
      <c r="H3112" s="11" t="s">
        <v>1903</v>
      </c>
      <c r="I3112" s="11" t="s">
        <v>1903</v>
      </c>
      <c r="J3112" s="14">
        <f>VLOOKUP(Table15[[#This Row],[TechRequired]],OldTree!A:B,2,0)</f>
        <v>8</v>
      </c>
      <c r="K3112" s="23" t="s">
        <v>8955</v>
      </c>
      <c r="L3112" s="14" t="s">
        <v>8672</v>
      </c>
      <c r="N3112" s="11" t="str">
        <f>INDEX(TreeLookup!$C$1:$DE$21,MATCH(Table15[[#This Row],[CATEGORY]],TreeLookup!$C$1:$C$21,0),MATCH(Table15[[#This Row],[YEAR]],TreeLookup!$C$1:$DE$1,0))</f>
        <v>hydroloxNF</v>
      </c>
      <c r="P3112" s="13" t="s">
        <v>6843</v>
      </c>
      <c r="Q3112" s="11" t="s">
        <v>6758</v>
      </c>
      <c r="R3112" s="21" t="s">
        <v>9713</v>
      </c>
      <c r="S3112" s="11">
        <v>2020</v>
      </c>
      <c r="W3112" s="15"/>
      <c r="AD3112" s="11" t="s">
        <v>11286</v>
      </c>
      <c r="AM3112" s="11" t="s">
        <v>11286</v>
      </c>
    </row>
    <row r="3113" spans="1:39" x14ac:dyDescent="0.25">
      <c r="A3113" s="11" t="s">
        <v>3913</v>
      </c>
      <c r="B3113" s="12" t="s">
        <v>7308</v>
      </c>
      <c r="C3113" s="11">
        <v>4000</v>
      </c>
      <c r="D3113" s="11">
        <v>8000</v>
      </c>
      <c r="E3113" s="12" t="s">
        <v>3914</v>
      </c>
      <c r="F3113" s="11" t="s">
        <v>1327</v>
      </c>
      <c r="G3113" s="11" t="s">
        <v>1383</v>
      </c>
      <c r="H3113" s="11" t="s">
        <v>5091</v>
      </c>
      <c r="I3113" s="11" t="s">
        <v>5091</v>
      </c>
      <c r="J3113" s="14">
        <f>VLOOKUP(Table15[[#This Row],[TechRequired]],OldTree!A:B,2,0)</f>
        <v>5</v>
      </c>
      <c r="K3113" s="14"/>
      <c r="L3113" s="14" t="s">
        <v>8665</v>
      </c>
      <c r="N3113" s="11" t="e">
        <f>INDEX(TreeLookup!$C$1:$DE$21,MATCH(Table15[[#This Row],[CATEGORY]],TreeLookup!$C$1:$C$21,0),MATCH(Table15[[#This Row],[YEAR]],TreeLookup!$C$1:$DE$1,0))</f>
        <v>#N/A</v>
      </c>
      <c r="O3113" s="11" t="s">
        <v>1903</v>
      </c>
      <c r="P3113" s="13" t="s">
        <v>6842</v>
      </c>
      <c r="Q3113" s="12" t="s">
        <v>6077</v>
      </c>
      <c r="S3113" s="11">
        <v>1981</v>
      </c>
    </row>
    <row r="3114" spans="1:39" x14ac:dyDescent="0.25">
      <c r="A3114" s="11" t="s">
        <v>3915</v>
      </c>
      <c r="B3114" s="12" t="s">
        <v>7309</v>
      </c>
      <c r="C3114" s="11">
        <v>4000</v>
      </c>
      <c r="D3114" s="11">
        <v>8000</v>
      </c>
      <c r="E3114" s="12" t="s">
        <v>3916</v>
      </c>
      <c r="F3114" s="11" t="s">
        <v>1327</v>
      </c>
      <c r="G3114" s="11" t="s">
        <v>1383</v>
      </c>
      <c r="H3114" s="11" t="s">
        <v>5091</v>
      </c>
      <c r="I3114" s="11" t="s">
        <v>5091</v>
      </c>
      <c r="J3114" s="14">
        <f>VLOOKUP(Table15[[#This Row],[TechRequired]],OldTree!A:B,2,0)</f>
        <v>5</v>
      </c>
      <c r="K3114" s="14"/>
      <c r="L3114" s="14" t="s">
        <v>8665</v>
      </c>
      <c r="N3114" s="11" t="e">
        <f>INDEX(TreeLookup!$C$1:$DE$21,MATCH(Table15[[#This Row],[CATEGORY]],TreeLookup!$C$1:$C$21,0),MATCH(Table15[[#This Row],[YEAR]],TreeLookup!$C$1:$DE$1,0))</f>
        <v>#N/A</v>
      </c>
      <c r="O3114" s="11" t="s">
        <v>1903</v>
      </c>
      <c r="P3114" s="13" t="s">
        <v>6842</v>
      </c>
      <c r="Q3114" s="12" t="s">
        <v>6077</v>
      </c>
      <c r="S3114" s="11">
        <v>1981</v>
      </c>
    </row>
    <row r="3115" spans="1:39" x14ac:dyDescent="0.25">
      <c r="A3115" s="11" t="s">
        <v>3917</v>
      </c>
      <c r="B3115" s="12" t="s">
        <v>7310</v>
      </c>
      <c r="C3115" s="11">
        <v>2500</v>
      </c>
      <c r="D3115" s="11">
        <v>10000</v>
      </c>
      <c r="E3115" s="12" t="s">
        <v>3918</v>
      </c>
      <c r="F3115" s="11" t="s">
        <v>1327</v>
      </c>
      <c r="G3115" s="11" t="s">
        <v>1383</v>
      </c>
      <c r="H3115" s="11" t="s">
        <v>5091</v>
      </c>
      <c r="I3115" s="11" t="s">
        <v>5091</v>
      </c>
      <c r="J3115" s="14">
        <f>VLOOKUP(Table15[[#This Row],[TechRequired]],OldTree!A:B,2,0)</f>
        <v>5</v>
      </c>
      <c r="K3115" s="14"/>
      <c r="L3115" s="14" t="s">
        <v>8665</v>
      </c>
      <c r="N3115" s="11" t="e">
        <f>INDEX(TreeLookup!$C$1:$DE$21,MATCH(Table15[[#This Row],[CATEGORY]],TreeLookup!$C$1:$C$21,0),MATCH(Table15[[#This Row],[YEAR]],TreeLookup!$C$1:$DE$1,0))</f>
        <v>#N/A</v>
      </c>
      <c r="O3115" s="11" t="s">
        <v>1903</v>
      </c>
      <c r="P3115" s="13" t="s">
        <v>6842</v>
      </c>
      <c r="Q3115" s="12" t="s">
        <v>6077</v>
      </c>
      <c r="S3115" s="11">
        <v>1981</v>
      </c>
    </row>
    <row r="3116" spans="1:39" x14ac:dyDescent="0.25">
      <c r="A3116" s="11" t="s">
        <v>115</v>
      </c>
      <c r="B3116" s="12" t="s">
        <v>3698</v>
      </c>
      <c r="C3116" s="11">
        <v>2000</v>
      </c>
      <c r="D3116" s="11">
        <v>70000</v>
      </c>
      <c r="E3116" s="12" t="s">
        <v>3859</v>
      </c>
      <c r="F3116" s="11" t="s">
        <v>1284</v>
      </c>
      <c r="G3116" s="11" t="s">
        <v>1383</v>
      </c>
      <c r="H3116" s="11" t="s">
        <v>1903</v>
      </c>
      <c r="I3116" s="11" t="s">
        <v>1903</v>
      </c>
      <c r="J3116" s="14">
        <f>VLOOKUP(Table15[[#This Row],[TechRequired]],OldTree!A:B,2,0)</f>
        <v>4</v>
      </c>
      <c r="K3116" s="22" t="s">
        <v>6812</v>
      </c>
      <c r="L3116" s="14" t="s">
        <v>6813</v>
      </c>
      <c r="N3116" s="11" t="str">
        <f>INDEX(TreeLookup!$C$1:$DE$21,MATCH(Table15[[#This Row],[CATEGORY]],TreeLookup!$C$1:$C$21,0),MATCH(Table15[[#This Row],[YEAR]],TreeLookup!$C$1:$DE$1,0))</f>
        <v>dockingCrewTransfer</v>
      </c>
      <c r="P3116" s="13" t="s">
        <v>6843</v>
      </c>
      <c r="Q3116" s="11" t="s">
        <v>6040</v>
      </c>
      <c r="S3116" s="11">
        <v>1968</v>
      </c>
      <c r="W3116" s="15"/>
      <c r="Y3116" s="11" t="s">
        <v>10947</v>
      </c>
      <c r="AL3116" s="11" t="s">
        <v>11286</v>
      </c>
    </row>
    <row r="3117" spans="1:39" x14ac:dyDescent="0.25">
      <c r="A3117" s="11" t="s">
        <v>221</v>
      </c>
      <c r="B3117" s="12" t="s">
        <v>1537</v>
      </c>
      <c r="C3117" s="11">
        <v>3500</v>
      </c>
      <c r="D3117" s="11">
        <v>70000</v>
      </c>
      <c r="E3117" s="12" t="s">
        <v>3860</v>
      </c>
      <c r="F3117" s="11" t="s">
        <v>1297</v>
      </c>
      <c r="G3117" s="11" t="s">
        <v>1383</v>
      </c>
      <c r="H3117" s="11" t="s">
        <v>1903</v>
      </c>
      <c r="I3117" s="11" t="s">
        <v>1903</v>
      </c>
      <c r="J3117" s="14">
        <f>VLOOKUP(Table15[[#This Row],[TechRequired]],OldTree!A:B,2,0)</f>
        <v>8</v>
      </c>
      <c r="K3117" s="22" t="s">
        <v>6812</v>
      </c>
      <c r="L3117" s="14" t="s">
        <v>6813</v>
      </c>
      <c r="N3117" s="11" t="str">
        <f>INDEX(TreeLookup!$C$1:$DE$21,MATCH(Table15[[#This Row],[CATEGORY]],TreeLookup!$C$1:$C$21,0),MATCH(Table15[[#This Row],[YEAR]],TreeLookup!$C$1:$DE$1,0))</f>
        <v>gridFins</v>
      </c>
      <c r="P3117" s="13" t="s">
        <v>6843</v>
      </c>
      <c r="Q3117" s="21" t="s">
        <v>6633</v>
      </c>
      <c r="S3117" s="11">
        <v>2015</v>
      </c>
      <c r="W3117" s="15"/>
      <c r="Y3117" s="11" t="s">
        <v>10933</v>
      </c>
      <c r="AG3117" s="11" t="s">
        <v>11286</v>
      </c>
      <c r="AL3117" s="11" t="s">
        <v>11286</v>
      </c>
    </row>
    <row r="3118" spans="1:39" x14ac:dyDescent="0.25">
      <c r="A3118" s="11" t="s">
        <v>3862</v>
      </c>
      <c r="B3118" s="24" t="s">
        <v>11296</v>
      </c>
      <c r="C3118" s="11">
        <v>2</v>
      </c>
      <c r="D3118" s="11">
        <v>0</v>
      </c>
      <c r="E3118" s="12" t="s">
        <v>3861</v>
      </c>
      <c r="F3118" s="11" t="s">
        <v>1281</v>
      </c>
      <c r="G3118" s="11" t="s">
        <v>1383</v>
      </c>
      <c r="H3118" s="11" t="s">
        <v>1903</v>
      </c>
      <c r="I3118" s="11" t="s">
        <v>1903</v>
      </c>
      <c r="J3118" s="14">
        <f>VLOOKUP(Table15[[#This Row],[TechRequired]],OldTree!A:B,2,0)</f>
        <v>4</v>
      </c>
      <c r="K3118" s="22" t="s">
        <v>6012</v>
      </c>
      <c r="L3118" s="14" t="s">
        <v>8671</v>
      </c>
      <c r="N3118" s="11" t="str">
        <f>INDEX(TreeLookup!$C$1:$DE$21,MATCH(Table15[[#This Row],[CATEGORY]],TreeLookup!$C$1:$C$21,0),MATCH(Table15[[#This Row],[YEAR]],TreeLookup!$C$1:$DE$1,0))</f>
        <v>start</v>
      </c>
      <c r="P3118" s="13" t="s">
        <v>6843</v>
      </c>
      <c r="Q3118" s="11"/>
      <c r="S3118" s="11">
        <v>0</v>
      </c>
      <c r="W3118" s="15"/>
      <c r="AL3118" s="11" t="s">
        <v>11286</v>
      </c>
    </row>
    <row r="3119" spans="1:39" x14ac:dyDescent="0.25">
      <c r="A3119" s="11" t="s">
        <v>1113</v>
      </c>
      <c r="B3119" s="24" t="s">
        <v>11297</v>
      </c>
      <c r="C3119" s="11">
        <v>2</v>
      </c>
      <c r="D3119" s="11">
        <v>0</v>
      </c>
      <c r="E3119" s="12" t="s">
        <v>3861</v>
      </c>
      <c r="F3119" s="11" t="s">
        <v>1372</v>
      </c>
      <c r="G3119" s="11" t="s">
        <v>1383</v>
      </c>
      <c r="H3119" s="11" t="s">
        <v>1903</v>
      </c>
      <c r="I3119" s="11" t="s">
        <v>1903</v>
      </c>
      <c r="J3119" s="14">
        <f>VLOOKUP(Table15[[#This Row],[TechRequired]],OldTree!A:B,2,0)</f>
        <v>0</v>
      </c>
      <c r="K3119" s="22" t="s">
        <v>6012</v>
      </c>
      <c r="L3119" s="14" t="s">
        <v>8671</v>
      </c>
      <c r="N3119" s="11" t="str">
        <f>INDEX(TreeLookup!$C$1:$DE$21,MATCH(Table15[[#This Row],[CATEGORY]],TreeLookup!$C$1:$C$21,0),MATCH(Table15[[#This Row],[YEAR]],TreeLookup!$C$1:$DE$1,0))</f>
        <v>start</v>
      </c>
      <c r="P3119" s="13" t="s">
        <v>6843</v>
      </c>
      <c r="Q3119" s="11"/>
      <c r="S3119" s="11">
        <v>0</v>
      </c>
      <c r="W3119" s="15"/>
      <c r="AL3119" s="11" t="s">
        <v>11286</v>
      </c>
    </row>
    <row r="3120" spans="1:39" x14ac:dyDescent="0.25">
      <c r="A3120" s="11" t="s">
        <v>1114</v>
      </c>
      <c r="B3120" s="24" t="s">
        <v>11298</v>
      </c>
      <c r="C3120" s="11">
        <v>2</v>
      </c>
      <c r="D3120" s="11">
        <v>0</v>
      </c>
      <c r="E3120" s="12" t="s">
        <v>3863</v>
      </c>
      <c r="F3120" s="11" t="s">
        <v>1372</v>
      </c>
      <c r="G3120" s="11" t="s">
        <v>1383</v>
      </c>
      <c r="H3120" s="11" t="s">
        <v>1903</v>
      </c>
      <c r="I3120" s="11" t="s">
        <v>1903</v>
      </c>
      <c r="J3120" s="14">
        <f>VLOOKUP(Table15[[#This Row],[TechRequired]],OldTree!A:B,2,0)</f>
        <v>0</v>
      </c>
      <c r="K3120" s="22" t="s">
        <v>6012</v>
      </c>
      <c r="L3120" s="14" t="s">
        <v>8671</v>
      </c>
      <c r="N3120" s="11" t="str">
        <f>INDEX(TreeLookup!$C$1:$DE$21,MATCH(Table15[[#This Row],[CATEGORY]],TreeLookup!$C$1:$C$21,0),MATCH(Table15[[#This Row],[YEAR]],TreeLookup!$C$1:$DE$1,0))</f>
        <v>start</v>
      </c>
      <c r="P3120" s="13" t="s">
        <v>6843</v>
      </c>
      <c r="Q3120" s="11"/>
      <c r="S3120" s="11">
        <v>0</v>
      </c>
      <c r="W3120" s="15"/>
      <c r="AL3120" s="11" t="s">
        <v>11286</v>
      </c>
    </row>
    <row r="3121" spans="1:38" x14ac:dyDescent="0.25">
      <c r="A3121" s="11" t="s">
        <v>3864</v>
      </c>
      <c r="B3121" s="24" t="s">
        <v>11299</v>
      </c>
      <c r="C3121" s="11">
        <v>1000</v>
      </c>
      <c r="D3121" s="11">
        <v>35000</v>
      </c>
      <c r="E3121" s="12" t="s">
        <v>3865</v>
      </c>
      <c r="F3121" s="11" t="s">
        <v>1310</v>
      </c>
      <c r="G3121" s="11" t="s">
        <v>1383</v>
      </c>
      <c r="H3121" s="21" t="s">
        <v>1903</v>
      </c>
      <c r="I3121" s="21" t="s">
        <v>1903</v>
      </c>
      <c r="J3121" s="14">
        <f>VLOOKUP(Table15[[#This Row],[TechRequired]],OldTree!A:B,2,0)</f>
        <v>6</v>
      </c>
      <c r="K3121" s="22" t="s">
        <v>8949</v>
      </c>
      <c r="L3121" s="14" t="s">
        <v>6827</v>
      </c>
      <c r="N3121" s="11" t="str">
        <f>INDEX(TreeLookup!$C$1:$DE$21,MATCH(Table15[[#This Row],[CATEGORY]],TreeLookup!$C$1:$C$21,0),MATCH(Table15[[#This Row],[YEAR]],TreeLookup!$C$1:$DE$1,0))</f>
        <v>advancedComms</v>
      </c>
      <c r="P3121" s="25" t="s">
        <v>6843</v>
      </c>
      <c r="Q3121" s="11" t="s">
        <v>6040</v>
      </c>
      <c r="S3121" s="11">
        <v>1968</v>
      </c>
    </row>
    <row r="3122" spans="1:38" x14ac:dyDescent="0.25">
      <c r="A3122" s="11" t="s">
        <v>433</v>
      </c>
      <c r="B3122" s="24" t="s">
        <v>11300</v>
      </c>
      <c r="C3122" s="11">
        <v>0</v>
      </c>
      <c r="D3122" s="11">
        <v>0</v>
      </c>
      <c r="E3122" s="12" t="s">
        <v>3868</v>
      </c>
      <c r="F3122" s="11" t="s">
        <v>1311</v>
      </c>
      <c r="G3122" s="11" t="s">
        <v>1383</v>
      </c>
      <c r="H3122" s="11" t="s">
        <v>1903</v>
      </c>
      <c r="I3122" s="11" t="s">
        <v>1903</v>
      </c>
      <c r="J3122" s="14">
        <f>VLOOKUP(Table15[[#This Row],[TechRequired]],OldTree!A:B,2,0)</f>
        <v>1</v>
      </c>
      <c r="K3122" s="22" t="s">
        <v>6012</v>
      </c>
      <c r="L3122" s="14" t="s">
        <v>8671</v>
      </c>
      <c r="N3122" s="11" t="str">
        <f>INDEX(TreeLookup!$C$1:$DE$21,MATCH(Table15[[#This Row],[CATEGORY]],TreeLookup!$C$1:$C$21,0),MATCH(Table15[[#This Row],[YEAR]],TreeLookup!$C$1:$DE$1,0))</f>
        <v>materialsScienceAdvCapsules</v>
      </c>
      <c r="P3122" s="13" t="s">
        <v>6843</v>
      </c>
      <c r="Q3122" s="11"/>
      <c r="S3122" s="11">
        <v>1964</v>
      </c>
      <c r="W3122" s="15"/>
      <c r="AL3122" s="11" t="s">
        <v>11286</v>
      </c>
    </row>
    <row r="3123" spans="1:38" x14ac:dyDescent="0.25">
      <c r="A3123" s="11" t="s">
        <v>434</v>
      </c>
      <c r="B3123" s="24" t="s">
        <v>11301</v>
      </c>
      <c r="C3123" s="11">
        <v>0</v>
      </c>
      <c r="D3123" s="11">
        <v>0</v>
      </c>
      <c r="E3123" s="12" t="s">
        <v>3867</v>
      </c>
      <c r="F3123" s="11" t="s">
        <v>1311</v>
      </c>
      <c r="G3123" s="11" t="s">
        <v>1383</v>
      </c>
      <c r="H3123" s="11" t="s">
        <v>1903</v>
      </c>
      <c r="I3123" s="11" t="s">
        <v>1903</v>
      </c>
      <c r="J3123" s="14">
        <f>VLOOKUP(Table15[[#This Row],[TechRequired]],OldTree!A:B,2,0)</f>
        <v>1</v>
      </c>
      <c r="K3123" s="22" t="s">
        <v>6012</v>
      </c>
      <c r="L3123" s="14" t="s">
        <v>8671</v>
      </c>
      <c r="N3123" s="11" t="str">
        <f>INDEX(TreeLookup!$C$1:$DE$21,MATCH(Table15[[#This Row],[CATEGORY]],TreeLookup!$C$1:$C$21,0),MATCH(Table15[[#This Row],[YEAR]],TreeLookup!$C$1:$DE$1,0))</f>
        <v>materialsScienceAdvCapsules</v>
      </c>
      <c r="P3123" s="13" t="s">
        <v>6843</v>
      </c>
      <c r="Q3123" s="11"/>
      <c r="S3123" s="11">
        <v>1964</v>
      </c>
      <c r="W3123" s="15"/>
      <c r="AL3123" s="11" t="s">
        <v>11286</v>
      </c>
    </row>
    <row r="3124" spans="1:38" x14ac:dyDescent="0.25">
      <c r="A3124" s="11" t="s">
        <v>435</v>
      </c>
      <c r="B3124" s="24" t="s">
        <v>11302</v>
      </c>
      <c r="C3124" s="11">
        <v>8.9250000000000007</v>
      </c>
      <c r="D3124" s="11">
        <v>0</v>
      </c>
      <c r="E3124" s="12" t="s">
        <v>3866</v>
      </c>
      <c r="F3124" s="11" t="s">
        <v>1311</v>
      </c>
      <c r="G3124" s="11" t="s">
        <v>1383</v>
      </c>
      <c r="H3124" s="11" t="s">
        <v>1903</v>
      </c>
      <c r="I3124" s="11" t="s">
        <v>1903</v>
      </c>
      <c r="J3124" s="14">
        <f>VLOOKUP(Table15[[#This Row],[TechRequired]],OldTree!A:B,2,0)</f>
        <v>1</v>
      </c>
      <c r="K3124" s="22" t="s">
        <v>6012</v>
      </c>
      <c r="L3124" s="14" t="s">
        <v>8649</v>
      </c>
      <c r="N3124" s="11" t="str">
        <f>INDEX(TreeLookup!$C$1:$DE$21,MATCH(Table15[[#This Row],[CATEGORY]],TreeLookup!$C$1:$C$21,0),MATCH(Table15[[#This Row],[YEAR]],TreeLookup!$C$1:$DE$1,0))</f>
        <v>start</v>
      </c>
      <c r="P3124" s="13" t="s">
        <v>6843</v>
      </c>
      <c r="Q3124" s="11"/>
      <c r="S3124" s="11">
        <v>0</v>
      </c>
      <c r="W3124" s="15"/>
      <c r="AL3124" s="11" t="s">
        <v>11286</v>
      </c>
    </row>
    <row r="3125" spans="1:38" x14ac:dyDescent="0.25">
      <c r="A3125" s="11" t="s">
        <v>1115</v>
      </c>
      <c r="B3125" s="24" t="s">
        <v>11303</v>
      </c>
      <c r="C3125" s="11">
        <v>0</v>
      </c>
      <c r="D3125" s="11">
        <v>0</v>
      </c>
      <c r="E3125" s="12" t="s">
        <v>3869</v>
      </c>
      <c r="F3125" s="11" t="s">
        <v>1372</v>
      </c>
      <c r="G3125" s="11" t="s">
        <v>1383</v>
      </c>
      <c r="H3125" s="11" t="s">
        <v>1903</v>
      </c>
      <c r="I3125" s="11" t="s">
        <v>1903</v>
      </c>
      <c r="J3125" s="14">
        <f>VLOOKUP(Table15[[#This Row],[TechRequired]],OldTree!A:B,2,0)</f>
        <v>0</v>
      </c>
      <c r="K3125" s="22" t="s">
        <v>6012</v>
      </c>
      <c r="L3125" s="14" t="s">
        <v>8649</v>
      </c>
      <c r="N3125" s="11" t="str">
        <f>INDEX(TreeLookup!$C$1:$DE$21,MATCH(Table15[[#This Row],[CATEGORY]],TreeLookup!$C$1:$C$21,0),MATCH(Table15[[#This Row],[YEAR]],TreeLookup!$C$1:$DE$1,0))</f>
        <v>earlyMaterialsScience</v>
      </c>
      <c r="P3125" s="13" t="s">
        <v>6843</v>
      </c>
      <c r="Q3125" s="11"/>
      <c r="S3125" s="11">
        <v>1952</v>
      </c>
      <c r="W3125" s="15"/>
      <c r="AL3125" s="11" t="s">
        <v>11286</v>
      </c>
    </row>
    <row r="3126" spans="1:38" x14ac:dyDescent="0.25">
      <c r="A3126" s="11" t="s">
        <v>1116</v>
      </c>
      <c r="B3126" s="12" t="s">
        <v>3870</v>
      </c>
      <c r="C3126" s="11">
        <v>53.55</v>
      </c>
      <c r="D3126" s="11">
        <v>0</v>
      </c>
      <c r="E3126" s="12" t="s">
        <v>3871</v>
      </c>
      <c r="F3126" s="11" t="s">
        <v>1372</v>
      </c>
      <c r="G3126" s="11" t="s">
        <v>1383</v>
      </c>
      <c r="H3126" s="11" t="s">
        <v>1903</v>
      </c>
      <c r="I3126" s="11" t="s">
        <v>1903</v>
      </c>
      <c r="J3126" s="14">
        <f>VLOOKUP(Table15[[#This Row],[TechRequired]],OldTree!A:B,2,0)</f>
        <v>0</v>
      </c>
      <c r="K3126" s="22" t="s">
        <v>6012</v>
      </c>
      <c r="L3126" s="14" t="s">
        <v>8649</v>
      </c>
      <c r="N3126" s="11" t="str">
        <f>INDEX(TreeLookup!$C$1:$DE$21,MATCH(Table15[[#This Row],[CATEGORY]],TreeLookup!$C$1:$C$21,0),MATCH(Table15[[#This Row],[YEAR]],TreeLookup!$C$1:$DE$1,0))</f>
        <v>materialsScienceSatellite</v>
      </c>
      <c r="P3126" s="13" t="s">
        <v>6843</v>
      </c>
      <c r="Q3126" s="11"/>
      <c r="S3126" s="11">
        <v>1956</v>
      </c>
      <c r="W3126" s="15"/>
      <c r="AL3126" s="11" t="s">
        <v>11286</v>
      </c>
    </row>
    <row r="3127" spans="1:38" x14ac:dyDescent="0.25">
      <c r="A3127" s="11" t="s">
        <v>3872</v>
      </c>
      <c r="B3127" s="12" t="s">
        <v>11314</v>
      </c>
      <c r="C3127" s="11">
        <v>100</v>
      </c>
      <c r="D3127" s="11">
        <v>2000</v>
      </c>
      <c r="E3127" s="12" t="s">
        <v>10875</v>
      </c>
      <c r="F3127" s="11" t="s">
        <v>1284</v>
      </c>
      <c r="G3127" s="11" t="s">
        <v>1383</v>
      </c>
      <c r="H3127" s="11" t="s">
        <v>1903</v>
      </c>
      <c r="I3127" s="21" t="s">
        <v>1903</v>
      </c>
      <c r="J3127" s="14">
        <f>VLOOKUP(Table15[[#This Row],[TechRequired]],OldTree!A:B,2,0)</f>
        <v>4</v>
      </c>
      <c r="K3127" s="22" t="s">
        <v>6812</v>
      </c>
      <c r="L3127" s="14" t="s">
        <v>6812</v>
      </c>
      <c r="M3127" s="14">
        <v>3</v>
      </c>
      <c r="N3127" s="11" t="str">
        <f>INDEX(TreeLookup!$C$1:$DE$21,MATCH(Table15[[#This Row],[CATEGORY]],TreeLookup!$C$1:$C$21,0),MATCH(Table15[[#This Row],[YEAR]],TreeLookup!$C$1:$DE$1,0))</f>
        <v>advancedFlightControl</v>
      </c>
      <c r="O3127" s="21"/>
      <c r="P3127" s="25" t="s">
        <v>6843</v>
      </c>
      <c r="Q3127" s="11"/>
      <c r="S3127" s="11">
        <v>1967</v>
      </c>
      <c r="W3127" s="15"/>
      <c r="AD3127" s="21" t="s">
        <v>11286</v>
      </c>
    </row>
    <row r="3128" spans="1:38" x14ac:dyDescent="0.25">
      <c r="A3128" s="11" t="s">
        <v>3873</v>
      </c>
      <c r="B3128" s="12" t="s">
        <v>11315</v>
      </c>
      <c r="C3128" s="11">
        <v>35</v>
      </c>
      <c r="D3128" s="11">
        <v>2000</v>
      </c>
      <c r="E3128" s="12" t="s">
        <v>10876</v>
      </c>
      <c r="F3128" s="11" t="s">
        <v>1284</v>
      </c>
      <c r="G3128" s="11" t="s">
        <v>1383</v>
      </c>
      <c r="H3128" s="11" t="s">
        <v>1903</v>
      </c>
      <c r="I3128" s="21" t="s">
        <v>1903</v>
      </c>
      <c r="J3128" s="14">
        <f>VLOOKUP(Table15[[#This Row],[TechRequired]],OldTree!A:B,2,0)</f>
        <v>4</v>
      </c>
      <c r="K3128" s="22" t="s">
        <v>6812</v>
      </c>
      <c r="L3128" s="14" t="s">
        <v>6812</v>
      </c>
      <c r="M3128" s="14">
        <v>3</v>
      </c>
      <c r="N3128" s="11" t="str">
        <f>INDEX(TreeLookup!$C$1:$DE$21,MATCH(Table15[[#This Row],[CATEGORY]],TreeLookup!$C$1:$C$21,0),MATCH(Table15[[#This Row],[YEAR]],TreeLookup!$C$1:$DE$1,0))</f>
        <v>earlyDocking</v>
      </c>
      <c r="O3128" s="21"/>
      <c r="P3128" s="25" t="s">
        <v>6843</v>
      </c>
      <c r="Q3128" s="11"/>
      <c r="S3128" s="11">
        <v>1964</v>
      </c>
      <c r="W3128" s="15"/>
      <c r="AC3128" s="21" t="s">
        <v>11286</v>
      </c>
      <c r="AL3128" s="21"/>
    </row>
    <row r="3129" spans="1:38" x14ac:dyDescent="0.25">
      <c r="A3129" s="11" t="s">
        <v>3874</v>
      </c>
      <c r="B3129" s="12" t="s">
        <v>11316</v>
      </c>
      <c r="C3129" s="11">
        <v>100</v>
      </c>
      <c r="D3129" s="11">
        <v>2000</v>
      </c>
      <c r="E3129" s="12" t="s">
        <v>10877</v>
      </c>
      <c r="F3129" s="11" t="s">
        <v>1284</v>
      </c>
      <c r="G3129" s="11" t="s">
        <v>1383</v>
      </c>
      <c r="H3129" s="11" t="s">
        <v>1903</v>
      </c>
      <c r="I3129" s="21" t="s">
        <v>1903</v>
      </c>
      <c r="J3129" s="14">
        <f>VLOOKUP(Table15[[#This Row],[TechRequired]],OldTree!A:B,2,0)</f>
        <v>4</v>
      </c>
      <c r="K3129" s="22" t="s">
        <v>6812</v>
      </c>
      <c r="L3129" s="14" t="s">
        <v>6812</v>
      </c>
      <c r="M3129" s="14">
        <v>3</v>
      </c>
      <c r="N3129" s="11" t="str">
        <f>INDEX(TreeLookup!$C$1:$DE$21,MATCH(Table15[[#This Row],[CATEGORY]],TreeLookup!$C$1:$C$21,0),MATCH(Table15[[#This Row],[YEAR]],TreeLookup!$C$1:$DE$1,0))</f>
        <v>advancedFlightControl</v>
      </c>
      <c r="O3129" s="21"/>
      <c r="P3129" s="25" t="s">
        <v>6843</v>
      </c>
      <c r="Q3129" s="11"/>
      <c r="S3129" s="11">
        <v>1967</v>
      </c>
      <c r="W3129" s="15"/>
      <c r="AD3129" s="21" t="s">
        <v>11286</v>
      </c>
    </row>
    <row r="3130" spans="1:38" x14ac:dyDescent="0.25">
      <c r="A3130" s="11" t="s">
        <v>3875</v>
      </c>
      <c r="B3130" s="12" t="s">
        <v>11317</v>
      </c>
      <c r="C3130" s="11">
        <v>50</v>
      </c>
      <c r="D3130" s="11">
        <v>2000</v>
      </c>
      <c r="E3130" s="12" t="s">
        <v>10878</v>
      </c>
      <c r="F3130" s="11" t="s">
        <v>1284</v>
      </c>
      <c r="G3130" s="11" t="s">
        <v>1383</v>
      </c>
      <c r="H3130" s="11" t="s">
        <v>1903</v>
      </c>
      <c r="I3130" s="21" t="s">
        <v>1903</v>
      </c>
      <c r="J3130" s="14">
        <f>VLOOKUP(Table15[[#This Row],[TechRequired]],OldTree!A:B,2,0)</f>
        <v>4</v>
      </c>
      <c r="K3130" s="22" t="s">
        <v>6812</v>
      </c>
      <c r="L3130" s="14" t="s">
        <v>6812</v>
      </c>
      <c r="M3130" s="14">
        <v>4</v>
      </c>
      <c r="N3130" s="11" t="str">
        <f>INDEX(TreeLookup!$C$1:$DE$21,MATCH(Table15[[#This Row],[CATEGORY]],TreeLookup!$C$1:$C$21,0),MATCH(Table15[[#This Row],[YEAR]],TreeLookup!$C$1:$DE$1,0))</f>
        <v>earlyDocking</v>
      </c>
      <c r="O3130" s="21"/>
      <c r="P3130" s="25" t="s">
        <v>6843</v>
      </c>
      <c r="Q3130" s="11"/>
      <c r="S3130" s="11">
        <v>1964</v>
      </c>
      <c r="W3130" s="15"/>
      <c r="AC3130" s="21" t="s">
        <v>11286</v>
      </c>
      <c r="AL3130" s="21"/>
    </row>
    <row r="3131" spans="1:38" x14ac:dyDescent="0.25">
      <c r="A3131" s="11" t="s">
        <v>3876</v>
      </c>
      <c r="B3131" s="12" t="s">
        <v>11318</v>
      </c>
      <c r="C3131" s="11">
        <v>50</v>
      </c>
      <c r="D3131" s="11">
        <v>2000</v>
      </c>
      <c r="E3131" s="12" t="s">
        <v>3877</v>
      </c>
      <c r="F3131" s="11" t="s">
        <v>1284</v>
      </c>
      <c r="G3131" s="11" t="s">
        <v>1383</v>
      </c>
      <c r="H3131" s="21" t="s">
        <v>1903</v>
      </c>
      <c r="I3131" s="21" t="s">
        <v>1903</v>
      </c>
      <c r="J3131" s="14">
        <f>VLOOKUP(Table15[[#This Row],[TechRequired]],OldTree!A:B,2,0)</f>
        <v>4</v>
      </c>
      <c r="K3131" s="22" t="s">
        <v>6812</v>
      </c>
      <c r="L3131" s="14" t="s">
        <v>6812</v>
      </c>
      <c r="M3131" s="14">
        <v>4</v>
      </c>
      <c r="N3131" s="11" t="str">
        <f>INDEX(TreeLookup!$C$1:$DE$21,MATCH(Table15[[#This Row],[CATEGORY]],TreeLookup!$C$1:$C$21,0),MATCH(Table15[[#This Row],[YEAR]],TreeLookup!$C$1:$DE$1,0))</f>
        <v>earlyDocking</v>
      </c>
      <c r="P3131" s="25" t="s">
        <v>6843</v>
      </c>
      <c r="Q3131" s="11"/>
      <c r="S3131" s="11">
        <v>1964</v>
      </c>
      <c r="AC3131" s="21" t="s">
        <v>11286</v>
      </c>
      <c r="AL3131" s="21"/>
    </row>
    <row r="3132" spans="1:38" x14ac:dyDescent="0.25">
      <c r="A3132" s="11" t="s">
        <v>3878</v>
      </c>
      <c r="B3132" s="12" t="s">
        <v>11319</v>
      </c>
      <c r="C3132" s="11">
        <v>50</v>
      </c>
      <c r="D3132" s="11">
        <v>2000</v>
      </c>
      <c r="E3132" s="12" t="s">
        <v>3879</v>
      </c>
      <c r="F3132" s="11" t="s">
        <v>1284</v>
      </c>
      <c r="G3132" s="11" t="s">
        <v>1383</v>
      </c>
      <c r="H3132" s="21" t="s">
        <v>1903</v>
      </c>
      <c r="I3132" s="21" t="s">
        <v>1903</v>
      </c>
      <c r="J3132" s="14">
        <f>VLOOKUP(Table15[[#This Row],[TechRequired]],OldTree!A:B,2,0)</f>
        <v>4</v>
      </c>
      <c r="K3132" s="22" t="s">
        <v>6812</v>
      </c>
      <c r="L3132" s="14" t="s">
        <v>6812</v>
      </c>
      <c r="M3132" s="14">
        <v>4</v>
      </c>
      <c r="N3132" s="11" t="str">
        <f>INDEX(TreeLookup!$C$1:$DE$21,MATCH(Table15[[#This Row],[CATEGORY]],TreeLookup!$C$1:$C$21,0),MATCH(Table15[[#This Row],[YEAR]],TreeLookup!$C$1:$DE$1,0))</f>
        <v>earlyDocking</v>
      </c>
      <c r="P3132" s="25" t="s">
        <v>6843</v>
      </c>
      <c r="Q3132" s="11"/>
      <c r="S3132" s="11">
        <v>1964</v>
      </c>
      <c r="AC3132" s="21" t="s">
        <v>11286</v>
      </c>
      <c r="AL3132" s="21"/>
    </row>
    <row r="3133" spans="1:38" x14ac:dyDescent="0.25">
      <c r="A3133" s="11" t="s">
        <v>1117</v>
      </c>
      <c r="B3133" s="12" t="s">
        <v>3919</v>
      </c>
      <c r="C3133" s="11">
        <v>100</v>
      </c>
      <c r="D3133" s="11">
        <v>2000</v>
      </c>
      <c r="E3133" s="12" t="s">
        <v>3920</v>
      </c>
      <c r="F3133" s="11" t="s">
        <v>1372</v>
      </c>
      <c r="G3133" s="11" t="s">
        <v>1383</v>
      </c>
      <c r="H3133" s="11" t="s">
        <v>1903</v>
      </c>
      <c r="I3133" s="11" t="s">
        <v>1903</v>
      </c>
      <c r="J3133" s="14">
        <f>VLOOKUP(Table15[[#This Row],[TechRequired]],OldTree!A:B,2,0)</f>
        <v>0</v>
      </c>
      <c r="K3133" s="22" t="s">
        <v>6012</v>
      </c>
      <c r="L3133" s="14" t="s">
        <v>8646</v>
      </c>
      <c r="N3133" s="11" t="str">
        <f>INDEX(TreeLookup!$C$1:$DE$21,MATCH(Table15[[#This Row],[CATEGORY]],TreeLookup!$C$1:$C$21,0),MATCH(Table15[[#This Row],[YEAR]],TreeLookup!$C$1:$DE$1,0))</f>
        <v>start</v>
      </c>
      <c r="P3133" s="13" t="s">
        <v>6843</v>
      </c>
      <c r="Q3133" s="11"/>
      <c r="S3133" s="11">
        <v>0</v>
      </c>
      <c r="W3133" s="15"/>
    </row>
    <row r="3134" spans="1:38" x14ac:dyDescent="0.25">
      <c r="A3134" s="11" t="s">
        <v>436</v>
      </c>
      <c r="B3134" s="12" t="s">
        <v>3921</v>
      </c>
      <c r="C3134" s="11">
        <v>100</v>
      </c>
      <c r="D3134" s="11">
        <v>1000</v>
      </c>
      <c r="E3134" s="12" t="s">
        <v>3922</v>
      </c>
      <c r="F3134" s="11" t="s">
        <v>1311</v>
      </c>
      <c r="G3134" s="11" t="s">
        <v>1383</v>
      </c>
      <c r="H3134" s="11" t="s">
        <v>1903</v>
      </c>
      <c r="I3134" s="11" t="s">
        <v>1903</v>
      </c>
      <c r="J3134" s="14">
        <f>VLOOKUP(Table15[[#This Row],[TechRequired]],OldTree!A:B,2,0)</f>
        <v>1</v>
      </c>
      <c r="K3134" s="22" t="s">
        <v>6012</v>
      </c>
      <c r="L3134" s="14" t="s">
        <v>8646</v>
      </c>
      <c r="N3134" s="11" t="str">
        <f>INDEX(TreeLookup!$C$1:$DE$21,MATCH(Table15[[#This Row],[CATEGORY]],TreeLookup!$C$1:$C$21,0),MATCH(Table15[[#This Row],[YEAR]],TreeLookup!$C$1:$DE$1,0))</f>
        <v>earlyMaterialsScience</v>
      </c>
      <c r="P3134" s="13" t="s">
        <v>6843</v>
      </c>
      <c r="Q3134" s="21" t="s">
        <v>6659</v>
      </c>
      <c r="S3134" s="11">
        <v>1952</v>
      </c>
      <c r="W3134" s="15"/>
    </row>
    <row r="3135" spans="1:38" x14ac:dyDescent="0.25">
      <c r="A3135" s="11" t="s">
        <v>437</v>
      </c>
      <c r="B3135" s="12" t="s">
        <v>3923</v>
      </c>
      <c r="C3135" s="11">
        <v>75</v>
      </c>
      <c r="D3135" s="11">
        <v>500</v>
      </c>
      <c r="E3135" s="12" t="s">
        <v>3924</v>
      </c>
      <c r="F3135" s="11" t="s">
        <v>1311</v>
      </c>
      <c r="G3135" s="11" t="s">
        <v>1383</v>
      </c>
      <c r="H3135" s="11" t="s">
        <v>1903</v>
      </c>
      <c r="I3135" s="11" t="s">
        <v>1903</v>
      </c>
      <c r="J3135" s="14">
        <f>VLOOKUP(Table15[[#This Row],[TechRequired]],OldTree!A:B,2,0)</f>
        <v>1</v>
      </c>
      <c r="K3135" s="22" t="s">
        <v>6012</v>
      </c>
      <c r="L3135" s="14" t="s">
        <v>8646</v>
      </c>
      <c r="N3135" s="11" t="str">
        <f>INDEX(TreeLookup!$C$1:$DE$21,MATCH(Table15[[#This Row],[CATEGORY]],TreeLookup!$C$1:$C$21,0),MATCH(Table15[[#This Row],[YEAR]],TreeLookup!$C$1:$DE$1,0))</f>
        <v>materialsScienceAdvCapsules</v>
      </c>
      <c r="P3135" s="13" t="s">
        <v>6843</v>
      </c>
      <c r="Q3135" s="11"/>
      <c r="S3135" s="11">
        <v>1964</v>
      </c>
      <c r="W3135" s="15"/>
    </row>
    <row r="3136" spans="1:38" x14ac:dyDescent="0.25">
      <c r="A3136" s="11" t="s">
        <v>438</v>
      </c>
      <c r="B3136" s="12" t="s">
        <v>3925</v>
      </c>
      <c r="C3136" s="11">
        <v>50</v>
      </c>
      <c r="D3136" s="11">
        <v>300</v>
      </c>
      <c r="E3136" s="12" t="s">
        <v>3926</v>
      </c>
      <c r="F3136" s="11" t="s">
        <v>1311</v>
      </c>
      <c r="G3136" s="11" t="s">
        <v>1383</v>
      </c>
      <c r="H3136" s="11" t="s">
        <v>1903</v>
      </c>
      <c r="I3136" s="11" t="s">
        <v>1903</v>
      </c>
      <c r="J3136" s="14">
        <f>VLOOKUP(Table15[[#This Row],[TechRequired]],OldTree!A:B,2,0)</f>
        <v>1</v>
      </c>
      <c r="K3136" s="22" t="s">
        <v>6012</v>
      </c>
      <c r="L3136" s="14" t="s">
        <v>8646</v>
      </c>
      <c r="N3136" s="11" t="str">
        <f>INDEX(TreeLookup!$C$1:$DE$21,MATCH(Table15[[#This Row],[CATEGORY]],TreeLookup!$C$1:$C$21,0),MATCH(Table15[[#This Row],[YEAR]],TreeLookup!$C$1:$DE$1,0))</f>
        <v>earlyMaterialsScience</v>
      </c>
      <c r="P3136" s="13" t="s">
        <v>6843</v>
      </c>
      <c r="Q3136" s="11"/>
      <c r="S3136" s="11">
        <v>1952</v>
      </c>
      <c r="W3136" s="15"/>
    </row>
    <row r="3137" spans="1:23" x14ac:dyDescent="0.25">
      <c r="A3137" s="11" t="s">
        <v>3927</v>
      </c>
      <c r="B3137" s="12" t="s">
        <v>7035</v>
      </c>
      <c r="C3137" s="11">
        <v>1</v>
      </c>
      <c r="D3137" s="11">
        <v>1000</v>
      </c>
      <c r="E3137" s="12" t="s">
        <v>10263</v>
      </c>
      <c r="F3137" s="11" t="s">
        <v>1322</v>
      </c>
      <c r="G3137" s="11" t="s">
        <v>1383</v>
      </c>
      <c r="H3137" s="11" t="s">
        <v>1903</v>
      </c>
      <c r="I3137" s="21" t="s">
        <v>1903</v>
      </c>
      <c r="J3137" s="14">
        <f>VLOOKUP(Table15[[#This Row],[TechRequired]],OldTree!A:B,2,0)</f>
        <v>3</v>
      </c>
      <c r="K3137" s="22" t="s">
        <v>6012</v>
      </c>
      <c r="L3137" s="14" t="s">
        <v>8646</v>
      </c>
      <c r="M3137" s="14">
        <v>3</v>
      </c>
      <c r="N3137" s="11" t="str">
        <f>INDEX(TreeLookup!$C$1:$DE$21,MATCH(Table15[[#This Row],[CATEGORY]],TreeLookup!$C$1:$C$21,0),MATCH(Table15[[#This Row],[YEAR]],TreeLookup!$C$1:$DE$1,0))</f>
        <v>materialsScienceSpaceStation</v>
      </c>
      <c r="P3137" s="25" t="s">
        <v>6843</v>
      </c>
      <c r="Q3137" s="11"/>
      <c r="S3137" s="11">
        <v>1972</v>
      </c>
      <c r="U3137" s="21" t="s">
        <v>9145</v>
      </c>
      <c r="W3137" s="15"/>
    </row>
    <row r="3138" spans="1:23" x14ac:dyDescent="0.25">
      <c r="A3138" s="11" t="s">
        <v>439</v>
      </c>
      <c r="B3138" s="12" t="s">
        <v>3928</v>
      </c>
      <c r="C3138" s="11">
        <v>90</v>
      </c>
      <c r="D3138" s="11">
        <v>800</v>
      </c>
      <c r="E3138" s="12" t="s">
        <v>3929</v>
      </c>
      <c r="F3138" s="11" t="s">
        <v>1311</v>
      </c>
      <c r="G3138" s="11" t="s">
        <v>1383</v>
      </c>
      <c r="H3138" s="11" t="s">
        <v>1903</v>
      </c>
      <c r="I3138" s="11" t="s">
        <v>1903</v>
      </c>
      <c r="J3138" s="14">
        <f>VLOOKUP(Table15[[#This Row],[TechRequired]],OldTree!A:B,2,0)</f>
        <v>1</v>
      </c>
      <c r="K3138" s="22" t="s">
        <v>6012</v>
      </c>
      <c r="L3138" s="14" t="s">
        <v>8646</v>
      </c>
      <c r="N3138" s="11" t="str">
        <f>INDEX(TreeLookup!$C$1:$DE$21,MATCH(Table15[[#This Row],[CATEGORY]],TreeLookup!$C$1:$C$21,0),MATCH(Table15[[#This Row],[YEAR]],TreeLookup!$C$1:$DE$1,0))</f>
        <v>materialsScienceAdvCapsules</v>
      </c>
      <c r="P3138" s="13" t="s">
        <v>6843</v>
      </c>
      <c r="Q3138" s="21" t="s">
        <v>6583</v>
      </c>
      <c r="S3138" s="11">
        <v>1964</v>
      </c>
      <c r="W3138" s="15"/>
    </row>
    <row r="3139" spans="1:23" x14ac:dyDescent="0.25">
      <c r="A3139" s="11" t="s">
        <v>440</v>
      </c>
      <c r="B3139" s="12" t="s">
        <v>3930</v>
      </c>
      <c r="C3139" s="11">
        <v>90</v>
      </c>
      <c r="D3139" s="11">
        <v>800</v>
      </c>
      <c r="E3139" s="12" t="s">
        <v>3931</v>
      </c>
      <c r="F3139" s="11" t="s">
        <v>1311</v>
      </c>
      <c r="G3139" s="11" t="s">
        <v>1383</v>
      </c>
      <c r="H3139" s="11" t="s">
        <v>1903</v>
      </c>
      <c r="I3139" s="11" t="s">
        <v>1903</v>
      </c>
      <c r="J3139" s="14">
        <f>VLOOKUP(Table15[[#This Row],[TechRequired]],OldTree!A:B,2,0)</f>
        <v>1</v>
      </c>
      <c r="K3139" s="22" t="s">
        <v>6012</v>
      </c>
      <c r="L3139" s="14" t="s">
        <v>8646</v>
      </c>
      <c r="N3139" s="11" t="str">
        <f>INDEX(TreeLookup!$C$1:$DE$21,MATCH(Table15[[#This Row],[CATEGORY]],TreeLookup!$C$1:$C$21,0),MATCH(Table15[[#This Row],[YEAR]],TreeLookup!$C$1:$DE$1,0))</f>
        <v>materialsScienceAdvCapsules</v>
      </c>
      <c r="P3139" s="13" t="s">
        <v>6843</v>
      </c>
      <c r="Q3139" s="11"/>
      <c r="S3139" s="11">
        <v>1964</v>
      </c>
      <c r="W3139" s="15"/>
    </row>
    <row r="3140" spans="1:23" x14ac:dyDescent="0.25">
      <c r="A3140" s="11" t="s">
        <v>3932</v>
      </c>
      <c r="B3140" s="12" t="s">
        <v>7742</v>
      </c>
      <c r="C3140" s="11">
        <v>1800</v>
      </c>
      <c r="D3140" s="11">
        <v>70000</v>
      </c>
      <c r="E3140" s="12" t="s">
        <v>3933</v>
      </c>
      <c r="F3140" s="11" t="s">
        <v>1305</v>
      </c>
      <c r="G3140" s="11" t="s">
        <v>1383</v>
      </c>
      <c r="H3140" s="11" t="s">
        <v>5091</v>
      </c>
      <c r="I3140" s="11" t="s">
        <v>5091</v>
      </c>
      <c r="J3140" s="14">
        <f>VLOOKUP(Table15[[#This Row],[TechRequired]],OldTree!A:B,2,0)</f>
        <v>6</v>
      </c>
      <c r="K3140" s="14"/>
      <c r="L3140" s="14" t="s">
        <v>6830</v>
      </c>
      <c r="M3140" s="14">
        <v>11</v>
      </c>
      <c r="N3140" s="11" t="e">
        <f>INDEX(TreeLookup!$C$1:$DE$21,MATCH(Table15[[#This Row],[CATEGORY]],TreeLookup!$C$1:$C$21,0),MATCH(Table15[[#This Row],[YEAR]],TreeLookup!$C$1:$DE$1,0))</f>
        <v>#N/A</v>
      </c>
      <c r="O3140" s="11" t="s">
        <v>1903</v>
      </c>
      <c r="P3140" s="13" t="s">
        <v>6842</v>
      </c>
      <c r="Q3140" s="11"/>
    </row>
    <row r="3141" spans="1:23" x14ac:dyDescent="0.25">
      <c r="A3141" s="11" t="s">
        <v>3934</v>
      </c>
      <c r="B3141" s="12" t="s">
        <v>7743</v>
      </c>
      <c r="C3141" s="11">
        <v>1800</v>
      </c>
      <c r="D3141" s="11">
        <v>170000</v>
      </c>
      <c r="E3141" s="12" t="s">
        <v>3935</v>
      </c>
      <c r="F3141" s="11" t="s">
        <v>5220</v>
      </c>
      <c r="G3141" s="11" t="s">
        <v>1383</v>
      </c>
      <c r="H3141" s="11" t="s">
        <v>5091</v>
      </c>
      <c r="I3141" s="11" t="s">
        <v>5091</v>
      </c>
      <c r="J3141" s="14">
        <f>VLOOKUP(Table15[[#This Row],[TechRequired]],OldTree!A:B,2,0)</f>
        <v>7</v>
      </c>
      <c r="K3141" s="14"/>
      <c r="L3141" s="14" t="s">
        <v>6830</v>
      </c>
      <c r="M3141" s="14">
        <v>11</v>
      </c>
      <c r="N3141" s="11" t="e">
        <f>INDEX(TreeLookup!$C$1:$DE$21,MATCH(Table15[[#This Row],[CATEGORY]],TreeLookup!$C$1:$C$21,0),MATCH(Table15[[#This Row],[YEAR]],TreeLookup!$C$1:$DE$1,0))</f>
        <v>#N/A</v>
      </c>
      <c r="O3141" s="11" t="s">
        <v>1903</v>
      </c>
      <c r="P3141" s="13" t="s">
        <v>6842</v>
      </c>
      <c r="Q3141" s="11"/>
    </row>
    <row r="3142" spans="1:23" x14ac:dyDescent="0.25">
      <c r="A3142" s="11" t="s">
        <v>3936</v>
      </c>
      <c r="B3142" s="12" t="s">
        <v>7744</v>
      </c>
      <c r="C3142" s="11">
        <v>1800</v>
      </c>
      <c r="D3142" s="11">
        <v>340000</v>
      </c>
      <c r="E3142" s="12" t="s">
        <v>3937</v>
      </c>
      <c r="F3142" s="11" t="s">
        <v>1353</v>
      </c>
      <c r="G3142" s="11" t="s">
        <v>1383</v>
      </c>
      <c r="H3142" s="11" t="s">
        <v>5091</v>
      </c>
      <c r="I3142" s="11" t="s">
        <v>5091</v>
      </c>
      <c r="J3142" s="14">
        <f>VLOOKUP(Table15[[#This Row],[TechRequired]],OldTree!A:B,2,0)</f>
        <v>9</v>
      </c>
      <c r="K3142" s="14"/>
      <c r="L3142" s="14" t="s">
        <v>6830</v>
      </c>
      <c r="M3142" s="14">
        <v>11</v>
      </c>
      <c r="N3142" s="11" t="e">
        <f>INDEX(TreeLookup!$C$1:$DE$21,MATCH(Table15[[#This Row],[CATEGORY]],TreeLookup!$C$1:$C$21,0),MATCH(Table15[[#This Row],[YEAR]],TreeLookup!$C$1:$DE$1,0))</f>
        <v>#N/A</v>
      </c>
      <c r="O3142" s="11" t="s">
        <v>1903</v>
      </c>
      <c r="P3142" s="13" t="s">
        <v>6842</v>
      </c>
      <c r="Q3142" s="11"/>
    </row>
    <row r="3143" spans="1:23" x14ac:dyDescent="0.25">
      <c r="A3143" s="11" t="s">
        <v>3938</v>
      </c>
      <c r="B3143" s="12" t="s">
        <v>7756</v>
      </c>
      <c r="C3143" s="11">
        <v>1800</v>
      </c>
      <c r="D3143" s="11">
        <v>580000</v>
      </c>
      <c r="E3143" s="12" t="s">
        <v>3939</v>
      </c>
      <c r="F3143" s="11" t="s">
        <v>1354</v>
      </c>
      <c r="G3143" s="11" t="s">
        <v>1383</v>
      </c>
      <c r="H3143" s="11" t="s">
        <v>5091</v>
      </c>
      <c r="I3143" s="11" t="s">
        <v>5091</v>
      </c>
      <c r="J3143" s="14">
        <f>VLOOKUP(Table15[[#This Row],[TechRequired]],OldTree!A:B,2,0)</f>
        <v>10</v>
      </c>
      <c r="K3143" s="14"/>
      <c r="L3143" s="14" t="s">
        <v>6830</v>
      </c>
      <c r="M3143" s="14">
        <v>12</v>
      </c>
      <c r="N3143" s="11" t="e">
        <f>INDEX(TreeLookup!$C$1:$DE$21,MATCH(Table15[[#This Row],[CATEGORY]],TreeLookup!$C$1:$C$21,0),MATCH(Table15[[#This Row],[YEAR]],TreeLookup!$C$1:$DE$1,0))</f>
        <v>#N/A</v>
      </c>
      <c r="O3143" s="11" t="s">
        <v>1903</v>
      </c>
      <c r="P3143" s="13" t="s">
        <v>6842</v>
      </c>
      <c r="Q3143" s="11"/>
    </row>
    <row r="3144" spans="1:23" x14ac:dyDescent="0.25">
      <c r="A3144" s="11" t="s">
        <v>3940</v>
      </c>
      <c r="B3144" s="12" t="s">
        <v>7640</v>
      </c>
      <c r="C3144" s="11">
        <v>8000</v>
      </c>
      <c r="D3144" s="11">
        <v>32000</v>
      </c>
      <c r="E3144" s="12" t="s">
        <v>3941</v>
      </c>
      <c r="F3144" s="11" t="s">
        <v>1360</v>
      </c>
      <c r="G3144" s="11" t="s">
        <v>1383</v>
      </c>
      <c r="H3144" s="11" t="s">
        <v>5091</v>
      </c>
      <c r="I3144" s="11" t="s">
        <v>5091</v>
      </c>
      <c r="J3144" s="14">
        <f>VLOOKUP(Table15[[#This Row],[TechRequired]],OldTree!A:B,2,0)</f>
        <v>3.5</v>
      </c>
      <c r="K3144" s="14"/>
      <c r="L3144" s="14" t="s">
        <v>6830</v>
      </c>
      <c r="N3144" s="11" t="e">
        <f>INDEX(TreeLookup!$C$1:$DE$21,MATCH(Table15[[#This Row],[CATEGORY]],TreeLookup!$C$1:$C$21,0),MATCH(Table15[[#This Row],[YEAR]],TreeLookup!$C$1:$DE$1,0))</f>
        <v>#N/A</v>
      </c>
      <c r="O3144" s="11" t="s">
        <v>1903</v>
      </c>
      <c r="P3144" s="13" t="s">
        <v>6842</v>
      </c>
      <c r="Q3144" s="11" t="s">
        <v>6697</v>
      </c>
    </row>
    <row r="3145" spans="1:23" x14ac:dyDescent="0.25">
      <c r="A3145" s="11" t="s">
        <v>3942</v>
      </c>
      <c r="B3145" s="12" t="s">
        <v>7639</v>
      </c>
      <c r="C3145" s="11">
        <v>6000</v>
      </c>
      <c r="D3145" s="11">
        <v>24000</v>
      </c>
      <c r="E3145" s="12" t="s">
        <v>3943</v>
      </c>
      <c r="F3145" s="11" t="s">
        <v>1360</v>
      </c>
      <c r="G3145" s="11" t="s">
        <v>1383</v>
      </c>
      <c r="H3145" s="11" t="s">
        <v>5091</v>
      </c>
      <c r="I3145" s="11" t="s">
        <v>5091</v>
      </c>
      <c r="J3145" s="14">
        <f>VLOOKUP(Table15[[#This Row],[TechRequired]],OldTree!A:B,2,0)</f>
        <v>3.5</v>
      </c>
      <c r="K3145" s="14"/>
      <c r="L3145" s="14" t="s">
        <v>6830</v>
      </c>
      <c r="N3145" s="11" t="e">
        <f>INDEX(TreeLookup!$C$1:$DE$21,MATCH(Table15[[#This Row],[CATEGORY]],TreeLookup!$C$1:$C$21,0),MATCH(Table15[[#This Row],[YEAR]],TreeLookup!$C$1:$DE$1,0))</f>
        <v>#N/A</v>
      </c>
      <c r="O3145" s="11" t="s">
        <v>1903</v>
      </c>
      <c r="P3145" s="13" t="s">
        <v>6842</v>
      </c>
      <c r="Q3145" s="11" t="s">
        <v>6697</v>
      </c>
    </row>
    <row r="3146" spans="1:23" x14ac:dyDescent="0.25">
      <c r="A3146" s="11" t="s">
        <v>3944</v>
      </c>
      <c r="B3146" s="12" t="s">
        <v>7500</v>
      </c>
      <c r="C3146" s="11">
        <v>4000</v>
      </c>
      <c r="D3146" s="11">
        <v>16000</v>
      </c>
      <c r="E3146" s="12" t="s">
        <v>3945</v>
      </c>
      <c r="F3146" s="11" t="s">
        <v>1360</v>
      </c>
      <c r="G3146" s="11" t="s">
        <v>1383</v>
      </c>
      <c r="H3146" s="11" t="s">
        <v>5091</v>
      </c>
      <c r="I3146" s="11" t="s">
        <v>5091</v>
      </c>
      <c r="J3146" s="14">
        <f>VLOOKUP(Table15[[#This Row],[TechRequired]],OldTree!A:B,2,0)</f>
        <v>3.5</v>
      </c>
      <c r="K3146" s="14"/>
      <c r="L3146" s="14" t="s">
        <v>6830</v>
      </c>
      <c r="N3146" s="11" t="e">
        <f>INDEX(TreeLookup!$C$1:$DE$21,MATCH(Table15[[#This Row],[CATEGORY]],TreeLookup!$C$1:$C$21,0),MATCH(Table15[[#This Row],[YEAR]],TreeLookup!$C$1:$DE$1,0))</f>
        <v>#N/A</v>
      </c>
      <c r="O3146" s="11" t="s">
        <v>1903</v>
      </c>
      <c r="P3146" s="13" t="s">
        <v>6842</v>
      </c>
      <c r="Q3146" s="11" t="s">
        <v>6697</v>
      </c>
    </row>
    <row r="3147" spans="1:23" x14ac:dyDescent="0.25">
      <c r="A3147" s="11" t="s">
        <v>3946</v>
      </c>
      <c r="B3147" s="12" t="s">
        <v>7499</v>
      </c>
      <c r="C3147" s="11">
        <v>2000</v>
      </c>
      <c r="D3147" s="11">
        <v>8000</v>
      </c>
      <c r="E3147" s="12" t="s">
        <v>3947</v>
      </c>
      <c r="F3147" s="11" t="s">
        <v>1360</v>
      </c>
      <c r="G3147" s="11" t="s">
        <v>1383</v>
      </c>
      <c r="H3147" s="11" t="s">
        <v>5091</v>
      </c>
      <c r="I3147" s="11" t="s">
        <v>5091</v>
      </c>
      <c r="J3147" s="14">
        <f>VLOOKUP(Table15[[#This Row],[TechRequired]],OldTree!A:B,2,0)</f>
        <v>3.5</v>
      </c>
      <c r="K3147" s="14"/>
      <c r="L3147" s="14" t="s">
        <v>6830</v>
      </c>
      <c r="N3147" s="11" t="e">
        <f>INDEX(TreeLookup!$C$1:$DE$21,MATCH(Table15[[#This Row],[CATEGORY]],TreeLookup!$C$1:$C$21,0),MATCH(Table15[[#This Row],[YEAR]],TreeLookup!$C$1:$DE$1,0))</f>
        <v>#N/A</v>
      </c>
      <c r="O3147" s="11" t="s">
        <v>1903</v>
      </c>
      <c r="P3147" s="13" t="s">
        <v>6842</v>
      </c>
      <c r="Q3147" s="11" t="s">
        <v>6697</v>
      </c>
    </row>
    <row r="3148" spans="1:23" x14ac:dyDescent="0.25">
      <c r="A3148" s="11" t="s">
        <v>3948</v>
      </c>
      <c r="B3148" s="12" t="s">
        <v>7642</v>
      </c>
      <c r="C3148" s="11">
        <v>6000</v>
      </c>
      <c r="D3148" s="11">
        <v>24000</v>
      </c>
      <c r="E3148" s="12" t="s">
        <v>3949</v>
      </c>
      <c r="F3148" s="11" t="s">
        <v>5224</v>
      </c>
      <c r="G3148" s="11" t="s">
        <v>1383</v>
      </c>
      <c r="H3148" s="11" t="s">
        <v>5091</v>
      </c>
      <c r="I3148" s="11" t="s">
        <v>5091</v>
      </c>
      <c r="J3148" s="14">
        <f>VLOOKUP(Table15[[#This Row],[TechRequired]],OldTree!A:B,2,0)</f>
        <v>7</v>
      </c>
      <c r="K3148" s="14"/>
      <c r="L3148" s="14" t="s">
        <v>6830</v>
      </c>
      <c r="N3148" s="11" t="e">
        <f>INDEX(TreeLookup!$C$1:$DE$21,MATCH(Table15[[#This Row],[CATEGORY]],TreeLookup!$C$1:$C$21,0),MATCH(Table15[[#This Row],[YEAR]],TreeLookup!$C$1:$DE$1,0))</f>
        <v>#N/A</v>
      </c>
      <c r="O3148" s="11" t="s">
        <v>1903</v>
      </c>
      <c r="P3148" s="13" t="s">
        <v>6842</v>
      </c>
      <c r="Q3148" s="11" t="s">
        <v>6697</v>
      </c>
    </row>
    <row r="3149" spans="1:23" x14ac:dyDescent="0.25">
      <c r="A3149" s="11" t="s">
        <v>3950</v>
      </c>
      <c r="B3149" s="12" t="s">
        <v>7641</v>
      </c>
      <c r="C3149" s="11">
        <v>4000</v>
      </c>
      <c r="D3149" s="11">
        <v>16000</v>
      </c>
      <c r="E3149" s="12" t="s">
        <v>3951</v>
      </c>
      <c r="F3149" s="11" t="s">
        <v>5224</v>
      </c>
      <c r="G3149" s="11" t="s">
        <v>1383</v>
      </c>
      <c r="H3149" s="11" t="s">
        <v>5091</v>
      </c>
      <c r="I3149" s="11" t="s">
        <v>5091</v>
      </c>
      <c r="J3149" s="14">
        <f>VLOOKUP(Table15[[#This Row],[TechRequired]],OldTree!A:B,2,0)</f>
        <v>7</v>
      </c>
      <c r="K3149" s="14"/>
      <c r="L3149" s="14" t="s">
        <v>6830</v>
      </c>
      <c r="N3149" s="11" t="e">
        <f>INDEX(TreeLookup!$C$1:$DE$21,MATCH(Table15[[#This Row],[CATEGORY]],TreeLookup!$C$1:$C$21,0),MATCH(Table15[[#This Row],[YEAR]],TreeLookup!$C$1:$DE$1,0))</f>
        <v>#N/A</v>
      </c>
      <c r="O3149" s="11" t="s">
        <v>1903</v>
      </c>
      <c r="P3149" s="13" t="s">
        <v>6842</v>
      </c>
      <c r="Q3149" s="11" t="s">
        <v>6697</v>
      </c>
    </row>
    <row r="3150" spans="1:23" x14ac:dyDescent="0.25">
      <c r="A3150" s="11" t="s">
        <v>3952</v>
      </c>
      <c r="B3150" s="12" t="s">
        <v>7498</v>
      </c>
      <c r="C3150" s="11">
        <v>2000</v>
      </c>
      <c r="D3150" s="11">
        <v>8000</v>
      </c>
      <c r="E3150" s="12" t="s">
        <v>3953</v>
      </c>
      <c r="F3150" s="11" t="s">
        <v>5224</v>
      </c>
      <c r="G3150" s="11" t="s">
        <v>1383</v>
      </c>
      <c r="H3150" s="11" t="s">
        <v>5091</v>
      </c>
      <c r="I3150" s="11" t="s">
        <v>5091</v>
      </c>
      <c r="J3150" s="14">
        <f>VLOOKUP(Table15[[#This Row],[TechRequired]],OldTree!A:B,2,0)</f>
        <v>7</v>
      </c>
      <c r="K3150" s="14"/>
      <c r="L3150" s="14" t="s">
        <v>6830</v>
      </c>
      <c r="N3150" s="11" t="e">
        <f>INDEX(TreeLookup!$C$1:$DE$21,MATCH(Table15[[#This Row],[CATEGORY]],TreeLookup!$C$1:$C$21,0),MATCH(Table15[[#This Row],[YEAR]],TreeLookup!$C$1:$DE$1,0))</f>
        <v>#N/A</v>
      </c>
      <c r="O3150" s="11" t="s">
        <v>1903</v>
      </c>
      <c r="P3150" s="13" t="s">
        <v>6842</v>
      </c>
      <c r="Q3150" s="11" t="s">
        <v>6697</v>
      </c>
      <c r="S3150" s="11">
        <v>2001</v>
      </c>
    </row>
    <row r="3151" spans="1:23" x14ac:dyDescent="0.25">
      <c r="A3151" s="11" t="s">
        <v>3954</v>
      </c>
      <c r="B3151" s="12" t="s">
        <v>7264</v>
      </c>
      <c r="C3151" s="11">
        <v>1800</v>
      </c>
      <c r="D3151" s="11">
        <v>7200</v>
      </c>
      <c r="E3151" s="12" t="s">
        <v>3955</v>
      </c>
      <c r="F3151" s="11" t="s">
        <v>1363</v>
      </c>
      <c r="G3151" s="11" t="s">
        <v>1383</v>
      </c>
      <c r="H3151" s="11" t="s">
        <v>5091</v>
      </c>
      <c r="I3151" s="11" t="s">
        <v>5091</v>
      </c>
      <c r="J3151" s="14">
        <f>VLOOKUP(Table15[[#This Row],[TechRequired]],OldTree!A:B,2,0)</f>
        <v>7</v>
      </c>
      <c r="K3151" s="14"/>
      <c r="L3151" s="14" t="s">
        <v>6830</v>
      </c>
      <c r="N3151" s="11" t="e">
        <f>INDEX(TreeLookup!$C$1:$DE$21,MATCH(Table15[[#This Row],[CATEGORY]],TreeLookup!$C$1:$C$21,0),MATCH(Table15[[#This Row],[YEAR]],TreeLookup!$C$1:$DE$1,0))</f>
        <v>#N/A</v>
      </c>
      <c r="O3151" s="11" t="s">
        <v>1903</v>
      </c>
      <c r="P3151" s="13" t="s">
        <v>6842</v>
      </c>
      <c r="Q3151" s="11" t="s">
        <v>6629</v>
      </c>
      <c r="S3151" s="11">
        <v>1986</v>
      </c>
    </row>
    <row r="3152" spans="1:23" x14ac:dyDescent="0.25">
      <c r="A3152" s="11" t="s">
        <v>3956</v>
      </c>
      <c r="B3152" s="12" t="s">
        <v>7265</v>
      </c>
      <c r="C3152" s="11">
        <v>1800</v>
      </c>
      <c r="D3152" s="11">
        <v>7200</v>
      </c>
      <c r="E3152" s="12" t="s">
        <v>3957</v>
      </c>
      <c r="F3152" s="11" t="s">
        <v>1348</v>
      </c>
      <c r="G3152" s="11" t="s">
        <v>1383</v>
      </c>
      <c r="H3152" s="11" t="s">
        <v>5091</v>
      </c>
      <c r="I3152" s="11" t="s">
        <v>5091</v>
      </c>
      <c r="J3152" s="14">
        <f>VLOOKUP(Table15[[#This Row],[TechRequired]],OldTree!A:B,2,0)</f>
        <v>8</v>
      </c>
      <c r="K3152" s="14"/>
      <c r="L3152" s="14" t="s">
        <v>6830</v>
      </c>
      <c r="N3152" s="11" t="e">
        <f>INDEX(TreeLookup!$C$1:$DE$21,MATCH(Table15[[#This Row],[CATEGORY]],TreeLookup!$C$1:$C$21,0),MATCH(Table15[[#This Row],[YEAR]],TreeLookup!$C$1:$DE$1,0))</f>
        <v>#N/A</v>
      </c>
      <c r="O3152" s="11" t="s">
        <v>1903</v>
      </c>
      <c r="P3152" s="13" t="s">
        <v>6842</v>
      </c>
      <c r="Q3152" s="11" t="s">
        <v>6629</v>
      </c>
      <c r="S3152" s="11">
        <v>1986</v>
      </c>
    </row>
    <row r="3153" spans="1:23" x14ac:dyDescent="0.25">
      <c r="A3153" s="11" t="s">
        <v>3958</v>
      </c>
      <c r="B3153" s="12" t="s">
        <v>7266</v>
      </c>
      <c r="C3153" s="11">
        <v>1800</v>
      </c>
      <c r="D3153" s="11">
        <v>7200</v>
      </c>
      <c r="E3153" s="12" t="s">
        <v>3959</v>
      </c>
      <c r="F3153" s="11" t="s">
        <v>1360</v>
      </c>
      <c r="G3153" s="11" t="s">
        <v>1383</v>
      </c>
      <c r="H3153" s="11" t="s">
        <v>5091</v>
      </c>
      <c r="I3153" s="11" t="s">
        <v>5091</v>
      </c>
      <c r="J3153" s="14">
        <f>VLOOKUP(Table15[[#This Row],[TechRequired]],OldTree!A:B,2,0)</f>
        <v>3.5</v>
      </c>
      <c r="K3153" s="14"/>
      <c r="L3153" s="14" t="s">
        <v>6830</v>
      </c>
      <c r="N3153" s="11" t="e">
        <f>INDEX(TreeLookup!$C$1:$DE$21,MATCH(Table15[[#This Row],[CATEGORY]],TreeLookup!$C$1:$C$21,0),MATCH(Table15[[#This Row],[YEAR]],TreeLookup!$C$1:$DE$1,0))</f>
        <v>#N/A</v>
      </c>
      <c r="O3153" s="11" t="s">
        <v>1903</v>
      </c>
      <c r="P3153" s="13" t="s">
        <v>6842</v>
      </c>
      <c r="Q3153" s="11" t="s">
        <v>6629</v>
      </c>
      <c r="S3153" s="11">
        <v>1986</v>
      </c>
    </row>
    <row r="3154" spans="1:23" x14ac:dyDescent="0.25">
      <c r="A3154" s="11" t="s">
        <v>3960</v>
      </c>
      <c r="B3154" s="12" t="s">
        <v>7267</v>
      </c>
      <c r="C3154" s="11">
        <v>1800</v>
      </c>
      <c r="D3154" s="11">
        <v>7200</v>
      </c>
      <c r="E3154" s="12" t="s">
        <v>3961</v>
      </c>
      <c r="F3154" s="11" t="s">
        <v>5224</v>
      </c>
      <c r="G3154" s="11" t="s">
        <v>1383</v>
      </c>
      <c r="H3154" s="11" t="s">
        <v>5091</v>
      </c>
      <c r="I3154" s="11" t="s">
        <v>5091</v>
      </c>
      <c r="J3154" s="14">
        <f>VLOOKUP(Table15[[#This Row],[TechRequired]],OldTree!A:B,2,0)</f>
        <v>7</v>
      </c>
      <c r="K3154" s="14"/>
      <c r="L3154" s="14" t="s">
        <v>6830</v>
      </c>
      <c r="N3154" s="11" t="e">
        <f>INDEX(TreeLookup!$C$1:$DE$21,MATCH(Table15[[#This Row],[CATEGORY]],TreeLookup!$C$1:$C$21,0),MATCH(Table15[[#This Row],[YEAR]],TreeLookup!$C$1:$DE$1,0))</f>
        <v>#N/A</v>
      </c>
      <c r="O3154" s="11" t="s">
        <v>1903</v>
      </c>
      <c r="P3154" s="13" t="s">
        <v>6842</v>
      </c>
      <c r="Q3154" s="11" t="s">
        <v>6629</v>
      </c>
      <c r="S3154" s="11">
        <v>1986</v>
      </c>
    </row>
    <row r="3155" spans="1:23" x14ac:dyDescent="0.25">
      <c r="A3155" s="11" t="s">
        <v>3962</v>
      </c>
      <c r="B3155" s="12" t="s">
        <v>7268</v>
      </c>
      <c r="C3155" s="11">
        <v>1800</v>
      </c>
      <c r="D3155" s="11">
        <v>7200</v>
      </c>
      <c r="E3155" s="12" t="s">
        <v>3963</v>
      </c>
      <c r="F3155" s="11" t="s">
        <v>1366</v>
      </c>
      <c r="G3155" s="11" t="s">
        <v>1383</v>
      </c>
      <c r="H3155" s="11" t="s">
        <v>5091</v>
      </c>
      <c r="I3155" s="11" t="s">
        <v>5091</v>
      </c>
      <c r="J3155" s="14">
        <f>VLOOKUP(Table15[[#This Row],[TechRequired]],OldTree!A:B,2,0)</f>
        <v>7</v>
      </c>
      <c r="K3155" s="14"/>
      <c r="L3155" s="14" t="s">
        <v>6830</v>
      </c>
      <c r="N3155" s="11" t="e">
        <f>INDEX(TreeLookup!$C$1:$DE$21,MATCH(Table15[[#This Row],[CATEGORY]],TreeLookup!$C$1:$C$21,0),MATCH(Table15[[#This Row],[YEAR]],TreeLookup!$C$1:$DE$1,0))</f>
        <v>#N/A</v>
      </c>
      <c r="O3155" s="11" t="s">
        <v>1903</v>
      </c>
      <c r="P3155" s="13" t="s">
        <v>6842</v>
      </c>
      <c r="Q3155" s="11" t="s">
        <v>6629</v>
      </c>
      <c r="S3155" s="11">
        <v>1986</v>
      </c>
    </row>
    <row r="3156" spans="1:23" x14ac:dyDescent="0.25">
      <c r="A3156" s="11" t="s">
        <v>3964</v>
      </c>
      <c r="B3156" s="12" t="s">
        <v>7269</v>
      </c>
      <c r="C3156" s="11">
        <v>1800</v>
      </c>
      <c r="D3156" s="11">
        <v>7200</v>
      </c>
      <c r="E3156" s="12" t="s">
        <v>3965</v>
      </c>
      <c r="F3156" s="11" t="s">
        <v>1363</v>
      </c>
      <c r="G3156" s="11" t="s">
        <v>1383</v>
      </c>
      <c r="H3156" s="11" t="s">
        <v>5091</v>
      </c>
      <c r="I3156" s="11" t="s">
        <v>5091</v>
      </c>
      <c r="J3156" s="14">
        <f>VLOOKUP(Table15[[#This Row],[TechRequired]],OldTree!A:B,2,0)</f>
        <v>7</v>
      </c>
      <c r="K3156" s="14"/>
      <c r="L3156" s="14" t="s">
        <v>6830</v>
      </c>
      <c r="N3156" s="11" t="e">
        <f>INDEX(TreeLookup!$C$1:$DE$21,MATCH(Table15[[#This Row],[CATEGORY]],TreeLookup!$C$1:$C$21,0),MATCH(Table15[[#This Row],[YEAR]],TreeLookup!$C$1:$DE$1,0))</f>
        <v>#N/A</v>
      </c>
      <c r="O3156" s="11" t="s">
        <v>1903</v>
      </c>
      <c r="P3156" s="13" t="s">
        <v>6842</v>
      </c>
      <c r="Q3156" s="11" t="s">
        <v>6629</v>
      </c>
      <c r="S3156" s="11">
        <v>1986</v>
      </c>
    </row>
    <row r="3157" spans="1:23" x14ac:dyDescent="0.25">
      <c r="A3157" s="11" t="s">
        <v>3966</v>
      </c>
      <c r="B3157" s="12" t="s">
        <v>8444</v>
      </c>
      <c r="C3157" s="11">
        <v>2150</v>
      </c>
      <c r="D3157" s="11">
        <v>7500</v>
      </c>
      <c r="E3157" s="12" t="s">
        <v>3967</v>
      </c>
      <c r="F3157" s="11" t="s">
        <v>5826</v>
      </c>
      <c r="G3157" s="11" t="s">
        <v>1383</v>
      </c>
      <c r="H3157" s="11" t="s">
        <v>5091</v>
      </c>
      <c r="I3157" s="11" t="s">
        <v>5091</v>
      </c>
      <c r="J3157" s="14">
        <f>VLOOKUP(Table15[[#This Row],[TechRequired]],OldTree!A:B,2,0)</f>
        <v>7</v>
      </c>
      <c r="K3157" s="14"/>
      <c r="L3157" s="14" t="s">
        <v>6819</v>
      </c>
      <c r="N3157" s="11" t="e">
        <f>INDEX(TreeLookup!$C$1:$DE$21,MATCH(Table15[[#This Row],[CATEGORY]],TreeLookup!$C$1:$C$21,0),MATCH(Table15[[#This Row],[YEAR]],TreeLookup!$C$1:$DE$1,0))</f>
        <v>#N/A</v>
      </c>
      <c r="O3157" s="11" t="s">
        <v>1903</v>
      </c>
      <c r="Q3157" s="11"/>
    </row>
    <row r="3158" spans="1:23" x14ac:dyDescent="0.25">
      <c r="A3158" s="11" t="s">
        <v>3968</v>
      </c>
      <c r="B3158" s="12" t="s">
        <v>8445</v>
      </c>
      <c r="C3158" s="11">
        <v>4350</v>
      </c>
      <c r="D3158" s="11">
        <v>15000</v>
      </c>
      <c r="E3158" s="12" t="s">
        <v>3969</v>
      </c>
      <c r="F3158" s="11" t="s">
        <v>5826</v>
      </c>
      <c r="G3158" s="11" t="s">
        <v>1383</v>
      </c>
      <c r="H3158" s="11" t="s">
        <v>5091</v>
      </c>
      <c r="I3158" s="11" t="s">
        <v>5091</v>
      </c>
      <c r="J3158" s="14">
        <f>VLOOKUP(Table15[[#This Row],[TechRequired]],OldTree!A:B,2,0)</f>
        <v>7</v>
      </c>
      <c r="K3158" s="14"/>
      <c r="L3158" s="14" t="s">
        <v>6819</v>
      </c>
      <c r="N3158" s="11" t="e">
        <f>INDEX(TreeLookup!$C$1:$DE$21,MATCH(Table15[[#This Row],[CATEGORY]],TreeLookup!$C$1:$C$21,0),MATCH(Table15[[#This Row],[YEAR]],TreeLookup!$C$1:$DE$1,0))</f>
        <v>#N/A</v>
      </c>
      <c r="O3158" s="11" t="s">
        <v>1903</v>
      </c>
      <c r="Q3158" s="11"/>
    </row>
    <row r="3159" spans="1:23" x14ac:dyDescent="0.25">
      <c r="A3159" s="11" t="s">
        <v>3970</v>
      </c>
      <c r="B3159" s="12" t="s">
        <v>8446</v>
      </c>
      <c r="C3159" s="11">
        <v>6500</v>
      </c>
      <c r="D3159" s="11">
        <v>22500</v>
      </c>
      <c r="E3159" s="12" t="s">
        <v>3971</v>
      </c>
      <c r="F3159" s="11" t="s">
        <v>5826</v>
      </c>
      <c r="G3159" s="11" t="s">
        <v>1383</v>
      </c>
      <c r="H3159" s="11" t="s">
        <v>5091</v>
      </c>
      <c r="I3159" s="11" t="s">
        <v>5091</v>
      </c>
      <c r="J3159" s="14">
        <f>VLOOKUP(Table15[[#This Row],[TechRequired]],OldTree!A:B,2,0)</f>
        <v>7</v>
      </c>
      <c r="K3159" s="14"/>
      <c r="L3159" s="14" t="s">
        <v>6819</v>
      </c>
      <c r="N3159" s="11" t="e">
        <f>INDEX(TreeLookup!$C$1:$DE$21,MATCH(Table15[[#This Row],[CATEGORY]],TreeLookup!$C$1:$C$21,0),MATCH(Table15[[#This Row],[YEAR]],TreeLookup!$C$1:$DE$1,0))</f>
        <v>#N/A</v>
      </c>
      <c r="O3159" s="11" t="s">
        <v>1903</v>
      </c>
      <c r="Q3159" s="11"/>
    </row>
    <row r="3160" spans="1:23" x14ac:dyDescent="0.25">
      <c r="A3160" s="11" t="s">
        <v>3972</v>
      </c>
      <c r="B3160" s="12" t="s">
        <v>8447</v>
      </c>
      <c r="C3160" s="11">
        <v>12750</v>
      </c>
      <c r="D3160" s="11">
        <v>45000</v>
      </c>
      <c r="E3160" s="12" t="s">
        <v>3973</v>
      </c>
      <c r="F3160" s="11" t="s">
        <v>5826</v>
      </c>
      <c r="G3160" s="11" t="s">
        <v>1383</v>
      </c>
      <c r="H3160" s="11" t="s">
        <v>5091</v>
      </c>
      <c r="I3160" s="11" t="s">
        <v>5091</v>
      </c>
      <c r="J3160" s="14">
        <f>VLOOKUP(Table15[[#This Row],[TechRequired]],OldTree!A:B,2,0)</f>
        <v>7</v>
      </c>
      <c r="K3160" s="14"/>
      <c r="L3160" s="14" t="s">
        <v>6819</v>
      </c>
      <c r="N3160" s="11" t="e">
        <f>INDEX(TreeLookup!$C$1:$DE$21,MATCH(Table15[[#This Row],[CATEGORY]],TreeLookup!$C$1:$C$21,0),MATCH(Table15[[#This Row],[YEAR]],TreeLookup!$C$1:$DE$1,0))</f>
        <v>#N/A</v>
      </c>
      <c r="O3160" s="11" t="s">
        <v>1903</v>
      </c>
      <c r="Q3160" s="11"/>
    </row>
    <row r="3161" spans="1:23" x14ac:dyDescent="0.25">
      <c r="A3161" s="11" t="s">
        <v>3974</v>
      </c>
      <c r="B3161" s="12" t="s">
        <v>8448</v>
      </c>
      <c r="C3161" s="11">
        <v>25500</v>
      </c>
      <c r="D3161" s="11">
        <v>89000</v>
      </c>
      <c r="E3161" s="12" t="s">
        <v>3975</v>
      </c>
      <c r="F3161" s="11" t="s">
        <v>5826</v>
      </c>
      <c r="G3161" s="11" t="s">
        <v>1383</v>
      </c>
      <c r="H3161" s="11" t="s">
        <v>5091</v>
      </c>
      <c r="I3161" s="11" t="s">
        <v>5091</v>
      </c>
      <c r="J3161" s="14">
        <f>VLOOKUP(Table15[[#This Row],[TechRequired]],OldTree!A:B,2,0)</f>
        <v>7</v>
      </c>
      <c r="K3161" s="14"/>
      <c r="L3161" s="14" t="s">
        <v>6819</v>
      </c>
      <c r="N3161" s="11" t="e">
        <f>INDEX(TreeLookup!$C$1:$DE$21,MATCH(Table15[[#This Row],[CATEGORY]],TreeLookup!$C$1:$C$21,0),MATCH(Table15[[#This Row],[YEAR]],TreeLookup!$C$1:$DE$1,0))</f>
        <v>#N/A</v>
      </c>
      <c r="O3161" s="11" t="s">
        <v>1903</v>
      </c>
      <c r="Q3161" s="11"/>
    </row>
    <row r="3162" spans="1:23" x14ac:dyDescent="0.25">
      <c r="A3162" s="11" t="s">
        <v>520</v>
      </c>
      <c r="B3162" s="12" t="s">
        <v>2174</v>
      </c>
      <c r="C3162" s="11">
        <v>450</v>
      </c>
      <c r="D3162" s="11">
        <v>9000</v>
      </c>
      <c r="E3162" s="12" t="s">
        <v>2175</v>
      </c>
      <c r="F3162" s="11" t="s">
        <v>1317</v>
      </c>
      <c r="G3162" s="11" t="s">
        <v>5501</v>
      </c>
      <c r="H3162" s="11" t="s">
        <v>1903</v>
      </c>
      <c r="I3162" s="11" t="s">
        <v>1903</v>
      </c>
      <c r="J3162" s="14">
        <f>VLOOKUP(Table15[[#This Row],[TechRequired]],OldTree!A:B,2,0)</f>
        <v>8</v>
      </c>
      <c r="K3162" s="22" t="s">
        <v>8950</v>
      </c>
      <c r="L3162" s="14" t="s">
        <v>6819</v>
      </c>
      <c r="M3162" s="14">
        <v>10</v>
      </c>
      <c r="N3162" s="11" t="str">
        <f>INDEX(TreeLookup!$C$1:$DE$21,MATCH(Table15[[#This Row],[CATEGORY]],TreeLookup!$C$1:$C$21,0),MATCH(Table15[[#This Row],[YEAR]],TreeLookup!$C$1:$DE$1,0))</f>
        <v>advancedPower</v>
      </c>
      <c r="P3162" s="13" t="s">
        <v>6843</v>
      </c>
      <c r="Q3162" s="11"/>
      <c r="S3162" s="11">
        <v>1998</v>
      </c>
      <c r="W3162" s="15"/>
    </row>
    <row r="3163" spans="1:23" x14ac:dyDescent="0.25">
      <c r="A3163" s="11" t="s">
        <v>831</v>
      </c>
      <c r="B3163" s="12" t="s">
        <v>5698</v>
      </c>
      <c r="C3163" s="11">
        <v>800</v>
      </c>
      <c r="D3163" s="11">
        <v>16000</v>
      </c>
      <c r="E3163" s="12" t="s">
        <v>5696</v>
      </c>
      <c r="F3163" s="11" t="s">
        <v>1344</v>
      </c>
      <c r="G3163" s="11" t="s">
        <v>5694</v>
      </c>
      <c r="H3163" s="11" t="s">
        <v>1903</v>
      </c>
      <c r="I3163" s="11" t="s">
        <v>1903</v>
      </c>
      <c r="J3163" s="14">
        <f>VLOOKUP(Table15[[#This Row],[TechRequired]],OldTree!A:B,2,0)</f>
        <v>4.5</v>
      </c>
      <c r="K3163" s="22" t="s">
        <v>8950</v>
      </c>
      <c r="L3163" s="14" t="s">
        <v>6819</v>
      </c>
      <c r="M3163" s="14">
        <v>9</v>
      </c>
      <c r="N3163" s="11" t="str">
        <f>INDEX(TreeLookup!$C$1:$DE$21,MATCH(Table15[[#This Row],[CATEGORY]],TreeLookup!$C$1:$C$21,0),MATCH(Table15[[#This Row],[YEAR]],TreeLookup!$C$1:$DE$1,0))</f>
        <v>advancedPower</v>
      </c>
      <c r="P3163" s="13" t="s">
        <v>6843</v>
      </c>
      <c r="Q3163" s="11" t="s">
        <v>2649</v>
      </c>
      <c r="S3163" s="11">
        <v>1999</v>
      </c>
      <c r="W3163" s="15"/>
    </row>
    <row r="3164" spans="1:23" x14ac:dyDescent="0.25">
      <c r="A3164" s="11" t="s">
        <v>851</v>
      </c>
      <c r="B3164" s="12" t="s">
        <v>2651</v>
      </c>
      <c r="C3164" s="11">
        <v>60</v>
      </c>
      <c r="D3164" s="11">
        <v>1200</v>
      </c>
      <c r="E3164" s="12" t="s">
        <v>2652</v>
      </c>
      <c r="F3164" s="11" t="s">
        <v>1346</v>
      </c>
      <c r="G3164" s="11" t="s">
        <v>1911</v>
      </c>
      <c r="H3164" s="11" t="s">
        <v>1903</v>
      </c>
      <c r="I3164" s="11" t="s">
        <v>1903</v>
      </c>
      <c r="J3164" s="14">
        <f>VLOOKUP(Table15[[#This Row],[TechRequired]],OldTree!A:B,2,0)</f>
        <v>8</v>
      </c>
      <c r="K3164" s="22" t="s">
        <v>8950</v>
      </c>
      <c r="L3164" s="14" t="s">
        <v>6819</v>
      </c>
      <c r="M3164" s="14">
        <v>9</v>
      </c>
      <c r="N3164" s="11" t="str">
        <f>INDEX(TreeLookup!$C$1:$DE$21,MATCH(Table15[[#This Row],[CATEGORY]],TreeLookup!$C$1:$C$21,0),MATCH(Table15[[#This Row],[YEAR]],TreeLookup!$C$1:$DE$1,0))</f>
        <v>advancedPower</v>
      </c>
      <c r="P3164" s="13" t="s">
        <v>6843</v>
      </c>
      <c r="Q3164" s="11" t="s">
        <v>2649</v>
      </c>
      <c r="S3164" s="11">
        <v>1999</v>
      </c>
      <c r="W3164" s="15"/>
    </row>
    <row r="3165" spans="1:23" x14ac:dyDescent="0.25">
      <c r="A3165" s="11" t="s">
        <v>1661</v>
      </c>
      <c r="B3165" s="12" t="s">
        <v>7075</v>
      </c>
      <c r="C3165" s="11">
        <v>25250</v>
      </c>
      <c r="D3165" s="11">
        <v>175000</v>
      </c>
      <c r="E3165" s="12" t="s">
        <v>10516</v>
      </c>
      <c r="F3165" s="11" t="s">
        <v>1344</v>
      </c>
      <c r="G3165" s="11" t="s">
        <v>1639</v>
      </c>
      <c r="H3165" s="11" t="s">
        <v>1903</v>
      </c>
      <c r="I3165" s="11" t="s">
        <v>5091</v>
      </c>
      <c r="J3165" s="14">
        <f>VLOOKUP(Table15[[#This Row],[TechRequired]],OldTree!A:B,2,0)</f>
        <v>4.5</v>
      </c>
      <c r="K3165" s="22" t="s">
        <v>8950</v>
      </c>
      <c r="L3165" s="14" t="s">
        <v>6819</v>
      </c>
      <c r="M3165" s="14">
        <v>9</v>
      </c>
      <c r="N3165" s="11" t="str">
        <f>INDEX(TreeLookup!$C$1:$DE$21,MATCH(Table15[[#This Row],[CATEGORY]],TreeLookup!$C$1:$C$21,0),MATCH(Table15[[#This Row],[YEAR]],TreeLookup!$C$1:$DE$1,0))</f>
        <v>advancedPower</v>
      </c>
      <c r="P3165" s="13" t="s">
        <v>6842</v>
      </c>
      <c r="Q3165" s="11" t="s">
        <v>6686</v>
      </c>
      <c r="S3165" s="11">
        <v>2000</v>
      </c>
      <c r="W3165" s="15"/>
    </row>
    <row r="3166" spans="1:23" x14ac:dyDescent="0.25">
      <c r="A3166" s="11" t="s">
        <v>1597</v>
      </c>
      <c r="B3166" s="12" t="s">
        <v>7895</v>
      </c>
      <c r="C3166" s="11">
        <v>380</v>
      </c>
      <c r="D3166" s="11">
        <v>4000</v>
      </c>
      <c r="E3166" s="12" t="s">
        <v>10527</v>
      </c>
      <c r="F3166" s="11" t="s">
        <v>1282</v>
      </c>
      <c r="G3166" s="11" t="s">
        <v>1917</v>
      </c>
      <c r="H3166" s="11" t="s">
        <v>1903</v>
      </c>
      <c r="I3166" s="11" t="s">
        <v>5091</v>
      </c>
      <c r="J3166" s="14">
        <f>VLOOKUP(Table15[[#This Row],[TechRequired]],OldTree!A:B,2,0)</f>
        <v>4</v>
      </c>
      <c r="K3166" s="22" t="s">
        <v>8950</v>
      </c>
      <c r="L3166" s="14" t="s">
        <v>6819</v>
      </c>
      <c r="M3166" s="14">
        <v>9</v>
      </c>
      <c r="N3166" s="11" t="str">
        <f>INDEX(TreeLookup!$C$1:$DE$21,MATCH(Table15[[#This Row],[CATEGORY]],TreeLookup!$C$1:$C$21,0),MATCH(Table15[[#This Row],[YEAR]],TreeLookup!$C$1:$DE$1,0))</f>
        <v>advancedPower</v>
      </c>
      <c r="P3166" s="13" t="s">
        <v>6842</v>
      </c>
      <c r="Q3166" s="11" t="s">
        <v>6627</v>
      </c>
      <c r="S3166" s="11">
        <v>2001</v>
      </c>
      <c r="W3166" s="15"/>
    </row>
    <row r="3167" spans="1:23" x14ac:dyDescent="0.25">
      <c r="A3167" s="11" t="s">
        <v>1596</v>
      </c>
      <c r="B3167" s="12" t="s">
        <v>7505</v>
      </c>
      <c r="C3167" s="11">
        <v>410</v>
      </c>
      <c r="D3167" s="11">
        <v>4300</v>
      </c>
      <c r="E3167" s="12" t="s">
        <v>10526</v>
      </c>
      <c r="F3167" s="11" t="s">
        <v>1282</v>
      </c>
      <c r="G3167" s="11" t="s">
        <v>1917</v>
      </c>
      <c r="H3167" s="11" t="s">
        <v>1903</v>
      </c>
      <c r="I3167" s="11" t="s">
        <v>5091</v>
      </c>
      <c r="J3167" s="14">
        <f>VLOOKUP(Table15[[#This Row],[TechRequired]],OldTree!A:B,2,0)</f>
        <v>4</v>
      </c>
      <c r="K3167" s="22" t="s">
        <v>8950</v>
      </c>
      <c r="L3167" s="14" t="s">
        <v>6819</v>
      </c>
      <c r="M3167" s="14">
        <v>9</v>
      </c>
      <c r="N3167" s="11" t="str">
        <f>INDEX(TreeLookup!$C$1:$DE$21,MATCH(Table15[[#This Row],[CATEGORY]],TreeLookup!$C$1:$C$21,0),MATCH(Table15[[#This Row],[YEAR]],TreeLookup!$C$1:$DE$1,0))</f>
        <v>advancedPower</v>
      </c>
      <c r="P3167" s="13" t="s">
        <v>6842</v>
      </c>
      <c r="Q3167" s="11" t="s">
        <v>6627</v>
      </c>
      <c r="S3167" s="11">
        <v>2001</v>
      </c>
      <c r="W3167" s="15"/>
    </row>
    <row r="3168" spans="1:23" x14ac:dyDescent="0.25">
      <c r="A3168" s="11" t="s">
        <v>3988</v>
      </c>
      <c r="B3168" s="12" t="s">
        <v>7476</v>
      </c>
      <c r="C3168" s="11">
        <v>35000</v>
      </c>
      <c r="D3168" s="11">
        <v>122000</v>
      </c>
      <c r="E3168" s="12" t="s">
        <v>3989</v>
      </c>
      <c r="F3168" s="11" t="s">
        <v>5502</v>
      </c>
      <c r="G3168" s="11" t="s">
        <v>1383</v>
      </c>
      <c r="H3168" s="11" t="s">
        <v>5091</v>
      </c>
      <c r="I3168" s="11" t="s">
        <v>5091</v>
      </c>
      <c r="J3168" s="14">
        <f>VLOOKUP(Table15[[#This Row],[TechRequired]],OldTree!A:B,2,0)</f>
        <v>8</v>
      </c>
      <c r="K3168" s="14"/>
      <c r="L3168" s="14" t="s">
        <v>6819</v>
      </c>
      <c r="N3168" s="11" t="e">
        <f>INDEX(TreeLookup!$C$1:$DE$21,MATCH(Table15[[#This Row],[CATEGORY]],TreeLookup!$C$1:$C$21,0),MATCH(Table15[[#This Row],[YEAR]],TreeLookup!$C$1:$DE$1,0))</f>
        <v>#N/A</v>
      </c>
      <c r="O3168" s="11" t="s">
        <v>1903</v>
      </c>
      <c r="P3168" s="13" t="s">
        <v>6842</v>
      </c>
      <c r="Q3168" s="11" t="s">
        <v>6613</v>
      </c>
    </row>
    <row r="3169" spans="1:17" x14ac:dyDescent="0.25">
      <c r="A3169" s="11" t="s">
        <v>3990</v>
      </c>
      <c r="B3169" s="12" t="s">
        <v>8449</v>
      </c>
      <c r="C3169" s="11">
        <v>4800</v>
      </c>
      <c r="D3169" s="11">
        <v>16800</v>
      </c>
      <c r="E3169" s="12" t="s">
        <v>3991</v>
      </c>
      <c r="F3169" s="11" t="s">
        <v>5827</v>
      </c>
      <c r="G3169" s="11" t="s">
        <v>1383</v>
      </c>
      <c r="H3169" s="11" t="s">
        <v>5091</v>
      </c>
      <c r="I3169" s="11" t="s">
        <v>5091</v>
      </c>
      <c r="J3169" s="14">
        <f>VLOOKUP(Table15[[#This Row],[TechRequired]],OldTree!A:B,2,0)</f>
        <v>8</v>
      </c>
      <c r="K3169" s="14"/>
      <c r="L3169" s="14" t="s">
        <v>6819</v>
      </c>
      <c r="N3169" s="11" t="e">
        <f>INDEX(TreeLookup!$C$1:$DE$21,MATCH(Table15[[#This Row],[CATEGORY]],TreeLookup!$C$1:$C$21,0),MATCH(Table15[[#This Row],[YEAR]],TreeLookup!$C$1:$DE$1,0))</f>
        <v>#N/A</v>
      </c>
      <c r="O3169" s="11" t="s">
        <v>1903</v>
      </c>
      <c r="Q3169" s="11"/>
    </row>
    <row r="3170" spans="1:17" x14ac:dyDescent="0.25">
      <c r="A3170" s="11" t="s">
        <v>3992</v>
      </c>
      <c r="B3170" s="12" t="s">
        <v>8450</v>
      </c>
      <c r="C3170" s="11">
        <v>3080</v>
      </c>
      <c r="D3170" s="11">
        <v>10780</v>
      </c>
      <c r="E3170" s="12" t="s">
        <v>3993</v>
      </c>
      <c r="F3170" s="11" t="s">
        <v>5826</v>
      </c>
      <c r="G3170" s="11" t="s">
        <v>1383</v>
      </c>
      <c r="H3170" s="11" t="s">
        <v>5091</v>
      </c>
      <c r="I3170" s="11" t="s">
        <v>5091</v>
      </c>
      <c r="J3170" s="14">
        <f>VLOOKUP(Table15[[#This Row],[TechRequired]],OldTree!A:B,2,0)</f>
        <v>7</v>
      </c>
      <c r="K3170" s="14"/>
      <c r="L3170" s="14" t="s">
        <v>6819</v>
      </c>
      <c r="N3170" s="11" t="e">
        <f>INDEX(TreeLookup!$C$1:$DE$21,MATCH(Table15[[#This Row],[CATEGORY]],TreeLookup!$C$1:$C$21,0),MATCH(Table15[[#This Row],[YEAR]],TreeLookup!$C$1:$DE$1,0))</f>
        <v>#N/A</v>
      </c>
      <c r="O3170" s="11" t="s">
        <v>1903</v>
      </c>
      <c r="Q3170" s="11"/>
    </row>
    <row r="3171" spans="1:17" x14ac:dyDescent="0.25">
      <c r="A3171" s="11" t="s">
        <v>3994</v>
      </c>
      <c r="B3171" s="12" t="s">
        <v>8451</v>
      </c>
      <c r="C3171" s="11">
        <v>1520</v>
      </c>
      <c r="D3171" s="11">
        <v>5320</v>
      </c>
      <c r="E3171" s="12" t="s">
        <v>3995</v>
      </c>
      <c r="F3171" s="11" t="s">
        <v>1344</v>
      </c>
      <c r="G3171" s="11" t="s">
        <v>1383</v>
      </c>
      <c r="H3171" s="11" t="s">
        <v>5091</v>
      </c>
      <c r="I3171" s="11" t="s">
        <v>5091</v>
      </c>
      <c r="J3171" s="14">
        <f>VLOOKUP(Table15[[#This Row],[TechRequired]],OldTree!A:B,2,0)</f>
        <v>4.5</v>
      </c>
      <c r="K3171" s="14"/>
      <c r="L3171" s="14" t="s">
        <v>6819</v>
      </c>
      <c r="N3171" s="11" t="e">
        <f>INDEX(TreeLookup!$C$1:$DE$21,MATCH(Table15[[#This Row],[CATEGORY]],TreeLookup!$C$1:$C$21,0),MATCH(Table15[[#This Row],[YEAR]],TreeLookup!$C$1:$DE$1,0))</f>
        <v>#N/A</v>
      </c>
      <c r="O3171" s="11" t="s">
        <v>1903</v>
      </c>
      <c r="Q3171" s="11"/>
    </row>
    <row r="3172" spans="1:17" x14ac:dyDescent="0.25">
      <c r="A3172" s="11" t="s">
        <v>3996</v>
      </c>
      <c r="B3172" s="12" t="s">
        <v>8452</v>
      </c>
      <c r="C3172" s="11">
        <v>1200</v>
      </c>
      <c r="D3172" s="11">
        <v>4200</v>
      </c>
      <c r="E3172" s="12" t="s">
        <v>3997</v>
      </c>
      <c r="F3172" s="11" t="s">
        <v>5826</v>
      </c>
      <c r="G3172" s="11" t="s">
        <v>1383</v>
      </c>
      <c r="H3172" s="11" t="s">
        <v>5091</v>
      </c>
      <c r="I3172" s="11" t="s">
        <v>5091</v>
      </c>
      <c r="J3172" s="14">
        <f>VLOOKUP(Table15[[#This Row],[TechRequired]],OldTree!A:B,2,0)</f>
        <v>7</v>
      </c>
      <c r="K3172" s="14"/>
      <c r="L3172" s="14" t="s">
        <v>6819</v>
      </c>
      <c r="N3172" s="11" t="e">
        <f>INDEX(TreeLookup!$C$1:$DE$21,MATCH(Table15[[#This Row],[CATEGORY]],TreeLookup!$C$1:$C$21,0),MATCH(Table15[[#This Row],[YEAR]],TreeLookup!$C$1:$DE$1,0))</f>
        <v>#N/A</v>
      </c>
      <c r="O3172" s="11" t="s">
        <v>1903</v>
      </c>
      <c r="Q3172" s="11"/>
    </row>
    <row r="3173" spans="1:17" x14ac:dyDescent="0.25">
      <c r="A3173" s="11" t="s">
        <v>3998</v>
      </c>
      <c r="B3173" s="12" t="s">
        <v>8453</v>
      </c>
      <c r="C3173" s="11">
        <v>800</v>
      </c>
      <c r="D3173" s="11">
        <v>2800</v>
      </c>
      <c r="E3173" s="12" t="s">
        <v>3999</v>
      </c>
      <c r="F3173" s="11" t="s">
        <v>1344</v>
      </c>
      <c r="G3173" s="11" t="s">
        <v>1383</v>
      </c>
      <c r="H3173" s="11" t="s">
        <v>5091</v>
      </c>
      <c r="I3173" s="11" t="s">
        <v>5091</v>
      </c>
      <c r="J3173" s="14">
        <f>VLOOKUP(Table15[[#This Row],[TechRequired]],OldTree!A:B,2,0)</f>
        <v>4.5</v>
      </c>
      <c r="K3173" s="14"/>
      <c r="L3173" s="14" t="s">
        <v>6819</v>
      </c>
      <c r="N3173" s="11" t="e">
        <f>INDEX(TreeLookup!$C$1:$DE$21,MATCH(Table15[[#This Row],[CATEGORY]],TreeLookup!$C$1:$C$21,0),MATCH(Table15[[#This Row],[YEAR]],TreeLookup!$C$1:$DE$1,0))</f>
        <v>#N/A</v>
      </c>
      <c r="O3173" s="11" t="s">
        <v>1903</v>
      </c>
      <c r="Q3173" s="11"/>
    </row>
    <row r="3174" spans="1:17" x14ac:dyDescent="0.25">
      <c r="A3174" s="11" t="s">
        <v>4000</v>
      </c>
      <c r="B3174" s="12" t="s">
        <v>8454</v>
      </c>
      <c r="C3174" s="11">
        <v>600</v>
      </c>
      <c r="D3174" s="11">
        <v>2100</v>
      </c>
      <c r="E3174" s="12" t="s">
        <v>4001</v>
      </c>
      <c r="F3174" s="11" t="s">
        <v>1282</v>
      </c>
      <c r="G3174" s="11" t="s">
        <v>1383</v>
      </c>
      <c r="H3174" s="11" t="s">
        <v>5091</v>
      </c>
      <c r="I3174" s="11" t="s">
        <v>5091</v>
      </c>
      <c r="J3174" s="14">
        <f>VLOOKUP(Table15[[#This Row],[TechRequired]],OldTree!A:B,2,0)</f>
        <v>4</v>
      </c>
      <c r="K3174" s="14"/>
      <c r="L3174" s="14" t="s">
        <v>6819</v>
      </c>
      <c r="N3174" s="11" t="e">
        <f>INDEX(TreeLookup!$C$1:$DE$21,MATCH(Table15[[#This Row],[CATEGORY]],TreeLookup!$C$1:$C$21,0),MATCH(Table15[[#This Row],[YEAR]],TreeLookup!$C$1:$DE$1,0))</f>
        <v>#N/A</v>
      </c>
      <c r="O3174" s="11" t="s">
        <v>1903</v>
      </c>
      <c r="Q3174" s="11"/>
    </row>
    <row r="3175" spans="1:17" x14ac:dyDescent="0.25">
      <c r="A3175" s="11" t="s">
        <v>4002</v>
      </c>
      <c r="B3175" s="12" t="s">
        <v>8455</v>
      </c>
      <c r="C3175" s="11">
        <v>1200</v>
      </c>
      <c r="D3175" s="11">
        <v>4200</v>
      </c>
      <c r="E3175" s="12" t="s">
        <v>4003</v>
      </c>
      <c r="F3175" s="11" t="s">
        <v>5826</v>
      </c>
      <c r="G3175" s="11" t="s">
        <v>1383</v>
      </c>
      <c r="H3175" s="11" t="s">
        <v>5091</v>
      </c>
      <c r="I3175" s="11" t="s">
        <v>5091</v>
      </c>
      <c r="J3175" s="14">
        <f>VLOOKUP(Table15[[#This Row],[TechRequired]],OldTree!A:B,2,0)</f>
        <v>7</v>
      </c>
      <c r="K3175" s="14"/>
      <c r="L3175" s="14" t="s">
        <v>6819</v>
      </c>
      <c r="N3175" s="11" t="e">
        <f>INDEX(TreeLookup!$C$1:$DE$21,MATCH(Table15[[#This Row],[CATEGORY]],TreeLookup!$C$1:$C$21,0),MATCH(Table15[[#This Row],[YEAR]],TreeLookup!$C$1:$DE$1,0))</f>
        <v>#N/A</v>
      </c>
      <c r="O3175" s="11" t="s">
        <v>1903</v>
      </c>
      <c r="Q3175" s="11"/>
    </row>
    <row r="3176" spans="1:17" x14ac:dyDescent="0.25">
      <c r="A3176" s="11" t="s">
        <v>4004</v>
      </c>
      <c r="B3176" s="12" t="s">
        <v>8456</v>
      </c>
      <c r="C3176" s="11">
        <v>800</v>
      </c>
      <c r="D3176" s="11">
        <v>2800</v>
      </c>
      <c r="E3176" s="12" t="s">
        <v>4005</v>
      </c>
      <c r="F3176" s="11" t="s">
        <v>1344</v>
      </c>
      <c r="G3176" s="11" t="s">
        <v>1383</v>
      </c>
      <c r="H3176" s="11" t="s">
        <v>5091</v>
      </c>
      <c r="I3176" s="11" t="s">
        <v>5091</v>
      </c>
      <c r="J3176" s="14">
        <f>VLOOKUP(Table15[[#This Row],[TechRequired]],OldTree!A:B,2,0)</f>
        <v>4.5</v>
      </c>
      <c r="K3176" s="14"/>
      <c r="L3176" s="14" t="s">
        <v>6819</v>
      </c>
      <c r="N3176" s="11" t="e">
        <f>INDEX(TreeLookup!$C$1:$DE$21,MATCH(Table15[[#This Row],[CATEGORY]],TreeLookup!$C$1:$C$21,0),MATCH(Table15[[#This Row],[YEAR]],TreeLookup!$C$1:$DE$1,0))</f>
        <v>#N/A</v>
      </c>
      <c r="O3176" s="11" t="s">
        <v>1903</v>
      </c>
      <c r="Q3176" s="11"/>
    </row>
    <row r="3177" spans="1:17" x14ac:dyDescent="0.25">
      <c r="A3177" s="11" t="s">
        <v>4006</v>
      </c>
      <c r="B3177" s="12" t="s">
        <v>8457</v>
      </c>
      <c r="C3177" s="11">
        <v>600</v>
      </c>
      <c r="D3177" s="11">
        <v>2100</v>
      </c>
      <c r="E3177" s="12" t="s">
        <v>4007</v>
      </c>
      <c r="F3177" s="11" t="s">
        <v>1282</v>
      </c>
      <c r="G3177" s="11" t="s">
        <v>1383</v>
      </c>
      <c r="H3177" s="11" t="s">
        <v>5091</v>
      </c>
      <c r="I3177" s="11" t="s">
        <v>5091</v>
      </c>
      <c r="J3177" s="14">
        <f>VLOOKUP(Table15[[#This Row],[TechRequired]],OldTree!A:B,2,0)</f>
        <v>4</v>
      </c>
      <c r="K3177" s="14"/>
      <c r="L3177" s="14" t="s">
        <v>6819</v>
      </c>
      <c r="N3177" s="11" t="e">
        <f>INDEX(TreeLookup!$C$1:$DE$21,MATCH(Table15[[#This Row],[CATEGORY]],TreeLookup!$C$1:$C$21,0),MATCH(Table15[[#This Row],[YEAR]],TreeLookup!$C$1:$DE$1,0))</f>
        <v>#N/A</v>
      </c>
      <c r="O3177" s="11" t="s">
        <v>1903</v>
      </c>
      <c r="Q3177" s="11"/>
    </row>
    <row r="3178" spans="1:17" x14ac:dyDescent="0.25">
      <c r="A3178" s="11" t="s">
        <v>4008</v>
      </c>
      <c r="B3178" s="12" t="s">
        <v>8458</v>
      </c>
      <c r="C3178" s="11">
        <v>3080</v>
      </c>
      <c r="D3178" s="11">
        <v>10780</v>
      </c>
      <c r="E3178" s="12" t="s">
        <v>4009</v>
      </c>
      <c r="F3178" s="11" t="s">
        <v>5826</v>
      </c>
      <c r="G3178" s="11" t="s">
        <v>1383</v>
      </c>
      <c r="H3178" s="11" t="s">
        <v>5091</v>
      </c>
      <c r="I3178" s="11" t="s">
        <v>5091</v>
      </c>
      <c r="J3178" s="14">
        <f>VLOOKUP(Table15[[#This Row],[TechRequired]],OldTree!A:B,2,0)</f>
        <v>7</v>
      </c>
      <c r="K3178" s="14"/>
      <c r="L3178" s="14" t="s">
        <v>6819</v>
      </c>
      <c r="N3178" s="11" t="e">
        <f>INDEX(TreeLookup!$C$1:$DE$21,MATCH(Table15[[#This Row],[CATEGORY]],TreeLookup!$C$1:$C$21,0),MATCH(Table15[[#This Row],[YEAR]],TreeLookup!$C$1:$DE$1,0))</f>
        <v>#N/A</v>
      </c>
      <c r="O3178" s="11" t="s">
        <v>1903</v>
      </c>
      <c r="Q3178" s="11"/>
    </row>
    <row r="3179" spans="1:17" x14ac:dyDescent="0.25">
      <c r="A3179" s="11" t="s">
        <v>4010</v>
      </c>
      <c r="B3179" s="12" t="s">
        <v>8459</v>
      </c>
      <c r="C3179" s="11">
        <v>1520</v>
      </c>
      <c r="D3179" s="11">
        <v>5320</v>
      </c>
      <c r="E3179" s="12" t="s">
        <v>4011</v>
      </c>
      <c r="F3179" s="11" t="s">
        <v>1344</v>
      </c>
      <c r="G3179" s="11" t="s">
        <v>1383</v>
      </c>
      <c r="H3179" s="11" t="s">
        <v>5091</v>
      </c>
      <c r="I3179" s="11" t="s">
        <v>5091</v>
      </c>
      <c r="J3179" s="14">
        <f>VLOOKUP(Table15[[#This Row],[TechRequired]],OldTree!A:B,2,0)</f>
        <v>4.5</v>
      </c>
      <c r="K3179" s="14"/>
      <c r="L3179" s="14" t="s">
        <v>6819</v>
      </c>
      <c r="N3179" s="11" t="e">
        <f>INDEX(TreeLookup!$C$1:$DE$21,MATCH(Table15[[#This Row],[CATEGORY]],TreeLookup!$C$1:$C$21,0),MATCH(Table15[[#This Row],[YEAR]],TreeLookup!$C$1:$DE$1,0))</f>
        <v>#N/A</v>
      </c>
      <c r="O3179" s="11" t="s">
        <v>1903</v>
      </c>
      <c r="Q3179" s="11"/>
    </row>
    <row r="3180" spans="1:17" x14ac:dyDescent="0.25">
      <c r="A3180" s="11" t="s">
        <v>4012</v>
      </c>
      <c r="B3180" s="12" t="s">
        <v>8511</v>
      </c>
      <c r="C3180" s="11">
        <v>1000</v>
      </c>
      <c r="D3180" s="11">
        <v>3500</v>
      </c>
      <c r="E3180" s="12" t="s">
        <v>4013</v>
      </c>
      <c r="F3180" s="11" t="s">
        <v>1282</v>
      </c>
      <c r="G3180" s="11" t="s">
        <v>1383</v>
      </c>
      <c r="H3180" s="11" t="s">
        <v>5091</v>
      </c>
      <c r="I3180" s="11" t="s">
        <v>5091</v>
      </c>
      <c r="J3180" s="14">
        <f>VLOOKUP(Table15[[#This Row],[TechRequired]],OldTree!A:B,2,0)</f>
        <v>4</v>
      </c>
      <c r="K3180" s="14"/>
      <c r="L3180" s="14" t="s">
        <v>6819</v>
      </c>
      <c r="N3180" s="11" t="e">
        <f>INDEX(TreeLookup!$C$1:$DE$21,MATCH(Table15[[#This Row],[CATEGORY]],TreeLookup!$C$1:$C$21,0),MATCH(Table15[[#This Row],[YEAR]],TreeLookup!$C$1:$DE$1,0))</f>
        <v>#N/A</v>
      </c>
      <c r="O3180" s="11" t="s">
        <v>1903</v>
      </c>
      <c r="Q3180" s="11"/>
    </row>
    <row r="3181" spans="1:17" x14ac:dyDescent="0.25">
      <c r="A3181" s="11" t="s">
        <v>4014</v>
      </c>
      <c r="B3181" s="12" t="s">
        <v>7224</v>
      </c>
      <c r="C3181" s="11">
        <v>1200</v>
      </c>
      <c r="D3181" s="11">
        <v>6500</v>
      </c>
      <c r="E3181" s="12" t="s">
        <v>4015</v>
      </c>
      <c r="F3181" s="11" t="s">
        <v>1364</v>
      </c>
      <c r="G3181" s="11" t="s">
        <v>1383</v>
      </c>
      <c r="H3181" s="11" t="s">
        <v>5091</v>
      </c>
      <c r="I3181" s="11" t="s">
        <v>5091</v>
      </c>
      <c r="J3181" s="14">
        <f>VLOOKUP(Table15[[#This Row],[TechRequired]],OldTree!A:B,2,0)</f>
        <v>5</v>
      </c>
      <c r="K3181" s="14"/>
      <c r="L3181" s="14" t="s">
        <v>6830</v>
      </c>
      <c r="M3181" s="14">
        <v>7</v>
      </c>
      <c r="N3181" s="11" t="e">
        <f>INDEX(TreeLookup!$C$1:$DE$21,MATCH(Table15[[#This Row],[CATEGORY]],TreeLookup!$C$1:$C$21,0),MATCH(Table15[[#This Row],[YEAR]],TreeLookup!$C$1:$DE$1,0))</f>
        <v>#N/A</v>
      </c>
      <c r="O3181" s="11" t="s">
        <v>1903</v>
      </c>
      <c r="P3181" s="13" t="s">
        <v>6842</v>
      </c>
      <c r="Q3181" s="11"/>
    </row>
    <row r="3182" spans="1:17" x14ac:dyDescent="0.25">
      <c r="A3182" s="11" t="s">
        <v>4016</v>
      </c>
      <c r="B3182" s="12" t="s">
        <v>8460</v>
      </c>
      <c r="C3182" s="11">
        <v>2400</v>
      </c>
      <c r="D3182" s="11">
        <v>9600</v>
      </c>
      <c r="E3182" s="12" t="s">
        <v>4017</v>
      </c>
      <c r="F3182" s="11" t="s">
        <v>1360</v>
      </c>
      <c r="G3182" s="11" t="s">
        <v>1383</v>
      </c>
      <c r="H3182" s="11" t="s">
        <v>5091</v>
      </c>
      <c r="I3182" s="11" t="s">
        <v>5091</v>
      </c>
      <c r="J3182" s="14">
        <f>VLOOKUP(Table15[[#This Row],[TechRequired]],OldTree!A:B,2,0)</f>
        <v>3.5</v>
      </c>
      <c r="K3182" s="14"/>
      <c r="L3182" s="14" t="s">
        <v>6830</v>
      </c>
      <c r="M3182" s="14">
        <v>10</v>
      </c>
      <c r="N3182" s="11" t="e">
        <f>INDEX(TreeLookup!$C$1:$DE$21,MATCH(Table15[[#This Row],[CATEGORY]],TreeLookup!$C$1:$C$21,0),MATCH(Table15[[#This Row],[YEAR]],TreeLookup!$C$1:$DE$1,0))</f>
        <v>#N/A</v>
      </c>
      <c r="O3182" s="11" t="s">
        <v>1903</v>
      </c>
      <c r="P3182" s="13" t="s">
        <v>6842</v>
      </c>
      <c r="Q3182" s="11"/>
    </row>
    <row r="3183" spans="1:17" x14ac:dyDescent="0.25">
      <c r="A3183" s="11" t="s">
        <v>4018</v>
      </c>
      <c r="B3183" s="12" t="s">
        <v>8461</v>
      </c>
      <c r="C3183" s="11">
        <v>3600</v>
      </c>
      <c r="D3183" s="11">
        <v>14400</v>
      </c>
      <c r="E3183" s="12" t="s">
        <v>4019</v>
      </c>
      <c r="F3183" s="11" t="s">
        <v>1360</v>
      </c>
      <c r="G3183" s="11" t="s">
        <v>1383</v>
      </c>
      <c r="H3183" s="11" t="s">
        <v>5091</v>
      </c>
      <c r="I3183" s="11" t="s">
        <v>5091</v>
      </c>
      <c r="J3183" s="14">
        <f>VLOOKUP(Table15[[#This Row],[TechRequired]],OldTree!A:B,2,0)</f>
        <v>3.5</v>
      </c>
      <c r="K3183" s="14"/>
      <c r="L3183" s="14" t="s">
        <v>6830</v>
      </c>
      <c r="M3183" s="14">
        <v>10</v>
      </c>
      <c r="N3183" s="11" t="e">
        <f>INDEX(TreeLookup!$C$1:$DE$21,MATCH(Table15[[#This Row],[CATEGORY]],TreeLookup!$C$1:$C$21,0),MATCH(Table15[[#This Row],[YEAR]],TreeLookup!$C$1:$DE$1,0))</f>
        <v>#N/A</v>
      </c>
      <c r="O3183" s="11" t="s">
        <v>1903</v>
      </c>
      <c r="P3183" s="13" t="s">
        <v>6842</v>
      </c>
      <c r="Q3183" s="11"/>
    </row>
    <row r="3184" spans="1:17" x14ac:dyDescent="0.25">
      <c r="A3184" s="11" t="s">
        <v>4020</v>
      </c>
      <c r="B3184" s="12" t="s">
        <v>8462</v>
      </c>
      <c r="C3184" s="11">
        <v>15000</v>
      </c>
      <c r="D3184" s="11">
        <v>60000</v>
      </c>
      <c r="E3184" s="12" t="s">
        <v>4021</v>
      </c>
      <c r="F3184" s="11" t="s">
        <v>1348</v>
      </c>
      <c r="G3184" s="11" t="s">
        <v>1383</v>
      </c>
      <c r="H3184" s="11" t="s">
        <v>5091</v>
      </c>
      <c r="I3184" s="11" t="s">
        <v>5091</v>
      </c>
      <c r="J3184" s="14">
        <f>VLOOKUP(Table15[[#This Row],[TechRequired]],OldTree!A:B,2,0)</f>
        <v>8</v>
      </c>
      <c r="K3184" s="14"/>
      <c r="L3184" s="14" t="s">
        <v>6830</v>
      </c>
      <c r="M3184" s="14">
        <v>11</v>
      </c>
      <c r="N3184" s="11" t="e">
        <f>INDEX(TreeLookup!$C$1:$DE$21,MATCH(Table15[[#This Row],[CATEGORY]],TreeLookup!$C$1:$C$21,0),MATCH(Table15[[#This Row],[YEAR]],TreeLookup!$C$1:$DE$1,0))</f>
        <v>#N/A</v>
      </c>
      <c r="O3184" s="11" t="s">
        <v>1903</v>
      </c>
      <c r="P3184" s="13" t="s">
        <v>6842</v>
      </c>
      <c r="Q3184" s="11"/>
    </row>
    <row r="3185" spans="1:31" x14ac:dyDescent="0.25">
      <c r="A3185" s="11" t="s">
        <v>4022</v>
      </c>
      <c r="B3185" s="12" t="s">
        <v>8463</v>
      </c>
      <c r="C3185" s="11">
        <v>20000</v>
      </c>
      <c r="D3185" s="11">
        <v>80000</v>
      </c>
      <c r="E3185" s="12" t="s">
        <v>4023</v>
      </c>
      <c r="F3185" s="11" t="s">
        <v>1348</v>
      </c>
      <c r="G3185" s="11" t="s">
        <v>1383</v>
      </c>
      <c r="H3185" s="11" t="s">
        <v>5091</v>
      </c>
      <c r="I3185" s="11" t="s">
        <v>5091</v>
      </c>
      <c r="J3185" s="14">
        <f>VLOOKUP(Table15[[#This Row],[TechRequired]],OldTree!A:B,2,0)</f>
        <v>8</v>
      </c>
      <c r="K3185" s="14"/>
      <c r="L3185" s="14" t="s">
        <v>6830</v>
      </c>
      <c r="M3185" s="14">
        <v>11</v>
      </c>
      <c r="N3185" s="11" t="e">
        <f>INDEX(TreeLookup!$C$1:$DE$21,MATCH(Table15[[#This Row],[CATEGORY]],TreeLookup!$C$1:$C$21,0),MATCH(Table15[[#This Row],[YEAR]],TreeLookup!$C$1:$DE$1,0))</f>
        <v>#N/A</v>
      </c>
      <c r="O3185" s="11" t="s">
        <v>1903</v>
      </c>
      <c r="P3185" s="13" t="s">
        <v>6842</v>
      </c>
      <c r="Q3185" s="11"/>
    </row>
    <row r="3186" spans="1:31" x14ac:dyDescent="0.25">
      <c r="A3186" s="11" t="s">
        <v>4024</v>
      </c>
      <c r="B3186" s="12" t="s">
        <v>8464</v>
      </c>
      <c r="C3186" s="11">
        <v>12000</v>
      </c>
      <c r="D3186" s="11">
        <v>48000</v>
      </c>
      <c r="E3186" s="12" t="s">
        <v>4025</v>
      </c>
      <c r="F3186" s="11" t="s">
        <v>1348</v>
      </c>
      <c r="G3186" s="11" t="s">
        <v>1383</v>
      </c>
      <c r="H3186" s="11" t="s">
        <v>5091</v>
      </c>
      <c r="I3186" s="11" t="s">
        <v>5091</v>
      </c>
      <c r="J3186" s="14">
        <f>VLOOKUP(Table15[[#This Row],[TechRequired]],OldTree!A:B,2,0)</f>
        <v>8</v>
      </c>
      <c r="K3186" s="14"/>
      <c r="L3186" s="14" t="s">
        <v>6830</v>
      </c>
      <c r="M3186" s="14">
        <v>11</v>
      </c>
      <c r="N3186" s="11" t="e">
        <f>INDEX(TreeLookup!$C$1:$DE$21,MATCH(Table15[[#This Row],[CATEGORY]],TreeLookup!$C$1:$C$21,0),MATCH(Table15[[#This Row],[YEAR]],TreeLookup!$C$1:$DE$1,0))</f>
        <v>#N/A</v>
      </c>
      <c r="O3186" s="11" t="s">
        <v>1903</v>
      </c>
      <c r="P3186" s="13" t="s">
        <v>6842</v>
      </c>
      <c r="Q3186" s="11"/>
    </row>
    <row r="3187" spans="1:31" x14ac:dyDescent="0.25">
      <c r="A3187" s="11" t="s">
        <v>4026</v>
      </c>
      <c r="B3187" s="12" t="s">
        <v>8465</v>
      </c>
      <c r="C3187" s="11">
        <v>18000</v>
      </c>
      <c r="D3187" s="11">
        <v>72000</v>
      </c>
      <c r="E3187" s="12" t="s">
        <v>4027</v>
      </c>
      <c r="F3187" s="11" t="s">
        <v>1348</v>
      </c>
      <c r="G3187" s="11" t="s">
        <v>1383</v>
      </c>
      <c r="H3187" s="11" t="s">
        <v>5091</v>
      </c>
      <c r="I3187" s="11" t="s">
        <v>5091</v>
      </c>
      <c r="J3187" s="14">
        <f>VLOOKUP(Table15[[#This Row],[TechRequired]],OldTree!A:B,2,0)</f>
        <v>8</v>
      </c>
      <c r="K3187" s="14"/>
      <c r="L3187" s="14" t="s">
        <v>6830</v>
      </c>
      <c r="M3187" s="14">
        <v>11</v>
      </c>
      <c r="N3187" s="11" t="e">
        <f>INDEX(TreeLookup!$C$1:$DE$21,MATCH(Table15[[#This Row],[CATEGORY]],TreeLookup!$C$1:$C$21,0),MATCH(Table15[[#This Row],[YEAR]],TreeLookup!$C$1:$DE$1,0))</f>
        <v>#N/A</v>
      </c>
      <c r="O3187" s="11" t="s">
        <v>1903</v>
      </c>
      <c r="P3187" s="13" t="s">
        <v>6842</v>
      </c>
      <c r="Q3187" s="11"/>
    </row>
    <row r="3188" spans="1:31" x14ac:dyDescent="0.25">
      <c r="A3188" s="11" t="s">
        <v>976</v>
      </c>
      <c r="B3188" s="12" t="s">
        <v>5695</v>
      </c>
      <c r="C3188" s="11">
        <v>1500</v>
      </c>
      <c r="D3188" s="11">
        <v>30000</v>
      </c>
      <c r="E3188" s="12" t="s">
        <v>5696</v>
      </c>
      <c r="F3188" s="11" t="s">
        <v>1366</v>
      </c>
      <c r="G3188" s="11" t="s">
        <v>5694</v>
      </c>
      <c r="H3188" s="11" t="s">
        <v>1903</v>
      </c>
      <c r="I3188" s="11" t="s">
        <v>1903</v>
      </c>
      <c r="J3188" s="14">
        <f>VLOOKUP(Table15[[#This Row],[TechRequired]],OldTree!A:B,2,0)</f>
        <v>7</v>
      </c>
      <c r="K3188" s="22" t="s">
        <v>8950</v>
      </c>
      <c r="L3188" s="14" t="s">
        <v>6819</v>
      </c>
      <c r="M3188" s="14">
        <v>9</v>
      </c>
      <c r="N3188" s="11" t="str">
        <f>INDEX(TreeLookup!$C$1:$DE$21,MATCH(Table15[[#This Row],[CATEGORY]],TreeLookup!$C$1:$C$21,0),MATCH(Table15[[#This Row],[YEAR]],TreeLookup!$C$1:$DE$1,0))</f>
        <v>advancedPower</v>
      </c>
      <c r="P3188" s="13" t="s">
        <v>6843</v>
      </c>
      <c r="Q3188" s="11" t="s">
        <v>2641</v>
      </c>
      <c r="S3188" s="11">
        <v>2002</v>
      </c>
      <c r="W3188" s="15"/>
    </row>
    <row r="3189" spans="1:31" x14ac:dyDescent="0.25">
      <c r="A3189" s="11" t="s">
        <v>1592</v>
      </c>
      <c r="B3189" s="12" t="s">
        <v>7503</v>
      </c>
      <c r="C3189" s="11">
        <v>1000</v>
      </c>
      <c r="D3189" s="11">
        <v>8900</v>
      </c>
      <c r="E3189" s="12" t="s">
        <v>10592</v>
      </c>
      <c r="F3189" s="11" t="s">
        <v>1344</v>
      </c>
      <c r="G3189" s="11" t="s">
        <v>1917</v>
      </c>
      <c r="H3189" s="11" t="s">
        <v>1903</v>
      </c>
      <c r="I3189" s="11" t="s">
        <v>5091</v>
      </c>
      <c r="J3189" s="14">
        <f>VLOOKUP(Table15[[#This Row],[TechRequired]],OldTree!A:B,2,0)</f>
        <v>4.5</v>
      </c>
      <c r="K3189" s="22" t="s">
        <v>8950</v>
      </c>
      <c r="L3189" s="14" t="s">
        <v>6819</v>
      </c>
      <c r="M3189" s="14">
        <v>9</v>
      </c>
      <c r="N3189" s="11" t="str">
        <f>INDEX(TreeLookup!$C$1:$DE$21,MATCH(Table15[[#This Row],[CATEGORY]],TreeLookup!$C$1:$C$21,0),MATCH(Table15[[#This Row],[YEAR]],TreeLookup!$C$1:$DE$1,0))</f>
        <v>advancedPower</v>
      </c>
      <c r="P3189" s="13" t="s">
        <v>6842</v>
      </c>
      <c r="Q3189" s="11" t="s">
        <v>6626</v>
      </c>
      <c r="S3189" s="11">
        <v>2003</v>
      </c>
      <c r="W3189" s="15"/>
    </row>
    <row r="3190" spans="1:31" x14ac:dyDescent="0.25">
      <c r="A3190" s="11" t="s">
        <v>1591</v>
      </c>
      <c r="B3190" s="12" t="s">
        <v>7518</v>
      </c>
      <c r="C3190" s="11">
        <v>500</v>
      </c>
      <c r="D3190" s="11">
        <v>7800</v>
      </c>
      <c r="E3190" s="12" t="s">
        <v>10602</v>
      </c>
      <c r="F3190" s="11" t="s">
        <v>1344</v>
      </c>
      <c r="G3190" s="11" t="s">
        <v>1917</v>
      </c>
      <c r="H3190" s="11" t="s">
        <v>1903</v>
      </c>
      <c r="I3190" s="11" t="s">
        <v>5091</v>
      </c>
      <c r="J3190" s="14">
        <f>VLOOKUP(Table15[[#This Row],[TechRequired]],OldTree!A:B,2,0)</f>
        <v>4.5</v>
      </c>
      <c r="K3190" s="22" t="s">
        <v>8950</v>
      </c>
      <c r="L3190" s="14" t="s">
        <v>6819</v>
      </c>
      <c r="M3190" s="14">
        <v>9</v>
      </c>
      <c r="N3190" s="11" t="str">
        <f>INDEX(TreeLookup!$C$1:$DE$21,MATCH(Table15[[#This Row],[CATEGORY]],TreeLookup!$C$1:$C$21,0),MATCH(Table15[[#This Row],[YEAR]],TreeLookup!$C$1:$DE$1,0))</f>
        <v>advancedPower</v>
      </c>
      <c r="P3190" s="13" t="s">
        <v>6842</v>
      </c>
      <c r="Q3190" s="11" t="s">
        <v>6707</v>
      </c>
      <c r="S3190" s="11">
        <v>2005</v>
      </c>
      <c r="W3190" s="15"/>
    </row>
    <row r="3191" spans="1:31" x14ac:dyDescent="0.25">
      <c r="A3191" s="11" t="s">
        <v>977</v>
      </c>
      <c r="B3191" s="12" t="s">
        <v>5702</v>
      </c>
      <c r="C3191" s="11">
        <v>3125</v>
      </c>
      <c r="D3191" s="11">
        <v>62500</v>
      </c>
      <c r="E3191" s="12" t="s">
        <v>5701</v>
      </c>
      <c r="F3191" s="11" t="s">
        <v>1366</v>
      </c>
      <c r="G3191" s="11" t="s">
        <v>5694</v>
      </c>
      <c r="H3191" s="11" t="s">
        <v>1903</v>
      </c>
      <c r="I3191" s="11" t="s">
        <v>1903</v>
      </c>
      <c r="J3191" s="14">
        <f>VLOOKUP(Table15[[#This Row],[TechRequired]],OldTree!A:B,2,0)</f>
        <v>7</v>
      </c>
      <c r="K3191" s="22" t="s">
        <v>8950</v>
      </c>
      <c r="L3191" s="14" t="s">
        <v>6819</v>
      </c>
      <c r="M3191" s="14">
        <v>10</v>
      </c>
      <c r="N3191" s="11" t="str">
        <f>INDEX(TreeLookup!$C$1:$DE$21,MATCH(Table15[[#This Row],[CATEGORY]],TreeLookup!$C$1:$C$21,0),MATCH(Table15[[#This Row],[YEAR]],TreeLookup!$C$1:$DE$1,0))</f>
        <v>advancedPower</v>
      </c>
      <c r="P3191" s="13" t="s">
        <v>6843</v>
      </c>
      <c r="Q3191" s="11" t="s">
        <v>2697</v>
      </c>
      <c r="S3191" s="11">
        <v>2007</v>
      </c>
      <c r="W3191" s="15"/>
    </row>
    <row r="3192" spans="1:31" x14ac:dyDescent="0.25">
      <c r="A3192" s="11" t="s">
        <v>523</v>
      </c>
      <c r="B3192" s="12" t="s">
        <v>2180</v>
      </c>
      <c r="C3192" s="11">
        <v>880</v>
      </c>
      <c r="D3192" s="11">
        <v>17600</v>
      </c>
      <c r="E3192" s="12" t="s">
        <v>2181</v>
      </c>
      <c r="F3192" s="11" t="s">
        <v>1317</v>
      </c>
      <c r="G3192" s="11" t="s">
        <v>5501</v>
      </c>
      <c r="H3192" s="11" t="s">
        <v>1903</v>
      </c>
      <c r="I3192" s="11" t="s">
        <v>1903</v>
      </c>
      <c r="J3192" s="14">
        <f>VLOOKUP(Table15[[#This Row],[TechRequired]],OldTree!A:B,2,0)</f>
        <v>8</v>
      </c>
      <c r="K3192" s="22" t="s">
        <v>8950</v>
      </c>
      <c r="L3192" s="14" t="s">
        <v>6819</v>
      </c>
      <c r="M3192" s="14">
        <v>10</v>
      </c>
      <c r="N3192" s="11" t="str">
        <f>INDEX(TreeLookup!$C$1:$DE$21,MATCH(Table15[[#This Row],[CATEGORY]],TreeLookup!$C$1:$C$21,0),MATCH(Table15[[#This Row],[YEAR]],TreeLookup!$C$1:$DE$1,0))</f>
        <v>modernPower</v>
      </c>
      <c r="P3192" s="13" t="s">
        <v>6843</v>
      </c>
      <c r="Q3192" s="11"/>
      <c r="S3192" s="11">
        <v>2009</v>
      </c>
      <c r="W3192" s="15"/>
    </row>
    <row r="3193" spans="1:31" x14ac:dyDescent="0.25">
      <c r="A3193" s="11" t="s">
        <v>401</v>
      </c>
      <c r="B3193" s="12" t="s">
        <v>2188</v>
      </c>
      <c r="C3193" s="11">
        <v>7000</v>
      </c>
      <c r="D3193" s="11">
        <v>140000</v>
      </c>
      <c r="E3193" s="12" t="s">
        <v>2189</v>
      </c>
      <c r="F3193" s="11" t="s">
        <v>5485</v>
      </c>
      <c r="G3193" s="11" t="s">
        <v>5501</v>
      </c>
      <c r="H3193" s="11" t="s">
        <v>1903</v>
      </c>
      <c r="I3193" s="11" t="s">
        <v>1903</v>
      </c>
      <c r="J3193" s="14" t="e">
        <f>VLOOKUP(Table15[[#This Row],[TechRequired]],OldTree!A:B,2,0)</f>
        <v>#N/A</v>
      </c>
      <c r="K3193" s="22" t="s">
        <v>8950</v>
      </c>
      <c r="L3193" s="14" t="s">
        <v>6819</v>
      </c>
      <c r="M3193" s="14">
        <v>11</v>
      </c>
      <c r="N3193" s="11" t="str">
        <f>INDEX(TreeLookup!$C$1:$DE$21,MATCH(Table15[[#This Row],[CATEGORY]],TreeLookup!$C$1:$C$21,0),MATCH(Table15[[#This Row],[YEAR]],TreeLookup!$C$1:$DE$1,0))</f>
        <v>modernPower</v>
      </c>
      <c r="P3193" s="13" t="s">
        <v>6843</v>
      </c>
      <c r="Q3193" s="11"/>
      <c r="S3193" s="11">
        <v>2009</v>
      </c>
      <c r="W3193" s="15"/>
    </row>
    <row r="3194" spans="1:31" x14ac:dyDescent="0.25">
      <c r="A3194" s="11" t="s">
        <v>1046</v>
      </c>
      <c r="B3194" s="12" t="s">
        <v>3232</v>
      </c>
      <c r="C3194" s="11">
        <v>20</v>
      </c>
      <c r="D3194" s="11">
        <v>400</v>
      </c>
      <c r="E3194" s="12" t="s">
        <v>3233</v>
      </c>
      <c r="F3194" s="11" t="s">
        <v>1372</v>
      </c>
      <c r="G3194" s="21" t="s">
        <v>11292</v>
      </c>
      <c r="H3194" s="11" t="s">
        <v>1903</v>
      </c>
      <c r="I3194" s="11" t="s">
        <v>1903</v>
      </c>
      <c r="J3194" s="14">
        <f>VLOOKUP(Table15[[#This Row],[TechRequired]],OldTree!A:B,2,0)</f>
        <v>0</v>
      </c>
      <c r="K3194" s="22" t="s">
        <v>6014</v>
      </c>
      <c r="L3194" s="14"/>
      <c r="N3194" s="11" t="str">
        <f>INDEX(TreeLookup!$C$1:$DE$21,MATCH(Table15[[#This Row],[CATEGORY]],TreeLookup!$C$1:$C$21,0),MATCH(Table15[[#This Row],[YEAR]],TreeLookup!$C$1:$DE$1,0))</f>
        <v>start</v>
      </c>
      <c r="P3194" s="13" t="s">
        <v>6843</v>
      </c>
      <c r="Q3194" s="11"/>
      <c r="S3194" s="11">
        <v>0</v>
      </c>
      <c r="W3194" s="15"/>
    </row>
    <row r="3195" spans="1:31" x14ac:dyDescent="0.25">
      <c r="A3195" s="11" t="s">
        <v>1793</v>
      </c>
      <c r="B3195" s="12" t="s">
        <v>6663</v>
      </c>
      <c r="C3195" s="11">
        <v>50</v>
      </c>
      <c r="D3195" s="11">
        <v>75</v>
      </c>
      <c r="E3195" s="12" t="s">
        <v>9929</v>
      </c>
      <c r="F3195" s="11" t="s">
        <v>1329</v>
      </c>
      <c r="G3195" s="11" t="s">
        <v>5205</v>
      </c>
      <c r="H3195" s="11" t="s">
        <v>1903</v>
      </c>
      <c r="I3195" s="11" t="s">
        <v>5091</v>
      </c>
      <c r="J3195" s="14">
        <f>VLOOKUP(Table15[[#This Row],[TechRequired]],OldTree!A:B,2,0)</f>
        <v>4</v>
      </c>
      <c r="K3195" s="22" t="s">
        <v>8953</v>
      </c>
      <c r="L3195" s="14"/>
      <c r="N3195" s="11" t="str">
        <f>INDEX(TreeLookup!$C$1:$DE$21,MATCH(Table15[[#This Row],[CATEGORY]],TreeLookup!$C$1:$C$21,0),MATCH(Table15[[#This Row],[YEAR]],TreeLookup!$C$1:$DE$1,0))</f>
        <v>solids1967</v>
      </c>
      <c r="P3195" s="13" t="s">
        <v>6842</v>
      </c>
      <c r="Q3195" s="11" t="s">
        <v>6663</v>
      </c>
      <c r="R3195" s="21" t="s">
        <v>6434</v>
      </c>
      <c r="S3195" s="11">
        <v>1967</v>
      </c>
      <c r="W3195" s="15"/>
      <c r="AE3195" s="11" t="s">
        <v>11286</v>
      </c>
    </row>
    <row r="3196" spans="1:31" x14ac:dyDescent="0.25">
      <c r="A3196" s="11" t="s">
        <v>1794</v>
      </c>
      <c r="B3196" s="12" t="s">
        <v>7517</v>
      </c>
      <c r="C3196" s="11">
        <v>60</v>
      </c>
      <c r="D3196" s="11">
        <v>80</v>
      </c>
      <c r="E3196" s="12" t="s">
        <v>10156</v>
      </c>
      <c r="F3196" s="11" t="s">
        <v>1329</v>
      </c>
      <c r="G3196" s="11" t="s">
        <v>5205</v>
      </c>
      <c r="H3196" s="11" t="s">
        <v>1903</v>
      </c>
      <c r="I3196" s="11" t="s">
        <v>5091</v>
      </c>
      <c r="J3196" s="14">
        <f>VLOOKUP(Table15[[#This Row],[TechRequired]],OldTree!A:B,2,0)</f>
        <v>4</v>
      </c>
      <c r="K3196" s="22" t="s">
        <v>8953</v>
      </c>
      <c r="L3196" s="14"/>
      <c r="N3196" s="11" t="str">
        <f>INDEX(TreeLookup!$C$1:$DE$21,MATCH(Table15[[#This Row],[CATEGORY]],TreeLookup!$C$1:$C$21,0),MATCH(Table15[[#This Row],[YEAR]],TreeLookup!$C$1:$DE$1,0))</f>
        <v>solids1992</v>
      </c>
      <c r="P3196" s="13" t="s">
        <v>6842</v>
      </c>
      <c r="Q3196" s="11" t="s">
        <v>6698</v>
      </c>
      <c r="R3196" s="21" t="s">
        <v>6425</v>
      </c>
      <c r="S3196" s="11">
        <v>1997</v>
      </c>
      <c r="W3196" s="15"/>
      <c r="AE3196" s="11" t="s">
        <v>11286</v>
      </c>
    </row>
    <row r="3197" spans="1:31" x14ac:dyDescent="0.25">
      <c r="A3197" s="11" t="s">
        <v>870</v>
      </c>
      <c r="B3197" s="12" t="s">
        <v>5832</v>
      </c>
      <c r="C3197" s="11">
        <v>172</v>
      </c>
      <c r="D3197" s="11">
        <v>3440</v>
      </c>
      <c r="E3197" s="12" t="s">
        <v>4231</v>
      </c>
      <c r="F3197" s="11" t="s">
        <v>1349</v>
      </c>
      <c r="G3197" s="11" t="s">
        <v>1381</v>
      </c>
      <c r="H3197" s="11" t="s">
        <v>1903</v>
      </c>
      <c r="I3197" s="11" t="s">
        <v>1903</v>
      </c>
      <c r="J3197" s="14">
        <f>VLOOKUP(Table15[[#This Row],[TechRequired]],OldTree!A:B,2,0)</f>
        <v>3</v>
      </c>
      <c r="K3197" s="22" t="s">
        <v>8953</v>
      </c>
      <c r="L3197" s="14"/>
      <c r="N3197" s="11" t="str">
        <f>INDEX(TreeLookup!$C$1:$DE$21,MATCH(Table15[[#This Row],[CATEGORY]],TreeLookup!$C$1:$C$21,0),MATCH(Table15[[#This Row],[YEAR]],TreeLookup!$C$1:$DE$1,0))</f>
        <v>solids1967</v>
      </c>
      <c r="P3197" s="13" t="s">
        <v>6843</v>
      </c>
      <c r="Q3197" s="11" t="s">
        <v>6737</v>
      </c>
      <c r="R3197" s="21" t="s">
        <v>6418</v>
      </c>
      <c r="S3197" s="11">
        <v>1968</v>
      </c>
      <c r="W3197" s="15"/>
      <c r="AE3197" s="11" t="s">
        <v>11286</v>
      </c>
    </row>
    <row r="3198" spans="1:31" x14ac:dyDescent="0.25">
      <c r="A3198" s="11" t="s">
        <v>867</v>
      </c>
      <c r="B3198" s="12" t="s">
        <v>1814</v>
      </c>
      <c r="C3198" s="11">
        <v>172</v>
      </c>
      <c r="D3198" s="11">
        <v>3440</v>
      </c>
      <c r="E3198" s="12" t="s">
        <v>4519</v>
      </c>
      <c r="F3198" s="11" t="s">
        <v>1349</v>
      </c>
      <c r="G3198" s="11" t="s">
        <v>5205</v>
      </c>
      <c r="H3198" s="11" t="s">
        <v>1903</v>
      </c>
      <c r="I3198" s="11" t="s">
        <v>1903</v>
      </c>
      <c r="J3198" s="14">
        <f>VLOOKUP(Table15[[#This Row],[TechRequired]],OldTree!A:B,2,0)</f>
        <v>3</v>
      </c>
      <c r="K3198" s="22" t="s">
        <v>8953</v>
      </c>
      <c r="L3198" s="14"/>
      <c r="N3198" s="11" t="str">
        <f>INDEX(TreeLookup!$C$1:$DE$21,MATCH(Table15[[#This Row],[CATEGORY]],TreeLookup!$C$1:$C$21,0),MATCH(Table15[[#This Row],[YEAR]],TreeLookup!$C$1:$DE$1,0))</f>
        <v>solids1969</v>
      </c>
      <c r="P3198" s="13" t="s">
        <v>6843</v>
      </c>
      <c r="Q3198" s="11" t="s">
        <v>1814</v>
      </c>
      <c r="R3198" s="21" t="s">
        <v>6489</v>
      </c>
      <c r="S3198" s="11">
        <v>1969</v>
      </c>
      <c r="W3198" s="15"/>
      <c r="AE3198" s="11" t="s">
        <v>11286</v>
      </c>
    </row>
    <row r="3199" spans="1:31" x14ac:dyDescent="0.25">
      <c r="A3199" s="11" t="s">
        <v>1795</v>
      </c>
      <c r="B3199" s="12" t="s">
        <v>6664</v>
      </c>
      <c r="C3199" s="11">
        <v>80</v>
      </c>
      <c r="D3199" s="11">
        <v>100</v>
      </c>
      <c r="E3199" s="12" t="s">
        <v>9933</v>
      </c>
      <c r="F3199" s="11" t="s">
        <v>1329</v>
      </c>
      <c r="G3199" s="11" t="s">
        <v>5205</v>
      </c>
      <c r="H3199" s="11" t="s">
        <v>1903</v>
      </c>
      <c r="I3199" s="11" t="s">
        <v>5091</v>
      </c>
      <c r="J3199" s="14">
        <f>VLOOKUP(Table15[[#This Row],[TechRequired]],OldTree!A:B,2,0)</f>
        <v>4</v>
      </c>
      <c r="K3199" s="22" t="s">
        <v>8953</v>
      </c>
      <c r="L3199" s="14"/>
      <c r="N3199" s="11" t="str">
        <f>INDEX(TreeLookup!$C$1:$DE$21,MATCH(Table15[[#This Row],[CATEGORY]],TreeLookup!$C$1:$C$21,0),MATCH(Table15[[#This Row],[YEAR]],TreeLookup!$C$1:$DE$1,0))</f>
        <v>solids1972</v>
      </c>
      <c r="P3199" s="13" t="s">
        <v>6842</v>
      </c>
      <c r="Q3199" s="11" t="s">
        <v>6664</v>
      </c>
      <c r="R3199" s="21" t="s">
        <v>6480</v>
      </c>
      <c r="S3199" s="11">
        <v>1974</v>
      </c>
      <c r="W3199" s="15"/>
      <c r="Y3199" s="11" t="s">
        <v>11049</v>
      </c>
      <c r="AE3199" s="11" t="s">
        <v>11286</v>
      </c>
    </row>
    <row r="3200" spans="1:31" x14ac:dyDescent="0.25">
      <c r="A3200" s="11" t="s">
        <v>9833</v>
      </c>
      <c r="B3200" s="12" t="s">
        <v>9834</v>
      </c>
      <c r="C3200" s="11">
        <v>80</v>
      </c>
      <c r="D3200" s="11">
        <v>100</v>
      </c>
      <c r="E3200" s="12" t="s">
        <v>9933</v>
      </c>
      <c r="G3200" s="21" t="s">
        <v>11291</v>
      </c>
      <c r="H3200" s="21" t="s">
        <v>1903</v>
      </c>
      <c r="I3200" s="21" t="s">
        <v>5091</v>
      </c>
      <c r="J3200" s="16" t="e">
        <f>VLOOKUP(Table15[[#This Row],[TechRequired]],OldTree!A:B,2,0)</f>
        <v>#N/A</v>
      </c>
      <c r="K3200" s="38" t="s">
        <v>8953</v>
      </c>
      <c r="L3200" s="16"/>
      <c r="N3200" s="17" t="str">
        <f>INDEX(TreeLookup!$C$1:$DE$21,MATCH(Table15[[#This Row],[CATEGORY]],TreeLookup!$C$1:$C$21,0),MATCH(Table15[[#This Row],[YEAR]],TreeLookup!$C$1:$DE$1,0))</f>
        <v>solids1972</v>
      </c>
      <c r="P3200" s="25" t="s">
        <v>6842</v>
      </c>
      <c r="R3200" s="21" t="s">
        <v>6480</v>
      </c>
      <c r="S3200" s="11">
        <v>1974</v>
      </c>
      <c r="Y3200" s="11" t="s">
        <v>11049</v>
      </c>
      <c r="AE3200" s="11" t="s">
        <v>11286</v>
      </c>
    </row>
    <row r="3201" spans="1:31" x14ac:dyDescent="0.25">
      <c r="A3201" s="11" t="s">
        <v>1796</v>
      </c>
      <c r="B3201" s="12" t="s">
        <v>6665</v>
      </c>
      <c r="C3201" s="11">
        <v>90</v>
      </c>
      <c r="D3201" s="11">
        <v>110</v>
      </c>
      <c r="E3201" s="12" t="s">
        <v>9934</v>
      </c>
      <c r="F3201" s="11" t="s">
        <v>1329</v>
      </c>
      <c r="G3201" s="11" t="s">
        <v>5205</v>
      </c>
      <c r="H3201" s="11" t="s">
        <v>1903</v>
      </c>
      <c r="I3201" s="11" t="s">
        <v>5091</v>
      </c>
      <c r="J3201" s="14">
        <f>VLOOKUP(Table15[[#This Row],[TechRequired]],OldTree!A:B,2,0)</f>
        <v>4</v>
      </c>
      <c r="K3201" s="22" t="s">
        <v>8953</v>
      </c>
      <c r="L3201" s="14"/>
      <c r="N3201" s="11" t="str">
        <f>INDEX(TreeLookup!$C$1:$DE$21,MATCH(Table15[[#This Row],[CATEGORY]],TreeLookup!$C$1:$C$21,0),MATCH(Table15[[#This Row],[YEAR]],TreeLookup!$C$1:$DE$1,0))</f>
        <v>solids1976</v>
      </c>
      <c r="P3201" s="13" t="s">
        <v>6842</v>
      </c>
      <c r="Q3201" s="11" t="s">
        <v>6665</v>
      </c>
      <c r="R3201" s="21" t="s">
        <v>6490</v>
      </c>
      <c r="S3201" s="11">
        <v>1976</v>
      </c>
      <c r="W3201" s="15"/>
      <c r="Y3201" s="11" t="s">
        <v>11050</v>
      </c>
      <c r="AE3201" s="11" t="s">
        <v>11286</v>
      </c>
    </row>
    <row r="3202" spans="1:31" x14ac:dyDescent="0.25">
      <c r="A3202" s="11" t="s">
        <v>1797</v>
      </c>
      <c r="B3202" s="12" t="s">
        <v>6665</v>
      </c>
      <c r="C3202" s="11">
        <v>95</v>
      </c>
      <c r="D3202" s="11">
        <v>115</v>
      </c>
      <c r="E3202" s="12" t="s">
        <v>9934</v>
      </c>
      <c r="F3202" s="11" t="s">
        <v>1329</v>
      </c>
      <c r="G3202" s="11" t="s">
        <v>5205</v>
      </c>
      <c r="H3202" s="11" t="s">
        <v>1903</v>
      </c>
      <c r="I3202" s="11" t="s">
        <v>5091</v>
      </c>
      <c r="J3202" s="14">
        <f>VLOOKUP(Table15[[#This Row],[TechRequired]],OldTree!A:B,2,0)</f>
        <v>4</v>
      </c>
      <c r="K3202" s="22" t="s">
        <v>8953</v>
      </c>
      <c r="L3202" s="14"/>
      <c r="N3202" s="11" t="str">
        <f>INDEX(TreeLookup!$C$1:$DE$21,MATCH(Table15[[#This Row],[CATEGORY]],TreeLookup!$C$1:$C$21,0),MATCH(Table15[[#This Row],[YEAR]],TreeLookup!$C$1:$DE$1,0))</f>
        <v>solids1976</v>
      </c>
      <c r="P3202" s="13" t="s">
        <v>6842</v>
      </c>
      <c r="Q3202" s="11" t="s">
        <v>6665</v>
      </c>
      <c r="R3202" s="21" t="s">
        <v>6490</v>
      </c>
      <c r="S3202" s="11">
        <v>1976</v>
      </c>
      <c r="W3202" s="15"/>
      <c r="Y3202" s="11" t="s">
        <v>11050</v>
      </c>
      <c r="AE3202" s="11" t="s">
        <v>11286</v>
      </c>
    </row>
    <row r="3203" spans="1:31" x14ac:dyDescent="0.25">
      <c r="A3203" s="11" t="s">
        <v>1788</v>
      </c>
      <c r="B3203" s="12" t="s">
        <v>6666</v>
      </c>
      <c r="C3203" s="11">
        <v>2700</v>
      </c>
      <c r="D3203" s="11">
        <v>8000</v>
      </c>
      <c r="E3203" s="12" t="s">
        <v>10372</v>
      </c>
      <c r="F3203" s="11" t="s">
        <v>1329</v>
      </c>
      <c r="G3203" s="11" t="s">
        <v>5205</v>
      </c>
      <c r="H3203" s="11" t="s">
        <v>1903</v>
      </c>
      <c r="I3203" s="11" t="s">
        <v>5091</v>
      </c>
      <c r="J3203" s="14">
        <f>VLOOKUP(Table15[[#This Row],[TechRequired]],OldTree!A:B,2,0)</f>
        <v>4</v>
      </c>
      <c r="K3203" s="22" t="s">
        <v>8953</v>
      </c>
      <c r="L3203" s="14"/>
      <c r="N3203" s="11" t="str">
        <f>INDEX(TreeLookup!$C$1:$DE$21,MATCH(Table15[[#This Row],[CATEGORY]],TreeLookup!$C$1:$C$21,0),MATCH(Table15[[#This Row],[YEAR]],TreeLookup!$C$1:$DE$1,0))</f>
        <v>solids1998</v>
      </c>
      <c r="P3203" s="13" t="s">
        <v>6842</v>
      </c>
      <c r="Q3203" s="11" t="s">
        <v>6666</v>
      </c>
      <c r="R3203" s="21" t="s">
        <v>6411</v>
      </c>
      <c r="S3203" s="11">
        <v>2003</v>
      </c>
      <c r="W3203" s="15"/>
      <c r="AE3203" s="11" t="s">
        <v>11286</v>
      </c>
    </row>
    <row r="3204" spans="1:31" x14ac:dyDescent="0.25">
      <c r="A3204" s="11" t="s">
        <v>1798</v>
      </c>
      <c r="B3204" s="12" t="s">
        <v>6667</v>
      </c>
      <c r="C3204" s="11">
        <v>125</v>
      </c>
      <c r="D3204" s="11">
        <v>180</v>
      </c>
      <c r="E3204" s="12" t="s">
        <v>9942</v>
      </c>
      <c r="F3204" s="11" t="s">
        <v>1329</v>
      </c>
      <c r="G3204" s="11" t="s">
        <v>5205</v>
      </c>
      <c r="H3204" s="11" t="s">
        <v>1903</v>
      </c>
      <c r="I3204" s="11" t="s">
        <v>5091</v>
      </c>
      <c r="J3204" s="14">
        <f>VLOOKUP(Table15[[#This Row],[TechRequired]],OldTree!A:B,2,0)</f>
        <v>4</v>
      </c>
      <c r="K3204" s="22" t="s">
        <v>8953</v>
      </c>
      <c r="L3204" s="14"/>
      <c r="N3204" s="11" t="str">
        <f>INDEX(TreeLookup!$C$1:$DE$21,MATCH(Table15[[#This Row],[CATEGORY]],TreeLookup!$C$1:$C$21,0),MATCH(Table15[[#This Row],[YEAR]],TreeLookup!$C$1:$DE$1,0))</f>
        <v>solids1981</v>
      </c>
      <c r="P3204" s="13" t="s">
        <v>6842</v>
      </c>
      <c r="Q3204" s="11" t="s">
        <v>6667</v>
      </c>
      <c r="R3204" s="21" t="s">
        <v>6474</v>
      </c>
      <c r="S3204" s="11">
        <v>1984</v>
      </c>
      <c r="W3204" s="15"/>
      <c r="AE3204" s="11" t="s">
        <v>11286</v>
      </c>
    </row>
    <row r="3205" spans="1:31" x14ac:dyDescent="0.25">
      <c r="A3205" s="11" t="s">
        <v>1799</v>
      </c>
      <c r="B3205" s="12" t="s">
        <v>6668</v>
      </c>
      <c r="C3205" s="11">
        <v>150</v>
      </c>
      <c r="D3205" s="11">
        <v>200</v>
      </c>
      <c r="E3205" s="12" t="s">
        <v>9936</v>
      </c>
      <c r="F3205" s="11" t="s">
        <v>1329</v>
      </c>
      <c r="G3205" s="11" t="s">
        <v>5205</v>
      </c>
      <c r="H3205" s="11" t="s">
        <v>1903</v>
      </c>
      <c r="I3205" s="11" t="s">
        <v>5091</v>
      </c>
      <c r="J3205" s="14">
        <f>VLOOKUP(Table15[[#This Row],[TechRequired]],OldTree!A:B,2,0)</f>
        <v>4</v>
      </c>
      <c r="K3205" s="22" t="s">
        <v>8953</v>
      </c>
      <c r="L3205" s="14"/>
      <c r="N3205" s="11" t="str">
        <f>INDEX(TreeLookup!$C$1:$DE$21,MATCH(Table15[[#This Row],[CATEGORY]],TreeLookup!$C$1:$C$21,0),MATCH(Table15[[#This Row],[YEAR]],TreeLookup!$C$1:$DE$1,0))</f>
        <v>solids1976</v>
      </c>
      <c r="P3205" s="13" t="s">
        <v>6842</v>
      </c>
      <c r="Q3205" s="11" t="s">
        <v>6668</v>
      </c>
      <c r="R3205" s="21" t="s">
        <v>6488</v>
      </c>
      <c r="S3205" s="11">
        <v>1979</v>
      </c>
      <c r="W3205" s="15"/>
      <c r="Y3205" s="11" t="s">
        <v>11051</v>
      </c>
      <c r="AE3205" s="11" t="s">
        <v>11286</v>
      </c>
    </row>
    <row r="3206" spans="1:31" x14ac:dyDescent="0.25">
      <c r="A3206" s="11" t="s">
        <v>9835</v>
      </c>
      <c r="B3206" s="12" t="s">
        <v>9836</v>
      </c>
      <c r="C3206" s="11">
        <v>150</v>
      </c>
      <c r="D3206" s="11">
        <v>200</v>
      </c>
      <c r="E3206" s="12" t="s">
        <v>9936</v>
      </c>
      <c r="G3206" s="21" t="s">
        <v>11291</v>
      </c>
      <c r="H3206" s="21" t="s">
        <v>1903</v>
      </c>
      <c r="I3206" s="21" t="s">
        <v>5091</v>
      </c>
      <c r="J3206" s="16" t="e">
        <f>VLOOKUP(Table15[[#This Row],[TechRequired]],OldTree!A:B,2,0)</f>
        <v>#N/A</v>
      </c>
      <c r="K3206" s="38" t="s">
        <v>8953</v>
      </c>
      <c r="L3206" s="16"/>
      <c r="N3206" s="17" t="str">
        <f>INDEX(TreeLookup!$C$1:$DE$21,MATCH(Table15[[#This Row],[CATEGORY]],TreeLookup!$C$1:$C$21,0),MATCH(Table15[[#This Row],[YEAR]],TreeLookup!$C$1:$DE$1,0))</f>
        <v>solids1976</v>
      </c>
      <c r="P3206" s="25" t="s">
        <v>6842</v>
      </c>
      <c r="Q3206" s="11" t="s">
        <v>6668</v>
      </c>
      <c r="R3206" s="21" t="s">
        <v>6488</v>
      </c>
      <c r="S3206" s="11">
        <v>1979</v>
      </c>
      <c r="Y3206" s="11" t="s">
        <v>11051</v>
      </c>
      <c r="AE3206" s="11" t="s">
        <v>11286</v>
      </c>
    </row>
    <row r="3207" spans="1:31" x14ac:dyDescent="0.25">
      <c r="A3207" s="11" t="s">
        <v>1800</v>
      </c>
      <c r="B3207" s="12" t="s">
        <v>7133</v>
      </c>
      <c r="C3207" s="11">
        <v>180</v>
      </c>
      <c r="D3207" s="11">
        <v>3600</v>
      </c>
      <c r="E3207" s="12" t="s">
        <v>9910</v>
      </c>
      <c r="F3207" s="11" t="s">
        <v>1287</v>
      </c>
      <c r="G3207" s="11" t="s">
        <v>5205</v>
      </c>
      <c r="H3207" s="11" t="s">
        <v>1903</v>
      </c>
      <c r="I3207" s="11" t="s">
        <v>1903</v>
      </c>
      <c r="J3207" s="14">
        <f>VLOOKUP(Table15[[#This Row],[TechRequired]],OldTree!A:B,2,0)</f>
        <v>3</v>
      </c>
      <c r="K3207" s="22" t="s">
        <v>8953</v>
      </c>
      <c r="L3207" s="14"/>
      <c r="N3207" s="11" t="str">
        <f>INDEX(TreeLookup!$C$1:$DE$21,MATCH(Table15[[#This Row],[CATEGORY]],TreeLookup!$C$1:$C$21,0),MATCH(Table15[[#This Row],[YEAR]],TreeLookup!$C$1:$DE$1,0))</f>
        <v>solids1966</v>
      </c>
      <c r="P3207" s="13" t="s">
        <v>6843</v>
      </c>
      <c r="Q3207" s="11" t="s">
        <v>6699</v>
      </c>
      <c r="R3207" s="21" t="s">
        <v>6494</v>
      </c>
      <c r="S3207" s="11">
        <v>1966</v>
      </c>
      <c r="V3207" s="11" t="s">
        <v>8905</v>
      </c>
      <c r="W3207" s="15">
        <v>42874</v>
      </c>
      <c r="Y3207" s="11" t="s">
        <v>11031</v>
      </c>
      <c r="AE3207" s="11" t="s">
        <v>11286</v>
      </c>
    </row>
    <row r="3208" spans="1:31" x14ac:dyDescent="0.25">
      <c r="A3208" s="11" t="s">
        <v>4605</v>
      </c>
      <c r="B3208" s="12" t="s">
        <v>7133</v>
      </c>
      <c r="C3208" s="11">
        <v>180</v>
      </c>
      <c r="D3208" s="11">
        <v>3600</v>
      </c>
      <c r="E3208" s="12" t="s">
        <v>9910</v>
      </c>
      <c r="F3208" s="11" t="s">
        <v>1324</v>
      </c>
      <c r="G3208" s="11" t="s">
        <v>1917</v>
      </c>
      <c r="H3208" s="11" t="s">
        <v>1903</v>
      </c>
      <c r="I3208" s="21" t="s">
        <v>1903</v>
      </c>
      <c r="J3208" s="14">
        <f>VLOOKUP(Table15[[#This Row],[TechRequired]],OldTree!A:B,2,0)</f>
        <v>2</v>
      </c>
      <c r="K3208" s="22" t="s">
        <v>8953</v>
      </c>
      <c r="L3208" s="14"/>
      <c r="N3208" s="11" t="str">
        <f>INDEX(TreeLookup!$C$1:$DE$21,MATCH(Table15[[#This Row],[CATEGORY]],TreeLookup!$C$1:$C$21,0),MATCH(Table15[[#This Row],[YEAR]],TreeLookup!$C$1:$DE$1,0))</f>
        <v>solids1966</v>
      </c>
      <c r="P3208" s="25" t="s">
        <v>6843</v>
      </c>
      <c r="Q3208" s="11" t="s">
        <v>6699</v>
      </c>
      <c r="R3208" s="21" t="s">
        <v>6494</v>
      </c>
      <c r="S3208" s="11">
        <v>1966</v>
      </c>
      <c r="W3208" s="15"/>
      <c r="Y3208" s="11" t="s">
        <v>11031</v>
      </c>
      <c r="AE3208" s="11" t="s">
        <v>11286</v>
      </c>
    </row>
    <row r="3209" spans="1:31" x14ac:dyDescent="0.25">
      <c r="A3209" s="11" t="s">
        <v>841</v>
      </c>
      <c r="B3209" s="12" t="s">
        <v>5755</v>
      </c>
      <c r="C3209" s="11">
        <v>180</v>
      </c>
      <c r="D3209" s="11">
        <v>3600</v>
      </c>
      <c r="E3209" s="12" t="s">
        <v>5756</v>
      </c>
      <c r="F3209" s="11" t="s">
        <v>1345</v>
      </c>
      <c r="G3209" s="21" t="s">
        <v>11292</v>
      </c>
      <c r="H3209" s="11" t="s">
        <v>1903</v>
      </c>
      <c r="I3209" s="11" t="s">
        <v>1903</v>
      </c>
      <c r="J3209" s="14">
        <f>VLOOKUP(Table15[[#This Row],[TechRequired]],OldTree!A:B,2,0)</f>
        <v>4</v>
      </c>
      <c r="K3209" s="22" t="s">
        <v>8953</v>
      </c>
      <c r="L3209" s="14"/>
      <c r="N3209" s="11" t="str">
        <f>INDEX(TreeLookup!$C$1:$DE$21,MATCH(Table15[[#This Row],[CATEGORY]],TreeLookup!$C$1:$C$21,0),MATCH(Table15[[#This Row],[YEAR]],TreeLookup!$C$1:$DE$1,0))</f>
        <v>solids1981</v>
      </c>
      <c r="P3209" s="13" t="s">
        <v>6843</v>
      </c>
      <c r="Q3209" s="11" t="s">
        <v>6738</v>
      </c>
      <c r="R3209" s="21" t="s">
        <v>6471</v>
      </c>
      <c r="S3209" s="11">
        <v>1984</v>
      </c>
      <c r="W3209" s="15"/>
      <c r="Y3209" s="11" t="s">
        <v>11031</v>
      </c>
      <c r="AE3209" s="11" t="s">
        <v>11286</v>
      </c>
    </row>
    <row r="3210" spans="1:31" x14ac:dyDescent="0.25">
      <c r="A3210" s="11" t="s">
        <v>9837</v>
      </c>
      <c r="B3210" s="12" t="s">
        <v>6738</v>
      </c>
      <c r="C3210" s="11">
        <v>180</v>
      </c>
      <c r="D3210" s="11">
        <v>3600</v>
      </c>
      <c r="E3210" s="12" t="s">
        <v>9910</v>
      </c>
      <c r="G3210" s="21" t="s">
        <v>11291</v>
      </c>
      <c r="H3210" s="21" t="s">
        <v>1903</v>
      </c>
      <c r="I3210" s="21" t="s">
        <v>1903</v>
      </c>
      <c r="J3210" s="16" t="e">
        <f>VLOOKUP(Table15[[#This Row],[TechRequired]],OldTree!A:B,2,0)</f>
        <v>#N/A</v>
      </c>
      <c r="K3210" s="38" t="s">
        <v>8953</v>
      </c>
      <c r="L3210" s="16"/>
      <c r="N3210" s="17" t="str">
        <f>INDEX(TreeLookup!$C$1:$DE$21,MATCH(Table15[[#This Row],[CATEGORY]],TreeLookup!$C$1:$C$21,0),MATCH(Table15[[#This Row],[YEAR]],TreeLookup!$C$1:$DE$1,0))</f>
        <v>solids1966</v>
      </c>
      <c r="P3210" s="25" t="s">
        <v>6843</v>
      </c>
      <c r="R3210" s="21" t="s">
        <v>6494</v>
      </c>
      <c r="S3210" s="11">
        <v>1966</v>
      </c>
      <c r="Y3210" s="11" t="s">
        <v>11031</v>
      </c>
      <c r="AE3210" s="11" t="s">
        <v>11286</v>
      </c>
    </row>
    <row r="3211" spans="1:31" x14ac:dyDescent="0.25">
      <c r="A3211" s="11" t="s">
        <v>718</v>
      </c>
      <c r="B3211" s="12" t="s">
        <v>1815</v>
      </c>
      <c r="C3211" s="11">
        <v>1203</v>
      </c>
      <c r="D3211" s="11">
        <v>24060</v>
      </c>
      <c r="E3211" s="12" t="s">
        <v>3507</v>
      </c>
      <c r="F3211" s="11" t="s">
        <v>1332</v>
      </c>
      <c r="G3211" s="11" t="s">
        <v>5205</v>
      </c>
      <c r="H3211" s="11" t="s">
        <v>1903</v>
      </c>
      <c r="I3211" s="11" t="s">
        <v>1903</v>
      </c>
      <c r="J3211" s="14">
        <f>VLOOKUP(Table15[[#This Row],[TechRequired]],OldTree!A:B,2,0)</f>
        <v>6</v>
      </c>
      <c r="K3211" s="22" t="s">
        <v>8953</v>
      </c>
      <c r="L3211" s="14"/>
      <c r="N3211" s="11" t="str">
        <f>INDEX(TreeLookup!$C$1:$DE$21,MATCH(Table15[[#This Row],[CATEGORY]],TreeLookup!$C$1:$C$21,0),MATCH(Table15[[#This Row],[YEAR]],TreeLookup!$C$1:$DE$1,0))</f>
        <v>solids1981</v>
      </c>
      <c r="P3211" s="13" t="s">
        <v>6843</v>
      </c>
      <c r="Q3211" s="11" t="s">
        <v>1815</v>
      </c>
      <c r="R3211" s="21" t="s">
        <v>6482</v>
      </c>
      <c r="S3211" s="11">
        <v>1985</v>
      </c>
      <c r="W3211" s="15"/>
      <c r="Y3211" s="11" t="s">
        <v>11032</v>
      </c>
      <c r="AE3211" s="11" t="s">
        <v>11286</v>
      </c>
    </row>
    <row r="3212" spans="1:31" x14ac:dyDescent="0.25">
      <c r="A3212" s="11" t="s">
        <v>736</v>
      </c>
      <c r="B3212" s="12" t="s">
        <v>1815</v>
      </c>
      <c r="C3212" s="11">
        <v>1203</v>
      </c>
      <c r="D3212" s="11">
        <v>24060</v>
      </c>
      <c r="E3212" s="12" t="s">
        <v>3507</v>
      </c>
      <c r="F3212" s="11" t="s">
        <v>1332</v>
      </c>
      <c r="G3212" s="21" t="s">
        <v>11292</v>
      </c>
      <c r="H3212" s="11" t="s">
        <v>1903</v>
      </c>
      <c r="I3212" s="11" t="s">
        <v>1903</v>
      </c>
      <c r="J3212" s="14">
        <f>VLOOKUP(Table15[[#This Row],[TechRequired]],OldTree!A:B,2,0)</f>
        <v>6</v>
      </c>
      <c r="K3212" s="22" t="s">
        <v>8953</v>
      </c>
      <c r="L3212" s="14"/>
      <c r="N3212" s="11" t="str">
        <f>INDEX(TreeLookup!$C$1:$DE$21,MATCH(Table15[[#This Row],[CATEGORY]],TreeLookup!$C$1:$C$21,0),MATCH(Table15[[#This Row],[YEAR]],TreeLookup!$C$1:$DE$1,0))</f>
        <v>solids1981</v>
      </c>
      <c r="P3212" s="13" t="s">
        <v>6843</v>
      </c>
      <c r="Q3212" s="11" t="s">
        <v>1815</v>
      </c>
      <c r="R3212" s="21" t="s">
        <v>6482</v>
      </c>
      <c r="S3212" s="11">
        <v>1985</v>
      </c>
      <c r="W3212" s="15"/>
      <c r="Y3212" s="11" t="s">
        <v>11032</v>
      </c>
      <c r="AE3212" s="11" t="s">
        <v>11286</v>
      </c>
    </row>
    <row r="3213" spans="1:31" x14ac:dyDescent="0.25">
      <c r="A3213" s="11" t="s">
        <v>9838</v>
      </c>
      <c r="B3213" s="12" t="s">
        <v>1815</v>
      </c>
      <c r="C3213" s="11">
        <v>1203</v>
      </c>
      <c r="D3213" s="11">
        <v>24060</v>
      </c>
      <c r="E3213" s="12" t="s">
        <v>3507</v>
      </c>
      <c r="G3213" s="21" t="s">
        <v>11291</v>
      </c>
      <c r="H3213" s="21" t="s">
        <v>1903</v>
      </c>
      <c r="I3213" s="21" t="s">
        <v>1903</v>
      </c>
      <c r="J3213" s="16" t="e">
        <f>VLOOKUP(Table15[[#This Row],[TechRequired]],OldTree!A:B,2,0)</f>
        <v>#N/A</v>
      </c>
      <c r="K3213" s="38" t="s">
        <v>8953</v>
      </c>
      <c r="L3213" s="16"/>
      <c r="N3213" s="17" t="str">
        <f>INDEX(TreeLookup!$C$1:$DE$21,MATCH(Table15[[#This Row],[CATEGORY]],TreeLookup!$C$1:$C$21,0),MATCH(Table15[[#This Row],[YEAR]],TreeLookup!$C$1:$DE$1,0))</f>
        <v>solids1981</v>
      </c>
      <c r="P3213" s="25" t="s">
        <v>6843</v>
      </c>
      <c r="Q3213" s="11" t="s">
        <v>1815</v>
      </c>
      <c r="R3213" s="21" t="s">
        <v>6482</v>
      </c>
      <c r="S3213" s="11">
        <v>1985</v>
      </c>
      <c r="Y3213" s="11" t="s">
        <v>11032</v>
      </c>
      <c r="AE3213" s="11" t="s">
        <v>11286</v>
      </c>
    </row>
    <row r="3214" spans="1:31" x14ac:dyDescent="0.25">
      <c r="A3214" s="21" t="s">
        <v>9589</v>
      </c>
      <c r="B3214" s="24" t="s">
        <v>9590</v>
      </c>
      <c r="C3214" s="11">
        <v>1203</v>
      </c>
      <c r="D3214" s="11">
        <v>24060</v>
      </c>
      <c r="E3214" s="12" t="s">
        <v>3507</v>
      </c>
      <c r="G3214" s="21" t="s">
        <v>5205</v>
      </c>
      <c r="H3214" s="21" t="s">
        <v>1903</v>
      </c>
      <c r="I3214" s="21" t="s">
        <v>1903</v>
      </c>
      <c r="J3214" s="16" t="e">
        <f>VLOOKUP(Table15[[#This Row],[TechRequired]],OldTree!A:B,2,0)</f>
        <v>#N/A</v>
      </c>
      <c r="K3214" s="22" t="s">
        <v>8953</v>
      </c>
      <c r="L3214" s="16"/>
      <c r="N3214" s="17" t="str">
        <f>INDEX(TreeLookup!$C$1:$DE$21,MATCH(Table15[[#This Row],[CATEGORY]],TreeLookup!$C$1:$C$21,0),MATCH(Table15[[#This Row],[YEAR]],TreeLookup!$C$1:$DE$1,0))</f>
        <v>solids1981</v>
      </c>
      <c r="O3214" s="21"/>
      <c r="P3214" s="25" t="s">
        <v>6843</v>
      </c>
      <c r="Q3214" s="21" t="s">
        <v>9590</v>
      </c>
      <c r="R3214" s="21" t="s">
        <v>9591</v>
      </c>
      <c r="S3214" s="11">
        <v>1985</v>
      </c>
      <c r="Y3214" s="11" t="s">
        <v>11032</v>
      </c>
      <c r="AE3214" s="11" t="s">
        <v>11286</v>
      </c>
    </row>
    <row r="3215" spans="1:31" x14ac:dyDescent="0.25">
      <c r="A3215" s="11" t="s">
        <v>1789</v>
      </c>
      <c r="B3215" s="12" t="s">
        <v>6669</v>
      </c>
      <c r="C3215" s="11">
        <v>2700</v>
      </c>
      <c r="D3215" s="11">
        <v>8000</v>
      </c>
      <c r="E3215" s="12" t="s">
        <v>10307</v>
      </c>
      <c r="F3215" s="11" t="s">
        <v>1329</v>
      </c>
      <c r="G3215" s="11" t="s">
        <v>5205</v>
      </c>
      <c r="H3215" s="11" t="s">
        <v>1903</v>
      </c>
      <c r="I3215" s="11" t="s">
        <v>5091</v>
      </c>
      <c r="J3215" s="14">
        <f>VLOOKUP(Table15[[#This Row],[TechRequired]],OldTree!A:B,2,0)</f>
        <v>4</v>
      </c>
      <c r="K3215" s="22" t="s">
        <v>8953</v>
      </c>
      <c r="L3215" s="14"/>
      <c r="N3215" s="11" t="str">
        <f>INDEX(TreeLookup!$C$1:$DE$21,MATCH(Table15[[#This Row],[CATEGORY]],TreeLookup!$C$1:$C$21,0),MATCH(Table15[[#This Row],[YEAR]],TreeLookup!$C$1:$DE$1,0))</f>
        <v>solids1998</v>
      </c>
      <c r="P3215" s="13" t="s">
        <v>6842</v>
      </c>
      <c r="Q3215" s="11" t="s">
        <v>6669</v>
      </c>
      <c r="R3215" s="21" t="s">
        <v>6413</v>
      </c>
      <c r="S3215" s="11">
        <v>2000</v>
      </c>
      <c r="W3215" s="15"/>
      <c r="AE3215" s="11" t="s">
        <v>11286</v>
      </c>
    </row>
    <row r="3216" spans="1:31" x14ac:dyDescent="0.25">
      <c r="A3216" s="11" t="s">
        <v>1790</v>
      </c>
      <c r="B3216" s="12" t="s">
        <v>6670</v>
      </c>
      <c r="C3216" s="11">
        <v>2700</v>
      </c>
      <c r="D3216" s="11">
        <v>8000</v>
      </c>
      <c r="E3216" s="12" t="s">
        <v>10059</v>
      </c>
      <c r="F3216" s="11" t="s">
        <v>1329</v>
      </c>
      <c r="G3216" s="11" t="s">
        <v>5205</v>
      </c>
      <c r="H3216" s="11" t="s">
        <v>1903</v>
      </c>
      <c r="I3216" s="11" t="s">
        <v>5091</v>
      </c>
      <c r="J3216" s="14">
        <f>VLOOKUP(Table15[[#This Row],[TechRequired]],OldTree!A:B,2,0)</f>
        <v>4</v>
      </c>
      <c r="K3216" s="22" t="s">
        <v>8953</v>
      </c>
      <c r="L3216" s="14"/>
      <c r="N3216" s="11" t="str">
        <f>INDEX(TreeLookup!$C$1:$DE$21,MATCH(Table15[[#This Row],[CATEGORY]],TreeLookup!$C$1:$C$21,0),MATCH(Table15[[#This Row],[YEAR]],TreeLookup!$C$1:$DE$1,0))</f>
        <v>solids1986</v>
      </c>
      <c r="P3216" s="13" t="s">
        <v>6842</v>
      </c>
      <c r="Q3216" s="11" t="s">
        <v>6670</v>
      </c>
      <c r="R3216" s="21" t="s">
        <v>6430</v>
      </c>
      <c r="S3216" s="11">
        <v>1989</v>
      </c>
      <c r="W3216" s="15"/>
      <c r="AE3216" s="11" t="s">
        <v>11286</v>
      </c>
    </row>
    <row r="3217" spans="1:31" x14ac:dyDescent="0.25">
      <c r="A3217" s="11" t="s">
        <v>8755</v>
      </c>
      <c r="B3217" s="12" t="s">
        <v>8810</v>
      </c>
      <c r="C3217" s="11">
        <v>2700</v>
      </c>
      <c r="D3217" s="11">
        <v>8000</v>
      </c>
      <c r="E3217" s="12" t="s">
        <v>10155</v>
      </c>
      <c r="F3217" s="11" t="s">
        <v>1329</v>
      </c>
      <c r="G3217" s="11" t="s">
        <v>8708</v>
      </c>
      <c r="H3217" s="11" t="s">
        <v>1903</v>
      </c>
      <c r="I3217" s="11" t="s">
        <v>5091</v>
      </c>
      <c r="J3217" s="16">
        <f>VLOOKUP(Table15[[#This Row],[TechRequired]],OldTree!A:B,2,0)</f>
        <v>4</v>
      </c>
      <c r="K3217" s="22" t="s">
        <v>8953</v>
      </c>
      <c r="L3217" s="16" t="s">
        <v>8782</v>
      </c>
      <c r="N3217" s="17" t="str">
        <f>INDEX(TreeLookup!$C$1:$DE$21,MATCH(Table15[[#This Row],[CATEGORY]],TreeLookup!$C$1:$C$21,0),MATCH(Table15[[#This Row],[YEAR]],TreeLookup!$C$1:$DE$1,0))</f>
        <v>solids1992</v>
      </c>
      <c r="P3217" s="13" t="s">
        <v>6842</v>
      </c>
      <c r="Q3217" s="12" t="s">
        <v>8781</v>
      </c>
      <c r="S3217" s="11">
        <v>1996</v>
      </c>
      <c r="W3217" s="15"/>
      <c r="AE3217" s="11" t="s">
        <v>11286</v>
      </c>
    </row>
    <row r="3218" spans="1:31" x14ac:dyDescent="0.25">
      <c r="A3218" s="11" t="s">
        <v>1801</v>
      </c>
      <c r="B3218" s="12" t="s">
        <v>6671</v>
      </c>
      <c r="C3218" s="11">
        <v>150</v>
      </c>
      <c r="D3218" s="11">
        <v>200</v>
      </c>
      <c r="E3218" s="12" t="s">
        <v>9945</v>
      </c>
      <c r="F3218" s="11" t="s">
        <v>1329</v>
      </c>
      <c r="G3218" s="11" t="s">
        <v>5205</v>
      </c>
      <c r="H3218" s="11" t="s">
        <v>1903</v>
      </c>
      <c r="I3218" s="11" t="s">
        <v>5091</v>
      </c>
      <c r="J3218" s="14">
        <f>VLOOKUP(Table15[[#This Row],[TechRequired]],OldTree!A:B,2,0)</f>
        <v>4</v>
      </c>
      <c r="K3218" s="22" t="s">
        <v>8953</v>
      </c>
      <c r="L3218" s="14"/>
      <c r="N3218" s="11" t="str">
        <f>INDEX(TreeLookup!$C$1:$DE$21,MATCH(Table15[[#This Row],[CATEGORY]],TreeLookup!$C$1:$C$21,0),MATCH(Table15[[#This Row],[YEAR]],TreeLookup!$C$1:$DE$1,0))</f>
        <v>solids1981</v>
      </c>
      <c r="P3218" s="13" t="s">
        <v>6842</v>
      </c>
      <c r="Q3218" s="11" t="s">
        <v>6671</v>
      </c>
      <c r="R3218" s="21" t="s">
        <v>6477</v>
      </c>
      <c r="S3218" s="11">
        <v>1985</v>
      </c>
      <c r="W3218" s="15"/>
      <c r="AE3218" s="11" t="s">
        <v>11286</v>
      </c>
    </row>
    <row r="3219" spans="1:31" x14ac:dyDescent="0.25">
      <c r="A3219" s="11" t="s">
        <v>1791</v>
      </c>
      <c r="B3219" s="12" t="s">
        <v>6672</v>
      </c>
      <c r="C3219" s="11">
        <v>5</v>
      </c>
      <c r="D3219" s="11">
        <v>10</v>
      </c>
      <c r="E3219" s="12" t="s">
        <v>9966</v>
      </c>
      <c r="F3219" s="11" t="s">
        <v>1329</v>
      </c>
      <c r="G3219" s="11" t="s">
        <v>5205</v>
      </c>
      <c r="H3219" s="11" t="s">
        <v>1903</v>
      </c>
      <c r="I3219" s="11" t="s">
        <v>5091</v>
      </c>
      <c r="J3219" s="14">
        <f>VLOOKUP(Table15[[#This Row],[TechRequired]],OldTree!A:B,2,0)</f>
        <v>4</v>
      </c>
      <c r="K3219" s="22" t="s">
        <v>8953</v>
      </c>
      <c r="L3219" s="14"/>
      <c r="N3219" s="11" t="str">
        <f>INDEX(TreeLookup!$C$1:$DE$21,MATCH(Table15[[#This Row],[CATEGORY]],TreeLookup!$C$1:$C$21,0),MATCH(Table15[[#This Row],[YEAR]],TreeLookup!$C$1:$DE$1,0))</f>
        <v>solids1981</v>
      </c>
      <c r="P3219" s="13" t="s">
        <v>6842</v>
      </c>
      <c r="Q3219" s="11" t="s">
        <v>6672</v>
      </c>
      <c r="R3219" s="21" t="s">
        <v>6417</v>
      </c>
      <c r="S3219" s="11">
        <v>1985</v>
      </c>
      <c r="W3219" s="15"/>
      <c r="AE3219" s="11" t="s">
        <v>11286</v>
      </c>
    </row>
    <row r="3220" spans="1:31" x14ac:dyDescent="0.25">
      <c r="A3220" s="11" t="s">
        <v>8756</v>
      </c>
      <c r="B3220" s="12" t="s">
        <v>8799</v>
      </c>
      <c r="C3220" s="11">
        <v>2700</v>
      </c>
      <c r="D3220" s="11">
        <v>8000</v>
      </c>
      <c r="E3220" s="12" t="s">
        <v>10391</v>
      </c>
      <c r="F3220" s="11" t="s">
        <v>1329</v>
      </c>
      <c r="G3220" s="11" t="s">
        <v>8708</v>
      </c>
      <c r="H3220" s="11" t="s">
        <v>1903</v>
      </c>
      <c r="I3220" s="11" t="s">
        <v>5091</v>
      </c>
      <c r="J3220" s="16">
        <f>VLOOKUP(Table15[[#This Row],[TechRequired]],OldTree!A:B,2,0)</f>
        <v>4</v>
      </c>
      <c r="K3220" s="23" t="s">
        <v>8953</v>
      </c>
      <c r="L3220" s="16" t="s">
        <v>8782</v>
      </c>
      <c r="N3220" s="17" t="str">
        <f>INDEX(TreeLookup!$C$1:$DE$21,MATCH(Table15[[#This Row],[CATEGORY]],TreeLookup!$C$1:$C$21,0),MATCH(Table15[[#This Row],[YEAR]],TreeLookup!$C$1:$DE$1,0))</f>
        <v>solids2009</v>
      </c>
      <c r="P3220" s="13" t="s">
        <v>6842</v>
      </c>
      <c r="Q3220" s="12" t="s">
        <v>6572</v>
      </c>
      <c r="S3220" s="11">
        <v>2011</v>
      </c>
      <c r="W3220" s="15"/>
      <c r="AE3220" s="11" t="s">
        <v>11286</v>
      </c>
    </row>
    <row r="3221" spans="1:31" x14ac:dyDescent="0.25">
      <c r="A3221" s="11" t="s">
        <v>1792</v>
      </c>
      <c r="B3221" s="12" t="s">
        <v>6673</v>
      </c>
      <c r="C3221" s="11">
        <v>20</v>
      </c>
      <c r="D3221" s="11">
        <v>30</v>
      </c>
      <c r="E3221" s="12" t="s">
        <v>10146</v>
      </c>
      <c r="F3221" s="11" t="s">
        <v>1329</v>
      </c>
      <c r="G3221" s="11" t="s">
        <v>5205</v>
      </c>
      <c r="H3221" s="11" t="s">
        <v>1903</v>
      </c>
      <c r="I3221" s="11" t="s">
        <v>5091</v>
      </c>
      <c r="J3221" s="14">
        <f>VLOOKUP(Table15[[#This Row],[TechRequired]],OldTree!A:B,2,0)</f>
        <v>4</v>
      </c>
      <c r="K3221" s="22" t="s">
        <v>8953</v>
      </c>
      <c r="L3221" s="14"/>
      <c r="N3221" s="11" t="str">
        <f>INDEX(TreeLookup!$C$1:$DE$21,MATCH(Table15[[#This Row],[CATEGORY]],TreeLookup!$C$1:$C$21,0),MATCH(Table15[[#This Row],[YEAR]],TreeLookup!$C$1:$DE$1,0))</f>
        <v>solids1992</v>
      </c>
      <c r="P3221" s="13" t="s">
        <v>6842</v>
      </c>
      <c r="Q3221" s="11" t="s">
        <v>6673</v>
      </c>
      <c r="R3221" s="21" t="s">
        <v>6432</v>
      </c>
      <c r="S3221" s="11">
        <v>1993</v>
      </c>
      <c r="W3221" s="15"/>
      <c r="AE3221" s="11" t="s">
        <v>11286</v>
      </c>
    </row>
    <row r="3222" spans="1:31" x14ac:dyDescent="0.25">
      <c r="A3222" s="11" t="s">
        <v>3020</v>
      </c>
      <c r="B3222" s="12" t="s">
        <v>3020</v>
      </c>
      <c r="G3222" s="11" t="s">
        <v>6059</v>
      </c>
      <c r="H3222" s="11" t="s">
        <v>1903</v>
      </c>
      <c r="J3222" s="16" t="e">
        <f>VLOOKUP(Table15[[#This Row],[TechRequired]],OldTree!A:B,2,0)</f>
        <v>#N/A</v>
      </c>
      <c r="K3222" s="23" t="s">
        <v>8953</v>
      </c>
      <c r="L3222" s="16"/>
      <c r="N3222" s="11" t="str">
        <f>INDEX(TreeLookup!$C$1:$DE$21,MATCH(Table15[[#This Row],[CATEGORY]],TreeLookup!$C$1:$C$21,0),MATCH(Table15[[#This Row],[YEAR]],TreeLookup!$C$1:$DE$1,0))</f>
        <v>solids1981</v>
      </c>
      <c r="Q3222" s="11" t="s">
        <v>6077</v>
      </c>
      <c r="R3222" s="11" t="s">
        <v>3020</v>
      </c>
      <c r="S3222" s="11">
        <v>1981</v>
      </c>
    </row>
    <row r="3223" spans="1:31" x14ac:dyDescent="0.25">
      <c r="A3223" s="11" t="s">
        <v>2989</v>
      </c>
      <c r="B3223" s="12" t="s">
        <v>2989</v>
      </c>
      <c r="G3223" s="11" t="s">
        <v>6059</v>
      </c>
      <c r="H3223" s="11" t="s">
        <v>1903</v>
      </c>
      <c r="J3223" s="16" t="e">
        <f>VLOOKUP(Table15[[#This Row],[TechRequired]],OldTree!A:B,2,0)</f>
        <v>#N/A</v>
      </c>
      <c r="K3223" s="22" t="s">
        <v>8953</v>
      </c>
      <c r="L3223" s="16"/>
      <c r="N3223" s="11" t="str">
        <f>INDEX(TreeLookup!$C$1:$DE$21,MATCH(Table15[[#This Row],[CATEGORY]],TreeLookup!$C$1:$C$21,0),MATCH(Table15[[#This Row],[YEAR]],TreeLookup!$C$1:$DE$1,0))</f>
        <v>solids2009</v>
      </c>
      <c r="Q3223" s="11" t="s">
        <v>6405</v>
      </c>
      <c r="R3223" s="11" t="s">
        <v>2989</v>
      </c>
      <c r="S3223" s="11">
        <v>2012</v>
      </c>
    </row>
    <row r="3224" spans="1:31" x14ac:dyDescent="0.25">
      <c r="A3224" s="11" t="s">
        <v>6428</v>
      </c>
      <c r="B3224" s="12" t="s">
        <v>6428</v>
      </c>
      <c r="G3224" s="11" t="s">
        <v>6059</v>
      </c>
      <c r="H3224" s="11" t="s">
        <v>1903</v>
      </c>
      <c r="J3224" s="16" t="e">
        <f>VLOOKUP(Table15[[#This Row],[TechRequired]],OldTree!A:B,2,0)</f>
        <v>#N/A</v>
      </c>
      <c r="K3224" s="22" t="s">
        <v>8945</v>
      </c>
      <c r="L3224" s="16"/>
      <c r="N3224" s="11" t="str">
        <f>INDEX(TreeLookup!$C$1:$DE$21,MATCH(Table15[[#This Row],[CATEGORY]],TreeLookup!$C$1:$C$21,0),MATCH(Table15[[#This Row],[YEAR]],TreeLookup!$C$1:$DE$1,0))</f>
        <v>orbitalRocketry1998</v>
      </c>
      <c r="Q3224" s="11" t="s">
        <v>6427</v>
      </c>
      <c r="R3224" s="11" t="s">
        <v>6426</v>
      </c>
      <c r="S3224" s="11">
        <v>2000</v>
      </c>
    </row>
    <row r="3225" spans="1:31" x14ac:dyDescent="0.25">
      <c r="A3225" s="11" t="s">
        <v>6429</v>
      </c>
      <c r="B3225" s="12" t="s">
        <v>6429</v>
      </c>
      <c r="G3225" s="11" t="s">
        <v>6059</v>
      </c>
      <c r="H3225" s="11" t="s">
        <v>1903</v>
      </c>
      <c r="J3225" s="16" t="e">
        <f>VLOOKUP(Table15[[#This Row],[TechRequired]],OldTree!A:B,2,0)</f>
        <v>#N/A</v>
      </c>
      <c r="K3225" s="22" t="s">
        <v>8945</v>
      </c>
      <c r="L3225" s="16"/>
      <c r="N3225" s="11" t="str">
        <f>INDEX(TreeLookup!$C$1:$DE$21,MATCH(Table15[[#This Row],[CATEGORY]],TreeLookup!$C$1:$C$21,0),MATCH(Table15[[#This Row],[YEAR]],TreeLookup!$C$1:$DE$1,0))</f>
        <v>orbitalRocketry1998</v>
      </c>
      <c r="Q3225" s="11" t="s">
        <v>6427</v>
      </c>
      <c r="R3225" s="11" t="s">
        <v>6426</v>
      </c>
      <c r="S3225" s="11">
        <v>2000</v>
      </c>
    </row>
    <row r="3226" spans="1:31" x14ac:dyDescent="0.25">
      <c r="A3226" s="11" t="s">
        <v>6424</v>
      </c>
      <c r="B3226" s="12" t="s">
        <v>6424</v>
      </c>
      <c r="G3226" s="11" t="s">
        <v>6059</v>
      </c>
      <c r="H3226" s="11" t="s">
        <v>1903</v>
      </c>
      <c r="J3226" s="16" t="e">
        <f>VLOOKUP(Table15[[#This Row],[TechRequired]],OldTree!A:B,2,0)</f>
        <v>#N/A</v>
      </c>
      <c r="K3226" s="23" t="s">
        <v>8954</v>
      </c>
      <c r="L3226" s="16"/>
      <c r="N3226" s="11" t="str">
        <f>INDEX(TreeLookup!$C$1:$DE$21,MATCH(Table15[[#This Row],[CATEGORY]],TreeLookup!$C$1:$C$21,0),MATCH(Table15[[#This Row],[YEAR]],TreeLookup!$C$1:$DE$1,0))</f>
        <v>stagedCombustion1998</v>
      </c>
      <c r="Q3226" s="11" t="s">
        <v>6423</v>
      </c>
      <c r="R3226" s="11" t="s">
        <v>215</v>
      </c>
      <c r="S3226" s="11">
        <v>1999</v>
      </c>
    </row>
    <row r="3227" spans="1:31" x14ac:dyDescent="0.25">
      <c r="A3227" s="11" t="s">
        <v>6416</v>
      </c>
      <c r="B3227" s="12" t="s">
        <v>6416</v>
      </c>
      <c r="G3227" s="11" t="s">
        <v>6059</v>
      </c>
      <c r="H3227" s="11" t="s">
        <v>1903</v>
      </c>
      <c r="J3227" s="16" t="e">
        <f>VLOOKUP(Table15[[#This Row],[TechRequired]],OldTree!A:B,2,0)</f>
        <v>#N/A</v>
      </c>
      <c r="K3227" s="23" t="s">
        <v>8945</v>
      </c>
      <c r="L3227" s="16"/>
      <c r="N3227" s="11" t="str">
        <f>INDEX(TreeLookup!$C$1:$DE$21,MATCH(Table15[[#This Row],[CATEGORY]],TreeLookup!$C$1:$C$21,0),MATCH(Table15[[#This Row],[YEAR]],TreeLookup!$C$1:$DE$1,0))</f>
        <v>orbitalRocketry1967</v>
      </c>
      <c r="Q3227" s="11" t="s">
        <v>6111</v>
      </c>
      <c r="R3227" s="11" t="s">
        <v>6415</v>
      </c>
      <c r="S3227" s="11">
        <v>1967</v>
      </c>
    </row>
    <row r="3228" spans="1:31" x14ac:dyDescent="0.25">
      <c r="A3228" s="11" t="s">
        <v>1832</v>
      </c>
      <c r="B3228" s="12" t="s">
        <v>1832</v>
      </c>
      <c r="G3228" s="11" t="s">
        <v>6059</v>
      </c>
      <c r="H3228" s="11" t="s">
        <v>1903</v>
      </c>
      <c r="J3228" s="16" t="e">
        <f>VLOOKUP(Table15[[#This Row],[TechRequired]],OldTree!A:B,2,0)</f>
        <v>#N/A</v>
      </c>
      <c r="K3228" s="23" t="s">
        <v>8953</v>
      </c>
      <c r="L3228" s="16"/>
      <c r="N3228" s="11" t="str">
        <f>INDEX(TreeLookup!$C$1:$DE$21,MATCH(Table15[[#This Row],[CATEGORY]],TreeLookup!$C$1:$C$21,0),MATCH(Table15[[#This Row],[YEAR]],TreeLookup!$C$1:$DE$1,0))</f>
        <v>solids1986</v>
      </c>
      <c r="Q3228" s="11" t="s">
        <v>6422</v>
      </c>
      <c r="R3228" s="11" t="s">
        <v>1832</v>
      </c>
      <c r="S3228" s="11">
        <v>1989</v>
      </c>
    </row>
    <row r="3229" spans="1:31" x14ac:dyDescent="0.25">
      <c r="A3229" s="11" t="s">
        <v>6407</v>
      </c>
      <c r="B3229" s="12" t="s">
        <v>6407</v>
      </c>
      <c r="C3229" s="17"/>
      <c r="D3229" s="17"/>
      <c r="G3229" s="11" t="s">
        <v>6059</v>
      </c>
      <c r="H3229" s="11" t="s">
        <v>1903</v>
      </c>
      <c r="J3229" s="16" t="e">
        <f>VLOOKUP(Table15[[#This Row],[TechRequired]],OldTree!A:B,2,0)</f>
        <v>#N/A</v>
      </c>
      <c r="K3229" s="22" t="s">
        <v>8955</v>
      </c>
      <c r="L3229" s="16"/>
      <c r="N3229" s="11" t="str">
        <f>INDEX(TreeLookup!$C$1:$DE$21,MATCH(Table15[[#This Row],[CATEGORY]],TreeLookup!$C$1:$C$21,0),MATCH(Table15[[#This Row],[YEAR]],TreeLookup!$C$1:$DE$1,0))</f>
        <v>hydrolox1981</v>
      </c>
      <c r="Q3229" s="11" t="s">
        <v>6077</v>
      </c>
      <c r="R3229" s="11" t="s">
        <v>760</v>
      </c>
      <c r="S3229" s="11">
        <v>1981</v>
      </c>
    </row>
    <row r="3230" spans="1:31" x14ac:dyDescent="0.25">
      <c r="A3230" s="35" t="s">
        <v>6408</v>
      </c>
      <c r="B3230" s="12" t="s">
        <v>6408</v>
      </c>
      <c r="C3230" s="17"/>
      <c r="D3230" s="17"/>
      <c r="G3230" s="11" t="s">
        <v>6059</v>
      </c>
      <c r="H3230" s="11" t="s">
        <v>1903</v>
      </c>
      <c r="J3230" s="16" t="e">
        <f>VLOOKUP(Table15[[#This Row],[TechRequired]],OldTree!A:B,2,0)</f>
        <v>#N/A</v>
      </c>
      <c r="K3230" s="22" t="s">
        <v>8955</v>
      </c>
      <c r="L3230" s="16"/>
      <c r="N3230" s="11" t="str">
        <f>INDEX(TreeLookup!$C$1:$DE$21,MATCH(Table15[[#This Row],[CATEGORY]],TreeLookup!$C$1:$C$21,0),MATCH(Table15[[#This Row],[YEAR]],TreeLookup!$C$1:$DE$1,0))</f>
        <v>hydrolox1986</v>
      </c>
      <c r="Q3230" s="11" t="s">
        <v>6077</v>
      </c>
      <c r="R3230" s="11" t="s">
        <v>760</v>
      </c>
      <c r="S3230" s="11">
        <v>1988</v>
      </c>
    </row>
    <row r="3231" spans="1:31" x14ac:dyDescent="0.25">
      <c r="A3231" s="35" t="s">
        <v>6409</v>
      </c>
      <c r="B3231" s="12" t="s">
        <v>6409</v>
      </c>
      <c r="C3231" s="17"/>
      <c r="D3231" s="17"/>
      <c r="G3231" s="11" t="s">
        <v>6059</v>
      </c>
      <c r="H3231" s="11" t="s">
        <v>1903</v>
      </c>
      <c r="J3231" s="16" t="e">
        <f>VLOOKUP(Table15[[#This Row],[TechRequired]],OldTree!A:B,2,0)</f>
        <v>#N/A</v>
      </c>
      <c r="K3231" s="22" t="s">
        <v>8955</v>
      </c>
      <c r="L3231" s="16"/>
      <c r="N3231" s="11" t="str">
        <f>INDEX(TreeLookup!$C$1:$DE$21,MATCH(Table15[[#This Row],[CATEGORY]],TreeLookup!$C$1:$C$21,0),MATCH(Table15[[#This Row],[YEAR]],TreeLookup!$C$1:$DE$1,0))</f>
        <v>hydrolox1992</v>
      </c>
      <c r="Q3231" s="11" t="s">
        <v>6077</v>
      </c>
      <c r="R3231" s="11" t="s">
        <v>760</v>
      </c>
      <c r="S3231" s="11">
        <v>1997</v>
      </c>
    </row>
    <row r="3232" spans="1:31" x14ac:dyDescent="0.25">
      <c r="A3232" s="36" t="s">
        <v>10924</v>
      </c>
      <c r="B3232" s="12" t="s">
        <v>6410</v>
      </c>
      <c r="C3232" s="17"/>
      <c r="D3232" s="17"/>
      <c r="G3232" s="11" t="s">
        <v>6059</v>
      </c>
      <c r="H3232" s="11" t="s">
        <v>1903</v>
      </c>
      <c r="J3232" s="16" t="e">
        <f>VLOOKUP(Table15[[#This Row],[TechRequired]],OldTree!A:B,2,0)</f>
        <v>#N/A</v>
      </c>
      <c r="K3232" s="22" t="s">
        <v>8955</v>
      </c>
      <c r="L3232" s="16"/>
      <c r="N3232" s="11" t="str">
        <f>INDEX(TreeLookup!$C$1:$DE$21,MATCH(Table15[[#This Row],[CATEGORY]],TreeLookup!$C$1:$C$21,0),MATCH(Table15[[#This Row],[YEAR]],TreeLookup!$C$1:$DE$1,0))</f>
        <v>hydrolox1998</v>
      </c>
      <c r="Q3232" s="11" t="s">
        <v>6406</v>
      </c>
      <c r="R3232" s="11" t="s">
        <v>760</v>
      </c>
      <c r="S3232" s="11">
        <v>2001</v>
      </c>
    </row>
    <row r="3233" spans="1:36" x14ac:dyDescent="0.25">
      <c r="A3233" s="11" t="s">
        <v>6434</v>
      </c>
      <c r="B3233" s="12" t="s">
        <v>6434</v>
      </c>
      <c r="G3233" s="11" t="s">
        <v>6059</v>
      </c>
      <c r="H3233" s="11" t="s">
        <v>1903</v>
      </c>
      <c r="J3233" s="16" t="e">
        <f>VLOOKUP(Table15[[#This Row],[TechRequired]],OldTree!A:B,2,0)</f>
        <v>#N/A</v>
      </c>
      <c r="K3233" s="23" t="s">
        <v>8953</v>
      </c>
      <c r="L3233" s="16"/>
      <c r="N3233" s="11" t="str">
        <f>INDEX(TreeLookup!$C$1:$DE$21,MATCH(Table15[[#This Row],[CATEGORY]],TreeLookup!$C$1:$C$21,0),MATCH(Table15[[#This Row],[YEAR]],TreeLookup!$C$1:$DE$1,0))</f>
        <v>solids1967</v>
      </c>
      <c r="Q3233" s="11" t="s">
        <v>6435</v>
      </c>
      <c r="R3233" s="11" t="s">
        <v>6434</v>
      </c>
      <c r="S3233" s="11">
        <v>1967</v>
      </c>
    </row>
    <row r="3234" spans="1:36" x14ac:dyDescent="0.25">
      <c r="A3234" s="11" t="s">
        <v>6425</v>
      </c>
      <c r="B3234" s="12" t="s">
        <v>6425</v>
      </c>
      <c r="G3234" s="11" t="s">
        <v>6059</v>
      </c>
      <c r="H3234" s="11" t="s">
        <v>1903</v>
      </c>
      <c r="J3234" s="16" t="e">
        <f>VLOOKUP(Table15[[#This Row],[TechRequired]],OldTree!A:B,2,0)</f>
        <v>#N/A</v>
      </c>
      <c r="K3234" s="23" t="s">
        <v>8953</v>
      </c>
      <c r="L3234" s="16"/>
      <c r="M3234" s="14">
        <v>9</v>
      </c>
      <c r="N3234" s="11" t="str">
        <f>INDEX(TreeLookup!$C$1:$DE$21,MATCH(Table15[[#This Row],[CATEGORY]],TreeLookup!$C$1:$C$21,0),MATCH(Table15[[#This Row],[YEAR]],TreeLookup!$C$1:$DE$1,0))</f>
        <v>solids1992</v>
      </c>
      <c r="Q3234" s="11"/>
      <c r="R3234" s="11" t="s">
        <v>6425</v>
      </c>
      <c r="S3234" s="11">
        <v>1997</v>
      </c>
    </row>
    <row r="3235" spans="1:36" x14ac:dyDescent="0.25">
      <c r="A3235" s="11" t="s">
        <v>6421</v>
      </c>
      <c r="B3235" s="12" t="s">
        <v>6421</v>
      </c>
      <c r="G3235" s="11" t="s">
        <v>6059</v>
      </c>
      <c r="H3235" s="11" t="s">
        <v>1903</v>
      </c>
      <c r="J3235" s="16" t="e">
        <f>VLOOKUP(Table15[[#This Row],[TechRequired]],OldTree!A:B,2,0)</f>
        <v>#N/A</v>
      </c>
      <c r="K3235" s="23" t="s">
        <v>8953</v>
      </c>
      <c r="L3235" s="16"/>
      <c r="N3235" s="11" t="str">
        <f>INDEX(TreeLookup!$C$1:$DE$21,MATCH(Table15[[#This Row],[CATEGORY]],TreeLookup!$C$1:$C$21,0),MATCH(Table15[[#This Row],[YEAR]],TreeLookup!$C$1:$DE$1,0))</f>
        <v>solids1967</v>
      </c>
      <c r="Q3235" s="11" t="s">
        <v>6419</v>
      </c>
      <c r="R3235" s="11" t="s">
        <v>6418</v>
      </c>
      <c r="S3235" s="11">
        <v>1968</v>
      </c>
    </row>
    <row r="3236" spans="1:36" x14ac:dyDescent="0.25">
      <c r="A3236" s="11" t="s">
        <v>6489</v>
      </c>
      <c r="B3236" s="12" t="s">
        <v>6489</v>
      </c>
      <c r="G3236" s="11" t="s">
        <v>6059</v>
      </c>
      <c r="H3236" s="11" t="s">
        <v>1903</v>
      </c>
      <c r="J3236" s="16" t="e">
        <f>VLOOKUP(Table15[[#This Row],[TechRequired]],OldTree!A:B,2,0)</f>
        <v>#N/A</v>
      </c>
      <c r="K3236" s="23" t="s">
        <v>8953</v>
      </c>
      <c r="L3236" s="16"/>
      <c r="N3236" s="11" t="str">
        <f>INDEX(TreeLookup!$C$1:$DE$21,MATCH(Table15[[#This Row],[CATEGORY]],TreeLookup!$C$1:$C$21,0),MATCH(Table15[[#This Row],[YEAR]],TreeLookup!$C$1:$DE$1,0))</f>
        <v>solids1969</v>
      </c>
      <c r="Q3236" s="11" t="s">
        <v>6435</v>
      </c>
      <c r="R3236" s="11" t="s">
        <v>6489</v>
      </c>
      <c r="S3236" s="11">
        <v>1969</v>
      </c>
    </row>
    <row r="3237" spans="1:36" x14ac:dyDescent="0.25">
      <c r="A3237" s="11" t="s">
        <v>6480</v>
      </c>
      <c r="B3237" s="12" t="s">
        <v>6480</v>
      </c>
      <c r="G3237" s="11" t="s">
        <v>6059</v>
      </c>
      <c r="H3237" s="11" t="s">
        <v>1903</v>
      </c>
      <c r="J3237" s="16" t="e">
        <f>VLOOKUP(Table15[[#This Row],[TechRequired]],OldTree!A:B,2,0)</f>
        <v>#N/A</v>
      </c>
      <c r="K3237" s="23" t="s">
        <v>8953</v>
      </c>
      <c r="L3237" s="16"/>
      <c r="M3237" s="14">
        <v>7</v>
      </c>
      <c r="N3237" s="11" t="str">
        <f>INDEX(TreeLookup!$C$1:$DE$21,MATCH(Table15[[#This Row],[CATEGORY]],TreeLookup!$C$1:$C$21,0),MATCH(Table15[[#This Row],[YEAR]],TreeLookup!$C$1:$DE$1,0))</f>
        <v>solids1972</v>
      </c>
      <c r="Q3237" s="11"/>
      <c r="R3237" s="11" t="s">
        <v>6480</v>
      </c>
      <c r="S3237" s="11">
        <v>1974</v>
      </c>
    </row>
    <row r="3238" spans="1:36" x14ac:dyDescent="0.25">
      <c r="A3238" s="11" t="s">
        <v>6490</v>
      </c>
      <c r="B3238" s="12" t="s">
        <v>6490</v>
      </c>
      <c r="G3238" s="11" t="s">
        <v>6059</v>
      </c>
      <c r="H3238" s="11" t="s">
        <v>1903</v>
      </c>
      <c r="J3238" s="16" t="e">
        <f>VLOOKUP(Table15[[#This Row],[TechRequired]],OldTree!A:B,2,0)</f>
        <v>#N/A</v>
      </c>
      <c r="K3238" s="23" t="s">
        <v>8953</v>
      </c>
      <c r="L3238" s="16"/>
      <c r="N3238" s="11" t="str">
        <f>INDEX(TreeLookup!$C$1:$DE$21,MATCH(Table15[[#This Row],[CATEGORY]],TreeLookup!$C$1:$C$21,0),MATCH(Table15[[#This Row],[YEAR]],TreeLookup!$C$1:$DE$1,0))</f>
        <v>solids1976</v>
      </c>
      <c r="Q3238" s="11" t="s">
        <v>6435</v>
      </c>
      <c r="R3238" s="11" t="s">
        <v>6490</v>
      </c>
      <c r="S3238" s="11">
        <v>1976</v>
      </c>
    </row>
    <row r="3239" spans="1:36" x14ac:dyDescent="0.25">
      <c r="A3239" s="11" t="s">
        <v>6411</v>
      </c>
      <c r="B3239" s="12" t="s">
        <v>6411</v>
      </c>
      <c r="G3239" s="11" t="s">
        <v>6059</v>
      </c>
      <c r="H3239" s="11" t="s">
        <v>1903</v>
      </c>
      <c r="J3239" s="16" t="e">
        <f>VLOOKUP(Table15[[#This Row],[TechRequired]],OldTree!A:B,2,0)</f>
        <v>#N/A</v>
      </c>
      <c r="K3239" s="23" t="s">
        <v>8953</v>
      </c>
      <c r="L3239" s="16"/>
      <c r="N3239" s="11" t="str">
        <f>INDEX(TreeLookup!$C$1:$DE$21,MATCH(Table15[[#This Row],[CATEGORY]],TreeLookup!$C$1:$C$21,0),MATCH(Table15[[#This Row],[YEAR]],TreeLookup!$C$1:$DE$1,0))</f>
        <v>solids1998</v>
      </c>
      <c r="Q3239" s="11" t="s">
        <v>6412</v>
      </c>
      <c r="R3239" s="11" t="s">
        <v>6411</v>
      </c>
      <c r="S3239" s="11">
        <v>2003</v>
      </c>
    </row>
    <row r="3240" spans="1:36" x14ac:dyDescent="0.25">
      <c r="A3240" s="11" t="s">
        <v>6475</v>
      </c>
      <c r="B3240" s="12" t="s">
        <v>6475</v>
      </c>
      <c r="G3240" s="11" t="s">
        <v>6059</v>
      </c>
      <c r="H3240" s="11" t="s">
        <v>1903</v>
      </c>
      <c r="J3240" s="16" t="e">
        <f>VLOOKUP(Table15[[#This Row],[TechRequired]],OldTree!A:B,2,0)</f>
        <v>#N/A</v>
      </c>
      <c r="K3240" s="23" t="s">
        <v>8953</v>
      </c>
      <c r="L3240" s="16"/>
      <c r="M3240" s="14">
        <v>8</v>
      </c>
      <c r="N3240" s="11" t="str">
        <f>INDEX(TreeLookup!$C$1:$DE$21,MATCH(Table15[[#This Row],[CATEGORY]],TreeLookup!$C$1:$C$21,0),MATCH(Table15[[#This Row],[YEAR]],TreeLookup!$C$1:$DE$1,0))</f>
        <v>solids1981</v>
      </c>
      <c r="Q3240" s="11"/>
      <c r="R3240" s="11" t="s">
        <v>6474</v>
      </c>
      <c r="S3240" s="11">
        <v>1984</v>
      </c>
    </row>
    <row r="3241" spans="1:36" x14ac:dyDescent="0.25">
      <c r="A3241" s="11" t="s">
        <v>6488</v>
      </c>
      <c r="B3241" s="12" t="s">
        <v>6488</v>
      </c>
      <c r="G3241" s="11" t="s">
        <v>6059</v>
      </c>
      <c r="H3241" s="11" t="s">
        <v>1903</v>
      </c>
      <c r="J3241" s="16" t="e">
        <f>VLOOKUP(Table15[[#This Row],[TechRequired]],OldTree!A:B,2,0)</f>
        <v>#N/A</v>
      </c>
      <c r="K3241" s="23" t="s">
        <v>8953</v>
      </c>
      <c r="L3241" s="16"/>
      <c r="M3241" s="14">
        <v>7</v>
      </c>
      <c r="N3241" s="11" t="str">
        <f>INDEX(TreeLookup!$C$1:$DE$21,MATCH(Table15[[#This Row],[CATEGORY]],TreeLookup!$C$1:$C$21,0),MATCH(Table15[[#This Row],[YEAR]],TreeLookup!$C$1:$DE$1,0))</f>
        <v>solids1976</v>
      </c>
      <c r="Q3241" s="11"/>
      <c r="R3241" s="11" t="s">
        <v>6488</v>
      </c>
      <c r="S3241" s="11">
        <v>1979</v>
      </c>
    </row>
    <row r="3242" spans="1:36" x14ac:dyDescent="0.25">
      <c r="A3242" s="11" t="s">
        <v>165</v>
      </c>
      <c r="B3242" s="12" t="s">
        <v>2710</v>
      </c>
      <c r="C3242" s="11">
        <v>1894</v>
      </c>
      <c r="D3242" s="11">
        <v>37881</v>
      </c>
      <c r="E3242" s="12" t="s">
        <v>2711</v>
      </c>
      <c r="F3242" s="11" t="s">
        <v>1288</v>
      </c>
      <c r="G3242" s="11" t="s">
        <v>1911</v>
      </c>
      <c r="H3242" s="11" t="s">
        <v>1903</v>
      </c>
      <c r="I3242" s="11" t="s">
        <v>1903</v>
      </c>
      <c r="J3242" s="14">
        <f>VLOOKUP(Table15[[#This Row],[TechRequired]],OldTree!A:B,2,0)</f>
        <v>7</v>
      </c>
      <c r="K3242" s="22" t="s">
        <v>8944</v>
      </c>
      <c r="L3242" s="14" t="s">
        <v>6811</v>
      </c>
      <c r="N3242" s="11" t="str">
        <f>INDEX(TreeLookup!$C$1:$DE$21,MATCH(Table15[[#This Row],[CATEGORY]],TreeLookup!$C$1:$C$21,0),MATCH(Table15[[#This Row],[YEAR]],TreeLookup!$C$1:$DE$1,0))</f>
        <v>internationalAvionics</v>
      </c>
      <c r="P3242" s="13" t="s">
        <v>6843</v>
      </c>
      <c r="Q3242" s="11" t="s">
        <v>2710</v>
      </c>
      <c r="S3242" s="11">
        <v>1999</v>
      </c>
      <c r="W3242" s="15"/>
      <c r="Z3242" s="11" t="s">
        <v>11286</v>
      </c>
    </row>
    <row r="3243" spans="1:36" x14ac:dyDescent="0.25">
      <c r="A3243" s="11" t="s">
        <v>166</v>
      </c>
      <c r="B3243" s="12" t="s">
        <v>2712</v>
      </c>
      <c r="C3243" s="11">
        <v>30</v>
      </c>
      <c r="D3243" s="11">
        <v>500</v>
      </c>
      <c r="E3243" s="12" t="s">
        <v>2713</v>
      </c>
      <c r="F3243" s="11" t="s">
        <v>1288</v>
      </c>
      <c r="G3243" s="11" t="s">
        <v>1911</v>
      </c>
      <c r="H3243" s="11" t="s">
        <v>1903</v>
      </c>
      <c r="I3243" s="11" t="s">
        <v>1903</v>
      </c>
      <c r="J3243" s="14">
        <f>VLOOKUP(Table15[[#This Row],[TechRequired]],OldTree!A:B,2,0)</f>
        <v>7</v>
      </c>
      <c r="K3243" s="22" t="s">
        <v>8944</v>
      </c>
      <c r="L3243" s="14" t="s">
        <v>6811</v>
      </c>
      <c r="N3243" s="11" t="str">
        <f>INDEX(TreeLookup!$C$1:$DE$21,MATCH(Table15[[#This Row],[CATEGORY]],TreeLookup!$C$1:$C$21,0),MATCH(Table15[[#This Row],[YEAR]],TreeLookup!$C$1:$DE$1,0))</f>
        <v>internationalAvionics</v>
      </c>
      <c r="P3243" s="13" t="s">
        <v>6843</v>
      </c>
      <c r="Q3243" s="11" t="s">
        <v>2710</v>
      </c>
      <c r="S3243" s="11">
        <v>1999</v>
      </c>
      <c r="W3243" s="15"/>
      <c r="AJ3243" s="11" t="s">
        <v>11286</v>
      </c>
    </row>
    <row r="3244" spans="1:36" x14ac:dyDescent="0.25">
      <c r="A3244" s="11" t="s">
        <v>167</v>
      </c>
      <c r="B3244" s="12" t="s">
        <v>2714</v>
      </c>
      <c r="C3244" s="11">
        <v>30</v>
      </c>
      <c r="D3244" s="11">
        <v>500</v>
      </c>
      <c r="E3244" s="12" t="s">
        <v>2715</v>
      </c>
      <c r="F3244" s="11" t="s">
        <v>1288</v>
      </c>
      <c r="G3244" s="11" t="s">
        <v>1911</v>
      </c>
      <c r="H3244" s="11" t="s">
        <v>1903</v>
      </c>
      <c r="I3244" s="11" t="s">
        <v>1903</v>
      </c>
      <c r="J3244" s="14">
        <f>VLOOKUP(Table15[[#This Row],[TechRequired]],OldTree!A:B,2,0)</f>
        <v>7</v>
      </c>
      <c r="K3244" s="22" t="s">
        <v>8944</v>
      </c>
      <c r="L3244" s="14" t="s">
        <v>6811</v>
      </c>
      <c r="N3244" s="11" t="str">
        <f>INDEX(TreeLookup!$C$1:$DE$21,MATCH(Table15[[#This Row],[CATEGORY]],TreeLookup!$C$1:$C$21,0),MATCH(Table15[[#This Row],[YEAR]],TreeLookup!$C$1:$DE$1,0))</f>
        <v>internationalAvionics</v>
      </c>
      <c r="P3244" s="13" t="s">
        <v>6843</v>
      </c>
      <c r="Q3244" s="11" t="s">
        <v>2710</v>
      </c>
      <c r="S3244" s="11">
        <v>1999</v>
      </c>
      <c r="W3244" s="15"/>
    </row>
    <row r="3245" spans="1:36" x14ac:dyDescent="0.25">
      <c r="A3245" s="11" t="s">
        <v>885</v>
      </c>
      <c r="B3245" s="12" t="s">
        <v>4259</v>
      </c>
      <c r="C3245" s="11">
        <v>165</v>
      </c>
      <c r="D3245" s="11">
        <v>3300</v>
      </c>
      <c r="E3245" s="12" t="s">
        <v>4260</v>
      </c>
      <c r="F3245" s="11" t="s">
        <v>1354</v>
      </c>
      <c r="G3245" s="11" t="s">
        <v>1381</v>
      </c>
      <c r="H3245" s="11" t="s">
        <v>1903</v>
      </c>
      <c r="I3245" s="11" t="s">
        <v>1903</v>
      </c>
      <c r="J3245" s="14">
        <f>VLOOKUP(Table15[[#This Row],[TechRequired]],OldTree!A:B,2,0)</f>
        <v>10</v>
      </c>
      <c r="K3245" s="22" t="s">
        <v>8948</v>
      </c>
      <c r="L3245" s="14" t="s">
        <v>8872</v>
      </c>
      <c r="M3245" s="14">
        <v>10</v>
      </c>
      <c r="N3245" s="11" t="str">
        <f>INDEX(TreeLookup!$C$1:$DE$21,MATCH(Table15[[#This Row],[CATEGORY]],TreeLookup!$C$1:$C$21,0),MATCH(Table15[[#This Row],[YEAR]],TreeLookup!$C$1:$DE$1,0))</f>
        <v>improvedOrbitalConstruction</v>
      </c>
      <c r="P3245" s="13" t="s">
        <v>6843</v>
      </c>
      <c r="Q3245" s="11"/>
      <c r="S3245" s="11">
        <v>2004</v>
      </c>
      <c r="W3245" s="15"/>
    </row>
    <row r="3246" spans="1:36" x14ac:dyDescent="0.25">
      <c r="A3246" s="11" t="s">
        <v>4975</v>
      </c>
      <c r="B3246" s="12" t="s">
        <v>8472</v>
      </c>
      <c r="C3246" s="11">
        <v>15000</v>
      </c>
      <c r="D3246" s="11">
        <v>15000</v>
      </c>
      <c r="E3246" s="12" t="s">
        <v>4976</v>
      </c>
      <c r="F3246" s="11" t="s">
        <v>1366</v>
      </c>
      <c r="G3246" s="11" t="s">
        <v>1380</v>
      </c>
      <c r="H3246" s="11" t="s">
        <v>5091</v>
      </c>
      <c r="I3246" s="11" t="s">
        <v>5091</v>
      </c>
      <c r="J3246" s="14">
        <f>VLOOKUP(Table15[[#This Row],[TechRequired]],OldTree!A:B,2,0)</f>
        <v>7</v>
      </c>
      <c r="K3246" s="14"/>
      <c r="L3246" s="14"/>
      <c r="N3246" s="11" t="e">
        <f>INDEX(TreeLookup!$C$1:$DE$21,MATCH(Table15[[#This Row],[CATEGORY]],TreeLookup!$C$1:$C$21,0),MATCH(Table15[[#This Row],[YEAR]],TreeLookup!$C$1:$DE$1,0))</f>
        <v>#N/A</v>
      </c>
      <c r="O3246" s="11" t="s">
        <v>1903</v>
      </c>
      <c r="Q3246" s="11"/>
    </row>
    <row r="3247" spans="1:36" x14ac:dyDescent="0.25">
      <c r="A3247" s="11" t="s">
        <v>4977</v>
      </c>
      <c r="B3247" s="12" t="s">
        <v>8473</v>
      </c>
      <c r="C3247" s="11">
        <v>7500</v>
      </c>
      <c r="D3247" s="11">
        <v>10000</v>
      </c>
      <c r="E3247" s="12" t="s">
        <v>4978</v>
      </c>
      <c r="F3247" s="11" t="s">
        <v>1344</v>
      </c>
      <c r="G3247" s="11" t="s">
        <v>1380</v>
      </c>
      <c r="H3247" s="11" t="s">
        <v>5091</v>
      </c>
      <c r="I3247" s="11" t="s">
        <v>5091</v>
      </c>
      <c r="J3247" s="14">
        <f>VLOOKUP(Table15[[#This Row],[TechRequired]],OldTree!A:B,2,0)</f>
        <v>4.5</v>
      </c>
      <c r="K3247" s="14"/>
      <c r="L3247" s="14"/>
      <c r="N3247" s="11" t="e">
        <f>INDEX(TreeLookup!$C$1:$DE$21,MATCH(Table15[[#This Row],[CATEGORY]],TreeLookup!$C$1:$C$21,0),MATCH(Table15[[#This Row],[YEAR]],TreeLookup!$C$1:$DE$1,0))</f>
        <v>#N/A</v>
      </c>
      <c r="O3247" s="11" t="s">
        <v>1903</v>
      </c>
      <c r="Q3247" s="11"/>
    </row>
    <row r="3248" spans="1:36" x14ac:dyDescent="0.25">
      <c r="A3248" s="11" t="s">
        <v>997</v>
      </c>
      <c r="B3248" s="12" t="s">
        <v>4950</v>
      </c>
      <c r="C3248" s="11">
        <v>120</v>
      </c>
      <c r="D3248" s="11">
        <v>2400</v>
      </c>
      <c r="E3248" s="12" t="s">
        <v>4951</v>
      </c>
      <c r="F3248" s="11" t="s">
        <v>1368</v>
      </c>
      <c r="G3248" s="11" t="s">
        <v>1380</v>
      </c>
      <c r="H3248" s="11" t="s">
        <v>1903</v>
      </c>
      <c r="I3248" s="11" t="s">
        <v>1903</v>
      </c>
      <c r="J3248" s="14">
        <f>VLOOKUP(Table15[[#This Row],[TechRequired]],OldTree!A:B,2,0)</f>
        <v>2</v>
      </c>
      <c r="K3248" s="22" t="s">
        <v>6812</v>
      </c>
      <c r="L3248" s="14"/>
      <c r="M3248" s="14">
        <v>2</v>
      </c>
      <c r="N3248" s="11" t="str">
        <f>INDEX(TreeLookup!$C$1:$DE$21,MATCH(Table15[[#This Row],[CATEGORY]],TreeLookup!$C$1:$C$21,0),MATCH(Table15[[#This Row],[YEAR]],TreeLookup!$C$1:$DE$1,0))</f>
        <v>earlyFlightControl</v>
      </c>
      <c r="P3248" s="13" t="s">
        <v>6843</v>
      </c>
      <c r="Q3248" s="11"/>
      <c r="S3248" s="11">
        <v>1959</v>
      </c>
      <c r="W3248" s="15"/>
      <c r="AC3248" s="11" t="s">
        <v>11286</v>
      </c>
    </row>
    <row r="3249" spans="1:33" x14ac:dyDescent="0.25">
      <c r="A3249" s="11" t="s">
        <v>5774</v>
      </c>
      <c r="B3249" s="12" t="s">
        <v>8429</v>
      </c>
      <c r="C3249" s="11">
        <v>1</v>
      </c>
      <c r="D3249" s="11">
        <v>6200</v>
      </c>
      <c r="E3249" s="12" t="s">
        <v>10833</v>
      </c>
      <c r="F3249" s="11" t="s">
        <v>1365</v>
      </c>
      <c r="G3249" s="21" t="s">
        <v>11292</v>
      </c>
      <c r="H3249" s="11" t="s">
        <v>1903</v>
      </c>
      <c r="I3249" s="11" t="s">
        <v>5091</v>
      </c>
      <c r="J3249" s="14">
        <f>VLOOKUP(Table15[[#This Row],[TechRequired]],OldTree!A:B,2,0)</f>
        <v>5</v>
      </c>
      <c r="K3249" s="22" t="s">
        <v>6012</v>
      </c>
      <c r="L3249" s="14" t="s">
        <v>8646</v>
      </c>
      <c r="M3249" s="14">
        <v>2</v>
      </c>
      <c r="N3249" s="11" t="str">
        <f>INDEX(TreeLookup!$C$1:$DE$21,MATCH(Table15[[#This Row],[CATEGORY]],TreeLookup!$C$1:$C$21,0),MATCH(Table15[[#This Row],[YEAR]],TreeLookup!$C$1:$DE$1,0))</f>
        <v>start</v>
      </c>
      <c r="O3249" s="21" t="s">
        <v>1903</v>
      </c>
      <c r="P3249" s="13" t="s">
        <v>6842</v>
      </c>
      <c r="Q3249" s="11"/>
      <c r="U3249" s="11" t="s">
        <v>6700</v>
      </c>
      <c r="W3249" s="15"/>
    </row>
    <row r="3250" spans="1:33" x14ac:dyDescent="0.25">
      <c r="A3250" s="11" t="s">
        <v>3186</v>
      </c>
      <c r="B3250" s="12" t="s">
        <v>8357</v>
      </c>
      <c r="C3250" s="11">
        <v>1</v>
      </c>
      <c r="D3250" s="11">
        <v>1200</v>
      </c>
      <c r="E3250" s="12" t="s">
        <v>10889</v>
      </c>
      <c r="F3250" s="11" t="s">
        <v>1284</v>
      </c>
      <c r="G3250" s="11" t="s">
        <v>5691</v>
      </c>
      <c r="H3250" s="11" t="s">
        <v>1903</v>
      </c>
      <c r="I3250" s="11" t="s">
        <v>5091</v>
      </c>
      <c r="J3250" s="14">
        <f>VLOOKUP(Table15[[#This Row],[TechRequired]],OldTree!A:B,2,0)</f>
        <v>4</v>
      </c>
      <c r="K3250" s="22" t="s">
        <v>6012</v>
      </c>
      <c r="L3250" s="14" t="s">
        <v>8646</v>
      </c>
      <c r="M3250" s="14">
        <v>3</v>
      </c>
      <c r="N3250" s="11" t="str">
        <f>INDEX(TreeLookup!$C$1:$DE$21,MATCH(Table15[[#This Row],[CATEGORY]],TreeLookup!$C$1:$C$21,0),MATCH(Table15[[#This Row],[YEAR]],TreeLookup!$C$1:$DE$1,0))</f>
        <v>start</v>
      </c>
      <c r="O3250" s="21" t="s">
        <v>1903</v>
      </c>
      <c r="P3250" s="13" t="s">
        <v>6842</v>
      </c>
      <c r="Q3250" s="11"/>
      <c r="U3250" s="11" t="s">
        <v>6700</v>
      </c>
      <c r="W3250" s="15"/>
    </row>
    <row r="3251" spans="1:33" x14ac:dyDescent="0.25">
      <c r="A3251" s="11" t="s">
        <v>467</v>
      </c>
      <c r="B3251" s="12" t="s">
        <v>8559</v>
      </c>
      <c r="C3251" s="11">
        <v>1</v>
      </c>
      <c r="D3251" s="11">
        <v>20</v>
      </c>
      <c r="E3251" s="12" t="s">
        <v>3562</v>
      </c>
      <c r="F3251" s="11" t="s">
        <v>1311</v>
      </c>
      <c r="G3251" s="21" t="s">
        <v>11292</v>
      </c>
      <c r="H3251" s="11" t="s">
        <v>1903</v>
      </c>
      <c r="I3251" s="21" t="s">
        <v>1903</v>
      </c>
      <c r="J3251" s="14">
        <f>VLOOKUP(Table15[[#This Row],[TechRequired]],OldTree!A:B,2,0)</f>
        <v>1</v>
      </c>
      <c r="K3251" s="22" t="s">
        <v>6012</v>
      </c>
      <c r="L3251" s="14" t="s">
        <v>8646</v>
      </c>
      <c r="N3251" s="11" t="str">
        <f>INDEX(TreeLookup!$C$1:$DE$21,MATCH(Table15[[#This Row],[CATEGORY]],TreeLookup!$C$1:$C$21,0),MATCH(Table15[[#This Row],[YEAR]],TreeLookup!$C$1:$DE$1,0))</f>
        <v>earlyMaterialsScience</v>
      </c>
      <c r="O3251" s="21"/>
      <c r="P3251" s="25" t="s">
        <v>6843</v>
      </c>
      <c r="Q3251" s="11"/>
      <c r="S3251" s="11">
        <v>1952</v>
      </c>
      <c r="W3251" s="15"/>
    </row>
    <row r="3252" spans="1:33" x14ac:dyDescent="0.25">
      <c r="A3252" s="11" t="s">
        <v>466</v>
      </c>
      <c r="B3252" s="12" t="s">
        <v>8560</v>
      </c>
      <c r="C3252" s="11">
        <v>1</v>
      </c>
      <c r="D3252" s="11">
        <v>20</v>
      </c>
      <c r="E3252" s="12" t="s">
        <v>3561</v>
      </c>
      <c r="F3252" s="11" t="s">
        <v>1311</v>
      </c>
      <c r="G3252" s="21" t="s">
        <v>11292</v>
      </c>
      <c r="H3252" s="11" t="s">
        <v>1903</v>
      </c>
      <c r="I3252" s="21" t="s">
        <v>1903</v>
      </c>
      <c r="J3252" s="14">
        <f>VLOOKUP(Table15[[#This Row],[TechRequired]],OldTree!A:B,2,0)</f>
        <v>1</v>
      </c>
      <c r="K3252" s="22" t="s">
        <v>6012</v>
      </c>
      <c r="L3252" s="14" t="s">
        <v>8646</v>
      </c>
      <c r="N3252" s="11" t="str">
        <f>INDEX(TreeLookup!$C$1:$DE$21,MATCH(Table15[[#This Row],[CATEGORY]],TreeLookup!$C$1:$C$21,0),MATCH(Table15[[#This Row],[YEAR]],TreeLookup!$C$1:$DE$1,0))</f>
        <v>earlyMaterialsScience</v>
      </c>
      <c r="O3252" s="21"/>
      <c r="P3252" s="25" t="s">
        <v>6843</v>
      </c>
      <c r="Q3252" s="11"/>
      <c r="S3252" s="11">
        <v>1952</v>
      </c>
      <c r="W3252" s="15"/>
    </row>
    <row r="3253" spans="1:33" x14ac:dyDescent="0.25">
      <c r="A3253" s="11" t="s">
        <v>5769</v>
      </c>
      <c r="B3253" s="12" t="s">
        <v>8431</v>
      </c>
      <c r="C3253" s="11">
        <v>1</v>
      </c>
      <c r="D3253" s="11">
        <v>4200</v>
      </c>
      <c r="E3253" s="12" t="s">
        <v>10834</v>
      </c>
      <c r="F3253" s="11" t="s">
        <v>1285</v>
      </c>
      <c r="G3253" s="21" t="s">
        <v>11292</v>
      </c>
      <c r="H3253" s="11" t="s">
        <v>1903</v>
      </c>
      <c r="I3253" s="11" t="s">
        <v>5091</v>
      </c>
      <c r="J3253" s="14">
        <f>VLOOKUP(Table15[[#This Row],[TechRequired]],OldTree!A:B,2,0)</f>
        <v>5</v>
      </c>
      <c r="K3253" s="22" t="s">
        <v>6012</v>
      </c>
      <c r="L3253" s="14" t="s">
        <v>8646</v>
      </c>
      <c r="M3253" s="14">
        <v>2</v>
      </c>
      <c r="N3253" s="11" t="str">
        <f>INDEX(TreeLookup!$C$1:$DE$21,MATCH(Table15[[#This Row],[CATEGORY]],TreeLookup!$C$1:$C$21,0),MATCH(Table15[[#This Row],[YEAR]],TreeLookup!$C$1:$DE$1,0))</f>
        <v>start</v>
      </c>
      <c r="O3253" s="21" t="s">
        <v>1903</v>
      </c>
      <c r="P3253" s="13" t="s">
        <v>6842</v>
      </c>
      <c r="Q3253" s="11"/>
      <c r="U3253" s="11" t="s">
        <v>6700</v>
      </c>
      <c r="W3253" s="15"/>
    </row>
    <row r="3254" spans="1:33" x14ac:dyDescent="0.25">
      <c r="A3254" s="11" t="s">
        <v>5770</v>
      </c>
      <c r="B3254" s="12" t="s">
        <v>8432</v>
      </c>
      <c r="C3254" s="11">
        <v>1</v>
      </c>
      <c r="D3254" s="11">
        <v>4200</v>
      </c>
      <c r="E3254" s="12" t="s">
        <v>10835</v>
      </c>
      <c r="F3254" s="11" t="s">
        <v>1285</v>
      </c>
      <c r="G3254" s="21" t="s">
        <v>11292</v>
      </c>
      <c r="H3254" s="11" t="s">
        <v>1903</v>
      </c>
      <c r="I3254" s="11" t="s">
        <v>5091</v>
      </c>
      <c r="J3254" s="14">
        <f>VLOOKUP(Table15[[#This Row],[TechRequired]],OldTree!A:B,2,0)</f>
        <v>5</v>
      </c>
      <c r="K3254" s="22" t="s">
        <v>6012</v>
      </c>
      <c r="L3254" s="14" t="s">
        <v>8646</v>
      </c>
      <c r="M3254" s="14">
        <v>4</v>
      </c>
      <c r="N3254" s="11" t="str">
        <f>INDEX(TreeLookup!$C$1:$DE$21,MATCH(Table15[[#This Row],[CATEGORY]],TreeLookup!$C$1:$C$21,0),MATCH(Table15[[#This Row],[YEAR]],TreeLookup!$C$1:$DE$1,0))</f>
        <v>start</v>
      </c>
      <c r="O3254" s="21" t="s">
        <v>1903</v>
      </c>
      <c r="P3254" s="13" t="s">
        <v>6842</v>
      </c>
      <c r="Q3254" s="11"/>
      <c r="U3254" s="11" t="s">
        <v>6700</v>
      </c>
      <c r="W3254" s="15"/>
    </row>
    <row r="3255" spans="1:33" x14ac:dyDescent="0.25">
      <c r="A3255" s="11" t="s">
        <v>5767</v>
      </c>
      <c r="B3255" s="12" t="s">
        <v>8433</v>
      </c>
      <c r="C3255" s="11">
        <v>1</v>
      </c>
      <c r="D3255" s="11">
        <v>20</v>
      </c>
      <c r="E3255" s="12" t="s">
        <v>9986</v>
      </c>
      <c r="F3255" s="11" t="s">
        <v>1322</v>
      </c>
      <c r="G3255" s="21" t="s">
        <v>11292</v>
      </c>
      <c r="H3255" s="11" t="s">
        <v>1903</v>
      </c>
      <c r="I3255" s="11" t="s">
        <v>5091</v>
      </c>
      <c r="J3255" s="14">
        <f>VLOOKUP(Table15[[#This Row],[TechRequired]],OldTree!A:B,2,0)</f>
        <v>3</v>
      </c>
      <c r="K3255" s="22" t="s">
        <v>6012</v>
      </c>
      <c r="L3255" s="14" t="s">
        <v>8646</v>
      </c>
      <c r="M3255" s="14">
        <v>2</v>
      </c>
      <c r="N3255" s="11" t="str">
        <f>INDEX(TreeLookup!$C$1:$DE$21,MATCH(Table15[[#This Row],[CATEGORY]],TreeLookup!$C$1:$C$21,0),MATCH(Table15[[#This Row],[YEAR]],TreeLookup!$C$1:$DE$1,0))</f>
        <v>earlyMaterialsScience</v>
      </c>
      <c r="P3255" s="25" t="s">
        <v>6843</v>
      </c>
      <c r="Q3255" s="11"/>
      <c r="S3255" s="11">
        <v>1952</v>
      </c>
      <c r="U3255" s="11" t="s">
        <v>6700</v>
      </c>
      <c r="W3255" s="15"/>
    </row>
    <row r="3256" spans="1:33" x14ac:dyDescent="0.25">
      <c r="A3256" s="11" t="s">
        <v>5768</v>
      </c>
      <c r="B3256" s="12" t="s">
        <v>8436</v>
      </c>
      <c r="C3256" s="11">
        <v>1</v>
      </c>
      <c r="D3256" s="11">
        <v>20</v>
      </c>
      <c r="E3256" s="12" t="s">
        <v>10120</v>
      </c>
      <c r="F3256" s="11" t="s">
        <v>1322</v>
      </c>
      <c r="G3256" s="21" t="s">
        <v>11292</v>
      </c>
      <c r="H3256" s="11" t="s">
        <v>1903</v>
      </c>
      <c r="I3256" s="21" t="s">
        <v>1903</v>
      </c>
      <c r="J3256" s="14">
        <f>VLOOKUP(Table15[[#This Row],[TechRequired]],OldTree!A:B,2,0)</f>
        <v>3</v>
      </c>
      <c r="K3256" s="22" t="s">
        <v>6012</v>
      </c>
      <c r="L3256" s="14" t="s">
        <v>8646</v>
      </c>
      <c r="M3256" s="14">
        <v>4</v>
      </c>
      <c r="N3256" s="11" t="str">
        <f>INDEX(TreeLookup!$C$1:$DE$21,MATCH(Table15[[#This Row],[CATEGORY]],TreeLookup!$C$1:$C$21,0),MATCH(Table15[[#This Row],[YEAR]],TreeLookup!$C$1:$DE$1,0))</f>
        <v>materialsScienceAdvCapsules</v>
      </c>
      <c r="O3256" s="21" t="s">
        <v>1903</v>
      </c>
      <c r="P3256" s="25" t="s">
        <v>6843</v>
      </c>
      <c r="Q3256" s="11"/>
      <c r="S3256" s="11">
        <v>1964</v>
      </c>
      <c r="U3256" s="11" t="s">
        <v>6701</v>
      </c>
      <c r="W3256" s="15"/>
    </row>
    <row r="3257" spans="1:33" x14ac:dyDescent="0.25">
      <c r="A3257" s="11" t="s">
        <v>1641</v>
      </c>
      <c r="B3257" s="12" t="s">
        <v>7633</v>
      </c>
      <c r="C3257" s="11">
        <v>12500</v>
      </c>
      <c r="D3257" s="11">
        <v>75000</v>
      </c>
      <c r="E3257" s="12" t="s">
        <v>10613</v>
      </c>
      <c r="F3257" s="11" t="s">
        <v>1283</v>
      </c>
      <c r="G3257" s="11" t="s">
        <v>1639</v>
      </c>
      <c r="H3257" s="11" t="s">
        <v>1903</v>
      </c>
      <c r="I3257" s="11" t="s">
        <v>5091</v>
      </c>
      <c r="J3257" s="14">
        <f>VLOOKUP(Table15[[#This Row],[TechRequired]],OldTree!A:B,2,0)</f>
        <v>5</v>
      </c>
      <c r="K3257" s="22" t="s">
        <v>8948</v>
      </c>
      <c r="L3257" s="14"/>
      <c r="N3257" s="11" t="str">
        <f>INDEX(TreeLookup!$C$1:$DE$21,MATCH(Table15[[#This Row],[CATEGORY]],TreeLookup!$C$1:$C$21,0),MATCH(Table15[[#This Row],[YEAR]],TreeLookup!$C$1:$DE$1,0))</f>
        <v>improvedOrbitalConstruction</v>
      </c>
      <c r="P3257" s="13" t="s">
        <v>6842</v>
      </c>
      <c r="Q3257" s="11" t="s">
        <v>6613</v>
      </c>
      <c r="S3257" s="11">
        <v>2007</v>
      </c>
      <c r="W3257" s="15"/>
    </row>
    <row r="3258" spans="1:33" x14ac:dyDescent="0.25">
      <c r="A3258" s="11" t="s">
        <v>1647</v>
      </c>
      <c r="B3258" s="12" t="s">
        <v>7634</v>
      </c>
      <c r="C3258" s="11">
        <v>12500</v>
      </c>
      <c r="D3258" s="11">
        <v>24000</v>
      </c>
      <c r="E3258" s="12" t="s">
        <v>10616</v>
      </c>
      <c r="F3258" s="11" t="s">
        <v>1364</v>
      </c>
      <c r="G3258" s="11" t="s">
        <v>1639</v>
      </c>
      <c r="H3258" s="11" t="s">
        <v>1903</v>
      </c>
      <c r="I3258" s="11" t="s">
        <v>5091</v>
      </c>
      <c r="J3258" s="14">
        <f>VLOOKUP(Table15[[#This Row],[TechRequired]],OldTree!A:B,2,0)</f>
        <v>5</v>
      </c>
      <c r="K3258" s="22" t="s">
        <v>8948</v>
      </c>
      <c r="L3258" s="14" t="s">
        <v>6830</v>
      </c>
      <c r="N3258" s="11" t="str">
        <f>INDEX(TreeLookup!$C$1:$DE$21,MATCH(Table15[[#This Row],[CATEGORY]],TreeLookup!$C$1:$C$21,0),MATCH(Table15[[#This Row],[YEAR]],TreeLookup!$C$1:$DE$1,0))</f>
        <v>improvedOrbitalConstruction</v>
      </c>
      <c r="P3258" s="13" t="s">
        <v>6842</v>
      </c>
      <c r="Q3258" s="11" t="s">
        <v>6613</v>
      </c>
      <c r="S3258" s="11">
        <v>2009</v>
      </c>
      <c r="W3258" s="15"/>
    </row>
    <row r="3259" spans="1:33" x14ac:dyDescent="0.25">
      <c r="A3259" s="11" t="s">
        <v>1649</v>
      </c>
      <c r="B3259" s="12" t="s">
        <v>7636</v>
      </c>
      <c r="C3259" s="11">
        <v>16500</v>
      </c>
      <c r="D3259" s="11">
        <v>24000</v>
      </c>
      <c r="E3259" s="12" t="s">
        <v>10617</v>
      </c>
      <c r="F3259" s="11" t="s">
        <v>1364</v>
      </c>
      <c r="G3259" s="11" t="s">
        <v>1639</v>
      </c>
      <c r="H3259" s="11" t="s">
        <v>1903</v>
      </c>
      <c r="I3259" s="11" t="s">
        <v>5091</v>
      </c>
      <c r="J3259" s="14">
        <f>VLOOKUP(Table15[[#This Row],[TechRequired]],OldTree!A:B,2,0)</f>
        <v>5</v>
      </c>
      <c r="K3259" s="22" t="s">
        <v>8948</v>
      </c>
      <c r="L3259" s="14" t="s">
        <v>6830</v>
      </c>
      <c r="N3259" s="11" t="str">
        <f>INDEX(TreeLookup!$C$1:$DE$21,MATCH(Table15[[#This Row],[CATEGORY]],TreeLookup!$C$1:$C$21,0),MATCH(Table15[[#This Row],[YEAR]],TreeLookup!$C$1:$DE$1,0))</f>
        <v>improvedOrbitalConstruction</v>
      </c>
      <c r="P3259" s="13" t="s">
        <v>6842</v>
      </c>
      <c r="Q3259" s="11" t="s">
        <v>6613</v>
      </c>
      <c r="S3259" s="11">
        <v>2009</v>
      </c>
      <c r="W3259" s="15"/>
    </row>
    <row r="3260" spans="1:33" x14ac:dyDescent="0.25">
      <c r="A3260" s="11" t="s">
        <v>393</v>
      </c>
      <c r="B3260" s="12" t="s">
        <v>3331</v>
      </c>
      <c r="C3260" s="11">
        <v>2000</v>
      </c>
      <c r="D3260" s="11">
        <v>80000</v>
      </c>
      <c r="E3260" s="12" t="s">
        <v>3332</v>
      </c>
      <c r="F3260" s="11" t="s">
        <v>1307</v>
      </c>
      <c r="G3260" s="21" t="s">
        <v>11292</v>
      </c>
      <c r="H3260" s="11" t="s">
        <v>1903</v>
      </c>
      <c r="I3260" s="11" t="s">
        <v>1903</v>
      </c>
      <c r="J3260" s="14">
        <f>VLOOKUP(Table15[[#This Row],[TechRequired]],OldTree!A:B,2,0)</f>
        <v>4</v>
      </c>
      <c r="K3260" s="22" t="s">
        <v>8948</v>
      </c>
      <c r="L3260" s="14" t="s">
        <v>6830</v>
      </c>
      <c r="N3260" s="11" t="str">
        <f>INDEX(TreeLookup!$C$1:$DE$21,MATCH(Table15[[#This Row],[CATEGORY]],TreeLookup!$C$1:$C$21,0),MATCH(Table15[[#This Row],[YEAR]],TreeLookup!$C$1:$DE$1,0))</f>
        <v>improvedOrbitalConstruction</v>
      </c>
      <c r="P3260" s="13" t="s">
        <v>6843</v>
      </c>
      <c r="Q3260" s="11" t="s">
        <v>6535</v>
      </c>
      <c r="S3260" s="11">
        <v>2010</v>
      </c>
      <c r="W3260" s="15"/>
      <c r="AG3260" s="11" t="s">
        <v>11286</v>
      </c>
    </row>
    <row r="3261" spans="1:33" x14ac:dyDescent="0.25">
      <c r="A3261" s="11" t="s">
        <v>865</v>
      </c>
      <c r="B3261" s="12" t="s">
        <v>4280</v>
      </c>
      <c r="C3261" s="11">
        <v>49500</v>
      </c>
      <c r="D3261" s="11">
        <v>420000</v>
      </c>
      <c r="E3261" s="12" t="s">
        <v>4281</v>
      </c>
      <c r="F3261" s="11" t="s">
        <v>1348</v>
      </c>
      <c r="G3261" s="11" t="s">
        <v>1381</v>
      </c>
      <c r="H3261" s="11" t="s">
        <v>1903</v>
      </c>
      <c r="I3261" s="11" t="s">
        <v>1903</v>
      </c>
      <c r="J3261" s="14">
        <f>VLOOKUP(Table15[[#This Row],[TechRequired]],OldTree!A:B,2,0)</f>
        <v>8</v>
      </c>
      <c r="K3261" s="22" t="s">
        <v>8948</v>
      </c>
      <c r="L3261" s="14" t="s">
        <v>6830</v>
      </c>
      <c r="M3261" s="14">
        <v>11</v>
      </c>
      <c r="N3261" s="11" t="str">
        <f>INDEX(TreeLookup!$C$1:$DE$21,MATCH(Table15[[#This Row],[CATEGORY]],TreeLookup!$C$1:$C$21,0),MATCH(Table15[[#This Row],[YEAR]],TreeLookup!$C$1:$DE$1,0))</f>
        <v>inflatableHabitats</v>
      </c>
      <c r="P3261" s="13" t="s">
        <v>6843</v>
      </c>
      <c r="Q3261" s="11"/>
      <c r="S3261" s="11">
        <v>2014</v>
      </c>
      <c r="W3261" s="15"/>
      <c r="AF3261" s="11" t="s">
        <v>11286</v>
      </c>
      <c r="AG3261" s="11" t="s">
        <v>11286</v>
      </c>
    </row>
    <row r="3262" spans="1:33" x14ac:dyDescent="0.25">
      <c r="A3262" s="11" t="s">
        <v>4372</v>
      </c>
      <c r="B3262" s="12" t="s">
        <v>8478</v>
      </c>
      <c r="C3262" s="11">
        <v>700</v>
      </c>
      <c r="D3262" s="11">
        <v>2500</v>
      </c>
      <c r="E3262" s="12" t="s">
        <v>4373</v>
      </c>
      <c r="F3262" s="11" t="s">
        <v>1323</v>
      </c>
      <c r="G3262" s="11" t="s">
        <v>1381</v>
      </c>
      <c r="H3262" s="11" t="s">
        <v>5091</v>
      </c>
      <c r="I3262" s="11" t="s">
        <v>5091</v>
      </c>
      <c r="J3262" s="14">
        <f>VLOOKUP(Table15[[#This Row],[TechRequired]],OldTree!A:B,2,0)</f>
        <v>3</v>
      </c>
      <c r="K3262" s="14"/>
      <c r="L3262" s="14"/>
      <c r="N3262" s="11" t="e">
        <f>INDEX(TreeLookup!$C$1:$DE$21,MATCH(Table15[[#This Row],[CATEGORY]],TreeLookup!$C$1:$C$21,0),MATCH(Table15[[#This Row],[YEAR]],TreeLookup!$C$1:$DE$1,0))</f>
        <v>#N/A</v>
      </c>
      <c r="O3262" s="11" t="s">
        <v>1903</v>
      </c>
      <c r="Q3262" s="11"/>
    </row>
    <row r="3263" spans="1:33" x14ac:dyDescent="0.25">
      <c r="A3263" s="11" t="s">
        <v>1206</v>
      </c>
      <c r="B3263" s="12" t="s">
        <v>3657</v>
      </c>
      <c r="C3263" s="11">
        <v>20</v>
      </c>
      <c r="D3263" s="11">
        <v>400</v>
      </c>
      <c r="E3263" s="12" t="s">
        <v>3658</v>
      </c>
      <c r="F3263" s="11" t="s">
        <v>1372</v>
      </c>
      <c r="G3263" s="21" t="s">
        <v>11292</v>
      </c>
      <c r="H3263" s="11" t="s">
        <v>1903</v>
      </c>
      <c r="I3263" s="11" t="s">
        <v>1903</v>
      </c>
      <c r="J3263" s="14">
        <f>VLOOKUP(Table15[[#This Row],[TechRequired]],OldTree!A:B,2,0)</f>
        <v>0</v>
      </c>
      <c r="K3263" s="22" t="s">
        <v>6012</v>
      </c>
      <c r="L3263" s="14"/>
      <c r="M3263" s="14">
        <v>0</v>
      </c>
      <c r="N3263" s="11" t="str">
        <f>INDEX(TreeLookup!$C$1:$DE$21,MATCH(Table15[[#This Row],[CATEGORY]],TreeLookup!$C$1:$C$21,0),MATCH(Table15[[#This Row],[YEAR]],TreeLookup!$C$1:$DE$1,0))</f>
        <v>start</v>
      </c>
      <c r="P3263" s="13" t="s">
        <v>6843</v>
      </c>
      <c r="Q3263" s="11"/>
      <c r="S3263" s="11">
        <v>0</v>
      </c>
      <c r="W3263" s="15"/>
    </row>
    <row r="3264" spans="1:33" x14ac:dyDescent="0.25">
      <c r="A3264" s="11" t="s">
        <v>1207</v>
      </c>
      <c r="B3264" s="12" t="s">
        <v>3310</v>
      </c>
      <c r="C3264" s="11">
        <v>25</v>
      </c>
      <c r="D3264" s="11">
        <v>500</v>
      </c>
      <c r="E3264" s="12" t="s">
        <v>3311</v>
      </c>
      <c r="F3264" s="11" t="s">
        <v>1372</v>
      </c>
      <c r="G3264" s="21" t="s">
        <v>11292</v>
      </c>
      <c r="H3264" s="11" t="s">
        <v>1903</v>
      </c>
      <c r="I3264" s="11" t="s">
        <v>1903</v>
      </c>
      <c r="J3264" s="14">
        <f>VLOOKUP(Table15[[#This Row],[TechRequired]],OldTree!A:B,2,0)</f>
        <v>0</v>
      </c>
      <c r="K3264" s="22" t="s">
        <v>6014</v>
      </c>
      <c r="L3264" s="14"/>
      <c r="N3264" s="11" t="str">
        <f>INDEX(TreeLookup!$C$1:$DE$21,MATCH(Table15[[#This Row],[CATEGORY]],TreeLookup!$C$1:$C$21,0),MATCH(Table15[[#This Row],[YEAR]],TreeLookup!$C$1:$DE$1,0))</f>
        <v>start</v>
      </c>
      <c r="P3264" s="13" t="s">
        <v>6843</v>
      </c>
      <c r="Q3264" s="11"/>
      <c r="S3264" s="11">
        <v>0</v>
      </c>
      <c r="W3264" s="15"/>
    </row>
    <row r="3265" spans="1:29" x14ac:dyDescent="0.25">
      <c r="A3265" s="11" t="s">
        <v>1208</v>
      </c>
      <c r="B3265" s="12" t="s">
        <v>3312</v>
      </c>
      <c r="C3265" s="11">
        <v>60</v>
      </c>
      <c r="D3265" s="11">
        <v>1200</v>
      </c>
      <c r="E3265" s="12" t="s">
        <v>3313</v>
      </c>
      <c r="F3265" s="11" t="s">
        <v>1372</v>
      </c>
      <c r="G3265" s="21" t="s">
        <v>11292</v>
      </c>
      <c r="H3265" s="11" t="s">
        <v>1903</v>
      </c>
      <c r="I3265" s="11" t="s">
        <v>1903</v>
      </c>
      <c r="J3265" s="14">
        <f>VLOOKUP(Table15[[#This Row],[TechRequired]],OldTree!A:B,2,0)</f>
        <v>0</v>
      </c>
      <c r="K3265" s="22" t="s">
        <v>6014</v>
      </c>
      <c r="L3265" s="14"/>
      <c r="N3265" s="11" t="str">
        <f>INDEX(TreeLookup!$C$1:$DE$21,MATCH(Table15[[#This Row],[CATEGORY]],TreeLookup!$C$1:$C$21,0),MATCH(Table15[[#This Row],[YEAR]],TreeLookup!$C$1:$DE$1,0))</f>
        <v>start</v>
      </c>
      <c r="P3265" s="13" t="s">
        <v>6843</v>
      </c>
      <c r="Q3265" s="11"/>
      <c r="S3265" s="11">
        <v>0</v>
      </c>
      <c r="W3265" s="15"/>
    </row>
    <row r="3266" spans="1:29" x14ac:dyDescent="0.25">
      <c r="A3266" s="11" t="s">
        <v>1209</v>
      </c>
      <c r="B3266" s="12" t="s">
        <v>3314</v>
      </c>
      <c r="C3266" s="11">
        <v>45</v>
      </c>
      <c r="D3266" s="11">
        <v>900</v>
      </c>
      <c r="E3266" s="12" t="s">
        <v>3313</v>
      </c>
      <c r="F3266" s="11" t="s">
        <v>1372</v>
      </c>
      <c r="G3266" s="21" t="s">
        <v>11292</v>
      </c>
      <c r="H3266" s="11" t="s">
        <v>1903</v>
      </c>
      <c r="I3266" s="11" t="s">
        <v>1903</v>
      </c>
      <c r="J3266" s="14">
        <f>VLOOKUP(Table15[[#This Row],[TechRequired]],OldTree!A:B,2,0)</f>
        <v>0</v>
      </c>
      <c r="K3266" s="22" t="s">
        <v>6014</v>
      </c>
      <c r="L3266" s="14"/>
      <c r="N3266" s="11" t="str">
        <f>INDEX(TreeLookup!$C$1:$DE$21,MATCH(Table15[[#This Row],[CATEGORY]],TreeLookup!$C$1:$C$21,0),MATCH(Table15[[#This Row],[YEAR]],TreeLookup!$C$1:$DE$1,0))</f>
        <v>start</v>
      </c>
      <c r="P3266" s="13" t="s">
        <v>6843</v>
      </c>
      <c r="Q3266" s="11"/>
      <c r="S3266" s="11">
        <v>0</v>
      </c>
      <c r="W3266" s="15"/>
    </row>
    <row r="3267" spans="1:29" x14ac:dyDescent="0.25">
      <c r="A3267" s="11" t="s">
        <v>1210</v>
      </c>
      <c r="B3267" s="12" t="s">
        <v>3315</v>
      </c>
      <c r="C3267" s="11">
        <v>10</v>
      </c>
      <c r="D3267" s="11">
        <v>200</v>
      </c>
      <c r="E3267" s="12" t="s">
        <v>3313</v>
      </c>
      <c r="F3267" s="11" t="s">
        <v>1372</v>
      </c>
      <c r="G3267" s="21" t="s">
        <v>11292</v>
      </c>
      <c r="H3267" s="11" t="s">
        <v>1903</v>
      </c>
      <c r="I3267" s="11" t="s">
        <v>1903</v>
      </c>
      <c r="J3267" s="14">
        <f>VLOOKUP(Table15[[#This Row],[TechRequired]],OldTree!A:B,2,0)</f>
        <v>0</v>
      </c>
      <c r="K3267" s="22" t="s">
        <v>6014</v>
      </c>
      <c r="L3267" s="14"/>
      <c r="N3267" s="11" t="str">
        <f>INDEX(TreeLookup!$C$1:$DE$21,MATCH(Table15[[#This Row],[CATEGORY]],TreeLookup!$C$1:$C$21,0),MATCH(Table15[[#This Row],[YEAR]],TreeLookup!$C$1:$DE$1,0))</f>
        <v>start</v>
      </c>
      <c r="P3267" s="13" t="s">
        <v>6843</v>
      </c>
      <c r="Q3267" s="11"/>
      <c r="S3267" s="11">
        <v>0</v>
      </c>
      <c r="W3267" s="15"/>
    </row>
    <row r="3268" spans="1:29" x14ac:dyDescent="0.25">
      <c r="A3268" s="11" t="s">
        <v>1181</v>
      </c>
      <c r="B3268" s="12" t="s">
        <v>5594</v>
      </c>
      <c r="C3268" s="11">
        <v>0.1</v>
      </c>
      <c r="D3268" s="11">
        <v>2</v>
      </c>
      <c r="E3268" s="12" t="s">
        <v>5595</v>
      </c>
      <c r="F3268" s="11" t="s">
        <v>1372</v>
      </c>
      <c r="G3268" s="11" t="s">
        <v>5586</v>
      </c>
      <c r="H3268" s="11" t="s">
        <v>1903</v>
      </c>
      <c r="I3268" s="11" t="s">
        <v>1903</v>
      </c>
      <c r="J3268" s="14">
        <f>VLOOKUP(Table15[[#This Row],[TechRequired]],OldTree!A:B,2,0)</f>
        <v>0</v>
      </c>
      <c r="K3268" s="22" t="s">
        <v>6012</v>
      </c>
      <c r="L3268" s="14"/>
      <c r="M3268" s="14">
        <v>0</v>
      </c>
      <c r="N3268" s="11" t="str">
        <f>INDEX(TreeLookup!$C$1:$DE$21,MATCH(Table15[[#This Row],[CATEGORY]],TreeLookup!$C$1:$C$21,0),MATCH(Table15[[#This Row],[YEAR]],TreeLookup!$C$1:$DE$1,0))</f>
        <v>start</v>
      </c>
      <c r="P3268" s="13" t="s">
        <v>6843</v>
      </c>
      <c r="Q3268" s="11"/>
      <c r="S3268" s="11">
        <v>0</v>
      </c>
      <c r="W3268" s="15"/>
    </row>
    <row r="3269" spans="1:29" x14ac:dyDescent="0.25">
      <c r="A3269" s="11" t="s">
        <v>3131</v>
      </c>
      <c r="B3269" s="12" t="s">
        <v>7311</v>
      </c>
      <c r="C3269" s="11">
        <v>210000</v>
      </c>
      <c r="D3269" s="11">
        <v>1250000</v>
      </c>
      <c r="E3269" s="12" t="s">
        <v>10317</v>
      </c>
      <c r="F3269" s="11" t="s">
        <v>1332</v>
      </c>
      <c r="G3269" s="11" t="s">
        <v>1913</v>
      </c>
      <c r="H3269" s="11" t="s">
        <v>1903</v>
      </c>
      <c r="I3269" s="11" t="s">
        <v>5091</v>
      </c>
      <c r="J3269" s="14">
        <f>VLOOKUP(Table15[[#This Row],[TechRequired]],OldTree!A:B,2,0)</f>
        <v>6</v>
      </c>
      <c r="K3269" s="22" t="s">
        <v>6012</v>
      </c>
      <c r="L3269" s="14" t="s">
        <v>8646</v>
      </c>
      <c r="M3269" s="14">
        <v>8</v>
      </c>
      <c r="N3269" s="11" t="str">
        <f>INDEX(TreeLookup!$C$1:$DE$21,MATCH(Table15[[#This Row],[CATEGORY]],TreeLookup!$C$1:$C$21,0),MATCH(Table15[[#This Row],[YEAR]],TreeLookup!$C$1:$DE$1,0))</f>
        <v>materialsScienceSpaceplanes</v>
      </c>
      <c r="P3269" s="13" t="s">
        <v>6842</v>
      </c>
      <c r="Q3269" s="11" t="s">
        <v>6077</v>
      </c>
      <c r="S3269" s="11">
        <v>1981</v>
      </c>
      <c r="W3269" s="15"/>
    </row>
    <row r="3270" spans="1:29" x14ac:dyDescent="0.25">
      <c r="A3270" s="11" t="s">
        <v>3028</v>
      </c>
      <c r="B3270" s="12" t="s">
        <v>7312</v>
      </c>
      <c r="C3270" s="11">
        <v>7000</v>
      </c>
      <c r="D3270" s="11">
        <v>35000</v>
      </c>
      <c r="E3270" s="12" t="s">
        <v>10318</v>
      </c>
      <c r="F3270" s="11" t="s">
        <v>1319</v>
      </c>
      <c r="G3270" s="11" t="s">
        <v>1913</v>
      </c>
      <c r="H3270" s="11" t="s">
        <v>1903</v>
      </c>
      <c r="I3270" s="11" t="s">
        <v>5091</v>
      </c>
      <c r="J3270" s="14">
        <f>VLOOKUP(Table15[[#This Row],[TechRequired]],OldTree!A:B,2,0)</f>
        <v>7</v>
      </c>
      <c r="K3270" s="22" t="s">
        <v>6012</v>
      </c>
      <c r="L3270" s="14" t="s">
        <v>8866</v>
      </c>
      <c r="M3270" s="14">
        <v>8</v>
      </c>
      <c r="N3270" s="11" t="str">
        <f>INDEX(TreeLookup!$C$1:$DE$21,MATCH(Table15[[#This Row],[CATEGORY]],TreeLookup!$C$1:$C$21,0),MATCH(Table15[[#This Row],[YEAR]],TreeLookup!$C$1:$DE$1,0))</f>
        <v>materialsScienceSpaceplanes</v>
      </c>
      <c r="P3270" s="13" t="s">
        <v>6842</v>
      </c>
      <c r="Q3270" s="11" t="s">
        <v>6077</v>
      </c>
      <c r="S3270" s="11">
        <v>1981</v>
      </c>
      <c r="W3270" s="15"/>
    </row>
    <row r="3271" spans="1:29" x14ac:dyDescent="0.25">
      <c r="A3271" s="11" t="s">
        <v>8632</v>
      </c>
      <c r="B3271" s="24" t="s">
        <v>9012</v>
      </c>
      <c r="C3271" s="11">
        <v>1800</v>
      </c>
      <c r="D3271" s="11">
        <v>2600</v>
      </c>
      <c r="E3271" s="12" t="s">
        <v>4990</v>
      </c>
      <c r="F3271" s="11" t="s">
        <v>1374</v>
      </c>
      <c r="G3271" s="11" t="s">
        <v>1625</v>
      </c>
      <c r="H3271" s="11" t="s">
        <v>5091</v>
      </c>
      <c r="I3271" s="11" t="s">
        <v>5091</v>
      </c>
      <c r="J3271" s="14">
        <f>VLOOKUP(Table15[[#This Row],[TechRequired]],OldTree!A:B,2,0)</f>
        <v>3</v>
      </c>
      <c r="K3271" s="22" t="s">
        <v>6014</v>
      </c>
      <c r="L3271" s="14" t="s">
        <v>8658</v>
      </c>
      <c r="M3271" s="14">
        <v>8</v>
      </c>
      <c r="N3271" s="11" t="str">
        <f>INDEX(TreeLookup!$C$1:$DE$21,MATCH(Table15[[#This Row],[CATEGORY]],TreeLookup!$C$1:$C$21,0),MATCH(Table15[[#This Row],[YEAR]],TreeLookup!$C$1:$DE$1,0))</f>
        <v>refinedTurbofans</v>
      </c>
      <c r="P3271" s="13" t="s">
        <v>6842</v>
      </c>
      <c r="Q3271" s="12" t="s">
        <v>6517</v>
      </c>
      <c r="S3271" s="11">
        <v>1989</v>
      </c>
    </row>
    <row r="3272" spans="1:29" x14ac:dyDescent="0.25">
      <c r="A3272" s="11" t="s">
        <v>4566</v>
      </c>
      <c r="B3272" s="12" t="s">
        <v>8480</v>
      </c>
      <c r="C3272" s="11">
        <v>1500</v>
      </c>
      <c r="D3272" s="11">
        <v>5000</v>
      </c>
      <c r="E3272" s="12" t="s">
        <v>4567</v>
      </c>
      <c r="F3272" s="11" t="s">
        <v>1375</v>
      </c>
      <c r="G3272" s="11" t="s">
        <v>1698</v>
      </c>
      <c r="H3272" s="11" t="s">
        <v>5091</v>
      </c>
      <c r="I3272" s="11" t="s">
        <v>5091</v>
      </c>
      <c r="J3272" s="14">
        <f>VLOOKUP(Table15[[#This Row],[TechRequired]],OldTree!A:B,2,0)</f>
        <v>1.5</v>
      </c>
      <c r="K3272" s="14"/>
      <c r="L3272" s="14"/>
      <c r="N3272" s="11" t="e">
        <f>INDEX(TreeLookup!$C$1:$DE$21,MATCH(Table15[[#This Row],[CATEGORY]],TreeLookup!$C$1:$C$21,0),MATCH(Table15[[#This Row],[YEAR]],TreeLookup!$C$1:$DE$1,0))</f>
        <v>#N/A</v>
      </c>
      <c r="O3272" s="11" t="s">
        <v>1903</v>
      </c>
      <c r="Q3272" s="11"/>
    </row>
    <row r="3273" spans="1:29" x14ac:dyDescent="0.25">
      <c r="A3273" s="11" t="s">
        <v>1473</v>
      </c>
      <c r="B3273" s="12" t="s">
        <v>3857</v>
      </c>
      <c r="C3273" s="11">
        <v>62</v>
      </c>
      <c r="D3273" s="11">
        <v>1240</v>
      </c>
      <c r="E3273" s="12" t="s">
        <v>9944</v>
      </c>
      <c r="F3273" s="11" t="s">
        <v>1377</v>
      </c>
      <c r="G3273" s="11" t="s">
        <v>5218</v>
      </c>
      <c r="H3273" s="11" t="s">
        <v>1903</v>
      </c>
      <c r="I3273" s="11" t="s">
        <v>1903</v>
      </c>
      <c r="J3273" s="14">
        <f>VLOOKUP(Table15[[#This Row],[TechRequired]],OldTree!A:B,2,0)</f>
        <v>6</v>
      </c>
      <c r="K3273" s="23" t="s">
        <v>6812</v>
      </c>
      <c r="L3273" s="14"/>
      <c r="N3273" s="11" t="str">
        <f>INDEX(TreeLookup!$C$1:$DE$21,MATCH(Table15[[#This Row],[CATEGORY]],TreeLookup!$C$1:$C$21,0),MATCH(Table15[[#This Row],[YEAR]],TreeLookup!$C$1:$DE$1,0))</f>
        <v>gridFins</v>
      </c>
      <c r="P3273" s="13" t="s">
        <v>6843</v>
      </c>
      <c r="Q3273" s="11" t="s">
        <v>6487</v>
      </c>
      <c r="R3273" s="11" t="s">
        <v>3857</v>
      </c>
      <c r="S3273" s="11">
        <v>2018</v>
      </c>
      <c r="V3273" s="11" t="s">
        <v>8906</v>
      </c>
      <c r="W3273" s="15">
        <v>42874</v>
      </c>
      <c r="Y3273" s="11" t="s">
        <v>11033</v>
      </c>
      <c r="AC3273" s="11" t="s">
        <v>11286</v>
      </c>
    </row>
    <row r="3274" spans="1:29" x14ac:dyDescent="0.25">
      <c r="A3274" s="11" t="s">
        <v>9565</v>
      </c>
      <c r="B3274" s="12" t="s">
        <v>3857</v>
      </c>
      <c r="C3274" s="11">
        <v>62</v>
      </c>
      <c r="D3274" s="11">
        <v>1240</v>
      </c>
      <c r="E3274" s="12" t="s">
        <v>9944</v>
      </c>
      <c r="F3274" s="11" t="s">
        <v>1357</v>
      </c>
      <c r="G3274" s="11" t="s">
        <v>8708</v>
      </c>
      <c r="H3274" s="11" t="s">
        <v>1903</v>
      </c>
      <c r="I3274" s="11" t="s">
        <v>1903</v>
      </c>
      <c r="J3274" s="16">
        <f>VLOOKUP(Table15[[#This Row],[TechRequired]],OldTree!A:B,2,0)</f>
        <v>4</v>
      </c>
      <c r="K3274" s="23" t="s">
        <v>6812</v>
      </c>
      <c r="L3274" s="16" t="s">
        <v>8690</v>
      </c>
      <c r="M3274" s="14">
        <v>10</v>
      </c>
      <c r="N3274" s="17" t="str">
        <f>INDEX(TreeLookup!$C$1:$DE$21,MATCH(Table15[[#This Row],[CATEGORY]],TreeLookup!$C$1:$C$21,0),MATCH(Table15[[#This Row],[YEAR]],TreeLookup!$C$1:$DE$1,0))</f>
        <v>gridFins</v>
      </c>
      <c r="P3274" s="13" t="s">
        <v>6843</v>
      </c>
      <c r="Q3274" s="12" t="s">
        <v>6487</v>
      </c>
      <c r="R3274" s="11" t="s">
        <v>3857</v>
      </c>
      <c r="S3274" s="11">
        <v>2018</v>
      </c>
      <c r="V3274" s="11" t="s">
        <v>8906</v>
      </c>
      <c r="W3274" s="15">
        <v>42874</v>
      </c>
      <c r="Y3274" s="11" t="s">
        <v>11033</v>
      </c>
      <c r="AC3274" s="11" t="s">
        <v>11286</v>
      </c>
    </row>
    <row r="3275" spans="1:29" x14ac:dyDescent="0.25">
      <c r="A3275" s="11" t="s">
        <v>4028</v>
      </c>
      <c r="B3275" s="12" t="s">
        <v>8466</v>
      </c>
      <c r="C3275" s="11">
        <v>30000</v>
      </c>
      <c r="D3275" s="11">
        <v>120000</v>
      </c>
      <c r="E3275" s="12" t="s">
        <v>4029</v>
      </c>
      <c r="F3275" s="11" t="s">
        <v>5828</v>
      </c>
      <c r="G3275" s="11" t="s">
        <v>1383</v>
      </c>
      <c r="H3275" s="11" t="s">
        <v>5091</v>
      </c>
      <c r="I3275" s="11" t="s">
        <v>5091</v>
      </c>
      <c r="J3275" s="14">
        <f>VLOOKUP(Table15[[#This Row],[TechRequired]],OldTree!A:B,2,0)</f>
        <v>8</v>
      </c>
      <c r="K3275" s="14"/>
      <c r="L3275" s="14" t="s">
        <v>6830</v>
      </c>
      <c r="M3275" s="14">
        <v>11</v>
      </c>
      <c r="N3275" s="11" t="e">
        <f>INDEX(TreeLookup!$C$1:$DE$21,MATCH(Table15[[#This Row],[CATEGORY]],TreeLookup!$C$1:$C$21,0),MATCH(Table15[[#This Row],[YEAR]],TreeLookup!$C$1:$DE$1,0))</f>
        <v>#N/A</v>
      </c>
      <c r="O3275" s="11" t="s">
        <v>1903</v>
      </c>
      <c r="P3275" s="13" t="s">
        <v>6842</v>
      </c>
      <c r="Q3275" s="11"/>
    </row>
    <row r="3276" spans="1:29" x14ac:dyDescent="0.25">
      <c r="A3276" s="11" t="s">
        <v>6495</v>
      </c>
      <c r="B3276" s="12" t="s">
        <v>6495</v>
      </c>
      <c r="G3276" s="11" t="s">
        <v>6059</v>
      </c>
      <c r="H3276" s="11" t="s">
        <v>1903</v>
      </c>
      <c r="J3276" s="16" t="e">
        <f>VLOOKUP(Table15[[#This Row],[TechRequired]],OldTree!A:B,2,0)</f>
        <v>#N/A</v>
      </c>
      <c r="K3276" s="23" t="s">
        <v>8953</v>
      </c>
      <c r="L3276" s="16"/>
      <c r="N3276" s="11" t="str">
        <f>INDEX(TreeLookup!$C$1:$DE$21,MATCH(Table15[[#This Row],[CATEGORY]],TreeLookup!$C$1:$C$21,0),MATCH(Table15[[#This Row],[YEAR]],TreeLookup!$C$1:$DE$1,0))</f>
        <v>solids1966</v>
      </c>
      <c r="Q3276" s="11" t="s">
        <v>6481</v>
      </c>
      <c r="R3276" s="11" t="s">
        <v>6494</v>
      </c>
      <c r="S3276" s="11">
        <v>1966</v>
      </c>
    </row>
    <row r="3277" spans="1:29" x14ac:dyDescent="0.25">
      <c r="A3277" s="21" t="s">
        <v>9609</v>
      </c>
      <c r="B3277" s="24" t="s">
        <v>9611</v>
      </c>
      <c r="C3277" s="11">
        <v>124</v>
      </c>
      <c r="D3277" s="11">
        <v>1240</v>
      </c>
      <c r="E3277" s="12" t="s">
        <v>9610</v>
      </c>
      <c r="G3277" s="21" t="s">
        <v>1418</v>
      </c>
      <c r="H3277" s="21" t="s">
        <v>1903</v>
      </c>
      <c r="I3277" s="21" t="s">
        <v>1903</v>
      </c>
      <c r="J3277" s="16" t="e">
        <f>VLOOKUP(Table15[[#This Row],[TechRequired]],OldTree!A:B,2,0)</f>
        <v>#N/A</v>
      </c>
      <c r="K3277" s="22" t="s">
        <v>6812</v>
      </c>
      <c r="L3277" s="16"/>
      <c r="N3277" s="17" t="str">
        <f>INDEX(TreeLookup!$C$1:$DE$21,MATCH(Table15[[#This Row],[CATEGORY]],TreeLookup!$C$1:$C$21,0),MATCH(Table15[[#This Row],[YEAR]],TreeLookup!$C$1:$DE$1,0))</f>
        <v>gridFins</v>
      </c>
      <c r="O3277" s="21"/>
      <c r="P3277" s="25" t="s">
        <v>6843</v>
      </c>
      <c r="Q3277" s="24" t="s">
        <v>6487</v>
      </c>
      <c r="R3277" s="21" t="s">
        <v>3857</v>
      </c>
      <c r="S3277" s="11">
        <v>2018</v>
      </c>
      <c r="Y3277" s="11" t="s">
        <v>11052</v>
      </c>
      <c r="AC3277" s="11" t="s">
        <v>11286</v>
      </c>
    </row>
    <row r="3278" spans="1:29" x14ac:dyDescent="0.25">
      <c r="A3278" s="11" t="s">
        <v>1696</v>
      </c>
      <c r="B3278" s="12" t="s">
        <v>7921</v>
      </c>
      <c r="C3278" s="11">
        <v>4500</v>
      </c>
      <c r="D3278" s="11">
        <v>12000</v>
      </c>
      <c r="E3278" s="12" t="s">
        <v>10638</v>
      </c>
      <c r="F3278" s="11" t="s">
        <v>1362</v>
      </c>
      <c r="G3278" s="11" t="s">
        <v>1698</v>
      </c>
      <c r="H3278" s="11" t="s">
        <v>1903</v>
      </c>
      <c r="I3278" s="11" t="s">
        <v>5091</v>
      </c>
      <c r="J3278" s="14">
        <f>VLOOKUP(Table15[[#This Row],[TechRequired]],OldTree!A:B,2,0)</f>
        <v>4</v>
      </c>
      <c r="K3278" s="22" t="s">
        <v>6013</v>
      </c>
      <c r="L3278" s="14"/>
      <c r="M3278" s="14">
        <v>10</v>
      </c>
      <c r="N3278" s="11" t="str">
        <f>INDEX(TreeLookup!$C$1:$DE$21,MATCH(Table15[[#This Row],[CATEGORY]],TreeLookup!$C$1:$C$21,0),MATCH(Table15[[#This Row],[YEAR]],TreeLookup!$C$1:$DE$1,0))</f>
        <v>advancedSurfaceScience</v>
      </c>
      <c r="P3278" s="13" t="s">
        <v>6842</v>
      </c>
      <c r="Q3278" s="11" t="s">
        <v>6572</v>
      </c>
      <c r="S3278" s="11">
        <v>2011</v>
      </c>
      <c r="U3278" s="11" t="s">
        <v>8622</v>
      </c>
      <c r="W3278" s="15"/>
    </row>
    <row r="3279" spans="1:29" x14ac:dyDescent="0.25">
      <c r="A3279" s="11" t="s">
        <v>3597</v>
      </c>
      <c r="B3279" s="12" t="s">
        <v>8482</v>
      </c>
      <c r="C3279" s="11">
        <v>800</v>
      </c>
      <c r="D3279" s="11">
        <v>2400</v>
      </c>
      <c r="E3279" s="12" t="s">
        <v>3598</v>
      </c>
      <c r="F3279" s="11" t="s">
        <v>5204</v>
      </c>
      <c r="G3279" s="21" t="s">
        <v>11292</v>
      </c>
      <c r="H3279" s="11" t="s">
        <v>5091</v>
      </c>
      <c r="I3279" s="11" t="s">
        <v>5091</v>
      </c>
      <c r="J3279" s="14">
        <f>VLOOKUP(Table15[[#This Row],[TechRequired]],OldTree!A:B,2,0)</f>
        <v>6</v>
      </c>
      <c r="K3279" s="14"/>
      <c r="L3279" s="14"/>
      <c r="N3279" s="11" t="e">
        <f>INDEX(TreeLookup!$C$1:$DE$21,MATCH(Table15[[#This Row],[CATEGORY]],TreeLookup!$C$1:$C$21,0),MATCH(Table15[[#This Row],[YEAR]],TreeLookup!$C$1:$DE$1,0))</f>
        <v>#N/A</v>
      </c>
      <c r="O3279" s="11" t="s">
        <v>1903</v>
      </c>
      <c r="Q3279" s="11"/>
    </row>
    <row r="3280" spans="1:29" x14ac:dyDescent="0.25">
      <c r="A3280" s="11" t="s">
        <v>4599</v>
      </c>
      <c r="B3280" s="12" t="s">
        <v>8153</v>
      </c>
      <c r="C3280" s="11">
        <v>65</v>
      </c>
      <c r="D3280" s="11">
        <v>600</v>
      </c>
      <c r="E3280" s="12" t="s">
        <v>10173</v>
      </c>
      <c r="F3280" s="11" t="s">
        <v>1301</v>
      </c>
      <c r="G3280" s="11" t="s">
        <v>1917</v>
      </c>
      <c r="H3280" s="11" t="s">
        <v>1903</v>
      </c>
      <c r="I3280" s="11" t="s">
        <v>1903</v>
      </c>
      <c r="J3280" s="14">
        <f>VLOOKUP(Table15[[#This Row],[TechRequired]],OldTree!A:B,2,0)</f>
        <v>3</v>
      </c>
      <c r="K3280" s="22" t="s">
        <v>8950</v>
      </c>
      <c r="L3280" s="14" t="s">
        <v>6826</v>
      </c>
      <c r="N3280" s="11" t="str">
        <f>INDEX(TreeLookup!$C$1:$DE$21,MATCH(Table15[[#This Row],[CATEGORY]],TreeLookup!$C$1:$C$21,0),MATCH(Table15[[#This Row],[YEAR]],TreeLookup!$C$1:$DE$1,0))</f>
        <v>improvedPower</v>
      </c>
      <c r="P3280" s="13" t="s">
        <v>6842</v>
      </c>
      <c r="Q3280" s="11" t="s">
        <v>6481</v>
      </c>
      <c r="S3280" s="11">
        <v>1966</v>
      </c>
      <c r="W3280" s="15"/>
    </row>
    <row r="3281" spans="1:31" x14ac:dyDescent="0.25">
      <c r="A3281" s="11" t="s">
        <v>817</v>
      </c>
      <c r="B3281" s="12" t="s">
        <v>3372</v>
      </c>
      <c r="C3281" s="11">
        <v>4000</v>
      </c>
      <c r="D3281" s="11">
        <v>80000</v>
      </c>
      <c r="E3281" s="12" t="s">
        <v>5740</v>
      </c>
      <c r="F3281" s="11" t="s">
        <v>1342</v>
      </c>
      <c r="G3281" s="21" t="s">
        <v>11292</v>
      </c>
      <c r="H3281" s="11" t="s">
        <v>1903</v>
      </c>
      <c r="I3281" s="11" t="s">
        <v>1903</v>
      </c>
      <c r="J3281" s="14">
        <f>VLOOKUP(Table15[[#This Row],[TechRequired]],OldTree!A:B,2,0)</f>
        <v>3</v>
      </c>
      <c r="K3281" s="22" t="s">
        <v>8944</v>
      </c>
      <c r="L3281" s="14" t="s">
        <v>6811</v>
      </c>
      <c r="N3281" s="11" t="str">
        <f>INDEX(TreeLookup!$C$1:$DE$21,MATCH(Table15[[#This Row],[CATEGORY]],TreeLookup!$C$1:$C$21,0),MATCH(Table15[[#This Row],[YEAR]],TreeLookup!$C$1:$DE$1,0))</f>
        <v>matureAvionics</v>
      </c>
      <c r="P3281" s="13" t="s">
        <v>6843</v>
      </c>
      <c r="Q3281" s="11" t="s">
        <v>6481</v>
      </c>
      <c r="S3281" s="11">
        <v>1966</v>
      </c>
      <c r="W3281" s="15"/>
      <c r="Y3281" s="11" t="s">
        <v>11034</v>
      </c>
      <c r="Z3281" s="11" t="s">
        <v>11286</v>
      </c>
    </row>
    <row r="3282" spans="1:31" x14ac:dyDescent="0.25">
      <c r="A3282" s="11" t="s">
        <v>4601</v>
      </c>
      <c r="B3282" s="12" t="s">
        <v>3372</v>
      </c>
      <c r="C3282" s="11">
        <v>4000</v>
      </c>
      <c r="D3282" s="11">
        <v>80000</v>
      </c>
      <c r="E3282" s="12" t="s">
        <v>10175</v>
      </c>
      <c r="F3282" s="11" t="s">
        <v>1375</v>
      </c>
      <c r="G3282" s="11" t="s">
        <v>1917</v>
      </c>
      <c r="H3282" s="11" t="s">
        <v>1903</v>
      </c>
      <c r="I3282" s="11" t="s">
        <v>1903</v>
      </c>
      <c r="J3282" s="14">
        <f>VLOOKUP(Table15[[#This Row],[TechRequired]],OldTree!A:B,2,0)</f>
        <v>1.5</v>
      </c>
      <c r="K3282" s="22" t="s">
        <v>8944</v>
      </c>
      <c r="L3282" s="14" t="s">
        <v>6811</v>
      </c>
      <c r="N3282" s="11" t="str">
        <f>INDEX(TreeLookup!$C$1:$DE$21,MATCH(Table15[[#This Row],[CATEGORY]],TreeLookup!$C$1:$C$21,0),MATCH(Table15[[#This Row],[YEAR]],TreeLookup!$C$1:$DE$1,0))</f>
        <v>matureAvionics</v>
      </c>
      <c r="P3282" s="25" t="s">
        <v>6843</v>
      </c>
      <c r="Q3282" s="11" t="s">
        <v>6481</v>
      </c>
      <c r="S3282" s="11">
        <v>1966</v>
      </c>
      <c r="W3282" s="15"/>
      <c r="Y3282" s="11" t="s">
        <v>11034</v>
      </c>
    </row>
    <row r="3283" spans="1:31" x14ac:dyDescent="0.25">
      <c r="A3283" s="11" t="s">
        <v>11153</v>
      </c>
      <c r="B3283" s="12" t="s">
        <v>3372</v>
      </c>
      <c r="C3283" s="11">
        <v>4000</v>
      </c>
      <c r="D3283" s="11">
        <v>80000</v>
      </c>
      <c r="E3283" s="12" t="s">
        <v>5740</v>
      </c>
      <c r="G3283" s="21" t="s">
        <v>11292</v>
      </c>
      <c r="H3283" s="11" t="s">
        <v>1903</v>
      </c>
      <c r="I3283" s="11" t="s">
        <v>1903</v>
      </c>
      <c r="J3283" s="16" t="e">
        <f>VLOOKUP(Table15[[#This Row],[TechRequired]],OldTree!A:B,2,0)</f>
        <v>#N/A</v>
      </c>
      <c r="K3283" s="22" t="s">
        <v>8944</v>
      </c>
      <c r="L3283" s="14" t="s">
        <v>6811</v>
      </c>
      <c r="N3283" s="17" t="str">
        <f>INDEX(TreeLookup!$C$1:$DE$21,MATCH(Table15[[#This Row],[CATEGORY]],TreeLookup!$C$1:$C$21,0),MATCH(Table15[[#This Row],[YEAR]],TreeLookup!$C$1:$DE$1,0))</f>
        <v>matureAvionics</v>
      </c>
      <c r="P3283" s="13" t="s">
        <v>6843</v>
      </c>
      <c r="S3283" s="11">
        <v>1966</v>
      </c>
      <c r="Y3283" s="48"/>
      <c r="Z3283" s="11" t="s">
        <v>11286</v>
      </c>
    </row>
    <row r="3284" spans="1:31" x14ac:dyDescent="0.25">
      <c r="A3284" s="11" t="s">
        <v>819</v>
      </c>
      <c r="B3284" s="12" t="s">
        <v>2740</v>
      </c>
      <c r="C3284" s="11">
        <v>310</v>
      </c>
      <c r="D3284" s="11">
        <v>6200</v>
      </c>
      <c r="E3284" s="12" t="s">
        <v>2741</v>
      </c>
      <c r="F3284" s="11" t="s">
        <v>1342</v>
      </c>
      <c r="G3284" s="11" t="s">
        <v>1911</v>
      </c>
      <c r="H3284" s="11" t="s">
        <v>1903</v>
      </c>
      <c r="I3284" s="11" t="s">
        <v>1903</v>
      </c>
      <c r="J3284" s="14">
        <f>VLOOKUP(Table15[[#This Row],[TechRequired]],OldTree!A:B,2,0)</f>
        <v>3</v>
      </c>
      <c r="K3284" s="23" t="s">
        <v>6812</v>
      </c>
      <c r="L3284" s="14"/>
      <c r="M3284" s="14">
        <v>5</v>
      </c>
      <c r="N3284" s="11" t="str">
        <f>INDEX(TreeLookup!$C$1:$DE$21,MATCH(Table15[[#This Row],[CATEGORY]],TreeLookup!$C$1:$C$21,0),MATCH(Table15[[#This Row],[YEAR]],TreeLookup!$C$1:$DE$1,0))</f>
        <v>earlyDocking</v>
      </c>
      <c r="P3284" s="13" t="s">
        <v>6843</v>
      </c>
      <c r="Q3284" s="11" t="s">
        <v>6481</v>
      </c>
      <c r="S3284" s="11">
        <v>1966</v>
      </c>
      <c r="W3284" s="15"/>
      <c r="AC3284" s="11" t="s">
        <v>11286</v>
      </c>
    </row>
    <row r="3285" spans="1:31" x14ac:dyDescent="0.25">
      <c r="A3285" s="11" t="s">
        <v>4600</v>
      </c>
      <c r="B3285" s="12" t="s">
        <v>7135</v>
      </c>
      <c r="C3285" s="11">
        <v>1850</v>
      </c>
      <c r="D3285" s="11">
        <v>5500</v>
      </c>
      <c r="E3285" s="12" t="s">
        <v>10174</v>
      </c>
      <c r="F3285" s="11" t="s">
        <v>1301</v>
      </c>
      <c r="G3285" s="11" t="s">
        <v>1917</v>
      </c>
      <c r="H3285" s="11" t="s">
        <v>1903</v>
      </c>
      <c r="I3285" s="11" t="s">
        <v>1903</v>
      </c>
      <c r="J3285" s="14">
        <f>VLOOKUP(Table15[[#This Row],[TechRequired]],OldTree!A:B,2,0)</f>
        <v>3</v>
      </c>
      <c r="K3285" s="22" t="s">
        <v>6013</v>
      </c>
      <c r="L3285" s="22" t="s">
        <v>9161</v>
      </c>
      <c r="M3285" s="14">
        <v>5</v>
      </c>
      <c r="N3285" s="11" t="str">
        <f>INDEX(TreeLookup!$C$1:$DE$21,MATCH(Table15[[#This Row],[CATEGORY]],TreeLookup!$C$1:$C$21,0),MATCH(Table15[[#This Row],[YEAR]],TreeLookup!$C$1:$DE$1,0))</f>
        <v>scienceAdvCapsules</v>
      </c>
      <c r="P3285" s="13" t="s">
        <v>6842</v>
      </c>
      <c r="Q3285" s="11" t="s">
        <v>6481</v>
      </c>
      <c r="S3285" s="11">
        <v>1966</v>
      </c>
      <c r="W3285" s="15"/>
    </row>
    <row r="3286" spans="1:31" x14ac:dyDescent="0.25">
      <c r="A3286" s="11" t="s">
        <v>818</v>
      </c>
      <c r="B3286" s="12" t="s">
        <v>2738</v>
      </c>
      <c r="C3286" s="11">
        <v>1400</v>
      </c>
      <c r="D3286" s="11">
        <v>28000</v>
      </c>
      <c r="E3286" s="12" t="s">
        <v>2739</v>
      </c>
      <c r="F3286" s="11" t="s">
        <v>1342</v>
      </c>
      <c r="G3286" s="11" t="s">
        <v>1911</v>
      </c>
      <c r="H3286" s="11" t="s">
        <v>1903</v>
      </c>
      <c r="I3286" s="11" t="s">
        <v>1903</v>
      </c>
      <c r="J3286" s="14">
        <f>VLOOKUP(Table15[[#This Row],[TechRequired]],OldTree!A:B,2,0)</f>
        <v>3</v>
      </c>
      <c r="K3286" s="22" t="s">
        <v>8944</v>
      </c>
      <c r="L3286" s="14" t="s">
        <v>6811</v>
      </c>
      <c r="N3286" s="11" t="str">
        <f>INDEX(TreeLookup!$C$1:$DE$21,MATCH(Table15[[#This Row],[CATEGORY]],TreeLookup!$C$1:$C$21,0),MATCH(Table15[[#This Row],[YEAR]],TreeLookup!$C$1:$DE$1,0))</f>
        <v>matureAvionics</v>
      </c>
      <c r="P3286" s="13" t="s">
        <v>6843</v>
      </c>
      <c r="Q3286" s="11" t="s">
        <v>6481</v>
      </c>
      <c r="S3286" s="11">
        <v>1966</v>
      </c>
      <c r="W3286" s="15"/>
      <c r="Z3286" s="11" t="s">
        <v>11286</v>
      </c>
    </row>
    <row r="3287" spans="1:31" x14ac:dyDescent="0.25">
      <c r="A3287" s="11" t="s">
        <v>4603</v>
      </c>
      <c r="B3287" s="12" t="s">
        <v>7849</v>
      </c>
      <c r="C3287" s="11">
        <v>150</v>
      </c>
      <c r="D3287" s="11">
        <v>400</v>
      </c>
      <c r="E3287" s="12" t="s">
        <v>10177</v>
      </c>
      <c r="F3287" s="11" t="s">
        <v>1311</v>
      </c>
      <c r="G3287" s="11" t="s">
        <v>1917</v>
      </c>
      <c r="H3287" s="11" t="s">
        <v>1903</v>
      </c>
      <c r="I3287" s="11" t="s">
        <v>1903</v>
      </c>
      <c r="J3287" s="14">
        <f>VLOOKUP(Table15[[#This Row],[TechRequired]],OldTree!A:B,2,0)</f>
        <v>1</v>
      </c>
      <c r="K3287" s="22" t="s">
        <v>8949</v>
      </c>
      <c r="L3287" s="14" t="s">
        <v>6827</v>
      </c>
      <c r="N3287" s="11" t="str">
        <f>INDEX(TreeLookup!$C$1:$DE$21,MATCH(Table15[[#This Row],[CATEGORY]],TreeLookup!$C$1:$C$21,0),MATCH(Table15[[#This Row],[YEAR]],TreeLookup!$C$1:$DE$1,0))</f>
        <v>improvedComms</v>
      </c>
      <c r="P3287" s="13" t="s">
        <v>6842</v>
      </c>
      <c r="Q3287" s="11" t="s">
        <v>6481</v>
      </c>
      <c r="S3287" s="11">
        <v>1966</v>
      </c>
      <c r="W3287" s="15"/>
    </row>
    <row r="3288" spans="1:31" x14ac:dyDescent="0.25">
      <c r="A3288" s="11" t="s">
        <v>4602</v>
      </c>
      <c r="B3288" s="12" t="s">
        <v>7964</v>
      </c>
      <c r="C3288" s="11">
        <v>220</v>
      </c>
      <c r="D3288" s="11">
        <v>4400</v>
      </c>
      <c r="E3288" s="12" t="s">
        <v>10176</v>
      </c>
      <c r="F3288" s="11" t="s">
        <v>1311</v>
      </c>
      <c r="G3288" s="11" t="s">
        <v>1917</v>
      </c>
      <c r="H3288" s="11" t="s">
        <v>1903</v>
      </c>
      <c r="I3288" s="11" t="s">
        <v>1903</v>
      </c>
      <c r="J3288" s="14">
        <f>VLOOKUP(Table15[[#This Row],[TechRequired]],OldTree!A:B,2,0)</f>
        <v>1</v>
      </c>
      <c r="K3288" s="22" t="s">
        <v>8949</v>
      </c>
      <c r="L3288" s="14" t="s">
        <v>6827</v>
      </c>
      <c r="N3288" s="11" t="str">
        <f>INDEX(TreeLookup!$C$1:$DE$21,MATCH(Table15[[#This Row],[CATEGORY]],TreeLookup!$C$1:$C$21,0),MATCH(Table15[[#This Row],[YEAR]],TreeLookup!$C$1:$DE$1,0))</f>
        <v>improvedComms</v>
      </c>
      <c r="P3288" s="13" t="s">
        <v>6842</v>
      </c>
      <c r="Q3288" s="11" t="s">
        <v>6481</v>
      </c>
      <c r="S3288" s="11">
        <v>1966</v>
      </c>
      <c r="W3288" s="15"/>
    </row>
    <row r="3289" spans="1:31" x14ac:dyDescent="0.25">
      <c r="A3289" s="11" t="s">
        <v>4604</v>
      </c>
      <c r="B3289" s="12" t="s">
        <v>7137</v>
      </c>
      <c r="C3289" s="11">
        <v>1080</v>
      </c>
      <c r="D3289" s="11">
        <v>4800</v>
      </c>
      <c r="E3289" s="12" t="s">
        <v>10178</v>
      </c>
      <c r="F3289" s="11" t="s">
        <v>1323</v>
      </c>
      <c r="G3289" s="11" t="s">
        <v>1917</v>
      </c>
      <c r="H3289" s="11" t="s">
        <v>1903</v>
      </c>
      <c r="I3289" s="11" t="s">
        <v>1903</v>
      </c>
      <c r="J3289" s="14">
        <f>VLOOKUP(Table15[[#This Row],[TechRequired]],OldTree!A:B,2,0)</f>
        <v>3</v>
      </c>
      <c r="K3289" s="22" t="s">
        <v>6013</v>
      </c>
      <c r="L3289" s="22" t="s">
        <v>9162</v>
      </c>
      <c r="M3289" s="14">
        <v>5</v>
      </c>
      <c r="N3289" s="11" t="str">
        <f>INDEX(TreeLookup!$C$1:$DE$21,MATCH(Table15[[#This Row],[CATEGORY]],TreeLookup!$C$1:$C$21,0),MATCH(Table15[[#This Row],[YEAR]],TreeLookup!$C$1:$DE$1,0))</f>
        <v>scienceAdvCapsules</v>
      </c>
      <c r="P3289" s="13" t="s">
        <v>6842</v>
      </c>
      <c r="Q3289" s="11" t="s">
        <v>6481</v>
      </c>
      <c r="S3289" s="11">
        <v>1966</v>
      </c>
      <c r="W3289" s="15"/>
    </row>
    <row r="3290" spans="1:31" x14ac:dyDescent="0.25">
      <c r="A3290" s="11" t="s">
        <v>400</v>
      </c>
      <c r="B3290" s="12" t="s">
        <v>2186</v>
      </c>
      <c r="C3290" s="11">
        <v>6500</v>
      </c>
      <c r="D3290" s="11">
        <v>130000</v>
      </c>
      <c r="E3290" s="12" t="s">
        <v>2187</v>
      </c>
      <c r="F3290" s="11" t="s">
        <v>5485</v>
      </c>
      <c r="G3290" s="11" t="s">
        <v>5501</v>
      </c>
      <c r="H3290" s="11" t="s">
        <v>1903</v>
      </c>
      <c r="I3290" s="11" t="s">
        <v>1903</v>
      </c>
      <c r="J3290" s="14" t="e">
        <f>VLOOKUP(Table15[[#This Row],[TechRequired]],OldTree!A:B,2,0)</f>
        <v>#N/A</v>
      </c>
      <c r="K3290" s="22" t="s">
        <v>8950</v>
      </c>
      <c r="L3290" s="14" t="s">
        <v>6819</v>
      </c>
      <c r="M3290" s="14">
        <v>11</v>
      </c>
      <c r="N3290" s="11" t="str">
        <f>INDEX(TreeLookup!$C$1:$DE$21,MATCH(Table15[[#This Row],[CATEGORY]],TreeLookup!$C$1:$C$21,0),MATCH(Table15[[#This Row],[YEAR]],TreeLookup!$C$1:$DE$1,0))</f>
        <v>modernPower</v>
      </c>
      <c r="P3290" s="13" t="s">
        <v>6843</v>
      </c>
      <c r="Q3290" s="11"/>
      <c r="S3290" s="11">
        <v>2009</v>
      </c>
      <c r="W3290" s="15"/>
    </row>
    <row r="3291" spans="1:31" x14ac:dyDescent="0.25">
      <c r="A3291" s="11" t="s">
        <v>820</v>
      </c>
      <c r="B3291" s="12" t="s">
        <v>2742</v>
      </c>
      <c r="C3291" s="11">
        <v>180</v>
      </c>
      <c r="D3291" s="11">
        <v>3600</v>
      </c>
      <c r="E3291" s="12" t="s">
        <v>2743</v>
      </c>
      <c r="F3291" s="11" t="s">
        <v>1342</v>
      </c>
      <c r="G3291" s="11" t="s">
        <v>1911</v>
      </c>
      <c r="H3291" s="11" t="s">
        <v>1903</v>
      </c>
      <c r="I3291" s="11" t="s">
        <v>1903</v>
      </c>
      <c r="J3291" s="14">
        <f>VLOOKUP(Table15[[#This Row],[TechRequired]],OldTree!A:B,2,0)</f>
        <v>3</v>
      </c>
      <c r="K3291" s="22" t="s">
        <v>8953</v>
      </c>
      <c r="L3291" s="14"/>
      <c r="N3291" s="11" t="str">
        <f>INDEX(TreeLookup!$C$1:$DE$21,MATCH(Table15[[#This Row],[CATEGORY]],TreeLookup!$C$1:$C$21,0),MATCH(Table15[[#This Row],[YEAR]],TreeLookup!$C$1:$DE$1,0))</f>
        <v>solids1966</v>
      </c>
      <c r="P3291" s="13" t="s">
        <v>6843</v>
      </c>
      <c r="Q3291" s="11" t="s">
        <v>6481</v>
      </c>
      <c r="S3291" s="11">
        <v>1966</v>
      </c>
      <c r="W3291" s="15"/>
      <c r="AE3291" s="11" t="s">
        <v>11286</v>
      </c>
    </row>
    <row r="3292" spans="1:31" x14ac:dyDescent="0.25">
      <c r="A3292" s="11" t="s">
        <v>5367</v>
      </c>
      <c r="B3292" s="12" t="s">
        <v>6932</v>
      </c>
      <c r="C3292" s="11">
        <v>950</v>
      </c>
      <c r="D3292" s="11">
        <v>2200</v>
      </c>
      <c r="E3292" s="12" t="s">
        <v>9962</v>
      </c>
      <c r="F3292" s="11" t="s">
        <v>1365</v>
      </c>
      <c r="G3292" s="11" t="s">
        <v>5278</v>
      </c>
      <c r="H3292" s="11" t="s">
        <v>1903</v>
      </c>
      <c r="I3292" s="11" t="s">
        <v>5091</v>
      </c>
      <c r="J3292" s="14">
        <f>VLOOKUP(Table15[[#This Row],[TechRequired]],OldTree!A:B,2,0)</f>
        <v>5</v>
      </c>
      <c r="K3292" s="22" t="s">
        <v>6014</v>
      </c>
      <c r="L3292" s="22" t="s">
        <v>8661</v>
      </c>
      <c r="M3292" s="14">
        <v>0</v>
      </c>
      <c r="N3292" s="11" t="str">
        <f>INDEX(TreeLookup!$C$1:$DE$21,MATCH(Table15[[#This Row],[CATEGORY]],TreeLookup!$C$1:$C$21,0),MATCH(Table15[[#This Row],[YEAR]],TreeLookup!$C$1:$DE$1,0))</f>
        <v>start</v>
      </c>
      <c r="O3292" s="21" t="s">
        <v>1903</v>
      </c>
      <c r="P3292" s="13" t="s">
        <v>6842</v>
      </c>
      <c r="S3292" s="11">
        <v>0</v>
      </c>
      <c r="W3292" s="15"/>
    </row>
    <row r="3293" spans="1:31" x14ac:dyDescent="0.25">
      <c r="A3293" s="11" t="s">
        <v>1218</v>
      </c>
      <c r="B3293" s="12" t="s">
        <v>3316</v>
      </c>
      <c r="C3293" s="11">
        <v>55</v>
      </c>
      <c r="D3293" s="11">
        <v>1100</v>
      </c>
      <c r="E3293" s="12" t="s">
        <v>3313</v>
      </c>
      <c r="F3293" s="11" t="s">
        <v>1372</v>
      </c>
      <c r="G3293" s="21" t="s">
        <v>11292</v>
      </c>
      <c r="H3293" s="11" t="s">
        <v>1903</v>
      </c>
      <c r="I3293" s="11" t="s">
        <v>1903</v>
      </c>
      <c r="J3293" s="14">
        <f>VLOOKUP(Table15[[#This Row],[TechRequired]],OldTree!A:B,2,0)</f>
        <v>0</v>
      </c>
      <c r="K3293" s="22" t="s">
        <v>6014</v>
      </c>
      <c r="L3293" s="14"/>
      <c r="N3293" s="11" t="str">
        <f>INDEX(TreeLookup!$C$1:$DE$21,MATCH(Table15[[#This Row],[CATEGORY]],TreeLookup!$C$1:$C$21,0),MATCH(Table15[[#This Row],[YEAR]],TreeLookup!$C$1:$DE$1,0))</f>
        <v>start</v>
      </c>
      <c r="P3293" s="13" t="s">
        <v>6843</v>
      </c>
      <c r="Q3293" s="11"/>
      <c r="S3293" s="11">
        <v>0</v>
      </c>
      <c r="W3293" s="15"/>
    </row>
    <row r="3294" spans="1:31" x14ac:dyDescent="0.25">
      <c r="A3294" s="11" t="s">
        <v>1219</v>
      </c>
      <c r="B3294" s="12" t="s">
        <v>3317</v>
      </c>
      <c r="C3294" s="11">
        <v>140</v>
      </c>
      <c r="D3294" s="11">
        <v>2800</v>
      </c>
      <c r="E3294" s="12" t="s">
        <v>3318</v>
      </c>
      <c r="F3294" s="11" t="s">
        <v>1372</v>
      </c>
      <c r="G3294" s="21" t="s">
        <v>11292</v>
      </c>
      <c r="H3294" s="11" t="s">
        <v>1903</v>
      </c>
      <c r="I3294" s="11" t="s">
        <v>1903</v>
      </c>
      <c r="J3294" s="14">
        <f>VLOOKUP(Table15[[#This Row],[TechRequired]],OldTree!A:B,2,0)</f>
        <v>0</v>
      </c>
      <c r="K3294" s="22" t="s">
        <v>6014</v>
      </c>
      <c r="L3294" s="14"/>
      <c r="N3294" s="11" t="str">
        <f>INDEX(TreeLookup!$C$1:$DE$21,MATCH(Table15[[#This Row],[CATEGORY]],TreeLookup!$C$1:$C$21,0),MATCH(Table15[[#This Row],[YEAR]],TreeLookup!$C$1:$DE$1,0))</f>
        <v>start</v>
      </c>
      <c r="P3294" s="13" t="s">
        <v>6843</v>
      </c>
      <c r="Q3294" s="11"/>
      <c r="S3294" s="11">
        <v>0</v>
      </c>
      <c r="W3294" s="15"/>
    </row>
    <row r="3295" spans="1:31" x14ac:dyDescent="0.25">
      <c r="A3295" s="11" t="s">
        <v>1217</v>
      </c>
      <c r="B3295" s="12" t="s">
        <v>3234</v>
      </c>
      <c r="C3295" s="11">
        <v>145</v>
      </c>
      <c r="D3295" s="11">
        <v>2900</v>
      </c>
      <c r="E3295" s="12" t="s">
        <v>3235</v>
      </c>
      <c r="F3295" s="11" t="s">
        <v>1372</v>
      </c>
      <c r="G3295" s="21" t="s">
        <v>11292</v>
      </c>
      <c r="H3295" s="11" t="s">
        <v>1903</v>
      </c>
      <c r="I3295" s="11" t="s">
        <v>1903</v>
      </c>
      <c r="J3295" s="14">
        <f>VLOOKUP(Table15[[#This Row],[TechRequired]],OldTree!A:B,2,0)</f>
        <v>0</v>
      </c>
      <c r="K3295" s="22" t="s">
        <v>6014</v>
      </c>
      <c r="L3295" s="14"/>
      <c r="N3295" s="11" t="str">
        <f>INDEX(TreeLookup!$C$1:$DE$21,MATCH(Table15[[#This Row],[CATEGORY]],TreeLookup!$C$1:$C$21,0),MATCH(Table15[[#This Row],[YEAR]],TreeLookup!$C$1:$DE$1,0))</f>
        <v>start</v>
      </c>
      <c r="P3295" s="13" t="s">
        <v>6843</v>
      </c>
      <c r="Q3295" s="11"/>
      <c r="S3295" s="11">
        <v>0</v>
      </c>
      <c r="W3295" s="15"/>
    </row>
    <row r="3296" spans="1:31" x14ac:dyDescent="0.25">
      <c r="A3296" s="11" t="s">
        <v>6493</v>
      </c>
      <c r="B3296" s="12" t="s">
        <v>6493</v>
      </c>
      <c r="G3296" s="11" t="s">
        <v>6059</v>
      </c>
      <c r="H3296" s="11" t="s">
        <v>1903</v>
      </c>
      <c r="J3296" s="16" t="e">
        <f>VLOOKUP(Table15[[#This Row],[TechRequired]],OldTree!A:B,2,0)</f>
        <v>#N/A</v>
      </c>
      <c r="K3296" s="23" t="s">
        <v>8953</v>
      </c>
      <c r="L3296" s="16"/>
      <c r="N3296" s="11" t="str">
        <f>INDEX(TreeLookup!$C$1:$DE$21,MATCH(Table15[[#This Row],[CATEGORY]],TreeLookup!$C$1:$C$21,0),MATCH(Table15[[#This Row],[YEAR]],TreeLookup!$C$1:$DE$1,0))</f>
        <v>solids1966</v>
      </c>
      <c r="Q3296" s="11" t="s">
        <v>6492</v>
      </c>
      <c r="R3296" s="11" t="s">
        <v>6491</v>
      </c>
      <c r="S3296" s="11">
        <v>1966</v>
      </c>
    </row>
    <row r="3297" spans="1:33" x14ac:dyDescent="0.25">
      <c r="A3297" s="11" t="s">
        <v>519</v>
      </c>
      <c r="B3297" s="12" t="s">
        <v>2172</v>
      </c>
      <c r="C3297" s="11">
        <v>150</v>
      </c>
      <c r="D3297" s="11">
        <v>3000</v>
      </c>
      <c r="E3297" s="12" t="s">
        <v>2173</v>
      </c>
      <c r="F3297" s="11" t="s">
        <v>1317</v>
      </c>
      <c r="G3297" s="11" t="s">
        <v>5501</v>
      </c>
      <c r="H3297" s="11" t="s">
        <v>1903</v>
      </c>
      <c r="I3297" s="11" t="s">
        <v>1903</v>
      </c>
      <c r="J3297" s="14">
        <f>VLOOKUP(Table15[[#This Row],[TechRequired]],OldTree!A:B,2,0)</f>
        <v>8</v>
      </c>
      <c r="K3297" s="22" t="s">
        <v>8950</v>
      </c>
      <c r="L3297" s="14" t="s">
        <v>6819</v>
      </c>
      <c r="M3297" s="14">
        <v>9</v>
      </c>
      <c r="N3297" s="11" t="str">
        <f>INDEX(TreeLookup!$C$1:$DE$21,MATCH(Table15[[#This Row],[CATEGORY]],TreeLookup!$C$1:$C$21,0),MATCH(Table15[[#This Row],[YEAR]],TreeLookup!$C$1:$DE$1,0))</f>
        <v>modernPower</v>
      </c>
      <c r="P3297" s="13" t="s">
        <v>6843</v>
      </c>
      <c r="Q3297" s="11"/>
      <c r="S3297" s="11">
        <v>2009</v>
      </c>
      <c r="W3297" s="15"/>
    </row>
    <row r="3298" spans="1:33" x14ac:dyDescent="0.25">
      <c r="A3298" s="11" t="s">
        <v>525</v>
      </c>
      <c r="B3298" s="12" t="s">
        <v>2184</v>
      </c>
      <c r="C3298" s="11">
        <v>2250</v>
      </c>
      <c r="D3298" s="11">
        <v>45000</v>
      </c>
      <c r="E3298" s="12" t="s">
        <v>2185</v>
      </c>
      <c r="F3298" s="11" t="s">
        <v>1317</v>
      </c>
      <c r="G3298" s="11" t="s">
        <v>5501</v>
      </c>
      <c r="H3298" s="11" t="s">
        <v>1903</v>
      </c>
      <c r="I3298" s="11" t="s">
        <v>1903</v>
      </c>
      <c r="J3298" s="14">
        <f>VLOOKUP(Table15[[#This Row],[TechRequired]],OldTree!A:B,2,0)</f>
        <v>8</v>
      </c>
      <c r="K3298" s="22" t="s">
        <v>8950</v>
      </c>
      <c r="L3298" s="14" t="s">
        <v>6819</v>
      </c>
      <c r="M3298" s="14">
        <v>10</v>
      </c>
      <c r="N3298" s="11" t="str">
        <f>INDEX(TreeLookup!$C$1:$DE$21,MATCH(Table15[[#This Row],[CATEGORY]],TreeLookup!$C$1:$C$21,0),MATCH(Table15[[#This Row],[YEAR]],TreeLookup!$C$1:$DE$1,0))</f>
        <v>modernPower</v>
      </c>
      <c r="P3298" s="13" t="s">
        <v>6843</v>
      </c>
      <c r="Q3298" s="11"/>
      <c r="S3298" s="11">
        <v>2009</v>
      </c>
      <c r="W3298" s="15"/>
    </row>
    <row r="3299" spans="1:33" x14ac:dyDescent="0.25">
      <c r="A3299" s="11" t="s">
        <v>9110</v>
      </c>
      <c r="B3299" s="12" t="s">
        <v>11090</v>
      </c>
      <c r="C3299" s="11">
        <v>2000</v>
      </c>
      <c r="D3299" s="11">
        <v>6000</v>
      </c>
      <c r="E3299" s="12" t="s">
        <v>10223</v>
      </c>
      <c r="F3299" s="11" t="s">
        <v>1310</v>
      </c>
      <c r="G3299" s="21" t="s">
        <v>9142</v>
      </c>
      <c r="H3299" s="21" t="s">
        <v>1903</v>
      </c>
      <c r="I3299" s="21" t="s">
        <v>5091</v>
      </c>
      <c r="J3299" s="16">
        <f>VLOOKUP(Table15[[#This Row],[TechRequired]],OldTree!A:B,2,0)</f>
        <v>6</v>
      </c>
      <c r="K3299" s="22" t="s">
        <v>8947</v>
      </c>
      <c r="L3299" s="16"/>
      <c r="N3299" s="17" t="str">
        <f>INDEX(TreeLookup!$C$1:$DE$21,MATCH(Table15[[#This Row],[CATEGORY]],TreeLookup!$C$1:$C$21,0),MATCH(Table15[[#This Row],[YEAR]],TreeLookup!$C$1:$DE$1,0))</f>
        <v>lifeSupportISRU</v>
      </c>
      <c r="P3299" s="25" t="s">
        <v>6842</v>
      </c>
      <c r="S3299" s="11">
        <v>1967</v>
      </c>
    </row>
    <row r="3300" spans="1:33" x14ac:dyDescent="0.25">
      <c r="A3300" s="11" t="s">
        <v>9118</v>
      </c>
      <c r="B3300" s="12" t="s">
        <v>9119</v>
      </c>
      <c r="C3300" s="11">
        <v>1000</v>
      </c>
      <c r="D3300" s="11">
        <v>20000</v>
      </c>
      <c r="E3300" s="12" t="s">
        <v>9120</v>
      </c>
      <c r="F3300" s="11" t="s">
        <v>1358</v>
      </c>
      <c r="G3300" s="21" t="s">
        <v>9142</v>
      </c>
      <c r="H3300" s="21" t="s">
        <v>1903</v>
      </c>
      <c r="I3300" s="21" t="s">
        <v>1903</v>
      </c>
      <c r="J3300" s="16">
        <f>VLOOKUP(Table15[[#This Row],[TechRequired]],OldTree!A:B,2,0)</f>
        <v>4</v>
      </c>
      <c r="K3300" s="22" t="s">
        <v>8947</v>
      </c>
      <c r="L3300" s="16"/>
      <c r="N3300" s="17" t="str">
        <f>INDEX(TreeLookup!$C$1:$DE$21,MATCH(Table15[[#This Row],[CATEGORY]],TreeLookup!$C$1:$C$21,0),MATCH(Table15[[#This Row],[YEAR]],TreeLookup!$C$1:$DE$1,0))</f>
        <v>advancedLifeSupport</v>
      </c>
      <c r="P3300" s="25" t="s">
        <v>6843</v>
      </c>
      <c r="S3300" s="11">
        <v>1998</v>
      </c>
      <c r="AG3300" s="11" t="s">
        <v>11286</v>
      </c>
    </row>
    <row r="3301" spans="1:33" x14ac:dyDescent="0.25">
      <c r="A3301" s="11" t="s">
        <v>9121</v>
      </c>
      <c r="B3301" s="12" t="s">
        <v>11091</v>
      </c>
      <c r="C3301" s="11">
        <v>8200</v>
      </c>
      <c r="D3301" s="11">
        <v>13500</v>
      </c>
      <c r="E3301" s="12" t="s">
        <v>9122</v>
      </c>
      <c r="F3301" s="11" t="s">
        <v>1310</v>
      </c>
      <c r="G3301" s="21" t="s">
        <v>9142</v>
      </c>
      <c r="H3301" s="21" t="s">
        <v>1903</v>
      </c>
      <c r="I3301" s="21" t="s">
        <v>5091</v>
      </c>
      <c r="J3301" s="16">
        <f>VLOOKUP(Table15[[#This Row],[TechRequired]],OldTree!A:B,2,0)</f>
        <v>6</v>
      </c>
      <c r="K3301" s="22" t="s">
        <v>8947</v>
      </c>
      <c r="L3301" s="16"/>
      <c r="N3301" s="17" t="str">
        <f>INDEX(TreeLookup!$C$1:$DE$21,MATCH(Table15[[#This Row],[CATEGORY]],TreeLookup!$C$1:$C$21,0),MATCH(Table15[[#This Row],[YEAR]],TreeLookup!$C$1:$DE$1,0))</f>
        <v>efficientLifeSupport</v>
      </c>
      <c r="P3301" s="25" t="s">
        <v>6842</v>
      </c>
      <c r="S3301" s="11">
        <v>2009</v>
      </c>
    </row>
    <row r="3302" spans="1:33" x14ac:dyDescent="0.25">
      <c r="A3302" s="11" t="s">
        <v>9568</v>
      </c>
      <c r="B3302" s="12" t="s">
        <v>9114</v>
      </c>
      <c r="C3302" s="11">
        <v>500</v>
      </c>
      <c r="D3302" s="11">
        <v>10000</v>
      </c>
      <c r="E3302" s="12" t="s">
        <v>9115</v>
      </c>
      <c r="F3302" s="11" t="s">
        <v>1358</v>
      </c>
      <c r="G3302" s="21" t="s">
        <v>9142</v>
      </c>
      <c r="H3302" s="21" t="s">
        <v>1903</v>
      </c>
      <c r="I3302" s="21" t="s">
        <v>1903</v>
      </c>
      <c r="J3302" s="16">
        <f>VLOOKUP(Table15[[#This Row],[TechRequired]],OldTree!A:B,2,0)</f>
        <v>4</v>
      </c>
      <c r="K3302" s="22" t="s">
        <v>8947</v>
      </c>
      <c r="L3302" s="16"/>
      <c r="N3302" s="17" t="str">
        <f>INDEX(TreeLookup!$C$1:$DE$21,MATCH(Table15[[#This Row],[CATEGORY]],TreeLookup!$C$1:$C$21,0),MATCH(Table15[[#This Row],[YEAR]],TreeLookup!$C$1:$DE$1,0))</f>
        <v>lifeSupportISRU</v>
      </c>
      <c r="P3302" s="25" t="s">
        <v>6843</v>
      </c>
      <c r="S3302" s="11">
        <v>1967</v>
      </c>
      <c r="AG3302" s="11" t="s">
        <v>11286</v>
      </c>
    </row>
    <row r="3303" spans="1:33" x14ac:dyDescent="0.25">
      <c r="A3303" s="11" t="s">
        <v>9111</v>
      </c>
      <c r="B3303" s="12" t="s">
        <v>9112</v>
      </c>
      <c r="C3303" s="11">
        <v>500</v>
      </c>
      <c r="D3303" s="11">
        <v>10000</v>
      </c>
      <c r="E3303" s="12" t="s">
        <v>9113</v>
      </c>
      <c r="F3303" s="11" t="s">
        <v>1358</v>
      </c>
      <c r="G3303" s="21" t="s">
        <v>9142</v>
      </c>
      <c r="H3303" s="21" t="s">
        <v>1903</v>
      </c>
      <c r="I3303" s="21" t="s">
        <v>1903</v>
      </c>
      <c r="J3303" s="16">
        <f>VLOOKUP(Table15[[#This Row],[TechRequired]],OldTree!A:B,2,0)</f>
        <v>4</v>
      </c>
      <c r="K3303" s="22" t="s">
        <v>8947</v>
      </c>
      <c r="L3303" s="16"/>
      <c r="N3303" s="17" t="str">
        <f>INDEX(TreeLookup!$C$1:$DE$21,MATCH(Table15[[#This Row],[CATEGORY]],TreeLookup!$C$1:$C$21,0),MATCH(Table15[[#This Row],[YEAR]],TreeLookup!$C$1:$DE$1,0))</f>
        <v>lifeSupportISRU</v>
      </c>
      <c r="P3303" s="25" t="s">
        <v>6843</v>
      </c>
      <c r="S3303" s="11">
        <v>1967</v>
      </c>
      <c r="AG3303" s="11" t="s">
        <v>11286</v>
      </c>
    </row>
    <row r="3304" spans="1:33" x14ac:dyDescent="0.25">
      <c r="A3304" s="11" t="s">
        <v>9569</v>
      </c>
      <c r="B3304" s="12" t="s">
        <v>9116</v>
      </c>
      <c r="C3304" s="11">
        <v>500</v>
      </c>
      <c r="D3304" s="11">
        <v>10000</v>
      </c>
      <c r="E3304" s="12" t="s">
        <v>9117</v>
      </c>
      <c r="F3304" s="11" t="s">
        <v>1358</v>
      </c>
      <c r="G3304" s="21" t="s">
        <v>9142</v>
      </c>
      <c r="H3304" s="21" t="s">
        <v>1903</v>
      </c>
      <c r="I3304" s="21" t="s">
        <v>1903</v>
      </c>
      <c r="J3304" s="16">
        <f>VLOOKUP(Table15[[#This Row],[TechRequired]],OldTree!A:B,2,0)</f>
        <v>4</v>
      </c>
      <c r="K3304" s="22" t="s">
        <v>8947</v>
      </c>
      <c r="L3304" s="16"/>
      <c r="N3304" s="17" t="str">
        <f>INDEX(TreeLookup!$C$1:$DE$21,MATCH(Table15[[#This Row],[CATEGORY]],TreeLookup!$C$1:$C$21,0),MATCH(Table15[[#This Row],[YEAR]],TreeLookup!$C$1:$DE$1,0))</f>
        <v>lifeSupportISRU</v>
      </c>
      <c r="P3304" s="25" t="s">
        <v>6843</v>
      </c>
      <c r="S3304" s="11">
        <v>1967</v>
      </c>
      <c r="AG3304" s="11" t="s">
        <v>11286</v>
      </c>
    </row>
    <row r="3305" spans="1:33" x14ac:dyDescent="0.25">
      <c r="A3305" s="11" t="s">
        <v>5775</v>
      </c>
      <c r="B3305" s="12" t="s">
        <v>8484</v>
      </c>
      <c r="C3305" s="11">
        <v>750</v>
      </c>
      <c r="D3305" s="11">
        <v>2250</v>
      </c>
      <c r="E3305" s="12" t="s">
        <v>5776</v>
      </c>
      <c r="F3305" s="11" t="s">
        <v>1344</v>
      </c>
      <c r="G3305" s="21" t="s">
        <v>11292</v>
      </c>
      <c r="H3305" s="11" t="s">
        <v>5091</v>
      </c>
      <c r="I3305" s="11" t="s">
        <v>5091</v>
      </c>
      <c r="J3305" s="14">
        <f>VLOOKUP(Table15[[#This Row],[TechRequired]],OldTree!A:B,2,0)</f>
        <v>4.5</v>
      </c>
      <c r="K3305" s="14"/>
      <c r="L3305" s="14"/>
      <c r="N3305" s="11" t="e">
        <f>INDEX(TreeLookup!$C$1:$DE$21,MATCH(Table15[[#This Row],[CATEGORY]],TreeLookup!$C$1:$C$21,0),MATCH(Table15[[#This Row],[YEAR]],TreeLookup!$C$1:$DE$1,0))</f>
        <v>#N/A</v>
      </c>
      <c r="O3305" s="11" t="s">
        <v>1903</v>
      </c>
      <c r="Q3305" s="11"/>
    </row>
    <row r="3306" spans="1:33" x14ac:dyDescent="0.25">
      <c r="A3306" s="11" t="s">
        <v>5775</v>
      </c>
      <c r="B3306" s="12" t="s">
        <v>8484</v>
      </c>
      <c r="C3306" s="11">
        <v>750</v>
      </c>
      <c r="D3306" s="11">
        <v>2250</v>
      </c>
      <c r="E3306" s="12" t="s">
        <v>5776</v>
      </c>
      <c r="F3306" s="11" t="s">
        <v>1344</v>
      </c>
      <c r="G3306" s="21" t="s">
        <v>9142</v>
      </c>
      <c r="H3306" s="21" t="s">
        <v>1903</v>
      </c>
      <c r="I3306" s="21" t="s">
        <v>5091</v>
      </c>
      <c r="J3306" s="16">
        <f>VLOOKUP(Table15[[#This Row],[TechRequired]],OldTree!A:B,2,0)</f>
        <v>4.5</v>
      </c>
      <c r="K3306" s="22" t="s">
        <v>8947</v>
      </c>
      <c r="L3306" s="16"/>
      <c r="N3306" s="17" t="str">
        <f>INDEX(TreeLookup!$C$1:$DE$21,MATCH(Table15[[#This Row],[CATEGORY]],TreeLookup!$C$1:$C$21,0),MATCH(Table15[[#This Row],[YEAR]],TreeLookup!$C$1:$DE$1,0))</f>
        <v>start</v>
      </c>
      <c r="O3306" s="21" t="s">
        <v>1903</v>
      </c>
    </row>
    <row r="3307" spans="1:33" x14ac:dyDescent="0.25">
      <c r="A3307" s="11" t="s">
        <v>9126</v>
      </c>
      <c r="B3307" s="12" t="s">
        <v>9127</v>
      </c>
      <c r="C3307" s="11">
        <v>2000</v>
      </c>
      <c r="D3307" s="11">
        <v>40000</v>
      </c>
      <c r="E3307" s="12" t="s">
        <v>9128</v>
      </c>
      <c r="F3307" s="11" t="s">
        <v>1358</v>
      </c>
      <c r="G3307" s="21" t="s">
        <v>9142</v>
      </c>
      <c r="H3307" s="21" t="s">
        <v>1903</v>
      </c>
      <c r="I3307" s="21" t="s">
        <v>1903</v>
      </c>
      <c r="J3307" s="16">
        <f>VLOOKUP(Table15[[#This Row],[TechRequired]],OldTree!A:B,2,0)</f>
        <v>4</v>
      </c>
      <c r="K3307" s="22" t="s">
        <v>8947</v>
      </c>
      <c r="L3307" s="16"/>
      <c r="N3307" s="17" t="str">
        <f>INDEX(TreeLookup!$C$1:$DE$21,MATCH(Table15[[#This Row],[CATEGORY]],TreeLookup!$C$1:$C$21,0),MATCH(Table15[[#This Row],[YEAR]],TreeLookup!$C$1:$DE$1,0))</f>
        <v>advancedLifeSupport</v>
      </c>
      <c r="P3307" s="25" t="s">
        <v>6843</v>
      </c>
      <c r="S3307" s="11">
        <v>1998</v>
      </c>
      <c r="AG3307" s="11" t="s">
        <v>11286</v>
      </c>
    </row>
    <row r="3308" spans="1:33" x14ac:dyDescent="0.25">
      <c r="A3308" s="11" t="s">
        <v>9123</v>
      </c>
      <c r="B3308" s="12" t="s">
        <v>9124</v>
      </c>
      <c r="C3308" s="11">
        <v>1000</v>
      </c>
      <c r="D3308" s="11">
        <v>20000</v>
      </c>
      <c r="E3308" s="12" t="s">
        <v>9125</v>
      </c>
      <c r="F3308" s="11" t="s">
        <v>1358</v>
      </c>
      <c r="G3308" s="21" t="s">
        <v>9142</v>
      </c>
      <c r="H3308" s="21" t="s">
        <v>1903</v>
      </c>
      <c r="I3308" s="21" t="s">
        <v>1903</v>
      </c>
      <c r="J3308" s="16">
        <f>VLOOKUP(Table15[[#This Row],[TechRequired]],OldTree!A:B,2,0)</f>
        <v>4</v>
      </c>
      <c r="K3308" s="22" t="s">
        <v>8947</v>
      </c>
      <c r="L3308" s="16"/>
      <c r="N3308" s="17" t="str">
        <f>INDEX(TreeLookup!$C$1:$DE$21,MATCH(Table15[[#This Row],[CATEGORY]],TreeLookup!$C$1:$C$21,0),MATCH(Table15[[#This Row],[YEAR]],TreeLookup!$C$1:$DE$1,0))</f>
        <v>advancedLifeSupport</v>
      </c>
      <c r="P3308" s="25" t="s">
        <v>6843</v>
      </c>
      <c r="S3308" s="11">
        <v>1998</v>
      </c>
      <c r="AG3308" s="11" t="s">
        <v>11286</v>
      </c>
    </row>
    <row r="3309" spans="1:33" x14ac:dyDescent="0.25">
      <c r="A3309" s="11" t="s">
        <v>9129</v>
      </c>
      <c r="B3309" s="12" t="s">
        <v>11092</v>
      </c>
      <c r="C3309" s="11">
        <v>8888</v>
      </c>
      <c r="D3309" s="11">
        <v>13500</v>
      </c>
      <c r="E3309" s="12" t="s">
        <v>9130</v>
      </c>
      <c r="F3309" s="11" t="s">
        <v>1310</v>
      </c>
      <c r="G3309" s="21" t="s">
        <v>9142</v>
      </c>
      <c r="H3309" s="21" t="s">
        <v>1903</v>
      </c>
      <c r="I3309" s="21" t="s">
        <v>5091</v>
      </c>
      <c r="J3309" s="16">
        <f>VLOOKUP(Table15[[#This Row],[TechRequired]],OldTree!A:B,2,0)</f>
        <v>6</v>
      </c>
      <c r="K3309" s="22" t="s">
        <v>8947</v>
      </c>
      <c r="L3309" s="16"/>
      <c r="N3309" s="17" t="str">
        <f>INDEX(TreeLookup!$C$1:$DE$21,MATCH(Table15[[#This Row],[CATEGORY]],TreeLookup!$C$1:$C$21,0),MATCH(Table15[[#This Row],[YEAR]],TreeLookup!$C$1:$DE$1,0))</f>
        <v>efficientLifeSupport</v>
      </c>
      <c r="P3309" s="25" t="s">
        <v>6842</v>
      </c>
      <c r="S3309" s="11">
        <v>2009</v>
      </c>
    </row>
    <row r="3310" spans="1:33" x14ac:dyDescent="0.25">
      <c r="A3310" s="11" t="s">
        <v>9134</v>
      </c>
      <c r="B3310" s="12" t="s">
        <v>9135</v>
      </c>
      <c r="C3310" s="11">
        <v>3000</v>
      </c>
      <c r="D3310" s="11">
        <v>60000</v>
      </c>
      <c r="E3310" s="12" t="s">
        <v>9136</v>
      </c>
      <c r="F3310" s="11" t="s">
        <v>1358</v>
      </c>
      <c r="G3310" s="21" t="s">
        <v>9142</v>
      </c>
      <c r="H3310" s="21" t="s">
        <v>1903</v>
      </c>
      <c r="I3310" s="21" t="s">
        <v>1903</v>
      </c>
      <c r="J3310" s="16">
        <f>VLOOKUP(Table15[[#This Row],[TechRequired]],OldTree!A:B,2,0)</f>
        <v>4</v>
      </c>
      <c r="K3310" s="22" t="s">
        <v>8947</v>
      </c>
      <c r="L3310" s="16"/>
      <c r="N3310" s="17" t="str">
        <f>INDEX(TreeLookup!$C$1:$DE$21,MATCH(Table15[[#This Row],[CATEGORY]],TreeLookup!$C$1:$C$21,0),MATCH(Table15[[#This Row],[YEAR]],TreeLookup!$C$1:$DE$1,0))</f>
        <v>advancedLifeSupport</v>
      </c>
      <c r="P3310" s="25" t="s">
        <v>6843</v>
      </c>
      <c r="S3310" s="11">
        <v>1998</v>
      </c>
      <c r="AG3310" s="11" t="s">
        <v>11286</v>
      </c>
    </row>
    <row r="3311" spans="1:33" x14ac:dyDescent="0.25">
      <c r="A3311" s="11" t="s">
        <v>9131</v>
      </c>
      <c r="B3311" s="12" t="s">
        <v>9132</v>
      </c>
      <c r="C3311" s="11">
        <v>1500</v>
      </c>
      <c r="D3311" s="11">
        <v>30000</v>
      </c>
      <c r="E3311" s="12" t="s">
        <v>9133</v>
      </c>
      <c r="F3311" s="11" t="s">
        <v>1358</v>
      </c>
      <c r="G3311" s="21" t="s">
        <v>9142</v>
      </c>
      <c r="H3311" s="21" t="s">
        <v>1903</v>
      </c>
      <c r="I3311" s="21" t="s">
        <v>1903</v>
      </c>
      <c r="J3311" s="16">
        <f>VLOOKUP(Table15[[#This Row],[TechRequired]],OldTree!A:B,2,0)</f>
        <v>4</v>
      </c>
      <c r="K3311" s="22" t="s">
        <v>8947</v>
      </c>
      <c r="L3311" s="16"/>
      <c r="N3311" s="17" t="str">
        <f>INDEX(TreeLookup!$C$1:$DE$21,MATCH(Table15[[#This Row],[CATEGORY]],TreeLookup!$C$1:$C$21,0),MATCH(Table15[[#This Row],[YEAR]],TreeLookup!$C$1:$DE$1,0))</f>
        <v>advancedLifeSupport</v>
      </c>
      <c r="P3311" s="25" t="s">
        <v>6843</v>
      </c>
      <c r="S3311" s="11">
        <v>1998</v>
      </c>
      <c r="AG3311" s="11" t="s">
        <v>11286</v>
      </c>
    </row>
    <row r="3312" spans="1:33" x14ac:dyDescent="0.25">
      <c r="A3312" s="11" t="s">
        <v>9137</v>
      </c>
      <c r="B3312" s="12" t="s">
        <v>11093</v>
      </c>
      <c r="C3312" s="11">
        <v>5832</v>
      </c>
      <c r="D3312" s="11">
        <v>10500</v>
      </c>
      <c r="E3312" s="12" t="s">
        <v>9138</v>
      </c>
      <c r="F3312" s="11" t="s">
        <v>1310</v>
      </c>
      <c r="G3312" s="21" t="s">
        <v>9142</v>
      </c>
      <c r="H3312" s="21" t="s">
        <v>1903</v>
      </c>
      <c r="I3312" s="21" t="s">
        <v>5091</v>
      </c>
      <c r="J3312" s="16">
        <f>VLOOKUP(Table15[[#This Row],[TechRequired]],OldTree!A:B,2,0)</f>
        <v>6</v>
      </c>
      <c r="K3312" s="22" t="s">
        <v>8947</v>
      </c>
      <c r="L3312" s="16"/>
      <c r="N3312" s="17" t="str">
        <f>INDEX(TreeLookup!$C$1:$DE$21,MATCH(Table15[[#This Row],[CATEGORY]],TreeLookup!$C$1:$C$21,0),MATCH(Table15[[#This Row],[YEAR]],TreeLookup!$C$1:$DE$1,0))</f>
        <v>efficientLifeSupport</v>
      </c>
      <c r="P3312" s="25" t="s">
        <v>6842</v>
      </c>
      <c r="S3312" s="11">
        <v>2009</v>
      </c>
    </row>
    <row r="3313" spans="1:33" x14ac:dyDescent="0.25">
      <c r="A3313" s="11" t="s">
        <v>9139</v>
      </c>
      <c r="B3313" s="12" t="s">
        <v>9140</v>
      </c>
      <c r="C3313" s="11">
        <v>500</v>
      </c>
      <c r="D3313" s="11">
        <v>10000</v>
      </c>
      <c r="E3313" s="12" t="s">
        <v>9141</v>
      </c>
      <c r="F3313" s="11" t="s">
        <v>1358</v>
      </c>
      <c r="G3313" s="21" t="s">
        <v>9142</v>
      </c>
      <c r="H3313" s="21" t="s">
        <v>1903</v>
      </c>
      <c r="I3313" s="21" t="s">
        <v>1903</v>
      </c>
      <c r="J3313" s="16">
        <f>VLOOKUP(Table15[[#This Row],[TechRequired]],OldTree!A:B,2,0)</f>
        <v>4</v>
      </c>
      <c r="K3313" s="22" t="s">
        <v>8947</v>
      </c>
      <c r="L3313" s="16"/>
      <c r="N3313" s="17" t="str">
        <f>INDEX(TreeLookup!$C$1:$DE$21,MATCH(Table15[[#This Row],[CATEGORY]],TreeLookup!$C$1:$C$21,0),MATCH(Table15[[#This Row],[YEAR]],TreeLookup!$C$1:$DE$1,0))</f>
        <v>advancedLifeSupport</v>
      </c>
      <c r="P3313" s="25" t="s">
        <v>6843</v>
      </c>
      <c r="S3313" s="11">
        <v>1998</v>
      </c>
      <c r="AG3313" s="11" t="s">
        <v>11286</v>
      </c>
    </row>
    <row r="3314" spans="1:33" x14ac:dyDescent="0.25">
      <c r="A3314" s="11" t="s">
        <v>4162</v>
      </c>
      <c r="B3314" s="12" t="s">
        <v>8485</v>
      </c>
      <c r="C3314" s="11">
        <v>4050</v>
      </c>
      <c r="D3314" s="11">
        <v>16800</v>
      </c>
      <c r="E3314" s="12" t="s">
        <v>4163</v>
      </c>
      <c r="F3314" s="11" t="s">
        <v>1281</v>
      </c>
      <c r="G3314" s="11" t="s">
        <v>1381</v>
      </c>
      <c r="H3314" s="11" t="s">
        <v>5091</v>
      </c>
      <c r="I3314" s="11" t="s">
        <v>5091</v>
      </c>
      <c r="J3314" s="14">
        <f>VLOOKUP(Table15[[#This Row],[TechRequired]],OldTree!A:B,2,0)</f>
        <v>4</v>
      </c>
      <c r="K3314" s="14"/>
      <c r="L3314" s="14"/>
      <c r="N3314" s="11" t="e">
        <f>INDEX(TreeLookup!$C$1:$DE$21,MATCH(Table15[[#This Row],[CATEGORY]],TreeLookup!$C$1:$C$21,0),MATCH(Table15[[#This Row],[YEAR]],TreeLookup!$C$1:$DE$1,0))</f>
        <v>#N/A</v>
      </c>
      <c r="O3314" s="11" t="s">
        <v>1903</v>
      </c>
    </row>
    <row r="3315" spans="1:33" x14ac:dyDescent="0.25">
      <c r="A3315" s="11" t="s">
        <v>1151</v>
      </c>
      <c r="B3315" s="12" t="s">
        <v>3253</v>
      </c>
      <c r="C3315" s="11">
        <v>5</v>
      </c>
      <c r="D3315" s="11">
        <v>100</v>
      </c>
      <c r="E3315" s="12" t="s">
        <v>3254</v>
      </c>
      <c r="F3315" s="11" t="s">
        <v>1372</v>
      </c>
      <c r="G3315" s="21" t="s">
        <v>11292</v>
      </c>
      <c r="H3315" s="11" t="s">
        <v>1903</v>
      </c>
      <c r="I3315" s="11" t="s">
        <v>1903</v>
      </c>
      <c r="J3315" s="14">
        <f>VLOOKUP(Table15[[#This Row],[TechRequired]],OldTree!A:B,2,0)</f>
        <v>0</v>
      </c>
      <c r="K3315" s="22" t="s">
        <v>6014</v>
      </c>
      <c r="L3315" s="14"/>
      <c r="N3315" s="11" t="str">
        <f>INDEX(TreeLookup!$C$1:$DE$21,MATCH(Table15[[#This Row],[CATEGORY]],TreeLookup!$C$1:$C$21,0),MATCH(Table15[[#This Row],[YEAR]],TreeLookup!$C$1:$DE$1,0))</f>
        <v>start</v>
      </c>
      <c r="P3315" s="13" t="s">
        <v>6843</v>
      </c>
      <c r="Q3315" s="11"/>
      <c r="S3315" s="11">
        <v>0</v>
      </c>
      <c r="W3315" s="15"/>
    </row>
    <row r="3316" spans="1:33" x14ac:dyDescent="0.25">
      <c r="A3316" s="11" t="s">
        <v>1152</v>
      </c>
      <c r="B3316" s="12" t="s">
        <v>3255</v>
      </c>
      <c r="C3316" s="11">
        <v>5</v>
      </c>
      <c r="D3316" s="11">
        <v>100</v>
      </c>
      <c r="E3316" s="12" t="s">
        <v>3256</v>
      </c>
      <c r="F3316" s="11" t="s">
        <v>1372</v>
      </c>
      <c r="G3316" s="21" t="s">
        <v>11292</v>
      </c>
      <c r="H3316" s="11" t="s">
        <v>1903</v>
      </c>
      <c r="I3316" s="11" t="s">
        <v>1903</v>
      </c>
      <c r="J3316" s="14">
        <f>VLOOKUP(Table15[[#This Row],[TechRequired]],OldTree!A:B,2,0)</f>
        <v>0</v>
      </c>
      <c r="K3316" s="22" t="s">
        <v>6014</v>
      </c>
      <c r="L3316" s="14"/>
      <c r="N3316" s="11" t="str">
        <f>INDEX(TreeLookup!$C$1:$DE$21,MATCH(Table15[[#This Row],[CATEGORY]],TreeLookup!$C$1:$C$21,0),MATCH(Table15[[#This Row],[YEAR]],TreeLookup!$C$1:$DE$1,0))</f>
        <v>start</v>
      </c>
      <c r="P3316" s="13" t="s">
        <v>6843</v>
      </c>
      <c r="Q3316" s="11"/>
      <c r="S3316" s="11">
        <v>0</v>
      </c>
      <c r="W3316" s="15"/>
    </row>
    <row r="3317" spans="1:33" x14ac:dyDescent="0.25">
      <c r="A3317" s="11" t="s">
        <v>1220</v>
      </c>
      <c r="B3317" s="12" t="s">
        <v>3236</v>
      </c>
      <c r="C3317" s="11">
        <v>20</v>
      </c>
      <c r="D3317" s="11">
        <v>400</v>
      </c>
      <c r="E3317" s="12" t="s">
        <v>3237</v>
      </c>
      <c r="F3317" s="11" t="s">
        <v>1372</v>
      </c>
      <c r="G3317" s="21" t="s">
        <v>11292</v>
      </c>
      <c r="H3317" s="11" t="s">
        <v>1903</v>
      </c>
      <c r="I3317" s="11" t="s">
        <v>1903</v>
      </c>
      <c r="J3317" s="14">
        <f>VLOOKUP(Table15[[#This Row],[TechRequired]],OldTree!A:B,2,0)</f>
        <v>0</v>
      </c>
      <c r="K3317" s="22" t="s">
        <v>6014</v>
      </c>
      <c r="L3317" s="14"/>
      <c r="N3317" s="11" t="str">
        <f>INDEX(TreeLookup!$C$1:$DE$21,MATCH(Table15[[#This Row],[CATEGORY]],TreeLookup!$C$1:$C$21,0),MATCH(Table15[[#This Row],[YEAR]],TreeLookup!$C$1:$DE$1,0))</f>
        <v>start</v>
      </c>
      <c r="P3317" s="13" t="s">
        <v>6843</v>
      </c>
      <c r="Q3317" s="11"/>
      <c r="S3317" s="11">
        <v>0</v>
      </c>
      <c r="W3317" s="15"/>
    </row>
    <row r="3318" spans="1:33" x14ac:dyDescent="0.25">
      <c r="A3318" s="11" t="s">
        <v>1108</v>
      </c>
      <c r="B3318" s="12" t="s">
        <v>3088</v>
      </c>
      <c r="C3318" s="11">
        <v>10</v>
      </c>
      <c r="D3318" s="11">
        <v>200</v>
      </c>
      <c r="E3318" s="12" t="s">
        <v>3089</v>
      </c>
      <c r="F3318" s="11" t="s">
        <v>1372</v>
      </c>
      <c r="G3318" s="11" t="s">
        <v>1913</v>
      </c>
      <c r="H3318" s="11" t="s">
        <v>1903</v>
      </c>
      <c r="I3318" s="11" t="s">
        <v>1903</v>
      </c>
      <c r="J3318" s="14">
        <f>VLOOKUP(Table15[[#This Row],[TechRequired]],OldTree!A:B,2,0)</f>
        <v>0</v>
      </c>
      <c r="K3318" s="22" t="s">
        <v>6012</v>
      </c>
      <c r="L3318" s="14"/>
      <c r="M3318" s="14">
        <v>0</v>
      </c>
      <c r="N3318" s="11" t="str">
        <f>INDEX(TreeLookup!$C$1:$DE$21,MATCH(Table15[[#This Row],[CATEGORY]],TreeLookup!$C$1:$C$21,0),MATCH(Table15[[#This Row],[YEAR]],TreeLookup!$C$1:$DE$1,0))</f>
        <v>start</v>
      </c>
      <c r="P3318" s="13" t="s">
        <v>6843</v>
      </c>
      <c r="Q3318" s="11"/>
      <c r="S3318" s="11">
        <v>0</v>
      </c>
      <c r="W3318" s="15"/>
    </row>
    <row r="3319" spans="1:33" x14ac:dyDescent="0.25">
      <c r="A3319" s="11" t="s">
        <v>5598</v>
      </c>
      <c r="B3319" s="12" t="s">
        <v>6933</v>
      </c>
      <c r="C3319" s="11">
        <v>3.4279999999999999</v>
      </c>
      <c r="D3319" s="11">
        <v>4000</v>
      </c>
      <c r="E3319" s="12" t="s">
        <v>10890</v>
      </c>
      <c r="F3319" s="11" t="s">
        <v>1372</v>
      </c>
      <c r="G3319" s="11" t="s">
        <v>5586</v>
      </c>
      <c r="H3319" s="11" t="s">
        <v>1903</v>
      </c>
      <c r="I3319" s="11" t="s">
        <v>5091</v>
      </c>
      <c r="J3319" s="14">
        <f>VLOOKUP(Table15[[#This Row],[TechRequired]],OldTree!A:B,2,0)</f>
        <v>0</v>
      </c>
      <c r="K3319" s="22" t="s">
        <v>6012</v>
      </c>
      <c r="L3319" s="14"/>
      <c r="M3319" s="14">
        <v>0</v>
      </c>
      <c r="N3319" s="11" t="str">
        <f>INDEX(TreeLookup!$C$1:$DE$21,MATCH(Table15[[#This Row],[CATEGORY]],TreeLookup!$C$1:$C$21,0),MATCH(Table15[[#This Row],[YEAR]],TreeLookup!$C$1:$DE$1,0))</f>
        <v>start</v>
      </c>
      <c r="O3319" s="21" t="s">
        <v>1903</v>
      </c>
      <c r="P3319" s="13" t="s">
        <v>6842</v>
      </c>
      <c r="Q3319" s="11"/>
      <c r="W3319" s="15"/>
    </row>
    <row r="3320" spans="1:33" x14ac:dyDescent="0.25">
      <c r="A3320" s="11" t="s">
        <v>713</v>
      </c>
      <c r="B3320" s="12" t="s">
        <v>5603</v>
      </c>
      <c r="C3320" s="11">
        <v>0.1</v>
      </c>
      <c r="D3320" s="11">
        <v>40000</v>
      </c>
      <c r="E3320" s="12" t="s">
        <v>5604</v>
      </c>
      <c r="F3320" s="11" t="s">
        <v>1330</v>
      </c>
      <c r="G3320" s="11" t="s">
        <v>5586</v>
      </c>
      <c r="H3320" s="11" t="s">
        <v>1903</v>
      </c>
      <c r="I3320" s="11" t="s">
        <v>1903</v>
      </c>
      <c r="J3320" s="14">
        <f>VLOOKUP(Table15[[#This Row],[TechRequired]],OldTree!A:B,2,0)</f>
        <v>3</v>
      </c>
      <c r="K3320" s="22" t="s">
        <v>8952</v>
      </c>
      <c r="L3320" s="14" t="s">
        <v>8646</v>
      </c>
      <c r="M3320" s="14">
        <v>2</v>
      </c>
      <c r="N3320" s="11" t="str">
        <f>INDEX(TreeLookup!$C$1:$DE$21,MATCH(Table15[[#This Row],[CATEGORY]],TreeLookup!$C$1:$C$21,0),MATCH(Table15[[#This Row],[YEAR]],TreeLookup!$C$1:$DE$1,0))</f>
        <v>prototypeSpaceplanes</v>
      </c>
      <c r="P3320" s="13" t="s">
        <v>6843</v>
      </c>
      <c r="S3320" s="11">
        <v>1965</v>
      </c>
      <c r="W3320" s="15"/>
    </row>
    <row r="3321" spans="1:33" x14ac:dyDescent="0.25">
      <c r="A3321" s="11" t="s">
        <v>1182</v>
      </c>
      <c r="B3321" s="12" t="s">
        <v>5601</v>
      </c>
      <c r="C3321" s="11">
        <v>0.1</v>
      </c>
      <c r="D3321" s="11">
        <v>2</v>
      </c>
      <c r="E3321" s="12" t="s">
        <v>5602</v>
      </c>
      <c r="F3321" s="11" t="s">
        <v>1372</v>
      </c>
      <c r="G3321" s="11" t="s">
        <v>5586</v>
      </c>
      <c r="H3321" s="11" t="s">
        <v>1903</v>
      </c>
      <c r="I3321" s="11" t="s">
        <v>1903</v>
      </c>
      <c r="J3321" s="14">
        <f>VLOOKUP(Table15[[#This Row],[TechRequired]],OldTree!A:B,2,0)</f>
        <v>0</v>
      </c>
      <c r="K3321" s="22" t="s">
        <v>6012</v>
      </c>
      <c r="L3321" s="14"/>
      <c r="M3321" s="14">
        <v>0</v>
      </c>
      <c r="N3321" s="11" t="str">
        <f>INDEX(TreeLookup!$C$1:$DE$21,MATCH(Table15[[#This Row],[CATEGORY]],TreeLookup!$C$1:$C$21,0),MATCH(Table15[[#This Row],[YEAR]],TreeLookup!$C$1:$DE$1,0))</f>
        <v>start</v>
      </c>
      <c r="P3321" s="13" t="s">
        <v>6843</v>
      </c>
      <c r="Q3321" s="11"/>
      <c r="S3321" s="11">
        <v>0</v>
      </c>
      <c r="W3321" s="15"/>
    </row>
    <row r="3322" spans="1:33" x14ac:dyDescent="0.25">
      <c r="B3322" s="24" t="s">
        <v>10895</v>
      </c>
      <c r="G3322" s="21" t="s">
        <v>9496</v>
      </c>
      <c r="J3322" s="16" t="e">
        <f>VLOOKUP(Table15[[#This Row],[TechRequired]],OldTree!A:B,2,0)</f>
        <v>#N/A</v>
      </c>
      <c r="K3322" s="38" t="s">
        <v>6012</v>
      </c>
      <c r="L3322" s="23" t="s">
        <v>8646</v>
      </c>
      <c r="N3322" s="17" t="str">
        <f>INDEX(TreeLookup!$C$1:$DE$21,MATCH(Table15[[#This Row],[CATEGORY]],TreeLookup!$C$1:$C$21,0),MATCH(Table15[[#This Row],[YEAR]],TreeLookup!$C$1:$DE$1,0))</f>
        <v>materialsScienceSatellite</v>
      </c>
      <c r="O3322" s="21" t="s">
        <v>9466</v>
      </c>
      <c r="S3322" s="11">
        <v>1956</v>
      </c>
    </row>
    <row r="3323" spans="1:33" x14ac:dyDescent="0.25">
      <c r="B3323" s="24" t="s">
        <v>9502</v>
      </c>
      <c r="F3323" s="21" t="s">
        <v>1281</v>
      </c>
      <c r="G3323" s="21" t="s">
        <v>9496</v>
      </c>
      <c r="J3323" s="16">
        <f>VLOOKUP(Table15[[#This Row],[TechRequired]],OldTree!A:B,2,0)</f>
        <v>4</v>
      </c>
      <c r="K3323" s="22" t="s">
        <v>6012</v>
      </c>
      <c r="L3323" s="23" t="s">
        <v>8646</v>
      </c>
      <c r="N3323" s="17" t="str">
        <f>INDEX(TreeLookup!$C$1:$DE$21,MATCH(Table15[[#This Row],[CATEGORY]],TreeLookup!$C$1:$C$21,0),MATCH(Table15[[#This Row],[YEAR]],TreeLookup!$C$1:$DE$1,0))</f>
        <v>materialsScienceAdvCapsules</v>
      </c>
      <c r="O3323" s="21" t="s">
        <v>9466</v>
      </c>
      <c r="S3323" s="11">
        <v>1964</v>
      </c>
    </row>
    <row r="3324" spans="1:33" x14ac:dyDescent="0.25">
      <c r="B3324" s="24" t="s">
        <v>9501</v>
      </c>
      <c r="F3324" s="21" t="s">
        <v>1311</v>
      </c>
      <c r="G3324" s="21" t="s">
        <v>9496</v>
      </c>
      <c r="J3324" s="16">
        <f>VLOOKUP(Table15[[#This Row],[TechRequired]],OldTree!A:B,2,0)</f>
        <v>1</v>
      </c>
      <c r="K3324" s="22" t="s">
        <v>6012</v>
      </c>
      <c r="L3324" s="23" t="s">
        <v>8646</v>
      </c>
      <c r="N3324" s="17" t="str">
        <f>INDEX(TreeLookup!$C$1:$DE$21,MATCH(Table15[[#This Row],[CATEGORY]],TreeLookup!$C$1:$C$21,0),MATCH(Table15[[#This Row],[YEAR]],TreeLookup!$C$1:$DE$1,0))</f>
        <v>earlyMaterialsScience</v>
      </c>
      <c r="O3324" s="21" t="s">
        <v>9466</v>
      </c>
      <c r="S3324" s="11">
        <v>1954</v>
      </c>
    </row>
    <row r="3325" spans="1:33" x14ac:dyDescent="0.25">
      <c r="B3325" s="24" t="s">
        <v>9503</v>
      </c>
      <c r="F3325" s="21" t="s">
        <v>1310</v>
      </c>
      <c r="G3325" s="21" t="s">
        <v>9496</v>
      </c>
      <c r="J3325" s="16">
        <f>VLOOKUP(Table15[[#This Row],[TechRequired]],OldTree!A:B,2,0)</f>
        <v>6</v>
      </c>
      <c r="K3325" s="22" t="s">
        <v>6017</v>
      </c>
      <c r="L3325" s="23" t="s">
        <v>8646</v>
      </c>
      <c r="N3325" s="17" t="str">
        <f>INDEX(TreeLookup!$C$1:$DE$21,MATCH(Table15[[#This Row],[CATEGORY]],TreeLookup!$C$1:$C$21,0),MATCH(Table15[[#This Row],[YEAR]],TreeLookup!$C$1:$DE$1,0))</f>
        <v>earlyElecPropulsion</v>
      </c>
      <c r="O3325" s="21" t="s">
        <v>9466</v>
      </c>
      <c r="S3325" s="11">
        <v>1998</v>
      </c>
    </row>
    <row r="3326" spans="1:33" x14ac:dyDescent="0.25">
      <c r="B3326" s="24" t="s">
        <v>9499</v>
      </c>
      <c r="F3326" s="21" t="s">
        <v>1375</v>
      </c>
      <c r="G3326" s="21" t="s">
        <v>9496</v>
      </c>
      <c r="J3326" s="16">
        <f>VLOOKUP(Table15[[#This Row],[TechRequired]],OldTree!A:B,2,0)</f>
        <v>1.5</v>
      </c>
      <c r="K3326" s="22" t="s">
        <v>8947</v>
      </c>
      <c r="L3326" s="23" t="s">
        <v>8655</v>
      </c>
      <c r="N3326" s="17" t="str">
        <f>INDEX(TreeLookup!$C$1:$DE$21,MATCH(Table15[[#This Row],[CATEGORY]],TreeLookup!$C$1:$C$21,0),MATCH(Table15[[#This Row],[YEAR]],TreeLookup!$C$1:$DE$1,0))</f>
        <v>crewSurvivability</v>
      </c>
      <c r="O3326" s="21" t="s">
        <v>9466</v>
      </c>
      <c r="S3326" s="11">
        <v>1960</v>
      </c>
    </row>
    <row r="3327" spans="1:33" x14ac:dyDescent="0.25">
      <c r="B3327" s="24" t="s">
        <v>9504</v>
      </c>
      <c r="F3327" s="21" t="s">
        <v>1375</v>
      </c>
      <c r="G3327" s="21" t="s">
        <v>9496</v>
      </c>
      <c r="J3327" s="16">
        <f>VLOOKUP(Table15[[#This Row],[TechRequired]],OldTree!A:B,2,0)</f>
        <v>1.5</v>
      </c>
      <c r="K3327" s="22" t="s">
        <v>8947</v>
      </c>
      <c r="L3327" s="23" t="s">
        <v>8655</v>
      </c>
      <c r="N3327" s="17" t="str">
        <f>INDEX(TreeLookup!$C$1:$DE$21,MATCH(Table15[[#This Row],[CATEGORY]],TreeLookup!$C$1:$C$21,0),MATCH(Table15[[#This Row],[YEAR]],TreeLookup!$C$1:$DE$1,0))</f>
        <v>crewSurvivability</v>
      </c>
      <c r="O3327" s="21" t="s">
        <v>9466</v>
      </c>
      <c r="S3327" s="11">
        <v>1960</v>
      </c>
    </row>
    <row r="3328" spans="1:33" x14ac:dyDescent="0.25">
      <c r="B3328" s="24" t="s">
        <v>9500</v>
      </c>
      <c r="F3328" s="21" t="s">
        <v>1333</v>
      </c>
      <c r="G3328" s="21" t="s">
        <v>9496</v>
      </c>
      <c r="J3328" s="16">
        <f>VLOOKUP(Table15[[#This Row],[TechRequired]],OldTree!A:B,2,0)</f>
        <v>3</v>
      </c>
      <c r="K3328" s="22" t="s">
        <v>6012</v>
      </c>
      <c r="L3328" s="23" t="s">
        <v>8646</v>
      </c>
      <c r="N3328" s="17" t="str">
        <f>INDEX(TreeLookup!$C$1:$DE$21,MATCH(Table15[[#This Row],[CATEGORY]],TreeLookup!$C$1:$C$21,0),MATCH(Table15[[#This Row],[YEAR]],TreeLookup!$C$1:$DE$1,0))</f>
        <v>materialsScienceHuman</v>
      </c>
      <c r="O3328" s="21" t="s">
        <v>9466</v>
      </c>
      <c r="S3328" s="11">
        <v>1961</v>
      </c>
    </row>
    <row r="3329" spans="1:31" x14ac:dyDescent="0.25">
      <c r="B3329" s="24" t="s">
        <v>9497</v>
      </c>
      <c r="F3329" s="21" t="s">
        <v>1375</v>
      </c>
      <c r="G3329" s="21" t="s">
        <v>9496</v>
      </c>
      <c r="J3329" s="16">
        <f>VLOOKUP(Table15[[#This Row],[TechRequired]],OldTree!A:B,2,0)</f>
        <v>1.5</v>
      </c>
      <c r="K3329" s="22" t="s">
        <v>8947</v>
      </c>
      <c r="L3329" s="23" t="s">
        <v>8655</v>
      </c>
      <c r="N3329" s="17" t="str">
        <f>INDEX(TreeLookup!$C$1:$DE$21,MATCH(Table15[[#This Row],[CATEGORY]],TreeLookup!$C$1:$C$21,0),MATCH(Table15[[#This Row],[YEAR]],TreeLookup!$C$1:$DE$1,0))</f>
        <v>crewSurvivability</v>
      </c>
      <c r="O3329" s="21" t="s">
        <v>9466</v>
      </c>
      <c r="S3329" s="11">
        <v>1960</v>
      </c>
    </row>
    <row r="3330" spans="1:31" x14ac:dyDescent="0.25">
      <c r="B3330" s="24" t="s">
        <v>10896</v>
      </c>
      <c r="F3330" s="21" t="s">
        <v>1299</v>
      </c>
      <c r="G3330" s="21" t="s">
        <v>9496</v>
      </c>
      <c r="J3330" s="16">
        <f>VLOOKUP(Table15[[#This Row],[TechRequired]],OldTree!A:B,2,0)</f>
        <v>1.5</v>
      </c>
      <c r="K3330" s="22" t="s">
        <v>6012</v>
      </c>
      <c r="L3330" s="23" t="s">
        <v>8646</v>
      </c>
      <c r="N3330" s="17" t="str">
        <f>INDEX(TreeLookup!$C$1:$DE$21,MATCH(Table15[[#This Row],[CATEGORY]],TreeLookup!$C$1:$C$21,0),MATCH(Table15[[#This Row],[YEAR]],TreeLookup!$C$1:$DE$1,0))</f>
        <v>materialsScienceHuman</v>
      </c>
      <c r="O3330" s="21" t="s">
        <v>9466</v>
      </c>
      <c r="S3330" s="11">
        <v>1961</v>
      </c>
    </row>
    <row r="3331" spans="1:31" x14ac:dyDescent="0.25">
      <c r="B3331" s="24" t="s">
        <v>9498</v>
      </c>
      <c r="F3331" s="21" t="s">
        <v>1375</v>
      </c>
      <c r="G3331" s="21" t="s">
        <v>9496</v>
      </c>
      <c r="J3331" s="16">
        <f>VLOOKUP(Table15[[#This Row],[TechRequired]],OldTree!A:B,2,0)</f>
        <v>1.5</v>
      </c>
      <c r="K3331" s="22" t="s">
        <v>8947</v>
      </c>
      <c r="L3331" s="23" t="s">
        <v>8655</v>
      </c>
      <c r="N3331" s="17" t="str">
        <f>INDEX(TreeLookup!$C$1:$DE$21,MATCH(Table15[[#This Row],[CATEGORY]],TreeLookup!$C$1:$C$21,0),MATCH(Table15[[#This Row],[YEAR]],TreeLookup!$C$1:$DE$1,0))</f>
        <v>crewSurvivability</v>
      </c>
      <c r="O3331" s="21" t="s">
        <v>9466</v>
      </c>
      <c r="S3331" s="11">
        <v>1960</v>
      </c>
    </row>
    <row r="3332" spans="1:31" x14ac:dyDescent="0.25">
      <c r="A3332" s="11" t="s">
        <v>8757</v>
      </c>
      <c r="B3332" s="12" t="s">
        <v>2746</v>
      </c>
      <c r="C3332" s="11">
        <v>30</v>
      </c>
      <c r="D3332" s="11">
        <v>600</v>
      </c>
      <c r="E3332" s="12" t="s">
        <v>3455</v>
      </c>
      <c r="F3332" s="11" t="s">
        <v>1357</v>
      </c>
      <c r="G3332" s="11" t="s">
        <v>8708</v>
      </c>
      <c r="H3332" s="11" t="s">
        <v>1903</v>
      </c>
      <c r="I3332" s="11" t="s">
        <v>1903</v>
      </c>
      <c r="J3332" s="16">
        <f>VLOOKUP(Table15[[#This Row],[TechRequired]],OldTree!A:B,2,0)</f>
        <v>4</v>
      </c>
      <c r="K3332" s="23" t="s">
        <v>6812</v>
      </c>
      <c r="L3332" s="16" t="s">
        <v>8690</v>
      </c>
      <c r="N3332" s="17" t="str">
        <f>INDEX(TreeLookup!$C$1:$DE$21,MATCH(Table15[[#This Row],[CATEGORY]],TreeLookup!$C$1:$C$21,0),MATCH(Table15[[#This Row],[YEAR]],TreeLookup!$C$1:$DE$1,0))</f>
        <v>earlyDocking</v>
      </c>
      <c r="P3332" s="13" t="s">
        <v>6843</v>
      </c>
      <c r="Q3332" s="12" t="s">
        <v>6481</v>
      </c>
      <c r="S3332" s="11">
        <v>1966</v>
      </c>
      <c r="V3332" s="15" t="s">
        <v>8789</v>
      </c>
      <c r="W3332" s="15">
        <v>42874</v>
      </c>
      <c r="Y3332" s="11" t="s">
        <v>11035</v>
      </c>
      <c r="AC3332" s="11" t="s">
        <v>11286</v>
      </c>
    </row>
    <row r="3333" spans="1:31" x14ac:dyDescent="0.25">
      <c r="A3333" s="11" t="s">
        <v>821</v>
      </c>
      <c r="B3333" s="12" t="s">
        <v>2746</v>
      </c>
      <c r="C3333" s="11">
        <v>103</v>
      </c>
      <c r="D3333" s="11">
        <v>2066</v>
      </c>
      <c r="E3333" s="12" t="s">
        <v>2747</v>
      </c>
      <c r="F3333" s="11" t="s">
        <v>1342</v>
      </c>
      <c r="G3333" s="11" t="s">
        <v>1911</v>
      </c>
      <c r="H3333" s="11" t="s">
        <v>1903</v>
      </c>
      <c r="I3333" s="11" t="s">
        <v>1903</v>
      </c>
      <c r="J3333" s="14">
        <f>VLOOKUP(Table15[[#This Row],[TechRequired]],OldTree!A:B,2,0)</f>
        <v>3</v>
      </c>
      <c r="K3333" s="22" t="s">
        <v>6812</v>
      </c>
      <c r="L3333" s="14"/>
      <c r="M3333" s="14">
        <v>5</v>
      </c>
      <c r="N3333" s="11" t="str">
        <f>INDEX(TreeLookup!$C$1:$DE$21,MATCH(Table15[[#This Row],[CATEGORY]],TreeLookup!$C$1:$C$21,0),MATCH(Table15[[#This Row],[YEAR]],TreeLookup!$C$1:$DE$1,0))</f>
        <v>earlyDocking</v>
      </c>
      <c r="P3333" s="13" t="s">
        <v>6843</v>
      </c>
      <c r="Q3333" s="11" t="s">
        <v>6481</v>
      </c>
      <c r="S3333" s="11">
        <v>1966</v>
      </c>
      <c r="W3333" s="15"/>
      <c r="Y3333" s="11" t="s">
        <v>11035</v>
      </c>
      <c r="AC3333" s="11" t="s">
        <v>11286</v>
      </c>
    </row>
    <row r="3334" spans="1:31" x14ac:dyDescent="0.25">
      <c r="A3334" s="11" t="s">
        <v>813</v>
      </c>
      <c r="B3334" s="12" t="s">
        <v>2746</v>
      </c>
      <c r="C3334" s="11">
        <v>30</v>
      </c>
      <c r="D3334" s="11">
        <v>600</v>
      </c>
      <c r="E3334" s="12" t="s">
        <v>3455</v>
      </c>
      <c r="F3334" s="11" t="s">
        <v>1342</v>
      </c>
      <c r="G3334" s="21" t="s">
        <v>11292</v>
      </c>
      <c r="H3334" s="11" t="s">
        <v>1903</v>
      </c>
      <c r="I3334" s="11" t="s">
        <v>1903</v>
      </c>
      <c r="J3334" s="14">
        <f>VLOOKUP(Table15[[#This Row],[TechRequired]],OldTree!A:B,2,0)</f>
        <v>3</v>
      </c>
      <c r="K3334" s="22" t="s">
        <v>6812</v>
      </c>
      <c r="L3334" s="14"/>
      <c r="M3334" s="14">
        <v>5</v>
      </c>
      <c r="N3334" s="11" t="str">
        <f>INDEX(TreeLookup!$C$1:$DE$21,MATCH(Table15[[#This Row],[CATEGORY]],TreeLookup!$C$1:$C$21,0),MATCH(Table15[[#This Row],[YEAR]],TreeLookup!$C$1:$DE$1,0))</f>
        <v>earlyDocking</v>
      </c>
      <c r="P3334" s="13" t="s">
        <v>6843</v>
      </c>
      <c r="Q3334" s="11" t="s">
        <v>6481</v>
      </c>
      <c r="R3334" s="21" t="s">
        <v>8757</v>
      </c>
      <c r="S3334" s="11">
        <v>1966</v>
      </c>
      <c r="W3334" s="15"/>
      <c r="Y3334" s="11" t="s">
        <v>11035</v>
      </c>
      <c r="AC3334" s="11" t="s">
        <v>11286</v>
      </c>
    </row>
    <row r="3335" spans="1:31" x14ac:dyDescent="0.25">
      <c r="A3335" s="11" t="s">
        <v>4606</v>
      </c>
      <c r="B3335" s="12" t="s">
        <v>2746</v>
      </c>
      <c r="C3335" s="11">
        <v>30</v>
      </c>
      <c r="D3335" s="11">
        <v>600</v>
      </c>
      <c r="E3335" s="12" t="s">
        <v>3455</v>
      </c>
      <c r="F3335" s="11" t="s">
        <v>1324</v>
      </c>
      <c r="G3335" s="11" t="s">
        <v>1917</v>
      </c>
      <c r="H3335" s="11" t="s">
        <v>1903</v>
      </c>
      <c r="I3335" s="11" t="s">
        <v>1903</v>
      </c>
      <c r="J3335" s="14">
        <f>VLOOKUP(Table15[[#This Row],[TechRequired]],OldTree!A:B,2,0)</f>
        <v>2</v>
      </c>
      <c r="K3335" s="22" t="s">
        <v>6812</v>
      </c>
      <c r="L3335" s="14"/>
      <c r="M3335" s="14">
        <v>5</v>
      </c>
      <c r="N3335" s="11" t="str">
        <f>INDEX(TreeLookup!$C$1:$DE$21,MATCH(Table15[[#This Row],[CATEGORY]],TreeLookup!$C$1:$C$21,0),MATCH(Table15[[#This Row],[YEAR]],TreeLookup!$C$1:$DE$1,0))</f>
        <v>earlyDocking</v>
      </c>
      <c r="P3335" s="13" t="s">
        <v>6842</v>
      </c>
      <c r="Q3335" s="11" t="s">
        <v>6481</v>
      </c>
      <c r="R3335" s="21" t="s">
        <v>8757</v>
      </c>
      <c r="S3335" s="11">
        <v>1966</v>
      </c>
      <c r="W3335" s="15"/>
      <c r="Y3335" s="11" t="s">
        <v>11035</v>
      </c>
    </row>
    <row r="3336" spans="1:31" x14ac:dyDescent="0.25">
      <c r="A3336" s="11" t="s">
        <v>6473</v>
      </c>
      <c r="B3336" s="12" t="s">
        <v>6473</v>
      </c>
      <c r="G3336" s="11" t="s">
        <v>6059</v>
      </c>
      <c r="H3336" s="11" t="s">
        <v>1903</v>
      </c>
      <c r="J3336" s="16" t="e">
        <f>VLOOKUP(Table15[[#This Row],[TechRequired]],OldTree!A:B,2,0)</f>
        <v>#N/A</v>
      </c>
      <c r="K3336" s="23" t="s">
        <v>8953</v>
      </c>
      <c r="L3336" s="16"/>
      <c r="N3336" s="11" t="str">
        <f>INDEX(TreeLookup!$C$1:$DE$21,MATCH(Table15[[#This Row],[CATEGORY]],TreeLookup!$C$1:$C$21,0),MATCH(Table15[[#This Row],[YEAR]],TreeLookup!$C$1:$DE$1,0))</f>
        <v>solids1981</v>
      </c>
      <c r="Q3336" s="11" t="s">
        <v>6472</v>
      </c>
      <c r="R3336" s="11" t="s">
        <v>6471</v>
      </c>
      <c r="S3336" s="11">
        <v>1984</v>
      </c>
    </row>
    <row r="3337" spans="1:31" x14ac:dyDescent="0.25">
      <c r="A3337" s="11" t="s">
        <v>2648</v>
      </c>
      <c r="B3337" s="12" t="s">
        <v>8385</v>
      </c>
      <c r="C3337" s="11">
        <v>150</v>
      </c>
      <c r="D3337" s="11">
        <v>200</v>
      </c>
      <c r="E3337" s="12" t="s">
        <v>10325</v>
      </c>
      <c r="F3337" s="11" t="s">
        <v>1324</v>
      </c>
      <c r="G3337" s="11" t="s">
        <v>1911</v>
      </c>
      <c r="H3337" s="11" t="s">
        <v>1903</v>
      </c>
      <c r="I3337" s="11" t="s">
        <v>5091</v>
      </c>
      <c r="J3337" s="14">
        <f>VLOOKUP(Table15[[#This Row],[TechRequired]],OldTree!A:B,2,0)</f>
        <v>2</v>
      </c>
      <c r="K3337" s="22" t="s">
        <v>6012</v>
      </c>
      <c r="L3337" s="14" t="s">
        <v>8649</v>
      </c>
      <c r="N3337" s="11" t="str">
        <f>INDEX(TreeLookup!$C$1:$DE$21,MATCH(Table15[[#This Row],[CATEGORY]],TreeLookup!$C$1:$C$21,0),MATCH(Table15[[#This Row],[YEAR]],TreeLookup!$C$1:$DE$1,0))</f>
        <v>materialsScienceSpaceplanes</v>
      </c>
      <c r="P3337" s="13" t="s">
        <v>6842</v>
      </c>
      <c r="Q3337" s="11" t="s">
        <v>6539</v>
      </c>
      <c r="S3337" s="11">
        <v>1983</v>
      </c>
      <c r="W3337" s="15"/>
    </row>
    <row r="3338" spans="1:31" x14ac:dyDescent="0.25">
      <c r="A3338" s="11" t="s">
        <v>81</v>
      </c>
      <c r="B3338" s="12" t="s">
        <v>2309</v>
      </c>
      <c r="C3338" s="11">
        <v>3000</v>
      </c>
      <c r="D3338" s="11">
        <v>50000</v>
      </c>
      <c r="E3338" s="12" t="s">
        <v>2310</v>
      </c>
      <c r="F3338" s="11" t="s">
        <v>1281</v>
      </c>
      <c r="G3338" s="11" t="s">
        <v>1907</v>
      </c>
      <c r="H3338" s="11" t="s">
        <v>1903</v>
      </c>
      <c r="I3338" s="11" t="s">
        <v>1903</v>
      </c>
      <c r="J3338" s="14">
        <f>VLOOKUP(Table15[[#This Row],[TechRequired]],OldTree!A:B,2,0)</f>
        <v>4</v>
      </c>
      <c r="K3338" s="22" t="s">
        <v>6812</v>
      </c>
      <c r="L3338" s="14"/>
      <c r="M3338" s="14">
        <v>7</v>
      </c>
      <c r="N3338" s="11" t="str">
        <f>INDEX(TreeLookup!$C$1:$DE$21,MATCH(Table15[[#This Row],[CATEGORY]],TreeLookup!$C$1:$C$21,0),MATCH(Table15[[#This Row],[YEAR]],TreeLookup!$C$1:$DE$1,0))</f>
        <v>spaceStationControl</v>
      </c>
      <c r="P3338" s="13" t="s">
        <v>6843</v>
      </c>
      <c r="Q3338" s="11" t="s">
        <v>2311</v>
      </c>
      <c r="S3338" s="11">
        <v>1973</v>
      </c>
      <c r="W3338" s="15"/>
    </row>
    <row r="3339" spans="1:31" x14ac:dyDescent="0.25">
      <c r="A3339" s="11" t="s">
        <v>843</v>
      </c>
      <c r="B3339" s="12" t="s">
        <v>2871</v>
      </c>
      <c r="C3339" s="11">
        <v>180</v>
      </c>
      <c r="D3339" s="11">
        <v>3600</v>
      </c>
      <c r="E3339" s="12" t="s">
        <v>2872</v>
      </c>
      <c r="F3339" s="11" t="s">
        <v>1345</v>
      </c>
      <c r="G3339" s="11" t="s">
        <v>1912</v>
      </c>
      <c r="H3339" s="11" t="s">
        <v>1903</v>
      </c>
      <c r="I3339" s="11" t="s">
        <v>1903</v>
      </c>
      <c r="J3339" s="14">
        <f>VLOOKUP(Table15[[#This Row],[TechRequired]],OldTree!A:B,2,0)</f>
        <v>4</v>
      </c>
      <c r="K3339" s="22" t="s">
        <v>8953</v>
      </c>
      <c r="L3339" s="14"/>
      <c r="N3339" s="11" t="str">
        <f>INDEX(TreeLookup!$C$1:$DE$21,MATCH(Table15[[#This Row],[CATEGORY]],TreeLookup!$C$1:$C$21,0),MATCH(Table15[[#This Row],[YEAR]],TreeLookup!$C$1:$DE$1,0))</f>
        <v>solids1966</v>
      </c>
      <c r="P3339" s="13" t="s">
        <v>6843</v>
      </c>
      <c r="Q3339" s="11" t="s">
        <v>6739</v>
      </c>
      <c r="S3339" s="11">
        <v>1966</v>
      </c>
      <c r="W3339" s="15"/>
      <c r="AE3339" s="11" t="s">
        <v>11286</v>
      </c>
    </row>
    <row r="3340" spans="1:31" x14ac:dyDescent="0.25">
      <c r="A3340" s="11" t="s">
        <v>874</v>
      </c>
      <c r="B3340" s="12" t="s">
        <v>2830</v>
      </c>
      <c r="C3340" s="11">
        <v>172</v>
      </c>
      <c r="D3340" s="11">
        <v>3440</v>
      </c>
      <c r="E3340" s="12" t="s">
        <v>2831</v>
      </c>
      <c r="F3340" s="11" t="s">
        <v>1349</v>
      </c>
      <c r="G3340" s="11" t="s">
        <v>1912</v>
      </c>
      <c r="H3340" s="11" t="s">
        <v>1903</v>
      </c>
      <c r="I3340" s="11" t="s">
        <v>1903</v>
      </c>
      <c r="J3340" s="14">
        <f>VLOOKUP(Table15[[#This Row],[TechRequired]],OldTree!A:B,2,0)</f>
        <v>3</v>
      </c>
      <c r="K3340" s="22" t="s">
        <v>8953</v>
      </c>
      <c r="L3340" s="14"/>
      <c r="N3340" s="11" t="str">
        <f>INDEX(TreeLookup!$C$1:$DE$21,MATCH(Table15[[#This Row],[CATEGORY]],TreeLookup!$C$1:$C$21,0),MATCH(Table15[[#This Row],[YEAR]],TreeLookup!$C$1:$DE$1,0))</f>
        <v>solids1964</v>
      </c>
      <c r="P3340" s="13" t="s">
        <v>6843</v>
      </c>
      <c r="Q3340" s="11" t="s">
        <v>6702</v>
      </c>
      <c r="S3340" s="11">
        <v>1965</v>
      </c>
      <c r="W3340" s="15"/>
      <c r="AE3340" s="11" t="s">
        <v>11286</v>
      </c>
    </row>
    <row r="3341" spans="1:31" x14ac:dyDescent="0.25">
      <c r="A3341" s="11" t="s">
        <v>850</v>
      </c>
      <c r="B3341" s="12" t="s">
        <v>2649</v>
      </c>
      <c r="C3341" s="11">
        <v>6776</v>
      </c>
      <c r="D3341" s="11">
        <v>135536</v>
      </c>
      <c r="E3341" s="12" t="s">
        <v>2650</v>
      </c>
      <c r="F3341" s="11" t="s">
        <v>1346</v>
      </c>
      <c r="G3341" s="11" t="s">
        <v>1911</v>
      </c>
      <c r="H3341" s="11" t="s">
        <v>1903</v>
      </c>
      <c r="I3341" s="11" t="s">
        <v>1903</v>
      </c>
      <c r="J3341" s="14">
        <f>VLOOKUP(Table15[[#This Row],[TechRequired]],OldTree!A:B,2,0)</f>
        <v>8</v>
      </c>
      <c r="K3341" s="22" t="s">
        <v>8944</v>
      </c>
      <c r="L3341" s="14" t="s">
        <v>6811</v>
      </c>
      <c r="N3341" s="11" t="str">
        <f>INDEX(TreeLookup!$C$1:$DE$21,MATCH(Table15[[#This Row],[CATEGORY]],TreeLookup!$C$1:$C$21,0),MATCH(Table15[[#This Row],[YEAR]],TreeLookup!$C$1:$DE$1,0))</f>
        <v>internationalAvionics</v>
      </c>
      <c r="P3341" s="13" t="s">
        <v>6843</v>
      </c>
      <c r="Q3341" s="11" t="s">
        <v>2649</v>
      </c>
      <c r="S3341" s="11">
        <v>1999</v>
      </c>
      <c r="W3341" s="15"/>
      <c r="Z3341" s="11" t="s">
        <v>11286</v>
      </c>
    </row>
    <row r="3342" spans="1:31" x14ac:dyDescent="0.25">
      <c r="A3342" s="11" t="s">
        <v>524</v>
      </c>
      <c r="B3342" s="12" t="s">
        <v>2182</v>
      </c>
      <c r="C3342" s="11">
        <v>1500</v>
      </c>
      <c r="D3342" s="11">
        <v>30000</v>
      </c>
      <c r="E3342" s="12" t="s">
        <v>2183</v>
      </c>
      <c r="F3342" s="11" t="s">
        <v>1317</v>
      </c>
      <c r="G3342" s="11" t="s">
        <v>5501</v>
      </c>
      <c r="H3342" s="11" t="s">
        <v>1903</v>
      </c>
      <c r="I3342" s="11" t="s">
        <v>1903</v>
      </c>
      <c r="J3342" s="14">
        <f>VLOOKUP(Table15[[#This Row],[TechRequired]],OldTree!A:B,2,0)</f>
        <v>8</v>
      </c>
      <c r="K3342" s="22" t="s">
        <v>8950</v>
      </c>
      <c r="L3342" s="14" t="s">
        <v>6819</v>
      </c>
      <c r="M3342" s="14">
        <v>10</v>
      </c>
      <c r="N3342" s="11" t="str">
        <f>INDEX(TreeLookup!$C$1:$DE$21,MATCH(Table15[[#This Row],[CATEGORY]],TreeLookup!$C$1:$C$21,0),MATCH(Table15[[#This Row],[YEAR]],TreeLookup!$C$1:$DE$1,0))</f>
        <v>modernPower</v>
      </c>
      <c r="P3342" s="13" t="s">
        <v>6843</v>
      </c>
      <c r="Q3342" s="11"/>
      <c r="S3342" s="11">
        <v>2009</v>
      </c>
      <c r="W3342" s="15"/>
    </row>
    <row r="3343" spans="1:31" x14ac:dyDescent="0.25">
      <c r="A3343" s="11" t="s">
        <v>28</v>
      </c>
      <c r="B3343" s="12" t="s">
        <v>8490</v>
      </c>
      <c r="C3343" s="11">
        <v>1</v>
      </c>
      <c r="D3343" s="11">
        <v>600</v>
      </c>
      <c r="E3343" s="12" t="s">
        <v>4354</v>
      </c>
      <c r="F3343" s="11" t="s">
        <v>1278</v>
      </c>
      <c r="G3343" s="11" t="s">
        <v>1381</v>
      </c>
      <c r="H3343" s="11" t="s">
        <v>5091</v>
      </c>
      <c r="I3343" s="11" t="s">
        <v>5091</v>
      </c>
      <c r="J3343" s="14" t="str">
        <f>VLOOKUP(Table15[[#This Row],[TechRequired]],OldTree!A:B,2,0)</f>
        <v>ORPH</v>
      </c>
      <c r="K3343" s="14"/>
      <c r="L3343" s="14"/>
      <c r="N3343" s="11" t="e">
        <f>INDEX(TreeLookup!$C$1:$DE$21,MATCH(Table15[[#This Row],[CATEGORY]],TreeLookup!$C$1:$C$21,0),MATCH(Table15[[#This Row],[YEAR]],TreeLookup!$C$1:$DE$1,0))</f>
        <v>#N/A</v>
      </c>
      <c r="O3343" s="11" t="s">
        <v>1903</v>
      </c>
      <c r="Q3343" s="11"/>
    </row>
    <row r="3344" spans="1:31" x14ac:dyDescent="0.25">
      <c r="A3344" s="11" t="s">
        <v>27</v>
      </c>
      <c r="B3344" s="12" t="s">
        <v>8491</v>
      </c>
      <c r="C3344" s="11">
        <v>800</v>
      </c>
      <c r="D3344" s="11">
        <v>400</v>
      </c>
      <c r="E3344" s="12" t="s">
        <v>4355</v>
      </c>
      <c r="F3344" s="11" t="s">
        <v>1278</v>
      </c>
      <c r="G3344" s="11" t="s">
        <v>1381</v>
      </c>
      <c r="H3344" s="11" t="s">
        <v>5091</v>
      </c>
      <c r="I3344" s="11" t="s">
        <v>5091</v>
      </c>
      <c r="J3344" s="14" t="str">
        <f>VLOOKUP(Table15[[#This Row],[TechRequired]],OldTree!A:B,2,0)</f>
        <v>ORPH</v>
      </c>
      <c r="K3344" s="14"/>
      <c r="L3344" s="14"/>
      <c r="N3344" s="11" t="e">
        <f>INDEX(TreeLookup!$C$1:$DE$21,MATCH(Table15[[#This Row],[CATEGORY]],TreeLookup!$C$1:$C$21,0),MATCH(Table15[[#This Row],[YEAR]],TreeLookup!$C$1:$DE$1,0))</f>
        <v>#N/A</v>
      </c>
      <c r="O3344" s="11" t="s">
        <v>1903</v>
      </c>
      <c r="Q3344" s="11"/>
    </row>
    <row r="3345" spans="1:30" x14ac:dyDescent="0.25">
      <c r="A3345" s="11" t="s">
        <v>4364</v>
      </c>
      <c r="B3345" s="12" t="s">
        <v>6934</v>
      </c>
      <c r="C3345" s="11">
        <v>100</v>
      </c>
      <c r="D3345" s="11">
        <v>7200</v>
      </c>
      <c r="E3345" s="12" t="s">
        <v>4365</v>
      </c>
      <c r="F3345" s="11" t="s">
        <v>1372</v>
      </c>
      <c r="G3345" s="11" t="s">
        <v>1381</v>
      </c>
      <c r="H3345" s="11" t="s">
        <v>5091</v>
      </c>
      <c r="I3345" s="11" t="s">
        <v>5091</v>
      </c>
      <c r="J3345" s="14">
        <f>VLOOKUP(Table15[[#This Row],[TechRequired]],OldTree!A:B,2,0)</f>
        <v>0</v>
      </c>
      <c r="K3345" s="14"/>
      <c r="L3345" s="14"/>
      <c r="M3345" s="14">
        <v>0</v>
      </c>
      <c r="N3345" s="11" t="e">
        <f>INDEX(TreeLookup!$C$1:$DE$21,MATCH(Table15[[#This Row],[CATEGORY]],TreeLookup!$C$1:$C$21,0),MATCH(Table15[[#This Row],[YEAR]],TreeLookup!$C$1:$DE$1,0))</f>
        <v>#N/A</v>
      </c>
      <c r="O3345" s="11" t="s">
        <v>1903</v>
      </c>
      <c r="P3345" s="13" t="s">
        <v>6842</v>
      </c>
      <c r="Q3345" s="11"/>
    </row>
    <row r="3346" spans="1:30" x14ac:dyDescent="0.25">
      <c r="A3346" s="11" t="s">
        <v>30</v>
      </c>
      <c r="B3346" s="12" t="s">
        <v>8492</v>
      </c>
      <c r="C3346" s="11">
        <v>1600</v>
      </c>
      <c r="D3346" s="11">
        <v>600</v>
      </c>
      <c r="E3346" s="12" t="s">
        <v>4356</v>
      </c>
      <c r="F3346" s="11" t="s">
        <v>1278</v>
      </c>
      <c r="G3346" s="11" t="s">
        <v>1381</v>
      </c>
      <c r="H3346" s="11" t="s">
        <v>5091</v>
      </c>
      <c r="I3346" s="11" t="s">
        <v>5091</v>
      </c>
      <c r="J3346" s="14" t="str">
        <f>VLOOKUP(Table15[[#This Row],[TechRequired]],OldTree!A:B,2,0)</f>
        <v>ORPH</v>
      </c>
      <c r="K3346" s="14"/>
      <c r="L3346" s="14"/>
      <c r="N3346" s="11" t="e">
        <f>INDEX(TreeLookup!$C$1:$DE$21,MATCH(Table15[[#This Row],[CATEGORY]],TreeLookup!$C$1:$C$21,0),MATCH(Table15[[#This Row],[YEAR]],TreeLookup!$C$1:$DE$1,0))</f>
        <v>#N/A</v>
      </c>
      <c r="O3346" s="11" t="s">
        <v>1903</v>
      </c>
      <c r="Q3346" s="11"/>
    </row>
    <row r="3347" spans="1:30" x14ac:dyDescent="0.25">
      <c r="A3347" s="11" t="s">
        <v>4357</v>
      </c>
      <c r="B3347" s="12" t="s">
        <v>6935</v>
      </c>
      <c r="C3347" s="11">
        <v>1600</v>
      </c>
      <c r="D3347" s="11">
        <v>600</v>
      </c>
      <c r="E3347" s="12" t="s">
        <v>4358</v>
      </c>
      <c r="F3347" s="11" t="s">
        <v>1311</v>
      </c>
      <c r="G3347" s="11" t="s">
        <v>1381</v>
      </c>
      <c r="H3347" s="11" t="s">
        <v>5091</v>
      </c>
      <c r="I3347" s="11" t="s">
        <v>5091</v>
      </c>
      <c r="J3347" s="14">
        <f>VLOOKUP(Table15[[#This Row],[TechRequired]],OldTree!A:B,2,0)</f>
        <v>1</v>
      </c>
      <c r="K3347" s="14"/>
      <c r="L3347" s="14"/>
      <c r="M3347" s="14">
        <v>0</v>
      </c>
      <c r="N3347" s="11" t="e">
        <f>INDEX(TreeLookup!$C$1:$DE$21,MATCH(Table15[[#This Row],[CATEGORY]],TreeLookup!$C$1:$C$21,0),MATCH(Table15[[#This Row],[YEAR]],TreeLookup!$C$1:$DE$1,0))</f>
        <v>#N/A</v>
      </c>
      <c r="O3347" s="11" t="s">
        <v>1903</v>
      </c>
      <c r="P3347" s="13" t="s">
        <v>6842</v>
      </c>
      <c r="Q3347" s="11"/>
    </row>
    <row r="3348" spans="1:30" x14ac:dyDescent="0.25">
      <c r="A3348" s="11" t="s">
        <v>26</v>
      </c>
      <c r="B3348" s="12" t="s">
        <v>8493</v>
      </c>
      <c r="C3348" s="11">
        <v>900</v>
      </c>
      <c r="D3348" s="11">
        <v>500</v>
      </c>
      <c r="E3348" s="12" t="s">
        <v>4359</v>
      </c>
      <c r="F3348" s="11" t="s">
        <v>1278</v>
      </c>
      <c r="G3348" s="11" t="s">
        <v>1381</v>
      </c>
      <c r="H3348" s="11" t="s">
        <v>5091</v>
      </c>
      <c r="I3348" s="11" t="s">
        <v>5091</v>
      </c>
      <c r="J3348" s="14" t="str">
        <f>VLOOKUP(Table15[[#This Row],[TechRequired]],OldTree!A:B,2,0)</f>
        <v>ORPH</v>
      </c>
      <c r="K3348" s="14"/>
      <c r="L3348" s="14"/>
      <c r="N3348" s="11" t="e">
        <f>INDEX(TreeLookup!$C$1:$DE$21,MATCH(Table15[[#This Row],[CATEGORY]],TreeLookup!$C$1:$C$21,0),MATCH(Table15[[#This Row],[YEAR]],TreeLookup!$C$1:$DE$1,0))</f>
        <v>#N/A</v>
      </c>
      <c r="O3348" s="11" t="s">
        <v>1903</v>
      </c>
      <c r="Q3348" s="11"/>
    </row>
    <row r="3349" spans="1:30" x14ac:dyDescent="0.25">
      <c r="A3349" s="11" t="s">
        <v>4366</v>
      </c>
      <c r="B3349" s="12" t="s">
        <v>6936</v>
      </c>
      <c r="C3349" s="11">
        <v>100</v>
      </c>
      <c r="D3349" s="11">
        <v>7200</v>
      </c>
      <c r="E3349" s="12" t="s">
        <v>4367</v>
      </c>
      <c r="F3349" s="11" t="s">
        <v>1372</v>
      </c>
      <c r="G3349" s="11" t="s">
        <v>1381</v>
      </c>
      <c r="H3349" s="11" t="s">
        <v>5091</v>
      </c>
      <c r="I3349" s="11" t="s">
        <v>5091</v>
      </c>
      <c r="J3349" s="14">
        <f>VLOOKUP(Table15[[#This Row],[TechRequired]],OldTree!A:B,2,0)</f>
        <v>0</v>
      </c>
      <c r="K3349" s="14"/>
      <c r="L3349" s="14"/>
      <c r="M3349" s="14">
        <v>0</v>
      </c>
      <c r="N3349" s="11" t="e">
        <f>INDEX(TreeLookup!$C$1:$DE$21,MATCH(Table15[[#This Row],[CATEGORY]],TreeLookup!$C$1:$C$21,0),MATCH(Table15[[#This Row],[YEAR]],TreeLookup!$C$1:$DE$1,0))</f>
        <v>#N/A</v>
      </c>
      <c r="O3349" s="11" t="s">
        <v>1903</v>
      </c>
      <c r="P3349" s="13" t="s">
        <v>6842</v>
      </c>
      <c r="Q3349" s="11"/>
    </row>
    <row r="3350" spans="1:30" x14ac:dyDescent="0.25">
      <c r="A3350" s="11" t="s">
        <v>29</v>
      </c>
      <c r="B3350" s="12" t="s">
        <v>8494</v>
      </c>
      <c r="C3350" s="11">
        <v>1600</v>
      </c>
      <c r="D3350" s="11">
        <v>600</v>
      </c>
      <c r="E3350" s="12" t="s">
        <v>4360</v>
      </c>
      <c r="F3350" s="11" t="s">
        <v>1278</v>
      </c>
      <c r="G3350" s="11" t="s">
        <v>1381</v>
      </c>
      <c r="H3350" s="11" t="s">
        <v>5091</v>
      </c>
      <c r="I3350" s="11" t="s">
        <v>5091</v>
      </c>
      <c r="J3350" s="14" t="str">
        <f>VLOOKUP(Table15[[#This Row],[TechRequired]],OldTree!A:B,2,0)</f>
        <v>ORPH</v>
      </c>
      <c r="K3350" s="14"/>
      <c r="L3350" s="14"/>
      <c r="N3350" s="11" t="e">
        <f>INDEX(TreeLookup!$C$1:$DE$21,MATCH(Table15[[#This Row],[CATEGORY]],TreeLookup!$C$1:$C$21,0),MATCH(Table15[[#This Row],[YEAR]],TreeLookup!$C$1:$DE$1,0))</f>
        <v>#N/A</v>
      </c>
      <c r="O3350" s="11" t="s">
        <v>1903</v>
      </c>
      <c r="Q3350" s="11"/>
    </row>
    <row r="3351" spans="1:30" x14ac:dyDescent="0.25">
      <c r="A3351" s="11" t="s">
        <v>31</v>
      </c>
      <c r="B3351" s="12" t="s">
        <v>8495</v>
      </c>
      <c r="C3351" s="11">
        <v>1600</v>
      </c>
      <c r="D3351" s="11">
        <v>600</v>
      </c>
      <c r="E3351" s="12" t="s">
        <v>4361</v>
      </c>
      <c r="F3351" s="11" t="s">
        <v>1278</v>
      </c>
      <c r="G3351" s="11" t="s">
        <v>1381</v>
      </c>
      <c r="H3351" s="11" t="s">
        <v>5091</v>
      </c>
      <c r="I3351" s="11" t="s">
        <v>5091</v>
      </c>
      <c r="J3351" s="14" t="str">
        <f>VLOOKUP(Table15[[#This Row],[TechRequired]],OldTree!A:B,2,0)</f>
        <v>ORPH</v>
      </c>
      <c r="K3351" s="14"/>
      <c r="L3351" s="14"/>
      <c r="N3351" s="11" t="e">
        <f>INDEX(TreeLookup!$C$1:$DE$21,MATCH(Table15[[#This Row],[CATEGORY]],TreeLookup!$C$1:$C$21,0),MATCH(Table15[[#This Row],[YEAR]],TreeLookup!$C$1:$DE$1,0))</f>
        <v>#N/A</v>
      </c>
      <c r="O3351" s="11" t="s">
        <v>1903</v>
      </c>
      <c r="Q3351" s="11"/>
    </row>
    <row r="3352" spans="1:30" x14ac:dyDescent="0.25">
      <c r="A3352" s="11" t="s">
        <v>4362</v>
      </c>
      <c r="B3352" s="12" t="s">
        <v>8496</v>
      </c>
      <c r="C3352" s="11">
        <v>580</v>
      </c>
      <c r="D3352" s="11">
        <v>6000</v>
      </c>
      <c r="E3352" s="12" t="s">
        <v>4363</v>
      </c>
      <c r="F3352" s="11" t="s">
        <v>1289</v>
      </c>
      <c r="G3352" s="11" t="s">
        <v>1381</v>
      </c>
      <c r="H3352" s="11" t="s">
        <v>5091</v>
      </c>
      <c r="I3352" s="11" t="s">
        <v>5091</v>
      </c>
      <c r="J3352" s="14">
        <f>VLOOKUP(Table15[[#This Row],[TechRequired]],OldTree!A:B,2,0)</f>
        <v>7</v>
      </c>
      <c r="K3352" s="14"/>
      <c r="L3352" s="14"/>
      <c r="N3352" s="11" t="e">
        <f>INDEX(TreeLookup!$C$1:$DE$21,MATCH(Table15[[#This Row],[CATEGORY]],TreeLookup!$C$1:$C$21,0),MATCH(Table15[[#This Row],[YEAR]],TreeLookup!$C$1:$DE$1,0))</f>
        <v>#N/A</v>
      </c>
      <c r="O3352" s="11" t="s">
        <v>1903</v>
      </c>
      <c r="Q3352" s="11"/>
    </row>
    <row r="3353" spans="1:30" x14ac:dyDescent="0.25">
      <c r="A3353" s="11" t="s">
        <v>1203</v>
      </c>
      <c r="B3353" s="12" t="s">
        <v>3649</v>
      </c>
      <c r="C3353" s="11">
        <v>10</v>
      </c>
      <c r="D3353" s="11">
        <v>200</v>
      </c>
      <c r="E3353" s="12" t="s">
        <v>3650</v>
      </c>
      <c r="F3353" s="11" t="s">
        <v>1372</v>
      </c>
      <c r="G3353" s="21" t="s">
        <v>11292</v>
      </c>
      <c r="H3353" s="11" t="s">
        <v>1903</v>
      </c>
      <c r="I3353" s="11" t="s">
        <v>1903</v>
      </c>
      <c r="J3353" s="14">
        <f>VLOOKUP(Table15[[#This Row],[TechRequired]],OldTree!A:B,2,0)</f>
        <v>0</v>
      </c>
      <c r="K3353" s="22" t="s">
        <v>6012</v>
      </c>
      <c r="L3353" s="14"/>
      <c r="M3353" s="14">
        <v>0</v>
      </c>
      <c r="N3353" s="11" t="str">
        <f>INDEX(TreeLookup!$C$1:$DE$21,MATCH(Table15[[#This Row],[CATEGORY]],TreeLookup!$C$1:$C$21,0),MATCH(Table15[[#This Row],[YEAR]],TreeLookup!$C$1:$DE$1,0))</f>
        <v>start</v>
      </c>
      <c r="P3353" s="13" t="s">
        <v>6843</v>
      </c>
      <c r="Q3353" s="11"/>
      <c r="S3353" s="11">
        <v>0</v>
      </c>
      <c r="W3353" s="15"/>
    </row>
    <row r="3354" spans="1:30" x14ac:dyDescent="0.25">
      <c r="A3354" s="11" t="s">
        <v>9661</v>
      </c>
      <c r="B3354" s="12" t="s">
        <v>9662</v>
      </c>
      <c r="E3354" s="12" t="s">
        <v>9663</v>
      </c>
      <c r="F3354" s="21" t="s">
        <v>1329</v>
      </c>
      <c r="G3354" s="21" t="s">
        <v>9621</v>
      </c>
      <c r="H3354" s="21" t="s">
        <v>1903</v>
      </c>
      <c r="J3354" s="16">
        <f>VLOOKUP(Table15[[#This Row],[TechRequired]],OldTree!A:B,2,0)</f>
        <v>4</v>
      </c>
      <c r="K3354" s="38" t="s">
        <v>6012</v>
      </c>
      <c r="L3354" s="23" t="s">
        <v>8646</v>
      </c>
      <c r="N3354" s="17" t="str">
        <f>INDEX(TreeLookup!$C$1:$DE$21,MATCH(Table15[[#This Row],[CATEGORY]],TreeLookup!$C$1:$C$21,0),MATCH(Table15[[#This Row],[YEAR]],TreeLookup!$C$1:$DE$1,0))</f>
        <v>materialsScienceSatellite</v>
      </c>
      <c r="O3354" s="21" t="s">
        <v>1903</v>
      </c>
      <c r="Q3354" s="24" t="s">
        <v>9664</v>
      </c>
      <c r="R3354" s="21" t="s">
        <v>6190</v>
      </c>
      <c r="S3354" s="11">
        <v>1959</v>
      </c>
    </row>
    <row r="3355" spans="1:30" x14ac:dyDescent="0.25">
      <c r="A3355" s="11" t="s">
        <v>9655</v>
      </c>
      <c r="B3355" s="12" t="s">
        <v>9656</v>
      </c>
      <c r="E3355" s="12" t="s">
        <v>9657</v>
      </c>
      <c r="F3355" s="11" t="s">
        <v>1329</v>
      </c>
      <c r="G3355" s="21" t="s">
        <v>9621</v>
      </c>
      <c r="H3355" s="21" t="s">
        <v>1903</v>
      </c>
      <c r="J3355" s="16">
        <f>VLOOKUP(Table15[[#This Row],[TechRequired]],OldTree!A:B,2,0)</f>
        <v>4</v>
      </c>
      <c r="K3355" s="38" t="s">
        <v>6012</v>
      </c>
      <c r="L3355" s="23" t="s">
        <v>8646</v>
      </c>
      <c r="N3355" s="17" t="str">
        <f>INDEX(TreeLookup!$C$1:$DE$21,MATCH(Table15[[#This Row],[CATEGORY]],TreeLookup!$C$1:$C$21,0),MATCH(Table15[[#This Row],[YEAR]],TreeLookup!$C$1:$DE$1,0))</f>
        <v>materialsScienceAdvCapsules</v>
      </c>
      <c r="O3355" s="21" t="s">
        <v>1903</v>
      </c>
      <c r="Q3355" s="24" t="s">
        <v>9721</v>
      </c>
      <c r="S3355" s="11">
        <v>1965</v>
      </c>
    </row>
    <row r="3356" spans="1:30" x14ac:dyDescent="0.25">
      <c r="A3356" s="11" t="s">
        <v>226</v>
      </c>
      <c r="B3356" s="12" t="s">
        <v>5640</v>
      </c>
      <c r="C3356" s="11">
        <v>100</v>
      </c>
      <c r="D3356" s="11">
        <v>2500</v>
      </c>
      <c r="E3356" s="12" t="s">
        <v>5641</v>
      </c>
      <c r="F3356" s="11" t="s">
        <v>1298</v>
      </c>
      <c r="G3356" s="11" t="s">
        <v>1380</v>
      </c>
      <c r="H3356" s="11" t="s">
        <v>1903</v>
      </c>
      <c r="I3356" s="11" t="s">
        <v>1903</v>
      </c>
      <c r="J3356" s="14">
        <f>VLOOKUP(Table15[[#This Row],[TechRequired]],OldTree!A:B,2,0)</f>
        <v>1.5</v>
      </c>
      <c r="K3356" s="22" t="s">
        <v>8944</v>
      </c>
      <c r="L3356" s="14" t="s">
        <v>6808</v>
      </c>
      <c r="N3356" s="11" t="str">
        <f>INDEX(TreeLookup!$C$1:$DE$21,MATCH(Table15[[#This Row],[CATEGORY]],TreeLookup!$C$1:$C$21,0),MATCH(Table15[[#This Row],[YEAR]],TreeLookup!$C$1:$DE$1,0))</f>
        <v>earlyAvionics</v>
      </c>
      <c r="P3356" s="13" t="s">
        <v>6843</v>
      </c>
      <c r="Q3356" s="11" t="s">
        <v>6582</v>
      </c>
      <c r="S3356" s="11">
        <v>1958</v>
      </c>
      <c r="W3356" s="15"/>
      <c r="Z3356" s="11" t="s">
        <v>11286</v>
      </c>
    </row>
    <row r="3357" spans="1:30" x14ac:dyDescent="0.25">
      <c r="A3357" s="11" t="s">
        <v>9643</v>
      </c>
      <c r="B3357" s="12" t="s">
        <v>9644</v>
      </c>
      <c r="E3357" s="12" t="s">
        <v>9645</v>
      </c>
      <c r="F3357" s="11" t="s">
        <v>1329</v>
      </c>
      <c r="G3357" s="21" t="s">
        <v>9621</v>
      </c>
      <c r="H3357" s="21" t="s">
        <v>1903</v>
      </c>
      <c r="J3357" s="16">
        <f>VLOOKUP(Table15[[#This Row],[TechRequired]],OldTree!A:B,2,0)</f>
        <v>4</v>
      </c>
      <c r="K3357" s="38" t="s">
        <v>6012</v>
      </c>
      <c r="L3357" s="23" t="s">
        <v>8646</v>
      </c>
      <c r="N3357" s="17" t="str">
        <f>INDEX(TreeLookup!$C$1:$DE$21,MATCH(Table15[[#This Row],[CATEGORY]],TreeLookup!$C$1:$C$21,0),MATCH(Table15[[#This Row],[YEAR]],TreeLookup!$C$1:$DE$1,0))</f>
        <v>materialsScienceAdvCapsules</v>
      </c>
      <c r="O3357" s="21" t="s">
        <v>1903</v>
      </c>
      <c r="Q3357" s="24" t="s">
        <v>9628</v>
      </c>
      <c r="S3357" s="11">
        <v>1966</v>
      </c>
    </row>
    <row r="3358" spans="1:30" x14ac:dyDescent="0.25">
      <c r="A3358" s="11" t="s">
        <v>109</v>
      </c>
      <c r="B3358" s="12" t="s">
        <v>5642</v>
      </c>
      <c r="C3358" s="11">
        <v>200</v>
      </c>
      <c r="D3358" s="11">
        <v>5000</v>
      </c>
      <c r="E3358" s="12" t="s">
        <v>5643</v>
      </c>
      <c r="F3358" s="11" t="s">
        <v>1284</v>
      </c>
      <c r="G3358" s="11" t="s">
        <v>1380</v>
      </c>
      <c r="H3358" s="11" t="s">
        <v>1903</v>
      </c>
      <c r="I3358" s="11" t="s">
        <v>1903</v>
      </c>
      <c r="J3358" s="14">
        <f>VLOOKUP(Table15[[#This Row],[TechRequired]],OldTree!A:B,2,0)</f>
        <v>4</v>
      </c>
      <c r="K3358" s="22" t="s">
        <v>8944</v>
      </c>
      <c r="L3358" s="14" t="s">
        <v>6808</v>
      </c>
      <c r="N3358" s="11" t="str">
        <f>INDEX(TreeLookup!$C$1:$DE$21,MATCH(Table15[[#This Row],[CATEGORY]],TreeLookup!$C$1:$C$21,0),MATCH(Table15[[#This Row],[YEAR]],TreeLookup!$C$1:$DE$1,0))</f>
        <v>basicAvionics</v>
      </c>
      <c r="P3358" s="13" t="s">
        <v>6843</v>
      </c>
      <c r="Q3358" s="11" t="s">
        <v>6740</v>
      </c>
      <c r="S3358" s="11">
        <v>1960</v>
      </c>
      <c r="W3358" s="15"/>
      <c r="Z3358" s="11" t="s">
        <v>11286</v>
      </c>
    </row>
    <row r="3359" spans="1:30" x14ac:dyDescent="0.25">
      <c r="A3359" s="11" t="s">
        <v>9729</v>
      </c>
      <c r="B3359" s="12" t="s">
        <v>9730</v>
      </c>
      <c r="C3359" s="11">
        <v>650</v>
      </c>
      <c r="D3359" s="11">
        <v>13000</v>
      </c>
      <c r="G3359" s="21" t="s">
        <v>11291</v>
      </c>
      <c r="H3359" s="21" t="s">
        <v>1903</v>
      </c>
      <c r="I3359" s="21" t="s">
        <v>1903</v>
      </c>
      <c r="J3359" s="16" t="e">
        <f>VLOOKUP(Table15[[#This Row],[TechRequired]],OldTree!A:B,2,0)</f>
        <v>#N/A</v>
      </c>
      <c r="K3359" s="38" t="s">
        <v>8945</v>
      </c>
      <c r="L3359" s="16"/>
      <c r="N3359" s="17" t="str">
        <f>INDEX(TreeLookup!$C$1:$DE$21,MATCH(Table15[[#This Row],[CATEGORY]],TreeLookup!$C$1:$C$21,0),MATCH(Table15[[#This Row],[YEAR]],TreeLookup!$C$1:$DE$1,0))</f>
        <v>orbitalRocketry1956</v>
      </c>
      <c r="P3359" s="25" t="s">
        <v>6843</v>
      </c>
      <c r="Q3359" s="24" t="s">
        <v>6050</v>
      </c>
      <c r="R3359" s="21" t="s">
        <v>6217</v>
      </c>
      <c r="S3359" s="11">
        <v>1956</v>
      </c>
      <c r="Y3359" s="11" t="s">
        <v>11045</v>
      </c>
      <c r="AD3359" s="11" t="s">
        <v>11286</v>
      </c>
    </row>
    <row r="3360" spans="1:30" x14ac:dyDescent="0.25">
      <c r="A3360" s="11" t="s">
        <v>2857</v>
      </c>
      <c r="B3360" s="12" t="s">
        <v>6982</v>
      </c>
      <c r="C3360" s="11">
        <v>140</v>
      </c>
      <c r="D3360" s="11">
        <v>2800</v>
      </c>
      <c r="E3360" s="12" t="s">
        <v>10032</v>
      </c>
      <c r="F3360" s="11" t="s">
        <v>1324</v>
      </c>
      <c r="G3360" s="11" t="s">
        <v>1912</v>
      </c>
      <c r="H3360" s="11" t="s">
        <v>1903</v>
      </c>
      <c r="I3360" s="11" t="s">
        <v>5091</v>
      </c>
      <c r="J3360" s="14">
        <f>VLOOKUP(Table15[[#This Row],[TechRequired]],OldTree!A:B,2,0)</f>
        <v>2</v>
      </c>
      <c r="K3360" s="22" t="s">
        <v>6012</v>
      </c>
      <c r="L3360" s="14" t="s">
        <v>8671</v>
      </c>
      <c r="N3360" s="11" t="str">
        <f>INDEX(TreeLookup!$C$1:$DE$21,MATCH(Table15[[#This Row],[CATEGORY]],TreeLookup!$C$1:$C$21,0),MATCH(Table15[[#This Row],[YEAR]],TreeLookup!$C$1:$DE$1,0))</f>
        <v>materialsScienceSatellite</v>
      </c>
      <c r="P3360" s="13" t="s">
        <v>6842</v>
      </c>
      <c r="Q3360" s="11" t="s">
        <v>6582</v>
      </c>
      <c r="S3360" s="11">
        <v>1958</v>
      </c>
      <c r="W3360" s="15"/>
    </row>
    <row r="3361" spans="1:31" x14ac:dyDescent="0.25">
      <c r="A3361" s="11" t="s">
        <v>2858</v>
      </c>
      <c r="B3361" s="12" t="s">
        <v>6983</v>
      </c>
      <c r="C3361" s="11">
        <v>140</v>
      </c>
      <c r="D3361" s="11">
        <v>2800</v>
      </c>
      <c r="E3361" s="12" t="s">
        <v>10032</v>
      </c>
      <c r="F3361" s="11" t="s">
        <v>1324</v>
      </c>
      <c r="G3361" s="11" t="s">
        <v>1912</v>
      </c>
      <c r="H3361" s="11" t="s">
        <v>1903</v>
      </c>
      <c r="I3361" s="11" t="s">
        <v>5091</v>
      </c>
      <c r="J3361" s="14">
        <f>VLOOKUP(Table15[[#This Row],[TechRequired]],OldTree!A:B,2,0)</f>
        <v>2</v>
      </c>
      <c r="K3361" s="22" t="s">
        <v>6012</v>
      </c>
      <c r="L3361" s="14" t="s">
        <v>8671</v>
      </c>
      <c r="N3361" s="11" t="str">
        <f>INDEX(TreeLookup!$C$1:$DE$21,MATCH(Table15[[#This Row],[CATEGORY]],TreeLookup!$C$1:$C$21,0),MATCH(Table15[[#This Row],[YEAR]],TreeLookup!$C$1:$DE$1,0))</f>
        <v>materialsScienceSatellite</v>
      </c>
      <c r="P3361" s="13" t="s">
        <v>6842</v>
      </c>
      <c r="Q3361" s="11" t="s">
        <v>6582</v>
      </c>
      <c r="S3361" s="11">
        <v>1958</v>
      </c>
      <c r="W3361" s="15"/>
    </row>
    <row r="3362" spans="1:31" x14ac:dyDescent="0.25">
      <c r="A3362" s="11" t="s">
        <v>2859</v>
      </c>
      <c r="B3362" s="12" t="s">
        <v>6984</v>
      </c>
      <c r="C3362" s="11">
        <v>140</v>
      </c>
      <c r="D3362" s="11">
        <v>2800</v>
      </c>
      <c r="E3362" s="12" t="s">
        <v>10032</v>
      </c>
      <c r="F3362" s="11" t="s">
        <v>1324</v>
      </c>
      <c r="G3362" s="11" t="s">
        <v>1912</v>
      </c>
      <c r="H3362" s="11" t="s">
        <v>1903</v>
      </c>
      <c r="I3362" s="11" t="s">
        <v>5091</v>
      </c>
      <c r="J3362" s="14">
        <f>VLOOKUP(Table15[[#This Row],[TechRequired]],OldTree!A:B,2,0)</f>
        <v>2</v>
      </c>
      <c r="K3362" s="22" t="s">
        <v>6012</v>
      </c>
      <c r="L3362" s="14" t="s">
        <v>8671</v>
      </c>
      <c r="N3362" s="11" t="str">
        <f>INDEX(TreeLookup!$C$1:$DE$21,MATCH(Table15[[#This Row],[CATEGORY]],TreeLookup!$C$1:$C$21,0),MATCH(Table15[[#This Row],[YEAR]],TreeLookup!$C$1:$DE$1,0))</f>
        <v>materialsScienceSatellite</v>
      </c>
      <c r="P3362" s="13" t="s">
        <v>6842</v>
      </c>
      <c r="Q3362" s="11" t="s">
        <v>6582</v>
      </c>
      <c r="S3362" s="11">
        <v>1958</v>
      </c>
      <c r="W3362" s="15"/>
    </row>
    <row r="3363" spans="1:31" x14ac:dyDescent="0.25">
      <c r="A3363" s="11" t="s">
        <v>2860</v>
      </c>
      <c r="B3363" s="12" t="s">
        <v>6985</v>
      </c>
      <c r="C3363" s="11">
        <v>140</v>
      </c>
      <c r="D3363" s="11">
        <v>2800</v>
      </c>
      <c r="E3363" s="12" t="s">
        <v>10032</v>
      </c>
      <c r="F3363" s="11" t="s">
        <v>1324</v>
      </c>
      <c r="G3363" s="11" t="s">
        <v>1912</v>
      </c>
      <c r="H3363" s="11" t="s">
        <v>1903</v>
      </c>
      <c r="I3363" s="11" t="s">
        <v>5091</v>
      </c>
      <c r="J3363" s="14">
        <f>VLOOKUP(Table15[[#This Row],[TechRequired]],OldTree!A:B,2,0)</f>
        <v>2</v>
      </c>
      <c r="K3363" s="22" t="s">
        <v>6012</v>
      </c>
      <c r="L3363" s="14" t="s">
        <v>8671</v>
      </c>
      <c r="N3363" s="11" t="str">
        <f>INDEX(TreeLookup!$C$1:$DE$21,MATCH(Table15[[#This Row],[CATEGORY]],TreeLookup!$C$1:$C$21,0),MATCH(Table15[[#This Row],[YEAR]],TreeLookup!$C$1:$DE$1,0))</f>
        <v>materialsScienceSatellite</v>
      </c>
      <c r="P3363" s="13" t="s">
        <v>6842</v>
      </c>
      <c r="Q3363" s="11" t="s">
        <v>6582</v>
      </c>
      <c r="S3363" s="11">
        <v>1958</v>
      </c>
      <c r="W3363" s="15"/>
    </row>
    <row r="3364" spans="1:31" x14ac:dyDescent="0.25">
      <c r="A3364" s="11" t="s">
        <v>2873</v>
      </c>
      <c r="B3364" s="12" t="s">
        <v>6986</v>
      </c>
      <c r="C3364" s="11">
        <v>25</v>
      </c>
      <c r="D3364" s="11">
        <v>0</v>
      </c>
      <c r="E3364" s="12" t="s">
        <v>10038</v>
      </c>
      <c r="F3364" s="11" t="s">
        <v>1372</v>
      </c>
      <c r="G3364" s="11" t="s">
        <v>1912</v>
      </c>
      <c r="H3364" s="11" t="s">
        <v>1903</v>
      </c>
      <c r="I3364" s="11" t="s">
        <v>5091</v>
      </c>
      <c r="J3364" s="14">
        <f>VLOOKUP(Table15[[#This Row],[TechRequired]],OldTree!A:B,2,0)</f>
        <v>0</v>
      </c>
      <c r="K3364" s="22" t="s">
        <v>6812</v>
      </c>
      <c r="L3364" s="14" t="s">
        <v>6820</v>
      </c>
      <c r="M3364" s="14">
        <v>2</v>
      </c>
      <c r="N3364" s="11" t="str">
        <f>INDEX(TreeLookup!$C$1:$DE$21,MATCH(Table15[[#This Row],[CATEGORY]],TreeLookup!$C$1:$C$21,0),MATCH(Table15[[#This Row],[YEAR]],TreeLookup!$C$1:$DE$1,0))</f>
        <v>orbitalRocketry1956</v>
      </c>
      <c r="P3364" s="13" t="s">
        <v>6842</v>
      </c>
      <c r="Q3364" s="11" t="s">
        <v>6582</v>
      </c>
      <c r="S3364" s="11">
        <v>1958</v>
      </c>
      <c r="W3364" s="15"/>
    </row>
    <row r="3365" spans="1:31" x14ac:dyDescent="0.25">
      <c r="A3365" s="11" t="s">
        <v>2850</v>
      </c>
      <c r="B3365" s="12" t="s">
        <v>6987</v>
      </c>
      <c r="C3365" s="11">
        <v>200</v>
      </c>
      <c r="D3365" s="11">
        <v>500</v>
      </c>
      <c r="E3365" s="12" t="s">
        <v>10037</v>
      </c>
      <c r="F3365" s="11" t="s">
        <v>1324</v>
      </c>
      <c r="G3365" s="11" t="s">
        <v>1912</v>
      </c>
      <c r="H3365" s="11" t="s">
        <v>1903</v>
      </c>
      <c r="I3365" s="11" t="s">
        <v>5091</v>
      </c>
      <c r="J3365" s="14">
        <f>VLOOKUP(Table15[[#This Row],[TechRequired]],OldTree!A:B,2,0)</f>
        <v>2</v>
      </c>
      <c r="K3365" s="22" t="s">
        <v>6012</v>
      </c>
      <c r="L3365" s="14" t="s">
        <v>8870</v>
      </c>
      <c r="M3365" s="14">
        <v>2</v>
      </c>
      <c r="N3365" s="11" t="str">
        <f>INDEX(TreeLookup!$C$1:$DE$21,MATCH(Table15[[#This Row],[CATEGORY]],TreeLookup!$C$1:$C$21,0),MATCH(Table15[[#This Row],[YEAR]],TreeLookup!$C$1:$DE$1,0))</f>
        <v>materialsScienceSatellite</v>
      </c>
      <c r="P3365" s="13" t="s">
        <v>6842</v>
      </c>
      <c r="Q3365" s="11" t="s">
        <v>6582</v>
      </c>
      <c r="S3365" s="11">
        <v>1958</v>
      </c>
      <c r="W3365" s="15"/>
    </row>
    <row r="3366" spans="1:31" x14ac:dyDescent="0.25">
      <c r="A3366" s="11" t="s">
        <v>2840</v>
      </c>
      <c r="B3366" s="12" t="s">
        <v>6988</v>
      </c>
      <c r="C3366" s="11">
        <v>200</v>
      </c>
      <c r="D3366" s="11">
        <v>500</v>
      </c>
      <c r="E3366" s="12" t="s">
        <v>10033</v>
      </c>
      <c r="F3366" s="11" t="s">
        <v>1324</v>
      </c>
      <c r="G3366" s="11" t="s">
        <v>1912</v>
      </c>
      <c r="H3366" s="11" t="s">
        <v>1903</v>
      </c>
      <c r="I3366" s="11" t="s">
        <v>5091</v>
      </c>
      <c r="J3366" s="14">
        <f>VLOOKUP(Table15[[#This Row],[TechRequired]],OldTree!A:B,2,0)</f>
        <v>2</v>
      </c>
      <c r="K3366" s="22" t="s">
        <v>6012</v>
      </c>
      <c r="L3366" s="14" t="s">
        <v>8868</v>
      </c>
      <c r="N3366" s="11" t="str">
        <f>INDEX(TreeLookup!$C$1:$DE$21,MATCH(Table15[[#This Row],[CATEGORY]],TreeLookup!$C$1:$C$21,0),MATCH(Table15[[#This Row],[YEAR]],TreeLookup!$C$1:$DE$1,0))</f>
        <v>materialsScienceSatellite</v>
      </c>
      <c r="P3366" s="13" t="s">
        <v>6842</v>
      </c>
      <c r="Q3366" s="11" t="s">
        <v>6582</v>
      </c>
      <c r="S3366" s="11">
        <v>1958</v>
      </c>
      <c r="W3366" s="15"/>
    </row>
    <row r="3367" spans="1:31" x14ac:dyDescent="0.25">
      <c r="A3367" s="11" t="s">
        <v>2842</v>
      </c>
      <c r="B3367" s="12" t="s">
        <v>6989</v>
      </c>
      <c r="C3367" s="11">
        <v>200</v>
      </c>
      <c r="D3367" s="11">
        <v>500</v>
      </c>
      <c r="E3367" s="12" t="s">
        <v>10034</v>
      </c>
      <c r="F3367" s="11" t="s">
        <v>1324</v>
      </c>
      <c r="G3367" s="11" t="s">
        <v>1912</v>
      </c>
      <c r="H3367" s="11" t="s">
        <v>1903</v>
      </c>
      <c r="I3367" s="11" t="s">
        <v>5091</v>
      </c>
      <c r="J3367" s="14">
        <f>VLOOKUP(Table15[[#This Row],[TechRequired]],OldTree!A:B,2,0)</f>
        <v>2</v>
      </c>
      <c r="K3367" s="22" t="s">
        <v>6012</v>
      </c>
      <c r="L3367" s="14" t="s">
        <v>8868</v>
      </c>
      <c r="N3367" s="11" t="str">
        <f>INDEX(TreeLookup!$C$1:$DE$21,MATCH(Table15[[#This Row],[CATEGORY]],TreeLookup!$C$1:$C$21,0),MATCH(Table15[[#This Row],[YEAR]],TreeLookup!$C$1:$DE$1,0))</f>
        <v>materialsScienceSatellite</v>
      </c>
      <c r="P3367" s="13" t="s">
        <v>6842</v>
      </c>
      <c r="Q3367" s="11" t="s">
        <v>6582</v>
      </c>
      <c r="S3367" s="11">
        <v>1958</v>
      </c>
      <c r="W3367" s="15"/>
    </row>
    <row r="3368" spans="1:31" x14ac:dyDescent="0.25">
      <c r="A3368" s="11" t="s">
        <v>2863</v>
      </c>
      <c r="B3368" s="12" t="s">
        <v>6990</v>
      </c>
      <c r="C3368" s="11">
        <v>200</v>
      </c>
      <c r="D3368" s="11">
        <v>500</v>
      </c>
      <c r="E3368" s="12" t="s">
        <v>10036</v>
      </c>
      <c r="F3368" s="11" t="s">
        <v>1324</v>
      </c>
      <c r="G3368" s="11" t="s">
        <v>1912</v>
      </c>
      <c r="H3368" s="11" t="s">
        <v>1903</v>
      </c>
      <c r="I3368" s="11" t="s">
        <v>5091</v>
      </c>
      <c r="J3368" s="14">
        <f>VLOOKUP(Table15[[#This Row],[TechRequired]],OldTree!A:B,2,0)</f>
        <v>2</v>
      </c>
      <c r="K3368" s="22" t="s">
        <v>6012</v>
      </c>
      <c r="L3368" s="14" t="s">
        <v>8649</v>
      </c>
      <c r="N3368" s="11" t="str">
        <f>INDEX(TreeLookup!$C$1:$DE$21,MATCH(Table15[[#This Row],[CATEGORY]],TreeLookup!$C$1:$C$21,0),MATCH(Table15[[#This Row],[YEAR]],TreeLookup!$C$1:$DE$1,0))</f>
        <v>materialsScienceSatellite</v>
      </c>
      <c r="P3368" s="13" t="s">
        <v>6842</v>
      </c>
      <c r="Q3368" s="11" t="s">
        <v>6582</v>
      </c>
      <c r="S3368" s="11">
        <v>1958</v>
      </c>
      <c r="W3368" s="15"/>
    </row>
    <row r="3369" spans="1:31" x14ac:dyDescent="0.25">
      <c r="A3369" s="11" t="s">
        <v>2865</v>
      </c>
      <c r="B3369" s="12" t="s">
        <v>7076</v>
      </c>
      <c r="C3369" s="11">
        <v>200</v>
      </c>
      <c r="D3369" s="11">
        <v>500</v>
      </c>
      <c r="E3369" s="12" t="s">
        <v>10152</v>
      </c>
      <c r="F3369" s="11" t="s">
        <v>1324</v>
      </c>
      <c r="G3369" s="11" t="s">
        <v>1912</v>
      </c>
      <c r="H3369" s="11" t="s">
        <v>1903</v>
      </c>
      <c r="I3369" s="11" t="s">
        <v>5091</v>
      </c>
      <c r="J3369" s="14">
        <f>VLOOKUP(Table15[[#This Row],[TechRequired]],OldTree!A:B,2,0)</f>
        <v>2</v>
      </c>
      <c r="K3369" s="22" t="s">
        <v>6012</v>
      </c>
      <c r="L3369" s="14" t="s">
        <v>8649</v>
      </c>
      <c r="N3369" s="11" t="str">
        <f>INDEX(TreeLookup!$C$1:$DE$21,MATCH(Table15[[#This Row],[CATEGORY]],TreeLookup!$C$1:$C$21,0),MATCH(Table15[[#This Row],[YEAR]],TreeLookup!$C$1:$DE$1,0))</f>
        <v>materialsScienceAdvCapsules</v>
      </c>
      <c r="P3369" s="13" t="s">
        <v>6842</v>
      </c>
      <c r="Q3369" s="11" t="s">
        <v>6702</v>
      </c>
      <c r="S3369" s="11">
        <v>1965</v>
      </c>
      <c r="W3369" s="15"/>
    </row>
    <row r="3370" spans="1:31" x14ac:dyDescent="0.25">
      <c r="A3370" s="11" t="s">
        <v>2864</v>
      </c>
      <c r="B3370" s="12" t="s">
        <v>7028</v>
      </c>
      <c r="C3370" s="11">
        <v>200</v>
      </c>
      <c r="D3370" s="11">
        <v>500</v>
      </c>
      <c r="E3370" s="12" t="s">
        <v>10075</v>
      </c>
      <c r="F3370" s="11" t="s">
        <v>1324</v>
      </c>
      <c r="G3370" s="11" t="s">
        <v>1912</v>
      </c>
      <c r="H3370" s="11" t="s">
        <v>1903</v>
      </c>
      <c r="I3370" s="11" t="s">
        <v>5091</v>
      </c>
      <c r="J3370" s="14">
        <f>VLOOKUP(Table15[[#This Row],[TechRequired]],OldTree!A:B,2,0)</f>
        <v>2</v>
      </c>
      <c r="K3370" s="22" t="s">
        <v>6012</v>
      </c>
      <c r="L3370" s="14" t="s">
        <v>8649</v>
      </c>
      <c r="N3370" s="11" t="str">
        <f>INDEX(TreeLookup!$C$1:$DE$21,MATCH(Table15[[#This Row],[CATEGORY]],TreeLookup!$C$1:$C$21,0),MATCH(Table15[[#This Row],[YEAR]],TreeLookup!$C$1:$DE$1,0))</f>
        <v>materialsScienceHuman</v>
      </c>
      <c r="P3370" s="13" t="s">
        <v>6842</v>
      </c>
      <c r="Q3370" s="11" t="s">
        <v>6703</v>
      </c>
      <c r="S3370" s="11">
        <v>1961</v>
      </c>
      <c r="W3370" s="15"/>
    </row>
    <row r="3371" spans="1:31" x14ac:dyDescent="0.25">
      <c r="A3371" s="11" t="s">
        <v>2851</v>
      </c>
      <c r="B3371" s="12" t="s">
        <v>7029</v>
      </c>
      <c r="C3371" s="11">
        <v>140</v>
      </c>
      <c r="D3371" s="11">
        <v>2800</v>
      </c>
      <c r="E3371" s="12" t="s">
        <v>10074</v>
      </c>
      <c r="F3371" s="11" t="s">
        <v>1324</v>
      </c>
      <c r="G3371" s="11" t="s">
        <v>1912</v>
      </c>
      <c r="H3371" s="11" t="s">
        <v>1903</v>
      </c>
      <c r="I3371" s="11" t="s">
        <v>5091</v>
      </c>
      <c r="J3371" s="14">
        <f>VLOOKUP(Table15[[#This Row],[TechRequired]],OldTree!A:B,2,0)</f>
        <v>2</v>
      </c>
      <c r="K3371" s="22" t="s">
        <v>6012</v>
      </c>
      <c r="L3371" s="14" t="s">
        <v>8671</v>
      </c>
      <c r="N3371" s="11" t="str">
        <f>INDEX(TreeLookup!$C$1:$DE$21,MATCH(Table15[[#This Row],[CATEGORY]],TreeLookup!$C$1:$C$21,0),MATCH(Table15[[#This Row],[YEAR]],TreeLookup!$C$1:$DE$1,0))</f>
        <v>materialsScienceHuman</v>
      </c>
      <c r="P3371" s="13" t="s">
        <v>6842</v>
      </c>
      <c r="Q3371" s="11" t="s">
        <v>6703</v>
      </c>
      <c r="S3371" s="11">
        <v>1961</v>
      </c>
      <c r="W3371" s="15"/>
    </row>
    <row r="3372" spans="1:31" x14ac:dyDescent="0.25">
      <c r="A3372" s="11" t="s">
        <v>2852</v>
      </c>
      <c r="B3372" s="12" t="s">
        <v>7030</v>
      </c>
      <c r="C3372" s="11">
        <v>140</v>
      </c>
      <c r="D3372" s="11">
        <v>2800</v>
      </c>
      <c r="E3372" s="12" t="s">
        <v>10074</v>
      </c>
      <c r="F3372" s="11" t="s">
        <v>1324</v>
      </c>
      <c r="G3372" s="11" t="s">
        <v>1912</v>
      </c>
      <c r="H3372" s="11" t="s">
        <v>1903</v>
      </c>
      <c r="I3372" s="11" t="s">
        <v>5091</v>
      </c>
      <c r="J3372" s="14">
        <f>VLOOKUP(Table15[[#This Row],[TechRequired]],OldTree!A:B,2,0)</f>
        <v>2</v>
      </c>
      <c r="K3372" s="22" t="s">
        <v>6012</v>
      </c>
      <c r="L3372" s="14" t="s">
        <v>8671</v>
      </c>
      <c r="N3372" s="11" t="str">
        <f>INDEX(TreeLookup!$C$1:$DE$21,MATCH(Table15[[#This Row],[CATEGORY]],TreeLookup!$C$1:$C$21,0),MATCH(Table15[[#This Row],[YEAR]],TreeLookup!$C$1:$DE$1,0))</f>
        <v>materialsScienceHuman</v>
      </c>
      <c r="P3372" s="13" t="s">
        <v>6842</v>
      </c>
      <c r="Q3372" s="11" t="s">
        <v>6703</v>
      </c>
      <c r="S3372" s="11">
        <v>1961</v>
      </c>
      <c r="W3372" s="15"/>
    </row>
    <row r="3373" spans="1:31" x14ac:dyDescent="0.25">
      <c r="A3373" s="11" t="s">
        <v>8769</v>
      </c>
      <c r="B3373" s="12" t="s">
        <v>8821</v>
      </c>
      <c r="C3373" s="11">
        <v>25</v>
      </c>
      <c r="D3373" s="11">
        <v>9800</v>
      </c>
      <c r="E3373" s="12" t="s">
        <v>9999</v>
      </c>
      <c r="F3373" s="11" t="s">
        <v>1355</v>
      </c>
      <c r="G3373" s="11" t="s">
        <v>8708</v>
      </c>
      <c r="H3373" s="11" t="s">
        <v>1903</v>
      </c>
      <c r="I3373" s="11" t="s">
        <v>5091</v>
      </c>
      <c r="J3373" s="16">
        <f>VLOOKUP(Table15[[#This Row],[TechRequired]],OldTree!A:B,2,0)</f>
        <v>5</v>
      </c>
      <c r="K3373" s="22" t="s">
        <v>6012</v>
      </c>
      <c r="L3373" s="16" t="s">
        <v>8868</v>
      </c>
      <c r="N3373" s="17" t="str">
        <f>INDEX(TreeLookup!$C$1:$DE$21,MATCH(Table15[[#This Row],[CATEGORY]],TreeLookup!$C$1:$C$21,0),MATCH(Table15[[#This Row],[YEAR]],TreeLookup!$C$1:$DE$1,0))</f>
        <v>materialsScienceSatellite</v>
      </c>
      <c r="P3373" s="13" t="s">
        <v>6842</v>
      </c>
      <c r="S3373" s="11">
        <v>1956</v>
      </c>
      <c r="W3373" s="15"/>
    </row>
    <row r="3374" spans="1:31" x14ac:dyDescent="0.25">
      <c r="A3374" s="11" t="s">
        <v>1075</v>
      </c>
      <c r="B3374" s="12" t="s">
        <v>5548</v>
      </c>
      <c r="C3374" s="11">
        <v>1</v>
      </c>
      <c r="D3374" s="11">
        <v>2</v>
      </c>
      <c r="E3374" s="12" t="s">
        <v>5549</v>
      </c>
      <c r="F3374" s="11" t="s">
        <v>1372</v>
      </c>
      <c r="G3374" s="11" t="s">
        <v>5508</v>
      </c>
      <c r="H3374" s="11" t="s">
        <v>1903</v>
      </c>
      <c r="I3374" s="11" t="s">
        <v>1903</v>
      </c>
      <c r="J3374" s="14">
        <f>VLOOKUP(Table15[[#This Row],[TechRequired]],OldTree!A:B,2,0)</f>
        <v>0</v>
      </c>
      <c r="K3374" s="22" t="s">
        <v>6012</v>
      </c>
      <c r="L3374" s="22" t="s">
        <v>9146</v>
      </c>
      <c r="M3374" s="14">
        <v>0</v>
      </c>
      <c r="N3374" s="11" t="str">
        <f>INDEX(TreeLookup!$C$1:$DE$21,MATCH(Table15[[#This Row],[CATEGORY]],TreeLookup!$C$1:$C$21,0),MATCH(Table15[[#This Row],[YEAR]],TreeLookup!$C$1:$DE$1,0))</f>
        <v>start</v>
      </c>
      <c r="P3374" s="13" t="s">
        <v>6843</v>
      </c>
      <c r="Q3374" s="11"/>
      <c r="S3374" s="11">
        <v>0</v>
      </c>
      <c r="W3374" s="15"/>
    </row>
    <row r="3375" spans="1:31" x14ac:dyDescent="0.25">
      <c r="A3375" s="11" t="s">
        <v>3142</v>
      </c>
      <c r="B3375" s="12" t="s">
        <v>7763</v>
      </c>
      <c r="C3375" s="11">
        <v>75</v>
      </c>
      <c r="D3375" s="11">
        <v>800</v>
      </c>
      <c r="E3375" s="12" t="s">
        <v>3143</v>
      </c>
      <c r="F3375" s="11" t="s">
        <v>1321</v>
      </c>
      <c r="G3375" s="11" t="s">
        <v>5691</v>
      </c>
      <c r="H3375" s="11" t="s">
        <v>5091</v>
      </c>
      <c r="I3375" s="11" t="s">
        <v>5091</v>
      </c>
      <c r="J3375" s="14">
        <f>VLOOKUP(Table15[[#This Row],[TechRequired]],OldTree!A:B,2,0)</f>
        <v>3</v>
      </c>
      <c r="K3375" s="22" t="s">
        <v>6812</v>
      </c>
      <c r="L3375" s="14" t="s">
        <v>6810</v>
      </c>
      <c r="N3375" s="11" t="str">
        <f>INDEX(TreeLookup!$C$1:$DE$21,MATCH(Table15[[#This Row],[CATEGORY]],TreeLookup!$C$1:$C$21,0),MATCH(Table15[[#This Row],[YEAR]],TreeLookup!$C$1:$DE$1,0))</f>
        <v>start</v>
      </c>
      <c r="O3375" s="11" t="s">
        <v>1903</v>
      </c>
      <c r="Q3375" s="11"/>
    </row>
    <row r="3376" spans="1:31" x14ac:dyDescent="0.25">
      <c r="A3376" s="11" t="s">
        <v>1149</v>
      </c>
      <c r="B3376" s="12" t="s">
        <v>5638</v>
      </c>
      <c r="C3376" s="11">
        <v>36</v>
      </c>
      <c r="D3376" s="11">
        <v>720</v>
      </c>
      <c r="E3376" s="12" t="s">
        <v>5639</v>
      </c>
      <c r="F3376" s="11" t="s">
        <v>1372</v>
      </c>
      <c r="G3376" s="11" t="s">
        <v>5637</v>
      </c>
      <c r="H3376" s="11" t="s">
        <v>1903</v>
      </c>
      <c r="I3376" s="11" t="s">
        <v>1903</v>
      </c>
      <c r="J3376" s="14">
        <f>VLOOKUP(Table15[[#This Row],[TechRequired]],OldTree!A:B,2,0)</f>
        <v>0</v>
      </c>
      <c r="K3376" s="22" t="s">
        <v>8953</v>
      </c>
      <c r="L3376" s="14"/>
      <c r="M3376" s="14">
        <v>0</v>
      </c>
      <c r="N3376" s="11" t="str">
        <f>INDEX(TreeLookup!$C$1:$DE$21,MATCH(Table15[[#This Row],[CATEGORY]],TreeLookup!$C$1:$C$21,0),MATCH(Table15[[#This Row],[YEAR]],TreeLookup!$C$1:$DE$1,0))</f>
        <v>start</v>
      </c>
      <c r="P3376" s="13" t="s">
        <v>6843</v>
      </c>
      <c r="Q3376" s="11"/>
      <c r="S3376" s="11">
        <v>0</v>
      </c>
      <c r="W3376" s="15"/>
      <c r="AE3376" s="11" t="s">
        <v>11286</v>
      </c>
    </row>
    <row r="3377" spans="1:38" x14ac:dyDescent="0.25">
      <c r="A3377" s="11" t="s">
        <v>1017</v>
      </c>
      <c r="B3377" s="12" t="s">
        <v>2750</v>
      </c>
      <c r="C3377" s="11">
        <v>280</v>
      </c>
      <c r="D3377" s="11">
        <v>5600</v>
      </c>
      <c r="E3377" s="12" t="s">
        <v>2751</v>
      </c>
      <c r="F3377" s="11" t="s">
        <v>1368</v>
      </c>
      <c r="G3377" s="11" t="s">
        <v>1911</v>
      </c>
      <c r="H3377" s="11" t="s">
        <v>1903</v>
      </c>
      <c r="I3377" s="11" t="s">
        <v>1903</v>
      </c>
      <c r="J3377" s="14">
        <f>VLOOKUP(Table15[[#This Row],[TechRequired]],OldTree!A:B,2,0)</f>
        <v>2</v>
      </c>
      <c r="K3377" s="22" t="s">
        <v>8944</v>
      </c>
      <c r="L3377" s="14" t="s">
        <v>6811</v>
      </c>
      <c r="N3377" s="11" t="str">
        <f>INDEX(TreeLookup!$C$1:$DE$21,MATCH(Table15[[#This Row],[CATEGORY]],TreeLookup!$C$1:$C$21,0),MATCH(Table15[[#This Row],[YEAR]],TreeLookup!$C$1:$DE$1,0))</f>
        <v>basicAvionics</v>
      </c>
      <c r="P3377" s="13" t="s">
        <v>6843</v>
      </c>
      <c r="Q3377" s="11" t="s">
        <v>6741</v>
      </c>
      <c r="S3377" s="11">
        <v>1960</v>
      </c>
      <c r="W3377" s="15"/>
      <c r="Z3377" s="11" t="s">
        <v>11286</v>
      </c>
    </row>
    <row r="3378" spans="1:38" x14ac:dyDescent="0.25">
      <c r="A3378" s="11" t="s">
        <v>240</v>
      </c>
      <c r="B3378" s="12" t="s">
        <v>1765</v>
      </c>
      <c r="C3378" s="11">
        <v>144</v>
      </c>
      <c r="D3378" s="11">
        <v>2880</v>
      </c>
      <c r="E3378" s="12" t="s">
        <v>1766</v>
      </c>
      <c r="F3378" s="11" t="s">
        <v>1299</v>
      </c>
      <c r="G3378" s="11" t="s">
        <v>1380</v>
      </c>
      <c r="H3378" s="11" t="s">
        <v>1903</v>
      </c>
      <c r="I3378" s="11" t="s">
        <v>1903</v>
      </c>
      <c r="J3378" s="14">
        <f>VLOOKUP(Table15[[#This Row],[TechRequired]],OldTree!A:B,2,0)</f>
        <v>1.5</v>
      </c>
      <c r="K3378" s="22" t="s">
        <v>6012</v>
      </c>
      <c r="L3378" s="14" t="s">
        <v>8646</v>
      </c>
      <c r="N3378" s="11" t="str">
        <f>INDEX(TreeLookup!$C$1:$DE$21,MATCH(Table15[[#This Row],[CATEGORY]],TreeLookup!$C$1:$C$21,0),MATCH(Table15[[#This Row],[YEAR]],TreeLookup!$C$1:$DE$1,0))</f>
        <v>materialsScienceSatellite</v>
      </c>
      <c r="P3378" s="13" t="s">
        <v>6843</v>
      </c>
      <c r="Q3378" s="11" t="s">
        <v>6742</v>
      </c>
      <c r="S3378" s="11">
        <v>1959</v>
      </c>
      <c r="W3378" s="15"/>
    </row>
    <row r="3379" spans="1:38" x14ac:dyDescent="0.25">
      <c r="A3379" s="11" t="s">
        <v>582</v>
      </c>
      <c r="B3379" s="12" t="s">
        <v>4862</v>
      </c>
      <c r="C3379" s="11">
        <v>200</v>
      </c>
      <c r="D3379" s="11">
        <v>4000</v>
      </c>
      <c r="E3379" s="12" t="s">
        <v>4863</v>
      </c>
      <c r="F3379" s="11" t="s">
        <v>1323</v>
      </c>
      <c r="G3379" s="11" t="s">
        <v>1380</v>
      </c>
      <c r="H3379" s="11" t="s">
        <v>1903</v>
      </c>
      <c r="I3379" s="11" t="s">
        <v>1903</v>
      </c>
      <c r="J3379" s="14">
        <f>VLOOKUP(Table15[[#This Row],[TechRequired]],OldTree!A:B,2,0)</f>
        <v>3</v>
      </c>
      <c r="K3379" s="22" t="s">
        <v>6012</v>
      </c>
      <c r="L3379" s="14" t="s">
        <v>8646</v>
      </c>
      <c r="M3379" s="14">
        <v>8</v>
      </c>
      <c r="N3379" s="11" t="str">
        <f>INDEX(TreeLookup!$C$1:$DE$21,MATCH(Table15[[#This Row],[CATEGORY]],TreeLookup!$C$1:$C$21,0),MATCH(Table15[[#This Row],[YEAR]],TreeLookup!$C$1:$DE$1,0))</f>
        <v>materialsScienceLongTerm</v>
      </c>
      <c r="P3379" s="13" t="s">
        <v>6843</v>
      </c>
      <c r="Q3379" s="11" t="s">
        <v>6743</v>
      </c>
      <c r="S3379" s="11">
        <v>1988</v>
      </c>
      <c r="W3379" s="15"/>
    </row>
    <row r="3380" spans="1:38" x14ac:dyDescent="0.25">
      <c r="A3380" s="11" t="s">
        <v>583</v>
      </c>
      <c r="B3380" s="12" t="s">
        <v>1779</v>
      </c>
      <c r="C3380" s="11">
        <v>243</v>
      </c>
      <c r="D3380" s="11">
        <v>4860</v>
      </c>
      <c r="E3380" s="12" t="s">
        <v>4864</v>
      </c>
      <c r="F3380" s="11" t="s">
        <v>1323</v>
      </c>
      <c r="G3380" s="11" t="s">
        <v>1380</v>
      </c>
      <c r="H3380" s="11" t="s">
        <v>1903</v>
      </c>
      <c r="I3380" s="11" t="s">
        <v>1903</v>
      </c>
      <c r="J3380" s="14">
        <f>VLOOKUP(Table15[[#This Row],[TechRequired]],OldTree!A:B,2,0)</f>
        <v>3</v>
      </c>
      <c r="K3380" s="22" t="s">
        <v>6012</v>
      </c>
      <c r="L3380" s="14" t="s">
        <v>8646</v>
      </c>
      <c r="M3380" s="14">
        <v>4</v>
      </c>
      <c r="N3380" s="11" t="str">
        <f>INDEX(TreeLookup!$C$1:$DE$21,MATCH(Table15[[#This Row],[CATEGORY]],TreeLookup!$C$1:$C$21,0),MATCH(Table15[[#This Row],[YEAR]],TreeLookup!$C$1:$DE$1,0))</f>
        <v>materialsScienceAdvCapsules</v>
      </c>
      <c r="P3380" s="13" t="s">
        <v>6843</v>
      </c>
      <c r="Q3380" s="11" t="s">
        <v>6476</v>
      </c>
      <c r="S3380" s="11">
        <v>1965</v>
      </c>
      <c r="W3380" s="15"/>
    </row>
    <row r="3381" spans="1:38" x14ac:dyDescent="0.25">
      <c r="A3381" s="11" t="s">
        <v>237</v>
      </c>
      <c r="B3381" s="12" t="s">
        <v>1776</v>
      </c>
      <c r="C3381" s="11">
        <v>75</v>
      </c>
      <c r="D3381" s="11">
        <v>1500</v>
      </c>
      <c r="E3381" s="12" t="s">
        <v>4839</v>
      </c>
      <c r="F3381" s="11" t="s">
        <v>1299</v>
      </c>
      <c r="G3381" s="11" t="s">
        <v>1380</v>
      </c>
      <c r="H3381" s="11" t="s">
        <v>1903</v>
      </c>
      <c r="I3381" s="11" t="s">
        <v>1903</v>
      </c>
      <c r="J3381" s="14">
        <f>VLOOKUP(Table15[[#This Row],[TechRequired]],OldTree!A:B,2,0)</f>
        <v>1.5</v>
      </c>
      <c r="K3381" s="22" t="s">
        <v>6012</v>
      </c>
      <c r="L3381" s="14" t="s">
        <v>8649</v>
      </c>
      <c r="N3381" s="11" t="str">
        <f>INDEX(TreeLookup!$C$1:$DE$21,MATCH(Table15[[#This Row],[CATEGORY]],TreeLookup!$C$1:$C$21,0),MATCH(Table15[[#This Row],[YEAR]],TreeLookup!$C$1:$DE$1,0))</f>
        <v>materialsScienceAdvCapsules</v>
      </c>
      <c r="P3381" s="13" t="s">
        <v>6843</v>
      </c>
      <c r="Q3381" s="11" t="s">
        <v>6431</v>
      </c>
      <c r="S3381" s="11">
        <v>1964</v>
      </c>
      <c r="W3381" s="15"/>
      <c r="AL3381" s="11" t="s">
        <v>11286</v>
      </c>
    </row>
    <row r="3382" spans="1:38" x14ac:dyDescent="0.25">
      <c r="A3382" s="11" t="s">
        <v>248</v>
      </c>
      <c r="B3382" s="12" t="s">
        <v>1763</v>
      </c>
      <c r="C3382" s="11">
        <v>237</v>
      </c>
      <c r="D3382" s="11">
        <v>4740</v>
      </c>
      <c r="E3382" s="12" t="s">
        <v>1764</v>
      </c>
      <c r="F3382" s="11" t="s">
        <v>1299</v>
      </c>
      <c r="G3382" s="11" t="s">
        <v>1380</v>
      </c>
      <c r="H3382" s="11" t="s">
        <v>1903</v>
      </c>
      <c r="I3382" s="11" t="s">
        <v>1903</v>
      </c>
      <c r="J3382" s="14">
        <f>VLOOKUP(Table15[[#This Row],[TechRequired]],OldTree!A:B,2,0)</f>
        <v>1.5</v>
      </c>
      <c r="K3382" s="22" t="s">
        <v>6012</v>
      </c>
      <c r="L3382" s="14" t="s">
        <v>8646</v>
      </c>
      <c r="N3382" s="11" t="str">
        <f>INDEX(TreeLookup!$C$1:$DE$21,MATCH(Table15[[#This Row],[CATEGORY]],TreeLookup!$C$1:$C$21,0),MATCH(Table15[[#This Row],[YEAR]],TreeLookup!$C$1:$DE$1,0))</f>
        <v>materialsScienceSatellite</v>
      </c>
      <c r="P3382" s="13" t="s">
        <v>6843</v>
      </c>
      <c r="Q3382" s="11" t="s">
        <v>6742</v>
      </c>
      <c r="S3382" s="11">
        <v>1959</v>
      </c>
      <c r="W3382" s="15"/>
    </row>
    <row r="3383" spans="1:38" x14ac:dyDescent="0.25">
      <c r="A3383" s="11" t="s">
        <v>241</v>
      </c>
      <c r="B3383" s="12" t="s">
        <v>1777</v>
      </c>
      <c r="C3383" s="11">
        <v>270</v>
      </c>
      <c r="D3383" s="11">
        <v>5400</v>
      </c>
      <c r="E3383" s="12" t="s">
        <v>1778</v>
      </c>
      <c r="F3383" s="11" t="s">
        <v>1299</v>
      </c>
      <c r="G3383" s="11" t="s">
        <v>1380</v>
      </c>
      <c r="H3383" s="11" t="s">
        <v>1903</v>
      </c>
      <c r="I3383" s="11" t="s">
        <v>1903</v>
      </c>
      <c r="J3383" s="14">
        <f>VLOOKUP(Table15[[#This Row],[TechRequired]],OldTree!A:B,2,0)</f>
        <v>1.5</v>
      </c>
      <c r="K3383" s="22" t="s">
        <v>6012</v>
      </c>
      <c r="L3383" s="14" t="s">
        <v>8646</v>
      </c>
      <c r="N3383" s="11" t="str">
        <f>INDEX(TreeLookup!$C$1:$DE$21,MATCH(Table15[[#This Row],[CATEGORY]],TreeLookup!$C$1:$C$21,0),MATCH(Table15[[#This Row],[YEAR]],TreeLookup!$C$1:$DE$1,0))</f>
        <v>materialsScienceAdvCapsules</v>
      </c>
      <c r="P3383" s="13" t="s">
        <v>6843</v>
      </c>
      <c r="Q3383" s="11" t="s">
        <v>5968</v>
      </c>
      <c r="S3383" s="11">
        <v>1965</v>
      </c>
      <c r="W3383" s="15"/>
    </row>
    <row r="3384" spans="1:38" x14ac:dyDescent="0.25">
      <c r="A3384" s="11" t="s">
        <v>553</v>
      </c>
      <c r="B3384" s="12" t="s">
        <v>4928</v>
      </c>
      <c r="C3384" s="11">
        <v>300</v>
      </c>
      <c r="D3384" s="11">
        <v>6000</v>
      </c>
      <c r="E3384" s="12" t="s">
        <v>4929</v>
      </c>
      <c r="F3384" s="11" t="s">
        <v>1321</v>
      </c>
      <c r="G3384" s="11" t="s">
        <v>1380</v>
      </c>
      <c r="H3384" s="11" t="s">
        <v>1903</v>
      </c>
      <c r="I3384" s="11" t="s">
        <v>1903</v>
      </c>
      <c r="J3384" s="14">
        <f>VLOOKUP(Table15[[#This Row],[TechRequired]],OldTree!A:B,2,0)</f>
        <v>3</v>
      </c>
      <c r="K3384" s="22" t="s">
        <v>8944</v>
      </c>
      <c r="L3384" s="14" t="s">
        <v>6811</v>
      </c>
      <c r="N3384" s="11" t="str">
        <f>INDEX(TreeLookup!$C$1:$DE$21,MATCH(Table15[[#This Row],[CATEGORY]],TreeLookup!$C$1:$C$21,0),MATCH(Table15[[#This Row],[YEAR]],TreeLookup!$C$1:$DE$1,0))</f>
        <v>improvedAvionics</v>
      </c>
      <c r="P3384" s="13" t="s">
        <v>6843</v>
      </c>
      <c r="Q3384" s="11" t="s">
        <v>6431</v>
      </c>
      <c r="S3384" s="11">
        <v>1962</v>
      </c>
      <c r="W3384" s="15"/>
      <c r="Z3384" s="11" t="s">
        <v>11286</v>
      </c>
    </row>
    <row r="3385" spans="1:38" x14ac:dyDescent="0.25">
      <c r="A3385" s="11" t="s">
        <v>554</v>
      </c>
      <c r="B3385" s="12" t="s">
        <v>4930</v>
      </c>
      <c r="C3385" s="11">
        <v>125</v>
      </c>
      <c r="D3385" s="11">
        <v>2500</v>
      </c>
      <c r="E3385" s="12" t="s">
        <v>4931</v>
      </c>
      <c r="F3385" s="11" t="s">
        <v>1321</v>
      </c>
      <c r="G3385" s="11" t="s">
        <v>1380</v>
      </c>
      <c r="H3385" s="11" t="s">
        <v>1903</v>
      </c>
      <c r="I3385" s="11" t="s">
        <v>1903</v>
      </c>
      <c r="J3385" s="14">
        <f>VLOOKUP(Table15[[#This Row],[TechRequired]],OldTree!A:B,2,0)</f>
        <v>3</v>
      </c>
      <c r="K3385" s="22" t="s">
        <v>8944</v>
      </c>
      <c r="L3385" s="14" t="s">
        <v>6811</v>
      </c>
      <c r="N3385" s="11" t="str">
        <f>INDEX(TreeLookup!$C$1:$DE$21,MATCH(Table15[[#This Row],[CATEGORY]],TreeLookup!$C$1:$C$21,0),MATCH(Table15[[#This Row],[YEAR]],TreeLookup!$C$1:$DE$1,0))</f>
        <v>improvedAvionics</v>
      </c>
      <c r="P3385" s="13" t="s">
        <v>6843</v>
      </c>
      <c r="Q3385" s="11" t="s">
        <v>6431</v>
      </c>
      <c r="S3385" s="11">
        <v>1962</v>
      </c>
      <c r="W3385" s="15"/>
      <c r="AJ3385" s="11" t="s">
        <v>11286</v>
      </c>
    </row>
    <row r="3386" spans="1:38" x14ac:dyDescent="0.25">
      <c r="A3386" s="11" t="s">
        <v>238</v>
      </c>
      <c r="B3386" s="12" t="s">
        <v>4860</v>
      </c>
      <c r="C3386" s="11">
        <v>187</v>
      </c>
      <c r="D3386" s="11">
        <v>3740</v>
      </c>
      <c r="E3386" s="12" t="s">
        <v>4861</v>
      </c>
      <c r="F3386" s="11" t="s">
        <v>1299</v>
      </c>
      <c r="G3386" s="11" t="s">
        <v>1380</v>
      </c>
      <c r="H3386" s="11" t="s">
        <v>1903</v>
      </c>
      <c r="I3386" s="11" t="s">
        <v>1903</v>
      </c>
      <c r="J3386" s="14">
        <f>VLOOKUP(Table15[[#This Row],[TechRequired]],OldTree!A:B,2,0)</f>
        <v>1.5</v>
      </c>
      <c r="K3386" s="22" t="s">
        <v>6012</v>
      </c>
      <c r="L3386" s="14" t="s">
        <v>8646</v>
      </c>
      <c r="N3386" s="11" t="str">
        <f>INDEX(TreeLookup!$C$1:$DE$21,MATCH(Table15[[#This Row],[CATEGORY]],TreeLookup!$C$1:$C$21,0),MATCH(Table15[[#This Row],[YEAR]],TreeLookup!$C$1:$DE$1,0))</f>
        <v>materialsScienceAdvCapsules</v>
      </c>
      <c r="P3386" s="13" t="s">
        <v>6843</v>
      </c>
      <c r="Q3386" s="11" t="s">
        <v>6431</v>
      </c>
      <c r="S3386" s="11">
        <v>1964</v>
      </c>
      <c r="W3386" s="15"/>
    </row>
    <row r="3387" spans="1:38" x14ac:dyDescent="0.25">
      <c r="A3387" s="11" t="s">
        <v>239</v>
      </c>
      <c r="B3387" s="12" t="s">
        <v>4858</v>
      </c>
      <c r="C3387" s="11">
        <v>250</v>
      </c>
      <c r="D3387" s="11">
        <v>5000</v>
      </c>
      <c r="E3387" s="12" t="s">
        <v>4859</v>
      </c>
      <c r="F3387" s="11" t="s">
        <v>1299</v>
      </c>
      <c r="G3387" s="11" t="s">
        <v>1380</v>
      </c>
      <c r="H3387" s="11" t="s">
        <v>1903</v>
      </c>
      <c r="I3387" s="11" t="s">
        <v>1903</v>
      </c>
      <c r="J3387" s="14">
        <f>VLOOKUP(Table15[[#This Row],[TechRequired]],OldTree!A:B,2,0)</f>
        <v>1.5</v>
      </c>
      <c r="K3387" s="22" t="s">
        <v>6012</v>
      </c>
      <c r="L3387" s="14" t="s">
        <v>8646</v>
      </c>
      <c r="N3387" s="11" t="str">
        <f>INDEX(TreeLookup!$C$1:$DE$21,MATCH(Table15[[#This Row],[CATEGORY]],TreeLookup!$C$1:$C$21,0),MATCH(Table15[[#This Row],[YEAR]],TreeLookup!$C$1:$DE$1,0))</f>
        <v>materialsScienceAdvCapsules</v>
      </c>
      <c r="P3387" s="13" t="s">
        <v>6843</v>
      </c>
      <c r="Q3387" s="11" t="s">
        <v>6431</v>
      </c>
      <c r="S3387" s="11">
        <v>1964</v>
      </c>
      <c r="W3387" s="15"/>
    </row>
    <row r="3388" spans="1:38" x14ac:dyDescent="0.25">
      <c r="A3388" s="11" t="s">
        <v>584</v>
      </c>
      <c r="B3388" s="12" t="s">
        <v>4873</v>
      </c>
      <c r="C3388" s="11">
        <v>265</v>
      </c>
      <c r="D3388" s="11">
        <v>5275</v>
      </c>
      <c r="E3388" s="12" t="s">
        <v>4874</v>
      </c>
      <c r="F3388" s="11" t="s">
        <v>1323</v>
      </c>
      <c r="G3388" s="11" t="s">
        <v>1380</v>
      </c>
      <c r="H3388" s="11" t="s">
        <v>1903</v>
      </c>
      <c r="I3388" s="11" t="s">
        <v>1903</v>
      </c>
      <c r="J3388" s="14">
        <f>VLOOKUP(Table15[[#This Row],[TechRequired]],OldTree!A:B,2,0)</f>
        <v>3</v>
      </c>
      <c r="K3388" s="22" t="s">
        <v>6012</v>
      </c>
      <c r="L3388" s="14" t="s">
        <v>8646</v>
      </c>
      <c r="M3388" s="14">
        <v>4</v>
      </c>
      <c r="N3388" s="11" t="str">
        <f>INDEX(TreeLookup!$C$1:$DE$21,MATCH(Table15[[#This Row],[CATEGORY]],TreeLookup!$C$1:$C$21,0),MATCH(Table15[[#This Row],[YEAR]],TreeLookup!$C$1:$DE$1,0))</f>
        <v>materialsScienceAdvCapsules</v>
      </c>
      <c r="P3388" s="13" t="s">
        <v>6843</v>
      </c>
      <c r="Q3388" s="11" t="s">
        <v>6431</v>
      </c>
      <c r="S3388" s="11">
        <v>1964</v>
      </c>
      <c r="W3388" s="15"/>
    </row>
    <row r="3389" spans="1:38" x14ac:dyDescent="0.25">
      <c r="A3389" s="11" t="s">
        <v>9640</v>
      </c>
      <c r="B3389" s="12" t="s">
        <v>9641</v>
      </c>
      <c r="E3389" s="24" t="s">
        <v>9642</v>
      </c>
      <c r="F3389" s="11" t="s">
        <v>1329</v>
      </c>
      <c r="G3389" s="21" t="s">
        <v>9621</v>
      </c>
      <c r="H3389" s="21" t="s">
        <v>1903</v>
      </c>
      <c r="J3389" s="16">
        <f>VLOOKUP(Table15[[#This Row],[TechRequired]],OldTree!A:B,2,0)</f>
        <v>4</v>
      </c>
      <c r="K3389" s="38" t="s">
        <v>6012</v>
      </c>
      <c r="L3389" s="23" t="s">
        <v>8646</v>
      </c>
      <c r="N3389" s="17" t="str">
        <f>INDEX(TreeLookup!$C$1:$DE$21,MATCH(Table15[[#This Row],[CATEGORY]],TreeLookup!$C$1:$C$21,0),MATCH(Table15[[#This Row],[YEAR]],TreeLookup!$C$1:$DE$1,0))</f>
        <v>materialsScienceAdvCapsules</v>
      </c>
      <c r="O3389" s="21" t="s">
        <v>1903</v>
      </c>
      <c r="Q3389" s="24" t="s">
        <v>9628</v>
      </c>
      <c r="S3389" s="11">
        <v>1966</v>
      </c>
    </row>
    <row r="3390" spans="1:38" x14ac:dyDescent="0.25">
      <c r="A3390" s="11" t="s">
        <v>9646</v>
      </c>
      <c r="B3390" s="12" t="s">
        <v>9647</v>
      </c>
      <c r="E3390" s="12" t="s">
        <v>9648</v>
      </c>
      <c r="F3390" s="11" t="s">
        <v>1329</v>
      </c>
      <c r="G3390" s="21" t="s">
        <v>9621</v>
      </c>
      <c r="H3390" s="21" t="s">
        <v>1903</v>
      </c>
      <c r="J3390" s="16">
        <f>VLOOKUP(Table15[[#This Row],[TechRequired]],OldTree!A:B,2,0)</f>
        <v>4</v>
      </c>
      <c r="K3390" s="38" t="s">
        <v>6012</v>
      </c>
      <c r="L3390" s="23" t="s">
        <v>8646</v>
      </c>
      <c r="N3390" s="17" t="str">
        <f>INDEX(TreeLookup!$C$1:$DE$21,MATCH(Table15[[#This Row],[CATEGORY]],TreeLookup!$C$1:$C$21,0),MATCH(Table15[[#This Row],[YEAR]],TreeLookup!$C$1:$DE$1,0))</f>
        <v>materialsScienceAdvCapsules</v>
      </c>
      <c r="O3390" s="21" t="s">
        <v>1903</v>
      </c>
      <c r="Q3390" s="24" t="s">
        <v>9628</v>
      </c>
      <c r="S3390" s="11">
        <v>1966</v>
      </c>
    </row>
    <row r="3391" spans="1:38" x14ac:dyDescent="0.25">
      <c r="A3391" s="11" t="s">
        <v>9649</v>
      </c>
      <c r="B3391" s="12" t="s">
        <v>9650</v>
      </c>
      <c r="E3391" s="12" t="s">
        <v>9651</v>
      </c>
      <c r="F3391" s="11" t="s">
        <v>1329</v>
      </c>
      <c r="G3391" s="21" t="s">
        <v>9621</v>
      </c>
      <c r="H3391" s="21" t="s">
        <v>1903</v>
      </c>
      <c r="J3391" s="16">
        <f>VLOOKUP(Table15[[#This Row],[TechRequired]],OldTree!A:B,2,0)</f>
        <v>4</v>
      </c>
      <c r="K3391" s="38" t="s">
        <v>6012</v>
      </c>
      <c r="L3391" s="23" t="s">
        <v>8646</v>
      </c>
      <c r="N3391" s="17" t="str">
        <f>INDEX(TreeLookup!$C$1:$DE$21,MATCH(Table15[[#This Row],[CATEGORY]],TreeLookup!$C$1:$C$21,0),MATCH(Table15[[#This Row],[YEAR]],TreeLookup!$C$1:$DE$1,0))</f>
        <v>materialsScienceAdvCapsules</v>
      </c>
      <c r="O3391" s="21" t="s">
        <v>1903</v>
      </c>
      <c r="Q3391" s="24" t="s">
        <v>9721</v>
      </c>
      <c r="S3391" s="11">
        <v>1965</v>
      </c>
    </row>
    <row r="3392" spans="1:38" x14ac:dyDescent="0.25">
      <c r="A3392" s="11" t="s">
        <v>9652</v>
      </c>
      <c r="B3392" s="12" t="s">
        <v>9653</v>
      </c>
      <c r="E3392" s="12" t="s">
        <v>9654</v>
      </c>
      <c r="F3392" s="11" t="s">
        <v>1329</v>
      </c>
      <c r="G3392" s="21" t="s">
        <v>9621</v>
      </c>
      <c r="H3392" s="21" t="s">
        <v>1903</v>
      </c>
      <c r="J3392" s="16">
        <f>VLOOKUP(Table15[[#This Row],[TechRequired]],OldTree!A:B,2,0)</f>
        <v>4</v>
      </c>
      <c r="K3392" s="38" t="s">
        <v>6012</v>
      </c>
      <c r="L3392" s="23" t="s">
        <v>8646</v>
      </c>
      <c r="N3392" s="17" t="str">
        <f>INDEX(TreeLookup!$C$1:$DE$21,MATCH(Table15[[#This Row],[CATEGORY]],TreeLookup!$C$1:$C$21,0),MATCH(Table15[[#This Row],[YEAR]],TreeLookup!$C$1:$DE$1,0))</f>
        <v>materialsScienceAdvCapsules</v>
      </c>
      <c r="O3392" s="21" t="s">
        <v>1903</v>
      </c>
      <c r="Q3392" s="24" t="s">
        <v>9721</v>
      </c>
      <c r="S3392" s="11">
        <v>1965</v>
      </c>
    </row>
    <row r="3393" spans="1:23" x14ac:dyDescent="0.25">
      <c r="A3393" s="11" t="s">
        <v>9634</v>
      </c>
      <c r="B3393" s="12" t="s">
        <v>9635</v>
      </c>
      <c r="E3393" s="12" t="s">
        <v>9636</v>
      </c>
      <c r="F3393" s="11" t="s">
        <v>1329</v>
      </c>
      <c r="G3393" s="21" t="s">
        <v>9621</v>
      </c>
      <c r="H3393" s="21" t="s">
        <v>1903</v>
      </c>
      <c r="J3393" s="16">
        <f>VLOOKUP(Table15[[#This Row],[TechRequired]],OldTree!A:B,2,0)</f>
        <v>4</v>
      </c>
      <c r="K3393" s="38" t="s">
        <v>6012</v>
      </c>
      <c r="L3393" s="23" t="s">
        <v>8646</v>
      </c>
      <c r="N3393" s="17" t="str">
        <f>INDEX(TreeLookup!$C$1:$DE$21,MATCH(Table15[[#This Row],[CATEGORY]],TreeLookup!$C$1:$C$21,0),MATCH(Table15[[#This Row],[YEAR]],TreeLookup!$C$1:$DE$1,0))</f>
        <v>materialsScienceAdvCapsules</v>
      </c>
      <c r="O3393" s="21" t="s">
        <v>1903</v>
      </c>
      <c r="Q3393" s="24" t="s">
        <v>9628</v>
      </c>
      <c r="S3393" s="11">
        <v>1966</v>
      </c>
    </row>
    <row r="3394" spans="1:23" x14ac:dyDescent="0.25">
      <c r="A3394" s="11" t="s">
        <v>9637</v>
      </c>
      <c r="B3394" s="12" t="s">
        <v>9638</v>
      </c>
      <c r="E3394" s="12" t="s">
        <v>9639</v>
      </c>
      <c r="F3394" s="11" t="s">
        <v>1329</v>
      </c>
      <c r="G3394" s="21" t="s">
        <v>9621</v>
      </c>
      <c r="H3394" s="21" t="s">
        <v>1903</v>
      </c>
      <c r="J3394" s="16">
        <f>VLOOKUP(Table15[[#This Row],[TechRequired]],OldTree!A:B,2,0)</f>
        <v>4</v>
      </c>
      <c r="K3394" s="38" t="s">
        <v>6012</v>
      </c>
      <c r="L3394" s="23" t="s">
        <v>8646</v>
      </c>
      <c r="N3394" s="17" t="str">
        <f>INDEX(TreeLookup!$C$1:$DE$21,MATCH(Table15[[#This Row],[CATEGORY]],TreeLookup!$C$1:$C$21,0),MATCH(Table15[[#This Row],[YEAR]],TreeLookup!$C$1:$DE$1,0))</f>
        <v>materialsScienceAdvCapsules</v>
      </c>
      <c r="O3394" s="21" t="s">
        <v>1903</v>
      </c>
      <c r="Q3394" s="24" t="s">
        <v>9628</v>
      </c>
      <c r="S3394" s="11">
        <v>1966</v>
      </c>
    </row>
    <row r="3395" spans="1:23" x14ac:dyDescent="0.25">
      <c r="A3395" s="11" t="s">
        <v>9632</v>
      </c>
      <c r="B3395" s="12" t="s">
        <v>9633</v>
      </c>
      <c r="E3395" s="12" t="s">
        <v>1781</v>
      </c>
      <c r="F3395" s="11" t="s">
        <v>1329</v>
      </c>
      <c r="G3395" s="21" t="s">
        <v>9621</v>
      </c>
      <c r="H3395" s="21" t="s">
        <v>1903</v>
      </c>
      <c r="J3395" s="16">
        <f>VLOOKUP(Table15[[#This Row],[TechRequired]],OldTree!A:B,2,0)</f>
        <v>4</v>
      </c>
      <c r="K3395" s="38" t="s">
        <v>6012</v>
      </c>
      <c r="L3395" s="23" t="s">
        <v>8646</v>
      </c>
      <c r="N3395" s="17" t="str">
        <f>INDEX(TreeLookup!$C$1:$DE$21,MATCH(Table15[[#This Row],[CATEGORY]],TreeLookup!$C$1:$C$21,0),MATCH(Table15[[#This Row],[YEAR]],TreeLookup!$C$1:$DE$1,0))</f>
        <v>materialsScienceLongTerm</v>
      </c>
      <c r="O3395" s="21" t="s">
        <v>1903</v>
      </c>
      <c r="Q3395" s="24" t="s">
        <v>6422</v>
      </c>
      <c r="S3395" s="11">
        <v>1989</v>
      </c>
    </row>
    <row r="3396" spans="1:23" x14ac:dyDescent="0.25">
      <c r="A3396" s="21" t="s">
        <v>9629</v>
      </c>
      <c r="B3396" s="12" t="s">
        <v>9630</v>
      </c>
      <c r="E3396" s="12" t="s">
        <v>9631</v>
      </c>
      <c r="F3396" s="21" t="s">
        <v>1329</v>
      </c>
      <c r="G3396" s="21" t="s">
        <v>9621</v>
      </c>
      <c r="H3396" s="21" t="s">
        <v>1903</v>
      </c>
      <c r="J3396" s="16">
        <f>VLOOKUP(Table15[[#This Row],[TechRequired]],OldTree!A:B,2,0)</f>
        <v>4</v>
      </c>
      <c r="K3396" s="38" t="s">
        <v>6012</v>
      </c>
      <c r="L3396" s="23" t="s">
        <v>8646</v>
      </c>
      <c r="N3396" s="17" t="str">
        <f>INDEX(TreeLookup!$C$1:$DE$21,MATCH(Table15[[#This Row],[CATEGORY]],TreeLookup!$C$1:$C$21,0),MATCH(Table15[[#This Row],[YEAR]],TreeLookup!$C$1:$DE$1,0))</f>
        <v>materialsScienceLongTerm</v>
      </c>
      <c r="O3396" s="21" t="s">
        <v>1903</v>
      </c>
      <c r="Q3396" s="24" t="s">
        <v>6422</v>
      </c>
      <c r="S3396" s="11">
        <v>1989</v>
      </c>
    </row>
    <row r="3397" spans="1:23" x14ac:dyDescent="0.25">
      <c r="A3397" s="11" t="s">
        <v>9668</v>
      </c>
      <c r="B3397" s="12" t="s">
        <v>9669</v>
      </c>
      <c r="C3397" s="11">
        <v>200</v>
      </c>
      <c r="D3397" s="11">
        <v>500</v>
      </c>
      <c r="E3397" s="12" t="s">
        <v>9670</v>
      </c>
      <c r="F3397" s="11" t="s">
        <v>1300</v>
      </c>
      <c r="G3397" s="21" t="s">
        <v>9621</v>
      </c>
      <c r="H3397" s="21" t="s">
        <v>1903</v>
      </c>
      <c r="I3397" s="21" t="s">
        <v>5091</v>
      </c>
      <c r="J3397" s="16">
        <f>VLOOKUP(Table15[[#This Row],[TechRequired]],OldTree!A:B,2,0)</f>
        <v>1</v>
      </c>
      <c r="K3397" s="38" t="s">
        <v>6012</v>
      </c>
      <c r="L3397" s="23" t="s">
        <v>8869</v>
      </c>
      <c r="N3397" s="17" t="str">
        <f>INDEX(TreeLookup!$C$1:$DE$21,MATCH(Table15[[#This Row],[CATEGORY]],TreeLookup!$C$1:$C$21,0),MATCH(Table15[[#This Row],[YEAR]],TreeLookup!$C$1:$DE$1,0))</f>
        <v>materialsScienceSatellite</v>
      </c>
      <c r="O3397" s="21"/>
      <c r="P3397" s="25" t="s">
        <v>6842</v>
      </c>
      <c r="Q3397" s="24" t="s">
        <v>6582</v>
      </c>
      <c r="S3397" s="11">
        <v>1958</v>
      </c>
    </row>
    <row r="3398" spans="1:23" x14ac:dyDescent="0.25">
      <c r="A3398" s="11" t="s">
        <v>9665</v>
      </c>
      <c r="B3398" s="12" t="s">
        <v>9666</v>
      </c>
      <c r="C3398" s="11">
        <v>25</v>
      </c>
      <c r="D3398" s="11">
        <v>5</v>
      </c>
      <c r="E3398" s="12" t="s">
        <v>9667</v>
      </c>
      <c r="F3398" s="11" t="s">
        <v>1300</v>
      </c>
      <c r="G3398" s="21" t="s">
        <v>9621</v>
      </c>
      <c r="H3398" s="21" t="s">
        <v>1903</v>
      </c>
      <c r="I3398" s="21" t="s">
        <v>9576</v>
      </c>
      <c r="J3398" s="16">
        <f>VLOOKUP(Table15[[#This Row],[TechRequired]],OldTree!A:B,2,0)</f>
        <v>1</v>
      </c>
      <c r="K3398" s="38" t="s">
        <v>6012</v>
      </c>
      <c r="L3398" s="23" t="s">
        <v>8869</v>
      </c>
      <c r="N3398" s="17" t="str">
        <f>INDEX(TreeLookup!$C$1:$DE$21,MATCH(Table15[[#This Row],[CATEGORY]],TreeLookup!$C$1:$C$21,0),MATCH(Table15[[#This Row],[YEAR]],TreeLookup!$C$1:$DE$1,0))</f>
        <v>materialsScienceHuman</v>
      </c>
      <c r="O3398" s="21"/>
      <c r="P3398" s="25" t="s">
        <v>6842</v>
      </c>
      <c r="Q3398" s="24" t="s">
        <v>6558</v>
      </c>
      <c r="S3398" s="11">
        <v>1961</v>
      </c>
    </row>
    <row r="3399" spans="1:23" x14ac:dyDescent="0.25">
      <c r="A3399" s="11" t="s">
        <v>2890</v>
      </c>
      <c r="B3399" s="12" t="s">
        <v>7331</v>
      </c>
      <c r="C3399" s="11">
        <v>840</v>
      </c>
      <c r="D3399" s="11">
        <v>2800</v>
      </c>
      <c r="E3399" s="12" t="s">
        <v>10412</v>
      </c>
      <c r="F3399" s="11" t="s">
        <v>1324</v>
      </c>
      <c r="G3399" s="11" t="s">
        <v>1912</v>
      </c>
      <c r="H3399" s="11" t="s">
        <v>1903</v>
      </c>
      <c r="I3399" s="11" t="s">
        <v>5091</v>
      </c>
      <c r="J3399" s="14">
        <f>VLOOKUP(Table15[[#This Row],[TechRequired]],OldTree!A:B,2,0)</f>
        <v>2</v>
      </c>
      <c r="K3399" s="22" t="s">
        <v>6012</v>
      </c>
      <c r="L3399" s="14" t="s">
        <v>8671</v>
      </c>
      <c r="N3399" s="11" t="str">
        <f>INDEX(TreeLookup!$C$1:$DE$21,MATCH(Table15[[#This Row],[CATEGORY]],TreeLookup!$C$1:$C$21,0),MATCH(Table15[[#This Row],[YEAR]],TreeLookup!$C$1:$DE$1,0))</f>
        <v>materialsScienceLongTerm</v>
      </c>
      <c r="P3399" s="13" t="s">
        <v>6842</v>
      </c>
      <c r="Q3399" s="11" t="s">
        <v>6422</v>
      </c>
      <c r="S3399" s="11">
        <v>1989</v>
      </c>
      <c r="W3399" s="15"/>
    </row>
    <row r="3400" spans="1:23" x14ac:dyDescent="0.25">
      <c r="A3400" s="11" t="s">
        <v>2891</v>
      </c>
      <c r="B3400" s="12" t="s">
        <v>7332</v>
      </c>
      <c r="C3400" s="11">
        <v>840</v>
      </c>
      <c r="D3400" s="11">
        <v>2800</v>
      </c>
      <c r="E3400" s="12" t="s">
        <v>10412</v>
      </c>
      <c r="F3400" s="11" t="s">
        <v>1324</v>
      </c>
      <c r="G3400" s="11" t="s">
        <v>1912</v>
      </c>
      <c r="H3400" s="11" t="s">
        <v>1903</v>
      </c>
      <c r="I3400" s="11" t="s">
        <v>5091</v>
      </c>
      <c r="J3400" s="14">
        <f>VLOOKUP(Table15[[#This Row],[TechRequired]],OldTree!A:B,2,0)</f>
        <v>2</v>
      </c>
      <c r="K3400" s="22" t="s">
        <v>6012</v>
      </c>
      <c r="L3400" s="14" t="s">
        <v>8671</v>
      </c>
      <c r="N3400" s="11" t="str">
        <f>INDEX(TreeLookup!$C$1:$DE$21,MATCH(Table15[[#This Row],[CATEGORY]],TreeLookup!$C$1:$C$21,0),MATCH(Table15[[#This Row],[YEAR]],TreeLookup!$C$1:$DE$1,0))</f>
        <v>materialsScienceLongTerm</v>
      </c>
      <c r="P3400" s="13" t="s">
        <v>6842</v>
      </c>
      <c r="Q3400" s="11" t="s">
        <v>6422</v>
      </c>
      <c r="S3400" s="11">
        <v>1989</v>
      </c>
      <c r="W3400" s="15"/>
    </row>
    <row r="3401" spans="1:23" x14ac:dyDescent="0.25">
      <c r="A3401" s="11" t="s">
        <v>2892</v>
      </c>
      <c r="B3401" s="12" t="s">
        <v>7333</v>
      </c>
      <c r="C3401" s="11">
        <v>840</v>
      </c>
      <c r="D3401" s="11">
        <v>2800</v>
      </c>
      <c r="E3401" s="12" t="s">
        <v>10412</v>
      </c>
      <c r="F3401" s="11" t="s">
        <v>1324</v>
      </c>
      <c r="G3401" s="11" t="s">
        <v>1912</v>
      </c>
      <c r="H3401" s="11" t="s">
        <v>1903</v>
      </c>
      <c r="I3401" s="11" t="s">
        <v>5091</v>
      </c>
      <c r="J3401" s="14">
        <f>VLOOKUP(Table15[[#This Row],[TechRequired]],OldTree!A:B,2,0)</f>
        <v>2</v>
      </c>
      <c r="K3401" s="22" t="s">
        <v>6012</v>
      </c>
      <c r="L3401" s="14" t="s">
        <v>8671</v>
      </c>
      <c r="N3401" s="11" t="str">
        <f>INDEX(TreeLookup!$C$1:$DE$21,MATCH(Table15[[#This Row],[CATEGORY]],TreeLookup!$C$1:$C$21,0),MATCH(Table15[[#This Row],[YEAR]],TreeLookup!$C$1:$DE$1,0))</f>
        <v>materialsScienceLongTerm</v>
      </c>
      <c r="P3401" s="13" t="s">
        <v>6842</v>
      </c>
      <c r="Q3401" s="11" t="s">
        <v>6422</v>
      </c>
      <c r="S3401" s="11">
        <v>1989</v>
      </c>
      <c r="W3401" s="15"/>
    </row>
    <row r="3402" spans="1:23" x14ac:dyDescent="0.25">
      <c r="A3402" s="11" t="s">
        <v>2893</v>
      </c>
      <c r="B3402" s="12" t="s">
        <v>7334</v>
      </c>
      <c r="C3402" s="11">
        <v>840</v>
      </c>
      <c r="D3402" s="11">
        <v>2800</v>
      </c>
      <c r="E3402" s="12" t="s">
        <v>10412</v>
      </c>
      <c r="F3402" s="11" t="s">
        <v>1324</v>
      </c>
      <c r="G3402" s="11" t="s">
        <v>1912</v>
      </c>
      <c r="H3402" s="11" t="s">
        <v>1903</v>
      </c>
      <c r="I3402" s="11" t="s">
        <v>5091</v>
      </c>
      <c r="J3402" s="14">
        <f>VLOOKUP(Table15[[#This Row],[TechRequired]],OldTree!A:B,2,0)</f>
        <v>2</v>
      </c>
      <c r="K3402" s="22" t="s">
        <v>6012</v>
      </c>
      <c r="L3402" s="14" t="s">
        <v>8671</v>
      </c>
      <c r="N3402" s="11" t="str">
        <f>INDEX(TreeLookup!$C$1:$DE$21,MATCH(Table15[[#This Row],[CATEGORY]],TreeLookup!$C$1:$C$21,0),MATCH(Table15[[#This Row],[YEAR]],TreeLookup!$C$1:$DE$1,0))</f>
        <v>materialsScienceLongTerm</v>
      </c>
      <c r="P3402" s="13" t="s">
        <v>6842</v>
      </c>
      <c r="Q3402" s="11" t="s">
        <v>6422</v>
      </c>
      <c r="S3402" s="11">
        <v>1989</v>
      </c>
      <c r="W3402" s="15"/>
    </row>
    <row r="3403" spans="1:23" x14ac:dyDescent="0.25">
      <c r="A3403" s="11" t="s">
        <v>2894</v>
      </c>
      <c r="B3403" s="12" t="s">
        <v>7335</v>
      </c>
      <c r="C3403" s="11">
        <v>840</v>
      </c>
      <c r="D3403" s="11">
        <v>2800</v>
      </c>
      <c r="E3403" s="12" t="s">
        <v>10412</v>
      </c>
      <c r="F3403" s="11" t="s">
        <v>1324</v>
      </c>
      <c r="G3403" s="11" t="s">
        <v>1912</v>
      </c>
      <c r="H3403" s="11" t="s">
        <v>1903</v>
      </c>
      <c r="I3403" s="11" t="s">
        <v>5091</v>
      </c>
      <c r="J3403" s="14">
        <f>VLOOKUP(Table15[[#This Row],[TechRequired]],OldTree!A:B,2,0)</f>
        <v>2</v>
      </c>
      <c r="K3403" s="22" t="s">
        <v>6012</v>
      </c>
      <c r="L3403" s="14" t="s">
        <v>8671</v>
      </c>
      <c r="N3403" s="11" t="str">
        <f>INDEX(TreeLookup!$C$1:$DE$21,MATCH(Table15[[#This Row],[CATEGORY]],TreeLookup!$C$1:$C$21,0),MATCH(Table15[[#This Row],[YEAR]],TreeLookup!$C$1:$DE$1,0))</f>
        <v>materialsScienceLongTerm</v>
      </c>
      <c r="P3403" s="13" t="s">
        <v>6842</v>
      </c>
      <c r="Q3403" s="11" t="s">
        <v>6422</v>
      </c>
      <c r="S3403" s="11">
        <v>1989</v>
      </c>
      <c r="W3403" s="15"/>
    </row>
    <row r="3404" spans="1:23" x14ac:dyDescent="0.25">
      <c r="A3404" s="21" t="s">
        <v>9625</v>
      </c>
      <c r="B3404" s="12" t="s">
        <v>9626</v>
      </c>
      <c r="C3404" s="11">
        <v>50</v>
      </c>
      <c r="D3404" s="11">
        <v>200</v>
      </c>
      <c r="E3404" s="12" t="s">
        <v>9627</v>
      </c>
      <c r="F3404" s="21" t="s">
        <v>1300</v>
      </c>
      <c r="G3404" s="21" t="s">
        <v>9621</v>
      </c>
      <c r="H3404" s="21" t="s">
        <v>1903</v>
      </c>
      <c r="I3404" s="21" t="s">
        <v>5091</v>
      </c>
      <c r="J3404" s="16">
        <f>VLOOKUP(Table15[[#This Row],[TechRequired]],OldTree!A:B,2,0)</f>
        <v>1</v>
      </c>
      <c r="K3404" s="38" t="s">
        <v>6012</v>
      </c>
      <c r="L3404" s="23" t="s">
        <v>8869</v>
      </c>
      <c r="N3404" s="17" t="str">
        <f>INDEX(TreeLookup!$C$1:$DE$21,MATCH(Table15[[#This Row],[CATEGORY]],TreeLookup!$C$1:$C$21,0),MATCH(Table15[[#This Row],[YEAR]],TreeLookup!$C$1:$DE$1,0))</f>
        <v>materialsScienceAdvCapsules</v>
      </c>
      <c r="O3404" s="21"/>
      <c r="P3404" s="25" t="s">
        <v>6842</v>
      </c>
      <c r="Q3404" s="24" t="s">
        <v>9628</v>
      </c>
      <c r="S3404" s="11">
        <v>1966</v>
      </c>
    </row>
    <row r="3405" spans="1:23" x14ac:dyDescent="0.25">
      <c r="A3405" s="11" t="s">
        <v>9658</v>
      </c>
      <c r="B3405" s="12" t="s">
        <v>9626</v>
      </c>
      <c r="C3405" s="11">
        <v>200</v>
      </c>
      <c r="D3405" s="11">
        <v>500</v>
      </c>
      <c r="E3405" s="12" t="s">
        <v>9659</v>
      </c>
      <c r="F3405" s="11" t="s">
        <v>1300</v>
      </c>
      <c r="G3405" s="21" t="s">
        <v>9621</v>
      </c>
      <c r="H3405" s="21" t="s">
        <v>1903</v>
      </c>
      <c r="I3405" s="21" t="s">
        <v>5091</v>
      </c>
      <c r="J3405" s="16">
        <f>VLOOKUP(Table15[[#This Row],[TechRequired]],OldTree!A:B,2,0)</f>
        <v>1</v>
      </c>
      <c r="K3405" s="38" t="s">
        <v>6012</v>
      </c>
      <c r="L3405" s="23" t="s">
        <v>8869</v>
      </c>
      <c r="N3405" s="17" t="str">
        <f>INDEX(TreeLookup!$C$1:$DE$21,MATCH(Table15[[#This Row],[CATEGORY]],TreeLookup!$C$1:$C$21,0),MATCH(Table15[[#This Row],[YEAR]],TreeLookup!$C$1:$DE$1,0))</f>
        <v>materialsScienceLongTerm</v>
      </c>
      <c r="O3405" s="21"/>
      <c r="P3405" s="25" t="s">
        <v>6842</v>
      </c>
      <c r="Q3405" s="24" t="s">
        <v>9660</v>
      </c>
      <c r="S3405" s="11">
        <v>1989</v>
      </c>
    </row>
    <row r="3406" spans="1:23" x14ac:dyDescent="0.25">
      <c r="A3406" s="11" t="s">
        <v>2900</v>
      </c>
      <c r="B3406" s="12" t="s">
        <v>7336</v>
      </c>
      <c r="C3406" s="11">
        <v>25</v>
      </c>
      <c r="D3406" s="11">
        <v>0</v>
      </c>
      <c r="E3406" s="12" t="s">
        <v>10410</v>
      </c>
      <c r="F3406" s="11" t="s">
        <v>1372</v>
      </c>
      <c r="G3406" s="11" t="s">
        <v>1912</v>
      </c>
      <c r="H3406" s="11" t="s">
        <v>1903</v>
      </c>
      <c r="I3406" s="11" t="s">
        <v>5091</v>
      </c>
      <c r="J3406" s="14">
        <f>VLOOKUP(Table15[[#This Row],[TechRequired]],OldTree!A:B,2,0)</f>
        <v>0</v>
      </c>
      <c r="K3406" s="22" t="s">
        <v>6012</v>
      </c>
      <c r="L3406" s="14" t="s">
        <v>8877</v>
      </c>
      <c r="M3406" s="14">
        <v>8</v>
      </c>
      <c r="N3406" s="11" t="str">
        <f>INDEX(TreeLookup!$C$1:$DE$21,MATCH(Table15[[#This Row],[CATEGORY]],TreeLookup!$C$1:$C$21,0),MATCH(Table15[[#This Row],[YEAR]],TreeLookup!$C$1:$DE$1,0))</f>
        <v>materialsScienceLongTerm</v>
      </c>
      <c r="P3406" s="13" t="s">
        <v>6842</v>
      </c>
      <c r="Q3406" s="11" t="s">
        <v>6422</v>
      </c>
      <c r="S3406" s="11">
        <v>1989</v>
      </c>
      <c r="W3406" s="15"/>
    </row>
    <row r="3407" spans="1:23" x14ac:dyDescent="0.25">
      <c r="A3407" s="11" t="s">
        <v>2874</v>
      </c>
      <c r="B3407" s="12" t="s">
        <v>7337</v>
      </c>
      <c r="C3407" s="11">
        <v>300</v>
      </c>
      <c r="D3407" s="11">
        <v>1200</v>
      </c>
      <c r="E3407" s="12" t="s">
        <v>10403</v>
      </c>
      <c r="F3407" s="11" t="s">
        <v>1323</v>
      </c>
      <c r="G3407" s="11" t="s">
        <v>1912</v>
      </c>
      <c r="H3407" s="11" t="s">
        <v>1903</v>
      </c>
      <c r="I3407" s="11" t="s">
        <v>5091</v>
      </c>
      <c r="J3407" s="14">
        <f>VLOOKUP(Table15[[#This Row],[TechRequired]],OldTree!A:B,2,0)</f>
        <v>3</v>
      </c>
      <c r="K3407" s="22" t="s">
        <v>6012</v>
      </c>
      <c r="L3407" s="14" t="s">
        <v>8649</v>
      </c>
      <c r="N3407" s="11" t="str">
        <f>INDEX(TreeLookup!$C$1:$DE$21,MATCH(Table15[[#This Row],[CATEGORY]],TreeLookup!$C$1:$C$21,0),MATCH(Table15[[#This Row],[YEAR]],TreeLookup!$C$1:$DE$1,0))</f>
        <v>materialsScienceLongTerm</v>
      </c>
      <c r="P3407" s="13" t="s">
        <v>6842</v>
      </c>
      <c r="Q3407" s="11" t="s">
        <v>6422</v>
      </c>
      <c r="S3407" s="11">
        <v>1989</v>
      </c>
      <c r="W3407" s="15"/>
    </row>
    <row r="3408" spans="1:23" x14ac:dyDescent="0.25">
      <c r="A3408" s="11" t="s">
        <v>1947</v>
      </c>
      <c r="B3408" s="12" t="s">
        <v>7554</v>
      </c>
      <c r="C3408" s="17">
        <v>18000</v>
      </c>
      <c r="D3408" s="17">
        <v>10000</v>
      </c>
      <c r="E3408" s="12" t="s">
        <v>10710</v>
      </c>
      <c r="F3408" s="11" t="s">
        <v>1319</v>
      </c>
      <c r="G3408" s="11" t="s">
        <v>5246</v>
      </c>
      <c r="H3408" s="11" t="s">
        <v>1903</v>
      </c>
      <c r="I3408" s="11" t="s">
        <v>5091</v>
      </c>
      <c r="J3408" s="14">
        <f>VLOOKUP(Table15[[#This Row],[TechRequired]],OldTree!A:B,2,0)</f>
        <v>7</v>
      </c>
      <c r="K3408" s="23" t="s">
        <v>8955</v>
      </c>
      <c r="L3408" s="14"/>
      <c r="M3408" s="14">
        <v>10</v>
      </c>
      <c r="N3408" s="11" t="str">
        <f>INDEX(TreeLookup!$C$1:$DE$21,MATCH(Table15[[#This Row],[CATEGORY]],TreeLookup!$C$1:$C$21,0),MATCH(Table15[[#This Row],[YEAR]],TreeLookup!$C$1:$DE$1,0))</f>
        <v>hydroloxNF</v>
      </c>
      <c r="P3408" s="13" t="s">
        <v>6842</v>
      </c>
      <c r="Q3408" s="11" t="s">
        <v>6637</v>
      </c>
      <c r="S3408" s="11">
        <v>2020</v>
      </c>
      <c r="W3408" s="15"/>
    </row>
    <row r="3409" spans="1:38" x14ac:dyDescent="0.25">
      <c r="A3409" s="11" t="s">
        <v>2880</v>
      </c>
      <c r="B3409" s="12" t="s">
        <v>7338</v>
      </c>
      <c r="C3409" s="11">
        <v>300</v>
      </c>
      <c r="D3409" s="11">
        <v>1200</v>
      </c>
      <c r="E3409" s="12" t="s">
        <v>10404</v>
      </c>
      <c r="F3409" s="11" t="s">
        <v>1323</v>
      </c>
      <c r="G3409" s="11" t="s">
        <v>1912</v>
      </c>
      <c r="H3409" s="11" t="s">
        <v>1903</v>
      </c>
      <c r="I3409" s="11" t="s">
        <v>5091</v>
      </c>
      <c r="J3409" s="14">
        <f>VLOOKUP(Table15[[#This Row],[TechRequired]],OldTree!A:B,2,0)</f>
        <v>3</v>
      </c>
      <c r="K3409" s="22" t="s">
        <v>6012</v>
      </c>
      <c r="L3409" s="14" t="s">
        <v>8649</v>
      </c>
      <c r="N3409" s="11" t="str">
        <f>INDEX(TreeLookup!$C$1:$DE$21,MATCH(Table15[[#This Row],[CATEGORY]],TreeLookup!$C$1:$C$21,0),MATCH(Table15[[#This Row],[YEAR]],TreeLookup!$C$1:$DE$1,0))</f>
        <v>materialsScienceLongTerm</v>
      </c>
      <c r="P3409" s="13" t="s">
        <v>6842</v>
      </c>
      <c r="Q3409" s="11" t="s">
        <v>6422</v>
      </c>
      <c r="S3409" s="11">
        <v>1989</v>
      </c>
      <c r="W3409" s="15"/>
    </row>
    <row r="3410" spans="1:38" x14ac:dyDescent="0.25">
      <c r="A3410" s="11" t="s">
        <v>1946</v>
      </c>
      <c r="B3410" s="12" t="s">
        <v>7555</v>
      </c>
      <c r="C3410" s="17">
        <v>7800</v>
      </c>
      <c r="D3410" s="17">
        <v>10000</v>
      </c>
      <c r="E3410" s="12" t="s">
        <v>10709</v>
      </c>
      <c r="F3410" s="11" t="s">
        <v>1319</v>
      </c>
      <c r="G3410" s="11" t="s">
        <v>5246</v>
      </c>
      <c r="H3410" s="11" t="s">
        <v>1903</v>
      </c>
      <c r="I3410" s="11" t="s">
        <v>5091</v>
      </c>
      <c r="J3410" s="14">
        <f>VLOOKUP(Table15[[#This Row],[TechRequired]],OldTree!A:B,2,0)</f>
        <v>7</v>
      </c>
      <c r="K3410" s="23" t="s">
        <v>8955</v>
      </c>
      <c r="L3410" s="14"/>
      <c r="M3410" s="14">
        <v>10</v>
      </c>
      <c r="N3410" s="11" t="str">
        <f>INDEX(TreeLookup!$C$1:$DE$21,MATCH(Table15[[#This Row],[CATEGORY]],TreeLookup!$C$1:$C$21,0),MATCH(Table15[[#This Row],[YEAR]],TreeLookup!$C$1:$DE$1,0))</f>
        <v>hydroloxNF</v>
      </c>
      <c r="P3410" s="13" t="s">
        <v>6842</v>
      </c>
      <c r="Q3410" s="11" t="s">
        <v>6637</v>
      </c>
      <c r="S3410" s="11">
        <v>2020</v>
      </c>
      <c r="W3410" s="15"/>
    </row>
    <row r="3411" spans="1:38" x14ac:dyDescent="0.25">
      <c r="A3411" s="11" t="s">
        <v>2875</v>
      </c>
      <c r="B3411" s="12" t="s">
        <v>7339</v>
      </c>
      <c r="C3411" s="11">
        <v>1000</v>
      </c>
      <c r="D3411" s="11">
        <v>6000</v>
      </c>
      <c r="E3411" s="12" t="s">
        <v>10409</v>
      </c>
      <c r="F3411" s="11" t="s">
        <v>5219</v>
      </c>
      <c r="G3411" s="11" t="s">
        <v>1912</v>
      </c>
      <c r="H3411" s="11" t="s">
        <v>1903</v>
      </c>
      <c r="I3411" s="11" t="s">
        <v>5091</v>
      </c>
      <c r="J3411" s="14">
        <f>VLOOKUP(Table15[[#This Row],[TechRequired]],OldTree!A:B,2,0)</f>
        <v>6</v>
      </c>
      <c r="K3411" s="22" t="s">
        <v>6012</v>
      </c>
      <c r="L3411" s="14" t="s">
        <v>8646</v>
      </c>
      <c r="M3411" s="14">
        <v>8</v>
      </c>
      <c r="N3411" s="11" t="str">
        <f>INDEX(TreeLookup!$C$1:$DE$21,MATCH(Table15[[#This Row],[CATEGORY]],TreeLookup!$C$1:$C$21,0),MATCH(Table15[[#This Row],[YEAR]],TreeLookup!$C$1:$DE$1,0))</f>
        <v>materialsScienceLongTerm</v>
      </c>
      <c r="P3411" s="13" t="s">
        <v>6842</v>
      </c>
      <c r="Q3411" s="11" t="s">
        <v>6422</v>
      </c>
      <c r="S3411" s="11">
        <v>1989</v>
      </c>
      <c r="W3411" s="15"/>
    </row>
    <row r="3412" spans="1:38" x14ac:dyDescent="0.25">
      <c r="A3412" s="21" t="s">
        <v>9622</v>
      </c>
      <c r="B3412" s="12" t="s">
        <v>9623</v>
      </c>
      <c r="C3412" s="11">
        <v>850</v>
      </c>
      <c r="D3412" s="11">
        <v>320</v>
      </c>
      <c r="E3412" s="12" t="s">
        <v>9624</v>
      </c>
      <c r="F3412" s="21" t="s">
        <v>1300</v>
      </c>
      <c r="G3412" s="21" t="s">
        <v>9621</v>
      </c>
      <c r="H3412" s="21" t="s">
        <v>1903</v>
      </c>
      <c r="I3412" s="21" t="s">
        <v>5091</v>
      </c>
      <c r="J3412" s="16">
        <f>VLOOKUP(Table15[[#This Row],[TechRequired]],OldTree!A:B,2,0)</f>
        <v>1</v>
      </c>
      <c r="K3412" s="38" t="s">
        <v>6012</v>
      </c>
      <c r="L3412" s="23" t="s">
        <v>8869</v>
      </c>
      <c r="N3412" s="17" t="str">
        <f>INDEX(TreeLookup!$C$1:$DE$21,MATCH(Table15[[#This Row],[CATEGORY]],TreeLookup!$C$1:$C$21,0),MATCH(Table15[[#This Row],[YEAR]],TreeLookup!$C$1:$DE$1,0))</f>
        <v>materialsScienceLongTerm</v>
      </c>
      <c r="O3412" s="21"/>
      <c r="P3412" s="25" t="s">
        <v>6842</v>
      </c>
      <c r="Q3412" s="24" t="s">
        <v>6422</v>
      </c>
      <c r="S3412" s="11">
        <v>1989</v>
      </c>
    </row>
    <row r="3413" spans="1:38" x14ac:dyDescent="0.25">
      <c r="A3413" s="11" t="s">
        <v>2896</v>
      </c>
      <c r="B3413" s="12" t="s">
        <v>7340</v>
      </c>
      <c r="C3413" s="11">
        <v>850</v>
      </c>
      <c r="D3413" s="11">
        <v>320</v>
      </c>
      <c r="E3413" s="12" t="s">
        <v>10407</v>
      </c>
      <c r="F3413" s="11" t="s">
        <v>1323</v>
      </c>
      <c r="G3413" s="11" t="s">
        <v>1912</v>
      </c>
      <c r="H3413" s="11" t="s">
        <v>1903</v>
      </c>
      <c r="I3413" s="11" t="s">
        <v>5091</v>
      </c>
      <c r="J3413" s="14">
        <f>VLOOKUP(Table15[[#This Row],[TechRequired]],OldTree!A:B,2,0)</f>
        <v>3</v>
      </c>
      <c r="K3413" s="22" t="s">
        <v>6012</v>
      </c>
      <c r="L3413" s="14" t="s">
        <v>8869</v>
      </c>
      <c r="N3413" s="11" t="str">
        <f>INDEX(TreeLookup!$C$1:$DE$21,MATCH(Table15[[#This Row],[CATEGORY]],TreeLookup!$C$1:$C$21,0),MATCH(Table15[[#This Row],[YEAR]],TreeLookup!$C$1:$DE$1,0))</f>
        <v>materialsScienceLongTerm</v>
      </c>
      <c r="P3413" s="13" t="s">
        <v>6842</v>
      </c>
      <c r="Q3413" s="11" t="s">
        <v>6422</v>
      </c>
      <c r="S3413" s="11">
        <v>1989</v>
      </c>
      <c r="W3413" s="15"/>
    </row>
    <row r="3414" spans="1:38" x14ac:dyDescent="0.25">
      <c r="A3414" s="11" t="s">
        <v>2897</v>
      </c>
      <c r="B3414" s="12" t="s">
        <v>7341</v>
      </c>
      <c r="C3414" s="11">
        <v>150</v>
      </c>
      <c r="D3414" s="11">
        <v>1</v>
      </c>
      <c r="E3414" s="12" t="s">
        <v>10405</v>
      </c>
      <c r="F3414" s="11" t="s">
        <v>1323</v>
      </c>
      <c r="G3414" s="11" t="s">
        <v>1912</v>
      </c>
      <c r="H3414" s="11" t="s">
        <v>1903</v>
      </c>
      <c r="I3414" s="11" t="s">
        <v>5091</v>
      </c>
      <c r="J3414" s="14">
        <f>VLOOKUP(Table15[[#This Row],[TechRequired]],OldTree!A:B,2,0)</f>
        <v>3</v>
      </c>
      <c r="K3414" s="22" t="s">
        <v>6012</v>
      </c>
      <c r="L3414" s="14" t="s">
        <v>8649</v>
      </c>
      <c r="N3414" s="11" t="str">
        <f>INDEX(TreeLookup!$C$1:$DE$21,MATCH(Table15[[#This Row],[CATEGORY]],TreeLookup!$C$1:$C$21,0),MATCH(Table15[[#This Row],[YEAR]],TreeLookup!$C$1:$DE$1,0))</f>
        <v>materialsScienceLongTerm</v>
      </c>
      <c r="P3414" s="13" t="s">
        <v>6842</v>
      </c>
      <c r="Q3414" s="11" t="s">
        <v>6422</v>
      </c>
      <c r="S3414" s="11">
        <v>1989</v>
      </c>
      <c r="W3414" s="15"/>
    </row>
    <row r="3415" spans="1:38" x14ac:dyDescent="0.25">
      <c r="A3415" s="11" t="s">
        <v>2901</v>
      </c>
      <c r="B3415" s="12" t="s">
        <v>7342</v>
      </c>
      <c r="C3415" s="11">
        <v>25</v>
      </c>
      <c r="D3415" s="11">
        <v>0</v>
      </c>
      <c r="E3415" s="12" t="s">
        <v>10411</v>
      </c>
      <c r="F3415" s="11" t="s">
        <v>1372</v>
      </c>
      <c r="G3415" s="11" t="s">
        <v>1912</v>
      </c>
      <c r="H3415" s="11" t="s">
        <v>1903</v>
      </c>
      <c r="I3415" s="11" t="s">
        <v>5091</v>
      </c>
      <c r="J3415" s="14">
        <f>VLOOKUP(Table15[[#This Row],[TechRequired]],OldTree!A:B,2,0)</f>
        <v>0</v>
      </c>
      <c r="K3415" s="22" t="s">
        <v>6012</v>
      </c>
      <c r="L3415" s="14" t="s">
        <v>8877</v>
      </c>
      <c r="M3415" s="14">
        <v>8</v>
      </c>
      <c r="N3415" s="11" t="str">
        <f>INDEX(TreeLookup!$C$1:$DE$21,MATCH(Table15[[#This Row],[CATEGORY]],TreeLookup!$C$1:$C$21,0),MATCH(Table15[[#This Row],[YEAR]],TreeLookup!$C$1:$DE$1,0))</f>
        <v>materialsScienceLongTerm</v>
      </c>
      <c r="P3415" s="13" t="s">
        <v>6842</v>
      </c>
      <c r="Q3415" s="11" t="s">
        <v>6422</v>
      </c>
      <c r="S3415" s="11">
        <v>1989</v>
      </c>
      <c r="W3415" s="15"/>
    </row>
    <row r="3416" spans="1:38" x14ac:dyDescent="0.25">
      <c r="A3416" s="11" t="s">
        <v>2898</v>
      </c>
      <c r="B3416" s="12" t="s">
        <v>7343</v>
      </c>
      <c r="C3416" s="11">
        <v>150</v>
      </c>
      <c r="D3416" s="11">
        <v>1</v>
      </c>
      <c r="E3416" s="12" t="s">
        <v>10406</v>
      </c>
      <c r="F3416" s="11" t="s">
        <v>1323</v>
      </c>
      <c r="G3416" s="11" t="s">
        <v>1912</v>
      </c>
      <c r="H3416" s="11" t="s">
        <v>1903</v>
      </c>
      <c r="I3416" s="11" t="s">
        <v>5091</v>
      </c>
      <c r="J3416" s="14">
        <f>VLOOKUP(Table15[[#This Row],[TechRequired]],OldTree!A:B,2,0)</f>
        <v>3</v>
      </c>
      <c r="K3416" s="22" t="s">
        <v>6012</v>
      </c>
      <c r="L3416" s="14" t="s">
        <v>8649</v>
      </c>
      <c r="N3416" s="11" t="str">
        <f>INDEX(TreeLookup!$C$1:$DE$21,MATCH(Table15[[#This Row],[CATEGORY]],TreeLookup!$C$1:$C$21,0),MATCH(Table15[[#This Row],[YEAR]],TreeLookup!$C$1:$DE$1,0))</f>
        <v>materialsScienceLongTerm</v>
      </c>
      <c r="P3416" s="13" t="s">
        <v>6842</v>
      </c>
      <c r="Q3416" s="11" t="s">
        <v>6422</v>
      </c>
      <c r="S3416" s="11">
        <v>1989</v>
      </c>
      <c r="W3416" s="15"/>
    </row>
    <row r="3417" spans="1:38" x14ac:dyDescent="0.25">
      <c r="A3417" s="11" t="s">
        <v>499</v>
      </c>
      <c r="B3417" s="12" t="s">
        <v>1780</v>
      </c>
      <c r="C3417" s="11">
        <v>300</v>
      </c>
      <c r="D3417" s="11">
        <v>5000</v>
      </c>
      <c r="E3417" s="12" t="s">
        <v>1781</v>
      </c>
      <c r="F3417" s="11" t="s">
        <v>1313</v>
      </c>
      <c r="G3417" s="11" t="s">
        <v>1380</v>
      </c>
      <c r="H3417" s="11" t="s">
        <v>1903</v>
      </c>
      <c r="I3417" s="11" t="s">
        <v>1903</v>
      </c>
      <c r="J3417" s="14">
        <f>VLOOKUP(Table15[[#This Row],[TechRequired]],OldTree!A:B,2,0)</f>
        <v>8</v>
      </c>
      <c r="K3417" s="22" t="s">
        <v>6012</v>
      </c>
      <c r="L3417" s="14" t="s">
        <v>8646</v>
      </c>
      <c r="M3417" s="14">
        <v>8</v>
      </c>
      <c r="N3417" s="11" t="str">
        <f>INDEX(TreeLookup!$C$1:$DE$21,MATCH(Table15[[#This Row],[CATEGORY]],TreeLookup!$C$1:$C$21,0),MATCH(Table15[[#This Row],[YEAR]],TreeLookup!$C$1:$DE$1,0))</f>
        <v>materialsScienceLongTerm</v>
      </c>
      <c r="P3417" s="13" t="s">
        <v>6843</v>
      </c>
      <c r="Q3417" s="11" t="s">
        <v>6422</v>
      </c>
      <c r="S3417" s="11">
        <v>1989</v>
      </c>
      <c r="W3417" s="15"/>
    </row>
    <row r="3418" spans="1:38" x14ac:dyDescent="0.25">
      <c r="A3418" s="11" t="s">
        <v>2895</v>
      </c>
      <c r="B3418" s="12" t="s">
        <v>1780</v>
      </c>
      <c r="C3418" s="11">
        <v>11000</v>
      </c>
      <c r="D3418" s="11">
        <v>3200</v>
      </c>
      <c r="E3418" s="12" t="s">
        <v>1781</v>
      </c>
      <c r="F3418" s="11" t="s">
        <v>1322</v>
      </c>
      <c r="G3418" s="11" t="s">
        <v>1912</v>
      </c>
      <c r="H3418" s="11" t="s">
        <v>1903</v>
      </c>
      <c r="I3418" s="11" t="s">
        <v>5091</v>
      </c>
      <c r="J3418" s="14">
        <f>VLOOKUP(Table15[[#This Row],[TechRequired]],OldTree!A:B,2,0)</f>
        <v>3</v>
      </c>
      <c r="K3418" s="22" t="s">
        <v>6012</v>
      </c>
      <c r="L3418" s="14" t="s">
        <v>8646</v>
      </c>
      <c r="M3418" s="14">
        <v>8</v>
      </c>
      <c r="N3418" s="11" t="str">
        <f>INDEX(TreeLookup!$C$1:$DE$21,MATCH(Table15[[#This Row],[CATEGORY]],TreeLookup!$C$1:$C$21,0),MATCH(Table15[[#This Row],[YEAR]],TreeLookup!$C$1:$DE$1,0))</f>
        <v>materialsScienceLongTerm</v>
      </c>
      <c r="P3418" s="13" t="s">
        <v>6842</v>
      </c>
      <c r="Q3418" s="11" t="s">
        <v>6422</v>
      </c>
      <c r="S3418" s="11">
        <v>1989</v>
      </c>
      <c r="W3418" s="15"/>
    </row>
    <row r="3419" spans="1:38" x14ac:dyDescent="0.25">
      <c r="A3419" s="11" t="s">
        <v>2899</v>
      </c>
      <c r="B3419" s="12" t="s">
        <v>7344</v>
      </c>
      <c r="C3419" s="11">
        <v>3500</v>
      </c>
      <c r="D3419" s="11">
        <v>2800</v>
      </c>
      <c r="E3419" s="12" t="s">
        <v>10408</v>
      </c>
      <c r="F3419" s="11" t="s">
        <v>1322</v>
      </c>
      <c r="G3419" s="11" t="s">
        <v>1912</v>
      </c>
      <c r="H3419" s="11" t="s">
        <v>1903</v>
      </c>
      <c r="I3419" s="11" t="s">
        <v>5091</v>
      </c>
      <c r="J3419" s="14">
        <f>VLOOKUP(Table15[[#This Row],[TechRequired]],OldTree!A:B,2,0)</f>
        <v>3</v>
      </c>
      <c r="K3419" s="22" t="s">
        <v>6012</v>
      </c>
      <c r="L3419" s="14" t="s">
        <v>8646</v>
      </c>
      <c r="M3419" s="14">
        <v>8</v>
      </c>
      <c r="N3419" s="11" t="str">
        <f>INDEX(TreeLookup!$C$1:$DE$21,MATCH(Table15[[#This Row],[CATEGORY]],TreeLookup!$C$1:$C$21,0),MATCH(Table15[[#This Row],[YEAR]],TreeLookup!$C$1:$DE$1,0))</f>
        <v>materialsScienceLongTerm</v>
      </c>
      <c r="P3419" s="13" t="s">
        <v>6842</v>
      </c>
      <c r="Q3419" s="11" t="s">
        <v>6422</v>
      </c>
      <c r="S3419" s="11">
        <v>1989</v>
      </c>
      <c r="W3419" s="15"/>
    </row>
    <row r="3420" spans="1:38" x14ac:dyDescent="0.25">
      <c r="A3420" s="11" t="s">
        <v>9873</v>
      </c>
      <c r="B3420" s="12" t="s">
        <v>9874</v>
      </c>
      <c r="C3420" s="11">
        <v>50</v>
      </c>
      <c r="D3420" s="11">
        <v>200</v>
      </c>
      <c r="G3420" s="21" t="s">
        <v>11291</v>
      </c>
      <c r="H3420" s="21" t="s">
        <v>1903</v>
      </c>
      <c r="I3420" s="21" t="s">
        <v>1903</v>
      </c>
      <c r="J3420" s="16" t="e">
        <f>VLOOKUP(Table15[[#This Row],[TechRequired]],OldTree!A:B,2,0)</f>
        <v>#N/A</v>
      </c>
      <c r="K3420" s="38" t="s">
        <v>8953</v>
      </c>
      <c r="L3420" s="16"/>
      <c r="N3420" s="17" t="str">
        <f>INDEX(TreeLookup!$C$1:$DE$21,MATCH(Table15[[#This Row],[CATEGORY]],TreeLookup!$C$1:$C$21,0),MATCH(Table15[[#This Row],[YEAR]],TreeLookup!$C$1:$DE$1,0))</f>
        <v>solids1964</v>
      </c>
      <c r="P3420" s="25" t="s">
        <v>6843</v>
      </c>
      <c r="Q3420" s="24" t="s">
        <v>6476</v>
      </c>
      <c r="S3420" s="11">
        <v>1965</v>
      </c>
    </row>
    <row r="3421" spans="1:38" x14ac:dyDescent="0.25">
      <c r="A3421" s="11" t="s">
        <v>9875</v>
      </c>
      <c r="B3421" s="12" t="s">
        <v>9876</v>
      </c>
      <c r="C3421" s="11">
        <v>50</v>
      </c>
      <c r="D3421" s="11">
        <v>200</v>
      </c>
      <c r="E3421" s="12" t="s">
        <v>9877</v>
      </c>
      <c r="G3421" s="21" t="s">
        <v>11291</v>
      </c>
      <c r="H3421" s="21" t="s">
        <v>1903</v>
      </c>
      <c r="I3421" s="21" t="s">
        <v>1903</v>
      </c>
      <c r="J3421" s="16" t="e">
        <f>VLOOKUP(Table15[[#This Row],[TechRequired]],OldTree!A:B,2,0)</f>
        <v>#N/A</v>
      </c>
      <c r="K3421" s="38" t="s">
        <v>8953</v>
      </c>
      <c r="L3421" s="16"/>
      <c r="N3421" s="17" t="str">
        <f>INDEX(TreeLookup!$C$1:$DE$21,MATCH(Table15[[#This Row],[CATEGORY]],TreeLookup!$C$1:$C$21,0),MATCH(Table15[[#This Row],[YEAR]],TreeLookup!$C$1:$DE$1,0))</f>
        <v>solids1964</v>
      </c>
      <c r="P3421" s="25" t="s">
        <v>6843</v>
      </c>
      <c r="Q3421" s="24" t="s">
        <v>6476</v>
      </c>
      <c r="S3421" s="11">
        <v>1965</v>
      </c>
      <c r="AE3421" s="11" t="s">
        <v>11286</v>
      </c>
    </row>
    <row r="3422" spans="1:38" x14ac:dyDescent="0.25">
      <c r="A3422" s="11" t="s">
        <v>845</v>
      </c>
      <c r="B3422" s="12" t="s">
        <v>2910</v>
      </c>
      <c r="C3422" s="11">
        <v>100</v>
      </c>
      <c r="D3422" s="11">
        <v>2000</v>
      </c>
      <c r="E3422" s="12" t="s">
        <v>2911</v>
      </c>
      <c r="F3422" s="11" t="s">
        <v>1345</v>
      </c>
      <c r="G3422" s="11" t="s">
        <v>1912</v>
      </c>
      <c r="H3422" s="11" t="s">
        <v>1903</v>
      </c>
      <c r="I3422" s="11" t="s">
        <v>1903</v>
      </c>
      <c r="J3422" s="14">
        <f>VLOOKUP(Table15[[#This Row],[TechRequired]],OldTree!A:B,2,0)</f>
        <v>4</v>
      </c>
      <c r="K3422" s="22" t="s">
        <v>6012</v>
      </c>
      <c r="L3422" s="14" t="s">
        <v>8649</v>
      </c>
      <c r="N3422" s="11" t="str">
        <f>INDEX(TreeLookup!$C$1:$DE$21,MATCH(Table15[[#This Row],[CATEGORY]],TreeLookup!$C$1:$C$21,0),MATCH(Table15[[#This Row],[YEAR]],TreeLookup!$C$1:$DE$1,0))</f>
        <v>materialsScienceAdvCapsules</v>
      </c>
      <c r="P3422" s="13" t="s">
        <v>6843</v>
      </c>
      <c r="Q3422" s="11" t="s">
        <v>4452</v>
      </c>
      <c r="S3422" s="11">
        <v>1965</v>
      </c>
      <c r="W3422" s="15"/>
      <c r="AL3422" s="11" t="s">
        <v>11286</v>
      </c>
    </row>
    <row r="3423" spans="1:38" x14ac:dyDescent="0.25">
      <c r="A3423" s="11" t="s">
        <v>729</v>
      </c>
      <c r="B3423" s="12" t="s">
        <v>2912</v>
      </c>
      <c r="C3423" s="11">
        <v>100</v>
      </c>
      <c r="D3423" s="11">
        <v>2000</v>
      </c>
      <c r="E3423" s="12" t="s">
        <v>2913</v>
      </c>
      <c r="F3423" s="11" t="s">
        <v>1332</v>
      </c>
      <c r="G3423" s="11" t="s">
        <v>1912</v>
      </c>
      <c r="H3423" s="11" t="s">
        <v>1903</v>
      </c>
      <c r="I3423" s="11" t="s">
        <v>1903</v>
      </c>
      <c r="J3423" s="14">
        <f>VLOOKUP(Table15[[#This Row],[TechRequired]],OldTree!A:B,2,0)</f>
        <v>6</v>
      </c>
      <c r="K3423" s="22" t="s">
        <v>6012</v>
      </c>
      <c r="L3423" s="14" t="s">
        <v>8649</v>
      </c>
      <c r="N3423" s="11" t="str">
        <f>INDEX(TreeLookup!$C$1:$DE$21,MATCH(Table15[[#This Row],[CATEGORY]],TreeLookup!$C$1:$C$21,0),MATCH(Table15[[#This Row],[YEAR]],TreeLookup!$C$1:$DE$1,0))</f>
        <v>materialsScienceSpaceplanes</v>
      </c>
      <c r="P3423" s="13" t="s">
        <v>6843</v>
      </c>
      <c r="Q3423" s="11" t="s">
        <v>6744</v>
      </c>
      <c r="S3423" s="11">
        <v>1983</v>
      </c>
      <c r="W3423" s="15"/>
      <c r="AL3423" s="11" t="s">
        <v>11286</v>
      </c>
    </row>
    <row r="3424" spans="1:38" x14ac:dyDescent="0.25">
      <c r="A3424" s="11" t="s">
        <v>732</v>
      </c>
      <c r="B3424" s="12" t="s">
        <v>2908</v>
      </c>
      <c r="C3424" s="11">
        <v>100</v>
      </c>
      <c r="D3424" s="11">
        <v>2000</v>
      </c>
      <c r="E3424" s="12" t="s">
        <v>2909</v>
      </c>
      <c r="F3424" s="11" t="s">
        <v>1332</v>
      </c>
      <c r="G3424" s="11" t="s">
        <v>1912</v>
      </c>
      <c r="H3424" s="11" t="s">
        <v>1903</v>
      </c>
      <c r="I3424" s="11" t="s">
        <v>1903</v>
      </c>
      <c r="J3424" s="14">
        <f>VLOOKUP(Table15[[#This Row],[TechRequired]],OldTree!A:B,2,0)</f>
        <v>6</v>
      </c>
      <c r="K3424" s="22" t="s">
        <v>6012</v>
      </c>
      <c r="L3424" s="14" t="s">
        <v>8649</v>
      </c>
      <c r="N3424" s="11" t="str">
        <f>INDEX(TreeLookup!$C$1:$DE$21,MATCH(Table15[[#This Row],[CATEGORY]],TreeLookup!$C$1:$C$21,0),MATCH(Table15[[#This Row],[YEAR]],TreeLookup!$C$1:$DE$1,0))</f>
        <v>materialsScienceLongTerm</v>
      </c>
      <c r="P3424" s="13" t="s">
        <v>6843</v>
      </c>
      <c r="Q3424" s="11" t="s">
        <v>1833</v>
      </c>
      <c r="S3424" s="11">
        <v>1989</v>
      </c>
      <c r="W3424" s="15"/>
      <c r="AL3424" s="11" t="s">
        <v>11286</v>
      </c>
    </row>
    <row r="3425" spans="1:38" x14ac:dyDescent="0.25">
      <c r="A3425" s="11" t="s">
        <v>4060</v>
      </c>
      <c r="B3425" s="12" t="s">
        <v>8497</v>
      </c>
      <c r="C3425" s="11">
        <v>2800</v>
      </c>
      <c r="D3425" s="11">
        <v>36400</v>
      </c>
      <c r="E3425" s="12" t="s">
        <v>4061</v>
      </c>
      <c r="F3425" s="11" t="s">
        <v>1374</v>
      </c>
      <c r="G3425" s="11" t="s">
        <v>1381</v>
      </c>
      <c r="H3425" s="11" t="s">
        <v>5091</v>
      </c>
      <c r="I3425" s="11" t="s">
        <v>5091</v>
      </c>
      <c r="J3425" s="14">
        <f>VLOOKUP(Table15[[#This Row],[TechRequired]],OldTree!A:B,2,0)</f>
        <v>3</v>
      </c>
      <c r="K3425" s="14"/>
      <c r="L3425" s="14"/>
      <c r="N3425" s="11" t="e">
        <f>INDEX(TreeLookup!$C$1:$DE$21,MATCH(Table15[[#This Row],[CATEGORY]],TreeLookup!$C$1:$C$21,0),MATCH(Table15[[#This Row],[YEAR]],TreeLookup!$C$1:$DE$1,0))</f>
        <v>#N/A</v>
      </c>
      <c r="O3425" s="11" t="s">
        <v>1903</v>
      </c>
    </row>
    <row r="3426" spans="1:38" x14ac:dyDescent="0.25">
      <c r="A3426" s="11" t="s">
        <v>615</v>
      </c>
      <c r="B3426" s="12" t="s">
        <v>2426</v>
      </c>
      <c r="C3426" s="11">
        <v>20</v>
      </c>
      <c r="D3426" s="11">
        <v>400</v>
      </c>
      <c r="E3426" s="12" t="s">
        <v>2427</v>
      </c>
      <c r="F3426" s="11" t="s">
        <v>1323</v>
      </c>
      <c r="G3426" s="11" t="s">
        <v>1909</v>
      </c>
      <c r="H3426" s="11" t="s">
        <v>1903</v>
      </c>
      <c r="I3426" s="11" t="s">
        <v>1903</v>
      </c>
      <c r="J3426" s="14">
        <f>VLOOKUP(Table15[[#This Row],[TechRequired]],OldTree!A:B,2,0)</f>
        <v>3</v>
      </c>
      <c r="K3426" s="22" t="s">
        <v>6012</v>
      </c>
      <c r="L3426" s="14" t="s">
        <v>8671</v>
      </c>
      <c r="N3426" s="11" t="str">
        <f>INDEX(TreeLookup!$C$1:$DE$21,MATCH(Table15[[#This Row],[CATEGORY]],TreeLookup!$C$1:$C$21,0),MATCH(Table15[[#This Row],[YEAR]],TreeLookup!$C$1:$DE$1,0))</f>
        <v>materialsScienceSpaceStation</v>
      </c>
      <c r="P3426" s="13" t="s">
        <v>6843</v>
      </c>
      <c r="Q3426" s="11" t="s">
        <v>6704</v>
      </c>
      <c r="S3426" s="11">
        <v>1977</v>
      </c>
      <c r="W3426" s="15"/>
    </row>
    <row r="3427" spans="1:38" x14ac:dyDescent="0.25">
      <c r="A3427" s="11" t="s">
        <v>2602</v>
      </c>
      <c r="B3427" s="12" t="s">
        <v>7689</v>
      </c>
      <c r="C3427" s="11">
        <v>400</v>
      </c>
      <c r="D3427" s="11">
        <v>4000</v>
      </c>
      <c r="E3427" s="12" t="s">
        <v>10290</v>
      </c>
      <c r="F3427" s="11" t="s">
        <v>1324</v>
      </c>
      <c r="G3427" s="11" t="s">
        <v>1910</v>
      </c>
      <c r="H3427" s="11" t="s">
        <v>1903</v>
      </c>
      <c r="I3427" s="11" t="s">
        <v>5091</v>
      </c>
      <c r="J3427" s="14">
        <f>VLOOKUP(Table15[[#This Row],[TechRequired]],OldTree!A:B,2,0)</f>
        <v>2</v>
      </c>
      <c r="K3427" s="22" t="s">
        <v>6812</v>
      </c>
      <c r="L3427" s="14" t="s">
        <v>6812</v>
      </c>
      <c r="N3427" s="11" t="str">
        <f>INDEX(TreeLookup!$C$1:$DE$21,MATCH(Table15[[#This Row],[CATEGORY]],TreeLookup!$C$1:$C$21,0),MATCH(Table15[[#This Row],[YEAR]],TreeLookup!$C$1:$DE$1,0))</f>
        <v>spaceStationControl</v>
      </c>
      <c r="P3427" s="13" t="s">
        <v>6842</v>
      </c>
      <c r="Q3427" s="11" t="s">
        <v>6704</v>
      </c>
      <c r="S3427" s="11">
        <v>1977</v>
      </c>
      <c r="W3427" s="15"/>
    </row>
    <row r="3428" spans="1:38" x14ac:dyDescent="0.25">
      <c r="A3428" s="11" t="s">
        <v>526</v>
      </c>
      <c r="B3428" s="12" t="s">
        <v>2192</v>
      </c>
      <c r="C3428" s="11">
        <v>870</v>
      </c>
      <c r="D3428" s="11">
        <v>17400</v>
      </c>
      <c r="E3428" s="12" t="s">
        <v>2193</v>
      </c>
      <c r="F3428" s="11" t="s">
        <v>1317</v>
      </c>
      <c r="G3428" s="11" t="s">
        <v>5501</v>
      </c>
      <c r="H3428" s="11" t="s">
        <v>1903</v>
      </c>
      <c r="I3428" s="11" t="s">
        <v>1903</v>
      </c>
      <c r="J3428" s="14">
        <f>VLOOKUP(Table15[[#This Row],[TechRequired]],OldTree!A:B,2,0)</f>
        <v>8</v>
      </c>
      <c r="K3428" s="22" t="s">
        <v>8950</v>
      </c>
      <c r="L3428" s="14" t="s">
        <v>6819</v>
      </c>
      <c r="M3428" s="14">
        <v>9</v>
      </c>
      <c r="N3428" s="11" t="str">
        <f>INDEX(TreeLookup!$C$1:$DE$21,MATCH(Table15[[#This Row],[CATEGORY]],TreeLookup!$C$1:$C$21,0),MATCH(Table15[[#This Row],[YEAR]],TreeLookup!$C$1:$DE$1,0))</f>
        <v>modernPower</v>
      </c>
      <c r="P3428" s="13" t="s">
        <v>6843</v>
      </c>
      <c r="Q3428" s="11"/>
      <c r="S3428" s="11">
        <v>2009</v>
      </c>
      <c r="W3428" s="15"/>
    </row>
    <row r="3429" spans="1:38" x14ac:dyDescent="0.25">
      <c r="A3429" s="11" t="s">
        <v>347</v>
      </c>
      <c r="B3429" s="12" t="s">
        <v>4476</v>
      </c>
      <c r="C3429" s="11">
        <v>8000</v>
      </c>
      <c r="D3429" s="11">
        <v>600000</v>
      </c>
      <c r="E3429" s="12" t="s">
        <v>4477</v>
      </c>
      <c r="F3429" s="11" t="s">
        <v>1304</v>
      </c>
      <c r="G3429" s="11" t="s">
        <v>5836</v>
      </c>
      <c r="H3429" s="11" t="s">
        <v>1903</v>
      </c>
      <c r="I3429" s="11" t="s">
        <v>1903</v>
      </c>
      <c r="J3429" s="14">
        <f>VLOOKUP(Table15[[#This Row],[TechRequired]],OldTree!A:B,2,0)</f>
        <v>4</v>
      </c>
      <c r="K3429" s="22" t="s">
        <v>8946</v>
      </c>
      <c r="L3429" s="14" t="s">
        <v>8651</v>
      </c>
      <c r="N3429" s="11" t="str">
        <f>INDEX(TreeLookup!$C$1:$DE$21,MATCH(Table15[[#This Row],[CATEGORY]],TreeLookup!$C$1:$C$21,0),MATCH(Table15[[#This Row],[YEAR]],TreeLookup!$C$1:$DE$1,0))</f>
        <v>improvedCapsules</v>
      </c>
      <c r="P3429" s="13" t="s">
        <v>6843</v>
      </c>
      <c r="Q3429" s="11" t="s">
        <v>6704</v>
      </c>
      <c r="S3429" s="11">
        <v>1977</v>
      </c>
      <c r="W3429" s="15"/>
      <c r="Z3429" s="11" t="s">
        <v>11286</v>
      </c>
      <c r="AF3429" s="11" t="s">
        <v>11286</v>
      </c>
      <c r="AG3429" s="11" t="s">
        <v>11286</v>
      </c>
    </row>
    <row r="3430" spans="1:38" x14ac:dyDescent="0.25">
      <c r="A3430" s="11" t="s">
        <v>1447</v>
      </c>
      <c r="B3430" s="12" t="s">
        <v>7883</v>
      </c>
      <c r="C3430" s="11">
        <v>1500</v>
      </c>
      <c r="D3430" s="11">
        <v>3000</v>
      </c>
      <c r="E3430" s="12" t="s">
        <v>10590</v>
      </c>
      <c r="F3430" s="11" t="s">
        <v>1365</v>
      </c>
      <c r="G3430" s="11" t="s">
        <v>5218</v>
      </c>
      <c r="H3430" s="11" t="s">
        <v>1903</v>
      </c>
      <c r="I3430" s="11" t="s">
        <v>5091</v>
      </c>
      <c r="J3430" s="14">
        <f>VLOOKUP(Table15[[#This Row],[TechRequired]],OldTree!A:B,2,0)</f>
        <v>5</v>
      </c>
      <c r="K3430" s="22" t="s">
        <v>8944</v>
      </c>
      <c r="L3430" s="14" t="s">
        <v>6811</v>
      </c>
      <c r="N3430" s="11" t="str">
        <f>INDEX(TreeLookup!$C$1:$DE$21,MATCH(Table15[[#This Row],[CATEGORY]],TreeLookup!$C$1:$C$21,0),MATCH(Table15[[#This Row],[YEAR]],TreeLookup!$C$1:$DE$1,0))</f>
        <v>internationalAvionics</v>
      </c>
      <c r="P3430" s="13" t="s">
        <v>6842</v>
      </c>
      <c r="Q3430" s="21" t="s">
        <v>6651</v>
      </c>
      <c r="S3430" s="11">
        <v>2002</v>
      </c>
      <c r="W3430" s="15"/>
    </row>
    <row r="3431" spans="1:38" x14ac:dyDescent="0.25">
      <c r="A3431" s="11" t="s">
        <v>2052</v>
      </c>
      <c r="B3431" s="12" t="s">
        <v>8172</v>
      </c>
      <c r="C3431" s="11">
        <v>112225</v>
      </c>
      <c r="D3431" s="11">
        <v>275000</v>
      </c>
      <c r="E3431" s="12" t="s">
        <v>10528</v>
      </c>
      <c r="F3431" s="11" t="s">
        <v>5482</v>
      </c>
      <c r="G3431" s="11" t="s">
        <v>5480</v>
      </c>
      <c r="H3431" s="11" t="s">
        <v>1903</v>
      </c>
      <c r="I3431" s="11" t="s">
        <v>5091</v>
      </c>
      <c r="J3431" s="14">
        <f>VLOOKUP(Table15[[#This Row],[TechRequired]],OldTree!A:B,2,0)</f>
        <v>7</v>
      </c>
      <c r="K3431" s="22" t="s">
        <v>6016</v>
      </c>
      <c r="L3431" s="14" t="s">
        <v>8670</v>
      </c>
      <c r="N3431" s="11" t="str">
        <f>INDEX(TreeLookup!$C$1:$DE$21,MATCH(Table15[[#This Row],[CATEGORY]],TreeLookup!$C$1:$C$21,0),MATCH(Table15[[#This Row],[YEAR]],TreeLookup!$C$1:$DE$1,0))</f>
        <v>advancedNuclearPower</v>
      </c>
      <c r="P3431" s="13" t="s">
        <v>6842</v>
      </c>
      <c r="Q3431" s="11"/>
      <c r="S3431" s="11">
        <v>2001</v>
      </c>
      <c r="U3431" s="11" t="s">
        <v>6884</v>
      </c>
      <c r="W3431" s="15"/>
    </row>
    <row r="3432" spans="1:38" x14ac:dyDescent="0.25">
      <c r="A3432" s="11" t="s">
        <v>468</v>
      </c>
      <c r="B3432" s="12" t="s">
        <v>3689</v>
      </c>
      <c r="C3432" s="11">
        <v>10</v>
      </c>
      <c r="D3432" s="11">
        <v>200</v>
      </c>
      <c r="E3432" s="12" t="s">
        <v>3690</v>
      </c>
      <c r="F3432" s="11" t="s">
        <v>1311</v>
      </c>
      <c r="G3432" s="21" t="s">
        <v>11292</v>
      </c>
      <c r="H3432" s="11" t="s">
        <v>1903</v>
      </c>
      <c r="I3432" s="11" t="s">
        <v>1903</v>
      </c>
      <c r="J3432" s="14">
        <f>VLOOKUP(Table15[[#This Row],[TechRequired]],OldTree!A:B,2,0)</f>
        <v>1</v>
      </c>
      <c r="K3432" s="22" t="s">
        <v>6012</v>
      </c>
      <c r="L3432" s="14" t="s">
        <v>8649</v>
      </c>
      <c r="N3432" s="11" t="str">
        <f>INDEX(TreeLookup!$C$1:$DE$21,MATCH(Table15[[#This Row],[CATEGORY]],TreeLookup!$C$1:$C$21,0),MATCH(Table15[[#This Row],[YEAR]],TreeLookup!$C$1:$DE$1,0))</f>
        <v>earlyMaterialsScience</v>
      </c>
      <c r="P3432" s="13" t="s">
        <v>6843</v>
      </c>
      <c r="Q3432" s="11"/>
      <c r="S3432" s="11">
        <v>1952</v>
      </c>
      <c r="W3432" s="15"/>
      <c r="AL3432" s="11" t="s">
        <v>11286</v>
      </c>
    </row>
    <row r="3433" spans="1:38" x14ac:dyDescent="0.25">
      <c r="A3433" s="11" t="s">
        <v>3685</v>
      </c>
      <c r="B3433" s="12" t="s">
        <v>8437</v>
      </c>
      <c r="C3433" s="11">
        <v>600</v>
      </c>
      <c r="D3433" s="11">
        <v>7200</v>
      </c>
      <c r="E3433" s="12" t="s">
        <v>10127</v>
      </c>
      <c r="F3433" s="11" t="s">
        <v>1364</v>
      </c>
      <c r="G3433" s="21" t="s">
        <v>11292</v>
      </c>
      <c r="H3433" s="11" t="s">
        <v>1903</v>
      </c>
      <c r="I3433" s="11" t="s">
        <v>5091</v>
      </c>
      <c r="J3433" s="14">
        <f>VLOOKUP(Table15[[#This Row],[TechRequired]],OldTree!A:B,2,0)</f>
        <v>5</v>
      </c>
      <c r="K3433" s="22" t="s">
        <v>6012</v>
      </c>
      <c r="L3433" s="14" t="s">
        <v>8649</v>
      </c>
      <c r="N3433" s="11" t="str">
        <f>INDEX(TreeLookup!$C$1:$DE$21,MATCH(Table15[[#This Row],[CATEGORY]],TreeLookup!$C$1:$C$21,0),MATCH(Table15[[#This Row],[YEAR]],TreeLookup!$C$1:$DE$1,0))</f>
        <v>materialsScienceAdvCapsules</v>
      </c>
      <c r="P3433" s="13" t="s">
        <v>6842</v>
      </c>
      <c r="Q3433" s="11"/>
      <c r="S3433" s="11">
        <v>1964</v>
      </c>
      <c r="W3433" s="15"/>
    </row>
    <row r="3434" spans="1:38" x14ac:dyDescent="0.25">
      <c r="A3434" s="11" t="s">
        <v>3210</v>
      </c>
      <c r="B3434" s="12" t="s">
        <v>8358</v>
      </c>
      <c r="C3434" s="11">
        <v>150</v>
      </c>
      <c r="D3434" s="11">
        <v>800</v>
      </c>
      <c r="E3434" s="12" t="s">
        <v>9988</v>
      </c>
      <c r="F3434" s="11" t="s">
        <v>1368</v>
      </c>
      <c r="G3434" s="11" t="s">
        <v>5691</v>
      </c>
      <c r="H3434" s="11" t="s">
        <v>1903</v>
      </c>
      <c r="I3434" s="11" t="s">
        <v>5091</v>
      </c>
      <c r="J3434" s="14">
        <f>VLOOKUP(Table15[[#This Row],[TechRequired]],OldTree!A:B,2,0)</f>
        <v>2</v>
      </c>
      <c r="K3434" s="22" t="s">
        <v>6012</v>
      </c>
      <c r="L3434" s="14" t="s">
        <v>8649</v>
      </c>
      <c r="N3434" s="11" t="str">
        <f>INDEX(TreeLookup!$C$1:$DE$21,MATCH(Table15[[#This Row],[CATEGORY]],TreeLookup!$C$1:$C$21,0),MATCH(Table15[[#This Row],[YEAR]],TreeLookup!$C$1:$DE$1,0))</f>
        <v>earlyMaterialsScience</v>
      </c>
      <c r="P3434" s="13" t="s">
        <v>6842</v>
      </c>
      <c r="Q3434" s="11"/>
      <c r="S3434" s="11">
        <v>1952</v>
      </c>
      <c r="W3434" s="15"/>
    </row>
    <row r="3435" spans="1:38" x14ac:dyDescent="0.25">
      <c r="A3435" s="11" t="s">
        <v>6485</v>
      </c>
      <c r="B3435" s="12" t="s">
        <v>6485</v>
      </c>
      <c r="G3435" s="11" t="s">
        <v>6059</v>
      </c>
      <c r="H3435" s="11" t="s">
        <v>1903</v>
      </c>
      <c r="J3435" s="16" t="e">
        <f>VLOOKUP(Table15[[#This Row],[TechRequired]],OldTree!A:B,2,0)</f>
        <v>#N/A</v>
      </c>
      <c r="K3435" s="23" t="s">
        <v>8953</v>
      </c>
      <c r="L3435" s="16"/>
      <c r="M3435" s="14">
        <v>8</v>
      </c>
      <c r="N3435" s="11" t="str">
        <f>INDEX(TreeLookup!$C$1:$DE$21,MATCH(Table15[[#This Row],[CATEGORY]],TreeLookup!$C$1:$C$21,0),MATCH(Table15[[#This Row],[YEAR]],TreeLookup!$C$1:$DE$1,0))</f>
        <v>solids1981</v>
      </c>
      <c r="Q3435" s="11"/>
      <c r="R3435" s="11" t="s">
        <v>6482</v>
      </c>
      <c r="S3435" s="11">
        <v>1985</v>
      </c>
    </row>
    <row r="3436" spans="1:38" x14ac:dyDescent="0.25">
      <c r="A3436" s="11" t="s">
        <v>3162</v>
      </c>
      <c r="B3436" s="24" t="s">
        <v>6158</v>
      </c>
      <c r="C3436" s="11">
        <v>900</v>
      </c>
      <c r="D3436" s="11">
        <v>18000</v>
      </c>
      <c r="E3436" s="12" t="s">
        <v>3483</v>
      </c>
      <c r="F3436" s="11" t="s">
        <v>1357</v>
      </c>
      <c r="G3436" s="11" t="s">
        <v>5691</v>
      </c>
      <c r="H3436" s="11" t="s">
        <v>1903</v>
      </c>
      <c r="I3436" s="11" t="s">
        <v>1903</v>
      </c>
      <c r="J3436" s="14">
        <f>VLOOKUP(Table15[[#This Row],[TechRequired]],OldTree!A:B,2,0)</f>
        <v>4</v>
      </c>
      <c r="K3436" s="23" t="s">
        <v>8941</v>
      </c>
      <c r="L3436" s="14"/>
      <c r="N3436" s="11" t="str">
        <f>INDEX(TreeLookup!$C$1:$DE$21,MATCH(Table15[[#This Row],[CATEGORY]],TreeLookup!$C$1:$C$21,0),MATCH(Table15[[#This Row],[YEAR]],TreeLookup!$C$1:$DE$1,0))</f>
        <v>advancedUncrewedLanding</v>
      </c>
      <c r="O3436" s="21"/>
      <c r="P3436" s="13" t="s">
        <v>6843</v>
      </c>
      <c r="Q3436" s="21" t="s">
        <v>6158</v>
      </c>
      <c r="R3436" s="21" t="s">
        <v>9620</v>
      </c>
      <c r="S3436" s="11">
        <v>1972</v>
      </c>
      <c r="V3436" s="11" t="s">
        <v>8831</v>
      </c>
      <c r="W3436" s="15">
        <v>42872</v>
      </c>
      <c r="AC3436" s="11" t="s">
        <v>11286</v>
      </c>
    </row>
    <row r="3437" spans="1:38" x14ac:dyDescent="0.25">
      <c r="A3437" s="11" t="s">
        <v>3686</v>
      </c>
      <c r="B3437" s="12" t="s">
        <v>8438</v>
      </c>
      <c r="C3437" s="11">
        <v>450</v>
      </c>
      <c r="D3437" s="11">
        <v>6200</v>
      </c>
      <c r="E3437" s="12" t="s">
        <v>9984</v>
      </c>
      <c r="F3437" s="11" t="s">
        <v>1350</v>
      </c>
      <c r="G3437" s="21" t="s">
        <v>11292</v>
      </c>
      <c r="H3437" s="11" t="s">
        <v>1903</v>
      </c>
      <c r="I3437" s="11" t="s">
        <v>5091</v>
      </c>
      <c r="J3437" s="14">
        <f>VLOOKUP(Table15[[#This Row],[TechRequired]],OldTree!A:B,2,0)</f>
        <v>3</v>
      </c>
      <c r="K3437" s="22" t="s">
        <v>6012</v>
      </c>
      <c r="L3437" s="14" t="s">
        <v>8649</v>
      </c>
      <c r="N3437" s="11" t="str">
        <f>INDEX(TreeLookup!$C$1:$DE$21,MATCH(Table15[[#This Row],[CATEGORY]],TreeLookup!$C$1:$C$21,0),MATCH(Table15[[#This Row],[YEAR]],TreeLookup!$C$1:$DE$1,0))</f>
        <v>earlyMaterialsScience</v>
      </c>
      <c r="P3437" s="13" t="s">
        <v>6842</v>
      </c>
      <c r="Q3437" s="11"/>
      <c r="S3437" s="11">
        <v>1952</v>
      </c>
      <c r="W3437" s="15"/>
    </row>
    <row r="3438" spans="1:38" x14ac:dyDescent="0.25">
      <c r="A3438" s="11" t="s">
        <v>173</v>
      </c>
      <c r="B3438" s="12" t="s">
        <v>3799</v>
      </c>
      <c r="C3438" s="11">
        <v>125</v>
      </c>
      <c r="D3438" s="11">
        <v>5000</v>
      </c>
      <c r="E3438" s="12" t="s">
        <v>3800</v>
      </c>
      <c r="F3438" s="11" t="s">
        <v>1289</v>
      </c>
      <c r="G3438" s="21" t="s">
        <v>11292</v>
      </c>
      <c r="H3438" s="11" t="s">
        <v>1903</v>
      </c>
      <c r="I3438" s="11" t="s">
        <v>1903</v>
      </c>
      <c r="J3438" s="14">
        <f>VLOOKUP(Table15[[#This Row],[TechRequired]],OldTree!A:B,2,0)</f>
        <v>7</v>
      </c>
      <c r="K3438" s="22" t="s">
        <v>8941</v>
      </c>
      <c r="L3438" s="14" t="s">
        <v>8873</v>
      </c>
      <c r="M3438" s="14">
        <v>10</v>
      </c>
      <c r="N3438" s="11" t="str">
        <f>INDEX(TreeLookup!$C$1:$DE$21,MATCH(Table15[[#This Row],[CATEGORY]],TreeLookup!$C$1:$C$21,0),MATCH(Table15[[#This Row],[YEAR]],TreeLookup!$C$1:$DE$1,0))</f>
        <v>reusability</v>
      </c>
      <c r="P3438" s="13" t="s">
        <v>6843</v>
      </c>
      <c r="Q3438" s="11" t="s">
        <v>6572</v>
      </c>
      <c r="S3438" s="11">
        <v>2011</v>
      </c>
      <c r="W3438" s="15"/>
    </row>
    <row r="3439" spans="1:38" x14ac:dyDescent="0.25">
      <c r="A3439" s="11" t="s">
        <v>1198</v>
      </c>
      <c r="B3439" s="12" t="s">
        <v>3691</v>
      </c>
      <c r="C3439" s="11">
        <v>2</v>
      </c>
      <c r="D3439" s="11">
        <v>40</v>
      </c>
      <c r="E3439" s="12" t="s">
        <v>3692</v>
      </c>
      <c r="F3439" s="11" t="s">
        <v>1372</v>
      </c>
      <c r="G3439" s="21" t="s">
        <v>11292</v>
      </c>
      <c r="H3439" s="11" t="s">
        <v>1903</v>
      </c>
      <c r="I3439" s="11" t="s">
        <v>1903</v>
      </c>
      <c r="J3439" s="14">
        <f>VLOOKUP(Table15[[#This Row],[TechRequired]],OldTree!A:B,2,0)</f>
        <v>0</v>
      </c>
      <c r="K3439" s="22" t="s">
        <v>6012</v>
      </c>
      <c r="L3439" s="14"/>
      <c r="M3439" s="14">
        <v>0</v>
      </c>
      <c r="N3439" s="11" t="str">
        <f>INDEX(TreeLookup!$C$1:$DE$21,MATCH(Table15[[#This Row],[CATEGORY]],TreeLookup!$C$1:$C$21,0),MATCH(Table15[[#This Row],[YEAR]],TreeLookup!$C$1:$DE$1,0))</f>
        <v>start</v>
      </c>
      <c r="P3439" s="13" t="s">
        <v>6843</v>
      </c>
      <c r="Q3439" s="11"/>
      <c r="S3439" s="11">
        <v>0</v>
      </c>
      <c r="W3439" s="15"/>
      <c r="AL3439" s="11" t="s">
        <v>11286</v>
      </c>
    </row>
    <row r="3440" spans="1:38" x14ac:dyDescent="0.25">
      <c r="A3440" s="11" t="s">
        <v>4341</v>
      </c>
      <c r="B3440" s="12" t="s">
        <v>8504</v>
      </c>
      <c r="C3440" s="11">
        <v>1000</v>
      </c>
      <c r="D3440" s="11">
        <v>8200</v>
      </c>
      <c r="E3440" s="12" t="s">
        <v>4342</v>
      </c>
      <c r="F3440" s="11" t="s">
        <v>5220</v>
      </c>
      <c r="G3440" s="11" t="s">
        <v>1381</v>
      </c>
      <c r="H3440" s="11" t="s">
        <v>5091</v>
      </c>
      <c r="I3440" s="11" t="s">
        <v>5091</v>
      </c>
      <c r="J3440" s="14">
        <f>VLOOKUP(Table15[[#This Row],[TechRequired]],OldTree!A:B,2,0)</f>
        <v>7</v>
      </c>
      <c r="K3440" s="14"/>
      <c r="L3440" s="14"/>
      <c r="N3440" s="11" t="e">
        <f>INDEX(TreeLookup!$C$1:$DE$21,MATCH(Table15[[#This Row],[CATEGORY]],TreeLookup!$C$1:$C$21,0),MATCH(Table15[[#This Row],[YEAR]],TreeLookup!$C$1:$DE$1,0))</f>
        <v>#N/A</v>
      </c>
      <c r="O3440" s="11" t="s">
        <v>1903</v>
      </c>
      <c r="Q3440" s="11"/>
    </row>
    <row r="3441" spans="1:38" x14ac:dyDescent="0.25">
      <c r="A3441" s="11" t="s">
        <v>3639</v>
      </c>
      <c r="B3441" s="12" t="s">
        <v>8439</v>
      </c>
      <c r="C3441" s="11">
        <v>600</v>
      </c>
      <c r="D3441" s="11">
        <v>1200</v>
      </c>
      <c r="E3441" s="12" t="s">
        <v>10126</v>
      </c>
      <c r="F3441" s="11" t="s">
        <v>1347</v>
      </c>
      <c r="G3441" s="21" t="s">
        <v>11292</v>
      </c>
      <c r="H3441" s="11" t="s">
        <v>1903</v>
      </c>
      <c r="I3441" s="11" t="s">
        <v>5091</v>
      </c>
      <c r="J3441" s="14">
        <f>VLOOKUP(Table15[[#This Row],[TechRequired]],OldTree!A:B,2,0)</f>
        <v>4.5</v>
      </c>
      <c r="K3441" s="22" t="s">
        <v>6012</v>
      </c>
      <c r="L3441" s="14" t="s">
        <v>8649</v>
      </c>
      <c r="N3441" s="11" t="str">
        <f>INDEX(TreeLookup!$C$1:$DE$21,MATCH(Table15[[#This Row],[CATEGORY]],TreeLookup!$C$1:$C$21,0),MATCH(Table15[[#This Row],[YEAR]],TreeLookup!$C$1:$DE$1,0))</f>
        <v>materialsScienceAdvCapsules</v>
      </c>
      <c r="P3441" s="13" t="s">
        <v>6842</v>
      </c>
      <c r="Q3441" s="11"/>
      <c r="S3441" s="11">
        <v>1964</v>
      </c>
      <c r="W3441" s="15"/>
    </row>
    <row r="3442" spans="1:38" x14ac:dyDescent="0.25">
      <c r="A3442" s="11" t="s">
        <v>4337</v>
      </c>
      <c r="B3442" s="12" t="s">
        <v>8506</v>
      </c>
      <c r="C3442" s="11">
        <v>1000</v>
      </c>
      <c r="D3442" s="11">
        <v>8200</v>
      </c>
      <c r="E3442" s="12" t="s">
        <v>4338</v>
      </c>
      <c r="F3442" s="11" t="s">
        <v>1377</v>
      </c>
      <c r="G3442" s="11" t="s">
        <v>1381</v>
      </c>
      <c r="H3442" s="11" t="s">
        <v>5091</v>
      </c>
      <c r="I3442" s="11" t="s">
        <v>5091</v>
      </c>
      <c r="J3442" s="14">
        <f>VLOOKUP(Table15[[#This Row],[TechRequired]],OldTree!A:B,2,0)</f>
        <v>6</v>
      </c>
      <c r="K3442" s="14"/>
      <c r="L3442" s="14"/>
      <c r="N3442" s="11" t="e">
        <f>INDEX(TreeLookup!$C$1:$DE$21,MATCH(Table15[[#This Row],[CATEGORY]],TreeLookup!$C$1:$C$21,0),MATCH(Table15[[#This Row],[YEAR]],TreeLookup!$C$1:$DE$1,0))</f>
        <v>#N/A</v>
      </c>
      <c r="O3442" s="11" t="s">
        <v>1903</v>
      </c>
      <c r="Q3442" s="11"/>
    </row>
    <row r="3443" spans="1:38" x14ac:dyDescent="0.25">
      <c r="A3443" s="11" t="s">
        <v>4335</v>
      </c>
      <c r="B3443" s="12" t="s">
        <v>8507</v>
      </c>
      <c r="C3443" s="11">
        <v>1000</v>
      </c>
      <c r="D3443" s="11">
        <v>8200</v>
      </c>
      <c r="E3443" s="12" t="s">
        <v>4336</v>
      </c>
      <c r="F3443" s="11" t="s">
        <v>1377</v>
      </c>
      <c r="G3443" s="11" t="s">
        <v>1381</v>
      </c>
      <c r="H3443" s="11" t="s">
        <v>5091</v>
      </c>
      <c r="I3443" s="11" t="s">
        <v>5091</v>
      </c>
      <c r="J3443" s="14">
        <f>VLOOKUP(Table15[[#This Row],[TechRequired]],OldTree!A:B,2,0)</f>
        <v>6</v>
      </c>
      <c r="K3443" s="14"/>
      <c r="L3443" s="14"/>
      <c r="N3443" s="11" t="e">
        <f>INDEX(TreeLookup!$C$1:$DE$21,MATCH(Table15[[#This Row],[CATEGORY]],TreeLookup!$C$1:$C$21,0),MATCH(Table15[[#This Row],[YEAR]],TreeLookup!$C$1:$DE$1,0))</f>
        <v>#N/A</v>
      </c>
      <c r="O3443" s="11" t="s">
        <v>1903</v>
      </c>
      <c r="Q3443" s="11"/>
    </row>
    <row r="3444" spans="1:38" x14ac:dyDescent="0.25">
      <c r="A3444" s="11" t="s">
        <v>1195</v>
      </c>
      <c r="B3444" s="12" t="s">
        <v>5804</v>
      </c>
      <c r="C3444" s="11">
        <v>10</v>
      </c>
      <c r="D3444" s="11">
        <v>200</v>
      </c>
      <c r="E3444" s="12" t="s">
        <v>5805</v>
      </c>
      <c r="F3444" s="11" t="s">
        <v>1372</v>
      </c>
      <c r="G3444" s="21" t="s">
        <v>11292</v>
      </c>
      <c r="H3444" s="11" t="s">
        <v>1903</v>
      </c>
      <c r="I3444" s="11" t="s">
        <v>1903</v>
      </c>
      <c r="J3444" s="14">
        <f>VLOOKUP(Table15[[#This Row],[TechRequired]],OldTree!A:B,2,0)</f>
        <v>0</v>
      </c>
      <c r="K3444" s="22" t="s">
        <v>6012</v>
      </c>
      <c r="L3444" s="14"/>
      <c r="M3444" s="14">
        <v>0</v>
      </c>
      <c r="N3444" s="11" t="str">
        <f>INDEX(TreeLookup!$C$1:$DE$21,MATCH(Table15[[#This Row],[CATEGORY]],TreeLookup!$C$1:$C$21,0),MATCH(Table15[[#This Row],[YEAR]],TreeLookup!$C$1:$DE$1,0))</f>
        <v>start</v>
      </c>
      <c r="P3444" s="13" t="s">
        <v>6843</v>
      </c>
      <c r="Q3444" s="11"/>
      <c r="S3444" s="11">
        <v>0</v>
      </c>
      <c r="W3444" s="15"/>
      <c r="AL3444" s="11" t="s">
        <v>11286</v>
      </c>
    </row>
    <row r="3445" spans="1:38" x14ac:dyDescent="0.25">
      <c r="A3445" s="11" t="s">
        <v>2647</v>
      </c>
      <c r="B3445" s="12" t="s">
        <v>7262</v>
      </c>
      <c r="C3445" s="11">
        <v>8500</v>
      </c>
      <c r="D3445" s="11">
        <v>500</v>
      </c>
      <c r="E3445" s="12" t="s">
        <v>10324</v>
      </c>
      <c r="F3445" s="11" t="s">
        <v>1324</v>
      </c>
      <c r="G3445" s="11" t="s">
        <v>1911</v>
      </c>
      <c r="H3445" s="11" t="s">
        <v>1903</v>
      </c>
      <c r="I3445" s="11" t="s">
        <v>5091</v>
      </c>
      <c r="J3445" s="14">
        <f>VLOOKUP(Table15[[#This Row],[TechRequired]],OldTree!A:B,2,0)</f>
        <v>2</v>
      </c>
      <c r="K3445" s="22" t="s">
        <v>8944</v>
      </c>
      <c r="L3445" s="14" t="s">
        <v>6811</v>
      </c>
      <c r="N3445" s="11" t="str">
        <f>INDEX(TreeLookup!$C$1:$DE$21,MATCH(Table15[[#This Row],[CATEGORY]],TreeLookup!$C$1:$C$21,0),MATCH(Table15[[#This Row],[YEAR]],TreeLookup!$C$1:$DE$1,0))</f>
        <v>nextGenAvionics</v>
      </c>
      <c r="P3445" s="13" t="s">
        <v>6842</v>
      </c>
      <c r="Q3445" s="11" t="s">
        <v>6539</v>
      </c>
      <c r="S3445" s="11">
        <v>1983</v>
      </c>
      <c r="W3445" s="15"/>
    </row>
    <row r="3446" spans="1:38" x14ac:dyDescent="0.25">
      <c r="A3446" s="11" t="s">
        <v>200</v>
      </c>
      <c r="B3446" s="12" t="s">
        <v>2645</v>
      </c>
      <c r="C3446" s="11">
        <v>4857</v>
      </c>
      <c r="D3446" s="11">
        <v>97159</v>
      </c>
      <c r="E3446" s="12" t="s">
        <v>2646</v>
      </c>
      <c r="F3446" s="11" t="s">
        <v>1292</v>
      </c>
      <c r="G3446" s="11" t="s">
        <v>1911</v>
      </c>
      <c r="H3446" s="11" t="s">
        <v>1903</v>
      </c>
      <c r="I3446" s="11" t="s">
        <v>1903</v>
      </c>
      <c r="J3446" s="14">
        <f>VLOOKUP(Table15[[#This Row],[TechRequired]],OldTree!A:B,2,0)</f>
        <v>10</v>
      </c>
      <c r="K3446" s="22" t="s">
        <v>8944</v>
      </c>
      <c r="L3446" s="14" t="s">
        <v>6811</v>
      </c>
      <c r="N3446" s="11" t="str">
        <f>INDEX(TreeLookup!$C$1:$DE$21,MATCH(Table15[[#This Row],[CATEGORY]],TreeLookup!$C$1:$C$21,0),MATCH(Table15[[#This Row],[YEAR]],TreeLookup!$C$1:$DE$1,0))</f>
        <v>internationalAvionics</v>
      </c>
      <c r="P3446" s="13" t="s">
        <v>6843</v>
      </c>
      <c r="Q3446" s="11" t="s">
        <v>6745</v>
      </c>
      <c r="S3446" s="11">
        <v>2000</v>
      </c>
      <c r="W3446" s="15"/>
      <c r="Z3446" s="11" t="s">
        <v>11286</v>
      </c>
    </row>
    <row r="3447" spans="1:38" x14ac:dyDescent="0.25">
      <c r="A3447" s="11" t="s">
        <v>1018</v>
      </c>
      <c r="B3447" s="12" t="s">
        <v>2752</v>
      </c>
      <c r="C3447" s="11">
        <v>140</v>
      </c>
      <c r="D3447" s="11">
        <v>2800</v>
      </c>
      <c r="E3447" s="12" t="s">
        <v>2753</v>
      </c>
      <c r="F3447" s="11" t="s">
        <v>1368</v>
      </c>
      <c r="G3447" s="11" t="s">
        <v>1911</v>
      </c>
      <c r="H3447" s="11" t="s">
        <v>1903</v>
      </c>
      <c r="I3447" s="11" t="s">
        <v>1903</v>
      </c>
      <c r="J3447" s="14">
        <f>VLOOKUP(Table15[[#This Row],[TechRequired]],OldTree!A:B,2,0)</f>
        <v>2</v>
      </c>
      <c r="K3447" s="22" t="s">
        <v>8944</v>
      </c>
      <c r="L3447" s="14" t="s">
        <v>6811</v>
      </c>
      <c r="N3447" s="11" t="str">
        <f>INDEX(TreeLookup!$C$1:$DE$21,MATCH(Table15[[#This Row],[CATEGORY]],TreeLookup!$C$1:$C$21,0),MATCH(Table15[[#This Row],[YEAR]],TreeLookup!$C$1:$DE$1,0))</f>
        <v>basicAvionics</v>
      </c>
      <c r="P3447" s="13" t="s">
        <v>6843</v>
      </c>
      <c r="Q3447" s="11" t="s">
        <v>6746</v>
      </c>
      <c r="S3447" s="11">
        <v>1959</v>
      </c>
      <c r="W3447" s="15"/>
      <c r="Z3447" s="11" t="s">
        <v>11286</v>
      </c>
    </row>
    <row r="3448" spans="1:38" x14ac:dyDescent="0.25">
      <c r="A3448" s="11" t="s">
        <v>2601</v>
      </c>
      <c r="B3448" s="12" t="s">
        <v>7211</v>
      </c>
      <c r="C3448" s="11">
        <v>200000</v>
      </c>
      <c r="D3448" s="11">
        <v>1</v>
      </c>
      <c r="E3448" s="12" t="s">
        <v>10288</v>
      </c>
      <c r="F3448" s="11" t="s">
        <v>1324</v>
      </c>
      <c r="G3448" s="11" t="s">
        <v>1910</v>
      </c>
      <c r="H3448" s="11" t="s">
        <v>1903</v>
      </c>
      <c r="I3448" s="11" t="s">
        <v>5091</v>
      </c>
      <c r="J3448" s="14">
        <f>VLOOKUP(Table15[[#This Row],[TechRequired]],OldTree!A:B,2,0)</f>
        <v>2</v>
      </c>
      <c r="K3448" s="22" t="s">
        <v>8944</v>
      </c>
      <c r="L3448" s="14"/>
      <c r="N3448" s="11" t="str">
        <f>INDEX(TreeLookup!$C$1:$DE$21,MATCH(Table15[[#This Row],[CATEGORY]],TreeLookup!$C$1:$C$21,0),MATCH(Table15[[#This Row],[YEAR]],TreeLookup!$C$1:$DE$1,0))</f>
        <v>advancedAvionics</v>
      </c>
      <c r="P3448" s="13" t="s">
        <v>6842</v>
      </c>
      <c r="Q3448" s="11" t="s">
        <v>6704</v>
      </c>
      <c r="S3448" s="11">
        <v>1977</v>
      </c>
      <c r="W3448" s="15"/>
    </row>
    <row r="3449" spans="1:38" x14ac:dyDescent="0.25">
      <c r="A3449" s="11" t="s">
        <v>1619</v>
      </c>
      <c r="B3449" s="12" t="s">
        <v>7905</v>
      </c>
      <c r="C3449" s="11">
        <v>1000</v>
      </c>
      <c r="D3449" s="11">
        <v>3000</v>
      </c>
      <c r="E3449" s="12" t="s">
        <v>10094</v>
      </c>
      <c r="F3449" s="11" t="s">
        <v>1311</v>
      </c>
      <c r="G3449" s="11" t="s">
        <v>1917</v>
      </c>
      <c r="H3449" s="11" t="s">
        <v>1903</v>
      </c>
      <c r="I3449" s="11" t="s">
        <v>5091</v>
      </c>
      <c r="J3449" s="14">
        <f>VLOOKUP(Table15[[#This Row],[TechRequired]],OldTree!A:B,2,0)</f>
        <v>1</v>
      </c>
      <c r="K3449" s="22" t="s">
        <v>6013</v>
      </c>
      <c r="L3449" s="22" t="s">
        <v>8681</v>
      </c>
      <c r="N3449" s="11" t="str">
        <f>INDEX(TreeLookup!$C$1:$DE$21,MATCH(Table15[[#This Row],[CATEGORY]],TreeLookup!$C$1:$C$21,0),MATCH(Table15[[#This Row],[YEAR]],TreeLookup!$C$1:$DE$1,0))</f>
        <v>scienceHuman</v>
      </c>
      <c r="P3449" s="13" t="s">
        <v>6842</v>
      </c>
      <c r="Q3449" s="11"/>
      <c r="S3449" s="11">
        <v>1961</v>
      </c>
      <c r="W3449" s="15"/>
    </row>
    <row r="3450" spans="1:38" x14ac:dyDescent="0.25">
      <c r="A3450" s="11" t="s">
        <v>6484</v>
      </c>
      <c r="B3450" s="12" t="s">
        <v>6484</v>
      </c>
      <c r="G3450" s="11" t="s">
        <v>6059</v>
      </c>
      <c r="H3450" s="11" t="s">
        <v>1903</v>
      </c>
      <c r="J3450" s="16" t="e">
        <f>VLOOKUP(Table15[[#This Row],[TechRequired]],OldTree!A:B,2,0)</f>
        <v>#N/A</v>
      </c>
      <c r="K3450" s="23" t="s">
        <v>8953</v>
      </c>
      <c r="L3450" s="16"/>
      <c r="N3450" s="11" t="str">
        <f>INDEX(TreeLookup!$C$1:$DE$21,MATCH(Table15[[#This Row],[CATEGORY]],TreeLookup!$C$1:$C$21,0),MATCH(Table15[[#This Row],[YEAR]],TreeLookup!$C$1:$DE$1,0))</f>
        <v>solids1981</v>
      </c>
      <c r="Q3450" s="11" t="s">
        <v>6483</v>
      </c>
      <c r="R3450" s="11" t="s">
        <v>6482</v>
      </c>
      <c r="S3450" s="11">
        <v>1985</v>
      </c>
    </row>
    <row r="3451" spans="1:38" x14ac:dyDescent="0.25">
      <c r="A3451" s="11" t="s">
        <v>25</v>
      </c>
      <c r="B3451" s="12" t="s">
        <v>8509</v>
      </c>
      <c r="C3451" s="11">
        <v>1600</v>
      </c>
      <c r="D3451" s="11">
        <v>600</v>
      </c>
      <c r="E3451" s="12" t="s">
        <v>4353</v>
      </c>
      <c r="F3451" s="11" t="s">
        <v>1278</v>
      </c>
      <c r="G3451" s="11" t="s">
        <v>1381</v>
      </c>
      <c r="H3451" s="11" t="s">
        <v>5091</v>
      </c>
      <c r="I3451" s="11" t="s">
        <v>5091</v>
      </c>
      <c r="J3451" s="14" t="str">
        <f>VLOOKUP(Table15[[#This Row],[TechRequired]],OldTree!A:B,2,0)</f>
        <v>ORPH</v>
      </c>
      <c r="K3451" s="14"/>
      <c r="L3451" s="14"/>
      <c r="N3451" s="11" t="e">
        <f>INDEX(TreeLookup!$C$1:$DE$21,MATCH(Table15[[#This Row],[CATEGORY]],TreeLookup!$C$1:$C$21,0),MATCH(Table15[[#This Row],[YEAR]],TreeLookup!$C$1:$DE$1,0))</f>
        <v>#N/A</v>
      </c>
      <c r="O3451" s="11" t="s">
        <v>1903</v>
      </c>
      <c r="Q3451" s="11"/>
    </row>
    <row r="3452" spans="1:38" x14ac:dyDescent="0.25">
      <c r="A3452" s="11" t="s">
        <v>861</v>
      </c>
      <c r="B3452" s="12" t="s">
        <v>4486</v>
      </c>
      <c r="C3452" s="11">
        <v>20700</v>
      </c>
      <c r="D3452" s="11">
        <v>414000</v>
      </c>
      <c r="E3452" s="12" t="s">
        <v>4487</v>
      </c>
      <c r="F3452" s="11" t="s">
        <v>1348</v>
      </c>
      <c r="G3452" s="11" t="s">
        <v>5836</v>
      </c>
      <c r="H3452" s="11" t="s">
        <v>1903</v>
      </c>
      <c r="I3452" s="11" t="s">
        <v>1903</v>
      </c>
      <c r="J3452" s="14">
        <f>VLOOKUP(Table15[[#This Row],[TechRequired]],OldTree!A:B,2,0)</f>
        <v>8</v>
      </c>
      <c r="K3452" s="22" t="s">
        <v>8948</v>
      </c>
      <c r="L3452" s="14" t="s">
        <v>6830</v>
      </c>
      <c r="M3452" s="14">
        <v>10</v>
      </c>
      <c r="N3452" s="11" t="str">
        <f>INDEX(TreeLookup!$C$1:$DE$21,MATCH(Table15[[#This Row],[CATEGORY]],TreeLookup!$C$1:$C$21,0),MATCH(Table15[[#This Row],[YEAR]],TreeLookup!$C$1:$DE$1,0))</f>
        <v>inflatableHabitats</v>
      </c>
      <c r="P3452" s="13" t="s">
        <v>6843</v>
      </c>
      <c r="Q3452" s="11"/>
      <c r="S3452" s="11">
        <v>2014</v>
      </c>
      <c r="W3452" s="15"/>
      <c r="AF3452" s="11" t="s">
        <v>11286</v>
      </c>
      <c r="AG3452" s="11" t="s">
        <v>11286</v>
      </c>
    </row>
    <row r="3453" spans="1:38" x14ac:dyDescent="0.25">
      <c r="A3453" s="11" t="s">
        <v>3687</v>
      </c>
      <c r="B3453" s="12" t="s">
        <v>8440</v>
      </c>
      <c r="C3453" s="11">
        <v>900</v>
      </c>
      <c r="D3453" s="11">
        <v>9200</v>
      </c>
      <c r="E3453" s="12" t="s">
        <v>10129</v>
      </c>
      <c r="F3453" s="11" t="s">
        <v>5219</v>
      </c>
      <c r="G3453" s="21" t="s">
        <v>11292</v>
      </c>
      <c r="H3453" s="11" t="s">
        <v>1903</v>
      </c>
      <c r="I3453" s="11" t="s">
        <v>5091</v>
      </c>
      <c r="J3453" s="14">
        <f>VLOOKUP(Table15[[#This Row],[TechRequired]],OldTree!A:B,2,0)</f>
        <v>6</v>
      </c>
      <c r="K3453" s="22" t="s">
        <v>6012</v>
      </c>
      <c r="L3453" s="14" t="s">
        <v>8649</v>
      </c>
      <c r="N3453" s="11" t="str">
        <f>INDEX(TreeLookup!$C$1:$DE$21,MATCH(Table15[[#This Row],[CATEGORY]],TreeLookup!$C$1:$C$21,0),MATCH(Table15[[#This Row],[YEAR]],TreeLookup!$C$1:$DE$1,0))</f>
        <v>materialsScienceAdvCapsules</v>
      </c>
      <c r="P3453" s="13" t="s">
        <v>6842</v>
      </c>
      <c r="Q3453" s="11"/>
      <c r="S3453" s="11">
        <v>1964</v>
      </c>
      <c r="W3453" s="15"/>
    </row>
    <row r="3454" spans="1:38" x14ac:dyDescent="0.25">
      <c r="A3454" s="11" t="s">
        <v>1140</v>
      </c>
      <c r="B3454" s="12" t="s">
        <v>4242</v>
      </c>
      <c r="C3454" s="11">
        <v>10</v>
      </c>
      <c r="D3454" s="11">
        <v>200</v>
      </c>
      <c r="E3454" s="12" t="s">
        <v>4243</v>
      </c>
      <c r="F3454" s="11" t="s">
        <v>1372</v>
      </c>
      <c r="G3454" s="11" t="s">
        <v>1381</v>
      </c>
      <c r="H3454" s="11" t="s">
        <v>1903</v>
      </c>
      <c r="I3454" s="11" t="s">
        <v>1903</v>
      </c>
      <c r="J3454" s="14">
        <f>VLOOKUP(Table15[[#This Row],[TechRequired]],OldTree!A:B,2,0)</f>
        <v>0</v>
      </c>
      <c r="K3454" s="22" t="s">
        <v>6012</v>
      </c>
      <c r="L3454" s="22" t="s">
        <v>8877</v>
      </c>
      <c r="M3454" s="14">
        <v>0</v>
      </c>
      <c r="N3454" s="11" t="str">
        <f>INDEX(TreeLookup!$C$1:$DE$21,MATCH(Table15[[#This Row],[CATEGORY]],TreeLookup!$C$1:$C$21,0),MATCH(Table15[[#This Row],[YEAR]],TreeLookup!$C$1:$DE$1,0))</f>
        <v>start</v>
      </c>
      <c r="P3454" s="13" t="s">
        <v>6843</v>
      </c>
      <c r="Q3454" s="11"/>
      <c r="S3454" s="11">
        <v>0</v>
      </c>
      <c r="W3454" s="15"/>
    </row>
    <row r="3455" spans="1:38" x14ac:dyDescent="0.25">
      <c r="A3455" s="11" t="s">
        <v>3209</v>
      </c>
      <c r="B3455" s="12" t="s">
        <v>8359</v>
      </c>
      <c r="C3455" s="11">
        <v>250</v>
      </c>
      <c r="D3455" s="11">
        <v>750</v>
      </c>
      <c r="E3455" s="12" t="s">
        <v>9987</v>
      </c>
      <c r="F3455" s="11" t="s">
        <v>1368</v>
      </c>
      <c r="G3455" s="11" t="s">
        <v>5691</v>
      </c>
      <c r="H3455" s="11" t="s">
        <v>1903</v>
      </c>
      <c r="I3455" s="11" t="s">
        <v>5091</v>
      </c>
      <c r="J3455" s="14">
        <f>VLOOKUP(Table15[[#This Row],[TechRequired]],OldTree!A:B,2,0)</f>
        <v>2</v>
      </c>
      <c r="K3455" s="22" t="s">
        <v>6012</v>
      </c>
      <c r="L3455" s="14" t="s">
        <v>8649</v>
      </c>
      <c r="N3455" s="11" t="str">
        <f>INDEX(TreeLookup!$C$1:$DE$21,MATCH(Table15[[#This Row],[CATEGORY]],TreeLookup!$C$1:$C$21,0),MATCH(Table15[[#This Row],[YEAR]],TreeLookup!$C$1:$DE$1,0))</f>
        <v>earlyMaterialsScience</v>
      </c>
      <c r="P3455" s="13" t="s">
        <v>6842</v>
      </c>
      <c r="Q3455" s="11"/>
      <c r="S3455" s="11">
        <v>1952</v>
      </c>
      <c r="W3455" s="15"/>
    </row>
    <row r="3456" spans="1:38" x14ac:dyDescent="0.25">
      <c r="A3456" s="11" t="s">
        <v>1163</v>
      </c>
      <c r="B3456" s="12" t="s">
        <v>3723</v>
      </c>
      <c r="C3456" s="11">
        <v>10</v>
      </c>
      <c r="D3456" s="11">
        <v>200</v>
      </c>
      <c r="E3456" s="12" t="s">
        <v>3724</v>
      </c>
      <c r="F3456" s="11" t="s">
        <v>1372</v>
      </c>
      <c r="G3456" s="21" t="s">
        <v>11292</v>
      </c>
      <c r="H3456" s="11" t="s">
        <v>1903</v>
      </c>
      <c r="I3456" s="11" t="s">
        <v>1903</v>
      </c>
      <c r="J3456" s="14">
        <f>VLOOKUP(Table15[[#This Row],[TechRequired]],OldTree!A:B,2,0)</f>
        <v>0</v>
      </c>
      <c r="K3456" s="22" t="s">
        <v>6012</v>
      </c>
      <c r="L3456" s="14"/>
      <c r="M3456" s="14">
        <v>0</v>
      </c>
      <c r="N3456" s="11" t="str">
        <f>INDEX(TreeLookup!$C$1:$DE$21,MATCH(Table15[[#This Row],[CATEGORY]],TreeLookup!$C$1:$C$21,0),MATCH(Table15[[#This Row],[YEAR]],TreeLookup!$C$1:$DE$1,0))</f>
        <v>start</v>
      </c>
      <c r="P3456" s="13" t="s">
        <v>6843</v>
      </c>
      <c r="Q3456" s="11"/>
      <c r="S3456" s="11">
        <v>0</v>
      </c>
      <c r="W3456" s="15"/>
    </row>
    <row r="3457" spans="1:38" x14ac:dyDescent="0.25">
      <c r="A3457" s="11" t="s">
        <v>1492</v>
      </c>
      <c r="B3457" s="12" t="s">
        <v>1546</v>
      </c>
      <c r="C3457" s="11">
        <v>600</v>
      </c>
      <c r="D3457" s="11">
        <v>1200</v>
      </c>
      <c r="E3457" s="12" t="s">
        <v>4698</v>
      </c>
      <c r="F3457" s="11" t="s">
        <v>1368</v>
      </c>
      <c r="G3457" s="11" t="s">
        <v>5218</v>
      </c>
      <c r="H3457" s="11" t="s">
        <v>1903</v>
      </c>
      <c r="I3457" s="11" t="s">
        <v>5091</v>
      </c>
      <c r="J3457" s="14">
        <f>VLOOKUP(Table15[[#This Row],[TechRequired]],OldTree!A:B,2,0)</f>
        <v>2</v>
      </c>
      <c r="K3457" s="14"/>
      <c r="L3457" s="14"/>
      <c r="N3457" s="11" t="e">
        <f>INDEX(TreeLookup!$C$1:$DE$21,MATCH(Table15[[#This Row],[CATEGORY]],TreeLookup!$C$1:$C$21,0),MATCH(Table15[[#This Row],[YEAR]],TreeLookup!$C$1:$DE$1,0))</f>
        <v>#N/A</v>
      </c>
      <c r="O3457" s="11" t="s">
        <v>1903</v>
      </c>
      <c r="Q3457" s="11"/>
    </row>
    <row r="3458" spans="1:38" x14ac:dyDescent="0.25">
      <c r="A3458" s="11" t="s">
        <v>1183</v>
      </c>
      <c r="B3458" s="12" t="s">
        <v>1546</v>
      </c>
      <c r="C3458" s="11">
        <v>20</v>
      </c>
      <c r="D3458" s="11">
        <v>400</v>
      </c>
      <c r="E3458" s="12" t="s">
        <v>3682</v>
      </c>
      <c r="F3458" s="11" t="s">
        <v>1372</v>
      </c>
      <c r="G3458" s="21" t="s">
        <v>11292</v>
      </c>
      <c r="H3458" s="11" t="s">
        <v>1903</v>
      </c>
      <c r="I3458" s="11" t="s">
        <v>1903</v>
      </c>
      <c r="J3458" s="14">
        <f>VLOOKUP(Table15[[#This Row],[TechRequired]],OldTree!A:B,2,0)</f>
        <v>0</v>
      </c>
      <c r="K3458" s="22" t="s">
        <v>6012</v>
      </c>
      <c r="L3458" s="14"/>
      <c r="M3458" s="14">
        <v>0</v>
      </c>
      <c r="N3458" s="11" t="str">
        <f>INDEX(TreeLookup!$C$1:$DE$21,MATCH(Table15[[#This Row],[CATEGORY]],TreeLookup!$C$1:$C$21,0),MATCH(Table15[[#This Row],[YEAR]],TreeLookup!$C$1:$DE$1,0))</f>
        <v>start</v>
      </c>
      <c r="P3458" s="13" t="s">
        <v>6843</v>
      </c>
      <c r="Q3458" s="11"/>
      <c r="S3458" s="11">
        <v>0</v>
      </c>
      <c r="W3458" s="15"/>
      <c r="AL3458" s="11" t="s">
        <v>11286</v>
      </c>
    </row>
    <row r="3459" spans="1:38" x14ac:dyDescent="0.25">
      <c r="A3459" s="11" t="s">
        <v>1512</v>
      </c>
      <c r="B3459" s="12" t="s">
        <v>7855</v>
      </c>
      <c r="C3459" s="11">
        <v>600</v>
      </c>
      <c r="D3459" s="11">
        <v>1200</v>
      </c>
      <c r="E3459" s="12" t="s">
        <v>4698</v>
      </c>
      <c r="F3459" s="11" t="s">
        <v>1368</v>
      </c>
      <c r="G3459" s="11" t="s">
        <v>5218</v>
      </c>
      <c r="H3459" s="11" t="s">
        <v>1903</v>
      </c>
      <c r="I3459" s="11" t="s">
        <v>5091</v>
      </c>
      <c r="J3459" s="14">
        <f>VLOOKUP(Table15[[#This Row],[TechRequired]],OldTree!A:B,2,0)</f>
        <v>2</v>
      </c>
      <c r="K3459" s="14"/>
      <c r="L3459" s="14"/>
      <c r="N3459" s="11" t="e">
        <f>INDEX(TreeLookup!$C$1:$DE$21,MATCH(Table15[[#This Row],[CATEGORY]],TreeLookup!$C$1:$C$21,0),MATCH(Table15[[#This Row],[YEAR]],TreeLookup!$C$1:$DE$1,0))</f>
        <v>#N/A</v>
      </c>
      <c r="O3459" s="11" t="s">
        <v>1903</v>
      </c>
      <c r="Q3459" s="11"/>
    </row>
    <row r="3460" spans="1:38" x14ac:dyDescent="0.25">
      <c r="A3460" s="11" t="s">
        <v>157</v>
      </c>
      <c r="B3460" s="12" t="s">
        <v>3683</v>
      </c>
      <c r="C3460" s="11">
        <v>30</v>
      </c>
      <c r="D3460" s="11">
        <v>600</v>
      </c>
      <c r="E3460" s="12" t="s">
        <v>3684</v>
      </c>
      <c r="F3460" s="11" t="s">
        <v>1287</v>
      </c>
      <c r="G3460" s="21" t="s">
        <v>11292</v>
      </c>
      <c r="H3460" s="11" t="s">
        <v>1903</v>
      </c>
      <c r="I3460" s="11" t="s">
        <v>1903</v>
      </c>
      <c r="J3460" s="14">
        <f>VLOOKUP(Table15[[#This Row],[TechRequired]],OldTree!A:B,2,0)</f>
        <v>3</v>
      </c>
      <c r="K3460" s="22" t="s">
        <v>6012</v>
      </c>
      <c r="L3460" s="14" t="s">
        <v>8649</v>
      </c>
      <c r="N3460" s="11" t="str">
        <f>INDEX(TreeLookup!$C$1:$DE$21,MATCH(Table15[[#This Row],[CATEGORY]],TreeLookup!$C$1:$C$21,0),MATCH(Table15[[#This Row],[YEAR]],TreeLookup!$C$1:$DE$1,0))</f>
        <v>materialsScienceSatellite</v>
      </c>
      <c r="P3460" s="13" t="s">
        <v>6843</v>
      </c>
      <c r="Q3460" s="11"/>
      <c r="S3460" s="11">
        <v>1956</v>
      </c>
      <c r="W3460" s="15"/>
      <c r="AL3460" s="11" t="s">
        <v>11286</v>
      </c>
    </row>
    <row r="3461" spans="1:38" x14ac:dyDescent="0.25">
      <c r="A3461" s="11" t="s">
        <v>1513</v>
      </c>
      <c r="B3461" s="12" t="s">
        <v>7856</v>
      </c>
      <c r="C3461" s="11">
        <v>770</v>
      </c>
      <c r="D3461" s="11">
        <v>4200</v>
      </c>
      <c r="E3461" s="12" t="s">
        <v>4698</v>
      </c>
      <c r="F3461" s="11" t="s">
        <v>1281</v>
      </c>
      <c r="G3461" s="11" t="s">
        <v>5218</v>
      </c>
      <c r="H3461" s="11" t="s">
        <v>1903</v>
      </c>
      <c r="I3461" s="11" t="s">
        <v>5091</v>
      </c>
      <c r="J3461" s="14">
        <f>VLOOKUP(Table15[[#This Row],[TechRequired]],OldTree!A:B,2,0)</f>
        <v>4</v>
      </c>
      <c r="K3461" s="14"/>
      <c r="L3461" s="14"/>
      <c r="N3461" s="11" t="e">
        <f>INDEX(TreeLookup!$C$1:$DE$21,MATCH(Table15[[#This Row],[CATEGORY]],TreeLookup!$C$1:$C$21,0),MATCH(Table15[[#This Row],[YEAR]],TreeLookup!$C$1:$DE$1,0))</f>
        <v>#N/A</v>
      </c>
      <c r="O3461" s="11" t="s">
        <v>1903</v>
      </c>
      <c r="Q3461" s="11"/>
    </row>
    <row r="3462" spans="1:38" x14ac:dyDescent="0.25">
      <c r="A3462" s="11" t="s">
        <v>5890</v>
      </c>
      <c r="B3462" s="12" t="s">
        <v>7148</v>
      </c>
      <c r="C3462" s="11">
        <v>1</v>
      </c>
      <c r="D3462" s="11">
        <v>1900</v>
      </c>
      <c r="E3462" s="12" t="s">
        <v>10251</v>
      </c>
      <c r="F3462" s="11" t="s">
        <v>1281</v>
      </c>
      <c r="G3462" s="11" t="s">
        <v>5842</v>
      </c>
      <c r="H3462" s="11" t="s">
        <v>1903</v>
      </c>
      <c r="I3462" s="11" t="s">
        <v>5091</v>
      </c>
      <c r="J3462" s="14">
        <f>VLOOKUP(Table15[[#This Row],[TechRequired]],OldTree!A:B,2,0)</f>
        <v>4</v>
      </c>
      <c r="K3462" s="22" t="s">
        <v>6012</v>
      </c>
      <c r="L3462" s="14" t="s">
        <v>8646</v>
      </c>
      <c r="M3462" s="14">
        <v>6</v>
      </c>
      <c r="N3462" s="11" t="str">
        <f>INDEX(TreeLookup!$C$1:$DE$21,MATCH(Table15[[#This Row],[CATEGORY]],TreeLookup!$C$1:$C$21,0),MATCH(Table15[[#This Row],[YEAR]],TreeLookup!$C$1:$DE$1,0))</f>
        <v>materialsScienceLunar</v>
      </c>
      <c r="P3462" s="13" t="s">
        <v>6842</v>
      </c>
      <c r="Q3462" s="11" t="s">
        <v>6571</v>
      </c>
      <c r="S3462" s="11">
        <v>1971</v>
      </c>
      <c r="W3462" s="15"/>
    </row>
    <row r="3463" spans="1:38" x14ac:dyDescent="0.25">
      <c r="A3463" s="11" t="s">
        <v>5891</v>
      </c>
      <c r="B3463" s="12" t="s">
        <v>7149</v>
      </c>
      <c r="C3463" s="11">
        <v>1</v>
      </c>
      <c r="D3463" s="11">
        <v>3800</v>
      </c>
      <c r="E3463" s="12" t="s">
        <v>10252</v>
      </c>
      <c r="F3463" s="11" t="s">
        <v>1281</v>
      </c>
      <c r="G3463" s="11" t="s">
        <v>5842</v>
      </c>
      <c r="H3463" s="11" t="s">
        <v>1903</v>
      </c>
      <c r="I3463" s="11" t="s">
        <v>5091</v>
      </c>
      <c r="J3463" s="14">
        <f>VLOOKUP(Table15[[#This Row],[TechRequired]],OldTree!A:B,2,0)</f>
        <v>4</v>
      </c>
      <c r="K3463" s="22" t="s">
        <v>6012</v>
      </c>
      <c r="L3463" s="14" t="s">
        <v>8646</v>
      </c>
      <c r="M3463" s="14">
        <v>6</v>
      </c>
      <c r="N3463" s="11" t="str">
        <f>INDEX(TreeLookup!$C$1:$DE$21,MATCH(Table15[[#This Row],[CATEGORY]],TreeLookup!$C$1:$C$21,0),MATCH(Table15[[#This Row],[YEAR]],TreeLookup!$C$1:$DE$1,0))</f>
        <v>materialsScienceLunar</v>
      </c>
      <c r="P3463" s="13" t="s">
        <v>6842</v>
      </c>
      <c r="Q3463" s="11" t="s">
        <v>6571</v>
      </c>
      <c r="S3463" s="11">
        <v>1971</v>
      </c>
      <c r="W3463" s="15"/>
    </row>
    <row r="3464" spans="1:38" x14ac:dyDescent="0.25">
      <c r="A3464" s="11" t="s">
        <v>3207</v>
      </c>
      <c r="B3464" s="12" t="s">
        <v>8362</v>
      </c>
      <c r="C3464" s="11">
        <v>800</v>
      </c>
      <c r="D3464" s="11">
        <v>5600</v>
      </c>
      <c r="E3464" s="12" t="s">
        <v>10003</v>
      </c>
      <c r="F3464" s="11" t="s">
        <v>1364</v>
      </c>
      <c r="G3464" s="11" t="s">
        <v>5691</v>
      </c>
      <c r="H3464" s="11" t="s">
        <v>1903</v>
      </c>
      <c r="I3464" s="11" t="s">
        <v>5091</v>
      </c>
      <c r="J3464" s="14">
        <f>VLOOKUP(Table15[[#This Row],[TechRequired]],OldTree!A:B,2,0)</f>
        <v>5</v>
      </c>
      <c r="K3464" s="22" t="s">
        <v>6012</v>
      </c>
      <c r="L3464" s="14" t="s">
        <v>8868</v>
      </c>
      <c r="N3464" s="11" t="str">
        <f>INDEX(TreeLookup!$C$1:$DE$21,MATCH(Table15[[#This Row],[CATEGORY]],TreeLookup!$C$1:$C$21,0),MATCH(Table15[[#This Row],[YEAR]],TreeLookup!$C$1:$DE$1,0))</f>
        <v>materialsScienceSatellite</v>
      </c>
      <c r="P3464" s="13" t="s">
        <v>6842</v>
      </c>
      <c r="Q3464" s="11"/>
      <c r="S3464" s="11">
        <v>1956</v>
      </c>
      <c r="W3464" s="15"/>
    </row>
    <row r="3465" spans="1:38" x14ac:dyDescent="0.25">
      <c r="A3465" s="11" t="s">
        <v>469</v>
      </c>
      <c r="B3465" s="12" t="s">
        <v>3781</v>
      </c>
      <c r="C3465" s="11">
        <v>50</v>
      </c>
      <c r="D3465" s="11">
        <v>1000</v>
      </c>
      <c r="E3465" s="12" t="s">
        <v>3782</v>
      </c>
      <c r="F3465" s="11" t="s">
        <v>1311</v>
      </c>
      <c r="G3465" s="21" t="s">
        <v>11292</v>
      </c>
      <c r="H3465" s="11" t="s">
        <v>1903</v>
      </c>
      <c r="I3465" s="11" t="s">
        <v>1903</v>
      </c>
      <c r="J3465" s="14">
        <f>VLOOKUP(Table15[[#This Row],[TechRequired]],OldTree!A:B,2,0)</f>
        <v>1</v>
      </c>
      <c r="K3465" s="22" t="s">
        <v>6012</v>
      </c>
      <c r="L3465" s="14" t="s">
        <v>8868</v>
      </c>
      <c r="N3465" s="11" t="str">
        <f>INDEX(TreeLookup!$C$1:$DE$21,MATCH(Table15[[#This Row],[CATEGORY]],TreeLookup!$C$1:$C$21,0),MATCH(Table15[[#This Row],[YEAR]],TreeLookup!$C$1:$DE$1,0))</f>
        <v>materialsScienceSatellite</v>
      </c>
      <c r="P3465" s="13" t="s">
        <v>6843</v>
      </c>
      <c r="Q3465" s="11"/>
      <c r="S3465" s="11">
        <v>1956</v>
      </c>
      <c r="W3465" s="15"/>
    </row>
    <row r="3466" spans="1:38" x14ac:dyDescent="0.25">
      <c r="A3466" s="11" t="s">
        <v>4326</v>
      </c>
      <c r="B3466" s="12" t="s">
        <v>8513</v>
      </c>
      <c r="C3466" s="11">
        <v>1200</v>
      </c>
      <c r="D3466" s="11">
        <v>7000</v>
      </c>
      <c r="E3466" s="12" t="s">
        <v>4327</v>
      </c>
      <c r="F3466" s="11" t="s">
        <v>5220</v>
      </c>
      <c r="G3466" s="11" t="s">
        <v>1381</v>
      </c>
      <c r="H3466" s="11" t="s">
        <v>5091</v>
      </c>
      <c r="I3466" s="11" t="s">
        <v>5091</v>
      </c>
      <c r="J3466" s="14">
        <f>VLOOKUP(Table15[[#This Row],[TechRequired]],OldTree!A:B,2,0)</f>
        <v>7</v>
      </c>
      <c r="K3466" s="14"/>
      <c r="L3466" s="14"/>
      <c r="N3466" s="11" t="e">
        <f>INDEX(TreeLookup!$C$1:$DE$21,MATCH(Table15[[#This Row],[CATEGORY]],TreeLookup!$C$1:$C$21,0),MATCH(Table15[[#This Row],[YEAR]],TreeLookup!$C$1:$DE$1,0))</f>
        <v>#N/A</v>
      </c>
      <c r="O3466" s="11" t="s">
        <v>1903</v>
      </c>
      <c r="Q3466" s="11"/>
    </row>
    <row r="3467" spans="1:38" x14ac:dyDescent="0.25">
      <c r="A3467" s="11" t="s">
        <v>3779</v>
      </c>
      <c r="B3467" s="12" t="s">
        <v>8441</v>
      </c>
      <c r="C3467" s="11">
        <v>400</v>
      </c>
      <c r="D3467" s="11">
        <v>3200</v>
      </c>
      <c r="E3467" s="12" t="s">
        <v>10002</v>
      </c>
      <c r="F3467" s="11" t="s">
        <v>1364</v>
      </c>
      <c r="G3467" s="21" t="s">
        <v>11292</v>
      </c>
      <c r="H3467" s="11" t="s">
        <v>1903</v>
      </c>
      <c r="I3467" s="11" t="s">
        <v>5091</v>
      </c>
      <c r="J3467" s="14">
        <f>VLOOKUP(Table15[[#This Row],[TechRequired]],OldTree!A:B,2,0)</f>
        <v>5</v>
      </c>
      <c r="K3467" s="22" t="s">
        <v>6012</v>
      </c>
      <c r="L3467" s="14" t="s">
        <v>8868</v>
      </c>
      <c r="N3467" s="11" t="str">
        <f>INDEX(TreeLookup!$C$1:$DE$21,MATCH(Table15[[#This Row],[CATEGORY]],TreeLookup!$C$1:$C$21,0),MATCH(Table15[[#This Row],[YEAR]],TreeLookup!$C$1:$DE$1,0))</f>
        <v>materialsScienceSatellite</v>
      </c>
      <c r="P3467" s="13" t="s">
        <v>6842</v>
      </c>
      <c r="Q3467" s="11"/>
      <c r="S3467" s="11">
        <v>1956</v>
      </c>
      <c r="W3467" s="15"/>
    </row>
    <row r="3468" spans="1:38" x14ac:dyDescent="0.25">
      <c r="A3468" s="11" t="s">
        <v>3622</v>
      </c>
      <c r="B3468" s="12" t="s">
        <v>8442</v>
      </c>
      <c r="C3468" s="11">
        <v>400</v>
      </c>
      <c r="D3468" s="11">
        <v>7800</v>
      </c>
      <c r="E3468" s="12" t="s">
        <v>10084</v>
      </c>
      <c r="F3468" s="11" t="s">
        <v>5220</v>
      </c>
      <c r="G3468" s="21" t="s">
        <v>11292</v>
      </c>
      <c r="H3468" s="11" t="s">
        <v>1903</v>
      </c>
      <c r="I3468" s="11" t="s">
        <v>5091</v>
      </c>
      <c r="J3468" s="14">
        <f>VLOOKUP(Table15[[#This Row],[TechRequired]],OldTree!A:B,2,0)</f>
        <v>7</v>
      </c>
      <c r="K3468" s="22" t="s">
        <v>6012</v>
      </c>
      <c r="L3468" s="14" t="s">
        <v>8868</v>
      </c>
      <c r="N3468" s="11" t="str">
        <f>INDEX(TreeLookup!$C$1:$DE$21,MATCH(Table15[[#This Row],[CATEGORY]],TreeLookup!$C$1:$C$21,0),MATCH(Table15[[#This Row],[YEAR]],TreeLookup!$C$1:$DE$1,0))</f>
        <v>materialsScienceHuman</v>
      </c>
      <c r="P3468" s="13" t="s">
        <v>6842</v>
      </c>
      <c r="Q3468" s="11"/>
      <c r="S3468" s="11">
        <v>1961</v>
      </c>
      <c r="W3468" s="15"/>
    </row>
    <row r="3469" spans="1:38" x14ac:dyDescent="0.25">
      <c r="A3469" s="11" t="s">
        <v>3204</v>
      </c>
      <c r="B3469" s="12" t="s">
        <v>8363</v>
      </c>
      <c r="C3469" s="11">
        <v>100</v>
      </c>
      <c r="D3469" s="11">
        <v>800</v>
      </c>
      <c r="E3469" s="12" t="s">
        <v>9995</v>
      </c>
      <c r="F3469" s="11" t="s">
        <v>1324</v>
      </c>
      <c r="G3469" s="11" t="s">
        <v>5691</v>
      </c>
      <c r="H3469" s="11" t="s">
        <v>1903</v>
      </c>
      <c r="I3469" s="11" t="s">
        <v>5091</v>
      </c>
      <c r="J3469" s="14">
        <f>VLOOKUP(Table15[[#This Row],[TechRequired]],OldTree!A:B,2,0)</f>
        <v>2</v>
      </c>
      <c r="K3469" s="22" t="s">
        <v>6012</v>
      </c>
      <c r="L3469" s="14" t="s">
        <v>8868</v>
      </c>
      <c r="N3469" s="11" t="str">
        <f>INDEX(TreeLookup!$C$1:$DE$21,MATCH(Table15[[#This Row],[CATEGORY]],TreeLookup!$C$1:$C$21,0),MATCH(Table15[[#This Row],[YEAR]],TreeLookup!$C$1:$DE$1,0))</f>
        <v>materialsScienceSatellite</v>
      </c>
      <c r="P3469" s="13" t="s">
        <v>6842</v>
      </c>
      <c r="Q3469" s="11"/>
      <c r="S3469" s="11">
        <v>1956</v>
      </c>
      <c r="W3469" s="15"/>
    </row>
    <row r="3470" spans="1:38" x14ac:dyDescent="0.25">
      <c r="A3470" s="11" t="s">
        <v>3780</v>
      </c>
      <c r="B3470" s="12" t="s">
        <v>8443</v>
      </c>
      <c r="C3470" s="11">
        <v>2000</v>
      </c>
      <c r="D3470" s="11">
        <v>4200</v>
      </c>
      <c r="E3470" s="12" t="s">
        <v>10083</v>
      </c>
      <c r="F3470" s="11" t="s">
        <v>5219</v>
      </c>
      <c r="G3470" s="21" t="s">
        <v>11292</v>
      </c>
      <c r="H3470" s="11" t="s">
        <v>1903</v>
      </c>
      <c r="I3470" s="11" t="s">
        <v>5091</v>
      </c>
      <c r="J3470" s="14">
        <f>VLOOKUP(Table15[[#This Row],[TechRequired]],OldTree!A:B,2,0)</f>
        <v>6</v>
      </c>
      <c r="K3470" s="22" t="s">
        <v>6012</v>
      </c>
      <c r="L3470" s="14" t="s">
        <v>8868</v>
      </c>
      <c r="N3470" s="11" t="str">
        <f>INDEX(TreeLookup!$C$1:$DE$21,MATCH(Table15[[#This Row],[CATEGORY]],TreeLookup!$C$1:$C$21,0),MATCH(Table15[[#This Row],[YEAR]],TreeLookup!$C$1:$DE$1,0))</f>
        <v>materialsScienceHuman</v>
      </c>
      <c r="P3470" s="13" t="s">
        <v>6842</v>
      </c>
      <c r="Q3470" s="11"/>
      <c r="S3470" s="11">
        <v>1961</v>
      </c>
      <c r="W3470" s="15"/>
    </row>
    <row r="3471" spans="1:38" x14ac:dyDescent="0.25">
      <c r="A3471" s="11" t="s">
        <v>3624</v>
      </c>
      <c r="B3471" s="12" t="s">
        <v>8470</v>
      </c>
      <c r="C3471" s="11">
        <v>600</v>
      </c>
      <c r="D3471" s="11">
        <v>6400</v>
      </c>
      <c r="E3471" s="12" t="s">
        <v>10085</v>
      </c>
      <c r="F3471" s="11" t="s">
        <v>5220</v>
      </c>
      <c r="G3471" s="21" t="s">
        <v>11292</v>
      </c>
      <c r="H3471" s="11" t="s">
        <v>1903</v>
      </c>
      <c r="I3471" s="11" t="s">
        <v>5091</v>
      </c>
      <c r="J3471" s="14">
        <f>VLOOKUP(Table15[[#This Row],[TechRequired]],OldTree!A:B,2,0)</f>
        <v>7</v>
      </c>
      <c r="K3471" s="22" t="s">
        <v>6012</v>
      </c>
      <c r="L3471" s="14" t="s">
        <v>8868</v>
      </c>
      <c r="N3471" s="11" t="str">
        <f>INDEX(TreeLookup!$C$1:$DE$21,MATCH(Table15[[#This Row],[CATEGORY]],TreeLookup!$C$1:$C$21,0),MATCH(Table15[[#This Row],[YEAR]],TreeLookup!$C$1:$DE$1,0))</f>
        <v>materialsScienceHuman</v>
      </c>
      <c r="P3471" s="13" t="s">
        <v>6842</v>
      </c>
      <c r="Q3471" s="11"/>
      <c r="S3471" s="11">
        <v>1961</v>
      </c>
      <c r="W3471" s="15"/>
    </row>
    <row r="3472" spans="1:38" x14ac:dyDescent="0.25">
      <c r="A3472" s="11" t="s">
        <v>3206</v>
      </c>
      <c r="B3472" s="12" t="s">
        <v>8364</v>
      </c>
      <c r="C3472" s="11">
        <v>150</v>
      </c>
      <c r="D3472" s="11">
        <v>1300</v>
      </c>
      <c r="E3472" s="12" t="s">
        <v>10000</v>
      </c>
      <c r="F3472" s="11" t="s">
        <v>1323</v>
      </c>
      <c r="G3472" s="11" t="s">
        <v>5691</v>
      </c>
      <c r="H3472" s="11" t="s">
        <v>1903</v>
      </c>
      <c r="I3472" s="11" t="s">
        <v>5091</v>
      </c>
      <c r="J3472" s="14">
        <f>VLOOKUP(Table15[[#This Row],[TechRequired]],OldTree!A:B,2,0)</f>
        <v>3</v>
      </c>
      <c r="K3472" s="22" t="s">
        <v>6012</v>
      </c>
      <c r="L3472" s="14" t="s">
        <v>8868</v>
      </c>
      <c r="N3472" s="11" t="str">
        <f>INDEX(TreeLookup!$C$1:$DE$21,MATCH(Table15[[#This Row],[CATEGORY]],TreeLookup!$C$1:$C$21,0),MATCH(Table15[[#This Row],[YEAR]],TreeLookup!$C$1:$DE$1,0))</f>
        <v>materialsScienceSatellite</v>
      </c>
      <c r="P3472" s="13" t="s">
        <v>6842</v>
      </c>
      <c r="Q3472" s="11"/>
      <c r="S3472" s="11">
        <v>1956</v>
      </c>
      <c r="W3472" s="15"/>
    </row>
    <row r="3473" spans="1:31" x14ac:dyDescent="0.25">
      <c r="A3473" s="11" t="s">
        <v>3623</v>
      </c>
      <c r="B3473" s="12" t="s">
        <v>8471</v>
      </c>
      <c r="C3473" s="11">
        <v>800</v>
      </c>
      <c r="D3473" s="11">
        <v>7000</v>
      </c>
      <c r="E3473" s="12" t="s">
        <v>10086</v>
      </c>
      <c r="F3473" s="11" t="s">
        <v>5220</v>
      </c>
      <c r="G3473" s="21" t="s">
        <v>11292</v>
      </c>
      <c r="H3473" s="11" t="s">
        <v>1903</v>
      </c>
      <c r="I3473" s="11" t="s">
        <v>5091</v>
      </c>
      <c r="J3473" s="14">
        <f>VLOOKUP(Table15[[#This Row],[TechRequired]],OldTree!A:B,2,0)</f>
        <v>7</v>
      </c>
      <c r="K3473" s="22" t="s">
        <v>6012</v>
      </c>
      <c r="L3473" s="14" t="s">
        <v>8868</v>
      </c>
      <c r="N3473" s="11" t="str">
        <f>INDEX(TreeLookup!$C$1:$DE$21,MATCH(Table15[[#This Row],[CATEGORY]],TreeLookup!$C$1:$C$21,0),MATCH(Table15[[#This Row],[YEAR]],TreeLookup!$C$1:$DE$1,0))</f>
        <v>materialsScienceHuman</v>
      </c>
      <c r="P3473" s="13" t="s">
        <v>6842</v>
      </c>
      <c r="Q3473" s="11"/>
      <c r="S3473" s="11">
        <v>1961</v>
      </c>
      <c r="W3473" s="15"/>
    </row>
    <row r="3474" spans="1:31" x14ac:dyDescent="0.25">
      <c r="A3474" s="11" t="s">
        <v>3205</v>
      </c>
      <c r="B3474" s="12" t="s">
        <v>8371</v>
      </c>
      <c r="C3474" s="11">
        <v>200</v>
      </c>
      <c r="D3474" s="11">
        <v>1800</v>
      </c>
      <c r="E3474" s="12" t="s">
        <v>10080</v>
      </c>
      <c r="F3474" s="11" t="s">
        <v>1281</v>
      </c>
      <c r="G3474" s="11" t="s">
        <v>5691</v>
      </c>
      <c r="H3474" s="11" t="s">
        <v>1903</v>
      </c>
      <c r="I3474" s="11" t="s">
        <v>5091</v>
      </c>
      <c r="J3474" s="14">
        <f>VLOOKUP(Table15[[#This Row],[TechRequired]],OldTree!A:B,2,0)</f>
        <v>4</v>
      </c>
      <c r="K3474" s="22" t="s">
        <v>6012</v>
      </c>
      <c r="L3474" s="14" t="s">
        <v>8868</v>
      </c>
      <c r="N3474" s="11" t="str">
        <f>INDEX(TreeLookup!$C$1:$DE$21,MATCH(Table15[[#This Row],[CATEGORY]],TreeLookup!$C$1:$C$21,0),MATCH(Table15[[#This Row],[YEAR]],TreeLookup!$C$1:$DE$1,0))</f>
        <v>materialsScienceHuman</v>
      </c>
      <c r="P3474" s="13" t="s">
        <v>6842</v>
      </c>
      <c r="Q3474" s="11"/>
      <c r="S3474" s="11">
        <v>1961</v>
      </c>
      <c r="W3474" s="15"/>
    </row>
    <row r="3475" spans="1:31" x14ac:dyDescent="0.25">
      <c r="A3475" s="11" t="s">
        <v>4334</v>
      </c>
      <c r="B3475" s="12" t="s">
        <v>8514</v>
      </c>
      <c r="C3475" s="11">
        <v>1200</v>
      </c>
      <c r="D3475" s="11">
        <v>7000</v>
      </c>
      <c r="E3475" s="12" t="s">
        <v>4327</v>
      </c>
      <c r="F3475" s="11" t="s">
        <v>5220</v>
      </c>
      <c r="G3475" s="11" t="s">
        <v>1381</v>
      </c>
      <c r="H3475" s="11" t="s">
        <v>5091</v>
      </c>
      <c r="I3475" s="11" t="s">
        <v>5091</v>
      </c>
      <c r="J3475" s="14">
        <f>VLOOKUP(Table15[[#This Row],[TechRequired]],OldTree!A:B,2,0)</f>
        <v>7</v>
      </c>
      <c r="K3475" s="14"/>
      <c r="L3475" s="14"/>
      <c r="N3475" s="11" t="e">
        <f>INDEX(TreeLookup!$C$1:$DE$21,MATCH(Table15[[#This Row],[CATEGORY]],TreeLookup!$C$1:$C$21,0),MATCH(Table15[[#This Row],[YEAR]],TreeLookup!$C$1:$DE$1,0))</f>
        <v>#N/A</v>
      </c>
      <c r="O3475" s="11" t="s">
        <v>1903</v>
      </c>
      <c r="Q3475" s="11"/>
    </row>
    <row r="3476" spans="1:31" x14ac:dyDescent="0.25">
      <c r="A3476" s="11" t="s">
        <v>3211</v>
      </c>
      <c r="B3476" s="12" t="s">
        <v>8372</v>
      </c>
      <c r="C3476" s="11">
        <v>200</v>
      </c>
      <c r="D3476" s="11">
        <v>1400</v>
      </c>
      <c r="E3476" s="12" t="s">
        <v>10011</v>
      </c>
      <c r="F3476" s="11" t="s">
        <v>1364</v>
      </c>
      <c r="G3476" s="11" t="s">
        <v>5691</v>
      </c>
      <c r="H3476" s="11" t="s">
        <v>1903</v>
      </c>
      <c r="I3476" s="11" t="s">
        <v>5091</v>
      </c>
      <c r="J3476" s="14">
        <f>VLOOKUP(Table15[[#This Row],[TechRequired]],OldTree!A:B,2,0)</f>
        <v>5</v>
      </c>
      <c r="K3476" s="22" t="s">
        <v>6012</v>
      </c>
      <c r="L3476" s="14" t="s">
        <v>8868</v>
      </c>
      <c r="N3476" s="11" t="str">
        <f>INDEX(TreeLookup!$C$1:$DE$21,MATCH(Table15[[#This Row],[CATEGORY]],TreeLookup!$C$1:$C$21,0),MATCH(Table15[[#This Row],[YEAR]],TreeLookup!$C$1:$DE$1,0))</f>
        <v>materialsScienceSatellite</v>
      </c>
      <c r="P3476" s="13" t="s">
        <v>6842</v>
      </c>
      <c r="Q3476" s="11"/>
      <c r="S3476" s="11">
        <v>1956</v>
      </c>
      <c r="W3476" s="15"/>
    </row>
    <row r="3477" spans="1:31" x14ac:dyDescent="0.25">
      <c r="A3477" s="11" t="s">
        <v>9566</v>
      </c>
      <c r="B3477" s="12" t="s">
        <v>8801</v>
      </c>
      <c r="C3477" s="11">
        <v>124</v>
      </c>
      <c r="D3477" s="11">
        <v>1240</v>
      </c>
      <c r="E3477" s="12" t="s">
        <v>9943</v>
      </c>
      <c r="F3477" s="11" t="s">
        <v>1357</v>
      </c>
      <c r="G3477" s="11" t="s">
        <v>8708</v>
      </c>
      <c r="H3477" s="11" t="s">
        <v>1903</v>
      </c>
      <c r="I3477" s="21" t="s">
        <v>1903</v>
      </c>
      <c r="J3477" s="16">
        <f>VLOOKUP(Table15[[#This Row],[TechRequired]],OldTree!A:B,2,0)</f>
        <v>4</v>
      </c>
      <c r="K3477" s="23" t="s">
        <v>6812</v>
      </c>
      <c r="L3477" s="16" t="s">
        <v>8690</v>
      </c>
      <c r="M3477" s="14">
        <v>10</v>
      </c>
      <c r="N3477" s="17" t="str">
        <f>INDEX(TreeLookup!$C$1:$DE$21,MATCH(Table15[[#This Row],[CATEGORY]],TreeLookup!$C$1:$C$21,0),MATCH(Table15[[#This Row],[YEAR]],TreeLookup!$C$1:$DE$1,0))</f>
        <v>gridFins</v>
      </c>
      <c r="P3477" s="25" t="s">
        <v>6843</v>
      </c>
      <c r="Q3477" s="12" t="s">
        <v>6487</v>
      </c>
      <c r="R3477" s="11" t="s">
        <v>3857</v>
      </c>
      <c r="S3477" s="11">
        <v>2018</v>
      </c>
      <c r="W3477" s="15"/>
      <c r="Y3477" s="11" t="s">
        <v>11052</v>
      </c>
      <c r="AC3477" s="11" t="s">
        <v>11286</v>
      </c>
    </row>
    <row r="3478" spans="1:31" x14ac:dyDescent="0.25">
      <c r="A3478" s="11" t="s">
        <v>4203</v>
      </c>
      <c r="B3478" s="12" t="s">
        <v>8515</v>
      </c>
      <c r="C3478" s="11">
        <v>2001</v>
      </c>
      <c r="D3478" s="11">
        <v>1</v>
      </c>
      <c r="E3478" s="12" t="s">
        <v>4204</v>
      </c>
      <c r="G3478" s="11" t="s">
        <v>1381</v>
      </c>
      <c r="H3478" s="11" t="s">
        <v>5091</v>
      </c>
      <c r="I3478" s="11" t="s">
        <v>5091</v>
      </c>
      <c r="J3478" s="14" t="e">
        <f>VLOOKUP(Table15[[#This Row],[TechRequired]],OldTree!A:B,2,0)</f>
        <v>#N/A</v>
      </c>
      <c r="K3478" s="14"/>
      <c r="L3478" s="14"/>
      <c r="N3478" s="11" t="e">
        <f>INDEX(TreeLookup!$C$1:$DE$21,MATCH(Table15[[#This Row],[CATEGORY]],TreeLookup!$C$1:$C$21,0),MATCH(Table15[[#This Row],[YEAR]],TreeLookup!$C$1:$DE$1,0))</f>
        <v>#N/A</v>
      </c>
      <c r="O3478" s="11" t="s">
        <v>1903</v>
      </c>
      <c r="Q3478" s="11"/>
    </row>
    <row r="3479" spans="1:31" x14ac:dyDescent="0.25">
      <c r="A3479" s="11" t="s">
        <v>5855</v>
      </c>
      <c r="B3479" s="12" t="s">
        <v>7745</v>
      </c>
      <c r="C3479" s="11">
        <v>400</v>
      </c>
      <c r="D3479" s="11">
        <v>3200</v>
      </c>
      <c r="E3479" s="12" t="s">
        <v>5856</v>
      </c>
      <c r="F3479" s="11" t="s">
        <v>1280</v>
      </c>
      <c r="G3479" s="11" t="s">
        <v>5842</v>
      </c>
      <c r="H3479" s="11" t="s">
        <v>5091</v>
      </c>
      <c r="I3479" s="11" t="s">
        <v>5091</v>
      </c>
      <c r="J3479" s="14">
        <f>VLOOKUP(Table15[[#This Row],[TechRequired]],OldTree!A:B,2,0)</f>
        <v>5</v>
      </c>
      <c r="K3479" s="14"/>
      <c r="L3479" s="14" t="s">
        <v>8663</v>
      </c>
      <c r="M3479" s="14">
        <v>11</v>
      </c>
      <c r="N3479" s="11" t="e">
        <f>INDEX(TreeLookup!$C$1:$DE$21,MATCH(Table15[[#This Row],[CATEGORY]],TreeLookup!$C$1:$C$21,0),MATCH(Table15[[#This Row],[YEAR]],TreeLookup!$C$1:$DE$1,0))</f>
        <v>#N/A</v>
      </c>
      <c r="O3479" s="11" t="s">
        <v>1903</v>
      </c>
      <c r="P3479" s="13" t="s">
        <v>6842</v>
      </c>
    </row>
    <row r="3480" spans="1:31" x14ac:dyDescent="0.25">
      <c r="A3480" s="11" t="s">
        <v>5861</v>
      </c>
      <c r="B3480" s="12" t="s">
        <v>7746</v>
      </c>
      <c r="C3480" s="11">
        <v>400</v>
      </c>
      <c r="D3480" s="11">
        <v>6400</v>
      </c>
      <c r="E3480" s="12" t="s">
        <v>5862</v>
      </c>
      <c r="F3480" s="11" t="s">
        <v>1290</v>
      </c>
      <c r="G3480" s="11" t="s">
        <v>5842</v>
      </c>
      <c r="H3480" s="11" t="s">
        <v>5091</v>
      </c>
      <c r="I3480" s="11" t="s">
        <v>5091</v>
      </c>
      <c r="J3480" s="14">
        <f>VLOOKUP(Table15[[#This Row],[TechRequired]],OldTree!A:B,2,0)</f>
        <v>2</v>
      </c>
      <c r="K3480" s="14"/>
      <c r="L3480" s="14" t="s">
        <v>8664</v>
      </c>
      <c r="M3480" s="14">
        <v>11</v>
      </c>
      <c r="N3480" s="11" t="e">
        <f>INDEX(TreeLookup!$C$1:$DE$21,MATCH(Table15[[#This Row],[CATEGORY]],TreeLookup!$C$1:$C$21,0),MATCH(Table15[[#This Row],[YEAR]],TreeLookup!$C$1:$DE$1,0))</f>
        <v>#N/A</v>
      </c>
      <c r="O3480" s="11" t="s">
        <v>1903</v>
      </c>
      <c r="P3480" s="13" t="s">
        <v>6842</v>
      </c>
    </row>
    <row r="3481" spans="1:31" x14ac:dyDescent="0.25">
      <c r="A3481" s="11" t="s">
        <v>5863</v>
      </c>
      <c r="B3481" s="12" t="s">
        <v>7747</v>
      </c>
      <c r="C3481" s="11">
        <v>200</v>
      </c>
      <c r="D3481" s="11">
        <v>6400</v>
      </c>
      <c r="E3481" s="12" t="s">
        <v>5862</v>
      </c>
      <c r="F3481" s="11" t="s">
        <v>1290</v>
      </c>
      <c r="G3481" s="11" t="s">
        <v>5842</v>
      </c>
      <c r="H3481" s="11" t="s">
        <v>5091</v>
      </c>
      <c r="I3481" s="11" t="s">
        <v>5091</v>
      </c>
      <c r="J3481" s="14">
        <f>VLOOKUP(Table15[[#This Row],[TechRequired]],OldTree!A:B,2,0)</f>
        <v>2</v>
      </c>
      <c r="K3481" s="14"/>
      <c r="L3481" s="14" t="s">
        <v>8664</v>
      </c>
      <c r="M3481" s="14">
        <v>11</v>
      </c>
      <c r="N3481" s="11" t="e">
        <f>INDEX(TreeLookup!$C$1:$DE$21,MATCH(Table15[[#This Row],[CATEGORY]],TreeLookup!$C$1:$C$21,0),MATCH(Table15[[#This Row],[YEAR]],TreeLookup!$C$1:$DE$1,0))</f>
        <v>#N/A</v>
      </c>
      <c r="O3481" s="11" t="s">
        <v>1903</v>
      </c>
      <c r="P3481" s="13" t="s">
        <v>6842</v>
      </c>
    </row>
    <row r="3482" spans="1:31" x14ac:dyDescent="0.25">
      <c r="A3482" s="11" t="s">
        <v>5864</v>
      </c>
      <c r="B3482" s="12" t="s">
        <v>7748</v>
      </c>
      <c r="C3482" s="11">
        <v>100</v>
      </c>
      <c r="D3482" s="11">
        <v>6400</v>
      </c>
      <c r="E3482" s="12" t="s">
        <v>5862</v>
      </c>
      <c r="F3482" s="11" t="s">
        <v>1290</v>
      </c>
      <c r="G3482" s="11" t="s">
        <v>5842</v>
      </c>
      <c r="H3482" s="11" t="s">
        <v>5091</v>
      </c>
      <c r="I3482" s="11" t="s">
        <v>5091</v>
      </c>
      <c r="J3482" s="14">
        <f>VLOOKUP(Table15[[#This Row],[TechRequired]],OldTree!A:B,2,0)</f>
        <v>2</v>
      </c>
      <c r="K3482" s="14"/>
      <c r="L3482" s="14" t="s">
        <v>8664</v>
      </c>
      <c r="M3482" s="14">
        <v>11</v>
      </c>
      <c r="N3482" s="11" t="e">
        <f>INDEX(TreeLookup!$C$1:$DE$21,MATCH(Table15[[#This Row],[CATEGORY]],TreeLookup!$C$1:$C$21,0),MATCH(Table15[[#This Row],[YEAR]],TreeLookup!$C$1:$DE$1,0))</f>
        <v>#N/A</v>
      </c>
      <c r="O3482" s="11" t="s">
        <v>1903</v>
      </c>
      <c r="P3482" s="13" t="s">
        <v>6842</v>
      </c>
    </row>
    <row r="3483" spans="1:31" x14ac:dyDescent="0.25">
      <c r="A3483" s="11" t="s">
        <v>5865</v>
      </c>
      <c r="B3483" s="12" t="s">
        <v>7749</v>
      </c>
      <c r="C3483" s="11">
        <v>100</v>
      </c>
      <c r="D3483" s="11">
        <v>6400</v>
      </c>
      <c r="E3483" s="12" t="s">
        <v>5862</v>
      </c>
      <c r="F3483" s="11" t="s">
        <v>1290</v>
      </c>
      <c r="G3483" s="11" t="s">
        <v>5842</v>
      </c>
      <c r="H3483" s="11" t="s">
        <v>5091</v>
      </c>
      <c r="I3483" s="11" t="s">
        <v>5091</v>
      </c>
      <c r="J3483" s="14">
        <f>VLOOKUP(Table15[[#This Row],[TechRequired]],OldTree!A:B,2,0)</f>
        <v>2</v>
      </c>
      <c r="K3483" s="14"/>
      <c r="L3483" s="14" t="s">
        <v>8664</v>
      </c>
      <c r="M3483" s="14">
        <v>11</v>
      </c>
      <c r="N3483" s="11" t="e">
        <f>INDEX(TreeLookup!$C$1:$DE$21,MATCH(Table15[[#This Row],[CATEGORY]],TreeLookup!$C$1:$C$21,0),MATCH(Table15[[#This Row],[YEAR]],TreeLookup!$C$1:$DE$1,0))</f>
        <v>#N/A</v>
      </c>
      <c r="O3483" s="11" t="s">
        <v>1903</v>
      </c>
      <c r="P3483" s="13" t="s">
        <v>6842</v>
      </c>
    </row>
    <row r="3484" spans="1:31" x14ac:dyDescent="0.25">
      <c r="A3484" s="11" t="s">
        <v>4030</v>
      </c>
      <c r="B3484" s="12" t="s">
        <v>8467</v>
      </c>
      <c r="C3484" s="11">
        <v>45000</v>
      </c>
      <c r="D3484" s="11">
        <v>180000</v>
      </c>
      <c r="E3484" s="12" t="s">
        <v>4031</v>
      </c>
      <c r="F3484" s="11" t="s">
        <v>5828</v>
      </c>
      <c r="G3484" s="11" t="s">
        <v>1383</v>
      </c>
      <c r="H3484" s="11" t="s">
        <v>5091</v>
      </c>
      <c r="I3484" s="11" t="s">
        <v>5091</v>
      </c>
      <c r="J3484" s="14">
        <f>VLOOKUP(Table15[[#This Row],[TechRequired]],OldTree!A:B,2,0)</f>
        <v>8</v>
      </c>
      <c r="K3484" s="14"/>
      <c r="L3484" s="14" t="s">
        <v>6830</v>
      </c>
      <c r="M3484" s="14">
        <v>11</v>
      </c>
      <c r="N3484" s="11" t="e">
        <f>INDEX(TreeLookup!$C$1:$DE$21,MATCH(Table15[[#This Row],[CATEGORY]],TreeLookup!$C$1:$C$21,0),MATCH(Table15[[#This Row],[YEAR]],TreeLookup!$C$1:$DE$1,0))</f>
        <v>#N/A</v>
      </c>
      <c r="O3484" s="11" t="s">
        <v>1903</v>
      </c>
      <c r="P3484" s="13" t="s">
        <v>6842</v>
      </c>
      <c r="Q3484" s="11"/>
    </row>
    <row r="3485" spans="1:31" x14ac:dyDescent="0.25">
      <c r="A3485" s="11" t="s">
        <v>9861</v>
      </c>
      <c r="B3485" s="24" t="s">
        <v>6747</v>
      </c>
      <c r="C3485" s="11">
        <v>5320</v>
      </c>
      <c r="D3485" s="11">
        <v>106400</v>
      </c>
      <c r="G3485" s="21" t="s">
        <v>11291</v>
      </c>
      <c r="H3485" s="21" t="s">
        <v>1903</v>
      </c>
      <c r="I3485" s="21" t="s">
        <v>1903</v>
      </c>
      <c r="J3485" s="16" t="e">
        <f>VLOOKUP(Table15[[#This Row],[TechRequired]],OldTree!A:B,2,0)</f>
        <v>#N/A</v>
      </c>
      <c r="K3485" s="38" t="s">
        <v>8953</v>
      </c>
      <c r="L3485" s="16"/>
      <c r="N3485" s="17" t="str">
        <f>INDEX(TreeLookup!$C$1:$DE$21,MATCH(Table15[[#This Row],[CATEGORY]],TreeLookup!$C$1:$C$21,0),MATCH(Table15[[#This Row],[YEAR]],TreeLookup!$C$1:$DE$1,0))</f>
        <v>solids1962</v>
      </c>
      <c r="P3485" s="25" t="s">
        <v>6843</v>
      </c>
      <c r="R3485" s="11" t="s">
        <v>6747</v>
      </c>
      <c r="S3485" s="11">
        <v>1962</v>
      </c>
      <c r="Y3485" s="11" t="s">
        <v>11036</v>
      </c>
      <c r="AE3485" s="11" t="s">
        <v>11286</v>
      </c>
    </row>
    <row r="3486" spans="1:31" x14ac:dyDescent="0.25">
      <c r="A3486" s="11" t="s">
        <v>839</v>
      </c>
      <c r="B3486" s="12" t="s">
        <v>4917</v>
      </c>
      <c r="C3486" s="11">
        <v>4600</v>
      </c>
      <c r="D3486" s="11">
        <v>92000</v>
      </c>
      <c r="E3486" s="12" t="s">
        <v>4918</v>
      </c>
      <c r="F3486" s="11" t="s">
        <v>1345</v>
      </c>
      <c r="G3486" s="11" t="s">
        <v>1380</v>
      </c>
      <c r="H3486" s="11" t="s">
        <v>1903</v>
      </c>
      <c r="I3486" s="11" t="s">
        <v>1903</v>
      </c>
      <c r="J3486" s="14">
        <f>VLOOKUP(Table15[[#This Row],[TechRequired]],OldTree!A:B,2,0)</f>
        <v>4</v>
      </c>
      <c r="K3486" s="22" t="s">
        <v>8953</v>
      </c>
      <c r="L3486" s="14"/>
      <c r="N3486" s="11" t="str">
        <f>INDEX(TreeLookup!$C$1:$DE$21,MATCH(Table15[[#This Row],[CATEGORY]],TreeLookup!$C$1:$C$21,0),MATCH(Table15[[#This Row],[YEAR]],TreeLookup!$C$1:$DE$1,0))</f>
        <v>solids1964</v>
      </c>
      <c r="P3486" s="13" t="s">
        <v>6843</v>
      </c>
      <c r="Q3486" s="11" t="s">
        <v>6747</v>
      </c>
      <c r="S3486" s="11">
        <v>1965</v>
      </c>
      <c r="W3486" s="15"/>
      <c r="Y3486" s="11" t="s">
        <v>11036</v>
      </c>
      <c r="AE3486" s="11" t="s">
        <v>11286</v>
      </c>
    </row>
    <row r="3487" spans="1:31" x14ac:dyDescent="0.25">
      <c r="A3487" s="11" t="s">
        <v>847</v>
      </c>
      <c r="B3487" s="12" t="s">
        <v>4452</v>
      </c>
      <c r="C3487" s="11">
        <v>5320</v>
      </c>
      <c r="D3487" s="11">
        <v>106400</v>
      </c>
      <c r="E3487" s="12" t="s">
        <v>4453</v>
      </c>
      <c r="F3487" s="11" t="s">
        <v>1345</v>
      </c>
      <c r="G3487" s="11" t="s">
        <v>5836</v>
      </c>
      <c r="H3487" s="11" t="s">
        <v>1903</v>
      </c>
      <c r="I3487" s="11" t="s">
        <v>1903</v>
      </c>
      <c r="J3487" s="14">
        <f>VLOOKUP(Table15[[#This Row],[TechRequired]],OldTree!A:B,2,0)</f>
        <v>4</v>
      </c>
      <c r="K3487" s="22" t="s">
        <v>8953</v>
      </c>
      <c r="L3487" s="14"/>
      <c r="N3487" s="11" t="str">
        <f>INDEX(TreeLookup!$C$1:$DE$21,MATCH(Table15[[#This Row],[CATEGORY]],TreeLookup!$C$1:$C$21,0),MATCH(Table15[[#This Row],[YEAR]],TreeLookup!$C$1:$DE$1,0))</f>
        <v>solids1964</v>
      </c>
      <c r="P3487" s="13" t="s">
        <v>6843</v>
      </c>
      <c r="Q3487" s="11" t="s">
        <v>4452</v>
      </c>
      <c r="R3487" s="21" t="s">
        <v>4452</v>
      </c>
      <c r="S3487" s="11">
        <v>1965</v>
      </c>
      <c r="W3487" s="15"/>
      <c r="Y3487" s="11" t="s">
        <v>11037</v>
      </c>
      <c r="AE3487" s="11" t="s">
        <v>11286</v>
      </c>
    </row>
    <row r="3488" spans="1:31" x14ac:dyDescent="0.25">
      <c r="A3488" s="11" t="s">
        <v>6486</v>
      </c>
      <c r="B3488" s="12" t="s">
        <v>6486</v>
      </c>
      <c r="G3488" s="11" t="s">
        <v>6059</v>
      </c>
      <c r="H3488" s="11" t="s">
        <v>1903</v>
      </c>
      <c r="J3488" s="16" t="e">
        <f>VLOOKUP(Table15[[#This Row],[TechRequired]],OldTree!A:B,2,0)</f>
        <v>#N/A</v>
      </c>
      <c r="K3488" s="23" t="s">
        <v>8953</v>
      </c>
      <c r="L3488" s="16"/>
      <c r="M3488" s="14">
        <v>8</v>
      </c>
      <c r="N3488" s="11" t="str">
        <f>INDEX(TreeLookup!$C$1:$DE$21,MATCH(Table15[[#This Row],[CATEGORY]],TreeLookup!$C$1:$C$21,0),MATCH(Table15[[#This Row],[YEAR]],TreeLookup!$C$1:$DE$1,0))</f>
        <v>solids1981</v>
      </c>
      <c r="Q3488" s="11"/>
      <c r="R3488" s="11" t="s">
        <v>6482</v>
      </c>
      <c r="S3488" s="11">
        <v>1985</v>
      </c>
    </row>
    <row r="3489" spans="1:31" x14ac:dyDescent="0.25">
      <c r="A3489" s="11" t="s">
        <v>9855</v>
      </c>
      <c r="B3489" s="12" t="s">
        <v>4452</v>
      </c>
      <c r="C3489" s="11">
        <v>5320</v>
      </c>
      <c r="D3489" s="11">
        <v>106400</v>
      </c>
      <c r="E3489" s="12" t="s">
        <v>4453</v>
      </c>
      <c r="G3489" s="21" t="s">
        <v>11291</v>
      </c>
      <c r="H3489" s="11" t="s">
        <v>1903</v>
      </c>
      <c r="I3489" s="11" t="s">
        <v>1903</v>
      </c>
      <c r="J3489" s="16" t="e">
        <f>VLOOKUP(Table15[[#This Row],[TechRequired]],OldTree!A:B,2,0)</f>
        <v>#N/A</v>
      </c>
      <c r="K3489" s="38" t="s">
        <v>8953</v>
      </c>
      <c r="L3489" s="16"/>
      <c r="N3489" s="17" t="str">
        <f>INDEX(TreeLookup!$C$1:$DE$21,MATCH(Table15[[#This Row],[CATEGORY]],TreeLookup!$C$1:$C$21,0),MATCH(Table15[[#This Row],[YEAR]],TreeLookup!$C$1:$DE$1,0))</f>
        <v>solids1964</v>
      </c>
      <c r="P3489" s="13" t="s">
        <v>6843</v>
      </c>
      <c r="Q3489" s="11" t="s">
        <v>4452</v>
      </c>
      <c r="R3489" s="11" t="s">
        <v>4452</v>
      </c>
      <c r="S3489" s="11">
        <v>1965</v>
      </c>
      <c r="Y3489" s="11" t="s">
        <v>11037</v>
      </c>
      <c r="AE3489" s="11" t="s">
        <v>11286</v>
      </c>
    </row>
    <row r="3490" spans="1:31" x14ac:dyDescent="0.25">
      <c r="A3490" s="11" t="s">
        <v>9856</v>
      </c>
      <c r="B3490" s="12" t="s">
        <v>4452</v>
      </c>
      <c r="C3490" s="11">
        <v>5320</v>
      </c>
      <c r="D3490" s="11">
        <v>106400</v>
      </c>
      <c r="E3490" s="12" t="s">
        <v>9857</v>
      </c>
      <c r="G3490" s="21" t="s">
        <v>11291</v>
      </c>
      <c r="H3490" s="11" t="s">
        <v>1903</v>
      </c>
      <c r="I3490" s="11" t="s">
        <v>1903</v>
      </c>
      <c r="J3490" s="16" t="e">
        <f>VLOOKUP(Table15[[#This Row],[TechRequired]],OldTree!A:B,2,0)</f>
        <v>#N/A</v>
      </c>
      <c r="K3490" s="38" t="s">
        <v>8953</v>
      </c>
      <c r="L3490" s="16"/>
      <c r="N3490" s="17" t="str">
        <f>INDEX(TreeLookup!$C$1:$DE$21,MATCH(Table15[[#This Row],[CATEGORY]],TreeLookup!$C$1:$C$21,0),MATCH(Table15[[#This Row],[YEAR]],TreeLookup!$C$1:$DE$1,0))</f>
        <v>solids1964</v>
      </c>
      <c r="P3490" s="13" t="s">
        <v>6843</v>
      </c>
      <c r="Q3490" s="11" t="s">
        <v>4452</v>
      </c>
      <c r="R3490" s="11" t="s">
        <v>4452</v>
      </c>
      <c r="S3490" s="11">
        <v>1965</v>
      </c>
      <c r="Y3490" s="11" t="s">
        <v>11037</v>
      </c>
      <c r="AE3490" s="11" t="s">
        <v>11286</v>
      </c>
    </row>
    <row r="3491" spans="1:31" x14ac:dyDescent="0.25">
      <c r="A3491" s="11" t="s">
        <v>837</v>
      </c>
      <c r="B3491" s="12" t="s">
        <v>2904</v>
      </c>
      <c r="C3491" s="11">
        <v>5320</v>
      </c>
      <c r="D3491" s="11">
        <v>106400</v>
      </c>
      <c r="E3491" s="12" t="s">
        <v>4916</v>
      </c>
      <c r="F3491" s="11" t="s">
        <v>1345</v>
      </c>
      <c r="G3491" s="11" t="s">
        <v>1380</v>
      </c>
      <c r="H3491" s="11" t="s">
        <v>1903</v>
      </c>
      <c r="I3491" s="11" t="s">
        <v>1903</v>
      </c>
      <c r="J3491" s="14">
        <f>VLOOKUP(Table15[[#This Row],[TechRequired]],OldTree!A:B,2,0)</f>
        <v>4</v>
      </c>
      <c r="K3491" s="22" t="s">
        <v>8953</v>
      </c>
      <c r="L3491" s="14"/>
      <c r="N3491" s="11" t="str">
        <f>INDEX(TreeLookup!$C$1:$DE$21,MATCH(Table15[[#This Row],[CATEGORY]],TreeLookup!$C$1:$C$21,0),MATCH(Table15[[#This Row],[YEAR]],TreeLookup!$C$1:$DE$1,0))</f>
        <v>solids1964</v>
      </c>
      <c r="P3491" s="13" t="s">
        <v>6843</v>
      </c>
      <c r="Q3491" s="11" t="s">
        <v>4452</v>
      </c>
      <c r="S3491" s="11">
        <v>1965</v>
      </c>
      <c r="W3491" s="15"/>
      <c r="Y3491" s="11" t="s">
        <v>11037</v>
      </c>
      <c r="AE3491" s="11" t="s">
        <v>11286</v>
      </c>
    </row>
    <row r="3492" spans="1:31" x14ac:dyDescent="0.25">
      <c r="A3492" s="11" t="s">
        <v>838</v>
      </c>
      <c r="B3492" s="12" t="s">
        <v>2904</v>
      </c>
      <c r="C3492" s="11">
        <v>5320</v>
      </c>
      <c r="D3492" s="11">
        <v>106400</v>
      </c>
      <c r="E3492" s="12" t="s">
        <v>4921</v>
      </c>
      <c r="F3492" s="11" t="s">
        <v>1345</v>
      </c>
      <c r="G3492" s="11" t="s">
        <v>1380</v>
      </c>
      <c r="H3492" s="11" t="s">
        <v>1903</v>
      </c>
      <c r="I3492" s="11" t="s">
        <v>1903</v>
      </c>
      <c r="J3492" s="14">
        <f>VLOOKUP(Table15[[#This Row],[TechRequired]],OldTree!A:B,2,0)</f>
        <v>4</v>
      </c>
      <c r="K3492" s="22" t="s">
        <v>8953</v>
      </c>
      <c r="L3492" s="14"/>
      <c r="N3492" s="11" t="str">
        <f>INDEX(TreeLookup!$C$1:$DE$21,MATCH(Table15[[#This Row],[CATEGORY]],TreeLookup!$C$1:$C$21,0),MATCH(Table15[[#This Row],[YEAR]],TreeLookup!$C$1:$DE$1,0))</f>
        <v>solids1964</v>
      </c>
      <c r="P3492" s="13" t="s">
        <v>6843</v>
      </c>
      <c r="Q3492" s="11" t="s">
        <v>4452</v>
      </c>
      <c r="S3492" s="11">
        <v>1965</v>
      </c>
      <c r="W3492" s="15"/>
      <c r="Y3492" s="11" t="s">
        <v>11037</v>
      </c>
      <c r="AE3492" s="11" t="s">
        <v>11286</v>
      </c>
    </row>
    <row r="3493" spans="1:31" x14ac:dyDescent="0.25">
      <c r="A3493" s="11" t="s">
        <v>844</v>
      </c>
      <c r="B3493" s="12" t="s">
        <v>2904</v>
      </c>
      <c r="C3493" s="11">
        <v>5120</v>
      </c>
      <c r="D3493" s="11">
        <v>102400</v>
      </c>
      <c r="E3493" s="12" t="s">
        <v>2905</v>
      </c>
      <c r="F3493" s="11" t="s">
        <v>1345</v>
      </c>
      <c r="G3493" s="11" t="s">
        <v>1912</v>
      </c>
      <c r="H3493" s="11" t="s">
        <v>1903</v>
      </c>
      <c r="I3493" s="11" t="s">
        <v>1903</v>
      </c>
      <c r="J3493" s="14">
        <f>VLOOKUP(Table15[[#This Row],[TechRequired]],OldTree!A:B,2,0)</f>
        <v>4</v>
      </c>
      <c r="K3493" s="22" t="s">
        <v>8953</v>
      </c>
      <c r="L3493" s="14"/>
      <c r="N3493" s="11" t="str">
        <f>INDEX(TreeLookup!$C$1:$DE$21,MATCH(Table15[[#This Row],[CATEGORY]],TreeLookup!$C$1:$C$21,0),MATCH(Table15[[#This Row],[YEAR]],TreeLookup!$C$1:$DE$1,0))</f>
        <v>solids1964</v>
      </c>
      <c r="P3493" s="13" t="s">
        <v>6843</v>
      </c>
      <c r="Q3493" s="11" t="s">
        <v>4452</v>
      </c>
      <c r="S3493" s="11">
        <v>1965</v>
      </c>
      <c r="W3493" s="15"/>
      <c r="Y3493" s="11" t="s">
        <v>11037</v>
      </c>
      <c r="AE3493" s="11" t="s">
        <v>11286</v>
      </c>
    </row>
    <row r="3494" spans="1:31" x14ac:dyDescent="0.25">
      <c r="A3494" s="11" t="s">
        <v>846</v>
      </c>
      <c r="B3494" s="12" t="s">
        <v>2916</v>
      </c>
      <c r="C3494" s="11">
        <v>100</v>
      </c>
      <c r="D3494" s="11">
        <v>2000</v>
      </c>
      <c r="E3494" s="12" t="s">
        <v>2917</v>
      </c>
      <c r="F3494" s="11" t="s">
        <v>1345</v>
      </c>
      <c r="G3494" s="11" t="s">
        <v>1912</v>
      </c>
      <c r="H3494" s="11" t="s">
        <v>1903</v>
      </c>
      <c r="I3494" s="11" t="s">
        <v>1903</v>
      </c>
      <c r="J3494" s="14">
        <f>VLOOKUP(Table15[[#This Row],[TechRequired]],OldTree!A:B,2,0)</f>
        <v>4</v>
      </c>
      <c r="K3494" s="22" t="s">
        <v>6012</v>
      </c>
      <c r="L3494" s="14" t="s">
        <v>8866</v>
      </c>
      <c r="M3494" s="14">
        <v>4</v>
      </c>
      <c r="N3494" s="11" t="str">
        <f>INDEX(TreeLookup!$C$1:$DE$21,MATCH(Table15[[#This Row],[CATEGORY]],TreeLookup!$C$1:$C$21,0),MATCH(Table15[[#This Row],[YEAR]],TreeLookup!$C$1:$DE$1,0))</f>
        <v>materialsScienceAdvCapsules</v>
      </c>
      <c r="P3494" s="13" t="s">
        <v>6843</v>
      </c>
      <c r="Q3494" s="11" t="s">
        <v>4452</v>
      </c>
      <c r="S3494" s="11">
        <v>1965</v>
      </c>
      <c r="W3494" s="15"/>
    </row>
    <row r="3495" spans="1:31" x14ac:dyDescent="0.25">
      <c r="A3495" s="11" t="s">
        <v>715</v>
      </c>
      <c r="B3495" s="12" t="s">
        <v>2906</v>
      </c>
      <c r="C3495" s="11">
        <v>6250</v>
      </c>
      <c r="D3495" s="11">
        <v>125000</v>
      </c>
      <c r="E3495" s="12" t="s">
        <v>2907</v>
      </c>
      <c r="F3495" s="11" t="s">
        <v>1332</v>
      </c>
      <c r="G3495" s="11" t="s">
        <v>1380</v>
      </c>
      <c r="H3495" s="11" t="s">
        <v>1903</v>
      </c>
      <c r="I3495" s="11" t="s">
        <v>1903</v>
      </c>
      <c r="J3495" s="14">
        <f>VLOOKUP(Table15[[#This Row],[TechRequired]],OldTree!A:B,2,0)</f>
        <v>6</v>
      </c>
      <c r="K3495" s="22" t="s">
        <v>8953</v>
      </c>
      <c r="L3495" s="14"/>
      <c r="N3495" s="11" t="str">
        <f>INDEX(TreeLookup!$C$1:$DE$21,MATCH(Table15[[#This Row],[CATEGORY]],TreeLookup!$C$1:$C$21,0),MATCH(Table15[[#This Row],[YEAR]],TreeLookup!$C$1:$DE$1,0))</f>
        <v>solids1981</v>
      </c>
      <c r="P3495" s="13" t="s">
        <v>6843</v>
      </c>
      <c r="Q3495" s="11" t="s">
        <v>6744</v>
      </c>
      <c r="S3495" s="11">
        <v>1983</v>
      </c>
      <c r="W3495" s="15"/>
      <c r="Y3495" s="11" t="s">
        <v>11038</v>
      </c>
      <c r="AE3495" s="11" t="s">
        <v>11286</v>
      </c>
    </row>
    <row r="3496" spans="1:31" x14ac:dyDescent="0.25">
      <c r="A3496" s="11" t="s">
        <v>728</v>
      </c>
      <c r="B3496" s="12" t="s">
        <v>2906</v>
      </c>
      <c r="C3496" s="11">
        <v>6050</v>
      </c>
      <c r="D3496" s="11">
        <v>121000</v>
      </c>
      <c r="E3496" s="12" t="s">
        <v>2907</v>
      </c>
      <c r="F3496" s="11" t="s">
        <v>1332</v>
      </c>
      <c r="G3496" s="11" t="s">
        <v>1912</v>
      </c>
      <c r="H3496" s="11" t="s">
        <v>1903</v>
      </c>
      <c r="I3496" s="11" t="s">
        <v>1903</v>
      </c>
      <c r="J3496" s="14">
        <f>VLOOKUP(Table15[[#This Row],[TechRequired]],OldTree!A:B,2,0)</f>
        <v>6</v>
      </c>
      <c r="K3496" s="22" t="s">
        <v>8953</v>
      </c>
      <c r="L3496" s="14"/>
      <c r="N3496" s="11" t="str">
        <f>INDEX(TreeLookup!$C$1:$DE$21,MATCH(Table15[[#This Row],[CATEGORY]],TreeLookup!$C$1:$C$21,0),MATCH(Table15[[#This Row],[YEAR]],TreeLookup!$C$1:$DE$1,0))</f>
        <v>solids1981</v>
      </c>
      <c r="P3496" s="13" t="s">
        <v>6843</v>
      </c>
      <c r="Q3496" s="11" t="s">
        <v>6744</v>
      </c>
      <c r="S3496" s="11">
        <v>1983</v>
      </c>
      <c r="W3496" s="15"/>
      <c r="Y3496" s="11" t="s">
        <v>11038</v>
      </c>
      <c r="AE3496" s="11" t="s">
        <v>11286</v>
      </c>
    </row>
    <row r="3497" spans="1:31" x14ac:dyDescent="0.25">
      <c r="A3497" s="11" t="s">
        <v>730</v>
      </c>
      <c r="B3497" s="12" t="s">
        <v>2918</v>
      </c>
      <c r="C3497" s="11">
        <v>100</v>
      </c>
      <c r="D3497" s="11">
        <v>2000</v>
      </c>
      <c r="E3497" s="12" t="s">
        <v>2919</v>
      </c>
      <c r="F3497" s="11" t="s">
        <v>1332</v>
      </c>
      <c r="G3497" s="11" t="s">
        <v>1912</v>
      </c>
      <c r="H3497" s="11" t="s">
        <v>1903</v>
      </c>
      <c r="I3497" s="11" t="s">
        <v>1903</v>
      </c>
      <c r="J3497" s="14">
        <f>VLOOKUP(Table15[[#This Row],[TechRequired]],OldTree!A:B,2,0)</f>
        <v>6</v>
      </c>
      <c r="K3497" s="22" t="s">
        <v>6012</v>
      </c>
      <c r="L3497" s="14" t="s">
        <v>8866</v>
      </c>
      <c r="M3497" s="14">
        <v>8</v>
      </c>
      <c r="N3497" s="11" t="str">
        <f>INDEX(TreeLookup!$C$1:$DE$21,MATCH(Table15[[#This Row],[CATEGORY]],TreeLookup!$C$1:$C$21,0),MATCH(Table15[[#This Row],[YEAR]],TreeLookup!$C$1:$DE$1,0))</f>
        <v>materialsScienceSpaceplanes</v>
      </c>
      <c r="P3497" s="13" t="s">
        <v>6843</v>
      </c>
      <c r="Q3497" s="11" t="s">
        <v>6744</v>
      </c>
      <c r="S3497" s="11">
        <v>1983</v>
      </c>
      <c r="W3497" s="15"/>
    </row>
    <row r="3498" spans="1:31" x14ac:dyDescent="0.25">
      <c r="A3498" s="11" t="s">
        <v>720</v>
      </c>
      <c r="B3498" s="12" t="s">
        <v>1833</v>
      </c>
      <c r="C3498" s="11">
        <v>7218</v>
      </c>
      <c r="D3498" s="11">
        <v>144360</v>
      </c>
      <c r="E3498" s="12" t="s">
        <v>4595</v>
      </c>
      <c r="F3498" s="11" t="s">
        <v>1332</v>
      </c>
      <c r="G3498" s="11" t="s">
        <v>1900</v>
      </c>
      <c r="H3498" s="11" t="s">
        <v>1903</v>
      </c>
      <c r="I3498" s="11" t="s">
        <v>1903</v>
      </c>
      <c r="J3498" s="14">
        <f>VLOOKUP(Table15[[#This Row],[TechRequired]],OldTree!A:B,2,0)</f>
        <v>6</v>
      </c>
      <c r="K3498" s="22" t="s">
        <v>8953</v>
      </c>
      <c r="L3498" s="14"/>
      <c r="M3498" s="14">
        <v>8</v>
      </c>
      <c r="N3498" s="11" t="str">
        <f>INDEX(TreeLookup!$C$1:$DE$21,MATCH(Table15[[#This Row],[CATEGORY]],TreeLookup!$C$1:$C$21,0),MATCH(Table15[[#This Row],[YEAR]],TreeLookup!$C$1:$DE$1,0))</f>
        <v>solids1986</v>
      </c>
      <c r="P3498" s="13" t="s">
        <v>6843</v>
      </c>
      <c r="Q3498" s="11" t="s">
        <v>1833</v>
      </c>
      <c r="R3498" s="21" t="s">
        <v>1833</v>
      </c>
      <c r="S3498" s="11">
        <v>1989</v>
      </c>
      <c r="W3498" s="15"/>
      <c r="Y3498" s="11" t="s">
        <v>11039</v>
      </c>
      <c r="AE3498" s="11" t="s">
        <v>11286</v>
      </c>
    </row>
    <row r="3499" spans="1:31" x14ac:dyDescent="0.25">
      <c r="A3499" s="11" t="s">
        <v>6413</v>
      </c>
      <c r="B3499" s="12" t="s">
        <v>6413</v>
      </c>
      <c r="G3499" s="11" t="s">
        <v>6059</v>
      </c>
      <c r="H3499" s="11" t="s">
        <v>1903</v>
      </c>
      <c r="J3499" s="16" t="e">
        <f>VLOOKUP(Table15[[#This Row],[TechRequired]],OldTree!A:B,2,0)</f>
        <v>#N/A</v>
      </c>
      <c r="K3499" s="23" t="s">
        <v>8953</v>
      </c>
      <c r="L3499" s="16"/>
      <c r="N3499" s="11" t="str">
        <f>INDEX(TreeLookup!$C$1:$DE$21,MATCH(Table15[[#This Row],[CATEGORY]],TreeLookup!$C$1:$C$21,0),MATCH(Table15[[#This Row],[YEAR]],TreeLookup!$C$1:$DE$1,0))</f>
        <v>solids1998</v>
      </c>
      <c r="Q3499" s="11" t="s">
        <v>6414</v>
      </c>
      <c r="R3499" s="11" t="s">
        <v>6413</v>
      </c>
      <c r="S3499" s="11">
        <v>2000</v>
      </c>
    </row>
    <row r="3500" spans="1:31" x14ac:dyDescent="0.25">
      <c r="A3500" s="11" t="s">
        <v>9858</v>
      </c>
      <c r="B3500" s="12" t="s">
        <v>1833</v>
      </c>
      <c r="C3500" s="11">
        <v>7218</v>
      </c>
      <c r="D3500" s="11">
        <v>144360</v>
      </c>
      <c r="E3500" s="12" t="s">
        <v>4595</v>
      </c>
      <c r="G3500" s="21" t="s">
        <v>11291</v>
      </c>
      <c r="H3500" s="21" t="s">
        <v>1903</v>
      </c>
      <c r="I3500" s="21" t="s">
        <v>1903</v>
      </c>
      <c r="J3500" s="16" t="e">
        <f>VLOOKUP(Table15[[#This Row],[TechRequired]],OldTree!A:B,2,0)</f>
        <v>#N/A</v>
      </c>
      <c r="K3500" s="38" t="s">
        <v>8953</v>
      </c>
      <c r="L3500" s="16"/>
      <c r="N3500" s="17" t="str">
        <f>INDEX(TreeLookup!$C$1:$DE$21,MATCH(Table15[[#This Row],[CATEGORY]],TreeLookup!$C$1:$C$21,0),MATCH(Table15[[#This Row],[YEAR]],TreeLookup!$C$1:$DE$1,0))</f>
        <v>solids1986</v>
      </c>
      <c r="P3500" s="13" t="s">
        <v>6843</v>
      </c>
      <c r="Q3500" s="11" t="s">
        <v>1833</v>
      </c>
      <c r="R3500" s="11" t="s">
        <v>1833</v>
      </c>
      <c r="S3500" s="11">
        <v>1989</v>
      </c>
      <c r="Y3500" s="11" t="s">
        <v>11039</v>
      </c>
      <c r="AE3500" s="11" t="s">
        <v>11286</v>
      </c>
    </row>
    <row r="3501" spans="1:31" x14ac:dyDescent="0.25">
      <c r="A3501" s="11" t="s">
        <v>9859</v>
      </c>
      <c r="B3501" s="12" t="s">
        <v>1833</v>
      </c>
      <c r="C3501" s="11">
        <v>7218</v>
      </c>
      <c r="D3501" s="11">
        <v>144360</v>
      </c>
      <c r="E3501" s="12" t="s">
        <v>9860</v>
      </c>
      <c r="G3501" s="21" t="s">
        <v>11291</v>
      </c>
      <c r="H3501" s="21" t="s">
        <v>1903</v>
      </c>
      <c r="I3501" s="21" t="s">
        <v>1903</v>
      </c>
      <c r="J3501" s="16" t="e">
        <f>VLOOKUP(Table15[[#This Row],[TechRequired]],OldTree!A:B,2,0)</f>
        <v>#N/A</v>
      </c>
      <c r="K3501" s="38" t="s">
        <v>8953</v>
      </c>
      <c r="L3501" s="16"/>
      <c r="N3501" s="17" t="str">
        <f>INDEX(TreeLookup!$C$1:$DE$21,MATCH(Table15[[#This Row],[CATEGORY]],TreeLookup!$C$1:$C$21,0),MATCH(Table15[[#This Row],[YEAR]],TreeLookup!$C$1:$DE$1,0))</f>
        <v>solids1986</v>
      </c>
      <c r="P3501" s="13" t="s">
        <v>6843</v>
      </c>
      <c r="Q3501" s="11" t="s">
        <v>1833</v>
      </c>
      <c r="R3501" s="11" t="s">
        <v>1833</v>
      </c>
      <c r="S3501" s="11">
        <v>1989</v>
      </c>
      <c r="Y3501" s="11" t="s">
        <v>11039</v>
      </c>
      <c r="AE3501" s="11" t="s">
        <v>11286</v>
      </c>
    </row>
    <row r="3502" spans="1:31" x14ac:dyDescent="0.25">
      <c r="A3502" s="11" t="s">
        <v>716</v>
      </c>
      <c r="B3502" s="12" t="s">
        <v>1770</v>
      </c>
      <c r="C3502" s="11">
        <v>7218</v>
      </c>
      <c r="D3502" s="11">
        <v>144360</v>
      </c>
      <c r="E3502" s="12" t="s">
        <v>4920</v>
      </c>
      <c r="F3502" s="11" t="s">
        <v>1332</v>
      </c>
      <c r="G3502" s="11" t="s">
        <v>1380</v>
      </c>
      <c r="H3502" s="11" t="s">
        <v>1903</v>
      </c>
      <c r="I3502" s="11" t="s">
        <v>1903</v>
      </c>
      <c r="J3502" s="14">
        <f>VLOOKUP(Table15[[#This Row],[TechRequired]],OldTree!A:B,2,0)</f>
        <v>6</v>
      </c>
      <c r="K3502" s="22" t="s">
        <v>8953</v>
      </c>
      <c r="L3502" s="14"/>
      <c r="M3502" s="14">
        <v>8</v>
      </c>
      <c r="N3502" s="11" t="str">
        <f>INDEX(TreeLookup!$C$1:$DE$21,MATCH(Table15[[#This Row],[CATEGORY]],TreeLookup!$C$1:$C$21,0),MATCH(Table15[[#This Row],[YEAR]],TreeLookup!$C$1:$DE$1,0))</f>
        <v>solids1986</v>
      </c>
      <c r="P3502" s="13" t="s">
        <v>6843</v>
      </c>
      <c r="Q3502" s="11" t="s">
        <v>1833</v>
      </c>
      <c r="S3502" s="11">
        <v>1989</v>
      </c>
      <c r="W3502" s="15"/>
      <c r="Y3502" s="11" t="s">
        <v>11039</v>
      </c>
      <c r="AE3502" s="11" t="s">
        <v>11286</v>
      </c>
    </row>
    <row r="3503" spans="1:31" x14ac:dyDescent="0.25">
      <c r="A3503" s="11" t="s">
        <v>731</v>
      </c>
      <c r="B3503" s="12" t="s">
        <v>1770</v>
      </c>
      <c r="C3503" s="11">
        <v>7018</v>
      </c>
      <c r="D3503" s="11">
        <v>140360</v>
      </c>
      <c r="E3503" s="12" t="s">
        <v>2903</v>
      </c>
      <c r="F3503" s="11" t="s">
        <v>1332</v>
      </c>
      <c r="G3503" s="11" t="s">
        <v>1912</v>
      </c>
      <c r="H3503" s="11" t="s">
        <v>1903</v>
      </c>
      <c r="I3503" s="11" t="s">
        <v>1903</v>
      </c>
      <c r="J3503" s="14">
        <f>VLOOKUP(Table15[[#This Row],[TechRequired]],OldTree!A:B,2,0)</f>
        <v>6</v>
      </c>
      <c r="K3503" s="22" t="s">
        <v>8953</v>
      </c>
      <c r="L3503" s="14"/>
      <c r="M3503" s="14">
        <v>8</v>
      </c>
      <c r="N3503" s="11" t="str">
        <f>INDEX(TreeLookup!$C$1:$DE$21,MATCH(Table15[[#This Row],[CATEGORY]],TreeLookup!$C$1:$C$21,0),MATCH(Table15[[#This Row],[YEAR]],TreeLookup!$C$1:$DE$1,0))</f>
        <v>solids1986</v>
      </c>
      <c r="P3503" s="13" t="s">
        <v>6843</v>
      </c>
      <c r="Q3503" s="11" t="s">
        <v>1833</v>
      </c>
      <c r="S3503" s="11">
        <v>1989</v>
      </c>
      <c r="W3503" s="15"/>
      <c r="Y3503" s="11" t="s">
        <v>11039</v>
      </c>
      <c r="AE3503" s="11" t="s">
        <v>11286</v>
      </c>
    </row>
    <row r="3504" spans="1:31" x14ac:dyDescent="0.25">
      <c r="A3504" s="11" t="s">
        <v>733</v>
      </c>
      <c r="B3504" s="12" t="s">
        <v>2914</v>
      </c>
      <c r="C3504" s="11">
        <v>100</v>
      </c>
      <c r="D3504" s="11">
        <v>2000</v>
      </c>
      <c r="E3504" s="12" t="s">
        <v>2915</v>
      </c>
      <c r="F3504" s="11" t="s">
        <v>1332</v>
      </c>
      <c r="G3504" s="11" t="s">
        <v>1912</v>
      </c>
      <c r="H3504" s="11" t="s">
        <v>1903</v>
      </c>
      <c r="I3504" s="11" t="s">
        <v>1903</v>
      </c>
      <c r="J3504" s="14">
        <f>VLOOKUP(Table15[[#This Row],[TechRequired]],OldTree!A:B,2,0)</f>
        <v>6</v>
      </c>
      <c r="K3504" s="22" t="s">
        <v>6012</v>
      </c>
      <c r="L3504" s="14" t="s">
        <v>8866</v>
      </c>
      <c r="M3504" s="14">
        <v>8</v>
      </c>
      <c r="N3504" s="11" t="str">
        <f>INDEX(TreeLookup!$C$1:$DE$21,MATCH(Table15[[#This Row],[CATEGORY]],TreeLookup!$C$1:$C$21,0),MATCH(Table15[[#This Row],[YEAR]],TreeLookup!$C$1:$DE$1,0))</f>
        <v>materialsScienceLongTerm</v>
      </c>
      <c r="P3504" s="13" t="s">
        <v>6843</v>
      </c>
      <c r="Q3504" s="11" t="s">
        <v>1833</v>
      </c>
      <c r="S3504" s="11">
        <v>1989</v>
      </c>
      <c r="W3504" s="15"/>
    </row>
    <row r="3505" spans="1:34" x14ac:dyDescent="0.25">
      <c r="A3505" s="11" t="s">
        <v>854</v>
      </c>
      <c r="B3505" s="12" t="s">
        <v>1771</v>
      </c>
      <c r="C3505" s="11">
        <v>7000</v>
      </c>
      <c r="D3505" s="11">
        <v>170000</v>
      </c>
      <c r="E3505" s="12" t="s">
        <v>4919</v>
      </c>
      <c r="F3505" s="11" t="s">
        <v>1347</v>
      </c>
      <c r="G3505" s="11" t="s">
        <v>1380</v>
      </c>
      <c r="H3505" s="11" t="s">
        <v>1903</v>
      </c>
      <c r="I3505" s="11" t="s">
        <v>1903</v>
      </c>
      <c r="J3505" s="14">
        <f>VLOOKUP(Table15[[#This Row],[TechRequired]],OldTree!A:B,2,0)</f>
        <v>4.5</v>
      </c>
      <c r="K3505" s="22" t="s">
        <v>8953</v>
      </c>
      <c r="L3505" s="14"/>
      <c r="N3505" s="11" t="str">
        <f>INDEX(TreeLookup!$C$1:$DE$21,MATCH(Table15[[#This Row],[CATEGORY]],TreeLookup!$C$1:$C$21,0),MATCH(Table15[[#This Row],[YEAR]],TreeLookup!$C$1:$DE$1,0))</f>
        <v>solids1981</v>
      </c>
      <c r="P3505" s="13" t="s">
        <v>6843</v>
      </c>
      <c r="Q3505" s="21" t="s">
        <v>8964</v>
      </c>
      <c r="S3505" s="11">
        <v>1981</v>
      </c>
      <c r="U3505" s="21" t="s">
        <v>8963</v>
      </c>
      <c r="W3505" s="15"/>
      <c r="AE3505" s="11" t="s">
        <v>11286</v>
      </c>
    </row>
    <row r="3506" spans="1:34" x14ac:dyDescent="0.25">
      <c r="A3506" s="11" t="s">
        <v>855</v>
      </c>
      <c r="B3506" s="12" t="s">
        <v>1772</v>
      </c>
      <c r="C3506" s="11">
        <v>8000</v>
      </c>
      <c r="D3506" s="11">
        <v>200000</v>
      </c>
      <c r="E3506" s="12" t="s">
        <v>4919</v>
      </c>
      <c r="F3506" s="11" t="s">
        <v>1347</v>
      </c>
      <c r="G3506" s="11" t="s">
        <v>1380</v>
      </c>
      <c r="H3506" s="11" t="s">
        <v>1903</v>
      </c>
      <c r="I3506" s="11" t="s">
        <v>1903</v>
      </c>
      <c r="J3506" s="14">
        <f>VLOOKUP(Table15[[#This Row],[TechRequired]],OldTree!A:B,2,0)</f>
        <v>4.5</v>
      </c>
      <c r="K3506" s="22" t="s">
        <v>8953</v>
      </c>
      <c r="L3506" s="14"/>
      <c r="N3506" s="11" t="str">
        <f>INDEX(TreeLookup!$C$1:$DE$21,MATCH(Table15[[#This Row],[CATEGORY]],TreeLookup!$C$1:$C$21,0),MATCH(Table15[[#This Row],[YEAR]],TreeLookup!$C$1:$DE$1,0))</f>
        <v>solids1981</v>
      </c>
      <c r="P3506" s="13" t="s">
        <v>6843</v>
      </c>
      <c r="Q3506" s="21" t="s">
        <v>8964</v>
      </c>
      <c r="S3506" s="11">
        <v>1981</v>
      </c>
      <c r="U3506" s="21" t="s">
        <v>8963</v>
      </c>
      <c r="W3506" s="15"/>
      <c r="AE3506" s="11" t="s">
        <v>11286</v>
      </c>
    </row>
    <row r="3507" spans="1:34" x14ac:dyDescent="0.25">
      <c r="A3507" s="11" t="s">
        <v>1269</v>
      </c>
      <c r="B3507" s="12" t="s">
        <v>2716</v>
      </c>
      <c r="C3507" s="11">
        <v>2679</v>
      </c>
      <c r="D3507" s="11">
        <v>53596</v>
      </c>
      <c r="E3507" s="12" t="s">
        <v>2717</v>
      </c>
      <c r="F3507" s="11" t="s">
        <v>1376</v>
      </c>
      <c r="G3507" s="11" t="s">
        <v>1911</v>
      </c>
      <c r="H3507" s="11" t="s">
        <v>1903</v>
      </c>
      <c r="I3507" s="11" t="s">
        <v>1903</v>
      </c>
      <c r="J3507" s="14">
        <f>VLOOKUP(Table15[[#This Row],[TechRequired]],OldTree!A:B,2,0)</f>
        <v>6</v>
      </c>
      <c r="K3507" s="22" t="s">
        <v>8944</v>
      </c>
      <c r="L3507" s="14" t="s">
        <v>6811</v>
      </c>
      <c r="N3507" s="11" t="str">
        <f>INDEX(TreeLookup!$C$1:$DE$21,MATCH(Table15[[#This Row],[CATEGORY]],TreeLookup!$C$1:$C$21,0),MATCH(Table15[[#This Row],[YEAR]],TreeLookup!$C$1:$DE$1,0))</f>
        <v>longTermAvionics</v>
      </c>
      <c r="P3507" s="13" t="s">
        <v>6843</v>
      </c>
      <c r="Q3507" s="11" t="s">
        <v>2716</v>
      </c>
      <c r="S3507" s="11">
        <v>1990</v>
      </c>
      <c r="W3507" s="15"/>
      <c r="Z3507" s="11" t="s">
        <v>11286</v>
      </c>
    </row>
    <row r="3508" spans="1:34" x14ac:dyDescent="0.25">
      <c r="A3508" s="11" t="s">
        <v>1567</v>
      </c>
      <c r="B3508" s="12" t="s">
        <v>8180</v>
      </c>
      <c r="C3508" s="11">
        <v>500</v>
      </c>
      <c r="D3508" s="11">
        <v>2200</v>
      </c>
      <c r="E3508" s="12" t="s">
        <v>10415</v>
      </c>
      <c r="F3508" s="11" t="s">
        <v>1350</v>
      </c>
      <c r="G3508" s="11" t="s">
        <v>1917</v>
      </c>
      <c r="H3508" s="11" t="s">
        <v>1903</v>
      </c>
      <c r="I3508" s="11" t="s">
        <v>5091</v>
      </c>
      <c r="J3508" s="14">
        <f>VLOOKUP(Table15[[#This Row],[TechRequired]],OldTree!A:B,2,0)</f>
        <v>3</v>
      </c>
      <c r="K3508" s="22" t="s">
        <v>8949</v>
      </c>
      <c r="L3508" s="14" t="s">
        <v>6827</v>
      </c>
      <c r="N3508" s="11" t="str">
        <f>INDEX(TreeLookup!$C$1:$DE$21,MATCH(Table15[[#This Row],[CATEGORY]],TreeLookup!$C$1:$C$21,0),MATCH(Table15[[#This Row],[YEAR]],TreeLookup!$C$1:$DE$1,0))</f>
        <v>massiveScaleComms</v>
      </c>
      <c r="P3508" s="13" t="s">
        <v>6842</v>
      </c>
      <c r="Q3508" s="11" t="s">
        <v>2716</v>
      </c>
      <c r="S3508" s="11">
        <v>1990</v>
      </c>
      <c r="W3508" s="15"/>
    </row>
    <row r="3509" spans="1:34" x14ac:dyDescent="0.25">
      <c r="A3509" s="11" t="s">
        <v>5243</v>
      </c>
      <c r="B3509" s="12" t="s">
        <v>8516</v>
      </c>
      <c r="C3509" s="11">
        <v>7000</v>
      </c>
      <c r="D3509" s="11">
        <v>10000</v>
      </c>
      <c r="E3509" s="12" t="s">
        <v>4554</v>
      </c>
      <c r="F3509" s="11" t="s">
        <v>1350</v>
      </c>
      <c r="G3509" s="11" t="s">
        <v>1698</v>
      </c>
      <c r="H3509" s="11" t="s">
        <v>5091</v>
      </c>
      <c r="I3509" s="11" t="s">
        <v>5091</v>
      </c>
      <c r="J3509" s="14">
        <f>VLOOKUP(Table15[[#This Row],[TechRequired]],OldTree!A:B,2,0)</f>
        <v>3</v>
      </c>
      <c r="K3509" s="14"/>
      <c r="L3509" s="14"/>
      <c r="N3509" s="11" t="e">
        <f>INDEX(TreeLookup!$C$1:$DE$21,MATCH(Table15[[#This Row],[CATEGORY]],TreeLookup!$C$1:$C$21,0),MATCH(Table15[[#This Row],[YEAR]],TreeLookup!$C$1:$DE$1,0))</f>
        <v>#N/A</v>
      </c>
      <c r="O3509" s="11" t="s">
        <v>1903</v>
      </c>
      <c r="Q3509" s="11"/>
    </row>
    <row r="3510" spans="1:34" x14ac:dyDescent="0.25">
      <c r="A3510" s="11" t="s">
        <v>1687</v>
      </c>
      <c r="B3510" s="12" t="s">
        <v>7922</v>
      </c>
      <c r="C3510" s="11">
        <v>11000</v>
      </c>
      <c r="D3510" s="11">
        <v>19000</v>
      </c>
      <c r="E3510" s="12" t="s">
        <v>10753</v>
      </c>
      <c r="F3510" s="11" t="s">
        <v>5224</v>
      </c>
      <c r="G3510" s="11" t="s">
        <v>1698</v>
      </c>
      <c r="H3510" s="11" t="s">
        <v>1903</v>
      </c>
      <c r="I3510" s="11" t="s">
        <v>5091</v>
      </c>
      <c r="J3510" s="14">
        <f>VLOOKUP(Table15[[#This Row],[TechRequired]],OldTree!A:B,2,0)</f>
        <v>7</v>
      </c>
      <c r="K3510" s="22" t="s">
        <v>6013</v>
      </c>
      <c r="L3510" s="22" t="s">
        <v>9167</v>
      </c>
      <c r="N3510" s="11" t="str">
        <f>INDEX(TreeLookup!$C$1:$DE$21,MATCH(Table15[[#This Row],[CATEGORY]],TreeLookup!$C$1:$C$21,0),MATCH(Table15[[#This Row],[YEAR]],TreeLookup!$C$1:$DE$1,0))</f>
        <v>start</v>
      </c>
      <c r="O3510" s="21" t="s">
        <v>1903</v>
      </c>
      <c r="P3510" s="13" t="s">
        <v>6842</v>
      </c>
      <c r="Q3510" s="11"/>
      <c r="W3510" s="15"/>
    </row>
    <row r="3511" spans="1:34" x14ac:dyDescent="0.25">
      <c r="A3511" s="11" t="s">
        <v>4576</v>
      </c>
      <c r="B3511" s="12" t="s">
        <v>8517</v>
      </c>
      <c r="C3511" s="11">
        <v>6750</v>
      </c>
      <c r="D3511" s="11">
        <v>20000</v>
      </c>
      <c r="E3511" s="12" t="s">
        <v>4558</v>
      </c>
      <c r="F3511" s="11" t="s">
        <v>1279</v>
      </c>
      <c r="G3511" s="11" t="s">
        <v>1698</v>
      </c>
      <c r="H3511" s="11" t="s">
        <v>5091</v>
      </c>
      <c r="I3511" s="11" t="s">
        <v>5091</v>
      </c>
      <c r="J3511" s="14">
        <f>VLOOKUP(Table15[[#This Row],[TechRequired]],OldTree!A:B,2,0)</f>
        <v>5</v>
      </c>
      <c r="K3511" s="14"/>
      <c r="L3511" s="14"/>
      <c r="N3511" s="11" t="e">
        <f>INDEX(TreeLookup!$C$1:$DE$21,MATCH(Table15[[#This Row],[CATEGORY]],TreeLookup!$C$1:$C$21,0),MATCH(Table15[[#This Row],[YEAR]],TreeLookup!$C$1:$DE$1,0))</f>
        <v>#N/A</v>
      </c>
      <c r="O3511" s="11" t="s">
        <v>1903</v>
      </c>
      <c r="Q3511" s="11"/>
    </row>
    <row r="3512" spans="1:34" x14ac:dyDescent="0.25">
      <c r="A3512" s="11" t="s">
        <v>1688</v>
      </c>
      <c r="B3512" s="12" t="s">
        <v>7923</v>
      </c>
      <c r="C3512" s="11">
        <v>4500</v>
      </c>
      <c r="D3512" s="11">
        <v>12000</v>
      </c>
      <c r="E3512" s="12" t="s">
        <v>10831</v>
      </c>
      <c r="F3512" s="11" t="s">
        <v>1320</v>
      </c>
      <c r="G3512" s="11" t="s">
        <v>1698</v>
      </c>
      <c r="H3512" s="11" t="s">
        <v>1903</v>
      </c>
      <c r="I3512" s="11" t="s">
        <v>5091</v>
      </c>
      <c r="J3512" s="14">
        <f>VLOOKUP(Table15[[#This Row],[TechRequired]],OldTree!A:B,2,0)</f>
        <v>6</v>
      </c>
      <c r="K3512" s="22" t="s">
        <v>6013</v>
      </c>
      <c r="L3512" s="14"/>
      <c r="M3512" s="14">
        <v>6</v>
      </c>
      <c r="N3512" s="11" t="str">
        <f>INDEX(TreeLookup!$C$1:$DE$21,MATCH(Table15[[#This Row],[CATEGORY]],TreeLookup!$C$1:$C$21,0),MATCH(Table15[[#This Row],[YEAR]],TreeLookup!$C$1:$DE$1,0))</f>
        <v>start</v>
      </c>
      <c r="O3512" s="21" t="s">
        <v>1903</v>
      </c>
      <c r="P3512" s="13" t="s">
        <v>6842</v>
      </c>
      <c r="Q3512" s="11"/>
      <c r="W3512" s="15"/>
    </row>
    <row r="3513" spans="1:34" x14ac:dyDescent="0.25">
      <c r="A3513" s="11" t="s">
        <v>1683</v>
      </c>
      <c r="B3513" s="12" t="s">
        <v>7924</v>
      </c>
      <c r="C3513" s="11">
        <v>4500</v>
      </c>
      <c r="D3513" s="11">
        <v>13000</v>
      </c>
      <c r="E3513" s="12" t="s">
        <v>10880</v>
      </c>
      <c r="F3513" s="11" t="s">
        <v>1355</v>
      </c>
      <c r="G3513" s="11" t="s">
        <v>1698</v>
      </c>
      <c r="H3513" s="11" t="s">
        <v>1903</v>
      </c>
      <c r="I3513" s="11" t="s">
        <v>5091</v>
      </c>
      <c r="J3513" s="14">
        <f>VLOOKUP(Table15[[#This Row],[TechRequired]],OldTree!A:B,2,0)</f>
        <v>5</v>
      </c>
      <c r="K3513" s="22" t="s">
        <v>6013</v>
      </c>
      <c r="L3513" s="14"/>
      <c r="M3513" s="14">
        <v>8</v>
      </c>
      <c r="N3513" s="11" t="str">
        <f>INDEX(TreeLookup!$C$1:$DE$21,MATCH(Table15[[#This Row],[CATEGORY]],TreeLookup!$C$1:$C$21,0),MATCH(Table15[[#This Row],[YEAR]],TreeLookup!$C$1:$DE$1,0))</f>
        <v>start</v>
      </c>
      <c r="O3513" s="21" t="s">
        <v>1903</v>
      </c>
      <c r="P3513" s="13" t="s">
        <v>6842</v>
      </c>
      <c r="Q3513" s="11"/>
      <c r="W3513" s="15"/>
    </row>
    <row r="3514" spans="1:34" x14ac:dyDescent="0.25">
      <c r="A3514" s="11" t="s">
        <v>313</v>
      </c>
      <c r="B3514" s="12" t="s">
        <v>4579</v>
      </c>
      <c r="C3514" s="11">
        <v>500</v>
      </c>
      <c r="D3514" s="11">
        <v>10000</v>
      </c>
      <c r="E3514" s="12" t="s">
        <v>5245</v>
      </c>
      <c r="F3514" s="11" t="s">
        <v>1301</v>
      </c>
      <c r="G3514" s="11" t="s">
        <v>1698</v>
      </c>
      <c r="H3514" s="11" t="s">
        <v>1903</v>
      </c>
      <c r="I3514" s="11" t="s">
        <v>1903</v>
      </c>
      <c r="J3514" s="14">
        <f>VLOOKUP(Table15[[#This Row],[TechRequired]],OldTree!A:B,2,0)</f>
        <v>3</v>
      </c>
      <c r="K3514" s="22" t="s">
        <v>6013</v>
      </c>
      <c r="L3514" s="22" t="s">
        <v>8681</v>
      </c>
      <c r="N3514" s="11" t="str">
        <f>INDEX(TreeLookup!$C$1:$DE$21,MATCH(Table15[[#This Row],[CATEGORY]],TreeLookup!$C$1:$C$21,0),MATCH(Table15[[#This Row],[YEAR]],TreeLookup!$C$1:$DE$1,0))</f>
        <v>scienceHuman</v>
      </c>
      <c r="P3514" s="13" t="s">
        <v>6843</v>
      </c>
      <c r="Q3514" s="11"/>
      <c r="S3514" s="11">
        <v>1961</v>
      </c>
      <c r="W3514" s="15"/>
      <c r="AH3514" s="11" t="s">
        <v>11286</v>
      </c>
    </row>
    <row r="3515" spans="1:34" x14ac:dyDescent="0.25">
      <c r="A3515" s="11" t="s">
        <v>1684</v>
      </c>
      <c r="B3515" s="12" t="s">
        <v>7925</v>
      </c>
      <c r="C3515" s="11">
        <v>7500</v>
      </c>
      <c r="D3515" s="11">
        <v>18000</v>
      </c>
      <c r="E3515" s="12" t="s">
        <v>10301</v>
      </c>
      <c r="F3515" s="11" t="s">
        <v>1283</v>
      </c>
      <c r="G3515" s="11" t="s">
        <v>1698</v>
      </c>
      <c r="H3515" s="11" t="s">
        <v>1903</v>
      </c>
      <c r="I3515" s="11" t="s">
        <v>5091</v>
      </c>
      <c r="J3515" s="14">
        <f>VLOOKUP(Table15[[#This Row],[TechRequired]],OldTree!A:B,2,0)</f>
        <v>5</v>
      </c>
      <c r="K3515" s="22" t="s">
        <v>6013</v>
      </c>
      <c r="L3515" s="14"/>
      <c r="M3515" s="14">
        <v>7</v>
      </c>
      <c r="N3515" s="11" t="str">
        <f>INDEX(TreeLookup!$C$1:$DE$21,MATCH(Table15[[#This Row],[CATEGORY]],TreeLookup!$C$1:$C$21,0),MATCH(Table15[[#This Row],[YEAR]],TreeLookup!$C$1:$DE$1,0))</f>
        <v>start</v>
      </c>
      <c r="O3515" s="21" t="s">
        <v>1903</v>
      </c>
      <c r="P3515" s="13" t="s">
        <v>6842</v>
      </c>
      <c r="Q3515" s="11"/>
      <c r="W3515" s="15"/>
    </row>
    <row r="3516" spans="1:34" x14ac:dyDescent="0.25">
      <c r="A3516" s="11" t="s">
        <v>314</v>
      </c>
      <c r="B3516" s="12" t="s">
        <v>4582</v>
      </c>
      <c r="C3516" s="11">
        <v>500</v>
      </c>
      <c r="D3516" s="11">
        <v>10000</v>
      </c>
      <c r="E3516" s="12" t="s">
        <v>4563</v>
      </c>
      <c r="F3516" s="11" t="s">
        <v>1301</v>
      </c>
      <c r="G3516" s="11" t="s">
        <v>1698</v>
      </c>
      <c r="H3516" s="11" t="s">
        <v>1903</v>
      </c>
      <c r="I3516" s="11" t="s">
        <v>1903</v>
      </c>
      <c r="J3516" s="14">
        <f>VLOOKUP(Table15[[#This Row],[TechRequired]],OldTree!A:B,2,0)</f>
        <v>3</v>
      </c>
      <c r="K3516" s="22" t="s">
        <v>6013</v>
      </c>
      <c r="L3516" s="22" t="s">
        <v>9159</v>
      </c>
      <c r="M3516" s="14">
        <v>3</v>
      </c>
      <c r="N3516" s="11" t="str">
        <f>INDEX(TreeLookup!$C$1:$DE$21,MATCH(Table15[[#This Row],[CATEGORY]],TreeLookup!$C$1:$C$21,0),MATCH(Table15[[#This Row],[YEAR]],TreeLookup!$C$1:$DE$1,0))</f>
        <v>scienceAdvCapsules</v>
      </c>
      <c r="P3516" s="13" t="s">
        <v>6843</v>
      </c>
      <c r="Q3516" s="11"/>
      <c r="S3516" s="11">
        <v>1964</v>
      </c>
      <c r="W3516" s="15"/>
      <c r="AH3516" s="11" t="s">
        <v>11286</v>
      </c>
    </row>
    <row r="3517" spans="1:34" x14ac:dyDescent="0.25">
      <c r="A3517" s="11" t="s">
        <v>460</v>
      </c>
      <c r="B3517" s="12" t="s">
        <v>4583</v>
      </c>
      <c r="C3517" s="11">
        <v>50</v>
      </c>
      <c r="D3517" s="11">
        <v>1000</v>
      </c>
      <c r="E3517" s="12" t="s">
        <v>4584</v>
      </c>
      <c r="F3517" s="11" t="s">
        <v>1311</v>
      </c>
      <c r="G3517" s="11" t="s">
        <v>1698</v>
      </c>
      <c r="H3517" s="11" t="s">
        <v>1903</v>
      </c>
      <c r="I3517" s="11" t="s">
        <v>1903</v>
      </c>
      <c r="J3517" s="14">
        <f>VLOOKUP(Table15[[#This Row],[TechRequired]],OldTree!A:B,2,0)</f>
        <v>1</v>
      </c>
      <c r="K3517" s="22" t="s">
        <v>6013</v>
      </c>
      <c r="L3517" s="22" t="s">
        <v>9153</v>
      </c>
      <c r="N3517" s="11" t="str">
        <f>INDEX(TreeLookup!$C$1:$DE$21,MATCH(Table15[[#This Row],[CATEGORY]],TreeLookup!$C$1:$C$21,0),MATCH(Table15[[#This Row],[YEAR]],TreeLookup!$C$1:$DE$1,0))</f>
        <v>earlyScience</v>
      </c>
      <c r="P3517" s="13" t="s">
        <v>6843</v>
      </c>
      <c r="Q3517" s="11"/>
      <c r="S3517" s="11">
        <v>1950</v>
      </c>
      <c r="W3517" s="15"/>
      <c r="AH3517" s="11" t="s">
        <v>11286</v>
      </c>
    </row>
    <row r="3518" spans="1:34" x14ac:dyDescent="0.25">
      <c r="A3518" s="11" t="s">
        <v>415</v>
      </c>
      <c r="B3518" s="12" t="s">
        <v>4580</v>
      </c>
      <c r="C3518" s="11">
        <v>500</v>
      </c>
      <c r="D3518" s="11">
        <v>10000</v>
      </c>
      <c r="E3518" s="12" t="s">
        <v>4581</v>
      </c>
      <c r="F3518" s="11" t="s">
        <v>1309</v>
      </c>
      <c r="G3518" s="11" t="s">
        <v>1698</v>
      </c>
      <c r="H3518" s="11" t="s">
        <v>1903</v>
      </c>
      <c r="I3518" s="11" t="s">
        <v>1903</v>
      </c>
      <c r="J3518" s="14">
        <f>VLOOKUP(Table15[[#This Row],[TechRequired]],OldTree!A:B,2,0)</f>
        <v>3</v>
      </c>
      <c r="K3518" s="22" t="s">
        <v>6013</v>
      </c>
      <c r="L3518" s="22" t="s">
        <v>9158</v>
      </c>
      <c r="M3518" s="14">
        <v>3</v>
      </c>
      <c r="N3518" s="11" t="str">
        <f>INDEX(TreeLookup!$C$1:$DE$21,MATCH(Table15[[#This Row],[CATEGORY]],TreeLookup!$C$1:$C$21,0),MATCH(Table15[[#This Row],[YEAR]],TreeLookup!$C$1:$DE$1,0))</f>
        <v>scienceHuman</v>
      </c>
      <c r="P3518" s="13" t="s">
        <v>6843</v>
      </c>
      <c r="Q3518" s="11"/>
      <c r="S3518" s="11">
        <v>1961</v>
      </c>
      <c r="W3518" s="15"/>
      <c r="AH3518" s="11" t="s">
        <v>11286</v>
      </c>
    </row>
    <row r="3519" spans="1:34" x14ac:dyDescent="0.25">
      <c r="A3519" s="11" t="s">
        <v>1006</v>
      </c>
      <c r="B3519" s="12" t="s">
        <v>4577</v>
      </c>
      <c r="C3519" s="11">
        <v>1000</v>
      </c>
      <c r="D3519" s="11">
        <v>20000</v>
      </c>
      <c r="E3519" s="12" t="s">
        <v>4578</v>
      </c>
      <c r="F3519" s="11" t="s">
        <v>1368</v>
      </c>
      <c r="G3519" s="11" t="s">
        <v>1698</v>
      </c>
      <c r="H3519" s="11" t="s">
        <v>1903</v>
      </c>
      <c r="I3519" s="11" t="s">
        <v>1903</v>
      </c>
      <c r="J3519" s="14">
        <f>VLOOKUP(Table15[[#This Row],[TechRequired]],OldTree!A:B,2,0)</f>
        <v>2</v>
      </c>
      <c r="K3519" s="22" t="s">
        <v>6013</v>
      </c>
      <c r="L3519" s="14"/>
      <c r="M3519" s="14">
        <v>2</v>
      </c>
      <c r="N3519" s="11" t="str">
        <f>INDEX(TreeLookup!$C$1:$DE$21,MATCH(Table15[[#This Row],[CATEGORY]],TreeLookup!$C$1:$C$21,0),MATCH(Table15[[#This Row],[YEAR]],TreeLookup!$C$1:$DE$1,0))</f>
        <v>scienceSatellite</v>
      </c>
      <c r="O3519" s="21"/>
      <c r="P3519" s="13" t="s">
        <v>6843</v>
      </c>
      <c r="Q3519" s="11"/>
      <c r="S3519" s="11">
        <v>1958</v>
      </c>
      <c r="W3519" s="15"/>
      <c r="AH3519" s="11" t="s">
        <v>11286</v>
      </c>
    </row>
    <row r="3520" spans="1:34" x14ac:dyDescent="0.25">
      <c r="A3520" s="11" t="s">
        <v>1685</v>
      </c>
      <c r="B3520" s="12" t="s">
        <v>7926</v>
      </c>
      <c r="C3520" s="11">
        <v>2901</v>
      </c>
      <c r="D3520" s="11">
        <v>53224</v>
      </c>
      <c r="E3520" s="12" t="s">
        <v>10620</v>
      </c>
      <c r="F3520" s="11" t="s">
        <v>1344</v>
      </c>
      <c r="G3520" s="11" t="s">
        <v>1698</v>
      </c>
      <c r="H3520" s="11" t="s">
        <v>1903</v>
      </c>
      <c r="I3520" s="11" t="s">
        <v>5091</v>
      </c>
      <c r="J3520" s="14">
        <f>VLOOKUP(Table15[[#This Row],[TechRequired]],OldTree!A:B,2,0)</f>
        <v>4.5</v>
      </c>
      <c r="K3520" s="22" t="s">
        <v>6013</v>
      </c>
      <c r="L3520" s="22" t="s">
        <v>9174</v>
      </c>
      <c r="M3520" s="14">
        <v>10</v>
      </c>
      <c r="N3520" s="11" t="str">
        <f>INDEX(TreeLookup!$C$1:$DE$21,MATCH(Table15[[#This Row],[CATEGORY]],TreeLookup!$C$1:$C$21,0),MATCH(Table15[[#This Row],[YEAR]],TreeLookup!$C$1:$DE$1,0))</f>
        <v>advancedSurfaceScience</v>
      </c>
      <c r="P3520" s="13" t="s">
        <v>6842</v>
      </c>
      <c r="Q3520" s="11" t="s">
        <v>8619</v>
      </c>
      <c r="S3520" s="11">
        <v>2009</v>
      </c>
      <c r="U3520" s="11" t="s">
        <v>8618</v>
      </c>
      <c r="V3520" s="11" t="s">
        <v>8704</v>
      </c>
      <c r="W3520" s="15">
        <v>42871</v>
      </c>
      <c r="X3520" s="11" t="s">
        <v>8707</v>
      </c>
    </row>
    <row r="3521" spans="1:23" x14ac:dyDescent="0.25">
      <c r="A3521" s="11" t="s">
        <v>1686</v>
      </c>
      <c r="B3521" s="12" t="s">
        <v>7927</v>
      </c>
      <c r="C3521" s="11">
        <v>8500</v>
      </c>
      <c r="D3521" s="11">
        <v>16500</v>
      </c>
      <c r="E3521" s="12" t="s">
        <v>10522</v>
      </c>
      <c r="F3521" s="11" t="s">
        <v>1281</v>
      </c>
      <c r="G3521" s="11" t="s">
        <v>1698</v>
      </c>
      <c r="H3521" s="11" t="s">
        <v>1903</v>
      </c>
      <c r="I3521" s="11" t="s">
        <v>5091</v>
      </c>
      <c r="J3521" s="14">
        <f>VLOOKUP(Table15[[#This Row],[TechRequired]],OldTree!A:B,2,0)</f>
        <v>4</v>
      </c>
      <c r="K3521" s="22" t="s">
        <v>6013</v>
      </c>
      <c r="L3521" s="14"/>
      <c r="M3521" s="14">
        <v>9</v>
      </c>
      <c r="N3521" s="11" t="str">
        <f>INDEX(TreeLookup!$C$1:$DE$21,MATCH(Table15[[#This Row],[CATEGORY]],TreeLookup!$C$1:$C$21,0),MATCH(Table15[[#This Row],[YEAR]],TreeLookup!$C$1:$DE$1,0))</f>
        <v>start</v>
      </c>
      <c r="O3521" s="21" t="s">
        <v>1903</v>
      </c>
      <c r="P3521" s="13" t="s">
        <v>6842</v>
      </c>
      <c r="Q3521" s="11"/>
      <c r="W3521" s="15"/>
    </row>
    <row r="3522" spans="1:23" x14ac:dyDescent="0.25">
      <c r="A3522" s="11" t="s">
        <v>4412</v>
      </c>
      <c r="B3522" s="12" t="s">
        <v>8518</v>
      </c>
      <c r="C3522" s="11">
        <v>200</v>
      </c>
      <c r="D3522" s="11">
        <v>1000</v>
      </c>
      <c r="E3522" s="12" t="s">
        <v>4413</v>
      </c>
      <c r="F3522" s="11" t="s">
        <v>1281</v>
      </c>
      <c r="G3522" s="11" t="s">
        <v>1915</v>
      </c>
      <c r="H3522" s="11" t="s">
        <v>5091</v>
      </c>
      <c r="I3522" s="11" t="s">
        <v>5091</v>
      </c>
      <c r="J3522" s="14">
        <f>VLOOKUP(Table15[[#This Row],[TechRequired]],OldTree!A:B,2,0)</f>
        <v>4</v>
      </c>
      <c r="K3522" s="14"/>
      <c r="L3522" s="14"/>
      <c r="N3522" s="11" t="e">
        <f>INDEX(TreeLookup!$C$1:$DE$21,MATCH(Table15[[#This Row],[CATEGORY]],TreeLookup!$C$1:$C$21,0),MATCH(Table15[[#This Row],[YEAR]],TreeLookup!$C$1:$DE$1,0))</f>
        <v>#N/A</v>
      </c>
      <c r="O3522" s="11" t="s">
        <v>1903</v>
      </c>
      <c r="Q3522" s="11"/>
    </row>
    <row r="3523" spans="1:23" x14ac:dyDescent="0.25">
      <c r="A3523" s="11" t="s">
        <v>4410</v>
      </c>
      <c r="B3523" s="12" t="s">
        <v>8519</v>
      </c>
      <c r="C3523" s="11">
        <v>150</v>
      </c>
      <c r="D3523" s="11">
        <v>750</v>
      </c>
      <c r="E3523" s="12" t="s">
        <v>4411</v>
      </c>
      <c r="F3523" s="11" t="s">
        <v>1300</v>
      </c>
      <c r="G3523" s="11" t="s">
        <v>1915</v>
      </c>
      <c r="H3523" s="11" t="s">
        <v>5091</v>
      </c>
      <c r="I3523" s="11" t="s">
        <v>5091</v>
      </c>
      <c r="J3523" s="14">
        <f>VLOOKUP(Table15[[#This Row],[TechRequired]],OldTree!A:B,2,0)</f>
        <v>1</v>
      </c>
      <c r="K3523" s="14"/>
      <c r="L3523" s="14"/>
      <c r="N3523" s="11" t="e">
        <f>INDEX(TreeLookup!$C$1:$DE$21,MATCH(Table15[[#This Row],[CATEGORY]],TreeLookup!$C$1:$C$21,0),MATCH(Table15[[#This Row],[YEAR]],TreeLookup!$C$1:$DE$1,0))</f>
        <v>#N/A</v>
      </c>
      <c r="O3523" s="11" t="s">
        <v>1903</v>
      </c>
      <c r="Q3523" s="11"/>
    </row>
    <row r="3524" spans="1:23" x14ac:dyDescent="0.25">
      <c r="A3524" s="11" t="s">
        <v>416</v>
      </c>
      <c r="B3524" s="12" t="s">
        <v>4416</v>
      </c>
      <c r="C3524" s="11">
        <v>1000</v>
      </c>
      <c r="D3524" s="11">
        <v>20000</v>
      </c>
      <c r="E3524" s="12" t="s">
        <v>4417</v>
      </c>
      <c r="F3524" s="11" t="s">
        <v>1309</v>
      </c>
      <c r="G3524" s="11" t="s">
        <v>1915</v>
      </c>
      <c r="H3524" s="11" t="s">
        <v>1903</v>
      </c>
      <c r="I3524" s="11" t="s">
        <v>1903</v>
      </c>
      <c r="J3524" s="14">
        <f>VLOOKUP(Table15[[#This Row],[TechRequired]],OldTree!A:B,2,0)</f>
        <v>3</v>
      </c>
      <c r="K3524" s="22" t="s">
        <v>8950</v>
      </c>
      <c r="L3524" s="14" t="s">
        <v>3577</v>
      </c>
      <c r="N3524" s="11" t="str">
        <f>INDEX(TreeLookup!$C$1:$DE$21,MATCH(Table15[[#This Row],[CATEGORY]],TreeLookup!$C$1:$C$21,0),MATCH(Table15[[#This Row],[YEAR]],TreeLookup!$C$1:$DE$1,0))</f>
        <v>improvedPower</v>
      </c>
      <c r="P3524" s="13" t="s">
        <v>6843</v>
      </c>
      <c r="Q3524" s="11" t="s">
        <v>5968</v>
      </c>
      <c r="S3524" s="11">
        <v>1965</v>
      </c>
      <c r="W3524" s="15"/>
    </row>
    <row r="3525" spans="1:23" x14ac:dyDescent="0.25">
      <c r="A3525" s="11" t="s">
        <v>901</v>
      </c>
      <c r="B3525" s="12" t="s">
        <v>4418</v>
      </c>
      <c r="C3525" s="11">
        <v>250</v>
      </c>
      <c r="D3525" s="11">
        <v>20000</v>
      </c>
      <c r="E3525" s="12" t="s">
        <v>4419</v>
      </c>
      <c r="F3525" s="11" t="s">
        <v>1358</v>
      </c>
      <c r="G3525" s="11" t="s">
        <v>1915</v>
      </c>
      <c r="H3525" s="11" t="s">
        <v>1903</v>
      </c>
      <c r="I3525" s="11" t="s">
        <v>1903</v>
      </c>
      <c r="J3525" s="14">
        <f>VLOOKUP(Table15[[#This Row],[TechRequired]],OldTree!A:B,2,0)</f>
        <v>4</v>
      </c>
      <c r="K3525" s="22" t="s">
        <v>8947</v>
      </c>
      <c r="L3525" s="14" t="s">
        <v>8655</v>
      </c>
      <c r="M3525" s="14">
        <v>10</v>
      </c>
      <c r="N3525" s="11" t="str">
        <f>INDEX(TreeLookup!$C$1:$DE$21,MATCH(Table15[[#This Row],[CATEGORY]],TreeLookup!$C$1:$C$21,0),MATCH(Table15[[#This Row],[YEAR]],TreeLookup!$C$1:$DE$1,0))</f>
        <v>earlyLifeSupport</v>
      </c>
      <c r="P3525" s="13" t="s">
        <v>6843</v>
      </c>
      <c r="Q3525" s="11" t="s">
        <v>5968</v>
      </c>
      <c r="S3525" s="11">
        <v>1964</v>
      </c>
      <c r="W3525" s="15"/>
    </row>
    <row r="3526" spans="1:23" x14ac:dyDescent="0.25">
      <c r="A3526" s="11" t="s">
        <v>308</v>
      </c>
      <c r="B3526" s="12" t="s">
        <v>4406</v>
      </c>
      <c r="C3526" s="11">
        <v>300</v>
      </c>
      <c r="D3526" s="11">
        <v>6000</v>
      </c>
      <c r="E3526" s="12" t="s">
        <v>4407</v>
      </c>
      <c r="F3526" s="11" t="s">
        <v>1301</v>
      </c>
      <c r="G3526" s="11" t="s">
        <v>1915</v>
      </c>
      <c r="H3526" s="11" t="s">
        <v>1903</v>
      </c>
      <c r="I3526" s="11" t="s">
        <v>1903</v>
      </c>
      <c r="J3526" s="14">
        <f>VLOOKUP(Table15[[#This Row],[TechRequired]],OldTree!A:B,2,0)</f>
        <v>3</v>
      </c>
      <c r="K3526" s="22" t="s">
        <v>6012</v>
      </c>
      <c r="L3526" s="14" t="s">
        <v>6816</v>
      </c>
      <c r="M3526" s="14">
        <v>4</v>
      </c>
      <c r="N3526" s="11" t="str">
        <f>INDEX(TreeLookup!$C$1:$DE$21,MATCH(Table15[[#This Row],[CATEGORY]],TreeLookup!$C$1:$C$21,0),MATCH(Table15[[#This Row],[YEAR]],TreeLookup!$C$1:$DE$1,0))</f>
        <v>materialsScienceSatellite</v>
      </c>
      <c r="P3526" s="13" t="s">
        <v>6843</v>
      </c>
      <c r="Q3526" s="11"/>
      <c r="S3526" s="11">
        <v>1956</v>
      </c>
      <c r="W3526" s="15"/>
    </row>
    <row r="3527" spans="1:23" x14ac:dyDescent="0.25">
      <c r="A3527" s="11" t="s">
        <v>447</v>
      </c>
      <c r="B3527" s="12" t="s">
        <v>4424</v>
      </c>
      <c r="C3527" s="11">
        <v>20</v>
      </c>
      <c r="D3527" s="11">
        <v>400</v>
      </c>
      <c r="E3527" s="12" t="s">
        <v>4425</v>
      </c>
      <c r="F3527" s="11" t="s">
        <v>1311</v>
      </c>
      <c r="G3527" s="11" t="s">
        <v>1915</v>
      </c>
      <c r="H3527" s="11" t="s">
        <v>1903</v>
      </c>
      <c r="I3527" s="11" t="s">
        <v>1903</v>
      </c>
      <c r="J3527" s="14">
        <f>VLOOKUP(Table15[[#This Row],[TechRequired]],OldTree!A:B,2,0)</f>
        <v>1</v>
      </c>
      <c r="K3527" s="22" t="s">
        <v>6012</v>
      </c>
      <c r="L3527" s="14" t="s">
        <v>8646</v>
      </c>
      <c r="N3527" s="11" t="str">
        <f>INDEX(TreeLookup!$C$1:$DE$21,MATCH(Table15[[#This Row],[CATEGORY]],TreeLookup!$C$1:$C$21,0),MATCH(Table15[[#This Row],[YEAR]],TreeLookup!$C$1:$DE$1,0))</f>
        <v>materialsScienceAdvCapsules</v>
      </c>
      <c r="P3527" s="13" t="s">
        <v>6843</v>
      </c>
      <c r="Q3527" s="11"/>
      <c r="S3527" s="11">
        <v>1964</v>
      </c>
      <c r="W3527" s="15"/>
    </row>
    <row r="3528" spans="1:23" x14ac:dyDescent="0.25">
      <c r="A3528" s="11" t="s">
        <v>445</v>
      </c>
      <c r="B3528" s="12" t="s">
        <v>4420</v>
      </c>
      <c r="C3528" s="11">
        <v>20</v>
      </c>
      <c r="D3528" s="11">
        <v>400</v>
      </c>
      <c r="E3528" s="12" t="s">
        <v>4421</v>
      </c>
      <c r="F3528" s="11" t="s">
        <v>1311</v>
      </c>
      <c r="G3528" s="11" t="s">
        <v>1915</v>
      </c>
      <c r="H3528" s="11" t="s">
        <v>1903</v>
      </c>
      <c r="I3528" s="11" t="s">
        <v>1903</v>
      </c>
      <c r="J3528" s="14">
        <f>VLOOKUP(Table15[[#This Row],[TechRequired]],OldTree!A:B,2,0)</f>
        <v>1</v>
      </c>
      <c r="K3528" s="22" t="s">
        <v>6012</v>
      </c>
      <c r="L3528" s="14" t="s">
        <v>8646</v>
      </c>
      <c r="N3528" s="11" t="str">
        <f>INDEX(TreeLookup!$C$1:$DE$21,MATCH(Table15[[#This Row],[CATEGORY]],TreeLookup!$C$1:$C$21,0),MATCH(Table15[[#This Row],[YEAR]],TreeLookup!$C$1:$DE$1,0))</f>
        <v>materialsScienceAdvCapsules</v>
      </c>
      <c r="P3528" s="13" t="s">
        <v>6843</v>
      </c>
      <c r="Q3528" s="11"/>
      <c r="S3528" s="11">
        <v>1964</v>
      </c>
      <c r="W3528" s="15"/>
    </row>
    <row r="3529" spans="1:23" x14ac:dyDescent="0.25">
      <c r="A3529" s="11" t="s">
        <v>75</v>
      </c>
      <c r="B3529" s="12" t="s">
        <v>4408</v>
      </c>
      <c r="C3529" s="11">
        <v>400</v>
      </c>
      <c r="D3529" s="11">
        <v>1750</v>
      </c>
      <c r="E3529" s="12" t="s">
        <v>4409</v>
      </c>
      <c r="F3529" s="11" t="s">
        <v>1281</v>
      </c>
      <c r="G3529" s="11" t="s">
        <v>1915</v>
      </c>
      <c r="H3529" s="11" t="s">
        <v>1903</v>
      </c>
      <c r="I3529" s="11" t="s">
        <v>1903</v>
      </c>
      <c r="J3529" s="14">
        <f>VLOOKUP(Table15[[#This Row],[TechRequired]],OldTree!A:B,2,0)</f>
        <v>4</v>
      </c>
      <c r="K3529" s="22" t="s">
        <v>6012</v>
      </c>
      <c r="L3529" s="14" t="s">
        <v>6816</v>
      </c>
      <c r="M3529" s="14">
        <v>5</v>
      </c>
      <c r="N3529" s="11" t="str">
        <f>INDEX(TreeLookup!$C$1:$DE$21,MATCH(Table15[[#This Row],[CATEGORY]],TreeLookup!$C$1:$C$21,0),MATCH(Table15[[#This Row],[YEAR]],TreeLookup!$C$1:$DE$1,0))</f>
        <v>materialsScienceHuman</v>
      </c>
      <c r="P3529" s="13" t="s">
        <v>6843</v>
      </c>
      <c r="Q3529" s="11"/>
      <c r="S3529" s="11">
        <v>1961</v>
      </c>
      <c r="W3529" s="15"/>
    </row>
    <row r="3530" spans="1:23" x14ac:dyDescent="0.25">
      <c r="A3530" s="11" t="s">
        <v>448</v>
      </c>
      <c r="B3530" s="12" t="s">
        <v>4426</v>
      </c>
      <c r="C3530" s="11">
        <v>20</v>
      </c>
      <c r="D3530" s="11">
        <v>400</v>
      </c>
      <c r="E3530" s="12" t="s">
        <v>4427</v>
      </c>
      <c r="F3530" s="11" t="s">
        <v>1311</v>
      </c>
      <c r="G3530" s="11" t="s">
        <v>1915</v>
      </c>
      <c r="H3530" s="11" t="s">
        <v>1903</v>
      </c>
      <c r="I3530" s="11" t="s">
        <v>1903</v>
      </c>
      <c r="J3530" s="14">
        <f>VLOOKUP(Table15[[#This Row],[TechRequired]],OldTree!A:B,2,0)</f>
        <v>1</v>
      </c>
      <c r="K3530" s="22" t="s">
        <v>8947</v>
      </c>
      <c r="L3530" s="14" t="s">
        <v>8655</v>
      </c>
      <c r="N3530" s="11" t="str">
        <f>INDEX(TreeLookup!$C$1:$DE$21,MATCH(Table15[[#This Row],[CATEGORY]],TreeLookup!$C$1:$C$21,0),MATCH(Table15[[#This Row],[YEAR]],TreeLookup!$C$1:$DE$1,0))</f>
        <v>crewSurvivability</v>
      </c>
      <c r="P3530" s="13" t="s">
        <v>6843</v>
      </c>
      <c r="Q3530" s="11" t="s">
        <v>6056</v>
      </c>
      <c r="S3530" s="11">
        <v>1960</v>
      </c>
      <c r="W3530" s="15"/>
    </row>
    <row r="3531" spans="1:23" x14ac:dyDescent="0.25">
      <c r="A3531" s="11" t="s">
        <v>446</v>
      </c>
      <c r="B3531" s="12" t="s">
        <v>4422</v>
      </c>
      <c r="C3531" s="11">
        <v>20</v>
      </c>
      <c r="D3531" s="11">
        <v>400</v>
      </c>
      <c r="E3531" s="12" t="s">
        <v>4423</v>
      </c>
      <c r="F3531" s="11" t="s">
        <v>1311</v>
      </c>
      <c r="G3531" s="11" t="s">
        <v>1915</v>
      </c>
      <c r="H3531" s="11" t="s">
        <v>1903</v>
      </c>
      <c r="I3531" s="11" t="s">
        <v>1903</v>
      </c>
      <c r="J3531" s="14">
        <f>VLOOKUP(Table15[[#This Row],[TechRequired]],OldTree!A:B,2,0)</f>
        <v>1</v>
      </c>
      <c r="K3531" s="22" t="s">
        <v>6012</v>
      </c>
      <c r="L3531" s="14" t="s">
        <v>6816</v>
      </c>
      <c r="M3531" s="14">
        <v>3</v>
      </c>
      <c r="N3531" s="11" t="str">
        <f>INDEX(TreeLookup!$C$1:$DE$21,MATCH(Table15[[#This Row],[CATEGORY]],TreeLookup!$C$1:$C$21,0),MATCH(Table15[[#This Row],[YEAR]],TreeLookup!$C$1:$DE$1,0))</f>
        <v>materialsScienceHuman</v>
      </c>
      <c r="P3531" s="13" t="s">
        <v>6843</v>
      </c>
      <c r="Q3531" s="11" t="s">
        <v>6056</v>
      </c>
      <c r="S3531" s="11">
        <v>1961</v>
      </c>
      <c r="W3531" s="15"/>
    </row>
    <row r="3532" spans="1:23" x14ac:dyDescent="0.25">
      <c r="A3532" s="11" t="s">
        <v>444</v>
      </c>
      <c r="B3532" s="12" t="s">
        <v>4404</v>
      </c>
      <c r="C3532" s="11">
        <v>200</v>
      </c>
      <c r="D3532" s="11">
        <v>4000</v>
      </c>
      <c r="E3532" s="12" t="s">
        <v>4405</v>
      </c>
      <c r="F3532" s="11" t="s">
        <v>1311</v>
      </c>
      <c r="G3532" s="11" t="s">
        <v>1915</v>
      </c>
      <c r="H3532" s="11" t="s">
        <v>1903</v>
      </c>
      <c r="I3532" s="11" t="s">
        <v>1903</v>
      </c>
      <c r="J3532" s="14">
        <f>VLOOKUP(Table15[[#This Row],[TechRequired]],OldTree!A:B,2,0)</f>
        <v>1</v>
      </c>
      <c r="K3532" s="22" t="s">
        <v>6012</v>
      </c>
      <c r="L3532" s="14" t="s">
        <v>6816</v>
      </c>
      <c r="M3532" s="14">
        <v>1</v>
      </c>
      <c r="N3532" s="11" t="str">
        <f>INDEX(TreeLookup!$C$1:$DE$21,MATCH(Table15[[#This Row],[CATEGORY]],TreeLookup!$C$1:$C$21,0),MATCH(Table15[[#This Row],[YEAR]],TreeLookup!$C$1:$DE$1,0))</f>
        <v>earlyMaterialsScience</v>
      </c>
      <c r="P3532" s="13" t="s">
        <v>6843</v>
      </c>
      <c r="Q3532" s="11"/>
      <c r="S3532" s="11">
        <v>1952</v>
      </c>
      <c r="W3532" s="15"/>
    </row>
    <row r="3533" spans="1:23" x14ac:dyDescent="0.25">
      <c r="A3533" s="11" t="s">
        <v>450</v>
      </c>
      <c r="B3533" s="12" t="s">
        <v>4430</v>
      </c>
      <c r="C3533" s="11">
        <v>20</v>
      </c>
      <c r="D3533" s="11">
        <v>400</v>
      </c>
      <c r="E3533" s="12" t="s">
        <v>4431</v>
      </c>
      <c r="F3533" s="11" t="s">
        <v>1311</v>
      </c>
      <c r="G3533" s="11" t="s">
        <v>1915</v>
      </c>
      <c r="H3533" s="11" t="s">
        <v>1903</v>
      </c>
      <c r="I3533" s="11" t="s">
        <v>1903</v>
      </c>
      <c r="J3533" s="14">
        <f>VLOOKUP(Table15[[#This Row],[TechRequired]],OldTree!A:B,2,0)</f>
        <v>1</v>
      </c>
      <c r="K3533" s="22" t="s">
        <v>8947</v>
      </c>
      <c r="L3533" s="14" t="s">
        <v>8655</v>
      </c>
      <c r="N3533" s="11" t="str">
        <f>INDEX(TreeLookup!$C$1:$DE$21,MATCH(Table15[[#This Row],[CATEGORY]],TreeLookup!$C$1:$C$21,0),MATCH(Table15[[#This Row],[YEAR]],TreeLookup!$C$1:$DE$1,0))</f>
        <v>crewSurvivability</v>
      </c>
      <c r="P3533" s="13" t="s">
        <v>6843</v>
      </c>
      <c r="Q3533" s="11" t="s">
        <v>6056</v>
      </c>
      <c r="S3533" s="11">
        <v>1960</v>
      </c>
      <c r="W3533" s="15"/>
    </row>
    <row r="3534" spans="1:23" x14ac:dyDescent="0.25">
      <c r="A3534" s="11" t="s">
        <v>451</v>
      </c>
      <c r="B3534" s="12" t="s">
        <v>4432</v>
      </c>
      <c r="C3534" s="11">
        <v>20</v>
      </c>
      <c r="D3534" s="11">
        <v>400</v>
      </c>
      <c r="E3534" s="12" t="s">
        <v>4433</v>
      </c>
      <c r="F3534" s="11" t="s">
        <v>1311</v>
      </c>
      <c r="G3534" s="11" t="s">
        <v>1915</v>
      </c>
      <c r="H3534" s="11" t="s">
        <v>1903</v>
      </c>
      <c r="I3534" s="11" t="s">
        <v>1903</v>
      </c>
      <c r="J3534" s="14">
        <f>VLOOKUP(Table15[[#This Row],[TechRequired]],OldTree!A:B,2,0)</f>
        <v>1</v>
      </c>
      <c r="K3534" s="22" t="s">
        <v>8947</v>
      </c>
      <c r="L3534" s="14" t="s">
        <v>8655</v>
      </c>
      <c r="N3534" s="11" t="str">
        <f>INDEX(TreeLookup!$C$1:$DE$21,MATCH(Table15[[#This Row],[CATEGORY]],TreeLookup!$C$1:$C$21,0),MATCH(Table15[[#This Row],[YEAR]],TreeLookup!$C$1:$DE$1,0))</f>
        <v>crewSurvivability</v>
      </c>
      <c r="P3534" s="13" t="s">
        <v>6843</v>
      </c>
      <c r="Q3534" s="11" t="s">
        <v>6056</v>
      </c>
      <c r="S3534" s="11">
        <v>1960</v>
      </c>
      <c r="W3534" s="15"/>
    </row>
    <row r="3535" spans="1:23" x14ac:dyDescent="0.25">
      <c r="A3535" s="11" t="s">
        <v>309</v>
      </c>
      <c r="B3535" s="12" t="s">
        <v>4414</v>
      </c>
      <c r="C3535" s="11">
        <v>12</v>
      </c>
      <c r="D3535" s="11">
        <v>240</v>
      </c>
      <c r="E3535" s="12" t="s">
        <v>4415</v>
      </c>
      <c r="F3535" s="11" t="s">
        <v>1301</v>
      </c>
      <c r="G3535" s="11" t="s">
        <v>1915</v>
      </c>
      <c r="H3535" s="11" t="s">
        <v>1903</v>
      </c>
      <c r="I3535" s="11" t="s">
        <v>1903</v>
      </c>
      <c r="J3535" s="14">
        <f>VLOOKUP(Table15[[#This Row],[TechRequired]],OldTree!A:B,2,0)</f>
        <v>3</v>
      </c>
      <c r="K3535" s="22" t="s">
        <v>6013</v>
      </c>
      <c r="L3535" s="14"/>
      <c r="M3535" s="14">
        <v>3</v>
      </c>
      <c r="N3535" s="11" t="str">
        <f>INDEX(TreeLookup!$C$1:$DE$21,MATCH(Table15[[#This Row],[CATEGORY]],TreeLookup!$C$1:$C$21,0),MATCH(Table15[[#This Row],[YEAR]],TreeLookup!$C$1:$DE$1,0))</f>
        <v>start</v>
      </c>
      <c r="O3535" s="21" t="s">
        <v>1903</v>
      </c>
      <c r="P3535" s="13" t="s">
        <v>6843</v>
      </c>
      <c r="Q3535" s="11"/>
      <c r="W3535" s="15"/>
    </row>
    <row r="3536" spans="1:23" x14ac:dyDescent="0.25">
      <c r="A3536" s="11" t="s">
        <v>449</v>
      </c>
      <c r="B3536" s="12" t="s">
        <v>4428</v>
      </c>
      <c r="C3536" s="11">
        <v>20</v>
      </c>
      <c r="D3536" s="11">
        <v>400</v>
      </c>
      <c r="E3536" s="12" t="s">
        <v>4429</v>
      </c>
      <c r="F3536" s="11" t="s">
        <v>1311</v>
      </c>
      <c r="G3536" s="11" t="s">
        <v>1915</v>
      </c>
      <c r="H3536" s="11" t="s">
        <v>1903</v>
      </c>
      <c r="I3536" s="11" t="s">
        <v>1903</v>
      </c>
      <c r="J3536" s="14">
        <f>VLOOKUP(Table15[[#This Row],[TechRequired]],OldTree!A:B,2,0)</f>
        <v>1</v>
      </c>
      <c r="K3536" s="22" t="s">
        <v>8947</v>
      </c>
      <c r="L3536" s="14" t="s">
        <v>8655</v>
      </c>
      <c r="N3536" s="11" t="str">
        <f>INDEX(TreeLookup!$C$1:$DE$21,MATCH(Table15[[#This Row],[CATEGORY]],TreeLookup!$C$1:$C$21,0),MATCH(Table15[[#This Row],[YEAR]],TreeLookup!$C$1:$DE$1,0))</f>
        <v>crewSurvivability</v>
      </c>
      <c r="P3536" s="13" t="s">
        <v>6843</v>
      </c>
      <c r="Q3536" s="11" t="s">
        <v>6056</v>
      </c>
      <c r="S3536" s="11">
        <v>1960</v>
      </c>
      <c r="W3536" s="15"/>
    </row>
    <row r="3537" spans="1:38" x14ac:dyDescent="0.25">
      <c r="A3537" s="11" t="s">
        <v>1509</v>
      </c>
      <c r="B3537" s="12" t="s">
        <v>7858</v>
      </c>
      <c r="E3537" s="12" t="s">
        <v>10800</v>
      </c>
      <c r="F3537" s="11" t="s">
        <v>1281</v>
      </c>
      <c r="G3537" s="11" t="s">
        <v>5218</v>
      </c>
      <c r="H3537" s="11" t="s">
        <v>1903</v>
      </c>
      <c r="I3537" s="21" t="s">
        <v>5091</v>
      </c>
      <c r="J3537" s="14">
        <f>VLOOKUP(Table15[[#This Row],[TechRequired]],OldTree!A:B,2,0)</f>
        <v>4</v>
      </c>
      <c r="K3537" s="22" t="s">
        <v>6012</v>
      </c>
      <c r="L3537" s="22" t="s">
        <v>8867</v>
      </c>
      <c r="M3537" s="14">
        <v>4</v>
      </c>
      <c r="N3537" s="11" t="str">
        <f>INDEX(TreeLookup!$C$1:$DE$21,MATCH(Table15[[#This Row],[CATEGORY]],TreeLookup!$C$1:$C$21,0),MATCH(Table15[[#This Row],[YEAR]],TreeLookup!$C$1:$DE$1,0))</f>
        <v>start</v>
      </c>
      <c r="O3537" s="21" t="s">
        <v>1903</v>
      </c>
      <c r="Q3537" s="11"/>
      <c r="W3537" s="15"/>
    </row>
    <row r="3538" spans="1:38" x14ac:dyDescent="0.25">
      <c r="A3538" s="11" t="s">
        <v>9549</v>
      </c>
      <c r="B3538" s="12" t="s">
        <v>8859</v>
      </c>
      <c r="C3538" s="11">
        <v>5</v>
      </c>
      <c r="D3538" s="11">
        <v>100</v>
      </c>
      <c r="E3538" s="12" t="s">
        <v>8855</v>
      </c>
      <c r="F3538" s="11" t="s">
        <v>1300</v>
      </c>
      <c r="G3538" s="11" t="s">
        <v>8858</v>
      </c>
      <c r="H3538" s="11" t="s">
        <v>1903</v>
      </c>
      <c r="I3538" s="11" t="s">
        <v>1903</v>
      </c>
      <c r="J3538" s="16">
        <f>VLOOKUP(Table15[[#This Row],[TechRequired]],OldTree!A:B,2,0)</f>
        <v>1</v>
      </c>
      <c r="K3538" s="22" t="s">
        <v>8941</v>
      </c>
      <c r="L3538" s="14" t="s">
        <v>8653</v>
      </c>
      <c r="N3538" s="17" t="str">
        <f>INDEX(TreeLookup!$C$1:$DE$21,MATCH(Table15[[#This Row],[CATEGORY]],TreeLookup!$C$1:$C$21,0),MATCH(Table15[[#This Row],[YEAR]],TreeLookup!$C$1:$DE$1,0))</f>
        <v>entryDescentLanding</v>
      </c>
      <c r="P3538" s="13" t="s">
        <v>6843</v>
      </c>
      <c r="S3538" s="11">
        <v>1959</v>
      </c>
      <c r="W3538" s="15"/>
      <c r="AL3538" s="11" t="s">
        <v>11286</v>
      </c>
    </row>
    <row r="3539" spans="1:38" x14ac:dyDescent="0.25">
      <c r="B3539" s="12" t="s">
        <v>8641</v>
      </c>
      <c r="D3539" s="11">
        <v>6000</v>
      </c>
      <c r="F3539" s="11" t="s">
        <v>1306</v>
      </c>
      <c r="G3539" s="21" t="s">
        <v>9465</v>
      </c>
      <c r="J3539" s="16">
        <f>VLOOKUP(Table15[[#This Row],[TechRequired]],OldTree!A:B,2,0)</f>
        <v>1</v>
      </c>
      <c r="K3539" s="22" t="s">
        <v>8944</v>
      </c>
      <c r="L3539" s="14" t="s">
        <v>6808</v>
      </c>
      <c r="N3539" s="17" t="str">
        <f>INDEX(TreeLookup!$C$1:$DE$21,MATCH(Table15[[#This Row],[CATEGORY]],TreeLookup!$C$1:$C$21,0),MATCH(Table15[[#This Row],[YEAR]],TreeLookup!$C$1:$DE$1,0))</f>
        <v>earlyAvionics</v>
      </c>
      <c r="O3539" s="21" t="s">
        <v>9466</v>
      </c>
      <c r="S3539" s="11">
        <v>1958</v>
      </c>
      <c r="W3539" s="15"/>
    </row>
    <row r="3540" spans="1:38" x14ac:dyDescent="0.25">
      <c r="B3540" s="12" t="s">
        <v>8642</v>
      </c>
      <c r="D3540" s="11">
        <v>24000</v>
      </c>
      <c r="F3540" s="11" t="s">
        <v>1368</v>
      </c>
      <c r="G3540" s="21" t="s">
        <v>9465</v>
      </c>
      <c r="J3540" s="16">
        <f>VLOOKUP(Table15[[#This Row],[TechRequired]],OldTree!A:B,2,0)</f>
        <v>2</v>
      </c>
      <c r="K3540" s="22" t="s">
        <v>8944</v>
      </c>
      <c r="L3540" s="14" t="s">
        <v>6808</v>
      </c>
      <c r="N3540" s="17" t="str">
        <f>INDEX(TreeLookup!$C$1:$DE$21,MATCH(Table15[[#This Row],[CATEGORY]],TreeLookup!$C$1:$C$21,0),MATCH(Table15[[#This Row],[YEAR]],TreeLookup!$C$1:$DE$1,0))</f>
        <v>basicAvionics</v>
      </c>
      <c r="O3540" s="21" t="s">
        <v>9466</v>
      </c>
      <c r="S3540" s="11">
        <v>1959</v>
      </c>
      <c r="W3540" s="15"/>
    </row>
    <row r="3541" spans="1:38" x14ac:dyDescent="0.25">
      <c r="A3541" s="11" t="s">
        <v>2053</v>
      </c>
      <c r="B3541" s="12" t="s">
        <v>8173</v>
      </c>
      <c r="C3541" s="11">
        <v>482200</v>
      </c>
      <c r="D3541" s="11">
        <v>1400000</v>
      </c>
      <c r="E3541" s="12" t="s">
        <v>10701</v>
      </c>
      <c r="F3541" s="11" t="s">
        <v>5482</v>
      </c>
      <c r="G3541" s="11" t="s">
        <v>5480</v>
      </c>
      <c r="H3541" s="11" t="s">
        <v>1903</v>
      </c>
      <c r="I3541" s="11" t="s">
        <v>5091</v>
      </c>
      <c r="J3541" s="14">
        <f>VLOOKUP(Table15[[#This Row],[TechRequired]],OldTree!A:B,2,0)</f>
        <v>7</v>
      </c>
      <c r="K3541" s="22" t="s">
        <v>6016</v>
      </c>
      <c r="L3541" s="14" t="s">
        <v>8670</v>
      </c>
      <c r="M3541" s="14">
        <v>11</v>
      </c>
      <c r="N3541" s="11" t="str">
        <f>INDEX(TreeLookup!$C$1:$DE$21,MATCH(Table15[[#This Row],[CATEGORY]],TreeLookup!$C$1:$C$21,0),MATCH(Table15[[#This Row],[YEAR]],TreeLookup!$C$1:$DE$1,0))</f>
        <v>nuclearPowerNF</v>
      </c>
      <c r="P3541" s="13" t="s">
        <v>6842</v>
      </c>
      <c r="Q3541" s="11"/>
      <c r="S3541" s="11">
        <v>2019</v>
      </c>
      <c r="U3541" s="11" t="s">
        <v>6885</v>
      </c>
      <c r="W3541" s="15"/>
    </row>
    <row r="3542" spans="1:38" x14ac:dyDescent="0.25">
      <c r="A3542" s="11" t="s">
        <v>872</v>
      </c>
      <c r="B3542" s="12" t="s">
        <v>2846</v>
      </c>
      <c r="C3542" s="11">
        <v>200</v>
      </c>
      <c r="D3542" s="11">
        <v>4000</v>
      </c>
      <c r="E3542" s="12" t="s">
        <v>2847</v>
      </c>
      <c r="F3542" s="11" t="s">
        <v>1349</v>
      </c>
      <c r="G3542" s="11" t="s">
        <v>1912</v>
      </c>
      <c r="H3542" s="11" t="s">
        <v>1903</v>
      </c>
      <c r="I3542" s="11" t="s">
        <v>1903</v>
      </c>
      <c r="J3542" s="14">
        <f>VLOOKUP(Table15[[#This Row],[TechRequired]],OldTree!A:B,2,0)</f>
        <v>3</v>
      </c>
      <c r="K3542" s="22" t="s">
        <v>8953</v>
      </c>
      <c r="L3542" s="14"/>
      <c r="N3542" s="11" t="str">
        <f>INDEX(TreeLookup!$C$1:$DE$21,MATCH(Table15[[#This Row],[CATEGORY]],TreeLookup!$C$1:$C$21,0),MATCH(Table15[[#This Row],[YEAR]],TreeLookup!$C$1:$DE$1,0))</f>
        <v>solids1964</v>
      </c>
      <c r="P3542" s="13" t="s">
        <v>6843</v>
      </c>
      <c r="Q3542" s="11" t="s">
        <v>6748</v>
      </c>
      <c r="S3542" s="11">
        <v>1965</v>
      </c>
      <c r="W3542" s="15"/>
      <c r="AE3542" s="11" t="s">
        <v>11286</v>
      </c>
    </row>
    <row r="3543" spans="1:38" x14ac:dyDescent="0.25">
      <c r="A3543" s="11" t="s">
        <v>2606</v>
      </c>
      <c r="B3543" s="12" t="s">
        <v>7212</v>
      </c>
      <c r="C3543" s="11">
        <v>1800</v>
      </c>
      <c r="D3543" s="11">
        <v>1</v>
      </c>
      <c r="E3543" s="12" t="s">
        <v>10286</v>
      </c>
      <c r="F3543" s="11" t="s">
        <v>1324</v>
      </c>
      <c r="G3543" s="11" t="s">
        <v>1910</v>
      </c>
      <c r="H3543" s="11" t="s">
        <v>1903</v>
      </c>
      <c r="I3543" s="11" t="s">
        <v>5091</v>
      </c>
      <c r="J3543" s="14">
        <f>VLOOKUP(Table15[[#This Row],[TechRequired]],OldTree!A:B,2,0)</f>
        <v>2</v>
      </c>
      <c r="K3543" s="22" t="s">
        <v>8946</v>
      </c>
      <c r="L3543" s="14" t="s">
        <v>8651</v>
      </c>
      <c r="N3543" s="11" t="str">
        <f>INDEX(TreeLookup!$C$1:$DE$21,MATCH(Table15[[#This Row],[CATEGORY]],TreeLookup!$C$1:$C$21,0),MATCH(Table15[[#This Row],[YEAR]],TreeLookup!$C$1:$DE$1,0))</f>
        <v>improvedCapsules</v>
      </c>
      <c r="P3543" s="13" t="s">
        <v>6842</v>
      </c>
      <c r="Q3543" s="11" t="s">
        <v>6704</v>
      </c>
      <c r="S3543" s="11">
        <v>1977</v>
      </c>
      <c r="W3543" s="15"/>
      <c r="Z3543" s="11" t="s">
        <v>11286</v>
      </c>
      <c r="AF3543" s="11" t="s">
        <v>11286</v>
      </c>
      <c r="AG3543" s="11" t="s">
        <v>11286</v>
      </c>
      <c r="AJ3543" s="11" t="s">
        <v>11286</v>
      </c>
    </row>
    <row r="3544" spans="1:38" x14ac:dyDescent="0.25">
      <c r="A3544" s="11" t="s">
        <v>2607</v>
      </c>
      <c r="B3544" s="12" t="s">
        <v>7213</v>
      </c>
      <c r="C3544" s="11">
        <v>200</v>
      </c>
      <c r="D3544" s="11">
        <v>500</v>
      </c>
      <c r="E3544" s="12" t="s">
        <v>10293</v>
      </c>
      <c r="F3544" s="11" t="s">
        <v>1324</v>
      </c>
      <c r="G3544" s="11" t="s">
        <v>1910</v>
      </c>
      <c r="H3544" s="11" t="s">
        <v>1903</v>
      </c>
      <c r="I3544" s="11" t="s">
        <v>5091</v>
      </c>
      <c r="J3544" s="14">
        <f>VLOOKUP(Table15[[#This Row],[TechRequired]],OldTree!A:B,2,0)</f>
        <v>2</v>
      </c>
      <c r="K3544" s="22" t="s">
        <v>6012</v>
      </c>
      <c r="L3544" s="14" t="s">
        <v>8649</v>
      </c>
      <c r="N3544" s="11" t="str">
        <f>INDEX(TreeLookup!$C$1:$DE$21,MATCH(Table15[[#This Row],[CATEGORY]],TreeLookup!$C$1:$C$21,0),MATCH(Table15[[#This Row],[YEAR]],TreeLookup!$C$1:$DE$1,0))</f>
        <v>materialsScienceSpaceStation</v>
      </c>
      <c r="P3544" s="13" t="s">
        <v>6842</v>
      </c>
      <c r="Q3544" s="11" t="s">
        <v>6704</v>
      </c>
      <c r="S3544" s="11">
        <v>1977</v>
      </c>
      <c r="W3544" s="15"/>
      <c r="AL3544" s="11" t="s">
        <v>11286</v>
      </c>
    </row>
    <row r="3545" spans="1:38" x14ac:dyDescent="0.25">
      <c r="A3545" s="11" t="s">
        <v>2609</v>
      </c>
      <c r="B3545" s="12" t="s">
        <v>7214</v>
      </c>
      <c r="C3545" s="11">
        <v>850</v>
      </c>
      <c r="D3545" s="11">
        <v>500</v>
      </c>
      <c r="E3545" s="12" t="s">
        <v>10289</v>
      </c>
      <c r="F3545" s="11" t="s">
        <v>1324</v>
      </c>
      <c r="G3545" s="11" t="s">
        <v>1910</v>
      </c>
      <c r="H3545" s="11" t="s">
        <v>1903</v>
      </c>
      <c r="I3545" s="11" t="s">
        <v>5091</v>
      </c>
      <c r="J3545" s="14">
        <f>VLOOKUP(Table15[[#This Row],[TechRequired]],OldTree!A:B,2,0)</f>
        <v>2</v>
      </c>
      <c r="K3545" s="22" t="s">
        <v>8941</v>
      </c>
      <c r="L3545" s="14" t="s">
        <v>6818</v>
      </c>
      <c r="N3545" s="11" t="str">
        <f>INDEX(TreeLookup!$C$1:$DE$21,MATCH(Table15[[#This Row],[CATEGORY]],TreeLookup!$C$1:$C$21,0),MATCH(Table15[[#This Row],[YEAR]],TreeLookup!$C$1:$DE$1,0))</f>
        <v>advancedUncrewedLanding</v>
      </c>
      <c r="P3545" s="13" t="s">
        <v>6842</v>
      </c>
      <c r="Q3545" s="11" t="s">
        <v>6704</v>
      </c>
      <c r="S3545" s="11">
        <v>1977</v>
      </c>
      <c r="W3545" s="15"/>
    </row>
    <row r="3546" spans="1:38" x14ac:dyDescent="0.25">
      <c r="A3546" s="11" t="s">
        <v>2608</v>
      </c>
      <c r="B3546" s="12" t="s">
        <v>7215</v>
      </c>
      <c r="C3546" s="11">
        <v>1200</v>
      </c>
      <c r="D3546" s="11">
        <v>4800</v>
      </c>
      <c r="E3546" s="12" t="s">
        <v>10287</v>
      </c>
      <c r="F3546" s="11" t="s">
        <v>1287</v>
      </c>
      <c r="G3546" s="11" t="s">
        <v>1910</v>
      </c>
      <c r="H3546" s="11" t="s">
        <v>1903</v>
      </c>
      <c r="I3546" s="11" t="s">
        <v>5091</v>
      </c>
      <c r="J3546" s="14">
        <f>VLOOKUP(Table15[[#This Row],[TechRequired]],OldTree!A:B,2,0)</f>
        <v>3</v>
      </c>
      <c r="K3546" s="22" t="s">
        <v>8946</v>
      </c>
      <c r="L3546" s="14" t="s">
        <v>8654</v>
      </c>
      <c r="N3546" s="11" t="str">
        <f>INDEX(TreeLookup!$C$1:$DE$21,MATCH(Table15[[#This Row],[CATEGORY]],TreeLookup!$C$1:$C$21,0),MATCH(Table15[[#This Row],[YEAR]],TreeLookup!$C$1:$DE$1,0))</f>
        <v>improvedCapsules</v>
      </c>
      <c r="P3546" s="13" t="s">
        <v>6842</v>
      </c>
      <c r="Q3546" s="11" t="s">
        <v>6704</v>
      </c>
      <c r="S3546" s="11">
        <v>1977</v>
      </c>
      <c r="W3546" s="15"/>
      <c r="AE3546" s="11" t="s">
        <v>11286</v>
      </c>
      <c r="AG3546" s="11" t="s">
        <v>11286</v>
      </c>
    </row>
    <row r="3547" spans="1:38" x14ac:dyDescent="0.25">
      <c r="A3547" s="11" t="s">
        <v>2604</v>
      </c>
      <c r="B3547" s="12" t="s">
        <v>7690</v>
      </c>
      <c r="C3547" s="11">
        <v>1400</v>
      </c>
      <c r="D3547" s="11">
        <v>16000</v>
      </c>
      <c r="E3547" s="12" t="s">
        <v>10291</v>
      </c>
      <c r="F3547" s="11" t="s">
        <v>1355</v>
      </c>
      <c r="G3547" s="11" t="s">
        <v>1910</v>
      </c>
      <c r="H3547" s="11" t="s">
        <v>1903</v>
      </c>
      <c r="I3547" s="11" t="s">
        <v>5091</v>
      </c>
      <c r="J3547" s="14">
        <f>VLOOKUP(Table15[[#This Row],[TechRequired]],OldTree!A:B,2,0)</f>
        <v>5</v>
      </c>
      <c r="K3547" s="22" t="s">
        <v>6812</v>
      </c>
      <c r="L3547" s="14" t="s">
        <v>6812</v>
      </c>
      <c r="M3547" s="14">
        <v>7</v>
      </c>
      <c r="N3547" s="11" t="str">
        <f>INDEX(TreeLookup!$C$1:$DE$21,MATCH(Table15[[#This Row],[CATEGORY]],TreeLookup!$C$1:$C$21,0),MATCH(Table15[[#This Row],[YEAR]],TreeLookup!$C$1:$DE$1,0))</f>
        <v>spaceStationControl</v>
      </c>
      <c r="P3547" s="13" t="s">
        <v>6842</v>
      </c>
      <c r="Q3547" s="11" t="s">
        <v>6704</v>
      </c>
      <c r="S3547" s="11">
        <v>1977</v>
      </c>
      <c r="W3547" s="15"/>
    </row>
    <row r="3548" spans="1:38" x14ac:dyDescent="0.25">
      <c r="A3548" s="11" t="s">
        <v>2603</v>
      </c>
      <c r="B3548" s="12" t="s">
        <v>7216</v>
      </c>
      <c r="C3548" s="11">
        <v>750</v>
      </c>
      <c r="D3548" s="11">
        <v>8400</v>
      </c>
      <c r="E3548" s="12" t="s">
        <v>9935</v>
      </c>
      <c r="F3548" s="11" t="s">
        <v>1324</v>
      </c>
      <c r="G3548" s="11" t="s">
        <v>1910</v>
      </c>
      <c r="H3548" s="11" t="s">
        <v>1903</v>
      </c>
      <c r="I3548" s="11" t="s">
        <v>5091</v>
      </c>
      <c r="J3548" s="14">
        <f>VLOOKUP(Table15[[#This Row],[TechRequired]],OldTree!A:B,2,0)</f>
        <v>2</v>
      </c>
      <c r="K3548" s="23" t="s">
        <v>8953</v>
      </c>
      <c r="L3548" s="14"/>
      <c r="N3548" s="11" t="str">
        <f>INDEX(TreeLookup!$C$1:$DE$21,MATCH(Table15[[#This Row],[CATEGORY]],TreeLookup!$C$1:$C$21,0),MATCH(Table15[[#This Row],[YEAR]],TreeLookup!$C$1:$DE$1,0))</f>
        <v>solids1976</v>
      </c>
      <c r="P3548" s="13" t="s">
        <v>6842</v>
      </c>
      <c r="Q3548" s="11" t="s">
        <v>6704</v>
      </c>
      <c r="S3548" s="11">
        <v>1977</v>
      </c>
      <c r="W3548" s="15"/>
      <c r="AE3548" s="11" t="s">
        <v>11286</v>
      </c>
    </row>
    <row r="3549" spans="1:38" x14ac:dyDescent="0.25">
      <c r="A3549" s="11" t="s">
        <v>6430</v>
      </c>
      <c r="B3549" s="12" t="s">
        <v>6430</v>
      </c>
      <c r="G3549" s="11" t="s">
        <v>6059</v>
      </c>
      <c r="H3549" s="11" t="s">
        <v>1903</v>
      </c>
      <c r="J3549" s="16" t="e">
        <f>VLOOKUP(Table15[[#This Row],[TechRequired]],OldTree!A:B,2,0)</f>
        <v>#N/A</v>
      </c>
      <c r="K3549" s="23" t="s">
        <v>8953</v>
      </c>
      <c r="L3549" s="16"/>
      <c r="N3549" s="11" t="str">
        <f>INDEX(TreeLookup!$C$1:$DE$21,MATCH(Table15[[#This Row],[CATEGORY]],TreeLookup!$C$1:$C$21,0),MATCH(Table15[[#This Row],[YEAR]],TreeLookup!$C$1:$DE$1,0))</f>
        <v>solids1986</v>
      </c>
      <c r="Q3549" s="11" t="s">
        <v>6431</v>
      </c>
      <c r="R3549" s="11" t="s">
        <v>6430</v>
      </c>
      <c r="S3549" s="11">
        <v>1989</v>
      </c>
    </row>
    <row r="3550" spans="1:38" x14ac:dyDescent="0.25">
      <c r="A3550" s="11" t="s">
        <v>383</v>
      </c>
      <c r="B3550" s="12" t="s">
        <v>2754</v>
      </c>
      <c r="C3550" s="11">
        <v>210</v>
      </c>
      <c r="D3550" s="11">
        <v>4200</v>
      </c>
      <c r="E3550" s="12" t="s">
        <v>2755</v>
      </c>
      <c r="F3550" s="11" t="s">
        <v>1306</v>
      </c>
      <c r="G3550" s="11" t="s">
        <v>1911</v>
      </c>
      <c r="H3550" s="11" t="s">
        <v>1903</v>
      </c>
      <c r="I3550" s="11" t="s">
        <v>1903</v>
      </c>
      <c r="J3550" s="14">
        <f>VLOOKUP(Table15[[#This Row],[TechRequired]],OldTree!A:B,2,0)</f>
        <v>1</v>
      </c>
      <c r="K3550" s="22" t="s">
        <v>8944</v>
      </c>
      <c r="L3550" s="14" t="s">
        <v>6811</v>
      </c>
      <c r="N3550" s="11" t="str">
        <f>INDEX(TreeLookup!$C$1:$DE$21,MATCH(Table15[[#This Row],[CATEGORY]],TreeLookup!$C$1:$C$21,0),MATCH(Table15[[#This Row],[YEAR]],TreeLookup!$C$1:$DE$1,0))</f>
        <v>earlyAvionics</v>
      </c>
      <c r="P3550" s="13" t="s">
        <v>6843</v>
      </c>
      <c r="Q3550" s="11" t="s">
        <v>6749</v>
      </c>
      <c r="S3550" s="11">
        <v>1958</v>
      </c>
      <c r="W3550" s="15"/>
      <c r="Z3550" s="11" t="s">
        <v>11286</v>
      </c>
    </row>
    <row r="3551" spans="1:38" x14ac:dyDescent="0.25">
      <c r="A3551" s="11" t="s">
        <v>384</v>
      </c>
      <c r="B3551" s="12" t="s">
        <v>2756</v>
      </c>
      <c r="C3551" s="11">
        <v>240</v>
      </c>
      <c r="D3551" s="11">
        <v>4800</v>
      </c>
      <c r="E3551" s="12" t="s">
        <v>2757</v>
      </c>
      <c r="F3551" s="11" t="s">
        <v>1306</v>
      </c>
      <c r="G3551" s="11" t="s">
        <v>1911</v>
      </c>
      <c r="H3551" s="11" t="s">
        <v>1903</v>
      </c>
      <c r="I3551" s="11" t="s">
        <v>1903</v>
      </c>
      <c r="J3551" s="14">
        <f>VLOOKUP(Table15[[#This Row],[TechRequired]],OldTree!A:B,2,0)</f>
        <v>1</v>
      </c>
      <c r="K3551" s="22" t="s">
        <v>8944</v>
      </c>
      <c r="L3551" s="14" t="s">
        <v>6811</v>
      </c>
      <c r="N3551" s="11" t="str">
        <f>INDEX(TreeLookup!$C$1:$DE$21,MATCH(Table15[[#This Row],[CATEGORY]],TreeLookup!$C$1:$C$21,0),MATCH(Table15[[#This Row],[YEAR]],TreeLookup!$C$1:$DE$1,0))</f>
        <v>basicAvionics</v>
      </c>
      <c r="P3551" s="13" t="s">
        <v>6843</v>
      </c>
      <c r="Q3551" s="11" t="s">
        <v>6750</v>
      </c>
      <c r="S3551" s="11">
        <v>1959</v>
      </c>
      <c r="W3551" s="15"/>
      <c r="Z3551" s="11" t="s">
        <v>11286</v>
      </c>
    </row>
    <row r="3552" spans="1:38" x14ac:dyDescent="0.25">
      <c r="A3552" s="11" t="s">
        <v>385</v>
      </c>
      <c r="B3552" s="12" t="s">
        <v>2758</v>
      </c>
      <c r="C3552" s="11">
        <v>260</v>
      </c>
      <c r="D3552" s="11">
        <v>5200</v>
      </c>
      <c r="E3552" s="12" t="s">
        <v>2759</v>
      </c>
      <c r="F3552" s="11" t="s">
        <v>1306</v>
      </c>
      <c r="G3552" s="11" t="s">
        <v>1911</v>
      </c>
      <c r="H3552" s="11" t="s">
        <v>1903</v>
      </c>
      <c r="I3552" s="11" t="s">
        <v>1903</v>
      </c>
      <c r="J3552" s="14">
        <f>VLOOKUP(Table15[[#This Row],[TechRequired]],OldTree!A:B,2,0)</f>
        <v>1</v>
      </c>
      <c r="K3552" s="22" t="s">
        <v>8944</v>
      </c>
      <c r="L3552" s="14" t="s">
        <v>6811</v>
      </c>
      <c r="N3552" s="11" t="str">
        <f>INDEX(TreeLookup!$C$1:$DE$21,MATCH(Table15[[#This Row],[CATEGORY]],TreeLookup!$C$1:$C$21,0),MATCH(Table15[[#This Row],[YEAR]],TreeLookup!$C$1:$DE$1,0))</f>
        <v>basicAvionics</v>
      </c>
      <c r="P3552" s="13" t="s">
        <v>6843</v>
      </c>
      <c r="Q3552" s="11" t="s">
        <v>6751</v>
      </c>
      <c r="S3552" s="11">
        <v>1959</v>
      </c>
      <c r="W3552" s="15"/>
      <c r="Z3552" s="11" t="s">
        <v>11286</v>
      </c>
    </row>
    <row r="3553" spans="1:31" x14ac:dyDescent="0.25">
      <c r="A3553" s="11" t="s">
        <v>2827</v>
      </c>
      <c r="B3553" s="12" t="s">
        <v>6991</v>
      </c>
      <c r="C3553" s="11">
        <v>170</v>
      </c>
      <c r="D3553" s="11">
        <v>3400</v>
      </c>
      <c r="E3553" s="12" t="s">
        <v>9900</v>
      </c>
      <c r="F3553" s="11" t="s">
        <v>1324</v>
      </c>
      <c r="G3553" s="11" t="s">
        <v>1912</v>
      </c>
      <c r="H3553" s="11" t="s">
        <v>1903</v>
      </c>
      <c r="I3553" s="11" t="s">
        <v>1903</v>
      </c>
      <c r="J3553" s="14">
        <f>VLOOKUP(Table15[[#This Row],[TechRequired]],OldTree!A:B,2,0)</f>
        <v>2</v>
      </c>
      <c r="K3553" s="22" t="s">
        <v>8953</v>
      </c>
      <c r="L3553" s="14"/>
      <c r="M3553" s="14">
        <v>2</v>
      </c>
      <c r="N3553" s="11" t="str">
        <f>INDEX(TreeLookup!$C$1:$DE$21,MATCH(Table15[[#This Row],[CATEGORY]],TreeLookup!$C$1:$C$21,0),MATCH(Table15[[#This Row],[YEAR]],TreeLookup!$C$1:$DE$1,0))</f>
        <v>solids1958</v>
      </c>
      <c r="P3553" s="13" t="s">
        <v>6843</v>
      </c>
      <c r="Q3553" s="11" t="s">
        <v>6075</v>
      </c>
      <c r="S3553" s="11">
        <v>1958</v>
      </c>
      <c r="V3553" s="11" t="s">
        <v>8908</v>
      </c>
      <c r="W3553" s="15">
        <v>42874</v>
      </c>
      <c r="Y3553" s="21" t="s">
        <v>11109</v>
      </c>
      <c r="AE3553" s="11" t="s">
        <v>11286</v>
      </c>
    </row>
    <row r="3554" spans="1:31" x14ac:dyDescent="0.25">
      <c r="A3554" s="11" t="s">
        <v>302</v>
      </c>
      <c r="B3554" s="12" t="s">
        <v>2924</v>
      </c>
      <c r="C3554" s="11">
        <v>600</v>
      </c>
      <c r="D3554" s="11">
        <v>12000</v>
      </c>
      <c r="E3554" s="12" t="s">
        <v>2925</v>
      </c>
      <c r="F3554" s="11" t="s">
        <v>1300</v>
      </c>
      <c r="G3554" s="11" t="s">
        <v>1912</v>
      </c>
      <c r="H3554" s="11" t="s">
        <v>1903</v>
      </c>
      <c r="I3554" s="11" t="s">
        <v>1903</v>
      </c>
      <c r="J3554" s="14">
        <f>VLOOKUP(Table15[[#This Row],[TechRequired]],OldTree!A:B,2,0)</f>
        <v>1</v>
      </c>
      <c r="K3554" s="22" t="s">
        <v>8945</v>
      </c>
      <c r="L3554" s="14"/>
      <c r="N3554" s="11" t="str">
        <f>INDEX(TreeLookup!$C$1:$DE$21,MATCH(Table15[[#This Row],[CATEGORY]],TreeLookup!$C$1:$C$21,0),MATCH(Table15[[#This Row],[YEAR]],TreeLookup!$C$1:$DE$1,0))</f>
        <v>orbitalRocketry1958</v>
      </c>
      <c r="P3554" s="13" t="s">
        <v>6843</v>
      </c>
      <c r="Q3554" s="11" t="s">
        <v>6075</v>
      </c>
      <c r="S3554" s="11">
        <v>1958</v>
      </c>
      <c r="W3554" s="15"/>
      <c r="Y3554" s="11" t="s">
        <v>11040</v>
      </c>
      <c r="AD3554" s="11" t="s">
        <v>11286</v>
      </c>
    </row>
    <row r="3555" spans="1:31" x14ac:dyDescent="0.25">
      <c r="A3555" s="11" t="s">
        <v>9755</v>
      </c>
      <c r="B3555" s="12" t="s">
        <v>2924</v>
      </c>
      <c r="C3555" s="11">
        <v>600</v>
      </c>
      <c r="D3555" s="11">
        <v>12000</v>
      </c>
      <c r="E3555" s="12" t="s">
        <v>2925</v>
      </c>
      <c r="G3555" s="21" t="s">
        <v>11291</v>
      </c>
      <c r="H3555" s="21" t="s">
        <v>1903</v>
      </c>
      <c r="I3555" s="21" t="s">
        <v>1903</v>
      </c>
      <c r="J3555" s="16" t="e">
        <f>VLOOKUP(Table15[[#This Row],[TechRequired]],OldTree!A:B,2,0)</f>
        <v>#N/A</v>
      </c>
      <c r="K3555" s="38" t="s">
        <v>8945</v>
      </c>
      <c r="L3555" s="16"/>
      <c r="N3555" s="17" t="str">
        <f>INDEX(TreeLookup!$C$1:$DE$21,MATCH(Table15[[#This Row],[CATEGORY]],TreeLookup!$C$1:$C$21,0),MATCH(Table15[[#This Row],[YEAR]],TreeLookup!$C$1:$DE$1,0))</f>
        <v>orbitalRocketry1956</v>
      </c>
      <c r="P3555" s="25" t="s">
        <v>6843</v>
      </c>
      <c r="Q3555" s="24" t="s">
        <v>6075</v>
      </c>
      <c r="R3555" s="21" t="s">
        <v>6453</v>
      </c>
      <c r="S3555" s="11">
        <v>1956</v>
      </c>
      <c r="Y3555" s="11" t="s">
        <v>11048</v>
      </c>
      <c r="AD3555" s="11" t="s">
        <v>11286</v>
      </c>
    </row>
    <row r="3556" spans="1:31" x14ac:dyDescent="0.25">
      <c r="A3556" s="11" t="s">
        <v>303</v>
      </c>
      <c r="B3556" s="12" t="s">
        <v>2926</v>
      </c>
      <c r="C3556" s="11">
        <v>25</v>
      </c>
      <c r="D3556" s="11">
        <v>500</v>
      </c>
      <c r="E3556" s="12" t="s">
        <v>2927</v>
      </c>
      <c r="F3556" s="11" t="s">
        <v>1300</v>
      </c>
      <c r="G3556" s="11" t="s">
        <v>1912</v>
      </c>
      <c r="H3556" s="11" t="s">
        <v>1903</v>
      </c>
      <c r="I3556" s="11" t="s">
        <v>1903</v>
      </c>
      <c r="J3556" s="14">
        <f>VLOOKUP(Table15[[#This Row],[TechRequired]],OldTree!A:B,2,0)</f>
        <v>1</v>
      </c>
      <c r="K3556" s="22" t="s">
        <v>8945</v>
      </c>
      <c r="L3556" s="14"/>
      <c r="N3556" s="11" t="str">
        <f>INDEX(TreeLookup!$C$1:$DE$21,MATCH(Table15[[#This Row],[CATEGORY]],TreeLookup!$C$1:$C$21,0),MATCH(Table15[[#This Row],[YEAR]],TreeLookup!$C$1:$DE$1,0))</f>
        <v>orbitalRocketry1958</v>
      </c>
      <c r="P3556" s="13" t="s">
        <v>6843</v>
      </c>
      <c r="Q3556" s="11" t="s">
        <v>6075</v>
      </c>
      <c r="S3556" s="11">
        <v>1958</v>
      </c>
      <c r="W3556" s="15"/>
      <c r="AD3556" s="11" t="s">
        <v>11286</v>
      </c>
    </row>
    <row r="3557" spans="1:31" x14ac:dyDescent="0.25">
      <c r="A3557" s="11" t="s">
        <v>1959</v>
      </c>
      <c r="B3557" s="12" t="s">
        <v>7671</v>
      </c>
      <c r="C3557" s="11">
        <v>1800</v>
      </c>
      <c r="D3557" s="11">
        <v>4000</v>
      </c>
      <c r="E3557" s="12" t="s">
        <v>10424</v>
      </c>
      <c r="F3557" s="11" t="s">
        <v>1329</v>
      </c>
      <c r="G3557" s="11" t="s">
        <v>5246</v>
      </c>
      <c r="H3557" s="11" t="s">
        <v>1903</v>
      </c>
      <c r="I3557" s="11" t="s">
        <v>5091</v>
      </c>
      <c r="J3557" s="14">
        <f>VLOOKUP(Table15[[#This Row],[TechRequired]],OldTree!A:B,2,0)</f>
        <v>4</v>
      </c>
      <c r="K3557" s="23" t="s">
        <v>8953</v>
      </c>
      <c r="L3557" s="14"/>
      <c r="M3557" s="14">
        <v>10</v>
      </c>
      <c r="N3557" s="11" t="str">
        <f>INDEX(TreeLookup!$C$1:$DE$21,MATCH(Table15[[#This Row],[CATEGORY]],TreeLookup!$C$1:$C$21,0),MATCH(Table15[[#This Row],[YEAR]],TreeLookup!$C$1:$DE$1,0))</f>
        <v>solids2009</v>
      </c>
      <c r="P3557" s="13" t="s">
        <v>6842</v>
      </c>
      <c r="Q3557" s="11" t="s">
        <v>6706</v>
      </c>
      <c r="S3557" s="11">
        <v>2012</v>
      </c>
      <c r="W3557" s="15"/>
      <c r="AE3557" s="11" t="s">
        <v>11286</v>
      </c>
    </row>
    <row r="3558" spans="1:31" x14ac:dyDescent="0.25">
      <c r="A3558" s="11" t="s">
        <v>1956</v>
      </c>
      <c r="B3558" s="12" t="s">
        <v>7672</v>
      </c>
      <c r="C3558" s="11">
        <v>225</v>
      </c>
      <c r="D3558" s="11">
        <v>400</v>
      </c>
      <c r="E3558" s="12" t="s">
        <v>10454</v>
      </c>
      <c r="F3558" s="11" t="s">
        <v>1329</v>
      </c>
      <c r="G3558" s="11" t="s">
        <v>5246</v>
      </c>
      <c r="H3558" s="11" t="s">
        <v>1903</v>
      </c>
      <c r="I3558" s="11" t="s">
        <v>5091</v>
      </c>
      <c r="J3558" s="14">
        <f>VLOOKUP(Table15[[#This Row],[TechRequired]],OldTree!A:B,2,0)</f>
        <v>4</v>
      </c>
      <c r="K3558" s="22" t="s">
        <v>6012</v>
      </c>
      <c r="L3558" s="14" t="s">
        <v>8671</v>
      </c>
      <c r="M3558" s="14">
        <v>10</v>
      </c>
      <c r="N3558" s="11" t="str">
        <f>INDEX(TreeLookup!$C$1:$DE$21,MATCH(Table15[[#This Row],[CATEGORY]],TreeLookup!$C$1:$C$21,0),MATCH(Table15[[#This Row],[YEAR]],TreeLookup!$C$1:$DE$1,0))</f>
        <v>materialsScienceCommercial</v>
      </c>
      <c r="P3558" s="13" t="s">
        <v>6842</v>
      </c>
      <c r="Q3558" s="11" t="s">
        <v>6706</v>
      </c>
      <c r="S3558" s="11">
        <v>2012</v>
      </c>
      <c r="W3558" s="15"/>
    </row>
    <row r="3559" spans="1:31" x14ac:dyDescent="0.25">
      <c r="A3559" s="11" t="s">
        <v>1955</v>
      </c>
      <c r="B3559" s="12" t="s">
        <v>7673</v>
      </c>
      <c r="C3559" s="11">
        <v>200</v>
      </c>
      <c r="D3559" s="11">
        <v>200</v>
      </c>
      <c r="E3559" s="12" t="s">
        <v>10532</v>
      </c>
      <c r="F3559" s="11" t="s">
        <v>1329</v>
      </c>
      <c r="G3559" s="11" t="s">
        <v>5246</v>
      </c>
      <c r="H3559" s="11" t="s">
        <v>1903</v>
      </c>
      <c r="I3559" s="11" t="s">
        <v>5091</v>
      </c>
      <c r="J3559" s="14">
        <f>VLOOKUP(Table15[[#This Row],[TechRequired]],OldTree!A:B,2,0)</f>
        <v>4</v>
      </c>
      <c r="K3559" s="22" t="s">
        <v>6012</v>
      </c>
      <c r="L3559" s="14" t="s">
        <v>8649</v>
      </c>
      <c r="N3559" s="11" t="str">
        <f>INDEX(TreeLookup!$C$1:$DE$21,MATCH(Table15[[#This Row],[CATEGORY]],TreeLookup!$C$1:$C$21,0),MATCH(Table15[[#This Row],[YEAR]],TreeLookup!$C$1:$DE$1,0))</f>
        <v>materialsScienceCommercial</v>
      </c>
      <c r="P3559" s="13" t="s">
        <v>6842</v>
      </c>
      <c r="Q3559" s="11" t="s">
        <v>6706</v>
      </c>
      <c r="S3559" s="11">
        <v>2012</v>
      </c>
      <c r="W3559" s="15"/>
    </row>
    <row r="3560" spans="1:31" x14ac:dyDescent="0.25">
      <c r="A3560" s="11" t="s">
        <v>1957</v>
      </c>
      <c r="B3560" s="12" t="s">
        <v>7674</v>
      </c>
      <c r="C3560" s="11">
        <v>1800</v>
      </c>
      <c r="D3560" s="11">
        <v>4000</v>
      </c>
      <c r="E3560" s="12" t="s">
        <v>10422</v>
      </c>
      <c r="F3560" s="11" t="s">
        <v>1329</v>
      </c>
      <c r="G3560" s="11" t="s">
        <v>5246</v>
      </c>
      <c r="H3560" s="11" t="s">
        <v>1903</v>
      </c>
      <c r="I3560" s="11" t="s">
        <v>5091</v>
      </c>
      <c r="J3560" s="14">
        <f>VLOOKUP(Table15[[#This Row],[TechRequired]],OldTree!A:B,2,0)</f>
        <v>4</v>
      </c>
      <c r="K3560" s="23" t="s">
        <v>8953</v>
      </c>
      <c r="L3560" s="14"/>
      <c r="M3560" s="14">
        <v>10</v>
      </c>
      <c r="N3560" s="11" t="str">
        <f>INDEX(TreeLookup!$C$1:$DE$21,MATCH(Table15[[#This Row],[CATEGORY]],TreeLookup!$C$1:$C$21,0),MATCH(Table15[[#This Row],[YEAR]],TreeLookup!$C$1:$DE$1,0))</f>
        <v>solids2009</v>
      </c>
      <c r="P3560" s="13" t="s">
        <v>6842</v>
      </c>
      <c r="Q3560" s="11" t="s">
        <v>6706</v>
      </c>
      <c r="S3560" s="11">
        <v>2012</v>
      </c>
      <c r="W3560" s="15"/>
      <c r="AE3560" s="11" t="s">
        <v>11286</v>
      </c>
    </row>
    <row r="3561" spans="1:31" x14ac:dyDescent="0.25">
      <c r="A3561" s="11" t="s">
        <v>1958</v>
      </c>
      <c r="B3561" s="12" t="s">
        <v>7675</v>
      </c>
      <c r="C3561" s="11">
        <v>1800</v>
      </c>
      <c r="D3561" s="11">
        <v>4000</v>
      </c>
      <c r="E3561" s="12" t="s">
        <v>10423</v>
      </c>
      <c r="F3561" s="11" t="s">
        <v>1329</v>
      </c>
      <c r="G3561" s="11" t="s">
        <v>5246</v>
      </c>
      <c r="H3561" s="11" t="s">
        <v>1903</v>
      </c>
      <c r="I3561" s="11" t="s">
        <v>5091</v>
      </c>
      <c r="J3561" s="14">
        <f>VLOOKUP(Table15[[#This Row],[TechRequired]],OldTree!A:B,2,0)</f>
        <v>4</v>
      </c>
      <c r="K3561" s="23" t="s">
        <v>8953</v>
      </c>
      <c r="L3561" s="14"/>
      <c r="M3561" s="14">
        <v>10</v>
      </c>
      <c r="N3561" s="11" t="str">
        <f>INDEX(TreeLookup!$C$1:$DE$21,MATCH(Table15[[#This Row],[CATEGORY]],TreeLookup!$C$1:$C$21,0),MATCH(Table15[[#This Row],[YEAR]],TreeLookup!$C$1:$DE$1,0))</f>
        <v>solids2009</v>
      </c>
      <c r="P3561" s="13" t="s">
        <v>6842</v>
      </c>
      <c r="Q3561" s="11" t="s">
        <v>6706</v>
      </c>
      <c r="S3561" s="11">
        <v>2012</v>
      </c>
      <c r="W3561" s="15"/>
      <c r="AE3561" s="11" t="s">
        <v>11286</v>
      </c>
    </row>
    <row r="3562" spans="1:31" x14ac:dyDescent="0.25">
      <c r="A3562" s="11" t="s">
        <v>1960</v>
      </c>
      <c r="B3562" s="12" t="s">
        <v>7676</v>
      </c>
      <c r="C3562" s="11">
        <v>850</v>
      </c>
      <c r="D3562" s="11">
        <v>4000</v>
      </c>
      <c r="E3562" s="12" t="s">
        <v>10654</v>
      </c>
      <c r="F3562" s="11" t="s">
        <v>1329</v>
      </c>
      <c r="G3562" s="11" t="s">
        <v>5246</v>
      </c>
      <c r="H3562" s="11" t="s">
        <v>1903</v>
      </c>
      <c r="I3562" s="11" t="s">
        <v>5091</v>
      </c>
      <c r="J3562" s="14">
        <f>VLOOKUP(Table15[[#This Row],[TechRequired]],OldTree!A:B,2,0)</f>
        <v>4</v>
      </c>
      <c r="K3562" s="22" t="s">
        <v>8945</v>
      </c>
      <c r="L3562" s="14"/>
      <c r="M3562" s="14">
        <v>10</v>
      </c>
      <c r="N3562" s="11" t="str">
        <f>INDEX(TreeLookup!$C$1:$DE$21,MATCH(Table15[[#This Row],[CATEGORY]],TreeLookup!$C$1:$C$21,0),MATCH(Table15[[#This Row],[YEAR]],TreeLookup!$C$1:$DE$1,0))</f>
        <v>orbitalRocketry2009</v>
      </c>
      <c r="P3562" s="13" t="s">
        <v>6842</v>
      </c>
      <c r="Q3562" s="11" t="s">
        <v>6706</v>
      </c>
      <c r="S3562" s="11">
        <v>2012</v>
      </c>
      <c r="W3562" s="15"/>
    </row>
    <row r="3563" spans="1:31" x14ac:dyDescent="0.25">
      <c r="A3563" s="11" t="s">
        <v>2259</v>
      </c>
      <c r="B3563" s="12" t="s">
        <v>7220</v>
      </c>
      <c r="C3563" s="11">
        <v>300</v>
      </c>
      <c r="D3563" s="11">
        <v>500</v>
      </c>
      <c r="E3563" s="12" t="s">
        <v>10652</v>
      </c>
      <c r="F3563" s="11" t="s">
        <v>1324</v>
      </c>
      <c r="G3563" s="11" t="s">
        <v>1904</v>
      </c>
      <c r="H3563" s="11" t="s">
        <v>1903</v>
      </c>
      <c r="I3563" s="11" t="s">
        <v>5091</v>
      </c>
      <c r="J3563" s="14">
        <f>VLOOKUP(Table15[[#This Row],[TechRequired]],OldTree!A:B,2,0)</f>
        <v>2</v>
      </c>
      <c r="K3563" s="22" t="s">
        <v>8950</v>
      </c>
      <c r="L3563" s="14" t="s">
        <v>6819</v>
      </c>
      <c r="N3563" s="11" t="str">
        <f>INDEX(TreeLookup!$C$1:$DE$21,MATCH(Table15[[#This Row],[CATEGORY]],TreeLookup!$C$1:$C$21,0),MATCH(Table15[[#This Row],[YEAR]],TreeLookup!$C$1:$DE$1,0))</f>
        <v>modernPower</v>
      </c>
      <c r="P3563" s="13" t="s">
        <v>6842</v>
      </c>
      <c r="Q3563" s="11" t="s">
        <v>6590</v>
      </c>
      <c r="S3563" s="11">
        <v>2012</v>
      </c>
      <c r="W3563" s="15"/>
    </row>
    <row r="3564" spans="1:31" x14ac:dyDescent="0.25">
      <c r="A3564" s="11" t="s">
        <v>6479</v>
      </c>
      <c r="B3564" s="12" t="s">
        <v>6479</v>
      </c>
      <c r="G3564" s="11" t="s">
        <v>6059</v>
      </c>
      <c r="H3564" s="11" t="s">
        <v>1903</v>
      </c>
      <c r="J3564" s="16" t="e">
        <f>VLOOKUP(Table15[[#This Row],[TechRequired]],OldTree!A:B,2,0)</f>
        <v>#N/A</v>
      </c>
      <c r="K3564" s="22" t="s">
        <v>8953</v>
      </c>
      <c r="L3564" s="16"/>
      <c r="N3564" s="11" t="str">
        <f>INDEX(TreeLookup!$C$1:$DE$21,MATCH(Table15[[#This Row],[CATEGORY]],TreeLookup!$C$1:$C$21,0),MATCH(Table15[[#This Row],[YEAR]],TreeLookup!$C$1:$DE$1,0))</f>
        <v>solids1981</v>
      </c>
      <c r="Q3564" s="11" t="s">
        <v>6478</v>
      </c>
      <c r="R3564" s="11" t="s">
        <v>6477</v>
      </c>
      <c r="S3564" s="11">
        <v>1985</v>
      </c>
    </row>
    <row r="3565" spans="1:31" x14ac:dyDescent="0.25">
      <c r="A3565" s="11" t="s">
        <v>6417</v>
      </c>
      <c r="B3565" s="12" t="s">
        <v>6417</v>
      </c>
      <c r="G3565" s="11" t="s">
        <v>6059</v>
      </c>
      <c r="H3565" s="11" t="s">
        <v>1903</v>
      </c>
      <c r="J3565" s="16" t="e">
        <f>VLOOKUP(Table15[[#This Row],[TechRequired]],OldTree!A:B,2,0)</f>
        <v>#N/A</v>
      </c>
      <c r="K3565" s="23" t="s">
        <v>8953</v>
      </c>
      <c r="L3565" s="16"/>
      <c r="N3565" s="11" t="str">
        <f>INDEX(TreeLookup!$C$1:$DE$21,MATCH(Table15[[#This Row],[CATEGORY]],TreeLookup!$C$1:$C$21,0),MATCH(Table15[[#This Row],[YEAR]],TreeLookup!$C$1:$DE$1,0))</f>
        <v>solids1981</v>
      </c>
      <c r="Q3565" s="11" t="s">
        <v>6420</v>
      </c>
      <c r="R3565" s="11" t="s">
        <v>6417</v>
      </c>
      <c r="S3565" s="11">
        <v>1985</v>
      </c>
    </row>
    <row r="3566" spans="1:31" x14ac:dyDescent="0.25">
      <c r="A3566" s="11" t="s">
        <v>152</v>
      </c>
      <c r="B3566" s="12" t="s">
        <v>3022</v>
      </c>
      <c r="C3566" s="11">
        <v>500</v>
      </c>
      <c r="D3566" s="11">
        <v>8000</v>
      </c>
      <c r="E3566" s="12" t="s">
        <v>3023</v>
      </c>
      <c r="F3566" s="11" t="s">
        <v>1287</v>
      </c>
      <c r="G3566" s="11" t="s">
        <v>1913</v>
      </c>
      <c r="H3566" s="11" t="s">
        <v>1903</v>
      </c>
      <c r="I3566" s="11" t="s">
        <v>1903</v>
      </c>
      <c r="J3566" s="14">
        <f>VLOOKUP(Table15[[#This Row],[TechRequired]],OldTree!A:B,2,0)</f>
        <v>3</v>
      </c>
      <c r="K3566" s="22" t="s">
        <v>8945</v>
      </c>
      <c r="L3566" s="14"/>
      <c r="N3566" s="11" t="str">
        <f>INDEX(TreeLookup!$C$1:$DE$21,MATCH(Table15[[#This Row],[CATEGORY]],TreeLookup!$C$1:$C$21,0),MATCH(Table15[[#This Row],[YEAR]],TreeLookup!$C$1:$DE$1,0))</f>
        <v>orbitalRocketry1992</v>
      </c>
      <c r="P3566" s="13" t="s">
        <v>6843</v>
      </c>
      <c r="Q3566" s="11" t="s">
        <v>6759</v>
      </c>
      <c r="R3566" s="21" t="s">
        <v>6466</v>
      </c>
      <c r="S3566" s="11">
        <v>1993</v>
      </c>
      <c r="W3566" s="15"/>
      <c r="AD3566" s="11" t="s">
        <v>11286</v>
      </c>
    </row>
    <row r="3567" spans="1:31" x14ac:dyDescent="0.25">
      <c r="A3567" s="11" t="s">
        <v>6432</v>
      </c>
      <c r="B3567" s="12" t="s">
        <v>6432</v>
      </c>
      <c r="G3567" s="11" t="s">
        <v>6059</v>
      </c>
      <c r="H3567" s="11" t="s">
        <v>1903</v>
      </c>
      <c r="J3567" s="16" t="e">
        <f>VLOOKUP(Table15[[#This Row],[TechRequired]],OldTree!A:B,2,0)</f>
        <v>#N/A</v>
      </c>
      <c r="K3567" s="23" t="s">
        <v>8953</v>
      </c>
      <c r="L3567" s="16"/>
      <c r="N3567" s="11" t="str">
        <f>INDEX(TreeLookup!$C$1:$DE$21,MATCH(Table15[[#This Row],[CATEGORY]],TreeLookup!$C$1:$C$21,0),MATCH(Table15[[#This Row],[YEAR]],TreeLookup!$C$1:$DE$1,0))</f>
        <v>solids1992</v>
      </c>
      <c r="Q3567" s="11" t="s">
        <v>6433</v>
      </c>
      <c r="R3567" s="11" t="s">
        <v>6432</v>
      </c>
      <c r="S3567" s="11">
        <v>1993</v>
      </c>
    </row>
    <row r="3568" spans="1:31" x14ac:dyDescent="0.25">
      <c r="A3568" s="11" t="s">
        <v>3857</v>
      </c>
      <c r="B3568" s="12" t="s">
        <v>3857</v>
      </c>
      <c r="G3568" s="11" t="s">
        <v>6059</v>
      </c>
      <c r="H3568" s="11" t="s">
        <v>1903</v>
      </c>
      <c r="J3568" s="16" t="e">
        <f>VLOOKUP(Table15[[#This Row],[TechRequired]],OldTree!A:B,2,0)</f>
        <v>#N/A</v>
      </c>
      <c r="K3568" s="23" t="s">
        <v>6812</v>
      </c>
      <c r="L3568" s="16"/>
      <c r="N3568" s="11" t="str">
        <f>INDEX(TreeLookup!$C$1:$DE$21,MATCH(Table15[[#This Row],[CATEGORY]],TreeLookup!$C$1:$C$21,0),MATCH(Table15[[#This Row],[YEAR]],TreeLookup!$C$1:$DE$1,0))</f>
        <v>gridFins</v>
      </c>
      <c r="Q3568" s="11" t="s">
        <v>6487</v>
      </c>
      <c r="R3568" s="11" t="s">
        <v>3857</v>
      </c>
      <c r="S3568" s="11">
        <v>2018</v>
      </c>
    </row>
    <row r="3569" spans="1:39" x14ac:dyDescent="0.25">
      <c r="A3569" s="11" t="s">
        <v>2746</v>
      </c>
      <c r="B3569" s="12" t="s">
        <v>2746</v>
      </c>
      <c r="G3569" s="11" t="s">
        <v>6059</v>
      </c>
      <c r="H3569" s="11" t="s">
        <v>1903</v>
      </c>
      <c r="J3569" s="16" t="e">
        <f>VLOOKUP(Table15[[#This Row],[TechRequired]],OldTree!A:B,2,0)</f>
        <v>#N/A</v>
      </c>
      <c r="K3569" s="22" t="s">
        <v>6812</v>
      </c>
      <c r="L3569" s="16"/>
      <c r="M3569" s="14">
        <v>5</v>
      </c>
      <c r="N3569" s="11" t="str">
        <f>INDEX(TreeLookup!$C$1:$DE$21,MATCH(Table15[[#This Row],[CATEGORY]],TreeLookup!$C$1:$C$21,0),MATCH(Table15[[#This Row],[YEAR]],TreeLookup!$C$1:$DE$1,0))</f>
        <v>earlyDocking</v>
      </c>
      <c r="Q3569" s="11" t="s">
        <v>6481</v>
      </c>
      <c r="R3569" s="21" t="s">
        <v>8757</v>
      </c>
      <c r="S3569" s="11">
        <v>1966</v>
      </c>
    </row>
    <row r="3570" spans="1:39" x14ac:dyDescent="0.25">
      <c r="A3570" s="11" t="s">
        <v>4452</v>
      </c>
      <c r="B3570" s="12" t="s">
        <v>4452</v>
      </c>
      <c r="G3570" s="11" t="s">
        <v>6059</v>
      </c>
      <c r="H3570" s="11" t="s">
        <v>1903</v>
      </c>
      <c r="J3570" s="16" t="e">
        <f>VLOOKUP(Table15[[#This Row],[TechRequired]],OldTree!A:B,2,0)</f>
        <v>#N/A</v>
      </c>
      <c r="K3570" s="22" t="s">
        <v>8953</v>
      </c>
      <c r="L3570" s="16"/>
      <c r="N3570" s="11" t="str">
        <f>INDEX(TreeLookup!$C$1:$DE$21,MATCH(Table15[[#This Row],[CATEGORY]],TreeLookup!$C$1:$C$21,0),MATCH(Table15[[#This Row],[YEAR]],TreeLookup!$C$1:$DE$1,0))</f>
        <v>solids1964</v>
      </c>
      <c r="Q3570" s="11" t="s">
        <v>6476</v>
      </c>
      <c r="R3570" s="11" t="s">
        <v>4452</v>
      </c>
      <c r="S3570" s="11">
        <v>1965</v>
      </c>
    </row>
    <row r="3571" spans="1:39" x14ac:dyDescent="0.25">
      <c r="A3571" s="11" t="s">
        <v>8731</v>
      </c>
      <c r="B3571" s="12" t="s">
        <v>8732</v>
      </c>
      <c r="C3571" s="11">
        <v>550</v>
      </c>
      <c r="D3571" s="11">
        <v>3750</v>
      </c>
      <c r="E3571" s="12" t="s">
        <v>8733</v>
      </c>
      <c r="F3571" s="11" t="s">
        <v>1287</v>
      </c>
      <c r="G3571" s="11" t="s">
        <v>8770</v>
      </c>
      <c r="H3571" s="11" t="s">
        <v>1903</v>
      </c>
      <c r="I3571" s="11" t="s">
        <v>1903</v>
      </c>
      <c r="J3571" s="16">
        <f>VLOOKUP(Table15[[#This Row],[TechRequired]],OldTree!A:B,2,0)</f>
        <v>3</v>
      </c>
      <c r="K3571" s="23" t="s">
        <v>8945</v>
      </c>
      <c r="L3571" s="16" t="s">
        <v>8672</v>
      </c>
      <c r="N3571" s="17" t="str">
        <f>INDEX(TreeLookup!$C$1:$DE$21,MATCH(Table15[[#This Row],[CATEGORY]],TreeLookup!$C$1:$C$21,0),MATCH(Table15[[#This Row],[YEAR]],TreeLookup!$C$1:$DE$1,0))</f>
        <v>orbitalRocketry1976</v>
      </c>
      <c r="P3571" s="13" t="s">
        <v>6843</v>
      </c>
      <c r="Q3571" s="12" t="s">
        <v>8774</v>
      </c>
      <c r="S3571" s="11">
        <v>1979</v>
      </c>
      <c r="W3571" s="15"/>
      <c r="AD3571" s="11" t="s">
        <v>11286</v>
      </c>
    </row>
    <row r="3572" spans="1:39" x14ac:dyDescent="0.25">
      <c r="A3572" s="11" t="s">
        <v>8737</v>
      </c>
      <c r="B3572" s="12" t="s">
        <v>8738</v>
      </c>
      <c r="C3572" s="11">
        <v>1000</v>
      </c>
      <c r="D3572" s="11">
        <v>5000</v>
      </c>
      <c r="E3572" s="12" t="s">
        <v>8739</v>
      </c>
      <c r="F3572" s="11" t="s">
        <v>1287</v>
      </c>
      <c r="G3572" s="11" t="s">
        <v>8770</v>
      </c>
      <c r="H3572" s="11" t="s">
        <v>1903</v>
      </c>
      <c r="I3572" s="11" t="s">
        <v>1903</v>
      </c>
      <c r="J3572" s="16">
        <f>VLOOKUP(Table15[[#This Row],[TechRequired]],OldTree!A:B,2,0)</f>
        <v>3</v>
      </c>
      <c r="K3572" s="23" t="s">
        <v>8945</v>
      </c>
      <c r="L3572" s="16" t="s">
        <v>8672</v>
      </c>
      <c r="N3572" s="17" t="str">
        <f>INDEX(TreeLookup!$C$1:$DE$21,MATCH(Table15[[#This Row],[CATEGORY]],TreeLookup!$C$1:$C$21,0),MATCH(Table15[[#This Row],[YEAR]],TreeLookup!$C$1:$DE$1,0))</f>
        <v>orbitalRocketry1976</v>
      </c>
      <c r="P3572" s="13" t="s">
        <v>6843</v>
      </c>
      <c r="Q3572" s="12" t="s">
        <v>8775</v>
      </c>
      <c r="S3572" s="11">
        <v>1979</v>
      </c>
      <c r="W3572" s="15"/>
      <c r="AD3572" s="11" t="s">
        <v>11286</v>
      </c>
    </row>
    <row r="3573" spans="1:39" x14ac:dyDescent="0.25">
      <c r="A3573" s="11" t="s">
        <v>8734</v>
      </c>
      <c r="B3573" s="12" t="s">
        <v>8735</v>
      </c>
      <c r="C3573" s="11">
        <v>380</v>
      </c>
      <c r="D3573" s="11">
        <v>2187</v>
      </c>
      <c r="E3573" s="12" t="s">
        <v>8736</v>
      </c>
      <c r="F3573" s="11" t="s">
        <v>1329</v>
      </c>
      <c r="G3573" s="11" t="s">
        <v>8770</v>
      </c>
      <c r="H3573" s="11" t="s">
        <v>1903</v>
      </c>
      <c r="I3573" s="11" t="s">
        <v>1903</v>
      </c>
      <c r="J3573" s="16">
        <f>VLOOKUP(Table15[[#This Row],[TechRequired]],OldTree!A:B,2,0)</f>
        <v>4</v>
      </c>
      <c r="K3573" s="23" t="s">
        <v>8945</v>
      </c>
      <c r="L3573" s="16" t="s">
        <v>8672</v>
      </c>
      <c r="N3573" s="17" t="str">
        <f>INDEX(TreeLookup!$C$1:$DE$21,MATCH(Table15[[#This Row],[CATEGORY]],TreeLookup!$C$1:$C$21,0),MATCH(Table15[[#This Row],[YEAR]],TreeLookup!$C$1:$DE$1,0))</f>
        <v>orbitalRocketry1986</v>
      </c>
      <c r="P3573" s="13" t="s">
        <v>6843</v>
      </c>
      <c r="Q3573" s="12" t="s">
        <v>6568</v>
      </c>
      <c r="S3573" s="11">
        <v>1988</v>
      </c>
      <c r="W3573" s="15"/>
      <c r="AD3573" s="11" t="s">
        <v>11286</v>
      </c>
    </row>
    <row r="3574" spans="1:39" x14ac:dyDescent="0.25">
      <c r="A3574" s="11" t="s">
        <v>777</v>
      </c>
      <c r="B3574" s="12" t="s">
        <v>5622</v>
      </c>
      <c r="C3574" s="17">
        <v>2000</v>
      </c>
      <c r="D3574" s="17">
        <v>40000</v>
      </c>
      <c r="E3574" s="12" t="s">
        <v>5623</v>
      </c>
      <c r="F3574" s="11" t="s">
        <v>1338</v>
      </c>
      <c r="G3574" s="11" t="s">
        <v>1418</v>
      </c>
      <c r="H3574" s="11" t="s">
        <v>1903</v>
      </c>
      <c r="I3574" s="11" t="s">
        <v>1903</v>
      </c>
      <c r="J3574" s="14">
        <f>VLOOKUP(Table15[[#This Row],[TechRequired]],OldTree!A:B,2,0)</f>
        <v>8</v>
      </c>
      <c r="K3574" s="23" t="s">
        <v>8955</v>
      </c>
      <c r="L3574" s="14"/>
      <c r="M3574" s="14">
        <v>10</v>
      </c>
      <c r="N3574" s="11" t="str">
        <f>INDEX(TreeLookup!$C$1:$DE$21,MATCH(Table15[[#This Row],[CATEGORY]],TreeLookup!$C$1:$C$21,0),MATCH(Table15[[#This Row],[YEAR]],TreeLookup!$C$1:$DE$1,0))</f>
        <v>hydroloxNF</v>
      </c>
      <c r="P3574" s="13" t="s">
        <v>6843</v>
      </c>
      <c r="Q3574" s="11"/>
      <c r="R3574" s="21" t="s">
        <v>6360</v>
      </c>
      <c r="S3574" s="11">
        <v>2020</v>
      </c>
      <c r="W3574" s="15"/>
      <c r="Y3574" s="11" t="s">
        <v>11000</v>
      </c>
      <c r="AD3574" s="11" t="s">
        <v>11286</v>
      </c>
      <c r="AM3574" s="11" t="s">
        <v>11286</v>
      </c>
    </row>
    <row r="3575" spans="1:39" x14ac:dyDescent="0.25">
      <c r="A3575" s="11" t="s">
        <v>776</v>
      </c>
      <c r="B3575" s="12" t="s">
        <v>5622</v>
      </c>
      <c r="C3575" s="17">
        <v>2000</v>
      </c>
      <c r="D3575" s="17">
        <v>40000</v>
      </c>
      <c r="E3575" s="12" t="s">
        <v>5623</v>
      </c>
      <c r="F3575" s="11" t="s">
        <v>1338</v>
      </c>
      <c r="G3575" s="11" t="s">
        <v>5727</v>
      </c>
      <c r="H3575" s="11" t="s">
        <v>1903</v>
      </c>
      <c r="I3575" s="11" t="s">
        <v>1903</v>
      </c>
      <c r="J3575" s="14">
        <f>VLOOKUP(Table15[[#This Row],[TechRequired]],OldTree!A:B,2,0)</f>
        <v>8</v>
      </c>
      <c r="K3575" s="23" t="s">
        <v>8955</v>
      </c>
      <c r="L3575" s="14"/>
      <c r="M3575" s="14">
        <v>10</v>
      </c>
      <c r="N3575" s="11" t="str">
        <f>INDEX(TreeLookup!$C$1:$DE$21,MATCH(Table15[[#This Row],[CATEGORY]],TreeLookup!$C$1:$C$21,0),MATCH(Table15[[#This Row],[YEAR]],TreeLookup!$C$1:$DE$1,0))</f>
        <v>hydroloxNF</v>
      </c>
      <c r="P3575" s="13" t="s">
        <v>6843</v>
      </c>
      <c r="Q3575" s="11"/>
      <c r="R3575" s="21" t="s">
        <v>6360</v>
      </c>
      <c r="S3575" s="11">
        <v>2020</v>
      </c>
      <c r="W3575" s="15"/>
      <c r="Y3575" s="11" t="s">
        <v>11000</v>
      </c>
      <c r="AD3575" s="11" t="s">
        <v>11286</v>
      </c>
      <c r="AM3575" s="11" t="s">
        <v>11286</v>
      </c>
    </row>
    <row r="3576" spans="1:39" x14ac:dyDescent="0.25">
      <c r="A3576" s="21" t="s">
        <v>11118</v>
      </c>
      <c r="B3576" s="24" t="s">
        <v>11122</v>
      </c>
      <c r="C3576" s="11">
        <v>2000</v>
      </c>
      <c r="D3576" s="11">
        <v>71000</v>
      </c>
      <c r="G3576" s="21" t="s">
        <v>11117</v>
      </c>
      <c r="H3576" s="21" t="s">
        <v>1903</v>
      </c>
      <c r="I3576" s="21" t="s">
        <v>1903</v>
      </c>
      <c r="J3576" s="16" t="e">
        <f>VLOOKUP(Table15[[#This Row],[TechRequired]],OldTree!A:B,2,0)</f>
        <v>#N/A</v>
      </c>
      <c r="K3576" s="22" t="s">
        <v>8946</v>
      </c>
      <c r="L3576" s="16"/>
      <c r="N3576" s="17" t="str">
        <f>INDEX(TreeLookup!$C$1:$DE$21,MATCH(Table15[[#This Row],[CATEGORY]],TreeLookup!$C$1:$C$21,0),MATCH(Table15[[#This Row],[YEAR]],TreeLookup!$C$1:$DE$1,0))</f>
        <v>secondGenCapsules</v>
      </c>
      <c r="P3576" s="25" t="s">
        <v>6843</v>
      </c>
      <c r="Q3576" s="24" t="s">
        <v>6717</v>
      </c>
      <c r="S3576" s="11">
        <v>1964</v>
      </c>
      <c r="Y3576" s="42"/>
      <c r="Z3576" s="11" t="s">
        <v>11286</v>
      </c>
      <c r="AF3576" s="11" t="s">
        <v>11286</v>
      </c>
      <c r="AG3576" s="11" t="s">
        <v>11286</v>
      </c>
    </row>
    <row r="3577" spans="1:39" x14ac:dyDescent="0.25">
      <c r="A3577" s="11" t="s">
        <v>915</v>
      </c>
      <c r="B3577" s="12" t="s">
        <v>2616</v>
      </c>
      <c r="C3577" s="11">
        <v>2000</v>
      </c>
      <c r="D3577" s="11">
        <v>71000</v>
      </c>
      <c r="E3577" s="12" t="s">
        <v>2617</v>
      </c>
      <c r="F3577" s="11" t="s">
        <v>1361</v>
      </c>
      <c r="G3577" s="11" t="s">
        <v>1910</v>
      </c>
      <c r="H3577" s="11" t="s">
        <v>1903</v>
      </c>
      <c r="I3577" s="11" t="s">
        <v>1903</v>
      </c>
      <c r="J3577" s="14">
        <f>VLOOKUP(Table15[[#This Row],[TechRequired]],OldTree!A:B,2,0)</f>
        <v>3</v>
      </c>
      <c r="K3577" s="22" t="s">
        <v>8946</v>
      </c>
      <c r="L3577" s="14" t="s">
        <v>8651</v>
      </c>
      <c r="N3577" s="11" t="str">
        <f>INDEX(TreeLookup!$C$1:$DE$21,MATCH(Table15[[#This Row],[CATEGORY]],TreeLookup!$C$1:$C$21,0),MATCH(Table15[[#This Row],[YEAR]],TreeLookup!$C$1:$DE$1,0))</f>
        <v>secondGenCapsules</v>
      </c>
      <c r="P3577" s="13" t="s">
        <v>6843</v>
      </c>
      <c r="Q3577" s="11" t="s">
        <v>6717</v>
      </c>
      <c r="S3577" s="11">
        <v>1964</v>
      </c>
      <c r="W3577" s="15"/>
      <c r="Z3577" s="11" t="s">
        <v>11286</v>
      </c>
      <c r="AF3577" s="11" t="s">
        <v>11286</v>
      </c>
      <c r="AG3577" s="11" t="s">
        <v>11286</v>
      </c>
      <c r="AJ3577" s="11" t="s">
        <v>11286</v>
      </c>
    </row>
    <row r="3578" spans="1:39" x14ac:dyDescent="0.25">
      <c r="A3578" s="11" t="s">
        <v>914</v>
      </c>
      <c r="B3578" s="12" t="s">
        <v>8569</v>
      </c>
      <c r="C3578" s="11">
        <v>850</v>
      </c>
      <c r="D3578" s="11">
        <v>500</v>
      </c>
      <c r="E3578" s="12" t="s">
        <v>2622</v>
      </c>
      <c r="F3578" s="11" t="s">
        <v>1361</v>
      </c>
      <c r="G3578" s="11" t="s">
        <v>1910</v>
      </c>
      <c r="H3578" s="11" t="s">
        <v>1903</v>
      </c>
      <c r="I3578" s="11" t="s">
        <v>5143</v>
      </c>
      <c r="J3578" s="14">
        <f>VLOOKUP(Table15[[#This Row],[TechRequired]],OldTree!A:B,2,0)</f>
        <v>3</v>
      </c>
      <c r="K3578" s="22" t="s">
        <v>8941</v>
      </c>
      <c r="L3578" s="14" t="s">
        <v>6818</v>
      </c>
      <c r="N3578" s="11" t="str">
        <f>INDEX(TreeLookup!$C$1:$DE$21,MATCH(Table15[[#This Row],[CATEGORY]],TreeLookup!$C$1:$C$21,0),MATCH(Table15[[#This Row],[YEAR]],TreeLookup!$C$1:$DE$1,0))</f>
        <v>earlyLanding</v>
      </c>
      <c r="P3578" s="13" t="s">
        <v>6842</v>
      </c>
      <c r="Q3578" s="11" t="s">
        <v>6717</v>
      </c>
      <c r="S3578" s="11">
        <v>1964</v>
      </c>
      <c r="W3578" s="15"/>
    </row>
    <row r="3579" spans="1:39" x14ac:dyDescent="0.25">
      <c r="A3579" s="21" t="s">
        <v>11119</v>
      </c>
      <c r="B3579" s="24" t="s">
        <v>11126</v>
      </c>
      <c r="C3579" s="11">
        <v>500</v>
      </c>
      <c r="D3579" s="11">
        <v>1000</v>
      </c>
      <c r="G3579" s="21" t="s">
        <v>11117</v>
      </c>
      <c r="H3579" s="21" t="s">
        <v>1903</v>
      </c>
      <c r="I3579" s="21" t="s">
        <v>1903</v>
      </c>
      <c r="J3579" s="16" t="e">
        <f>VLOOKUP(Table15[[#This Row],[TechRequired]],OldTree!A:B,2,0)</f>
        <v>#N/A</v>
      </c>
      <c r="K3579" s="22" t="s">
        <v>8946</v>
      </c>
      <c r="L3579" s="16"/>
      <c r="N3579" s="17" t="str">
        <f>INDEX(TreeLookup!$C$1:$DE$21,MATCH(Table15[[#This Row],[CATEGORY]],TreeLookup!$C$1:$C$21,0),MATCH(Table15[[#This Row],[YEAR]],TreeLookup!$C$1:$DE$1,0))</f>
        <v>secondGenCapsules</v>
      </c>
      <c r="P3579" s="25" t="s">
        <v>6843</v>
      </c>
      <c r="Q3579" s="24" t="s">
        <v>6717</v>
      </c>
      <c r="S3579" s="11">
        <v>1964</v>
      </c>
      <c r="Y3579" s="42"/>
      <c r="AG3579" s="11" t="s">
        <v>11286</v>
      </c>
      <c r="AJ3579" s="11" t="s">
        <v>11286</v>
      </c>
    </row>
    <row r="3580" spans="1:39" x14ac:dyDescent="0.25">
      <c r="A3580" s="11" t="s">
        <v>566</v>
      </c>
      <c r="B3580" s="12" t="s">
        <v>2614</v>
      </c>
      <c r="C3580" s="11">
        <v>200</v>
      </c>
      <c r="D3580" s="11">
        <v>7000</v>
      </c>
      <c r="E3580" s="12" t="s">
        <v>2615</v>
      </c>
      <c r="F3580" s="11" t="s">
        <v>1321</v>
      </c>
      <c r="G3580" s="11" t="s">
        <v>1910</v>
      </c>
      <c r="H3580" s="11" t="s">
        <v>1903</v>
      </c>
      <c r="I3580" s="11" t="s">
        <v>1903</v>
      </c>
      <c r="J3580" s="14">
        <f>VLOOKUP(Table15[[#This Row],[TechRequired]],OldTree!A:B,2,0)</f>
        <v>3</v>
      </c>
      <c r="K3580" s="22" t="s">
        <v>6012</v>
      </c>
      <c r="L3580" s="14" t="s">
        <v>8649</v>
      </c>
      <c r="N3580" s="11" t="str">
        <f>INDEX(TreeLookup!$C$1:$DE$21,MATCH(Table15[[#This Row],[CATEGORY]],TreeLookup!$C$1:$C$21,0),MATCH(Table15[[#This Row],[YEAR]],TreeLookup!$C$1:$DE$1,0))</f>
        <v>materialsScienceAdvCapsules</v>
      </c>
      <c r="P3580" s="13" t="s">
        <v>6843</v>
      </c>
      <c r="Q3580" s="11" t="s">
        <v>6717</v>
      </c>
      <c r="S3580" s="11">
        <v>1964</v>
      </c>
      <c r="W3580" s="15"/>
      <c r="AL3580" s="11" t="s">
        <v>11286</v>
      </c>
    </row>
    <row r="3581" spans="1:39" x14ac:dyDescent="0.25">
      <c r="A3581" s="11" t="s">
        <v>565</v>
      </c>
      <c r="B3581" s="12" t="s">
        <v>2612</v>
      </c>
      <c r="C3581" s="11">
        <v>800</v>
      </c>
      <c r="D3581" s="11">
        <v>25000</v>
      </c>
      <c r="E3581" s="12" t="s">
        <v>2613</v>
      </c>
      <c r="F3581" s="11" t="s">
        <v>1321</v>
      </c>
      <c r="G3581" s="11" t="s">
        <v>1910</v>
      </c>
      <c r="H3581" s="11" t="s">
        <v>1903</v>
      </c>
      <c r="I3581" s="11" t="s">
        <v>1903</v>
      </c>
      <c r="J3581" s="14">
        <f>VLOOKUP(Table15[[#This Row],[TechRequired]],OldTree!A:B,2,0)</f>
        <v>3</v>
      </c>
      <c r="K3581" s="22" t="s">
        <v>8953</v>
      </c>
      <c r="L3581" s="14"/>
      <c r="M3581" s="14">
        <v>4</v>
      </c>
      <c r="N3581" s="11" t="str">
        <f>INDEX(TreeLookup!$C$1:$DE$21,MATCH(Table15[[#This Row],[CATEGORY]],TreeLookup!$C$1:$C$21,0),MATCH(Table15[[#This Row],[YEAR]],TreeLookup!$C$1:$DE$1,0))</f>
        <v>solids1964</v>
      </c>
      <c r="P3581" s="13" t="s">
        <v>6843</v>
      </c>
      <c r="Q3581" s="11" t="s">
        <v>6717</v>
      </c>
      <c r="S3581" s="11">
        <v>1964</v>
      </c>
      <c r="W3581" s="15"/>
      <c r="AE3581" s="11" t="s">
        <v>11286</v>
      </c>
    </row>
    <row r="3582" spans="1:39" x14ac:dyDescent="0.25">
      <c r="A3582" s="11" t="s">
        <v>564</v>
      </c>
      <c r="B3582" s="12" t="s">
        <v>2610</v>
      </c>
      <c r="C3582" s="11">
        <v>1000</v>
      </c>
      <c r="D3582" s="11">
        <v>50000</v>
      </c>
      <c r="E3582" s="12" t="s">
        <v>2611</v>
      </c>
      <c r="F3582" s="11" t="s">
        <v>1321</v>
      </c>
      <c r="G3582" s="11" t="s">
        <v>1910</v>
      </c>
      <c r="H3582" s="11" t="s">
        <v>1903</v>
      </c>
      <c r="I3582" s="11" t="s">
        <v>1903</v>
      </c>
      <c r="J3582" s="14">
        <f>VLOOKUP(Table15[[#This Row],[TechRequired]],OldTree!A:B,2,0)</f>
        <v>3</v>
      </c>
      <c r="K3582" s="22" t="s">
        <v>8946</v>
      </c>
      <c r="L3582" s="14" t="s">
        <v>8651</v>
      </c>
      <c r="N3582" s="11" t="str">
        <f>INDEX(TreeLookup!$C$1:$DE$21,MATCH(Table15[[#This Row],[CATEGORY]],TreeLookup!$C$1:$C$21,0),MATCH(Table15[[#This Row],[YEAR]],TreeLookup!$C$1:$DE$1,0))</f>
        <v>secondGenCapsules</v>
      </c>
      <c r="P3582" s="13" t="s">
        <v>6843</v>
      </c>
      <c r="Q3582" s="11" t="s">
        <v>6752</v>
      </c>
      <c r="S3582" s="11">
        <v>1965</v>
      </c>
      <c r="W3582" s="15"/>
      <c r="AG3582" s="11" t="s">
        <v>11286</v>
      </c>
    </row>
    <row r="3583" spans="1:39" x14ac:dyDescent="0.25">
      <c r="A3583" s="21" t="s">
        <v>11112</v>
      </c>
      <c r="B3583" s="24" t="s">
        <v>11121</v>
      </c>
      <c r="C3583" s="11">
        <v>1800</v>
      </c>
      <c r="D3583" s="11">
        <v>66000</v>
      </c>
      <c r="G3583" s="21" t="s">
        <v>11117</v>
      </c>
      <c r="H3583" s="21" t="s">
        <v>1903</v>
      </c>
      <c r="I3583" s="21" t="s">
        <v>1903</v>
      </c>
      <c r="J3583" s="16" t="e">
        <f>VLOOKUP(Table15[[#This Row],[TechRequired]],OldTree!A:B,2,0)</f>
        <v>#N/A</v>
      </c>
      <c r="K3583" s="22" t="s">
        <v>8946</v>
      </c>
      <c r="L3583" s="16"/>
      <c r="N3583" s="17" t="str">
        <f>INDEX(TreeLookup!$C$1:$DE$21,MATCH(Table15[[#This Row],[CATEGORY]],TreeLookup!$C$1:$C$21,0),MATCH(Table15[[#This Row],[YEAR]],TreeLookup!$C$1:$DE$1,0))</f>
        <v>basicCapsules</v>
      </c>
      <c r="P3583" s="25" t="s">
        <v>6843</v>
      </c>
      <c r="Q3583" s="11" t="s">
        <v>6294</v>
      </c>
      <c r="S3583" s="11">
        <v>1961</v>
      </c>
      <c r="Y3583" s="42"/>
      <c r="Z3583" s="11" t="s">
        <v>11286</v>
      </c>
      <c r="AF3583" s="11" t="s">
        <v>11286</v>
      </c>
      <c r="AG3583" s="11" t="s">
        <v>11286</v>
      </c>
    </row>
    <row r="3584" spans="1:39" x14ac:dyDescent="0.25">
      <c r="A3584" s="21" t="s">
        <v>11113</v>
      </c>
      <c r="B3584" s="24" t="s">
        <v>11123</v>
      </c>
      <c r="C3584" s="11">
        <v>200</v>
      </c>
      <c r="D3584" s="11">
        <v>3000</v>
      </c>
      <c r="G3584" s="21" t="s">
        <v>11117</v>
      </c>
      <c r="H3584" s="21" t="s">
        <v>1903</v>
      </c>
      <c r="I3584" s="21" t="s">
        <v>1903</v>
      </c>
      <c r="J3584" s="16" t="e">
        <f>VLOOKUP(Table15[[#This Row],[TechRequired]],OldTree!A:B,2,0)</f>
        <v>#N/A</v>
      </c>
      <c r="K3584" s="22" t="s">
        <v>8946</v>
      </c>
      <c r="L3584" s="16"/>
      <c r="N3584" s="17" t="str">
        <f>INDEX(TreeLookup!$C$1:$DE$21,MATCH(Table15[[#This Row],[CATEGORY]],TreeLookup!$C$1:$C$21,0),MATCH(Table15[[#This Row],[YEAR]],TreeLookup!$C$1:$DE$1,0))</f>
        <v>basicCapsules</v>
      </c>
      <c r="P3584" s="25" t="s">
        <v>6843</v>
      </c>
      <c r="Q3584" s="11" t="s">
        <v>6294</v>
      </c>
      <c r="S3584" s="11">
        <v>1961</v>
      </c>
      <c r="Y3584" s="42"/>
      <c r="AG3584" s="11" t="s">
        <v>11286</v>
      </c>
      <c r="AL3584" s="11" t="s">
        <v>11286</v>
      </c>
    </row>
    <row r="3585" spans="1:38" x14ac:dyDescent="0.25">
      <c r="A3585" s="11" t="s">
        <v>492</v>
      </c>
      <c r="B3585" s="12" t="s">
        <v>2618</v>
      </c>
      <c r="C3585" s="11">
        <v>200</v>
      </c>
      <c r="D3585" s="11">
        <v>7000</v>
      </c>
      <c r="E3585" s="12" t="s">
        <v>2619</v>
      </c>
      <c r="F3585" s="11" t="s">
        <v>1312</v>
      </c>
      <c r="G3585" s="11" t="s">
        <v>1910</v>
      </c>
      <c r="H3585" s="11" t="s">
        <v>1903</v>
      </c>
      <c r="I3585" s="11" t="s">
        <v>1903</v>
      </c>
      <c r="J3585" s="14">
        <f>VLOOKUP(Table15[[#This Row],[TechRequired]],OldTree!A:B,2,0)</f>
        <v>2.5</v>
      </c>
      <c r="K3585" s="22" t="s">
        <v>6012</v>
      </c>
      <c r="L3585" s="14" t="s">
        <v>8649</v>
      </c>
      <c r="N3585" s="11" t="str">
        <f>INDEX(TreeLookup!$C$1:$DE$21,MATCH(Table15[[#This Row],[CATEGORY]],TreeLookup!$C$1:$C$21,0),MATCH(Table15[[#This Row],[YEAR]],TreeLookup!$C$1:$DE$1,0))</f>
        <v>materialsScienceSatellite</v>
      </c>
      <c r="P3585" s="13" t="s">
        <v>6843</v>
      </c>
      <c r="Q3585" s="11" t="s">
        <v>6294</v>
      </c>
      <c r="S3585" s="11">
        <v>1960</v>
      </c>
      <c r="W3585" s="15"/>
      <c r="AL3585" s="11" t="s">
        <v>11286</v>
      </c>
    </row>
    <row r="3586" spans="1:38" x14ac:dyDescent="0.25">
      <c r="A3586" s="11" t="s">
        <v>494</v>
      </c>
      <c r="B3586" s="12" t="s">
        <v>2623</v>
      </c>
      <c r="C3586" s="11">
        <v>1800</v>
      </c>
      <c r="D3586" s="11">
        <v>66000</v>
      </c>
      <c r="E3586" s="12" t="s">
        <v>2624</v>
      </c>
      <c r="F3586" s="11" t="s">
        <v>1312</v>
      </c>
      <c r="G3586" s="11" t="s">
        <v>1910</v>
      </c>
      <c r="H3586" s="11" t="s">
        <v>1903</v>
      </c>
      <c r="I3586" s="11" t="s">
        <v>1903</v>
      </c>
      <c r="J3586" s="14">
        <f>VLOOKUP(Table15[[#This Row],[TechRequired]],OldTree!A:B,2,0)</f>
        <v>2.5</v>
      </c>
      <c r="K3586" s="22" t="s">
        <v>8946</v>
      </c>
      <c r="L3586" s="14" t="s">
        <v>8651</v>
      </c>
      <c r="N3586" s="11" t="str">
        <f>INDEX(TreeLookup!$C$1:$DE$21,MATCH(Table15[[#This Row],[CATEGORY]],TreeLookup!$C$1:$C$21,0),MATCH(Table15[[#This Row],[YEAR]],TreeLookup!$C$1:$DE$1,0))</f>
        <v>basicCapsules</v>
      </c>
      <c r="P3586" s="13" t="s">
        <v>6843</v>
      </c>
      <c r="Q3586" s="11" t="s">
        <v>6294</v>
      </c>
      <c r="S3586" s="11">
        <v>1961</v>
      </c>
      <c r="W3586" s="15"/>
      <c r="Z3586" s="11" t="s">
        <v>11286</v>
      </c>
      <c r="AF3586" s="11" t="s">
        <v>11286</v>
      </c>
      <c r="AG3586" s="11" t="s">
        <v>11286</v>
      </c>
      <c r="AJ3586" s="11" t="s">
        <v>11286</v>
      </c>
    </row>
    <row r="3587" spans="1:38" x14ac:dyDescent="0.25">
      <c r="A3587" s="21" t="s">
        <v>11115</v>
      </c>
      <c r="B3587" s="24" t="s">
        <v>11125</v>
      </c>
      <c r="C3587" s="11">
        <v>100</v>
      </c>
      <c r="D3587" s="11">
        <v>1000</v>
      </c>
      <c r="G3587" s="21" t="s">
        <v>11117</v>
      </c>
      <c r="H3587" s="21" t="s">
        <v>1903</v>
      </c>
      <c r="I3587" s="21" t="s">
        <v>1903</v>
      </c>
      <c r="J3587" s="16" t="e">
        <f>VLOOKUP(Table15[[#This Row],[TechRequired]],OldTree!A:B,2,0)</f>
        <v>#N/A</v>
      </c>
      <c r="K3587" s="22" t="s">
        <v>8946</v>
      </c>
      <c r="L3587" s="16"/>
      <c r="N3587" s="17" t="str">
        <f>INDEX(TreeLookup!$C$1:$DE$21,MATCH(Table15[[#This Row],[CATEGORY]],TreeLookup!$C$1:$C$21,0),MATCH(Table15[[#This Row],[YEAR]],TreeLookup!$C$1:$DE$1,0))</f>
        <v>basicCapsules</v>
      </c>
      <c r="P3587" s="25" t="s">
        <v>6843</v>
      </c>
      <c r="Q3587" s="11" t="s">
        <v>6294</v>
      </c>
      <c r="S3587" s="11">
        <v>1961</v>
      </c>
      <c r="Y3587" s="42"/>
      <c r="AG3587" s="11" t="s">
        <v>11286</v>
      </c>
    </row>
    <row r="3588" spans="1:38" x14ac:dyDescent="0.25">
      <c r="A3588" s="21" t="s">
        <v>11111</v>
      </c>
      <c r="B3588" s="24" t="s">
        <v>11120</v>
      </c>
      <c r="C3588" s="11">
        <v>5</v>
      </c>
      <c r="D3588" s="11">
        <v>100</v>
      </c>
      <c r="G3588" s="21" t="s">
        <v>11117</v>
      </c>
      <c r="H3588" s="21" t="s">
        <v>1903</v>
      </c>
      <c r="I3588" s="21" t="s">
        <v>1903</v>
      </c>
      <c r="J3588" s="16" t="e">
        <f>VLOOKUP(Table15[[#This Row],[TechRequired]],OldTree!A:B,2,0)</f>
        <v>#N/A</v>
      </c>
      <c r="K3588" s="22" t="s">
        <v>8946</v>
      </c>
      <c r="L3588" s="16"/>
      <c r="N3588" s="17" t="str">
        <f>INDEX(TreeLookup!$C$1:$DE$21,MATCH(Table15[[#This Row],[CATEGORY]],TreeLookup!$C$1:$C$21,0),MATCH(Table15[[#This Row],[YEAR]],TreeLookup!$C$1:$DE$1,0))</f>
        <v>basicCapsules</v>
      </c>
      <c r="P3588" s="25" t="s">
        <v>6843</v>
      </c>
      <c r="Q3588" s="11" t="s">
        <v>6294</v>
      </c>
      <c r="S3588" s="11">
        <v>1961</v>
      </c>
      <c r="Y3588" s="42"/>
      <c r="AG3588" s="11" t="s">
        <v>11286</v>
      </c>
      <c r="AH3588" s="11" t="s">
        <v>11286</v>
      </c>
    </row>
    <row r="3589" spans="1:38" x14ac:dyDescent="0.25">
      <c r="A3589" s="21" t="s">
        <v>11116</v>
      </c>
      <c r="B3589" s="24" t="s">
        <v>11124</v>
      </c>
      <c r="C3589" s="11">
        <v>500</v>
      </c>
      <c r="D3589" s="11">
        <v>2000</v>
      </c>
      <c r="G3589" s="21" t="s">
        <v>11117</v>
      </c>
      <c r="H3589" s="21" t="s">
        <v>1903</v>
      </c>
      <c r="I3589" s="21" t="s">
        <v>1903</v>
      </c>
      <c r="J3589" s="16" t="e">
        <f>VLOOKUP(Table15[[#This Row],[TechRequired]],OldTree!A:B,2,0)</f>
        <v>#N/A</v>
      </c>
      <c r="K3589" s="22" t="s">
        <v>8946</v>
      </c>
      <c r="L3589" s="16"/>
      <c r="N3589" s="17" t="str">
        <f>INDEX(TreeLookup!$C$1:$DE$21,MATCH(Table15[[#This Row],[CATEGORY]],TreeLookup!$C$1:$C$21,0),MATCH(Table15[[#This Row],[YEAR]],TreeLookup!$C$1:$DE$1,0))</f>
        <v>basicCapsules</v>
      </c>
      <c r="P3589" s="25" t="s">
        <v>6843</v>
      </c>
      <c r="Q3589" s="11" t="s">
        <v>6294</v>
      </c>
      <c r="S3589" s="11">
        <v>1961</v>
      </c>
      <c r="Y3589" s="42"/>
      <c r="AG3589" s="11" t="s">
        <v>11286</v>
      </c>
    </row>
    <row r="3590" spans="1:38" x14ac:dyDescent="0.25">
      <c r="A3590" s="11" t="s">
        <v>493</v>
      </c>
      <c r="B3590" s="12" t="s">
        <v>2620</v>
      </c>
      <c r="C3590" s="11">
        <v>500</v>
      </c>
      <c r="D3590" s="11">
        <v>18000</v>
      </c>
      <c r="E3590" s="12" t="s">
        <v>2621</v>
      </c>
      <c r="F3590" s="11" t="s">
        <v>1312</v>
      </c>
      <c r="G3590" s="11" t="s">
        <v>1910</v>
      </c>
      <c r="H3590" s="11" t="s">
        <v>1903</v>
      </c>
      <c r="I3590" s="11" t="s">
        <v>1903</v>
      </c>
      <c r="J3590" s="14">
        <f>VLOOKUP(Table15[[#This Row],[TechRequired]],OldTree!A:B,2,0)</f>
        <v>2.5</v>
      </c>
      <c r="K3590" s="22" t="s">
        <v>8941</v>
      </c>
      <c r="L3590" s="14" t="s">
        <v>6818</v>
      </c>
      <c r="N3590" s="11" t="str">
        <f>INDEX(TreeLookup!$C$1:$DE$21,MATCH(Table15[[#This Row],[CATEGORY]],TreeLookup!$C$1:$C$21,0),MATCH(Table15[[#This Row],[YEAR]],TreeLookup!$C$1:$DE$1,0))</f>
        <v>humanRatedEDL</v>
      </c>
      <c r="P3590" s="13" t="s">
        <v>6843</v>
      </c>
      <c r="Q3590" s="11" t="s">
        <v>6294</v>
      </c>
      <c r="S3590" s="11">
        <v>1960</v>
      </c>
      <c r="W3590" s="15"/>
    </row>
    <row r="3591" spans="1:38" x14ac:dyDescent="0.25">
      <c r="A3591" s="11" t="s">
        <v>495</v>
      </c>
      <c r="B3591" s="12" t="s">
        <v>2625</v>
      </c>
      <c r="C3591" s="11">
        <v>1000</v>
      </c>
      <c r="D3591" s="11">
        <v>25000</v>
      </c>
      <c r="E3591" s="12" t="s">
        <v>2626</v>
      </c>
      <c r="F3591" s="11" t="s">
        <v>1312</v>
      </c>
      <c r="G3591" s="11" t="s">
        <v>1910</v>
      </c>
      <c r="H3591" s="11" t="s">
        <v>1903</v>
      </c>
      <c r="I3591" s="11" t="s">
        <v>1903</v>
      </c>
      <c r="J3591" s="14">
        <f>VLOOKUP(Table15[[#This Row],[TechRequired]],OldTree!A:B,2,0)</f>
        <v>2.5</v>
      </c>
      <c r="K3591" s="22" t="s">
        <v>8946</v>
      </c>
      <c r="L3591" s="14" t="s">
        <v>6814</v>
      </c>
      <c r="N3591" s="11" t="str">
        <f>INDEX(TreeLookup!$C$1:$DE$21,MATCH(Table15[[#This Row],[CATEGORY]],TreeLookup!$C$1:$C$21,0),MATCH(Table15[[#This Row],[YEAR]],TreeLookup!$C$1:$DE$1,0))</f>
        <v>basicCapsules</v>
      </c>
      <c r="P3591" s="13" t="s">
        <v>6843</v>
      </c>
      <c r="Q3591" s="11" t="s">
        <v>6294</v>
      </c>
      <c r="S3591" s="11">
        <v>1961</v>
      </c>
      <c r="W3591" s="15"/>
      <c r="AC3591" s="11" t="s">
        <v>11286</v>
      </c>
      <c r="AG3591" s="11" t="s">
        <v>11286</v>
      </c>
    </row>
    <row r="3592" spans="1:38" x14ac:dyDescent="0.25">
      <c r="A3592" s="21" t="s">
        <v>11114</v>
      </c>
      <c r="B3592" s="24" t="s">
        <v>2625</v>
      </c>
      <c r="C3592" s="11">
        <v>850</v>
      </c>
      <c r="D3592" s="11">
        <v>23500</v>
      </c>
      <c r="G3592" s="21" t="s">
        <v>11117</v>
      </c>
      <c r="H3592" s="21" t="s">
        <v>1903</v>
      </c>
      <c r="I3592" s="21" t="s">
        <v>1903</v>
      </c>
      <c r="J3592" s="16" t="e">
        <f>VLOOKUP(Table15[[#This Row],[TechRequired]],OldTree!A:B,2,0)</f>
        <v>#N/A</v>
      </c>
      <c r="K3592" s="22" t="s">
        <v>8946</v>
      </c>
      <c r="L3592" s="16"/>
      <c r="N3592" s="17" t="str">
        <f>INDEX(TreeLookup!$C$1:$DE$21,MATCH(Table15[[#This Row],[CATEGORY]],TreeLookup!$C$1:$C$21,0),MATCH(Table15[[#This Row],[YEAR]],TreeLookup!$C$1:$DE$1,0))</f>
        <v>basicCapsules</v>
      </c>
      <c r="P3592" s="25" t="s">
        <v>6843</v>
      </c>
      <c r="Q3592" s="11" t="s">
        <v>6294</v>
      </c>
      <c r="S3592" s="11">
        <v>1961</v>
      </c>
      <c r="Y3592" s="42"/>
      <c r="AC3592" s="11" t="s">
        <v>11286</v>
      </c>
      <c r="AG3592" s="11" t="s">
        <v>11286</v>
      </c>
    </row>
    <row r="3593" spans="1:38" x14ac:dyDescent="0.25">
      <c r="A3593" s="11" t="s">
        <v>1565</v>
      </c>
      <c r="B3593" s="12" t="s">
        <v>8176</v>
      </c>
      <c r="C3593" s="11">
        <v>650</v>
      </c>
      <c r="D3593" s="11">
        <v>4500</v>
      </c>
      <c r="E3593" s="12" t="s">
        <v>10297</v>
      </c>
      <c r="F3593" s="11" t="s">
        <v>1364</v>
      </c>
      <c r="G3593" s="11" t="s">
        <v>1917</v>
      </c>
      <c r="H3593" s="11" t="s">
        <v>1903</v>
      </c>
      <c r="I3593" s="11" t="s">
        <v>5091</v>
      </c>
      <c r="J3593" s="14">
        <f>VLOOKUP(Table15[[#This Row],[TechRequired]],OldTree!A:B,2,0)</f>
        <v>5</v>
      </c>
      <c r="K3593" s="22" t="s">
        <v>8949</v>
      </c>
      <c r="L3593" s="14" t="s">
        <v>6827</v>
      </c>
      <c r="N3593" s="11" t="str">
        <f>INDEX(TreeLookup!$C$1:$DE$21,MATCH(Table15[[#This Row],[CATEGORY]],TreeLookup!$C$1:$C$21,0),MATCH(Table15[[#This Row],[YEAR]],TreeLookup!$C$1:$DE$1,0))</f>
        <v>deepSpaceComms</v>
      </c>
      <c r="P3593" s="13" t="s">
        <v>6842</v>
      </c>
      <c r="Q3593" s="11" t="s">
        <v>6552</v>
      </c>
      <c r="S3593" s="11">
        <v>1977</v>
      </c>
      <c r="W3593" s="15"/>
    </row>
    <row r="3594" spans="1:38" x14ac:dyDescent="0.25">
      <c r="A3594" s="11" t="s">
        <v>887</v>
      </c>
      <c r="B3594" s="12" t="s">
        <v>2734</v>
      </c>
      <c r="C3594" s="11">
        <v>2841</v>
      </c>
      <c r="D3594" s="11">
        <v>90921</v>
      </c>
      <c r="E3594" s="12" t="s">
        <v>2735</v>
      </c>
      <c r="F3594" s="11" t="s">
        <v>1355</v>
      </c>
      <c r="G3594" s="11" t="s">
        <v>1911</v>
      </c>
      <c r="H3594" s="11" t="s">
        <v>1903</v>
      </c>
      <c r="I3594" s="11" t="s">
        <v>1903</v>
      </c>
      <c r="J3594" s="14">
        <f>VLOOKUP(Table15[[#This Row],[TechRequired]],OldTree!A:B,2,0)</f>
        <v>5</v>
      </c>
      <c r="K3594" s="22" t="s">
        <v>8944</v>
      </c>
      <c r="L3594" s="14" t="s">
        <v>6811</v>
      </c>
      <c r="N3594" s="11" t="str">
        <f>INDEX(TreeLookup!$C$1:$DE$21,MATCH(Table15[[#This Row],[CATEGORY]],TreeLookup!$C$1:$C$21,0),MATCH(Table15[[#This Row],[YEAR]],TreeLookup!$C$1:$DE$1,0))</f>
        <v>advancedAvionics</v>
      </c>
      <c r="P3594" s="13" t="s">
        <v>6843</v>
      </c>
      <c r="Q3594" s="11" t="s">
        <v>6552</v>
      </c>
      <c r="S3594" s="11">
        <v>1977</v>
      </c>
      <c r="W3594" s="15"/>
      <c r="Z3594" s="11" t="s">
        <v>11286</v>
      </c>
    </row>
    <row r="3595" spans="1:38" x14ac:dyDescent="0.25">
      <c r="A3595" s="11" t="s">
        <v>89</v>
      </c>
      <c r="B3595" s="12" t="s">
        <v>6800</v>
      </c>
      <c r="E3595" s="12" t="s">
        <v>6802</v>
      </c>
      <c r="F3595" s="11" t="s">
        <v>1282</v>
      </c>
      <c r="G3595" s="11" t="s">
        <v>6793</v>
      </c>
      <c r="H3595" s="11" t="s">
        <v>1903</v>
      </c>
      <c r="I3595" s="11" t="s">
        <v>1903</v>
      </c>
      <c r="J3595" s="16">
        <f>VLOOKUP(Table15[[#This Row],[TechRequired]],OldTree!A:B,2,0)</f>
        <v>4</v>
      </c>
      <c r="K3595" s="22" t="s">
        <v>8949</v>
      </c>
      <c r="L3595" s="16" t="s">
        <v>6827</v>
      </c>
      <c r="N3595" s="11" t="str">
        <f>INDEX(TreeLookup!$C$1:$DE$21,MATCH(Table15[[#This Row],[CATEGORY]],TreeLookup!$C$1:$C$21,0),MATCH(Table15[[#This Row],[YEAR]],TreeLookup!$C$1:$DE$1,0))</f>
        <v>deepSpaceComms</v>
      </c>
      <c r="P3595" s="13" t="s">
        <v>6843</v>
      </c>
      <c r="Q3595" s="12" t="s">
        <v>6552</v>
      </c>
      <c r="S3595" s="11">
        <v>1977</v>
      </c>
      <c r="U3595" s="19">
        <v>1000000000000</v>
      </c>
      <c r="V3595" s="19"/>
      <c r="W3595" s="15"/>
      <c r="AH3595" s="11" t="s">
        <v>11286</v>
      </c>
    </row>
    <row r="3596" spans="1:38" x14ac:dyDescent="0.25">
      <c r="A3596" s="11" t="s">
        <v>1570</v>
      </c>
      <c r="B3596" s="12" t="s">
        <v>7761</v>
      </c>
      <c r="C3596" s="11">
        <v>650</v>
      </c>
      <c r="D3596" s="11">
        <v>4000</v>
      </c>
      <c r="E3596" s="12" t="s">
        <v>10298</v>
      </c>
      <c r="F3596" s="11" t="s">
        <v>1309</v>
      </c>
      <c r="G3596" s="11" t="s">
        <v>1917</v>
      </c>
      <c r="H3596" s="11" t="s">
        <v>1903</v>
      </c>
      <c r="I3596" s="11" t="s">
        <v>5091</v>
      </c>
      <c r="J3596" s="14">
        <f>VLOOKUP(Table15[[#This Row],[TechRequired]],OldTree!A:B,2,0)</f>
        <v>3</v>
      </c>
      <c r="K3596" s="22" t="s">
        <v>8944</v>
      </c>
      <c r="L3596" s="14" t="s">
        <v>6811</v>
      </c>
      <c r="N3596" s="11" t="str">
        <f>INDEX(TreeLookup!$C$1:$DE$21,MATCH(Table15[[#This Row],[CATEGORY]],TreeLookup!$C$1:$C$21,0),MATCH(Table15[[#This Row],[YEAR]],TreeLookup!$C$1:$DE$1,0))</f>
        <v>advancedAvionics</v>
      </c>
      <c r="P3596" s="13" t="s">
        <v>6842</v>
      </c>
      <c r="Q3596" s="11" t="s">
        <v>6552</v>
      </c>
      <c r="S3596" s="11">
        <v>1977</v>
      </c>
      <c r="W3596" s="15"/>
    </row>
    <row r="3597" spans="1:38" x14ac:dyDescent="0.25">
      <c r="A3597" s="11" t="s">
        <v>1589</v>
      </c>
      <c r="B3597" s="12" t="s">
        <v>7217</v>
      </c>
      <c r="C3597" s="11">
        <v>12544</v>
      </c>
      <c r="D3597" s="11">
        <v>125440</v>
      </c>
      <c r="E3597" s="12" t="s">
        <v>10295</v>
      </c>
      <c r="F3597" s="11" t="s">
        <v>1366</v>
      </c>
      <c r="G3597" s="11" t="s">
        <v>1917</v>
      </c>
      <c r="H3597" s="11" t="s">
        <v>1903</v>
      </c>
      <c r="I3597" s="21" t="s">
        <v>1903</v>
      </c>
      <c r="J3597" s="14">
        <f>VLOOKUP(Table15[[#This Row],[TechRequired]],OldTree!A:B,2,0)</f>
        <v>7</v>
      </c>
      <c r="K3597" s="22" t="s">
        <v>6016</v>
      </c>
      <c r="L3597" s="14" t="s">
        <v>6829</v>
      </c>
      <c r="N3597" s="11" t="str">
        <f>INDEX(TreeLookup!$C$1:$DE$21,MATCH(Table15[[#This Row],[CATEGORY]],TreeLookup!$C$1:$C$21,0),MATCH(Table15[[#This Row],[YEAR]],TreeLookup!$C$1:$DE$1,0))</f>
        <v>multihundredWattRTG</v>
      </c>
      <c r="P3597" s="25" t="s">
        <v>6843</v>
      </c>
      <c r="Q3597" s="11" t="s">
        <v>6552</v>
      </c>
      <c r="S3597" s="11">
        <v>1977</v>
      </c>
      <c r="W3597" s="15"/>
      <c r="AI3597" s="11" t="s">
        <v>11286</v>
      </c>
    </row>
    <row r="3598" spans="1:38" x14ac:dyDescent="0.25">
      <c r="A3598" s="11" t="s">
        <v>888</v>
      </c>
      <c r="B3598" s="12" t="s">
        <v>2736</v>
      </c>
      <c r="C3598" s="11">
        <v>970</v>
      </c>
      <c r="D3598" s="11">
        <v>22729</v>
      </c>
      <c r="E3598" s="12" t="s">
        <v>2737</v>
      </c>
      <c r="F3598" s="11" t="s">
        <v>1355</v>
      </c>
      <c r="G3598" s="11" t="s">
        <v>1911</v>
      </c>
      <c r="H3598" s="11" t="s">
        <v>1903</v>
      </c>
      <c r="I3598" s="11" t="s">
        <v>1903</v>
      </c>
      <c r="J3598" s="14">
        <f>VLOOKUP(Table15[[#This Row],[TechRequired]],OldTree!A:B,2,0)</f>
        <v>5</v>
      </c>
      <c r="K3598" s="22" t="s">
        <v>8944</v>
      </c>
      <c r="L3598" s="14" t="s">
        <v>6811</v>
      </c>
      <c r="N3598" s="11" t="str">
        <f>INDEX(TreeLookup!$C$1:$DE$21,MATCH(Table15[[#This Row],[CATEGORY]],TreeLookup!$C$1:$C$21,0),MATCH(Table15[[#This Row],[YEAR]],TreeLookup!$C$1:$DE$1,0))</f>
        <v>advancedAvionics</v>
      </c>
      <c r="P3598" s="13" t="s">
        <v>6843</v>
      </c>
      <c r="Q3598" s="11" t="s">
        <v>6552</v>
      </c>
      <c r="S3598" s="11">
        <v>1977</v>
      </c>
      <c r="W3598" s="15"/>
      <c r="AE3598" s="11" t="s">
        <v>11286</v>
      </c>
    </row>
    <row r="3599" spans="1:38" x14ac:dyDescent="0.25">
      <c r="A3599" s="11" t="s">
        <v>4620</v>
      </c>
      <c r="B3599" s="24" t="s">
        <v>9578</v>
      </c>
      <c r="C3599" s="11">
        <v>180</v>
      </c>
      <c r="D3599" s="11">
        <v>3600</v>
      </c>
      <c r="E3599" s="24" t="s">
        <v>9579</v>
      </c>
      <c r="F3599" s="11" t="s">
        <v>1357</v>
      </c>
      <c r="G3599" s="11" t="s">
        <v>1917</v>
      </c>
      <c r="H3599" s="21" t="s">
        <v>1903</v>
      </c>
      <c r="I3599" s="21" t="s">
        <v>1903</v>
      </c>
      <c r="J3599" s="14">
        <f>VLOOKUP(Table15[[#This Row],[TechRequired]],OldTree!A:B,2,0)</f>
        <v>4</v>
      </c>
      <c r="K3599" s="22" t="s">
        <v>8953</v>
      </c>
      <c r="L3599" s="14"/>
      <c r="N3599" s="11" t="str">
        <f>INDEX(TreeLookup!$C$1:$DE$21,MATCH(Table15[[#This Row],[CATEGORY]],TreeLookup!$C$1:$C$21,0),MATCH(Table15[[#This Row],[YEAR]],TreeLookup!$C$1:$DE$1,0))</f>
        <v>solids1976</v>
      </c>
      <c r="O3599" s="21"/>
      <c r="P3599" s="25" t="s">
        <v>6843</v>
      </c>
      <c r="Q3599" s="21" t="s">
        <v>6552</v>
      </c>
      <c r="R3599" s="21" t="s">
        <v>6491</v>
      </c>
      <c r="S3599" s="11">
        <v>1977</v>
      </c>
      <c r="AE3599" s="11" t="s">
        <v>11286</v>
      </c>
    </row>
    <row r="3600" spans="1:38" x14ac:dyDescent="0.25">
      <c r="A3600" s="11" t="s">
        <v>1615</v>
      </c>
      <c r="B3600" s="12" t="s">
        <v>7218</v>
      </c>
      <c r="C3600" s="11">
        <v>4200</v>
      </c>
      <c r="D3600" s="11">
        <v>12000</v>
      </c>
      <c r="E3600" s="12" t="s">
        <v>10296</v>
      </c>
      <c r="F3600" s="11" t="s">
        <v>1283</v>
      </c>
      <c r="G3600" s="11" t="s">
        <v>1917</v>
      </c>
      <c r="H3600" s="11" t="s">
        <v>1903</v>
      </c>
      <c r="I3600" s="11" t="s">
        <v>5091</v>
      </c>
      <c r="J3600" s="14">
        <f>VLOOKUP(Table15[[#This Row],[TechRequired]],OldTree!A:B,2,0)</f>
        <v>5</v>
      </c>
      <c r="K3600" s="22" t="s">
        <v>6013</v>
      </c>
      <c r="L3600" s="14"/>
      <c r="M3600" s="14">
        <v>7</v>
      </c>
      <c r="N3600" s="11" t="str">
        <f>INDEX(TreeLookup!$C$1:$DE$21,MATCH(Table15[[#This Row],[CATEGORY]],TreeLookup!$C$1:$C$21,0),MATCH(Table15[[#This Row],[YEAR]],TreeLookup!$C$1:$DE$1,0))</f>
        <v>deepSpaceScience</v>
      </c>
      <c r="P3600" s="13" t="s">
        <v>6842</v>
      </c>
      <c r="Q3600" s="11" t="s">
        <v>6552</v>
      </c>
      <c r="S3600" s="11">
        <v>1977</v>
      </c>
      <c r="W3600" s="15"/>
    </row>
    <row r="3601" spans="1:39" x14ac:dyDescent="0.25">
      <c r="A3601" s="11" t="s">
        <v>1833</v>
      </c>
      <c r="B3601" s="12" t="s">
        <v>1833</v>
      </c>
      <c r="G3601" s="11" t="s">
        <v>6059</v>
      </c>
      <c r="H3601" s="11" t="s">
        <v>1903</v>
      </c>
      <c r="J3601" s="16" t="e">
        <f>VLOOKUP(Table15[[#This Row],[TechRequired]],OldTree!A:B,2,0)</f>
        <v>#N/A</v>
      </c>
      <c r="K3601" s="23" t="s">
        <v>8953</v>
      </c>
      <c r="L3601" s="16"/>
      <c r="N3601" s="11" t="str">
        <f>INDEX(TreeLookup!$C$1:$DE$21,MATCH(Table15[[#This Row],[CATEGORY]],TreeLookup!$C$1:$C$21,0),MATCH(Table15[[#This Row],[YEAR]],TreeLookup!$C$1:$DE$1,0))</f>
        <v>solids1986</v>
      </c>
      <c r="Q3601" s="11" t="s">
        <v>6448</v>
      </c>
      <c r="R3601" s="11" t="s">
        <v>1833</v>
      </c>
      <c r="S3601" s="11">
        <v>1989</v>
      </c>
    </row>
    <row r="3602" spans="1:39" x14ac:dyDescent="0.25">
      <c r="A3602" s="11" t="s">
        <v>788</v>
      </c>
      <c r="B3602" s="12" t="s">
        <v>3160</v>
      </c>
      <c r="C3602" s="17">
        <v>2300</v>
      </c>
      <c r="D3602" s="17">
        <v>46000</v>
      </c>
      <c r="E3602" s="12" t="s">
        <v>3161</v>
      </c>
      <c r="F3602" s="11" t="s">
        <v>1338</v>
      </c>
      <c r="G3602" s="11" t="s">
        <v>1414</v>
      </c>
      <c r="H3602" s="11" t="s">
        <v>1903</v>
      </c>
      <c r="I3602" s="11" t="s">
        <v>1903</v>
      </c>
      <c r="J3602" s="14">
        <f>VLOOKUP(Table15[[#This Row],[TechRequired]],OldTree!A:B,2,0)</f>
        <v>8</v>
      </c>
      <c r="K3602" s="23" t="s">
        <v>8955</v>
      </c>
      <c r="L3602" s="14" t="s">
        <v>8672</v>
      </c>
      <c r="M3602" s="14">
        <v>10</v>
      </c>
      <c r="N3602" s="11" t="str">
        <f>INDEX(TreeLookup!$C$1:$DE$21,MATCH(Table15[[#This Row],[CATEGORY]],TreeLookup!$C$1:$C$21,0),MATCH(Table15[[#This Row],[YEAR]],TreeLookup!$C$1:$DE$1,0))</f>
        <v>hydroloxNF</v>
      </c>
      <c r="P3602" s="13" t="s">
        <v>6843</v>
      </c>
      <c r="Q3602" s="11" t="s">
        <v>6089</v>
      </c>
      <c r="R3602" s="11" t="s">
        <v>6399</v>
      </c>
      <c r="S3602" s="11">
        <v>2020</v>
      </c>
      <c r="W3602" s="15"/>
      <c r="Y3602" s="11" t="s">
        <v>11010</v>
      </c>
      <c r="AD3602" s="11" t="s">
        <v>11286</v>
      </c>
      <c r="AM3602" s="11" t="s">
        <v>11286</v>
      </c>
    </row>
    <row r="3603" spans="1:39" x14ac:dyDescent="0.25">
      <c r="A3603" s="11" t="s">
        <v>778</v>
      </c>
      <c r="B3603" s="12" t="s">
        <v>3160</v>
      </c>
      <c r="C3603" s="17">
        <v>2300</v>
      </c>
      <c r="D3603" s="17">
        <v>46000</v>
      </c>
      <c r="E3603" s="12" t="s">
        <v>3161</v>
      </c>
      <c r="F3603" s="11" t="s">
        <v>1338</v>
      </c>
      <c r="G3603" s="11" t="s">
        <v>5691</v>
      </c>
      <c r="H3603" s="11" t="s">
        <v>1903</v>
      </c>
      <c r="I3603" s="11" t="s">
        <v>1903</v>
      </c>
      <c r="J3603" s="14">
        <f>VLOOKUP(Table15[[#This Row],[TechRequired]],OldTree!A:B,2,0)</f>
        <v>8</v>
      </c>
      <c r="K3603" s="23" t="s">
        <v>8955</v>
      </c>
      <c r="L3603" s="14"/>
      <c r="M3603" s="14">
        <v>10</v>
      </c>
      <c r="N3603" s="11" t="str">
        <f>INDEX(TreeLookup!$C$1:$DE$21,MATCH(Table15[[#This Row],[CATEGORY]],TreeLookup!$C$1:$C$21,0),MATCH(Table15[[#This Row],[YEAR]],TreeLookup!$C$1:$DE$1,0))</f>
        <v>hydroloxNF</v>
      </c>
      <c r="P3603" s="13" t="s">
        <v>6843</v>
      </c>
      <c r="Q3603" s="11" t="s">
        <v>6089</v>
      </c>
      <c r="R3603" s="21" t="s">
        <v>6399</v>
      </c>
      <c r="S3603" s="11">
        <v>2020</v>
      </c>
      <c r="W3603" s="15"/>
      <c r="Y3603" s="11" t="s">
        <v>11010</v>
      </c>
      <c r="AD3603" s="11" t="s">
        <v>11286</v>
      </c>
      <c r="AM3603" s="11" t="s">
        <v>11286</v>
      </c>
    </row>
    <row r="3604" spans="1:39" x14ac:dyDescent="0.25">
      <c r="A3604" s="11" t="s">
        <v>4032</v>
      </c>
      <c r="B3604" s="12" t="s">
        <v>8468</v>
      </c>
      <c r="C3604" s="11">
        <v>27000</v>
      </c>
      <c r="D3604" s="11">
        <v>108000</v>
      </c>
      <c r="E3604" s="12" t="s">
        <v>4033</v>
      </c>
      <c r="F3604" s="11" t="s">
        <v>5828</v>
      </c>
      <c r="G3604" s="11" t="s">
        <v>1383</v>
      </c>
      <c r="H3604" s="11" t="s">
        <v>5091</v>
      </c>
      <c r="I3604" s="11" t="s">
        <v>5091</v>
      </c>
      <c r="J3604" s="14">
        <f>VLOOKUP(Table15[[#This Row],[TechRequired]],OldTree!A:B,2,0)</f>
        <v>8</v>
      </c>
      <c r="K3604" s="14"/>
      <c r="L3604" s="14" t="s">
        <v>6830</v>
      </c>
      <c r="M3604" s="14">
        <v>11</v>
      </c>
      <c r="N3604" s="11" t="e">
        <f>INDEX(TreeLookup!$C$1:$DE$21,MATCH(Table15[[#This Row],[CATEGORY]],TreeLookup!$C$1:$C$21,0),MATCH(Table15[[#This Row],[YEAR]],TreeLookup!$C$1:$DE$1,0))</f>
        <v>#N/A</v>
      </c>
      <c r="O3604" s="11" t="s">
        <v>1903</v>
      </c>
      <c r="P3604" s="13" t="s">
        <v>6842</v>
      </c>
      <c r="Q3604" s="11"/>
    </row>
    <row r="3605" spans="1:39" x14ac:dyDescent="0.25">
      <c r="A3605" s="35" t="s">
        <v>6458</v>
      </c>
      <c r="B3605" s="12" t="s">
        <v>6458</v>
      </c>
      <c r="G3605" s="11" t="s">
        <v>6059</v>
      </c>
      <c r="H3605" s="11" t="s">
        <v>1903</v>
      </c>
      <c r="J3605" s="16" t="e">
        <f>VLOOKUP(Table15[[#This Row],[TechRequired]],OldTree!A:B,2,0)</f>
        <v>#N/A</v>
      </c>
      <c r="K3605" s="23" t="s">
        <v>8945</v>
      </c>
      <c r="L3605" s="16"/>
      <c r="N3605" s="11" t="str">
        <f>INDEX(TreeLookup!$C$1:$DE$21,MATCH(Table15[[#This Row],[CATEGORY]],TreeLookup!$C$1:$C$21,0),MATCH(Table15[[#This Row],[YEAR]],TreeLookup!$C$1:$DE$1,0))</f>
        <v>orbitalRocketry1970</v>
      </c>
      <c r="Q3605" s="11" t="s">
        <v>6456</v>
      </c>
      <c r="R3605" s="11" t="s">
        <v>6455</v>
      </c>
      <c r="S3605" s="11">
        <v>1970</v>
      </c>
    </row>
    <row r="3606" spans="1:39" x14ac:dyDescent="0.25">
      <c r="A3606" s="11" t="s">
        <v>2124</v>
      </c>
      <c r="B3606" s="12" t="s">
        <v>2125</v>
      </c>
      <c r="C3606" s="11">
        <v>38800</v>
      </c>
      <c r="D3606" s="11">
        <v>205000</v>
      </c>
      <c r="E3606" s="12" t="s">
        <v>2126</v>
      </c>
      <c r="F3606" s="11" t="s">
        <v>5492</v>
      </c>
      <c r="G3606" s="11" t="s">
        <v>5487</v>
      </c>
      <c r="H3606" s="11" t="s">
        <v>1903</v>
      </c>
      <c r="I3606" s="11" t="s">
        <v>1903</v>
      </c>
      <c r="J3606" s="14">
        <f>VLOOKUP(Table15[[#This Row],[TechRequired]],OldTree!A:B,2,0)</f>
        <v>11</v>
      </c>
      <c r="K3606" s="22" t="s">
        <v>6017</v>
      </c>
      <c r="L3606" s="14" t="s">
        <v>8668</v>
      </c>
      <c r="M3606" s="14">
        <v>12</v>
      </c>
      <c r="N3606" s="11" t="str">
        <f>INDEX(TreeLookup!$C$1:$DE$21,MATCH(Table15[[#This Row],[CATEGORY]],TreeLookup!$C$1:$C$21,0),MATCH(Table15[[#This Row],[YEAR]],TreeLookup!$C$1:$DE$1,0))</f>
        <v>colonization2051ElecProp</v>
      </c>
      <c r="P3606" s="13" t="s">
        <v>6843</v>
      </c>
      <c r="Q3606" s="11"/>
      <c r="S3606" s="11">
        <v>2051</v>
      </c>
      <c r="U3606" s="21" t="s">
        <v>9002</v>
      </c>
      <c r="W3606" s="15"/>
      <c r="AD3606" s="11" t="s">
        <v>11286</v>
      </c>
    </row>
    <row r="3607" spans="1:39" x14ac:dyDescent="0.25">
      <c r="A3607" s="11" t="s">
        <v>2121</v>
      </c>
      <c r="B3607" s="12" t="s">
        <v>2122</v>
      </c>
      <c r="C3607" s="11">
        <v>17040</v>
      </c>
      <c r="D3607" s="11">
        <v>105400</v>
      </c>
      <c r="E3607" s="12" t="s">
        <v>2123</v>
      </c>
      <c r="F3607" s="11" t="s">
        <v>5492</v>
      </c>
      <c r="G3607" s="11" t="s">
        <v>5487</v>
      </c>
      <c r="H3607" s="11" t="s">
        <v>1903</v>
      </c>
      <c r="I3607" s="11" t="s">
        <v>1903</v>
      </c>
      <c r="J3607" s="14">
        <f>VLOOKUP(Table15[[#This Row],[TechRequired]],OldTree!A:B,2,0)</f>
        <v>11</v>
      </c>
      <c r="K3607" s="22" t="s">
        <v>6017</v>
      </c>
      <c r="L3607" s="14" t="s">
        <v>8668</v>
      </c>
      <c r="M3607" s="14">
        <v>12</v>
      </c>
      <c r="N3607" s="11" t="str">
        <f>INDEX(TreeLookup!$C$1:$DE$21,MATCH(Table15[[#This Row],[CATEGORY]],TreeLookup!$C$1:$C$21,0),MATCH(Table15[[#This Row],[YEAR]],TreeLookup!$C$1:$DE$1,0))</f>
        <v>advancedElecPropulsion</v>
      </c>
      <c r="P3607" s="13" t="s">
        <v>6843</v>
      </c>
      <c r="Q3607" s="11"/>
      <c r="S3607" s="11">
        <v>2035</v>
      </c>
      <c r="U3607" s="21" t="s">
        <v>9001</v>
      </c>
      <c r="W3607" s="15"/>
      <c r="AD3607" s="11" t="s">
        <v>11286</v>
      </c>
    </row>
    <row r="3608" spans="1:39" x14ac:dyDescent="0.25">
      <c r="A3608" s="11" t="s">
        <v>2118</v>
      </c>
      <c r="B3608" s="12" t="s">
        <v>2119</v>
      </c>
      <c r="C3608" s="11">
        <v>8190</v>
      </c>
      <c r="D3608" s="11">
        <v>63000</v>
      </c>
      <c r="E3608" s="12" t="s">
        <v>2120</v>
      </c>
      <c r="F3608" s="11" t="s">
        <v>5492</v>
      </c>
      <c r="G3608" s="11" t="s">
        <v>5487</v>
      </c>
      <c r="H3608" s="11" t="s">
        <v>1903</v>
      </c>
      <c r="I3608" s="11" t="s">
        <v>1903</v>
      </c>
      <c r="J3608" s="14">
        <f>VLOOKUP(Table15[[#This Row],[TechRequired]],OldTree!A:B,2,0)</f>
        <v>11</v>
      </c>
      <c r="K3608" s="22" t="s">
        <v>6017</v>
      </c>
      <c r="L3608" s="14" t="s">
        <v>8668</v>
      </c>
      <c r="M3608" s="14">
        <v>12</v>
      </c>
      <c r="N3608" s="11" t="str">
        <f>INDEX(TreeLookup!$C$1:$DE$21,MATCH(Table15[[#This Row],[CATEGORY]],TreeLookup!$C$1:$C$21,0),MATCH(Table15[[#This Row],[YEAR]],TreeLookup!$C$1:$DE$1,0))</f>
        <v>basicElecPropulsion</v>
      </c>
      <c r="P3608" s="13" t="s">
        <v>6843</v>
      </c>
      <c r="Q3608" s="11"/>
      <c r="S3608" s="11">
        <v>2014</v>
      </c>
      <c r="U3608" s="21" t="s">
        <v>9000</v>
      </c>
      <c r="W3608" s="15"/>
      <c r="AD3608" s="11" t="s">
        <v>11286</v>
      </c>
    </row>
    <row r="3609" spans="1:39" x14ac:dyDescent="0.25">
      <c r="A3609" s="11" t="s">
        <v>552</v>
      </c>
      <c r="B3609" s="12" t="s">
        <v>4926</v>
      </c>
      <c r="C3609" s="11">
        <v>1</v>
      </c>
      <c r="D3609" s="11">
        <v>20</v>
      </c>
      <c r="E3609" s="12" t="s">
        <v>4927</v>
      </c>
      <c r="F3609" s="11" t="s">
        <v>1321</v>
      </c>
      <c r="G3609" s="11" t="s">
        <v>1380</v>
      </c>
      <c r="H3609" s="11" t="s">
        <v>1903</v>
      </c>
      <c r="I3609" s="11" t="s">
        <v>1903</v>
      </c>
      <c r="J3609" s="14">
        <f>VLOOKUP(Table15[[#This Row],[TechRequired]],OldTree!A:B,2,0)</f>
        <v>3</v>
      </c>
      <c r="K3609" s="22" t="s">
        <v>8944</v>
      </c>
      <c r="L3609" s="14" t="s">
        <v>6811</v>
      </c>
      <c r="N3609" s="11" t="str">
        <f>INDEX(TreeLookup!$C$1:$DE$21,MATCH(Table15[[#This Row],[CATEGORY]],TreeLookup!$C$1:$C$21,0),MATCH(Table15[[#This Row],[YEAR]],TreeLookup!$C$1:$DE$1,0))</f>
        <v>improvedAvionics</v>
      </c>
      <c r="P3609" s="13" t="s">
        <v>6843</v>
      </c>
      <c r="Q3609" s="11" t="s">
        <v>6431</v>
      </c>
      <c r="S3609" s="11">
        <v>1962</v>
      </c>
      <c r="W3609" s="15"/>
      <c r="Z3609" s="11" t="s">
        <v>11286</v>
      </c>
    </row>
    <row r="3610" spans="1:39" x14ac:dyDescent="0.25">
      <c r="A3610" s="11" t="s">
        <v>6457</v>
      </c>
      <c r="B3610" s="12" t="s">
        <v>6457</v>
      </c>
      <c r="G3610" s="11" t="s">
        <v>6059</v>
      </c>
      <c r="H3610" s="11" t="s">
        <v>1903</v>
      </c>
      <c r="J3610" s="16" t="e">
        <f>VLOOKUP(Table15[[#This Row],[TechRequired]],OldTree!A:B,2,0)</f>
        <v>#N/A</v>
      </c>
      <c r="K3610" s="23" t="s">
        <v>8945</v>
      </c>
      <c r="L3610" s="16"/>
      <c r="N3610" s="11" t="str">
        <f>INDEX(TreeLookup!$C$1:$DE$21,MATCH(Table15[[#This Row],[CATEGORY]],TreeLookup!$C$1:$C$21,0),MATCH(Table15[[#This Row],[YEAR]],TreeLookup!$C$1:$DE$1,0))</f>
        <v>orbitalRocketry1964</v>
      </c>
      <c r="Q3610" s="11" t="s">
        <v>6456</v>
      </c>
      <c r="R3610" s="11" t="s">
        <v>6455</v>
      </c>
      <c r="S3610" s="11">
        <v>1964</v>
      </c>
    </row>
    <row r="3611" spans="1:39" x14ac:dyDescent="0.25">
      <c r="A3611" s="11" t="s">
        <v>5960</v>
      </c>
      <c r="B3611" s="12" t="s">
        <v>7150</v>
      </c>
      <c r="C3611" s="11">
        <v>1400</v>
      </c>
      <c r="D3611" s="11">
        <v>6500</v>
      </c>
      <c r="E3611" s="12" t="s">
        <v>10253</v>
      </c>
      <c r="F3611" s="11" t="s">
        <v>1281</v>
      </c>
      <c r="G3611" s="11" t="s">
        <v>5842</v>
      </c>
      <c r="H3611" s="11" t="s">
        <v>1903</v>
      </c>
      <c r="I3611" s="11" t="s">
        <v>5091</v>
      </c>
      <c r="J3611" s="14">
        <f>VLOOKUP(Table15[[#This Row],[TechRequired]],OldTree!A:B,2,0)</f>
        <v>4</v>
      </c>
      <c r="K3611" s="22" t="s">
        <v>8941</v>
      </c>
      <c r="L3611" s="14" t="s">
        <v>8656</v>
      </c>
      <c r="N3611" s="11" t="str">
        <f>INDEX(TreeLookup!$C$1:$DE$21,MATCH(Table15[[#This Row],[CATEGORY]],TreeLookup!$C$1:$C$21,0),MATCH(Table15[[#This Row],[YEAR]],TreeLookup!$C$1:$DE$1,0))</f>
        <v>improvedLandingEngines</v>
      </c>
      <c r="P3611" s="13" t="s">
        <v>6842</v>
      </c>
      <c r="Q3611" s="11" t="s">
        <v>6571</v>
      </c>
      <c r="S3611" s="11">
        <v>1971</v>
      </c>
      <c r="W3611" s="15"/>
    </row>
    <row r="3612" spans="1:39" x14ac:dyDescent="0.25">
      <c r="A3612" s="11" t="s">
        <v>5672</v>
      </c>
      <c r="B3612" s="12" t="s">
        <v>8520</v>
      </c>
      <c r="C3612" s="11">
        <v>1500</v>
      </c>
      <c r="D3612" s="11">
        <v>2500</v>
      </c>
      <c r="E3612" s="12" t="s">
        <v>5673</v>
      </c>
      <c r="F3612" s="11" t="s">
        <v>1322</v>
      </c>
      <c r="G3612" s="11" t="s">
        <v>5652</v>
      </c>
      <c r="H3612" s="11" t="s">
        <v>5091</v>
      </c>
      <c r="I3612" s="11" t="s">
        <v>5091</v>
      </c>
      <c r="J3612" s="14">
        <f>VLOOKUP(Table15[[#This Row],[TechRequired]],OldTree!A:B,2,0)</f>
        <v>3</v>
      </c>
      <c r="K3612" s="14"/>
      <c r="L3612" s="14"/>
      <c r="N3612" s="11" t="e">
        <f>INDEX(TreeLookup!$C$1:$DE$21,MATCH(Table15[[#This Row],[CATEGORY]],TreeLookup!$C$1:$C$21,0),MATCH(Table15[[#This Row],[YEAR]],TreeLookup!$C$1:$DE$1,0))</f>
        <v>#N/A</v>
      </c>
      <c r="O3612" s="11" t="s">
        <v>1903</v>
      </c>
      <c r="Q3612" s="11"/>
    </row>
    <row r="3613" spans="1:39" x14ac:dyDescent="0.25">
      <c r="A3613" s="11" t="s">
        <v>5682</v>
      </c>
      <c r="B3613" s="12" t="s">
        <v>8521</v>
      </c>
      <c r="C3613" s="11">
        <v>1500</v>
      </c>
      <c r="D3613" s="11">
        <v>2500</v>
      </c>
      <c r="E3613" s="12" t="s">
        <v>5683</v>
      </c>
      <c r="F3613" s="11" t="s">
        <v>1322</v>
      </c>
      <c r="G3613" s="11" t="s">
        <v>5652</v>
      </c>
      <c r="H3613" s="11" t="s">
        <v>5091</v>
      </c>
      <c r="I3613" s="11" t="s">
        <v>5091</v>
      </c>
      <c r="J3613" s="14">
        <f>VLOOKUP(Table15[[#This Row],[TechRequired]],OldTree!A:B,2,0)</f>
        <v>3</v>
      </c>
      <c r="K3613" s="14"/>
      <c r="L3613" s="14"/>
      <c r="N3613" s="11" t="e">
        <f>INDEX(TreeLookup!$C$1:$DE$21,MATCH(Table15[[#This Row],[CATEGORY]],TreeLookup!$C$1:$C$21,0),MATCH(Table15[[#This Row],[YEAR]],TreeLookup!$C$1:$DE$1,0))</f>
        <v>#N/A</v>
      </c>
      <c r="O3613" s="11" t="s">
        <v>1903</v>
      </c>
      <c r="Q3613" s="11"/>
    </row>
    <row r="3614" spans="1:39" x14ac:dyDescent="0.25">
      <c r="A3614" s="35" t="s">
        <v>6455</v>
      </c>
      <c r="B3614" s="12" t="s">
        <v>6455</v>
      </c>
      <c r="G3614" s="11" t="s">
        <v>6059</v>
      </c>
      <c r="H3614" s="11" t="s">
        <v>1903</v>
      </c>
      <c r="J3614" s="16" t="e">
        <f>VLOOKUP(Table15[[#This Row],[TechRequired]],OldTree!A:B,2,0)</f>
        <v>#N/A</v>
      </c>
      <c r="K3614" s="23" t="s">
        <v>8945</v>
      </c>
      <c r="L3614" s="16"/>
      <c r="N3614" s="11" t="str">
        <f>INDEX(TreeLookup!$C$1:$DE$21,MATCH(Table15[[#This Row],[CATEGORY]],TreeLookup!$C$1:$C$21,0),MATCH(Table15[[#This Row],[YEAR]],TreeLookup!$C$1:$DE$1,0))</f>
        <v>orbitalRocketry1965</v>
      </c>
      <c r="Q3614" s="11" t="s">
        <v>6456</v>
      </c>
      <c r="R3614" s="11" t="s">
        <v>6455</v>
      </c>
      <c r="S3614" s="11">
        <v>1965</v>
      </c>
    </row>
    <row r="3615" spans="1:39" x14ac:dyDescent="0.25">
      <c r="A3615" s="11" t="s">
        <v>871</v>
      </c>
      <c r="B3615" s="12" t="s">
        <v>4223</v>
      </c>
      <c r="C3615" s="11">
        <v>300</v>
      </c>
      <c r="D3615" s="11">
        <v>6000</v>
      </c>
      <c r="E3615" s="12" t="s">
        <v>4224</v>
      </c>
      <c r="F3615" s="11" t="s">
        <v>1349</v>
      </c>
      <c r="G3615" s="11" t="s">
        <v>1381</v>
      </c>
      <c r="H3615" s="11" t="s">
        <v>1903</v>
      </c>
      <c r="I3615" s="11" t="s">
        <v>1903</v>
      </c>
      <c r="J3615" s="14">
        <f>VLOOKUP(Table15[[#This Row],[TechRequired]],OldTree!A:B,2,0)</f>
        <v>3</v>
      </c>
      <c r="K3615" s="22" t="s">
        <v>8953</v>
      </c>
      <c r="L3615" s="14"/>
      <c r="N3615" s="11" t="str">
        <f>INDEX(TreeLookup!$C$1:$DE$21,MATCH(Table15[[#This Row],[CATEGORY]],TreeLookup!$C$1:$C$21,0),MATCH(Table15[[#This Row],[YEAR]],TreeLookup!$C$1:$DE$1,0))</f>
        <v>solids1967</v>
      </c>
      <c r="P3615" s="13" t="s">
        <v>6843</v>
      </c>
      <c r="Q3615" s="11" t="s">
        <v>6103</v>
      </c>
      <c r="R3615" s="21" t="s">
        <v>6447</v>
      </c>
      <c r="S3615" s="11">
        <v>1967</v>
      </c>
      <c r="W3615" s="15"/>
      <c r="AE3615" s="11" t="s">
        <v>11286</v>
      </c>
    </row>
    <row r="3616" spans="1:39" x14ac:dyDescent="0.25">
      <c r="A3616" s="11" t="s">
        <v>5886</v>
      </c>
      <c r="B3616" s="12" t="s">
        <v>7750</v>
      </c>
      <c r="C3616" s="11">
        <v>1400</v>
      </c>
      <c r="D3616" s="11">
        <v>40000</v>
      </c>
      <c r="E3616" s="12" t="s">
        <v>5887</v>
      </c>
      <c r="F3616" s="11" t="s">
        <v>1280</v>
      </c>
      <c r="G3616" s="11" t="s">
        <v>5842</v>
      </c>
      <c r="H3616" s="11" t="s">
        <v>5091</v>
      </c>
      <c r="I3616" s="11" t="s">
        <v>5091</v>
      </c>
      <c r="J3616" s="14">
        <f>VLOOKUP(Table15[[#This Row],[TechRequired]],OldTree!A:B,2,0)</f>
        <v>5</v>
      </c>
      <c r="K3616" s="14"/>
      <c r="L3616" s="14" t="s">
        <v>8661</v>
      </c>
      <c r="M3616" s="14">
        <v>11</v>
      </c>
      <c r="N3616" s="11" t="e">
        <f>INDEX(TreeLookup!$C$1:$DE$21,MATCH(Table15[[#This Row],[CATEGORY]],TreeLookup!$C$1:$C$21,0),MATCH(Table15[[#This Row],[YEAR]],TreeLookup!$C$1:$DE$1,0))</f>
        <v>#N/A</v>
      </c>
      <c r="O3616" s="11" t="s">
        <v>1903</v>
      </c>
      <c r="P3616" s="13" t="s">
        <v>6842</v>
      </c>
    </row>
    <row r="3617" spans="1:23" x14ac:dyDescent="0.25">
      <c r="A3617" s="11" t="s">
        <v>5888</v>
      </c>
      <c r="B3617" s="12" t="s">
        <v>7751</v>
      </c>
      <c r="C3617" s="11">
        <v>2800</v>
      </c>
      <c r="D3617" s="11">
        <v>40000</v>
      </c>
      <c r="E3617" s="12" t="s">
        <v>5889</v>
      </c>
      <c r="F3617" s="11" t="s">
        <v>1327</v>
      </c>
      <c r="G3617" s="11" t="s">
        <v>5842</v>
      </c>
      <c r="H3617" s="11" t="s">
        <v>5091</v>
      </c>
      <c r="I3617" s="11" t="s">
        <v>5091</v>
      </c>
      <c r="J3617" s="14">
        <f>VLOOKUP(Table15[[#This Row],[TechRequired]],OldTree!A:B,2,0)</f>
        <v>5</v>
      </c>
      <c r="K3617" s="14"/>
      <c r="L3617" s="14" t="s">
        <v>8661</v>
      </c>
      <c r="M3617" s="14">
        <v>11</v>
      </c>
      <c r="N3617" s="11" t="e">
        <f>INDEX(TreeLookup!$C$1:$DE$21,MATCH(Table15[[#This Row],[CATEGORY]],TreeLookup!$C$1:$C$21,0),MATCH(Table15[[#This Row],[YEAR]],TreeLookup!$C$1:$DE$1,0))</f>
        <v>#N/A</v>
      </c>
      <c r="O3617" s="11" t="s">
        <v>1903</v>
      </c>
      <c r="P3617" s="13" t="s">
        <v>6842</v>
      </c>
    </row>
    <row r="3618" spans="1:23" x14ac:dyDescent="0.25">
      <c r="A3618" s="11" t="s">
        <v>5961</v>
      </c>
      <c r="B3618" s="12" t="s">
        <v>7151</v>
      </c>
      <c r="C3618" s="11">
        <v>400</v>
      </c>
      <c r="D3618" s="11">
        <v>3200</v>
      </c>
      <c r="E3618" s="12" t="s">
        <v>10254</v>
      </c>
      <c r="F3618" s="11" t="s">
        <v>1323</v>
      </c>
      <c r="G3618" s="11" t="s">
        <v>5842</v>
      </c>
      <c r="H3618" s="11" t="s">
        <v>1903</v>
      </c>
      <c r="I3618" s="11" t="s">
        <v>5091</v>
      </c>
      <c r="J3618" s="14">
        <f>VLOOKUP(Table15[[#This Row],[TechRequired]],OldTree!A:B,2,0)</f>
        <v>3</v>
      </c>
      <c r="K3618" s="22" t="s">
        <v>8941</v>
      </c>
      <c r="L3618" s="14" t="s">
        <v>8656</v>
      </c>
      <c r="N3618" s="11" t="str">
        <f>INDEX(TreeLookup!$C$1:$DE$21,MATCH(Table15[[#This Row],[CATEGORY]],TreeLookup!$C$1:$C$21,0),MATCH(Table15[[#This Row],[YEAR]],TreeLookup!$C$1:$DE$1,0))</f>
        <v>improvedLandingEngines</v>
      </c>
      <c r="P3618" s="13" t="s">
        <v>6842</v>
      </c>
      <c r="Q3618" s="11" t="s">
        <v>6571</v>
      </c>
      <c r="S3618" s="11">
        <v>1971</v>
      </c>
      <c r="W3618" s="15"/>
    </row>
    <row r="3619" spans="1:23" x14ac:dyDescent="0.25">
      <c r="A3619" s="11" t="s">
        <v>2063</v>
      </c>
      <c r="B3619" s="12" t="s">
        <v>8181</v>
      </c>
      <c r="C3619" s="11">
        <v>390000</v>
      </c>
      <c r="D3619" s="11">
        <v>360000</v>
      </c>
      <c r="E3619" s="12" t="s">
        <v>10702</v>
      </c>
      <c r="F3619" s="11" t="s">
        <v>5484</v>
      </c>
      <c r="G3619" s="11" t="s">
        <v>5480</v>
      </c>
      <c r="H3619" s="11" t="s">
        <v>1903</v>
      </c>
      <c r="I3619" s="11" t="s">
        <v>5091</v>
      </c>
      <c r="J3619" s="14">
        <f>VLOOKUP(Table15[[#This Row],[TechRequired]],OldTree!A:B,2,0)</f>
        <v>7</v>
      </c>
      <c r="K3619" s="22" t="s">
        <v>6016</v>
      </c>
      <c r="L3619" s="14" t="s">
        <v>8669</v>
      </c>
      <c r="M3619" s="14">
        <v>12</v>
      </c>
      <c r="N3619" s="11" t="str">
        <f>INDEX(TreeLookup!$C$1:$DE$21,MATCH(Table15[[#This Row],[CATEGORY]],TreeLookup!$C$1:$C$21,0),MATCH(Table15[[#This Row],[YEAR]],TreeLookup!$C$1:$DE$1,0))</f>
        <v>nuclearPowerNF</v>
      </c>
      <c r="P3619" s="13" t="s">
        <v>6842</v>
      </c>
      <c r="Q3619" s="11"/>
      <c r="S3619" s="11">
        <v>2019</v>
      </c>
      <c r="W3619" s="15"/>
    </row>
    <row r="3620" spans="1:23" x14ac:dyDescent="0.25">
      <c r="A3620" s="11" t="s">
        <v>517</v>
      </c>
      <c r="B3620" s="12" t="s">
        <v>4137</v>
      </c>
      <c r="C3620" s="11">
        <v>93</v>
      </c>
      <c r="D3620" s="11">
        <v>1860</v>
      </c>
      <c r="E3620" s="12" t="s">
        <v>4138</v>
      </c>
      <c r="F3620" s="11" t="s">
        <v>1316</v>
      </c>
      <c r="G3620" s="11" t="s">
        <v>1381</v>
      </c>
      <c r="H3620" s="11" t="s">
        <v>1903</v>
      </c>
      <c r="I3620" s="11" t="s">
        <v>1903</v>
      </c>
      <c r="J3620" s="14">
        <f>VLOOKUP(Table15[[#This Row],[TechRequired]],OldTree!A:B,2,0)</f>
        <v>6</v>
      </c>
      <c r="K3620" s="22" t="s">
        <v>6014</v>
      </c>
      <c r="L3620" s="14" t="s">
        <v>8661</v>
      </c>
      <c r="M3620" s="14">
        <v>9</v>
      </c>
      <c r="N3620" s="11" t="str">
        <f>INDEX(TreeLookup!$C$1:$DE$21,MATCH(Table15[[#This Row],[CATEGORY]],TreeLookup!$C$1:$C$21,0),MATCH(Table15[[#This Row],[YEAR]],TreeLookup!$C$1:$DE$1,0))</f>
        <v>refinedTurbofans</v>
      </c>
      <c r="P3620" s="13" t="s">
        <v>6843</v>
      </c>
      <c r="S3620" s="11">
        <v>1990</v>
      </c>
      <c r="W3620" s="15"/>
    </row>
    <row r="3621" spans="1:23" x14ac:dyDescent="0.25">
      <c r="A3621" s="11" t="s">
        <v>1091</v>
      </c>
      <c r="B3621" s="12" t="s">
        <v>5085</v>
      </c>
      <c r="C3621" s="11">
        <v>0.1</v>
      </c>
      <c r="D3621" s="11">
        <v>2</v>
      </c>
      <c r="E3621" s="12" t="s">
        <v>5086</v>
      </c>
      <c r="F3621" s="11" t="s">
        <v>1372</v>
      </c>
      <c r="G3621" s="11" t="s">
        <v>5505</v>
      </c>
      <c r="H3621" s="11" t="s">
        <v>1903</v>
      </c>
      <c r="I3621" s="11" t="s">
        <v>1903</v>
      </c>
      <c r="J3621" s="14">
        <f>VLOOKUP(Table15[[#This Row],[TechRequired]],OldTree!A:B,2,0)</f>
        <v>0</v>
      </c>
      <c r="K3621" s="22" t="s">
        <v>6014</v>
      </c>
      <c r="L3621" s="14"/>
      <c r="N3621" s="11" t="str">
        <f>INDEX(TreeLookup!$C$1:$DE$21,MATCH(Table15[[#This Row],[CATEGORY]],TreeLookup!$C$1:$C$21,0),MATCH(Table15[[#This Row],[YEAR]],TreeLookup!$C$1:$DE$1,0))</f>
        <v>start</v>
      </c>
      <c r="P3621" s="13" t="s">
        <v>6843</v>
      </c>
      <c r="Q3621" s="11"/>
      <c r="S3621" s="11">
        <v>0</v>
      </c>
      <c r="W3621" s="15"/>
    </row>
    <row r="3622" spans="1:23" x14ac:dyDescent="0.25">
      <c r="A3622" s="11" t="s">
        <v>1089</v>
      </c>
      <c r="B3622" s="12" t="s">
        <v>5081</v>
      </c>
      <c r="C3622" s="11">
        <v>0.1</v>
      </c>
      <c r="D3622" s="11">
        <v>2</v>
      </c>
      <c r="E3622" s="12" t="s">
        <v>5082</v>
      </c>
      <c r="F3622" s="11" t="s">
        <v>1372</v>
      </c>
      <c r="G3622" s="11" t="s">
        <v>5505</v>
      </c>
      <c r="H3622" s="11" t="s">
        <v>1903</v>
      </c>
      <c r="I3622" s="11" t="s">
        <v>1903</v>
      </c>
      <c r="J3622" s="14">
        <f>VLOOKUP(Table15[[#This Row],[TechRequired]],OldTree!A:B,2,0)</f>
        <v>0</v>
      </c>
      <c r="K3622" s="22" t="s">
        <v>6014</v>
      </c>
      <c r="L3622" s="14"/>
      <c r="N3622" s="11" t="str">
        <f>INDEX(TreeLookup!$C$1:$DE$21,MATCH(Table15[[#This Row],[CATEGORY]],TreeLookup!$C$1:$C$21,0),MATCH(Table15[[#This Row],[YEAR]],TreeLookup!$C$1:$DE$1,0))</f>
        <v>start</v>
      </c>
      <c r="P3622" s="13" t="s">
        <v>6843</v>
      </c>
      <c r="Q3622" s="11"/>
      <c r="S3622" s="11">
        <v>0</v>
      </c>
      <c r="W3622" s="15"/>
    </row>
    <row r="3623" spans="1:23" x14ac:dyDescent="0.25">
      <c r="A3623" s="11" t="s">
        <v>1038</v>
      </c>
      <c r="B3623" s="12" t="s">
        <v>5089</v>
      </c>
      <c r="C3623" s="11">
        <v>0.1</v>
      </c>
      <c r="D3623" s="11">
        <v>2</v>
      </c>
      <c r="E3623" s="12" t="s">
        <v>5090</v>
      </c>
      <c r="F3623" s="11" t="s">
        <v>1372</v>
      </c>
      <c r="G3623" s="11" t="s">
        <v>5505</v>
      </c>
      <c r="H3623" s="11" t="s">
        <v>1903</v>
      </c>
      <c r="I3623" s="11" t="s">
        <v>1903</v>
      </c>
      <c r="J3623" s="14">
        <f>VLOOKUP(Table15[[#This Row],[TechRequired]],OldTree!A:B,2,0)</f>
        <v>0</v>
      </c>
      <c r="K3623" s="22" t="s">
        <v>6014</v>
      </c>
      <c r="L3623" s="14"/>
      <c r="N3623" s="11" t="str">
        <f>INDEX(TreeLookup!$C$1:$DE$21,MATCH(Table15[[#This Row],[CATEGORY]],TreeLookup!$C$1:$C$21,0),MATCH(Table15[[#This Row],[YEAR]],TreeLookup!$C$1:$DE$1,0))</f>
        <v>start</v>
      </c>
      <c r="P3623" s="13" t="s">
        <v>6843</v>
      </c>
      <c r="Q3623" s="11"/>
      <c r="S3623" s="11">
        <v>0</v>
      </c>
      <c r="W3623" s="15"/>
    </row>
    <row r="3624" spans="1:23" x14ac:dyDescent="0.25">
      <c r="A3624" s="11" t="s">
        <v>1087</v>
      </c>
      <c r="B3624" s="12" t="s">
        <v>5083</v>
      </c>
      <c r="C3624" s="11">
        <v>0.1</v>
      </c>
      <c r="D3624" s="11">
        <v>2</v>
      </c>
      <c r="E3624" s="12" t="s">
        <v>5084</v>
      </c>
      <c r="F3624" s="11" t="s">
        <v>1372</v>
      </c>
      <c r="G3624" s="11" t="s">
        <v>5505</v>
      </c>
      <c r="H3624" s="11" t="s">
        <v>1903</v>
      </c>
      <c r="I3624" s="11" t="s">
        <v>1903</v>
      </c>
      <c r="J3624" s="14">
        <f>VLOOKUP(Table15[[#This Row],[TechRequired]],OldTree!A:B,2,0)</f>
        <v>0</v>
      </c>
      <c r="K3624" s="22" t="s">
        <v>6014</v>
      </c>
      <c r="L3624" s="14"/>
      <c r="N3624" s="11" t="str">
        <f>INDEX(TreeLookup!$C$1:$DE$21,MATCH(Table15[[#This Row],[CATEGORY]],TreeLookup!$C$1:$C$21,0),MATCH(Table15[[#This Row],[YEAR]],TreeLookup!$C$1:$DE$1,0))</f>
        <v>start</v>
      </c>
      <c r="P3624" s="13" t="s">
        <v>6843</v>
      </c>
      <c r="Q3624" s="11"/>
      <c r="S3624" s="11">
        <v>0</v>
      </c>
      <c r="W3624" s="15"/>
    </row>
    <row r="3625" spans="1:23" x14ac:dyDescent="0.25">
      <c r="A3625" s="11" t="s">
        <v>1169</v>
      </c>
      <c r="B3625" s="12" t="s">
        <v>5087</v>
      </c>
      <c r="C3625" s="11">
        <v>0.1</v>
      </c>
      <c r="D3625" s="11">
        <v>2</v>
      </c>
      <c r="E3625" s="12" t="s">
        <v>5088</v>
      </c>
      <c r="F3625" s="11" t="s">
        <v>1372</v>
      </c>
      <c r="G3625" s="11" t="s">
        <v>5505</v>
      </c>
      <c r="H3625" s="11" t="s">
        <v>1903</v>
      </c>
      <c r="I3625" s="11" t="s">
        <v>1903</v>
      </c>
      <c r="J3625" s="14">
        <f>VLOOKUP(Table15[[#This Row],[TechRequired]],OldTree!A:B,2,0)</f>
        <v>0</v>
      </c>
      <c r="K3625" s="22" t="s">
        <v>6014</v>
      </c>
      <c r="L3625" s="14"/>
      <c r="N3625" s="11" t="str">
        <f>INDEX(TreeLookup!$C$1:$DE$21,MATCH(Table15[[#This Row],[CATEGORY]],TreeLookup!$C$1:$C$21,0),MATCH(Table15[[#This Row],[YEAR]],TreeLookup!$C$1:$DE$1,0))</f>
        <v>start</v>
      </c>
      <c r="P3625" s="13" t="s">
        <v>6843</v>
      </c>
      <c r="Q3625" s="11"/>
      <c r="S3625" s="11">
        <v>0</v>
      </c>
      <c r="W3625" s="15"/>
    </row>
    <row r="3626" spans="1:23" x14ac:dyDescent="0.25">
      <c r="A3626" s="11" t="s">
        <v>1088</v>
      </c>
      <c r="B3626" s="12" t="s">
        <v>5079</v>
      </c>
      <c r="C3626" s="11">
        <v>0.1</v>
      </c>
      <c r="D3626" s="11">
        <v>2</v>
      </c>
      <c r="E3626" s="12" t="s">
        <v>5080</v>
      </c>
      <c r="F3626" s="11" t="s">
        <v>1372</v>
      </c>
      <c r="G3626" s="11" t="s">
        <v>5505</v>
      </c>
      <c r="H3626" s="11" t="s">
        <v>1903</v>
      </c>
      <c r="I3626" s="11" t="s">
        <v>1903</v>
      </c>
      <c r="J3626" s="14">
        <f>VLOOKUP(Table15[[#This Row],[TechRequired]],OldTree!A:B,2,0)</f>
        <v>0</v>
      </c>
      <c r="K3626" s="22" t="s">
        <v>6014</v>
      </c>
      <c r="L3626" s="14"/>
      <c r="N3626" s="11" t="str">
        <f>INDEX(TreeLookup!$C$1:$DE$21,MATCH(Table15[[#This Row],[CATEGORY]],TreeLookup!$C$1:$C$21,0),MATCH(Table15[[#This Row],[YEAR]],TreeLookup!$C$1:$DE$1,0))</f>
        <v>start</v>
      </c>
      <c r="P3626" s="13" t="s">
        <v>6843</v>
      </c>
      <c r="Q3626" s="11"/>
      <c r="S3626" s="11">
        <v>0</v>
      </c>
      <c r="W3626" s="15"/>
    </row>
    <row r="3627" spans="1:23" x14ac:dyDescent="0.25">
      <c r="A3627" s="11" t="s">
        <v>1090</v>
      </c>
      <c r="B3627" s="12" t="s">
        <v>5079</v>
      </c>
      <c r="C3627" s="11">
        <v>0.1</v>
      </c>
      <c r="D3627" s="11">
        <v>2</v>
      </c>
      <c r="E3627" s="12" t="s">
        <v>5080</v>
      </c>
      <c r="F3627" s="11" t="s">
        <v>1372</v>
      </c>
      <c r="G3627" s="11" t="s">
        <v>5505</v>
      </c>
      <c r="H3627" s="11" t="s">
        <v>1903</v>
      </c>
      <c r="I3627" s="11" t="s">
        <v>1903</v>
      </c>
      <c r="J3627" s="14">
        <f>VLOOKUP(Table15[[#This Row],[TechRequired]],OldTree!A:B,2,0)</f>
        <v>0</v>
      </c>
      <c r="K3627" s="22" t="s">
        <v>6014</v>
      </c>
      <c r="L3627" s="14"/>
      <c r="N3627" s="11" t="str">
        <f>INDEX(TreeLookup!$C$1:$DE$21,MATCH(Table15[[#This Row],[CATEGORY]],TreeLookup!$C$1:$C$21,0),MATCH(Table15[[#This Row],[YEAR]],TreeLookup!$C$1:$DE$1,0))</f>
        <v>start</v>
      </c>
      <c r="P3627" s="13" t="s">
        <v>6843</v>
      </c>
      <c r="Q3627" s="11"/>
      <c r="S3627" s="11">
        <v>0</v>
      </c>
      <c r="W3627" s="15"/>
    </row>
    <row r="3628" spans="1:23" x14ac:dyDescent="0.25">
      <c r="A3628" s="11" t="s">
        <v>1092</v>
      </c>
      <c r="B3628" s="12" t="s">
        <v>5079</v>
      </c>
      <c r="C3628" s="11">
        <v>0.1</v>
      </c>
      <c r="D3628" s="11">
        <v>2</v>
      </c>
      <c r="E3628" s="12" t="s">
        <v>5086</v>
      </c>
      <c r="F3628" s="11" t="s">
        <v>1372</v>
      </c>
      <c r="G3628" s="11" t="s">
        <v>5505</v>
      </c>
      <c r="H3628" s="11" t="s">
        <v>1903</v>
      </c>
      <c r="I3628" s="11" t="s">
        <v>1903</v>
      </c>
      <c r="J3628" s="14">
        <f>VLOOKUP(Table15[[#This Row],[TechRequired]],OldTree!A:B,2,0)</f>
        <v>0</v>
      </c>
      <c r="K3628" s="22" t="s">
        <v>6014</v>
      </c>
      <c r="L3628" s="14"/>
      <c r="N3628" s="11" t="str">
        <f>INDEX(TreeLookup!$C$1:$DE$21,MATCH(Table15[[#This Row],[CATEGORY]],TreeLookup!$C$1:$C$21,0),MATCH(Table15[[#This Row],[YEAR]],TreeLookup!$C$1:$DE$1,0))</f>
        <v>start</v>
      </c>
      <c r="P3628" s="13" t="s">
        <v>6843</v>
      </c>
      <c r="Q3628" s="11"/>
      <c r="S3628" s="11">
        <v>0</v>
      </c>
      <c r="W3628" s="15"/>
    </row>
    <row r="3629" spans="1:23" x14ac:dyDescent="0.25">
      <c r="A3629" s="11" t="s">
        <v>4064</v>
      </c>
      <c r="B3629" s="12" t="s">
        <v>8522</v>
      </c>
      <c r="C3629" s="11">
        <v>100</v>
      </c>
      <c r="D3629" s="11">
        <v>2400</v>
      </c>
      <c r="E3629" s="12" t="s">
        <v>4065</v>
      </c>
      <c r="F3629" s="11" t="s">
        <v>1330</v>
      </c>
      <c r="G3629" s="11" t="s">
        <v>1381</v>
      </c>
      <c r="H3629" s="11" t="s">
        <v>5091</v>
      </c>
      <c r="I3629" s="11" t="s">
        <v>5091</v>
      </c>
      <c r="J3629" s="14">
        <f>VLOOKUP(Table15[[#This Row],[TechRequired]],OldTree!A:B,2,0)</f>
        <v>3</v>
      </c>
      <c r="K3629" s="14"/>
      <c r="L3629" s="14"/>
      <c r="N3629" s="11" t="e">
        <f>INDEX(TreeLookup!$C$1:$DE$21,MATCH(Table15[[#This Row],[CATEGORY]],TreeLookup!$C$1:$C$21,0),MATCH(Table15[[#This Row],[YEAR]],TreeLookup!$C$1:$DE$1,0))</f>
        <v>#N/A</v>
      </c>
      <c r="O3629" s="11" t="s">
        <v>1903</v>
      </c>
    </row>
    <row r="3630" spans="1:23" x14ac:dyDescent="0.25">
      <c r="A3630" s="11" t="s">
        <v>1230</v>
      </c>
      <c r="B3630" s="12" t="s">
        <v>3288</v>
      </c>
      <c r="C3630" s="11">
        <v>50</v>
      </c>
      <c r="D3630" s="11">
        <v>1000</v>
      </c>
      <c r="E3630" s="12" t="s">
        <v>3289</v>
      </c>
      <c r="F3630" s="11" t="s">
        <v>1372</v>
      </c>
      <c r="G3630" s="21" t="s">
        <v>11292</v>
      </c>
      <c r="H3630" s="11" t="s">
        <v>1903</v>
      </c>
      <c r="I3630" s="11" t="s">
        <v>1903</v>
      </c>
      <c r="J3630" s="14">
        <f>VLOOKUP(Table15[[#This Row],[TechRequired]],OldTree!A:B,2,0)</f>
        <v>0</v>
      </c>
      <c r="K3630" s="22" t="s">
        <v>6014</v>
      </c>
      <c r="L3630" s="14"/>
      <c r="N3630" s="11" t="str">
        <f>INDEX(TreeLookup!$C$1:$DE$21,MATCH(Table15[[#This Row],[CATEGORY]],TreeLookup!$C$1:$C$21,0),MATCH(Table15[[#This Row],[YEAR]],TreeLookup!$C$1:$DE$1,0))</f>
        <v>start</v>
      </c>
      <c r="P3630" s="13" t="s">
        <v>6843</v>
      </c>
      <c r="Q3630" s="11"/>
      <c r="S3630" s="11">
        <v>0</v>
      </c>
      <c r="W3630" s="15"/>
    </row>
    <row r="3631" spans="1:23" x14ac:dyDescent="0.25">
      <c r="A3631" s="11" t="s">
        <v>1231</v>
      </c>
      <c r="B3631" s="12" t="s">
        <v>3290</v>
      </c>
      <c r="C3631" s="11">
        <v>140</v>
      </c>
      <c r="D3631" s="11">
        <v>2800</v>
      </c>
      <c r="E3631" s="12" t="s">
        <v>3289</v>
      </c>
      <c r="F3631" s="11" t="s">
        <v>1372</v>
      </c>
      <c r="G3631" s="21" t="s">
        <v>11292</v>
      </c>
      <c r="H3631" s="11" t="s">
        <v>1903</v>
      </c>
      <c r="I3631" s="11" t="s">
        <v>1903</v>
      </c>
      <c r="J3631" s="14">
        <f>VLOOKUP(Table15[[#This Row],[TechRequired]],OldTree!A:B,2,0)</f>
        <v>0</v>
      </c>
      <c r="K3631" s="22" t="s">
        <v>6014</v>
      </c>
      <c r="L3631" s="14"/>
      <c r="N3631" s="11" t="str">
        <f>INDEX(TreeLookup!$C$1:$DE$21,MATCH(Table15[[#This Row],[CATEGORY]],TreeLookup!$C$1:$C$21,0),MATCH(Table15[[#This Row],[YEAR]],TreeLookup!$C$1:$DE$1,0))</f>
        <v>start</v>
      </c>
      <c r="P3631" s="13" t="s">
        <v>6843</v>
      </c>
      <c r="Q3631" s="11"/>
      <c r="S3631" s="11">
        <v>0</v>
      </c>
      <c r="W3631" s="15"/>
    </row>
    <row r="3632" spans="1:23" x14ac:dyDescent="0.25">
      <c r="A3632" s="11" t="s">
        <v>1232</v>
      </c>
      <c r="B3632" s="12" t="s">
        <v>3291</v>
      </c>
      <c r="C3632" s="11">
        <v>45</v>
      </c>
      <c r="D3632" s="11">
        <v>900</v>
      </c>
      <c r="E3632" s="12" t="s">
        <v>3292</v>
      </c>
      <c r="F3632" s="11" t="s">
        <v>1372</v>
      </c>
      <c r="G3632" s="21" t="s">
        <v>11292</v>
      </c>
      <c r="H3632" s="11" t="s">
        <v>1903</v>
      </c>
      <c r="I3632" s="11" t="s">
        <v>1903</v>
      </c>
      <c r="J3632" s="14">
        <f>VLOOKUP(Table15[[#This Row],[TechRequired]],OldTree!A:B,2,0)</f>
        <v>0</v>
      </c>
      <c r="K3632" s="22" t="s">
        <v>6014</v>
      </c>
      <c r="L3632" s="14"/>
      <c r="N3632" s="11" t="str">
        <f>INDEX(TreeLookup!$C$1:$DE$21,MATCH(Table15[[#This Row],[CATEGORY]],TreeLookup!$C$1:$C$21,0),MATCH(Table15[[#This Row],[YEAR]],TreeLookup!$C$1:$DE$1,0))</f>
        <v>start</v>
      </c>
      <c r="P3632" s="13" t="s">
        <v>6843</v>
      </c>
      <c r="Q3632" s="11"/>
      <c r="S3632" s="11">
        <v>0</v>
      </c>
      <c r="W3632" s="15"/>
    </row>
    <row r="3633" spans="1:33" x14ac:dyDescent="0.25">
      <c r="A3633" s="11" t="s">
        <v>1233</v>
      </c>
      <c r="B3633" s="12" t="s">
        <v>3293</v>
      </c>
      <c r="C3633" s="11">
        <v>15</v>
      </c>
      <c r="D3633" s="11">
        <v>300</v>
      </c>
      <c r="E3633" s="12" t="s">
        <v>3294</v>
      </c>
      <c r="F3633" s="11" t="s">
        <v>1372</v>
      </c>
      <c r="G3633" s="21" t="s">
        <v>11292</v>
      </c>
      <c r="H3633" s="11" t="s">
        <v>1903</v>
      </c>
      <c r="I3633" s="11" t="s">
        <v>1903</v>
      </c>
      <c r="J3633" s="14">
        <f>VLOOKUP(Table15[[#This Row],[TechRequired]],OldTree!A:B,2,0)</f>
        <v>0</v>
      </c>
      <c r="K3633" s="22" t="s">
        <v>6014</v>
      </c>
      <c r="L3633" s="14"/>
      <c r="N3633" s="11" t="str">
        <f>INDEX(TreeLookup!$C$1:$DE$21,MATCH(Table15[[#This Row],[CATEGORY]],TreeLookup!$C$1:$C$21,0),MATCH(Table15[[#This Row],[YEAR]],TreeLookup!$C$1:$DE$1,0))</f>
        <v>start</v>
      </c>
      <c r="P3633" s="13" t="s">
        <v>6843</v>
      </c>
      <c r="Q3633" s="11"/>
      <c r="S3633" s="11">
        <v>0</v>
      </c>
      <c r="W3633" s="15"/>
    </row>
    <row r="3634" spans="1:33" x14ac:dyDescent="0.25">
      <c r="A3634" s="11" t="s">
        <v>1234</v>
      </c>
      <c r="B3634" s="12" t="s">
        <v>3295</v>
      </c>
      <c r="C3634" s="11">
        <v>40</v>
      </c>
      <c r="D3634" s="11">
        <v>800</v>
      </c>
      <c r="E3634" s="12" t="s">
        <v>3294</v>
      </c>
      <c r="F3634" s="11" t="s">
        <v>1372</v>
      </c>
      <c r="G3634" s="21" t="s">
        <v>11292</v>
      </c>
      <c r="H3634" s="11" t="s">
        <v>1903</v>
      </c>
      <c r="I3634" s="11" t="s">
        <v>1903</v>
      </c>
      <c r="J3634" s="14">
        <f>VLOOKUP(Table15[[#This Row],[TechRequired]],OldTree!A:B,2,0)</f>
        <v>0</v>
      </c>
      <c r="K3634" s="22" t="s">
        <v>6014</v>
      </c>
      <c r="L3634" s="14"/>
      <c r="N3634" s="11" t="str">
        <f>INDEX(TreeLookup!$C$1:$DE$21,MATCH(Table15[[#This Row],[CATEGORY]],TreeLookup!$C$1:$C$21,0),MATCH(Table15[[#This Row],[YEAR]],TreeLookup!$C$1:$DE$1,0))</f>
        <v>start</v>
      </c>
      <c r="P3634" s="13" t="s">
        <v>6843</v>
      </c>
      <c r="Q3634" s="11"/>
      <c r="S3634" s="11">
        <v>0</v>
      </c>
      <c r="W3634" s="15"/>
    </row>
    <row r="3635" spans="1:33" x14ac:dyDescent="0.25">
      <c r="A3635" s="11" t="s">
        <v>1235</v>
      </c>
      <c r="B3635" s="12" t="s">
        <v>3308</v>
      </c>
      <c r="C3635" s="11">
        <v>5</v>
      </c>
      <c r="D3635" s="11">
        <v>100</v>
      </c>
      <c r="E3635" s="12" t="s">
        <v>3309</v>
      </c>
      <c r="F3635" s="11" t="s">
        <v>1372</v>
      </c>
      <c r="G3635" s="21" t="s">
        <v>11292</v>
      </c>
      <c r="H3635" s="11" t="s">
        <v>1903</v>
      </c>
      <c r="I3635" s="11" t="s">
        <v>1903</v>
      </c>
      <c r="J3635" s="14">
        <f>VLOOKUP(Table15[[#This Row],[TechRequired]],OldTree!A:B,2,0)</f>
        <v>0</v>
      </c>
      <c r="K3635" s="22" t="s">
        <v>6014</v>
      </c>
      <c r="L3635" s="14"/>
      <c r="N3635" s="11" t="str">
        <f>INDEX(TreeLookup!$C$1:$DE$21,MATCH(Table15[[#This Row],[CATEGORY]],TreeLookup!$C$1:$C$21,0),MATCH(Table15[[#This Row],[YEAR]],TreeLookup!$C$1:$DE$1,0))</f>
        <v>start</v>
      </c>
      <c r="P3635" s="13" t="s">
        <v>6843</v>
      </c>
      <c r="Q3635" s="11"/>
      <c r="S3635" s="11">
        <v>0</v>
      </c>
      <c r="W3635" s="15"/>
    </row>
    <row r="3636" spans="1:33" x14ac:dyDescent="0.25">
      <c r="A3636" s="11" t="s">
        <v>5900</v>
      </c>
      <c r="B3636" s="12" t="s">
        <v>7752</v>
      </c>
      <c r="C3636" s="11">
        <v>50</v>
      </c>
      <c r="D3636" s="11">
        <v>600</v>
      </c>
      <c r="E3636" s="12" t="s">
        <v>5901</v>
      </c>
      <c r="F3636" s="11" t="s">
        <v>1355</v>
      </c>
      <c r="G3636" s="11" t="s">
        <v>5842</v>
      </c>
      <c r="H3636" s="11" t="s">
        <v>5091</v>
      </c>
      <c r="I3636" s="11" t="s">
        <v>5091</v>
      </c>
      <c r="J3636" s="14">
        <f>VLOOKUP(Table15[[#This Row],[TechRequired]],OldTree!A:B,2,0)</f>
        <v>5</v>
      </c>
      <c r="K3636" s="14"/>
      <c r="L3636" s="14" t="s">
        <v>8661</v>
      </c>
      <c r="M3636" s="14">
        <v>11</v>
      </c>
      <c r="N3636" s="11" t="e">
        <f>INDEX(TreeLookup!$C$1:$DE$21,MATCH(Table15[[#This Row],[CATEGORY]],TreeLookup!$C$1:$C$21,0),MATCH(Table15[[#This Row],[YEAR]],TreeLookup!$C$1:$DE$1,0))</f>
        <v>#N/A</v>
      </c>
      <c r="O3636" s="11" t="s">
        <v>1903</v>
      </c>
      <c r="P3636" s="13" t="s">
        <v>6842</v>
      </c>
    </row>
    <row r="3637" spans="1:33" x14ac:dyDescent="0.25">
      <c r="A3637" s="11" t="s">
        <v>1245</v>
      </c>
      <c r="B3637" s="12" t="s">
        <v>4398</v>
      </c>
      <c r="C3637" s="11">
        <v>300</v>
      </c>
      <c r="D3637" s="11">
        <v>6000</v>
      </c>
      <c r="E3637" s="12" t="s">
        <v>4399</v>
      </c>
      <c r="F3637" s="11" t="s">
        <v>1373</v>
      </c>
      <c r="G3637" s="11" t="s">
        <v>1384</v>
      </c>
      <c r="H3637" s="11" t="s">
        <v>1903</v>
      </c>
      <c r="I3637" s="11" t="s">
        <v>1903</v>
      </c>
      <c r="J3637" s="14">
        <f>VLOOKUP(Table15[[#This Row],[TechRequired]],OldTree!A:B,2,0)</f>
        <v>0.5</v>
      </c>
      <c r="K3637" s="22" t="s">
        <v>6014</v>
      </c>
      <c r="L3637" s="14"/>
      <c r="M3637" s="14">
        <v>1</v>
      </c>
      <c r="N3637" s="11" t="str">
        <f>INDEX(TreeLookup!$C$1:$DE$21,MATCH(Table15[[#This Row],[CATEGORY]],TreeLookup!$C$1:$C$21,0),MATCH(Table15[[#This Row],[YEAR]],TreeLookup!$C$1:$DE$1,0))</f>
        <v>supersonicDev</v>
      </c>
      <c r="P3637" s="13" t="s">
        <v>6843</v>
      </c>
      <c r="Q3637" s="12" t="s">
        <v>6459</v>
      </c>
      <c r="S3637" s="21" t="s">
        <v>8971</v>
      </c>
      <c r="T3637" s="21"/>
      <c r="W3637" s="15"/>
      <c r="AF3637" s="11" t="s">
        <v>11286</v>
      </c>
      <c r="AG3637" s="11" t="s">
        <v>11286</v>
      </c>
    </row>
    <row r="3638" spans="1:33" x14ac:dyDescent="0.25">
      <c r="A3638" s="11" t="s">
        <v>1244</v>
      </c>
      <c r="B3638" s="12" t="s">
        <v>4396</v>
      </c>
      <c r="C3638" s="11">
        <v>80</v>
      </c>
      <c r="D3638" s="11">
        <v>1600</v>
      </c>
      <c r="E3638" s="12" t="s">
        <v>4397</v>
      </c>
      <c r="F3638" s="11" t="s">
        <v>1373</v>
      </c>
      <c r="G3638" s="11" t="s">
        <v>1384</v>
      </c>
      <c r="H3638" s="11" t="s">
        <v>1903</v>
      </c>
      <c r="I3638" s="11" t="s">
        <v>1903</v>
      </c>
      <c r="J3638" s="14">
        <f>VLOOKUP(Table15[[#This Row],[TechRequired]],OldTree!A:B,2,0)</f>
        <v>0.5</v>
      </c>
      <c r="K3638" s="22" t="s">
        <v>6014</v>
      </c>
      <c r="L3638" s="14"/>
      <c r="M3638" s="14">
        <v>1</v>
      </c>
      <c r="N3638" s="11" t="str">
        <f>INDEX(TreeLookup!$C$1:$DE$21,MATCH(Table15[[#This Row],[CATEGORY]],TreeLookup!$C$1:$C$21,0),MATCH(Table15[[#This Row],[YEAR]],TreeLookup!$C$1:$DE$1,0))</f>
        <v>supersonicDev</v>
      </c>
      <c r="P3638" s="13" t="s">
        <v>6843</v>
      </c>
      <c r="Q3638" s="12" t="s">
        <v>6459</v>
      </c>
      <c r="S3638" s="21" t="s">
        <v>8971</v>
      </c>
      <c r="T3638" s="21"/>
      <c r="W3638" s="15"/>
    </row>
    <row r="3639" spans="1:33" x14ac:dyDescent="0.25">
      <c r="A3639" s="11" t="s">
        <v>1247</v>
      </c>
      <c r="B3639" s="12" t="s">
        <v>4402</v>
      </c>
      <c r="C3639" s="11">
        <v>40</v>
      </c>
      <c r="D3639" s="11">
        <v>800</v>
      </c>
      <c r="E3639" s="12" t="s">
        <v>4403</v>
      </c>
      <c r="F3639" s="11" t="s">
        <v>1373</v>
      </c>
      <c r="G3639" s="11" t="s">
        <v>1384</v>
      </c>
      <c r="H3639" s="11" t="s">
        <v>1903</v>
      </c>
      <c r="I3639" s="11" t="s">
        <v>1903</v>
      </c>
      <c r="J3639" s="14">
        <f>VLOOKUP(Table15[[#This Row],[TechRequired]],OldTree!A:B,2,0)</f>
        <v>0.5</v>
      </c>
      <c r="K3639" s="22" t="s">
        <v>6014</v>
      </c>
      <c r="L3639" s="14"/>
      <c r="M3639" s="14">
        <v>1</v>
      </c>
      <c r="N3639" s="11" t="str">
        <f>INDEX(TreeLookup!$C$1:$DE$21,MATCH(Table15[[#This Row],[CATEGORY]],TreeLookup!$C$1:$C$21,0),MATCH(Table15[[#This Row],[YEAR]],TreeLookup!$C$1:$DE$1,0))</f>
        <v>supersonicDev</v>
      </c>
      <c r="P3639" s="13" t="s">
        <v>6843</v>
      </c>
      <c r="Q3639" s="12" t="s">
        <v>6459</v>
      </c>
      <c r="S3639" s="21" t="s">
        <v>8971</v>
      </c>
      <c r="T3639" s="21"/>
      <c r="W3639" s="15"/>
    </row>
    <row r="3640" spans="1:33" x14ac:dyDescent="0.25">
      <c r="A3640" s="11" t="s">
        <v>325</v>
      </c>
      <c r="B3640" s="24" t="s">
        <v>11108</v>
      </c>
      <c r="C3640" s="11">
        <v>170</v>
      </c>
      <c r="D3640" s="11">
        <v>3400</v>
      </c>
      <c r="E3640" s="12" t="s">
        <v>2845</v>
      </c>
      <c r="F3640" s="11" t="s">
        <v>1302</v>
      </c>
      <c r="G3640" s="11" t="s">
        <v>1912</v>
      </c>
      <c r="H3640" s="11" t="s">
        <v>1903</v>
      </c>
      <c r="I3640" s="11" t="s">
        <v>1903</v>
      </c>
      <c r="J3640" s="14">
        <f>VLOOKUP(Table15[[#This Row],[TechRequired]],OldTree!A:B,2,0)</f>
        <v>2</v>
      </c>
      <c r="K3640" s="22" t="s">
        <v>8953</v>
      </c>
      <c r="L3640" s="14"/>
      <c r="N3640" s="11" t="str">
        <f>INDEX(TreeLookup!$C$1:$DE$21,MATCH(Table15[[#This Row],[CATEGORY]],TreeLookup!$C$1:$C$21,0),MATCH(Table15[[#This Row],[YEAR]],TreeLookup!$C$1:$DE$1,0))</f>
        <v>solids1962</v>
      </c>
      <c r="P3640" s="13" t="s">
        <v>6843</v>
      </c>
      <c r="Q3640" s="11" t="s">
        <v>6753</v>
      </c>
      <c r="S3640" s="11">
        <v>1962</v>
      </c>
      <c r="W3640" s="15"/>
      <c r="Y3640" s="21" t="s">
        <v>11109</v>
      </c>
      <c r="AE3640" s="11" t="s">
        <v>11286</v>
      </c>
    </row>
    <row r="3641" spans="1:33" x14ac:dyDescent="0.25">
      <c r="A3641" s="11" t="s">
        <v>873</v>
      </c>
      <c r="B3641" s="12" t="s">
        <v>2848</v>
      </c>
      <c r="C3641" s="11">
        <v>200</v>
      </c>
      <c r="D3641" s="11">
        <v>4000</v>
      </c>
      <c r="E3641" s="12" t="s">
        <v>2849</v>
      </c>
      <c r="F3641" s="11" t="s">
        <v>1349</v>
      </c>
      <c r="G3641" s="11" t="s">
        <v>1912</v>
      </c>
      <c r="H3641" s="11" t="s">
        <v>1903</v>
      </c>
      <c r="I3641" s="11" t="s">
        <v>1903</v>
      </c>
      <c r="J3641" s="14">
        <f>VLOOKUP(Table15[[#This Row],[TechRequired]],OldTree!A:B,2,0)</f>
        <v>3</v>
      </c>
      <c r="K3641" s="22" t="s">
        <v>8953</v>
      </c>
      <c r="L3641" s="14"/>
      <c r="N3641" s="11" t="str">
        <f>INDEX(TreeLookup!$C$1:$DE$21,MATCH(Table15[[#This Row],[CATEGORY]],TreeLookup!$C$1:$C$21,0),MATCH(Table15[[#This Row],[YEAR]],TreeLookup!$C$1:$DE$1,0))</f>
        <v>solids1962</v>
      </c>
      <c r="P3641" s="13" t="s">
        <v>6843</v>
      </c>
      <c r="Q3641" s="11" t="s">
        <v>6754</v>
      </c>
      <c r="S3641" s="11">
        <v>1962</v>
      </c>
      <c r="W3641" s="15"/>
      <c r="AE3641" s="11" t="s">
        <v>11286</v>
      </c>
    </row>
    <row r="3642" spans="1:33" x14ac:dyDescent="0.25">
      <c r="A3642" s="11" t="s">
        <v>6467</v>
      </c>
      <c r="B3642" s="12" t="s">
        <v>6467</v>
      </c>
      <c r="G3642" s="11" t="s">
        <v>6059</v>
      </c>
      <c r="H3642" s="11" t="s">
        <v>1903</v>
      </c>
      <c r="J3642" s="16" t="e">
        <f>VLOOKUP(Table15[[#This Row],[TechRequired]],OldTree!A:B,2,0)</f>
        <v>#N/A</v>
      </c>
      <c r="K3642" s="23" t="s">
        <v>8945</v>
      </c>
      <c r="L3642" s="16"/>
      <c r="N3642" s="11" t="str">
        <f>INDEX(TreeLookup!$C$1:$DE$21,MATCH(Table15[[#This Row],[CATEGORY]],TreeLookup!$C$1:$C$21,0),MATCH(Table15[[#This Row],[YEAR]],TreeLookup!$C$1:$DE$1,0))</f>
        <v>orbitalRocketry1992</v>
      </c>
      <c r="Q3642" s="11"/>
      <c r="R3642" s="11" t="s">
        <v>6466</v>
      </c>
      <c r="S3642" s="11">
        <v>1993</v>
      </c>
    </row>
    <row r="3643" spans="1:33" x14ac:dyDescent="0.25">
      <c r="A3643" s="11" t="s">
        <v>292</v>
      </c>
      <c r="B3643" s="12" t="s">
        <v>5833</v>
      </c>
      <c r="C3643" s="11">
        <v>650</v>
      </c>
      <c r="D3643" s="11">
        <v>13000</v>
      </c>
      <c r="E3643" s="12" t="s">
        <v>5834</v>
      </c>
      <c r="F3643" s="11" t="s">
        <v>1300</v>
      </c>
      <c r="G3643" s="11" t="s">
        <v>1381</v>
      </c>
      <c r="H3643" s="11" t="s">
        <v>1903</v>
      </c>
      <c r="I3643" s="11" t="s">
        <v>1903</v>
      </c>
      <c r="J3643" s="14">
        <f>VLOOKUP(Table15[[#This Row],[TechRequired]],OldTree!A:B,2,0)</f>
        <v>1</v>
      </c>
      <c r="K3643" s="22" t="s">
        <v>8945</v>
      </c>
      <c r="L3643" s="14"/>
      <c r="N3643" s="11" t="str">
        <f>INDEX(TreeLookup!$C$1:$DE$21,MATCH(Table15[[#This Row],[CATEGORY]],TreeLookup!$C$1:$C$21,0),MATCH(Table15[[#This Row],[YEAR]],TreeLookup!$C$1:$DE$1,0))</f>
        <v>orbitalRocketry1956</v>
      </c>
      <c r="P3643" s="13" t="s">
        <v>6843</v>
      </c>
      <c r="Q3643" s="11" t="s">
        <v>6075</v>
      </c>
      <c r="R3643" s="21" t="s">
        <v>6453</v>
      </c>
      <c r="S3643" s="11">
        <v>1956</v>
      </c>
      <c r="W3643" s="15"/>
      <c r="Y3643" s="11" t="s">
        <v>11048</v>
      </c>
      <c r="AD3643" s="11" t="s">
        <v>11286</v>
      </c>
    </row>
    <row r="3644" spans="1:33" x14ac:dyDescent="0.25">
      <c r="A3644" s="35" t="s">
        <v>6468</v>
      </c>
      <c r="B3644" s="12" t="s">
        <v>6468</v>
      </c>
      <c r="G3644" s="11" t="s">
        <v>6059</v>
      </c>
      <c r="H3644" s="11" t="s">
        <v>1903</v>
      </c>
      <c r="J3644" s="16" t="e">
        <f>VLOOKUP(Table15[[#This Row],[TechRequired]],OldTree!A:B,2,0)</f>
        <v>#N/A</v>
      </c>
      <c r="K3644" s="23" t="s">
        <v>8945</v>
      </c>
      <c r="L3644" s="16"/>
      <c r="N3644" s="11" t="str">
        <f>INDEX(TreeLookup!$C$1:$DE$21,MATCH(Table15[[#This Row],[CATEGORY]],TreeLookup!$C$1:$C$21,0),MATCH(Table15[[#This Row],[YEAR]],TreeLookup!$C$1:$DE$1,0))</f>
        <v>orbitalRocketry2004</v>
      </c>
      <c r="Q3644" s="11"/>
      <c r="R3644" s="11" t="s">
        <v>6466</v>
      </c>
      <c r="S3644" s="11">
        <v>2004</v>
      </c>
    </row>
    <row r="3645" spans="1:33" x14ac:dyDescent="0.25">
      <c r="A3645" s="11" t="s">
        <v>4246</v>
      </c>
      <c r="B3645" s="12" t="s">
        <v>8523</v>
      </c>
      <c r="C3645" s="11">
        <v>3.681778</v>
      </c>
      <c r="D3645" s="11">
        <v>1</v>
      </c>
      <c r="E3645" s="12" t="s">
        <v>4247</v>
      </c>
      <c r="G3645" s="11" t="s">
        <v>1381</v>
      </c>
      <c r="H3645" s="11" t="s">
        <v>5091</v>
      </c>
      <c r="I3645" s="11" t="s">
        <v>5091</v>
      </c>
      <c r="J3645" s="14" t="e">
        <f>VLOOKUP(Table15[[#This Row],[TechRequired]],OldTree!A:B,2,0)</f>
        <v>#N/A</v>
      </c>
      <c r="K3645" s="14"/>
      <c r="L3645" s="14" t="s">
        <v>8646</v>
      </c>
      <c r="N3645" s="11" t="e">
        <f>INDEX(TreeLookup!$C$1:$DE$21,MATCH(Table15[[#This Row],[CATEGORY]],TreeLookup!$C$1:$C$21,0),MATCH(Table15[[#This Row],[YEAR]],TreeLookup!$C$1:$DE$1,0))</f>
        <v>#N/A</v>
      </c>
      <c r="O3645" s="11" t="s">
        <v>1903</v>
      </c>
      <c r="Q3645" s="11"/>
    </row>
    <row r="3646" spans="1:33" x14ac:dyDescent="0.25">
      <c r="A3646" s="11" t="s">
        <v>4248</v>
      </c>
      <c r="B3646" s="12" t="s">
        <v>8524</v>
      </c>
      <c r="C3646" s="11">
        <v>3.681778</v>
      </c>
      <c r="D3646" s="11">
        <v>1</v>
      </c>
      <c r="E3646" s="12" t="s">
        <v>4247</v>
      </c>
      <c r="G3646" s="11" t="s">
        <v>1381</v>
      </c>
      <c r="H3646" s="11" t="s">
        <v>5091</v>
      </c>
      <c r="I3646" s="11" t="s">
        <v>5091</v>
      </c>
      <c r="J3646" s="14" t="e">
        <f>VLOOKUP(Table15[[#This Row],[TechRequired]],OldTree!A:B,2,0)</f>
        <v>#N/A</v>
      </c>
      <c r="K3646" s="14"/>
      <c r="L3646" s="14" t="s">
        <v>8646</v>
      </c>
      <c r="N3646" s="11" t="e">
        <f>INDEX(TreeLookup!$C$1:$DE$21,MATCH(Table15[[#This Row],[CATEGORY]],TreeLookup!$C$1:$C$21,0),MATCH(Table15[[#This Row],[YEAR]],TreeLookup!$C$1:$DE$1,0))</f>
        <v>#N/A</v>
      </c>
      <c r="O3646" s="11" t="s">
        <v>1903</v>
      </c>
      <c r="Q3646" s="11"/>
    </row>
    <row r="3647" spans="1:33" x14ac:dyDescent="0.25">
      <c r="A3647" s="11" t="s">
        <v>4249</v>
      </c>
      <c r="B3647" s="12" t="s">
        <v>8525</v>
      </c>
      <c r="C3647" s="11">
        <v>2.98224</v>
      </c>
      <c r="D3647" s="11">
        <v>1</v>
      </c>
      <c r="E3647" s="12" t="s">
        <v>4250</v>
      </c>
      <c r="G3647" s="11" t="s">
        <v>1381</v>
      </c>
      <c r="H3647" s="11" t="s">
        <v>5091</v>
      </c>
      <c r="I3647" s="11" t="s">
        <v>5091</v>
      </c>
      <c r="J3647" s="14" t="e">
        <f>VLOOKUP(Table15[[#This Row],[TechRequired]],OldTree!A:B,2,0)</f>
        <v>#N/A</v>
      </c>
      <c r="K3647" s="14"/>
      <c r="L3647" s="14" t="s">
        <v>8646</v>
      </c>
      <c r="N3647" s="11" t="e">
        <f>INDEX(TreeLookup!$C$1:$DE$21,MATCH(Table15[[#This Row],[CATEGORY]],TreeLookup!$C$1:$C$21,0),MATCH(Table15[[#This Row],[YEAR]],TreeLookup!$C$1:$DE$1,0))</f>
        <v>#N/A</v>
      </c>
      <c r="O3647" s="11" t="s">
        <v>1903</v>
      </c>
      <c r="Q3647" s="11"/>
    </row>
    <row r="3648" spans="1:33" x14ac:dyDescent="0.25">
      <c r="A3648" s="11" t="s">
        <v>2158</v>
      </c>
      <c r="B3648" s="12" t="s">
        <v>8526</v>
      </c>
      <c r="C3648" s="11">
        <v>1</v>
      </c>
      <c r="D3648" s="11">
        <v>12250</v>
      </c>
      <c r="E3648" s="12" t="s">
        <v>2159</v>
      </c>
      <c r="F3648" s="11" t="s">
        <v>5486</v>
      </c>
      <c r="G3648" s="11" t="s">
        <v>5487</v>
      </c>
      <c r="H3648" s="11" t="s">
        <v>5091</v>
      </c>
      <c r="I3648" s="11" t="s">
        <v>5091</v>
      </c>
      <c r="J3648" s="14">
        <f>VLOOKUP(Table15[[#This Row],[TechRequired]],OldTree!A:B,2,0)</f>
        <v>8</v>
      </c>
      <c r="K3648" s="14"/>
      <c r="L3648" s="14"/>
      <c r="N3648" s="11" t="e">
        <f>INDEX(TreeLookup!$C$1:$DE$21,MATCH(Table15[[#This Row],[CATEGORY]],TreeLookup!$C$1:$C$21,0),MATCH(Table15[[#This Row],[YEAR]],TreeLookup!$C$1:$DE$1,0))</f>
        <v>#N/A</v>
      </c>
      <c r="O3648" s="11" t="s">
        <v>1903</v>
      </c>
      <c r="Q3648" s="11"/>
    </row>
    <row r="3649" spans="1:30" x14ac:dyDescent="0.25">
      <c r="A3649" s="11" t="s">
        <v>2157</v>
      </c>
      <c r="B3649" s="12" t="s">
        <v>8196</v>
      </c>
      <c r="C3649" s="11">
        <v>1</v>
      </c>
      <c r="D3649" s="11">
        <v>12250</v>
      </c>
      <c r="E3649" s="12" t="s">
        <v>10492</v>
      </c>
      <c r="F3649" s="11" t="s">
        <v>5486</v>
      </c>
      <c r="G3649" s="11" t="s">
        <v>5487</v>
      </c>
      <c r="H3649" s="11" t="s">
        <v>1903</v>
      </c>
      <c r="I3649" s="11" t="s">
        <v>5091</v>
      </c>
      <c r="J3649" s="14">
        <f>VLOOKUP(Table15[[#This Row],[TechRequired]],OldTree!A:B,2,0)</f>
        <v>8</v>
      </c>
      <c r="K3649" s="22" t="s">
        <v>6017</v>
      </c>
      <c r="L3649" s="14" t="s">
        <v>8646</v>
      </c>
      <c r="M3649" s="14">
        <v>9</v>
      </c>
      <c r="N3649" s="11" t="str">
        <f>INDEX(TreeLookup!$C$1:$DE$21,MATCH(Table15[[#This Row],[CATEGORY]],TreeLookup!$C$1:$C$21,0),MATCH(Table15[[#This Row],[YEAR]],TreeLookup!$C$1:$DE$1,0))</f>
        <v>earlyElecPropulsion</v>
      </c>
      <c r="P3649" s="13" t="s">
        <v>6842</v>
      </c>
      <c r="Q3649" s="11"/>
      <c r="S3649" s="11">
        <v>1998</v>
      </c>
      <c r="W3649" s="15"/>
    </row>
    <row r="3650" spans="1:30" x14ac:dyDescent="0.25">
      <c r="A3650" s="11" t="s">
        <v>2155</v>
      </c>
      <c r="B3650" s="12" t="s">
        <v>8527</v>
      </c>
      <c r="C3650" s="11">
        <v>1</v>
      </c>
      <c r="D3650" s="11">
        <v>12250</v>
      </c>
      <c r="E3650" s="12" t="s">
        <v>2156</v>
      </c>
      <c r="F3650" s="11" t="s">
        <v>1332</v>
      </c>
      <c r="G3650" s="11" t="s">
        <v>5487</v>
      </c>
      <c r="H3650" s="11" t="s">
        <v>5091</v>
      </c>
      <c r="I3650" s="11" t="s">
        <v>5091</v>
      </c>
      <c r="J3650" s="14">
        <f>VLOOKUP(Table15[[#This Row],[TechRequired]],OldTree!A:B,2,0)</f>
        <v>6</v>
      </c>
      <c r="K3650" s="14"/>
      <c r="L3650" s="14"/>
      <c r="N3650" s="11" t="e">
        <f>INDEX(TreeLookup!$C$1:$DE$21,MATCH(Table15[[#This Row],[CATEGORY]],TreeLookup!$C$1:$C$21,0),MATCH(Table15[[#This Row],[YEAR]],TreeLookup!$C$1:$DE$1,0))</f>
        <v>#N/A</v>
      </c>
      <c r="O3650" s="11" t="s">
        <v>1903</v>
      </c>
      <c r="Q3650" s="11"/>
    </row>
    <row r="3651" spans="1:30" x14ac:dyDescent="0.25">
      <c r="A3651" s="11" t="s">
        <v>2163</v>
      </c>
      <c r="B3651" s="12" t="s">
        <v>8528</v>
      </c>
      <c r="C3651" s="11">
        <v>26460</v>
      </c>
      <c r="D3651" s="11">
        <v>425000</v>
      </c>
      <c r="E3651" s="12" t="s">
        <v>2164</v>
      </c>
      <c r="F3651" s="11" t="s">
        <v>1332</v>
      </c>
      <c r="G3651" s="11" t="s">
        <v>5487</v>
      </c>
      <c r="H3651" s="11" t="s">
        <v>5091</v>
      </c>
      <c r="I3651" s="11" t="s">
        <v>5091</v>
      </c>
      <c r="J3651" s="14">
        <f>VLOOKUP(Table15[[#This Row],[TechRequired]],OldTree!A:B,2,0)</f>
        <v>6</v>
      </c>
      <c r="K3651" s="14"/>
      <c r="L3651" s="14"/>
      <c r="N3651" s="11" t="e">
        <f>INDEX(TreeLookup!$C$1:$DE$21,MATCH(Table15[[#This Row],[CATEGORY]],TreeLookup!$C$1:$C$21,0),MATCH(Table15[[#This Row],[YEAR]],TreeLookup!$C$1:$DE$1,0))</f>
        <v>#N/A</v>
      </c>
      <c r="O3651" s="11" t="s">
        <v>1903</v>
      </c>
      <c r="Q3651" s="11"/>
    </row>
    <row r="3652" spans="1:30" x14ac:dyDescent="0.25">
      <c r="A3652" s="11" t="s">
        <v>2162</v>
      </c>
      <c r="B3652" s="12" t="s">
        <v>8197</v>
      </c>
      <c r="C3652" s="11">
        <v>1</v>
      </c>
      <c r="D3652" s="11">
        <v>425000</v>
      </c>
      <c r="E3652" s="12" t="s">
        <v>10493</v>
      </c>
      <c r="F3652" s="11" t="s">
        <v>1367</v>
      </c>
      <c r="G3652" s="11" t="s">
        <v>5487</v>
      </c>
      <c r="H3652" s="11" t="s">
        <v>1903</v>
      </c>
      <c r="I3652" s="11" t="s">
        <v>5091</v>
      </c>
      <c r="J3652" s="14">
        <f>VLOOKUP(Table15[[#This Row],[TechRequired]],OldTree!A:B,2,0)</f>
        <v>7</v>
      </c>
      <c r="K3652" s="22" t="s">
        <v>6017</v>
      </c>
      <c r="L3652" s="14" t="s">
        <v>8646</v>
      </c>
      <c r="M3652" s="14">
        <v>9</v>
      </c>
      <c r="N3652" s="11" t="str">
        <f>INDEX(TreeLookup!$C$1:$DE$21,MATCH(Table15[[#This Row],[CATEGORY]],TreeLookup!$C$1:$C$21,0),MATCH(Table15[[#This Row],[YEAR]],TreeLookup!$C$1:$DE$1,0))</f>
        <v>earlyElecPropulsion</v>
      </c>
      <c r="P3652" s="13" t="s">
        <v>6842</v>
      </c>
      <c r="Q3652" s="11"/>
      <c r="S3652" s="11">
        <v>1998</v>
      </c>
      <c r="W3652" s="15"/>
    </row>
    <row r="3653" spans="1:30" x14ac:dyDescent="0.25">
      <c r="A3653" s="11" t="s">
        <v>2160</v>
      </c>
      <c r="B3653" s="12" t="s">
        <v>8529</v>
      </c>
      <c r="C3653" s="11">
        <v>105840</v>
      </c>
      <c r="D3653" s="11">
        <v>425000</v>
      </c>
      <c r="E3653" s="12" t="s">
        <v>2161</v>
      </c>
      <c r="F3653" s="11" t="s">
        <v>1367</v>
      </c>
      <c r="G3653" s="11" t="s">
        <v>5487</v>
      </c>
      <c r="H3653" s="11" t="s">
        <v>5091</v>
      </c>
      <c r="I3653" s="11" t="s">
        <v>5091</v>
      </c>
      <c r="J3653" s="14">
        <f>VLOOKUP(Table15[[#This Row],[TechRequired]],OldTree!A:B,2,0)</f>
        <v>7</v>
      </c>
      <c r="K3653" s="14"/>
      <c r="L3653" s="14"/>
      <c r="N3653" s="11" t="e">
        <f>INDEX(TreeLookup!$C$1:$DE$21,MATCH(Table15[[#This Row],[CATEGORY]],TreeLookup!$C$1:$C$21,0),MATCH(Table15[[#This Row],[YEAR]],TreeLookup!$C$1:$DE$1,0))</f>
        <v>#N/A</v>
      </c>
      <c r="O3653" s="11" t="s">
        <v>1903</v>
      </c>
      <c r="Q3653" s="11"/>
    </row>
    <row r="3654" spans="1:30" x14ac:dyDescent="0.25">
      <c r="A3654" s="11" t="s">
        <v>2165</v>
      </c>
      <c r="B3654" s="12" t="s">
        <v>8530</v>
      </c>
      <c r="C3654" s="11">
        <v>1</v>
      </c>
      <c r="D3654" s="11">
        <v>45000</v>
      </c>
      <c r="E3654" s="12" t="s">
        <v>2166</v>
      </c>
      <c r="F3654" s="11" t="s">
        <v>5486</v>
      </c>
      <c r="G3654" s="11" t="s">
        <v>5487</v>
      </c>
      <c r="H3654" s="11" t="s">
        <v>5091</v>
      </c>
      <c r="I3654" s="11" t="s">
        <v>5091</v>
      </c>
      <c r="J3654" s="14">
        <f>VLOOKUP(Table15[[#This Row],[TechRequired]],OldTree!A:B,2,0)</f>
        <v>8</v>
      </c>
      <c r="K3654" s="14"/>
      <c r="L3654" s="14"/>
      <c r="N3654" s="11" t="e">
        <f>INDEX(TreeLookup!$C$1:$DE$21,MATCH(Table15[[#This Row],[CATEGORY]],TreeLookup!$C$1:$C$21,0),MATCH(Table15[[#This Row],[YEAR]],TreeLookup!$C$1:$DE$1,0))</f>
        <v>#N/A</v>
      </c>
      <c r="O3654" s="11" t="s">
        <v>1903</v>
      </c>
      <c r="Q3654" s="11"/>
    </row>
    <row r="3655" spans="1:30" x14ac:dyDescent="0.25">
      <c r="A3655" s="11" t="s">
        <v>207</v>
      </c>
      <c r="B3655" s="12" t="s">
        <v>4048</v>
      </c>
      <c r="C3655" s="11">
        <v>20</v>
      </c>
      <c r="D3655" s="11">
        <v>400</v>
      </c>
      <c r="E3655" s="12" t="s">
        <v>4049</v>
      </c>
      <c r="F3655" s="11" t="s">
        <v>1294</v>
      </c>
      <c r="G3655" s="11" t="s">
        <v>1381</v>
      </c>
      <c r="H3655" s="11" t="s">
        <v>1903</v>
      </c>
      <c r="I3655" s="11" t="s">
        <v>1903</v>
      </c>
      <c r="J3655" s="14">
        <f>VLOOKUP(Table15[[#This Row],[TechRequired]],OldTree!A:B,2,0)</f>
        <v>1</v>
      </c>
      <c r="K3655" s="22" t="s">
        <v>6014</v>
      </c>
      <c r="L3655" s="14" t="s">
        <v>8667</v>
      </c>
      <c r="M3655" s="14">
        <v>1</v>
      </c>
      <c r="N3655" s="11" t="str">
        <f>INDEX(TreeLookup!$C$1:$DE$21,MATCH(Table15[[#This Row],[CATEGORY]],TreeLookup!$C$1:$C$21,0),MATCH(Table15[[#This Row],[YEAR]],TreeLookup!$C$1:$DE$1,0))</f>
        <v>matureSupersonic</v>
      </c>
      <c r="P3655" s="13" t="s">
        <v>6843</v>
      </c>
      <c r="S3655" s="11">
        <v>1952</v>
      </c>
      <c r="W3655" s="15"/>
    </row>
    <row r="3656" spans="1:30" x14ac:dyDescent="0.25">
      <c r="A3656" s="11" t="s">
        <v>3149</v>
      </c>
      <c r="B3656" s="12" t="s">
        <v>8373</v>
      </c>
      <c r="C3656" s="11">
        <v>7000</v>
      </c>
      <c r="D3656" s="11">
        <v>23000</v>
      </c>
      <c r="E3656" s="12" t="s">
        <v>9946</v>
      </c>
      <c r="F3656" s="11" t="s">
        <v>1341</v>
      </c>
      <c r="G3656" s="11" t="s">
        <v>5691</v>
      </c>
      <c r="H3656" s="11" t="s">
        <v>1903</v>
      </c>
      <c r="I3656" s="11" t="s">
        <v>5091</v>
      </c>
      <c r="J3656" s="14">
        <f>VLOOKUP(Table15[[#This Row],[TechRequired]],OldTree!A:B,2,0)</f>
        <v>7</v>
      </c>
      <c r="K3656" s="22" t="s">
        <v>6017</v>
      </c>
      <c r="L3656" s="14" t="s">
        <v>8668</v>
      </c>
      <c r="M3656" s="14">
        <v>10</v>
      </c>
      <c r="N3656" s="11" t="str">
        <f>INDEX(TreeLookup!$C$1:$DE$21,MATCH(Table15[[#This Row],[CATEGORY]],TreeLookup!$C$1:$C$21,0),MATCH(Table15[[#This Row],[YEAR]],TreeLookup!$C$1:$DE$1,0))</f>
        <v>earlyElecPropulsion</v>
      </c>
      <c r="P3656" s="13" t="s">
        <v>6842</v>
      </c>
      <c r="Q3656" s="21" t="s">
        <v>6520</v>
      </c>
      <c r="R3656" s="21" t="s">
        <v>6451</v>
      </c>
      <c r="S3656" s="11">
        <v>1999</v>
      </c>
      <c r="W3656" s="15"/>
    </row>
    <row r="3657" spans="1:30" x14ac:dyDescent="0.25">
      <c r="A3657" s="35" t="s">
        <v>6469</v>
      </c>
      <c r="B3657" s="12" t="s">
        <v>6469</v>
      </c>
      <c r="G3657" s="11" t="s">
        <v>6059</v>
      </c>
      <c r="H3657" s="11" t="s">
        <v>1903</v>
      </c>
      <c r="J3657" s="16" t="e">
        <f>VLOOKUP(Table15[[#This Row],[TechRequired]],OldTree!A:B,2,0)</f>
        <v>#N/A</v>
      </c>
      <c r="K3657" s="23" t="s">
        <v>8945</v>
      </c>
      <c r="L3657" s="16"/>
      <c r="N3657" s="11" t="str">
        <f>INDEX(TreeLookup!$C$1:$DE$21,MATCH(Table15[[#This Row],[CATEGORY]],TreeLookup!$C$1:$C$21,0),MATCH(Table15[[#This Row],[YEAR]],TreeLookup!$C$1:$DE$1,0))</f>
        <v>orbitalRocketry2004</v>
      </c>
      <c r="Q3657" s="11"/>
      <c r="R3657" s="11" t="s">
        <v>6466</v>
      </c>
      <c r="S3657" s="11">
        <v>2004</v>
      </c>
    </row>
    <row r="3658" spans="1:30" x14ac:dyDescent="0.25">
      <c r="A3658" s="11" t="s">
        <v>5736</v>
      </c>
      <c r="B3658" s="12" t="s">
        <v>8313</v>
      </c>
      <c r="C3658" s="11">
        <v>3700</v>
      </c>
      <c r="D3658" s="11">
        <v>18800</v>
      </c>
      <c r="E3658" s="12" t="s">
        <v>5737</v>
      </c>
      <c r="F3658" s="11" t="s">
        <v>1377</v>
      </c>
      <c r="G3658" s="21" t="s">
        <v>11292</v>
      </c>
      <c r="H3658" s="11" t="s">
        <v>5091</v>
      </c>
      <c r="I3658" s="11" t="s">
        <v>5091</v>
      </c>
      <c r="J3658" s="14">
        <f>VLOOKUP(Table15[[#This Row],[TechRequired]],OldTree!A:B,2,0)</f>
        <v>6</v>
      </c>
      <c r="K3658" s="22" t="s">
        <v>6812</v>
      </c>
      <c r="L3658" s="14" t="s">
        <v>6810</v>
      </c>
      <c r="N3658" s="11" t="str">
        <f>INDEX(TreeLookup!$C$1:$DE$21,MATCH(Table15[[#This Row],[CATEGORY]],TreeLookup!$C$1:$C$21,0),MATCH(Table15[[#This Row],[YEAR]],TreeLookup!$C$1:$DE$1,0))</f>
        <v>start</v>
      </c>
      <c r="O3658" s="11" t="s">
        <v>1903</v>
      </c>
      <c r="Q3658" s="11"/>
    </row>
    <row r="3659" spans="1:30" x14ac:dyDescent="0.25">
      <c r="A3659" s="11" t="s">
        <v>1239</v>
      </c>
      <c r="B3659" s="12" t="s">
        <v>4400</v>
      </c>
      <c r="C3659" s="11">
        <v>150</v>
      </c>
      <c r="D3659" s="11">
        <v>3000</v>
      </c>
      <c r="E3659" s="12" t="s">
        <v>4401</v>
      </c>
      <c r="F3659" s="11" t="s">
        <v>1373</v>
      </c>
      <c r="G3659" s="11" t="s">
        <v>1380</v>
      </c>
      <c r="H3659" s="11" t="s">
        <v>1903</v>
      </c>
      <c r="I3659" s="11" t="s">
        <v>1903</v>
      </c>
      <c r="J3659" s="14">
        <f>VLOOKUP(Table15[[#This Row],[TechRequired]],OldTree!A:B,2,0)</f>
        <v>0.5</v>
      </c>
      <c r="K3659" s="22" t="s">
        <v>8945</v>
      </c>
      <c r="L3659" s="14"/>
      <c r="M3659" s="14">
        <v>0</v>
      </c>
      <c r="N3659" s="11" t="str">
        <f>INDEX(TreeLookup!$C$1:$DE$21,MATCH(Table15[[#This Row],[CATEGORY]],TreeLookup!$C$1:$C$21,0),MATCH(Table15[[#This Row],[YEAR]],TreeLookup!$C$1:$DE$1,0))</f>
        <v>rocketryTesting</v>
      </c>
      <c r="P3659" s="13" t="s">
        <v>6843</v>
      </c>
      <c r="Q3659" s="12" t="s">
        <v>6459</v>
      </c>
      <c r="R3659" s="21" t="s">
        <v>4400</v>
      </c>
      <c r="S3659" s="21" t="s">
        <v>8971</v>
      </c>
      <c r="T3659" s="21"/>
      <c r="W3659" s="15"/>
      <c r="Y3659" s="11" t="s">
        <v>11053</v>
      </c>
      <c r="AC3659" s="11" t="s">
        <v>11286</v>
      </c>
    </row>
    <row r="3660" spans="1:30" x14ac:dyDescent="0.25">
      <c r="A3660" s="11" t="s">
        <v>1246</v>
      </c>
      <c r="B3660" s="12" t="s">
        <v>4400</v>
      </c>
      <c r="C3660" s="11">
        <v>150</v>
      </c>
      <c r="D3660" s="11">
        <v>3000</v>
      </c>
      <c r="E3660" s="12" t="s">
        <v>4401</v>
      </c>
      <c r="F3660" s="11" t="s">
        <v>1373</v>
      </c>
      <c r="G3660" s="11" t="s">
        <v>1384</v>
      </c>
      <c r="H3660" s="11" t="s">
        <v>1903</v>
      </c>
      <c r="I3660" s="11" t="s">
        <v>1903</v>
      </c>
      <c r="J3660" s="14">
        <f>VLOOKUP(Table15[[#This Row],[TechRequired]],OldTree!A:B,2,0)</f>
        <v>0.5</v>
      </c>
      <c r="K3660" s="22" t="s">
        <v>8945</v>
      </c>
      <c r="L3660" s="14"/>
      <c r="M3660" s="14">
        <v>1</v>
      </c>
      <c r="N3660" s="11" t="str">
        <f>INDEX(TreeLookup!$C$1:$DE$21,MATCH(Table15[[#This Row],[CATEGORY]],TreeLookup!$C$1:$C$21,0),MATCH(Table15[[#This Row],[YEAR]],TreeLookup!$C$1:$DE$1,0))</f>
        <v>rocketryTesting</v>
      </c>
      <c r="P3660" s="13" t="s">
        <v>6843</v>
      </c>
      <c r="Q3660" s="12" t="s">
        <v>6459</v>
      </c>
      <c r="R3660" s="21" t="s">
        <v>4400</v>
      </c>
      <c r="S3660" s="21" t="s">
        <v>8971</v>
      </c>
      <c r="T3660" s="21"/>
      <c r="W3660" s="15"/>
      <c r="Y3660" s="11" t="s">
        <v>11053</v>
      </c>
      <c r="AC3660" s="11" t="s">
        <v>11286</v>
      </c>
    </row>
    <row r="3661" spans="1:30" x14ac:dyDescent="0.25">
      <c r="A3661" s="35" t="s">
        <v>6470</v>
      </c>
      <c r="B3661" s="12" t="s">
        <v>6470</v>
      </c>
      <c r="G3661" s="11" t="s">
        <v>6059</v>
      </c>
      <c r="H3661" s="11" t="s">
        <v>1903</v>
      </c>
      <c r="J3661" s="16" t="e">
        <f>VLOOKUP(Table15[[#This Row],[TechRequired]],OldTree!A:B,2,0)</f>
        <v>#N/A</v>
      </c>
      <c r="K3661" s="23" t="s">
        <v>8945</v>
      </c>
      <c r="L3661" s="16"/>
      <c r="N3661" s="11" t="str">
        <f>INDEX(TreeLookup!$C$1:$DE$21,MATCH(Table15[[#This Row],[CATEGORY]],TreeLookup!$C$1:$C$21,0),MATCH(Table15[[#This Row],[YEAR]],TreeLookup!$C$1:$DE$1,0))</f>
        <v>orbitalRocketry2009</v>
      </c>
      <c r="Q3661" s="11"/>
      <c r="R3661" s="11" t="s">
        <v>6466</v>
      </c>
      <c r="S3661" s="11">
        <v>2010</v>
      </c>
    </row>
    <row r="3662" spans="1:30" x14ac:dyDescent="0.25">
      <c r="A3662" s="11" t="s">
        <v>4034</v>
      </c>
      <c r="B3662" s="12" t="s">
        <v>8469</v>
      </c>
      <c r="C3662" s="11">
        <v>42000</v>
      </c>
      <c r="D3662" s="11">
        <v>168000</v>
      </c>
      <c r="E3662" s="12" t="s">
        <v>4035</v>
      </c>
      <c r="F3662" s="11" t="s">
        <v>5828</v>
      </c>
      <c r="G3662" s="11" t="s">
        <v>1383</v>
      </c>
      <c r="H3662" s="11" t="s">
        <v>5091</v>
      </c>
      <c r="I3662" s="11" t="s">
        <v>5091</v>
      </c>
      <c r="J3662" s="14">
        <f>VLOOKUP(Table15[[#This Row],[TechRequired]],OldTree!A:B,2,0)</f>
        <v>8</v>
      </c>
      <c r="K3662" s="14"/>
      <c r="L3662" s="14" t="s">
        <v>6830</v>
      </c>
      <c r="M3662" s="14">
        <v>11</v>
      </c>
      <c r="N3662" s="11" t="e">
        <f>INDEX(TreeLookup!$C$1:$DE$21,MATCH(Table15[[#This Row],[CATEGORY]],TreeLookup!$C$1:$C$21,0),MATCH(Table15[[#This Row],[YEAR]],TreeLookup!$C$1:$DE$1,0))</f>
        <v>#N/A</v>
      </c>
      <c r="O3662" s="11" t="s">
        <v>1903</v>
      </c>
      <c r="P3662" s="13" t="s">
        <v>6842</v>
      </c>
      <c r="Q3662" s="11"/>
    </row>
    <row r="3663" spans="1:30" x14ac:dyDescent="0.25">
      <c r="A3663" s="11" t="s">
        <v>617</v>
      </c>
      <c r="B3663" s="12" t="s">
        <v>3026</v>
      </c>
      <c r="C3663" s="11">
        <v>350</v>
      </c>
      <c r="D3663" s="11">
        <v>7000</v>
      </c>
      <c r="E3663" s="12" t="s">
        <v>3027</v>
      </c>
      <c r="F3663" s="11" t="s">
        <v>1324</v>
      </c>
      <c r="G3663" s="11" t="s">
        <v>1380</v>
      </c>
      <c r="H3663" s="11" t="s">
        <v>1903</v>
      </c>
      <c r="I3663" s="11" t="s">
        <v>1903</v>
      </c>
      <c r="J3663" s="14">
        <f>VLOOKUP(Table15[[#This Row],[TechRequired]],OldTree!A:B,2,0)</f>
        <v>2</v>
      </c>
      <c r="K3663" s="22" t="s">
        <v>8945</v>
      </c>
      <c r="L3663" s="14"/>
      <c r="N3663" s="11" t="str">
        <f>INDEX(TreeLookup!$C$1:$DE$21,MATCH(Table15[[#This Row],[CATEGORY]],TreeLookup!$C$1:$C$21,0),MATCH(Table15[[#This Row],[YEAR]],TreeLookup!$C$1:$DE$1,0))</f>
        <v>orbitalRocketry1959</v>
      </c>
      <c r="P3663" s="13" t="s">
        <v>6843</v>
      </c>
      <c r="Q3663" s="11" t="s">
        <v>6079</v>
      </c>
      <c r="R3663" s="21" t="s">
        <v>6436</v>
      </c>
      <c r="S3663" s="11">
        <v>1959</v>
      </c>
      <c r="W3663" s="15"/>
      <c r="Y3663" s="11" t="s">
        <v>10934</v>
      </c>
      <c r="AD3663" s="11" t="s">
        <v>11286</v>
      </c>
    </row>
    <row r="3664" spans="1:30" x14ac:dyDescent="0.25">
      <c r="A3664" s="11" t="s">
        <v>630</v>
      </c>
      <c r="B3664" s="12" t="s">
        <v>3026</v>
      </c>
      <c r="C3664" s="11">
        <v>350</v>
      </c>
      <c r="D3664" s="11">
        <v>7000</v>
      </c>
      <c r="E3664" s="12" t="s">
        <v>3027</v>
      </c>
      <c r="F3664" s="11" t="s">
        <v>1324</v>
      </c>
      <c r="G3664" s="11" t="s">
        <v>1913</v>
      </c>
      <c r="H3664" s="11" t="s">
        <v>1903</v>
      </c>
      <c r="I3664" s="11" t="s">
        <v>1903</v>
      </c>
      <c r="J3664" s="14">
        <f>VLOOKUP(Table15[[#This Row],[TechRequired]],OldTree!A:B,2,0)</f>
        <v>2</v>
      </c>
      <c r="K3664" s="22" t="s">
        <v>8945</v>
      </c>
      <c r="L3664" s="14"/>
      <c r="N3664" s="11" t="str">
        <f>INDEX(TreeLookup!$C$1:$DE$21,MATCH(Table15[[#This Row],[CATEGORY]],TreeLookup!$C$1:$C$21,0),MATCH(Table15[[#This Row],[YEAR]],TreeLookup!$C$1:$DE$1,0))</f>
        <v>orbitalRocketry1959</v>
      </c>
      <c r="P3664" s="13" t="s">
        <v>6843</v>
      </c>
      <c r="Q3664" s="11" t="s">
        <v>6079</v>
      </c>
      <c r="R3664" s="21" t="s">
        <v>6436</v>
      </c>
      <c r="S3664" s="11">
        <v>1959</v>
      </c>
      <c r="W3664" s="15"/>
      <c r="Y3664" s="11" t="s">
        <v>10934</v>
      </c>
      <c r="AD3664" s="11" t="s">
        <v>11286</v>
      </c>
    </row>
    <row r="3665" spans="1:30" x14ac:dyDescent="0.25">
      <c r="A3665" s="11" t="s">
        <v>4036</v>
      </c>
      <c r="B3665" s="12" t="s">
        <v>7477</v>
      </c>
      <c r="C3665" s="11">
        <v>8000</v>
      </c>
      <c r="D3665" s="11">
        <v>6500</v>
      </c>
      <c r="E3665" s="12" t="s">
        <v>4037</v>
      </c>
      <c r="F3665" s="11" t="s">
        <v>5220</v>
      </c>
      <c r="G3665" s="11" t="s">
        <v>1383</v>
      </c>
      <c r="H3665" s="11" t="s">
        <v>5091</v>
      </c>
      <c r="I3665" s="11" t="s">
        <v>5091</v>
      </c>
      <c r="J3665" s="14">
        <f>VLOOKUP(Table15[[#This Row],[TechRequired]],OldTree!A:B,2,0)</f>
        <v>7</v>
      </c>
      <c r="K3665" s="14"/>
      <c r="L3665" s="14" t="s">
        <v>6830</v>
      </c>
      <c r="N3665" s="11" t="e">
        <f>INDEX(TreeLookup!$C$1:$DE$21,MATCH(Table15[[#This Row],[CATEGORY]],TreeLookup!$C$1:$C$21,0),MATCH(Table15[[#This Row],[YEAR]],TreeLookup!$C$1:$DE$1,0))</f>
        <v>#N/A</v>
      </c>
      <c r="O3665" s="11" t="s">
        <v>1903</v>
      </c>
      <c r="P3665" s="13" t="s">
        <v>6842</v>
      </c>
      <c r="Q3665" s="11" t="s">
        <v>6613</v>
      </c>
    </row>
    <row r="3666" spans="1:30" x14ac:dyDescent="0.25">
      <c r="A3666" s="11" t="s">
        <v>627</v>
      </c>
      <c r="B3666" s="12" t="s">
        <v>3026</v>
      </c>
      <c r="C3666" s="11">
        <v>350</v>
      </c>
      <c r="D3666" s="11">
        <v>7000</v>
      </c>
      <c r="E3666" s="12" t="s">
        <v>3027</v>
      </c>
      <c r="F3666" s="11" t="s">
        <v>1324</v>
      </c>
      <c r="G3666" s="11" t="s">
        <v>5836</v>
      </c>
      <c r="H3666" s="11" t="s">
        <v>1903</v>
      </c>
      <c r="I3666" s="11" t="s">
        <v>1903</v>
      </c>
      <c r="J3666" s="14">
        <f>VLOOKUP(Table15[[#This Row],[TechRequired]],OldTree!A:B,2,0)</f>
        <v>2</v>
      </c>
      <c r="K3666" s="22" t="s">
        <v>8945</v>
      </c>
      <c r="L3666" s="14"/>
      <c r="N3666" s="11" t="str">
        <f>INDEX(TreeLookup!$C$1:$DE$21,MATCH(Table15[[#This Row],[CATEGORY]],TreeLookup!$C$1:$C$21,0),MATCH(Table15[[#This Row],[YEAR]],TreeLookup!$C$1:$DE$1,0))</f>
        <v>orbitalRocketry1959</v>
      </c>
      <c r="P3666" s="13" t="s">
        <v>6843</v>
      </c>
      <c r="Q3666" s="11" t="s">
        <v>6079</v>
      </c>
      <c r="R3666" s="21" t="s">
        <v>6436</v>
      </c>
      <c r="S3666" s="11">
        <v>1959</v>
      </c>
      <c r="W3666" s="15"/>
      <c r="Y3666" s="11" t="s">
        <v>10934</v>
      </c>
      <c r="AD3666" s="11" t="s">
        <v>11286</v>
      </c>
    </row>
    <row r="3667" spans="1:30" x14ac:dyDescent="0.25">
      <c r="A3667" s="11" t="s">
        <v>6460</v>
      </c>
      <c r="B3667" s="12" t="s">
        <v>6460</v>
      </c>
      <c r="C3667" s="17"/>
      <c r="D3667" s="17"/>
      <c r="G3667" s="11" t="s">
        <v>6059</v>
      </c>
      <c r="H3667" s="11" t="s">
        <v>1903</v>
      </c>
      <c r="J3667" s="16" t="e">
        <f>VLOOKUP(Table15[[#This Row],[TechRequired]],OldTree!A:B,2,0)</f>
        <v>#N/A</v>
      </c>
      <c r="K3667" s="23" t="s">
        <v>8955</v>
      </c>
      <c r="L3667" s="16"/>
      <c r="N3667" s="11" t="str">
        <f>INDEX(TreeLookup!$C$1:$DE$21,MATCH(Table15[[#This Row],[CATEGORY]],TreeLookup!$C$1:$C$21,0),MATCH(Table15[[#This Row],[YEAR]],TreeLookup!$C$1:$DE$1,0))</f>
        <v>hydrolox1992</v>
      </c>
      <c r="Q3667" s="11" t="s">
        <v>6462</v>
      </c>
      <c r="R3667" s="11" t="s">
        <v>6460</v>
      </c>
      <c r="S3667" s="11">
        <v>1996</v>
      </c>
    </row>
    <row r="3668" spans="1:30" x14ac:dyDescent="0.25">
      <c r="A3668" s="11" t="s">
        <v>188</v>
      </c>
      <c r="B3668" s="12" t="s">
        <v>4924</v>
      </c>
      <c r="C3668" s="11">
        <v>1000</v>
      </c>
      <c r="D3668" s="11">
        <v>44000</v>
      </c>
      <c r="E3668" s="12" t="s">
        <v>4925</v>
      </c>
      <c r="F3668" s="11" t="s">
        <v>1290</v>
      </c>
      <c r="G3668" s="11" t="s">
        <v>1380</v>
      </c>
      <c r="H3668" s="11" t="s">
        <v>1903</v>
      </c>
      <c r="I3668" s="11" t="s">
        <v>1903</v>
      </c>
      <c r="J3668" s="14">
        <f>VLOOKUP(Table15[[#This Row],[TechRequired]],OldTree!A:B,2,0)</f>
        <v>2</v>
      </c>
      <c r="K3668" s="22" t="s">
        <v>8945</v>
      </c>
      <c r="L3668" s="14" t="s">
        <v>8661</v>
      </c>
      <c r="N3668" s="11" t="str">
        <f>INDEX(TreeLookup!$C$1:$DE$21,MATCH(Table15[[#This Row],[CATEGORY]],TreeLookup!$C$1:$C$21,0),MATCH(Table15[[#This Row],[YEAR]],TreeLookup!$C$1:$DE$1,0))</f>
        <v>orbitalRocketry1959</v>
      </c>
      <c r="P3668" s="13" t="s">
        <v>6843</v>
      </c>
      <c r="Q3668" s="12" t="s">
        <v>6450</v>
      </c>
      <c r="R3668" s="21" t="s">
        <v>6449</v>
      </c>
      <c r="S3668" s="11">
        <v>1959</v>
      </c>
      <c r="W3668" s="15"/>
      <c r="Y3668" s="11" t="s">
        <v>11042</v>
      </c>
      <c r="AD3668" s="11" t="s">
        <v>11286</v>
      </c>
    </row>
    <row r="3669" spans="1:30" x14ac:dyDescent="0.25">
      <c r="A3669" s="11" t="s">
        <v>189</v>
      </c>
      <c r="B3669" s="12" t="s">
        <v>4924</v>
      </c>
      <c r="C3669" s="11">
        <v>1000</v>
      </c>
      <c r="D3669" s="11">
        <v>44000</v>
      </c>
      <c r="E3669" s="12" t="s">
        <v>4925</v>
      </c>
      <c r="F3669" s="11" t="s">
        <v>1290</v>
      </c>
      <c r="G3669" s="21" t="s">
        <v>11292</v>
      </c>
      <c r="H3669" s="11" t="s">
        <v>1903</v>
      </c>
      <c r="I3669" s="11" t="s">
        <v>1903</v>
      </c>
      <c r="J3669" s="14">
        <f>VLOOKUP(Table15[[#This Row],[TechRequired]],OldTree!A:B,2,0)</f>
        <v>2</v>
      </c>
      <c r="K3669" s="22" t="s">
        <v>8945</v>
      </c>
      <c r="L3669" s="14" t="s">
        <v>8661</v>
      </c>
      <c r="N3669" s="11" t="str">
        <f>INDEX(TreeLookup!$C$1:$DE$21,MATCH(Table15[[#This Row],[CATEGORY]],TreeLookup!$C$1:$C$21,0),MATCH(Table15[[#This Row],[YEAR]],TreeLookup!$C$1:$DE$1,0))</f>
        <v>orbitalRocketry1959</v>
      </c>
      <c r="P3669" s="13" t="s">
        <v>6843</v>
      </c>
      <c r="Q3669" s="12" t="s">
        <v>6450</v>
      </c>
      <c r="S3669" s="11">
        <v>1959</v>
      </c>
      <c r="W3669" s="15"/>
      <c r="Y3669" s="11" t="s">
        <v>11042</v>
      </c>
      <c r="AD3669" s="11" t="s">
        <v>11286</v>
      </c>
    </row>
    <row r="3670" spans="1:30" x14ac:dyDescent="0.25">
      <c r="A3670" s="35" t="s">
        <v>6461</v>
      </c>
      <c r="B3670" s="12" t="s">
        <v>6461</v>
      </c>
      <c r="C3670" s="17"/>
      <c r="D3670" s="17"/>
      <c r="G3670" s="11" t="s">
        <v>6059</v>
      </c>
      <c r="H3670" s="11" t="s">
        <v>1903</v>
      </c>
      <c r="J3670" s="16" t="e">
        <f>VLOOKUP(Table15[[#This Row],[TechRequired]],OldTree!A:B,2,0)</f>
        <v>#N/A</v>
      </c>
      <c r="K3670" s="23" t="s">
        <v>8955</v>
      </c>
      <c r="L3670" s="16"/>
      <c r="N3670" s="11" t="str">
        <f>INDEX(TreeLookup!$C$1:$DE$21,MATCH(Table15[[#This Row],[CATEGORY]],TreeLookup!$C$1:$C$21,0),MATCH(Table15[[#This Row],[YEAR]],TreeLookup!$C$1:$DE$1,0))</f>
        <v>hydrolox1998</v>
      </c>
      <c r="Q3670" s="11" t="s">
        <v>6462</v>
      </c>
      <c r="R3670" s="11" t="s">
        <v>6460</v>
      </c>
      <c r="S3670" s="11">
        <v>2002</v>
      </c>
    </row>
    <row r="3671" spans="1:30" x14ac:dyDescent="0.25">
      <c r="A3671" s="11" t="s">
        <v>6447</v>
      </c>
      <c r="B3671" s="12" t="s">
        <v>6447</v>
      </c>
      <c r="G3671" s="11" t="s">
        <v>6059</v>
      </c>
      <c r="H3671" s="11" t="s">
        <v>1903</v>
      </c>
      <c r="J3671" s="16" t="e">
        <f>VLOOKUP(Table15[[#This Row],[TechRequired]],OldTree!A:B,2,0)</f>
        <v>#N/A</v>
      </c>
      <c r="K3671" s="23" t="s">
        <v>8953</v>
      </c>
      <c r="L3671" s="16"/>
      <c r="N3671" s="11" t="str">
        <f>INDEX(TreeLookup!$C$1:$DE$21,MATCH(Table15[[#This Row],[CATEGORY]],TreeLookup!$C$1:$C$21,0),MATCH(Table15[[#This Row],[YEAR]],TreeLookup!$C$1:$DE$1,0))</f>
        <v>solids1967</v>
      </c>
      <c r="Q3671" s="11" t="s">
        <v>6103</v>
      </c>
      <c r="R3671" s="11" t="s">
        <v>6447</v>
      </c>
      <c r="S3671" s="11">
        <v>1967</v>
      </c>
    </row>
    <row r="3672" spans="1:30" x14ac:dyDescent="0.25">
      <c r="A3672" s="11" t="s">
        <v>6454</v>
      </c>
      <c r="B3672" s="12" t="s">
        <v>6454</v>
      </c>
      <c r="G3672" s="11" t="s">
        <v>6059</v>
      </c>
      <c r="H3672" s="11" t="s">
        <v>1903</v>
      </c>
      <c r="J3672" s="16" t="e">
        <f>VLOOKUP(Table15[[#This Row],[TechRequired]],OldTree!A:B,2,0)</f>
        <v>#N/A</v>
      </c>
      <c r="K3672" s="23" t="s">
        <v>8945</v>
      </c>
      <c r="L3672" s="16"/>
      <c r="N3672" s="11" t="str">
        <f>INDEX(TreeLookup!$C$1:$DE$21,MATCH(Table15[[#This Row],[CATEGORY]],TreeLookup!$C$1:$C$21,0),MATCH(Table15[[#This Row],[YEAR]],TreeLookup!$C$1:$DE$1,0))</f>
        <v>orbitalRocketry1956</v>
      </c>
      <c r="Q3672" s="11" t="s">
        <v>6075</v>
      </c>
      <c r="R3672" s="11" t="s">
        <v>6453</v>
      </c>
      <c r="S3672" s="11">
        <v>1956</v>
      </c>
    </row>
    <row r="3673" spans="1:30" x14ac:dyDescent="0.25">
      <c r="A3673" s="11" t="s">
        <v>6452</v>
      </c>
      <c r="B3673" s="12" t="s">
        <v>6452</v>
      </c>
      <c r="G3673" s="11" t="s">
        <v>6059</v>
      </c>
      <c r="H3673" s="11" t="s">
        <v>1903</v>
      </c>
      <c r="J3673" s="16" t="e">
        <f>VLOOKUP(Table15[[#This Row],[TechRequired]],OldTree!A:B,2,0)</f>
        <v>#N/A</v>
      </c>
      <c r="K3673" s="23" t="s">
        <v>6017</v>
      </c>
      <c r="L3673" s="16"/>
      <c r="N3673" s="11" t="str">
        <f>INDEX(TreeLookup!$C$1:$DE$21,MATCH(Table15[[#This Row],[CATEGORY]],TreeLookup!$C$1:$C$21,0),MATCH(Table15[[#This Row],[YEAR]],TreeLookup!$C$1:$DE$1,0))</f>
        <v>earlyElecPropulsion</v>
      </c>
      <c r="Q3673" s="21" t="s">
        <v>6520</v>
      </c>
      <c r="R3673" s="11" t="s">
        <v>6451</v>
      </c>
      <c r="S3673" s="11">
        <v>1999</v>
      </c>
    </row>
    <row r="3674" spans="1:30" x14ac:dyDescent="0.25">
      <c r="A3674" s="11" t="s">
        <v>1122</v>
      </c>
      <c r="B3674" s="12" t="s">
        <v>4050</v>
      </c>
      <c r="C3674" s="11">
        <v>20</v>
      </c>
      <c r="D3674" s="11">
        <v>400</v>
      </c>
      <c r="E3674" s="12" t="s">
        <v>4051</v>
      </c>
      <c r="F3674" s="11" t="s">
        <v>1372</v>
      </c>
      <c r="G3674" s="11" t="s">
        <v>1381</v>
      </c>
      <c r="H3674" s="11" t="s">
        <v>1903</v>
      </c>
      <c r="I3674" s="11" t="s">
        <v>1903</v>
      </c>
      <c r="J3674" s="14">
        <f>VLOOKUP(Table15[[#This Row],[TechRequired]],OldTree!A:B,2,0)</f>
        <v>0</v>
      </c>
      <c r="K3674" s="22" t="s">
        <v>6014</v>
      </c>
      <c r="L3674" s="14"/>
      <c r="M3674" s="14">
        <v>0</v>
      </c>
      <c r="N3674" s="11" t="str">
        <f>INDEX(TreeLookup!$C$1:$DE$21,MATCH(Table15[[#This Row],[CATEGORY]],TreeLookup!$C$1:$C$21,0),MATCH(Table15[[#This Row],[YEAR]],TreeLookup!$C$1:$DE$1,0))</f>
        <v>start</v>
      </c>
      <c r="P3674" s="13" t="s">
        <v>6843</v>
      </c>
      <c r="Q3674" s="11"/>
      <c r="S3674" s="11">
        <v>0</v>
      </c>
      <c r="W3674" s="15"/>
    </row>
    <row r="3675" spans="1:30" x14ac:dyDescent="0.25">
      <c r="A3675" s="11" t="s">
        <v>4052</v>
      </c>
      <c r="B3675" s="12" t="s">
        <v>8531</v>
      </c>
      <c r="C3675" s="11">
        <v>0</v>
      </c>
      <c r="D3675" s="11">
        <v>1</v>
      </c>
      <c r="E3675" s="12" t="s">
        <v>4053</v>
      </c>
      <c r="F3675" s="11" t="s">
        <v>1330</v>
      </c>
      <c r="G3675" s="11" t="s">
        <v>1381</v>
      </c>
      <c r="H3675" s="11" t="s">
        <v>5091</v>
      </c>
      <c r="I3675" s="11" t="s">
        <v>5091</v>
      </c>
      <c r="J3675" s="14">
        <f>VLOOKUP(Table15[[#This Row],[TechRequired]],OldTree!A:B,2,0)</f>
        <v>3</v>
      </c>
      <c r="K3675" s="14"/>
      <c r="L3675" s="14"/>
      <c r="N3675" s="11" t="e">
        <f>INDEX(TreeLookup!$C$1:$DE$21,MATCH(Table15[[#This Row],[CATEGORY]],TreeLookup!$C$1:$C$21,0),MATCH(Table15[[#This Row],[YEAR]],TreeLookup!$C$1:$DE$1,0))</f>
        <v>#N/A</v>
      </c>
      <c r="O3675" s="11" t="s">
        <v>1903</v>
      </c>
    </row>
    <row r="3676" spans="1:30" x14ac:dyDescent="0.25">
      <c r="A3676" s="11" t="s">
        <v>1079</v>
      </c>
      <c r="B3676" s="12" t="s">
        <v>4046</v>
      </c>
      <c r="C3676" s="11">
        <v>20</v>
      </c>
      <c r="D3676" s="11">
        <v>400</v>
      </c>
      <c r="E3676" s="12" t="s">
        <v>4047</v>
      </c>
      <c r="F3676" s="11" t="s">
        <v>1372</v>
      </c>
      <c r="G3676" s="11" t="s">
        <v>1381</v>
      </c>
      <c r="H3676" s="11" t="s">
        <v>1903</v>
      </c>
      <c r="I3676" s="11" t="s">
        <v>1903</v>
      </c>
      <c r="J3676" s="14">
        <f>VLOOKUP(Table15[[#This Row],[TechRequired]],OldTree!A:B,2,0)</f>
        <v>0</v>
      </c>
      <c r="K3676" s="22" t="s">
        <v>6014</v>
      </c>
      <c r="L3676" s="14"/>
      <c r="M3676" s="14">
        <v>0</v>
      </c>
      <c r="N3676" s="11" t="str">
        <f>INDEX(TreeLookup!$C$1:$DE$21,MATCH(Table15[[#This Row],[CATEGORY]],TreeLookup!$C$1:$C$21,0),MATCH(Table15[[#This Row],[YEAR]],TreeLookup!$C$1:$DE$1,0))</f>
        <v>start</v>
      </c>
      <c r="P3676" s="13" t="s">
        <v>6843</v>
      </c>
      <c r="Q3676" s="11"/>
      <c r="S3676" s="11">
        <v>0</v>
      </c>
      <c r="W3676" s="15"/>
    </row>
    <row r="3677" spans="1:30" x14ac:dyDescent="0.25">
      <c r="A3677" s="11" t="s">
        <v>1150</v>
      </c>
      <c r="B3677" s="12" t="s">
        <v>3225</v>
      </c>
      <c r="C3677" s="11">
        <v>20</v>
      </c>
      <c r="D3677" s="11">
        <v>0</v>
      </c>
      <c r="E3677" s="12" t="s">
        <v>3226</v>
      </c>
      <c r="F3677" s="11" t="s">
        <v>1372</v>
      </c>
      <c r="G3677" s="21" t="s">
        <v>11292</v>
      </c>
      <c r="H3677" s="11" t="s">
        <v>1903</v>
      </c>
      <c r="I3677" s="11" t="s">
        <v>1903</v>
      </c>
      <c r="J3677" s="14">
        <f>VLOOKUP(Table15[[#This Row],[TechRequired]],OldTree!A:B,2,0)</f>
        <v>0</v>
      </c>
      <c r="K3677" s="22" t="s">
        <v>6014</v>
      </c>
      <c r="L3677" s="14"/>
      <c r="N3677" s="11" t="str">
        <f>INDEX(TreeLookup!$C$1:$DE$21,MATCH(Table15[[#This Row],[CATEGORY]],TreeLookup!$C$1:$C$21,0),MATCH(Table15[[#This Row],[YEAR]],TreeLookup!$C$1:$DE$1,0))</f>
        <v>start</v>
      </c>
      <c r="P3677" s="13" t="s">
        <v>6843</v>
      </c>
      <c r="Q3677" s="11"/>
      <c r="S3677" s="11">
        <v>0</v>
      </c>
      <c r="W3677" s="15"/>
    </row>
    <row r="3678" spans="1:30" x14ac:dyDescent="0.25">
      <c r="A3678" s="11" t="s">
        <v>1697</v>
      </c>
      <c r="B3678" s="12" t="s">
        <v>7928</v>
      </c>
      <c r="C3678" s="11">
        <v>7500</v>
      </c>
      <c r="D3678" s="11">
        <v>14500</v>
      </c>
      <c r="E3678" s="12" t="s">
        <v>10641</v>
      </c>
      <c r="F3678" s="11" t="s">
        <v>1320</v>
      </c>
      <c r="G3678" s="11" t="s">
        <v>1698</v>
      </c>
      <c r="H3678" s="11" t="s">
        <v>1903</v>
      </c>
      <c r="I3678" s="11" t="s">
        <v>5091</v>
      </c>
      <c r="J3678" s="14">
        <f>VLOOKUP(Table15[[#This Row],[TechRequired]],OldTree!A:B,2,0)</f>
        <v>6</v>
      </c>
      <c r="K3678" s="22" t="s">
        <v>6013</v>
      </c>
      <c r="L3678" s="14"/>
      <c r="M3678" s="14">
        <v>10</v>
      </c>
      <c r="N3678" s="11" t="str">
        <f>INDEX(TreeLookup!$C$1:$DE$21,MATCH(Table15[[#This Row],[CATEGORY]],TreeLookup!$C$1:$C$21,0),MATCH(Table15[[#This Row],[YEAR]],TreeLookup!$C$1:$DE$1,0))</f>
        <v>advancedSurfaceScience</v>
      </c>
      <c r="P3678" s="13" t="s">
        <v>6842</v>
      </c>
      <c r="Q3678" s="11" t="s">
        <v>6572</v>
      </c>
      <c r="S3678" s="11">
        <v>2011</v>
      </c>
      <c r="W3678" s="15"/>
    </row>
    <row r="3679" spans="1:30" x14ac:dyDescent="0.25">
      <c r="A3679" s="11" t="s">
        <v>3151</v>
      </c>
      <c r="B3679" s="12" t="s">
        <v>6465</v>
      </c>
      <c r="C3679" s="11">
        <v>3650</v>
      </c>
      <c r="D3679" s="11">
        <v>13000</v>
      </c>
      <c r="E3679" s="12" t="s">
        <v>9949</v>
      </c>
      <c r="F3679" s="11" t="s">
        <v>1339</v>
      </c>
      <c r="G3679" s="11" t="s">
        <v>5691</v>
      </c>
      <c r="H3679" s="11" t="s">
        <v>1903</v>
      </c>
      <c r="I3679" s="11" t="s">
        <v>5091</v>
      </c>
      <c r="J3679" s="14">
        <f>VLOOKUP(Table15[[#This Row],[TechRequired]],OldTree!A:B,2,0)</f>
        <v>7</v>
      </c>
      <c r="K3679" s="22" t="s">
        <v>8952</v>
      </c>
      <c r="L3679" s="14" t="s">
        <v>8661</v>
      </c>
      <c r="N3679" s="11" t="str">
        <f>INDEX(TreeLookup!$C$1:$DE$21,MATCH(Table15[[#This Row],[CATEGORY]],TreeLookup!$C$1:$C$21,0),MATCH(Table15[[#This Row],[YEAR]],TreeLookup!$C$1:$DE$1,0))</f>
        <v>advancedSpaceplanes</v>
      </c>
      <c r="P3679" s="13" t="s">
        <v>6842</v>
      </c>
      <c r="Q3679" s="11" t="s">
        <v>6464</v>
      </c>
      <c r="R3679" s="21" t="s">
        <v>6463</v>
      </c>
      <c r="S3679" s="11">
        <v>1999</v>
      </c>
      <c r="W3679" s="15"/>
    </row>
    <row r="3680" spans="1:30" x14ac:dyDescent="0.25">
      <c r="A3680" s="11" t="s">
        <v>4400</v>
      </c>
      <c r="B3680" s="12" t="s">
        <v>4400</v>
      </c>
      <c r="G3680" s="11" t="s">
        <v>6059</v>
      </c>
      <c r="H3680" s="11" t="s">
        <v>1903</v>
      </c>
      <c r="J3680" s="16" t="e">
        <f>VLOOKUP(Table15[[#This Row],[TechRequired]],OldTree!A:B,2,0)</f>
        <v>#N/A</v>
      </c>
      <c r="K3680" s="23" t="s">
        <v>8945</v>
      </c>
      <c r="L3680" s="16"/>
      <c r="N3680" s="11" t="str">
        <f>INDEX(TreeLookup!$C$1:$DE$21,MATCH(Table15[[#This Row],[CATEGORY]],TreeLookup!$C$1:$C$21,0),MATCH(Table15[[#This Row],[YEAR]],TreeLookup!$C$1:$DE$1,0))</f>
        <v>rocketryTesting</v>
      </c>
      <c r="Q3680" s="11" t="s">
        <v>6459</v>
      </c>
      <c r="R3680" s="11" t="s">
        <v>4400</v>
      </c>
      <c r="S3680" s="21" t="s">
        <v>8971</v>
      </c>
      <c r="T3680" s="21"/>
    </row>
    <row r="3681" spans="1:33" x14ac:dyDescent="0.25">
      <c r="A3681" s="11" t="s">
        <v>1595</v>
      </c>
      <c r="B3681" s="12" t="s">
        <v>7647</v>
      </c>
      <c r="C3681" s="11">
        <v>1480</v>
      </c>
      <c r="D3681" s="11">
        <v>12800</v>
      </c>
      <c r="E3681" s="12" t="s">
        <v>10663</v>
      </c>
      <c r="F3681" s="11" t="s">
        <v>1366</v>
      </c>
      <c r="G3681" s="11" t="s">
        <v>1917</v>
      </c>
      <c r="H3681" s="11" t="s">
        <v>1903</v>
      </c>
      <c r="I3681" s="11" t="s">
        <v>5091</v>
      </c>
      <c r="J3681" s="14">
        <f>VLOOKUP(Table15[[#This Row],[TechRequired]],OldTree!A:B,2,0)</f>
        <v>7</v>
      </c>
      <c r="K3681" s="22" t="s">
        <v>8950</v>
      </c>
      <c r="L3681" s="14" t="s">
        <v>6819</v>
      </c>
      <c r="M3681" s="14">
        <v>10</v>
      </c>
      <c r="N3681" s="11" t="str">
        <f>INDEX(TreeLookup!$C$1:$DE$21,MATCH(Table15[[#This Row],[CATEGORY]],TreeLookup!$C$1:$C$21,0),MATCH(Table15[[#This Row],[YEAR]],TreeLookup!$C$1:$DE$1,0))</f>
        <v>modernPower</v>
      </c>
      <c r="P3681" s="13" t="s">
        <v>6842</v>
      </c>
      <c r="Q3681" s="11" t="s">
        <v>6628</v>
      </c>
      <c r="S3681" s="11">
        <v>2013</v>
      </c>
      <c r="W3681" s="15"/>
    </row>
    <row r="3682" spans="1:33" x14ac:dyDescent="0.25">
      <c r="A3682" s="11" t="s">
        <v>1441</v>
      </c>
      <c r="B3682" s="12" t="s">
        <v>7678</v>
      </c>
      <c r="C3682" s="11">
        <v>1400</v>
      </c>
      <c r="D3682" s="11">
        <v>1400</v>
      </c>
      <c r="E3682" s="12" t="s">
        <v>10697</v>
      </c>
      <c r="F3682" s="11" t="s">
        <v>1282</v>
      </c>
      <c r="G3682" s="11" t="s">
        <v>5218</v>
      </c>
      <c r="H3682" s="11" t="s">
        <v>1903</v>
      </c>
      <c r="I3682" s="11" t="s">
        <v>5091</v>
      </c>
      <c r="J3682" s="14">
        <f>VLOOKUP(Table15[[#This Row],[TechRequired]],OldTree!A:B,2,0)</f>
        <v>4</v>
      </c>
      <c r="K3682" s="22" t="s">
        <v>8950</v>
      </c>
      <c r="L3682" s="14" t="s">
        <v>6819</v>
      </c>
      <c r="M3682" s="14">
        <v>11</v>
      </c>
      <c r="N3682" s="11" t="str">
        <f>INDEX(TreeLookup!$C$1:$DE$21,MATCH(Table15[[#This Row],[CATEGORY]],TreeLookup!$C$1:$C$21,0),MATCH(Table15[[#This Row],[YEAR]],TreeLookup!$C$1:$DE$1,0))</f>
        <v>powerNF</v>
      </c>
      <c r="P3682" s="13" t="s">
        <v>6842</v>
      </c>
      <c r="Q3682" s="11"/>
      <c r="S3682" s="11">
        <v>2019</v>
      </c>
      <c r="W3682" s="15"/>
    </row>
    <row r="3683" spans="1:33" x14ac:dyDescent="0.25">
      <c r="A3683" s="11" t="s">
        <v>402</v>
      </c>
      <c r="B3683" s="12" t="s">
        <v>2190</v>
      </c>
      <c r="C3683" s="11">
        <v>8800</v>
      </c>
      <c r="D3683" s="11">
        <v>176000</v>
      </c>
      <c r="E3683" s="12" t="s">
        <v>2191</v>
      </c>
      <c r="F3683" s="11" t="s">
        <v>5485</v>
      </c>
      <c r="G3683" s="11" t="s">
        <v>5501</v>
      </c>
      <c r="H3683" s="11" t="s">
        <v>1903</v>
      </c>
      <c r="I3683" s="11" t="s">
        <v>1903</v>
      </c>
      <c r="J3683" s="14" t="e">
        <f>VLOOKUP(Table15[[#This Row],[TechRequired]],OldTree!A:B,2,0)</f>
        <v>#N/A</v>
      </c>
      <c r="K3683" s="22" t="s">
        <v>8950</v>
      </c>
      <c r="L3683" s="14" t="s">
        <v>6819</v>
      </c>
      <c r="M3683" s="14">
        <v>11</v>
      </c>
      <c r="N3683" s="11" t="str">
        <f>INDEX(TreeLookup!$C$1:$DE$21,MATCH(Table15[[#This Row],[CATEGORY]],TreeLookup!$C$1:$C$21,0),MATCH(Table15[[#This Row],[YEAR]],TreeLookup!$C$1:$DE$1,0))</f>
        <v>powerNF</v>
      </c>
      <c r="P3683" s="13" t="s">
        <v>6843</v>
      </c>
      <c r="Q3683" s="11"/>
      <c r="S3683" s="11">
        <v>2019</v>
      </c>
      <c r="W3683" s="15"/>
    </row>
    <row r="3684" spans="1:33" x14ac:dyDescent="0.25">
      <c r="A3684" s="11" t="s">
        <v>2169</v>
      </c>
      <c r="B3684" s="12" t="s">
        <v>8198</v>
      </c>
      <c r="C3684" s="11">
        <v>11400</v>
      </c>
      <c r="D3684" s="11">
        <v>228000</v>
      </c>
      <c r="E3684" s="12" t="s">
        <v>10705</v>
      </c>
      <c r="F3684" s="11" t="s">
        <v>5502</v>
      </c>
      <c r="G3684" s="11" t="s">
        <v>5501</v>
      </c>
      <c r="H3684" s="11" t="s">
        <v>1903</v>
      </c>
      <c r="I3684" s="21" t="s">
        <v>1903</v>
      </c>
      <c r="J3684" s="14">
        <f>VLOOKUP(Table15[[#This Row],[TechRequired]],OldTree!A:B,2,0)</f>
        <v>8</v>
      </c>
      <c r="K3684" s="22" t="s">
        <v>8950</v>
      </c>
      <c r="L3684" s="14" t="s">
        <v>6819</v>
      </c>
      <c r="M3684" s="14">
        <v>10</v>
      </c>
      <c r="N3684" s="11" t="str">
        <f>INDEX(TreeLookup!$C$1:$DE$21,MATCH(Table15[[#This Row],[CATEGORY]],TreeLookup!$C$1:$C$21,0),MATCH(Table15[[#This Row],[YEAR]],TreeLookup!$C$1:$DE$1,0))</f>
        <v>powerNF</v>
      </c>
      <c r="P3684" s="25" t="s">
        <v>6843</v>
      </c>
      <c r="Q3684" s="11"/>
      <c r="S3684" s="11">
        <v>2019</v>
      </c>
      <c r="W3684" s="15"/>
    </row>
    <row r="3685" spans="1:33" x14ac:dyDescent="0.25">
      <c r="A3685" s="11" t="s">
        <v>399</v>
      </c>
      <c r="B3685" s="12" t="s">
        <v>2167</v>
      </c>
      <c r="C3685" s="11">
        <v>57000</v>
      </c>
      <c r="D3685" s="11">
        <v>1140000</v>
      </c>
      <c r="E3685" s="12" t="s">
        <v>2168</v>
      </c>
      <c r="F3685" s="11" t="s">
        <v>5485</v>
      </c>
      <c r="G3685" s="11" t="s">
        <v>5501</v>
      </c>
      <c r="H3685" s="11" t="s">
        <v>1903</v>
      </c>
      <c r="I3685" s="11" t="s">
        <v>1903</v>
      </c>
      <c r="J3685" s="14" t="e">
        <f>VLOOKUP(Table15[[#This Row],[TechRequired]],OldTree!A:B,2,0)</f>
        <v>#N/A</v>
      </c>
      <c r="K3685" s="22" t="s">
        <v>8950</v>
      </c>
      <c r="L3685" s="14" t="s">
        <v>6819</v>
      </c>
      <c r="M3685" s="14">
        <v>11</v>
      </c>
      <c r="N3685" s="11" t="str">
        <f>INDEX(TreeLookup!$C$1:$DE$21,MATCH(Table15[[#This Row],[CATEGORY]],TreeLookup!$C$1:$C$21,0),MATCH(Table15[[#This Row],[YEAR]],TreeLookup!$C$1:$DE$1,0))</f>
        <v>powerNF</v>
      </c>
      <c r="P3685" s="13" t="s">
        <v>6843</v>
      </c>
      <c r="Q3685" s="11"/>
      <c r="S3685" s="11">
        <v>2019</v>
      </c>
      <c r="W3685" s="15"/>
    </row>
    <row r="3686" spans="1:33" x14ac:dyDescent="0.25">
      <c r="A3686" s="11" t="s">
        <v>1440</v>
      </c>
      <c r="B3686" s="12" t="s">
        <v>7755</v>
      </c>
      <c r="C3686" s="11">
        <v>1400</v>
      </c>
      <c r="D3686" s="11">
        <v>1400</v>
      </c>
      <c r="E3686" s="12" t="s">
        <v>10686</v>
      </c>
      <c r="F3686" s="11" t="s">
        <v>1282</v>
      </c>
      <c r="G3686" s="11" t="s">
        <v>5218</v>
      </c>
      <c r="H3686" s="11" t="s">
        <v>1903</v>
      </c>
      <c r="I3686" s="11" t="s">
        <v>5091</v>
      </c>
      <c r="J3686" s="14">
        <f>VLOOKUP(Table15[[#This Row],[TechRequired]],OldTree!A:B,2,0)</f>
        <v>4</v>
      </c>
      <c r="K3686" s="22" t="s">
        <v>8950</v>
      </c>
      <c r="L3686" s="14" t="s">
        <v>6819</v>
      </c>
      <c r="M3686" s="14">
        <v>10</v>
      </c>
      <c r="N3686" s="11" t="str">
        <f>INDEX(TreeLookup!$C$1:$DE$21,MATCH(Table15[[#This Row],[CATEGORY]],TreeLookup!$C$1:$C$21,0),MATCH(Table15[[#This Row],[YEAR]],TreeLookup!$C$1:$DE$1,0))</f>
        <v>powerNF</v>
      </c>
      <c r="P3686" s="13" t="s">
        <v>6842</v>
      </c>
      <c r="Q3686" s="11" t="s">
        <v>6636</v>
      </c>
      <c r="S3686" s="11">
        <v>2019</v>
      </c>
      <c r="W3686" s="15"/>
    </row>
    <row r="3687" spans="1:33" x14ac:dyDescent="0.25">
      <c r="A3687" s="11" t="s">
        <v>4264</v>
      </c>
      <c r="B3687" s="12" t="s">
        <v>8532</v>
      </c>
      <c r="C3687" s="11">
        <v>1</v>
      </c>
      <c r="D3687" s="11">
        <v>1</v>
      </c>
      <c r="E3687" s="12" t="s">
        <v>4250</v>
      </c>
      <c r="G3687" s="11" t="s">
        <v>1381</v>
      </c>
      <c r="H3687" s="11" t="s">
        <v>5091</v>
      </c>
      <c r="I3687" s="11" t="s">
        <v>5091</v>
      </c>
      <c r="J3687" s="14" t="e">
        <f>VLOOKUP(Table15[[#This Row],[TechRequired]],OldTree!A:B,2,0)</f>
        <v>#N/A</v>
      </c>
      <c r="K3687" s="14"/>
      <c r="L3687" s="14" t="s">
        <v>8646</v>
      </c>
      <c r="N3687" s="11" t="e">
        <f>INDEX(TreeLookup!$C$1:$DE$21,MATCH(Table15[[#This Row],[CATEGORY]],TreeLookup!$C$1:$C$21,0),MATCH(Table15[[#This Row],[YEAR]],TreeLookup!$C$1:$DE$1,0))</f>
        <v>#N/A</v>
      </c>
      <c r="O3687" s="11" t="s">
        <v>1903</v>
      </c>
      <c r="Q3687" s="11"/>
    </row>
    <row r="3688" spans="1:33" x14ac:dyDescent="0.25">
      <c r="A3688" s="11" t="s">
        <v>3144</v>
      </c>
      <c r="B3688" s="12" t="s">
        <v>8353</v>
      </c>
      <c r="C3688" s="11">
        <v>1250</v>
      </c>
      <c r="D3688" s="11">
        <v>10400</v>
      </c>
      <c r="E3688" s="12" t="s">
        <v>10756</v>
      </c>
      <c r="F3688" s="11" t="s">
        <v>1344</v>
      </c>
      <c r="G3688" s="11" t="s">
        <v>5691</v>
      </c>
      <c r="H3688" s="11" t="s">
        <v>1903</v>
      </c>
      <c r="I3688" s="11" t="s">
        <v>5091</v>
      </c>
      <c r="J3688" s="14">
        <f>VLOOKUP(Table15[[#This Row],[TechRequired]],OldTree!A:B,2,0)</f>
        <v>4.5</v>
      </c>
      <c r="K3688" s="22" t="s">
        <v>8950</v>
      </c>
      <c r="L3688" s="14" t="s">
        <v>6819</v>
      </c>
      <c r="M3688" s="14">
        <v>5</v>
      </c>
      <c r="N3688" s="11" t="str">
        <f>INDEX(TreeLookup!$C$1:$DE$21,MATCH(Table15[[#This Row],[CATEGORY]],TreeLookup!$C$1:$C$21,0),MATCH(Table15[[#This Row],[YEAR]],TreeLookup!$C$1:$DE$1,0))</f>
        <v>start</v>
      </c>
      <c r="O3688" s="21" t="s">
        <v>1903</v>
      </c>
      <c r="P3688" s="13" t="s">
        <v>6842</v>
      </c>
      <c r="Q3688" s="11"/>
      <c r="W3688" s="15"/>
    </row>
    <row r="3689" spans="1:33" x14ac:dyDescent="0.25">
      <c r="A3689" s="11" t="s">
        <v>902</v>
      </c>
      <c r="B3689" s="12" t="s">
        <v>1532</v>
      </c>
      <c r="C3689" s="11">
        <v>16000</v>
      </c>
      <c r="D3689" s="11">
        <v>320000</v>
      </c>
      <c r="E3689" s="12" t="s">
        <v>1551</v>
      </c>
      <c r="F3689" s="11" t="s">
        <v>1359</v>
      </c>
      <c r="G3689" s="11" t="s">
        <v>5218</v>
      </c>
      <c r="H3689" s="11" t="s">
        <v>1903</v>
      </c>
      <c r="I3689" s="11" t="s">
        <v>1903</v>
      </c>
      <c r="J3689" s="14">
        <f>VLOOKUP(Table15[[#This Row],[TechRequired]],OldTree!A:B,2,0)</f>
        <v>9</v>
      </c>
      <c r="K3689" s="22" t="s">
        <v>8948</v>
      </c>
      <c r="L3689" s="14" t="s">
        <v>6830</v>
      </c>
      <c r="M3689" s="14">
        <v>11</v>
      </c>
      <c r="N3689" s="11" t="str">
        <f>INDEX(TreeLookup!$C$1:$DE$21,MATCH(Table15[[#This Row],[CATEGORY]],TreeLookup!$C$1:$C$21,0),MATCH(Table15[[#This Row],[YEAR]],TreeLookup!$C$1:$DE$1,0))</f>
        <v>improvedHabitats</v>
      </c>
      <c r="P3689" s="13" t="s">
        <v>6843</v>
      </c>
      <c r="Q3689" s="11"/>
      <c r="S3689" s="11">
        <v>2019</v>
      </c>
      <c r="W3689" s="15"/>
      <c r="AF3689" s="11" t="s">
        <v>11286</v>
      </c>
      <c r="AG3689" s="11" t="s">
        <v>11286</v>
      </c>
    </row>
    <row r="3690" spans="1:33" x14ac:dyDescent="0.25">
      <c r="A3690" s="11" t="s">
        <v>254</v>
      </c>
      <c r="B3690" s="12" t="s">
        <v>3413</v>
      </c>
      <c r="C3690" s="11">
        <v>18</v>
      </c>
      <c r="D3690" s="11">
        <v>360</v>
      </c>
      <c r="E3690" s="12" t="s">
        <v>3414</v>
      </c>
      <c r="F3690" s="11" t="s">
        <v>1299</v>
      </c>
      <c r="G3690" s="21" t="s">
        <v>11292</v>
      </c>
      <c r="H3690" s="11" t="s">
        <v>1903</v>
      </c>
      <c r="I3690" s="11" t="s">
        <v>1903</v>
      </c>
      <c r="J3690" s="14">
        <f>VLOOKUP(Table15[[#This Row],[TechRequired]],OldTree!A:B,2,0)</f>
        <v>1.5</v>
      </c>
      <c r="K3690" s="22" t="s">
        <v>8950</v>
      </c>
      <c r="L3690" s="14" t="s">
        <v>6826</v>
      </c>
      <c r="N3690" s="11" t="str">
        <f>INDEX(TreeLookup!$C$1:$DE$21,MATCH(Table15[[#This Row],[CATEGORY]],TreeLookup!$C$1:$C$21,0),MATCH(Table15[[#This Row],[YEAR]],TreeLookup!$C$1:$DE$1,0))</f>
        <v>avionicsPrototypes</v>
      </c>
      <c r="P3690" s="13" t="s">
        <v>6843</v>
      </c>
      <c r="Q3690" s="11"/>
      <c r="S3690" s="11">
        <v>1952</v>
      </c>
      <c r="W3690" s="15"/>
    </row>
    <row r="3691" spans="1:33" x14ac:dyDescent="0.25">
      <c r="A3691" s="11" t="s">
        <v>3415</v>
      </c>
      <c r="B3691" s="12" t="s">
        <v>7862</v>
      </c>
      <c r="C3691" s="11">
        <v>880</v>
      </c>
      <c r="D3691" s="11">
        <v>8200</v>
      </c>
      <c r="E3691" s="12" t="s">
        <v>10859</v>
      </c>
      <c r="F3691" s="11" t="s">
        <v>1344</v>
      </c>
      <c r="G3691" s="21" t="s">
        <v>11292</v>
      </c>
      <c r="H3691" s="11" t="s">
        <v>1903</v>
      </c>
      <c r="I3691" s="11" t="s">
        <v>5091</v>
      </c>
      <c r="J3691" s="14">
        <f>VLOOKUP(Table15[[#This Row],[TechRequired]],OldTree!A:B,2,0)</f>
        <v>4.5</v>
      </c>
      <c r="K3691" s="22" t="s">
        <v>8950</v>
      </c>
      <c r="L3691" s="14" t="s">
        <v>6826</v>
      </c>
      <c r="M3691" s="14">
        <v>4</v>
      </c>
      <c r="N3691" s="11" t="str">
        <f>INDEX(TreeLookup!$C$1:$DE$21,MATCH(Table15[[#This Row],[CATEGORY]],TreeLookup!$C$1:$C$21,0),MATCH(Table15[[#This Row],[YEAR]],TreeLookup!$C$1:$DE$1,0))</f>
        <v>start</v>
      </c>
      <c r="O3691" s="21" t="s">
        <v>1903</v>
      </c>
      <c r="P3691" s="13" t="s">
        <v>6842</v>
      </c>
      <c r="Q3691" s="11"/>
      <c r="U3691" s="11" t="s">
        <v>6839</v>
      </c>
      <c r="W3691" s="15"/>
    </row>
    <row r="3692" spans="1:33" x14ac:dyDescent="0.25">
      <c r="A3692" s="11" t="s">
        <v>253</v>
      </c>
      <c r="B3692" s="12" t="s">
        <v>3416</v>
      </c>
      <c r="C3692" s="11">
        <v>102</v>
      </c>
      <c r="D3692" s="11">
        <v>2040</v>
      </c>
      <c r="E3692" s="12" t="s">
        <v>3417</v>
      </c>
      <c r="F3692" s="11" t="s">
        <v>1299</v>
      </c>
      <c r="G3692" s="21" t="s">
        <v>11292</v>
      </c>
      <c r="H3692" s="11" t="s">
        <v>1903</v>
      </c>
      <c r="I3692" s="11" t="s">
        <v>1903</v>
      </c>
      <c r="J3692" s="14">
        <f>VLOOKUP(Table15[[#This Row],[TechRequired]],OldTree!A:B,2,0)</f>
        <v>1.5</v>
      </c>
      <c r="K3692" s="22" t="s">
        <v>8950</v>
      </c>
      <c r="L3692" s="14" t="s">
        <v>6826</v>
      </c>
      <c r="N3692" s="11" t="str">
        <f>INDEX(TreeLookup!$C$1:$DE$21,MATCH(Table15[[#This Row],[CATEGORY]],TreeLookup!$C$1:$C$21,0),MATCH(Table15[[#This Row],[YEAR]],TreeLookup!$C$1:$DE$1,0))</f>
        <v>avionicsPrototypes</v>
      </c>
      <c r="P3692" s="13" t="s">
        <v>6843</v>
      </c>
      <c r="Q3692" s="11"/>
      <c r="S3692" s="11">
        <v>1952</v>
      </c>
      <c r="W3692" s="15"/>
    </row>
    <row r="3693" spans="1:33" x14ac:dyDescent="0.25">
      <c r="A3693" s="11" t="s">
        <v>265</v>
      </c>
      <c r="B3693" s="12" t="s">
        <v>3418</v>
      </c>
      <c r="C3693" s="11">
        <v>124</v>
      </c>
      <c r="D3693" s="11">
        <v>2480</v>
      </c>
      <c r="E3693" s="12" t="s">
        <v>3419</v>
      </c>
      <c r="F3693" s="11" t="s">
        <v>1299</v>
      </c>
      <c r="G3693" s="21" t="s">
        <v>11292</v>
      </c>
      <c r="H3693" s="11" t="s">
        <v>1903</v>
      </c>
      <c r="I3693" s="11" t="s">
        <v>1903</v>
      </c>
      <c r="J3693" s="14">
        <f>VLOOKUP(Table15[[#This Row],[TechRequired]],OldTree!A:B,2,0)</f>
        <v>1.5</v>
      </c>
      <c r="K3693" s="22" t="s">
        <v>8950</v>
      </c>
      <c r="L3693" s="14" t="s">
        <v>6826</v>
      </c>
      <c r="N3693" s="11" t="str">
        <f>INDEX(TreeLookup!$C$1:$DE$21,MATCH(Table15[[#This Row],[CATEGORY]],TreeLookup!$C$1:$C$21,0),MATCH(Table15[[#This Row],[YEAR]],TreeLookup!$C$1:$DE$1,0))</f>
        <v>avionicsPrototypes</v>
      </c>
      <c r="P3693" s="13" t="s">
        <v>6843</v>
      </c>
      <c r="Q3693" s="11"/>
      <c r="S3693" s="11">
        <v>1952</v>
      </c>
      <c r="W3693" s="15"/>
    </row>
    <row r="3694" spans="1:33" x14ac:dyDescent="0.25">
      <c r="A3694" s="11" t="s">
        <v>3420</v>
      </c>
      <c r="B3694" s="12" t="s">
        <v>7863</v>
      </c>
      <c r="C3694" s="11">
        <v>4500</v>
      </c>
      <c r="D3694" s="11">
        <v>12200</v>
      </c>
      <c r="E3694" s="12" t="s">
        <v>10862</v>
      </c>
      <c r="F3694" s="11" t="s">
        <v>1366</v>
      </c>
      <c r="G3694" s="21" t="s">
        <v>11292</v>
      </c>
      <c r="H3694" s="11" t="s">
        <v>1903</v>
      </c>
      <c r="I3694" s="11" t="s">
        <v>5091</v>
      </c>
      <c r="J3694" s="14">
        <f>VLOOKUP(Table15[[#This Row],[TechRequired]],OldTree!A:B,2,0)</f>
        <v>7</v>
      </c>
      <c r="K3694" s="22" t="s">
        <v>8950</v>
      </c>
      <c r="L3694" s="14" t="s">
        <v>6826</v>
      </c>
      <c r="M3694" s="14">
        <v>5</v>
      </c>
      <c r="N3694" s="11" t="str">
        <f>INDEX(TreeLookup!$C$1:$DE$21,MATCH(Table15[[#This Row],[CATEGORY]],TreeLookup!$C$1:$C$21,0),MATCH(Table15[[#This Row],[YEAR]],TreeLookup!$C$1:$DE$1,0))</f>
        <v>start</v>
      </c>
      <c r="O3694" s="21" t="s">
        <v>1903</v>
      </c>
      <c r="P3694" s="13" t="s">
        <v>6842</v>
      </c>
      <c r="Q3694" s="11"/>
      <c r="U3694" s="11" t="s">
        <v>6840</v>
      </c>
      <c r="W3694" s="15"/>
    </row>
    <row r="3695" spans="1:33" x14ac:dyDescent="0.25">
      <c r="A3695" s="11" t="s">
        <v>8740</v>
      </c>
      <c r="B3695" s="12" t="s">
        <v>8741</v>
      </c>
      <c r="C3695" s="11">
        <v>810</v>
      </c>
      <c r="D3695" s="11">
        <v>8000</v>
      </c>
      <c r="E3695" s="12" t="s">
        <v>8742</v>
      </c>
      <c r="F3695" s="11" t="s">
        <v>1347</v>
      </c>
      <c r="G3695" s="11" t="s">
        <v>8770</v>
      </c>
      <c r="H3695" s="11" t="s">
        <v>1903</v>
      </c>
      <c r="I3695" s="11" t="s">
        <v>1903</v>
      </c>
      <c r="J3695" s="16">
        <f>VLOOKUP(Table15[[#This Row],[TechRequired]],OldTree!A:B,2,0)</f>
        <v>4.5</v>
      </c>
      <c r="K3695" s="23" t="s">
        <v>8953</v>
      </c>
      <c r="L3695" s="16" t="s">
        <v>8672</v>
      </c>
      <c r="M3695" s="14">
        <v>10</v>
      </c>
      <c r="N3695" s="17" t="str">
        <f>INDEX(TreeLookup!$C$1:$DE$21,MATCH(Table15[[#This Row],[CATEGORY]],TreeLookup!$C$1:$C$21,0),MATCH(Table15[[#This Row],[YEAR]],TreeLookup!$C$1:$DE$1,0))</f>
        <v>solids2009</v>
      </c>
      <c r="P3695" s="13" t="s">
        <v>6843</v>
      </c>
      <c r="Q3695" s="12" t="s">
        <v>6706</v>
      </c>
      <c r="S3695" s="11">
        <v>2012</v>
      </c>
      <c r="W3695" s="15"/>
      <c r="AE3695" s="11" t="s">
        <v>11286</v>
      </c>
    </row>
    <row r="3696" spans="1:33" x14ac:dyDescent="0.25">
      <c r="A3696" s="11" t="s">
        <v>8743</v>
      </c>
      <c r="B3696" s="12" t="s">
        <v>8744</v>
      </c>
      <c r="C3696" s="11">
        <v>450</v>
      </c>
      <c r="D3696" s="11">
        <v>4500</v>
      </c>
      <c r="E3696" s="12" t="s">
        <v>8745</v>
      </c>
      <c r="F3696" s="11" t="s">
        <v>1347</v>
      </c>
      <c r="G3696" s="11" t="s">
        <v>8770</v>
      </c>
      <c r="H3696" s="11" t="s">
        <v>1903</v>
      </c>
      <c r="I3696" s="11" t="s">
        <v>1903</v>
      </c>
      <c r="J3696" s="16">
        <f>VLOOKUP(Table15[[#This Row],[TechRequired]],OldTree!A:B,2,0)</f>
        <v>4.5</v>
      </c>
      <c r="K3696" s="23" t="s">
        <v>8953</v>
      </c>
      <c r="L3696" s="16" t="s">
        <v>8672</v>
      </c>
      <c r="M3696" s="14">
        <v>10</v>
      </c>
      <c r="N3696" s="17" t="str">
        <f>INDEX(TreeLookup!$C$1:$DE$21,MATCH(Table15[[#This Row],[CATEGORY]],TreeLookup!$C$1:$C$21,0),MATCH(Table15[[#This Row],[YEAR]],TreeLookup!$C$1:$DE$1,0))</f>
        <v>solids2009</v>
      </c>
      <c r="P3696" s="13" t="s">
        <v>6843</v>
      </c>
      <c r="Q3696" s="12" t="s">
        <v>6706</v>
      </c>
      <c r="S3696" s="11">
        <v>2012</v>
      </c>
      <c r="W3696" s="15"/>
      <c r="AE3696" s="11" t="s">
        <v>11286</v>
      </c>
    </row>
    <row r="3697" spans="1:31" x14ac:dyDescent="0.25">
      <c r="A3697" s="11" t="s">
        <v>4516</v>
      </c>
      <c r="B3697" s="12" t="s">
        <v>7349</v>
      </c>
      <c r="C3697" s="11">
        <v>400</v>
      </c>
      <c r="D3697" s="11">
        <v>1200</v>
      </c>
      <c r="E3697" s="12" t="s">
        <v>10336</v>
      </c>
      <c r="F3697" s="11" t="s">
        <v>1311</v>
      </c>
      <c r="G3697" s="11" t="s">
        <v>1916</v>
      </c>
      <c r="H3697" s="11" t="s">
        <v>1903</v>
      </c>
      <c r="I3697" s="11" t="s">
        <v>5091</v>
      </c>
      <c r="J3697" s="14">
        <f>VLOOKUP(Table15[[#This Row],[TechRequired]],OldTree!A:B,2,0)</f>
        <v>1</v>
      </c>
      <c r="K3697" s="22" t="s">
        <v>6012</v>
      </c>
      <c r="L3697" s="14" t="s">
        <v>8671</v>
      </c>
      <c r="N3697" s="11" t="str">
        <f>INDEX(TreeLookup!$C$1:$DE$21,MATCH(Table15[[#This Row],[CATEGORY]],TreeLookup!$C$1:$C$21,0),MATCH(Table15[[#This Row],[YEAR]],TreeLookup!$C$1:$DE$1,0))</f>
        <v>materialsScienceSpaceplanes</v>
      </c>
      <c r="P3697" s="13" t="s">
        <v>6842</v>
      </c>
      <c r="Q3697" s="11" t="s">
        <v>6298</v>
      </c>
      <c r="S3697" s="11">
        <v>1985</v>
      </c>
      <c r="W3697" s="15"/>
    </row>
    <row r="3698" spans="1:31" x14ac:dyDescent="0.25">
      <c r="A3698" s="11" t="s">
        <v>4501</v>
      </c>
      <c r="B3698" s="12" t="s">
        <v>7350</v>
      </c>
      <c r="C3698" s="11">
        <v>600</v>
      </c>
      <c r="D3698" s="11">
        <v>6100</v>
      </c>
      <c r="E3698" s="12" t="s">
        <v>10340</v>
      </c>
      <c r="F3698" s="11" t="s">
        <v>1364</v>
      </c>
      <c r="G3698" s="11" t="s">
        <v>1916</v>
      </c>
      <c r="H3698" s="11" t="s">
        <v>1903</v>
      </c>
      <c r="I3698" s="11" t="s">
        <v>5091</v>
      </c>
      <c r="J3698" s="14">
        <f>VLOOKUP(Table15[[#This Row],[TechRequired]],OldTree!A:B,2,0)</f>
        <v>5</v>
      </c>
      <c r="K3698" s="22" t="s">
        <v>6012</v>
      </c>
      <c r="L3698" s="14" t="s">
        <v>8671</v>
      </c>
      <c r="N3698" s="11" t="str">
        <f>INDEX(TreeLookup!$C$1:$DE$21,MATCH(Table15[[#This Row],[CATEGORY]],TreeLookup!$C$1:$C$21,0),MATCH(Table15[[#This Row],[YEAR]],TreeLookup!$C$1:$DE$1,0))</f>
        <v>materialsScienceSpaceplanes</v>
      </c>
      <c r="P3698" s="13" t="s">
        <v>6842</v>
      </c>
      <c r="Q3698" s="11" t="s">
        <v>6298</v>
      </c>
      <c r="S3698" s="11">
        <v>1985</v>
      </c>
      <c r="W3698" s="15"/>
    </row>
    <row r="3699" spans="1:31" x14ac:dyDescent="0.25">
      <c r="A3699" s="11" t="s">
        <v>4502</v>
      </c>
      <c r="B3699" s="12" t="s">
        <v>7351</v>
      </c>
      <c r="C3699" s="11">
        <v>600</v>
      </c>
      <c r="D3699" s="11">
        <v>6100</v>
      </c>
      <c r="E3699" s="12" t="s">
        <v>10341</v>
      </c>
      <c r="F3699" s="11" t="s">
        <v>1364</v>
      </c>
      <c r="G3699" s="11" t="s">
        <v>1916</v>
      </c>
      <c r="H3699" s="11" t="s">
        <v>1903</v>
      </c>
      <c r="I3699" s="11" t="s">
        <v>5091</v>
      </c>
      <c r="J3699" s="14">
        <f>VLOOKUP(Table15[[#This Row],[TechRequired]],OldTree!A:B,2,0)</f>
        <v>5</v>
      </c>
      <c r="K3699" s="22" t="s">
        <v>6012</v>
      </c>
      <c r="L3699" s="14" t="s">
        <v>8671</v>
      </c>
      <c r="N3699" s="11" t="str">
        <f>INDEX(TreeLookup!$C$1:$DE$21,MATCH(Table15[[#This Row],[CATEGORY]],TreeLookup!$C$1:$C$21,0),MATCH(Table15[[#This Row],[YEAR]],TreeLookup!$C$1:$DE$1,0))</f>
        <v>materialsScienceSpaceplanes</v>
      </c>
      <c r="P3699" s="13" t="s">
        <v>6842</v>
      </c>
      <c r="Q3699" s="11" t="s">
        <v>6298</v>
      </c>
      <c r="S3699" s="11">
        <v>1985</v>
      </c>
      <c r="W3699" s="15"/>
    </row>
    <row r="3700" spans="1:31" x14ac:dyDescent="0.25">
      <c r="A3700" s="11" t="s">
        <v>4509</v>
      </c>
      <c r="B3700" s="12" t="s">
        <v>7352</v>
      </c>
      <c r="C3700" s="11">
        <v>800</v>
      </c>
      <c r="D3700" s="11">
        <v>4800</v>
      </c>
      <c r="E3700" s="12" t="s">
        <v>10337</v>
      </c>
      <c r="F3700" s="11" t="s">
        <v>1322</v>
      </c>
      <c r="G3700" s="11" t="s">
        <v>1916</v>
      </c>
      <c r="H3700" s="11" t="s">
        <v>1903</v>
      </c>
      <c r="I3700" s="11" t="s">
        <v>5091</v>
      </c>
      <c r="J3700" s="14">
        <f>VLOOKUP(Table15[[#This Row],[TechRequired]],OldTree!A:B,2,0)</f>
        <v>3</v>
      </c>
      <c r="K3700" s="22" t="s">
        <v>6012</v>
      </c>
      <c r="L3700" s="14" t="s">
        <v>8646</v>
      </c>
      <c r="M3700" s="14">
        <v>8</v>
      </c>
      <c r="N3700" s="11" t="str">
        <f>INDEX(TreeLookup!$C$1:$DE$21,MATCH(Table15[[#This Row],[CATEGORY]],TreeLookup!$C$1:$C$21,0),MATCH(Table15[[#This Row],[YEAR]],TreeLookup!$C$1:$DE$1,0))</f>
        <v>materialsScienceSpaceplanes</v>
      </c>
      <c r="P3700" s="13" t="s">
        <v>6842</v>
      </c>
      <c r="Q3700" s="11" t="s">
        <v>6298</v>
      </c>
      <c r="S3700" s="11">
        <v>1985</v>
      </c>
      <c r="W3700" s="15"/>
    </row>
    <row r="3701" spans="1:31" x14ac:dyDescent="0.25">
      <c r="A3701" s="11" t="s">
        <v>4504</v>
      </c>
      <c r="B3701" s="12" t="s">
        <v>7375</v>
      </c>
      <c r="C3701" s="11">
        <v>2100</v>
      </c>
      <c r="D3701" s="11">
        <v>11600</v>
      </c>
      <c r="E3701" s="12" t="s">
        <v>10333</v>
      </c>
      <c r="F3701" s="11" t="s">
        <v>1365</v>
      </c>
      <c r="G3701" s="11" t="s">
        <v>1916</v>
      </c>
      <c r="H3701" s="11" t="s">
        <v>1903</v>
      </c>
      <c r="I3701" s="11" t="s">
        <v>5091</v>
      </c>
      <c r="J3701" s="14">
        <f>VLOOKUP(Table15[[#This Row],[TechRequired]],OldTree!A:B,2,0)</f>
        <v>5</v>
      </c>
      <c r="K3701" s="22" t="s">
        <v>8944</v>
      </c>
      <c r="L3701" s="14" t="s">
        <v>6808</v>
      </c>
      <c r="N3701" s="11" t="str">
        <f>INDEX(TreeLookup!$C$1:$DE$21,MATCH(Table15[[#This Row],[CATEGORY]],TreeLookup!$C$1:$C$21,0),MATCH(Table15[[#This Row],[YEAR]],TreeLookup!$C$1:$DE$1,0))</f>
        <v>nextGenAvionics</v>
      </c>
      <c r="P3701" s="13" t="s">
        <v>6842</v>
      </c>
      <c r="Q3701" s="11" t="s">
        <v>6298</v>
      </c>
      <c r="S3701" s="11">
        <v>1985</v>
      </c>
      <c r="W3701" s="15"/>
    </row>
    <row r="3702" spans="1:31" x14ac:dyDescent="0.25">
      <c r="A3702" s="11" t="s">
        <v>4508</v>
      </c>
      <c r="B3702" s="12" t="s">
        <v>7353</v>
      </c>
      <c r="C3702" s="11">
        <v>13000</v>
      </c>
      <c r="D3702" s="11">
        <v>38000</v>
      </c>
      <c r="E3702" s="12" t="s">
        <v>9969</v>
      </c>
      <c r="F3702" s="11" t="s">
        <v>1326</v>
      </c>
      <c r="G3702" s="11" t="s">
        <v>1916</v>
      </c>
      <c r="H3702" s="11" t="s">
        <v>1903</v>
      </c>
      <c r="I3702" s="11" t="s">
        <v>5091</v>
      </c>
      <c r="J3702" s="14">
        <f>VLOOKUP(Table15[[#This Row],[TechRequired]],OldTree!A:B,2,0)</f>
        <v>5</v>
      </c>
      <c r="K3702" s="22" t="s">
        <v>8953</v>
      </c>
      <c r="L3702" s="14"/>
      <c r="M3702" s="14">
        <v>8</v>
      </c>
      <c r="N3702" s="11" t="str">
        <f>INDEX(TreeLookup!$C$1:$DE$21,MATCH(Table15[[#This Row],[CATEGORY]],TreeLookup!$C$1:$C$21,0),MATCH(Table15[[#This Row],[YEAR]],TreeLookup!$C$1:$DE$1,0))</f>
        <v>solids1981</v>
      </c>
      <c r="P3702" s="13" t="s">
        <v>6842</v>
      </c>
      <c r="Q3702" s="11" t="s">
        <v>6298</v>
      </c>
      <c r="S3702" s="11">
        <v>1985</v>
      </c>
      <c r="W3702" s="15"/>
      <c r="AE3702" s="11" t="s">
        <v>11286</v>
      </c>
    </row>
    <row r="3703" spans="1:31" x14ac:dyDescent="0.25">
      <c r="A3703" s="11" t="s">
        <v>4510</v>
      </c>
      <c r="B3703" s="12" t="s">
        <v>7354</v>
      </c>
      <c r="C3703" s="11">
        <v>800</v>
      </c>
      <c r="D3703" s="11">
        <v>4800</v>
      </c>
      <c r="E3703" s="12" t="s">
        <v>10338</v>
      </c>
      <c r="F3703" s="11" t="s">
        <v>1322</v>
      </c>
      <c r="G3703" s="11" t="s">
        <v>1916</v>
      </c>
      <c r="H3703" s="11" t="s">
        <v>1903</v>
      </c>
      <c r="I3703" s="11" t="s">
        <v>5091</v>
      </c>
      <c r="J3703" s="14">
        <f>VLOOKUP(Table15[[#This Row],[TechRequired]],OldTree!A:B,2,0)</f>
        <v>3</v>
      </c>
      <c r="K3703" s="22" t="s">
        <v>6012</v>
      </c>
      <c r="L3703" s="14" t="s">
        <v>8646</v>
      </c>
      <c r="M3703" s="14">
        <v>8</v>
      </c>
      <c r="N3703" s="11" t="str">
        <f>INDEX(TreeLookup!$C$1:$DE$21,MATCH(Table15[[#This Row],[CATEGORY]],TreeLookup!$C$1:$C$21,0),MATCH(Table15[[#This Row],[YEAR]],TreeLookup!$C$1:$DE$1,0))</f>
        <v>materialsScienceSpaceplanes</v>
      </c>
      <c r="P3703" s="13" t="s">
        <v>6842</v>
      </c>
      <c r="Q3703" s="11" t="s">
        <v>6298</v>
      </c>
      <c r="S3703" s="11">
        <v>1985</v>
      </c>
      <c r="W3703" s="15"/>
    </row>
    <row r="3704" spans="1:31" x14ac:dyDescent="0.25">
      <c r="A3704" s="11" t="s">
        <v>4514</v>
      </c>
      <c r="B3704" s="12" t="s">
        <v>7355</v>
      </c>
      <c r="C3704" s="11">
        <v>400</v>
      </c>
      <c r="D3704" s="11">
        <v>1200</v>
      </c>
      <c r="E3704" s="12" t="s">
        <v>10334</v>
      </c>
      <c r="F3704" s="11" t="s">
        <v>1311</v>
      </c>
      <c r="G3704" s="11" t="s">
        <v>1916</v>
      </c>
      <c r="H3704" s="11" t="s">
        <v>1903</v>
      </c>
      <c r="I3704" s="11" t="s">
        <v>5091</v>
      </c>
      <c r="J3704" s="14">
        <f>VLOOKUP(Table15[[#This Row],[TechRequired]],OldTree!A:B,2,0)</f>
        <v>1</v>
      </c>
      <c r="K3704" s="22" t="s">
        <v>6012</v>
      </c>
      <c r="L3704" s="14" t="s">
        <v>8649</v>
      </c>
      <c r="N3704" s="11" t="str">
        <f>INDEX(TreeLookup!$C$1:$DE$21,MATCH(Table15[[#This Row],[CATEGORY]],TreeLookup!$C$1:$C$21,0),MATCH(Table15[[#This Row],[YEAR]],TreeLookup!$C$1:$DE$1,0))</f>
        <v>materialsScienceSpaceplanes</v>
      </c>
      <c r="P3704" s="13" t="s">
        <v>6842</v>
      </c>
      <c r="Q3704" s="11" t="s">
        <v>6298</v>
      </c>
      <c r="S3704" s="11">
        <v>1985</v>
      </c>
      <c r="W3704" s="15"/>
    </row>
    <row r="3705" spans="1:31" x14ac:dyDescent="0.25">
      <c r="A3705" s="11" t="s">
        <v>4515</v>
      </c>
      <c r="B3705" s="12" t="s">
        <v>7356</v>
      </c>
      <c r="C3705" s="11">
        <v>400</v>
      </c>
      <c r="D3705" s="11">
        <v>1200</v>
      </c>
      <c r="E3705" s="12" t="s">
        <v>10335</v>
      </c>
      <c r="F3705" s="11" t="s">
        <v>1311</v>
      </c>
      <c r="G3705" s="11" t="s">
        <v>1916</v>
      </c>
      <c r="H3705" s="11" t="s">
        <v>1903</v>
      </c>
      <c r="I3705" s="11" t="s">
        <v>5091</v>
      </c>
      <c r="J3705" s="14">
        <f>VLOOKUP(Table15[[#This Row],[TechRequired]],OldTree!A:B,2,0)</f>
        <v>1</v>
      </c>
      <c r="K3705" s="22" t="s">
        <v>6012</v>
      </c>
      <c r="L3705" s="14" t="s">
        <v>8649</v>
      </c>
      <c r="N3705" s="11" t="str">
        <f>INDEX(TreeLookup!$C$1:$DE$21,MATCH(Table15[[#This Row],[CATEGORY]],TreeLookup!$C$1:$C$21,0),MATCH(Table15[[#This Row],[YEAR]],TreeLookup!$C$1:$DE$1,0))</f>
        <v>materialsScienceSpaceplanes</v>
      </c>
      <c r="P3705" s="13" t="s">
        <v>6842</v>
      </c>
      <c r="Q3705" s="11" t="s">
        <v>6298</v>
      </c>
      <c r="S3705" s="11">
        <v>1985</v>
      </c>
      <c r="W3705" s="15"/>
    </row>
    <row r="3706" spans="1:31" x14ac:dyDescent="0.25">
      <c r="A3706" s="11" t="s">
        <v>1020</v>
      </c>
      <c r="B3706" s="12" t="s">
        <v>8610</v>
      </c>
      <c r="C3706" s="11">
        <v>120</v>
      </c>
      <c r="D3706" s="11">
        <v>350</v>
      </c>
      <c r="E3706" s="12" t="s">
        <v>5613</v>
      </c>
      <c r="F3706" s="11" t="s">
        <v>1369</v>
      </c>
      <c r="G3706" s="11" t="s">
        <v>1418</v>
      </c>
      <c r="H3706" s="11" t="s">
        <v>1903</v>
      </c>
      <c r="I3706" s="11" t="s">
        <v>5091</v>
      </c>
      <c r="J3706" s="14">
        <f>VLOOKUP(Table15[[#This Row],[TechRequired]],OldTree!A:B,2,0)</f>
        <v>6</v>
      </c>
      <c r="K3706" s="22" t="s">
        <v>8954</v>
      </c>
      <c r="L3706" s="14"/>
      <c r="N3706" s="11" t="str">
        <f>INDEX(TreeLookup!$C$1:$DE$21,MATCH(Table15[[#This Row],[CATEGORY]],TreeLookup!$C$1:$C$21,0),MATCH(Table15[[#This Row],[YEAR]],TreeLookup!$C$1:$DE$1,0))</f>
        <v>stagedCombustion1981</v>
      </c>
      <c r="P3706" s="13" t="s">
        <v>6842</v>
      </c>
      <c r="Q3706" s="11" t="s">
        <v>6298</v>
      </c>
      <c r="R3706" s="21" t="s">
        <v>1022</v>
      </c>
      <c r="S3706" s="11">
        <v>1985</v>
      </c>
      <c r="W3706" s="15"/>
    </row>
    <row r="3707" spans="1:31" x14ac:dyDescent="0.25">
      <c r="A3707" s="11" t="s">
        <v>2533</v>
      </c>
      <c r="B3707" s="12" t="s">
        <v>7357</v>
      </c>
      <c r="C3707" s="11">
        <v>600</v>
      </c>
      <c r="D3707" s="11">
        <v>1</v>
      </c>
      <c r="E3707" s="12" t="s">
        <v>10348</v>
      </c>
      <c r="F3707" s="11" t="s">
        <v>1323</v>
      </c>
      <c r="G3707" s="11" t="s">
        <v>1909</v>
      </c>
      <c r="H3707" s="11" t="s">
        <v>1903</v>
      </c>
      <c r="I3707" s="11" t="s">
        <v>5091</v>
      </c>
      <c r="J3707" s="14">
        <f>VLOOKUP(Table15[[#This Row],[TechRequired]],OldTree!A:B,2,0)</f>
        <v>3</v>
      </c>
      <c r="K3707" s="22" t="s">
        <v>6012</v>
      </c>
      <c r="L3707" s="14" t="s">
        <v>8671</v>
      </c>
      <c r="N3707" s="11" t="str">
        <f>INDEX(TreeLookup!$C$1:$DE$21,MATCH(Table15[[#This Row],[CATEGORY]],TreeLookup!$C$1:$C$21,0),MATCH(Table15[[#This Row],[YEAR]],TreeLookup!$C$1:$DE$1,0))</f>
        <v>materialsScienceSpaceplanes</v>
      </c>
      <c r="P3707" s="13" t="s">
        <v>6842</v>
      </c>
      <c r="Q3707" s="11" t="s">
        <v>6709</v>
      </c>
      <c r="S3707" s="11">
        <v>1985</v>
      </c>
      <c r="W3707" s="15"/>
    </row>
    <row r="3708" spans="1:31" x14ac:dyDescent="0.25">
      <c r="A3708" s="11" t="s">
        <v>2534</v>
      </c>
      <c r="B3708" s="12" t="s">
        <v>7358</v>
      </c>
      <c r="C3708" s="11">
        <v>600</v>
      </c>
      <c r="D3708" s="11">
        <v>1</v>
      </c>
      <c r="E3708" s="12" t="s">
        <v>10349</v>
      </c>
      <c r="F3708" s="11" t="s">
        <v>1323</v>
      </c>
      <c r="G3708" s="11" t="s">
        <v>1909</v>
      </c>
      <c r="H3708" s="11" t="s">
        <v>1903</v>
      </c>
      <c r="I3708" s="11" t="s">
        <v>5091</v>
      </c>
      <c r="J3708" s="14">
        <f>VLOOKUP(Table15[[#This Row],[TechRequired]],OldTree!A:B,2,0)</f>
        <v>3</v>
      </c>
      <c r="K3708" s="22" t="s">
        <v>6012</v>
      </c>
      <c r="L3708" s="14" t="s">
        <v>8671</v>
      </c>
      <c r="N3708" s="11" t="str">
        <f>INDEX(TreeLookup!$C$1:$DE$21,MATCH(Table15[[#This Row],[CATEGORY]],TreeLookup!$C$1:$C$21,0),MATCH(Table15[[#This Row],[YEAR]],TreeLookup!$C$1:$DE$1,0))</f>
        <v>materialsScienceSpaceplanes</v>
      </c>
      <c r="P3708" s="13" t="s">
        <v>6842</v>
      </c>
      <c r="Q3708" s="11" t="s">
        <v>6709</v>
      </c>
      <c r="S3708" s="11">
        <v>1985</v>
      </c>
      <c r="W3708" s="15"/>
    </row>
    <row r="3709" spans="1:31" x14ac:dyDescent="0.25">
      <c r="A3709" s="11" t="s">
        <v>2542</v>
      </c>
      <c r="B3709" s="12" t="s">
        <v>7359</v>
      </c>
      <c r="C3709" s="11">
        <v>1650</v>
      </c>
      <c r="D3709" s="11">
        <v>4200</v>
      </c>
      <c r="E3709" s="12" t="s">
        <v>10346</v>
      </c>
      <c r="F3709" s="11" t="s">
        <v>1329</v>
      </c>
      <c r="G3709" s="11" t="s">
        <v>1909</v>
      </c>
      <c r="H3709" s="11" t="s">
        <v>1903</v>
      </c>
      <c r="I3709" s="11" t="s">
        <v>5091</v>
      </c>
      <c r="J3709" s="14">
        <f>VLOOKUP(Table15[[#This Row],[TechRequired]],OldTree!A:B,2,0)</f>
        <v>4</v>
      </c>
      <c r="K3709" s="22" t="s">
        <v>6012</v>
      </c>
      <c r="L3709" s="14" t="s">
        <v>8646</v>
      </c>
      <c r="M3709" s="14">
        <v>8</v>
      </c>
      <c r="N3709" s="11" t="str">
        <f>INDEX(TreeLookup!$C$1:$DE$21,MATCH(Table15[[#This Row],[CATEGORY]],TreeLookup!$C$1:$C$21,0),MATCH(Table15[[#This Row],[YEAR]],TreeLookup!$C$1:$DE$1,0))</f>
        <v>materialsScienceSpaceplanes</v>
      </c>
      <c r="P3709" s="13" t="s">
        <v>6842</v>
      </c>
      <c r="Q3709" s="11" t="s">
        <v>6709</v>
      </c>
      <c r="S3709" s="11">
        <v>1985</v>
      </c>
      <c r="W3709" s="15"/>
    </row>
    <row r="3710" spans="1:31" x14ac:dyDescent="0.25">
      <c r="A3710" s="11" t="s">
        <v>2536</v>
      </c>
      <c r="B3710" s="12" t="s">
        <v>7360</v>
      </c>
      <c r="C3710" s="11">
        <v>225</v>
      </c>
      <c r="D3710" s="11">
        <v>1</v>
      </c>
      <c r="E3710" s="12" t="s">
        <v>10345</v>
      </c>
      <c r="F3710" s="11" t="s">
        <v>1323</v>
      </c>
      <c r="G3710" s="11" t="s">
        <v>1909</v>
      </c>
      <c r="H3710" s="11" t="s">
        <v>1903</v>
      </c>
      <c r="I3710" s="11" t="s">
        <v>5091</v>
      </c>
      <c r="J3710" s="14">
        <f>VLOOKUP(Table15[[#This Row],[TechRequired]],OldTree!A:B,2,0)</f>
        <v>3</v>
      </c>
      <c r="K3710" s="22" t="s">
        <v>6012</v>
      </c>
      <c r="L3710" s="14" t="s">
        <v>8869</v>
      </c>
      <c r="N3710" s="11" t="str">
        <f>INDEX(TreeLookup!$C$1:$DE$21,MATCH(Table15[[#This Row],[CATEGORY]],TreeLookup!$C$1:$C$21,0),MATCH(Table15[[#This Row],[YEAR]],TreeLookup!$C$1:$DE$1,0))</f>
        <v>materialsScienceSpaceplanes</v>
      </c>
      <c r="P3710" s="13" t="s">
        <v>6842</v>
      </c>
      <c r="Q3710" s="11" t="s">
        <v>6709</v>
      </c>
      <c r="S3710" s="11">
        <v>1985</v>
      </c>
      <c r="W3710" s="15"/>
    </row>
    <row r="3711" spans="1:31" x14ac:dyDescent="0.25">
      <c r="A3711" s="11" t="s">
        <v>2538</v>
      </c>
      <c r="B3711" s="12" t="s">
        <v>7361</v>
      </c>
      <c r="C3711" s="11">
        <v>150</v>
      </c>
      <c r="D3711" s="11">
        <v>1</v>
      </c>
      <c r="E3711" s="12" t="s">
        <v>10344</v>
      </c>
      <c r="F3711" s="11" t="s">
        <v>1323</v>
      </c>
      <c r="G3711" s="11" t="s">
        <v>1909</v>
      </c>
      <c r="H3711" s="11" t="s">
        <v>1903</v>
      </c>
      <c r="I3711" s="11" t="s">
        <v>5091</v>
      </c>
      <c r="J3711" s="14">
        <f>VLOOKUP(Table15[[#This Row],[TechRequired]],OldTree!A:B,2,0)</f>
        <v>3</v>
      </c>
      <c r="K3711" s="22" t="s">
        <v>6012</v>
      </c>
      <c r="L3711" s="14" t="s">
        <v>8649</v>
      </c>
      <c r="N3711" s="11" t="str">
        <f>INDEX(TreeLookup!$C$1:$DE$21,MATCH(Table15[[#This Row],[CATEGORY]],TreeLookup!$C$1:$C$21,0),MATCH(Table15[[#This Row],[YEAR]],TreeLookup!$C$1:$DE$1,0))</f>
        <v>materialsScienceSpaceplanes</v>
      </c>
      <c r="P3711" s="13" t="s">
        <v>6842</v>
      </c>
      <c r="Q3711" s="11" t="s">
        <v>6709</v>
      </c>
      <c r="S3711" s="11">
        <v>1985</v>
      </c>
      <c r="W3711" s="15"/>
    </row>
    <row r="3712" spans="1:31" x14ac:dyDescent="0.25">
      <c r="A3712" s="11" t="s">
        <v>2539</v>
      </c>
      <c r="B3712" s="12" t="s">
        <v>7362</v>
      </c>
      <c r="C3712" s="11">
        <v>750</v>
      </c>
      <c r="D3712" s="11">
        <v>4200</v>
      </c>
      <c r="E3712" s="12" t="s">
        <v>10342</v>
      </c>
      <c r="F3712" s="11" t="s">
        <v>1329</v>
      </c>
      <c r="G3712" s="11" t="s">
        <v>1909</v>
      </c>
      <c r="H3712" s="11" t="s">
        <v>1903</v>
      </c>
      <c r="I3712" s="11" t="s">
        <v>5091</v>
      </c>
      <c r="J3712" s="14">
        <f>VLOOKUP(Table15[[#This Row],[TechRequired]],OldTree!A:B,2,0)</f>
        <v>4</v>
      </c>
      <c r="K3712" s="22" t="s">
        <v>8954</v>
      </c>
      <c r="L3712" s="14"/>
      <c r="N3712" s="11" t="str">
        <f>INDEX(TreeLookup!$C$1:$DE$21,MATCH(Table15[[#This Row],[CATEGORY]],TreeLookup!$C$1:$C$21,0),MATCH(Table15[[#This Row],[YEAR]],TreeLookup!$C$1:$DE$1,0))</f>
        <v>stagedCombustion1981</v>
      </c>
      <c r="P3712" s="13" t="s">
        <v>6842</v>
      </c>
      <c r="Q3712" s="11" t="s">
        <v>6709</v>
      </c>
      <c r="S3712" s="11">
        <v>1985</v>
      </c>
      <c r="W3712" s="15"/>
    </row>
    <row r="3713" spans="1:38" x14ac:dyDescent="0.25">
      <c r="A3713" s="11" t="s">
        <v>1027</v>
      </c>
      <c r="B3713" s="12" t="s">
        <v>2540</v>
      </c>
      <c r="C3713" s="11">
        <v>5400</v>
      </c>
      <c r="D3713" s="11">
        <v>108000</v>
      </c>
      <c r="E3713" s="12" t="s">
        <v>5708</v>
      </c>
      <c r="F3713" s="11" t="s">
        <v>1369</v>
      </c>
      <c r="G3713" s="11" t="s">
        <v>1909</v>
      </c>
      <c r="H3713" s="11" t="s">
        <v>1903</v>
      </c>
      <c r="I3713" s="11" t="s">
        <v>1903</v>
      </c>
      <c r="J3713" s="14">
        <f>VLOOKUP(Table15[[#This Row],[TechRequired]],OldTree!A:B,2,0)</f>
        <v>6</v>
      </c>
      <c r="K3713" s="22" t="s">
        <v>8954</v>
      </c>
      <c r="L3713" s="14"/>
      <c r="N3713" s="11" t="str">
        <f>INDEX(TreeLookup!$C$1:$DE$21,MATCH(Table15[[#This Row],[CATEGORY]],TreeLookup!$C$1:$C$21,0),MATCH(Table15[[#This Row],[YEAR]],TreeLookup!$C$1:$DE$1,0))</f>
        <v>stagedCombustion1981</v>
      </c>
      <c r="P3713" s="13" t="s">
        <v>6843</v>
      </c>
      <c r="Q3713" s="11" t="s">
        <v>6709</v>
      </c>
      <c r="S3713" s="11">
        <v>1985</v>
      </c>
      <c r="W3713" s="15"/>
      <c r="AD3713" s="11" t="s">
        <v>11286</v>
      </c>
    </row>
    <row r="3714" spans="1:38" x14ac:dyDescent="0.25">
      <c r="A3714" s="11" t="s">
        <v>2541</v>
      </c>
      <c r="B3714" s="12" t="s">
        <v>7363</v>
      </c>
      <c r="C3714" s="11">
        <v>750</v>
      </c>
      <c r="D3714" s="11">
        <v>4200</v>
      </c>
      <c r="E3714" s="12" t="s">
        <v>10343</v>
      </c>
      <c r="F3714" s="11" t="s">
        <v>1329</v>
      </c>
      <c r="G3714" s="11" t="s">
        <v>1909</v>
      </c>
      <c r="H3714" s="11" t="s">
        <v>1903</v>
      </c>
      <c r="I3714" s="11" t="s">
        <v>5091</v>
      </c>
      <c r="J3714" s="14">
        <f>VLOOKUP(Table15[[#This Row],[TechRequired]],OldTree!A:B,2,0)</f>
        <v>4</v>
      </c>
      <c r="K3714" s="22" t="s">
        <v>8954</v>
      </c>
      <c r="L3714" s="14"/>
      <c r="N3714" s="11" t="str">
        <f>INDEX(TreeLookup!$C$1:$DE$21,MATCH(Table15[[#This Row],[CATEGORY]],TreeLookup!$C$1:$C$21,0),MATCH(Table15[[#This Row],[YEAR]],TreeLookup!$C$1:$DE$1,0))</f>
        <v>stagedCombustion1981</v>
      </c>
      <c r="P3714" s="13" t="s">
        <v>6842</v>
      </c>
      <c r="Q3714" s="11" t="s">
        <v>6709</v>
      </c>
      <c r="S3714" s="11">
        <v>1985</v>
      </c>
      <c r="W3714" s="15"/>
    </row>
    <row r="3715" spans="1:38" x14ac:dyDescent="0.25">
      <c r="A3715" s="11" t="s">
        <v>2543</v>
      </c>
      <c r="B3715" s="12" t="s">
        <v>7364</v>
      </c>
      <c r="C3715" s="11">
        <v>750</v>
      </c>
      <c r="D3715" s="11">
        <v>4200</v>
      </c>
      <c r="E3715" s="12" t="s">
        <v>10347</v>
      </c>
      <c r="F3715" s="11" t="s">
        <v>1329</v>
      </c>
      <c r="G3715" s="11" t="s">
        <v>1909</v>
      </c>
      <c r="H3715" s="11" t="s">
        <v>1903</v>
      </c>
      <c r="I3715" s="11" t="s">
        <v>5091</v>
      </c>
      <c r="J3715" s="14">
        <f>VLOOKUP(Table15[[#This Row],[TechRequired]],OldTree!A:B,2,0)</f>
        <v>4</v>
      </c>
      <c r="K3715" s="22" t="s">
        <v>6012</v>
      </c>
      <c r="L3715" s="14" t="s">
        <v>8646</v>
      </c>
      <c r="M3715" s="14">
        <v>8</v>
      </c>
      <c r="N3715" s="11" t="str">
        <f>INDEX(TreeLookup!$C$1:$DE$21,MATCH(Table15[[#This Row],[CATEGORY]],TreeLookup!$C$1:$C$21,0),MATCH(Table15[[#This Row],[YEAR]],TreeLookup!$C$1:$DE$1,0))</f>
        <v>materialsScienceSpaceplanes</v>
      </c>
      <c r="P3715" s="13" t="s">
        <v>6842</v>
      </c>
      <c r="Q3715" s="11" t="s">
        <v>6709</v>
      </c>
      <c r="S3715" s="11">
        <v>1985</v>
      </c>
      <c r="W3715" s="15"/>
    </row>
    <row r="3716" spans="1:38" x14ac:dyDescent="0.25">
      <c r="A3716" s="11" t="s">
        <v>2535</v>
      </c>
      <c r="B3716" s="12" t="s">
        <v>7519</v>
      </c>
      <c r="C3716" s="11">
        <v>600</v>
      </c>
      <c r="D3716" s="11">
        <v>1</v>
      </c>
      <c r="E3716" s="12" t="s">
        <v>10506</v>
      </c>
      <c r="F3716" s="11" t="s">
        <v>1323</v>
      </c>
      <c r="G3716" s="11" t="s">
        <v>1909</v>
      </c>
      <c r="H3716" s="11" t="s">
        <v>1903</v>
      </c>
      <c r="I3716" s="11" t="s">
        <v>5091</v>
      </c>
      <c r="J3716" s="14">
        <f>VLOOKUP(Table15[[#This Row],[TechRequired]],OldTree!A:B,2,0)</f>
        <v>3</v>
      </c>
      <c r="K3716" s="22" t="s">
        <v>6012</v>
      </c>
      <c r="L3716" s="14" t="s">
        <v>8671</v>
      </c>
      <c r="N3716" s="11" t="str">
        <f>INDEX(TreeLookup!$C$1:$DE$21,MATCH(Table15[[#This Row],[CATEGORY]],TreeLookup!$C$1:$C$21,0),MATCH(Table15[[#This Row],[YEAR]],TreeLookup!$C$1:$DE$1,0))</f>
        <v>materialsScienceInternational</v>
      </c>
      <c r="P3716" s="13" t="s">
        <v>6842</v>
      </c>
      <c r="Q3716" s="11" t="s">
        <v>6710</v>
      </c>
      <c r="S3716" s="11">
        <v>1999</v>
      </c>
      <c r="W3716" s="15"/>
    </row>
    <row r="3717" spans="1:38" x14ac:dyDescent="0.25">
      <c r="A3717" s="11" t="s">
        <v>2537</v>
      </c>
      <c r="B3717" s="12" t="s">
        <v>7520</v>
      </c>
      <c r="C3717" s="11">
        <v>225</v>
      </c>
      <c r="D3717" s="11">
        <v>1</v>
      </c>
      <c r="E3717" s="12" t="s">
        <v>10505</v>
      </c>
      <c r="F3717" s="11" t="s">
        <v>1323</v>
      </c>
      <c r="G3717" s="11" t="s">
        <v>1909</v>
      </c>
      <c r="H3717" s="11" t="s">
        <v>1903</v>
      </c>
      <c r="I3717" s="11" t="s">
        <v>5091</v>
      </c>
      <c r="J3717" s="14">
        <f>VLOOKUP(Table15[[#This Row],[TechRequired]],OldTree!A:B,2,0)</f>
        <v>3</v>
      </c>
      <c r="K3717" s="22" t="s">
        <v>6012</v>
      </c>
      <c r="L3717" s="14" t="s">
        <v>8869</v>
      </c>
      <c r="N3717" s="11" t="str">
        <f>INDEX(TreeLookup!$C$1:$DE$21,MATCH(Table15[[#This Row],[CATEGORY]],TreeLookup!$C$1:$C$21,0),MATCH(Table15[[#This Row],[YEAR]],TreeLookup!$C$1:$DE$1,0))</f>
        <v>materialsScienceInternational</v>
      </c>
      <c r="P3717" s="13" t="s">
        <v>6842</v>
      </c>
      <c r="Q3717" s="11" t="s">
        <v>6710</v>
      </c>
      <c r="S3717" s="11">
        <v>1999</v>
      </c>
      <c r="W3717" s="15"/>
      <c r="AG3717" s="11" t="s">
        <v>11286</v>
      </c>
    </row>
    <row r="3718" spans="1:38" x14ac:dyDescent="0.25">
      <c r="A3718" s="11" t="s">
        <v>124</v>
      </c>
      <c r="B3718" s="12" t="s">
        <v>2627</v>
      </c>
      <c r="C3718" s="11">
        <v>200</v>
      </c>
      <c r="D3718" s="11">
        <v>7000</v>
      </c>
      <c r="E3718" s="12" t="s">
        <v>2628</v>
      </c>
      <c r="F3718" s="11" t="s">
        <v>1284</v>
      </c>
      <c r="G3718" s="11" t="s">
        <v>1910</v>
      </c>
      <c r="H3718" s="11" t="s">
        <v>1903</v>
      </c>
      <c r="I3718" s="11" t="s">
        <v>1903</v>
      </c>
      <c r="J3718" s="14">
        <f>VLOOKUP(Table15[[#This Row],[TechRequired]],OldTree!A:B,2,0)</f>
        <v>4</v>
      </c>
      <c r="K3718" s="22" t="s">
        <v>6012</v>
      </c>
      <c r="L3718" s="14" t="s">
        <v>8649</v>
      </c>
      <c r="N3718" s="11" t="str">
        <f>INDEX(TreeLookup!$C$1:$DE$21,MATCH(Table15[[#This Row],[CATEGORY]],TreeLookup!$C$1:$C$21,0),MATCH(Table15[[#This Row],[YEAR]],TreeLookup!$C$1:$DE$1,0))</f>
        <v>materialsScienceLunar</v>
      </c>
      <c r="P3718" s="13" t="s">
        <v>6843</v>
      </c>
      <c r="Q3718" s="11" t="s">
        <v>6755</v>
      </c>
      <c r="S3718" s="11">
        <v>1967</v>
      </c>
      <c r="W3718" s="15"/>
      <c r="AL3718" s="11" t="s">
        <v>11286</v>
      </c>
    </row>
    <row r="3719" spans="1:38" x14ac:dyDescent="0.25">
      <c r="A3719" s="11" t="s">
        <v>366</v>
      </c>
      <c r="B3719" s="12" t="s">
        <v>2631</v>
      </c>
      <c r="C3719" s="11">
        <v>2500</v>
      </c>
      <c r="D3719" s="11">
        <v>70000</v>
      </c>
      <c r="E3719" s="12" t="s">
        <v>2632</v>
      </c>
      <c r="F3719" s="11" t="s">
        <v>1304</v>
      </c>
      <c r="G3719" s="11" t="s">
        <v>1910</v>
      </c>
      <c r="H3719" s="11" t="s">
        <v>1903</v>
      </c>
      <c r="I3719" s="11" t="s">
        <v>1903</v>
      </c>
      <c r="J3719" s="14">
        <f>VLOOKUP(Table15[[#This Row],[TechRequired]],OldTree!A:B,2,0)</f>
        <v>4</v>
      </c>
      <c r="K3719" s="22" t="s">
        <v>8946</v>
      </c>
      <c r="L3719" s="14" t="s">
        <v>8651</v>
      </c>
      <c r="N3719" s="11" t="str">
        <f>INDEX(TreeLookup!$C$1:$DE$21,MATCH(Table15[[#This Row],[CATEGORY]],TreeLookup!$C$1:$C$21,0),MATCH(Table15[[#This Row],[YEAR]],TreeLookup!$C$1:$DE$1,0))</f>
        <v>matureCapsules</v>
      </c>
      <c r="P3719" s="13" t="s">
        <v>6843</v>
      </c>
      <c r="Q3719" s="11" t="s">
        <v>6755</v>
      </c>
      <c r="S3719" s="11">
        <v>1967</v>
      </c>
      <c r="W3719" s="15"/>
      <c r="Z3719" s="11" t="s">
        <v>11286</v>
      </c>
      <c r="AF3719" s="11" t="s">
        <v>11286</v>
      </c>
      <c r="AG3719" s="11" t="s">
        <v>11286</v>
      </c>
      <c r="AJ3719" s="11" t="s">
        <v>11286</v>
      </c>
    </row>
    <row r="3720" spans="1:38" x14ac:dyDescent="0.25">
      <c r="A3720" s="11" t="s">
        <v>2634</v>
      </c>
      <c r="B3720" s="12" t="s">
        <v>7139</v>
      </c>
      <c r="C3720" s="11">
        <v>1250</v>
      </c>
      <c r="D3720" s="11">
        <v>42000</v>
      </c>
      <c r="E3720" s="12" t="s">
        <v>10202</v>
      </c>
      <c r="F3720" s="11" t="s">
        <v>1324</v>
      </c>
      <c r="G3720" s="11" t="s">
        <v>1910</v>
      </c>
      <c r="H3720" s="11" t="s">
        <v>1903</v>
      </c>
      <c r="I3720" s="11" t="s">
        <v>5091</v>
      </c>
      <c r="J3720" s="14">
        <f>VLOOKUP(Table15[[#This Row],[TechRequired]],OldTree!A:B,2,0)</f>
        <v>2</v>
      </c>
      <c r="K3720" s="22" t="s">
        <v>8944</v>
      </c>
      <c r="L3720" s="14" t="s">
        <v>6811</v>
      </c>
      <c r="N3720" s="11" t="str">
        <f>INDEX(TreeLookup!$C$1:$DE$21,MATCH(Table15[[#This Row],[CATEGORY]],TreeLookup!$C$1:$C$21,0),MATCH(Table15[[#This Row],[YEAR]],TreeLookup!$C$1:$DE$1,0))</f>
        <v>largeScaleAvionics</v>
      </c>
      <c r="P3720" s="13" t="s">
        <v>6842</v>
      </c>
      <c r="Q3720" s="11" t="s">
        <v>6711</v>
      </c>
      <c r="S3720" s="11">
        <v>1967</v>
      </c>
      <c r="W3720" s="15"/>
    </row>
    <row r="3721" spans="1:38" x14ac:dyDescent="0.25">
      <c r="A3721" s="11" t="s">
        <v>2633</v>
      </c>
      <c r="B3721" s="12" t="s">
        <v>7762</v>
      </c>
      <c r="C3721" s="11">
        <v>520</v>
      </c>
      <c r="D3721" s="11">
        <v>2800</v>
      </c>
      <c r="E3721" s="12" t="s">
        <v>10201</v>
      </c>
      <c r="F3721" s="11" t="s">
        <v>1324</v>
      </c>
      <c r="G3721" s="11" t="s">
        <v>1910</v>
      </c>
      <c r="H3721" s="11" t="s">
        <v>1903</v>
      </c>
      <c r="I3721" s="11" t="s">
        <v>5091</v>
      </c>
      <c r="J3721" s="14">
        <f>VLOOKUP(Table15[[#This Row],[TechRequired]],OldTree!A:B,2,0)</f>
        <v>2</v>
      </c>
      <c r="K3721" s="22" t="s">
        <v>8944</v>
      </c>
      <c r="L3721" s="14" t="s">
        <v>6808</v>
      </c>
      <c r="N3721" s="11" t="str">
        <f>INDEX(TreeLookup!$C$1:$DE$21,MATCH(Table15[[#This Row],[CATEGORY]],TreeLookup!$C$1:$C$21,0),MATCH(Table15[[#This Row],[YEAR]],TreeLookup!$C$1:$DE$1,0))</f>
        <v>largeScaleAvionics</v>
      </c>
      <c r="P3721" s="13" t="s">
        <v>6842</v>
      </c>
      <c r="Q3721" s="11" t="s">
        <v>6711</v>
      </c>
      <c r="S3721" s="11">
        <v>1967</v>
      </c>
      <c r="W3721" s="15"/>
    </row>
    <row r="3722" spans="1:38" x14ac:dyDescent="0.25">
      <c r="A3722" s="11" t="s">
        <v>616</v>
      </c>
      <c r="B3722" s="12" t="s">
        <v>2429</v>
      </c>
      <c r="C3722" s="11">
        <v>20</v>
      </c>
      <c r="D3722" s="11">
        <v>400</v>
      </c>
      <c r="E3722" s="12" t="s">
        <v>2430</v>
      </c>
      <c r="F3722" s="11" t="s">
        <v>1323</v>
      </c>
      <c r="G3722" s="11" t="s">
        <v>1909</v>
      </c>
      <c r="H3722" s="11" t="s">
        <v>1903</v>
      </c>
      <c r="I3722" s="11" t="s">
        <v>1903</v>
      </c>
      <c r="J3722" s="14">
        <f>VLOOKUP(Table15[[#This Row],[TechRequired]],OldTree!A:B,2,0)</f>
        <v>3</v>
      </c>
      <c r="K3722" s="22" t="s">
        <v>6012</v>
      </c>
      <c r="L3722" s="14" t="s">
        <v>8671</v>
      </c>
      <c r="N3722" s="11" t="str">
        <f>INDEX(TreeLookup!$C$1:$DE$21,MATCH(Table15[[#This Row],[CATEGORY]],TreeLookup!$C$1:$C$21,0),MATCH(Table15[[#This Row],[YEAR]],TreeLookup!$C$1:$DE$1,0))</f>
        <v>materialsScienceLunar</v>
      </c>
      <c r="P3722" s="13" t="s">
        <v>6843</v>
      </c>
      <c r="Q3722" s="11" t="s">
        <v>6711</v>
      </c>
      <c r="S3722" s="11">
        <v>1967</v>
      </c>
      <c r="W3722" s="15"/>
    </row>
    <row r="3723" spans="1:38" x14ac:dyDescent="0.25">
      <c r="A3723" s="11" t="s">
        <v>9510</v>
      </c>
      <c r="F3723" s="21" t="s">
        <v>1372</v>
      </c>
      <c r="G3723" s="21" t="s">
        <v>9506</v>
      </c>
      <c r="J3723" s="16">
        <f>VLOOKUP(Table15[[#This Row],[TechRequired]],OldTree!A:B,2,0)</f>
        <v>0</v>
      </c>
      <c r="K3723" s="22" t="s">
        <v>6812</v>
      </c>
      <c r="L3723" s="16"/>
      <c r="N3723" s="17" t="str">
        <f>INDEX(TreeLookup!$C$1:$DE$21,MATCH(Table15[[#This Row],[CATEGORY]],TreeLookup!$C$1:$C$21,0),MATCH(Table15[[#This Row],[YEAR]],TreeLookup!$C$1:$DE$1,0))</f>
        <v>start</v>
      </c>
      <c r="S3723" s="11">
        <v>0</v>
      </c>
    </row>
    <row r="3724" spans="1:38" x14ac:dyDescent="0.25">
      <c r="A3724" s="11" t="s">
        <v>9509</v>
      </c>
      <c r="F3724" s="11" t="s">
        <v>1311</v>
      </c>
      <c r="G3724" s="21" t="s">
        <v>9506</v>
      </c>
      <c r="J3724" s="16">
        <f>VLOOKUP(Table15[[#This Row],[TechRequired]],OldTree!A:B,2,0)</f>
        <v>1</v>
      </c>
      <c r="K3724" s="22" t="s">
        <v>6812</v>
      </c>
      <c r="L3724" s="16"/>
      <c r="N3724" s="17" t="str">
        <f>INDEX(TreeLookup!$C$1:$DE$21,MATCH(Table15[[#This Row],[CATEGORY]],TreeLookup!$C$1:$C$21,0),MATCH(Table15[[#This Row],[YEAR]],TreeLookup!$C$1:$DE$1,0))</f>
        <v>basicRocketryRP0</v>
      </c>
      <c r="S3724" s="11">
        <v>1952</v>
      </c>
    </row>
    <row r="3725" spans="1:38" x14ac:dyDescent="0.25">
      <c r="A3725" s="11" t="s">
        <v>9508</v>
      </c>
      <c r="F3725" s="11" t="s">
        <v>1300</v>
      </c>
      <c r="G3725" s="21" t="s">
        <v>9506</v>
      </c>
      <c r="J3725" s="16">
        <f>VLOOKUP(Table15[[#This Row],[TechRequired]],OldTree!A:B,2,0)</f>
        <v>1</v>
      </c>
      <c r="K3725" s="22" t="s">
        <v>6812</v>
      </c>
      <c r="L3725" s="16"/>
      <c r="N3725" s="17" t="str">
        <f>INDEX(TreeLookup!$C$1:$DE$21,MATCH(Table15[[#This Row],[CATEGORY]],TreeLookup!$C$1:$C$21,0),MATCH(Table15[[#This Row],[YEAR]],TreeLookup!$C$1:$DE$1,0))</f>
        <v>basicRocketryRP0</v>
      </c>
      <c r="S3725" s="11">
        <v>1952</v>
      </c>
    </row>
    <row r="3726" spans="1:38" x14ac:dyDescent="0.25">
      <c r="A3726" s="21" t="s">
        <v>9505</v>
      </c>
      <c r="F3726" s="21" t="s">
        <v>1368</v>
      </c>
      <c r="G3726" s="21" t="s">
        <v>9506</v>
      </c>
      <c r="J3726" s="16">
        <f>VLOOKUP(Table15[[#This Row],[TechRequired]],OldTree!A:B,2,0)</f>
        <v>2</v>
      </c>
      <c r="K3726" s="22" t="s">
        <v>6812</v>
      </c>
      <c r="L3726" s="16"/>
      <c r="N3726" s="17" t="str">
        <f>INDEX(TreeLookup!$C$1:$DE$21,MATCH(Table15[[#This Row],[CATEGORY]],TreeLookup!$C$1:$C$21,0),MATCH(Table15[[#This Row],[YEAR]],TreeLookup!$C$1:$DE$1,0))</f>
        <v>orbitalRocketry1956</v>
      </c>
      <c r="S3726" s="11">
        <v>1956</v>
      </c>
    </row>
    <row r="3727" spans="1:38" x14ac:dyDescent="0.25">
      <c r="A3727" s="21" t="s">
        <v>9507</v>
      </c>
      <c r="F3727" s="21" t="s">
        <v>1368</v>
      </c>
      <c r="G3727" s="21" t="s">
        <v>9506</v>
      </c>
      <c r="J3727" s="16">
        <f>VLOOKUP(Table15[[#This Row],[TechRequired]],OldTree!A:B,2,0)</f>
        <v>2</v>
      </c>
      <c r="K3727" s="22" t="s">
        <v>6812</v>
      </c>
      <c r="L3727" s="16"/>
      <c r="N3727" s="17" t="str">
        <f>INDEX(TreeLookup!$C$1:$DE$21,MATCH(Table15[[#This Row],[CATEGORY]],TreeLookup!$C$1:$C$21,0),MATCH(Table15[[#This Row],[YEAR]],TreeLookup!$C$1:$DE$1,0))</f>
        <v>earlyFlightControl</v>
      </c>
      <c r="S3727" s="11">
        <v>1959</v>
      </c>
    </row>
    <row r="3728" spans="1:38" x14ac:dyDescent="0.25">
      <c r="A3728" s="11" t="s">
        <v>9515</v>
      </c>
      <c r="F3728" s="11" t="s">
        <v>1329</v>
      </c>
      <c r="G3728" s="21" t="s">
        <v>9506</v>
      </c>
      <c r="J3728" s="16">
        <f>VLOOKUP(Table15[[#This Row],[TechRequired]],OldTree!A:B,2,0)</f>
        <v>4</v>
      </c>
      <c r="K3728" s="22" t="s">
        <v>6812</v>
      </c>
      <c r="L3728" s="16"/>
      <c r="N3728" s="17" t="str">
        <f>INDEX(TreeLookup!$C$1:$DE$21,MATCH(Table15[[#This Row],[CATEGORY]],TreeLookup!$C$1:$C$21,0),MATCH(Table15[[#This Row],[YEAR]],TreeLookup!$C$1:$DE$1,0))</f>
        <v>stabilityRP0</v>
      </c>
      <c r="S3728" s="11">
        <v>1961</v>
      </c>
    </row>
    <row r="3729" spans="1:39" x14ac:dyDescent="0.25">
      <c r="A3729" s="11" t="s">
        <v>9768</v>
      </c>
      <c r="C3729" s="11">
        <v>500</v>
      </c>
      <c r="D3729" s="11">
        <v>8000</v>
      </c>
      <c r="G3729" s="21" t="s">
        <v>11291</v>
      </c>
      <c r="H3729" s="21" t="s">
        <v>1903</v>
      </c>
      <c r="I3729" s="21" t="s">
        <v>5091</v>
      </c>
      <c r="J3729" s="16" t="e">
        <f>VLOOKUP(Table15[[#This Row],[TechRequired]],OldTree!A:B,2,0)</f>
        <v>#N/A</v>
      </c>
      <c r="K3729" s="38" t="s">
        <v>8945</v>
      </c>
      <c r="L3729" s="16"/>
      <c r="N3729" s="17" t="str">
        <f>INDEX(TreeLookup!$C$1:$DE$21,MATCH(Table15[[#This Row],[CATEGORY]],TreeLookup!$C$1:$C$21,0),MATCH(Table15[[#This Row],[YEAR]],TreeLookup!$C$1:$DE$1,0))</f>
        <v>orbitalRocketry1964</v>
      </c>
      <c r="P3729" s="25" t="s">
        <v>6842</v>
      </c>
      <c r="Q3729" s="24" t="s">
        <v>6456</v>
      </c>
      <c r="R3729" s="11" t="s">
        <v>6455</v>
      </c>
      <c r="S3729" s="11">
        <v>1964</v>
      </c>
    </row>
    <row r="3730" spans="1:39" x14ac:dyDescent="0.25">
      <c r="A3730" s="11" t="s">
        <v>9514</v>
      </c>
      <c r="F3730" s="11" t="s">
        <v>1321</v>
      </c>
      <c r="G3730" s="21" t="s">
        <v>9506</v>
      </c>
      <c r="J3730" s="16">
        <f>VLOOKUP(Table15[[#This Row],[TechRequired]],OldTree!A:B,2,0)</f>
        <v>3</v>
      </c>
      <c r="K3730" s="22" t="s">
        <v>6812</v>
      </c>
      <c r="L3730" s="16"/>
      <c r="N3730" s="17" t="str">
        <f>INDEX(TreeLookup!$C$1:$DE$21,MATCH(Table15[[#This Row],[CATEGORY]],TreeLookup!$C$1:$C$21,0),MATCH(Table15[[#This Row],[YEAR]],TreeLookup!$C$1:$DE$1,0))</f>
        <v>earlyDocking</v>
      </c>
      <c r="S3730" s="11">
        <v>1964</v>
      </c>
    </row>
    <row r="3731" spans="1:39" x14ac:dyDescent="0.25">
      <c r="A3731" s="11" t="s">
        <v>9512</v>
      </c>
      <c r="F3731" s="11" t="s">
        <v>1321</v>
      </c>
      <c r="G3731" s="21" t="s">
        <v>9506</v>
      </c>
      <c r="J3731" s="16">
        <f>VLOOKUP(Table15[[#This Row],[TechRequired]],OldTree!A:B,2,0)</f>
        <v>3</v>
      </c>
      <c r="K3731" s="22" t="s">
        <v>6812</v>
      </c>
      <c r="L3731" s="16"/>
      <c r="N3731" s="17" t="str">
        <f>INDEX(TreeLookup!$C$1:$DE$21,MATCH(Table15[[#This Row],[CATEGORY]],TreeLookup!$C$1:$C$21,0),MATCH(Table15[[#This Row],[YEAR]],TreeLookup!$C$1:$DE$1,0))</f>
        <v>earlyDocking</v>
      </c>
      <c r="S3731" s="11">
        <v>1964</v>
      </c>
    </row>
    <row r="3732" spans="1:39" x14ac:dyDescent="0.25">
      <c r="A3732" s="11" t="s">
        <v>9511</v>
      </c>
      <c r="F3732" s="11" t="s">
        <v>1321</v>
      </c>
      <c r="G3732" s="21" t="s">
        <v>9506</v>
      </c>
      <c r="J3732" s="16">
        <f>VLOOKUP(Table15[[#This Row],[TechRequired]],OldTree!A:B,2,0)</f>
        <v>3</v>
      </c>
      <c r="K3732" s="22" t="s">
        <v>6812</v>
      </c>
      <c r="L3732" s="16"/>
      <c r="N3732" s="17" t="str">
        <f>INDEX(TreeLookup!$C$1:$DE$21,MATCH(Table15[[#This Row],[CATEGORY]],TreeLookup!$C$1:$C$21,0),MATCH(Table15[[#This Row],[YEAR]],TreeLookup!$C$1:$DE$1,0))</f>
        <v>earlyDocking</v>
      </c>
      <c r="S3732" s="11">
        <v>1964</v>
      </c>
    </row>
    <row r="3733" spans="1:39" x14ac:dyDescent="0.25">
      <c r="A3733" s="11" t="s">
        <v>9513</v>
      </c>
      <c r="F3733" s="11" t="s">
        <v>1321</v>
      </c>
      <c r="G3733" s="21" t="s">
        <v>9506</v>
      </c>
      <c r="J3733" s="16">
        <f>VLOOKUP(Table15[[#This Row],[TechRequired]],OldTree!A:B,2,0)</f>
        <v>3</v>
      </c>
      <c r="K3733" s="22" t="s">
        <v>6812</v>
      </c>
      <c r="L3733" s="16"/>
      <c r="N3733" s="17" t="str">
        <f>INDEX(TreeLookup!$C$1:$DE$21,MATCH(Table15[[#This Row],[CATEGORY]],TreeLookup!$C$1:$C$21,0),MATCH(Table15[[#This Row],[YEAR]],TreeLookup!$C$1:$DE$1,0))</f>
        <v>earlyDocking</v>
      </c>
      <c r="S3733" s="11">
        <v>1964</v>
      </c>
    </row>
    <row r="3734" spans="1:39" x14ac:dyDescent="0.25">
      <c r="A3734" s="21" t="s">
        <v>11127</v>
      </c>
      <c r="C3734" s="11">
        <v>28000</v>
      </c>
      <c r="D3734" s="11">
        <v>2500000</v>
      </c>
      <c r="E3734" s="12" t="s">
        <v>4234</v>
      </c>
      <c r="G3734" s="21" t="s">
        <v>11128</v>
      </c>
      <c r="H3734" s="21" t="s">
        <v>1903</v>
      </c>
      <c r="I3734" s="21" t="s">
        <v>1903</v>
      </c>
      <c r="J3734" s="16" t="e">
        <f>VLOOKUP(Table15[[#This Row],[TechRequired]],OldTree!A:B,2,0)</f>
        <v>#N/A</v>
      </c>
      <c r="K3734" s="22" t="s">
        <v>8956</v>
      </c>
      <c r="L3734" s="23" t="s">
        <v>8661</v>
      </c>
      <c r="N3734" s="17" t="str">
        <f>INDEX(TreeLookup!$C$1:$DE$21,MATCH(Table15[[#This Row],[CATEGORY]],TreeLookup!$C$1:$C$21,0),MATCH(Table15[[#This Row],[YEAR]],TreeLookup!$C$1:$DE$1,0))</f>
        <v>nuclearPropulsionNF</v>
      </c>
      <c r="P3734" s="25" t="s">
        <v>6843</v>
      </c>
      <c r="Q3734" s="11" t="s">
        <v>4233</v>
      </c>
      <c r="R3734" s="21" t="s">
        <v>6087</v>
      </c>
      <c r="S3734" s="11">
        <v>2021</v>
      </c>
      <c r="Y3734" s="21" t="s">
        <v>11131</v>
      </c>
      <c r="AD3734" s="11" t="s">
        <v>11286</v>
      </c>
      <c r="AI3734" s="11" t="s">
        <v>11286</v>
      </c>
    </row>
    <row r="3735" spans="1:39" x14ac:dyDescent="0.25">
      <c r="A3735" s="11" t="s">
        <v>6449</v>
      </c>
      <c r="B3735" s="12" t="s">
        <v>6449</v>
      </c>
      <c r="G3735" s="11" t="s">
        <v>6059</v>
      </c>
      <c r="H3735" s="11" t="s">
        <v>1903</v>
      </c>
      <c r="J3735" s="16" t="e">
        <f>VLOOKUP(Table15[[#This Row],[TechRequired]],OldTree!A:B,2,0)</f>
        <v>#N/A</v>
      </c>
      <c r="K3735" s="22" t="s">
        <v>8945</v>
      </c>
      <c r="L3735" s="14" t="s">
        <v>8661</v>
      </c>
      <c r="N3735" s="11" t="str">
        <f>INDEX(TreeLookup!$C$1:$DE$21,MATCH(Table15[[#This Row],[CATEGORY]],TreeLookup!$C$1:$C$21,0),MATCH(Table15[[#This Row],[YEAR]],TreeLookup!$C$1:$DE$1,0))</f>
        <v>orbitalRocketry1959</v>
      </c>
      <c r="P3735" s="25" t="s">
        <v>6843</v>
      </c>
      <c r="Q3735" s="11" t="s">
        <v>6450</v>
      </c>
      <c r="R3735" s="11" t="s">
        <v>6449</v>
      </c>
      <c r="S3735" s="11">
        <v>1959</v>
      </c>
      <c r="AD3735" s="11" t="s">
        <v>11286</v>
      </c>
    </row>
    <row r="3736" spans="1:39" x14ac:dyDescent="0.25">
      <c r="A3736" s="11" t="s">
        <v>6465</v>
      </c>
      <c r="B3736" s="12" t="s">
        <v>6465</v>
      </c>
      <c r="G3736" s="11" t="s">
        <v>6059</v>
      </c>
      <c r="H3736" s="11" t="s">
        <v>1903</v>
      </c>
      <c r="J3736" s="16" t="e">
        <f>VLOOKUP(Table15[[#This Row],[TechRequired]],OldTree!A:B,2,0)</f>
        <v>#N/A</v>
      </c>
      <c r="K3736" s="22" t="s">
        <v>8952</v>
      </c>
      <c r="L3736" s="14" t="s">
        <v>8661</v>
      </c>
      <c r="N3736" s="11" t="str">
        <f>INDEX(TreeLookup!$C$1:$DE$21,MATCH(Table15[[#This Row],[CATEGORY]],TreeLookup!$C$1:$C$21,0),MATCH(Table15[[#This Row],[YEAR]],TreeLookup!$C$1:$DE$1,0))</f>
        <v>advancedSpaceplanes</v>
      </c>
      <c r="Q3736" s="11" t="s">
        <v>6464</v>
      </c>
      <c r="R3736" s="11" t="s">
        <v>6463</v>
      </c>
      <c r="S3736" s="11">
        <v>1999</v>
      </c>
    </row>
    <row r="3737" spans="1:39" x14ac:dyDescent="0.25">
      <c r="A3737" s="21" t="s">
        <v>11206</v>
      </c>
      <c r="C3737" s="57">
        <v>3175</v>
      </c>
      <c r="D3737" s="57">
        <v>127000</v>
      </c>
      <c r="G3737" s="21" t="s">
        <v>11294</v>
      </c>
      <c r="H3737" s="21" t="s">
        <v>1903</v>
      </c>
      <c r="I3737" s="21" t="s">
        <v>1903</v>
      </c>
      <c r="J3737" s="16" t="e">
        <f>VLOOKUP(Table15[[#This Row],[TechRequired]],OldTree!A:B,2,0)</f>
        <v>#N/A</v>
      </c>
      <c r="K3737" s="22" t="s">
        <v>8955</v>
      </c>
      <c r="L3737" s="23" t="s">
        <v>8661</v>
      </c>
      <c r="N3737" s="17" t="str">
        <f>INDEX(TreeLookup!$C$1:$DE$21,MATCH(Table15[[#This Row],[CATEGORY]],TreeLookup!$C$1:$C$21,0),MATCH(Table15[[#This Row],[YEAR]],TreeLookup!$C$1:$DE$1,0))</f>
        <v>hydrolox1976</v>
      </c>
      <c r="P3737" s="25" t="s">
        <v>6843</v>
      </c>
      <c r="R3737" s="21" t="s">
        <v>11204</v>
      </c>
      <c r="S3737" s="11">
        <v>1976</v>
      </c>
      <c r="T3737" s="55"/>
      <c r="Y3737" s="21" t="s">
        <v>11207</v>
      </c>
      <c r="AD3737" s="11" t="s">
        <v>11286</v>
      </c>
      <c r="AM3737" s="11" t="s">
        <v>11286</v>
      </c>
    </row>
    <row r="3738" spans="1:39" x14ac:dyDescent="0.25">
      <c r="A3738" s="11" t="s">
        <v>11208</v>
      </c>
      <c r="B3738" s="12" t="s">
        <v>11209</v>
      </c>
      <c r="C3738" s="11">
        <v>185</v>
      </c>
      <c r="D3738" s="11">
        <f>Table15[[#This Row],[Cost]]*10</f>
        <v>1850</v>
      </c>
      <c r="E3738" s="12" t="s">
        <v>11210</v>
      </c>
      <c r="G3738" s="21" t="s">
        <v>11291</v>
      </c>
      <c r="H3738" s="21" t="s">
        <v>1903</v>
      </c>
      <c r="I3738" s="21" t="s">
        <v>1903</v>
      </c>
      <c r="J3738" s="16" t="e">
        <f>VLOOKUP(Table15[[#This Row],[TechRequired]],OldTree!A:B,2,0)</f>
        <v>#N/A</v>
      </c>
      <c r="K3738" s="54"/>
      <c r="L3738" s="16"/>
      <c r="N3738" s="17" t="e">
        <f>INDEX(TreeLookup!$C$1:$DE$21,MATCH(Table15[[#This Row],[CATEGORY]],TreeLookup!$C$1:$C$21,0),MATCH(Table15[[#This Row],[YEAR]],TreeLookup!$C$1:$DE$1,0))</f>
        <v>#N/A</v>
      </c>
      <c r="T3738" s="55"/>
      <c r="Y3738" s="56"/>
    </row>
    <row r="3739" spans="1:39" x14ac:dyDescent="0.25">
      <c r="A3739" s="11" t="s">
        <v>11211</v>
      </c>
      <c r="B3739" s="12" t="s">
        <v>11212</v>
      </c>
      <c r="C3739" s="11">
        <v>211</v>
      </c>
      <c r="D3739" s="11">
        <f>Table15[[#This Row],[Cost]]*10</f>
        <v>2110</v>
      </c>
      <c r="E3739" s="12" t="s">
        <v>11213</v>
      </c>
      <c r="G3739" s="21" t="s">
        <v>11291</v>
      </c>
      <c r="H3739" s="21" t="s">
        <v>1903</v>
      </c>
      <c r="I3739" s="21" t="s">
        <v>1903</v>
      </c>
      <c r="J3739" s="16" t="e">
        <f>VLOOKUP(Table15[[#This Row],[TechRequired]],OldTree!A:B,2,0)</f>
        <v>#N/A</v>
      </c>
      <c r="K3739" s="54"/>
      <c r="L3739" s="16"/>
      <c r="N3739" s="17" t="e">
        <f>INDEX(TreeLookup!$C$1:$DE$21,MATCH(Table15[[#This Row],[CATEGORY]],TreeLookup!$C$1:$C$21,0),MATCH(Table15[[#This Row],[YEAR]],TreeLookup!$C$1:$DE$1,0))</f>
        <v>#N/A</v>
      </c>
      <c r="T3739" s="55"/>
      <c r="Y3739" s="56"/>
    </row>
    <row r="3740" spans="1:39" x14ac:dyDescent="0.25">
      <c r="A3740" s="11" t="s">
        <v>11214</v>
      </c>
      <c r="B3740" s="12" t="s">
        <v>11215</v>
      </c>
      <c r="C3740" s="11">
        <v>658</v>
      </c>
      <c r="D3740" s="11">
        <f>Table15[[#This Row],[Cost]]*10</f>
        <v>6580</v>
      </c>
      <c r="E3740" s="12" t="s">
        <v>11216</v>
      </c>
      <c r="G3740" s="21" t="s">
        <v>11291</v>
      </c>
      <c r="H3740" s="21" t="s">
        <v>1903</v>
      </c>
      <c r="I3740" s="21" t="s">
        <v>1903</v>
      </c>
      <c r="J3740" s="16" t="e">
        <f>VLOOKUP(Table15[[#This Row],[TechRequired]],OldTree!A:B,2,0)</f>
        <v>#N/A</v>
      </c>
      <c r="K3740" s="54"/>
      <c r="L3740" s="16"/>
      <c r="N3740" s="17" t="e">
        <f>INDEX(TreeLookup!$C$1:$DE$21,MATCH(Table15[[#This Row],[CATEGORY]],TreeLookup!$C$1:$C$21,0),MATCH(Table15[[#This Row],[YEAR]],TreeLookup!$C$1:$DE$1,0))</f>
        <v>#N/A</v>
      </c>
      <c r="T3740" s="55"/>
      <c r="Y3740" s="56"/>
    </row>
    <row r="3741" spans="1:39" x14ac:dyDescent="0.25">
      <c r="A3741" s="11" t="s">
        <v>11220</v>
      </c>
      <c r="B3741" s="12" t="s">
        <v>11221</v>
      </c>
      <c r="C3741" s="11">
        <v>269</v>
      </c>
      <c r="D3741" s="11">
        <f>Table15[[#This Row],[Cost]]*10</f>
        <v>2690</v>
      </c>
      <c r="E3741" s="24" t="s">
        <v>11225</v>
      </c>
      <c r="G3741" s="21" t="s">
        <v>11291</v>
      </c>
      <c r="H3741" s="21" t="s">
        <v>1903</v>
      </c>
      <c r="I3741" s="21" t="s">
        <v>1903</v>
      </c>
      <c r="J3741" s="16" t="e">
        <f>VLOOKUP(Table15[[#This Row],[TechRequired]],OldTree!A:B,2,0)</f>
        <v>#N/A</v>
      </c>
      <c r="K3741" s="54"/>
      <c r="L3741" s="16"/>
      <c r="N3741" s="17" t="e">
        <f>INDEX(TreeLookup!$C$1:$DE$21,MATCH(Table15[[#This Row],[CATEGORY]],TreeLookup!$C$1:$C$21,0),MATCH(Table15[[#This Row],[YEAR]],TreeLookup!$C$1:$DE$1,0))</f>
        <v>#N/A</v>
      </c>
      <c r="T3741" s="55"/>
      <c r="Y3741" s="56"/>
    </row>
    <row r="3742" spans="1:39" x14ac:dyDescent="0.25">
      <c r="A3742" s="11" t="s">
        <v>11222</v>
      </c>
      <c r="B3742" s="12" t="s">
        <v>11223</v>
      </c>
      <c r="C3742" s="11">
        <v>132</v>
      </c>
      <c r="D3742" s="11">
        <f>Table15[[#This Row],[Cost]]*10</f>
        <v>1320</v>
      </c>
      <c r="E3742" s="12" t="s">
        <v>11224</v>
      </c>
      <c r="G3742" s="21" t="s">
        <v>11291</v>
      </c>
      <c r="H3742" s="21" t="s">
        <v>1903</v>
      </c>
      <c r="I3742" s="21" t="s">
        <v>1903</v>
      </c>
      <c r="J3742" s="16" t="e">
        <f>VLOOKUP(Table15[[#This Row],[TechRequired]],OldTree!A:B,2,0)</f>
        <v>#N/A</v>
      </c>
      <c r="K3742" s="54"/>
      <c r="L3742" s="16"/>
      <c r="N3742" s="17" t="e">
        <f>INDEX(TreeLookup!$C$1:$DE$21,MATCH(Table15[[#This Row],[CATEGORY]],TreeLookup!$C$1:$C$21,0),MATCH(Table15[[#This Row],[YEAR]],TreeLookup!$C$1:$DE$1,0))</f>
        <v>#N/A</v>
      </c>
      <c r="T3742" s="55"/>
      <c r="Y3742" s="56"/>
    </row>
    <row r="3743" spans="1:39" x14ac:dyDescent="0.25">
      <c r="A3743" s="11" t="s">
        <v>11217</v>
      </c>
      <c r="B3743" s="12" t="s">
        <v>11218</v>
      </c>
      <c r="C3743" s="11">
        <v>385</v>
      </c>
      <c r="D3743" s="11">
        <f>Table15[[#This Row],[Cost]]*10</f>
        <v>3850</v>
      </c>
      <c r="E3743" s="12" t="s">
        <v>11219</v>
      </c>
      <c r="G3743" s="21" t="s">
        <v>11291</v>
      </c>
      <c r="H3743" s="21" t="s">
        <v>1903</v>
      </c>
      <c r="I3743" s="21" t="s">
        <v>1903</v>
      </c>
      <c r="J3743" s="16" t="e">
        <f>VLOOKUP(Table15[[#This Row],[TechRequired]],OldTree!A:B,2,0)</f>
        <v>#N/A</v>
      </c>
      <c r="K3743" s="54"/>
      <c r="L3743" s="16"/>
      <c r="N3743" s="17" t="e">
        <f>INDEX(TreeLookup!$C$1:$DE$21,MATCH(Table15[[#This Row],[CATEGORY]],TreeLookup!$C$1:$C$21,0),MATCH(Table15[[#This Row],[YEAR]],TreeLookup!$C$1:$DE$1,0))</f>
        <v>#N/A</v>
      </c>
      <c r="T3743" s="55"/>
      <c r="Y3743" s="56"/>
    </row>
    <row r="3744" spans="1:39" x14ac:dyDescent="0.25">
      <c r="A3744" s="11" t="s">
        <v>11226</v>
      </c>
      <c r="B3744" s="12" t="s">
        <v>11227</v>
      </c>
      <c r="C3744" s="11">
        <v>757</v>
      </c>
      <c r="D3744" s="11">
        <f>Table15[[#This Row],[Cost]]*10</f>
        <v>7570</v>
      </c>
      <c r="E3744" s="12" t="s">
        <v>11228</v>
      </c>
      <c r="G3744" s="21" t="s">
        <v>11291</v>
      </c>
      <c r="H3744" s="21" t="s">
        <v>1903</v>
      </c>
      <c r="I3744" s="21" t="s">
        <v>1903</v>
      </c>
      <c r="J3744" s="16" t="e">
        <f>VLOOKUP(Table15[[#This Row],[TechRequired]],OldTree!A:B,2,0)</f>
        <v>#N/A</v>
      </c>
      <c r="K3744" s="54"/>
      <c r="L3744" s="16"/>
      <c r="N3744" s="17" t="e">
        <f>INDEX(TreeLookup!$C$1:$DE$21,MATCH(Table15[[#This Row],[CATEGORY]],TreeLookup!$C$1:$C$21,0),MATCH(Table15[[#This Row],[YEAR]],TreeLookup!$C$1:$DE$1,0))</f>
        <v>#N/A</v>
      </c>
      <c r="T3744" s="55"/>
      <c r="Y3744" s="56"/>
    </row>
    <row r="3745" spans="1:30" x14ac:dyDescent="0.25">
      <c r="A3745" s="11" t="s">
        <v>11229</v>
      </c>
      <c r="B3745" s="12" t="s">
        <v>11227</v>
      </c>
      <c r="C3745" s="11">
        <v>879</v>
      </c>
      <c r="D3745" s="11">
        <f>Table15[[#This Row],[Cost]]*10</f>
        <v>8790</v>
      </c>
      <c r="E3745" s="12" t="s">
        <v>11228</v>
      </c>
      <c r="G3745" s="21" t="s">
        <v>11291</v>
      </c>
      <c r="H3745" s="21" t="s">
        <v>1903</v>
      </c>
      <c r="I3745" s="21" t="s">
        <v>1903</v>
      </c>
      <c r="J3745" s="16" t="e">
        <f>VLOOKUP(Table15[[#This Row],[TechRequired]],OldTree!A:B,2,0)</f>
        <v>#N/A</v>
      </c>
      <c r="K3745" s="54"/>
      <c r="L3745" s="16"/>
      <c r="N3745" s="17" t="e">
        <f>INDEX(TreeLookup!$C$1:$DE$21,MATCH(Table15[[#This Row],[CATEGORY]],TreeLookup!$C$1:$C$21,0),MATCH(Table15[[#This Row],[YEAR]],TreeLookup!$C$1:$DE$1,0))</f>
        <v>#N/A</v>
      </c>
      <c r="T3745" s="55"/>
      <c r="Y3745" s="56"/>
    </row>
    <row r="3746" spans="1:30" x14ac:dyDescent="0.25">
      <c r="A3746" s="11" t="s">
        <v>11230</v>
      </c>
      <c r="B3746" s="12" t="s">
        <v>11231</v>
      </c>
      <c r="C3746" s="11">
        <v>275</v>
      </c>
      <c r="D3746" s="11">
        <f>Table15[[#This Row],[Cost]]*10</f>
        <v>2750</v>
      </c>
      <c r="E3746" s="12" t="s">
        <v>11232</v>
      </c>
      <c r="G3746" s="21" t="s">
        <v>11291</v>
      </c>
      <c r="H3746" s="21" t="s">
        <v>1903</v>
      </c>
      <c r="I3746" s="21" t="s">
        <v>1903</v>
      </c>
      <c r="J3746" s="16" t="e">
        <f>VLOOKUP(Table15[[#This Row],[TechRequired]],OldTree!A:B,2,0)</f>
        <v>#N/A</v>
      </c>
      <c r="K3746" s="54"/>
      <c r="L3746" s="16"/>
      <c r="N3746" s="17" t="e">
        <f>INDEX(TreeLookup!$C$1:$DE$21,MATCH(Table15[[#This Row],[CATEGORY]],TreeLookup!$C$1:$C$21,0),MATCH(Table15[[#This Row],[YEAR]],TreeLookup!$C$1:$DE$1,0))</f>
        <v>#N/A</v>
      </c>
      <c r="T3746" s="55"/>
      <c r="Y3746" s="56"/>
    </row>
    <row r="3747" spans="1:30" x14ac:dyDescent="0.25">
      <c r="A3747" s="11" t="s">
        <v>11233</v>
      </c>
      <c r="B3747" s="12" t="s">
        <v>11234</v>
      </c>
      <c r="C3747" s="11">
        <v>162</v>
      </c>
      <c r="D3747" s="11">
        <f>Table15[[#This Row],[Cost]]*10</f>
        <v>1620</v>
      </c>
      <c r="E3747" s="12" t="s">
        <v>11235</v>
      </c>
      <c r="G3747" s="21" t="s">
        <v>11291</v>
      </c>
      <c r="H3747" s="21" t="s">
        <v>1903</v>
      </c>
      <c r="I3747" s="21" t="s">
        <v>1903</v>
      </c>
      <c r="J3747" s="16" t="e">
        <f>VLOOKUP(Table15[[#This Row],[TechRequired]],OldTree!A:B,2,0)</f>
        <v>#N/A</v>
      </c>
      <c r="K3747" s="54"/>
      <c r="L3747" s="16"/>
      <c r="N3747" s="17" t="e">
        <f>INDEX(TreeLookup!$C$1:$DE$21,MATCH(Table15[[#This Row],[CATEGORY]],TreeLookup!$C$1:$C$21,0),MATCH(Table15[[#This Row],[YEAR]],TreeLookup!$C$1:$DE$1,0))</f>
        <v>#N/A</v>
      </c>
      <c r="T3747" s="55"/>
      <c r="Y3747" s="56"/>
    </row>
    <row r="3748" spans="1:30" x14ac:dyDescent="0.25">
      <c r="A3748" s="11" t="s">
        <v>11236</v>
      </c>
      <c r="B3748" s="12" t="s">
        <v>11237</v>
      </c>
      <c r="C3748" s="11">
        <v>199</v>
      </c>
      <c r="D3748" s="11">
        <f>Table15[[#This Row],[Cost]]*10</f>
        <v>1990</v>
      </c>
      <c r="E3748" s="12" t="s">
        <v>11238</v>
      </c>
      <c r="G3748" s="21" t="s">
        <v>11291</v>
      </c>
      <c r="H3748" s="21" t="s">
        <v>1903</v>
      </c>
      <c r="I3748" s="21" t="s">
        <v>1903</v>
      </c>
      <c r="J3748" s="16" t="e">
        <f>VLOOKUP(Table15[[#This Row],[TechRequired]],OldTree!A:B,2,0)</f>
        <v>#N/A</v>
      </c>
      <c r="K3748" s="54"/>
      <c r="L3748" s="16"/>
      <c r="N3748" s="17" t="e">
        <f>INDEX(TreeLookup!$C$1:$DE$21,MATCH(Table15[[#This Row],[CATEGORY]],TreeLookup!$C$1:$C$21,0),MATCH(Table15[[#This Row],[YEAR]],TreeLookup!$C$1:$DE$1,0))</f>
        <v>#N/A</v>
      </c>
      <c r="T3748" s="55"/>
      <c r="Y3748" s="56"/>
    </row>
    <row r="3749" spans="1:30" x14ac:dyDescent="0.25">
      <c r="A3749" s="11" t="s">
        <v>11239</v>
      </c>
      <c r="B3749" s="12" t="s">
        <v>11240</v>
      </c>
      <c r="C3749" s="11">
        <v>15</v>
      </c>
      <c r="D3749" s="11">
        <v>1000</v>
      </c>
      <c r="E3749" s="12" t="s">
        <v>11241</v>
      </c>
      <c r="G3749" s="21" t="s">
        <v>11291</v>
      </c>
      <c r="H3749" s="21" t="s">
        <v>1903</v>
      </c>
      <c r="I3749" s="21" t="s">
        <v>1903</v>
      </c>
      <c r="J3749" s="16" t="e">
        <f>VLOOKUP(Table15[[#This Row],[TechRequired]],OldTree!A:B,2,0)</f>
        <v>#N/A</v>
      </c>
      <c r="K3749" s="54"/>
      <c r="L3749" s="16"/>
      <c r="N3749" s="17" t="e">
        <f>INDEX(TreeLookup!$C$1:$DE$21,MATCH(Table15[[#This Row],[CATEGORY]],TreeLookup!$C$1:$C$21,0),MATCH(Table15[[#This Row],[YEAR]],TreeLookup!$C$1:$DE$1,0))</f>
        <v>#N/A</v>
      </c>
      <c r="T3749" s="55"/>
      <c r="Y3749" s="56"/>
    </row>
    <row r="3750" spans="1:30" x14ac:dyDescent="0.25">
      <c r="A3750" s="11" t="s">
        <v>11242</v>
      </c>
      <c r="B3750" s="12" t="s">
        <v>11243</v>
      </c>
      <c r="C3750" s="11">
        <v>20</v>
      </c>
      <c r="D3750" s="11">
        <v>1000</v>
      </c>
      <c r="E3750" s="12" t="s">
        <v>11241</v>
      </c>
      <c r="G3750" s="21" t="s">
        <v>11291</v>
      </c>
      <c r="H3750" s="21" t="s">
        <v>1903</v>
      </c>
      <c r="I3750" s="21" t="s">
        <v>1903</v>
      </c>
      <c r="J3750" s="16" t="e">
        <f>VLOOKUP(Table15[[#This Row],[TechRequired]],OldTree!A:B,2,0)</f>
        <v>#N/A</v>
      </c>
      <c r="K3750" s="54"/>
      <c r="L3750" s="16"/>
      <c r="N3750" s="17" t="e">
        <f>INDEX(TreeLookup!$C$1:$DE$21,MATCH(Table15[[#This Row],[CATEGORY]],TreeLookup!$C$1:$C$21,0),MATCH(Table15[[#This Row],[YEAR]],TreeLookup!$C$1:$DE$1,0))</f>
        <v>#N/A</v>
      </c>
      <c r="T3750" s="55"/>
      <c r="Y3750" s="56"/>
    </row>
    <row r="3751" spans="1:30" x14ac:dyDescent="0.25">
      <c r="A3751" s="11" t="s">
        <v>11244</v>
      </c>
      <c r="B3751" s="12" t="s">
        <v>11246</v>
      </c>
      <c r="C3751" s="11">
        <v>100</v>
      </c>
      <c r="D3751" s="11">
        <v>2000</v>
      </c>
      <c r="E3751" s="12" t="s">
        <v>11248</v>
      </c>
      <c r="G3751" s="21" t="s">
        <v>11291</v>
      </c>
      <c r="H3751" s="21" t="s">
        <v>1903</v>
      </c>
      <c r="I3751" s="21" t="s">
        <v>1903</v>
      </c>
      <c r="J3751" s="16" t="e">
        <f>VLOOKUP(Table15[[#This Row],[TechRequired]],OldTree!A:B,2,0)</f>
        <v>#N/A</v>
      </c>
      <c r="K3751" s="54"/>
      <c r="L3751" s="16"/>
      <c r="N3751" s="17" t="e">
        <f>INDEX(TreeLookup!$C$1:$DE$21,MATCH(Table15[[#This Row],[CATEGORY]],TreeLookup!$C$1:$C$21,0),MATCH(Table15[[#This Row],[YEAR]],TreeLookup!$C$1:$DE$1,0))</f>
        <v>#N/A</v>
      </c>
      <c r="T3751" s="55"/>
      <c r="Y3751" s="56"/>
    </row>
    <row r="3752" spans="1:30" x14ac:dyDescent="0.25">
      <c r="A3752" s="11" t="s">
        <v>11245</v>
      </c>
      <c r="B3752" s="12" t="s">
        <v>11247</v>
      </c>
      <c r="C3752" s="11">
        <v>100</v>
      </c>
      <c r="D3752" s="11">
        <v>2000</v>
      </c>
      <c r="E3752" s="12" t="s">
        <v>11248</v>
      </c>
      <c r="G3752" s="21" t="s">
        <v>11291</v>
      </c>
      <c r="H3752" s="21" t="s">
        <v>1903</v>
      </c>
      <c r="I3752" s="21" t="s">
        <v>1903</v>
      </c>
      <c r="J3752" s="16" t="e">
        <f>VLOOKUP(Table15[[#This Row],[TechRequired]],OldTree!A:B,2,0)</f>
        <v>#N/A</v>
      </c>
      <c r="K3752" s="54"/>
      <c r="L3752" s="16"/>
      <c r="N3752" s="17" t="e">
        <f>INDEX(TreeLookup!$C$1:$DE$21,MATCH(Table15[[#This Row],[CATEGORY]],TreeLookup!$C$1:$C$21,0),MATCH(Table15[[#This Row],[YEAR]],TreeLookup!$C$1:$DE$1,0))</f>
        <v>#N/A</v>
      </c>
      <c r="T3752" s="55"/>
      <c r="Y3752" s="56"/>
    </row>
    <row r="3753" spans="1:30" x14ac:dyDescent="0.25">
      <c r="A3753" s="21" t="s">
        <v>11249</v>
      </c>
      <c r="B3753" s="24" t="s">
        <v>11250</v>
      </c>
      <c r="C3753" s="11">
        <v>130</v>
      </c>
      <c r="D3753" s="11">
        <v>2600</v>
      </c>
      <c r="E3753" s="24" t="s">
        <v>11251</v>
      </c>
      <c r="G3753" s="21" t="s">
        <v>5637</v>
      </c>
      <c r="H3753" s="21" t="s">
        <v>1903</v>
      </c>
      <c r="I3753" s="21" t="s">
        <v>1903</v>
      </c>
      <c r="J3753" s="16" t="e">
        <f>VLOOKUP(Table15[[#This Row],[TechRequired]],OldTree!A:B,2,0)</f>
        <v>#N/A</v>
      </c>
      <c r="K3753" s="54" t="s">
        <v>6812</v>
      </c>
      <c r="L3753" s="23" t="s">
        <v>8690</v>
      </c>
      <c r="N3753" s="17" t="str">
        <f>INDEX(TreeLookup!$C$1:$DE$21,MATCH(Table15[[#This Row],[CATEGORY]],TreeLookup!$C$1:$C$21,0),MATCH(Table15[[#This Row],[YEAR]],TreeLookup!$C$1:$DE$1,0))</f>
        <v>improvedFlightControl</v>
      </c>
      <c r="P3753" s="25" t="s">
        <v>6843</v>
      </c>
      <c r="S3753" s="11">
        <v>1963</v>
      </c>
      <c r="T3753" s="55"/>
      <c r="Y3753" s="56"/>
      <c r="AC3753" s="11" t="s">
        <v>11286</v>
      </c>
    </row>
    <row r="3754" spans="1:30" x14ac:dyDescent="0.25">
      <c r="A3754" s="21" t="s">
        <v>11252</v>
      </c>
      <c r="B3754" s="21" t="s">
        <v>11252</v>
      </c>
      <c r="C3754" s="11">
        <v>50</v>
      </c>
      <c r="D3754" s="11">
        <v>10000</v>
      </c>
      <c r="G3754" s="21" t="s">
        <v>6059</v>
      </c>
      <c r="H3754" s="21" t="s">
        <v>1903</v>
      </c>
      <c r="J3754" s="16" t="e">
        <f>VLOOKUP(Table15[[#This Row],[TechRequired]],OldTree!A:B,2,0)</f>
        <v>#N/A</v>
      </c>
      <c r="K3754" s="54" t="s">
        <v>8954</v>
      </c>
      <c r="L3754" s="16"/>
      <c r="N3754" s="17" t="str">
        <f>INDEX(TreeLookup!$C$1:$DE$21,MATCH(Table15[[#This Row],[CATEGORY]],TreeLookup!$C$1:$C$21,0),MATCH(Table15[[#This Row],[YEAR]],TreeLookup!$C$1:$DE$1,0))</f>
        <v>stagedCombustion1967</v>
      </c>
      <c r="P3754" s="25" t="s">
        <v>6843</v>
      </c>
      <c r="Q3754" s="24" t="s">
        <v>6334</v>
      </c>
      <c r="R3754" s="21" t="s">
        <v>6367</v>
      </c>
      <c r="S3754" s="11">
        <v>1967</v>
      </c>
      <c r="T3754" s="55"/>
      <c r="Y3754" s="56"/>
      <c r="AD3754" s="11" t="s">
        <v>11286</v>
      </c>
    </row>
    <row r="3755" spans="1:30" x14ac:dyDescent="0.25">
      <c r="A3755" s="21" t="s">
        <v>11253</v>
      </c>
      <c r="B3755" s="24" t="s">
        <v>11253</v>
      </c>
      <c r="C3755" s="11">
        <v>100</v>
      </c>
      <c r="D3755" s="11">
        <v>20000</v>
      </c>
      <c r="G3755" s="21" t="s">
        <v>6059</v>
      </c>
      <c r="H3755" s="21" t="s">
        <v>1903</v>
      </c>
      <c r="J3755" s="16" t="e">
        <f>VLOOKUP(Table15[[#This Row],[TechRequired]],OldTree!A:B,2,0)</f>
        <v>#N/A</v>
      </c>
      <c r="K3755" s="54" t="s">
        <v>8954</v>
      </c>
      <c r="L3755" s="16"/>
      <c r="N3755" s="17" t="str">
        <f>INDEX(TreeLookup!$C$1:$DE$21,MATCH(Table15[[#This Row],[CATEGORY]],TreeLookup!$C$1:$C$21,0),MATCH(Table15[[#This Row],[YEAR]],TreeLookup!$C$1:$DE$1,0))</f>
        <v>stagedCombustion1981</v>
      </c>
      <c r="P3755" s="25" t="s">
        <v>6843</v>
      </c>
      <c r="Q3755" s="24" t="s">
        <v>6334</v>
      </c>
      <c r="R3755" s="21" t="s">
        <v>6367</v>
      </c>
      <c r="S3755" s="11">
        <v>1981</v>
      </c>
      <c r="T3755" s="55"/>
      <c r="Y3755" s="56"/>
      <c r="AD3755" s="11" t="s">
        <v>11286</v>
      </c>
    </row>
    <row r="3756" spans="1:30" x14ac:dyDescent="0.25">
      <c r="A3756" s="21" t="s">
        <v>11254</v>
      </c>
      <c r="B3756" s="24" t="s">
        <v>11254</v>
      </c>
      <c r="C3756" s="11">
        <v>500</v>
      </c>
      <c r="D3756" s="11">
        <v>20000</v>
      </c>
      <c r="G3756" s="21" t="s">
        <v>6059</v>
      </c>
      <c r="H3756" s="21" t="s">
        <v>1903</v>
      </c>
      <c r="I3756" s="21" t="s">
        <v>1903</v>
      </c>
      <c r="J3756" s="16" t="e">
        <f>VLOOKUP(Table15[[#This Row],[TechRequired]],OldTree!A:B,2,0)</f>
        <v>#N/A</v>
      </c>
      <c r="K3756" s="54" t="s">
        <v>8954</v>
      </c>
      <c r="L3756" s="16"/>
      <c r="N3756" s="17" t="str">
        <f>INDEX(TreeLookup!$C$1:$DE$21,MATCH(Table15[[#This Row],[CATEGORY]],TreeLookup!$C$1:$C$21,0),MATCH(Table15[[#This Row],[YEAR]],TreeLookup!$C$1:$DE$1,0))</f>
        <v>stagedCombustion1981</v>
      </c>
      <c r="P3756" s="25" t="s">
        <v>6843</v>
      </c>
      <c r="Q3756" s="24" t="s">
        <v>11255</v>
      </c>
      <c r="R3756" s="21" t="s">
        <v>573</v>
      </c>
      <c r="S3756" s="11">
        <v>1981</v>
      </c>
      <c r="T3756" s="55"/>
      <c r="Y3756" s="56"/>
      <c r="AD3756" s="11" t="s">
        <v>11286</v>
      </c>
    </row>
    <row r="3757" spans="1:30" x14ac:dyDescent="0.25">
      <c r="A3757" s="21" t="s">
        <v>11257</v>
      </c>
      <c r="B3757" s="24" t="s">
        <v>11257</v>
      </c>
      <c r="G3757" s="21" t="s">
        <v>6059</v>
      </c>
      <c r="H3757" s="21" t="s">
        <v>1903</v>
      </c>
      <c r="I3757" s="21" t="s">
        <v>1903</v>
      </c>
      <c r="J3757" s="16" t="e">
        <f>VLOOKUP(Table15[[#This Row],[TechRequired]],OldTree!A:B,2,0)</f>
        <v>#N/A</v>
      </c>
      <c r="K3757" s="22" t="s">
        <v>8945</v>
      </c>
      <c r="L3757" s="16"/>
      <c r="N3757" s="17" t="str">
        <f>INDEX(TreeLookup!$C$1:$DE$21,MATCH(Table15[[#This Row],[CATEGORY]],TreeLookup!$C$1:$C$21,0),MATCH(Table15[[#This Row],[YEAR]],TreeLookup!$C$1:$DE$1,0))</f>
        <v>orbitalRocketry1966</v>
      </c>
      <c r="P3757" s="25" t="s">
        <v>6843</v>
      </c>
      <c r="Q3757" s="24" t="s">
        <v>11259</v>
      </c>
      <c r="R3757" s="21" t="s">
        <v>11256</v>
      </c>
      <c r="S3757" s="11">
        <v>1966</v>
      </c>
      <c r="T3757" s="60"/>
      <c r="Y3757" s="61"/>
    </row>
    <row r="3758" spans="1:30" x14ac:dyDescent="0.25">
      <c r="A3758" s="21" t="s">
        <v>11258</v>
      </c>
      <c r="B3758" s="24" t="s">
        <v>11258</v>
      </c>
      <c r="G3758" s="21" t="s">
        <v>6059</v>
      </c>
      <c r="H3758" s="21" t="s">
        <v>1903</v>
      </c>
      <c r="I3758" s="21" t="s">
        <v>1903</v>
      </c>
      <c r="J3758" s="16" t="e">
        <f>VLOOKUP(Table15[[#This Row],[TechRequired]],OldTree!A:B,2,0)</f>
        <v>#N/A</v>
      </c>
      <c r="K3758" s="22" t="s">
        <v>8945</v>
      </c>
      <c r="L3758" s="16"/>
      <c r="N3758" s="17" t="str">
        <f>INDEX(TreeLookup!$C$1:$DE$21,MATCH(Table15[[#This Row],[CATEGORY]],TreeLookup!$C$1:$C$21,0),MATCH(Table15[[#This Row],[YEAR]],TreeLookup!$C$1:$DE$1,0))</f>
        <v>orbitalRocketry1966</v>
      </c>
      <c r="P3758" s="25" t="s">
        <v>6843</v>
      </c>
      <c r="Q3758" s="24" t="s">
        <v>11259</v>
      </c>
      <c r="R3758" s="21" t="s">
        <v>11256</v>
      </c>
      <c r="S3758" s="11">
        <v>1966</v>
      </c>
      <c r="T3758" s="60"/>
      <c r="Y3758" s="61"/>
    </row>
    <row r="3759" spans="1:30" x14ac:dyDescent="0.25">
      <c r="A3759" s="11" t="s">
        <v>4038</v>
      </c>
      <c r="B3759" s="12" t="s">
        <v>7276</v>
      </c>
      <c r="C3759" s="11">
        <v>7200</v>
      </c>
      <c r="D3759" s="11">
        <v>6500</v>
      </c>
      <c r="E3759" s="12" t="s">
        <v>4039</v>
      </c>
      <c r="F3759" s="11" t="s">
        <v>5220</v>
      </c>
      <c r="G3759" s="11" t="s">
        <v>1383</v>
      </c>
      <c r="H3759" s="11" t="s">
        <v>5091</v>
      </c>
      <c r="I3759" s="11" t="s">
        <v>5091</v>
      </c>
      <c r="J3759" s="14">
        <f>VLOOKUP(Table15[[#This Row],[TechRequired]],OldTree!A:B,2,0)</f>
        <v>7</v>
      </c>
      <c r="K3759" s="14"/>
      <c r="L3759" s="14" t="s">
        <v>6830</v>
      </c>
      <c r="N3759" s="11" t="e">
        <f>INDEX(TreeLookup!$C$1:$DE$21,MATCH(Table15[[#This Row],[CATEGORY]],TreeLookup!$C$1:$C$21,0),MATCH(Table15[[#This Row],[YEAR]],TreeLookup!$C$1:$DE$1,0))</f>
        <v>#N/A</v>
      </c>
      <c r="O3759" s="11" t="s">
        <v>1903</v>
      </c>
      <c r="P3759" s="13" t="s">
        <v>6842</v>
      </c>
      <c r="Q3759" s="11" t="s">
        <v>6629</v>
      </c>
      <c r="S3759" s="11">
        <v>1986</v>
      </c>
    </row>
    <row r="3760" spans="1:30" x14ac:dyDescent="0.25">
      <c r="A3760" s="11" t="s">
        <v>4040</v>
      </c>
      <c r="B3760" s="12" t="s">
        <v>7478</v>
      </c>
      <c r="C3760" s="11">
        <v>1800</v>
      </c>
      <c r="D3760" s="11">
        <v>7200</v>
      </c>
      <c r="E3760" s="12" t="s">
        <v>4041</v>
      </c>
      <c r="F3760" s="11" t="s">
        <v>5502</v>
      </c>
      <c r="G3760" s="11" t="s">
        <v>1383</v>
      </c>
      <c r="H3760" s="11" t="s">
        <v>5091</v>
      </c>
      <c r="I3760" s="11" t="s">
        <v>5091</v>
      </c>
      <c r="J3760" s="14">
        <f>VLOOKUP(Table15[[#This Row],[TechRequired]],OldTree!A:B,2,0)</f>
        <v>8</v>
      </c>
      <c r="K3760" s="14"/>
      <c r="L3760" s="14" t="s">
        <v>6819</v>
      </c>
      <c r="N3760" s="11" t="e">
        <f>INDEX(TreeLookup!$C$1:$DE$21,MATCH(Table15[[#This Row],[CATEGORY]],TreeLookup!$C$1:$C$21,0),MATCH(Table15[[#This Row],[YEAR]],TreeLookup!$C$1:$DE$1,0))</f>
        <v>#N/A</v>
      </c>
      <c r="O3760" s="11" t="s">
        <v>1903</v>
      </c>
      <c r="P3760" s="13" t="s">
        <v>6842</v>
      </c>
      <c r="Q3760" s="11" t="s">
        <v>6613</v>
      </c>
    </row>
    <row r="3761" spans="1:39" x14ac:dyDescent="0.25">
      <c r="A3761" s="11" t="s">
        <v>11274</v>
      </c>
      <c r="G3761" s="21" t="s">
        <v>6059</v>
      </c>
      <c r="H3761" s="21" t="s">
        <v>1903</v>
      </c>
      <c r="J3761" s="16" t="e">
        <f>VLOOKUP(Table15[[#This Row],[TechRequired]],OldTree!A:B,2,0)</f>
        <v>#N/A</v>
      </c>
      <c r="K3761" s="22" t="s">
        <v>8945</v>
      </c>
      <c r="L3761" s="16"/>
      <c r="N3761" s="17" t="str">
        <f>INDEX(TreeLookup!$C$1:$DE$21,MATCH(Table15[[#This Row],[CATEGORY]],TreeLookup!$C$1:$C$21,0),MATCH(Table15[[#This Row],[YEAR]],TreeLookup!$C$1:$DE$1,0))</f>
        <v>orbitalRocketry1965</v>
      </c>
      <c r="P3761" s="25" t="s">
        <v>6843</v>
      </c>
      <c r="R3761" s="21" t="s">
        <v>8970</v>
      </c>
      <c r="S3761" s="11">
        <v>1965</v>
      </c>
      <c r="T3761" s="63"/>
      <c r="Y3761" s="64"/>
    </row>
    <row r="3762" spans="1:39" x14ac:dyDescent="0.25">
      <c r="A3762" s="11" t="s">
        <v>11268</v>
      </c>
      <c r="B3762" s="11" t="s">
        <v>11268</v>
      </c>
      <c r="C3762" s="11">
        <v>500</v>
      </c>
      <c r="D3762" s="11">
        <v>10000</v>
      </c>
      <c r="G3762" s="21" t="s">
        <v>6059</v>
      </c>
      <c r="H3762" s="21" t="s">
        <v>1903</v>
      </c>
      <c r="J3762" s="16" t="e">
        <f>VLOOKUP(Table15[[#This Row],[TechRequired]],OldTree!A:B,2,0)</f>
        <v>#N/A</v>
      </c>
      <c r="K3762" s="22" t="s">
        <v>8955</v>
      </c>
      <c r="L3762" s="16"/>
      <c r="N3762" s="17" t="str">
        <f>INDEX(TreeLookup!$C$1:$DE$21,MATCH(Table15[[#This Row],[CATEGORY]],TreeLookup!$C$1:$C$21,0),MATCH(Table15[[#This Row],[YEAR]],TreeLookup!$C$1:$DE$1,0))</f>
        <v>largeHydrolox</v>
      </c>
      <c r="P3762" s="25" t="s">
        <v>6843</v>
      </c>
      <c r="R3762" s="11" t="s">
        <v>11267</v>
      </c>
      <c r="S3762" s="11">
        <v>1967</v>
      </c>
      <c r="T3762" s="63"/>
      <c r="Y3762" s="64"/>
    </row>
    <row r="3763" spans="1:39" x14ac:dyDescent="0.25">
      <c r="A3763" s="11" t="s">
        <v>11269</v>
      </c>
      <c r="B3763" s="11" t="s">
        <v>11269</v>
      </c>
      <c r="C3763" s="11">
        <v>1200</v>
      </c>
      <c r="D3763" s="11">
        <v>36000</v>
      </c>
      <c r="G3763" s="21" t="s">
        <v>6059</v>
      </c>
      <c r="H3763" s="21" t="s">
        <v>1903</v>
      </c>
      <c r="J3763" s="16" t="e">
        <f>VLOOKUP(Table15[[#This Row],[TechRequired]],OldTree!A:B,2,0)</f>
        <v>#N/A</v>
      </c>
      <c r="K3763" s="22" t="s">
        <v>8955</v>
      </c>
      <c r="L3763" s="16"/>
      <c r="N3763" s="17" t="str">
        <f>INDEX(TreeLookup!$C$1:$DE$21,MATCH(Table15[[#This Row],[CATEGORY]],TreeLookup!$C$1:$C$21,0),MATCH(Table15[[#This Row],[YEAR]],TreeLookup!$C$1:$DE$1,0))</f>
        <v>hydrolox1968</v>
      </c>
      <c r="P3763" s="25" t="s">
        <v>6843</v>
      </c>
      <c r="R3763" s="11" t="s">
        <v>11267</v>
      </c>
      <c r="S3763" s="11">
        <v>1968</v>
      </c>
      <c r="T3763" s="63"/>
      <c r="X3763" s="11" t="s">
        <v>11271</v>
      </c>
      <c r="Y3763" s="64"/>
    </row>
    <row r="3764" spans="1:39" x14ac:dyDescent="0.25">
      <c r="A3764" s="35" t="s">
        <v>6212</v>
      </c>
      <c r="B3764" s="12" t="s">
        <v>6212</v>
      </c>
      <c r="F3764" s="11" t="s">
        <v>1326</v>
      </c>
      <c r="G3764" s="11" t="s">
        <v>6059</v>
      </c>
      <c r="H3764" s="11" t="s">
        <v>1903</v>
      </c>
      <c r="J3764" s="16">
        <f>VLOOKUP(Table15[[#This Row],[TechRequired]],OldTree!A:B,2,0)</f>
        <v>5</v>
      </c>
      <c r="K3764" s="22" t="s">
        <v>8945</v>
      </c>
      <c r="L3764" s="16"/>
      <c r="N3764" s="11" t="str">
        <f>INDEX(TreeLookup!$C$1:$DE$21,MATCH(Table15[[#This Row],[CATEGORY]],TreeLookup!$C$1:$C$21,0),MATCH(Table15[[#This Row],[YEAR]],TreeLookup!$C$1:$DE$1,0))</f>
        <v>orbitalRocketry1970</v>
      </c>
      <c r="Q3764" s="11"/>
      <c r="R3764" s="21" t="s">
        <v>8970</v>
      </c>
      <c r="S3764" s="11">
        <v>1970</v>
      </c>
    </row>
    <row r="3765" spans="1:39" x14ac:dyDescent="0.25">
      <c r="A3765" s="35" t="s">
        <v>6213</v>
      </c>
      <c r="B3765" s="12" t="s">
        <v>6213</v>
      </c>
      <c r="F3765" s="11" t="s">
        <v>1377</v>
      </c>
      <c r="G3765" s="11" t="s">
        <v>6059</v>
      </c>
      <c r="H3765" s="11" t="s">
        <v>1903</v>
      </c>
      <c r="J3765" s="16">
        <f>VLOOKUP(Table15[[#This Row],[TechRequired]],OldTree!A:B,2,0)</f>
        <v>6</v>
      </c>
      <c r="K3765" s="22" t="s">
        <v>8945</v>
      </c>
      <c r="L3765" s="16"/>
      <c r="N3765" s="11" t="str">
        <f>INDEX(TreeLookup!$C$1:$DE$21,MATCH(Table15[[#This Row],[CATEGORY]],TreeLookup!$C$1:$C$21,0),MATCH(Table15[[#This Row],[YEAR]],TreeLookup!$C$1:$DE$1,0))</f>
        <v>orbitalRocketry1972</v>
      </c>
      <c r="Q3765" s="11"/>
      <c r="R3765" s="21" t="s">
        <v>8970</v>
      </c>
      <c r="S3765" s="11">
        <v>1972</v>
      </c>
    </row>
    <row r="3766" spans="1:39" x14ac:dyDescent="0.25">
      <c r="A3766" s="11" t="s">
        <v>11270</v>
      </c>
      <c r="B3766" s="11" t="s">
        <v>11270</v>
      </c>
      <c r="C3766" s="11">
        <v>1200</v>
      </c>
      <c r="D3766" s="11">
        <v>36000</v>
      </c>
      <c r="G3766" s="21" t="s">
        <v>6059</v>
      </c>
      <c r="H3766" s="21" t="s">
        <v>1903</v>
      </c>
      <c r="J3766" s="16" t="e">
        <f>VLOOKUP(Table15[[#This Row],[TechRequired]],OldTree!A:B,2,0)</f>
        <v>#N/A</v>
      </c>
      <c r="K3766" s="22" t="s">
        <v>8955</v>
      </c>
      <c r="L3766" s="16"/>
      <c r="N3766" s="17" t="str">
        <f>INDEX(TreeLookup!$C$1:$DE$21,MATCH(Table15[[#This Row],[CATEGORY]],TreeLookup!$C$1:$C$21,0),MATCH(Table15[[#This Row],[YEAR]],TreeLookup!$C$1:$DE$1,0))</f>
        <v>hydrolox1972</v>
      </c>
      <c r="P3766" s="25" t="s">
        <v>6843</v>
      </c>
      <c r="R3766" s="11" t="s">
        <v>11267</v>
      </c>
      <c r="S3766" s="11">
        <v>1972</v>
      </c>
      <c r="T3766" s="63"/>
      <c r="X3766" s="11" t="s">
        <v>11272</v>
      </c>
      <c r="Y3766" s="64"/>
    </row>
    <row r="3767" spans="1:39" x14ac:dyDescent="0.25">
      <c r="A3767" s="11" t="s">
        <v>11275</v>
      </c>
      <c r="G3767" s="21" t="s">
        <v>6059</v>
      </c>
      <c r="H3767" s="21" t="s">
        <v>1903</v>
      </c>
      <c r="J3767" s="16" t="e">
        <f>VLOOKUP(Table15[[#This Row],[TechRequired]],OldTree!A:B,2,0)</f>
        <v>#N/A</v>
      </c>
      <c r="K3767" s="22" t="s">
        <v>8945</v>
      </c>
      <c r="L3767" s="16"/>
      <c r="N3767" s="17" t="str">
        <f>INDEX(TreeLookup!$C$1:$DE$21,MATCH(Table15[[#This Row],[CATEGORY]],TreeLookup!$C$1:$C$21,0),MATCH(Table15[[#This Row],[YEAR]],TreeLookup!$C$1:$DE$1,0))</f>
        <v>orbitalRocketry1965</v>
      </c>
      <c r="P3767" s="25" t="s">
        <v>6843</v>
      </c>
      <c r="R3767" s="21" t="s">
        <v>6195</v>
      </c>
      <c r="S3767" s="11">
        <v>1965</v>
      </c>
      <c r="T3767" s="63"/>
      <c r="Y3767" s="64"/>
    </row>
    <row r="3768" spans="1:39" x14ac:dyDescent="0.25">
      <c r="A3768" s="21" t="s">
        <v>11304</v>
      </c>
      <c r="B3768" s="24" t="s">
        <v>3696</v>
      </c>
      <c r="C3768" s="11">
        <v>3500</v>
      </c>
      <c r="D3768" s="11">
        <v>70000</v>
      </c>
      <c r="E3768" s="12" t="s">
        <v>3697</v>
      </c>
      <c r="G3768" s="21" t="s">
        <v>11264</v>
      </c>
      <c r="H3768" s="21" t="s">
        <v>1903</v>
      </c>
      <c r="I3768" s="21" t="s">
        <v>1903</v>
      </c>
      <c r="J3768" s="16" t="e">
        <f>VLOOKUP(Table15[[#This Row],[TechRequired]],OldTree!A:B,2,0)</f>
        <v>#N/A</v>
      </c>
      <c r="K3768" s="22" t="s">
        <v>6812</v>
      </c>
      <c r="L3768" s="23" t="s">
        <v>6813</v>
      </c>
      <c r="N3768" s="17" t="str">
        <f>INDEX(TreeLookup!$C$1:$DE$21,MATCH(Table15[[#This Row],[CATEGORY]],TreeLookup!$C$1:$C$21,0),MATCH(Table15[[#This Row],[YEAR]],TreeLookup!$C$1:$DE$1,0))</f>
        <v>standardDockingPorts</v>
      </c>
      <c r="P3768" s="25" t="s">
        <v>6843</v>
      </c>
      <c r="Q3768" s="21" t="s">
        <v>3696</v>
      </c>
      <c r="S3768" s="11">
        <v>1989</v>
      </c>
      <c r="T3768" s="21" t="s">
        <v>3696</v>
      </c>
      <c r="Y3768" s="21" t="s">
        <v>11307</v>
      </c>
      <c r="Z3768" s="42"/>
      <c r="AA3768" s="42"/>
      <c r="AB3768" s="42"/>
      <c r="AC3768" s="42"/>
      <c r="AD3768" s="42"/>
      <c r="AE3768" s="42"/>
      <c r="AF3768" s="42"/>
      <c r="AG3768" s="42" t="s">
        <v>11286</v>
      </c>
      <c r="AH3768" s="42"/>
      <c r="AI3768" s="42"/>
      <c r="AJ3768" s="42"/>
      <c r="AK3768" s="42"/>
      <c r="AL3768" s="42" t="s">
        <v>11286</v>
      </c>
      <c r="AM3768" s="42"/>
    </row>
    <row r="3769" spans="1:39" x14ac:dyDescent="0.25">
      <c r="A3769" s="21" t="s">
        <v>11305</v>
      </c>
      <c r="B3769" s="24" t="s">
        <v>3705</v>
      </c>
      <c r="C3769" s="11">
        <v>4500</v>
      </c>
      <c r="D3769" s="11">
        <v>90000</v>
      </c>
      <c r="E3769" s="12" t="s">
        <v>11306</v>
      </c>
      <c r="G3769" s="21" t="s">
        <v>11264</v>
      </c>
      <c r="H3769" s="21" t="s">
        <v>1903</v>
      </c>
      <c r="I3769" s="11" t="s">
        <v>1903</v>
      </c>
      <c r="J3769" s="16" t="e">
        <f>VLOOKUP(Table15[[#This Row],[TechRequired]],OldTree!A:B,2,0)</f>
        <v>#N/A</v>
      </c>
      <c r="K3769" s="22" t="s">
        <v>6812</v>
      </c>
      <c r="L3769" s="23" t="s">
        <v>6813</v>
      </c>
      <c r="N3769" s="17" t="str">
        <f>INDEX(TreeLookup!$C$1:$DE$21,MATCH(Table15[[#This Row],[CATEGORY]],TreeLookup!$C$1:$C$21,0),MATCH(Table15[[#This Row],[YEAR]],TreeLookup!$C$1:$DE$1,0))</f>
        <v>largeStationControl</v>
      </c>
      <c r="P3769" s="13" t="s">
        <v>6843</v>
      </c>
      <c r="Q3769" s="21" t="s">
        <v>6588</v>
      </c>
      <c r="S3769" s="11">
        <v>1998</v>
      </c>
      <c r="T3769" s="21" t="s">
        <v>11308</v>
      </c>
      <c r="Y3769" s="24" t="s">
        <v>11309</v>
      </c>
      <c r="Z3769" s="42"/>
      <c r="AA3769" s="42"/>
      <c r="AB3769" s="42"/>
      <c r="AC3769" s="42"/>
      <c r="AD3769" s="42"/>
      <c r="AE3769" s="42"/>
      <c r="AF3769" s="42"/>
      <c r="AG3769" s="11" t="s">
        <v>11286</v>
      </c>
      <c r="AH3769" s="42"/>
      <c r="AI3769" s="42"/>
      <c r="AJ3769" s="42"/>
      <c r="AK3769" s="42"/>
      <c r="AL3769" s="11" t="s">
        <v>11286</v>
      </c>
      <c r="AM3769" s="42"/>
    </row>
    <row r="3770" spans="1:39" x14ac:dyDescent="0.25">
      <c r="A3770" s="21" t="s">
        <v>11310</v>
      </c>
      <c r="B3770" s="24" t="s">
        <v>3449</v>
      </c>
      <c r="C3770" s="11">
        <v>550</v>
      </c>
      <c r="D3770" s="11">
        <v>11000</v>
      </c>
      <c r="E3770" s="12" t="s">
        <v>3450</v>
      </c>
      <c r="G3770" s="21" t="s">
        <v>1383</v>
      </c>
      <c r="H3770" s="21" t="s">
        <v>1903</v>
      </c>
      <c r="I3770" s="21" t="s">
        <v>1903</v>
      </c>
      <c r="J3770" s="16" t="e">
        <f>VLOOKUP(Table15[[#This Row],[TechRequired]],OldTree!A:B,2,0)</f>
        <v>#N/A</v>
      </c>
      <c r="K3770" s="22" t="s">
        <v>8941</v>
      </c>
      <c r="L3770" s="23" t="s">
        <v>8661</v>
      </c>
      <c r="N3770" s="17" t="str">
        <f>INDEX(TreeLookup!$C$1:$DE$21,MATCH(Table15[[#This Row],[CATEGORY]],TreeLookup!$C$1:$C$21,0),MATCH(Table15[[#This Row],[YEAR]],TreeLookup!$C$1:$DE$1,0))</f>
        <v>lunarLanding</v>
      </c>
      <c r="P3770" s="13" t="s">
        <v>6843</v>
      </c>
      <c r="Q3770" s="24" t="s">
        <v>9588</v>
      </c>
      <c r="R3770" s="21" t="s">
        <v>1390</v>
      </c>
      <c r="S3770" s="11">
        <v>1969</v>
      </c>
      <c r="T3770" s="21" t="s">
        <v>1390</v>
      </c>
      <c r="Y3770" s="21" t="s">
        <v>11312</v>
      </c>
      <c r="Z3770" s="42"/>
      <c r="AA3770" s="42"/>
      <c r="AB3770" s="42"/>
      <c r="AC3770" s="42" t="s">
        <v>11286</v>
      </c>
      <c r="AD3770" s="42"/>
      <c r="AE3770" s="42"/>
      <c r="AF3770" s="42"/>
      <c r="AG3770" s="11" t="s">
        <v>11286</v>
      </c>
      <c r="AH3770" s="42"/>
      <c r="AI3770" s="42"/>
      <c r="AJ3770" s="42"/>
      <c r="AK3770" s="42"/>
      <c r="AL3770" s="42"/>
      <c r="AM3770" s="42"/>
    </row>
    <row r="3771" spans="1:39" x14ac:dyDescent="0.25">
      <c r="A3771" s="21" t="s">
        <v>11311</v>
      </c>
      <c r="B3771" s="24" t="s">
        <v>3482</v>
      </c>
      <c r="C3771" s="11">
        <v>900</v>
      </c>
      <c r="D3771" s="11">
        <v>18000</v>
      </c>
      <c r="E3771" s="12" t="s">
        <v>3483</v>
      </c>
      <c r="G3771" s="21" t="s">
        <v>1383</v>
      </c>
      <c r="H3771" s="21" t="s">
        <v>1903</v>
      </c>
      <c r="I3771" s="21" t="s">
        <v>1903</v>
      </c>
      <c r="J3771" s="16" t="e">
        <f>VLOOKUP(Table15[[#This Row],[TechRequired]],OldTree!A:B,2,0)</f>
        <v>#N/A</v>
      </c>
      <c r="K3771" s="22" t="s">
        <v>8941</v>
      </c>
      <c r="L3771" s="23" t="s">
        <v>8661</v>
      </c>
      <c r="N3771" s="17" t="str">
        <f>INDEX(TreeLookup!$C$1:$DE$21,MATCH(Table15[[#This Row],[CATEGORY]],TreeLookup!$C$1:$C$21,0),MATCH(Table15[[#This Row],[YEAR]],TreeLookup!$C$1:$DE$1,0))</f>
        <v>lunarLanding</v>
      </c>
      <c r="P3771" s="13" t="s">
        <v>6843</v>
      </c>
      <c r="Q3771" s="24" t="s">
        <v>9588</v>
      </c>
      <c r="R3771" s="21" t="s">
        <v>1388</v>
      </c>
      <c r="S3771" s="11">
        <v>1969</v>
      </c>
      <c r="T3771" s="21" t="s">
        <v>1388</v>
      </c>
      <c r="Y3771" s="21" t="s">
        <v>11313</v>
      </c>
      <c r="Z3771" s="42"/>
      <c r="AA3771" s="42"/>
      <c r="AB3771" s="42"/>
      <c r="AC3771" s="42" t="s">
        <v>11286</v>
      </c>
      <c r="AD3771" s="42"/>
      <c r="AE3771" s="42"/>
      <c r="AF3771" s="42"/>
      <c r="AG3771" s="42" t="s">
        <v>11286</v>
      </c>
      <c r="AH3771" s="42"/>
      <c r="AI3771" s="42"/>
      <c r="AJ3771" s="42"/>
      <c r="AK3771" s="42"/>
      <c r="AL3771" s="42"/>
      <c r="AM3771" s="42"/>
    </row>
    <row r="3772" spans="1:39" x14ac:dyDescent="0.25">
      <c r="A3772" s="21" t="s">
        <v>11321</v>
      </c>
      <c r="B3772" s="12" t="s">
        <v>11341</v>
      </c>
      <c r="C3772" s="11">
        <v>769</v>
      </c>
      <c r="D3772" s="11">
        <v>15377</v>
      </c>
      <c r="G3772" s="21" t="s">
        <v>11324</v>
      </c>
      <c r="H3772" s="21" t="s">
        <v>1903</v>
      </c>
      <c r="I3772" s="21" t="s">
        <v>1903</v>
      </c>
      <c r="J3772" s="16" t="e">
        <f>VLOOKUP(Table15[[#This Row],[TechRequired]],OldTree!A:B,2,0)</f>
        <v>#N/A</v>
      </c>
      <c r="K3772" s="22" t="s">
        <v>8956</v>
      </c>
      <c r="L3772" s="23" t="s">
        <v>11325</v>
      </c>
      <c r="N3772" s="17" t="str">
        <f>INDEX(TreeLookup!$C$1:$DE$21,MATCH(Table15[[#This Row],[CATEGORY]],TreeLookup!$C$1:$C$21,0),MATCH(Table15[[#This Row],[YEAR]],TreeLookup!$C$1:$DE$1,0))</f>
        <v>prototypeNuclearPropulsion</v>
      </c>
      <c r="P3772" s="25" t="s">
        <v>6843</v>
      </c>
      <c r="R3772" s="21" t="s">
        <v>11321</v>
      </c>
      <c r="S3772" s="11">
        <v>1967</v>
      </c>
      <c r="T3772" s="66"/>
      <c r="Y3772" s="67"/>
      <c r="Z3772" s="67"/>
      <c r="AA3772" s="67"/>
      <c r="AB3772" s="67"/>
      <c r="AC3772" s="67"/>
      <c r="AD3772" s="67"/>
      <c r="AE3772" s="67"/>
      <c r="AF3772" s="67"/>
      <c r="AG3772" s="67"/>
      <c r="AH3772" s="67"/>
      <c r="AI3772" s="42" t="s">
        <v>11286</v>
      </c>
      <c r="AJ3772" s="67"/>
      <c r="AK3772" s="67"/>
      <c r="AL3772" s="67"/>
      <c r="AM3772" s="67"/>
    </row>
    <row r="3773" spans="1:39" x14ac:dyDescent="0.25">
      <c r="A3773" s="21" t="s">
        <v>11322</v>
      </c>
      <c r="B3773" s="12" t="s">
        <v>11342</v>
      </c>
      <c r="C3773" s="11">
        <v>1646</v>
      </c>
      <c r="D3773" s="11">
        <v>32913</v>
      </c>
      <c r="G3773" s="21" t="s">
        <v>11324</v>
      </c>
      <c r="H3773" s="21" t="s">
        <v>1903</v>
      </c>
      <c r="I3773" s="21" t="s">
        <v>1903</v>
      </c>
      <c r="J3773" s="16" t="e">
        <f>VLOOKUP(Table15[[#This Row],[TechRequired]],OldTree!A:B,2,0)</f>
        <v>#N/A</v>
      </c>
      <c r="K3773" s="22" t="s">
        <v>8956</v>
      </c>
      <c r="L3773" s="23" t="s">
        <v>11325</v>
      </c>
      <c r="N3773" s="17" t="str">
        <f>INDEX(TreeLookup!$C$1:$DE$21,MATCH(Table15[[#This Row],[CATEGORY]],TreeLookup!$C$1:$C$21,0),MATCH(Table15[[#This Row],[YEAR]],TreeLookup!$C$1:$DE$1,0))</f>
        <v>prototypeNuclearPropulsion</v>
      </c>
      <c r="P3773" s="25" t="s">
        <v>6843</v>
      </c>
      <c r="R3773" s="21" t="s">
        <v>11322</v>
      </c>
      <c r="S3773" s="11">
        <v>1967</v>
      </c>
      <c r="T3773" s="66"/>
      <c r="Y3773" s="67"/>
      <c r="Z3773" s="67"/>
      <c r="AA3773" s="67"/>
      <c r="AB3773" s="67"/>
      <c r="AC3773" s="67"/>
      <c r="AD3773" s="67"/>
      <c r="AE3773" s="67"/>
      <c r="AF3773" s="67"/>
      <c r="AG3773" s="67"/>
      <c r="AH3773" s="67"/>
      <c r="AI3773" s="42" t="s">
        <v>11286</v>
      </c>
      <c r="AJ3773" s="67"/>
      <c r="AK3773" s="67"/>
      <c r="AL3773" s="67"/>
      <c r="AM3773" s="67"/>
    </row>
    <row r="3774" spans="1:39" x14ac:dyDescent="0.25">
      <c r="A3774" s="21" t="s">
        <v>11323</v>
      </c>
      <c r="B3774" s="24" t="s">
        <v>11343</v>
      </c>
      <c r="C3774" s="11">
        <v>1657</v>
      </c>
      <c r="D3774" s="11">
        <v>33146</v>
      </c>
      <c r="G3774" s="21" t="s">
        <v>11324</v>
      </c>
      <c r="H3774" s="21" t="s">
        <v>1903</v>
      </c>
      <c r="I3774" s="21" t="s">
        <v>1903</v>
      </c>
      <c r="J3774" s="16" t="e">
        <f>VLOOKUP(Table15[[#This Row],[TechRequired]],OldTree!A:B,2,0)</f>
        <v>#N/A</v>
      </c>
      <c r="K3774" s="22" t="s">
        <v>8956</v>
      </c>
      <c r="L3774" s="23" t="s">
        <v>11325</v>
      </c>
      <c r="N3774" s="17" t="str">
        <f>INDEX(TreeLookup!$C$1:$DE$21,MATCH(Table15[[#This Row],[CATEGORY]],TreeLookup!$C$1:$C$21,0),MATCH(Table15[[#This Row],[YEAR]],TreeLookup!$C$1:$DE$1,0))</f>
        <v>earlyNuclearPropulsion</v>
      </c>
      <c r="P3774" s="25" t="s">
        <v>6843</v>
      </c>
      <c r="R3774" s="21" t="s">
        <v>11323</v>
      </c>
      <c r="S3774" s="11">
        <v>1972</v>
      </c>
      <c r="T3774" s="66"/>
      <c r="Y3774" s="67"/>
      <c r="Z3774" s="67"/>
      <c r="AA3774" s="67"/>
      <c r="AB3774" s="67"/>
      <c r="AC3774" s="67"/>
      <c r="AD3774" s="67"/>
      <c r="AE3774" s="67"/>
      <c r="AF3774" s="67"/>
      <c r="AG3774" s="67"/>
      <c r="AH3774" s="67"/>
      <c r="AI3774" s="42" t="s">
        <v>11286</v>
      </c>
      <c r="AJ3774" s="67"/>
      <c r="AK3774" s="67"/>
      <c r="AL3774" s="67"/>
      <c r="AM3774" s="67"/>
    </row>
    <row r="3775" spans="1:39" x14ac:dyDescent="0.25">
      <c r="A3775" s="21" t="s">
        <v>11326</v>
      </c>
      <c r="B3775" s="12" t="s">
        <v>11344</v>
      </c>
      <c r="C3775" s="11">
        <v>1969</v>
      </c>
      <c r="D3775" s="11">
        <v>39375</v>
      </c>
      <c r="G3775" s="21" t="s">
        <v>11324</v>
      </c>
      <c r="H3775" s="21" t="s">
        <v>1903</v>
      </c>
      <c r="I3775" s="21" t="s">
        <v>1903</v>
      </c>
      <c r="J3775" s="16" t="e">
        <f>VLOOKUP(Table15[[#This Row],[TechRequired]],OldTree!A:B,2,0)</f>
        <v>#N/A</v>
      </c>
      <c r="K3775" s="22" t="s">
        <v>8956</v>
      </c>
      <c r="L3775" s="23" t="s">
        <v>11325</v>
      </c>
      <c r="N3775" s="17" t="str">
        <f>INDEX(TreeLookup!$C$1:$DE$21,MATCH(Table15[[#This Row],[CATEGORY]],TreeLookup!$C$1:$C$21,0),MATCH(Table15[[#This Row],[YEAR]],TreeLookup!$C$1:$DE$1,0))</f>
        <v>earlyNuclearPropulsion</v>
      </c>
      <c r="P3775" s="25" t="s">
        <v>6843</v>
      </c>
      <c r="R3775" s="21" t="s">
        <v>11326</v>
      </c>
      <c r="S3775" s="11">
        <v>1972</v>
      </c>
      <c r="T3775" s="66"/>
      <c r="Y3775" s="67"/>
      <c r="Z3775" s="67"/>
      <c r="AA3775" s="67"/>
      <c r="AB3775" s="67"/>
      <c r="AC3775" s="67"/>
      <c r="AD3775" s="67"/>
      <c r="AE3775" s="67"/>
      <c r="AF3775" s="67"/>
      <c r="AG3775" s="67"/>
      <c r="AH3775" s="67"/>
      <c r="AI3775" s="42" t="s">
        <v>11286</v>
      </c>
      <c r="AJ3775" s="67"/>
      <c r="AK3775" s="67"/>
      <c r="AL3775" s="67"/>
      <c r="AM3775" s="67"/>
    </row>
    <row r="3776" spans="1:39" x14ac:dyDescent="0.25">
      <c r="A3776" s="21" t="s">
        <v>11327</v>
      </c>
      <c r="B3776" s="12" t="s">
        <v>11346</v>
      </c>
      <c r="C3776" s="11">
        <v>1988</v>
      </c>
      <c r="D3776" s="11">
        <v>39768</v>
      </c>
      <c r="G3776" s="21" t="s">
        <v>11324</v>
      </c>
      <c r="H3776" s="21" t="s">
        <v>1903</v>
      </c>
      <c r="I3776" s="21" t="s">
        <v>1903</v>
      </c>
      <c r="J3776" s="16" t="e">
        <f>VLOOKUP(Table15[[#This Row],[TechRequired]],OldTree!A:B,2,0)</f>
        <v>#N/A</v>
      </c>
      <c r="K3776" s="22" t="s">
        <v>8956</v>
      </c>
      <c r="L3776" s="23" t="s">
        <v>11325</v>
      </c>
      <c r="N3776" s="17" t="str">
        <f>INDEX(TreeLookup!$C$1:$DE$21,MATCH(Table15[[#This Row],[CATEGORY]],TreeLookup!$C$1:$C$21,0),MATCH(Table15[[#This Row],[YEAR]],TreeLookup!$C$1:$DE$1,0))</f>
        <v>earlyNuclearPropulsion</v>
      </c>
      <c r="P3776" s="25" t="s">
        <v>6843</v>
      </c>
      <c r="R3776" s="11" t="s">
        <v>11327</v>
      </c>
      <c r="S3776" s="11">
        <v>1972</v>
      </c>
      <c r="T3776" s="66"/>
      <c r="Y3776" s="67"/>
      <c r="Z3776" s="67"/>
      <c r="AA3776" s="67"/>
      <c r="AB3776" s="67"/>
      <c r="AC3776" s="67"/>
      <c r="AD3776" s="67"/>
      <c r="AE3776" s="67"/>
      <c r="AF3776" s="67"/>
      <c r="AG3776" s="67"/>
      <c r="AH3776" s="67"/>
      <c r="AI3776" s="42" t="s">
        <v>11286</v>
      </c>
      <c r="AJ3776" s="67"/>
      <c r="AK3776" s="67"/>
      <c r="AL3776" s="67"/>
      <c r="AM3776" s="67"/>
    </row>
    <row r="3777" spans="1:39" x14ac:dyDescent="0.25">
      <c r="A3777" s="21" t="s">
        <v>11328</v>
      </c>
      <c r="B3777" s="12" t="s">
        <v>11347</v>
      </c>
      <c r="C3777" s="11">
        <v>6628</v>
      </c>
      <c r="D3777" s="11">
        <v>132559</v>
      </c>
      <c r="G3777" s="21" t="s">
        <v>11324</v>
      </c>
      <c r="H3777" s="21" t="s">
        <v>1903</v>
      </c>
      <c r="I3777" s="21" t="s">
        <v>1903</v>
      </c>
      <c r="J3777" s="16" t="e">
        <f>VLOOKUP(Table15[[#This Row],[TechRequired]],OldTree!A:B,2,0)</f>
        <v>#N/A</v>
      </c>
      <c r="K3777" s="22" t="s">
        <v>8956</v>
      </c>
      <c r="L3777" s="23" t="s">
        <v>11325</v>
      </c>
      <c r="N3777" s="17" t="str">
        <f>INDEX(TreeLookup!$C$1:$DE$21,MATCH(Table15[[#This Row],[CATEGORY]],TreeLookup!$C$1:$C$21,0),MATCH(Table15[[#This Row],[YEAR]],TreeLookup!$C$1:$DE$1,0))</f>
        <v>basicNuclearPropulsion</v>
      </c>
      <c r="P3777" s="25" t="s">
        <v>6843</v>
      </c>
      <c r="R3777" s="11" t="s">
        <v>11328</v>
      </c>
      <c r="S3777" s="11">
        <v>1981</v>
      </c>
      <c r="T3777" s="66"/>
      <c r="Y3777" s="67"/>
      <c r="Z3777" s="67"/>
      <c r="AA3777" s="67"/>
      <c r="AB3777" s="67"/>
      <c r="AC3777" s="67"/>
      <c r="AD3777" s="67"/>
      <c r="AE3777" s="67"/>
      <c r="AF3777" s="67"/>
      <c r="AG3777" s="67"/>
      <c r="AH3777" s="67"/>
      <c r="AI3777" s="42" t="s">
        <v>11286</v>
      </c>
      <c r="AJ3777" s="67"/>
      <c r="AK3777" s="67"/>
      <c r="AL3777" s="67"/>
      <c r="AM3777" s="67"/>
    </row>
    <row r="3778" spans="1:39" x14ac:dyDescent="0.25">
      <c r="A3778" s="21" t="s">
        <v>11329</v>
      </c>
      <c r="B3778" s="12" t="s">
        <v>11345</v>
      </c>
      <c r="C3778" s="11">
        <v>673</v>
      </c>
      <c r="D3778" s="11">
        <v>13468</v>
      </c>
      <c r="G3778" s="21" t="s">
        <v>11324</v>
      </c>
      <c r="H3778" s="21" t="s">
        <v>1903</v>
      </c>
      <c r="I3778" s="21" t="s">
        <v>1903</v>
      </c>
      <c r="J3778" s="16" t="e">
        <f>VLOOKUP(Table15[[#This Row],[TechRequired]],OldTree!A:B,2,0)</f>
        <v>#N/A</v>
      </c>
      <c r="K3778" s="22" t="s">
        <v>8956</v>
      </c>
      <c r="L3778" s="23" t="s">
        <v>11325</v>
      </c>
      <c r="N3778" s="17" t="str">
        <f>INDEX(TreeLookup!$C$1:$DE$21,MATCH(Table15[[#This Row],[CATEGORY]],TreeLookup!$C$1:$C$21,0),MATCH(Table15[[#This Row],[YEAR]],TreeLookup!$C$1:$DE$1,0))</f>
        <v>basicNuclearPropulsion</v>
      </c>
      <c r="P3778" s="25" t="s">
        <v>6843</v>
      </c>
      <c r="R3778" s="21" t="s">
        <v>11329</v>
      </c>
      <c r="S3778" s="11">
        <v>1981</v>
      </c>
      <c r="T3778" s="66"/>
      <c r="Y3778" s="67"/>
      <c r="Z3778" s="67"/>
      <c r="AA3778" s="67"/>
      <c r="AB3778" s="67"/>
      <c r="AC3778" s="67"/>
      <c r="AD3778" s="67"/>
      <c r="AE3778" s="67"/>
      <c r="AF3778" s="67"/>
      <c r="AG3778" s="67"/>
      <c r="AH3778" s="67"/>
      <c r="AI3778" s="42" t="s">
        <v>11286</v>
      </c>
      <c r="AJ3778" s="67"/>
      <c r="AK3778" s="67"/>
      <c r="AL3778" s="67"/>
      <c r="AM3778" s="67"/>
    </row>
    <row r="3779" spans="1:39" x14ac:dyDescent="0.25">
      <c r="A3779" s="21" t="s">
        <v>11330</v>
      </c>
      <c r="B3779" s="12" t="s">
        <v>11348</v>
      </c>
      <c r="C3779" s="11">
        <v>433</v>
      </c>
      <c r="D3779" s="11">
        <v>8653</v>
      </c>
      <c r="G3779" s="21" t="s">
        <v>11324</v>
      </c>
      <c r="H3779" s="21" t="s">
        <v>1903</v>
      </c>
      <c r="I3779" s="21" t="s">
        <v>1903</v>
      </c>
      <c r="J3779" s="16" t="e">
        <f>VLOOKUP(Table15[[#This Row],[TechRequired]],OldTree!A:B,2,0)</f>
        <v>#N/A</v>
      </c>
      <c r="K3779" s="22" t="s">
        <v>8956</v>
      </c>
      <c r="L3779" s="23" t="s">
        <v>11325</v>
      </c>
      <c r="N3779" s="17" t="str">
        <f>INDEX(TreeLookup!$C$1:$DE$21,MATCH(Table15[[#This Row],[CATEGORY]],TreeLookup!$C$1:$C$21,0),MATCH(Table15[[#This Row],[YEAR]],TreeLookup!$C$1:$DE$1,0))</f>
        <v>improvedNuclearPropulsion</v>
      </c>
      <c r="P3779" s="25" t="s">
        <v>6843</v>
      </c>
      <c r="R3779" s="11" t="s">
        <v>11330</v>
      </c>
      <c r="S3779" s="11">
        <v>1986</v>
      </c>
      <c r="T3779" s="66"/>
      <c r="Y3779" s="67"/>
      <c r="Z3779" s="67"/>
      <c r="AA3779" s="67"/>
      <c r="AB3779" s="67"/>
      <c r="AC3779" s="67"/>
      <c r="AD3779" s="67"/>
      <c r="AE3779" s="67"/>
      <c r="AF3779" s="67"/>
      <c r="AG3779" s="67"/>
      <c r="AH3779" s="67"/>
      <c r="AI3779" s="42" t="s">
        <v>11286</v>
      </c>
      <c r="AJ3779" s="67"/>
      <c r="AK3779" s="67"/>
      <c r="AL3779" s="67"/>
      <c r="AM3779" s="67"/>
    </row>
    <row r="3780" spans="1:39" x14ac:dyDescent="0.25">
      <c r="A3780" s="21" t="s">
        <v>11331</v>
      </c>
      <c r="B3780" s="24" t="s">
        <v>11349</v>
      </c>
      <c r="C3780" s="11">
        <v>6751</v>
      </c>
      <c r="D3780" s="11">
        <v>135017</v>
      </c>
      <c r="G3780" s="21" t="s">
        <v>11324</v>
      </c>
      <c r="H3780" s="21" t="s">
        <v>1903</v>
      </c>
      <c r="I3780" s="21" t="s">
        <v>1903</v>
      </c>
      <c r="J3780" s="16" t="e">
        <f>VLOOKUP(Table15[[#This Row],[TechRequired]],OldTree!A:B,2,0)</f>
        <v>#N/A</v>
      </c>
      <c r="K3780" s="22" t="s">
        <v>8956</v>
      </c>
      <c r="L3780" s="23" t="s">
        <v>11325</v>
      </c>
      <c r="N3780" s="17" t="str">
        <f>INDEX(TreeLookup!$C$1:$DE$21,MATCH(Table15[[#This Row],[CATEGORY]],TreeLookup!$C$1:$C$21,0),MATCH(Table15[[#This Row],[YEAR]],TreeLookup!$C$1:$DE$1,0))</f>
        <v>advancedNuclearPropulsion</v>
      </c>
      <c r="P3780" s="25" t="s">
        <v>6843</v>
      </c>
      <c r="R3780" s="11" t="s">
        <v>11331</v>
      </c>
      <c r="S3780" s="11">
        <v>1998</v>
      </c>
      <c r="T3780" s="66"/>
      <c r="Y3780" s="67"/>
      <c r="Z3780" s="67"/>
      <c r="AA3780" s="67"/>
      <c r="AB3780" s="67"/>
      <c r="AC3780" s="67"/>
      <c r="AD3780" s="67"/>
      <c r="AE3780" s="67"/>
      <c r="AF3780" s="67"/>
      <c r="AG3780" s="67"/>
      <c r="AH3780" s="67"/>
      <c r="AI3780" s="42" t="s">
        <v>11286</v>
      </c>
      <c r="AJ3780" s="67"/>
      <c r="AK3780" s="67"/>
      <c r="AL3780" s="67"/>
      <c r="AM3780" s="67"/>
    </row>
    <row r="3781" spans="1:39" x14ac:dyDescent="0.25">
      <c r="A3781" s="11" t="s">
        <v>11332</v>
      </c>
      <c r="G3781" s="21" t="s">
        <v>6059</v>
      </c>
      <c r="H3781" s="21" t="s">
        <v>1903</v>
      </c>
      <c r="I3781" s="21" t="s">
        <v>1903</v>
      </c>
      <c r="J3781" s="16" t="e">
        <f>VLOOKUP(Table15[[#This Row],[TechRequired]],OldTree!A:B,2,0)</f>
        <v>#N/A</v>
      </c>
      <c r="K3781" s="22" t="s">
        <v>8956</v>
      </c>
      <c r="L3781" s="16"/>
      <c r="N3781" s="17" t="str">
        <f>INDEX(TreeLookup!$C$1:$DE$21,MATCH(Table15[[#This Row],[CATEGORY]],TreeLookup!$C$1:$C$21,0),MATCH(Table15[[#This Row],[YEAR]],TreeLookup!$C$1:$DE$1,0))</f>
        <v>prototypeNuclearPropulsion</v>
      </c>
      <c r="P3781" s="25" t="s">
        <v>6843</v>
      </c>
      <c r="R3781" s="21" t="s">
        <v>11321</v>
      </c>
      <c r="S3781" s="11">
        <v>1967</v>
      </c>
      <c r="T3781" s="66"/>
      <c r="Y3781" s="67"/>
      <c r="Z3781" s="67"/>
      <c r="AA3781" s="67"/>
      <c r="AB3781" s="67"/>
      <c r="AC3781" s="67"/>
      <c r="AD3781" s="67"/>
      <c r="AE3781" s="67"/>
      <c r="AF3781" s="67"/>
      <c r="AG3781" s="67"/>
      <c r="AH3781" s="67"/>
      <c r="AI3781" s="67"/>
      <c r="AJ3781" s="67"/>
      <c r="AK3781" s="67"/>
      <c r="AL3781" s="67"/>
      <c r="AM3781" s="67"/>
    </row>
    <row r="3782" spans="1:39" x14ac:dyDescent="0.25">
      <c r="A3782" s="11" t="s">
        <v>11333</v>
      </c>
      <c r="G3782" s="21" t="s">
        <v>6059</v>
      </c>
      <c r="H3782" s="21" t="s">
        <v>1903</v>
      </c>
      <c r="I3782" s="21" t="s">
        <v>1903</v>
      </c>
      <c r="J3782" s="16" t="e">
        <f>VLOOKUP(Table15[[#This Row],[TechRequired]],OldTree!A:B,2,0)</f>
        <v>#N/A</v>
      </c>
      <c r="K3782" s="22" t="s">
        <v>8956</v>
      </c>
      <c r="L3782" s="16"/>
      <c r="N3782" s="17" t="str">
        <f>INDEX(TreeLookup!$C$1:$DE$21,MATCH(Table15[[#This Row],[CATEGORY]],TreeLookup!$C$1:$C$21,0),MATCH(Table15[[#This Row],[YEAR]],TreeLookup!$C$1:$DE$1,0))</f>
        <v>prototypeNuclearPropulsion</v>
      </c>
      <c r="P3782" s="25" t="s">
        <v>6843</v>
      </c>
      <c r="R3782" s="21" t="s">
        <v>11322</v>
      </c>
      <c r="S3782" s="11">
        <v>1967</v>
      </c>
      <c r="T3782" s="66"/>
      <c r="Y3782" s="67"/>
      <c r="Z3782" s="67"/>
      <c r="AA3782" s="67"/>
      <c r="AB3782" s="67"/>
      <c r="AC3782" s="67"/>
      <c r="AD3782" s="67"/>
      <c r="AE3782" s="67"/>
      <c r="AF3782" s="67"/>
      <c r="AG3782" s="67"/>
      <c r="AH3782" s="67"/>
      <c r="AI3782" s="67"/>
      <c r="AJ3782" s="67"/>
      <c r="AK3782" s="67"/>
      <c r="AL3782" s="67"/>
      <c r="AM3782" s="67"/>
    </row>
    <row r="3783" spans="1:39" x14ac:dyDescent="0.25">
      <c r="A3783" s="11" t="s">
        <v>11334</v>
      </c>
      <c r="G3783" s="21" t="s">
        <v>6059</v>
      </c>
      <c r="H3783" s="21" t="s">
        <v>1903</v>
      </c>
      <c r="I3783" s="21" t="s">
        <v>1903</v>
      </c>
      <c r="J3783" s="16" t="e">
        <f>VLOOKUP(Table15[[#This Row],[TechRequired]],OldTree!A:B,2,0)</f>
        <v>#N/A</v>
      </c>
      <c r="K3783" s="22" t="s">
        <v>8956</v>
      </c>
      <c r="L3783" s="16"/>
      <c r="N3783" s="17" t="str">
        <f>INDEX(TreeLookup!$C$1:$DE$21,MATCH(Table15[[#This Row],[CATEGORY]],TreeLookup!$C$1:$C$21,0),MATCH(Table15[[#This Row],[YEAR]],TreeLookup!$C$1:$DE$1,0))</f>
        <v>earlyNuclearPropulsion</v>
      </c>
      <c r="P3783" s="25" t="s">
        <v>6843</v>
      </c>
      <c r="R3783" s="21" t="s">
        <v>11323</v>
      </c>
      <c r="S3783" s="11">
        <v>1972</v>
      </c>
      <c r="T3783" s="66"/>
      <c r="Y3783" s="67"/>
      <c r="Z3783" s="67"/>
      <c r="AA3783" s="67"/>
      <c r="AB3783" s="67"/>
      <c r="AC3783" s="67"/>
      <c r="AD3783" s="67"/>
      <c r="AE3783" s="67"/>
      <c r="AF3783" s="67"/>
      <c r="AG3783" s="67"/>
      <c r="AH3783" s="67"/>
      <c r="AI3783" s="67"/>
      <c r="AJ3783" s="67"/>
      <c r="AK3783" s="67"/>
      <c r="AL3783" s="67"/>
      <c r="AM3783" s="67"/>
    </row>
    <row r="3784" spans="1:39" x14ac:dyDescent="0.25">
      <c r="A3784" s="11" t="s">
        <v>11335</v>
      </c>
      <c r="G3784" s="21" t="s">
        <v>6059</v>
      </c>
      <c r="H3784" s="21" t="s">
        <v>1903</v>
      </c>
      <c r="I3784" s="21" t="s">
        <v>1903</v>
      </c>
      <c r="J3784" s="16" t="e">
        <f>VLOOKUP(Table15[[#This Row],[TechRequired]],OldTree!A:B,2,0)</f>
        <v>#N/A</v>
      </c>
      <c r="K3784" s="22" t="s">
        <v>8956</v>
      </c>
      <c r="L3784" s="16"/>
      <c r="N3784" s="17" t="str">
        <f>INDEX(TreeLookup!$C$1:$DE$21,MATCH(Table15[[#This Row],[CATEGORY]],TreeLookup!$C$1:$C$21,0),MATCH(Table15[[#This Row],[YEAR]],TreeLookup!$C$1:$DE$1,0))</f>
        <v>earlyNuclearPropulsion</v>
      </c>
      <c r="P3784" s="25" t="s">
        <v>6843</v>
      </c>
      <c r="R3784" s="21" t="s">
        <v>11326</v>
      </c>
      <c r="S3784" s="11">
        <v>1972</v>
      </c>
      <c r="T3784" s="66"/>
      <c r="Y3784" s="67"/>
      <c r="Z3784" s="67"/>
      <c r="AA3784" s="67"/>
      <c r="AB3784" s="67"/>
      <c r="AC3784" s="67"/>
      <c r="AD3784" s="67"/>
      <c r="AE3784" s="67"/>
      <c r="AF3784" s="67"/>
      <c r="AG3784" s="67"/>
      <c r="AH3784" s="67"/>
      <c r="AI3784" s="67"/>
      <c r="AJ3784" s="67"/>
      <c r="AK3784" s="67"/>
      <c r="AL3784" s="67"/>
      <c r="AM3784" s="67"/>
    </row>
    <row r="3785" spans="1:39" x14ac:dyDescent="0.25">
      <c r="A3785" s="11" t="s">
        <v>11336</v>
      </c>
      <c r="G3785" s="21" t="s">
        <v>6059</v>
      </c>
      <c r="H3785" s="21" t="s">
        <v>1903</v>
      </c>
      <c r="I3785" s="21" t="s">
        <v>1903</v>
      </c>
      <c r="J3785" s="16" t="e">
        <f>VLOOKUP(Table15[[#This Row],[TechRequired]],OldTree!A:B,2,0)</f>
        <v>#N/A</v>
      </c>
      <c r="K3785" s="22" t="s">
        <v>8956</v>
      </c>
      <c r="L3785" s="16"/>
      <c r="N3785" s="17" t="str">
        <f>INDEX(TreeLookup!$C$1:$DE$21,MATCH(Table15[[#This Row],[CATEGORY]],TreeLookup!$C$1:$C$21,0),MATCH(Table15[[#This Row],[YEAR]],TreeLookup!$C$1:$DE$1,0))</f>
        <v>basicNuclearPropulsion</v>
      </c>
      <c r="P3785" s="25" t="s">
        <v>6843</v>
      </c>
      <c r="R3785" s="21" t="s">
        <v>11329</v>
      </c>
      <c r="S3785" s="11">
        <v>1981</v>
      </c>
      <c r="T3785" s="66"/>
      <c r="Y3785" s="67"/>
      <c r="Z3785" s="67"/>
      <c r="AA3785" s="67"/>
      <c r="AB3785" s="67"/>
      <c r="AC3785" s="67"/>
      <c r="AD3785" s="67"/>
      <c r="AE3785" s="67"/>
      <c r="AF3785" s="67"/>
      <c r="AG3785" s="67"/>
      <c r="AH3785" s="67"/>
      <c r="AI3785" s="67"/>
      <c r="AJ3785" s="67"/>
      <c r="AK3785" s="67"/>
      <c r="AL3785" s="67"/>
      <c r="AM3785" s="67"/>
    </row>
    <row r="3786" spans="1:39" x14ac:dyDescent="0.25">
      <c r="A3786" s="11" t="s">
        <v>11337</v>
      </c>
      <c r="G3786" s="21" t="s">
        <v>6059</v>
      </c>
      <c r="H3786" s="21" t="s">
        <v>1903</v>
      </c>
      <c r="I3786" s="21" t="s">
        <v>1903</v>
      </c>
      <c r="J3786" s="16" t="e">
        <f>VLOOKUP(Table15[[#This Row],[TechRequired]],OldTree!A:B,2,0)</f>
        <v>#N/A</v>
      </c>
      <c r="K3786" s="22" t="s">
        <v>8956</v>
      </c>
      <c r="L3786" s="16"/>
      <c r="N3786" s="17" t="str">
        <f>INDEX(TreeLookup!$C$1:$DE$21,MATCH(Table15[[#This Row],[CATEGORY]],TreeLookup!$C$1:$C$21,0),MATCH(Table15[[#This Row],[YEAR]],TreeLookup!$C$1:$DE$1,0))</f>
        <v>earlyNuclearPropulsion</v>
      </c>
      <c r="P3786" s="25" t="s">
        <v>6843</v>
      </c>
      <c r="R3786" s="11" t="s">
        <v>11327</v>
      </c>
      <c r="S3786" s="11">
        <v>1972</v>
      </c>
      <c r="T3786" s="66"/>
      <c r="Y3786" s="67"/>
      <c r="Z3786" s="67"/>
      <c r="AA3786" s="67"/>
      <c r="AB3786" s="67"/>
      <c r="AC3786" s="67"/>
      <c r="AD3786" s="67"/>
      <c r="AE3786" s="67"/>
      <c r="AF3786" s="67"/>
      <c r="AG3786" s="67"/>
      <c r="AH3786" s="67"/>
      <c r="AI3786" s="67"/>
      <c r="AJ3786" s="67"/>
      <c r="AK3786" s="67"/>
      <c r="AL3786" s="67"/>
      <c r="AM3786" s="67"/>
    </row>
    <row r="3787" spans="1:39" x14ac:dyDescent="0.25">
      <c r="A3787" s="11" t="s">
        <v>11338</v>
      </c>
      <c r="G3787" s="21" t="s">
        <v>6059</v>
      </c>
      <c r="H3787" s="21" t="s">
        <v>1903</v>
      </c>
      <c r="I3787" s="21" t="s">
        <v>1903</v>
      </c>
      <c r="J3787" s="16" t="e">
        <f>VLOOKUP(Table15[[#This Row],[TechRequired]],OldTree!A:B,2,0)</f>
        <v>#N/A</v>
      </c>
      <c r="K3787" s="22" t="s">
        <v>8956</v>
      </c>
      <c r="L3787" s="16"/>
      <c r="N3787" s="17" t="str">
        <f>INDEX(TreeLookup!$C$1:$DE$21,MATCH(Table15[[#This Row],[CATEGORY]],TreeLookup!$C$1:$C$21,0),MATCH(Table15[[#This Row],[YEAR]],TreeLookup!$C$1:$DE$1,0))</f>
        <v>basicNuclearPropulsion</v>
      </c>
      <c r="P3787" s="25" t="s">
        <v>6843</v>
      </c>
      <c r="R3787" s="11" t="s">
        <v>11328</v>
      </c>
      <c r="S3787" s="11">
        <v>1981</v>
      </c>
      <c r="T3787" s="66"/>
      <c r="Y3787" s="67"/>
      <c r="Z3787" s="67"/>
      <c r="AA3787" s="67"/>
      <c r="AB3787" s="67"/>
      <c r="AC3787" s="67"/>
      <c r="AD3787" s="67"/>
      <c r="AE3787" s="67"/>
      <c r="AF3787" s="67"/>
      <c r="AG3787" s="67"/>
      <c r="AH3787" s="67"/>
      <c r="AI3787" s="67"/>
      <c r="AJ3787" s="67"/>
      <c r="AK3787" s="67"/>
      <c r="AL3787" s="67"/>
      <c r="AM3787" s="67"/>
    </row>
    <row r="3788" spans="1:39" x14ac:dyDescent="0.25">
      <c r="A3788" s="11" t="s">
        <v>11339</v>
      </c>
      <c r="G3788" s="21" t="s">
        <v>6059</v>
      </c>
      <c r="H3788" s="21" t="s">
        <v>1903</v>
      </c>
      <c r="I3788" s="21" t="s">
        <v>1903</v>
      </c>
      <c r="J3788" s="16" t="e">
        <f>VLOOKUP(Table15[[#This Row],[TechRequired]],OldTree!A:B,2,0)</f>
        <v>#N/A</v>
      </c>
      <c r="K3788" s="22" t="s">
        <v>8956</v>
      </c>
      <c r="L3788" s="16"/>
      <c r="N3788" s="17" t="str">
        <f>INDEX(TreeLookup!$C$1:$DE$21,MATCH(Table15[[#This Row],[CATEGORY]],TreeLookup!$C$1:$C$21,0),MATCH(Table15[[#This Row],[YEAR]],TreeLookup!$C$1:$DE$1,0))</f>
        <v>improvedNuclearPropulsion</v>
      </c>
      <c r="P3788" s="25" t="s">
        <v>6843</v>
      </c>
      <c r="R3788" s="11" t="s">
        <v>11330</v>
      </c>
      <c r="S3788" s="11">
        <v>1986</v>
      </c>
      <c r="T3788" s="66"/>
      <c r="Y3788" s="67"/>
      <c r="Z3788" s="67"/>
      <c r="AA3788" s="67"/>
      <c r="AB3788" s="67"/>
      <c r="AC3788" s="67"/>
      <c r="AD3788" s="67"/>
      <c r="AE3788" s="67"/>
      <c r="AF3788" s="67"/>
      <c r="AG3788" s="67"/>
      <c r="AH3788" s="67"/>
      <c r="AI3788" s="67"/>
      <c r="AJ3788" s="67"/>
      <c r="AK3788" s="67"/>
      <c r="AL3788" s="67"/>
      <c r="AM3788" s="67"/>
    </row>
    <row r="3789" spans="1:39" x14ac:dyDescent="0.25">
      <c r="A3789" s="11" t="s">
        <v>11340</v>
      </c>
      <c r="G3789" s="21" t="s">
        <v>6059</v>
      </c>
      <c r="H3789" s="21" t="s">
        <v>1903</v>
      </c>
      <c r="I3789" s="21" t="s">
        <v>1903</v>
      </c>
      <c r="J3789" s="16" t="e">
        <f>VLOOKUP(Table15[[#This Row],[TechRequired]],OldTree!A:B,2,0)</f>
        <v>#N/A</v>
      </c>
      <c r="K3789" s="22" t="s">
        <v>8956</v>
      </c>
      <c r="L3789" s="16"/>
      <c r="N3789" s="17" t="str">
        <f>INDEX(TreeLookup!$C$1:$DE$21,MATCH(Table15[[#This Row],[CATEGORY]],TreeLookup!$C$1:$C$21,0),MATCH(Table15[[#This Row],[YEAR]],TreeLookup!$C$1:$DE$1,0))</f>
        <v>advancedNuclearPropulsion</v>
      </c>
      <c r="P3789" s="25" t="s">
        <v>6843</v>
      </c>
      <c r="R3789" s="11" t="s">
        <v>11331</v>
      </c>
      <c r="S3789" s="11">
        <v>1998</v>
      </c>
      <c r="T3789" s="66"/>
      <c r="Y3789" s="67"/>
      <c r="Z3789" s="67"/>
      <c r="AA3789" s="67"/>
      <c r="AB3789" s="67"/>
      <c r="AC3789" s="67"/>
      <c r="AD3789" s="67"/>
      <c r="AE3789" s="67"/>
      <c r="AF3789" s="67"/>
      <c r="AG3789" s="67"/>
      <c r="AH3789" s="67"/>
      <c r="AI3789" s="67"/>
      <c r="AJ3789" s="67"/>
      <c r="AK3789" s="67"/>
      <c r="AL3789" s="67"/>
      <c r="AM3789" s="67"/>
    </row>
  </sheetData>
  <hyperlinks>
    <hyperlink ref="U804" r:id="rId1"/>
  </hyperlinks>
  <pageMargins left="0.7" right="0.7" top="0.75" bottom="0.75" header="0.3" footer="0.3"/>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E111"/>
  <sheetViews>
    <sheetView workbookViewId="0">
      <selection activeCell="W5" sqref="W5"/>
    </sheetView>
  </sheetViews>
  <sheetFormatPr defaultColWidth="9.140625" defaultRowHeight="15" x14ac:dyDescent="0.25"/>
  <cols>
    <col min="1" max="1" width="5" style="7" bestFit="1" customWidth="1"/>
    <col min="2" max="2" width="3" style="7" bestFit="1" customWidth="1"/>
    <col min="3" max="16384" width="9.140625" style="7"/>
  </cols>
  <sheetData>
    <row r="1" spans="1:109" x14ac:dyDescent="0.25">
      <c r="A1" s="7">
        <v>1940</v>
      </c>
      <c r="C1" s="29" t="s">
        <v>6880</v>
      </c>
      <c r="D1" s="29">
        <v>0</v>
      </c>
      <c r="E1" s="29" t="s">
        <v>8971</v>
      </c>
      <c r="F1" s="29">
        <v>1950</v>
      </c>
      <c r="G1" s="29">
        <v>1951</v>
      </c>
      <c r="H1" s="29">
        <v>1952</v>
      </c>
      <c r="I1" s="29">
        <v>1953</v>
      </c>
      <c r="J1" s="29">
        <v>1954</v>
      </c>
      <c r="K1" s="29">
        <v>1955</v>
      </c>
      <c r="L1" s="30">
        <v>1956</v>
      </c>
      <c r="M1" s="29">
        <v>1957</v>
      </c>
      <c r="N1" s="29">
        <v>1958</v>
      </c>
      <c r="O1" s="29">
        <v>1959</v>
      </c>
      <c r="P1" s="29">
        <v>1960</v>
      </c>
      <c r="Q1" s="30">
        <v>1961</v>
      </c>
      <c r="R1" s="29">
        <v>1962</v>
      </c>
      <c r="S1" s="29">
        <v>1963</v>
      </c>
      <c r="T1" s="30">
        <v>1964</v>
      </c>
      <c r="U1" s="29">
        <v>1965</v>
      </c>
      <c r="V1" s="29">
        <v>1966</v>
      </c>
      <c r="W1" s="30">
        <v>1967</v>
      </c>
      <c r="X1" s="29">
        <v>1968</v>
      </c>
      <c r="Y1" s="29">
        <v>1969</v>
      </c>
      <c r="Z1" s="29">
        <v>1970</v>
      </c>
      <c r="AA1" s="29">
        <v>1971</v>
      </c>
      <c r="AB1" s="30">
        <v>1972</v>
      </c>
      <c r="AC1" s="29">
        <v>1973</v>
      </c>
      <c r="AD1" s="29">
        <v>1974</v>
      </c>
      <c r="AE1" s="29">
        <v>1975</v>
      </c>
      <c r="AF1" s="29">
        <v>1976</v>
      </c>
      <c r="AG1" s="29">
        <v>1977</v>
      </c>
      <c r="AH1" s="29">
        <v>1978</v>
      </c>
      <c r="AI1" s="29">
        <v>1979</v>
      </c>
      <c r="AJ1" s="29">
        <v>1980</v>
      </c>
      <c r="AK1" s="30">
        <v>1981</v>
      </c>
      <c r="AL1" s="29">
        <v>1982</v>
      </c>
      <c r="AM1" s="29">
        <v>1983</v>
      </c>
      <c r="AN1" s="29">
        <v>1984</v>
      </c>
      <c r="AO1" s="29">
        <v>1985</v>
      </c>
      <c r="AP1" s="30">
        <v>1986</v>
      </c>
      <c r="AQ1" s="29">
        <v>1987</v>
      </c>
      <c r="AR1" s="29">
        <v>1988</v>
      </c>
      <c r="AS1" s="29">
        <v>1989</v>
      </c>
      <c r="AT1" s="29">
        <v>1990</v>
      </c>
      <c r="AU1" s="29">
        <v>1991</v>
      </c>
      <c r="AV1" s="29">
        <v>1992</v>
      </c>
      <c r="AW1" s="29">
        <v>1993</v>
      </c>
      <c r="AX1" s="29">
        <v>1994</v>
      </c>
      <c r="AY1" s="29">
        <v>1995</v>
      </c>
      <c r="AZ1" s="29">
        <v>1996</v>
      </c>
      <c r="BA1" s="29">
        <v>1997</v>
      </c>
      <c r="BB1" s="30">
        <v>1998</v>
      </c>
      <c r="BC1" s="29">
        <v>1999</v>
      </c>
      <c r="BD1" s="29">
        <v>2000</v>
      </c>
      <c r="BE1" s="29">
        <v>2001</v>
      </c>
      <c r="BF1" s="29">
        <v>2002</v>
      </c>
      <c r="BG1" s="29">
        <v>2003</v>
      </c>
      <c r="BH1" s="29">
        <v>2004</v>
      </c>
      <c r="BI1" s="29">
        <v>2005</v>
      </c>
      <c r="BJ1" s="29">
        <v>2006</v>
      </c>
      <c r="BK1" s="29">
        <v>2007</v>
      </c>
      <c r="BL1" s="29">
        <v>2008</v>
      </c>
      <c r="BM1" s="30">
        <v>2009</v>
      </c>
      <c r="BN1" s="29">
        <v>2010</v>
      </c>
      <c r="BO1" s="29">
        <v>2011</v>
      </c>
      <c r="BP1" s="29">
        <v>2012</v>
      </c>
      <c r="BQ1" s="29">
        <v>2013</v>
      </c>
      <c r="BR1" s="29">
        <v>2014</v>
      </c>
      <c r="BS1" s="29">
        <v>2015</v>
      </c>
      <c r="BT1" s="29">
        <v>2016</v>
      </c>
      <c r="BU1" s="29">
        <v>2017</v>
      </c>
      <c r="BV1" s="29">
        <v>2018</v>
      </c>
      <c r="BW1" s="30">
        <v>2019</v>
      </c>
      <c r="BX1" s="29">
        <v>2020</v>
      </c>
      <c r="BY1" s="29">
        <v>2021</v>
      </c>
      <c r="BZ1" s="29">
        <v>2022</v>
      </c>
      <c r="CA1" s="29">
        <v>2023</v>
      </c>
      <c r="CB1" s="29">
        <v>2024</v>
      </c>
      <c r="CC1" s="29">
        <v>2025</v>
      </c>
      <c r="CD1" s="29">
        <v>2026</v>
      </c>
      <c r="CE1" s="29">
        <v>2027</v>
      </c>
      <c r="CF1" s="29">
        <v>2028</v>
      </c>
      <c r="CG1" s="29">
        <v>2029</v>
      </c>
      <c r="CH1" s="29">
        <v>2030</v>
      </c>
      <c r="CI1" s="29">
        <v>2031</v>
      </c>
      <c r="CJ1" s="29">
        <v>2032</v>
      </c>
      <c r="CK1" s="29">
        <v>2033</v>
      </c>
      <c r="CL1" s="29">
        <v>2034</v>
      </c>
      <c r="CM1" s="31">
        <v>2035</v>
      </c>
      <c r="CN1" s="29">
        <v>2036</v>
      </c>
      <c r="CO1" s="29">
        <v>2037</v>
      </c>
      <c r="CP1" s="29">
        <v>2038</v>
      </c>
      <c r="CQ1" s="29">
        <v>2039</v>
      </c>
      <c r="CR1" s="29">
        <v>2040</v>
      </c>
      <c r="CS1" s="29">
        <v>2041</v>
      </c>
      <c r="CT1" s="29">
        <v>2042</v>
      </c>
      <c r="CU1" s="29">
        <v>2043</v>
      </c>
      <c r="CV1" s="29">
        <v>2044</v>
      </c>
      <c r="CW1" s="29">
        <v>2045</v>
      </c>
      <c r="CX1" s="29">
        <v>2046</v>
      </c>
      <c r="CY1" s="29">
        <v>2047</v>
      </c>
      <c r="CZ1" s="29">
        <v>2048</v>
      </c>
      <c r="DA1" s="29">
        <v>2049</v>
      </c>
      <c r="DB1" s="29">
        <v>2050</v>
      </c>
      <c r="DC1" s="30">
        <v>2051</v>
      </c>
      <c r="DD1" s="30">
        <v>2100</v>
      </c>
      <c r="DE1" s="30">
        <v>2150</v>
      </c>
    </row>
    <row r="2" spans="1:109" x14ac:dyDescent="0.25">
      <c r="A2" s="7">
        <v>1941</v>
      </c>
      <c r="C2" s="29" t="s">
        <v>9176</v>
      </c>
      <c r="D2" s="10" t="s">
        <v>1372</v>
      </c>
      <c r="E2" s="32" t="s">
        <v>9177</v>
      </c>
      <c r="F2" s="32" t="s">
        <v>9178</v>
      </c>
      <c r="G2" s="32" t="s">
        <v>9178</v>
      </c>
      <c r="H2" s="32" t="s">
        <v>9179</v>
      </c>
      <c r="I2" s="32" t="s">
        <v>9179</v>
      </c>
      <c r="J2" s="32" t="s">
        <v>9179</v>
      </c>
      <c r="K2" s="32" t="s">
        <v>9179</v>
      </c>
      <c r="L2" s="32" t="s">
        <v>9179</v>
      </c>
      <c r="M2" s="32" t="s">
        <v>9179</v>
      </c>
      <c r="N2" s="32" t="s">
        <v>9179</v>
      </c>
      <c r="O2" s="33" t="s">
        <v>9180</v>
      </c>
      <c r="P2" s="33" t="s">
        <v>9180</v>
      </c>
      <c r="Q2" s="33" t="s">
        <v>9180</v>
      </c>
      <c r="R2" s="33" t="s">
        <v>9180</v>
      </c>
      <c r="S2" s="33" t="s">
        <v>9180</v>
      </c>
      <c r="T2" s="33" t="s">
        <v>9181</v>
      </c>
      <c r="U2" s="33" t="s">
        <v>9181</v>
      </c>
      <c r="V2" s="33" t="s">
        <v>9181</v>
      </c>
      <c r="W2" s="33" t="s">
        <v>9181</v>
      </c>
      <c r="X2" s="33" t="s">
        <v>9181</v>
      </c>
      <c r="Y2" s="33" t="s">
        <v>9181</v>
      </c>
      <c r="Z2" s="33" t="s">
        <v>9182</v>
      </c>
      <c r="AA2" s="33" t="s">
        <v>9182</v>
      </c>
      <c r="AB2" s="33" t="s">
        <v>9182</v>
      </c>
      <c r="AC2" s="33" t="s">
        <v>9182</v>
      </c>
      <c r="AD2" s="33" t="s">
        <v>9182</v>
      </c>
      <c r="AE2" s="33" t="s">
        <v>9182</v>
      </c>
      <c r="AF2" s="33" t="s">
        <v>9182</v>
      </c>
      <c r="AG2" s="33" t="s">
        <v>9182</v>
      </c>
      <c r="AH2" s="33" t="s">
        <v>9182</v>
      </c>
      <c r="AI2" s="33" t="s">
        <v>9182</v>
      </c>
      <c r="AJ2" s="33" t="s">
        <v>9182</v>
      </c>
      <c r="AK2" s="33" t="s">
        <v>9183</v>
      </c>
      <c r="AL2" s="33" t="s">
        <v>9183</v>
      </c>
      <c r="AM2" s="33" t="s">
        <v>9183</v>
      </c>
      <c r="AN2" s="33" t="s">
        <v>9183</v>
      </c>
      <c r="AO2" s="33" t="s">
        <v>9183</v>
      </c>
      <c r="AP2" s="33" t="s">
        <v>9183</v>
      </c>
      <c r="AQ2" s="33" t="s">
        <v>9183</v>
      </c>
      <c r="AR2" s="33" t="s">
        <v>9183</v>
      </c>
      <c r="AS2" s="33" t="s">
        <v>9183</v>
      </c>
      <c r="AT2" s="33" t="s">
        <v>9183</v>
      </c>
      <c r="AU2" s="33" t="s">
        <v>9183</v>
      </c>
      <c r="AV2" s="33" t="s">
        <v>9183</v>
      </c>
      <c r="AW2" s="33" t="s">
        <v>9183</v>
      </c>
      <c r="AX2" s="33" t="s">
        <v>9183</v>
      </c>
      <c r="AY2" s="33" t="s">
        <v>9183</v>
      </c>
      <c r="AZ2" s="33" t="s">
        <v>9183</v>
      </c>
      <c r="BA2" s="33" t="s">
        <v>9183</v>
      </c>
      <c r="BB2" s="33" t="s">
        <v>9183</v>
      </c>
      <c r="BC2" s="33" t="s">
        <v>9183</v>
      </c>
      <c r="BD2" s="33" t="s">
        <v>9183</v>
      </c>
      <c r="BE2" s="33" t="s">
        <v>9183</v>
      </c>
      <c r="BF2" s="33" t="s">
        <v>9183</v>
      </c>
      <c r="BG2" s="33" t="s">
        <v>9183</v>
      </c>
      <c r="BH2" s="33" t="s">
        <v>9184</v>
      </c>
      <c r="BI2" s="33" t="s">
        <v>9184</v>
      </c>
      <c r="BJ2" s="33" t="s">
        <v>9184</v>
      </c>
      <c r="BK2" s="33" t="s">
        <v>9184</v>
      </c>
      <c r="BL2" s="33" t="s">
        <v>9184</v>
      </c>
      <c r="BM2" s="33" t="s">
        <v>9184</v>
      </c>
      <c r="BN2" s="33" t="s">
        <v>9184</v>
      </c>
      <c r="BO2" s="33" t="s">
        <v>9184</v>
      </c>
      <c r="BP2" s="33" t="s">
        <v>9184</v>
      </c>
      <c r="BQ2" s="33" t="s">
        <v>9184</v>
      </c>
      <c r="BR2" s="33" t="s">
        <v>9184</v>
      </c>
      <c r="BS2" s="33" t="s">
        <v>9184</v>
      </c>
      <c r="BT2" s="33" t="s">
        <v>9184</v>
      </c>
      <c r="BU2" s="33" t="s">
        <v>9184</v>
      </c>
      <c r="BV2" s="33" t="s">
        <v>9184</v>
      </c>
      <c r="BW2" s="33" t="s">
        <v>9185</v>
      </c>
      <c r="BX2" s="33" t="s">
        <v>9185</v>
      </c>
      <c r="BY2" s="33" t="s">
        <v>9185</v>
      </c>
      <c r="BZ2" s="33" t="s">
        <v>9185</v>
      </c>
      <c r="CA2" s="33" t="s">
        <v>9185</v>
      </c>
      <c r="CB2" s="33" t="s">
        <v>9185</v>
      </c>
      <c r="CC2" s="33" t="s">
        <v>9185</v>
      </c>
      <c r="CD2" s="33" t="s">
        <v>9185</v>
      </c>
      <c r="CE2" s="33" t="s">
        <v>9185</v>
      </c>
      <c r="CF2" s="33" t="s">
        <v>9185</v>
      </c>
      <c r="CG2" s="33" t="s">
        <v>9185</v>
      </c>
      <c r="CH2" s="33" t="s">
        <v>9185</v>
      </c>
      <c r="CI2" s="33" t="s">
        <v>9185</v>
      </c>
      <c r="CJ2" s="33" t="s">
        <v>9185</v>
      </c>
      <c r="CK2" s="33" t="s">
        <v>9185</v>
      </c>
      <c r="CL2" s="33" t="s">
        <v>9185</v>
      </c>
      <c r="CM2" s="33" t="s">
        <v>9185</v>
      </c>
      <c r="CN2" s="33" t="s">
        <v>9185</v>
      </c>
      <c r="CO2" s="33" t="s">
        <v>9185</v>
      </c>
      <c r="CP2" s="33" t="s">
        <v>9185</v>
      </c>
      <c r="CQ2" s="33" t="s">
        <v>9185</v>
      </c>
      <c r="CR2" s="33" t="s">
        <v>9185</v>
      </c>
      <c r="CS2" s="33" t="s">
        <v>9185</v>
      </c>
      <c r="CT2" s="33" t="s">
        <v>9185</v>
      </c>
      <c r="CU2" s="33" t="s">
        <v>9185</v>
      </c>
      <c r="CV2" s="33" t="s">
        <v>9185</v>
      </c>
      <c r="CW2" s="33" t="s">
        <v>9185</v>
      </c>
      <c r="CX2" s="33" t="s">
        <v>9185</v>
      </c>
      <c r="CY2" s="33" t="s">
        <v>9185</v>
      </c>
      <c r="CZ2" s="33" t="s">
        <v>9185</v>
      </c>
      <c r="DA2" s="33" t="s">
        <v>9185</v>
      </c>
      <c r="DB2" s="33" t="s">
        <v>9185</v>
      </c>
      <c r="DC2" s="33" t="s">
        <v>9186</v>
      </c>
      <c r="DD2" s="33" t="s">
        <v>9187</v>
      </c>
      <c r="DE2" s="33" t="s">
        <v>9188</v>
      </c>
    </row>
    <row r="3" spans="1:109" x14ac:dyDescent="0.25">
      <c r="A3" s="7">
        <v>1942</v>
      </c>
      <c r="C3" s="29" t="s">
        <v>9189</v>
      </c>
      <c r="D3" s="10" t="s">
        <v>1372</v>
      </c>
      <c r="E3" s="32" t="s">
        <v>9177</v>
      </c>
      <c r="F3" s="32" t="s">
        <v>9178</v>
      </c>
      <c r="G3" s="32" t="s">
        <v>9178</v>
      </c>
      <c r="H3" s="32" t="s">
        <v>9179</v>
      </c>
      <c r="I3" s="32" t="s">
        <v>9179</v>
      </c>
      <c r="J3" s="32" t="s">
        <v>9179</v>
      </c>
      <c r="K3" s="32" t="s">
        <v>9179</v>
      </c>
      <c r="L3" s="32" t="s">
        <v>9179</v>
      </c>
      <c r="M3" s="32" t="s">
        <v>9179</v>
      </c>
      <c r="N3" s="32" t="s">
        <v>9179</v>
      </c>
      <c r="O3" s="33" t="s">
        <v>9190</v>
      </c>
      <c r="P3" s="33" t="s">
        <v>9190</v>
      </c>
      <c r="Q3" s="33" t="s">
        <v>9190</v>
      </c>
      <c r="R3" s="33" t="s">
        <v>9190</v>
      </c>
      <c r="S3" s="33" t="s">
        <v>9190</v>
      </c>
      <c r="T3" s="33" t="s">
        <v>9190</v>
      </c>
      <c r="U3" s="33" t="s">
        <v>9191</v>
      </c>
      <c r="V3" s="33" t="s">
        <v>9191</v>
      </c>
      <c r="W3" s="33" t="s">
        <v>9191</v>
      </c>
      <c r="X3" s="33" t="s">
        <v>9191</v>
      </c>
      <c r="Y3" s="33" t="s">
        <v>9191</v>
      </c>
      <c r="Z3" s="33" t="s">
        <v>9192</v>
      </c>
      <c r="AA3" s="33" t="s">
        <v>9192</v>
      </c>
      <c r="AB3" s="33" t="s">
        <v>9192</v>
      </c>
      <c r="AC3" s="33" t="s">
        <v>9192</v>
      </c>
      <c r="AD3" s="33" t="s">
        <v>9192</v>
      </c>
      <c r="AE3" s="33" t="s">
        <v>9192</v>
      </c>
      <c r="AF3" s="33" t="s">
        <v>9192</v>
      </c>
      <c r="AG3" s="33" t="s">
        <v>9192</v>
      </c>
      <c r="AH3" s="33" t="s">
        <v>9192</v>
      </c>
      <c r="AI3" s="33" t="s">
        <v>9192</v>
      </c>
      <c r="AJ3" s="33" t="s">
        <v>9192</v>
      </c>
      <c r="AK3" s="33" t="s">
        <v>9193</v>
      </c>
      <c r="AL3" s="33" t="s">
        <v>9193</v>
      </c>
      <c r="AM3" s="33" t="s">
        <v>9193</v>
      </c>
      <c r="AN3" s="33" t="s">
        <v>9193</v>
      </c>
      <c r="AO3" s="33" t="s">
        <v>9193</v>
      </c>
      <c r="AP3" s="33" t="s">
        <v>9194</v>
      </c>
      <c r="AQ3" s="33" t="s">
        <v>9194</v>
      </c>
      <c r="AR3" s="33" t="s">
        <v>9194</v>
      </c>
      <c r="AS3" s="33" t="s">
        <v>9194</v>
      </c>
      <c r="AT3" s="33" t="s">
        <v>9194</v>
      </c>
      <c r="AU3" s="33" t="s">
        <v>9194</v>
      </c>
      <c r="AV3" s="33" t="s">
        <v>9194</v>
      </c>
      <c r="AW3" s="33" t="s">
        <v>9194</v>
      </c>
      <c r="AX3" s="33" t="s">
        <v>9194</v>
      </c>
      <c r="AY3" s="33" t="s">
        <v>9194</v>
      </c>
      <c r="AZ3" s="33" t="s">
        <v>9194</v>
      </c>
      <c r="BA3" s="33" t="s">
        <v>9194</v>
      </c>
      <c r="BB3" s="33" t="s">
        <v>9195</v>
      </c>
      <c r="BC3" s="33" t="s">
        <v>9195</v>
      </c>
      <c r="BD3" s="33" t="s">
        <v>9195</v>
      </c>
      <c r="BE3" s="33" t="s">
        <v>9195</v>
      </c>
      <c r="BF3" s="33" t="s">
        <v>9195</v>
      </c>
      <c r="BG3" s="33" t="s">
        <v>9195</v>
      </c>
      <c r="BH3" s="33" t="s">
        <v>9195</v>
      </c>
      <c r="BI3" s="33" t="s">
        <v>9195</v>
      </c>
      <c r="BJ3" s="33" t="s">
        <v>9195</v>
      </c>
      <c r="BK3" s="33" t="s">
        <v>9195</v>
      </c>
      <c r="BL3" s="33" t="s">
        <v>9195</v>
      </c>
      <c r="BM3" s="33" t="s">
        <v>9196</v>
      </c>
      <c r="BN3" s="33" t="s">
        <v>9196</v>
      </c>
      <c r="BO3" s="33" t="s">
        <v>9196</v>
      </c>
      <c r="BP3" s="33" t="s">
        <v>9196</v>
      </c>
      <c r="BQ3" s="33" t="s">
        <v>9196</v>
      </c>
      <c r="BR3" s="33" t="s">
        <v>9196</v>
      </c>
      <c r="BS3" s="33" t="s">
        <v>9196</v>
      </c>
      <c r="BT3" s="33" t="s">
        <v>9196</v>
      </c>
      <c r="BU3" s="33" t="s">
        <v>9196</v>
      </c>
      <c r="BV3" s="33" t="s">
        <v>9196</v>
      </c>
      <c r="BW3" s="33" t="s">
        <v>9197</v>
      </c>
      <c r="BX3" s="33" t="s">
        <v>9197</v>
      </c>
      <c r="BY3" s="33" t="s">
        <v>9197</v>
      </c>
      <c r="BZ3" s="33" t="s">
        <v>9197</v>
      </c>
      <c r="CA3" s="33" t="s">
        <v>9197</v>
      </c>
      <c r="CB3" s="33" t="s">
        <v>9197</v>
      </c>
      <c r="CC3" s="33" t="s">
        <v>9197</v>
      </c>
      <c r="CD3" s="33" t="s">
        <v>9197</v>
      </c>
      <c r="CE3" s="33" t="s">
        <v>9197</v>
      </c>
      <c r="CF3" s="33" t="s">
        <v>9197</v>
      </c>
      <c r="CG3" s="33" t="s">
        <v>9197</v>
      </c>
      <c r="CH3" s="33" t="s">
        <v>9197</v>
      </c>
      <c r="CI3" s="33" t="s">
        <v>9197</v>
      </c>
      <c r="CJ3" s="33" t="s">
        <v>9197</v>
      </c>
      <c r="CK3" s="33" t="s">
        <v>9197</v>
      </c>
      <c r="CL3" s="33" t="s">
        <v>9197</v>
      </c>
      <c r="CM3" s="33" t="s">
        <v>9197</v>
      </c>
      <c r="CN3" s="33" t="s">
        <v>9197</v>
      </c>
      <c r="CO3" s="33" t="s">
        <v>9197</v>
      </c>
      <c r="CP3" s="33" t="s">
        <v>9197</v>
      </c>
      <c r="CQ3" s="33" t="s">
        <v>9197</v>
      </c>
      <c r="CR3" s="33" t="s">
        <v>9197</v>
      </c>
      <c r="CS3" s="33" t="s">
        <v>9197</v>
      </c>
      <c r="CT3" s="33" t="s">
        <v>9197</v>
      </c>
      <c r="CU3" s="33" t="s">
        <v>9197</v>
      </c>
      <c r="CV3" s="33" t="s">
        <v>9197</v>
      </c>
      <c r="CW3" s="33" t="s">
        <v>9197</v>
      </c>
      <c r="CX3" s="33" t="s">
        <v>9197</v>
      </c>
      <c r="CY3" s="33" t="s">
        <v>9197</v>
      </c>
      <c r="CZ3" s="33" t="s">
        <v>9197</v>
      </c>
      <c r="DA3" s="33" t="s">
        <v>9197</v>
      </c>
      <c r="DB3" s="33" t="s">
        <v>9197</v>
      </c>
      <c r="DC3" s="33" t="s">
        <v>9198</v>
      </c>
      <c r="DD3" s="33" t="s">
        <v>9199</v>
      </c>
      <c r="DE3" s="33" t="s">
        <v>9200</v>
      </c>
    </row>
    <row r="4" spans="1:109" x14ac:dyDescent="0.25">
      <c r="A4" s="7">
        <v>1943</v>
      </c>
      <c r="C4" s="29" t="s">
        <v>9201</v>
      </c>
      <c r="D4" s="10" t="s">
        <v>1372</v>
      </c>
      <c r="E4" s="34"/>
      <c r="F4" s="34"/>
      <c r="G4" s="34"/>
      <c r="H4" s="34"/>
      <c r="I4" s="34"/>
      <c r="J4" s="34"/>
      <c r="K4" s="34"/>
      <c r="L4" s="34"/>
      <c r="M4" s="34"/>
      <c r="N4" s="34"/>
      <c r="O4" s="34"/>
      <c r="P4" s="34"/>
      <c r="Q4" s="34" t="s">
        <v>9202</v>
      </c>
      <c r="R4" s="34" t="s">
        <v>9202</v>
      </c>
      <c r="S4" s="34" t="s">
        <v>9202</v>
      </c>
      <c r="T4" s="33" t="s">
        <v>9203</v>
      </c>
      <c r="U4" s="33" t="s">
        <v>9203</v>
      </c>
      <c r="V4" s="33" t="s">
        <v>9203</v>
      </c>
      <c r="W4" s="33" t="s">
        <v>9204</v>
      </c>
      <c r="X4" s="33" t="s">
        <v>9204</v>
      </c>
      <c r="Y4" s="33" t="s">
        <v>9204</v>
      </c>
      <c r="Z4" s="33" t="s">
        <v>9204</v>
      </c>
      <c r="AA4" s="33" t="s">
        <v>9204</v>
      </c>
      <c r="AB4" s="33" t="s">
        <v>9204</v>
      </c>
      <c r="AC4" s="33" t="s">
        <v>9204</v>
      </c>
      <c r="AD4" s="33" t="s">
        <v>9204</v>
      </c>
      <c r="AE4" s="33" t="s">
        <v>9205</v>
      </c>
      <c r="AF4" s="33" t="s">
        <v>9205</v>
      </c>
      <c r="AG4" s="33" t="s">
        <v>9205</v>
      </c>
      <c r="AH4" s="33" t="s">
        <v>9205</v>
      </c>
      <c r="AI4" s="33" t="s">
        <v>9205</v>
      </c>
      <c r="AJ4" s="33" t="s">
        <v>9205</v>
      </c>
      <c r="AK4" s="33" t="s">
        <v>9205</v>
      </c>
      <c r="AL4" s="33" t="s">
        <v>9205</v>
      </c>
      <c r="AM4" s="33" t="s">
        <v>9205</v>
      </c>
      <c r="AN4" s="33" t="s">
        <v>9205</v>
      </c>
      <c r="AO4" s="33" t="s">
        <v>9205</v>
      </c>
      <c r="AP4" s="33" t="s">
        <v>9206</v>
      </c>
      <c r="AQ4" s="33" t="s">
        <v>9206</v>
      </c>
      <c r="AR4" s="33" t="s">
        <v>9206</v>
      </c>
      <c r="AS4" s="33" t="s">
        <v>9206</v>
      </c>
      <c r="AT4" s="33" t="s">
        <v>9206</v>
      </c>
      <c r="AU4" s="33" t="s">
        <v>9206</v>
      </c>
      <c r="AV4" s="33" t="s">
        <v>9206</v>
      </c>
      <c r="AW4" s="33" t="s">
        <v>9206</v>
      </c>
      <c r="AX4" s="33" t="s">
        <v>9206</v>
      </c>
      <c r="AY4" s="33" t="s">
        <v>9206</v>
      </c>
      <c r="AZ4" s="33" t="s">
        <v>9206</v>
      </c>
      <c r="BA4" s="33" t="s">
        <v>9206</v>
      </c>
      <c r="BB4" s="33" t="s">
        <v>9206</v>
      </c>
      <c r="BC4" s="33" t="s">
        <v>9206</v>
      </c>
      <c r="BD4" s="33" t="s">
        <v>9206</v>
      </c>
      <c r="BE4" s="33" t="s">
        <v>9206</v>
      </c>
      <c r="BF4" s="33" t="s">
        <v>9206</v>
      </c>
      <c r="BG4" s="33" t="s">
        <v>9206</v>
      </c>
      <c r="BH4" s="33" t="s">
        <v>9206</v>
      </c>
      <c r="BI4" s="33" t="s">
        <v>9206</v>
      </c>
      <c r="BJ4" s="33" t="s">
        <v>9206</v>
      </c>
      <c r="BK4" s="33" t="s">
        <v>9206</v>
      </c>
      <c r="BL4" s="33" t="s">
        <v>9206</v>
      </c>
      <c r="BM4" s="33" t="s">
        <v>9207</v>
      </c>
      <c r="BN4" s="33" t="s">
        <v>9207</v>
      </c>
      <c r="BO4" s="33" t="s">
        <v>9207</v>
      </c>
      <c r="BP4" s="33" t="s">
        <v>9207</v>
      </c>
      <c r="BQ4" s="33" t="s">
        <v>9207</v>
      </c>
      <c r="BR4" s="33" t="s">
        <v>9207</v>
      </c>
      <c r="BS4" s="33" t="s">
        <v>9207</v>
      </c>
      <c r="BT4" s="33" t="s">
        <v>9207</v>
      </c>
      <c r="BU4" s="33" t="s">
        <v>9207</v>
      </c>
      <c r="BV4" s="33" t="s">
        <v>9207</v>
      </c>
      <c r="BW4" s="33" t="s">
        <v>9208</v>
      </c>
      <c r="BX4" s="33" t="s">
        <v>9208</v>
      </c>
      <c r="BY4" s="33" t="s">
        <v>9208</v>
      </c>
      <c r="BZ4" s="33" t="s">
        <v>9208</v>
      </c>
      <c r="CA4" s="33" t="s">
        <v>9208</v>
      </c>
      <c r="CB4" s="33" t="s">
        <v>9208</v>
      </c>
      <c r="CC4" s="33" t="s">
        <v>9208</v>
      </c>
      <c r="CD4" s="33" t="s">
        <v>9208</v>
      </c>
      <c r="CE4" s="33" t="s">
        <v>9208</v>
      </c>
      <c r="CF4" s="33" t="s">
        <v>9208</v>
      </c>
      <c r="CG4" s="33" t="s">
        <v>9208</v>
      </c>
      <c r="CH4" s="33" t="s">
        <v>9208</v>
      </c>
      <c r="CI4" s="33" t="s">
        <v>9208</v>
      </c>
      <c r="CJ4" s="33" t="s">
        <v>9208</v>
      </c>
      <c r="CK4" s="33" t="s">
        <v>9208</v>
      </c>
      <c r="CL4" s="33" t="s">
        <v>9208</v>
      </c>
      <c r="CM4" s="33" t="s">
        <v>9208</v>
      </c>
      <c r="CN4" s="33" t="s">
        <v>9208</v>
      </c>
      <c r="CO4" s="33" t="s">
        <v>9208</v>
      </c>
      <c r="CP4" s="33" t="s">
        <v>9208</v>
      </c>
      <c r="CQ4" s="33" t="s">
        <v>9208</v>
      </c>
      <c r="CR4" s="33" t="s">
        <v>9208</v>
      </c>
      <c r="CS4" s="33" t="s">
        <v>9208</v>
      </c>
      <c r="CT4" s="33" t="s">
        <v>9208</v>
      </c>
      <c r="CU4" s="33" t="s">
        <v>9208</v>
      </c>
      <c r="CV4" s="33" t="s">
        <v>9208</v>
      </c>
      <c r="CW4" s="33" t="s">
        <v>9208</v>
      </c>
      <c r="CX4" s="33" t="s">
        <v>9208</v>
      </c>
      <c r="CY4" s="33" t="s">
        <v>9208</v>
      </c>
      <c r="CZ4" s="33" t="s">
        <v>9208</v>
      </c>
      <c r="DA4" s="33" t="s">
        <v>9208</v>
      </c>
      <c r="DB4" s="33" t="s">
        <v>9208</v>
      </c>
      <c r="DC4" s="33" t="s">
        <v>9209</v>
      </c>
      <c r="DD4" s="33" t="s">
        <v>9210</v>
      </c>
      <c r="DE4" s="33" t="s">
        <v>9211</v>
      </c>
    </row>
    <row r="5" spans="1:109" x14ac:dyDescent="0.25">
      <c r="A5" s="7">
        <v>1944</v>
      </c>
      <c r="C5" s="29" t="s">
        <v>9212</v>
      </c>
      <c r="D5" s="10" t="s">
        <v>1372</v>
      </c>
      <c r="E5" s="34"/>
      <c r="F5" s="34"/>
      <c r="G5" s="34"/>
      <c r="H5" s="34"/>
      <c r="I5" s="34"/>
      <c r="J5" s="34"/>
      <c r="K5" s="34"/>
      <c r="L5" s="34"/>
      <c r="M5" s="34"/>
      <c r="N5" s="34"/>
      <c r="O5" s="34"/>
      <c r="P5" s="34"/>
      <c r="Q5" s="34"/>
      <c r="R5" s="34"/>
      <c r="S5" s="34"/>
      <c r="T5" s="34"/>
      <c r="U5" s="34"/>
      <c r="V5" s="34"/>
      <c r="W5" s="34" t="s">
        <v>11266</v>
      </c>
      <c r="X5" s="34" t="s">
        <v>11266</v>
      </c>
      <c r="Y5" s="34" t="s">
        <v>11266</v>
      </c>
      <c r="Z5" s="33" t="s">
        <v>9213</v>
      </c>
      <c r="AA5" s="33" t="s">
        <v>9213</v>
      </c>
      <c r="AB5" s="33" t="s">
        <v>9214</v>
      </c>
      <c r="AC5" s="33" t="s">
        <v>9214</v>
      </c>
      <c r="AD5" s="33" t="s">
        <v>9214</v>
      </c>
      <c r="AE5" s="33" t="s">
        <v>9214</v>
      </c>
      <c r="AF5" s="33" t="s">
        <v>9214</v>
      </c>
      <c r="AG5" s="33" t="s">
        <v>9214</v>
      </c>
      <c r="AH5" s="33" t="s">
        <v>9214</v>
      </c>
      <c r="AI5" s="33" t="s">
        <v>9214</v>
      </c>
      <c r="AJ5" s="33" t="s">
        <v>9214</v>
      </c>
      <c r="AK5" s="33" t="s">
        <v>9214</v>
      </c>
      <c r="AL5" s="33" t="s">
        <v>9214</v>
      </c>
      <c r="AM5" s="33" t="s">
        <v>9214</v>
      </c>
      <c r="AN5" s="33" t="s">
        <v>9214</v>
      </c>
      <c r="AO5" s="33" t="s">
        <v>9214</v>
      </c>
      <c r="AP5" s="33" t="s">
        <v>9215</v>
      </c>
      <c r="AQ5" s="33" t="s">
        <v>9215</v>
      </c>
      <c r="AR5" s="33" t="s">
        <v>9215</v>
      </c>
      <c r="AS5" s="33" t="s">
        <v>9215</v>
      </c>
      <c r="AT5" s="33" t="s">
        <v>9215</v>
      </c>
      <c r="AU5" s="33" t="s">
        <v>9215</v>
      </c>
      <c r="AV5" s="33" t="s">
        <v>9215</v>
      </c>
      <c r="AW5" s="33" t="s">
        <v>9215</v>
      </c>
      <c r="AX5" s="33" t="s">
        <v>9215</v>
      </c>
      <c r="AY5" s="33" t="s">
        <v>9215</v>
      </c>
      <c r="AZ5" s="33" t="s">
        <v>9215</v>
      </c>
      <c r="BA5" s="33" t="s">
        <v>9215</v>
      </c>
      <c r="BB5" s="33" t="s">
        <v>9216</v>
      </c>
      <c r="BC5" s="33" t="s">
        <v>9216</v>
      </c>
      <c r="BD5" s="33" t="s">
        <v>9216</v>
      </c>
      <c r="BE5" s="33" t="s">
        <v>9216</v>
      </c>
      <c r="BF5" s="33" t="s">
        <v>9216</v>
      </c>
      <c r="BG5" s="33" t="s">
        <v>9216</v>
      </c>
      <c r="BH5" s="33" t="s">
        <v>9217</v>
      </c>
      <c r="BI5" s="33" t="s">
        <v>9217</v>
      </c>
      <c r="BJ5" s="33" t="s">
        <v>9217</v>
      </c>
      <c r="BK5" s="33" t="s">
        <v>9217</v>
      </c>
      <c r="BL5" s="33" t="s">
        <v>9217</v>
      </c>
      <c r="BM5" s="33" t="s">
        <v>9217</v>
      </c>
      <c r="BN5" s="33" t="s">
        <v>9217</v>
      </c>
      <c r="BO5" s="33" t="s">
        <v>9217</v>
      </c>
      <c r="BP5" s="33" t="s">
        <v>9217</v>
      </c>
      <c r="BQ5" s="33" t="s">
        <v>9217</v>
      </c>
      <c r="BR5" s="33" t="s">
        <v>9218</v>
      </c>
      <c r="BS5" s="33" t="s">
        <v>9218</v>
      </c>
      <c r="BT5" s="33" t="s">
        <v>9218</v>
      </c>
      <c r="BU5" s="33" t="s">
        <v>9218</v>
      </c>
      <c r="BV5" s="33" t="s">
        <v>9218</v>
      </c>
      <c r="BW5" s="33" t="s">
        <v>9219</v>
      </c>
      <c r="BX5" s="33" t="s">
        <v>9219</v>
      </c>
      <c r="BY5" s="33" t="s">
        <v>9219</v>
      </c>
      <c r="BZ5" s="33" t="s">
        <v>9219</v>
      </c>
      <c r="CA5" s="33" t="s">
        <v>9219</v>
      </c>
      <c r="CB5" s="33" t="s">
        <v>9219</v>
      </c>
      <c r="CC5" s="33" t="s">
        <v>9219</v>
      </c>
      <c r="CD5" s="33" t="s">
        <v>9219</v>
      </c>
      <c r="CE5" s="33" t="s">
        <v>9219</v>
      </c>
      <c r="CF5" s="33" t="s">
        <v>9219</v>
      </c>
      <c r="CG5" s="33" t="s">
        <v>9219</v>
      </c>
      <c r="CH5" s="33" t="s">
        <v>9219</v>
      </c>
      <c r="CI5" s="33" t="s">
        <v>9219</v>
      </c>
      <c r="CJ5" s="33" t="s">
        <v>9219</v>
      </c>
      <c r="CK5" s="33" t="s">
        <v>9219</v>
      </c>
      <c r="CL5" s="33" t="s">
        <v>9219</v>
      </c>
      <c r="CM5" s="33" t="s">
        <v>9220</v>
      </c>
      <c r="CN5" s="33" t="s">
        <v>9220</v>
      </c>
      <c r="CO5" s="33" t="s">
        <v>9220</v>
      </c>
      <c r="CP5" s="33" t="s">
        <v>9220</v>
      </c>
      <c r="CQ5" s="33" t="s">
        <v>9220</v>
      </c>
      <c r="CR5" s="33" t="s">
        <v>9220</v>
      </c>
      <c r="CS5" s="33" t="s">
        <v>9220</v>
      </c>
      <c r="CT5" s="33" t="s">
        <v>9220</v>
      </c>
      <c r="CU5" s="33" t="s">
        <v>9220</v>
      </c>
      <c r="CV5" s="33" t="s">
        <v>9220</v>
      </c>
      <c r="CW5" s="33" t="s">
        <v>9220</v>
      </c>
      <c r="CX5" s="33" t="s">
        <v>9220</v>
      </c>
      <c r="CY5" s="33" t="s">
        <v>9220</v>
      </c>
      <c r="CZ5" s="33" t="s">
        <v>9220</v>
      </c>
      <c r="DA5" s="33" t="s">
        <v>9220</v>
      </c>
      <c r="DB5" s="33" t="s">
        <v>9220</v>
      </c>
      <c r="DC5" s="33" t="s">
        <v>9221</v>
      </c>
      <c r="DD5" s="33" t="s">
        <v>9222</v>
      </c>
      <c r="DE5" s="33" t="s">
        <v>9223</v>
      </c>
    </row>
    <row r="6" spans="1:109" x14ac:dyDescent="0.25">
      <c r="A6" s="7">
        <v>1945</v>
      </c>
      <c r="C6" s="29" t="s">
        <v>6812</v>
      </c>
      <c r="D6" s="10" t="s">
        <v>1372</v>
      </c>
      <c r="E6" s="33" t="s">
        <v>9272</v>
      </c>
      <c r="F6" s="33" t="s">
        <v>9273</v>
      </c>
      <c r="G6" s="33" t="s">
        <v>9273</v>
      </c>
      <c r="H6" s="33" t="s">
        <v>9274</v>
      </c>
      <c r="I6" s="33" t="s">
        <v>9274</v>
      </c>
      <c r="J6" s="33" t="s">
        <v>9274</v>
      </c>
      <c r="K6" s="33" t="s">
        <v>9274</v>
      </c>
      <c r="L6" s="33" t="s">
        <v>9275</v>
      </c>
      <c r="M6" s="33" t="s">
        <v>9275</v>
      </c>
      <c r="N6" s="33" t="s">
        <v>9275</v>
      </c>
      <c r="O6" s="33" t="s">
        <v>9224</v>
      </c>
      <c r="P6" s="33" t="s">
        <v>9224</v>
      </c>
      <c r="Q6" s="33" t="s">
        <v>9225</v>
      </c>
      <c r="R6" s="33" t="s">
        <v>9225</v>
      </c>
      <c r="S6" s="33" t="s">
        <v>9227</v>
      </c>
      <c r="T6" s="33" t="s">
        <v>9226</v>
      </c>
      <c r="U6" s="33" t="s">
        <v>9226</v>
      </c>
      <c r="V6" s="33" t="s">
        <v>9226</v>
      </c>
      <c r="W6" s="33" t="s">
        <v>9228</v>
      </c>
      <c r="X6" s="33" t="s">
        <v>9229</v>
      </c>
      <c r="Y6" s="33" t="s">
        <v>9229</v>
      </c>
      <c r="Z6" s="33" t="s">
        <v>9229</v>
      </c>
      <c r="AA6" s="33" t="s">
        <v>9229</v>
      </c>
      <c r="AB6" s="33" t="s">
        <v>9230</v>
      </c>
      <c r="AC6" s="33" t="s">
        <v>9230</v>
      </c>
      <c r="AD6" s="33" t="s">
        <v>9230</v>
      </c>
      <c r="AE6" s="33" t="s">
        <v>9230</v>
      </c>
      <c r="AF6" s="33" t="s">
        <v>9230</v>
      </c>
      <c r="AG6" s="33" t="s">
        <v>9230</v>
      </c>
      <c r="AH6" s="33" t="s">
        <v>9230</v>
      </c>
      <c r="AI6" s="33" t="s">
        <v>9230</v>
      </c>
      <c r="AJ6" s="33" t="s">
        <v>9230</v>
      </c>
      <c r="AK6" s="33" t="s">
        <v>9231</v>
      </c>
      <c r="AL6" s="33" t="s">
        <v>9231</v>
      </c>
      <c r="AM6" s="33" t="s">
        <v>9231</v>
      </c>
      <c r="AN6" s="33" t="s">
        <v>9231</v>
      </c>
      <c r="AO6" s="33" t="s">
        <v>9231</v>
      </c>
      <c r="AP6" s="33" t="s">
        <v>9232</v>
      </c>
      <c r="AQ6" s="33" t="s">
        <v>9232</v>
      </c>
      <c r="AR6" s="33" t="s">
        <v>9232</v>
      </c>
      <c r="AS6" s="33" t="s">
        <v>9232</v>
      </c>
      <c r="AT6" s="33" t="s">
        <v>9232</v>
      </c>
      <c r="AU6" s="33" t="s">
        <v>9232</v>
      </c>
      <c r="AV6" s="33" t="s">
        <v>9232</v>
      </c>
      <c r="AW6" s="33" t="s">
        <v>9232</v>
      </c>
      <c r="AX6" s="33" t="s">
        <v>9232</v>
      </c>
      <c r="AY6" s="33" t="s">
        <v>9232</v>
      </c>
      <c r="AZ6" s="33" t="s">
        <v>9232</v>
      </c>
      <c r="BA6" s="33" t="s">
        <v>9232</v>
      </c>
      <c r="BB6" s="33" t="s">
        <v>9233</v>
      </c>
      <c r="BC6" s="33" t="s">
        <v>9233</v>
      </c>
      <c r="BD6" s="33" t="s">
        <v>9233</v>
      </c>
      <c r="BE6" s="33" t="s">
        <v>9233</v>
      </c>
      <c r="BF6" s="33" t="s">
        <v>9233</v>
      </c>
      <c r="BG6" s="33" t="s">
        <v>9233</v>
      </c>
      <c r="BH6" s="33" t="s">
        <v>9234</v>
      </c>
      <c r="BI6" s="33" t="s">
        <v>9234</v>
      </c>
      <c r="BJ6" s="33" t="s">
        <v>9234</v>
      </c>
      <c r="BK6" s="33" t="s">
        <v>9234</v>
      </c>
      <c r="BL6" s="33" t="s">
        <v>9234</v>
      </c>
      <c r="BM6" s="33" t="s">
        <v>9235</v>
      </c>
      <c r="BN6" s="33" t="s">
        <v>9235</v>
      </c>
      <c r="BO6" s="33" t="s">
        <v>9235</v>
      </c>
      <c r="BP6" s="33" t="s">
        <v>9235</v>
      </c>
      <c r="BQ6" s="33" t="s">
        <v>9235</v>
      </c>
      <c r="BR6" s="33" t="s">
        <v>9235</v>
      </c>
      <c r="BS6" s="33" t="s">
        <v>9235</v>
      </c>
      <c r="BT6" s="33" t="s">
        <v>9235</v>
      </c>
      <c r="BU6" s="33" t="s">
        <v>9235</v>
      </c>
      <c r="BV6" s="33" t="s">
        <v>9235</v>
      </c>
      <c r="BW6" s="33" t="s">
        <v>9236</v>
      </c>
      <c r="BX6" s="33" t="s">
        <v>9236</v>
      </c>
      <c r="BY6" s="33" t="s">
        <v>9236</v>
      </c>
      <c r="BZ6" s="33" t="s">
        <v>9236</v>
      </c>
      <c r="CA6" s="33" t="s">
        <v>9236</v>
      </c>
      <c r="CB6" s="33" t="s">
        <v>9236</v>
      </c>
      <c r="CC6" s="33" t="s">
        <v>9236</v>
      </c>
      <c r="CD6" s="33" t="s">
        <v>9236</v>
      </c>
      <c r="CE6" s="33" t="s">
        <v>9236</v>
      </c>
      <c r="CF6" s="33" t="s">
        <v>9236</v>
      </c>
      <c r="CG6" s="33" t="s">
        <v>9236</v>
      </c>
      <c r="CH6" s="33" t="s">
        <v>9236</v>
      </c>
      <c r="CI6" s="33" t="s">
        <v>9236</v>
      </c>
      <c r="CJ6" s="33" t="s">
        <v>9236</v>
      </c>
      <c r="CK6" s="33" t="s">
        <v>9236</v>
      </c>
      <c r="CL6" s="33" t="s">
        <v>9236</v>
      </c>
      <c r="CM6" s="33" t="s">
        <v>9236</v>
      </c>
      <c r="CN6" s="33" t="s">
        <v>9236</v>
      </c>
      <c r="CO6" s="33" t="s">
        <v>9236</v>
      </c>
      <c r="CP6" s="33" t="s">
        <v>9236</v>
      </c>
      <c r="CQ6" s="33" t="s">
        <v>9236</v>
      </c>
      <c r="CR6" s="33" t="s">
        <v>9236</v>
      </c>
      <c r="CS6" s="33" t="s">
        <v>9236</v>
      </c>
      <c r="CT6" s="33" t="s">
        <v>9236</v>
      </c>
      <c r="CU6" s="33" t="s">
        <v>9236</v>
      </c>
      <c r="CV6" s="33" t="s">
        <v>9236</v>
      </c>
      <c r="CW6" s="33" t="s">
        <v>9236</v>
      </c>
      <c r="CX6" s="33" t="s">
        <v>9236</v>
      </c>
      <c r="CY6" s="33" t="s">
        <v>9236</v>
      </c>
      <c r="CZ6" s="33" t="s">
        <v>9236</v>
      </c>
      <c r="DA6" s="33" t="s">
        <v>9236</v>
      </c>
      <c r="DB6" s="33" t="s">
        <v>9236</v>
      </c>
      <c r="DC6" s="33" t="s">
        <v>9237</v>
      </c>
      <c r="DD6" s="33" t="s">
        <v>9238</v>
      </c>
      <c r="DE6" s="33" t="s">
        <v>9239</v>
      </c>
    </row>
    <row r="7" spans="1:109" x14ac:dyDescent="0.25">
      <c r="A7" s="7">
        <v>1946</v>
      </c>
      <c r="C7" s="29" t="s">
        <v>8941</v>
      </c>
      <c r="D7" s="10" t="s">
        <v>1372</v>
      </c>
      <c r="E7" s="33" t="s">
        <v>9366</v>
      </c>
      <c r="F7" s="33" t="s">
        <v>9366</v>
      </c>
      <c r="G7" s="33" t="s">
        <v>9366</v>
      </c>
      <c r="H7" s="33" t="s">
        <v>9367</v>
      </c>
      <c r="I7" s="33" t="s">
        <v>9367</v>
      </c>
      <c r="J7" s="33" t="s">
        <v>9367</v>
      </c>
      <c r="K7" s="33" t="s">
        <v>9367</v>
      </c>
      <c r="L7" s="34"/>
      <c r="M7" s="34"/>
      <c r="N7" s="34"/>
      <c r="O7" s="33" t="s">
        <v>9240</v>
      </c>
      <c r="P7" s="33" t="s">
        <v>9241</v>
      </c>
      <c r="Q7" s="33" t="s">
        <v>9241</v>
      </c>
      <c r="R7" s="33" t="s">
        <v>9241</v>
      </c>
      <c r="S7" s="33" t="s">
        <v>9241</v>
      </c>
      <c r="T7" s="33" t="s">
        <v>9242</v>
      </c>
      <c r="U7" s="33" t="s">
        <v>9242</v>
      </c>
      <c r="V7" s="33" t="s">
        <v>9243</v>
      </c>
      <c r="W7" s="33" t="s">
        <v>9243</v>
      </c>
      <c r="X7" s="33" t="s">
        <v>9244</v>
      </c>
      <c r="Y7" s="33" t="s">
        <v>9244</v>
      </c>
      <c r="Z7" s="33" t="s">
        <v>9245</v>
      </c>
      <c r="AA7" s="33" t="s">
        <v>9245</v>
      </c>
      <c r="AB7" s="33" t="s">
        <v>9246</v>
      </c>
      <c r="AC7" s="33" t="s">
        <v>9246</v>
      </c>
      <c r="AD7" s="33" t="s">
        <v>9246</v>
      </c>
      <c r="AE7" s="33" t="s">
        <v>9246</v>
      </c>
      <c r="AF7" s="33" t="s">
        <v>9246</v>
      </c>
      <c r="AG7" s="33" t="s">
        <v>9246</v>
      </c>
      <c r="AH7" s="33" t="s">
        <v>9246</v>
      </c>
      <c r="AI7" s="33" t="s">
        <v>9246</v>
      </c>
      <c r="AJ7" s="33" t="s">
        <v>9246</v>
      </c>
      <c r="AK7" s="33" t="s">
        <v>9246</v>
      </c>
      <c r="AL7" s="33" t="s">
        <v>9246</v>
      </c>
      <c r="AM7" s="33" t="s">
        <v>9246</v>
      </c>
      <c r="AN7" s="33" t="s">
        <v>9246</v>
      </c>
      <c r="AO7" s="33" t="s">
        <v>9246</v>
      </c>
      <c r="AP7" s="33" t="s">
        <v>9246</v>
      </c>
      <c r="AQ7" s="33" t="s">
        <v>9246</v>
      </c>
      <c r="AR7" s="33" t="s">
        <v>9246</v>
      </c>
      <c r="AS7" s="33" t="s">
        <v>9246</v>
      </c>
      <c r="AT7" s="33" t="s">
        <v>9246</v>
      </c>
      <c r="AU7" s="33" t="s">
        <v>9246</v>
      </c>
      <c r="AV7" s="33" t="s">
        <v>9247</v>
      </c>
      <c r="AW7" s="33" t="s">
        <v>9247</v>
      </c>
      <c r="AX7" s="33" t="s">
        <v>9247</v>
      </c>
      <c r="AY7" s="33" t="s">
        <v>9247</v>
      </c>
      <c r="AZ7" s="33" t="s">
        <v>9247</v>
      </c>
      <c r="BA7" s="33" t="s">
        <v>9247</v>
      </c>
      <c r="BB7" s="33" t="s">
        <v>9247</v>
      </c>
      <c r="BC7" s="33" t="s">
        <v>9247</v>
      </c>
      <c r="BD7" s="33" t="s">
        <v>9247</v>
      </c>
      <c r="BE7" s="33" t="s">
        <v>9247</v>
      </c>
      <c r="BF7" s="33" t="s">
        <v>9247</v>
      </c>
      <c r="BG7" s="33" t="s">
        <v>9247</v>
      </c>
      <c r="BH7" s="33" t="s">
        <v>9248</v>
      </c>
      <c r="BI7" s="33" t="s">
        <v>9248</v>
      </c>
      <c r="BJ7" s="33" t="s">
        <v>9248</v>
      </c>
      <c r="BK7" s="33" t="s">
        <v>9248</v>
      </c>
      <c r="BL7" s="33" t="s">
        <v>9248</v>
      </c>
      <c r="BM7" s="33" t="s">
        <v>9249</v>
      </c>
      <c r="BN7" s="33" t="s">
        <v>9249</v>
      </c>
      <c r="BO7" s="33" t="s">
        <v>9249</v>
      </c>
      <c r="BP7" s="33" t="s">
        <v>9249</v>
      </c>
      <c r="BQ7" s="33" t="s">
        <v>9249</v>
      </c>
      <c r="BR7" s="33" t="s">
        <v>9250</v>
      </c>
      <c r="BS7" s="33" t="s">
        <v>9250</v>
      </c>
      <c r="BT7" s="33" t="s">
        <v>9250</v>
      </c>
      <c r="BU7" s="33" t="s">
        <v>9250</v>
      </c>
      <c r="BV7" s="33" t="s">
        <v>9250</v>
      </c>
      <c r="BW7" s="33" t="s">
        <v>9251</v>
      </c>
      <c r="BX7" s="33" t="s">
        <v>9251</v>
      </c>
      <c r="BY7" s="33" t="s">
        <v>9251</v>
      </c>
      <c r="BZ7" s="33" t="s">
        <v>9251</v>
      </c>
      <c r="CA7" s="33" t="s">
        <v>9251</v>
      </c>
      <c r="CB7" s="33" t="s">
        <v>9251</v>
      </c>
      <c r="CC7" s="33" t="s">
        <v>9251</v>
      </c>
      <c r="CD7" s="33" t="s">
        <v>9251</v>
      </c>
      <c r="CE7" s="33" t="s">
        <v>9251</v>
      </c>
      <c r="CF7" s="33" t="s">
        <v>9251</v>
      </c>
      <c r="CG7" s="33" t="s">
        <v>9251</v>
      </c>
      <c r="CH7" s="33" t="s">
        <v>9251</v>
      </c>
      <c r="CI7" s="33" t="s">
        <v>9251</v>
      </c>
      <c r="CJ7" s="33" t="s">
        <v>9251</v>
      </c>
      <c r="CK7" s="33" t="s">
        <v>9251</v>
      </c>
      <c r="CL7" s="33" t="s">
        <v>9251</v>
      </c>
      <c r="CM7" s="33" t="s">
        <v>9252</v>
      </c>
      <c r="CN7" s="33" t="s">
        <v>9252</v>
      </c>
      <c r="CO7" s="33" t="s">
        <v>9252</v>
      </c>
      <c r="CP7" s="33" t="s">
        <v>9252</v>
      </c>
      <c r="CQ7" s="33" t="s">
        <v>9252</v>
      </c>
      <c r="CR7" s="33" t="s">
        <v>9252</v>
      </c>
      <c r="CS7" s="33" t="s">
        <v>9252</v>
      </c>
      <c r="CT7" s="33" t="s">
        <v>9252</v>
      </c>
      <c r="CU7" s="33" t="s">
        <v>9252</v>
      </c>
      <c r="CV7" s="33" t="s">
        <v>9252</v>
      </c>
      <c r="CW7" s="33" t="s">
        <v>9252</v>
      </c>
      <c r="CX7" s="33" t="s">
        <v>9252</v>
      </c>
      <c r="CY7" s="33" t="s">
        <v>9252</v>
      </c>
      <c r="CZ7" s="33" t="s">
        <v>9252</v>
      </c>
      <c r="DA7" s="33" t="s">
        <v>9252</v>
      </c>
      <c r="DB7" s="33" t="s">
        <v>9252</v>
      </c>
      <c r="DC7" s="33" t="s">
        <v>9253</v>
      </c>
      <c r="DD7" s="33" t="s">
        <v>9254</v>
      </c>
      <c r="DE7" s="33" t="s">
        <v>9255</v>
      </c>
    </row>
    <row r="8" spans="1:109" x14ac:dyDescent="0.25">
      <c r="A8" s="7">
        <v>1947</v>
      </c>
      <c r="C8" s="29" t="s">
        <v>9256</v>
      </c>
      <c r="D8" s="10" t="s">
        <v>1372</v>
      </c>
      <c r="E8" s="34"/>
      <c r="F8" s="34"/>
      <c r="G8" s="34"/>
      <c r="H8" s="34"/>
      <c r="I8" s="34"/>
      <c r="J8" s="34"/>
      <c r="K8" s="34"/>
      <c r="L8" s="34"/>
      <c r="M8" s="34"/>
      <c r="N8" s="34"/>
      <c r="O8" s="34"/>
      <c r="P8" s="34"/>
      <c r="Q8" s="34"/>
      <c r="R8" s="33" t="s">
        <v>9257</v>
      </c>
      <c r="S8" s="33" t="s">
        <v>9258</v>
      </c>
      <c r="T8" s="33" t="s">
        <v>9258</v>
      </c>
      <c r="U8" s="33" t="s">
        <v>9258</v>
      </c>
      <c r="V8" s="33" t="s">
        <v>9259</v>
      </c>
      <c r="W8" s="33" t="s">
        <v>9260</v>
      </c>
      <c r="X8" s="33" t="s">
        <v>9261</v>
      </c>
      <c r="Y8" s="33" t="s">
        <v>9261</v>
      </c>
      <c r="Z8" s="33" t="s">
        <v>9261</v>
      </c>
      <c r="AA8" s="33" t="s">
        <v>9261</v>
      </c>
      <c r="AB8" s="33" t="s">
        <v>9262</v>
      </c>
      <c r="AC8" s="33" t="s">
        <v>9262</v>
      </c>
      <c r="AD8" s="33" t="s">
        <v>9262</v>
      </c>
      <c r="AE8" s="33" t="s">
        <v>9262</v>
      </c>
      <c r="AF8" s="33" t="s">
        <v>9263</v>
      </c>
      <c r="AG8" s="33" t="s">
        <v>9263</v>
      </c>
      <c r="AH8" s="33" t="s">
        <v>9263</v>
      </c>
      <c r="AI8" s="33" t="s">
        <v>9263</v>
      </c>
      <c r="AJ8" s="33" t="s">
        <v>9263</v>
      </c>
      <c r="AK8" s="39" t="s">
        <v>10898</v>
      </c>
      <c r="AL8" s="39" t="s">
        <v>10898</v>
      </c>
      <c r="AM8" s="39" t="s">
        <v>10898</v>
      </c>
      <c r="AN8" s="39" t="s">
        <v>10898</v>
      </c>
      <c r="AO8" s="39" t="s">
        <v>10898</v>
      </c>
      <c r="AP8" s="33" t="s">
        <v>9264</v>
      </c>
      <c r="AQ8" s="33" t="s">
        <v>9264</v>
      </c>
      <c r="AR8" s="33" t="s">
        <v>9264</v>
      </c>
      <c r="AS8" s="33" t="s">
        <v>9264</v>
      </c>
      <c r="AT8" s="33" t="s">
        <v>9264</v>
      </c>
      <c r="AU8" s="33" t="s">
        <v>9264</v>
      </c>
      <c r="AV8" s="33" t="s">
        <v>9265</v>
      </c>
      <c r="AW8" s="33" t="s">
        <v>9265</v>
      </c>
      <c r="AX8" s="33" t="s">
        <v>9265</v>
      </c>
      <c r="AY8" s="33" t="s">
        <v>9265</v>
      </c>
      <c r="AZ8" s="33" t="s">
        <v>9265</v>
      </c>
      <c r="BA8" s="33" t="s">
        <v>9265</v>
      </c>
      <c r="BB8" s="33" t="s">
        <v>9266</v>
      </c>
      <c r="BC8" s="33" t="s">
        <v>9266</v>
      </c>
      <c r="BD8" s="33" t="s">
        <v>9266</v>
      </c>
      <c r="BE8" s="33" t="s">
        <v>9266</v>
      </c>
      <c r="BF8" s="33" t="s">
        <v>9266</v>
      </c>
      <c r="BG8" s="33" t="s">
        <v>9266</v>
      </c>
      <c r="BH8" s="33" t="s">
        <v>9266</v>
      </c>
      <c r="BI8" s="33" t="s">
        <v>9266</v>
      </c>
      <c r="BJ8" s="33" t="s">
        <v>9266</v>
      </c>
      <c r="BK8" s="33" t="s">
        <v>9266</v>
      </c>
      <c r="BL8" s="33" t="s">
        <v>9266</v>
      </c>
      <c r="BM8" s="33" t="s">
        <v>9267</v>
      </c>
      <c r="BN8" s="33" t="s">
        <v>9267</v>
      </c>
      <c r="BO8" s="33" t="s">
        <v>9267</v>
      </c>
      <c r="BP8" s="33" t="s">
        <v>9267</v>
      </c>
      <c r="BQ8" s="33" t="s">
        <v>9267</v>
      </c>
      <c r="BR8" s="33" t="s">
        <v>9267</v>
      </c>
      <c r="BS8" s="33" t="s">
        <v>9267</v>
      </c>
      <c r="BT8" s="33" t="s">
        <v>9267</v>
      </c>
      <c r="BU8" s="33" t="s">
        <v>9267</v>
      </c>
      <c r="BV8" s="33" t="s">
        <v>9267</v>
      </c>
      <c r="BW8" s="33" t="s">
        <v>9268</v>
      </c>
      <c r="BX8" s="33" t="s">
        <v>9268</v>
      </c>
      <c r="BY8" s="33" t="s">
        <v>9268</v>
      </c>
      <c r="BZ8" s="33" t="s">
        <v>9268</v>
      </c>
      <c r="CA8" s="33" t="s">
        <v>9268</v>
      </c>
      <c r="CB8" s="33" t="s">
        <v>9268</v>
      </c>
      <c r="CC8" s="33" t="s">
        <v>9268</v>
      </c>
      <c r="CD8" s="33" t="s">
        <v>9268</v>
      </c>
      <c r="CE8" s="33" t="s">
        <v>9268</v>
      </c>
      <c r="CF8" s="33" t="s">
        <v>9268</v>
      </c>
      <c r="CG8" s="33" t="s">
        <v>9268</v>
      </c>
      <c r="CH8" s="33" t="s">
        <v>9268</v>
      </c>
      <c r="CI8" s="33" t="s">
        <v>9268</v>
      </c>
      <c r="CJ8" s="33" t="s">
        <v>9268</v>
      </c>
      <c r="CK8" s="33" t="s">
        <v>9268</v>
      </c>
      <c r="CL8" s="33" t="s">
        <v>9268</v>
      </c>
      <c r="CM8" s="33" t="s">
        <v>9268</v>
      </c>
      <c r="CN8" s="33" t="s">
        <v>9268</v>
      </c>
      <c r="CO8" s="33" t="s">
        <v>9268</v>
      </c>
      <c r="CP8" s="33" t="s">
        <v>9268</v>
      </c>
      <c r="CQ8" s="33" t="s">
        <v>9268</v>
      </c>
      <c r="CR8" s="33" t="s">
        <v>9268</v>
      </c>
      <c r="CS8" s="33" t="s">
        <v>9268</v>
      </c>
      <c r="CT8" s="33" t="s">
        <v>9268</v>
      </c>
      <c r="CU8" s="33" t="s">
        <v>9268</v>
      </c>
      <c r="CV8" s="33" t="s">
        <v>9268</v>
      </c>
      <c r="CW8" s="33" t="s">
        <v>9268</v>
      </c>
      <c r="CX8" s="33" t="s">
        <v>9268</v>
      </c>
      <c r="CY8" s="33" t="s">
        <v>9268</v>
      </c>
      <c r="CZ8" s="33" t="s">
        <v>9268</v>
      </c>
      <c r="DA8" s="33" t="s">
        <v>9268</v>
      </c>
      <c r="DB8" s="33" t="s">
        <v>9268</v>
      </c>
      <c r="DC8" s="33" t="s">
        <v>9269</v>
      </c>
      <c r="DD8" s="33" t="s">
        <v>9270</v>
      </c>
      <c r="DE8" s="33" t="s">
        <v>9271</v>
      </c>
    </row>
    <row r="9" spans="1:109" x14ac:dyDescent="0.25">
      <c r="A9" s="7">
        <v>1948</v>
      </c>
      <c r="C9" s="29" t="s">
        <v>9156</v>
      </c>
      <c r="D9" s="10" t="s">
        <v>1372</v>
      </c>
      <c r="E9" s="33" t="s">
        <v>9272</v>
      </c>
      <c r="F9" s="33" t="s">
        <v>9273</v>
      </c>
      <c r="G9" s="33" t="s">
        <v>9273</v>
      </c>
      <c r="H9" s="33" t="s">
        <v>9274</v>
      </c>
      <c r="I9" s="33" t="s">
        <v>9274</v>
      </c>
      <c r="J9" s="33" t="s">
        <v>9274</v>
      </c>
      <c r="K9" s="33" t="s">
        <v>9274</v>
      </c>
      <c r="L9" s="33" t="s">
        <v>9275</v>
      </c>
      <c r="M9" s="33" t="s">
        <v>9275</v>
      </c>
      <c r="N9" s="33" t="s">
        <v>9276</v>
      </c>
      <c r="O9" s="33" t="s">
        <v>9277</v>
      </c>
      <c r="P9" s="33" t="s">
        <v>9278</v>
      </c>
      <c r="Q9" s="33" t="s">
        <v>9279</v>
      </c>
      <c r="R9" s="33" t="s">
        <v>9280</v>
      </c>
      <c r="S9" s="33" t="s">
        <v>9281</v>
      </c>
      <c r="T9" s="33" t="s">
        <v>9282</v>
      </c>
      <c r="U9" s="33" t="s">
        <v>9283</v>
      </c>
      <c r="V9" s="33" t="s">
        <v>9284</v>
      </c>
      <c r="W9" s="33" t="s">
        <v>9285</v>
      </c>
      <c r="X9" s="33" t="s">
        <v>9285</v>
      </c>
      <c r="Y9" s="33" t="s">
        <v>9285</v>
      </c>
      <c r="Z9" s="33" t="s">
        <v>9286</v>
      </c>
      <c r="AA9" s="33" t="s">
        <v>9286</v>
      </c>
      <c r="AB9" s="33" t="s">
        <v>9287</v>
      </c>
      <c r="AC9" s="33" t="s">
        <v>9287</v>
      </c>
      <c r="AD9" s="33" t="s">
        <v>9287</v>
      </c>
      <c r="AE9" s="33" t="s">
        <v>9287</v>
      </c>
      <c r="AF9" s="33" t="s">
        <v>9288</v>
      </c>
      <c r="AG9" s="33" t="s">
        <v>9288</v>
      </c>
      <c r="AH9" s="33" t="s">
        <v>9288</v>
      </c>
      <c r="AI9" s="33" t="s">
        <v>9288</v>
      </c>
      <c r="AJ9" s="33" t="s">
        <v>9288</v>
      </c>
      <c r="AK9" s="33" t="s">
        <v>9289</v>
      </c>
      <c r="AL9" s="33" t="s">
        <v>9289</v>
      </c>
      <c r="AM9" s="33" t="s">
        <v>9289</v>
      </c>
      <c r="AN9" s="33" t="s">
        <v>9289</v>
      </c>
      <c r="AO9" s="33" t="s">
        <v>9289</v>
      </c>
      <c r="AP9" s="33" t="s">
        <v>9290</v>
      </c>
      <c r="AQ9" s="33" t="s">
        <v>9290</v>
      </c>
      <c r="AR9" s="33" t="s">
        <v>9290</v>
      </c>
      <c r="AS9" s="33" t="s">
        <v>9290</v>
      </c>
      <c r="AT9" s="33" t="s">
        <v>9290</v>
      </c>
      <c r="AU9" s="33" t="s">
        <v>9290</v>
      </c>
      <c r="AV9" s="33" t="s">
        <v>9291</v>
      </c>
      <c r="AW9" s="33" t="s">
        <v>9291</v>
      </c>
      <c r="AX9" s="33" t="s">
        <v>9291</v>
      </c>
      <c r="AY9" s="33" t="s">
        <v>9291</v>
      </c>
      <c r="AZ9" s="33" t="s">
        <v>9291</v>
      </c>
      <c r="BA9" s="33" t="s">
        <v>9291</v>
      </c>
      <c r="BB9" s="33" t="s">
        <v>9292</v>
      </c>
      <c r="BC9" s="33" t="s">
        <v>9292</v>
      </c>
      <c r="BD9" s="33" t="s">
        <v>9292</v>
      </c>
      <c r="BE9" s="33" t="s">
        <v>9292</v>
      </c>
      <c r="BF9" s="33" t="s">
        <v>9292</v>
      </c>
      <c r="BG9" s="33" t="s">
        <v>9292</v>
      </c>
      <c r="BH9" s="33" t="s">
        <v>9293</v>
      </c>
      <c r="BI9" s="33" t="s">
        <v>9293</v>
      </c>
      <c r="BJ9" s="33" t="s">
        <v>9293</v>
      </c>
      <c r="BK9" s="33" t="s">
        <v>9293</v>
      </c>
      <c r="BL9" s="33" t="s">
        <v>9293</v>
      </c>
      <c r="BM9" s="33" t="s">
        <v>9294</v>
      </c>
      <c r="BN9" s="33" t="s">
        <v>9294</v>
      </c>
      <c r="BO9" s="33" t="s">
        <v>9294</v>
      </c>
      <c r="BP9" s="33" t="s">
        <v>9294</v>
      </c>
      <c r="BQ9" s="33" t="s">
        <v>9294</v>
      </c>
      <c r="BR9" s="33" t="s">
        <v>9295</v>
      </c>
      <c r="BS9" s="33" t="s">
        <v>9295</v>
      </c>
      <c r="BT9" s="33" t="s">
        <v>9295</v>
      </c>
      <c r="BU9" s="33" t="s">
        <v>9295</v>
      </c>
      <c r="BV9" s="33" t="s">
        <v>9295</v>
      </c>
      <c r="BW9" s="33" t="s">
        <v>9296</v>
      </c>
      <c r="BX9" s="33" t="s">
        <v>9296</v>
      </c>
      <c r="BY9" s="33" t="s">
        <v>9296</v>
      </c>
      <c r="BZ9" s="33" t="s">
        <v>9296</v>
      </c>
      <c r="CA9" s="33" t="s">
        <v>9296</v>
      </c>
      <c r="CB9" s="33" t="s">
        <v>9296</v>
      </c>
      <c r="CC9" s="33" t="s">
        <v>9296</v>
      </c>
      <c r="CD9" s="33" t="s">
        <v>9296</v>
      </c>
      <c r="CE9" s="33" t="s">
        <v>9296</v>
      </c>
      <c r="CF9" s="33" t="s">
        <v>9296</v>
      </c>
      <c r="CG9" s="33" t="s">
        <v>9296</v>
      </c>
      <c r="CH9" s="33" t="s">
        <v>9296</v>
      </c>
      <c r="CI9" s="33" t="s">
        <v>9296</v>
      </c>
      <c r="CJ9" s="33" t="s">
        <v>9296</v>
      </c>
      <c r="CK9" s="33" t="s">
        <v>9296</v>
      </c>
      <c r="CL9" s="33" t="s">
        <v>9296</v>
      </c>
      <c r="CM9" s="33" t="s">
        <v>9296</v>
      </c>
      <c r="CN9" s="33" t="s">
        <v>9296</v>
      </c>
      <c r="CO9" s="33" t="s">
        <v>9296</v>
      </c>
      <c r="CP9" s="33" t="s">
        <v>9296</v>
      </c>
      <c r="CQ9" s="33" t="s">
        <v>9296</v>
      </c>
      <c r="CR9" s="33" t="s">
        <v>9296</v>
      </c>
      <c r="CS9" s="33" t="s">
        <v>9296</v>
      </c>
      <c r="CT9" s="33" t="s">
        <v>9296</v>
      </c>
      <c r="CU9" s="33" t="s">
        <v>9296</v>
      </c>
      <c r="CV9" s="33" t="s">
        <v>9296</v>
      </c>
      <c r="CW9" s="33" t="s">
        <v>9296</v>
      </c>
      <c r="CX9" s="33" t="s">
        <v>9296</v>
      </c>
      <c r="CY9" s="33" t="s">
        <v>9296</v>
      </c>
      <c r="CZ9" s="33" t="s">
        <v>9296</v>
      </c>
      <c r="DA9" s="33" t="s">
        <v>9296</v>
      </c>
      <c r="DB9" s="33" t="s">
        <v>9296</v>
      </c>
      <c r="DC9" s="33" t="s">
        <v>9297</v>
      </c>
      <c r="DD9" s="33" t="s">
        <v>9298</v>
      </c>
      <c r="DE9" s="33" t="s">
        <v>9299</v>
      </c>
    </row>
    <row r="10" spans="1:109" x14ac:dyDescent="0.25">
      <c r="A10" s="7">
        <v>1949</v>
      </c>
      <c r="C10" s="29" t="s">
        <v>8942</v>
      </c>
      <c r="D10" s="10" t="s">
        <v>1372</v>
      </c>
      <c r="E10" s="34"/>
      <c r="F10" s="34"/>
      <c r="G10" s="34"/>
      <c r="H10" s="34"/>
      <c r="I10" s="34"/>
      <c r="J10" s="34"/>
      <c r="K10" s="34"/>
      <c r="L10" s="34"/>
      <c r="M10" s="34"/>
      <c r="N10" s="34"/>
      <c r="O10" s="34"/>
      <c r="P10" s="33" t="s">
        <v>9300</v>
      </c>
      <c r="Q10" s="33" t="s">
        <v>9300</v>
      </c>
      <c r="R10" s="33" t="s">
        <v>9300</v>
      </c>
      <c r="S10" s="33" t="s">
        <v>9300</v>
      </c>
      <c r="T10" s="33" t="s">
        <v>9301</v>
      </c>
      <c r="U10" s="33" t="s">
        <v>9301</v>
      </c>
      <c r="V10" s="33" t="s">
        <v>9302</v>
      </c>
      <c r="W10" s="33" t="s">
        <v>9303</v>
      </c>
      <c r="X10" s="33" t="s">
        <v>9303</v>
      </c>
      <c r="Y10" s="33" t="s">
        <v>9304</v>
      </c>
      <c r="Z10" s="33" t="s">
        <v>9305</v>
      </c>
      <c r="AA10" s="33" t="s">
        <v>9305</v>
      </c>
      <c r="AB10" s="33" t="s">
        <v>9306</v>
      </c>
      <c r="AC10" s="33" t="s">
        <v>9306</v>
      </c>
      <c r="AD10" s="33" t="s">
        <v>9306</v>
      </c>
      <c r="AE10" s="33" t="s">
        <v>9306</v>
      </c>
      <c r="AF10" s="33" t="s">
        <v>9306</v>
      </c>
      <c r="AG10" s="33" t="s">
        <v>9306</v>
      </c>
      <c r="AH10" s="33" t="s">
        <v>9306</v>
      </c>
      <c r="AI10" s="33" t="s">
        <v>9306</v>
      </c>
      <c r="AJ10" s="33" t="s">
        <v>9306</v>
      </c>
      <c r="AK10" s="33" t="s">
        <v>9307</v>
      </c>
      <c r="AL10" s="33" t="s">
        <v>9307</v>
      </c>
      <c r="AM10" s="33" t="s">
        <v>9307</v>
      </c>
      <c r="AN10" s="33" t="s">
        <v>9307</v>
      </c>
      <c r="AO10" s="33" t="s">
        <v>9307</v>
      </c>
      <c r="AP10" s="33" t="s">
        <v>9308</v>
      </c>
      <c r="AQ10" s="33" t="s">
        <v>9308</v>
      </c>
      <c r="AR10" s="33" t="s">
        <v>9308</v>
      </c>
      <c r="AS10" s="33" t="s">
        <v>9308</v>
      </c>
      <c r="AT10" s="33" t="s">
        <v>9308</v>
      </c>
      <c r="AU10" s="33" t="s">
        <v>9308</v>
      </c>
      <c r="AV10" s="33" t="s">
        <v>9309</v>
      </c>
      <c r="AW10" s="33" t="s">
        <v>9309</v>
      </c>
      <c r="AX10" s="33" t="s">
        <v>9309</v>
      </c>
      <c r="AY10" s="33" t="s">
        <v>9309</v>
      </c>
      <c r="AZ10" s="33" t="s">
        <v>9309</v>
      </c>
      <c r="BA10" s="33" t="s">
        <v>9309</v>
      </c>
      <c r="BB10" s="33" t="s">
        <v>9310</v>
      </c>
      <c r="BC10" s="33" t="s">
        <v>9310</v>
      </c>
      <c r="BD10" s="33" t="s">
        <v>9310</v>
      </c>
      <c r="BE10" s="33" t="s">
        <v>9310</v>
      </c>
      <c r="BF10" s="33" t="s">
        <v>9310</v>
      </c>
      <c r="BG10" s="33" t="s">
        <v>9310</v>
      </c>
      <c r="BH10" s="33" t="s">
        <v>9311</v>
      </c>
      <c r="BI10" s="33" t="s">
        <v>9311</v>
      </c>
      <c r="BJ10" s="33" t="s">
        <v>9311</v>
      </c>
      <c r="BK10" s="33" t="s">
        <v>9311</v>
      </c>
      <c r="BL10" s="33" t="s">
        <v>9311</v>
      </c>
      <c r="BM10" s="33" t="s">
        <v>9312</v>
      </c>
      <c r="BN10" s="33" t="s">
        <v>9312</v>
      </c>
      <c r="BO10" s="33" t="s">
        <v>9312</v>
      </c>
      <c r="BP10" s="33" t="s">
        <v>9312</v>
      </c>
      <c r="BQ10" s="33" t="s">
        <v>9312</v>
      </c>
      <c r="BR10" s="33" t="s">
        <v>9313</v>
      </c>
      <c r="BS10" s="33" t="s">
        <v>9313</v>
      </c>
      <c r="BT10" s="33" t="s">
        <v>9313</v>
      </c>
      <c r="BU10" s="33" t="s">
        <v>9313</v>
      </c>
      <c r="BV10" s="33" t="s">
        <v>9313</v>
      </c>
      <c r="BW10" s="33" t="s">
        <v>9314</v>
      </c>
      <c r="BX10" s="33" t="s">
        <v>9314</v>
      </c>
      <c r="BY10" s="33" t="s">
        <v>9314</v>
      </c>
      <c r="BZ10" s="33" t="s">
        <v>9314</v>
      </c>
      <c r="CA10" s="33" t="s">
        <v>9314</v>
      </c>
      <c r="CB10" s="33" t="s">
        <v>9314</v>
      </c>
      <c r="CC10" s="33" t="s">
        <v>9314</v>
      </c>
      <c r="CD10" s="33" t="s">
        <v>9314</v>
      </c>
      <c r="CE10" s="33" t="s">
        <v>9314</v>
      </c>
      <c r="CF10" s="33" t="s">
        <v>9314</v>
      </c>
      <c r="CG10" s="33" t="s">
        <v>9314</v>
      </c>
      <c r="CH10" s="33" t="s">
        <v>9314</v>
      </c>
      <c r="CI10" s="33" t="s">
        <v>9314</v>
      </c>
      <c r="CJ10" s="33" t="s">
        <v>9314</v>
      </c>
      <c r="CK10" s="33" t="s">
        <v>9314</v>
      </c>
      <c r="CL10" s="33" t="s">
        <v>9314</v>
      </c>
      <c r="CM10" s="33" t="s">
        <v>9314</v>
      </c>
      <c r="CN10" s="33" t="s">
        <v>9314</v>
      </c>
      <c r="CO10" s="33" t="s">
        <v>9314</v>
      </c>
      <c r="CP10" s="33" t="s">
        <v>9314</v>
      </c>
      <c r="CQ10" s="33" t="s">
        <v>9314</v>
      </c>
      <c r="CR10" s="33" t="s">
        <v>9314</v>
      </c>
      <c r="CS10" s="33" t="s">
        <v>9314</v>
      </c>
      <c r="CT10" s="33" t="s">
        <v>9314</v>
      </c>
      <c r="CU10" s="33" t="s">
        <v>9314</v>
      </c>
      <c r="CV10" s="33" t="s">
        <v>9314</v>
      </c>
      <c r="CW10" s="33" t="s">
        <v>9314</v>
      </c>
      <c r="CX10" s="33" t="s">
        <v>9314</v>
      </c>
      <c r="CY10" s="33" t="s">
        <v>9314</v>
      </c>
      <c r="CZ10" s="33" t="s">
        <v>9314</v>
      </c>
      <c r="DA10" s="33" t="s">
        <v>9314</v>
      </c>
      <c r="DB10" s="33" t="s">
        <v>9314</v>
      </c>
      <c r="DC10" s="33" t="s">
        <v>9315</v>
      </c>
      <c r="DD10" s="33" t="s">
        <v>9316</v>
      </c>
      <c r="DE10" s="33" t="s">
        <v>9317</v>
      </c>
    </row>
    <row r="11" spans="1:109" x14ac:dyDescent="0.25">
      <c r="A11" s="7">
        <v>1950</v>
      </c>
      <c r="C11" s="29" t="s">
        <v>9148</v>
      </c>
      <c r="D11" s="10" t="s">
        <v>1372</v>
      </c>
      <c r="E11" s="33" t="s">
        <v>9272</v>
      </c>
      <c r="F11" s="33" t="s">
        <v>9722</v>
      </c>
      <c r="G11" s="33" t="s">
        <v>9722</v>
      </c>
      <c r="H11" s="33" t="s">
        <v>9722</v>
      </c>
      <c r="I11" s="33" t="s">
        <v>9722</v>
      </c>
      <c r="J11" s="33" t="s">
        <v>9722</v>
      </c>
      <c r="K11" s="33" t="s">
        <v>9722</v>
      </c>
      <c r="L11" s="33" t="s">
        <v>9318</v>
      </c>
      <c r="M11" s="33" t="s">
        <v>9318</v>
      </c>
      <c r="N11" s="34" t="s">
        <v>9897</v>
      </c>
      <c r="O11" s="34" t="s">
        <v>9319</v>
      </c>
      <c r="P11" s="34" t="s">
        <v>9319</v>
      </c>
      <c r="Q11" s="34" t="s">
        <v>9319</v>
      </c>
      <c r="R11" s="33" t="s">
        <v>9320</v>
      </c>
      <c r="S11" s="33" t="s">
        <v>9320</v>
      </c>
      <c r="T11" s="33" t="s">
        <v>9321</v>
      </c>
      <c r="U11" s="33" t="s">
        <v>9321</v>
      </c>
      <c r="V11" s="33" t="s">
        <v>9322</v>
      </c>
      <c r="W11" s="33" t="s">
        <v>9323</v>
      </c>
      <c r="X11" s="33" t="s">
        <v>9323</v>
      </c>
      <c r="Y11" s="33" t="s">
        <v>9324</v>
      </c>
      <c r="Z11" s="33" t="s">
        <v>9324</v>
      </c>
      <c r="AA11" s="33" t="s">
        <v>9324</v>
      </c>
      <c r="AB11" s="33" t="s">
        <v>9325</v>
      </c>
      <c r="AC11" s="33" t="s">
        <v>9325</v>
      </c>
      <c r="AD11" s="33" t="s">
        <v>9325</v>
      </c>
      <c r="AE11" s="33" t="s">
        <v>9325</v>
      </c>
      <c r="AF11" s="33" t="s">
        <v>9326</v>
      </c>
      <c r="AG11" s="33" t="s">
        <v>9326</v>
      </c>
      <c r="AH11" s="33" t="s">
        <v>9326</v>
      </c>
      <c r="AI11" s="33" t="s">
        <v>9326</v>
      </c>
      <c r="AJ11" s="33" t="s">
        <v>9326</v>
      </c>
      <c r="AK11" s="33" t="s">
        <v>9327</v>
      </c>
      <c r="AL11" s="33" t="s">
        <v>9327</v>
      </c>
      <c r="AM11" s="33" t="s">
        <v>9327</v>
      </c>
      <c r="AN11" s="33" t="s">
        <v>9327</v>
      </c>
      <c r="AO11" s="33" t="s">
        <v>9327</v>
      </c>
      <c r="AP11" s="33" t="s">
        <v>9328</v>
      </c>
      <c r="AQ11" s="33" t="s">
        <v>9328</v>
      </c>
      <c r="AR11" s="33" t="s">
        <v>9328</v>
      </c>
      <c r="AS11" s="33" t="s">
        <v>9328</v>
      </c>
      <c r="AT11" s="33" t="s">
        <v>9328</v>
      </c>
      <c r="AU11" s="33" t="s">
        <v>9328</v>
      </c>
      <c r="AV11" s="33" t="s">
        <v>9329</v>
      </c>
      <c r="AW11" s="33" t="s">
        <v>9329</v>
      </c>
      <c r="AX11" s="33" t="s">
        <v>9329</v>
      </c>
      <c r="AY11" s="33" t="s">
        <v>9329</v>
      </c>
      <c r="AZ11" s="33" t="s">
        <v>9329</v>
      </c>
      <c r="BA11" s="33" t="s">
        <v>9329</v>
      </c>
      <c r="BB11" s="33" t="s">
        <v>9330</v>
      </c>
      <c r="BC11" s="33" t="s">
        <v>9330</v>
      </c>
      <c r="BD11" s="33" t="s">
        <v>9330</v>
      </c>
      <c r="BE11" s="33" t="s">
        <v>9330</v>
      </c>
      <c r="BF11" s="33" t="s">
        <v>9330</v>
      </c>
      <c r="BG11" s="33" t="s">
        <v>9330</v>
      </c>
      <c r="BH11" s="33" t="s">
        <v>9330</v>
      </c>
      <c r="BI11" s="33" t="s">
        <v>9330</v>
      </c>
      <c r="BJ11" s="33" t="s">
        <v>9330</v>
      </c>
      <c r="BK11" s="33" t="s">
        <v>9330</v>
      </c>
      <c r="BL11" s="33" t="s">
        <v>9330</v>
      </c>
      <c r="BM11" s="33" t="s">
        <v>9331</v>
      </c>
      <c r="BN11" s="33" t="s">
        <v>9331</v>
      </c>
      <c r="BO11" s="33" t="s">
        <v>9331</v>
      </c>
      <c r="BP11" s="33" t="s">
        <v>9331</v>
      </c>
      <c r="BQ11" s="33" t="s">
        <v>9331</v>
      </c>
      <c r="BR11" s="33" t="s">
        <v>9331</v>
      </c>
      <c r="BS11" s="33" t="s">
        <v>9331</v>
      </c>
      <c r="BT11" s="33" t="s">
        <v>9331</v>
      </c>
      <c r="BU11" s="33" t="s">
        <v>9331</v>
      </c>
      <c r="BV11" s="33" t="s">
        <v>9331</v>
      </c>
      <c r="BW11" s="33" t="s">
        <v>9332</v>
      </c>
      <c r="BX11" s="33" t="s">
        <v>9332</v>
      </c>
      <c r="BY11" s="33" t="s">
        <v>9332</v>
      </c>
      <c r="BZ11" s="33" t="s">
        <v>9332</v>
      </c>
      <c r="CA11" s="33" t="s">
        <v>9332</v>
      </c>
      <c r="CB11" s="33" t="s">
        <v>9332</v>
      </c>
      <c r="CC11" s="33" t="s">
        <v>9332</v>
      </c>
      <c r="CD11" s="33" t="s">
        <v>9332</v>
      </c>
      <c r="CE11" s="33" t="s">
        <v>9332</v>
      </c>
      <c r="CF11" s="33" t="s">
        <v>9332</v>
      </c>
      <c r="CG11" s="33" t="s">
        <v>9332</v>
      </c>
      <c r="CH11" s="33" t="s">
        <v>9332</v>
      </c>
      <c r="CI11" s="33" t="s">
        <v>9332</v>
      </c>
      <c r="CJ11" s="33" t="s">
        <v>9332</v>
      </c>
      <c r="CK11" s="33" t="s">
        <v>9332</v>
      </c>
      <c r="CL11" s="33" t="s">
        <v>9332</v>
      </c>
      <c r="CM11" s="33" t="s">
        <v>9332</v>
      </c>
      <c r="CN11" s="33" t="s">
        <v>9332</v>
      </c>
      <c r="CO11" s="33" t="s">
        <v>9332</v>
      </c>
      <c r="CP11" s="33" t="s">
        <v>9332</v>
      </c>
      <c r="CQ11" s="33" t="s">
        <v>9332</v>
      </c>
      <c r="CR11" s="33" t="s">
        <v>9332</v>
      </c>
      <c r="CS11" s="33" t="s">
        <v>9332</v>
      </c>
      <c r="CT11" s="33" t="s">
        <v>9332</v>
      </c>
      <c r="CU11" s="33" t="s">
        <v>9332</v>
      </c>
      <c r="CV11" s="33" t="s">
        <v>9332</v>
      </c>
      <c r="CW11" s="33" t="s">
        <v>9332</v>
      </c>
      <c r="CX11" s="33" t="s">
        <v>9332</v>
      </c>
      <c r="CY11" s="33" t="s">
        <v>9332</v>
      </c>
      <c r="CZ11" s="33" t="s">
        <v>9332</v>
      </c>
      <c r="DA11" s="33" t="s">
        <v>9332</v>
      </c>
      <c r="DB11" s="33" t="s">
        <v>9332</v>
      </c>
      <c r="DC11" s="33" t="s">
        <v>9333</v>
      </c>
      <c r="DD11" s="33" t="s">
        <v>9334</v>
      </c>
      <c r="DE11" s="33" t="s">
        <v>9335</v>
      </c>
    </row>
    <row r="12" spans="1:109" x14ac:dyDescent="0.25">
      <c r="A12" s="7">
        <v>1951</v>
      </c>
      <c r="C12" s="29" t="s">
        <v>9336</v>
      </c>
      <c r="D12" s="10" t="s">
        <v>1372</v>
      </c>
      <c r="E12" s="34"/>
      <c r="F12" s="34"/>
      <c r="G12" s="34"/>
      <c r="H12" s="34"/>
      <c r="I12" s="34"/>
      <c r="J12" s="34"/>
      <c r="K12" s="34"/>
      <c r="L12" s="34"/>
      <c r="M12" s="34"/>
      <c r="N12" s="34"/>
      <c r="O12" s="34"/>
      <c r="P12" s="34"/>
      <c r="Q12" s="34"/>
      <c r="R12" s="34"/>
      <c r="S12" s="34"/>
      <c r="T12" s="34"/>
      <c r="U12" s="34"/>
      <c r="V12" s="34"/>
      <c r="W12" s="33"/>
      <c r="X12" s="33"/>
      <c r="Y12" s="33"/>
      <c r="Z12" s="33"/>
      <c r="AA12" s="33"/>
      <c r="AB12" s="33"/>
      <c r="AC12" s="33"/>
      <c r="AD12" s="33"/>
      <c r="AE12" s="33"/>
      <c r="AF12" s="33"/>
      <c r="AG12" s="33"/>
      <c r="AH12" s="33"/>
      <c r="AI12" s="33"/>
      <c r="AJ12" s="33"/>
      <c r="AK12" s="33"/>
      <c r="AL12" s="33"/>
      <c r="AM12" s="33"/>
      <c r="AN12" s="33"/>
      <c r="AO12" s="33"/>
      <c r="AP12" s="34"/>
      <c r="AQ12" s="34"/>
      <c r="AR12" s="34"/>
      <c r="AS12" s="34"/>
      <c r="AT12" s="34"/>
      <c r="AU12" s="34"/>
      <c r="AV12" s="34"/>
      <c r="AW12" s="34"/>
      <c r="AX12" s="34"/>
      <c r="AY12" s="34"/>
      <c r="AZ12" s="34"/>
      <c r="BA12" s="34"/>
      <c r="BB12" s="33" t="s">
        <v>9337</v>
      </c>
      <c r="BC12" s="33" t="s">
        <v>9337</v>
      </c>
      <c r="BD12" s="33" t="s">
        <v>9337</v>
      </c>
      <c r="BE12" s="33" t="s">
        <v>9337</v>
      </c>
      <c r="BF12" s="33" t="s">
        <v>9337</v>
      </c>
      <c r="BG12" s="33" t="s">
        <v>9337</v>
      </c>
      <c r="BH12" s="33" t="s">
        <v>9337</v>
      </c>
      <c r="BI12" s="33" t="s">
        <v>9337</v>
      </c>
      <c r="BJ12" s="33" t="s">
        <v>9337</v>
      </c>
      <c r="BK12" s="33" t="s">
        <v>9337</v>
      </c>
      <c r="BL12" s="33" t="s">
        <v>9337</v>
      </c>
      <c r="BM12" s="33" t="s">
        <v>9338</v>
      </c>
      <c r="BN12" s="33" t="s">
        <v>9338</v>
      </c>
      <c r="BO12" s="33" t="s">
        <v>9338</v>
      </c>
      <c r="BP12" s="33" t="s">
        <v>9338</v>
      </c>
      <c r="BQ12" s="33" t="s">
        <v>9338</v>
      </c>
      <c r="BR12" s="33" t="s">
        <v>9338</v>
      </c>
      <c r="BS12" s="33" t="s">
        <v>9338</v>
      </c>
      <c r="BT12" s="33" t="s">
        <v>9338</v>
      </c>
      <c r="BU12" s="33" t="s">
        <v>9338</v>
      </c>
      <c r="BV12" s="33" t="s">
        <v>9338</v>
      </c>
      <c r="BW12" s="33" t="s">
        <v>9339</v>
      </c>
      <c r="BX12" s="33" t="s">
        <v>9339</v>
      </c>
      <c r="BY12" s="33" t="s">
        <v>9339</v>
      </c>
      <c r="BZ12" s="33" t="s">
        <v>9339</v>
      </c>
      <c r="CA12" s="33" t="s">
        <v>9339</v>
      </c>
      <c r="CB12" s="33" t="s">
        <v>9339</v>
      </c>
      <c r="CC12" s="33" t="s">
        <v>9339</v>
      </c>
      <c r="CD12" s="33" t="s">
        <v>9339</v>
      </c>
      <c r="CE12" s="33" t="s">
        <v>9339</v>
      </c>
      <c r="CF12" s="33" t="s">
        <v>9339</v>
      </c>
      <c r="CG12" s="33" t="s">
        <v>9339</v>
      </c>
      <c r="CH12" s="33" t="s">
        <v>9339</v>
      </c>
      <c r="CI12" s="33" t="s">
        <v>9339</v>
      </c>
      <c r="CJ12" s="33" t="s">
        <v>9339</v>
      </c>
      <c r="CK12" s="33" t="s">
        <v>9339</v>
      </c>
      <c r="CL12" s="33" t="s">
        <v>9339</v>
      </c>
      <c r="CM12" s="33" t="s">
        <v>9340</v>
      </c>
      <c r="CN12" s="33" t="s">
        <v>9340</v>
      </c>
      <c r="CO12" s="33" t="s">
        <v>9340</v>
      </c>
      <c r="CP12" s="33" t="s">
        <v>9340</v>
      </c>
      <c r="CQ12" s="33" t="s">
        <v>9340</v>
      </c>
      <c r="CR12" s="33" t="s">
        <v>9340</v>
      </c>
      <c r="CS12" s="33" t="s">
        <v>9340</v>
      </c>
      <c r="CT12" s="33" t="s">
        <v>9340</v>
      </c>
      <c r="CU12" s="33" t="s">
        <v>9340</v>
      </c>
      <c r="CV12" s="33" t="s">
        <v>9340</v>
      </c>
      <c r="CW12" s="33" t="s">
        <v>9340</v>
      </c>
      <c r="CX12" s="33" t="s">
        <v>9340</v>
      </c>
      <c r="CY12" s="33" t="s">
        <v>9340</v>
      </c>
      <c r="CZ12" s="33" t="s">
        <v>9340</v>
      </c>
      <c r="DA12" s="33" t="s">
        <v>9340</v>
      </c>
      <c r="DB12" s="33" t="s">
        <v>9340</v>
      </c>
      <c r="DC12" s="33" t="s">
        <v>9341</v>
      </c>
      <c r="DD12" s="33" t="s">
        <v>9342</v>
      </c>
      <c r="DE12" s="33" t="s">
        <v>9343</v>
      </c>
    </row>
    <row r="13" spans="1:109" x14ac:dyDescent="0.25">
      <c r="A13" s="7">
        <v>1952</v>
      </c>
      <c r="C13" s="29" t="s">
        <v>8956</v>
      </c>
      <c r="D13" s="10" t="s">
        <v>1372</v>
      </c>
      <c r="E13" s="34"/>
      <c r="F13" s="34"/>
      <c r="G13" s="34"/>
      <c r="H13" s="34"/>
      <c r="I13" s="34"/>
      <c r="J13" s="34"/>
      <c r="K13" s="34"/>
      <c r="L13" s="34"/>
      <c r="M13" s="34"/>
      <c r="N13" s="34"/>
      <c r="O13" s="34"/>
      <c r="P13" s="34"/>
      <c r="Q13" s="34"/>
      <c r="R13" s="34"/>
      <c r="S13" s="34"/>
      <c r="T13" s="34"/>
      <c r="U13" s="34"/>
      <c r="V13" s="34"/>
      <c r="W13" s="33" t="s">
        <v>9344</v>
      </c>
      <c r="X13" s="33" t="s">
        <v>9344</v>
      </c>
      <c r="Y13" s="33" t="s">
        <v>9344</v>
      </c>
      <c r="Z13" s="33" t="s">
        <v>9344</v>
      </c>
      <c r="AA13" s="33" t="s">
        <v>9344</v>
      </c>
      <c r="AB13" s="33" t="s">
        <v>9345</v>
      </c>
      <c r="AC13" s="33" t="s">
        <v>9345</v>
      </c>
      <c r="AD13" s="33" t="s">
        <v>9345</v>
      </c>
      <c r="AE13" s="33" t="s">
        <v>9345</v>
      </c>
      <c r="AF13" s="33" t="s">
        <v>9345</v>
      </c>
      <c r="AG13" s="33" t="s">
        <v>9345</v>
      </c>
      <c r="AH13" s="33" t="s">
        <v>9345</v>
      </c>
      <c r="AI13" s="33" t="s">
        <v>9345</v>
      </c>
      <c r="AJ13" s="33" t="s">
        <v>9345</v>
      </c>
      <c r="AK13" s="33" t="s">
        <v>9346</v>
      </c>
      <c r="AL13" s="33" t="s">
        <v>9346</v>
      </c>
      <c r="AM13" s="33" t="s">
        <v>9346</v>
      </c>
      <c r="AN13" s="33" t="s">
        <v>9346</v>
      </c>
      <c r="AO13" s="33" t="s">
        <v>9346</v>
      </c>
      <c r="AP13" s="33" t="s">
        <v>1340</v>
      </c>
      <c r="AQ13" s="33" t="s">
        <v>1340</v>
      </c>
      <c r="AR13" s="33" t="s">
        <v>1340</v>
      </c>
      <c r="AS13" s="33" t="s">
        <v>1340</v>
      </c>
      <c r="AT13" s="33" t="s">
        <v>1340</v>
      </c>
      <c r="AU13" s="33" t="s">
        <v>1340</v>
      </c>
      <c r="AV13" s="33" t="s">
        <v>1340</v>
      </c>
      <c r="AW13" s="33" t="s">
        <v>1340</v>
      </c>
      <c r="AX13" s="33" t="s">
        <v>1340</v>
      </c>
      <c r="AY13" s="33" t="s">
        <v>1340</v>
      </c>
      <c r="AZ13" s="33" t="s">
        <v>1340</v>
      </c>
      <c r="BA13" s="33" t="s">
        <v>1340</v>
      </c>
      <c r="BB13" s="33" t="s">
        <v>9347</v>
      </c>
      <c r="BC13" s="33" t="s">
        <v>9347</v>
      </c>
      <c r="BD13" s="33" t="s">
        <v>9347</v>
      </c>
      <c r="BE13" s="33" t="s">
        <v>9347</v>
      </c>
      <c r="BF13" s="33" t="s">
        <v>9347</v>
      </c>
      <c r="BG13" s="33" t="s">
        <v>9347</v>
      </c>
      <c r="BH13" s="33" t="s">
        <v>9347</v>
      </c>
      <c r="BI13" s="33" t="s">
        <v>9347</v>
      </c>
      <c r="BJ13" s="33" t="s">
        <v>9347</v>
      </c>
      <c r="BK13" s="33" t="s">
        <v>9347</v>
      </c>
      <c r="BL13" s="33" t="s">
        <v>9347</v>
      </c>
      <c r="BM13" s="33" t="s">
        <v>9348</v>
      </c>
      <c r="BN13" s="33" t="s">
        <v>9348</v>
      </c>
      <c r="BO13" s="33" t="s">
        <v>9348</v>
      </c>
      <c r="BP13" s="33" t="s">
        <v>9348</v>
      </c>
      <c r="BQ13" s="33" t="s">
        <v>9348</v>
      </c>
      <c r="BR13" s="33" t="s">
        <v>9348</v>
      </c>
      <c r="BS13" s="33" t="s">
        <v>9348</v>
      </c>
      <c r="BT13" s="33" t="s">
        <v>9348</v>
      </c>
      <c r="BU13" s="33" t="s">
        <v>9348</v>
      </c>
      <c r="BV13" s="33" t="s">
        <v>9348</v>
      </c>
      <c r="BW13" s="33" t="s">
        <v>9349</v>
      </c>
      <c r="BX13" s="33" t="s">
        <v>9349</v>
      </c>
      <c r="BY13" s="33" t="s">
        <v>9349</v>
      </c>
      <c r="BZ13" s="33" t="s">
        <v>9349</v>
      </c>
      <c r="CA13" s="33" t="s">
        <v>9349</v>
      </c>
      <c r="CB13" s="33" t="s">
        <v>9349</v>
      </c>
      <c r="CC13" s="33" t="s">
        <v>9349</v>
      </c>
      <c r="CD13" s="33" t="s">
        <v>9349</v>
      </c>
      <c r="CE13" s="33" t="s">
        <v>9349</v>
      </c>
      <c r="CF13" s="33" t="s">
        <v>9349</v>
      </c>
      <c r="CG13" s="33" t="s">
        <v>9349</v>
      </c>
      <c r="CH13" s="33" t="s">
        <v>9349</v>
      </c>
      <c r="CI13" s="33" t="s">
        <v>9349</v>
      </c>
      <c r="CJ13" s="33" t="s">
        <v>9349</v>
      </c>
      <c r="CK13" s="33" t="s">
        <v>9349</v>
      </c>
      <c r="CL13" s="33" t="s">
        <v>9349</v>
      </c>
      <c r="CM13" s="33" t="s">
        <v>9723</v>
      </c>
      <c r="CN13" s="33" t="s">
        <v>9723</v>
      </c>
      <c r="CO13" s="33" t="s">
        <v>9723</v>
      </c>
      <c r="CP13" s="33" t="s">
        <v>9723</v>
      </c>
      <c r="CQ13" s="33" t="s">
        <v>9723</v>
      </c>
      <c r="CR13" s="33" t="s">
        <v>9723</v>
      </c>
      <c r="CS13" s="33" t="s">
        <v>9723</v>
      </c>
      <c r="CT13" s="33" t="s">
        <v>9723</v>
      </c>
      <c r="CU13" s="33" t="s">
        <v>9723</v>
      </c>
      <c r="CV13" s="33" t="s">
        <v>9723</v>
      </c>
      <c r="CW13" s="33" t="s">
        <v>9723</v>
      </c>
      <c r="CX13" s="33" t="s">
        <v>9723</v>
      </c>
      <c r="CY13" s="33" t="s">
        <v>9723</v>
      </c>
      <c r="CZ13" s="33" t="s">
        <v>9723</v>
      </c>
      <c r="DA13" s="33" t="s">
        <v>9723</v>
      </c>
      <c r="DB13" s="33" t="s">
        <v>9723</v>
      </c>
      <c r="DC13" s="33" t="s">
        <v>9350</v>
      </c>
      <c r="DD13" s="33" t="s">
        <v>9351</v>
      </c>
      <c r="DE13" s="33" t="s">
        <v>9352</v>
      </c>
    </row>
    <row r="14" spans="1:109" x14ac:dyDescent="0.25">
      <c r="A14" s="7">
        <v>1953</v>
      </c>
      <c r="C14" s="29" t="s">
        <v>8947</v>
      </c>
      <c r="D14" s="10" t="s">
        <v>1372</v>
      </c>
      <c r="E14" s="34"/>
      <c r="F14" s="34"/>
      <c r="G14" s="34"/>
      <c r="H14" s="34"/>
      <c r="I14" s="34"/>
      <c r="J14" s="34"/>
      <c r="K14" s="34"/>
      <c r="L14" s="34"/>
      <c r="M14" s="34"/>
      <c r="N14" s="34"/>
      <c r="O14" s="34"/>
      <c r="P14" s="33" t="s">
        <v>9353</v>
      </c>
      <c r="Q14" s="33" t="s">
        <v>9353</v>
      </c>
      <c r="R14" s="33" t="s">
        <v>9353</v>
      </c>
      <c r="S14" s="33" t="s">
        <v>9353</v>
      </c>
      <c r="T14" s="33" t="s">
        <v>9354</v>
      </c>
      <c r="U14" s="33" t="s">
        <v>9354</v>
      </c>
      <c r="V14" s="33" t="s">
        <v>9354</v>
      </c>
      <c r="W14" s="33" t="s">
        <v>9355</v>
      </c>
      <c r="X14" s="33" t="s">
        <v>9355</v>
      </c>
      <c r="Y14" s="33" t="s">
        <v>9355</v>
      </c>
      <c r="Z14" s="33" t="s">
        <v>9355</v>
      </c>
      <c r="AA14" s="33" t="s">
        <v>9355</v>
      </c>
      <c r="AB14" s="33" t="s">
        <v>9356</v>
      </c>
      <c r="AC14" s="33" t="s">
        <v>9356</v>
      </c>
      <c r="AD14" s="33" t="s">
        <v>9356</v>
      </c>
      <c r="AE14" s="33" t="s">
        <v>9356</v>
      </c>
      <c r="AF14" s="33" t="s">
        <v>9356</v>
      </c>
      <c r="AG14" s="33" t="s">
        <v>9356</v>
      </c>
      <c r="AH14" s="33" t="s">
        <v>9356</v>
      </c>
      <c r="AI14" s="33" t="s">
        <v>9356</v>
      </c>
      <c r="AJ14" s="33" t="s">
        <v>9356</v>
      </c>
      <c r="AK14" s="33" t="s">
        <v>9357</v>
      </c>
      <c r="AL14" s="33" t="s">
        <v>9357</v>
      </c>
      <c r="AM14" s="33" t="s">
        <v>9357</v>
      </c>
      <c r="AN14" s="33" t="s">
        <v>9357</v>
      </c>
      <c r="AO14" s="33" t="s">
        <v>9357</v>
      </c>
      <c r="AP14" s="33" t="s">
        <v>9358</v>
      </c>
      <c r="AQ14" s="33" t="s">
        <v>9358</v>
      </c>
      <c r="AR14" s="33" t="s">
        <v>9358</v>
      </c>
      <c r="AS14" s="33" t="s">
        <v>9358</v>
      </c>
      <c r="AT14" s="33" t="s">
        <v>9358</v>
      </c>
      <c r="AU14" s="33" t="s">
        <v>9358</v>
      </c>
      <c r="AV14" s="33" t="s">
        <v>9358</v>
      </c>
      <c r="AW14" s="33" t="s">
        <v>9358</v>
      </c>
      <c r="AX14" s="33" t="s">
        <v>9358</v>
      </c>
      <c r="AY14" s="33" t="s">
        <v>9358</v>
      </c>
      <c r="AZ14" s="33" t="s">
        <v>9358</v>
      </c>
      <c r="BA14" s="33" t="s">
        <v>9358</v>
      </c>
      <c r="BB14" s="33" t="s">
        <v>9359</v>
      </c>
      <c r="BC14" s="33" t="s">
        <v>9359</v>
      </c>
      <c r="BD14" s="33" t="s">
        <v>9359</v>
      </c>
      <c r="BE14" s="33" t="s">
        <v>9359</v>
      </c>
      <c r="BF14" s="33" t="s">
        <v>9359</v>
      </c>
      <c r="BG14" s="33" t="s">
        <v>9359</v>
      </c>
      <c r="BH14" s="33" t="s">
        <v>9359</v>
      </c>
      <c r="BI14" s="33" t="s">
        <v>9359</v>
      </c>
      <c r="BJ14" s="33" t="s">
        <v>9359</v>
      </c>
      <c r="BK14" s="33" t="s">
        <v>9359</v>
      </c>
      <c r="BL14" s="33" t="s">
        <v>9359</v>
      </c>
      <c r="BM14" s="33" t="s">
        <v>9360</v>
      </c>
      <c r="BN14" s="33" t="s">
        <v>9360</v>
      </c>
      <c r="BO14" s="33" t="s">
        <v>9360</v>
      </c>
      <c r="BP14" s="33" t="s">
        <v>9360</v>
      </c>
      <c r="BQ14" s="33" t="s">
        <v>9360</v>
      </c>
      <c r="BR14" s="33" t="s">
        <v>9360</v>
      </c>
      <c r="BS14" s="33" t="s">
        <v>9360</v>
      </c>
      <c r="BT14" s="33" t="s">
        <v>9360</v>
      </c>
      <c r="BU14" s="33" t="s">
        <v>9360</v>
      </c>
      <c r="BV14" s="33" t="s">
        <v>9360</v>
      </c>
      <c r="BW14" s="33" t="s">
        <v>9361</v>
      </c>
      <c r="BX14" s="33" t="s">
        <v>9361</v>
      </c>
      <c r="BY14" s="33" t="s">
        <v>9361</v>
      </c>
      <c r="BZ14" s="33" t="s">
        <v>9361</v>
      </c>
      <c r="CA14" s="33" t="s">
        <v>9361</v>
      </c>
      <c r="CB14" s="33" t="s">
        <v>9361</v>
      </c>
      <c r="CC14" s="33" t="s">
        <v>9361</v>
      </c>
      <c r="CD14" s="33" t="s">
        <v>9361</v>
      </c>
      <c r="CE14" s="33" t="s">
        <v>9361</v>
      </c>
      <c r="CF14" s="33" t="s">
        <v>9361</v>
      </c>
      <c r="CG14" s="33" t="s">
        <v>9361</v>
      </c>
      <c r="CH14" s="33" t="s">
        <v>9361</v>
      </c>
      <c r="CI14" s="33" t="s">
        <v>9361</v>
      </c>
      <c r="CJ14" s="33" t="s">
        <v>9361</v>
      </c>
      <c r="CK14" s="33" t="s">
        <v>9361</v>
      </c>
      <c r="CL14" s="33" t="s">
        <v>9361</v>
      </c>
      <c r="CM14" s="33" t="s">
        <v>9361</v>
      </c>
      <c r="CN14" s="33" t="s">
        <v>9361</v>
      </c>
      <c r="CO14" s="33" t="s">
        <v>9361</v>
      </c>
      <c r="CP14" s="33" t="s">
        <v>9361</v>
      </c>
      <c r="CQ14" s="33" t="s">
        <v>9361</v>
      </c>
      <c r="CR14" s="33" t="s">
        <v>9361</v>
      </c>
      <c r="CS14" s="33" t="s">
        <v>9361</v>
      </c>
      <c r="CT14" s="33" t="s">
        <v>9361</v>
      </c>
      <c r="CU14" s="33" t="s">
        <v>9361</v>
      </c>
      <c r="CV14" s="33" t="s">
        <v>9361</v>
      </c>
      <c r="CW14" s="33" t="s">
        <v>9361</v>
      </c>
      <c r="CX14" s="33" t="s">
        <v>9361</v>
      </c>
      <c r="CY14" s="33" t="s">
        <v>9361</v>
      </c>
      <c r="CZ14" s="33" t="s">
        <v>9361</v>
      </c>
      <c r="DA14" s="33" t="s">
        <v>9361</v>
      </c>
      <c r="DB14" s="33" t="s">
        <v>9361</v>
      </c>
      <c r="DC14" s="33" t="s">
        <v>9362</v>
      </c>
      <c r="DD14" s="33" t="s">
        <v>9363</v>
      </c>
      <c r="DE14" s="33" t="s">
        <v>9364</v>
      </c>
    </row>
    <row r="15" spans="1:109" x14ac:dyDescent="0.25">
      <c r="A15" s="7">
        <v>1954</v>
      </c>
      <c r="C15" s="29" t="s">
        <v>9365</v>
      </c>
      <c r="D15" s="10" t="s">
        <v>1372</v>
      </c>
      <c r="E15" s="33" t="s">
        <v>9366</v>
      </c>
      <c r="F15" s="33" t="s">
        <v>9366</v>
      </c>
      <c r="G15" s="33" t="s">
        <v>9366</v>
      </c>
      <c r="H15" s="33" t="s">
        <v>9367</v>
      </c>
      <c r="I15" s="33" t="s">
        <v>9367</v>
      </c>
      <c r="J15" s="33" t="s">
        <v>9367</v>
      </c>
      <c r="K15" s="33" t="s">
        <v>9367</v>
      </c>
      <c r="L15" s="33" t="s">
        <v>9368</v>
      </c>
      <c r="M15" s="33" t="s">
        <v>9368</v>
      </c>
      <c r="N15" s="33" t="s">
        <v>9368</v>
      </c>
      <c r="O15" s="33" t="s">
        <v>9368</v>
      </c>
      <c r="P15" s="33" t="s">
        <v>9368</v>
      </c>
      <c r="Q15" s="33" t="s">
        <v>9369</v>
      </c>
      <c r="R15" s="33" t="s">
        <v>9369</v>
      </c>
      <c r="S15" s="33" t="s">
        <v>9369</v>
      </c>
      <c r="T15" s="33" t="s">
        <v>9370</v>
      </c>
      <c r="U15" s="33" t="s">
        <v>9370</v>
      </c>
      <c r="V15" s="33" t="s">
        <v>9370</v>
      </c>
      <c r="W15" s="33" t="s">
        <v>9371</v>
      </c>
      <c r="X15" s="33" t="s">
        <v>9371</v>
      </c>
      <c r="Y15" s="33" t="s">
        <v>9371</v>
      </c>
      <c r="Z15" s="33" t="s">
        <v>9371</v>
      </c>
      <c r="AA15" s="33" t="s">
        <v>9371</v>
      </c>
      <c r="AB15" s="33" t="s">
        <v>9372</v>
      </c>
      <c r="AC15" s="33" t="s">
        <v>9372</v>
      </c>
      <c r="AD15" s="33" t="s">
        <v>9372</v>
      </c>
      <c r="AE15" s="33" t="s">
        <v>9372</v>
      </c>
      <c r="AF15" s="33" t="s">
        <v>9372</v>
      </c>
      <c r="AG15" s="33" t="s">
        <v>9372</v>
      </c>
      <c r="AH15" s="33" t="s">
        <v>9372</v>
      </c>
      <c r="AI15" s="33" t="s">
        <v>9372</v>
      </c>
      <c r="AJ15" s="33" t="s">
        <v>9372</v>
      </c>
      <c r="AK15" s="33" t="s">
        <v>9373</v>
      </c>
      <c r="AL15" s="33" t="s">
        <v>9373</v>
      </c>
      <c r="AM15" s="33" t="s">
        <v>9373</v>
      </c>
      <c r="AN15" s="33" t="s">
        <v>9373</v>
      </c>
      <c r="AO15" s="33" t="s">
        <v>9373</v>
      </c>
      <c r="AP15" s="33" t="s">
        <v>9374</v>
      </c>
      <c r="AQ15" s="33" t="s">
        <v>9374</v>
      </c>
      <c r="AR15" s="33" t="s">
        <v>9374</v>
      </c>
      <c r="AS15" s="33" t="s">
        <v>9374</v>
      </c>
      <c r="AT15" s="33" t="s">
        <v>9374</v>
      </c>
      <c r="AU15" s="33" t="s">
        <v>9374</v>
      </c>
      <c r="AV15" s="33" t="s">
        <v>9374</v>
      </c>
      <c r="AW15" s="33" t="s">
        <v>9374</v>
      </c>
      <c r="AX15" s="33" t="s">
        <v>9374</v>
      </c>
      <c r="AY15" s="33" t="s">
        <v>9374</v>
      </c>
      <c r="AZ15" s="33" t="s">
        <v>9374</v>
      </c>
      <c r="BA15" s="33" t="s">
        <v>9374</v>
      </c>
      <c r="BB15" s="33" t="s">
        <v>9375</v>
      </c>
      <c r="BC15" s="33" t="s">
        <v>9375</v>
      </c>
      <c r="BD15" s="33" t="s">
        <v>9375</v>
      </c>
      <c r="BE15" s="33" t="s">
        <v>9375</v>
      </c>
      <c r="BF15" s="33" t="s">
        <v>9375</v>
      </c>
      <c r="BG15" s="33" t="s">
        <v>9375</v>
      </c>
      <c r="BH15" s="33" t="s">
        <v>9375</v>
      </c>
      <c r="BI15" s="33" t="s">
        <v>9375</v>
      </c>
      <c r="BJ15" s="33" t="s">
        <v>9375</v>
      </c>
      <c r="BK15" s="33" t="s">
        <v>9375</v>
      </c>
      <c r="BL15" s="33" t="s">
        <v>9375</v>
      </c>
      <c r="BM15" s="33" t="s">
        <v>9376</v>
      </c>
      <c r="BN15" s="33" t="s">
        <v>9376</v>
      </c>
      <c r="BO15" s="33" t="s">
        <v>9376</v>
      </c>
      <c r="BP15" s="33" t="s">
        <v>9376</v>
      </c>
      <c r="BQ15" s="33" t="s">
        <v>9376</v>
      </c>
      <c r="BR15" s="33" t="s">
        <v>9376</v>
      </c>
      <c r="BS15" s="33" t="s">
        <v>9376</v>
      </c>
      <c r="BT15" s="33" t="s">
        <v>9376</v>
      </c>
      <c r="BU15" s="33" t="s">
        <v>9376</v>
      </c>
      <c r="BV15" s="33" t="s">
        <v>9376</v>
      </c>
      <c r="BW15" s="33" t="s">
        <v>9377</v>
      </c>
      <c r="BX15" s="33" t="s">
        <v>9377</v>
      </c>
      <c r="BY15" s="33" t="s">
        <v>9377</v>
      </c>
      <c r="BZ15" s="33" t="s">
        <v>9377</v>
      </c>
      <c r="CA15" s="33" t="s">
        <v>9377</v>
      </c>
      <c r="CB15" s="33" t="s">
        <v>9377</v>
      </c>
      <c r="CC15" s="33" t="s">
        <v>9377</v>
      </c>
      <c r="CD15" s="33" t="s">
        <v>9377</v>
      </c>
      <c r="CE15" s="33" t="s">
        <v>9377</v>
      </c>
      <c r="CF15" s="33" t="s">
        <v>9377</v>
      </c>
      <c r="CG15" s="33" t="s">
        <v>9377</v>
      </c>
      <c r="CH15" s="33" t="s">
        <v>9377</v>
      </c>
      <c r="CI15" s="33" t="s">
        <v>9377</v>
      </c>
      <c r="CJ15" s="33" t="s">
        <v>9377</v>
      </c>
      <c r="CK15" s="33" t="s">
        <v>9377</v>
      </c>
      <c r="CL15" s="33" t="s">
        <v>9377</v>
      </c>
      <c r="CM15" s="33" t="s">
        <v>9377</v>
      </c>
      <c r="CN15" s="33" t="s">
        <v>9377</v>
      </c>
      <c r="CO15" s="33" t="s">
        <v>9377</v>
      </c>
      <c r="CP15" s="33" t="s">
        <v>9377</v>
      </c>
      <c r="CQ15" s="33" t="s">
        <v>9377</v>
      </c>
      <c r="CR15" s="33" t="s">
        <v>9377</v>
      </c>
      <c r="CS15" s="33" t="s">
        <v>9377</v>
      </c>
      <c r="CT15" s="33" t="s">
        <v>9377</v>
      </c>
      <c r="CU15" s="33" t="s">
        <v>9377</v>
      </c>
      <c r="CV15" s="33" t="s">
        <v>9377</v>
      </c>
      <c r="CW15" s="33" t="s">
        <v>9377</v>
      </c>
      <c r="CX15" s="33" t="s">
        <v>9377</v>
      </c>
      <c r="CY15" s="33" t="s">
        <v>9377</v>
      </c>
      <c r="CZ15" s="33" t="s">
        <v>9377</v>
      </c>
      <c r="DA15" s="33" t="s">
        <v>9377</v>
      </c>
      <c r="DB15" s="33" t="s">
        <v>9377</v>
      </c>
      <c r="DC15" s="33" t="s">
        <v>9378</v>
      </c>
      <c r="DD15" s="33" t="s">
        <v>9378</v>
      </c>
      <c r="DE15" s="33" t="s">
        <v>9378</v>
      </c>
    </row>
    <row r="16" spans="1:109" x14ac:dyDescent="0.25">
      <c r="A16" s="7">
        <v>1955</v>
      </c>
      <c r="C16" s="29" t="s">
        <v>9379</v>
      </c>
      <c r="D16" s="10" t="s">
        <v>1372</v>
      </c>
      <c r="E16" s="34"/>
      <c r="F16" s="34"/>
      <c r="G16" s="34"/>
      <c r="H16" s="34"/>
      <c r="I16" s="34"/>
      <c r="J16" s="34"/>
      <c r="K16" s="34"/>
      <c r="L16" s="33" t="s">
        <v>9380</v>
      </c>
      <c r="M16" s="33" t="s">
        <v>9380</v>
      </c>
      <c r="N16" s="33" t="s">
        <v>9380</v>
      </c>
      <c r="O16" s="33" t="s">
        <v>9380</v>
      </c>
      <c r="P16" s="33" t="s">
        <v>9380</v>
      </c>
      <c r="Q16" s="33" t="s">
        <v>9381</v>
      </c>
      <c r="R16" s="33" t="s">
        <v>9381</v>
      </c>
      <c r="S16" s="33" t="s">
        <v>9381</v>
      </c>
      <c r="T16" s="33" t="s">
        <v>9382</v>
      </c>
      <c r="U16" s="33" t="s">
        <v>9382</v>
      </c>
      <c r="V16" s="33" t="s">
        <v>9382</v>
      </c>
      <c r="W16" s="33" t="s">
        <v>9383</v>
      </c>
      <c r="X16" s="33" t="s">
        <v>9383</v>
      </c>
      <c r="Y16" s="33" t="s">
        <v>9383</v>
      </c>
      <c r="Z16" s="33" t="s">
        <v>9383</v>
      </c>
      <c r="AA16" s="33" t="s">
        <v>9383</v>
      </c>
      <c r="AB16" s="33" t="s">
        <v>9384</v>
      </c>
      <c r="AC16" s="33" t="s">
        <v>9384</v>
      </c>
      <c r="AD16" s="33" t="s">
        <v>9384</v>
      </c>
      <c r="AE16" s="33" t="s">
        <v>9384</v>
      </c>
      <c r="AF16" s="33" t="s">
        <v>9384</v>
      </c>
      <c r="AG16" s="33" t="s">
        <v>9384</v>
      </c>
      <c r="AH16" s="33" t="s">
        <v>9384</v>
      </c>
      <c r="AI16" s="33" t="s">
        <v>9384</v>
      </c>
      <c r="AJ16" s="33" t="s">
        <v>9384</v>
      </c>
      <c r="AK16" s="33" t="s">
        <v>9385</v>
      </c>
      <c r="AL16" s="33" t="s">
        <v>9385</v>
      </c>
      <c r="AM16" s="33" t="s">
        <v>9385</v>
      </c>
      <c r="AN16" s="33" t="s">
        <v>9385</v>
      </c>
      <c r="AO16" s="33" t="s">
        <v>9385</v>
      </c>
      <c r="AP16" s="33" t="s">
        <v>9386</v>
      </c>
      <c r="AQ16" s="33" t="s">
        <v>9386</v>
      </c>
      <c r="AR16" s="33" t="s">
        <v>9386</v>
      </c>
      <c r="AS16" s="33" t="s">
        <v>9386</v>
      </c>
      <c r="AT16" s="33" t="s">
        <v>9386</v>
      </c>
      <c r="AU16" s="33" t="s">
        <v>9386</v>
      </c>
      <c r="AV16" s="33" t="s">
        <v>9386</v>
      </c>
      <c r="AW16" s="33" t="s">
        <v>9386</v>
      </c>
      <c r="AX16" s="33" t="s">
        <v>9386</v>
      </c>
      <c r="AY16" s="33" t="s">
        <v>9386</v>
      </c>
      <c r="AZ16" s="33" t="s">
        <v>9386</v>
      </c>
      <c r="BA16" s="33" t="s">
        <v>9386</v>
      </c>
      <c r="BB16" s="33" t="s">
        <v>9387</v>
      </c>
      <c r="BC16" s="33" t="s">
        <v>9387</v>
      </c>
      <c r="BD16" s="33" t="s">
        <v>9387</v>
      </c>
      <c r="BE16" s="33" t="s">
        <v>9387</v>
      </c>
      <c r="BF16" s="33" t="s">
        <v>9387</v>
      </c>
      <c r="BG16" s="33" t="s">
        <v>9387</v>
      </c>
      <c r="BH16" s="33" t="s">
        <v>9387</v>
      </c>
      <c r="BI16" s="33" t="s">
        <v>9387</v>
      </c>
      <c r="BJ16" s="33" t="s">
        <v>9387</v>
      </c>
      <c r="BK16" s="33" t="s">
        <v>9387</v>
      </c>
      <c r="BL16" s="33" t="s">
        <v>9387</v>
      </c>
      <c r="BM16" s="33" t="s">
        <v>9388</v>
      </c>
      <c r="BN16" s="33" t="s">
        <v>9388</v>
      </c>
      <c r="BO16" s="33" t="s">
        <v>9388</v>
      </c>
      <c r="BP16" s="33" t="s">
        <v>9388</v>
      </c>
      <c r="BQ16" s="33" t="s">
        <v>9388</v>
      </c>
      <c r="BR16" s="33" t="s">
        <v>9388</v>
      </c>
      <c r="BS16" s="33" t="s">
        <v>9388</v>
      </c>
      <c r="BT16" s="33" t="s">
        <v>9388</v>
      </c>
      <c r="BU16" s="33" t="s">
        <v>9388</v>
      </c>
      <c r="BV16" s="33" t="s">
        <v>9388</v>
      </c>
      <c r="BW16" s="33" t="s">
        <v>9389</v>
      </c>
      <c r="BX16" s="33" t="s">
        <v>9389</v>
      </c>
      <c r="BY16" s="33" t="s">
        <v>9389</v>
      </c>
      <c r="BZ16" s="33" t="s">
        <v>9389</v>
      </c>
      <c r="CA16" s="33" t="s">
        <v>9389</v>
      </c>
      <c r="CB16" s="33" t="s">
        <v>9389</v>
      </c>
      <c r="CC16" s="33" t="s">
        <v>9389</v>
      </c>
      <c r="CD16" s="33" t="s">
        <v>9389</v>
      </c>
      <c r="CE16" s="33" t="s">
        <v>9389</v>
      </c>
      <c r="CF16" s="33" t="s">
        <v>9389</v>
      </c>
      <c r="CG16" s="33" t="s">
        <v>9389</v>
      </c>
      <c r="CH16" s="33" t="s">
        <v>9389</v>
      </c>
      <c r="CI16" s="33" t="s">
        <v>9389</v>
      </c>
      <c r="CJ16" s="33" t="s">
        <v>9389</v>
      </c>
      <c r="CK16" s="33" t="s">
        <v>9389</v>
      </c>
      <c r="CL16" s="33" t="s">
        <v>9389</v>
      </c>
      <c r="CM16" s="33" t="s">
        <v>9389</v>
      </c>
      <c r="CN16" s="33" t="s">
        <v>9389</v>
      </c>
      <c r="CO16" s="33" t="s">
        <v>9389</v>
      </c>
      <c r="CP16" s="33" t="s">
        <v>9389</v>
      </c>
      <c r="CQ16" s="33" t="s">
        <v>9389</v>
      </c>
      <c r="CR16" s="33" t="s">
        <v>9389</v>
      </c>
      <c r="CS16" s="33" t="s">
        <v>9389</v>
      </c>
      <c r="CT16" s="33" t="s">
        <v>9389</v>
      </c>
      <c r="CU16" s="33" t="s">
        <v>9389</v>
      </c>
      <c r="CV16" s="33" t="s">
        <v>9389</v>
      </c>
      <c r="CW16" s="33" t="s">
        <v>9389</v>
      </c>
      <c r="CX16" s="33" t="s">
        <v>9389</v>
      </c>
      <c r="CY16" s="33" t="s">
        <v>9389</v>
      </c>
      <c r="CZ16" s="33" t="s">
        <v>9389</v>
      </c>
      <c r="DA16" s="33" t="s">
        <v>9389</v>
      </c>
      <c r="DB16" s="33" t="s">
        <v>9389</v>
      </c>
      <c r="DC16" s="33" t="s">
        <v>9390</v>
      </c>
      <c r="DD16" s="33" t="s">
        <v>9390</v>
      </c>
      <c r="DE16" s="33" t="s">
        <v>9390</v>
      </c>
    </row>
    <row r="17" spans="1:109" x14ac:dyDescent="0.25">
      <c r="A17" s="7">
        <v>1956</v>
      </c>
      <c r="C17" s="29" t="s">
        <v>9391</v>
      </c>
      <c r="D17" s="10" t="s">
        <v>1372</v>
      </c>
      <c r="E17" s="34"/>
      <c r="F17" s="34"/>
      <c r="G17" s="34"/>
      <c r="H17" s="34"/>
      <c r="I17" s="34"/>
      <c r="J17" s="34"/>
      <c r="K17" s="34"/>
      <c r="L17" s="34"/>
      <c r="M17" s="34"/>
      <c r="N17" s="34"/>
      <c r="O17" s="34"/>
      <c r="P17" s="34"/>
      <c r="Q17" s="43" t="s">
        <v>9392</v>
      </c>
      <c r="R17" s="33" t="s">
        <v>9392</v>
      </c>
      <c r="S17" s="43" t="s">
        <v>9393</v>
      </c>
      <c r="T17" s="33" t="s">
        <v>9393</v>
      </c>
      <c r="U17" s="43" t="s">
        <v>9394</v>
      </c>
      <c r="V17" s="33" t="s">
        <v>9394</v>
      </c>
      <c r="W17" s="43" t="s">
        <v>9395</v>
      </c>
      <c r="X17" s="33" t="s">
        <v>9395</v>
      </c>
      <c r="Y17" s="33" t="s">
        <v>9395</v>
      </c>
      <c r="Z17" s="33" t="s">
        <v>9395</v>
      </c>
      <c r="AA17" s="33" t="s">
        <v>9395</v>
      </c>
      <c r="AB17" s="33" t="s">
        <v>9395</v>
      </c>
      <c r="AC17" s="33" t="s">
        <v>9395</v>
      </c>
      <c r="AD17" s="33" t="s">
        <v>9395</v>
      </c>
      <c r="AE17" s="33" t="s">
        <v>9395</v>
      </c>
      <c r="AF17" s="43" t="s">
        <v>9396</v>
      </c>
      <c r="AG17" s="33" t="s">
        <v>9396</v>
      </c>
      <c r="AH17" s="33" t="s">
        <v>9396</v>
      </c>
      <c r="AI17" s="33" t="s">
        <v>9396</v>
      </c>
      <c r="AJ17" s="33" t="s">
        <v>9396</v>
      </c>
      <c r="AK17" s="43" t="s">
        <v>9397</v>
      </c>
      <c r="AL17" s="33" t="s">
        <v>9397</v>
      </c>
      <c r="AM17" s="33" t="s">
        <v>9397</v>
      </c>
      <c r="AN17" s="33" t="s">
        <v>9397</v>
      </c>
      <c r="AO17" s="33" t="s">
        <v>9397</v>
      </c>
      <c r="AP17" s="43" t="s">
        <v>9398</v>
      </c>
      <c r="AQ17" s="33" t="s">
        <v>9398</v>
      </c>
      <c r="AR17" s="33" t="s">
        <v>9398</v>
      </c>
      <c r="AS17" s="33" t="s">
        <v>9398</v>
      </c>
      <c r="AT17" s="33" t="s">
        <v>9398</v>
      </c>
      <c r="AU17" s="33" t="s">
        <v>9398</v>
      </c>
      <c r="AV17" s="33" t="s">
        <v>9398</v>
      </c>
      <c r="AW17" s="33" t="s">
        <v>9398</v>
      </c>
      <c r="AX17" s="33" t="s">
        <v>9398</v>
      </c>
      <c r="AY17" s="33" t="s">
        <v>9398</v>
      </c>
      <c r="AZ17" s="33" t="s">
        <v>9398</v>
      </c>
      <c r="BA17" s="33" t="s">
        <v>9398</v>
      </c>
      <c r="BB17" s="43" t="s">
        <v>9399</v>
      </c>
      <c r="BC17" s="33" t="s">
        <v>9399</v>
      </c>
      <c r="BD17" s="33" t="s">
        <v>9399</v>
      </c>
      <c r="BE17" s="33" t="s">
        <v>9399</v>
      </c>
      <c r="BF17" s="33" t="s">
        <v>9399</v>
      </c>
      <c r="BG17" s="33" t="s">
        <v>9399</v>
      </c>
      <c r="BH17" s="33" t="s">
        <v>9399</v>
      </c>
      <c r="BI17" s="33" t="s">
        <v>9399</v>
      </c>
      <c r="BJ17" s="33" t="s">
        <v>9399</v>
      </c>
      <c r="BK17" s="33" t="s">
        <v>9399</v>
      </c>
      <c r="BL17" s="33" t="s">
        <v>9399</v>
      </c>
      <c r="BM17" s="43" t="s">
        <v>9400</v>
      </c>
      <c r="BN17" s="33" t="s">
        <v>9400</v>
      </c>
      <c r="BO17" s="33" t="s">
        <v>9400</v>
      </c>
      <c r="BP17" s="33" t="s">
        <v>9400</v>
      </c>
      <c r="BQ17" s="33" t="s">
        <v>9400</v>
      </c>
      <c r="BR17" s="33" t="s">
        <v>9400</v>
      </c>
      <c r="BS17" s="33" t="s">
        <v>9400</v>
      </c>
      <c r="BT17" s="33" t="s">
        <v>9400</v>
      </c>
      <c r="BU17" s="33" t="s">
        <v>9400</v>
      </c>
      <c r="BV17" s="33" t="s">
        <v>9400</v>
      </c>
      <c r="BW17" s="43" t="s">
        <v>9401</v>
      </c>
      <c r="BX17" s="33" t="s">
        <v>9401</v>
      </c>
      <c r="BY17" s="33" t="s">
        <v>9401</v>
      </c>
      <c r="BZ17" s="33" t="s">
        <v>9401</v>
      </c>
      <c r="CA17" s="33" t="s">
        <v>9401</v>
      </c>
      <c r="CB17" s="33" t="s">
        <v>9401</v>
      </c>
      <c r="CC17" s="33" t="s">
        <v>9401</v>
      </c>
      <c r="CD17" s="33" t="s">
        <v>9401</v>
      </c>
      <c r="CE17" s="33" t="s">
        <v>9401</v>
      </c>
      <c r="CF17" s="33" t="s">
        <v>9401</v>
      </c>
      <c r="CG17" s="33" t="s">
        <v>9401</v>
      </c>
      <c r="CH17" s="33" t="s">
        <v>9401</v>
      </c>
      <c r="CI17" s="33" t="s">
        <v>9401</v>
      </c>
      <c r="CJ17" s="33" t="s">
        <v>9401</v>
      </c>
      <c r="CK17" s="33" t="s">
        <v>9401</v>
      </c>
      <c r="CL17" s="33" t="s">
        <v>9401</v>
      </c>
      <c r="CM17" s="33" t="s">
        <v>9401</v>
      </c>
      <c r="CN17" s="33" t="s">
        <v>9401</v>
      </c>
      <c r="CO17" s="33" t="s">
        <v>9401</v>
      </c>
      <c r="CP17" s="33" t="s">
        <v>9401</v>
      </c>
      <c r="CQ17" s="33" t="s">
        <v>9401</v>
      </c>
      <c r="CR17" s="33" t="s">
        <v>9401</v>
      </c>
      <c r="CS17" s="33" t="s">
        <v>9401</v>
      </c>
      <c r="CT17" s="33" t="s">
        <v>9401</v>
      </c>
      <c r="CU17" s="33" t="s">
        <v>9401</v>
      </c>
      <c r="CV17" s="33" t="s">
        <v>9401</v>
      </c>
      <c r="CW17" s="33" t="s">
        <v>9401</v>
      </c>
      <c r="CX17" s="33" t="s">
        <v>9401</v>
      </c>
      <c r="CY17" s="33" t="s">
        <v>9401</v>
      </c>
      <c r="CZ17" s="33" t="s">
        <v>9401</v>
      </c>
      <c r="DA17" s="33" t="s">
        <v>9401</v>
      </c>
      <c r="DB17" s="33" t="s">
        <v>9401</v>
      </c>
      <c r="DC17" s="33" t="s">
        <v>9402</v>
      </c>
      <c r="DD17" s="33" t="s">
        <v>9403</v>
      </c>
      <c r="DE17" s="33" t="s">
        <v>9404</v>
      </c>
    </row>
    <row r="18" spans="1:109" x14ac:dyDescent="0.25">
      <c r="A18" s="7">
        <v>1957</v>
      </c>
      <c r="C18" s="29" t="s">
        <v>9405</v>
      </c>
      <c r="D18" s="10" t="s">
        <v>1372</v>
      </c>
      <c r="E18" s="33" t="s">
        <v>9434</v>
      </c>
      <c r="F18" s="33" t="s">
        <v>9434</v>
      </c>
      <c r="G18" s="33" t="s">
        <v>9434</v>
      </c>
      <c r="H18" s="33" t="s">
        <v>9435</v>
      </c>
      <c r="I18" s="33" t="s">
        <v>9435</v>
      </c>
      <c r="J18" s="33" t="s">
        <v>9435</v>
      </c>
      <c r="K18" s="33" t="s">
        <v>9435</v>
      </c>
      <c r="L18" s="33" t="s">
        <v>9380</v>
      </c>
      <c r="M18" s="33" t="s">
        <v>9380</v>
      </c>
      <c r="N18" s="33" t="s">
        <v>9406</v>
      </c>
      <c r="O18" s="33" t="s">
        <v>9406</v>
      </c>
      <c r="P18" s="33" t="s">
        <v>9406</v>
      </c>
      <c r="Q18" s="33" t="s">
        <v>9407</v>
      </c>
      <c r="R18" s="33" t="s">
        <v>9407</v>
      </c>
      <c r="S18" s="33" t="s">
        <v>9408</v>
      </c>
      <c r="T18" s="33" t="s">
        <v>9409</v>
      </c>
      <c r="U18" s="33" t="s">
        <v>9409</v>
      </c>
      <c r="V18" s="33" t="s">
        <v>9409</v>
      </c>
      <c r="W18" s="33" t="s">
        <v>9410</v>
      </c>
      <c r="X18" s="33" t="s">
        <v>9410</v>
      </c>
      <c r="Y18" s="33" t="s">
        <v>9410</v>
      </c>
      <c r="Z18" s="33" t="s">
        <v>9410</v>
      </c>
      <c r="AA18" s="33" t="s">
        <v>9410</v>
      </c>
      <c r="AB18" s="33" t="s">
        <v>9411</v>
      </c>
      <c r="AC18" s="33" t="s">
        <v>9411</v>
      </c>
      <c r="AD18" s="33" t="s">
        <v>9411</v>
      </c>
      <c r="AE18" s="33" t="s">
        <v>9411</v>
      </c>
      <c r="AF18" s="33" t="s">
        <v>9411</v>
      </c>
      <c r="AG18" s="33" t="s">
        <v>9411</v>
      </c>
      <c r="AH18" s="33" t="s">
        <v>9411</v>
      </c>
      <c r="AI18" s="33" t="s">
        <v>9411</v>
      </c>
      <c r="AJ18" s="33" t="s">
        <v>9411</v>
      </c>
      <c r="AK18" s="33" t="s">
        <v>9412</v>
      </c>
      <c r="AL18" s="33" t="s">
        <v>9412</v>
      </c>
      <c r="AM18" s="33" t="s">
        <v>9412</v>
      </c>
      <c r="AN18" s="33" t="s">
        <v>9412</v>
      </c>
      <c r="AO18" s="33" t="s">
        <v>9412</v>
      </c>
      <c r="AP18" s="33" t="s">
        <v>9413</v>
      </c>
      <c r="AQ18" s="33" t="s">
        <v>9413</v>
      </c>
      <c r="AR18" s="33" t="s">
        <v>9413</v>
      </c>
      <c r="AS18" s="33" t="s">
        <v>9413</v>
      </c>
      <c r="AT18" s="33" t="s">
        <v>9413</v>
      </c>
      <c r="AU18" s="33" t="s">
        <v>9413</v>
      </c>
      <c r="AV18" s="33" t="s">
        <v>9413</v>
      </c>
      <c r="AW18" s="33" t="s">
        <v>9413</v>
      </c>
      <c r="AX18" s="33" t="s">
        <v>9413</v>
      </c>
      <c r="AY18" s="33" t="s">
        <v>9413</v>
      </c>
      <c r="AZ18" s="33" t="s">
        <v>9413</v>
      </c>
      <c r="BA18" s="33" t="s">
        <v>9413</v>
      </c>
      <c r="BB18" s="33" t="s">
        <v>9414</v>
      </c>
      <c r="BC18" s="33" t="s">
        <v>9414</v>
      </c>
      <c r="BD18" s="33" t="s">
        <v>9414</v>
      </c>
      <c r="BE18" s="33" t="s">
        <v>9414</v>
      </c>
      <c r="BF18" s="33" t="s">
        <v>9414</v>
      </c>
      <c r="BG18" s="33" t="s">
        <v>9414</v>
      </c>
      <c r="BH18" s="33" t="s">
        <v>9414</v>
      </c>
      <c r="BI18" s="33" t="s">
        <v>9414</v>
      </c>
      <c r="BJ18" s="33" t="s">
        <v>9414</v>
      </c>
      <c r="BK18" s="33" t="s">
        <v>9414</v>
      </c>
      <c r="BL18" s="33" t="s">
        <v>9414</v>
      </c>
      <c r="BM18" s="33" t="s">
        <v>9415</v>
      </c>
      <c r="BN18" s="33" t="s">
        <v>9415</v>
      </c>
      <c r="BO18" s="33" t="s">
        <v>9415</v>
      </c>
      <c r="BP18" s="33" t="s">
        <v>9415</v>
      </c>
      <c r="BQ18" s="33" t="s">
        <v>9415</v>
      </c>
      <c r="BR18" s="33" t="s">
        <v>9415</v>
      </c>
      <c r="BS18" s="33" t="s">
        <v>9415</v>
      </c>
      <c r="BT18" s="33" t="s">
        <v>9415</v>
      </c>
      <c r="BU18" s="33" t="s">
        <v>9415</v>
      </c>
      <c r="BV18" s="33" t="s">
        <v>9415</v>
      </c>
      <c r="BW18" s="33" t="s">
        <v>9416</v>
      </c>
      <c r="BX18" s="33" t="s">
        <v>9416</v>
      </c>
      <c r="BY18" s="33" t="s">
        <v>9416</v>
      </c>
      <c r="BZ18" s="33" t="s">
        <v>9416</v>
      </c>
      <c r="CA18" s="33" t="s">
        <v>9416</v>
      </c>
      <c r="CB18" s="33" t="s">
        <v>9416</v>
      </c>
      <c r="CC18" s="33" t="s">
        <v>9416</v>
      </c>
      <c r="CD18" s="33" t="s">
        <v>9416</v>
      </c>
      <c r="CE18" s="33" t="s">
        <v>9416</v>
      </c>
      <c r="CF18" s="33" t="s">
        <v>9416</v>
      </c>
      <c r="CG18" s="33" t="s">
        <v>9416</v>
      </c>
      <c r="CH18" s="33" t="s">
        <v>9416</v>
      </c>
      <c r="CI18" s="33" t="s">
        <v>9416</v>
      </c>
      <c r="CJ18" s="33" t="s">
        <v>9416</v>
      </c>
      <c r="CK18" s="33" t="s">
        <v>9416</v>
      </c>
      <c r="CL18" s="33" t="s">
        <v>9416</v>
      </c>
      <c r="CM18" s="33" t="s">
        <v>9416</v>
      </c>
      <c r="CN18" s="33" t="s">
        <v>9416</v>
      </c>
      <c r="CO18" s="33" t="s">
        <v>9416</v>
      </c>
      <c r="CP18" s="33" t="s">
        <v>9416</v>
      </c>
      <c r="CQ18" s="33" t="s">
        <v>9416</v>
      </c>
      <c r="CR18" s="33" t="s">
        <v>9416</v>
      </c>
      <c r="CS18" s="33" t="s">
        <v>9416</v>
      </c>
      <c r="CT18" s="33" t="s">
        <v>9416</v>
      </c>
      <c r="CU18" s="33" t="s">
        <v>9416</v>
      </c>
      <c r="CV18" s="33" t="s">
        <v>9416</v>
      </c>
      <c r="CW18" s="33" t="s">
        <v>9416</v>
      </c>
      <c r="CX18" s="33" t="s">
        <v>9416</v>
      </c>
      <c r="CY18" s="33" t="s">
        <v>9416</v>
      </c>
      <c r="CZ18" s="33" t="s">
        <v>9416</v>
      </c>
      <c r="DA18" s="33" t="s">
        <v>9416</v>
      </c>
      <c r="DB18" s="33" t="s">
        <v>9416</v>
      </c>
      <c r="DC18" s="33" t="s">
        <v>9417</v>
      </c>
      <c r="DD18" s="33" t="s">
        <v>9418</v>
      </c>
      <c r="DE18" s="33" t="s">
        <v>9419</v>
      </c>
    </row>
    <row r="19" spans="1:109" x14ac:dyDescent="0.25">
      <c r="A19" s="7">
        <v>1958</v>
      </c>
      <c r="C19" s="29" t="s">
        <v>9420</v>
      </c>
      <c r="D19" s="10" t="s">
        <v>1372</v>
      </c>
      <c r="E19" s="34"/>
      <c r="F19" s="34"/>
      <c r="G19" s="34"/>
      <c r="H19" s="34"/>
      <c r="I19" s="34"/>
      <c r="J19" s="34"/>
      <c r="K19" s="34"/>
      <c r="L19" s="33" t="s">
        <v>1306</v>
      </c>
      <c r="M19" s="33" t="s">
        <v>1306</v>
      </c>
      <c r="N19" s="33" t="s">
        <v>9421</v>
      </c>
      <c r="O19" s="33" t="s">
        <v>9421</v>
      </c>
      <c r="P19" s="33" t="s">
        <v>9421</v>
      </c>
      <c r="Q19" s="33" t="s">
        <v>9422</v>
      </c>
      <c r="R19" s="33" t="s">
        <v>9422</v>
      </c>
      <c r="S19" s="33" t="s">
        <v>9422</v>
      </c>
      <c r="T19" s="33" t="s">
        <v>9423</v>
      </c>
      <c r="U19" s="33" t="s">
        <v>9423</v>
      </c>
      <c r="V19" s="33" t="s">
        <v>9423</v>
      </c>
      <c r="W19" s="33" t="s">
        <v>9424</v>
      </c>
      <c r="X19" s="33" t="s">
        <v>9424</v>
      </c>
      <c r="Y19" s="33" t="s">
        <v>9424</v>
      </c>
      <c r="Z19" s="33" t="s">
        <v>9424</v>
      </c>
      <c r="AA19" s="33" t="s">
        <v>9424</v>
      </c>
      <c r="AB19" s="33" t="s">
        <v>9425</v>
      </c>
      <c r="AC19" s="33" t="s">
        <v>9425</v>
      </c>
      <c r="AD19" s="33" t="s">
        <v>9425</v>
      </c>
      <c r="AE19" s="33" t="s">
        <v>9425</v>
      </c>
      <c r="AF19" s="33" t="s">
        <v>9425</v>
      </c>
      <c r="AG19" s="33" t="s">
        <v>9425</v>
      </c>
      <c r="AH19" s="33" t="s">
        <v>9425</v>
      </c>
      <c r="AI19" s="33" t="s">
        <v>9425</v>
      </c>
      <c r="AJ19" s="33" t="s">
        <v>9425</v>
      </c>
      <c r="AK19" s="33" t="s">
        <v>9426</v>
      </c>
      <c r="AL19" s="33" t="s">
        <v>9426</v>
      </c>
      <c r="AM19" s="33" t="s">
        <v>9426</v>
      </c>
      <c r="AN19" s="33" t="s">
        <v>9426</v>
      </c>
      <c r="AO19" s="33" t="s">
        <v>9426</v>
      </c>
      <c r="AP19" s="33" t="s">
        <v>9427</v>
      </c>
      <c r="AQ19" s="33" t="s">
        <v>9427</v>
      </c>
      <c r="AR19" s="33" t="s">
        <v>9427</v>
      </c>
      <c r="AS19" s="33" t="s">
        <v>9427</v>
      </c>
      <c r="AT19" s="33" t="s">
        <v>9427</v>
      </c>
      <c r="AU19" s="33" t="s">
        <v>9427</v>
      </c>
      <c r="AV19" s="33" t="s">
        <v>9427</v>
      </c>
      <c r="AW19" s="33" t="s">
        <v>9427</v>
      </c>
      <c r="AX19" s="33" t="s">
        <v>9427</v>
      </c>
      <c r="AY19" s="33" t="s">
        <v>9427</v>
      </c>
      <c r="AZ19" s="33" t="s">
        <v>9427</v>
      </c>
      <c r="BA19" s="33" t="s">
        <v>9427</v>
      </c>
      <c r="BB19" s="33" t="s">
        <v>9428</v>
      </c>
      <c r="BC19" s="33" t="s">
        <v>9428</v>
      </c>
      <c r="BD19" s="33" t="s">
        <v>9428</v>
      </c>
      <c r="BE19" s="33" t="s">
        <v>9428</v>
      </c>
      <c r="BF19" s="33" t="s">
        <v>9428</v>
      </c>
      <c r="BG19" s="33" t="s">
        <v>9428</v>
      </c>
      <c r="BH19" s="33" t="s">
        <v>9428</v>
      </c>
      <c r="BI19" s="33" t="s">
        <v>9428</v>
      </c>
      <c r="BJ19" s="33" t="s">
        <v>9428</v>
      </c>
      <c r="BK19" s="33" t="s">
        <v>9428</v>
      </c>
      <c r="BL19" s="33" t="s">
        <v>9428</v>
      </c>
      <c r="BM19" s="33" t="s">
        <v>9429</v>
      </c>
      <c r="BN19" s="33" t="s">
        <v>9429</v>
      </c>
      <c r="BO19" s="33" t="s">
        <v>9429</v>
      </c>
      <c r="BP19" s="33" t="s">
        <v>9429</v>
      </c>
      <c r="BQ19" s="33" t="s">
        <v>9429</v>
      </c>
      <c r="BR19" s="33" t="s">
        <v>9429</v>
      </c>
      <c r="BS19" s="33" t="s">
        <v>9429</v>
      </c>
      <c r="BT19" s="33" t="s">
        <v>9429</v>
      </c>
      <c r="BU19" s="33" t="s">
        <v>9429</v>
      </c>
      <c r="BV19" s="33" t="s">
        <v>9429</v>
      </c>
      <c r="BW19" s="33" t="s">
        <v>9430</v>
      </c>
      <c r="BX19" s="33" t="s">
        <v>9430</v>
      </c>
      <c r="BY19" s="33" t="s">
        <v>9430</v>
      </c>
      <c r="BZ19" s="33" t="s">
        <v>9430</v>
      </c>
      <c r="CA19" s="33" t="s">
        <v>9430</v>
      </c>
      <c r="CB19" s="33" t="s">
        <v>9430</v>
      </c>
      <c r="CC19" s="33" t="s">
        <v>9430</v>
      </c>
      <c r="CD19" s="33" t="s">
        <v>9430</v>
      </c>
      <c r="CE19" s="33" t="s">
        <v>9430</v>
      </c>
      <c r="CF19" s="33" t="s">
        <v>9430</v>
      </c>
      <c r="CG19" s="33" t="s">
        <v>9430</v>
      </c>
      <c r="CH19" s="33" t="s">
        <v>9430</v>
      </c>
      <c r="CI19" s="33" t="s">
        <v>9430</v>
      </c>
      <c r="CJ19" s="33" t="s">
        <v>9430</v>
      </c>
      <c r="CK19" s="33" t="s">
        <v>9430</v>
      </c>
      <c r="CL19" s="33" t="s">
        <v>9430</v>
      </c>
      <c r="CM19" s="33" t="s">
        <v>9430</v>
      </c>
      <c r="CN19" s="33" t="s">
        <v>9430</v>
      </c>
      <c r="CO19" s="33" t="s">
        <v>9430</v>
      </c>
      <c r="CP19" s="33" t="s">
        <v>9430</v>
      </c>
      <c r="CQ19" s="33" t="s">
        <v>9430</v>
      </c>
      <c r="CR19" s="33" t="s">
        <v>9430</v>
      </c>
      <c r="CS19" s="33" t="s">
        <v>9430</v>
      </c>
      <c r="CT19" s="33" t="s">
        <v>9430</v>
      </c>
      <c r="CU19" s="33" t="s">
        <v>9430</v>
      </c>
      <c r="CV19" s="33" t="s">
        <v>9430</v>
      </c>
      <c r="CW19" s="33" t="s">
        <v>9430</v>
      </c>
      <c r="CX19" s="33" t="s">
        <v>9430</v>
      </c>
      <c r="CY19" s="33" t="s">
        <v>9430</v>
      </c>
      <c r="CZ19" s="33" t="s">
        <v>9430</v>
      </c>
      <c r="DA19" s="33" t="s">
        <v>9430</v>
      </c>
      <c r="DB19" s="33" t="s">
        <v>9430</v>
      </c>
      <c r="DC19" s="33" t="s">
        <v>9431</v>
      </c>
      <c r="DD19" s="33" t="s">
        <v>9432</v>
      </c>
      <c r="DE19" s="33" t="s">
        <v>9433</v>
      </c>
    </row>
    <row r="20" spans="1:109" x14ac:dyDescent="0.25">
      <c r="A20" s="7">
        <v>1959</v>
      </c>
      <c r="C20" s="29" t="s">
        <v>6808</v>
      </c>
      <c r="D20" s="10" t="s">
        <v>1372</v>
      </c>
      <c r="E20" s="43" t="s">
        <v>9434</v>
      </c>
      <c r="F20" s="33" t="s">
        <v>9434</v>
      </c>
      <c r="G20" s="33" t="s">
        <v>9434</v>
      </c>
      <c r="H20" s="43" t="s">
        <v>9435</v>
      </c>
      <c r="I20" s="33" t="s">
        <v>9435</v>
      </c>
      <c r="J20" s="33" t="s">
        <v>9435</v>
      </c>
      <c r="K20" s="33" t="s">
        <v>9435</v>
      </c>
      <c r="L20" s="43" t="s">
        <v>1306</v>
      </c>
      <c r="M20" s="33" t="s">
        <v>1306</v>
      </c>
      <c r="N20" s="33" t="s">
        <v>1306</v>
      </c>
      <c r="O20" s="43" t="s">
        <v>1298</v>
      </c>
      <c r="P20" s="33" t="s">
        <v>1298</v>
      </c>
      <c r="Q20" s="43" t="s">
        <v>9436</v>
      </c>
      <c r="R20" s="43" t="s">
        <v>9437</v>
      </c>
      <c r="S20" s="33" t="s">
        <v>9437</v>
      </c>
      <c r="T20" s="43" t="s">
        <v>9438</v>
      </c>
      <c r="U20" s="33" t="s">
        <v>9438</v>
      </c>
      <c r="V20" s="33" t="s">
        <v>9438</v>
      </c>
      <c r="W20" s="43" t="s">
        <v>9439</v>
      </c>
      <c r="X20" s="33" t="s">
        <v>9439</v>
      </c>
      <c r="Y20" s="33" t="s">
        <v>9439</v>
      </c>
      <c r="Z20" s="33" t="s">
        <v>9439</v>
      </c>
      <c r="AA20" s="33" t="s">
        <v>9439</v>
      </c>
      <c r="AB20" s="43" t="s">
        <v>9440</v>
      </c>
      <c r="AC20" s="33" t="s">
        <v>9440</v>
      </c>
      <c r="AD20" s="33" t="s">
        <v>9440</v>
      </c>
      <c r="AE20" s="33" t="s">
        <v>9440</v>
      </c>
      <c r="AF20" s="33" t="s">
        <v>9440</v>
      </c>
      <c r="AG20" s="33" t="s">
        <v>9440</v>
      </c>
      <c r="AH20" s="33" t="s">
        <v>9440</v>
      </c>
      <c r="AI20" s="33" t="s">
        <v>9440</v>
      </c>
      <c r="AJ20" s="33" t="s">
        <v>9440</v>
      </c>
      <c r="AK20" s="43" t="s">
        <v>9441</v>
      </c>
      <c r="AL20" s="33" t="s">
        <v>9441</v>
      </c>
      <c r="AM20" s="33" t="s">
        <v>9441</v>
      </c>
      <c r="AN20" s="33" t="s">
        <v>9441</v>
      </c>
      <c r="AO20" s="33" t="s">
        <v>9441</v>
      </c>
      <c r="AP20" s="43" t="s">
        <v>9442</v>
      </c>
      <c r="AQ20" s="33" t="s">
        <v>9442</v>
      </c>
      <c r="AR20" s="33" t="s">
        <v>9442</v>
      </c>
      <c r="AS20" s="33" t="s">
        <v>9442</v>
      </c>
      <c r="AT20" s="33" t="s">
        <v>9442</v>
      </c>
      <c r="AU20" s="33" t="s">
        <v>9442</v>
      </c>
      <c r="AV20" s="33" t="s">
        <v>9442</v>
      </c>
      <c r="AW20" s="33" t="s">
        <v>9442</v>
      </c>
      <c r="AX20" s="33" t="s">
        <v>9442</v>
      </c>
      <c r="AY20" s="33" t="s">
        <v>9442</v>
      </c>
      <c r="AZ20" s="33" t="s">
        <v>9442</v>
      </c>
      <c r="BA20" s="33" t="s">
        <v>9442</v>
      </c>
      <c r="BB20" s="43" t="s">
        <v>9443</v>
      </c>
      <c r="BC20" s="33" t="s">
        <v>9443</v>
      </c>
      <c r="BD20" s="33" t="s">
        <v>9443</v>
      </c>
      <c r="BE20" s="33" t="s">
        <v>9443</v>
      </c>
      <c r="BF20" s="33" t="s">
        <v>9443</v>
      </c>
      <c r="BG20" s="33" t="s">
        <v>9443</v>
      </c>
      <c r="BH20" s="33" t="s">
        <v>9443</v>
      </c>
      <c r="BI20" s="33" t="s">
        <v>9443</v>
      </c>
      <c r="BJ20" s="33" t="s">
        <v>9443</v>
      </c>
      <c r="BK20" s="33" t="s">
        <v>9443</v>
      </c>
      <c r="BL20" s="33" t="s">
        <v>9443</v>
      </c>
      <c r="BM20" s="43" t="s">
        <v>9444</v>
      </c>
      <c r="BN20" s="33" t="s">
        <v>9444</v>
      </c>
      <c r="BO20" s="33" t="s">
        <v>9444</v>
      </c>
      <c r="BP20" s="33" t="s">
        <v>9444</v>
      </c>
      <c r="BQ20" s="33" t="s">
        <v>9444</v>
      </c>
      <c r="BR20" s="33" t="s">
        <v>9444</v>
      </c>
      <c r="BS20" s="33" t="s">
        <v>9444</v>
      </c>
      <c r="BT20" s="33" t="s">
        <v>9444</v>
      </c>
      <c r="BU20" s="33" t="s">
        <v>9444</v>
      </c>
      <c r="BV20" s="33" t="s">
        <v>9444</v>
      </c>
      <c r="BW20" s="43" t="s">
        <v>9445</v>
      </c>
      <c r="BX20" s="33" t="s">
        <v>9445</v>
      </c>
      <c r="BY20" s="33" t="s">
        <v>9445</v>
      </c>
      <c r="BZ20" s="33" t="s">
        <v>9445</v>
      </c>
      <c r="CA20" s="33" t="s">
        <v>9445</v>
      </c>
      <c r="CB20" s="33" t="s">
        <v>9445</v>
      </c>
      <c r="CC20" s="33" t="s">
        <v>9445</v>
      </c>
      <c r="CD20" s="33" t="s">
        <v>9445</v>
      </c>
      <c r="CE20" s="33" t="s">
        <v>9445</v>
      </c>
      <c r="CF20" s="33" t="s">
        <v>9445</v>
      </c>
      <c r="CG20" s="33" t="s">
        <v>9445</v>
      </c>
      <c r="CH20" s="33" t="s">
        <v>9445</v>
      </c>
      <c r="CI20" s="33" t="s">
        <v>9445</v>
      </c>
      <c r="CJ20" s="33" t="s">
        <v>9445</v>
      </c>
      <c r="CK20" s="33" t="s">
        <v>9445</v>
      </c>
      <c r="CL20" s="33" t="s">
        <v>9445</v>
      </c>
      <c r="CM20" s="33" t="s">
        <v>9445</v>
      </c>
      <c r="CN20" s="33" t="s">
        <v>9445</v>
      </c>
      <c r="CO20" s="33" t="s">
        <v>9445</v>
      </c>
      <c r="CP20" s="33" t="s">
        <v>9445</v>
      </c>
      <c r="CQ20" s="33" t="s">
        <v>9445</v>
      </c>
      <c r="CR20" s="33" t="s">
        <v>9445</v>
      </c>
      <c r="CS20" s="33" t="s">
        <v>9445</v>
      </c>
      <c r="CT20" s="33" t="s">
        <v>9445</v>
      </c>
      <c r="CU20" s="33" t="s">
        <v>9445</v>
      </c>
      <c r="CV20" s="33" t="s">
        <v>9445</v>
      </c>
      <c r="CW20" s="33" t="s">
        <v>9445</v>
      </c>
      <c r="CX20" s="33" t="s">
        <v>9445</v>
      </c>
      <c r="CY20" s="33" t="s">
        <v>9445</v>
      </c>
      <c r="CZ20" s="33" t="s">
        <v>9445</v>
      </c>
      <c r="DA20" s="33" t="s">
        <v>9445</v>
      </c>
      <c r="DB20" s="33" t="s">
        <v>9445</v>
      </c>
      <c r="DC20" s="33" t="s">
        <v>9446</v>
      </c>
      <c r="DD20" s="33" t="s">
        <v>9447</v>
      </c>
      <c r="DE20" s="33" t="s">
        <v>9448</v>
      </c>
    </row>
    <row r="21" spans="1:109" x14ac:dyDescent="0.25">
      <c r="A21" s="7">
        <v>1960</v>
      </c>
      <c r="C21" s="29" t="s">
        <v>9449</v>
      </c>
      <c r="D21" s="10" t="s">
        <v>1372</v>
      </c>
      <c r="E21" s="34"/>
      <c r="F21" s="33" t="s">
        <v>9450</v>
      </c>
      <c r="G21" s="33" t="s">
        <v>9450</v>
      </c>
      <c r="H21" s="33" t="s">
        <v>9450</v>
      </c>
      <c r="I21" s="33" t="s">
        <v>9450</v>
      </c>
      <c r="J21" s="33" t="s">
        <v>9450</v>
      </c>
      <c r="K21" s="33" t="s">
        <v>9450</v>
      </c>
      <c r="L21" s="33" t="s">
        <v>9451</v>
      </c>
      <c r="M21" s="33" t="s">
        <v>9451</v>
      </c>
      <c r="N21" s="33" t="s">
        <v>9451</v>
      </c>
      <c r="O21" s="33" t="s">
        <v>9451</v>
      </c>
      <c r="P21" s="33" t="s">
        <v>9451</v>
      </c>
      <c r="Q21" s="33" t="s">
        <v>9452</v>
      </c>
      <c r="R21" s="33" t="s">
        <v>9452</v>
      </c>
      <c r="S21" s="33" t="s">
        <v>9452</v>
      </c>
      <c r="T21" s="33" t="s">
        <v>9453</v>
      </c>
      <c r="U21" s="33" t="s">
        <v>9453</v>
      </c>
      <c r="V21" s="33" t="s">
        <v>9453</v>
      </c>
      <c r="W21" s="33" t="s">
        <v>9454</v>
      </c>
      <c r="X21" s="33" t="s">
        <v>9454</v>
      </c>
      <c r="Y21" s="33" t="s">
        <v>9455</v>
      </c>
      <c r="Z21" s="33" t="s">
        <v>9455</v>
      </c>
      <c r="AA21" s="33" t="s">
        <v>9455</v>
      </c>
      <c r="AB21" s="33" t="s">
        <v>9456</v>
      </c>
      <c r="AC21" s="33" t="s">
        <v>9456</v>
      </c>
      <c r="AD21" s="33" t="s">
        <v>9456</v>
      </c>
      <c r="AE21" s="33" t="s">
        <v>9456</v>
      </c>
      <c r="AF21" s="33" t="s">
        <v>9456</v>
      </c>
      <c r="AG21" s="33" t="s">
        <v>9456</v>
      </c>
      <c r="AH21" s="33" t="s">
        <v>9456</v>
      </c>
      <c r="AI21" s="33" t="s">
        <v>9456</v>
      </c>
      <c r="AJ21" s="33" t="s">
        <v>9456</v>
      </c>
      <c r="AK21" s="33" t="s">
        <v>9457</v>
      </c>
      <c r="AL21" s="33" t="s">
        <v>9457</v>
      </c>
      <c r="AM21" s="33" t="s">
        <v>9457</v>
      </c>
      <c r="AN21" s="33" t="s">
        <v>9457</v>
      </c>
      <c r="AO21" s="33" t="s">
        <v>9457</v>
      </c>
      <c r="AP21" s="33" t="s">
        <v>9458</v>
      </c>
      <c r="AQ21" s="33" t="s">
        <v>9458</v>
      </c>
      <c r="AR21" s="33" t="s">
        <v>9458</v>
      </c>
      <c r="AS21" s="33" t="s">
        <v>9458</v>
      </c>
      <c r="AT21" s="33" t="s">
        <v>9458</v>
      </c>
      <c r="AU21" s="33" t="s">
        <v>9458</v>
      </c>
      <c r="AV21" s="33" t="s">
        <v>9458</v>
      </c>
      <c r="AW21" s="33" t="s">
        <v>9458</v>
      </c>
      <c r="AX21" s="33" t="s">
        <v>9458</v>
      </c>
      <c r="AY21" s="33" t="s">
        <v>9458</v>
      </c>
      <c r="AZ21" s="33" t="s">
        <v>9458</v>
      </c>
      <c r="BA21" s="33" t="s">
        <v>9458</v>
      </c>
      <c r="BB21" s="33" t="s">
        <v>9459</v>
      </c>
      <c r="BC21" s="33" t="s">
        <v>9459</v>
      </c>
      <c r="BD21" s="33" t="s">
        <v>9459</v>
      </c>
      <c r="BE21" s="33" t="s">
        <v>9459</v>
      </c>
      <c r="BF21" s="33" t="s">
        <v>9459</v>
      </c>
      <c r="BG21" s="33" t="s">
        <v>9459</v>
      </c>
      <c r="BH21" s="33" t="s">
        <v>9459</v>
      </c>
      <c r="BI21" s="33" t="s">
        <v>9459</v>
      </c>
      <c r="BJ21" s="33" t="s">
        <v>9459</v>
      </c>
      <c r="BK21" s="33" t="s">
        <v>9459</v>
      </c>
      <c r="BL21" s="33" t="s">
        <v>9459</v>
      </c>
      <c r="BM21" s="33" t="s">
        <v>9460</v>
      </c>
      <c r="BN21" s="33" t="s">
        <v>9460</v>
      </c>
      <c r="BO21" s="33" t="s">
        <v>9460</v>
      </c>
      <c r="BP21" s="33" t="s">
        <v>9460</v>
      </c>
      <c r="BQ21" s="33" t="s">
        <v>9460</v>
      </c>
      <c r="BR21" s="33" t="s">
        <v>9460</v>
      </c>
      <c r="BS21" s="33" t="s">
        <v>9460</v>
      </c>
      <c r="BT21" s="33" t="s">
        <v>9460</v>
      </c>
      <c r="BU21" s="33" t="s">
        <v>9460</v>
      </c>
      <c r="BV21" s="33" t="s">
        <v>9460</v>
      </c>
      <c r="BW21" s="33" t="s">
        <v>9461</v>
      </c>
      <c r="BX21" s="33" t="s">
        <v>9461</v>
      </c>
      <c r="BY21" s="33" t="s">
        <v>9461</v>
      </c>
      <c r="BZ21" s="33" t="s">
        <v>9461</v>
      </c>
      <c r="CA21" s="33" t="s">
        <v>9461</v>
      </c>
      <c r="CB21" s="33" t="s">
        <v>9461</v>
      </c>
      <c r="CC21" s="33" t="s">
        <v>9461</v>
      </c>
      <c r="CD21" s="33" t="s">
        <v>9461</v>
      </c>
      <c r="CE21" s="33" t="s">
        <v>9461</v>
      </c>
      <c r="CF21" s="33" t="s">
        <v>9461</v>
      </c>
      <c r="CG21" s="33" t="s">
        <v>9461</v>
      </c>
      <c r="CH21" s="33" t="s">
        <v>9461</v>
      </c>
      <c r="CI21" s="33" t="s">
        <v>9461</v>
      </c>
      <c r="CJ21" s="33" t="s">
        <v>9461</v>
      </c>
      <c r="CK21" s="33" t="s">
        <v>9461</v>
      </c>
      <c r="CL21" s="33" t="s">
        <v>9461</v>
      </c>
      <c r="CM21" s="33" t="s">
        <v>9461</v>
      </c>
      <c r="CN21" s="33" t="s">
        <v>9461</v>
      </c>
      <c r="CO21" s="33" t="s">
        <v>9461</v>
      </c>
      <c r="CP21" s="33" t="s">
        <v>9461</v>
      </c>
      <c r="CQ21" s="33" t="s">
        <v>9461</v>
      </c>
      <c r="CR21" s="33" t="s">
        <v>9461</v>
      </c>
      <c r="CS21" s="33" t="s">
        <v>9461</v>
      </c>
      <c r="CT21" s="33" t="s">
        <v>9461</v>
      </c>
      <c r="CU21" s="33" t="s">
        <v>9461</v>
      </c>
      <c r="CV21" s="33" t="s">
        <v>9461</v>
      </c>
      <c r="CW21" s="33" t="s">
        <v>9461</v>
      </c>
      <c r="CX21" s="33" t="s">
        <v>9461</v>
      </c>
      <c r="CY21" s="33" t="s">
        <v>9461</v>
      </c>
      <c r="CZ21" s="33" t="s">
        <v>9461</v>
      </c>
      <c r="DA21" s="33" t="s">
        <v>9461</v>
      </c>
      <c r="DB21" s="33" t="s">
        <v>9461</v>
      </c>
      <c r="DC21" s="33" t="s">
        <v>9462</v>
      </c>
      <c r="DD21" s="33" t="s">
        <v>9463</v>
      </c>
      <c r="DE21" s="33" t="s">
        <v>9464</v>
      </c>
    </row>
    <row r="22" spans="1:109" x14ac:dyDescent="0.25">
      <c r="A22" s="7">
        <v>1961</v>
      </c>
    </row>
    <row r="23" spans="1:109" x14ac:dyDescent="0.25">
      <c r="A23" s="7">
        <v>1962</v>
      </c>
    </row>
    <row r="24" spans="1:109" x14ac:dyDescent="0.25">
      <c r="A24" s="7">
        <v>1963</v>
      </c>
    </row>
    <row r="25" spans="1:109" x14ac:dyDescent="0.25">
      <c r="A25" s="7">
        <v>1964</v>
      </c>
    </row>
    <row r="26" spans="1:109" x14ac:dyDescent="0.25">
      <c r="A26" s="7">
        <v>1965</v>
      </c>
    </row>
    <row r="27" spans="1:109" x14ac:dyDescent="0.25">
      <c r="A27" s="7">
        <v>1966</v>
      </c>
    </row>
    <row r="28" spans="1:109" x14ac:dyDescent="0.25">
      <c r="A28" s="7">
        <v>1967</v>
      </c>
    </row>
    <row r="29" spans="1:109" x14ac:dyDescent="0.25">
      <c r="A29" s="7">
        <v>1968</v>
      </c>
    </row>
    <row r="30" spans="1:109" x14ac:dyDescent="0.25">
      <c r="A30" s="7">
        <v>1969</v>
      </c>
    </row>
    <row r="31" spans="1:109" x14ac:dyDescent="0.25">
      <c r="A31" s="7">
        <v>1970</v>
      </c>
    </row>
    <row r="32" spans="1:109" x14ac:dyDescent="0.25">
      <c r="A32" s="7">
        <v>1971</v>
      </c>
    </row>
    <row r="33" spans="1:1" x14ac:dyDescent="0.25">
      <c r="A33" s="7">
        <v>1972</v>
      </c>
    </row>
    <row r="34" spans="1:1" x14ac:dyDescent="0.25">
      <c r="A34" s="7">
        <v>1973</v>
      </c>
    </row>
    <row r="35" spans="1:1" x14ac:dyDescent="0.25">
      <c r="A35" s="7">
        <v>1974</v>
      </c>
    </row>
    <row r="36" spans="1:1" x14ac:dyDescent="0.25">
      <c r="A36" s="7">
        <v>1975</v>
      </c>
    </row>
    <row r="37" spans="1:1" x14ac:dyDescent="0.25">
      <c r="A37" s="7">
        <v>1976</v>
      </c>
    </row>
    <row r="38" spans="1:1" x14ac:dyDescent="0.25">
      <c r="A38" s="7">
        <v>1977</v>
      </c>
    </row>
    <row r="39" spans="1:1" x14ac:dyDescent="0.25">
      <c r="A39" s="7">
        <v>1978</v>
      </c>
    </row>
    <row r="40" spans="1:1" x14ac:dyDescent="0.25">
      <c r="A40" s="7">
        <v>1979</v>
      </c>
    </row>
    <row r="41" spans="1:1" x14ac:dyDescent="0.25">
      <c r="A41" s="7">
        <v>1980</v>
      </c>
    </row>
    <row r="42" spans="1:1" x14ac:dyDescent="0.25">
      <c r="A42" s="7">
        <v>1981</v>
      </c>
    </row>
    <row r="43" spans="1:1" x14ac:dyDescent="0.25">
      <c r="A43" s="7">
        <v>1982</v>
      </c>
    </row>
    <row r="44" spans="1:1" x14ac:dyDescent="0.25">
      <c r="A44" s="7">
        <v>1983</v>
      </c>
    </row>
    <row r="45" spans="1:1" x14ac:dyDescent="0.25">
      <c r="A45" s="7">
        <v>1984</v>
      </c>
    </row>
    <row r="46" spans="1:1" x14ac:dyDescent="0.25">
      <c r="A46" s="7">
        <v>1985</v>
      </c>
    </row>
    <row r="47" spans="1:1" x14ac:dyDescent="0.25">
      <c r="A47" s="7">
        <v>1986</v>
      </c>
    </row>
    <row r="48" spans="1:1" x14ac:dyDescent="0.25">
      <c r="A48" s="7">
        <v>1987</v>
      </c>
    </row>
    <row r="49" spans="1:1" x14ac:dyDescent="0.25">
      <c r="A49" s="7">
        <v>1988</v>
      </c>
    </row>
    <row r="50" spans="1:1" x14ac:dyDescent="0.25">
      <c r="A50" s="7">
        <v>1989</v>
      </c>
    </row>
    <row r="51" spans="1:1" x14ac:dyDescent="0.25">
      <c r="A51" s="7">
        <v>1990</v>
      </c>
    </row>
    <row r="52" spans="1:1" x14ac:dyDescent="0.25">
      <c r="A52" s="7">
        <v>1991</v>
      </c>
    </row>
    <row r="53" spans="1:1" x14ac:dyDescent="0.25">
      <c r="A53" s="7">
        <v>1992</v>
      </c>
    </row>
    <row r="54" spans="1:1" x14ac:dyDescent="0.25">
      <c r="A54" s="7">
        <v>1993</v>
      </c>
    </row>
    <row r="55" spans="1:1" x14ac:dyDescent="0.25">
      <c r="A55" s="7">
        <v>1994</v>
      </c>
    </row>
    <row r="56" spans="1:1" x14ac:dyDescent="0.25">
      <c r="A56" s="7">
        <v>1995</v>
      </c>
    </row>
    <row r="57" spans="1:1" x14ac:dyDescent="0.25">
      <c r="A57" s="7">
        <v>1996</v>
      </c>
    </row>
    <row r="58" spans="1:1" x14ac:dyDescent="0.25">
      <c r="A58" s="7">
        <v>1997</v>
      </c>
    </row>
    <row r="59" spans="1:1" x14ac:dyDescent="0.25">
      <c r="A59" s="7">
        <v>1998</v>
      </c>
    </row>
    <row r="60" spans="1:1" x14ac:dyDescent="0.25">
      <c r="A60" s="7">
        <v>1999</v>
      </c>
    </row>
    <row r="61" spans="1:1" x14ac:dyDescent="0.25">
      <c r="A61" s="7">
        <v>2000</v>
      </c>
    </row>
    <row r="62" spans="1:1" x14ac:dyDescent="0.25">
      <c r="A62" s="7">
        <v>2001</v>
      </c>
    </row>
    <row r="63" spans="1:1" x14ac:dyDescent="0.25">
      <c r="A63" s="7">
        <v>2002</v>
      </c>
    </row>
    <row r="64" spans="1:1" x14ac:dyDescent="0.25">
      <c r="A64" s="7">
        <v>2003</v>
      </c>
    </row>
    <row r="65" spans="1:1" x14ac:dyDescent="0.25">
      <c r="A65" s="7">
        <v>2004</v>
      </c>
    </row>
    <row r="66" spans="1:1" x14ac:dyDescent="0.25">
      <c r="A66" s="7">
        <v>2005</v>
      </c>
    </row>
    <row r="67" spans="1:1" x14ac:dyDescent="0.25">
      <c r="A67" s="7">
        <v>2006</v>
      </c>
    </row>
    <row r="68" spans="1:1" x14ac:dyDescent="0.25">
      <c r="A68" s="7">
        <v>2007</v>
      </c>
    </row>
    <row r="69" spans="1:1" x14ac:dyDescent="0.25">
      <c r="A69" s="7">
        <v>2008</v>
      </c>
    </row>
    <row r="70" spans="1:1" x14ac:dyDescent="0.25">
      <c r="A70" s="7">
        <v>2009</v>
      </c>
    </row>
    <row r="71" spans="1:1" x14ac:dyDescent="0.25">
      <c r="A71" s="7">
        <v>2010</v>
      </c>
    </row>
    <row r="72" spans="1:1" x14ac:dyDescent="0.25">
      <c r="A72" s="7">
        <v>2011</v>
      </c>
    </row>
    <row r="73" spans="1:1" x14ac:dyDescent="0.25">
      <c r="A73" s="7">
        <v>2012</v>
      </c>
    </row>
    <row r="74" spans="1:1" x14ac:dyDescent="0.25">
      <c r="A74" s="7">
        <v>2013</v>
      </c>
    </row>
    <row r="75" spans="1:1" x14ac:dyDescent="0.25">
      <c r="A75" s="7">
        <v>2014</v>
      </c>
    </row>
    <row r="76" spans="1:1" x14ac:dyDescent="0.25">
      <c r="A76" s="7">
        <v>2015</v>
      </c>
    </row>
    <row r="77" spans="1:1" x14ac:dyDescent="0.25">
      <c r="A77" s="7">
        <v>2016</v>
      </c>
    </row>
    <row r="78" spans="1:1" x14ac:dyDescent="0.25">
      <c r="A78" s="7">
        <v>2017</v>
      </c>
    </row>
    <row r="79" spans="1:1" x14ac:dyDescent="0.25">
      <c r="A79" s="7">
        <v>2018</v>
      </c>
    </row>
    <row r="80" spans="1:1" x14ac:dyDescent="0.25">
      <c r="A80" s="7">
        <v>2019</v>
      </c>
    </row>
    <row r="81" spans="1:1" x14ac:dyDescent="0.25">
      <c r="A81" s="7">
        <v>2020</v>
      </c>
    </row>
    <row r="82" spans="1:1" x14ac:dyDescent="0.25">
      <c r="A82" s="7">
        <v>2021</v>
      </c>
    </row>
    <row r="83" spans="1:1" x14ac:dyDescent="0.25">
      <c r="A83" s="7">
        <v>2022</v>
      </c>
    </row>
    <row r="84" spans="1:1" x14ac:dyDescent="0.25">
      <c r="A84" s="7">
        <v>2023</v>
      </c>
    </row>
    <row r="85" spans="1:1" x14ac:dyDescent="0.25">
      <c r="A85" s="7">
        <v>2024</v>
      </c>
    </row>
    <row r="86" spans="1:1" x14ac:dyDescent="0.25">
      <c r="A86" s="7">
        <v>2025</v>
      </c>
    </row>
    <row r="87" spans="1:1" x14ac:dyDescent="0.25">
      <c r="A87" s="7">
        <v>2026</v>
      </c>
    </row>
    <row r="88" spans="1:1" x14ac:dyDescent="0.25">
      <c r="A88" s="7">
        <v>2027</v>
      </c>
    </row>
    <row r="89" spans="1:1" x14ac:dyDescent="0.25">
      <c r="A89" s="7">
        <v>2028</v>
      </c>
    </row>
    <row r="90" spans="1:1" x14ac:dyDescent="0.25">
      <c r="A90" s="7">
        <v>2029</v>
      </c>
    </row>
    <row r="91" spans="1:1" x14ac:dyDescent="0.25">
      <c r="A91" s="7">
        <v>2030</v>
      </c>
    </row>
    <row r="92" spans="1:1" x14ac:dyDescent="0.25">
      <c r="A92" s="7">
        <v>2031</v>
      </c>
    </row>
    <row r="93" spans="1:1" x14ac:dyDescent="0.25">
      <c r="A93" s="7">
        <v>2032</v>
      </c>
    </row>
    <row r="94" spans="1:1" x14ac:dyDescent="0.25">
      <c r="A94" s="7">
        <v>2033</v>
      </c>
    </row>
    <row r="95" spans="1:1" x14ac:dyDescent="0.25">
      <c r="A95" s="7">
        <v>2034</v>
      </c>
    </row>
    <row r="96" spans="1:1" x14ac:dyDescent="0.25">
      <c r="A96" s="7">
        <v>2035</v>
      </c>
    </row>
    <row r="97" spans="1:1" x14ac:dyDescent="0.25">
      <c r="A97" s="7">
        <v>2036</v>
      </c>
    </row>
    <row r="98" spans="1:1" x14ac:dyDescent="0.25">
      <c r="A98" s="7">
        <v>2037</v>
      </c>
    </row>
    <row r="99" spans="1:1" x14ac:dyDescent="0.25">
      <c r="A99" s="7">
        <v>2038</v>
      </c>
    </row>
    <row r="100" spans="1:1" x14ac:dyDescent="0.25">
      <c r="A100" s="7">
        <v>2039</v>
      </c>
    </row>
    <row r="101" spans="1:1" x14ac:dyDescent="0.25">
      <c r="A101" s="7">
        <v>2040</v>
      </c>
    </row>
    <row r="102" spans="1:1" x14ac:dyDescent="0.25">
      <c r="A102" s="7">
        <v>2041</v>
      </c>
    </row>
    <row r="103" spans="1:1" x14ac:dyDescent="0.25">
      <c r="A103" s="7">
        <v>2042</v>
      </c>
    </row>
    <row r="104" spans="1:1" x14ac:dyDescent="0.25">
      <c r="A104" s="7">
        <v>2043</v>
      </c>
    </row>
    <row r="105" spans="1:1" x14ac:dyDescent="0.25">
      <c r="A105" s="7">
        <v>2044</v>
      </c>
    </row>
    <row r="106" spans="1:1" x14ac:dyDescent="0.25">
      <c r="A106" s="7">
        <v>2045</v>
      </c>
    </row>
    <row r="107" spans="1:1" x14ac:dyDescent="0.25">
      <c r="A107" s="7">
        <v>2046</v>
      </c>
    </row>
    <row r="108" spans="1:1" x14ac:dyDescent="0.25">
      <c r="A108" s="7">
        <v>2047</v>
      </c>
    </row>
    <row r="109" spans="1:1" x14ac:dyDescent="0.25">
      <c r="A109" s="7">
        <v>2048</v>
      </c>
    </row>
    <row r="110" spans="1:1" x14ac:dyDescent="0.25">
      <c r="A110" s="7">
        <v>2049</v>
      </c>
    </row>
    <row r="111" spans="1:1" x14ac:dyDescent="0.25">
      <c r="A111" s="7">
        <v>2050</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C104"/>
  <sheetViews>
    <sheetView workbookViewId="0">
      <selection activeCell="B10" sqref="B10"/>
    </sheetView>
  </sheetViews>
  <sheetFormatPr defaultRowHeight="15" x14ac:dyDescent="0.25"/>
  <cols>
    <col min="1" max="1" width="34.42578125" bestFit="1" customWidth="1"/>
    <col min="2" max="2" width="36.42578125" bestFit="1" customWidth="1"/>
    <col min="3" max="3" width="12.85546875" style="8" bestFit="1" customWidth="1"/>
    <col min="4" max="4" width="12.140625" style="8" bestFit="1" customWidth="1"/>
    <col min="6" max="6" width="11.85546875" style="8" bestFit="1" customWidth="1"/>
    <col min="7" max="7" width="9.5703125" style="8" bestFit="1" customWidth="1"/>
    <col min="8" max="8" width="8.28515625" style="8" bestFit="1" customWidth="1"/>
    <col min="9" max="9" width="15" style="8" bestFit="1" customWidth="1"/>
    <col min="10" max="10" width="10.140625" bestFit="1" customWidth="1"/>
    <col min="11" max="11" width="18.5703125" style="1" customWidth="1"/>
    <col min="12" max="13" width="9.140625" style="1"/>
    <col min="14" max="14" width="19.5703125" style="1" customWidth="1"/>
  </cols>
  <sheetData>
    <row r="1" spans="1:29" x14ac:dyDescent="0.25">
      <c r="A1" t="s">
        <v>8694</v>
      </c>
      <c r="B1" t="s">
        <v>8693</v>
      </c>
      <c r="C1" s="8" t="s">
        <v>5094</v>
      </c>
      <c r="D1" s="8" t="s">
        <v>10907</v>
      </c>
      <c r="E1" t="s">
        <v>8695</v>
      </c>
      <c r="F1" s="8" t="s">
        <v>8696</v>
      </c>
      <c r="G1" s="8" t="s">
        <v>8698</v>
      </c>
      <c r="H1" s="8" t="s">
        <v>5094</v>
      </c>
      <c r="I1" s="9" t="s">
        <v>10912</v>
      </c>
      <c r="J1" s="9" t="s">
        <v>10911</v>
      </c>
      <c r="K1" s="9" t="s">
        <v>8699</v>
      </c>
      <c r="L1" s="9" t="s">
        <v>8701</v>
      </c>
      <c r="M1" s="9" t="s">
        <v>8702</v>
      </c>
      <c r="N1" s="9" t="s">
        <v>10909</v>
      </c>
      <c r="AB1" t="s">
        <v>8697</v>
      </c>
    </row>
    <row r="2" spans="1:29" x14ac:dyDescent="0.25">
      <c r="A2" t="s">
        <v>8621</v>
      </c>
      <c r="B2" t="s">
        <v>8620</v>
      </c>
      <c r="C2" s="8">
        <v>400000000</v>
      </c>
      <c r="D2" s="8" t="s">
        <v>10908</v>
      </c>
      <c r="E2">
        <v>2011</v>
      </c>
      <c r="F2" s="8">
        <f t="shared" ref="F2:F29" si="0">((31.5/VLOOKUP(E2,AB:AC,2,0))*C2)/1000</f>
        <v>56024.899955535795</v>
      </c>
      <c r="G2" s="8">
        <f>IF(D2="Entry",F2*0.95,F2*20)</f>
        <v>53223.654957759005</v>
      </c>
      <c r="H2" s="8">
        <f>IF(D2="Entry",F2-G2,F2)</f>
        <v>2801.2449977767901</v>
      </c>
      <c r="K2" s="1" t="s">
        <v>8700</v>
      </c>
      <c r="L2" s="1" t="s">
        <v>1698</v>
      </c>
      <c r="M2" s="41" t="s">
        <v>8703</v>
      </c>
      <c r="AB2">
        <v>1913</v>
      </c>
      <c r="AC2">
        <v>9.9</v>
      </c>
    </row>
    <row r="3" spans="1:29" x14ac:dyDescent="0.25">
      <c r="A3" t="s">
        <v>10906</v>
      </c>
      <c r="B3" t="s">
        <v>10906</v>
      </c>
      <c r="C3" s="8">
        <v>53400000</v>
      </c>
      <c r="D3" s="8" t="s">
        <v>5094</v>
      </c>
      <c r="E3">
        <v>1998</v>
      </c>
      <c r="F3" s="8">
        <f t="shared" si="0"/>
        <v>10319.631901840492</v>
      </c>
      <c r="G3" s="8">
        <f t="shared" ref="G3:G29" si="1">IF(D3="Entry",F3*0.95,F3*20)</f>
        <v>206392.63803680983</v>
      </c>
      <c r="H3" s="8">
        <f t="shared" ref="H3:H29" si="2">IF(D3="Entry",F3-G3,F3)</f>
        <v>10319.631901840492</v>
      </c>
      <c r="I3" s="8">
        <f>G3*0.2</f>
        <v>41278.527607361968</v>
      </c>
      <c r="J3" s="8">
        <f>H3*0.2</f>
        <v>2063.9263803680983</v>
      </c>
      <c r="K3" s="1" t="s">
        <v>10910</v>
      </c>
      <c r="L3" s="1" t="s">
        <v>1381</v>
      </c>
      <c r="M3" s="1" t="s">
        <v>192</v>
      </c>
      <c r="N3" s="1" t="s">
        <v>10913</v>
      </c>
      <c r="AB3">
        <v>1914</v>
      </c>
      <c r="AC3">
        <v>10</v>
      </c>
    </row>
    <row r="4" spans="1:29" x14ac:dyDescent="0.25">
      <c r="A4" s="40" t="s">
        <v>3427</v>
      </c>
      <c r="B4" s="40" t="s">
        <v>3427</v>
      </c>
      <c r="C4" s="8">
        <v>210000</v>
      </c>
      <c r="D4" s="8" t="s">
        <v>5094</v>
      </c>
      <c r="E4">
        <v>1960</v>
      </c>
      <c r="F4" s="8">
        <f t="shared" si="0"/>
        <v>223.47972972972971</v>
      </c>
      <c r="G4" s="8">
        <f t="shared" si="1"/>
        <v>4469.5945945945941</v>
      </c>
      <c r="H4" s="8">
        <f t="shared" si="2"/>
        <v>223.47972972972971</v>
      </c>
      <c r="K4" s="1" t="s">
        <v>10914</v>
      </c>
      <c r="L4" s="1" t="s">
        <v>10915</v>
      </c>
      <c r="M4" s="1" t="s">
        <v>195</v>
      </c>
      <c r="AB4">
        <v>1915</v>
      </c>
      <c r="AC4">
        <v>10.1</v>
      </c>
    </row>
    <row r="5" spans="1:29" x14ac:dyDescent="0.25">
      <c r="A5" s="40" t="s">
        <v>6579</v>
      </c>
      <c r="B5" s="40" t="s">
        <v>7103</v>
      </c>
      <c r="C5" s="8">
        <v>360000000</v>
      </c>
      <c r="D5" s="8" t="s">
        <v>10908</v>
      </c>
      <c r="E5">
        <v>2004</v>
      </c>
      <c r="F5" s="8">
        <f t="shared" si="0"/>
        <v>60031.762837480142</v>
      </c>
      <c r="G5" s="8">
        <f t="shared" si="1"/>
        <v>57030.174695606132</v>
      </c>
      <c r="H5" s="8">
        <f t="shared" si="2"/>
        <v>3001.58814187401</v>
      </c>
      <c r="L5" s="1" t="s">
        <v>11137</v>
      </c>
      <c r="N5" s="1" t="s">
        <v>11138</v>
      </c>
      <c r="AB5">
        <v>1916</v>
      </c>
      <c r="AC5">
        <v>10.9</v>
      </c>
    </row>
    <row r="6" spans="1:29" x14ac:dyDescent="0.25">
      <c r="A6" t="s">
        <v>6628</v>
      </c>
      <c r="B6" s="40" t="s">
        <v>7103</v>
      </c>
      <c r="C6" s="8">
        <v>335500000</v>
      </c>
      <c r="D6" s="8" t="s">
        <v>10908</v>
      </c>
      <c r="E6">
        <v>2008</v>
      </c>
      <c r="F6" s="8">
        <f t="shared" si="0"/>
        <v>49086.158848118903</v>
      </c>
      <c r="G6" s="8">
        <f t="shared" si="1"/>
        <v>46631.850905712956</v>
      </c>
      <c r="H6" s="8">
        <f t="shared" si="2"/>
        <v>2454.307942405947</v>
      </c>
      <c r="L6" s="1" t="s">
        <v>11137</v>
      </c>
      <c r="N6" s="1" t="s">
        <v>11138</v>
      </c>
      <c r="AB6">
        <v>1917</v>
      </c>
      <c r="AC6">
        <v>12.8</v>
      </c>
    </row>
    <row r="7" spans="1:29" x14ac:dyDescent="0.25">
      <c r="A7" t="s">
        <v>11136</v>
      </c>
      <c r="B7" s="40" t="s">
        <v>7103</v>
      </c>
      <c r="C7" s="8">
        <v>400000000</v>
      </c>
      <c r="D7" s="8" t="s">
        <v>10908</v>
      </c>
      <c r="E7">
        <v>2015</v>
      </c>
      <c r="F7" s="8">
        <f t="shared" si="0"/>
        <v>53164.556962025315</v>
      </c>
      <c r="G7" s="8">
        <f t="shared" si="1"/>
        <v>50506.329113924046</v>
      </c>
      <c r="H7" s="8">
        <f t="shared" si="2"/>
        <v>2658.227848101269</v>
      </c>
      <c r="L7" s="1" t="s">
        <v>11137</v>
      </c>
      <c r="N7" s="1" t="s">
        <v>11138</v>
      </c>
      <c r="AB7">
        <v>1918</v>
      </c>
      <c r="AC7">
        <v>15</v>
      </c>
    </row>
    <row r="8" spans="1:29" x14ac:dyDescent="0.25">
      <c r="A8" t="s">
        <v>11169</v>
      </c>
      <c r="B8" s="51" t="s">
        <v>11170</v>
      </c>
      <c r="C8" s="8">
        <v>100539000</v>
      </c>
      <c r="D8" s="8" t="s">
        <v>5094</v>
      </c>
      <c r="E8">
        <v>2015</v>
      </c>
      <c r="F8" s="8">
        <f t="shared" si="0"/>
        <v>13362.778481012658</v>
      </c>
      <c r="G8" s="8">
        <f t="shared" si="1"/>
        <v>267255.56962025317</v>
      </c>
      <c r="H8" s="8">
        <f t="shared" si="2"/>
        <v>13362.778481012658</v>
      </c>
      <c r="K8" s="1" t="s">
        <v>11172</v>
      </c>
      <c r="L8" s="1" t="s">
        <v>11171</v>
      </c>
      <c r="N8" s="1" t="s">
        <v>11175</v>
      </c>
      <c r="AB8">
        <v>1919</v>
      </c>
      <c r="AC8">
        <v>17.3</v>
      </c>
    </row>
    <row r="9" spans="1:29" x14ac:dyDescent="0.25">
      <c r="A9" t="s">
        <v>11174</v>
      </c>
      <c r="B9" s="51" t="s">
        <v>1624</v>
      </c>
      <c r="C9" s="8">
        <f>117594000-18240368</f>
        <v>99353632</v>
      </c>
      <c r="D9" s="8" t="s">
        <v>5094</v>
      </c>
      <c r="E9">
        <v>2015</v>
      </c>
      <c r="F9" s="8">
        <f t="shared" si="0"/>
        <v>13205.229569620251</v>
      </c>
      <c r="G9" s="8">
        <f t="shared" si="1"/>
        <v>264104.59139240504</v>
      </c>
      <c r="H9" s="8">
        <f t="shared" si="2"/>
        <v>13205.229569620251</v>
      </c>
      <c r="K9" s="1" t="s">
        <v>11172</v>
      </c>
      <c r="L9" s="1" t="s">
        <v>11171</v>
      </c>
      <c r="N9" s="1" t="s">
        <v>11176</v>
      </c>
      <c r="AB9">
        <v>1920</v>
      </c>
      <c r="AC9">
        <v>20</v>
      </c>
    </row>
    <row r="10" spans="1:29" x14ac:dyDescent="0.25">
      <c r="F10" s="8" t="e">
        <f t="shared" si="0"/>
        <v>#N/A</v>
      </c>
      <c r="G10" s="8" t="e">
        <f t="shared" si="1"/>
        <v>#N/A</v>
      </c>
      <c r="H10" s="8" t="e">
        <f t="shared" si="2"/>
        <v>#N/A</v>
      </c>
      <c r="AB10">
        <v>1921</v>
      </c>
      <c r="AC10">
        <v>17.899999999999999</v>
      </c>
    </row>
    <row r="11" spans="1:29" x14ac:dyDescent="0.25">
      <c r="F11" s="8" t="e">
        <f t="shared" si="0"/>
        <v>#N/A</v>
      </c>
      <c r="G11" s="8" t="e">
        <f t="shared" si="1"/>
        <v>#N/A</v>
      </c>
      <c r="H11" s="8" t="e">
        <f t="shared" si="2"/>
        <v>#N/A</v>
      </c>
      <c r="AB11">
        <v>1922</v>
      </c>
      <c r="AC11">
        <v>16.8</v>
      </c>
    </row>
    <row r="12" spans="1:29" x14ac:dyDescent="0.25">
      <c r="F12" s="8" t="e">
        <f t="shared" si="0"/>
        <v>#N/A</v>
      </c>
      <c r="G12" s="8" t="e">
        <f t="shared" si="1"/>
        <v>#N/A</v>
      </c>
      <c r="H12" s="8" t="e">
        <f t="shared" si="2"/>
        <v>#N/A</v>
      </c>
      <c r="AB12">
        <v>1923</v>
      </c>
      <c r="AC12">
        <v>17.100000000000001</v>
      </c>
    </row>
    <row r="13" spans="1:29" x14ac:dyDescent="0.25">
      <c r="F13" s="8" t="e">
        <f t="shared" si="0"/>
        <v>#N/A</v>
      </c>
      <c r="G13" s="8" t="e">
        <f t="shared" si="1"/>
        <v>#N/A</v>
      </c>
      <c r="H13" s="8" t="e">
        <f t="shared" si="2"/>
        <v>#N/A</v>
      </c>
      <c r="AB13">
        <v>1924</v>
      </c>
      <c r="AC13">
        <v>17.100000000000001</v>
      </c>
    </row>
    <row r="14" spans="1:29" x14ac:dyDescent="0.25">
      <c r="F14" s="8" t="e">
        <f t="shared" si="0"/>
        <v>#N/A</v>
      </c>
      <c r="G14" s="8" t="e">
        <f t="shared" si="1"/>
        <v>#N/A</v>
      </c>
      <c r="H14" s="8" t="e">
        <f t="shared" si="2"/>
        <v>#N/A</v>
      </c>
      <c r="AB14">
        <v>1925</v>
      </c>
      <c r="AC14">
        <v>17.5</v>
      </c>
    </row>
    <row r="15" spans="1:29" x14ac:dyDescent="0.25">
      <c r="F15" s="8" t="e">
        <f t="shared" si="0"/>
        <v>#N/A</v>
      </c>
      <c r="G15" s="8" t="e">
        <f t="shared" si="1"/>
        <v>#N/A</v>
      </c>
      <c r="H15" s="8" t="e">
        <f t="shared" si="2"/>
        <v>#N/A</v>
      </c>
      <c r="AB15">
        <v>1926</v>
      </c>
      <c r="AC15">
        <v>17.7</v>
      </c>
    </row>
    <row r="16" spans="1:29" x14ac:dyDescent="0.25">
      <c r="F16" s="8" t="e">
        <f t="shared" si="0"/>
        <v>#N/A</v>
      </c>
      <c r="G16" s="8" t="e">
        <f t="shared" si="1"/>
        <v>#N/A</v>
      </c>
      <c r="H16" s="8" t="e">
        <f t="shared" si="2"/>
        <v>#N/A</v>
      </c>
      <c r="AB16">
        <v>1927</v>
      </c>
      <c r="AC16">
        <v>17.399999999999999</v>
      </c>
    </row>
    <row r="17" spans="6:29" x14ac:dyDescent="0.25">
      <c r="F17" s="8" t="e">
        <f t="shared" si="0"/>
        <v>#N/A</v>
      </c>
      <c r="G17" s="8" t="e">
        <f t="shared" si="1"/>
        <v>#N/A</v>
      </c>
      <c r="H17" s="8" t="e">
        <f t="shared" si="2"/>
        <v>#N/A</v>
      </c>
      <c r="AB17">
        <v>1928</v>
      </c>
      <c r="AC17">
        <v>17.2</v>
      </c>
    </row>
    <row r="18" spans="6:29" x14ac:dyDescent="0.25">
      <c r="F18" s="8" t="e">
        <f t="shared" si="0"/>
        <v>#N/A</v>
      </c>
      <c r="G18" s="8" t="e">
        <f t="shared" si="1"/>
        <v>#N/A</v>
      </c>
      <c r="H18" s="8" t="e">
        <f t="shared" si="2"/>
        <v>#N/A</v>
      </c>
      <c r="AB18">
        <v>1929</v>
      </c>
      <c r="AC18">
        <v>17.2</v>
      </c>
    </row>
    <row r="19" spans="6:29" x14ac:dyDescent="0.25">
      <c r="F19" s="8" t="e">
        <f t="shared" si="0"/>
        <v>#N/A</v>
      </c>
      <c r="G19" s="8" t="e">
        <f t="shared" si="1"/>
        <v>#N/A</v>
      </c>
      <c r="H19" s="8" t="e">
        <f t="shared" si="2"/>
        <v>#N/A</v>
      </c>
      <c r="AB19">
        <v>1930</v>
      </c>
      <c r="AC19">
        <v>16.7</v>
      </c>
    </row>
    <row r="20" spans="6:29" x14ac:dyDescent="0.25">
      <c r="F20" s="8" t="e">
        <f t="shared" si="0"/>
        <v>#N/A</v>
      </c>
      <c r="G20" s="8" t="e">
        <f t="shared" si="1"/>
        <v>#N/A</v>
      </c>
      <c r="H20" s="8" t="e">
        <f t="shared" si="2"/>
        <v>#N/A</v>
      </c>
      <c r="AB20">
        <v>1931</v>
      </c>
      <c r="AC20">
        <v>15.2</v>
      </c>
    </row>
    <row r="21" spans="6:29" x14ac:dyDescent="0.25">
      <c r="F21" s="8" t="e">
        <f t="shared" si="0"/>
        <v>#N/A</v>
      </c>
      <c r="G21" s="8" t="e">
        <f t="shared" si="1"/>
        <v>#N/A</v>
      </c>
      <c r="H21" s="8" t="e">
        <f t="shared" si="2"/>
        <v>#N/A</v>
      </c>
      <c r="AB21">
        <v>1932</v>
      </c>
      <c r="AC21">
        <v>13.6</v>
      </c>
    </row>
    <row r="22" spans="6:29" x14ac:dyDescent="0.25">
      <c r="F22" s="8" t="e">
        <f t="shared" si="0"/>
        <v>#N/A</v>
      </c>
      <c r="G22" s="8" t="e">
        <f t="shared" si="1"/>
        <v>#N/A</v>
      </c>
      <c r="H22" s="8" t="e">
        <f t="shared" si="2"/>
        <v>#N/A</v>
      </c>
      <c r="AB22">
        <v>1933</v>
      </c>
      <c r="AC22">
        <v>12.9</v>
      </c>
    </row>
    <row r="23" spans="6:29" x14ac:dyDescent="0.25">
      <c r="F23" s="8" t="e">
        <f t="shared" si="0"/>
        <v>#N/A</v>
      </c>
      <c r="G23" s="8" t="e">
        <f t="shared" si="1"/>
        <v>#N/A</v>
      </c>
      <c r="H23" s="8" t="e">
        <f t="shared" si="2"/>
        <v>#N/A</v>
      </c>
      <c r="AB23">
        <v>1934</v>
      </c>
      <c r="AC23">
        <v>13.4</v>
      </c>
    </row>
    <row r="24" spans="6:29" x14ac:dyDescent="0.25">
      <c r="F24" s="8" t="e">
        <f t="shared" si="0"/>
        <v>#N/A</v>
      </c>
      <c r="G24" s="8" t="e">
        <f t="shared" si="1"/>
        <v>#N/A</v>
      </c>
      <c r="H24" s="8" t="e">
        <f t="shared" si="2"/>
        <v>#N/A</v>
      </c>
      <c r="AB24">
        <v>1935</v>
      </c>
      <c r="AC24">
        <v>13.7</v>
      </c>
    </row>
    <row r="25" spans="6:29" x14ac:dyDescent="0.25">
      <c r="F25" s="8" t="e">
        <f t="shared" si="0"/>
        <v>#N/A</v>
      </c>
      <c r="G25" s="8" t="e">
        <f t="shared" si="1"/>
        <v>#N/A</v>
      </c>
      <c r="H25" s="8" t="e">
        <f t="shared" si="2"/>
        <v>#N/A</v>
      </c>
      <c r="AB25">
        <v>1936</v>
      </c>
      <c r="AC25">
        <v>13.9</v>
      </c>
    </row>
    <row r="26" spans="6:29" x14ac:dyDescent="0.25">
      <c r="F26" s="8" t="e">
        <f t="shared" si="0"/>
        <v>#N/A</v>
      </c>
      <c r="G26" s="8" t="e">
        <f t="shared" si="1"/>
        <v>#N/A</v>
      </c>
      <c r="H26" s="8" t="e">
        <f t="shared" si="2"/>
        <v>#N/A</v>
      </c>
      <c r="AB26">
        <v>1937</v>
      </c>
      <c r="AC26">
        <v>14.4</v>
      </c>
    </row>
    <row r="27" spans="6:29" x14ac:dyDescent="0.25">
      <c r="F27" s="8" t="e">
        <f t="shared" si="0"/>
        <v>#N/A</v>
      </c>
      <c r="G27" s="8" t="e">
        <f t="shared" si="1"/>
        <v>#N/A</v>
      </c>
      <c r="H27" s="8" t="e">
        <f t="shared" si="2"/>
        <v>#N/A</v>
      </c>
      <c r="AB27">
        <v>1938</v>
      </c>
      <c r="AC27">
        <v>14.1</v>
      </c>
    </row>
    <row r="28" spans="6:29" x14ac:dyDescent="0.25">
      <c r="F28" s="8" t="e">
        <f t="shared" si="0"/>
        <v>#N/A</v>
      </c>
      <c r="G28" s="8" t="e">
        <f t="shared" si="1"/>
        <v>#N/A</v>
      </c>
      <c r="H28" s="8" t="e">
        <f t="shared" si="2"/>
        <v>#N/A</v>
      </c>
      <c r="AB28">
        <v>1939</v>
      </c>
      <c r="AC28">
        <v>13.9</v>
      </c>
    </row>
    <row r="29" spans="6:29" x14ac:dyDescent="0.25">
      <c r="F29" s="8" t="e">
        <f t="shared" si="0"/>
        <v>#N/A</v>
      </c>
      <c r="G29" s="8" t="e">
        <f t="shared" si="1"/>
        <v>#N/A</v>
      </c>
      <c r="H29" s="8" t="e">
        <f t="shared" si="2"/>
        <v>#N/A</v>
      </c>
      <c r="AB29">
        <v>1940</v>
      </c>
      <c r="AC29">
        <v>14</v>
      </c>
    </row>
    <row r="30" spans="6:29" x14ac:dyDescent="0.25">
      <c r="AB30">
        <v>1941</v>
      </c>
      <c r="AC30">
        <v>14.7</v>
      </c>
    </row>
    <row r="31" spans="6:29" x14ac:dyDescent="0.25">
      <c r="AB31">
        <v>1942</v>
      </c>
      <c r="AC31">
        <v>16.3</v>
      </c>
    </row>
    <row r="32" spans="6:29" x14ac:dyDescent="0.25">
      <c r="AB32">
        <v>1943</v>
      </c>
      <c r="AC32">
        <v>17.3</v>
      </c>
    </row>
    <row r="33" spans="28:29" x14ac:dyDescent="0.25">
      <c r="AB33">
        <v>1944</v>
      </c>
      <c r="AC33">
        <v>17.600000000000001</v>
      </c>
    </row>
    <row r="34" spans="28:29" x14ac:dyDescent="0.25">
      <c r="AB34">
        <v>1945</v>
      </c>
      <c r="AC34">
        <v>18</v>
      </c>
    </row>
    <row r="35" spans="28:29" x14ac:dyDescent="0.25">
      <c r="AB35">
        <v>1946</v>
      </c>
      <c r="AC35">
        <v>19.5</v>
      </c>
    </row>
    <row r="36" spans="28:29" x14ac:dyDescent="0.25">
      <c r="AB36">
        <v>1947</v>
      </c>
      <c r="AC36">
        <v>22.3</v>
      </c>
    </row>
    <row r="37" spans="28:29" x14ac:dyDescent="0.25">
      <c r="AB37">
        <v>1948</v>
      </c>
      <c r="AC37">
        <v>24</v>
      </c>
    </row>
    <row r="38" spans="28:29" x14ac:dyDescent="0.25">
      <c r="AB38">
        <v>1949</v>
      </c>
      <c r="AC38">
        <v>23.8</v>
      </c>
    </row>
    <row r="39" spans="28:29" x14ac:dyDescent="0.25">
      <c r="AB39">
        <v>1950</v>
      </c>
      <c r="AC39">
        <v>24.1</v>
      </c>
    </row>
    <row r="40" spans="28:29" x14ac:dyDescent="0.25">
      <c r="AB40">
        <v>1951</v>
      </c>
      <c r="AC40">
        <v>26</v>
      </c>
    </row>
    <row r="41" spans="28:29" x14ac:dyDescent="0.25">
      <c r="AB41">
        <v>1952</v>
      </c>
      <c r="AC41">
        <v>26.6</v>
      </c>
    </row>
    <row r="42" spans="28:29" x14ac:dyDescent="0.25">
      <c r="AB42">
        <v>1953</v>
      </c>
      <c r="AC42">
        <v>26.8</v>
      </c>
    </row>
    <row r="43" spans="28:29" x14ac:dyDescent="0.25">
      <c r="AB43">
        <v>1954</v>
      </c>
      <c r="AC43">
        <v>26.9</v>
      </c>
    </row>
    <row r="44" spans="28:29" x14ac:dyDescent="0.25">
      <c r="AB44">
        <v>1955</v>
      </c>
      <c r="AC44">
        <v>26.8</v>
      </c>
    </row>
    <row r="45" spans="28:29" x14ac:dyDescent="0.25">
      <c r="AB45">
        <v>1956</v>
      </c>
      <c r="AC45">
        <v>27.2</v>
      </c>
    </row>
    <row r="46" spans="28:29" x14ac:dyDescent="0.25">
      <c r="AB46">
        <v>1957</v>
      </c>
      <c r="AC46">
        <v>28.1</v>
      </c>
    </row>
    <row r="47" spans="28:29" x14ac:dyDescent="0.25">
      <c r="AB47">
        <v>1958</v>
      </c>
      <c r="AC47">
        <v>28.9</v>
      </c>
    </row>
    <row r="48" spans="28:29" x14ac:dyDescent="0.25">
      <c r="AB48">
        <v>1959</v>
      </c>
      <c r="AC48">
        <v>29.2</v>
      </c>
    </row>
    <row r="49" spans="28:29" x14ac:dyDescent="0.25">
      <c r="AB49">
        <v>1960</v>
      </c>
      <c r="AC49">
        <v>29.6</v>
      </c>
    </row>
    <row r="50" spans="28:29" x14ac:dyDescent="0.25">
      <c r="AB50">
        <v>1961</v>
      </c>
      <c r="AC50">
        <v>29.9</v>
      </c>
    </row>
    <row r="51" spans="28:29" x14ac:dyDescent="0.25">
      <c r="AB51">
        <v>1962</v>
      </c>
      <c r="AC51">
        <v>30.3</v>
      </c>
    </row>
    <row r="52" spans="28:29" x14ac:dyDescent="0.25">
      <c r="AB52">
        <v>1963</v>
      </c>
      <c r="AC52">
        <v>30.6</v>
      </c>
    </row>
    <row r="53" spans="28:29" x14ac:dyDescent="0.25">
      <c r="AB53">
        <v>1964</v>
      </c>
      <c r="AC53">
        <v>31</v>
      </c>
    </row>
    <row r="54" spans="28:29" x14ac:dyDescent="0.25">
      <c r="AB54">
        <v>1965</v>
      </c>
      <c r="AC54">
        <v>31.5</v>
      </c>
    </row>
    <row r="55" spans="28:29" x14ac:dyDescent="0.25">
      <c r="AB55">
        <v>1966</v>
      </c>
      <c r="AC55">
        <v>32.5</v>
      </c>
    </row>
    <row r="56" spans="28:29" x14ac:dyDescent="0.25">
      <c r="AB56">
        <v>1967</v>
      </c>
      <c r="AC56">
        <v>33.4</v>
      </c>
    </row>
    <row r="57" spans="28:29" x14ac:dyDescent="0.25">
      <c r="AB57">
        <v>1968</v>
      </c>
      <c r="AC57">
        <v>34.799999999999997</v>
      </c>
    </row>
    <row r="58" spans="28:29" x14ac:dyDescent="0.25">
      <c r="AB58">
        <v>1969</v>
      </c>
      <c r="AC58">
        <v>36.700000000000003</v>
      </c>
    </row>
    <row r="59" spans="28:29" x14ac:dyDescent="0.25">
      <c r="AB59">
        <v>1970</v>
      </c>
      <c r="AC59">
        <v>38.799999999999997</v>
      </c>
    </row>
    <row r="60" spans="28:29" x14ac:dyDescent="0.25">
      <c r="AB60">
        <v>1971</v>
      </c>
      <c r="AC60">
        <v>40.5</v>
      </c>
    </row>
    <row r="61" spans="28:29" x14ac:dyDescent="0.25">
      <c r="AB61">
        <v>1972</v>
      </c>
      <c r="AC61">
        <v>41.8</v>
      </c>
    </row>
    <row r="62" spans="28:29" x14ac:dyDescent="0.25">
      <c r="AB62">
        <v>1973</v>
      </c>
      <c r="AC62">
        <v>44.4</v>
      </c>
    </row>
    <row r="63" spans="28:29" x14ac:dyDescent="0.25">
      <c r="AB63">
        <v>1974</v>
      </c>
      <c r="AC63">
        <v>49.3</v>
      </c>
    </row>
    <row r="64" spans="28:29" x14ac:dyDescent="0.25">
      <c r="AB64">
        <v>1975</v>
      </c>
      <c r="AC64">
        <v>53.8</v>
      </c>
    </row>
    <row r="65" spans="28:29" x14ac:dyDescent="0.25">
      <c r="AB65">
        <v>1976</v>
      </c>
      <c r="AC65">
        <v>56.9</v>
      </c>
    </row>
    <row r="66" spans="28:29" x14ac:dyDescent="0.25">
      <c r="AB66">
        <v>1977</v>
      </c>
      <c r="AC66">
        <v>60.6</v>
      </c>
    </row>
    <row r="67" spans="28:29" x14ac:dyDescent="0.25">
      <c r="AB67">
        <v>1978</v>
      </c>
      <c r="AC67">
        <v>65.2</v>
      </c>
    </row>
    <row r="68" spans="28:29" x14ac:dyDescent="0.25">
      <c r="AB68">
        <v>1979</v>
      </c>
      <c r="AC68">
        <v>72.599999999999994</v>
      </c>
    </row>
    <row r="69" spans="28:29" x14ac:dyDescent="0.25">
      <c r="AB69">
        <v>1980</v>
      </c>
      <c r="AC69">
        <v>82.4</v>
      </c>
    </row>
    <row r="70" spans="28:29" x14ac:dyDescent="0.25">
      <c r="AB70">
        <v>1981</v>
      </c>
      <c r="AC70">
        <v>90.9</v>
      </c>
    </row>
    <row r="71" spans="28:29" x14ac:dyDescent="0.25">
      <c r="AB71">
        <v>1982</v>
      </c>
      <c r="AC71">
        <v>96.5</v>
      </c>
    </row>
    <row r="72" spans="28:29" x14ac:dyDescent="0.25">
      <c r="AB72">
        <v>1983</v>
      </c>
      <c r="AC72">
        <v>99.6</v>
      </c>
    </row>
    <row r="73" spans="28:29" x14ac:dyDescent="0.25">
      <c r="AB73">
        <v>1984</v>
      </c>
      <c r="AC73">
        <v>103.9</v>
      </c>
    </row>
    <row r="74" spans="28:29" x14ac:dyDescent="0.25">
      <c r="AB74">
        <v>1985</v>
      </c>
      <c r="AC74">
        <v>107.6</v>
      </c>
    </row>
    <row r="75" spans="28:29" x14ac:dyDescent="0.25">
      <c r="AB75">
        <v>1986</v>
      </c>
      <c r="AC75">
        <v>109.6</v>
      </c>
    </row>
    <row r="76" spans="28:29" x14ac:dyDescent="0.25">
      <c r="AB76">
        <v>1987</v>
      </c>
      <c r="AC76">
        <v>113.6</v>
      </c>
    </row>
    <row r="77" spans="28:29" x14ac:dyDescent="0.25">
      <c r="AB77">
        <v>1988</v>
      </c>
      <c r="AC77">
        <v>118.3</v>
      </c>
    </row>
    <row r="78" spans="28:29" x14ac:dyDescent="0.25">
      <c r="AB78">
        <v>1989</v>
      </c>
      <c r="AC78">
        <v>124</v>
      </c>
    </row>
    <row r="79" spans="28:29" x14ac:dyDescent="0.25">
      <c r="AB79">
        <v>1990</v>
      </c>
      <c r="AC79">
        <v>130.69999999999999</v>
      </c>
    </row>
    <row r="80" spans="28:29" x14ac:dyDescent="0.25">
      <c r="AB80">
        <v>1991</v>
      </c>
      <c r="AC80">
        <v>136.19999999999999</v>
      </c>
    </row>
    <row r="81" spans="28:29" x14ac:dyDescent="0.25">
      <c r="AB81">
        <v>1992</v>
      </c>
      <c r="AC81">
        <v>140.30000000000001</v>
      </c>
    </row>
    <row r="82" spans="28:29" x14ac:dyDescent="0.25">
      <c r="AB82">
        <v>1993</v>
      </c>
      <c r="AC82">
        <v>144.5</v>
      </c>
    </row>
    <row r="83" spans="28:29" x14ac:dyDescent="0.25">
      <c r="AB83">
        <v>1994</v>
      </c>
      <c r="AC83">
        <v>148.19999999999999</v>
      </c>
    </row>
    <row r="84" spans="28:29" x14ac:dyDescent="0.25">
      <c r="AB84">
        <v>1995</v>
      </c>
      <c r="AC84">
        <v>152.4</v>
      </c>
    </row>
    <row r="85" spans="28:29" x14ac:dyDescent="0.25">
      <c r="AB85">
        <v>1996</v>
      </c>
      <c r="AC85">
        <v>156.9</v>
      </c>
    </row>
    <row r="86" spans="28:29" x14ac:dyDescent="0.25">
      <c r="AB86">
        <v>1997</v>
      </c>
      <c r="AC86">
        <v>160.5</v>
      </c>
    </row>
    <row r="87" spans="28:29" x14ac:dyDescent="0.25">
      <c r="AB87">
        <v>1998</v>
      </c>
      <c r="AC87">
        <v>163</v>
      </c>
    </row>
    <row r="88" spans="28:29" x14ac:dyDescent="0.25">
      <c r="AB88">
        <v>1999</v>
      </c>
      <c r="AC88">
        <v>166.6</v>
      </c>
    </row>
    <row r="89" spans="28:29" x14ac:dyDescent="0.25">
      <c r="AB89">
        <v>2000</v>
      </c>
      <c r="AC89">
        <v>172.2</v>
      </c>
    </row>
    <row r="90" spans="28:29" x14ac:dyDescent="0.25">
      <c r="AB90">
        <v>2001</v>
      </c>
      <c r="AC90">
        <v>177.1</v>
      </c>
    </row>
    <row r="91" spans="28:29" x14ac:dyDescent="0.25">
      <c r="AB91">
        <v>2002</v>
      </c>
      <c r="AC91">
        <v>179.9</v>
      </c>
    </row>
    <row r="92" spans="28:29" x14ac:dyDescent="0.25">
      <c r="AB92">
        <v>2003</v>
      </c>
      <c r="AC92">
        <v>184</v>
      </c>
    </row>
    <row r="93" spans="28:29" x14ac:dyDescent="0.25">
      <c r="AB93">
        <v>2004</v>
      </c>
      <c r="AC93">
        <v>188.9</v>
      </c>
    </row>
    <row r="94" spans="28:29" x14ac:dyDescent="0.25">
      <c r="AB94">
        <v>2005</v>
      </c>
      <c r="AC94">
        <v>195.3</v>
      </c>
    </row>
    <row r="95" spans="28:29" x14ac:dyDescent="0.25">
      <c r="AB95">
        <v>2006</v>
      </c>
      <c r="AC95">
        <v>201.6</v>
      </c>
    </row>
    <row r="96" spans="28:29" x14ac:dyDescent="0.25">
      <c r="AB96">
        <v>2007</v>
      </c>
      <c r="AC96">
        <v>207.3</v>
      </c>
    </row>
    <row r="97" spans="28:29" x14ac:dyDescent="0.25">
      <c r="AB97">
        <v>2008</v>
      </c>
      <c r="AC97">
        <v>215.3</v>
      </c>
    </row>
    <row r="98" spans="28:29" x14ac:dyDescent="0.25">
      <c r="AB98">
        <v>2009</v>
      </c>
      <c r="AC98">
        <v>214.5</v>
      </c>
    </row>
    <row r="99" spans="28:29" x14ac:dyDescent="0.25">
      <c r="AB99">
        <v>2010</v>
      </c>
      <c r="AC99">
        <v>218.1</v>
      </c>
    </row>
    <row r="100" spans="28:29" x14ac:dyDescent="0.25">
      <c r="AB100">
        <v>2011</v>
      </c>
      <c r="AC100">
        <v>224.9</v>
      </c>
    </row>
    <row r="101" spans="28:29" x14ac:dyDescent="0.25">
      <c r="AB101">
        <v>2012</v>
      </c>
      <c r="AC101">
        <v>229.6</v>
      </c>
    </row>
    <row r="102" spans="28:29" x14ac:dyDescent="0.25">
      <c r="AB102">
        <v>2013</v>
      </c>
      <c r="AC102">
        <v>233</v>
      </c>
    </row>
    <row r="103" spans="28:29" x14ac:dyDescent="0.25">
      <c r="AB103">
        <v>2014</v>
      </c>
      <c r="AC103">
        <v>236.7</v>
      </c>
    </row>
    <row r="104" spans="28:29" x14ac:dyDescent="0.25">
      <c r="AB104">
        <v>2015</v>
      </c>
      <c r="AC104">
        <v>237</v>
      </c>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64"/>
  <sheetViews>
    <sheetView workbookViewId="0">
      <selection activeCell="A4" sqref="A4"/>
    </sheetView>
  </sheetViews>
  <sheetFormatPr defaultRowHeight="15" x14ac:dyDescent="0.25"/>
  <cols>
    <col min="1" max="1" width="28.140625" bestFit="1" customWidth="1"/>
  </cols>
  <sheetData>
    <row r="1" spans="1:3" x14ac:dyDescent="0.25">
      <c r="A1" s="4" t="s">
        <v>5966</v>
      </c>
      <c r="B1" s="4" t="s">
        <v>5967</v>
      </c>
      <c r="C1" s="4" t="s">
        <v>1902</v>
      </c>
    </row>
    <row r="2" spans="1:3" x14ac:dyDescent="0.25">
      <c r="A2" s="2" t="s">
        <v>1372</v>
      </c>
      <c r="B2" s="3">
        <v>0</v>
      </c>
      <c r="C2" s="3">
        <v>0</v>
      </c>
    </row>
    <row r="3" spans="1:3" x14ac:dyDescent="0.25">
      <c r="A3" s="2" t="s">
        <v>1373</v>
      </c>
      <c r="B3" s="3">
        <v>0.5</v>
      </c>
      <c r="C3" s="3"/>
    </row>
    <row r="4" spans="1:3" x14ac:dyDescent="0.25">
      <c r="A4" s="6" t="s">
        <v>1294</v>
      </c>
      <c r="B4" s="5">
        <v>1</v>
      </c>
      <c r="C4" s="5"/>
    </row>
    <row r="5" spans="1:3" x14ac:dyDescent="0.25">
      <c r="A5" s="6" t="s">
        <v>1300</v>
      </c>
      <c r="B5" s="5">
        <v>1</v>
      </c>
      <c r="C5" s="5"/>
    </row>
    <row r="6" spans="1:3" x14ac:dyDescent="0.25">
      <c r="A6" s="6" t="s">
        <v>1306</v>
      </c>
      <c r="B6" s="5">
        <v>1</v>
      </c>
      <c r="C6" s="5"/>
    </row>
    <row r="7" spans="1:3" x14ac:dyDescent="0.25">
      <c r="A7" s="6" t="s">
        <v>1311</v>
      </c>
      <c r="B7" s="5">
        <v>1</v>
      </c>
      <c r="C7" s="5"/>
    </row>
    <row r="8" spans="1:3" x14ac:dyDescent="0.25">
      <c r="A8" s="6" t="s">
        <v>1298</v>
      </c>
      <c r="B8" s="5">
        <v>1.5</v>
      </c>
      <c r="C8" s="5"/>
    </row>
    <row r="9" spans="1:3" x14ac:dyDescent="0.25">
      <c r="A9" s="6" t="s">
        <v>1299</v>
      </c>
      <c r="B9" s="5">
        <v>1.5</v>
      </c>
      <c r="C9" s="5"/>
    </row>
    <row r="10" spans="1:3" x14ac:dyDescent="0.25">
      <c r="A10" s="6" t="s">
        <v>1375</v>
      </c>
      <c r="B10" s="5">
        <v>1.5</v>
      </c>
      <c r="C10" s="5"/>
    </row>
    <row r="11" spans="1:3" x14ac:dyDescent="0.25">
      <c r="A11" s="6" t="s">
        <v>1290</v>
      </c>
      <c r="B11" s="5">
        <v>2</v>
      </c>
      <c r="C11" s="5"/>
    </row>
    <row r="12" spans="1:3" x14ac:dyDescent="0.25">
      <c r="A12" s="6" t="s">
        <v>1302</v>
      </c>
      <c r="B12" s="5">
        <v>2</v>
      </c>
      <c r="C12" s="5"/>
    </row>
    <row r="13" spans="1:3" x14ac:dyDescent="0.25">
      <c r="A13" s="6" t="s">
        <v>1324</v>
      </c>
      <c r="B13" s="5">
        <v>2</v>
      </c>
      <c r="C13" s="5"/>
    </row>
    <row r="14" spans="1:3" x14ac:dyDescent="0.25">
      <c r="A14" s="6" t="s">
        <v>1368</v>
      </c>
      <c r="B14" s="5">
        <v>2</v>
      </c>
      <c r="C14" s="5"/>
    </row>
    <row r="15" spans="1:3" x14ac:dyDescent="0.25">
      <c r="A15" s="6" t="s">
        <v>1312</v>
      </c>
      <c r="B15" s="5">
        <v>2.5</v>
      </c>
      <c r="C15" s="5"/>
    </row>
    <row r="16" spans="1:3" x14ac:dyDescent="0.25">
      <c r="A16" s="6" t="s">
        <v>1287</v>
      </c>
      <c r="B16" s="5">
        <v>3</v>
      </c>
      <c r="C16" s="5"/>
    </row>
    <row r="17" spans="1:3" x14ac:dyDescent="0.25">
      <c r="A17" s="6" t="s">
        <v>1301</v>
      </c>
      <c r="B17" s="5">
        <v>3</v>
      </c>
      <c r="C17" s="5"/>
    </row>
    <row r="18" spans="1:3" x14ac:dyDescent="0.25">
      <c r="A18" s="6" t="s">
        <v>1309</v>
      </c>
      <c r="B18" s="5">
        <v>3</v>
      </c>
      <c r="C18" s="5"/>
    </row>
    <row r="19" spans="1:3" x14ac:dyDescent="0.25">
      <c r="A19" s="6" t="s">
        <v>1321</v>
      </c>
      <c r="B19" s="5">
        <v>3</v>
      </c>
      <c r="C19" s="5"/>
    </row>
    <row r="20" spans="1:3" x14ac:dyDescent="0.25">
      <c r="A20" s="6" t="s">
        <v>1322</v>
      </c>
      <c r="B20" s="5">
        <v>3</v>
      </c>
      <c r="C20" s="5"/>
    </row>
    <row r="21" spans="1:3" x14ac:dyDescent="0.25">
      <c r="A21" s="6" t="s">
        <v>1323</v>
      </c>
      <c r="B21" s="5">
        <v>3</v>
      </c>
      <c r="C21" s="5"/>
    </row>
    <row r="22" spans="1:3" x14ac:dyDescent="0.25">
      <c r="A22" s="6" t="s">
        <v>1330</v>
      </c>
      <c r="B22" s="5">
        <v>3</v>
      </c>
      <c r="C22" s="5"/>
    </row>
    <row r="23" spans="1:3" x14ac:dyDescent="0.25">
      <c r="A23" s="6" t="s">
        <v>1333</v>
      </c>
      <c r="B23" s="5">
        <v>3</v>
      </c>
      <c r="C23" s="5"/>
    </row>
    <row r="24" spans="1:3" x14ac:dyDescent="0.25">
      <c r="A24" s="6" t="s">
        <v>1342</v>
      </c>
      <c r="B24" s="5">
        <v>3</v>
      </c>
      <c r="C24" s="5"/>
    </row>
    <row r="25" spans="1:3" x14ac:dyDescent="0.25">
      <c r="A25" s="6" t="s">
        <v>1349</v>
      </c>
      <c r="B25" s="5">
        <v>3</v>
      </c>
      <c r="C25" s="5"/>
    </row>
    <row r="26" spans="1:3" x14ac:dyDescent="0.25">
      <c r="A26" s="6" t="s">
        <v>1350</v>
      </c>
      <c r="B26" s="5">
        <v>3</v>
      </c>
      <c r="C26" s="5"/>
    </row>
    <row r="27" spans="1:3" x14ac:dyDescent="0.25">
      <c r="A27" s="6" t="s">
        <v>1361</v>
      </c>
      <c r="B27" s="5">
        <v>3</v>
      </c>
      <c r="C27" s="5"/>
    </row>
    <row r="28" spans="1:3" x14ac:dyDescent="0.25">
      <c r="A28" s="6" t="s">
        <v>1374</v>
      </c>
      <c r="B28" s="5">
        <v>3</v>
      </c>
      <c r="C28" s="5"/>
    </row>
    <row r="29" spans="1:3" x14ac:dyDescent="0.25">
      <c r="A29" s="6" t="s">
        <v>1360</v>
      </c>
      <c r="B29" s="5">
        <v>3.5</v>
      </c>
      <c r="C29" s="5"/>
    </row>
    <row r="30" spans="1:3" x14ac:dyDescent="0.25">
      <c r="A30" s="6" t="s">
        <v>1281</v>
      </c>
      <c r="B30" s="5">
        <v>4</v>
      </c>
      <c r="C30" s="5"/>
    </row>
    <row r="31" spans="1:3" x14ac:dyDescent="0.25">
      <c r="A31" s="6" t="s">
        <v>1282</v>
      </c>
      <c r="B31" s="5">
        <v>4</v>
      </c>
      <c r="C31" s="5"/>
    </row>
    <row r="32" spans="1:3" x14ac:dyDescent="0.25">
      <c r="A32" s="6" t="s">
        <v>1284</v>
      </c>
      <c r="B32" s="5">
        <v>4</v>
      </c>
      <c r="C32" s="5"/>
    </row>
    <row r="33" spans="1:3" x14ac:dyDescent="0.25">
      <c r="A33" s="6" t="s">
        <v>1304</v>
      </c>
      <c r="B33" s="5">
        <v>4</v>
      </c>
      <c r="C33" s="5"/>
    </row>
    <row r="34" spans="1:3" x14ac:dyDescent="0.25">
      <c r="A34" s="6" t="s">
        <v>1307</v>
      </c>
      <c r="B34" s="5">
        <v>4</v>
      </c>
      <c r="C34" s="5">
        <v>250</v>
      </c>
    </row>
    <row r="35" spans="1:3" x14ac:dyDescent="0.25">
      <c r="A35" s="6" t="s">
        <v>1329</v>
      </c>
      <c r="B35" s="5">
        <v>4</v>
      </c>
      <c r="C35" s="5"/>
    </row>
    <row r="36" spans="1:3" x14ac:dyDescent="0.25">
      <c r="A36" s="6" t="s">
        <v>1334</v>
      </c>
      <c r="B36" s="5">
        <v>4</v>
      </c>
      <c r="C36" s="5"/>
    </row>
    <row r="37" spans="1:3" x14ac:dyDescent="0.25">
      <c r="A37" s="6" t="s">
        <v>1345</v>
      </c>
      <c r="B37" s="5">
        <v>4</v>
      </c>
      <c r="C37" s="5"/>
    </row>
    <row r="38" spans="1:3" x14ac:dyDescent="0.25">
      <c r="A38" s="6" t="s">
        <v>1357</v>
      </c>
      <c r="B38" s="5">
        <v>4</v>
      </c>
      <c r="C38" s="5"/>
    </row>
    <row r="39" spans="1:3" x14ac:dyDescent="0.25">
      <c r="A39" s="6" t="s">
        <v>1358</v>
      </c>
      <c r="B39" s="5">
        <v>4</v>
      </c>
      <c r="C39" s="5">
        <v>90</v>
      </c>
    </row>
    <row r="40" spans="1:3" x14ac:dyDescent="0.25">
      <c r="A40" s="6" t="s">
        <v>1362</v>
      </c>
      <c r="B40" s="5">
        <v>4</v>
      </c>
      <c r="C40" s="5"/>
    </row>
    <row r="41" spans="1:3" x14ac:dyDescent="0.25">
      <c r="A41" s="6" t="s">
        <v>6009</v>
      </c>
      <c r="B41" s="5">
        <v>4</v>
      </c>
      <c r="C41" s="5">
        <v>90</v>
      </c>
    </row>
    <row r="42" spans="1:3" x14ac:dyDescent="0.25">
      <c r="A42" s="6" t="s">
        <v>1344</v>
      </c>
      <c r="B42" s="5">
        <v>4.5</v>
      </c>
      <c r="C42" s="5">
        <v>240</v>
      </c>
    </row>
    <row r="43" spans="1:3" x14ac:dyDescent="0.25">
      <c r="A43" s="6" t="s">
        <v>1347</v>
      </c>
      <c r="B43" s="5">
        <v>4.5</v>
      </c>
      <c r="C43" s="5"/>
    </row>
    <row r="44" spans="1:3" x14ac:dyDescent="0.25">
      <c r="A44" s="6" t="s">
        <v>1352</v>
      </c>
      <c r="B44" s="5">
        <v>4.5</v>
      </c>
      <c r="C44" s="5"/>
    </row>
    <row r="45" spans="1:3" x14ac:dyDescent="0.25">
      <c r="A45" s="6" t="s">
        <v>1279</v>
      </c>
      <c r="B45" s="5">
        <v>5</v>
      </c>
      <c r="C45" s="5">
        <v>160</v>
      </c>
    </row>
    <row r="46" spans="1:3" x14ac:dyDescent="0.25">
      <c r="A46" s="6" t="s">
        <v>1280</v>
      </c>
      <c r="B46" s="5">
        <v>5</v>
      </c>
      <c r="C46" s="5">
        <v>300</v>
      </c>
    </row>
    <row r="47" spans="1:3" x14ac:dyDescent="0.25">
      <c r="A47" s="6" t="s">
        <v>1283</v>
      </c>
      <c r="B47" s="5">
        <v>5</v>
      </c>
      <c r="C47" s="5">
        <v>160</v>
      </c>
    </row>
    <row r="48" spans="1:3" x14ac:dyDescent="0.25">
      <c r="A48" s="6" t="s">
        <v>1285</v>
      </c>
      <c r="B48" s="5">
        <v>5</v>
      </c>
      <c r="C48" s="5"/>
    </row>
    <row r="49" spans="1:3" x14ac:dyDescent="0.25">
      <c r="A49" s="6" t="s">
        <v>6005</v>
      </c>
      <c r="B49" s="5">
        <v>5</v>
      </c>
      <c r="C49" s="5">
        <v>160</v>
      </c>
    </row>
    <row r="50" spans="1:3" x14ac:dyDescent="0.25">
      <c r="A50" s="6" t="s">
        <v>1326</v>
      </c>
      <c r="B50" s="5">
        <v>5</v>
      </c>
      <c r="C50" s="5"/>
    </row>
    <row r="51" spans="1:3" x14ac:dyDescent="0.25">
      <c r="A51" s="6" t="s">
        <v>1327</v>
      </c>
      <c r="B51" s="5">
        <v>5</v>
      </c>
      <c r="C51" s="5"/>
    </row>
    <row r="52" spans="1:3" x14ac:dyDescent="0.25">
      <c r="A52" s="6" t="s">
        <v>1335</v>
      </c>
      <c r="B52" s="5">
        <v>5</v>
      </c>
      <c r="C52" s="5"/>
    </row>
    <row r="53" spans="1:3" x14ac:dyDescent="0.25">
      <c r="A53" s="6" t="s">
        <v>5976</v>
      </c>
      <c r="B53" s="5">
        <v>5</v>
      </c>
      <c r="C53" s="5">
        <v>160</v>
      </c>
    </row>
    <row r="54" spans="1:3" x14ac:dyDescent="0.25">
      <c r="A54" s="6" t="s">
        <v>1355</v>
      </c>
      <c r="B54" s="5">
        <v>5</v>
      </c>
      <c r="C54" s="5">
        <v>160</v>
      </c>
    </row>
    <row r="55" spans="1:3" x14ac:dyDescent="0.25">
      <c r="A55" s="6" t="s">
        <v>1356</v>
      </c>
      <c r="B55" s="5">
        <v>5</v>
      </c>
      <c r="C55" s="5"/>
    </row>
    <row r="56" spans="1:3" x14ac:dyDescent="0.25">
      <c r="A56" s="6" t="s">
        <v>1364</v>
      </c>
      <c r="B56" s="5">
        <v>5</v>
      </c>
      <c r="C56" s="5">
        <v>160</v>
      </c>
    </row>
    <row r="57" spans="1:3" x14ac:dyDescent="0.25">
      <c r="A57" s="6" t="s">
        <v>1365</v>
      </c>
      <c r="B57" s="5">
        <v>5</v>
      </c>
      <c r="C57" s="5"/>
    </row>
    <row r="58" spans="1:3" x14ac:dyDescent="0.25">
      <c r="A58" s="6" t="s">
        <v>5998</v>
      </c>
      <c r="B58" s="5">
        <v>6</v>
      </c>
      <c r="C58" s="5">
        <v>300</v>
      </c>
    </row>
    <row r="59" spans="1:3" x14ac:dyDescent="0.25">
      <c r="A59" s="6" t="s">
        <v>5219</v>
      </c>
      <c r="B59" s="5">
        <v>6</v>
      </c>
      <c r="C59" s="5">
        <v>300</v>
      </c>
    </row>
    <row r="60" spans="1:3" x14ac:dyDescent="0.25">
      <c r="A60" s="6" t="s">
        <v>1293</v>
      </c>
      <c r="B60" s="5">
        <v>6</v>
      </c>
      <c r="C60" s="5"/>
    </row>
    <row r="61" spans="1:3" x14ac:dyDescent="0.25">
      <c r="A61" s="6" t="s">
        <v>1295</v>
      </c>
      <c r="B61" s="5">
        <v>6</v>
      </c>
      <c r="C61" s="5"/>
    </row>
    <row r="62" spans="1:3" x14ac:dyDescent="0.25">
      <c r="A62" s="6" t="s">
        <v>1305</v>
      </c>
      <c r="B62" s="5">
        <v>6</v>
      </c>
      <c r="C62" s="5">
        <v>300</v>
      </c>
    </row>
    <row r="63" spans="1:3" x14ac:dyDescent="0.25">
      <c r="A63" s="6" t="s">
        <v>5829</v>
      </c>
      <c r="B63" s="5">
        <v>6</v>
      </c>
      <c r="C63" s="5">
        <v>300</v>
      </c>
    </row>
    <row r="64" spans="1:3" x14ac:dyDescent="0.25">
      <c r="A64" s="6" t="s">
        <v>1310</v>
      </c>
      <c r="B64" s="5">
        <v>6</v>
      </c>
      <c r="C64" s="5">
        <v>300</v>
      </c>
    </row>
    <row r="65" spans="1:3" x14ac:dyDescent="0.25">
      <c r="A65" s="6" t="s">
        <v>1316</v>
      </c>
      <c r="B65" s="5">
        <v>6</v>
      </c>
      <c r="C65" s="5"/>
    </row>
    <row r="66" spans="1:3" x14ac:dyDescent="0.25">
      <c r="A66" s="6" t="s">
        <v>1320</v>
      </c>
      <c r="B66" s="5">
        <v>6</v>
      </c>
      <c r="C66" s="5">
        <v>300</v>
      </c>
    </row>
    <row r="67" spans="1:3" x14ac:dyDescent="0.25">
      <c r="A67" s="6" t="s">
        <v>5503</v>
      </c>
      <c r="B67" s="5">
        <v>6</v>
      </c>
      <c r="C67" s="5">
        <v>300</v>
      </c>
    </row>
    <row r="68" spans="1:3" x14ac:dyDescent="0.25">
      <c r="A68" s="6" t="s">
        <v>1332</v>
      </c>
      <c r="B68" s="5">
        <v>6</v>
      </c>
      <c r="C68" s="5"/>
    </row>
    <row r="69" spans="1:3" x14ac:dyDescent="0.25">
      <c r="A69" s="6" t="s">
        <v>1336</v>
      </c>
      <c r="B69" s="5">
        <v>6</v>
      </c>
      <c r="C69" s="5"/>
    </row>
    <row r="70" spans="1:3" x14ac:dyDescent="0.25">
      <c r="A70" s="6" t="s">
        <v>6010</v>
      </c>
      <c r="B70" s="5">
        <v>6</v>
      </c>
      <c r="C70" s="5">
        <v>300</v>
      </c>
    </row>
    <row r="71" spans="1:3" x14ac:dyDescent="0.25">
      <c r="A71" s="6" t="s">
        <v>5481</v>
      </c>
      <c r="B71" s="5">
        <v>6</v>
      </c>
      <c r="C71" s="5">
        <v>300</v>
      </c>
    </row>
    <row r="72" spans="1:3" x14ac:dyDescent="0.25">
      <c r="A72" s="6" t="s">
        <v>5204</v>
      </c>
      <c r="B72" s="5">
        <v>6</v>
      </c>
      <c r="C72" s="5">
        <v>300</v>
      </c>
    </row>
    <row r="73" spans="1:3" x14ac:dyDescent="0.25">
      <c r="A73" s="6" t="s">
        <v>1369</v>
      </c>
      <c r="B73" s="5">
        <v>6</v>
      </c>
      <c r="C73" s="5"/>
    </row>
    <row r="74" spans="1:3" x14ac:dyDescent="0.25">
      <c r="A74" s="6" t="s">
        <v>1376</v>
      </c>
      <c r="B74" s="5">
        <v>6</v>
      </c>
      <c r="C74" s="5">
        <v>300</v>
      </c>
    </row>
    <row r="75" spans="1:3" x14ac:dyDescent="0.25">
      <c r="A75" s="6" t="s">
        <v>1377</v>
      </c>
      <c r="B75" s="5">
        <v>6</v>
      </c>
      <c r="C75" s="5"/>
    </row>
    <row r="76" spans="1:3" x14ac:dyDescent="0.25">
      <c r="A76" s="6" t="s">
        <v>1289</v>
      </c>
      <c r="B76" s="5">
        <v>7</v>
      </c>
      <c r="C76" s="5">
        <v>550</v>
      </c>
    </row>
    <row r="77" spans="1:3" x14ac:dyDescent="0.25">
      <c r="A77" s="6" t="s">
        <v>6006</v>
      </c>
      <c r="B77" s="5">
        <v>7</v>
      </c>
      <c r="C77" s="5">
        <v>550</v>
      </c>
    </row>
    <row r="78" spans="1:3" x14ac:dyDescent="0.25">
      <c r="A78" s="6" t="s">
        <v>5224</v>
      </c>
      <c r="B78" s="5">
        <v>7</v>
      </c>
      <c r="C78" s="5">
        <v>550</v>
      </c>
    </row>
    <row r="79" spans="1:3" x14ac:dyDescent="0.25">
      <c r="A79" s="6" t="s">
        <v>5826</v>
      </c>
      <c r="B79" s="5">
        <v>7</v>
      </c>
      <c r="C79" s="5">
        <v>550</v>
      </c>
    </row>
    <row r="80" spans="1:3" x14ac:dyDescent="0.25">
      <c r="A80" s="6" t="s">
        <v>1288</v>
      </c>
      <c r="B80" s="5">
        <v>7</v>
      </c>
      <c r="C80" s="5">
        <v>550</v>
      </c>
    </row>
    <row r="81" spans="1:3" x14ac:dyDescent="0.25">
      <c r="A81" s="6" t="s">
        <v>1296</v>
      </c>
      <c r="B81" s="5">
        <v>7</v>
      </c>
      <c r="C81" s="5"/>
    </row>
    <row r="82" spans="1:3" x14ac:dyDescent="0.25">
      <c r="A82" s="6" t="s">
        <v>5999</v>
      </c>
      <c r="B82" s="5">
        <v>7</v>
      </c>
      <c r="C82" s="5">
        <v>550</v>
      </c>
    </row>
    <row r="83" spans="1:3" x14ac:dyDescent="0.25">
      <c r="A83" s="6" t="s">
        <v>1319</v>
      </c>
      <c r="B83" s="5">
        <v>7</v>
      </c>
      <c r="C83" s="5"/>
    </row>
    <row r="84" spans="1:3" x14ac:dyDescent="0.25">
      <c r="A84" s="6" t="s">
        <v>1337</v>
      </c>
      <c r="B84" s="5">
        <v>7</v>
      </c>
      <c r="C84" s="5"/>
    </row>
    <row r="85" spans="1:3" x14ac:dyDescent="0.25">
      <c r="A85" s="6" t="s">
        <v>1339</v>
      </c>
      <c r="B85" s="5">
        <v>7</v>
      </c>
      <c r="C85" s="5">
        <v>800</v>
      </c>
    </row>
    <row r="86" spans="1:3" x14ac:dyDescent="0.25">
      <c r="A86" s="6" t="s">
        <v>1340</v>
      </c>
      <c r="B86" s="5">
        <v>7</v>
      </c>
      <c r="C86" s="5">
        <v>550</v>
      </c>
    </row>
    <row r="87" spans="1:3" x14ac:dyDescent="0.25">
      <c r="A87" s="6" t="s">
        <v>1341</v>
      </c>
      <c r="B87" s="5">
        <v>7</v>
      </c>
      <c r="C87" s="5">
        <v>550</v>
      </c>
    </row>
    <row r="88" spans="1:3" x14ac:dyDescent="0.25">
      <c r="A88" s="6" t="s">
        <v>5482</v>
      </c>
      <c r="B88" s="5">
        <v>7</v>
      </c>
      <c r="C88" s="5">
        <v>550</v>
      </c>
    </row>
    <row r="89" spans="1:3" x14ac:dyDescent="0.25">
      <c r="A89" s="6" t="s">
        <v>5220</v>
      </c>
      <c r="B89" s="5">
        <v>7</v>
      </c>
      <c r="C89" s="5">
        <v>550</v>
      </c>
    </row>
    <row r="90" spans="1:3" x14ac:dyDescent="0.25">
      <c r="A90" s="6" t="s">
        <v>1351</v>
      </c>
      <c r="B90" s="5">
        <v>7</v>
      </c>
      <c r="C90" s="5">
        <v>550</v>
      </c>
    </row>
    <row r="91" spans="1:3" x14ac:dyDescent="0.25">
      <c r="A91" s="6" t="s">
        <v>5484</v>
      </c>
      <c r="B91" s="5">
        <v>7</v>
      </c>
      <c r="C91" s="5">
        <v>550</v>
      </c>
    </row>
    <row r="92" spans="1:3" x14ac:dyDescent="0.25">
      <c r="A92" s="6" t="s">
        <v>1363</v>
      </c>
      <c r="B92" s="5">
        <v>7</v>
      </c>
      <c r="C92" s="5">
        <v>300</v>
      </c>
    </row>
    <row r="93" spans="1:3" x14ac:dyDescent="0.25">
      <c r="A93" s="6" t="s">
        <v>1366</v>
      </c>
      <c r="B93" s="5">
        <v>7</v>
      </c>
      <c r="C93" s="5">
        <v>550</v>
      </c>
    </row>
    <row r="94" spans="1:3" x14ac:dyDescent="0.25">
      <c r="A94" s="6" t="s">
        <v>6000</v>
      </c>
      <c r="B94" s="5">
        <v>7</v>
      </c>
      <c r="C94" s="5">
        <v>550</v>
      </c>
    </row>
    <row r="95" spans="1:3" x14ac:dyDescent="0.25">
      <c r="A95" s="6" t="s">
        <v>1367</v>
      </c>
      <c r="B95" s="5">
        <v>7</v>
      </c>
      <c r="C95" s="5"/>
    </row>
    <row r="96" spans="1:3" x14ac:dyDescent="0.25">
      <c r="A96" s="6" t="s">
        <v>5970</v>
      </c>
      <c r="B96" s="5">
        <v>7</v>
      </c>
      <c r="C96" s="5">
        <v>550</v>
      </c>
    </row>
    <row r="97" spans="1:3" x14ac:dyDescent="0.25">
      <c r="A97" s="6" t="s">
        <v>1370</v>
      </c>
      <c r="B97" s="5">
        <v>7</v>
      </c>
      <c r="C97" s="5"/>
    </row>
    <row r="98" spans="1:3" x14ac:dyDescent="0.25">
      <c r="A98" s="6" t="s">
        <v>5486</v>
      </c>
      <c r="B98" s="5">
        <v>8</v>
      </c>
      <c r="C98" s="5">
        <v>1000</v>
      </c>
    </row>
    <row r="99" spans="1:3" x14ac:dyDescent="0.25">
      <c r="A99" s="6" t="s">
        <v>5483</v>
      </c>
      <c r="B99" s="5">
        <v>8</v>
      </c>
      <c r="C99" s="5">
        <v>1000</v>
      </c>
    </row>
    <row r="100" spans="1:3" x14ac:dyDescent="0.25">
      <c r="A100" s="6" t="s">
        <v>1286</v>
      </c>
      <c r="B100" s="5">
        <v>8</v>
      </c>
      <c r="C100" s="5">
        <v>1000</v>
      </c>
    </row>
    <row r="101" spans="1:3" x14ac:dyDescent="0.25">
      <c r="A101" s="6" t="s">
        <v>5502</v>
      </c>
      <c r="B101" s="5">
        <v>8</v>
      </c>
      <c r="C101" s="5">
        <v>1000</v>
      </c>
    </row>
    <row r="102" spans="1:3" x14ac:dyDescent="0.25">
      <c r="A102" s="6" t="s">
        <v>5830</v>
      </c>
      <c r="B102" s="5">
        <v>8</v>
      </c>
      <c r="C102" s="5">
        <v>1000</v>
      </c>
    </row>
    <row r="103" spans="1:3" x14ac:dyDescent="0.25">
      <c r="A103" s="6" t="s">
        <v>1291</v>
      </c>
      <c r="B103" s="5">
        <v>8</v>
      </c>
      <c r="C103" s="5">
        <v>1000</v>
      </c>
    </row>
    <row r="104" spans="1:3" x14ac:dyDescent="0.25">
      <c r="A104" s="6" t="s">
        <v>1297</v>
      </c>
      <c r="B104" s="5">
        <v>8</v>
      </c>
      <c r="C104" s="5"/>
    </row>
    <row r="105" spans="1:3" x14ac:dyDescent="0.25">
      <c r="A105" s="6" t="s">
        <v>5828</v>
      </c>
      <c r="B105" s="5">
        <v>8</v>
      </c>
      <c r="C105" s="5">
        <v>1000</v>
      </c>
    </row>
    <row r="106" spans="1:3" x14ac:dyDescent="0.25">
      <c r="A106" s="6" t="s">
        <v>5827</v>
      </c>
      <c r="B106" s="5">
        <v>8</v>
      </c>
      <c r="C106" s="5">
        <v>1000</v>
      </c>
    </row>
    <row r="107" spans="1:3" x14ac:dyDescent="0.25">
      <c r="A107" s="6" t="s">
        <v>1313</v>
      </c>
      <c r="B107" s="5">
        <v>8</v>
      </c>
      <c r="C107" s="5">
        <v>1000</v>
      </c>
    </row>
    <row r="108" spans="1:3" x14ac:dyDescent="0.25">
      <c r="A108" s="6" t="s">
        <v>1314</v>
      </c>
      <c r="B108" s="5">
        <v>8</v>
      </c>
      <c r="C108" s="5"/>
    </row>
    <row r="109" spans="1:3" x14ac:dyDescent="0.25">
      <c r="A109" s="6" t="s">
        <v>1317</v>
      </c>
      <c r="B109" s="5">
        <v>8</v>
      </c>
      <c r="C109" s="5">
        <v>1000</v>
      </c>
    </row>
    <row r="110" spans="1:3" x14ac:dyDescent="0.25">
      <c r="A110" s="6" t="s">
        <v>1318</v>
      </c>
      <c r="B110" s="5">
        <v>8</v>
      </c>
      <c r="C110" s="5">
        <v>1000</v>
      </c>
    </row>
    <row r="111" spans="1:3" x14ac:dyDescent="0.25">
      <c r="A111" s="6" t="s">
        <v>5782</v>
      </c>
      <c r="B111" s="5">
        <v>8</v>
      </c>
      <c r="C111" s="5">
        <v>1000</v>
      </c>
    </row>
    <row r="112" spans="1:3" x14ac:dyDescent="0.25">
      <c r="A112" s="6" t="s">
        <v>1325</v>
      </c>
      <c r="B112" s="5">
        <v>8</v>
      </c>
      <c r="C112" s="5"/>
    </row>
    <row r="113" spans="1:3" x14ac:dyDescent="0.25">
      <c r="A113" s="6" t="s">
        <v>1338</v>
      </c>
      <c r="B113" s="5">
        <v>8</v>
      </c>
      <c r="C113" s="5"/>
    </row>
    <row r="114" spans="1:3" x14ac:dyDescent="0.25">
      <c r="A114" s="6" t="s">
        <v>1346</v>
      </c>
      <c r="B114" s="5">
        <v>8</v>
      </c>
      <c r="C114" s="5">
        <v>1000</v>
      </c>
    </row>
    <row r="115" spans="1:3" x14ac:dyDescent="0.25">
      <c r="A115" s="2" t="s">
        <v>1348</v>
      </c>
      <c r="B115" s="3">
        <v>8</v>
      </c>
      <c r="C115" s="3">
        <v>1000</v>
      </c>
    </row>
    <row r="116" spans="1:3" x14ac:dyDescent="0.25">
      <c r="A116" s="2" t="s">
        <v>5982</v>
      </c>
      <c r="B116" s="3">
        <v>8</v>
      </c>
      <c r="C116" s="3">
        <v>1000</v>
      </c>
    </row>
    <row r="117" spans="1:3" x14ac:dyDescent="0.25">
      <c r="A117" s="6" t="s">
        <v>6002</v>
      </c>
      <c r="B117" s="5">
        <v>8</v>
      </c>
      <c r="C117" s="5">
        <v>1000</v>
      </c>
    </row>
    <row r="118" spans="1:3" x14ac:dyDescent="0.25">
      <c r="A118" s="6" t="s">
        <v>5975</v>
      </c>
      <c r="B118" s="5">
        <v>8</v>
      </c>
      <c r="C118" s="5">
        <v>1000</v>
      </c>
    </row>
    <row r="119" spans="1:3" x14ac:dyDescent="0.25">
      <c r="A119" s="6" t="s">
        <v>1371</v>
      </c>
      <c r="B119" s="5">
        <v>8</v>
      </c>
      <c r="C119" s="5"/>
    </row>
    <row r="120" spans="1:3" x14ac:dyDescent="0.25">
      <c r="A120" s="6" t="s">
        <v>5488</v>
      </c>
      <c r="B120" s="5">
        <v>9</v>
      </c>
      <c r="C120" s="5">
        <v>1500</v>
      </c>
    </row>
    <row r="121" spans="1:3" x14ac:dyDescent="0.25">
      <c r="A121" s="6" t="s">
        <v>6011</v>
      </c>
      <c r="B121" s="5">
        <v>9</v>
      </c>
      <c r="C121" s="5">
        <v>1500</v>
      </c>
    </row>
    <row r="122" spans="1:3" x14ac:dyDescent="0.25">
      <c r="A122" s="6" t="s">
        <v>5979</v>
      </c>
      <c r="B122" s="5">
        <v>9</v>
      </c>
      <c r="C122" s="5">
        <v>1500</v>
      </c>
    </row>
    <row r="123" spans="1:3" x14ac:dyDescent="0.25">
      <c r="A123" s="6" t="s">
        <v>1315</v>
      </c>
      <c r="B123" s="5">
        <v>9</v>
      </c>
      <c r="C123" s="5">
        <v>1500</v>
      </c>
    </row>
    <row r="124" spans="1:3" x14ac:dyDescent="0.25">
      <c r="A124" s="6" t="s">
        <v>5996</v>
      </c>
      <c r="B124" s="5">
        <v>9</v>
      </c>
      <c r="C124" s="5">
        <v>1500</v>
      </c>
    </row>
    <row r="125" spans="1:3" x14ac:dyDescent="0.25">
      <c r="A125" s="6" t="s">
        <v>5973</v>
      </c>
      <c r="B125" s="5">
        <v>9</v>
      </c>
      <c r="C125" s="5">
        <v>1500</v>
      </c>
    </row>
    <row r="126" spans="1:3" x14ac:dyDescent="0.25">
      <c r="A126" s="6" t="s">
        <v>6003</v>
      </c>
      <c r="B126" s="5">
        <v>9</v>
      </c>
      <c r="C126" s="5">
        <v>1500</v>
      </c>
    </row>
    <row r="127" spans="1:3" x14ac:dyDescent="0.25">
      <c r="A127" s="6" t="s">
        <v>6004</v>
      </c>
      <c r="B127" s="5">
        <v>9</v>
      </c>
      <c r="C127" s="5">
        <v>1500</v>
      </c>
    </row>
    <row r="128" spans="1:3" x14ac:dyDescent="0.25">
      <c r="A128" s="6" t="s">
        <v>1353</v>
      </c>
      <c r="B128" s="5">
        <v>9</v>
      </c>
      <c r="C128" s="5">
        <v>1500</v>
      </c>
    </row>
    <row r="129" spans="1:3" x14ac:dyDescent="0.25">
      <c r="A129" s="6" t="s">
        <v>5490</v>
      </c>
      <c r="B129" s="5">
        <v>9</v>
      </c>
      <c r="C129" s="5">
        <v>1500</v>
      </c>
    </row>
    <row r="130" spans="1:3" x14ac:dyDescent="0.25">
      <c r="A130" s="6" t="s">
        <v>1359</v>
      </c>
      <c r="B130" s="5">
        <v>9</v>
      </c>
      <c r="C130" s="5">
        <v>1500</v>
      </c>
    </row>
    <row r="131" spans="1:3" x14ac:dyDescent="0.25">
      <c r="A131" s="6" t="s">
        <v>6007</v>
      </c>
      <c r="B131" s="5">
        <v>9</v>
      </c>
      <c r="C131" s="5">
        <v>1500</v>
      </c>
    </row>
    <row r="132" spans="1:3" x14ac:dyDescent="0.25">
      <c r="A132" s="6" t="s">
        <v>6001</v>
      </c>
      <c r="B132" s="5">
        <v>10</v>
      </c>
      <c r="C132" s="5">
        <v>2250</v>
      </c>
    </row>
    <row r="133" spans="1:3" x14ac:dyDescent="0.25">
      <c r="A133" s="6" t="s">
        <v>6008</v>
      </c>
      <c r="B133" s="5">
        <v>10</v>
      </c>
      <c r="C133" s="5">
        <v>2250</v>
      </c>
    </row>
    <row r="134" spans="1:3" x14ac:dyDescent="0.25">
      <c r="A134" s="6" t="s">
        <v>5491</v>
      </c>
      <c r="B134" s="5">
        <v>10</v>
      </c>
      <c r="C134" s="5">
        <v>2250</v>
      </c>
    </row>
    <row r="135" spans="1:3" x14ac:dyDescent="0.25">
      <c r="A135" s="6" t="s">
        <v>5994</v>
      </c>
      <c r="B135" s="5">
        <v>10</v>
      </c>
      <c r="C135" s="5">
        <v>2250</v>
      </c>
    </row>
    <row r="136" spans="1:3" x14ac:dyDescent="0.25">
      <c r="A136" s="6" t="s">
        <v>1292</v>
      </c>
      <c r="B136" s="5">
        <v>10</v>
      </c>
      <c r="C136" s="5">
        <v>1500</v>
      </c>
    </row>
    <row r="137" spans="1:3" x14ac:dyDescent="0.25">
      <c r="A137" s="6" t="s">
        <v>1303</v>
      </c>
      <c r="B137" s="5">
        <v>10</v>
      </c>
      <c r="C137" s="5">
        <v>2250</v>
      </c>
    </row>
    <row r="138" spans="1:3" x14ac:dyDescent="0.25">
      <c r="A138" s="6" t="s">
        <v>5997</v>
      </c>
      <c r="B138" s="5">
        <v>10</v>
      </c>
      <c r="C138" s="5">
        <v>2250</v>
      </c>
    </row>
    <row r="139" spans="1:3" x14ac:dyDescent="0.25">
      <c r="A139" s="6" t="s">
        <v>5489</v>
      </c>
      <c r="B139" s="5">
        <v>10</v>
      </c>
      <c r="C139" s="5">
        <v>2250</v>
      </c>
    </row>
    <row r="140" spans="1:3" x14ac:dyDescent="0.25">
      <c r="A140" s="6" t="s">
        <v>5972</v>
      </c>
      <c r="B140" s="5">
        <v>10</v>
      </c>
      <c r="C140" s="5">
        <v>1500</v>
      </c>
    </row>
    <row r="141" spans="1:3" x14ac:dyDescent="0.25">
      <c r="A141" s="6" t="s">
        <v>1331</v>
      </c>
      <c r="B141" s="5">
        <v>10</v>
      </c>
      <c r="C141" s="5">
        <v>2250</v>
      </c>
    </row>
    <row r="142" spans="1:3" x14ac:dyDescent="0.25">
      <c r="A142" s="6" t="s">
        <v>1354</v>
      </c>
      <c r="B142" s="5">
        <v>10</v>
      </c>
      <c r="C142" s="5">
        <v>2250</v>
      </c>
    </row>
    <row r="143" spans="1:3" x14ac:dyDescent="0.25">
      <c r="A143" s="6" t="s">
        <v>5980</v>
      </c>
      <c r="B143" s="5">
        <v>10</v>
      </c>
      <c r="C143" s="5">
        <v>2250</v>
      </c>
    </row>
    <row r="144" spans="1:3" x14ac:dyDescent="0.25">
      <c r="A144" s="6" t="s">
        <v>5989</v>
      </c>
      <c r="B144" s="5">
        <v>11</v>
      </c>
      <c r="C144" s="5">
        <v>4000</v>
      </c>
    </row>
    <row r="145" spans="1:3" x14ac:dyDescent="0.25">
      <c r="A145" s="6" t="s">
        <v>5986</v>
      </c>
      <c r="B145" s="5">
        <v>11</v>
      </c>
      <c r="C145" s="5">
        <v>4000</v>
      </c>
    </row>
    <row r="146" spans="1:3" x14ac:dyDescent="0.25">
      <c r="A146" s="6" t="s">
        <v>5492</v>
      </c>
      <c r="B146" s="5">
        <v>11</v>
      </c>
      <c r="C146" s="5">
        <v>4000</v>
      </c>
    </row>
    <row r="147" spans="1:3" x14ac:dyDescent="0.25">
      <c r="A147" s="6" t="s">
        <v>5990</v>
      </c>
      <c r="B147" s="5">
        <v>12</v>
      </c>
      <c r="C147" s="5">
        <v>10000</v>
      </c>
    </row>
    <row r="148" spans="1:3" x14ac:dyDescent="0.25">
      <c r="A148" s="6" t="s">
        <v>5995</v>
      </c>
      <c r="B148" s="5">
        <v>12</v>
      </c>
      <c r="C148" s="5">
        <v>10000</v>
      </c>
    </row>
    <row r="149" spans="1:3" x14ac:dyDescent="0.25">
      <c r="A149" s="6" t="s">
        <v>1308</v>
      </c>
      <c r="B149" s="5" t="s">
        <v>1417</v>
      </c>
      <c r="C149" s="5"/>
    </row>
    <row r="150" spans="1:3" x14ac:dyDescent="0.25">
      <c r="A150" s="6" t="s">
        <v>1328</v>
      </c>
      <c r="B150" s="5" t="s">
        <v>1417</v>
      </c>
      <c r="C150" s="5"/>
    </row>
    <row r="151" spans="1:3" x14ac:dyDescent="0.25">
      <c r="A151" s="6" t="s">
        <v>1343</v>
      </c>
      <c r="B151" s="5" t="s">
        <v>1417</v>
      </c>
      <c r="C151" s="5"/>
    </row>
    <row r="152" spans="1:3" x14ac:dyDescent="0.25">
      <c r="A152" s="6" t="s">
        <v>1278</v>
      </c>
      <c r="B152" s="5" t="s">
        <v>5993</v>
      </c>
      <c r="C152" s="5"/>
    </row>
    <row r="153" spans="1:3" x14ac:dyDescent="0.25">
      <c r="A153" s="6" t="s">
        <v>5974</v>
      </c>
      <c r="B153" s="5" t="s">
        <v>5991</v>
      </c>
      <c r="C153" s="5"/>
    </row>
    <row r="154" spans="1:3" x14ac:dyDescent="0.25">
      <c r="A154" s="6" t="s">
        <v>5199</v>
      </c>
      <c r="B154" s="5" t="s">
        <v>5991</v>
      </c>
      <c r="C154" s="5"/>
    </row>
    <row r="155" spans="1:3" x14ac:dyDescent="0.25">
      <c r="A155" s="6" t="s">
        <v>5985</v>
      </c>
      <c r="B155" s="5" t="s">
        <v>5991</v>
      </c>
      <c r="C155" s="5"/>
    </row>
    <row r="156" spans="1:3" x14ac:dyDescent="0.25">
      <c r="A156" s="6" t="s">
        <v>5984</v>
      </c>
      <c r="B156" s="5" t="s">
        <v>5991</v>
      </c>
      <c r="C156" s="5"/>
    </row>
    <row r="157" spans="1:3" x14ac:dyDescent="0.25">
      <c r="A157" s="6" t="s">
        <v>5983</v>
      </c>
      <c r="B157" s="5" t="s">
        <v>5991</v>
      </c>
      <c r="C157" s="5"/>
    </row>
    <row r="158" spans="1:3" x14ac:dyDescent="0.25">
      <c r="A158" s="6" t="s">
        <v>5971</v>
      </c>
      <c r="B158" s="5" t="s">
        <v>5991</v>
      </c>
      <c r="C158" s="5"/>
    </row>
    <row r="159" spans="1:3" x14ac:dyDescent="0.25">
      <c r="A159" s="6" t="s">
        <v>5978</v>
      </c>
      <c r="B159" s="5" t="s">
        <v>5991</v>
      </c>
      <c r="C159" s="5"/>
    </row>
    <row r="160" spans="1:3" x14ac:dyDescent="0.25">
      <c r="A160" s="6" t="s">
        <v>5988</v>
      </c>
      <c r="B160" s="5" t="s">
        <v>5991</v>
      </c>
      <c r="C160" s="5"/>
    </row>
    <row r="161" spans="1:3" x14ac:dyDescent="0.25">
      <c r="A161" s="6" t="s">
        <v>5977</v>
      </c>
      <c r="B161" s="5" t="s">
        <v>5991</v>
      </c>
      <c r="C161" s="5"/>
    </row>
    <row r="162" spans="1:3" x14ac:dyDescent="0.25">
      <c r="A162" s="6" t="s">
        <v>5969</v>
      </c>
      <c r="B162" s="5" t="s">
        <v>5991</v>
      </c>
      <c r="C162" s="5"/>
    </row>
    <row r="163" spans="1:3" x14ac:dyDescent="0.25">
      <c r="A163" s="6" t="s">
        <v>5981</v>
      </c>
      <c r="B163" s="5" t="s">
        <v>5991</v>
      </c>
      <c r="C163" s="5"/>
    </row>
    <row r="164" spans="1:3" x14ac:dyDescent="0.25">
      <c r="A164" s="6" t="s">
        <v>5987</v>
      </c>
      <c r="B164" s="5" t="s">
        <v>5991</v>
      </c>
      <c r="C164" s="5"/>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filterMode="1"/>
  <dimension ref="A1:A5015"/>
  <sheetViews>
    <sheetView topLeftCell="A3703" workbookViewId="0">
      <selection activeCell="A21" sqref="A21:A3780"/>
    </sheetView>
  </sheetViews>
  <sheetFormatPr defaultRowHeight="15" x14ac:dyDescent="0.25"/>
  <sheetData>
    <row r="1" spans="1:1" x14ac:dyDescent="0.25">
      <c r="A1" t="s">
        <v>8623</v>
      </c>
    </row>
    <row r="2" spans="1:1" hidden="1" x14ac:dyDescent="0.25">
      <c r="A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"&amp;TAGS!P2&amp;"
}"))))</f>
        <v/>
      </c>
    </row>
    <row r="3" spans="1:1" hidden="1" x14ac:dyDescent="0.25">
      <c r="A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"&amp;TAGS!P3&amp;"
}"))))</f>
        <v/>
      </c>
    </row>
    <row r="4" spans="1:1" hidden="1" x14ac:dyDescent="0.25">
      <c r="A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"&amp;TAGS!P4&amp;"
}"))))</f>
        <v/>
      </c>
    </row>
    <row r="5" spans="1:1" hidden="1" x14ac:dyDescent="0.25">
      <c r="A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"&amp;TAGS!P5&amp;"
}"))))</f>
        <v/>
      </c>
    </row>
    <row r="6" spans="1:1" hidden="1" x14ac:dyDescent="0.25">
      <c r="A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"&amp;TAGS!P6&amp;"
}"))))</f>
        <v/>
      </c>
    </row>
    <row r="7" spans="1:1" hidden="1" x14ac:dyDescent="0.25">
      <c r="A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"&amp;TAGS!P7&amp;"
}"))))</f>
        <v/>
      </c>
    </row>
    <row r="8" spans="1:1" hidden="1" x14ac:dyDescent="0.25">
      <c r="A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"&amp;TAGS!P8&amp;"
}"))))</f>
        <v/>
      </c>
    </row>
    <row r="9" spans="1:1" hidden="1" x14ac:dyDescent="0.25">
      <c r="A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"&amp;TAGS!P9&amp;"
}"))))</f>
        <v/>
      </c>
    </row>
    <row r="10" spans="1:1" hidden="1" x14ac:dyDescent="0.25">
      <c r="A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"&amp;TAGS!P10&amp;"
}"))))</f>
        <v/>
      </c>
    </row>
    <row r="11" spans="1:1" hidden="1" x14ac:dyDescent="0.25">
      <c r="A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"&amp;TAGS!P11&amp;"
}"))))</f>
        <v/>
      </c>
    </row>
    <row r="12" spans="1:1" hidden="1" x14ac:dyDescent="0.25">
      <c r="A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"&amp;TAGS!P12&amp;"
}"))))</f>
        <v/>
      </c>
    </row>
    <row r="13" spans="1:1" hidden="1" x14ac:dyDescent="0.25">
      <c r="A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"&amp;TAGS!P13&amp;"
}"))))</f>
        <v/>
      </c>
    </row>
    <row r="14" spans="1:1" hidden="1" x14ac:dyDescent="0.25">
      <c r="A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"&amp;TAGS!P14&amp;"
}"))))</f>
        <v/>
      </c>
    </row>
    <row r="15" spans="1:1" hidden="1" x14ac:dyDescent="0.25">
      <c r="A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"&amp;TAGS!P15&amp;"
}"))))</f>
        <v/>
      </c>
    </row>
    <row r="16" spans="1:1" hidden="1" x14ac:dyDescent="0.25">
      <c r="A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"&amp;TAGS!P16&amp;"
}"))))</f>
        <v/>
      </c>
    </row>
    <row r="17" spans="1:1" hidden="1" x14ac:dyDescent="0.25">
      <c r="A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"&amp;TAGS!P17&amp;"
}"))))</f>
        <v/>
      </c>
    </row>
    <row r="18" spans="1:1" hidden="1" x14ac:dyDescent="0.25">
      <c r="A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"&amp;TAGS!P18&amp;"
}"))))</f>
        <v/>
      </c>
    </row>
    <row r="19" spans="1:1" hidden="1" x14ac:dyDescent="0.25">
      <c r="A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"&amp;TAGS!P19&amp;"
}"))))</f>
        <v/>
      </c>
    </row>
    <row r="20" spans="1:1" hidden="1" x14ac:dyDescent="0.25">
      <c r="A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"&amp;TAGS!P20&amp;"
}"))))</f>
        <v/>
      </c>
    </row>
    <row r="21" spans="1:1" x14ac:dyDescent="0.25">
      <c r="A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"&amp;TAGS!P21&amp;"
}"))))</f>
        <v>@PART[RLA_mp_tiny_radial]:FOR[xxxRP0]
{
    %TechRequired = earlyFlightControl
    %cost = 50
    %entryCost = 1000
    RP0conf = true
    @description ^=:$: From RLA Stockalike mod
    MODULE
    { name = ModuleTagEngineLiquidPF }
}</v>
      </c>
    </row>
    <row r="22" spans="1:1" x14ac:dyDescent="0.25">
      <c r="A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"&amp;TAGS!P22&amp;"
}"))))</f>
        <v>@PART[RLA_mp_tiny_stack]:FOR[xxxRP0]
{
    %TechRequired = earlyFlightControl
    %cost = 50
    %entryCost = 1000
    RP0conf = true
    @description ^=:$: From RLA Stockalike mod
    MODULE
    { name = ModuleTagEngineLiquidPF }
}</v>
      </c>
    </row>
    <row r="23" spans="1:1" x14ac:dyDescent="0.25">
      <c r="A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"&amp;TAGS!P23&amp;"
}"))))</f>
        <v>@PART[miniFuselage]:FOR[xxxRP0]
{
    %TechRequired = hypersonicFlightRP0
    %cost = 75
    %entryCost = 4500
    RP0conf = true
    @description ^=:$: From Stock (RO Config) mod
}</v>
      </c>
    </row>
    <row r="24" spans="1:1" x14ac:dyDescent="0.25">
      <c r="A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"&amp;TAGS!P24&amp;"
}"))))</f>
        <v>@PART[SXTSmallFuselage]:FOR[xxxRP0]
{
    %TechRequired = hypersonicFlightRP0
    %cost = 100
    %entryCost = 5000
    RP0conf = true
    @description ^=:$: From SXT mod
}</v>
      </c>
    </row>
    <row r="25" spans="1:1" x14ac:dyDescent="0.25">
      <c r="A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"&amp;TAGS!P25&amp;"
}"))))</f>
        <v>@PART[Mark1Cockpit]:FOR[xxxRP0]
{
    %TechRequired = hypersonicFlightRP0
    %cost = 3000
    %entryCost = 30000
    RP0conf = true
    @description ^=:$: From Stock (RO Config) mod
    MODULE
    { name = ModuleTagHabitable }
    MODULE
    { name = ModuleTagHumanRated }
}</v>
      </c>
    </row>
    <row r="26" spans="1:1" x14ac:dyDescent="0.25">
      <c r="A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"&amp;TAGS!P26&amp;"
}"))))</f>
        <v>@PART[KerbCan]:FOR[xxxRP0]
{
    %TechRequired = hypersonicFlightRP0
    %cost = 1000
    %entryCost = 15000
    RP0conf = true
    @description ^=:$: From Ven Stock Revamp mod
    MODULE
    { name = ModuleTagHabitable }
    MODULE
    { name = ModuleTagHumanRated }
}</v>
      </c>
    </row>
    <row r="27" spans="1:1" x14ac:dyDescent="0.25">
      <c r="A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"&amp;TAGS!P27&amp;"
}"))))</f>
        <v>@PART[MK1Fuselage]:FOR[xxxRP0]
{
    %TechRequired = hypersonicFlightRP0
    %cost = 500
    %entryCost = 5000
    RP0conf = true
    @description ^=:$: From Stock (RO Config) mod
}</v>
      </c>
    </row>
    <row r="28" spans="1:1" x14ac:dyDescent="0.25">
      <c r="A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"&amp;TAGS!P28&amp;"
}"))))</f>
        <v>@PART[MK1IntakeFuselage]:FOR[xxxRP0]
{
    %TechRequired = hypersonicFlightRP0
    %cost = 20
    %entryCost = 400
    RP0conf = true
    @description ^=:$: From Stock (RO Config) mod
}</v>
      </c>
    </row>
    <row r="29" spans="1:1" x14ac:dyDescent="0.25">
      <c r="A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"&amp;TAGS!P29&amp;"
}"))))</f>
        <v>@PART[Mk1FuselageStructural]:FOR[xxxRP0]
{
    %TechRequired = hypersonicFlightRP0
    %cost = 600
    %entryCost = 5500
    RP0conf = true
    @description ^=:$: From Stock (RO Config) mod
}</v>
      </c>
    </row>
    <row r="30" spans="1:1" x14ac:dyDescent="0.25">
      <c r="A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"&amp;TAGS!P30&amp;"
}"))))</f>
        <v>@PART[Mark2Cockpit]:FOR[xxxRP0]
{
    %TechRequired = hypersonicFlightRP0
    %cost = 2500
    %entryCost = 30000
    RP0conf = true
    @description ^=:$: From Stock (RO Config) mod
    MODULE
    { name = ModuleTagHabitable }
    MODULE
    { name = ModuleTagHumanRated }
}</v>
      </c>
    </row>
    <row r="31" spans="1:1" x14ac:dyDescent="0.25">
      <c r="A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"&amp;TAGS!P31&amp;"
}"))))</f>
        <v>@PART[rn_aerobee300_srb]:FOR[xxxRP0]
{
    %TechRequired = orbitalRocketry1958
    %cost = 12
    %entryCost = 240
    RP0conf = true
    @description ^=:$: From RN US Rockets mod
    MODULE
    { name = ModuleTagEngineSolid }
}</v>
      </c>
    </row>
    <row r="32" spans="1:1" x14ac:dyDescent="0.25">
      <c r="A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"&amp;TAGS!P32&amp;"
}"))))</f>
        <v>@PART[bluedog_Soltan_Radial]:FOR[xxxRP0]
{
    %TechRequired = solids1962
    %cost = 5315
    %entryCost = 106300
    RP0conf = true
    @description ^=:$: From Bluedog DB mod
    MODULE
    { name = ModuleTagEngineSolid }
}</v>
      </c>
    </row>
    <row r="33" spans="1:1" x14ac:dyDescent="0.25">
      <c r="A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"&amp;TAGS!P33&amp;"
}"))))</f>
        <v>@PART[bluedog_Soltan_Inline]:FOR[xxxRP0]
{
    %TechRequired = solids1962
    %cost = 5315
    %entryCost = 106300
    RP0conf = true
    @description ^=:$: From Bluedog DB mod
    MODULE
    { name = ModuleTagEngineSolid }
}</v>
      </c>
    </row>
    <row r="34" spans="1:1" x14ac:dyDescent="0.25">
      <c r="A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"&amp;TAGS!P34&amp;"
}"))))</f>
        <v>@PART[bluedog_Soltan_SRBnose]:FOR[xxxRP0]
{
    %TechRequired = solids1962
    %cost = 50
    %entryCost = 200
    RP0conf = true
    @description ^=:$: From Bluedog DB mod
    MODULE
    { name = ModuleTagEngineSolid }
}</v>
      </c>
    </row>
    <row r="35" spans="1:1" hidden="1" x14ac:dyDescent="0.25">
      <c r="A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"&amp;TAGS!P35&amp;"
}"))))</f>
        <v/>
      </c>
    </row>
    <row r="36" spans="1:1" x14ac:dyDescent="0.25">
      <c r="A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"&amp;TAGS!P36&amp;"
}"))))</f>
        <v>@PART[liquidEngineprodulVR2]:FOR[xxxRP0]
{
    %TechRequired = orbitalRocketry1959
    %cost = 1550
    %entryCost = 16000
    RP0conf = true
    @description ^=:$: From AIES mod
    MODULE
    { name = ModuleTagEngineLiquidTurbo }
}</v>
      </c>
    </row>
    <row r="37" spans="1:1" x14ac:dyDescent="0.25">
      <c r="A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"&amp;TAGS!P37&amp;"
}"))))</f>
        <v>@PART[rn_brizm_vern]:FOR[xxxRP0]
{
    %TechRequired = stagedCombustion1998
    %cost = 12500
    %entryCost = 70
    RP0conf = false
    @description ^=:$: From RN Soviet Rockets mod
}</v>
      </c>
    </row>
    <row r="38" spans="1:1" x14ac:dyDescent="0.25">
      <c r="A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"&amp;TAGS!P38&amp;"
}"))))</f>
        <v>@PART[microEngine]:FOR[xxxRP0]
{
    %TechRequired = earlyFlightControl
    %cost = 60
    %entryCost = 1200
    RP0conf = true
    @description ^=:$: From Stock (RO Config) mod
    MODULE
    { name = ModuleTagEngineLiquidPF }
}</v>
      </c>
    </row>
    <row r="39" spans="1:1" x14ac:dyDescent="0.25">
      <c r="A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"&amp;TAGS!P39&amp;"
}"))))</f>
        <v>@PART[HECS2_ProbeCore]:FOR[xxxRP0]
{
    %TechRequired = matureAvionics
    %cost = 4000
    %entryCost = 80000
    RP0conf = true
    @description ^=:$: From Stock (RO Config) mod
    MODULE
    { name = ModuleTagAvionics }
}</v>
      </c>
    </row>
    <row r="40" spans="1:1" x14ac:dyDescent="0.25">
      <c r="A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"&amp;TAGS!P40&amp;"
}"))))</f>
        <v>@PART[KW1mengineMaverick1D]:FOR[xxxRP0]
{
    %TechRequired = prototypeHydrolox
    %cost = 1300
    %entryCost = 60000
    RP0conf = true
    @description ^=:$: From KW Rocketry mod
    MODULE
    { name = ModuleTagEngineLiquidTurbo }
    MODULE
    { name = ModuleTagHydrolox }
}</v>
      </c>
    </row>
    <row r="41" spans="1:1" x14ac:dyDescent="0.25">
      <c r="A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"&amp;TAGS!P41&amp;"
}"))))</f>
        <v>@PART[rn_aerobee150_srb]:FOR[xxxRP0]
{
    %TechRequired = orbitalRocketry1959
    %cost = 36
    %entryCost = 720
    RP0conf = true
    @description ^=:$: From RN US Rockets mod
    MODULE
    { name = ModuleTagEngineSolid }
}</v>
      </c>
    </row>
    <row r="42" spans="1:1" x14ac:dyDescent="0.25">
      <c r="A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"&amp;TAGS!P42&amp;"
}"))))</f>
        <v>@PART[RP0probeVanguardXray]:FOR[xxxRP0]
{
    %TechRequired = earlyAvionics
    %cost = 160
    %entryCost = 3200
    RP0conf = true
    @description ^=:$: From SXT mod
    MODULE
    { name = ModuleTagAvionics }
    MODULE
    { name = ModuleTagInstruments }
}</v>
      </c>
    </row>
    <row r="43" spans="1:1" hidden="1" x14ac:dyDescent="0.25">
      <c r="A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"&amp;TAGS!P43&amp;"
}"))))</f>
        <v/>
      </c>
    </row>
    <row r="44" spans="1:1" x14ac:dyDescent="0.25">
      <c r="A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"&amp;TAGS!P44&amp;"
}"))))</f>
        <v>@PART[sensorThermometer]:FOR[xxxRP0]
{
    %TechRequired = start
    %cost = 8
    %entryCost = 160
    RP0conf = true
    @description ^=:$: From Stock (RO Config) mod
    MODULE
    { name = ModuleTagInstruments }
}</v>
      </c>
    </row>
    <row r="45" spans="1:1" hidden="1" x14ac:dyDescent="0.25">
      <c r="A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"&amp;TAGS!P45&amp;"
}"))))</f>
        <v/>
      </c>
    </row>
    <row r="46" spans="1:1" x14ac:dyDescent="0.25">
      <c r="A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"&amp;TAGS!P46&amp;"
}"))))</f>
        <v>@PART[FASAGeminiLR87Twin]:FOR[xxxRP0]
{
    %TechRequired = orbitalRocketry1959
    %cost = 1550
    %entryCost = 16000
    RP0conf = true
    @description ^=:$: From FASA mod
    MODULE
    { name = ModuleTagEngineLiquidTurbo }
}</v>
      </c>
    </row>
    <row r="47" spans="1:1" x14ac:dyDescent="0.25">
      <c r="A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"&amp;TAGS!P47&amp;"
}"))))</f>
        <v>@PART[rn_lr87_11]:FOR[xxxRP0]
{
    %TechRequired = orbitalRocketry1959
    %cost = 1550
    %entryCost = 16000
    RP0conf = true
    @description ^=:$: From RN US Rockets mod
    MODULE
    { name = ModuleTagEngineLiquidTurbo }
}</v>
      </c>
    </row>
    <row r="48" spans="1:1" hidden="1" x14ac:dyDescent="0.25">
      <c r="A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"&amp;TAGS!P48&amp;"
}"))))</f>
        <v/>
      </c>
    </row>
    <row r="49" spans="1:1" x14ac:dyDescent="0.25">
      <c r="A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"&amp;TAGS!P49&amp;"
}"))))</f>
        <v>@PART[FASAFairingBase_76m]:FOR[xxxRP0]
{
    %TechRequired = materialsScienceLunar
    %cost = 1500
    %entryCost = 8400
    RP0conf = false
    @description ^=:$: From FASA mod
    MODULE
    { name = ModuleTagDecoupler }
}</v>
      </c>
    </row>
    <row r="50" spans="1:1" x14ac:dyDescent="0.25">
      <c r="A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"&amp;TAGS!P50&amp;"
}"))))</f>
        <v>@PART[adapterSize2-Mk2]:FOR[xxxRP0]
{
    %TechRequired = effectiveSpaceplanes
    %cost = 1
    %entryCost = 18000
    RP0conf = false
    @description ^=:$: From Stock (RO Config) mod
}</v>
      </c>
    </row>
    <row r="51" spans="1:1" hidden="1" x14ac:dyDescent="0.25">
      <c r="A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"&amp;TAGS!P51&amp;"
}"))))</f>
        <v>#N/A</v>
      </c>
    </row>
    <row r="52" spans="1:1" x14ac:dyDescent="0.25">
      <c r="A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"&amp;TAGS!P52&amp;"
}"))))</f>
        <v>@PART[bluedog_LR87_mod1]:FOR[xxxRP0]
{
    %TechRequired = orbitalRocketry1959
    %cost = 1550
    %entryCost = 16000
    RP0conf = true
    @description ^=:$: From Bluedog DB mod
    MODULE
    { name = ModuleTagEngineLiquidTurbo }
}</v>
      </c>
    </row>
    <row r="53" spans="1:1" hidden="1" x14ac:dyDescent="0.25">
      <c r="A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"&amp;TAGS!P53&amp;"
}"))))</f>
        <v/>
      </c>
    </row>
    <row r="54" spans="1:1" hidden="1" x14ac:dyDescent="0.25">
      <c r="A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"&amp;TAGS!P54&amp;"
}"))))</f>
        <v/>
      </c>
    </row>
    <row r="55" spans="1:1" x14ac:dyDescent="0.25">
      <c r="A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"&amp;TAGS!P55&amp;"
}"))))</f>
        <v>@PART[Maxurpod]:FOR[xxxRP0]
{
    %TechRequired = internationalAvionics
    %cost = 15000
    %entryCost = 300000
    RP0conf = true
    @description ^=:$: From AIES mod
    MODULE
    { name = ModuleTagAvionics }
}</v>
      </c>
    </row>
    <row r="56" spans="1:1" hidden="1" x14ac:dyDescent="0.25">
      <c r="A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"&amp;TAGS!P56&amp;"
}"))))</f>
        <v/>
      </c>
    </row>
    <row r="57" spans="1:1" hidden="1" x14ac:dyDescent="0.25">
      <c r="A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"&amp;TAGS!P57&amp;"
}"))))</f>
        <v/>
      </c>
    </row>
    <row r="58" spans="1:1" hidden="1" x14ac:dyDescent="0.25">
      <c r="A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"&amp;TAGS!P58&amp;"
}"))))</f>
        <v/>
      </c>
    </row>
    <row r="59" spans="1:1" hidden="1" x14ac:dyDescent="0.25">
      <c r="A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"&amp;TAGS!P59&amp;"
}"))))</f>
        <v/>
      </c>
    </row>
    <row r="60" spans="1:1" x14ac:dyDescent="0.25">
      <c r="A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"&amp;TAGS!P60&amp;"
}"))))</f>
        <v>@PART[airbrake1]:FOR[xxxRP0]
{
    %TechRequired = matureSupersonic
    %cost = 50
    %entryCost = 1000
    RP0conf = true
    @description ^=:$: From Stock (RO Config) mod
}</v>
      </c>
    </row>
    <row r="61" spans="1:1" hidden="1" x14ac:dyDescent="0.25">
      <c r="A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"&amp;TAGS!P61&amp;"
}"))))</f>
        <v/>
      </c>
    </row>
    <row r="62" spans="1:1" hidden="1" x14ac:dyDescent="0.25">
      <c r="A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"&amp;TAGS!P62&amp;"
}"))))</f>
        <v/>
      </c>
    </row>
    <row r="63" spans="1:1" hidden="1" x14ac:dyDescent="0.25">
      <c r="A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"&amp;TAGS!P63&amp;"
}"))))</f>
        <v/>
      </c>
    </row>
    <row r="64" spans="1:1" x14ac:dyDescent="0.25">
      <c r="A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"&amp;TAGS!P64&amp;"
}"))))</f>
        <v>@PART[DiamantAsterix]:FOR[xxxRP0]
{
    %TechRequired = matureAvionics
    %cost = 500
    %entryCost = 5000
    RP0conf = false
    @description ^=:$: From ESA Launchers mod
}</v>
      </c>
    </row>
    <row r="65" spans="1:1" hidden="1" x14ac:dyDescent="0.25">
      <c r="A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"&amp;TAGS!P65&amp;"
}"))))</f>
        <v/>
      </c>
    </row>
    <row r="66" spans="1:1" hidden="1" x14ac:dyDescent="0.25">
      <c r="A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"&amp;TAGS!P66&amp;"
}"))))</f>
        <v/>
      </c>
    </row>
    <row r="67" spans="1:1" hidden="1" x14ac:dyDescent="0.25">
      <c r="A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"&amp;TAGS!P67&amp;"
}"))))</f>
        <v/>
      </c>
    </row>
    <row r="68" spans="1:1" x14ac:dyDescent="0.25">
      <c r="A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"&amp;TAGS!P68&amp;"
}"))))</f>
        <v>@PART[Bumper_Engine]:FOR[xxxRP0]
{
    %TechRequired = start
    %cost = 150
    %entryCost = 3000
    RP0conf = true
    @description ^=:$: From Taerobee mod
    MODULE
    { name = ModuleTagEngineLiquidTurbo }
}</v>
      </c>
    </row>
    <row r="69" spans="1:1" x14ac:dyDescent="0.25">
      <c r="A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"&amp;TAGS!P69&amp;"
}"))))</f>
        <v>@PART[Bumper_Engine_Unclad]:FOR[xxxRP0]
{
    %TechRequired = start
    %cost = 150
    %entryCost = 3000
    RP0conf = true
    @description ^=:$: From Taerobee mod
    MODULE
    { name = ModuleTagEngineLiquidTurbo }
}</v>
      </c>
    </row>
    <row r="70" spans="1:1" x14ac:dyDescent="0.25">
      <c r="A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"&amp;TAGS!P70&amp;"
}"))))</f>
        <v>@PART[Bumper_Fin]:FOR[xxxRP0]
{
    %TechRequired = start
    %cost = 5
    %entryCost = 100
    RP0conf = true
    @description ^=:$: From Taerobee mod
}</v>
      </c>
    </row>
    <row r="71" spans="1:1" x14ac:dyDescent="0.25">
      <c r="A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"&amp;TAGS!P71&amp;"
}"))))</f>
        <v>@PART[Bumper_Control]:FOR[xxxRP0]
{
    %TechRequired = start
    %cost = 300
    %entryCost = 6000
    RP0conf = true
    @description ^=:$: From Taerobee mod
    MODULE
    { name = ModuleTagAvionics }
}</v>
      </c>
    </row>
    <row r="72" spans="1:1" x14ac:dyDescent="0.25">
      <c r="A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"&amp;TAGS!P72&amp;"
}"))))</f>
        <v>@PART[Bumper_Body]:FOR[xxxRP0]
{
    %TechRequired = start
    %cost = 30
    %entryCost = 600
    RP0conf = true
    @description ^=:$: From Taerobee mod
}</v>
      </c>
    </row>
    <row r="73" spans="1:1" x14ac:dyDescent="0.25">
      <c r="A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"&amp;TAGS!P73&amp;"
}"))))</f>
        <v>@PART[Bumper_Nose]:FOR[xxxRP0]
{
    %TechRequired = start
    %cost = 30
    %entryCost = 600
    RP0conf = true
    @description ^=:$: From Taerobee mod
}</v>
      </c>
    </row>
    <row r="74" spans="1:1" hidden="1" x14ac:dyDescent="0.25">
      <c r="A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"&amp;TAGS!P74&amp;"
}"))))</f>
        <v/>
      </c>
    </row>
    <row r="75" spans="1:1" hidden="1" x14ac:dyDescent="0.25">
      <c r="A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"&amp;TAGS!P75&amp;"
}"))))</f>
        <v/>
      </c>
    </row>
    <row r="76" spans="1:1" x14ac:dyDescent="0.25">
      <c r="A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"&amp;TAGS!P76&amp;"
}"))))</f>
        <v>@PART[FASAMercuryRedstoneFin]:FOR[xxxRP0]
{
    %TechRequired = basicRocketryRP0
    %cost = 5
    %entryCost = 100
    RP0conf = true
    @description ^=:$: From FASA mod
    MODULE
    { name = ModuleTagEngineLiquidTurbo }
}</v>
      </c>
    </row>
    <row r="77" spans="1:1" hidden="1" x14ac:dyDescent="0.25">
      <c r="A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"&amp;TAGS!P77&amp;"
}"))))</f>
        <v/>
      </c>
    </row>
    <row r="78" spans="1:1" x14ac:dyDescent="0.25">
      <c r="A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"&amp;TAGS!P78&amp;"
}"))))</f>
        <v>@PART[rn_thor_altair_e1]:FOR[xxxRP0]
{
    %TechRequired = solids1964
    %cost = 170
    %entryCost = 3400
    RP0conf = true
    @description ^=:$: From RN US Rockets mod
    MODULE
    { name = ModuleTagEngineSolid }
}</v>
      </c>
    </row>
    <row r="79" spans="1:1" x14ac:dyDescent="0.25">
      <c r="A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"&amp;TAGS!P79&amp;"
}"))))</f>
        <v>@PART[SHIP_ABLE]:FOR[xxxRP0]
{
    %TechRequired = materialsScienceSatellite
    %cost = 200
    %entryCost = 500
    RP0conf = false
    @description ^=:$: From RO-Extended mod
}</v>
      </c>
    </row>
    <row r="80" spans="1:1" x14ac:dyDescent="0.25">
      <c r="A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"&amp;TAGS!P80&amp;"
}"))))</f>
        <v>@PART[RP0probeAvionics0-81m]:FOR[xxxRP0]
{
    %TechRequired = earlyAvionics
    %cost = 100
    %entryCost = 4000
    RP0conf = true
    @description ^=:$: From Stock (RO Config) mod
    MODULE
    { name = ModuleTagAvionics }
}</v>
      </c>
    </row>
    <row r="81" spans="1:1" x14ac:dyDescent="0.25">
      <c r="A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"&amp;TAGS!P81&amp;"
}"))))</f>
        <v>@PART[rn_thor_ss]:FOR[xxxRP0]
{
    %TechRequired = materialsScienceSatellite
    %cost = 2000
    %entryCost = 1800
    RP0conf = false
    @description ^=:$: From RN US Rockets mod
}</v>
      </c>
    </row>
    <row r="82" spans="1:1" x14ac:dyDescent="0.25">
      <c r="A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"&amp;TAGS!P82&amp;"
}"))))</f>
        <v>@PART[rn_thor_ss_1]:FOR[xxxRP0]
{
    %TechRequired = materialsScienceSatellite
    %cost = 2000
    %entryCost = 1800
    RP0conf = false
    @description ^=:$: From RN US Rockets mod
}</v>
      </c>
    </row>
    <row r="83" spans="1:1" x14ac:dyDescent="0.25">
      <c r="A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"&amp;TAGS!P83&amp;"
}"))))</f>
        <v>@PART[rn_thor_ss_as]:FOR[xxxRP0]
{
    %TechRequired = materialsScienceHuman
    %cost = 2000
    %entryCost = 1800
    RP0conf = false
    @description ^=:$: From RN US Rockets mod
}</v>
      </c>
    </row>
    <row r="84" spans="1:1" x14ac:dyDescent="0.25">
      <c r="A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"&amp;TAGS!P84&amp;"
}"))))</f>
        <v>@PART[SHIP_ABLESTAR]:FOR[xxxRP0]
{
    %TechRequired = materialsScienceHuman
    %cost = 2000
    %entryCost = 1800
    RP0conf = false
    @description ^=:$: From RO-Extended mod
}</v>
      </c>
    </row>
    <row r="85" spans="1:1" x14ac:dyDescent="0.25">
      <c r="A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"&amp;TAGS!P85&amp;"
}"))))</f>
        <v>@PART[IntakeRadialLong]:FOR[xxxRP0]
{
    %TechRequired = matureSupersonic
    %cost = 10
    %entryCost = 200
    RP0conf = true
    @description ^=:$: From Stock (RO Config) mod
}</v>
      </c>
    </row>
    <row r="86" spans="1:1" x14ac:dyDescent="0.25">
      <c r="A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"&amp;TAGS!P86&amp;"
}"))))</f>
        <v>@PART[XKWsrbGlobeX5X]:FOR[xxxRP0]
{
    %TechRequired = solids2009
    %cost = 7350
    %entryCost = 44100
    RP0conf = false
    @description ^=:$: From Chaka Monkey mod
    MODULE
    { name = ModuleTagEngineSolid }
}</v>
      </c>
    </row>
    <row r="87" spans="1:1" x14ac:dyDescent="0.25">
      <c r="A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"&amp;TAGS!P87&amp;"
}"))))</f>
        <v>@PART[AdvancedCanard]:FOR[xxxRP0]
{
    %TechRequired = advancedJetEngines
    %cost = 20
    %entryCost = 400
    RP0conf = true
    @description ^=:$: From Stock (RO Config) mod
}</v>
      </c>
    </row>
    <row r="88" spans="1:1" x14ac:dyDescent="0.25">
      <c r="A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"&amp;TAGS!P88&amp;"
}"))))</f>
        <v>@PART[GrapplingDevice]:FOR[xxxRP0]
{
    %TechRequired = spaceStationControl
    %cost = 200
    %entryCost = 4000
    RP0conf = true
    @description ^=:$: From Stock (RO Config) mod
}</v>
      </c>
    </row>
    <row r="89" spans="1:1" x14ac:dyDescent="0.25">
      <c r="A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"&amp;TAGS!P89&amp;"
}"))))</f>
        <v>@PART[advSasModule]:FOR[xxxRP0]
{
    %TechRequired = spaceStationControl
    %cost = 5000
    %entryCost = 100000
    RP0conf = true
    @description ^=:$: From Stock (RO Config) mod
}</v>
      </c>
    </row>
    <row r="90" spans="1:1" x14ac:dyDescent="0.25">
      <c r="A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"&amp;TAGS!P90&amp;"
}"))))</f>
        <v>@PART[pointyNoseConeA]:FOR[xxxRP0]
{
    %TechRequired = start
    %cost = 10
    %entryCost = 200
    RP0conf = true
    @description ^=:$: From Stock (RO Config) mod
}</v>
      </c>
    </row>
    <row r="91" spans="1:1" x14ac:dyDescent="0.25">
      <c r="A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"&amp;TAGS!P91&amp;"
}"))))</f>
        <v>@PART[pointyNoseConeB]:FOR[xxxRP0]
{
    %TechRequired = start
    %cost = 10
    %entryCost = 200
    RP0conf = true
    @description ^=:$: From Stock (RO Config) mod
}</v>
      </c>
    </row>
    <row r="92" spans="1:1" x14ac:dyDescent="0.25">
      <c r="A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"&amp;TAGS!P92&amp;"
}"))))</f>
        <v>@PART[asasmodule1-2]:FOR[xxxRP0]
{
    %TechRequired = standardDockingPorts
    %cost = 10000
    %entryCost = 200000
    RP0conf = true
    @description ^=:$: From Stock (RO Config) mod
}</v>
      </c>
    </row>
    <row r="93" spans="1:1" hidden="1" x14ac:dyDescent="0.25">
      <c r="A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"&amp;TAGS!P93&amp;"
}"))))</f>
        <v/>
      </c>
    </row>
    <row r="94" spans="1:1" hidden="1" x14ac:dyDescent="0.25">
      <c r="A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"&amp;TAGS!P94&amp;"
}"))))</f>
        <v/>
      </c>
    </row>
    <row r="95" spans="1:1" hidden="1" x14ac:dyDescent="0.25">
      <c r="A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"&amp;TAGS!P95&amp;"
}"))))</f>
        <v/>
      </c>
    </row>
    <row r="96" spans="1:1" x14ac:dyDescent="0.25">
      <c r="A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"&amp;TAGS!P96&amp;"
}"))))</f>
        <v>@PART[ROAerobeeSustainer]:FOR[xxxRP0]
{
    %TechRequired = start
    %cost = 10
    %entryCost = 200
    RP0conf = true
    @description ^=:$: From Stock (RO Config) mod
    MODULE
    { name = ModuleTagEngineLiquidPF }
}</v>
      </c>
    </row>
    <row r="97" spans="1:1" x14ac:dyDescent="0.25">
      <c r="A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"&amp;TAGS!P97&amp;"
}"))))</f>
        <v>@PART[taerobee_aerobee]:FOR[xxxRP0]
{
    %TechRequired = start
    %cost = 10
    %entryCost = 200
    RP0conf = true
    @description ^=:$: From Taerobee mod
    MODULE
    { name = ModuleTagEngineLiquidPF }
}</v>
      </c>
    </row>
    <row r="98" spans="1:1" x14ac:dyDescent="0.25">
      <c r="A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"&amp;TAGS!P98&amp;"
}"))))</f>
        <v>@PART[rn_aerobee150_nc]:FOR[xxxRP0]
{
    %TechRequired = materialsScienceSatellite
    %cost = 110
    %entryCost = 580
    RP0conf = false
    @description ^=:$: From RN US Rockets mod
}</v>
      </c>
    </row>
    <row r="99" spans="1:1" x14ac:dyDescent="0.25">
      <c r="A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"&amp;TAGS!P99&amp;"
}"))))</f>
        <v>@PART[rn_aerobee_chute]:FOR[xxxRP0]
{
    %TechRequired = entryDescentLanding
    %cost = 225
    %entryCost = 485
    RP0conf = false
    @description ^=:$: From RN US Rockets mod
}</v>
      </c>
    </row>
    <row r="100" spans="1:1" x14ac:dyDescent="0.25">
      <c r="A1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"&amp;TAGS!P100&amp;"
}"))))</f>
        <v>@PART[rn_aerobee150_sas]:FOR[xxxRP0]
{
    %TechRequired = earlyAvionics
    %cost = 450
    %entryCost = 0
    RP0conf = false
    @description ^=:$: From RN US Rockets mod
    MODULE
    { name = ModuleTagAvionics }
}</v>
      </c>
    </row>
    <row r="101" spans="1:1" x14ac:dyDescent="0.25">
      <c r="A1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"&amp;TAGS!P101&amp;"
}"))))</f>
        <v>@PART[rn_aerobee150_rcs]:FOR[xxxRP0]
{
    %TechRequired = earlyFlightControl
    %cost = 450
    %entryCost = 0
    RP0conf = false
    @description ^=:$: From RN US Rockets mod
}</v>
      </c>
    </row>
    <row r="102" spans="1:1" x14ac:dyDescent="0.25">
      <c r="A1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"&amp;TAGS!P102&amp;"
}"))))</f>
        <v>@PART[rn_aerobee150_fin2]:FOR[xxxRP0]
{
    %TechRequired = earlyFlightControl
    %cost = 15
    %entryCost = 0
    RP0conf = false
    @description ^=:$: From RN US Rockets mod
}</v>
      </c>
    </row>
    <row r="103" spans="1:1" x14ac:dyDescent="0.25">
      <c r="A1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"&amp;TAGS!P103&amp;"
}"))))</f>
        <v>@PART[rn_aerobee_payload_dec]:FOR[xxxRP0]
{
    %TechRequired = materialsScienceSatellite
    %cost = 186
    %entryCost = 455
    RP0conf = false
    @description ^=:$: From RN US Rockets mod
    MODULE
    { name = ModuleTagDecoupler }
}</v>
      </c>
    </row>
    <row r="104" spans="1:1" x14ac:dyDescent="0.25">
      <c r="A1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"&amp;TAGS!P104&amp;"
}"))))</f>
        <v>@PART[rn_aerobee150_srb_dec]:FOR[xxxRP0]
{
    %TechRequired = materialsScienceSatellite
    %cost = 25
    %entryCost = 0
    RP0conf = false
    @description ^=:$: From RN US Rockets mod
}</v>
      </c>
    </row>
    <row r="105" spans="1:1" x14ac:dyDescent="0.25">
      <c r="A1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"&amp;TAGS!P105&amp;"
}"))))</f>
        <v>@PART[rn_aerobee150_srb_fin]:FOR[xxxRP0]
{
    %TechRequired = earlyFlightControl
    %cost = 15
    %entryCost = 0
    RP0conf = false
    @description ^=:$: From RN US Rockets mod
}</v>
      </c>
    </row>
    <row r="106" spans="1:1" x14ac:dyDescent="0.25">
      <c r="A1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"&amp;TAGS!P106&amp;"
}"))))</f>
        <v>@PART[rn_aerobee150_mb2]:FOR[xxxRP0]
{
    %TechRequired = materialsScienceSatellite
    %cost = 175
    %entryCost = 856
    RP0conf = false
    @description ^=:$: From RN US Rockets mod
}</v>
      </c>
    </row>
    <row r="107" spans="1:1" x14ac:dyDescent="0.25">
      <c r="A1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"&amp;TAGS!P107&amp;"
}"))))</f>
        <v>@PART[rn_aerobee150_mb]:FOR[xxxRP0]
{
    %TechRequired = materialsScienceSatellite
    %cost = 175
    %entryCost = 856
    RP0conf = false
    @description ^=:$: From RN US Rockets mod
}</v>
      </c>
    </row>
    <row r="108" spans="1:1" x14ac:dyDescent="0.25">
      <c r="A1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"&amp;TAGS!P108&amp;"
}"))))</f>
        <v>@PART[rn_aerobee150_fin]:FOR[xxxRP0]
{
    %TechRequired = earlyFlightControl
    %cost = 15
    %entryCost = 0
    RP0conf = false
    @description ^=:$: From RN US Rockets mod
}</v>
      </c>
    </row>
    <row r="109" spans="1:1" x14ac:dyDescent="0.25">
      <c r="A1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"&amp;TAGS!P109&amp;"
}"))))</f>
        <v>@PART[rn_aerobee170_srb_dec]:FOR[xxxRP0]
{
    %TechRequired = materialsScienceLunar
    %cost = 25
    %entryCost = 530
    RP0conf = false
    @description ^=:$: From RN US Rockets mod
}</v>
      </c>
    </row>
    <row r="110" spans="1:1" x14ac:dyDescent="0.25">
      <c r="A1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"&amp;TAGS!P110&amp;"
}"))))</f>
        <v>@PART[rn_aerobee170_srb_fin]:FOR[xxxRP0]
{
    %TechRequired = dockingCrewTransfer
    %cost = 25
    %entryCost = 450
    RP0conf = false
    @description ^=:$: From RN US Rockets mod
}</v>
      </c>
    </row>
    <row r="111" spans="1:1" x14ac:dyDescent="0.25">
      <c r="A1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"&amp;TAGS!P111&amp;"
}"))))</f>
        <v>@PART[rn_aerobee300_nc_sas]:FOR[xxxRP0]
{
    %TechRequired = materialsScienceSatellite
    %cost = 650
    %entryCost = 980
    RP0conf = false
    @description ^=:$: From RN US Rockets mod
}</v>
      </c>
    </row>
    <row r="112" spans="1:1" x14ac:dyDescent="0.25">
      <c r="A1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"&amp;TAGS!P112&amp;"
}"))))</f>
        <v>@PART[rn_aerobee300_srb_dec]:FOR[xxxRP0]
{
    %TechRequired = materialsScienceSatellite
    %cost = 25
    %entryCost = 250
    RP0conf = false
    @description ^=:$: From RN US Rockets mod
}</v>
      </c>
    </row>
    <row r="113" spans="1:1" x14ac:dyDescent="0.25">
      <c r="A1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"&amp;TAGS!P113&amp;"
}"))))</f>
        <v>@PART[rn_aerobee350_mb]:FOR[xxxRP0]
{
    %TechRequired = materialsScienceAdvCapsules
    %cost = 190
    %entryCost = 1900
    RP0conf = false
    @description ^=:$: From RN US Rockets mod
}</v>
      </c>
    </row>
    <row r="114" spans="1:1" x14ac:dyDescent="0.25">
      <c r="A1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"&amp;TAGS!P114&amp;"
}"))))</f>
        <v>@PART[rn_aerobee350_nc]:FOR[xxxRP0]
{
    %TechRequired = materialsScienceAdvCapsules
    %cost = 250
    %entryCost = 890
    RP0conf = false
    @description ^=:$: From RN US Rockets mod
}</v>
      </c>
    </row>
    <row r="115" spans="1:1" x14ac:dyDescent="0.25">
      <c r="A1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"&amp;TAGS!P115&amp;"
}"))))</f>
        <v>@PART[rn_aerobee350_sas]:FOR[xxxRP0]
{
    %TechRequired = matureAvionics
    %cost = 450
    %entryCost = 2200
    RP0conf = false
    @description ^=:$: From RN US Rockets mod
    MODULE
    { name = ModuleTagAvionics }
}</v>
      </c>
    </row>
    <row r="116" spans="1:1" x14ac:dyDescent="0.25">
      <c r="A1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"&amp;TAGS!P116&amp;"
}"))))</f>
        <v>@PART[rn_aerobee350_fin]:FOR[xxxRP0]
{
    %TechRequired = earlyDocking
    %cost = 158
    %entryCost = 400
    RP0conf = false
    @description ^=:$: From RN US Rockets mod
}</v>
      </c>
    </row>
    <row r="117" spans="1:1" x14ac:dyDescent="0.25">
      <c r="A1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"&amp;TAGS!P117&amp;"
}"))))</f>
        <v>@PART[rn_aerobee350_srb_dec]:FOR[xxxRP0]
{
    %TechRequired = materialsScienceAdvCapsules
    %cost = 115
    %entryCost = 550
    RP0conf = false
    @description ^=:$: From RN US Rockets mod
}</v>
      </c>
    </row>
    <row r="118" spans="1:1" x14ac:dyDescent="0.25">
      <c r="A1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"&amp;TAGS!P118&amp;"
}"))))</f>
        <v>@PART[taerobee_control]:FOR[xxxRP0]
{
    %TechRequired = start
    %cost = 1
    %entryCost = 0
    RP0conf = true
    @description ^=:$: From Taerobee mod
    MODULE
    { name = ModuleTagAvionics }
}</v>
      </c>
    </row>
    <row r="119" spans="1:1" x14ac:dyDescent="0.25">
      <c r="A1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"&amp;TAGS!P119&amp;"
}"))))</f>
        <v>@PART[taerobee_sustainerTank_3]:FOR[xxxRP0]
{
    %TechRequired = start
    %cost = 30
    %entryCost = 0
    RP0conf = true
    @description ^=:$: From Taerobee mod
}</v>
      </c>
    </row>
    <row r="120" spans="1:1" x14ac:dyDescent="0.25">
      <c r="A1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"&amp;TAGS!P120&amp;"
}"))))</f>
        <v>@PART[rn_aerobee100_mb]:FOR[xxxRP0]
{
    %TechRequired = materialsScienceSatellite
    %cost = 115
    %entryCost = 0
    RP0conf = false
    @description ^=:$: From RN US Rockets mod
}</v>
      </c>
    </row>
    <row r="121" spans="1:1" x14ac:dyDescent="0.25">
      <c r="A1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"&amp;TAGS!P121&amp;"
}"))))</f>
        <v>@PART[rn_aerobee150_eng1]:FOR[xxxRP0]
{
    %TechRequired = orbitalRocketry1958
    %cost = 10
    %entryCost = 200
    RP0conf = true
    @description ^=:$: From RN US Rockets mod
    MODULE
    { name = ModuleTagEngineLiquidPF }
}</v>
      </c>
    </row>
    <row r="122" spans="1:1" x14ac:dyDescent="0.25">
      <c r="A1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"&amp;TAGS!P122&amp;"
}"))))</f>
        <v>@PART[taerobee_nosecone]:FOR[xxxRP0]
{
    %TechRequired = start
    %cost = 20
    %entryCost = 0
    RP0conf = true
    @description ^=:$: From Taerobee mod
}</v>
      </c>
    </row>
    <row r="123" spans="1:1" x14ac:dyDescent="0.25">
      <c r="A1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"&amp;TAGS!P123&amp;"
}"))))</f>
        <v>@PART[taerobee_parachute]:FOR[xxxRP0]
{
    %TechRequired = start
    %cost = 250
    %entryCost = 0
    RP0conf = true
    @description ^=:$: From Taerobee mod
}</v>
      </c>
    </row>
    <row r="124" spans="1:1" x14ac:dyDescent="0.25">
      <c r="A1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"&amp;TAGS!P124&amp;"
}"))))</f>
        <v>@PART[taerobee_decoupler]:FOR[xxxRP0]
{
    %TechRequired = start
    %cost = 30
    %entryCost = 0
    RP0conf = true
    @description ^=:$: From Taerobee mod
    MODULE
    { name = ModuleTagDecoupler }
}</v>
      </c>
    </row>
    <row r="125" spans="1:1" x14ac:dyDescent="0.25">
      <c r="A1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"&amp;TAGS!P125&amp;"
}"))))</f>
        <v>@PART[taerobee_despin]:FOR[xxxRP0]
{
    %TechRequired = postWarAvionics
    %cost = 150
    %entryCost = 0
    RP0conf = true
    @description ^=:$: From Taerobee mod
}</v>
      </c>
    </row>
    <row r="126" spans="1:1" x14ac:dyDescent="0.25">
      <c r="A1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"&amp;TAGS!P126&amp;"
}"))))</f>
        <v>@PART[taerobee_science]:FOR[xxxRP0]
{
    %TechRequired = start
    %cost = 16
    %entryCost = 320
    RP0conf = true
    @description ^=:$: From Taerobee mod
    MODULE
    { name = ModuleTagInstruments }
}</v>
      </c>
    </row>
    <row r="127" spans="1:1" x14ac:dyDescent="0.25">
      <c r="A1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"&amp;TAGS!P127&amp;"
}"))))</f>
        <v>@PART[taerobee_largeFin]:FOR[xxxRP0]
{
    %TechRequired = start
    %cost = 15
    %entryCost = 0
    RP0conf = true
    @description ^=:$: From Taerobee mod
}</v>
      </c>
    </row>
    <row r="128" spans="1:1" x14ac:dyDescent="0.25">
      <c r="A1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"&amp;TAGS!P128&amp;"
}"))))</f>
        <v>@PART[taerobee_smallFin]:FOR[xxxRP0]
{
    %TechRequired = start
    %cost = 15
    %entryCost = 0
    RP0conf = true
    @description ^=:$: From Taerobee mod
}</v>
      </c>
    </row>
    <row r="129" spans="1:1" x14ac:dyDescent="0.25">
      <c r="A1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"&amp;TAGS!P129&amp;"
}"))))</f>
        <v>@PART[noseCone]:FOR[xxxRP0]
{
    %TechRequired = start
    %cost = 10
    %entryCost = 200
    RP0conf = true
    @description ^=:$: From Stock (RO Config) mod
}</v>
      </c>
    </row>
    <row r="130" spans="1:1" x14ac:dyDescent="0.25">
      <c r="A1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"&amp;TAGS!P130&amp;"
}"))))</f>
        <v>@PART[taerobee_TinyTim]:FOR[xxxRP0]
{
    %TechRequired = earlySolids
    %cost = 36
    %entryCost = 720
    RP0conf = true
    @description ^=:$: From Taerobee mod
    MODULE
    { name = ModuleTagEngineSolid }
}</v>
      </c>
    </row>
    <row r="131" spans="1:1" hidden="1" x14ac:dyDescent="0.25">
      <c r="A1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"&amp;TAGS!P131&amp;"
}"))))</f>
        <v/>
      </c>
    </row>
    <row r="132" spans="1:1" x14ac:dyDescent="0.25">
      <c r="A1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"&amp;TAGS!P132&amp;"
}"))))</f>
        <v>@PART[liquidEngineMiniRescale]:FOR[xxxRP0]
{
    %TechRequired = orbitalRocketry2014
    %cost = 700
    %entryCost = 14000
    RP0conf = true
    @description ^=:$: From RealFuels mod
    MODULE
    { name = ModuleTagEngineLiquidTurbo }
    MODULE
    { name = ModuleTagToxic }
}</v>
      </c>
    </row>
    <row r="133" spans="1:1" x14ac:dyDescent="0.25">
      <c r="A1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"&amp;TAGS!P133&amp;"
}"))))</f>
        <v>@PART[galaxvr2]:FOR[xxxRP0]
{
    %TechRequired = orbitalRocketry1992
    %cost = 550
    %entryCost = 11000
    RP0conf = true
    @description ^=:$: From AIES mod
    MODULE
    { name = ModuleTagEngineLiquidTurbo }
    MODULE
    { name = ModuleTagToxic }
}</v>
      </c>
    </row>
    <row r="134" spans="1:1" hidden="1" x14ac:dyDescent="0.25">
      <c r="A1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"&amp;TAGS!P134&amp;"
}"))))</f>
        <v/>
      </c>
    </row>
    <row r="135" spans="1:1" x14ac:dyDescent="0.25">
      <c r="A1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"&amp;TAGS!P135&amp;"
}"))))</f>
        <v>@PART[RP0probeAvionics1-5m]:FOR[xxxRP0]
{
    %TechRequired = basicAvionics
    %cost = 800
    %entryCost = 16000
    RP0conf = true
    @description ^=:$: From Stock (RO Config) mod
    MODULE
    { name = ModuleTagAvionics }
}</v>
      </c>
    </row>
    <row r="136" spans="1:1" x14ac:dyDescent="0.25">
      <c r="A1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"&amp;TAGS!P136&amp;"
}"))))</f>
        <v>@PART[bluedog_agenaProbeCore]:FOR[xxxRP0]
{
    %TechRequired = basicAvionics
    %cost = 800
    %entryCost = 16000
    RP0conf = true
    @description ^=:$: From Bluedog DB mod
    MODULE
    { name = ModuleTagAvionics }
}</v>
      </c>
    </row>
    <row r="137" spans="1:1" x14ac:dyDescent="0.25">
      <c r="A1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"&amp;TAGS!P137&amp;"
}"))))</f>
        <v>@PART[FASAFairingWall05m_agena]:FOR[xxxRP0]
{
    %TechRequired = materialsScienceSatellite
    %cost = 15
    %entryCost = 300
    RP0conf = true
    @description ^=:$: From FASA mod
}</v>
      </c>
    </row>
    <row r="138" spans="1:1" x14ac:dyDescent="0.25">
      <c r="A1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"&amp;TAGS!P138&amp;"
}"))))</f>
        <v>@PART[FASAAgenaProbe]:FOR[xxxRP0]
{
    %TechRequired = basicAvionics
    %cost = 800
    %entryCost = 16000
    RP0conf = true
    @description ^=:$: From FASA mod
    MODULE
    { name = ModuleTagAvionics }
}</v>
      </c>
    </row>
    <row r="139" spans="1:1" x14ac:dyDescent="0.25">
      <c r="A1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"&amp;TAGS!P139&amp;"
}"))))</f>
        <v>@PART[RSBtankAgenaD]:FOR[xxxRP0]
{
    %TechRequired = materialsScienceHuman
    %cost = 870
    %entryCost = 17400
    RP0conf = true
    @description ^=:$: From Real Scale Boosters mod
}</v>
      </c>
    </row>
    <row r="140" spans="1:1" x14ac:dyDescent="0.25">
      <c r="A1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"&amp;TAGS!P140&amp;"
}"))))</f>
        <v>@PART[bluedog_agenaShortTankM]:FOR[xxxRP0]
{
    %TechRequired = materialsScienceSatellite
    %cost = 10
    %entryCost = 200
    RP0conf = true
    @description ^=:$: From Bluedog DB mod
}</v>
      </c>
    </row>
    <row r="141" spans="1:1" x14ac:dyDescent="0.25">
      <c r="A1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"&amp;TAGS!P141&amp;"
}"))))</f>
        <v>@PART[bluedog_agenaShortTank]:FOR[xxxRP0]
{
    %TechRequired = materialsScienceSatellite
    %cost = 10
    %entryCost = 200
    RP0conf = true
    @description ^=:$: From Bluedog DB mod
}</v>
      </c>
    </row>
    <row r="142" spans="1:1" x14ac:dyDescent="0.25">
      <c r="A1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"&amp;TAGS!P142&amp;"
}"))))</f>
        <v>@PART[bluedog_agenaNoseCone]:FOR[xxxRP0]
{
    %TechRequired = materialsScienceSatellite
    %cost = 10
    %entryCost = 200
    RP0conf = true
    @description ^=:$: From Bluedog DB mod
}</v>
      </c>
    </row>
    <row r="143" spans="1:1" x14ac:dyDescent="0.25">
      <c r="A1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"&amp;TAGS!P143&amp;"
}"))))</f>
        <v>@PART[bluedog_agenaMediumTank]:FOR[xxxRP0]
{
    %TechRequired = materialsScienceSatellite
    %cost = 19
    %entryCost = 380
    RP0conf = true
    @description ^=:$: From Bluedog DB mod
}</v>
      </c>
    </row>
    <row r="144" spans="1:1" x14ac:dyDescent="0.25">
      <c r="A1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"&amp;TAGS!P144&amp;"
}"))))</f>
        <v>@PART[bluedog_AgenaA]:FOR[xxxRP0]
{
    %TechRequired = basicAvionics
    %cost = 300
    %entryCost = 6000
    RP0conf = true
    @description ^=:$: From Bluedog DB mod
    MODULE
    { name = ModuleTagEngineLiquidPF }
}</v>
      </c>
    </row>
    <row r="145" spans="1:1" x14ac:dyDescent="0.25">
      <c r="A1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"&amp;TAGS!P145&amp;"
}"))))</f>
        <v>@PART[FASAAgena_Engine_FP_b]:FOR[xxxRP0]
{
    %TechRequired = interplanetaryProbes
    %cost = 300
    %entryCost = 6000
    RP0conf = true
    @description ^=:$: From FASA mod
    MODULE
    { name = ModuleTagEngineLiquidPF }
}</v>
      </c>
    </row>
    <row r="146" spans="1:1" x14ac:dyDescent="0.25">
      <c r="A1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"&amp;TAGS!P146&amp;"
}"))))</f>
        <v>@PART[bluedog_agenaLongWhiteTank]:FOR[xxxRP0]
{
    %TechRequired = materialsScienceSatellite
    %cost = 31
    %entryCost = 620
    RP0conf = true
    @description ^=:$: From Bluedog DB mod
}</v>
      </c>
    </row>
    <row r="147" spans="1:1" x14ac:dyDescent="0.25">
      <c r="A1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"&amp;TAGS!P147&amp;"
}"))))</f>
        <v>@PART[FASAAgenaLFT_b]:FOR[xxxRP0]
{
    %TechRequired = materialsScienceHuman
    %cost = 50
    %entryCost = 1000
    RP0conf = true
    @description ^=:$: From FASA mod
}</v>
      </c>
    </row>
    <row r="148" spans="1:1" x14ac:dyDescent="0.25">
      <c r="A1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"&amp;TAGS!P148&amp;"
}"))))</f>
        <v>@PART[FASAAgenaAnt]:FOR[xxxRP0]
{
    %TechRequired = interplanetaryComms
    %cost = 20
    %entryCost = 400
    RP0conf = true
    @description ^=:$: From FASA mod
    MODULE
    { name = ModuleTagInstruments }
}</v>
      </c>
    </row>
    <row r="149" spans="1:1" x14ac:dyDescent="0.25">
      <c r="A1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"&amp;TAGS!P149&amp;"
}"))))</f>
        <v>@PART[bluedog_agenaAntenna]:FOR[xxxRP0]
{
    %TechRequired = interplanetaryComms
    %cost = 20
    %entryCost = 400
    RP0conf = true
    @description ^=:$: From Bluedog DB mod
    MODULE
    { name = ModuleTagInstruments }
}</v>
      </c>
    </row>
    <row r="150" spans="1:1" x14ac:dyDescent="0.25">
      <c r="A1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"&amp;TAGS!P150&amp;"
}"))))</f>
        <v>@PART[bluedog_AgenaD]:FOR[xxxRP0]
{
    %TechRequired = improvedAvionics
    %cost = 300
    %entryCost = 6000
    RP0conf = true
    @description ^=:$: From Bluedog DB mod
    MODULE
    { name = ModuleTagEngineLiquidPF }
}</v>
      </c>
    </row>
    <row r="151" spans="1:1" x14ac:dyDescent="0.25">
      <c r="A1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"&amp;TAGS!P151&amp;"
}"))))</f>
        <v>@PART[FASAAgena_Engine_FP_d]:FOR[xxxRP0]
{
    %TechRequired = improvedAvionics
    %cost = 250
    %entryCost = 5000
    RP0conf = true
    @description ^=:$: From FASA mod
    MODULE
    { name = ModuleTagEngineLiquidPF }
}</v>
      </c>
    </row>
    <row r="152" spans="1:1" x14ac:dyDescent="0.25">
      <c r="A1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"&amp;TAGS!P152&amp;"
}"))))</f>
        <v>@PART[FASAAgena_Engine_FP]:FOR[xxxRP0]
{
    %TechRequired = improvedAvionics
    %cost = 300
    %entryCost = 6000
    RP0conf = true
    @description ^=:$: From FASA mod
    MODULE
    { name = ModuleTagEngineLiquidPF }
}</v>
      </c>
    </row>
    <row r="153" spans="1:1" x14ac:dyDescent="0.25">
      <c r="A1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"&amp;TAGS!P153&amp;"
}"))))</f>
        <v>@PART[bluedog_agenaLongTank]:FOR[xxxRP0]
{
    %TechRequired = materialsScienceHuman
    %cost = 31
    %entryCost = 620
    RP0conf = true
    @description ^=:$: From Bluedog DB mod
}</v>
      </c>
    </row>
    <row r="154" spans="1:1" x14ac:dyDescent="0.25">
      <c r="A1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"&amp;TAGS!P154&amp;"
}"))))</f>
        <v>@PART[FASAAgenaLFT]:FOR[xxxRP0]
{
    %TechRequired = materialsScienceHuman
    %cost = 50
    %entryCost = 1000
    RP0conf = true
    @description ^=:$: From FASA mod
}</v>
      </c>
    </row>
    <row r="155" spans="1:1" x14ac:dyDescent="0.25">
      <c r="A1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"&amp;TAGS!P155&amp;"
}"))))</f>
        <v>@PART[bluedog_agenaSecondaryEngine]:FOR[xxxRP0]
{
    %TechRequired = stabilityRP0
    %cost = 50
    %entryCost = 1000
    RP0conf = true
    @description ^=:$: From Bluedog DB mod
    MODULE
    { name = ModuleTagEngineLiquidPF }
}</v>
      </c>
    </row>
    <row r="156" spans="1:1" hidden="1" x14ac:dyDescent="0.25">
      <c r="A1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"&amp;TAGS!P156&amp;"
}"))))</f>
        <v/>
      </c>
    </row>
    <row r="157" spans="1:1" hidden="1" x14ac:dyDescent="0.25">
      <c r="A1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"&amp;TAGS!P157&amp;"
}"))))</f>
        <v/>
      </c>
    </row>
    <row r="158" spans="1:1" x14ac:dyDescent="0.25">
      <c r="A1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"&amp;TAGS!P158&amp;"
}"))))</f>
        <v>@PART[conenoseram]:FOR[xxxRP0]
{
    %TechRequired = earlyMaterialsScience
    %cost = 30
    %entryCost = 600
    RP0conf = true
    @description ^=:$: From AIES mod
}</v>
      </c>
    </row>
    <row r="159" spans="1:1" x14ac:dyDescent="0.25">
      <c r="A1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"&amp;TAGS!P159&amp;"
}"))))</f>
        <v>@PART[saltguia]:FOR[xxxRP0]
{
    %TechRequired = humanRatedEDL
    %cost = 10
    %entryCost = 200
    RP0conf = true
    @description ^=:$: From AIES mod
}</v>
      </c>
    </row>
    <row r="160" spans="1:1" hidden="1" x14ac:dyDescent="0.25">
      <c r="A1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"&amp;TAGS!P160&amp;"
}"))))</f>
        <v/>
      </c>
    </row>
    <row r="161" spans="1:1" x14ac:dyDescent="0.25">
      <c r="A1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"&amp;TAGS!P161&amp;"
}"))))</f>
        <v>@PART[ASDecoupler]:FOR[xxxRP0]
{
    %TechRequired = earlyMaterialsScience
    %cost = 30
    %entryCost = 600
    RP0conf = true
    @description ^=:$: From AIES mod
    MODULE
    { name = ModuleTagDecoupler }
}</v>
      </c>
    </row>
    <row r="162" spans="1:1" x14ac:dyDescent="0.25">
      <c r="A1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"&amp;TAGS!P162&amp;"
}"))))</f>
        <v>@PART[batteryBAEr]:FOR[xxxRP0]
{
    %TechRequired = avionicsPrototypes
    %cost = 9
    %entryCost = 180
    RP0conf = true
    @description ^=:$: From AIES mod
}</v>
      </c>
    </row>
    <row r="163" spans="1:1" x14ac:dyDescent="0.25">
      <c r="A1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"&amp;TAGS!P163&amp;"
}"))))</f>
        <v>@PART[orbitaiespod]:FOR[xxxRP0]
{
    %TechRequired = basicCapsules
    %cost = 1500
    %entryCost = 52000
    RP0conf = true
    @description ^=:$: From AIES mod
    MODULE
    { name = ModuleTagAvionics }
    MODULE
    { name = ModuleTagHabitable }
    MODULE
    { name = ModuleTagHumanRated }
    MODULE
    { name = ModuleTagReentry }
}</v>
      </c>
    </row>
    <row r="164" spans="1:1" x14ac:dyDescent="0.25">
      <c r="A1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"&amp;TAGS!P164&amp;"
}"))))</f>
        <v>@PART[strutsoportec1]:FOR[xxxRP0]
{
    %TechRequired = earlyMaterialsScience
    %cost = 30
    %entryCost = 600
    RP0conf = true
    @description ^=:$: From AIES mod
}</v>
      </c>
    </row>
    <row r="165" spans="1:1" hidden="1" x14ac:dyDescent="0.25">
      <c r="A1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"&amp;TAGS!P165&amp;"
}"))))</f>
        <v/>
      </c>
    </row>
    <row r="166" spans="1:1" x14ac:dyDescent="0.25">
      <c r="A1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"&amp;TAGS!P166&amp;"
}"))))</f>
        <v>@PART[dishcomlar1]:FOR[xxxRP0]
{
    %TechRequired = advancedComms
    %cost = 1500
    %entryCost = 30000
    RP0conf = true
    @description ^=:$: From AIES mod
}</v>
      </c>
    </row>
    <row r="167" spans="1:1" x14ac:dyDescent="0.25">
      <c r="A1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"&amp;TAGS!P167&amp;"
}"))))</f>
        <v>@PART[Dishcl1]:FOR[xxxRP0]
{
    %TechRequired = interplanetaryComms
    %cost = 500
    %entryCost = 10000
    RP0conf = true
    @description ^=:$: From AIES mod
    MODULE
    { name = ModuleTagInstruments }
}</v>
      </c>
    </row>
    <row r="168" spans="1:1" x14ac:dyDescent="0.25">
      <c r="A1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"&amp;TAGS!P168&amp;"
}"))))</f>
        <v>@PART[Dishmccomu]:FOR[xxxRP0]
{
    %TechRequired = improvedComms
    %cost = 1000
    %entryCost = 20000
    RP0conf = true
    @description ^=:$: From AIES mod
    MODULE
    { name = ModuleTagInstruments }
}</v>
      </c>
    </row>
    <row r="169" spans="1:1" hidden="1" x14ac:dyDescent="0.25">
      <c r="A1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"&amp;TAGS!P169&amp;"
}"))))</f>
        <v/>
      </c>
    </row>
    <row r="170" spans="1:1" hidden="1" x14ac:dyDescent="0.25">
      <c r="A1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"&amp;TAGS!P170&amp;"
}"))))</f>
        <v/>
      </c>
    </row>
    <row r="171" spans="1:1" hidden="1" x14ac:dyDescent="0.25">
      <c r="A1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"&amp;TAGS!P171&amp;"
}"))))</f>
        <v/>
      </c>
    </row>
    <row r="172" spans="1:1" x14ac:dyDescent="0.25">
      <c r="A1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"&amp;TAGS!P172&amp;"
}"))))</f>
        <v>@PART[Dishomega2g]:FOR[xxxRP0]
{
    %TechRequired = advancedComms
    %cost = 950
    %entryCost = 19000
    RP0conf = true
    @description ^=:$: From AIES mod
    MODULE
    { name = ModuleTagInstruments }
}</v>
      </c>
    </row>
    <row r="173" spans="1:1" x14ac:dyDescent="0.25">
      <c r="A1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"&amp;TAGS!P173&amp;"
}"))))</f>
        <v>@PART[Dishpcf]:FOR[xxxRP0]
{
    %TechRequired = improvedComms
    %cost = 800
    %entryCost = 16000
    RP0conf = true
    @description ^=:$: From AIES mod
    MODULE
    { name = ModuleTagInstruments }
}</v>
      </c>
    </row>
    <row r="174" spans="1:1" hidden="1" x14ac:dyDescent="0.25">
      <c r="A1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"&amp;TAGS!P174&amp;"
}"))))</f>
        <v/>
      </c>
    </row>
    <row r="175" spans="1:1" hidden="1" x14ac:dyDescent="0.25">
      <c r="A1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"&amp;TAGS!P175&amp;"
}"))))</f>
        <v/>
      </c>
    </row>
    <row r="176" spans="1:1" x14ac:dyDescent="0.25">
      <c r="A1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"&amp;TAGS!P176&amp;"
}"))))</f>
        <v>@PART[advSascr3]:FOR[xxxRP0]
{
    %TechRequired = spaceStationControl
    %cost = 2500
    %entryCost = 50000
    RP0conf = true
    @description ^=:$: From AIES mod
}</v>
      </c>
    </row>
    <row r="177" spans="1:1" x14ac:dyDescent="0.25">
      <c r="A1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"&amp;TAGS!P177&amp;"
}"))))</f>
        <v>@PART[Sasdv4]:FOR[xxxRP0]
{
    %TechRequired = spaceStationControl
    %cost = 3250
    %entryCost = 65000
    RP0conf = true
    @description ^=:$: From AIES mod
}</v>
      </c>
    </row>
    <row r="178" spans="1:1" x14ac:dyDescent="0.25">
      <c r="A1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"&amp;TAGS!P178&amp;"
}"))))</f>
        <v>@PART[FASASolarMini]:FOR[xxxRP0]
{
    %TechRequired = electronicsSatellite
    %cost = 75
    %entryCost = 1500
    RP0conf = true
    @description ^=:$: From FASA mod
}</v>
      </c>
    </row>
    <row r="179" spans="1:1" x14ac:dyDescent="0.25">
      <c r="A1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"&amp;TAGS!P179&amp;"
}"))))</f>
        <v>@PART[escalerar2s]:FOR[xxxRP0]
{
    %TechRequired = start
    %cost = 10
    %entryCost = 200
    RP0conf = true
    @description ^=:$: From AIES mod
}</v>
      </c>
    </row>
    <row r="180" spans="1:1" x14ac:dyDescent="0.25">
      <c r="A1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"&amp;TAGS!P180&amp;"
}"))))</f>
        <v>@PART[expendLandingLeg]:FOR[xxxRP0]
{
    %TechRequired = lunarRatedHeatshields
    %cost = 100
    %entryCost = 10000
    RP0conf = true
    @description ^=:$: From AIES mod
}</v>
      </c>
    </row>
    <row r="181" spans="1:1" x14ac:dyDescent="0.25">
      <c r="A1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"&amp;TAGS!P181&amp;"
}"))))</f>
        <v>@PART[basef1sond]:FOR[xxxRP0]
{
    %TechRequired = materialsScienceSatellite
    %cost = 25
    %entryCost = 500
    RP0conf = true
    @description ^=:$: From AIES mod
}</v>
      </c>
    </row>
    <row r="182" spans="1:1" hidden="1" x14ac:dyDescent="0.25">
      <c r="A1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"&amp;TAGS!P182&amp;"
}"))))</f>
        <v/>
      </c>
    </row>
    <row r="183" spans="1:1" x14ac:dyDescent="0.25">
      <c r="A1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"&amp;TAGS!P183&amp;"
}"))))</f>
        <v>@PART[novapod]:FOR[xxxRP0]
{
    %TechRequired = longTermAvionics
    %cost = 15000
    %entryCost = 300000
    RP0conf = true
    @description ^=:$: From AIES mod
}</v>
      </c>
    </row>
    <row r="184" spans="1:1" x14ac:dyDescent="0.25">
      <c r="A1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"&amp;TAGS!P184&amp;"
}"))))</f>
        <v>@PART[godLandingLeg]:FOR[xxxRP0]
{
    %TechRequired = lunarLanding
    %cost = 300
    %entryCost = 6000
    RP0conf = true
    @description ^=:$: From AIES mod
}</v>
      </c>
    </row>
    <row r="185" spans="1:1" x14ac:dyDescent="0.25">
      <c r="A1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"&amp;TAGS!P185&amp;"
}"))))</f>
        <v>@PART[godLandingLeg2]:FOR[xxxRP0]
{
    %TechRequired = lunarLanding
    %cost = 300
    %entryCost = 6000
    RP0conf = true
    @description ^=:$: From AIES mod
}</v>
      </c>
    </row>
    <row r="186" spans="1:1" hidden="1" x14ac:dyDescent="0.25">
      <c r="A1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"&amp;TAGS!P186&amp;"
}"))))</f>
        <v/>
      </c>
    </row>
    <row r="187" spans="1:1" x14ac:dyDescent="0.25">
      <c r="A1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"&amp;TAGS!P187&amp;"
}"))))</f>
        <v>@PART[baseinstrul8]:FOR[xxxRP0]
{
    %TechRequired = materialsScienceSatellite
    %cost = 25
    %entryCost = 500
    RP0conf = true
    @description ^=:$: From AIES mod
}</v>
      </c>
    </row>
    <row r="188" spans="1:1" x14ac:dyDescent="0.25">
      <c r="A1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"&amp;TAGS!P188&amp;"
}"))))</f>
        <v>@PART[legstrotLandingLeg]:FOR[xxxRP0]
{
    %TechRequired = earlyLanding
    %cost = 120
    %entryCost = 2400
    RP0conf = true
    @description ^=:$: From AIES mod
}</v>
      </c>
    </row>
    <row r="189" spans="1:1" x14ac:dyDescent="0.25">
      <c r="A1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"&amp;TAGS!P189&amp;"
}"))))</f>
        <v>@PART[LRDecoupler]:FOR[xxxRP0]
{
    %TechRequired = start
    %cost = 20
    %entryCost = 5
    RP0conf = true
    @description ^=:$: From AIES mod
}</v>
      </c>
    </row>
    <row r="190" spans="1:1" hidden="1" x14ac:dyDescent="0.25">
      <c r="A1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"&amp;TAGS!P190&amp;"
}"))))</f>
        <v/>
      </c>
    </row>
    <row r="191" spans="1:1" hidden="1" x14ac:dyDescent="0.25">
      <c r="A1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"&amp;TAGS!P191&amp;"
}"))))</f>
        <v/>
      </c>
    </row>
    <row r="192" spans="1:1" hidden="1" x14ac:dyDescent="0.25">
      <c r="A1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"&amp;TAGS!P192&amp;"
}"))))</f>
        <v/>
      </c>
    </row>
    <row r="193" spans="1:1" x14ac:dyDescent="0.25">
      <c r="A1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"&amp;TAGS!P193&amp;"
}"))))</f>
        <v>@PART[tankminsond]:FOR[xxxRP0]
{
    %TechRequired = postWarMaterialsScience
    %cost = 12
    %entryCost = 5
    RP0conf = true
    @description ^=:$: From AIES mod
}</v>
      </c>
    </row>
    <row r="194" spans="1:1" hidden="1" x14ac:dyDescent="0.25">
      <c r="A1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"&amp;TAGS!P194&amp;"
}"))))</f>
        <v/>
      </c>
    </row>
    <row r="195" spans="1:1" hidden="1" x14ac:dyDescent="0.25">
      <c r="A1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"&amp;TAGS!P195&amp;"
}"))))</f>
        <v/>
      </c>
    </row>
    <row r="196" spans="1:1" x14ac:dyDescent="0.25">
      <c r="A1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"&amp;TAGS!P196&amp;"
}"))))</f>
        <v>@PART[AIESrcsThrusrmt1]:FOR[xxxRP0]
{
    %TechRequired = earlyFlightControl
    %cost = 12
    %entryCost = 240
    RP0conf = true
    @description ^=:$: From AIES mod
    MODULE
    { name = ModuleTagEngineLiquidPF }
}</v>
      </c>
    </row>
    <row r="197" spans="1:1" x14ac:dyDescent="0.25">
      <c r="A1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"&amp;TAGS!P197&amp;"
}"))))</f>
        <v>@PART[Thermometermt1]:FOR[xxxRP0]
{
    %TechRequired = start
    %cost = 8
    %entryCost = 160
    RP0conf = true
    @description ^=:$: From AIES mod
    MODULE
    { name = ModuleTagInstruments }
}</v>
      </c>
    </row>
    <row r="198" spans="1:1" x14ac:dyDescent="0.25">
      <c r="A1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"&amp;TAGS!P198&amp;"
}"))))</f>
        <v>@PART[Separatormultifs]:FOR[xxxRP0]
{
    %TechRequired = earlyMaterialsScience
    %cost = 150
    %entryCost = 6200
    RP0conf = false
    @description ^=:$: From AIES mod
}</v>
      </c>
    </row>
    <row r="199" spans="1:1" x14ac:dyDescent="0.25">
      <c r="A1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"&amp;TAGS!P199&amp;"
}"))))</f>
        <v>@PART[tanktoemv2]:FOR[xxxRP0]
{
    %TechRequired = postWarMaterialsScience
    %cost = 108
    %entryCost = 5
    RP0conf = true
    @description ^=:$: From AIES mod
}</v>
      </c>
    </row>
    <row r="200" spans="1:1" x14ac:dyDescent="0.25">
      <c r="A2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"&amp;TAGS!P200&amp;"
}"))))</f>
        <v>@PART[xluzopl]:FOR[xxxRP0]
{
    %TechRequired = start
    %cost = 1
    %entryCost = 20
    RP0conf = true
    @description ^=:$: From AIES mod
}</v>
      </c>
    </row>
    <row r="201" spans="1:1" hidden="1" x14ac:dyDescent="0.25">
      <c r="A2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"&amp;TAGS!P201&amp;"
}"))))</f>
        <v/>
      </c>
    </row>
    <row r="202" spans="1:1" x14ac:dyDescent="0.25">
      <c r="A2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"&amp;TAGS!P202&amp;"
}"))))</f>
        <v>@PART[PAPBarometer]:FOR[xxxRP0]
{
    %TechRequired = start
    %cost = 8
    %entryCost = 160
    RP0conf = true
    @description ^=:$: From AIES mod
    MODULE
    { name = ModuleTagInstruments }
}</v>
      </c>
    </row>
    <row r="203" spans="1:1" x14ac:dyDescent="0.25">
      <c r="A2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"&amp;TAGS!P203&amp;"
}"))))</f>
        <v>@PART[moduldesspod]:FOR[xxxRP0]
{
    %TechRequired = basicCapsules
    %cost = 1800
    %entryCost = 66000
    RP0conf = true
    @description ^=:$: From AIES mod
    MODULE
    { name = ModuleTagAvionics }
    MODULE
    { name = ModuleTagHabitable }
    MODULE
    { name = ModuleTagHumanRated }
    MODULE
    { name = ModuleTagReentry }
}</v>
      </c>
    </row>
    <row r="204" spans="1:1" x14ac:dyDescent="0.25">
      <c r="A2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"&amp;TAGS!P204&amp;"
}"))))</f>
        <v>@PART[plommsLandingLeg]:FOR[xxxRP0]
{
    %TechRequired = lunarLanding
    %cost = 120
    %entryCost = 2400
    RP0conf = true
    @description ^=:$: From AIES mod
}</v>
      </c>
    </row>
    <row r="205" spans="1:1" x14ac:dyDescent="0.25">
      <c r="A2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"&amp;TAGS!P205&amp;"
}"))))</f>
        <v>@PART[torpod]:FOR[xxxRP0]
{
    %TechRequired = longTermAvionics
    %cost = 15000
    %entryCost = 300000
    RP0conf = true
    @description ^=:$: From AIES mod
}</v>
      </c>
    </row>
    <row r="206" spans="1:1" hidden="1" x14ac:dyDescent="0.25">
      <c r="A2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"&amp;TAGS!P206&amp;"
}"))))</f>
        <v/>
      </c>
    </row>
    <row r="207" spans="1:1" x14ac:dyDescent="0.25">
      <c r="A2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"&amp;TAGS!P207&amp;"
}"))))</f>
        <v>@PART[adapterrads]:FOR[xxxRP0]
{
    %TechRequired = materialsScienceSatellite
    %cost = 1
    %entryCost = 3300
    RP0conf = false
    @description ^=:$: From AIES mod
}</v>
      </c>
    </row>
    <row r="208" spans="1:1" x14ac:dyDescent="0.25">
      <c r="A2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"&amp;TAGS!P208&amp;"
}"))))</f>
        <v>@PART[retinaGravimeter]:FOR[xxxRP0]
{
    %TechRequired = scienceSatellite
    %cost = 100
    %entryCost = 2000
    RP0conf = true
    @description ^=:$: From AIES mod
    MODULE
    { name = ModuleTagInstruments }
}</v>
      </c>
    </row>
    <row r="209" spans="1:1" x14ac:dyDescent="0.25">
      <c r="A2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"&amp;TAGS!P209&amp;"
}"))))</f>
        <v>@PART[AIESrcsThrusrom9]:FOR[xxxRP0]
{
    %TechRequired = earlyFlightControl
    %cost = 20
    %entryCost = 400
    RP0conf = true
    @description ^=:$: From AIES mod
    MODULE
    { name = ModuleTagEngineLiquidPF }
}</v>
      </c>
    </row>
    <row r="210" spans="1:1" x14ac:dyDescent="0.25">
      <c r="A2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"&amp;TAGS!P210&amp;"
}"))))</f>
        <v>@PART[desacopladorsat1]:FOR[xxxRP0]
{
    %TechRequired = earlyMaterialsScience
    %cost = 200
    %entryCost = 5200
    RP0conf = false
    @description ^=:$: From AIES mod
    MODULE
    { name = ModuleTagDecoupler }
}</v>
      </c>
    </row>
    <row r="211" spans="1:1" x14ac:dyDescent="0.25">
      <c r="A2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"&amp;TAGS!P211&amp;"
}"))))</f>
        <v>@PART[desacopladorsat2]:FOR[xxxRP0]
{
    %TechRequired = earlyMaterialsScience
    %cost = 400
    %entryCost = 5200
    RP0conf = false
    @description ^=:$: From AIES mod
    MODULE
    { name = ModuleTagDecoupler }
}</v>
      </c>
    </row>
    <row r="212" spans="1:1" x14ac:dyDescent="0.25">
      <c r="A2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"&amp;TAGS!P212&amp;"
}"))))</f>
        <v>@PART[desacopladorsat3]:FOR[xxxRP0]
{
    %TechRequired = earlyMaterialsScience
    %cost = 400
    %entryCost = 5200
    RP0conf = false
    @description ^=:$: From AIES mod
    MODULE
    { name = ModuleTagDecoupler }
}</v>
      </c>
    </row>
    <row r="213" spans="1:1" x14ac:dyDescent="0.25">
      <c r="A2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"&amp;TAGS!P213&amp;"
}"))))</f>
        <v>@PART[RO_EarlyTinySolarPanel]:FOR[xxxRP0]
{
    %TechRequired = electronicsSatellite
    %cost = 75
    %entryCost = 1500
    RP0conf = true
    @description ^=:$: From Stock (RO Config) mod
}</v>
      </c>
    </row>
    <row r="214" spans="1:1" x14ac:dyDescent="0.25">
      <c r="A2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"&amp;TAGS!P214&amp;"
}"))))</f>
        <v>@PART[rcsThrustermicrosn]:FOR[xxxRP0]
{
    %TechRequired = earlyFlightControl
    %cost = 15
    %entryCost = 300
    RP0conf = true
    @description ^=:$: From AIES mod
}</v>
      </c>
    </row>
    <row r="215" spans="1:1" x14ac:dyDescent="0.25">
      <c r="A2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"&amp;TAGS!P215&amp;"
}"))))</f>
        <v>@PART[RO_EarlyMediumSolarPanel]:FOR[xxxRP0]
{
    %TechRequired = primitiveSolarPanels
    %cost = 150
    %entryCost = 3000
    RP0conf = true
    @description ^=:$: From Stock (RO Config) mod
}</v>
      </c>
    </row>
    <row r="216" spans="1:1" hidden="1" x14ac:dyDescent="0.25">
      <c r="A2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"&amp;TAGS!P216&amp;"
}"))))</f>
        <v/>
      </c>
    </row>
    <row r="217" spans="1:1" x14ac:dyDescent="0.25">
      <c r="A2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"&amp;TAGS!P217&amp;"
}"))))</f>
        <v>@PART[solarPanels5]:FOR[xxxRP0]
{
    %TechRequired = primitiveSolarPanels
    %cost = 300
    %entryCost = 6000
    RP0conf = true
    @description ^=:$: From Stock (RO Config) mod
}</v>
      </c>
    </row>
    <row r="218" spans="1:1" x14ac:dyDescent="0.25">
      <c r="A2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"&amp;TAGS!P218&amp;"
}"))))</f>
        <v>@PART[solarpaneles1]:FOR[xxxRP0]
{
    %TechRequired = earlyPower
    %cost = 100
    %entryCost = 16000
    RP0conf = true
    @description ^=:$: From AIES mod
}</v>
      </c>
    </row>
    <row r="219" spans="1:1" hidden="1" x14ac:dyDescent="0.25">
      <c r="A2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"&amp;TAGS!P219&amp;"
}"))))</f>
        <v/>
      </c>
    </row>
    <row r="220" spans="1:1" x14ac:dyDescent="0.25">
      <c r="A2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"&amp;TAGS!P220&amp;"
}"))))</f>
        <v>@PART[decouplersv05]:FOR[xxxRP0]
{
    %TechRequired = earlyMaterialsScience
    %cost = 400
    %entryCost = 1200
    RP0conf = false
    @description ^=:$: From AIES mod
    MODULE
    { name = ModuleTagDecoupler }
}</v>
      </c>
    </row>
    <row r="221" spans="1:1" x14ac:dyDescent="0.25">
      <c r="A2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"&amp;TAGS!P221&amp;"
}"))))</f>
        <v>@PART[decouplersvblack]:FOR[xxxRP0]
{
    %TechRequired = earlyMaterialsScience
    %cost = 400
    %entryCost = 1500
    RP0conf = false
    @description ^=:$: From AIES mod
    MODULE
    { name = ModuleTagDecoupler }
}</v>
      </c>
    </row>
    <row r="222" spans="1:1" x14ac:dyDescent="0.25">
      <c r="A2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"&amp;TAGS!P222&amp;"
}"))))</f>
        <v>@PART[satpropt300FuelTank]:FOR[xxxRP0]
{
    %TechRequired = postWarMaterialsScience
    %cost = 12
    %entryCost = 5
    RP0conf = true
    @description ^=:$: From AIES mod
}</v>
      </c>
    </row>
    <row r="223" spans="1:1" x14ac:dyDescent="0.25">
      <c r="A2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"&amp;TAGS!P223&amp;"
}"))))</f>
        <v>@PART[top500a1ur5]:FOR[xxxRP0]
{
    %TechRequired = start
    %cost = 1.5
    %entryCost = 0
    RP0conf = true
    @description ^=:$: From AIES mod
}</v>
      </c>
    </row>
    <row r="224" spans="1:1" x14ac:dyDescent="0.25">
      <c r="A2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"&amp;TAGS!P224&amp;"
}"))))</f>
        <v>@PART[topb1]:FOR[xxxRP0]
{
    %TechRequired = start
    %cost = 0.3
    %entryCost = 0
    RP0conf = true
    @description ^=:$: From AIES mod
}</v>
      </c>
    </row>
    <row r="225" spans="1:1" x14ac:dyDescent="0.25">
      <c r="A2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"&amp;TAGS!P225&amp;"
}"))))</f>
        <v>@PART[basepuntv2r10]:FOR[xxxRP0]
{
    %TechRequired = start
    %cost = 2
    %entryCost = 0
    RP0conf = true
    @description ^=:$: From AIES mod
}</v>
      </c>
    </row>
    <row r="226" spans="1:1" x14ac:dyDescent="0.25">
      <c r="A2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"&amp;TAGS!P226&amp;"
}"))))</f>
        <v>@PART[decoupvector]:FOR[xxxRP0]
{
    %TechRequired = earlyMaterialsScience
    %cost = 800
    %entryCost = 9000
    RP0conf = false
    @description ^=:$: From AIES mod
    MODULE
    { name = ModuleTagDecoupler }
}</v>
      </c>
    </row>
    <row r="227" spans="1:1" hidden="1" x14ac:dyDescent="0.25">
      <c r="A2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"&amp;TAGS!P227&amp;"
}"))))</f>
        <v/>
      </c>
    </row>
    <row r="228" spans="1:1" x14ac:dyDescent="0.25">
      <c r="A2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"&amp;TAGS!P228&amp;"
}"))))</f>
        <v>@PART[SXTradialWindow]:FOR[xxxRP0]
{
    %TechRequired = start
    %cost = 1
    %entryCost = 20
    RP0conf = true
    @description ^=:$: From SXT mod
}</v>
      </c>
    </row>
    <row r="229" spans="1:1" hidden="1" x14ac:dyDescent="0.25">
      <c r="A2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"&amp;TAGS!P229&amp;"
}"))))</f>
        <v/>
      </c>
    </row>
    <row r="230" spans="1:1" hidden="1" x14ac:dyDescent="0.25">
      <c r="A2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"&amp;TAGS!P230&amp;"
}"))))</f>
        <v/>
      </c>
    </row>
    <row r="231" spans="1:1" x14ac:dyDescent="0.25">
      <c r="A2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"&amp;TAGS!P231&amp;"
}"))))</f>
        <v>@PART[bluedog_DeltaK_AJ10]:FOR[xxxRP0]
{
    %TechRequired = orbitalRocketry1986
    %cost = 300
    %entryCost = 6000
    RP0conf = true
    @description ^=:$: From Bluedog DB mod
    MODULE
    { name = ModuleTagEngineLiquidPF }
    MODULE
    { name = ModuleTagToxic }
}</v>
      </c>
    </row>
    <row r="232" spans="1:1" x14ac:dyDescent="0.25">
      <c r="A2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"&amp;TAGS!P232&amp;"
}"))))</f>
        <v>@PART[KW1mengineVestaVR1]:FOR[xxxRP0]
{
    %TechRequired = orbitalRocketry1964
    %cost = 300
    %entryCost = 6000
    RP0conf = true
    @description ^=:$: From KW Rocketry mod
    MODULE
    { name = ModuleTagEngineLiquidPF }
    MODULE
    { name = ModuleTagToxic }
}</v>
      </c>
    </row>
    <row r="233" spans="1:1" x14ac:dyDescent="0.25">
      <c r="A2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"&amp;TAGS!P233&amp;"
}"))))</f>
        <v>@PART[RO-SSTU-M1-SL]:FOR[xxxRP0]
{
    %TechRequired = hydrolox1976
    %cost = 22000
    %entryCost = 770000
    RP0conf = true
    @description ^=:$: From SSTU (RO Addition) mod
    MODULE
    { name = ModuleTagEngineLiquidTurbo }
    MODULE
    { name = ModuleTagHydrolox }
}</v>
      </c>
    </row>
    <row r="234" spans="1:1" x14ac:dyDescent="0.25">
      <c r="A2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"&amp;TAGS!P234&amp;"
}"))))</f>
        <v>@PART[SXTAJ10Adv]:FOR[xxxRP0]
{
    %TechRequired = orbitalRocketry1964
    %cost = 300
    %entryCost = 6000
    RP0conf = true
    @description ^=:$: From SXT mod
    MODULE
    { name = ModuleTagEngineLiquidPF }
    MODULE
    { name = ModuleTagToxic }
}</v>
      </c>
    </row>
    <row r="235" spans="1:1" x14ac:dyDescent="0.25">
      <c r="A2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"&amp;TAGS!P235&amp;"
}"))))</f>
        <v>@PART[bluedog_ableEngine]:FOR[xxxRP0]
{
    %TechRequired = orbitalRocketry1956
    %cost = 150
    %entryCost = 3000
    RP0conf = true
    @description ^=:$: From Bluedog DB mod
    MODULE
    { name = ModuleTagEngineLiquidPF }
    MODULE
    { name = ModuleTagToxic }
}</v>
      </c>
    </row>
    <row r="236" spans="1:1" x14ac:dyDescent="0.25">
      <c r="A2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"&amp;TAGS!P236&amp;"
}"))))</f>
        <v>@PART[RO-SSTU-RL10C]:FOR[xxxRP0]
{
    %TechRequired = hydrolox2009
    %cost = 3800
    %entryCost = 76000
    RP0conf = true
    @description ^=:$: From SSTU (RO Addition) mod
    MODULE
    { name = ModuleTagEngineLiquidTurbo }
    MODULE
    { name = ModuleTagHydrolox }
}</v>
      </c>
    </row>
    <row r="237" spans="1:1" x14ac:dyDescent="0.25">
      <c r="A2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"&amp;TAGS!P237&amp;"
}"))))</f>
        <v>@PART[SXTAJ10]:FOR[xxxRP0]
{
    %TechRequired = orbitalRocketry1956
    %cost = 150
    %entryCost = 3000
    RP0conf = true
    @description ^=:$: From SXT mod
    MODULE
    { name = ModuleTagEngineLiquidPF }
    MODULE
    { name = ModuleTagToxic }
}</v>
      </c>
    </row>
    <row r="238" spans="1:1" x14ac:dyDescent="0.25">
      <c r="A2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"&amp;TAGS!P238&amp;"
}"))))</f>
        <v>@PART[bluedog_ablestarEngine]:FOR[xxxRP0]
{
    %TechRequired = orbitalRocketry1961
    %cost = 250
    %entryCost = 5000
    RP0conf = true
    @description ^=:$: From Bluedog DB mod
    MODULE
    { name = ModuleTagEngineLiquidPF }
    MODULE
    { name = ModuleTagToxic }
}</v>
      </c>
    </row>
    <row r="239" spans="1:1" x14ac:dyDescent="0.25">
      <c r="A2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"&amp;TAGS!P239&amp;"
}"))))</f>
        <v>@PART[SSTU_LanderCore_LC3-POD]:FOR[xxxRP0]
{
    %TechRequired = interplanetaryRovers
    %cost = 6400
    %entryCost = 18000
    RP0conf = false
    @description ^=:$: From SSTU mod
}</v>
      </c>
    </row>
    <row r="240" spans="1:1" x14ac:dyDescent="0.25">
      <c r="A2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"&amp;TAGS!P240&amp;"
}"))))</f>
        <v>@PART[SXTAJ10Mid]:FOR[xxxRP0]
{
    %TechRequired = orbitalRocketry1961
    %cost = 250
    %entryCost = 5000
    RP0conf = true
    @description ^=:$: From SXT mod
    MODULE
    { name = ModuleTagEngineLiquidPF }
    MODULE
    { name = ModuleTagToxic }
}</v>
      </c>
    </row>
    <row r="241" spans="1:1" x14ac:dyDescent="0.25">
      <c r="A2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"&amp;TAGS!P241&amp;"
}"))))</f>
        <v>@PART[rn_aj10_37]:FOR[xxxRP0]
{
    %TechRequired = orbitalRocketry1956
    %cost = 150
    %entryCost = 3000
    RP0conf = true
    @description ^=:$: From RN US Rockets mod
    MODULE
    { name = ModuleTagEngineLiquidPF }
    MODULE
    { name = ModuleTagToxic }
}</v>
      </c>
    </row>
    <row r="242" spans="1:1" x14ac:dyDescent="0.25">
      <c r="A2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"&amp;TAGS!P242&amp;"
}"))))</f>
        <v>@PART[rn_aj10_104]:FOR[xxxRP0]
{
    %TechRequired = orbitalRocketry1961
    %cost = 250
    %entryCost = 5000
    RP0conf = true
    @description ^=:$: From RN US Rockets mod
    MODULE
    { name = ModuleTagEngineLiquidPF }
    MODULE
    { name = ModuleTagToxic }
}</v>
      </c>
    </row>
    <row r="243" spans="1:1" hidden="1" x14ac:dyDescent="0.25">
      <c r="A2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"&amp;TAGS!P243&amp;"
}"))))</f>
        <v/>
      </c>
    </row>
    <row r="244" spans="1:1" hidden="1" x14ac:dyDescent="0.25">
      <c r="A2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"&amp;TAGS!P244&amp;"
}"))))</f>
        <v/>
      </c>
    </row>
    <row r="245" spans="1:1" hidden="1" x14ac:dyDescent="0.25">
      <c r="A2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"&amp;TAGS!P245&amp;"
}"))))</f>
        <v/>
      </c>
    </row>
    <row r="246" spans="1:1" x14ac:dyDescent="0.25">
      <c r="A2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"&amp;TAGS!P246&amp;"
}"))))</f>
        <v>@PART[RSBengineAJ10-118K]:FOR[xxxRP0]
{
    %TechRequired = orbitalRocketry1986
    %cost = 300
    %entryCost = 6000
    RP0conf = true
    @description ^=:$: From Real Scale Boosters mod
    MODULE
    { name = ModuleTagEngineLiquidPF }
}</v>
      </c>
    </row>
    <row r="247" spans="1:1" hidden="1" x14ac:dyDescent="0.25">
      <c r="A2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"&amp;TAGS!P247&amp;"
}"))))</f>
        <v/>
      </c>
    </row>
    <row r="248" spans="1:1" hidden="1" x14ac:dyDescent="0.25">
      <c r="A2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"&amp;TAGS!P248&amp;"
}"))))</f>
        <v/>
      </c>
    </row>
    <row r="249" spans="1:1" hidden="1" x14ac:dyDescent="0.25">
      <c r="A2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"&amp;TAGS!P249&amp;"
}"))))</f>
        <v/>
      </c>
    </row>
    <row r="250" spans="1:1" hidden="1" x14ac:dyDescent="0.25">
      <c r="A2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"&amp;TAGS!P250&amp;"
}"))))</f>
        <v/>
      </c>
    </row>
    <row r="251" spans="1:1" x14ac:dyDescent="0.25">
      <c r="A2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"&amp;TAGS!P251&amp;"
}"))))</f>
        <v>@PART[bluedog_Apollo_Block2_ServiceEngine]:FOR[xxxRP0]
{
    %TechRequired = orbitalRocketry1967
    %cost = 700
    %entryCost = 24500
    RP0conf = true
    @description ^=:$: From Bluedog DB mod
    MODULE
    { name = ModuleTagEngineLiquidPF }
    MODULE
    { name = ModuleTagHumanRated }
    MODULE
    { name = ModuleTagToxic }
}</v>
      </c>
    </row>
    <row r="252" spans="1:1" x14ac:dyDescent="0.25">
      <c r="A2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"&amp;TAGS!P252&amp;"
}"))))</f>
        <v>@PART[FASAApollo_SM_Engine]:FOR[xxxRP0]
{
    %TechRequired = orbitalRocketry1967
    %cost = 700
    %entryCost = 24500
    RP0conf = true
    @description ^=:$: From FASA mod
    MODULE
    { name = ModuleTagEngineLiquidPF }
    MODULE
    { name = ModuleTagHumanRated }
    MODULE
    { name = ModuleTagToxic }
}</v>
      </c>
    </row>
    <row r="253" spans="1:1" x14ac:dyDescent="0.25">
      <c r="A2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"&amp;TAGS!P253&amp;"
}"))))</f>
        <v>@PART[KW2mengineSPS]:FOR[xxxRP0]
{
    %TechRequired = orbitalRocketry1967
    %cost = 700
    %entryCost = 24500
    RP0conf = true
    @description ^=:$: From KW Rocketry mod
    MODULE
    { name = ModuleTagEngineLiquidPF }
    MODULE
    { name = ModuleTagHumanRated }
    MODULE
    { name = ModuleTagToxic }
}</v>
      </c>
    </row>
    <row r="254" spans="1:1" x14ac:dyDescent="0.25">
      <c r="A2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"&amp;TAGS!P254&amp;"
}"))))</f>
        <v>@PART[ROAJ10-137]:FOR[xxxRP0]
{
    %TechRequired = orbitalRocketry1967
    %cost = 700
    %entryCost = 24500
    RP0conf = true
    @description ^=:$: From Stock (RO Config) mod
    MODULE
    { name = ModuleTagEngineLiquidPF }
    MODULE
    { name = ModuleTagHumanRated }
    MODULE
    { name = ModuleTagToxic }
}</v>
      </c>
    </row>
    <row r="255" spans="1:1" x14ac:dyDescent="0.25">
      <c r="A2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"&amp;TAGS!P255&amp;"
}"))))</f>
        <v>@PART[SSTU_LanderCore_LC5-POD]:FOR[xxxRP0]
{
    %TechRequired = SIAD
    %cost = 6400
    %entryCost = 18000
    RP0conf = false
    @description ^=:$: From SSTU mod
}</v>
      </c>
    </row>
    <row r="256" spans="1:1" x14ac:dyDescent="0.25">
      <c r="A2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"&amp;TAGS!P256&amp;"
}"))))</f>
        <v>@PART[SSTU-AJ10-CustomAdvanced]:FOR[xxxRP0]
{
    %TechRequired = orbitalRocketry1964
    %cost = 300
    %entryCost = 6000
    RP0conf = true
    @description ^=:$: From SSTU (RO Addition) mod
    MODULE
    { name = ModuleTagEngineLiquidPF }
    MODULE
    { name = ModuleTagToxic }
}</v>
      </c>
    </row>
    <row r="257" spans="1:1" hidden="1" x14ac:dyDescent="0.25">
      <c r="A2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"&amp;TAGS!P257&amp;"
}"))))</f>
        <v/>
      </c>
    </row>
    <row r="258" spans="1:1" hidden="1" x14ac:dyDescent="0.25">
      <c r="A2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"&amp;TAGS!P258&amp;"
}"))))</f>
        <v/>
      </c>
    </row>
    <row r="259" spans="1:1" x14ac:dyDescent="0.25">
      <c r="A2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"&amp;TAGS!P259&amp;"
}"))))</f>
        <v>@PART[bluedog_Titan_TranstageEngine]:FOR[xxxRP0]
{
    %TechRequired = orbitalRocketry1964
    %cost = 2150
    %entryCost = 43000
    RP0conf = true
    @description ^=:$: From Bluedog DB mod
    MODULE
    { name = ModuleTagEngineLiquidPF }
    MODULE
    { name = ModuleTagToxic }
}</v>
      </c>
    </row>
    <row r="260" spans="1:1" x14ac:dyDescent="0.25">
      <c r="A2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"&amp;TAGS!P260&amp;"
}"))))</f>
        <v>@PART[FASAGeminiLFECentarTwin]:FOR[xxxRP0]
{
    %TechRequired = orbitalRocketry1964
    %cost = 4300
    %entryCost = 86000
    RP0conf = true
    @description ^=:$: From FASA mod
    MODULE
    { name = ModuleTagEngineLiquidPF }
    MODULE
    { name = ModuleTagToxic }
}</v>
      </c>
    </row>
    <row r="261" spans="1:1" hidden="1" x14ac:dyDescent="0.25">
      <c r="A2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"&amp;TAGS!P261&amp;"
}"))))</f>
        <v/>
      </c>
    </row>
    <row r="262" spans="1:1" hidden="1" x14ac:dyDescent="0.25">
      <c r="A2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"&amp;TAGS!P262&amp;"
}"))))</f>
        <v/>
      </c>
    </row>
    <row r="263" spans="1:1" x14ac:dyDescent="0.25">
      <c r="A2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"&amp;TAGS!P263&amp;"
}"))))</f>
        <v>@PART[CHAKAOME2]:FOR[xxxRP0]
{
    %TechRequired = orbitalRocketry1981
    %cost = 400
    %entryCost = 8000
    RP0conf = true
    @description ^=:$: From Chaka Monkey mod
}</v>
      </c>
    </row>
    <row r="264" spans="1:1" x14ac:dyDescent="0.25">
      <c r="A2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"&amp;TAGS!P264&amp;"
}"))))</f>
        <v>@PART[SSTU-AJ10-CustomEarly]:FOR[xxxRP0]
{
    %TechRequired = orbitalRocketry1956
    %cost = 150
    %entryCost = 3000
    RP0conf = true
    @description ^=:$: From SSTU (RO Addition) mod
    MODULE
    { name = ModuleTagEngineLiquidPF }
    MODULE
    { name = ModuleTagToxic }
}</v>
      </c>
    </row>
    <row r="265" spans="1:1" x14ac:dyDescent="0.25">
      <c r="A2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"&amp;TAGS!P265&amp;"
}"))))</f>
        <v>@PART[omsEngine]:FOR[xxxRP0]
{
    %TechRequired = orbitalRocketry1981
    %cost = 400
    %entryCost = 8000
    RP0conf = true
    @description ^=:$: From Stock (RO Config) mod
}</v>
      </c>
    </row>
    <row r="266" spans="1:1" hidden="1" x14ac:dyDescent="0.25">
      <c r="A2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"&amp;TAGS!P266&amp;"
}"))))</f>
        <v/>
      </c>
    </row>
    <row r="267" spans="1:1" hidden="1" x14ac:dyDescent="0.25">
      <c r="A2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"&amp;TAGS!P267&amp;"
}"))))</f>
        <v/>
      </c>
    </row>
    <row r="268" spans="1:1" hidden="1" x14ac:dyDescent="0.25">
      <c r="A2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"&amp;TAGS!P268&amp;"
}"))))</f>
        <v/>
      </c>
    </row>
    <row r="269" spans="1:1" x14ac:dyDescent="0.25">
      <c r="A2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"&amp;TAGS!P269&amp;"
}"))))</f>
        <v>@PART[rn_aerobee150_eng]:FOR[xxxRP0]
{
    %TechRequired = orbitalRocketry1959
    %cost = 10
    %entryCost = 200
    RP0conf = true
    @description ^=:$: From RN US Rockets mod
    MODULE
    { name = ModuleTagEngineLiquidPF }
    MODULE
    { name = ModuleTagToxic }
}</v>
      </c>
    </row>
    <row r="270" spans="1:1" x14ac:dyDescent="0.25">
      <c r="A2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"&amp;TAGS!P270&amp;"
}"))))</f>
        <v>@PART[RO_RLA_AJ260_FL]:FOR[xxxRP0]
{
    %TechRequired = solids1981
    %cost = 33081
    %entryCost = 661620
    RP0conf = true
    @description ^=:$: From RLA Stockalike mod
    MODULE
    { name = ModuleTagEngineSolid }
}</v>
      </c>
    </row>
    <row r="271" spans="1:1" x14ac:dyDescent="0.25">
      <c r="A2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"&amp;TAGS!P271&amp;"
}"))))</f>
        <v>@PART[RO_RLA_AJ260_HL]:FOR[xxxRP0]
{
    %TechRequired = solids1981
    %cost = 22054
    %entryCost = 441080
    RP0conf = true
    @description ^=:$: From RLA Stockalike mod
    MODULE
    { name = ModuleTagEngineSolid }
}</v>
      </c>
    </row>
    <row r="272" spans="1:1" hidden="1" x14ac:dyDescent="0.25">
      <c r="A2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"&amp;TAGS!P272&amp;"
}"))))</f>
        <v/>
      </c>
    </row>
    <row r="273" spans="1:1" x14ac:dyDescent="0.25">
      <c r="A2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"&amp;TAGS!P273&amp;"
}"))))</f>
        <v>@PART[rn_aerobee350_eng]:FOR[xxxRP0]
{
    %TechRequired = orbitalRocketry1964
    %cost = 40
    %entryCost = 800
    RP0conf = true
    @description ^=:$: From RN US Rockets mod
    MODULE
    { name = ModuleTagEngineLiquidPF }
    MODULE
    { name = ModuleTagToxic }
}</v>
      </c>
    </row>
    <row r="274" spans="1:1" hidden="1" x14ac:dyDescent="0.25">
      <c r="A2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"&amp;TAGS!P274&amp;"
}"))))</f>
        <v/>
      </c>
    </row>
    <row r="275" spans="1:1" x14ac:dyDescent="0.25">
      <c r="A2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"&amp;TAGS!P275&amp;"
}"))))</f>
        <v>@PART[KWsrbGlobeVI]:FOR[xxxRP0]
{
    %TechRequired = solids1998
    %cost = 2400
    %entryCost = 48000
    RP0conf = true
    @description ^=:$: From KW Rocketry mod
    MODULE
    { name = ModuleTagEngineSolid }
}</v>
      </c>
    </row>
    <row r="276" spans="1:1" x14ac:dyDescent="0.25">
      <c r="A2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"&amp;TAGS!P276&amp;"
}"))))</f>
        <v>@PART[RSBengineAtlasSRB]:FOR[xxxRP0]
{
    %TechRequired = solids1998
    %cost = 2400
    %entryCost = 48000
    RP0conf = true
    @description ^=:$: From Real Scale Boosters mod
    MODULE
    { name = ModuleTagEngineSolid }
}</v>
      </c>
    </row>
    <row r="277" spans="1:1" hidden="1" x14ac:dyDescent="0.25">
      <c r="A2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"&amp;TAGS!P277&amp;"
}"))))</f>
        <v/>
      </c>
    </row>
    <row r="278" spans="1:1" x14ac:dyDescent="0.25">
      <c r="A2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"&amp;TAGS!P278&amp;"
}"))))</f>
        <v>@PART[FSpropellerFolding]:FOR[xxxRP0]
{
    %TechRequired = refinedTurbofans
    %cost = 950
    %entryCost = 2200
    RP0conf = false
    @description ^=:$: From Firespitter mod
}</v>
      </c>
    </row>
    <row r="279" spans="1:1" x14ac:dyDescent="0.25">
      <c r="A2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"&amp;TAGS!P279&amp;"
}"))))</f>
        <v>@PART[aje_al31]:FOR[xxxRP0]
{
    %TechRequired = scramjetEngines
    %cost = 450
    %entryCost = 9000
    RP0conf = true
    @description ^=:$: From Advanced Jet Engines mod
}</v>
      </c>
    </row>
    <row r="280" spans="1:1" x14ac:dyDescent="0.25">
      <c r="A2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"&amp;TAGS!P280&amp;"
}"))))</f>
        <v>@PART[ALCOR_LanderCapsule]:FOR[xxxRP0]
{
    %TechRequired = lunarLanding
    %cost = 4000
    %entryCost = 8000
    RP0conf = false
    @description ^=:$: From ALCOR mod
}</v>
      </c>
    </row>
    <row r="281" spans="1:1" x14ac:dyDescent="0.25">
      <c r="A2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"&amp;TAGS!P281&amp;"
}"))))</f>
        <v>@PART[LFUELM3]:FOR[xxxRP0]
{
    %TechRequired = spaceStationPrototypes
    %cost = 4000
    %entryCost = 80000
    RP0conf = true
    @description ^=:$: From SXT mod
}</v>
      </c>
    </row>
    <row r="282" spans="1:1" x14ac:dyDescent="0.25">
      <c r="A2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"&amp;TAGS!P282&amp;"
}"))))</f>
        <v>@PART[almaz_sample_return]:FOR[xxxRP0]
{
    %TechRequired = deepSpaceScience
    %cost = 800
    %entryCost = 3000
    RP0conf = true
    @description ^=:$: From RN Salyut mod
    MODULE
    { name = ModuleTagInstruments }
}</v>
      </c>
    </row>
    <row r="283" spans="1:1" x14ac:dyDescent="0.25">
      <c r="A2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"&amp;TAGS!P283&amp;"
}"))))</f>
        <v>@PART[almaz_sr_para]:FOR[xxxRP0]
{
    %TechRequired = advancedUncrewedLanding
    %cost = 1000
    %entryCost = 10000
    RP0conf = true
    @description ^=:$: From RN Salyut mod
}</v>
      </c>
    </row>
    <row r="284" spans="1:1" x14ac:dyDescent="0.25">
      <c r="A2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"&amp;TAGS!P284&amp;"
}"))))</f>
        <v>@PART[almaz_sr_dec]:FOR[xxxRP0]
{
    %TechRequired = materialsScienceSpaceStation
    %cost = 600
    %entryCost = 2500
    RP0conf = true
    @description ^=:$: From RN Salyut mod
    MODULE
    { name = ModuleTagDecoupler }
}</v>
      </c>
    </row>
    <row r="285" spans="1:1" x14ac:dyDescent="0.25">
      <c r="A2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"&amp;TAGS!P285&amp;"
}"))))</f>
        <v>@PART[almaz_sr_retro]:FOR[xxxRP0]
{
    %TechRequired = solids1972
    %cost = 1000
    %entryCost = 1000
    RP0conf = true
    @description ^=:$: From RN Salyut mod
    MODULE
    { name = ModuleTagEngineSolid }
}</v>
      </c>
    </row>
    <row r="286" spans="1:1" x14ac:dyDescent="0.25">
      <c r="A2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"&amp;TAGS!P286&amp;"
}"))))</f>
        <v>@PART[solarPanelsond1]:FOR[xxxRP0]
{
    %TechRequired = earlyPower
    %cost = 100
    %entryCost = 2000
    RP0conf = true
    @description ^=:$: From AIES mod
}</v>
      </c>
    </row>
    <row r="287" spans="1:1" x14ac:dyDescent="0.25">
      <c r="A2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"&amp;TAGS!P287&amp;"
}"))))</f>
        <v>@PART[rn_almaz_fairing]:FOR[xxxRP0]
{
    %TechRequired = materialsScienceSpaceStation
    %cost = 20
    %entryCost = 400
    RP0conf = true
    @description ^=:$: From RN Soviet Rockets mod
}</v>
      </c>
    </row>
    <row r="288" spans="1:1" x14ac:dyDescent="0.25">
      <c r="A2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"&amp;TAGS!P288&amp;"
}"))))</f>
        <v>@PART[solarPanels5HiTech]:FOR[xxxRP0]
{
    %TechRequired = earlyPower
    %cost = 50
    %entryCost = 8000
    RP0conf = true
    @description ^=:$: From Realism Overhaul mod
}</v>
      </c>
    </row>
    <row r="289" spans="1:1" x14ac:dyDescent="0.25">
      <c r="A2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"&amp;TAGS!P289&amp;"
}"))))</f>
        <v>@PART[SXTAlouetteI]:FOR[xxxRP0]
{
    %TechRequired = improvedAvionics
    %cost = 200
    %entryCost = 4000
    RP0conf = true
    @description ^=:$: From SXT mod
    MODULE
    { name = ModuleTagAvionics }
}</v>
      </c>
    </row>
    <row r="290" spans="1:1" hidden="1" x14ac:dyDescent="0.25">
      <c r="A2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"&amp;TAGS!P290&amp;"
}"))))</f>
        <v/>
      </c>
    </row>
    <row r="291" spans="1:1" x14ac:dyDescent="0.25">
      <c r="A2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"&amp;TAGS!P291&amp;"
}"))))</f>
        <v>@PART[RO-X-248]:FOR[xxxRP0]
{
    %TechRequired = solids1958
    %cost = 170
    %entryCost = 3400
    RP0conf = true
    @description ^=:$: From Stock (RO Config) mod
    MODULE
    { name = ModuleTagEngineSolid }
}</v>
      </c>
    </row>
    <row r="292" spans="1:1" x14ac:dyDescent="0.25">
      <c r="A2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"&amp;TAGS!P292&amp;"
}"))))</f>
        <v>@PART[altairPod]:FOR[xxxRP0]
{
    %TechRequired = SIAD
    %cost = 4000
    %entryCost = 10400
    RP0conf = false
    @description ^=:$: From Chaka Monkey mod
    MODULE
    { name = ModuleTagEngineLiquidPF }
}</v>
      </c>
    </row>
    <row r="293" spans="1:1" x14ac:dyDescent="0.25">
      <c r="A2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"&amp;TAGS!P293&amp;"
}"))))</f>
        <v>@PART[XAltair2descent2stageX]:FOR[xxxRP0]
{
    %TechRequired = SIAD
    %cost = 4000
    %entryCost = 10400
    RP0conf = false
    @description ^=:$: From Chaka Monkey mod
    MODULE
    { name = ModuleTagEngineLiquidTurbo }
    MODULE
    { name = ModuleTagHydrolox }
}</v>
      </c>
    </row>
    <row r="294" spans="1:1" x14ac:dyDescent="0.25">
      <c r="A2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"&amp;TAGS!P294&amp;"
}"))))</f>
        <v>@PART[RO-X-258]:FOR[xxxRP0]
{
    %TechRequired = solids1964
    %cost = 200
    %entryCost = 4000
    RP0conf = true
    @description ^=:$: From Stock (RO Config) mod
    MODULE
    { name = ModuleTagEngineSolid }
}</v>
      </c>
    </row>
    <row r="295" spans="1:1" hidden="1" x14ac:dyDescent="0.25">
      <c r="A2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"&amp;TAGS!P295&amp;"
}"))))</f>
        <v/>
      </c>
    </row>
    <row r="296" spans="1:1" x14ac:dyDescent="0.25">
      <c r="A2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"&amp;TAGS!P296&amp;"
}"))))</f>
        <v>@PART[SXTOsaulNoseCockpitAn225]:FOR[xxxRP0]
{
    %TechRequired = refinedTurbofans
    %cost = 3980
    %entryCost = 79600
    RP0conf = true
    @description ^=:$: From SXT mod
    MODULE
    { name = ModuleTagHabitable }
}</v>
      </c>
    </row>
    <row r="297" spans="1:1" x14ac:dyDescent="0.25">
      <c r="A2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"&amp;TAGS!P297&amp;"
}"))))</f>
        <v>@PART[SXTOsualRadCockpit]:FOR[xxxRP0]
{
    %TechRequired = refinedTurbofans
    %cost = 3500
    %entryCost = 70000
    RP0conf = true
    @description ^=:$: From SXT mod
    MODULE
    { name = ModuleTagHabitable }
}</v>
      </c>
    </row>
    <row r="298" spans="1:1" x14ac:dyDescent="0.25">
      <c r="A2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"&amp;TAGS!P298&amp;"
}"))))</f>
        <v>@PART[SXTOsualHullLarge]:FOR[xxxRP0]
{
    %TechRequired = refinedTurbofans
    %cost = 180
    %entryCost = 3600
    RP0conf = true
    @description ^=:$: From SXT mod
}</v>
      </c>
    </row>
    <row r="299" spans="1:1" x14ac:dyDescent="0.25">
      <c r="A2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"&amp;TAGS!P299&amp;"
}"))))</f>
        <v>@PART[SXTOsualRadHull]:FOR[xxxRP0]
{
    %TechRequired = refinedTurbofans
    %cost = 120
    %entryCost = 2400
    RP0conf = true
    @description ^=:$: From SXT mod
}</v>
      </c>
    </row>
    <row r="300" spans="1:1" x14ac:dyDescent="0.25">
      <c r="A3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"&amp;TAGS!P300&amp;"
}"))))</f>
        <v>@PART[SXTOsualRadHullEnd]:FOR[xxxRP0]
{
    %TechRequired = refinedTurbofans
    %cost = 120
    %entryCost = 2400
    RP0conf = true
    @description ^=:$: From SXT mod
}</v>
      </c>
    </row>
    <row r="301" spans="1:1" x14ac:dyDescent="0.25">
      <c r="A3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"&amp;TAGS!P301&amp;"
}"))))</f>
        <v>@PART[SXTOsaulTail]:FOR[xxxRP0]
{
    %TechRequired = refinedTurbofans
    %cost = 200
    %entryCost = 4000
    RP0conf = true
    @description ^=:$: From SXT mod
}</v>
      </c>
    </row>
    <row r="302" spans="1:1" x14ac:dyDescent="0.25">
      <c r="A3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"&amp;TAGS!P302&amp;"
}"))))</f>
        <v>@PART[dmAnomScanner]:FOR[xxxRP0]
{
    %TechRequired = scienceExploration
    %cost = 12000
    %entryCost = 20000
    RP0conf = false
    @description ^=:$: From Dmagic Orbital Science mod
}</v>
      </c>
    </row>
    <row r="303" spans="1:1" x14ac:dyDescent="0.25">
      <c r="A3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"&amp;TAGS!P303&amp;"
}"))))</f>
        <v>@PART[KK_Antares_Castor30Adapter]:FOR[xxxRP0]
{
    %TechRequired = materialsScienceCommercial
    %cost = 750
    %entryCost = 2800
    RP0conf = false
    @description ^=:$: From KK Antares mod
}</v>
      </c>
    </row>
    <row r="304" spans="1:1" x14ac:dyDescent="0.25">
      <c r="A3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"&amp;TAGS!P304&amp;"
}"))))</f>
        <v>@PART[KK_Antares_FirstStage]:FOR[xxxRP0]
{
    %TechRequired = stagedCombustion2009
    %cost = 20850
    %entryCost = 64000
    RP0conf = false
    @description ^=:$: From KK Antares mod
}</v>
      </c>
    </row>
    <row r="305" spans="1:1" x14ac:dyDescent="0.25">
      <c r="A3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"&amp;TAGS!P305&amp;"
}"))))</f>
        <v>@PART[KK_Antares_Interstage]:FOR[xxxRP0]
{
    %TechRequired = materialsScienceCommercial
    %cost = 750
    %entryCost = 2800
    RP0conf = false
    @description ^=:$: From KK Antares mod
}</v>
      </c>
    </row>
    <row r="306" spans="1:1" x14ac:dyDescent="0.25">
      <c r="A3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"&amp;TAGS!P306&amp;"
}"))))</f>
        <v>@PART[KK_Antares_PayloadFairing]:FOR[xxxRP0]
{
    %TechRequired = materialsScienceCommercial
    %cost = 900
    %entryCost = 2800
    RP0conf = false
    @description ^=:$: From KK Antares mod
}</v>
      </c>
    </row>
    <row r="307" spans="1:1" x14ac:dyDescent="0.25">
      <c r="A3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"&amp;TAGS!P307&amp;"
}"))))</f>
        <v>@PART[KK_Antares_PayloadFairing_e]:FOR[xxxRP0]
{
    %TechRequired = materialsScienceCommercial
    %cost = 900
    %entryCost = 2800
    RP0conf = false
    @description ^=:$: From KK Antares mod
}</v>
      </c>
    </row>
    <row r="308" spans="1:1" x14ac:dyDescent="0.25">
      <c r="A3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"&amp;TAGS!P308&amp;"
}"))))</f>
        <v>@PART[KK_Antares_RUAG937SPayloadAdapter]:FOR[xxxRP0]
{
    %TechRequired = materialsScienceCommercial
    %cost = 750
    %entryCost = 2800
    RP0conf = false
    @description ^=:$: From KK Antares mod
}</v>
      </c>
    </row>
    <row r="309" spans="1:1" x14ac:dyDescent="0.25">
      <c r="A3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"&amp;TAGS!P309&amp;"
}"))))</f>
        <v>@PART[rn_apas75]:FOR[xxxRP0]
{
    %TechRequired = spaceStationControl
    %cost = 2500
    %entryCost = 50000
    RP0conf = true
    @description ^=:$: From RN Soviet Rockets mod
}</v>
      </c>
    </row>
    <row r="310" spans="1:1" x14ac:dyDescent="0.25">
      <c r="A3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"&amp;TAGS!P310&amp;"
}"))))</f>
        <v>@PART[APAS89-95]:FOR[xxxRP0]
{
    %TechRequired = standardDockingPorts
    %cost = 3500
    %entryCost = 70000
    RP0conf = true
    @description ^=:$: From Realism Overhaul mod
    MODULE
    { name = ModuleTagHumanRated }
    MODULE
    { name = ModuleTagDecoupler }
}</v>
      </c>
    </row>
    <row r="311" spans="1:1" x14ac:dyDescent="0.25">
      <c r="A3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"&amp;TAGS!P311&amp;"
}"))))</f>
        <v>@PART[bluedog_CXA_APAS_A_L04F]:FOR[xxxRP0]
{
    %TechRequired = standardDockingPorts
    %cost = 3500
    %entryCost = 70000
    RP0conf = true
    @description ^=:$: From Bluedog DB mod
    MODULE
    { name = ModuleTagHumanRated }
    MODULE
    { name = ModuleTagDecoupler }
}</v>
      </c>
    </row>
    <row r="312" spans="1:1" x14ac:dyDescent="0.25">
      <c r="A3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"&amp;TAGS!P312&amp;"
}"))))</f>
        <v>@PART[bluedog_CXA_APAS_P]:FOR[xxxRP0]
{
    %TechRequired = standardDockingPorts
    %cost = 3500
    %entryCost = 70000
    RP0conf = true
    @description ^=:$: From Bluedog DB mod
    MODULE
    { name = ModuleTagHumanRated }
    MODULE
    { name = ModuleTagDecoupler }
}</v>
      </c>
    </row>
    <row r="313" spans="1:1" x14ac:dyDescent="0.25">
      <c r="A3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"&amp;TAGS!P313&amp;"
}"))))</f>
        <v>@PART[bluedog_Apollo_Block2_ActiveDockingMechanism]:FOR[xxxRP0]
{
    %TechRequired = matureCapsules
    %cost = 2000
    %entryCost = 70000
    RP0conf = true
    @description ^=:$: From Bluedog DB mod
    MODULE
    { name = ModuleTagHumanRated }
    MODULE
    { name = ModuleTagDecoupler }
}</v>
      </c>
    </row>
    <row r="314" spans="1:1" x14ac:dyDescent="0.25">
      <c r="A3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"&amp;TAGS!P314&amp;"
}"))))</f>
        <v>@PART[bluedog_Apollo_Block2_PassiveDockingMechanism]:FOR[xxxRP0]
{
    %TechRequired = matureCapsules
    %cost = 400
    %entryCost = 14000
    RP0conf = true
    @description ^=:$: From Bluedog DB mod
    MODULE
    { name = ModuleTagHumanRated }
    MODULE
    { name = ModuleTagDecoupler }
}</v>
      </c>
    </row>
    <row r="315" spans="1:1" x14ac:dyDescent="0.25">
      <c r="A3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"&amp;TAGS!P315&amp;"
}"))))</f>
        <v>@PART[bluedog_Apollo_Block2_Heatshield]:FOR[xxxRP0]
{
    %TechRequired = matureCapsules
    %cost = 3000
    %entryCost = 35000
    RP0conf = true
    @description ^=:$: From Bluedog DB mod
    MODULE
    { name = ModuleTagHumanRated }
    MODULE
    { name = ModuleTagReentry }
}</v>
      </c>
    </row>
    <row r="316" spans="1:1" x14ac:dyDescent="0.25">
      <c r="A3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"&amp;TAGS!P316&amp;"
}"))))</f>
        <v>@PART[bluedog_Apollo_Block3_HGA]:FOR[xxxRP0]
{
    %TechRequired = improvedCapsules
    %cost = 1000
    %entryCost = 35000
    RP0conf = true
    @description ^=:$: From Bluedog DB mod
    MODULE
    { name = ModuleTagHumanRated }
    MODULE
    { name = ModuleTagInstruments }
}</v>
      </c>
    </row>
    <row r="317" spans="1:1" x14ac:dyDescent="0.25">
      <c r="A3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"&amp;TAGS!P317&amp;"
}"))))</f>
        <v>@PART[bluedog_Apollo_Block3_ServiceEngine]:FOR[xxxRP0]
{
    %TechRequired = orbitalRocketry1976
    %cost = 550
    %entryCost = 11000
    RP0conf = true
    @description ^=:$: From Bluedog DB mod
}</v>
      </c>
    </row>
    <row r="318" spans="1:1" x14ac:dyDescent="0.25">
      <c r="A3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"&amp;TAGS!P318&amp;"
}"))))</f>
        <v>@PART[bluedog_Apollo_Block3_Capsule]:FOR[xxxRP0]
{
    %TechRequired = improvedCapsules
    %cost = 9000
    %entryCost = 150000
    RP0conf = true
    @description ^=:$: From Bluedog DB mod
    MODULE
    { name = ModuleTagAvionics }
    MODULE
    { name = ModuleTagHabitable }
    MODULE
    { name = ModuleTagHumanRated }
    MODULE
    { name = ModuleTagReentry }
}</v>
      </c>
    </row>
    <row r="319" spans="1:1" x14ac:dyDescent="0.25">
      <c r="A3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"&amp;TAGS!P319&amp;"
}"))))</f>
        <v>@PART[bluedog_Apollo_Block3_MissionModule]:FOR[xxxRP0]
{
    %TechRequired = improvedCapsules
    %cost = 7000
    %entryCost = 200000
    RP0conf = true
    @description ^=:$: From Bluedog DB mod
    MODULE
    { name = ModuleTagAvionics }
    MODULE
    { name = ModuleTagHabitable }
    MODULE
    { name = ModuleTagHumanRated }
}</v>
      </c>
    </row>
    <row r="320" spans="1:1" x14ac:dyDescent="0.25">
      <c r="A3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"&amp;TAGS!P320&amp;"
}"))))</f>
        <v>@PART[bluedog_Apollo_Block3_ServiceModule]:FOR[xxxRP0]
{
    %TechRequired = improvedCapsules
    %cost = 8000
    %entryCost = 150000
    RP0conf = true
    @description ^=:$: From Bluedog DB mod
    MODULE
    { name = ModuleTagHumanRated }
}</v>
      </c>
    </row>
    <row r="321" spans="1:1" x14ac:dyDescent="0.25">
      <c r="A3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"&amp;TAGS!P321&amp;"
}"))))</f>
        <v>@PART[LgRadialSolarPanel]:FOR[xxxRP0]
{
    %TechRequired = earlyPower
    %cost = 200
    %entryCost = 9000
    RP0conf = true
    @description ^=:$: From Stock (RO Config) mod
}</v>
      </c>
    </row>
    <row r="322" spans="1:1" x14ac:dyDescent="0.25">
      <c r="A3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"&amp;TAGS!P322&amp;"
}"))))</f>
        <v>@PART[bluedog_Apollo_Block2_Capsule]:FOR[xxxRP0]
{
    %TechRequired = matureCapsules
    %cost = 9000
    %entryCost = 350000
    RP0conf = true
    @description ^=:$: From Bluedog DB mod
    MODULE
    { name = ModuleTagAvionics }
    MODULE
    { name = ModuleTagHabitable }
    MODULE
    { name = ModuleTagHumanRated }
    MODULE
    { name = ModuleTagReentry }
}</v>
      </c>
    </row>
    <row r="323" spans="1:1" x14ac:dyDescent="0.25">
      <c r="A3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"&amp;TAGS!P323&amp;"
}"))))</f>
        <v>@PART[FASAApollo_CM]:FOR[xxxRP0]
{
    %TechRequired = matureCapsules
    %cost = 9000
    %entryCost = 350000
    RP0conf = true
    @description ^=:$: From FASA mod
    MODULE
    { name = ModuleTagAvionics }
    MODULE
    { name = ModuleTagHabitable }
    MODULE
    { name = ModuleTagHumanRated }
    MODULE
    { name = ModuleTagReentry }
}</v>
      </c>
    </row>
    <row r="324" spans="1:1" x14ac:dyDescent="0.25">
      <c r="A3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"&amp;TAGS!P324&amp;"
}"))))</f>
        <v>@PART[SSTU-AJ10-CustomMid]:FOR[xxxRP0]
{
    %TechRequired = orbitalRocketry1961
    %cost = 250
    %entryCost = 5000
    RP0conf = true
    @description ^=:$: From SSTU (RO Addition) mod
    MODULE
    { name = ModuleTagEngineLiquidPF }
    MODULE
    { name = ModuleTagToxic }
}</v>
      </c>
    </row>
    <row r="325" spans="1:1" x14ac:dyDescent="0.25">
      <c r="A3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"&amp;TAGS!P325&amp;"
}"))))</f>
        <v>@PART[SSTU-DC-D1]:FOR[xxxRP0]
{
    %TechRequired = materialsScienceSatellite
    %cost = 0
    %entryCost = 0
    RP0conf = true
    @description ^=:$: From SSTU mod
    MODULE
    { name = ModuleTagDecoupler }
}</v>
      </c>
    </row>
    <row r="326" spans="1:1" x14ac:dyDescent="0.25">
      <c r="A3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"&amp;TAGS!P326&amp;"
}"))))</f>
        <v>@PART[FASAApollo_CM_Top]:FOR[xxxRP0]
{
    %TechRequired = matureCapsules
    %cost = 1000
    %entryCost = 70000
    RP0conf = true
    @description ^=:$: From FASA mod
    MODULE
    { name = ModuleTagHumanRated }
    MODULE
    { name = ModuleTagReentry }
}</v>
      </c>
    </row>
    <row r="327" spans="1:1" x14ac:dyDescent="0.25">
      <c r="A3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"&amp;TAGS!P327&amp;"
}"))))</f>
        <v>@PART[FASAApollo_CM_HeatShield]:FOR[xxxRP0]
{
    %TechRequired = matureCapsules
    %cost = 3000
    %entryCost = 35000
    RP0conf = true
    @description ^=:$: From FASA mod
    MODULE
    { name = ModuleTagHumanRated }
    MODULE
    { name = ModuleTagReentry }
}</v>
      </c>
    </row>
    <row r="328" spans="1:1" x14ac:dyDescent="0.25">
      <c r="A3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"&amp;TAGS!P328&amp;"
}"))))</f>
        <v>@PART[FASAApollo_CM_parachutes]:FOR[xxxRP0]
{
    %TechRequired = matureCapsules
    %cost = 1000
    %entryCost = 35000
    RP0conf = true
    @description ^=:$: From FASA mod
    MODULE
    { name = ModuleTagHumanRated }
    MODULE
    { name = ModuleTagReentry }
}</v>
      </c>
    </row>
    <row r="329" spans="1:1" x14ac:dyDescent="0.25">
      <c r="A3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"&amp;TAGS!P329&amp;"
}"))))</f>
        <v>@PART[bluedog_Apollo_Block2_Decoupler]:FOR[xxxRP0]
{
    %TechRequired = matureCapsules
    %cost = 200
    %entryCost = 7000
    RP0conf = true
    @description ^=:$: From Bluedog DB mod
    MODULE
    { name = ModuleTagHumanRated }
}</v>
      </c>
    </row>
    <row r="330" spans="1:1" x14ac:dyDescent="0.25">
      <c r="A3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"&amp;TAGS!P330&amp;"
}"))))</f>
        <v>@PART[FASAApollo_CM_Decoupler]:FOR[xxxRP0]
{
    %TechRequired = matureCapsules
    %cost = 200
    %entryCost = 7000
    RP0conf = true
    @description ^=:$: From FASA mod
    MODULE
    { name = ModuleTagHumanRated }
}</v>
      </c>
    </row>
    <row r="331" spans="1:1" x14ac:dyDescent="0.25">
      <c r="A3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"&amp;TAGS!P331&amp;"
}"))))</f>
        <v>@PART[FASALM_DockingCone]:FOR[xxxRP0]
{
    %TechRequired = matureCapsules
    %cost = 400
    %entryCost = 14000
    RP0conf = true
    @description ^=:$: From FASA mod
    MODULE
    { name = ModuleTagHumanRated }
}</v>
      </c>
    </row>
    <row r="332" spans="1:1" x14ac:dyDescent="0.25">
      <c r="A3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"&amp;TAGS!P332&amp;"
}"))))</f>
        <v>@PART[FASAApollo_DockingDevice]:FOR[xxxRP0]
{
    %TechRequired = matureCapsules
    %cost = 2000
    %entryCost = 70000
    RP0conf = true
    @description ^=:$: From FASA mod
    MODULE
    { name = ModuleTagHumanRated }
}</v>
      </c>
    </row>
    <row r="333" spans="1:1" x14ac:dyDescent="0.25">
      <c r="A3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"&amp;TAGS!P333&amp;"
}"))))</f>
        <v>@PART[RO-ApolloDockingPort]:FOR[xxxRP0]
{
    %TechRequired = dockingCrewTransfer
    %cost = 2000
    %entryCost = 70000
    RP0conf = true
    @description ^=:$: From Realism Overhaul mod
    MODULE
    { name = ModuleTagDecoupler }
}</v>
      </c>
    </row>
    <row r="334" spans="1:1" x14ac:dyDescent="0.25">
      <c r="A3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"&amp;TAGS!P334&amp;"
}"))))</f>
        <v>@PART[SSTU-DC-D2]:FOR[xxxRP0]
{
    %TechRequired = materialsScienceAdvCapsules
    %cost = 0
    %entryCost = 0
    RP0conf = true
    @description ^=:$: From SSTU mod
    MODULE
    { name = ModuleTagDecoupler }
}</v>
      </c>
    </row>
    <row r="335" spans="1:1" x14ac:dyDescent="0.25">
      <c r="A3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"&amp;TAGS!P335&amp;"
}"))))</f>
        <v>@PART[bluedog_Apollo_Block2_DockingLight]:FOR[xxxRP0]
{
    %TechRequired = matureCapsules
    %cost = 5
    %entryCost = 100
    RP0conf = true
    @description ^=:$: From Bluedog DB mod
    MODULE
    { name = ModuleTagHumanRated }
}</v>
      </c>
    </row>
    <row r="336" spans="1:1" x14ac:dyDescent="0.25">
      <c r="A3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"&amp;TAGS!P336&amp;"
}"))))</f>
        <v>@PART[bluedog_Apollo_Block2_HGA]:FOR[xxxRP0]
{
    %TechRequired = matureCapsules
    %cost = 1000
    %entryCost = 35000
    RP0conf = true
    @description ^=:$: From Bluedog DB mod
    MODULE
    { name = ModuleTagHumanRated }
    MODULE
    { name = ModuleTagInstruments }
}</v>
      </c>
    </row>
    <row r="337" spans="1:1" x14ac:dyDescent="0.25">
      <c r="A3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"&amp;TAGS!P337&amp;"
}"))))</f>
        <v>@PART[bluedog_Apollo_Block2_LES]:FOR[xxxRP0]
{
    %TechRequired = matureCapsules
    %cost = 5000
    %entryCost = 175000
    RP0conf = true
    @description ^=:$: From Bluedog DB mod
    MODULE
    { name = ModuleTagEngineSolid }
    MODULE
    { name = ModuleTagHumanRated }
}</v>
      </c>
    </row>
    <row r="338" spans="1:1" x14ac:dyDescent="0.25">
      <c r="A3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"&amp;TAGS!P338&amp;"
}"))))</f>
        <v>@PART[FASAApollo_LES]:FOR[xxxRP0]
{
    %TechRequired = matureCapsules
    %cost = 5000
    %entryCost = 175000
    RP0conf = true
    @description ^=:$: From FASA mod
    MODULE
    { name = ModuleTagEngineSolid }
    MODULE
    { name = ModuleTagHumanRated }
}</v>
      </c>
    </row>
    <row r="339" spans="1:1" x14ac:dyDescent="0.25">
      <c r="A3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"&amp;TAGS!P339&amp;"
}"))))</f>
        <v>@PART[LaunchEscapeSystem]:FOR[xxxRP0]
{
    %TechRequired = matureCapsules
    %cost = 5000
    %entryCost = 175000
    RP0conf = true
    @description ^=:$: From Stock (RO Config) mod
    MODULE
    { name = ModuleTagEngineSolid }
    MODULE
    { name = ModuleTagHumanRated }
}</v>
      </c>
    </row>
    <row r="340" spans="1:1" x14ac:dyDescent="0.25">
      <c r="A3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"&amp;TAGS!P340&amp;"
}"))))</f>
        <v>@PART[SSTU-DC-D3]:FOR[xxxRP0]
{
    %TechRequired = materialsScienceHuman
    %cost = 0
    %entryCost = 0
    RP0conf = true
    @description ^=:$: From SSTU mod
    MODULE
    { name = ModuleTagDecoupler }
}</v>
      </c>
    </row>
    <row r="341" spans="1:1" x14ac:dyDescent="0.25">
      <c r="A3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"&amp;TAGS!P341&amp;"
}"))))</f>
        <v>@PART[bluedog_LEM_Ascent_Cockpit]:FOR[xxxRP0]
{
    %TechRequired = lunarLanding
    %cost = 8000
    %entryCost = 280000
    RP0conf = true
    @description ^=:$: From Bluedog DB mod
    MODULE
    { name = ModuleTagHabitable }
    MODULE
    { name = ModuleTagHumanRated }
}</v>
      </c>
    </row>
    <row r="342" spans="1:1" x14ac:dyDescent="0.25">
      <c r="A3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"&amp;TAGS!P342&amp;"
}"))))</f>
        <v>@PART[bluedog_LEM_Descent_Tanks]:FOR[xxxRP0]
{
    %TechRequired = lunarLanding
    %cost = 9400
    %entryCost = 329000
    RP0conf = true
    @description ^=:$: From Bluedog DB mod
    MODULE
    { name = ModuleTagHumanRated }
}</v>
      </c>
    </row>
    <row r="343" spans="1:1" x14ac:dyDescent="0.25">
      <c r="A3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"&amp;TAGS!P343&amp;"
}"))))</f>
        <v>@PART[FASAALSEP_Scanner]:FOR[xxxRP0]
{
    %TechRequired = surfaceScience
    %cost = 1000
    %entryCost = 35000
    RP0conf = true
    @description ^=:$: From FASA mod
    MODULE
    { name = ModuleTagHumanRated }
    MODULE
    { name = ModuleTagInstruments }
}</v>
      </c>
    </row>
    <row r="344" spans="1:1" x14ac:dyDescent="0.25">
      <c r="A3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"&amp;TAGS!P344&amp;"
}"))))</f>
        <v>@PART[FASALM_Antenna]:FOR[xxxRP0]
{
    %TechRequired = advancedComms
    %cost = 500
    %entryCost = 17500
    RP0conf = true
    @description ^=:$: From FASA mod
    MODULE
    { name = ModuleTagInstruments }
}</v>
      </c>
    </row>
    <row r="345" spans="1:1" x14ac:dyDescent="0.25">
      <c r="A3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"&amp;TAGS!P345&amp;"
}"))))</f>
        <v>@PART[bluedog_LEM_Ascent_Engine]:FOR[xxxRP0]
{
    %TechRequired = lunarLanding
    %cost = 550
    %entryCost = 11000
    RP0conf = true
    @description ^=:$: From Bluedog DB mod
    MODULE
    { name = ModuleTagEngineLiquidPF }
    MODULE
    { name = ModuleTagHumanRated }
}</v>
      </c>
    </row>
    <row r="346" spans="1:1" x14ac:dyDescent="0.25">
      <c r="A3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"&amp;TAGS!P346&amp;"
}"))))</f>
        <v>@PART[FASALM_AscentStage]:FOR[xxxRP0]
{
    %TechRequired = lunarLanding
    %cost = 8000
    %entryCost = 280000
    RP0conf = true
    @description ^=:$: From FASA mod
    MODULE
    { name = ModuleTagHabitable }
    MODULE
    { name = ModuleTagHumanRated }
}</v>
      </c>
    </row>
    <row r="347" spans="1:1" x14ac:dyDescent="0.25">
      <c r="A3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"&amp;TAGS!P347&amp;"
}"))))</f>
        <v>@PART[MEMLander]:FOR[xxxRP0]
{
    %TechRequired = lunarLanding
    %cost = 8000
    %entryCost = 280000
    RP0conf = true
    @description ^=:$: From SXT mod
    MODULE
    { name = ModuleTagHabitable }
    MODULE
    { name = ModuleTagHumanRated }
}</v>
      </c>
    </row>
    <row r="348" spans="1:1" x14ac:dyDescent="0.25">
      <c r="A3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"&amp;TAGS!P348&amp;"
}"))))</f>
        <v>@PART[bluedog_LEM_Descent_Engine]:FOR[xxxRP0]
{
    %TechRequired = lunarLanding
    %cost = 900
    %entryCost = 18000
    RP0conf = true
    @description ^=:$: From Bluedog DB mod
    MODULE
    { name = ModuleTagEngineLiquidPF }
    MODULE
    { name = ModuleTagHumanRated }
}</v>
      </c>
    </row>
    <row r="349" spans="1:1" x14ac:dyDescent="0.25">
      <c r="A3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"&amp;TAGS!P349&amp;"
}"))))</f>
        <v>@PART[FASALM_DescentStage]:FOR[xxxRP0]
{
    %TechRequired = lunarLanding
    %cost = 8000
    %entryCost = 280000
    RP0conf = true
    @description ^=:$: From FASA mod
    MODULE
    { name = ModuleTagHumanRated }
}</v>
      </c>
    </row>
    <row r="350" spans="1:1" x14ac:dyDescent="0.25">
      <c r="A3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"&amp;TAGS!P350&amp;"
}"))))</f>
        <v>@PART[MEMDescentMod]:FOR[xxxRP0]
{
    %TechRequired = lunarLanding
    %cost = 8000
    %entryCost = 280000
    RP0conf = true
    @description ^=:$: From SXT mod
    MODULE
    { name = ModuleTagHumanRated }
}</v>
      </c>
    </row>
    <row r="351" spans="1:1" x14ac:dyDescent="0.25">
      <c r="A3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"&amp;TAGS!P351&amp;"
}"))))</f>
        <v>@PART[FASALM_LandingLegs]:FOR[xxxRP0]
{
    %TechRequired = lunarLanding
    %cost = 200
    %entryCost = 7000
    RP0conf = true
    @description ^=:$: From FASA mod
    MODULE
    { name = ModuleTagHumanRated }
}</v>
      </c>
    </row>
    <row r="352" spans="1:1" x14ac:dyDescent="0.25">
      <c r="A3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"&amp;TAGS!P352&amp;"
}"))))</f>
        <v>@PART[FASALM_LandingLegStaircase]:FOR[xxxRP0]
{
    %TechRequired = lunarLanding
    %cost = 200
    %entryCost = 7000
    RP0conf = true
    @description ^=:$: From FASA mod
    MODULE
    { name = ModuleTagHumanRated }
}</v>
      </c>
    </row>
    <row r="353" spans="1:1" x14ac:dyDescent="0.25">
      <c r="A3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"&amp;TAGS!P353&amp;"
}"))))</f>
        <v>@PART[FASALM_LandingLegsSA]:FOR[xxxRP0]
{
    %TechRequired = lunarLanding
    %cost = 200
    %entryCost = 7000
    RP0conf = true
    @description ^=:$: From FASA mod
    MODULE
    { name = ModuleTagHumanRated }
}</v>
      </c>
    </row>
    <row r="354" spans="1:1" x14ac:dyDescent="0.25">
      <c r="A3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"&amp;TAGS!P354&amp;"
}"))))</f>
        <v>@PART[FASALM_OutputPlace]:FOR[xxxRP0]
{
    %TechRequired = lunarLanding
    %cost = 200
    %entryCost = 7000
    RP0conf = true
    @description ^=:$: From FASA mod
    MODULE
    { name = ModuleTagHumanRated }
}</v>
      </c>
    </row>
    <row r="355" spans="1:1" x14ac:dyDescent="0.25">
      <c r="A3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"&amp;TAGS!P355&amp;"
}"))))</f>
        <v>@PART[FASALM_RCS]:FOR[xxxRP0]
{
    %TechRequired = lunarLanding
    %cost = 300
    %entryCost = 10500
    RP0conf = true
    @description ^=:$: From FASA mod
    MODULE
    { name = ModuleTagEngineLiquidPF }
    MODULE
    { name = ModuleTagHumanRated }
}</v>
      </c>
    </row>
    <row r="356" spans="1:1" x14ac:dyDescent="0.25">
      <c r="A3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"&amp;TAGS!P356&amp;"
}"))))</f>
        <v>@PART[FASALM_DecouplerRing]:FOR[xxxRP0]
{
    %TechRequired = lunarLanding
    %cost = 100
    %entryCost = 3500
    RP0conf = true
    @description ^=:$: From FASA mod
    MODULE
    { name = ModuleTagHumanRated }
    MODULE
    { name = ModuleTagDecoupler }
}</v>
      </c>
    </row>
    <row r="357" spans="1:1" x14ac:dyDescent="0.25">
      <c r="A3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"&amp;TAGS!P357&amp;"
}"))))</f>
        <v>@PART[FASALM_StairCase]:FOR[xxxRP0]
{
    %TechRequired = matureCapsules
    %cost = 200
    %entryCost = 7000
    RP0conf = true
    @description ^=:$: From FASA mod
    MODULE
    { name = ModuleTagHumanRated }
}</v>
      </c>
    </row>
    <row r="358" spans="1:1" x14ac:dyDescent="0.25">
      <c r="A3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"&amp;TAGS!P358&amp;"
}"))))</f>
        <v>@PART[bluedog_Apollo_Block2_ParachuteMount]:FOR[xxxRP0]
{
    %TechRequired = matureCapsules
    %cost = 1000
    %entryCost = 70000
    RP0conf = true
    @description ^=:$: From Bluedog DB mod
    MODULE
    { name = ModuleTagHumanRated }
    MODULE
    { name = ModuleTagReentry }
}</v>
      </c>
    </row>
    <row r="359" spans="1:1" x14ac:dyDescent="0.25">
      <c r="A3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"&amp;TAGS!P359&amp;"
}"))))</f>
        <v>@PART[bluedog_Apollo_Block2_Parachute]:FOR[xxxRP0]
{
    %TechRequired = matureCapsules
    %cost = 1000
    %entryCost = 35000
    RP0conf = true
    @description ^=:$: From Bluedog DB mod
    MODULE
    { name = ModuleTagHumanRated }
    MODULE
    { name = ModuleTagReentry }
}</v>
      </c>
    </row>
    <row r="360" spans="1:1" x14ac:dyDescent="0.25">
      <c r="A3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"&amp;TAGS!P360&amp;"
}"))))</f>
        <v>@PART[bluedog_Apollo_Block2_ServiceModule]:FOR[xxxRP0]
{
    %TechRequired = matureCapsules
    %cost = 10000
    %entryCost = 350000
    RP0conf = true
    @description ^=:$: From Bluedog DB mod
    MODULE
    { name = ModuleTagHumanRated }
}</v>
      </c>
    </row>
    <row r="361" spans="1:1" x14ac:dyDescent="0.25">
      <c r="A3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"&amp;TAGS!P361&amp;"
}"))))</f>
        <v>@PART[FASAApollo_SM_Light]:FOR[xxxRP0]
{
    %TechRequired = matureCapsules
    %cost = 50
    %entryCost = 1750
    RP0conf = true
    @description ^=:$: From FASA mod
    MODULE
    { name = ModuleTagHumanRated }
}</v>
      </c>
    </row>
    <row r="362" spans="1:1" x14ac:dyDescent="0.25">
      <c r="A3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"&amp;TAGS!P362&amp;"
}"))))</f>
        <v>@PART[FASAApollo_SM_Dish]:FOR[xxxRP0]
{
    %TechRequired = matureCapsules
    %cost = 1000
    %entryCost = 35000
    RP0conf = true
    @description ^=:$: From FASA mod
    MODULE
    { name = ModuleTagHumanRated }
}</v>
      </c>
    </row>
    <row r="363" spans="1:1" x14ac:dyDescent="0.25">
      <c r="A3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"&amp;TAGS!P363&amp;"
}"))))</f>
        <v>@PART[FASAApollo_SM_RCS]:FOR[xxxRP0]
{
    %TechRequired = matureCapsules
    %cost = 100
    %entryCost = 3500
    RP0conf = true
    @description ^=:$: From FASA mod
    MODULE
    { name = ModuleTagEngineLiquidPF }
    MODULE
    { name = ModuleTagHumanRated }
}</v>
      </c>
    </row>
    <row r="364" spans="1:1" x14ac:dyDescent="0.25">
      <c r="A3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"&amp;TAGS!P364&amp;"
}"))))</f>
        <v>@PART[bluedog_Apollo_Block2_RCSquad]:FOR[xxxRP0]
{
    %TechRequired = matureCapsules
    %cost = 100
    %entryCost = 3500
    RP0conf = true
    @description ^=:$: From Bluedog DB mod
    MODULE
    { name = ModuleTagEngineLiquidPF }
    MODULE
    { name = ModuleTagHumanRated }
}</v>
      </c>
    </row>
    <row r="365" spans="1:1" x14ac:dyDescent="0.25">
      <c r="A3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"&amp;TAGS!P365&amp;"
}"))))</f>
        <v>@PART[FASAApollo_SM]:FOR[xxxRP0]
{
    %TechRequired = matureCapsules
    %cost = 10000
    %entryCost = 350000
    RP0conf = true
    @description ^=:$: From FASA mod
    MODULE
    { name = ModuleTagEngineLiquidPF }
    MODULE
    { name = ModuleTagHumanRated }
}</v>
      </c>
    </row>
    <row r="366" spans="1:1" hidden="1" x14ac:dyDescent="0.25">
      <c r="A3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"&amp;TAGS!P366&amp;"
}"))))</f>
        <v/>
      </c>
    </row>
    <row r="367" spans="1:1" hidden="1" x14ac:dyDescent="0.25">
      <c r="A3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"&amp;TAGS!P367&amp;"
}"))))</f>
        <v/>
      </c>
    </row>
    <row r="368" spans="1:1" x14ac:dyDescent="0.25">
      <c r="A3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"&amp;TAGS!P368&amp;"
}"))))</f>
        <v>@PART[eos_aqua]:FOR[xxxRP0]
{
    %TechRequired = internationalAvionics
    %cost = 8404
    %entryCost = 168095
    RP0conf = true
    @description ^=:$: From RN US Probes mod
    MODULE
    { name = ModuleTagAvionics }
}</v>
      </c>
    </row>
    <row r="369" spans="1:1" hidden="1" x14ac:dyDescent="0.25">
      <c r="A3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"&amp;TAGS!P369&amp;"
}"))))</f>
        <v/>
      </c>
    </row>
    <row r="370" spans="1:1" hidden="1" x14ac:dyDescent="0.25">
      <c r="A3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"&amp;TAGS!P370&amp;"
}"))))</f>
        <v/>
      </c>
    </row>
    <row r="371" spans="1:1" hidden="1" x14ac:dyDescent="0.25">
      <c r="A3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"&amp;TAGS!P371&amp;"
}"))))</f>
        <v/>
      </c>
    </row>
    <row r="372" spans="1:1" hidden="1" x14ac:dyDescent="0.25">
      <c r="A3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"&amp;TAGS!P372&amp;"
}"))))</f>
        <v/>
      </c>
    </row>
    <row r="373" spans="1:1" hidden="1" x14ac:dyDescent="0.25">
      <c r="A3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"&amp;TAGS!P373&amp;"
}"))))</f>
        <v/>
      </c>
    </row>
    <row r="374" spans="1:1" hidden="1" x14ac:dyDescent="0.25">
      <c r="A3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"&amp;TAGS!P374&amp;"
}"))))</f>
        <v/>
      </c>
    </row>
    <row r="375" spans="1:1" x14ac:dyDescent="0.25">
      <c r="A3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"&amp;TAGS!P375&amp;"
}"))))</f>
        <v>@PART[RSBdecouplerAresI3m]:FOR[xxxRP0]
{
    %TechRequired = materialsScienceCommercial
    %cost = 7500
    %entryCost = 10500
    RP0conf = false
    @description ^=:$: From Real Scale Boosters mod
    MODULE
    { name = ModuleTagDecoupler }
}</v>
      </c>
    </row>
    <row r="376" spans="1:1" x14ac:dyDescent="0.25">
      <c r="A3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"&amp;TAGS!P376&amp;"
}"))))</f>
        <v>@PART[RSBdecouplerAresI5m]:FOR[xxxRP0]
{
    %TechRequired = materialsScienceCommercial
    %cost = 7500
    %entryCost = 10500
    RP0conf = false
    @description ^=:$: From Real Scale Boosters mod
    MODULE
    { name = ModuleTagDecoupler }
}</v>
      </c>
    </row>
    <row r="377" spans="1:1" x14ac:dyDescent="0.25">
      <c r="A3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"&amp;TAGS!P377&amp;"
}"))))</f>
        <v>@PART[RSBfairingAresI5m]:FOR[xxxRP0]
{
    %TechRequired = materialsScienceCommercial
    %cost = 2500
    %entryCost = 9500
    RP0conf = false
    @description ^=:$: From Real Scale Boosters mod
    MODULE
    { name = ModuleTagDecoupler }
}</v>
      </c>
    </row>
    <row r="378" spans="1:1" x14ac:dyDescent="0.25">
      <c r="A3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"&amp;TAGS!P378&amp;"
}"))))</f>
        <v>@PART[RSBtankAresIstage2]:FOR[xxxRP0]
{
    %TechRequired = materialsScienceCommercial
    %cost = 66000
    %entryCost = 825000
    RP0conf = false
    @description ^=:$: From Real Scale Boosters mod
}</v>
      </c>
    </row>
    <row r="379" spans="1:1" x14ac:dyDescent="0.25">
      <c r="A3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"&amp;TAGS!P379&amp;"
}"))))</f>
        <v>@PART[LSmallFuelMod]:FOR[xxxRP0]
{
    %TechRequired = spaceStationPrototypes
    %cost = 2000
    %entryCost = 40000
    RP0conf = true
    @description ^=:$: From SXT mod
}</v>
      </c>
    </row>
    <row r="380" spans="1:1" hidden="1" x14ac:dyDescent="0.25">
      <c r="A3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"&amp;TAGS!P380&amp;"
}"))))</f>
        <v/>
      </c>
    </row>
    <row r="381" spans="1:1" x14ac:dyDescent="0.25">
      <c r="A3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"&amp;TAGS!P381&amp;"
}"))))</f>
        <v>@PART[argon-25-2]:FOR[xxxRP0]
{
    %TechRequired = earlyElecPropulsion
    %cost = 1
    %entryCost = 425000
    RP0conf = false
    @description ^=:$: From Near Future Propulsion mod
}</v>
      </c>
    </row>
    <row r="382" spans="1:1" hidden="1" x14ac:dyDescent="0.25">
      <c r="A3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"&amp;TAGS!P382&amp;"
}"))))</f>
        <v/>
      </c>
    </row>
    <row r="383" spans="1:1" hidden="1" x14ac:dyDescent="0.25">
      <c r="A3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"&amp;TAGS!P383&amp;"
}"))))</f>
        <v/>
      </c>
    </row>
    <row r="384" spans="1:1" hidden="1" x14ac:dyDescent="0.25">
      <c r="A3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"&amp;TAGS!P384&amp;"
}"))))</f>
        <v/>
      </c>
    </row>
    <row r="385" spans="1:1" x14ac:dyDescent="0.25">
      <c r="A3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"&amp;TAGS!P385&amp;"
}"))))</f>
        <v>@PART[Ariane4Decoupler1]:FOR[xxxRP0]
{
    %TechRequired = materialsScienceSpaceplanes
    %cost = 600
    %entryCost = 100
    RP0conf = false
    @description ^=:$: From ESA Launchers mod
    MODULE
    { name = ModuleTagDecoupler }
}</v>
      </c>
    </row>
    <row r="386" spans="1:1" x14ac:dyDescent="0.25">
      <c r="A3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"&amp;TAGS!P386&amp;"
}"))))</f>
        <v>@PART[Ariane4Decoupler2]:FOR[xxxRP0]
{
    %TechRequired = materialsScienceSpaceplanes
    %cost = 600
    %entryCost = 100
    RP0conf = false
    @description ^=:$: From ESA Launchers mod
    MODULE
    { name = ModuleTagDecoupler }
}</v>
      </c>
    </row>
    <row r="387" spans="1:1" x14ac:dyDescent="0.25">
      <c r="A3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"&amp;TAGS!P387&amp;"
}"))))</f>
        <v>@PART[Ariane4Fairing]:FOR[xxxRP0]
{
    %TechRequired = materialsScienceSpaceplanes
    %cost = 225
    %entryCost = 500
    RP0conf = false
    @description ^=:$: From ESA Launchers mod
}</v>
      </c>
    </row>
    <row r="388" spans="1:1" x14ac:dyDescent="0.25">
      <c r="A3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"&amp;TAGS!P388&amp;"
}"))))</f>
        <v>@PART[Ariane4Stage2]:FOR[xxxRP0]
{
    %TechRequired = orbitalRocketry1981
    %cost = 1800
    %entryCost = 8000
    RP0conf = false
    @description ^=:$: From ESA Launchers mod
}</v>
      </c>
    </row>
    <row r="389" spans="1:1" x14ac:dyDescent="0.25">
      <c r="A3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"&amp;TAGS!P389&amp;"
}"))))</f>
        <v>@PART[Ariane4Sylda]:FOR[xxxRP0]
{
    %TechRequired = materialsScienceSpaceplanes
    %cost = 200
    %entryCost = 500
    RP0conf = false
    @description ^=:$: From ESA Launchers mod
}</v>
      </c>
    </row>
    <row r="390" spans="1:1" x14ac:dyDescent="0.25">
      <c r="A3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"&amp;TAGS!P390&amp;"
}"))))</f>
        <v>@PART[FASAApolloLFERL10]:FOR[xxxRP0]
{
    %TechRequired = prototypeHydrolox
    %cost = 1300
    %entryCost = 60000
    RP0conf = true
    @description ^=:$: From FASA mod
    MODULE
    { name = ModuleTagEngineLiquidTurbo }
    MODULE
    { name = ModuleTagHydrolox }
}</v>
      </c>
    </row>
    <row r="391" spans="1:1" x14ac:dyDescent="0.25">
      <c r="A3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"&amp;TAGS!P391&amp;"
}"))))</f>
        <v>@PART[engineLargeSkipper]:FOR[xxxRP0]
{
    %TechRequired = prototypeHydrolox
    %cost = 1300
    %entryCost = 60000
    RP0conf = true
    @description ^=:$: From Stock (RO Config) mod
    MODULE
    { name = ModuleTagEngineLiquidTurbo }
    MODULE
    { name = ModuleTagHydrolox }
}</v>
      </c>
    </row>
    <row r="392" spans="1:1" x14ac:dyDescent="0.25">
      <c r="A3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"&amp;TAGS!P392&amp;"
}"))))</f>
        <v>@PART[Ariane4NoseCone]:FOR[xxxRP0]
{
    %TechRequired = materialsScienceLongTerm
    %cost = 200
    %entryCost = 100
    RP0conf = false
    @description ^=:$: From ESA Launchers mod
}</v>
      </c>
    </row>
    <row r="393" spans="1:1" x14ac:dyDescent="0.25">
      <c r="A3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"&amp;TAGS!P393&amp;"
}"))))</f>
        <v>@PART[Ariane4LiquidBooster]:FOR[xxxRP0]
{
    %TechRequired = orbitalRocketry1986
    %cost = 850
    %entryCost = 700
    RP0conf = false
    @description ^=:$: From ESA Launchers mod
}</v>
      </c>
    </row>
    <row r="394" spans="1:1" x14ac:dyDescent="0.25">
      <c r="A3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"&amp;TAGS!P394&amp;"
}"))))</f>
        <v>@PART[Ariane4Srb]:FOR[xxxRP0]
{
    %TechRequired = solids1986
    %cost = 450
    %entryCost = 5000
    RP0conf = false
    @description ^=:$: From ESA Launchers mod
    MODULE
    { name = ModuleTagEngineSolid }
}</v>
      </c>
    </row>
    <row r="395" spans="1:1" x14ac:dyDescent="0.25">
      <c r="A3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"&amp;TAGS!P395&amp;"
}"))))</f>
        <v>@PART[Ariane4RadialDecoupler]:FOR[xxxRP0]
{
    %TechRequired = materialsScienceLongTerm
    %cost = 225
    %entryCost = 500
    RP0conf = false
    @description ^=:$: From ESA Launchers mod
    MODULE
    { name = ModuleTagDecoupler }
}</v>
      </c>
    </row>
    <row r="396" spans="1:1" x14ac:dyDescent="0.25">
      <c r="A3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"&amp;TAGS!P396&amp;"
}"))))</f>
        <v>@PART[Ariane4NoseCone2]:FOR[xxxRP0]
{
    %TechRequired = materialsScienceLongTerm
    %cost = 200
    %entryCost = 100
    RP0conf = false
    @description ^=:$: From ESA Launchers mod
}</v>
      </c>
    </row>
    <row r="397" spans="1:1" x14ac:dyDescent="0.25">
      <c r="A3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"&amp;TAGS!P397&amp;"
}"))))</f>
        <v>@PART[Ariane5_FairingBig]:FOR[xxxRP0]
{
    %TechRequired = materialsScienceLongTerm
    %cost = 225
    %entryCost = 200
    RP0conf = false
    @description ^=:$: From ESA Launchers mod
}</v>
      </c>
    </row>
    <row r="398" spans="1:1" x14ac:dyDescent="0.25">
      <c r="A3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"&amp;TAGS!P398&amp;"
}"))))</f>
        <v>@PART[Ariane5_NoseCone]:FOR[xxxRP0]
{
    %TechRequired = materialsScienceLongTerm
    %cost = 200
    %entryCost = 1000
    RP0conf = false
    @description ^=:$: From ESA Launchers mod
}</v>
      </c>
    </row>
    <row r="399" spans="1:1" x14ac:dyDescent="0.25">
      <c r="A3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"&amp;TAGS!P399&amp;"
}"))))</f>
        <v>@PART[RSBadapterArianeV5m]:FOR[xxxRP0]
{
    %TechRequired = materialsScienceInternational
    %cost = 7500
    %entryCost = 10500
    RP0conf = false
    @description ^=:$: From Real Scale Boosters mod
}</v>
      </c>
    </row>
    <row r="400" spans="1:1" x14ac:dyDescent="0.25">
      <c r="A4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"&amp;TAGS!P400&amp;"
}"))))</f>
        <v>@PART[RSB_PLF_ArianeV5m]:FOR[xxxRP0]
{
    %TechRequired = materialsScienceInternational
    %cost = 1000
    %entryCost = 1000
    RP0conf = false
    @description ^=:$: From Real Scale Boosters mod
}</v>
      </c>
    </row>
    <row r="401" spans="1:1" x14ac:dyDescent="0.25">
      <c r="A4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"&amp;TAGS!P401&amp;"
}"))))</f>
        <v>@PART[SSTU-DC-D4]:FOR[xxxRP0]
{
    %TechRequired = materialsScienceLunar
    %cost = 0
    %entryCost = 0
    RP0conf = true
    @description ^=:$: From SSTU mod
    MODULE
    { name = ModuleTagDecoupler }
}</v>
      </c>
    </row>
    <row r="402" spans="1:1" x14ac:dyDescent="0.25">
      <c r="A4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"&amp;TAGS!P402&amp;"
}"))))</f>
        <v>@PART[Ariane5_tank]:FOR[xxxRP0]
{
    %TechRequired = materialsScienceLongTerm
    %cost = 2250
    %entryCost = 24000
    RP0conf = false
    @description ^=:$: From ESA Launchers mod
}</v>
      </c>
    </row>
    <row r="403" spans="1:1" x14ac:dyDescent="0.25">
      <c r="A4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"&amp;TAGS!P403&amp;"
}"))))</f>
        <v>@PART[RSBtankArianeVcore]:FOR[xxxRP0]
{
    %TechRequired = materialsScienceInternational
    %cost = 40500
    %entryCost = 75000
    RP0conf = false
    @description ^=:$: From Real Scale Boosters mod
}</v>
      </c>
    </row>
    <row r="404" spans="1:1" x14ac:dyDescent="0.25">
      <c r="A4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"&amp;TAGS!P404&amp;"
}"))))</f>
        <v>@PART[Ariane5_EPS]:FOR[xxxRP0]
{
    %TechRequired = orbitalRocketry1992
    %cost = 2250
    %entryCost = 10000
    RP0conf = false
    @description ^=:$: From ESA Launchers mod
}</v>
      </c>
    </row>
    <row r="405" spans="1:1" x14ac:dyDescent="0.25">
      <c r="A4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"&amp;TAGS!P405&amp;"
}"))))</f>
        <v>@PART[RSBtankArianeVescA]:FOR[xxxRP0]
{
    %TechRequired = materialsScienceInternational
    %cost = 25000
    %entryCost = 125000
    RP0conf = false
    @description ^=:$: From Real Scale Boosters mod
}</v>
      </c>
    </row>
    <row r="406" spans="1:1" x14ac:dyDescent="0.25">
      <c r="A4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"&amp;TAGS!P406&amp;"
}"))))</f>
        <v>@PART[RSBnoseconeArianeVSRB]:FOR[xxxRP0]
{
    %TechRequired = materialsScienceInternational
    %cost = 7000
    %entryCost = 35000
    RP0conf = false
    @description ^=:$: From Real Scale Boosters mod
}</v>
      </c>
    </row>
    <row r="407" spans="1:1" x14ac:dyDescent="0.25">
      <c r="A4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"&amp;TAGS!P407&amp;"
}"))))</f>
        <v>@PART[RSBdecouplerArianeVpayload1]:FOR[xxxRP0]
{
    %TechRequired = materialsScienceLongTerm
    %cost = 7500
    %entryCost = 10500
    RP0conf = false
    @description ^=:$: From Real Scale Boosters mod
}</v>
      </c>
    </row>
    <row r="408" spans="1:1" x14ac:dyDescent="0.25">
      <c r="A4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"&amp;TAGS!P408&amp;"
}"))))</f>
        <v>@PART[RSBdecouplerArianeVpayload2]:FOR[xxxRP0]
{
    %TechRequired = materialsScienceLongTerm
    %cost = 7500
    %entryCost = 10500
    RP0conf = false
    @description ^=:$: From Real Scale Boosters mod
}</v>
      </c>
    </row>
    <row r="409" spans="1:1" x14ac:dyDescent="0.25">
      <c r="A4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"&amp;TAGS!P409&amp;"
}"))))</f>
        <v>@PART[RSBdecouplerArianeVpayload3]:FOR[xxxRP0]
{
    %TechRequired = materialsScienceLongTerm
    %cost = 7500
    %entryCost = 10500
    RP0conf = false
    @description ^=:$: From Real Scale Boosters mod
}</v>
      </c>
    </row>
    <row r="410" spans="1:1" x14ac:dyDescent="0.25">
      <c r="A4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"&amp;TAGS!P410&amp;"
}"))))</f>
        <v>@PART[RSBfairingArianeV5m]:FOR[xxxRP0]
{
    %TechRequired = materialsScienceLongTerm
    %cost = 2500
    %entryCost = 9500
    RP0conf = false
    @description ^=:$: From Real Scale Boosters mod
}</v>
      </c>
    </row>
    <row r="411" spans="1:1" x14ac:dyDescent="0.25">
      <c r="A4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"&amp;TAGS!P411&amp;"
}"))))</f>
        <v>@PART[Ariane5_RadialDecoupler]:FOR[xxxRP0]
{
    %TechRequired = materialsScienceLongTerm
    %cost = 225
    %entryCost = 500
    RP0conf = false
    @description ^=:$: From ESA Launchers mod
}</v>
      </c>
    </row>
    <row r="412" spans="1:1" x14ac:dyDescent="0.25">
      <c r="A4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"&amp;TAGS!P412&amp;"
}"))))</f>
        <v>@PART[Ariane5_FairingSmall]:FOR[xxxRP0]
{
    %TechRequired = materialsScienceLongTerm
    %cost = 225
    %entryCost = 200
    RP0conf = false
    @description ^=:$: From ESA Launchers mod
}</v>
      </c>
    </row>
    <row r="413" spans="1:1" x14ac:dyDescent="0.25">
      <c r="A4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"&amp;TAGS!P413&amp;"
}"))))</f>
        <v>@PART[Sylda]:FOR[xxxRP0]
{
    %TechRequired = materialsScienceInternational
    %cost = 200
    %entryCost = 1000
    RP0conf = false
    @description ^=:$: From ESA Launchers mod
}</v>
      </c>
    </row>
    <row r="414" spans="1:1" x14ac:dyDescent="0.25">
      <c r="A4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"&amp;TAGS!P414&amp;"
}"))))</f>
        <v>@PART[DecouplerSylda]:FOR[xxxRP0]
{
    %TechRequired = materialsScienceInternational
    %cost = 200
    %entryCost = 200
    RP0conf = false
    @description ^=:$: From ESA Launchers mod
    MODULE
    { name = ModuleTagDecoupler }
}</v>
      </c>
    </row>
    <row r="415" spans="1:1" x14ac:dyDescent="0.25">
      <c r="A4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"&amp;TAGS!P415&amp;"
}"))))</f>
        <v>@PART[RSBdecouplerSylda5x70]:FOR[xxxRP0]
{
    %TechRequired = materialsScienceInternational
    %cost = 7500
    %entryCost = 10500
    RP0conf = false
    @description ^=:$: From Real Scale Boosters mod
    MODULE
    { name = ModuleTagDecoupler }
}</v>
      </c>
    </row>
    <row r="416" spans="1:1" x14ac:dyDescent="0.25">
      <c r="A4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"&amp;TAGS!P416&amp;"
}"))))</f>
        <v>@PART[RSBdecouplerSylda5x49]:FOR[xxxRP0]
{
    %TechRequired = materialsScienceInternational
    %cost = 7500
    %entryCost = 10500
    RP0conf = false
    @description ^=:$: From Real Scale Boosters mod
    MODULE
    { name = ModuleTagDecoupler }
}</v>
      </c>
    </row>
    <row r="417" spans="1:1" x14ac:dyDescent="0.25">
      <c r="A4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"&amp;TAGS!P417&amp;"
}"))))</f>
        <v>@PART[RSBdecouplerArianeV]:FOR[xxxRP0]
{
    %TechRequired = materialsScienceInternational
    %cost = 7500
    %entryCost = 10500
    RP0conf = false
    @description ^=:$: From Real Scale Boosters mod
}</v>
      </c>
    </row>
    <row r="418" spans="1:1" x14ac:dyDescent="0.25">
      <c r="A4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"&amp;TAGS!P418&amp;"
}"))))</f>
        <v>@PART[Ariane6_Fairing]:FOR[xxxRP0]
{
    %TechRequired = materialsScienceNF
    %cost = 225
    %entryCost = 1000
    RP0conf = false
    @description ^=:$: From ESA Launchers mod
}</v>
      </c>
    </row>
    <row r="419" spans="1:1" x14ac:dyDescent="0.25">
      <c r="A4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"&amp;TAGS!P419&amp;"
}"))))</f>
        <v>@PART[explonpod]:FOR[xxxRP0]
{
    %TechRequired = nextGenAvionics
    %cost = 15000
    %entryCost = 300000
    RP0conf = true
    @description ^=:$: From AIES mod
    MODULE
    { name = ModuleTagAvionics }
}</v>
      </c>
    </row>
    <row r="420" spans="1:1" hidden="1" x14ac:dyDescent="0.25">
      <c r="A4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"&amp;TAGS!P420&amp;"
}"))))</f>
        <v/>
      </c>
    </row>
    <row r="421" spans="1:1" hidden="1" x14ac:dyDescent="0.25">
      <c r="A4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"&amp;TAGS!P421&amp;"
}"))))</f>
        <v/>
      </c>
    </row>
    <row r="422" spans="1:1" x14ac:dyDescent="0.25">
      <c r="A4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"&amp;TAGS!P422&amp;"
}"))))</f>
        <v>@PART[bluedog_Diamant_Asterix]:FOR[xxxRP0]
{
    %TechRequired = matureAvionics
    %cost = 
    %entryCost = 
    RP0conf = false
    @description ^=:$: From Bluedog DB mod
}</v>
      </c>
    </row>
    <row r="423" spans="1:1" hidden="1" x14ac:dyDescent="0.25">
      <c r="A4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"&amp;TAGS!P423&amp;"
}"))))</f>
        <v/>
      </c>
    </row>
    <row r="424" spans="1:1" x14ac:dyDescent="0.25">
      <c r="A4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"&amp;TAGS!P424&amp;"
}"))))</f>
        <v>@PART[rn_uda]:FOR[xxxRP0]
{
    %TechRequired = spaceStationControl
    %cost = 1975
    %entryCost = 5000
    RP0conf = false
    @description ^=:$: From RN Soyuz mod
}</v>
      </c>
    </row>
    <row r="425" spans="1:1" x14ac:dyDescent="0.25">
      <c r="A4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"&amp;TAGS!P425&amp;"
}"))))</f>
        <v>@PART[LargeOMS]:FOR[xxxRP0]
{
    %TechRequired = orbitalRocketry1967
    %cost = 300
    %entryCost = 6000
    RP0conf = true
    @description ^=:$: From Ven Stock Revamp mod
    MODULE
    { name = ModuleTagEngineLiquidPF }
}</v>
      </c>
    </row>
    <row r="426" spans="1:1" hidden="1" x14ac:dyDescent="0.25">
      <c r="A4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"&amp;TAGS!P426&amp;"
}"))))</f>
        <v/>
      </c>
    </row>
    <row r="427" spans="1:1" hidden="1" x14ac:dyDescent="0.25">
      <c r="A4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"&amp;TAGS!P427&amp;"
}"))))</f>
        <v/>
      </c>
    </row>
    <row r="428" spans="1:1" x14ac:dyDescent="0.25">
      <c r="A4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"&amp;TAGS!P428&amp;"
}"))))</f>
        <v>@PART[aje_atar]:FOR[xxxRP0]
{
    %TechRequired = advancedJetEngines
    %cost = 220
    %entryCost = 4400
    RP0conf = true
    @description ^=:$: From Advanced Jet Engines mod
}</v>
      </c>
    </row>
    <row r="429" spans="1:1" x14ac:dyDescent="0.25">
      <c r="A4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"&amp;TAGS!P429&amp;"
}"))))</f>
        <v>@PART[RSB_PLF_Athena92]:FOR[xxxRP0]
{
    %TechRequired = materialsScienceLongTerm
    %cost = 700
    %entryCost = 1000
    RP0conf = false
    @description ^=:$: From Real Scale Boosters mod
}</v>
      </c>
    </row>
    <row r="430" spans="1:1" x14ac:dyDescent="0.25">
      <c r="A4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"&amp;TAGS!P430&amp;"
}"))))</f>
        <v>@PART[RSB_Athena_OAM_Interstage]:FOR[xxxRP0]
{
    %TechRequired = materialsScienceLongTerm
    %cost = 750
    %entryCost = 3500
    RP0conf = false
    @description ^=:$: From Real Scale Boosters mod
}</v>
      </c>
    </row>
    <row r="431" spans="1:1" x14ac:dyDescent="0.25">
      <c r="A4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"&amp;TAGS!P431&amp;"
}"))))</f>
        <v>@PART[RSBathenaOAM]:FOR[xxxRP0]
{
    %TechRequired = longTermAvionics
    %cost = 25000
    %entryCost = 125000
    RP0conf = false
    @description ^=:$: From Real Scale Boosters mod
}</v>
      </c>
    </row>
    <row r="432" spans="1:1" x14ac:dyDescent="0.25">
      <c r="A4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"&amp;TAGS!P432&amp;"
}"))))</f>
        <v>@PART[RSBdecouplerAthenaPayload]:FOR[xxxRP0]
{
    %TechRequired = materialsScienceLongTerm
    %cost = 1500
    %entryCost = 3500
    RP0conf = false
    @description ^=:$: From Real Scale Boosters mod
}</v>
      </c>
    </row>
    <row r="433" spans="1:1" x14ac:dyDescent="0.25">
      <c r="A4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"&amp;TAGS!P433&amp;"
}"))))</f>
        <v>@PART[FASAMercuryFairing]:FOR[xxxRP0]
{
    %TechRequired = materialsScienceSatellite
    %cost = 15
    %entryCost = 300
    RP0conf = true
    @description ^=:$: From FASA mod
    MODULE
    { name = ModuleTagDecoupler }
}</v>
      </c>
    </row>
    <row r="434" spans="1:1" x14ac:dyDescent="0.25">
      <c r="A4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"&amp;TAGS!P434&amp;"
}"))))</f>
        <v>@PART[FASAAtlasH]:FOR[xxxRP0]
{
    %TechRequired = materialsScienceSpaceplanes
    %cost = 500
    %entryCost = 10000
    RP0conf = true
    @description ^=:$: From FASA mod
}</v>
      </c>
    </row>
    <row r="435" spans="1:1" x14ac:dyDescent="0.25">
      <c r="A4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"&amp;TAGS!P435&amp;"
}"))))</f>
        <v>@PART[FASAAtlasII]:FOR[xxxRP0]
{
    %TechRequired = materialsScienceLongTerm
    %cost = 750
    %entryCost = 15000
    RP0conf = true
    @description ^=:$: From FASA mod
}</v>
      </c>
    </row>
    <row r="436" spans="1:1" x14ac:dyDescent="0.25">
      <c r="A4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"&amp;TAGS!P436&amp;"
}"))))</f>
        <v>@PART[FASAAtlasLV3C]:FOR[xxxRP0]
{
    %TechRequired = materialsScienceHuman
    %cost = 400
    %entryCost = 8000
    RP0conf = true
    @description ^=:$: From FASA mod
}</v>
      </c>
    </row>
    <row r="437" spans="1:1" x14ac:dyDescent="0.25">
      <c r="A4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"&amp;TAGS!P437&amp;"
}"))))</f>
        <v>@PART[FASAMercuryAtlasLFTLong]:FOR[xxxRP0]
{
    %TechRequired = materialsScienceAdvCapsules
    %cost = 400
    %entryCost = 8000
    RP0conf = true
    @description ^=:$: From FASA mod
}</v>
      </c>
    </row>
    <row r="438" spans="1:1" x14ac:dyDescent="0.25">
      <c r="A4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"&amp;TAGS!P438&amp;"
}"))))</f>
        <v>@PART[FASAAtlasSLV3A]:FOR[xxxRP0]
{
    %TechRequired = materialsScienceAdvCapsules
    %cost = 450
    %entryCost = 9000
    RP0conf = true
    @description ^=:$: From FASA mod
}</v>
      </c>
    </row>
    <row r="439" spans="1:1" x14ac:dyDescent="0.25">
      <c r="A4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"&amp;TAGS!P439&amp;"
}"))))</f>
        <v>@PART[FASAAtlasSLV3C]:FOR[xxxRP0]
{
    %TechRequired = materialsScienceLunar
    %cost = 500
    %entryCost = 10000
    RP0conf = true
    @description ^=:$: From FASA mod
}</v>
      </c>
    </row>
    <row r="440" spans="1:1" x14ac:dyDescent="0.25">
      <c r="A4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"&amp;TAGS!P440&amp;"
}"))))</f>
        <v>@PART[RSB_PLF_AtlasV400_2]:FOR[xxxRP0]
{
    %TechRequired = materialsScienceInternational
    %cost = 1000
    %entryCost = 1000
    RP0conf = false
    @description ^=:$: From Real Scale Boosters mod
}</v>
      </c>
    </row>
    <row r="441" spans="1:1" x14ac:dyDescent="0.25">
      <c r="A4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"&amp;TAGS!P441&amp;"
}"))))</f>
        <v>@PART[RSBinterstageAtlasCentaur400]:FOR[xxxRP0]
{
    %TechRequired = materialsScienceInternational
    %cost = 7500
    %entryCost = 10500
    RP0conf = false
    @description ^=:$: From Real Scale Boosters mod
    MODULE
    { name = ModuleTagDecoupler }
}</v>
      </c>
    </row>
    <row r="442" spans="1:1" x14ac:dyDescent="0.25">
      <c r="A4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"&amp;TAGS!P442&amp;"
}"))))</f>
        <v>@PART[RSB_PLF_AtlasV400_1]:FOR[xxxRP0]
{
    %TechRequired = materialsScienceInternational
    %cost = 1000
    %entryCost = 1000
    RP0conf = false
    @description ^=:$: From Real Scale Boosters mod
}</v>
      </c>
    </row>
    <row r="443" spans="1:1" x14ac:dyDescent="0.25">
      <c r="A4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"&amp;TAGS!P443&amp;"
}"))))</f>
        <v>@PART[RSB_PLF_AtlasV400_3]:FOR[xxxRP0]
{
    %TechRequired = materialsScienceInternational
    %cost = 1000
    %entryCost = 1000
    RP0conf = false
    @description ^=:$: From Real Scale Boosters mod
}</v>
      </c>
    </row>
    <row r="444" spans="1:1" x14ac:dyDescent="0.25">
      <c r="A4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"&amp;TAGS!P444&amp;"
}"))))</f>
        <v>@PART[RSBatlasVboattail]:FOR[xxxRP0]
{
    %TechRequired = materialsScienceInternational
    %cost = 2500
    %entryCost = 2500
    RP0conf = false
    @description ^=:$: From Real Scale Boosters mod
}</v>
      </c>
    </row>
    <row r="445" spans="1:1" x14ac:dyDescent="0.25">
      <c r="A4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"&amp;TAGS!P445&amp;"
}"))))</f>
        <v>@PART[RSBfairingAtlasCentaur381]:FOR[xxxRP0]
{
    %TechRequired = materialsScienceInternational
    %cost = 2500
    %entryCost = 9500
    RP0conf = false
    @description ^=:$: From Real Scale Boosters mod
}</v>
      </c>
    </row>
    <row r="446" spans="1:1" x14ac:dyDescent="0.25">
      <c r="A4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"&amp;TAGS!P446&amp;"
}"))))</f>
        <v>@PART[RSBinterstageAtlasCentaur500]:FOR[xxxRP0]
{
    %TechRequired = materialsScienceInternational
    %cost = 7500
    %entryCost = 10500
    RP0conf = false
    @description ^=:$: From Real Scale Boosters mod
}</v>
      </c>
    </row>
    <row r="447" spans="1:1" x14ac:dyDescent="0.25">
      <c r="A4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"&amp;TAGS!P447&amp;"
}"))))</f>
        <v>@PART[RSBfairingAtlas500]:FOR[xxxRP0]
{
    %TechRequired = materialsScienceInternational
    %cost = 2500
    %entryCost = 9500
    RP0conf = false
    @description ^=:$: From Real Scale Boosters mod
}</v>
      </c>
    </row>
    <row r="448" spans="1:1" x14ac:dyDescent="0.25">
      <c r="A4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"&amp;TAGS!P448&amp;"
}"))))</f>
        <v>@PART[RSB_PLF_AtlasV500_3]:FOR[xxxRP0]
{
    %TechRequired = materialsScienceInternational
    %cost = 1000
    %entryCost = 1000
    RP0conf = false
    @description ^=:$: From Real Scale Boosters mod
}</v>
      </c>
    </row>
    <row r="449" spans="1:1" x14ac:dyDescent="0.25">
      <c r="A4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"&amp;TAGS!P449&amp;"
}"))))</f>
        <v>@PART[RSB_PLF_AtlasV500_2]:FOR[xxxRP0]
{
    %TechRequired = materialsScienceInternational
    %cost = 1000
    %entryCost = 1000
    RP0conf = false
    @description ^=:$: From Real Scale Boosters mod
}</v>
      </c>
    </row>
    <row r="450" spans="1:1" x14ac:dyDescent="0.25">
      <c r="A4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"&amp;TAGS!P450&amp;"
}"))))</f>
        <v>@PART[RSB_PLF_AtlasV500_1]:FOR[xxxRP0]
{
    %TechRequired = materialsScienceInternational
    %cost = 1000
    %entryCost = 1000
    RP0conf = false
    @description ^=:$: From Real Scale Boosters mod
}</v>
      </c>
    </row>
    <row r="451" spans="1:1" x14ac:dyDescent="0.25">
      <c r="A4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"&amp;TAGS!P451&amp;"
}"))))</f>
        <v>@PART[RSBnosecone381]:FOR[xxxRP0]
{
    %TechRequired = materialsScienceInternational
    %cost = 3800
    %entryCost = 7500
    RP0conf = false
    @description ^=:$: From Real Scale Boosters mod
}</v>
      </c>
    </row>
    <row r="452" spans="1:1" x14ac:dyDescent="0.25">
      <c r="A4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"&amp;TAGS!P452&amp;"
}"))))</f>
        <v>@PART[RSBtankAtlasVcore]:FOR[xxxRP0]
{
    %TechRequired = materialsScienceInternational
    %cost = 40500
    %entryCost = 75000
    RP0conf = false
    @description ^=:$: From Real Scale Boosters mod
}</v>
      </c>
    </row>
    <row r="453" spans="1:1" x14ac:dyDescent="0.25">
      <c r="A4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"&amp;TAGS!P453&amp;"
}"))))</f>
        <v>@PART[FASA_Atlas_LFT_Cone2]:FOR[xxxRP0]
{
    %TechRequired = materialsScienceSatellite
    %cost = 300
    %entryCost = 6000
    RP0conf = true
    @description ^=:$: From FASA mod
}</v>
      </c>
    </row>
    <row r="454" spans="1:1" x14ac:dyDescent="0.25">
      <c r="A4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"&amp;TAGS!P454&amp;"
}"))))</f>
        <v>@PART[RO_FASA_MercuryPodRCS]:FOR[xxxRP0]
{
    %TechRequired = start
    %cost = 12
    %entryCost = 500
    RP0conf = true
    @description ^=:$: From Realism Overhaul mod
    MODULE
    { name = ModuleTagEngineLiquidPF }
}</v>
      </c>
    </row>
    <row r="455" spans="1:1" x14ac:dyDescent="0.25">
      <c r="A4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"&amp;TAGS!P455&amp;"
}"))))</f>
        <v>@PART[RO_linearRcs_tenth]:FOR[xxxRP0]
{
    %TechRequired = start
    %cost = 4
    %entryCost = 200
    RP0conf = true
    @description ^=:$: From Realism Overhaul mod
    MODULE
    { name = ModuleTagEngineLiquidPF }
}</v>
      </c>
    </row>
    <row r="456" spans="1:1" x14ac:dyDescent="0.25">
      <c r="A4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"&amp;TAGS!P456&amp;"
}"))))</f>
        <v>@PART[RO_FASA_ExplorerRCS]:FOR[xxxRP0]
{
    %TechRequired = start
    %cost = 6
    %entryCost = 300
    RP0conf = true
    @description ^=:$: From Realism Overhaul mod
    MODULE
    { name = ModuleTagEngineLiquidPF }
}</v>
      </c>
    </row>
    <row r="457" spans="1:1" x14ac:dyDescent="0.25">
      <c r="A4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"&amp;TAGS!P457&amp;"
}"))))</f>
        <v>@PART[WBI_ATVSeat]:FOR[xxxRP0]
{
    %TechRequired = matureCapsules
    %cost = 200
    %entryCost = 8100
    RP0conf = false
    @description ^=:$: From WildBlue Buffalo Rover mod
    MODULE
    { name = ModuleTagAvionics }
    MODULE
    { name = ModuleTagHabitable }
    MODULE
    { name = ModuleTagHumanRated }
}</v>
      </c>
    </row>
    <row r="458" spans="1:1" hidden="1" x14ac:dyDescent="0.25">
      <c r="A4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"&amp;TAGS!P458&amp;"
}"))))</f>
        <v/>
      </c>
    </row>
    <row r="459" spans="1:1" x14ac:dyDescent="0.25">
      <c r="A4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"&amp;TAGS!P459&amp;"
}"))))</f>
        <v>@PART[eos_aura]:FOR[xxxRP0]
{
    %TechRequired = internationalAvionics
    %cost = 6644
    %entryCost = 132892
    RP0conf = true
    @description ^=:$: From RN US Probes mod
    MODULE
    { name = ModuleTagAvionics }
}</v>
      </c>
    </row>
    <row r="460" spans="1:1" x14ac:dyDescent="0.25">
      <c r="A4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"&amp;TAGS!P460&amp;"
}"))))</f>
        <v>@PART[WBI_AuxEN]:FOR[xxxRP0]
{
    %TechRequired = modernAvionics
    %cost = 3500
    %entryCost = 7500
    RP0conf = false
    @description ^=:$: From WildBlue Buffalo Rover mod
    MODULE
    { name = ModuleTagAvionics }
}</v>
      </c>
    </row>
    <row r="461" spans="1:1" x14ac:dyDescent="0.25">
      <c r="A4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"&amp;TAGS!P461&amp;"
}"))))</f>
        <v>@PART[proceduralAvionics]:FOR[xxxRP0]
{
    %TechRequired = start
    %cost = 0.1
    %entryCost = 2
    RP0conf = true
    @description ^=:$: From Procedural Parts mod
    MODULE
    { name = ModuleTagAvionics }
}</v>
      </c>
    </row>
    <row r="462" spans="1:1" x14ac:dyDescent="0.25">
      <c r="A4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"&amp;TAGS!P462&amp;"
}"))))</f>
        <v>@PART[aje_avon]:FOR[xxxRP0]
{
    %TechRequired = advancedJetEngines
    %cost = 140
    %entryCost = 2800
    RP0conf = true
    @description ^=:$: From Advanced Jet Engines mod
}</v>
      </c>
    </row>
    <row r="463" spans="1:1" x14ac:dyDescent="0.25">
      <c r="A4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"&amp;TAGS!P463&amp;"
}"))))</f>
        <v>@PART[R8winglet]:FOR[xxxRP0]
{
    %TechRequired = start
    %cost = 20
    %entryCost = 400
    RP0conf = true
    @description ^=:$: From Stock (RO Config) mod
}</v>
      </c>
    </row>
    <row r="464" spans="1:1" x14ac:dyDescent="0.25">
      <c r="A4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"&amp;TAGS!P464&amp;"
}"))))</f>
        <v>@PART[winglet]:FOR[xxxRP0]
{
    %TechRequired = start
    %cost = 15
    %entryCost = 300
    RP0conf = true
    @description ^=:$: From Stock (RO Config) mod
}</v>
      </c>
    </row>
    <row r="465" spans="1:1" hidden="1" x14ac:dyDescent="0.25">
      <c r="A4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"&amp;TAGS!P465&amp;"
}"))))</f>
        <v/>
      </c>
    </row>
    <row r="466" spans="1:1" hidden="1" x14ac:dyDescent="0.25">
      <c r="A4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"&amp;TAGS!P466&amp;"
}"))))</f>
        <v/>
      </c>
    </row>
    <row r="467" spans="1:1" hidden="1" x14ac:dyDescent="0.25">
      <c r="A4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"&amp;TAGS!P467&amp;"
}"))))</f>
        <v/>
      </c>
    </row>
    <row r="468" spans="1:1" x14ac:dyDescent="0.25">
      <c r="A4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"&amp;TAGS!P468&amp;"
}"))))</f>
        <v>@PART[SXTmk3Cockpit52]:FOR[xxxRP0]
{
    %TechRequired = matureSupersonic
    %cost = 2064
    %entryCost = 41279
    RP0conf = true
    @description ^=:$: From SXT mod
    MODULE
    { name = ModuleTagHabitable }
}</v>
      </c>
    </row>
    <row r="469" spans="1:1" hidden="1" x14ac:dyDescent="0.25">
      <c r="A4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"&amp;TAGS!P469&amp;"
}"))))</f>
        <v/>
      </c>
    </row>
    <row r="470" spans="1:1" hidden="1" x14ac:dyDescent="0.25">
      <c r="A4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"&amp;TAGS!P470&amp;"
}"))))</f>
        <v/>
      </c>
    </row>
    <row r="471" spans="1:1" x14ac:dyDescent="0.25">
      <c r="A4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"&amp;TAGS!P471&amp;"
}"))))</f>
        <v>@PART[RO-B9ProcCS-Early]:FOR[xxxRP0]
{
    %TechRequired = start
    %cost = 0.1
    %entryCost = 2
    RP0conf = true
    @description ^=:$: From B9 Procedural Wings mod
}</v>
      </c>
    </row>
    <row r="472" spans="1:1" x14ac:dyDescent="0.25">
      <c r="A4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"&amp;TAGS!P472&amp;"
}"))))</f>
        <v>@PART[B9_Aero_Wing_Procedural_TypeB]:FOR[xxxRP0]
{
    %TechRequired = hypersonicFlightRP0
    %cost = 0.1
    %entryCost = 15000
    RP0conf = true
    @description ^=:$: From B9 Procedural Wings mod
}</v>
      </c>
    </row>
    <row r="473" spans="1:1" x14ac:dyDescent="0.25">
      <c r="A4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"&amp;TAGS!P473&amp;"
}"))))</f>
        <v>@PART[RO-B9ProcCS-Supersonic]:FOR[xxxRP0]
{
    %TechRequired = supersonicDev
    %cost = 0.1
    %entryCost = 10000
    RP0conf = true
    @description ^=:$: From B9 Procedural Wings mod
}</v>
      </c>
    </row>
    <row r="474" spans="1:1" x14ac:dyDescent="0.25">
      <c r="A4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"&amp;TAGS!P474&amp;"
}"))))</f>
        <v>@PART[RO-B9ProcWing-Early]:FOR[xxxRP0]
{
    %TechRequired = start
    %cost = 0.1
    %entryCost = 2
    RP0conf = true
    @description ^=:$: From B9 Procedural Wings mod
}</v>
      </c>
    </row>
    <row r="475" spans="1:1" x14ac:dyDescent="0.25">
      <c r="A4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"&amp;TAGS!P475&amp;"
}"))))</f>
        <v>@PART[B9_Aero_Wing_Procedural_TypeA]:FOR[xxxRP0]
{
    %TechRequired = hypersonicFlightRP0
    %cost = 0.1
    %entryCost = 15000
    RP0conf = true
    @description ^=:$: From B9 Procedural Wings mod
}</v>
      </c>
    </row>
    <row r="476" spans="1:1" x14ac:dyDescent="0.25">
      <c r="A4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"&amp;TAGS!P476&amp;"
}"))))</f>
        <v>@PART[RO-B9ProcWing-Supersonic]:FOR[xxxRP0]
{
    %TechRequired = supersonicDev
    %cost = 0.1
    %entryCost = 10000
    RP0conf = true
    @description ^=:$: From B9 Procedural Wings mod
}</v>
      </c>
    </row>
    <row r="477" spans="1:1" x14ac:dyDescent="0.25">
      <c r="A4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"&amp;TAGS!P477&amp;"
}"))))</f>
        <v>@PART[RO-B9ProcAMWing-Early]:FOR[xxxRP0]
{
    %TechRequired = start
    %cost = 0.1
    %entryCost = 2
    RP0conf = true
    @description ^=:$: From B9 Procedural Wings mod
}</v>
      </c>
    </row>
    <row r="478" spans="1:1" x14ac:dyDescent="0.25">
      <c r="A4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"&amp;TAGS!P478&amp;"
}"))))</f>
        <v>@PART[B9_Aero_Wing_Procedural_TypeC]:FOR[xxxRP0]
{
    %TechRequired = hypersonicFlightRP0
    %cost = 0.1
    %entryCost = 15000
    RP0conf = true
    @description ^=:$: From B9 Procedural Wings mod
}</v>
      </c>
    </row>
    <row r="479" spans="1:1" x14ac:dyDescent="0.25">
      <c r="A4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"&amp;TAGS!P479&amp;"
}"))))</f>
        <v>@PART[RO-B9ProcAMWing-Supersonic]:FOR[xxxRP0]
{
    %TechRequired = supersonicDev
    %cost = 0.1
    %entryCost = 10000
    RP0conf = true
    @description ^=:$: From B9 Procedural Wings mod
}</v>
      </c>
    </row>
    <row r="480" spans="1:1" x14ac:dyDescent="0.25">
      <c r="A4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"&amp;TAGS!P480&amp;"
}"))))</f>
        <v>@PART[FASAExplorerSgt]:FOR[xxxRP0]
{
    %TechRequired = solids1956
    %cost = 5
    %entryCost = 100
    RP0conf = true
    @description ^=:$: From FASA mod
    MODULE
    { name = ModuleTagEngineSolid }
}</v>
      </c>
    </row>
    <row r="481" spans="1:1" x14ac:dyDescent="0.25">
      <c r="A4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"&amp;TAGS!P481&amp;"
}"))))</f>
        <v>@PART[ROBabySergeant]:FOR[xxxRP0]
{
    %TechRequired = solids1956
    %cost = 5
    %entryCost = 100
    RP0conf = true
    @description ^=:$: From Ven Stock Revamp mod
    MODULE
    { name = ModuleTagEngineSolid }
}</v>
      </c>
    </row>
    <row r="482" spans="1:1" x14ac:dyDescent="0.25">
      <c r="A4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"&amp;TAGS!P482&amp;"
}"))))</f>
        <v>@PART[FASAExplorerSgt11Dec]:FOR[xxxRP0]
{
    %TechRequired = solids1956
    %cost = 20
    %entryCost = 400
    RP0conf = true
    @description ^=:$: From FASA mod
    MODULE
    { name = ModuleTagDecoupler }
}</v>
      </c>
    </row>
    <row r="483" spans="1:1" x14ac:dyDescent="0.25">
      <c r="A4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"&amp;TAGS!P483&amp;"
}"))))</f>
        <v>@PART[FASAExplorerSgt11]:FOR[xxxRP0]
{
    %TechRequired = solids1956
    %cost = 40
    %entryCost = 800
    RP0conf = true
    @description ^=:$: From FASA mod
    MODULE
    { name = ModuleTagEngineSolid }
}</v>
      </c>
    </row>
    <row r="484" spans="1:1" x14ac:dyDescent="0.25">
      <c r="A4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"&amp;TAGS!P484&amp;"
}"))))</f>
        <v>@PART[FASAExplorerSgt3Dec]:FOR[xxxRP0]
{
    %TechRequired = solids1956
    %cost = 10
    %entryCost = 200
    RP0conf = true
    @description ^=:$: From FASA mod
    MODULE
    { name = ModuleTagDecoupler }
}</v>
      </c>
    </row>
    <row r="485" spans="1:1" x14ac:dyDescent="0.25">
      <c r="A4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"&amp;TAGS!P485&amp;"
}"))))</f>
        <v>@PART[FASAExplorerSgt3]:FOR[xxxRP0]
{
    %TechRequired = solids1956
    %cost = 12
    %entryCost = 240
    RP0conf = true
    @description ^=:$: From FASA mod
    MODULE
    { name = ModuleTagEngineSolid }
}</v>
      </c>
    </row>
    <row r="486" spans="1:1" hidden="1" x14ac:dyDescent="0.25">
      <c r="A4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"&amp;TAGS!P486&amp;"
}"))))</f>
        <v/>
      </c>
    </row>
    <row r="487" spans="1:1" x14ac:dyDescent="0.25">
      <c r="A4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"&amp;TAGS!P487&amp;"
}"))))</f>
        <v>@PART[basicFin]:FOR[xxxRP0]
{
    %TechRequired = start
    %cost = 10
    %entryCost = 200
    RP0conf = true
    @description ^=:$: From Stock (RO Config) mod
}</v>
      </c>
    </row>
    <row r="488" spans="1:1" x14ac:dyDescent="0.25">
      <c r="A4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"&amp;TAGS!P488&amp;"
}"))))</f>
        <v>@PART[proceduralBattery]:FOR[xxxRP0]
{
    %TechRequired = postWarAvionics
    %cost = 0.1
    %entryCost = 2
    RP0conf = true
    @description ^=:$: From Procedural Parts mod
    MODULE
    { name = ModuleTagHydrolox }
}</v>
      </c>
    </row>
    <row r="489" spans="1:1" x14ac:dyDescent="0.25">
      <c r="A4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"&amp;TAGS!P489&amp;"
}"))))</f>
        <v>@PART[bluedog_rl10]:FOR[xxxRP0]
{
    %TechRequired = prototypeHydrolox
    %cost = 1300
    %entryCost = 60000
    RP0conf = true
    @description ^=:$: From Bluedog DB mod
    MODULE
    { name = ModuleTagEngineLiquidTurbo }
    MODULE
    { name = ModuleTagHydrolox }
}</v>
      </c>
    </row>
    <row r="490" spans="1:1" x14ac:dyDescent="0.25">
      <c r="A4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"&amp;TAGS!P490&amp;"
}"))))</f>
        <v>@PART[BE3EngineCompartment]:FOR[xxxRP0]
{
    %TechRequired = materialsScienceCommercial
    %cost = 25
    %entryCost = 9800
    RP0conf = false
    @description ^=:$: From Niche Parts mod
}</v>
      </c>
    </row>
    <row r="491" spans="1:1" x14ac:dyDescent="0.25">
      <c r="A4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"&amp;TAGS!P491&amp;"
}"))))</f>
        <v>@PART[bluedog_alcyone]:FOR[xxxRP0]
{
    %TechRequired = solids1976
    %cost = 4000
    %entryCost = 40000
    RP0conf = false
    @description ^=:$: From Bluedog DB mod
    MODULE
    { name = ModuleTagEngineSolid }
}</v>
      </c>
    </row>
    <row r="492" spans="1:1" hidden="1" x14ac:dyDescent="0.25">
      <c r="A4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"&amp;TAGS!P492&amp;"
}"))))</f>
        <v/>
      </c>
    </row>
    <row r="493" spans="1:1" x14ac:dyDescent="0.25">
      <c r="A4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"&amp;TAGS!P493&amp;"
}"))))</f>
        <v>@PART[liquidEngineMiniTurbo]:FOR[xxxRP0]
{
    %TechRequired = stagedCombustionNF
    %cost = 2700
    %entryCost = 54000
    RP0conf = true
    @description ^=:$: From Ven Stock Revamp mod
    MODULE
    { name = ModuleTagEngineLiquidTurbo }
}</v>
      </c>
    </row>
    <row r="494" spans="1:1" hidden="1" x14ac:dyDescent="0.25">
      <c r="A4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"&amp;TAGS!P494&amp;"
}"))))</f>
        <v/>
      </c>
    </row>
    <row r="495" spans="1:1" hidden="1" x14ac:dyDescent="0.25">
      <c r="A4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"&amp;TAGS!P495&amp;"
}"))))</f>
        <v/>
      </c>
    </row>
    <row r="496" spans="1:1" hidden="1" x14ac:dyDescent="0.25">
      <c r="A4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"&amp;TAGS!P496&amp;"
}"))))</f>
        <v/>
      </c>
    </row>
    <row r="497" spans="1:1" x14ac:dyDescent="0.25">
      <c r="A4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"&amp;TAGS!P497&amp;"
}"))))</f>
        <v>@PART[FASAGeminiNoseCone2Aero]:FOR[xxxRP0]
{
    %TechRequired = matureCapsules
    %cost = 300
    %entryCost = 5200
    RP0conf = true
    @description ^=:$: From FASA mod
    MODULE
    { name = ModuleTagHumanRated }
}</v>
      </c>
    </row>
    <row r="498" spans="1:1" x14ac:dyDescent="0.25">
      <c r="A4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"&amp;TAGS!P498&amp;"
}"))))</f>
        <v>@PART[FASAGeminiBigGDec]:FOR[xxxRP0]
{
    %TechRequired = matureCapsules
    %cost = 150
    %entryCost = 3000
    RP0conf = true
    @description ^=:$: From FASA mod
    MODULE
    { name = ModuleTagHumanRated }
    MODULE
    { name = ModuleTagDecoupler }
}</v>
      </c>
    </row>
    <row r="499" spans="1:1" x14ac:dyDescent="0.25">
      <c r="A4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"&amp;TAGS!P499&amp;"
}"))))</f>
        <v>@PART[FASAFairingsApolloPlate375m]:FOR[xxxRP0]
{
    %TechRequired = materialsScienceLunar
    %cost = 400
    %entryCost = 14000
    RP0conf = true
    @description ^=:$: From FASA mod
    MODULE
    { name = ModuleTagDecoupler }
}</v>
      </c>
    </row>
    <row r="500" spans="1:1" x14ac:dyDescent="0.25">
      <c r="A5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"&amp;TAGS!P500&amp;"
}"))))</f>
        <v>@PART[FASAGeminiBigGDockExt]:FOR[xxxRP0]
{
    %TechRequired = advancedFlightControl
    %cost = 2000
    %entryCost = 7000
    RP0conf = true
    @description ^=:$: From FASA mod
    MODULE
    { name = ModuleTagDecoupler }
}</v>
      </c>
    </row>
    <row r="501" spans="1:1" x14ac:dyDescent="0.25">
      <c r="A5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"&amp;TAGS!P501&amp;"
}"))))</f>
        <v>@PART[FASAGeminiLES]:FOR[xxxRP0]
{
    %TechRequired = matureCapsules
    %cost = 5000
    %entryCost = 175000
    RP0conf = true
    @description ^=:$: From FASA mod
    MODULE
    { name = ModuleTagEngineSolid }
    MODULE
    { name = ModuleTagHumanRated }
}</v>
      </c>
    </row>
    <row r="502" spans="1:1" x14ac:dyDescent="0.25">
      <c r="A5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"&amp;TAGS!P502&amp;"
}"))))</f>
        <v>@PART[FASAGeminiBigG]:FOR[xxxRP0]
{
    %TechRequired = matureCapsules
    %cost = 41000
    %entryCost = 462000
    RP0conf = true
    @description ^=:$: From FASA mod
    MODULE
    { name = ModuleTagHabitable }
    MODULE
    { name = ModuleTagHumanRated }
    MODULE
    { name = ModuleTagReentry }
}</v>
      </c>
    </row>
    <row r="503" spans="1:1" x14ac:dyDescent="0.25">
      <c r="A5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"&amp;TAGS!P503&amp;"
}"))))</f>
        <v>@PART[FASAGeminiBigGWhite]:FOR[xxxRP0]
{
    %TechRequired = matureCapsules
    %cost = 41000
    %entryCost = 462000
    RP0conf = true
    @description ^=:$: From FASA mod
    MODULE
    { name = ModuleTagHabitable }
    MODULE
    { name = ModuleTagHumanRated }
    MODULE
    { name = ModuleTagReentry }
}</v>
      </c>
    </row>
    <row r="504" spans="1:1" x14ac:dyDescent="0.25">
      <c r="A5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"&amp;TAGS!P504&amp;"
}"))))</f>
        <v>@PART[FASA_BigGeminiParachute2]:FOR[xxxRP0]
{
    %TechRequired = lunarRatedHeatshields
    %cost = 1000
    %entryCost = 35000
    RP0conf = true
    @description ^=:$: From FASA mod
}</v>
      </c>
    </row>
    <row r="505" spans="1:1" x14ac:dyDescent="0.25">
      <c r="A5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"&amp;TAGS!P505&amp;"
}"))))</f>
        <v>@PART[FASABigGeminiRetroModule]:FOR[xxxRP0]
{
    %TechRequired = matureCapsules
    %cost = 3000
    %entryCost = 50000
    RP0conf = true
    @description ^=:$: From FASA mod
    MODULE
    { name = ModuleTagHumanRated }
}</v>
      </c>
    </row>
    <row r="506" spans="1:1" x14ac:dyDescent="0.25">
      <c r="A5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"&amp;TAGS!P506&amp;"
}"))))</f>
        <v>@PART[FASAGeminiBigGDock]:FOR[xxxRP0]
{
    %TechRequired = matureCapsules
    %cost = 9000
    %entryCost = 90000
    RP0conf = true
    @description ^=:$: From FASA mod
    MODULE
    { name = ModuleTagHumanRated }
}</v>
      </c>
    </row>
    <row r="507" spans="1:1" x14ac:dyDescent="0.25">
      <c r="A5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"&amp;TAGS!P507&amp;"
}"))))</f>
        <v>@PART[wingShuttleDelta]:FOR[xxxRP0]
{
    %TechRequired = spaceShuttles
    %cost = 3000
    %entryCost = 36400
    RP0conf = false
    @description ^=:$: From Stock (RO Config) mod
}</v>
      </c>
    </row>
    <row r="508" spans="1:1" x14ac:dyDescent="0.25">
      <c r="A5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"&amp;TAGS!P508&amp;"
}"))))</f>
        <v>@PART[wingShuttleElevon1]:FOR[xxxRP0]
{
    %TechRequired = spaceShuttles
    %cost = 950
    %entryCost = 16400
    RP0conf = false
    @description ^=:$: From Stock (RO Config) mod
}</v>
      </c>
    </row>
    <row r="509" spans="1:1" x14ac:dyDescent="0.25">
      <c r="A5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"&amp;TAGS!P509&amp;"
}"))))</f>
        <v>@PART[wingShuttleElevon2]:FOR[xxxRP0]
{
    %TechRequired = spaceShuttles
    %cost = 1300
    %entryCost = 16400
    RP0conf = false
    @description ^=:$: From Stock (RO Config) mod
}</v>
      </c>
    </row>
    <row r="510" spans="1:1" x14ac:dyDescent="0.25">
      <c r="A5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"&amp;TAGS!P510&amp;"
}"))))</f>
        <v>@PART[wingShuttleRudder]:FOR[xxxRP0]
{
    %TechRequired = spaceShuttles
    %cost = 2500
    %entryCost = 8000
    RP0conf = false
    @description ^=:$: From Stock (RO Config) mod
}</v>
      </c>
    </row>
    <row r="511" spans="1:1" x14ac:dyDescent="0.25">
      <c r="A5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"&amp;TAGS!P511&amp;"
}"))))</f>
        <v>@PART[wingShuttleStrake]:FOR[xxxRP0]
{
    %TechRequired = spaceShuttles
    %cost = 1000
    %entryCost = 22000
    RP0conf = false
    @description ^=:$: From Stock (RO Config) mod
}</v>
      </c>
    </row>
    <row r="512" spans="1:1" x14ac:dyDescent="0.25">
      <c r="A5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"&amp;TAGS!P512&amp;"
}"))))</f>
        <v>@PART[nervaII_kerbscalexx]:FOR[xxxRP0]
{
    %TechRequired = nuclearPropulsionNF
    %cost = 28000
    %entryCost = 2500000
    RP0conf = true
    @description ^=:$: From Chaka Monkey mod
    MODULE
    { name = ModuleTagEngineLiquidTurbo }
    MODULE
    { name = ModuleTagNuclear }
}</v>
      </c>
    </row>
    <row r="513" spans="1:1" x14ac:dyDescent="0.25">
      <c r="A5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"&amp;TAGS!P513&amp;"
}"))))</f>
        <v>@PART[SXTNERVA]:FOR[xxxRP0]
{
    %TechRequired = nuclearPropulsionNF
    %cost = 28000
    %entryCost = 2500000
    RP0conf = true
    @description ^=:$: From SXT mod
    MODULE
    { name = ModuleTagEngineLiquidTurbo }
    MODULE
    { name = ModuleTagNuclear }
}</v>
      </c>
    </row>
    <row r="514" spans="1:1" x14ac:dyDescent="0.25">
      <c r="A5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"&amp;TAGS!P514&amp;"
}"))))</f>
        <v>@PART[dmUSGoo]:FOR[xxxRP0]
{
    %TechRequired = start
    %cost = 100
    %entryCost = 2000
    RP0conf = true
    @description ^=:$: From Dmagic Orbital Science mod
    MODULE
    { name = ModuleTagInstruments }
}</v>
      </c>
    </row>
    <row r="515" spans="1:1" x14ac:dyDescent="0.25">
      <c r="A5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"&amp;TAGS!P515&amp;"
}"))))</f>
        <v>@PART[GooExperiment]:FOR[xxxRP0]
{
    %TechRequired = start
    %cost = 100
    %entryCost = 2000
    RP0conf = true
    @description ^=:$: From Stock (RO Config) mod
    MODULE
    { name = ModuleTagInstruments }
}</v>
      </c>
    </row>
    <row r="516" spans="1:1" x14ac:dyDescent="0.25">
      <c r="A5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"&amp;TAGS!P516&amp;"
}"))))</f>
        <v>@PART[SXTProbeGooo]:FOR[xxxRP0]
{
    %TechRequired = start
    %cost = 100
    %entryCost = 2000
    RP0conf = true
    @description ^=:$: From SXT mod
    MODULE
    { name = ModuleTagInstruments }
}</v>
      </c>
    </row>
    <row r="517" spans="1:1" hidden="1" x14ac:dyDescent="0.25">
      <c r="A5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"&amp;TAGS!P517&amp;"
}"))))</f>
        <v/>
      </c>
    </row>
    <row r="518" spans="1:1" x14ac:dyDescent="0.25">
      <c r="A5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"&amp;TAGS!P518&amp;"
}"))))</f>
        <v>@PART[ca_trident]:FOR[xxxRP0]
{
    %TechRequired = spaceStationControl
    %cost = 150
    %entryCost = 3000
    RP0conf = true
    @description ^=:$: From Coatl Aerospace mod
    MODULE
    { name = ModuleTagEngineLiquidPF }
}</v>
      </c>
    </row>
    <row r="519" spans="1:1" x14ac:dyDescent="0.25">
      <c r="A5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"&amp;TAGS!P519&amp;"
}"))))</f>
        <v>@PART[rn_proton_blockd]:FOR[xxxRP0]
{
    %TechRequired = stagedCombustion1966
    %cost = 1835
    %entryCost = 36700
    RP0conf = true
    @description ^=:$: From RN Soviet Rockets mod
    MODULE
    { name = ModuleTagEngineLiquidTurbo }
}</v>
      </c>
    </row>
    <row r="520" spans="1:1" x14ac:dyDescent="0.25">
      <c r="A5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"&amp;TAGS!P520&amp;"
}"))))</f>
        <v>@PART[rn_proton_blockd_dec]:FOR[xxxRP0]
{
    %TechRequired = materialsScienceAdvCapsules
    %cost = 75
    %entryCost = 1500
    RP0conf = true
    @description ^=:$: From RN Soviet Rockets mod
    MODULE
    { name = ModuleTagDecoupler }
}</v>
      </c>
    </row>
    <row r="521" spans="1:1" x14ac:dyDescent="0.25">
      <c r="A5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"&amp;TAGS!P521&amp;"
}"))))</f>
        <v>@PART[rn_proton_blockd_v]:FOR[xxxRP0]
{
    %TechRequired = orbitalRocketry1966
    %cost = 12500
    %entryCost = 70
    RP0conf = false
    @description ^=:$: From RN Soviet Rockets mod
    MODULE
    { name = ModuleTagEngineLiquidTurbo }
}</v>
      </c>
    </row>
    <row r="522" spans="1:1" x14ac:dyDescent="0.25">
      <c r="A5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"&amp;TAGS!P522&amp;"
}"))))</f>
        <v>@PART[rn_proton_blockd_v_2]:FOR[xxxRP0]
{
    %TechRequired = stagedCombustion1966
    %cost = 12500
    %entryCost = 70
    RP0conf = false
    @description ^=:$: From RN Soviet Rockets mod
    MODULE
    { name = ModuleTagEngineLiquidTurbo }
}</v>
      </c>
    </row>
    <row r="523" spans="1:1" x14ac:dyDescent="0.25">
      <c r="A5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"&amp;TAGS!P523&amp;"
}"))))</f>
        <v>@PART[rn_proton_blockd_dec_z]:FOR[xxxRP0]
{
    %TechRequired = materialsScienceAdvCapsules
    %cost = 75
    %entryCost = 1500
    RP0conf = true
    @description ^=:$: From RN Soviet Rockets mod
    MODULE
    { name = ModuleTagDecoupler }
}</v>
      </c>
    </row>
    <row r="524" spans="1:1" x14ac:dyDescent="0.25">
      <c r="A5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"&amp;TAGS!P524&amp;"
}"))))</f>
        <v>@PART[rn_proton_blockd_2]:FOR[xxxRP0]
{
    %TechRequired = stagedCombustion1972
    %cost = 850
    %entryCost = 500
    RP0conf = false
    @description ^=:$: From RN Soviet Rockets mod
    MODULE
    { name = ModuleTagEngineLiquidTurbo }
}</v>
      </c>
    </row>
    <row r="525" spans="1:1" x14ac:dyDescent="0.25">
      <c r="A5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"&amp;TAGS!P525&amp;"
}"))))</f>
        <v>@PART[rn_proton_blockd_3]:FOR[xxxRP0]
{
    %TechRequired = stagedCombustion1986
    %cost = 850
    %entryCost = 500
    RP0conf = false
    @description ^=:$: From RN Soviet Rockets mod
    MODULE
    { name = ModuleTagEngineLiquidTurbo }
}</v>
      </c>
    </row>
    <row r="526" spans="1:1" x14ac:dyDescent="0.25">
      <c r="A5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"&amp;TAGS!P526&amp;"
}"))))</f>
        <v>@PART[rn_proton_blockd_4]:FOR[xxxRP0]
{
    %TechRequired = stagedCombustion1972
    %cost = 850
    %entryCost = 500
    RP0conf = false
    @description ^=:$: From RN Soviet Rockets mod
    MODULE
    { name = ModuleTagEngineLiquidTurbo }
}</v>
      </c>
    </row>
    <row r="527" spans="1:1" x14ac:dyDescent="0.25">
      <c r="A5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"&amp;TAGS!P527&amp;"
}"))))</f>
        <v>@PART[rn_proton_blockd_5]:FOR[xxxRP0]
{
    %TechRequired = stagedCombustion1981
    %cost = 850
    %entryCost = 500
    RP0conf = false
    @description ^=:$: From RN Soviet Rockets mod
    MODULE
    { name = ModuleTagEngineLiquidTurbo }
}</v>
      </c>
    </row>
    <row r="528" spans="1:1" x14ac:dyDescent="0.25">
      <c r="A5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"&amp;TAGS!P528&amp;"
}"))))</f>
        <v>@PART[rn_proton_blockd_7]:FOR[xxxRP0]
{
    %TechRequired = stagedCombustion1972
    %cost = 850
    %entryCost = 500
    RP0conf = false
    @description ^=:$: From RN Soviet Rockets mod
    MODULE
    { name = ModuleTagEngineLiquidTurbo }
}</v>
      </c>
    </row>
    <row r="529" spans="1:1" x14ac:dyDescent="0.25">
      <c r="A5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"&amp;TAGS!P529&amp;"
}"))))</f>
        <v>@PART[rn_proton_blockd_6]:FOR[xxxRP0]
{
    %TechRequired = stagedCombustion1992
    %cost = 850
    %entryCost = 500
    RP0conf = false
    @description ^=:$: From RN Soviet Rockets mod
    MODULE
    { name = ModuleTagEngineLiquidTurbo }
}</v>
      </c>
    </row>
    <row r="530" spans="1:1" x14ac:dyDescent="0.25">
      <c r="A5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"&amp;TAGS!P530&amp;"
}"))))</f>
        <v>@PART[rn_zenit_blockd]:FOR[xxxRP0]
{
    %TechRequired = stagedCombustion1998
    %cost = 850
    %entryCost = 500
    RP0conf = false
    @description ^=:$: From RN Soviet Rockets mod
    MODULE
    { name = ModuleTagEngineLiquidTurbo }
}</v>
      </c>
    </row>
    <row r="531" spans="1:1" x14ac:dyDescent="0.25">
      <c r="A5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"&amp;TAGS!P531&amp;"
}"))))</f>
        <v>@PART[BMWIIIa]:FOR[xxxRP0]
{
    %TechRequired = start
    %cost = 950
    %entryCost = 2200
    RP0conf = false
    @description ^=:$: From Firespitter mod
}</v>
      </c>
    </row>
    <row r="532" spans="1:1" hidden="1" x14ac:dyDescent="0.25">
      <c r="A5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"&amp;TAGS!P532&amp;"
}"))))</f>
        <v/>
      </c>
    </row>
    <row r="533" spans="1:1" hidden="1" x14ac:dyDescent="0.25">
      <c r="A5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"&amp;TAGS!P533&amp;"
}"))))</f>
        <v/>
      </c>
    </row>
    <row r="534" spans="1:1" x14ac:dyDescent="0.25">
      <c r="A5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"&amp;TAGS!P534&amp;"
}"))))</f>
        <v>@PART[RO_boeing702]:FOR[xxxRP0]
{
    %TechRequired = internationalAvionics
    %cost = 20000
    %entryCost = 400000
    RP0conf = true
    @description ^=:$: From Stock (RO Addition) mod
    MODULE
    { name = ModuleTagAvionics }
}</v>
      </c>
    </row>
    <row r="535" spans="1:1" x14ac:dyDescent="0.25">
      <c r="A5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"&amp;TAGS!P535&amp;"
}"))))</f>
        <v>@PART[25mKossak]:FOR[xxxRP0]
{
    %TechRequired = advancedJetEngines
    %cost = 1575
    %entryCost = 31500
    RP0conf = true
    @description ^=:$: From SXT mod
    MODULE
    { name = ModuleTagHabitable }
}</v>
      </c>
    </row>
    <row r="536" spans="1:1" x14ac:dyDescent="0.25">
      <c r="A5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"&amp;TAGS!P536&amp;"
}"))))</f>
        <v>@PART[625mBonny]:FOR[xxxRP0]
{
    %TechRequired = start
    %cost = 12
    %entryCost = 240
    RP0conf = true
    @description ^=:$: From SXT mod
    MODULE
    { name = ModuleTagHabitable }
}</v>
      </c>
    </row>
    <row r="537" spans="1:1" x14ac:dyDescent="0.25">
      <c r="A5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"&amp;TAGS!P537&amp;"
}"))))</f>
        <v>@PART[LMiniAircaftTail]:FOR[xxxRP0]
{
    %TechRequired = start
    %cost = 1
    %entryCost = 20
    RP0conf = true
    @description ^=:$: From SXT mod
}</v>
      </c>
    </row>
    <row r="538" spans="1:1" hidden="1" x14ac:dyDescent="0.25">
      <c r="A5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"&amp;TAGS!P538&amp;"
}"))))</f>
        <v/>
      </c>
    </row>
    <row r="539" spans="1:1" hidden="1" x14ac:dyDescent="0.25">
      <c r="A5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"&amp;TAGS!P539&amp;"
}"))))</f>
        <v/>
      </c>
    </row>
    <row r="540" spans="1:1" hidden="1" x14ac:dyDescent="0.25">
      <c r="A5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"&amp;TAGS!P540&amp;"
}"))))</f>
        <v/>
      </c>
    </row>
    <row r="541" spans="1:1" hidden="1" x14ac:dyDescent="0.25">
      <c r="A5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"&amp;TAGS!P541&amp;"
}"))))</f>
        <v/>
      </c>
    </row>
    <row r="542" spans="1:1" x14ac:dyDescent="0.25">
      <c r="A5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"&amp;TAGS!P542&amp;"
}"))))</f>
        <v>@PART[RSBdecouplerRadial01]:FOR[xxxRP0]
{
    %TechRequired = materialsScienceHuman
    %cost = 2500
    %entryCost = 15000
    RP0conf = false
    @description ^=:$: From Real Scale Boosters mod
    MODULE
    { name = ModuleTagDecoupler }
}</v>
      </c>
    </row>
    <row r="543" spans="1:1" hidden="1" x14ac:dyDescent="0.25">
      <c r="A5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"&amp;TAGS!P543&amp;"
}"))))</f>
        <v/>
      </c>
    </row>
    <row r="544" spans="1:1" hidden="1" x14ac:dyDescent="0.25">
      <c r="A5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"&amp;TAGS!P544&amp;"
}"))))</f>
        <v/>
      </c>
    </row>
    <row r="545" spans="1:1" x14ac:dyDescent="0.25">
      <c r="A5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"&amp;TAGS!P545&amp;"
}"))))</f>
        <v>@PART[rn_brizm_core]:FOR[xxxRP0]
{
    %TechRequired = materialsScienceInternational
    %cost = 850
    %entryCost = 500
    RP0conf = false
    @description ^=:$: From RN Soviet Rockets mod
}</v>
      </c>
    </row>
    <row r="546" spans="1:1" x14ac:dyDescent="0.25">
      <c r="A5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"&amp;TAGS!P546&amp;"
}"))))</f>
        <v>@PART[rn_brizm_tank]:FOR[xxxRP0]
{
    %TechRequired = materialsScienceInternational
    %cost = 850
    %entryCost = 500
    RP0conf = false
    @description ^=:$: From RN Soviet Rockets mod
}</v>
      </c>
    </row>
    <row r="547" spans="1:1" x14ac:dyDescent="0.25">
      <c r="A5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"&amp;TAGS!P547&amp;"
}"))))</f>
        <v>@PART[rn_brizm_dec]:FOR[xxxRP0]
{
    %TechRequired = materialsScienceInternational
    %cost = 200
    %entryCost = 500
    RP0conf = false
    @description ^=:$: From RN Soviet Rockets mod
}</v>
      </c>
    </row>
    <row r="548" spans="1:1" x14ac:dyDescent="0.25">
      <c r="A5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"&amp;TAGS!P548&amp;"
}"))))</f>
        <v>@PART[WBI_ScannerArm]:FOR[xxxRP0]
{
    %TechRequired = advancedSurfaceScience
    %cost = 800
    %entryCost = 2500
    RP0conf = false
    @description ^=:$: From WildBlue Buffalo Rover mod
}</v>
      </c>
    </row>
    <row r="549" spans="1:1" x14ac:dyDescent="0.25">
      <c r="A5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"&amp;TAGS!P549&amp;"
}"))))</f>
        <v>@PART[WBI_BuffaloAdapter]:FOR[xxxRP0]
{
    %TechRequired = SIAD
    %cost = 100
    %entryCost = 2000
    RP0conf = false
    @description ^=:$: From WildBlue Buffalo Rover mod
}</v>
      </c>
    </row>
    <row r="550" spans="1:1" hidden="1" x14ac:dyDescent="0.25">
      <c r="A5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"&amp;TAGS!P550&amp;"
}"))))</f>
        <v/>
      </c>
    </row>
    <row r="551" spans="1:1" hidden="1" x14ac:dyDescent="0.25">
      <c r="A5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"&amp;TAGS!P551&amp;"
}"))))</f>
        <v/>
      </c>
    </row>
    <row r="552" spans="1:1" hidden="1" x14ac:dyDescent="0.25">
      <c r="A5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"&amp;TAGS!P552&amp;"
}"))))</f>
        <v/>
      </c>
    </row>
    <row r="553" spans="1:1" x14ac:dyDescent="0.25">
      <c r="A5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"&amp;TAGS!P553&amp;"
}"))))</f>
        <v>@PART[WBI_Chassis1u]:FOR[xxxRP0]
{
    %TechRequired = reusability
    %cost = 200
    %entryCost = 2000
    RP0conf = false
    @description ^=:$: From WildBlue Buffalo Rover mod
}</v>
      </c>
    </row>
    <row r="554" spans="1:1" x14ac:dyDescent="0.25">
      <c r="A5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"&amp;TAGS!P554&amp;"
}"))))</f>
        <v>@PART[WBI_Chassis2u]:FOR[xxxRP0]
{
    %TechRequired = reusability
    %cost = 400
    %entryCost = 3000
    RP0conf = false
    @description ^=:$: From WildBlue Buffalo Rover mod
}</v>
      </c>
    </row>
    <row r="555" spans="1:1" hidden="1" x14ac:dyDescent="0.25">
      <c r="A5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"&amp;TAGS!P555&amp;"
}"))))</f>
        <v/>
      </c>
    </row>
    <row r="556" spans="1:1" x14ac:dyDescent="0.25">
      <c r="A5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"&amp;TAGS!P556&amp;"
}"))))</f>
        <v>@PART[WBI_ChassisEndu]:FOR[xxxRP0]
{
    %TechRequired = reusability
    %cost = 200
    %entryCost = 2000
    RP0conf = false
    @description ^=:$: From WildBlue Buffalo Rover mod
}</v>
      </c>
    </row>
    <row r="557" spans="1:1" x14ac:dyDescent="0.25">
      <c r="A5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"&amp;TAGS!P557&amp;"
}"))))</f>
        <v>@PART[WBI_BuffaloCab]:FOR[xxxRP0]
{
    %TechRequired = SIAD
    %cost = 3200
    %entryCost = 16000
    RP0conf = false
    @description ^=:$: From WildBlue Buffalo Rover mod
}</v>
      </c>
    </row>
    <row r="558" spans="1:1" x14ac:dyDescent="0.25">
      <c r="A5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"&amp;TAGS!P558&amp;"
}"))))</f>
        <v>@PART[WBI_CrewCab]:FOR[xxxRP0]
{
    %TechRequired = SIAD
    %cost = 1400
    %entryCost = 6500
    RP0conf = false
    @description ^=:$: From WildBlue Buffalo Rover mod
}</v>
      </c>
    </row>
    <row r="559" spans="1:1" hidden="1" x14ac:dyDescent="0.25">
      <c r="A5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"&amp;TAGS!P559&amp;"
}"))))</f>
        <v/>
      </c>
    </row>
    <row r="560" spans="1:1" x14ac:dyDescent="0.25">
      <c r="A5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"&amp;TAGS!P560&amp;"
}"))))</f>
        <v>@PART[WBI_Flatbed1uStd]:FOR[xxxRP0]
{
    %TechRequired = reusability
    %cost = 200
    %entryCost = 2000
    RP0conf = false
    @description ^=:$: From WildBlue Buffalo Rover mod
}</v>
      </c>
    </row>
    <row r="561" spans="1:1" x14ac:dyDescent="0.25">
      <c r="A5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"&amp;TAGS!P561&amp;"
}"))))</f>
        <v>@PART[WBI_Flatbed2uStd]:FOR[xxxRP0]
{
    %TechRequired = reusability
    %cost = 200
    %entryCost = 2000
    RP0conf = false
    @description ^=:$: From WildBlue Buffalo Rover mod
}</v>
      </c>
    </row>
    <row r="562" spans="1:1" x14ac:dyDescent="0.25">
      <c r="A5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"&amp;TAGS!P562&amp;"
}"))))</f>
        <v>@PART[WBI_Flatbed1uWide]:FOR[xxxRP0]
{
    %TechRequired = reusability
    %cost = 200
    %entryCost = 2000
    RP0conf = false
    @description ^=:$: From WildBlue Buffalo Rover mod
}</v>
      </c>
    </row>
    <row r="563" spans="1:1" x14ac:dyDescent="0.25">
      <c r="A5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"&amp;TAGS!P563&amp;"
}"))))</f>
        <v>@PART[WBI_Flatbed2uWide]:FOR[xxxRP0]
{
    %TechRequired = reusability
    %cost = 200
    %entryCost = 2000
    RP0conf = false
    @description ^=:$: From WildBlue Buffalo Rover mod
}</v>
      </c>
    </row>
    <row r="564" spans="1:1" x14ac:dyDescent="0.25">
      <c r="A5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"&amp;TAGS!P564&amp;"
}"))))</f>
        <v>@PART[WBI_GrapplerArm]:FOR[xxxRP0]
{
    %TechRequired = gridFins
    %cost = 750
    %entryCost = 5200
    RP0conf = false
    @description ^=:$: From WildBlue Buffalo Rover mod
}</v>
      </c>
    </row>
    <row r="565" spans="1:1" hidden="1" x14ac:dyDescent="0.25">
      <c r="A5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"&amp;TAGS!P565&amp;"
}"))))</f>
        <v/>
      </c>
    </row>
    <row r="566" spans="1:1" x14ac:dyDescent="0.25">
      <c r="A5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"&amp;TAGS!P566&amp;"
}"))))</f>
        <v>@PART[WBI_HalfChassis]:FOR[xxxRP0]
{
    %TechRequired = reusability
    %cost = 300
    %entryCost = 2000
    RP0conf = false
    @description ^=:$: From WildBlue Buffalo Rover mod
}</v>
      </c>
    </row>
    <row r="567" spans="1:1" hidden="1" x14ac:dyDescent="0.25">
      <c r="A5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"&amp;TAGS!P567&amp;"
}"))))</f>
        <v/>
      </c>
    </row>
    <row r="568" spans="1:1" hidden="1" x14ac:dyDescent="0.25">
      <c r="A5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"&amp;TAGS!P568&amp;"
}"))))</f>
        <v/>
      </c>
    </row>
    <row r="569" spans="1:1" x14ac:dyDescent="0.25">
      <c r="A5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"&amp;TAGS!P569&amp;"
}"))))</f>
        <v>@PART[WBI_QuarterChassis]:FOR[xxxRP0]
{
    %TechRequired = reusability
    %cost = 150
    %entryCost = 1000
    RP0conf = false
    @description ^=:$: From WildBlue Buffalo Rover mod
}</v>
      </c>
    </row>
    <row r="570" spans="1:1" hidden="1" x14ac:dyDescent="0.25">
      <c r="A5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"&amp;TAGS!P570&amp;"
}"))))</f>
        <v/>
      </c>
    </row>
    <row r="571" spans="1:1" hidden="1" x14ac:dyDescent="0.25">
      <c r="A5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"&amp;TAGS!P571&amp;"
}"))))</f>
        <v/>
      </c>
    </row>
    <row r="572" spans="1:1" hidden="1" x14ac:dyDescent="0.25">
      <c r="A5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"&amp;TAGS!P572&amp;"
}"))))</f>
        <v/>
      </c>
    </row>
    <row r="573" spans="1:1" hidden="1" x14ac:dyDescent="0.25">
      <c r="A5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"&amp;TAGS!P573&amp;"
}"))))</f>
        <v/>
      </c>
    </row>
    <row r="574" spans="1:1" hidden="1" x14ac:dyDescent="0.25">
      <c r="A5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"&amp;TAGS!P574&amp;"
}"))))</f>
        <v/>
      </c>
    </row>
    <row r="575" spans="1:1" hidden="1" x14ac:dyDescent="0.25">
      <c r="A5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"&amp;TAGS!P575&amp;"
}"))))</f>
        <v/>
      </c>
    </row>
    <row r="576" spans="1:1" hidden="1" x14ac:dyDescent="0.25">
      <c r="A5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"&amp;TAGS!P576&amp;"
}"))))</f>
        <v/>
      </c>
    </row>
    <row r="577" spans="1:1" hidden="1" x14ac:dyDescent="0.25">
      <c r="A5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"&amp;TAGS!P577&amp;"
}"))))</f>
        <v/>
      </c>
    </row>
    <row r="578" spans="1:1" hidden="1" x14ac:dyDescent="0.25">
      <c r="A5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"&amp;TAGS!P578&amp;"
}"))))</f>
        <v/>
      </c>
    </row>
    <row r="579" spans="1:1" hidden="1" x14ac:dyDescent="0.25">
      <c r="A5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"&amp;TAGS!P579&amp;"
}"))))</f>
        <v/>
      </c>
    </row>
    <row r="580" spans="1:1" hidden="1" x14ac:dyDescent="0.25">
      <c r="A5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"&amp;TAGS!P580&amp;"
}"))))</f>
        <v/>
      </c>
    </row>
    <row r="581" spans="1:1" hidden="1" x14ac:dyDescent="0.25">
      <c r="A5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"&amp;TAGS!P581&amp;"
}"))))</f>
        <v/>
      </c>
    </row>
    <row r="582" spans="1:1" hidden="1" x14ac:dyDescent="0.25">
      <c r="A5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"&amp;TAGS!P582&amp;"
}"))))</f>
        <v/>
      </c>
    </row>
    <row r="583" spans="1:1" hidden="1" x14ac:dyDescent="0.25">
      <c r="A5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"&amp;TAGS!P583&amp;"
}"))))</f>
        <v/>
      </c>
    </row>
    <row r="584" spans="1:1" hidden="1" x14ac:dyDescent="0.25">
      <c r="A5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"&amp;TAGS!P584&amp;"
}"))))</f>
        <v/>
      </c>
    </row>
    <row r="585" spans="1:1" x14ac:dyDescent="0.25">
      <c r="A5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"&amp;TAGS!P585&amp;"
}"))))</f>
        <v>@PART[RLA_small_attach_radial]:FOR[xxxRP0]
{
    %TechRequired = materialsScienceSatellite
    %cost = 10
    %entryCost = 500
    RP0conf = true
    @description ^=:$: From RLA Stockalike mod
}</v>
      </c>
    </row>
    <row r="586" spans="1:1" hidden="1" x14ac:dyDescent="0.25">
      <c r="A5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"&amp;TAGS!P586&amp;"
}"))))</f>
        <v/>
      </c>
    </row>
    <row r="587" spans="1:1" x14ac:dyDescent="0.25">
      <c r="A5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"&amp;TAGS!P587&amp;"
}"))))</f>
        <v>@PART[stackPoint1]:FOR[xxxRP0]
{
    %TechRequired = materialsScienceSatellite
    %cost = 10
    %entryCost = 500
    RP0conf = true
    @description ^=:$: From Stock (RO Config) mod
}</v>
      </c>
    </row>
    <row r="588" spans="1:1" hidden="1" x14ac:dyDescent="0.25">
      <c r="A5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"&amp;TAGS!P588&amp;"
}"))))</f>
        <v/>
      </c>
    </row>
    <row r="589" spans="1:1" x14ac:dyDescent="0.25">
      <c r="A5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"&amp;TAGS!P589&amp;"
}"))))</f>
        <v>@PART[SXTCargoBay1]:FOR[xxxRP0]
{
    %TechRequired = matureSupersonic
    %cost = 520
    %entryCost = 14000
    RP0conf = false
    @description ^=:$: From SXT mod
}</v>
      </c>
    </row>
    <row r="590" spans="1:1" x14ac:dyDescent="0.25">
      <c r="A5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"&amp;TAGS!P590&amp;"
}"))))</f>
        <v>@PART[adapterSize2-Size1]:FOR[xxxRP0]
{
    %TechRequired = materialsScienceSatellite
    %cost = 1
    %entryCost = 18000
    RP0conf = false
    @description ^=:$: From Stock (RO Config) mod
}</v>
      </c>
    </row>
    <row r="591" spans="1:1" hidden="1" x14ac:dyDescent="0.25">
      <c r="A5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"&amp;TAGS!P591&amp;"
}"))))</f>
        <v/>
      </c>
    </row>
    <row r="592" spans="1:1" x14ac:dyDescent="0.25">
      <c r="A5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"&amp;TAGS!P592&amp;"
}"))))</f>
        <v>@PART[adapterSize2-Size1Slant]:FOR[xxxRP0]
{
    %TechRequired = materialsScienceSatellite
    %cost = 1
    %entryCost = 18000
    RP0conf = false
    @description ^=:$: From Stock (RO Config) mod
}</v>
      </c>
    </row>
    <row r="593" spans="1:1" x14ac:dyDescent="0.25">
      <c r="A5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"&amp;TAGS!P593&amp;"
}"))))</f>
        <v>@PART[ca_battery_m]:FOR[xxxRP0]
{
    %TechRequired = avionicsPrototypes
    %cost = 80
    %entryCost = 800
    RP0conf = true
    @description ^=:$: From Coatl Aerospace mod
}</v>
      </c>
    </row>
    <row r="594" spans="1:1" x14ac:dyDescent="0.25">
      <c r="A5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"&amp;TAGS!P594&amp;"
}"))))</f>
        <v>@PART[ca_battery_s]:FOR[xxxRP0]
{
    %TechRequired = avionicsPrototypes
    %cost = 25
    %entryCost = 200
    RP0conf = true
    @description ^=:$: From Coatl Aerospace mod
}</v>
      </c>
    </row>
    <row r="595" spans="1:1" x14ac:dyDescent="0.25">
      <c r="A5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"&amp;TAGS!P595&amp;"
}"))))</f>
        <v>@PART[ca_battery_l]:FOR[xxxRP0]
{
    %TechRequired = avionicsPrototypes
    %cost = 240
    %entryCost = 2400
    RP0conf = true
    @description ^=:$: From Coatl Aerospace mod
}</v>
      </c>
    </row>
    <row r="596" spans="1:1" x14ac:dyDescent="0.25">
      <c r="A5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"&amp;TAGS!P596&amp;"
}"))))</f>
        <v>@PART[antenna_tv]:FOR[xxxRP0]
{
    %TechRequired = earlyAvionics
    %cost = 280
    %entryCost = 240
    RP0conf = false
    @description ^=:$: From Coatl Aerospace mod
}</v>
      </c>
    </row>
    <row r="597" spans="1:1" hidden="1" x14ac:dyDescent="0.25">
      <c r="A5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"&amp;TAGS!P597&amp;"
}"))))</f>
        <v/>
      </c>
    </row>
    <row r="598" spans="1:1" hidden="1" x14ac:dyDescent="0.25">
      <c r="A5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"&amp;TAGS!P598&amp;"
}"))))</f>
        <v/>
      </c>
    </row>
    <row r="599" spans="1:1" x14ac:dyDescent="0.25">
      <c r="A5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"&amp;TAGS!P599&amp;"
}"))))</f>
        <v>@PART[antenna_quetzal]:FOR[xxxRP0]
{
    %TechRequired = interplanetaryComms
    %cost = 100
    %entryCost = 100
    RP0conf = false
    @description ^=:$: From Coatl Aerospace mod
}</v>
      </c>
    </row>
    <row r="600" spans="1:1" x14ac:dyDescent="0.25">
      <c r="A6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"&amp;TAGS!P600&amp;"
}"))))</f>
        <v>@PART[dish_deploy_S]:FOR[xxxRP0]
{
    %TechRequired = advancedComms
    %cost = 500
    %entryCost = 1500
    RP0conf = false
    @description ^=:$: From Coatl Aerospace mod
}</v>
      </c>
    </row>
    <row r="601" spans="1:1" hidden="1" x14ac:dyDescent="0.25">
      <c r="A6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"&amp;TAGS!P601&amp;"
}"))))</f>
        <v/>
      </c>
    </row>
    <row r="602" spans="1:1" hidden="1" x14ac:dyDescent="0.25">
      <c r="A6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"&amp;TAGS!P602&amp;"
}"))))</f>
        <v/>
      </c>
    </row>
    <row r="603" spans="1:1" x14ac:dyDescent="0.25">
      <c r="A6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"&amp;TAGS!P603&amp;"
}"))))</f>
        <v>@PART[dish_deploy_S2]:FOR[xxxRP0]
{
    %TechRequired = improvedComms
    %cost = 300
    %entryCost = 1000
    RP0conf = false
    @description ^=:$: From Coatl Aerospace mod
}</v>
      </c>
    </row>
    <row r="604" spans="1:1" x14ac:dyDescent="0.25">
      <c r="A6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"&amp;TAGS!P604&amp;"
}"))))</f>
        <v>@PART[ca_DUSTC]:FOR[xxxRP0]
{
    %TechRequired = advancedScience
    %cost = 1200
    %entryCost = 7200
    RP0conf = false
    @description ^=:$: From Coatl Aerospace mod
}</v>
      </c>
    </row>
    <row r="605" spans="1:1" x14ac:dyDescent="0.25">
      <c r="A6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"&amp;TAGS!P605&amp;"
}"))))</f>
        <v>@PART[ca_DUSTX]:FOR[xxxRP0]
{
    %TechRequired = advancedScience
    %cost = 3500
    %entryCost = 9300
    RP0conf = false
    @description ^=:$: From Coatl Aerospace mod
}</v>
      </c>
    </row>
    <row r="606" spans="1:1" x14ac:dyDescent="0.25">
      <c r="A6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"&amp;TAGS!P606&amp;"
}"))))</f>
        <v>@PART[sp_mariner_a]:FOR[xxxRP0]
{
    %TechRequired = earlyPower
    %cost = 320
    %entryCost = 2100
    RP0conf = false
    @description ^=:$: From Coatl Aerospace mod
}</v>
      </c>
    </row>
    <row r="607" spans="1:1" x14ac:dyDescent="0.25">
      <c r="A6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"&amp;TAGS!P607&amp;"
}"))))</f>
        <v>@PART[solarPanelsfa]:FOR[xxxRP0]
{
    %TechRequired = basicPower
    %cost = 200
    %entryCost = 5000
    RP0conf = true
    @description ^=:$: From AIES mod
}</v>
      </c>
    </row>
    <row r="608" spans="1:1" hidden="1" x14ac:dyDescent="0.25">
      <c r="A6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"&amp;TAGS!P608&amp;"
}"))))</f>
        <v/>
      </c>
    </row>
    <row r="609" spans="1:1" hidden="1" x14ac:dyDescent="0.25">
      <c r="A6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"&amp;TAGS!P609&amp;"
}"))))</f>
        <v/>
      </c>
    </row>
    <row r="610" spans="1:1" x14ac:dyDescent="0.25">
      <c r="A6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"&amp;TAGS!P610&amp;"
}"))))</f>
        <v>@PART[solarPanelsuncat1]:FOR[xxxRP0]
{
    %TechRequired = basicPower
    %cost = 225
    %entryCost = 4500
    RP0conf = true
    @description ^=:$: From AIES mod
}</v>
      </c>
    </row>
    <row r="611" spans="1:1" hidden="1" x14ac:dyDescent="0.25">
      <c r="A6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"&amp;TAGS!P611&amp;"
}"))))</f>
        <v/>
      </c>
    </row>
    <row r="612" spans="1:1" hidden="1" x14ac:dyDescent="0.25">
      <c r="A6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"&amp;TAGS!P612&amp;"
}"))))</f>
        <v/>
      </c>
    </row>
    <row r="613" spans="1:1" hidden="1" x14ac:dyDescent="0.25">
      <c r="A6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"&amp;TAGS!P613&amp;"
}"))))</f>
        <v/>
      </c>
    </row>
    <row r="614" spans="1:1" hidden="1" x14ac:dyDescent="0.25">
      <c r="A6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"&amp;TAGS!P614&amp;"
}"))))</f>
        <v/>
      </c>
    </row>
    <row r="615" spans="1:1" hidden="1" x14ac:dyDescent="0.25">
      <c r="A6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"&amp;TAGS!P615&amp;"
}"))))</f>
        <v/>
      </c>
    </row>
    <row r="616" spans="1:1" hidden="1" x14ac:dyDescent="0.25">
      <c r="A6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"&amp;TAGS!P616&amp;"
}"))))</f>
        <v/>
      </c>
    </row>
    <row r="617" spans="1:1" hidden="1" x14ac:dyDescent="0.25">
      <c r="A6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"&amp;TAGS!P617&amp;"
}"))))</f>
        <v/>
      </c>
    </row>
    <row r="618" spans="1:1" x14ac:dyDescent="0.25">
      <c r="A6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"&amp;TAGS!P618&amp;"
}"))))</f>
        <v>@PART[ca_ELIX]:FOR[xxxRP0]
{
    %TechRequired = scienceHuman
    %cost = 3250
    %entryCost = 4100
    RP0conf = false
    @description ^=:$: From Coatl Aerospace mod
}</v>
      </c>
    </row>
    <row r="619" spans="1:1" hidden="1" x14ac:dyDescent="0.25">
      <c r="A6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"&amp;TAGS!P619&amp;"
}"))))</f>
        <v/>
      </c>
    </row>
    <row r="620" spans="1:1" hidden="1" x14ac:dyDescent="0.25">
      <c r="A6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"&amp;TAGS!P620&amp;"
}"))))</f>
        <v>#N/A</v>
      </c>
    </row>
    <row r="621" spans="1:1" hidden="1" x14ac:dyDescent="0.25">
      <c r="A6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"&amp;TAGS!P621&amp;"
}"))))</f>
        <v/>
      </c>
    </row>
    <row r="622" spans="1:1" hidden="1" x14ac:dyDescent="0.25">
      <c r="A6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"&amp;TAGS!P622&amp;"
}"))))</f>
        <v/>
      </c>
    </row>
    <row r="623" spans="1:1" x14ac:dyDescent="0.25">
      <c r="A6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"&amp;TAGS!P623&amp;"
}"))))</f>
        <v>@PART[ca_RM01]:FOR[xxxRP0]
{
    %TechRequired = stabilityRP0
    %cost = 400
    %entryCost = 2800
    RP0conf = false
    @description ^=:$: From Coatl Aerospace mod
}</v>
      </c>
    </row>
    <row r="624" spans="1:1" hidden="1" x14ac:dyDescent="0.25">
      <c r="A6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"&amp;TAGS!P624&amp;"
}"))))</f>
        <v/>
      </c>
    </row>
    <row r="625" spans="1:1" x14ac:dyDescent="0.25">
      <c r="A6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"&amp;TAGS!P625&amp;"
}"))))</f>
        <v>@PART[ca_RM03]:FOR[xxxRP0]
{
    %TechRequired = improvedFlightControl
    %cost = 400
    %entryCost = 2800
    RP0conf = false
    @description ^=:$: From Coatl Aerospace mod
}</v>
      </c>
    </row>
    <row r="626" spans="1:1" x14ac:dyDescent="0.25">
      <c r="A6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"&amp;TAGS!P626&amp;"
}"))))</f>
        <v>@PART[ca_RM04]:FOR[xxxRP0]
{
    %TechRequired = earlyDocking
    %cost = 400
    %entryCost = 2800
    RP0conf = false
    @description ^=:$: From Coatl Aerospace mod
}</v>
      </c>
    </row>
    <row r="627" spans="1:1" hidden="1" x14ac:dyDescent="0.25">
      <c r="A6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"&amp;TAGS!P627&amp;"
}"))))</f>
        <v/>
      </c>
    </row>
    <row r="628" spans="1:1" hidden="1" x14ac:dyDescent="0.25">
      <c r="A6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"&amp;TAGS!P628&amp;"
}"))))</f>
        <v/>
      </c>
    </row>
    <row r="629" spans="1:1" hidden="1" x14ac:dyDescent="0.25">
      <c r="A6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"&amp;TAGS!P629&amp;"
}"))))</f>
        <v/>
      </c>
    </row>
    <row r="630" spans="1:1" hidden="1" x14ac:dyDescent="0.25">
      <c r="A6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"&amp;TAGS!P630&amp;"
}"))))</f>
        <v/>
      </c>
    </row>
    <row r="631" spans="1:1" x14ac:dyDescent="0.25">
      <c r="A6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"&amp;TAGS!P631&amp;"
}"))))</f>
        <v>@PART[ca_telescope_a]:FOR[xxxRP0]
{
    %TechRequired = advancedScience
    %cost = 500
    %entryCost = 10000
    RP0conf = false
    @description ^=:$: From Coatl Aerospace mod
}</v>
      </c>
    </row>
    <row r="632" spans="1:1" hidden="1" x14ac:dyDescent="0.25">
      <c r="A6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"&amp;TAGS!P632&amp;"
}"))))</f>
        <v/>
      </c>
    </row>
    <row r="633" spans="1:1" x14ac:dyDescent="0.25">
      <c r="A6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"&amp;TAGS!P633&amp;"
}"))))</f>
        <v>@PART[ca_LUV]:FOR[xxxRP0]
{
    %TechRequired = scienceAdvCapsules
    %cost = 2900
    %entryCost = 6500
    RP0conf = false
    @description ^=:$: From Coatl Aerospace mod
}</v>
      </c>
    </row>
    <row r="634" spans="1:1" hidden="1" x14ac:dyDescent="0.25">
      <c r="A6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"&amp;TAGS!P634&amp;"
}"))))</f>
        <v/>
      </c>
    </row>
    <row r="635" spans="1:1" hidden="1" x14ac:dyDescent="0.25">
      <c r="A6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"&amp;TAGS!P635&amp;"
}"))))</f>
        <v/>
      </c>
    </row>
    <row r="636" spans="1:1" x14ac:dyDescent="0.25">
      <c r="A6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"&amp;TAGS!P636&amp;"
}"))))</f>
        <v>@PART[ca_tank_mp_s]:FOR[xxxRP0]
{
    %TechRequired = materialsScienceSatellite
    %cost = 1
    %entryCost = 20
    RP0conf = true
    @description ^=:$: From Coatl Aerospace mod
}</v>
      </c>
    </row>
    <row r="637" spans="1:1" hidden="1" x14ac:dyDescent="0.25">
      <c r="A6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"&amp;TAGS!P637&amp;"
}"))))</f>
        <v/>
      </c>
    </row>
    <row r="638" spans="1:1" hidden="1" x14ac:dyDescent="0.25">
      <c r="A6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"&amp;TAGS!P638&amp;"
}"))))</f>
        <v/>
      </c>
    </row>
    <row r="639" spans="1:1" hidden="1" x14ac:dyDescent="0.25">
      <c r="A6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"&amp;TAGS!P639&amp;"
}"))))</f>
        <v/>
      </c>
    </row>
    <row r="640" spans="1:1" hidden="1" x14ac:dyDescent="0.25">
      <c r="A6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"&amp;TAGS!P640&amp;"
}"))))</f>
        <v/>
      </c>
    </row>
    <row r="641" spans="1:1" hidden="1" x14ac:dyDescent="0.25">
      <c r="A6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"&amp;TAGS!P641&amp;"
}"))))</f>
        <v/>
      </c>
    </row>
    <row r="642" spans="1:1" hidden="1" x14ac:dyDescent="0.25">
      <c r="A6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"&amp;TAGS!P642&amp;"
}"))))</f>
        <v/>
      </c>
    </row>
    <row r="643" spans="1:1" x14ac:dyDescent="0.25">
      <c r="A6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"&amp;TAGS!P643&amp;"
}"))))</f>
        <v>@PART[ca_RPWS]:FOR[xxxRP0]
{
    %TechRequired = scienceHuman
    %cost = 500
    %entryCost = 10000
    RP0conf = true
    @description ^=:$: From Coatl Aerospace mod
    MODULE
    { name = ModuleTagInstruments }
}</v>
      </c>
    </row>
    <row r="644" spans="1:1" x14ac:dyDescent="0.25">
      <c r="A6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"&amp;TAGS!P644&amp;"
}"))))</f>
        <v>@PART[RSBdecouplerCastorAgena]:FOR[xxxRP0]
{
    %TechRequired = materialsScienceLongTerm
    %cost = 950
    %entryCost = 3500
    RP0conf = false
    @description ^=:$: From Real Scale Boosters mod
}</v>
      </c>
    </row>
    <row r="645" spans="1:1" x14ac:dyDescent="0.25">
      <c r="A6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"&amp;TAGS!P645&amp;"
}"))))</f>
        <v>@PART[RSBnosecone236]:FOR[xxxRP0]
{
    %TechRequired = materialsScienceLongTerm
    %cost = 1800
    %entryCost = 4500
    RP0conf = false
    @description ^=:$: From Real Scale Boosters mod
}</v>
      </c>
    </row>
    <row r="646" spans="1:1" x14ac:dyDescent="0.25">
      <c r="A6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"&amp;TAGS!P646&amp;"
}"))))</f>
        <v>@PART[RSBboattailCastorAgena]:FOR[xxxRP0]
{
    %TechRequired = materialsScienceLongTerm
    %cost = 750
    %entryCost = 3500
    RP0conf = false
    @description ^=:$: From Real Scale Boosters mod
}</v>
      </c>
    </row>
    <row r="647" spans="1:1" x14ac:dyDescent="0.25">
      <c r="A6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"&amp;TAGS!P647&amp;"
}"))))</f>
        <v>@PART[RSB_PLF_CarrackL]:FOR[xxxRP0]
{
    %TechRequired = materialsScienceLongTerm
    %cost = 1000
    %entryCost = 1000
    RP0conf = false
    @description ^=:$: From Real Scale Boosters mod
}</v>
      </c>
    </row>
    <row r="648" spans="1:1" x14ac:dyDescent="0.25">
      <c r="A6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"&amp;TAGS!P648&amp;"
}"))))</f>
        <v>@PART[RSB_PLF_CarrackM]:FOR[xxxRP0]
{
    %TechRequired = materialsScienceLongTerm
    %cost = 1000
    %entryCost = 1000
    RP0conf = false
    @description ^=:$: From Real Scale Boosters mod
}</v>
      </c>
    </row>
    <row r="649" spans="1:1" x14ac:dyDescent="0.25">
      <c r="A6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"&amp;TAGS!P649&amp;"
}"))))</f>
        <v>@PART[RSBfairingCarrack236]:FOR[xxxRP0]
{
    %TechRequired = materialsScienceLongTerm
    %cost = 1500
    %entryCost = 6500
    RP0conf = false
    @description ^=:$: From Real Scale Boosters mod
}</v>
      </c>
    </row>
    <row r="650" spans="1:1" hidden="1" x14ac:dyDescent="0.25">
      <c r="A6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"&amp;TAGS!P650&amp;"
}"))))</f>
        <v/>
      </c>
    </row>
    <row r="651" spans="1:1" hidden="1" x14ac:dyDescent="0.25">
      <c r="A6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"&amp;TAGS!P651&amp;"
}"))))</f>
        <v/>
      </c>
    </row>
    <row r="652" spans="1:1" hidden="1" x14ac:dyDescent="0.25">
      <c r="A6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"&amp;TAGS!P652&amp;"
}"))))</f>
        <v/>
      </c>
    </row>
    <row r="653" spans="1:1" hidden="1" x14ac:dyDescent="0.25">
      <c r="A6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"&amp;TAGS!P653&amp;"
}"))))</f>
        <v/>
      </c>
    </row>
    <row r="654" spans="1:1" x14ac:dyDescent="0.25">
      <c r="A6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"&amp;TAGS!P654&amp;"
}"))))</f>
        <v>@PART[ca_barometer]:FOR[xxxRP0]
{
    %TechRequired = start
    %cost = 8
    %entryCost = 160
    RP0conf = true
    @description ^=:$: From Coatl Aerospace mod
    MODULE
    { name = ModuleTagInstruments }
}</v>
      </c>
    </row>
    <row r="655" spans="1:1" hidden="1" x14ac:dyDescent="0.25">
      <c r="A6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"&amp;TAGS!P655&amp;"
}"))))</f>
        <v/>
      </c>
    </row>
    <row r="656" spans="1:1" hidden="1" x14ac:dyDescent="0.25">
      <c r="A6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"&amp;TAGS!P656&amp;"
}"))))</f>
        <v/>
      </c>
    </row>
    <row r="657" spans="1:1" x14ac:dyDescent="0.25">
      <c r="A6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"&amp;TAGS!P657&amp;"
}"))))</f>
        <v>@PART[ca_GRS]:FOR[xxxRP0]
{
    %TechRequired = advancedScience
    %cost = 1100
    %entryCost = 3200
    RP0conf = false
    @description ^=:$: From Coatl Aerospace mod
}</v>
      </c>
    </row>
    <row r="658" spans="1:1" x14ac:dyDescent="0.25">
      <c r="A6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"&amp;TAGS!P658&amp;"
}"))))</f>
        <v>@PART[rn_cassini]:FOR[xxxRP0]
{
    %TechRequired = longTermAvionics
    %cost = 5500
    %entryCost = 500
    RP0conf = false
    @description ^=:$: From RN US Probes mod
}</v>
      </c>
    </row>
    <row r="659" spans="1:1" x14ac:dyDescent="0.25">
      <c r="A6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"&amp;TAGS!P659&amp;"
}"))))</f>
        <v>@PART[bluedog_castorSRB]:FOR[xxxRP0]
{
    %TechRequired = solids1956
    %cost = 300
    %entryCost = 6000
    RP0conf = true
    @description ^=:$: From Bluedog DB mod
    MODULE
    { name = ModuleTagEngineSolid }
}</v>
      </c>
    </row>
    <row r="660" spans="1:1" x14ac:dyDescent="0.25">
      <c r="A6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"&amp;TAGS!P660&amp;"
}"))))</f>
        <v>@PART[solidBooster1-1Small]:FOR[xxxRP0]
{
    %TechRequired = solids1956
    %cost = 300
    %entryCost = 6000
    RP0conf = true
    @description ^=:$: From RealFuels mod
    MODULE
    { name = ModuleTagEngineSolid }
}</v>
      </c>
    </row>
    <row r="661" spans="1:1" x14ac:dyDescent="0.25">
      <c r="A6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"&amp;TAGS!P661&amp;"
}"))))</f>
        <v>@PART[FASADeltaCastorSrb]:FOR[xxxRP0]
{
    %TechRequired = solids1956
    %cost = 300
    %entryCost = 6000
    RP0conf = true
    @description ^=:$: From FASA mod
    MODULE
    { name = ModuleTagEngineSolid }
}</v>
      </c>
    </row>
    <row r="662" spans="1:1" x14ac:dyDescent="0.25">
      <c r="A6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"&amp;TAGS!P662&amp;"
}"))))</f>
        <v>@PART[bluedog_Castor120]:FOR[xxxRP0]
{
    %TechRequired = solids1986
    %cost = 10630
    %entryCost = 212600
    RP0conf = true
    @description ^=:$: From Bluedog DB mod
    MODULE
    { name = ModuleTagEngineSolid }
}</v>
      </c>
    </row>
    <row r="663" spans="1:1" x14ac:dyDescent="0.25">
      <c r="A6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"&amp;TAGS!P663&amp;"
}"))))</f>
        <v>@PART[RSBengineCastor120]:FOR[xxxRP0]
{
    %TechRequired = solids1986
    %cost = 10630
    %entryCost = 212600
    RP0conf = true
    @description ^=:$: From Real Scale Boosters mod
    MODULE
    { name = ModuleTagEngineSolid }
}</v>
      </c>
    </row>
    <row r="664" spans="1:1" x14ac:dyDescent="0.25">
      <c r="A6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"&amp;TAGS!P664&amp;"
}"))))</f>
        <v>@PART[solidBooster1-1]:FOR[xxxRP0]
{
    %TechRequired = solids1986
    %cost = 10630
    %entryCost = 212600
    RP0conf = true
    @description ^=:$: From Stock (RO Config) mod
    MODULE
    { name = ModuleTagEngineSolid }
}</v>
      </c>
    </row>
    <row r="665" spans="1:1" x14ac:dyDescent="0.25">
      <c r="A6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"&amp;TAGS!P665&amp;"
}"))))</f>
        <v>@PART[RSBdecouplerCastor120]:FOR[xxxRP0]
{
    %TechRequired = materialsScienceLongTerm
    %cost = 750
    %entryCost = 3500
    RP0conf = false
    @description ^=:$: From Real Scale Boosters mod
}</v>
      </c>
    </row>
    <row r="666" spans="1:1" x14ac:dyDescent="0.25">
      <c r="A6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"&amp;TAGS!P666&amp;"
}"))))</f>
        <v>@PART[RT2]:FOR[xxxRP0]
{
    %TechRequired = solids1964
    %cost = 320
    %entryCost = 6400
    RP0conf = true
    @description ^=:$: From Ven Stock Revamp mod
    MODULE
    { name = ModuleTagEngineSolid }
}</v>
      </c>
    </row>
    <row r="667" spans="1:1" x14ac:dyDescent="0.25">
      <c r="A6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"&amp;TAGS!P667&amp;"
}"))))</f>
        <v>@PART[RSBengineCastor30]:FOR[xxxRP0]
{
    %TechRequired = solids2009
    %cost = 420
    %entryCost = 15000
    RP0conf = true
    @description ^=:$: From Real Scale Boosters mod
    MODULE
    { name = ModuleTagEngineSolid }
}</v>
      </c>
    </row>
    <row r="668" spans="1:1" x14ac:dyDescent="0.25">
      <c r="A6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"&amp;TAGS!P668&amp;"
}"))))</f>
        <v>@PART[KK_Antares_Castor30Cone]:FOR[xxxRP0]
{
    %TechRequired = materialsScienceCommercial
    %cost = 750
    %entryCost = 2800
    RP0conf = false
    @description ^=:$: From KK Antares mod
}</v>
      </c>
    </row>
    <row r="669" spans="1:1" x14ac:dyDescent="0.25">
      <c r="A6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"&amp;TAGS!P669&amp;"
}"))))</f>
        <v>@PART[bluedog_Castor30]:FOR[xxxRP0]
{
    %TechRequired = solids2009
    %cost = 420
    %entryCost = 15000
    RP0conf = true
    @description ^=:$: From Bluedog DB mod
    MODULE
    { name = ModuleTagEngineSolid }
}</v>
      </c>
    </row>
    <row r="670" spans="1:1" x14ac:dyDescent="0.25">
      <c r="A6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"&amp;TAGS!P670&amp;"
}"))))</f>
        <v>@PART[KK_ATK_Castor30A]:FOR[xxxRP0]
{
    %TechRequired = solids2009
    %cost = 420
    %entryCost = 15000
    RP0conf = true
    @description ^=:$: From ATK Propulsion Pack mod
    MODULE
    { name = ModuleTagEngineSolid }
}</v>
      </c>
    </row>
    <row r="671" spans="1:1" x14ac:dyDescent="0.25">
      <c r="A6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"&amp;TAGS!P671&amp;"
}"))))</f>
        <v>@PART[solidBoosterSmall]:FOR[xxxRP0]
{
    %TechRequired = solids2009
    %cost = 750
    %entryCost = 15000
    RP0conf = true
    @description ^=:$: From RealFuels mod
    MODULE
    { name = ModuleTagEngineSolid }
}</v>
      </c>
    </row>
    <row r="672" spans="1:1" x14ac:dyDescent="0.25">
      <c r="A6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"&amp;TAGS!P672&amp;"
}"))))</f>
        <v>@PART[solidBooster]:FOR[xxxRP0]
{
    %TechRequired = solids2009
    %cost = 1500
    %entryCost = 30000
    RP0conf = true
    @description ^=:$: From Stock (RO Config) mod
    MODULE
    { name = ModuleTagEngineSolid }
}</v>
      </c>
    </row>
    <row r="673" spans="1:1" x14ac:dyDescent="0.25">
      <c r="A6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"&amp;TAGS!P673&amp;"
}"))))</f>
        <v>@PART[KK_ATK_Castor4]:FOR[xxxRP0]
{
    %TechRequired = solids1972
    %cost = 361
    %entryCost = 7224
    RP0conf = true
    @description ^=:$: From ATK Propulsion Pack mod
    MODULE
    { name = ModuleTagEngineSolid }
}</v>
      </c>
    </row>
    <row r="674" spans="1:1" x14ac:dyDescent="0.25">
      <c r="A6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"&amp;TAGS!P674&amp;"
}"))))</f>
        <v>@PART[RO_KWsrbGlobeI_Castor4]:FOR[xxxRP0]
{
    %TechRequired = solids1972
    %cost = 361
    %entryCost = 7224
    RP0conf = true
    @description ^=:$: From KW Rocketry mod
    MODULE
    { name = ModuleTagEngineSolid }
}</v>
      </c>
    </row>
    <row r="675" spans="1:1" x14ac:dyDescent="0.25">
      <c r="A6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"&amp;TAGS!P675&amp;"
}"))))</f>
        <v>@PART[RT1]:FOR[xxxRP0]
{
    %TechRequired = solids1972
    %cost = 361
    %entryCost = 7224
    RP0conf = true
    @description ^=:$: From Ven Stock Revamp mod
    MODULE
    { name = ModuleTagEngineSolid }
}</v>
      </c>
    </row>
    <row r="676" spans="1:1" x14ac:dyDescent="0.25">
      <c r="A6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"&amp;TAGS!P676&amp;"
}"))))</f>
        <v>@PART[KK_ATK_Castor4A]:FOR[xxxRP0]
{
    %TechRequired = solids1986
    %cost = 640
    %entryCost = 12020
    RP0conf = true
    @description ^=:$: From ATK Propulsion Pack mod
    MODULE
    { name = ModuleTagEngineSolid }
}</v>
      </c>
    </row>
    <row r="677" spans="1:1" x14ac:dyDescent="0.25">
      <c r="A6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"&amp;TAGS!P677&amp;"
}"))))</f>
        <v>@PART[KWsrbGlobeI]:FOR[xxxRP0]
{
    %TechRequired = solids1986
    %cost = 640
    %entryCost = 12020
    RP0conf = true
    @description ^=:$: From KW Rocketry mod
    MODULE
    { name = ModuleTagEngineSolid }
}</v>
      </c>
    </row>
    <row r="678" spans="1:1" x14ac:dyDescent="0.25">
      <c r="A6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"&amp;TAGS!P678&amp;"
}"))))</f>
        <v>@PART[RLA_solid_small_short]:FOR[xxxRP0]
{
    %TechRequired = solids1986
    %cost = 640
    %entryCost = 12020
    RP0conf = true
    @description ^=:$: From RLA Stockalike mod
    MODULE
    { name = ModuleTagEngineSolid }
}</v>
      </c>
    </row>
    <row r="679" spans="1:1" x14ac:dyDescent="0.25">
      <c r="A6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"&amp;TAGS!P679&amp;"
}"))))</f>
        <v>@PART[RO_KWsrbGlobeI]:FOR[xxxRP0]
{
    %TechRequired = solids1998
    %cost = 1000
    %entryCost = 20000
    RP0conf = true
    @description ^=:$: From KW Rocketry mod
    MODULE
    { name = ModuleTagEngineSolid }
}</v>
      </c>
    </row>
    <row r="680" spans="1:1" x14ac:dyDescent="0.25">
      <c r="A6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"&amp;TAGS!P680&amp;"
}"))))</f>
        <v>@PART[RLA_solid_small_long]:FOR[xxxRP0]
{
    %TechRequired = solids1998
    %cost = 1000
    %entryCost = 20000
    RP0conf = true
    @description ^=:$: From RLA Stockalike mod
    MODULE
    { name = ModuleTagEngineSolid }
}</v>
      </c>
    </row>
    <row r="681" spans="1:1" hidden="1" x14ac:dyDescent="0.25">
      <c r="A6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"&amp;TAGS!P681&amp;"
}"))))</f>
        <v/>
      </c>
    </row>
    <row r="682" spans="1:1" x14ac:dyDescent="0.25">
      <c r="A6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"&amp;TAGS!P682&amp;"
}"))))</f>
        <v>@PART[rn_thor_castor_dec]:FOR[xxxRP0]
{
    %TechRequired = materialsScienceSatellite
    %cost = 200
    %entryCost = 500
    RP0conf = false
    @description ^=:$: From RN US Rockets mod
}</v>
      </c>
    </row>
    <row r="683" spans="1:1" x14ac:dyDescent="0.25">
      <c r="A6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"&amp;TAGS!P683&amp;"
}"))))</f>
        <v>@PART[rn_thor_castor]:FOR[xxxRP0]
{
    %TechRequired = solids1956
    %cost = 300
    %entryCost = 6000
    RP0conf = true
    @description ^=:$: From RN US Rockets mod
    MODULE
    { name = ModuleTagEngineSolid }
}</v>
      </c>
    </row>
    <row r="684" spans="1:1" hidden="1" x14ac:dyDescent="0.25">
      <c r="A6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"&amp;TAGS!P684&amp;"
}"))))</f>
        <v/>
      </c>
    </row>
    <row r="685" spans="1:1" hidden="1" x14ac:dyDescent="0.25">
      <c r="A6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"&amp;TAGS!P685&amp;"
}"))))</f>
        <v/>
      </c>
    </row>
    <row r="686" spans="1:1" hidden="1" x14ac:dyDescent="0.25">
      <c r="A6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"&amp;TAGS!P686&amp;"
}"))))</f>
        <v/>
      </c>
    </row>
    <row r="687" spans="1:1" hidden="1" x14ac:dyDescent="0.25">
      <c r="A6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"&amp;TAGS!P687&amp;"
}"))))</f>
        <v/>
      </c>
    </row>
    <row r="688" spans="1:1" hidden="1" x14ac:dyDescent="0.25">
      <c r="A6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"&amp;TAGS!P688&amp;"
}"))))</f>
        <v/>
      </c>
    </row>
    <row r="689" spans="1:1" hidden="1" x14ac:dyDescent="0.25">
      <c r="A6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"&amp;TAGS!P689&amp;"
}"))))</f>
        <v/>
      </c>
    </row>
    <row r="690" spans="1:1" hidden="1" x14ac:dyDescent="0.25">
      <c r="A6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"&amp;TAGS!P690&amp;"
}"))))</f>
        <v/>
      </c>
    </row>
    <row r="691" spans="1:1" hidden="1" x14ac:dyDescent="0.25">
      <c r="A6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"&amp;TAGS!P691&amp;"
}"))))</f>
        <v/>
      </c>
    </row>
    <row r="692" spans="1:1" hidden="1" x14ac:dyDescent="0.25">
      <c r="A6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"&amp;TAGS!P692&amp;"
}"))))</f>
        <v/>
      </c>
    </row>
    <row r="693" spans="1:1" hidden="1" x14ac:dyDescent="0.25">
      <c r="A6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"&amp;TAGS!P693&amp;"
}"))))</f>
        <v/>
      </c>
    </row>
    <row r="694" spans="1:1" x14ac:dyDescent="0.25">
      <c r="A6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"&amp;TAGS!P694&amp;"
}"))))</f>
        <v>@PART[ca_SWIS]:FOR[xxxRP0]
{
    %TechRequired = advancedScience
    %cost = 8800
    %entryCost = 14000
    RP0conf = false
    @description ^=:$: From Coatl Aerospace mod
}</v>
      </c>
    </row>
    <row r="695" spans="1:1" hidden="1" x14ac:dyDescent="0.25">
      <c r="A6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"&amp;TAGS!P695&amp;"
}"))))</f>
        <v/>
      </c>
    </row>
    <row r="696" spans="1:1" x14ac:dyDescent="0.25">
      <c r="A6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"&amp;TAGS!P696&amp;"
}"))))</f>
        <v>@PART[ca_louver_s]:FOR[xxxRP0]
{
    %TechRequired = improvedPower
    %cost = 30
    %entryCost = 600
    RP0conf = false
    @description ^=:$: From Coatl Aerospace mod
}</v>
      </c>
    </row>
    <row r="697" spans="1:1" x14ac:dyDescent="0.25">
      <c r="A6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"&amp;TAGS!P697&amp;"
}"))))</f>
        <v>@PART[ca_louver_s2]:FOR[xxxRP0]
{
    %TechRequired = lunarRatedPower
    %cost = 30
    %entryCost = 600
    RP0conf = false
    @description ^=:$: From Coatl Aerospace mod
}</v>
      </c>
    </row>
    <row r="698" spans="1:1" x14ac:dyDescent="0.25">
      <c r="A6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"&amp;TAGS!P698&amp;"
}"))))</f>
        <v>@PART[ca_louver_m]:FOR[xxxRP0]
{
    %TechRequired = spaceStationSolarPanels
    %cost = 60
    %entryCost = 1000
    RP0conf = false
    @description ^=:$: From Coatl Aerospace mod
}</v>
      </c>
    </row>
    <row r="699" spans="1:1" x14ac:dyDescent="0.25">
      <c r="A6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"&amp;TAGS!P699&amp;"
}"))))</f>
        <v>@PART[ca_KLIR]:FOR[xxxRP0]
{
    %TechRequired = advancedScience
    %cost = 1000
    %entryCost = 6000
    RP0conf = false
    @description ^=:$: From Coatl Aerospace mod
}</v>
      </c>
    </row>
    <row r="700" spans="1:1" hidden="1" x14ac:dyDescent="0.25">
      <c r="A7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"&amp;TAGS!P700&amp;"
}"))))</f>
        <v/>
      </c>
    </row>
    <row r="701" spans="1:1" hidden="1" x14ac:dyDescent="0.25">
      <c r="A7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"&amp;TAGS!P701&amp;"
}"))))</f>
        <v/>
      </c>
    </row>
    <row r="702" spans="1:1" hidden="1" x14ac:dyDescent="0.25">
      <c r="A7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"&amp;TAGS!P702&amp;"
}"))))</f>
        <v/>
      </c>
    </row>
    <row r="703" spans="1:1" x14ac:dyDescent="0.25">
      <c r="A7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"&amp;TAGS!P703&amp;"
}"))))</f>
        <v>@PART[KW1mengineWildCatV]:FOR[xxxRP0]
{
    %TechRequired = prototypeHydrolox
    %cost = 1300
    %entryCost = 60000
    RP0conf = true
    @description ^=:$: From KW Rocketry mod
    MODULE
    { name = ModuleTagEngineLiquidTurbo }
    MODULE
    { name = ModuleTagHydrolox }
}</v>
      </c>
    </row>
    <row r="704" spans="1:1" hidden="1" x14ac:dyDescent="0.25">
      <c r="A7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"&amp;TAGS!P704&amp;"
}"))))</f>
        <v/>
      </c>
    </row>
    <row r="705" spans="1:1" x14ac:dyDescent="0.25">
      <c r="A7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"&amp;TAGS!P705&amp;"
}"))))</f>
        <v>@PART[LR87LH2Vac]:FOR[xxxRP0]
{
    %TechRequired = earlyHydrolox
    %cost = 2000
    %entryCost = 75000
    RP0conf = true
    @description ^=:$: From Stock (RO Config) mod
    MODULE
    { name = ModuleTagEngineLiquidTurbo }
    MODULE
    { name = ModuleTagHydrolox }
}</v>
      </c>
    </row>
    <row r="706" spans="1:1" x14ac:dyDescent="0.25">
      <c r="A7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"&amp;TAGS!P706&amp;"
}"))))</f>
        <v>@PART[FASAGeminiLFTCentar]:FOR[xxxRP0]
{
    %TechRequired = materialsScienceHuman
    %cost = 1201
    %entryCost = 24020
    RP0conf = true
    @description ^=:$: From FASA mod
}</v>
      </c>
    </row>
    <row r="707" spans="1:1" x14ac:dyDescent="0.25">
      <c r="A7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"&amp;TAGS!P707&amp;"
}"))))</f>
        <v>@PART[RO_Centaur_RCS]:FOR[xxxRP0]
{
    %TechRequired = improvedFlightControl
    %cost = 60
    %entryCost = 3000
    RP0conf = false
    @description ^=:$: From FASA mod
}</v>
      </c>
    </row>
    <row r="708" spans="1:1" x14ac:dyDescent="0.25">
      <c r="A7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"&amp;TAGS!P708&amp;"
}"))))</f>
        <v>@PART[RP0probeAvionics3-05m]:FOR[xxxRP0]
{
    %TechRequired = improvedAvionics
    %cost = 1100
    %entryCost = 30000
    RP0conf = true
    @description ^=:$: From Stock (RO Config) mod
    MODULE
    { name = ModuleTagEngineLiquidTurbo }
}</v>
      </c>
    </row>
    <row r="709" spans="1:1" x14ac:dyDescent="0.25">
      <c r="A7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"&amp;TAGS!P709&amp;"
}"))))</f>
        <v>@PART[FASAGeminiLFTCentarCSM_D1T]:FOR[xxxRP0]
{
    %TechRequired = materialsScienceSpaceStation
    %cost = 1301
    %entryCost = 26020
    RP0conf = true
    @description ^=:$: From FASA mod
}</v>
      </c>
    </row>
    <row r="710" spans="1:1" x14ac:dyDescent="0.25">
      <c r="A7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"&amp;TAGS!P710&amp;"
}"))))</f>
        <v>@PART[FASAGeminiLFTCentarCSM_D2]:FOR[xxxRP0]
{
    %TechRequired = materialsScienceLongTerm
    %cost = 950
    %entryCost = 4800
    RP0conf = false
    @description ^=:$: From FASA mod
}</v>
      </c>
    </row>
    <row r="711" spans="1:1" x14ac:dyDescent="0.25">
      <c r="A7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"&amp;TAGS!P711&amp;"
}"))))</f>
        <v>@PART[FASAGeminiLFTCentarCSM_D5]:FOR[xxxRP0]
{
    %TechRequired = materialsScienceInternational
    %cost = 950
    %entryCost = 4800
    RP0conf = false
    @description ^=:$: From FASA mod
}</v>
      </c>
    </row>
    <row r="712" spans="1:1" x14ac:dyDescent="0.25">
      <c r="A7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"&amp;TAGS!P712&amp;"
}"))))</f>
        <v>@PART[RSB_PLF_AtlasV500_CFLR]:FOR[xxxRP0]
{
    %TechRequired = materialsScienceInternational
    %cost = 1000
    %entryCost = 1000
    RP0conf = false
    @description ^=:$: From Real Scale Boosters mod
}</v>
      </c>
    </row>
    <row r="713" spans="1:1" hidden="1" x14ac:dyDescent="0.25">
      <c r="A7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"&amp;TAGS!P713&amp;"
}"))))</f>
        <v/>
      </c>
    </row>
    <row r="714" spans="1:1" hidden="1" x14ac:dyDescent="0.25">
      <c r="A7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"&amp;TAGS!P714&amp;"
}"))))</f>
        <v/>
      </c>
    </row>
    <row r="715" spans="1:1" x14ac:dyDescent="0.25">
      <c r="A7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"&amp;TAGS!P715&amp;"
}"))))</f>
        <v>@PART[RSBdecouplerAtlas500Payload]:FOR[xxxRP0]
{
    %TechRequired = materialsScienceInternational
    %cost = 7500
    %entryCost = 10500
    RP0conf = false
    @description ^=:$: From Real Scale Boosters mod
}</v>
      </c>
    </row>
    <row r="716" spans="1:1" x14ac:dyDescent="0.25">
      <c r="A7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"&amp;TAGS!P716&amp;"
}"))))</f>
        <v>@PART[RSBfairingAtlasCentaur305]:FOR[xxxRP0]
{
    %TechRequired = materialsScienceInternational
    %cost = 2500
    %entryCost = 9500
    RP0conf = false
    @description ^=:$: From Real Scale Boosters mod
}</v>
      </c>
    </row>
    <row r="717" spans="1:1" x14ac:dyDescent="0.25">
      <c r="A7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"&amp;TAGS!P717&amp;"
}"))))</f>
        <v>@PART[FASAGeminiLFTCentarCSM_T]:FOR[xxxRP0]
{
    %TechRequired = materialsScienceLongTerm
    %cost = 950
    %entryCost = 4800
    RP0conf = false
    @description ^=:$: From FASA mod
}</v>
      </c>
    </row>
    <row r="718" spans="1:1" x14ac:dyDescent="0.25">
      <c r="A7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"&amp;TAGS!P718&amp;"
}"))))</f>
        <v>@PART[SHIP_CENTAUR_T]:FOR[xxxRP0]
{
    %TechRequired = materialsScienceLongTerm
    %cost = 950
    %entryCost = 4800
    RP0conf = false
    @description ^=:$: From RO-Extended mod
}</v>
      </c>
    </row>
    <row r="719" spans="1:1" hidden="1" x14ac:dyDescent="0.25">
      <c r="A7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"&amp;TAGS!P719&amp;"
}"))))</f>
        <v/>
      </c>
    </row>
    <row r="720" spans="1:1" hidden="1" x14ac:dyDescent="0.25">
      <c r="A7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"&amp;TAGS!P720&amp;"
}"))))</f>
        <v/>
      </c>
    </row>
    <row r="721" spans="1:1" hidden="1" x14ac:dyDescent="0.25">
      <c r="A7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"&amp;TAGS!P721&amp;"
}"))))</f>
        <v/>
      </c>
    </row>
    <row r="722" spans="1:1" x14ac:dyDescent="0.25">
      <c r="A7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"&amp;TAGS!P722&amp;"
}"))))</f>
        <v>@PART[JetEngine]:FOR[xxxRP0]
{
    %TechRequired = refinedTurbofans
    %cost = 260
    %entryCost = 5200
    RP0conf = true
    @description ^=:$: From Stock (RO Config) mod
}</v>
      </c>
    </row>
    <row r="723" spans="1:1" x14ac:dyDescent="0.25">
      <c r="A7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"&amp;TAGS!P723&amp;"
}"))))</f>
        <v>@PART[turboFanSize2]:FOR[xxxRP0]
{
    %TechRequired = advancedJetEngines
    %cost = 850
    %entryCost = 17000
    RP0conf = true
    @description ^=:$: From Stock (RO Config) mod
}</v>
      </c>
    </row>
    <row r="724" spans="1:1" hidden="1" x14ac:dyDescent="0.25">
      <c r="A7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"&amp;TAGS!P724&amp;"
}"))))</f>
        <v/>
      </c>
    </row>
    <row r="725" spans="1:1" hidden="1" x14ac:dyDescent="0.25">
      <c r="A7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"&amp;TAGS!P725&amp;"
}"))))</f>
        <v/>
      </c>
    </row>
    <row r="726" spans="1:1" x14ac:dyDescent="0.25">
      <c r="A7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"&amp;TAGS!P726&amp;"
}"))))</f>
        <v>@PART[XNPdecouplerstack85Mx3HSx]:FOR[xxxRP0]
{
    %TechRequired = earlyMaterialsScience
    %cost = 230
    %entryCost = 600
    RP0conf = false
    @description ^=:$: From Chaka Monkey mod
}</v>
      </c>
    </row>
    <row r="727" spans="1:1" x14ac:dyDescent="0.25">
      <c r="A7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"&amp;TAGS!P727&amp;"
}"))))</f>
        <v>@PART[SXTCrewCabSSP10]:FOR[xxxRP0]
{
    %TechRequired = spaceStationPrototypes
    %cost = 5000
    %entryCost = 200000
    RP0conf = true
    @description ^=:$: From SXT mod
    MODULE
    { name = ModuleTagHabitable }
    MODULE
    { name = ModuleTagHumanRated }
}</v>
      </c>
    </row>
    <row r="728" spans="1:1" x14ac:dyDescent="0.25">
      <c r="A7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"&amp;TAGS!P728&amp;"
}"))))</f>
        <v>@PART[L25mSci]:FOR[xxxRP0]
{
    %TechRequired = spaceStationPrototypes
    %cost = 6000
    %entryCost = 200000
    RP0conf = true
    @description ^=:$: From SXT mod
    MODULE
    { name = ModuleTagInstruments }
}</v>
      </c>
    </row>
    <row r="729" spans="1:1" x14ac:dyDescent="0.25">
      <c r="A7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"&amp;TAGS!P729&amp;"
}"))))</f>
        <v>@PART[SXTCrewCabSSP20]:FOR[xxxRP0]
{
    %TechRequired = spaceStationPrototypes
    %cost = 10000
    %entryCost = 230000
    RP0conf = true
    @description ^=:$: From SXT mod
    MODULE
    { name = ModuleTagHabitable }
    MODULE
    { name = ModuleTagHumanRated }
}</v>
      </c>
    </row>
    <row r="730" spans="1:1" hidden="1" x14ac:dyDescent="0.25">
      <c r="A7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"&amp;TAGS!P730&amp;"
}"))))</f>
        <v/>
      </c>
    </row>
    <row r="731" spans="1:1" hidden="1" x14ac:dyDescent="0.25">
      <c r="A7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"&amp;TAGS!P731&amp;"
}"))))</f>
        <v/>
      </c>
    </row>
    <row r="732" spans="1:1" hidden="1" x14ac:dyDescent="0.25">
      <c r="A7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"&amp;TAGS!P732&amp;"
}"))))</f>
        <v/>
      </c>
    </row>
    <row r="733" spans="1:1" hidden="1" x14ac:dyDescent="0.25">
      <c r="A7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"&amp;TAGS!P733&amp;"
}"))))</f>
        <v/>
      </c>
    </row>
    <row r="734" spans="1:1" hidden="1" x14ac:dyDescent="0.25">
      <c r="A7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"&amp;TAGS!P734&amp;"
}"))))</f>
        <v/>
      </c>
    </row>
    <row r="735" spans="1:1" hidden="1" x14ac:dyDescent="0.25">
      <c r="A7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"&amp;TAGS!P735&amp;"
}"))))</f>
        <v/>
      </c>
    </row>
    <row r="736" spans="1:1" hidden="1" x14ac:dyDescent="0.25">
      <c r="A7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"&amp;TAGS!P736&amp;"
}"))))</f>
        <v/>
      </c>
    </row>
    <row r="737" spans="1:1" hidden="1" x14ac:dyDescent="0.25">
      <c r="A7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"&amp;TAGS!P737&amp;"
}"))))</f>
        <v/>
      </c>
    </row>
    <row r="738" spans="1:1" hidden="1" x14ac:dyDescent="0.25">
      <c r="A7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"&amp;TAGS!P738&amp;"
}"))))</f>
        <v/>
      </c>
    </row>
    <row r="739" spans="1:1" hidden="1" x14ac:dyDescent="0.25">
      <c r="A7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"&amp;TAGS!P739&amp;"
}"))))</f>
        <v/>
      </c>
    </row>
    <row r="740" spans="1:1" hidden="1" x14ac:dyDescent="0.25">
      <c r="A7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"&amp;TAGS!P740&amp;"
}"))))</f>
        <v/>
      </c>
    </row>
    <row r="741" spans="1:1" hidden="1" x14ac:dyDescent="0.25">
      <c r="A7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"&amp;TAGS!P741&amp;"
}"))))</f>
        <v/>
      </c>
    </row>
    <row r="742" spans="1:1" hidden="1" x14ac:dyDescent="0.25">
      <c r="A7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"&amp;TAGS!P742&amp;"
}"))))</f>
        <v/>
      </c>
    </row>
    <row r="743" spans="1:1" hidden="1" x14ac:dyDescent="0.25">
      <c r="A7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"&amp;TAGS!P743&amp;"
}"))))</f>
        <v/>
      </c>
    </row>
    <row r="744" spans="1:1" hidden="1" x14ac:dyDescent="0.25">
      <c r="A7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"&amp;TAGS!P744&amp;"
}"))))</f>
        <v/>
      </c>
    </row>
    <row r="745" spans="1:1" hidden="1" x14ac:dyDescent="0.25">
      <c r="A7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"&amp;TAGS!P745&amp;"
}"))))</f>
        <v/>
      </c>
    </row>
    <row r="746" spans="1:1" hidden="1" x14ac:dyDescent="0.25">
      <c r="A7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"&amp;TAGS!P746&amp;"
}"))))</f>
        <v/>
      </c>
    </row>
    <row r="747" spans="1:1" hidden="1" x14ac:dyDescent="0.25">
      <c r="A7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"&amp;TAGS!P747&amp;"
}"))))</f>
        <v/>
      </c>
    </row>
    <row r="748" spans="1:1" hidden="1" x14ac:dyDescent="0.25">
      <c r="A7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"&amp;TAGS!P748&amp;"
}"))))</f>
        <v/>
      </c>
    </row>
    <row r="749" spans="1:1" hidden="1" x14ac:dyDescent="0.25">
      <c r="A7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"&amp;TAGS!P749&amp;"
}"))))</f>
        <v/>
      </c>
    </row>
    <row r="750" spans="1:1" x14ac:dyDescent="0.25">
      <c r="A7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"&amp;TAGS!P750&amp;"
}"))))</f>
        <v>@PART[WBI_ChassisDecoupler]:FOR[xxxRP0]
{
    %TechRequired = SIAD
    %cost = 400
    %entryCost = 3200
    RP0conf = false
    @description ^=:$: From WildBlue Buffalo Rover mod
}</v>
      </c>
    </row>
    <row r="751" spans="1:1" x14ac:dyDescent="0.25">
      <c r="A7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"&amp;TAGS!P751&amp;"
}"))))</f>
        <v>@PART[avionicsNoseCone]:FOR[xxxRP0]
{
    %TechRequired = internationalAvionics
    %cost = 200
    %entryCost = 4000
    RP0conf = true
    @description ^=:$: From Stock (RO Config) mod
    MODULE
    { name = ModuleTagAvionics }
}</v>
      </c>
    </row>
    <row r="752" spans="1:1" x14ac:dyDescent="0.25">
      <c r="A7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"&amp;TAGS!P752&amp;"
}"))))</f>
        <v>@PART[RadialavionicsHub]:FOR[xxxRP0]
{
    %TechRequired = advancedAvionics
    %cost = 2000
    %entryCost = 4600
    RP0conf = false
    @description ^=:$: From Ven Stock Revamp mod
}</v>
      </c>
    </row>
    <row r="753" spans="1:1" x14ac:dyDescent="0.25">
      <c r="A7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"&amp;TAGS!P753&amp;"
}"))))</f>
        <v>@PART[CHT400_Thruster]:FOR[xxxRP0]
{
    %TechRequired = standardDockingPorts
    %cost = 3000
    %entryCost = 4200
    RP0conf = false
    @description ^=:$: From Niche Parts mod
}</v>
      </c>
    </row>
    <row r="754" spans="1:1" x14ac:dyDescent="0.25">
      <c r="A7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"&amp;TAGS!P754&amp;"
}"))))</f>
        <v>@PART[CHT400_Block]:FOR[xxxRP0]
{
    %TechRequired = orbitalRocketry1992
    %cost = 1400
    %entryCost = 4200
    RP0conf = false
    @description ^=:$: From Niche Parts mod
}</v>
      </c>
    </row>
    <row r="755" spans="1:1" x14ac:dyDescent="0.25">
      <c r="A7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"&amp;TAGS!P755&amp;"
}"))))</f>
        <v>@PART[CircularIntake]:FOR[xxxRP0]
{
    %TechRequired = supersonicDev
    %cost = 20
    %entryCost = 400
    RP0conf = true
    @description ^=:$: From Stock (RO Config) mod
}</v>
      </c>
    </row>
    <row r="756" spans="1:1" hidden="1" x14ac:dyDescent="0.25">
      <c r="A7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"&amp;TAGS!P756&amp;"
}"))))</f>
        <v/>
      </c>
    </row>
    <row r="757" spans="1:1" x14ac:dyDescent="0.25">
      <c r="A7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"&amp;TAGS!P757&amp;"
}"))))</f>
        <v>@PART[ParaDockingPort]:FOR[xxxRP0]
{
    %TechRequired = gridFins
    %cost = 3500
    %entryCost = 70000
    RP0conf = true
    @description ^=:$: From Ven Stock Revamp mod
    MODULE
    { name = ModuleTagDecoupler }
}</v>
      </c>
    </row>
    <row r="758" spans="1:1" x14ac:dyDescent="0.25">
      <c r="A7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"&amp;TAGS!P758&amp;"
}"))))</f>
        <v>@PART[dockingPortLarge]:FOR[xxxRP0]
{
    %TechRequired = largeStationControl
    %cost = 4500
    %entryCost = 90000
    RP0conf = true
    @description ^=:$: From Stock (RO Config) mod
    MODULE
    { name = ModuleTagHumanRated }
    MODULE
    { name = ModuleTagDecoupler }
}</v>
      </c>
    </row>
    <row r="759" spans="1:1" x14ac:dyDescent="0.25">
      <c r="A7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"&amp;TAGS!P759&amp;"
}"))))</f>
        <v>@PART[CXA_ACBM]:FOR[xxxRP0]
{
    %TechRequired = largeStationControl
    %cost = 4500
    %entryCost = 90000
    RP0conf = true
    @description ^=:$: From CxAerospace mod
    MODULE
    { name = ModuleTagHumanRated }
    MODULE
    { name = ModuleTagDecoupler }
}</v>
      </c>
    </row>
    <row r="760" spans="1:1" x14ac:dyDescent="0.25">
      <c r="A7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"&amp;TAGS!P760&amp;"
}"))))</f>
        <v>@PART[XCXA_ACBMX]:FOR[xxxRP0]
{
    %TechRequired = largeStationControl
    %cost = 4500
    %entryCost = 90000
    RP0conf = true
    @description ^=:$: From Chaka Monkey mod
    MODULE
    { name = ModuleTagHumanRated }
    MODULE
    { name = ModuleTagDecoupler }
}</v>
      </c>
    </row>
    <row r="761" spans="1:1" x14ac:dyDescent="0.25">
      <c r="A7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"&amp;TAGS!P761&amp;"
}"))))</f>
        <v>@PART[CXA_MCBM]:FOR[xxxRP0]
{
    %TechRequired = largeStationControl
    %cost = 4500
    %entryCost = 90000
    RP0conf = true
    @description ^=:$: From CxAerospace mod
    MODULE
    { name = ModuleTagHumanRated }
    MODULE
    { name = ModuleTagDecoupler }
}</v>
      </c>
    </row>
    <row r="762" spans="1:1" x14ac:dyDescent="0.25">
      <c r="A7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"&amp;TAGS!P762&amp;"
}"))))</f>
        <v>@PART[CXA_PCBM]:FOR[xxxRP0]
{
    %TechRequired = largeStationControl
    %cost = 4500
    %entryCost = 90000
    RP0conf = true
    @description ^=:$: From CxAerospace mod
    MODULE
    { name = ModuleTagHumanRated }
    MODULE
    { name = ModuleTagDecoupler }
}</v>
      </c>
    </row>
    <row r="763" spans="1:1" x14ac:dyDescent="0.25">
      <c r="A7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"&amp;TAGS!P763&amp;"
}"))))</f>
        <v>@PART[KW3mDockingRing]:FOR[xxxRP0]
{
    %TechRequired = largeStationControl
    %cost = 4500
    %entryCost = 90000
    RP0conf = true
    @description ^=:$: From KW Rocketry mod
    MODULE
    { name = ModuleTagHumanRated }
    MODULE
    { name = ModuleTagDecoupler }
}</v>
      </c>
    </row>
    <row r="764" spans="1:1" x14ac:dyDescent="0.25">
      <c r="A7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"&amp;TAGS!P764&amp;"
}"))))</f>
        <v>@PART[RSBtankAtlasCentaur]:FOR[xxxRP0]
{
    %TechRequired = materialsScienceInternational
    %cost = 25000
    %entryCost = 125000
    RP0conf = false
    @description ^=:$: From Real Scale Boosters mod
}</v>
      </c>
    </row>
    <row r="765" spans="1:1" x14ac:dyDescent="0.25">
      <c r="A7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"&amp;TAGS!P765&amp;"
}"))))</f>
        <v>@PART[RSBnosecone305]:FOR[xxxRP0]
{
    %TechRequired = materialsScienceInternational
    %cost = 3800
    %entryCost = 7500
    RP0conf = false
    @description ^=:$: From Real Scale Boosters mod
}</v>
      </c>
    </row>
    <row r="766" spans="1:1" hidden="1" x14ac:dyDescent="0.25">
      <c r="A7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"&amp;TAGS!P766&amp;"
}"))))</f>
        <v/>
      </c>
    </row>
    <row r="767" spans="1:1" hidden="1" x14ac:dyDescent="0.25">
      <c r="A7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"&amp;TAGS!P767&amp;"
}"))))</f>
        <v/>
      </c>
    </row>
    <row r="768" spans="1:1" x14ac:dyDescent="0.25">
      <c r="A7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"&amp;TAGS!P768&amp;"
}"))))</f>
        <v>@PART[RTLongAntenna3]:FOR[xxxRP0]
{
    %TechRequired = massiveScaleComms
    %cost = 700
    %entryCost = 14000
    RP0conf = true
    @description ^=:$: From RemoteTech mod
    MODULE
    { name = ModuleTagInstruments }
}</v>
      </c>
    </row>
    <row r="769" spans="1:1" x14ac:dyDescent="0.25">
      <c r="A7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"&amp;TAGS!P769&amp;"
}"))))</f>
        <v>@PART[longAntenna]:FOR[xxxRP0]
{
    %TechRequired = lunarRangeComms
    %cost = 50
    %entryCost = 2000
    RP0conf = true
    @description ^=:$: From Stock (RO Config) mod
    MODULE
    { name = ModuleTagInstruments }
}</v>
      </c>
    </row>
    <row r="770" spans="1:1" x14ac:dyDescent="0.25">
      <c r="A7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"&amp;TAGS!P770&amp;"
}"))))</f>
        <v>@PART[SurfAntenna]:FOR[xxxRP0]
{
    %TechRequired = start
    %cost = 20
    %entryCost = 100
    RP0conf = true
    @description ^=:$: From Stock (RO Config) mod
    MODULE
    { name = ModuleTagInstruments }
}</v>
      </c>
    </row>
    <row r="771" spans="1:1" x14ac:dyDescent="0.25">
      <c r="A7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"&amp;TAGS!P771&amp;"
}"))))</f>
        <v>@PART[RTLongAntenna2]:FOR[xxxRP0]
{
    %TechRequired = improvedComms
    %cost = 600
    %entryCost = 12000
    RP0conf = true
    @description ^=:$: From RemoteTech mod
    MODULE
    { name = ModuleTagInstruments }
}</v>
      </c>
    </row>
    <row r="772" spans="1:1" x14ac:dyDescent="0.25">
      <c r="A7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"&amp;TAGS!P772&amp;"
}"))))</f>
        <v>@PART[xLLLCommPolex]:FOR[xxxRP0]
{
    %TechRequired = massiveScaleComms
    %cost = 1200
    %entryCost = 0
    RP0conf = false
    @description ^=:$: From Chaka Monkey mod
    MODULE
    { name = ModuleTagInstruments }
}</v>
      </c>
    </row>
    <row r="773" spans="1:1" x14ac:dyDescent="0.25">
      <c r="A7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"&amp;TAGS!P773&amp;"
}"))))</f>
        <v>@PART[commDish]:FOR[xxxRP0]
{
    %TechRequired = deepSpaceComms
    %cost = 1100
    %entryCost = 22000
    RP0conf = true
    @description ^=:$: From Stock (RO Config) mod
    MODULE
    { name = ModuleTagInstruments }
}</v>
      </c>
    </row>
    <row r="774" spans="1:1" hidden="1" x14ac:dyDescent="0.25">
      <c r="A7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"&amp;TAGS!P774&amp;"
}"))))</f>
        <v/>
      </c>
    </row>
    <row r="775" spans="1:1" x14ac:dyDescent="0.25">
      <c r="A7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"&amp;TAGS!P775&amp;"
}"))))</f>
        <v>@PART[mediumDishAntenna]:FOR[xxxRP0]
{
    %TechRequired = improvedComms
    %cost = 500
    %entryCost = 10000
    RP0conf = true
    @description ^=:$: From Stock (RO Config) mod
    MODULE
    { name = ModuleTagInstruments }
}</v>
      </c>
    </row>
    <row r="776" spans="1:1" hidden="1" x14ac:dyDescent="0.25">
      <c r="A7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"&amp;TAGS!P776&amp;"
}"))))</f>
        <v/>
      </c>
    </row>
    <row r="777" spans="1:1" x14ac:dyDescent="0.25">
      <c r="A7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"&amp;TAGS!P777&amp;"
}"))))</f>
        <v>@PART[HighGainAntenna]:FOR[xxxRP0]
{
    %TechRequired = interplanetaryComms
    %cost = 400
    %entryCost = 8000
    RP0conf = true
    @description ^=:$: From Stock (RO Config) mod
    MODULE
    { name = ModuleTagInstruments }
}</v>
      </c>
    </row>
    <row r="778" spans="1:1" hidden="1" x14ac:dyDescent="0.25">
      <c r="A7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"&amp;TAGS!P778&amp;"
}"))))</f>
        <v/>
      </c>
    </row>
    <row r="779" spans="1:1" x14ac:dyDescent="0.25">
      <c r="A7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"&amp;TAGS!P779&amp;"
}"))))</f>
        <v>@PART[SXTEntenteCordiale]:FOR[xxxRP0]
{
    %TechRequired = advancedJetEngines
    %cost = 5320
    %entryCost = 106400
    RP0conf = true
    @description ^=:$: From SXT mod
    MODULE
    { name = ModuleTagHabitable }
}</v>
      </c>
    </row>
    <row r="780" spans="1:1" x14ac:dyDescent="0.25">
      <c r="A7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"&amp;TAGS!P780&amp;"
}"))))</f>
        <v>@PART[vernierEngine]:FOR[xxxRP0]
{
    %TechRequired = hypersonicFlightRP0
    %cost = 50
    %entryCost = 5000
    RP0conf = true
    @description ^=:$: From Stock (RO Config) mod
    MODULE
    { name = ModuleTagEngineLiquidPF }
}</v>
      </c>
    </row>
    <row r="781" spans="1:1" x14ac:dyDescent="0.25">
      <c r="A7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"&amp;TAGS!P781&amp;"
}"))))</f>
        <v>@PART[SXTProtonlikeNoseCone]:FOR[xxxRP0]
{
    %TechRequired = start
    %cost = 10
    %entryCost = 200
    RP0conf = true
    @description ^=:$: From SXT mod
}</v>
      </c>
    </row>
    <row r="782" spans="1:1" hidden="1" x14ac:dyDescent="0.25">
      <c r="A7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"&amp;TAGS!P782&amp;"
}"))))</f>
        <v/>
      </c>
    </row>
    <row r="783" spans="1:1" hidden="1" x14ac:dyDescent="0.25">
      <c r="A7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"&amp;TAGS!P783&amp;"
}"))))</f>
        <v/>
      </c>
    </row>
    <row r="784" spans="1:1" hidden="1" x14ac:dyDescent="0.25">
      <c r="A7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"&amp;TAGS!P784&amp;"
}"))))</f>
        <v/>
      </c>
    </row>
    <row r="785" spans="1:1" x14ac:dyDescent="0.25">
      <c r="A7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"&amp;TAGS!P785&amp;"
}"))))</f>
        <v>@PART[aje_ramjet]:FOR[xxxRP0]
{
    %TechRequired = hypersonicFlightRP0
    %cost = 350
    %entryCost = 7000
    RP0conf = true
    @description ^=:$: From Advanced Jet Engines mod
}</v>
      </c>
    </row>
    <row r="786" spans="1:1" x14ac:dyDescent="0.25">
      <c r="A7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"&amp;TAGS!P786&amp;"
}"))))</f>
        <v>@PART[RAPIER]:FOR[xxxRP0]
{
    %TechRequired = experimentalSpaceplanes
    %cost = 4800
    %entryCost = 96000
    RP0conf = true
    @description ^=:$: From Stock (RO Config) mod
    MODULE
    { name = ModuleTagEngineLiquidTurbo }
}</v>
      </c>
    </row>
    <row r="787" spans="1:1" hidden="1" x14ac:dyDescent="0.25">
      <c r="A7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"&amp;TAGS!P787&amp;"
}"))))</f>
        <v/>
      </c>
    </row>
    <row r="788" spans="1:1" x14ac:dyDescent="0.25">
      <c r="A7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"&amp;TAGS!P788&amp;"
}"))))</f>
        <v>@PART[LSVCM3]:FOR[xxxRP0]
{
    %TechRequired = spaceStationPrototypes
    %cost = 4000
    %entryCost = 80000
    RP0conf = true
    @description ^=:$: From SXT mod
    MODULE
    { name = ModuleTagHumanRated }
}</v>
      </c>
    </row>
    <row r="789" spans="1:1" hidden="1" x14ac:dyDescent="0.25">
      <c r="A7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"&amp;TAGS!P789&amp;"
}"))))</f>
        <v/>
      </c>
    </row>
    <row r="790" spans="1:1" hidden="1" x14ac:dyDescent="0.25">
      <c r="A7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"&amp;TAGS!P790&amp;"
}"))))</f>
        <v/>
      </c>
    </row>
    <row r="791" spans="1:1" hidden="1" x14ac:dyDescent="0.25">
      <c r="A7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"&amp;TAGS!P791&amp;"
}"))))</f>
        <v/>
      </c>
    </row>
    <row r="792" spans="1:1" hidden="1" x14ac:dyDescent="0.25">
      <c r="A7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"&amp;TAGS!P792&amp;"
}"))))</f>
        <v/>
      </c>
    </row>
    <row r="793" spans="1:1" hidden="1" x14ac:dyDescent="0.25">
      <c r="A7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"&amp;TAGS!P793&amp;"
}"))))</f>
        <v/>
      </c>
    </row>
    <row r="794" spans="1:1" x14ac:dyDescent="0.25">
      <c r="A7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"&amp;TAGS!P794&amp;"
}"))))</f>
        <v>@PART[AtlasVAdapter]:FOR[xxxRP0]
{
    %TechRequired = materialsScienceNF
    %cost = 500
    %entryCost = 1000
    RP0conf = false
    @description ^=:$: From CST-100 Starliner mod
}</v>
      </c>
    </row>
    <row r="795" spans="1:1" x14ac:dyDescent="0.25">
      <c r="A7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"&amp;TAGS!P795&amp;"
}"))))</f>
        <v>@PART[3_75mAdapter]:FOR[xxxRP0]
{
    %TechRequired = materialsScienceNF
    %cost = 500
    %entryCost = 1000
    RP0conf = false
    @description ^=:$: From CST-100 Starliner mod
}</v>
      </c>
    </row>
    <row r="796" spans="1:1" x14ac:dyDescent="0.25">
      <c r="A7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"&amp;TAGS!P796&amp;"
}"))))</f>
        <v>@PART[2_5mAdapter]:FOR[xxxRP0]
{
    %TechRequired = materialsScienceNF
    %cost = 500
    %entryCost = 1000
    RP0conf = false
    @description ^=:$: From CST-100 Starliner mod
}</v>
      </c>
    </row>
    <row r="797" spans="1:1" x14ac:dyDescent="0.25">
      <c r="A7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"&amp;TAGS!P797&amp;"
}"))))</f>
        <v>@PART[CST-100?capsule]:FOR[xxxRP0]
{
    %TechRequired = capsulesNF
    %cost = 4500
    %entryCost = 10000
    RP0conf = false
    @description ^=:$: From CST-100 Starliner mod
    MODULE
    { name = ModuleTagAvionics }
    MODULE
    { name = ModuleTagHabitable }
    MODULE
    { name = ModuleTagHumanRated }
    MODULE
    { name = ModuleTagReentry }
}</v>
      </c>
    </row>
    <row r="798" spans="1:1" x14ac:dyDescent="0.25">
      <c r="A7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"&amp;TAGS!P798&amp;"
}"))))</f>
        <v>@PART[CST-100?Heat?Shield]:FOR[xxxRP0]
{
    %TechRequired = SIAD
    %cost = 900
    %entryCost = 1800
    RP0conf = false
    @description ^=:$: From CST-100 Starliner mod
}</v>
      </c>
    </row>
    <row r="799" spans="1:1" x14ac:dyDescent="0.25">
      <c r="A7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"&amp;TAGS!P799&amp;"
}"))))</f>
        <v>@PART[RS88]:FOR[xxxRP0]
{
    %TechRequired = modernCapsules
    %cost = 200
    %entryCost = 1600
    RP0conf = false
    @description ^=:$: From CST-100 Starliner mod
    MODULE
    { name = ModuleTagEngineSolid }
    MODULE
    { name = ModuleTagHumanRated }
}</v>
      </c>
    </row>
    <row r="800" spans="1:1" x14ac:dyDescent="0.25">
      <c r="A8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"&amp;TAGS!P800&amp;"
}"))))</f>
        <v>@PART[cstNoseCone]:FOR[xxxRP0]
{
    %TechRequired = capsulesNF
    %cost = 100
    %entryCost = 1500
    RP0conf = false
    @description ^=:$: From CST-100 Starliner mod
    MODULE
    { name = ModuleTagHumanRated }
}</v>
      </c>
    </row>
    <row r="801" spans="1:1" x14ac:dyDescent="0.25">
      <c r="A8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"&amp;TAGS!P801&amp;"
}"))))</f>
        <v>@PART[cstparachute]:FOR[xxxRP0]
{
    %TechRequired = SIAD
    %cost = 850
    %entryCost = 4600
    RP0conf = false
    @description ^=:$: From CST-100 Starliner mod
}</v>
      </c>
    </row>
    <row r="802" spans="1:1" x14ac:dyDescent="0.25">
      <c r="A8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"&amp;TAGS!P802&amp;"
}"))))</f>
        <v>@PART[CST-100?Service?Module]:FOR[xxxRP0]
{
    %TechRequired = capsulesNF
    %cost = 500
    %entryCost = 2200
    RP0conf = false
    @description ^=:$: From CST-100 Starliner mod
    MODULE
    { name = ModuleTagHumanRated }
}</v>
      </c>
    </row>
    <row r="803" spans="1:1" hidden="1" x14ac:dyDescent="0.25">
      <c r="A8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"&amp;TAGS!P803&amp;"
}"))))</f>
        <v/>
      </c>
    </row>
    <row r="804" spans="1:1" x14ac:dyDescent="0.25">
      <c r="A8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"&amp;TAGS!P804&amp;"
}"))))</f>
        <v>@PART[investpod]:FOR[xxxRP0]
{
    %TechRequired = internationalAvionics
    %cost = 5
    %entryCost = 100
    RP0conf = true
    @description ^=:$: From AIES mod
    MODULE
    { name = ModuleTagAvionics }
}</v>
      </c>
    </row>
    <row r="805" spans="1:1" x14ac:dyDescent="0.25">
      <c r="A8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"&amp;TAGS!P805&amp;"
}"))))</f>
        <v>@PART[strutCubeS0Adapter]:FOR[xxxRP0]
{
    %TechRequired = materialsScienceLunar
    %cost = 30
    %entryCost = 5800
    RP0conf = false
    @description ^=:$: From Stock (RO Config) mod
}</v>
      </c>
    </row>
    <row r="806" spans="1:1" x14ac:dyDescent="0.25">
      <c r="A8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"&amp;TAGS!P806&amp;"
}"))))</f>
        <v>@PART[strutCube90]:FOR[xxxRP0]
{
    %TechRequired = materialsScienceLunar
    %cost = 18
    %entryCost = 5800
    RP0conf = false
    @description ^=:$: From Stock (RO Config) mod
}</v>
      </c>
    </row>
    <row r="807" spans="1:1" x14ac:dyDescent="0.25">
      <c r="A8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"&amp;TAGS!P807&amp;"
}"))))</f>
        <v>@PART[strutCube]:FOR[xxxRP0]
{
    %TechRequired = start
    %cost = 2
    %entryCost = 40
    RP0conf = true
    @description ^=:$: From Stock (RO Config) mod
}</v>
      </c>
    </row>
    <row r="808" spans="1:1" x14ac:dyDescent="0.25">
      <c r="A8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"&amp;TAGS!P808&amp;"
}"))))</f>
        <v>@PART[strutCubeSmall]:FOR[xxxRP0]
{
    %TechRequired = start
    %cost = 4
    %entryCost = 80
    RP0conf = true
    @description ^=:$: From Stock (RO Config) mod
}</v>
      </c>
    </row>
    <row r="809" spans="1:1" x14ac:dyDescent="0.25">
      <c r="A8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"&amp;TAGS!P809&amp;"
}"))))</f>
        <v>@PART[strutCubeMedium]:FOR[xxxRP0]
{
    %TechRequired = start
    %cost = 8
    %entryCost = 160
    RP0conf = true
    @description ^=:$: From Stock (RO Config) mod
}</v>
      </c>
    </row>
    <row r="810" spans="1:1" x14ac:dyDescent="0.25">
      <c r="A8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"&amp;TAGS!P810&amp;"
}"))))</f>
        <v>@PART[strutCubeLarge]:FOR[xxxRP0]
{
    %TechRequired = start
    %cost = 15
    %entryCost = 300
    RP0conf = true
    @description ^=:$: From Stock (RO Config) mod
}</v>
      </c>
    </row>
    <row r="811" spans="1:1" x14ac:dyDescent="0.25">
      <c r="A8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"&amp;TAGS!P811&amp;"
}"))))</f>
        <v>@PART[strutCubeOCTOAdapter]:FOR[xxxRP0]
{
    %TechRequired = materialsScienceLunar
    %cost = 30
    %entryCost = 5800
    RP0conf = false
    @description ^=:$: From Stock (RO Config) mod
}</v>
      </c>
    </row>
    <row r="812" spans="1:1" x14ac:dyDescent="0.25">
      <c r="A8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"&amp;TAGS!P812&amp;"
}"))))</f>
        <v>@PART[strutCubeMountingPlate]:FOR[xxxRP0]
{
    %TechRequired = materialsScienceLunar
    %cost = 30
    %entryCost = 5800
    RP0conf = false
    @description ^=:$: From Stock (RO Config) mod
}</v>
      </c>
    </row>
    <row r="813" spans="1:1" x14ac:dyDescent="0.25">
      <c r="A8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"&amp;TAGS!P813&amp;"
}"))))</f>
        <v>@PART[strutCube3way]:FOR[xxxRP0]
{
    %TechRequired = materialsScienceLunar
    %cost = 20
    %entryCost = 5800
    RP0conf = false
    @description ^=:$: From Stock (RO Config) mod
}</v>
      </c>
    </row>
    <row r="814" spans="1:1" x14ac:dyDescent="0.25">
      <c r="A8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"&amp;TAGS!P814&amp;"
}"))))</f>
        <v>@PART[FASAGeminiMOLSci]:FOR[xxxRP0]
{
    %TechRequired = spaceStationPrototypes
    %cost = 35000
    %entryCost = 540000
    RP0conf = true
    @description ^=:$: From FASA mod
    MODULE
    { name = ModuleTagHabitable }
    MODULE
    { name = ModuleTagHumanRated }
}</v>
      </c>
    </row>
    <row r="815" spans="1:1" x14ac:dyDescent="0.25">
      <c r="A8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"&amp;TAGS!P815&amp;"
}"))))</f>
        <v>@PART[CXA_APAS_A]:FOR[xxxRP0]
{
    %TechRequired = standardDockingPorts
    %cost = 300
    %entryCost = 8000
    RP0conf = false
    @description ^=:$: From CxAerospace mod
}</v>
      </c>
    </row>
    <row r="816" spans="1:1" x14ac:dyDescent="0.25">
      <c r="A8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"&amp;TAGS!P816&amp;"
}"))))</f>
        <v>@PART[CXA_APAS_A_L04F]:FOR[xxxRP0]
{
    %TechRequired = standardDockingPorts
    %cost = 300
    %entryCost = 8000
    RP0conf = false
    @description ^=:$: From CxAerospace mod
}</v>
      </c>
    </row>
    <row r="817" spans="1:1" x14ac:dyDescent="0.25">
      <c r="A8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"&amp;TAGS!P817&amp;"
}"))))</f>
        <v>@PART[CXA_APAS_P]:FOR[xxxRP0]
{
    %TechRequired = standardDockingPorts
    %cost = 200
    %entryCost = 8000
    RP0conf = false
    @description ^=:$: From CxAerospace mod
}</v>
      </c>
    </row>
    <row r="818" spans="1:1" x14ac:dyDescent="0.25">
      <c r="A8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"&amp;TAGS!P818&amp;"
}"))))</f>
        <v>@PART[CXA_APAS_P_WB]:FOR[xxxRP0]
{
    %TechRequired = standardDockingPorts
    %cost = 200
    %entryCost = 8000
    RP0conf = false
    @description ^=:$: From CxAerospace mod
}</v>
      </c>
    </row>
    <row r="819" spans="1:1" x14ac:dyDescent="0.25">
      <c r="A8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"&amp;TAGS!P819&amp;"
}"))))</f>
        <v>@PART[rn_cygnus]:FOR[xxxRP0]
{
    %TechRequired = modernAvionics
    %cost = 9500
    %entryCost = 500
    RP0conf = false
    @description ^=:$: From RN Cygnus mod
}</v>
      </c>
    </row>
    <row r="820" spans="1:1" x14ac:dyDescent="0.25">
      <c r="A8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"&amp;TAGS!P820&amp;"
}"))))</f>
        <v>@PART[rn_cygnus_docking]:FOR[xxxRP0]
{
    %TechRequired = gridFins
    %cost = 975
    %entryCost = 1
    RP0conf = false
    @description ^=:$: From RN Cygnus mod
}</v>
      </c>
    </row>
    <row r="821" spans="1:1" x14ac:dyDescent="0.25">
      <c r="A8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"&amp;TAGS!P821&amp;"
}"))))</f>
        <v>@PART[rn_cygnus_e]:FOR[xxxRP0]
{
    %TechRequired = modernAvionics
    %cost = 9500
    %entryCost = 500
    RP0conf = false
    @description ^=:$: From RN Cygnus mod
}</v>
      </c>
    </row>
    <row r="822" spans="1:1" x14ac:dyDescent="0.25">
      <c r="A8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"&amp;TAGS!P822&amp;"
}"))))</f>
        <v>@PART[solarPanelsfa2]:FOR[xxxRP0]
{
    %TechRequired = basicPower
    %cost = 450
    %entryCost = 9000
    RP0conf = true
    @description ^=:$: From AIES mod
}</v>
      </c>
    </row>
    <row r="823" spans="1:1" x14ac:dyDescent="0.25">
      <c r="A8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"&amp;TAGS!P823&amp;"
}"))))</f>
        <v>@PART[DB-605-A]:FOR[xxxRP0]
{
    %TechRequired = start
    %cost = 950
    %entryCost = 2200
    RP0conf = false
    @description ^=:$: From Firespitter mod
}</v>
      </c>
    </row>
    <row r="824" spans="1:1" x14ac:dyDescent="0.25">
      <c r="A8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"&amp;TAGS!P824&amp;"
}"))))</f>
        <v>@PART[neo_dawn]:FOR[xxxRP0]
{
    %TechRequired = internationalAvionics
    %cost = 3449
    %entryCost = 68995
    RP0conf = true
    @description ^=:$: From RN US Probes mod
    MODULE
    { name = ModuleTagAvionics }
}</v>
      </c>
    </row>
    <row r="825" spans="1:1" x14ac:dyDescent="0.25">
      <c r="A8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"&amp;TAGS!P825&amp;"
}"))))</f>
        <v>@PART[FASADeltaAv3]:FOR[xxxRP0]
{
    %TechRequired = internationalAvionics
    %cost = 600
    %entryCost = 15000
    RP0conf = true
    @description ^=:$: From FASA mod
    MODULE
    { name = ModuleTagAvionics }
}</v>
      </c>
    </row>
    <row r="826" spans="1:1" x14ac:dyDescent="0.25">
      <c r="A8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"&amp;TAGS!P826&amp;"
}"))))</f>
        <v>@PART[RSBfairingDeltaIV4m]:FOR[xxxRP0]
{
    %TechRequired = materialsScienceInternational
    %cost = 2500
    %entryCost = 9500
    RP0conf = false
    @description ^=:$: From Real Scale Boosters mod
    MODULE
    { name = ModuleTagDecoupler }
}</v>
      </c>
    </row>
    <row r="827" spans="1:1" x14ac:dyDescent="0.25">
      <c r="A8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"&amp;TAGS!P827&amp;"
}"))))</f>
        <v>@PART[FASADeltaAv4]:FOR[xxxRP0]
{
    %TechRequired = internationalAvionics
    %cost = 1200
    %entryCost = 30000
    RP0conf = true
    @description ^=:$: From FASA mod
    MODULE
    { name = ModuleTagAvionics }
}</v>
      </c>
    </row>
    <row r="828" spans="1:1" x14ac:dyDescent="0.25">
      <c r="A8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"&amp;TAGS!P828&amp;"
}"))))</f>
        <v>@PART[RSBfairingDeltaIV5m]:FOR[xxxRP0]
{
    %TechRequired = materialsScienceInternational
    %cost = 2500
    %entryCost = 9500
    RP0conf = false
    @description ^=:$: From Real Scale Boosters mod
    MODULE
    { name = ModuleTagDecoupler }
}</v>
      </c>
    </row>
    <row r="829" spans="1:1" x14ac:dyDescent="0.25">
      <c r="A8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"&amp;TAGS!P829&amp;"
}"))))</f>
        <v>@PART[proceduralStackDecoupler]:FOR[xxxRP0]
{
    %TechRequired = start
    %cost = 0.1
    %entryCost = 2
    RP0conf = true
    @description ^=:$: From Procedural Parts mod
    MODULE
    { name = ModuleTagDecoupler }
}</v>
      </c>
    </row>
    <row r="830" spans="1:1" x14ac:dyDescent="0.25">
      <c r="A8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"&amp;TAGS!P830&amp;"
}"))))</f>
        <v>@PART[SSTU-DC-D5]:FOR[xxxRP0]
{
    %TechRequired = materialsScienceSpaceStation
    %cost = 0
    %entryCost = 0
    RP0conf = true
    @description ^=:$: From SSTU mod
    MODULE
    { name = ModuleTagDecoupler }
}</v>
      </c>
    </row>
    <row r="831" spans="1:1" x14ac:dyDescent="0.25">
      <c r="A8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"&amp;TAGS!P831&amp;"
}"))))</f>
        <v>@PART[SSTU-DC-D6]:FOR[xxxRP0]
{
    %TechRequired = materialsScienceSpaceplanes
    %cost = 0
    %entryCost = 0
    RP0conf = true
    @description ^=:$: From SSTU mod
    MODULE
    { name = ModuleTagDecoupler }
}</v>
      </c>
    </row>
    <row r="832" spans="1:1" x14ac:dyDescent="0.25">
      <c r="A8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"&amp;TAGS!P832&amp;"
}"))))</f>
        <v>@PART[SSTU-FR-D1]:FOR[xxxRP0]
{
    %TechRequired = materialsScienceSatellite
    %cost = 0
    %entryCost = 0
    RP0conf = true
    @description ^=:$: From SSTU mod
}</v>
      </c>
    </row>
    <row r="833" spans="1:1" x14ac:dyDescent="0.25">
      <c r="A8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"&amp;TAGS!P833&amp;"
}"))))</f>
        <v>@PART[SSTU-FR-D2]:FOR[xxxRP0]
{
    %TechRequired = materialsScienceHuman
    %cost = 0
    %entryCost = 0
    RP0conf = true
    @description ^=:$: From SSTU mod
}</v>
      </c>
    </row>
    <row r="834" spans="1:1" x14ac:dyDescent="0.25">
      <c r="A8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"&amp;TAGS!P834&amp;"
}"))))</f>
        <v>@PART[SSTU-FR-D3]:FOR[xxxRP0]
{
    %TechRequired = materialsScienceAdvCapsules
    %cost = 0
    %entryCost = 0
    RP0conf = true
    @description ^=:$: From SSTU mod
}</v>
      </c>
    </row>
    <row r="835" spans="1:1" x14ac:dyDescent="0.25">
      <c r="A8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"&amp;TAGS!P835&amp;"
}"))))</f>
        <v>@PART[SSTU-FR-D4]:FOR[xxxRP0]
{
    %TechRequired = materialsScienceLunar
    %cost = 0
    %entryCost = 0
    RP0conf = true
    @description ^=:$: From SSTU mod
}</v>
      </c>
    </row>
    <row r="836" spans="1:1" x14ac:dyDescent="0.25">
      <c r="A8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"&amp;TAGS!P836&amp;"
}"))))</f>
        <v>@PART[neo_deepimpact]:FOR[xxxRP0]
{
    %TechRequired = internationalAvionics
    %cost = 2729
    %entryCost = 54595
    RP0conf = true
    @description ^=:$: From RN US Probes mod
    MODULE
    { name = ModuleTagAvionics }
}</v>
      </c>
    </row>
    <row r="837" spans="1:1" x14ac:dyDescent="0.25">
      <c r="A8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"&amp;TAGS!P837&amp;"
}"))))</f>
        <v>@PART[neo_deepimpact_impactor]:FOR[xxxRP0]
{
    %TechRequired = internationalAvionics
    %cost = 30
    %entryCost = 500
    RP0conf = true
    @description ^=:$: From RN US Probes mod
    MODULE
    { name = ModuleTagAvionics }
}</v>
      </c>
    </row>
    <row r="838" spans="1:1" x14ac:dyDescent="0.25">
      <c r="A8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"&amp;TAGS!P838&amp;"
}"))))</f>
        <v>@PART[neo_ds1]:FOR[xxxRP0]
{
    %TechRequired = internationalAvionics
    %cost = 1207
    %entryCost = 24139
    RP0conf = true
    @description ^=:$: From RN US Probes mod
    MODULE
    { name = ModuleTagAvionics }
}</v>
      </c>
    </row>
    <row r="839" spans="1:1" x14ac:dyDescent="0.25">
      <c r="A8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"&amp;TAGS!P839&amp;"
}"))))</f>
        <v>@PART[RP0probeAvionics1-4m]:FOR[xxxRP0]
{
    %TechRequired = basicAvionics
    %cost = 175
    %entryCost = 3500
    RP0conf = true
    @description ^=:$: From Stock (RO Config) mod
    MODULE
    { name = ModuleTagAvionics }
}</v>
      </c>
    </row>
    <row r="840" spans="1:1" x14ac:dyDescent="0.25">
      <c r="A8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"&amp;TAGS!P840&amp;"
}"))))</f>
        <v>@PART[FASADeltaAv2]:FOR[xxxRP0]
{
    %TechRequired = advancedAvionics
    %cost = 400
    %entryCost = 10000
    RP0conf = true
    @description ^=:$: From FASA mod
    MODULE
    { name = ModuleTagAvionics }
}</v>
      </c>
    </row>
    <row r="841" spans="1:1" x14ac:dyDescent="0.25">
      <c r="A8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"&amp;TAGS!P841&amp;"
}"))))</f>
        <v>@PART[rn_thor_sse]:FOR[xxxRP0]
{
    %TechRequired = materialsScienceHuman
    %cost = 2000
    %entryCost = 1800
    RP0conf = false
    @description ^=:$: From RN US Rockets mod
}</v>
      </c>
    </row>
    <row r="842" spans="1:1" hidden="1" x14ac:dyDescent="0.25">
      <c r="A8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"&amp;TAGS!P842&amp;"
}"))))</f>
        <v/>
      </c>
    </row>
    <row r="843" spans="1:1" x14ac:dyDescent="0.25">
      <c r="A8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"&amp;TAGS!P843&amp;"
}"))))</f>
        <v>@PART[RSBtankDelta3dcss4m]:FOR[xxxRP0]
{
    %TechRequired = materialsScienceInternational
    %cost = 25000
    %entryCost = 125000
    RP0conf = false
    @description ^=:$: From Real Scale Boosters mod
}</v>
      </c>
    </row>
    <row r="844" spans="1:1" x14ac:dyDescent="0.25">
      <c r="A8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"&amp;TAGS!P844&amp;"
}"))))</f>
        <v>@PART[RSBtankDeltaIVdcss4m]:FOR[xxxRP0]
{
    %TechRequired = materialsScienceInternational
    %cost = 25000
    %entryCost = 125000
    RP0conf = false
    @description ^=:$: From Real Scale Boosters mod
}</v>
      </c>
    </row>
    <row r="845" spans="1:1" x14ac:dyDescent="0.25">
      <c r="A8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"&amp;TAGS!P845&amp;"
}"))))</f>
        <v>@PART[RSBtankDeltaIVdcss5m]:FOR[xxxRP0]
{
    %TechRequired = materialsScienceInternational
    %cost = 25000
    %entryCost = 125000
    RP0conf = false
    @description ^=:$: From Real Scale Boosters mod
}</v>
      </c>
    </row>
    <row r="846" spans="1:1" x14ac:dyDescent="0.25">
      <c r="A8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"&amp;TAGS!P846&amp;"
}"))))</f>
        <v>@PART[rn_thor_altair_dec_1]:FOR[xxxRP0]
{
    %TechRequired = materialsScienceAdvCapsules
    %cost = 200
    %entryCost = 500
    RP0conf = false
    @description ^=:$: From RN US Rockets mod
}</v>
      </c>
    </row>
    <row r="847" spans="1:1" x14ac:dyDescent="0.25">
      <c r="A8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"&amp;TAGS!P847&amp;"
}"))))</f>
        <v>@PART[rn_thor_de_f1]:FOR[xxxRP0]
{
    %TechRequired = materialsScienceAdvCapsules
    %cost = 140
    %entryCost = 2800
    RP0conf = false
    @description ^=:$: From RN US Rockets mod
}</v>
      </c>
    </row>
    <row r="848" spans="1:1" x14ac:dyDescent="0.25">
      <c r="A8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"&amp;TAGS!P848&amp;"
}"))))</f>
        <v>@PART[rn_thor_ss_de]:FOR[xxxRP0]
{
    %TechRequired = materialsScienceAdvCapsules
    %cost = 2000
    %entryCost = 1800
    RP0conf = false
    @description ^=:$: From RN US Rockets mod
}</v>
      </c>
    </row>
    <row r="849" spans="1:1" x14ac:dyDescent="0.25">
      <c r="A8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"&amp;TAGS!P849&amp;"
}"))))</f>
        <v>@PART[RSBtowerDelta]:FOR[xxxRP0]
{
    %TechRequired = start
    %cost = 10
    %entryCost = 200
    RP0conf = true
    @description ^=:$: From Real Scale Boosters mod
}</v>
      </c>
    </row>
    <row r="850" spans="1:1" x14ac:dyDescent="0.25">
      <c r="A8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"&amp;TAGS!P850&amp;"
}"))))</f>
        <v>@PART[RSBtankDelta2thor]:FOR[xxxRP0]
{
    %TechRequired = materialsScienceLongTerm
    %cost = 20500
    %entryCost = 45000
    RP0conf = false
    @description ^=:$: From Real Scale Boosters mod
}</v>
      </c>
    </row>
    <row r="851" spans="1:1" x14ac:dyDescent="0.25">
      <c r="A8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"&amp;TAGS!P851&amp;"
}"))))</f>
        <v>@PART[RSBdecouplerDelta2]:FOR[xxxRP0]
{
    %TechRequired = materialsScienceLongTerm
    %cost = 4500
    %entryCost = 9500
    RP0conf = false
    @description ^=:$: From Real Scale Boosters mod
}</v>
      </c>
    </row>
    <row r="852" spans="1:1" x14ac:dyDescent="0.25">
      <c r="A8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"&amp;TAGS!P852&amp;"
}"))))</f>
        <v>@PART[RSBnosecone240]:FOR[xxxRP0]
{
    %TechRequired = materialsScienceLongTerm
    %cost = 1800
    %entryCost = 4500
    RP0conf = false
    @description ^=:$: From Real Scale Boosters mod
}</v>
      </c>
    </row>
    <row r="853" spans="1:1" x14ac:dyDescent="0.25">
      <c r="A8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"&amp;TAGS!P853&amp;"
}"))))</f>
        <v>@PART[RSBfairingDelta2K]:FOR[xxxRP0]
{
    %TechRequired = materialsScienceLongTerm
    %cost = 1500
    %entryCost = 6500
    RP0conf = false
    @description ^=:$: From Real Scale Boosters mod
}</v>
      </c>
    </row>
    <row r="854" spans="1:1" x14ac:dyDescent="0.25">
      <c r="A8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"&amp;TAGS!P854&amp;"
}"))))</f>
        <v>@PART[RSBfairingDelta2]:FOR[xxxRP0]
{
    %TechRequired = materialsScienceLongTerm
    %cost = 1500
    %entryCost = 6500
    RP0conf = false
    @description ^=:$: From Real Scale Boosters mod
}</v>
      </c>
    </row>
    <row r="855" spans="1:1" x14ac:dyDescent="0.25">
      <c r="A8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"&amp;TAGS!P855&amp;"
}"))))</f>
        <v>@PART[RSB_PLF_Delta2L]:FOR[xxxRP0]
{
    %TechRequired = materialsScienceLongTerm
    %cost = 1000
    %entryCost = 1000
    RP0conf = false
    @description ^=:$: From Real Scale Boosters mod
}</v>
      </c>
    </row>
    <row r="856" spans="1:1" x14ac:dyDescent="0.25">
      <c r="A8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"&amp;TAGS!P856&amp;"
}"))))</f>
        <v>@PART[RSB_PLF_Delta3L]:FOR[xxxRP0]
{
    %TechRequired = materialsScienceInternational
    %cost = 1200
    %entryCost = 1200
    RP0conf = false
    @description ^=:$: From Real Scale Boosters mod
}</v>
      </c>
    </row>
    <row r="857" spans="1:1" x14ac:dyDescent="0.25">
      <c r="A8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"&amp;TAGS!P857&amp;"
}"))))</f>
        <v>@PART[RSB_PLF_Delta3]:FOR[xxxRP0]
{
    %TechRequired = materialsScienceInternational
    %cost = 1000
    %entryCost = 1000
    RP0conf = false
    @description ^=:$: From Real Scale Boosters mod
}</v>
      </c>
    </row>
    <row r="858" spans="1:1" x14ac:dyDescent="0.25">
      <c r="A8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"&amp;TAGS!P858&amp;"
}"))))</f>
        <v>@PART[RSBtankDelta3thor]:FOR[xxxRP0]
{
    %TechRequired = materialsScienceInternational
    %cost = 20500
    %entryCost = 45000
    RP0conf = false
    @description ^=:$: From Real Scale Boosters mod
}</v>
      </c>
    </row>
    <row r="859" spans="1:1" x14ac:dyDescent="0.25">
      <c r="A8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"&amp;TAGS!P859&amp;"
}"))))</f>
        <v>@PART[RSBdecouplerDelta3]:FOR[xxxRP0]
{
    %TechRequired = materialsScienceInternational
    %cost = 4500
    %entryCost = 9500
    RP0conf = false
    @description ^=:$: From Real Scale Boosters mod
}</v>
      </c>
    </row>
    <row r="860" spans="1:1" x14ac:dyDescent="0.25">
      <c r="A8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"&amp;TAGS!P860&amp;"
}"))))</f>
        <v>@PART[RSBdecouplerDelta3payload]:FOR[xxxRP0]
{
    %TechRequired = materialsScienceInternational
    %cost = 6500
    %entryCost = 8500
    RP0conf = false
    @description ^=:$: From Real Scale Boosters mod
}</v>
      </c>
    </row>
    <row r="861" spans="1:1" x14ac:dyDescent="0.25">
      <c r="A8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"&amp;TAGS!P861&amp;"
}"))))</f>
        <v>@PART[NP_CHAKAEMLVENGINE]:FOR[xxxRP0]
{
    %TechRequired = materialsScienceInternational
    %cost = 300
    %entryCost = 1
    RP0conf = false
    @description ^=:$: From Chaka Monkey mod
}</v>
      </c>
    </row>
    <row r="862" spans="1:1" x14ac:dyDescent="0.25">
      <c r="A8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"&amp;TAGS!P862&amp;"
}"))))</f>
        <v>@PART[RSBtankDeltaIVcore]:FOR[xxxRP0]
{
    %TechRequired = materialsScienceInternational
    %cost = 40500
    %entryCost = 75000
    RP0conf = false
    @description ^=:$: From Real Scale Boosters mod
}</v>
      </c>
    </row>
    <row r="863" spans="1:1" x14ac:dyDescent="0.25">
      <c r="A8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"&amp;TAGS!P863&amp;"
}"))))</f>
        <v>@PART[xNP_lft_125m_6mxA]:FOR[xxxRP0]
{
    %TechRequired = materialsScienceInternational
    %cost = 2000
    %entryCost = 3000
    RP0conf = false
    @description ^=:$: From Chaka Monkey mod
}</v>
      </c>
    </row>
    <row r="864" spans="1:1" x14ac:dyDescent="0.25">
      <c r="A8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"&amp;TAGS!P864&amp;"
}"))))</f>
        <v>@PART[BasketTrussCX]:FOR[xxxRP0]
{
    %TechRequired = materialsScienceInternational
    %cost = 20
    %entryCost = 6400
    RP0conf = false
    @description ^=:$: From Chaka Monkey mod
}</v>
      </c>
    </row>
    <row r="865" spans="1:1" x14ac:dyDescent="0.25">
      <c r="A8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"&amp;TAGS!P865&amp;"
}"))))</f>
        <v>@PART[IUSXNP_lft_?3322HORT]:FOR[xxxRP0]
{
    %TechRequired = materialsScienceInternational
    %cost = 1230
    %entryCost = 1600
    RP0conf = false
    @description ^=:$: From Chaka Monkey mod
}</v>
      </c>
    </row>
    <row r="866" spans="1:1" x14ac:dyDescent="0.25">
      <c r="A8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"&amp;TAGS!P866&amp;"
}"))))</f>
        <v>@PART[IUSXNP_lft_?375x3S222HORT]:FOR[xxxRP0]
{
    %TechRequired = materialsScienceInternational
    %cost = 1230
    %entryCost = 1600
    RP0conf = false
    @description ^=:$: From Chaka Monkey mod
}</v>
      </c>
    </row>
    <row r="867" spans="1:1" x14ac:dyDescent="0.25">
      <c r="A8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"&amp;TAGS!P867&amp;"
}"))))</f>
        <v>@PART[XIUSLOWERXxxxtall2G]:FOR[xxxRP0]
{
    %TechRequired = materialsScienceInternational
    %cost = 900
    %entryCost = 5200
    RP0conf = false
    @description ^=:$: From Chaka Monkey mod
}</v>
      </c>
    </row>
    <row r="868" spans="1:1" x14ac:dyDescent="0.25">
      <c r="A8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"&amp;TAGS!P868&amp;"
}"))))</f>
        <v>@PART[XIUSLOWERXxxxtall]:FOR[xxxRP0]
{
    %TechRequired = materialsScienceInternational
    %cost = 900
    %entryCost = 5200
    RP0conf = false
    @description ^=:$: From Chaka Monkey mod
}</v>
      </c>
    </row>
    <row r="869" spans="1:1" x14ac:dyDescent="0.25">
      <c r="A8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"&amp;TAGS!P869&amp;"
}"))))</f>
        <v>@PART[ICPSAdapterx2]:FOR[xxxRP0]
{
    %TechRequired = materialsScienceInternational
    %cost = 100
    %entryCost = 2000
    RP0conf = true
    @description ^=:$: From Chaka Monkey mod
}</v>
      </c>
    </row>
    <row r="870" spans="1:1" x14ac:dyDescent="0.25">
      <c r="A8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"&amp;TAGS!P870&amp;"
}"))))</f>
        <v>@PART[ICPSAdapterx]:FOR[xxxRP0]
{
    %TechRequired = materialsScienceInternational
    %cost = 1000
    %entryCost = 2800
    RP0conf = false
    @description ^=:$: From Chaka Monkey mod
}</v>
      </c>
    </row>
    <row r="871" spans="1:1" x14ac:dyDescent="0.25">
      <c r="A8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"&amp;TAGS!P871&amp;"
}"))))</f>
        <v>@PART[RSB_PLF_DeltaIV5m3]:FOR[xxxRP0]
{
    %TechRequired = materialsScienceInternational
    %cost = 1000
    %entryCost = 1000
    RP0conf = false
    @description ^=:$: From Real Scale Boosters mod
}</v>
      </c>
    </row>
    <row r="872" spans="1:1" x14ac:dyDescent="0.25">
      <c r="A8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"&amp;TAGS!P872&amp;"
}"))))</f>
        <v>@PART[RSB_PLF_DeltaIV4m1]:FOR[xxxRP0]
{
    %TechRequired = materialsScienceInternational
    %cost = 1000
    %entryCost = 1000
    RP0conf = false
    @description ^=:$: From Real Scale Boosters mod
}</v>
      </c>
    </row>
    <row r="873" spans="1:1" x14ac:dyDescent="0.25">
      <c r="A8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"&amp;TAGS!P873&amp;"
}"))))</f>
        <v>@PART[RSBdecouplerDeltaIV4m]:FOR[xxxRP0]
{
    %TechRequired = materialsScienceInternational
    %cost = 7500
    %entryCost = 10500
    RP0conf = false
    @description ^=:$: From Real Scale Boosters mod
}</v>
      </c>
    </row>
    <row r="874" spans="1:1" x14ac:dyDescent="0.25">
      <c r="A8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"&amp;TAGS!P874&amp;"
}"))))</f>
        <v>@PART[RSB_PLF_DeltaIV5m1]:FOR[xxxRP0]
{
    %TechRequired = materialsScienceInternational
    %cost = 1000
    %entryCost = 1000
    RP0conf = false
    @description ^=:$: From Real Scale Boosters mod
}</v>
      </c>
    </row>
    <row r="875" spans="1:1" x14ac:dyDescent="0.25">
      <c r="A8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"&amp;TAGS!P875&amp;"
}"))))</f>
        <v>@PART[RSB_PLF_DeltaIV5m2]:FOR[xxxRP0]
{
    %TechRequired = materialsScienceInternational
    %cost = 1000
    %entryCost = 1000
    RP0conf = false
    @description ^=:$: From Real Scale Boosters mod
}</v>
      </c>
    </row>
    <row r="876" spans="1:1" x14ac:dyDescent="0.25">
      <c r="A8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"&amp;TAGS!P876&amp;"
}"))))</f>
        <v>@PART[RSBdecouplerDeltaIV5m]:FOR[xxxRP0]
{
    %TechRequired = materialsScienceInternational
    %cost = 7500
    %entryCost = 10500
    RP0conf = false
    @description ^=:$: From Real Scale Boosters mod
}</v>
      </c>
    </row>
    <row r="877" spans="1:1" x14ac:dyDescent="0.25">
      <c r="A8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"&amp;TAGS!P877&amp;"
}"))))</f>
        <v>@PART[RSBnosecone5m]:FOR[xxxRP0]
{
    %TechRequired = materialsScienceInternational
    %cost = 3500
    %entryCost = 7500
    RP0conf = false
    @description ^=:$: From Real Scale Boosters mod
}</v>
      </c>
    </row>
    <row r="878" spans="1:1" x14ac:dyDescent="0.25">
      <c r="A8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"&amp;TAGS!P878&amp;"
}"))))</f>
        <v>@PART[RSBdecouplerDeltaIV4mPayload]:FOR[xxxRP0]
{
    %TechRequired = materialsScienceInternational
    %cost = 7500
    %entryCost = 10500
    RP0conf = false
    @description ^=:$: From Real Scale Boosters mod
}</v>
      </c>
    </row>
    <row r="879" spans="1:1" x14ac:dyDescent="0.25">
      <c r="A8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"&amp;TAGS!P879&amp;"
}"))))</f>
        <v>@PART[RSBdecouplerDeltaIV5mPayload]:FOR[xxxRP0]
{
    %TechRequired = materialsScienceInternational
    %cost = 7500
    %entryCost = 10500
    RP0conf = false
    @description ^=:$: From Real Scale Boosters mod
}</v>
      </c>
    </row>
    <row r="880" spans="1:1" x14ac:dyDescent="0.25">
      <c r="A8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"&amp;TAGS!P880&amp;"
}"))))</f>
        <v>@PART[RSBadapterDeltaIV5m3m]:FOR[xxxRP0]
{
    %TechRequired = materialsScienceInternational
    %cost = 1200
    %entryCost = 3500
    RP0conf = false
    @description ^=:$: From Real Scale Boosters mod
}</v>
      </c>
    </row>
    <row r="881" spans="1:1" x14ac:dyDescent="0.25">
      <c r="A8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"&amp;TAGS!P881&amp;"
}"))))</f>
        <v>@PART[RSBtowerDelta2]:FOR[xxxRP0]
{
    %TechRequired = start
    %cost = 10
    %entryCost = 200
    RP0conf = true
    @description ^=:$: From Real Scale Boosters mod
}</v>
      </c>
    </row>
    <row r="882" spans="1:1" x14ac:dyDescent="0.25">
      <c r="A8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"&amp;TAGS!P882&amp;"
}"))))</f>
        <v>@PART[deltaWing]:FOR[xxxRP0]
{
    %TechRequired = start
    %cost = 70
    %entryCost = 1400
    RP0conf = true
    @description ^=:$: From Stock (RO Config) mod
}</v>
      </c>
    </row>
    <row r="883" spans="1:1" x14ac:dyDescent="0.25">
      <c r="A8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"&amp;TAGS!P883&amp;"
}"))))</f>
        <v>@PART[winglet3]:FOR[xxxRP0]
{
    %TechRequired = start
    %cost = 40
    %entryCost = 800
    RP0conf = true
    @description ^=:$: From Stock (RO Config) mod
}</v>
      </c>
    </row>
    <row r="884" spans="1:1" x14ac:dyDescent="0.25">
      <c r="A8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"&amp;TAGS!P884&amp;"
}"))))</f>
        <v>@PART[RSBtankDelta2K]:FOR[xxxRP0]
{
    %TechRequired = materialsScienceLongTerm
    %cost = 20000
    %entryCost = 75000
    RP0conf = false
    @description ^=:$: From Real Scale Boosters mod
}</v>
      </c>
    </row>
    <row r="885" spans="1:1" x14ac:dyDescent="0.25">
      <c r="A8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"&amp;TAGS!P885&amp;"
}"))))</f>
        <v>@PART[RO-DerwentV]:FOR[xxxRP0]
{
    %TechRequired = start
    %cost = 36
    %entryCost = 720
    RP0conf = true
    @description ^=:$: From SXT mod
}</v>
      </c>
    </row>
    <row r="886" spans="1:1" x14ac:dyDescent="0.25">
      <c r="A8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"&amp;TAGS!P886&amp;"
}"))))</f>
        <v>@PART[SXTClyde]:FOR[xxxRP0]
{
    %TechRequired = supersonicFlightRP0
    %cost = 20
    %entryCost = 400
    RP0conf = true
    @description ^=:$: From SXT mod
    MODULE
    { name = ModuleTagHabitable }
}</v>
      </c>
    </row>
    <row r="887" spans="1:1" x14ac:dyDescent="0.25">
      <c r="A8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"&amp;TAGS!P887&amp;"
}"))))</f>
        <v>@PART[Diamant_Stage1]:FOR[xxxRP0]
{
    %TechRequired = orbitalRocketry1965
    %cost = 1800
    %entryCost = 2000
    RP0conf = false
    @description ^=:$: From ESA Launchers mod
}</v>
      </c>
    </row>
    <row r="888" spans="1:1" x14ac:dyDescent="0.25">
      <c r="A8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"&amp;TAGS!P888&amp;"
}"))))</f>
        <v>@PART[Diamant_Stage2]:FOR[xxxRP0]
{
    %TechRequired = orbitalRocketry1965
    %cost = 1800
    %entryCost = 2000
    RP0conf = false
    @description ^=:$: From ESA Launchers mod
}</v>
      </c>
    </row>
    <row r="889" spans="1:1" x14ac:dyDescent="0.25">
      <c r="A8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"&amp;TAGS!P889&amp;"
}"))))</f>
        <v>@PART[DiamantFairing]:FOR[xxxRP0]
{
    %TechRequired = materialsScienceAdvCapsules
    %cost = 225
    %entryCost = 300
    RP0conf = false
    @description ^=:$: From ESA Launchers mod
}</v>
      </c>
    </row>
    <row r="890" spans="1:1" x14ac:dyDescent="0.25">
      <c r="A8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"&amp;TAGS!P890&amp;"
}"))))</f>
        <v>@PART[DecouplerDiamant]:FOR[xxxRP0]
{
    %TechRequired = materialsScienceAdvCapsules
    %cost = 200
    %entryCost = 200
    RP0conf = false
    @description ^=:$: From ESA Launchers mod
}</v>
      </c>
    </row>
    <row r="891" spans="1:1" x14ac:dyDescent="0.25">
      <c r="A8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"&amp;TAGS!P891&amp;"
}"))))</f>
        <v>@PART[Diamant_Stage3]:FOR[xxxRP0]
{
    %TechRequired = solids1964
    %cost = 1800
    %entryCost = 2000
    RP0conf = false
    @description ^=:$: From ESA Launchers mod
    MODULE
    { name = ModuleTagEngineSolid }
}</v>
      </c>
    </row>
    <row r="892" spans="1:1" x14ac:dyDescent="0.25">
      <c r="A8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"&amp;TAGS!P892&amp;"
}"))))</f>
        <v>@PART[bluedog_Diamant_Diapason]:FOR[xxxRP0]
{
    %TechRequired = matureAvionics
    %cost = 200
    %entryCost = 10000
    RP0conf = false
    @description ^=:$: From Bluedog DB mod
}</v>
      </c>
    </row>
    <row r="893" spans="1:1" x14ac:dyDescent="0.25">
      <c r="A8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"&amp;TAGS!P893&amp;"
}"))))</f>
        <v>@PART[RSBadapterDirect3Engines]:FOR[xxxRP0]
{
    %TechRequired = materialsScienceNF
    %cost = 7500
    %entryCost = 10500
    RP0conf = false
    @description ^=:$: From Real Scale Boosters mod
}</v>
      </c>
    </row>
    <row r="894" spans="1:1" x14ac:dyDescent="0.25">
      <c r="A8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"&amp;TAGS!P894&amp;"
}"))))</f>
        <v>@PART[RSBdecouplerDirectET7m]:FOR[xxxRP0]
{
    %TechRequired = materialsScienceNF
    %cost = 7500
    %entryCost = 10500
    RP0conf = false
    @description ^=:$: From Real Scale Boosters mod
}</v>
      </c>
    </row>
    <row r="895" spans="1:1" x14ac:dyDescent="0.25">
      <c r="A8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"&amp;TAGS!P895&amp;"
}"))))</f>
        <v>@PART[RSBdecouplerDirectET8m]:FOR[xxxRP0]
{
    %TechRequired = materialsScienceNF
    %cost = 7500
    %entryCost = 10500
    RP0conf = false
    @description ^=:$: From Real Scale Boosters mod
}</v>
      </c>
    </row>
    <row r="896" spans="1:1" x14ac:dyDescent="0.25">
      <c r="A8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"&amp;TAGS!P896&amp;"
}"))))</f>
        <v>@PART[RSBfairingDirect8m]:FOR[xxxRP0]
{
    %TechRequired = materialsScienceNF
    %cost = 7500
    %entryCost = 10500
    RP0conf = false
    @description ^=:$: From Real Scale Boosters mod
}</v>
      </c>
    </row>
    <row r="897" spans="1:1" hidden="1" x14ac:dyDescent="0.25">
      <c r="A8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"&amp;TAGS!P897&amp;"
}"))))</f>
        <v/>
      </c>
    </row>
    <row r="898" spans="1:1" x14ac:dyDescent="0.25">
      <c r="A8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"&amp;TAGS!P898&amp;"
}"))))</f>
        <v>@PART[rn_thor_fs]:FOR[xxxRP0]
{
    %TechRequired = materialsScienceSatellite
    %cost = 2000
    %entryCost = 1800
    RP0conf = false
    @description ^=:$: From RN US Rockets mod
}</v>
      </c>
    </row>
    <row r="899" spans="1:1" x14ac:dyDescent="0.25">
      <c r="A8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"&amp;TAGS!P899&amp;"
}"))))</f>
        <v>@PART[rn_thor_fs_1]:FOR[xxxRP0]
{
    %TechRequired = materialsScienceSatellite
    %cost = 2000
    %entryCost = 1800
    RP0conf = false
    @description ^=:$: From RN US Rockets mod
}</v>
      </c>
    </row>
    <row r="900" spans="1:1" x14ac:dyDescent="0.25">
      <c r="A9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"&amp;TAGS!P900&amp;"
}"))))</f>
        <v>@PART[rn_dnepr1_interstage]:FOR[xxxRP0]
{
    %TechRequired = materialsScienceInternational
    %cost = 40
    %entryCost = 800
    RP0conf = true
    @description ^=:$: From RN Soviet Rockets mod
    MODULE
    { name = ModuleTagDecoupler }
}</v>
      </c>
    </row>
    <row r="901" spans="1:1" x14ac:dyDescent="0.25">
      <c r="A9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"&amp;TAGS!P901&amp;"
}"))))</f>
        <v>@PART[rn_dnepr1_fairing]:FOR[xxxRP0]
{
    %TechRequired = materialsScienceInternational
    %cost = 15
    %entryCost = 300
    RP0conf = true
    @description ^=:$: From RN Soviet Rockets mod
}</v>
      </c>
    </row>
    <row r="902" spans="1:1" x14ac:dyDescent="0.25">
      <c r="A9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"&amp;TAGS!P902&amp;"
}"))))</f>
        <v>@PART[rn_dnepr1_interstage2]:FOR[xxxRP0]
{
    %TechRequired = materialsScienceInternational
    %cost = 40
    %entryCost = 800
    RP0conf = true
    @description ^=:$: From RN Soviet Rockets mod
    MODULE
    { name = ModuleTagDecoupler }
}</v>
      </c>
    </row>
    <row r="903" spans="1:1" x14ac:dyDescent="0.25">
      <c r="A9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"&amp;TAGS!P903&amp;"
}"))))</f>
        <v>@PART[rn_dnepr1_ejector]:FOR[xxxRP0]
{
    %TechRequired = materialsScienceInternational
    %cost = 5
    %entryCost = 100
    RP0conf = true
    @description ^=:$: From RN Soviet Rockets mod
    MODULE
    { name = ModuleTagDecoupler }
}</v>
      </c>
    </row>
    <row r="904" spans="1:1" x14ac:dyDescent="0.25">
      <c r="A9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"&amp;TAGS!P904&amp;"
}"))))</f>
        <v>@PART[rn_dnepr1_ejector_cap]:FOR[xxxRP0]
{
    %TechRequired = materialsScienceInternational
    %cost = 10
    %entryCost = 2000
    RP0conf = true
    @description ^=:$: From RN Soviet Rockets mod
    MODULE
    { name = ModuleTagDecoupler }
}</v>
      </c>
    </row>
    <row r="905" spans="1:1" x14ac:dyDescent="0.25">
      <c r="A9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"&amp;TAGS!P905&amp;"
}"))))</f>
        <v>@PART[rn_dnepr1_fairing_base2]:FOR[xxxRP0]
{
    %TechRequired = materialsScienceInternational
    %cost = 25
    %entryCost = 500
    RP0conf = true
    @description ^=:$: From RN Soviet Rockets mod
    MODULE
    { name = ModuleTagDecoupler }
}</v>
      </c>
    </row>
    <row r="906" spans="1:1" x14ac:dyDescent="0.25">
      <c r="A9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"&amp;TAGS!P906&amp;"
}"))))</f>
        <v>@PART[rn_dnepr1_fs]:FOR[xxxRP0]
{
    %TechRequired = materialsScienceInternational
    %cost = 300
    %entryCost = 6600
    RP0conf = true
    @description ^=:$: From RN Soviet Rockets mod
}</v>
      </c>
    </row>
    <row r="907" spans="1:1" x14ac:dyDescent="0.25">
      <c r="A9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"&amp;TAGS!P907&amp;"
}"))))</f>
        <v>@PART[rn_dnepr1_fairing_base]:FOR[xxxRP0]
{
    %TechRequired = materialsScienceInternational
    %cost = 20
    %entryCost = 400
    RP0conf = true
    @description ^=:$: From RN Soviet Rockets mod
    MODULE
    { name = ModuleTagDecoupler }
}</v>
      </c>
    </row>
    <row r="908" spans="1:1" x14ac:dyDescent="0.25">
      <c r="A9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"&amp;TAGS!P908&amp;"
}"))))</f>
        <v>@PART[rn_dnepr1_ss]:FOR[xxxRP0]
{
    %TechRequired = materialsScienceInternational
    %cost = 75
    %entryCost = 1500
    RP0conf = true
    @description ^=:$: From RN Soviet Rockets mod
}</v>
      </c>
    </row>
    <row r="909" spans="1:1" x14ac:dyDescent="0.25">
      <c r="A9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"&amp;TAGS!P909&amp;"
}"))))</f>
        <v>@PART[rn_dnepr1_slides]:FOR[xxxRP0]
{
    %TechRequired = materialsScienceInternational
    %cost = 5
    %entryCost = 100
    RP0conf = true
    @description ^=:$: From RN Soviet Rockets mod
}</v>
      </c>
    </row>
    <row r="910" spans="1:1" x14ac:dyDescent="0.25">
      <c r="A9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"&amp;TAGS!P910&amp;"
}"))))</f>
        <v>@PART[rn_dnepr1_ts]:FOR[xxxRP0]
{
    %TechRequired = orbitalRocketry1998
    %cost = 510
    %entryCost = 10200
    RP0conf = true
    @description ^=:$: From RN Soviet Rockets mod
    MODULE
    { name = ModuleTagEngineLiquidTurbo }
    MODULE
    { name = ModuleTagToxic }
}</v>
      </c>
    </row>
    <row r="911" spans="1:1" x14ac:dyDescent="0.25">
      <c r="A9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"&amp;TAGS!P911&amp;"
}"))))</f>
        <v>@PART[rn_dnepr1_ts2]:FOR[xxxRP0]
{
    %TechRequired = orbitalRocketry1998
    %cost = 2000
    %entryCost = 1800
    RP0conf = false
    @description ^=:$: From RN Soviet Rockets mod
}</v>
      </c>
    </row>
    <row r="912" spans="1:1" x14ac:dyDescent="0.25">
      <c r="A9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"&amp;TAGS!P912&amp;"
}"))))</f>
        <v>@PART[rn_dnepr1_silo_tube]:FOR[xxxRP0]
{
    %TechRequired = materialsScienceInternational
    %cost = 10
    %entryCost = 2000
    RP0conf = true
    @description ^=:$: From RN Soviet Rockets mod
}</v>
      </c>
    </row>
    <row r="913" spans="1:1" x14ac:dyDescent="0.25">
      <c r="A9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"&amp;TAGS!P913&amp;"
}"))))</f>
        <v>@PART[dockingPort3]:FOR[xxxRP0]
{
    %TechRequired = earlyDocking
    %cost = 700
    %entryCost = 48000
    RP0conf = true
    @description ^=:$: From Stock (RO Config) mod
    MODULE
    { name = ModuleTagDecoupler }
}</v>
      </c>
    </row>
    <row r="914" spans="1:1" hidden="1" x14ac:dyDescent="0.25">
      <c r="A9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"&amp;TAGS!P914&amp;"
}"))))</f>
        <v/>
      </c>
    </row>
    <row r="915" spans="1:1" x14ac:dyDescent="0.25">
      <c r="A9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"&amp;TAGS!P915&amp;"
}"))))</f>
        <v>@PART[Draco]:FOR[xxxRP0]
{
    %TechRequired = gridFins
    %cost = 200
    %entryCost = 2800
    RP0conf = false
    @description ^=:$: From Niche Parts mod
}</v>
      </c>
    </row>
    <row r="916" spans="1:1" x14ac:dyDescent="0.25">
      <c r="A9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"&amp;TAGS!P916&amp;"
}"))))</f>
        <v>@PART[xDragonLadderx]:FOR[xxxRP0]
{
    %TechRequired = earlyLanding
    %cost = 120
    %entryCost = 2000
    RP0conf = false
    @description ^=:$: From Chaka Monkey mod
}</v>
      </c>
    </row>
    <row r="917" spans="1:1" hidden="1" x14ac:dyDescent="0.25">
      <c r="A9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"&amp;TAGS!P917&amp;"
}"))))</f>
        <v/>
      </c>
    </row>
    <row r="918" spans="1:1" hidden="1" x14ac:dyDescent="0.25">
      <c r="A9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"&amp;TAGS!P918&amp;"
}"))))</f>
        <v/>
      </c>
    </row>
    <row r="919" spans="1:1" x14ac:dyDescent="0.25">
      <c r="A9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"&amp;TAGS!P919&amp;"
}"))))</f>
        <v>@PART[mpdt-0625]:FOR[xxxRP0]
{
    %TechRequired = improvedElecPropulsion
    %cost = 9230
    %entryCost = 19250
    RP0conf = true
    @description ^=:$: From Near Future Propulsion mod
}</v>
      </c>
    </row>
    <row r="920" spans="1:1" x14ac:dyDescent="0.25">
      <c r="A9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"&amp;TAGS!P920&amp;"
}"))))</f>
        <v>@PART[mpdt-125]:FOR[xxxRP0]
{
    %TechRequired = advancedElecPropulsion
    %cost = 16614
    %entryCost = 23000
    RP0conf = true
    @description ^=:$: From Near Future Propulsion mod
}</v>
      </c>
    </row>
    <row r="921" spans="1:1" x14ac:dyDescent="0.25">
      <c r="A9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"&amp;TAGS!P921&amp;"
}"))))</f>
        <v>@PART[ionXenon-0625-3]:FOR[xxxRP0]
{
    %TechRequired = basicElecPropulsion
    %cost = 9486
    %entryCost = 59750
    RP0conf = true
    @description ^=:$: From Near Future Propulsion mod
}</v>
      </c>
    </row>
    <row r="922" spans="1:1" x14ac:dyDescent="0.25">
      <c r="A9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"&amp;TAGS!P922&amp;"
}"))))</f>
        <v>@PART[dmDAN]:FOR[xxxRP0]
{
    %TechRequired = advancedSurfaceScience
    %cost = 5500
    %entryCost = 13000
    RP0conf = false
    @description ^=:$: From Dmagic Orbital Science mod
}</v>
      </c>
    </row>
    <row r="923" spans="1:1" hidden="1" x14ac:dyDescent="0.25">
      <c r="A9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"&amp;TAGS!P923&amp;"
}"))))</f>
        <v/>
      </c>
    </row>
    <row r="924" spans="1:1" x14ac:dyDescent="0.25">
      <c r="A9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"&amp;TAGS!P924&amp;"
}"))))</f>
        <v>@PART[FASAE1]:FOR[xxxRP0]
{
    %TechRequired = orbitalRocketry1963
    %cost = 1300
    %entryCost = 60000
    RP0conf = true
    @description ^=:$: From FASA (RO Addition) mod
    MODULE
    { name = ModuleTagEngineLiquidTurbo }
}</v>
      </c>
    </row>
    <row r="925" spans="1:1" x14ac:dyDescent="0.25">
      <c r="A9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"&amp;TAGS!P925&amp;"
}"))))</f>
        <v>@PART[SHIP_E1]:FOR[xxxRP0]
{
    %TechRequired = orbitalRocketry1963
    %cost = 1300
    %entryCost = 60000
    RP0conf = true
    @description ^=:$: From RO-Extended mod
    MODULE
    { name = ModuleTagEngineLiquidTurbo }
}</v>
      </c>
    </row>
    <row r="926" spans="1:1" x14ac:dyDescent="0.25">
      <c r="A9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"&amp;TAGS!P926&amp;"
}"))))</f>
        <v>@PART[RO-E1]:FOR[xxxRP0]
{
    %TechRequired = orbitalRocketry1963
    %cost = 1300
    %entryCost = 60000
    RP0conf = true
    @description ^=:$: From Stock (RO Addition) mod
    MODULE
    { name = ModuleTagEngineLiquidTurbo }
}</v>
      </c>
    </row>
    <row r="927" spans="1:1" hidden="1" x14ac:dyDescent="0.25">
      <c r="A9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"&amp;TAGS!P927&amp;"
}"))))</f>
        <v/>
      </c>
    </row>
    <row r="928" spans="1:1" x14ac:dyDescent="0.25">
      <c r="A9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"&amp;TAGS!P928&amp;"
}"))))</f>
        <v>@PART[Ariane5_EAP]:FOR[xxxRP0]
{
    %TechRequired = solids1998
    %cost = 6000
    %entryCost = 120000
    RP0conf = true
    @description ^=:$: From ESA Launchers mod
    MODULE
    { name = ModuleTagEngineSolid }
}</v>
      </c>
    </row>
    <row r="929" spans="1:1" hidden="1" x14ac:dyDescent="0.25">
      <c r="A9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"&amp;TAGS!P929&amp;"
}"))))</f>
        <v/>
      </c>
    </row>
    <row r="930" spans="1:1" x14ac:dyDescent="0.25">
      <c r="A9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"&amp;TAGS!P930&amp;"
}"))))</f>
        <v>@PART[KWsrbGlobeX5]:FOR[xxxRP0]
{
    %TechRequired = solids1998
    %cost = 6000
    %entryCost = 120000
    RP0conf = true
    @description ^=:$: From KW Rocketry mod
    MODULE
    { name = ModuleTagEngineSolid }
}</v>
      </c>
    </row>
    <row r="931" spans="1:1" x14ac:dyDescent="0.25">
      <c r="A9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"&amp;TAGS!P931&amp;"
}"))))</f>
        <v>@PART[probeCoreOcto2]:FOR[xxxRP0]
{
    %TechRequired = basicAvionics
    %cost = 1000
    %entryCost = 20000
    RP0conf = true
    @description ^=:$: From Stock (RO Config) mod
    MODULE
    { name = ModuleTagAvionics }
}</v>
      </c>
    </row>
    <row r="932" spans="1:1" x14ac:dyDescent="0.25">
      <c r="A9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"&amp;TAGS!P932&amp;"
}"))))</f>
        <v>@PART[RO_earlyControllableCore]:FOR[xxxRP0]
{
    %TechRequired = basicAvionics
    %cost = 1000
    %entryCost = 20000
    RP0conf = true
    @description ^=:$: From Stock (RO Addition) mod
    MODULE
    { name = ModuleTagAvionics }
}</v>
      </c>
    </row>
    <row r="933" spans="1:1" x14ac:dyDescent="0.25">
      <c r="A9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"&amp;TAGS!P933&amp;"
}"))))</f>
        <v>@PART[RO_probeCoreCubeEarly]:FOR[xxxRP0]
{
    %TechRequired = improvedAvionics
    %cost = 2000
    %entryCost = 40000
    RP0conf = true
    @description ^=:$: From Stock (RO Addition) mod
    MODULE
    { name = ModuleTagAvionics }
}</v>
      </c>
    </row>
    <row r="934" spans="1:1" x14ac:dyDescent="0.25">
      <c r="A9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"&amp;TAGS!P934&amp;"
}"))))</f>
        <v>@PART[seatExternalCmd]:FOR[xxxRP0]
{
    %TechRequired = matureCapsules
    %cost = 250
    %entryCost = 500
    RP0conf = true
    @description ^=:$: From Stock (RO Config) mod
    MODULE
    { name = ModuleTagHabitable }
    MODULE
    { name = ModuleTagHumanRated }
}</v>
      </c>
    </row>
    <row r="935" spans="1:1" hidden="1" x14ac:dyDescent="0.25">
      <c r="A9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"&amp;TAGS!P935&amp;"
}"))))</f>
        <v/>
      </c>
    </row>
    <row r="936" spans="1:1" hidden="1" x14ac:dyDescent="0.25">
      <c r="A9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"&amp;TAGS!P936&amp;"
}"))))</f>
        <v/>
      </c>
    </row>
    <row r="937" spans="1:1" x14ac:dyDescent="0.25">
      <c r="A9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"&amp;TAGS!P937&amp;"
}"))))</f>
        <v>@PART[strutConnector]:FOR[xxxRP0]
{
    %TechRequired = start
    %cost = 5
    %entryCost = 100
    RP0conf = true
    @description ^=:$: From Stock (RO Config) mod
}</v>
      </c>
    </row>
    <row r="938" spans="1:1" hidden="1" x14ac:dyDescent="0.25">
      <c r="A9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"&amp;TAGS!P938&amp;"
}"))))</f>
        <v/>
      </c>
    </row>
    <row r="939" spans="1:1" hidden="1" x14ac:dyDescent="0.25">
      <c r="A9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"&amp;TAGS!P939&amp;"
}"))))</f>
        <v/>
      </c>
    </row>
    <row r="940" spans="1:1" hidden="1" x14ac:dyDescent="0.25">
      <c r="A9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"&amp;TAGS!P940&amp;"
}"))))</f>
        <v/>
      </c>
    </row>
    <row r="941" spans="1:1" x14ac:dyDescent="0.25">
      <c r="A9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"&amp;TAGS!P941&amp;"
}"))))</f>
        <v>@PART[proceduralCrewTube]:FOR[xxxRP0]
{
    %TechRequired = spaceStationDev
    %cost = 0.1
    %entryCost = 2
    RP0conf = true
    @description ^=:$: From Procedural Parts mod
    MODULE
    { name = ModuleTagHumanRated }
}</v>
      </c>
    </row>
    <row r="942" spans="1:1" x14ac:dyDescent="0.25">
      <c r="A9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"&amp;TAGS!P942&amp;"
}"))))</f>
        <v>@PART[xKosmos_Balka_1_Tunnelx]:FOR[xxxRP0]
{
    %TechRequired = spaceStationDev
    %cost = 85
    %entryCost = 4000
    RP0conf = false
    @description ^=:$: From Chaka Monkey mod
}</v>
      </c>
    </row>
    <row r="943" spans="1:1" x14ac:dyDescent="0.25">
      <c r="A9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"&amp;TAGS!P943&amp;"
}"))))</f>
        <v>@PART[crewCabin]:FOR[xxxRP0]
{
    %TechRequired = spaceStationDev
    %cost = 9000
    %entryCost = 360000
    RP0conf = true
    @description ^=:$: From Stock (RO Config) mod
    MODULE
    { name = ModuleTagHabitable }
    MODULE
    { name = ModuleTagHumanRated }
}</v>
      </c>
    </row>
    <row r="944" spans="1:1" x14ac:dyDescent="0.25">
      <c r="A9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"&amp;TAGS!P944&amp;"
}"))))</f>
        <v>@PART[Large_Crewed_Lab]:FOR[xxxRP0]
{
    %TechRequired = spaceStationDev
    %cost = 35000
    %entryCost = 540000
    RP0conf = true
    @description ^=:$: From Stock (RO Config) mod
    MODULE
    { name = ModuleTagHabitable }
    MODULE
    { name = ModuleTagHumanRated }
    MODULE
    { name = ModuleTagInstruments }
}</v>
      </c>
    </row>
    <row r="945" spans="1:1" x14ac:dyDescent="0.25">
      <c r="A9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"&amp;TAGS!P945&amp;"
}"))))</f>
        <v>@PART[salyut1-4]:FOR[xxxRP0]
{
    %TechRequired = spaceStationDev
    %cost = 48000
    %entryCost = 145000
    RP0conf = true
    @description ^=:$: From RN Salyut mod
    MODULE
    { name = ModuleTagHabitable }
    MODULE
    { name = ModuleTagHumanRated }
    MODULE
    { name = ModuleTagInstruments }
}</v>
      </c>
    </row>
    <row r="946" spans="1:1" x14ac:dyDescent="0.25">
      <c r="A9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"&amp;TAGS!P946&amp;"
}"))))</f>
        <v>@PART[XKupolaObsModuleEXPANDED3X]:FOR[xxxRP0]
{
    %TechRequired = earlySpaceStations
    %cost = 4000
    %entryCost = 10400
    RP0conf = false
    @description ^=:$: From Chaka Monkey mod
}</v>
      </c>
    </row>
    <row r="947" spans="1:1" x14ac:dyDescent="0.25">
      <c r="A9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"&amp;TAGS!P947&amp;"
}"))))</f>
        <v>@PART[XNP_lft_xtrt3mCCB8MAx2]:FOR[xxxRP0]
{
    %TechRequired = materialsScienceNF
    %cost = 1
    %entryCost = 3000
    RP0conf = false
    @description ^=:$: From Chaka Monkey mod
}</v>
      </c>
    </row>
    <row r="948" spans="1:1" x14ac:dyDescent="0.25">
      <c r="A9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"&amp;TAGS!P948&amp;"
}"))))</f>
        <v>@PART[XNP_lft_W375x3SHORTW]:FOR[xxxRP0]
{
    %TechRequired = materialsScienceNF
    %cost = 1
    %entryCost = 1600
    RP0conf = false
    @description ^=:$: From Chaka Monkey mod
}</v>
      </c>
    </row>
    <row r="949" spans="1:1" x14ac:dyDescent="0.25">
      <c r="A9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"&amp;TAGS!P949&amp;"
}"))))</f>
        <v>@PART[ADVINTER]:FOR[xxxRP0]
{
    %TechRequired = materialsScienceNF
    %cost = 1
    %entryCost = 600
    RP0conf = false
    @description ^=:$: From Chaka Monkey mod
}</v>
      </c>
    </row>
    <row r="950" spans="1:1" hidden="1" x14ac:dyDescent="0.25">
      <c r="A9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"&amp;TAGS!P950&amp;"
}"))))</f>
        <v/>
      </c>
    </row>
    <row r="951" spans="1:1" hidden="1" x14ac:dyDescent="0.25">
      <c r="A9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"&amp;TAGS!P951&amp;"
}"))))</f>
        <v/>
      </c>
    </row>
    <row r="952" spans="1:1" x14ac:dyDescent="0.25">
      <c r="A9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"&amp;TAGS!P952&amp;"
}"))))</f>
        <v>@PART[XKupolaObsModuleEXPANDEDX]:FOR[xxxRP0]
{
    %TechRequired = earlySpaceStations
    %cost = 2000
    %entryCost = 80000
    RP0conf = true
    @description ^=:$: From Chaka Monkey mod
    MODULE
    { name = ModuleTagHumanRated }
}</v>
      </c>
    </row>
    <row r="953" spans="1:1" x14ac:dyDescent="0.25">
      <c r="A9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"&amp;TAGS!P953&amp;"
}"))))</f>
        <v>@PART[SXTelevonSmall]:FOR[xxxRP0]
{
    %TechRequired = start
    %cost = 25
    %entryCost = 500
    RP0conf = true
    @description ^=:$: From SXT mod
}</v>
      </c>
    </row>
    <row r="954" spans="1:1" x14ac:dyDescent="0.25">
      <c r="A9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"&amp;TAGS!P954&amp;"
}"))))</f>
        <v>@PART[SXTelevonSmallHalf]:FOR[xxxRP0]
{
    %TechRequired = start
    %cost = 15
    %entryCost = 300
    RP0conf = true
    @description ^=:$: From SXT mod
}</v>
      </c>
    </row>
    <row r="955" spans="1:1" x14ac:dyDescent="0.25">
      <c r="A9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"&amp;TAGS!P955&amp;"
}"))))</f>
        <v>@PART[StandardCtrlSrf]:FOR[xxxRP0]
{
    %TechRequired = start
    %cost = 25
    %entryCost = 500
    RP0conf = true
    @description ^=:$: From Stock (RO Config) mod
}</v>
      </c>
    </row>
    <row r="956" spans="1:1" x14ac:dyDescent="0.25">
      <c r="A9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"&amp;TAGS!P956&amp;"
}"))))</f>
        <v>@PART[elevon2]:FOR[xxxRP0]
{
    %TechRequired = start
    %cost = 35
    %entryCost = 700
    RP0conf = true
    @description ^=:$: From Stock (RO Config) mod
}</v>
      </c>
    </row>
    <row r="957" spans="1:1" x14ac:dyDescent="0.25">
      <c r="A9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"&amp;TAGS!P957&amp;"
}"))))</f>
        <v>@PART[elevon3]:FOR[xxxRP0]
{
    %TechRequired = start
    %cost = 40
    %entryCost = 800
    RP0conf = true
    @description ^=:$: From Stock (RO Config) mod
}</v>
      </c>
    </row>
    <row r="958" spans="1:1" x14ac:dyDescent="0.25">
      <c r="A9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"&amp;TAGS!P958&amp;"
}"))))</f>
        <v>@PART[smallCtrlSrf]:FOR[xxxRP0]
{
    %TechRequired = start
    %cost = 10
    %entryCost = 200
    RP0conf = true
    @description ^=:$: From Stock (RO Config) mod
}</v>
      </c>
    </row>
    <row r="959" spans="1:1" x14ac:dyDescent="0.25">
      <c r="A9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"&amp;TAGS!P959&amp;"
}"))))</f>
        <v>@PART[elevon5]:FOR[xxxRP0]
{
    %TechRequired = start
    %cost = 50
    %entryCost = 1000
    RP0conf = true
    @description ^=:$: From Stock (RO Config) mod
}</v>
      </c>
    </row>
    <row r="960" spans="1:1" x14ac:dyDescent="0.25">
      <c r="A9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"&amp;TAGS!P960&amp;"
}"))))</f>
        <v>@PART[SXTelevonLarge]:FOR[xxxRP0]
{
    %TechRequired = start
    %cost = 115
    %entryCost = 2300
    RP0conf = true
    @description ^=:$: From SXT mod
}</v>
      </c>
    </row>
    <row r="961" spans="1:1" x14ac:dyDescent="0.25">
      <c r="A9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"&amp;TAGS!P961&amp;"
}"))))</f>
        <v>@PART[SXTelevonVeryLarge]:FOR[xxxRP0]
{
    %TechRequired = start
    %cost = 185
    %entryCost = 3700
    RP0conf = true
    @description ^=:$: From SXT mod
}</v>
      </c>
    </row>
    <row r="962" spans="1:1" x14ac:dyDescent="0.25">
      <c r="A9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"&amp;TAGS!P962&amp;"
}"))))</f>
        <v>@PART[FASAApolloStrS1BPlate]:FOR[xxxRP0]
{
    %TechRequired = materialsScienceAdvCapsules
    %cost = 100
    %entryCost = 3500
    RP0conf = true
    @description ^=:$: From FASA mod
}</v>
      </c>
    </row>
    <row r="963" spans="1:1" x14ac:dyDescent="0.25">
      <c r="A9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"&amp;TAGS!P963&amp;"
}"))))</f>
        <v>@PART[FASAApolloStrS1BPlateNova]:FOR[xxxRP0]
{
    %TechRequired = materialsScienceLunar
    %cost = 100
    %entryCost = 3500
    RP0conf = true
    @description ^=:$: From FASA mod
}</v>
      </c>
    </row>
    <row r="964" spans="1:1" x14ac:dyDescent="0.25">
      <c r="A9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"&amp;TAGS!P964&amp;"
}"))))</f>
        <v>@PART[XstrutOctoX]:FOR[xxxRP0]
{
    %TechRequired = materialsScienceHuman
    %cost = 20
    %entryCost = 6400
    RP0conf = false
    @description ^=:$: From Chaka Monkey mod
}</v>
      </c>
    </row>
    <row r="965" spans="1:1" x14ac:dyDescent="0.25">
      <c r="A9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"&amp;TAGS!P965&amp;"
}"))))</f>
        <v>@PART[nacelleBody]:FOR[xxxRP0]
{
    %TechRequired = matureSupersonic
    %cost = 600
    %entryCost = 6500
    RP0conf = false
    @description ^=:$: From Stock (RO Config) mod
}</v>
      </c>
    </row>
    <row r="966" spans="1:1" x14ac:dyDescent="0.25">
      <c r="A9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"&amp;TAGS!P966&amp;"
}"))))</f>
        <v>@PART[radialEngineBody]:FOR[xxxRP0]
{
    %TechRequired = matureSupersonic
    %cost = 1650
    %entryCost = 6200
    RP0conf = false
    @description ^=:$: From Stock (RO Config) mod
}</v>
      </c>
    </row>
    <row r="967" spans="1:1" x14ac:dyDescent="0.25">
      <c r="A9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"&amp;TAGS!P967&amp;"
}"))))</f>
        <v>@PART[aje_solarPanels]:FOR[xxxRP0]
{
    %TechRequired = basicPower
    %cost = 400
    %entryCost = 10000
    RP0conf = true
    @description ^=:$: From Advanced Jet Engines mod
}</v>
      </c>
    </row>
    <row r="968" spans="1:1" x14ac:dyDescent="0.25">
      <c r="A9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"&amp;TAGS!P968&amp;"
}"))))</f>
        <v>@PART[solarPanels4]:FOR[xxxRP0]
{
    %TechRequired = basicPower
    %cost = 250
    %entryCost = 5000
    RP0conf = true
    @description ^=:$: From Stock (RO Config) mod
}</v>
      </c>
    </row>
    <row r="969" spans="1:1" x14ac:dyDescent="0.25">
      <c r="A9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"&amp;TAGS!P969&amp;"
}"))))</f>
        <v>@PART[solarPanels2]:FOR[xxxRP0]
{
    %TechRequired = basicPower
    %cost = 450
    %entryCost = 9000
    RP0conf = true
    @description ^=:$: From Stock (RO Config) mod
}</v>
      </c>
    </row>
    <row r="970" spans="1:1" hidden="1" x14ac:dyDescent="0.25">
      <c r="A9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"&amp;TAGS!P970&amp;"
}"))))</f>
        <v/>
      </c>
    </row>
    <row r="971" spans="1:1" x14ac:dyDescent="0.25">
      <c r="A9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"&amp;TAGS!P971&amp;"
}"))))</f>
        <v>@PART[argon-125-2]:FOR[xxxRP0]
{
    %TechRequired = earlyElecPropulsion
    %cost = 1
    %entryCost = 12250
    RP0conf = false
    @description ^=:$: From Near Future Propulsion mod
}</v>
      </c>
    </row>
    <row r="972" spans="1:1" hidden="1" x14ac:dyDescent="0.25">
      <c r="A9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"&amp;TAGS!P972&amp;"
}"))))</f>
        <v/>
      </c>
    </row>
    <row r="973" spans="1:1" hidden="1" x14ac:dyDescent="0.25">
      <c r="A9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"&amp;TAGS!P973&amp;"
}"))))</f>
        <v/>
      </c>
    </row>
    <row r="974" spans="1:1" hidden="1" x14ac:dyDescent="0.25">
      <c r="A9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"&amp;TAGS!P974&amp;"
}"))))</f>
        <v/>
      </c>
    </row>
    <row r="975" spans="1:1" hidden="1" x14ac:dyDescent="0.25">
      <c r="A9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"&amp;TAGS!P975&amp;"
}"))))</f>
        <v/>
      </c>
    </row>
    <row r="976" spans="1:1" x14ac:dyDescent="0.25">
      <c r="A9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"&amp;TAGS!P976&amp;"
}"))))</f>
        <v>@PART[dmbioDrill]:FOR[xxxRP0]
{
    %TechRequired = deepSpaceScience
    %cost = 6500
    %entryCost = 15000
    RP0conf = false
    @description ^=:$: From Dmagic Orbital Science mod
}</v>
      </c>
    </row>
    <row r="977" spans="1:1" x14ac:dyDescent="0.25">
      <c r="A9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"&amp;TAGS!P977&amp;"
}"))))</f>
        <v>@PART[XtelescopicLadderBayX]:FOR[xxxRP0]
{
    %TechRequired = earlyLanding
    %cost = 440
    %entryCost = 4000
    RP0conf = false
    @description ^=:$: From Chaka Monkey mod
}</v>
      </c>
    </row>
    <row r="978" spans="1:1" x14ac:dyDescent="0.25">
      <c r="A9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"&amp;TAGS!P978&amp;"
}"))))</f>
        <v>@PART[XKupolaObsModuleEXPANDED1X]:FOR[xxxRP0]
{
    %TechRequired = earlySpaceStations
    %cost = 4000
    %entryCost = 10400
    RP0conf = false
    @description ^=:$: From Chaka Monkey mod
}</v>
      </c>
    </row>
    <row r="979" spans="1:1" hidden="1" x14ac:dyDescent="0.25">
      <c r="A9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"&amp;TAGS!P979&amp;"
}"))))</f>
        <v/>
      </c>
    </row>
    <row r="980" spans="1:1" x14ac:dyDescent="0.25">
      <c r="A9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"&amp;TAGS!P980&amp;"
}"))))</f>
        <v>@PART[stationHubLarge]:FOR[xxxRP0]
{
    %TechRequired = earlySpaceStations
    %cost = 200
    %entryCost = 4000
    RP0conf = true
    @description ^=:$: From Ven Stock Revamp mod
    MODULE
    { name = ModuleTagHumanRated }
}</v>
      </c>
    </row>
    <row r="981" spans="1:1" x14ac:dyDescent="0.25">
      <c r="A9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"&amp;TAGS!P981&amp;"
}"))))</f>
        <v>@PART[almaz3-5]:FOR[xxxRP0]
{
    %TechRequired = earlySpaceStations
    %cost = 50000
    %entryCost = 150000
    RP0conf = true
    @description ^=:$: From RN Salyut mod
    MODULE
    { name = ModuleTagHabitable }
    MODULE
    { name = ModuleTagHumanRated }
}</v>
      </c>
    </row>
    <row r="982" spans="1:1" hidden="1" x14ac:dyDescent="0.25">
      <c r="A9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"&amp;TAGS!P982&amp;"
}"))))</f>
        <v/>
      </c>
    </row>
    <row r="983" spans="1:1" x14ac:dyDescent="0.25">
      <c r="A9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"&amp;TAGS!P983&amp;"
}"))))</f>
        <v>@PART[skylab]:FOR[xxxRP0]
{
    %TechRequired = earlySpaceStations
    %cost = 70000
    %entryCost = 275000
    RP0conf = true
    @description ^=:$: From RN Skylab mod
    MODULE
    { name = ModuleTagHabitable }
    MODULE
    { name = ModuleTagHumanRated }
    MODULE
    { name = ModuleTagInstruments }
}</v>
      </c>
    </row>
    <row r="984" spans="1:1" x14ac:dyDescent="0.25">
      <c r="A9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"&amp;TAGS!P984&amp;"
}"))))</f>
        <v>@PART[rn_skylab_telescope]:FOR[xxxRP0]
{
    %TechRequired = earlySpaceStations
    %cost = 10000
    %entryCost = 15000
    RP0conf = true
    @description ^=:$: From RN Skylab mod
    MODULE
    { name = ModuleTagInstruments }
}</v>
      </c>
    </row>
    <row r="985" spans="1:1" x14ac:dyDescent="0.25">
      <c r="A9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"&amp;TAGS!P985&amp;"
}"))))</f>
        <v>@PART[TALUS]:FOR[xxxRP0]
{
    %TechRequired = materialsScienceNF
    %cost = 21000
    %entryCost = 68400
    RP0conf = false
    @description ^=:$: From Chaka Monkey mod
}</v>
      </c>
    </row>
    <row r="986" spans="1:1" x14ac:dyDescent="0.25">
      <c r="A9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"&amp;TAGS!P986&amp;"
}"))))</f>
        <v>@PART[SSTU-FR-D5]:FOR[xxxRP0]
{
    %TechRequired = materialsScienceSpaceStation
    %cost = 0
    %entryCost = 0
    RP0conf = true
    @description ^=:$: From SSTU mod
}</v>
      </c>
    </row>
    <row r="987" spans="1:1" x14ac:dyDescent="0.25">
      <c r="A9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"&amp;TAGS!P987&amp;"
}"))))</f>
        <v>@PART[FASAExplorerProbe]:FOR[xxxRP0]
{
    %TechRequired = earlyAvionics
    %cost = 158
    %entryCost = 3160
    RP0conf = true
    @description ^=:$: From FASA mod
    MODULE
    { name = ModuleTagAvionics }
}</v>
      </c>
    </row>
    <row r="988" spans="1:1" x14ac:dyDescent="0.25">
      <c r="A9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"&amp;TAGS!P988&amp;"
}"))))</f>
        <v>@PART[bluedog_Explorer1]:FOR[xxxRP0]
{
    %TechRequired = earlyAvionics
    %cost = 158
    %entryCost = 3160
    RP0conf = true
    @description ^=:$: From Bluedog DB mod
    MODULE
    { name = ModuleTagAvionics }
}</v>
      </c>
    </row>
    <row r="989" spans="1:1" x14ac:dyDescent="0.25">
      <c r="A9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"&amp;TAGS!P989&amp;"
}"))))</f>
        <v>@PART[explorer_6]:FOR[xxxRP0]
{
    %TechRequired = basicAvionics
    %cost = 220
    %entryCost = 4400
    RP0conf = true
    @description ^=:$: From RN US Probes mod
    MODULE
    { name = ModuleTagAvionics }
}</v>
      </c>
    </row>
    <row r="990" spans="1:1" x14ac:dyDescent="0.25">
      <c r="A9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"&amp;TAGS!P990&amp;"
}"))))</f>
        <v>@PART[bluedog_explorer7probe]:FOR[xxxRP0]
{
    %TechRequired = basicAvionics
    %cost = 220
    %entryCost = 4400
    RP0conf = true
    @description ^=:$: From Bluedog DB mod
    MODULE
    { name = ModuleTagAvionics }
}</v>
      </c>
    </row>
    <row r="991" spans="1:1" x14ac:dyDescent="0.25">
      <c r="A9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"&amp;TAGS!P991&amp;"
}"))))</f>
        <v>@PART[mm_shield1]:FOR[xxxRP0]
{
    %TechRequired = earlySpaceStations
    %cost = 1200
    %entryCost = 50000
    RP0conf = true
    @description ^=:$: From RN Skylab mod
}</v>
      </c>
    </row>
    <row r="992" spans="1:1" hidden="1" x14ac:dyDescent="0.25">
      <c r="A9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"&amp;TAGS!P992&amp;"
}"))))</f>
        <v/>
      </c>
    </row>
    <row r="993" spans="1:1" hidden="1" x14ac:dyDescent="0.25">
      <c r="A9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"&amp;TAGS!P993&amp;"
}"))))</f>
        <v/>
      </c>
    </row>
    <row r="994" spans="1:1" hidden="1" x14ac:dyDescent="0.25">
      <c r="A9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"&amp;TAGS!P994&amp;"
}"))))</f>
        <v/>
      </c>
    </row>
    <row r="995" spans="1:1" hidden="1" x14ac:dyDescent="0.25">
      <c r="A9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"&amp;TAGS!P995&amp;"
}"))))</f>
        <v/>
      </c>
    </row>
    <row r="996" spans="1:1" hidden="1" x14ac:dyDescent="0.25">
      <c r="A9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"&amp;TAGS!P996&amp;"
}"))))</f>
        <v/>
      </c>
    </row>
    <row r="997" spans="1:1" x14ac:dyDescent="0.25">
      <c r="A9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"&amp;TAGS!P997&amp;"
}"))))</f>
        <v>@PART[FASAApolloLFEF1]:FOR[xxxRP0]
{
    %TechRequired = orbitalRocketry1967
    %cost = 5000
    %entryCost = 409361
    RP0conf = true
    @description ^=:$: From FASA mod
    MODULE
    { name = ModuleTagEngineLiquidTurbo }
    MODULE
    { name = ModuleTagHumanRated }
}</v>
      </c>
    </row>
    <row r="998" spans="1:1" x14ac:dyDescent="0.25">
      <c r="A9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"&amp;TAGS!P998&amp;"
}"))))</f>
        <v>@PART[KW5mengineGriffonC]:FOR[xxxRP0]
{
    %TechRequired = orbitalRocketry1967
    %cost = 5000
    %entryCost = 409361
    RP0conf = true
    @description ^=:$: From KW Rocketry mod
    MODULE
    { name = ModuleTagEngineLiquidTurbo }
    MODULE
    { name = ModuleTagHumanRated }
}</v>
      </c>
    </row>
    <row r="999" spans="1:1" x14ac:dyDescent="0.25">
      <c r="A9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"&amp;TAGS!P999&amp;"
}"))))</f>
        <v>@PART[RSBengineF1]:FOR[xxxRP0]
{
    %TechRequired = orbitalRocketry1967
    %cost = 5000
    %entryCost = 409361
    RP0conf = true
    @description ^=:$: From Real Scale Boosters mod
    MODULE
    { name = ModuleTagEngineLiquidTurbo }
    MODULE
    { name = ModuleTagHumanRated }
}</v>
      </c>
    </row>
    <row r="1000" spans="1:1" x14ac:dyDescent="0.25">
      <c r="A10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"&amp;TAGS!P1000&amp;"
}"))))</f>
        <v>@PART[Size3AdvancedEngine]:FOR[xxxRP0]
{
    %TechRequired = orbitalRocketry1967
    %cost = 5000
    %entryCost = 409361
    RP0conf = true
    @description ^=:$: From Stock (RO Config) mod
    MODULE
    { name = ModuleTagEngineLiquidTurbo }
    MODULE
    { name = ModuleTagHumanRated }
}</v>
      </c>
    </row>
    <row r="1001" spans="1:1" x14ac:dyDescent="0.25">
      <c r="A10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"&amp;TAGS!P1001&amp;"
}"))))</f>
        <v>@PART[SSTU-FR-D6]:FOR[xxxRP0]
{
    %TechRequired = materialsScienceSpaceplanes
    %cost = 0
    %entryCost = 0
    RP0conf = true
    @description ^=:$: From SSTU mod
}</v>
      </c>
    </row>
    <row r="1002" spans="1:1" x14ac:dyDescent="0.25">
      <c r="A10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"&amp;TAGS!P1002&amp;"
}"))))</f>
        <v>@PART[SSTU-LC2-POD]:FOR[xxxRP0]
{
    %TechRequired = lunarLanding
    %cost = 1800
    %entryCost = 7200
    RP0conf = false
    @description ^=:$: From SSTU mod
}</v>
      </c>
    </row>
    <row r="1003" spans="1:1" x14ac:dyDescent="0.25">
      <c r="A10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"&amp;TAGS!P1003&amp;"
}"))))</f>
        <v>@PART[turboJet]:FOR[xxxRP0]
{
    %TechRequired = refinedTurbofans
    %cost = 850
    %entryCost = 17000
    RP0conf = true
    @description ^=:$: From Stock (RO Config) mod
}</v>
      </c>
    </row>
    <row r="1004" spans="1:1" x14ac:dyDescent="0.25">
      <c r="A10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"&amp;TAGS!P1004&amp;"
}"))))</f>
        <v>@PART[Mk1?S39?Cockpit]:FOR[xxxRP0]
{
    %TechRequired = matureSupersonic
    %cost = 350
    %entryCost = 7000
    RP0conf = true
    @description ^=:$: From Aviation Cockpits mod
    MODULE
    { name = ModuleTagHabitable }
}</v>
      </c>
    </row>
    <row r="1005" spans="1:1" x14ac:dyDescent="0.25">
      <c r="A10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"&amp;TAGS!P1005&amp;"
}"))))</f>
        <v>@PART[Trainer?Cockpit]:FOR[xxxRP0]
{
    %TechRequired = matureSupersonic
    %cost = 200
    %entryCost = 4000
    RP0conf = true
    @description ^=:$: From Aviation Cockpits mod
    MODULE
    { name = ModuleTagHabitable }
}</v>
      </c>
    </row>
    <row r="1006" spans="1:1" hidden="1" x14ac:dyDescent="0.25">
      <c r="A10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"&amp;TAGS!P1006&amp;"
}"))))</f>
        <v/>
      </c>
    </row>
    <row r="1007" spans="1:1" x14ac:dyDescent="0.25">
      <c r="A10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"&amp;TAGS!P1007&amp;"
}"))))</f>
        <v>@PART[RSBengineF1A]:FOR[xxxRP0]
{
    %TechRequired = orbitalRocketry1976
    %cost = 5000
    %entryCost = 409361
    RP0conf = true
    @description ^=:$: From Real Scale Boosters mod
    MODULE
    { name = ModuleTagEngineLiquidTurbo }
    MODULE
    { name = ModuleTagHumanRated }
}</v>
      </c>
    </row>
    <row r="1008" spans="1:1" hidden="1" x14ac:dyDescent="0.25">
      <c r="A10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"&amp;TAGS!P1008&amp;"
}"))))</f>
        <v/>
      </c>
    </row>
    <row r="1009" spans="1:1" hidden="1" x14ac:dyDescent="0.25">
      <c r="A10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"&amp;TAGS!P1009&amp;"
}"))))</f>
        <v/>
      </c>
    </row>
    <row r="1010" spans="1:1" x14ac:dyDescent="0.25">
      <c r="A10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"&amp;TAGS!P1010&amp;"
}"))))</f>
        <v>@PART[RSBengineF1B]:FOR[xxxRP0]
{
    %TechRequired = orbitalRocketryNF
    %cost = 5000
    %entryCost = 409361
    RP0conf = true
    @description ^=:$: From Real Scale Boosters mod
    MODULE
    { name = ModuleTagEngineLiquidTurbo }
    MODULE
    { name = ModuleTagHumanRated }
}</v>
      </c>
    </row>
    <row r="1011" spans="1:1" x14ac:dyDescent="0.25">
      <c r="A10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"&amp;TAGS!P1011&amp;"
}"))))</f>
        <v>@PART[SSTU-MFT-D1]:FOR[xxxRP0]
{
    %TechRequired = materialsScienceSatellite
    %cost = 0
    %entryCost = 0
    RP0conf = true
    @description ^=:$: From SSTU mod
}</v>
      </c>
    </row>
    <row r="1012" spans="1:1" x14ac:dyDescent="0.25">
      <c r="A10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"&amp;TAGS!P1012&amp;"
}"))))</f>
        <v>@PART[aje_f404]:FOR[xxxRP0]
{
    %TechRequired = refinedTurbofans
    %cost = 600
    %entryCost = 12000
    RP0conf = true
    @description ^=:$: From Advanced Jet Engines mod
}</v>
      </c>
    </row>
    <row r="1013" spans="1:1" x14ac:dyDescent="0.25">
      <c r="A10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"&amp;TAGS!P1013&amp;"
}"))))</f>
        <v>@PART[F8f?Bearcat?Cockpit]:FOR[xxxRP0]
{
    %TechRequired = start
    %cost = 1100
    %entryCost = 2600
    RP0conf = false
    @description ^=:$: From Aviation Cockpits mod
}</v>
      </c>
    </row>
    <row r="1014" spans="1:1" x14ac:dyDescent="0.25">
      <c r="A10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"&amp;TAGS!P1014&amp;"
}"))))</f>
        <v>@PART[SSTU-MFT-D2]:FOR[xxxRP0]
{
    %TechRequired = materialsScienceHuman
    %cost = 0
    %entryCost = 0
    RP0conf = true
    @description ^=:$: From SSTU mod
}</v>
      </c>
    </row>
    <row r="1015" spans="1:1" x14ac:dyDescent="0.25">
      <c r="A10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"&amp;TAGS!P1015&amp;"
}"))))</f>
        <v>@PART[SSTU-MFT-D3]:FOR[xxxRP0]
{
    %TechRequired = materialsScienceAdvCapsules
    %cost = 0
    %entryCost = 0
    RP0conf = true
    @description ^=:$: From SSTU mod
}</v>
      </c>
    </row>
    <row r="1016" spans="1:1" x14ac:dyDescent="0.25">
      <c r="A10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"&amp;TAGS!P1016&amp;"
}"))))</f>
        <v>@PART[SSTU-MFT-D4]:FOR[xxxRP0]
{
    %TechRequired = materialsScienceLunar
    %cost = 0
    %entryCost = 0
    RP0conf = true
    @description ^=:$: From SSTU mod
}</v>
      </c>
    </row>
    <row r="1017" spans="1:1" x14ac:dyDescent="0.25">
      <c r="A10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"&amp;TAGS!P1017&amp;"
}"))))</f>
        <v>@PART[SSTU-MFT-D5]:FOR[xxxRP0]
{
    %TechRequired = materialsScienceSpaceStation
    %cost = 0
    %entryCost = 0
    RP0conf = true
    @description ^=:$: From SSTU mod
}</v>
      </c>
    </row>
    <row r="1018" spans="1:1" x14ac:dyDescent="0.25">
      <c r="A10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"&amp;TAGS!P1018&amp;"
}"))))</f>
        <v>@PART[SSTU-MFT-D6]:FOR[xxxRP0]
{
    %TechRequired = materialsScienceSpaceplanes
    %cost = 0
    %entryCost = 0
    RP0conf = true
    @description ^=:$: From SSTU mod
}</v>
      </c>
    </row>
    <row r="1019" spans="1:1" x14ac:dyDescent="0.25">
      <c r="A10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"&amp;TAGS!P1019&amp;"
}"))))</f>
        <v>@PART[SSTU-RO-ENG-SRB2]:FOR[xxxRP0]
{
    %TechRequired = solids1981
    %cost = 3390
    %entryCost = 135600
    RP0conf = true
    @description ^=:$: From SSTU mod
    MODULE
    { name = ModuleTagEngineSolid }
}</v>
      </c>
    </row>
    <row r="1020" spans="1:1" x14ac:dyDescent="0.25">
      <c r="A10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"&amp;TAGS!P1020&amp;"
}"))))</f>
        <v>@PART[FASAFairingWall05m]:FOR[xxxRP0]
{
    %TechRequired = start
    %cost = 1
    %entryCost = 0
    RP0conf = true
    @description ^=:$: From FASA mod
}</v>
      </c>
    </row>
    <row r="1021" spans="1:1" x14ac:dyDescent="0.25">
      <c r="A10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"&amp;TAGS!P1021&amp;"
}"))))</f>
        <v>@PART[KK_SPX_F1Fairing]:FOR[xxxRP0]
{
    %TechRequired = materialsScienceInternational
    %cost = 750
    %entryCost = 2800
    RP0conf = false
    @description ^=:$: From KK Launchers SpaceX mod
}</v>
      </c>
    </row>
    <row r="1022" spans="1:1" x14ac:dyDescent="0.25">
      <c r="A10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"&amp;TAGS!P1022&amp;"
}"))))</f>
        <v>@PART[KK_SPX_F1IS]:FOR[xxxRP0]
{
    %TechRequired = materialsScienceInternational
    %cost = 750
    %entryCost = 2500
    RP0conf = false
    @description ^=:$: From KK Launchers SpaceX mod
    MODULE
    { name = ModuleTagDecoupler }
}</v>
      </c>
    </row>
    <row r="1023" spans="1:1" x14ac:dyDescent="0.25">
      <c r="A10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"&amp;TAGS!P1023&amp;"
}"))))</f>
        <v>@PART[KK_SPX_F1S1FT]:FOR[xxxRP0]
{
    %TechRequired = materialsScienceInternational
    %cost = 3500
    %entryCost = 19000
    RP0conf = false
    @description ^=:$: From KK Launchers SpaceX mod
}</v>
      </c>
    </row>
    <row r="1024" spans="1:1" x14ac:dyDescent="0.25">
      <c r="A10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"&amp;TAGS!P1024&amp;"
}"))))</f>
        <v>@PART[KK_SPXF1_S1FT_ALT1C]:FOR[xxxRP0]
{
    %TechRequired = materialsScienceInternational
    %cost = 3500
    %entryCost = 19000
    RP0conf = false
    @description ^=:$: From KK Launchers SpaceX mod
}</v>
      </c>
    </row>
    <row r="1025" spans="1:1" x14ac:dyDescent="0.25">
      <c r="A10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"&amp;TAGS!P1025&amp;"
}"))))</f>
        <v>@PART[KK_SPX_F1S2FT]:FOR[xxxRP0]
{
    %TechRequired = materialsScienceInternational
    %cost = 520
    %entryCost = 1800
    RP0conf = false
    @description ^=:$: From KK Launchers SpaceX mod
}</v>
      </c>
    </row>
    <row r="1026" spans="1:1" hidden="1" x14ac:dyDescent="0.25">
      <c r="A10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"&amp;TAGS!P1026&amp;"
}"))))</f>
        <v/>
      </c>
    </row>
    <row r="1027" spans="1:1" x14ac:dyDescent="0.25">
      <c r="A10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"&amp;TAGS!P1027&amp;"
}"))))</f>
        <v>@PART[KK_SPXF1_S2FT_ALT1e]:FOR[xxxRP0]
{
    %TechRequired = materialsScienceCommercial
    %cost = 520
    %entryCost = 1800
    RP0conf = false
    @description ^=:$: From KK Launchers SpaceX mod
}</v>
      </c>
    </row>
    <row r="1028" spans="1:1" hidden="1" x14ac:dyDescent="0.25">
      <c r="A10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"&amp;TAGS!P1028&amp;"
}"))))</f>
        <v/>
      </c>
    </row>
    <row r="1029" spans="1:1" hidden="1" x14ac:dyDescent="0.25">
      <c r="A10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"&amp;TAGS!P1029&amp;"
}"))))</f>
        <v/>
      </c>
    </row>
    <row r="1030" spans="1:1" hidden="1" x14ac:dyDescent="0.25">
      <c r="A10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"&amp;TAGS!P1030&amp;"
}"))))</f>
        <v/>
      </c>
    </row>
    <row r="1031" spans="1:1" hidden="1" x14ac:dyDescent="0.25">
      <c r="A10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"&amp;TAGS!P1031&amp;"
}"))))</f>
        <v/>
      </c>
    </row>
    <row r="1032" spans="1:1" hidden="1" x14ac:dyDescent="0.25">
      <c r="A10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"&amp;TAGS!P1032&amp;"
}"))))</f>
        <v/>
      </c>
    </row>
    <row r="1033" spans="1:1" hidden="1" x14ac:dyDescent="0.25">
      <c r="A10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"&amp;TAGS!P1033&amp;"
}"))))</f>
        <v/>
      </c>
    </row>
    <row r="1034" spans="1:1" hidden="1" x14ac:dyDescent="0.25">
      <c r="A10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"&amp;TAGS!P1034&amp;"
}"))))</f>
        <v/>
      </c>
    </row>
    <row r="1035" spans="1:1" hidden="1" x14ac:dyDescent="0.25">
      <c r="A10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"&amp;TAGS!P1035&amp;"
}"))))</f>
        <v/>
      </c>
    </row>
    <row r="1036" spans="1:1" hidden="1" x14ac:dyDescent="0.25">
      <c r="A10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"&amp;TAGS!P1036&amp;"
}"))))</f>
        <v/>
      </c>
    </row>
    <row r="1037" spans="1:1" hidden="1" x14ac:dyDescent="0.25">
      <c r="A10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"&amp;TAGS!P1037&amp;"
}"))))</f>
        <v/>
      </c>
    </row>
    <row r="1038" spans="1:1" hidden="1" x14ac:dyDescent="0.25">
      <c r="A10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"&amp;TAGS!P1038&amp;"
}"))))</f>
        <v/>
      </c>
    </row>
    <row r="1039" spans="1:1" x14ac:dyDescent="0.25">
      <c r="A10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"&amp;TAGS!P1039&amp;"
}"))))</f>
        <v>@PART[XKK_SPX_F9_OctawebX]:FOR[xxxRP0]
{
    %TechRequired = materialsScienceCommercial
    %cost = 900
    %entryCost = 3500
    RP0conf = false
    @description ^=:$: From Chaka Monkey mod
}</v>
      </c>
    </row>
    <row r="1040" spans="1:1" x14ac:dyDescent="0.25">
      <c r="A10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"&amp;TAGS!P1040&amp;"
}"))))</f>
        <v>@PART[xKW2mtankL0_5x]:FOR[xxxRP0]
{
    %TechRequired = materialsScienceCommercial
    %cost = 1920
    %entryCost = 960
    RP0conf = false
    @description ^=:$: From Chaka Monkey mod
}</v>
      </c>
    </row>
    <row r="1041" spans="1:1" hidden="1" x14ac:dyDescent="0.25">
      <c r="A10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"&amp;TAGS!P1041&amp;"
}"))))</f>
        <v/>
      </c>
    </row>
    <row r="1042" spans="1:1" hidden="1" x14ac:dyDescent="0.25">
      <c r="A10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"&amp;TAGS!P1042&amp;"
}"))))</f>
        <v/>
      </c>
    </row>
    <row r="1043" spans="1:1" x14ac:dyDescent="0.25">
      <c r="A10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"&amp;TAGS!P1043&amp;"
}"))))</f>
        <v>@PART[XKKLEGX]:FOR[xxxRP0]
{
    %TechRequired = reusability
    %cost = 200
    %entryCost = 820
    RP0conf = false
    @description ^=:$: From Chaka Monkey mod
}</v>
      </c>
    </row>
    <row r="1044" spans="1:1" hidden="1" x14ac:dyDescent="0.25">
      <c r="A10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"&amp;TAGS!P1044&amp;"
}"))))</f>
        <v/>
      </c>
    </row>
    <row r="1045" spans="1:1" x14ac:dyDescent="0.25">
      <c r="A10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"&amp;TAGS!P1045&amp;"
}"))))</f>
        <v>@PART[NP_AMLVUPPER289Jx221]:FOR[xxxRP0]
{
    %TechRequired = materialsScienceCommercial
    %cost = 1
    %entryCost = 1
    RP0conf = false
    @description ^=:$: From Chaka Monkey mod
}</v>
      </c>
    </row>
    <row r="1046" spans="1:1" x14ac:dyDescent="0.25">
      <c r="A10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"&amp;TAGS!P1046&amp;"
}"))))</f>
        <v>@PART[XNP_lftadj5x]:FOR[xxxRP0]
{
    %TechRequired = materialsScienceCommercial
    %cost = 1230
    %entryCost = 1600
    RP0conf = false
    @description ^=:$: From Chaka Monkey mod
}</v>
      </c>
    </row>
    <row r="1047" spans="1:1" hidden="1" x14ac:dyDescent="0.25">
      <c r="A10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"&amp;TAGS!P1047&amp;"
}"))))</f>
        <v/>
      </c>
    </row>
    <row r="1048" spans="1:1" x14ac:dyDescent="0.25">
      <c r="A10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"&amp;TAGS!P1048&amp;"
}"))))</f>
        <v>@PART[FASAGeminiEngFuelDescent]:FOR[xxxRP0]
{
    %TechRequired = lunarLanding
    %cost = 4272
    %entryCost = 85440
    RP0conf = true
    @description ^=:$: From FASA mod
    MODULE
    { name = ModuleTagEngineLiquidPF }
    MODULE
    { name = ModuleTagHumanRated }
}</v>
      </c>
    </row>
    <row r="1049" spans="1:1" x14ac:dyDescent="0.25">
      <c r="A10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"&amp;TAGS!P1049&amp;"
}"))))</f>
        <v>@PART[FASAGeminiEngineFuel2]:FOR[xxxRP0]
{
    %TechRequired = matureCapsules
    %cost = 3560
    %entryCost = 71200
    RP0conf = true
    @description ^=:$: From FASA mod
    MODULE
    { name = ModuleTagHumanRated }
}</v>
      </c>
    </row>
    <row r="1050" spans="1:1" x14ac:dyDescent="0.25">
      <c r="A10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"&amp;TAGS!P1050&amp;"
}"))))</f>
        <v>@PART[FASA_Gemini_Lander_Eng]:FOR[xxxRP0]
{
    %TechRequired = lunarLanding
    %cost = 450
    %entryCost = 9000
    RP0conf = true
    @description ^=:$: From FASA mod
    MODULE
    { name = ModuleTagEngineLiquidPF }
    MODULE
    { name = ModuleTagHumanRated }
}</v>
      </c>
    </row>
    <row r="1051" spans="1:1" x14ac:dyDescent="0.25">
      <c r="A10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"&amp;TAGS!P1051&amp;"
}"))))</f>
        <v>@PART[FASA_Gemini_Lander_Leg_Part]:FOR[xxxRP0]
{
    %TechRequired = lunarLanding
    %cost = 90
    %entryCost = 1800
    RP0conf = true
    @description ^=:$: From FASA mod
}</v>
      </c>
    </row>
    <row r="1052" spans="1:1" x14ac:dyDescent="0.25">
      <c r="A10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"&amp;TAGS!P1052&amp;"
}"))))</f>
        <v>@PART[FASA_Gemini_Lander_LFT]:FOR[xxxRP0]
{
    %TechRequired = materialsScienceLunar
    %cost = 140
    %entryCost = 4200
    RP0conf = false
    @description ^=:$: From FASA mod
}</v>
      </c>
    </row>
    <row r="1053" spans="1:1" x14ac:dyDescent="0.25">
      <c r="A10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"&amp;TAGS!P1053&amp;"
}"))))</f>
        <v>@PART[FASAGeminiLegsX1White]:FOR[xxxRP0]
{
    %TechRequired = lunarRatedHeatshields
    %cost = 450
    %entryCost = 2200
    RP0conf = false
    @description ^=:$: From FASA mod
}</v>
      </c>
    </row>
    <row r="1054" spans="1:1" x14ac:dyDescent="0.25">
      <c r="A10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"&amp;TAGS!P1054&amp;"
}"))))</f>
        <v>@PART[FASAGeminiLegsX1]:FOR[xxxRP0]
{
    %TechRequired = lunarLanding
    %cost = 90
    %entryCost = 1800
    RP0conf = true
    @description ^=:$: From FASA mod
}</v>
      </c>
    </row>
    <row r="1055" spans="1:1" x14ac:dyDescent="0.25">
      <c r="A10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"&amp;TAGS!P1055&amp;"
}"))))</f>
        <v>@PART[FASAlaunchClampApollo]:FOR[xxxRP0]
{
    %TechRequired = start
    %cost = 10
    %entryCost = 200
    RP0conf = true
    @description ^=:$: From FASA mod
}</v>
      </c>
    </row>
    <row r="1056" spans="1:1" x14ac:dyDescent="0.25">
      <c r="A10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"&amp;TAGS!P1056&amp;"
}"))))</f>
        <v>@PART[FASAlaunchClampAtlas]:FOR[xxxRP0]
{
    %TechRequired = start
    %cost = 10
    %entryCost = 200
    RP0conf = true
    @description ^=:$: From FASA mod
}</v>
      </c>
    </row>
    <row r="1057" spans="1:1" x14ac:dyDescent="0.25">
      <c r="A10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"&amp;TAGS!P1057&amp;"
}"))))</f>
        <v>@PART[FASAGeminiDecDark375]:FOR[xxxRP0]
{
    %TechRequired = materialsScienceAdvCapsules
    %cost = 2500
    %entryCost = 1200
    RP0conf = false
    @description ^=:$: From FASA mod
}</v>
      </c>
    </row>
    <row r="1058" spans="1:1" x14ac:dyDescent="0.25">
      <c r="A10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"&amp;TAGS!P1058&amp;"
}"))))</f>
        <v>@PART[FASAGeminiDecDark25]:FOR[xxxRP0]
{
    %TechRequired = materialsScienceHuman
    %cost = 1075
    %entryCost = 1200
    RP0conf = false
    @description ^=:$: From FASA mod
}</v>
      </c>
    </row>
    <row r="1059" spans="1:1" x14ac:dyDescent="0.25">
      <c r="A10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"&amp;TAGS!P1059&amp;"
}"))))</f>
        <v>@PART[FASAGeminiDecDark125]:FOR[xxxRP0]
{
    %TechRequired = earlyMaterialsScience
    %cost = 30
    %entryCost = 600
    RP0conf = true
    @description ^=:$: From FASA mod
    MODULE
    { name = ModuleTagDecoupler }
}</v>
      </c>
    </row>
    <row r="1060" spans="1:1" hidden="1" x14ac:dyDescent="0.25">
      <c r="A10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"&amp;TAGS!P1060&amp;"
}"))))</f>
        <v/>
      </c>
    </row>
    <row r="1061" spans="1:1" hidden="1" x14ac:dyDescent="0.25">
      <c r="A10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"&amp;TAGS!P1061&amp;"
}"))))</f>
        <v/>
      </c>
    </row>
    <row r="1062" spans="1:1" hidden="1" x14ac:dyDescent="0.25">
      <c r="A10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"&amp;TAGS!P1062&amp;"
}"))))</f>
        <v/>
      </c>
    </row>
    <row r="1063" spans="1:1" hidden="1" x14ac:dyDescent="0.25">
      <c r="A10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"&amp;TAGS!P1063&amp;"
}"))))</f>
        <v/>
      </c>
    </row>
    <row r="1064" spans="1:1" hidden="1" x14ac:dyDescent="0.25">
      <c r="A10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"&amp;TAGS!P1064&amp;"
}"))))</f>
        <v/>
      </c>
    </row>
    <row r="1065" spans="1:1" x14ac:dyDescent="0.25">
      <c r="A10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"&amp;TAGS!P1065&amp;"
}"))))</f>
        <v>@PART[FASAGeminiLFTShortWhite]:FOR[xxxRP0]
{
    %TechRequired = earlyMaterialsScience
    %cost = 1
    %entryCost = 20
    RP0conf = true
    @description ^=:$: From FASA mod
}</v>
      </c>
    </row>
    <row r="1066" spans="1:1" hidden="1" x14ac:dyDescent="0.25">
      <c r="A10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"&amp;TAGS!P1066&amp;"
}"))))</f>
        <v/>
      </c>
    </row>
    <row r="1067" spans="1:1" hidden="1" x14ac:dyDescent="0.25">
      <c r="A10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"&amp;TAGS!P1067&amp;"
}"))))</f>
        <v/>
      </c>
    </row>
    <row r="1068" spans="1:1" x14ac:dyDescent="0.25">
      <c r="A10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"&amp;TAGS!P1068&amp;"
}"))))</f>
        <v>@PART[FASAGeminiSasRcs]:FOR[xxxRP0]
{
    %TechRequired = earlyDocking
    %cost = 900
    %entryCost = 36000
    RP0conf = true
    @description ^=:$: From FASA mod
    MODULE
    { name = ModuleTagEngineLiquidPF }
}</v>
      </c>
    </row>
    <row r="1069" spans="1:1" x14ac:dyDescent="0.25">
      <c r="A10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"&amp;TAGS!P1069&amp;"
}"))))</f>
        <v>@PART[FASAlaunchTower]:FOR[xxxRP0]
{
    %TechRequired = basicCapsules
    %cost = 10
    %entryCost = 200
    RP0conf = true
    @description ^=:$: From FASA mod
}</v>
      </c>
    </row>
    <row r="1070" spans="1:1" x14ac:dyDescent="0.25">
      <c r="A10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"&amp;TAGS!P1070&amp;"
}"))))</f>
        <v>@PART[FASA_Mercury_RCS_Short]:FOR[xxxRP0]
{
    %TechRequired = earlyMaterialsScience
    %cost = 1
    %entryCost = 20
    RP0conf = true
    @description ^=:$: From FASA mod
}</v>
      </c>
    </row>
    <row r="1071" spans="1:1" x14ac:dyDescent="0.25">
      <c r="A10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"&amp;TAGS!P1071&amp;"
}"))))</f>
        <v>@PART[sp_mariner_b]:FOR[xxxRP0]
{
    %TechRequired = improvedPower
    %cost = 370
    %entryCost = 2100
    RP0conf = false
    @description ^=:$: From Coatl Aerospace mod
}</v>
      </c>
    </row>
    <row r="1072" spans="1:1" x14ac:dyDescent="0.25">
      <c r="A10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"&amp;TAGS!P1072&amp;"
}"))))</f>
        <v>@PART[FASAUmbilicalTower]:FOR[xxxRP0]
{
    %TechRequired = start
    %cost = 10
    %entryCost = 200
    RP0conf = true
    @description ^=:$: From FASA mod
}</v>
      </c>
    </row>
    <row r="1073" spans="1:1" x14ac:dyDescent="0.25">
      <c r="A10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"&amp;TAGS!P1073&amp;"
}"))))</f>
        <v>@PART[airlinerCtrlSrf]:FOR[xxxRP0]
{
    %TechRequired = matureTurbofans
    %cost = 800
    %entryCost = 16400
    RP0conf = false
    @description ^=:$: From Stock (RO Config) mod
}</v>
      </c>
    </row>
    <row r="1074" spans="1:1" x14ac:dyDescent="0.25">
      <c r="A10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"&amp;TAGS!P1074&amp;"
}"))))</f>
        <v>@PART[airlinerMainWing]:FOR[xxxRP0]
{
    %TechRequired = matureTurbofans
    %cost = 2800
    %entryCost = 36400
    RP0conf = false
    @description ^=:$: From Stock (RO Config) mod
}</v>
      </c>
    </row>
    <row r="1075" spans="1:1" x14ac:dyDescent="0.25">
      <c r="A10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"&amp;TAGS!P1075&amp;"
}"))))</f>
        <v>@PART[airlinerTailFin]:FOR[xxxRP0]
{
    %TechRequired = matureTurbofans
    %cost = 1000
    %entryCost = 4000
    RP0conf = false
    @description ^=:$: From Stock (RO Config) mod
}</v>
      </c>
    </row>
    <row r="1076" spans="1:1" hidden="1" x14ac:dyDescent="0.25">
      <c r="A10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"&amp;TAGS!P1076&amp;"
}"))))</f>
        <v/>
      </c>
    </row>
    <row r="1077" spans="1:1" hidden="1" x14ac:dyDescent="0.25">
      <c r="A10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"&amp;TAGS!P1077&amp;"
}"))))</f>
        <v/>
      </c>
    </row>
    <row r="1078" spans="1:1" hidden="1" x14ac:dyDescent="0.25">
      <c r="A10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"&amp;TAGS!P1078&amp;"
}"))))</f>
        <v/>
      </c>
    </row>
    <row r="1079" spans="1:1" hidden="1" x14ac:dyDescent="0.25">
      <c r="A10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"&amp;TAGS!P1079&amp;"
}"))))</f>
        <v/>
      </c>
    </row>
    <row r="1080" spans="1:1" x14ac:dyDescent="0.25">
      <c r="A10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"&amp;TAGS!P1080&amp;"
}"))))</f>
        <v>@PART[fairingSize1]:FOR[xxxRP0]
{
    %TechRequired = start
    %cost = 1
    %entryCost = 0
    RP0conf = true
    @description ^=:$: From Procedural Fairings mod
}</v>
      </c>
    </row>
    <row r="1081" spans="1:1" x14ac:dyDescent="0.25">
      <c r="A10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"&amp;TAGS!P1081&amp;"
}"))))</f>
        <v>@PART[fairingSize2]:FOR[xxxRP0]
{
    %TechRequired = start
    %cost = 1
    %entryCost = 0
    RP0conf = true
    @description ^=:$: From Procedural Fairings mod
}</v>
      </c>
    </row>
    <row r="1082" spans="1:1" x14ac:dyDescent="0.25">
      <c r="A10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"&amp;TAGS!P1082&amp;"
}"))))</f>
        <v>@PART[fairingSize3]:FOR[xxxRP0]
{
    %TechRequired = start
    %cost = 1
    %entryCost = 0
    RP0conf = true
    @description ^=:$: From Procedural Fairings mod
}</v>
      </c>
    </row>
    <row r="1083" spans="1:1" x14ac:dyDescent="0.25">
      <c r="A10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"&amp;TAGS!P1083&amp;"
}"))))</f>
        <v>@PART[KW_FlatFairingBase]:FOR[xxxRP0]
{
    %TechRequired = start
    %cost = 1
    %entryCost = 0
    RP0conf = true
    @description ^=:$: From Procedural Fairings mod
}</v>
      </c>
    </row>
    <row r="1084" spans="1:1" x14ac:dyDescent="0.25">
      <c r="A10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"&amp;TAGS!P1084&amp;"
}"))))</f>
        <v>@PART[KW2mFairingPFE]:FOR[xxxRP0]
{
    %TechRequired = start
    %cost = 1
    %entryCost = 0
    RP0conf = true
    @description ^=:$: From Procedural Fairings mod
}</v>
      </c>
    </row>
    <row r="1085" spans="1:1" x14ac:dyDescent="0.25">
      <c r="A10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"&amp;TAGS!P1085&amp;"
}"))))</f>
        <v>@PART[KW5mFairingPFE]:FOR[xxxRP0]
{
    %TechRequired = start
    %cost = 1
    %entryCost = 0
    RP0conf = true
    @description ^=:$: From Procedural Fairings mod
}</v>
      </c>
    </row>
    <row r="1086" spans="1:1" x14ac:dyDescent="0.25">
      <c r="A10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"&amp;TAGS!P1086&amp;"
}"))))</f>
        <v>@PART[KW2mFairingPF]:FOR[xxxRP0]
{
    %TechRequired = start
    %cost = 1
    %entryCost = 0
    RP0conf = true
    @description ^=:$: From Procedural Fairings mod
}</v>
      </c>
    </row>
    <row r="1087" spans="1:1" x14ac:dyDescent="0.25">
      <c r="A10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"&amp;TAGS!P1087&amp;"
}"))))</f>
        <v>@PART[KW5mFairingPF]:FOR[xxxRP0]
{
    %TechRequired = start
    %cost = 1
    %entryCost = 0
    RP0conf = true
    @description ^=:$: From Procedural Fairings mod
}</v>
      </c>
    </row>
    <row r="1088" spans="1:1" x14ac:dyDescent="0.25">
      <c r="A10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"&amp;TAGS!P1088&amp;"
}"))))</f>
        <v>@PART[SDHIxADAPTERx]:FOR[xxxRP0]
{
    %TechRequired = materialsScienceCommercial
    %cost = 1
    %entryCost = 2200
    RP0conf = false
    @description ^=:$: From Chaka Monkey mod
}</v>
      </c>
    </row>
    <row r="1089" spans="1:1" hidden="1" x14ac:dyDescent="0.25">
      <c r="A10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"&amp;TAGS!P1089&amp;"
}"))))</f>
        <v/>
      </c>
    </row>
    <row r="1090" spans="1:1" x14ac:dyDescent="0.25">
      <c r="A10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"&amp;TAGS!P1090&amp;"
}"))))</f>
        <v>@PART[PAYLOADADAPTER]:FOR[xxxRP0]
{
    %TechRequired = materialsScienceInternational
    %cost = 600
    %entryCost = 1200
    RP0conf = false
    @description ^=:$: From Chaka Monkey mod
}</v>
      </c>
    </row>
    <row r="1091" spans="1:1" x14ac:dyDescent="0.25">
      <c r="A10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"&amp;TAGS!P1091&amp;"
}"))))</f>
        <v>@PART[PAYLOADADAPTER2]:FOR[xxxRP0]
{
    %TechRequired = materialsScienceInternational
    %cost = 600
    %entryCost = 1200
    RP0conf = false
    @description ^=:$: From Chaka Monkey mod
}</v>
      </c>
    </row>
    <row r="1092" spans="1:1" x14ac:dyDescent="0.25">
      <c r="A10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"&amp;TAGS!P1092&amp;"
}"))))</f>
        <v>@PART[KzResizableFairingBase]:FOR[xxxRP0]
{
    %TechRequired = start
    %cost = 1
    %entryCost = 0
    RP0conf = true
    @description ^=:$: From Procedural Fairings mod
}</v>
      </c>
    </row>
    <row r="1093" spans="1:1" x14ac:dyDescent="0.25">
      <c r="A10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"&amp;TAGS!P1093&amp;"
}"))))</f>
        <v>@PART[KzResizableFairingBaseRing]:FOR[xxxRP0]
{
    %TechRequired = start
    %cost = 1
    %entryCost = 0
    RP0conf = true
    @description ^=:$: From Procedural Fairings mod
}</v>
      </c>
    </row>
    <row r="1094" spans="1:1" x14ac:dyDescent="0.25">
      <c r="A10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"&amp;TAGS!P1094&amp;"
}"))))</f>
        <v>@PART[SSTU-RO-ENG-SRB3]:FOR[xxxRP0]
{
    %TechRequired = solids1981
    %cost = 4522
    %entryCost = 135600
    RP0conf = true
    @description ^=:$: From SSTU mod
    MODULE
    { name = ModuleTagEngineSolid }
}</v>
      </c>
    </row>
    <row r="1095" spans="1:1" x14ac:dyDescent="0.25">
      <c r="A10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"&amp;TAGS!P1095&amp;"
}"))))</f>
        <v>@PART[SSTU-RO-ENG-SRB4]:FOR[xxxRP0]
{
    %TechRequired = solids1986
    %cost = 6780
    %entryCost = 135600
    RP0conf = true
    @description ^=:$: From SSTU mod
    MODULE
    { name = ModuleTagEngineSolid }
}</v>
      </c>
    </row>
    <row r="1096" spans="1:1" x14ac:dyDescent="0.25">
      <c r="A10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"&amp;TAGS!P1096&amp;"
}"))))</f>
        <v>@PART[HA3SLPayloadDecoupler]:FOR[xxxRP0]
{
    %TechRequired = materialsScienceSpaceplanes
    %cost = 400
    %entryCost = 1200
    RP0conf = false
    @description ^=:$: From Horizon Aeronautics Zenit mod
}</v>
      </c>
    </row>
    <row r="1097" spans="1:1" hidden="1" x14ac:dyDescent="0.25">
      <c r="A10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"&amp;TAGS!P1097&amp;"
}"))))</f>
        <v/>
      </c>
    </row>
    <row r="1098" spans="1:1" x14ac:dyDescent="0.25">
      <c r="A10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"&amp;TAGS!P1098&amp;"
}"))))</f>
        <v>@PART[science_module]:FOR[xxxRP0]
{
    %TechRequired = scienceSatellite
    %cost = 1000
    %entryCost = 20000
    RP0conf = true
    @description ^=:$: From Stock (RO Config) mod
    MODULE
    { name = ModuleTagInstruments }
}</v>
      </c>
    </row>
    <row r="1099" spans="1:1" hidden="1" x14ac:dyDescent="0.25">
      <c r="A10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"&amp;TAGS!P1099&amp;"
}"))))</f>
        <v/>
      </c>
    </row>
    <row r="1100" spans="1:1" x14ac:dyDescent="0.25">
      <c r="A11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"&amp;TAGS!P1100&amp;"
}"))))</f>
        <v>@PART[adapterSmallMiniTall]:FOR[xxxRP0]
{
    %TechRequired = earlyMaterialsScience
    %cost = 150
    %entryCost = 4400
    RP0conf = false
    @description ^=:$: From Stock (RO Config) mod
}</v>
      </c>
    </row>
    <row r="1101" spans="1:1" x14ac:dyDescent="0.25">
      <c r="A11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"&amp;TAGS!P1101&amp;"
}"))))</f>
        <v>@PART[adapterSmallMiniShort]:FOR[xxxRP0]
{
    %TechRequired = earlyMaterialsScience
    %cost = 100
    %entryCost = 4800
    RP0conf = false
    @description ^=:$: From Stock (RO Config) mod
}</v>
      </c>
    </row>
    <row r="1102" spans="1:1" hidden="1" x14ac:dyDescent="0.25">
      <c r="A11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"&amp;TAGS!P1102&amp;"
}"))))</f>
        <v/>
      </c>
    </row>
    <row r="1103" spans="1:1" hidden="1" x14ac:dyDescent="0.25">
      <c r="A11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"&amp;TAGS!P1103&amp;"
}"))))</f>
        <v/>
      </c>
    </row>
    <row r="1104" spans="1:1" hidden="1" x14ac:dyDescent="0.25">
      <c r="A11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"&amp;TAGS!P1104&amp;"
}"))))</f>
        <v/>
      </c>
    </row>
    <row r="1105" spans="1:1" x14ac:dyDescent="0.25">
      <c r="A11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"&amp;TAGS!P1105&amp;"
}"))))</f>
        <v>@PART[FASA_Apollo_Float_Ring]:FOR[xxxRP0]
{
    %TechRequired = matureCapsules
    %cost = 800
    %entryCost = 28000
    RP0conf = true
    @description ^=:$: From FASA mod
    MODULE
    { name = ModuleTagHumanRated }
}</v>
      </c>
    </row>
    <row r="1106" spans="1:1" x14ac:dyDescent="0.25">
      <c r="A11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"&amp;TAGS!P1106&amp;"
}"))))</f>
        <v>@PART[FASA_Apollo_Float_Round]:FOR[xxxRP0]
{
    %TechRequired = matureCapsules
    %cost = 800
    %entryCost = 28000
    RP0conf = true
    @description ^=:$: From FASA mod
    MODULE
    { name = ModuleTagHumanRated }
}</v>
      </c>
    </row>
    <row r="1107" spans="1:1" hidden="1" x14ac:dyDescent="0.25">
      <c r="A11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"&amp;TAGS!P1107&amp;"
}"))))</f>
        <v/>
      </c>
    </row>
    <row r="1108" spans="1:1" x14ac:dyDescent="0.25">
      <c r="A11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"&amp;TAGS!P1108&amp;"
}"))))</f>
        <v>@PART[RCSTank1-2]:FOR[xxxRP0]
{
    %TechRequired = earlyMaterialsScience
    %cost = 5
    %entryCost = 100
    RP0conf = true
    @description ^=:$: From Stock (RO Config) mod
}</v>
      </c>
    </row>
    <row r="1109" spans="1:1" x14ac:dyDescent="0.25">
      <c r="A11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"&amp;TAGS!P1109&amp;"
}"))))</f>
        <v>@PART[rcsTankMini]:FOR[xxxRP0]
{
    %TechRequired = postWarMaterialsScience
    %cost = 30
    %entryCost = 5
    RP0conf = true
    @description ^=:$: From Stock (RO Config) mod
}</v>
      </c>
    </row>
    <row r="1110" spans="1:1" hidden="1" x14ac:dyDescent="0.25">
      <c r="A11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"&amp;TAGS!P1110&amp;"
}"))))</f>
        <v/>
      </c>
    </row>
    <row r="1111" spans="1:1" hidden="1" x14ac:dyDescent="0.25">
      <c r="A11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"&amp;TAGS!P1111&amp;"
}"))))</f>
        <v/>
      </c>
    </row>
    <row r="1112" spans="1:1" x14ac:dyDescent="0.25">
      <c r="A11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"&amp;TAGS!P1112&amp;"
}"))))</f>
        <v>@PART[RCSFuelTank]:FOR[xxxRP0]
{
    %TechRequired = postWarMaterialsScience
    %cost = 1
    %entryCost = 20
    RP0conf = true
    @description ^=:$: From Stock (RO Config) mod
}</v>
      </c>
    </row>
    <row r="1113" spans="1:1" hidden="1" x14ac:dyDescent="0.25">
      <c r="A11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"&amp;TAGS!P1113&amp;"
}"))))</f>
        <v/>
      </c>
    </row>
    <row r="1114" spans="1:1" hidden="1" x14ac:dyDescent="0.25">
      <c r="A11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"&amp;TAGS!P1114&amp;"
}"))))</f>
        <v/>
      </c>
    </row>
    <row r="1115" spans="1:1" hidden="1" x14ac:dyDescent="0.25">
      <c r="A11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"&amp;TAGS!P1115&amp;"
}"))))</f>
        <v/>
      </c>
    </row>
    <row r="1116" spans="1:1" hidden="1" x14ac:dyDescent="0.25">
      <c r="A11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"&amp;TAGS!P1116&amp;"
}"))))</f>
        <v/>
      </c>
    </row>
    <row r="1117" spans="1:1" hidden="1" x14ac:dyDescent="0.25">
      <c r="A11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"&amp;TAGS!P1117&amp;"
}"))))</f>
        <v/>
      </c>
    </row>
    <row r="1118" spans="1:1" hidden="1" x14ac:dyDescent="0.25">
      <c r="A11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"&amp;TAGS!P1118&amp;"
}"))))</f>
        <v/>
      </c>
    </row>
    <row r="1119" spans="1:1" hidden="1" x14ac:dyDescent="0.25">
      <c r="A11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"&amp;TAGS!P1119&amp;"
}"))))</f>
        <v/>
      </c>
    </row>
    <row r="1120" spans="1:1" hidden="1" x14ac:dyDescent="0.25">
      <c r="A11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"&amp;TAGS!P1120&amp;"
}"))))</f>
        <v/>
      </c>
    </row>
    <row r="1121" spans="1:1" hidden="1" x14ac:dyDescent="0.25">
      <c r="A11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"&amp;TAGS!P1121&amp;"
}"))))</f>
        <v/>
      </c>
    </row>
    <row r="1122" spans="1:1" hidden="1" x14ac:dyDescent="0.25">
      <c r="A11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"&amp;TAGS!P1122&amp;"
}"))))</f>
        <v/>
      </c>
    </row>
    <row r="1123" spans="1:1" hidden="1" x14ac:dyDescent="0.25">
      <c r="A11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"&amp;TAGS!P1123&amp;"
}"))))</f>
        <v/>
      </c>
    </row>
    <row r="1124" spans="1:1" x14ac:dyDescent="0.25">
      <c r="A11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"&amp;TAGS!P1124&amp;"
}"))))</f>
        <v>@PART[fuelTankSmallFlat]:FOR[xxxRP0]
{
    %TechRequired = postWarMaterialsScience
    %cost = 1
    %entryCost = 20
    RP0conf = true
    @description ^=:$: From Stock (RO Config) mod
}</v>
      </c>
    </row>
    <row r="1125" spans="1:1" x14ac:dyDescent="0.25">
      <c r="A11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"&amp;TAGS!P1125&amp;"
}"))))</f>
        <v>@PART[fuelTankSmall]:FOR[xxxRP0]
{
    %TechRequired = postWarMaterialsScience
    %cost = 1
    %entryCost = 20
    RP0conf = true
    @description ^=:$: From Stock (RO Config) mod
}</v>
      </c>
    </row>
    <row r="1126" spans="1:1" x14ac:dyDescent="0.25">
      <c r="A11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"&amp;TAGS!P1126&amp;"
}"))))</f>
        <v>@PART[fuelTank]:FOR[xxxRP0]
{
    %TechRequired = postWarMaterialsScience
    %cost = 1
    %entryCost = 20
    RP0conf = true
    @description ^=:$: From Stock (RO Config) mod
}</v>
      </c>
    </row>
    <row r="1127" spans="1:1" hidden="1" x14ac:dyDescent="0.25">
      <c r="A11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"&amp;TAGS!P1127&amp;"
}"))))</f>
        <v/>
      </c>
    </row>
    <row r="1128" spans="1:1" x14ac:dyDescent="0.25">
      <c r="A11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"&amp;TAGS!P1128&amp;"
}"))))</f>
        <v>@PART[fuelTank_long]:FOR[xxxRP0]
{
    %TechRequired = postWarMaterialsScience
    %cost = 1
    %entryCost = 20
    RP0conf = true
    @description ^=:$: From Stock (RO Config) mod
}</v>
      </c>
    </row>
    <row r="1129" spans="1:1" hidden="1" x14ac:dyDescent="0.25">
      <c r="A11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"&amp;TAGS!P1129&amp;"
}"))))</f>
        <v/>
      </c>
    </row>
    <row r="1130" spans="1:1" x14ac:dyDescent="0.25">
      <c r="A11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"&amp;TAGS!P1130&amp;"
}"))))</f>
        <v>@PART[FREFRE1]:FOR[xxxRP0]
{
    %TechRequired = orbitalRocketry2014
    %cost = 36
    %entryCost = 10000
    RP0conf = true
    @description ^=:$: From ForgottenRealEngines mod
    MODULE
    { name = ModuleTagEngineLiquidPF }
}</v>
      </c>
    </row>
    <row r="1131" spans="1:1" x14ac:dyDescent="0.25">
      <c r="A11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"&amp;TAGS!P1131&amp;"
}"))))</f>
        <v>@PART[FREFRE2]:FOR[xxxRP0]
{
    %TechRequired = orbitalRocketry2014
    %cost = 350
    %entryCost = 30000
    RP0conf = true
    @description ^=:$: From ForgottenRealEngines mod
    MODULE
    { name = ModuleTagEngineLiquidPF }
}</v>
      </c>
    </row>
    <row r="1132" spans="1:1" x14ac:dyDescent="0.25">
      <c r="A11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"&amp;TAGS!P1132&amp;"
}"))))</f>
        <v>@PART[ca_linkor]:FOR[xxxRP0]
{
    %TechRequired = orbitalRocketry1998
    %cost = 950
    %entryCost = 4500
    RP0conf = false
    @description ^=:$: From Coatl Aerospace mod
}</v>
      </c>
    </row>
    <row r="1133" spans="1:1" hidden="1" x14ac:dyDescent="0.25">
      <c r="A11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"&amp;TAGS!P1133&amp;"
}"))))</f>
        <v/>
      </c>
    </row>
    <row r="1134" spans="1:1" hidden="1" x14ac:dyDescent="0.25">
      <c r="A11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"&amp;TAGS!P1134&amp;"
}"))))</f>
        <v/>
      </c>
    </row>
    <row r="1135" spans="1:1" hidden="1" x14ac:dyDescent="0.25">
      <c r="A11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"&amp;TAGS!P1135&amp;"
}"))))</f>
        <v/>
      </c>
    </row>
    <row r="1136" spans="1:1" hidden="1" x14ac:dyDescent="0.25">
      <c r="A11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"&amp;TAGS!P1136&amp;"
}"))))</f>
        <v/>
      </c>
    </row>
    <row r="1137" spans="1:1" hidden="1" x14ac:dyDescent="0.25">
      <c r="A11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"&amp;TAGS!P1137&amp;"
}"))))</f>
        <v/>
      </c>
    </row>
    <row r="1138" spans="1:1" hidden="1" x14ac:dyDescent="0.25">
      <c r="A11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"&amp;TAGS!P1138&amp;"
}"))))</f>
        <v/>
      </c>
    </row>
    <row r="1139" spans="1:1" hidden="1" x14ac:dyDescent="0.25">
      <c r="A11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"&amp;TAGS!P1139&amp;"
}"))))</f>
        <v/>
      </c>
    </row>
    <row r="1140" spans="1:1" hidden="1" x14ac:dyDescent="0.25">
      <c r="A11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"&amp;TAGS!P1140&amp;"
}"))))</f>
        <v/>
      </c>
    </row>
    <row r="1141" spans="1:1" hidden="1" x14ac:dyDescent="0.25">
      <c r="A11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"&amp;TAGS!P1141&amp;"
}"))))</f>
        <v/>
      </c>
    </row>
    <row r="1142" spans="1:1" hidden="1" x14ac:dyDescent="0.25">
      <c r="A11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"&amp;TAGS!P1142&amp;"
}"))))</f>
        <v/>
      </c>
    </row>
    <row r="1143" spans="1:1" hidden="1" x14ac:dyDescent="0.25">
      <c r="A11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"&amp;TAGS!P1143&amp;"
}"))))</f>
        <v/>
      </c>
    </row>
    <row r="1144" spans="1:1" hidden="1" x14ac:dyDescent="0.25">
      <c r="A11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"&amp;TAGS!P1144&amp;"
}"))))</f>
        <v/>
      </c>
    </row>
    <row r="1145" spans="1:1" hidden="1" x14ac:dyDescent="0.25">
      <c r="A11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"&amp;TAGS!P1145&amp;"
}"))))</f>
        <v/>
      </c>
    </row>
    <row r="1146" spans="1:1" hidden="1" x14ac:dyDescent="0.25">
      <c r="A11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"&amp;TAGS!P1146&amp;"
}"))))</f>
        <v/>
      </c>
    </row>
    <row r="1147" spans="1:1" hidden="1" x14ac:dyDescent="0.25">
      <c r="A11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"&amp;TAGS!P1147&amp;"
}"))))</f>
        <v/>
      </c>
    </row>
    <row r="1148" spans="1:1" hidden="1" x14ac:dyDescent="0.25">
      <c r="A11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"&amp;TAGS!P1148&amp;"
}"))))</f>
        <v/>
      </c>
    </row>
    <row r="1149" spans="1:1" hidden="1" x14ac:dyDescent="0.25">
      <c r="A11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"&amp;TAGS!P1149&amp;"
}"))))</f>
        <v/>
      </c>
    </row>
    <row r="1150" spans="1:1" hidden="1" x14ac:dyDescent="0.25">
      <c r="A11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"&amp;TAGS!P1150&amp;"
}"))))</f>
        <v/>
      </c>
    </row>
    <row r="1151" spans="1:1" hidden="1" x14ac:dyDescent="0.25">
      <c r="A11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"&amp;TAGS!P1151&amp;"
}"))))</f>
        <v/>
      </c>
    </row>
    <row r="1152" spans="1:1" hidden="1" x14ac:dyDescent="0.25">
      <c r="A11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"&amp;TAGS!P1152&amp;"
}"))))</f>
        <v/>
      </c>
    </row>
    <row r="1153" spans="1:1" hidden="1" x14ac:dyDescent="0.25">
      <c r="A11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"&amp;TAGS!P1153&amp;"
}"))))</f>
        <v/>
      </c>
    </row>
    <row r="1154" spans="1:1" hidden="1" x14ac:dyDescent="0.25">
      <c r="A11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"&amp;TAGS!P1154&amp;"
}"))))</f>
        <v/>
      </c>
    </row>
    <row r="1155" spans="1:1" hidden="1" x14ac:dyDescent="0.25">
      <c r="A11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"&amp;TAGS!P1155&amp;"
}"))))</f>
        <v/>
      </c>
    </row>
    <row r="1156" spans="1:1" hidden="1" x14ac:dyDescent="0.25">
      <c r="A11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"&amp;TAGS!P1156&amp;"
}"))))</f>
        <v/>
      </c>
    </row>
    <row r="1157" spans="1:1" hidden="1" x14ac:dyDescent="0.25">
      <c r="A11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"&amp;TAGS!P1157&amp;"
}"))))</f>
        <v/>
      </c>
    </row>
    <row r="1158" spans="1:1" hidden="1" x14ac:dyDescent="0.25">
      <c r="A11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"&amp;TAGS!P1158&amp;"
}"))))</f>
        <v/>
      </c>
    </row>
    <row r="1159" spans="1:1" hidden="1" x14ac:dyDescent="0.25">
      <c r="A11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"&amp;TAGS!P1159&amp;"
}"))))</f>
        <v/>
      </c>
    </row>
    <row r="1160" spans="1:1" hidden="1" x14ac:dyDescent="0.25">
      <c r="A11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"&amp;TAGS!P1160&amp;"
}"))))</f>
        <v/>
      </c>
    </row>
    <row r="1161" spans="1:1" hidden="1" x14ac:dyDescent="0.25">
      <c r="A11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"&amp;TAGS!P1161&amp;"
}"))))</f>
        <v/>
      </c>
    </row>
    <row r="1162" spans="1:1" hidden="1" x14ac:dyDescent="0.25">
      <c r="A11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"&amp;TAGS!P1162&amp;"
}"))))</f>
        <v/>
      </c>
    </row>
    <row r="1163" spans="1:1" hidden="1" x14ac:dyDescent="0.25">
      <c r="A11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"&amp;TAGS!P1163&amp;"
}"))))</f>
        <v/>
      </c>
    </row>
    <row r="1164" spans="1:1" hidden="1" x14ac:dyDescent="0.25">
      <c r="A11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"&amp;TAGS!P1164&amp;"
}"))))</f>
        <v/>
      </c>
    </row>
    <row r="1165" spans="1:1" hidden="1" x14ac:dyDescent="0.25">
      <c r="A11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"&amp;TAGS!P1165&amp;"
}"))))</f>
        <v/>
      </c>
    </row>
    <row r="1166" spans="1:1" hidden="1" x14ac:dyDescent="0.25">
      <c r="A11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"&amp;TAGS!P1166&amp;"
}"))))</f>
        <v/>
      </c>
    </row>
    <row r="1167" spans="1:1" hidden="1" x14ac:dyDescent="0.25">
      <c r="A11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"&amp;TAGS!P1167&amp;"
}"))))</f>
        <v/>
      </c>
    </row>
    <row r="1168" spans="1:1" hidden="1" x14ac:dyDescent="0.25">
      <c r="A11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"&amp;TAGS!P1168&amp;"
}"))))</f>
        <v/>
      </c>
    </row>
    <row r="1169" spans="1:1" hidden="1" x14ac:dyDescent="0.25">
      <c r="A11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"&amp;TAGS!P1169&amp;"
}"))))</f>
        <v/>
      </c>
    </row>
    <row r="1170" spans="1:1" hidden="1" x14ac:dyDescent="0.25">
      <c r="A11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"&amp;TAGS!P1170&amp;"
}"))))</f>
        <v/>
      </c>
    </row>
    <row r="1171" spans="1:1" hidden="1" x14ac:dyDescent="0.25">
      <c r="A11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"&amp;TAGS!P1171&amp;"
}"))))</f>
        <v/>
      </c>
    </row>
    <row r="1172" spans="1:1" hidden="1" x14ac:dyDescent="0.25">
      <c r="A11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"&amp;TAGS!P1172&amp;"
}"))))</f>
        <v/>
      </c>
    </row>
    <row r="1173" spans="1:1" hidden="1" x14ac:dyDescent="0.25">
      <c r="A11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"&amp;TAGS!P1173&amp;"
}"))))</f>
        <v/>
      </c>
    </row>
    <row r="1174" spans="1:1" hidden="1" x14ac:dyDescent="0.25">
      <c r="A11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"&amp;TAGS!P1174&amp;"
}"))))</f>
        <v/>
      </c>
    </row>
    <row r="1175" spans="1:1" hidden="1" x14ac:dyDescent="0.25">
      <c r="A11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"&amp;TAGS!P1175&amp;"
}"))))</f>
        <v/>
      </c>
    </row>
    <row r="1176" spans="1:1" hidden="1" x14ac:dyDescent="0.25">
      <c r="A11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"&amp;TAGS!P1176&amp;"
}"))))</f>
        <v/>
      </c>
    </row>
    <row r="1177" spans="1:1" hidden="1" x14ac:dyDescent="0.25">
      <c r="A11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"&amp;TAGS!P1177&amp;"
}"))))</f>
        <v/>
      </c>
    </row>
    <row r="1178" spans="1:1" hidden="1" x14ac:dyDescent="0.25">
      <c r="A11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"&amp;TAGS!P1178&amp;"
}"))))</f>
        <v/>
      </c>
    </row>
    <row r="1179" spans="1:1" hidden="1" x14ac:dyDescent="0.25">
      <c r="A11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"&amp;TAGS!P1179&amp;"
}"))))</f>
        <v/>
      </c>
    </row>
    <row r="1180" spans="1:1" hidden="1" x14ac:dyDescent="0.25">
      <c r="A11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"&amp;TAGS!P1180&amp;"
}"))))</f>
        <v/>
      </c>
    </row>
    <row r="1181" spans="1:1" hidden="1" x14ac:dyDescent="0.25">
      <c r="A11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"&amp;TAGS!P1181&amp;"
}"))))</f>
        <v/>
      </c>
    </row>
    <row r="1182" spans="1:1" hidden="1" x14ac:dyDescent="0.25">
      <c r="A11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"&amp;TAGS!P1182&amp;"
}"))))</f>
        <v/>
      </c>
    </row>
    <row r="1183" spans="1:1" hidden="1" x14ac:dyDescent="0.25">
      <c r="A11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"&amp;TAGS!P1183&amp;"
}"))))</f>
        <v/>
      </c>
    </row>
    <row r="1184" spans="1:1" hidden="1" x14ac:dyDescent="0.25">
      <c r="A11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"&amp;TAGS!P1184&amp;"
}"))))</f>
        <v/>
      </c>
    </row>
    <row r="1185" spans="1:1" hidden="1" x14ac:dyDescent="0.25">
      <c r="A11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"&amp;TAGS!P1185&amp;"
}"))))</f>
        <v/>
      </c>
    </row>
    <row r="1186" spans="1:1" hidden="1" x14ac:dyDescent="0.25">
      <c r="A11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"&amp;TAGS!P1186&amp;"
}"))))</f>
        <v/>
      </c>
    </row>
    <row r="1187" spans="1:1" hidden="1" x14ac:dyDescent="0.25">
      <c r="A11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"&amp;TAGS!P1187&amp;"
}"))))</f>
        <v/>
      </c>
    </row>
    <row r="1188" spans="1:1" hidden="1" x14ac:dyDescent="0.25">
      <c r="A11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"&amp;TAGS!P1188&amp;"
}"))))</f>
        <v/>
      </c>
    </row>
    <row r="1189" spans="1:1" hidden="1" x14ac:dyDescent="0.25">
      <c r="A11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"&amp;TAGS!P1189&amp;"
}"))))</f>
        <v/>
      </c>
    </row>
    <row r="1190" spans="1:1" hidden="1" x14ac:dyDescent="0.25">
      <c r="A11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"&amp;TAGS!P1190&amp;"
}"))))</f>
        <v/>
      </c>
    </row>
    <row r="1191" spans="1:1" hidden="1" x14ac:dyDescent="0.25">
      <c r="A11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"&amp;TAGS!P1191&amp;"
}"))))</f>
        <v/>
      </c>
    </row>
    <row r="1192" spans="1:1" hidden="1" x14ac:dyDescent="0.25">
      <c r="A11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"&amp;TAGS!P1192&amp;"
}"))))</f>
        <v/>
      </c>
    </row>
    <row r="1193" spans="1:1" hidden="1" x14ac:dyDescent="0.25">
      <c r="A11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"&amp;TAGS!P1193&amp;"
}"))))</f>
        <v/>
      </c>
    </row>
    <row r="1194" spans="1:1" hidden="1" x14ac:dyDescent="0.25">
      <c r="A11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"&amp;TAGS!P1194&amp;"
}"))))</f>
        <v/>
      </c>
    </row>
    <row r="1195" spans="1:1" hidden="1" x14ac:dyDescent="0.25">
      <c r="A11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"&amp;TAGS!P1195&amp;"
}"))))</f>
        <v/>
      </c>
    </row>
    <row r="1196" spans="1:1" hidden="1" x14ac:dyDescent="0.25">
      <c r="A11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"&amp;TAGS!P1196&amp;"
}"))))</f>
        <v/>
      </c>
    </row>
    <row r="1197" spans="1:1" hidden="1" x14ac:dyDescent="0.25">
      <c r="A11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"&amp;TAGS!P1197&amp;"
}"))))</f>
        <v/>
      </c>
    </row>
    <row r="1198" spans="1:1" hidden="1" x14ac:dyDescent="0.25">
      <c r="A11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"&amp;TAGS!P1198&amp;"
}"))))</f>
        <v/>
      </c>
    </row>
    <row r="1199" spans="1:1" hidden="1" x14ac:dyDescent="0.25">
      <c r="A11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"&amp;TAGS!P1199&amp;"
}"))))</f>
        <v/>
      </c>
    </row>
    <row r="1200" spans="1:1" hidden="1" x14ac:dyDescent="0.25">
      <c r="A12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"&amp;TAGS!P1200&amp;"
}"))))</f>
        <v/>
      </c>
    </row>
    <row r="1201" spans="1:1" hidden="1" x14ac:dyDescent="0.25">
      <c r="A12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"&amp;TAGS!P1201&amp;"
}"))))</f>
        <v/>
      </c>
    </row>
    <row r="1202" spans="1:1" hidden="1" x14ac:dyDescent="0.25">
      <c r="A12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"&amp;TAGS!P1202&amp;"
}"))))</f>
        <v/>
      </c>
    </row>
    <row r="1203" spans="1:1" hidden="1" x14ac:dyDescent="0.25">
      <c r="A12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"&amp;TAGS!P1203&amp;"
}"))))</f>
        <v/>
      </c>
    </row>
    <row r="1204" spans="1:1" hidden="1" x14ac:dyDescent="0.25">
      <c r="A12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"&amp;TAGS!P1204&amp;"
}"))))</f>
        <v/>
      </c>
    </row>
    <row r="1205" spans="1:1" hidden="1" x14ac:dyDescent="0.25">
      <c r="A12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"&amp;TAGS!P1205&amp;"
}"))))</f>
        <v/>
      </c>
    </row>
    <row r="1206" spans="1:1" hidden="1" x14ac:dyDescent="0.25">
      <c r="A12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"&amp;TAGS!P1206&amp;"
}"))))</f>
        <v/>
      </c>
    </row>
    <row r="1207" spans="1:1" x14ac:dyDescent="0.25">
      <c r="A12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"&amp;TAGS!P1207&amp;"
}"))))</f>
        <v>@PART[fuelLine]:FOR[xxxRP0]
{
    %TechRequired = materialsScienceAdvCapsules
    %cost = 150
    %entryCost = 3000
    RP0conf = true
    @description ^=:$: From Stock (RO Config) mod
}</v>
      </c>
    </row>
    <row r="1208" spans="1:1" hidden="1" x14ac:dyDescent="0.25">
      <c r="A12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"&amp;TAGS!P1208&amp;"
}"))))</f>
        <v/>
      </c>
    </row>
    <row r="1209" spans="1:1" x14ac:dyDescent="0.25">
      <c r="A12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"&amp;TAGS!P1209&amp;"
}"))))</f>
        <v>@PART[FuelCell]:FOR[xxxRP0]
{
    %TechRequired = improvedPower
    %cost = 1000
    %entryCost = 20000
    RP0conf = true
    @description ^=:$: From Stock (RO Config) mod
}</v>
      </c>
    </row>
    <row r="1210" spans="1:1" x14ac:dyDescent="0.25">
      <c r="A12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"&amp;TAGS!P1210&amp;"
}"))))</f>
        <v>@PART[FuelCellArray]:FOR[xxxRP0]
{
    %TechRequired = improvedPower
    %cost = 2500
    %entryCost = 50000
    RP0conf = true
    @description ^=:$: From Stock (RO Config) mod
}</v>
      </c>
    </row>
    <row r="1211" spans="1:1" x14ac:dyDescent="0.25">
      <c r="A12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"&amp;TAGS!P1211&amp;"
}"))))</f>
        <v>@PART[SSTU-RO-ENG-SRB5]:FOR[xxxRP0]
{
    %TechRequired = solids2009
    %cost = 8000
    %entryCost = 160000
    RP0conf = true
    @description ^=:$: From SSTU mod
    MODULE
    { name = ModuleTagEngineSolid }
}</v>
      </c>
    </row>
    <row r="1212" spans="1:1" x14ac:dyDescent="0.25">
      <c r="A12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"&amp;TAGS!P1212&amp;"
}"))))</f>
        <v>@PART[SSTU-RO-ENG-SRBA]:FOR[xxxRP0]
{
    %TechRequired = solids1981
    %cost = 1
    %entryCost = 135600
    RP0conf = true
    @description ^=:$: From SSTU mod
    MODULE
    { name = ModuleTagEngineSolid }
}</v>
      </c>
    </row>
    <row r="1213" spans="1:1" x14ac:dyDescent="0.25">
      <c r="A12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"&amp;TAGS!P1213&amp;"
}"))))</f>
        <v>@PART[SSTU-RO-ENG-SRBC]:FOR[xxxRP0]
{
    %TechRequired = solids1964
    %cost = 1
    %entryCost = 106400
    RP0conf = true
    @description ^=:$: From SSTU mod
    MODULE
    { name = ModuleTagEngineSolid }
}</v>
      </c>
    </row>
    <row r="1214" spans="1:1" x14ac:dyDescent="0.25">
      <c r="A12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"&amp;TAGS!P1214&amp;"
}"))))</f>
        <v>@PART[SSTU-RO-ENG-SRBD1]:FOR[xxxRP0]
{
    %TechRequired = solids1986
    %cost = 1
    %entryCost = 18000
    RP0conf = true
    @description ^=:$: From SSTU mod
    MODULE
    { name = ModuleTagEngineSolid }
}</v>
      </c>
    </row>
    <row r="1215" spans="1:1" x14ac:dyDescent="0.25">
      <c r="A12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"&amp;TAGS!P1215&amp;"
}"))))</f>
        <v>@PART[SSTU-SC-A-BPC]:FOR[xxxRP0]
{
    %TechRequired = matureCapsules
    %cost = 2500
    %entryCost = 50000
    RP0conf = true
    @description ^=:$: From SSTU mod
    MODULE
    { name = ModuleTagEngineSolid }
    MODULE
    { name = ModuleTagHumanRated }
}</v>
      </c>
    </row>
    <row r="1216" spans="1:1" x14ac:dyDescent="0.25">
      <c r="A12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"&amp;TAGS!P1216&amp;"
}"))))</f>
        <v>@PART[SSTU-SC-A-DM]:FOR[xxxRP0]
{
    %TechRequired = matureCapsules
    %cost = 2500
    %entryCost = 70000
    RP0conf = true
    @description ^=:$: From SSTU mod
    MODULE
    { name = ModuleTagAvionics }
    MODULE
    { name = ModuleTagHabitable }
    MODULE
    { name = ModuleTagHumanRated }
    MODULE
    { name = ModuleTagReentry }
}</v>
      </c>
    </row>
    <row r="1217" spans="1:1" x14ac:dyDescent="0.25">
      <c r="A12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"&amp;TAGS!P1217&amp;"
}"))))</f>
        <v>@PART[SXTsize2LFtank]:FOR[xxxRP0]
{
    %TechRequired = effectiveSpaceplanes
    %cost = 1
    %entryCost = 15600
    RP0conf = false
    @description ^=:$: From SXT mod
}</v>
      </c>
    </row>
    <row r="1218" spans="1:1" x14ac:dyDescent="0.25">
      <c r="A12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"&amp;TAGS!P1218&amp;"
}"))))</f>
        <v>@PART[SXTsize2LFtankShort]:FOR[xxxRP0]
{
    %TechRequired = effectiveSpaceplanes
    %cost = 1
    %entryCost = 7800
    RP0conf = false
    @description ^=:$: From SXT mod
}</v>
      </c>
    </row>
    <row r="1219" spans="1:1" x14ac:dyDescent="0.25">
      <c r="A12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"&amp;TAGS!P1219&amp;"
}"))))</f>
        <v>@PART[KzProcFairingConeEgg]:FOR[xxxRP0]
{
    %TechRequired = start
    %cost = 1
    %entryCost = 0
    RP0conf = true
    @description ^=:$: From Procedural Fairings mod
}</v>
      </c>
    </row>
    <row r="1220" spans="1:1" x14ac:dyDescent="0.25">
      <c r="A12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"&amp;TAGS!P1220&amp;"
}"))))</f>
        <v>@PART[HorizonAeronautics_PF_Side]:FOR[xxxRP0]
{
    %TechRequired = start
    %cost = 0
    %entryCost = 0
    RP0conf = true
    @description ^=:$: From Horizon Aeronautics Zenit mod
}</v>
      </c>
    </row>
    <row r="1221" spans="1:1" x14ac:dyDescent="0.25">
      <c r="A12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"&amp;TAGS!P1221&amp;"
}"))))</f>
        <v>@PART[KzProcFairingDelta]:FOR[xxxRP0]
{
    %TechRequired = start
    %cost = 1
    %entryCost = 0
    RP0conf = true
    @description ^=:$: From Procedural Fairings mod
}</v>
      </c>
    </row>
    <row r="1222" spans="1:1" x14ac:dyDescent="0.25">
      <c r="A12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"&amp;TAGS!P1222&amp;"
}"))))</f>
        <v>@PART[KzProcFairingLongMarch2]:FOR[xxxRP0]
{
    %TechRequired = start
    %cost = 1
    %entryCost = 0
    RP0conf = true
    @description ^=:$: From Procedural Fairings mod
}</v>
      </c>
    </row>
    <row r="1223" spans="1:1" x14ac:dyDescent="0.25">
      <c r="A12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"&amp;TAGS!P1223&amp;"
}"))))</f>
        <v>@PART[KzProcFairingLongMarch]:FOR[xxxRP0]
{
    %TechRequired = start
    %cost = 1
    %entryCost = 0
    RP0conf = true
    @description ^=:$: From Procedural Fairings mod
}</v>
      </c>
    </row>
    <row r="1224" spans="1:1" x14ac:dyDescent="0.25">
      <c r="A12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"&amp;TAGS!P1224&amp;"
}"))))</f>
        <v>@PART[KzProcFairingProton]:FOR[xxxRP0]
{
    %TechRequired = start
    %cost = 1
    %entryCost = 0
    RP0conf = true
    @description ^=:$: From Procedural Fairings mod
}</v>
      </c>
    </row>
    <row r="1225" spans="1:1" x14ac:dyDescent="0.25">
      <c r="A12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"&amp;TAGS!P1225&amp;"
}"))))</f>
        <v>@PART[KzProcFairingGryphonSoyuz]:FOR[xxxRP0]
{
    %TechRequired = start
    %cost = 1
    %entryCost = 0
    RP0conf = true
    @description ^=:$: From Procedural Fairings mod
}</v>
      </c>
    </row>
    <row r="1226" spans="1:1" x14ac:dyDescent="0.25">
      <c r="A12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"&amp;TAGS!P1226&amp;"
}"))))</f>
        <v>@PART[KzProcFairingGryphonTsyklon]:FOR[xxxRP0]
{
    %TechRequired = start
    %cost = 1
    %entryCost = 0
    RP0conf = true
    @description ^=:$: From Procedural Fairings mod
}</v>
      </c>
    </row>
    <row r="1227" spans="1:1" x14ac:dyDescent="0.25">
      <c r="A12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"&amp;TAGS!P1227&amp;"
}"))))</f>
        <v>@PART[Focke-Wulf?Bearcat?Cockpit]:FOR[xxxRP0]
{
    %TechRequired = start
    %cost = 1100
    %entryCost = 2600
    RP0conf = false
    @description ^=:$: From Aviation Cockpits mod
}</v>
      </c>
    </row>
    <row r="1228" spans="1:1" x14ac:dyDescent="0.25">
      <c r="A12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"&amp;TAGS!P1228&amp;"
}"))))</f>
        <v>@PART[galileo_aprobe]:FOR[xxxRP0]
{
    %TechRequired = longTermAvionics
    %cost = 212
    %entryCost = 2240
    RP0conf = true
    @description ^=:$: From RN US Probes mod
    MODULE
    { name = ModuleTagAvionics }
}</v>
      </c>
    </row>
    <row r="1229" spans="1:1" x14ac:dyDescent="0.25">
      <c r="A12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"&amp;TAGS!P1229&amp;"
}"))))</f>
        <v>@PART[galileo_aprobe_bot]:FOR[xxxRP0]
{
    %TechRequired = longTermAvionics
    %cost = 60
    %entryCost = 1200
    RP0conf = true
    @description ^=:$: From RN US Probes mod
}</v>
      </c>
    </row>
    <row r="1230" spans="1:1" x14ac:dyDescent="0.25">
      <c r="A12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"&amp;TAGS!P1230&amp;"
}"))))</f>
        <v>@PART[galileo_hs_bot]:FOR[xxxRP0]
{
    %TechRequired = longTermAvionics
    %cost = 60
    %entryCost = 500
    RP0conf = true
    @description ^=:$: From RN US Probes mod
    MODULE
    { name = ModuleTagReentry }
}</v>
      </c>
    </row>
    <row r="1231" spans="1:1" x14ac:dyDescent="0.25">
      <c r="A12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"&amp;TAGS!P1231&amp;"
}"))))</f>
        <v>@PART[galileo_hs_mid]:FOR[xxxRP0]
{
    %TechRequired = longTermAvionics
    %cost = 30
    %entryCost = 500
    RP0conf = true
    @description ^=:$: From RN US Probes mod
    MODULE
    { name = ModuleTagReentry }
}</v>
      </c>
    </row>
    <row r="1232" spans="1:1" x14ac:dyDescent="0.25">
      <c r="A12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"&amp;TAGS!P1232&amp;"
}"))))</f>
        <v>@PART[galileo_hs_top]:FOR[xxxRP0]
{
    %TechRequired = longTermAvionics
    %cost = 30
    %entryCost = 500
    RP0conf = true
    @description ^=:$: From RN US Probes mod
    MODULE
    { name = ModuleTagReentry }
}</v>
      </c>
    </row>
    <row r="1233" spans="1:1" x14ac:dyDescent="0.25">
      <c r="A12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"&amp;TAGS!P1233&amp;"
}"))))</f>
        <v>@PART[gdish_actual]:FOR[xxxRP0]
{
    %TechRequired = massiveScaleComms
    %cost = 30
    %entryCost = 500
    RP0conf = true
    @description ^=:$: From RN US Probes mod
    MODULE
    { name = ModuleTagInstruments }
}</v>
      </c>
    </row>
    <row r="1234" spans="1:1" x14ac:dyDescent="0.25">
      <c r="A12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"&amp;TAGS!P1234&amp;"
}"))))</f>
        <v>@PART[gdish_intended]:FOR[xxxRP0]
{
    %TechRequired = massiveScaleComms
    %cost = 30
    %entryCost = 500
    RP0conf = true
    @description ^=:$: From RN US Probes mod
    MODULE
    { name = ModuleTagInstruments }
}</v>
      </c>
    </row>
    <row r="1235" spans="1:1" x14ac:dyDescent="0.25">
      <c r="A12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"&amp;TAGS!P1235&amp;"
}"))))</f>
        <v>@PART[rn_galileo_scanner]:FOR[xxxRP0]
{
    %TechRequired = sampleReturnScience
    %cost = 200
    %entryCost = 2000
    RP0conf = true
    @description ^=:$: From RN US Probes mod
    MODULE
    { name = ModuleTagInstruments }
}</v>
      </c>
    </row>
    <row r="1236" spans="1:1" x14ac:dyDescent="0.25">
      <c r="A12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"&amp;TAGS!P1236&amp;"
}"))))</f>
        <v>@PART[galileo_probe_hs_parachute]:FOR[xxxRP0]
{
    %TechRequired = longTermAvionics
    %cost = 20
    %entryCost = 250
    RP0conf = true
    @description ^=:$: From RN US Probes mod
}</v>
      </c>
    </row>
    <row r="1237" spans="1:1" x14ac:dyDescent="0.25">
      <c r="A12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"&amp;TAGS!P1237&amp;"
}"))))</f>
        <v>@PART[galileo_probe_parachute]:FOR[xxxRP0]
{
    %TechRequired = longTermAvionics
    %cost = 30
    %entryCost = 500
    RP0conf = true
    @description ^=:$: From RN US Probes mod
}</v>
      </c>
    </row>
    <row r="1238" spans="1:1" x14ac:dyDescent="0.25">
      <c r="A12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"&amp;TAGS!P1238&amp;"
}"))))</f>
        <v>@PART[galileo_mb]:FOR[xxxRP0]
{
    %TechRequired = longTermAvionics
    %cost = 8816
    %entryCost = 176325
    RP0conf = true
    @description ^=:$: From RN US Probes mod
    MODULE
    { name = ModuleTagAvionics }
}</v>
      </c>
    </row>
    <row r="1239" spans="1:1" x14ac:dyDescent="0.25">
      <c r="A12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"&amp;TAGS!P1239&amp;"
}"))))</f>
        <v>@PART[SXTBlackAdder2]:FOR[xxxRP0]
{
    %TechRequired = orbitalRocketry1956
    %cost = 200
    %entryCost = 4000
    RP0conf = true
    @description ^=:$: From SXT mod
    MODULE
    { name = ModuleTagEngineLiquidTurbo }
}</v>
      </c>
    </row>
    <row r="1240" spans="1:1" x14ac:dyDescent="0.25">
      <c r="A12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"&amp;TAGS!P1240&amp;"
}"))))</f>
        <v>@PART[SXTBlackAdder]:FOR[xxxRP0]
{
    %TechRequired = orbitalRocketry1956
    %cost = 500
    %entryCost = 10000
    RP0conf = true
    @description ^=:$: From SXT mod
    MODULE
    { name = ModuleTagEngineLiquidTurbo }
}</v>
      </c>
    </row>
    <row r="1241" spans="1:1" hidden="1" x14ac:dyDescent="0.25">
      <c r="A12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"&amp;TAGS!P1241&amp;"
}"))))</f>
        <v/>
      </c>
    </row>
    <row r="1242" spans="1:1" hidden="1" x14ac:dyDescent="0.25">
      <c r="A12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"&amp;TAGS!P1242&amp;"
}"))))</f>
        <v/>
      </c>
    </row>
    <row r="1243" spans="1:1" x14ac:dyDescent="0.25">
      <c r="A12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"&amp;TAGS!P1243&amp;"
}"))))</f>
        <v>@PART[sensorAtmosphere]:FOR[xxxRP0]
{
    %TechRequired = scienceLunar
    %cost = 1500
    %entryCost = 30000
    RP0conf = true
    @description ^=:$: From Stock (RO Config) mod
    MODULE
    { name = ModuleTagInstruments }
}</v>
      </c>
    </row>
    <row r="1244" spans="1:1" x14ac:dyDescent="0.25">
      <c r="A12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"&amp;TAGS!P1244&amp;"
}"))))</f>
        <v>@PART[SXTsciencenosecone]:FOR[xxxRP0]
{
    %TechRequired = scienceLunar
    %cost = 1500
    %entryCost = 30000
    RP0conf = true
    @description ^=:$: From SXT mod
    MODULE
    { name = ModuleTagInstruments }
}</v>
      </c>
    </row>
    <row r="1245" spans="1:1" x14ac:dyDescent="0.25">
      <c r="A12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"&amp;TAGS!P1245&amp;"
}"))))</f>
        <v>@PART[rn_thor_altair]:FOR[xxxRP0]
{
    %TechRequired = solids1956
    %cost = 170
    %entryCost = 3400
    RP0conf = true
    @description ^=:$: From RN US Rockets mod
    MODULE
    { name = ModuleTagEngineSolid }
}</v>
      </c>
    </row>
    <row r="1246" spans="1:1" x14ac:dyDescent="0.25">
      <c r="A12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"&amp;TAGS!P1246&amp;"
}"))))</f>
        <v>@PART[FASAProbeGeigerCounter]:FOR[xxxRP0]
{
    %TechRequired = earlyScience
    %cost = 40
    %entryCost = 800
    RP0conf = true
    @description ^=:$: From FASA mod
    MODULE
    { name = ModuleTagInstruments }
}</v>
      </c>
    </row>
    <row r="1247" spans="1:1" x14ac:dyDescent="0.25">
      <c r="A12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"&amp;TAGS!P1247&amp;"
}"))))</f>
        <v>@PART[RP0sensorGeiger]:FOR[xxxRP0]
{
    %TechRequired = earlyScience
    %cost = 40
    %entryCost = 800
    RP0conf = true
    @description ^=:$: From Stock (RO Config) mod
    MODULE
    { name = ModuleTagInstruments }
}</v>
      </c>
    </row>
    <row r="1248" spans="1:1" x14ac:dyDescent="0.25">
      <c r="A12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"&amp;TAGS!P1248&amp;"
}"))))</f>
        <v>@PART[bluedog_Delta_GEM40]:FOR[xxxRP0]
{
    %TechRequired = solids1986
    %cost = 900
    %entryCost = 18000
    RP0conf = true
    @description ^=:$: From Bluedog DB mod
    MODULE
    { name = ModuleTagEngineSolid }
}</v>
      </c>
    </row>
    <row r="1249" spans="1:1" x14ac:dyDescent="0.25">
      <c r="A12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"&amp;TAGS!P1249&amp;"
}"))))</f>
        <v>@PART[RO_KWsrbGlobeI_GEM]:FOR[xxxRP0]
{
    %TechRequired = solids1986
    %cost = 900
    %entryCost = 18000
    RP0conf = true
    @description ^=:$: From KW Rocketry mod
    MODULE
    { name = ModuleTagEngineSolid }
}</v>
      </c>
    </row>
    <row r="1250" spans="1:1" x14ac:dyDescent="0.25">
      <c r="A12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"&amp;TAGS!P1250&amp;"
}"))))</f>
        <v>@PART[RSBdelta2srm]:FOR[xxxRP0]
{
    %TechRequired = solids1986
    %cost = 900
    %entryCost = 18000
    RP0conf = true
    @description ^=:$: From Real Scale Boosters mod
    MODULE
    { name = ModuleTagEngineSolid }
}</v>
      </c>
    </row>
    <row r="1251" spans="1:1" x14ac:dyDescent="0.25">
      <c r="A12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"&amp;TAGS!P1251&amp;"
}"))))</f>
        <v>@PART[KK_ATK_GEM40AL]:FOR[xxxRP0]
{
    %TechRequired = solids1986
    %cost = 900
    %entryCost = 18000
    RP0conf = true
    @description ^=:$: From ATK Propulsion Pack mod
    MODULE
    { name = ModuleTagEngineSolid }
}</v>
      </c>
    </row>
    <row r="1252" spans="1:1" x14ac:dyDescent="0.25">
      <c r="A12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"&amp;TAGS!P1252&amp;"
}"))))</f>
        <v>@PART[KK_ATK_GEM40]:FOR[xxxRP0]
{
    %TechRequired = solids1986
    %cost = 900
    %entryCost = 18000
    RP0conf = true
    @description ^=:$: From ATK Propulsion Pack mod
    MODULE
    { name = ModuleTagEngineSolid }
}</v>
      </c>
    </row>
    <row r="1253" spans="1:1" x14ac:dyDescent="0.25">
      <c r="A12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"&amp;TAGS!P1253&amp;"
}"))))</f>
        <v>@PART[bluedog_Delta_GEM46]:FOR[xxxRP0]
{
    %TechRequired = solids1998
    %cost = 1200
    %entryCost = 24000
    RP0conf = ???
    @description ^=:$: From Bluedog DB mod
    MODULE
    { name = ModuleTagEngineSolid }
}</v>
      </c>
    </row>
    <row r="1254" spans="1:1" x14ac:dyDescent="0.25">
      <c r="A12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"&amp;TAGS!P1254&amp;"
}"))))</f>
        <v>@PART[KWsrbGlobeX]:FOR[xxxRP0]
{
    %TechRequired = solids1998
    %cost = 1200
    %entryCost = 24000
    RP0conf = true
    @description ^=:$: From KW Rocketry mod
    MODULE
    { name = ModuleTagEngineSolid }
}</v>
      </c>
    </row>
    <row r="1255" spans="1:1" x14ac:dyDescent="0.25">
      <c r="A12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"&amp;TAGS!P1255&amp;"
}"))))</f>
        <v>@PART[RO_KWsrbGlobeI_GEM46]:FOR[xxxRP0]
{
    %TechRequired = solids1998
    %cost = 1200
    %entryCost = 24000
    RP0conf = true
    @description ^=:$: From KW Rocketry mod
    MODULE
    { name = ModuleTagEngineSolid }
}</v>
      </c>
    </row>
    <row r="1256" spans="1:1" x14ac:dyDescent="0.25">
      <c r="A12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"&amp;TAGS!P1256&amp;"
}"))))</f>
        <v>@PART[RSBdelta3srm]:FOR[xxxRP0]
{
    %TechRequired = solids1998
    %cost = 1200
    %entryCost = 24000
    RP0conf = true
    @description ^=:$: From Real Scale Boosters mod
    MODULE
    { name = ModuleTagEngineSolid }
}</v>
      </c>
    </row>
    <row r="1257" spans="1:1" x14ac:dyDescent="0.25">
      <c r="A12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"&amp;TAGS!P1257&amp;"
}"))))</f>
        <v>@PART[RSBdelta3srmG]:FOR[xxxRP0]
{
    %TechRequired = solids1998
    %cost = 1200
    %entryCost = 24000
    RP0conf = true
    @description ^=:$: From Real Scale Boosters mod
    MODULE
    { name = ModuleTagEngineSolid }
}</v>
      </c>
    </row>
    <row r="1258" spans="1:1" x14ac:dyDescent="0.25">
      <c r="A12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"&amp;TAGS!P1258&amp;"
}"))))</f>
        <v>@PART[KK_ATK_GEM46AL]:FOR[xxxRP0]
{
    %TechRequired = solids1998
    %cost = 1200
    %entryCost = 24000
    RP0conf = true
    @description ^=:$: From ATK Propulsion Pack mod
    MODULE
    { name = ModuleTagEngineSolid }
}</v>
      </c>
    </row>
    <row r="1259" spans="1:1" x14ac:dyDescent="0.25">
      <c r="A12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"&amp;TAGS!P1259&amp;"
}"))))</f>
        <v>@PART[KK_ATK_GEM46]:FOR[xxxRP0]
{
    %TechRequired = solids1998
    %cost = 1200
    %entryCost = 24000
    RP0conf = true
    @description ^=:$: From ATK Propulsion Pack mod
    MODULE
    { name = ModuleTagEngineSolid }
}</v>
      </c>
    </row>
    <row r="1260" spans="1:1" x14ac:dyDescent="0.25">
      <c r="A12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"&amp;TAGS!P1260&amp;"
}"))))</f>
        <v>@PART[CHAKAKWsrbGlobeIz]:FOR[xxxRP0]
{
    %TechRequired = solids1998
    %cost = 1800
    %entryCost = 36000
    RP0conf = true
    @description ^=:$: From Chaka Monkey mod
    MODULE
    { name = ModuleTagEngineSolid }
}</v>
      </c>
    </row>
    <row r="1261" spans="1:1" x14ac:dyDescent="0.25">
      <c r="A12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"&amp;TAGS!P1261&amp;"
}"))))</f>
        <v>@PART[KWsrbGlobeX2]:FOR[xxxRP0]
{
    %TechRequired = solids1998
    %cost = 1800
    %entryCost = 36000
    RP0conf = true
    @description ^=:$: From KW Rocketry mod
    MODULE
    { name = ModuleTagEngineSolid }
}</v>
      </c>
    </row>
    <row r="1262" spans="1:1" x14ac:dyDescent="0.25">
      <c r="A12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"&amp;TAGS!P1262&amp;"
}"))))</f>
        <v>@PART[RO_KWsrbGlobeI_GEM60]:FOR[xxxRP0]
{
    %TechRequired = solids1998
    %cost = 1800
    %entryCost = 36000
    RP0conf = true
    @description ^=:$: From KW Rocketry mod
    MODULE
    { name = ModuleTagEngineSolid }
}</v>
      </c>
    </row>
    <row r="1263" spans="1:1" x14ac:dyDescent="0.25">
      <c r="A12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"&amp;TAGS!P1263&amp;"
}"))))</f>
        <v>@PART[RSBdeltaIVsrm]:FOR[xxxRP0]
{
    %TechRequired = solids1998
    %cost = 1800
    %entryCost = 36000
    RP0conf = true
    @description ^=:$: From Real Scale Boosters mod
    MODULE
    { name = ModuleTagEngineSolid }
}</v>
      </c>
    </row>
    <row r="1264" spans="1:1" x14ac:dyDescent="0.25">
      <c r="A12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"&amp;TAGS!P1264&amp;"
}"))))</f>
        <v>@PART[bluedog_Delta_GEM60]:FOR[xxxRP0]
{
    %TechRequired = solids1998
    %cost = 1800
    %entryCost = 36000
    RP0conf = true
    @description ^=:$: From Bluedog DB mod
    MODULE
    { name = ModuleTagEngineSolid }
}</v>
      </c>
    </row>
    <row r="1265" spans="1:1" x14ac:dyDescent="0.25">
      <c r="A12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"&amp;TAGS!P1265&amp;"
}"))))</f>
        <v>@PART[RO_KWsrbGlobeI_GEM63]:FOR[xxxRP0]
{
    %TechRequired = solids2009
    %cost = 2400
    %entryCost = 48000
    RP0conf = true
    @description ^=:$: From KW Rocketry mod
    MODULE
    { name = ModuleTagEngineSolid }
}</v>
      </c>
    </row>
    <row r="1266" spans="1:1" x14ac:dyDescent="0.25">
      <c r="A12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"&amp;TAGS!P1266&amp;"
}"))))</f>
        <v>@PART[RO_KWsrbGlobeI_GEM63XL]:FOR[xxxRP0]
{
    %TechRequired = solidsNF
    %cost = 2500
    %entryCost = 50000
    RP0conf = true
    @description ^=:$: From KW Rocketry mod
    MODULE
    { name = ModuleTagEngineSolid }
}</v>
      </c>
    </row>
    <row r="1267" spans="1:1" x14ac:dyDescent="0.25">
      <c r="A12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"&amp;TAGS!P1267&amp;"
}"))))</f>
        <v>@PART[SSTU-SC-A-OM]:FOR[xxxRP0]
{
    %TechRequired = matureCapsules
    %cost = 1500
    %entryCost = 50000
    RP0conf = true
    @description ^=:$: From SSTU mod
    MODULE
    { name = ModuleTagAvionics }
    MODULE
    { name = ModuleTagHabitable }
    MODULE
    { name = ModuleTagHumanRated }
}</v>
      </c>
    </row>
    <row r="1268" spans="1:1" hidden="1" x14ac:dyDescent="0.25">
      <c r="A12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"&amp;TAGS!P1268&amp;"
}"))))</f>
        <v/>
      </c>
    </row>
    <row r="1269" spans="1:1" hidden="1" x14ac:dyDescent="0.25">
      <c r="A12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"&amp;TAGS!P1269&amp;"
}"))))</f>
        <v/>
      </c>
    </row>
    <row r="1270" spans="1:1" hidden="1" x14ac:dyDescent="0.25">
      <c r="A12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"&amp;TAGS!P1270&amp;"
}"))))</f>
        <v/>
      </c>
    </row>
    <row r="1271" spans="1:1" hidden="1" x14ac:dyDescent="0.25">
      <c r="A12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"&amp;TAGS!P1271&amp;"
}"))))</f>
        <v/>
      </c>
    </row>
    <row r="1272" spans="1:1" hidden="1" x14ac:dyDescent="0.25">
      <c r="A12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"&amp;TAGS!P1272&amp;"
}"))))</f>
        <v/>
      </c>
    </row>
    <row r="1273" spans="1:1" hidden="1" x14ac:dyDescent="0.25">
      <c r="A12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"&amp;TAGS!P1273&amp;"
}"))))</f>
        <v/>
      </c>
    </row>
    <row r="1274" spans="1:1" hidden="1" x14ac:dyDescent="0.25">
      <c r="A12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"&amp;TAGS!P1274&amp;"
}"))))</f>
        <v/>
      </c>
    </row>
    <row r="1275" spans="1:1" hidden="1" x14ac:dyDescent="0.25">
      <c r="A12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"&amp;TAGS!P1275&amp;"
}"))))</f>
        <v/>
      </c>
    </row>
    <row r="1276" spans="1:1" hidden="1" x14ac:dyDescent="0.25">
      <c r="A12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"&amp;TAGS!P1276&amp;"
}"))))</f>
        <v/>
      </c>
    </row>
    <row r="1277" spans="1:1" x14ac:dyDescent="0.25">
      <c r="A12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"&amp;TAGS!P1277&amp;"
}"))))</f>
        <v>@PART[FASAGeminiUtilityPack]:FOR[xxxRP0]
{
    %TechRequired = secondGenCapsules
    %cost = 3560
    %entryCost = 71200
    RP0conf = true
    @description ^=:$: From FASA mod
    MODULE
    { name = ModuleTagHumanRated }
}</v>
      </c>
    </row>
    <row r="1278" spans="1:1" x14ac:dyDescent="0.25">
      <c r="A12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"&amp;TAGS!P1278&amp;"
}"))))</f>
        <v>@PART[FASAGeminiUtilitySasRcs]:FOR[xxxRP0]
{
    %TechRequired = earlyDocking
    %cost = 800
    %entryCost = 40000
    RP0conf = true
    @description ^=:$: From FASA mod
    MODULE
    { name = ModuleTagEngineLiquidPF }
}</v>
      </c>
    </row>
    <row r="1279" spans="1:1" x14ac:dyDescent="0.25">
      <c r="A12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"&amp;TAGS!P1279&amp;"
}"))))</f>
        <v>@PART[FASAAgenaDocking]:FOR[xxxRP0]
{
    %TechRequired = earlyDocking
    %cost = 400
    %entryCost = 8000
    RP0conf = true
    @description ^=:$: From FASA mod
    MODULE
    { name = ModuleTagDecoupler }
}</v>
      </c>
    </row>
    <row r="1280" spans="1:1" x14ac:dyDescent="0.25">
      <c r="A12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"&amp;TAGS!P1280&amp;"
}"))))</f>
        <v>@PART[bluedog_agenaPort]:FOR[xxxRP0]
{
    %TechRequired = earlyFlightControl
    %cost = 400
    %entryCost = 8000
    RP0conf = true
    @description ^=:$: From Bluedog DB mod
    MODULE
    { name = ModuleTagDecoupler }
}</v>
      </c>
    </row>
    <row r="1281" spans="1:1" x14ac:dyDescent="0.25">
      <c r="A12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"&amp;TAGS!P1281&amp;"
}"))))</f>
        <v>@PART[FASAGeminiAntenna]:FOR[xxxRP0]
{
    %TechRequired = improvedComms
    %cost = 100
    %entryCost = 5000
    RP0conf = true
    @description ^=:$: From FASA mod
    MODULE
    { name = ModuleTagInstruments }
}</v>
      </c>
    </row>
    <row r="1282" spans="1:1" x14ac:dyDescent="0.25">
      <c r="A12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"&amp;TAGS!P1282&amp;"
}"))))</f>
        <v>@PART[FASAGeminiPod2]:FOR[xxxRP0]
{
    %TechRequired = secondGenCapsules
    %cost = 5400
    %entryCost = 286000
    RP0conf = true
    @description ^=:$: From FASA mod
    MODULE
    { name = ModuleTagAvionics }
    MODULE
    { name = ModuleTagHabitable }
    MODULE
    { name = ModuleTagHumanRated }
    MODULE
    { name = ModuleTagReentry }
}</v>
      </c>
    </row>
    <row r="1283" spans="1:1" x14ac:dyDescent="0.25">
      <c r="A12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"&amp;TAGS!P1283&amp;"
}"))))</f>
        <v>@PART[FASAGeminiPod2White]:FOR[xxxRP0]
{
    %TechRequired = secondGenCapsules
    %cost = 6000
    %entryCost = 316000
    RP0conf = true
    @description ^=:$: From FASA mod
    MODULE
    { name = ModuleTagAvionics }
    MODULE
    { name = ModuleTagHabitable }
    MODULE
    { name = ModuleTagHumanRated }
    MODULE
    { name = ModuleTagReentry }
}</v>
      </c>
    </row>
    <row r="1284" spans="1:1" x14ac:dyDescent="0.25">
      <c r="A12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"&amp;TAGS!P1284&amp;"
}"))))</f>
        <v>@PART[ExSmallGearBay]:FOR[xxxRP0]
{
    %TechRequired = materialsScienceLunar
    %cost = 450
    %entryCost = 4200
    RP0conf = false
    @description ^=:$: From FASA mod
}</v>
      </c>
    </row>
    <row r="1285" spans="1:1" x14ac:dyDescent="0.25">
      <c r="A12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"&amp;TAGS!P1285&amp;"
}"))))</f>
        <v>@PART[FASA_Gemini_Lander_Legs]:FOR[xxxRP0]
{
    %TechRequired = earlyLanding
    %cost = 360
    %entryCost = 7200
    RP0conf = true
    @description ^=:$: From FASA mod
}</v>
      </c>
    </row>
    <row r="1286" spans="1:1" x14ac:dyDescent="0.25">
      <c r="A12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"&amp;TAGS!P1286&amp;"
}"))))</f>
        <v>@PART[FASAGeminiPodLight]:FOR[xxxRP0]
{
    %TechRequired = secondGenCapsules
    %cost = 10
    %entryCost = 200
    RP0conf = true
    @description ^=:$: From FASA mod
    MODULE
    { name = ModuleTagHumanRated }
}</v>
      </c>
    </row>
    <row r="1287" spans="1:1" x14ac:dyDescent="0.25">
      <c r="A12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"&amp;TAGS!P1287&amp;"
}"))))</f>
        <v>@PART[FASA_Gemini_Lander_Pod]:FOR[xxxRP0]
{
    %TechRequired = earlyLanding
    %cost = 2000
    %entryCost = 40000
    RP0conf = true
    @description ^=:$: From FASA mod
}</v>
      </c>
    </row>
    <row r="1288" spans="1:1" hidden="1" x14ac:dyDescent="0.25">
      <c r="A12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"&amp;TAGS!P1288&amp;"
}"))))</f>
        <v/>
      </c>
    </row>
    <row r="1289" spans="1:1" x14ac:dyDescent="0.25">
      <c r="A12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"&amp;TAGS!P1289&amp;"
}"))))</f>
        <v>@PART[FASAGeminiNoseCone2Cap]:FOR[xxxRP0]
{
    %TechRequired = secondGenCapsules
    %cost = 10
    %entryCost = 500
    RP0conf = true
    @description ^=:$: From FASA mod
    MODULE
    { name = ModuleTagHumanRated }
}</v>
      </c>
    </row>
    <row r="1290" spans="1:1" x14ac:dyDescent="0.25">
      <c r="A12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"&amp;TAGS!P1290&amp;"
}"))))</f>
        <v>@PART[FASA_Gemini_RCS_Thrusters]:FOR[xxxRP0]
{
    %TechRequired = earlyDocking
    %cost = 60
    %entryCost = 3000
    RP0conf = true
    @description ^=:$: From FASA mod
    MODULE
    { name = ModuleTagEngineLiquidPF }
}</v>
      </c>
    </row>
    <row r="1291" spans="1:1" x14ac:dyDescent="0.25">
      <c r="A12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"&amp;TAGS!P1291&amp;"
}"))))</f>
        <v>@PART[FASAGeminiParachute2D]:FOR[xxxRP0]
{
    %TechRequired = earlyLanding
    %cost = 60
    %entryCost = 3000
    RP0conf = true
    @description ^=:$: From FASA mod
}</v>
      </c>
    </row>
    <row r="1292" spans="1:1" x14ac:dyDescent="0.25">
      <c r="A12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"&amp;TAGS!P1292&amp;"
}"))))</f>
        <v>@PART[FASAGeminiParachute2]:FOR[xxxRP0]
{
    %TechRequired = earlyLanding
    %cost = 110
    %entryCost = 5500
    RP0conf = true
    @description ^=:$: From FASA mod
}</v>
      </c>
    </row>
    <row r="1293" spans="1:1" x14ac:dyDescent="0.25">
      <c r="A12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"&amp;TAGS!P1293&amp;"
}"))))</f>
        <v>@PART[FASAGeminiPod2RCS]:FOR[xxxRP0]
{
    %TechRequired = earlyDocking
    %cost = 720
    %entryCost = 36000
    RP0conf = true
    @description ^=:$: From FASA mod
    MODULE
    { name = ModuleTagEngineLiquidPF }
}</v>
      </c>
    </row>
    <row r="1294" spans="1:1" x14ac:dyDescent="0.25">
      <c r="A12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"&amp;TAGS!P1294&amp;"
}"))))</f>
        <v>@PART[FASAGeminiPod2RCSWhite]:FOR[xxxRP0]
{
    %TechRequired = earlyDocking
    %cost = 720
    %entryCost = 36000
    RP0conf = true
    @description ^=:$: From FASA mod
    MODULE
    { name = ModuleTagEngineLiquidPF }
}</v>
      </c>
    </row>
    <row r="1295" spans="1:1" x14ac:dyDescent="0.25">
      <c r="A12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"&amp;TAGS!P1295&amp;"
}"))))</f>
        <v>@PART[FASAGeminiNoseCone2]:FOR[xxxRP0]
{
    %TechRequired = materialsScienceAdvCapsules
    %cost = 1000
    %entryCost = 50000
    RP0conf = true
    @description ^=:$: From FASA mod
}</v>
      </c>
    </row>
    <row r="1296" spans="1:1" x14ac:dyDescent="0.25">
      <c r="A12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"&amp;TAGS!P1296&amp;"
}"))))</f>
        <v>@PART[FASAGeminiNoseCone2White]:FOR[xxxRP0]
{
    %TechRequired = materialsScienceAdvCapsules
    %cost = 1000
    %entryCost = 50000
    RP0conf = true
    @description ^=:$: From FASA mod
}</v>
      </c>
    </row>
    <row r="1297" spans="1:1" x14ac:dyDescent="0.25">
      <c r="A12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"&amp;TAGS!P1297&amp;"
}"))))</f>
        <v>@PART[FASAGeminiMiniSRB]:FOR[xxxRP0]
{
    %TechRequired = secondGenCapsules
    %cost = 6
    %entryCost = 120
    RP0conf = true
    @description ^=:$: From FASA mod
    MODULE
    { name = ModuleTagHumanRated }
}</v>
      </c>
    </row>
    <row r="1298" spans="1:1" x14ac:dyDescent="0.25">
      <c r="A12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"&amp;TAGS!P1298&amp;"
}"))))</f>
        <v>@PART[WingGeminiContSurf]:FOR[xxxRP0]
{
    %TechRequired = effectiveSpaceplanes
    %cost = 500
    %entryCost = 38200
    RP0conf = false
    @description ^=:$: From FASA mod
}</v>
      </c>
    </row>
    <row r="1299" spans="1:1" x14ac:dyDescent="0.25">
      <c r="A12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"&amp;TAGS!P1299&amp;"
}"))))</f>
        <v>@PART[WingGeminiFP]:FOR[xxxRP0]
{
    %TechRequired = effectiveSpaceplanes
    %cost = 5000
    %entryCost = 38200
    RP0conf = false
    @description ^=:$: From FASA mod
}</v>
      </c>
    </row>
    <row r="1300" spans="1:1" x14ac:dyDescent="0.25">
      <c r="A13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"&amp;TAGS!P1300&amp;"
}"))))</f>
        <v>@PART[WingGeminiFPContSurf]:FOR[xxxRP0]
{
    %TechRequired = effectiveSpaceplanes
    %cost = 1500
    %entryCost = 38200
    RP0conf = false
    @description ^=:$: From FASA mod
}</v>
      </c>
    </row>
    <row r="1301" spans="1:1" x14ac:dyDescent="0.25">
      <c r="A13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"&amp;TAGS!P1301&amp;"
}"))))</f>
        <v>@PART[WingGemini]:FOR[xxxRP0]
{
    %TechRequired = effectiveSpaceplanes
    %cost = 5000
    %entryCost = 38200
    RP0conf = false
    @description ^=:$: From FASA mod
}</v>
      </c>
    </row>
    <row r="1302" spans="1:1" x14ac:dyDescent="0.25">
      <c r="A13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"&amp;TAGS!P1302&amp;"
}"))))</f>
        <v>@PART[FSoblongTailJet]:FOR[xxxRP0]
{
    %TechRequired = supersonicFlightRP0
    %cost = 800
    %entryCost = 2200
    RP0conf = false
    @description ^=:$: From Firespitter mod
}</v>
      </c>
    </row>
    <row r="1303" spans="1:1" x14ac:dyDescent="0.25">
      <c r="A13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"&amp;TAGS!P1303&amp;"
}"))))</f>
        <v>@PART[ca_jib]:FOR[xxxRP0]
{
    %TechRequired = earlyFlightControl
    %cost = 30
    %entryCost = 600
    RP0conf = true
    @description ^=:$: From Coatl Aerospace mod
    MODULE
    { name = ModuleTagEngineLiquidPF }
}</v>
      </c>
    </row>
    <row r="1304" spans="1:1" x14ac:dyDescent="0.25">
      <c r="A13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"&amp;TAGS!P1304&amp;"
}"))))</f>
        <v>@PART[microEngineex1sat]:FOR[xxxRP0]
{
    %TechRequired = earlyFlightControl
    %cost = 30
    %entryCost = 600
    RP0conf = true
    @description ^=:$: From AIES mod
    MODULE
    { name = ModuleTagEngineLiquidPF }
}</v>
      </c>
    </row>
    <row r="1305" spans="1:1" x14ac:dyDescent="0.25">
      <c r="A13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"&amp;TAGS!P1305&amp;"
}"))))</f>
        <v>@PART[dest5Engine]:FOR[xxxRP0]
{
    %TechRequired = improvedFlightControl
    %cost = 120
    %entryCost = 2400
    RP0conf = true
    @description ^=:$: From AIES mod
    MODULE
    { name = ModuleTagEngineLiquidPF }
}</v>
      </c>
    </row>
    <row r="1306" spans="1:1" x14ac:dyDescent="0.25">
      <c r="A13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"&amp;TAGS!P1306&amp;"
}"))))</f>
        <v>@PART[FASAlaunchClamp25]:FOR[xxxRP0]
{
    %TechRequired = start
    %cost = 10
    %entryCost = 200
    RP0conf = true
    @description ^=:$: From FASA mod
}</v>
      </c>
    </row>
    <row r="1307" spans="1:1" x14ac:dyDescent="0.25">
      <c r="A13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"&amp;TAGS!P1307&amp;"
}"))))</f>
        <v>@PART[rn_tiv_tower_generic]:FOR[xxxRP0]
{
    %TechRequired = start
    %cost = 25
    %entryCost = 200
    RP0conf = true
    @description ^=:$: From RN US Rockets mod
}</v>
      </c>
    </row>
    <row r="1308" spans="1:1" x14ac:dyDescent="0.25">
      <c r="A13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"&amp;TAGS!P1308&amp;"
}"))))</f>
        <v>@PART[UAEcubplate]:FOR[xxxRP0]
{
    %TechRequired = internationalAvionics
    %cost = 15000
    %entryCost = 300000
    RP0conf = true
    @description ^=:$: From AIES mod
    MODULE
    { name = ModuleTagAvionics }
}</v>
      </c>
    </row>
    <row r="1309" spans="1:1" hidden="1" x14ac:dyDescent="0.25">
      <c r="A13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"&amp;TAGS!P1309&amp;"
}"))))</f>
        <v/>
      </c>
    </row>
    <row r="1310" spans="1:1" x14ac:dyDescent="0.25">
      <c r="A13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"&amp;TAGS!P1310&amp;"
}"))))</f>
        <v>@PART[Interceptor?Cockpit]:FOR[xxxRP0]
{
    %TechRequired = start
    %cost = 60
    %entryCost = 1200
    RP0conf = true
    @description ^=:$: From Aviation Cockpits mod
    MODULE
    { name = ModuleTagHabitable }
}</v>
      </c>
    </row>
    <row r="1311" spans="1:1" x14ac:dyDescent="0.25">
      <c r="A13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"&amp;TAGS!P1311&amp;"
}"))))</f>
        <v>@PART[SXTDepolyRTGI]:FOR[xxxRP0]
{
    %TechRequired = gphsRTG
    %cost = 13205
    %entryCost = 132050
    RP0conf = true
    @description ^=:$: From SXT mod
    MODULE
    { name = ModuleTagNuclear }
}</v>
      </c>
    </row>
    <row r="1312" spans="1:1" x14ac:dyDescent="0.25">
      <c r="A13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"&amp;TAGS!P1312&amp;"
}"))))</f>
        <v>@PART[ca_rtg8200]:FOR[xxxRP0]
{
    %TechRequired = gphsRTG
    %cost = 13205
    %entryCost = 132050
    RP0conf = true
    @description ^=:$: From Coatl Aerospace mod
    MODULE
    { name = ModuleTagNuclear }
}</v>
      </c>
    </row>
    <row r="1313" spans="1:1" x14ac:dyDescent="0.25">
      <c r="A13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"&amp;TAGS!P1313&amp;"
}"))))</f>
        <v>@PART[SXTDepolyRTGII]:FOR[xxxRP0]
{
    %TechRequired = gphsRTG
    %cost = 13205
    %entryCost = 132050
    RP0conf = true
    @description ^=:$: From SXT mod
    MODULE
    { name = ModuleTagNuclear }
}</v>
      </c>
    </row>
    <row r="1314" spans="1:1" x14ac:dyDescent="0.25">
      <c r="A13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"&amp;TAGS!P1314&amp;"
}"))))</f>
        <v>@PART[grab-1]:FOR[xxxRP0]
{
    %TechRequired = basicAvionics
    %cost = 100
    %entryCost = 2000
    RP0conf = true
    @description ^=:$: From RN US Probes mod
    MODULE
    { name = ModuleTagAvionics }
}</v>
      </c>
    </row>
    <row r="1315" spans="1:1" hidden="1" x14ac:dyDescent="0.25">
      <c r="A13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"&amp;TAGS!P1315&amp;"
}"))))</f>
        <v/>
      </c>
    </row>
    <row r="1316" spans="1:1" hidden="1" x14ac:dyDescent="0.25">
      <c r="A13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"&amp;TAGS!P1316&amp;"
}"))))</f>
        <v/>
      </c>
    </row>
    <row r="1317" spans="1:1" hidden="1" x14ac:dyDescent="0.25">
      <c r="A13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"&amp;TAGS!P1317&amp;"
}"))))</f>
        <v/>
      </c>
    </row>
    <row r="1318" spans="1:1" hidden="1" x14ac:dyDescent="0.25">
      <c r="A13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"&amp;TAGS!P1318&amp;"
}"))))</f>
        <v/>
      </c>
    </row>
    <row r="1319" spans="1:1" hidden="1" x14ac:dyDescent="0.25">
      <c r="A13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"&amp;TAGS!P1319&amp;"
}"))))</f>
        <v/>
      </c>
    </row>
    <row r="1320" spans="1:1" hidden="1" x14ac:dyDescent="0.25">
      <c r="A13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"&amp;TAGS!P1320&amp;"
}"))))</f>
        <v/>
      </c>
    </row>
    <row r="1321" spans="1:1" x14ac:dyDescent="0.25">
      <c r="A13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"&amp;TAGS!P1321&amp;"
}"))))</f>
        <v>@PART[GuidanceEarly1m]:FOR[xxxRP0]
{
    %TechRequired = avionicsPrototypes
    %cost = 200
    %entryCost = 6000
    RP0conf = true
    @description ^=:$: From Stock (RO Config) mod
    MODULE
    { name = ModuleTagAvionics }
}</v>
      </c>
    </row>
    <row r="1322" spans="1:1" x14ac:dyDescent="0.25">
      <c r="A13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"&amp;TAGS!P1322&amp;"
}"))))</f>
        <v>@PART[GuidanceEarly2m]:FOR[xxxRP0]
{
    %TechRequired = earlyAvionics
    %cost = 300
    %entryCost = 9000
    RP0conf = true
    @description ^=:$: From Stock (RO Config) mod
    MODULE
    { name = ModuleTagAvionics }
}</v>
      </c>
    </row>
    <row r="1323" spans="1:1" x14ac:dyDescent="0.25">
      <c r="A13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"&amp;TAGS!P1323&amp;"
}"))))</f>
        <v>@PART[GuidanceEarly3m]:FOR[xxxRP0]
{
    %TechRequired = earlyAvionics
    %cost = 400
    %entryCost = 12000
    RP0conf = true
    @description ^=:$: From Stock (RO Config) mod
    MODULE
    { name = ModuleTagAvionics }
}</v>
      </c>
    </row>
    <row r="1324" spans="1:1" x14ac:dyDescent="0.25">
      <c r="A13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"&amp;TAGS!P1324&amp;"
}"))))</f>
        <v>@PART[GuidanceStart1m]:FOR[xxxRP0]
{
    %TechRequired = start
    %cost = 300
    %entryCost = 6000
    RP0conf = true
    @description ^=:$: From Stock (RO Config) mod
    MODULE
    { name = ModuleTagAvionics }
}</v>
      </c>
    </row>
    <row r="1325" spans="1:1" x14ac:dyDescent="0.25">
      <c r="A13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"&amp;TAGS!P1325&amp;"
}"))))</f>
        <v>@PART[GuidanceLate1m]:FOR[xxxRP0]
{
    %TechRequired = matureAvionics
    %cost = 200
    %entryCost = 4000
    RP0conf = true
    @description ^=:$: From Stock (RO Config) mod
    MODULE
    { name = ModuleTagAvionics }
}</v>
      </c>
    </row>
    <row r="1326" spans="1:1" hidden="1" x14ac:dyDescent="0.25">
      <c r="A13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"&amp;TAGS!P1326&amp;"
}"))))</f>
        <v/>
      </c>
    </row>
    <row r="1327" spans="1:1" x14ac:dyDescent="0.25">
      <c r="A13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"&amp;TAGS!P1327&amp;"
}"))))</f>
        <v>@PART[RSBengineH1]:FOR[xxxRP0]
{
    %TechRequired = orbitalRocketry1961
    %cost = 750
    %entryCost = 53750
    RP0conf = true
    @description ^=:$: From Real Scale Boosters mod
    MODULE
    { name = ModuleTagEngineLiquidTurbo }
}</v>
      </c>
    </row>
    <row r="1328" spans="1:1" x14ac:dyDescent="0.25">
      <c r="A13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"&amp;TAGS!P1328&amp;"
}"))))</f>
        <v>@PART[FASAApolloLFEH1]:FOR[xxxRP0]
{
    %TechRequired = orbitalRocketry1961
    %cost = 750
    %entryCost = 53750
    RP0conf = true
    @description ^=:$: From FASA mod
    MODULE
    { name = ModuleTagEngineLiquidTurbo }
}</v>
      </c>
    </row>
    <row r="1329" spans="1:1" x14ac:dyDescent="0.25">
      <c r="A13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"&amp;TAGS!P1329&amp;"
}"))))</f>
        <v>@PART[RO-H1-RS27]:FOR[xxxRP0]
{
    %TechRequired = orbitalRocketry1961
    %cost = 750
    %entryCost = 53750
    RP0conf = true
    @description ^=:$: From Stock (RO Config) mod
    MODULE
    { name = ModuleTagEngineLiquidTurbo }
}</v>
      </c>
    </row>
    <row r="1330" spans="1:1" x14ac:dyDescent="0.25">
      <c r="A13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"&amp;TAGS!P1330&amp;"
}"))))</f>
        <v>@PART[SSTU-SC-A-SM]:FOR[xxxRP0]
{
    %TechRequired = matureCapsules
    %cost = 2000
    %entryCost = 75000
    RP0conf = true
    @description ^=:$: From SSTU mod
    MODULE
    { name = ModuleTagHabitable }
    MODULE
    { name = ModuleTagHumanRated }
}</v>
      </c>
    </row>
    <row r="1331" spans="1:1" x14ac:dyDescent="0.25">
      <c r="A13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"&amp;TAGS!P1331&amp;"
}"))))</f>
        <v>@PART[bluedog_Delta2_RS27]:FOR[xxxRP0]
{
    %TechRequired = orbitalRocketry1961
    %cost = 750
    %entryCost = 53750
    RP0conf = true
    @description ^=:$: From Bluedog DB mod
    MODULE
    { name = ModuleTagEngineLiquidTurbo }
}</v>
      </c>
    </row>
    <row r="1332" spans="1:1" x14ac:dyDescent="0.25">
      <c r="A13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"&amp;TAGS!P1332&amp;"
}"))))</f>
        <v>@PART[KW2mengineMaverickV]:FOR[xxxRP0]
{
    %TechRequired = orbitalRocketry1961
    %cost = 750
    %entryCost = 53750
    RP0conf = true
    @description ^=:$: From KW Rocketry mod
    MODULE
    { name = ModuleTagEngineLiquidTurbo }
}</v>
      </c>
    </row>
    <row r="1333" spans="1:1" hidden="1" x14ac:dyDescent="0.25">
      <c r="A13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"&amp;TAGS!P1333&amp;"
}"))))</f>
        <v/>
      </c>
    </row>
    <row r="1334" spans="1:1" hidden="1" x14ac:dyDescent="0.25">
      <c r="A13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"&amp;TAGS!P1334&amp;"
}"))))</f>
        <v/>
      </c>
    </row>
    <row r="1335" spans="1:1" hidden="1" x14ac:dyDescent="0.25">
      <c r="A13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"&amp;TAGS!P1335&amp;"
}"))))</f>
        <v/>
      </c>
    </row>
    <row r="1336" spans="1:1" x14ac:dyDescent="0.25">
      <c r="A13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"&amp;TAGS!P1336&amp;"
}"))))</f>
        <v>@PART[XKWFlatadapter991ax2]:FOR[xxxRP0]
{
    %TechRequired = materialsScienceAdvCapsules
    %cost = 120
    %entryCost = 1440
    RP0conf = false
    @description ^=:$: From Chaka Monkey mod
}</v>
      </c>
    </row>
    <row r="1337" spans="1:1" x14ac:dyDescent="0.25">
      <c r="A13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"&amp;TAGS!P1337&amp;"
}"))))</f>
        <v>@PART[XKWFlatadapter3x2]:FOR[xxxRP0]
{
    %TechRequired = materialsScienceLunar
    %cost = 120
    %entryCost = 1440
    RP0conf = false
    @description ^=:$: From Chaka Monkey mod
}</v>
      </c>
    </row>
    <row r="1338" spans="1:1" x14ac:dyDescent="0.25">
      <c r="A13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"&amp;TAGS!P1338&amp;"
}"))))</f>
        <v>@PART[xKWFlatadapter3x2SHIExxLD]:FOR[xxxRP0]
{
    %TechRequired = materialsScienceLunar
    %cost = 120
    %entryCost = 1440
    RP0conf = false
    @description ^=:$: From Chaka Monkey mod
}</v>
      </c>
    </row>
    <row r="1339" spans="1:1" x14ac:dyDescent="0.25">
      <c r="A13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"&amp;TAGS!P1339&amp;"
}"))))</f>
        <v>@PART[1x3SPanels]:FOR[xxxRP0]
{
    %TechRequired = improvedPower
    %cost = 200
    %entryCost = 4000
    RP0conf = true
    @description ^=:$: From Stock (RO Config) mod
}</v>
      </c>
    </row>
    <row r="1340" spans="1:1" hidden="1" x14ac:dyDescent="0.25">
      <c r="A13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"&amp;TAGS!P1340&amp;"
}"))))</f>
        <v/>
      </c>
    </row>
    <row r="1341" spans="1:1" hidden="1" x14ac:dyDescent="0.25">
      <c r="A13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"&amp;TAGS!P1341&amp;"
}"))))</f>
        <v/>
      </c>
    </row>
    <row r="1342" spans="1:1" x14ac:dyDescent="0.25">
      <c r="A13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"&amp;TAGS!P1342&amp;"
}"))))</f>
        <v>@PART[mm_shield2]:FOR[xxxRP0]
{
    %TechRequired = earlySpaceStations
    %cost = 1200
    %entryCost = 50000
    RP0conf = true
    @description ^=:$: From RN Skylab mod
}</v>
      </c>
    </row>
    <row r="1343" spans="1:1" hidden="1" x14ac:dyDescent="0.25">
      <c r="A13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"&amp;TAGS!P1343&amp;"
}"))))</f>
        <v/>
      </c>
    </row>
    <row r="1344" spans="1:1" hidden="1" x14ac:dyDescent="0.25">
      <c r="A13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"&amp;TAGS!P1344&amp;"
}"))))</f>
        <v/>
      </c>
    </row>
    <row r="1345" spans="1:1" hidden="1" x14ac:dyDescent="0.25">
      <c r="A13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"&amp;TAGS!P1345&amp;"
}"))))</f>
        <v/>
      </c>
    </row>
    <row r="1346" spans="1:1" x14ac:dyDescent="0.25">
      <c r="A13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"&amp;TAGS!P1346&amp;"
}"))))</f>
        <v>@PART[HeatShield0]:FOR[xxxRP0]
{
    %TechRequired = lunarRatedHeatshields
    %cost = 500
    %entryCost = 31000
    RP0conf = true
    @description ^=:$: From Stock (RO Config) mod
    MODULE
    { name = ModuleTagReentry }
}</v>
      </c>
    </row>
    <row r="1347" spans="1:1" hidden="1" x14ac:dyDescent="0.25">
      <c r="A13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"&amp;TAGS!P1347&amp;"
}"))))</f>
        <v/>
      </c>
    </row>
    <row r="1348" spans="1:1" x14ac:dyDescent="0.25">
      <c r="A13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"&amp;TAGS!P1348&amp;"
}"))))</f>
        <v>@PART[Heatshield-10M]:FOR[xxxRP0]
{
    %TechRequired = advancedUncrewedLanding
    %cost = 7200
    %entryCost = 39000
    RP0conf = true
    @description ^=:$: From Realism Overhaul mod
    MODULE
    { name = ModuleTagReentry }
}</v>
      </c>
    </row>
    <row r="1349" spans="1:1" x14ac:dyDescent="0.25">
      <c r="A13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"&amp;TAGS!P1349&amp;"
}"))))</f>
        <v>@PART[Heatshield1m]:FOR[xxxRP0]
{
    %TechRequired = lunarRatedHeatshields
    %cost = 750
    %entryCost = 32000
    RP0conf = true
    @description ^=:$: From Realism Overhaul mod
    MODULE
    { name = ModuleTagReentry }
}</v>
      </c>
    </row>
    <row r="1350" spans="1:1" x14ac:dyDescent="0.25">
      <c r="A13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"&amp;TAGS!P1350&amp;"
}"))))</f>
        <v>@PART[HeatShield1]:FOR[xxxRP0]
{
    %TechRequired = lunarRatedHeatshields
    %cost = 1500
    %entryCost = 33000
    RP0conf = true
    @description ^=:$: From Stock (RO Config) mod
    MODULE
    { name = ModuleTagReentry }
}</v>
      </c>
    </row>
    <row r="1351" spans="1:1" x14ac:dyDescent="0.25">
      <c r="A13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"&amp;TAGS!P1351&amp;"
}"))))</f>
        <v>@PART[Heatshield3m]:FOR[xxxRP0]
{
    %TechRequired = lunarRatedHeatshields
    %cost = 2250
    %entryCost = 34000
    RP0conf = true
    @description ^=:$: From Realism Overhaul mod
    MODULE
    { name = ModuleTagReentry }
}</v>
      </c>
    </row>
    <row r="1352" spans="1:1" x14ac:dyDescent="0.25">
      <c r="A13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"&amp;TAGS!P1352&amp;"
}"))))</f>
        <v>@PART[HeatShield2]:FOR[xxxRP0]
{
    %TechRequired = lunarRatedHeatshields
    %cost = 3000
    %entryCost = 35000
    RP0conf = true
    @description ^=:$: From Stock (RO Config) mod
    MODULE
    { name = ModuleTagReentry }
}</v>
      </c>
    </row>
    <row r="1353" spans="1:1" x14ac:dyDescent="0.25">
      <c r="A13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"&amp;TAGS!P1353&amp;"
}"))))</f>
        <v>@PART[HeatShield3]:FOR[xxxRP0]
{
    %TechRequired = lunarRatedHeatshields
    %cost = 3600
    %entryCost = 36000
    RP0conf = true
    @description ^=:$: From Stock (RO Config) mod
    MODULE
    { name = ModuleTagReentry }
}</v>
      </c>
    </row>
    <row r="1354" spans="1:1" hidden="1" x14ac:dyDescent="0.25">
      <c r="A13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"&amp;TAGS!P1354&amp;"
}"))))</f>
        <v/>
      </c>
    </row>
    <row r="1355" spans="1:1" x14ac:dyDescent="0.25">
      <c r="A13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"&amp;TAGS!P1355&amp;"
}"))))</f>
        <v>@PART[0625_Heatshield]:FOR[xxxRP0]
{
    %TechRequired = entryDescentLanding
    %cost = 300
    %entryCost = 18000
    RP0conf = true
    @description ^=:$: From Deadly Reentry mod
    MODULE
    { name = ModuleTagReentry }
}</v>
      </c>
    </row>
    <row r="1356" spans="1:1" x14ac:dyDescent="0.25">
      <c r="A13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"&amp;TAGS!P1356&amp;"
}"))))</f>
        <v>@PART[1.25_Heatshield]:FOR[xxxRP0]
{
    %TechRequired = entryDescentLanding
    %cost = 600
    %entryCost = 20000
    RP0conf = true
    @description ^=:$: From Deadly Reentry mod
    MODULE
    { name = ModuleTagReentry }
}</v>
      </c>
    </row>
    <row r="1357" spans="1:1" x14ac:dyDescent="0.25">
      <c r="A13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"&amp;TAGS!P1357&amp;"
}"))))</f>
        <v>@PART[Heatshield-15M]:FOR[xxxRP0]
{
    %TechRequired = entryDescentLanding
    %cost = 700
    %entryCost = 20000
    RP0conf = true
    @description ^=:$: From Deadly Reentry mod
    MODULE
    { name = ModuleTagReentry }
}</v>
      </c>
    </row>
    <row r="1358" spans="1:1" x14ac:dyDescent="0.25">
      <c r="A13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"&amp;TAGS!P1358&amp;"
}"))))</f>
        <v>@PART[Heatshield-1M]:FOR[xxxRP0]
{
    %TechRequired = entryDescentLanding
    %cost = 400
    %entryCost = 19000
    RP0conf = true
    @description ^=:$: From Deadly Reentry mod
    MODULE
    { name = ModuleTagReentry }
}</v>
      </c>
    </row>
    <row r="1359" spans="1:1" x14ac:dyDescent="0.25">
      <c r="A13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"&amp;TAGS!P1359&amp;"
}"))))</f>
        <v>@PART[Heatshield-25M]:FOR[xxxRP0]
{
    %TechRequired = humanRatedEDL
    %cost = 800
    %entryCost = 21000
    RP0conf = true
    @description ^=:$: From Deadly Reentry mod
    MODULE
    { name = ModuleTagReentry }
}</v>
      </c>
    </row>
    <row r="1360" spans="1:1" x14ac:dyDescent="0.25">
      <c r="A13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"&amp;TAGS!P1360&amp;"
}"))))</f>
        <v>@PART[Heatshield-2M]:FOR[xxxRP0]
{
    %TechRequired = humanRatedEDL
    %cost = 800
    %entryCost = 21000
    RP0conf = true
    @description ^=:$: From Deadly Reentry mod
    MODULE
    { name = ModuleTagReentry }
}</v>
      </c>
    </row>
    <row r="1361" spans="1:1" x14ac:dyDescent="0.25">
      <c r="A13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"&amp;TAGS!P1361&amp;"
}"))))</f>
        <v>@PART[Heatshield-375M]:FOR[xxxRP0]
{
    %TechRequired = earlyLanding
    %cost = 1100
    %entryCost = 22000
    RP0conf = true
    @description ^=:$: From Deadly Reentry mod
    MODULE
    { name = ModuleTagReentry }
}</v>
      </c>
    </row>
    <row r="1362" spans="1:1" hidden="1" x14ac:dyDescent="0.25">
      <c r="A13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"&amp;TAGS!P1362&amp;"
}"))))</f>
        <v/>
      </c>
    </row>
    <row r="1363" spans="1:1" x14ac:dyDescent="0.25">
      <c r="A13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"&amp;TAGS!P1363&amp;"
}"))))</f>
        <v>@PART[Heatshield-3M]:FOR[xxxRP0]
{
    %TechRequired = humanRatedEDL
    %cost = 1000
    %entryCost = 22000
    RP0conf = true
    @description ^=:$: From Deadly Reentry mod
    MODULE
    { name = ModuleTagReentry }
}</v>
      </c>
    </row>
    <row r="1364" spans="1:1" x14ac:dyDescent="0.25">
      <c r="A13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"&amp;TAGS!P1364&amp;"
}"))))</f>
        <v>@PART[Heatshield-4M]:FOR[xxxRP0]
{
    %TechRequired = earlyLanding
    %cost = 1500
    %entryCost = 25000
    RP0conf = true
    @description ^=:$: From Deadly Reentry mod
    MODULE
    { name = ModuleTagReentry }
}</v>
      </c>
    </row>
    <row r="1365" spans="1:1" x14ac:dyDescent="0.25">
      <c r="A13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"&amp;TAGS!P1365&amp;"
}"))))</f>
        <v>@PART[2.5_Heatshield]:FOR[xxxRP0]
{
    %TechRequired = earlyLanding
    %cost = 800
    %entryCost = 21000
    RP0conf = true
    @description ^=:$: From Deadly Reentry mod
    MODULE
    { name = ModuleTagReentry }
}</v>
      </c>
    </row>
    <row r="1366" spans="1:1" x14ac:dyDescent="0.25">
      <c r="A13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"&amp;TAGS!P1366&amp;"
}"))))</f>
        <v>@PART[Heatshield-5M]:FOR[xxxRP0]
{
    %TechRequired = earlyLanding
    %cost = 1700
    %entryCost = 30000
    RP0conf = true
    @description ^=:$: From Deadly Reentry mod
    MODULE
    { name = ModuleTagReentry }
}</v>
      </c>
    </row>
    <row r="1367" spans="1:1" x14ac:dyDescent="0.25">
      <c r="A13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"&amp;TAGS!P1367&amp;"
}"))))</f>
        <v>@PART[decoupler_ftr]:FOR[xxxRP0]
{
    %TechRequired = humanRatedEDL
    %cost = 5
    %entryCost = 100
    RP0conf = true
    @description ^=:$: From Deadly Reentry mod
    MODULE
    { name = ModuleTagDecoupler }
}</v>
      </c>
    </row>
    <row r="1368" spans="1:1" x14ac:dyDescent="0.25">
      <c r="A13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"&amp;TAGS!P1368&amp;"
}"))))</f>
        <v>@PART[decoupler_ftr_4m]:FOR[xxxRP0]
{
    %TechRequired = lunarRatedHeatshields
    %cost = 5
    %entryCost = 100
    RP0conf = true
    @description ^=:$: From Deadly Reentry mod
    MODULE
    { name = ModuleTagDecoupler }
}</v>
      </c>
    </row>
    <row r="1369" spans="1:1" x14ac:dyDescent="0.25">
      <c r="A13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"&amp;TAGS!P1369&amp;"
}"))))</f>
        <v>@PART[decoupler_ftr_small]:FOR[xxxRP0]
{
    %TechRequired = entryDescentLanding
    %cost = 5
    %entryCost = 100
    RP0conf = true
    @description ^=:$: From Deadly Reentry mod
    MODULE
    { name = ModuleTagDecoupler }
}</v>
      </c>
    </row>
    <row r="1370" spans="1:1" hidden="1" x14ac:dyDescent="0.25">
      <c r="A13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"&amp;TAGS!P1370&amp;"
}"))))</f>
        <v/>
      </c>
    </row>
    <row r="1371" spans="1:1" hidden="1" x14ac:dyDescent="0.25">
      <c r="A13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"&amp;TAGS!P1371&amp;"
}"))))</f>
        <v/>
      </c>
    </row>
    <row r="1372" spans="1:1" hidden="1" x14ac:dyDescent="0.25">
      <c r="A13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"&amp;TAGS!P1372&amp;"
}"))))</f>
        <v/>
      </c>
    </row>
    <row r="1373" spans="1:1" hidden="1" x14ac:dyDescent="0.25">
      <c r="A13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"&amp;TAGS!P1373&amp;"
}"))))</f>
        <v/>
      </c>
    </row>
    <row r="1374" spans="1:1" x14ac:dyDescent="0.25">
      <c r="A13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"&amp;TAGS!P1374&amp;"
}"))))</f>
        <v>@PART[SXTke111]:FOR[xxxRP0]
{
    %TechRequired = start
    %cost = 30
    %entryCost = 600
    RP0conf = true
    @description ^=:$: From SXT mod
    MODULE
    { name = ModuleTagHabitable }
}</v>
      </c>
    </row>
    <row r="1375" spans="1:1" hidden="1" x14ac:dyDescent="0.25">
      <c r="A13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"&amp;TAGS!P1375&amp;"
}"))))</f>
        <v/>
      </c>
    </row>
    <row r="1376" spans="1:1" hidden="1" x14ac:dyDescent="0.25">
      <c r="A13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"&amp;TAGS!P1376&amp;"
}"))))</f>
        <v/>
      </c>
    </row>
    <row r="1377" spans="1:1" hidden="1" x14ac:dyDescent="0.25">
      <c r="A13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"&amp;TAGS!P1377&amp;"
}"))))</f>
        <v/>
      </c>
    </row>
    <row r="1378" spans="1:1" hidden="1" x14ac:dyDescent="0.25">
      <c r="A13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"&amp;TAGS!P1378&amp;"
}"))))</f>
        <v/>
      </c>
    </row>
    <row r="1379" spans="1:1" x14ac:dyDescent="0.25">
      <c r="A13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"&amp;TAGS!P1379&amp;"
}"))))</f>
        <v>@PART[LongDeployableAntenna]:FOR[xxxRP0]
{
    %TechRequired = advancedComms
    %cost = 1200
    %entryCost = 20000
    RP0conf = true
    @description ^=:$: From Ven Stock Revamp mod
    MODULE
    { name = ModuleTagInstruments }
}</v>
      </c>
    </row>
    <row r="1380" spans="1:1" x14ac:dyDescent="0.25">
      <c r="A13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"&amp;TAGS!P1380&amp;"
}"))))</f>
        <v>@PART[SHIP_HG_3_SL]:FOR[xxxRP0]
{
    %TechRequired = hydrolox1976
    %cost = 3175
    %entryCost = 127000
    RP0conf = true
    @description ^=:$: From RO-Extended mod
    MODULE
    { name = ModuleTagEngineLiquidTurbo }
    MODULE
    { name = ModuleTagHydrolox }
}</v>
      </c>
    </row>
    <row r="1381" spans="1:1" x14ac:dyDescent="0.25">
      <c r="A13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"&amp;TAGS!P1381&amp;"
}"))))</f>
        <v>@PART[SHIP_HG_3_VAC]:FOR[xxxRP0]
{
    %TechRequired = hydrolox1976
    %cost = 3175
    %entryCost = 127000
    RP0conf = true
    @description ^=:$: From RO-Extended mod
    MODULE
    { name = ModuleTagEngineLiquidTurbo }
    MODULE
    { name = ModuleTagHydrolox }
}</v>
      </c>
    </row>
    <row r="1382" spans="1:1" x14ac:dyDescent="0.25">
      <c r="A13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"&amp;TAGS!P1382&amp;"
}"))))</f>
        <v>@PART[HighGainAntenna5]:FOR[xxxRP0]
{
    %TechRequired = improvedComms
    %cost = 600
    %entryCost = 10000
    RP0conf = true
    @description ^=:$: From Stock (RO Config) mod
    MODULE
    { name = ModuleTagInstruments }
}</v>
      </c>
    </row>
    <row r="1383" spans="1:1" hidden="1" x14ac:dyDescent="0.25">
      <c r="A13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"&amp;TAGS!P1383&amp;"
}"))))</f>
        <v/>
      </c>
    </row>
    <row r="1384" spans="1:1" x14ac:dyDescent="0.25">
      <c r="A13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"&amp;TAGS!P1384&amp;"
}"))))</f>
        <v>@PART[XPC_InflateHeatshield31X]:FOR[xxxRP0]
{
    %TechRequired = SIAD
    %cost = 1250
    %entryCost = 7500
    RP0conf = false
    @description ^=:$: From Chaka Monkey mod
}</v>
      </c>
    </row>
    <row r="1385" spans="1:1" x14ac:dyDescent="0.25">
      <c r="A13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"&amp;TAGS!P1385&amp;"
}"))))</f>
        <v>@PART[XPC_InflateHeatshieldLX]:FOR[xxxRP0]
{
    %TechRequired = HIAD
    %cost = 1250
    %entryCost = 7500
    RP0conf = false
    @description ^=:$: From Chaka Monkey mod
}</v>
      </c>
    </row>
    <row r="1386" spans="1:1" x14ac:dyDescent="0.25">
      <c r="A13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"&amp;TAGS!P1386&amp;"
}"))))</f>
        <v>@PART[PC_InflateHeatshieldLxx]:FOR[xxxRP0]
{
    %TechRequired = HIAD
    %cost = 1250
    %entryCost = 7500
    RP0conf = false
    @description ^=:$: From Chaka Monkey mod
}</v>
      </c>
    </row>
    <row r="1387" spans="1:1" hidden="1" x14ac:dyDescent="0.25">
      <c r="A13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"&amp;TAGS!P1387&amp;"
}"))))</f>
        <v/>
      </c>
    </row>
    <row r="1388" spans="1:1" hidden="1" x14ac:dyDescent="0.25">
      <c r="A13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"&amp;TAGS!P1388&amp;"
}"))))</f>
        <v/>
      </c>
    </row>
    <row r="1389" spans="1:1" hidden="1" x14ac:dyDescent="0.25">
      <c r="A13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"&amp;TAGS!P1389&amp;"
}"))))</f>
        <v/>
      </c>
    </row>
    <row r="1390" spans="1:1" x14ac:dyDescent="0.25">
      <c r="A13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"&amp;TAGS!P1390&amp;"
}"))))</f>
        <v>@PART[ionXenon-0625-2]:FOR[xxxRP0]
{
    %TechRequired = basicElecPropulsion
    %cost = 6560
    %entryCost = 26200
    RP0conf = true
    @description ^=:$: From Near Future Propulsion mod
    MODULE
    { name = ModuleTagEngineLiquidTurbo }
}</v>
      </c>
    </row>
    <row r="1391" spans="1:1" x14ac:dyDescent="0.25">
      <c r="A13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"&amp;TAGS!P1391&amp;"
}"))))</f>
        <v>@PART[ionXenon-25]:FOR[xxxRP0]
{
    %TechRequired = advancedElecPropulsion
    %cost = 32123
    %entryCost = 62500
    RP0conf = false
    @description ^=:$: From Near Future Propulsion mod
}</v>
      </c>
    </row>
    <row r="1392" spans="1:1" x14ac:dyDescent="0.25">
      <c r="A13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"&amp;TAGS!P1392&amp;"
}"))))</f>
        <v>@PART[RSBengineRL10A3]:FOR[xxxRP0]
{
    %TechRequired = earlyHydrolox
    %cost = 1300
    %entryCost = 60000
    RP0conf = true
    @description ^=:$: From Real Scale Boosters mod
    MODULE
    { name = ModuleTagEngineLiquidTurbo }
    MODULE
    { name = ModuleTagHydrolox }
}</v>
      </c>
    </row>
    <row r="1393" spans="1:1" x14ac:dyDescent="0.25">
      <c r="A13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"&amp;TAGS!P1393&amp;"
}"))))</f>
        <v>@PART[RSBengineRL10A42]:FOR[xxxRP0]
{
    %TechRequired = earlyHydrolox
    %cost = 1300
    %entryCost = 60000
    RP0conf = true
    @description ^=:$: From Real Scale Boosters mod
    MODULE
    { name = ModuleTagEngineLiquidTurbo }
    MODULE
    { name = ModuleTagHydrolox }
}</v>
      </c>
    </row>
    <row r="1394" spans="1:1" hidden="1" x14ac:dyDescent="0.25">
      <c r="A13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"&amp;TAGS!P1394&amp;"
}"))))</f>
        <v/>
      </c>
    </row>
    <row r="1395" spans="1:1" x14ac:dyDescent="0.25">
      <c r="A13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"&amp;TAGS!P1395&amp;"
}"))))</f>
        <v>@PART[KW5mengineTitanV]:FOR[xxxRP0]
{
    %TechRequired = improvedHydrolox
    %cost = 2500
    %entryCost = 100000
    RP0conf = true
    @description ^=:$: From KW Rocketry mod
    MODULE
    { name = ModuleTagEngineLiquidTurbo }
    MODULE
    { name = ModuleTagHydrolox }
}</v>
      </c>
    </row>
    <row r="1396" spans="1:1" x14ac:dyDescent="0.25">
      <c r="A13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"&amp;TAGS!P1396&amp;"
}"))))</f>
        <v>@PART[FASAApolloLFEJ2]:FOR[xxxRP0]
{
    %TechRequired = improvedHydrolox
    %cost = 2500
    %entryCost = 100000
    RP0conf = true
    @description ^=:$: From FASA mod
    MODULE
    { name = ModuleTagEngineLiquidTurbo }
    MODULE
    { name = ModuleTagHydrolox }
}</v>
      </c>
    </row>
    <row r="1397" spans="1:1" x14ac:dyDescent="0.25">
      <c r="A13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"&amp;TAGS!P1397&amp;"
}"))))</f>
        <v>@PART[neptuno]:FOR[xxxRP0]
{
    %TechRequired = advancedAvionics
    %cost = 15000
    %entryCost = 300000
    RP0conf = true
    @description ^=:$: From AIES mod
    MODULE
    { name = ModuleTagAvionics }
}</v>
      </c>
    </row>
    <row r="1398" spans="1:1" x14ac:dyDescent="0.25">
      <c r="A13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"&amp;TAGS!P1398&amp;"
}"))))</f>
        <v>@PART[rn_huygen_hs_bottom]:FOR[xxxRP0]
{
    %TechRequired = interplanetaryRovers
    %cost = 200
    %entryCost = 200
    RP0conf = false
    @description ^=:$: From RN US Probes mod
}</v>
      </c>
    </row>
    <row r="1399" spans="1:1" x14ac:dyDescent="0.25">
      <c r="A13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"&amp;TAGS!P1399&amp;"
}"))))</f>
        <v>@PART[rn_huygen_hs_chute]:FOR[xxxRP0]
{
    %TechRequired = longTermAvionics
    %cost = 422
    %entryCost = 50
    RP0conf = false
    @description ^=:$: From RN US Probes mod
}</v>
      </c>
    </row>
    <row r="1400" spans="1:1" x14ac:dyDescent="0.25">
      <c r="A14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"&amp;TAGS!P1400&amp;"
}"))))</f>
        <v>@PART[rn_huygen_hs_top]:FOR[xxxRP0]
{
    %TechRequired = longTermAvionics
    %cost = 200
    %entryCost = 7800
    RP0conf = false
    @description ^=:$: From RN US Probes mod
}</v>
      </c>
    </row>
    <row r="1401" spans="1:1" x14ac:dyDescent="0.25">
      <c r="A14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"&amp;TAGS!P1401&amp;"
}"))))</f>
        <v>@PART[rn_huygens]:FOR[xxxRP0]
{
    %TechRequired = longTermAvionics
    %cost = 500
    %entryCost = 500
    RP0conf = false
    @description ^=:$: From RN US Probes mod
}</v>
      </c>
    </row>
    <row r="1402" spans="1:1" x14ac:dyDescent="0.25">
      <c r="A14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"&amp;TAGS!P1402&amp;"
}"))))</f>
        <v>@PART[rn_huygens_chute]:FOR[xxxRP0]
{
    %TechRequired = longTermAvionics
    %cost = 422
    %entryCost = 50
    RP0conf = false
    @description ^=:$: From RN US Probes mod
}</v>
      </c>
    </row>
    <row r="1403" spans="1:1" x14ac:dyDescent="0.25">
      <c r="A14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"&amp;TAGS!P1403&amp;"
}"))))</f>
        <v>@PART[radialDecoupler1-2]:FOR[xxxRP0]
{
    %TechRequired = postWarMaterialsScience
    %cost = 20
    %entryCost = 5
    RP0conf = true
    @description ^=:$: From Stock (RO Config) mod
    MODULE
    { name = ModuleTagDecoupler }
}</v>
      </c>
    </row>
    <row r="1404" spans="1:1" x14ac:dyDescent="0.25">
      <c r="A14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"&amp;TAGS!P1404&amp;"
}"))))</f>
        <v>@PART[KzInterstageAdapter2]:FOR[xxxRP0]
{
    %TechRequired = start
    %cost = 1
    %entryCost = 0
    RP0conf = true
    @description ^=:$: From Procedural Fairings mod
    MODULE
    { name = ModuleTagDecoupler }
}</v>
      </c>
    </row>
    <row r="1405" spans="1:1" hidden="1" x14ac:dyDescent="0.25">
      <c r="A14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"&amp;TAGS!P1405&amp;"
}"))))</f>
        <v/>
      </c>
    </row>
    <row r="1406" spans="1:1" x14ac:dyDescent="0.25">
      <c r="A14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"&amp;TAGS!P1406&amp;"
}"))))</f>
        <v>@PART[KzFlatAdapter]:FOR[xxxRP0]
{
    %TechRequired = start
    %cost = 1
    %entryCost = 0
    RP0conf = true
    @description ^=:$: From Procedural Fairings mod
    MODULE
    { name = ModuleTagDecoupler }
}</v>
      </c>
    </row>
    <row r="1407" spans="1:1" x14ac:dyDescent="0.25">
      <c r="A14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"&amp;TAGS!P1407&amp;"
}"))))</f>
        <v>@PART[KW_FlatInterstageBase]:FOR[xxxRP0]
{
    %TechRequired = start
    %cost = 1
    %entryCost = 0
    RP0conf = true
    @description ^=:$: From Procedural Fairings mod
    MODULE
    { name = ModuleTagDecoupler }
}</v>
      </c>
    </row>
    <row r="1408" spans="1:1" x14ac:dyDescent="0.25">
      <c r="A14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"&amp;TAGS!P1408&amp;"
}"))))</f>
        <v>@PART[KW_PF_Interstage_123]:FOR[xxxRP0]
{
    %TechRequired = start
    %cost = 1
    %entryCost = 0
    RP0conf = true
    @description ^=:$: From Procedural Fairings mod
    MODULE
    { name = ModuleTagDecoupler }
}</v>
      </c>
    </row>
    <row r="1409" spans="1:1" x14ac:dyDescent="0.25">
      <c r="A14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"&amp;TAGS!P1409&amp;"
}"))))</f>
        <v>@PART[KW_PF_Interstage_5]:FOR[xxxRP0]
{
    %TechRequired = start
    %cost = 1
    %entryCost = 0
    RP0conf = true
    @description ^=:$: From Procedural Fairings mod
    MODULE
    { name = ModuleTagDecoupler }
}</v>
      </c>
    </row>
    <row r="1410" spans="1:1" x14ac:dyDescent="0.25">
      <c r="A14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"&amp;TAGS!P1410&amp;"
}"))))</f>
        <v>@PART[SSTU-SC-A-SMX]:FOR[xxxRP0]
{
    %TechRequired = advancedAvionics
    %cost = 19212
    %entryCost = 24000
    RP0conf = false
    @description ^=:$: From SSTU mod
}</v>
      </c>
    </row>
    <row r="1411" spans="1:1" x14ac:dyDescent="0.25">
      <c r="A14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"&amp;TAGS!P1411&amp;"
}"))))</f>
        <v>@PART[squad_interstageSize3]:FOR[xxxRP0]
{
    %TechRequired = start
    %cost = 1
    %entryCost = 0
    RP0conf = true
    @description ^=:$: From Procedural Fairings mod
    MODULE
    { name = ModuleTagDecoupler }
}</v>
      </c>
    </row>
    <row r="1412" spans="1:1" hidden="1" x14ac:dyDescent="0.25">
      <c r="A14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"&amp;TAGS!P1412&amp;"
}"))))</f>
        <v/>
      </c>
    </row>
    <row r="1413" spans="1:1" hidden="1" x14ac:dyDescent="0.25">
      <c r="A14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"&amp;TAGS!P1413&amp;"
}"))))</f>
        <v/>
      </c>
    </row>
    <row r="1414" spans="1:1" hidden="1" x14ac:dyDescent="0.25">
      <c r="A14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"&amp;TAGS!P1414&amp;"
}"))))</f>
        <v/>
      </c>
    </row>
    <row r="1415" spans="1:1" x14ac:dyDescent="0.25">
      <c r="A14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"&amp;TAGS!P1415&amp;"
}"))))</f>
        <v>@PART[SXTISSHabISK30]:FOR[xxxRP0]
{
    %TechRequired = earlySpaceStations
    %cost = 50000
    %entryCost = 200000
    RP0conf = true
    @description ^=:$: From SXT mod
    MODULE
    { name = ModuleTagHabitable }
    MODULE
    { name = ModuleTagHumanRated }
}</v>
      </c>
    </row>
    <row r="1416" spans="1:1" x14ac:dyDescent="0.25">
      <c r="A14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"&amp;TAGS!P1416&amp;"
}"))))</f>
        <v>@PART[spotLight1]:FOR[xxxRP0]
{
    %TechRequired = start
    %cost = 10
    %entryCost = 200
    RP0conf = true
    @description ^=:$: From Stock (RO Config) mod
}</v>
      </c>
    </row>
    <row r="1417" spans="1:1" x14ac:dyDescent="0.25">
      <c r="A14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"&amp;TAGS!P1417&amp;"
}"))))</f>
        <v>@PART[spotLight2]:FOR[xxxRP0]
{
    %TechRequired = start
    %cost = 10
    %entryCost = 200
    RP0conf = true
    @description ^=:$: From Stock (RO Config) mod
}</v>
      </c>
    </row>
    <row r="1418" spans="1:1" x14ac:dyDescent="0.25">
      <c r="A14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"&amp;TAGS!P1418&amp;"
}"))))</f>
        <v>@PART[dmGoreSat]:FOR[xxxRP0]
{
    %TechRequired = deepSpaceScience
    %cost = 4000
    %entryCost = 12000
    RP0conf = false
    @description ^=:$: From Dmagic Orbital Science mod
}</v>
      </c>
    </row>
    <row r="1419" spans="1:1" x14ac:dyDescent="0.25">
      <c r="A14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"&amp;TAGS!P1419&amp;"
}"))))</f>
        <v>@PART[InlineRCS]:FOR[xxxRP0]
{
    %TechRequired = stabilityRP0
    %cost = 40
    %entryCost = 1000
    RP0conf = true
    @description ^=:$: From Ven Stock Revamp mod
    MODULE
    { name = ModuleTagEngineLiquidPF }
}</v>
      </c>
    </row>
    <row r="1420" spans="1:1" x14ac:dyDescent="0.25">
      <c r="A14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"&amp;TAGS!P1420&amp;"
}"))))</f>
        <v>@PART[FASAGerminiSRBInlineSep]:FOR[xxxRP0]
{
    %TechRequired = solids1964
    %cost = 50
    %entryCost = 1000
    RP0conf = true
    @description ^=:$: From FASA mod
    MODULE
    { name = ModuleTagEngineSolid }
}</v>
      </c>
    </row>
    <row r="1421" spans="1:1" x14ac:dyDescent="0.25">
      <c r="A14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"&amp;TAGS!P1421&amp;"
}"))))</f>
        <v>@PART[salyut6]:FOR[xxxRP0]
{
    %TechRequired = earlySpaceStations
    %cost = 65000
    %entryCost = 160000
    RP0conf = true
    @description ^=:$: From RN Salyut mod
    MODULE
    { name = ModuleTagHabitable }
    MODULE
    { name = ModuleTagHumanRated }
    MODULE
    { name = ModuleTagInstruments }
}</v>
      </c>
    </row>
    <row r="1422" spans="1:1" x14ac:dyDescent="0.25">
      <c r="A14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"&amp;TAGS!P1422&amp;"
}"))))</f>
        <v>@PART[SSTU-SC-BAY-MCB-A]:FOR[xxxRP0]
{
    %TechRequired = modularSpaceStations
    %cost = 50
    %entryCost = 10000
    RP0conf = true
    @description ^=:$: From SSTU mod
}</v>
      </c>
    </row>
    <row r="1423" spans="1:1" x14ac:dyDescent="0.25">
      <c r="A14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"&amp;TAGS!P1423&amp;"
}"))))</f>
        <v>@PART[XDRAGON--ADAPTERX]:FOR[xxxRP0]
{
    %TechRequired = materialsScienceInternational
    %cost = 6800
    %entryCost = 5800
    RP0conf = false
    @description ^=:$: From Chaka Monkey mod
}</v>
      </c>
    </row>
    <row r="1424" spans="1:1" x14ac:dyDescent="0.25">
      <c r="A14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"&amp;TAGS!P1424&amp;"
}"))))</f>
        <v>@PART[XKW5mDecouplerShroudX224]:FOR[xxxRP0]
{
    %TechRequired = materialsScienceInternational
    %cost = 3200
    %entryCost = 16000
    RP0conf = false
    @description ^=:$: From Chaka Monkey mod
}</v>
      </c>
    </row>
    <row r="1425" spans="1:1" x14ac:dyDescent="0.25">
      <c r="A14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"&amp;TAGS!P1425&amp;"
}"))))</f>
        <v>@PART[XXB3IUShroudXLOWERRXpxV]:FOR[xxxRP0]
{
    %TechRequired = materialsScienceCommercial
    %cost = 2300
    %entryCost = 6000
    RP0conf = false
    @description ^=:$: From Chaka Monkey mod
}</v>
      </c>
    </row>
    <row r="1426" spans="1:1" x14ac:dyDescent="0.25">
      <c r="A14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"&amp;TAGS!P1426&amp;"
}"))))</f>
        <v>@PART[SLS_CM_FairingAdapter296]:FOR[xxxRP0]
{
    %TechRequired = materialsScienceCommercial
    %cost = 600
    %entryCost = 1200
    RP0conf = false
    @description ^=:$: From Chaka Monkey mod
}</v>
      </c>
    </row>
    <row r="1427" spans="1:1" x14ac:dyDescent="0.25">
      <c r="A14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"&amp;TAGS!P1427&amp;"
}"))))</f>
        <v>@PART[X84NEWTALUSXX2]:FOR[xxxRP0]
{
    %TechRequired = materialsScienceNF
    %cost = 1200
    %entryCost = 14400
    RP0conf = false
    @description ^=:$: From Chaka Monkey mod
}</v>
      </c>
    </row>
    <row r="1428" spans="1:1" x14ac:dyDescent="0.25">
      <c r="A14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"&amp;TAGS!P1428&amp;"
}"))))</f>
        <v>@PART[squad_interstage_adapter]:FOR[xxxRP0]
{
    %TechRequired = start
    %cost = 1
    %entryCost = 0
    RP0conf = true
    @description ^=:$: From Procedural Fairings mod
    MODULE
    { name = ModuleTagHumanRated }
}</v>
      </c>
    </row>
    <row r="1429" spans="1:1" x14ac:dyDescent="0.25">
      <c r="A14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"&amp;TAGS!P1429&amp;"
}"))))</f>
        <v>@PART[KzProcFairingFuselage2]:FOR[xxxRP0]
{
    %TechRequired = start
    %cost = 1
    %entryCost = 0
    RP0conf = true
    @description ^=:$: From Procedural Fairings mod
}</v>
      </c>
    </row>
    <row r="1430" spans="1:1" x14ac:dyDescent="0.25">
      <c r="A14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"&amp;TAGS!P1430&amp;"
}"))))</f>
        <v>@PART[KzProcFairingFuselage1]:FOR[xxxRP0]
{
    %TechRequired = start
    %cost = 1
    %entryCost = 0
    RP0conf = true
    @description ^=:$: From Procedural Fairings mod
}</v>
      </c>
    </row>
    <row r="1431" spans="1:1" x14ac:dyDescent="0.25">
      <c r="A14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"&amp;TAGS!P1431&amp;"
}"))))</f>
        <v>@PART[xOPFPROCEDURALX]:FOR[xxxRP0]
{
    %TechRequired = start
    %cost = 0
    %entryCost = 0
    RP0conf = true
    @description ^=:$: From Chaka Monkey mod
}</v>
      </c>
    </row>
    <row r="1432" spans="1:1" x14ac:dyDescent="0.25">
      <c r="A14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"&amp;TAGS!P1432&amp;"
}"))))</f>
        <v>@PART[SXTTinyprop]:FOR[xxxRP0]
{
    %TechRequired = start
    %cost = 8
    %entryCost = 160
    RP0conf = true
    @description ^=:$: From SXT mod
}</v>
      </c>
    </row>
    <row r="1433" spans="1:1" x14ac:dyDescent="0.25">
      <c r="A14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"&amp;TAGS!P1433&amp;"
}"))))</f>
        <v>@PART[ISRU_RTG_100]:FOR[xxxRP0]
{
    %TechRequired = modernNuclearPower
    %cost = 103600
    %entryCost = 103600
    RP0conf = false
    @description ^=:$: From Stock (RO Config) mod
}</v>
      </c>
    </row>
    <row r="1434" spans="1:1" hidden="1" x14ac:dyDescent="0.25">
      <c r="A14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"&amp;TAGS!P1434&amp;"
}"))))</f>
        <v/>
      </c>
    </row>
    <row r="1435" spans="1:1" x14ac:dyDescent="0.25">
      <c r="A14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"&amp;TAGS!P1435&amp;"
}"))))</f>
        <v>@PART[ius_bottom]:FOR[xxxRP0]
{
    %TechRequired = solids1976
    %cost = 2000
    %entryCost = 12000
    RP0conf = true
    @description ^=:$: From RN US Probes mod
    MODULE
    { name = ModuleTagEngineSolid }
}</v>
      </c>
    </row>
    <row r="1436" spans="1:1" x14ac:dyDescent="0.25">
      <c r="A14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"&amp;TAGS!P1436&amp;"
}"))))</f>
        <v>@PART[ius_top]:FOR[xxxRP0]
{
    %TechRequired = solids1976
    %cost = 800
    %entryCost = 15000
    RP0conf = true
    @description ^=:$: From RN US Probes mod
    MODULE
    { name = ModuleTagEngineSolid }
}</v>
      </c>
    </row>
    <row r="1437" spans="1:1" x14ac:dyDescent="0.25">
      <c r="A14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"&amp;TAGS!P1437&amp;"
}"))))</f>
        <v>@PART[ius_dec_fs]:FOR[xxxRP0]
{
    %TechRequired = materialsScienceSpaceStation
    %cost = 60
    %entryCost = 1200
    RP0conf = true
    @description ^=:$: From RN US Probes mod
    MODULE
    { name = ModuleTagDecoupler }
}</v>
      </c>
    </row>
    <row r="1438" spans="1:1" x14ac:dyDescent="0.25">
      <c r="A14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"&amp;TAGS!P1438&amp;"
}"))))</f>
        <v>@PART[ius_dec_ss]:FOR[xxxRP0]
{
    %TechRequired = materialsScienceSpaceStation
    %cost = 60
    %entryCost = 1200
    RP0conf = true
    @description ^=:$: From RN US Probes mod
    MODULE
    { name = ModuleTagDecoupler }
}</v>
      </c>
    </row>
    <row r="1439" spans="1:1" hidden="1" x14ac:dyDescent="0.25">
      <c r="A14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"&amp;TAGS!P1439&amp;"
}"))))</f>
        <v/>
      </c>
    </row>
    <row r="1440" spans="1:1" hidden="1" x14ac:dyDescent="0.25">
      <c r="A14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"&amp;TAGS!P1440&amp;"
}"))))</f>
        <v/>
      </c>
    </row>
    <row r="1441" spans="1:1" hidden="1" x14ac:dyDescent="0.25">
      <c r="A14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"&amp;TAGS!P1441&amp;"
}"))))</f>
        <v/>
      </c>
    </row>
    <row r="1442" spans="1:1" x14ac:dyDescent="0.25">
      <c r="A14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"&amp;TAGS!P1442&amp;"
}"))))</f>
        <v>@PART[RSBengineJ2]:FOR[xxxRP0]
{
    %TechRequired = improvedHydrolox
    %cost = 2500
    %entryCost = 100000
    RP0conf = true
    @description ^=:$: From Real Scale Boosters mod
    MODULE
    { name = ModuleTagEngineLiquidTurbo }
    MODULE
    { name = ModuleTagHydrolox }
}</v>
      </c>
    </row>
    <row r="1443" spans="1:1" x14ac:dyDescent="0.25">
      <c r="A14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"&amp;TAGS!P1443&amp;"
}"))))</f>
        <v>@PART[SSTU-SC-B-BPC]:FOR[xxxRP0]
{
    %TechRequired = matureCapsules
    %cost = 5000
    %entryCost = 175000
    RP0conf = true
    @description ^=:$: From SSTU mod
    MODULE
    { name = ModuleTagEngineSolid }
    MODULE
    { name = ModuleTagHumanRated }
}</v>
      </c>
    </row>
    <row r="1444" spans="1:1" x14ac:dyDescent="0.25">
      <c r="A14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"&amp;TAGS!P1444&amp;"
}"))))</f>
        <v>@PART[SXTLT80]:FOR[xxxRP0]
{
    %TechRequired = improvedHydrolox
    %cost = 2500
    %entryCost = 100000
    RP0conf = true
    @description ^=:$: From SXT mod
    MODULE
    { name = ModuleTagEngineLiquidTurbo }
    MODULE
    { name = ModuleTagHydrolox }
}</v>
      </c>
    </row>
    <row r="1445" spans="1:1" hidden="1" x14ac:dyDescent="0.25">
      <c r="A14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"&amp;TAGS!P1445&amp;"
}"))))</f>
        <v/>
      </c>
    </row>
    <row r="1446" spans="1:1" hidden="1" x14ac:dyDescent="0.25">
      <c r="A14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"&amp;TAGS!P1446&amp;"
}"))))</f>
        <v/>
      </c>
    </row>
    <row r="1447" spans="1:1" hidden="1" x14ac:dyDescent="0.25">
      <c r="A14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"&amp;TAGS!P1447&amp;"
}"))))</f>
        <v/>
      </c>
    </row>
    <row r="1448" spans="1:1" hidden="1" x14ac:dyDescent="0.25">
      <c r="A14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"&amp;TAGS!P1448&amp;"
}"))))</f>
        <v/>
      </c>
    </row>
    <row r="1449" spans="1:1" x14ac:dyDescent="0.25">
      <c r="A14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"&amp;TAGS!P1449&amp;"
}"))))</f>
        <v>@PART[RO_KVD1]:FOR[xxxRP0]
{
    %TechRequired = hydrolox1972
    %cost = 650
    %entryCost = 27750
    RP0conf = true
    @description ^=:$: From Stock (RO Config) mod
    MODULE
    { name = ModuleTagEngineLiquidTurbo }
}</v>
      </c>
    </row>
    <row r="1450" spans="1:1" hidden="1" x14ac:dyDescent="0.25">
      <c r="A14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"&amp;TAGS!P1450&amp;"
}"))))</f>
        <v/>
      </c>
    </row>
    <row r="1451" spans="1:1" hidden="1" x14ac:dyDescent="0.25">
      <c r="A14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"&amp;TAGS!P1451&amp;"
}"))))</f>
        <v/>
      </c>
    </row>
    <row r="1452" spans="1:1" x14ac:dyDescent="0.25">
      <c r="A14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"&amp;TAGS!P1452&amp;"
}"))))</f>
        <v>@PART[RLA_mp_large_spike]:FOR[xxxRP0]
{
    %TechRequired = hydrolox1976
    %cost = 9000
    %entryCost = 180000
    RP0conf = true
    @description ^=:$: From RLA Stockalike mod
    MODULE
    { name = ModuleTagEngineLiquidTurbo }
    MODULE
    { name = ModuleTagHydrolox }
}</v>
      </c>
    </row>
    <row r="1453" spans="1:1" x14ac:dyDescent="0.25">
      <c r="A14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"&amp;TAGS!P1453&amp;"
}"))))</f>
        <v>@PART[toroidalAerospike]:FOR[xxxRP0]
{
    %TechRequired = hydrolox1976
    %cost = 9000
    %entryCost = 180000
    RP0conf = true
    @description ^=:$: From Stock (RO Config) mod
    MODULE
    { name = ModuleTagEngineLiquidTurbo }
    MODULE
    { name = ModuleTagHydrolox }
}</v>
      </c>
    </row>
    <row r="1454" spans="1:1" hidden="1" x14ac:dyDescent="0.25">
      <c r="A14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"&amp;TAGS!P1454&amp;"
}"))))</f>
        <v/>
      </c>
    </row>
    <row r="1455" spans="1:1" hidden="1" x14ac:dyDescent="0.25">
      <c r="A14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"&amp;TAGS!P1455&amp;"
}"))))</f>
        <v/>
      </c>
    </row>
    <row r="1456" spans="1:1" x14ac:dyDescent="0.25">
      <c r="A14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"&amp;TAGS!P1456&amp;"
}"))))</f>
        <v>@PART[KW3mengineWildcatXR]:FOR[xxxRP0]
{
    %TechRequired = hydrolox1976
    %cost = 1200
    %entryCost = 24000
    RP0conf = true
    @description ^=:$: From KW Rocketry mod
    MODULE
    { name = ModuleTagEngineLiquidTurbo }
    MODULE
    { name = ModuleTagHydrolox }
}</v>
      </c>
    </row>
    <row r="1457" spans="1:1" x14ac:dyDescent="0.25">
      <c r="A14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"&amp;TAGS!P1457&amp;"
}"))))</f>
        <v>@PART[RSBengineHM7B]:FOR[xxxRP0]
{
    %TechRequired = hydrolox1976
    %cost = 1200
    %entryCost = 24000
    RP0conf = true
    @description ^=:$: From Real Scale Boosters mod
    MODULE
    { name = ModuleTagEngineLiquidTurbo }
    MODULE
    { name = ModuleTagHydrolox }
}</v>
      </c>
    </row>
    <row r="1458" spans="1:1" hidden="1" x14ac:dyDescent="0.25">
      <c r="A14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"&amp;TAGS!P1458&amp;"
}"))))</f>
        <v/>
      </c>
    </row>
    <row r="1459" spans="1:1" x14ac:dyDescent="0.25">
      <c r="A14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"&amp;TAGS!P1459&amp;"
}"))))</f>
        <v>@PART[FASAApolloLFEM1]:FOR[xxxRP0]
{
    %TechRequired = hydrolox1976
    %cost = 22000
    %entryCost = 770000
    RP0conf = true
    @description ^=:$: From FASA mod
    MODULE
    { name = ModuleTagEngineLiquidTurbo }
    MODULE
    { name = ModuleTagHydrolox }
}</v>
      </c>
    </row>
    <row r="1460" spans="1:1" hidden="1" x14ac:dyDescent="0.25">
      <c r="A14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"&amp;TAGS!P1460&amp;"
}"))))</f>
        <v/>
      </c>
    </row>
    <row r="1461" spans="1:1" x14ac:dyDescent="0.25">
      <c r="A14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"&amp;TAGS!P1461&amp;"
}"))))</f>
        <v>@PART[aje_j57]:FOR[xxxRP0]
{
    %TechRequired = matureSupersonic
    %cost = 130
    %entryCost = 2600
    RP0conf = true
    @description ^=:$: From Advanced Jet Engines mod
}</v>
      </c>
    </row>
    <row r="1462" spans="1:1" x14ac:dyDescent="0.25">
      <c r="A14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"&amp;TAGS!P1462&amp;"
}"))))</f>
        <v>@PART[turboFanEngine]:FOR[xxxRP0]
{
    %TechRequired = advancedJetEngines
    %cost = 1200
    %entryCost = 24000
    RP0conf = true
    @description ^=:$: From Stock (RO Config) mod
}</v>
      </c>
    </row>
    <row r="1463" spans="1:1" x14ac:dyDescent="0.25">
      <c r="A14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"&amp;TAGS!P1463&amp;"
}"))))</f>
        <v>@PART[aje_j75]:FOR[xxxRP0]
{
    %TechRequired = highSpeedFlight
    %cost = 223
    %entryCost = 4470
    RP0conf = true
    @description ^=:$: From Advanced Jet Engines mod
}</v>
      </c>
    </row>
    <row r="1464" spans="1:1" x14ac:dyDescent="0.25">
      <c r="A14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"&amp;TAGS!P1464&amp;"
}"))))</f>
        <v>@PART[aje_j79]:FOR[xxxRP0]
{
    %TechRequired = advancedJetEngines
    %cost = 220
    %entryCost = 4400
    RP0conf = true
    @description ^=:$: From Advanced Jet Engines mod
}</v>
      </c>
    </row>
    <row r="1465" spans="1:1" x14ac:dyDescent="0.25">
      <c r="A14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"&amp;TAGS!P1465&amp;"
}"))))</f>
        <v>@PART[miniJetEngine]:FOR[xxxRP0]
{
    %TechRequired = supersonicFlightRP0
    %cost = 50
    %entryCost = 1000
    RP0conf = true
    @description ^=:$: From Stock (RO Config) mod
}</v>
      </c>
    </row>
    <row r="1466" spans="1:1" hidden="1" x14ac:dyDescent="0.25">
      <c r="A14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"&amp;TAGS!P1466&amp;"
}"))))</f>
        <v/>
      </c>
    </row>
    <row r="1467" spans="1:1" hidden="1" x14ac:dyDescent="0.25">
      <c r="A14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"&amp;TAGS!P1467&amp;"
}"))))</f>
        <v/>
      </c>
    </row>
    <row r="1468" spans="1:1" hidden="1" x14ac:dyDescent="0.25">
      <c r="A14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"&amp;TAGS!P1468&amp;"
}"))))</f>
        <v/>
      </c>
    </row>
    <row r="1469" spans="1:1" hidden="1" x14ac:dyDescent="0.25">
      <c r="A14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"&amp;TAGS!P1469&amp;"
}"))))</f>
        <v/>
      </c>
    </row>
    <row r="1470" spans="1:1" x14ac:dyDescent="0.25">
      <c r="A14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"&amp;TAGS!P1470&amp;"
}"))))</f>
        <v>@PART[SXTSPKTRCabin]:FOR[xxxRP0]
{
    %TechRequired = earlySpaceStations
    %cost = 5000
    %entryCost = 100000
    RP0conf = true
    @description ^=:$: From SXT mod
    MODULE
    { name = ModuleTagHabitable }
    MODULE
    { name = ModuleTagHumanRated }
}</v>
      </c>
    </row>
    <row r="1471" spans="1:1" hidden="1" x14ac:dyDescent="0.25">
      <c r="A14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"&amp;TAGS!P1471&amp;"
}"))))</f>
        <v/>
      </c>
    </row>
    <row r="1472" spans="1:1" hidden="1" x14ac:dyDescent="0.25">
      <c r="A14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"&amp;TAGS!P1472&amp;"
}"))))</f>
        <v/>
      </c>
    </row>
    <row r="1473" spans="1:1" x14ac:dyDescent="0.25">
      <c r="A14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"&amp;TAGS!P1473&amp;"
}"))))</f>
        <v>@PART[SXTBuzzard]:FOR[xxxRP0]
{
    %TechRequired = start
    %cost = 30
    %entryCost = 600
    RP0conf = true
    @description ^=:$: From SXT mod
    MODULE
    { name = ModuleTagHabitable }
}</v>
      </c>
    </row>
    <row r="1474" spans="1:1" x14ac:dyDescent="0.25">
      <c r="A14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"&amp;TAGS!P1474&amp;"
}"))))</f>
        <v>@PART[SXTKO211Dprop]:FOR[xxxRP0]
{
    %TechRequired = start
    %cost = 16
    %entryCost = 320
    RP0conf = true
    @description ^=:$: From SXT mod
    MODULE
    { name = ModuleTagHabitable }
}</v>
      </c>
    </row>
    <row r="1475" spans="1:1" x14ac:dyDescent="0.25">
      <c r="A14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"&amp;TAGS!P1475&amp;"
}"))))</f>
        <v>@PART[SXT_Jumo213A]:FOR[xxxRP0]
{
    %TechRequired = start
    %cost = 20
    %entryCost = 400
    RP0conf = true
    @description ^=:$: From SXT mod
    MODULE
    { name = ModuleTagHabitable }
}</v>
      </c>
    </row>
    <row r="1476" spans="1:1" x14ac:dyDescent="0.25">
      <c r="A14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"&amp;TAGS!P1476&amp;"
}"))))</f>
        <v>@PART[SXTJ213]:FOR[xxxRP0]
{
    %TechRequired = start
    %cost = 30
    %entryCost = 600
    RP0conf = true
    @description ^=:$: From SXT mod
    MODULE
    { name = ModuleTagHabitable }
}</v>
      </c>
    </row>
    <row r="1477" spans="1:1" x14ac:dyDescent="0.25">
      <c r="A14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"&amp;TAGS!P1477&amp;"
}"))))</f>
        <v>@PART[rn_juno_spacecraft]:FOR[xxxRP0]
{
    %TechRequired = modernAvionics
    %cost = 6500
    %entryCost = 500
    RP0conf = false
    @description ^=:$: From RN US Probes mod
}</v>
      </c>
    </row>
    <row r="1478" spans="1:1" x14ac:dyDescent="0.25">
      <c r="A14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"&amp;TAGS!P1478&amp;"
}"))))</f>
        <v>@PART[FASAExplorerNosecone]:FOR[xxxRP0]
{
    %TechRequired = orbitalRocketry1956
    %cost = 250
    %entryCost = 7000
    RP0conf = true
    @description ^=:$: From FASA mod
}</v>
      </c>
    </row>
    <row r="1479" spans="1:1" x14ac:dyDescent="0.25">
      <c r="A14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"&amp;TAGS!P1479&amp;"
}"))))</f>
        <v>@PART[FASAExplorerLFTLong]:FOR[xxxRP0]
{
    %TechRequired = materialsScienceSatellite
    %cost = 350
    %entryCost = 7000
    RP0conf = true
    @description ^=:$: From FASA mod
}</v>
      </c>
    </row>
    <row r="1480" spans="1:1" x14ac:dyDescent="0.25">
      <c r="A14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"&amp;TAGS!P1480&amp;"
}"))))</f>
        <v>@PART[rn_junoii_sgt_11_dec]:FOR[xxxRP0]
{
    %TechRequired = solids1956
    %cost = 20
    %entryCost = 400
    RP0conf = true
    @description ^=:$: From RN US Rockets mod
    MODULE
    { name = ModuleTagDecoupler }
}</v>
      </c>
    </row>
    <row r="1481" spans="1:1" x14ac:dyDescent="0.25">
      <c r="A14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"&amp;TAGS!P1481&amp;"
}"))))</f>
        <v>@PART[rn_junoii_sgt_11]:FOR[xxxRP0]
{
    %TechRequired = solids1956
    %cost = 40
    %entryCost = 800
    RP0conf = true
    @description ^=:$: From RN US Rockets mod
    MODULE
    { name = ModuleTagEngineSolid }
}</v>
      </c>
    </row>
    <row r="1482" spans="1:1" x14ac:dyDescent="0.25">
      <c r="A14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"&amp;TAGS!P1482&amp;"
}"))))</f>
        <v>@PART[rn_junoii_sgt_3_dec]:FOR[xxxRP0]
{
    %TechRequired = solids1956
    %cost = 10
    %entryCost = 200
    RP0conf = true
    @description ^=:$: From RN US Rockets mod
    MODULE
    { name = ModuleTagDecoupler }
}</v>
      </c>
    </row>
    <row r="1483" spans="1:1" x14ac:dyDescent="0.25">
      <c r="A14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"&amp;TAGS!P1483&amp;"
}"))))</f>
        <v>@PART[rn_junoii_sgt_3]:FOR[xxxRP0]
{
    %TechRequired = solids1956
    %cost = 12
    %entryCost = 240
    RP0conf = true
    @description ^=:$: From RN US Rockets mod
    MODULE
    { name = ModuleTagEngineSolid }
}</v>
      </c>
    </row>
    <row r="1484" spans="1:1" x14ac:dyDescent="0.25">
      <c r="A14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"&amp;TAGS!P1484&amp;"
}"))))</f>
        <v>@PART[rn_junoii_sgt]:FOR[xxxRP0]
{
    %TechRequired = solids1956
    %cost = 5
    %entryCost = 100
    RP0conf = true
    @description ^=:$: From RN US Rockets mod
    MODULE
    { name = ModuleTagEngineSolid }
}</v>
      </c>
    </row>
    <row r="1485" spans="1:1" x14ac:dyDescent="0.25">
      <c r="A14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"&amp;TAGS!P1485&amp;"
}"))))</f>
        <v>@PART[rn_junoii_fs]:FOR[xxxRP0]
{
    %TechRequired = materialsScienceSatellite
    %cost = 2000
    %entryCost = 1800
    RP0conf = false
    @description ^=:$: From RN US Rockets mod
}</v>
      </c>
    </row>
    <row r="1486" spans="1:1" x14ac:dyDescent="0.25">
      <c r="A14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"&amp;TAGS!P1486&amp;"
}"))))</f>
        <v>@PART[rn_junoii_nc]:FOR[xxxRP0]
{
    %TechRequired = materialsScienceSatellite
    %cost = 2000
    %entryCost = 1800
    RP0conf = false
    @description ^=:$: From RN US Rockets mod
}</v>
      </c>
    </row>
    <row r="1487" spans="1:1" x14ac:dyDescent="0.25">
      <c r="A14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"&amp;TAGS!P1487&amp;"
}"))))</f>
        <v>@PART[rn_junoii_ss]:FOR[xxxRP0]
{
    %TechRequired = materialsScienceSatellite
    %cost = 2000
    %entryCost = 1800
    RP0conf = false
    @description ^=:$: From RN US Rockets mod
}</v>
      </c>
    </row>
    <row r="1488" spans="1:1" x14ac:dyDescent="0.25">
      <c r="A14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"&amp;TAGS!P1488&amp;"
}"))))</f>
        <v>@PART[K2Pod]:FOR[xxxRP0]
{
    %TechRequired = secondGenCapsules
    %cost = 6120
    %entryCost = 322000
    RP0conf = true
    @description ^=:$: From K2 Command Pod mod
    MODULE
    { name = ModuleTagAvionics }
    MODULE
    { name = ModuleTagHabitable }
    MODULE
    { name = ModuleTagHumanRated }
    MODULE
    { name = ModuleTagReentry }
}</v>
      </c>
    </row>
    <row r="1489" spans="1:1" hidden="1" x14ac:dyDescent="0.25">
      <c r="A14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"&amp;TAGS!P1489&amp;"
}"))))</f>
        <v/>
      </c>
    </row>
    <row r="1490" spans="1:1" x14ac:dyDescent="0.25">
      <c r="A14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"&amp;TAGS!P1490&amp;"
}"))))</f>
        <v>@PART[KAS_Hook_Anchor]:FOR[xxxRP0]
{
    %TechRequired = materialsScienceAdvCapsules
    %cost = 100
    %entryCost = 2000
    RP0conf = true
    @description ^=:$: From KAS mod
}</v>
      </c>
    </row>
    <row r="1491" spans="1:1" x14ac:dyDescent="0.25">
      <c r="A14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"&amp;TAGS!P1491&amp;"
}"))))</f>
        <v>@PART[KAS_CPort1]:FOR[xxxRP0]
{
    %TechRequired = materialsScienceLunar
    %cost = 100
    %entryCost = 2000
    RP0conf = true
    @description ^=:$: From KAS mod
}</v>
      </c>
    </row>
    <row r="1492" spans="1:1" x14ac:dyDescent="0.25">
      <c r="A14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"&amp;TAGS!P1492&amp;"
}"))))</f>
        <v>@PART[KAS_Hook_Magnet]:FOR[xxxRP0]
{
    %TechRequired = materialsScienceAdvCapsules
    %cost = 100
    %entryCost = 2000
    RP0conf = true
    @description ^=:$: From KAS mod
}</v>
      </c>
    </row>
    <row r="1493" spans="1:1" x14ac:dyDescent="0.25">
      <c r="A14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"&amp;TAGS!P1493&amp;"
}"))))</f>
        <v>@PART[KAS_Hook_GrapplingHook]:FOR[xxxRP0]
{
    %TechRequired = materialsScienceSpaceStation
    %cost = 850
    %entryCost = 8500
    RP0conf = false
    @description ^=:$: From KAS mod
}</v>
      </c>
    </row>
    <row r="1494" spans="1:1" x14ac:dyDescent="0.25">
      <c r="A14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"&amp;TAGS!P1494&amp;"
}"))))</f>
        <v>@PART[KAS_Hook_Harpoon]:FOR[xxxRP0]
{
    %TechRequired = materialsScienceAdvCapsules
    %cost = 100
    %entryCost = 2000
    RP0conf = true
    @description ^=:$: From KAS mod
}</v>
      </c>
    </row>
    <row r="1495" spans="1:1" x14ac:dyDescent="0.25">
      <c r="A14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"&amp;TAGS!P1495&amp;"
}"))))</f>
        <v>@PART[KAS_Pylon1]:FOR[xxxRP0]
{
    %TechRequired = earlyMaterialsScience
    %cost = 20
    %entryCost = 400
    RP0conf = true
    @description ^=:$: From KAS mod
}</v>
      </c>
    </row>
    <row r="1496" spans="1:1" x14ac:dyDescent="0.25">
      <c r="A14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"&amp;TAGS!P1496&amp;"
}"))))</f>
        <v>@PART[KAS_Strut1]:FOR[xxxRP0]
{
    %TechRequired = materialsScienceLunar
    %cost = 100
    %entryCost = 2000
    RP0conf = true
    @description ^=:$: From KAS mod
}</v>
      </c>
    </row>
    <row r="1497" spans="1:1" x14ac:dyDescent="0.25">
      <c r="A14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"&amp;TAGS!P1497&amp;"
}"))))</f>
        <v>@PART[KAS_Winch2]:FOR[xxxRP0]
{
    %TechRequired = materialsScienceSpaceStation
    %cost = 1200
    %entryCost = 12200
    RP0conf = false
    @description ^=:$: From KAS mod
}</v>
      </c>
    </row>
    <row r="1498" spans="1:1" x14ac:dyDescent="0.25">
      <c r="A14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"&amp;TAGS!P1498&amp;"
}"))))</f>
        <v>@PART[KAS_Winch1]:FOR[xxxRP0]
{
    %TechRequired = materialsScienceAdvCapsules
    %cost = 900
    %entryCost = 5300
    RP0conf = false
    @description ^=:$: From KAS mod
}</v>
      </c>
    </row>
    <row r="1499" spans="1:1" hidden="1" x14ac:dyDescent="0.25">
      <c r="A14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"&amp;TAGS!P1499&amp;"
}"))))</f>
        <v/>
      </c>
    </row>
    <row r="1500" spans="1:1" x14ac:dyDescent="0.25">
      <c r="A15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"&amp;TAGS!P1500&amp;"
}"))))</f>
        <v>@PART[telescopicLadder]:FOR[xxxRP0]
{
    %TechRequired = start
    %cost = 10
    %entryCost = 200
    RP0conf = true
    @description ^=:$: From Stock (RO Config) mod
}</v>
      </c>
    </row>
    <row r="1501" spans="1:1" x14ac:dyDescent="0.25">
      <c r="A15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"&amp;TAGS!P1501&amp;"
}"))))</f>
        <v>@PART[telescopicLadderBay]:FOR[xxxRP0]
{
    %TechRequired = start
    %cost = 20
    %entryCost = 400
    RP0conf = true
    @description ^=:$: From Stock (RO Config) mod
}</v>
      </c>
    </row>
    <row r="1502" spans="1:1" x14ac:dyDescent="0.25">
      <c r="A15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"&amp;TAGS!P1502&amp;"
}"))))</f>
        <v>@PART[CXA_TRUNNION]:FOR[xxxRP0]
{
    %TechRequired = earlySpaceStations
    %cost = 350
    %entryCost = 1500
    RP0conf = false
    @description ^=:$: From CxAerospace mod
}</v>
      </c>
    </row>
    <row r="1503" spans="1:1" x14ac:dyDescent="0.25">
      <c r="A15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"&amp;TAGS!P1503&amp;"
}"))))</f>
        <v>@PART[salyut7]:FOR[xxxRP0]
{
    %TechRequired = earlySpaceStations
    %cost = 75000
    %entryCost = 170000
    RP0conf = true
    @description ^=:$: From RN Salyut mod
    MODULE
    { name = ModuleTagHabitable }
    MODULE
    { name = ModuleTagHumanRated }
    MODULE
    { name = ModuleTagInstruments }
}</v>
      </c>
    </row>
    <row r="1504" spans="1:1" x14ac:dyDescent="0.25">
      <c r="A15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"&amp;TAGS!P1504&amp;"
}"))))</f>
        <v>@PART[CXA_NapHabV1]:FOR[xxxRP0]
{
    %TechRequired = modularSpaceStations
    %cost = 8500
    %entryCost = 18000
    RP0conf = false
    @description ^=:$: From CxAerospace mod
}</v>
      </c>
    </row>
    <row r="1505" spans="1:1" x14ac:dyDescent="0.25">
      <c r="A15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"&amp;TAGS!P1505&amp;"
}"))))</f>
        <v>@PART[CXA_KHM_Endcap]:FOR[xxxRP0]
{
    %TechRequired = modularSpaceStations
    %cost = 1000
    %entryCost = 4000
    RP0conf = false
    @description ^=:$: From CxAerospace mod
}</v>
      </c>
    </row>
    <row r="1506" spans="1:1" x14ac:dyDescent="0.25">
      <c r="A15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"&amp;TAGS!P1506&amp;"
}"))))</f>
        <v>@PART[TESTMODULEADAPTER]:FOR[xxxRP0]
{
    %TechRequired = modularSpaceStations
    %cost = 5400
    %entryCost = 108000
    RP0conf = true
    @description ^=:$: From Chaka Monkey mod
}</v>
      </c>
    </row>
    <row r="1507" spans="1:1" x14ac:dyDescent="0.25">
      <c r="A15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"&amp;TAGS!P1507&amp;"
}"))))</f>
        <v>@PART[MonkeyPodpsADAPTER]:FOR[xxxRP0]
{
    %TechRequired = modularSpaceStations
    %cost = 8000
    %entryCost = 160000
    RP0conf = true
    @description ^=:$: From Chaka Monkey mod
}</v>
      </c>
    </row>
    <row r="1508" spans="1:1" x14ac:dyDescent="0.25">
      <c r="A15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"&amp;TAGS!P1508&amp;"
}"))))</f>
        <v>@PART[Size3to2Adapter]:FOR[xxxRP0]
{
    %TechRequired = materialsScienceHuman
    %cost = 2600
    %entryCost = 8800
    RP0conf = false
    @description ^=:$: From Stock (RO Config) mod
}</v>
      </c>
    </row>
    <row r="1509" spans="1:1" hidden="1" x14ac:dyDescent="0.25">
      <c r="A15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"&amp;TAGS!P1509&amp;"
}"))))</f>
        <v/>
      </c>
    </row>
    <row r="1510" spans="1:1" hidden="1" x14ac:dyDescent="0.25">
      <c r="A15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"&amp;TAGS!P1510&amp;"
}"))))</f>
        <v/>
      </c>
    </row>
    <row r="1511" spans="1:1" hidden="1" x14ac:dyDescent="0.25">
      <c r="A15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"&amp;TAGS!P1511&amp;"
}"))))</f>
        <v/>
      </c>
    </row>
    <row r="1512" spans="1:1" hidden="1" x14ac:dyDescent="0.25">
      <c r="A15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"&amp;TAGS!P1512&amp;"
}"))))</f>
        <v/>
      </c>
    </row>
    <row r="1513" spans="1:1" hidden="1" x14ac:dyDescent="0.25">
      <c r="A15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"&amp;TAGS!P1513&amp;"
}"))))</f>
        <v/>
      </c>
    </row>
    <row r="1514" spans="1:1" hidden="1" x14ac:dyDescent="0.25">
      <c r="A15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"&amp;TAGS!P1514&amp;"
}"))))</f>
        <v/>
      </c>
    </row>
    <row r="1515" spans="1:1" hidden="1" x14ac:dyDescent="0.25">
      <c r="A15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"&amp;TAGS!P1515&amp;"
}"))))</f>
        <v/>
      </c>
    </row>
    <row r="1516" spans="1:1" hidden="1" x14ac:dyDescent="0.25">
      <c r="A15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"&amp;TAGS!P1516&amp;"
}"))))</f>
        <v/>
      </c>
    </row>
    <row r="1517" spans="1:1" hidden="1" x14ac:dyDescent="0.25">
      <c r="A15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"&amp;TAGS!P1517&amp;"
}"))))</f>
        <v/>
      </c>
    </row>
    <row r="1518" spans="1:1" hidden="1" x14ac:dyDescent="0.25">
      <c r="A15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"&amp;TAGS!P1518&amp;"
}"))))</f>
        <v/>
      </c>
    </row>
    <row r="1519" spans="1:1" hidden="1" x14ac:dyDescent="0.25">
      <c r="A15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"&amp;TAGS!P1519&amp;"
}"))))</f>
        <v/>
      </c>
    </row>
    <row r="1520" spans="1:1" hidden="1" x14ac:dyDescent="0.25">
      <c r="A15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"&amp;TAGS!P1520&amp;"
}"))))</f>
        <v/>
      </c>
    </row>
    <row r="1521" spans="1:1" hidden="1" x14ac:dyDescent="0.25">
      <c r="A15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"&amp;TAGS!P1521&amp;"
}"))))</f>
        <v/>
      </c>
    </row>
    <row r="1522" spans="1:1" x14ac:dyDescent="0.25">
      <c r="A15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"&amp;TAGS!P1522&amp;"
}"))))</f>
        <v>@PART[KK_SPX_Kestrel]:FOR[xxxRP0]
{
    %TechRequired = orbitalRocketry2004
    %cost = 40
    %entryCost = 800
    RP0conf = true
    @description ^=:$: From KK Launchers SpaceX mod
    MODULE
    { name = ModuleTagEngineLiquidTurbo }
}</v>
      </c>
    </row>
    <row r="1523" spans="1:1" x14ac:dyDescent="0.25">
      <c r="A15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"&amp;TAGS!P1523&amp;"
}"))))</f>
        <v>@PART[RO-Kestrel]:FOR[xxxRP0]
{
    %TechRequired = orbitalRocketry2004
    %cost = 40
    %entryCost = 800
    RP0conf = true
    @description ^=:$: From AIES mod
    MODULE
    { name = ModuleTagEngineLiquidTurbo }
}</v>
      </c>
    </row>
    <row r="1524" spans="1:1" hidden="1" x14ac:dyDescent="0.25">
      <c r="A15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"&amp;TAGS!P1524&amp;"
}"))))</f>
        <v/>
      </c>
    </row>
    <row r="1525" spans="1:1" x14ac:dyDescent="0.25">
      <c r="A15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"&amp;TAGS!P1525&amp;"
}"))))</f>
        <v>@PART[XKosmos_TKS_RD-0225_EngineLANDERS]:FOR[xxxRP0]
{
    %TechRequired = orbitalRocketry2004
    %cost = 40
    %entryCost = 800
    RP0conf = true
    @description ^=:$: From Chaka Monkey mod
    MODULE
    { name = ModuleTagEngineLiquidTurbo }
}</v>
      </c>
    </row>
    <row r="1526" spans="1:1" hidden="1" x14ac:dyDescent="0.25">
      <c r="A15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"&amp;TAGS!P1526&amp;"
}"))))</f>
        <v/>
      </c>
    </row>
    <row r="1527" spans="1:1" x14ac:dyDescent="0.25">
      <c r="A15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"&amp;TAGS!P1527&amp;"
}"))))</f>
        <v>@PART[XORIGKosmos_Salyut_Solar_Array2X]:FOR[xxxRP0]
{
    %TechRequired = modularSpaceStations
    %cost = 2400
    %entryCost = 6400
    RP0conf = false
    @description ^=:$: From Chaka Monkey mod
}</v>
      </c>
    </row>
    <row r="1528" spans="1:1" x14ac:dyDescent="0.25">
      <c r="A15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"&amp;TAGS!P1528&amp;"
}"))))</f>
        <v>@PART[stationHub]:FOR[xxxRP0]
{
    %TechRequired = modularSpaceStations
    %cost = 100
    %entryCost = 2000
    RP0conf = true
    @description ^=:$: From Stock (RO Config) mod
    MODULE
    { name = ModuleTagHabitable }
    MODULE
    { name = ModuleTagHumanRated }
}</v>
      </c>
    </row>
    <row r="1529" spans="1:1" hidden="1" x14ac:dyDescent="0.25">
      <c r="A15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"&amp;TAGS!P1529&amp;"
}"))))</f>
        <v/>
      </c>
    </row>
    <row r="1530" spans="1:1" hidden="1" x14ac:dyDescent="0.25">
      <c r="A15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"&amp;TAGS!P1530&amp;"
}"))))</f>
        <v/>
      </c>
    </row>
    <row r="1531" spans="1:1" hidden="1" x14ac:dyDescent="0.25">
      <c r="A15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"&amp;TAGS!P1531&amp;"
}"))))</f>
        <v/>
      </c>
    </row>
    <row r="1532" spans="1:1" hidden="1" x14ac:dyDescent="0.25">
      <c r="A15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"&amp;TAGS!P1532&amp;"
}"))))</f>
        <v/>
      </c>
    </row>
    <row r="1533" spans="1:1" x14ac:dyDescent="0.25">
      <c r="A15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"&amp;TAGS!P1533&amp;"
}"))))</f>
        <v>@PART[SXTNK12M]:FOR[xxxRP0]
{
    %TechRequired = highSpeedFlight
    %cost = 400
    %entryCost = 8000
    RP0conf = true
    @description ^=:$: From SXT mod
}</v>
      </c>
    </row>
    <row r="1534" spans="1:1" x14ac:dyDescent="0.25">
      <c r="A15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"&amp;TAGS!P1534&amp;"
}"))))</f>
        <v>@PART[pit-0625]:FOR[xxxRP0]
{
    %TechRequired = advancedElecPropulsion
    %cost = 7002
    %entryCost = 31000
    RP0conf = true
    @description ^=:$: From Near Future Propulsion mod
}</v>
      </c>
    </row>
    <row r="1535" spans="1:1" x14ac:dyDescent="0.25">
      <c r="A15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"&amp;TAGS!P1535&amp;"
}"))))</f>
        <v>@PART[pit-125]:FOR[xxxRP0]
{
    %TechRequired = colonization2051ElecProp
    %cost = 14140
    %entryCost = 52700
    RP0conf = true
    @description ^=:$: From Near Future Propulsion mod
}</v>
      </c>
    </row>
    <row r="1536" spans="1:1" x14ac:dyDescent="0.25">
      <c r="A15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"&amp;TAGS!P1536&amp;"
}"))))</f>
        <v>@PART[1x3WPanels]:FOR[xxxRP0]
{
    %TechRequired = improvedPower
    %cost = 450
    %entryCost = 9000
    RP0conf = true
    @description ^=:$: From Stock (RO Config) mod
}</v>
      </c>
    </row>
    <row r="1537" spans="1:1" x14ac:dyDescent="0.25">
      <c r="A15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"&amp;TAGS!P1537&amp;"
}"))))</f>
        <v>@PART[solarPanels3]:FOR[xxxRP0]
{
    %TechRequired = improvedPower
    %cost = 300
    %entryCost = 6000
    RP0conf = true
    @description ^=:$: From Stock (RO Config) mod
}</v>
      </c>
    </row>
    <row r="1538" spans="1:1" x14ac:dyDescent="0.25">
      <c r="A15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"&amp;TAGS!P1538&amp;"
}"))))</f>
        <v>@PART[solarPanels1]:FOR[xxxRP0]
{
    %TechRequired = improvedPower
    %cost = 500
    %entryCost = 10000
    RP0conf = true
    @description ^=:$: From Stock (RO Config) mod
}</v>
      </c>
    </row>
    <row r="1539" spans="1:1" x14ac:dyDescent="0.25">
      <c r="A15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"&amp;TAGS!P1539&amp;"
}"))))</f>
        <v>@PART[7k_ok_lsolar]:FOR[xxxRP0]
{
    %TechRequired = improvedPower
    %cost = 2000
    %entryCost = 70000
    RP0conf = true
    @description ^=:$: From RN Soyuz mod
}</v>
      </c>
    </row>
    <row r="1540" spans="1:1" x14ac:dyDescent="0.25">
      <c r="A15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"&amp;TAGS!P1540&amp;"
}"))))</f>
        <v>@PART[7k_ok_rsolar]:FOR[xxxRP0]
{
    %TechRequired = improvedPower
    %cost = 2000
    %entryCost = 70000
    RP0conf = true
    @description ^=:$: From RN Soyuz mod
}</v>
      </c>
    </row>
    <row r="1541" spans="1:1" x14ac:dyDescent="0.25">
      <c r="A15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"&amp;TAGS!P1541&amp;"
}"))))</f>
        <v>@PART[rn_surveyor_solar]:FOR[xxxRP0]
{
    %TechRequired = improvedPower
    %cost = 220
    %entryCost = 4400
    RP0conf = true
    @description ^=:$: From RN US Probes mod
}</v>
      </c>
    </row>
    <row r="1542" spans="1:1" hidden="1" x14ac:dyDescent="0.25">
      <c r="A15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"&amp;TAGS!P1542&amp;"
}"))))</f>
        <v>#N/A</v>
      </c>
    </row>
    <row r="1543" spans="1:1" x14ac:dyDescent="0.25">
      <c r="A15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"&amp;TAGS!P1543&amp;"
}"))))</f>
        <v>@PART[CXA_KU_ANTENNA]:FOR[xxxRP0]
{
    %TechRequired = massiveScaleComms
    %cost = 1400
    %entryCost = 3500
    RP0conf = false
    @description ^=:$: From CxAerospace mod
}</v>
      </c>
    </row>
    <row r="1544" spans="1:1" x14ac:dyDescent="0.25">
      <c r="A15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"&amp;TAGS!P1544&amp;"
}"))))</f>
        <v>@PART[SSTU-SC-B-CM]:FOR[xxxRP0]
{
    %TechRequired = matureCapsules
    %cost = 9000
    %entryCost = 350000
    RP0conf = true
    @description ^=:$: From SSTU mod
    MODULE
    { name = ModuleTagAvionics }
    MODULE
    { name = ModuleTagHabitable }
    MODULE
    { name = ModuleTagHumanRated }
    MODULE
    { name = ModuleTagReentry }
}</v>
      </c>
    </row>
    <row r="1545" spans="1:1" hidden="1" x14ac:dyDescent="0.25">
      <c r="A15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"&amp;TAGS!P1545&amp;"
}"))))</f>
        <v/>
      </c>
    </row>
    <row r="1546" spans="1:1" x14ac:dyDescent="0.25">
      <c r="A15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"&amp;TAGS!P1546&amp;"
}"))))</f>
        <v>@PART[KWadapter2x1]:FOR[xxxRP0]
{
    %TechRequired = materialsScienceHuman
    %cost = 750
    %entryCost = 3500
    RP0conf = false
    @description ^=:$: From KW Rocketry mod
}</v>
      </c>
    </row>
    <row r="1547" spans="1:1" x14ac:dyDescent="0.25">
      <c r="A15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"&amp;TAGS!P1547&amp;"
}"))))</f>
        <v>@PART[KWadapter3x2]:FOR[xxxRP0]
{
    %TechRequired = start
    %cost = 1200
    %entryCost = 6000
    RP0conf = false
    @description ^=:$: From KW Rocketry mod
}</v>
      </c>
    </row>
    <row r="1548" spans="1:1" hidden="1" x14ac:dyDescent="0.25">
      <c r="A15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"&amp;TAGS!P1548&amp;"
}"))))</f>
        <v/>
      </c>
    </row>
    <row r="1549" spans="1:1" hidden="1" x14ac:dyDescent="0.25">
      <c r="A15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"&amp;TAGS!P1549&amp;"
}"))))</f>
        <v/>
      </c>
    </row>
    <row r="1550" spans="1:1" hidden="1" x14ac:dyDescent="0.25">
      <c r="A15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"&amp;TAGS!P1550&amp;"
}"))))</f>
        <v/>
      </c>
    </row>
    <row r="1551" spans="1:1" hidden="1" x14ac:dyDescent="0.25">
      <c r="A15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"&amp;TAGS!P1551&amp;"
}"))))</f>
        <v/>
      </c>
    </row>
    <row r="1552" spans="1:1" x14ac:dyDescent="0.25">
      <c r="A15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"&amp;TAGS!P1552&amp;"
}"))))</f>
        <v>@PART[KW2mExpandedFairingCone]:FOR[xxxRP0]
{
    %TechRequired = start
    %cost = 3
    %entryCost = 0
    RP0conf = true
    @description ^=:$: From KW Rocketry mod
}</v>
      </c>
    </row>
    <row r="1553" spans="1:1" x14ac:dyDescent="0.25">
      <c r="A15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"&amp;TAGS!P1553&amp;"
}"))))</f>
        <v>@PART[KW12mExpandedFairingCone]:FOR[xxxRP0]
{
    %TechRequired = start
    %cost = 1
    %entryCost = 0
    RP0conf = true
    @description ^=:$: From KW Rocketry mod
}</v>
      </c>
    </row>
    <row r="1554" spans="1:1" x14ac:dyDescent="0.25">
      <c r="A15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"&amp;TAGS!P1554&amp;"
}"))))</f>
        <v>@PART[KW2mExpandedFairingWall]:FOR[xxxRP0]
{
    %TechRequired = start
    %cost = 2
    %entryCost = 0
    RP0conf = true
    @description ^=:$: From KW Rocketry mod
}</v>
      </c>
    </row>
    <row r="1555" spans="1:1" x14ac:dyDescent="0.25">
      <c r="A15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"&amp;TAGS!P1555&amp;"
}"))))</f>
        <v>@PART[KW3mExpandedFairingWall]:FOR[xxxRP0]
{
    %TechRequired = start
    %cost = 2
    %entryCost = 0
    RP0conf = true
    @description ^=:$: From KW Rocketry mod
}</v>
      </c>
    </row>
    <row r="1556" spans="1:1" hidden="1" x14ac:dyDescent="0.25">
      <c r="A15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"&amp;TAGS!P1556&amp;"
}"))))</f>
        <v/>
      </c>
    </row>
    <row r="1557" spans="1:1" x14ac:dyDescent="0.25">
      <c r="A15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"&amp;TAGS!P1557&amp;"
}"))))</f>
        <v>@PART[KW2mFairingCone]:FOR[xxxRP0]
{
    %TechRequired = start
    %cost = 2
    %entryCost = 0
    RP0conf = true
    @description ^=:$: From KW Rocketry mod
}</v>
      </c>
    </row>
    <row r="1558" spans="1:1" x14ac:dyDescent="0.25">
      <c r="A15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"&amp;TAGS!P1558&amp;"
}"))))</f>
        <v>@PART[KW1mFairingCone]:FOR[xxxRP0]
{
    %TechRequired = start
    %cost = 1
    %entryCost = 0
    RP0conf = true
    @description ^=:$: From KW Rocketry mod
}</v>
      </c>
    </row>
    <row r="1559" spans="1:1" x14ac:dyDescent="0.25">
      <c r="A15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"&amp;TAGS!P1559&amp;"
}"))))</f>
        <v>@PART[KW3mFairingCone]:FOR[xxxRP0]
{
    %TechRequired = start
    %cost = 3
    %entryCost = 0
    RP0conf = true
    @description ^=:$: From KW Rocketry mod
}</v>
      </c>
    </row>
    <row r="1560" spans="1:1" x14ac:dyDescent="0.25">
      <c r="A15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"&amp;TAGS!P1560&amp;"
}"))))</f>
        <v>@PART[KW2mFairingWall]:FOR[xxxRP0]
{
    %TechRequired = start
    %cost = 1
    %entryCost = 0
    RP0conf = true
    @description ^=:$: From KW Rocketry mod
}</v>
      </c>
    </row>
    <row r="1561" spans="1:1" x14ac:dyDescent="0.25">
      <c r="A15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"&amp;TAGS!P1561&amp;"
}"))))</f>
        <v>@PART[KW1mFairingWall]:FOR[xxxRP0]
{
    %TechRequired = start
    %cost = 1
    %entryCost = 0
    RP0conf = true
    @description ^=:$: From KW Rocketry mod
}</v>
      </c>
    </row>
    <row r="1562" spans="1:1" x14ac:dyDescent="0.25">
      <c r="A15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"&amp;TAGS!P1562&amp;"
}"))))</f>
        <v>@PART[KW5mFairingWall]:FOR[xxxRP0]
{
    %TechRequired = start
    %cost = 1
    %entryCost = 0
    RP0conf = true
    @description ^=:$: From KW Rocketry mod
}</v>
      </c>
    </row>
    <row r="1563" spans="1:1" x14ac:dyDescent="0.25">
      <c r="A15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"&amp;TAGS!P1563&amp;"
}"))))</f>
        <v>@PART[KW3mFairingWall]:FOR[xxxRP0]
{
    %TechRequired = start
    %cost = 2
    %entryCost = 0
    RP0conf = true
    @description ^=:$: From KW Rocketry mod
}</v>
      </c>
    </row>
    <row r="1564" spans="1:1" x14ac:dyDescent="0.25">
      <c r="A15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"&amp;TAGS!P1564&amp;"
}"))))</f>
        <v>@PART[KWFlatadapter2x1]:FOR[xxxRP0]
{
    %TechRequired = materialsScienceHuman
    %cost = 250
    %entryCost = 4500
    RP0conf = false
    @description ^=:$: From KW Rocketry mod
}</v>
      </c>
    </row>
    <row r="1565" spans="1:1" x14ac:dyDescent="0.25">
      <c r="A15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"&amp;TAGS!P1565&amp;"
}"))))</f>
        <v>@PART[KWFlatadapter3x1]:FOR[xxxRP0]
{
    %TechRequired = materialsScienceSatellite
    %cost = 400
    %entryCost = 5500
    RP0conf = false
    @description ^=:$: From KW Rocketry mod
}</v>
      </c>
    </row>
    <row r="1566" spans="1:1" x14ac:dyDescent="0.25">
      <c r="A15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"&amp;TAGS!P1566&amp;"
}"))))</f>
        <v>@PART[KWFlatadapter3x2]:FOR[xxxRP0]
{
    %TechRequired = materialsScienceSatellite
    %cost = 800
    %entryCost = 7000
    RP0conf = false
    @description ^=:$: From KW Rocketry mod
}</v>
      </c>
    </row>
    <row r="1567" spans="1:1" x14ac:dyDescent="0.25">
      <c r="A15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"&amp;TAGS!P1567&amp;"
}"))))</f>
        <v>@PART[KW3mFairingBase]:FOR[xxxRP0]
{
    %TechRequired = start
    %cost = 12
    %entryCost = 0
    RP0conf = true
    @description ^=:$: From KW Rocketry mod
    MODULE
    { name = ModuleTagDecoupler }
}</v>
      </c>
    </row>
    <row r="1568" spans="1:1" hidden="1" x14ac:dyDescent="0.25">
      <c r="A15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"&amp;TAGS!P1568&amp;"
}"))))</f>
        <v/>
      </c>
    </row>
    <row r="1569" spans="1:1" x14ac:dyDescent="0.25">
      <c r="A15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"&amp;TAGS!P1569&amp;"
}"))))</f>
        <v>@PART[KW2mFairingBase]:FOR[xxxRP0]
{
    %TechRequired = start
    %cost = 6
    %entryCost = 0
    RP0conf = true
    @description ^=:$: From KW Rocketry mod
}</v>
      </c>
    </row>
    <row r="1570" spans="1:1" hidden="1" x14ac:dyDescent="0.25">
      <c r="A15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"&amp;TAGS!P1570&amp;"
}"))))</f>
        <v/>
      </c>
    </row>
    <row r="1571" spans="1:1" x14ac:dyDescent="0.25">
      <c r="A15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"&amp;TAGS!P1571&amp;"
}"))))</f>
        <v>@PART[KW3mPetalAdapter]:FOR[xxxRP0]
{
    %TechRequired = materialsScienceLunar
    %cost = 2000
    %entryCost = 8000
    RP0conf = false
    @description ^=:$: From KW Rocketry mod
}</v>
      </c>
    </row>
    <row r="1572" spans="1:1" hidden="1" x14ac:dyDescent="0.25">
      <c r="A15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"&amp;TAGS!P1572&amp;"
}"))))</f>
        <v/>
      </c>
    </row>
    <row r="1573" spans="1:1" hidden="1" x14ac:dyDescent="0.25">
      <c r="A15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"&amp;TAGS!P1573&amp;"
}"))))</f>
        <v/>
      </c>
    </row>
    <row r="1574" spans="1:1" hidden="1" x14ac:dyDescent="0.25">
      <c r="A15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"&amp;TAGS!P1574&amp;"
}"))))</f>
        <v/>
      </c>
    </row>
    <row r="1575" spans="1:1" hidden="1" x14ac:dyDescent="0.25">
      <c r="A15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"&amp;TAGS!P1575&amp;"
}"))))</f>
        <v/>
      </c>
    </row>
    <row r="1576" spans="1:1" hidden="1" x14ac:dyDescent="0.25">
      <c r="A15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"&amp;TAGS!P1576&amp;"
}"))))</f>
        <v/>
      </c>
    </row>
    <row r="1577" spans="1:1" hidden="1" x14ac:dyDescent="0.25">
      <c r="A15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"&amp;TAGS!P1577&amp;"
}"))))</f>
        <v/>
      </c>
    </row>
    <row r="1578" spans="1:1" hidden="1" x14ac:dyDescent="0.25">
      <c r="A15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"&amp;TAGS!P1578&amp;"
}"))))</f>
        <v/>
      </c>
    </row>
    <row r="1579" spans="1:1" hidden="1" x14ac:dyDescent="0.25">
      <c r="A15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"&amp;TAGS!P1579&amp;"
}"))))</f>
        <v/>
      </c>
    </row>
    <row r="1580" spans="1:1" hidden="1" x14ac:dyDescent="0.25">
      <c r="A15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"&amp;TAGS!P1580&amp;"
}"))))</f>
        <v/>
      </c>
    </row>
    <row r="1581" spans="1:1" hidden="1" x14ac:dyDescent="0.25">
      <c r="A15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"&amp;TAGS!P1581&amp;"
}"))))</f>
        <v/>
      </c>
    </row>
    <row r="1582" spans="1:1" hidden="1" x14ac:dyDescent="0.25">
      <c r="A15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"&amp;TAGS!P1582&amp;"
}"))))</f>
        <v/>
      </c>
    </row>
    <row r="1583" spans="1:1" hidden="1" x14ac:dyDescent="0.25">
      <c r="A15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"&amp;TAGS!P1583&amp;"
}"))))</f>
        <v/>
      </c>
    </row>
    <row r="1584" spans="1:1" hidden="1" x14ac:dyDescent="0.25">
      <c r="A15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"&amp;TAGS!P1584&amp;"
}"))))</f>
        <v/>
      </c>
    </row>
    <row r="1585" spans="1:1" hidden="1" x14ac:dyDescent="0.25">
      <c r="A15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"&amp;TAGS!P1585&amp;"
}"))))</f>
        <v/>
      </c>
    </row>
    <row r="1586" spans="1:1" hidden="1" x14ac:dyDescent="0.25">
      <c r="A15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"&amp;TAGS!P1586&amp;"
}"))))</f>
        <v/>
      </c>
    </row>
    <row r="1587" spans="1:1" hidden="1" x14ac:dyDescent="0.25">
      <c r="A15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"&amp;TAGS!P1587&amp;"
}"))))</f>
        <v/>
      </c>
    </row>
    <row r="1588" spans="1:1" hidden="1" x14ac:dyDescent="0.25">
      <c r="A15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"&amp;TAGS!P1588&amp;"
}"))))</f>
        <v/>
      </c>
    </row>
    <row r="1589" spans="1:1" hidden="1" x14ac:dyDescent="0.25">
      <c r="A15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"&amp;TAGS!P1589&amp;"
}"))))</f>
        <v/>
      </c>
    </row>
    <row r="1590" spans="1:1" hidden="1" x14ac:dyDescent="0.25">
      <c r="A15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"&amp;TAGS!P1590&amp;"
}"))))</f>
        <v/>
      </c>
    </row>
    <row r="1591" spans="1:1" hidden="1" x14ac:dyDescent="0.25">
      <c r="A15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"&amp;TAGS!P1591&amp;"
}"))))</f>
        <v/>
      </c>
    </row>
    <row r="1592" spans="1:1" hidden="1" x14ac:dyDescent="0.25">
      <c r="A15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"&amp;TAGS!P1592&amp;"
}"))))</f>
        <v/>
      </c>
    </row>
    <row r="1593" spans="1:1" hidden="1" x14ac:dyDescent="0.25">
      <c r="A15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"&amp;TAGS!P1593&amp;"
}"))))</f>
        <v/>
      </c>
    </row>
    <row r="1594" spans="1:1" hidden="1" x14ac:dyDescent="0.25">
      <c r="A15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"&amp;TAGS!P1594&amp;"
}"))))</f>
        <v/>
      </c>
    </row>
    <row r="1595" spans="1:1" hidden="1" x14ac:dyDescent="0.25">
      <c r="A15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"&amp;TAGS!P1595&amp;"
}"))))</f>
        <v/>
      </c>
    </row>
    <row r="1596" spans="1:1" hidden="1" x14ac:dyDescent="0.25">
      <c r="A15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"&amp;TAGS!P1596&amp;"
}"))))</f>
        <v/>
      </c>
    </row>
    <row r="1597" spans="1:1" hidden="1" x14ac:dyDescent="0.25">
      <c r="A15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"&amp;TAGS!P1597&amp;"
}"))))</f>
        <v/>
      </c>
    </row>
    <row r="1598" spans="1:1" hidden="1" x14ac:dyDescent="0.25">
      <c r="A15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"&amp;TAGS!P1598&amp;"
}"))))</f>
        <v/>
      </c>
    </row>
    <row r="1599" spans="1:1" hidden="1" x14ac:dyDescent="0.25">
      <c r="A15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"&amp;TAGS!P1599&amp;"
}"))))</f>
        <v/>
      </c>
    </row>
    <row r="1600" spans="1:1" hidden="1" x14ac:dyDescent="0.25">
      <c r="A16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"&amp;TAGS!P1600&amp;"
}"))))</f>
        <v/>
      </c>
    </row>
    <row r="1601" spans="1:1" hidden="1" x14ac:dyDescent="0.25">
      <c r="A16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"&amp;TAGS!P1601&amp;"
}"))))</f>
        <v/>
      </c>
    </row>
    <row r="1602" spans="1:1" hidden="1" x14ac:dyDescent="0.25">
      <c r="A16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"&amp;TAGS!P1602&amp;"
}"))))</f>
        <v/>
      </c>
    </row>
    <row r="1603" spans="1:1" hidden="1" x14ac:dyDescent="0.25">
      <c r="A16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"&amp;TAGS!P1603&amp;"
}"))))</f>
        <v/>
      </c>
    </row>
    <row r="1604" spans="1:1" hidden="1" x14ac:dyDescent="0.25">
      <c r="A16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"&amp;TAGS!P1604&amp;"
}"))))</f>
        <v/>
      </c>
    </row>
    <row r="1605" spans="1:1" hidden="1" x14ac:dyDescent="0.25">
      <c r="A16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"&amp;TAGS!P1605&amp;"
}"))))</f>
        <v/>
      </c>
    </row>
    <row r="1606" spans="1:1" hidden="1" x14ac:dyDescent="0.25">
      <c r="A16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"&amp;TAGS!P1606&amp;"
}"))))</f>
        <v/>
      </c>
    </row>
    <row r="1607" spans="1:1" x14ac:dyDescent="0.25">
      <c r="A16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"&amp;TAGS!P1607&amp;"
}"))))</f>
        <v>@PART[KW1mFairingBase]:FOR[xxxRP0]
{
    %TechRequired = start
    %cost = 2
    %entryCost = 0
    RP0conf = true
    @description ^=:$: From KW Rocketry mod
    MODULE
    { name = ModuleTagDecoupler }
}</v>
      </c>
    </row>
    <row r="1608" spans="1:1" hidden="1" x14ac:dyDescent="0.25">
      <c r="A16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"&amp;TAGS!P1608&amp;"
}"))))</f>
        <v/>
      </c>
    </row>
    <row r="1609" spans="1:1" x14ac:dyDescent="0.25">
      <c r="A16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"&amp;TAGS!P1609&amp;"
}"))))</f>
        <v>@PART[KW5mStageDecoupler]:FOR[xxxRP0]
{
    %TechRequired = materialsScienceAdvCapsules
    %cost = 1000
    %entryCost = 8500
    RP0conf = false
    @description ^=:$: From KW Rocketry mod
}</v>
      </c>
    </row>
    <row r="1610" spans="1:1" x14ac:dyDescent="0.25">
      <c r="A16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"&amp;TAGS!P1610&amp;"
}"))))</f>
        <v>@PART[KW3mDecoupler]:FOR[xxxRP0]
{
    %TechRequired = materialsScienceAdvCapsules
    %cost = 750
    %entryCost = 5800
    RP0conf = false
    @description ^=:$: From KW Rocketry mod
}</v>
      </c>
    </row>
    <row r="1611" spans="1:1" x14ac:dyDescent="0.25">
      <c r="A16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"&amp;TAGS!P1611&amp;"
}"))))</f>
        <v>@PART[KW2mDecoupler]:FOR[xxxRP0]
{
    %TechRequired = materialsScienceHuman
    %cost = 440
    %entryCost = 2800
    RP0conf = false
    @description ^=:$: From KW Rocketry mod
}</v>
      </c>
    </row>
    <row r="1612" spans="1:1" x14ac:dyDescent="0.25">
      <c r="A16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"&amp;TAGS!P1612&amp;"
}"))))</f>
        <v>@PART[KW1mDecoupler]:FOR[xxxRP0]
{
    %TechRequired = earlyMaterialsScience
    %cost = 250
    %entryCost = 1200
    RP0conf = false
    @description ^=:$: From KW Rocketry mod
}</v>
      </c>
    </row>
    <row r="1613" spans="1:1" hidden="1" x14ac:dyDescent="0.25">
      <c r="A16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"&amp;TAGS!P1613&amp;"
}"))))</f>
        <v/>
      </c>
    </row>
    <row r="1614" spans="1:1" hidden="1" x14ac:dyDescent="0.25">
      <c r="A16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"&amp;TAGS!P1614&amp;"
}"))))</f>
        <v/>
      </c>
    </row>
    <row r="1615" spans="1:1" hidden="1" x14ac:dyDescent="0.25">
      <c r="A16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"&amp;TAGS!P1615&amp;"
}"))))</f>
        <v/>
      </c>
    </row>
    <row r="1616" spans="1:1" x14ac:dyDescent="0.25">
      <c r="A16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"&amp;TAGS!P1616&amp;"
}"))))</f>
        <v>@PART[pit-25]:FOR[xxxRP0]
{
    %TechRequired = colonization2100ElecProp
    %cost = 24525
    %entryCost = 115000
    RP0conf = true
    @description ^=:$: From Near Future Propulsion mod
    MODULE
    { name = ModuleTagEngineLiquidPF }
}</v>
      </c>
    </row>
    <row r="1617" spans="1:1" x14ac:dyDescent="0.25">
      <c r="A16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"&amp;TAGS!P1617&amp;"
}"))))</f>
        <v>@PART[rn_ladee_scanner]:FOR[xxxRP0]
{
    %TechRequired = advancedSurfaceScience
    %cost = 1250
    %entryCost = 500
    RP0conf = false
    @description ^=:$: From RN US Probes mod
}</v>
      </c>
    </row>
    <row r="1618" spans="1:1" hidden="1" x14ac:dyDescent="0.25">
      <c r="A16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"&amp;TAGS!P1618&amp;"
}"))))</f>
        <v/>
      </c>
    </row>
    <row r="1619" spans="1:1" hidden="1" x14ac:dyDescent="0.25">
      <c r="A16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"&amp;TAGS!P1619&amp;"
}"))))</f>
        <v/>
      </c>
    </row>
    <row r="1620" spans="1:1" hidden="1" x14ac:dyDescent="0.25">
      <c r="A16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"&amp;TAGS!P1620&amp;"
}"))))</f>
        <v/>
      </c>
    </row>
    <row r="1621" spans="1:1" hidden="1" x14ac:dyDescent="0.25">
      <c r="A16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"&amp;TAGS!P1621&amp;"
}"))))</f>
        <v/>
      </c>
    </row>
    <row r="1622" spans="1:1" hidden="1" x14ac:dyDescent="0.25">
      <c r="A16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"&amp;TAGS!P1622&amp;"
}"))))</f>
        <v/>
      </c>
    </row>
    <row r="1623" spans="1:1" x14ac:dyDescent="0.25">
      <c r="A16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"&amp;TAGS!P1623&amp;"
}"))))</f>
        <v>@PART[MonkeyPodAirlock]:FOR[xxxRP0]
{
    %TechRequired = modularSpaceStations
    %cost = 8000
    %entryCost = 160000
    RP0conf = true
    @description ^=:$: From Chaka Monkey mod
    MODULE
    { name = ModuleTagHumanRated }
    MODULE
    { name = ModuleTagDecoupler }
}</v>
      </c>
    </row>
    <row r="1624" spans="1:1" hidden="1" x14ac:dyDescent="0.25">
      <c r="A16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"&amp;TAGS!P1624&amp;"
}"))))</f>
        <v/>
      </c>
    </row>
    <row r="1625" spans="1:1" x14ac:dyDescent="0.25">
      <c r="A16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"&amp;TAGS!P1625&amp;"
}"))))</f>
        <v>@PART[FASAALSEP_Reflector]:FOR[xxxRP0]
{
    %TechRequired = surfaceScience
    %cost = 1000
    %entryCost = 35000
    RP0conf = true
    @description ^=:$: From FASA mod
    MODULE
    { name = ModuleTagInstruments }
}</v>
      </c>
    </row>
    <row r="1626" spans="1:1" x14ac:dyDescent="0.25">
      <c r="A16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"&amp;TAGS!P1626&amp;"
}"))))</f>
        <v>@PART[RSBclamp01]:FOR[xxxRP0]
{
    %TechRequired = start
    %cost = 10
    %entryCost = 200
    RP0conf = true
    @description ^=:$: From Real Scale Boosters mod
}</v>
      </c>
    </row>
    <row r="1627" spans="1:1" x14ac:dyDescent="0.25">
      <c r="A16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"&amp;TAGS!P1627&amp;"
}"))))</f>
        <v>@PART[XKW3mDockingRingX]:FOR[xxxRP0]
{
    %TechRequired = largeStationControl
    %cost = 1200
    %entryCost = 14400
    RP0conf = false
    @description ^=:$: From Chaka Monkey mod
}</v>
      </c>
    </row>
    <row r="1628" spans="1:1" hidden="1" x14ac:dyDescent="0.25">
      <c r="A16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"&amp;TAGS!P1628&amp;"
}"))))</f>
        <v/>
      </c>
    </row>
    <row r="1629" spans="1:1" hidden="1" x14ac:dyDescent="0.25">
      <c r="A16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"&amp;TAGS!P1629&amp;"
}"))))</f>
        <v/>
      </c>
    </row>
    <row r="1630" spans="1:1" x14ac:dyDescent="0.25">
      <c r="A16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"&amp;TAGS!P1630&amp;"
}"))))</f>
        <v>@PART[RSBengineRS25]:FOR[xxxRP0]
{
    %TechRequired = hydrolox1981
    %cost = 5700
    %entryCost = 114000
    RP0conf = true
    @description ^=:$: From Real Scale Boosters mod
    MODULE
    { name = ModuleTagEngineLiquidTurbo }
    MODULE
    { name = ModuleTagHydrolox }
}</v>
      </c>
    </row>
    <row r="1631" spans="1:1" x14ac:dyDescent="0.25">
      <c r="A16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"&amp;TAGS!P1631&amp;"
}"))))</f>
        <v>@PART[SSME]:FOR[xxxRP0]
{
    %TechRequired = hydrolox1981
    %cost = 5700
    %entryCost = 114000
    RP0conf = true
    @description ^=:$: From Stock (RO Config) mod
    MODULE
    { name = ModuleTagEngineLiquidTurbo }
    MODULE
    { name = ModuleTagHydrolox }
}</v>
      </c>
    </row>
    <row r="1632" spans="1:1" x14ac:dyDescent="0.25">
      <c r="A16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"&amp;TAGS!P1632&amp;"
}"))))</f>
        <v>@PART[SSTU-SC-B-CMX]:FOR[xxxRP0]
{
    %TechRequired = improvedCapsules
    %cost = 6000
    %entryCost = 100000
    RP0conf = true
    @description ^=:$: From SSTU mod
    MODULE
    { name = ModuleTagAvionics }
    MODULE
    { name = ModuleTagHabitable }
    MODULE
    { name = ModuleTagHumanRated }
}</v>
      </c>
    </row>
    <row r="1633" spans="1:1" x14ac:dyDescent="0.25">
      <c r="A16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"&amp;TAGS!P1633&amp;"
}"))))</f>
        <v>@PART[SSTU-SC-B-SM]:FOR[xxxRP0]
{
    %TechRequired = matureCapsules
    %cost = 10000
    %entryCost = 350000
    RP0conf = true
    @description ^=:$: From SSTU mod
    MODULE
    { name = ModuleTagEngineLiquidPF }
    MODULE
    { name = ModuleTagHumanRated }
    MODULE
    { name = ModuleTagToxic }
}</v>
      </c>
    </row>
    <row r="1634" spans="1:1" x14ac:dyDescent="0.25">
      <c r="A16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"&amp;TAGS!P1634&amp;"
}"))))</f>
        <v>@PART[LEROS1b]:FOR[xxxRP0]
{
    %TechRequired = standardDockingPorts
    %cost = 200
    %entryCost = 2800
    RP0conf = false
    @description ^=:$: From Niche Parts mod
}</v>
      </c>
    </row>
    <row r="1635" spans="1:1" x14ac:dyDescent="0.25">
      <c r="A16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"&amp;TAGS!P1635&amp;"
}"))))</f>
        <v>@PART[LEROS4]:FOR[xxxRP0]
{
    %TechRequired = gridFins
    %cost = 200
    %entryCost = 2800
    RP0conf = false
    @description ^=:$: From Niche Parts mod
}</v>
      </c>
    </row>
    <row r="1636" spans="1:1" hidden="1" x14ac:dyDescent="0.25">
      <c r="A16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"&amp;TAGS!P1636&amp;"
}"))))</f>
        <v/>
      </c>
    </row>
    <row r="1637" spans="1:1" hidden="1" x14ac:dyDescent="0.25">
      <c r="A16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"&amp;TAGS!P1637&amp;"
}"))))</f>
        <v/>
      </c>
    </row>
    <row r="1638" spans="1:1" hidden="1" x14ac:dyDescent="0.25">
      <c r="A16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"&amp;TAGS!P1638&amp;"
}"))))</f>
        <v/>
      </c>
    </row>
    <row r="1639" spans="1:1" x14ac:dyDescent="0.25">
      <c r="A16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"&amp;TAGS!P1639&amp;"
}"))))</f>
        <v>@PART[mpdt-25]:FOR[xxxRP0]
{
    %TechRequired = colonization2051ElecProp
    %cost = 37920
    %entryCost = 32000
    RP0conf = true
    @description ^=:$: From Near Future Propulsion mod
}</v>
      </c>
    </row>
    <row r="1640" spans="1:1" hidden="1" x14ac:dyDescent="0.25">
      <c r="A16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"&amp;TAGS!P1640&amp;"
}"))))</f>
        <v/>
      </c>
    </row>
    <row r="1641" spans="1:1" hidden="1" x14ac:dyDescent="0.25">
      <c r="A16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"&amp;TAGS!P1641&amp;"
}"))))</f>
        <v/>
      </c>
    </row>
    <row r="1642" spans="1:1" hidden="1" x14ac:dyDescent="0.25">
      <c r="A16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"&amp;TAGS!P1642&amp;"
}"))))</f>
        <v/>
      </c>
    </row>
    <row r="1643" spans="1:1" hidden="1" x14ac:dyDescent="0.25">
      <c r="A16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"&amp;TAGS!P1643&amp;"
}"))))</f>
        <v/>
      </c>
    </row>
    <row r="1644" spans="1:1" hidden="1" x14ac:dyDescent="0.25">
      <c r="A16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"&amp;TAGS!P1644&amp;"
}"))))</f>
        <v/>
      </c>
    </row>
    <row r="1645" spans="1:1" x14ac:dyDescent="0.25">
      <c r="A16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"&amp;TAGS!P1645&amp;"
}"))))</f>
        <v>@PART[Liberty12]:FOR[xxxRP0]
{
    %TechRequired = start
    %cost = 950
    %entryCost = 2200
    RP0conf = false
    @description ^=:$: From Firespitter mod
}</v>
      </c>
    </row>
    <row r="1646" spans="1:1" x14ac:dyDescent="0.25">
      <c r="A16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"&amp;TAGS!P1646&amp;"
}"))))</f>
        <v>@PART[TacFoodContainerSmall]:FOR[xxxRP0]
{
    %TechRequired = earlyLifeSupport
    %cost = 56
    %entryCost = 400
    RP0conf = false
    @description ^=:$: From TACLS mod
}</v>
      </c>
    </row>
    <row r="1647" spans="1:1" x14ac:dyDescent="0.25">
      <c r="A16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"&amp;TAGS!P1647&amp;"
}"))))</f>
        <v>@PART[TacFoodContainer]:FOR[xxxRP0]
{
    %TechRequired = earlyLifeSupport
    %cost = 357
    %entryCost = 400
    RP0conf = false
    @description ^=:$: From TACLS mod
}</v>
      </c>
    </row>
    <row r="1648" spans="1:1" x14ac:dyDescent="0.25">
      <c r="A16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"&amp;TAGS!P1648&amp;"
}"))))</f>
        <v>@PART[TacFoodContainerLarge]:FOR[xxxRP0]
{
    %TechRequired = earlyLifeSupport
    %cost = 2526
    %entryCost = 800
    RP0conf = false
    @description ^=:$: From TACLS mod
}</v>
      </c>
    </row>
    <row r="1649" spans="1:1" x14ac:dyDescent="0.25">
      <c r="A16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"&amp;TAGS!P1649&amp;"
}"))))</f>
        <v>@PART[TacFoodContainerLarge375]:FOR[xxxRP0]
{
    %TechRequired = earlyLifeSupport
    %cost = 3788
    %entryCost = 1600
    RP0conf = false
    @description ^=:$: From TACLS mod
}</v>
      </c>
    </row>
    <row r="1650" spans="1:1" x14ac:dyDescent="0.25">
      <c r="A16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"&amp;TAGS!P1650&amp;"
}"))))</f>
        <v>@PART[HexCanFoodSmall]:FOR[xxxRP0]
{
    %TechRequired = earlyLifeSupport
    %cost = 39
    %entryCost = 500
    RP0conf = false
    @description ^=:$: From TACLS mod
}</v>
      </c>
    </row>
    <row r="1651" spans="1:1" x14ac:dyDescent="0.25">
      <c r="A16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"&amp;TAGS!P1651&amp;"
}"))))</f>
        <v>@PART[HexCanFood]:FOR[xxxRP0]
{
    %TechRequired = earlyLifeSupport
    %cost = 206
    %entryCost = 500
    RP0conf = false
    @description ^=:$: From TACLS mod
}</v>
      </c>
    </row>
    <row r="1652" spans="1:1" x14ac:dyDescent="0.25">
      <c r="A16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"&amp;TAGS!P1652&amp;"
}"))))</f>
        <v>@PART[HexCanFoodLarge]:FOR[xxxRP0]
{
    %TechRequired = earlyLifeSupport
    %cost = 1249
    %entryCost = 1000
    RP0conf = false
    @description ^=:$: From TACLS mod
}</v>
      </c>
    </row>
    <row r="1653" spans="1:1" x14ac:dyDescent="0.25">
      <c r="A16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"&amp;TAGS!P1653&amp;"
}"))))</f>
        <v>@PART[TacOxygenContainerSmall]:FOR[xxxRP0]
{
    %TechRequired = earlyLifeSupport
    %cost = 50
    %entryCost = 400
    RP0conf = false
    @description ^=:$: From TACLS mod
}</v>
      </c>
    </row>
    <row r="1654" spans="1:1" x14ac:dyDescent="0.25">
      <c r="A16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"&amp;TAGS!P1654&amp;"
}"))))</f>
        <v>@PART[TacOxygenContainer]:FOR[xxxRP0]
{
    %TechRequired = earlyLifeSupport
    %cost = 303
    %entryCost = 400
    RP0conf = false
    @description ^=:$: From TACLS mod
}</v>
      </c>
    </row>
    <row r="1655" spans="1:1" x14ac:dyDescent="0.25">
      <c r="A16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"&amp;TAGS!P1655&amp;"
}"))))</f>
        <v>@PART[TacOxygenContainerLarge]:FOR[xxxRP0]
{
    %TechRequired = earlyLifeSupport
    %cost = 2027
    %entryCost = 800
    RP0conf = false
    @description ^=:$: From TACLS mod
}</v>
      </c>
    </row>
    <row r="1656" spans="1:1" x14ac:dyDescent="0.25">
      <c r="A16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"&amp;TAGS!P1656&amp;"
}"))))</f>
        <v>@PART[TacOxygenContainerLarge375]:FOR[xxxRP0]
{
    %TechRequired = earlyLifeSupport
    %cost = 3108
    %entryCost = 1600
    RP0conf = false
    @description ^=:$: From TACLS mod
}</v>
      </c>
    </row>
    <row r="1657" spans="1:1" x14ac:dyDescent="0.25">
      <c r="A16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"&amp;TAGS!P1657&amp;"
}"))))</f>
        <v>@PART[HexCanOxygenSmall]:FOR[xxxRP0]
{
    %TechRequired = earlyLifeSupport
    %cost = 35
    %entryCost = 500
    RP0conf = false
    @description ^=:$: From TACLS mod
}</v>
      </c>
    </row>
    <row r="1658" spans="1:1" x14ac:dyDescent="0.25">
      <c r="A16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"&amp;TAGS!P1658&amp;"
}"))))</f>
        <v>@PART[HexCanOxygen]:FOR[xxxRP0]
{
    %TechRequired = earlyLifeSupport
    %cost = 177
    %entryCost = 500
    RP0conf = false
    @description ^=:$: From TACLS mod
}</v>
      </c>
    </row>
    <row r="1659" spans="1:1" x14ac:dyDescent="0.25">
      <c r="A16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"&amp;TAGS!P1659&amp;"
}"))))</f>
        <v>@PART[HexCanOxygenLarge]:FOR[xxxRP0]
{
    %TechRequired = earlyLifeSupport
    %cost = 1013
    %entryCost = 1000
    RP0conf = false
    @description ^=:$: From TACLS mod
}</v>
      </c>
    </row>
    <row r="1660" spans="1:1" x14ac:dyDescent="0.25">
      <c r="A16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"&amp;TAGS!P1660&amp;"
}"))))</f>
        <v>@PART[TacLifeSupportContainerSmall]:FOR[xxxRP0]
{
    %TechRequired = earlyLifeSupport
    %cost = 53
    %entryCost = 400
    RP0conf = false
    @description ^=:$: From TACLS mod
}</v>
      </c>
    </row>
    <row r="1661" spans="1:1" x14ac:dyDescent="0.25">
      <c r="A16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"&amp;TAGS!P1661&amp;"
}"))))</f>
        <v>@PART[TacLifeSupportMFTContainerSmall]:FOR[xxxRP0]
{
    %TechRequired = earlyLifeSupport
    %cost = 1
    %entryCost = 1800
    RP0conf = false
    @description ^=:$: From TACLS mod
}</v>
      </c>
    </row>
    <row r="1662" spans="1:1" x14ac:dyDescent="0.25">
      <c r="A16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"&amp;TAGS!P1662&amp;"
}"))))</f>
        <v>@PART[TacLifeSupportContainer]:FOR[xxxRP0]
{
    %TechRequired = earlyLifeSupport
    %cost = 328
    %entryCost = 400
    RP0conf = false
    @description ^=:$: From TACLS mod
}</v>
      </c>
    </row>
    <row r="1663" spans="1:1" x14ac:dyDescent="0.25">
      <c r="A16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"&amp;TAGS!P1663&amp;"
}"))))</f>
        <v>@PART[TacLifeSupportMFTContainer]:FOR[xxxRP0]
{
    %TechRequired = earlyLifeSupport
    %cost = 1
    %entryCost = 1800
    RP0conf = false
    @description ^=:$: From TACLS mod
}</v>
      </c>
    </row>
    <row r="1664" spans="1:1" x14ac:dyDescent="0.25">
      <c r="A16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"&amp;TAGS!P1664&amp;"
}"))))</f>
        <v>@PART[TacLifeSupportContainerLarge]:FOR[xxxRP0]
{
    %TechRequired = earlyLifeSupport
    %cost = 2255
    %entryCost = 800
    RP0conf = false
    @description ^=:$: From TACLS mod
}</v>
      </c>
    </row>
    <row r="1665" spans="1:1" x14ac:dyDescent="0.25">
      <c r="A16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"&amp;TAGS!P1665&amp;"
}"))))</f>
        <v>@PART[TacLifeSupportMFTContainerLarge]:FOR[xxxRP0]
{
    %TechRequired = earlyLifeSupport
    %cost = 1
    %entryCost = 3600
    RP0conf = false
    @description ^=:$: From TACLS mod
}</v>
      </c>
    </row>
    <row r="1666" spans="1:1" x14ac:dyDescent="0.25">
      <c r="A16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"&amp;TAGS!P1666&amp;"
}"))))</f>
        <v>@PART[TacLifeSupportContainerLarge375]:FOR[xxxRP0]
{
    %TechRequired = earlyLifeSupport
    %cost = 3382
    %entryCost = 1600
    RP0conf = false
    @description ^=:$: From TACLS mod
}</v>
      </c>
    </row>
    <row r="1667" spans="1:1" x14ac:dyDescent="0.25">
      <c r="A16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"&amp;TAGS!P1667&amp;"
}"))))</f>
        <v>@PART[TacLifeSupportMFTContainerLarge375]:FOR[xxxRP0]
{
    %TechRequired = earlyLifeSupport
    %cost = 1
    %entryCost = 5400
    RP0conf = false
    @description ^=:$: From TACLS mod
}</v>
      </c>
    </row>
    <row r="1668" spans="1:1" x14ac:dyDescent="0.25">
      <c r="A16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"&amp;TAGS!P1668&amp;"
}"))))</f>
        <v>@PART[HexCanLifeSupportSmall]:FOR[xxxRP0]
{
    %TechRequired = earlyLifeSupport
    %cost = 37
    %entryCost = 500
    RP0conf = false
    @description ^=:$: From TACLS mod
}</v>
      </c>
    </row>
    <row r="1669" spans="1:1" x14ac:dyDescent="0.25">
      <c r="A16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"&amp;TAGS!P1669&amp;"
}"))))</f>
        <v>@PART[HexCanMFTLifeSupportSmall]:FOR[xxxRP0]
{
    %TechRequired = earlyLifeSupport
    %cost = 1
    %entryCost = 2800
    RP0conf = false
    @description ^=:$: From TACLS mod
}</v>
      </c>
    </row>
    <row r="1670" spans="1:1" x14ac:dyDescent="0.25">
      <c r="A16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"&amp;TAGS!P1670&amp;"
}"))))</f>
        <v>@PART[HexCanLifeSupport]:FOR[xxxRP0]
{
    %TechRequired = earlyLifeSupport
    %cost = 190
    %entryCost = 500
    RP0conf = false
    @description ^=:$: From TACLS mod
}</v>
      </c>
    </row>
    <row r="1671" spans="1:1" x14ac:dyDescent="0.25">
      <c r="A16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"&amp;TAGS!P1671&amp;"
}"))))</f>
        <v>@PART[HexCanMFTLifeSupport]:FOR[xxxRP0]
{
    %TechRequired = earlyLifeSupport
    %cost = 1
    %entryCost = 2800
    RP0conf = false
    @description ^=:$: From TACLS mod
}</v>
      </c>
    </row>
    <row r="1672" spans="1:1" x14ac:dyDescent="0.25">
      <c r="A16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"&amp;TAGS!P1672&amp;"
}"))))</f>
        <v>@PART[HexCanLifeSupportLarge]:FOR[xxxRP0]
{
    %TechRequired = earlyLifeSupport
    %cost = 1120
    %entryCost = 1000
    RP0conf = false
    @description ^=:$: From TACLS mod
}</v>
      </c>
    </row>
    <row r="1673" spans="1:1" x14ac:dyDescent="0.25">
      <c r="A16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"&amp;TAGS!P1673&amp;"
}"))))</f>
        <v>@PART[HexCanMFTLifeSupportLarge]:FOR[xxxRP0]
{
    %TechRequired = earlyLifeSupport
    %cost = 1
    %entryCost = 4200
    RP0conf = false
    @description ^=:$: From TACLS mod
}</v>
      </c>
    </row>
    <row r="1674" spans="1:1" x14ac:dyDescent="0.25">
      <c r="A16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"&amp;TAGS!P1674&amp;"
}"))))</f>
        <v>@PART[TacWasteContainerSmall]:FOR[xxxRP0]
{
    %TechRequired = earlyLifeSupport
    %cost = 50
    %entryCost = 400
    RP0conf = false
    @description ^=:$: From TACLS mod
}</v>
      </c>
    </row>
    <row r="1675" spans="1:1" x14ac:dyDescent="0.25">
      <c r="A16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"&amp;TAGS!P1675&amp;"
}"))))</f>
        <v>@PART[TacWasteContainer]:FOR[xxxRP0]
{
    %TechRequired = earlyLifeSupport
    %cost = 300
    %entryCost = 400
    RP0conf = false
    @description ^=:$: From TACLS mod
}</v>
      </c>
    </row>
    <row r="1676" spans="1:1" x14ac:dyDescent="0.25">
      <c r="A16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"&amp;TAGS!P1676&amp;"
}"))))</f>
        <v>@PART[TacWasteContainerLarge]:FOR[xxxRP0]
{
    %TechRequired = earlyLifeSupport
    %cost = 2000
    %entryCost = 800
    RP0conf = false
    @description ^=:$: From TACLS mod
}</v>
      </c>
    </row>
    <row r="1677" spans="1:1" x14ac:dyDescent="0.25">
      <c r="A16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"&amp;TAGS!P1677&amp;"
}"))))</f>
        <v>@PART[TacWasteContainerLarge375]:FOR[xxxRP0]
{
    %TechRequired = earlyLifeSupport
    %cost = 3000
    %entryCost = 1600
    RP0conf = false
    @description ^=:$: From TACLS mod
}</v>
      </c>
    </row>
    <row r="1678" spans="1:1" x14ac:dyDescent="0.25">
      <c r="A16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"&amp;TAGS!P1678&amp;"
}"))))</f>
        <v>@PART[HexCanLifeSupportWasteSmall]:FOR[xxxRP0]
{
    %TechRequired = earlyLifeSupport
    %cost = 35
    %entryCost = 500
    RP0conf = false
    @description ^=:$: From TACLS mod
}</v>
      </c>
    </row>
    <row r="1679" spans="1:1" x14ac:dyDescent="0.25">
      <c r="A16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"&amp;TAGS!P1679&amp;"
}"))))</f>
        <v>@PART[HexCanLifeSupportWaste]:FOR[xxxRP0]
{
    %TechRequired = earlyLifeSupport
    %cost = 175
    %entryCost = 500
    RP0conf = false
    @description ^=:$: From TACLS mod
}</v>
      </c>
    </row>
    <row r="1680" spans="1:1" x14ac:dyDescent="0.25">
      <c r="A16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"&amp;TAGS!P1680&amp;"
}"))))</f>
        <v>@PART[HexCanLifeSupportWasteLarge]:FOR[xxxRP0]
{
    %TechRequired = earlyLifeSupport
    %cost = 1000
    %entryCost = 1000
    RP0conf = false
    @description ^=:$: From TACLS mod
}</v>
      </c>
    </row>
    <row r="1681" spans="1:1" x14ac:dyDescent="0.25">
      <c r="A16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"&amp;TAGS!P1681&amp;"
}"))))</f>
        <v>@PART[TacWaterContainerSmall]:FOR[xxxRP0]
{
    %TechRequired = earlyLifeSupport
    %cost = 50
    %entryCost = 400
    RP0conf = false
    @description ^=:$: From TACLS mod
}</v>
      </c>
    </row>
    <row r="1682" spans="1:1" x14ac:dyDescent="0.25">
      <c r="A16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"&amp;TAGS!P1682&amp;"
}"))))</f>
        <v>@PART[TacWaterContainer]:FOR[xxxRP0]
{
    %TechRequired = earlyLifeSupport
    %cost = 300
    %entryCost = 400
    RP0conf = false
    @description ^=:$: From TACLS mod
}</v>
      </c>
    </row>
    <row r="1683" spans="1:1" x14ac:dyDescent="0.25">
      <c r="A16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"&amp;TAGS!P1683&amp;"
}"))))</f>
        <v>@PART[TacWaterContainerLarge]:FOR[xxxRP0]
{
    %TechRequired = earlyLifeSupport
    %cost = 2002
    %entryCost = 800
    RP0conf = false
    @description ^=:$: From TACLS mod
}</v>
      </c>
    </row>
    <row r="1684" spans="1:1" x14ac:dyDescent="0.25">
      <c r="A16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"&amp;TAGS!P1684&amp;"
}"))))</f>
        <v>@PART[TacWaterContainerLarge375]:FOR[xxxRP0]
{
    %TechRequired = earlyLifeSupport
    %cost = 3003
    %entryCost = 1600
    RP0conf = false
    @description ^=:$: From TACLS mod
}</v>
      </c>
    </row>
    <row r="1685" spans="1:1" x14ac:dyDescent="0.25">
      <c r="A16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"&amp;TAGS!P1685&amp;"
}"))))</f>
        <v>@PART[HexCanDrinkingWaterSmall]:FOR[xxxRP0]
{
    %TechRequired = earlyLifeSupport
    %cost = 35
    %entryCost = 500
    RP0conf = false
    @description ^=:$: From TACLS mod
}</v>
      </c>
    </row>
    <row r="1686" spans="1:1" x14ac:dyDescent="0.25">
      <c r="A16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"&amp;TAGS!P1686&amp;"
}"))))</f>
        <v>@PART[HexCanDrinkingWater]:FOR[xxxRP0]
{
    %TechRequired = earlyLifeSupport
    %cost = 175
    %entryCost = 500
    RP0conf = false
    @description ^=:$: From TACLS mod
}</v>
      </c>
    </row>
    <row r="1687" spans="1:1" x14ac:dyDescent="0.25">
      <c r="A16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"&amp;TAGS!P1687&amp;"
}"))))</f>
        <v>@PART[HexCanDrinkingWaterLarge]:FOR[xxxRP0]
{
    %TechRequired = earlyLifeSupport
    %cost = 1000
    %entryCost = 1000
    RP0conf = false
    @description ^=:$: From TACLS mod
}</v>
      </c>
    </row>
    <row r="1688" spans="1:1" hidden="1" x14ac:dyDescent="0.25">
      <c r="A16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"&amp;TAGS!P1688&amp;"
}"))))</f>
        <v/>
      </c>
    </row>
    <row r="1689" spans="1:1" hidden="1" x14ac:dyDescent="0.25">
      <c r="A16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"&amp;TAGS!P1689&amp;"
}"))))</f>
        <v/>
      </c>
    </row>
    <row r="1690" spans="1:1" hidden="1" x14ac:dyDescent="0.25">
      <c r="A16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"&amp;TAGS!P1690&amp;"
}"))))</f>
        <v/>
      </c>
    </row>
    <row r="1691" spans="1:1" hidden="1" x14ac:dyDescent="0.25">
      <c r="A16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"&amp;TAGS!P1691&amp;"
}"))))</f>
        <v/>
      </c>
    </row>
    <row r="1692" spans="1:1" hidden="1" x14ac:dyDescent="0.25">
      <c r="A16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"&amp;TAGS!P1692&amp;"
}"))))</f>
        <v/>
      </c>
    </row>
    <row r="1693" spans="1:1" hidden="1" x14ac:dyDescent="0.25">
      <c r="A16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"&amp;TAGS!P1693&amp;"
}"))))</f>
        <v/>
      </c>
    </row>
    <row r="1694" spans="1:1" x14ac:dyDescent="0.25">
      <c r="A16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"&amp;TAGS!P1694&amp;"
}"))))</f>
        <v>@PART[rn_lk_lander_legs]:FOR[xxxRP0]
{
    %TechRequired = improvedLandingEngines
    %cost = 750
    %entryCost = 15000
    RP0conf = true
    @description ^=:$: From RN Soviet Rockets mod
}</v>
      </c>
    </row>
    <row r="1695" spans="1:1" x14ac:dyDescent="0.25">
      <c r="A16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"&amp;TAGS!P1695&amp;"
}"))))</f>
        <v>@PART[rn_lk_lander]:FOR[xxxRP0]
{
    %TechRequired = improvedLandingEngines
    %cost = 2000
    %entryCost = 40000
    RP0conf = true
    @description ^=:$: From RN Soviet Rockets mod
}</v>
      </c>
    </row>
    <row r="1696" spans="1:1" x14ac:dyDescent="0.25">
      <c r="A16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"&amp;TAGS!P1696&amp;"
}"))))</f>
        <v>@PART[rn_lk_lander_858]:FOR[xxxRP0]
{
    %TechRequired = improvedLandingEngines
    %cost = 450
    %entryCost = 9000
    RP0conf = true
    @description ^=:$: From RN Soviet Rockets mod
    MODULE
    { name = ModuleTagEngineLiquidPF }
    MODULE
    { name = ModuleTagHumanRated }
}</v>
      </c>
    </row>
    <row r="1697" spans="1:1" x14ac:dyDescent="0.25">
      <c r="A16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"&amp;TAGS!P1697&amp;"
}"))))</f>
        <v>@PART[rn_lk_lander_859]:FOR[xxxRP0]
{
    %TechRequired = improvedLandingEngines
    %cost = 450
    %entryCost = 9000
    RP0conf = true
    @description ^=:$: From RN Soviet Rockets mod
    MODULE
    { name = ModuleTagEngineLiquidPF }
    MODULE
    { name = ModuleTagHumanRated }
}</v>
      </c>
    </row>
    <row r="1698" spans="1:1" hidden="1" x14ac:dyDescent="0.25">
      <c r="A16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"&amp;TAGS!P1698&amp;"
}"))))</f>
        <v/>
      </c>
    </row>
    <row r="1699" spans="1:1" hidden="1" x14ac:dyDescent="0.25">
      <c r="A16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"&amp;TAGS!P1699&amp;"
}"))))</f>
        <v/>
      </c>
    </row>
    <row r="1700" spans="1:1" hidden="1" x14ac:dyDescent="0.25">
      <c r="A17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"&amp;TAGS!P1700&amp;"
}"))))</f>
        <v/>
      </c>
    </row>
    <row r="1701" spans="1:1" x14ac:dyDescent="0.25">
      <c r="A17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"&amp;TAGS!P1701&amp;"
}"))))</f>
        <v>@PART[tatsujin]:FOR[xxxRP0]
{
    %TechRequired = internationalAvionics
    %cost = 2705
    %entryCost = 51389
    RP0conf = true
    @description ^=:$: From Coatl Aerospace mod
    MODULE
    { name = ModuleTagAvionics }
}</v>
      </c>
    </row>
    <row r="1702" spans="1:1" x14ac:dyDescent="0.25">
      <c r="A17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"&amp;TAGS!P1702&amp;"
}"))))</f>
        <v>@PART[MonkeySMA8FPodLANDERPsXX]:FOR[xxxRP0]
{
    %TechRequired = modularSpaceStations
    %cost = 2000
    %entryCost = 5400
    RP0conf = false
    @description ^=:$: From Chaka Monkey mod
}</v>
      </c>
    </row>
    <row r="1703" spans="1:1" x14ac:dyDescent="0.25">
      <c r="A17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"&amp;TAGS!P1703&amp;"
}"))))</f>
        <v>@PART[SSTU-SC-C-BPC]:FOR[xxxRP0]
{
    %TechRequired = capsulesNF
    %cost = 5000
    %entryCost = 175000
    RP0conf = true
    @description ^=:$: From SSTU mod
    MODULE
    { name = ModuleTagEngineSolid }
    MODULE
    { name = ModuleTagHumanRated }
}</v>
      </c>
    </row>
    <row r="1704" spans="1:1" hidden="1" x14ac:dyDescent="0.25">
      <c r="A17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"&amp;TAGS!P1704&amp;"
}"))))</f>
        <v/>
      </c>
    </row>
    <row r="1705" spans="1:1" x14ac:dyDescent="0.25">
      <c r="A17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"&amp;TAGS!P1705&amp;"
}"))))</f>
        <v>@PART[WBI_PlasmaTV3]:FOR[xxxRP0]
{
    %TechRequired = modularSpaceStations
    %cost = 200
    %entryCost = 800
    RP0conf = false
    @description ^=:$: From WildBlue Buffalo Rover mod
}</v>
      </c>
    </row>
    <row r="1706" spans="1:1" x14ac:dyDescent="0.25">
      <c r="A17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"&amp;TAGS!P1706&amp;"
}"))))</f>
        <v>@PART[FASAMercuryAtlasVernierEngine]:FOR[xxxRP0]
{
    %TechRequired = orbitalRocketry1956
    %cost = 50
    %entryCost = 1000
    RP0conf = true
    @description ^=:$: From FASA mod
    MODULE
    { name = ModuleTagEngineLiquidTurbo }
}</v>
      </c>
    </row>
    <row r="1707" spans="1:1" x14ac:dyDescent="0.25">
      <c r="A17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"&amp;TAGS!P1707&amp;"
}"))))</f>
        <v>@PART[RSBengineLR101]:FOR[xxxRP0]
{
    %TechRequired = orbitalRocketry1956
    %cost = 50
    %entryCost = 1000
    RP0conf = true
    @description ^=:$: From Real Scale Boosters mod
    MODULE
    { name = ModuleTagEngineLiquidTurbo }
}</v>
      </c>
    </row>
    <row r="1708" spans="1:1" x14ac:dyDescent="0.25">
      <c r="A17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"&amp;TAGS!P1708&amp;"
}"))))</f>
        <v>@PART[radialEngineMini]:FOR[xxxRP0]
{
    %TechRequired = orbitalRocketry1956
    %cost = 50
    %entryCost = 1000
    RP0conf = true
    @description ^=:$: From Stock (RO Config) mod
    MODULE
    { name = ModuleTagEngineLiquidTurbo }
}</v>
      </c>
    </row>
    <row r="1709" spans="1:1" x14ac:dyDescent="0.25">
      <c r="A17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"&amp;TAGS!P1709&amp;"
}"))))</f>
        <v>@PART[bluedog_atlasVernier]:FOR[xxxRP0]
{
    %TechRequired = orbitalRocketry1956
    %cost = 50
    %entryCost = 1000
    RP0conf = true
    @description ^=:$: From Bluedog DB mod
    MODULE
    { name = ModuleTagEngineLiquidTurbo }
}</v>
      </c>
    </row>
    <row r="1710" spans="1:1" x14ac:dyDescent="0.25">
      <c r="A17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"&amp;TAGS!P1710&amp;"
}"))))</f>
        <v>@PART[rn_lr79_vernier]:FOR[xxxRP0]
{
    %TechRequired = orbitalRocketry1958
    %cost = 50
    %entryCost = 1000
    RP0conf = true
    @description ^=:$: From RN US Rockets mod
    MODULE
    { name = ModuleTagEngineLiquidTurbo }
}</v>
      </c>
    </row>
    <row r="1711" spans="1:1" hidden="1" x14ac:dyDescent="0.25">
      <c r="A17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"&amp;TAGS!P1711&amp;"
}"))))</f>
        <v/>
      </c>
    </row>
    <row r="1712" spans="1:1" hidden="1" x14ac:dyDescent="0.25">
      <c r="A17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"&amp;TAGS!P1712&amp;"
}"))))</f>
        <v/>
      </c>
    </row>
    <row r="1713" spans="1:1" hidden="1" x14ac:dyDescent="0.25">
      <c r="A17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"&amp;TAGS!P1713&amp;"
}"))))</f>
        <v/>
      </c>
    </row>
    <row r="1714" spans="1:1" x14ac:dyDescent="0.25">
      <c r="A17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"&amp;TAGS!P1714&amp;"
}"))))</f>
        <v>@PART[FASAMercuryAtlasEng]:FOR[xxxRP0]
{
    %TechRequired = orbitalRocketry1956
    %cost = 550
    %entryCost = 11000
    RP0conf = true
    @description ^=:$: From FASA mod
    MODULE
    { name = ModuleTagEngineLiquidTurbo }
}</v>
      </c>
    </row>
    <row r="1715" spans="1:1" x14ac:dyDescent="0.25">
      <c r="A17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"&amp;TAGS!P1715&amp;"
}"))))</f>
        <v>@PART[liquidEngine]:FOR[xxxRP0]
{
    %TechRequired = orbitalRocketry1956
    %cost = 550
    %entryCost = 11000
    RP0conf = true
    @description ^=:$: From Stock (RO Config) mod
    MODULE
    { name = ModuleTagEngineLiquidTurbo }
}</v>
      </c>
    </row>
    <row r="1716" spans="1:1" x14ac:dyDescent="0.25">
      <c r="A17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"&amp;TAGS!P1716&amp;"
}"))))</f>
        <v>@PART[bluedog_atlasSustainer]:FOR[xxxRP0]
{
    %TechRequired = orbitalRocketry1956
    %cost = 550
    %entryCost = 11000
    RP0conf = true
    @description ^=:$: From Bluedog DB mod
    MODULE
    { name = ModuleTagEngineLiquidTurbo }
}</v>
      </c>
    </row>
    <row r="1717" spans="1:1" hidden="1" x14ac:dyDescent="0.25">
      <c r="A17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"&amp;TAGS!P1717&amp;"
}"))))</f>
        <v/>
      </c>
    </row>
    <row r="1718" spans="1:1" hidden="1" x14ac:dyDescent="0.25">
      <c r="A17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"&amp;TAGS!P1718&amp;"
}"))))</f>
        <v/>
      </c>
    </row>
    <row r="1719" spans="1:1" hidden="1" x14ac:dyDescent="0.25">
      <c r="A17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"&amp;TAGS!P1719&amp;"
}"))))</f>
        <v/>
      </c>
    </row>
    <row r="1720" spans="1:1" hidden="1" x14ac:dyDescent="0.25">
      <c r="A17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"&amp;TAGS!P1720&amp;"
}"))))</f>
        <v/>
      </c>
    </row>
    <row r="1721" spans="1:1" hidden="1" x14ac:dyDescent="0.25">
      <c r="A17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"&amp;TAGS!P1721&amp;"
}"))))</f>
        <v/>
      </c>
    </row>
    <row r="1722" spans="1:1" hidden="1" x14ac:dyDescent="0.25">
      <c r="A17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"&amp;TAGS!P1722&amp;"
}"))))</f>
        <v/>
      </c>
    </row>
    <row r="1723" spans="1:1" hidden="1" x14ac:dyDescent="0.25">
      <c r="A17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"&amp;TAGS!P1723&amp;"
}"))))</f>
        <v/>
      </c>
    </row>
    <row r="1724" spans="1:1" x14ac:dyDescent="0.25">
      <c r="A17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"&amp;TAGS!P1724&amp;"
}"))))</f>
        <v>@PART[FASADeltaMB3LFE]:FOR[xxxRP0]
{
    %TechRequired = orbitalRocketry1956
    %cost = 650
    %entryCost = 13000
    RP0conf = true
    @description ^=:$: From FASA mod
    MODULE
    { name = ModuleTagEngineLiquidTurbo }
}</v>
      </c>
    </row>
    <row r="1725" spans="1:1" x14ac:dyDescent="0.25">
      <c r="A17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"&amp;TAGS!P1725&amp;"
}"))))</f>
        <v>@PART[liquidEngine1-2]:FOR[xxxRP0]
{
    %TechRequired = orbitalRocketry1956
    %cost = 650
    %entryCost = 13000
    RP0conf = true
    @description ^=:$: From Stock (RO Config) mod
    MODULE
    { name = ModuleTagEngineLiquidTurbo }
}</v>
      </c>
    </row>
    <row r="1726" spans="1:1" x14ac:dyDescent="0.25">
      <c r="A17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"&amp;TAGS!P1726&amp;"
}"))))</f>
        <v>@PART[SHIP_LR_71]:FOR[xxxRP0]
{
    %TechRequired = orbitalRocketry1956
    %cost = 650
    %entryCost = 13000
    RP0conf = true
    @description ^=:$: From RO-Extended mod
    MODULE
    { name = ModuleTagEngineLiquidTurbo }
}</v>
      </c>
    </row>
    <row r="1727" spans="1:1" x14ac:dyDescent="0.25">
      <c r="A17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"&amp;TAGS!P1727&amp;"
}"))))</f>
        <v>@PART[rn_lr79]:FOR[xxxRP0]
{
    %TechRequired = orbitalRocketry1958
    %cost = 600
    %entryCost = 12000
    RP0conf = true
    @description ^=:$: From RN US Rockets mod
    MODULE
    { name = ModuleTagEngineLiquidTurbo }
}</v>
      </c>
    </row>
    <row r="1728" spans="1:1" x14ac:dyDescent="0.25">
      <c r="A17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"&amp;TAGS!P1728&amp;"
}"))))</f>
        <v>@PART[rn_lr79_tp]:FOR[xxxRP0]
{
    %TechRequired = orbitalRocketry1958
    %cost = 50
    %entryCost = 1000
    RP0conf = true
    @description ^=:$: From RN US Rockets mod
    MODULE
    { name = ModuleTagEngineLiquidTurbo }
}</v>
      </c>
    </row>
    <row r="1729" spans="1:1" hidden="1" x14ac:dyDescent="0.25">
      <c r="A17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"&amp;TAGS!P1729&amp;"
}"))))</f>
        <v/>
      </c>
    </row>
    <row r="1730" spans="1:1" hidden="1" x14ac:dyDescent="0.25">
      <c r="A17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"&amp;TAGS!P1730&amp;"
}"))))</f>
        <v/>
      </c>
    </row>
    <row r="1731" spans="1:1" hidden="1" x14ac:dyDescent="0.25">
      <c r="A17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"&amp;TAGS!P1731&amp;"
}"))))</f>
        <v/>
      </c>
    </row>
    <row r="1732" spans="1:1" hidden="1" x14ac:dyDescent="0.25">
      <c r="A17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"&amp;TAGS!P1732&amp;"
}"))))</f>
        <v/>
      </c>
    </row>
    <row r="1733" spans="1:1" hidden="1" x14ac:dyDescent="0.25">
      <c r="A17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"&amp;TAGS!P1733&amp;"
}"))))</f>
        <v/>
      </c>
    </row>
    <row r="1734" spans="1:1" hidden="1" x14ac:dyDescent="0.25">
      <c r="A17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"&amp;TAGS!P1734&amp;"
}"))))</f>
        <v/>
      </c>
    </row>
    <row r="1735" spans="1:1" hidden="1" x14ac:dyDescent="0.25">
      <c r="A17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"&amp;TAGS!P1735&amp;"
}"))))</f>
        <v/>
      </c>
    </row>
    <row r="1736" spans="1:1" hidden="1" x14ac:dyDescent="0.25">
      <c r="A17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"&amp;TAGS!P1736&amp;"
}"))))</f>
        <v/>
      </c>
    </row>
    <row r="1737" spans="1:1" x14ac:dyDescent="0.25">
      <c r="A17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"&amp;TAGS!P1737&amp;"
}"))))</f>
        <v>@PART[SHIP_LR_87_11]:FOR[xxxRP0]
{
    %TechRequired = orbitalRocketry1970
    %cost = 1550
    %entryCost = 48000
    RP0conf = true
    @description ^=:$: From RO-Extended mod
}</v>
      </c>
    </row>
    <row r="1738" spans="1:1" x14ac:dyDescent="0.25">
      <c r="A17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"&amp;TAGS!P1738&amp;"
}"))))</f>
        <v>@PART[SHIP_LR_87_3579]:FOR[xxxRP0]
{
    %TechRequired = orbitalRocketry1959
    %cost = 1550
    %entryCost = 16000
    RP0conf = true
    @description ^=:$: From RO-Extended mod
}</v>
      </c>
    </row>
    <row r="1739" spans="1:1" hidden="1" x14ac:dyDescent="0.25">
      <c r="A17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"&amp;TAGS!P1739&amp;"
}"))))</f>
        <v/>
      </c>
    </row>
    <row r="1740" spans="1:1" hidden="1" x14ac:dyDescent="0.25">
      <c r="A17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"&amp;TAGS!P1740&amp;"
}"))))</f>
        <v/>
      </c>
    </row>
    <row r="1741" spans="1:1" hidden="1" x14ac:dyDescent="0.25">
      <c r="A17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"&amp;TAGS!P1741&amp;"
}"))))</f>
        <v/>
      </c>
    </row>
    <row r="1742" spans="1:1" hidden="1" x14ac:dyDescent="0.25">
      <c r="A17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"&amp;TAGS!P1742&amp;"
}"))))</f>
        <v/>
      </c>
    </row>
    <row r="1743" spans="1:1" hidden="1" x14ac:dyDescent="0.25">
      <c r="A17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"&amp;TAGS!P1743&amp;"
}"))))</f>
        <v/>
      </c>
    </row>
    <row r="1744" spans="1:1" hidden="1" x14ac:dyDescent="0.25">
      <c r="A17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"&amp;TAGS!P1744&amp;"
}"))))</f>
        <v/>
      </c>
    </row>
    <row r="1745" spans="1:1" x14ac:dyDescent="0.25">
      <c r="A17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"&amp;TAGS!P1745&amp;"
}"))))</f>
        <v>@PART[SHIP_LR_87_LH2]:FOR[xxxRP0]
{
    %TechRequired = orbitalRocketry1963
    %cost = 4000
    %entryCost = 75000
    RP0conf = true
    @description ^=:$: From RO-Extended mod
}</v>
      </c>
    </row>
    <row r="1746" spans="1:1" hidden="1" x14ac:dyDescent="0.25">
      <c r="A17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"&amp;TAGS!P1746&amp;"
}"))))</f>
        <v/>
      </c>
    </row>
    <row r="1747" spans="1:1" hidden="1" x14ac:dyDescent="0.25">
      <c r="A17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"&amp;TAGS!P1747&amp;"
}"))))</f>
        <v/>
      </c>
    </row>
    <row r="1748" spans="1:1" x14ac:dyDescent="0.25">
      <c r="A17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"&amp;TAGS!P1748&amp;"
}"))))</f>
        <v>@PART[FASAMercuryAtlasEngBooster]:FOR[xxxRP0]
{
    %TechRequired = orbitalRocketry1956
    %cost = 750
    %entryCost = 15000
    RP0conf = true
    @description ^=:$: From FASA mod
    MODULE
    { name = ModuleTagEngineLiquidTurbo }
}</v>
      </c>
    </row>
    <row r="1749" spans="1:1" x14ac:dyDescent="0.25">
      <c r="A17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"&amp;TAGS!P1749&amp;"
}"))))</f>
        <v>@PART[RO-LR-89]:FOR[xxxRP0]
{
    %TechRequired = orbitalRocketry1956
    %cost = 750
    %entryCost = 15000
    RP0conf = true
    @description ^=:$: From Stock (RO Config) mod
    MODULE
    { name = ModuleTagEngineLiquidTurbo }
}</v>
      </c>
    </row>
    <row r="1750" spans="1:1" x14ac:dyDescent="0.25">
      <c r="A17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"&amp;TAGS!P1750&amp;"
}"))))</f>
        <v>@PART[bluedog_atlasBooster]:FOR[xxxRP0]
{
    %TechRequired = orbitalRocketry1956
    %cost = 750
    %entryCost = 15000
    RP0conf = true
    @description ^=:$: From Bluedog DB mod
    MODULE
    { name = ModuleTagEngineLiquidTurbo }
}</v>
      </c>
    </row>
    <row r="1751" spans="1:1" hidden="1" x14ac:dyDescent="0.25">
      <c r="A17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"&amp;TAGS!P1751&amp;"
}"))))</f>
        <v/>
      </c>
    </row>
    <row r="1752" spans="1:1" hidden="1" x14ac:dyDescent="0.25">
      <c r="A17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"&amp;TAGS!P1752&amp;"
}"))))</f>
        <v/>
      </c>
    </row>
    <row r="1753" spans="1:1" hidden="1" x14ac:dyDescent="0.25">
      <c r="A17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"&amp;TAGS!P1753&amp;"
}"))))</f>
        <v/>
      </c>
    </row>
    <row r="1754" spans="1:1" hidden="1" x14ac:dyDescent="0.25">
      <c r="A17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"&amp;TAGS!P1754&amp;"
}"))))</f>
        <v/>
      </c>
    </row>
    <row r="1755" spans="1:1" hidden="1" x14ac:dyDescent="0.25">
      <c r="A17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"&amp;TAGS!P1755&amp;"
}"))))</f>
        <v/>
      </c>
    </row>
    <row r="1756" spans="1:1" x14ac:dyDescent="0.25">
      <c r="A17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"&amp;TAGS!P1756&amp;"
}"))))</f>
        <v>@PART[FASATitanLR91Dec]:FOR[xxxRP0]
{
    %TechRequired = materialsScienceSatellite
    %cost = 75
    %entryCost = 1500
    RP0conf = true
    @description ^=:$: From FASA mod
    MODULE
    { name = ModuleTagDecoupler }
}</v>
      </c>
    </row>
    <row r="1757" spans="1:1" x14ac:dyDescent="0.25">
      <c r="A17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"&amp;TAGS!P1757&amp;"
}"))))</f>
        <v>@PART[rn_lr91_11]:FOR[xxxRP0]
{
    %TechRequired = orbitalRocketry1959
    %cost = 400
    %entryCost = 8000
    RP0conf = true
    @description ^=:$: From RN US Rockets mod
    MODULE
    { name = ModuleTagEngineLiquidTurbo }
}</v>
      </c>
    </row>
    <row r="1758" spans="1:1" x14ac:dyDescent="0.25">
      <c r="A17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"&amp;TAGS!P1758&amp;"
}"))))</f>
        <v>@PART[liquidEngineorbit2]:FOR[xxxRP0]
{
    %TechRequired = orbitalRocketry1959
    %cost = 450
    %entryCost = 9000
    RP0conf = true
    @description ^=:$: From AIES mod
    MODULE
    { name = ModuleTagEngineLiquidTurbo }
}</v>
      </c>
    </row>
    <row r="1759" spans="1:1" x14ac:dyDescent="0.25">
      <c r="A17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"&amp;TAGS!P1759&amp;"
}"))))</f>
        <v>@PART[FASAGeminiLR91]:FOR[xxxRP0]
{
    %TechRequired = orbitalRocketry1959
    %cost = 450
    %entryCost = 9000
    RP0conf = true
    @description ^=:$: From FASA mod
    MODULE
    { name = ModuleTagEngineLiquidTurbo }
}</v>
      </c>
    </row>
    <row r="1760" spans="1:1" x14ac:dyDescent="0.25">
      <c r="A17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"&amp;TAGS!P1760&amp;"
}"))))</f>
        <v>@PART[FASAGeminiLR91Mini]:FOR[xxxRP0]
{
    %TechRequired = orbitalRocketry1959
    %cost = 450
    %entryCost = 9000
    RP0conf = true
    @description ^=:$: From FASA mod
    MODULE
    { name = ModuleTagEngineLiquidTurbo }
}</v>
      </c>
    </row>
    <row r="1761" spans="1:1" x14ac:dyDescent="0.25">
      <c r="A17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"&amp;TAGS!P1761&amp;"
}"))))</f>
        <v>@PART[bluedog_LR91_mod2]:FOR[xxxRP0]
{
    %TechRequired = orbitalRocketry1959
    %cost = 450
    %entryCost = 9000
    RP0conf = true
    @description ^=:$: From Bluedog DB mod
    MODULE
    { name = ModuleTagEngineLiquidTurbo }
}</v>
      </c>
    </row>
    <row r="1762" spans="1:1" x14ac:dyDescent="0.25">
      <c r="A17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"&amp;TAGS!P1762&amp;"
}"))))</f>
        <v>@PART[bluedog_LR91_mod1]:FOR[xxxRP0]
{
    %TechRequired = orbitalRocketry1959
    %cost = 450
    %entryCost = 9000
    RP0conf = true
    @description ^=:$: From Bluedog DB mod
    MODULE
    { name = ModuleTagEngineLiquidTurbo }
}</v>
      </c>
    </row>
    <row r="1763" spans="1:1" x14ac:dyDescent="0.25">
      <c r="A17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"&amp;TAGS!P1763&amp;"
}"))))</f>
        <v>@PART[SHIP_LR_91]:FOR[xxxRP0]
{
    %TechRequired = orbitalRocketry1962
    %cost = 450
    %entryCost = 9000
    RP0conf = true
    @description ^=:$: From RO-Extended mod
}</v>
      </c>
    </row>
    <row r="1764" spans="1:1" x14ac:dyDescent="0.25">
      <c r="A17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"&amp;TAGS!P1764&amp;"
}"))))</f>
        <v>@PART[rn_lr91_11_tp]:FOR[xxxRP0]
{
    %TechRequired = orbitalRocketry1959
    %cost = 50
    %entryCost = 1000
    RP0conf = true
    @description ^=:$: From RN US Rockets mod
    MODULE
    { name = ModuleTagEngineLiquidTurbo }
}</v>
      </c>
    </row>
    <row r="1765" spans="1:1" hidden="1" x14ac:dyDescent="0.25">
      <c r="A17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"&amp;TAGS!P1765&amp;"
}"))))</f>
        <v/>
      </c>
    </row>
    <row r="1766" spans="1:1" hidden="1" x14ac:dyDescent="0.25">
      <c r="A17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"&amp;TAGS!P1766&amp;"
}"))))</f>
        <v/>
      </c>
    </row>
    <row r="1767" spans="1:1" hidden="1" x14ac:dyDescent="0.25">
      <c r="A17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"&amp;TAGS!P1767&amp;"
}"))))</f>
        <v/>
      </c>
    </row>
    <row r="1768" spans="1:1" hidden="1" x14ac:dyDescent="0.25">
      <c r="A17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"&amp;TAGS!P1768&amp;"
}"))))</f>
        <v/>
      </c>
    </row>
    <row r="1769" spans="1:1" hidden="1" x14ac:dyDescent="0.25">
      <c r="A17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"&amp;TAGS!P1769&amp;"
}"))))</f>
        <v/>
      </c>
    </row>
    <row r="1770" spans="1:1" hidden="1" x14ac:dyDescent="0.25">
      <c r="A17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"&amp;TAGS!P1770&amp;"
}"))))</f>
        <v/>
      </c>
    </row>
    <row r="1771" spans="1:1" x14ac:dyDescent="0.25">
      <c r="A17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"&amp;TAGS!P1771&amp;"
}"))))</f>
        <v>@PART[miniLandingLeg]:FOR[xxxRP0]
{
    %TechRequired = humanRatedEDL
    %cost = 100
    %entryCost = 10000
    RP0conf = true
    @description ^=:$: From Stock (RO Config) mod
}</v>
      </c>
    </row>
    <row r="1772" spans="1:1" x14ac:dyDescent="0.25">
      <c r="A17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"&amp;TAGS!P1772&amp;"
}"))))</f>
        <v>@PART[landingLeg1]:FOR[xxxRP0]
{
    %TechRequired = earlyLanding
    %cost = 120
    %entryCost = 2400
    RP0conf = true
    @description ^=:$: From Stock (RO Config) mod
}</v>
      </c>
    </row>
    <row r="1773" spans="1:1" x14ac:dyDescent="0.25">
      <c r="A17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"&amp;TAGS!P1773&amp;"
}"))))</f>
        <v>@PART[landingLeg1-2]:FOR[xxxRP0]
{
    %TechRequired = earlyLanding
    %cost = 300
    %entryCost = 6000
    RP0conf = true
    @description ^=:$: From Stock (RO Config) mod
}</v>
      </c>
    </row>
    <row r="1774" spans="1:1" hidden="1" x14ac:dyDescent="0.25">
      <c r="A17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"&amp;TAGS!P1774&amp;"
}"))))</f>
        <v/>
      </c>
    </row>
    <row r="1775" spans="1:1" x14ac:dyDescent="0.25">
      <c r="A17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"&amp;TAGS!P1775&amp;"
}"))))</f>
        <v>@PART[luna_als]:FOR[xxxRP0]
{
    %TechRequired = matureAvionics
    %cost = 1500
    %entryCost = 500
    RP0conf = false
    @description ^=:$: From RN Soviet Probes mod
}</v>
      </c>
    </row>
    <row r="1776" spans="1:1" x14ac:dyDescent="0.25">
      <c r="A17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"&amp;TAGS!P1776&amp;"
}"))))</f>
        <v>@PART[luna11_als]:FOR[xxxRP0]
{
    %TechRequired = matureAvionics
    %cost = 1500
    %entryCost = 500
    RP0conf = false
    @description ^=:$: From RN Soviet Probes mod
}</v>
      </c>
    </row>
    <row r="1777" spans="1:1" x14ac:dyDescent="0.25">
      <c r="A17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"&amp;TAGS!P1777&amp;"
}"))))</f>
        <v>@PART[l11_astro]:FOR[xxxRP0]
{
    %TechRequired = matureAvionics
    %cost = 1000
    %entryCost = 500
    RP0conf = false
    @description ^=:$: From RN Soviet Probes mod
}</v>
      </c>
    </row>
    <row r="1778" spans="1:1" x14ac:dyDescent="0.25">
      <c r="A17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"&amp;TAGS!P1778&amp;"
}"))))</f>
        <v>@PART[l11_radio]:FOR[xxxRP0]
{
    %TechRequired = improvedComms
    %cost = 1000
    %entryCost = 500
    RP0conf = false
    @description ^=:$: From RN Soviet Probes mod
}</v>
      </c>
    </row>
    <row r="1779" spans="1:1" x14ac:dyDescent="0.25">
      <c r="A17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"&amp;TAGS!P1779&amp;"
}"))))</f>
        <v>@PART[luna13_als]:FOR[xxxRP0]
{
    %TechRequired = matureAvionics
    %cost = 1100
    %entryCost = 500
    RP0conf = false
    @description ^=:$: From RN Soviet Probes mod
}</v>
      </c>
    </row>
    <row r="1780" spans="1:1" x14ac:dyDescent="0.25">
      <c r="A17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"&amp;TAGS!P1780&amp;"
}"))))</f>
        <v>@PART[luna3]:FOR[xxxRP0]
{
    %TechRequired = basicAvionics
    %cost = 1500
    %entryCost = 500
    RP0conf = false
    @description ^=:$: From RN Soviet Probes mod
}</v>
      </c>
    </row>
    <row r="1781" spans="1:1" x14ac:dyDescent="0.25">
      <c r="A17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"&amp;TAGS!P1781&amp;"
}"))))</f>
        <v>@PART[luna9_airbag_cvr]:FOR[xxxRP0]
{
    %TechRequired = lunarRatedHeatshields
    %cost = 1100
    %entryCost = 500
    RP0conf = false
    @description ^=:$: From RN Soviet Probes mod
}</v>
      </c>
    </row>
    <row r="1782" spans="1:1" x14ac:dyDescent="0.25">
      <c r="A17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"&amp;TAGS!P1782&amp;"
}"))))</f>
        <v>@PART[luna9_als]:FOR[xxxRP0]
{
    %TechRequired = lunarRatedHeatshields
    %cost = 1100
    %entryCost = 500
    RP0conf = false
    @description ^=:$: From RN Soviet Probes mod
}</v>
      </c>
    </row>
    <row r="1783" spans="1:1" x14ac:dyDescent="0.25">
      <c r="A17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"&amp;TAGS!P1783&amp;"
}"))))</f>
        <v>@PART[luna_dec]:FOR[xxxRP0]
{
    %TechRequired = materialsScienceAdvCapsules
    %cost = 400
    %entryCost = 5200
    RP0conf = false
    @description ^=:$: From RN Soviet Probes mod
}</v>
      </c>
    </row>
    <row r="1784" spans="1:1" x14ac:dyDescent="0.25">
      <c r="A17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"&amp;TAGS!P1784&amp;"
}"))))</f>
        <v>@PART[luna_ktdu]:FOR[xxxRP0]
{
    %TechRequired = improvedComms
    %cost = 8000
    %entryCost = 500
    RP0conf = false
    @description ^=:$: From RN Soviet Probes mod
}</v>
      </c>
    </row>
    <row r="1785" spans="1:1" x14ac:dyDescent="0.25">
      <c r="A17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"&amp;TAGS!P1785&amp;"
}"))))</f>
        <v>@PART[luna2]:FOR[xxxRP0]
{
    %TechRequired = basicAvionics
    %cost = 1100
    %entryCost = 500
    RP0conf = false
    @description ^=:$: From RN Soviet Probes mod
}</v>
      </c>
    </row>
    <row r="1786" spans="1:1" x14ac:dyDescent="0.25">
      <c r="A17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"&amp;TAGS!P1786&amp;"
}"))))</f>
        <v>@PART[luna_vernier]:FOR[xxxRP0]
{
    %TechRequired = earlyFlightControl
    %cost = 200
    %entryCost = 500
    RP0conf = false
    @description ^=:$: From RN Soviet Probes mod
}</v>
      </c>
    </row>
    <row r="1787" spans="1:1" x14ac:dyDescent="0.25">
      <c r="A17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"&amp;TAGS!P1787&amp;"
}"))))</f>
        <v>@PART[luna_astro]:FOR[xxxRP0]
{
    %TechRequired = matureAvionics
    %cost = 1000
    %entryCost = 500
    RP0conf = false
    @description ^=:$: From RN Soviet Probes mod
}</v>
      </c>
    </row>
    <row r="1788" spans="1:1" x14ac:dyDescent="0.25">
      <c r="A17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"&amp;TAGS!P1788&amp;"
}"))))</f>
        <v>@PART[luna_radio]:FOR[xxxRP0]
{
    %TechRequired = improvedComms
    %cost = 1000
    %entryCost = 500
    RP0conf = false
    @description ^=:$: From RN Soviet Probes mod
}</v>
      </c>
    </row>
    <row r="1789" spans="1:1" x14ac:dyDescent="0.25">
      <c r="A17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"&amp;TAGS!P1789&amp;"
}"))))</f>
        <v>@PART[rn_ladee]:FOR[xxxRP0]
{
    %TechRequired = modernAvionics
    %cost = 6500
    %entryCost = 500
    RP0conf = false
    @description ^=:$: From RN US Probes mod
}</v>
      </c>
    </row>
    <row r="1790" spans="1:1" x14ac:dyDescent="0.25">
      <c r="A17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"&amp;TAGS!P1790&amp;"
}"))))</f>
        <v>@PART[microEngineSE1]:FOR[xxxRP0]
{
    %TechRequired = lunarLanding
    %cost = 550
    %entryCost = 11000
    RP0conf = true
    @description ^=:$: From AIES mod
    MODULE
    { name = ModuleTagEngineLiquidPF }
    MODULE
    { name = ModuleTagHumanRated }
}</v>
      </c>
    </row>
    <row r="1791" spans="1:1" x14ac:dyDescent="0.25">
      <c r="A17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"&amp;TAGS!P1791&amp;"
}"))))</f>
        <v>@PART[FASALM_AscentEngine]:FOR[xxxRP0]
{
    %TechRequired = lunarLanding
    %cost = 550
    %entryCost = 11000
    RP0conf = true
    @description ^=:$: From FASA mod
    MODULE
    { name = ModuleTagEngineLiquidPF }
    MODULE
    { name = ModuleTagHumanRated }
}</v>
      </c>
    </row>
    <row r="1792" spans="1:1" x14ac:dyDescent="0.25">
      <c r="A17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"&amp;TAGS!P1792&amp;"
}"))))</f>
        <v>@PART[liquidEngineMini]:FOR[xxxRP0]
{
    %TechRequired = lunarLanding
    %cost = 550
    %entryCost = 11000
    RP0conf = true
    @description ^=:$: From Stock (RO Config) mod
    MODULE
    { name = ModuleTagEngineLiquidPF }
    MODULE
    { name = ModuleTagHumanRated }
}</v>
      </c>
    </row>
    <row r="1793" spans="1:1" x14ac:dyDescent="0.25">
      <c r="A17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"&amp;TAGS!P1793&amp;"
}"))))</f>
        <v>@PART[enginelmodc]:FOR[xxxRP0]
{
    %TechRequired = lunarLanding
    %cost = 900
    %entryCost = 18000
    RP0conf = true
    @description ^=:$: From AIES mod
    MODULE
    { name = ModuleTagEngineLiquidPF }
    MODULE
    { name = ModuleTagHumanRated }
}</v>
      </c>
    </row>
    <row r="1794" spans="1:1" x14ac:dyDescent="0.25">
      <c r="A17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"&amp;TAGS!P1794&amp;"
}"))))</f>
        <v>@PART[FASALM_DescentEngine]:FOR[xxxRP0]
{
    %TechRequired = lunarLanding
    %cost = 900
    %entryCost = 18000
    RP0conf = true
    @description ^=:$: From FASA mod
    MODULE
    { name = ModuleTagEngineLiquidPF }
    MODULE
    { name = ModuleTagHumanRated }
}</v>
      </c>
    </row>
    <row r="1795" spans="1:1" x14ac:dyDescent="0.25">
      <c r="A17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"&amp;TAGS!P1795&amp;"
}"))))</f>
        <v>@PART[liquidEngine2-2]:FOR[xxxRP0]
{
    %TechRequired = lunarLanding
    %cost = 900
    %entryCost = 18000
    RP0conf = true
    @description ^=:$: From Stock (RO Config) mod
    MODULE
    { name = ModuleTagEngineLiquidPF }
    MODULE
    { name = ModuleTagHumanRated }
}</v>
      </c>
    </row>
    <row r="1796" spans="1:1" x14ac:dyDescent="0.25">
      <c r="A17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"&amp;TAGS!P1796&amp;"
}"))))</f>
        <v>@PART[rn_lro]:FOR[xxxRP0]
{
    %TechRequired = modernAvionics
    %cost = 6500
    %entryCost = 500
    RP0conf = false
    @description ^=:$: From RN US Probes mod
}</v>
      </c>
    </row>
    <row r="1797" spans="1:1" hidden="1" x14ac:dyDescent="0.25">
      <c r="A17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"&amp;TAGS!P1797&amp;"
}"))))</f>
        <v/>
      </c>
    </row>
    <row r="1798" spans="1:1" hidden="1" x14ac:dyDescent="0.25">
      <c r="A17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"&amp;TAGS!P1798&amp;"
}"))))</f>
        <v/>
      </c>
    </row>
    <row r="1799" spans="1:1" hidden="1" x14ac:dyDescent="0.25">
      <c r="A17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"&amp;TAGS!P1799&amp;"
}"))))</f>
        <v/>
      </c>
    </row>
    <row r="1800" spans="1:1" hidden="1" x14ac:dyDescent="0.25">
      <c r="A18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"&amp;TAGS!P1800&amp;"
}"))))</f>
        <v/>
      </c>
    </row>
    <row r="1801" spans="1:1" hidden="1" x14ac:dyDescent="0.25">
      <c r="A18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"&amp;TAGS!P1801&amp;"
}"))))</f>
        <v/>
      </c>
    </row>
    <row r="1802" spans="1:1" hidden="1" x14ac:dyDescent="0.25">
      <c r="A18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"&amp;TAGS!P1802&amp;"
}"))))</f>
        <v/>
      </c>
    </row>
    <row r="1803" spans="1:1" hidden="1" x14ac:dyDescent="0.25">
      <c r="A18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"&amp;TAGS!P1803&amp;"
}"))))</f>
        <v/>
      </c>
    </row>
    <row r="1804" spans="1:1" hidden="1" x14ac:dyDescent="0.25">
      <c r="A18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"&amp;TAGS!P1804&amp;"
}"))))</f>
        <v/>
      </c>
    </row>
    <row r="1805" spans="1:1" x14ac:dyDescent="0.25">
      <c r="A18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"&amp;TAGS!P1805&amp;"
}"))))</f>
        <v>@PART[GearFixed]:FOR[xxxRP0]
{
    %TechRequired = start
    %cost = 1
    %entryCost = 20
    RP0conf = true
    @description ^=:$: From Stock (RO Config) mod
}</v>
      </c>
    </row>
    <row r="1806" spans="1:1" x14ac:dyDescent="0.25">
      <c r="A18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"&amp;TAGS!P1806&amp;"
}"))))</f>
        <v>@PART[GearFree]:FOR[xxxRP0]
{
    %TechRequired = start
    %cost = 1.5
    %entryCost = 30
    RP0conf = true
    @description ^=:$: From Stock (RO Config) mod
}</v>
      </c>
    </row>
    <row r="1807" spans="1:1" x14ac:dyDescent="0.25">
      <c r="A18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"&amp;TAGS!P1807&amp;"
}"))))</f>
        <v>@PART[SmallGearBay]:FOR[xxxRP0]
{
    %TechRequired = start
    %cost = 3
    %entryCost = 60
    RP0conf = true
    @description ^=:$: From Stock (RO Config) mod
}</v>
      </c>
    </row>
    <row r="1808" spans="1:1" x14ac:dyDescent="0.25">
      <c r="A18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"&amp;TAGS!P1808&amp;"
}"))))</f>
        <v>@PART[GearSmall]:FOR[xxxRP0]
{
    %TechRequired = start
    %cost = 6
    %entryCost = 120
    RP0conf = true
    @description ^=:$: From Stock (RO Config) mod
}</v>
      </c>
    </row>
    <row r="1809" spans="1:1" x14ac:dyDescent="0.25">
      <c r="A18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"&amp;TAGS!P1809&amp;"
}"))))</f>
        <v>@PART[GearMedium]:FOR[xxxRP0]
{
    %TechRequired = highSpeedFlight
    %cost = 10
    %entryCost = 200
    RP0conf = true
    @description ^=:$: From Stock (RO Config) mod
}</v>
      </c>
    </row>
    <row r="1810" spans="1:1" x14ac:dyDescent="0.25">
      <c r="A18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"&amp;TAGS!P1810&amp;"
}"))))</f>
        <v>@PART[GearLarge]:FOR[xxxRP0]
{
    %TechRequired = highSpeedFlight
    %cost = 15
    %entryCost = 300
    RP0conf = true
    @description ^=:$: From Stock (RO Config) mod
}</v>
      </c>
    </row>
    <row r="1811" spans="1:1" x14ac:dyDescent="0.25">
      <c r="A18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"&amp;TAGS!P1811&amp;"
}"))))</f>
        <v>@PART[cryoengine-375-2]:FOR[xxxRP0]
{
    %TechRequired = hydrolox1981
    %cost = 5000
    %entryCost = 100000
    RP0conf = true
    @description ^=:$: From Cryo Engines mod
    MODULE
    { name = ModuleTagEngineLiquidTurbo }
    MODULE
    { name = ModuleTagHumanRated }
    MODULE
    { name = ModuleTagHydrolox }
}</v>
      </c>
    </row>
    <row r="1812" spans="1:1" x14ac:dyDescent="0.25">
      <c r="A18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"&amp;TAGS!P1812&amp;"
}"))))</f>
        <v>@PART[KW3mengineGriffonXX]:FOR[xxxRP0]
{
    %TechRequired = hydrolox1981
    %cost = 5000
    %entryCost = 100000
    RP0conf = true
    @description ^=:$: From KW Rocketry mod
    MODULE
    { name = ModuleTagEngineLiquidTurbo }
    MODULE
    { name = ModuleTagHumanRated }
    MODULE
    { name = ModuleTagHydrolox }
}</v>
      </c>
    </row>
    <row r="1813" spans="1:1" x14ac:dyDescent="0.25">
      <c r="A18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"&amp;TAGS!P1813&amp;"
}"))))</f>
        <v>@PART[rd0120]:FOR[xxxRP0]
{
    %TechRequired = hydrolox1981
    %cost = 5000
    %entryCost = 100000
    RP0conf = true
    @description ^=:$: From RealEngines mod
    MODULE
    { name = ModuleTagEngineLiquidTurbo }
    MODULE
    { name = ModuleTagHumanRated }
    MODULE
    { name = ModuleTagHydrolox }
}</v>
      </c>
    </row>
    <row r="1814" spans="1:1" x14ac:dyDescent="0.25">
      <c r="A18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"&amp;TAGS!P1814&amp;"
}"))))</f>
        <v>@PART[WBI_M1A0Wheel]:FOR[xxxRP0]
{
    %TechRequired = improvedLandingEngines
    %cost = 950
    %entryCost = 9200
    RP0conf = false
    @description ^=:$: From WildBlue Buffalo Rover mod
}</v>
      </c>
    </row>
    <row r="1815" spans="1:1" x14ac:dyDescent="0.25">
      <c r="A18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"&amp;TAGS!P1815&amp;"
}"))))</f>
        <v>@PART[WBI_OmniWheel]:FOR[xxxRP0]
{
    %TechRequired = improvedLandingEngines
    %cost = 750
    %entryCost = 7200
    RP0conf = false
    @description ^=:$: From WildBlue Buffalo Rover mod
}</v>
      </c>
    </row>
    <row r="1816" spans="1:1" x14ac:dyDescent="0.25">
      <c r="A18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"&amp;TAGS!P1816&amp;"
}"))))</f>
        <v>@PART[WBI_M1A2Wheel]:FOR[xxxRP0]
{
    %TechRequired = largeRoverDesigns
    %cost = 950
    %entryCost = 9200
    RP0conf = false
    @description ^=:$: From WildBlue Buffalo Rover mod
}</v>
      </c>
    </row>
    <row r="1817" spans="1:1" x14ac:dyDescent="0.25">
      <c r="A18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"&amp;TAGS!P1817&amp;"
}"))))</f>
        <v>@PART[RD0120_StockVersion]:FOR[xxxRP0]
{
    %TechRequired = hydrolox1981
    %cost = 5000
    %entryCost = 100000
    RP0conf = true
    @description ^=:$: From Soviet Engines mod
    MODULE
    { name = ModuleTagEngineLiquidTurbo }
    MODULE
    { name = ModuleTagHumanRated }
    MODULE
    { name = ModuleTagHydrolox }
}</v>
      </c>
    </row>
    <row r="1818" spans="1:1" x14ac:dyDescent="0.25">
      <c r="A18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"&amp;TAGS!P1818&amp;"
}"))))</f>
        <v>@PART[SXTCommodore]:FOR[xxxRP0]
{
    %TechRequired = hydrolox1981
    %cost = 5000
    %entryCost = 100000
    RP0conf = true
    @description ^=:$: From SXT mod
    MODULE
    { name = ModuleTagEngineLiquidTurbo }
    MODULE
    { name = ModuleTagHumanRated }
    MODULE
    { name = ModuleTagHydrolox }
}</v>
      </c>
    </row>
    <row r="1819" spans="1:1" x14ac:dyDescent="0.25">
      <c r="A18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"&amp;TAGS!P1819&amp;"
}"))))</f>
        <v>@PART[structuralPanel1]:FOR[xxxRP0]
{
    %TechRequired = start
    %cost = 10
    %entryCost = 200
    RP0conf = true
    @description ^=:$: From Stock (RO Config) mod
}</v>
      </c>
    </row>
    <row r="1820" spans="1:1" hidden="1" x14ac:dyDescent="0.25">
      <c r="A18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"&amp;TAGS!P1820&amp;"
}"))))</f>
        <v/>
      </c>
    </row>
    <row r="1821" spans="1:1" x14ac:dyDescent="0.25">
      <c r="A18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"&amp;TAGS!P1821&amp;"
}"))))</f>
        <v>@PART[Angledpanel]:FOR[xxxRP0]
{
    %TechRequired = start
    %cost = 5
    %entryCost = 100
    RP0conf = true
    @description ^=:$: From Stock (RO Config) mod
}</v>
      </c>
    </row>
    <row r="1822" spans="1:1" hidden="1" x14ac:dyDescent="0.25">
      <c r="A18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"&amp;TAGS!P1822&amp;"
}"))))</f>
        <v/>
      </c>
    </row>
    <row r="1823" spans="1:1" x14ac:dyDescent="0.25">
      <c r="A18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"&amp;TAGS!P1823&amp;"
}"))))</f>
        <v>@PART[structuralPanel2]:FOR[xxxRP0]
{
    %TechRequired = start
    %cost = 20
    %entryCost = 400
    RP0conf = true
    @description ^=:$: From Stock (RO Config) mod
}</v>
      </c>
    </row>
    <row r="1824" spans="1:1" hidden="1" x14ac:dyDescent="0.25">
      <c r="A18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"&amp;TAGS!P1824&amp;"
}"))))</f>
        <v/>
      </c>
    </row>
    <row r="1825" spans="1:1" hidden="1" x14ac:dyDescent="0.25">
      <c r="A18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"&amp;TAGS!P1825&amp;"
}"))))</f>
        <v/>
      </c>
    </row>
    <row r="1826" spans="1:1" hidden="1" x14ac:dyDescent="0.25">
      <c r="A18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"&amp;TAGS!P1826&amp;"
}"))))</f>
        <v/>
      </c>
    </row>
    <row r="1827" spans="1:1" x14ac:dyDescent="0.25">
      <c r="A18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"&amp;TAGS!P1827&amp;"
}"))))</f>
        <v>@PART[M55]:FOR[xxxRP0]
{
    %TechRequired = solids1962
    %cost = 750
    %entryCost = 15000
    RP0conf = true
    @description ^=:$: From Stock (RO Config) mod
    MODULE
    { name = ModuleTagEngineSolid }
}</v>
      </c>
    </row>
    <row r="1828" spans="1:1" x14ac:dyDescent="0.25">
      <c r="A18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"&amp;TAGS!P1828&amp;"
}"))))</f>
        <v>@PART[rn_aerobee170_srb]:FOR[xxxRP0]
{
    %TechRequired = orbitalRocketry1967
    %cost = 67
    %entryCost = 1340
    RP0conf = true
    @description ^=:$: From RN US Rockets mod
    MODULE
    { name = ModuleTagEngineSolid }
}</v>
      </c>
    </row>
    <row r="1829" spans="1:1" hidden="1" x14ac:dyDescent="0.25">
      <c r="A18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"&amp;TAGS!P1829&amp;"
}"))))</f>
        <v/>
      </c>
    </row>
    <row r="1830" spans="1:1" hidden="1" x14ac:dyDescent="0.25">
      <c r="A18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"&amp;TAGS!P1830&amp;"
}"))))</f>
        <v/>
      </c>
    </row>
    <row r="1831" spans="1:1" hidden="1" x14ac:dyDescent="0.25">
      <c r="A18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"&amp;TAGS!P1831&amp;"
}"))))</f>
        <v/>
      </c>
    </row>
    <row r="1832" spans="1:1" x14ac:dyDescent="0.25">
      <c r="A18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"&amp;TAGS!P1832&amp;"
}"))))</f>
        <v>@PART[rn_7k_zond_lsolar]:FOR[xxxRP0]
{
    %TechRequired = lunarRatedPower
    %cost = 300
    %entryCost = 7800
    RP0conf = false
    @description ^=:$: From RN Soyuz mod
}</v>
      </c>
    </row>
    <row r="1833" spans="1:1" x14ac:dyDescent="0.25">
      <c r="A18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"&amp;TAGS!P1833&amp;"
}"))))</f>
        <v>@PART[magellan]:FOR[xxxRP0]
{
    %TechRequired = longTermAvionics
    %cost = 3448
    %entryCost = 69778
    RP0conf = true
    @description ^=:$: From RN US Probes mod
    MODULE
    { name = ModuleTagAvionics }
}</v>
      </c>
    </row>
    <row r="1834" spans="1:1" x14ac:dyDescent="0.25">
      <c r="A18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"&amp;TAGS!P1834&amp;"
}"))))</f>
        <v>@PART[rn_magellan_scanner]:FOR[xxxRP0]
{
    %TechRequired = sampleReturnScience
    %cost = 60
    %entryCost = 1200
    RP0conf = true
    @description ^=:$: From RN US Probes mod
    MODULE
    { name = ModuleTagInstruments }
}</v>
      </c>
    </row>
    <row r="1835" spans="1:1" x14ac:dyDescent="0.25">
      <c r="A18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"&amp;TAGS!P1835&amp;"
}"))))</f>
        <v>@PART[pam_d]:FOR[xxxRP0]
{
    %TechRequired = solids1981
    %cost = 1203
    %entryCost = 24060
    RP0conf = true
    @description ^=:$: From RN US Probes mod
    MODULE
    { name = ModuleTagEngineSolid }
}</v>
      </c>
    </row>
    <row r="1836" spans="1:1" x14ac:dyDescent="0.25">
      <c r="A18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"&amp;TAGS!P1836&amp;"
}"))))</f>
        <v>@PART[rn_pam_d_dec]:FOR[xxxRP0]
{
    %TechRequired = materialsScienceLongTerm
    %cost = 150
    %entryCost = 200
    RP0conf = false
    @description ^=:$: From RN US Probes mod
}</v>
      </c>
    </row>
    <row r="1837" spans="1:1" x14ac:dyDescent="0.25">
      <c r="A18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"&amp;TAGS!P1837&amp;"
}"))))</f>
        <v>@PART[dmmagBoom]:FOR[xxxRP0]
{
    %TechRequired = scienceHuman
    %cost = 500
    %entryCost = 10000
    RP0conf = true
    @description ^=:$: From Dmagic Orbital Science mod
    MODULE
    { name = ModuleTagInstruments }
}</v>
      </c>
    </row>
    <row r="1838" spans="1:1" x14ac:dyDescent="0.25">
      <c r="A18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"&amp;TAGS!P1838&amp;"
}"))))</f>
        <v>@PART[FASAGeminiMOLEquip]:FOR[xxxRP0]
{
    %TechRequired = spaceStationPrototypes
    %cost = 150
    %entryCost = 3000
    RP0conf = true
    @description ^=:$: From FASA mod
}</v>
      </c>
    </row>
    <row r="1839" spans="1:1" x14ac:dyDescent="0.25">
      <c r="A18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"&amp;TAGS!P1839&amp;"
}"))))</f>
        <v>@PART[FASAGeminiMOLEquipCap]:FOR[xxxRP0]
{
    %TechRequired = spaceStationPrototypes
    %cost = 25
    %entryCost = 500
    RP0conf = true
    @description ^=:$: From FASA mod
}</v>
      </c>
    </row>
    <row r="1840" spans="1:1" x14ac:dyDescent="0.25">
      <c r="A18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"&amp;TAGS!P1840&amp;"
}"))))</f>
        <v>@PART[FASAGeminiMOLEquipStack]:FOR[xxxRP0]
{
    %TechRequired = spaceStationPrototypes
    %cost = 265
    %entryCost = 5275
    RP0conf = true
    @description ^=:$: From FASA mod
}</v>
      </c>
    </row>
    <row r="1841" spans="1:1" x14ac:dyDescent="0.25">
      <c r="A18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"&amp;TAGS!P1841&amp;"
}"))))</f>
        <v>@PART[WBI_PlasmaTV2]:FOR[xxxRP0]
{
    %TechRequired = modularSpaceStations
    %cost = 200
    %entryCost = 800
    RP0conf = false
    @description ^=:$: From WildBlue Buffalo Rover mod
}</v>
      </c>
    </row>
    <row r="1842" spans="1:1" x14ac:dyDescent="0.25">
      <c r="A18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"&amp;TAGS!P1842&amp;"
}"))))</f>
        <v>@PART[docking-25]:FOR[xxxRP0]
{
    %TechRequired = largeStationControl
    %cost = 1080
    %entryCost = 10200
    RP0conf = false
    @description ^=:$: From Near Future Construction mod
}</v>
      </c>
    </row>
    <row r="1843" spans="1:1" x14ac:dyDescent="0.25">
      <c r="A18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"&amp;TAGS!P1843&amp;"
}"))))</f>
        <v>@PART[rn_mariner1_2]:FOR[xxxRP0]
{
    %TechRequired = improvedAvionics
    %cost = 1200
    %entryCost = 24000
    RP0conf = true
    @description ^=:$: From RN US Probes mod
    MODULE
    { name = ModuleTagAvionics }
}</v>
      </c>
    </row>
    <row r="1844" spans="1:1" x14ac:dyDescent="0.25">
      <c r="A18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"&amp;TAGS!P1844&amp;"
}"))))</f>
        <v>@PART[SXTHECSRanger]:FOR[xxxRP0]
{
    %TechRequired = interplanetaryProbes
    %cost = 1200
    %entryCost = 24000
    RP0conf = true
    @description ^=:$: From SXT mod
}</v>
      </c>
    </row>
    <row r="1845" spans="1:1" hidden="1" x14ac:dyDescent="0.25">
      <c r="A18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"&amp;TAGS!P1845&amp;"
}"))))</f>
        <v/>
      </c>
    </row>
    <row r="1846" spans="1:1" hidden="1" x14ac:dyDescent="0.25">
      <c r="A18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"&amp;TAGS!P1846&amp;"
}"))))</f>
        <v/>
      </c>
    </row>
    <row r="1847" spans="1:1" hidden="1" x14ac:dyDescent="0.25">
      <c r="A18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"&amp;TAGS!P1847&amp;"
}"))))</f>
        <v/>
      </c>
    </row>
    <row r="1848" spans="1:1" hidden="1" x14ac:dyDescent="0.25">
      <c r="A18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"&amp;TAGS!P1848&amp;"
}"))))</f>
        <v/>
      </c>
    </row>
    <row r="1849" spans="1:1" x14ac:dyDescent="0.25">
      <c r="A18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"&amp;TAGS!P1849&amp;"
}"))))</f>
        <v>@PART[rn_7k_zond_rsolar]:FOR[xxxRP0]
{
    %TechRequired = lunarRatedPower
    %cost = 300
    %entryCost = 7800
    RP0conf = false
    @description ^=:$: From RN Soyuz mod
}</v>
      </c>
    </row>
    <row r="1850" spans="1:1" hidden="1" x14ac:dyDescent="0.25">
      <c r="A18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"&amp;TAGS!P1850&amp;"
}"))))</f>
        <v/>
      </c>
    </row>
    <row r="1851" spans="1:1" hidden="1" x14ac:dyDescent="0.25">
      <c r="A18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"&amp;TAGS!P1851&amp;"
}"))))</f>
        <v/>
      </c>
    </row>
    <row r="1852" spans="1:1" x14ac:dyDescent="0.25">
      <c r="A18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"&amp;TAGS!P1852&amp;"
}"))))</f>
        <v>@PART[largeSolarPanelEarly]:FOR[xxxRP0]
{
    %TechRequired = lunarRatedPower
    %cost = 800
    %entryCost = 16000
    RP0conf = true
    @description ^=:$: From Realism Overhaul mod
}</v>
      </c>
    </row>
    <row r="1853" spans="1:1" hidden="1" x14ac:dyDescent="0.25">
      <c r="A18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"&amp;TAGS!P1853&amp;"
}"))))</f>
        <v/>
      </c>
    </row>
    <row r="1854" spans="1:1" hidden="1" x14ac:dyDescent="0.25">
      <c r="A18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"&amp;TAGS!P1854&amp;"
}"))))</f>
        <v/>
      </c>
    </row>
    <row r="1855" spans="1:1" x14ac:dyDescent="0.25">
      <c r="A18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"&amp;TAGS!P1855&amp;"
}"))))</f>
        <v>@PART[dish_tatsujin]:FOR[xxxRP0]
{
    %TechRequired = modernComms
    %cost = 850
    %entryCost = 15500
    RP0conf = false
    @description ^=:$: From Coatl Aerospace mod
}</v>
      </c>
    </row>
    <row r="1856" spans="1:1" x14ac:dyDescent="0.25">
      <c r="A18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"&amp;TAGS!P1856&amp;"
}"))))</f>
        <v>@PART[s1_lsolar]:FOR[xxxRP0]
{
    %TechRequired = lunarRatedPower
    %cost = 1200
    %entryCost = 40000
    RP0conf = true
    @description ^=:$: From RN Salyut mod
}</v>
      </c>
    </row>
    <row r="1857" spans="1:1" x14ac:dyDescent="0.25">
      <c r="A18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"&amp;TAGS!P1857&amp;"
}"))))</f>
        <v>@PART[microIbeam]:FOR[xxxRP0]
{
    %TechRequired = materialsScienceLunar
    %cost = 15
    %entryCost = 6800
    RP0conf = false
    @description ^=:$: From Stock (RO Config) mod
}</v>
      </c>
    </row>
    <row r="1858" spans="1:1" x14ac:dyDescent="0.25">
      <c r="A18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"&amp;TAGS!P1858&amp;"
}"))))</f>
        <v>@PART[structuralIBeam2]:FOR[xxxRP0]
{
    %TechRequired = start
    %cost = 10
    %entryCost = 200
    RP0conf = true
    @description ^=:$: From Stock (RO Config) mod
}</v>
      </c>
    </row>
    <row r="1859" spans="1:1" x14ac:dyDescent="0.25">
      <c r="A18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"&amp;TAGS!P1859&amp;"
}"))))</f>
        <v>@PART[structuralIBeam3]:FOR[xxxRP0]
{
    %TechRequired = start
    %cost = 10
    %entryCost = 200
    RP0conf = true
    @description ^=:$: From Stock (RO Config) mod
}</v>
      </c>
    </row>
    <row r="1860" spans="1:1" x14ac:dyDescent="0.25">
      <c r="A18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"&amp;TAGS!P1860&amp;"
}"))))</f>
        <v>@PART[structuralIBeam1]:FOR[xxxRP0]
{
    %TechRequired = start
    %cost = 10
    %entryCost = 200
    RP0conf = true
    @description ^=:$: From Stock (RO Config) mod
}</v>
      </c>
    </row>
    <row r="1861" spans="1:1" x14ac:dyDescent="0.25">
      <c r="A18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"&amp;TAGS!P1861&amp;"
}"))))</f>
        <v>@PART[WBI_Buckboard]:FOR[xxxRP0]
{
    %TechRequired = materialsScienceAdvCapsules
    %cost = 800
    %entryCost = 3800
    RP0conf = false
    @description ^=:$: From WildBlue Buffalo Rover mod
}</v>
      </c>
    </row>
    <row r="1862" spans="1:1" x14ac:dyDescent="0.25">
      <c r="A18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"&amp;TAGS!P1862&amp;"
}"))))</f>
        <v>@PART[WBI_Buckboard2]:FOR[xxxRP0]
{
    %TechRequired = materialsScienceAdvCapsules
    %cost = 1200
    %entryCost = 3800
    RP0conf = false
    @description ^=:$: From WildBlue Buffalo Rover mod
}</v>
      </c>
    </row>
    <row r="1863" spans="1:1" x14ac:dyDescent="0.25">
      <c r="A18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"&amp;TAGS!P1863&amp;"
}"))))</f>
        <v>@PART[WBI_Buckboard3]:FOR[xxxRP0]
{
    %TechRequired = materialsScienceAdvCapsules
    %cost = 1600
    %entryCost = 3800
    RP0conf = false
    @description ^=:$: From WildBlue Buffalo Rover mod
}</v>
      </c>
    </row>
    <row r="1864" spans="1:1" hidden="1" x14ac:dyDescent="0.25">
      <c r="A18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"&amp;TAGS!P1864&amp;"
}"))))</f>
        <v/>
      </c>
    </row>
    <row r="1865" spans="1:1" hidden="1" x14ac:dyDescent="0.25">
      <c r="A18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"&amp;TAGS!P1865&amp;"
}"))))</f>
        <v/>
      </c>
    </row>
    <row r="1866" spans="1:1" hidden="1" x14ac:dyDescent="0.25">
      <c r="A18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"&amp;TAGS!P1866&amp;"
}"))))</f>
        <v/>
      </c>
    </row>
    <row r="1867" spans="1:1" hidden="1" x14ac:dyDescent="0.25">
      <c r="A18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"&amp;TAGS!P1867&amp;"
}"))))</f>
        <v/>
      </c>
    </row>
    <row r="1868" spans="1:1" hidden="1" x14ac:dyDescent="0.25">
      <c r="A18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"&amp;TAGS!P1868&amp;"
}"))))</f>
        <v/>
      </c>
    </row>
    <row r="1869" spans="1:1" x14ac:dyDescent="0.25">
      <c r="A18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"&amp;TAGS!P1869&amp;"
}"))))</f>
        <v>@PART[RO_probeCoreCubeMedium]:FOR[xxxRP0]
{
    %TechRequired = longTermAvionics
    %cost = 17500
    %entryCost = 350000
    RP0conf = true
    @description ^=:$: From Stock (RO Addition) mod
    MODULE
    { name = ModuleTagAvionics }
}</v>
      </c>
    </row>
    <row r="1870" spans="1:1" x14ac:dyDescent="0.25">
      <c r="A18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"&amp;TAGS!P1870&amp;"
}"))))</f>
        <v>@PART[FASA_Atlas_LFT_Cone]:FOR[xxxRP0]
{
    %TechRequired = materialsScienceHuman
    %cost = 380
    %entryCost = 7600
    RP0conf = true
    @description ^=:$: From FASA mod
}</v>
      </c>
    </row>
    <row r="1871" spans="1:1" x14ac:dyDescent="0.25">
      <c r="A18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"&amp;TAGS!P1871&amp;"
}"))))</f>
        <v>@PART[FASAGeminiDecDark125_Atlas]:FOR[xxxRP0]
{
    %TechRequired = materialsScienceHuman
    %cost = 50
    %entryCost = 1000
    RP0conf = true
    @description ^=:$: From FASA mod
}</v>
      </c>
    </row>
    <row r="1872" spans="1:1" x14ac:dyDescent="0.25">
      <c r="A18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"&amp;TAGS!P1872&amp;"
}"))))</f>
        <v>@PART[FASA_Mercury_LFT_Long]:FOR[xxxRP0]
{
    %TechRequired = materialsScienceHuman
    %cost = 300
    %entryCost = 6000
    RP0conf = true
    @description ^=:$: From FASA mod
}</v>
      </c>
    </row>
    <row r="1873" spans="1:1" x14ac:dyDescent="0.25">
      <c r="A18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"&amp;TAGS!P1873&amp;"
}"))))</f>
        <v>@PART[FASAGeminiDecDark125_Redstone]:FOR[xxxRP0]
{
    %TechRequired = materialsScienceHuman
    %cost = 30
    %entryCost = 600
    RP0conf = true
    @description ^=:$: From FASA mod
    MODULE
    { name = ModuleTagDecoupler }
}</v>
      </c>
    </row>
    <row r="1874" spans="1:1" x14ac:dyDescent="0.25">
      <c r="A18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"&amp;TAGS!P1874&amp;"
}"))))</f>
        <v>@PART[FASA_Mercury_LES]:FOR[xxxRP0]
{
    %TechRequired = basicCapsules
    %cost = 400
    %entryCost = 8000
    RP0conf = true
    @description ^=:$: From FASA mod
    MODULE
    { name = ModuleTagEngineSolid }
    MODULE
    { name = ModuleTagHumanRated }
}</v>
      </c>
    </row>
    <row r="1875" spans="1:1" x14ac:dyDescent="0.25">
      <c r="A18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"&amp;TAGS!P1875&amp;"
}"))))</f>
        <v>@PART[RO_mk1_LES]:FOR[xxxRP0]
{
    %TechRequired = basicCapsules
    %cost = 400
    %entryCost = 8000
    RP0conf = true
    @description ^=:$: From Realism Overhaul mod
    MODULE
    { name = ModuleTagEngineSolid }
    MODULE
    { name = ModuleTagHumanRated }
}</v>
      </c>
    </row>
    <row r="1876" spans="1:1" x14ac:dyDescent="0.25">
      <c r="A18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"&amp;TAGS!P1876&amp;"
}"))))</f>
        <v>@PART[FASAMercruyCap2]:FOR[xxxRP0]
{
    %TechRequired = basicCapsules
    %cost = 50
    %entryCost = 1000
    RP0conf = true
    @description ^=:$: From FASA mod
    MODULE
    { name = ModuleTagHumanRated }
}</v>
      </c>
    </row>
    <row r="1877" spans="1:1" x14ac:dyDescent="0.25">
      <c r="A18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"&amp;TAGS!P1877&amp;"
}"))))</f>
        <v>@PART[FASA_Mercury_Parachute_Box]:FOR[xxxRP0]
{
    %TechRequired = humanRatedEDL
    %cost = 80
    %entryCost = 1600
    RP0conf = true
    @description ^=:$: From FASA mod
}</v>
      </c>
    </row>
    <row r="1878" spans="1:1" x14ac:dyDescent="0.25">
      <c r="A18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"&amp;TAGS!P1878&amp;"
}"))))</f>
        <v>@PART[FASAProbeParachute]:FOR[xxxRP0]
{
    %TechRequired = start
    %cost = 40
    %entryCost = 800
    RP0conf = true
    @description ^=:$: From FASA mod
}</v>
      </c>
    </row>
    <row r="1879" spans="1:1" x14ac:dyDescent="0.25">
      <c r="A18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"&amp;TAGS!P1879&amp;"
}"))))</f>
        <v>@PART[FASAMercuryMiniSRB]:FOR[xxxRP0]
{
    %TechRequired = basicCapsules
    %cost = 2
    %entryCost = 40
    RP0conf = true
    @description ^=:$: From FASA mod
    MODULE
    { name = ModuleTagEngineSolid }
    MODULE
    { name = ModuleTagHumanRated }
}</v>
      </c>
    </row>
    <row r="1880" spans="1:1" x14ac:dyDescent="0.25">
      <c r="A18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"&amp;TAGS!P1880&amp;"
}"))))</f>
        <v>@PART[FASAMercuryPodRCS]:FOR[xxxRP0]
{
    %TechRequired = stabilityRP0
    %cost = 17
    %entryCost = 1000
    RP0conf = true
    @description ^=:$: From FASA mod
    MODULE
    { name = ModuleTagEngineLiquidPF }
    MODULE
    { name = ModuleTagHumanRated }
}</v>
      </c>
    </row>
    <row r="1881" spans="1:1" x14ac:dyDescent="0.25">
      <c r="A18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"&amp;TAGS!P1881&amp;"
}"))))</f>
        <v>@PART[FASAMercuryPod]:FOR[xxxRP0]
{
    %TechRequired = basicCapsules
    %cost = 3730
    %entryCost = 90600
    RP0conf = true
    @description ^=:$: From FASA mod
    MODULE
    { name = ModuleTagAvionics }
    MODULE
    { name = ModuleTagEngineSolid }
    MODULE
    { name = ModuleTagHumanRated }
    MODULE
    { name = ModuleTagReentry }
}</v>
      </c>
    </row>
    <row r="1882" spans="1:1" x14ac:dyDescent="0.25">
      <c r="A18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"&amp;TAGS!P1882&amp;"
}"))))</f>
        <v>@PART[FASA_Mercury_Eng]:FOR[xxxRP0]
{
    %TechRequired = solids1959
    %cost = 80
    %entryCost = 1600
    RP0conf = true
    @description ^=:$: From FASA mod
    MODULE
    { name = ModuleTagEngineSolid }
}</v>
      </c>
    </row>
    <row r="1883" spans="1:1" x14ac:dyDescent="0.25">
      <c r="A18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"&amp;TAGS!P1883&amp;"
}"))))</f>
        <v>@PART[FASAMercuryDec]:FOR[xxxRP0]
{
    %TechRequired = basicCapsules
    %cost = 10
    %entryCost = 200
    RP0conf = true
    @description ^=:$: From FASA mod
    MODULE
    { name = ModuleTagHumanRated }
    MODULE
    { name = ModuleTagDecoupler }
}</v>
      </c>
    </row>
    <row r="1884" spans="1:1" x14ac:dyDescent="0.25">
      <c r="A18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"&amp;TAGS!P1884&amp;"
}"))))</f>
        <v>@PART[SSTU-SC-C-CM]:FOR[xxxRP0]
{
    %TechRequired = capsulesNF
    %cost = 60000
    %entryCost = 750000
    RP0conf = true
    @description ^=:$: From SSTU mod
    MODULE
    { name = ModuleTagAvionics }
    MODULE
    { name = ModuleTagHabitable }
    MODULE
    { name = ModuleTagHumanRated }
    MODULE
    { name = ModuleTagReentry }
}</v>
      </c>
    </row>
    <row r="1885" spans="1:1" x14ac:dyDescent="0.25">
      <c r="A18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"&amp;TAGS!P1885&amp;"
}"))))</f>
        <v>@PART[KK_SPX_Merlin1Ci]:FOR[xxxRP0]
{
    %TechRequired = orbitalRocketry2004
    %cost = 205
    %entryCost = 17050
    RP0conf = true
    @description ^=:$: From KK Launchers SpaceX mod
    MODULE
    { name = ModuleTagEngineLiquidTurbo }
}</v>
      </c>
    </row>
    <row r="1886" spans="1:1" x14ac:dyDescent="0.25">
      <c r="A18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"&amp;TAGS!P1886&amp;"
}"))))</f>
        <v>@PART[SSTU-SC-C-CMX]:FOR[xxxRP0]
{
    %TechRequired = capsulesNF
    %cost = 55000
    %entryCost = 750000
    RP0conf = true
    @description ^=:$: From SSTU mod
    MODULE
    { name = ModuleTagAvionics }
    MODULE
    { name = ModuleTagHabitable }
    MODULE
    { name = ModuleTagHumanRated }
}</v>
      </c>
    </row>
    <row r="1887" spans="1:1" x14ac:dyDescent="0.25">
      <c r="A18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"&amp;TAGS!P1887&amp;"
}"))))</f>
        <v>@PART[SSTU-SC-C-HUS]:FOR[xxxRP0]
{
    %TechRequired = materialsScienceNF
    %cost = 16000
    %entryCost = 48000
    RP0conf = false
    @description ^=:$: From SSTU mod
}</v>
      </c>
    </row>
    <row r="1888" spans="1:1" x14ac:dyDescent="0.25">
      <c r="A18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"&amp;TAGS!P1888&amp;"
}"))))</f>
        <v>@PART[SSTU-SC-C-ICPS]:FOR[xxxRP0]
{
    %TechRequired = materialsScienceCommercial
    %cost = 7200
    %entryCost = 16000
    RP0conf = false
    @description ^=:$: From SSTU mod
}</v>
      </c>
    </row>
    <row r="1889" spans="1:1" x14ac:dyDescent="0.25">
      <c r="A18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"&amp;TAGS!P1889&amp;"
}"))))</f>
        <v>@PART[SSTU-SC-C-SM]:FOR[xxxRP0]
{
    %TechRequired = capsulesNF
    %cost = 60000
    %entryCost = 750000
    RP0conf = true
    @description ^=:$: From SSTU mod
    MODULE
    { name = ModuleTagHumanRated }
}</v>
      </c>
    </row>
    <row r="1890" spans="1:1" hidden="1" x14ac:dyDescent="0.25">
      <c r="A18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"&amp;TAGS!P1890&amp;"
}"))))</f>
        <v/>
      </c>
    </row>
    <row r="1891" spans="1:1" hidden="1" x14ac:dyDescent="0.25">
      <c r="A18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"&amp;TAGS!P1891&amp;"
}"))))</f>
        <v/>
      </c>
    </row>
    <row r="1892" spans="1:1" x14ac:dyDescent="0.25">
      <c r="A18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"&amp;TAGS!P1892&amp;"
}"))))</f>
        <v>@PART[engineLargeSkipper_125m]:FOR[xxxRP0]
{
    %TechRequired = orbitalRocketry2004
    %cost = 175
    %entryCost = 3500
    RP0conf = true
    @description ^=:$: From RealFuels mod
    MODULE
    { name = ModuleTagEngineLiquidTurbo }
}</v>
      </c>
    </row>
    <row r="1893" spans="1:1" x14ac:dyDescent="0.25">
      <c r="A18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"&amp;TAGS!P1893&amp;"
}"))))</f>
        <v>@PART[xmonkeyreptarx]:FOR[xxxRP0]
{
    %TechRequired = orbitalRocketry2004
    %cost = 220
    %entryCost = 22000
    RP0conf = true
    @description ^=:$: From Chaka Monkey mod
    MODULE
    { name = ModuleTagEngineLiquidTurbo }
}</v>
      </c>
    </row>
    <row r="1894" spans="1:1" x14ac:dyDescent="0.25">
      <c r="A18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"&amp;TAGS!P1894&amp;"
}"))))</f>
        <v>@PART[xmonkeyreptarvacx]:FOR[xxxRP0]
{
    %TechRequired = orbitalRocketry2004
    %cost = 220
    %entryCost = 22000
    RP0conf = true
    @description ^=:$: From Chaka Monkey mod
    MODULE
    { name = ModuleTagEngineLiquidTurbo }
}</v>
      </c>
    </row>
    <row r="1895" spans="1:1" hidden="1" x14ac:dyDescent="0.25">
      <c r="A18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"&amp;TAGS!P1895&amp;"
}"))))</f>
        <v/>
      </c>
    </row>
    <row r="1896" spans="1:1" hidden="1" x14ac:dyDescent="0.25">
      <c r="A18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"&amp;TAGS!P1896&amp;"
}"))))</f>
        <v/>
      </c>
    </row>
    <row r="1897" spans="1:1" hidden="1" x14ac:dyDescent="0.25">
      <c r="A18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"&amp;TAGS!P1897&amp;"
}"))))</f>
        <v/>
      </c>
    </row>
    <row r="1898" spans="1:1" hidden="1" x14ac:dyDescent="0.25">
      <c r="A18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"&amp;TAGS!P1898&amp;"
}"))))</f>
        <v/>
      </c>
    </row>
    <row r="1899" spans="1:1" hidden="1" x14ac:dyDescent="0.25">
      <c r="A18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"&amp;TAGS!P1899&amp;"
}"))))</f>
        <v/>
      </c>
    </row>
    <row r="1900" spans="1:1" hidden="1" x14ac:dyDescent="0.25">
      <c r="A19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"&amp;TAGS!P1900&amp;"
}"))))</f>
        <v/>
      </c>
    </row>
    <row r="1901" spans="1:1" hidden="1" x14ac:dyDescent="0.25">
      <c r="A19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"&amp;TAGS!P1901&amp;"
}"))))</f>
        <v/>
      </c>
    </row>
    <row r="1902" spans="1:1" hidden="1" x14ac:dyDescent="0.25">
      <c r="A19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"&amp;TAGS!P1902&amp;"
}"))))</f>
        <v/>
      </c>
    </row>
    <row r="1903" spans="1:1" hidden="1" x14ac:dyDescent="0.25">
      <c r="A19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"&amp;TAGS!P1903&amp;"
}"))))</f>
        <v/>
      </c>
    </row>
    <row r="1904" spans="1:1" hidden="1" x14ac:dyDescent="0.25">
      <c r="A19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"&amp;TAGS!P1904&amp;"
}"))))</f>
        <v/>
      </c>
    </row>
    <row r="1905" spans="1:1" x14ac:dyDescent="0.25">
      <c r="A19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"&amp;TAGS!P1905&amp;"
}"))))</f>
        <v>@PART[rn_messenger]:FOR[xxxRP0]
{
    %TechRequired = internationalAvionics
    %cost = 3775
    %entryCost = 75502
    RP0conf = true
    @description ^=:$: From RN US Probes mod
    MODULE
    { name = ModuleTagAvionics }
}</v>
      </c>
    </row>
    <row r="1906" spans="1:1" hidden="1" x14ac:dyDescent="0.25">
      <c r="A19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"&amp;TAGS!P1906&amp;"
}"))))</f>
        <v/>
      </c>
    </row>
    <row r="1907" spans="1:1" x14ac:dyDescent="0.25">
      <c r="A19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"&amp;TAGS!P1907&amp;"
}"))))</f>
        <v>@PART[nuclearfuel-25]:FOR[xxxRP0]
{
    %TechRequired = advancedNuclearPower
    %cost = 854400
    %entryCost = 164000
    RP0conf = false
    @description ^=:$: From Near Future Electrical mod
}</v>
      </c>
    </row>
    <row r="1908" spans="1:1" x14ac:dyDescent="0.25">
      <c r="A19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"&amp;TAGS!P1908&amp;"
}"))))</f>
        <v>@PART[nuclearfuel-125]:FOR[xxxRP0]
{
    %TechRequired = advancedNuclearPower
    %cost = 267000
    %entryCost = 57000
    RP0conf = false
    @description ^=:$: From Near Future Electrical mod
}</v>
      </c>
    </row>
    <row r="1909" spans="1:1" x14ac:dyDescent="0.25">
      <c r="A19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"&amp;TAGS!P1909&amp;"
}"))))</f>
        <v>@PART[nuclearfuel-0625]:FOR[xxxRP0]
{
    %TechRequired = advancedNuclearPower
    %cost = 53400
    %entryCost = 11800
    RP0conf = false
    @description ^=:$: From Near Future Electrical mod
}</v>
      </c>
    </row>
    <row r="1910" spans="1:1" hidden="1" x14ac:dyDescent="0.25">
      <c r="A19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"&amp;TAGS!P1910&amp;"
}"))))</f>
        <v/>
      </c>
    </row>
    <row r="1911" spans="1:1" hidden="1" x14ac:dyDescent="0.25">
      <c r="A19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"&amp;TAGS!P1911&amp;"
}"))))</f>
        <v/>
      </c>
    </row>
    <row r="1912" spans="1:1" x14ac:dyDescent="0.25">
      <c r="A19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"&amp;TAGS!P1912&amp;"
}"))))</f>
        <v>@PART[RP0sensorMicrometeorite]:FOR[xxxRP0]
{
    %TechRequired = earlyScience
    %cost = 40
    %entryCost = 800
    RP0conf = true
    @description ^=:$: From Stock (RO Config) mod
    MODULE
    { name = ModuleTagInstruments }
}</v>
      </c>
    </row>
    <row r="1913" spans="1:1" hidden="1" x14ac:dyDescent="0.25">
      <c r="A19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"&amp;TAGS!P1913&amp;"
}"))))</f>
        <v/>
      </c>
    </row>
    <row r="1914" spans="1:1" hidden="1" x14ac:dyDescent="0.25">
      <c r="A19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"&amp;TAGS!P1914&amp;"
}"))))</f>
        <v/>
      </c>
    </row>
    <row r="1915" spans="1:1" x14ac:dyDescent="0.25">
      <c r="A19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"&amp;TAGS!P1915&amp;"
}"))))</f>
        <v>@PART[rn_mirdockingmodule]:FOR[xxxRP0]
{
    %TechRequired = standardDockingPorts
    %cost = 600
    %entryCost = 1
    RP0conf = false
    @description ^=:$: From RN Misc mod
}</v>
      </c>
    </row>
    <row r="1916" spans="1:1" x14ac:dyDescent="0.25">
      <c r="A19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"&amp;TAGS!P1916&amp;"
}"))))</f>
        <v>@PART[RO-Mk1CockpitInline]:FOR[xxxRP0]
{
    %TechRequired = prototypeSpaceplanes
    %cost = 9000
    %entryCost = 180000
    RP0conf = true
    @description ^=:$: From Realism Overhaul mod
    MODULE
    { name = ModuleTagHabitable }
    MODULE
    { name = ModuleTagHumanRated }
}</v>
      </c>
    </row>
    <row r="1917" spans="1:1" x14ac:dyDescent="0.25">
      <c r="A19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"&amp;TAGS!P1917&amp;"
}"))))</f>
        <v>@PART[SmallSpotLight]:FOR[xxxRP0]
{
    %TechRequired = start
    %cost = 5
    %entryCost = 100
    RP0conf = true
    @description ^=:$: From Stock (RO Config) mod
}</v>
      </c>
    </row>
    <row r="1918" spans="1:1" x14ac:dyDescent="0.25">
      <c r="A19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"&amp;TAGS!P1918&amp;"
}"))))</f>
        <v>@PART[SmallPointLight]:FOR[xxxRP0]
{
    %TechRequired = start
    %cost = 5
    %entryCost = 100
    RP0conf = true
    @description ^=:$: From Stock (RO Config) mod
}</v>
      </c>
    </row>
    <row r="1919" spans="1:1" x14ac:dyDescent="0.25">
      <c r="A19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"&amp;TAGS!P1919&amp;"
}"))))</f>
        <v>@PART[SmallStripLight]:FOR[xxxRP0]
{
    %TechRequired = start
    %cost = 10
    %entryCost = 200
    RP0conf = true
    @description ^=:$: From Stock (RO Config) mod
}</v>
      </c>
    </row>
    <row r="1920" spans="1:1" x14ac:dyDescent="0.25">
      <c r="A19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"&amp;TAGS!P1920&amp;"
}"))))</f>
        <v>@PART[SMLadderUtility]:FOR[xxxRP0]
{
    %TechRequired = start
    %cost = 10
    %entryCost = 200
    RP0conf = true
    @description ^=:$: From Stock (RO Config) mod
}</v>
      </c>
    </row>
    <row r="1921" spans="1:1" x14ac:dyDescent="0.25">
      <c r="A19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"&amp;TAGS!P1921&amp;"
}"))))</f>
        <v>@PART[MedLadderUtility]:FOR[xxxRP0]
{
    %TechRequired = start
    %cost = 20
    %entryCost = 400
    RP0conf = true
    @description ^=:$: From Stock (RO Config) mod
}</v>
      </c>
    </row>
    <row r="1922" spans="1:1" x14ac:dyDescent="0.25">
      <c r="A19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"&amp;TAGS!P1922&amp;"
}"))))</f>
        <v>@PART[LGLadderUtility]:FOR[xxxRP0]
{
    %TechRequired = start
    %cost = 40
    %entryCost = 800
    RP0conf = true
    @description ^=:$: From Stock (RO Config) mod
}</v>
      </c>
    </row>
    <row r="1923" spans="1:1" hidden="1" x14ac:dyDescent="0.25">
      <c r="A19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"&amp;TAGS!P1923&amp;"
}"))))</f>
        <v/>
      </c>
    </row>
    <row r="1924" spans="1:1" x14ac:dyDescent="0.25">
      <c r="A19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"&amp;TAGS!P1924&amp;"
}"))))</f>
        <v>@PART[SXTWingSmall]:FOR[xxxRP0]
{
    %TechRequired = start
    %cost = 40
    %entryCost = 800
    RP0conf = true
    @description ^=:$: From SXT mod
}</v>
      </c>
    </row>
    <row r="1925" spans="1:1" hidden="1" x14ac:dyDescent="0.25">
      <c r="A19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"&amp;TAGS!P1925&amp;"
}"))))</f>
        <v/>
      </c>
    </row>
    <row r="1926" spans="1:1" hidden="1" x14ac:dyDescent="0.25">
      <c r="A19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"&amp;TAGS!P1926&amp;"
}"))))</f>
        <v/>
      </c>
    </row>
    <row r="1927" spans="1:1" hidden="1" x14ac:dyDescent="0.25">
      <c r="A19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"&amp;TAGS!P1927&amp;"
}"))))</f>
        <v/>
      </c>
    </row>
    <row r="1928" spans="1:1" hidden="1" x14ac:dyDescent="0.25">
      <c r="A19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"&amp;TAGS!P1928&amp;"
}"))))</f>
        <v/>
      </c>
    </row>
    <row r="1929" spans="1:1" x14ac:dyDescent="0.25">
      <c r="A19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"&amp;TAGS!P1929&amp;"
}"))))</f>
        <v>@PART[MK1Cargobay]:FOR[xxxRP0]
{
    %TechRequired = hypersonicFlightRP0
    %cost = 500
    %entryCost = 10000
    RP0conf = true
    @description ^=:$: From Ven Stock Revamp mod
}</v>
      </c>
    </row>
    <row r="1930" spans="1:1" x14ac:dyDescent="0.25">
      <c r="A19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"&amp;TAGS!P1930&amp;"
}"))))</f>
        <v>@PART[RO-MK1Cargobay]:FOR[xxxRP0]
{
    %TechRequired = prototypeSpaceplanes
    %cost = 2000
    %entryCost = 50000
    RP0conf = true
    @description ^=:$: From Ven Stock Revamp mod
}</v>
      </c>
    </row>
    <row r="1931" spans="1:1" x14ac:dyDescent="0.25">
      <c r="A19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"&amp;TAGS!P1931&amp;"
}"))))</f>
        <v>@PART[RO-Mk1Cockpit]:FOR[xxxRP0]
{
    %TechRequired = prototypeSpaceplanes
    %cost = 9000
    %entryCost = 180000
    RP0conf = true
    @description ^=:$: From Realism Overhaul mod
    MODULE
    { name = ModuleTagHabitable }
    MODULE
    { name = ModuleTagHumanRated }
}</v>
      </c>
    </row>
    <row r="1932" spans="1:1" x14ac:dyDescent="0.25">
      <c r="A19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"&amp;TAGS!P1932&amp;"
}"))))</f>
        <v>@PART[MK1CrewCabin]:FOR[xxxRP0]
{
    %TechRequired = prototypeSpaceplanes
    %cost = 4000
    %entryCost = 60000
    RP0conf = true
    @description ^=:$: From Stock (RO Config) mod
    MODULE
    { name = ModuleTagHabitable }
    MODULE
    { name = ModuleTagHumanRated }
}</v>
      </c>
    </row>
    <row r="1933" spans="1:1" x14ac:dyDescent="0.25">
      <c r="A19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"&amp;TAGS!P1933&amp;"
}"))))</f>
        <v>@PART[RO-Mk1CrewModule]:FOR[xxxRP0]
{
    %TechRequired = prototypeSpaceplanes
    %cost = 3000
    %entryCost = 60000
    RP0conf = true
    @description ^=:$: From Ven Stock Revamp mod
    MODULE
    { name = ModuleTagHabitable }
    MODULE
    { name = ModuleTagHumanRated }
}</v>
      </c>
    </row>
    <row r="1934" spans="1:1" x14ac:dyDescent="0.25">
      <c r="A19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"&amp;TAGS!P1934&amp;"
}"))))</f>
        <v>@PART[RO-Mk1Fuselage]:FOR[xxxRP0]
{
    %TechRequired = prototypeSpaceplanes
    %cost = 1000
    %entryCost = 40000
    RP0conf = true
    @description ^=:$: From Realism Overhaul mod
}</v>
      </c>
    </row>
    <row r="1935" spans="1:1" x14ac:dyDescent="0.25">
      <c r="A19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"&amp;TAGS!P1935&amp;"
}"))))</f>
        <v>@PART[RO-Mk1FuselagePres]:FOR[xxxRP0]
{
    %TechRequired = prototypeSpaceplanes
    %cost = 1000
    %entryCost = 40000
    RP0conf = true
    @description ^=:$: From Realism Overhaul mod
}</v>
      </c>
    </row>
    <row r="1936" spans="1:1" x14ac:dyDescent="0.25">
      <c r="A19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"&amp;TAGS!P1936&amp;"
}"))))</f>
        <v>@PART[landerCabinSmall]:FOR[xxxRP0]
{
    %TechRequired = lunarRatedHeatshields
    %cost = 2000
    %entryCost = 40000
    RP0conf = true
    @description ^=:$: From Stock (RO Config) mod
    MODULE
    { name = ModuleTagHabitable }
    MODULE
    { name = ModuleTagHumanRated }
}</v>
      </c>
    </row>
    <row r="1937" spans="1:1" x14ac:dyDescent="0.25">
      <c r="A19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"&amp;TAGS!P1937&amp;"
}"))))</f>
        <v>@PART[landerCabinMedium]:FOR[xxxRP0]
{
    %TechRequired = lunarLanding
    %cost = 3000
    %entryCost = 60000
    RP0conf = true
    @description ^=:$: From Realism Overhaul mod
    MODULE
    { name = ModuleTagHabitable }
    MODULE
    { name = ModuleTagHumanRated }
}</v>
      </c>
    </row>
    <row r="1938" spans="1:1" x14ac:dyDescent="0.25">
      <c r="A19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"&amp;TAGS!P1938&amp;"
}"))))</f>
        <v>@PART[SXTFuel625m]:FOR[xxxRP0]
{
    %TechRequired = start
    %cost = 30
    %entryCost = 600
    RP0conf = true
    @description ^=:$: From SXT mod
}</v>
      </c>
    </row>
    <row r="1939" spans="1:1" hidden="1" x14ac:dyDescent="0.25">
      <c r="A19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"&amp;TAGS!P1939&amp;"
}"))))</f>
        <v/>
      </c>
    </row>
    <row r="1940" spans="1:1" x14ac:dyDescent="0.25">
      <c r="A19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"&amp;TAGS!P1940&amp;"
}"))))</f>
        <v>@PART[mk1pod]:FOR[xxxRP0]
{
    %TechRequired = basicCapsules
    %cost = 3730
    %entryCost = 90600
    RP0conf = true
    @description ^=:$: From Stock (RO Config) mod
    MODULE
    { name = ModuleTagAvionics }
    MODULE
    { name = ModuleTagHabitable }
    MODULE
    { name = ModuleTagHumanRated }
    MODULE
    { name = ModuleTagReentry }
}</v>
      </c>
    </row>
    <row r="1941" spans="1:1" hidden="1" x14ac:dyDescent="0.25">
      <c r="A19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"&amp;TAGS!P1941&amp;"
}"))))</f>
        <v/>
      </c>
    </row>
    <row r="1942" spans="1:1" hidden="1" x14ac:dyDescent="0.25">
      <c r="A19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"&amp;TAGS!P1942&amp;"
}"))))</f>
        <v/>
      </c>
    </row>
    <row r="1943" spans="1:1" x14ac:dyDescent="0.25">
      <c r="A19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"&amp;TAGS!P1943&amp;"
}"))))</f>
        <v>@PART[Typhoon?Cockpit]:FOR[xxxRP0]
{
    %TechRequired = refinedTurbofans
    %cost = 1000
    %entryCost = 2600
    RP0conf = false
    @description ^=:$: From Aviation Cockpits mod
}</v>
      </c>
    </row>
    <row r="1944" spans="1:1" x14ac:dyDescent="0.25">
      <c r="A19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"&amp;TAGS!P1944&amp;"
}"))))</f>
        <v>@PART[SXTAirbagSmall]:FOR[xxxRP0]
{
    %TechRequired = lunarRatedHeatshields
    %cost = 150
    %entryCost = 15000
    RP0conf = true
    @description ^=:$: From SXT mod
}</v>
      </c>
    </row>
    <row r="1945" spans="1:1" x14ac:dyDescent="0.25">
      <c r="A19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"&amp;TAGS!P1945&amp;"
}"))))</f>
        <v>@PART[SXTAirbag]:FOR[xxxRP0]
{
    %TechRequired = lunarRatedHeatshields
    %cost = 200
    %entryCost = 20000
    RP0conf = true
    @description ^=:$: From SXT mod
}</v>
      </c>
    </row>
    <row r="1946" spans="1:1" hidden="1" x14ac:dyDescent="0.25">
      <c r="A19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"&amp;TAGS!P1946&amp;"
}"))))</f>
        <v/>
      </c>
    </row>
    <row r="1947" spans="1:1" hidden="1" x14ac:dyDescent="0.25">
      <c r="A19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"&amp;TAGS!P1947&amp;"
}"))))</f>
        <v/>
      </c>
    </row>
    <row r="1948" spans="1:1" hidden="1" x14ac:dyDescent="0.25">
      <c r="A19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"&amp;TAGS!P1948&amp;"
}"))))</f>
        <v/>
      </c>
    </row>
    <row r="1949" spans="1:1" x14ac:dyDescent="0.25">
      <c r="A19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"&amp;TAGS!P1949&amp;"
}"))))</f>
        <v>@PART[parachuteSingle]:FOR[xxxRP0]
{
    %TechRequired = start
    %cost = 0
    %entryCost = 0
    RP0conf = true
    @description ^=:$: From Stock (RO Config) mod
}</v>
      </c>
    </row>
    <row r="1950" spans="1:1" x14ac:dyDescent="0.25">
      <c r="A19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"&amp;TAGS!P1950&amp;"
}"))))</f>
        <v>@PART[parachuteLarge]:FOR[xxxRP0]
{
    %TechRequired = start
    %cost = 0
    %entryCost = 0
    RP0conf = true
    @description ^=:$: From Stock (RO Config) mod
}</v>
      </c>
    </row>
    <row r="1951" spans="1:1" x14ac:dyDescent="0.25">
      <c r="A19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"&amp;TAGS!P1951&amp;"
}"))))</f>
        <v>@PART[RP0Nose-Cockpit]:FOR[xxxRP0]
{
    %TechRequired = supersonicDev
    %cost = 300
    %entryCost = 6000
    RP0conf = true
    @description ^=:$: From Realism Overhaul mod
}</v>
      </c>
    </row>
    <row r="1952" spans="1:1" hidden="1" x14ac:dyDescent="0.25">
      <c r="A19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"&amp;TAGS!P1952&amp;"
}"))))</f>
        <v/>
      </c>
    </row>
    <row r="1953" spans="1:1" hidden="1" x14ac:dyDescent="0.25">
      <c r="A19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"&amp;TAGS!P1953&amp;"
}"))))</f>
        <v/>
      </c>
    </row>
    <row r="1954" spans="1:1" hidden="1" x14ac:dyDescent="0.25">
      <c r="A19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"&amp;TAGS!P1954&amp;"
}"))))</f>
        <v/>
      </c>
    </row>
    <row r="1955" spans="1:1" x14ac:dyDescent="0.25">
      <c r="A19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"&amp;TAGS!P1955&amp;"
}"))))</f>
        <v>@PART[mk2_1m_AdapterLong]:FOR[xxxRP0]
{
    %TechRequired = matureTurbofans
    %cost = 1
    %entryCost = 17500
    RP0conf = false
    @description ^=:$: From Stock (RO Config) mod
}</v>
      </c>
    </row>
    <row r="1956" spans="1:1" x14ac:dyDescent="0.25">
      <c r="A19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"&amp;TAGS!P1956&amp;"
}"))))</f>
        <v>@PART[mk2SpacePlaneAdapter]:FOR[xxxRP0]
{
    %TechRequired = matureTurbofans
    %cost = 1
    %entryCost = 14600
    RP0conf = false
    @description ^=:$: From Stock (RO Config) mod
}</v>
      </c>
    </row>
    <row r="1957" spans="1:1" x14ac:dyDescent="0.25">
      <c r="A19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"&amp;TAGS!P1957&amp;"
}"))))</f>
        <v>@PART[mk2_1m_Bicoupler]:FOR[xxxRP0]
{
    %TechRequired = matureTurbofans
    %cost = 1
    %entryCost = 19800
    RP0conf = false
    @description ^=:$: From Stock (RO Config) mod
}</v>
      </c>
    </row>
    <row r="1958" spans="1:1" x14ac:dyDescent="0.25">
      <c r="A19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"&amp;TAGS!P1958&amp;"
}"))))</f>
        <v>@PART[mk2CargoBayS]:FOR[xxxRP0]
{
    %TechRequired = matureTurbofans
    %cost = 1250
    %entryCost = 100000
    RP0conf = true
    @description ^=:$: From Stock (RO Config) mod
}</v>
      </c>
    </row>
    <row r="1959" spans="1:1" hidden="1" x14ac:dyDescent="0.25">
      <c r="A19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"&amp;TAGS!P1959&amp;"
}"))))</f>
        <v/>
      </c>
    </row>
    <row r="1960" spans="1:1" x14ac:dyDescent="0.25">
      <c r="A19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"&amp;TAGS!P1960&amp;"
}"))))</f>
        <v>@PART[mk2CargoBayL]:FOR[xxxRP0]
{
    %TechRequired = matureTurbofans
    %cost = 2500
    %entryCost = 100000
    RP0conf = true
    @description ^=:$: From Stock (RO Config) mod
}</v>
      </c>
    </row>
    <row r="1961" spans="1:1" x14ac:dyDescent="0.25">
      <c r="A19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"&amp;TAGS!P1961&amp;"
}"))))</f>
        <v>@PART[mk2DockingPort]:FOR[xxxRP0]
{
    %TechRequired = spaceStationControl
    %cost = 4000
    %entryCost = 80000
    RP0conf = true
    @description ^=:$: From Stock (RO Config) mod
    MODULE
    { name = ModuleTagDecoupler }
}</v>
      </c>
    </row>
    <row r="1962" spans="1:1" x14ac:dyDescent="0.25">
      <c r="A19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"&amp;TAGS!P1962&amp;"
}"))))</f>
        <v>@PART[mk2Cockpit_Standard]:FOR[xxxRP0]
{
    %TechRequired = matureTurbofans
    %cost = 15000
    %entryCost = 300000
    RP0conf = true
    @description ^=:$: From Stock (RO Config) mod
    MODULE
    { name = ModuleTagHabitable }
    MODULE
    { name = ModuleTagHumanRated }
}</v>
      </c>
    </row>
    <row r="1963" spans="1:1" x14ac:dyDescent="0.25">
      <c r="A19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"&amp;TAGS!P1963&amp;"
}"))))</f>
        <v>@PART[mk2CrewCabin]:FOR[xxxRP0]
{
    %TechRequired = matureTurbofans
    %cost = 6000
    %entryCost = 120000
    RP0conf = true
    @description ^=:$: From Stock (RO Config) mod
    MODULE
    { name = ModuleTagHabitable }
    MODULE
    { name = ModuleTagHumanRated }
}</v>
      </c>
    </row>
    <row r="1964" spans="1:1" x14ac:dyDescent="0.25">
      <c r="A19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"&amp;TAGS!P1964&amp;"
}"))))</f>
        <v>@PART[mk2DroneCore]:FOR[xxxRP0]
{
    %TechRequired = matureTurbofans
    %cost = 2000
    %entryCost = 40000
    RP0conf = true
    @description ^=:$: From Stock (RO Config) mod
    MODULE
    { name = ModuleTagAvionics }
}</v>
      </c>
    </row>
    <row r="1965" spans="1:1" x14ac:dyDescent="0.25">
      <c r="A19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"&amp;TAGS!P1965&amp;"
}"))))</f>
        <v>@PART[mk2Fuselage]:FOR[xxxRP0]
{
    %TechRequired = matureTurbofans
    %cost = 1
    %entryCost = 18500
    RP0conf = false
    @description ^=:$: From Stock (RO Config) mod
}</v>
      </c>
    </row>
    <row r="1966" spans="1:1" x14ac:dyDescent="0.25">
      <c r="A19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"&amp;TAGS!P1966&amp;"
}"))))</f>
        <v>@PART[mk2FuselageLongLFO]:FOR[xxxRP0]
{
    %TechRequired = matureTurbofans
    %cost = 1
    %entryCost = 18500
    RP0conf = false
    @description ^=:$: From Stock (RO Config) mod
}</v>
      </c>
    </row>
    <row r="1967" spans="1:1" x14ac:dyDescent="0.25">
      <c r="A19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"&amp;TAGS!P1967&amp;"
}"))))</f>
        <v>@PART[mk2FuselageShortLiquid]:FOR[xxxRP0]
{
    %TechRequired = matureTurbofans
    %cost = 1
    %entryCost = 18500
    RP0conf = false
    @description ^=:$: From Stock (RO Config) mod
}</v>
      </c>
    </row>
    <row r="1968" spans="1:1" x14ac:dyDescent="0.25">
      <c r="A19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"&amp;TAGS!P1968&amp;"
}"))))</f>
        <v>@PART[mk2FuselageShortMono]:FOR[xxxRP0]
{
    %TechRequired = matureTurbofans
    %cost = 1
    %entryCost = 18500
    RP0conf = false
    @description ^=:$: From Stock (RO Config) mod
}</v>
      </c>
    </row>
    <row r="1969" spans="1:1" x14ac:dyDescent="0.25">
      <c r="A19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"&amp;TAGS!P1969&amp;"
}"))))</f>
        <v>@PART[mk2FuselageShortLFO]:FOR[xxxRP0]
{
    %TechRequired = matureTurbofans
    %cost = 1
    %entryCost = 18500
    RP0conf = false
    @description ^=:$: From Stock (RO Config) mod
}</v>
      </c>
    </row>
    <row r="1970" spans="1:1" x14ac:dyDescent="0.25">
      <c r="A19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"&amp;TAGS!P1970&amp;"
}"))))</f>
        <v>@PART[mk2Cockpit_Inline]:FOR[xxxRP0]
{
    %TechRequired = effectiveSpaceplanes
    %cost = 14000
    %entryCost = 280000
    RP0conf = true
    @description ^=:$: From Stock (RO Config) mod
}</v>
      </c>
    </row>
    <row r="1971" spans="1:1" x14ac:dyDescent="0.25">
      <c r="A19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"&amp;TAGS!P1971&amp;"
}"))))</f>
        <v>@PART[mk2LanderCabin]:FOR[xxxRP0]
{
    %TechRequired = lunarLanding
    %cost = 4500
    %entryCost = 90000
    RP0conf = true
    @description ^=:$: From Stock (RO Config) mod
}</v>
      </c>
    </row>
    <row r="1972" spans="1:1" x14ac:dyDescent="0.25">
      <c r="A19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"&amp;TAGS!P1972&amp;"
}"))))</f>
        <v>@PART[Mark1-2Pod]:FOR[xxxRP0]
{
    %TechRequired = matureCapsules
    %cost = 10000
    %entryCost = 1000000
    RP0conf = true
    @description ^=:$: From Stock (RO Config) mod
    MODULE
    { name = ModuleTagAvionics }
    MODULE
    { name = ModuleTagHabitable }
    MODULE
    { name = ModuleTagHumanRated }
    MODULE
    { name = ModuleTagReentry }
}</v>
      </c>
    </row>
    <row r="1973" spans="1:1" x14ac:dyDescent="0.25">
      <c r="A19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"&amp;TAGS!P1973&amp;"
}"))))</f>
        <v>@PART[ShieldCapLarge]:FOR[xxxRP0]
{
    %TechRequired = matureCapsules
    %cost = 500
    %entryCost = 10000
    RP0conf = true
    @description ^=:$: From Ven Stock Revamp mod
    MODULE
    { name = ModuleTagHumanRated }
}</v>
      </c>
    </row>
    <row r="1974" spans="1:1" hidden="1" x14ac:dyDescent="0.25">
      <c r="A19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"&amp;TAGS!P1974&amp;"
}"))))</f>
        <v/>
      </c>
    </row>
    <row r="1975" spans="1:1" hidden="1" x14ac:dyDescent="0.25">
      <c r="A19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"&amp;TAGS!P1975&amp;"
}"))))</f>
        <v/>
      </c>
    </row>
    <row r="1976" spans="1:1" hidden="1" x14ac:dyDescent="0.25">
      <c r="A19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"&amp;TAGS!P1976&amp;"
}"))))</f>
        <v/>
      </c>
    </row>
    <row r="1977" spans="1:1" x14ac:dyDescent="0.25">
      <c r="A19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"&amp;TAGS!P1977&amp;"
}"))))</f>
        <v>@PART[parachuteDrogue]:FOR[xxxRP0]
{
    %TechRequired = start
    %cost = 0
    %entryCost = 0
    RP0conf = true
    @description ^=:$: From Stock (RO Config) mod
}</v>
      </c>
    </row>
    <row r="1978" spans="1:1" hidden="1" x14ac:dyDescent="0.25">
      <c r="A19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"&amp;TAGS!P1978&amp;"
}"))))</f>
        <v/>
      </c>
    </row>
    <row r="1979" spans="1:1" x14ac:dyDescent="0.25">
      <c r="A19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"&amp;TAGS!P1979&amp;"
}"))))</f>
        <v>@PART[parachuteRadial]:FOR[xxxRP0]
{
    %TechRequired = start
    %cost = 0
    %entryCost = 0
    RP0conf = true
    @description ^=:$: From Stock (RO Config) mod
}</v>
      </c>
    </row>
    <row r="1980" spans="1:1" x14ac:dyDescent="0.25">
      <c r="A19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"&amp;TAGS!P1980&amp;"
}"))))</f>
        <v>@PART[mk3CargoBayL]:FOR[xxxRP0]
{
    %TechRequired = spaceShuttles
    %cost = 10000
    %entryCost = 200000
    RP0conf = true
    @description ^=:$: From Stock (RO Config) mod
}</v>
      </c>
    </row>
    <row r="1981" spans="1:1" x14ac:dyDescent="0.25">
      <c r="A19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"&amp;TAGS!P1981&amp;"
}"))))</f>
        <v>@PART[mk3CargoBayS]:FOR[xxxRP0]
{
    %TechRequired = spaceShuttles
    %cost = 2500
    %entryCost = 200000
    RP0conf = true
    @description ^=:$: From Stock (RO Config) mod
}</v>
      </c>
    </row>
    <row r="1982" spans="1:1" x14ac:dyDescent="0.25">
      <c r="A19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"&amp;TAGS!P1982&amp;"
}"))))</f>
        <v>@PART[mk3CargoBayM]:FOR[xxxRP0]
{
    %TechRequired = spaceShuttles
    %cost = 5000
    %entryCost = 200000
    RP0conf = true
    @description ^=:$: From Stock (RO Config) mod
}</v>
      </c>
    </row>
    <row r="1983" spans="1:1" hidden="1" x14ac:dyDescent="0.25">
      <c r="A19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"&amp;TAGS!P1983&amp;"
}"))))</f>
        <v/>
      </c>
    </row>
    <row r="1984" spans="1:1" x14ac:dyDescent="0.25">
      <c r="A19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"&amp;TAGS!P1984&amp;"
}"))))</f>
        <v>@PART[mk3CargoRamp]:FOR[xxxRP0]
{
    %TechRequired = refinedTurbofans
    %cost = 3300
    %entryCost = 200000
    RP0conf = true
    @description ^=:$: From Stock (RO Config) mod
}</v>
      </c>
    </row>
    <row r="1985" spans="1:1" x14ac:dyDescent="0.25">
      <c r="A19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"&amp;TAGS!P1985&amp;"
}"))))</f>
        <v>@PART[mk3Cockpit_Shuttle]:FOR[xxxRP0]
{
    %TechRequired = spaceShuttles
    %cost = 40000
    %entryCost = 800000
    RP0conf = true
    @description ^=:$: From Stock (RO Config) mod
    MODULE
    { name = ModuleTagHabitable }
    MODULE
    { name = ModuleTagHumanRated }
}</v>
      </c>
    </row>
    <row r="1986" spans="1:1" x14ac:dyDescent="0.25">
      <c r="A19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"&amp;TAGS!P1986&amp;"
}"))))</f>
        <v>@PART[adapterEngines]:FOR[xxxRP0]
{
    %TechRequired = spaceShuttles
    %cost = 2500
    %entryCost = 42000
    RP0conf = false
    @description ^=:$: From Stock (RO Config) mod
}</v>
      </c>
    </row>
    <row r="1987" spans="1:1" x14ac:dyDescent="0.25">
      <c r="A19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"&amp;TAGS!P1987&amp;"
}"))))</f>
        <v>@PART[mk3FuselageLF_100]:FOR[xxxRP0]
{
    %TechRequired = spaceShuttles
    %cost = 1.111111
    %entryCost = 84000
    RP0conf = false
    @description ^=:$: From Stock (RO Config) mod
}</v>
      </c>
    </row>
    <row r="1988" spans="1:1" x14ac:dyDescent="0.25">
      <c r="A19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"&amp;TAGS!P1988&amp;"
}"))))</f>
        <v>@PART[mk3FuselageLFO_100]:FOR[xxxRP0]
{
    %TechRequired = spaceShuttles
    %cost = 12.11111
    %entryCost = 84000
    RP0conf = false
    @description ^=:$: From Stock (RO Config) mod
}</v>
      </c>
    </row>
    <row r="1989" spans="1:1" x14ac:dyDescent="0.25">
      <c r="A19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"&amp;TAGS!P1989&amp;"
}"))))</f>
        <v>@PART[mk3FuselageLF_50]:FOR[xxxRP0]
{
    %TechRequired = spaceShuttles
    %cost = 1
    %entryCost = 42000
    RP0conf = false
    @description ^=:$: From Stock (RO Config) mod
}</v>
      </c>
    </row>
    <row r="1990" spans="1:1" x14ac:dyDescent="0.25">
      <c r="A19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"&amp;TAGS!P1990&amp;"
}"))))</f>
        <v>@PART[mk3FuselageLFO_50]:FOR[xxxRP0]
{
    %TechRequired = spaceShuttles
    %cost = 6.055555
    %entryCost = 42000
    RP0conf = false
    @description ^=:$: From Stock (RO Config) mod
}</v>
      </c>
    </row>
    <row r="1991" spans="1:1" x14ac:dyDescent="0.25">
      <c r="A19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"&amp;TAGS!P1991&amp;"
}"))))</f>
        <v>@PART[mk3FuselageLF_25]:FOR[xxxRP0]
{
    %TechRequired = spaceShuttles
    %cost = 1
    %entryCost = 21000
    RP0conf = false
    @description ^=:$: From Stock (RO Config) mod
}</v>
      </c>
    </row>
    <row r="1992" spans="1:1" x14ac:dyDescent="0.25">
      <c r="A19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"&amp;TAGS!P1992&amp;"
}"))))</f>
        <v>@PART[mk3FuselageMONO]:FOR[xxxRP0]
{
    %TechRequired = spaceShuttles
    %cost = 1.688889
    %entryCost = 21000
    RP0conf = false
    @description ^=:$: From Stock (RO Config) mod
}</v>
      </c>
    </row>
    <row r="1993" spans="1:1" x14ac:dyDescent="0.25">
      <c r="A19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"&amp;TAGS!P1993&amp;"
}"))))</f>
        <v>@PART[mk3FuselageLFO_25]:FOR[xxxRP0]
{
    %TechRequired = spaceShuttles
    %cost = 3.027778
    %entryCost = 21000
    RP0conf = false
    @description ^=:$: From Stock (RO Config) mod
}</v>
      </c>
    </row>
    <row r="1994" spans="1:1" x14ac:dyDescent="0.25">
      <c r="A19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"&amp;TAGS!P1994&amp;"
}"))))</f>
        <v>@PART[mk3CrewCabin]:FOR[xxxRP0]
{
    %TechRequired = spaceShuttles
    %cost = 15000
    %entryCost = 300000
    RP0conf = true
    @description ^=:$: From Stock (RO Config) mod
    MODULE
    { name = ModuleTagHabitable }
    MODULE
    { name = ModuleTagHumanRated }
}</v>
      </c>
    </row>
    <row r="1995" spans="1:1" x14ac:dyDescent="0.25">
      <c r="A19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"&amp;TAGS!P1995&amp;"
}"))))</f>
        <v>@PART[adapterMk3-Size2]:FOR[xxxRP0]
{
    %TechRequired = spaceShuttles
    %cost = 1
    %entryCost = 42000
    RP0conf = false
    @description ^=:$: From Stock (RO Config) mod
}</v>
      </c>
    </row>
    <row r="1996" spans="1:1" x14ac:dyDescent="0.25">
      <c r="A19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"&amp;TAGS!P1996&amp;"
}"))))</f>
        <v>@PART[adapterMk3-Size2Slant]:FOR[xxxRP0]
{
    %TechRequired = spaceShuttles
    %cost = 1
    %entryCost = 42000
    RP0conf = false
    @description ^=:$: From Stock (RO Config) mod
}</v>
      </c>
    </row>
    <row r="1997" spans="1:1" x14ac:dyDescent="0.25">
      <c r="A19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"&amp;TAGS!P1997&amp;"
}"))))</f>
        <v>@PART[adapterSize3-Mk3]:FOR[xxxRP0]
{
    %TechRequired = spaceShuttles
    %cost = 1
    %entryCost = 42000
    RP0conf = false
    @description ^=:$: From Stock (RO Config) mod
}</v>
      </c>
    </row>
    <row r="1998" spans="1:1" x14ac:dyDescent="0.25">
      <c r="A19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"&amp;TAGS!P1998&amp;"
}"))))</f>
        <v>@PART[adapterMk3-Mk2]:FOR[xxxRP0]
{
    %TechRequired = spaceShuttles
    %cost = 1
    %entryCost = 42000
    RP0conf = false
    @description ^=:$: From Stock (RO Config) mod
}</v>
      </c>
    </row>
    <row r="1999" spans="1:1" x14ac:dyDescent="0.25">
      <c r="A19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"&amp;TAGS!P1999&amp;"
}"))))</f>
        <v>@PART[mk3-9pod]:FOR[xxxRP0]
{
    %TechRequired = capsulesNF
    %cost = 5600
    %entryCost = 9600
    RP0conf = false
    @description ^=:$: From Near Future Spacecraft mod
    MODULE
    { name = ModuleTagAvionics }
    MODULE
    { name = ModuleTagHabitable }
    MODULE
    { name = ModuleTagHumanRated }
    MODULE
    { name = ModuleTagReentry }
}</v>
      </c>
    </row>
    <row r="2000" spans="1:1" hidden="1" x14ac:dyDescent="0.25">
      <c r="A20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"&amp;TAGS!P2000&amp;"
}"))))</f>
        <v/>
      </c>
    </row>
    <row r="2001" spans="1:1" hidden="1" x14ac:dyDescent="0.25">
      <c r="A20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"&amp;TAGS!P2001&amp;"
}"))))</f>
        <v/>
      </c>
    </row>
    <row r="2002" spans="1:1" x14ac:dyDescent="0.25">
      <c r="A20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"&amp;TAGS!P2002&amp;"
}"))))</f>
        <v>@PART[RLA_large_frame]:FOR[xxxRP0]
{
    %TechRequired = improvedLandingEngines
    %cost = 300
    %entryCost = 2400
    RP0conf = false
    @description ^=:$: From RLA Stockalike mod
}</v>
      </c>
    </row>
    <row r="2003" spans="1:1" x14ac:dyDescent="0.25">
      <c r="A20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"&amp;TAGS!P2003&amp;"
}"))))</f>
        <v>@PART[RLA_medium_frame]:FOR[xxxRP0]
{
    %TechRequired = improvedLandingEngines
    %cost = 75
    %entryCost = 1200
    RP0conf = false
    @description ^=:$: From RLA Stockalike mod
}</v>
      </c>
    </row>
    <row r="2004" spans="1:1" x14ac:dyDescent="0.25">
      <c r="A20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"&amp;TAGS!P2004&amp;"
}"))))</f>
        <v>@PART[xALCOR_LanderCapsulex]:FOR[xxxRP0]
{
    %TechRequired = SIAD
    %cost = 9500
    %entryCost = 8200
    RP0conf = false
    @description ^=:$: From Chaka Monkey mod
}</v>
      </c>
    </row>
    <row r="2005" spans="1:1" x14ac:dyDescent="0.25">
      <c r="A20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"&amp;TAGS!P2005&amp;"
}"))))</f>
        <v>@PART[xLERroverBodyx]:FOR[xxxRP0]
{
    %TechRequired = SIAD
    %cost = 1000
    %entryCost = 1400
    RP0conf = false
    @description ^=:$: From Chaka Monkey mod
}</v>
      </c>
    </row>
    <row r="2006" spans="1:1" x14ac:dyDescent="0.25">
      <c r="A20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"&amp;TAGS!P2006&amp;"
}"))))</f>
        <v>@PART[WBI_PlasmaTV]:FOR[xxxRP0]
{
    %TechRequired = modularSpaceStations
    %cost = 200
    %entryCost = 800
    RP0conf = false
    @description ^=:$: From WildBlue Buffalo Rover mod
}</v>
      </c>
    </row>
    <row r="2007" spans="1:1" hidden="1" x14ac:dyDescent="0.25">
      <c r="A20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"&amp;TAGS!P2007&amp;"
}"))))</f>
        <v/>
      </c>
    </row>
    <row r="2008" spans="1:1" hidden="1" x14ac:dyDescent="0.25">
      <c r="A20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"&amp;TAGS!P2008&amp;"
}"))))</f>
        <v/>
      </c>
    </row>
    <row r="2009" spans="1:1" hidden="1" x14ac:dyDescent="0.25">
      <c r="A20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"&amp;TAGS!P2009&amp;"
}"))))</f>
        <v/>
      </c>
    </row>
    <row r="2010" spans="1:1" hidden="1" x14ac:dyDescent="0.25">
      <c r="A20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"&amp;TAGS!P2010&amp;"
}"))))</f>
        <v/>
      </c>
    </row>
    <row r="2011" spans="1:1" hidden="1" x14ac:dyDescent="0.25">
      <c r="A20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"&amp;TAGS!P2011&amp;"
}"))))</f>
        <v/>
      </c>
    </row>
    <row r="2012" spans="1:1" hidden="1" x14ac:dyDescent="0.25">
      <c r="A20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"&amp;TAGS!P2012&amp;"
}"))))</f>
        <v/>
      </c>
    </row>
    <row r="2013" spans="1:1" hidden="1" x14ac:dyDescent="0.25">
      <c r="A20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"&amp;TAGS!P2013&amp;"
}"))))</f>
        <v/>
      </c>
    </row>
    <row r="2014" spans="1:1" hidden="1" x14ac:dyDescent="0.25">
      <c r="A20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"&amp;TAGS!P2014&amp;"
}"))))</f>
        <v/>
      </c>
    </row>
    <row r="2015" spans="1:1" hidden="1" x14ac:dyDescent="0.25">
      <c r="A20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"&amp;TAGS!P2015&amp;"
}"))))</f>
        <v/>
      </c>
    </row>
    <row r="2016" spans="1:1" hidden="1" x14ac:dyDescent="0.25">
      <c r="A20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"&amp;TAGS!P2016&amp;"
}"))))</f>
        <v/>
      </c>
    </row>
    <row r="2017" spans="1:1" x14ac:dyDescent="0.25">
      <c r="A20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"&amp;TAGS!P2017&amp;"
}"))))</f>
        <v>@PART[sondex2pod]:FOR[xxxRP0]
{
    %TechRequired = modernAvionics
    %cost = 15100
    %entryCost = 302000
    RP0conf = true
    @description ^=:$: From AIES mod
    MODULE
    { name = ModuleTagAvionics }
}</v>
      </c>
    </row>
    <row r="2018" spans="1:1" x14ac:dyDescent="0.25">
      <c r="A20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"&amp;TAGS!P2018&amp;"
}"))))</f>
        <v>@PART[trussAdapter]:FOR[xxxRP0]
{
    %TechRequired = start
    %cost = 10
    %entryCost = 200
    RP0conf = true
    @description ^=:$: From Stock (RO Config) mod
}</v>
      </c>
    </row>
    <row r="2019" spans="1:1" x14ac:dyDescent="0.25">
      <c r="A20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"&amp;TAGS!P2019&amp;"
}"))))</f>
        <v>@PART[trussPiece1x]:FOR[xxxRP0]
{
    %TechRequired = start
    %cost = 10
    %entryCost = 200
    RP0conf = true
    @description ^=:$: From Stock (RO Config) mod
}</v>
      </c>
    </row>
    <row r="2020" spans="1:1" x14ac:dyDescent="0.25">
      <c r="A20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"&amp;TAGS!P2020&amp;"
}"))))</f>
        <v>@PART[trussPiece3x]:FOR[xxxRP0]
{
    %TechRequired = start
    %cost = 20
    %entryCost = 400
    RP0conf = true
    @description ^=:$: From Stock (RO Config) mod
}</v>
      </c>
    </row>
    <row r="2021" spans="1:1" x14ac:dyDescent="0.25">
      <c r="A20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"&amp;TAGS!P2021&amp;"
}"))))</f>
        <v>@PART[largeTrussMount]:FOR[xxxRP0]
{
    %TechRequired = materialsScienceLunar
    %cost = 25
    %entryCost = 4000
    RP0conf = false
    @description ^=:$: From Stock (RO Config) mod
}</v>
      </c>
    </row>
    <row r="2022" spans="1:1" hidden="1" x14ac:dyDescent="0.25">
      <c r="A20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"&amp;TAGS!P2022&amp;"
}"))))</f>
        <v/>
      </c>
    </row>
    <row r="2023" spans="1:1" hidden="1" x14ac:dyDescent="0.25">
      <c r="A20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"&amp;TAGS!P2023&amp;"
}"))))</f>
        <v/>
      </c>
    </row>
    <row r="2024" spans="1:1" hidden="1" x14ac:dyDescent="0.25">
      <c r="A20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"&amp;TAGS!P2024&amp;"
}"))))</f>
        <v/>
      </c>
    </row>
    <row r="2025" spans="1:1" hidden="1" x14ac:dyDescent="0.25">
      <c r="A20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"&amp;TAGS!P2025&amp;"
}"))))</f>
        <v/>
      </c>
    </row>
    <row r="2026" spans="1:1" hidden="1" x14ac:dyDescent="0.25">
      <c r="A20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"&amp;TAGS!P2026&amp;"
}"))))</f>
        <v/>
      </c>
    </row>
    <row r="2027" spans="1:1" hidden="1" x14ac:dyDescent="0.25">
      <c r="A20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"&amp;TAGS!P2027&amp;"
}"))))</f>
        <v/>
      </c>
    </row>
    <row r="2028" spans="1:1" hidden="1" x14ac:dyDescent="0.25">
      <c r="A20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"&amp;TAGS!P2028&amp;"
}"))))</f>
        <v/>
      </c>
    </row>
    <row r="2029" spans="1:1" hidden="1" x14ac:dyDescent="0.25">
      <c r="A20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"&amp;TAGS!P2029&amp;"
}"))))</f>
        <v/>
      </c>
    </row>
    <row r="2030" spans="1:1" hidden="1" x14ac:dyDescent="0.25">
      <c r="A20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"&amp;TAGS!P2030&amp;"
}"))))</f>
        <v/>
      </c>
    </row>
    <row r="2031" spans="1:1" hidden="1" x14ac:dyDescent="0.25">
      <c r="A20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"&amp;TAGS!P2031&amp;"
}"))))</f>
        <v/>
      </c>
    </row>
    <row r="2032" spans="1:1" hidden="1" x14ac:dyDescent="0.25">
      <c r="A20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"&amp;TAGS!P2032&amp;"
}"))))</f>
        <v/>
      </c>
    </row>
    <row r="2033" spans="1:1" hidden="1" x14ac:dyDescent="0.25">
      <c r="A20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"&amp;TAGS!P2033&amp;"
}"))))</f>
        <v/>
      </c>
    </row>
    <row r="2034" spans="1:1" hidden="1" x14ac:dyDescent="0.25">
      <c r="A20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"&amp;TAGS!P2034&amp;"
}"))))</f>
        <v/>
      </c>
    </row>
    <row r="2035" spans="1:1" hidden="1" x14ac:dyDescent="0.25">
      <c r="A20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"&amp;TAGS!P2035&amp;"
}"))))</f>
        <v/>
      </c>
    </row>
    <row r="2036" spans="1:1" hidden="1" x14ac:dyDescent="0.25">
      <c r="A20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"&amp;TAGS!P2036&amp;"
}"))))</f>
        <v/>
      </c>
    </row>
    <row r="2037" spans="1:1" hidden="1" x14ac:dyDescent="0.25">
      <c r="A20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"&amp;TAGS!P2037&amp;"
}"))))</f>
        <v/>
      </c>
    </row>
    <row r="2038" spans="1:1" hidden="1" x14ac:dyDescent="0.25">
      <c r="A20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"&amp;TAGS!P2038&amp;"
}"))))</f>
        <v/>
      </c>
    </row>
    <row r="2039" spans="1:1" hidden="1" x14ac:dyDescent="0.25">
      <c r="A20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"&amp;TAGS!P2039&amp;"
}"))))</f>
        <v/>
      </c>
    </row>
    <row r="2040" spans="1:1" hidden="1" x14ac:dyDescent="0.25">
      <c r="A20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"&amp;TAGS!P2040&amp;"
}"))))</f>
        <v/>
      </c>
    </row>
    <row r="2041" spans="1:1" hidden="1" x14ac:dyDescent="0.25">
      <c r="A20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"&amp;TAGS!P2041&amp;"
}"))))</f>
        <v/>
      </c>
    </row>
    <row r="2042" spans="1:1" hidden="1" x14ac:dyDescent="0.25">
      <c r="A20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"&amp;TAGS!P2042&amp;"
}"))))</f>
        <v/>
      </c>
    </row>
    <row r="2043" spans="1:1" hidden="1" x14ac:dyDescent="0.25">
      <c r="A20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"&amp;TAGS!P2043&amp;"
}"))))</f>
        <v/>
      </c>
    </row>
    <row r="2044" spans="1:1" hidden="1" x14ac:dyDescent="0.25">
      <c r="A20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"&amp;TAGS!P2044&amp;"
}"))))</f>
        <v/>
      </c>
    </row>
    <row r="2045" spans="1:1" hidden="1" x14ac:dyDescent="0.25">
      <c r="A20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"&amp;TAGS!P2045&amp;"
}"))))</f>
        <v/>
      </c>
    </row>
    <row r="2046" spans="1:1" hidden="1" x14ac:dyDescent="0.25">
      <c r="A20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"&amp;TAGS!P2046&amp;"
}"))))</f>
        <v/>
      </c>
    </row>
    <row r="2047" spans="1:1" hidden="1" x14ac:dyDescent="0.25">
      <c r="A20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"&amp;TAGS!P2047&amp;"
}"))))</f>
        <v/>
      </c>
    </row>
    <row r="2048" spans="1:1" hidden="1" x14ac:dyDescent="0.25">
      <c r="A20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"&amp;TAGS!P2048&amp;"
}"))))</f>
        <v/>
      </c>
    </row>
    <row r="2049" spans="1:1" hidden="1" x14ac:dyDescent="0.25">
      <c r="A20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"&amp;TAGS!P2049&amp;"
}"))))</f>
        <v/>
      </c>
    </row>
    <row r="2050" spans="1:1" hidden="1" x14ac:dyDescent="0.25">
      <c r="A20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"&amp;TAGS!P2050&amp;"
}"))))</f>
        <v/>
      </c>
    </row>
    <row r="2051" spans="1:1" hidden="1" x14ac:dyDescent="0.25">
      <c r="A20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"&amp;TAGS!P2051&amp;"
}"))))</f>
        <v/>
      </c>
    </row>
    <row r="2052" spans="1:1" hidden="1" x14ac:dyDescent="0.25">
      <c r="A20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"&amp;TAGS!P2052&amp;"
}"))))</f>
        <v/>
      </c>
    </row>
    <row r="2053" spans="1:1" x14ac:dyDescent="0.25">
      <c r="A20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"&amp;TAGS!P2053&amp;"
}"))))</f>
        <v>@PART[rn_mol_solar_panel]:FOR[xxxRP0]
{
    %TechRequired = spaceStationPrototypes
    %cost = 220
    %entryCost = 4400
    RP0conf = true
    @description ^=:$: From RN Solar Panels mod
}</v>
      </c>
    </row>
    <row r="2054" spans="1:1" x14ac:dyDescent="0.25">
      <c r="A20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"&amp;TAGS!P2054&amp;"
}"))))</f>
        <v>@PART[rn_r7_blok_i_fairing_m]:FOR[xxxRP0]
{
    %TechRequired = materialsScienceAdvCapsules
    %cost = 840
    %entryCost = 2800
    RP0conf = false
    @description ^=:$: From RN Soviet Rockets mod
}</v>
      </c>
    </row>
    <row r="2055" spans="1:1" x14ac:dyDescent="0.25">
      <c r="A20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"&amp;TAGS!P2055&amp;"
}"))))</f>
        <v>@PART[molniya1]:FOR[xxxRP0]
{
    %TechRequired = matureAvionics
    %cost = 10500
    %entryCost = 500
    RP0conf = false
    @description ^=:$: From RN Soviet Probes mod
}</v>
      </c>
    </row>
    <row r="2056" spans="1:1" x14ac:dyDescent="0.25">
      <c r="A20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"&amp;TAGS!P2056&amp;"
}"))))</f>
        <v>@PART[molniya_asas]:FOR[xxxRP0]
{
    %TechRequired = earlyDocking
    %cost = 1250
    %entryCost = 42000
    RP0conf = false
    @description ^=:$: From RN Soviet Probes mod
}</v>
      </c>
    </row>
    <row r="2057" spans="1:1" hidden="1" x14ac:dyDescent="0.25">
      <c r="A20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"&amp;TAGS!P2057&amp;"
}"))))</f>
        <v/>
      </c>
    </row>
    <row r="2058" spans="1:1" hidden="1" x14ac:dyDescent="0.25">
      <c r="A20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"&amp;TAGS!P2058&amp;"
}"))))</f>
        <v/>
      </c>
    </row>
    <row r="2059" spans="1:1" hidden="1" x14ac:dyDescent="0.25">
      <c r="A20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"&amp;TAGS!P2059&amp;"
}"))))</f>
        <v/>
      </c>
    </row>
    <row r="2060" spans="1:1" hidden="1" x14ac:dyDescent="0.25">
      <c r="A20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"&amp;TAGS!P2060&amp;"
}"))))</f>
        <v/>
      </c>
    </row>
    <row r="2061" spans="1:1" x14ac:dyDescent="0.25">
      <c r="A20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"&amp;TAGS!P2061&amp;"
}"))))</f>
        <v>@PART[MR103]:FOR[xxxRP0]
{
    %TechRequired = orbitalRocketry1976
    %cost = 280
    %entryCost = 4200
    RP0conf = false
    @description ^=:$: From Niche Parts mod
}</v>
      </c>
    </row>
    <row r="2062" spans="1:1" x14ac:dyDescent="0.25">
      <c r="A20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"&amp;TAGS!P2062&amp;"
}"))))</f>
        <v>@PART[MR104]:FOR[xxxRP0]
{
    %TechRequired = orbitalRocketry1976
    %cost = 200
    %entryCost = 2800
    RP0conf = false
    @description ^=:$: From Niche Parts mod
}</v>
      </c>
    </row>
    <row r="2063" spans="1:1" x14ac:dyDescent="0.25">
      <c r="A20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"&amp;TAGS!P2063&amp;"
}"))))</f>
        <v>@PART[MR106Axial]:FOR[xxxRP0]
{
    %TechRequired = orbitalRocketry1992
    %cost = 280
    %entryCost = 4200
    RP0conf = false
    @description ^=:$: From Niche Parts mod
}</v>
      </c>
    </row>
    <row r="2064" spans="1:1" x14ac:dyDescent="0.25">
      <c r="A20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"&amp;TAGS!P2064&amp;"
}"))))</f>
        <v>@PART[MR106Lateral]:FOR[xxxRP0]
{
    %TechRequired = orbitalRocketry1992
    %cost = 280
    %entryCost = 4200
    RP0conf = false
    @description ^=:$: From Niche Parts mod
}</v>
      </c>
    </row>
    <row r="2065" spans="1:1" x14ac:dyDescent="0.25">
      <c r="A20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"&amp;TAGS!P2065&amp;"
}"))))</f>
        <v>@PART[MR107]:FOR[xxxRP0]
{
    %TechRequired = orbitalRocketry2004
    %cost = 200
    %entryCost = 2800
    RP0conf = false
    @description ^=:$: From Niche Parts mod
}</v>
      </c>
    </row>
    <row r="2066" spans="1:1" x14ac:dyDescent="0.25">
      <c r="A20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"&amp;TAGS!P2066&amp;"
}"))))</f>
        <v>@PART[MR111]:FOR[xxxRP0]
{
    %TechRequired = orbitalRocketry1992
    %cost = 280
    %entryCost = 4200
    RP0conf = false
    @description ^=:$: From Niche Parts mod
}</v>
      </c>
    </row>
    <row r="2067" spans="1:1" x14ac:dyDescent="0.25">
      <c r="A20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"&amp;TAGS!P2067&amp;"
}"))))</f>
        <v>@PART[RLA_small_arcjet]:FOR[xxxRP0]
{
    %TechRequired = standardDockingPorts
    %cost = 7750
    %entryCost = 17500
    RP0conf = false
    @description ^=:$: From RLA Stockalike mod
}</v>
      </c>
    </row>
    <row r="2068" spans="1:1" hidden="1" x14ac:dyDescent="0.25">
      <c r="A20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"&amp;TAGS!P2068&amp;"
}"))))</f>
        <v/>
      </c>
    </row>
    <row r="2069" spans="1:1" hidden="1" x14ac:dyDescent="0.25">
      <c r="A20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"&amp;TAGS!P2069&amp;"
}"))))</f>
        <v/>
      </c>
    </row>
    <row r="2070" spans="1:1" hidden="1" x14ac:dyDescent="0.25">
      <c r="A20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"&amp;TAGS!P2070&amp;"
}"))))</f>
        <v/>
      </c>
    </row>
    <row r="2071" spans="1:1" x14ac:dyDescent="0.25">
      <c r="A20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"&amp;TAGS!P2071&amp;"
}"))))</f>
        <v>@PART[MR80TDE]:FOR[xxxRP0]
{
    %TechRequired = advancedUncrewedLanding
    %cost = 200
    %entryCost = 2800
    RP0conf = false
    @description ^=:$: From Niche Parts mod
}</v>
      </c>
    </row>
    <row r="2072" spans="1:1" x14ac:dyDescent="0.25">
      <c r="A20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"&amp;TAGS!P2072&amp;"
}"))))</f>
        <v>@PART[MR_80b_MLE]:FOR[xxxRP0]
{
    %TechRequired = reusability
    %cost = 200
    %entryCost = 2800
    RP0conf = false
    @description ^=:$: From Niche Parts mod
}</v>
      </c>
    </row>
    <row r="2073" spans="1:1" x14ac:dyDescent="0.25">
      <c r="A20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"&amp;TAGS!P2073&amp;"
}"))))</f>
        <v>@PART[MRM106D]:FOR[xxxRP0]
{
    %TechRequired = largeStationControl
    %cost = 1400
    %entryCost = 4200
    RP0conf = false
    @description ^=:$: From Niche Parts mod
}</v>
      </c>
    </row>
    <row r="2074" spans="1:1" x14ac:dyDescent="0.25">
      <c r="A20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"&amp;TAGS!P2074&amp;"
}"))))</f>
        <v>@PART[MRM106D4]:FOR[xxxRP0]
{
    %TechRequired = orbitalRocketry1998
    %cost = 1400
    %entryCost = 4200
    RP0conf = false
    @description ^=:$: From Niche Parts mod
}</v>
      </c>
    </row>
    <row r="2075" spans="1:1" x14ac:dyDescent="0.25">
      <c r="A20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"&amp;TAGS!P2075&amp;"
}"))))</f>
        <v>@PART[MRM106F]:FOR[xxxRP0]
{
    %TechRequired = largeStationControl
    %cost = 1400
    %entryCost = 4200
    RP0conf = false
    @description ^=:$: From Niche Parts mod
}</v>
      </c>
    </row>
    <row r="2076" spans="1:1" x14ac:dyDescent="0.25">
      <c r="A20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"&amp;TAGS!P2076&amp;"
}"))))</f>
        <v>@PART[MRM111]:FOR[xxxRP0]
{
    %TechRequired = gridFins
    %cost = 280
    %entryCost = 4200
    RP0conf = false
    @description ^=:$: From Niche Parts mod
}</v>
      </c>
    </row>
    <row r="2077" spans="1:1" x14ac:dyDescent="0.25">
      <c r="A20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"&amp;TAGS!P2077&amp;"
}"))))</f>
        <v>@PART[XwheelMedX]:FOR[xxxRP0]
{
    %TechRequired = SIAD
    %cost = 230
    %entryCost = 600
    RP0conf = false
    @description ^=:$: From Chaka Monkey mod
}</v>
      </c>
    </row>
    <row r="2078" spans="1:1" hidden="1" x14ac:dyDescent="0.25">
      <c r="A20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"&amp;TAGS!P2078&amp;"
}"))))</f>
        <v/>
      </c>
    </row>
    <row r="2079" spans="1:1" hidden="1" x14ac:dyDescent="0.25">
      <c r="A20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"&amp;TAGS!P2079&amp;"
}"))))</f>
        <v/>
      </c>
    </row>
    <row r="2080" spans="1:1" hidden="1" x14ac:dyDescent="0.25">
      <c r="A20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"&amp;TAGS!P2080&amp;"
}"))))</f>
        <v/>
      </c>
    </row>
    <row r="2081" spans="1:1" x14ac:dyDescent="0.25">
      <c r="A20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"&amp;TAGS!P2081&amp;"
}"))))</f>
        <v>@PART[rtg]:FOR[xxxRP0]
{
    %TechRequired = multihundredWattRTG
    %cost = 12544
    %entryCost = 125440
    RP0conf = true
    @description ^=:$: From Stock (RO Config) mod
    MODULE
    { name = ModuleTagNuclear }
}</v>
      </c>
    </row>
    <row r="2082" spans="1:1" x14ac:dyDescent="0.25">
      <c r="A20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"&amp;TAGS!P2082&amp;"
}"))))</f>
        <v>@PART[RLA_mmrtg]:FOR[xxxRP0]
{
    %TechRequired = modernNuclearPower
    %cost = 13363
    %entryCost = 133630
    RP0conf = true
    @description ^=:$: From RLA Stockalike mod
    MODULE
    { name = ModuleTagNuclear }
}</v>
      </c>
    </row>
    <row r="2083" spans="1:1" x14ac:dyDescent="0.25">
      <c r="A20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"&amp;TAGS!P2083&amp;"
}"))))</f>
        <v>@PART[RO-MMRTG]:FOR[xxxRP0]
{
    %TechRequired = modernNuclearPower
    %cost = 13363
    %entryCost = 133630
    RP0conf = true
    @description ^=:$: From Ven Stock Revamp mod
    MODULE
    { name = ModuleTagNuclear }
}</v>
      </c>
    </row>
    <row r="2084" spans="1:1" x14ac:dyDescent="0.25">
      <c r="A20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"&amp;TAGS!P2084&amp;"
}"))))</f>
        <v>@PART[dmImagingPlatform]:FOR[xxxRP0]
{
    %TechRequired = deepSpaceScience
    %cost = 5000
    %entryCost = 10000
    RP0conf = false
    @description ^=:$: From Dmagic Orbital Science mod
}</v>
      </c>
    </row>
    <row r="2085" spans="1:1" hidden="1" x14ac:dyDescent="0.25">
      <c r="A20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"&amp;TAGS!P2085&amp;"
}"))))</f>
        <v/>
      </c>
    </row>
    <row r="2086" spans="1:1" x14ac:dyDescent="0.25">
      <c r="A20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"&amp;TAGS!P2086&amp;"
}"))))</f>
        <v>@PART[SXTK1BaseLarge]:FOR[xxxRP0]
{
    %TechRequired = stagedCombustion1969
    %cost = 22050
    %entryCost = 20000
    RP0conf = false
    @description ^=:$: From SXT mod
}</v>
      </c>
    </row>
    <row r="2087" spans="1:1" x14ac:dyDescent="0.25">
      <c r="A20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"&amp;TAGS!P2087&amp;"
}"))))</f>
        <v>@PART[SXTKDBTsar3]:FOR[xxxRP0]
{
    %TechRequired = materialsScienceLunar
    %cost = 13000
    %entryCost = 46600
    RP0conf = false
    @description ^=:$: From SXT mod
}</v>
      </c>
    </row>
    <row r="2088" spans="1:1" x14ac:dyDescent="0.25">
      <c r="A20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"&amp;TAGS!P2088&amp;"
}"))))</f>
        <v>@PART[SXTK1Decoupler2]:FOR[xxxRP0]
{
    %TechRequired = materialsScienceLunar
    %cost = 500
    %entryCost = 10000
    RP0conf = true
    @description ^=:$: From SXT mod
    MODULE
    { name = ModuleTagDecoupler }
}</v>
      </c>
    </row>
    <row r="2089" spans="1:1" x14ac:dyDescent="0.25">
      <c r="A20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"&amp;TAGS!P2089&amp;"
}"))))</f>
        <v>@PART[SXTK1Base5m]:FOR[xxxRP0]
{
    %TechRequired = stagedCombustion1969
    %cost = 2850
    %entryCost = 9000
    RP0conf = false
    @description ^=:$: From SXT mod
}</v>
      </c>
    </row>
    <row r="2090" spans="1:1" x14ac:dyDescent="0.25">
      <c r="A20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"&amp;TAGS!P2090&amp;"
}"))))</f>
        <v>@PART[SXTKDBTsar2]:FOR[xxxRP0]
{
    %TechRequired = materialsScienceLunar
    %cost = 13000
    %entryCost = 46600
    RP0conf = false
    @description ^=:$: From SXT mod
}</v>
      </c>
    </row>
    <row r="2091" spans="1:1" x14ac:dyDescent="0.25">
      <c r="A20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"&amp;TAGS!P2091&amp;"
}"))))</f>
        <v>@PART[SXTK1Decoupler]:FOR[xxxRP0]
{
    %TechRequired = materialsScienceLunar
    %cost = 250
    %entryCost = 5000
    RP0conf = true
    @description ^=:$: From SXT mod
    MODULE
    { name = ModuleTagDecoupler }
}</v>
      </c>
    </row>
    <row r="2092" spans="1:1" x14ac:dyDescent="0.25">
      <c r="A20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"&amp;TAGS!P2092&amp;"
}"))))</f>
        <v>@PART[SXTNK21BlockV]:FOR[xxxRP0]
{
    %TechRequired = stagedCombustion1969
    %cost = 2000
    %entryCost = 40000
    RP0conf = true
    @description ^=:$: From SXT mod
    MODULE
    { name = ModuleTagEngineLiquidTurbo }
}</v>
      </c>
    </row>
    <row r="2093" spans="1:1" x14ac:dyDescent="0.25">
      <c r="A20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"&amp;TAGS!P2093&amp;"
}"))))</f>
        <v>@PART[SXTKDBTsar25to375]:FOR[xxxRP0]
{
    %TechRequired = materialsScienceLunar
    %cost = 6500
    %entryCost = 32600
    RP0conf = false
    @description ^=:$: From SXT mod
}</v>
      </c>
    </row>
    <row r="2094" spans="1:1" x14ac:dyDescent="0.25">
      <c r="A20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"&amp;TAGS!P2094&amp;"
}"))))</f>
        <v>@PART[SXTn1GridFin]:FOR[xxxRP0]
{
    %TechRequired = dockingCrewTransfer
    %cost = 640
    %entryCost = 1800
    RP0conf = false
    @description ^=:$: From SXT mod
}</v>
      </c>
    </row>
    <row r="2095" spans="1:1" x14ac:dyDescent="0.25">
      <c r="A20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"&amp;TAGS!P2095&amp;"
}"))))</f>
        <v>@PART[XB9_Utility_Light_N1_WhiteX]:FOR[xxxRP0]
{
    %TechRequired = matureCapsules
    %cost = 400
    %entryCost = 400
    RP0conf = false
    @description ^=:$: From Chaka Monkey mod
    MODULE
    { name = ModuleTagHumanRated }
}</v>
      </c>
    </row>
    <row r="2096" spans="1:1" x14ac:dyDescent="0.25">
      <c r="A20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"&amp;TAGS!P2096&amp;"
}"))))</f>
        <v>@PART[FASA_Mercury_Redstone_Eng]:FOR[xxxRP0]
{
    %TechRequired = basicRocketryRP0
    %cost = 800
    %entryCost = 16000
    RP0conf = true
    @description ^=:$: From FASA mod
    MODULE
    { name = ModuleTagEngineLiquidTurbo }
}</v>
      </c>
    </row>
    <row r="2097" spans="1:1" x14ac:dyDescent="0.25">
      <c r="A20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"&amp;TAGS!P2097&amp;"
}"))))</f>
        <v>@PART[bluedog_redstone]:FOR[xxxRP0]
{
    %TechRequired = basicRocketryRP0
    %cost = 800
    %entryCost = 16000
    RP0conf = true
    @description ^=:$: From Bluedog DB mod
    MODULE
    { name = ModuleTagEngineLiquidTurbo }
}</v>
      </c>
    </row>
    <row r="2098" spans="1:1" x14ac:dyDescent="0.25">
      <c r="A20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"&amp;TAGS!P2098&amp;"
}"))))</f>
        <v>@PART[FSlancasterEngine]:FOR[xxxRP0]
{
    %TechRequired = start
    %cost = 950
    %entryCost = 2200
    RP0conf = false
    @description ^=:$: From Firespitter mod
}</v>
      </c>
    </row>
    <row r="2099" spans="1:1" x14ac:dyDescent="0.25">
      <c r="A20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"&amp;TAGS!P2099&amp;"
}"))))</f>
        <v>@PART[LMkIIIAircaftFus]:FOR[xxxRP0]
{
    %TechRequired = advancedJetEngines
    %cost = 250
    %entryCost = 5000
    RP0conf = true
    @description ^=:$: From SXT mod
}</v>
      </c>
    </row>
    <row r="2100" spans="1:1" x14ac:dyDescent="0.25">
      <c r="A21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"&amp;TAGS!P2100&amp;"
}"))))</f>
        <v>@PART[LMkIIIAircaftFusLong]:FOR[xxxRP0]
{
    %TechRequired = advancedJetEngines
    %cost = 16000
    %entryCost = 64000
    RP0conf = false
    @description ^=:$: From SXT mod
}</v>
      </c>
    </row>
    <row r="2101" spans="1:1" x14ac:dyDescent="0.25">
      <c r="A21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"&amp;TAGS!P2101&amp;"
}"))))</f>
        <v>@PART[LMkIIAircaftTail]:FOR[xxxRP0]
{
    %TechRequired = advancedJetEngines
    %cost = 200
    %entryCost = 4000
    RP0conf = true
    @description ^=:$: From SXT mod
}</v>
      </c>
    </row>
    <row r="2102" spans="1:1" x14ac:dyDescent="0.25">
      <c r="A21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"&amp;TAGS!P2102&amp;"
}"))))</f>
        <v>@PART[rtg-0625]:FOR[xxxRP0]
{
    %TechRequired = modernNuclearPower
    %cost = 88710
    %entryCost = 887100
    RP0conf = false
    @description ^=:$: From Near Future Electrical mod
}</v>
      </c>
    </row>
    <row r="2103" spans="1:1" x14ac:dyDescent="0.25">
      <c r="A21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"&amp;TAGS!P2103&amp;"
}"))))</f>
        <v>@PART[ionArgon-0625]:FOR[xxxRP0]
{
    %TechRequired = earlyElecPropulsion
    %cost = 1950
    %entryCost = 12500
    RP0conf = false
    @description ^=:$: From Near Future Propulsion mod
}</v>
      </c>
    </row>
    <row r="2104" spans="1:1" x14ac:dyDescent="0.25">
      <c r="A21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"&amp;TAGS!P2104&amp;"
}"))))</f>
        <v>@PART[ionArgon-125]:FOR[xxxRP0]
{
    %TechRequired = basicElecPropulsion
    %cost = 12360
    %entryCost = 18600
    RP0conf = true
    @description ^=:$: From Near Future Propulsion mod
    MODULE
    { name = ModuleTagEngineLiquidTurbo }
}</v>
      </c>
    </row>
    <row r="2105" spans="1:1" x14ac:dyDescent="0.25">
      <c r="A21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"&amp;TAGS!P2105&amp;"
}"))))</f>
        <v>@PART[xndsport1x]:FOR[xxxRP0]
{
    %TechRequired = gridFins
    %cost = 3500
    %entryCost = 70000
    RP0conf = true
    @description ^=:$: From Chaka Monkey mod
    MODULE
    { name = ModuleTagHumanRated }
    MODULE
    { name = ModuleTagDecoupler }
}</v>
      </c>
    </row>
    <row r="2106" spans="1:1" x14ac:dyDescent="0.25">
      <c r="A21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"&amp;TAGS!P2106&amp;"
}"))))</f>
        <v>@PART[dockingPort2]:FOR[xxxRP0]
{
    %TechRequired = gridFins
    %cost = 3500
    %entryCost = 70000
    RP0conf = true
    @description ^=:$: From Stock (RO Config) mod
    MODULE
    { name = ModuleTagHumanRated }
    MODULE
    { name = ModuleTagDecoupler }
}</v>
      </c>
    </row>
    <row r="2107" spans="1:1" x14ac:dyDescent="0.25">
      <c r="A21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"&amp;TAGS!P2107&amp;"
}"))))</f>
        <v>@PART[dockingPortLateral]:FOR[xxxRP0]
{
    %TechRequired = gridFins
    %cost = 4000
    %entryCost = 80000
    RP0conf = true
    @description ^=:$: From Stock (RO Config) mod
    MODULE
    { name = ModuleTagHumanRated }
    MODULE
    { name = ModuleTagDecoupler }
}</v>
      </c>
    </row>
    <row r="2108" spans="1:1" hidden="1" x14ac:dyDescent="0.25">
      <c r="A21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"&amp;TAGS!P2108&amp;"
}"))))</f>
        <v/>
      </c>
    </row>
    <row r="2109" spans="1:1" x14ac:dyDescent="0.25">
      <c r="A21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"&amp;TAGS!P2109&amp;"
}"))))</f>
        <v>@PART[ndsport3]:FOR[xxxRP0]
{
    %TechRequired = gridFins
    %cost = 350
    %entryCost = 7500
    RP0conf = false
    @description ^=:$: From CST-100 Starliner mod
}</v>
      </c>
    </row>
    <row r="2110" spans="1:1" x14ac:dyDescent="0.25">
      <c r="A21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"&amp;TAGS!P2110&amp;"
}"))))</f>
        <v>@PART[ndsport1]:FOR[xxxRP0]
{
    %TechRequired = gridFins
    %cost = 350
    %entryCost = 7500
    RP0conf = false
    @description ^=:$: From CST-100 Starliner mod
}</v>
      </c>
    </row>
    <row r="2111" spans="1:1" x14ac:dyDescent="0.25">
      <c r="A21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"&amp;TAGS!P2111&amp;"
}"))))</f>
        <v>@PART[dockingPort1]:FOR[xxxRP0]
{
    %TechRequired = gridFins
    %cost = 4000
    %entryCost = 80000
    RP0conf = true
    @description ^=:$: From Stock (RO Config) mod
    MODULE
    { name = ModuleTagHumanRated }
    MODULE
    { name = ModuleTagDecoupler }
}</v>
      </c>
    </row>
    <row r="2112" spans="1:1" x14ac:dyDescent="0.25">
      <c r="A21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"&amp;TAGS!P2112&amp;"
}"))))</f>
        <v>@PART[idaONE]:FOR[xxxRP0]
{
    %TechRequired = gridFins
    %cost = 350
    %entryCost = 7500
    RP0conf = false
    @description ^=:$: From CST-100 Starliner mod
}</v>
      </c>
    </row>
    <row r="2113" spans="1:1" x14ac:dyDescent="0.25">
      <c r="A21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"&amp;TAGS!P2113&amp;"
}"))))</f>
        <v>@PART[reactor-0625]:FOR[xxxRP0]
{
    %TechRequired = modernNuclearPower
    %cost = 19115
    %entryCost = 35500
    RP0conf = false
    @description ^=:$: From Near Future Electrical mod
}</v>
      </c>
    </row>
    <row r="2114" spans="1:1" x14ac:dyDescent="0.25">
      <c r="A21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"&amp;TAGS!P2114&amp;"
}"))))</f>
        <v>@PART[noseConeAdapter]:FOR[xxxRP0]
{
    %TechRequired = scramjetEngines
    %cost = 1
    %entryCost = 6500
    RP0conf = false
    @description ^=:$: From Stock (RO Config) mod
}</v>
      </c>
    </row>
    <row r="2115" spans="1:1" x14ac:dyDescent="0.25">
      <c r="A21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"&amp;TAGS!P2115&amp;"
}"))))</f>
        <v>@PART[XDragon2NoseConeX]:FOR[xxxRP0]
{
    %TechRequired = modernCapsules
    %cost = 500
    %entryCost = 3000
    RP0conf = false
    @description ^=:$: From Chaka Monkey mod
    MODULE
    { name = ModuleTagHumanRated }
}</v>
      </c>
    </row>
    <row r="2116" spans="1:1" x14ac:dyDescent="0.25">
      <c r="A21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"&amp;TAGS!P2116&amp;"
}"))))</f>
        <v>@PART[neo_near]:FOR[xxxRP0]
{
    %TechRequired = longTermAvionics
    %cost = 1131
    %entryCost = 16972
    RP0conf = true
    @description ^=:$: From RN US Probes mod
    MODULE
    { name = ModuleTagAvionics }
}</v>
      </c>
    </row>
    <row r="2117" spans="1:1" hidden="1" x14ac:dyDescent="0.25">
      <c r="A21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"&amp;TAGS!P2117&amp;"
}"))))</f>
        <v/>
      </c>
    </row>
    <row r="2118" spans="1:1" x14ac:dyDescent="0.25">
      <c r="A21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"&amp;TAGS!P2118&amp;"
}"))))</f>
        <v>@PART[s1_rsolar]:FOR[xxxRP0]
{
    %TechRequired = lunarRatedPower
    %cost = 1200
    %entryCost = 40000
    RP0conf = true
    @description ^=:$: From RN Salyut mod
}</v>
      </c>
    </row>
    <row r="2119" spans="1:1" x14ac:dyDescent="0.25">
      <c r="A21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"&amp;TAGS!P2119&amp;"
}"))))</f>
        <v>@PART[solarpanel-curved-25-1]:FOR[xxxRP0]
{
    %TechRequired = spaceStationSolarPanels
    %cost = 800
    %entryCost = 16000
    RP0conf = true
    @description ^=:$: From Near Future Solar mod
}</v>
      </c>
    </row>
    <row r="2120" spans="1:1" x14ac:dyDescent="0.25">
      <c r="A21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"&amp;TAGS!P2120&amp;"
}"))))</f>
        <v>@PART[SXTsolarPanelhex]:FOR[xxxRP0]
{
    %TechRequired = spaceStationSolarPanels
    %cost = 100
    %entryCost = 2000
    RP0conf = true
    @description ^=:$: From SXT mod
}</v>
      </c>
    </row>
    <row r="2121" spans="1:1" x14ac:dyDescent="0.25">
      <c r="A21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"&amp;TAGS!P2121&amp;"
}"))))</f>
        <v>@PART[nuclearEngine]:FOR[xxxRP0]
{
    %TechRequired = earlyNuclearPropulsion
    %cost = 25000
    %entryCost = 1750000
    RP0conf = true
    @description ^=:$: From Stock (RO Config) mod
    MODULE
    { name = ModuleTagEngineLiquidTurbo }
    MODULE
    { name = ModuleTagNuclear }
}</v>
      </c>
    </row>
    <row r="2122" spans="1:1" x14ac:dyDescent="0.25">
      <c r="A21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"&amp;TAGS!P2122&amp;"
}"))))</f>
        <v>@PART[ntr-sc-125-1]:FOR[xxxRP0]
{
    %TechRequired = earlyNuclearPropulsion
    %cost = 25000
    %entryCost = 1750000
    RP0conf = true
    @description ^=:$: From Kerbal Atomics mod
    MODULE
    { name = ModuleTagEngineLiquidTurbo }
    MODULE
    { name = ModuleTagNuclear }
}</v>
      </c>
    </row>
    <row r="2123" spans="1:1" x14ac:dyDescent="0.25">
      <c r="A21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"&amp;TAGS!P2123&amp;"
}"))))</f>
        <v>@PART[SXTNERVAB]:FOR[xxxRP0]
{
    %TechRequired = basicNuclearPropulsion
    %cost = 75000
    %entryCost = 2000000
    RP0conf = true
    @description ^=:$: From SXT mod
    MODULE
    { name = ModuleTagEngineLiquidTurbo }
    MODULE
    { name = ModuleTagNuclear }
}</v>
      </c>
    </row>
    <row r="2124" spans="1:1" x14ac:dyDescent="0.25">
      <c r="A21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"&amp;TAGS!P2124&amp;"
}"))))</f>
        <v>@PART[ntr-sc-125-2]:FOR[xxxRP0]
{
    %TechRequired = basicNuclearPropulsion
    %cost = 75000
    %entryCost = 2000000
    RP0conf = true
    @description ^=:$: From Kerbal Atomics mod
    MODULE
    { name = ModuleTagEngineLiquidTurbo }
    MODULE
    { name = ModuleTagNuclear }
}</v>
      </c>
    </row>
    <row r="2125" spans="1:1" hidden="1" x14ac:dyDescent="0.25">
      <c r="A21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"&amp;TAGS!P2125&amp;"
}"))))</f>
        <v/>
      </c>
    </row>
    <row r="2126" spans="1:1" hidden="1" x14ac:dyDescent="0.25">
      <c r="A21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"&amp;TAGS!P2126&amp;"
}"))))</f>
        <v/>
      </c>
    </row>
    <row r="2127" spans="1:1" x14ac:dyDescent="0.25">
      <c r="A21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"&amp;TAGS!P2127&amp;"
}"))))</f>
        <v>@PART[rn_new_horizons]:FOR[xxxRP0]
{
    %TechRequired = internationalAvionics
    %cost = 5548
    %entryCost = 110975
    RP0conf = true
    @description ^=:$: From RN US Probes mod
    MODULE
    { name = ModuleTagAvionics }
}</v>
      </c>
    </row>
    <row r="2128" spans="1:1" x14ac:dyDescent="0.25">
      <c r="A21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"&amp;TAGS!P2128&amp;"
}"))))</f>
        <v>@PART[ionXenon-0625]:FOR[xxxRP0]
{
    %TechRequired = improvedElecPropulsion
    %cost = 3910
    %entryCost = 21500
    RP0conf = false
    @description ^=:$: From Near Future Propulsion mod
}</v>
      </c>
    </row>
    <row r="2129" spans="1:1" x14ac:dyDescent="0.25">
      <c r="A21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"&amp;TAGS!P2129&amp;"
}"))))</f>
        <v>@PART[ionXenon-125]:FOR[xxxRP0]
{
    %TechRequired = advancedElecPropulsion
    %cost = 7488
    %entryCost = 34000
    RP0conf = false
    @description ^=:$: From Near Future Propulsion mod
}</v>
      </c>
    </row>
    <row r="2130" spans="1:1" x14ac:dyDescent="0.25">
      <c r="A21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"&amp;TAGS!P2130&amp;"
}"))))</f>
        <v>@PART[SXTsolarPanelLarge]:FOR[xxxRP0]
{
    %TechRequired = spaceStationSolarPanels
    %cost = 1000
    %entryCost = 20000
    RP0conf = true
    @description ^=:$: From SXT mod
}</v>
      </c>
    </row>
    <row r="2131" spans="1:1" x14ac:dyDescent="0.25">
      <c r="A21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"&amp;TAGS!P2131&amp;"
}"))))</f>
        <v>@PART[largeSolarPanel]:FOR[xxxRP0]
{
    %TechRequired = spaceStationSolarPanels
    %cost = 1500
    %entryCost = 30000
    RP0conf = true
    @description ^=:$: From Stock (RO Config) mod
}</v>
      </c>
    </row>
    <row r="2132" spans="1:1" hidden="1" x14ac:dyDescent="0.25">
      <c r="A21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"&amp;TAGS!P2132&amp;"
}"))))</f>
        <v/>
      </c>
    </row>
    <row r="2133" spans="1:1" x14ac:dyDescent="0.25">
      <c r="A21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"&amp;TAGS!P2133&amp;"
}"))))</f>
        <v>@PART[RO-RealEngines-NK9]:FOR[xxxRP0]
{
    %TechRequired = stagedCombustion1964
    %cost = 450
    %entryCost = 9000
    RP0conf = true
    @description ^=:$: From RealEngines mod
    MODULE
    { name = ModuleTagEngineLiquidTurbo }
}</v>
      </c>
    </row>
    <row r="2134" spans="1:1" x14ac:dyDescent="0.25">
      <c r="A21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"&amp;TAGS!P2134&amp;"
}"))))</f>
        <v>@PART[RO-BobCat-NK9]:FOR[xxxRP0]
{
    %TechRequired = stagedCombustion1964
    %cost = 450
    %entryCost = 9000
    RP0conf = true
    @description ^=:$: From Soviet Engines mod
    MODULE
    { name = ModuleTagEngineLiquidTurbo }
}</v>
      </c>
    </row>
    <row r="2135" spans="1:1" hidden="1" x14ac:dyDescent="0.25">
      <c r="A21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"&amp;TAGS!P2135&amp;"
}"))))</f>
        <v/>
      </c>
    </row>
    <row r="2136" spans="1:1" hidden="1" x14ac:dyDescent="0.25">
      <c r="A21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"&amp;TAGS!P2136&amp;"
}"))))</f>
        <v/>
      </c>
    </row>
    <row r="2137" spans="1:1" hidden="1" x14ac:dyDescent="0.25">
      <c r="A21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"&amp;TAGS!P2137&amp;"
}"))))</f>
        <v/>
      </c>
    </row>
    <row r="2138" spans="1:1" hidden="1" x14ac:dyDescent="0.25">
      <c r="A21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"&amp;TAGS!P2138&amp;"
}"))))</f>
        <v/>
      </c>
    </row>
    <row r="2139" spans="1:1" x14ac:dyDescent="0.25">
      <c r="A21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"&amp;TAGS!P2139&amp;"
}"))))</f>
        <v>@PART[RO-RealEngines-NK9V]:FOR[xxxRP0]
{
    %TechRequired = stagedCombustion1964
    %cost = 500
    %entryCost = 10000
    RP0conf = true
    @description ^=:$: From RealEngines mod
    MODULE
    { name = ModuleTagEngineLiquidTurbo }
}</v>
      </c>
    </row>
    <row r="2140" spans="1:1" hidden="1" x14ac:dyDescent="0.25">
      <c r="A21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"&amp;TAGS!P2140&amp;"
}"))))</f>
        <v/>
      </c>
    </row>
    <row r="2141" spans="1:1" hidden="1" x14ac:dyDescent="0.25">
      <c r="A21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"&amp;TAGS!P2141&amp;"
}"))))</f>
        <v/>
      </c>
    </row>
    <row r="2142" spans="1:1" hidden="1" x14ac:dyDescent="0.25">
      <c r="A21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"&amp;TAGS!P2142&amp;"
}"))))</f>
        <v/>
      </c>
    </row>
    <row r="2143" spans="1:1" hidden="1" x14ac:dyDescent="0.25">
      <c r="A21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"&amp;TAGS!P2143&amp;"
}"))))</f>
        <v/>
      </c>
    </row>
    <row r="2144" spans="1:1" hidden="1" x14ac:dyDescent="0.25">
      <c r="A21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"&amp;TAGS!P2144&amp;"
}"))))</f>
        <v/>
      </c>
    </row>
    <row r="2145" spans="1:1" hidden="1" x14ac:dyDescent="0.25">
      <c r="A21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"&amp;TAGS!P2145&amp;"
}"))))</f>
        <v/>
      </c>
    </row>
    <row r="2146" spans="1:1" hidden="1" x14ac:dyDescent="0.25">
      <c r="A21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"&amp;TAGS!P2146&amp;"
}"))))</f>
        <v/>
      </c>
    </row>
    <row r="2147" spans="1:1" x14ac:dyDescent="0.25">
      <c r="A21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"&amp;TAGS!P2147&amp;"
}"))))</f>
        <v>@PART[RO-BobCat-NK9V]:FOR[xxxRP0]
{
    %TechRequired = stagedCombustion1964
    %cost = 500
    %entryCost = 10000
    RP0conf = true
    @description ^=:$: From Soviet Engines mod
    MODULE
    { name = ModuleTagEngineLiquidTurbo }
}</v>
      </c>
    </row>
    <row r="2148" spans="1:1" hidden="1" x14ac:dyDescent="0.25">
      <c r="A21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"&amp;TAGS!P2148&amp;"
}"))))</f>
        <v/>
      </c>
    </row>
    <row r="2149" spans="1:1" x14ac:dyDescent="0.25">
      <c r="A21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"&amp;TAGS!P2149&amp;"
}"))))</f>
        <v>@PART[NK33]:FOR[xxxRP0]
{
    %TechRequired = stagedCombustion1969
    %cost = 670
    %entryCost = 13400
    RP0conf = true
    @description ^=:$: From NK33 mod
    MODULE
    { name = ModuleTagEngineLiquidTurbo }
}</v>
      </c>
    </row>
    <row r="2150" spans="1:1" x14ac:dyDescent="0.25">
      <c r="A21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"&amp;TAGS!P2150&amp;"
}"))))</f>
        <v>@PART[NK33engine]:FOR[xxxRP0]
{
    %TechRequired = stagedCombustion1969
    %cost = 670
    %entryCost = 13400
    RP0conf = true
    @description ^=:$: From RealEngines mod
    MODULE
    { name = ModuleTagEngineLiquidTurbo }
}</v>
      </c>
    </row>
    <row r="2151" spans="1:1" x14ac:dyDescent="0.25">
      <c r="A21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"&amp;TAGS!P2151&amp;"
}"))))</f>
        <v>@PART[NK33_StockVersion]:FOR[xxxRP0]
{
    %TechRequired = stagedCombustion1969
    %cost = 670
    %entryCost = 13400
    RP0conf = true
    @description ^=:$: From Soviet Engines mod
    MODULE
    { name = ModuleTagEngineLiquidTurbo }
}</v>
      </c>
    </row>
    <row r="2152" spans="1:1" hidden="1" x14ac:dyDescent="0.25">
      <c r="A21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"&amp;TAGS!P2152&amp;"
}"))))</f>
        <v/>
      </c>
    </row>
    <row r="2153" spans="1:1" hidden="1" x14ac:dyDescent="0.25">
      <c r="A21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"&amp;TAGS!P2153&amp;"
}"))))</f>
        <v/>
      </c>
    </row>
    <row r="2154" spans="1:1" x14ac:dyDescent="0.25">
      <c r="A21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"&amp;TAGS!P2154&amp;"
}"))))</f>
        <v>@PART[NK43engine]:FOR[xxxRP0]
{
    %TechRequired = stagedCombustion1969
    %cost = 780
    %entryCost = 15600
    RP0conf = true
    @description ^=:$: From RealEngines mod
    MODULE
    { name = ModuleTagEngineLiquidTurbo }
}</v>
      </c>
    </row>
    <row r="2155" spans="1:1" x14ac:dyDescent="0.25">
      <c r="A21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"&amp;TAGS!P2155&amp;"
}"))))</f>
        <v>@PART[CXA_ELM_MiniLab]:FOR[xxxRP0]
{
    %TechRequired = largeScaleOrbitalCon
    %cost = 8500
    %entryCost = 75000
    RP0conf = false
    @description ^=:$: From CxAerospace mod
}</v>
      </c>
    </row>
    <row r="2156" spans="1:1" x14ac:dyDescent="0.25">
      <c r="A21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"&amp;TAGS!P2156&amp;"
}"))))</f>
        <v>@PART[proceduralNoseCone]:FOR[xxxRP0]
{
    %TechRequired = start
    %cost = 0.1
    %entryCost = 2
    RP0conf = true
    @description ^=:$: From Procedural Parts mod
}</v>
      </c>
    </row>
    <row r="2157" spans="1:1" x14ac:dyDescent="0.25">
      <c r="A21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"&amp;TAGS!P2157&amp;"
}"))))</f>
        <v>@PART[FASAFairingNosecone_3mSRB]:FOR[xxxRP0]
{
    %TechRequired = materialsScienceAdvCapsules
    %cost = 50
    %entryCost = 1000
    RP0conf = true
    @description ^=:$: From FASA mod
}</v>
      </c>
    </row>
    <row r="2158" spans="1:1" x14ac:dyDescent="0.25">
      <c r="A21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"&amp;TAGS!P2158&amp;"
}"))))</f>
        <v>@PART[FASAFairingNosecone_4mSRB]:FOR[xxxRP0]
{
    %TechRequired = start
    %cost = 2
    %entryCost = 0
    RP0conf = true
    @description ^=:$: From FASA mod
}</v>
      </c>
    </row>
    <row r="2159" spans="1:1" x14ac:dyDescent="0.25">
      <c r="A21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"&amp;TAGS!P2159&amp;"
}"))))</f>
        <v>@PART[FASAFairingNosecone_6_6mSRB]:FOR[xxxRP0]
{
    %TechRequired = start
    %cost = 2
    %entryCost = 0
    RP0conf = true
    @description ^=:$: From FASA mod
}</v>
      </c>
    </row>
    <row r="2160" spans="1:1" x14ac:dyDescent="0.25">
      <c r="A21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"&amp;TAGS!P2160&amp;"
}"))))</f>
        <v>@PART[GeminiNosecone2m]:FOR[xxxRP0]
{
    %TechRequired = start
    %cost = 2
    %entryCost = 0
    RP0conf = true
    @description ^=:$: From FASA mod
}</v>
      </c>
    </row>
    <row r="2161" spans="1:1" x14ac:dyDescent="0.25">
      <c r="A21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"&amp;TAGS!P2161&amp;"
}"))))</f>
        <v>@PART[GeminiNosecone1m]:FOR[xxxRP0]
{
    %TechRequired = start
    %cost = 2
    %entryCost = 0
    RP0conf = true
    @description ^=:$: From FASA mod
}</v>
      </c>
    </row>
    <row r="2162" spans="1:1" x14ac:dyDescent="0.25">
      <c r="A21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"&amp;TAGS!P2162&amp;"
}"))))</f>
        <v>@PART[GeminiNosecone625m]:FOR[xxxRP0]
{
    %TechRequired = start
    %cost = 1
    %entryCost = 0
    RP0conf = true
    @description ^=:$: From FASA mod
}</v>
      </c>
    </row>
    <row r="2163" spans="1:1" x14ac:dyDescent="0.25">
      <c r="A21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"&amp;TAGS!P2163&amp;"
}"))))</f>
        <v>@PART[NK43_StockVersion]:FOR[xxxRP0]
{
    %TechRequired = stagedCombustion1969
    %cost = 780
    %entryCost = 15600
    RP0conf = true
    @description ^=:$: From Soviet Engines mod
    MODULE
    { name = ModuleTagEngineLiquidTurbo }
}</v>
      </c>
    </row>
    <row r="2164" spans="1:1" x14ac:dyDescent="0.25">
      <c r="A21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"&amp;TAGS!P2164&amp;"
}"))))</f>
        <v>@PART[ionEngine]:FOR[xxxRP0]
{
    %TechRequired = earlyElecPropulsion
    %cost = 380
    %entryCost = 7600
    RP0conf = true
    @description ^=:$: From Stock (RO Config) mod
    MODULE
    { name = ModuleTagEngineLiquidTurbo }
}</v>
      </c>
    </row>
    <row r="2165" spans="1:1" hidden="1" x14ac:dyDescent="0.25">
      <c r="A21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"&amp;TAGS!P2165&amp;"
}"))))</f>
        <v/>
      </c>
    </row>
    <row r="2166" spans="1:1" hidden="1" x14ac:dyDescent="0.25">
      <c r="A21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"&amp;TAGS!P2166&amp;"
}"))))</f>
        <v/>
      </c>
    </row>
    <row r="2167" spans="1:1" hidden="1" x14ac:dyDescent="0.25">
      <c r="A21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"&amp;TAGS!P2167&amp;"
}"))))</f>
        <v/>
      </c>
    </row>
    <row r="2168" spans="1:1" hidden="1" x14ac:dyDescent="0.25">
      <c r="A21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"&amp;TAGS!P2168&amp;"
}"))))</f>
        <v/>
      </c>
    </row>
    <row r="2169" spans="1:1" hidden="1" x14ac:dyDescent="0.25">
      <c r="A21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"&amp;TAGS!P2169&amp;"
}"))))</f>
        <v/>
      </c>
    </row>
    <row r="2170" spans="1:1" hidden="1" x14ac:dyDescent="0.25">
      <c r="A21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"&amp;TAGS!P2170&amp;"
}"))))</f>
        <v/>
      </c>
    </row>
    <row r="2171" spans="1:1" hidden="1" x14ac:dyDescent="0.25">
      <c r="A21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"&amp;TAGS!P2171&amp;"
}"))))</f>
        <v/>
      </c>
    </row>
    <row r="2172" spans="1:1" hidden="1" x14ac:dyDescent="0.25">
      <c r="A21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"&amp;TAGS!P2172&amp;"
}"))))</f>
        <v/>
      </c>
    </row>
    <row r="2173" spans="1:1" hidden="1" x14ac:dyDescent="0.25">
      <c r="A21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"&amp;TAGS!P2173&amp;"
}"))))</f>
        <v/>
      </c>
    </row>
    <row r="2174" spans="1:1" x14ac:dyDescent="0.25">
      <c r="A21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"&amp;TAGS!P2174&amp;"
}"))))</f>
        <v>@PART[reactor-25-2]:FOR[xxxRP0]
{
    %TechRequired = nuclearPowerNF
    %cost = 676000
    %entryCost = 1950000
    RP0conf = false
    @description ^=:$: From Near Future Electrical mod
}</v>
      </c>
    </row>
    <row r="2175" spans="1:1" hidden="1" x14ac:dyDescent="0.25">
      <c r="A21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"&amp;TAGS!P2175&amp;"
}"))))</f>
        <v/>
      </c>
    </row>
    <row r="2176" spans="1:1" hidden="1" x14ac:dyDescent="0.25">
      <c r="A21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"&amp;TAGS!P2176&amp;"
}"))))</f>
        <v/>
      </c>
    </row>
    <row r="2177" spans="1:1" x14ac:dyDescent="0.25">
      <c r="A21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"&amp;TAGS!P2177&amp;"
}"))))</f>
        <v>@PART[rn_sputnik3_base]:FOR[xxxRP0]
{
    %TechRequired = materialsScienceSatellite
    %cost = 200
    %entryCost = 500
    RP0conf = false
    @description ^=:$: From RN Soviet Rockets mod
}</v>
      </c>
    </row>
    <row r="2178" spans="1:1" x14ac:dyDescent="0.25">
      <c r="A21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"&amp;TAGS!P2178&amp;"
}"))))</f>
        <v>@PART[rn_sputnik3_nosecone]:FOR[xxxRP0]
{
    %TechRequired = materialsScienceSatellite
    %cost = 240
    %entryCost = 6000
    RP0conf = false
    @description ^=:$: From RN Soviet Rockets mod
}</v>
      </c>
    </row>
    <row r="2179" spans="1:1" x14ac:dyDescent="0.25">
      <c r="A21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"&amp;TAGS!P2179&amp;"
}"))))</f>
        <v>@PART[OCTOs0Adapter]:FOR[xxxRP0]
{
    %TechRequired = materialsScienceLunar
    %cost = 10
    %entryCost = 5800
    RP0conf = false
    @description ^=:$: From Stock (RO Config) mod
}</v>
      </c>
    </row>
    <row r="2180" spans="1:1" x14ac:dyDescent="0.25">
      <c r="A21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"&amp;TAGS!P2180&amp;"
}"))))</f>
        <v>@PART[OCTOTank]:FOR[xxxRP0]
{
    %TechRequired = materialsScienceLunar
    %cost = 1
    %entryCost = 5800
    RP0conf = false
    @description ^=:$: From Stock (RO Config) mod
}</v>
      </c>
    </row>
    <row r="2181" spans="1:1" x14ac:dyDescent="0.25">
      <c r="A21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"&amp;TAGS!P2181&amp;"
}"))))</f>
        <v>@PART[strutOcto]:FOR[xxxRP0]
{
    %TechRequired = start
    %cost = 7
    %entryCost = 140
    RP0conf = true
    @description ^=:$: From Stock (RO Config) mod
}</v>
      </c>
    </row>
    <row r="2182" spans="1:1" x14ac:dyDescent="0.25">
      <c r="A21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"&amp;TAGS!P2182&amp;"
}"))))</f>
        <v>@PART[almaz_pan_l]:FOR[xxxRP0]
{
    %TechRequired = spaceStationSolarPanels
    %cost = 4000
    %entryCost = 30000
    RP0conf = true
    @description ^=:$: From RN Salyut mod
}</v>
      </c>
    </row>
    <row r="2183" spans="1:1" x14ac:dyDescent="0.25">
      <c r="A21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"&amp;TAGS!P2183&amp;"
}"))))</f>
        <v>@PART[almaz_pan_r]:FOR[xxxRP0]
{
    %TechRequired = spaceStationSolarPanels
    %cost = 4000
    %entryCost = 30000
    RP0conf = true
    @description ^=:$: From RN Salyut mod
}</v>
      </c>
    </row>
    <row r="2184" spans="1:1" x14ac:dyDescent="0.25">
      <c r="A21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"&amp;TAGS!P2184&amp;"
}"))))</f>
        <v>@PART[sensorGravimeter]:FOR[xxxRP0]
{
    %TechRequired = scienceSatellite
    %cost = 100
    %entryCost = 2000
    RP0conf = true
    @description ^=:$: From Stock (RO Config) mod
    MODULE
    { name = ModuleTagInstruments }
}</v>
      </c>
    </row>
    <row r="2185" spans="1:1" x14ac:dyDescent="0.25">
      <c r="A21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"&amp;TAGS!P2185&amp;"
}"))))</f>
        <v>@PART[dmscope]:FOR[xxxRP0]
{
    %TechRequired = scienceAdvCapsules
    %cost = 500
    %entryCost = 10000
    RP0conf = true
    @description ^=:$: From Dmagic Orbital Science mod
    MODULE
    { name = ModuleTagInstruments }
}</v>
      </c>
    </row>
    <row r="2186" spans="1:1" x14ac:dyDescent="0.25">
      <c r="A21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"&amp;TAGS!P2186&amp;"
}"))))</f>
        <v>@PART[SLS_CM_stackDecouplerx30]:FOR[xxxRP0]
{
    %TechRequired = materialsScienceNF
    %cost = 600
    %entryCost = 1200
    RP0conf = false
    @description ^=:$: From Chaka Monkey mod
}</v>
      </c>
    </row>
    <row r="2187" spans="1:1" x14ac:dyDescent="0.25">
      <c r="A21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"&amp;TAGS!P2187&amp;"
}"))))</f>
        <v>@PART[RLA_solid_medium_upper]:FOR[xxxRP0]
{
    %TechRequired = solids1986
    %cost = 893
    %entryCost = 17860
    RP0conf = true
    @description ^=:$: From RLA Stockalike mod
    MODULE
    { name = ModuleTagEngineSolid }
}</v>
      </c>
    </row>
    <row r="2188" spans="1:1" hidden="1" x14ac:dyDescent="0.25">
      <c r="A21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"&amp;TAGS!P2188&amp;"
}"))))</f>
        <v/>
      </c>
    </row>
    <row r="2189" spans="1:1" hidden="1" x14ac:dyDescent="0.25">
      <c r="A21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"&amp;TAGS!P2189&amp;"
}"))))</f>
        <v/>
      </c>
    </row>
    <row r="2190" spans="1:1" x14ac:dyDescent="0.25">
      <c r="A21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"&amp;TAGS!P2190&amp;"
}"))))</f>
        <v>@PART[XOrionPodXbb31]:FOR[xxxRP0]
{
    %TechRequired = capsulesNF
    %cost = 60000
    %entryCost = 750000
    RP0conf = true
    @description ^=:$: From Chaka Monkey mod
    MODULE
    { name = ModuleTagAvionics }
    MODULE
    { name = ModuleTagHabitable }
    MODULE
    { name = ModuleTagHumanRated }
}</v>
      </c>
    </row>
    <row r="2191" spans="1:1" x14ac:dyDescent="0.25">
      <c r="A21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"&amp;TAGS!P2191&amp;"
}"))))</f>
        <v>@PART[OrionDockingPortXx]:FOR[xxxRP0]
{
    %TechRequired = capsulesNF
    %cost = 4000
    %entryCost = 175000
    RP0conf = true
    @description ^=:$: From Chaka Monkey mod
    MODULE
    { name = ModuleTagEngineSolid }
    MODULE
    { name = ModuleTagHumanRated }
    MODULE
    { name = ModuleTagDecoupler }
}</v>
      </c>
    </row>
    <row r="2192" spans="1:1" hidden="1" x14ac:dyDescent="0.25">
      <c r="A21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"&amp;TAGS!P2192&amp;"
}"))))</f>
        <v/>
      </c>
    </row>
    <row r="2193" spans="1:1" x14ac:dyDescent="0.25">
      <c r="A21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"&amp;TAGS!P2193&amp;"
}"))))</f>
        <v>@PART[OrionDockingPort3a49capXx]:FOR[xxxRP0]
{
    %TechRequired = capsulesNF
    %cost = 1000
    %entryCost = 1400
    RP0conf = false
    @description ^=:$: From Chaka Monkey mod
    MODULE
    { name = ModuleTagHumanRated }
    MODULE
    { name = ModuleTagReentry }
}</v>
      </c>
    </row>
    <row r="2194" spans="1:1" x14ac:dyDescent="0.25">
      <c r="A21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"&amp;TAGS!P2194&amp;"
}"))))</f>
        <v>@PART[XOrionLES]:FOR[xxxRP0]
{
    %TechRequired = capsulesNF
    %cost = 5000
    %entryCost = 175000
    RP0conf = true
    @description ^=:$: From Chaka Monkey mod
    MODULE
    { name = ModuleTagEngineSolid }
    MODULE
    { name = ModuleTagHumanRated }
}</v>
      </c>
    </row>
    <row r="2195" spans="1:1" x14ac:dyDescent="0.25">
      <c r="A21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"&amp;TAGS!P2195&amp;"
}"))))</f>
        <v>@PART[SSTU-SC-ENG-AJ10-137]:FOR[xxxRP0]
{
    %TechRequired = orbitalRocketry1967
    %cost = 700
    %entryCost = 24500
    RP0conf = true
    @description ^=:$: From SSTU mod
    MODULE
    { name = ModuleTagEngineLiquidPF }
    MODULE
    { name = ModuleTagHumanRated }
    MODULE
    { name = ModuleTagToxic }
}</v>
      </c>
    </row>
    <row r="2196" spans="1:1" x14ac:dyDescent="0.25">
      <c r="A21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"&amp;TAGS!P2196&amp;"
}"))))</f>
        <v>@PART[XFASAApolloStrJ2StrJ23m5mDecX]:FOR[xxxRP0]
{
    %TechRequired = materialsScienceNF
    %cost = 6800
    %entryCost = 5800
    RP0conf = false
    @description ^=:$: From Chaka Monkey mod
}</v>
      </c>
    </row>
    <row r="2197" spans="1:1" x14ac:dyDescent="0.25">
      <c r="A21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"&amp;TAGS!P2197&amp;"
}"))))</f>
        <v>@PART[XOrionPodX]:FOR[xxxRP0]
{
    %TechRequired = capsulesNF
    %cost = 60000
    %entryCost = 750000
    RP0conf = true
    @description ^=:$: From Chaka Monkey mod
    MODULE
    { name = ModuleTagAvionics }
    MODULE
    { name = ModuleTagHabitable }
    MODULE
    { name = ModuleTagHumanRated }
}</v>
      </c>
    </row>
    <row r="2198" spans="1:1" x14ac:dyDescent="0.25">
      <c r="A21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"&amp;TAGS!P2198&amp;"
}"))))</f>
        <v>@PART[OrionDockingPortXWSTANDARDDOCKPORT]:FOR[xxxRP0]
{
    %TechRequired = flightControlNF
    %cost = 4000
    %entryCost = 175000
    RP0conf = true
    @description ^=:$: From Chaka Monkey mod
    MODULE
    { name = ModuleTagHumanRated }
    MODULE
    { name = ModuleTagDecoupler }
}</v>
      </c>
    </row>
    <row r="2199" spans="1:1" x14ac:dyDescent="0.25">
      <c r="A21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"&amp;TAGS!P2199&amp;"
}"))))</f>
        <v>@PART[XRCSX]:FOR[xxxRP0]
{
    %TechRequired = flightControlNF
    %cost = 450
    %entryCost = 7600
    RP0conf = false
    @description ^=:$: From Chaka Monkey mod
}</v>
      </c>
    </row>
    <row r="2200" spans="1:1" x14ac:dyDescent="0.25">
      <c r="A22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"&amp;TAGS!P2200&amp;"
}"))))</f>
        <v>@PART[XESARCSX]:FOR[xxxRP0]
{
    %TechRequired = flightControlNF
    %cost = 500
    %entryCost = 4200
    RP0conf = false
    @description ^=:$: From Chaka Monkey mod
}</v>
      </c>
    </row>
    <row r="2201" spans="1:1" x14ac:dyDescent="0.25">
      <c r="A22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"&amp;TAGS!P2201&amp;"
}"))))</f>
        <v>@PART[X2009RCSX]:FOR[xxxRP0]
{
    %TechRequired = flightControlNF
    %cost = 450
    %entryCost = 7600
    RP0conf = false
    @description ^=:$: From Chaka Monkey mod
}</v>
      </c>
    </row>
    <row r="2202" spans="1:1" x14ac:dyDescent="0.25">
      <c r="A22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"&amp;TAGS!P2202&amp;"
}"))))</f>
        <v>@PART[XLFTORIONLARGE]:FOR[xxxRP0]
{
    %TechRequired = capsulesNF
    %cost = 60000
    %entryCost = 750000
    RP0conf = true
    @description ^=:$: From Chaka Monkey mod
    MODULE
    { name = ModuleTagAvionics }
    MODULE
    { name = ModuleTagHumanRated }
}</v>
      </c>
    </row>
    <row r="2203" spans="1:1" x14ac:dyDescent="0.25">
      <c r="A22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"&amp;TAGS!P2203&amp;"
}"))))</f>
        <v>@PART[sl_left_panel]:FOR[xxxRP0]
{
    %TechRequired = spaceStationSolarPanels
    %cost = 4200
    %entryCost = 60000
    RP0conf = true
    @description ^=:$: From RN Skylab mod
}</v>
      </c>
    </row>
    <row r="2204" spans="1:1" x14ac:dyDescent="0.25">
      <c r="A22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"&amp;TAGS!P2204&amp;"
}"))))</f>
        <v>@PART[xcstparachutex]:FOR[xxxRP0]
{
    %TechRequired = SIAD
    %cost = 850
    %entryCost = 4600
    RP0conf = false
    @description ^=:$: From Chaka Monkey mod
}</v>
      </c>
    </row>
    <row r="2205" spans="1:1" x14ac:dyDescent="0.25">
      <c r="A22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"&amp;TAGS!P2205&amp;"
}"))))</f>
        <v>@PART[XSDHI_2_5_ServiceModuleFairing211]:FOR[xxxRP0]
{
    %TechRequired = materialsScienceNF
    %cost = 200
    %entryCost = 600
    RP0conf = false
    @description ^=:$: From Chaka Monkey mod
}</v>
      </c>
    </row>
    <row r="2206" spans="1:1" hidden="1" x14ac:dyDescent="0.25">
      <c r="A22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"&amp;TAGS!P2206&amp;"
}"))))</f>
        <v/>
      </c>
    </row>
    <row r="2207" spans="1:1" x14ac:dyDescent="0.25">
      <c r="A22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"&amp;TAGS!P2207&amp;"
}"))))</f>
        <v>@PART[OscarDtank]:FOR[xxxRP0]
{
    %TechRequired = start
    %cost = 30
    %entryCost = 600
    RP0conf = true
    @description ^=:$: From Stock (RO Config) mod
}</v>
      </c>
    </row>
    <row r="2208" spans="1:1" x14ac:dyDescent="0.25">
      <c r="A22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"&amp;TAGS!P2208&amp;"
}"))))</f>
        <v>@PART[OscarEtank]:FOR[xxxRP0]
{
    %TechRequired = start
    %cost = 30
    %entryCost = 600
    RP0conf = true
    @description ^=:$: From Stock (RO Config) mod
}</v>
      </c>
    </row>
    <row r="2209" spans="1:1" x14ac:dyDescent="0.25">
      <c r="A22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"&amp;TAGS!P2209&amp;"
}"))))</f>
        <v>@PART[miniFuelTank]:FOR[xxxRP0]
{
    %TechRequired = start
    %cost = 30
    %entryCost = 600
    RP0conf = true
    @description ^=:$: From Stock (RO Config) mod
}</v>
      </c>
    </row>
    <row r="2210" spans="1:1" x14ac:dyDescent="0.25">
      <c r="A22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"&amp;TAGS!P2210&amp;"
}"))))</f>
        <v>@PART[WBI_Outback]:FOR[xxxRP0]
{
    %TechRequired = materialsScienceLunar
    %cost = 250
    %entryCost = 800
    RP0conf = false
    @description ^=:$: From WildBlue Buffalo Rover mod
}</v>
      </c>
    </row>
    <row r="2211" spans="1:1" hidden="1" x14ac:dyDescent="0.25">
      <c r="A22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"&amp;TAGS!P2211&amp;"
}"))))</f>
        <v/>
      </c>
    </row>
    <row r="2212" spans="1:1" hidden="1" x14ac:dyDescent="0.25">
      <c r="A22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"&amp;TAGS!P2212&amp;"
}"))))</f>
        <v/>
      </c>
    </row>
    <row r="2213" spans="1:1" hidden="1" x14ac:dyDescent="0.25">
      <c r="A22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"&amp;TAGS!P2213&amp;"
}"))))</f>
        <v/>
      </c>
    </row>
    <row r="2214" spans="1:1" x14ac:dyDescent="0.25">
      <c r="A22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"&amp;TAGS!P2214&amp;"
}"))))</f>
        <v>@PART[sl_right_panel]:FOR[xxxRP0]
{
    %TechRequired = spaceStationSolarPanels
    %cost = 4200
    %entryCost = 60000
    RP0conf = true
    @description ^=:$: From RN Skylab mod
}</v>
      </c>
    </row>
    <row r="2215" spans="1:1" hidden="1" x14ac:dyDescent="0.25">
      <c r="A22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"&amp;TAGS!P2215&amp;"
}"))))</f>
        <v/>
      </c>
    </row>
    <row r="2216" spans="1:1" hidden="1" x14ac:dyDescent="0.25">
      <c r="A22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"&amp;TAGS!P2216&amp;"
}"))))</f>
        <v/>
      </c>
    </row>
    <row r="2217" spans="1:1" x14ac:dyDescent="0.25">
      <c r="A22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"&amp;TAGS!P2217&amp;"
}"))))</f>
        <v>@PART[Kosmos_TKS_Solar_Array_rn2]:FOR[xxxRP0]
{
    %TechRequired = spaceStationSolarPanels
    %cost = 2415
    %entryCost = 10920
    RP0conf = false
    @description ^=:$: From RN Salyut mod
}</v>
      </c>
    </row>
    <row r="2218" spans="1:1" x14ac:dyDescent="0.25">
      <c r="A22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"&amp;TAGS!P2218&amp;"
}"))))</f>
        <v>@PART[rn_7k_astp_lsolar]:FOR[xxxRP0]
{
    %TechRequired = spaceStationSolarPanels
    %cost = 300
    %entryCost = 7800
    RP0conf = false
    @description ^=:$: From RN Soviet Rockets mod
}</v>
      </c>
    </row>
    <row r="2219" spans="1:1" x14ac:dyDescent="0.25">
      <c r="A22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"&amp;TAGS!P2219&amp;"
}"))))</f>
        <v>@PART[rn_7k_astp_rsolar]:FOR[xxxRP0]
{
    %TechRequired = spaceStationSolarPanels
    %cost = 300
    %entryCost = 7800
    RP0conf = false
    @description ^=:$: From RN Soviet Rockets mod
}</v>
      </c>
    </row>
    <row r="2220" spans="1:1" x14ac:dyDescent="0.25">
      <c r="A22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"&amp;TAGS!P2220&amp;"
}"))))</f>
        <v>@PART[bluedog_Apollo_Block5_SolarPanels]:FOR[xxxRP0]
{
    %TechRequired = spaceStationSolarPanels
    %cost = 2000
    %entryCost = 70000
    RP0conf = true
    @description ^=:$: From Bluedog DB mod
}</v>
      </c>
    </row>
    <row r="2221" spans="1:1" x14ac:dyDescent="0.25">
      <c r="A22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"&amp;TAGS!P2221&amp;"
}"))))</f>
        <v>@PART[bluedog_Diamant_Rubis]:FOR[xxxRP0]
{
    %TechRequired = solids1964
    %cost = 200
    %entryCost = 10000
    RP0conf = false
    @description ^=:$: From Bluedog DB mod
    MODULE
    { name = ModuleTagEngineSolid }
}</v>
      </c>
    </row>
    <row r="2222" spans="1:1" hidden="1" x14ac:dyDescent="0.25">
      <c r="A22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"&amp;TAGS!P2222&amp;"
}"))))</f>
        <v/>
      </c>
    </row>
    <row r="2223" spans="1:1" x14ac:dyDescent="0.25">
      <c r="A22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"&amp;TAGS!P2223&amp;"
}"))))</f>
        <v>@PART[Ariane4Stage3]:FOR[xxxRP0]
{
    %TechRequired = hydrolox1986
    %cost = 1800
    %entryCost = 8000
    RP0conf = false
    @description ^=:$: From ESA Launchers mod
}</v>
      </c>
    </row>
    <row r="2224" spans="1:1" x14ac:dyDescent="0.25">
      <c r="A22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"&amp;TAGS!P2224&amp;"
}"))))</f>
        <v>@PART[bluedog_Diamant_Topaze]:FOR[xxxRP0]
{
    %TechRequired = solids1964
    %cost = 200
    %entryCost = 10000
    RP0conf = false
    @description ^=:$: From Bluedog DB mod
    MODULE
    { name = ModuleTagEngineSolid }
}</v>
      </c>
    </row>
    <row r="2225" spans="1:1" x14ac:dyDescent="0.25">
      <c r="A22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"&amp;TAGS!P2225&amp;"
}"))))</f>
        <v>@PART[RSBengineArianeVSRB]:FOR[xxxRP0]
{
    %TechRequired = solids1998
    %cost = 6000
    %entryCost = 120000
    RP0conf = true
    @description ^=:$: From Real Scale Boosters mod
    MODULE
    { name = ModuleTagEngineSolid }
}</v>
      </c>
    </row>
    <row r="2226" spans="1:1" x14ac:dyDescent="0.25">
      <c r="A22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"&amp;TAGS!P2226&amp;"
}"))))</f>
        <v>@PART[bluedog_Diamant_Rita]:FOR[xxxRP0]
{
    %TechRequired = solids1964
    %cost = 200
    %entryCost = 10000
    RP0conf = false
    @description ^=:$: From Bluedog DB mod
    MODULE
    { name = ModuleTagEngineSolid }
}</v>
      </c>
    </row>
    <row r="2227" spans="1:1" x14ac:dyDescent="0.25">
      <c r="A22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"&amp;TAGS!P2227&amp;"
}"))))</f>
        <v>@PART[ionArgon-0625-2]:FOR[xxxRP0]
{
    %TechRequired = basicElecPropulsion
    %cost = 4200
    %entryCost = 17200
    RP0conf = false
    @description ^=:$: From Near Future Propulsion mod
}</v>
      </c>
    </row>
    <row r="2228" spans="1:1" x14ac:dyDescent="0.25">
      <c r="A22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"&amp;TAGS!P2228&amp;"
}"))))</f>
        <v>@PART[FREP80]:FOR[xxxRP0]
{
    %TechRequired = solids2009
    %cost = 2280
    %entryCost = 12000
    RP0conf = true
    @description ^=:$: From ForgottenRealEngines mod
    MODULE
    { name = ModuleTagEngineSolid }
}</v>
      </c>
    </row>
    <row r="2229" spans="1:1" x14ac:dyDescent="0.25">
      <c r="A22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"&amp;TAGS!P2229&amp;"
}"))))</f>
        <v>@PART[V-1650-7]:FOR[xxxRP0]
{
    %TechRequired = start
    %cost = 950
    %entryCost = 2200
    RP0conf = false
    @description ^=:$: From Firespitter mod
}</v>
      </c>
    </row>
    <row r="2230" spans="1:1" x14ac:dyDescent="0.25">
      <c r="A22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"&amp;TAGS!P2230&amp;"
}"))))</f>
        <v>@PART[FSnoseEngine]:FOR[xxxRP0]
{
    %TechRequired = start
    %cost = 950
    %entryCost = 2200
    RP0conf = false
    @description ^=:$: From Firespitter mod
}</v>
      </c>
    </row>
    <row r="2231" spans="1:1" x14ac:dyDescent="0.25">
      <c r="A22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"&amp;TAGS!P2231&amp;"
}"))))</f>
        <v>@PART[RC_cone]:FOR[xxxRP0]
{
    %TechRequired = start
    %cost = 0
    %entryCost = 0
    RP0conf = true
    @description ^=:$: From RealChute mod
}</v>
      </c>
    </row>
    <row r="2232" spans="1:1" x14ac:dyDescent="0.25">
      <c r="A22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"&amp;TAGS!P2232&amp;"
}"))))</f>
        <v>@PART[RC_cone_double]:FOR[xxxRP0]
{
    %TechRequired = start
    %cost = 0
    %entryCost = 0
    RP0conf = true
    @description ^=:$: From RealChute mod
}</v>
      </c>
    </row>
    <row r="2233" spans="1:1" x14ac:dyDescent="0.25">
      <c r="A22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"&amp;TAGS!P2233&amp;"
}"))))</f>
        <v>@PART[RC_stack]:FOR[xxxRP0]
{
    %TechRequired = start
    %cost = 0
    %entryCost = 0
    RP0conf = true
    @description ^=:$: From RealChute mod
}</v>
      </c>
    </row>
    <row r="2234" spans="1:1" x14ac:dyDescent="0.25">
      <c r="A22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"&amp;TAGS!P2234&amp;"
}"))))</f>
        <v>@PART[RC_radial]:FOR[xxxRP0]
{
    %TechRequired = start
    %cost = 0
    %entryCost = 0
    RP0conf = true
    @description ^=:$: From RealChute mod
}</v>
      </c>
    </row>
    <row r="2235" spans="1:1" x14ac:dyDescent="0.25">
      <c r="A22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"&amp;TAGS!P2235&amp;"
}"))))</f>
        <v>@PART[FASAALSEP_Device]:FOR[xxxRP0]
{
    %TechRequired = surfaceScience
    %cost = 1000
    %entryCost = 35000
    RP0conf = true
    @description ^=:$: From FASA mod
    MODULE
    { name = ModuleTagInstruments }
}</v>
      </c>
    </row>
    <row r="2236" spans="1:1" x14ac:dyDescent="0.25">
      <c r="A22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"&amp;TAGS!P2236&amp;"
}"))))</f>
        <v>@PART[xMLSBALLISTICX]:FOR[xxxRP0]
{
    %TechRequired = materialsScienceCommercial
    %cost = 0
    %entryCost = 6020
    RP0conf = true
    @description ^=:$: From Chaka Monkey mod
}</v>
      </c>
    </row>
    <row r="2237" spans="1:1" x14ac:dyDescent="0.25">
      <c r="A22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"&amp;TAGS!P2237&amp;"
}"))))</f>
        <v>@PART[xKosmos_URM_Fairing_Conic_Salt]:FOR[xxxRP0]
{
    %TechRequired = materialsScienceCommercial
    %cost = 0
    %entryCost = 1020
    RP0conf = true
    @description ^=:$: From Chaka Monkey mod
}</v>
      </c>
    </row>
    <row r="2238" spans="1:1" x14ac:dyDescent="0.25">
      <c r="A22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"&amp;TAGS!P2238&amp;"
}"))))</f>
        <v>@PART[KzProcFairingAtlas]:FOR[xxxRP0]
{
    %TechRequired = start
    %cost = 1
    %entryCost = 0
    RP0conf = true
    @description ^=:$: From Procedural Fairings mod
}</v>
      </c>
    </row>
    <row r="2239" spans="1:1" x14ac:dyDescent="0.25">
      <c r="A22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"&amp;TAGS!P2239&amp;"
}"))))</f>
        <v>@PART[KzProcFairingSide2ger]:FOR[xxxRP0]
{
    %TechRequired = start
    %cost = 1
    %entryCost = 0
    RP0conf = true
    @description ^=:$: From Procedural Fairings mod
}</v>
      </c>
    </row>
    <row r="2240" spans="1:1" x14ac:dyDescent="0.25">
      <c r="A22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"&amp;TAGS!P2240&amp;"
}"))))</f>
        <v>@PART[KzProcFairingSide2]:FOR[xxxRP0]
{
    %TechRequired = start
    %cost = 1
    %entryCost = 0
    RP0conf = true
    @description ^=:$: From Procedural Fairings mod
}</v>
      </c>
    </row>
    <row r="2241" spans="1:1" x14ac:dyDescent="0.25">
      <c r="A22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"&amp;TAGS!P2241&amp;"
}"))))</f>
        <v>@PART[xEMLVFX]:FOR[xxxRP0]
{
    %TechRequired = materialsScienceInternational
    %cost = 0
    %entryCost = 1020
    RP0conf = true
    @description ^=:$: From Chaka Monkey mod
}</v>
      </c>
    </row>
    <row r="2242" spans="1:1" x14ac:dyDescent="0.25">
      <c r="A22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"&amp;TAGS!P2242&amp;"
}"))))</f>
        <v>@PART[KzProcFairingSide1st]:FOR[xxxRP0]
{
    %TechRequired = start
    %cost = 1
    %entryCost = 0
    RP0conf = true
    @description ^=:$: From Procedural Fairings mod
}</v>
      </c>
    </row>
    <row r="2243" spans="1:1" x14ac:dyDescent="0.25">
      <c r="A22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"&amp;TAGS!P2243&amp;"
}"))))</f>
        <v>@PART[KzProcFairingSide1stock]:FOR[xxxRP0]
{
    %TechRequired = start
    %cost = 1
    %entryCost = 0
    RP0conf = true
    @description ^=:$: From Procedural Fairings mod
}</v>
      </c>
    </row>
    <row r="2244" spans="1:1" x14ac:dyDescent="0.25">
      <c r="A22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"&amp;TAGS!P2244&amp;"
}"))))</f>
        <v>@PART[KzProcFairingSide1us]:FOR[xxxRP0]
{
    %TechRequired = start
    %cost = 1
    %entryCost = 0
    RP0conf = true
    @description ^=:$: From Procedural Fairings mod
}</v>
      </c>
    </row>
    <row r="2245" spans="1:1" x14ac:dyDescent="0.25">
      <c r="A22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"&amp;TAGS!P2245&amp;"
}"))))</f>
        <v>@PART[KzProcFairingSide1]:FOR[xxxRP0]
{
    %TechRequired = start
    %cost = 1
    %entryCost = 0
    RP0conf = true
    @description ^=:$: From Procedural Fairings mod
}</v>
      </c>
    </row>
    <row r="2246" spans="1:1" x14ac:dyDescent="0.25">
      <c r="A22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"&amp;TAGS!P2246&amp;"
}"))))</f>
        <v>@PART[KzProcFairingJupiter]:FOR[xxxRP0]
{
    %TechRequired = start
    %cost = 1
    %entryCost = 0
    RP0conf = true
    @description ^=:$: From Procedural Fairings mod
}</v>
      </c>
    </row>
    <row r="2247" spans="1:1" x14ac:dyDescent="0.25">
      <c r="A22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"&amp;TAGS!P2247&amp;"
}"))))</f>
        <v>@PART[xKosmos_URM_Fairing_Parabolic_Stalt]:FOR[xxxRP0]
{
    %TechRequired = materialsScienceCommercial
    %cost = 0
    %entryCost = 6020
    RP0conf = true
    @description ^=:$: From Chaka Monkey mod
}</v>
      </c>
    </row>
    <row r="2248" spans="1:1" x14ac:dyDescent="0.25">
      <c r="A22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"&amp;TAGS!P2248&amp;"
}"))))</f>
        <v>@PART[KzProcFairingTitan]:FOR[xxxRP0]
{
    %TechRequired = start
    %cost = 1
    %entryCost = 0
    RP0conf = true
    @description ^=:$: From Procedural Fairings mod
}</v>
      </c>
    </row>
    <row r="2249" spans="1:1" x14ac:dyDescent="0.25">
      <c r="A22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"&amp;TAGS!P2249&amp;"
}"))))</f>
        <v>@PART[xEMLVKosmos_URM_Fairing_Conic_Salt]:FOR[xxxRP0]
{
    %TechRequired = materialsScienceNF
    %cost = 0
    %entryCost = 1020
    RP0conf = true
    @description ^=:$: From Chaka Monkey mod
}</v>
      </c>
    </row>
    <row r="2250" spans="1:1" x14ac:dyDescent="0.25">
      <c r="A22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"&amp;TAGS!P2250&amp;"
}"))))</f>
        <v>@PART[FASAFairingBase_3m]:FOR[xxxRP0]
{
    %TechRequired = materialsScienceHuman
    %cost = 750
    %entryCost = 1200
    RP0conf = false
    @description ^=:$: From FASA mod
}</v>
      </c>
    </row>
    <row r="2251" spans="1:1" x14ac:dyDescent="0.25">
      <c r="A22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"&amp;TAGS!P2251&amp;"
}"))))</f>
        <v>@PART[FASAFairingBase_15m]:FOR[xxxRP0]
{
    %TechRequired = materialsScienceHuman
    %cost = 750
    %entryCost = 1200
    RP0conf = false
    @description ^=:$: From FASA mod
}</v>
      </c>
    </row>
    <row r="2252" spans="1:1" x14ac:dyDescent="0.25">
      <c r="A22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"&amp;TAGS!P2252&amp;"
}"))))</f>
        <v>@PART[FASAFairingBase_165m]:FOR[xxxRP0]
{
    %TechRequired = materialsScienceHuman
    %cost = 750
    %entryCost = 1200
    RP0conf = false
    @description ^=:$: From FASA mod
}</v>
      </c>
    </row>
    <row r="2253" spans="1:1" x14ac:dyDescent="0.25">
      <c r="A22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"&amp;TAGS!P2253&amp;"
}"))))</f>
        <v>@PART[FASAFairingsPlate375m]:FOR[xxxRP0]
{
    %TechRequired = materialsScienceLunar
    %cost = 1500
    %entryCost = 7800
    RP0conf = false
    @description ^=:$: From FASA mod
}</v>
      </c>
    </row>
    <row r="2254" spans="1:1" x14ac:dyDescent="0.25">
      <c r="A22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"&amp;TAGS!P2254&amp;"
}"))))</f>
        <v>@PART[FASAFairingsPlate2m]:FOR[xxxRP0]
{
    %TechRequired = start
    %cost = 12
    %entryCost = 0
    RP0conf = true
    @description ^=:$: From FASA mod
    MODULE
    { name = ModuleTagDecoupler }
}</v>
      </c>
    </row>
    <row r="2255" spans="1:1" x14ac:dyDescent="0.25">
      <c r="A22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"&amp;TAGS!P2255&amp;"
}"))))</f>
        <v>@PART[FASAFairingsPlate1m]:FOR[xxxRP0]
{
    %TechRequired = start
    %cost = 6
    %entryCost = 0
    RP0conf = true
    @description ^=:$: From FASA mod
    MODULE
    { name = ModuleTagDecoupler }
}</v>
      </c>
    </row>
    <row r="2256" spans="1:1" x14ac:dyDescent="0.25">
      <c r="A22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"&amp;TAGS!P2256&amp;"
}"))))</f>
        <v>@PART[FASAFairingBase_43m]:FOR[xxxRP0]
{
    %TechRequired = materialsScienceLunar
    %cost = 750
    %entryCost = 1200
    RP0conf = false
    @description ^=:$: From FASA mod
}</v>
      </c>
    </row>
    <row r="2257" spans="1:1" x14ac:dyDescent="0.25">
      <c r="A22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"&amp;TAGS!P2257&amp;"
}"))))</f>
        <v>@PART[FASAFairingBase_508m]:FOR[xxxRP0]
{
    %TechRequired = materialsScienceLongTerm
    %cost = 750
    %entryCost = 1200
    RP0conf = false
    @description ^=:$: From FASA mod
}</v>
      </c>
    </row>
    <row r="2258" spans="1:1" x14ac:dyDescent="0.25">
      <c r="A22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"&amp;TAGS!P2258&amp;"
}"))))</f>
        <v>@PART[FASAFairingsCone3m]:FOR[xxxRP0]
{
    %TechRequired = start
    %cost = 12
    %entryCost = 0
    RP0conf = true
    @description ^=:$: From FASA mod
    MODULE
    { name = ModuleTagDecoupler }
}</v>
      </c>
    </row>
    <row r="2259" spans="1:1" x14ac:dyDescent="0.25">
      <c r="A22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"&amp;TAGS!P2259&amp;"
}"))))</f>
        <v>@PART[FASAFairingsCone1m]:FOR[xxxRP0]
{
    %TechRequired = start
    %cost = 6
    %entryCost = 0
    RP0conf = true
    @description ^=:$: From FASA mod
    MODULE
    { name = ModuleTagDecoupler }
}</v>
      </c>
    </row>
    <row r="2260" spans="1:1" hidden="1" x14ac:dyDescent="0.25">
      <c r="A22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"&amp;TAGS!P2260&amp;"
}"))))</f>
        <v/>
      </c>
    </row>
    <row r="2261" spans="1:1" x14ac:dyDescent="0.25">
      <c r="A22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"&amp;TAGS!P2261&amp;"
}"))))</f>
        <v>@PART[xenonTank]:FOR[xxxRP0]
{
    %TechRequired = earlyElecPropulsion
    %cost = 1
    %entryCost = 8800
    RP0conf = false
    @description ^=:$: From Stock (RO Config) mod
}</v>
      </c>
    </row>
    <row r="2262" spans="1:1" x14ac:dyDescent="0.25">
      <c r="A22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"&amp;TAGS!P2262&amp;"
}"))))</f>
        <v>@PART[RLA_x_small_tank]:FOR[xxxRP0]
{
    %TechRequired = earlyElecPropulsion
    %cost = 1
    %entryCost = 24500
    RP0conf = false
    @description ^=:$: From RLA Stockalike mod
}</v>
      </c>
    </row>
    <row r="2263" spans="1:1" x14ac:dyDescent="0.25">
      <c r="A22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"&amp;TAGS!P2263&amp;"
}"))))</f>
        <v>@PART[xenonTankRadial]:FOR[xxxRP0]
{
    %TechRequired = earlyElecPropulsion
    %cost = 1
    %entryCost = 9600
    RP0conf = false
    @description ^=:$: From Stock (RO Config) mod
}</v>
      </c>
    </row>
    <row r="2264" spans="1:1" x14ac:dyDescent="0.25">
      <c r="A22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"&amp;TAGS!P2264&amp;"
}"))))</f>
        <v>@PART[xenonTankLarge]:FOR[xxxRP0]
{
    %TechRequired = earlyElecPropulsion
    %cost = 1
    %entryCost = 8800
    RP0conf = false
    @description ^=:$: From Stock (RO Config) mod
}</v>
      </c>
    </row>
    <row r="2265" spans="1:1" x14ac:dyDescent="0.25">
      <c r="A22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"&amp;TAGS!P2265&amp;"
}"))))</f>
        <v>@PART[nosMonkeyExplorerUtilityHAB]:FOR[xxxRP0]
{
    %TechRequired = capsulesNF
    %cost = 32400
    %entryCost = 65000
    RP0conf = false
    @description ^=:$: From Chaka Monkey mod
    MODULE
    { name = ModuleTagHabitable }
    MODULE
    { name = ModuleTagHumanRated }
    MODULE
    { name = ModuleTagReentry }
}</v>
      </c>
    </row>
    <row r="2266" spans="1:1" x14ac:dyDescent="0.25">
      <c r="A22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"&amp;TAGS!P2266&amp;"
}"))))</f>
        <v>@PART[nosExplorerRadialEngine]:FOR[xxxRP0]
{
    %TechRequired = SIAD
    %cost = 1400
    %entryCost = 4200
    RP0conf = false
    @description ^=:$: From Chaka Monkey mod
}</v>
      </c>
    </row>
    <row r="2267" spans="1:1" x14ac:dyDescent="0.25">
      <c r="A22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"&amp;TAGS!P2267&amp;"
}"))))</f>
        <v>@PART[ladder1]:FOR[xxxRP0]
{
    %TechRequired = start
    %cost = 1
    %entryCost = 20
    RP0conf = true
    @description ^=:$: From Stock (RO Config) mod
}</v>
      </c>
    </row>
    <row r="2268" spans="1:1" x14ac:dyDescent="0.25">
      <c r="A22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"&amp;TAGS!P2268&amp;"
}"))))</f>
        <v>@PART[xladder1x]:FOR[xxxRP0]
{
    %TechRequired = start
    %cost = 100
    %entryCost = 500
    RP0conf = false
    @description ^=:$: From Chaka Monkey mod
}</v>
      </c>
    </row>
    <row r="2269" spans="1:1" x14ac:dyDescent="0.25">
      <c r="A22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"&amp;TAGS!P2269&amp;"
}"))))</f>
        <v>@PART[MedLadder]:FOR[xxxRP0]
{
    %TechRequired = start
    %cost = 2
    %entryCost = 40
    RP0conf = true
    @description ^=:$: From Stock (RO Config) mod
}</v>
      </c>
    </row>
    <row r="2270" spans="1:1" x14ac:dyDescent="0.25">
      <c r="A22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"&amp;TAGS!P2270&amp;"
}"))))</f>
        <v>@PART[LongLadder]:FOR[xxxRP0]
{
    %TechRequired = start
    %cost = 3
    %entryCost = 60
    RP0conf = true
    @description ^=:$: From Stock (RO Config) mod
}</v>
      </c>
    </row>
    <row r="2271" spans="1:1" x14ac:dyDescent="0.25">
      <c r="A22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"&amp;TAGS!P2271&amp;"
}"))))</f>
        <v>@PART[PLE]:FOR[xxxRP0]
{
    %TechRequired = largeRoverDesigns
    %cost = 200
    %entryCost = 2800
    RP0conf = false
    @description ^=:$: From Niche Parts mod
}</v>
      </c>
    </row>
    <row r="2272" spans="1:1" x14ac:dyDescent="0.25">
      <c r="A22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"&amp;TAGS!P2272&amp;"
}"))))</f>
        <v>@PART[pioneer_0_1_2]:FOR[xxxRP0]
{
    %TechRequired = earlyAvionics
    %cost = 170
    %entryCost = 3400
    RP0conf = true
    @description ^=:$: From RN US Probes mod
    MODULE
    { name = ModuleTagAvionics }
}</v>
      </c>
    </row>
    <row r="2273" spans="1:1" x14ac:dyDescent="0.25">
      <c r="A22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"&amp;TAGS!P2273&amp;"
}"))))</f>
        <v>@PART[p1_decoupler]:FOR[xxxRP0]
{
    %TechRequired = solids1958
    %cost = 10
    %entryCost = 50
    RP0conf = true
    @description ^=:$: From RN US Probes mod
    MODULE
    { name = ModuleTagDecoupler }
}</v>
      </c>
    </row>
    <row r="2274" spans="1:1" x14ac:dyDescent="0.25">
      <c r="A22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"&amp;TAGS!P2274&amp;"
}"))))</f>
        <v>@PART[pioneer1_booster]:FOR[xxxRP0]
{
    %TechRequired = solids1958
    %cost = 30
    %entryCost = 100
    RP0conf = true
    @description ^=:$: From RN US Probes mod
    MODULE
    { name = ModuleTagEngineSolid }
}</v>
      </c>
    </row>
    <row r="2275" spans="1:1" x14ac:dyDescent="0.25">
      <c r="A22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"&amp;TAGS!P2275&amp;"
}"))))</f>
        <v>@PART[bluedog_Pioneer1]:FOR[xxxRP0]
{
    %TechRequired = earlyAvionics
    %cost = 170
    %entryCost = 3400
    RP0conf = true
    @description ^=:$: From Bluedog DB mod
    MODULE
    { name = ModuleTagAvionics }
}</v>
      </c>
    </row>
    <row r="2276" spans="1:1" x14ac:dyDescent="0.25">
      <c r="A22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"&amp;TAGS!P2276&amp;"
}"))))</f>
        <v>@PART[dish_quetzal]:FOR[xxxRP0]
{
    %TechRequired = deepSpaceComms
    %cost = 670
    %entryCost = 4200
    RP0conf = false
    @description ^=:$: From Coatl Aerospace mod
}</v>
      </c>
    </row>
    <row r="2277" spans="1:1" x14ac:dyDescent="0.25">
      <c r="A22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"&amp;TAGS!P2277&amp;"
}"))))</f>
        <v>@PART[RTLongDish2]:FOR[xxxRP0]
{
    %TechRequired = advancedComms
    %cost = 
    %entryCost = 
    RP0conf = true
    @description ^=:$: From RemoteTech mod
    MODULE
    { name = ModuleTagInstruments }
}</v>
      </c>
    </row>
    <row r="2278" spans="1:1" x14ac:dyDescent="0.25">
      <c r="A22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"&amp;TAGS!P2278&amp;"
}"))))</f>
        <v>@PART[quetzal]:FOR[xxxRP0]
{
    %TechRequired = advancedAvionics
    %cost = 380
    %entryCost = 2500
    RP0conf = false
    @description ^=:$: From Coatl Aerospace mod
}</v>
      </c>
    </row>
    <row r="2279" spans="1:1" x14ac:dyDescent="0.25">
      <c r="A22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"&amp;TAGS!P2279&amp;"
}"))))</f>
        <v>@PART[pioneer_10_11]:FOR[xxxRP0]
{
    %TechRequired = advancedAvionics
    %cost = 800
    %entryCost = 14000
    RP0conf = true
    @description ^=:$: From RN US Probes mod
    MODULE
    { name = ModuleTagAvionics }
}</v>
      </c>
    </row>
    <row r="2280" spans="1:1" x14ac:dyDescent="0.25">
      <c r="A22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"&amp;TAGS!P2280&amp;"
}"))))</f>
        <v>@PART[ca_ESM]:FOR[xxxRP0]
{
    %TechRequired = deepSpaceScience
    %cost = 980
    %entryCost = 8100
    RP0conf = false
    @description ^=:$: From Coatl Aerospace mod
}</v>
      </c>
    </row>
    <row r="2281" spans="1:1" x14ac:dyDescent="0.25">
      <c r="A22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"&amp;TAGS!P2281&amp;"
}"))))</f>
        <v>@PART[pioneer_3_4]:FOR[xxxRP0]
{
    %TechRequired = earlyAvionics
    %cost = 210
    %entryCost = 4200
    RP0conf = true
    @description ^=:$: From RN US Probes mod
    MODULE
    { name = ModuleTagAvionics }
}</v>
      </c>
    </row>
    <row r="2282" spans="1:1" x14ac:dyDescent="0.25">
      <c r="A22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"&amp;TAGS!P2282&amp;"
}"))))</f>
        <v>@PART[bluedog_Pioneer4]:FOR[xxxRP0]
{
    %TechRequired = earlyAvionics
    %cost = 210
    %entryCost = 4200
    RP0conf = true
    @description ^=:$: From Bluedog DB mod
    MODULE
    { name = ModuleTagAvionics }
}</v>
      </c>
    </row>
    <row r="2283" spans="1:1" x14ac:dyDescent="0.25">
      <c r="A22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"&amp;TAGS!P2283&amp;"
}"))))</f>
        <v>@PART[pioneer_5]:FOR[xxxRP0]
{
    %TechRequired = basicAvionics
    %cost = 360
    %entryCost = 7200
    RP0conf = true
    @description ^=:$: From RN US Probes mod
    MODULE
    { name = ModuleTagAvionics }
}</v>
      </c>
    </row>
    <row r="2284" spans="1:1" x14ac:dyDescent="0.25">
      <c r="A22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"&amp;TAGS!P2284&amp;"
}"))))</f>
        <v>@PART[pioneer_6_7_8_9]:FOR[xxxRP0]
{
    %TechRequired = matureAvionics
    %cost = 500
    %entryCost = 10000
    RP0conf = true
    @description ^=:$: From RN US Probes mod
    MODULE
    { name = ModuleTagAvionics }
}</v>
      </c>
    </row>
    <row r="2285" spans="1:1" hidden="1" x14ac:dyDescent="0.25">
      <c r="A22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"&amp;TAGS!P2285&amp;"
}"))))</f>
        <v/>
      </c>
    </row>
    <row r="2286" spans="1:1" hidden="1" x14ac:dyDescent="0.25">
      <c r="A22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"&amp;TAGS!P2286&amp;"
}"))))</f>
        <v/>
      </c>
    </row>
    <row r="2287" spans="1:1" hidden="1" x14ac:dyDescent="0.25">
      <c r="A22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"&amp;TAGS!P2287&amp;"
}"))))</f>
        <v/>
      </c>
    </row>
    <row r="2288" spans="1:1" x14ac:dyDescent="0.25">
      <c r="A22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"&amp;TAGS!P2288&amp;"
}"))))</f>
        <v>@PART[ca_rtg2000]:FOR[xxxRP0]
{
    %TechRequired = improvedRTG
    %cost = 11917
    %entryCost = 119170
    RP0conf = true
    @description ^=:$: From Coatl Aerospace mod
    MODULE
    { name = ModuleTagNuclear }
}</v>
      </c>
    </row>
    <row r="2289" spans="1:1" hidden="1" x14ac:dyDescent="0.25">
      <c r="A22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"&amp;TAGS!P2289&amp;"
}"))))</f>
        <v/>
      </c>
    </row>
    <row r="2290" spans="1:1" hidden="1" x14ac:dyDescent="0.25">
      <c r="A22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"&amp;TAGS!P2290&amp;"
}"))))</f>
        <v/>
      </c>
    </row>
    <row r="2291" spans="1:1" x14ac:dyDescent="0.25">
      <c r="A22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"&amp;TAGS!P2291&amp;"
}"))))</f>
        <v>@PART[XKarmonyStorModule_AdapterS6632]:FOR[xxxRP0]
{
    %TechRequired = largeScaleOrbitalCon
    %cost = 4000
    %entryCost = 10400
    RP0conf = false
    @description ^=:$: From Chaka Monkey mod
}</v>
      </c>
    </row>
    <row r="2292" spans="1:1" x14ac:dyDescent="0.25">
      <c r="A22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"&amp;TAGS!P2292&amp;"
}"))))</f>
        <v>@PART[CXA_GymHab]:FOR[xxxRP0]
{
    %TechRequired = largeScaleOrbitalCon
    %cost = 12500
    %entryCost = 25000
    RP0conf = false
    @description ^=:$: From CxAerospace mod
}</v>
      </c>
    </row>
    <row r="2293" spans="1:1" x14ac:dyDescent="0.25">
      <c r="A22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"&amp;TAGS!P2293&amp;"
}"))))</f>
        <v>@PART[CXA_SleepHabV4-1]:FOR[xxxRP0]
{
    %TechRequired = largeScaleOrbitalCon
    %cost = 12500
    %entryCost = 24000
    RP0conf = false
    @description ^=:$: From CxAerospace mod
}</v>
      </c>
    </row>
    <row r="2294" spans="1:1" x14ac:dyDescent="0.25">
      <c r="A22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"&amp;TAGS!P2294&amp;"
}"))))</f>
        <v>@PART[polyot]:FOR[xxxRP0]
{
    %TechRequired = matureAvionics
    %cost = 10500
    %entryCost = 500
    RP0conf = false
    @description ^=:$: From RN Soviet Probes mod
}</v>
      </c>
    </row>
    <row r="2295" spans="1:1" x14ac:dyDescent="0.25">
      <c r="A22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"&amp;TAGS!P2295&amp;"
}"))))</f>
        <v>@PART[polyot_side_engine]:FOR[xxxRP0]
{
    %TechRequired = earlyDocking
    %cost = 12500
    %entryCost = 70
    RP0conf = false
    @description ^=:$: From RN Soviet Probes mod
}</v>
      </c>
    </row>
    <row r="2296" spans="1:1" x14ac:dyDescent="0.25">
      <c r="A22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"&amp;TAGS!P2296&amp;"
}"))))</f>
        <v>@PART[inlineCmdPod]:FOR[xxxRP0]
{
    %TechRequired = capsulesNF
    %cost = 5144
    %entryCost = 13500
    RP0conf = false
    @description ^=:$: From Near Future Spacecraft mod
    MODULE
    { name = ModuleTagAvionics }
    MODULE
    { name = ModuleTagHabitable }
    MODULE
    { name = ModuleTagHumanRated }
}</v>
      </c>
    </row>
    <row r="2297" spans="1:1" hidden="1" x14ac:dyDescent="0.25">
      <c r="A22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"&amp;TAGS!P2297&amp;"
}"))))</f>
        <v/>
      </c>
    </row>
    <row r="2298" spans="1:1" x14ac:dyDescent="0.25">
      <c r="A22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"&amp;TAGS!P2298&amp;"
}"))))</f>
        <v>@PART[utilityCabin]:FOR[xxxRP0]
{
    %TechRequired = capsulesNF
    %cost = 22500
    %entryCost = 36400
    RP0conf = false
    @description ^=:$: From Near Future Spacecraft mod
    MODULE
    { name = ModuleTagHabitable }
    MODULE
    { name = ModuleTagHumanRated }
}</v>
      </c>
    </row>
    <row r="2299" spans="1:1" x14ac:dyDescent="0.25">
      <c r="A22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"&amp;TAGS!P2299&amp;"
}"))))</f>
        <v>@PART[CXA_SleepHabV6-1]:FOR[xxxRP0]
{
    %TechRequired = largeScaleOrbitalCon
    %cost = 16500
    %entryCost = 24000
    RP0conf = false
    @description ^=:$: From CxAerospace mod
}</v>
      </c>
    </row>
    <row r="2300" spans="1:1" x14ac:dyDescent="0.25">
      <c r="A23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"&amp;TAGS!P2300&amp;"
}"))))</f>
        <v>@PART[CXA_NodeCoverV1]:FOR[xxxRP0]
{
    %TechRequired = largeScaleOrbitalCon
    %cost = 500
    %entryCost = 1000
    RP0conf = false
    @description ^=:$: From CxAerospace mod
}</v>
      </c>
    </row>
    <row r="2301" spans="1:1" hidden="1" x14ac:dyDescent="0.25">
      <c r="A23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"&amp;TAGS!P2301&amp;"
}"))))</f>
        <v/>
      </c>
    </row>
    <row r="2302" spans="1:1" x14ac:dyDescent="0.25">
      <c r="A23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"&amp;TAGS!P2302&amp;"
}"))))</f>
        <v>@PART[CXA_NodeCoverV2]:FOR[xxxRP0]
{
    %TechRequired = largeScaleOrbitalCon
    %cost = 500
    %entryCost = 1000
    RP0conf = false
    @description ^=:$: From CxAerospace mod
}</v>
      </c>
    </row>
    <row r="2303" spans="1:1" x14ac:dyDescent="0.25">
      <c r="A23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"&amp;TAGS!P2303&amp;"
}"))))</f>
        <v>@PART[CXA_Node1]:FOR[xxxRP0]
{
    %TechRequired = largeScaleOrbitalCon
    %cost = 8000
    %entryCost = 18000
    RP0conf = false
    @description ^=:$: From CxAerospace mod
}</v>
      </c>
    </row>
    <row r="2304" spans="1:1" hidden="1" x14ac:dyDescent="0.25">
      <c r="A23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"&amp;TAGS!P2304&amp;"
}"))))</f>
        <v/>
      </c>
    </row>
    <row r="2305" spans="1:1" x14ac:dyDescent="0.25">
      <c r="A23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"&amp;TAGS!P2305&amp;"
}"))))</f>
        <v>@PART[STXCANIOT]:FOR[xxxRP0]
{
    %TechRequired = largeScaleOrbitalCon
    %cost = 13500
    %entryCost = 390000
    RP0conf = true
    @description ^=:$: From SXT mod
    MODULE
    { name = ModuleTagHabitable }
    MODULE
    { name = ModuleTagHumanRated }
}</v>
      </c>
    </row>
    <row r="2306" spans="1:1" x14ac:dyDescent="0.25">
      <c r="A23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"&amp;TAGS!P2306&amp;"
}"))))</f>
        <v>@PART[radPanelEdge]:FOR[xxxRP0]
{
    %TechRequired = largeScaleOrbitalCon
    %cost = 450
    %entryCost = 2200
    RP0conf = false
    @description ^=:$: From Stock (RO Config) mod
}</v>
      </c>
    </row>
    <row r="2307" spans="1:1" hidden="1" x14ac:dyDescent="0.25">
      <c r="A23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"&amp;TAGS!P2307&amp;"
}"))))</f>
        <v/>
      </c>
    </row>
    <row r="2308" spans="1:1" x14ac:dyDescent="0.25">
      <c r="A23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"&amp;TAGS!P2308&amp;"
}"))))</f>
        <v>@PART[SXTPWPT6]:FOR[xxxRP0]
{
    %TechRequired = matureTurbofans
    %cost = 19
    %entryCost = 380
    RP0conf = true
    @description ^=:$: From SXT mod
}</v>
      </c>
    </row>
    <row r="2309" spans="1:1" x14ac:dyDescent="0.25">
      <c r="A23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"&amp;TAGS!P2309&amp;"
}"))))</f>
        <v>@PART[SXTR280018WProp]:FOR[xxxRP0]
{
    %TechRequired = start
    %cost = 23.7
    %entryCost = 474
    RP0conf = true
    @description ^=:$: From SXT mod
}</v>
      </c>
    </row>
    <row r="2310" spans="1:1" x14ac:dyDescent="0.25">
      <c r="A23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"&amp;TAGS!P2310&amp;"
}"))))</f>
        <v>@PART[SXTR280021Prop]:FOR[xxxRP0]
{
    %TechRequired = start
    %cost = 27
    %entryCost = 540
    RP0conf = true
    @description ^=:$: From SXT mod
}</v>
      </c>
    </row>
    <row r="2311" spans="1:1" x14ac:dyDescent="0.25">
      <c r="A23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"&amp;TAGS!P2311&amp;"
}"))))</f>
        <v>@PART[SXTPWR2800]:FOR[xxxRP0]
{
    %TechRequired = start
    %cost = 32
    %entryCost = 640
    RP0conf = true
    @description ^=:$: From SXT mod
}</v>
      </c>
    </row>
    <row r="2312" spans="1:1" x14ac:dyDescent="0.25">
      <c r="A23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"&amp;TAGS!P2312&amp;"
}"))))</f>
        <v>@PART[sensorBarometer]:FOR[xxxRP0]
{
    %TechRequired = start
    %cost = 8
    %entryCost = 160
    RP0conf = true
    @description ^=:$: From Stock (RO Config) mod
    MODULE
    { name = ModuleTagInstruments }
}</v>
      </c>
    </row>
    <row r="2313" spans="1:1" hidden="1" x14ac:dyDescent="0.25">
      <c r="A23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"&amp;TAGS!P2313&amp;"
}"))))</f>
        <v/>
      </c>
    </row>
    <row r="2314" spans="1:1" x14ac:dyDescent="0.25">
      <c r="A23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"&amp;TAGS!P2314&amp;"
}"))))</f>
        <v>@PART[CXA_PMA]:FOR[xxxRP0]
{
    %TechRequired = largeStationControl
    %cost = 500
    %entryCost = 1600
    RP0conf = false
    @description ^=:$: From CxAerospace mod
}</v>
      </c>
    </row>
    <row r="2315" spans="1:1" x14ac:dyDescent="0.25">
      <c r="A23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"&amp;TAGS!P2315&amp;"
}"))))</f>
        <v>@PART[xPMAx]:FOR[xxxRP0]
{
    %TechRequired = largeStationControl
    %cost = 500
    %entryCost = 1600
    RP0conf = false
    @description ^=:$: From Chaka Monkey mod
}</v>
      </c>
    </row>
    <row r="2316" spans="1:1" hidden="1" x14ac:dyDescent="0.25">
      <c r="A23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"&amp;TAGS!P2316&amp;"
}"))))</f>
        <v/>
      </c>
    </row>
    <row r="2317" spans="1:1" hidden="1" x14ac:dyDescent="0.25">
      <c r="A23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"&amp;TAGS!P2317&amp;"
}"))))</f>
        <v/>
      </c>
    </row>
    <row r="2318" spans="1:1" hidden="1" x14ac:dyDescent="0.25">
      <c r="A23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"&amp;TAGS!P2318&amp;"
}"))))</f>
        <v/>
      </c>
    </row>
    <row r="2319" spans="1:1" hidden="1" x14ac:dyDescent="0.25">
      <c r="A23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"&amp;TAGS!P2319&amp;"
}"))))</f>
        <v/>
      </c>
    </row>
    <row r="2320" spans="1:1" hidden="1" x14ac:dyDescent="0.25">
      <c r="A23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"&amp;TAGS!P2320&amp;"
}"))))</f>
        <v/>
      </c>
    </row>
    <row r="2321" spans="1:1" hidden="1" x14ac:dyDescent="0.25">
      <c r="A23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"&amp;TAGS!P2321&amp;"
}"))))</f>
        <v/>
      </c>
    </row>
    <row r="2322" spans="1:1" hidden="1" x14ac:dyDescent="0.25">
      <c r="A23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"&amp;TAGS!P2322&amp;"
}"))))</f>
        <v/>
      </c>
    </row>
    <row r="2323" spans="1:1" hidden="1" x14ac:dyDescent="0.25">
      <c r="A23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"&amp;TAGS!P2323&amp;"
}"))))</f>
        <v/>
      </c>
    </row>
    <row r="2324" spans="1:1" hidden="1" x14ac:dyDescent="0.25">
      <c r="A23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"&amp;TAGS!P2324&amp;"
}"))))</f>
        <v/>
      </c>
    </row>
    <row r="2325" spans="1:1" hidden="1" x14ac:dyDescent="0.25">
      <c r="A23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"&amp;TAGS!P2325&amp;"
}"))))</f>
        <v/>
      </c>
    </row>
    <row r="2326" spans="1:1" hidden="1" x14ac:dyDescent="0.25">
      <c r="A23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"&amp;TAGS!P2326&amp;"
}"))))</f>
        <v/>
      </c>
    </row>
    <row r="2327" spans="1:1" hidden="1" x14ac:dyDescent="0.25">
      <c r="A23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"&amp;TAGS!P2327&amp;"
}"))))</f>
        <v/>
      </c>
    </row>
    <row r="2328" spans="1:1" x14ac:dyDescent="0.25">
      <c r="A23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"&amp;TAGS!P2328&amp;"
}"))))</f>
        <v>@PART[roverBody]:FOR[xxxRP0]
{
    %TechRequired = largeScaleAvionics
    %cost = 500
    %entryCost = 5000
    RP0conf = true
    @description ^=:$: From Stock (RO Config) mod
    MODULE
    { name = ModuleTagAvionics }
}</v>
      </c>
    </row>
    <row r="2329" spans="1:1" hidden="1" x14ac:dyDescent="0.25">
      <c r="A23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"&amp;TAGS!P2329&amp;"
}"))))</f>
        <v/>
      </c>
    </row>
    <row r="2330" spans="1:1" hidden="1" x14ac:dyDescent="0.25">
      <c r="A23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"&amp;TAGS!P2330&amp;"
}"))))</f>
        <v/>
      </c>
    </row>
    <row r="2331" spans="1:1" hidden="1" x14ac:dyDescent="0.25">
      <c r="A23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"&amp;TAGS!P2331&amp;"
}"))))</f>
        <v/>
      </c>
    </row>
    <row r="2332" spans="1:1" x14ac:dyDescent="0.25">
      <c r="A23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"&amp;TAGS!P2332&amp;"
}"))))</f>
        <v>@PART[rp0_proc_size_7m]:FOR[xxxRP0]
{
    %TechRequired = materialsScienceLunar
    %cost = 0
    %entryCost = 0
    RP0conf = true
    @description ^=:$: From RP-0 mod
}</v>
      </c>
    </row>
    <row r="2333" spans="1:1" x14ac:dyDescent="0.25">
      <c r="A23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"&amp;TAGS!P2333&amp;"
}"))))</f>
        <v>@PART[rp0_proc_size_10m]:FOR[xxxRP0]
{
    %TechRequired = materialsScienceSpaceStation
    %cost = 0
    %entryCost = 0
    RP0conf = true
    @description ^=:$: From RP-0 mod
}</v>
      </c>
    </row>
    <row r="2334" spans="1:1" x14ac:dyDescent="0.25">
      <c r="A23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"&amp;TAGS!P2334&amp;"
}"))))</f>
        <v>@PART[rp0_proc_size_3m]:FOR[xxxRP0]
{
    %TechRequired = materialsScienceSatellite
    %cost = 0
    %entryCost = 0
    RP0conf = true
    @description ^=:$: From RP-0 mod
}</v>
      </c>
    </row>
    <row r="2335" spans="1:1" x14ac:dyDescent="0.25">
      <c r="A23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"&amp;TAGS!P2335&amp;"
}"))))</f>
        <v>@PART[rp0_proc_size_50m]:FOR[xxxRP0]
{
    %TechRequired = materialsScienceSpaceplanes
    %cost = 0
    %entryCost = 0
    RP0conf = true
    @description ^=:$: From RP-0 mod
}</v>
      </c>
    </row>
    <row r="2336" spans="1:1" x14ac:dyDescent="0.25">
      <c r="A23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"&amp;TAGS!P2336&amp;"
}"))))</f>
        <v>@PART[rp0_proc_size_4m]:FOR[xxxRP0]
{
    %TechRequired = materialsScienceHuman
    %cost = 0
    %entryCost = 0
    RP0conf = true
    @description ^=:$: From RP-0 mod
}</v>
      </c>
    </row>
    <row r="2337" spans="1:1" x14ac:dyDescent="0.25">
      <c r="A23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"&amp;TAGS!P2337&amp;"
}"))))</f>
        <v>@PART[rp0_proc_size_5m]:FOR[xxxRP0]
{
    %TechRequired = materialsScienceAdvCapsules
    %cost = 0
    %entryCost = 0
    RP0conf = true
    @description ^=:$: From RP-0 mod
}</v>
      </c>
    </row>
    <row r="2338" spans="1:1" hidden="1" x14ac:dyDescent="0.25">
      <c r="A23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"&amp;TAGS!P2338&amp;"
}"))))</f>
        <v/>
      </c>
    </row>
    <row r="2339" spans="1:1" hidden="1" x14ac:dyDescent="0.25">
      <c r="A23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"&amp;TAGS!P2339&amp;"
}"))))</f>
        <v/>
      </c>
    </row>
    <row r="2340" spans="1:1" hidden="1" x14ac:dyDescent="0.25">
      <c r="A23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"&amp;TAGS!P2340&amp;"
}"))))</f>
        <v/>
      </c>
    </row>
    <row r="2341" spans="1:1" hidden="1" x14ac:dyDescent="0.25">
      <c r="A23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"&amp;TAGS!P2341&amp;"
}"))))</f>
        <v/>
      </c>
    </row>
    <row r="2342" spans="1:1" hidden="1" x14ac:dyDescent="0.25">
      <c r="A23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"&amp;TAGS!P2342&amp;"
}"))))</f>
        <v/>
      </c>
    </row>
    <row r="2343" spans="1:1" hidden="1" x14ac:dyDescent="0.25">
      <c r="A23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"&amp;TAGS!P2343&amp;"
}"))))</f>
        <v/>
      </c>
    </row>
    <row r="2344" spans="1:1" hidden="1" x14ac:dyDescent="0.25">
      <c r="A23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"&amp;TAGS!P2344&amp;"
}"))))</f>
        <v/>
      </c>
    </row>
    <row r="2345" spans="1:1" hidden="1" x14ac:dyDescent="0.25">
      <c r="A23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"&amp;TAGS!P2345&amp;"
}"))))</f>
        <v/>
      </c>
    </row>
    <row r="2346" spans="1:1" hidden="1" x14ac:dyDescent="0.25">
      <c r="A23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"&amp;TAGS!P2346&amp;"
}"))))</f>
        <v/>
      </c>
    </row>
    <row r="2347" spans="1:1" hidden="1" x14ac:dyDescent="0.25">
      <c r="A23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"&amp;TAGS!P2347&amp;"
}"))))</f>
        <v/>
      </c>
    </row>
    <row r="2348" spans="1:1" hidden="1" x14ac:dyDescent="0.25">
      <c r="A23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"&amp;TAGS!P2348&amp;"
}"))))</f>
        <v/>
      </c>
    </row>
    <row r="2349" spans="1:1" hidden="1" x14ac:dyDescent="0.25">
      <c r="A23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"&amp;TAGS!P2349&amp;"
}"))))</f>
        <v/>
      </c>
    </row>
    <row r="2350" spans="1:1" hidden="1" x14ac:dyDescent="0.25">
      <c r="A23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"&amp;TAGS!P2350&amp;"
}"))))</f>
        <v/>
      </c>
    </row>
    <row r="2351" spans="1:1" hidden="1" x14ac:dyDescent="0.25">
      <c r="A23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"&amp;TAGS!P2351&amp;"
}"))))</f>
        <v/>
      </c>
    </row>
    <row r="2352" spans="1:1" hidden="1" x14ac:dyDescent="0.25">
      <c r="A23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"&amp;TAGS!P2352&amp;"
}"))))</f>
        <v/>
      </c>
    </row>
    <row r="2353" spans="1:1" hidden="1" x14ac:dyDescent="0.25">
      <c r="A23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"&amp;TAGS!P2353&amp;"
}"))))</f>
        <v/>
      </c>
    </row>
    <row r="2354" spans="1:1" hidden="1" x14ac:dyDescent="0.25">
      <c r="A23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"&amp;TAGS!P2354&amp;"
}"))))</f>
        <v/>
      </c>
    </row>
    <row r="2355" spans="1:1" hidden="1" x14ac:dyDescent="0.25">
      <c r="A23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"&amp;TAGS!P2355&amp;"
}"))))</f>
        <v/>
      </c>
    </row>
    <row r="2356" spans="1:1" hidden="1" x14ac:dyDescent="0.25">
      <c r="A23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"&amp;TAGS!P2356&amp;"
}"))))</f>
        <v/>
      </c>
    </row>
    <row r="2357" spans="1:1" hidden="1" x14ac:dyDescent="0.25">
      <c r="A23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"&amp;TAGS!P2357&amp;"
}"))))</f>
        <v/>
      </c>
    </row>
    <row r="2358" spans="1:1" hidden="1" x14ac:dyDescent="0.25">
      <c r="A23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"&amp;TAGS!P2358&amp;"
}"))))</f>
        <v/>
      </c>
    </row>
    <row r="2359" spans="1:1" hidden="1" x14ac:dyDescent="0.25">
      <c r="A23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"&amp;TAGS!P2359&amp;"
}"))))</f>
        <v/>
      </c>
    </row>
    <row r="2360" spans="1:1" hidden="1" x14ac:dyDescent="0.25">
      <c r="A23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"&amp;TAGS!P2360&amp;"
}"))))</f>
        <v/>
      </c>
    </row>
    <row r="2361" spans="1:1" hidden="1" x14ac:dyDescent="0.25">
      <c r="A23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"&amp;TAGS!P2361&amp;"
}"))))</f>
        <v/>
      </c>
    </row>
    <row r="2362" spans="1:1" x14ac:dyDescent="0.25">
      <c r="A23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"&amp;TAGS!P2362&amp;"
}"))))</f>
        <v>@PART[tg_sa]:FOR[xxxRP0]
{
    %TechRequired = advancedAvionics
    %cost = 2000
    %entryCost = 75000
    RP0conf = true
    @description ^=:$: From RN Soyuz mod
    MODULE
    { name = ModuleTagInstruments }
}</v>
      </c>
    </row>
    <row r="2363" spans="1:1" x14ac:dyDescent="0.25">
      <c r="A23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"&amp;TAGS!P2363&amp;"
}"))))</f>
        <v>@PART[tg_bo]:FOR[xxxRP0]
{
    %TechRequired = improvedCapsules
    %cost = 1800
    %entryCost = 60000
    RP0conf = true
    @description ^=:$: From RN Soyuz mod
    MODULE
    { name = ModuleTagAvionics }
    MODULE
    { name = ModuleTagHabitable }
    MODULE
    { name = ModuleTagHumanRated }
}</v>
      </c>
    </row>
    <row r="2364" spans="1:1" x14ac:dyDescent="0.25">
      <c r="A23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"&amp;TAGS!P2364&amp;"
}"))))</f>
        <v>@PART[SXTKe90TurboJet]:FOR[xxxRP0]
{
    %TechRequired = refinedTurbofans
    %cost = 1000
    %entryCost = 20000
    RP0conf = true
    @description ^=:$: From SXT mod
}</v>
      </c>
    </row>
    <row r="2365" spans="1:1" x14ac:dyDescent="0.25">
      <c r="A23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"&amp;TAGS!P2365&amp;"
}"))))</f>
        <v>@PART[PROGRESS]:FOR[xxxRP0]
{
    %TechRequired = longTermAvionics
    %cost = 280
    %entryCost = 6400
    RP0conf = false
    @description ^=:$: From DECQ Soyuz mod
}</v>
      </c>
    </row>
    <row r="2366" spans="1:1" x14ac:dyDescent="0.25">
      <c r="A23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"&amp;TAGS!P2366&amp;"
}"))))</f>
        <v>@PART[SOYUZ_PAO_PROGRESS]:FOR[xxxRP0]
{
    %TechRequired = advancedCapsules
    %cost = 280
    %entryCost = 6400
    RP0conf = false
    @description ^=:$: From DECQ Soyuz mod
    MODULE
    { name = ModuleTagHumanRated }
}</v>
      </c>
    </row>
    <row r="2367" spans="1:1" x14ac:dyDescent="0.25">
      <c r="A23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"&amp;TAGS!P2367&amp;"
}"))))</f>
        <v>@PART[SSTU-SC-ENG-AJ10-190]:FOR[xxxRP0]
{
    %TechRequired = orbitalRocketry1981
    %cost = 400
    %entryCost = 8000
    RP0conf = true
    @description ^=:$: From SSTU mod
}</v>
      </c>
    </row>
    <row r="2368" spans="1:1" x14ac:dyDescent="0.25">
      <c r="A23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"&amp;TAGS!P2368&amp;"
}"))))</f>
        <v>@PART[rocketNoseCone]:FOR[xxxRP0]
{
    %TechRequired = start
    %cost = 10
    %entryCost = 200
    RP0conf = true
    @description ^=:$: From Stock (RO Config) mod
}</v>
      </c>
    </row>
    <row r="2369" spans="1:1" x14ac:dyDescent="0.25">
      <c r="A23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"&amp;TAGS!P2369&amp;"
}"))))</f>
        <v>@PART[rn_proton_stg1_adapt]:FOR[xxxRP0]
{
    %TechRequired = materialsScienceAdvCapsules
    %cost = 200
    %entryCost = 500
    RP0conf = false
    @description ^=:$: From RN Soviet Rockets mod
}</v>
      </c>
    </row>
    <row r="2370" spans="1:1" x14ac:dyDescent="0.25">
      <c r="A23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"&amp;TAGS!P2370&amp;"
}"))))</f>
        <v>@PART[rn_proton_stg2_adapt]:FOR[xxxRP0]
{
    %TechRequired = materialsScienceAdvCapsules
    %cost = 1500
    %entryCost = 3000
    RP0conf = false
    @description ^=:$: From RN Soviet Rockets mod
}</v>
      </c>
    </row>
    <row r="2371" spans="1:1" x14ac:dyDescent="0.25">
      <c r="A23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"&amp;TAGS!P2371&amp;"
}"))))</f>
        <v>@PART[rn_proton_stg3_adapt]:FOR[xxxRP0]
{
    %TechRequired = materialsScienceAdvCapsules
    %cost = 200
    %entryCost = 500
    RP0conf = false
    @description ^=:$: From RN Soviet Rockets mod
}</v>
      </c>
    </row>
    <row r="2372" spans="1:1" x14ac:dyDescent="0.25">
      <c r="A23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"&amp;TAGS!P2372&amp;"
}"))))</f>
        <v>@PART[rn_protonk_stg1]:FOR[xxxRP0]
{
    %TechRequired = materialsScienceLunar
    %cost = 716
    %entryCost = 14320
    RP0conf = true
    @description ^=:$: From RN Soviet Rockets mod
}</v>
      </c>
    </row>
    <row r="2373" spans="1:1" x14ac:dyDescent="0.25">
      <c r="A23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"&amp;TAGS!P2373&amp;"
}"))))</f>
        <v>@PART[rn_proton_fgb_fairing]:FOR[xxxRP0]
{
    %TechRequired = materialsScienceLunar
    %cost = 200
    %entryCost = 500
    RP0conf = false
    @description ^=:$: From RN Soviet Rockets mod
}</v>
      </c>
    </row>
    <row r="2374" spans="1:1" x14ac:dyDescent="0.25">
      <c r="A23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"&amp;TAGS!P2374&amp;"
}"))))</f>
        <v>@PART[rn_protonk_stg2]:FOR[xxxRP0]
{
    %TechRequired = materialsScienceLunar
    %cost = 312
    %entryCost = 6240
    RP0conf = true
    @description ^=:$: From RN Soviet Rockets mod
}</v>
      </c>
    </row>
    <row r="2375" spans="1:1" x14ac:dyDescent="0.25">
      <c r="A23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"&amp;TAGS!P2375&amp;"
}"))))</f>
        <v>@PART[rn_protonk_stg3]:FOR[xxxRP0]
{
    %TechRequired = materialsScienceLunar
    %cost = 72
    %entryCost = 1440
    RP0conf = true
    @description ^=:$: From RN Soviet Rockets mod
}</v>
      </c>
    </row>
    <row r="2376" spans="1:1" x14ac:dyDescent="0.25">
      <c r="A23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"&amp;TAGS!P2376&amp;"
}"))))</f>
        <v>@PART[rn_zond_les]:FOR[xxxRP0]
{
    %TechRequired = matureCapsules
    %cost = 340
    %entryCost = 200
    RP0conf = false
    @description ^=:$: From RN Soviet Rockets mod
    MODULE
    { name = ModuleTagEngineSolid }
    MODULE
    { name = ModuleTagHumanRated }
}</v>
      </c>
    </row>
    <row r="2377" spans="1:1" x14ac:dyDescent="0.25">
      <c r="A23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"&amp;TAGS!P2377&amp;"
}"))))</f>
        <v>@PART[rn_protonk_stg3_decoupler_extended]:FOR[xxxRP0]
{
    %TechRequired = materialsScienceLunar
    %cost = 2000
    %entryCost = 3000
    RP0conf = false
    @description ^=:$: From RN Soviet Rockets mod
}</v>
      </c>
    </row>
    <row r="2378" spans="1:1" x14ac:dyDescent="0.25">
      <c r="A23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"&amp;TAGS!P2378&amp;"
}"))))</f>
        <v>@PART[rn_protonk_stg3_decoupler]:FOR[xxxRP0]
{
    %TechRequired = materialsScienceLunar
    %cost = 1500
    %entryCost = 2000
    RP0conf = false
    @description ^=:$: From RN Soviet Rockets mod
}</v>
      </c>
    </row>
    <row r="2379" spans="1:1" x14ac:dyDescent="0.25">
      <c r="A23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"&amp;TAGS!P2379&amp;"
}"))))</f>
        <v>@PART[RSBnoseconePSLV]:FOR[xxxRP0]
{
    %TechRequired = materialsScienceLongTerm
    %cost = 3000
    %entryCost = 7500
    RP0conf = false
    @description ^=:$: From Real Scale Boosters mod
}</v>
      </c>
    </row>
    <row r="2380" spans="1:1" x14ac:dyDescent="0.25">
      <c r="A23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"&amp;TAGS!P2380&amp;"
}"))))</f>
        <v>@PART[RSBdecouplerPS4payload]:FOR[xxxRP0]
{
    %TechRequired = materialsScienceLongTerm
    %cost = 1500
    %entryCost = 3500
    RP0conf = false
    @description ^=:$: From Real Scale Boosters mod
}</v>
      </c>
    </row>
    <row r="2381" spans="1:1" x14ac:dyDescent="0.25">
      <c r="A23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"&amp;TAGS!P2381&amp;"
}"))))</f>
        <v>@PART[RSB_PLF_PSLV]:FOR[xxxRP0]
{
    %TechRequired = materialsScienceLongTerm
    %cost = 1000
    %entryCost = 1000
    RP0conf = false
    @description ^=:$: From Real Scale Boosters mod
}</v>
      </c>
    </row>
    <row r="2382" spans="1:1" x14ac:dyDescent="0.25">
      <c r="A23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"&amp;TAGS!P2382&amp;"
}"))))</f>
        <v>@PART[RSBfairingPSLVs4]:FOR[xxxRP0]
{
    %TechRequired = materialsScienceLongTerm
    %cost = 2000
    %entryCost = 9500
    RP0conf = false
    @description ^=:$: From Real Scale Boosters mod
}</v>
      </c>
    </row>
    <row r="2383" spans="1:1" x14ac:dyDescent="0.25">
      <c r="A23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"&amp;TAGS!P2383&amp;"
}"))))</f>
        <v>@PART[RSBfairingPSLV]:FOR[xxxRP0]
{
    %TechRequired = materialsScienceLongTerm
    %cost = 2000
    %entryCost = 9500
    RP0conf = false
    @description ^=:$: From Real Scale Boosters mod
}</v>
      </c>
    </row>
    <row r="2384" spans="1:1" x14ac:dyDescent="0.25">
      <c r="A23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"&amp;TAGS!P2384&amp;"
}"))))</f>
        <v>@PART[RSBdecouplerPSLVps2]:FOR[xxxRP0]
{
    %TechRequired = materialsScienceLongTerm
    %cost = 2500
    %entryCost = 8500
    RP0conf = false
    @description ^=:$: From Real Scale Boosters mod
}</v>
      </c>
    </row>
    <row r="2385" spans="1:1" x14ac:dyDescent="0.25">
      <c r="A23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"&amp;TAGS!P2385&amp;"
}"))))</f>
        <v>@PART[RSBenginePSLVps1]:FOR[xxxRP0]
{
    %TechRequired = solids1992
    %cost = 25000
    %entryCost = 120000
    RP0conf = false
    @description ^=:$: From Real Scale Boosters mod
    MODULE
    { name = ModuleTagEngineSolid }
}</v>
      </c>
    </row>
    <row r="2386" spans="1:1" x14ac:dyDescent="0.25">
      <c r="A23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"&amp;TAGS!P2386&amp;"
}"))))</f>
        <v>@PART[RSBtankPSLVps2]:FOR[xxxRP0]
{
    %TechRequired = materialsScienceLongTerm
    %cost = 25000
    %entryCost = 125000
    RP0conf = false
    @description ^=:$: From Real Scale Boosters mod
}</v>
      </c>
    </row>
    <row r="2387" spans="1:1" x14ac:dyDescent="0.25">
      <c r="A23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"&amp;TAGS!P2387&amp;"
}"))))</f>
        <v>@PART[RSBenginePSLVps3]:FOR[xxxRP0]
{
    %TechRequired = solids1992
    %cost = 2500
    %entryCost = 12000
    RP0conf = false
    @description ^=:$: From Real Scale Boosters mod
    MODULE
    { name = ModuleTagEngineSolid }
}</v>
      </c>
    </row>
    <row r="2388" spans="1:1" x14ac:dyDescent="0.25">
      <c r="A23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"&amp;TAGS!P2388&amp;"
}"))))</f>
        <v>@PART[RSBtankPSLVps4]:FOR[xxxRP0]
{
    %TechRequired = materialsScienceLongTerm
    %cost = 25000
    %entryCost = 125000
    RP0conf = false
    @description ^=:$: From Real Scale Boosters mod
}</v>
      </c>
    </row>
    <row r="2389" spans="1:1" x14ac:dyDescent="0.25">
      <c r="A23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"&amp;TAGS!P2389&amp;"
}"))))</f>
        <v>@PART[RSB_PSLV_PS4_Interstage]:FOR[xxxRP0]
{
    %TechRequired = materialsScienceLongTerm
    %cost = 750
    %entryCost = 3500
    RP0conf = false
    @description ^=:$: From Real Scale Boosters mod
}</v>
      </c>
    </row>
    <row r="2390" spans="1:1" x14ac:dyDescent="0.25">
      <c r="A23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"&amp;TAGS!P2390&amp;"
}"))))</f>
        <v>@PART[RSB_PSLV_RCS]:FOR[xxxRP0]
{
    %TechRequired = standardDockingPorts
    %cost = 750
    %entryCost = 3400
    RP0conf = false
    @description ^=:$: From Real Scale Boosters mod
}</v>
      </c>
    </row>
    <row r="2391" spans="1:1" x14ac:dyDescent="0.25">
      <c r="A23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"&amp;TAGS!P2391&amp;"
}"))))</f>
        <v>@PART[RSBretroPSLV]:FOR[xxxRP0]
{
    %TechRequired = solids1992
    %cost = 500
    %entryCost = 3000
    RP0conf = false
    @description ^=:$: From Real Scale Boosters mod
    MODULE
    { name = ModuleTagEngineSolid }
}</v>
      </c>
    </row>
    <row r="2392" spans="1:1" x14ac:dyDescent="0.25">
      <c r="A23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"&amp;TAGS!P2392&amp;"
}"))))</f>
        <v>@PART[RSBullagePSLV]:FOR[xxxRP0]
{
    %TechRequired = solids1992
    %cost = 500
    %entryCost = 3000
    RP0conf = false
    @description ^=:$: From Real Scale Boosters mod
    MODULE
    { name = ModuleTagEngineSolid }
}</v>
      </c>
    </row>
    <row r="2393" spans="1:1" x14ac:dyDescent="0.25">
      <c r="A23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"&amp;TAGS!P2393&amp;"
}"))))</f>
        <v>@PART[RSBenginePSLVsrb13m]:FOR[xxxRP0]
{
    %TechRequired = solids1992
    %cost = 2500
    %entryCost = 7000
    RP0conf = false
    @description ^=:$: From Real Scale Boosters mod
    MODULE
    { name = ModuleTagEngineSolid }
}</v>
      </c>
    </row>
    <row r="2394" spans="1:1" x14ac:dyDescent="0.25">
      <c r="A23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"&amp;TAGS!P2394&amp;"
}"))))</f>
        <v>@PART[RSBenginePSLVsrb10m]:FOR[xxxRP0]
{
    %TechRequired = solids1992
    %cost = 2500
    %entryCost = 7000
    RP0conf = false
    @description ^=:$: From Real Scale Boosters mod
    MODULE
    { name = ModuleTagEngineSolid }
}</v>
      </c>
    </row>
    <row r="2395" spans="1:1" x14ac:dyDescent="0.25">
      <c r="A23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"&amp;TAGS!P2395&amp;"
}"))))</f>
        <v>@PART[Kosmos_TKS_Solar_Array_rn]:FOR[xxxRP0]
{
    %TechRequired = spaceStationSolarPanels
    %cost = 2415
    %entryCost = 10920
    RP0conf = false
    @description ^=:$: From RN Soviet Rockets mod
}</v>
      </c>
    </row>
    <row r="2396" spans="1:1" x14ac:dyDescent="0.25">
      <c r="A23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"&amp;TAGS!P2396&amp;"
}"))))</f>
        <v>@PART[SOYUZ_SOLAR_PANEL]:FOR[xxxRP0]
{
    %TechRequired = spaceStationSolarPanels
    %cost = 280
    %entryCost = 6400
    RP0conf = false
    @description ^=:$: From DECQ Soyuz mod
}</v>
      </c>
    </row>
    <row r="2397" spans="1:1" x14ac:dyDescent="0.25">
      <c r="A23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"&amp;TAGS!P2397&amp;"
}"))))</f>
        <v>@PART[Size2LFB]:FOR[xxxRP0]
{
    %TechRequired = orbitalRocketryNF
    %cost = 43000
    %entryCost = 860000
    RP0conf = true
    @description ^=:$: From Stock (RO Config) mod
    MODULE
    { name = ModuleTagEngineLiquidTurbo }
}</v>
      </c>
    </row>
    <row r="2398" spans="1:1" x14ac:dyDescent="0.25">
      <c r="A23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"&amp;TAGS!P2398&amp;"
}"))))</f>
        <v>@PART[radPanelLg]:FOR[xxxRP0]
{
    %TechRequired = largeScaleOrbitalCon
    %cost = 450
    %entryCost = 2200
    RP0conf = false
    @description ^=:$: From Stock (RO Config) mod
}</v>
      </c>
    </row>
    <row r="2399" spans="1:1" hidden="1" x14ac:dyDescent="0.25">
      <c r="A23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"&amp;TAGS!P2399&amp;"
}"))))</f>
        <v/>
      </c>
    </row>
    <row r="2400" spans="1:1" x14ac:dyDescent="0.25">
      <c r="A24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"&amp;TAGS!P2400&amp;"
}"))))</f>
        <v>@PART[B9_Control_RCS_Port_R1X1x]:FOR[xxxRP0]
{
    %TechRequired = start
    %cost = 12
    %entryCost = 240
    RP0conf = true
    @description ^=:$: From Chaka Monkey mod
    MODULE
    { name = ModuleTagEngineLiquidPF }
}</v>
      </c>
    </row>
    <row r="2401" spans="1:1" hidden="1" x14ac:dyDescent="0.25">
      <c r="A24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"&amp;TAGS!P2401&amp;"
}"))))</f>
        <v/>
      </c>
    </row>
    <row r="2402" spans="1:1" hidden="1" x14ac:dyDescent="0.25">
      <c r="A24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"&amp;TAGS!P2402&amp;"
}"))))</f>
        <v/>
      </c>
    </row>
    <row r="2403" spans="1:1" hidden="1" x14ac:dyDescent="0.25">
      <c r="A24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"&amp;TAGS!P2403&amp;"
}"))))</f>
        <v/>
      </c>
    </row>
    <row r="2404" spans="1:1" hidden="1" x14ac:dyDescent="0.25">
      <c r="A24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"&amp;TAGS!P2404&amp;"
}"))))</f>
        <v/>
      </c>
    </row>
    <row r="2405" spans="1:1" x14ac:dyDescent="0.25">
      <c r="A24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"&amp;TAGS!P2405&amp;"
}"))))</f>
        <v>@PART[ca_lahar]:FOR[xxxRP0]
{
    %TechRequired = largeSpaceplaneControl
    %cost = 220
    %entryCost = 300
    RP0conf = false
    @description ^=:$: From Coatl Aerospace mod
}</v>
      </c>
    </row>
    <row r="2406" spans="1:1" hidden="1" x14ac:dyDescent="0.25">
      <c r="A24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"&amp;TAGS!P2406&amp;"
}"))))</f>
        <v/>
      </c>
    </row>
    <row r="2407" spans="1:1" hidden="1" x14ac:dyDescent="0.25">
      <c r="A24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"&amp;TAGS!P2407&amp;"
}"))))</f>
        <v/>
      </c>
    </row>
    <row r="2408" spans="1:1" hidden="1" x14ac:dyDescent="0.25">
      <c r="A24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"&amp;TAGS!P2408&amp;"
}"))))</f>
        <v/>
      </c>
    </row>
    <row r="2409" spans="1:1" x14ac:dyDescent="0.25">
      <c r="A24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"&amp;TAGS!P2409&amp;"
}"))))</f>
        <v>@PART[R_40B_4kN]:FOR[xxxRP0]
{
    %TechRequired = largeSpaceplaneControl
    %cost = 200
    %entryCost = 2800
    RP0conf = false
    @description ^=:$: From Niche Parts mod
}</v>
      </c>
    </row>
    <row r="2410" spans="1:1" hidden="1" x14ac:dyDescent="0.25">
      <c r="A24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"&amp;TAGS!P2410&amp;"
}"))))</f>
        <v/>
      </c>
    </row>
    <row r="2411" spans="1:1" hidden="1" x14ac:dyDescent="0.25">
      <c r="A24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"&amp;TAGS!P2411&amp;"
}"))))</f>
        <v/>
      </c>
    </row>
    <row r="2412" spans="1:1" x14ac:dyDescent="0.25">
      <c r="A24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"&amp;TAGS!P2412&amp;"
}"))))</f>
        <v>@PART[890N_Engine]:FOR[xxxRP0]
{
    %TechRequired = standardDockingPorts
    %cost = 200
    %entryCost = 1500
    RP0conf = false
    @description ^=:$: From Niche Parts mod
}</v>
      </c>
    </row>
    <row r="2413" spans="1:1" hidden="1" x14ac:dyDescent="0.25">
      <c r="A24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"&amp;TAGS!P2413&amp;"
}"))))</f>
        <v/>
      </c>
    </row>
    <row r="2414" spans="1:1" hidden="1" x14ac:dyDescent="0.25">
      <c r="A24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"&amp;TAGS!P2414&amp;"
}"))))</f>
        <v/>
      </c>
    </row>
    <row r="2415" spans="1:1" hidden="1" x14ac:dyDescent="0.25">
      <c r="A24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"&amp;TAGS!P2415&amp;"
}"))))</f>
        <v/>
      </c>
    </row>
    <row r="2416" spans="1:1" x14ac:dyDescent="0.25">
      <c r="A24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"&amp;TAGS!P2416&amp;"
}"))))</f>
        <v>@PART[HiPAT]:FOR[xxxRP0]
{
    %TechRequired = advancedFlightControl
    %cost = 200
    %entryCost = 2800
    RP0conf = false
    @description ^=:$: From Niche Parts mod
}</v>
      </c>
    </row>
    <row r="2417" spans="1:1" x14ac:dyDescent="0.25">
      <c r="A24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"&amp;TAGS!P2417&amp;"
}"))))</f>
        <v>@PART[RLA_tiny_vac]:FOR[xxxRP0]
{
    %TechRequired = largeDockingPorts
    %cost = 60
    %entryCost = 750
    RP0conf = false
    @description ^=:$: From RLA Stockalike mod
}</v>
      </c>
    </row>
    <row r="2418" spans="1:1" hidden="1" x14ac:dyDescent="0.25">
      <c r="A24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"&amp;TAGS!P2418&amp;"
}"))))</f>
        <v/>
      </c>
    </row>
    <row r="2419" spans="1:1" x14ac:dyDescent="0.25">
      <c r="A24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"&amp;TAGS!P2419&amp;"
}"))))</f>
        <v>@PART[rn_r7_adapter_blok_i]:FOR[xxxRP0]
{
    %TechRequired = materialsScienceInternational
    %cost = 600
    %entryCost = 1200
    RP0conf = false
    @description ^=:$: From RN Soviet Rockets mod
}</v>
      </c>
    </row>
    <row r="2420" spans="1:1" x14ac:dyDescent="0.25">
      <c r="A24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"&amp;TAGS!P2420&amp;"
}"))))</f>
        <v>@PART[rn_r7_adapter_blok_i_m]:FOR[xxxRP0]
{
    %TechRequired = materialsScienceSatellite
    %cost = 100
    %entryCost = 2000
    RP0conf = true
    @description ^=:$: From RN Soviet Rockets mod
    MODULE
    { name = ModuleTagDecoupler }
}</v>
      </c>
    </row>
    <row r="2421" spans="1:1" x14ac:dyDescent="0.25">
      <c r="A24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"&amp;TAGS!P2421&amp;"
}"))))</f>
        <v>@PART[rn_r7_adapter_blok_iv2]:FOR[xxxRP0]
{
    %TechRequired = materialsScienceAdvCapsules
    %cost = 100
    %entryCost = 2000
    RP0conf = true
    @description ^=:$: From RN Soviet Rockets mod
    MODULE
    { name = ModuleTagDecoupler }
}</v>
      </c>
    </row>
    <row r="2422" spans="1:1" x14ac:dyDescent="0.25">
      <c r="A24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"&amp;TAGS!P2422&amp;"
}"))))</f>
        <v>@PART[rn_r7_adapter_blok_i_v]:FOR[xxxRP0]
{
    %TechRequired = materialsScienceAdvCapsules
    %cost = 100
    %entryCost = 2000
    RP0conf = true
    @description ^=:$: From RN Soviet Rockets mod
    MODULE
    { name = ModuleTagDecoupler }
}</v>
      </c>
    </row>
    <row r="2423" spans="1:1" x14ac:dyDescent="0.25">
      <c r="A24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"&amp;TAGS!P2423&amp;"
}"))))</f>
        <v>@PART[rn_r7_bvgd_engine]:FOR[xxxRP0]
{
    %TechRequired = orbitalRocketry1956
    %cost = 680
    %entryCost = 13600
    RP0conf = true
    @description ^=:$: From RN Soviet Rockets mod
    MODULE
    { name = ModuleTagDecoupler }
}</v>
      </c>
    </row>
    <row r="2424" spans="1:1" x14ac:dyDescent="0.25">
      <c r="A24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"&amp;TAGS!P2424&amp;"
}"))))</f>
        <v>@PART[rn_molniya_blockl_2]:FOR[xxxRP0]
{
    %TechRequired = firstStagedCombustion
    %cost = 850
    %entryCost = 1
    RP0conf = false
    @description ^=:$: From RN Soviet Rockets mod
}</v>
      </c>
    </row>
    <row r="2425" spans="1:1" x14ac:dyDescent="0.25">
      <c r="A24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"&amp;TAGS!P2425&amp;"
}"))))</f>
        <v>@PART[rn_r7_blok_a_engine]:FOR[xxxRP0]
{
    %TechRequired = orbitalRocketry1956
    %cost = 700
    %entryCost = 14000
    RP0conf = true
    @description ^=:$: From RN Soviet Rockets mod
    MODULE
    { name = ModuleTagEngineLiquidTurbo }
    MODULE
    { name = ModuleTagHumanRated }
}</v>
      </c>
    </row>
    <row r="2426" spans="1:1" x14ac:dyDescent="0.25">
      <c r="A24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"&amp;TAGS!P2426&amp;"
}"))))</f>
        <v>@PART[rn_r7_vostok_blok_e_2]:FOR[xxxRP0]
{
    %TechRequired = orbitalRocketry1964
    %cost = 500
    %entryCost = 12500
    RP0conf = true
    @description ^=:$: From RN Soviet Rockets mod
    MODULE
    { name = ModuleTagEngineLiquidTurbo }
    MODULE
    { name = ModuleTagHumanRated }
}</v>
      </c>
    </row>
    <row r="2427" spans="1:1" x14ac:dyDescent="0.25">
      <c r="A24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"&amp;TAGS!P2427&amp;"
}"))))</f>
        <v>@PART[rn_r7_vostok_blok_e]:FOR[xxxRP0]
{
    %TechRequired = orbitalRocketry1960
    %cost = 520
    %entryCost = 10400
    RP0conf = true
    @description ^=:$: From RN Soviet Rockets mod
    MODULE
    { name = ModuleTagEngineLiquidTurbo }
    MODULE
    { name = ModuleTagHumanRated }
}</v>
      </c>
    </row>
    <row r="2428" spans="1:1" x14ac:dyDescent="0.25">
      <c r="A24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"&amp;TAGS!P2428&amp;"
}"))))</f>
        <v>@PART[rn_r7_vostok_blok_e_lunar]:FOR[xxxRP0]
{
    %TechRequired = orbitalRocketry1959
    %cost = 535
    %entryCost = 10700
    RP0conf = true
    @description ^=:$: From RN Soviet Rockets mod
    MODULE
    { name = ModuleTagEngineLiquidTurbo }
    MODULE
    { name = ModuleTagHumanRated }
}</v>
      </c>
    </row>
    <row r="2429" spans="1:1" x14ac:dyDescent="0.25">
      <c r="A24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"&amp;TAGS!P2429&amp;"
}"))))</f>
        <v>@PART[rn_r7_vostok_blok_e_vernier]:FOR[xxxRP0]
{
    %TechRequired = orbitalRocketry1959
    %cost = 2
    %entryCost = 40
    RP0conf = true
    @description ^=:$: From RN Soviet Rockets mod
    MODULE
    { name = ModuleTagEngineLiquidTurbo }
    MODULE
    { name = ModuleTagHumanRated }
}</v>
      </c>
    </row>
    <row r="2430" spans="1:1" x14ac:dyDescent="0.25">
      <c r="A24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"&amp;TAGS!P2430&amp;"
}"))))</f>
        <v>@PART[rn_r7_vostok_fairing_r]:FOR[xxxRP0]
{
    %TechRequired = materialsScienceSatellite
    %cost = 20
    %entryCost = 400
    RP0conf = true
    @description ^=:$: From RN Soviet Rockets mod
}</v>
      </c>
    </row>
    <row r="2431" spans="1:1" x14ac:dyDescent="0.25">
      <c r="A24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"&amp;TAGS!P2431&amp;"
}"))))</f>
        <v>@PART[rn_r7_voskhod_fairing_l]:FOR[xxxRP0]
{
    %TechRequired = materialsScienceSatellite
    %cost = 20
    %entryCost = 400
    RP0conf = true
    @description ^=:$: From RN Soviet Rockets mod
}</v>
      </c>
    </row>
    <row r="2432" spans="1:1" x14ac:dyDescent="0.25">
      <c r="A24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"&amp;TAGS!P2432&amp;"
}"))))</f>
        <v>@PART[rn_r7_blok_i_3]:FOR[xxxRP0]
{
    %TechRequired = orbitalRocketry1966
    %cost = 1800
    %entryCost = 100
    RP0conf = false
    @description ^=:$: From RN Soviet Rockets mod
}</v>
      </c>
    </row>
    <row r="2433" spans="1:1" x14ac:dyDescent="0.25">
      <c r="A24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"&amp;TAGS!P2433&amp;"
}"))))</f>
        <v>@PART[rn_r7_blok_i_4]:FOR[xxxRP0]
{
    %TechRequired = orbitalRocketry1970
    %cost = 1800
    %entryCost = 100
    RP0conf = false
    @description ^=:$: From RN Soviet Rockets mod
}</v>
      </c>
    </row>
    <row r="2434" spans="1:1" x14ac:dyDescent="0.25">
      <c r="A24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"&amp;TAGS!P2434&amp;"
}"))))</f>
        <v>@PART[rn_r7_blok_i_5]:FOR[xxxRP0]
{
    %TechRequired = orbitalRocketry1972
    %cost = 1800
    %entryCost = 100
    RP0conf = false
    @description ^=:$: From RN Soviet Rockets mod
}</v>
      </c>
    </row>
    <row r="2435" spans="1:1" x14ac:dyDescent="0.25">
      <c r="A24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"&amp;TAGS!P2435&amp;"
}"))))</f>
        <v>@PART[rn_r7_blok_i_6]:FOR[xxxRP0]
{
    %TechRequired = orbitalRocketry1981
    %cost = 1800
    %entryCost = 100
    RP0conf = false
    @description ^=:$: From RN Soviet Rockets mod
}</v>
      </c>
    </row>
    <row r="2436" spans="1:1" x14ac:dyDescent="0.25">
      <c r="A24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"&amp;TAGS!P2436&amp;"
}"))))</f>
        <v>@PART[rn_r7_blok_i_7]:FOR[xxxRP0]
{
    %TechRequired = orbitalRocketry2004
    %cost = 1800
    %entryCost = 100
    RP0conf = false
    @description ^=:$: From RN Soviet Rockets mod
}</v>
      </c>
    </row>
    <row r="2437" spans="1:1" x14ac:dyDescent="0.25">
      <c r="A24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"&amp;TAGS!P2437&amp;"
}"))))</f>
        <v>@PART[rn_r7_blok_i_8]:FOR[xxxRP0]
{
    %TechRequired = stagedCombustion2004
    %cost = 1800
    %entryCost = 100
    RP0conf = false
    @description ^=:$: From RN Soviet Rockets mod
}</v>
      </c>
    </row>
    <row r="2438" spans="1:1" x14ac:dyDescent="0.25">
      <c r="A24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"&amp;TAGS!P2438&amp;"
}"))))</f>
        <v>@PART[rn_r7_blok_i]:FOR[xxxRP0]
{
    %TechRequired = orbitalRocketry1960
    %cost = 1800
    %entryCost = 100
    RP0conf = false
    @description ^=:$: From RN Soviet Rockets mod
}</v>
      </c>
    </row>
    <row r="2439" spans="1:1" x14ac:dyDescent="0.25">
      <c r="A24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"&amp;TAGS!P2439&amp;"
}"))))</f>
        <v>@PART[rn_r7_blok_i_2]:FOR[xxxRP0]
{
    %TechRequired = stagedCombustion1964
    %cost = 1800
    %entryCost = 100
    RP0conf = false
    @description ^=:$: From RN Soviet Rockets mod
}</v>
      </c>
    </row>
    <row r="2440" spans="1:1" x14ac:dyDescent="0.25">
      <c r="A24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"&amp;TAGS!P2440&amp;"
}"))))</f>
        <v>@PART[rn_r7_vernier_blok_i_s_fg]:FOR[xxxRP0]
{
    %TechRequired = orbitalRocketry1959
    %cost = 20
    %entryCost = 400
    RP0conf = true
    @description ^=:$: From RN Soviet Rockets mod
    MODULE
    { name = ModuleTagEngineLiquidTurbo }
}</v>
      </c>
    </row>
    <row r="2441" spans="1:1" x14ac:dyDescent="0.25">
      <c r="A24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"&amp;TAGS!P2441&amp;"
}"))))</f>
        <v>@PART[rn_r7_voskhod_fairing_r]:FOR[xxxRP0]
{
    %TechRequired = materialsScienceAdvCapsules
    %cost = 20
    %entryCost = 400
    RP0conf = true
    @description ^=:$: From RN Soviet Rockets mod
}</v>
      </c>
    </row>
    <row r="2442" spans="1:1" x14ac:dyDescent="0.25">
      <c r="A24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"&amp;TAGS!P2442&amp;"
}"))))</f>
        <v>@PART[rn_blockl_ullage]:FOR[xxxRP0]
{
    %TechRequired = firstStagedCombustion
    %cost = 8
    %entryCost = 160
    RP0conf = true
    @description ^=:$: From RN Soviet Rockets mod
}</v>
      </c>
    </row>
    <row r="2443" spans="1:1" x14ac:dyDescent="0.25">
      <c r="A24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"&amp;TAGS!P2443&amp;"
}"))))</f>
        <v>@PART[rn_blockl_vernier]:FOR[xxxRP0]
{
    %TechRequired = firstStagedCombustion
    %cost = 20
    %entryCost = 400
    RP0conf = true
    @description ^=:$: From RN Soviet Rockets mod
    MODULE
    { name = ModuleTagEngineLiquidTurbo }
}</v>
      </c>
    </row>
    <row r="2444" spans="1:1" x14ac:dyDescent="0.25">
      <c r="A24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"&amp;TAGS!P2444&amp;"
}"))))</f>
        <v>@PART[rn_molniya_blockl]:FOR[xxxRP0]
{
    %TechRequired = firstStagedCombustion
    %cost = 575
    %entryCost = 11500
    RP0conf = true
    @description ^=:$: From RN Soviet Rockets mod
    MODULE
    { name = ModuleTagEngineLiquidTurbo }
}</v>
      </c>
    </row>
    <row r="2445" spans="1:1" x14ac:dyDescent="0.25">
      <c r="A24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"&amp;TAGS!P2445&amp;"
}"))))</f>
        <v>@PART[rn_molniya_blockl_3]:FOR[xxxRP0]
{
    %TechRequired = firstStagedCombustion
    %cost = 850
    %entryCost = 1
    RP0conf = false
    @description ^=:$: From RN Soviet Rockets mod
}</v>
      </c>
    </row>
    <row r="2446" spans="1:1" x14ac:dyDescent="0.25">
      <c r="A24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"&amp;TAGS!P2446&amp;"
}"))))</f>
        <v>@PART[rn_fregat1]:FOR[xxxRP0]
{
    %TechRequired = orbitalRocketry1998
    %cost = 850
    %entryCost = 1
    RP0conf = false
    @description ^=:$: From RN Soviet Rockets mod
}</v>
      </c>
    </row>
    <row r="2447" spans="1:1" x14ac:dyDescent="0.25">
      <c r="A24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"&amp;TAGS!P2447&amp;"
}"))))</f>
        <v>@PART[rn_fregat1_adapter]:FOR[xxxRP0]
{
    %TechRequired = materialsScienceInternational
    %cost = 200
    %entryCost = 500
    RP0conf = false
    @description ^=:$: From RN Soviet Rockets mod
}</v>
      </c>
    </row>
    <row r="2448" spans="1:1" x14ac:dyDescent="0.25">
      <c r="A24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"&amp;TAGS!P2448&amp;"
}"))))</f>
        <v>@PART[rn_r7_blok_i_fairing]:FOR[xxxRP0]
{
    %TechRequired = materialsScienceInternational
    %cost = 20
    %entryCost = 400
    RP0conf = true
    @description ^=:$: From RN Soviet Rockets mod
}</v>
      </c>
    </row>
    <row r="2449" spans="1:1" x14ac:dyDescent="0.25">
      <c r="A24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"&amp;TAGS!P2449&amp;"
}"))))</f>
        <v>@PART[rn_fregat1_2]:FOR[xxxRP0]
{
    %TechRequired = orbitalRocketry1998
    %cost = 850
    %entryCost = 1
    RP0conf = false
    @description ^=:$: From RN Soviet Rockets mod
}</v>
      </c>
    </row>
    <row r="2450" spans="1:1" x14ac:dyDescent="0.25">
      <c r="A24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"&amp;TAGS!P2450&amp;"
}"))))</f>
        <v>@PART[rn_fregat1_3]:FOR[xxxRP0]
{
    %TechRequired = orbitalRocketry1998
    %cost = 850
    %entryCost = 1
    RP0conf = false
    @description ^=:$: From RN Soviet Rockets mod
}</v>
      </c>
    </row>
    <row r="2451" spans="1:1" x14ac:dyDescent="0.25">
      <c r="A24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"&amp;TAGS!P2451&amp;"
}"))))</f>
        <v>@PART[rn_r7_adapter_blok_e]:FOR[xxxRP0]
{
    %TechRequired = materialsScienceSatellite
    %cost = 100
    %entryCost = 2000
    RP0conf = true
    @description ^=:$: From RN Soviet Rockets mod
    MODULE
    { name = ModuleTagDecoupler }
}</v>
      </c>
    </row>
    <row r="2452" spans="1:1" hidden="1" x14ac:dyDescent="0.25">
      <c r="A24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"&amp;TAGS!P2452&amp;"
}"))))</f>
        <v/>
      </c>
    </row>
    <row r="2453" spans="1:1" x14ac:dyDescent="0.25">
      <c r="A24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"&amp;TAGS!P2453&amp;"
}"))))</f>
        <v>@PART[rn_luna_fairing]:FOR[xxxRP0]
{
    %TechRequired = materialsScienceSatellite
    %cost = 10
    %entryCost = 200
    RP0conf = true
    @description ^=:$: From RN Soviet Rockets mod
}</v>
      </c>
    </row>
    <row r="2454" spans="1:1" x14ac:dyDescent="0.25">
      <c r="A24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"&amp;TAGS!P2454&amp;"
}"))))</f>
        <v>@PART[rn_luna_base]:FOR[xxxRP0]
{
    %TechRequired = materialsScienceSatellite
    %cost = 10
    %entryCost = 200
    RP0conf = true
    @description ^=:$: From RN Soviet Rockets mod
    MODULE
    { name = ModuleTagDecoupler }
}</v>
      </c>
    </row>
    <row r="2455" spans="1:1" x14ac:dyDescent="0.25">
      <c r="A24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"&amp;TAGS!P2455&amp;"
}"))))</f>
        <v>@PART[rn_ullage_decoupler]:FOR[xxxRP0]
{
    %TechRequired = materialsScienceSatellite
    %cost = 20
    %entryCost = 50
    RP0conf = false
    @description ^=:$: From RN Soviet Rockets mod
    MODULE
    { name = ModuleTagDecoupler }
}</v>
      </c>
    </row>
    <row r="2456" spans="1:1" x14ac:dyDescent="0.25">
      <c r="A24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"&amp;TAGS!P2456&amp;"
}"))))</f>
        <v>@PART[rn_r7_blok_a_6]:FOR[xxxRP0]
{
    %TechRequired = orbitalRocketry1960
    %cost = 12500
    %entryCost = 500
    RP0conf = false
    @description ^=:$: From RN Soviet Rockets mod
}</v>
      </c>
    </row>
    <row r="2457" spans="1:1" x14ac:dyDescent="0.25">
      <c r="A24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"&amp;TAGS!P2457&amp;"
}"))))</f>
        <v>@PART[rn_r7_blok_bvgd_6]:FOR[xxxRP0]
{
    %TechRequired = orbitalRocketry1960
    %cost = 12500
    %entryCost = 500
    RP0conf = false
    @description ^=:$: From RN Soviet Rockets mod
}</v>
      </c>
    </row>
    <row r="2458" spans="1:1" x14ac:dyDescent="0.25">
      <c r="A24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"&amp;TAGS!P2458&amp;"
}"))))</f>
        <v>@PART[rn_r7_blok_a_8]:FOR[xxxRP0]
{
    %TechRequired = orbitalRocketry1964
    %cost = 12500
    %entryCost = 500
    RP0conf = false
    @description ^=:$: From RN Soviet Rockets mod
}</v>
      </c>
    </row>
    <row r="2459" spans="1:1" x14ac:dyDescent="0.25">
      <c r="A24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"&amp;TAGS!P2459&amp;"
}"))))</f>
        <v>@PART[rn_r7_blok_bvgd_8]:FOR[xxxRP0]
{
    %TechRequired = orbitalRocketry1964
    %cost = 12500
    %entryCost = 500
    RP0conf = false
    @description ^=:$: From RN Soviet Rockets mod
}</v>
      </c>
    </row>
    <row r="2460" spans="1:1" x14ac:dyDescent="0.25">
      <c r="A24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"&amp;TAGS!P2460&amp;"
}"))))</f>
        <v>@PART[rn_r7_blok_i_fairing_s]:FOR[xxxRP0]
{
    %TechRequired = materialsScienceAdvCapsules
    %cost = 20
    %entryCost = 400
    RP0conf = true
    @description ^=:$: From RN Soviet Rockets mod
}</v>
      </c>
    </row>
    <row r="2461" spans="1:1" x14ac:dyDescent="0.25">
      <c r="A24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"&amp;TAGS!P2461&amp;"
}"))))</f>
        <v>@PART[rn_r7_blok_a]:FOR[xxxRP0]
{
    %TechRequired = orbitalRocketry1956
    %cost = 12500
    %entryCost = 500
    RP0conf = false
    @description ^=:$: From RN Soviet Rockets mod
}</v>
      </c>
    </row>
    <row r="2462" spans="1:1" x14ac:dyDescent="0.25">
      <c r="A24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"&amp;TAGS!P2462&amp;"
}"))))</f>
        <v>@PART[rn_r7_blok_bvgd]:FOR[xxxRP0]
{
    %TechRequired = orbitalRocketry1956
    %cost = 12500
    %entryCost = 500
    RP0conf = false
    @description ^=:$: From RN Soviet Rockets mod
}</v>
      </c>
    </row>
    <row r="2463" spans="1:1" x14ac:dyDescent="0.25">
      <c r="A24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"&amp;TAGS!P2463&amp;"
}"))))</f>
        <v>@PART[rn_r7_les_okt]:FOR[xxxRP0]
{
    %TechRequired = matureCapsules
    %cost = 340
    %entryCost = 200
    RP0conf = false
    @description ^=:$: From RN Soviet Rockets mod
    MODULE
    { name = ModuleTagEngineSolid }
    MODULE
    { name = ModuleTagHumanRated }
}</v>
      </c>
    </row>
    <row r="2464" spans="1:1" x14ac:dyDescent="0.25">
      <c r="A24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"&amp;TAGS!P2464&amp;"
}"))))</f>
        <v>@PART[rn_r7_soyuz_fairing]:FOR[xxxRP0]
{
    %TechRequired = materialsScienceSpaceStation
    %cost = 20
    %entryCost = 400
    RP0conf = true
    @description ^=:$: From RN Soviet Rockets mod
}</v>
      </c>
    </row>
    <row r="2465" spans="1:1" x14ac:dyDescent="0.25">
      <c r="A24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"&amp;TAGS!P2465&amp;"
}"))))</f>
        <v>@PART[rn_r7_soyuz_fairing2]:FOR[xxxRP0]
{
    %TechRequired = materialsScienceAdvCapsules
    %cost = 20
    %entryCost = 400
    RP0conf = true
    @description ^=:$: From RN Soviet Rockets mod
}</v>
      </c>
    </row>
    <row r="2466" spans="1:1" x14ac:dyDescent="0.25">
      <c r="A24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"&amp;TAGS!P2466&amp;"
}"))))</f>
        <v>@PART[rn_r7_blok_a_14]:FOR[xxxRP0]
{
    %TechRequired = materialsScienceInternational
    %cost = 12500
    %entryCost = 500
    RP0conf = false
    @description ^=:$: From RN Soviet Rockets mod
}</v>
      </c>
    </row>
    <row r="2467" spans="1:1" x14ac:dyDescent="0.25">
      <c r="A24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"&amp;TAGS!P2467&amp;"
}"))))</f>
        <v>@PART[rn_r7_blok_bvgd_14]:FOR[xxxRP0]
{
    %TechRequired = materialsScienceInternational
    %cost = 12500
    %entryCost = 500
    RP0conf = false
    @description ^=:$: From RN Soviet Rockets mod
}</v>
      </c>
    </row>
    <row r="2468" spans="1:1" x14ac:dyDescent="0.25">
      <c r="A24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"&amp;TAGS!P2468&amp;"
}"))))</f>
        <v>@PART[rn_r7_blok_a_13]:FOR[xxxRP0]
{
    %TechRequired = orbitalRocketry1972
    %cost = 12500
    %entryCost = 500
    RP0conf = false
    @description ^=:$: From RN Soviet Rockets mod
}</v>
      </c>
    </row>
    <row r="2469" spans="1:1" x14ac:dyDescent="0.25">
      <c r="A24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"&amp;TAGS!P2469&amp;"
}"))))</f>
        <v>@PART[rn_r7_blok_bvgd_13]:FOR[xxxRP0]
{
    %TechRequired = orbitalRocketry1972
    %cost = 12500
    %entryCost = 500
    RP0conf = false
    @description ^=:$: From RN Soviet Rockets mod
}</v>
      </c>
    </row>
    <row r="2470" spans="1:1" x14ac:dyDescent="0.25">
      <c r="A24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"&amp;TAGS!P2470&amp;"
}"))))</f>
        <v>@PART[rn_r7_les]:FOR[xxxRP0]
{
    %TechRequired = advancedCapsules
    %cost = 340
    %entryCost = 200
    RP0conf = false
    @description ^=:$: From RN Soviet Rockets mod
    MODULE
    { name = ModuleTagEngineSolid }
    MODULE
    { name = ModuleTagHumanRated }
}</v>
      </c>
    </row>
    <row r="2471" spans="1:1" x14ac:dyDescent="0.25">
      <c r="A24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"&amp;TAGS!P2471&amp;"
}"))))</f>
        <v>@PART[rn_r7_blok_a_11]:FOR[xxxRP0]
{
    %TechRequired = orbitalRocketry1972
    %cost = 12500
    %entryCost = 500
    RP0conf = false
    @description ^=:$: From RN Soviet Rockets mod
}</v>
      </c>
    </row>
    <row r="2472" spans="1:1" x14ac:dyDescent="0.25">
      <c r="A24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"&amp;TAGS!P2472&amp;"
}"))))</f>
        <v>@PART[rn_r7_blok_bvgd_11]:FOR[xxxRP0]
{
    %TechRequired = orbitalRocketry1972
    %cost = 12500
    %entryCost = 500
    RP0conf = false
    @description ^=:$: From RN Soviet Rockets mod
}</v>
      </c>
    </row>
    <row r="2473" spans="1:1" x14ac:dyDescent="0.25">
      <c r="A24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"&amp;TAGS!P2473&amp;"
}"))))</f>
        <v>@PART[rn_r7_blok_a_12]:FOR[xxxRP0]
{
    %TechRequired = orbitalRocketry1981
    %cost = 12500
    %entryCost = 500
    RP0conf = false
    @description ^=:$: From RN Soviet Rockets mod
}</v>
      </c>
    </row>
    <row r="2474" spans="1:1" x14ac:dyDescent="0.25">
      <c r="A24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"&amp;TAGS!P2474&amp;"
}"))))</f>
        <v>@PART[rn_r7_blok_bvgd_12]:FOR[xxxRP0]
{
    %TechRequired = orbitalRocketry1981
    %cost = 12500
    %entryCost = 500
    RP0conf = false
    @description ^=:$: From RN Soviet Rockets mod
}</v>
      </c>
    </row>
    <row r="2475" spans="1:1" x14ac:dyDescent="0.25">
      <c r="A24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"&amp;TAGS!P2475&amp;"
}"))))</f>
        <v>@PART[rn_r7_blok_a_10]:FOR[xxxRP0]
{
    %TechRequired = orbitalRocketry1965
    %cost = 12500
    %entryCost = 500
    RP0conf = false
    @description ^=:$: From RN Soviet Rockets mod
}</v>
      </c>
    </row>
    <row r="2476" spans="1:1" x14ac:dyDescent="0.25">
      <c r="A24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"&amp;TAGS!P2476&amp;"
}"))))</f>
        <v>@PART[rn_r7_blok_bvgd_10]:FOR[xxxRP0]
{
    %TechRequired = orbitalRocketry1965
    %cost = 12500
    %entryCost = 500
    RP0conf = false
    @description ^=:$: From RN Soviet Rockets mod
}</v>
      </c>
    </row>
    <row r="2477" spans="1:1" x14ac:dyDescent="0.25">
      <c r="A24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"&amp;TAGS!P2477&amp;"
}"))))</f>
        <v>@PART[rn_r7_blok_a_3]:FOR[xxxRP0]
{
    %TechRequired = orbitalRocketry1958
    %cost = 12500
    %entryCost = 500
    RP0conf = false
    @description ^=:$: From RN Soviet Rockets mod
}</v>
      </c>
    </row>
    <row r="2478" spans="1:1" x14ac:dyDescent="0.25">
      <c r="A24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"&amp;TAGS!P2478&amp;"
}"))))</f>
        <v>@PART[rn_r7_blok_bvgd_3]:FOR[xxxRP0]
{
    %TechRequired = orbitalRocketry1958
    %cost = 12500
    %entryCost = 500
    RP0conf = false
    @description ^=:$: From RN Soviet Rockets mod
}</v>
      </c>
    </row>
    <row r="2479" spans="1:1" x14ac:dyDescent="0.25">
      <c r="A24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"&amp;TAGS!P2479&amp;"
}"))))</f>
        <v>@PART[rn_sputnik1_base]:FOR[xxxRP0]
{
    %TechRequired = materialsScienceSatellite
    %cost = 200
    %entryCost = 500
    RP0conf = false
    @description ^=:$: From RN Soviet Rockets mod
}</v>
      </c>
    </row>
    <row r="2480" spans="1:1" hidden="1" x14ac:dyDescent="0.25">
      <c r="A24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"&amp;TAGS!P2480&amp;"
}"))))</f>
        <v/>
      </c>
    </row>
    <row r="2481" spans="1:1" x14ac:dyDescent="0.25">
      <c r="A24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"&amp;TAGS!P2481&amp;"
}"))))</f>
        <v>@PART[rn_r7_blok_a_2]:FOR[xxxRP0]
{
    %TechRequired = orbitalRocketry1956
    %cost = 12500
    %entryCost = 500
    RP0conf = false
    @description ^=:$: From RN Soviet Rockets mod
}</v>
      </c>
    </row>
    <row r="2482" spans="1:1" x14ac:dyDescent="0.25">
      <c r="A24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"&amp;TAGS!P2482&amp;"
}"))))</f>
        <v>@PART[rn_r7_blok_bvgd_2]:FOR[xxxRP0]
{
    %TechRequired = orbitalRocketry1956
    %cost = 12500
    %entryCost = 500
    RP0conf = false
    @description ^=:$: From RN Soviet Rockets mod
}</v>
      </c>
    </row>
    <row r="2483" spans="1:1" x14ac:dyDescent="0.25">
      <c r="A24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"&amp;TAGS!P2483&amp;"
}"))))</f>
        <v>@PART[rn_r7_vernier_engine_v_fg]:FOR[xxxRP0]
{
    %TechRequired = orbitalRocketry1956
    %cost = 20
    %entryCost = 400
    RP0conf = true
    @description ^=:$: From RN Soviet Rockets mod
    MODULE
    { name = ModuleTagEngineLiquidTurbo }
}</v>
      </c>
    </row>
    <row r="2484" spans="1:1" x14ac:dyDescent="0.25">
      <c r="A24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"&amp;TAGS!P2484&amp;"
}"))))</f>
        <v>@PART[rn_r7_blok_a_7]:FOR[xxxRP0]
{
    %TechRequired = orbitalRocketry1962
    %cost = 12500
    %entryCost = 500
    RP0conf = false
    @description ^=:$: From RN Soviet Rockets mod
}</v>
      </c>
    </row>
    <row r="2485" spans="1:1" x14ac:dyDescent="0.25">
      <c r="A24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"&amp;TAGS!P2485&amp;"
}"))))</f>
        <v>@PART[rn_r7_blok_bvgd_7]:FOR[xxxRP0]
{
    %TechRequired = orbitalRocketry1962
    %cost = 12500
    %entryCost = 500
    RP0conf = false
    @description ^=:$: From RN Soviet Rockets mod
}</v>
      </c>
    </row>
    <row r="2486" spans="1:1" x14ac:dyDescent="0.25">
      <c r="A24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"&amp;TAGS!P2486&amp;"
}"))))</f>
        <v>@PART[rn_r7_blok_a_9]:FOR[xxxRP0]
{
    %TechRequired = orbitalRocketry1964
    %cost = 12500
    %entryCost = 500
    RP0conf = false
    @description ^=:$: From RN Soviet Rockets mod
}</v>
      </c>
    </row>
    <row r="2487" spans="1:1" x14ac:dyDescent="0.25">
      <c r="A24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"&amp;TAGS!P2487&amp;"
}"))))</f>
        <v>@PART[rn_r7_blok_bvgd_9]:FOR[xxxRP0]
{
    %TechRequired = orbitalRocketry1964
    %cost = 12500
    %entryCost = 500
    RP0conf = false
    @description ^=:$: From RN Soviet Rockets mod
}</v>
      </c>
    </row>
    <row r="2488" spans="1:1" x14ac:dyDescent="0.25">
      <c r="A24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"&amp;TAGS!P2488&amp;"
}"))))</f>
        <v>@PART[rn_r7_blok_a_4]:FOR[xxxRP0]
{
    %TechRequired = orbitalRocketry1959
    %cost = 12500
    %entryCost = 500
    RP0conf = false
    @description ^=:$: From RN Soviet Rockets mod
}</v>
      </c>
    </row>
    <row r="2489" spans="1:1" x14ac:dyDescent="0.25">
      <c r="A24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"&amp;TAGS!P2489&amp;"
}"))))</f>
        <v>@PART[rn_r7_blok_bvgd_4]:FOR[xxxRP0]
{
    %TechRequired = orbitalRocketry1959
    %cost = 12500
    %entryCost = 500
    RP0conf = false
    @description ^=:$: From RN Soviet Rockets mod
}</v>
      </c>
    </row>
    <row r="2490" spans="1:1" x14ac:dyDescent="0.25">
      <c r="A24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"&amp;TAGS!P2490&amp;"
}"))))</f>
        <v>@PART[rn_WING_R7]:FOR[xxxRP0]
{
    %TechRequired = orbitalRocketry1956
    %cost = 10
    %entryCost = 200
    RP0conf = true
    @description ^=:$: From RN Soviet Rockets mod
}</v>
      </c>
    </row>
    <row r="2491" spans="1:1" x14ac:dyDescent="0.25">
      <c r="A24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"&amp;TAGS!P2491&amp;"
}"))))</f>
        <v>@PART[rn_r7_blok_a_5]:FOR[xxxRP0]
{
    %TechRequired = orbitalRocketry1959
    %cost = 12500
    %entryCost = 500
    RP0conf = false
    @description ^=:$: From RN Soviet Rockets mod
}</v>
      </c>
    </row>
    <row r="2492" spans="1:1" x14ac:dyDescent="0.25">
      <c r="A24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"&amp;TAGS!P2492&amp;"
}"))))</f>
        <v>@PART[rn_r7_blok_bvgd_5]:FOR[xxxRP0]
{
    %TechRequired = orbitalRocketry1959
    %cost = 12500
    %entryCost = 500
    RP0conf = false
    @description ^=:$: From RN Soviet Rockets mod
}</v>
      </c>
    </row>
    <row r="2493" spans="1:1" x14ac:dyDescent="0.25">
      <c r="A24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"&amp;TAGS!P2493&amp;"
}"))))</f>
        <v>@PART[RelayAntenna100]:FOR[xxxRP0]
{
    %TechRequired = massiveScaleComms
    %cost = 3000
    %entryCost = 30000
    RP0conf = true
    @description ^=:$: From Stock (RO Config) mod
    MODULE
    { name = ModuleTagInstruments }
}</v>
      </c>
    </row>
    <row r="2494" spans="1:1" x14ac:dyDescent="0.25">
      <c r="A24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"&amp;TAGS!P2494&amp;"
}"))))</f>
        <v>@PART[RelayAntenna50]:FOR[xxxRP0]
{
    %TechRequired = largeScaleComms
    %cost = 2400
    %entryCost = 25000
    RP0conf = true
    @description ^=:$: From Stock (RO Config) mod
    MODULE
    { name = ModuleTagInstruments }
}</v>
      </c>
    </row>
    <row r="2495" spans="1:1" x14ac:dyDescent="0.25">
      <c r="A24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"&amp;TAGS!P2495&amp;"
}"))))</f>
        <v>@PART[RelayAntenna5]:FOR[xxxRP0]
{
    %TechRequired = interplanetaryComms
    %cost = 900
    %entryCost = 20000
    RP0conf = true
    @description ^=:$: From Stock (RO Config) mod
    MODULE
    { name = ModuleTagInstruments }
}</v>
      </c>
    </row>
    <row r="2496" spans="1:1" hidden="1" x14ac:dyDescent="0.25">
      <c r="A24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"&amp;TAGS!P2496&amp;"
}"))))</f>
        <v/>
      </c>
    </row>
    <row r="2497" spans="1:1" hidden="1" x14ac:dyDescent="0.25">
      <c r="A24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"&amp;TAGS!P2497&amp;"
}"))))</f>
        <v/>
      </c>
    </row>
    <row r="2498" spans="1:1" x14ac:dyDescent="0.25">
      <c r="A24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"&amp;TAGS!P2498&amp;"
}"))))</f>
        <v>@PART[ramAirIntake]:FOR[xxxRP0]
{
    %TechRequired = matureSupersonic
    %cost = 40
    %entryCost = 800
    RP0conf = true
    @description ^=:$: From Stock (RO Config) mod
}</v>
      </c>
    </row>
    <row r="2499" spans="1:1" x14ac:dyDescent="0.25">
      <c r="A24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"&amp;TAGS!P2499&amp;"
}"))))</f>
        <v>@PART[bluedog_rangerCore]:FOR[xxxRP0]
{
    %TechRequired = interplanetaryProbes
    %cost = 1200
    %entryCost = 24000
    RP0conf = true
    @description ^=:$: From Bluedog DB mod
    MODULE
    { name = ModuleTagAvionics }
}</v>
      </c>
    </row>
    <row r="2500" spans="1:1" x14ac:dyDescent="0.25">
      <c r="A25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"&amp;TAGS!P2500&amp;"
}"))))</f>
        <v>@PART[probeCoreHex]:FOR[xxxRP0]
{
    %TechRequired = improvedAvionics
    %cost = 1500
    %entryCost = 30000
    RP0conf = true
    @description ^=:$: From Stock (RO Config) mod
    MODULE
    { name = ModuleTagAvionics }
}</v>
      </c>
    </row>
    <row r="2501" spans="1:1" hidden="1" x14ac:dyDescent="0.25">
      <c r="A25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"&amp;TAGS!P2501&amp;"
}"))))</f>
        <v/>
      </c>
    </row>
    <row r="2502" spans="1:1" hidden="1" x14ac:dyDescent="0.25">
      <c r="A25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"&amp;TAGS!P2502&amp;"
}"))))</f>
        <v/>
      </c>
    </row>
    <row r="2503" spans="1:1" x14ac:dyDescent="0.25">
      <c r="A25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"&amp;TAGS!P2503&amp;"
}"))))</f>
        <v>@PART[probeStackSmall]:FOR[xxxRP0]
{
    %TechRequired = longTermAvionics
    %cost = 2250
    %entryCost = 17800
    RP0conf = false
    @description ^=:$: From Stock (RO Config) mod
}</v>
      </c>
    </row>
    <row r="2504" spans="1:1" x14ac:dyDescent="0.25">
      <c r="A25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"&amp;TAGS!P2504&amp;"
}"))))</f>
        <v>@PART[probeStackLarge]:FOR[xxxRP0]
{
    %TechRequired = internationalAvionics
    %cost = 3400
    %entryCost = 24800
    RP0conf = false
    @description ^=:$: From Stock (RO Config) mod
}</v>
      </c>
    </row>
    <row r="2505" spans="1:1" hidden="1" x14ac:dyDescent="0.25">
      <c r="A25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"&amp;TAGS!P2505&amp;"
}"))))</f>
        <v/>
      </c>
    </row>
    <row r="2506" spans="1:1" hidden="1" x14ac:dyDescent="0.25">
      <c r="A25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"&amp;TAGS!P2506&amp;"
}"))))</f>
        <v/>
      </c>
    </row>
    <row r="2507" spans="1:1" hidden="1" x14ac:dyDescent="0.25">
      <c r="A25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"&amp;TAGS!P2507&amp;"
}"))))</f>
        <v/>
      </c>
    </row>
    <row r="2508" spans="1:1" hidden="1" x14ac:dyDescent="0.25">
      <c r="A25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"&amp;TAGS!P2508&amp;"
}"))))</f>
        <v/>
      </c>
    </row>
    <row r="2509" spans="1:1" hidden="1" x14ac:dyDescent="0.25">
      <c r="A25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"&amp;TAGS!P2509&amp;"
}"))))</f>
        <v/>
      </c>
    </row>
    <row r="2510" spans="1:1" hidden="1" x14ac:dyDescent="0.25">
      <c r="A25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"&amp;TAGS!P2510&amp;"
}"))))</f>
        <v/>
      </c>
    </row>
    <row r="2511" spans="1:1" hidden="1" x14ac:dyDescent="0.25">
      <c r="A25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"&amp;TAGS!P2511&amp;"
}"))))</f>
        <v/>
      </c>
    </row>
    <row r="2512" spans="1:1" hidden="1" x14ac:dyDescent="0.25">
      <c r="A25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"&amp;TAGS!P2512&amp;"
}"))))</f>
        <v/>
      </c>
    </row>
    <row r="2513" spans="1:1" hidden="1" x14ac:dyDescent="0.25">
      <c r="A25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"&amp;TAGS!P2513&amp;"
}"))))</f>
        <v/>
      </c>
    </row>
    <row r="2514" spans="1:1" x14ac:dyDescent="0.25">
      <c r="A25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"&amp;TAGS!P2514&amp;"
}"))))</f>
        <v>@PART[SquadRCSBlockHalf]:FOR[xxxRP0]
{
    %TechRequired = stabilityRP0
    %cost = 20
    %entryCost = 2000
    RP0conf = true
    @description ^=:$: From Realism Overhaul mod
    MODULE
    { name = ModuleTagEngineLiquidPF }
}</v>
      </c>
    </row>
    <row r="2515" spans="1:1" x14ac:dyDescent="0.25">
      <c r="A25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"&amp;TAGS!P2515&amp;"
}"))))</f>
        <v>@PART[RCSBlock]:FOR[xxxRP0]
{
    %TechRequired = improvedFlightControl
    %cost = 35
    %entryCost = 2000
    RP0conf = true
    @description ^=:$: From Stock (RO Config) mod
    MODULE
    { name = ModuleTagEngineLiquidPF }
}</v>
      </c>
    </row>
    <row r="2516" spans="1:1" x14ac:dyDescent="0.25">
      <c r="A25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"&amp;TAGS!P2516&amp;"
}"))))</f>
        <v>@PART[SquadRCSBlockTenth]:FOR[xxxRP0]
{
    %TechRequired = earlyFlightControl
    %cost = 10
    %entryCost = 800
    RP0conf = true
    @description ^=:$: From Realism Overhaul mod
    MODULE
    { name = ModuleTagEngineLiquidPF }
}</v>
      </c>
    </row>
    <row r="2517" spans="1:1" x14ac:dyDescent="0.25">
      <c r="A25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"&amp;TAGS!P2517&amp;"
}"))))</f>
        <v>@PART[HeavyRcs]:FOR[xxxRP0]
{
    %TechRequired = earlyDocking
    %cost = 60
    %entryCost = 3000
    RP0conf = true
    @description ^=:$: From Ven Stock Revamp mod
    MODULE
    { name = ModuleTagEngineLiquidPF }
}</v>
      </c>
    </row>
    <row r="2518" spans="1:1" x14ac:dyDescent="0.25">
      <c r="A25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"&amp;TAGS!P2518&amp;"
}"))))</f>
        <v>@PART[RCSBlockQuarter]:FOR[xxxRP0]
{
    %TechRequired = stabilityRP0
    %cost = 15
    %entryCost = 1000
    RP0conf = true
    @description ^=:$: From Realism Overhaul mod
    MODULE
    { name = ModuleTagEngineLiquidPF }
}</v>
      </c>
    </row>
    <row r="2519" spans="1:1" x14ac:dyDescent="0.25">
      <c r="A25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"&amp;TAGS!P2519&amp;"
}"))))</f>
        <v>@PART[45DegreeRCS]:FOR[xxxRP0]
{
    %TechRequired = improvedFlightControl
    %cost = 35
    %entryCost = 2000
    RP0conf = true
    @description ^=:$: From Ven Stock Revamp mod
    MODULE
    { name = ModuleTagEngineLiquidPF }
}</v>
      </c>
    </row>
    <row r="2520" spans="1:1" x14ac:dyDescent="0.25">
      <c r="A25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"&amp;TAGS!P2520&amp;"
}"))))</f>
        <v>@PART[RCSBoonExt]:FOR[xxxRP0]
{
    %TechRequired = stabilityRP0
    %cost = 160
    %entryCost = 3200
    RP0conf = true
    @description ^=:$: From SXT mod
    MODULE
    { name = ModuleTagEngineLiquidPF }
}</v>
      </c>
    </row>
    <row r="2521" spans="1:1" x14ac:dyDescent="0.25">
      <c r="A25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"&amp;TAGS!P2521&amp;"
}"))))</f>
        <v>@PART[linearRcs]:FOR[xxxRP0]
{
    %TechRequired = improvedFlightControl
    %cost = 15
    %entryCost = 900
    RP0conf = true
    @description ^=:$: From Stock (RO Config) mod
    MODULE
    { name = ModuleTagEngineLiquidPF }
}</v>
      </c>
    </row>
    <row r="2522" spans="1:1" x14ac:dyDescent="0.25">
      <c r="A25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"&amp;TAGS!P2522&amp;"
}"))))</f>
        <v>@PART[SXTRCSRack]:FOR[xxxRP0]
{
    %TechRequired = improvedFlightControl
    %cost = 45
    %entryCost = 2000
    RP0conf = true
    @description ^=:$: From SXT mod
    MODULE
    { name = ModuleTagEngineLiquidPF }
}</v>
      </c>
    </row>
    <row r="2523" spans="1:1" hidden="1" x14ac:dyDescent="0.25">
      <c r="A25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"&amp;TAGS!P2523&amp;"
}"))))</f>
        <v/>
      </c>
    </row>
    <row r="2524" spans="1:1" x14ac:dyDescent="0.25">
      <c r="A25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"&amp;TAGS!P2524&amp;"
}"))))</f>
        <v>@PART[RO-RealEngines-RD0105]:FOR[xxxRP0]
{
    %TechRequired = orbitalRocketry1958
    %cost = 350
    %entryCost = 7000
    RP0conf = true
    @description ^=:$: From RealEngines mod
    MODULE
    { name = ModuleTagEngineLiquidTurbo }
}</v>
      </c>
    </row>
    <row r="2525" spans="1:1" x14ac:dyDescent="0.25">
      <c r="A25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"&amp;TAGS!P2525&amp;"
}"))))</f>
        <v>@PART[liquidEngine3]:FOR[xxxRP0]
{
    %TechRequired = orbitalRocketry1958
    %cost = 350
    %entryCost = 7000
    RP0conf = true
    @description ^=:$: From Stock (RO Config) mod
    MODULE
    { name = ModuleTagEngineLiquidTurbo }
}</v>
      </c>
    </row>
    <row r="2526" spans="1:1" hidden="1" x14ac:dyDescent="0.25">
      <c r="A25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"&amp;TAGS!P2526&amp;"
}"))))</f>
        <v/>
      </c>
    </row>
    <row r="2527" spans="1:1" hidden="1" x14ac:dyDescent="0.25">
      <c r="A25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"&amp;TAGS!P2527&amp;"
}"))))</f>
        <v/>
      </c>
    </row>
    <row r="2528" spans="1:1" hidden="1" x14ac:dyDescent="0.25">
      <c r="A25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"&amp;TAGS!P2528&amp;"
}"))))</f>
        <v/>
      </c>
    </row>
    <row r="2529" spans="1:1" x14ac:dyDescent="0.25">
      <c r="A25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"&amp;TAGS!P2529&amp;"
}"))))</f>
        <v>@PART[RD_0110]:FOR[xxxRP0]
{
    %TechRequired = orbitalRocketry1960
    %cost = 400
    %entryCost = 8000
    RP0conf = true
    @description ^=:$: From DECQ R7/SOYUZ mod
    MODULE
    { name = ModuleTagEngineLiquidTurbo }
}</v>
      </c>
    </row>
    <row r="2530" spans="1:1" x14ac:dyDescent="0.25">
      <c r="A25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"&amp;TAGS!P2530&amp;"
}"))))</f>
        <v>@PART[RD0110]:FOR[xxxRP0]
{
    %TechRequired = orbitalRocketry1960
    %cost = 400
    %entryCost = 8000
    RP0conf = true
    @description ^=:$: From RealEngines mod
    MODULE
    { name = ModuleTagEngineLiquidTurbo }
}</v>
      </c>
    </row>
    <row r="2531" spans="1:1" x14ac:dyDescent="0.25">
      <c r="A25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"&amp;TAGS!P2531&amp;"
}"))))</f>
        <v>@PART[RO-BobCat-RD0110]:FOR[xxxRP0]
{
    %TechRequired = orbitalRocketry1960
    %cost = 400
    %entryCost = 8000
    RP0conf = true
    @description ^=:$: From Soviet Engines mod
    MODULE
    { name = ModuleTagEngineLiquidTurbo }
}</v>
      </c>
    </row>
    <row r="2532" spans="1:1" x14ac:dyDescent="0.25">
      <c r="A25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"&amp;TAGS!P2532&amp;"
}"))))</f>
        <v>@PART[SSTU-SC-ENG-F1]:FOR[xxxRP0]
{
    %TechRequired = orbitalRocketry1967
    %cost = 5000
    %entryCost = 409361
    RP0conf = true
    @description ^=:$: From SSTU mod
    MODULE
    { name = ModuleTagEngineLiquidTurbo }
    MODULE
    { name = ModuleTagHumanRated }
}</v>
      </c>
    </row>
    <row r="2533" spans="1:1" x14ac:dyDescent="0.25">
      <c r="A25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"&amp;TAGS!P2533&amp;"
}"))))</f>
        <v>@PART[STEERING_MOTOR_RD0110engine]:FOR[xxxRP0]
{
    %TechRequired = orbitalRocketry1960
    %cost = 20
    %entryCost = 400
    RP0conf = true
    @description ^=:$: From RealEngines mod
    MODULE
    { name = ModuleTagEngineLiquidTurbo }
}</v>
      </c>
    </row>
    <row r="2534" spans="1:1" hidden="1" x14ac:dyDescent="0.25">
      <c r="A25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"&amp;TAGS!P2534&amp;"
}"))))</f>
        <v/>
      </c>
    </row>
    <row r="2535" spans="1:1" hidden="1" x14ac:dyDescent="0.25">
      <c r="A25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"&amp;TAGS!P2535&amp;"
}"))))</f>
        <v/>
      </c>
    </row>
    <row r="2536" spans="1:1" x14ac:dyDescent="0.25">
      <c r="A25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"&amp;TAGS!P2536&amp;"
}"))))</f>
        <v>@PART[Ariane4Stage1]:FOR[xxxRP0]
{
    %TechRequired = hydrolox1986
    %cost = 4800
    %entryCost = 8000
    RP0conf = false
    @description ^=:$: From ESA Launchers mod
}</v>
      </c>
    </row>
    <row r="2537" spans="1:1" hidden="1" x14ac:dyDescent="0.25">
      <c r="A25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"&amp;TAGS!P2537&amp;"
}"))))</f>
        <v/>
      </c>
    </row>
    <row r="2538" spans="1:1" hidden="1" x14ac:dyDescent="0.25">
      <c r="A25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"&amp;TAGS!P2538&amp;"
}"))))</f>
        <v/>
      </c>
    </row>
    <row r="2539" spans="1:1" x14ac:dyDescent="0.25">
      <c r="A25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"&amp;TAGS!P2539&amp;"
}"))))</f>
        <v>@PART[rn_centaurt_rl10_l]:FOR[xxxRP0]
{
    %TechRequired = hydrolox1986
    %cost = 1300
    %entryCost = 60000
    RP0conf = true
    @description ^=:$: From RN US Rockets mod
    MODULE
    { name = ModuleTagEngineLiquidTurbo }
    MODULE
    { name = ModuleTagHydrolox }
}</v>
      </c>
    </row>
    <row r="2540" spans="1:1" x14ac:dyDescent="0.25">
      <c r="A25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"&amp;TAGS!P2540&amp;"
}"))))</f>
        <v>@PART[rn_centaurt_rl10_r]:FOR[xxxRP0]
{
    %TechRequired = hydrolox1986
    %cost = 1300
    %entryCost = 60000
    RP0conf = true
    @description ^=:$: From RN US Rockets mod
    MODULE
    { name = ModuleTagEngineLiquidTurbo }
    MODULE
    { name = ModuleTagHydrolox }
}</v>
      </c>
    </row>
    <row r="2541" spans="1:1" hidden="1" x14ac:dyDescent="0.25">
      <c r="A25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"&amp;TAGS!P2541&amp;"
}"))))</f>
        <v/>
      </c>
    </row>
    <row r="2542" spans="1:1" x14ac:dyDescent="0.25">
      <c r="A25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"&amp;TAGS!P2542&amp;"
}"))))</f>
        <v>@PART[RD0120CAP]:FOR[xxxRP0]
{
    %TechRequired = materialsScienceSpaceStation
    %cost = 120
    %entryCost = 350
    RP0conf = false
    @description ^=:$: From RealEngines mod
}</v>
      </c>
    </row>
    <row r="2543" spans="1:1" hidden="1" x14ac:dyDescent="0.25">
      <c r="A25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"&amp;TAGS!P2543&amp;"
}"))))</f>
        <v/>
      </c>
    </row>
    <row r="2544" spans="1:1" x14ac:dyDescent="0.25">
      <c r="A25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"&amp;TAGS!P2544&amp;"
}"))))</f>
        <v>@PART[RD0124]:FOR[xxxRP0]
{
    %TechRequired = stagedCombustion2004
    %cost = 1200
    %entryCost = 24000
    RP0conf = true
    @description ^=:$: From DECQ R7/SOYUZ mod
    MODULE
    { name = ModuleTagEngineLiquidTurbo }
}</v>
      </c>
    </row>
    <row r="2545" spans="1:1" x14ac:dyDescent="0.25">
      <c r="A25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"&amp;TAGS!P2545&amp;"
}"))))</f>
        <v>@PART[RD0124engine]:FOR[xxxRP0]
{
    %TechRequired = stagedCombustion2004
    %cost = 1200
    %entryCost = 24000
    RP0conf = true
    @description ^=:$: From RealEngines mod
    MODULE
    { name = ModuleTagEngineLiquidTurbo }
}</v>
      </c>
    </row>
    <row r="2546" spans="1:1" x14ac:dyDescent="0.25">
      <c r="A25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"&amp;TAGS!P2546&amp;"
}"))))</f>
        <v>@PART[RD0124_StockVersion]:FOR[xxxRP0]
{
    %TechRequired = stagedCombustion2004
    %cost = 1200
    %entryCost = 24000
    RP0conf = true
    @description ^=:$: From Soviet Engines mod
    MODULE
    { name = ModuleTagEngineLiquidTurbo }
}</v>
      </c>
    </row>
    <row r="2547" spans="1:1" x14ac:dyDescent="0.25">
      <c r="A25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"&amp;TAGS!P2547&amp;"
}"))))</f>
        <v>@PART[RD0124Aengine]:FOR[xxxRP0]
{
    %TechRequired = stagedCombustionNF
    %cost = 1000
    %entryCost = 3500
    RP0conf = false
    @description ^=:$: From RealEngines mod
}</v>
      </c>
    </row>
    <row r="2548" spans="1:1" x14ac:dyDescent="0.25">
      <c r="A25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"&amp;TAGS!P2548&amp;"
}"))))</f>
        <v>@PART[SSTU-SC-ENG-F1B]:FOR[xxxRP0]
{
    %TechRequired = orbitalRocketryNF
    %cost = 5000
    %entryCost = 409361
    RP0conf = true
    @description ^=:$: From SSTU mod
    MODULE
    { name = ModuleTagEngineLiquidTurbo }
    MODULE
    { name = ModuleTagHumanRated }
}</v>
      </c>
    </row>
    <row r="2549" spans="1:1" x14ac:dyDescent="0.25">
      <c r="A25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"&amp;TAGS!P2549&amp;"
}"))))</f>
        <v>@PART[FRELE5]:FOR[xxxRP0]
{
    %TechRequired = hydrolox1992
    %cost = 2650
    %entryCost = 75000
    RP0conf = true
    @description ^=:$: From ForgottenRealEngines mod
    MODULE
    { name = ModuleTagEngineLiquidTurbo }
    MODULE
    { name = ModuleTagHydrolox }
}</v>
      </c>
    </row>
    <row r="2550" spans="1:1" hidden="1" x14ac:dyDescent="0.25">
      <c r="A25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"&amp;TAGS!P2550&amp;"
}"))))</f>
        <v/>
      </c>
    </row>
    <row r="2551" spans="1:1" hidden="1" x14ac:dyDescent="0.25">
      <c r="A25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"&amp;TAGS!P2551&amp;"
}"))))</f>
        <v/>
      </c>
    </row>
    <row r="2552" spans="1:1" x14ac:dyDescent="0.25">
      <c r="A25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"&amp;TAGS!P2552&amp;"
}"))))</f>
        <v>@PART[rn_proton_rd0210]:FOR[xxxRP0]
{
    %TechRequired = stagedCombustion1966
    %cost = 300
    %entryCost = 6000
    RP0conf = true
    @description ^=:$: From RN Soviet Rockets mod
    MODULE
    { name = ModuleTagEngineLiquidTurbo }
}</v>
      </c>
    </row>
    <row r="2553" spans="1:1" x14ac:dyDescent="0.25">
      <c r="A25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"&amp;TAGS!P2553&amp;"
}"))))</f>
        <v>@PART[RD0210]:FOR[xxxRP0]
{
    %TechRequired = stagedCombustion1966
    %cost = 300
    %entryCost = 6000
    RP0conf = true
    @description ^=:$: From RealEngines mod
    MODULE
    { name = ModuleTagEngineLiquidTurbo }
}</v>
      </c>
    </row>
    <row r="2554" spans="1:1" x14ac:dyDescent="0.25">
      <c r="A25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"&amp;TAGS!P2554&amp;"
}"))))</f>
        <v>@PART[RO-RD-0210]:FOR[xxxRP0]
{
    %TechRequired = stagedCombustion1966
    %cost = 300
    %entryCost = 6000
    RP0conf = true
    @description ^=:$: From Stock (RO Config) mod
    MODULE
    { name = ModuleTagEngineLiquidTurbo }
}</v>
      </c>
    </row>
    <row r="2555" spans="1:1" x14ac:dyDescent="0.25">
      <c r="A25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"&amp;TAGS!P2555&amp;"
}"))))</f>
        <v>@PART[RD0212]:FOR[xxxRP0]
{
    %TechRequired = stagedCombustion1966
    %cost = 300
    %entryCost = 6000
    RP0conf = true
    @description ^=:$: From RealEngines mod
    MODULE
    { name = ModuleTagEngineLiquidTurbo }
}</v>
      </c>
    </row>
    <row r="2556" spans="1:1" hidden="1" x14ac:dyDescent="0.25">
      <c r="A25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"&amp;TAGS!P2556&amp;"
}"))))</f>
        <v/>
      </c>
    </row>
    <row r="2557" spans="1:1" hidden="1" x14ac:dyDescent="0.25">
      <c r="A25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"&amp;TAGS!P2557&amp;"
}"))))</f>
        <v/>
      </c>
    </row>
    <row r="2558" spans="1:1" x14ac:dyDescent="0.25">
      <c r="A25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"&amp;TAGS!P2558&amp;"
}"))))</f>
        <v>@PART[rn_proton_rd0212]:FOR[xxxRP0]
{
    %TechRequired = stagedCombustion1966
    %cost = 300
    %entryCost = 6000
    RP0conf = true
    @description ^=:$: From RN Soviet Rockets mod
    MODULE
    { name = ModuleTagEngineLiquidTurbo }
}</v>
      </c>
    </row>
    <row r="2559" spans="1:1" x14ac:dyDescent="0.25">
      <c r="A25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"&amp;TAGS!P2559&amp;"
}"))))</f>
        <v>@PART[RLA_mp_small_radial]:FOR[xxxRP0]
{
    %TechRequired = stagedCombustion1967
    %cost = 100
    %entryCost = 900
    RP0conf = false
    @description ^=:$: From RLA Stockalike mod
}</v>
      </c>
    </row>
    <row r="2560" spans="1:1" hidden="1" x14ac:dyDescent="0.25">
      <c r="A25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"&amp;TAGS!P2560&amp;"
}"))))</f>
        <v/>
      </c>
    </row>
    <row r="2561" spans="1:1" x14ac:dyDescent="0.25">
      <c r="A25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"&amp;TAGS!P2561&amp;"
}"))))</f>
        <v>@PART[rn_proton_vernier]:FOR[xxxRP0]
{
    %TechRequired = stagedCombustion1966
    %cost = 600
    %entryCost = 1000
    RP0conf = false
    @description ^=:$: From RN Soviet Rockets mod
}</v>
      </c>
    </row>
    <row r="2562" spans="1:1" hidden="1" x14ac:dyDescent="0.25">
      <c r="A25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"&amp;TAGS!P2562&amp;"
}"))))</f>
        <v/>
      </c>
    </row>
    <row r="2563" spans="1:1" x14ac:dyDescent="0.25">
      <c r="A25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"&amp;TAGS!P2563&amp;"
}"))))</f>
        <v>@PART[rn_dnepr1_rd0255]:FOR[xxxRP0]
{
    %TechRequired = stagedCombustion1998
    %cost = 550
    %entryCost = 11000
    RP0conf = true
    @description ^=:$: From RN Soviet Rockets mod
    MODULE
    { name = ModuleTagEngineLiquidTurbo }
}</v>
      </c>
    </row>
    <row r="2564" spans="1:1" x14ac:dyDescent="0.25">
      <c r="A25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"&amp;TAGS!P2564&amp;"
}"))))</f>
        <v>@PART[rn_dnepr1_rd0255_vernier]:FOR[xxxRP0]
{
    %TechRequired = orbitalRocketry1998
    %cost = 50
    %entryCost = 1000
    RP0conf = true
    @description ^=:$: From RN Soviet Rockets mod
    MODULE
    { name = ModuleTagEngineLiquidTurbo }
}</v>
      </c>
    </row>
    <row r="2565" spans="1:1" hidden="1" x14ac:dyDescent="0.25">
      <c r="A25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"&amp;TAGS!P2565&amp;"
}"))))</f>
        <v/>
      </c>
    </row>
    <row r="2566" spans="1:1" x14ac:dyDescent="0.25">
      <c r="A25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"&amp;TAGS!P2566&amp;"
}"))))</f>
        <v>@PART[rd100]:FOR[xxxRP0]
{
    %TechRequired = start
    %cost = 150
    %entryCost = 3000
    RP0conf = true
    @description ^=:$: From RealEngines mod
    MODULE
    { name = ModuleTagEngineLiquidTurbo }
}</v>
      </c>
    </row>
    <row r="2567" spans="1:1" x14ac:dyDescent="0.25">
      <c r="A25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"&amp;TAGS!P2567&amp;"
}"))))</f>
        <v>@PART[LVT15]:FOR[xxxRP0]
{
    %TechRequired = start
    %cost = 150
    %entryCost = 3000
    RP0conf = true
    @description ^=:$: From Ven Stock Revamp mod
    MODULE
    { name = ModuleTagEngineLiquidTurbo }
}</v>
      </c>
    </row>
    <row r="2568" spans="1:1" hidden="1" x14ac:dyDescent="0.25">
      <c r="A25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"&amp;TAGS!P2568&amp;"
}"))))</f>
        <v/>
      </c>
    </row>
    <row r="2569" spans="1:1" hidden="1" x14ac:dyDescent="0.25">
      <c r="A25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"&amp;TAGS!P2569&amp;"
}"))))</f>
        <v/>
      </c>
    </row>
    <row r="2570" spans="1:1" hidden="1" x14ac:dyDescent="0.25">
      <c r="A25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"&amp;TAGS!P2570&amp;"
}"))))</f>
        <v/>
      </c>
    </row>
    <row r="2571" spans="1:1" hidden="1" x14ac:dyDescent="0.25">
      <c r="A25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"&amp;TAGS!P2571&amp;"
}"))))</f>
        <v/>
      </c>
    </row>
    <row r="2572" spans="1:1" x14ac:dyDescent="0.25">
      <c r="A25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"&amp;TAGS!P2572&amp;"
}"))))</f>
        <v>@PART[RD107]:FOR[xxxRP0]
{
    %TechRequired = orbitalRocketry1956
    %cost = 680
    %entryCost = 13600
    RP0conf = true
    @description ^=:$: From RealEngines mod
    MODULE
    { name = ModuleTagEngineLiquidTurbo }
}</v>
      </c>
    </row>
    <row r="2573" spans="1:1" x14ac:dyDescent="0.25">
      <c r="A25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"&amp;TAGS!P2573&amp;"
}"))))</f>
        <v>@PART[SSTU-SC-ENG-F1x5]:FOR[xxxRP0]
{
    %TechRequired = orbitalRocketry1967
    %cost = 25000
    %entryCost = 409361
    RP0conf = true
    @description ^=:$: From SSTU mod
    MODULE
    { name = ModuleTagEngineLiquidTurbo }
    MODULE
    { name = ModuleTagHumanRated }
}</v>
      </c>
    </row>
    <row r="2574" spans="1:1" x14ac:dyDescent="0.25">
      <c r="A25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"&amp;TAGS!P2574&amp;"
}"))))</f>
        <v>@PART[R7_Booster_Engine]:FOR[xxxRP0]
{
    %TechRequired = orbitalRocketry1956
    %cost = 680
    %entryCost = 13600
    RP0conf = true
    @description ^=:$: From SXT mod
    MODULE
    { name = ModuleTagEngineLiquidTurbo }
}</v>
      </c>
    </row>
    <row r="2575" spans="1:1" x14ac:dyDescent="0.25">
      <c r="A25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"&amp;TAGS!P2575&amp;"
}"))))</f>
        <v>@PART[KW2mengineGriffonG8D]:FOR[xxxRP0]
{
    %TechRequired = orbitalRocketry1956
    %cost = 680
    %entryCost = 13600
    RP0conf = true
    @description ^=:$: From KW Rocketry mod
    MODULE
    { name = ModuleTagEngineLiquidTurbo }
}</v>
      </c>
    </row>
    <row r="2576" spans="1:1" hidden="1" x14ac:dyDescent="0.25">
      <c r="A25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"&amp;TAGS!P2576&amp;"
}"))))</f>
        <v/>
      </c>
    </row>
    <row r="2577" spans="1:1" hidden="1" x14ac:dyDescent="0.25">
      <c r="A25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"&amp;TAGS!P2577&amp;"
}"))))</f>
        <v/>
      </c>
    </row>
    <row r="2578" spans="1:1" hidden="1" x14ac:dyDescent="0.25">
      <c r="A25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"&amp;TAGS!P2578&amp;"
}"))))</f>
        <v/>
      </c>
    </row>
    <row r="2579" spans="1:1" hidden="1" x14ac:dyDescent="0.25">
      <c r="A25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"&amp;TAGS!P2579&amp;"
}"))))</f>
        <v/>
      </c>
    </row>
    <row r="2580" spans="1:1" hidden="1" x14ac:dyDescent="0.25">
      <c r="A25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"&amp;TAGS!P2580&amp;"
}"))))</f>
        <v/>
      </c>
    </row>
    <row r="2581" spans="1:1" x14ac:dyDescent="0.25">
      <c r="A25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"&amp;TAGS!P2581&amp;"
}"))))</f>
        <v>@PART[SSTU-SC-ENG-H1]:FOR[xxxRP0]
{
    %TechRequired = orbitalRocketry1961
    %cost = 750
    %entryCost = 53750
    RP0conf = true
    @description ^=:$: From SSTU mod
    MODULE
    { name = ModuleTagEngineLiquidTurbo }
}</v>
      </c>
    </row>
    <row r="2582" spans="1:1" x14ac:dyDescent="0.25">
      <c r="A25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"&amp;TAGS!P2582&amp;"
}"))))</f>
        <v>@PART[RD108]:FOR[xxxRP0]
{
    %TechRequired = orbitalRocketry1956
    %cost = 700
    %entryCost = 14000
    RP0conf = true
    @description ^=:$: From RealEngines mod
    MODULE
    { name = ModuleTagEngineLiquidTurbo }
}</v>
      </c>
    </row>
    <row r="2583" spans="1:1" x14ac:dyDescent="0.25">
      <c r="A25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"&amp;TAGS!P2583&amp;"
}"))))</f>
        <v>@PART[SSTU-SC-ENG-J-2]:FOR[xxxRP0]
{
    %TechRequired = improvedHydrolox
    %cost = 2500
    %entryCost = 100000
    RP0conf = true
    @description ^=:$: From SSTU mod
    MODULE
    { name = ModuleTagEngineLiquidTurbo }
    MODULE
    { name = ModuleTagHydrolox }
}</v>
      </c>
    </row>
    <row r="2584" spans="1:1" x14ac:dyDescent="0.25">
      <c r="A25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"&amp;TAGS!P2584&amp;"
}"))))</f>
        <v>@PART[R7_Core_Engine]:FOR[xxxRP0]
{
    %TechRequired = orbitalRocketry1956
    %cost = 700
    %entryCost = 14000
    RP0conf = true
    @description ^=:$: From SXT mod
    MODULE
    { name = ModuleTagEngineLiquidTurbo }
}</v>
      </c>
    </row>
    <row r="2585" spans="1:1" x14ac:dyDescent="0.25">
      <c r="A25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"&amp;TAGS!P2585&amp;"
}"))))</f>
        <v>@PART[Size2MedEngine]:FOR[xxxRP0]
{
    %TechRequired = orbitalRocketry1956
    %cost = 700
    %entryCost = 14000
    RP0conf = true
    @description ^=:$: From Ven Stock Revamp mod
    MODULE
    { name = ModuleTagEngineLiquidTurbo }
}</v>
      </c>
    </row>
    <row r="2586" spans="1:1" hidden="1" x14ac:dyDescent="0.25">
      <c r="A25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"&amp;TAGS!P2586&amp;"
}"))))</f>
        <v/>
      </c>
    </row>
    <row r="2587" spans="1:1" hidden="1" x14ac:dyDescent="0.25">
      <c r="A25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"&amp;TAGS!P2587&amp;"
}"))))</f>
        <v/>
      </c>
    </row>
    <row r="2588" spans="1:1" hidden="1" x14ac:dyDescent="0.25">
      <c r="A25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"&amp;TAGS!P2588&amp;"
}"))))</f>
        <v/>
      </c>
    </row>
    <row r="2589" spans="1:1" hidden="1" x14ac:dyDescent="0.25">
      <c r="A25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"&amp;TAGS!P2589&amp;"
}"))))</f>
        <v/>
      </c>
    </row>
    <row r="2590" spans="1:1" hidden="1" x14ac:dyDescent="0.25">
      <c r="A25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"&amp;TAGS!P2590&amp;"
}"))))</f>
        <v/>
      </c>
    </row>
    <row r="2591" spans="1:1" hidden="1" x14ac:dyDescent="0.25">
      <c r="A25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"&amp;TAGS!P2591&amp;"
}"))))</f>
        <v/>
      </c>
    </row>
    <row r="2592" spans="1:1" hidden="1" x14ac:dyDescent="0.25">
      <c r="A25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"&amp;TAGS!P2592&amp;"
}"))))</f>
        <v/>
      </c>
    </row>
    <row r="2593" spans="1:1" x14ac:dyDescent="0.25">
      <c r="A25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"&amp;TAGS!P2593&amp;"
}"))))</f>
        <v>@PART[HA3SLRD120]:FOR[xxxRP0]
{
    %TechRequired = stagedCombustion1981
    %cost = 13000
    %entryCost = 38000
    RP0conf = false
    @description ^=:$: From Horizon Aeronautics Zenit mod
}</v>
      </c>
    </row>
    <row r="2594" spans="1:1" hidden="1" x14ac:dyDescent="0.25">
      <c r="A25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"&amp;TAGS!P2594&amp;"
}"))))</f>
        <v/>
      </c>
    </row>
    <row r="2595" spans="1:1" x14ac:dyDescent="0.25">
      <c r="A25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"&amp;TAGS!P2595&amp;"
}"))))</f>
        <v>@PART[RD120]:FOR[xxxRP0]
{
    %TechRequired = stagedCombustion1981
    %cost = 1000
    %entryCost = 3500
    RP0conf = false
    @description ^=:$: From RealEngines mod
}</v>
      </c>
    </row>
    <row r="2596" spans="1:1" hidden="1" x14ac:dyDescent="0.25">
      <c r="A25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"&amp;TAGS!P2596&amp;"
}"))))</f>
        <v/>
      </c>
    </row>
    <row r="2597" spans="1:1" hidden="1" x14ac:dyDescent="0.25">
      <c r="A25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"&amp;TAGS!P2597&amp;"
}"))))</f>
        <v/>
      </c>
    </row>
    <row r="2598" spans="1:1" hidden="1" x14ac:dyDescent="0.25">
      <c r="A25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"&amp;TAGS!P2598&amp;"
}"))))</f>
        <v/>
      </c>
    </row>
    <row r="2599" spans="1:1" hidden="1" x14ac:dyDescent="0.25">
      <c r="A25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"&amp;TAGS!P2599&amp;"
}"))))</f>
        <v/>
      </c>
    </row>
    <row r="2600" spans="1:1" x14ac:dyDescent="0.25">
      <c r="A26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"&amp;TAGS!P2600&amp;"
}"))))</f>
        <v>@PART[liquidEnginemogulmp1500]:FOR[xxxRP0]
{
    %TechRequired = stagedCombustion1986
    %cost = 5400
    %entryCost = 108000
    RP0conf = true
    @description ^=:$: From AIES mod
    MODULE
    { name = ModuleTagEngineLiquidTurbo }
}</v>
      </c>
    </row>
    <row r="2601" spans="1:1" x14ac:dyDescent="0.25">
      <c r="A26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"&amp;TAGS!P2601&amp;"
}"))))</f>
        <v>@PART[rd170engine]:FOR[xxxRP0]
{
    %TechRequired = stagedCombustion1986
    %cost = 5400
    %entryCost = 108000
    RP0conf = true
    @description ^=:$: From RealEngines mod
    MODULE
    { name = ModuleTagEngineLiquidTurbo }
}</v>
      </c>
    </row>
    <row r="2602" spans="1:1" x14ac:dyDescent="0.25">
      <c r="A26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"&amp;TAGS!P2602&amp;"
}"))))</f>
        <v>@PART[RD171_StockVersion]:FOR[xxxRP0]
{
    %TechRequired = stagedCombustion1986
    %cost = 5400
    %entryCost = 108000
    RP0conf = true
    @description ^=:$: From Soviet Engines mod
    MODULE
    { name = ModuleTagEngineLiquidTurbo }
}</v>
      </c>
    </row>
    <row r="2603" spans="1:1" x14ac:dyDescent="0.25">
      <c r="A26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"&amp;TAGS!P2603&amp;"
}"))))</f>
        <v>@PART[SXTKD170]:FOR[xxxRP0]
{
    %TechRequired = stagedCombustion1986
    %cost = 5400
    %entryCost = 108000
    RP0conf = true
    @description ^=:$: From SXT mod
    MODULE
    { name = ModuleTagEngineLiquidTurbo }
}</v>
      </c>
    </row>
    <row r="2604" spans="1:1" x14ac:dyDescent="0.25">
      <c r="A26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"&amp;TAGS!P2604&amp;"
}"))))</f>
        <v>@PART[HA3SLRD171]:FOR[xxxRP0]
{
    %TechRequired = stagedCombustion1981
    %cost = 5400
    %entryCost = 108000
    RP0conf = true
    @description ^=:$: From Horizon Aeronautics Zenit mod
    MODULE
    { name = ModuleTagEngineLiquidTurbo }
}</v>
      </c>
    </row>
    <row r="2605" spans="1:1" hidden="1" x14ac:dyDescent="0.25">
      <c r="A26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"&amp;TAGS!P2605&amp;"
}"))))</f>
        <v/>
      </c>
    </row>
    <row r="2606" spans="1:1" hidden="1" x14ac:dyDescent="0.25">
      <c r="A26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"&amp;TAGS!P2606&amp;"
}"))))</f>
        <v/>
      </c>
    </row>
    <row r="2607" spans="1:1" hidden="1" x14ac:dyDescent="0.25">
      <c r="A26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"&amp;TAGS!P2607&amp;"
}"))))</f>
        <v/>
      </c>
    </row>
    <row r="2608" spans="1:1" x14ac:dyDescent="0.25">
      <c r="A26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"&amp;TAGS!P2608&amp;"
}"))))</f>
        <v>@PART[RSBengineRD180]:FOR[xxxRP0]
{
    %TechRequired = stagedCombustion1998
    %cost = 2700
    %entryCost = 54000
    RP0conf = true
    @description ^=:$: From Real Scale Boosters mod
    MODULE
    { name = ModuleTagEngineLiquidTurbo }
}</v>
      </c>
    </row>
    <row r="2609" spans="1:1" x14ac:dyDescent="0.25">
      <c r="A26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"&amp;TAGS!P2609&amp;"
}"))))</f>
        <v>@PART[rd180engine]:FOR[xxxRP0]
{
    %TechRequired = stagedCombustion1998
    %cost = 2700
    %entryCost = 54000
    RP0conf = true
    @description ^=:$: From RealEngines mod
    MODULE
    { name = ModuleTagEngineLiquidTurbo }
}</v>
      </c>
    </row>
    <row r="2610" spans="1:1" x14ac:dyDescent="0.25">
      <c r="A26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"&amp;TAGS!P2610&amp;"
}"))))</f>
        <v>@PART[RD180_StockVersion]:FOR[xxxRP0]
{
    %TechRequired = stagedCombustion1998
    %cost = 2700
    %entryCost = 54000
    RP0conf = true
    @description ^=:$: From Soviet Engines mod
    MODULE
    { name = ModuleTagEngineLiquidTurbo }
}</v>
      </c>
    </row>
    <row r="2611" spans="1:1" hidden="1" x14ac:dyDescent="0.25">
      <c r="A26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"&amp;TAGS!P2611&amp;"
}"))))</f>
        <v/>
      </c>
    </row>
    <row r="2612" spans="1:1" hidden="1" x14ac:dyDescent="0.25">
      <c r="A26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"&amp;TAGS!P2612&amp;"
}"))))</f>
        <v/>
      </c>
    </row>
    <row r="2613" spans="1:1" hidden="1" x14ac:dyDescent="0.25">
      <c r="A26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"&amp;TAGS!P2613&amp;"
}"))))</f>
        <v/>
      </c>
    </row>
    <row r="2614" spans="1:1" x14ac:dyDescent="0.25">
      <c r="A26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"&amp;TAGS!P2614&amp;"
}"))))</f>
        <v>@PART[rd191engine]:FOR[xxxRP0]
{
    %TechRequired = stagedCombustion2009
    %cost = 1350
    %entryCost = 27000
    RP0conf = true
    @description ^=:$: From RealEngines mod
    MODULE
    { name = ModuleTagEngineLiquidTurbo }
}</v>
      </c>
    </row>
    <row r="2615" spans="1:1" x14ac:dyDescent="0.25">
      <c r="A26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"&amp;TAGS!P2615&amp;"
}"))))</f>
        <v>@PART[RD191_StockVersion]:FOR[xxxRP0]
{
    %TechRequired = stagedCombustion2009
    %cost = 1350
    %entryCost = 27000
    RP0conf = true
    @description ^=:$: From Soviet Engines mod
    MODULE
    { name = ModuleTagEngineLiquidTurbo }
}</v>
      </c>
    </row>
    <row r="2616" spans="1:1" hidden="1" x14ac:dyDescent="0.25">
      <c r="A26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"&amp;TAGS!P2616&amp;"
}"))))</f>
        <v/>
      </c>
    </row>
    <row r="2617" spans="1:1" hidden="1" x14ac:dyDescent="0.25">
      <c r="A26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"&amp;TAGS!P2617&amp;"
}"))))</f>
        <v/>
      </c>
    </row>
    <row r="2618" spans="1:1" x14ac:dyDescent="0.25">
      <c r="A26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"&amp;TAGS!P2618&amp;"
}"))))</f>
        <v>@PART[rn_proton_rd253]:FOR[xxxRP0]
{
    %TechRequired = stagedCombustion1966
    %cost = 515
    %entryCost = 10300
    RP0conf = true
    @description ^=:$: From RN Soviet Rockets mod
    MODULE
    { name = ModuleTagEngineLiquidTurbo }
}</v>
      </c>
    </row>
    <row r="2619" spans="1:1" x14ac:dyDescent="0.25">
      <c r="A26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"&amp;TAGS!P2619&amp;"
}"))))</f>
        <v>@PART[XKosmos_Angara_RD-275KX]:FOR[xxxRP0]
{
    %TechRequired = stagedCombustion1966
    %cost = 515
    %entryCost = 10300
    RP0conf = true
    @description ^=:$: From Chaka Monkey mod
    MODULE
    { name = ModuleTagEngineLiquidTurbo }
}</v>
      </c>
    </row>
    <row r="2620" spans="1:1" x14ac:dyDescent="0.25">
      <c r="A26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"&amp;TAGS!P2620&amp;"
}"))))</f>
        <v>@PART[RD275]:FOR[xxxRP0]
{
    %TechRequired = stagedCombustion1966
    %cost = 515
    %entryCost = 10300
    RP0conf = true
    @description ^=:$: From RealEngines mod
    MODULE
    { name = ModuleTagEngineLiquidTurbo }
}</v>
      </c>
    </row>
    <row r="2621" spans="1:1" x14ac:dyDescent="0.25">
      <c r="A26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"&amp;TAGS!P2621&amp;"
}"))))</f>
        <v>@PART[RLA_small_highthrust]:FOR[xxxRP0]
{
    %TechRequired = stagedCombustion1966
    %cost = 515
    %entryCost = 10300
    RP0conf = true
    @description ^=:$: From RLA Stockalike mod
    MODULE
    { name = ModuleTagEngineLiquidTurbo }
}</v>
      </c>
    </row>
    <row r="2622" spans="1:1" x14ac:dyDescent="0.25">
      <c r="A26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"&amp;TAGS!P2622&amp;"
}"))))</f>
        <v>@PART[RO-RD-253]:FOR[xxxRP0]
{
    %TechRequired = stagedCombustion1966
    %cost = 515
    %entryCost = 10300
    RP0conf = true
    @description ^=:$: From Stock (RO Config) mod
    MODULE
    { name = ModuleTagEngineLiquidTurbo }
}</v>
      </c>
    </row>
    <row r="2623" spans="1:1" x14ac:dyDescent="0.25">
      <c r="A26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"&amp;TAGS!P2623&amp;"
}"))))</f>
        <v>@PART[rn_dnepr1_rd264]:FOR[xxxRP0]
{
    %TechRequired = stagedCombustion1998
    %cost = 445
    %entryCost = 35600
    RP0conf = true
    @description ^=:$: From RN Soviet Rockets mod
    MODULE
    { name = ModuleTagEngineLiquidTurbo }
}</v>
      </c>
    </row>
    <row r="2624" spans="1:1" x14ac:dyDescent="0.25">
      <c r="A26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"&amp;TAGS!P2624&amp;"
}"))))</f>
        <v>@PART[RO-BobCat-RD270]:FOR[xxxRP0]
{
    %TechRequired = stagedCombustion1970
    %cost = 6500
    %entryCost = 130000
    RP0conf = true
    @description ^=:$: From Soviet Engines mod
    MODULE
    { name = ModuleTagEngineLiquidTurbo }
}</v>
      </c>
    </row>
    <row r="2625" spans="1:1" hidden="1" x14ac:dyDescent="0.25">
      <c r="A26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"&amp;TAGS!P2625&amp;"
}"))))</f>
        <v/>
      </c>
    </row>
    <row r="2626" spans="1:1" x14ac:dyDescent="0.25">
      <c r="A26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"&amp;TAGS!P2626&amp;"
}"))))</f>
        <v>@PART[RO-BobCat-RD270M]:FOR[xxxRP0]
{
    %TechRequired = stagedCombustion1972
    %cost = 8500
    %entryCost = 170000
    RP0conf = true
    @description ^=:$: From Soviet Engines mod
    MODULE
    { name = ModuleTagEngineLiquidTurbo }
}</v>
      </c>
    </row>
    <row r="2627" spans="1:1" hidden="1" x14ac:dyDescent="0.25">
      <c r="A26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"&amp;TAGS!P2627&amp;"
}"))))</f>
        <v/>
      </c>
    </row>
    <row r="2628" spans="1:1" hidden="1" x14ac:dyDescent="0.25">
      <c r="A26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"&amp;TAGS!P2628&amp;"
}"))))</f>
        <v/>
      </c>
    </row>
    <row r="2629" spans="1:1" hidden="1" x14ac:dyDescent="0.25">
      <c r="A26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"&amp;TAGS!P2629&amp;"
}"))))</f>
        <v/>
      </c>
    </row>
    <row r="2630" spans="1:1" hidden="1" x14ac:dyDescent="0.25">
      <c r="A26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"&amp;TAGS!P2630&amp;"
}"))))</f>
        <v/>
      </c>
    </row>
    <row r="2631" spans="1:1" hidden="1" x14ac:dyDescent="0.25">
      <c r="A26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"&amp;TAGS!P2631&amp;"
}"))))</f>
        <v/>
      </c>
    </row>
    <row r="2632" spans="1:1" hidden="1" x14ac:dyDescent="0.25">
      <c r="A26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"&amp;TAGS!P2632&amp;"
}"))))</f>
        <v/>
      </c>
    </row>
    <row r="2633" spans="1:1" hidden="1" x14ac:dyDescent="0.25">
      <c r="A26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"&amp;TAGS!P2633&amp;"
}"))))</f>
        <v/>
      </c>
    </row>
    <row r="2634" spans="1:1" hidden="1" x14ac:dyDescent="0.25">
      <c r="A26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"&amp;TAGS!P2634&amp;"
}"))))</f>
        <v/>
      </c>
    </row>
    <row r="2635" spans="1:1" hidden="1" x14ac:dyDescent="0.25">
      <c r="A26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"&amp;TAGS!P2635&amp;"
}"))))</f>
        <v/>
      </c>
    </row>
    <row r="2636" spans="1:1" hidden="1" x14ac:dyDescent="0.25">
      <c r="A26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"&amp;TAGS!P2636&amp;"
}"))))</f>
        <v/>
      </c>
    </row>
    <row r="2637" spans="1:1" x14ac:dyDescent="0.25">
      <c r="A26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"&amp;TAGS!P2637&amp;"
}"))))</f>
        <v>@PART[HA3SLRD58M]:FOR[xxxRP0]
{
    %TechRequired = stagedCombustion1981
    %cost = 13000
    %entryCost = 38000
    RP0conf = false
    @description ^=:$: From Horizon Aeronautics Zenit mod
}</v>
      </c>
    </row>
    <row r="2638" spans="1:1" x14ac:dyDescent="0.25">
      <c r="A26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"&amp;TAGS!P2638&amp;"
}"))))</f>
        <v>@PART[RD8]:FOR[xxxRP0]
{
    %TechRequired = stagedCombustion1981
    %cost = 1000
    %entryCost = 3500
    RP0conf = false
    @description ^=:$: From RealEngines mod
}</v>
      </c>
    </row>
    <row r="2639" spans="1:1" hidden="1" x14ac:dyDescent="0.25">
      <c r="A26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"&amp;TAGS!P2639&amp;"
}"))))</f>
        <v/>
      </c>
    </row>
    <row r="2640" spans="1:1" x14ac:dyDescent="0.25">
      <c r="A26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"&amp;TAGS!P2640&amp;"
}"))))</f>
        <v>@PART[FRERD843]:FOR[xxxRP0]
{
    %TechRequired = orbitalRocketry2009
    %cost = 200
    %entryCost = 8000
    RP0conf = true
    @description ^=:$: From ForgottenRealEngines mod
    MODULE
    { name = ModuleTagEngineLiquidPF }
}</v>
      </c>
    </row>
    <row r="2641" spans="1:1" hidden="1" x14ac:dyDescent="0.25">
      <c r="A26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"&amp;TAGS!P2641&amp;"
}"))))</f>
        <v/>
      </c>
    </row>
    <row r="2642" spans="1:1" x14ac:dyDescent="0.25">
      <c r="A26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"&amp;TAGS!P2642&amp;"
}"))))</f>
        <v>@PART[radialLiquidEngine1-2]:FOR[xxxRP0]
{
    %TechRequired = orbitalRocketry1964
    %cost = 350
    %entryCost = 15000
    RP0conf = true
    @description ^=:$: From Stock (RO Config) mod
    MODULE
    { name = ModuleTagEngineLiquidTurbo }
}</v>
      </c>
    </row>
    <row r="2643" spans="1:1" hidden="1" x14ac:dyDescent="0.25">
      <c r="A26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"&amp;TAGS!P2643&amp;"
}"))))</f>
        <v/>
      </c>
    </row>
    <row r="2644" spans="1:1" x14ac:dyDescent="0.25">
      <c r="A26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"&amp;TAGS!P2644&amp;"
}"))))</f>
        <v>@PART[RO-RealEngines-RD-856]:FOR[xxxRP0]
{
    %TechRequired = orbitalRocketry1964
    %cost = 60
    %entryCost = 3000
    RP0conf = true
    @description ^=:$: From RealEngines mod
    MODULE
    { name = ModuleTagEngineLiquidTurbo }
}</v>
      </c>
    </row>
    <row r="2645" spans="1:1" x14ac:dyDescent="0.25">
      <c r="A26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"&amp;TAGS!P2645&amp;"
}"))))</f>
        <v>@PART[smallRadialEngine]:FOR[xxxRP0]
{
    %TechRequired = orbitalRocketry1964
    %cost = 60
    %entryCost = 3000
    RP0conf = true
    @description ^=:$: From Stock (RO Config) mod
    MODULE
    { name = ModuleTagEngineLiquidTurbo }
}</v>
      </c>
    </row>
    <row r="2646" spans="1:1" x14ac:dyDescent="0.25">
      <c r="A26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"&amp;TAGS!P2646&amp;"
}"))))</f>
        <v>@PART[rn_lk_rd858]:FOR[xxxRP0]
{
    %TechRequired = improvedLandingEngines
    %cost = 800
    %entryCost = 500
    RP0conf = false
    @description ^=:$: From RN Soviet Rockets mod
}</v>
      </c>
    </row>
    <row r="2647" spans="1:1" x14ac:dyDescent="0.25">
      <c r="A26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"&amp;TAGS!P2647&amp;"
}"))))</f>
        <v>@PART[rn_lk_rd858_vernier]:FOR[xxxRP0]
{
    %TechRequired = improvedLandingEngines
    %cost = 800
    %entryCost = 500
    RP0conf = false
    @description ^=:$: From RN Soviet Rockets mod
}</v>
      </c>
    </row>
    <row r="2648" spans="1:1" x14ac:dyDescent="0.25">
      <c r="A26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"&amp;TAGS!P2648&amp;"
}"))))</f>
        <v>@PART[rn_lk_rd859]:FOR[xxxRP0]
{
    %TechRequired = improvedLandingEngines
    %cost = 800
    %entryCost = 500
    RP0conf = false
    @description ^=:$: From RN Soviet Rockets mod
}</v>
      </c>
    </row>
    <row r="2649" spans="1:1" hidden="1" x14ac:dyDescent="0.25">
      <c r="A26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"&amp;TAGS!P2649&amp;"
}"))))</f>
        <v/>
      </c>
    </row>
    <row r="2650" spans="1:1" hidden="1" x14ac:dyDescent="0.25">
      <c r="A26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"&amp;TAGS!P2650&amp;"
}"))))</f>
        <v/>
      </c>
    </row>
    <row r="2651" spans="1:1" x14ac:dyDescent="0.25">
      <c r="A26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"&amp;TAGS!P2651&amp;"
}"))))</f>
        <v>@PART[FASAlaunchClamp125]:FOR[xxxRP0]
{
    %TechRequired = start
    %cost = 10
    %entryCost = 200
    RP0conf = true
    @description ^=:$: From FASA mod
}</v>
      </c>
    </row>
    <row r="2652" spans="1:1" x14ac:dyDescent="0.25">
      <c r="A26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"&amp;TAGS!P2652&amp;"
}"))))</f>
        <v>@PART[RTShortAntenna1]:FOR[xxxRP0]
{
    %TechRequired = start
    %cost = 2
    %entryCost = 40
    RP0conf = true
    @description ^=:$: From RemoteTech mod
    MODULE
    { name = ModuleTagInstruments }
}</v>
      </c>
    </row>
    <row r="2653" spans="1:1" x14ac:dyDescent="0.25">
      <c r="A26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"&amp;TAGS!P2653&amp;"
}"))))</f>
        <v>@PART[RTGigaDish1]:FOR[xxxRP0]
{
    %TechRequired = largeScaleComms
    %cost = 1900
    %entryCost = 38000
    RP0conf = true
    @description ^=:$: From RemoteTech mod
    MODULE
    { name = ModuleTagInstruments }
}</v>
      </c>
    </row>
    <row r="2654" spans="1:1" x14ac:dyDescent="0.25">
      <c r="A26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"&amp;TAGS!P2654&amp;"
}"))))</f>
        <v>@PART[RO_gx256]:FOR[xxxRP0]
{
    %TechRequired = massiveScaleComms
    %cost = 2150
    %entryCost = 43000
    RP0conf = true
    @description ^=:$: From RemoteTech mod
    MODULE
    { name = ModuleTagInstruments }
}</v>
      </c>
    </row>
    <row r="2655" spans="1:1" x14ac:dyDescent="0.25">
      <c r="A26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"&amp;TAGS!P2655&amp;"
}"))))</f>
        <v>@PART[RTShortDish2]:FOR[xxxRP0]
{
    %TechRequired = interplanetaryComms
    %cost = 400
    %entryCost = 8000
    RP0conf = true
    @description ^=:$: From RemoteTech mod
    MODULE
    { name = ModuleTagInstruments }
}</v>
      </c>
    </row>
    <row r="2656" spans="1:1" x14ac:dyDescent="0.25">
      <c r="A26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"&amp;TAGS!P2656&amp;"
}"))))</f>
        <v>@PART[FASA_Gemini_ASAS_Comp]:FOR[xxxRP0]
{
    %TechRequired = longTermAvionics
    %cost = 1250
    %entryCost = 42000
    RP0conf = false
    @description ^=:$: From FASA mod
}</v>
      </c>
    </row>
    <row r="2657" spans="1:1" hidden="1" x14ac:dyDescent="0.25">
      <c r="A26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"&amp;TAGS!P2657&amp;"
}"))))</f>
        <v/>
      </c>
    </row>
    <row r="2658" spans="1:1" x14ac:dyDescent="0.25">
      <c r="A26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"&amp;TAGS!P2658&amp;"
}"))))</f>
        <v>@PART[radPanelSm]:FOR[xxxRP0]
{
    %TechRequired = largeScaleOrbitalCon
    %cost = 150
    %entryCost = 1500
    RP0conf = false
    @description ^=:$: From Stock (RO Config) mod
}</v>
      </c>
    </row>
    <row r="2659" spans="1:1" hidden="1" x14ac:dyDescent="0.25">
      <c r="A26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"&amp;TAGS!P2659&amp;"
}"))))</f>
        <v/>
      </c>
    </row>
    <row r="2660" spans="1:1" hidden="1" x14ac:dyDescent="0.25">
      <c r="A26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"&amp;TAGS!P2660&amp;"
}"))))</f>
        <v/>
      </c>
    </row>
    <row r="2661" spans="1:1" x14ac:dyDescent="0.25">
      <c r="A26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"&amp;TAGS!P2661&amp;"
}"))))</f>
        <v>@PART[cryoengine-25-1]:FOR[xxxRP0]
{
    %TechRequired = hydrolox1992
    %cost = 6210
    %entryCost = 192000
    RP0conf = true
    @description ^=:$: From Cryo Engines mod
    MODULE
    { name = ModuleTagEngineLiquidTurbo }
    MODULE
    { name = ModuleTagHydrolox }
}</v>
      </c>
    </row>
    <row r="2662" spans="1:1" x14ac:dyDescent="0.25">
      <c r="A26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"&amp;TAGS!P2662&amp;"
}"))))</f>
        <v>@PART[FRELE7]:FOR[xxxRP0]
{
    %TechRequired = hydrolox1992
    %cost = 6210
    %entryCost = 192000
    RP0conf = true
    @description ^=:$: From ForgottenRealEngines mod
    MODULE
    { name = ModuleTagEngineLiquidTurbo }
    MODULE
    { name = ModuleTagHydrolox }
}</v>
      </c>
    </row>
    <row r="2663" spans="1:1" x14ac:dyDescent="0.25">
      <c r="A26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"&amp;TAGS!P2663&amp;"
}"))))</f>
        <v>@PART[SSTU-SC-ENG-J-2X]:FOR[xxxRP0]
{
    %TechRequired = hydrolox2009
    %cost = 3310
    %entryCost = 158860
    RP0conf = true
    @description ^=:$: From SSTU mod
    MODULE
    { name = ModuleTagEngineLiquidTurbo }
    MODULE
    { name = ModuleTagHydrolox }
}</v>
      </c>
    </row>
    <row r="2664" spans="1:1" hidden="1" x14ac:dyDescent="0.25">
      <c r="A26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"&amp;TAGS!P2664&amp;"
}"))))</f>
        <v/>
      </c>
    </row>
    <row r="2665" spans="1:1" x14ac:dyDescent="0.25">
      <c r="A26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"&amp;TAGS!P2665&amp;"
}"))))</f>
        <v>@PART[Ariane5_engine]:FOR[xxxRP0]
{
    %TechRequired = hydrolox1992
    %cost = 6400
    %entryCost = 320000
    RP0conf = true
    @description ^=:$: From ESA Launchers mod
    MODULE
    { name = ModuleTagEngineLiquidTurbo }
    MODULE
    { name = ModuleTagHydrolox }
}</v>
      </c>
    </row>
    <row r="2666" spans="1:1" hidden="1" x14ac:dyDescent="0.25">
      <c r="A26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"&amp;TAGS!P2666&amp;"
}"))))</f>
        <v/>
      </c>
    </row>
    <row r="2667" spans="1:1" x14ac:dyDescent="0.25">
      <c r="A26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"&amp;TAGS!P2667&amp;"
}"))))</f>
        <v>@PART[cryoengine-125-1]:FOR[xxxRP0]
{
    %TechRequired = hydrolox1992
    %cost = 6400
    %entryCost = 320000
    RP0conf = true
    @description ^=:$: From Cryo Engines mod
    MODULE
    { name = ModuleTagEngineLiquidTurbo }
    MODULE
    { name = ModuleTagHydrolox }
}</v>
      </c>
    </row>
    <row r="2668" spans="1:1" x14ac:dyDescent="0.25">
      <c r="A26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"&amp;TAGS!P2668&amp;"
}"))))</f>
        <v>@PART[KW3mengineTitanT1]:FOR[xxxRP0]
{
    %TechRequired = hydrolox1992
    %cost = 6400
    %entryCost = 320000
    RP0conf = true
    @description ^=:$: From KW Rocketry mod
    MODULE
    { name = ModuleTagEngineLiquidTurbo }
    MODULE
    { name = ModuleTagHydrolox }
}</v>
      </c>
    </row>
    <row r="2669" spans="1:1" x14ac:dyDescent="0.25">
      <c r="A26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"&amp;TAGS!P2669&amp;"
}"))))</f>
        <v>@PART[RSBengineVulcain2]:FOR[xxxRP0]
{
    %TechRequired = hydrolox1992
    %cost = 6400
    %entryCost = 320000
    RP0conf = true
    @description ^=:$: From Real Scale Boosters mod
    MODULE
    { name = ModuleTagEngineLiquidTurbo }
    MODULE
    { name = ModuleTagHydrolox }
}</v>
      </c>
    </row>
    <row r="2670" spans="1:1" hidden="1" x14ac:dyDescent="0.25">
      <c r="A26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"&amp;TAGS!P2670&amp;"
}"))))</f>
        <v/>
      </c>
    </row>
    <row r="2671" spans="1:1" hidden="1" x14ac:dyDescent="0.25">
      <c r="A26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"&amp;TAGS!P2671&amp;"
}"))))</f>
        <v/>
      </c>
    </row>
    <row r="2672" spans="1:1" hidden="1" x14ac:dyDescent="0.25">
      <c r="A26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"&amp;TAGS!P2672&amp;"
}"))))</f>
        <v/>
      </c>
    </row>
    <row r="2673" spans="1:1" x14ac:dyDescent="0.25">
      <c r="A26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"&amp;TAGS!P2673&amp;"
}"))))</f>
        <v>@PART[KW2mengineVestaVR9D]:FOR[xxxRP0]
{
    %TechRequired = hydrolox1998
    %cost = 12420
    %entryCost = 192000
    RP0conf = true
    @description ^=:$: From KW Rocketry mod
    MODULE
    { name = ModuleTagEngineLiquidTurbo }
}</v>
      </c>
    </row>
    <row r="2674" spans="1:1" hidden="1" x14ac:dyDescent="0.25">
      <c r="A26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"&amp;TAGS!P2674&amp;"
}"))))</f>
        <v/>
      </c>
    </row>
    <row r="2675" spans="1:1" hidden="1" x14ac:dyDescent="0.25">
      <c r="A26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"&amp;TAGS!P2675&amp;"
}"))))</f>
        <v/>
      </c>
    </row>
    <row r="2676" spans="1:1" hidden="1" x14ac:dyDescent="0.25">
      <c r="A26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"&amp;TAGS!P2676&amp;"
}"))))</f>
        <v/>
      </c>
    </row>
    <row r="2677" spans="1:1" x14ac:dyDescent="0.25">
      <c r="A26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"&amp;TAGS!P2677&amp;"
}"))))</f>
        <v>@PART[XXxAres1J2-XHIGH]:FOR[xxxRP0]
{
    %TechRequired = hydrolox1998
    %cost = 3800
    %entryCost = 76000
    RP0conf = true
    @description ^=:$: From Chaka Monkey mod
    MODULE
    { name = ModuleTagEngineLiquidTurbo }
    MODULE
    { name = ModuleTagHydrolox }
}</v>
      </c>
    </row>
    <row r="2678" spans="1:1" x14ac:dyDescent="0.25">
      <c r="A26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"&amp;TAGS!P2678&amp;"
}"))))</f>
        <v>@PART[RSBengineRL10B2]:FOR[xxxRP0]
{
    %TechRequired = hydrolox1998
    %cost = 3800
    %entryCost = 76000
    RP0conf = true
    @description ^=:$: From Real Scale Boosters mod
    MODULE
    { name = ModuleTagEngineLiquidTurbo }
    MODULE
    { name = ModuleTagHydrolox }
}</v>
      </c>
    </row>
    <row r="2679" spans="1:1" x14ac:dyDescent="0.25">
      <c r="A26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"&amp;TAGS!P2679&amp;"
}"))))</f>
        <v>@PART[cryoengine-125-2]:FOR[xxxRP0]
{
    %TechRequired = hydrolox1998
    %cost = 3800
    %entryCost = 76000
    RP0conf = true
    @description ^=:$: From Cryo Engines mod
    MODULE
    { name = ModuleTagEngineLiquidTurbo }
    MODULE
    { name = ModuleTagHydrolox }
}</v>
      </c>
    </row>
    <row r="2680" spans="1:1" x14ac:dyDescent="0.25">
      <c r="A26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"&amp;TAGS!P2680&amp;"
}"))))</f>
        <v>@PART[SSTU-SC-ENG-LR81-8048]:FOR[xxxRP0]
{
    %TechRequired = orbitalRocketry1959
    %cost = 350
    %entryCost = 7000
    RP0conf = true
    @description ^=:$: From SSTU mod
    MODULE
    { name = ModuleTagEngineLiquidTurbo }
}</v>
      </c>
    </row>
    <row r="2681" spans="1:1" hidden="1" x14ac:dyDescent="0.25">
      <c r="A26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"&amp;TAGS!P2681&amp;"
}"))))</f>
        <v/>
      </c>
    </row>
    <row r="2682" spans="1:1" x14ac:dyDescent="0.25">
      <c r="A26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"&amp;TAGS!P2682&amp;"
}"))))</f>
        <v>@PART[VR1vulcan]:FOR[xxxRP0]
{
    %TechRequired = hydrolox1998
    %cost = 2850
    %entryCost = 57000
    RP0conf = true
    @description ^=:$: From AIES mod
    MODULE
    { name = ModuleTagEngineLiquidTurbo }
    MODULE
    { name = ModuleTagHydrolox }
}</v>
      </c>
    </row>
    <row r="2683" spans="1:1" x14ac:dyDescent="0.25">
      <c r="A26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"&amp;TAGS!P2683&amp;"
}"))))</f>
        <v>@PART[xbahars68bx]:FOR[xxxRP0]
{
    %TechRequired = hydrolox1998
    %cost = 2850
    %entryCost = 57000
    RP0conf = true
    @description ^=:$: From Chaka Monkey mod
    MODULE
    { name = ModuleTagEngineLiquidTurbo }
    MODULE
    { name = ModuleTagHydrolox }
}</v>
      </c>
    </row>
    <row r="2684" spans="1:1" x14ac:dyDescent="0.25">
      <c r="A26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"&amp;TAGS!P2684&amp;"
}"))))</f>
        <v>@PART[cryoengine-375-1]:FOR[xxxRP0]
{
    %TechRequired = hydrolox1998
    %cost = 2850
    %entryCost = 57000
    RP0conf = true
    @description ^=:$: From Cryo Engines mod
    MODULE
    { name = ModuleTagEngineLiquidTurbo }
    MODULE
    { name = ModuleTagHydrolox }
}</v>
      </c>
    </row>
    <row r="2685" spans="1:1" x14ac:dyDescent="0.25">
      <c r="A26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"&amp;TAGS!P2685&amp;"
}"))))</f>
        <v>@PART[RSBengineRS68]:FOR[xxxRP0]
{
    %TechRequired = hydrolox1998
    %cost = 2850
    %entryCost = 57000
    RP0conf = true
    @description ^=:$: From Real Scale Boosters mod
    MODULE
    { name = ModuleTagEngineLiquidTurbo }
    MODULE
    { name = ModuleTagHydrolox }
}</v>
      </c>
    </row>
    <row r="2686" spans="1:1" x14ac:dyDescent="0.25">
      <c r="A26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"&amp;TAGS!P2686&amp;"
}"))))</f>
        <v>@PART[SSTU-SC-ENG-LR81-8096]:FOR[xxxRP0]
{
    %TechRequired = orbitalRocketry1962
    %cost = 350
    %entryCost = 7000
    RP0conf = true
    @description ^=:$: From SSTU mod
    MODULE
    { name = ModuleTagEngineLiquidTurbo }
}</v>
      </c>
    </row>
    <row r="2687" spans="1:1" hidden="1" x14ac:dyDescent="0.25">
      <c r="A26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"&amp;TAGS!P2687&amp;"
}"))))</f>
        <v/>
      </c>
    </row>
    <row r="2688" spans="1:1" hidden="1" x14ac:dyDescent="0.25">
      <c r="A26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"&amp;TAGS!P2688&amp;"
}"))))</f>
        <v/>
      </c>
    </row>
    <row r="2689" spans="1:1" hidden="1" x14ac:dyDescent="0.25">
      <c r="A26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"&amp;TAGS!P2689&amp;"
}"))))</f>
        <v/>
      </c>
    </row>
    <row r="2690" spans="1:1" hidden="1" x14ac:dyDescent="0.25">
      <c r="A26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"&amp;TAGS!P2690&amp;"
}"))))</f>
        <v/>
      </c>
    </row>
    <row r="2691" spans="1:1" hidden="1" x14ac:dyDescent="0.25">
      <c r="A26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"&amp;TAGS!P2691&amp;"
}"))))</f>
        <v/>
      </c>
    </row>
    <row r="2692" spans="1:1" x14ac:dyDescent="0.25">
      <c r="A26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"&amp;TAGS!P2692&amp;"
}"))))</f>
        <v>@PART[largeAdapter]:FOR[xxxRP0]
{
    %TechRequired = materialsScienceHuman
    %cost = 1
    %entryCost = 3300
    RP0conf = false
    @description ^=:$: From Stock (RO Config) mod
}</v>
      </c>
    </row>
    <row r="2693" spans="1:1" x14ac:dyDescent="0.25">
      <c r="A26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"&amp;TAGS!P2693&amp;"
}"))))</f>
        <v>@PART[largeAdapter2]:FOR[xxxRP0]
{
    %TechRequired = materialsScienceHuman
    %cost = 450
    %entryCost = 3000
    RP0conf = false
    @description ^=:$: From Stock (RO Config) mod
}</v>
      </c>
    </row>
    <row r="2694" spans="1:1" x14ac:dyDescent="0.25">
      <c r="A26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"&amp;TAGS!P2694&amp;"
}"))))</f>
        <v>@PART[decoupler1-2]:FOR[xxxRP0]
{
    %TechRequired = materialsScienceSatellite
    %cost = 550
    %entryCost = 2800
    RP0conf = false
    @description ^=:$: From Stock (RO Config) mod
}</v>
      </c>
    </row>
    <row r="2695" spans="1:1" x14ac:dyDescent="0.25">
      <c r="A26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"&amp;TAGS!P2695&amp;"
}"))))</f>
        <v>@PART[foldingRadLarge]:FOR[xxxRP0]
{
    %TechRequired = largeScaleOrbitalCon
    %cost = 9000
    %entryCost = 45000
    RP0conf = false
    @description ^=:$: From Stock (RO Config) mod
}</v>
      </c>
    </row>
    <row r="2696" spans="1:1" x14ac:dyDescent="0.25">
      <c r="A26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"&amp;TAGS!P2696&amp;"
}"))))</f>
        <v>@PART[fuelTank3-2]:FOR[xxxRP0]
{
    %TechRequired = earlyMaterialsScience
    %cost = 1
    %entryCost = 20
    RP0conf = true
    @description ^=:$: From Stock (RO Config) mod
}</v>
      </c>
    </row>
    <row r="2697" spans="1:1" hidden="1" x14ac:dyDescent="0.25">
      <c r="A26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"&amp;TAGS!P2697&amp;"
}"))))</f>
        <v/>
      </c>
    </row>
    <row r="2698" spans="1:1" hidden="1" x14ac:dyDescent="0.25">
      <c r="A26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"&amp;TAGS!P2698&amp;"
}"))))</f>
        <v/>
      </c>
    </row>
    <row r="2699" spans="1:1" hidden="1" x14ac:dyDescent="0.25">
      <c r="A26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"&amp;TAGS!P2699&amp;"
}"))))</f>
        <v/>
      </c>
    </row>
    <row r="2700" spans="1:1" hidden="1" x14ac:dyDescent="0.25">
      <c r="A27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"&amp;TAGS!P2700&amp;"
}"))))</f>
        <v/>
      </c>
    </row>
    <row r="2701" spans="1:1" hidden="1" x14ac:dyDescent="0.25">
      <c r="A27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"&amp;TAGS!P2701&amp;"
}"))))</f>
        <v/>
      </c>
    </row>
    <row r="2702" spans="1:1" x14ac:dyDescent="0.25">
      <c r="A27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"&amp;TAGS!P2702&amp;"
}"))))</f>
        <v>@PART[adapter-25-125]:FOR[xxxRP0]
{
    %TechRequired = materialsScienceHuman
    %cost = 350
    %entryCost = 2500
    RP0conf = false
    @description ^=:$: From Near Future Construction mod
}</v>
      </c>
    </row>
    <row r="2703" spans="1:1" x14ac:dyDescent="0.25">
      <c r="A27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"&amp;TAGS!P2703&amp;"
}"))))</f>
        <v>@PART[adapter-375-25]:FOR[xxxRP0]
{
    %TechRequired = materialsScienceAdvCapsules
    %cost = 1800
    %entryCost = 4800
    RP0conf = false
    @description ^=:$: From Near Future Construction mod
}</v>
      </c>
    </row>
    <row r="2704" spans="1:1" x14ac:dyDescent="0.25">
      <c r="A27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"&amp;TAGS!P2704&amp;"
}"))))</f>
        <v>@PART[fuelTank2-2]:FOR[xxxRP0]
{
    %TechRequired = earlyMaterialsScience
    %cost = 1
    %entryCost = 20
    RP0conf = true
    @description ^=:$: From Stock (RO Config) mod
}</v>
      </c>
    </row>
    <row r="2705" spans="1:1" x14ac:dyDescent="0.25">
      <c r="A27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"&amp;TAGS!P2705&amp;"
}"))))</f>
        <v>@PART[fuelTank1-2]:FOR[xxxRP0]
{
    %TechRequired = earlyMaterialsScience
    %cost = 1
    %entryCost = 20
    RP0conf = true
    @description ^=:$: From Stock (RO Config) mod
}</v>
      </c>
    </row>
    <row r="2706" spans="1:1" hidden="1" x14ac:dyDescent="0.25">
      <c r="A27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"&amp;TAGS!P2706&amp;"
}"))))</f>
        <v/>
      </c>
    </row>
    <row r="2707" spans="1:1" x14ac:dyDescent="0.25">
      <c r="A27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"&amp;TAGS!P2707&amp;"
}"))))</f>
        <v>@PART[fuelTank4-2]:FOR[xxxRP0]
{
    %TechRequired = earlyMaterialsScience
    %cost = 1
    %entryCost = 20
    RP0conf = true
    @description ^=:$: From Stock (RO Config) mod
}</v>
      </c>
    </row>
    <row r="2708" spans="1:1" x14ac:dyDescent="0.25">
      <c r="A27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"&amp;TAGS!P2708&amp;"
}"))))</f>
        <v>@PART[Griffon101]:FOR[xxxRP0]
{
    %TechRequired = start
    %cost = 950
    %entryCost = 2200
    RP0conf = false
    @description ^=:$: From Firespitter mod
}</v>
      </c>
    </row>
    <row r="2709" spans="1:1" x14ac:dyDescent="0.25">
      <c r="A27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"&amp;TAGS!P2709&amp;"
}"))))</f>
        <v>@PART[Griffon88]:FOR[xxxRP0]
{
    %TechRequired = start
    %cost = 950
    %entryCost = 2200
    RP0conf = false
    @description ^=:$: From Firespitter mod
}</v>
      </c>
    </row>
    <row r="2710" spans="1:1" x14ac:dyDescent="0.25">
      <c r="A27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"&amp;TAGS!P2710&amp;"
}"))))</f>
        <v>@PART[SXTMerlin46Prop]:FOR[xxxRP0]
{
    %TechRequired = start
    %cost = 19
    %entryCost = 380
    RP0conf = true
    @description ^=:$: From SXT mod
}</v>
      </c>
    </row>
    <row r="2711" spans="1:1" x14ac:dyDescent="0.25">
      <c r="A27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"&amp;TAGS!P2711&amp;"
}"))))</f>
        <v>@PART[SXTMerlin66prop]:FOR[xxxRP0]
{
    %TechRequired = start
    %cost = 20
    %entryCost = 400
    RP0conf = true
    @description ^=:$: From SXT mod
}</v>
      </c>
    </row>
    <row r="2712" spans="1:1" x14ac:dyDescent="0.25">
      <c r="A27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"&amp;TAGS!P2712&amp;"
}"))))</f>
        <v>@PART[FSlancasterEngineGear]:FOR[xxxRP0]
{
    %TechRequired = start
    %cost = 950
    %entryCost = 2200
    RP0conf = false
    @description ^=:$: From Firespitter mod
}</v>
      </c>
    </row>
    <row r="2713" spans="1:1" hidden="1" x14ac:dyDescent="0.25">
      <c r="A27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"&amp;TAGS!P2713&amp;"
}"))))</f>
        <v/>
      </c>
    </row>
    <row r="2714" spans="1:1" hidden="1" x14ac:dyDescent="0.25">
      <c r="A27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"&amp;TAGS!P2714&amp;"
}"))))</f>
        <v/>
      </c>
    </row>
    <row r="2715" spans="1:1" hidden="1" x14ac:dyDescent="0.25">
      <c r="A27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"&amp;TAGS!P2715&amp;"
}"))))</f>
        <v/>
      </c>
    </row>
    <row r="2716" spans="1:1" x14ac:dyDescent="0.25">
      <c r="A27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"&amp;TAGS!P2716&amp;"
}"))))</f>
        <v>@PART[toroidalFuelTank]:FOR[xxxRP0]
{
    %TechRequired = postWarMaterialsScience
    %cost = 1
    %entryCost = 20
    RP0conf = true
    @description ^=:$: From Stock (RO Config) mod
}</v>
      </c>
    </row>
    <row r="2717" spans="1:1" x14ac:dyDescent="0.25">
      <c r="A27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"&amp;TAGS!P2717&amp;"
}"))))</f>
        <v>@PART[roverWheel1]:FOR[xxxRP0]
{
    %TechRequired = lunarRatedHeatshields
    %cost = 100
    %entryCost = 4000
    RP0conf = true
    @description ^=:$: From Stock (RO Config) mod
}</v>
      </c>
    </row>
    <row r="2718" spans="1:1" x14ac:dyDescent="0.25">
      <c r="A27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"&amp;TAGS!P2718&amp;"
}"))))</f>
        <v>@PART[roverWheel2]:FOR[xxxRP0]
{
    %TechRequired = lunarRatedHeatshields
    %cost = 50
    %entryCost = 2000
    RP0conf = true
    @description ^=:$: From Stock (RO Config) mod
}</v>
      </c>
    </row>
    <row r="2719" spans="1:1" x14ac:dyDescent="0.25">
      <c r="A27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"&amp;TAGS!P2719&amp;"
}"))))</f>
        <v>@PART[roverWheel3]:FOR[xxxRP0]
{
    %TechRequired = largeRoverDesigns
    %cost = 250
    %entryCost = 10000
    RP0conf = true
    @description ^=:$: From Stock (RO Config) mod
}</v>
      </c>
    </row>
    <row r="2720" spans="1:1" x14ac:dyDescent="0.25">
      <c r="A27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"&amp;TAGS!P2720&amp;"
}"))))</f>
        <v>@PART[rpwsAnt]:FOR[xxxRP0]
{
    %TechRequired = scienceHuman
    %cost = 500
    %entryCost = 10000
    RP0conf = true
    @description ^=:$: From Dmagic Orbital Science mod
    MODULE
    { name = ModuleTagInstruments }
}</v>
      </c>
    </row>
    <row r="2721" spans="1:1" hidden="1" x14ac:dyDescent="0.25">
      <c r="A27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"&amp;TAGS!P2721&amp;"
}"))))</f>
        <v/>
      </c>
    </row>
    <row r="2722" spans="1:1" hidden="1" x14ac:dyDescent="0.25">
      <c r="A27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"&amp;TAGS!P2722&amp;"
}"))))</f>
        <v/>
      </c>
    </row>
    <row r="2723" spans="1:1" hidden="1" x14ac:dyDescent="0.25">
      <c r="A27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"&amp;TAGS!P2723&amp;"
}"))))</f>
        <v/>
      </c>
    </row>
    <row r="2724" spans="1:1" hidden="1" x14ac:dyDescent="0.25">
      <c r="A27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"&amp;TAGS!P2724&amp;"
}"))))</f>
        <v/>
      </c>
    </row>
    <row r="2725" spans="1:1" x14ac:dyDescent="0.25">
      <c r="A27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"&amp;TAGS!P2725&amp;"
}"))))</f>
        <v>@PART[liquidEngineconstelacion]:FOR[xxxRP0]
{
    %TechRequired = hydrolox2009
    %cost = 3310
    %entryCost = 158860
    RP0conf = true
    @description ^=:$: From AIES mod
    MODULE
    { name = ModuleTagEngineLiquidTurbo }
    MODULE
    { name = ModuleTagHydrolox }
}</v>
      </c>
    </row>
    <row r="2726" spans="1:1" x14ac:dyDescent="0.25">
      <c r="A27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"&amp;TAGS!P2726&amp;"
}"))))</f>
        <v>@PART[XROVERENGINE]:FOR[xxxRP0]
{
    %TechRequired = hydrolox2009
    %cost = 3310
    %entryCost = 158860
    RP0conf = true
    @description ^=:$: From Chaka Monkey mod
    MODULE
    { name = ModuleTagEngineLiquidTurbo }
    MODULE
    { name = ModuleTagHydrolox }
}</v>
      </c>
    </row>
    <row r="2727" spans="1:1" x14ac:dyDescent="0.25">
      <c r="A27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"&amp;TAGS!P2727&amp;"
}"))))</f>
        <v>@PART[cryoengine-25-2]:FOR[xxxRP0]
{
    %TechRequired = hydrolox2009
    %cost = 3310
    %entryCost = 158860
    RP0conf = true
    @description ^=:$: From Cryo Engines mod
    MODULE
    { name = ModuleTagEngineLiquidTurbo }
    MODULE
    { name = ModuleTagHydrolox }
}</v>
      </c>
    </row>
    <row r="2728" spans="1:1" x14ac:dyDescent="0.25">
      <c r="A27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"&amp;TAGS!P2728&amp;"
}"))))</f>
        <v>@PART[RSBengineJ2X]:FOR[xxxRP0]
{
    %TechRequired = hydrolox2009
    %cost = 3310
    %entryCost = 158860
    RP0conf = true
    @description ^=:$: From Real Scale Boosters mod
    MODULE
    { name = ModuleTagEngineLiquidTurbo }
    MODULE
    { name = ModuleTagHydrolox }
}</v>
      </c>
    </row>
    <row r="2729" spans="1:1" x14ac:dyDescent="0.25">
      <c r="A27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"&amp;TAGS!P2729&amp;"
}"))))</f>
        <v>@PART[SSTU-SC-ENG-M1-RO]:FOR[xxxRP0]
{
    %TechRequired = hydrolox1976
    %cost = 22000
    %entryCost = 770000
    RP0conf = true
    @description ^=:$: From SSTU (RO Addition) mod
    MODULE
    { name = ModuleTagHydrolox }
}</v>
      </c>
    </row>
    <row r="2730" spans="1:1" hidden="1" x14ac:dyDescent="0.25">
      <c r="A27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"&amp;TAGS!P2730&amp;"
}"))))</f>
        <v/>
      </c>
    </row>
    <row r="2731" spans="1:1" x14ac:dyDescent="0.25">
      <c r="A27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"&amp;TAGS!P2731&amp;"
}"))))</f>
        <v>@PART[RSBengineRS27A]:FOR[xxxRP0]
{
    %TechRequired = orbitalRocketry1972
    %cost = 1850
    %entryCost = 37000
    RP0conf = true
    @description ^=:$: From Real Scale Boosters mod
    MODULE
    { name = ModuleTagEngineLiquidTurbo }
}</v>
      </c>
    </row>
    <row r="2732" spans="1:1" hidden="1" x14ac:dyDescent="0.25">
      <c r="A27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"&amp;TAGS!P2732&amp;"
}"))))</f>
        <v/>
      </c>
    </row>
    <row r="2733" spans="1:1" hidden="1" x14ac:dyDescent="0.25">
      <c r="A27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"&amp;TAGS!P2733&amp;"
}"))))</f>
        <v/>
      </c>
    </row>
    <row r="2734" spans="1:1" hidden="1" x14ac:dyDescent="0.25">
      <c r="A27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"&amp;TAGS!P2734&amp;"
}"))))</f>
        <v/>
      </c>
    </row>
    <row r="2735" spans="1:1" hidden="1" x14ac:dyDescent="0.25">
      <c r="A27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"&amp;TAGS!P2735&amp;"
}"))))</f>
        <v/>
      </c>
    </row>
    <row r="2736" spans="1:1" x14ac:dyDescent="0.25">
      <c r="A27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"&amp;TAGS!P2736&amp;"
}"))))</f>
        <v>@PART[BE-3]:FOR[xxxRP0]
{
    %TechRequired = hydrolox2009
    %cost = 5300
    %entryCost = 14000
    RP0conf = false
    @description ^=:$: From Niche Parts mod
}</v>
      </c>
    </row>
    <row r="2737" spans="1:1" x14ac:dyDescent="0.25">
      <c r="A27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"&amp;TAGS!P2737&amp;"
}"))))</f>
        <v>@PART[Size3EngineCluster]:FOR[xxxRP0]
{
    %TechRequired = hydrolox2009
    %cost = 25000
    %entryCost = 114000
    RP0conf = true
    @description ^=:$: From Stock (RO Config) mod
    MODULE
    { name = ModuleTagEngineLiquidTurbo }
    MODULE
    { name = ModuleTagHydrolox }
}</v>
      </c>
    </row>
    <row r="2738" spans="1:1" x14ac:dyDescent="0.25">
      <c r="A27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"&amp;TAGS!P2738&amp;"
}"))))</f>
        <v>@PART[MonkeyCargoBoosterSLSADJ]:FOR[xxxRP0]
{
    %TechRequired = hydrolox2009
    %cost = 10900
    %entryCost = 30000
    RP0conf = false
    @description ^=:$: From Chaka Monkey mod
}</v>
      </c>
    </row>
    <row r="2739" spans="1:1" hidden="1" x14ac:dyDescent="0.25">
      <c r="A27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"&amp;TAGS!P2739&amp;"
}"))))</f>
        <v/>
      </c>
    </row>
    <row r="2740" spans="1:1" hidden="1" x14ac:dyDescent="0.25">
      <c r="A27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"&amp;TAGS!P2740&amp;"
}"))))</f>
        <v/>
      </c>
    </row>
    <row r="2741" spans="1:1" hidden="1" x14ac:dyDescent="0.25">
      <c r="A27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"&amp;TAGS!P2741&amp;"
}"))))</f>
        <v/>
      </c>
    </row>
    <row r="2742" spans="1:1" hidden="1" x14ac:dyDescent="0.25">
      <c r="A27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"&amp;TAGS!P2742&amp;"
}"))))</f>
        <v/>
      </c>
    </row>
    <row r="2743" spans="1:1" x14ac:dyDescent="0.25">
      <c r="A27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"&amp;TAGS!P2743&amp;"
}"))))</f>
        <v>@PART[RLA_small_ntr]:FOR[xxxRP0]
{
    %TechRequired = modernCapsules
    %cost = 82
    %entryCost = 1640
    RP0conf = true
    @description ^=:$: From RLA Stockalike mod
    MODULE
    { name = ModuleTagEngineLiquidPF }
    MODULE
    { name = ModuleTagHumanRated }
}</v>
      </c>
    </row>
    <row r="2744" spans="1:1" hidden="1" x14ac:dyDescent="0.25">
      <c r="A27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"&amp;TAGS!P2744&amp;"
}"))))</f>
        <v/>
      </c>
    </row>
    <row r="2745" spans="1:1" x14ac:dyDescent="0.25">
      <c r="A27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"&amp;TAGS!P2745&amp;"
}"))))</f>
        <v>@PART[XSLSSRB]:FOR[xxxRP0]
{
    %TechRequired = solids1981
    %cost = 6780
    %entryCost = 135600
    RP0conf = true
    @description ^=:$: From Chaka Monkey mod
    MODULE
    { name = ModuleTagEngineSolid }
}</v>
      </c>
    </row>
    <row r="2746" spans="1:1" x14ac:dyDescent="0.25">
      <c r="A27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"&amp;TAGS!P2746&amp;"
}"))))</f>
        <v>@PART[RSBengineSTSSRB]:FOR[xxxRP0]
{
    %TechRequired = solids1981
    %cost = 6780
    %entryCost = 135600
    RP0conf = true
    @description ^=:$: From Real Scale Boosters mod
    MODULE
    { name = ModuleTagEngineSolid }
}</v>
      </c>
    </row>
    <row r="2747" spans="1:1" x14ac:dyDescent="0.25">
      <c r="A27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"&amp;TAGS!P2747&amp;"
}"))))</f>
        <v>@PART[SSTU-SC-ENG-Merlin-1A]:FOR[xxxRP0]
{
    %TechRequired = orbitalRocketry2004
    %cost = 205
    %entryCost = 17050
    RP0conf = true
    @description ^=:$: From SSTU mod
    MODULE
    { name = ModuleTagEngineLiquidTurbo }
}</v>
      </c>
    </row>
    <row r="2748" spans="1:1" hidden="1" x14ac:dyDescent="0.25">
      <c r="A27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"&amp;TAGS!P2748&amp;"
}"))))</f>
        <v/>
      </c>
    </row>
    <row r="2749" spans="1:1" x14ac:dyDescent="0.25">
      <c r="A27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"&amp;TAGS!P2749&amp;"
}"))))</f>
        <v>@PART[SSTU-SC-ENG-Merlin-1B]:FOR[xxxRP0]
{
    %TechRequired = orbitalRocketry2004
    %cost = 195
    %entryCost = 20000
    RP0conf = true
    @description ^=:$: From SSTU mod
    MODULE
    { name = ModuleTagEngineLiquidTurbo }
}</v>
      </c>
    </row>
    <row r="2750" spans="1:1" x14ac:dyDescent="0.25">
      <c r="A27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"&amp;TAGS!P2750&amp;"
}"))))</f>
        <v>@PART[SSTU-SC-ENG-Merlin-1BV]:FOR[xxxRP0]
{
    %TechRequired = orbitalRocketry2004
    %cost = 220
    %entryCost = 22000
    RP0conf = true
    @description ^=:$: From SSTU mod
    MODULE
    { name = ModuleTagEngineLiquidTurbo }
}</v>
      </c>
    </row>
    <row r="2751" spans="1:1" x14ac:dyDescent="0.25">
      <c r="A27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"&amp;TAGS!P2751&amp;"
}"))))</f>
        <v>@PART[SSTU-SC-ENG-Merlin-1C]:FOR[xxxRP0]
{
    %TechRequired = orbitalRocketry2004
    %cost = 185
    %entryCost = 26000
    RP0conf = true
    @description ^=:$: From SSTU mod
    MODULE
    { name = ModuleTagEngineLiquidTurbo }
}</v>
      </c>
    </row>
    <row r="2752" spans="1:1" x14ac:dyDescent="0.25">
      <c r="A27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"&amp;TAGS!P2752&amp;"
}"))))</f>
        <v>@PART[XKW2mNoseConeX]:FOR[xxxRP0]
{
    %TechRequired = solids1981
    %cost = 750
    %entryCost = 3200
    RP0conf = false
    @description ^=:$: From Chaka Monkey mod
    MODULE
    { name = ModuleTagEngineSolid }
}</v>
      </c>
    </row>
    <row r="2753" spans="1:1" x14ac:dyDescent="0.25">
      <c r="A27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"&amp;TAGS!P2753&amp;"
}"))))</f>
        <v>@PART[xparachuteRadialx]:FOR[xxxRP0]
{
    %TechRequired = advancedUncrewedLanding
    %cost = 1000
    %entryCost = 35000
    RP0conf = true
    @description ^=:$: From Chaka Monkey mod
}</v>
      </c>
    </row>
    <row r="2754" spans="1:1" hidden="1" x14ac:dyDescent="0.25">
      <c r="A27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"&amp;TAGS!P2754&amp;"
}"))))</f>
        <v/>
      </c>
    </row>
    <row r="2755" spans="1:1" x14ac:dyDescent="0.25">
      <c r="A27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"&amp;TAGS!P2755&amp;"
}"))))</f>
        <v>@PART[xKWsrbGlobeX10Lx]:FOR[xxxRP0]
{
    %TechRequired = solids2009
    %cost = 8000
    %entryCost = 160000
    RP0conf = true
    @description ^=:$: From Chaka Monkey mod
    MODULE
    { name = ModuleTagEngineSolid }
}</v>
      </c>
    </row>
    <row r="2756" spans="1:1" x14ac:dyDescent="0.25">
      <c r="A27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"&amp;TAGS!P2756&amp;"
}"))))</f>
        <v>@PART[RSBengineAresSRB]:FOR[xxxRP0]
{
    %TechRequired = solids2009
    %cost = 8000
    %entryCost = 160000
    RP0conf = true
    @description ^=:$: From Real Scale Boosters mod
    MODULE
    { name = ModuleTagEngineSolid }
}</v>
      </c>
    </row>
    <row r="2757" spans="1:1" x14ac:dyDescent="0.25">
      <c r="A27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"&amp;TAGS!P2757&amp;"
}"))))</f>
        <v>@PART[MassiveBooster]:FOR[xxxRP0]
{
    %TechRequired = solids2009
    %cost = 8000
    %entryCost = 160000
    RP0conf = true
    @description ^=:$: From Stock (RO Config) mod
    MODULE
    { name = ModuleTagEngineSolid }
}</v>
      </c>
    </row>
    <row r="2758" spans="1:1" x14ac:dyDescent="0.25">
      <c r="A27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"&amp;TAGS!P2758&amp;"
}"))))</f>
        <v>@PART[SSTU-SC-ENG-Merlin-1CV]:FOR[xxxRP0]
{
    %TechRequired = orbitalRocketry2009
    %cost = 210
    %entryCost = 28000
    RP0conf = true
    @description ^=:$: From SSTU mod
    MODULE
    { name = ModuleTagEngineLiquidTurbo }
}</v>
      </c>
    </row>
    <row r="2759" spans="1:1" hidden="1" x14ac:dyDescent="0.25">
      <c r="A27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"&amp;TAGS!P2759&amp;"
}"))))</f>
        <v/>
      </c>
    </row>
    <row r="2760" spans="1:1" x14ac:dyDescent="0.25">
      <c r="A27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"&amp;TAGS!P2760&amp;"
}"))))</f>
        <v>@PART[CXA_RTAS_A]:FOR[xxxRP0]
{
    %TechRequired = largeStationControl
    %cost = 400
    %entryCost = 1000
    RP0conf = false
    @description ^=:$: From CxAerospace mod
}</v>
      </c>
    </row>
    <row r="2761" spans="1:1" x14ac:dyDescent="0.25">
      <c r="A27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"&amp;TAGS!P2761&amp;"
}"))))</f>
        <v>@PART[CXA_RTAS_P]:FOR[xxxRP0]
{
    %TechRequired = largeStationControl
    %cost = 400
    %entryCost = 1000
    RP0conf = false
    @description ^=:$: From CxAerospace mod
}</v>
      </c>
    </row>
    <row r="2762" spans="1:1" x14ac:dyDescent="0.25">
      <c r="A27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"&amp;TAGS!P2762&amp;"
}"))))</f>
        <v>@PART[FRERUTHERFORD]:FOR[xxxRP0]
{
    %TechRequired = orbitalRocketry2014
    %cost = 21
    %entryCost = 15000
    RP0conf = true
    @description ^=:$: From ForgottenRealEngines mod
    MODULE
    { name = ModuleTagEngineLiquidTurbo }
}</v>
      </c>
    </row>
    <row r="2763" spans="1:1" x14ac:dyDescent="0.25">
      <c r="A27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"&amp;TAGS!P2763&amp;"
}"))))</f>
        <v>@PART[Rutherford]:FOR[xxxRP0]
{
    %TechRequired = orbitalRocketry2014
    %cost = 21
    %entryCost = 15000
    RP0conf = true
    @description ^=:$: From Niche Parts mod
    MODULE
    { name = ModuleTagEngineLiquidTurbo }
}</v>
      </c>
    </row>
    <row r="2764" spans="1:1" x14ac:dyDescent="0.25">
      <c r="A27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"&amp;TAGS!P2764&amp;"
}"))))</f>
        <v>@PART[FRERUTHERFORDVAC]:FOR[xxxRP0]
{
    %TechRequired = orbitalRocketry2014
    %cost = 28
    %entryCost = 20000
    RP0conf = true
    @description ^=:$: From ForgottenRealEngines mod
    MODULE
    { name = ModuleTagEngineLiquidTurbo }
}</v>
      </c>
    </row>
    <row r="2765" spans="1:1" x14ac:dyDescent="0.25">
      <c r="A27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"&amp;TAGS!P2765&amp;"
}"))))</f>
        <v>@PART[RutherfordVacuum]:FOR[xxxRP0]
{
    %TechRequired = orbitalRocketry2014
    %cost = 28
    %entryCost = 20000
    RP0conf = true
    @description ^=:$: From Niche Parts mod
    MODULE
    { name = ModuleTagEngineLiquidTurbo }
}</v>
      </c>
    </row>
    <row r="2766" spans="1:1" hidden="1" x14ac:dyDescent="0.25">
      <c r="A27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"&amp;TAGS!P2766&amp;"
}"))))</f>
        <v/>
      </c>
    </row>
    <row r="2767" spans="1:1" hidden="1" x14ac:dyDescent="0.25">
      <c r="A27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"&amp;TAGS!P2767&amp;"
}"))))</f>
        <v/>
      </c>
    </row>
    <row r="2768" spans="1:1" hidden="1" x14ac:dyDescent="0.25">
      <c r="A27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"&amp;TAGS!P2768&amp;"
}"))))</f>
        <v/>
      </c>
    </row>
    <row r="2769" spans="1:1" hidden="1" x14ac:dyDescent="0.25">
      <c r="A27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"&amp;TAGS!P2769&amp;"
}"))))</f>
        <v/>
      </c>
    </row>
    <row r="2770" spans="1:1" hidden="1" x14ac:dyDescent="0.25">
      <c r="A27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"&amp;TAGS!P2770&amp;"
}"))))</f>
        <v/>
      </c>
    </row>
    <row r="2771" spans="1:1" hidden="1" x14ac:dyDescent="0.25">
      <c r="A27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"&amp;TAGS!P2771&amp;"
}"))))</f>
        <v/>
      </c>
    </row>
    <row r="2772" spans="1:1" hidden="1" x14ac:dyDescent="0.25">
      <c r="A27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"&amp;TAGS!P2772&amp;"
}"))))</f>
        <v/>
      </c>
    </row>
    <row r="2773" spans="1:1" hidden="1" x14ac:dyDescent="0.25">
      <c r="A27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"&amp;TAGS!P2773&amp;"
}"))))</f>
        <v/>
      </c>
    </row>
    <row r="2774" spans="1:1" x14ac:dyDescent="0.25">
      <c r="A27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"&amp;TAGS!P2774&amp;"
}"))))</f>
        <v>@PART[ca_rw_xsmall]:FOR[xxxRP0]
{
    %TechRequired = improvedFlightControl
    %cost = 90
    %entryCost = 1300
    RP0conf = false
    @description ^=:$: From Coatl Aerospace mod
}</v>
      </c>
    </row>
    <row r="2775" spans="1:1" x14ac:dyDescent="0.25">
      <c r="A27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"&amp;TAGS!P2775&amp;"
}"))))</f>
        <v>@PART[ca_rw_medium]:FOR[xxxRP0]
{
    %TechRequired = advancedFlightControl
    %cost = 150
    %entryCost = 1000
    RP0conf = false
    @description ^=:$: From Coatl Aerospace mod
}</v>
      </c>
    </row>
    <row r="2776" spans="1:1" x14ac:dyDescent="0.25">
      <c r="A27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"&amp;TAGS!P2776&amp;"
}"))))</f>
        <v>@PART[ca_rw_small]:FOR[xxxRP0]
{
    %TechRequired = improvedFlightControl
    %cost = 60
    %entryCost = 400
    RP0conf = false
    @description ^=:$: From Coatl Aerospace mod
}</v>
      </c>
    </row>
    <row r="2777" spans="1:1" hidden="1" x14ac:dyDescent="0.25">
      <c r="A27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"&amp;TAGS!P2777&amp;"
}"))))</f>
        <v/>
      </c>
    </row>
    <row r="2778" spans="1:1" hidden="1" x14ac:dyDescent="0.25">
      <c r="A27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"&amp;TAGS!P2778&amp;"
}"))))</f>
        <v/>
      </c>
    </row>
    <row r="2779" spans="1:1" hidden="1" x14ac:dyDescent="0.25">
      <c r="A27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"&amp;TAGS!P2779&amp;"
}"))))</f>
        <v/>
      </c>
    </row>
    <row r="2780" spans="1:1" hidden="1" x14ac:dyDescent="0.25">
      <c r="A27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"&amp;TAGS!P2780&amp;"
}"))))</f>
        <v/>
      </c>
    </row>
    <row r="2781" spans="1:1" hidden="1" x14ac:dyDescent="0.25">
      <c r="A27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"&amp;TAGS!P2781&amp;"
}"))))</f>
        <v/>
      </c>
    </row>
    <row r="2782" spans="1:1" hidden="1" x14ac:dyDescent="0.25">
      <c r="A27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"&amp;TAGS!P2782&amp;"
}"))))</f>
        <v/>
      </c>
    </row>
    <row r="2783" spans="1:1" hidden="1" x14ac:dyDescent="0.25">
      <c r="A27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"&amp;TAGS!P2783&amp;"
}"))))</f>
        <v/>
      </c>
    </row>
    <row r="2784" spans="1:1" hidden="1" x14ac:dyDescent="0.25">
      <c r="A27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"&amp;TAGS!P2784&amp;"
}"))))</f>
        <v/>
      </c>
    </row>
    <row r="2785" spans="1:1" hidden="1" x14ac:dyDescent="0.25">
      <c r="A27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"&amp;TAGS!P2785&amp;"
}"))))</f>
        <v/>
      </c>
    </row>
    <row r="2786" spans="1:1" x14ac:dyDescent="0.25">
      <c r="A27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"&amp;TAGS!P2786&amp;"
}"))))</f>
        <v>@PART[RD58]:FOR[xxxRP0]
{
    %TechRequired = firstStagedCombustion
    %cost = 400
    %entryCost = 8000
    RP0conf = true
    @description ^=:$: From RealEngines mod
    MODULE
    { name = ModuleTagEngineLiquidTurbo }
}</v>
      </c>
    </row>
    <row r="2787" spans="1:1" x14ac:dyDescent="0.25">
      <c r="A27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"&amp;TAGS!P2787&amp;"
}"))))</f>
        <v>@PART[liquidEngine2]:FOR[xxxRP0]
{
    %TechRequired = firstStagedCombustion
    %cost = 400
    %entryCost = 8000
    RP0conf = true
    @description ^=:$: From Stock (RO Config) mod
    MODULE
    { name = ModuleTagEngineLiquidTurbo }
}</v>
      </c>
    </row>
    <row r="2788" spans="1:1" hidden="1" x14ac:dyDescent="0.25">
      <c r="A27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"&amp;TAGS!P2788&amp;"
}"))))</f>
        <v/>
      </c>
    </row>
    <row r="2789" spans="1:1" x14ac:dyDescent="0.25">
      <c r="A27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"&amp;TAGS!P2789&amp;"
}"))))</f>
        <v>@PART[S10_Thruster]:FOR[xxxRP0]
{
    %TechRequired = orbitalRocketry1992
    %cost = 280
    %entryCost = 4200
    RP0conf = false
    @description ^=:$: From Niche Parts mod
}</v>
      </c>
    </row>
    <row r="2790" spans="1:1" x14ac:dyDescent="0.25">
      <c r="A27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"&amp;TAGS!P2790&amp;"
}"))))</f>
        <v>@PART[S10Block]:FOR[xxxRP0]
{
    %TechRequired = orbitalRocketryNF
    %cost = 280
    %entryCost = 4200
    RP0conf = false
    @description ^=:$: From Niche Parts mod
}</v>
      </c>
    </row>
    <row r="2791" spans="1:1" hidden="1" x14ac:dyDescent="0.25">
      <c r="A27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"&amp;TAGS!P2791&amp;"
}"))))</f>
        <v/>
      </c>
    </row>
    <row r="2792" spans="1:1" x14ac:dyDescent="0.25">
      <c r="A27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"&amp;TAGS!P2792&amp;"
}"))))</f>
        <v>@PART[S200_Block]:FOR[xxxRP0]
{
    %TechRequired = largeDockingPorts
    %cost = 280
    %entryCost = 4200
    RP0conf = false
    @description ^=:$: From Niche Parts mod
}</v>
      </c>
    </row>
    <row r="2793" spans="1:1" x14ac:dyDescent="0.25">
      <c r="A27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"&amp;TAGS!P2793&amp;"
}"))))</f>
        <v>@PART[S200_Thruster]:FOR[xxxRP0]
{
    %TechRequired = largeDockingPorts
    %cost = 280
    %entryCost = 4200
    RP0conf = false
    @description ^=:$: From Niche Parts mod
}</v>
      </c>
    </row>
    <row r="2794" spans="1:1" x14ac:dyDescent="0.25">
      <c r="A27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"&amp;TAGS!P2794&amp;"
}"))))</f>
        <v>@PART[rn_s3]:FOR[xxxRP0]
{
    %TechRequired = orbitalRocketry1958
    %cost = 650
    %entryCost = 13000
    RP0conf = true
    @description ^=:$: From RN US Rockets mod
    MODULE
    { name = ModuleTagEngineLiquidTurbo }
}</v>
      </c>
    </row>
    <row r="2795" spans="1:1" hidden="1" x14ac:dyDescent="0.25">
      <c r="A27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"&amp;TAGS!P2795&amp;"
}"))))</f>
        <v/>
      </c>
    </row>
    <row r="2796" spans="1:1" x14ac:dyDescent="0.25">
      <c r="A27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"&amp;TAGS!P2796&amp;"
}"))))</f>
        <v>@PART[rn_s3_vernier]:FOR[xxxRP0]
{
    %TechRequired = orbitalRocketry1958
    %cost = 50
    %entryCost = 1000
    RP0conf = true
    @description ^=:$: From RN US Rockets mod
    MODULE
    { name = ModuleTagEngineLiquidTurbo }
}</v>
      </c>
    </row>
    <row r="2797" spans="1:1" hidden="1" x14ac:dyDescent="0.25">
      <c r="A27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"&amp;TAGS!P2797&amp;"
}"))))</f>
        <v/>
      </c>
    </row>
    <row r="2798" spans="1:1" x14ac:dyDescent="0.25">
      <c r="A27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"&amp;TAGS!P2798&amp;"
}"))))</f>
        <v>@PART[bluedog_Juno_EngineS3D]:FOR[xxxRP0]
{
    %TechRequired = orbitalRocketry1956
    %cost = 650
    %entryCost = 13000
    RP0conf = true
    @description ^=:$: From Bluedog DB mod
    MODULE
    { name = ModuleTagEngineLiquidTurbo }
}</v>
      </c>
    </row>
    <row r="2799" spans="1:1" x14ac:dyDescent="0.25">
      <c r="A27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"&amp;TAGS!P2799&amp;"
}"))))</f>
        <v>@PART[400N_Engine]:FOR[xxxRP0]
{
    %TechRequired = standardDockingPorts
    %cost = 200
    %entryCost = 2800
    RP0conf = false
    @description ^=:$: From Niche Parts mod
}</v>
      </c>
    </row>
    <row r="2800" spans="1:1" x14ac:dyDescent="0.25">
      <c r="A28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"&amp;TAGS!P2800&amp;"
}"))))</f>
        <v>@PART[S5_92fversion]:FOR[xxxRP0]
{
    %TechRequired = orbitalRocketry1998
    %cost = 1000
    %entryCost = 3500
    RP0conf = false
    @description ^=:$: From RealEngines mod
}</v>
      </c>
    </row>
    <row r="2801" spans="1:1" x14ac:dyDescent="0.25">
      <c r="A28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"&amp;TAGS!P2801&amp;"
}"))))</f>
        <v>@PART[RLA_small_resistojet]:FOR[xxxRP0]
{
    %TechRequired = orbitalRocketry1998
    %cost = 3250
    %entryCost = 18000
    RP0conf = false
    @description ^=:$: From RLA Stockalike mod
}</v>
      </c>
    </row>
    <row r="2802" spans="1:1" x14ac:dyDescent="0.25">
      <c r="A28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"&amp;TAGS!P2802&amp;"
}"))))</f>
        <v>@PART[NP_S592]:FOR[xxxRP0]
{
    %TechRequired = orbitalRocketry1986
    %cost = 200
    %entryCost = 2800
    RP0conf = false
    @description ^=:$: From Niche Parts mod
}</v>
      </c>
    </row>
    <row r="2803" spans="1:1" hidden="1" x14ac:dyDescent="0.25">
      <c r="A28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"&amp;TAGS!P2803&amp;"
}"))))</f>
        <v/>
      </c>
    </row>
    <row r="2804" spans="1:1" hidden="1" x14ac:dyDescent="0.25">
      <c r="A28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"&amp;TAGS!P2804&amp;"
}"))))</f>
        <v/>
      </c>
    </row>
    <row r="2805" spans="1:1" x14ac:dyDescent="0.25">
      <c r="A28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"&amp;TAGS!P2805&amp;"
}"))))</f>
        <v>@PART[S5_98M]:FOR[xxxRP0]
{
    %TechRequired = stagedCombustion1998
    %cost = 1000
    %entryCost = 3500
    RP0conf = false
    @description ^=:$: From RealEngines mod
}</v>
      </c>
    </row>
    <row r="2806" spans="1:1" x14ac:dyDescent="0.25">
      <c r="A28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"&amp;TAGS!P2806&amp;"
}"))))</f>
        <v>@PART[rn_brizm_me]:FOR[xxxRP0]
{
    %TechRequired = stagedCombustion1998
    %cost = 12500
    %entryCost = 70
    RP0conf = false
    @description ^=:$: From RN Soviet Rockets mod
}</v>
      </c>
    </row>
    <row r="2807" spans="1:1" hidden="1" x14ac:dyDescent="0.25">
      <c r="A28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"&amp;TAGS!P2807&amp;"
}"))))</f>
        <v/>
      </c>
    </row>
    <row r="2808" spans="1:1" x14ac:dyDescent="0.25">
      <c r="A28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"&amp;TAGS!P2808&amp;"
}"))))</f>
        <v>@PART[NP_S598M]:FOR[xxxRP0]
{
    %TechRequired = stagedCombustion1998
    %cost = 200
    %entryCost = 2800
    RP0conf = false
    @description ^=:$: From Niche Parts mod
}</v>
      </c>
    </row>
    <row r="2809" spans="1:1" hidden="1" x14ac:dyDescent="0.25">
      <c r="A28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"&amp;TAGS!P2809&amp;"
}"))))</f>
        <v/>
      </c>
    </row>
    <row r="2810" spans="1:1" hidden="1" x14ac:dyDescent="0.25">
      <c r="A28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"&amp;TAGS!P2810&amp;"
}"))))</f>
        <v/>
      </c>
    </row>
    <row r="2811" spans="1:1" x14ac:dyDescent="0.25">
      <c r="A28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"&amp;TAGS!P2811&amp;"
}"))))</f>
        <v>@PART[Kosmos_Salyut_Solar_Array_rn]:FOR[xxxRP0]
{
    %TechRequired = maturePower
    %cost = 2070
    %entryCost = 9360
    RP0conf = false
    @description ^=:$: From RN Salyut mod
}</v>
      </c>
    </row>
    <row r="2812" spans="1:1" x14ac:dyDescent="0.25">
      <c r="A28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"&amp;TAGS!P2812&amp;"
}"))))</f>
        <v>@PART[rn_salyut1_fairing]:FOR[xxxRP0]
{
    %TechRequired = materialsScienceLunar
    %cost = 20
    %entryCost = 400
    RP0conf = true
    @description ^=:$: From RN Soviet Rockets mod
}</v>
      </c>
    </row>
    <row r="2813" spans="1:1" x14ac:dyDescent="0.25">
      <c r="A28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"&amp;TAGS!P2813&amp;"
}"))))</f>
        <v>@PART[rn_eos_tdrs_solar_panel]:FOR[xxxRP0]
{
    %TechRequired = maturePower
    %cost = 980
    %entryCost = 19600
    RP0conf = true
    @description ^=:$: From RN Solar Panels mod
}</v>
      </c>
    </row>
    <row r="2814" spans="1:1" x14ac:dyDescent="0.25">
      <c r="A28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"&amp;TAGS!P2814&amp;"
}"))))</f>
        <v>@PART[foldingRadMed]:FOR[xxxRP0]
{
    %TechRequired = largeScaleOrbitalCon
    %cost = 2250
    %entryCost = 11000
    RP0conf = false
    @description ^=:$: From Stock (RO Config) mod
}</v>
      </c>
    </row>
    <row r="2815" spans="1:1" x14ac:dyDescent="0.25">
      <c r="A28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"&amp;TAGS!P2815&amp;"
}"))))</f>
        <v>@PART[s1_dp]:FOR[xxxRP0]
{
    %TechRequired = dockingCrewTransfer
    %cost = 8000
    %entryCost = 50000
    RP0conf = true
    @description ^=:$: From RN Salyut mod
    MODULE
    { name = ModuleTagHumanRated }
    MODULE
    { name = ModuleTagDecoupler }
}</v>
      </c>
    </row>
    <row r="2816" spans="1:1" hidden="1" x14ac:dyDescent="0.25">
      <c r="A28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"&amp;TAGS!P2816&amp;"
}"))))</f>
        <v/>
      </c>
    </row>
    <row r="2817" spans="1:1" x14ac:dyDescent="0.25">
      <c r="A28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"&amp;TAGS!P2817&amp;"
}"))))</f>
        <v>@PART[rn_salyut467_fairing]:FOR[xxxRP0]
{
    %TechRequired = materialsScienceSpaceStation
    %cost = 20
    %entryCost = 400
    RP0conf = true
    @description ^=:$: From RN Soviet Rockets mod
}</v>
      </c>
    </row>
    <row r="2818" spans="1:1" x14ac:dyDescent="0.25">
      <c r="A28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"&amp;TAGS!P2818&amp;"
}"))))</f>
        <v>@PART[foldingRadSmall]:FOR[xxxRP0]
{
    %TechRequired = largeScaleOrbitalCon
    %cost = 450
    %entryCost = 2200
    RP0conf = false
    @description ^=:$: From Stock (RO Config) mod
}</v>
      </c>
    </row>
    <row r="2819" spans="1:1" x14ac:dyDescent="0.25">
      <c r="A28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"&amp;TAGS!P2819&amp;"
}"))))</f>
        <v>@PART[s6_dp]:FOR[xxxRP0]
{
    %TechRequired = spaceStationControl
    %cost = 8000
    %entryCost = 50000
    RP0conf = true
    @description ^=:$: From RN Salyut mod
    MODULE
    { name = ModuleTagHumanRated }
    MODULE
    { name = ModuleTagDecoupler }
}</v>
      </c>
    </row>
    <row r="2820" spans="1:1" x14ac:dyDescent="0.25">
      <c r="A28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"&amp;TAGS!P2820&amp;"
}"))))</f>
        <v>@PART[CXA_EETCS]:FOR[xxxRP0]
{
    %TechRequired = largeScaleOrbitalCon
    %cost = 2250
    %entryCost = 11000
    RP0conf = false
    @description ^=:$: From CxAerospace mod
}</v>
      </c>
    </row>
    <row r="2821" spans="1:1" x14ac:dyDescent="0.25">
      <c r="A28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"&amp;TAGS!P2821&amp;"
}"))))</f>
        <v>@PART[rn_salyut7_fairing]:FOR[xxxRP0]
{
    %TechRequired = materialsScienceSpaceplanes
    %cost = 20
    %entryCost = 400
    RP0conf = true
    @description ^=:$: From RN Soviet Rockets mod
}</v>
      </c>
    </row>
    <row r="2822" spans="1:1" hidden="1" x14ac:dyDescent="0.25">
      <c r="A28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"&amp;TAGS!P2822&amp;"
}"))))</f>
        <v/>
      </c>
    </row>
    <row r="2823" spans="1:1" x14ac:dyDescent="0.25">
      <c r="A28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"&amp;TAGS!P2823&amp;"
}"))))</f>
        <v>@PART[salyut_asas]:FOR[xxxRP0]
{
    %TechRequired = largeScaleAvionics
    %cost = 12500
    %entryCost = 80000
    RP0conf = true
    @description ^=:$: From RN Salyut mod
    MODULE
    { name = ModuleTagAvionics }
}</v>
      </c>
    </row>
    <row r="2824" spans="1:1" x14ac:dyDescent="0.25">
      <c r="A28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"&amp;TAGS!P2824&amp;"
}"))))</f>
        <v>@PART[probeCoreCube]:FOR[xxxRP0]
{
    %TechRequired = longTermAvionics
    %cost = 15000
    %entryCost = 300000
    RP0conf = true
    @description ^=:$: From Stock (RO Config) mod
    MODULE
    { name = ModuleTagAvionics }
}</v>
      </c>
    </row>
    <row r="2825" spans="1:1" x14ac:dyDescent="0.25">
      <c r="A28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"&amp;TAGS!P2825&amp;"
}"))))</f>
        <v>@PART[RSBtankSaturn10m6m]:FOR[xxxRP0]
{
    %TechRequired = materialsScienceLunar
    %cost = 11500
    %entryCost = 48000
    RP0conf = false
    @description ^=:$: From Real Scale Boosters mod
}</v>
      </c>
    </row>
    <row r="2826" spans="1:1" x14ac:dyDescent="0.25">
      <c r="A28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"&amp;TAGS!P2826&amp;"
}"))))</f>
        <v>@PART[RSBtankSaturn10m7m]:FOR[xxxRP0]
{
    %TechRequired = materialsScienceLunar
    %cost = 14375
    %entryCost = 48000
    RP0conf = false
    @description ^=:$: From Real Scale Boosters mod
}</v>
      </c>
    </row>
    <row r="2827" spans="1:1" x14ac:dyDescent="0.25">
      <c r="A28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"&amp;TAGS!P2827&amp;"
}"))))</f>
        <v>@PART[RSBtankSaturn6m5m]:FOR[xxxRP0]
{
    %TechRequired = materialsScienceLunar
    %cost = 8625
    %entryCost = 28000
    RP0conf = false
    @description ^=:$: From Real Scale Boosters mod
}</v>
      </c>
    </row>
    <row r="2828" spans="1:1" x14ac:dyDescent="0.25">
      <c r="A28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"&amp;TAGS!P2828&amp;"
}"))))</f>
        <v>@PART[RSBsaturnAPS]:FOR[xxxRP0]
{
    %TechRequired = advancedFlightControl
    %cost = 750
    %entryCost = 3400
    RP0conf = false
    @description ^=:$: From Real Scale Boosters mod
}</v>
      </c>
    </row>
    <row r="2829" spans="1:1" x14ac:dyDescent="0.25">
      <c r="A28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"&amp;TAGS!P2829&amp;"
}"))))</f>
        <v>@PART[FASAApalloLFTJ2Nova]:FOR[xxxRP0]
{
    %TechRequired = materialsScienceSpaceStation
    %cost = 400
    %entryCost = 14000
    RP0conf = true
    @description ^=:$: From FASA mod
}</v>
      </c>
    </row>
    <row r="2830" spans="1:1" x14ac:dyDescent="0.25">
      <c r="A28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"&amp;TAGS!P2830&amp;"
}"))))</f>
        <v>@PART[FASAApolloStrJ2StrJ23m5mDecNova]:FOR[xxxRP0]
{
    %TechRequired = materialsScienceSpaceStation
    %cost = 100
    %entryCost = 3500
    RP0conf = true
    @description ^=:$: From FASA mod
    MODULE
    { name = ModuleTagDecoupler }
}</v>
      </c>
    </row>
    <row r="2831" spans="1:1" x14ac:dyDescent="0.25">
      <c r="A28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"&amp;TAGS!P2831&amp;"
}"))))</f>
        <v>@PART[FASAApalloLFTF1Plate]:FOR[xxxRP0]
{
    %TechRequired = materialsScienceSpaceStation
    %cost = 400
    %entryCost = 14000
    RP0conf = true
    @description ^=:$: From FASA mod
}</v>
      </c>
    </row>
    <row r="2832" spans="1:1" x14ac:dyDescent="0.25">
      <c r="A28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"&amp;TAGS!P2832&amp;"
}"))))</f>
        <v>@PART[RSBdecouplerSaturnSII8]:FOR[xxxRP0]
{
    %TechRequired = materialsScienceSpaceStation
    %cost = 100
    %entryCost = 3500
    RP0conf = true
    @description ^=:$: From Real Scale Boosters mod
    MODULE
    { name = ModuleTagDecoupler }
}</v>
      </c>
    </row>
    <row r="2833" spans="1:1" x14ac:dyDescent="0.25">
      <c r="A28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"&amp;TAGS!P2833&amp;"
}"))))</f>
        <v>@PART[RSBtankSaturnSIC8]:FOR[xxxRP0]
{
    %TechRequired = materialsScienceSpaceStation
    %cost = 400
    %entryCost = 14000
    RP0conf = true
    @description ^=:$: From Real Scale Boosters mod
}</v>
      </c>
    </row>
    <row r="2834" spans="1:1" x14ac:dyDescent="0.25">
      <c r="A28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"&amp;TAGS!P2834&amp;"
}"))))</f>
        <v>@PART[RSBtankSaturnSII8]:FOR[xxxRP0]
{
    %TechRequired = materialsScienceSpaceStation
    %cost = 400
    %entryCost = 14000
    RP0conf = true
    @description ^=:$: From Real Scale Boosters mod
}</v>
      </c>
    </row>
    <row r="2835" spans="1:1" x14ac:dyDescent="0.25">
      <c r="A28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"&amp;TAGS!P2835&amp;"
}"))))</f>
        <v>@PART[FASAApalloLFTJ2]:FOR[xxxRP0]
{
    %TechRequired = materialsScienceLunar
    %cost = 400
    %entryCost = 14000
    RP0conf = true
    @description ^=:$: From FASA mod
}</v>
      </c>
    </row>
    <row r="2836" spans="1:1" x14ac:dyDescent="0.25">
      <c r="A28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"&amp;TAGS!P2836&amp;"
}"))))</f>
        <v>@PART[FASAApalloLFTSVS2]:FOR[xxxRP0]
{
    %TechRequired = materialsScienceLunar
    %cost = 400
    %entryCost = 14000
    RP0conf = true
    @description ^=:$: From FASA mod
}</v>
      </c>
    </row>
    <row r="2837" spans="1:1" x14ac:dyDescent="0.25">
      <c r="A28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"&amp;TAGS!P2837&amp;"
}"))))</f>
        <v>@PART[RSBprobeSaturn2]:FOR[xxxRP0]
{
    %TechRequired = interplanetaryProbes
    %cost = 1500
    %entryCost = 30000
    RP0conf = true
    @description ^=:$: From Real Scale Boosters mod
    MODULE
    { name = ModuleTagAvionics }
}</v>
      </c>
    </row>
    <row r="2838" spans="1:1" x14ac:dyDescent="0.25">
      <c r="A28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"&amp;TAGS!P2838&amp;"
}"))))</f>
        <v>@PART[SXT375mProbe]:FOR[xxxRP0]
{
    %TechRequired = interplanetaryProbes
    %cost = 1500
    %entryCost = 30000
    RP0conf = true
    @description ^=:$: From SXT mod
    MODULE
    { name = ModuleTagAvionics }
}</v>
      </c>
    </row>
    <row r="2839" spans="1:1" x14ac:dyDescent="0.25">
      <c r="A28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"&amp;TAGS!P2839&amp;"
}"))))</f>
        <v>@PART[bluedog_Saturn_S4_InstrumentUnit]:FOR[xxxRP0]
{
    %TechRequired = interplanetaryProbes
    %cost = 1500
    %entryCost = 30000
    RP0conf = true
    @description ^=:$: From Bluedog DB mod
    MODULE
    { name = ModuleTagAvionics }
}</v>
      </c>
    </row>
    <row r="2840" spans="1:1" x14ac:dyDescent="0.25">
      <c r="A28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"&amp;TAGS!P2840&amp;"
}"))))</f>
        <v>@PART[RSBdecouplerSaturnSIV]:FOR[xxxRP0]
{
    %TechRequired = materialsScienceHuman
    %cost = 7500
    %entryCost = 10500
    RP0conf = false
    @description ^=:$: From Real Scale Boosters mod
}</v>
      </c>
    </row>
    <row r="2841" spans="1:1" x14ac:dyDescent="0.25">
      <c r="A28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"&amp;TAGS!P2841&amp;"
}"))))</f>
        <v>@PART[RSBfinSaturnSIblackL]:FOR[xxxRP0]
{
    %TechRequired = stabilityRP0
    %cost = 300
    %entryCost = 3200
    RP0conf = false
    @description ^=:$: From Real Scale Boosters mod
}</v>
      </c>
    </row>
    <row r="2842" spans="1:1" x14ac:dyDescent="0.25">
      <c r="A28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"&amp;TAGS!P2842&amp;"
}"))))</f>
        <v>@PART[RSBfinSaturnSIwhiteL]:FOR[xxxRP0]
{
    %TechRequired = stabilityRP0
    %cost = 300
    %entryCost = 3200
    RP0conf = false
    @description ^=:$: From Real Scale Boosters mod
}</v>
      </c>
    </row>
    <row r="2843" spans="1:1" x14ac:dyDescent="0.25">
      <c r="A28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"&amp;TAGS!P2843&amp;"
}"))))</f>
        <v>@PART[RSBfairingSaturn4m]:FOR[xxxRP0]
{
    %TechRequired = materialsScienceHuman
    %cost = 1500
    %entryCost = 5500
    RP0conf = false
    @description ^=:$: From Real Scale Boosters mod
}</v>
      </c>
    </row>
    <row r="2844" spans="1:1" x14ac:dyDescent="0.25">
      <c r="A28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"&amp;TAGS!P2844&amp;"
}"))))</f>
        <v>@PART[RSBtankSaturnSIV]:FOR[xxxRP0]
{
    %TechRequired = materialsScienceHuman
    %cost = 22000
    %entryCost = 125000
    RP0conf = false
    @description ^=:$: From Real Scale Boosters mod
}</v>
      </c>
    </row>
    <row r="2845" spans="1:1" x14ac:dyDescent="0.25">
      <c r="A28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"&amp;TAGS!P2845&amp;"
}"))))</f>
        <v>@PART[RSBfinSaturnSIblackS]:FOR[xxxRP0]
{
    %TechRequired = stabilityRP0
    %cost = 300
    %entryCost = 3200
    RP0conf = false
    @description ^=:$: From Real Scale Boosters mod
}</v>
      </c>
    </row>
    <row r="2846" spans="1:1" x14ac:dyDescent="0.25">
      <c r="A28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"&amp;TAGS!P2846&amp;"
}"))))</f>
        <v>@PART[RSBfinSaturnSIwhiteS]:FOR[xxxRP0]
{
    %TechRequired = stabilityRP0
    %cost = 300
    %entryCost = 3200
    RP0conf = false
    @description ^=:$: From Real Scale Boosters mod
}</v>
      </c>
    </row>
    <row r="2847" spans="1:1" x14ac:dyDescent="0.25">
      <c r="A28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"&amp;TAGS!P2847&amp;"
}"))))</f>
        <v>@PART[RSBfinSaturnSIBblack]:FOR[xxxRP0]
{
    %TechRequired = earlyDocking
    %cost = 200
    %entryCost = 3200
    RP0conf = false
    @description ^=:$: From Real Scale Boosters mod
}</v>
      </c>
    </row>
    <row r="2848" spans="1:1" x14ac:dyDescent="0.25">
      <c r="A28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"&amp;TAGS!P2848&amp;"
}"))))</f>
        <v>@PART[RSBfinSaturnSIBwhite]:FOR[xxxRP0]
{
    %TechRequired = earlyDocking
    %cost = 200
    %entryCost = 3200
    RP0conf = false
    @description ^=:$: From Real Scale Boosters mod
}</v>
      </c>
    </row>
    <row r="2849" spans="1:1" x14ac:dyDescent="0.25">
      <c r="A28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"&amp;TAGS!P2849&amp;"
}"))))</f>
        <v>@PART[RSBdecouplerSaturnSIVB2]:FOR[xxxRP0]
{
    %TechRequired = materialsScienceAdvCapsules
    %cost = 7500
    %entryCost = 10500
    RP0conf = false
    @description ^=:$: From Real Scale Boosters mod
}</v>
      </c>
    </row>
    <row r="2850" spans="1:1" x14ac:dyDescent="0.25">
      <c r="A28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"&amp;TAGS!P2850&amp;"
}"))))</f>
        <v>@PART[RSBnosecone6m]:FOR[xxxRP0]
{
    %TechRequired = materialsScienceAdvCapsules
    %cost = 3800
    %entryCost = 7500
    RP0conf = false
    @description ^=:$: From Real Scale Boosters mod
}</v>
      </c>
    </row>
    <row r="2851" spans="1:1" x14ac:dyDescent="0.25">
      <c r="A28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"&amp;TAGS!P2851&amp;"
}"))))</f>
        <v>@PART[FASAApolloAPS]:FOR[xxxRP0]
{
    %TechRequired = matureAvionics
    %cost = 500
    %entryCost = 17500
    RP0conf = true
    @description ^=:$: From FASA mod
    MODULE
    { name = ModuleTagEngineLiquidPF }
    MODULE
    { name = ModuleTagHumanRated }
}</v>
      </c>
    </row>
    <row r="2852" spans="1:1" x14ac:dyDescent="0.25">
      <c r="A28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"&amp;TAGS!P2852&amp;"
}"))))</f>
        <v>@PART[FASAApolloIU]:FOR[xxxRP0]
{
    %TechRequired = matureAvionics
    %cost = 2000
    %entryCost = 40000
    RP0conf = true
    @description ^=:$: From FASA mod
    MODULE
    { name = ModuleTagAvionics }
}</v>
      </c>
    </row>
    <row r="2853" spans="1:1" x14ac:dyDescent="0.25">
      <c r="A28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"&amp;TAGS!P2853&amp;"
}"))))</f>
        <v>@PART[RP0probeAvionics66m]:FOR[xxxRP0]
{
    %TechRequired = matureAvionics
    %cost = 2000
    %entryCost = 40000
    RP0conf = true
    @description ^=:$: From Stock (RO Config) mod
    MODULE
    { name = ModuleTagAvionics }
}</v>
      </c>
    </row>
    <row r="2854" spans="1:1" x14ac:dyDescent="0.25">
      <c r="A28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"&amp;TAGS!P2854&amp;"
}"))))</f>
        <v>@PART[RSBtankSaturnSIVB]:FOR[xxxRP0]
{
    %TechRequired = materialsScienceAdvCapsules
    %cost = 52000
    %entryCost = 825000
    RP0conf = false
    @description ^=:$: From Real Scale Boosters mod
}</v>
      </c>
    </row>
    <row r="2855" spans="1:1" x14ac:dyDescent="0.25">
      <c r="A28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"&amp;TAGS!P2855&amp;"
}"))))</f>
        <v>@PART[RSBtankSaturnSIE]:FOR[xxxRP0]
{
    %TechRequired = materialsScienceSpaceStation
    %cost = 175500
    %entryCost = 425000
    RP0conf = false
    @description ^=:$: From Real Scale Boosters mod
}</v>
      </c>
    </row>
    <row r="2856" spans="1:1" x14ac:dyDescent="0.25">
      <c r="A28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"&amp;TAGS!P2856&amp;"
}"))))</f>
        <v>@PART[RSBnosecone6m2]:FOR[xxxRP0]
{
    %TechRequired = materialsScienceSpaceplanes
    %cost = 3800
    %entryCost = 7500
    RP0conf = false
    @description ^=:$: From Real Scale Boosters mod
}</v>
      </c>
    </row>
    <row r="2857" spans="1:1" x14ac:dyDescent="0.25">
      <c r="A28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"&amp;TAGS!P2857&amp;"
}"))))</f>
        <v>@PART[RSBtankSaturnSIF]:FOR[xxxRP0]
{
    %TechRequired = materialsScienceSpaceplanes
    %cost = 195500
    %entryCost = 425000
    RP0conf = false
    @description ^=:$: From Real Scale Boosters mod
}</v>
      </c>
    </row>
    <row r="2858" spans="1:1" x14ac:dyDescent="0.25">
      <c r="A28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"&amp;TAGS!P2858&amp;"
}"))))</f>
        <v>@PART[RSBtankSaturnSIVC]:FOR[xxxRP0]
{
    %TechRequired = materialsScienceSpaceplanes
    %cost = 82000
    %entryCost = 825000
    RP0conf = false
    @description ^=:$: From Real Scale Boosters mod
}</v>
      </c>
    </row>
    <row r="2859" spans="1:1" x14ac:dyDescent="0.25">
      <c r="A28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"&amp;TAGS!P2859&amp;"
}"))))</f>
        <v>@PART[RSBtankSaturnSIB]:FOR[xxxRP0]
{
    %TechRequired = materialsScienceHuman
    %cost = 185500
    %entryCost = 425000
    RP0conf = false
    @description ^=:$: From Real Scale Boosters mod
}</v>
      </c>
    </row>
    <row r="2860" spans="1:1" x14ac:dyDescent="0.25">
      <c r="A28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"&amp;TAGS!P2860&amp;"
}"))))</f>
        <v>@PART[FASAStrS1BWing]:FOR[xxxRP0]
{
    %TechRequired = earlyDocking
    %cost = 50
    %entryCost = 1000
    RP0conf = true
    @description ^=:$: From FASA mod
}</v>
      </c>
    </row>
    <row r="2861" spans="1:1" x14ac:dyDescent="0.25">
      <c r="A28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"&amp;TAGS!P2861&amp;"
}"))))</f>
        <v>@PART[FASA_SIB]:FOR[xxxRP0]
{
    %TechRequired = materialsScienceAdvCapsules
    %cost = 1800
    %entryCost = 36000
    RP0conf = true
    @description ^=:$: From FASA mod
}</v>
      </c>
    </row>
    <row r="2862" spans="1:1" x14ac:dyDescent="0.25">
      <c r="A28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"&amp;TAGS!P2862&amp;"
}"))))</f>
        <v>@PART[FASAApalloLFTS1BStage1]:FOR[xxxRP0]
{
    %TechRequired = materialsScienceAdvCapsules
    %cost = 1800
    %entryCost = 36000
    RP0conf = true
    @description ^=:$: From FASA mod
}</v>
      </c>
    </row>
    <row r="2863" spans="1:1" x14ac:dyDescent="0.25">
      <c r="A28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"&amp;TAGS!P2863&amp;"
}"))))</f>
        <v>@PART[FASAApalloLFTSVS1]:FOR[xxxRP0]
{
    %TechRequired = materialsScienceLunar
    %cost = 400
    %entryCost = 14000
    RP0conf = true
    @description ^=:$: From FASA mod
}</v>
      </c>
    </row>
    <row r="2864" spans="1:1" x14ac:dyDescent="0.25">
      <c r="A28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"&amp;TAGS!P2864&amp;"
}"))))</f>
        <v>@PART[FASAApolloDecSV5m]:FOR[xxxRP0]
{
    %TechRequired = materialsScienceLunar
    %cost = 100
    %entryCost = 7000
    RP0conf = true
    @description ^=:$: From FASA mod
}</v>
      </c>
    </row>
    <row r="2865" spans="1:1" x14ac:dyDescent="0.25">
      <c r="A28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"&amp;TAGS!P2865&amp;"
}"))))</f>
        <v>@PART[FASAApolloStrJ2StrJ25mDec]:FOR[xxxRP0]
{
    %TechRequired = materialsScienceLunar
    %cost = 100
    %entryCost = 3500
    RP0conf = true
    @description ^=:$: From FASA mod
}</v>
      </c>
    </row>
    <row r="2866" spans="1:1" x14ac:dyDescent="0.25">
      <c r="A28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"&amp;TAGS!P2866&amp;"
}"))))</f>
        <v>@PART[FASAApalloLFTJ25XPlate]:FOR[xxxRP0]
{
    %TechRequired = materialsScienceLunar
    %cost = 400
    %entryCost = 14000
    RP0conf = true
    @description ^=:$: From FASA mod
}</v>
      </c>
    </row>
    <row r="2867" spans="1:1" x14ac:dyDescent="0.25">
      <c r="A28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"&amp;TAGS!P2867&amp;"
}"))))</f>
        <v>@PART[FASAApalloLFTJ2Plate]:FOR[xxxRP0]
{
    %TechRequired = materialsScienceAdvCapsules
    %cost = 2500
    %entryCost = 50000
    RP0conf = true
    @description ^=:$: From FASA mod
}</v>
      </c>
    </row>
    <row r="2868" spans="1:1" x14ac:dyDescent="0.25">
      <c r="A28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"&amp;TAGS!P2868&amp;"
}"))))</f>
        <v>@PART[FASAApolloStrJ2Fairing]:FOR[xxxRP0]
{
    %TechRequired = materialsScienceLunar
    %cost = 500
    %entryCost = 17500
    RP0conf = true
    @description ^=:$: From FASA mod
    MODULE
    { name = ModuleTagDecoupler }
}</v>
      </c>
    </row>
    <row r="2869" spans="1:1" x14ac:dyDescent="0.25">
      <c r="A28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"&amp;TAGS!P2869&amp;"
}"))))</f>
        <v>@PART[FASAApolloStrJ2StrJ23m5mDec]:FOR[xxxRP0]
{
    %TechRequired = materialsScienceLunar
    %cost = 100
    %entryCost = 3500
    RP0conf = true
    @description ^=:$: From FASA mod
    MODULE
    { name = ModuleTagDecoupler }
}</v>
      </c>
    </row>
    <row r="2870" spans="1:1" x14ac:dyDescent="0.25">
      <c r="A28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"&amp;TAGS!P2870&amp;"
}"))))</f>
        <v>@PART[FASAStrF1Fairing]:FOR[xxxRP0]
{
    %TechRequired = materialsScienceLunar
    %cost = 400
    %entryCost = 14000
    RP0conf = true
    @description ^=:$: From FASA mod
}</v>
      </c>
    </row>
    <row r="2871" spans="1:1" x14ac:dyDescent="0.25">
      <c r="A28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"&amp;TAGS!P2871&amp;"
}"))))</f>
        <v>@PART[RSBfinSaturnSIC]:FOR[xxxRP0]
{
    %TechRequired = advancedFlightControl
    %cost = 300
    %entryCost = 3200
    RP0conf = false
    @description ^=:$: From Real Scale Boosters mod
}</v>
      </c>
    </row>
    <row r="2872" spans="1:1" x14ac:dyDescent="0.25">
      <c r="A28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"&amp;TAGS!P2872&amp;"
}"))))</f>
        <v>@PART[RSBprobeSaturn]:FOR[xxxRP0]
{
    %TechRequired = largeScaleAvionics
    %cost = 25500
    %entryCost = 90000
    RP0conf = false
    @description ^=:$: From Real Scale Boosters mod
}</v>
      </c>
    </row>
    <row r="2873" spans="1:1" x14ac:dyDescent="0.25">
      <c r="A28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"&amp;TAGS!P2873&amp;"
}"))))</f>
        <v>@PART[RSBnosecone10m]:FOR[xxxRP0]
{
    %TechRequired = materialsScienceLunar
    %cost = 4500
    %entryCost = 7500
    RP0conf = false
    @description ^=:$: From Real Scale Boosters mod
}</v>
      </c>
    </row>
    <row r="2874" spans="1:1" x14ac:dyDescent="0.25">
      <c r="A28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"&amp;TAGS!P2874&amp;"
}"))))</f>
        <v>@PART[RSBfairingSaturn10m]:FOR[xxxRP0]
{
    %TechRequired = materialsScienceLunar
    %cost = 2500
    %entryCost = 9500
    RP0conf = false
    @description ^=:$: From Real Scale Boosters mod
}</v>
      </c>
    </row>
    <row r="2875" spans="1:1" x14ac:dyDescent="0.25">
      <c r="A28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"&amp;TAGS!P2875&amp;"
}"))))</f>
        <v>@PART[RSBfairingSaturn6m]:FOR[xxxRP0]
{
    %TechRequired = materialsScienceLunar
    %cost = 2500
    %entryCost = 9500
    RP0conf = false
    @description ^=:$: From Real Scale Boosters mod
}</v>
      </c>
    </row>
    <row r="2876" spans="1:1" x14ac:dyDescent="0.25">
      <c r="A28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"&amp;TAGS!P2876&amp;"
}"))))</f>
        <v>@PART[RSBdecouplerSaturnSII]:FOR[xxxRP0]
{
    %TechRequired = materialsScienceLunar
    %cost = 7500
    %entryCost = 10500
    RP0conf = false
    @description ^=:$: From Real Scale Boosters mod
}</v>
      </c>
    </row>
    <row r="2877" spans="1:1" x14ac:dyDescent="0.25">
      <c r="A28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"&amp;TAGS!P2877&amp;"
}"))))</f>
        <v>@PART[RSBtankSaturnSIC]:FOR[xxxRP0]
{
    %TechRequired = materialsScienceLunar
    %cost = 999500
    %entryCost = 2250000
    RP0conf = false
    @description ^=:$: From Real Scale Boosters mod
}</v>
      </c>
    </row>
    <row r="2878" spans="1:1" x14ac:dyDescent="0.25">
      <c r="A28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"&amp;TAGS!P2878&amp;"
}"))))</f>
        <v>@PART[KWsrbGlobeV]:FOR[xxxRP0]
{
    %TechRequired = orbitalRocketry1967
    %cost = 20
    %entryCost = 400
    RP0conf = true
    @description ^=:$: From KW Rocketry mod
    MODULE
    { name = ModuleTagEngineSolid }
}</v>
      </c>
    </row>
    <row r="2879" spans="1:1" x14ac:dyDescent="0.25">
      <c r="A28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"&amp;TAGS!P2879&amp;"
}"))))</f>
        <v>@PART[RSBdecouplerSaturnSIVB]:FOR[xxxRP0]
{
    %TechRequired = materialsScienceLunar
    %cost = 7500
    %entryCost = 10500
    RP0conf = false
    @description ^=:$: From Real Scale Boosters mod
}</v>
      </c>
    </row>
    <row r="2880" spans="1:1" x14ac:dyDescent="0.25">
      <c r="A28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"&amp;TAGS!P2880&amp;"
}"))))</f>
        <v>@PART[RSBtankSaturnSII]:FOR[xxxRP0]
{
    %TechRequired = materialsScienceLunar
    %cost = 210000
    %entryCost = 1250000
    RP0conf = false
    @description ^=:$: From Real Scale Boosters mod
}</v>
      </c>
    </row>
    <row r="2881" spans="1:1" x14ac:dyDescent="0.25">
      <c r="A28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"&amp;TAGS!P2881&amp;"
}"))))</f>
        <v>@PART[KWsrbUllage]:FOR[xxxRP0]
{
    %TechRequired = orbitalRocketry1967
    %cost = 10
    %entryCost = 200
    RP0conf = true
    @description ^=:$: From KW Rocketry mod
    MODULE
    { name = ModuleTagEngineSolid }
}</v>
      </c>
    </row>
    <row r="2882" spans="1:1" x14ac:dyDescent="0.25">
      <c r="A28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"&amp;TAGS!P2882&amp;"
}"))))</f>
        <v>@PART[KWsrbUllageLarge]:FOR[xxxRP0]
{
    %TechRequired = orbitalRocketry1967
    %cost = 10
    %entryCost = 200
    RP0conf = true
    @description ^=:$: From KW Rocketry mod
    MODULE
    { name = ModuleTagEngineSolid }
}</v>
      </c>
    </row>
    <row r="2883" spans="1:1" x14ac:dyDescent="0.25">
      <c r="A28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"&amp;TAGS!P2883&amp;"
}"))))</f>
        <v>@PART[KWFinGC]:FOR[xxxRP0]
{
    %TechRequired = advancedFlightControl
    %cost = 700
    %entryCost = 5400
    RP0conf = false
    @description ^=:$: From KW Rocketry mod
}</v>
      </c>
    </row>
    <row r="2884" spans="1:1" hidden="1" x14ac:dyDescent="0.25">
      <c r="A28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"&amp;TAGS!P2884&amp;"
}"))))</f>
        <v/>
      </c>
    </row>
    <row r="2885" spans="1:1" x14ac:dyDescent="0.25">
      <c r="A28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"&amp;TAGS!P2885&amp;"
}"))))</f>
        <v>@PART[SCANsat_Scanner32]:FOR[xxxRP0]
{
    %TechRequired = scienceExploration
    %cost = 500
    %entryCost = 10000
    RP0conf = true
    @description ^=:$: From SCANsat mod
    MODULE
    { name = ModuleTagHumanRated }
}</v>
      </c>
    </row>
    <row r="2886" spans="1:1" x14ac:dyDescent="0.25">
      <c r="A28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"&amp;TAGS!P2886&amp;"
}"))))</f>
        <v>@PART[SCANsat_Tracker]:FOR[xxxRP0]
{
    %TechRequired = scienceExploration
    %cost = 500
    %entryCost = 10000
    RP0conf = true
    @description ^=:$: From SCANsat mod
    MODULE
    { name = ModuleTagHumanRated }
}</v>
      </c>
    </row>
    <row r="2887" spans="1:1" x14ac:dyDescent="0.25">
      <c r="A28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"&amp;TAGS!P2887&amp;"
}"))))</f>
        <v>@PART[SCANsat_Scanner24]:FOR[xxxRP0]
{
    %TechRequired = scienceAdvCapsules
    %cost = 2000
    %entryCost = 40000
    RP0conf = true
    @description ^=:$: From SCANsat mod
    MODULE
    { name = ModuleTagHumanRated }
}</v>
      </c>
    </row>
    <row r="2888" spans="1:1" x14ac:dyDescent="0.25">
      <c r="A28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"&amp;TAGS!P2888&amp;"
}"))))</f>
        <v>@PART[SCANsat_Scanner]:FOR[xxxRP0]
{
    %TechRequired = scienceHuman
    %cost = 500
    %entryCost = 10000
    RP0conf = true
    @description ^=:$: From SCANsat mod
    MODULE
    { name = ModuleTagHumanRated }
}</v>
      </c>
    </row>
    <row r="2889" spans="1:1" x14ac:dyDescent="0.25">
      <c r="A28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"&amp;TAGS!P2889&amp;"
}"))))</f>
        <v>@PART[SCANsat_Scanner2]:FOR[xxxRP0]
{
    %TechRequired = deepSpaceScience
    %cost = 1000
    %entryCost = 20000
    RP0conf = true
    @description ^=:$: From SCANsat mod
    MODULE
    { name = ModuleTagHumanRated }
}</v>
      </c>
    </row>
    <row r="2890" spans="1:1" x14ac:dyDescent="0.25">
      <c r="A28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"&amp;TAGS!P2890&amp;"
}"))))</f>
        <v>@PART[scout_stg1_dec]:FOR[xxxRP0]
{
    %TechRequired = materialsScienceSatellite
    %cost = 200
    %entryCost = 500
    RP0conf = false
    @description ^=:$: From RN US Rockets mod
}</v>
      </c>
    </row>
    <row r="2891" spans="1:1" x14ac:dyDescent="0.25">
      <c r="A28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"&amp;TAGS!P2891&amp;"
}"))))</f>
        <v>@PART[rn_scout_stg1_g]:FOR[xxxRP0]
{
    %TechRequired = solids1976
    %cost = 700
    %entryCost = 3000
    RP0conf = false
    @description ^=:$: From RN US Rockets mod
    MODULE
    { name = ModuleTagEngineSolid }
}</v>
      </c>
    </row>
    <row r="2892" spans="1:1" x14ac:dyDescent="0.25">
      <c r="A28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"&amp;TAGS!P2892&amp;"
}"))))</f>
        <v>@PART[rn_scout_stg4_g]:FOR[xxxRP0]
{
    %TechRequired = solids1976
    %cost = 700
    %entryCost = 3000
    RP0conf = false
    @description ^=:$: From RN US Rockets mod
    MODULE
    { name = ModuleTagEngineSolid }
}</v>
      </c>
    </row>
    <row r="2893" spans="1:1" x14ac:dyDescent="0.25">
      <c r="A28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"&amp;TAGS!P2893&amp;"
}"))))</f>
        <v>@PART[rn_scout_stg2_g]:FOR[xxxRP0]
{
    %TechRequired = solids1976
    %cost = 700
    %entryCost = 3000
    RP0conf = false
    @description ^=:$: From RN US Rockets mod
    MODULE
    { name = ModuleTagEngineSolid }
}</v>
      </c>
    </row>
    <row r="2894" spans="1:1" x14ac:dyDescent="0.25">
      <c r="A28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"&amp;TAGS!P2894&amp;"
}"))))</f>
        <v>@PART[rn_scout_stg3]:FOR[xxxRP0]
{
    %TechRequired = solids1976
    %cost = 700
    %entryCost = 3000
    RP0conf = false
    @description ^=:$: From RN US Rockets mod
    MODULE
    { name = ModuleTagEngineSolid }
}</v>
      </c>
    </row>
    <row r="2895" spans="1:1" x14ac:dyDescent="0.25">
      <c r="A28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"&amp;TAGS!P2895&amp;"
}"))))</f>
        <v>@PART[rn_scout_jet_vane]:FOR[xxxRP0]
{
    %TechRequired = solids1959
    %cost = 43500
    %entryCost = 2800
    RP0conf = false
    @description ^=:$: From RN US Rockets mod
}</v>
      </c>
    </row>
    <row r="2896" spans="1:1" x14ac:dyDescent="0.25">
      <c r="A28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"&amp;TAGS!P2896&amp;"
}"))))</f>
        <v>@PART[rn_scout_dec]:FOR[xxxRP0]
{
    %TechRequired = materialsScienceSatellite
    %cost = 150
    %entryCost = 200
    RP0conf = false
    @description ^=:$: From RN US Rockets mod
}</v>
      </c>
    </row>
    <row r="2897" spans="1:1" x14ac:dyDescent="0.25">
      <c r="A28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"&amp;TAGS!P2897&amp;"
}"))))</f>
        <v>@PART[scout_stg2_dec]:FOR[xxxRP0]
{
    %TechRequired = materialsScienceSatellite
    %cost = 200
    %entryCost = 500
    RP0conf = false
    @description ^=:$: From RN US Rockets mod
}</v>
      </c>
    </row>
    <row r="2898" spans="1:1" x14ac:dyDescent="0.25">
      <c r="A28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"&amp;TAGS!P2898&amp;"
}"))))</f>
        <v>@PART[rn_scout_winglet_black]:FOR[xxxRP0]
{
    %TechRequired = earlyFlightControl
    %cost = 43500
    %entryCost = 2800
    RP0conf = false
    @description ^=:$: From RN US Rockets mod
}</v>
      </c>
    </row>
    <row r="2899" spans="1:1" x14ac:dyDescent="0.25">
      <c r="A28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"&amp;TAGS!P2899&amp;"
}"))))</f>
        <v>@PART[rn_scout_winglet_white]:FOR[xxxRP0]
{
    %TechRequired = earlyFlightControl
    %cost = 43500
    %entryCost = 2800
    RP0conf = false
    @description ^=:$: From RN US Rockets mod
}</v>
      </c>
    </row>
    <row r="2900" spans="1:1" x14ac:dyDescent="0.25">
      <c r="A29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"&amp;TAGS!P2900&amp;"
}"))))</f>
        <v>@PART[rn_scout_stg3x1_4]:FOR[xxxRP0]
{
    %TechRequired = solids1959
    %cost = 700
    %entryCost = 3000
    RP0conf = false
    @description ^=:$: From RN US Rockets mod
    MODULE
    { name = ModuleTagEngineSolid }
}</v>
      </c>
    </row>
    <row r="2901" spans="1:1" x14ac:dyDescent="0.25">
      <c r="A29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"&amp;TAGS!P2901&amp;"
}"))))</f>
        <v>@PART[rn_scout_fairing_x1_2]:FOR[xxxRP0]
{
    %TechRequired = materialsScienceSatellite
    %cost = 140
    %entryCost = 2800
    RP0conf = false
    @description ^=:$: From RN US Rockets mod
}</v>
      </c>
    </row>
    <row r="2902" spans="1:1" x14ac:dyDescent="0.25">
      <c r="A29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"&amp;TAGS!P2902&amp;"
}"))))</f>
        <v>@PART[rn_scout_stg1]:FOR[xxxRP0]
{
    %TechRequired = solids1959
    %cost = 700
    %entryCost = 3000
    RP0conf = false
    @description ^=:$: From RN US Rockets mod
    MODULE
    { name = ModuleTagEngineSolid }
}</v>
      </c>
    </row>
    <row r="2903" spans="1:1" x14ac:dyDescent="0.25">
      <c r="A29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"&amp;TAGS!P2903&amp;"
}"))))</f>
        <v>@PART[rn_scout_stg4]:FOR[xxxRP0]
{
    %TechRequired = solids1959
    %cost = 700
    %entryCost = 3000
    RP0conf = false
    @description ^=:$: From RN US Rockets mod
    MODULE
    { name = ModuleTagEngineSolid }
}</v>
      </c>
    </row>
    <row r="2904" spans="1:1" x14ac:dyDescent="0.25">
      <c r="A29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"&amp;TAGS!P2904&amp;"
}"))))</f>
        <v>@PART[rn_scout_stg2]:FOR[xxxRP0]
{
    %TechRequired = solids1959
    %cost = 700
    %entryCost = 3000
    RP0conf = false
    @description ^=:$: From RN US Rockets mod
    MODULE
    { name = ModuleTagEngineSolid }
}</v>
      </c>
    </row>
    <row r="2905" spans="1:1" x14ac:dyDescent="0.25">
      <c r="A29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"&amp;TAGS!P2905&amp;"
}"))))</f>
        <v>@PART[rn_scout_stg3x1_4_234]:FOR[xxxRP0]
{
    %TechRequired = solids1962
    %cost = 700
    %entryCost = 3000
    RP0conf = false
    @description ^=:$: From RN US Rockets mod
    MODULE
    { name = ModuleTagEngineSolid }
}</v>
      </c>
    </row>
    <row r="2906" spans="1:1" x14ac:dyDescent="0.25">
      <c r="A29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"&amp;TAGS!P2906&amp;"
}"))))</f>
        <v>@PART[rn_scout_stg3x3]:FOR[xxxRP0]
{
    %TechRequired = solids1962
    %cost = 700
    %entryCost = 3000
    RP0conf = false
    @description ^=:$: From RN US Rockets mod
    MODULE
    { name = ModuleTagEngineSolid }
}</v>
      </c>
    </row>
    <row r="2907" spans="1:1" x14ac:dyDescent="0.25">
      <c r="A29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"&amp;TAGS!P2907&amp;"
}"))))</f>
        <v>@PART[rn_scout_fairing]:FOR[xxxRP0]
{
    %TechRequired = materialsScienceHuman
    %cost = 140
    %entryCost = 2800
    RP0conf = false
    @description ^=:$: From RN US Rockets mod
}</v>
      </c>
    </row>
    <row r="2908" spans="1:1" x14ac:dyDescent="0.25">
      <c r="A29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"&amp;TAGS!P2908&amp;"
}"))))</f>
        <v>@PART[rn_scout_stg1_x34]:FOR[xxxRP0]
{
    %TechRequired = solids1962
    %cost = 700
    %entryCost = 3000
    RP0conf = false
    @description ^=:$: From RN US Rockets mod
    MODULE
    { name = ModuleTagEngineSolid }
}</v>
      </c>
    </row>
    <row r="2909" spans="1:1" x14ac:dyDescent="0.25">
      <c r="A29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"&amp;TAGS!P2909&amp;"
}"))))</f>
        <v>@PART[rn_scout_fairing_x4]:FOR[xxxRP0]
{
    %TechRequired = materialsScienceHuman
    %cost = 140
    %entryCost = 2800
    RP0conf = false
    @description ^=:$: From RN US Rockets mod
}</v>
      </c>
    </row>
    <row r="2910" spans="1:1" x14ac:dyDescent="0.25">
      <c r="A29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"&amp;TAGS!P2910&amp;"
}"))))</f>
        <v>@PART[rn_scout_stg4_x4]:FOR[xxxRP0]
{
    %TechRequired = solids1962
    %cost = 700
    %entryCost = 3000
    RP0conf = false
    @description ^=:$: From RN US Rockets mod
    MODULE
    { name = ModuleTagEngineSolid }
}</v>
      </c>
    </row>
    <row r="2911" spans="1:1" hidden="1" x14ac:dyDescent="0.25">
      <c r="A29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"&amp;TAGS!P2911&amp;"
}"))))</f>
        <v/>
      </c>
    </row>
    <row r="2912" spans="1:1" hidden="1" x14ac:dyDescent="0.25">
      <c r="A29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"&amp;TAGS!P2912&amp;"
}"))))</f>
        <v/>
      </c>
    </row>
    <row r="2913" spans="1:1" hidden="1" x14ac:dyDescent="0.25">
      <c r="A29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"&amp;TAGS!P2913&amp;"
}"))))</f>
        <v/>
      </c>
    </row>
    <row r="2914" spans="1:1" hidden="1" x14ac:dyDescent="0.25">
      <c r="A29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"&amp;TAGS!P2914&amp;"
}"))))</f>
        <v/>
      </c>
    </row>
    <row r="2915" spans="1:1" hidden="1" x14ac:dyDescent="0.25">
      <c r="A29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"&amp;TAGS!P2915&amp;"
}"))))</f>
        <v/>
      </c>
    </row>
    <row r="2916" spans="1:1" hidden="1" x14ac:dyDescent="0.25">
      <c r="A29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"&amp;TAGS!P2916&amp;"
}"))))</f>
        <v/>
      </c>
    </row>
    <row r="2917" spans="1:1" hidden="1" x14ac:dyDescent="0.25">
      <c r="A29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"&amp;TAGS!P2917&amp;"
}"))))</f>
        <v/>
      </c>
    </row>
    <row r="2918" spans="1:1" hidden="1" x14ac:dyDescent="0.25">
      <c r="A29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"&amp;TAGS!P2918&amp;"
}"))))</f>
        <v/>
      </c>
    </row>
    <row r="2919" spans="1:1" hidden="1" x14ac:dyDescent="0.25">
      <c r="A29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"&amp;TAGS!P2919&amp;"
}"))))</f>
        <v/>
      </c>
    </row>
    <row r="2920" spans="1:1" hidden="1" x14ac:dyDescent="0.25">
      <c r="A29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"&amp;TAGS!P2920&amp;"
}"))))</f>
        <v/>
      </c>
    </row>
    <row r="2921" spans="1:1" hidden="1" x14ac:dyDescent="0.25">
      <c r="A29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"&amp;TAGS!P2921&amp;"
}"))))</f>
        <v/>
      </c>
    </row>
    <row r="2922" spans="1:1" hidden="1" x14ac:dyDescent="0.25">
      <c r="A29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"&amp;TAGS!P2922&amp;"
}"))))</f>
        <v/>
      </c>
    </row>
    <row r="2923" spans="1:1" hidden="1" x14ac:dyDescent="0.25">
      <c r="A29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"&amp;TAGS!P2923&amp;"
}"))))</f>
        <v/>
      </c>
    </row>
    <row r="2924" spans="1:1" x14ac:dyDescent="0.25">
      <c r="A29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"&amp;TAGS!P2924&amp;"
}"))))</f>
        <v>@PART[mumech_MJ2_Pod]:FOR[xxxRP0]
{
    %TechRequired = modernAvionics
    %cost = 35000
    %entryCost = 250000
    RP0conf = false
    @description ^=:$: From MechJeb mod
}</v>
      </c>
    </row>
    <row r="2925" spans="1:1" x14ac:dyDescent="0.25">
      <c r="A29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"&amp;TAGS!P2925&amp;"
}"))))</f>
        <v>@PART[xKosmos_SepRetrox]:FOR[xxxRP0]
{
    %TechRequired = earlySolids
    %cost = 7
    %entryCost = 140
    RP0conf = true
    @description ^=:$: From Chaka Monkey mod
    MODULE
    { name = ModuleTagEngineSolid }
}</v>
      </c>
    </row>
    <row r="2926" spans="1:1" x14ac:dyDescent="0.25">
      <c r="A29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"&amp;TAGS!P2926&amp;"
}"))))</f>
        <v>@PART[xKosmos_SepRetroxMLS]:FOR[xxxRP0]
{
    %TechRequired = start
    %cost = 3
    %entryCost = 60
    RP0conf = true
    @description ^=:$: From Chaka Monkey mod
    MODULE
    { name = ModuleTagEngineSolid }
}</v>
      </c>
    </row>
    <row r="2927" spans="1:1" x14ac:dyDescent="0.25">
      <c r="A29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"&amp;TAGS!P2927&amp;"
}"))))</f>
        <v>@PART[sepMotorLarge]:FOR[xxxRP0]
{
    %TechRequired = solids1959
    %cost = 40
    %entryCost = 800
    RP0conf = true
    @description ^=:$: From Realism Overhaul mod
    MODULE
    { name = ModuleTagEngineSolid }
}</v>
      </c>
    </row>
    <row r="2928" spans="1:1" x14ac:dyDescent="0.25">
      <c r="A29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"&amp;TAGS!P2928&amp;"
}"))))</f>
        <v>@PART[sepMotor1]:FOR[xxxRP0]
{
    %TechRequired = earlySolids
    %cost = 7
    %entryCost = 140
    RP0conf = true
    @description ^=:$: From Stock (RO Config) mod
    MODULE
    { name = ModuleTagEngineSolid }
}</v>
      </c>
    </row>
    <row r="2929" spans="1:1" x14ac:dyDescent="0.25">
      <c r="A29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"&amp;TAGS!P2929&amp;"
}"))))</f>
        <v>@PART[SnubOtron]:FOR[xxxRP0]
{
    %TechRequired = start
    %cost = 3
    %entryCost = 60
    RP0conf = true
    @description ^=:$: From Stock (RO Config) mod
    MODULE
    { name = ModuleTagEngineSolid }
}</v>
      </c>
    </row>
    <row r="2930" spans="1:1" x14ac:dyDescent="0.25">
      <c r="A29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"&amp;TAGS!P2930&amp;"
}"))))</f>
        <v>@PART[OCTOServiceBay]:FOR[xxxRP0]
{
    %TechRequired = materialsScienceLunar
    %cost = 60
    %entryCost = 5800
    RP0conf = false
    @description ^=:$: From Stock (RO Config) mod
}</v>
      </c>
    </row>
    <row r="2931" spans="1:1" x14ac:dyDescent="0.25">
      <c r="A29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"&amp;TAGS!P2931&amp;"
}"))))</f>
        <v>@PART[ServiceBay_125]:FOR[xxxRP0]
{
    %TechRequired = materialsScienceSatellite
    %cost = 200
    %entryCost = 4000
    RP0conf = true
    @description ^=:$: From Stock (RO Config) mod
}</v>
      </c>
    </row>
    <row r="2932" spans="1:1" x14ac:dyDescent="0.25">
      <c r="A29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"&amp;TAGS!P2932&amp;"
}"))))</f>
        <v>@PART[ServiceBay_250]:FOR[xxxRP0]
{
    %TechRequired = materialsScienceHuman
    %cost = 800
    %entryCost = 16000
    RP0conf = true
    @description ^=:$: From Stock (RO Config) mod
}</v>
      </c>
    </row>
    <row r="2933" spans="1:1" x14ac:dyDescent="0.25">
      <c r="A29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"&amp;TAGS!P2933&amp;"
}"))))</f>
        <v>@PART[shockConeIntake]:FOR[xxxRP0]
{
    %TechRequired = matureSupersonic
    %cost = 60
    %entryCost = 1200
    RP0conf = true
    @description ^=:$: From Stock (RO Config) mod
}</v>
      </c>
    </row>
    <row r="2934" spans="1:1" hidden="1" x14ac:dyDescent="0.25">
      <c r="A29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"&amp;TAGS!P2934&amp;"
}"))))</f>
        <v/>
      </c>
    </row>
    <row r="2935" spans="1:1" hidden="1" x14ac:dyDescent="0.25">
      <c r="A29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"&amp;TAGS!P2935&amp;"
}"))))</f>
        <v/>
      </c>
    </row>
    <row r="2936" spans="1:1" x14ac:dyDescent="0.25">
      <c r="A29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"&amp;TAGS!P2936&amp;"
}"))))</f>
        <v>@PART[shortDecoupler1-2]:FOR[xxxRP0]
{
    %TechRequired = materialsScienceSatellite
    %cost = 550
    %entryCost = 2800
    RP0conf = false
    @description ^=:$: From Stock (RO Config) mod
}</v>
      </c>
    </row>
    <row r="2937" spans="1:1" x14ac:dyDescent="0.25">
      <c r="A29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"&amp;TAGS!P2937&amp;"
}"))))</f>
        <v>@PART[RSBullageSaturnSII]:FOR[xxxRP0]
{
    %TechRequired = orbitalRocketry1967
    %cost = 10
    %entryCost = 200
    RP0conf = true
    @description ^=:$: From Real Scale Boosters mod
    MODULE
    { name = ModuleTagEngineSolid }
}</v>
      </c>
    </row>
    <row r="2938" spans="1:1" x14ac:dyDescent="0.25">
      <c r="A29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"&amp;TAGS!P2938&amp;"
}"))))</f>
        <v>@PART[FASASaturnUllage]:FOR[xxxRP0]
{
    %TechRequired = orbitalRocketry1967
    %cost = 10
    %entryCost = 200
    RP0conf = true
    @description ^=:$: From FASA mod
    MODULE
    { name = ModuleTagEngineSolid }
}</v>
      </c>
    </row>
    <row r="2939" spans="1:1" hidden="1" x14ac:dyDescent="0.25">
      <c r="A29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"&amp;TAGS!P2939&amp;"
}"))))</f>
        <v/>
      </c>
    </row>
    <row r="2940" spans="1:1" hidden="1" x14ac:dyDescent="0.25">
      <c r="A29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"&amp;TAGS!P2940&amp;"
}"))))</f>
        <v/>
      </c>
    </row>
    <row r="2941" spans="1:1" x14ac:dyDescent="0.25">
      <c r="A29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"&amp;TAGS!P2941&amp;"
}"))))</f>
        <v>@PART[RSBullageSaturnSIVB]:FOR[xxxRP0]
{
    %TechRequired = orbitalRocketry1966
    %cost = 10
    %entryCost = 200
    RP0conf = true
    @description ^=:$: From Real Scale Boosters mod
    MODULE
    { name = ModuleTagEngineSolid }
}</v>
      </c>
    </row>
    <row r="2942" spans="1:1" x14ac:dyDescent="0.25">
      <c r="A29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"&amp;TAGS!P2942&amp;"
}"))))</f>
        <v>@PART[CXA_P6_BATTERY_TRUSS]:FOR[xxxRP0]
{
    %TechRequired = largeScaleOrbitalCon
    %cost = 4000
    %entryCost = 2500
    RP0conf = false
    @description ^=:$: From CxAerospace mod
}</v>
      </c>
    </row>
    <row r="2943" spans="1:1" x14ac:dyDescent="0.25">
      <c r="A29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"&amp;TAGS!P2943&amp;"
}"))))</f>
        <v>@PART[CXA_P6_LONG_SPACER]:FOR[xxxRP0]
{
    %TechRequired = largeScaleOrbitalCon
    %cost = 4000
    %entryCost = 2500
    RP0conf = false
    @description ^=:$: From CxAerospace mod
}</v>
      </c>
    </row>
    <row r="2944" spans="1:1" x14ac:dyDescent="0.25">
      <c r="A29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"&amp;TAGS!P2944&amp;"
}"))))</f>
        <v>@PART[skylab_asas]:FOR[xxxRP0]
{
    %TechRequired = advancedAvionics
    %cost = 12500
    %entryCost = 80000
    RP0conf = true
    @description ^=:$: From RN Skylab mod
}</v>
      </c>
    </row>
    <row r="2945" spans="1:1" x14ac:dyDescent="0.25">
      <c r="A29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"&amp;TAGS!P2945&amp;"
}"))))</f>
        <v>@PART[FASALM_DockingConern]:FOR[xxxRP0]
{
    %TechRequired = spaceStationControl
    %cost = 8000
    %entryCost = 100000
    RP0conf = true
    @description ^=:$: From RN Skylab mod
}</v>
      </c>
    </row>
    <row r="2946" spans="1:1" x14ac:dyDescent="0.25">
      <c r="A29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"&amp;TAGS!P2946&amp;"
}"))))</f>
        <v>@PART[fairing1]:FOR[xxxRP0]
{
    %TechRequired = materialsScienceSpaceStation
    %cost = 1000
    %entryCost = 40000
    RP0conf = true
    @description ^=:$: From RN Skylab mod
}</v>
      </c>
    </row>
    <row r="2947" spans="1:1" x14ac:dyDescent="0.25">
      <c r="A29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"&amp;TAGS!P2947&amp;"
}"))))</f>
        <v>@PART[fairing3]:FOR[xxxRP0]
{
    %TechRequired = materialsScienceSpaceStation
    %cost = 1000
    %entryCost = 40000
    RP0conf = true
    @description ^=:$: From RN Skylab mod
}</v>
      </c>
    </row>
    <row r="2948" spans="1:1" hidden="1" x14ac:dyDescent="0.25">
      <c r="A29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"&amp;TAGS!P2948&amp;"
}"))))</f>
        <v/>
      </c>
    </row>
    <row r="2949" spans="1:1" x14ac:dyDescent="0.25">
      <c r="A29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"&amp;TAGS!P2949&amp;"
}"))))</f>
        <v>@PART[CXA_Z1]:FOR[xxxRP0]
{
    %TechRequired = largeScaleOrbitalCon
    %cost = 4000
    %entryCost = 2500
    RP0conf = false
    @description ^=:$: From CxAerospace mod
}</v>
      </c>
    </row>
    <row r="2950" spans="1:1" x14ac:dyDescent="0.25">
      <c r="A29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"&amp;TAGS!P2950&amp;"
}"))))</f>
        <v>@PART[CXA_Quest_Airlock]:FOR[xxxRP0]
{
    %TechRequired = largeScaleOrbitalCon
    %cost = 6500
    %entryCost = 15000
    RP0conf = false
    @description ^=:$: From CxAerospace mod
}</v>
      </c>
    </row>
    <row r="2951" spans="1:1" x14ac:dyDescent="0.25">
      <c r="A29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"&amp;TAGS!P2951&amp;"
}"))))</f>
        <v>@PART[x2MNode1x]:FOR[xxxRP0]
{
    %TechRequired = improvedOrbitalConstruction
    %cost = 8000
    %entryCost = 18000
    RP0conf = false
    @description ^=:$: From Chaka Monkey mod
}</v>
      </c>
    </row>
    <row r="2952" spans="1:1" hidden="1" x14ac:dyDescent="0.25">
      <c r="A29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"&amp;TAGS!P2952&amp;"
}"))))</f>
        <v/>
      </c>
    </row>
    <row r="2953" spans="1:1" x14ac:dyDescent="0.25">
      <c r="A29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"&amp;TAGS!P2953&amp;"
}"))))</f>
        <v>@PART[skylab_trs_docking]:FOR[xxxRP0]
{
    %TechRequired = spaceStationControl
    %cost = 8000
    %entryCost = 100000
    RP0conf = true
    @description ^=:$: From RN Skylab mod
    MODULE
    { name = ModuleTagEngineLiquidPF }
}</v>
      </c>
    </row>
    <row r="2954" spans="1:1" x14ac:dyDescent="0.25">
      <c r="A29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"&amp;TAGS!P2954&amp;"
}"))))</f>
        <v>@PART[SLS_CM_FairingAdapterBLOCK1B96]:FOR[xxxRP0]
{
    %TechRequired = materialsScienceNF
    %cost = 600
    %entryCost = 1200
    RP0conf = false
    @description ^=:$: From Chaka Monkey mod
}</v>
      </c>
    </row>
    <row r="2955" spans="1:1" x14ac:dyDescent="0.25">
      <c r="A29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"&amp;TAGS!P2955&amp;"
}"))))</f>
        <v>@PART[Ariane6_Stage3]:FOR[xxxRP0]
{
    %TechRequired = hydroloxNF
    %cost = 1800
    %entryCost = 10000
    RP0conf = false
    @description ^=:$: From ESA Launchers mod
}</v>
      </c>
    </row>
    <row r="2956" spans="1:1" x14ac:dyDescent="0.25">
      <c r="A29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"&amp;TAGS!P2956&amp;"
}"))))</f>
        <v>@PART[adapter-125-0625-2]:FOR[xxxRP0]
{
    %TechRequired = materialsScienceSatellite
    %cost = 200
    %entryCost = 1000
    RP0conf = false
    @description ^=:$: From Near Future Construction mod
}</v>
      </c>
    </row>
    <row r="2957" spans="1:1" x14ac:dyDescent="0.25">
      <c r="A29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"&amp;TAGS!P2957&amp;"
}"))))</f>
        <v>@PART[adapter-125-0625-3]:FOR[xxxRP0]
{
    %TechRequired = materialsScienceSatellite
    %cost = 250
    %entryCost = 1050
    RP0conf = false
    @description ^=:$: From Near Future Construction mod
}</v>
      </c>
    </row>
    <row r="2958" spans="1:1" x14ac:dyDescent="0.25">
      <c r="A29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"&amp;TAGS!P2958&amp;"
}"))))</f>
        <v>@PART[adapter-125-0625-4]:FOR[xxxRP0]
{
    %TechRequired = materialsScienceSatellite
    %cost = 300
    %entryCost = 1100
    RP0conf = false
    @description ^=:$: From Near Future Construction mod
}</v>
      </c>
    </row>
    <row r="2959" spans="1:1" hidden="1" x14ac:dyDescent="0.25">
      <c r="A29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"&amp;TAGS!P2959&amp;"
}"))))</f>
        <v/>
      </c>
    </row>
    <row r="2960" spans="1:1" x14ac:dyDescent="0.25">
      <c r="A29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"&amp;TAGS!P2960&amp;"
}"))))</f>
        <v>@PART[miniIntake]:FOR[xxxRP0]
{
    %TechRequired = supersonicDev
    %cost = 20
    %entryCost = 400
    RP0conf = true
    @description ^=:$: From Stock (RO Config) mod
}</v>
      </c>
    </row>
    <row r="2961" spans="1:1" x14ac:dyDescent="0.25">
      <c r="A29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"&amp;TAGS!P2961&amp;"
}"))))</f>
        <v>@PART[delta_small]:FOR[xxxRP0]
{
    %TechRequired = start
    %cost = 20
    %entryCost = 400
    RP0conf = true
    @description ^=:$: From Stock (RO Config) mod
}</v>
      </c>
    </row>
    <row r="2962" spans="1:1" x14ac:dyDescent="0.25">
      <c r="A29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"&amp;TAGS!P2962&amp;"
}"))))</f>
        <v>@PART[smallHardpoint]:FOR[xxxRP0]
{
    %TechRequired = start
    %cost = 30
    %entryCost = 600
    RP0conf = true
    @description ^=:$: From Stock (RO Config) mod
}</v>
      </c>
    </row>
    <row r="2963" spans="1:1" hidden="1" x14ac:dyDescent="0.25">
      <c r="A29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"&amp;TAGS!P2963&amp;"
}"))))</f>
        <v/>
      </c>
    </row>
    <row r="2964" spans="1:1" x14ac:dyDescent="0.25">
      <c r="A29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"&amp;TAGS!P2964&amp;"
}"))))</f>
        <v>@PART[sasModule]:FOR[xxxRP0]
{
    %TechRequired = earlyDocking
    %cost = 2500
    %entryCost = 50000
    RP0conf = true
    @description ^=:$: From Stock (RO Config) mod
}</v>
      </c>
    </row>
    <row r="2965" spans="1:1" x14ac:dyDescent="0.25">
      <c r="A29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"&amp;TAGS!P2965&amp;"
}"))))</f>
        <v>@PART[standardNoseCone]:FOR[xxxRP0]
{
    %TechRequired = start
    %cost = 10
    %entryCost = 200
    RP0conf = true
    @description ^=:$: From Stock (RO Config) mod
}</v>
      </c>
    </row>
    <row r="2966" spans="1:1" x14ac:dyDescent="0.25">
      <c r="A29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"&amp;TAGS!P2966&amp;"
}"))))</f>
        <v>@PART[adapter-rad-125]:FOR[xxxRP0]
{
    %TechRequired = materialsScienceHuman
    %cost = 1350
    %entryCost = 3100
    RP0conf = false
    @description ^=:$: From Near Future Construction mod
}</v>
      </c>
    </row>
    <row r="2967" spans="1:1" x14ac:dyDescent="0.25">
      <c r="A29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"&amp;TAGS!P2967&amp;"
}"))))</f>
        <v>@PART[adapter-rad-0625]:FOR[xxxRP0]
{
    %TechRequired = materialsScienceHuman
    %cost = 675
    %entryCost = 1950
    RP0conf = false
    @description ^=:$: From Near Future Construction mod
}</v>
      </c>
    </row>
    <row r="2968" spans="1:1" x14ac:dyDescent="0.25">
      <c r="A29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"&amp;TAGS!P2968&amp;"
}"))))</f>
        <v>@PART[radr]:FOR[xxxRP0]
{
    %TechRequired = improvedRTG
    %cost = 11917
    %entryCost = 119170
    RP0conf = true
    @description ^=:$: From AIES mod
    MODULE
    { name = ModuleTagNuclear }
}</v>
      </c>
    </row>
    <row r="2969" spans="1:1" x14ac:dyDescent="0.25">
      <c r="A29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"&amp;TAGS!P2969&amp;"
}"))))</f>
        <v>@PART[RO-SNAP-19-RTG]:FOR[xxxRP0]
{
    %TechRequired = improvedRTG
    %cost = 11917
    %entryCost = 119170
    RP0conf = true
    @description ^=:$: From Ven Stock Revamp mod
    MODULE
    { name = ModuleTagNuclear }
}</v>
      </c>
    </row>
    <row r="2970" spans="1:1" x14ac:dyDescent="0.25">
      <c r="A29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"&amp;TAGS!P2970&amp;"
}"))))</f>
        <v>@PART[rtgMini]:FOR[xxxRP0]
{
    %TechRequired = firstRTG
    %cost = 10755
    %entryCost = 107550
    RP0conf = true
    @description ^=:$: From Ven Stock Revamp mod
}</v>
      </c>
    </row>
    <row r="2971" spans="1:1" x14ac:dyDescent="0.25">
      <c r="A29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"&amp;TAGS!P2971&amp;"
}"))))</f>
        <v>@PART[RO-SNAP-9-RTG]:FOR[xxxRP0]
{
    %TechRequired = earlyRTG
    %cost = 11321
    %entryCost = 113210
    RP0conf = true
    @description ^=:$: From Ven Stock Revamp mod
    MODULE
    { name = ModuleTagNuclear }
}</v>
      </c>
    </row>
    <row r="2972" spans="1:1" x14ac:dyDescent="0.25">
      <c r="A29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"&amp;TAGS!P2972&amp;"
}"))))</f>
        <v>@PART[dmSoilMoisture]:FOR[xxxRP0]
{
    %TechRequired = advancedSurfaceScience
    %cost = 2801
    %entryCost = 53224
    RP0conf = false
    @description ^=:$: From Dmagic Orbital Science mod
}</v>
      </c>
    </row>
    <row r="2973" spans="1:1" hidden="1" x14ac:dyDescent="0.25">
      <c r="A29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"&amp;TAGS!P2973&amp;"
}"))))</f>
        <v/>
      </c>
    </row>
    <row r="2974" spans="1:1" hidden="1" x14ac:dyDescent="0.25">
      <c r="A29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"&amp;TAGS!P2974&amp;"
}"))))</f>
        <v/>
      </c>
    </row>
    <row r="2975" spans="1:1" hidden="1" x14ac:dyDescent="0.25">
      <c r="A29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"&amp;TAGS!P2975&amp;"
}"))))</f>
        <v/>
      </c>
    </row>
    <row r="2976" spans="1:1" x14ac:dyDescent="0.25">
      <c r="A29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"&amp;TAGS!P2976&amp;"
}"))))</f>
        <v>@PART[dmSolarCollector]:FOR[xxxRP0]
{
    %TechRequired = advancedScience
    %cost = 6000
    %entryCost = 14000
    RP0conf = false
    @description ^=:$: From Dmagic Orbital Science mod
}</v>
      </c>
    </row>
    <row r="2977" spans="1:1" hidden="1" x14ac:dyDescent="0.25">
      <c r="A29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"&amp;TAGS!P2977&amp;"
}"))))</f>
        <v/>
      </c>
    </row>
    <row r="2978" spans="1:1" x14ac:dyDescent="0.25">
      <c r="A29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"&amp;TAGS!P2978&amp;"
}"))))</f>
        <v>@PART[proceduralSRBRealFuels]:FOR[xxxRP0]
{
    %TechRequired = solids1958
    %cost = 0.1
    %entryCost = 50000
    RP0conf = true
    @description ^=:$: From Procedural Parts mod
    MODULE
    { name = ModuleTagEngineSolid }
}</v>
      </c>
    </row>
    <row r="2979" spans="1:1" hidden="1" x14ac:dyDescent="0.25">
      <c r="A29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"&amp;TAGS!P2979&amp;"
}"))))</f>
        <v/>
      </c>
    </row>
    <row r="2980" spans="1:1" hidden="1" x14ac:dyDescent="0.25">
      <c r="A29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"&amp;TAGS!P2980&amp;"
}"))))</f>
        <v/>
      </c>
    </row>
    <row r="2981" spans="1:1" hidden="1" x14ac:dyDescent="0.25">
      <c r="A29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"&amp;TAGS!P2981&amp;"
}"))))</f>
        <v/>
      </c>
    </row>
    <row r="2982" spans="1:1" hidden="1" x14ac:dyDescent="0.25">
      <c r="A29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"&amp;TAGS!P2982&amp;"
}"))))</f>
        <v/>
      </c>
    </row>
    <row r="2983" spans="1:1" hidden="1" x14ac:dyDescent="0.25">
      <c r="A29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"&amp;TAGS!P2983&amp;"
}"))))</f>
        <v/>
      </c>
    </row>
    <row r="2984" spans="1:1" hidden="1" x14ac:dyDescent="0.25">
      <c r="A29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"&amp;TAGS!P2984&amp;"
}"))))</f>
        <v/>
      </c>
    </row>
    <row r="2985" spans="1:1" hidden="1" x14ac:dyDescent="0.25">
      <c r="A29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"&amp;TAGS!P2985&amp;"
}"))))</f>
        <v/>
      </c>
    </row>
    <row r="2986" spans="1:1" hidden="1" x14ac:dyDescent="0.25">
      <c r="A29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"&amp;TAGS!P2986&amp;"
}"))))</f>
        <v/>
      </c>
    </row>
    <row r="2987" spans="1:1" x14ac:dyDescent="0.25">
      <c r="A29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"&amp;TAGS!P2987&amp;"
}"))))</f>
        <v>@PART[RP0probeSounding0-3m]:FOR[xxxRP0]
{
    %TechRequired = start
    %cost = 1
    %entryCost = 20
    RP0conf = true
    @description ^=:$: From Stock (RO Config) mod
    MODULE
    { name = ModuleTagAvionics }
}</v>
      </c>
    </row>
    <row r="2988" spans="1:1" x14ac:dyDescent="0.25">
      <c r="A29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"&amp;TAGS!P2988&amp;"
}"))))</f>
        <v>@PART[rn_mag_solar_panel]:FOR[xxxRP0]
{
    %TechRequired = largeScaleSolarArrays
    %cost = 955
    %entryCost = 5800
    RP0conf = false
    @description ^=:$: From RN Solar Panels mod
}</v>
      </c>
    </row>
    <row r="2989" spans="1:1" x14ac:dyDescent="0.25">
      <c r="A29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"&amp;TAGS!P2989&amp;"
}"))))</f>
        <v>@PART[rn_astp_bo]:FOR[xxxRP0]
{
    %TechRequired = improvedCapsules
    %cost = 1100
    %entryCost = 1
    RP0conf = false
    @description ^=:$: From RN Soviet Rockets mod
    MODULE
    { name = ModuleTagAvionics }
    MODULE
    { name = ModuleTagHabitable }
    MODULE
    { name = ModuleTagHumanRated }
}</v>
      </c>
    </row>
    <row r="2990" spans="1:1" x14ac:dyDescent="0.25">
      <c r="A29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"&amp;TAGS!P2990&amp;"
}"))))</f>
        <v>@PART[rn_neo_nr_solar_panel]:FOR[xxxRP0]
{
    %TechRequired = largeScaleSolarArrays
    %cost = 525
    %entryCost = 10500
    RP0conf = true
    @description ^=:$: From RN Solar Panels mod
}</v>
      </c>
    </row>
    <row r="2991" spans="1:1" x14ac:dyDescent="0.25">
      <c r="A29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"&amp;TAGS!P2991&amp;"
}"))))</f>
        <v>@PART[ok_dec]:FOR[xxxRP0]
{
    %TechRequired = materialsScienceAdvCapsules
    %cost = 200
    %entryCost = 7000
    RP0conf = true
    @description ^=:$: From RN Soyuz mod
    MODULE
    { name = ModuleTagHumanRated }
    MODULE
    { name = ModuleTagDecoupler }
}</v>
      </c>
    </row>
    <row r="2992" spans="1:1" x14ac:dyDescent="0.25">
      <c r="A29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"&amp;TAGS!P2992&amp;"
}"))))</f>
        <v>@PART[solarpanel-deploying-1x4-1]:FOR[xxxRP0]
{
    %TechRequired = advancedPower
    %cost = 770
    %entryCost = 15400
    RP0conf = true
    @description ^=:$: From Near Future Solar mod
}</v>
      </c>
    </row>
    <row r="2993" spans="1:1" x14ac:dyDescent="0.25">
      <c r="A29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"&amp;TAGS!P2993&amp;"
}"))))</f>
        <v>@PART[solarpanel-deploying-1x3-1]:FOR[xxxRP0]
{
    %TechRequired = advancedPower
    %cost = 550
    %entryCost = 11000
    RP0conf = true
    @description ^=:$: From Near Future Solar mod
}</v>
      </c>
    </row>
    <row r="2994" spans="1:1" x14ac:dyDescent="0.25">
      <c r="A29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"&amp;TAGS!P2994&amp;"
}"))))</f>
        <v>@PART[ok_sa]:FOR[xxxRP0]
{
    %TechRequired = matureCapsules
    %cost = 1500
    %entryCost = 70000
    RP0conf = true
    @description ^=:$: From RN Soyuz mod
    MODULE
    { name = ModuleTagAvionics }
    MODULE
    { name = ModuleTagHabitable }
    MODULE
    { name = ModuleTagHumanRated }
    MODULE
    { name = ModuleTagReentry }
}</v>
      </c>
    </row>
    <row r="2995" spans="1:1" x14ac:dyDescent="0.25">
      <c r="A29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"&amp;TAGS!P2995&amp;"
}"))))</f>
        <v>@PART[ok_hs]:FOR[xxxRP0]
{
    %TechRequired = lunarRatedHeatshields
    %cost = 1000
    %entryCost = 30000
    RP0conf = true
    @description ^=:$: From RN Soyuz mod
    MODULE
    { name = ModuleTagReentry }
}</v>
      </c>
    </row>
    <row r="2996" spans="1:1" x14ac:dyDescent="0.25">
      <c r="A29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"&amp;TAGS!P2996&amp;"
}"))))</f>
        <v>@PART[ok_para]:FOR[xxxRP0]
{
    %TechRequired = matureCapsules
    %cost = 200
    %entryCost = 2500
    RP0conf = true
    @description ^=:$: From RN Soyuz mod
    MODULE
    { name = ModuleTagHumanRated }
    MODULE
    { name = ModuleTagReentry }
}</v>
      </c>
    </row>
    <row r="2997" spans="1:1" x14ac:dyDescent="0.25">
      <c r="A29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"&amp;TAGS!P2997&amp;"
}"))))</f>
        <v>@PART[ok_tft]:FOR[xxxRP0]
{
    %TechRequired = materialsScienceAdvCapsules
    %cost = 800
    %entryCost = 25000
    RP0conf = true
    @description ^=:$: From RN Soyuz mod
}</v>
      </c>
    </row>
    <row r="2998" spans="1:1" x14ac:dyDescent="0.25">
      <c r="A29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"&amp;TAGS!P2998&amp;"
}"))))</f>
        <v>@PART[rn_neo_ds_solar_panel]:FOR[xxxRP0]
{
    %TechRequired = advancedPower
    %cost = 720
    %entryCost = 14400
    RP0conf = true
    @description ^=:$: From RN Solar Panels mod
}</v>
      </c>
    </row>
    <row r="2999" spans="1:1" x14ac:dyDescent="0.25">
      <c r="A29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"&amp;TAGS!P2999&amp;"
}"))))</f>
        <v>@PART[solarpanel-static-truss-2]:FOR[xxxRP0]
{
    %TechRequired = advancedPower
    %cost = 150
    %entryCost = 3000
    RP0conf = true
    @description ^=:$: From Near Future Solar mod
}</v>
      </c>
    </row>
    <row r="3000" spans="1:1" x14ac:dyDescent="0.25">
      <c r="A30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"&amp;TAGS!P3000&amp;"
}"))))</f>
        <v>@PART[rn_lok_dec]:FOR[xxxRP0]
{
    %TechRequired = matureCapsules
    %cost = 200
    %entryCost = 1000
    RP0conf = true
    @description ^=:$: From RN Soyuz mod
    MODULE
    { name = ModuleTagHumanRated }
    MODULE
    { name = ModuleTagDecoupler }
}</v>
      </c>
    </row>
    <row r="3001" spans="1:1" x14ac:dyDescent="0.25">
      <c r="A30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"&amp;TAGS!P3001&amp;"
}"))))</f>
        <v>@PART[rn_lok_sa]:FOR[xxxRP0]
{
    %TechRequired = matureCapsules
    %cost = 2500
    %entryCost = 95000
    RP0conf = true
    @description ^=:$: From RN Soyuz mod
    MODULE
    { name = ModuleTagAvionics }
    MODULE
    { name = ModuleTagHumanRated }
    MODULE
    { name = ModuleTagReentry }
}</v>
      </c>
    </row>
    <row r="3002" spans="1:1" x14ac:dyDescent="0.25">
      <c r="A30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"&amp;TAGS!P3002&amp;"
}"))))</f>
        <v>@PART[rn_lok_para]:FOR[xxxRP0]
{
    %TechRequired = matureCapsules
    %cost = 200
    %entryCost = 4000
    RP0conf = true
    @description ^=:$: From RN Soyuz mod
    MODULE
    { name = ModuleTagHumanRated }
    MODULE
    { name = ModuleTagReentry }
}</v>
      </c>
    </row>
    <row r="3003" spans="1:1" x14ac:dyDescent="0.25">
      <c r="A30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"&amp;TAGS!P3003&amp;"
}"))))</f>
        <v>@PART[rn_lok_bo]:FOR[xxxRP0]
{
    %TechRequired = matureCapsules
    %cost = 1500
    %entryCost = 50000
    RP0conf = true
    @description ^=:$: From RN Soyuz mod
    MODULE
    { name = ModuleTagAvionics }
    MODULE
    { name = ModuleTagHabitable }
    MODULE
    { name = ModuleTagHumanRated }
}</v>
      </c>
    </row>
    <row r="3004" spans="1:1" x14ac:dyDescent="0.25">
      <c r="A30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"&amp;TAGS!P3004&amp;"
}"))))</f>
        <v>@PART[rn_lok_tdu]:FOR[xxxRP0]
{
    %TechRequired = matureCapsules
    %cost = 3500
    %entryCost = 95000
    RP0conf = true
    @description ^=:$: From RN Soyuz mod
    MODULE
    { name = ModuleTagHumanRated }
}</v>
      </c>
    </row>
    <row r="3005" spans="1:1" x14ac:dyDescent="0.25">
      <c r="A30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"&amp;TAGS!P3005&amp;"
}"))))</f>
        <v>@PART[ok_bo_fem]:FOR[xxxRP0]
{
    %TechRequired = lunarRatedHeatshields
    %cost = 1500
    %entryCost = 50000
    RP0conf = true
    @description ^=:$: From RN Soyuz mod
    MODULE
    { name = ModuleTagHumanRated }
    MODULE
    { name = ModuleTagReentry }
}</v>
      </c>
    </row>
    <row r="3006" spans="1:1" x14ac:dyDescent="0.25">
      <c r="A30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"&amp;TAGS!P3006&amp;"
}"))))</f>
        <v>@PART[ok_bo_male]:FOR[xxxRP0]
{
    %TechRequired = matureCapsules
    %cost = 1500
    %entryCost = 50000
    RP0conf = true
    @description ^=:$: From RN Soyuz mod
    MODULE
    { name = ModuleTagAvionics }
    MODULE
    { name = ModuleTagHabitable }
    MODULE
    { name = ModuleTagHumanRated }
}</v>
      </c>
    </row>
    <row r="3007" spans="1:1" x14ac:dyDescent="0.25">
      <c r="A30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"&amp;TAGS!P3007&amp;"
}"))))</f>
        <v>@PART[ok_pao]:FOR[xxxRP0]
{
    %TechRequired = matureCapsules
    %cost = 2000
    %entryCost = 75000
    RP0conf = true
    @description ^=:$: From RN Soyuz mod
    MODULE
    { name = ModuleTagHabitable }
    MODULE
    { name = ModuleTagHumanRated }
}</v>
      </c>
    </row>
    <row r="3008" spans="1:1" x14ac:dyDescent="0.25">
      <c r="A30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"&amp;TAGS!P3008&amp;"
}"))))</f>
        <v>@PART[t_bo]:FOR[xxxRP0]
{
    %TechRequired = matureCapsules
    %cost = 1800
    %entryCost = 60000
    RP0conf = true
    @description ^=:$: From RN Soyuz mod
    MODULE
    { name = ModuleTagAvionics }
    MODULE
    { name = ModuleTagHumanRated }
}</v>
      </c>
    </row>
    <row r="3009" spans="1:1" x14ac:dyDescent="0.25">
      <c r="A30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"&amp;TAGS!P3009&amp;"
}"))))</f>
        <v>@PART[t_pao]:FOR[xxxRP0]
{
    %TechRequired = matureCapsules
    %cost = 1500
    %entryCost = 55000
    RP0conf = true
    @description ^=:$: From RN Soyuz mod
    MODULE
    { name = ModuleTagHumanRated }
}</v>
      </c>
    </row>
    <row r="3010" spans="1:1" x14ac:dyDescent="0.25">
      <c r="A30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"&amp;TAGS!P3010&amp;"
}"))))</f>
        <v>@PART[t_af_bo]:FOR[xxxRP0]
{
    %TechRequired = matureCapsules
    %cost = 1800
    %entryCost = 60000
    RP0conf = true
    @description ^=:$: From RN Soyuz mod
    MODULE
    { name = ModuleTagAvionics }
    MODULE
    { name = ModuleTagHabitable }
    MODULE
    { name = ModuleTagHumanRated }
}</v>
      </c>
    </row>
    <row r="3011" spans="1:1" x14ac:dyDescent="0.25">
      <c r="A30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"&amp;TAGS!P3011&amp;"
}"))))</f>
        <v>@PART[SSTU-SC-ENG-Merlin-1D]:FOR[xxxRP0]
{
    %TechRequired = orbitalRocketry2009
    %cost = 175
    %entryCost = 32000
    RP0conf = true
    @description ^=:$: From SSTU mod
    MODULE
    { name = ModuleTagEngineLiquidTurbo }
}</v>
      </c>
    </row>
    <row r="3012" spans="1:1" x14ac:dyDescent="0.25">
      <c r="A30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"&amp;TAGS!P3012&amp;"
}"))))</f>
        <v>@PART[R7_FIRST_STAGE_DECOUPLER]:FOR[xxxRP0]
{
    %TechRequired = materialsScienceSpaceStation
    %cost = 200
    %entryCost = 20
    RP0conf = false
    @description ^=:$: From DECQ R7/SOYUZ mod
}</v>
      </c>
    </row>
    <row r="3013" spans="1:1" x14ac:dyDescent="0.25">
      <c r="A30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"&amp;TAGS!P3013&amp;"
}"))))</f>
        <v>@PART[R7_BLOCK_I]:FOR[xxxRP0]
{
    %TechRequired = materialsScienceSpaceStation
    %cost = 280
    %entryCost = 6400
    RP0conf = false
    @description ^=:$: From DECQ R7/SOYUZ mod
}</v>
      </c>
    </row>
    <row r="3014" spans="1:1" x14ac:dyDescent="0.25">
      <c r="A30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"&amp;TAGS!P3014&amp;"
}"))))</f>
        <v>@PART[R7_FIRST_STAGE]:FOR[xxxRP0]
{
    %TechRequired = orbitalRocketry1972
    %cost = 680
    %entryCost = 13600
    RP0conf = true
    @description ^=:$: From DECQ R7/SOYUZ mod
    MODULE
    { name = ModuleTagEngineLiquidTurbo }
}</v>
      </c>
    </row>
    <row r="3015" spans="1:1" x14ac:dyDescent="0.25">
      <c r="A30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"&amp;TAGS!P3015&amp;"
}"))))</f>
        <v>@PART[R7_RETRO_MOTOR]:FOR[xxxRP0]
{
    %TechRequired = materialsScienceSpaceStation
    %cost = 280
    %entryCost = 6400
    RP0conf = false
    @description ^=:$: From DECQ R7/SOYUZ mod
}</v>
      </c>
    </row>
    <row r="3016" spans="1:1" x14ac:dyDescent="0.25">
      <c r="A30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"&amp;TAGS!P3016&amp;"
}"))))</f>
        <v>@PART[R7_FS_TOP]:FOR[xxxRP0]
{
    %TechRequired = materialsScienceSpaceStation
    %cost = 280
    %entryCost = 6400
    RP0conf = false
    @description ^=:$: From DECQ R7/SOYUZ mod
}</v>
      </c>
    </row>
    <row r="3017" spans="1:1" x14ac:dyDescent="0.25">
      <c r="A30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"&amp;TAGS!P3017&amp;"
}"))))</f>
        <v>@PART[R7_SECOND_STAGE]:FOR[xxxRP0]
{
    %TechRequired = orbitalRocketry1972
    %cost = 280
    %entryCost = 6400
    RP0conf = false
    @description ^=:$: From DECQ R7/SOYUZ mod
}</v>
      </c>
    </row>
    <row r="3018" spans="1:1" x14ac:dyDescent="0.25">
      <c r="A30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"&amp;TAGS!P3018&amp;"
}"))))</f>
        <v>@PART[DECOUPLER]:FOR[xxxRP0]
{
    %TechRequired = materialsScienceSpaceStation
    %cost = 280
    %entryCost = 6400
    RP0conf = false
    @description ^=:$: From DECQ R7/SOYUZ mod
}</v>
      </c>
    </row>
    <row r="3019" spans="1:1" x14ac:dyDescent="0.25">
      <c r="A30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"&amp;TAGS!P3019&amp;"
}"))))</f>
        <v>@PART[SoyuzHeatshieldLEO]:FOR[xxxRP0]
{
    %TechRequired = humanRatedEDL
    %cost = 800
    %entryCost = 21000
    RP0conf = true
    @description ^=:$: From Deadly Reentry mod
    MODULE
    { name = ModuleTagHumanRated }
    MODULE
    { name = ModuleTagReentry }
}</v>
      </c>
    </row>
    <row r="3020" spans="1:1" x14ac:dyDescent="0.25">
      <c r="A30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"&amp;TAGS!P3020&amp;"
}"))))</f>
        <v>@PART[SSTU-SC-ENG-Merlin-1DV]:FOR[xxxRP0]
{
    %TechRequired = orbitalRocketry2009
    %cost = 200
    %entryCost = 34000
    RP0conf = true
    @description ^=:$: From SSTU mod
    MODULE
    { name = ModuleTagEngineLiquidTurbo }
}</v>
      </c>
    </row>
    <row r="3021" spans="1:1" x14ac:dyDescent="0.25">
      <c r="A30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"&amp;TAGS!P3021&amp;"
}"))))</f>
        <v>@PART[EAS]:FOR[xxxRP0]
{
    %TechRequired = advancedCapsules
    %cost = 200
    %entryCost = 0
    RP0conf = false
    @description ^=:$: From DECQ R7/SOYUZ mod
    MODULE
    { name = ModuleTagEngineSolid }
    MODULE
    { name = ModuleTagHumanRated }
}</v>
      </c>
    </row>
    <row r="3022" spans="1:1" x14ac:dyDescent="0.25">
      <c r="A30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"&amp;TAGS!P3022&amp;"
}"))))</f>
        <v>@PART[EAS_top]:FOR[xxxRP0]
{
    %TechRequired = advancedCapsules
    %cost = 200
    %entryCost = 0
    RP0conf = false
    @description ^=:$: From DECQ R7/SOYUZ mod
    MODULE
    { name = ModuleTagEngineSolid }
    MODULE
    { name = ModuleTagHumanRated }
}</v>
      </c>
    </row>
    <row r="3023" spans="1:1" x14ac:dyDescent="0.25">
      <c r="A30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"&amp;TAGS!P3023&amp;"
}"))))</f>
        <v>@PART[SSTU-SC-ENG-RD-0110]:FOR[xxxRP0]
{
    %TechRequired = orbitalRocketry1960
    %cost = 400
    %entryCost = 8000
    RP0conf = true
    @description ^=:$: From SSTU mod
    MODULE
    { name = ModuleTagEngineLiquidTurbo }
}</v>
      </c>
    </row>
    <row r="3024" spans="1:1" x14ac:dyDescent="0.25">
      <c r="A30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"&amp;TAGS!P3024&amp;"
}"))))</f>
        <v>@PART[SSTU-SC-ENG-RD-107A]:FOR[xxxRP0]
{
    %TechRequired = orbitalRocketry1956
    %cost = 680
    %entryCost = 13600
    RP0conf = true
    @description ^=:$: From SSTU mod
    MODULE
    { name = ModuleTagEngineLiquidTurbo }
}</v>
      </c>
    </row>
    <row r="3025" spans="1:1" x14ac:dyDescent="0.25">
      <c r="A30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"&amp;TAGS!P3025&amp;"
}"))))</f>
        <v>@PART[ADAPTER_BLOCK_I2]:FOR[xxxRP0]
{
    %TechRequired = materialsScienceInternational
    %cost = 280
    %entryCost = 6400
    RP0conf = false
    @description ^=:$: From DECQ R7/SOYUZ mod
}</v>
      </c>
    </row>
    <row r="3026" spans="1:1" x14ac:dyDescent="0.25">
      <c r="A30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"&amp;TAGS!P3026&amp;"
}"))))</f>
        <v>@PART[SOYUZ_F_2]:FOR[xxxRP0]
{
    %TechRequired = materialsScienceInternational
    %cost = 280
    %entryCost = 6400
    RP0conf = false
    @description ^=:$: From DECQ R7/SOYUZ mod
}</v>
      </c>
    </row>
    <row r="3027" spans="1:1" x14ac:dyDescent="0.25">
      <c r="A30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"&amp;TAGS!P3027&amp;"
}"))))</f>
        <v>@PART[SOYUZ_REENTRY_CAPSULE]:FOR[xxxRP0]
{
    %TechRequired = advancedCapsules
    %cost = 280
    %entryCost = 6400
    RP0conf = false
    @description ^=:$: From DECQ Soyuz mod
    MODULE
    { name = ModuleTagAvionics }
    MODULE
    { name = ModuleTagHabitable }
    MODULE
    { name = ModuleTagHumanRated }
    MODULE
    { name = ModuleTagReentry }
}</v>
      </c>
    </row>
    <row r="3028" spans="1:1" x14ac:dyDescent="0.25">
      <c r="A30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"&amp;TAGS!P3028&amp;"
}"))))</f>
        <v>@PART[SOYUZ_PARASHUTE_SPARE]:FOR[xxxRP0]
{
    %TechRequired = advancedUncrewedLanding
    %cost = 280
    %entryCost = 6400
    RP0conf = false
    @description ^=:$: From DECQ Soyuz mod
}</v>
      </c>
    </row>
    <row r="3029" spans="1:1" x14ac:dyDescent="0.25">
      <c r="A30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"&amp;TAGS!P3029&amp;"
}"))))</f>
        <v>@PART[SOYUZ_FG2]:FOR[xxxRP0]
{
    %TechRequired = materialsScienceLongTerm
    %cost = 280
    %entryCost = 6400
    RP0conf = false
    @description ^=:$: From DECQ R7/SOYUZ mod
}</v>
      </c>
    </row>
    <row r="3030" spans="1:1" x14ac:dyDescent="0.25">
      <c r="A30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"&amp;TAGS!P3030&amp;"
}"))))</f>
        <v>@PART[SOYUZ_FG1]:FOR[xxxRP0]
{
    %TechRequired = materialsScienceLongTerm
    %cost = 280
    %entryCost = 6400
    RP0conf = false
    @description ^=:$: From DECQ R7/SOYUZ mod
}</v>
      </c>
    </row>
    <row r="3031" spans="1:1" x14ac:dyDescent="0.25">
      <c r="A30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"&amp;TAGS!P3031&amp;"
}"))))</f>
        <v>@PART[SOYUZ_HEAT_SHIELD]:FOR[xxxRP0]
{
    %TechRequired = advancedUncrewedLanding
    %cost = 280
    %entryCost = 6400
    RP0conf = false
    @description ^=:$: From DECQ Soyuz mod
}</v>
      </c>
    </row>
    <row r="3032" spans="1:1" x14ac:dyDescent="0.25">
      <c r="A30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"&amp;TAGS!P3032&amp;"
}"))))</f>
        <v>@PART[SOYUZ_PARASHUTE]:FOR[xxxRP0]
{
    %TechRequired = advancedUncrewedLanding
    %cost = 280
    %entryCost = 6400
    RP0conf = false
    @description ^=:$: From DECQ Soyuz mod
}</v>
      </c>
    </row>
    <row r="3033" spans="1:1" x14ac:dyDescent="0.25">
      <c r="A30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"&amp;TAGS!P3033&amp;"
}"))))</f>
        <v>@PART[SOYUZ_orbitalSegment]:FOR[xxxRP0]
{
    %TechRequired = advancedCapsules
    %cost = 280
    %entryCost = 6400
    RP0conf = false
    @description ^=:$: From DECQ Soyuz mod
    MODULE
    { name = ModuleTagAvionics }
    MODULE
    { name = ModuleTagHabitable }
    MODULE
    { name = ModuleTagHumanRated }
}</v>
      </c>
    </row>
    <row r="3034" spans="1:1" x14ac:dyDescent="0.25">
      <c r="A30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"&amp;TAGS!P3034&amp;"
}"))))</f>
        <v>@PART[SOYUZ_ENGINE]:FOR[xxxRP0]
{
    %TechRequired = advancedCapsules
    %cost = 280
    %entryCost = 6400
    RP0conf = false
    @description ^=:$: From DECQ Soyuz mod
    MODULE
    { name = ModuleTagHumanRated }
}</v>
      </c>
    </row>
    <row r="3035" spans="1:1" x14ac:dyDescent="0.25">
      <c r="A30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"&amp;TAGS!P3035&amp;"
}"))))</f>
        <v>@PART[SOYUZ_SEPARATOR]:FOR[xxxRP0]
{
    %TechRequired = materialsScienceLongTerm
    %cost = 280
    %entryCost = 6400
    RP0conf = false
    @description ^=:$: From DECQ Soyuz mod
}</v>
      </c>
    </row>
    <row r="3036" spans="1:1" x14ac:dyDescent="0.25">
      <c r="A30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"&amp;TAGS!P3036&amp;"
}"))))</f>
        <v>@PART[SOYUZ_PERESCOPE]:FOR[xxxRP0]
{
    %TechRequired = advancedCapsules
    %cost = 280
    %entryCost = 6400
    RP0conf = false
    @description ^=:$: From DECQ Soyuz mod
    MODULE
    { name = ModuleTagHumanRated }
}</v>
      </c>
    </row>
    <row r="3037" spans="1:1" x14ac:dyDescent="0.25">
      <c r="A30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"&amp;TAGS!P3037&amp;"
}"))))</f>
        <v>@PART[t_dp]:FOR[xxxRP0]
{
    %TechRequired = earlyDocking
    %cost = 2000
    %entryCost = 70000
    RP0conf = true
    @description ^=:$: From RN Soyuz mod
    MODULE
    { name = ModuleTagHumanRated }
    MODULE
    { name = ModuleTagDecoupler }
}</v>
      </c>
    </row>
    <row r="3038" spans="1:1" x14ac:dyDescent="0.25">
      <c r="A30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"&amp;TAGS!P3038&amp;"
}"))))</f>
        <v>@PART[SOYUZ_DockingAntenna]:FOR[xxxRP0]
{
    %TechRequired = deepSpaceComms
    %cost = 280
    %entryCost = 6400
    RP0conf = false
    @description ^=:$: From DECQ Soyuz mod
}</v>
      </c>
    </row>
    <row r="3039" spans="1:1" x14ac:dyDescent="0.25">
      <c r="A30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"&amp;TAGS!P3039&amp;"
}"))))</f>
        <v>@PART[SOYUZdockingPort]:FOR[xxxRP0]
{
    %TechRequired = spaceStationControl
    %cost = 280
    %entryCost = 6400
    RP0conf = false
    @description ^=:$: From DECQ Soyuz mod
}</v>
      </c>
    </row>
    <row r="3040" spans="1:1" x14ac:dyDescent="0.25">
      <c r="A30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"&amp;TAGS!P3040&amp;"
}"))))</f>
        <v>@PART[ADAPTER_BLOCK_I]:FOR[xxxRP0]
{
    %TechRequired = materialsScienceSpaceStation
    %cost = 280
    %entryCost = 6400
    RP0conf = false
    @description ^=:$: From DECQ R7/SOYUZ mod
}</v>
      </c>
    </row>
    <row r="3041" spans="1:1" x14ac:dyDescent="0.25">
      <c r="A30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"&amp;TAGS!P3041&amp;"
}"))))</f>
        <v>@PART[solarpanel-static-truss-1]:FOR[xxxRP0]
{
    %TechRequired = advancedPower
    %cost = 300
    %entryCost = 6000
    RP0conf = true
    @description ^=:$: From Near Future Solar mod
}</v>
      </c>
    </row>
    <row r="3042" spans="1:1" x14ac:dyDescent="0.25">
      <c r="A30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"&amp;TAGS!P3042&amp;"
}"))))</f>
        <v>@PART[NK33attachment]:FOR[xxxRP0]
{
    %TechRequired = stagedCombustion2009
    %cost = 120
    %entryCost = 350
    RP0conf = false
    @description ^=:$: From RealEngines mod
}</v>
      </c>
    </row>
    <row r="3043" spans="1:1" x14ac:dyDescent="0.25">
      <c r="A30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"&amp;TAGS!P3043&amp;"
}"))))</f>
        <v>@PART[t_pao2]:FOR[xxxRP0]
{
    %TechRequired = improvedCapsules
    %cost = 800
    %entryCost = 1
    RP0conf = false
    @description ^=:$: From RN Soyuz mod
    MODULE
    { name = ModuleTagHumanRated }
}</v>
      </c>
    </row>
    <row r="3044" spans="1:1" x14ac:dyDescent="0.25">
      <c r="A30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"&amp;TAGS!P3044&amp;"
}"))))</f>
        <v>@PART[PROGRESS_FG1]:FOR[xxxRP0]
{
    %TechRequired = materialsScienceSpaceStation
    %cost = 280
    %entryCost = 6400
    RP0conf = false
    @description ^=:$: From DECQ R7/SOYUZ mod
}</v>
      </c>
    </row>
    <row r="3045" spans="1:1" x14ac:dyDescent="0.25">
      <c r="A30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"&amp;TAGS!P3045&amp;"
}"))))</f>
        <v>@PART[x2MSleepH3abV4-2x]:FOR[xxxRP0]
{
    %TechRequired = improvedOrbitalConstruction
    %cost = 12500
    %entryCost = 24000
    RP0conf = false
    @description ^=:$: From Chaka Monkey mod
}</v>
      </c>
    </row>
    <row r="3046" spans="1:1" x14ac:dyDescent="0.25">
      <c r="A30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"&amp;TAGS!P3046&amp;"
}"))))</f>
        <v>@PART[SXTMTVGirder]:FOR[xxxRP0]
{
    %TechRequired = improvedOrbitalConstruction
    %cost = 990
    %entryCost = 19800
    RP0conf = true
    @description ^=:$: From SXT mod
}</v>
      </c>
    </row>
    <row r="3047" spans="1:1" x14ac:dyDescent="0.25">
      <c r="A30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"&amp;TAGS!P3047&amp;"
}"))))</f>
        <v>@PART[SXTMTVGirderBasic]:FOR[xxxRP0]
{
    %TechRequired = improvedOrbitalConstruction
    %cost = 320
    %entryCost = 6400
    RP0conf = true
    @description ^=:$: From SXT mod
}</v>
      </c>
    </row>
    <row r="3048" spans="1:1" x14ac:dyDescent="0.25">
      <c r="A30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"&amp;TAGS!P3048&amp;"
}"))))</f>
        <v>@PART[Size3LargeTank]:FOR[xxxRP0]
{
    %TechRequired = materialsScienceCommercial
    %cost = 1
    %entryCost = 46600
    RP0conf = false
    @description ^=:$: From Stock (RO Config) mod
}</v>
      </c>
    </row>
    <row r="3049" spans="1:1" x14ac:dyDescent="0.25">
      <c r="A30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"&amp;TAGS!P3049&amp;"
}"))))</f>
        <v>@PART[FASASaturnSLA]:FOR[xxxRP0]
{
    %TechRequired = materialsScienceLunar
    %cost = 150
    %entryCost = 3000
    RP0conf = true
    @description ^=:$: From FASA mod
    MODULE
    { name = ModuleTagDecoupler }
}</v>
      </c>
    </row>
    <row r="3050" spans="1:1" x14ac:dyDescent="0.25">
      <c r="A30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"&amp;TAGS!P3050&amp;"
}"))))</f>
        <v>@PART[FASAStrFairing3m4x]:FOR[xxxRP0]
{
    %TechRequired = materialsScienceLunar
    %cost = 400
    %entryCost = 14000
    RP0conf = true
    @description ^=:$: From FASA mod
}</v>
      </c>
    </row>
    <row r="3051" spans="1:1" x14ac:dyDescent="0.25">
      <c r="A30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"&amp;TAGS!P3051&amp;"
}"))))</f>
        <v>@PART[FASASaturnSLA_long]:FOR[xxxRP0]
{
    %TechRequired = materialsScienceLunar
    %cost = 150
    %entryCost = 3000
    RP0conf = false
    @description ^=:$: From FASA mod
}</v>
      </c>
    </row>
    <row r="3052" spans="1:1" x14ac:dyDescent="0.25">
      <c r="A30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"&amp;TAGS!P3052&amp;"
}"))))</f>
        <v>@PART[FASASaturnSLA_med]:FOR[xxxRP0]
{
    %TechRequired = materialsScienceLunar
    %cost = 150
    %entryCost = 3000
    RP0conf = false
    @description ^=:$: From FASA mod
}</v>
      </c>
    </row>
    <row r="3053" spans="1:1" x14ac:dyDescent="0.25">
      <c r="A30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"&amp;TAGS!P3053&amp;"
}"))))</f>
        <v>@PART[rn_spacelab]:FOR[xxxRP0]
{
    %TechRequired = scienceExploration
    %cost = 15000
    %entryCost = 25000
    RP0conf = false
    @description ^=:$: From RN Misc mod
}</v>
      </c>
    </row>
    <row r="3054" spans="1:1" hidden="1" x14ac:dyDescent="0.25">
      <c r="A30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"&amp;TAGS!P3054&amp;"
}"))))</f>
        <v/>
      </c>
    </row>
    <row r="3055" spans="1:1" hidden="1" x14ac:dyDescent="0.25">
      <c r="A30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"&amp;TAGS!P3055&amp;"
}"))))</f>
        <v/>
      </c>
    </row>
    <row r="3056" spans="1:1" hidden="1" x14ac:dyDescent="0.25">
      <c r="A30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"&amp;TAGS!P3056&amp;"
}"))))</f>
        <v/>
      </c>
    </row>
    <row r="3057" spans="1:1" hidden="1" x14ac:dyDescent="0.25">
      <c r="A30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"&amp;TAGS!P3057&amp;"
}"))))</f>
        <v/>
      </c>
    </row>
    <row r="3058" spans="1:1" hidden="1" x14ac:dyDescent="0.25">
      <c r="A30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"&amp;TAGS!P3058&amp;"
}"))))</f>
        <v/>
      </c>
    </row>
    <row r="3059" spans="1:1" hidden="1" x14ac:dyDescent="0.25">
      <c r="A30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"&amp;TAGS!P3059&amp;"
}"))))</f>
        <v/>
      </c>
    </row>
    <row r="3060" spans="1:1" hidden="1" x14ac:dyDescent="0.25">
      <c r="A30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"&amp;TAGS!P3060&amp;"
}"))))</f>
        <v/>
      </c>
    </row>
    <row r="3061" spans="1:1" hidden="1" x14ac:dyDescent="0.25">
      <c r="A30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"&amp;TAGS!P3061&amp;"
}"))))</f>
        <v/>
      </c>
    </row>
    <row r="3062" spans="1:1" hidden="1" x14ac:dyDescent="0.25">
      <c r="A30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"&amp;TAGS!P3062&amp;"
}"))))</f>
        <v/>
      </c>
    </row>
    <row r="3063" spans="1:1" hidden="1" x14ac:dyDescent="0.25">
      <c r="A30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"&amp;TAGS!P3063&amp;"
}"))))</f>
        <v/>
      </c>
    </row>
    <row r="3064" spans="1:1" hidden="1" x14ac:dyDescent="0.25">
      <c r="A30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"&amp;TAGS!P3064&amp;"
}"))))</f>
        <v/>
      </c>
    </row>
    <row r="3065" spans="1:1" hidden="1" x14ac:dyDescent="0.25">
      <c r="A30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"&amp;TAGS!P3065&amp;"
}"))))</f>
        <v/>
      </c>
    </row>
    <row r="3066" spans="1:1" hidden="1" x14ac:dyDescent="0.25">
      <c r="A30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"&amp;TAGS!P3066&amp;"
}"))))</f>
        <v/>
      </c>
    </row>
    <row r="3067" spans="1:1" hidden="1" x14ac:dyDescent="0.25">
      <c r="A30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"&amp;TAGS!P3067&amp;"
}"))))</f>
        <v/>
      </c>
    </row>
    <row r="3068" spans="1:1" hidden="1" x14ac:dyDescent="0.25">
      <c r="A30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"&amp;TAGS!P3068&amp;"
}"))))</f>
        <v/>
      </c>
    </row>
    <row r="3069" spans="1:1" hidden="1" x14ac:dyDescent="0.25">
      <c r="A30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"&amp;TAGS!P3069&amp;"
}"))))</f>
        <v/>
      </c>
    </row>
    <row r="3070" spans="1:1" hidden="1" x14ac:dyDescent="0.25">
      <c r="A30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"&amp;TAGS!P3070&amp;"
}"))))</f>
        <v/>
      </c>
    </row>
    <row r="3071" spans="1:1" hidden="1" x14ac:dyDescent="0.25">
      <c r="A30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"&amp;TAGS!P3071&amp;"
}"))))</f>
        <v/>
      </c>
    </row>
    <row r="3072" spans="1:1" hidden="1" x14ac:dyDescent="0.25">
      <c r="A30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"&amp;TAGS!P3072&amp;"
}"))))</f>
        <v/>
      </c>
    </row>
    <row r="3073" spans="1:1" hidden="1" x14ac:dyDescent="0.25">
      <c r="A30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"&amp;TAGS!P3073&amp;"
}"))))</f>
        <v/>
      </c>
    </row>
    <row r="3074" spans="1:1" hidden="1" x14ac:dyDescent="0.25">
      <c r="A30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"&amp;TAGS!P3074&amp;"
}"))))</f>
        <v/>
      </c>
    </row>
    <row r="3075" spans="1:1" hidden="1" x14ac:dyDescent="0.25">
      <c r="A30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"&amp;TAGS!P3075&amp;"
}"))))</f>
        <v/>
      </c>
    </row>
    <row r="3076" spans="1:1" hidden="1" x14ac:dyDescent="0.25">
      <c r="A30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"&amp;TAGS!P3076&amp;"
}"))))</f>
        <v/>
      </c>
    </row>
    <row r="3077" spans="1:1" hidden="1" x14ac:dyDescent="0.25">
      <c r="A30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"&amp;TAGS!P3077&amp;"
}"))))</f>
        <v/>
      </c>
    </row>
    <row r="3078" spans="1:1" hidden="1" x14ac:dyDescent="0.25">
      <c r="A30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"&amp;TAGS!P3078&amp;"
}"))))</f>
        <v/>
      </c>
    </row>
    <row r="3079" spans="1:1" hidden="1" x14ac:dyDescent="0.25">
      <c r="A30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"&amp;TAGS!P3079&amp;"
}"))))</f>
        <v/>
      </c>
    </row>
    <row r="3080" spans="1:1" x14ac:dyDescent="0.25">
      <c r="A30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"&amp;TAGS!P3080&amp;"
}"))))</f>
        <v>@PART[RSBtankSpehereAgena]:FOR[xxxRP0]
{
    %TechRequired = materialsScienceSatellite
    %cost = 100
    %entryCost = 1000
    RP0conf = false
    @description ^=:$: From Real Scale Boosters mod
}</v>
      </c>
    </row>
    <row r="3081" spans="1:1" x14ac:dyDescent="0.25">
      <c r="A30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"&amp;TAGS!P3081&amp;"
}"))))</f>
        <v>@PART[RSBtankSphereCentaur]:FOR[xxxRP0]
{
    %TechRequired = materialsScienceHuman
    %cost = 250
    %entryCost = 2500
    RP0conf = false
    @description ^=:$: From Real Scale Boosters mod
}</v>
      </c>
    </row>
    <row r="3082" spans="1:1" x14ac:dyDescent="0.25">
      <c r="A30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"&amp;TAGS!P3082&amp;"
}"))))</f>
        <v>@PART[RSBtankSphereDeltaIV]:FOR[xxxRP0]
{
    %TechRequired = materialsScienceInternational
    %cost = 200
    %entryCost = 2000
    RP0conf = false
    @description ^=:$: From Real Scale Boosters mod
}</v>
      </c>
    </row>
    <row r="3083" spans="1:1" x14ac:dyDescent="0.25">
      <c r="A30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"&amp;TAGS!P3083&amp;"
}"))))</f>
        <v>@PART[RSBtankSpherePSLV]:FOR[xxxRP0]
{
    %TechRequired = materialsScienceLongTerm
    %cost = 150
    %entryCost = 1500
    RP0conf = false
    @description ^=:$: From Real Scale Boosters mod
}</v>
      </c>
    </row>
    <row r="3084" spans="1:1" x14ac:dyDescent="0.25">
      <c r="A30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"&amp;TAGS!P3084&amp;"
}"))))</f>
        <v>@PART[SXTMTVGirderOpen]:FOR[xxxRP0]
{
    %TechRequired = improvedOrbitalConstruction
    %cost = 660
    %entryCost = 13200
    RP0conf = true
    @description ^=:$: From SXT mod
}</v>
      </c>
    </row>
    <row r="3085" spans="1:1" x14ac:dyDescent="0.25">
      <c r="A30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"&amp;TAGS!P3085&amp;"
}"))))</f>
        <v>@PART[sputnik1]:FOR[xxxRP0]
{
    %TechRequired = avionicsPrototypes
    %cost = 10
    %entryCost = 200
    RP0conf = true
    @description ^=:$: From RN Soviet Probes mod
    MODULE
    { name = ModuleTagAvionics }
}</v>
      </c>
    </row>
    <row r="3086" spans="1:1" hidden="1" x14ac:dyDescent="0.25">
      <c r="A30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"&amp;TAGS!P3086&amp;"
}"))))</f>
        <v/>
      </c>
    </row>
    <row r="3087" spans="1:1" x14ac:dyDescent="0.25">
      <c r="A30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"&amp;TAGS!P3087&amp;"
}"))))</f>
        <v>@PART[sputnik2]:FOR[xxxRP0]
{
    %TechRequired = earlyAvionics
    %cost = 100
    %entryCost = 2000
    RP0conf = true
    @description ^=:$: From RN Soviet Probes mod
    MODULE
    { name = ModuleTagAvionics }
}</v>
      </c>
    </row>
    <row r="3088" spans="1:1" x14ac:dyDescent="0.25">
      <c r="A30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"&amp;TAGS!P3088&amp;"
}"))))</f>
        <v>@PART[rn_sputnik2_nosecone]:FOR[xxxRP0]
{
    %TechRequired = materialsScienceSatellite
    %cost = 240
    %entryCost = 6000
    RP0conf = false
    @description ^=:$: From RN Soviet Rockets mod
}</v>
      </c>
    </row>
    <row r="3089" spans="1:1" x14ac:dyDescent="0.25">
      <c r="A30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"&amp;TAGS!P3089&amp;"
}"))))</f>
        <v>@PART[sputnik3]:FOR[xxxRP0]
{
    %TechRequired = earlyAvionics
    %cost = 300
    %entryCost = 6000
    RP0conf = true
    @description ^=:$: From RN Soviet Probes mod
    MODULE
    { name = ModuleTagAvionics }
}</v>
      </c>
    </row>
    <row r="3090" spans="1:1" x14ac:dyDescent="0.25">
      <c r="A30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"&amp;TAGS!P3090&amp;"
}"))))</f>
        <v>@PART[rn_sputnik1_nosecone]:FOR[xxxRP0]
{
    %TechRequired = materialsScienceSatellite
    %cost = 240
    %entryCost = 6000
    RP0conf = false
    @description ^=:$: From RN Soviet Rockets mod
}</v>
      </c>
    </row>
    <row r="3091" spans="1:1" x14ac:dyDescent="0.25">
      <c r="A30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"&amp;TAGS!P3091&amp;"
}"))))</f>
        <v>@PART[SXTSputnik]:FOR[xxxRP0]
{
    %TechRequired = avionicsPrototypes
    %cost = 10
    %entryCost = 200
    RP0conf = true
    @description ^=:$: From SXT mod
    MODULE
    { name = ModuleTagAvionics }
}</v>
      </c>
    </row>
    <row r="3092" spans="1:1" x14ac:dyDescent="0.25">
      <c r="A30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"&amp;TAGS!P3092&amp;"
}"))))</f>
        <v>@PART[SXTAntenna]:FOR[xxxRP0]
{
    %TechRequired = start
    %cost = 1
    %entryCost = 20
    RP0conf = true
    @description ^=:$: From SXT mod
    MODULE
    { name = ModuleTagInstruments }
}</v>
      </c>
    </row>
    <row r="3093" spans="1:1" hidden="1" x14ac:dyDescent="0.25">
      <c r="A30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"&amp;TAGS!P3093&amp;"
}"))))</f>
        <v/>
      </c>
    </row>
    <row r="3094" spans="1:1" x14ac:dyDescent="0.25">
      <c r="A30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"&amp;TAGS!P3094&amp;"
}"))))</f>
        <v>@PART[KW2mSRBNoseCone]:FOR[xxxRP0]
{
    %TechRequired = solids1986
    %cost = 800
    %entryCost = 1000
    RP0conf = false
    @description ^=:$: From KW Rocketry mod
    MODULE
    { name = ModuleTagEngineSolid }
}</v>
      </c>
    </row>
    <row r="3095" spans="1:1" x14ac:dyDescent="0.25">
      <c r="A30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"&amp;TAGS!P3095&amp;"
}"))))</f>
        <v>@PART[KWsrbGlobeX10S]:FOR[xxxRP0]
{
    %TechRequired = solids1986
    %cost = 7350
    %entryCost = 147000
    RP0conf = true
    @description ^=:$: From KW Rocketry mod
    MODULE
    { name = ModuleTagEngineSolid }
}</v>
      </c>
    </row>
    <row r="3096" spans="1:1" x14ac:dyDescent="0.25">
      <c r="A30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"&amp;TAGS!P3096&amp;"
}"))))</f>
        <v>@PART[rn_srmu_mb]:FOR[xxxRP0]
{
    %TechRequired = solids1992
    %cost = 7200
    %entryCost = 144000
    RP0conf = true
    @description ^=:$: From RN US Rockets mod
    MODULE
    { name = ModuleTagEngineSolid }
}</v>
      </c>
    </row>
    <row r="3097" spans="1:1" hidden="1" x14ac:dyDescent="0.25">
      <c r="A30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"&amp;TAGS!P3097&amp;"
}"))))</f>
        <v/>
      </c>
    </row>
    <row r="3098" spans="1:1" x14ac:dyDescent="0.25">
      <c r="A30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"&amp;TAGS!P3098&amp;"
}"))))</f>
        <v>@PART[bluedog_Titan_SRB3seg]:FOR[xxxRP0]
{
    %TechRequired = solids1986
    %cost = 7350
    %entryCost = 147000
    RP0conf = true
    @description ^=:$: From Bluedog DB mod
    MODULE
    { name = ModuleTagEngineSolid }
}</v>
      </c>
    </row>
    <row r="3099" spans="1:1" x14ac:dyDescent="0.25">
      <c r="A30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"&amp;TAGS!P3099&amp;"
}"))))</f>
        <v>@PART[rn_srmu_nc]:FOR[xxxRP0]
{
    %TechRequired = solids1992
    %cost = 150
    %entryCost = 3000
    RP0conf = true
    @description ^=:$: From RN US Rockets mod
    MODULE
    { name = ModuleTagEngineSolid }
}</v>
      </c>
    </row>
    <row r="3100" spans="1:1" x14ac:dyDescent="0.25">
      <c r="A31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"&amp;TAGS!P3100&amp;"
}"))))</f>
        <v>@PART[barquetta]:FOR[xxxRP0]
{
    %TechRequired = internationalAvionics
    %cost = 400
    %entryCost = 4200
    RP0conf = false
    @description ^=:$: From Coatl Aerospace mod
}</v>
      </c>
    </row>
    <row r="3101" spans="1:1" x14ac:dyDescent="0.25">
      <c r="A31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"&amp;TAGS!P3101&amp;"
}"))))</f>
        <v>@PART[SSTU-SC-ENG-RD-107X]:FOR[xxxRP0]
{
    %TechRequired = orbitalRocketry1956
    %cost = 680
    %entryCost = 13600
    RP0conf = true
    @description ^=:$: From SSTU mod
    MODULE
    { name = ModuleTagEngineLiquidTurbo }
}</v>
      </c>
    </row>
    <row r="3102" spans="1:1" x14ac:dyDescent="0.25">
      <c r="A31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"&amp;TAGS!P3102&amp;"
}"))))</f>
        <v>@PART[SSTU-SC-ENG-RD-108A]:FOR[xxxRP0]
{
    %TechRequired = orbitalRocketry1956
    %cost = 700
    %entryCost = 14000
    RP0conf = true
    @description ^=:$: From SSTU mod
    MODULE
    { name = ModuleTagEngineLiquidTurbo }
}</v>
      </c>
    </row>
    <row r="3103" spans="1:1" x14ac:dyDescent="0.25">
      <c r="A31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"&amp;TAGS!P3103&amp;"
}"))))</f>
        <v>@PART[SSTU-SC-ENG-RD-180]:FOR[xxxRP0]
{
    %TechRequired = stagedCombustion1998
    %cost = 2700
    %entryCost = 54000
    RP0conf = true
    @description ^=:$: From SSTU mod
    MODULE
    { name = ModuleTagEngineLiquidTurbo }
}</v>
      </c>
    </row>
    <row r="3104" spans="1:1" x14ac:dyDescent="0.25">
      <c r="A31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"&amp;TAGS!P3104&amp;"
}"))))</f>
        <v>@PART[SXTMTVGirderOpenMedium]:FOR[xxxRP0]
{
    %TechRequired = improvedOrbitalConstruction
    %cost = 330
    %entryCost = 6600
    RP0conf = true
    @description ^=:$: From SXT mod
}</v>
      </c>
    </row>
    <row r="3105" spans="1:1" x14ac:dyDescent="0.25">
      <c r="A31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"&amp;TAGS!P3105&amp;"
}"))))</f>
        <v>@PART[SSTU-SC-ENG-RL10A-3]:FOR[xxxRP0]
{
    %TechRequired = prototypeHydrolox
    %cost = 1300
    %entryCost = 60000
    RP0conf = true
    @description ^=:$: From SSTU mod
    MODULE
    { name = ModuleTagEngineLiquidTurbo }
    MODULE
    { name = ModuleTagHydrolox }
}</v>
      </c>
    </row>
    <row r="3106" spans="1:1" x14ac:dyDescent="0.25">
      <c r="A31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"&amp;TAGS!P3106&amp;"
}"))))</f>
        <v>@PART[SSTU-SC-ENG-RL10A-4]:FOR[xxxRP0]
{
    %TechRequired = hydrolox1992
    %cost = 1300
    %entryCost = 26000
    RP0conf = true
    @description ^=:$: From SSTU mod
    MODULE
    { name = ModuleTagEngineLiquidTurbo }
    MODULE
    { name = ModuleTagHydrolox }
}</v>
      </c>
    </row>
    <row r="3107" spans="1:1" x14ac:dyDescent="0.25">
      <c r="A31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"&amp;TAGS!P3107&amp;"
}"))))</f>
        <v>@PART[SSTU-SC-ENG-RL10A-5]:FOR[xxxRP0]
{
    %TechRequired = hydrolox1992
    %cost = 1300
    %entryCost = 26000
    RP0conf = true
    @description ^=:$: From SSTU mod
    MODULE
    { name = ModuleTagEngineLiquidTurbo }
    MODULE
    { name = ModuleTagHydrolox }
}</v>
      </c>
    </row>
    <row r="3108" spans="1:1" x14ac:dyDescent="0.25">
      <c r="A31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"&amp;TAGS!P3108&amp;"
}"))))</f>
        <v>@PART[SSTU-SC-ENG-RL10B-2]:FOR[xxxRP0]
{
    %TechRequired = hydrolox1998
    %cost = 3800
    %entryCost = 76000
    RP0conf = true
    @description ^=:$: From SSTU mod
    MODULE
    { name = ModuleTagEngineLiquidTurbo }
    MODULE
    { name = ModuleTagHydrolox }
}</v>
      </c>
    </row>
    <row r="3109" spans="1:1" x14ac:dyDescent="0.25">
      <c r="A31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"&amp;TAGS!P3109&amp;"
}"))))</f>
        <v>@PART[SSTU-SC-ENG-RS-25]:FOR[xxxRP0]
{
    %TechRequired = hydrolox1981
    %cost = 5700
    %entryCost = 114000
    RP0conf = true
    @description ^=:$: From SSTU mod
    MODULE
    { name = ModuleTagEngineLiquidTurbo }
    MODULE
    { name = ModuleTagHydrolox }
}</v>
      </c>
    </row>
    <row r="3110" spans="1:1" x14ac:dyDescent="0.25">
      <c r="A31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"&amp;TAGS!P3110&amp;"
}"))))</f>
        <v>@PART[SSTU-SC-ENG-RS-68]:FOR[xxxRP0]
{
    %TechRequired = hydrolox1998
    %cost = 2850
    %entryCost = 57000
    RP0conf = true
    @description ^=:$: From SSTU mod
    MODULE
    { name = ModuleTagEngineLiquidTurbo }
    MODULE
    { name = ModuleTagHydrolox }
}</v>
      </c>
    </row>
    <row r="3111" spans="1:1" x14ac:dyDescent="0.25">
      <c r="A31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"&amp;TAGS!P3111&amp;"
}"))))</f>
        <v>@PART[SSTU-SC-ENG-SuperDraco]:FOR[xxxRP0]
{
    %TechRequired = gridFins
    %cost = 62
    %entryCost = 1240
    RP0conf = true
    @description ^=:$: From SSTU mod
    MODULE
    { name = ModuleTagEngineLiquidPF }
}</v>
      </c>
    </row>
    <row r="3112" spans="1:1" x14ac:dyDescent="0.25">
      <c r="A31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"&amp;TAGS!P3112&amp;"
}"))))</f>
        <v>@PART[SSTU-SC-ENG-Vinci]:FOR[xxxRP0]
{
    %TechRequired = hydroloxNF
    %cost = 4800
    %entryCost = 96000
    RP0conf = true
    @description ^=:$: From SSTU (RO Addition) mod
    MODULE
    { name = ModuleTagEngineLiquidTurbo }
    MODULE
    { name = ModuleTagHydrolox }
}</v>
      </c>
    </row>
    <row r="3113" spans="1:1" hidden="1" x14ac:dyDescent="0.25">
      <c r="A31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"&amp;TAGS!P3113&amp;"
}"))))</f>
        <v/>
      </c>
    </row>
    <row r="3114" spans="1:1" hidden="1" x14ac:dyDescent="0.25">
      <c r="A31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"&amp;TAGS!P3114&amp;"
}"))))</f>
        <v/>
      </c>
    </row>
    <row r="3115" spans="1:1" hidden="1" x14ac:dyDescent="0.25">
      <c r="A31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"&amp;TAGS!P3115&amp;"
}"))))</f>
        <v/>
      </c>
    </row>
    <row r="3116" spans="1:1" x14ac:dyDescent="0.25">
      <c r="A31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"&amp;TAGS!P3116&amp;"
}"))))</f>
        <v>@PART[SSTU-SC-GEN-DP-0P]:FOR[xxxRP0]
{
    %TechRequired = dockingCrewTransfer
    %cost = 2000
    %entryCost = 70000
    RP0conf = true
    @description ^=:$: From SSTU mod
    MODULE
    { name = ModuleTagDecoupler }
}</v>
      </c>
    </row>
    <row r="3117" spans="1:1" x14ac:dyDescent="0.25">
      <c r="A31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"&amp;TAGS!P3117&amp;"
}"))))</f>
        <v>@PART[SSTU-SC-GEN-DP-1P]:FOR[xxxRP0]
{
    %TechRequired = gridFins
    %cost = 3500
    %entryCost = 70000
    RP0conf = true
    @description ^=:$: From SSTU mod
    MODULE
    { name = ModuleTagHumanRated }
    MODULE
    { name = ModuleTagDecoupler }
}</v>
      </c>
    </row>
    <row r="3118" spans="1:1" x14ac:dyDescent="0.25">
      <c r="A31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"&amp;TAGS!P3118&amp;"
}"))))</f>
        <v>@PART[SSTU-SC-GEN-FR-I]:FOR[xxxRP0]
{
    %TechRequired = start
    %cost = 2
    %entryCost = 0
    RP0conf = true
    @description ^=:$: From SSTU mod
    MODULE
    { name = ModuleTagDecoupler }
}</v>
      </c>
    </row>
    <row r="3119" spans="1:1" x14ac:dyDescent="0.25">
      <c r="A31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"&amp;TAGS!P3119&amp;"
}"))))</f>
        <v>@PART[SSTU-SC-GEN-FR-N]:FOR[xxxRP0]
{
    %TechRequired = start
    %cost = 2
    %entryCost = 0
    RP0conf = true
    @description ^=:$: From SSTU mod
    MODULE
    { name = ModuleTagDecoupler }
}</v>
      </c>
    </row>
    <row r="3120" spans="1:1" x14ac:dyDescent="0.25">
      <c r="A31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"&amp;TAGS!P3120&amp;"
}"))))</f>
        <v>@PART[SSTU-SC-GEN-FR-W]:FOR[xxxRP0]
{
    %TechRequired = start
    %cost = 2
    %entryCost = 0
    RP0conf = true
    @description ^=:$: From SSTU mod
    MODULE
    { name = ModuleTagDecoupler }
}</v>
      </c>
    </row>
    <row r="3121" spans="1:1" x14ac:dyDescent="0.25">
      <c r="A31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"&amp;TAGS!P3121&amp;"
}"))))</f>
        <v>@PART[SSTU-SC-GEN-HGA]:FOR[xxxRP0]
{
    %TechRequired = advancedComms
    %cost = 1000
    %entryCost = 35000
    RP0conf = true
    @description ^=:$: From SSTU mod
}</v>
      </c>
    </row>
    <row r="3122" spans="1:1" x14ac:dyDescent="0.25">
      <c r="A31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"&amp;TAGS!P3122&amp;"
}"))))</f>
        <v>@PART[SSTU-SC-GEN-IPA-N]:FOR[xxxRP0]
{
    %TechRequired = materialsScienceAdvCapsules
    %cost = 0
    %entryCost = 0
    RP0conf = true
    @description ^=:$: From SSTU mod
    MODULE
    { name = ModuleTagDecoupler }
}</v>
      </c>
    </row>
    <row r="3123" spans="1:1" x14ac:dyDescent="0.25">
      <c r="A31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"&amp;TAGS!P3123&amp;"
}"))))</f>
        <v>@PART[SSTU-SC-GEN-IPA-W]:FOR[xxxRP0]
{
    %TechRequired = materialsScienceAdvCapsules
    %cost = 0
    %entryCost = 0
    RP0conf = true
    @description ^=:$: From SSTU mod
    MODULE
    { name = ModuleTagDecoupler }
}</v>
      </c>
    </row>
    <row r="3124" spans="1:1" x14ac:dyDescent="0.25">
      <c r="A31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"&amp;TAGS!P3124&amp;"
}"))))</f>
        <v>@PART[SSTU-SC-GEN-ISDC]:FOR[xxxRP0]
{
    %TechRequired = start
    %cost = 8.925
    %entryCost = 0
    RP0conf = true
    @description ^=:$: From SSTU mod
    MODULE
    { name = ModuleTagDecoupler }
}</v>
      </c>
    </row>
    <row r="3125" spans="1:1" x14ac:dyDescent="0.25">
      <c r="A31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"&amp;TAGS!P3125&amp;"
}"))))</f>
        <v>@PART[SSTU-SC-GEN-PDC]:FOR[xxxRP0]
{
    %TechRequired = earlyMaterialsScience
    %cost = 0
    %entryCost = 0
    RP0conf = true
    @description ^=:$: From SSTU mod
    MODULE
    { name = ModuleTagDecoupler }
}</v>
      </c>
    </row>
    <row r="3126" spans="1:1" x14ac:dyDescent="0.25">
      <c r="A31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"&amp;TAGS!P3126&amp;"
}"))))</f>
        <v>@PART[SSTU-SC-GEN-RBDC]:FOR[xxxRP0]
{
    %TechRequired = materialsScienceSatellite
    %cost = 53.55
    %entryCost = 0
    RP0conf = true
    @description ^=:$: From SSTU mod
    MODULE
    { name = ModuleTagDecoupler }
}</v>
      </c>
    </row>
    <row r="3127" spans="1:1" x14ac:dyDescent="0.25">
      <c r="A31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"&amp;TAGS!P3127&amp;"
}"))))</f>
        <v>@PART[SSTU-SC-GEN-RCS-4A-V]:FOR[xxxRP0]
{
    %TechRequired = advancedFlightControl
    %cost = 100
    %entryCost = 2000
    RP0conf = true
    @description ^=:$: From SSTU mod
    MODULE
    { name = ModuleTagEngineLiquidTurbo }
}</v>
      </c>
    </row>
    <row r="3128" spans="1:1" x14ac:dyDescent="0.25">
      <c r="A31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"&amp;TAGS!P3128&amp;"
}"))))</f>
        <v>@PART[SSTU-SC-GEN-RCS-4F-T]:FOR[xxxRP0]
{
    %TechRequired = earlyDocking
    %cost = 35
    %entryCost = 2000
    RP0conf = true
    @description ^=:$: From SSTU mod
    MODULE
    { name = ModuleTagEngineLiquidPF }
}</v>
      </c>
    </row>
    <row r="3129" spans="1:1" x14ac:dyDescent="0.25">
      <c r="A31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"&amp;TAGS!P3129&amp;"
}"))))</f>
        <v>@PART[SSTU-SC-GEN-RCS-4F-V]:FOR[xxxRP0]
{
    %TechRequired = advancedFlightControl
    %cost = 100
    %entryCost = 2000
    RP0conf = true
    @description ^=:$: From SSTU mod
    MODULE
    { name = ModuleTagEngineLiquidTurbo }
}</v>
      </c>
    </row>
    <row r="3130" spans="1:1" x14ac:dyDescent="0.25">
      <c r="A31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"&amp;TAGS!P3130&amp;"
}"))))</f>
        <v>@PART[SSTU-SC-GEN-RCS-5F-V]:FOR[xxxRP0]
{
    %TechRequired = earlyDocking
    %cost = 50
    %entryCost = 2000
    RP0conf = true
    @description ^=:$: From SSTU mod
    MODULE
    { name = ModuleTagEngineLiquidPF }
}</v>
      </c>
    </row>
    <row r="3131" spans="1:1" x14ac:dyDescent="0.25">
      <c r="A31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"&amp;TAGS!P3131&amp;"
}"))))</f>
        <v>@PART[SSTU-SC-GEN-RCS-6A-T]:FOR[xxxRP0]
{
    %TechRequired = earlyDocking
    %cost = 50
    %entryCost = 2000
    RP0conf = true
    @description ^=:$: From SSTU mod
    MODULE
    { name = ModuleTagEngineLiquidPF }
}</v>
      </c>
    </row>
    <row r="3132" spans="1:1" x14ac:dyDescent="0.25">
      <c r="A31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"&amp;TAGS!P3132&amp;"
}"))))</f>
        <v>@PART[SSTU-SC-GEN-RCS-8A-T]:FOR[xxxRP0]
{
    %TechRequired = earlyDocking
    %cost = 50
    %entryCost = 2000
    RP0conf = true
    @description ^=:$: From SSTU mod
    MODULE
    { name = ModuleTagEngineLiquidPF }
}</v>
      </c>
    </row>
    <row r="3133" spans="1:1" x14ac:dyDescent="0.25">
      <c r="A31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"&amp;TAGS!P3133&amp;"
}"))))</f>
        <v>@PART[SSTU-SC-TANK-MFT-A]:FOR[xxxRP0]
{
    %TechRequired = start
    %cost = 100
    %entryCost = 2000
    RP0conf = true
    @description ^=:$: From SSTU mod
}</v>
      </c>
    </row>
    <row r="3134" spans="1:1" x14ac:dyDescent="0.25">
      <c r="A31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"&amp;TAGS!P3134&amp;"
}"))))</f>
        <v>@PART[SSTU-SC-TANK-MFT-D]:FOR[xxxRP0]
{
    %TechRequired = earlyMaterialsScience
    %cost = 100
    %entryCost = 1000
    RP0conf = true
    @description ^=:$: From SSTU mod
}</v>
      </c>
    </row>
    <row r="3135" spans="1:1" x14ac:dyDescent="0.25">
      <c r="A31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"&amp;TAGS!P3135&amp;"
}"))))</f>
        <v>@PART[SSTU-SC-TANK-MFT-L]:FOR[xxxRP0]
{
    %TechRequired = materialsScienceAdvCapsules
    %cost = 75
    %entryCost = 500
    RP0conf = true
    @description ^=:$: From SSTU mod
}</v>
      </c>
    </row>
    <row r="3136" spans="1:1" x14ac:dyDescent="0.25">
      <c r="A31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"&amp;TAGS!P3136&amp;"
}"))))</f>
        <v>@PART[SSTU-SC-TANK-MFT-R]:FOR[xxxRP0]
{
    %TechRequired = earlyMaterialsScience
    %cost = 50
    %entryCost = 300
    RP0conf = true
    @description ^=:$: From SSTU mod
}</v>
      </c>
    </row>
    <row r="3137" spans="1:1" x14ac:dyDescent="0.25">
      <c r="A31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"&amp;TAGS!P3137&amp;"
}"))))</f>
        <v>@PART[SSTU-SC-TANK-MFT-S]:FOR[xxxRP0]
{
    %TechRequired = materialsScienceSpaceStation
    %cost = 1
    %entryCost = 1000
    RP0conf = true
    @description ^=:$: From SSTU mod
}</v>
      </c>
    </row>
    <row r="3138" spans="1:1" x14ac:dyDescent="0.25">
      <c r="A31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"&amp;TAGS!P3138&amp;"
}"))))</f>
        <v>@PART[SSTU-SC-TANK-MUS-CB]:FOR[xxxRP0]
{
    %TechRequired = materialsScienceAdvCapsules
    %cost = 90
    %entryCost = 800
    RP0conf = true
    @description ^=:$: From SSTU mod
}</v>
      </c>
    </row>
    <row r="3139" spans="1:1" x14ac:dyDescent="0.25">
      <c r="A31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"&amp;TAGS!P3139&amp;"
}"))))</f>
        <v>@PART[SSTU-SC-TANK-MUS-ST]:FOR[xxxRP0]
{
    %TechRequired = materialsScienceAdvCapsules
    %cost = 90
    %entryCost = 800
    RP0conf = true
    @description ^=:$: From SSTU mod
}</v>
      </c>
    </row>
    <row r="3140" spans="1:1" hidden="1" x14ac:dyDescent="0.25">
      <c r="A31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"&amp;TAGS!P3140&amp;"
}"))))</f>
        <v/>
      </c>
    </row>
    <row r="3141" spans="1:1" hidden="1" x14ac:dyDescent="0.25">
      <c r="A31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"&amp;TAGS!P3141&amp;"
}"))))</f>
        <v/>
      </c>
    </row>
    <row r="3142" spans="1:1" hidden="1" x14ac:dyDescent="0.25">
      <c r="A31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"&amp;TAGS!P3142&amp;"
}"))))</f>
        <v/>
      </c>
    </row>
    <row r="3143" spans="1:1" hidden="1" x14ac:dyDescent="0.25">
      <c r="A31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"&amp;TAGS!P3143&amp;"
}"))))</f>
        <v/>
      </c>
    </row>
    <row r="3144" spans="1:1" hidden="1" x14ac:dyDescent="0.25">
      <c r="A31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"&amp;TAGS!P3144&amp;"
}"))))</f>
        <v/>
      </c>
    </row>
    <row r="3145" spans="1:1" hidden="1" x14ac:dyDescent="0.25">
      <c r="A31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"&amp;TAGS!P3145&amp;"
}"))))</f>
        <v/>
      </c>
    </row>
    <row r="3146" spans="1:1" hidden="1" x14ac:dyDescent="0.25">
      <c r="A31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"&amp;TAGS!P3146&amp;"
}"))))</f>
        <v/>
      </c>
    </row>
    <row r="3147" spans="1:1" hidden="1" x14ac:dyDescent="0.25">
      <c r="A31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"&amp;TAGS!P3147&amp;"
}"))))</f>
        <v/>
      </c>
    </row>
    <row r="3148" spans="1:1" hidden="1" x14ac:dyDescent="0.25">
      <c r="A31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"&amp;TAGS!P3148&amp;"
}"))))</f>
        <v/>
      </c>
    </row>
    <row r="3149" spans="1:1" hidden="1" x14ac:dyDescent="0.25">
      <c r="A31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"&amp;TAGS!P3149&amp;"
}"))))</f>
        <v/>
      </c>
    </row>
    <row r="3150" spans="1:1" hidden="1" x14ac:dyDescent="0.25">
      <c r="A31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"&amp;TAGS!P3150&amp;"
}"))))</f>
        <v/>
      </c>
    </row>
    <row r="3151" spans="1:1" hidden="1" x14ac:dyDescent="0.25">
      <c r="A31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"&amp;TAGS!P3151&amp;"
}"))))</f>
        <v/>
      </c>
    </row>
    <row r="3152" spans="1:1" hidden="1" x14ac:dyDescent="0.25">
      <c r="A31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"&amp;TAGS!P3152&amp;"
}"))))</f>
        <v/>
      </c>
    </row>
    <row r="3153" spans="1:1" hidden="1" x14ac:dyDescent="0.25">
      <c r="A31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"&amp;TAGS!P3153&amp;"
}"))))</f>
        <v/>
      </c>
    </row>
    <row r="3154" spans="1:1" hidden="1" x14ac:dyDescent="0.25">
      <c r="A31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"&amp;TAGS!P3154&amp;"
}"))))</f>
        <v/>
      </c>
    </row>
    <row r="3155" spans="1:1" hidden="1" x14ac:dyDescent="0.25">
      <c r="A31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"&amp;TAGS!P3155&amp;"
}"))))</f>
        <v/>
      </c>
    </row>
    <row r="3156" spans="1:1" hidden="1" x14ac:dyDescent="0.25">
      <c r="A31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"&amp;TAGS!P3156&amp;"
}"))))</f>
        <v/>
      </c>
    </row>
    <row r="3157" spans="1:1" hidden="1" x14ac:dyDescent="0.25">
      <c r="A31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"&amp;TAGS!P3157&amp;"
}"))))</f>
        <v/>
      </c>
    </row>
    <row r="3158" spans="1:1" hidden="1" x14ac:dyDescent="0.25">
      <c r="A31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"&amp;TAGS!P3158&amp;"
}"))))</f>
        <v/>
      </c>
    </row>
    <row r="3159" spans="1:1" hidden="1" x14ac:dyDescent="0.25">
      <c r="A31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"&amp;TAGS!P3159&amp;"
}"))))</f>
        <v/>
      </c>
    </row>
    <row r="3160" spans="1:1" hidden="1" x14ac:dyDescent="0.25">
      <c r="A31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"&amp;TAGS!P3160&amp;"
}"))))</f>
        <v/>
      </c>
    </row>
    <row r="3161" spans="1:1" hidden="1" x14ac:dyDescent="0.25">
      <c r="A31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"&amp;TAGS!P3161&amp;"
}"))))</f>
        <v/>
      </c>
    </row>
    <row r="3162" spans="1:1" x14ac:dyDescent="0.25">
      <c r="A31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"&amp;TAGS!P3162&amp;"
}"))))</f>
        <v>@PART[solarpanel-curved-deploying-25-1]:FOR[xxxRP0]
{
    %TechRequired = advancedPower
    %cost = 450
    %entryCost = 9000
    RP0conf = true
    @description ^=:$: From Near Future Solar mod
}</v>
      </c>
    </row>
    <row r="3163" spans="1:1" x14ac:dyDescent="0.25">
      <c r="A31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"&amp;TAGS!P3163&amp;"
}"))))</f>
        <v>@PART[rn_eos_ter_solarpanel]:FOR[xxxRP0]
{
    %TechRequired = advancedPower
    %cost = 800
    %entryCost = 16000
    RP0conf = true
    @description ^=:$: From RN Solar Panels mod
}</v>
      </c>
    </row>
    <row r="3164" spans="1:1" x14ac:dyDescent="0.25">
      <c r="A31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"&amp;TAGS!P3164&amp;"
}"))))</f>
        <v>@PART[eos_terraalt]:FOR[xxxRP0]
{
    %TechRequired = advancedPower
    %cost = 60
    %entryCost = 1200
    RP0conf = true
    @description ^=:$: From RN US Probes mod
}</v>
      </c>
    </row>
    <row r="3165" spans="1:1" x14ac:dyDescent="0.25">
      <c r="A31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"&amp;TAGS!P3165&amp;"
}"))))</f>
        <v>@PART[CXA_SAW]:FOR[xxxRP0]
{
    %TechRequired = advancedPower
    %cost = 25250
    %entryCost = 175000
    RP0conf = false
    @description ^=:$: From CxAerospace mod
}</v>
      </c>
    </row>
    <row r="3166" spans="1:1" x14ac:dyDescent="0.25">
      <c r="A31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"&amp;TAGS!P3166&amp;"
}"))))</f>
        <v>@PART[sp_odyssey_b]:FOR[xxxRP0]
{
    %TechRequired = advancedPower
    %cost = 380
    %entryCost = 4000
    RP0conf = false
    @description ^=:$: From Coatl Aerospace mod
}</v>
      </c>
    </row>
    <row r="3167" spans="1:1" x14ac:dyDescent="0.25">
      <c r="A31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"&amp;TAGS!P3167&amp;"
}"))))</f>
        <v>@PART[sp_odyssey_a]:FOR[xxxRP0]
{
    %TechRequired = advancedPower
    %cost = 410
    %entryCost = 4300
    RP0conf = false
    @description ^=:$: From Coatl Aerospace mod
}</v>
      </c>
    </row>
    <row r="3168" spans="1:1" hidden="1" x14ac:dyDescent="0.25">
      <c r="A31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"&amp;TAGS!P3168&amp;"
}"))))</f>
        <v/>
      </c>
    </row>
    <row r="3169" spans="1:1" hidden="1" x14ac:dyDescent="0.25">
      <c r="A31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"&amp;TAGS!P3169&amp;"
}"))))</f>
        <v/>
      </c>
    </row>
    <row r="3170" spans="1:1" hidden="1" x14ac:dyDescent="0.25">
      <c r="A31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"&amp;TAGS!P3170&amp;"
}"))))</f>
        <v/>
      </c>
    </row>
    <row r="3171" spans="1:1" hidden="1" x14ac:dyDescent="0.25">
      <c r="A31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"&amp;TAGS!P3171&amp;"
}"))))</f>
        <v/>
      </c>
    </row>
    <row r="3172" spans="1:1" hidden="1" x14ac:dyDescent="0.25">
      <c r="A31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"&amp;TAGS!P3172&amp;"
}"))))</f>
        <v/>
      </c>
    </row>
    <row r="3173" spans="1:1" hidden="1" x14ac:dyDescent="0.25">
      <c r="A31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"&amp;TAGS!P3173&amp;"
}"))))</f>
        <v/>
      </c>
    </row>
    <row r="3174" spans="1:1" hidden="1" x14ac:dyDescent="0.25">
      <c r="A31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"&amp;TAGS!P3174&amp;"
}"))))</f>
        <v/>
      </c>
    </row>
    <row r="3175" spans="1:1" hidden="1" x14ac:dyDescent="0.25">
      <c r="A31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"&amp;TAGS!P3175&amp;"
}"))))</f>
        <v/>
      </c>
    </row>
    <row r="3176" spans="1:1" hidden="1" x14ac:dyDescent="0.25">
      <c r="A31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"&amp;TAGS!P3176&amp;"
}"))))</f>
        <v/>
      </c>
    </row>
    <row r="3177" spans="1:1" hidden="1" x14ac:dyDescent="0.25">
      <c r="A31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"&amp;TAGS!P3177&amp;"
}"))))</f>
        <v/>
      </c>
    </row>
    <row r="3178" spans="1:1" hidden="1" x14ac:dyDescent="0.25">
      <c r="A31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"&amp;TAGS!P3178&amp;"
}"))))</f>
        <v/>
      </c>
    </row>
    <row r="3179" spans="1:1" hidden="1" x14ac:dyDescent="0.25">
      <c r="A31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"&amp;TAGS!P3179&amp;"
}"))))</f>
        <v/>
      </c>
    </row>
    <row r="3180" spans="1:1" hidden="1" x14ac:dyDescent="0.25">
      <c r="A31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"&amp;TAGS!P3180&amp;"
}"))))</f>
        <v/>
      </c>
    </row>
    <row r="3181" spans="1:1" hidden="1" x14ac:dyDescent="0.25">
      <c r="A31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"&amp;TAGS!P3181&amp;"
}"))))</f>
        <v/>
      </c>
    </row>
    <row r="3182" spans="1:1" hidden="1" x14ac:dyDescent="0.25">
      <c r="A31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"&amp;TAGS!P3182&amp;"
}"))))</f>
        <v/>
      </c>
    </row>
    <row r="3183" spans="1:1" hidden="1" x14ac:dyDescent="0.25">
      <c r="A31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"&amp;TAGS!P3183&amp;"
}"))))</f>
        <v/>
      </c>
    </row>
    <row r="3184" spans="1:1" hidden="1" x14ac:dyDescent="0.25">
      <c r="A31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"&amp;TAGS!P3184&amp;"
}"))))</f>
        <v/>
      </c>
    </row>
    <row r="3185" spans="1:1" hidden="1" x14ac:dyDescent="0.25">
      <c r="A31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"&amp;TAGS!P3185&amp;"
}"))))</f>
        <v/>
      </c>
    </row>
    <row r="3186" spans="1:1" hidden="1" x14ac:dyDescent="0.25">
      <c r="A31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"&amp;TAGS!P3186&amp;"
}"))))</f>
        <v/>
      </c>
    </row>
    <row r="3187" spans="1:1" hidden="1" x14ac:dyDescent="0.25">
      <c r="A31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"&amp;TAGS!P3187&amp;"
}"))))</f>
        <v/>
      </c>
    </row>
    <row r="3188" spans="1:1" x14ac:dyDescent="0.25">
      <c r="A31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"&amp;TAGS!P3188&amp;"
}"))))</f>
        <v>@PART[rn_eos_aa_solarpanel]:FOR[xxxRP0]
{
    %TechRequired = advancedPower
    %cost = 1500
    %entryCost = 30000
    RP0conf = true
    @description ^=:$: From RN Solar Panels mod
}</v>
      </c>
    </row>
    <row r="3189" spans="1:1" x14ac:dyDescent="0.25">
      <c r="A31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"&amp;TAGS!P3189&amp;"
}"))))</f>
        <v>@PART[sp_express_b]:FOR[xxxRP0]
{
    %TechRequired = advancedPower
    %cost = 1000
    %entryCost = 8900
    RP0conf = false
    @description ^=:$: From Coatl Aerospace mod
}</v>
      </c>
    </row>
    <row r="3190" spans="1:1" x14ac:dyDescent="0.25">
      <c r="A31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"&amp;TAGS!P3190&amp;"
}"))))</f>
        <v>@PART[sp_express_a]:FOR[xxxRP0]
{
    %TechRequired = advancedPower
    %cost = 500
    %entryCost = 7800
    RP0conf = false
    @description ^=:$: From Coatl Aerospace mod
}</v>
      </c>
    </row>
    <row r="3191" spans="1:1" x14ac:dyDescent="0.25">
      <c r="A31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"&amp;TAGS!P3191&amp;"
}"))))</f>
        <v>@PART[rn_neo_dwn_solar_panel]:FOR[xxxRP0]
{
    %TechRequired = advancedPower
    %cost = 3125
    %entryCost = 62500
    RP0conf = true
    @description ^=:$: From RN Solar Panels mod
}</v>
      </c>
    </row>
    <row r="3192" spans="1:1" x14ac:dyDescent="0.25">
      <c r="A31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"&amp;TAGS!P3192&amp;"
}"))))</f>
        <v>@PART[solarpanel-deploying-1x4-2]:FOR[xxxRP0]
{
    %TechRequired = modernPower
    %cost = 880
    %entryCost = 17600
    RP0conf = true
    @description ^=:$: From Near Future Solar mod
}</v>
      </c>
    </row>
    <row r="3193" spans="1:1" x14ac:dyDescent="0.25">
      <c r="A31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"&amp;TAGS!P3193&amp;"
}"))))</f>
        <v>@PART[solarpanel-deploying-2x1-2]:FOR[xxxRP0]
{
    %TechRequired = modernPower
    %cost = 7000
    %entryCost = 140000
    RP0conf = true
    @description ^=:$: From Near Future Solar mod
}</v>
      </c>
    </row>
    <row r="3194" spans="1:1" x14ac:dyDescent="0.25">
      <c r="A31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"&amp;TAGS!P3194&amp;"
}"))))</f>
        <v>@PART[CanardController]:FOR[xxxRP0]
{
    %TechRequired = start
    %cost = 20
    %entryCost = 400
    RP0conf = true
    @description ^=:$: From Stock (RO Config) mod
}</v>
      </c>
    </row>
    <row r="3195" spans="1:1" x14ac:dyDescent="0.25">
      <c r="A31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"&amp;TAGS!P3195&amp;"
}"))))</f>
        <v>@PART[KK_ATK_Star13B]:FOR[xxxRP0]
{
    %TechRequired = solids1967
    %cost = 50
    %entryCost = 75
    RP0conf = false
    @description ^=:$: From ATK Propulsion Pack mod
    MODULE
    { name = ModuleTagEngineSolid }
}</v>
      </c>
    </row>
    <row r="3196" spans="1:1" x14ac:dyDescent="0.25">
      <c r="A31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"&amp;TAGS!P3196&amp;"
}"))))</f>
        <v>@PART[KK_ATK_Star15G]:FOR[xxxRP0]
{
    %TechRequired = solids1992
    %cost = 60
    %entryCost = 80
    RP0conf = false
    @description ^=:$: From ATK Propulsion Pack mod
    MODULE
    { name = ModuleTagEngineSolid }
}</v>
      </c>
    </row>
    <row r="3197" spans="1:1" x14ac:dyDescent="0.25">
      <c r="A31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"&amp;TAGS!P3197&amp;"
}"))))</f>
        <v>@PART[SXTCastor30]:FOR[xxxRP0]
{
    %TechRequired = solids1967
    %cost = 172
    %entryCost = 3440
    RP0conf = true
    @description ^=:$: From SXT mod
    MODULE
    { name = ModuleTagEngineSolid }
}</v>
      </c>
    </row>
    <row r="3198" spans="1:1" x14ac:dyDescent="0.25">
      <c r="A31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"&amp;TAGS!P3198&amp;"
}"))))</f>
        <v>@PART[KK_ATK_Star17A]:FOR[xxxRP0]
{
    %TechRequired = solids1969
    %cost = 172
    %entryCost = 3440
    RP0conf = true
    @description ^=:$: From ATK Propulsion Pack mod
    MODULE
    { name = ModuleTagEngineSolid }
}</v>
      </c>
    </row>
    <row r="3199" spans="1:1" x14ac:dyDescent="0.25">
      <c r="A31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"&amp;TAGS!P3199&amp;"
}"))))</f>
        <v>@PART[KK_ATK_Star20]:FOR[xxxRP0]
{
    %TechRequired = solids1972
    %cost = 80
    %entryCost = 100
    RP0conf = false
    @description ^=:$: From ATK Propulsion Pack mod
    MODULE
    { name = ModuleTagEngineSolid }
}</v>
      </c>
    </row>
    <row r="3200" spans="1:1" x14ac:dyDescent="0.25">
      <c r="A32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"&amp;TAGS!P3200&amp;"
}"))))</f>
        <v>@PART[bluedog_star20]:FOR[xxxRP0]
{
    %TechRequired = solids1972
    %cost = 80
    %entryCost = 100
    RP0conf = false
    @description ^=:$: From Bluedog DB mod
    MODULE
    { name = ModuleTagEngineSolid }
}</v>
      </c>
    </row>
    <row r="3201" spans="1:1" x14ac:dyDescent="0.25">
      <c r="A32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"&amp;TAGS!P3201&amp;"
}"))))</f>
        <v>@PART[KK_ATK_Star27]:FOR[xxxRP0]
{
    %TechRequired = solids1976
    %cost = 90
    %entryCost = 110
    RP0conf = false
    @description ^=:$: From ATK Propulsion Pack mod
    MODULE
    { name = ModuleTagEngineSolid }
}</v>
      </c>
    </row>
    <row r="3202" spans="1:1" x14ac:dyDescent="0.25">
      <c r="A32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"&amp;TAGS!P3202&amp;"
}"))))</f>
        <v>@PART[KK_ATK_Star27H]:FOR[xxxRP0]
{
    %TechRequired = solids1976
    %cost = 95
    %entryCost = 115
    RP0conf = false
    @description ^=:$: From ATK Propulsion Pack mod
    MODULE
    { name = ModuleTagEngineSolid }
}</v>
      </c>
    </row>
    <row r="3203" spans="1:1" x14ac:dyDescent="0.25">
      <c r="A32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"&amp;TAGS!P3203&amp;"
}"))))</f>
        <v>@PART[KK_ATK_Star3]:FOR[xxxRP0]
{
    %TechRequired = solids1998
    %cost = 2700
    %entryCost = 8000
    RP0conf = false
    @description ^=:$: From ATK Propulsion Pack mod
    MODULE
    { name = ModuleTagEngineSolid }
}</v>
      </c>
    </row>
    <row r="3204" spans="1:1" x14ac:dyDescent="0.25">
      <c r="A32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"&amp;TAGS!P3204&amp;"
}"))))</f>
        <v>@PART[KK_ATK_Star30BP]:FOR[xxxRP0]
{
    %TechRequired = solids1981
    %cost = 125
    %entryCost = 180
    RP0conf = false
    @description ^=:$: From ATK Propulsion Pack mod
    MODULE
    { name = ModuleTagEngineSolid }
}</v>
      </c>
    </row>
    <row r="3205" spans="1:1" x14ac:dyDescent="0.25">
      <c r="A32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"&amp;TAGS!P3205&amp;"
}"))))</f>
        <v>@PART[KK_ATK_Star31]:FOR[xxxRP0]
{
    %TechRequired = solids1976
    %cost = 150
    %entryCost = 200
    RP0conf = false
    @description ^=:$: From ATK Propulsion Pack mod
    MODULE
    { name = ModuleTagEngineSolid }
}</v>
      </c>
    </row>
    <row r="3206" spans="1:1" x14ac:dyDescent="0.25">
      <c r="A32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"&amp;TAGS!P3206&amp;"
}"))))</f>
        <v>@PART[bluedog_star31]:FOR[xxxRP0]
{
    %TechRequired = solids1976
    %cost = 150
    %entryCost = 200
    RP0conf = false
    @description ^=:$: From Bluedog DB mod
    MODULE
    { name = ModuleTagEngineSolid }
}</v>
      </c>
    </row>
    <row r="3207" spans="1:1" x14ac:dyDescent="0.25">
      <c r="A32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"&amp;TAGS!P3207&amp;"
}"))))</f>
        <v>@PART[KK_ATK_Star37FM]:FOR[xxxRP0]
{
    %TechRequired = solids1966
    %cost = 180
    %entryCost = 3600
    RP0conf = true
    @description ^=:$: From ATK Propulsion Pack mod
    MODULE
    { name = ModuleTagEngineSolid }
}</v>
      </c>
    </row>
    <row r="3208" spans="1:1" x14ac:dyDescent="0.25">
      <c r="A32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"&amp;TAGS!P3208&amp;"
}"))))</f>
        <v>@PART[ca_landv_srm]:FOR[xxxRP0]
{
    %TechRequired = solids1966
    %cost = 180
    %entryCost = 3600
    RP0conf = true
    @description ^=:$: From Coatl Aerospace mod
    MODULE
    { name = ModuleTagEngineSolid }
}</v>
      </c>
    </row>
    <row r="3209" spans="1:1" x14ac:dyDescent="0.25">
      <c r="A32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"&amp;TAGS!P3209&amp;"
}"))))</f>
        <v>@PART[RO-STAR-37]:FOR[xxxRP0]
{
    %TechRequired = solids1981
    %cost = 180
    %entryCost = 3600
    RP0conf = true
    @description ^=:$: From Stock (RO Config) mod
    MODULE
    { name = ModuleTagEngineSolid }
}</v>
      </c>
    </row>
    <row r="3210" spans="1:1" x14ac:dyDescent="0.25">
      <c r="A32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"&amp;TAGS!P3210&amp;"
}"))))</f>
        <v>@PART[bluedog_star37]:FOR[xxxRP0]
{
    %TechRequired = solids1966
    %cost = 180
    %entryCost = 3600
    RP0conf = true
    @description ^=:$: From Bluedog DB mod
    MODULE
    { name = ModuleTagEngineSolid }
}</v>
      </c>
    </row>
    <row r="3211" spans="1:1" x14ac:dyDescent="0.25">
      <c r="A32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"&amp;TAGS!P3211&amp;"
}"))))</f>
        <v>@PART[KK_ATK_Star48B]:FOR[xxxRP0]
{
    %TechRequired = solids1981
    %cost = 1203
    %entryCost = 24060
    RP0conf = true
    @description ^=:$: From ATK Propulsion Pack mod
    MODULE
    { name = ModuleTagEngineSolid }
}</v>
      </c>
    </row>
    <row r="3212" spans="1:1" x14ac:dyDescent="0.25">
      <c r="A32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"&amp;TAGS!P3212&amp;"
}"))))</f>
        <v>@PART[solidBooster_sm]:FOR[xxxRP0]
{
    %TechRequired = solids1981
    %cost = 1203
    %entryCost = 24060
    RP0conf = true
    @description ^=:$: From Stock (RO Config) mod
    MODULE
    { name = ModuleTagEngineSolid }
}</v>
      </c>
    </row>
    <row r="3213" spans="1:1" x14ac:dyDescent="0.25">
      <c r="A32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"&amp;TAGS!P3213&amp;"
}"))))</f>
        <v>@PART[bluedog_star48]:FOR[xxxRP0]
{
    %TechRequired = solids1981
    %cost = 1203
    %entryCost = 24060
    RP0conf = true
    @description ^=:$: From Bluedog DB mod
    MODULE
    { name = ModuleTagEngineSolid }
}</v>
      </c>
    </row>
    <row r="3214" spans="1:1" x14ac:dyDescent="0.25">
      <c r="A32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"&amp;TAGS!P3214&amp;"
}"))))</f>
        <v>@PART[KK_ATK_Star48BV]:FOR[xxxRP0]
{
    %TechRequired = solids1981
    %cost = 1203
    %entryCost = 24060
    RP0conf = true
    @description ^=:$: From ATK Propulsion Pack mod
    MODULE
    { name = ModuleTagEngineSolid }
}</v>
      </c>
    </row>
    <row r="3215" spans="1:1" x14ac:dyDescent="0.25">
      <c r="A32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"&amp;TAGS!P3215&amp;"
}"))))</f>
        <v>@PART[KK_ATK_Star4G]:FOR[xxxRP0]
{
    %TechRequired = solids1998
    %cost = 2700
    %entryCost = 8000
    RP0conf = false
    @description ^=:$: From ATK Propulsion Pack mod
    MODULE
    { name = ModuleTagEngineSolid }
}</v>
      </c>
    </row>
    <row r="3216" spans="1:1" x14ac:dyDescent="0.25">
      <c r="A32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"&amp;TAGS!P3216&amp;"
}"))))</f>
        <v>@PART[KK_ATK_Star5C]:FOR[xxxRP0]
{
    %TechRequired = solids1986
    %cost = 2700
    %entryCost = 8000
    RP0conf = false
    @description ^=:$: From ATK Propulsion Pack mod
    MODULE
    { name = ModuleTagEngineSolid }
}</v>
      </c>
    </row>
    <row r="3217" spans="1:1" x14ac:dyDescent="0.25">
      <c r="A32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"&amp;TAGS!P3217&amp;"
}"))))</f>
        <v>@PART[STAR5D]:FOR[xxxRP0]
{
    %TechRequired = solids1992
    %cost = 2700
    %entryCost = 8000
    RP0conf = false
    @description ^=:$: From Niche Parts mod
    MODULE
    { name = ModuleTagEngineSolid }
}</v>
      </c>
    </row>
    <row r="3218" spans="1:1" x14ac:dyDescent="0.25">
      <c r="A32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"&amp;TAGS!P3218&amp;"
}"))))</f>
        <v>@PART[KK_ATK_Star63D]:FOR[xxxRP0]
{
    %TechRequired = solids1981
    %cost = 150
    %entryCost = 200
    RP0conf = false
    @description ^=:$: From ATK Propulsion Pack mod
    MODULE
    { name = ModuleTagEngineSolid }
}</v>
      </c>
    </row>
    <row r="3219" spans="1:1" x14ac:dyDescent="0.25">
      <c r="A32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"&amp;TAGS!P3219&amp;"
}"))))</f>
        <v>@PART[KK_ATK_Star6B]:FOR[xxxRP0]
{
    %TechRequired = solids1981
    %cost = 5
    %entryCost = 10
    RP0conf = false
    @description ^=:$: From ATK Propulsion Pack mod
    MODULE
    { name = ModuleTagEngineSolid }
}</v>
      </c>
    </row>
    <row r="3220" spans="1:1" x14ac:dyDescent="0.25">
      <c r="A32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"&amp;TAGS!P3220&amp;"
}"))))</f>
        <v>@PART[STAR8]:FOR[xxxRP0]
{
    %TechRequired = solids2009
    %cost = 2700
    %entryCost = 8000
    RP0conf = false
    @description ^=:$: From Niche Parts mod
    MODULE
    { name = ModuleTagEngineSolid }
}</v>
      </c>
    </row>
    <row r="3221" spans="1:1" x14ac:dyDescent="0.25">
      <c r="A32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"&amp;TAGS!P3221&amp;"
}"))))</f>
        <v>@PART[KK_ATK_Star9]:FOR[xxxRP0]
{
    %TechRequired = solids1992
    %cost = 20
    %entryCost = 30
    RP0conf = false
    @description ^=:$: From ATK Propulsion Pack mod
    MODULE
    { name = ModuleTagEngineSolid }
}</v>
      </c>
    </row>
    <row r="3222" spans="1:1" hidden="1" x14ac:dyDescent="0.25">
      <c r="A32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"&amp;TAGS!P3222&amp;"
}"))))</f>
        <v/>
      </c>
    </row>
    <row r="3223" spans="1:1" hidden="1" x14ac:dyDescent="0.25">
      <c r="A32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"&amp;TAGS!P3223&amp;"
}"))))</f>
        <v/>
      </c>
    </row>
    <row r="3224" spans="1:1" hidden="1" x14ac:dyDescent="0.25">
      <c r="A32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"&amp;TAGS!P3224&amp;"
}"))))</f>
        <v/>
      </c>
    </row>
    <row r="3225" spans="1:1" hidden="1" x14ac:dyDescent="0.25">
      <c r="A32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"&amp;TAGS!P3225&amp;"
}"))))</f>
        <v/>
      </c>
    </row>
    <row r="3226" spans="1:1" hidden="1" x14ac:dyDescent="0.25">
      <c r="A32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"&amp;TAGS!P3226&amp;"
}"))))</f>
        <v/>
      </c>
    </row>
    <row r="3227" spans="1:1" hidden="1" x14ac:dyDescent="0.25">
      <c r="A32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"&amp;TAGS!P3227&amp;"
}"))))</f>
        <v/>
      </c>
    </row>
    <row r="3228" spans="1:1" hidden="1" x14ac:dyDescent="0.25">
      <c r="A32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"&amp;TAGS!P3228&amp;"
}"))))</f>
        <v/>
      </c>
    </row>
    <row r="3229" spans="1:1" hidden="1" x14ac:dyDescent="0.25">
      <c r="A32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"&amp;TAGS!P3229&amp;"
}"))))</f>
        <v/>
      </c>
    </row>
    <row r="3230" spans="1:1" hidden="1" x14ac:dyDescent="0.25">
      <c r="A32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"&amp;TAGS!P3230&amp;"
}"))))</f>
        <v/>
      </c>
    </row>
    <row r="3231" spans="1:1" hidden="1" x14ac:dyDescent="0.25">
      <c r="A32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"&amp;TAGS!P3231&amp;"
}"))))</f>
        <v/>
      </c>
    </row>
    <row r="3232" spans="1:1" hidden="1" x14ac:dyDescent="0.25">
      <c r="A32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"&amp;TAGS!P3232&amp;"
}"))))</f>
        <v/>
      </c>
    </row>
    <row r="3233" spans="1:1" hidden="1" x14ac:dyDescent="0.25">
      <c r="A32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"&amp;TAGS!P3233&amp;"
}"))))</f>
        <v/>
      </c>
    </row>
    <row r="3234" spans="1:1" hidden="1" x14ac:dyDescent="0.25">
      <c r="A32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"&amp;TAGS!P3234&amp;"
}"))))</f>
        <v/>
      </c>
    </row>
    <row r="3235" spans="1:1" hidden="1" x14ac:dyDescent="0.25">
      <c r="A32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"&amp;TAGS!P3235&amp;"
}"))))</f>
        <v/>
      </c>
    </row>
    <row r="3236" spans="1:1" hidden="1" x14ac:dyDescent="0.25">
      <c r="A32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"&amp;TAGS!P3236&amp;"
}"))))</f>
        <v/>
      </c>
    </row>
    <row r="3237" spans="1:1" hidden="1" x14ac:dyDescent="0.25">
      <c r="A32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"&amp;TAGS!P3237&amp;"
}"))))</f>
        <v/>
      </c>
    </row>
    <row r="3238" spans="1:1" hidden="1" x14ac:dyDescent="0.25">
      <c r="A32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"&amp;TAGS!P3238&amp;"
}"))))</f>
        <v/>
      </c>
    </row>
    <row r="3239" spans="1:1" hidden="1" x14ac:dyDescent="0.25">
      <c r="A32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"&amp;TAGS!P3239&amp;"
}"))))</f>
        <v/>
      </c>
    </row>
    <row r="3240" spans="1:1" hidden="1" x14ac:dyDescent="0.25">
      <c r="A32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"&amp;TAGS!P3240&amp;"
}"))))</f>
        <v/>
      </c>
    </row>
    <row r="3241" spans="1:1" hidden="1" x14ac:dyDescent="0.25">
      <c r="A32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"&amp;TAGS!P3241&amp;"
}"))))</f>
        <v/>
      </c>
    </row>
    <row r="3242" spans="1:1" x14ac:dyDescent="0.25">
      <c r="A32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"&amp;TAGS!P3242&amp;"
}"))))</f>
        <v>@PART[neo_stardust]:FOR[xxxRP0]
{
    %TechRequired = internationalAvionics
    %cost = 1894
    %entryCost = 37881
    RP0conf = true
    @description ^=:$: From RN US Probes mod
    MODULE
    { name = ModuleTagAvionics }
}</v>
      </c>
    </row>
    <row r="3243" spans="1:1" x14ac:dyDescent="0.25">
      <c r="A32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"&amp;TAGS!P3243&amp;"
}"))))</f>
        <v>@PART[neo_stardust_collector]:FOR[xxxRP0]
{
    %TechRequired = internationalAvionics
    %cost = 30
    %entryCost = 500
    RP0conf = true
    @description ^=:$: From RN US Probes mod
    MODULE
    { name = ModuleTagReentry }
}</v>
      </c>
    </row>
    <row r="3244" spans="1:1" x14ac:dyDescent="0.25">
      <c r="A32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"&amp;TAGS!P3244&amp;"
}"))))</f>
        <v>@PART[neo_stardust_para]:FOR[xxxRP0]
{
    %TechRequired = internationalAvionics
    %cost = 30
    %entryCost = 500
    RP0conf = true
    @description ^=:$: From RN US Probes mod
}</v>
      </c>
    </row>
    <row r="3245" spans="1:1" x14ac:dyDescent="0.25">
      <c r="A32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"&amp;TAGS!P3245&amp;"
}"))))</f>
        <v>@PART[SXTMTVGirderOpenSmall]:FOR[xxxRP0]
{
    %TechRequired = improvedOrbitalConstruction
    %cost = 165
    %entryCost = 3300
    RP0conf = true
    @description ^=:$: From SXT mod
}</v>
      </c>
    </row>
    <row r="3246" spans="1:1" hidden="1" x14ac:dyDescent="0.25">
      <c r="A32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"&amp;TAGS!P3246&amp;"
}"))))</f>
        <v/>
      </c>
    </row>
    <row r="3247" spans="1:1" hidden="1" x14ac:dyDescent="0.25">
      <c r="A32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"&amp;TAGS!P3247&amp;"
}"))))</f>
        <v/>
      </c>
    </row>
    <row r="3248" spans="1:1" x14ac:dyDescent="0.25">
      <c r="A32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"&amp;TAGS!P3248&amp;"
}"))))</f>
        <v>@PART[FASA_Mercury_LFEng]:FOR[xxxRP0]
{
    %TechRequired = earlyFlightControl
    %cost = 120
    %entryCost = 2400
    RP0conf = true
    @description ^=:$: From FASA mod
    MODULE
    { name = ModuleTagEngineLiquidPF }
}</v>
      </c>
    </row>
    <row r="3249" spans="1:1" hidden="1" x14ac:dyDescent="0.25">
      <c r="A32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"&amp;TAGS!P3249&amp;"
}"))))</f>
        <v/>
      </c>
    </row>
    <row r="3250" spans="1:1" hidden="1" x14ac:dyDescent="0.25">
      <c r="A32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"&amp;TAGS!P3250&amp;"
}"))))</f>
        <v/>
      </c>
    </row>
    <row r="3251" spans="1:1" x14ac:dyDescent="0.25">
      <c r="A32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"&amp;TAGS!P3251&amp;"
}"))))</f>
        <v>@PART[rcsTankRadialLong]:FOR[xxxRP0]
{
    %TechRequired = earlyMaterialsScience
    %cost = 1
    %entryCost = 20
    RP0conf = true
    @description ^=:$: From Stock (RO Config) mod
}</v>
      </c>
    </row>
    <row r="3252" spans="1:1" x14ac:dyDescent="0.25">
      <c r="A32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"&amp;TAGS!P3252&amp;"
}"))))</f>
        <v>@PART[radialRCSTank]:FOR[xxxRP0]
{
    %TechRequired = earlyMaterialsScience
    %cost = 1
    %entryCost = 20
    RP0conf = true
    @description ^=:$: From Stock (RO Config) mod
}</v>
      </c>
    </row>
    <row r="3253" spans="1:1" hidden="1" x14ac:dyDescent="0.25">
      <c r="A32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"&amp;TAGS!P3253&amp;"
}"))))</f>
        <v/>
      </c>
    </row>
    <row r="3254" spans="1:1" hidden="1" x14ac:dyDescent="0.25">
      <c r="A32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"&amp;TAGS!P3254&amp;"
}"))))</f>
        <v/>
      </c>
    </row>
    <row r="3255" spans="1:1" x14ac:dyDescent="0.25">
      <c r="A32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"&amp;TAGS!P3255&amp;"
}"))))</f>
        <v>@PART[RadialLF]:FOR[xxxRP0]
{
    %TechRequired = earlyMaterialsScience
    %cost = 1
    %entryCost = 20
    RP0conf = true
    @description ^=:$: From Stock (RO Config) mod
}</v>
      </c>
    </row>
    <row r="3256" spans="1:1" hidden="1" x14ac:dyDescent="0.25">
      <c r="A32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"&amp;TAGS!P3256&amp;"
}"))))</f>
        <v/>
      </c>
    </row>
    <row r="3257" spans="1:1" x14ac:dyDescent="0.25">
      <c r="A32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"&amp;TAGS!P3257&amp;"
}"))))</f>
        <v>@PART[CXA_Kibo_Lab]:FOR[xxxRP0]
{
    %TechRequired = improvedOrbitalConstruction
    %cost = 12500
    %entryCost = 75000
    RP0conf = false
    @description ^=:$: From CxAerospace mod
}</v>
      </c>
    </row>
    <row r="3258" spans="1:1" x14ac:dyDescent="0.25">
      <c r="A32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"&amp;TAGS!P3258&amp;"
}"))))</f>
        <v>@PART[CXA_SleepHabV4-2]:FOR[xxxRP0]
{
    %TechRequired = improvedOrbitalConstruction
    %cost = 12500
    %entryCost = 24000
    RP0conf = false
    @description ^=:$: From CxAerospace mod
}</v>
      </c>
    </row>
    <row r="3259" spans="1:1" x14ac:dyDescent="0.25">
      <c r="A32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"&amp;TAGS!P3259&amp;"
}"))))</f>
        <v>@PART[CXA_SleepHabV6-2]:FOR[xxxRP0]
{
    %TechRequired = improvedOrbitalConstruction
    %cost = 16500
    %entryCost = 24000
    RP0conf = false
    @description ^=:$: From CxAerospace mod
}</v>
      </c>
    </row>
    <row r="3260" spans="1:1" x14ac:dyDescent="0.25">
      <c r="A32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"&amp;TAGS!P3260&amp;"
}"))))</f>
        <v>@PART[cupola]:FOR[xxxRP0]
{
    %TechRequired = improvedOrbitalConstruction
    %cost = 2000
    %entryCost = 80000
    RP0conf = true
    @description ^=:$: From Stock (RO Config) mod
    MODULE
    { name = ModuleTagHumanRated }
}</v>
      </c>
    </row>
    <row r="3261" spans="1:1" x14ac:dyDescent="0.25">
      <c r="A32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"&amp;TAGS!P3261&amp;"
}"))))</f>
        <v>@PART[SXTDLK83EHabitat]:FOR[xxxRP0]
{
    %TechRequired = inflatableHabitats
    %cost = 49500
    %entryCost = 420000
    RP0conf = true
    @description ^=:$: From SXT mod
    MODULE
    { name = ModuleTagHabitable }
    MODULE
    { name = ModuleTagHumanRated }
}</v>
      </c>
    </row>
    <row r="3262" spans="1:1" hidden="1" x14ac:dyDescent="0.25">
      <c r="A32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"&amp;TAGS!P3262&amp;"
}"))))</f>
        <v/>
      </c>
    </row>
    <row r="3263" spans="1:1" x14ac:dyDescent="0.25">
      <c r="A32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"&amp;TAGS!P3263&amp;"
}"))))</f>
        <v>@PART[structuralPylon]:FOR[xxxRP0]
{
    %TechRequired = start
    %cost = 20
    %entryCost = 400
    RP0conf = true
    @description ^=:$: From Stock (RO Config) mod
}</v>
      </c>
    </row>
    <row r="3264" spans="1:1" x14ac:dyDescent="0.25">
      <c r="A32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"&amp;TAGS!P3264&amp;"
}"))))</f>
        <v>@PART[structuralWing]:FOR[xxxRP0]
{
    %TechRequired = start
    %cost = 25
    %entryCost = 500
    RP0conf = true
    @description ^=:$: From Stock (RO Config) mod
}</v>
      </c>
    </row>
    <row r="3265" spans="1:1" x14ac:dyDescent="0.25">
      <c r="A32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"&amp;TAGS!P3265&amp;"
}"))))</f>
        <v>@PART[structuralWing2]:FOR[xxxRP0]
{
    %TechRequired = start
    %cost = 60
    %entryCost = 1200
    RP0conf = true
    @description ^=:$: From Stock (RO Config) mod
}</v>
      </c>
    </row>
    <row r="3266" spans="1:1" x14ac:dyDescent="0.25">
      <c r="A32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"&amp;TAGS!P3266&amp;"
}"))))</f>
        <v>@PART[structuralWing3]:FOR[xxxRP0]
{
    %TechRequired = start
    %cost = 45
    %entryCost = 900
    RP0conf = true
    @description ^=:$: From Stock (RO Config) mod
}</v>
      </c>
    </row>
    <row r="3267" spans="1:1" x14ac:dyDescent="0.25">
      <c r="A32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"&amp;TAGS!P3267&amp;"
}"))))</f>
        <v>@PART[structuralWing4]:FOR[xxxRP0]
{
    %TechRequired = start
    %cost = 10
    %entryCost = 200
    RP0conf = true
    @description ^=:$: From Stock (RO Config) mod
}</v>
      </c>
    </row>
    <row r="3268" spans="1:1" x14ac:dyDescent="0.25">
      <c r="A32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"&amp;TAGS!P3268&amp;"
}"))))</f>
        <v>@PART[proceduralStructural]:FOR[xxxRP0]
{
    %TechRequired = start
    %cost = 0.1
    %entryCost = 2
    RP0conf = true
    @description ^=:$: From Procedural Parts mod
}</v>
      </c>
    </row>
    <row r="3269" spans="1:1" x14ac:dyDescent="0.25">
      <c r="A32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"&amp;TAGS!P3269&amp;"
}"))))</f>
        <v>@PART[RSBtankSTSET]:FOR[xxxRP0]
{
    %TechRequired = materialsScienceSpaceplanes
    %cost = 210000
    %entryCost = 1250000
    RP0conf = false
    @description ^=:$: From Real Scale Boosters mod
}</v>
      </c>
    </row>
    <row r="3270" spans="1:1" x14ac:dyDescent="0.25">
      <c r="A32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"&amp;TAGS!P3270&amp;"
}"))))</f>
        <v>@PART[RSBnoseconeSTSSRB]:FOR[xxxRP0]
{
    %TechRequired = materialsScienceSpaceplanes
    %cost = 7000
    %entryCost = 35000
    RP0conf = false
    @description ^=:$: From Real Scale Boosters mod
}</v>
      </c>
    </row>
    <row r="3271" spans="1:1" x14ac:dyDescent="0.25">
      <c r="A32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"&amp;TAGS!P3271&amp;"
}"))))</f>
        <v>@PART[Mk1?Su30?Cockpit]:FOR[xxxRP0]
{
    %TechRequired = refinedTurbofans
    %cost = 1800
    %entryCost = 2600
    RP0conf = false
    @description ^=:$: From Aviation Cockpits mod
}</v>
      </c>
    </row>
    <row r="3272" spans="1:1" hidden="1" x14ac:dyDescent="0.25">
      <c r="A32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"&amp;TAGS!P3272&amp;"
}"))))</f>
        <v/>
      </c>
    </row>
    <row r="3273" spans="1:1" x14ac:dyDescent="0.25">
      <c r="A32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"&amp;TAGS!P3273&amp;"
}"))))</f>
        <v>@PART[xLazTekSuperDracosx]:FOR[xxxRP0]
{
    %TechRequired = gridFins
    %cost = 62
    %entryCost = 1240
    RP0conf = true
    @description ^=:$: From Chaka Monkey mod
    MODULE
    { name = ModuleTagEngineLiquidPF }
}</v>
      </c>
    </row>
    <row r="3274" spans="1:1" x14ac:dyDescent="0.25">
      <c r="A32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"&amp;TAGS!P3274&amp;"
}"))))</f>
        <v>@PART[SuperDraco_Single]:FOR[xxxRP0]
{
    %TechRequired = gridFins
    %cost = 62
    %entryCost = 1240
    RP0conf = true
    @description ^=:$: From Niche Parts mod
    MODULE
    { name = ModuleTagEngineLiquidPF }
}</v>
      </c>
    </row>
    <row r="3275" spans="1:1" hidden="1" x14ac:dyDescent="0.25">
      <c r="A32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"&amp;TAGS!P3275&amp;"
}"))))</f>
        <v/>
      </c>
    </row>
    <row r="3276" spans="1:1" hidden="1" x14ac:dyDescent="0.25">
      <c r="A32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"&amp;TAGS!P3276&amp;"
}"))))</f>
        <v/>
      </c>
    </row>
    <row r="3277" spans="1:1" x14ac:dyDescent="0.25">
      <c r="A32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"&amp;TAGS!P3277&amp;"
}"))))</f>
        <v>@PART[SuperDrago]:FOR[xxxRP0]
{
    %TechRequired = gridFins
    %cost = 124
    %entryCost = 1240
    RP0conf = true
    @description ^=:$: From RealEngines mod
    MODULE
    { name = ModuleTagEngineLiquidPF }
}</v>
      </c>
    </row>
    <row r="3278" spans="1:1" x14ac:dyDescent="0.25">
      <c r="A32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"&amp;TAGS!P3278&amp;"
}"))))</f>
        <v>@PART[dmsurfacelaser]:FOR[xxxRP0]
{
    %TechRequired = advancedSurfaceScience
    %cost = 4500
    %entryCost = 12000
    RP0conf = false
    @description ^=:$: From Dmagic Orbital Science mod
}</v>
      </c>
    </row>
    <row r="3279" spans="1:1" hidden="1" x14ac:dyDescent="0.25">
      <c r="A32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"&amp;TAGS!P3279&amp;"
}"))))</f>
        <v/>
      </c>
    </row>
    <row r="3280" spans="1:1" x14ac:dyDescent="0.25">
      <c r="A32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"&amp;TAGS!P3280&amp;"
}"))))</f>
        <v>@PART[ca_landv_battery]:FOR[xxxRP0]
{
    %TechRequired = improvedPower
    %cost = 65
    %entryCost = 600
    RP0conf = false
    @description ^=:$: From Coatl Aerospace mod
}</v>
      </c>
    </row>
    <row r="3281" spans="1:1" x14ac:dyDescent="0.25">
      <c r="A32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"&amp;TAGS!P3281&amp;"
}"))))</f>
        <v>@PART[probeCoreOcto]:FOR[xxxRP0]
{
    %TechRequired = matureAvionics
    %cost = 4000
    %entryCost = 80000
    RP0conf = true
    @description ^=:$: From Stock (RO Config) mod
    MODULE
    { name = ModuleTagAvionics }
}</v>
      </c>
    </row>
    <row r="3282" spans="1:1" x14ac:dyDescent="0.25">
      <c r="A32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"&amp;TAGS!P3282&amp;"
}"))))</f>
        <v>@PART[ca_landv_core]:FOR[xxxRP0]
{
    %TechRequired = matureAvionics
    %cost = 4000
    %entryCost = 80000
    RP0conf = true
    @description ^=:$: From Coatl Aerospace mod
}</v>
      </c>
    </row>
    <row r="3283" spans="1:1" x14ac:dyDescent="0.25">
      <c r="A32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"&amp;TAGS!P3283&amp;"
}"))))</f>
        <v>@PART[RO_surveyorCore]:FOR[xxxRP0]
{
    %TechRequired = matureAvionics
    %cost = 4000
    %entryCost = 80000
    RP0conf = true
    @description ^=:$: From Stock (RO Config) mod
    MODULE
    { name = ModuleTagAvionics }
}</v>
      </c>
    </row>
    <row r="3284" spans="1:1" x14ac:dyDescent="0.25">
      <c r="A32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"&amp;TAGS!P3284&amp;"
}"))))</f>
        <v>@PART[rn_surveyor_engines]:FOR[xxxRP0]
{
    %TechRequired = earlyDocking
    %cost = 310
    %entryCost = 6200
    RP0conf = true
    @description ^=:$: From RN US Probes mod
    MODULE
    { name = ModuleTagEngineLiquidPF }
}</v>
      </c>
    </row>
    <row r="3285" spans="1:1" x14ac:dyDescent="0.25">
      <c r="A32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"&amp;TAGS!P3285&amp;"
}"))))</f>
        <v>@PART[ca_landv_cam_s1]:FOR[xxxRP0]
{
    %TechRequired = scienceAdvCapsules
    %cost = 1850
    %entryCost = 5500
    RP0conf = false
    @description ^=:$: From Coatl Aerospace mod
}</v>
      </c>
    </row>
    <row r="3286" spans="1:1" x14ac:dyDescent="0.25">
      <c r="A32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"&amp;TAGS!P3286&amp;"
}"))))</f>
        <v>@PART[rn_surveyor3]:FOR[xxxRP0]
{
    %TechRequired = matureAvionics
    %cost = 1400
    %entryCost = 28000
    RP0conf = true
    @description ^=:$: From RN US Probes mod
    MODULE
    { name = ModuleTagAvionics }
}</v>
      </c>
    </row>
    <row r="3287" spans="1:1" x14ac:dyDescent="0.25">
      <c r="A32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"&amp;TAGS!P3287&amp;"
}"))))</f>
        <v>@PART[ca_landv_omni]:FOR[xxxRP0]
{
    %TechRequired = improvedComms
    %cost = 150
    %entryCost = 400
    RP0conf = false
    @description ^=:$: From Coatl Aerospace mod
}</v>
      </c>
    </row>
    <row r="3288" spans="1:1" x14ac:dyDescent="0.25">
      <c r="A32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"&amp;TAGS!P3288&amp;"
}"))))</f>
        <v>@PART[ca_landv_hga]:FOR[xxxRP0]
{
    %TechRequired = improvedComms
    %cost = 220
    %entryCost = 4400
    RP0conf = false
    @description ^=:$: From Coatl Aerospace mod
}</v>
      </c>
    </row>
    <row r="3289" spans="1:1" x14ac:dyDescent="0.25">
      <c r="A32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"&amp;TAGS!P3289&amp;"
}"))))</f>
        <v>@PART[ca_landv_soilScoop]:FOR[xxxRP0]
{
    %TechRequired = scienceAdvCapsules
    %cost = 1080
    %entryCost = 4800
    RP0conf = false
    @description ^=:$: From Coatl Aerospace mod
}</v>
      </c>
    </row>
    <row r="3290" spans="1:1" x14ac:dyDescent="0.25">
      <c r="A32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"&amp;TAGS!P3290&amp;"
}"))))</f>
        <v>@PART[solarpanel-deploying-2x1-1]:FOR[xxxRP0]
{
    %TechRequired = modernPower
    %cost = 6500
    %entryCost = 130000
    RP0conf = true
    @description ^=:$: From Near Future Solar mod
}</v>
      </c>
    </row>
    <row r="3291" spans="1:1" x14ac:dyDescent="0.25">
      <c r="A32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"&amp;TAGS!P3291&amp;"
}"))))</f>
        <v>@PART[rn_surveyor_retro]:FOR[xxxRP0]
{
    %TechRequired = solids1966
    %cost = 180
    %entryCost = 3600
    RP0conf = true
    @description ^=:$: From RN US Probes mod
    MODULE
    { name = ModuleTagEngineSolid }
}</v>
      </c>
    </row>
    <row r="3292" spans="1:1" hidden="1" x14ac:dyDescent="0.25">
      <c r="A32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"&amp;TAGS!P3292&amp;"
}"))))</f>
        <v/>
      </c>
    </row>
    <row r="3293" spans="1:1" x14ac:dyDescent="0.25">
      <c r="A32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"&amp;TAGS!P3293&amp;"
}"))))</f>
        <v>@PART[sweptWing1]:FOR[xxxRP0]
{
    %TechRequired = start
    %cost = 55
    %entryCost = 1100
    RP0conf = true
    @description ^=:$: From Stock (RO Config) mod
}</v>
      </c>
    </row>
    <row r="3294" spans="1:1" x14ac:dyDescent="0.25">
      <c r="A32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"&amp;TAGS!P3294&amp;"
}"))))</f>
        <v>@PART[sweptWing2]:FOR[xxxRP0]
{
    %TechRequired = start
    %cost = 140
    %entryCost = 2800
    RP0conf = true
    @description ^=:$: From Stock (RO Config) mod
}</v>
      </c>
    </row>
    <row r="3295" spans="1:1" x14ac:dyDescent="0.25">
      <c r="A32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"&amp;TAGS!P3295&amp;"
}"))))</f>
        <v>@PART[sweptWing]:FOR[xxxRP0]
{
    %TechRequired = start
    %cost = 145
    %entryCost = 2900
    RP0conf = true
    @description ^=:$: From Stock (RO Config) mod
}</v>
      </c>
    </row>
    <row r="3296" spans="1:1" hidden="1" x14ac:dyDescent="0.25">
      <c r="A32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"&amp;TAGS!P3296&amp;"
}"))))</f>
        <v/>
      </c>
    </row>
    <row r="3297" spans="1:1" x14ac:dyDescent="0.25">
      <c r="A32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"&amp;TAGS!P3297&amp;"
}"))))</f>
        <v>@PART[solarpanel-curved-375-1]:FOR[xxxRP0]
{
    %TechRequired = modernPower
    %cost = 150
    %entryCost = 3000
    RP0conf = true
    @description ^=:$: From Near Future Solar mod
}</v>
      </c>
    </row>
    <row r="3298" spans="1:1" x14ac:dyDescent="0.25">
      <c r="A32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"&amp;TAGS!P3298&amp;"
}"))))</f>
        <v>@PART[solarpanel-deploying-1x5-2]:FOR[xxxRP0]
{
    %TechRequired = modernPower
    %cost = 2250
    %entryCost = 45000
    RP0conf = true
    @description ^=:$: From Near Future Solar mod
}</v>
      </c>
    </row>
    <row r="3299" spans="1:1" x14ac:dyDescent="0.25">
      <c r="A32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"&amp;TAGS!P3299&amp;"
}"))))</f>
        <v>@PART[TacAirFilter]:FOR[xxxRP0]
{
    %TechRequired = lifeSupportISRU
    %cost = 2000
    %entryCost = 6000
    RP0conf = false
    @description ^=:$: From TACLS mod
}</v>
      </c>
    </row>
    <row r="3300" spans="1:1" x14ac:dyDescent="0.25">
      <c r="A33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"&amp;TAGS!P3300&amp;"
}"))))</f>
        <v>@PART[TacCarbonExtractorLarge]:FOR[xxxRP0]
{
    %TechRequired = advancedLifeSupport
    %cost = 1000
    %entryCost = 20000
    RP0conf = true
    @description ^=:$: From TACLS mod
    MODULE
    { name = ModuleTagHumanRated }
}</v>
      </c>
    </row>
    <row r="3301" spans="1:1" x14ac:dyDescent="0.25">
      <c r="A33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"&amp;TAGS!P3301&amp;"
}"))))</f>
        <v>@PART[TacCarbonExtractorLarge375]:FOR[xxxRP0]
{
    %TechRequired = efficientLifeSupport
    %cost = 8200
    %entryCost = 13500
    RP0conf = false
    @description ^=:$: From TACLS mod
}</v>
      </c>
    </row>
    <row r="3302" spans="1:1" x14ac:dyDescent="0.25">
      <c r="A33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"&amp;TAGS!P3302&amp;"
}"))))</f>
        <v>@PART[RO_TACLithiumHydroxide]:FOR[xxxRP0]
{
    %TechRequired = lifeSupportISRU
    %cost = 500
    %entryCost = 10000
    RP0conf = true
    @description ^=:$: From TACLS mod
    MODULE
    { name = ModuleTagHumanRated }
}</v>
      </c>
    </row>
    <row r="3303" spans="1:1" x14ac:dyDescent="0.25">
      <c r="A33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"&amp;TAGS!P3303&amp;"
}"))))</f>
        <v>@PART[TacCarbonExtractor]:FOR[xxxRP0]
{
    %TechRequired = lifeSupportISRU
    %cost = 500
    %entryCost = 10000
    RP0conf = true
    @description ^=:$: From TACLS mod
    MODULE
    { name = ModuleTagHumanRated }
}</v>
      </c>
    </row>
    <row r="3304" spans="1:1" x14ac:dyDescent="0.25">
      <c r="A33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"&amp;TAGS!P3304&amp;"
}"))))</f>
        <v>@PART[RO_TACPotassiumSuperoxide]:FOR[xxxRP0]
{
    %TechRequired = lifeSupportISRU
    %cost = 500
    %entryCost = 10000
    RP0conf = true
    @description ^=:$: From TACLS mod
    MODULE
    { name = ModuleTagHumanRated }
}</v>
      </c>
    </row>
    <row r="3305" spans="1:1" hidden="1" x14ac:dyDescent="0.25">
      <c r="A33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"&amp;TAGS!P3305&amp;"
}"))))</f>
        <v/>
      </c>
    </row>
    <row r="3306" spans="1:1" hidden="1" x14ac:dyDescent="0.25">
      <c r="A33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"&amp;TAGS!P3306&amp;"
}"))))</f>
        <v/>
      </c>
    </row>
    <row r="3307" spans="1:1" x14ac:dyDescent="0.25">
      <c r="A33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"&amp;TAGS!P3307&amp;"
}"))))</f>
        <v>@PART[TacSabatierRecyclerLarge]:FOR[xxxRP0]
{
    %TechRequired = advancedLifeSupport
    %cost = 2000
    %entryCost = 40000
    RP0conf = true
    @description ^=:$: From TACLS mod
    MODULE
    { name = ModuleTagHumanRated }
}</v>
      </c>
    </row>
    <row r="3308" spans="1:1" x14ac:dyDescent="0.25">
      <c r="A33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"&amp;TAGS!P3308&amp;"
}"))))</f>
        <v>@PART[TacSabatierRecycler]:FOR[xxxRP0]
{
    %TechRequired = advancedLifeSupport
    %cost = 1000
    %entryCost = 20000
    RP0conf = true
    @description ^=:$: From TACLS mod
    MODULE
    { name = ModuleTagHumanRated }
}</v>
      </c>
    </row>
    <row r="3309" spans="1:1" x14ac:dyDescent="0.25">
      <c r="A33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"&amp;TAGS!P3309&amp;"
}"))))</f>
        <v>@PART[TacSabatierRecyclerLarge375]:FOR[xxxRP0]
{
    %TechRequired = efficientLifeSupport
    %cost = 8888
    %entryCost = 13500
    RP0conf = false
    @description ^=:$: From TACLS mod
}</v>
      </c>
    </row>
    <row r="3310" spans="1:1" x14ac:dyDescent="0.25">
      <c r="A33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"&amp;TAGS!P3310&amp;"
}"))))</f>
        <v>@PART[TacWaterPurifierLarge]:FOR[xxxRP0]
{
    %TechRequired = advancedLifeSupport
    %cost = 3000
    %entryCost = 60000
    RP0conf = true
    @description ^=:$: From TACLS mod
    MODULE
    { name = ModuleTagHumanRated }
}</v>
      </c>
    </row>
    <row r="3311" spans="1:1" x14ac:dyDescent="0.25">
      <c r="A33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"&amp;TAGS!P3311&amp;"
}"))))</f>
        <v>@PART[TacWaterPurifier]:FOR[xxxRP0]
{
    %TechRequired = advancedLifeSupport
    %cost = 1500
    %entryCost = 30000
    RP0conf = true
    @description ^=:$: From TACLS mod
    MODULE
    { name = ModuleTagHumanRated }
}</v>
      </c>
    </row>
    <row r="3312" spans="1:1" x14ac:dyDescent="0.25">
      <c r="A33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"&amp;TAGS!P3312&amp;"
}"))))</f>
        <v>@PART[TacWaterPurifierLarge375]:FOR[xxxRP0]
{
    %TechRequired = efficientLifeSupport
    %cost = 5832
    %entryCost = 10500
    RP0conf = false
    @description ^=:$: From TACLS mod
}</v>
      </c>
    </row>
    <row r="3313" spans="1:1" x14ac:dyDescent="0.25">
      <c r="A33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"&amp;TAGS!P3313&amp;"
}"))))</f>
        <v>@PART[TacWaterSplitter]:FOR[xxxRP0]
{
    %TechRequired = advancedLifeSupport
    %cost = 500
    %entryCost = 10000
    RP0conf = true
    @description ^=:$: From TACLS mod
    MODULE
    { name = ModuleTagHumanRated }
}</v>
      </c>
    </row>
    <row r="3314" spans="1:1" hidden="1" x14ac:dyDescent="0.25">
      <c r="A33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"&amp;TAGS!P3314&amp;"
}"))))</f>
        <v/>
      </c>
    </row>
    <row r="3315" spans="1:1" x14ac:dyDescent="0.25">
      <c r="A33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"&amp;TAGS!P3315&amp;"
}"))))</f>
        <v>@PART[airplaneTail]:FOR[xxxRP0]
{
    %TechRequired = start
    %cost = 5
    %entryCost = 100
    RP0conf = true
    @description ^=:$: From Stock (RO Config) mod
}</v>
      </c>
    </row>
    <row r="3316" spans="1:1" x14ac:dyDescent="0.25">
      <c r="A33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"&amp;TAGS!P3316&amp;"
}"))))</f>
        <v>@PART[airplaneTailB]:FOR[xxxRP0]
{
    %TechRequired = start
    %cost = 5
    %entryCost = 100
    RP0conf = true
    @description ^=:$: From Stock (RO Config) mod
}</v>
      </c>
    </row>
    <row r="3317" spans="1:1" x14ac:dyDescent="0.25">
      <c r="A33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"&amp;TAGS!P3317&amp;"
}"))))</f>
        <v>@PART[tailfin]:FOR[xxxRP0]
{
    %TechRequired = start
    %cost = 20
    %entryCost = 400
    RP0conf = true
    @description ^=:$: From Stock (RO Config) mod
}</v>
      </c>
    </row>
    <row r="3318" spans="1:1" x14ac:dyDescent="0.25">
      <c r="A33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"&amp;TAGS!P3318&amp;"
}"))))</f>
        <v>@PART[RSBclamp02]:FOR[xxxRP0]
{
    %TechRequired = start
    %cost = 10
    %entryCost = 200
    RP0conf = true
    @description ^=:$: From Real Scale Boosters mod
}</v>
      </c>
    </row>
    <row r="3319" spans="1:1" hidden="1" x14ac:dyDescent="0.25">
      <c r="A33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"&amp;TAGS!P3319&amp;"
}"))))</f>
        <v/>
      </c>
    </row>
    <row r="3320" spans="1:1" x14ac:dyDescent="0.25">
      <c r="A33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"&amp;TAGS!P3320&amp;"
}"))))</f>
        <v>@PART[RO-ProcTankSpaceplane]:FOR[xxxRP0]
{
    %TechRequired = prototypeSpaceplanes
    %cost = 0.1
    %entryCost = 40000
    RP0conf = true
    @description ^=:$: From Procedural Parts mod
}</v>
      </c>
    </row>
    <row r="3321" spans="1:1" x14ac:dyDescent="0.25">
      <c r="A33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"&amp;TAGS!P3321&amp;"
}"))))</f>
        <v>@PART[proceduralTankRealFuels]:FOR[xxxRP0]
{
    %TechRequired = start
    %cost = 0.1
    %entryCost = 2
    RP0conf = true
    @description ^=:$: From Procedural Parts mod
}</v>
      </c>
    </row>
    <row r="3322" spans="1:1" hidden="1" x14ac:dyDescent="0.25">
      <c r="A33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"&amp;TAGS!P3322&amp;"
}"))))</f>
        <v/>
      </c>
    </row>
    <row r="3323" spans="1:1" hidden="1" x14ac:dyDescent="0.25">
      <c r="A33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"&amp;TAGS!P3323&amp;"
}"))))</f>
        <v/>
      </c>
    </row>
    <row r="3324" spans="1:1" hidden="1" x14ac:dyDescent="0.25">
      <c r="A33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"&amp;TAGS!P3324&amp;"
}"))))</f>
        <v/>
      </c>
    </row>
    <row r="3325" spans="1:1" hidden="1" x14ac:dyDescent="0.25">
      <c r="A33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"&amp;TAGS!P3325&amp;"
}"))))</f>
        <v/>
      </c>
    </row>
    <row r="3326" spans="1:1" hidden="1" x14ac:dyDescent="0.25">
      <c r="A33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"&amp;TAGS!P3326&amp;"
}"))))</f>
        <v/>
      </c>
    </row>
    <row r="3327" spans="1:1" hidden="1" x14ac:dyDescent="0.25">
      <c r="A33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"&amp;TAGS!P3327&amp;"
}"))))</f>
        <v/>
      </c>
    </row>
    <row r="3328" spans="1:1" hidden="1" x14ac:dyDescent="0.25">
      <c r="A33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"&amp;TAGS!P3328&amp;"
}"))))</f>
        <v/>
      </c>
    </row>
    <row r="3329" spans="1:1" hidden="1" x14ac:dyDescent="0.25">
      <c r="A33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"&amp;TAGS!P3329&amp;"
}"))))</f>
        <v/>
      </c>
    </row>
    <row r="3330" spans="1:1" hidden="1" x14ac:dyDescent="0.25">
      <c r="A33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"&amp;TAGS!P3330&amp;"
}"))))</f>
        <v/>
      </c>
    </row>
    <row r="3331" spans="1:1" hidden="1" x14ac:dyDescent="0.25">
      <c r="A33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"&amp;TAGS!P3331&amp;"
}"))))</f>
        <v/>
      </c>
    </row>
    <row r="3332" spans="1:1" x14ac:dyDescent="0.25">
      <c r="A33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"&amp;TAGS!P3332&amp;"
}"))))</f>
        <v>@PART[TD339]:FOR[xxxRP0]
{
    %TechRequired = earlyDocking
    %cost = 30
    %entryCost = 600
    RP0conf = true
    @description ^=:$: From Niche Parts mod
    MODULE
    { name = ModuleTagEngineLiquidPF }
}</v>
      </c>
    </row>
    <row r="3333" spans="1:1" x14ac:dyDescent="0.25">
      <c r="A33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"&amp;TAGS!P3333&amp;"
}"))))</f>
        <v>@PART[rn_surveyor_s_engine]:FOR[xxxRP0]
{
    %TechRequired = earlyDocking
    %cost = 103
    %entryCost = 2066
    RP0conf = true
    @description ^=:$: From RN US Probes mod
    MODULE
    { name = ModuleTagEngineLiquidPF }
}</v>
      </c>
    </row>
    <row r="3334" spans="1:1" x14ac:dyDescent="0.25">
      <c r="A33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"&amp;TAGS!P3334&amp;"
}"))))</f>
        <v>@PART[RO-SurveyorVernier]:FOR[xxxRP0]
{
    %TechRequired = earlyDocking
    %cost = 30
    %entryCost = 600
    RP0conf = true
    @description ^=:$: From Stock (RO Config) mod
    MODULE
    { name = ModuleTagEngineLiquidPF }
}</v>
      </c>
    </row>
    <row r="3335" spans="1:1" x14ac:dyDescent="0.25">
      <c r="A33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"&amp;TAGS!P3335&amp;"
}"))))</f>
        <v>@PART[ca_landv_vernier]:FOR[xxxRP0]
{
    %TechRequired = earlyDocking
    %cost = 30
    %entryCost = 600
    RP0conf = false
    @description ^=:$: From Coatl Aerospace mod
}</v>
      </c>
    </row>
    <row r="3336" spans="1:1" hidden="1" x14ac:dyDescent="0.25">
      <c r="A33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"&amp;TAGS!P3336&amp;"
}"))))</f>
        <v/>
      </c>
    </row>
    <row r="3337" spans="1:1" x14ac:dyDescent="0.25">
      <c r="A33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"&amp;TAGS!P3337&amp;"
}"))))</f>
        <v>@PART[rn_tdrs_ag_dec]:FOR[xxxRP0]
{
    %TechRequired = materialsScienceSpaceplanes
    %cost = 150
    %entryCost = 200
    RP0conf = false
    @description ^=:$: From RN US Probes mod
}</v>
      </c>
    </row>
    <row r="3338" spans="1:1" x14ac:dyDescent="0.25">
      <c r="A33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"&amp;TAGS!P3338&amp;"
}"))))</f>
        <v>@PART[skylab-trs]:FOR[xxxRP0]
{
    %TechRequired = spaceStationControl
    %cost = 3000
    %entryCost = 50000
    RP0conf = true
    @description ^=:$: From RN Skylab mod
}</v>
      </c>
    </row>
    <row r="3339" spans="1:1" x14ac:dyDescent="0.25">
      <c r="A33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"&amp;TAGS!P3339&amp;"
}"))))</f>
        <v>@PART[rn_thor_star37d]:FOR[xxxRP0]
{
    %TechRequired = solids1966
    %cost = 180
    %entryCost = 3600
    RP0conf = true
    @description ^=:$: From RN US Rockets mod
    MODULE
    { name = ModuleTagEngineSolid }
}</v>
      </c>
    </row>
    <row r="3340" spans="1:1" x14ac:dyDescent="0.25">
      <c r="A33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"&amp;TAGS!P3340&amp;"
}"))))</f>
        <v>@PART[rn_thor_star20]:FOR[xxxRP0]
{
    %TechRequired = solids1964
    %cost = 172
    %entryCost = 3440
    RP0conf = true
    @description ^=:$: From RN US Rockets mod
    MODULE
    { name = ModuleTagEngineSolid }
}</v>
      </c>
    </row>
    <row r="3341" spans="1:1" x14ac:dyDescent="0.25">
      <c r="A33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"&amp;TAGS!P3341&amp;"
}"))))</f>
        <v>@PART[eos_terra]:FOR[xxxRP0]
{
    %TechRequired = internationalAvionics
    %cost = 6776
    %entryCost = 135536
    RP0conf = true
    @description ^=:$: From RN US Probes mod
    MODULE
    { name = ModuleTagAvionics }
}</v>
      </c>
    </row>
    <row r="3342" spans="1:1" x14ac:dyDescent="0.25">
      <c r="A33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"&amp;TAGS!P3342&amp;"
}"))))</f>
        <v>@PART[solarpanel-deploying-1x5-1]:FOR[xxxRP0]
{
    %TechRequired = modernPower
    %cost = 1500
    %entryCost = 30000
    RP0conf = true
    @description ^=:$: From Near Future Solar mod
}</v>
      </c>
    </row>
    <row r="3343" spans="1:1" hidden="1" x14ac:dyDescent="0.25">
      <c r="A33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"&amp;TAGS!P3343&amp;"
}"))))</f>
        <v/>
      </c>
    </row>
    <row r="3344" spans="1:1" hidden="1" x14ac:dyDescent="0.25">
      <c r="A33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"&amp;TAGS!P3344&amp;"
}"))))</f>
        <v/>
      </c>
    </row>
    <row r="3345" spans="1:1" hidden="1" x14ac:dyDescent="0.25">
      <c r="A33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"&amp;TAGS!P3345&amp;"
}"))))</f>
        <v/>
      </c>
    </row>
    <row r="3346" spans="1:1" hidden="1" x14ac:dyDescent="0.25">
      <c r="A33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"&amp;TAGS!P3346&amp;"
}"))))</f>
        <v/>
      </c>
    </row>
    <row r="3347" spans="1:1" hidden="1" x14ac:dyDescent="0.25">
      <c r="A33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"&amp;TAGS!P3347&amp;"
}"))))</f>
        <v/>
      </c>
    </row>
    <row r="3348" spans="1:1" hidden="1" x14ac:dyDescent="0.25">
      <c r="A33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"&amp;TAGS!P3348&amp;"
}"))))</f>
        <v/>
      </c>
    </row>
    <row r="3349" spans="1:1" hidden="1" x14ac:dyDescent="0.25">
      <c r="A33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"&amp;TAGS!P3349&amp;"
}"))))</f>
        <v/>
      </c>
    </row>
    <row r="3350" spans="1:1" hidden="1" x14ac:dyDescent="0.25">
      <c r="A33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"&amp;TAGS!P3350&amp;"
}"))))</f>
        <v/>
      </c>
    </row>
    <row r="3351" spans="1:1" hidden="1" x14ac:dyDescent="0.25">
      <c r="A33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"&amp;TAGS!P3351&amp;"
}"))))</f>
        <v/>
      </c>
    </row>
    <row r="3352" spans="1:1" hidden="1" x14ac:dyDescent="0.25">
      <c r="A33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"&amp;TAGS!P3352&amp;"
}"))))</f>
        <v/>
      </c>
    </row>
    <row r="3353" spans="1:1" x14ac:dyDescent="0.25">
      <c r="A33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"&amp;TAGS!P3353&amp;"
}"))))</f>
        <v>@PART[structuralMiniNode]:FOR[xxxRP0]
{
    %TechRequired = start
    %cost = 10
    %entryCost = 200
    RP0conf = true
    @description ^=:$: From Stock (RO Config) mod
}</v>
      </c>
    </row>
    <row r="3354" spans="1:1" hidden="1" x14ac:dyDescent="0.25">
      <c r="A33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"&amp;TAGS!P3354&amp;"
}"))))</f>
        <v/>
      </c>
    </row>
    <row r="3355" spans="1:1" hidden="1" x14ac:dyDescent="0.25">
      <c r="A33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"&amp;TAGS!P3355&amp;"
}"))))</f>
        <v/>
      </c>
    </row>
    <row r="3356" spans="1:1" x14ac:dyDescent="0.25">
      <c r="A33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"&amp;TAGS!P3356&amp;"
}"))))</f>
        <v>@PART[FASADeltaAv0]:FOR[xxxRP0]
{
    %TechRequired = earlyAvionics
    %cost = 100
    %entryCost = 2500
    RP0conf = true
    @description ^=:$: From FASA mod
    MODULE
    { name = ModuleTagAvionics }
}</v>
      </c>
    </row>
    <row r="3357" spans="1:1" hidden="1" x14ac:dyDescent="0.25">
      <c r="A33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"&amp;TAGS!P3357&amp;"
}"))))</f>
        <v/>
      </c>
    </row>
    <row r="3358" spans="1:1" x14ac:dyDescent="0.25">
      <c r="A33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"&amp;TAGS!P3358&amp;"
}"))))</f>
        <v>@PART[FASADeltaAv1]:FOR[xxxRP0]
{
    %TechRequired = basicAvionics
    %cost = 200
    %entryCost = 5000
    RP0conf = true
    @description ^=:$: From FASA mod
    MODULE
    { name = ModuleTagAvionics }
}</v>
      </c>
    </row>
    <row r="3359" spans="1:1" x14ac:dyDescent="0.25">
      <c r="A33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"&amp;TAGS!P3359&amp;"
}"))))</f>
        <v>@PART[bluedog_thorEngine]:FOR[xxxRP0]
{
    %TechRequired = orbitalRocketry1956
    %cost = 650
    %entryCost = 13000
    RP0conf = true
    @description ^=:$: From Bluedog DB mod
    MODULE
    { name = ModuleTagEngineLiquidTurbo }
}</v>
      </c>
    </row>
    <row r="3360" spans="1:1" x14ac:dyDescent="0.25">
      <c r="A33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"&amp;TAGS!P3360&amp;"
}"))))</f>
        <v>@PART[rn_thor_f1]:FOR[xxxRP0]
{
    %TechRequired = materialsScienceSatellite
    %cost = 140
    %entryCost = 2800
    RP0conf = false
    @description ^=:$: From RN US Rockets mod
}</v>
      </c>
    </row>
    <row r="3361" spans="1:1" x14ac:dyDescent="0.25">
      <c r="A33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"&amp;TAGS!P3361&amp;"
}"))))</f>
        <v>@PART[rn_thor_f2]:FOR[xxxRP0]
{
    %TechRequired = materialsScienceSatellite
    %cost = 140
    %entryCost = 2800
    RP0conf = false
    @description ^=:$: From RN US Rockets mod
}</v>
      </c>
    </row>
    <row r="3362" spans="1:1" x14ac:dyDescent="0.25">
      <c r="A33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"&amp;TAGS!P3362&amp;"
}"))))</f>
        <v>@PART[rn_thor_f3]:FOR[xxxRP0]
{
    %TechRequired = materialsScienceSatellite
    %cost = 140
    %entryCost = 2800
    RP0conf = false
    @description ^=:$: From RN US Rockets mod
}</v>
      </c>
    </row>
    <row r="3363" spans="1:1" x14ac:dyDescent="0.25">
      <c r="A33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"&amp;TAGS!P3363&amp;"
}"))))</f>
        <v>@PART[rn_thor_f3e]:FOR[xxxRP0]
{
    %TechRequired = materialsScienceSatellite
    %cost = 140
    %entryCost = 2800
    RP0conf = false
    @description ^=:$: From RN US Rockets mod
}</v>
      </c>
    </row>
    <row r="3364" spans="1:1" x14ac:dyDescent="0.25">
      <c r="A33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"&amp;TAGS!P3364&amp;"
}"))))</f>
        <v>@PART[rn_thor_winglet]:FOR[xxxRP0]
{
    %TechRequired = orbitalRocketry1956
    %cost = 25
    %entryCost = 0
    RP0conf = false
    @description ^=:$: From RN US Rockets mod
}</v>
      </c>
    </row>
    <row r="3365" spans="1:1" x14ac:dyDescent="0.25">
      <c r="A33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"&amp;TAGS!P3365&amp;"
}"))))</f>
        <v>@PART[rn_thor_altair_pdec]:FOR[xxxRP0]
{
    %TechRequired = materialsScienceSatellite
    %cost = 200
    %entryCost = 500
    RP0conf = false
    @description ^=:$: From RN US Rockets mod
}</v>
      </c>
    </row>
    <row r="3366" spans="1:1" x14ac:dyDescent="0.25">
      <c r="A33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"&amp;TAGS!P3366&amp;"
}"))))</f>
        <v>@PART[rn_thor_altair_dec]:FOR[xxxRP0]
{
    %TechRequired = materialsScienceSatellite
    %cost = 200
    %entryCost = 500
    RP0conf = false
    @description ^=:$: From RN US Rockets mod
}</v>
      </c>
    </row>
    <row r="3367" spans="1:1" x14ac:dyDescent="0.25">
      <c r="A33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"&amp;TAGS!P3367&amp;"
}"))))</f>
        <v>@PART[rn_thor_altair_dec2]:FOR[xxxRP0]
{
    %TechRequired = materialsScienceSatellite
    %cost = 200
    %entryCost = 500
    RP0conf = false
    @description ^=:$: From RN US Rockets mod
}</v>
      </c>
    </row>
    <row r="3368" spans="1:1" x14ac:dyDescent="0.25">
      <c r="A33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"&amp;TAGS!P3368&amp;"
}"))))</f>
        <v>@PART[rn_thor_fs_dec]:FOR[xxxRP0]
{
    %TechRequired = materialsScienceSatellite
    %cost = 200
    %entryCost = 500
    RP0conf = false
    @description ^=:$: From RN US Rockets mod
}</v>
      </c>
    </row>
    <row r="3369" spans="1:1" x14ac:dyDescent="0.25">
      <c r="A33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"&amp;TAGS!P3369&amp;"
}"))))</f>
        <v>@PART[rn_thor_fs_dec3]:FOR[xxxRP0]
{
    %TechRequired = materialsScienceAdvCapsules
    %cost = 200
    %entryCost = 500
    RP0conf = false
    @description ^=:$: From RN US Rockets mod
}</v>
      </c>
    </row>
    <row r="3370" spans="1:1" x14ac:dyDescent="0.25">
      <c r="A33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"&amp;TAGS!P3370&amp;"
}"))))</f>
        <v>@PART[rn_thor_fs_dec2]:FOR[xxxRP0]
{
    %TechRequired = materialsScienceHuman
    %cost = 200
    %entryCost = 500
    RP0conf = false
    @description ^=:$: From RN US Rockets mod
}</v>
      </c>
    </row>
    <row r="3371" spans="1:1" x14ac:dyDescent="0.25">
      <c r="A33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"&amp;TAGS!P3371&amp;"
}"))))</f>
        <v>@PART[rn_thor_as_f1]:FOR[xxxRP0]
{
    %TechRequired = materialsScienceHuman
    %cost = 140
    %entryCost = 2800
    RP0conf = false
    @description ^=:$: From RN US Rockets mod
}</v>
      </c>
    </row>
    <row r="3372" spans="1:1" x14ac:dyDescent="0.25">
      <c r="A33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"&amp;TAGS!P3372&amp;"
}"))))</f>
        <v>@PART[rn_thor_as_f2]:FOR[xxxRP0]
{
    %TechRequired = materialsScienceHuman
    %cost = 140
    %entryCost = 2800
    RP0conf = false
    @description ^=:$: From RN US Rockets mod
}</v>
      </c>
    </row>
    <row r="3373" spans="1:1" x14ac:dyDescent="0.25">
      <c r="A33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"&amp;TAGS!P3373&amp;"
}"))))</f>
        <v>@PART[Thrustframe]:FOR[xxxRP0]
{
    %TechRequired = materialsScienceSatellite
    %cost = 25
    %entryCost = 9800
    RP0conf = false
    @description ^=:$: From Niche Parts mod
}</v>
      </c>
    </row>
    <row r="3374" spans="1:1" x14ac:dyDescent="0.25">
      <c r="A33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"&amp;TAGS!P3374&amp;"
}"))))</f>
        <v>@PART[KzThrustPlate]:FOR[xxxRP0]
{
    %TechRequired = start
    %cost = 1
    %entryCost = 2
    RP0conf = true
    @description ^=:$: From Procedural Fairings mod
}</v>
      </c>
    </row>
    <row r="3375" spans="1:1" hidden="1" x14ac:dyDescent="0.25">
      <c r="A33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"&amp;TAGS!P3375&amp;"
}"))))</f>
        <v/>
      </c>
    </row>
    <row r="3376" spans="1:1" x14ac:dyDescent="0.25">
      <c r="A33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"&amp;TAGS!P3376&amp;"
}"))))</f>
        <v>@PART[TinyTim]:FOR[xxxRP0]
{
    %TechRequired = start
    %cost = 36
    %entryCost = 720
    RP0conf = true
    @description ^=:$: From Realism Overhaul mod
    MODULE
    { name = ModuleTagEngineSolid }
}</v>
      </c>
    </row>
    <row r="3377" spans="1:1" x14ac:dyDescent="0.25">
      <c r="A33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"&amp;TAGS!P3377&amp;"
}"))))</f>
        <v>@PART[tiros-1]:FOR[xxxRP0]
{
    %TechRequired = basicAvionics
    %cost = 280
    %entryCost = 5600
    RP0conf = true
    @description ^=:$: From RN US Probes mod
    MODULE
    { name = ModuleTagAvionics }
}</v>
      </c>
    </row>
    <row r="3378" spans="1:1" x14ac:dyDescent="0.25">
      <c r="A33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"&amp;TAGS!P3378&amp;"
}"))))</f>
        <v>@PART[FASAGeminiLFTTitan1]:FOR[xxxRP0]
{
    %TechRequired = materialsScienceSatellite
    %cost = 144
    %entryCost = 2880
    RP0conf = true
    @description ^=:$: From FASA mod
}</v>
      </c>
    </row>
    <row r="3379" spans="1:1" x14ac:dyDescent="0.25">
      <c r="A33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"&amp;TAGS!P3379&amp;"
}"))))</f>
        <v>@PART[FASAGeminiLFTLongIF]:FOR[xxxRP0]
{
    %TechRequired = materialsScienceLongTerm
    %cost = 200
    %entryCost = 4000
    RP0conf = true
    @description ^=:$: From FASA mod
}</v>
      </c>
    </row>
    <row r="3380" spans="1:1" x14ac:dyDescent="0.25">
      <c r="A33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"&amp;TAGS!P3380&amp;"
}"))))</f>
        <v>@PART[FASAGeminiLFTLonger]:FOR[xxxRP0]
{
    %TechRequired = materialsScienceAdvCapsules
    %cost = 243
    %entryCost = 4860
    RP0conf = true
    @description ^=:$: From FASA mod
}</v>
      </c>
    </row>
    <row r="3381" spans="1:1" x14ac:dyDescent="0.25">
      <c r="A33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"&amp;TAGS!P3381&amp;"
}"))))</f>
        <v>@PART[FASAGeminiDecDark25_Titan3m]:FOR[xxxRP0]
{
    %TechRequired = materialsScienceAdvCapsules
    %cost = 75
    %entryCost = 1500
    RP0conf = true
    @description ^=:$: From FASA mod
    MODULE
    { name = ModuleTagDecoupler }
}</v>
      </c>
    </row>
    <row r="3382" spans="1:1" x14ac:dyDescent="0.25">
      <c r="A33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"&amp;TAGS!P3382&amp;"
}"))))</f>
        <v>@PART[TitanIUpper]:FOR[xxxRP0]
{
    %TechRequired = materialsScienceSatellite
    %cost = 237
    %entryCost = 4740
    RP0conf = true
    @description ^=:$: From FASA mod
}</v>
      </c>
    </row>
    <row r="3383" spans="1:1" x14ac:dyDescent="0.25">
      <c r="A33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"&amp;TAGS!P3383&amp;"
}"))))</f>
        <v>@PART[FASAGeminiROTitanIIGLVUpper]:FOR[xxxRP0]
{
    %TechRequired = materialsScienceAdvCapsules
    %cost = 270
    %entryCost = 5400
    RP0conf = true
    @description ^=:$: From FASA mod
}</v>
      </c>
    </row>
    <row r="3384" spans="1:1" x14ac:dyDescent="0.25">
      <c r="A33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"&amp;TAGS!P3384&amp;"
}"))))</f>
        <v>@PART[FASAICBMProbe]:FOR[xxxRP0]
{
    %TechRequired = improvedAvionics
    %cost = 300
    %entryCost = 6000
    RP0conf = true
    @description ^=:$: From FASA mod
    MODULE
    { name = ModuleTagAvionics }
}</v>
      </c>
    </row>
    <row r="3385" spans="1:1" x14ac:dyDescent="0.25">
      <c r="A33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"&amp;TAGS!P3385&amp;"
}"))))</f>
        <v>@PART[FASAICBMSAS]:FOR[xxxRP0]
{
    %TechRequired = improvedAvionics
    %cost = 125
    %entryCost = 2500
    RP0conf = true
    @description ^=:$: From FASA mod
    MODULE
    { name = ModuleTagReentry }
}</v>
      </c>
    </row>
    <row r="3386" spans="1:1" x14ac:dyDescent="0.25">
      <c r="A33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"&amp;TAGS!P3386&amp;"
}"))))</f>
        <v>@PART[FASAGeminiLFTLong]:FOR[xxxRP0]
{
    %TechRequired = materialsScienceAdvCapsules
    %cost = 187
    %entryCost = 3740
    RP0conf = true
    @description ^=:$: From FASA mod
}</v>
      </c>
    </row>
    <row r="3387" spans="1:1" x14ac:dyDescent="0.25">
      <c r="A33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"&amp;TAGS!P3387&amp;"
}"))))</f>
        <v>@PART[FASAGeminiLFTMed]:FOR[xxxRP0]
{
    %TechRequired = materialsScienceAdvCapsules
    %cost = 250
    %entryCost = 5000
    RP0conf = true
    @description ^=:$: From FASA mod
}</v>
      </c>
    </row>
    <row r="3388" spans="1:1" x14ac:dyDescent="0.25">
      <c r="A33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"&amp;TAGS!P3388&amp;"
}"))))</f>
        <v>@PART[FASAGeminiLFTMedWhite]:FOR[xxxRP0]
{
    %TechRequired = materialsScienceAdvCapsules
    %cost = 265
    %entryCost = 5275
    RP0conf = true
    @description ^=:$: From FASA mod
}</v>
      </c>
    </row>
    <row r="3389" spans="1:1" hidden="1" x14ac:dyDescent="0.25">
      <c r="A33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"&amp;TAGS!P3389&amp;"
}"))))</f>
        <v/>
      </c>
    </row>
    <row r="3390" spans="1:1" hidden="1" x14ac:dyDescent="0.25">
      <c r="A33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"&amp;TAGS!P3390&amp;"
}"))))</f>
        <v/>
      </c>
    </row>
    <row r="3391" spans="1:1" hidden="1" x14ac:dyDescent="0.25">
      <c r="A33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"&amp;TAGS!P3391&amp;"
}"))))</f>
        <v/>
      </c>
    </row>
    <row r="3392" spans="1:1" hidden="1" x14ac:dyDescent="0.25">
      <c r="A33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"&amp;TAGS!P3392&amp;"
}"))))</f>
        <v/>
      </c>
    </row>
    <row r="3393" spans="1:1" hidden="1" x14ac:dyDescent="0.25">
      <c r="A33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"&amp;TAGS!P3393&amp;"
}"))))</f>
        <v/>
      </c>
    </row>
    <row r="3394" spans="1:1" hidden="1" x14ac:dyDescent="0.25">
      <c r="A33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"&amp;TAGS!P3394&amp;"
}"))))</f>
        <v/>
      </c>
    </row>
    <row r="3395" spans="1:1" hidden="1" x14ac:dyDescent="0.25">
      <c r="A33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"&amp;TAGS!P3395&amp;"
}"))))</f>
        <v/>
      </c>
    </row>
    <row r="3396" spans="1:1" hidden="1" x14ac:dyDescent="0.25">
      <c r="A33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"&amp;TAGS!P3396&amp;"
}"))))</f>
        <v/>
      </c>
    </row>
    <row r="3397" spans="1:1" x14ac:dyDescent="0.25">
      <c r="A33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"&amp;TAGS!P3397&amp;"
}"))))</f>
        <v>@PART[THOR_ABLE_INT]:FOR[xxxRP0]
{
    %TechRequired = materialsScienceSatellite
    %cost = 200
    %entryCost = 500
    RP0conf = false
    @description ^=:$: From RO-Extended mod
}</v>
      </c>
    </row>
    <row r="3398" spans="1:1" x14ac:dyDescent="0.25">
      <c r="A33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"&amp;TAGS!P3398&amp;"
}"))))</f>
        <v>@PART[THOR_ABLESTAR_INT]:FOR[xxxRP0]
{
    %TechRequired = materialsScienceHuman
    %cost = 25
    %entryCost = 5
    RP0conf = false
    @description ^=:$: From RO-Extended mod
}</v>
      </c>
    </row>
    <row r="3399" spans="1:1" x14ac:dyDescent="0.25">
      <c r="A33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"&amp;TAGS!P3399&amp;"
}"))))</f>
        <v>@PART[rn_titaniv_fairing_15]:FOR[xxxRP0]
{
    %TechRequired = materialsScienceLongTerm
    %cost = 840
    %entryCost = 2800
    RP0conf = false
    @description ^=:$: From RN US Rockets mod
}</v>
      </c>
    </row>
    <row r="3400" spans="1:1" x14ac:dyDescent="0.25">
      <c r="A34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"&amp;TAGS!P3400&amp;"
}"))))</f>
        <v>@PART[rn_titaniv_fairing_17]:FOR[xxxRP0]
{
    %TechRequired = materialsScienceLongTerm
    %cost = 840
    %entryCost = 2800
    RP0conf = false
    @description ^=:$: From RN US Rockets mod
}</v>
      </c>
    </row>
    <row r="3401" spans="1:1" x14ac:dyDescent="0.25">
      <c r="A34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"&amp;TAGS!P3401&amp;"
}"))))</f>
        <v>@PART[rn_titaniv_fairing_20]:FOR[xxxRP0]
{
    %TechRequired = materialsScienceLongTerm
    %cost = 840
    %entryCost = 2800
    RP0conf = false
    @description ^=:$: From RN US Rockets mod
}</v>
      </c>
    </row>
    <row r="3402" spans="1:1" x14ac:dyDescent="0.25">
      <c r="A34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"&amp;TAGS!P3402&amp;"
}"))))</f>
        <v>@PART[rn_titaniv_fairing_23]:FOR[xxxRP0]
{
    %TechRequired = materialsScienceLongTerm
    %cost = 840
    %entryCost = 2800
    RP0conf = false
    @description ^=:$: From RN US Rockets mod
}</v>
      </c>
    </row>
    <row r="3403" spans="1:1" x14ac:dyDescent="0.25">
      <c r="A34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"&amp;TAGS!P3403&amp;"
}"))))</f>
        <v>@PART[rn_titaniv_fairing_26]:FOR[xxxRP0]
{
    %TechRequired = materialsScienceLongTerm
    %cost = 840
    %entryCost = 2800
    RP0conf = false
    @description ^=:$: From RN US Rockets mod
}</v>
      </c>
    </row>
    <row r="3404" spans="1:1" x14ac:dyDescent="0.25">
      <c r="A34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"&amp;TAGS!P3404&amp;"
}"))))</f>
        <v>@PART[TITAN_III_INT]:FOR[xxxRP0]
{
    %TechRequired = materialsScienceAdvCapsules
    %cost = 50
    %entryCost = 200
    RP0conf = false
    @description ^=:$: From RO-Extended mod
}</v>
      </c>
    </row>
    <row r="3405" spans="1:1" x14ac:dyDescent="0.25">
      <c r="A34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"&amp;TAGS!P3405&amp;"
}"))))</f>
        <v>@PART[TITAN_IIIB_INT]:FOR[xxxRP0]
{
    %TechRequired = materialsScienceLongTerm
    %cost = 200
    %entryCost = 500
    RP0conf = false
    @description ^=:$: From RO-Extended mod
}</v>
      </c>
    </row>
    <row r="3406" spans="1:1" x14ac:dyDescent="0.25">
      <c r="A34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"&amp;TAGS!P3406&amp;"
}"))))</f>
        <v>@PART[rn_tiv_booster_truss]:FOR[xxxRP0]
{
    %TechRequired = materialsScienceLongTerm
    %cost = 25
    %entryCost = 0
    RP0conf = false
    @description ^=:$: From RN US Rockets mod
}</v>
      </c>
    </row>
    <row r="3407" spans="1:1" x14ac:dyDescent="0.25">
      <c r="A34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"&amp;TAGS!P3407&amp;"
}"))))</f>
        <v>@PART[rn_centaurt_bdec]:FOR[xxxRP0]
{
    %TechRequired = materialsScienceLongTerm
    %cost = 300
    %entryCost = 1200
    RP0conf = false
    @description ^=:$: From RN US Rockets mod
}</v>
      </c>
    </row>
    <row r="3408" spans="1:1" x14ac:dyDescent="0.25">
      <c r="A34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"&amp;TAGS!P3408&amp;"
}"))))</f>
        <v>@PART[Ariane6_Stage2]:FOR[xxxRP0]
{
    %TechRequired = hydroloxNF
    %cost = 18000
    %entryCost = 10000
    RP0conf = false
    @description ^=:$: From ESA Launchers mod
}</v>
      </c>
    </row>
    <row r="3409" spans="1:1" x14ac:dyDescent="0.25">
      <c r="A34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"&amp;TAGS!P3409&amp;"
}"))))</f>
        <v>@PART[rn_centaurt_tdec]:FOR[xxxRP0]
{
    %TechRequired = materialsScienceLongTerm
    %cost = 300
    %entryCost = 1200
    RP0conf = false
    @description ^=:$: From RN US Rockets mod
}</v>
      </c>
    </row>
    <row r="3410" spans="1:1" x14ac:dyDescent="0.25">
      <c r="A34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"&amp;TAGS!P3410&amp;"
}"))))</f>
        <v>@PART[Ariane6_Stage1]:FOR[xxxRP0]
{
    %TechRequired = hydroloxNF
    %cost = 7800
    %entryCost = 10000
    RP0conf = false
    @description ^=:$: From ESA Launchers mod
}</v>
      </c>
    </row>
    <row r="3411" spans="1:1" x14ac:dyDescent="0.25">
      <c r="A34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"&amp;TAGS!P3411&amp;"
}"))))</f>
        <v>@PART[rn_centaurt_mb]:FOR[xxxRP0]
{
    %TechRequired = materialsScienceLongTerm
    %cost = 1000
    %entryCost = 6000
    RP0conf = false
    @description ^=:$: From RN US Rockets mod
}</v>
      </c>
    </row>
    <row r="3412" spans="1:1" x14ac:dyDescent="0.25">
      <c r="A34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"&amp;TAGS!P3412&amp;"
}"))))</f>
        <v>@PART[TITAN_IV_INT]:FOR[xxxRP0]
{
    %TechRequired = materialsScienceLongTerm
    %cost = 850
    %entryCost = 320
    RP0conf = false
    @description ^=:$: From RO-Extended mod
}</v>
      </c>
    </row>
    <row r="3413" spans="1:1" x14ac:dyDescent="0.25">
      <c r="A34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"&amp;TAGS!P3413&amp;"
}"))))</f>
        <v>@PART[rn_titaniv_int]:FOR[xxxRP0]
{
    %TechRequired = materialsScienceLongTerm
    %cost = 850
    %entryCost = 320
    RP0conf = false
    @description ^=:$: From RN US Rockets mod
}</v>
      </c>
    </row>
    <row r="3414" spans="1:1" x14ac:dyDescent="0.25">
      <c r="A34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"&amp;TAGS!P3414&amp;"
}"))))</f>
        <v>@PART[rn_titaniv_ius_dec]:FOR[xxxRP0]
{
    %TechRequired = materialsScienceLongTerm
    %cost = 150
    %entryCost = 1
    RP0conf = false
    @description ^=:$: From RN US Rockets mod
}</v>
      </c>
    </row>
    <row r="3415" spans="1:1" x14ac:dyDescent="0.25">
      <c r="A34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"&amp;TAGS!P3415&amp;"
}"))))</f>
        <v>@PART[rn_tiv_tower]:FOR[xxxRP0]
{
    %TechRequired = materialsScienceLongTerm
    %cost = 25
    %entryCost = 0
    RP0conf = false
    @description ^=:$: From RN US Rockets mod
}</v>
      </c>
    </row>
    <row r="3416" spans="1:1" x14ac:dyDescent="0.25">
      <c r="A34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"&amp;TAGS!P3416&amp;"
}"))))</f>
        <v>@PART[rn_titaniv_p_dec]:FOR[xxxRP0]
{
    %TechRequired = materialsScienceLongTerm
    %cost = 150
    %entryCost = 1
    RP0conf = false
    @description ^=:$: From RN US Rockets mod
}</v>
      </c>
    </row>
    <row r="3417" spans="1:1" x14ac:dyDescent="0.25">
      <c r="A34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"&amp;TAGS!P3417&amp;"
}"))))</f>
        <v>@PART[FASAGeminiLFT_TitanIV]:FOR[xxxRP0]
{
    %TechRequired = materialsScienceLongTerm
    %cost = 300
    %entryCost = 5000
    RP0conf = true
    @description ^=:$: From FASA mod
}</v>
      </c>
    </row>
    <row r="3418" spans="1:1" x14ac:dyDescent="0.25">
      <c r="A34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"&amp;TAGS!P3418&amp;"
}"))))</f>
        <v>@PART[rn_titaniv_fs]:FOR[xxxRP0]
{
    %TechRequired = materialsScienceLongTerm
    %cost = 11000
    %entryCost = 3200
    RP0conf = false
    @description ^=:$: From RN US Rockets mod
}</v>
      </c>
    </row>
    <row r="3419" spans="1:1" x14ac:dyDescent="0.25">
      <c r="A34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"&amp;TAGS!P3419&amp;"
}"))))</f>
        <v>@PART[rn_titaniv_ss]:FOR[xxxRP0]
{
    %TechRequired = materialsScienceLongTerm
    %cost = 3500
    %entryCost = 2800
    RP0conf = false
    @description ^=:$: From RN US Rockets mod
}</v>
      </c>
    </row>
    <row r="3420" spans="1:1" x14ac:dyDescent="0.25">
      <c r="A34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"&amp;TAGS!P3420&amp;"
}"))))</f>
        <v>@PART[bluedog_Titan_SRBnose]:FOR[xxxRP0]
{
    %TechRequired = solids1964
    %cost = 50
    %entryCost = 200
    RP0conf = true
    @description ^=:$: From Bluedog DB mod
}</v>
      </c>
    </row>
    <row r="3421" spans="1:1" x14ac:dyDescent="0.25">
      <c r="A34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"&amp;TAGS!P3421&amp;"
}"))))</f>
        <v>@PART[bluedog_Titan_SRBseparator]:FOR[xxxRP0]
{
    %TechRequired = solids1964
    %cost = 50
    %entryCost = 200
    RP0conf = true
    @description ^=:$: From Bluedog DB mod
    MODULE
    { name = ModuleTagEngineSolid }
}</v>
      </c>
    </row>
    <row r="3422" spans="1:1" x14ac:dyDescent="0.25">
      <c r="A34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"&amp;TAGS!P3422&amp;"
}"))))</f>
        <v>@PART[rn_ua1205_dec]:FOR[xxxRP0]
{
    %TechRequired = materialsScienceAdvCapsules
    %cost = 100
    %entryCost = 2000
    RP0conf = true
    @description ^=:$: From RN US Rockets mod
    MODULE
    { name = ModuleTagDecoupler }
}</v>
      </c>
    </row>
    <row r="3423" spans="1:1" x14ac:dyDescent="0.25">
      <c r="A34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"&amp;TAGS!P3423&amp;"
}"))))</f>
        <v>@PART[rn_ua1206_dec]:FOR[xxxRP0]
{
    %TechRequired = materialsScienceSpaceplanes
    %cost = 100
    %entryCost = 2000
    RP0conf = true
    @description ^=:$: From RN US Rockets mod
    MODULE
    { name = ModuleTagDecoupler }
}</v>
      </c>
    </row>
    <row r="3424" spans="1:1" x14ac:dyDescent="0.25">
      <c r="A34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"&amp;TAGS!P3424&amp;"
}"))))</f>
        <v>@PART[rn_ua1207_dec]:FOR[xxxRP0]
{
    %TechRequired = materialsScienceLongTerm
    %cost = 100
    %entryCost = 2000
    RP0conf = true
    @description ^=:$: From RN US Rockets mod
    MODULE
    { name = ModuleTagDecoupler }
}</v>
      </c>
    </row>
    <row r="3425" spans="1:1" hidden="1" x14ac:dyDescent="0.25">
      <c r="A34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"&amp;TAGS!P3425&amp;"
}"))))</f>
        <v/>
      </c>
    </row>
    <row r="3426" spans="1:1" x14ac:dyDescent="0.25">
      <c r="A34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"&amp;TAGS!P3426&amp;"
}"))))</f>
        <v>@PART[rn_tks_fairing]:FOR[xxxRP0]
{
    %TechRequired = materialsScienceSpaceStation
    %cost = 20
    %entryCost = 400
    RP0conf = true
    @description ^=:$: From RN Soviet Rockets mod
}</v>
      </c>
    </row>
    <row r="3427" spans="1:1" x14ac:dyDescent="0.25">
      <c r="A34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"&amp;TAGS!P3427&amp;"
}"))))</f>
        <v>@PART[rn_tks_rcs_block]:FOR[xxxRP0]
{
    %TechRequired = spaceStationControl
    %cost = 400
    %entryCost = 4000
    RP0conf = false
    @description ^=:$: From RN Soyuz mod
}</v>
      </c>
    </row>
    <row r="3428" spans="1:1" x14ac:dyDescent="0.25">
      <c r="A34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"&amp;TAGS!P3428&amp;"
}"))))</f>
        <v>@PART[solarpanel-deploying-circular-1]:FOR[xxxRP0]
{
    %TechRequired = modernPower
    %cost = 870
    %entryCost = 17400
    RP0conf = true
    @description ^=:$: From Near Future Solar mod
}</v>
      </c>
    </row>
    <row r="3429" spans="1:1" x14ac:dyDescent="0.25">
      <c r="A34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"&amp;TAGS!P3429&amp;"
}"))))</f>
        <v>@PART[MK2VApod]:FOR[xxxRP0]
{
    %TechRequired = improvedCapsules
    %cost = 8000
    %entryCost = 600000
    RP0conf = true
    @description ^=:$: From Ven Stock Revamp mod
    MODULE
    { name = ModuleTagAvionics }
    MODULE
    { name = ModuleTagHabitable }
    MODULE
    { name = ModuleTagHumanRated }
}</v>
      </c>
    </row>
    <row r="3430" spans="1:1" x14ac:dyDescent="0.25">
      <c r="A34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"&amp;TAGS!P3430&amp;"
}"))))</f>
        <v>@PART[orbitalorbx]:FOR[xxxRP0]
{
    %TechRequired = internationalAvionics
    %cost = 1500
    %entryCost = 3000
    RP0conf = false
    @description ^=:$: From Chaka Monkey mod
}</v>
      </c>
    </row>
    <row r="3431" spans="1:1" x14ac:dyDescent="0.25">
      <c r="A34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"&amp;TAGS!P3431&amp;"
}"))))</f>
        <v>@PART[reactor-125]:FOR[xxxRP0]
{
    %TechRequired = advancedNuclearPower
    %cost = 112225
    %entryCost = 275000
    RP0conf = false
    @description ^=:$: From Near Future Electrical mod
}</v>
      </c>
    </row>
    <row r="3432" spans="1:1" x14ac:dyDescent="0.25">
      <c r="A34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"&amp;TAGS!P3432&amp;"
}"))))</f>
        <v>@PART[stackDecoupler]:FOR[xxxRP0]
{
    %TechRequired = earlyMaterialsScience
    %cost = 10
    %entryCost = 200
    RP0conf = true
    @description ^=:$: From Stock (RO Config) mod
    MODULE
    { name = ModuleTagDecoupler }
}</v>
      </c>
    </row>
    <row r="3433" spans="1:1" x14ac:dyDescent="0.25">
      <c r="A34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"&amp;TAGS!P3433&amp;"
}"))))</f>
        <v>@PART[stackSeparator]:FOR[xxxRP0]
{
    %TechRequired = materialsScienceAdvCapsules
    %cost = 600
    %entryCost = 7200
    RP0conf = false
    @description ^=:$: From Stock (RO Config) mod
}</v>
      </c>
    </row>
    <row r="3434" spans="1:1" x14ac:dyDescent="0.25">
      <c r="A34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"&amp;TAGS!P3434&amp;"
}"))))</f>
        <v>@PART[RLA_small_decoupler_stack]:FOR[xxxRP0]
{
    %TechRequired = earlyMaterialsScience
    %cost = 150
    %entryCost = 800
    RP0conf = false
    @description ^=:$: From RLA Stockalike mod
}</v>
      </c>
    </row>
    <row r="3435" spans="1:1" hidden="1" x14ac:dyDescent="0.25">
      <c r="A34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"&amp;TAGS!P3435&amp;"
}"))))</f>
        <v/>
      </c>
    </row>
    <row r="3436" spans="1:1" x14ac:dyDescent="0.25">
      <c r="A34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"&amp;TAGS!P3436&amp;"
}"))))</f>
        <v>@PART[RLA_mp_medium_vac]:FOR[xxxRP0]
{
    %TechRequired = advancedUncrewedLanding
    %cost = 900
    %entryCost = 18000
    RP0conf = true
    @description ^=:$: From RLA Stockalike mod
    MODULE
    { name = ModuleTagEngineLiquidPF }
}</v>
      </c>
    </row>
    <row r="3437" spans="1:1" x14ac:dyDescent="0.25">
      <c r="A34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"&amp;TAGS!P3437&amp;"
}"))))</f>
        <v>@PART[stackSeparatorMini]:FOR[xxxRP0]
{
    %TechRequired = earlyMaterialsScience
    %cost = 450
    %entryCost = 6200
    RP0conf = false
    @description ^=:$: From Stock (RO Config) mod
}</v>
      </c>
    </row>
    <row r="3438" spans="1:1" x14ac:dyDescent="0.25">
      <c r="A34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"&amp;TAGS!P3438&amp;"
}"))))</f>
        <v>@PART[wheelMed]:FOR[xxxRP0]
{
    %TechRequired = reusability
    %cost = 125
    %entryCost = 5000
    RP0conf = true
    @description ^=:$: From Stock (RO Config) mod
}</v>
      </c>
    </row>
    <row r="3439" spans="1:1" x14ac:dyDescent="0.25">
      <c r="A34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"&amp;TAGS!P3439&amp;"
}"))))</f>
        <v>@PART[stackDecouplerMini]:FOR[xxxRP0]
{
    %TechRequired = start
    %cost = 2
    %entryCost = 40
    RP0conf = true
    @description ^=:$: From Stock (RO Config) mod
    MODULE
    { name = ModuleTagDecoupler }
}</v>
      </c>
    </row>
    <row r="3440" spans="1:1" hidden="1" x14ac:dyDescent="0.25">
      <c r="A34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"&amp;TAGS!P3440&amp;"
}"))))</f>
        <v/>
      </c>
    </row>
    <row r="3441" spans="1:1" x14ac:dyDescent="0.25">
      <c r="A34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"&amp;TAGS!P3441&amp;"
}"))))</f>
        <v>@PART[size3Decoupler]:FOR[xxxRP0]
{
    %TechRequired = materialsScienceAdvCapsules
    %cost = 600
    %entryCost = 1200
    RP0conf = false
    @description ^=:$: From Stock (RO Config) mod
}</v>
      </c>
    </row>
    <row r="3442" spans="1:1" hidden="1" x14ac:dyDescent="0.25">
      <c r="A34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"&amp;TAGS!P3442&amp;"
}"))))</f>
        <v/>
      </c>
    </row>
    <row r="3443" spans="1:1" hidden="1" x14ac:dyDescent="0.25">
      <c r="A34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"&amp;TAGS!P3443&amp;"
}"))))</f>
        <v/>
      </c>
    </row>
    <row r="3444" spans="1:1" x14ac:dyDescent="0.25">
      <c r="A34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"&amp;TAGS!P3444&amp;"
}"))))</f>
        <v>@PART[smallRadialDecoupler]:FOR[xxxRP0]
{
    %TechRequired = start
    %cost = 10
    %entryCost = 200
    RP0conf = true
    @description ^=:$: From Stock (RO Config) mod
    MODULE
    { name = ModuleTagDecoupler }
}</v>
      </c>
    </row>
    <row r="3445" spans="1:1" x14ac:dyDescent="0.25">
      <c r="A34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"&amp;TAGS!P3445&amp;"
}"))))</f>
        <v>@PART[rn_tdrs_ag]:FOR[xxxRP0]
{
    %TechRequired = nextGenAvionics
    %cost = 8500
    %entryCost = 500
    RP0conf = false
    @description ^=:$: From RN US Probes mod
}</v>
      </c>
    </row>
    <row r="3446" spans="1:1" x14ac:dyDescent="0.25">
      <c r="A34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"&amp;TAGS!P3446&amp;"
}"))))</f>
        <v>@PART[eos_tdrs]:FOR[xxxRP0]
{
    %TechRequired = internationalAvionics
    %cost = 4857
    %entryCost = 97159
    RP0conf = true
    @description ^=:$: From RN US Probes mod
    MODULE
    { name = ModuleTagAvionics }
}</v>
      </c>
    </row>
    <row r="3447" spans="1:1" x14ac:dyDescent="0.25">
      <c r="A34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"&amp;TAGS!P3447&amp;"
}"))))</f>
        <v>@PART[transit2a]:FOR[xxxRP0]
{
    %TechRequired = basicAvionics
    %cost = 140
    %entryCost = 2800
    RP0conf = true
    @description ^=:$: From RN US Probes mod
    MODULE
    { name = ModuleTagAvionics }
}</v>
      </c>
    </row>
    <row r="3448" spans="1:1" x14ac:dyDescent="0.25">
      <c r="A34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"&amp;TAGS!P3448&amp;"
}"))))</f>
        <v>@PART[rn_tks]:FOR[xxxRP0]
{
    %TechRequired = advancedAvionics
    %cost = 200000
    %entryCost = 1
    RP0conf = false
    @description ^=:$: From RN Soyuz mod
}</v>
      </c>
    </row>
    <row r="3449" spans="1:1" x14ac:dyDescent="0.25">
      <c r="A34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"&amp;TAGS!P3449&amp;"
}"))))</f>
        <v>@PART[ca_magneto2]:FOR[xxxRP0]
{
    %TechRequired = scienceHuman
    %cost = 1000
    %entryCost = 3000
    RP0conf = false
    @description ^=:$: From Coatl Aerospace mod
}</v>
      </c>
    </row>
    <row r="3450" spans="1:1" hidden="1" x14ac:dyDescent="0.25">
      <c r="A34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"&amp;TAGS!P3450&amp;"
}"))))</f>
        <v/>
      </c>
    </row>
    <row r="3451" spans="1:1" hidden="1" x14ac:dyDescent="0.25">
      <c r="A34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"&amp;TAGS!P3451&amp;"
}"))))</f>
        <v/>
      </c>
    </row>
    <row r="3452" spans="1:1" x14ac:dyDescent="0.25">
      <c r="A34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"&amp;TAGS!P3452&amp;"
}"))))</f>
        <v>@PART[InflatableHAB]:FOR[xxxRP0]
{
    %TechRequired = inflatableHabitats
    %cost = 20700
    %entryCost = 414000
    RP0conf = true
    @description ^=:$: From Ven Stock Revamp mod
    MODULE
    { name = ModuleTagHabitable }
    MODULE
    { name = ModuleTagHumanRated }
}</v>
      </c>
    </row>
    <row r="3453" spans="1:1" x14ac:dyDescent="0.25">
      <c r="A34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"&amp;TAGS!P3453&amp;"
}"))))</f>
        <v>@PART[stackSeparatorBig]:FOR[xxxRP0]
{
    %TechRequired = materialsScienceAdvCapsules
    %cost = 900
    %entryCost = 9200
    RP0conf = false
    @description ^=:$: From Stock (RO Config) mod
}</v>
      </c>
    </row>
    <row r="3454" spans="1:1" x14ac:dyDescent="0.25">
      <c r="A34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"&amp;TAGS!P3454&amp;"
}"))))</f>
        <v>@PART[SXTlaunchclamp1]:FOR[xxxRP0]
{
    %TechRequired = start
    %cost = 10
    %entryCost = 200
    RP0conf = true
    @description ^=:$: From SXT mod
}</v>
      </c>
    </row>
    <row r="3455" spans="1:1" x14ac:dyDescent="0.25">
      <c r="A34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"&amp;TAGS!P3455&amp;"
}"))))</f>
        <v>@PART[RLA_small_decoupler_radial]:FOR[xxxRP0]
{
    %TechRequired = earlyMaterialsScience
    %cost = 250
    %entryCost = 750
    RP0conf = false
    @description ^=:$: From RLA Stockalike mod
}</v>
      </c>
    </row>
    <row r="3456" spans="1:1" x14ac:dyDescent="0.25">
      <c r="A34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"&amp;TAGS!P3456&amp;"
}"))))</f>
        <v>@PART[launchClamp1]:FOR[xxxRP0]
{
    %TechRequired = start
    %cost = 10
    %entryCost = 200
    RP0conf = true
    @description ^=:$: From Stock (RO Config) mod
}</v>
      </c>
    </row>
    <row r="3457" spans="1:1" hidden="1" x14ac:dyDescent="0.25">
      <c r="A34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"&amp;TAGS!P3457&amp;"
}"))))</f>
        <v/>
      </c>
    </row>
    <row r="3458" spans="1:1" x14ac:dyDescent="0.25">
      <c r="A34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"&amp;TAGS!P3458&amp;"
}"))))</f>
        <v>@PART[radialDecoupler]:FOR[xxxRP0]
{
    %TechRequired = start
    %cost = 20
    %entryCost = 400
    RP0conf = true
    @description ^=:$: From Stock (RO Config) mod
    MODULE
    { name = ModuleTagDecoupler }
}</v>
      </c>
    </row>
    <row r="3459" spans="1:1" hidden="1" x14ac:dyDescent="0.25">
      <c r="A34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"&amp;TAGS!P3459&amp;"
}"))))</f>
        <v/>
      </c>
    </row>
    <row r="3460" spans="1:1" x14ac:dyDescent="0.25">
      <c r="A34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"&amp;TAGS!P3460&amp;"
}"))))</f>
        <v>@PART[radialDecoupler2]:FOR[xxxRP0]
{
    %TechRequired = materialsScienceSatellite
    %cost = 30
    %entryCost = 600
    RP0conf = true
    @description ^=:$: From Stock (RO Config) mod
    MODULE
    { name = ModuleTagDecoupler }
}</v>
      </c>
    </row>
    <row r="3461" spans="1:1" hidden="1" x14ac:dyDescent="0.25">
      <c r="A34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"&amp;TAGS!P3461&amp;"
}"))))</f>
        <v/>
      </c>
    </row>
    <row r="3462" spans="1:1" x14ac:dyDescent="0.25">
      <c r="A34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"&amp;TAGS!P3462&amp;"
}"))))</f>
        <v>@PART[WBI_Tundra200]:FOR[xxxRP0]
{
    %TechRequired = materialsScienceLunar
    %cost = 1
    %entryCost = 1900
    RP0conf = false
    @description ^=:$: From WildBlue Buffalo Rover mod
}</v>
      </c>
    </row>
    <row r="3463" spans="1:1" x14ac:dyDescent="0.25">
      <c r="A34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"&amp;TAGS!P3463&amp;"
}"))))</f>
        <v>@PART[WBI_Tundra400]:FOR[xxxRP0]
{
    %TechRequired = materialsScienceLunar
    %cost = 1
    %entryCost = 3800
    RP0conf = false
    @description ^=:$: From WildBlue Buffalo Rover mod
}</v>
      </c>
    </row>
    <row r="3464" spans="1:1" x14ac:dyDescent="0.25">
      <c r="A34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"&amp;TAGS!P3464&amp;"
}"))))</f>
        <v>@PART[RLA_medium_radext]:FOR[xxxRP0]
{
    %TechRequired = materialsScienceSatellite
    %cost = 800
    %entryCost = 5600
    RP0conf = false
    @description ^=:$: From RLA Stockalike mod
}</v>
      </c>
    </row>
    <row r="3465" spans="1:1" x14ac:dyDescent="0.25">
      <c r="A34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"&amp;TAGS!P3465&amp;"
}"))))</f>
        <v>@PART[stackTriCoupler]:FOR[xxxRP0]
{
    %TechRequired = materialsScienceSatellite
    %cost = 50
    %entryCost = 1000
    RP0conf = true
    @description ^=:$: From Stock (RO Config) mod
}</v>
      </c>
    </row>
    <row r="3466" spans="1:1" hidden="1" x14ac:dyDescent="0.25">
      <c r="A34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"&amp;TAGS!P3466&amp;"
}"))))</f>
        <v/>
      </c>
    </row>
    <row r="3467" spans="1:1" x14ac:dyDescent="0.25">
      <c r="A34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"&amp;TAGS!P3467&amp;"
}"))))</f>
        <v>@PART[stackBiCoupler]:FOR[xxxRP0]
{
    %TechRequired = materialsScienceSatellite
    %cost = 400
    %entryCost = 3200
    RP0conf = false
    @description ^=:$: From Stock (RO Config) mod
}</v>
      </c>
    </row>
    <row r="3468" spans="1:1" x14ac:dyDescent="0.25">
      <c r="A34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"&amp;TAGS!P3468&amp;"
}"))))</f>
        <v>@PART[adapterLargeSmallBi]:FOR[xxxRP0]
{
    %TechRequired = materialsScienceHuman
    %cost = 400
    %entryCost = 7800
    RP0conf = false
    @description ^=:$: From Stock (RO Config) mod
}</v>
      </c>
    </row>
    <row r="3469" spans="1:1" x14ac:dyDescent="0.25">
      <c r="A34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"&amp;TAGS!P3469&amp;"
}"))))</f>
        <v>@PART[RLA_med2small_biadap]:FOR[xxxRP0]
{
    %TechRequired = materialsScienceSatellite
    %cost = 100
    %entryCost = 800
    RP0conf = false
    @description ^=:$: From RLA Stockalike mod
}</v>
      </c>
    </row>
    <row r="3470" spans="1:1" x14ac:dyDescent="0.25">
      <c r="A34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"&amp;TAGS!P3470&amp;"
}"))))</f>
        <v>@PART[stackQuadCoupler]:FOR[xxxRP0]
{
    %TechRequired = materialsScienceHuman
    %cost = 2000
    %entryCost = 4200
    RP0conf = false
    @description ^=:$: From Stock (RO Config) mod
}</v>
      </c>
    </row>
    <row r="3471" spans="1:1" x14ac:dyDescent="0.25">
      <c r="A34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"&amp;TAGS!P3471&amp;"
}"))))</f>
        <v>@PART[adapterLargeSmallTri]:FOR[xxxRP0]
{
    %TechRequired = materialsScienceHuman
    %cost = 600
    %entryCost = 6400
    RP0conf = false
    @description ^=:$: From Stock (RO Config) mod
}</v>
      </c>
    </row>
    <row r="3472" spans="1:1" x14ac:dyDescent="0.25">
      <c r="A34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"&amp;TAGS!P3472&amp;"
}"))))</f>
        <v>@PART[RLA_med2small_triadap]:FOR[xxxRP0]
{
    %TechRequired = materialsScienceSatellite
    %cost = 150
    %entryCost = 1300
    RP0conf = false
    @description ^=:$: From RLA Stockalike mod
}</v>
      </c>
    </row>
    <row r="3473" spans="1:1" x14ac:dyDescent="0.25">
      <c r="A34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"&amp;TAGS!P3473&amp;"
}"))))</f>
        <v>@PART[adapterLargeSmallQuad]:FOR[xxxRP0]
{
    %TechRequired = materialsScienceHuman
    %cost = 800
    %entryCost = 7000
    RP0conf = false
    @description ^=:$: From Stock (RO Config) mod
}</v>
      </c>
    </row>
    <row r="3474" spans="1:1" x14ac:dyDescent="0.25">
      <c r="A34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"&amp;TAGS!P3474&amp;"
}"))))</f>
        <v>@PART[RLA_med2small_quadadap]:FOR[xxxRP0]
{
    %TechRequired = materialsScienceHuman
    %cost = 200
    %entryCost = 1800
    RP0conf = false
    @description ^=:$: From RLA Stockalike mod
}</v>
      </c>
    </row>
    <row r="3475" spans="1:1" hidden="1" x14ac:dyDescent="0.25">
      <c r="A34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"&amp;TAGS!P3475&amp;"
}"))))</f>
        <v/>
      </c>
    </row>
    <row r="3476" spans="1:1" x14ac:dyDescent="0.25">
      <c r="A34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"&amp;TAGS!P3476&amp;"
}"))))</f>
        <v>@PART[RLA_small_radext]:FOR[xxxRP0]
{
    %TechRequired = materialsScienceSatellite
    %cost = 200
    %entryCost = 1400
    RP0conf = false
    @description ^=:$: From RLA Stockalike mod
}</v>
      </c>
    </row>
    <row r="3477" spans="1:1" x14ac:dyDescent="0.25">
      <c r="A34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"&amp;TAGS!P3477&amp;"
}"))))</f>
        <v>@PART[SuperDraco_Double]:FOR[xxxRP0]
{
    %TechRequired = gridFins
    %cost = 124
    %entryCost = 1240
    RP0conf = true
    @description ^=:$: From Niche Parts mod
    MODULE
    { name = ModuleTagEngineLiquidPF }
}</v>
      </c>
    </row>
    <row r="3478" spans="1:1" hidden="1" x14ac:dyDescent="0.25">
      <c r="A34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"&amp;TAGS!P3478&amp;"
}"))))</f>
        <v/>
      </c>
    </row>
    <row r="3479" spans="1:1" hidden="1" x14ac:dyDescent="0.25">
      <c r="A34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"&amp;TAGS!P3479&amp;"
}"))))</f>
        <v/>
      </c>
    </row>
    <row r="3480" spans="1:1" hidden="1" x14ac:dyDescent="0.25">
      <c r="A34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"&amp;TAGS!P3480&amp;"
}"))))</f>
        <v/>
      </c>
    </row>
    <row r="3481" spans="1:1" hidden="1" x14ac:dyDescent="0.25">
      <c r="A34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"&amp;TAGS!P3481&amp;"
}"))))</f>
        <v/>
      </c>
    </row>
    <row r="3482" spans="1:1" hidden="1" x14ac:dyDescent="0.25">
      <c r="A34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"&amp;TAGS!P3482&amp;"
}"))))</f>
        <v/>
      </c>
    </row>
    <row r="3483" spans="1:1" hidden="1" x14ac:dyDescent="0.25">
      <c r="A34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"&amp;TAGS!P3483&amp;"
}"))))</f>
        <v/>
      </c>
    </row>
    <row r="3484" spans="1:1" hidden="1" x14ac:dyDescent="0.25">
      <c r="A34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"&amp;TAGS!P3484&amp;"
}"))))</f>
        <v/>
      </c>
    </row>
    <row r="3485" spans="1:1" x14ac:dyDescent="0.25">
      <c r="A34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"&amp;TAGS!P3485&amp;"
}"))))</f>
        <v>@PART[bluedog_Titan_SRB2seg]:FOR[xxxRP0]
{
    %TechRequired = solids1962
    %cost = 5320
    %entryCost = 106400
    RP0conf = true
    @description ^=:$: From Bluedog DB mod
    MODULE
    { name = ModuleTagEngineSolid }
}</v>
      </c>
    </row>
    <row r="3486" spans="1:1" x14ac:dyDescent="0.25">
      <c r="A34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"&amp;TAGS!P3486&amp;"
}"))))</f>
        <v>@PART[FASAGerminiSRB175_5Seg]:FOR[xxxRP0]
{
    %TechRequired = solids1964
    %cost = 4600
    %entryCost = 92000
    RP0conf = true
    @description ^=:$: From FASA mod
    MODULE
    { name = ModuleTagEngineSolid }
}</v>
      </c>
    </row>
    <row r="3487" spans="1:1" x14ac:dyDescent="0.25">
      <c r="A34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"&amp;TAGS!P3487&amp;"
}"))))</f>
        <v>@PART[solidBoosterMAX]:FOR[xxxRP0]
{
    %TechRequired = solids1964
    %cost = 5320
    %entryCost = 106400
    RP0conf = true
    @description ^=:$: From Ven Stock Revamp mod
    MODULE
    { name = ModuleTagEngineSolid }
}</v>
      </c>
    </row>
    <row r="3488" spans="1:1" hidden="1" x14ac:dyDescent="0.25">
      <c r="A34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"&amp;TAGS!P3488&amp;"
}"))))</f>
        <v/>
      </c>
    </row>
    <row r="3489" spans="1:1" x14ac:dyDescent="0.25">
      <c r="A34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"&amp;TAGS!P3489&amp;"
}"))))</f>
        <v>@PART[bluedog_Titan_SRB5seg]:FOR[xxxRP0]
{
    %TechRequired = solids1964
    %cost = 5320
    %entryCost = 106400
    RP0conf = true
    @description ^=:$: From Bluedog DB mod
    MODULE
    { name = ModuleTagEngineSolid }
}</v>
      </c>
    </row>
    <row r="3490" spans="1:1" x14ac:dyDescent="0.25">
      <c r="A34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"&amp;TAGS!P3490&amp;"
}"))))</f>
        <v>@PART[bluedog_Titan_SRB5segStack]:FOR[xxxRP0]
{
    %TechRequired = solids1964
    %cost = 5320
    %entryCost = 106400
    RP0conf = true
    @description ^=:$: From Bluedog DB mod
    MODULE
    { name = ModuleTagEngineSolid }
}</v>
      </c>
    </row>
    <row r="3491" spans="1:1" x14ac:dyDescent="0.25">
      <c r="A34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"&amp;TAGS!P3491&amp;"
}"))))</f>
        <v>@PART[FASAGerminiSRB175]:FOR[xxxRP0]
{
    %TechRequired = solids1964
    %cost = 5320
    %entryCost = 106400
    RP0conf = true
    @description ^=:$: From FASA mod
    MODULE
    { name = ModuleTagEngineSolid }
}</v>
      </c>
    </row>
    <row r="3492" spans="1:1" x14ac:dyDescent="0.25">
      <c r="A34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"&amp;TAGS!P3492&amp;"
}"))))</f>
        <v>@PART[FASAGerminiSRB175White]:FOR[xxxRP0]
{
    %TechRequired = solids1964
    %cost = 5320
    %entryCost = 106400
    RP0conf = true
    @description ^=:$: From FASA mod
    MODULE
    { name = ModuleTagEngineSolid }
}</v>
      </c>
    </row>
    <row r="3493" spans="1:1" x14ac:dyDescent="0.25">
      <c r="A34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"&amp;TAGS!P3493&amp;"
}"))))</f>
        <v>@PART[rn_ua1205]:FOR[xxxRP0]
{
    %TechRequired = solids1964
    %cost = 5120
    %entryCost = 102400
    RP0conf = true
    @description ^=:$: From RN US Rockets mod
    MODULE
    { name = ModuleTagEngineSolid }
}</v>
      </c>
    </row>
    <row r="3494" spans="1:1" x14ac:dyDescent="0.25">
      <c r="A34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"&amp;TAGS!P3494&amp;"
}"))))</f>
        <v>@PART[rn_ua1205_nc]:FOR[xxxRP0]
{
    %TechRequired = materialsScienceAdvCapsules
    %cost = 100
    %entryCost = 2000
    RP0conf = true
    @description ^=:$: From RN US Rockets mod
}</v>
      </c>
    </row>
    <row r="3495" spans="1:1" x14ac:dyDescent="0.25">
      <c r="A34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"&amp;TAGS!P3495&amp;"
}"))))</f>
        <v>@PART[FASAGerminiSRB175_7Seg]:FOR[xxxRP0]
{
    %TechRequired = solids1981
    %cost = 6250
    %entryCost = 125000
    RP0conf = true
    @description ^=:$: From FASA mod
    MODULE
    { name = ModuleTagEngineSolid }
}</v>
      </c>
    </row>
    <row r="3496" spans="1:1" x14ac:dyDescent="0.25">
      <c r="A34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"&amp;TAGS!P3496&amp;"
}"))))</f>
        <v>@PART[rn_ua1206]:FOR[xxxRP0]
{
    %TechRequired = solids1981
    %cost = 6050
    %entryCost = 121000
    RP0conf = true
    @description ^=:$: From RN US Rockets mod
    MODULE
    { name = ModuleTagEngineSolid }
}</v>
      </c>
    </row>
    <row r="3497" spans="1:1" x14ac:dyDescent="0.25">
      <c r="A34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"&amp;TAGS!P3497&amp;"
}"))))</f>
        <v>@PART[rn_ua1206_nc]:FOR[xxxRP0]
{
    %TechRequired = materialsScienceSpaceplanes
    %cost = 100
    %entryCost = 2000
    RP0conf = true
    @description ^=:$: From RN US Rockets mod
}</v>
      </c>
    </row>
    <row r="3498" spans="1:1" x14ac:dyDescent="0.25">
      <c r="A34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"&amp;TAGS!P3498&amp;"
}"))))</f>
        <v>@PART[KWsrbGlobeX10L]:FOR[xxxRP0]
{
    %TechRequired = solids1986
    %cost = 7218
    %entryCost = 144360
    RP0conf = true
    @description ^=:$: From KW Rocketry mod
    MODULE
    { name = ModuleTagEngineSolid }
}</v>
      </c>
    </row>
    <row r="3499" spans="1:1" hidden="1" x14ac:dyDescent="0.25">
      <c r="A34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"&amp;TAGS!P3499&amp;"
}"))))</f>
        <v/>
      </c>
    </row>
    <row r="3500" spans="1:1" x14ac:dyDescent="0.25">
      <c r="A35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"&amp;TAGS!P3500&amp;"
}"))))</f>
        <v>@PART[bluedog_Titan_SRB7seg]:FOR[xxxRP0]
{
    %TechRequired = solids1986
    %cost = 7218
    %entryCost = 144360
    RP0conf = true
    @description ^=:$: From Bluedog DB mod
    MODULE
    { name = ModuleTagEngineSolid }
}</v>
      </c>
    </row>
    <row r="3501" spans="1:1" x14ac:dyDescent="0.25">
      <c r="A35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"&amp;TAGS!P3501&amp;"
}"))))</f>
        <v>@PART[bluedog_Titan_SRB7segStack]:FOR[xxxRP0]
{
    %TechRequired = solids1986
    %cost = 7218
    %entryCost = 144360
    RP0conf = true
    @description ^=:$: From Bluedog DB mod
    MODULE
    { name = ModuleTagEngineSolid }
}</v>
      </c>
    </row>
    <row r="3502" spans="1:1" x14ac:dyDescent="0.25">
      <c r="A35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"&amp;TAGS!P3502&amp;"
}"))))</f>
        <v>@PART[FASA_RO_UA1207]:FOR[xxxRP0]
{
    %TechRequired = solids1986
    %cost = 7218
    %entryCost = 144360
    RP0conf = true
    @description ^=:$: From FASA mod
    MODULE
    { name = ModuleTagEngineSolid }
}</v>
      </c>
    </row>
    <row r="3503" spans="1:1" x14ac:dyDescent="0.25">
      <c r="A35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"&amp;TAGS!P3503&amp;"
}"))))</f>
        <v>@PART[rn_ua1207]:FOR[xxxRP0]
{
    %TechRequired = solids1986
    %cost = 7018
    %entryCost = 140360
    RP0conf = true
    @description ^=:$: From RN US Rockets mod
    MODULE
    { name = ModuleTagEngineSolid }
}</v>
      </c>
    </row>
    <row r="3504" spans="1:1" x14ac:dyDescent="0.25">
      <c r="A35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"&amp;TAGS!P3504&amp;"
}"))))</f>
        <v>@PART[rn_ua1207_nc]:FOR[xxxRP0]
{
    %TechRequired = materialsScienceLongTerm
    %cost = 100
    %entryCost = 2000
    RP0conf = true
    @description ^=:$: From RN US Rockets mod
}</v>
      </c>
    </row>
    <row r="3505" spans="1:1" x14ac:dyDescent="0.25">
      <c r="A35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"&amp;TAGS!P3505&amp;"
}"))))</f>
        <v>@PART[FASA_RO_UA1563]:FOR[xxxRP0]
{
    %TechRequired = solids1981
    %cost = 7000
    %entryCost = 170000
    RP0conf = true
    @description ^=:$: From FASA mod
    MODULE
    { name = ModuleTagEngineSolid }
}</v>
      </c>
    </row>
    <row r="3506" spans="1:1" x14ac:dyDescent="0.25">
      <c r="A35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"&amp;TAGS!P3506&amp;"
}"))))</f>
        <v>@PART[FASA_RO_UA1564]:FOR[xxxRP0]
{
    %TechRequired = solids1981
    %cost = 8000
    %entryCost = 200000
    RP0conf = true
    @description ^=:$: From FASA mod
    MODULE
    { name = ModuleTagEngineSolid }
}</v>
      </c>
    </row>
    <row r="3507" spans="1:1" x14ac:dyDescent="0.25">
      <c r="A35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"&amp;TAGS!P3507&amp;"
}"))))</f>
        <v>@PART[neo_ulysses]:FOR[xxxRP0]
{
    %TechRequired = longTermAvionics
    %cost = 2679
    %entryCost = 53596
    RP0conf = true
    @description ^=:$: From RN US Probes mod
    MODULE
    { name = ModuleTagAvionics }
}</v>
      </c>
    </row>
    <row r="3508" spans="1:1" x14ac:dyDescent="0.25">
      <c r="A35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"&amp;TAGS!P3508&amp;"
}"))))</f>
        <v>@PART[dish_S]:FOR[xxxRP0]
{
    %TechRequired = massiveScaleComms
    %cost = 500
    %entryCost = 2200
    RP0conf = false
    @description ^=:$: From Coatl Aerospace mod
}</v>
      </c>
    </row>
    <row r="3509" spans="1:1" hidden="1" x14ac:dyDescent="0.25">
      <c r="A35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"&amp;TAGS!P3509&amp;"
}"))))</f>
        <v/>
      </c>
    </row>
    <row r="3510" spans="1:1" hidden="1" x14ac:dyDescent="0.25">
      <c r="A35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"&amp;TAGS!P3510&amp;"
}"))))</f>
        <v/>
      </c>
    </row>
    <row r="3511" spans="1:1" hidden="1" x14ac:dyDescent="0.25">
      <c r="A35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"&amp;TAGS!P3511&amp;"
}"))))</f>
        <v/>
      </c>
    </row>
    <row r="3512" spans="1:1" hidden="1" x14ac:dyDescent="0.25">
      <c r="A35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"&amp;TAGS!P3512&amp;"
}"))))</f>
        <v/>
      </c>
    </row>
    <row r="3513" spans="1:1" hidden="1" x14ac:dyDescent="0.25">
      <c r="A35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"&amp;TAGS!P3513&amp;"
}"))))</f>
        <v/>
      </c>
    </row>
    <row r="3514" spans="1:1" x14ac:dyDescent="0.25">
      <c r="A35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"&amp;TAGS!P3514&amp;"
}"))))</f>
        <v>@PART[dmUSMagBoom]:FOR[xxxRP0]
{
    %TechRequired = scienceHuman
    %cost = 500
    %entryCost = 10000
    RP0conf = true
    @description ^=:$: From Dmagic Orbital Science mod
    MODULE
    { name = ModuleTagInstruments }
}</v>
      </c>
    </row>
    <row r="3515" spans="1:1" hidden="1" x14ac:dyDescent="0.25">
      <c r="A35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"&amp;TAGS!P3515&amp;"
}"))))</f>
        <v/>
      </c>
    </row>
    <row r="3516" spans="1:1" x14ac:dyDescent="0.25">
      <c r="A35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"&amp;TAGS!P3516&amp;"
}"))))</f>
        <v>@PART[dmUSScope]:FOR[xxxRP0]
{
    %TechRequired = scienceAdvCapsules
    %cost = 500
    %entryCost = 10000
    RP0conf = true
    @description ^=:$: From Dmagic Orbital Science mod
    MODULE
    { name = ModuleTagInstruments }
}</v>
      </c>
    </row>
    <row r="3517" spans="1:1" x14ac:dyDescent="0.25">
      <c r="A35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"&amp;TAGS!P3517&amp;"
}"))))</f>
        <v>@PART[dmUSPresTemp]:FOR[xxxRP0]
{
    %TechRequired = earlyScience
    %cost = 50
    %entryCost = 1000
    RP0conf = true
    @description ^=:$: From Dmagic Orbital Science mod
    MODULE
    { name = ModuleTagInstruments }
}</v>
      </c>
    </row>
    <row r="3518" spans="1:1" x14ac:dyDescent="0.25">
      <c r="A35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"&amp;TAGS!P3518&amp;"
}"))))</f>
        <v>@PART[USRPWS]:FOR[xxxRP0]
{
    %TechRequired = scienceHuman
    %cost = 500
    %entryCost = 10000
    RP0conf = true
    @description ^=:$: From Dmagic Orbital Science mod
    MODULE
    { name = ModuleTagInstruments }
}</v>
      </c>
    </row>
    <row r="3519" spans="1:1" x14ac:dyDescent="0.25">
      <c r="A35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"&amp;TAGS!P3519&amp;"
}"))))</f>
        <v>@PART[dmUSMat]:FOR[xxxRP0]
{
    %TechRequired = scienceSatellite
    %cost = 1000
    %entryCost = 20000
    RP0conf = true
    @description ^=:$: From Dmagic Orbital Science mod
    MODULE
    { name = ModuleTagInstruments }
}</v>
      </c>
    </row>
    <row r="3520" spans="1:1" x14ac:dyDescent="0.25">
      <c r="A35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"&amp;TAGS!P3520&amp;"
}"))))</f>
        <v>@PART[dmUSSoilMoisture]:FOR[xxxRP0]
{
    %TechRequired = advancedSurfaceScience
    %cost = 2901
    %entryCost = 53224
    RP0conf = false
    @description ^=:$: From Dmagic Orbital Science mod
}</v>
      </c>
    </row>
    <row r="3521" spans="1:1" hidden="1" x14ac:dyDescent="0.25">
      <c r="A35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"&amp;TAGS!P3521&amp;"
}"))))</f>
        <v/>
      </c>
    </row>
    <row r="3522" spans="1:1" hidden="1" x14ac:dyDescent="0.25">
      <c r="A35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"&amp;TAGS!P3522&amp;"
}"))))</f>
        <v/>
      </c>
    </row>
    <row r="3523" spans="1:1" hidden="1" x14ac:dyDescent="0.25">
      <c r="A35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"&amp;TAGS!P3523&amp;"
}"))))</f>
        <v/>
      </c>
    </row>
    <row r="3524" spans="1:1" x14ac:dyDescent="0.25">
      <c r="A35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"&amp;TAGS!P3524&amp;"
}"))))</f>
        <v>@PART[US_1P110_Wedge_Fuelcell]:FOR[xxxRP0]
{
    %TechRequired = improvedPower
    %cost = 1000
    %entryCost = 20000
    RP0conf = true
    @description ^=:$: From Universal Storage mod
}</v>
      </c>
    </row>
    <row r="3525" spans="1:1" x14ac:dyDescent="0.25">
      <c r="A35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"&amp;TAGS!P3525&amp;"
}"))))</f>
        <v>@PART[US_1P120_Wedge_Elektron]:FOR[xxxRP0]
{
    %TechRequired = earlyLifeSupport
    %cost = 250
    %entryCost = 20000
    RP0conf = true
    @description ^=:$: From Universal Storage mod
}</v>
      </c>
    </row>
    <row r="3526" spans="1:1" x14ac:dyDescent="0.25">
      <c r="A35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"&amp;TAGS!P3526&amp;"
}"))))</f>
        <v>@PART[US_1C15_Wedge_Hexacore]:FOR[xxxRP0]
{
    %TechRequired = materialsScienceSatellite
    %cost = 300
    %entryCost = 6000
    RP0conf = true
    @description ^=:$: From Universal Storage mod
}</v>
      </c>
    </row>
    <row r="3527" spans="1:1" x14ac:dyDescent="0.25">
      <c r="A35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"&amp;TAGS!P3527&amp;"
}"))))</f>
        <v>@PART[US_1R330_Wedge_Hydrogen]:FOR[xxxRP0]
{
    %TechRequired = materialsScienceAdvCapsules
    %cost = 20
    %entryCost = 400
    RP0conf = true
    @description ^=:$: From Universal Storage mod
}</v>
      </c>
    </row>
    <row r="3528" spans="1:1" x14ac:dyDescent="0.25">
      <c r="A35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"&amp;TAGS!P3528&amp;"
}"))))</f>
        <v>@PART[US_1R210_Wedge_Liquidfuel]:FOR[xxxRP0]
{
    %TechRequired = materialsScienceAdvCapsules
    %cost = 20
    %entryCost = 400
    RP0conf = true
    @description ^=:$: From Universal Storage mod
}</v>
      </c>
    </row>
    <row r="3529" spans="1:1" x14ac:dyDescent="0.25">
      <c r="A35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"&amp;TAGS!P3529&amp;"
}"))))</f>
        <v>@PART[US_1C20_Wedge_Octocore]:FOR[xxxRP0]
{
    %TechRequired = materialsScienceHuman
    %cost = 400
    %entryCost = 1750
    RP0conf = true
    @description ^=:$: From Universal Storage mod
}</v>
      </c>
    </row>
    <row r="3530" spans="1:1" x14ac:dyDescent="0.25">
      <c r="A35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"&amp;TAGS!P3530&amp;"
}"))))</f>
        <v>@PART[US_1R340_Wedge_Oxygen]:FOR[xxxRP0]
{
    %TechRequired = crewSurvivability
    %cost = 20
    %entryCost = 400
    RP0conf = true
    @description ^=:$: From Universal Storage mod
}</v>
      </c>
    </row>
    <row r="3531" spans="1:1" x14ac:dyDescent="0.25">
      <c r="A35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"&amp;TAGS!P3531&amp;"
}"))))</f>
        <v>@PART[US_1R220_Wedge_Monoprop]:FOR[xxxRP0]
{
    %TechRequired = materialsScienceHuman
    %cost = 20
    %entryCost = 400
    RP0conf = true
    @description ^=:$: From Universal Storage mod
}</v>
      </c>
    </row>
    <row r="3532" spans="1:1" x14ac:dyDescent="0.25">
      <c r="A35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"&amp;TAGS!P3532&amp;"
}"))))</f>
        <v>@PART[US_1C10_Wedge_Quadcore]:FOR[xxxRP0]
{
    %TechRequired = earlyMaterialsScience
    %cost = 200
    %entryCost = 4000
    RP0conf = true
    @description ^=:$: From Universal Storage mod
}</v>
      </c>
    </row>
    <row r="3533" spans="1:1" x14ac:dyDescent="0.25">
      <c r="A35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"&amp;TAGS!P3533&amp;"
}"))))</f>
        <v>@PART[US_2R340_Radial_Oxygen]:FOR[xxxRP0]
{
    %TechRequired = crewSurvivability
    %cost = 20
    %entryCost = 400
    RP0conf = true
    @description ^=:$: From Universal Storage mod
}</v>
      </c>
    </row>
    <row r="3534" spans="1:1" x14ac:dyDescent="0.25">
      <c r="A35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"&amp;TAGS!P3534&amp;"
}"))))</f>
        <v>@PART[US_Radial_R30_Water]:FOR[xxxRP0]
{
    %TechRequired = crewSurvivability
    %cost = 20
    %entryCost = 400
    RP0conf = true
    @description ^=:$: From Universal Storage mod
}</v>
      </c>
    </row>
    <row r="3535" spans="1:1" hidden="1" x14ac:dyDescent="0.25">
      <c r="A35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"&amp;TAGS!P3535&amp;"
}"))))</f>
        <v/>
      </c>
    </row>
    <row r="3536" spans="1:1" x14ac:dyDescent="0.25">
      <c r="A35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"&amp;TAGS!P3536&amp;"
}"))))</f>
        <v>@PART[US_1R360_Wedge_Water]:FOR[xxxRP0]
{
    %TechRequired = crewSurvivability
    %cost = 20
    %entryCost = 400
    RP0conf = true
    @description ^=:$: From Universal Storage mod
}</v>
      </c>
    </row>
    <row r="3537" spans="1:1" hidden="1" x14ac:dyDescent="0.25">
      <c r="A35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"&amp;TAGS!P3537&amp;"
}"))))</f>
        <v/>
      </c>
    </row>
    <row r="3538" spans="1:1" x14ac:dyDescent="0.25">
      <c r="A35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"&amp;TAGS!P3538&amp;"
}"))))</f>
        <v>@PART[decoupler_ftr_smaller]:FOR[xxxRP0]
{
    %TechRequired = entryDescentLanding
    %cost = 5
    %entryCost = 100
    RP0conf = true
    @description ^=:$: From Deadly Reentry mod
    MODULE
    { name = ModuleTagDecoupler }
}</v>
      </c>
    </row>
    <row r="3539" spans="1:1" hidden="1" x14ac:dyDescent="0.25">
      <c r="A35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"&amp;TAGS!P3539&amp;"
}"))))</f>
        <v/>
      </c>
    </row>
    <row r="3540" spans="1:1" hidden="1" x14ac:dyDescent="0.25">
      <c r="A35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"&amp;TAGS!P3540&amp;"
}"))))</f>
        <v/>
      </c>
    </row>
    <row r="3541" spans="1:1" x14ac:dyDescent="0.25">
      <c r="A35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"&amp;TAGS!P3541&amp;"
}"))))</f>
        <v>@PART[reactor-25]:FOR[xxxRP0]
{
    %TechRequired = nuclearPowerNF
    %cost = 482200
    %entryCost = 1400000
    RP0conf = false
    @description ^=:$: From Near Future Electrical mod
}</v>
      </c>
    </row>
    <row r="3542" spans="1:1" x14ac:dyDescent="0.25">
      <c r="A35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"&amp;TAGS!P3542&amp;"
}"))))</f>
        <v>@PART[rn_thor_altair_e1_2]:FOR[xxxRP0]
{
    %TechRequired = solids1964
    %cost = 200
    %entryCost = 4000
    RP0conf = true
    @description ^=:$: From RN US Rockets mod
    MODULE
    { name = ModuleTagEngineSolid }
}</v>
      </c>
    </row>
    <row r="3543" spans="1:1" x14ac:dyDescent="0.25">
      <c r="A35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"&amp;TAGS!P3543&amp;"
}"))))</f>
        <v>@PART[rn_va_capsule]:FOR[xxxRP0]
{
    %TechRequired = improvedCapsules
    %cost = 1800
    %entryCost = 1
    RP0conf = false
    @description ^=:$: From RN Soyuz mod
    MODULE
    { name = ModuleTagAvionics }
    MODULE
    { name = ModuleTagHabitable }
    MODULE
    { name = ModuleTagHumanRated }
    MODULE
    { name = ModuleTagReentry }
}</v>
      </c>
    </row>
    <row r="3544" spans="1:1" x14ac:dyDescent="0.25">
      <c r="A35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"&amp;TAGS!P3544&amp;"
}"))))</f>
        <v>@PART[rn_va_dec]:FOR[xxxRP0]
{
    %TechRequired = materialsScienceSpaceStation
    %cost = 200
    %entryCost = 500
    RP0conf = false
    @description ^=:$: From RN Soyuz mod
    MODULE
    { name = ModuleTagDecoupler }
}</v>
      </c>
    </row>
    <row r="3545" spans="1:1" x14ac:dyDescent="0.25">
      <c r="A35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"&amp;TAGS!P3545&amp;"
}"))))</f>
        <v>@PART[rn_va_para]:FOR[xxxRP0]
{
    %TechRequired = advancedUncrewedLanding
    %cost = 850
    %entryCost = 500
    RP0conf = false
    @description ^=:$: From RN Soyuz mod
}</v>
      </c>
    </row>
    <row r="3546" spans="1:1" x14ac:dyDescent="0.25">
      <c r="A35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"&amp;TAGS!P3546&amp;"
}"))))</f>
        <v>@PART[rn_va_les]:FOR[xxxRP0]
{
    %TechRequired = improvedCapsules
    %cost = 1200
    %entryCost = 4800
    RP0conf = false
    @description ^=:$: From RN Soyuz mod
    MODULE
    { name = ModuleTagEngineSolid }
    MODULE
    { name = ModuleTagHumanRated }
}</v>
      </c>
    </row>
    <row r="3547" spans="1:1" x14ac:dyDescent="0.25">
      <c r="A35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"&amp;TAGS!P3547&amp;"
}"))))</f>
        <v>@PART[rn_tks_va_rcs]:FOR[xxxRP0]
{
    %TechRequired = spaceStationControl
    %cost = 1400
    %entryCost = 16000
    RP0conf = false
    @description ^=:$: From RN Soyuz mod
}</v>
      </c>
    </row>
    <row r="3548" spans="1:1" x14ac:dyDescent="0.25">
      <c r="A35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"&amp;TAGS!P3548&amp;"
}"))))</f>
        <v>@PART[rn_tks_retro]:FOR[xxxRP0]
{
    %TechRequired = solids1976
    %cost = 750
    %entryCost = 8400
    RP0conf = false
    @description ^=:$: From RN Soyuz mod
    MODULE
    { name = ModuleTagEngineSolid }
}</v>
      </c>
    </row>
    <row r="3549" spans="1:1" hidden="1" x14ac:dyDescent="0.25">
      <c r="A35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"&amp;TAGS!P3549&amp;"
}"))))</f>
        <v/>
      </c>
    </row>
    <row r="3550" spans="1:1" x14ac:dyDescent="0.25">
      <c r="A35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"&amp;TAGS!P3550&amp;"
}"))))</f>
        <v>@PART[vanguard-1]:FOR[xxxRP0]
{
    %TechRequired = earlyAvionics
    %cost = 210
    %entryCost = 4200
    RP0conf = true
    @description ^=:$: From RN US Probes mod
    MODULE
    { name = ModuleTagAvionics }
}</v>
      </c>
    </row>
    <row r="3551" spans="1:1" x14ac:dyDescent="0.25">
      <c r="A35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"&amp;TAGS!P3551&amp;"
}"))))</f>
        <v>@PART[vanguard-2]:FOR[xxxRP0]
{
    %TechRequired = basicAvionics
    %cost = 240
    %entryCost = 4800
    RP0conf = true
    @description ^=:$: From RN US Probes mod
    MODULE
    { name = ModuleTagAvionics }
}</v>
      </c>
    </row>
    <row r="3552" spans="1:1" x14ac:dyDescent="0.25">
      <c r="A35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"&amp;TAGS!P3552&amp;"
}"))))</f>
        <v>@PART[vanguard-3]:FOR[xxxRP0]
{
    %TechRequired = basicAvionics
    %cost = 260
    %entryCost = 5200
    RP0conf = true
    @description ^=:$: From RN US Probes mod
    MODULE
    { name = ModuleTagAvionics }
}</v>
      </c>
    </row>
    <row r="3553" spans="1:1" x14ac:dyDescent="0.25">
      <c r="A35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"&amp;TAGS!P3553&amp;"
}"))))</f>
        <v>@PART[rn_vanguard_stg31]:FOR[xxxRP0]
{
    %TechRequired = solids1958
    %cost = 170
    %entryCost = 3400
    RP0conf = true
    @description ^=:$: From RN US Rockets mod
    MODULE
    { name = ModuleTagEngineSolid }
}</v>
      </c>
    </row>
    <row r="3554" spans="1:1" x14ac:dyDescent="0.25">
      <c r="A35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"&amp;TAGS!P3554&amp;"
}"))))</f>
        <v>@PART[rn_x405]:FOR[xxxRP0]
{
    %TechRequired = orbitalRocketry1958
    %cost = 600
    %entryCost = 12000
    RP0conf = true
    @description ^=:$: From RN US Rockets mod
    MODULE
    { name = ModuleTagEngineLiquidTurbo }
}</v>
      </c>
    </row>
    <row r="3555" spans="1:1" x14ac:dyDescent="0.25">
      <c r="A35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"&amp;TAGS!P3555&amp;"
}"))))</f>
        <v>@PART[bluedog_vanguardEngine]:FOR[xxxRP0]
{
    %TechRequired = orbitalRocketry1956
    %cost = 600
    %entryCost = 12000
    RP0conf = true
    @description ^=:$: From Bluedog DB mod
    MODULE
    { name = ModuleTagEngineLiquidTurbo }
}</v>
      </c>
    </row>
    <row r="3556" spans="1:1" x14ac:dyDescent="0.25">
      <c r="A35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"&amp;TAGS!P3556&amp;"
}"))))</f>
        <v>@PART[rn_x405_vernier]:FOR[xxxRP0]
{
    %TechRequired = orbitalRocketry1958
    %cost = 25
    %entryCost = 500
    RP0conf = true
    @description ^=:$: From RN US Rockets mod
    MODULE
    { name = ModuleTagEngineLiquidTurbo }
}</v>
      </c>
    </row>
    <row r="3557" spans="1:1" x14ac:dyDescent="0.25">
      <c r="A35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"&amp;TAGS!P3557&amp;"
}"))))</f>
        <v>@PART[Vega_Stage3]:FOR[xxxRP0]
{
    %TechRequired = solids2009
    %cost = 1800
    %entryCost = 4000
    RP0conf = false
    @description ^=:$: From ESA Launchers mod
    MODULE
    { name = ModuleTagEngineSolid }
}</v>
      </c>
    </row>
    <row r="3558" spans="1:1" x14ac:dyDescent="0.25">
      <c r="A35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"&amp;TAGS!P3558&amp;"
}"))))</f>
        <v>@PART[VegaFairing]:FOR[xxxRP0]
{
    %TechRequired = materialsScienceCommercial
    %cost = 225
    %entryCost = 400
    RP0conf = false
    @description ^=:$: From ESA Launchers mod
}</v>
      </c>
    </row>
    <row r="3559" spans="1:1" x14ac:dyDescent="0.25">
      <c r="A35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"&amp;TAGS!P3559&amp;"
}"))))</f>
        <v>@PART[DecouplerVega]:FOR[xxxRP0]
{
    %TechRequired = materialsScienceCommercial
    %cost = 200
    %entryCost = 200
    RP0conf = false
    @description ^=:$: From ESA Launchers mod
}</v>
      </c>
    </row>
    <row r="3560" spans="1:1" x14ac:dyDescent="0.25">
      <c r="A35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"&amp;TAGS!P3560&amp;"
}"))))</f>
        <v>@PART[Vega_Stage1]:FOR[xxxRP0]
{
    %TechRequired = solids2009
    %cost = 1800
    %entryCost = 4000
    RP0conf = false
    @description ^=:$: From ESA Launchers mod
    MODULE
    { name = ModuleTagEngineSolid }
}</v>
      </c>
    </row>
    <row r="3561" spans="1:1" x14ac:dyDescent="0.25">
      <c r="A35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"&amp;TAGS!P3561&amp;"
}"))))</f>
        <v>@PART[Vega_Stage2]:FOR[xxxRP0]
{
    %TechRequired = solids2009
    %cost = 1800
    %entryCost = 4000
    RP0conf = false
    @description ^=:$: From ESA Launchers mod
    MODULE
    { name = ModuleTagEngineSolid }
}</v>
      </c>
    </row>
    <row r="3562" spans="1:1" x14ac:dyDescent="0.25">
      <c r="A35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"&amp;TAGS!P3562&amp;"
}"))))</f>
        <v>@PART[Vega_Stage4]:FOR[xxxRP0]
{
    %TechRequired = orbitalRocketry2009
    %cost = 850
    %entryCost = 4000
    RP0conf = false
    @description ^=:$: From ESA Launchers mod
}</v>
      </c>
    </row>
    <row r="3563" spans="1:1" x14ac:dyDescent="0.25">
      <c r="A35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"&amp;TAGS!P3563&amp;"
}"))))</f>
        <v>@PART[rn_panel000]:FOR[xxxRP0]
{
    %TechRequired = modernPower
    %cost = 300
    %entryCost = 500
    RP0conf = false
    @description ^=:$: From RN Cygnus mod
}</v>
      </c>
    </row>
    <row r="3564" spans="1:1" hidden="1" x14ac:dyDescent="0.25">
      <c r="A35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"&amp;TAGS!P3564&amp;"
}"))))</f>
        <v/>
      </c>
    </row>
    <row r="3565" spans="1:1" hidden="1" x14ac:dyDescent="0.25">
      <c r="A35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"&amp;TAGS!P3565&amp;"
}"))))</f>
        <v/>
      </c>
    </row>
    <row r="3566" spans="1:1" x14ac:dyDescent="0.25">
      <c r="A35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"&amp;TAGS!P3566&amp;"
}"))))</f>
        <v>@PART[RSBengineVikas]:FOR[xxxRP0]
{
    %TechRequired = orbitalRocketry1992
    %cost = 500
    %entryCost = 8000
    RP0conf = true
    @description ^=:$: From Real Scale Boosters mod
    MODULE
    { name = ModuleTagEngineLiquidTurbo }
}</v>
      </c>
    </row>
    <row r="3567" spans="1:1" hidden="1" x14ac:dyDescent="0.25">
      <c r="A35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"&amp;TAGS!P3567&amp;"
}"))))</f>
        <v/>
      </c>
    </row>
    <row r="3568" spans="1:1" hidden="1" x14ac:dyDescent="0.25">
      <c r="A35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"&amp;TAGS!P3568&amp;"
}"))))</f>
        <v/>
      </c>
    </row>
    <row r="3569" spans="1:1" hidden="1" x14ac:dyDescent="0.25">
      <c r="A35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"&amp;TAGS!P3569&amp;"
}"))))</f>
        <v/>
      </c>
    </row>
    <row r="3570" spans="1:1" hidden="1" x14ac:dyDescent="0.25">
      <c r="A35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"&amp;TAGS!P3570&amp;"
}"))))</f>
        <v/>
      </c>
    </row>
    <row r="3571" spans="1:1" x14ac:dyDescent="0.25">
      <c r="A35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"&amp;TAGS!P3571&amp;"
}"))))</f>
        <v>@PART[FREVIKINGEARLY]:FOR[xxxRP0]
{
    %TechRequired = orbitalRocketry1976
    %cost = 550
    %entryCost = 3750
    RP0conf = true
    @description ^=:$: From ForgottenRealEngines mod
    MODULE
    { name = ModuleTagEngineLiquidTurbo }
}</v>
      </c>
    </row>
    <row r="3572" spans="1:1" x14ac:dyDescent="0.25">
      <c r="A35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"&amp;TAGS!P3572&amp;"
}"))))</f>
        <v>@PART[FREVIKINGUPPER]:FOR[xxxRP0]
{
    %TechRequired = orbitalRocketry1976
    %cost = 1000
    %entryCost = 5000
    RP0conf = true
    @description ^=:$: From ForgottenRealEngines mod
    MODULE
    { name = ModuleTagEngineLiquidTurbo }
}</v>
      </c>
    </row>
    <row r="3573" spans="1:1" x14ac:dyDescent="0.25">
      <c r="A35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"&amp;TAGS!P3573&amp;"
}"))))</f>
        <v>@PART[FREVIKINGLOWER]:FOR[xxxRP0]
{
    %TechRequired = orbitalRocketry1986
    %cost = 380
    %entryCost = 2187
    RP0conf = true
    @description ^=:$: From ForgottenRealEngines mod
    MODULE
    { name = ModuleTagEngineLiquidTurbo }
}</v>
      </c>
    </row>
    <row r="3574" spans="1:1" x14ac:dyDescent="0.25">
      <c r="A35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"&amp;TAGS!P3574&amp;"
}"))))</f>
        <v>@PART[RD0146engine]:FOR[xxxRP0]
{
    %TechRequired = hydroloxNF
    %cost = 2000
    %entryCost = 40000
    RP0conf = true
    @description ^=:$: From RealEngines mod
    MODULE
    { name = ModuleTagEngineLiquidTurbo }
    MODULE
    { name = ModuleTagHydrolox }
}</v>
      </c>
    </row>
    <row r="3575" spans="1:1" x14ac:dyDescent="0.25">
      <c r="A35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"&amp;TAGS!P3575&amp;"
}"))))</f>
        <v>@PART[RD0146_StockVersion]:FOR[xxxRP0]
{
    %TechRequired = hydroloxNF
    %cost = 2000
    %entryCost = 40000
    RP0conf = true
    @description ^=:$: From Soviet Engines mod
    MODULE
    { name = ModuleTagEngineLiquidTurbo }
    MODULE
    { name = ModuleTagHydrolox }
}</v>
      </c>
    </row>
    <row r="3576" spans="1:1" x14ac:dyDescent="0.25">
      <c r="A35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"&amp;TAGS!P3576&amp;"
}"))))</f>
        <v>@PART[Voskhod_Crew_A]:FOR[xxxRP0]
{
    %TechRequired = secondGenCapsules
    %cost = 2000
    %entryCost = 71000
    RP0conf = true
    @description ^=:$: From IronCretin Vostok mod
    MODULE
    { name = ModuleTagAvionics }
    MODULE
    { name = ModuleTagHabitable }
    MODULE
    { name = ModuleTagHumanRated }
}</v>
      </c>
    </row>
    <row r="3577" spans="1:1" x14ac:dyDescent="0.25">
      <c r="A35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"&amp;TAGS!P3577&amp;"
}"))))</f>
        <v>@PART[rn_voskhod_sc]:FOR[xxxRP0]
{
    %TechRequired = secondGenCapsules
    %cost = 2000
    %entryCost = 71000
    RP0conf = true
    @description ^=:$: From RN Soyuz mod
    MODULE
    { name = ModuleTagAvionics }
    MODULE
    { name = ModuleTagHabitable }
    MODULE
    { name = ModuleTagHumanRated }
    MODULE
    { name = ModuleTagReentry }
}</v>
      </c>
    </row>
    <row r="3578" spans="1:1" x14ac:dyDescent="0.25">
      <c r="A35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"&amp;TAGS!P3578&amp;"
}"))))</f>
        <v>@PART[rn_voskhod_para]:FOR[xxxRP0]
{
    %TechRequired = earlyLanding
    %cost = 850
    %entryCost = 500
    RP0conf = false
    @description ^=:$: From RN Soyuz mod
}</v>
      </c>
    </row>
    <row r="3579" spans="1:1" x14ac:dyDescent="0.25">
      <c r="A35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"&amp;TAGS!P3579&amp;"
}"))))</f>
        <v>@PART[Almach_Parachute_B]:FOR[xxxRP0]
{
    %TechRequired = secondGenCapsules
    %cost = 500
    %entryCost = 1000
    RP0conf = true
    @description ^=:$: From IronCretin Vostok mod
    MODULE
    { name = ModuleTagHumanRated }
    MODULE
    { name = ModuleTagReentry }
}</v>
      </c>
    </row>
    <row r="3580" spans="1:1" x14ac:dyDescent="0.25">
      <c r="A35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"&amp;TAGS!P3580&amp;"
}"))))</f>
        <v>@PART[rn_voskhod_retro_dec]:FOR[xxxRP0]
{
    %TechRequired = materialsScienceAdvCapsules
    %cost = 200
    %entryCost = 7000
    RP0conf = true
    @description ^=:$: From RN Soyuz mod
    MODULE
    { name = ModuleTagDecoupler }
}</v>
      </c>
    </row>
    <row r="3581" spans="1:1" x14ac:dyDescent="0.25">
      <c r="A35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"&amp;TAGS!P3581&amp;"
}"))))</f>
        <v>@PART[rn_voskhod_retro]:FOR[xxxRP0]
{
    %TechRequired = solids1964
    %cost = 800
    %entryCost = 25000
    RP0conf = true
    @description ^=:$: From RN Soyuz mod
    MODULE
    { name = ModuleTagEngineSolid }
}</v>
      </c>
    </row>
    <row r="3582" spans="1:1" x14ac:dyDescent="0.25">
      <c r="A35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"&amp;TAGS!P3582&amp;"
}"))))</f>
        <v>@PART[rn_voskhod_airlock]:FOR[xxxRP0]
{
    %TechRequired = secondGenCapsules
    %cost = 1000
    %entryCost = 50000
    RP0conf = true
    @description ^=:$: From RN Soyuz mod
    MODULE
    { name = ModuleTagHumanRated }
}</v>
      </c>
    </row>
    <row r="3583" spans="1:1" x14ac:dyDescent="0.25">
      <c r="A35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"&amp;TAGS!P3583&amp;"
}"))))</f>
        <v>@PART[IronVostok_Crew_A]:FOR[xxxRP0]
{
    %TechRequired = basicCapsules
    %cost = 1800
    %entryCost = 66000
    RP0conf = true
    @description ^=:$: From IronCretin Vostok mod
    MODULE
    { name = ModuleTagAvionics }
    MODULE
    { name = ModuleTagHabitable }
    MODULE
    { name = ModuleTagHumanRated }
}</v>
      </c>
    </row>
    <row r="3584" spans="1:1" x14ac:dyDescent="0.25">
      <c r="A35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"&amp;TAGS!P3584&amp;"
}"))))</f>
        <v>@PART[IronVostok_Decoupler_A]:FOR[xxxRP0]
{
    %TechRequired = basicCapsules
    %cost = 200
    %entryCost = 3000
    RP0conf = true
    @description ^=:$: From IronCretin Vostok mod
    MODULE
    { name = ModuleTagHumanRated }
    MODULE
    { name = ModuleTagDecoupler }
}</v>
      </c>
    </row>
    <row r="3585" spans="1:1" x14ac:dyDescent="0.25">
      <c r="A35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"&amp;TAGS!P3585&amp;"
}"))))</f>
        <v>@PART[rn_vostok_dec]:FOR[xxxRP0]
{
    %TechRequired = materialsScienceSatellite
    %cost = 200
    %entryCost = 7000
    RP0conf = true
    @description ^=:$: From RN Soyuz mod
    MODULE
    { name = ModuleTagDecoupler }
}</v>
      </c>
    </row>
    <row r="3586" spans="1:1" x14ac:dyDescent="0.25">
      <c r="A35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"&amp;TAGS!P3586&amp;"
}"))))</f>
        <v>@PART[rn_vostok_sc]:FOR[xxxRP0]
{
    %TechRequired = basicCapsules
    %cost = 1800
    %entryCost = 66000
    RP0conf = true
    @description ^=:$: From RN Soyuz mod
    MODULE
    { name = ModuleTagAvionics }
    MODULE
    { name = ModuleTagHabitable }
    MODULE
    { name = ModuleTagHumanRated }
    MODULE
    { name = ModuleTagReentry }
}</v>
      </c>
    </row>
    <row r="3587" spans="1:1" x14ac:dyDescent="0.25">
      <c r="A35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"&amp;TAGS!P3587&amp;"
}"))))</f>
        <v>@PART[IronVostok_Mono_A]:FOR[xxxRP0]
{
    %TechRequired = basicCapsules
    %cost = 100
    %entryCost = 1000
    RP0conf = true
    @description ^=:$: From IronCretin Vostok mod
    MODULE
    { name = ModuleTagHumanRated }
}</v>
      </c>
    </row>
    <row r="3588" spans="1:1" x14ac:dyDescent="0.25">
      <c r="A35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"&amp;TAGS!P3588&amp;"
}"))))</f>
        <v>@PART[IronVostok_Antenna_A]:FOR[xxxRP0]
{
    %TechRequired = basicCapsules
    %cost = 5
    %entryCost = 100
    RP0conf = true
    @description ^=:$: From IronCretin Vostok mod
    MODULE
    { name = ModuleTagHumanRated }
    MODULE
    { name = ModuleTagInstruments }
}</v>
      </c>
    </row>
    <row r="3589" spans="1:1" x14ac:dyDescent="0.25">
      <c r="A35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"&amp;TAGS!P3589&amp;"
}"))))</f>
        <v>@PART[IronVostok_Parachute_A]:FOR[xxxRP0]
{
    %TechRequired = basicCapsules
    %cost = 500
    %entryCost = 2000
    RP0conf = true
    @description ^=:$: From IronCretin Vostok mod
    MODULE
    { name = ModuleTagHumanRated }
}</v>
      </c>
    </row>
    <row r="3590" spans="1:1" x14ac:dyDescent="0.25">
      <c r="A35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"&amp;TAGS!P3590&amp;"
}"))))</f>
        <v>@PART[rn_vostok_para]:FOR[xxxRP0]
{
    %TechRequired = humanRatedEDL
    %cost = 500
    %entryCost = 18000
    RP0conf = true
    @description ^=:$: From RN Soyuz mod
}</v>
      </c>
    </row>
    <row r="3591" spans="1:1" x14ac:dyDescent="0.25">
      <c r="A35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"&amp;TAGS!P3591&amp;"
}"))))</f>
        <v>@PART[rn_vostok_tdu]:FOR[xxxRP0]
{
    %TechRequired = basicCapsules
    %cost = 1000
    %entryCost = 25000
    RP0conf = true
    @description ^=:$: From RN Soyuz mod
    MODULE
    { name = ModuleTagEngineLiquidPF }
    MODULE
    { name = ModuleTagHumanRated }
}</v>
      </c>
    </row>
    <row r="3592" spans="1:1" x14ac:dyDescent="0.25">
      <c r="A35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"&amp;TAGS!P3592&amp;"
}"))))</f>
        <v>@PART[IronVostok_Engine_A]:FOR[xxxRP0]
{
    %TechRequired = basicCapsules
    %cost = 850
    %entryCost = 23500
    RP0conf = true
    @description ^=:$: From IronCretin Vostok mod
    MODULE
    { name = ModuleTagEngineLiquidPF }
    MODULE
    { name = ModuleTagHumanRated }
}</v>
      </c>
    </row>
    <row r="3593" spans="1:1" x14ac:dyDescent="0.25">
      <c r="A35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"&amp;TAGS!P3593&amp;"
}"))))</f>
        <v>@PART[dish_L]:FOR[xxxRP0]
{
    %TechRequired = deepSpaceComms
    %cost = 650
    %entryCost = 4500
    RP0conf = false
    @description ^=:$: From Coatl Aerospace mod
}</v>
      </c>
    </row>
    <row r="3594" spans="1:1" x14ac:dyDescent="0.25">
      <c r="A35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"&amp;TAGS!P3594&amp;"
}"))))</f>
        <v>@PART[rn_voyager]:FOR[xxxRP0]
{
    %TechRequired = advancedAvionics
    %cost = 2841
    %entryCost = 90921
    RP0conf = true
    @description ^=:$: From RN US Probes mod
    MODULE
    { name = ModuleTagAvionics }
}</v>
      </c>
    </row>
    <row r="3595" spans="1:1" x14ac:dyDescent="0.25">
      <c r="A35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"&amp;TAGS!P3595&amp;"
}"))))</f>
        <v>@PART[RTGigaDish2]:FOR[xxxRP0]
{
    %TechRequired = deepSpaceComms
    %cost = 
    %entryCost = 
    RP0conf = true
    @description ^=:$: From RemoteTech mod
    MODULE
    { name = ModuleTagInstruments }
}</v>
      </c>
    </row>
    <row r="3596" spans="1:1" x14ac:dyDescent="0.25">
      <c r="A35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"&amp;TAGS!P3596&amp;"
}"))))</f>
        <v>@PART[torekka]:FOR[xxxRP0]
{
    %TechRequired = advancedAvionics
    %cost = 650
    %entryCost = 4000
    RP0conf = false
    @description ^=:$: From Coatl Aerospace mod
}</v>
      </c>
    </row>
    <row r="3597" spans="1:1" x14ac:dyDescent="0.25">
      <c r="A35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"&amp;TAGS!P3597&amp;"
}"))))</f>
        <v>@PART[ca_rtg3900]:FOR[xxxRP0]
{
    %TechRequired = multihundredWattRTG
    %cost = 12544
    %entryCost = 125440
    RP0conf = true
    @description ^=:$: From Coatl Aerospace mod
    MODULE
    { name = ModuleTagNuclear }
}</v>
      </c>
    </row>
    <row r="3598" spans="1:1" x14ac:dyDescent="0.25">
      <c r="A35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"&amp;TAGS!P3598&amp;"
}"))))</f>
        <v>@PART[rn_vpam]:FOR[xxxRP0]
{
    %TechRequired = advancedAvionics
    %cost = 970
    %entryCost = 22729
    RP0conf = true
    @description ^=:$: From RN US Probes mod
    MODULE
    { name = ModuleTagEngineSolid }
}</v>
      </c>
    </row>
    <row r="3599" spans="1:1" x14ac:dyDescent="0.25">
      <c r="A35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"&amp;TAGS!P3599&amp;"
}"))))</f>
        <v>@PART[ca_torekkaPM]:FOR[xxxRP0]
{
    %TechRequired = solids1976
    %cost = 180
    %entryCost = 3600
    RP0conf = true
    @description ^=:$: From Coatl Aerospace mod
    MODULE
    { name = ModuleTagEngineSolid }
}</v>
      </c>
    </row>
    <row r="3600" spans="1:1" x14ac:dyDescent="0.25">
      <c r="A36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"&amp;TAGS!P3600&amp;"
}"))))</f>
        <v>@PART[ca_sciBoom]:FOR[xxxRP0]
{
    %TechRequired = deepSpaceScience
    %cost = 4200
    %entryCost = 12000
    RP0conf = false
    @description ^=:$: From Coatl Aerospace mod
}</v>
      </c>
    </row>
    <row r="3601" spans="1:1" hidden="1" x14ac:dyDescent="0.25">
      <c r="A36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"&amp;TAGS!P3601&amp;"
}"))))</f>
        <v/>
      </c>
    </row>
    <row r="3602" spans="1:1" x14ac:dyDescent="0.25">
      <c r="A36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"&amp;TAGS!P3602&amp;"
}"))))</f>
        <v>@PART[engineexper05]:FOR[xxxRP0]
{
    %TechRequired = hydroloxNF
    %cost = 2300
    %entryCost = 46000
    RP0conf = true
    @description ^=:$: From AIES mod
    MODULE
    { name = ModuleTagEngineLiquidTurbo }
    MODULE
    { name = ModuleTagHydrolox }
}</v>
      </c>
    </row>
    <row r="3603" spans="1:1" x14ac:dyDescent="0.25">
      <c r="A36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"&amp;TAGS!P3603&amp;"
}"))))</f>
        <v>@PART[RLA_mp_large_vac]:FOR[xxxRP0]
{
    %TechRequired = hydroloxNF
    %cost = 2300
    %entryCost = 46000
    RP0conf = true
    @description ^=:$: From RLA Stockalike mod
    MODULE
    { name = ModuleTagEngineLiquidTurbo }
    MODULE
    { name = ModuleTagHydrolox }
}</v>
      </c>
    </row>
    <row r="3604" spans="1:1" hidden="1" x14ac:dyDescent="0.25">
      <c r="A36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"&amp;TAGS!P3604&amp;"
}"))))</f>
        <v/>
      </c>
    </row>
    <row r="3605" spans="1:1" hidden="1" x14ac:dyDescent="0.25">
      <c r="A36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"&amp;TAGS!P3605&amp;"
}"))))</f>
        <v/>
      </c>
    </row>
    <row r="3606" spans="1:1" x14ac:dyDescent="0.25">
      <c r="A36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"&amp;TAGS!P3606&amp;"
}"))))</f>
        <v>@PART[vasimr-25]:FOR[xxxRP0]
{
    %TechRequired = colonization2051ElecProp
    %cost = 38800
    %entryCost = 205000
    RP0conf = true
    @description ^=:$: From Near Future Propulsion mod
    MODULE
    { name = ModuleTagEngineLiquidTurbo }
}</v>
      </c>
    </row>
    <row r="3607" spans="1:1" x14ac:dyDescent="0.25">
      <c r="A36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"&amp;TAGS!P3607&amp;"
}"))))</f>
        <v>@PART[vasimr-125]:FOR[xxxRP0]
{
    %TechRequired = advancedElecPropulsion
    %cost = 17040
    %entryCost = 105400
    RP0conf = true
    @description ^=:$: From Near Future Propulsion mod
    MODULE
    { name = ModuleTagEngineLiquidTurbo }
}</v>
      </c>
    </row>
    <row r="3608" spans="1:1" x14ac:dyDescent="0.25">
      <c r="A36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"&amp;TAGS!P3608&amp;"
}"))))</f>
        <v>@PART[vasimr-0625]:FOR[xxxRP0]
{
    %TechRequired = basicElecPropulsion
    %cost = 8190
    %entryCost = 63000
    RP0conf = true
    @description ^=:$: From Near Future Propulsion mod
    MODULE
    { name = ModuleTagEngineLiquidTurbo }
}</v>
      </c>
    </row>
    <row r="3609" spans="1:1" x14ac:dyDescent="0.25">
      <c r="A36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"&amp;TAGS!P3609&amp;"
}"))))</f>
        <v>@PART[FASAICBMMIRV]:FOR[xxxRP0]
{
    %TechRequired = improvedAvionics
    %cost = 1
    %entryCost = 20
    RP0conf = true
    @description ^=:$: From FASA mod
    MODULE
    { name = ModuleTagAvionics }
}</v>
      </c>
    </row>
    <row r="3610" spans="1:1" hidden="1" x14ac:dyDescent="0.25">
      <c r="A36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"&amp;TAGS!P3610&amp;"
}"))))</f>
        <v/>
      </c>
    </row>
    <row r="3611" spans="1:1" x14ac:dyDescent="0.25">
      <c r="A36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"&amp;TAGS!P3611&amp;"
}"))))</f>
        <v>@PART[WBI_Wagon2u]:FOR[xxxRP0]
{
    %TechRequired = improvedLandingEngines
    %cost = 1400
    %entryCost = 6500
    RP0conf = false
    @description ^=:$: From WildBlue Buffalo Rover mod
}</v>
      </c>
    </row>
    <row r="3612" spans="1:1" hidden="1" x14ac:dyDescent="0.25">
      <c r="A36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"&amp;TAGS!P3612&amp;"
}"))))</f>
        <v/>
      </c>
    </row>
    <row r="3613" spans="1:1" hidden="1" x14ac:dyDescent="0.25">
      <c r="A36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"&amp;TAGS!P3613&amp;"
}"))))</f>
        <v/>
      </c>
    </row>
    <row r="3614" spans="1:1" hidden="1" x14ac:dyDescent="0.25">
      <c r="A36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"&amp;TAGS!P3614&amp;"
}"))))</f>
        <v/>
      </c>
    </row>
    <row r="3615" spans="1:1" x14ac:dyDescent="0.25">
      <c r="A36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"&amp;TAGS!P3615&amp;"
}"))))</f>
        <v>@PART[SXTWaxWing]:FOR[xxxRP0]
{
    %TechRequired = solids1967
    %cost = 300
    %entryCost = 6000
    RP0conf = true
    @description ^=:$: From SXT mod
    MODULE
    { name = ModuleTagEngineSolid }
}</v>
      </c>
    </row>
    <row r="3616" spans="1:1" hidden="1" x14ac:dyDescent="0.25">
      <c r="A36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"&amp;TAGS!P3616&amp;"
}"))))</f>
        <v/>
      </c>
    </row>
    <row r="3617" spans="1:1" hidden="1" x14ac:dyDescent="0.25">
      <c r="A36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"&amp;TAGS!P3617&amp;"
}"))))</f>
        <v/>
      </c>
    </row>
    <row r="3618" spans="1:1" x14ac:dyDescent="0.25">
      <c r="A36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"&amp;TAGS!P3618&amp;"
}"))))</f>
        <v>@PART[WBI_WheelJack]:FOR[xxxRP0]
{
    %TechRequired = improvedLandingEngines
    %cost = 400
    %entryCost = 3200
    RP0conf = false
    @description ^=:$: From WildBlue Buffalo Rover mod
}</v>
      </c>
    </row>
    <row r="3619" spans="1:1" x14ac:dyDescent="0.25">
      <c r="A36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"&amp;TAGS!P3619&amp;"
}"))))</f>
        <v>@PART[nuclear-recycler-25]:FOR[xxxRP0]
{
    %TechRequired = nuclearPowerNF
    %cost = 390000
    %entryCost = 360000
    RP0conf = false
    @description ^=:$: From Near Future Electrical mod
}</v>
      </c>
    </row>
    <row r="3620" spans="1:1" x14ac:dyDescent="0.25">
      <c r="A36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"&amp;TAGS!P3620&amp;"
}"))))</f>
        <v>@PART[SXTMiniJet]:FOR[xxxRP0]
{
    %TechRequired = refinedTurbofans
    %cost = 93
    %entryCost = 1860
    RP0conf = true
    @description ^=:$: From SXT mod
}</v>
      </c>
    </row>
    <row r="3621" spans="1:1" x14ac:dyDescent="0.25">
      <c r="A36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"&amp;TAGS!P3621&amp;"
}"))))</f>
        <v>@PART[ProceduralwingBac9]:FOR[xxxRP0]
{
    %TechRequired = start
    %cost = 0.1
    %entryCost = 2
    RP0conf = true
    @description ^=:$: From Procedural Dynamics mod
}</v>
      </c>
    </row>
    <row r="3622" spans="1:1" x14ac:dyDescent="0.25">
      <c r="A36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"&amp;TAGS!P3622&amp;"
}"))))</f>
        <v>@PART[Proceduralwing2EndPiece]:FOR[xxxRP0]
{
    %TechRequired = start
    %cost = 0.1
    %entryCost = 2
    RP0conf = true
    @description ^=:$: From Procedural Dynamics mod
}</v>
      </c>
    </row>
    <row r="3623" spans="1:1" x14ac:dyDescent="0.25">
      <c r="A36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"&amp;TAGS!P3623&amp;"
}"))))</f>
        <v>@PART[B9_Aero_Wing_ControlSurface_SH_4mProcedural]:FOR[xxxRP0]
{
    %TechRequired = start
    %cost = 0.1
    %entryCost = 2
    RP0conf = true
    @description ^=:$: From Procedural Dynamics mod
}</v>
      </c>
    </row>
    <row r="3624" spans="1:1" x14ac:dyDescent="0.25">
      <c r="A36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"&amp;TAGS!P3624&amp;"
}"))))</f>
        <v>@PART[ProceduralAllMovingWing]:FOR[xxxRP0]
{
    %TechRequired = start
    %cost = 0.1
    %entryCost = 2
    RP0conf = true
    @description ^=:$: From Procedural Dynamics mod
}</v>
      </c>
    </row>
    <row r="3625" spans="1:1" x14ac:dyDescent="0.25">
      <c r="A36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"&amp;TAGS!P3625&amp;"
}"))))</f>
        <v>@PART[pCtrlSrf1]:FOR[xxxRP0]
{
    %TechRequired = start
    %cost = 0.1
    %entryCost = 2
    RP0conf = true
    @description ^=:$: From Procedural Dynamics mod
}</v>
      </c>
    </row>
    <row r="3626" spans="1:1" x14ac:dyDescent="0.25">
      <c r="A36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"&amp;TAGS!P3626&amp;"
}"))))</f>
        <v>@PART[Proceduralwing2]:FOR[xxxRP0]
{
    %TechRequired = start
    %cost = 0.1
    %entryCost = 2
    RP0conf = true
    @description ^=:$: From Procedural Dynamics mod
}</v>
      </c>
    </row>
    <row r="3627" spans="1:1" x14ac:dyDescent="0.25">
      <c r="A36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"&amp;TAGS!P3627&amp;"
}"))))</f>
        <v>@PART[Proceduralwing4]:FOR[xxxRP0]
{
    %TechRequired = start
    %cost = 0.1
    %entryCost = 2
    RP0conf = true
    @description ^=:$: From Procedural Dynamics mod
}</v>
      </c>
    </row>
    <row r="3628" spans="1:1" x14ac:dyDescent="0.25">
      <c r="A36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"&amp;TAGS!P3628&amp;"
}"))))</f>
        <v>@PART[ProceduralwingSPP]:FOR[xxxRP0]
{
    %TechRequired = start
    %cost = 0.1
    %entryCost = 2
    RP0conf = true
    @description ^=:$: From Procedural Dynamics mod
}</v>
      </c>
    </row>
    <row r="3629" spans="1:1" hidden="1" x14ac:dyDescent="0.25">
      <c r="A36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"&amp;TAGS!P3629&amp;"
}"))))</f>
        <v/>
      </c>
    </row>
    <row r="3630" spans="1:1" x14ac:dyDescent="0.25">
      <c r="A36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"&amp;TAGS!P3630&amp;"
}"))))</f>
        <v>@PART[wingConnector]:FOR[xxxRP0]
{
    %TechRequired = start
    %cost = 50
    %entryCost = 1000
    RP0conf = true
    @description ^=:$: From Stock (RO Config) mod
}</v>
      </c>
    </row>
    <row r="3631" spans="1:1" x14ac:dyDescent="0.25">
      <c r="A36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"&amp;TAGS!P3631&amp;"
}"))))</f>
        <v>@PART[wingConnector2]:FOR[xxxRP0]
{
    %TechRequired = start
    %cost = 140
    %entryCost = 2800
    RP0conf = true
    @description ^=:$: From Stock (RO Config) mod
}</v>
      </c>
    </row>
    <row r="3632" spans="1:1" x14ac:dyDescent="0.25">
      <c r="A36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"&amp;TAGS!P3632&amp;"
}"))))</f>
        <v>@PART[wingConnector3]:FOR[xxxRP0]
{
    %TechRequired = start
    %cost = 45
    %entryCost = 900
    RP0conf = true
    @description ^=:$: From Stock (RO Config) mod
}</v>
      </c>
    </row>
    <row r="3633" spans="1:1" x14ac:dyDescent="0.25">
      <c r="A36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"&amp;TAGS!P3633&amp;"
}"))))</f>
        <v>@PART[wingConnector4]:FOR[xxxRP0]
{
    %TechRequired = start
    %cost = 15
    %entryCost = 300
    RP0conf = true
    @description ^=:$: From Stock (RO Config) mod
}</v>
      </c>
    </row>
    <row r="3634" spans="1:1" x14ac:dyDescent="0.25">
      <c r="A36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"&amp;TAGS!P3634&amp;"
}"))))</f>
        <v>@PART[wingConnector5]:FOR[xxxRP0]
{
    %TechRequired = start
    %cost = 40
    %entryCost = 800
    RP0conf = true
    @description ^=:$: From Stock (RO Config) mod
}</v>
      </c>
    </row>
    <row r="3635" spans="1:1" x14ac:dyDescent="0.25">
      <c r="A36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"&amp;TAGS!P3635&amp;"
}"))))</f>
        <v>@PART[wingStrake]:FOR[xxxRP0]
{
    %TechRequired = start
    %cost = 5
    %entryCost = 100
    RP0conf = true
    @description ^=:$: From Stock (RO Config) mod
}</v>
      </c>
    </row>
    <row r="3636" spans="1:1" hidden="1" x14ac:dyDescent="0.25">
      <c r="A36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"&amp;TAGS!P3636&amp;"
}"))))</f>
        <v/>
      </c>
    </row>
    <row r="3637" spans="1:1" x14ac:dyDescent="0.25">
      <c r="A36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"&amp;TAGS!P3637&amp;"
}"))))</f>
        <v>@PART[X1_Crew]:FOR[xxxRP0]
{
    %TechRequired = supersonicDev
    %cost = 300
    %entryCost = 6000
    RP0conf = true
    @description ^=:$: From Taerobee mod
    MODULE
    { name = ModuleTagHabitable }
    MODULE
    { name = ModuleTagHumanRated }
}</v>
      </c>
    </row>
    <row r="3638" spans="1:1" x14ac:dyDescent="0.25">
      <c r="A36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"&amp;TAGS!P3638&amp;"
}"))))</f>
        <v>@PART[X1_Body]:FOR[xxxRP0]
{
    %TechRequired = supersonicDev
    %cost = 80
    %entryCost = 1600
    RP0conf = true
    @description ^=:$: From Taerobee mod
}</v>
      </c>
    </row>
    <row r="3639" spans="1:1" x14ac:dyDescent="0.25">
      <c r="A36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"&amp;TAGS!P3639&amp;"
}"))))</f>
        <v>@PART[X1_Tail]:FOR[xxxRP0]
{
    %TechRequired = supersonicDev
    %cost = 40
    %entryCost = 800
    RP0conf = true
    @description ^=:$: From Taerobee mod
}</v>
      </c>
    </row>
    <row r="3640" spans="1:1" x14ac:dyDescent="0.25">
      <c r="A36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"&amp;TAGS!P3640&amp;"
}"))))</f>
        <v>@PART[rn_thor_altair_e1_1]:FOR[xxxRP0]
{
    %TechRequired = solids1962
    %cost = 170
    %entryCost = 3400
    RP0conf = true
    @description ^=:$: From RN US Rockets mod
    MODULE
    { name = ModuleTagEngineSolid }
}</v>
      </c>
    </row>
    <row r="3641" spans="1:1" x14ac:dyDescent="0.25">
      <c r="A36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"&amp;TAGS!P3641&amp;"
}"))))</f>
        <v>@PART[rn_thor_altair_e2]:FOR[xxxRP0]
{
    %TechRequired = solids1962
    %cost = 200
    %entryCost = 4000
    RP0conf = true
    @description ^=:$: From RN US Rockets mod
    MODULE
    { name = ModuleTagEngineSolid }
}</v>
      </c>
    </row>
    <row r="3642" spans="1:1" hidden="1" x14ac:dyDescent="0.25">
      <c r="A36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"&amp;TAGS!P3642&amp;"
}"))))</f>
        <v/>
      </c>
    </row>
    <row r="3643" spans="1:1" x14ac:dyDescent="0.25">
      <c r="A36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"&amp;TAGS!P3643&amp;"
}"))))</f>
        <v>@PART[SXTX405]:FOR[xxxRP0]
{
    %TechRequired = orbitalRocketry1956
    %cost = 650
    %entryCost = 13000
    RP0conf = true
    @description ^=:$: From SXT mod
    MODULE
    { name = ModuleTagEngineLiquidTurbo }
}</v>
      </c>
    </row>
    <row r="3644" spans="1:1" hidden="1" x14ac:dyDescent="0.25">
      <c r="A36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"&amp;TAGS!P3644&amp;"
}"))))</f>
        <v/>
      </c>
    </row>
    <row r="3645" spans="1:1" hidden="1" x14ac:dyDescent="0.25">
      <c r="A36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"&amp;TAGS!P3645&amp;"
}"))))</f>
        <v/>
      </c>
    </row>
    <row r="3646" spans="1:1" hidden="1" x14ac:dyDescent="0.25">
      <c r="A36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"&amp;TAGS!P3646&amp;"
}"))))</f>
        <v/>
      </c>
    </row>
    <row r="3647" spans="1:1" hidden="1" x14ac:dyDescent="0.25">
      <c r="A36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"&amp;TAGS!P3647&amp;"
}"))))</f>
        <v/>
      </c>
    </row>
    <row r="3648" spans="1:1" hidden="1" x14ac:dyDescent="0.25">
      <c r="A36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"&amp;TAGS!P3648&amp;"
}"))))</f>
        <v/>
      </c>
    </row>
    <row r="3649" spans="1:1" x14ac:dyDescent="0.25">
      <c r="A36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"&amp;TAGS!P3649&amp;"
}"))))</f>
        <v>@PART[xenon-125-2]:FOR[xxxRP0]
{
    %TechRequired = earlyElecPropulsion
    %cost = 1
    %entryCost = 12250
    RP0conf = false
    @description ^=:$: From Near Future Propulsion mod
}</v>
      </c>
    </row>
    <row r="3650" spans="1:1" hidden="1" x14ac:dyDescent="0.25">
      <c r="A36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"&amp;TAGS!P3650&amp;"
}"))))</f>
        <v/>
      </c>
    </row>
    <row r="3651" spans="1:1" hidden="1" x14ac:dyDescent="0.25">
      <c r="A36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"&amp;TAGS!P3651&amp;"
}"))))</f>
        <v/>
      </c>
    </row>
    <row r="3652" spans="1:1" x14ac:dyDescent="0.25">
      <c r="A36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"&amp;TAGS!P3652&amp;"
}"))))</f>
        <v>@PART[xenon-25-2]:FOR[xxxRP0]
{
    %TechRequired = earlyElecPropulsion
    %cost = 1
    %entryCost = 425000
    RP0conf = false
    @description ^=:$: From Near Future Propulsion mod
}</v>
      </c>
    </row>
    <row r="3653" spans="1:1" hidden="1" x14ac:dyDescent="0.25">
      <c r="A36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"&amp;TAGS!P3653&amp;"
}"))))</f>
        <v/>
      </c>
    </row>
    <row r="3654" spans="1:1" hidden="1" x14ac:dyDescent="0.25">
      <c r="A36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"&amp;TAGS!P3654&amp;"
}"))))</f>
        <v/>
      </c>
    </row>
    <row r="3655" spans="1:1" x14ac:dyDescent="0.25">
      <c r="A36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"&amp;TAGS!P3655&amp;"
}"))))</f>
        <v>@PART[SXTRadialAirIntakeShockCone]:FOR[xxxRP0]
{
    %TechRequired = matureSupersonic
    %cost = 20
    %entryCost = 400
    RP0conf = true
    @description ^=:$: From SXT mod
}</v>
      </c>
    </row>
    <row r="3656" spans="1:1" x14ac:dyDescent="0.25">
      <c r="A36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"&amp;TAGS!P3656&amp;"
}"))))</f>
        <v>@PART[RLA_small_ion]:FOR[xxxRP0]
{
    %TechRequired = earlyElecPropulsion
    %cost = 7000
    %entryCost = 23000
    RP0conf = false
    @description ^=:$: From RLA Stockalike mod
}</v>
      </c>
    </row>
    <row r="3657" spans="1:1" hidden="1" x14ac:dyDescent="0.25">
      <c r="A36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"&amp;TAGS!P3657&amp;"
}"))))</f>
        <v/>
      </c>
    </row>
    <row r="3658" spans="1:1" hidden="1" x14ac:dyDescent="0.25">
      <c r="A36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"&amp;TAGS!P3658&amp;"
}"))))</f>
        <v/>
      </c>
    </row>
    <row r="3659" spans="1:1" x14ac:dyDescent="0.25">
      <c r="A36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"&amp;TAGS!P3659&amp;"
}"))))</f>
        <v>@PART[FASAGemini4X800Mini]:FOR[xxxRP0]
{
    %TechRequired = rocketryTesting
    %cost = 150
    %entryCost = 3000
    RP0conf = true
    @description ^=:$: From FASA mod
    MODULE
    { name = ModuleTagEngineLiquidPF }
}</v>
      </c>
    </row>
    <row r="3660" spans="1:1" x14ac:dyDescent="0.25">
      <c r="A36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"&amp;TAGS!P3660&amp;"
}"))))</f>
        <v>@PART[X1_Engine]:FOR[xxxRP0]
{
    %TechRequired = rocketryTesting
    %cost = 150
    %entryCost = 3000
    RP0conf = true
    @description ^=:$: From Taerobee mod
    MODULE
    { name = ModuleTagEngineLiquidPF }
}</v>
      </c>
    </row>
    <row r="3661" spans="1:1" hidden="1" x14ac:dyDescent="0.25">
      <c r="A36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"&amp;TAGS!P3661&amp;"
}"))))</f>
        <v/>
      </c>
    </row>
    <row r="3662" spans="1:1" hidden="1" x14ac:dyDescent="0.25">
      <c r="A36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"&amp;TAGS!P3662&amp;"
}"))))</f>
        <v/>
      </c>
    </row>
    <row r="3663" spans="1:1" x14ac:dyDescent="0.25">
      <c r="A36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"&amp;TAGS!P3663&amp;"
}"))))</f>
        <v>@PART[FASAAgena_Engine]:FOR[xxxRP0]
{
    %TechRequired = orbitalRocketry1959
    %cost = 350
    %entryCost = 7000
    RP0conf = true
    @description ^=:$: From FASA mod
    MODULE
    { name = ModuleTagEngineLiquidTurbo }
}</v>
      </c>
    </row>
    <row r="3664" spans="1:1" x14ac:dyDescent="0.25">
      <c r="A36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"&amp;TAGS!P3664&amp;"
}"))))</f>
        <v>@PART[RSBengineXLR81]:FOR[xxxRP0]
{
    %TechRequired = orbitalRocketry1959
    %cost = 350
    %entryCost = 7000
    RP0conf = true
    @description ^=:$: From Real Scale Boosters mod
    MODULE
    { name = ModuleTagEngineLiquidTurbo }
}</v>
      </c>
    </row>
    <row r="3665" spans="1:1" hidden="1" x14ac:dyDescent="0.25">
      <c r="A36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"&amp;TAGS!P3665&amp;"
}"))))</f>
        <v/>
      </c>
    </row>
    <row r="3666" spans="1:1" x14ac:dyDescent="0.25">
      <c r="A36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"&amp;TAGS!P3666&amp;"
}"))))</f>
        <v>@PART[RO-AgenaEngine]:FOR[xxxRP0]
{
    %TechRequired = orbitalRocketry1959
    %cost = 350
    %entryCost = 7000
    RP0conf = true
    @description ^=:$: From Ven Stock Revamp mod
    MODULE
    { name = ModuleTagEngineLiquidTurbo }
}</v>
      </c>
    </row>
    <row r="3667" spans="1:1" hidden="1" x14ac:dyDescent="0.25">
      <c r="A36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"&amp;TAGS!P3667&amp;"
}"))))</f>
        <v/>
      </c>
    </row>
    <row r="3668" spans="1:1" x14ac:dyDescent="0.25">
      <c r="A36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"&amp;TAGS!P3668&amp;"
}"))))</f>
        <v>@PART[NP_lfe_25m_Orbitalbertha_Mini]:FOR[xxxRP0]
{
    %TechRequired = orbitalRocketry1959
    %cost = 1000
    %entryCost = 44000
    RP0conf = true
    @description ^=:$: From FASA mod
    MODULE
    { name = ModuleTagEngineLiquidTurbo }
}</v>
      </c>
    </row>
    <row r="3669" spans="1:1" x14ac:dyDescent="0.25">
      <c r="A36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"&amp;TAGS!P3669&amp;"
}"))))</f>
        <v>@PART[RO-XLR99]:FOR[xxxRP0]
{
    %TechRequired = orbitalRocketry1959
    %cost = 1000
    %entryCost = 44000
    RP0conf = true
    @description ^=:$: From Stock (RO Config) mod
    MODULE
    { name = ModuleTagEngineLiquidTurbo }
}</v>
      </c>
    </row>
    <row r="3670" spans="1:1" hidden="1" x14ac:dyDescent="0.25">
      <c r="A36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"&amp;TAGS!P3670&amp;"
}"))))</f>
        <v/>
      </c>
    </row>
    <row r="3671" spans="1:1" hidden="1" x14ac:dyDescent="0.25">
      <c r="A36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"&amp;TAGS!P3671&amp;"
}"))))</f>
        <v/>
      </c>
    </row>
    <row r="3672" spans="1:1" hidden="1" x14ac:dyDescent="0.25">
      <c r="A36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"&amp;TAGS!P3672&amp;"
}"))))</f>
        <v/>
      </c>
    </row>
    <row r="3673" spans="1:1" hidden="1" x14ac:dyDescent="0.25">
      <c r="A36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"&amp;TAGS!P3673&amp;"
}"))))</f>
        <v/>
      </c>
    </row>
    <row r="3674" spans="1:1" x14ac:dyDescent="0.25">
      <c r="A36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"&amp;TAGS!P3674&amp;"
}"))))</f>
        <v>@PART[SXTInlineAirIntake]:FOR[xxxRP0]
{
    %TechRequired = start
    %cost = 20
    %entryCost = 400
    RP0conf = true
    @description ^=:$: From SXT mod
}</v>
      </c>
    </row>
    <row r="3675" spans="1:1" hidden="1" x14ac:dyDescent="0.25">
      <c r="A36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"&amp;TAGS!P3675&amp;"
}"))))</f>
        <v/>
      </c>
    </row>
    <row r="3676" spans="1:1" x14ac:dyDescent="0.25">
      <c r="A36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"&amp;TAGS!P3676&amp;"
}"))))</f>
        <v>@PART[LRadialAirIntake]:FOR[xxxRP0]
{
    %TechRequired = start
    %cost = 20
    %entryCost = 400
    RP0conf = true
    @description ^=:$: From SXT mod
}</v>
      </c>
    </row>
    <row r="3677" spans="1:1" x14ac:dyDescent="0.25">
      <c r="A36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"&amp;TAGS!P3677&amp;"
}"))))</f>
        <v>@PART[airScoop]:FOR[xxxRP0]
{
    %TechRequired = start
    %cost = 20
    %entryCost = 0
    RP0conf = true
    @description ^=:$: From Stock (RO Config) mod
}</v>
      </c>
    </row>
    <row r="3678" spans="1:1" x14ac:dyDescent="0.25">
      <c r="A36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"&amp;TAGS!P3678&amp;"
}"))))</f>
        <v>@PART[dmXRay]:FOR[xxxRP0]
{
    %TechRequired = advancedSurfaceScience
    %cost = 7500
    %entryCost = 14500
    RP0conf = false
    @description ^=:$: From Dmagic Orbital Science mod
}</v>
      </c>
    </row>
    <row r="3679" spans="1:1" x14ac:dyDescent="0.25">
      <c r="A36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"&amp;TAGS!P3679&amp;"
}"))))</f>
        <v>@PART[RLA_lfo_medium_linearspike]:FOR[xxxRP0]
{
    %TechRequired = advancedSpaceplanes
    %cost = 3650
    %entryCost = 13000
    RP0conf = false
    @description ^=:$: From RLA Stockalike mod
}</v>
      </c>
    </row>
    <row r="3680" spans="1:1" hidden="1" x14ac:dyDescent="0.25">
      <c r="A36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"&amp;TAGS!P3680&amp;"
}"))))</f>
        <v/>
      </c>
    </row>
    <row r="3681" spans="1:1" x14ac:dyDescent="0.25">
      <c r="A36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"&amp;TAGS!P3681&amp;"
}"))))</f>
        <v>@PART[sp_maven]:FOR[xxxRP0]
{
    %TechRequired = modernPower
    %cost = 1480
    %entryCost = 12800
    RP0conf = false
    @description ^=:$: From Coatl Aerospace mod
}</v>
      </c>
    </row>
    <row r="3682" spans="1:1" x14ac:dyDescent="0.25">
      <c r="A36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"&amp;TAGS!P3682&amp;"
}"))))</f>
        <v>@PART[solarPanels6]:FOR[xxxRP0]
{
    %TechRequired = powerNF
    %cost = 1400
    %entryCost = 1400
    RP0conf = false
    @description ^=:$: From Chaka Monkey mod
}</v>
      </c>
    </row>
    <row r="3683" spans="1:1" x14ac:dyDescent="0.25">
      <c r="A36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"&amp;TAGS!P3683&amp;"
}"))))</f>
        <v>@PART[solarpanel-deploying-2x3-1]:FOR[xxxRP0]
{
    %TechRequired = powerNF
    %cost = 8800
    %entryCost = 176000
    RP0conf = true
    @description ^=:$: From Near Future Solar mod
}</v>
      </c>
    </row>
    <row r="3684" spans="1:1" x14ac:dyDescent="0.25">
      <c r="A36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"&amp;TAGS!P3684&amp;"
}"))))</f>
        <v>@PART[solarpanel-blanket-2]:FOR[xxxRP0]
{
    %TechRequired = powerNF
    %cost = 11400
    %entryCost = 228000
    RP0conf = true
    @description ^=:$: From Near Future Solar mod
}</v>
      </c>
    </row>
    <row r="3685" spans="1:1" x14ac:dyDescent="0.25">
      <c r="A36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"&amp;TAGS!P3685&amp;"
}"))))</f>
        <v>@PART[solarpanel-blanket-1]:FOR[xxxRP0]
{
    %TechRequired = powerNF
    %cost = 57000
    %entryCost = 1140000
    RP0conf = true
    @description ^=:$: From Near Future Solar mod
}</v>
      </c>
    </row>
    <row r="3686" spans="1:1" x14ac:dyDescent="0.25">
      <c r="A36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"&amp;TAGS!P3686&amp;"
}"))))</f>
        <v>@PART[XATVpanel]:FOR[xxxRP0]
{
    %TechRequired = powerNF
    %cost = 1400
    %entryCost = 1400
    RP0conf = false
    @description ^=:$: From Chaka Monkey mod
}</v>
      </c>
    </row>
    <row r="3687" spans="1:1" hidden="1" x14ac:dyDescent="0.25">
      <c r="A36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"&amp;TAGS!P3687&amp;"
}"))))</f>
        <v/>
      </c>
    </row>
    <row r="3688" spans="1:1" hidden="1" x14ac:dyDescent="0.25">
      <c r="A36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"&amp;TAGS!P3688&amp;"
}"))))</f>
        <v/>
      </c>
    </row>
    <row r="3689" spans="1:1" x14ac:dyDescent="0.25">
      <c r="A36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"&amp;TAGS!P3689&amp;"
}"))))</f>
        <v>@PART[MonkeyPodOrionTypeS22]:FOR[xxxRP0]
{
    %TechRequired = improvedHabitats
    %cost = 16000
    %entryCost = 320000
    RP0conf = true
    @description ^=:$: From Chaka Monkey mod
    MODULE
    { name = ModuleTagHabitable }
    MODULE
    { name = ModuleTagHumanRated }
}</v>
      </c>
    </row>
    <row r="3690" spans="1:1" x14ac:dyDescent="0.25">
      <c r="A36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"&amp;TAGS!P3690&amp;"
}"))))</f>
        <v>@PART[batteryPack]:FOR[xxxRP0]
{
    %TechRequired = avionicsPrototypes
    %cost = 18
    %entryCost = 360
    RP0conf = true
    @description ^=:$: From Stock (RO Config) mod
}</v>
      </c>
    </row>
    <row r="3691" spans="1:1" hidden="1" x14ac:dyDescent="0.25">
      <c r="A36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"&amp;TAGS!P3691&amp;"
}"))))</f>
        <v/>
      </c>
    </row>
    <row r="3692" spans="1:1" x14ac:dyDescent="0.25">
      <c r="A36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"&amp;TAGS!P3692&amp;"
}"))))</f>
        <v>@PART[batteryBankMini]:FOR[xxxRP0]
{
    %TechRequired = avionicsPrototypes
    %cost = 102
    %entryCost = 2040
    RP0conf = true
    @description ^=:$: From Stock (RO Config) mod
}</v>
      </c>
    </row>
    <row r="3693" spans="1:1" x14ac:dyDescent="0.25">
      <c r="A36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"&amp;TAGS!P3693&amp;"
}"))))</f>
        <v>@PART[ksp_r_largeBatteryPack]:FOR[xxxRP0]
{
    %TechRequired = avionicsPrototypes
    %cost = 124
    %entryCost = 2480
    RP0conf = true
    @description ^=:$: From Stock (RO Config) mod
}</v>
      </c>
    </row>
    <row r="3694" spans="1:1" hidden="1" x14ac:dyDescent="0.25">
      <c r="A36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"&amp;TAGS!P3694&amp;"
}"))))</f>
        <v/>
      </c>
    </row>
    <row r="3695" spans="1:1" x14ac:dyDescent="0.25">
      <c r="A36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"&amp;TAGS!P3695&amp;"
}"))))</f>
        <v>@PART[FREZEFIRO23]:FOR[xxxRP0]
{
    %TechRequired = solids2009
    %cost = 810
    %entryCost = 8000
    RP0conf = true
    @description ^=:$: From ForgottenRealEngines mod
    MODULE
    { name = ModuleTagEngineSolid }
}</v>
      </c>
    </row>
    <row r="3696" spans="1:1" x14ac:dyDescent="0.25">
      <c r="A36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"&amp;TAGS!P3696&amp;"
}"))))</f>
        <v>@PART[FREZEFIRO9]:FOR[xxxRP0]
{
    %TechRequired = solids2009
    %cost = 450
    %entryCost = 4500
    RP0conf = true
    @description ^=:$: From ForgottenRealEngines mod
    MODULE
    { name = ModuleTagEngineSolid }
}</v>
      </c>
    </row>
    <row r="3697" spans="1:1" x14ac:dyDescent="0.25">
      <c r="A36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"&amp;TAGS!P3697&amp;"
}"))))</f>
        <v>@PART[HA3SLStageShroud]:FOR[xxxRP0]
{
    %TechRequired = materialsScienceSpaceplanes
    %cost = 400
    %entryCost = 1200
    RP0conf = false
    @description ^=:$: From Horizon Aeronautics Zenit mod
}</v>
      </c>
    </row>
    <row r="3698" spans="1:1" x14ac:dyDescent="0.25">
      <c r="A36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"&amp;TAGS!P3698&amp;"
}"))))</f>
        <v>@PART[HA3SLPayloadFairing]:FOR[xxxRP0]
{
    %TechRequired = materialsScienceSpaceplanes
    %cost = 600
    %entryCost = 6100
    RP0conf = false
    @description ^=:$: From Horizon Aeronautics Zenit mod
}</v>
      </c>
    </row>
    <row r="3699" spans="1:1" x14ac:dyDescent="0.25">
      <c r="A36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"&amp;TAGS!P3699&amp;"
}"))))</f>
        <v>@PART[HA3SLPayloadFairingLong]:FOR[xxxRP0]
{
    %TechRequired = materialsScienceSpaceplanes
    %cost = 600
    %entryCost = 6100
    RP0conf = false
    @description ^=:$: From Horizon Aeronautics Zenit mod
}</v>
      </c>
    </row>
    <row r="3700" spans="1:1" x14ac:dyDescent="0.25">
      <c r="A37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"&amp;TAGS!P3700&amp;"
}"))))</f>
        <v>@PART[HA3SLRP2FuelTank2-1]:FOR[xxxRP0]
{
    %TechRequired = materialsScienceSpaceplanes
    %cost = 800
    %entryCost = 4800
    RP0conf = false
    @description ^=:$: From Horizon Aeronautics Zenit mod
}</v>
      </c>
    </row>
    <row r="3701" spans="1:1" x14ac:dyDescent="0.25">
      <c r="A37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"&amp;TAGS!P3701&amp;"
}"))))</f>
        <v>@PART[HA3SLSAS]:FOR[xxxRP0]
{
    %TechRequired = nextGenAvionics
    %cost = 2100
    %entryCost = 11600
    RP0conf = false
    @description ^=:$: From Horizon Aeronautics Zenit mod
}</v>
      </c>
    </row>
    <row r="3702" spans="1:1" x14ac:dyDescent="0.25">
      <c r="A37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"&amp;TAGS!P3702&amp;"
}"))))</f>
        <v>@PART[HA3SLRetroRocket]:FOR[xxxRP0]
{
    %TechRequired = solids1981
    %cost = 13000
    %entryCost = 38000
    RP0conf = false
    @description ^=:$: From Horizon Aeronautics Zenit mod
    MODULE
    { name = ModuleTagEngineSolid }
}</v>
      </c>
    </row>
    <row r="3703" spans="1:1" x14ac:dyDescent="0.25">
      <c r="A37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"&amp;TAGS!P3703&amp;"
}"))))</f>
        <v>@PART[HA3SLStage2FuelTank]:FOR[xxxRP0]
{
    %TechRequired = materialsScienceSpaceplanes
    %cost = 800
    %entryCost = 4800
    RP0conf = false
    @description ^=:$: From Horizon Aeronautics Zenit mod
}</v>
      </c>
    </row>
    <row r="3704" spans="1:1" x14ac:dyDescent="0.25">
      <c r="A37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"&amp;TAGS!P3704&amp;"
}"))))</f>
        <v>@PART[HA3SLStage1Decoupler]:FOR[xxxRP0]
{
    %TechRequired = materialsScienceSpaceplanes
    %cost = 400
    %entryCost = 1200
    RP0conf = false
    @description ^=:$: From Horizon Aeronautics Zenit mod
}</v>
      </c>
    </row>
    <row r="3705" spans="1:1" x14ac:dyDescent="0.25">
      <c r="A37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"&amp;TAGS!P3705&amp;"
}"))))</f>
        <v>@PART[HA3SLCenterDecoupler]:FOR[xxxRP0]
{
    %TechRequired = materialsScienceSpaceplanes
    %cost = 400
    %entryCost = 1200
    RP0conf = false
    @description ^=:$: From Horizon Aeronautics Zenit mod
}</v>
      </c>
    </row>
    <row r="3706" spans="1:1" x14ac:dyDescent="0.25">
      <c r="A37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"&amp;TAGS!P3706&amp;"
}"))))</f>
        <v>@PART[RD120attachment_styleZenit2st]:FOR[xxxRP0]
{
    %TechRequired = stagedCombustion1981
    %cost = 120
    %entryCost = 350
    RP0conf = false
    @description ^=:$: From RealEngines mod
}</v>
      </c>
    </row>
    <row r="3707" spans="1:1" x14ac:dyDescent="0.25">
      <c r="A37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"&amp;TAGS!P3707&amp;"
}"))))</f>
        <v>@PART[rn_zenit_fairing_11_152]:FOR[xxxRP0]
{
    %TechRequired = materialsScienceSpaceplanes
    %cost = 600
    %entryCost = 1
    RP0conf = false
    @description ^=:$: From RN Soviet Rockets mod
}</v>
      </c>
    </row>
    <row r="3708" spans="1:1" x14ac:dyDescent="0.25">
      <c r="A37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"&amp;TAGS!P3708&amp;"
}"))))</f>
        <v>@PART[rn_zenit_fairing_13_652]:FOR[xxxRP0]
{
    %TechRequired = materialsScienceSpaceplanes
    %cost = 600
    %entryCost = 1
    RP0conf = false
    @description ^=:$: From RN Soviet Rockets mod
}</v>
      </c>
    </row>
    <row r="3709" spans="1:1" x14ac:dyDescent="0.25">
      <c r="A37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"&amp;TAGS!P3709&amp;"
}"))))</f>
        <v>@PART[rn_zenit_stg1]:FOR[xxxRP0]
{
    %TechRequired = materialsScienceSpaceplanes
    %cost = 1650
    %entryCost = 4200
    RP0conf = false
    @description ^=:$: From RN Soviet Rockets mod
}</v>
      </c>
    </row>
    <row r="3710" spans="1:1" x14ac:dyDescent="0.25">
      <c r="A37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"&amp;TAGS!P3710&amp;"
}"))))</f>
        <v>@PART[rn_zenit_interstage]:FOR[xxxRP0]
{
    %TechRequired = materialsScienceSpaceplanes
    %cost = 225
    %entryCost = 1
    RP0conf = false
    @description ^=:$: From RN Soviet Rockets mod
}</v>
      </c>
    </row>
    <row r="3711" spans="1:1" x14ac:dyDescent="0.25">
      <c r="A37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"&amp;TAGS!P3711&amp;"
}"))))</f>
        <v>@PART[rn_zenit_p_dec]:FOR[xxxRP0]
{
    %TechRequired = materialsScienceSpaceplanes
    %cost = 150
    %entryCost = 1
    RP0conf = false
    @description ^=:$: From RN Soviet Rockets mod
}</v>
      </c>
    </row>
    <row r="3712" spans="1:1" x14ac:dyDescent="0.25">
      <c r="A37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"&amp;TAGS!P3712&amp;"
}"))))</f>
        <v>@PART[rn_zenit_rd120]:FOR[xxxRP0]
{
    %TechRequired = stagedCombustion1981
    %cost = 750
    %entryCost = 4200
    RP0conf = false
    @description ^=:$: From RN Soviet Rockets mod
}</v>
      </c>
    </row>
    <row r="3713" spans="1:1" x14ac:dyDescent="0.25">
      <c r="A37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"&amp;TAGS!P3713&amp;"
}"))))</f>
        <v>@PART[rn_zenit_rd171]:FOR[xxxRP0]
{
    %TechRequired = stagedCombustion1981
    %cost = 5400
    %entryCost = 108000
    RP0conf = true
    @description ^=:$: From RN Soviet Rockets mod
    MODULE
    { name = ModuleTagEngineLiquidTurbo }
}</v>
      </c>
    </row>
    <row r="3714" spans="1:1" x14ac:dyDescent="0.25">
      <c r="A37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"&amp;TAGS!P3714&amp;"
}"))))</f>
        <v>@PART[rn_zenit_rd8]:FOR[xxxRP0]
{
    %TechRequired = stagedCombustion1981
    %cost = 750
    %entryCost = 4200
    RP0conf = false
    @description ^=:$: From RN Soviet Rockets mod
}</v>
      </c>
    </row>
    <row r="3715" spans="1:1" x14ac:dyDescent="0.25">
      <c r="A37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"&amp;TAGS!P3715&amp;"
}"))))</f>
        <v>@PART[rn_zenit_stg2]:FOR[xxxRP0]
{
    %TechRequired = materialsScienceSpaceplanes
    %cost = 750
    %entryCost = 4200
    RP0conf = false
    @description ^=:$: From RN Soviet Rockets mod
}</v>
      </c>
    </row>
    <row r="3716" spans="1:1" x14ac:dyDescent="0.25">
      <c r="A37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"&amp;TAGS!P3716&amp;"
}"))))</f>
        <v>@PART[rn_zenit_fairing_b3sl]:FOR[xxxRP0]
{
    %TechRequired = materialsScienceInternational
    %cost = 600
    %entryCost = 1
    RP0conf = false
    @description ^=:$: From RN Soviet Rockets mod
}</v>
      </c>
    </row>
    <row r="3717" spans="1:1" x14ac:dyDescent="0.25">
      <c r="A37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"&amp;TAGS!P3717&amp;"
}"))))</f>
        <v>@PART[rn_zenit_interstage2]:FOR[xxxRP0]
{
    %TechRequired = materialsScienceInternational
    %cost = 225
    %entryCost = 1
    RP0conf = false
    @description ^=:$: From RN Soviet Rockets mod
    MODULE
    { name = ModuleTagHumanRated }
}</v>
      </c>
    </row>
    <row r="3718" spans="1:1" x14ac:dyDescent="0.25">
      <c r="A37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"&amp;TAGS!P3718&amp;"
}"))))</f>
        <v>@PART[rn_zond_dec]:FOR[xxxRP0]
{
    %TechRequired = materialsScienceLunar
    %cost = 200
    %entryCost = 7000
    RP0conf = true
    @description ^=:$: From RN Soyuz mod
    MODULE
    { name = ModuleTagDecoupler }
}</v>
      </c>
    </row>
    <row r="3719" spans="1:1" x14ac:dyDescent="0.25">
      <c r="A37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"&amp;TAGS!P3719&amp;"
}"))))</f>
        <v>@PART[rn_zond_sa]:FOR[xxxRP0]
{
    %TechRequired = matureCapsules
    %cost = 2500
    %entryCost = 70000
    RP0conf = true
    @description ^=:$: From RN Soyuz mod
    MODULE
    { name = ModuleTagAvionics }
    MODULE
    { name = ModuleTagHabitable }
    MODULE
    { name = ModuleTagHumanRated }
    MODULE
    { name = ModuleTagReentry }
}</v>
      </c>
    </row>
    <row r="3720" spans="1:1" x14ac:dyDescent="0.25">
      <c r="A37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"&amp;TAGS!P3720&amp;"
}"))))</f>
        <v>@PART[rn_zond_asas]:FOR[xxxRP0]
{
    %TechRequired = largeScaleAvionics
    %cost = 1250
    %entryCost = 42000
    RP0conf = false
    @description ^=:$: From RN Soyuz mod
}</v>
      </c>
    </row>
    <row r="3721" spans="1:1" x14ac:dyDescent="0.25">
      <c r="A37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"&amp;TAGS!P3721&amp;"
}"))))</f>
        <v>@PART[rn_zond_top]:FOR[xxxRP0]
{
    %TechRequired = largeScaleAvionics
    %cost = 520
    %entryCost = 2800
    RP0conf = false
    @description ^=:$: From RN Soyuz mod
}</v>
      </c>
    </row>
    <row r="3722" spans="1:1" x14ac:dyDescent="0.25">
      <c r="A37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"&amp;TAGS!P3722&amp;"
}"))))</f>
        <v>@PART[rn_zond_fairing]:FOR[xxxRP0]
{
    %TechRequired = materialsScienceLunar
    %cost = 20
    %entryCost = 400
    RP0conf = true
    @description ^=:$: From RN Soviet Rockets mod
}</v>
      </c>
    </row>
    <row r="3723" spans="1:1" hidden="1" x14ac:dyDescent="0.25">
      <c r="A37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"&amp;TAGS!P3723&amp;"
}"))))</f>
        <v/>
      </c>
    </row>
    <row r="3724" spans="1:1" hidden="1" x14ac:dyDescent="0.25">
      <c r="A37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"&amp;TAGS!P3724&amp;"
}"))))</f>
        <v/>
      </c>
    </row>
    <row r="3725" spans="1:1" hidden="1" x14ac:dyDescent="0.25">
      <c r="A37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"&amp;TAGS!P3725&amp;"
}"))))</f>
        <v/>
      </c>
    </row>
    <row r="3726" spans="1:1" hidden="1" x14ac:dyDescent="0.25">
      <c r="A37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"&amp;TAGS!P3726&amp;"
}"))))</f>
        <v/>
      </c>
    </row>
    <row r="3727" spans="1:1" hidden="1" x14ac:dyDescent="0.25">
      <c r="A37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"&amp;TAGS!P3727&amp;"
}"))))</f>
        <v/>
      </c>
    </row>
    <row r="3728" spans="1:1" hidden="1" x14ac:dyDescent="0.25">
      <c r="A37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"&amp;TAGS!P3728&amp;"
}"))))</f>
        <v/>
      </c>
    </row>
    <row r="3729" spans="1:1" x14ac:dyDescent="0.25">
      <c r="A37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"&amp;TAGS!P3729&amp;"
}"))))</f>
        <v>@PART[bluedog_Diamant_Vexin]:FOR[xxxRP0]
{
    %TechRequired = orbitalRocketry1964
    %cost = 500
    %entryCost = 8000
    RP0conf = false
    @description ^=:$: From Bluedog DB mod
}</v>
      </c>
    </row>
    <row r="3730" spans="1:1" hidden="1" x14ac:dyDescent="0.25">
      <c r="A37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"&amp;TAGS!P3730&amp;"
}"))))</f>
        <v/>
      </c>
    </row>
    <row r="3731" spans="1:1" hidden="1" x14ac:dyDescent="0.25">
      <c r="A37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"&amp;TAGS!P3731&amp;"
}"))))</f>
        <v/>
      </c>
    </row>
    <row r="3732" spans="1:1" hidden="1" x14ac:dyDescent="0.25">
      <c r="A37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"&amp;TAGS!P3732&amp;"
}"))))</f>
        <v/>
      </c>
    </row>
    <row r="3733" spans="1:1" hidden="1" x14ac:dyDescent="0.25">
      <c r="A37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"&amp;TAGS!P3733&amp;"
}"))))</f>
        <v/>
      </c>
    </row>
    <row r="3734" spans="1:1" x14ac:dyDescent="0.25">
      <c r="A37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"&amp;TAGS!P3734&amp;"
}"))))</f>
        <v>@PART[ntr-sc-25-1]:FOR[xxxRP0]
{
    %TechRequired = nuclearPropulsionNF
    %cost = 28000
    %entryCost = 2500000
    RP0conf = true
    @description ^=:$: From Kerbal Atomics mod
    MODULE
    { name = ModuleTagEngineLiquidTurbo }
    MODULE
    { name = ModuleTagNuclear }
}</v>
      </c>
    </row>
    <row r="3735" spans="1:1" hidden="1" x14ac:dyDescent="0.25">
      <c r="A37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"&amp;TAGS!P3735&amp;"
}"))))</f>
        <v/>
      </c>
    </row>
    <row r="3736" spans="1:1" hidden="1" x14ac:dyDescent="0.25">
      <c r="A37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"&amp;TAGS!P3736&amp;"
}"))))</f>
        <v/>
      </c>
    </row>
    <row r="3737" spans="1:1" x14ac:dyDescent="0.25">
      <c r="A37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"&amp;TAGS!P3737&amp;"
}"))))</f>
        <v>@PART[RO-HG-3]:FOR[xxxRP0]
{
    %TechRequired = hydrolox1976
    %cost = 3175
    %entryCost = 127000
    RP0conf = true
    @description ^=:$: From SXT (RO Addition) mod
    MODULE
    { name = ModuleTagEngineLiquidTurbo }
    MODULE
    { name = ModuleTagHydrolox }
}</v>
      </c>
    </row>
    <row r="3738" spans="1:1" hidden="1" x14ac:dyDescent="0.25">
      <c r="A37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"&amp;TAGS!P3738&amp;"
}"))))</f>
        <v>#N/A</v>
      </c>
    </row>
    <row r="3739" spans="1:1" hidden="1" x14ac:dyDescent="0.25">
      <c r="A37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"&amp;TAGS!P3739&amp;"
}"))))</f>
        <v>#N/A</v>
      </c>
    </row>
    <row r="3740" spans="1:1" hidden="1" x14ac:dyDescent="0.25">
      <c r="A37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"&amp;TAGS!P3740&amp;"
}"))))</f>
        <v>#N/A</v>
      </c>
    </row>
    <row r="3741" spans="1:1" hidden="1" x14ac:dyDescent="0.25">
      <c r="A37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"&amp;TAGS!P3741&amp;"
}"))))</f>
        <v>#N/A</v>
      </c>
    </row>
    <row r="3742" spans="1:1" hidden="1" x14ac:dyDescent="0.25">
      <c r="A37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"&amp;TAGS!P3742&amp;"
}"))))</f>
        <v>#N/A</v>
      </c>
    </row>
    <row r="3743" spans="1:1" hidden="1" x14ac:dyDescent="0.25">
      <c r="A37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"&amp;TAGS!P3743&amp;"
}"))))</f>
        <v>#N/A</v>
      </c>
    </row>
    <row r="3744" spans="1:1" hidden="1" x14ac:dyDescent="0.25">
      <c r="A37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"&amp;TAGS!P3744&amp;"
}"))))</f>
        <v>#N/A</v>
      </c>
    </row>
    <row r="3745" spans="1:1" hidden="1" x14ac:dyDescent="0.25">
      <c r="A37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"&amp;TAGS!P3745&amp;"
}"))))</f>
        <v>#N/A</v>
      </c>
    </row>
    <row r="3746" spans="1:1" hidden="1" x14ac:dyDescent="0.25">
      <c r="A37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"&amp;TAGS!P3746&amp;"
}"))))</f>
        <v>#N/A</v>
      </c>
    </row>
    <row r="3747" spans="1:1" hidden="1" x14ac:dyDescent="0.25">
      <c r="A37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"&amp;TAGS!P3747&amp;"
}"))))</f>
        <v>#N/A</v>
      </c>
    </row>
    <row r="3748" spans="1:1" hidden="1" x14ac:dyDescent="0.25">
      <c r="A37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"&amp;TAGS!P3748&amp;"
}"))))</f>
        <v>#N/A</v>
      </c>
    </row>
    <row r="3749" spans="1:1" hidden="1" x14ac:dyDescent="0.25">
      <c r="A37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"&amp;TAGS!P3749&amp;"
}"))))</f>
        <v>#N/A</v>
      </c>
    </row>
    <row r="3750" spans="1:1" hidden="1" x14ac:dyDescent="0.25">
      <c r="A37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"&amp;TAGS!P3750&amp;"
}"))))</f>
        <v>#N/A</v>
      </c>
    </row>
    <row r="3751" spans="1:1" hidden="1" x14ac:dyDescent="0.25">
      <c r="A37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"&amp;TAGS!P3751&amp;"
}"))))</f>
        <v>#N/A</v>
      </c>
    </row>
    <row r="3752" spans="1:1" hidden="1" x14ac:dyDescent="0.25">
      <c r="A37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"&amp;TAGS!P3752&amp;"
}"))))</f>
        <v>#N/A</v>
      </c>
    </row>
    <row r="3753" spans="1:1" x14ac:dyDescent="0.25">
      <c r="A37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"&amp;TAGS!P3753&amp;"
}"))))</f>
        <v>@PART[RO-2kN-Thruster]:FOR[xxxRP0]
{
    %TechRequired = improvedFlightControl
    %cost = 130
    %entryCost = 2600
    RP0conf = true
    @description ^=:$: From Realism Overhaul mod
    MODULE
    { name = ModuleTagEngineLiquidPF }
}</v>
      </c>
    </row>
    <row r="3754" spans="1:1" hidden="1" x14ac:dyDescent="0.25">
      <c r="A37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"&amp;TAGS!P3754&amp;"
}"))))</f>
        <v/>
      </c>
    </row>
    <row r="3755" spans="1:1" hidden="1" x14ac:dyDescent="0.25">
      <c r="A37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"&amp;TAGS!P3755&amp;"
}"))))</f>
        <v/>
      </c>
    </row>
    <row r="3756" spans="1:1" hidden="1" x14ac:dyDescent="0.25">
      <c r="A37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"&amp;TAGS!P3756&amp;"
}"))))</f>
        <v/>
      </c>
    </row>
    <row r="3757" spans="1:1" hidden="1" x14ac:dyDescent="0.25">
      <c r="A37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"&amp;TAGS!P3757&amp;"
}"))))</f>
        <v/>
      </c>
    </row>
    <row r="3758" spans="1:1" hidden="1" x14ac:dyDescent="0.25">
      <c r="A37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"&amp;TAGS!P3758&amp;"
}"))))</f>
        <v/>
      </c>
    </row>
    <row r="3759" spans="1:1" hidden="1" x14ac:dyDescent="0.25">
      <c r="A37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"&amp;TAGS!P3759&amp;"
}"))))</f>
        <v/>
      </c>
    </row>
    <row r="3760" spans="1:1" hidden="1" x14ac:dyDescent="0.25">
      <c r="A37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"&amp;TAGS!P3760&amp;"
}"))))</f>
        <v/>
      </c>
    </row>
    <row r="3761" spans="1:1" hidden="1" x14ac:dyDescent="0.25">
      <c r="A37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"&amp;TAGS!P3761&amp;"
}"))))</f>
        <v/>
      </c>
    </row>
    <row r="3762" spans="1:1" hidden="1" x14ac:dyDescent="0.25">
      <c r="A37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"&amp;TAGS!P3762&amp;"
}"))))</f>
        <v/>
      </c>
    </row>
    <row r="3763" spans="1:1" hidden="1" x14ac:dyDescent="0.25">
      <c r="A37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"&amp;TAGS!P3763&amp;"
}"))))</f>
        <v/>
      </c>
    </row>
    <row r="3764" spans="1:1" hidden="1" x14ac:dyDescent="0.25">
      <c r="A37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"&amp;TAGS!P3764&amp;"
}"))))</f>
        <v/>
      </c>
    </row>
    <row r="3765" spans="1:1" hidden="1" x14ac:dyDescent="0.25">
      <c r="A37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"&amp;TAGS!P3765&amp;"
}"))))</f>
        <v/>
      </c>
    </row>
    <row r="3766" spans="1:1" hidden="1" x14ac:dyDescent="0.25">
      <c r="A37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"&amp;TAGS!P3766&amp;"
}"))))</f>
        <v/>
      </c>
    </row>
    <row r="3767" spans="1:1" hidden="1" x14ac:dyDescent="0.25">
      <c r="A37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"&amp;TAGS!P3767&amp;"
}"))))</f>
        <v/>
      </c>
    </row>
    <row r="3768" spans="1:1" x14ac:dyDescent="0.25">
      <c r="A37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"&amp;TAGS!P3768&amp;"
}"))))</f>
        <v>@PART[RO-SSTU-DP-APAS]:FOR[xxxRP0]
{
    %TechRequired = standardDockingPorts
    %cost = 3500
    %entryCost = 70000
    RP0conf = true
    @description ^=:$: From SSTU (RO Addition) mod
    MODULE
    { name = ModuleTagHumanRated }
    MODULE
    { name = ModuleTagDecoupler }
}</v>
      </c>
    </row>
    <row r="3769" spans="1:1" x14ac:dyDescent="0.25">
      <c r="A37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"&amp;TAGS!P3769&amp;"
}"))))</f>
        <v>@PART[RO-SSTU-DP-CBM]:FOR[xxxRP0]
{
    %TechRequired = largeStationControl
    %cost = 4500
    %entryCost = 90000
    RP0conf = true
    @description ^=:$: From SSTU (RO Addition) mod
    MODULE
    { name = ModuleTagHumanRated }
    MODULE
    { name = ModuleTagDecoupler }
}</v>
      </c>
    </row>
    <row r="3770" spans="1:1" x14ac:dyDescent="0.25">
      <c r="A37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"&amp;TAGS!P3770&amp;"
}"))))</f>
        <v>@PART[SSTU-SC-ENG-LMAE]:FOR[xxxRP0]
{
    %TechRequired = lunarLanding
    %cost = 550
    %entryCost = 11000
    RP0conf = true
    @description ^=:$: From SSTU mod
    MODULE
    { name = ModuleTagEngineLiquidPF }
    MODULE
    { name = ModuleTagHumanRated }
}</v>
      </c>
    </row>
    <row r="3771" spans="1:1" x14ac:dyDescent="0.25">
      <c r="A37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"&amp;TAGS!P3771&amp;"
}"))))</f>
        <v>@PART[SSTU-SC-ENG-LMDE]:FOR[xxxRP0]
{
    %TechRequired = lunarLanding
    %cost = 900
    %entryCost = 18000
    RP0conf = true
    @description ^=:$: From SSTU mod
    MODULE
    { name = ModuleTagEngineLiquidPF }
    MODULE
    { name = ModuleTagHumanRated }
}</v>
      </c>
    </row>
    <row r="3772" spans="1:1" x14ac:dyDescent="0.25">
      <c r="A37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"&amp;TAGS!P3772&amp;"
}"))))</f>
        <v>@PART[KIWIA24]:FOR[xxxRP0]
{
    %TechRequired = prototypeNuclearPropulsion
    %cost = 769
    %entryCost = 15377
    RP0conf = true
    @description ^=:$: From Bornholio Nuclear mod
    MODULE
    { name = ModuleTagNuclear }
}</v>
      </c>
    </row>
    <row r="3773" spans="1:1" x14ac:dyDescent="0.25">
      <c r="A37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"&amp;TAGS!P3773&amp;"
}"))))</f>
        <v>@PART[KIWIB48]:FOR[xxxRP0]
{
    %TechRequired = prototypeNuclearPropulsion
    %cost = 1646
    %entryCost = 32913
    RP0conf = true
    @description ^=:$: From Bornholio Nuclear mod
    MODULE
    { name = ModuleTagNuclear }
}</v>
      </c>
    </row>
    <row r="3774" spans="1:1" x14ac:dyDescent="0.25">
      <c r="A37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"&amp;TAGS!P3774&amp;"
}"))))</f>
        <v>@PART[NERVA_NRX]:FOR[xxxRP0]
{
    %TechRequired = earlyNuclearPropulsion
    %cost = 1657
    %entryCost = 33146
    RP0conf = true
    @description ^=:$: From Bornholio Nuclear mod
    MODULE
    { name = ModuleTagNuclear }
}</v>
      </c>
    </row>
    <row r="3775" spans="1:1" x14ac:dyDescent="0.25">
      <c r="A37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"&amp;TAGS!P3775&amp;"
}"))))</f>
        <v>@PART[NERVA_XE]:FOR[xxxRP0]
{
    %TechRequired = earlyNuclearPropulsion
    %cost = 1969
    %entryCost = 39375
    RP0conf = true
    @description ^=:$: From Bornholio Nuclear mod
    MODULE
    { name = ModuleTagNuclear }
}</v>
      </c>
    </row>
    <row r="3776" spans="1:1" x14ac:dyDescent="0.25">
      <c r="A37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"&amp;TAGS!P3776&amp;"
}"))))</f>
        <v>@PART[Phoebus1N50]:FOR[xxxRP0]
{
    %TechRequired = earlyNuclearPropulsion
    %cost = 1988
    %entryCost = 39768
    RP0conf = true
    @description ^=:$: From Bornholio Nuclear mod
    MODULE
    { name = ModuleTagNuclear }
}</v>
      </c>
    </row>
    <row r="3777" spans="1:1" x14ac:dyDescent="0.25">
      <c r="A37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"&amp;TAGS!P3777&amp;"
}"))))</f>
        <v>@PART[Phoebus2N100]:FOR[xxxRP0]
{
    %TechRequired = basicNuclearPropulsion
    %cost = 6628
    %entryCost = 132559
    RP0conf = true
    @description ^=:$: From Bornholio Nuclear mod
    MODULE
    { name = ModuleTagNuclear }
}</v>
      </c>
    </row>
    <row r="3778" spans="1:1" x14ac:dyDescent="0.25">
      <c r="A37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"&amp;TAGS!P3778&amp;"
}"))))</f>
        <v>@PART[PEWEE100]:FOR[xxxRP0]
{
    %TechRequired = basicNuclearPropulsion
    %cost = 673
    %entryCost = 13468
    RP0conf = true
    @description ^=:$: From Bornholio Nuclear mod
    MODULE
    { name = ModuleTagNuclear }
}</v>
      </c>
    </row>
    <row r="3779" spans="1:1" x14ac:dyDescent="0.25">
      <c r="A37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"&amp;TAGS!P3779&amp;"
}"))))</f>
        <v>@PART[RD0410MID]:FOR[xxxRP0]
{
    %TechRequired = improvedNuclearPropulsion
    %cost = 433
    %entryCost = 8653
    RP0conf = true
    @description ^=:$: From Bornholio Nuclear mod
    MODULE
    { name = ModuleTagNuclear }
}</v>
      </c>
    </row>
    <row r="3780" spans="1:1" x14ac:dyDescent="0.25">
      <c r="A37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"&amp;TAGS!P3780&amp;"
}"))))</f>
        <v>@PART[SNTPPFE100]:FOR[xxxRP0]
{
    %TechRequired = advancedNuclearPropulsion
    %cost = 6751
    %entryCost = 135017
    RP0conf = true
    @description ^=:$: From Bornholio Nuclear mod
    MODULE
    { name = ModuleTagNuclear }
}</v>
      </c>
    </row>
    <row r="3781" spans="1:1" hidden="1" x14ac:dyDescent="0.25">
      <c r="A37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"&amp;TAGS!P3781&amp;"
}"))))</f>
        <v/>
      </c>
    </row>
    <row r="3782" spans="1:1" hidden="1" x14ac:dyDescent="0.25">
      <c r="A37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"&amp;TAGS!P3782&amp;"
}"))))</f>
        <v/>
      </c>
    </row>
    <row r="3783" spans="1:1" hidden="1" x14ac:dyDescent="0.25">
      <c r="A37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"&amp;TAGS!P3783&amp;"
}"))))</f>
        <v/>
      </c>
    </row>
    <row r="3784" spans="1:1" hidden="1" x14ac:dyDescent="0.25">
      <c r="A37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"&amp;TAGS!P3784&amp;"
}"))))</f>
        <v/>
      </c>
    </row>
    <row r="3785" spans="1:1" hidden="1" x14ac:dyDescent="0.25">
      <c r="A37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"&amp;TAGS!P3785&amp;"
}"))))</f>
        <v/>
      </c>
    </row>
    <row r="3786" spans="1:1" hidden="1" x14ac:dyDescent="0.25">
      <c r="A37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"&amp;TAGS!P3786&amp;"
}"))))</f>
        <v/>
      </c>
    </row>
    <row r="3787" spans="1:1" hidden="1" x14ac:dyDescent="0.25">
      <c r="A37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"&amp;TAGS!P3787&amp;"
}"))))</f>
        <v/>
      </c>
    </row>
    <row r="3788" spans="1:1" hidden="1" x14ac:dyDescent="0.25">
      <c r="A37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"&amp;TAGS!P3788&amp;"
}"))))</f>
        <v/>
      </c>
    </row>
    <row r="3789" spans="1:1" hidden="1" x14ac:dyDescent="0.25">
      <c r="A37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"&amp;TAGS!P3789&amp;"
}"))))</f>
        <v/>
      </c>
    </row>
    <row r="3790" spans="1:1" hidden="1" x14ac:dyDescent="0.25">
      <c r="A37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"&amp;TAGS!P3790&amp;"
}"))))</f>
        <v>#VALUE!</v>
      </c>
    </row>
    <row r="3791" spans="1:1" hidden="1" x14ac:dyDescent="0.25">
      <c r="A37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"&amp;TAGS!P3791&amp;"
}"))))</f>
        <v>#VALUE!</v>
      </c>
    </row>
    <row r="3792" spans="1:1" hidden="1" x14ac:dyDescent="0.25">
      <c r="A37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"&amp;TAGS!P3792&amp;"
}"))))</f>
        <v>#VALUE!</v>
      </c>
    </row>
    <row r="3793" spans="1:1" hidden="1" x14ac:dyDescent="0.25">
      <c r="A37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"&amp;TAGS!P3793&amp;"
}"))))</f>
        <v>#VALUE!</v>
      </c>
    </row>
    <row r="3794" spans="1:1" hidden="1" x14ac:dyDescent="0.25">
      <c r="A37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"&amp;TAGS!P3794&amp;"
}"))))</f>
        <v>#VALUE!</v>
      </c>
    </row>
    <row r="3795" spans="1:1" hidden="1" x14ac:dyDescent="0.25">
      <c r="A37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"&amp;TAGS!P3795&amp;"
}"))))</f>
        <v>#VALUE!</v>
      </c>
    </row>
    <row r="3796" spans="1:1" hidden="1" x14ac:dyDescent="0.25">
      <c r="A37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"&amp;TAGS!P3796&amp;"
}"))))</f>
        <v>#VALUE!</v>
      </c>
    </row>
    <row r="3797" spans="1:1" hidden="1" x14ac:dyDescent="0.25">
      <c r="A37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"&amp;TAGS!P3797&amp;"
}"))))</f>
        <v>#VALUE!</v>
      </c>
    </row>
    <row r="3798" spans="1:1" hidden="1" x14ac:dyDescent="0.25">
      <c r="A37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"&amp;TAGS!P3798&amp;"
}"))))</f>
        <v>#VALUE!</v>
      </c>
    </row>
    <row r="3799" spans="1:1" hidden="1" x14ac:dyDescent="0.25">
      <c r="A37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"&amp;TAGS!P3799&amp;"
}"))))</f>
        <v>#VALUE!</v>
      </c>
    </row>
    <row r="3800" spans="1:1" hidden="1" x14ac:dyDescent="0.25">
      <c r="A38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"&amp;TAGS!P3800&amp;"
}"))))</f>
        <v>#VALUE!</v>
      </c>
    </row>
    <row r="3801" spans="1:1" hidden="1" x14ac:dyDescent="0.25">
      <c r="A38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"&amp;TAGS!P3801&amp;"
}"))))</f>
        <v>#VALUE!</v>
      </c>
    </row>
    <row r="3802" spans="1:1" hidden="1" x14ac:dyDescent="0.25">
      <c r="A38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"&amp;TAGS!P3802&amp;"
}"))))</f>
        <v>#VALUE!</v>
      </c>
    </row>
    <row r="3803" spans="1:1" hidden="1" x14ac:dyDescent="0.25">
      <c r="A38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"&amp;TAGS!P3803&amp;"
}"))))</f>
        <v>#VALUE!</v>
      </c>
    </row>
    <row r="3804" spans="1:1" hidden="1" x14ac:dyDescent="0.25">
      <c r="A38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"&amp;TAGS!P3804&amp;"
}"))))</f>
        <v>#VALUE!</v>
      </c>
    </row>
    <row r="3805" spans="1:1" hidden="1" x14ac:dyDescent="0.25">
      <c r="A38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"&amp;TAGS!P3805&amp;"
}"))))</f>
        <v>#VALUE!</v>
      </c>
    </row>
    <row r="3806" spans="1:1" hidden="1" x14ac:dyDescent="0.25">
      <c r="A38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"&amp;TAGS!P3806&amp;"
}"))))</f>
        <v>#VALUE!</v>
      </c>
    </row>
    <row r="3807" spans="1:1" hidden="1" x14ac:dyDescent="0.25">
      <c r="A38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"&amp;TAGS!P3807&amp;"
}"))))</f>
        <v>#VALUE!</v>
      </c>
    </row>
    <row r="3808" spans="1:1" hidden="1" x14ac:dyDescent="0.25">
      <c r="A38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"&amp;TAGS!P3808&amp;"
}"))))</f>
        <v>#VALUE!</v>
      </c>
    </row>
    <row r="3809" spans="1:1" hidden="1" x14ac:dyDescent="0.25">
      <c r="A38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"&amp;TAGS!P3809&amp;"
}"))))</f>
        <v>#VALUE!</v>
      </c>
    </row>
    <row r="3810" spans="1:1" hidden="1" x14ac:dyDescent="0.25">
      <c r="A38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"&amp;TAGS!P3810&amp;"
}"))))</f>
        <v>#VALUE!</v>
      </c>
    </row>
    <row r="3811" spans="1:1" hidden="1" x14ac:dyDescent="0.25">
      <c r="A38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"&amp;TAGS!P3811&amp;"
}"))))</f>
        <v>#VALUE!</v>
      </c>
    </row>
    <row r="3812" spans="1:1" hidden="1" x14ac:dyDescent="0.25">
      <c r="A38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"&amp;TAGS!P3812&amp;"
}"))))</f>
        <v>#VALUE!</v>
      </c>
    </row>
    <row r="3813" spans="1:1" hidden="1" x14ac:dyDescent="0.25">
      <c r="A38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"&amp;TAGS!P3813&amp;"
}"))))</f>
        <v>#VALUE!</v>
      </c>
    </row>
    <row r="3814" spans="1:1" hidden="1" x14ac:dyDescent="0.25">
      <c r="A38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"&amp;TAGS!P3814&amp;"
}"))))</f>
        <v>#VALUE!</v>
      </c>
    </row>
    <row r="3815" spans="1:1" hidden="1" x14ac:dyDescent="0.25">
      <c r="A38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"&amp;TAGS!P3815&amp;"
}"))))</f>
        <v>#VALUE!</v>
      </c>
    </row>
    <row r="3816" spans="1:1" hidden="1" x14ac:dyDescent="0.25">
      <c r="A38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"&amp;TAGS!P3816&amp;"
}"))))</f>
        <v>#VALUE!</v>
      </c>
    </row>
    <row r="3817" spans="1:1" hidden="1" x14ac:dyDescent="0.25">
      <c r="A38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"&amp;TAGS!P3817&amp;"
}"))))</f>
        <v>#VALUE!</v>
      </c>
    </row>
    <row r="3818" spans="1:1" hidden="1" x14ac:dyDescent="0.25">
      <c r="A38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"&amp;TAGS!P3818&amp;"
}"))))</f>
        <v>#VALUE!</v>
      </c>
    </row>
    <row r="3819" spans="1:1" hidden="1" x14ac:dyDescent="0.25">
      <c r="A38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"&amp;TAGS!P3819&amp;"
}"))))</f>
        <v>#VALUE!</v>
      </c>
    </row>
    <row r="3820" spans="1:1" hidden="1" x14ac:dyDescent="0.25">
      <c r="A38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"&amp;TAGS!P3820&amp;"
}"))))</f>
        <v>#VALUE!</v>
      </c>
    </row>
    <row r="3821" spans="1:1" hidden="1" x14ac:dyDescent="0.25">
      <c r="A38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"&amp;TAGS!P3821&amp;"
}"))))</f>
        <v>#VALUE!</v>
      </c>
    </row>
    <row r="3822" spans="1:1" hidden="1" x14ac:dyDescent="0.25">
      <c r="A38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"&amp;TAGS!P3822&amp;"
}"))))</f>
        <v>#VALUE!</v>
      </c>
    </row>
    <row r="3823" spans="1:1" hidden="1" x14ac:dyDescent="0.25">
      <c r="A38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"&amp;TAGS!P3823&amp;"
}"))))</f>
        <v>#VALUE!</v>
      </c>
    </row>
    <row r="3824" spans="1:1" hidden="1" x14ac:dyDescent="0.25">
      <c r="A38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"&amp;TAGS!P3824&amp;"
}"))))</f>
        <v>#VALUE!</v>
      </c>
    </row>
    <row r="3825" spans="1:1" hidden="1" x14ac:dyDescent="0.25">
      <c r="A38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"&amp;TAGS!P3825&amp;"
}"))))</f>
        <v>#VALUE!</v>
      </c>
    </row>
    <row r="3826" spans="1:1" hidden="1" x14ac:dyDescent="0.25">
      <c r="A38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"&amp;TAGS!P3826&amp;"
}"))))</f>
        <v>#VALUE!</v>
      </c>
    </row>
    <row r="3827" spans="1:1" hidden="1" x14ac:dyDescent="0.25">
      <c r="A38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"&amp;TAGS!P3827&amp;"
}"))))</f>
        <v>#VALUE!</v>
      </c>
    </row>
    <row r="3828" spans="1:1" hidden="1" x14ac:dyDescent="0.25">
      <c r="A38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"&amp;TAGS!P3828&amp;"
}"))))</f>
        <v>#VALUE!</v>
      </c>
    </row>
    <row r="3829" spans="1:1" hidden="1" x14ac:dyDescent="0.25">
      <c r="A38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"&amp;TAGS!P3829&amp;"
}"))))</f>
        <v>#VALUE!</v>
      </c>
    </row>
    <row r="3830" spans="1:1" hidden="1" x14ac:dyDescent="0.25">
      <c r="A38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"&amp;TAGS!P3830&amp;"
}"))))</f>
        <v>#VALUE!</v>
      </c>
    </row>
    <row r="3831" spans="1:1" hidden="1" x14ac:dyDescent="0.25">
      <c r="A38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"&amp;TAGS!P3831&amp;"
}"))))</f>
        <v>#VALUE!</v>
      </c>
    </row>
    <row r="3832" spans="1:1" hidden="1" x14ac:dyDescent="0.25">
      <c r="A38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"&amp;TAGS!P3832&amp;"
}"))))</f>
        <v>#VALUE!</v>
      </c>
    </row>
    <row r="3833" spans="1:1" hidden="1" x14ac:dyDescent="0.25">
      <c r="A38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"&amp;TAGS!P3833&amp;"
}"))))</f>
        <v>#VALUE!</v>
      </c>
    </row>
    <row r="3834" spans="1:1" hidden="1" x14ac:dyDescent="0.25">
      <c r="A38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"&amp;TAGS!P3834&amp;"
}"))))</f>
        <v>#VALUE!</v>
      </c>
    </row>
    <row r="3835" spans="1:1" hidden="1" x14ac:dyDescent="0.25">
      <c r="A38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"&amp;TAGS!P3835&amp;"
}"))))</f>
        <v>#VALUE!</v>
      </c>
    </row>
    <row r="3836" spans="1:1" hidden="1" x14ac:dyDescent="0.25">
      <c r="A38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"&amp;TAGS!P3836&amp;"
}"))))</f>
        <v>#VALUE!</v>
      </c>
    </row>
    <row r="3837" spans="1:1" hidden="1" x14ac:dyDescent="0.25">
      <c r="A38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"&amp;TAGS!P3837&amp;"
}"))))</f>
        <v>#VALUE!</v>
      </c>
    </row>
    <row r="3838" spans="1:1" hidden="1" x14ac:dyDescent="0.25">
      <c r="A38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"&amp;TAGS!P3838&amp;"
}"))))</f>
        <v>#VALUE!</v>
      </c>
    </row>
    <row r="3839" spans="1:1" hidden="1" x14ac:dyDescent="0.25">
      <c r="A38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"&amp;TAGS!P3839&amp;"
}"))))</f>
        <v>#VALUE!</v>
      </c>
    </row>
    <row r="3840" spans="1:1" hidden="1" x14ac:dyDescent="0.25">
      <c r="A38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"&amp;TAGS!P3840&amp;"
}"))))</f>
        <v>#VALUE!</v>
      </c>
    </row>
    <row r="3841" spans="1:1" hidden="1" x14ac:dyDescent="0.25">
      <c r="A38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"&amp;TAGS!P3841&amp;"
}"))))</f>
        <v>#VALUE!</v>
      </c>
    </row>
    <row r="3842" spans="1:1" hidden="1" x14ac:dyDescent="0.25">
      <c r="A38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"&amp;TAGS!P3842&amp;"
}"))))</f>
        <v>#VALUE!</v>
      </c>
    </row>
    <row r="3843" spans="1:1" hidden="1" x14ac:dyDescent="0.25">
      <c r="A38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"&amp;TAGS!P3843&amp;"
}"))))</f>
        <v>#VALUE!</v>
      </c>
    </row>
    <row r="3844" spans="1:1" hidden="1" x14ac:dyDescent="0.25">
      <c r="A38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"&amp;TAGS!P3844&amp;"
}"))))</f>
        <v>#VALUE!</v>
      </c>
    </row>
    <row r="3845" spans="1:1" hidden="1" x14ac:dyDescent="0.25">
      <c r="A38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"&amp;TAGS!P3845&amp;"
}"))))</f>
        <v>#VALUE!</v>
      </c>
    </row>
    <row r="3846" spans="1:1" hidden="1" x14ac:dyDescent="0.25">
      <c r="A38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"&amp;TAGS!P3846&amp;"
}"))))</f>
        <v>#VALUE!</v>
      </c>
    </row>
    <row r="3847" spans="1:1" hidden="1" x14ac:dyDescent="0.25">
      <c r="A38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"&amp;TAGS!P3847&amp;"
}"))))</f>
        <v>#VALUE!</v>
      </c>
    </row>
    <row r="3848" spans="1:1" hidden="1" x14ac:dyDescent="0.25">
      <c r="A38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"&amp;TAGS!P3848&amp;"
}"))))</f>
        <v>#VALUE!</v>
      </c>
    </row>
    <row r="3849" spans="1:1" hidden="1" x14ac:dyDescent="0.25">
      <c r="A38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"&amp;TAGS!P3849&amp;"
}"))))</f>
        <v>#VALUE!</v>
      </c>
    </row>
    <row r="3850" spans="1:1" hidden="1" x14ac:dyDescent="0.25">
      <c r="A38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"&amp;TAGS!P3850&amp;"
}"))))</f>
        <v>#VALUE!</v>
      </c>
    </row>
    <row r="3851" spans="1:1" hidden="1" x14ac:dyDescent="0.25">
      <c r="A38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"&amp;TAGS!P3851&amp;"
}"))))</f>
        <v>#VALUE!</v>
      </c>
    </row>
    <row r="3852" spans="1:1" hidden="1" x14ac:dyDescent="0.25">
      <c r="A38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"&amp;TAGS!P3852&amp;"
}"))))</f>
        <v>#VALUE!</v>
      </c>
    </row>
    <row r="3853" spans="1:1" hidden="1" x14ac:dyDescent="0.25">
      <c r="A38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"&amp;TAGS!P3853&amp;"
}"))))</f>
        <v>#VALUE!</v>
      </c>
    </row>
    <row r="3854" spans="1:1" hidden="1" x14ac:dyDescent="0.25">
      <c r="A38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"&amp;TAGS!P3854&amp;"
}"))))</f>
        <v>#VALUE!</v>
      </c>
    </row>
    <row r="3855" spans="1:1" hidden="1" x14ac:dyDescent="0.25">
      <c r="A38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"&amp;TAGS!P3855&amp;"
}"))))</f>
        <v>#VALUE!</v>
      </c>
    </row>
    <row r="3856" spans="1:1" hidden="1" x14ac:dyDescent="0.25">
      <c r="A38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"&amp;TAGS!P3856&amp;"
}"))))</f>
        <v>#VALUE!</v>
      </c>
    </row>
    <row r="3857" spans="1:1" hidden="1" x14ac:dyDescent="0.25">
      <c r="A38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"&amp;TAGS!P3857&amp;"
}"))))</f>
        <v>#VALUE!</v>
      </c>
    </row>
    <row r="3858" spans="1:1" hidden="1" x14ac:dyDescent="0.25">
      <c r="A38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"&amp;TAGS!P3858&amp;"
}"))))</f>
        <v>#VALUE!</v>
      </c>
    </row>
    <row r="3859" spans="1:1" hidden="1" x14ac:dyDescent="0.25">
      <c r="A38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"&amp;TAGS!P3859&amp;"
}"))))</f>
        <v>#VALUE!</v>
      </c>
    </row>
    <row r="3860" spans="1:1" hidden="1" x14ac:dyDescent="0.25">
      <c r="A38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"&amp;TAGS!P3860&amp;"
}"))))</f>
        <v>#VALUE!</v>
      </c>
    </row>
    <row r="3861" spans="1:1" hidden="1" x14ac:dyDescent="0.25">
      <c r="A38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"&amp;TAGS!P3861&amp;"
}"))))</f>
        <v>#VALUE!</v>
      </c>
    </row>
    <row r="3862" spans="1:1" hidden="1" x14ac:dyDescent="0.25">
      <c r="A38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"&amp;TAGS!P3862&amp;"
}"))))</f>
        <v>#VALUE!</v>
      </c>
    </row>
    <row r="3863" spans="1:1" hidden="1" x14ac:dyDescent="0.25">
      <c r="A38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"&amp;TAGS!P3863&amp;"
}"))))</f>
        <v>#VALUE!</v>
      </c>
    </row>
    <row r="3864" spans="1:1" hidden="1" x14ac:dyDescent="0.25">
      <c r="A38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"&amp;TAGS!P3864&amp;"
}"))))</f>
        <v>#VALUE!</v>
      </c>
    </row>
    <row r="3865" spans="1:1" hidden="1" x14ac:dyDescent="0.25">
      <c r="A38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"&amp;TAGS!P3865&amp;"
}"))))</f>
        <v>#VALUE!</v>
      </c>
    </row>
    <row r="3866" spans="1:1" hidden="1" x14ac:dyDescent="0.25">
      <c r="A38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"&amp;TAGS!P3866&amp;"
}"))))</f>
        <v>#VALUE!</v>
      </c>
    </row>
    <row r="3867" spans="1:1" hidden="1" x14ac:dyDescent="0.25">
      <c r="A38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"&amp;TAGS!P3867&amp;"
}"))))</f>
        <v>#VALUE!</v>
      </c>
    </row>
    <row r="3868" spans="1:1" hidden="1" x14ac:dyDescent="0.25">
      <c r="A38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"&amp;TAGS!P3868&amp;"
}"))))</f>
        <v>#VALUE!</v>
      </c>
    </row>
    <row r="3869" spans="1:1" hidden="1" x14ac:dyDescent="0.25">
      <c r="A38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"&amp;TAGS!P3869&amp;"
}"))))</f>
        <v>#VALUE!</v>
      </c>
    </row>
    <row r="3870" spans="1:1" hidden="1" x14ac:dyDescent="0.25">
      <c r="A38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"&amp;TAGS!P3870&amp;"
}"))))</f>
        <v>#VALUE!</v>
      </c>
    </row>
    <row r="3871" spans="1:1" hidden="1" x14ac:dyDescent="0.25">
      <c r="A38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"&amp;TAGS!P3871&amp;"
}"))))</f>
        <v>#VALUE!</v>
      </c>
    </row>
    <row r="3872" spans="1:1" hidden="1" x14ac:dyDescent="0.25">
      <c r="A38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"&amp;TAGS!P3872&amp;"
}"))))</f>
        <v>#VALUE!</v>
      </c>
    </row>
    <row r="3873" spans="1:1" hidden="1" x14ac:dyDescent="0.25">
      <c r="A38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"&amp;TAGS!P3873&amp;"
}"))))</f>
        <v>#VALUE!</v>
      </c>
    </row>
    <row r="3874" spans="1:1" hidden="1" x14ac:dyDescent="0.25">
      <c r="A38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"&amp;TAGS!P3874&amp;"
}"))))</f>
        <v>#VALUE!</v>
      </c>
    </row>
    <row r="3875" spans="1:1" hidden="1" x14ac:dyDescent="0.25">
      <c r="A38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"&amp;TAGS!P3875&amp;"
}"))))</f>
        <v>#VALUE!</v>
      </c>
    </row>
    <row r="3876" spans="1:1" hidden="1" x14ac:dyDescent="0.25">
      <c r="A38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"&amp;TAGS!P3876&amp;"
}"))))</f>
        <v>#VALUE!</v>
      </c>
    </row>
    <row r="3877" spans="1:1" hidden="1" x14ac:dyDescent="0.25">
      <c r="A38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"&amp;TAGS!P3877&amp;"
}"))))</f>
        <v>#VALUE!</v>
      </c>
    </row>
    <row r="3878" spans="1:1" hidden="1" x14ac:dyDescent="0.25">
      <c r="A38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"&amp;TAGS!P3878&amp;"
}"))))</f>
        <v>#VALUE!</v>
      </c>
    </row>
    <row r="3879" spans="1:1" hidden="1" x14ac:dyDescent="0.25">
      <c r="A38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"&amp;TAGS!P3879&amp;"
}"))))</f>
        <v>#VALUE!</v>
      </c>
    </row>
    <row r="3880" spans="1:1" hidden="1" x14ac:dyDescent="0.25">
      <c r="A38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"&amp;TAGS!P3880&amp;"
}"))))</f>
        <v>#VALUE!</v>
      </c>
    </row>
    <row r="3881" spans="1:1" hidden="1" x14ac:dyDescent="0.25">
      <c r="A38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"&amp;TAGS!P3881&amp;"
}"))))</f>
        <v>#VALUE!</v>
      </c>
    </row>
    <row r="3882" spans="1:1" hidden="1" x14ac:dyDescent="0.25">
      <c r="A38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"&amp;TAGS!P3882&amp;"
}"))))</f>
        <v>#VALUE!</v>
      </c>
    </row>
    <row r="3883" spans="1:1" hidden="1" x14ac:dyDescent="0.25">
      <c r="A38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"&amp;TAGS!P3883&amp;"
}"))))</f>
        <v>#VALUE!</v>
      </c>
    </row>
    <row r="3884" spans="1:1" hidden="1" x14ac:dyDescent="0.25">
      <c r="A38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"&amp;TAGS!P3884&amp;"
}"))))</f>
        <v>#VALUE!</v>
      </c>
    </row>
    <row r="3885" spans="1:1" hidden="1" x14ac:dyDescent="0.25">
      <c r="A38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"&amp;TAGS!P3885&amp;"
}"))))</f>
        <v>#VALUE!</v>
      </c>
    </row>
    <row r="3886" spans="1:1" hidden="1" x14ac:dyDescent="0.25">
      <c r="A38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"&amp;TAGS!P3886&amp;"
}"))))</f>
        <v>#VALUE!</v>
      </c>
    </row>
    <row r="3887" spans="1:1" hidden="1" x14ac:dyDescent="0.25">
      <c r="A38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"&amp;TAGS!P3887&amp;"
}"))))</f>
        <v>#VALUE!</v>
      </c>
    </row>
    <row r="3888" spans="1:1" hidden="1" x14ac:dyDescent="0.25">
      <c r="A38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"&amp;TAGS!P3888&amp;"
}"))))</f>
        <v>#VALUE!</v>
      </c>
    </row>
    <row r="3889" spans="1:1" hidden="1" x14ac:dyDescent="0.25">
      <c r="A38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"&amp;TAGS!P3889&amp;"
}"))))</f>
        <v>#VALUE!</v>
      </c>
    </row>
    <row r="3890" spans="1:1" hidden="1" x14ac:dyDescent="0.25">
      <c r="A38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"&amp;TAGS!P3890&amp;"
}"))))</f>
        <v>#VALUE!</v>
      </c>
    </row>
    <row r="3891" spans="1:1" hidden="1" x14ac:dyDescent="0.25">
      <c r="A38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"&amp;TAGS!P3891&amp;"
}"))))</f>
        <v>#VALUE!</v>
      </c>
    </row>
    <row r="3892" spans="1:1" hidden="1" x14ac:dyDescent="0.25">
      <c r="A38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"&amp;TAGS!P3892&amp;"
}"))))</f>
        <v>#VALUE!</v>
      </c>
    </row>
    <row r="3893" spans="1:1" hidden="1" x14ac:dyDescent="0.25">
      <c r="A38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"&amp;TAGS!P3893&amp;"
}"))))</f>
        <v>#VALUE!</v>
      </c>
    </row>
    <row r="3894" spans="1:1" hidden="1" x14ac:dyDescent="0.25">
      <c r="A38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"&amp;TAGS!P3894&amp;"
}"))))</f>
        <v>#VALUE!</v>
      </c>
    </row>
    <row r="3895" spans="1:1" hidden="1" x14ac:dyDescent="0.25">
      <c r="A38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"&amp;TAGS!P3895&amp;"
}"))))</f>
        <v>#VALUE!</v>
      </c>
    </row>
    <row r="3896" spans="1:1" hidden="1" x14ac:dyDescent="0.25">
      <c r="A38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"&amp;TAGS!P3896&amp;"
}"))))</f>
        <v>#VALUE!</v>
      </c>
    </row>
    <row r="3897" spans="1:1" hidden="1" x14ac:dyDescent="0.25">
      <c r="A38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"&amp;TAGS!P3897&amp;"
}"))))</f>
        <v>#VALUE!</v>
      </c>
    </row>
    <row r="3898" spans="1:1" hidden="1" x14ac:dyDescent="0.25">
      <c r="A38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"&amp;TAGS!P3898&amp;"
}"))))</f>
        <v>#VALUE!</v>
      </c>
    </row>
    <row r="3899" spans="1:1" hidden="1" x14ac:dyDescent="0.25">
      <c r="A38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"&amp;TAGS!P3899&amp;"
}"))))</f>
        <v>#VALUE!</v>
      </c>
    </row>
    <row r="3900" spans="1:1" hidden="1" x14ac:dyDescent="0.25">
      <c r="A39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"&amp;TAGS!P3900&amp;"
}"))))</f>
        <v>#VALUE!</v>
      </c>
    </row>
    <row r="3901" spans="1:1" hidden="1" x14ac:dyDescent="0.25">
      <c r="A39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"&amp;TAGS!P3901&amp;"
}"))))</f>
        <v>#VALUE!</v>
      </c>
    </row>
    <row r="3902" spans="1:1" hidden="1" x14ac:dyDescent="0.25">
      <c r="A39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"&amp;TAGS!P3902&amp;"
}"))))</f>
        <v>#VALUE!</v>
      </c>
    </row>
    <row r="3903" spans="1:1" hidden="1" x14ac:dyDescent="0.25">
      <c r="A39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"&amp;TAGS!P3903&amp;"
}"))))</f>
        <v>#VALUE!</v>
      </c>
    </row>
    <row r="3904" spans="1:1" hidden="1" x14ac:dyDescent="0.25">
      <c r="A39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"&amp;TAGS!P3904&amp;"
}"))))</f>
        <v>#VALUE!</v>
      </c>
    </row>
    <row r="3905" spans="1:1" hidden="1" x14ac:dyDescent="0.25">
      <c r="A39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"&amp;TAGS!P3905&amp;"
}"))))</f>
        <v>#VALUE!</v>
      </c>
    </row>
    <row r="3906" spans="1:1" hidden="1" x14ac:dyDescent="0.25">
      <c r="A39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"&amp;TAGS!P3906&amp;"
}"))))</f>
        <v>#VALUE!</v>
      </c>
    </row>
    <row r="3907" spans="1:1" hidden="1" x14ac:dyDescent="0.25">
      <c r="A39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"&amp;TAGS!P3907&amp;"
}"))))</f>
        <v>#VALUE!</v>
      </c>
    </row>
    <row r="3908" spans="1:1" hidden="1" x14ac:dyDescent="0.25">
      <c r="A39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"&amp;TAGS!P3908&amp;"
}"))))</f>
        <v>#VALUE!</v>
      </c>
    </row>
    <row r="3909" spans="1:1" hidden="1" x14ac:dyDescent="0.25">
      <c r="A39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"&amp;TAGS!P3909&amp;"
}"))))</f>
        <v>#VALUE!</v>
      </c>
    </row>
    <row r="3910" spans="1:1" hidden="1" x14ac:dyDescent="0.25">
      <c r="A39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"&amp;TAGS!P3910&amp;"
}"))))</f>
        <v>#VALUE!</v>
      </c>
    </row>
    <row r="3911" spans="1:1" hidden="1" x14ac:dyDescent="0.25">
      <c r="A39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"&amp;TAGS!P3911&amp;"
}"))))</f>
        <v>#VALUE!</v>
      </c>
    </row>
    <row r="3912" spans="1:1" hidden="1" x14ac:dyDescent="0.25">
      <c r="A39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"&amp;TAGS!P3912&amp;"
}"))))</f>
        <v>#VALUE!</v>
      </c>
    </row>
    <row r="3913" spans="1:1" hidden="1" x14ac:dyDescent="0.25">
      <c r="A39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"&amp;TAGS!P3913&amp;"
}"))))</f>
        <v>#VALUE!</v>
      </c>
    </row>
    <row r="3914" spans="1:1" hidden="1" x14ac:dyDescent="0.25">
      <c r="A39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"&amp;TAGS!P3914&amp;"
}"))))</f>
        <v>#VALUE!</v>
      </c>
    </row>
    <row r="3915" spans="1:1" hidden="1" x14ac:dyDescent="0.25">
      <c r="A39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"&amp;TAGS!P3915&amp;"
}"))))</f>
        <v>#VALUE!</v>
      </c>
    </row>
    <row r="3916" spans="1:1" hidden="1" x14ac:dyDescent="0.25">
      <c r="A39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"&amp;TAGS!P3916&amp;"
}"))))</f>
        <v>#VALUE!</v>
      </c>
    </row>
    <row r="3917" spans="1:1" hidden="1" x14ac:dyDescent="0.25">
      <c r="A39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"&amp;TAGS!P3917&amp;"
}"))))</f>
        <v>#VALUE!</v>
      </c>
    </row>
    <row r="3918" spans="1:1" hidden="1" x14ac:dyDescent="0.25">
      <c r="A39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"&amp;TAGS!P3918&amp;"
}"))))</f>
        <v>#VALUE!</v>
      </c>
    </row>
    <row r="3919" spans="1:1" hidden="1" x14ac:dyDescent="0.25">
      <c r="A39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"&amp;TAGS!P3919&amp;"
}"))))</f>
        <v>#VALUE!</v>
      </c>
    </row>
    <row r="3920" spans="1:1" hidden="1" x14ac:dyDescent="0.25">
      <c r="A39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"&amp;TAGS!P3920&amp;"
}"))))</f>
        <v>#VALUE!</v>
      </c>
    </row>
    <row r="3921" spans="1:1" hidden="1" x14ac:dyDescent="0.25">
      <c r="A39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"&amp;TAGS!P3921&amp;"
}"))))</f>
        <v>#VALUE!</v>
      </c>
    </row>
    <row r="3922" spans="1:1" hidden="1" x14ac:dyDescent="0.25">
      <c r="A39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"&amp;TAGS!P3922&amp;"
}"))))</f>
        <v>#VALUE!</v>
      </c>
    </row>
    <row r="3923" spans="1:1" hidden="1" x14ac:dyDescent="0.25">
      <c r="A39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"&amp;TAGS!P3923&amp;"
}"))))</f>
        <v>#VALUE!</v>
      </c>
    </row>
    <row r="3924" spans="1:1" hidden="1" x14ac:dyDescent="0.25">
      <c r="A39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"&amp;TAGS!P3924&amp;"
}"))))</f>
        <v>#VALUE!</v>
      </c>
    </row>
    <row r="3925" spans="1:1" hidden="1" x14ac:dyDescent="0.25">
      <c r="A39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"&amp;TAGS!P3925&amp;"
}"))))</f>
        <v>#VALUE!</v>
      </c>
    </row>
    <row r="3926" spans="1:1" hidden="1" x14ac:dyDescent="0.25">
      <c r="A39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"&amp;TAGS!P3926&amp;"
}"))))</f>
        <v>#VALUE!</v>
      </c>
    </row>
    <row r="3927" spans="1:1" hidden="1" x14ac:dyDescent="0.25">
      <c r="A39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"&amp;TAGS!P3927&amp;"
}"))))</f>
        <v>#VALUE!</v>
      </c>
    </row>
    <row r="3928" spans="1:1" hidden="1" x14ac:dyDescent="0.25">
      <c r="A39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"&amp;TAGS!P3928&amp;"
}"))))</f>
        <v>#VALUE!</v>
      </c>
    </row>
    <row r="3929" spans="1:1" hidden="1" x14ac:dyDescent="0.25">
      <c r="A39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"&amp;TAGS!P3929&amp;"
}"))))</f>
        <v>#VALUE!</v>
      </c>
    </row>
    <row r="3930" spans="1:1" hidden="1" x14ac:dyDescent="0.25">
      <c r="A39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"&amp;TAGS!P3930&amp;"
}"))))</f>
        <v>#VALUE!</v>
      </c>
    </row>
    <row r="3931" spans="1:1" hidden="1" x14ac:dyDescent="0.25">
      <c r="A39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"&amp;TAGS!P3931&amp;"
}"))))</f>
        <v>#VALUE!</v>
      </c>
    </row>
    <row r="3932" spans="1:1" hidden="1" x14ac:dyDescent="0.25">
      <c r="A39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"&amp;TAGS!P3932&amp;"
}"))))</f>
        <v>#VALUE!</v>
      </c>
    </row>
    <row r="3933" spans="1:1" hidden="1" x14ac:dyDescent="0.25">
      <c r="A39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"&amp;TAGS!P3933&amp;"
}"))))</f>
        <v>#VALUE!</v>
      </c>
    </row>
    <row r="3934" spans="1:1" hidden="1" x14ac:dyDescent="0.25">
      <c r="A39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"&amp;TAGS!P3934&amp;"
}"))))</f>
        <v>#VALUE!</v>
      </c>
    </row>
    <row r="3935" spans="1:1" hidden="1" x14ac:dyDescent="0.25">
      <c r="A39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"&amp;TAGS!P3935&amp;"
}"))))</f>
        <v>#VALUE!</v>
      </c>
    </row>
    <row r="3936" spans="1:1" hidden="1" x14ac:dyDescent="0.25">
      <c r="A39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"&amp;TAGS!P3936&amp;"
}"))))</f>
        <v>#VALUE!</v>
      </c>
    </row>
    <row r="3937" spans="1:1" hidden="1" x14ac:dyDescent="0.25">
      <c r="A39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"&amp;TAGS!P3937&amp;"
}"))))</f>
        <v>#VALUE!</v>
      </c>
    </row>
    <row r="3938" spans="1:1" hidden="1" x14ac:dyDescent="0.25">
      <c r="A39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"&amp;TAGS!P3938&amp;"
}"))))</f>
        <v>#VALUE!</v>
      </c>
    </row>
    <row r="3939" spans="1:1" hidden="1" x14ac:dyDescent="0.25">
      <c r="A39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"&amp;TAGS!P3939&amp;"
}"))))</f>
        <v>#VALUE!</v>
      </c>
    </row>
    <row r="3940" spans="1:1" hidden="1" x14ac:dyDescent="0.25">
      <c r="A39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"&amp;TAGS!P3940&amp;"
}"))))</f>
        <v>#VALUE!</v>
      </c>
    </row>
    <row r="3941" spans="1:1" hidden="1" x14ac:dyDescent="0.25">
      <c r="A39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"&amp;TAGS!P3941&amp;"
}"))))</f>
        <v>#VALUE!</v>
      </c>
    </row>
    <row r="3942" spans="1:1" hidden="1" x14ac:dyDescent="0.25">
      <c r="A39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"&amp;TAGS!P3942&amp;"
}"))))</f>
        <v>#VALUE!</v>
      </c>
    </row>
    <row r="3943" spans="1:1" hidden="1" x14ac:dyDescent="0.25">
      <c r="A39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"&amp;TAGS!P3943&amp;"
}"))))</f>
        <v>#VALUE!</v>
      </c>
    </row>
    <row r="3944" spans="1:1" hidden="1" x14ac:dyDescent="0.25">
      <c r="A39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"&amp;TAGS!P3944&amp;"
}"))))</f>
        <v>#VALUE!</v>
      </c>
    </row>
    <row r="3945" spans="1:1" hidden="1" x14ac:dyDescent="0.25">
      <c r="A39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"&amp;TAGS!P3945&amp;"
}"))))</f>
        <v>#VALUE!</v>
      </c>
    </row>
    <row r="3946" spans="1:1" hidden="1" x14ac:dyDescent="0.25">
      <c r="A39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"&amp;TAGS!P3946&amp;"
}"))))</f>
        <v>#VALUE!</v>
      </c>
    </row>
    <row r="3947" spans="1:1" hidden="1" x14ac:dyDescent="0.25">
      <c r="A39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"&amp;TAGS!P3947&amp;"
}"))))</f>
        <v>#VALUE!</v>
      </c>
    </row>
    <row r="3948" spans="1:1" hidden="1" x14ac:dyDescent="0.25">
      <c r="A39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"&amp;TAGS!P3948&amp;"
}"))))</f>
        <v>#VALUE!</v>
      </c>
    </row>
    <row r="3949" spans="1:1" hidden="1" x14ac:dyDescent="0.25">
      <c r="A39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"&amp;TAGS!P3949&amp;"
}"))))</f>
        <v>#VALUE!</v>
      </c>
    </row>
    <row r="3950" spans="1:1" hidden="1" x14ac:dyDescent="0.25">
      <c r="A39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"&amp;TAGS!P3950&amp;"
}"))))</f>
        <v>#VALUE!</v>
      </c>
    </row>
    <row r="3951" spans="1:1" hidden="1" x14ac:dyDescent="0.25">
      <c r="A39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"&amp;TAGS!P3951&amp;"
}"))))</f>
        <v>#VALUE!</v>
      </c>
    </row>
    <row r="3952" spans="1:1" hidden="1" x14ac:dyDescent="0.25">
      <c r="A39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"&amp;TAGS!P3952&amp;"
}"))))</f>
        <v>#VALUE!</v>
      </c>
    </row>
    <row r="3953" spans="1:1" hidden="1" x14ac:dyDescent="0.25">
      <c r="A39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"&amp;TAGS!P3953&amp;"
}"))))</f>
        <v>#VALUE!</v>
      </c>
    </row>
    <row r="3954" spans="1:1" hidden="1" x14ac:dyDescent="0.25">
      <c r="A39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"&amp;TAGS!P3954&amp;"
}"))))</f>
        <v>#VALUE!</v>
      </c>
    </row>
    <row r="3955" spans="1:1" hidden="1" x14ac:dyDescent="0.25">
      <c r="A39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"&amp;TAGS!P3955&amp;"
}"))))</f>
        <v>#VALUE!</v>
      </c>
    </row>
    <row r="3956" spans="1:1" hidden="1" x14ac:dyDescent="0.25">
      <c r="A39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"&amp;TAGS!P3956&amp;"
}"))))</f>
        <v>#VALUE!</v>
      </c>
    </row>
    <row r="3957" spans="1:1" hidden="1" x14ac:dyDescent="0.25">
      <c r="A39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"&amp;TAGS!P3957&amp;"
}"))))</f>
        <v>#VALUE!</v>
      </c>
    </row>
    <row r="3958" spans="1:1" hidden="1" x14ac:dyDescent="0.25">
      <c r="A39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"&amp;TAGS!P3958&amp;"
}"))))</f>
        <v>#VALUE!</v>
      </c>
    </row>
    <row r="3959" spans="1:1" hidden="1" x14ac:dyDescent="0.25">
      <c r="A39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"&amp;TAGS!P3959&amp;"
}"))))</f>
        <v>#VALUE!</v>
      </c>
    </row>
    <row r="3960" spans="1:1" hidden="1" x14ac:dyDescent="0.25">
      <c r="A39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"&amp;TAGS!P3960&amp;"
}"))))</f>
        <v>#VALUE!</v>
      </c>
    </row>
    <row r="3961" spans="1:1" hidden="1" x14ac:dyDescent="0.25">
      <c r="A39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"&amp;TAGS!P3961&amp;"
}"))))</f>
        <v>#VALUE!</v>
      </c>
    </row>
    <row r="3962" spans="1:1" hidden="1" x14ac:dyDescent="0.25">
      <c r="A39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"&amp;TAGS!P3962&amp;"
}"))))</f>
        <v>#VALUE!</v>
      </c>
    </row>
    <row r="3963" spans="1:1" hidden="1" x14ac:dyDescent="0.25">
      <c r="A39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"&amp;TAGS!P3963&amp;"
}"))))</f>
        <v>#VALUE!</v>
      </c>
    </row>
    <row r="3964" spans="1:1" hidden="1" x14ac:dyDescent="0.25">
      <c r="A39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"&amp;TAGS!P3964&amp;"
}"))))</f>
        <v>#VALUE!</v>
      </c>
    </row>
    <row r="3965" spans="1:1" hidden="1" x14ac:dyDescent="0.25">
      <c r="A39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"&amp;TAGS!P3965&amp;"
}"))))</f>
        <v>#VALUE!</v>
      </c>
    </row>
    <row r="3966" spans="1:1" hidden="1" x14ac:dyDescent="0.25">
      <c r="A39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"&amp;TAGS!P3966&amp;"
}"))))</f>
        <v>#VALUE!</v>
      </c>
    </row>
    <row r="3967" spans="1:1" hidden="1" x14ac:dyDescent="0.25">
      <c r="A39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"&amp;TAGS!P3967&amp;"
}"))))</f>
        <v>#VALUE!</v>
      </c>
    </row>
    <row r="3968" spans="1:1" hidden="1" x14ac:dyDescent="0.25">
      <c r="A39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"&amp;TAGS!P3968&amp;"
}"))))</f>
        <v>#VALUE!</v>
      </c>
    </row>
    <row r="3969" spans="1:1" hidden="1" x14ac:dyDescent="0.25">
      <c r="A39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"&amp;TAGS!P3969&amp;"
}"))))</f>
        <v>#VALUE!</v>
      </c>
    </row>
    <row r="3970" spans="1:1" hidden="1" x14ac:dyDescent="0.25">
      <c r="A39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"&amp;TAGS!P3970&amp;"
}"))))</f>
        <v>#VALUE!</v>
      </c>
    </row>
    <row r="3971" spans="1:1" hidden="1" x14ac:dyDescent="0.25">
      <c r="A39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"&amp;TAGS!P3971&amp;"
}"))))</f>
        <v>#VALUE!</v>
      </c>
    </row>
    <row r="3972" spans="1:1" hidden="1" x14ac:dyDescent="0.25">
      <c r="A39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"&amp;TAGS!P3972&amp;"
}"))))</f>
        <v>#VALUE!</v>
      </c>
    </row>
    <row r="3973" spans="1:1" hidden="1" x14ac:dyDescent="0.25">
      <c r="A39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"&amp;TAGS!P3973&amp;"
}"))))</f>
        <v>#VALUE!</v>
      </c>
    </row>
    <row r="3974" spans="1:1" hidden="1" x14ac:dyDescent="0.25">
      <c r="A39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"&amp;TAGS!P3974&amp;"
}"))))</f>
        <v>#VALUE!</v>
      </c>
    </row>
    <row r="3975" spans="1:1" hidden="1" x14ac:dyDescent="0.25">
      <c r="A39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"&amp;TAGS!P3975&amp;"
}"))))</f>
        <v>#VALUE!</v>
      </c>
    </row>
    <row r="3976" spans="1:1" hidden="1" x14ac:dyDescent="0.25">
      <c r="A39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"&amp;TAGS!P3976&amp;"
}"))))</f>
        <v>#VALUE!</v>
      </c>
    </row>
    <row r="3977" spans="1:1" hidden="1" x14ac:dyDescent="0.25">
      <c r="A39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"&amp;TAGS!P3977&amp;"
}"))))</f>
        <v>#VALUE!</v>
      </c>
    </row>
    <row r="3978" spans="1:1" hidden="1" x14ac:dyDescent="0.25">
      <c r="A39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"&amp;TAGS!P3978&amp;"
}"))))</f>
        <v>#VALUE!</v>
      </c>
    </row>
    <row r="3979" spans="1:1" hidden="1" x14ac:dyDescent="0.25">
      <c r="A39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"&amp;TAGS!P3979&amp;"
}"))))</f>
        <v>#VALUE!</v>
      </c>
    </row>
    <row r="3980" spans="1:1" hidden="1" x14ac:dyDescent="0.25">
      <c r="A39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"&amp;TAGS!P3980&amp;"
}"))))</f>
        <v>#VALUE!</v>
      </c>
    </row>
    <row r="3981" spans="1:1" hidden="1" x14ac:dyDescent="0.25">
      <c r="A39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"&amp;TAGS!P3981&amp;"
}"))))</f>
        <v>#VALUE!</v>
      </c>
    </row>
    <row r="3982" spans="1:1" hidden="1" x14ac:dyDescent="0.25">
      <c r="A39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"&amp;TAGS!P3982&amp;"
}"))))</f>
        <v>#VALUE!</v>
      </c>
    </row>
    <row r="3983" spans="1:1" hidden="1" x14ac:dyDescent="0.25">
      <c r="A39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"&amp;TAGS!P3983&amp;"
}"))))</f>
        <v>#VALUE!</v>
      </c>
    </row>
    <row r="3984" spans="1:1" hidden="1" x14ac:dyDescent="0.25">
      <c r="A39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"&amp;TAGS!P3984&amp;"
}"))))</f>
        <v>#VALUE!</v>
      </c>
    </row>
    <row r="3985" spans="1:1" hidden="1" x14ac:dyDescent="0.25">
      <c r="A39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"&amp;TAGS!P3985&amp;"
}"))))</f>
        <v>#VALUE!</v>
      </c>
    </row>
    <row r="3986" spans="1:1" hidden="1" x14ac:dyDescent="0.25">
      <c r="A39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"&amp;TAGS!P3986&amp;"
}"))))</f>
        <v>#VALUE!</v>
      </c>
    </row>
    <row r="3987" spans="1:1" hidden="1" x14ac:dyDescent="0.25">
      <c r="A39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"&amp;TAGS!P3987&amp;"
}"))))</f>
        <v>#VALUE!</v>
      </c>
    </row>
    <row r="3988" spans="1:1" hidden="1" x14ac:dyDescent="0.25">
      <c r="A39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"&amp;TAGS!P3988&amp;"
}"))))</f>
        <v>#VALUE!</v>
      </c>
    </row>
    <row r="3989" spans="1:1" hidden="1" x14ac:dyDescent="0.25">
      <c r="A39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"&amp;TAGS!P3989&amp;"
}"))))</f>
        <v>#VALUE!</v>
      </c>
    </row>
    <row r="3990" spans="1:1" hidden="1" x14ac:dyDescent="0.25">
      <c r="A39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"&amp;TAGS!P3990&amp;"
}"))))</f>
        <v>#VALUE!</v>
      </c>
    </row>
    <row r="3991" spans="1:1" hidden="1" x14ac:dyDescent="0.25">
      <c r="A39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"&amp;TAGS!P3991&amp;"
}"))))</f>
        <v>#VALUE!</v>
      </c>
    </row>
    <row r="3992" spans="1:1" hidden="1" x14ac:dyDescent="0.25">
      <c r="A39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"&amp;TAGS!P3992&amp;"
}"))))</f>
        <v>#VALUE!</v>
      </c>
    </row>
    <row r="3993" spans="1:1" hidden="1" x14ac:dyDescent="0.25">
      <c r="A39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"&amp;TAGS!P3993&amp;"
}"))))</f>
        <v>#VALUE!</v>
      </c>
    </row>
    <row r="3994" spans="1:1" hidden="1" x14ac:dyDescent="0.25">
      <c r="A39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"&amp;TAGS!P3994&amp;"
}"))))</f>
        <v>#VALUE!</v>
      </c>
    </row>
    <row r="3995" spans="1:1" hidden="1" x14ac:dyDescent="0.25">
      <c r="A39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"&amp;TAGS!P3995&amp;"
}"))))</f>
        <v>#VALUE!</v>
      </c>
    </row>
    <row r="3996" spans="1:1" hidden="1" x14ac:dyDescent="0.25">
      <c r="A39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"&amp;TAGS!P3996&amp;"
}"))))</f>
        <v>#VALUE!</v>
      </c>
    </row>
    <row r="3997" spans="1:1" hidden="1" x14ac:dyDescent="0.25">
      <c r="A39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"&amp;TAGS!P3997&amp;"
}"))))</f>
        <v>#VALUE!</v>
      </c>
    </row>
    <row r="3998" spans="1:1" hidden="1" x14ac:dyDescent="0.25">
      <c r="A39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"&amp;TAGS!P3998&amp;"
}"))))</f>
        <v>#VALUE!</v>
      </c>
    </row>
    <row r="3999" spans="1:1" hidden="1" x14ac:dyDescent="0.25">
      <c r="A39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"&amp;TAGS!P3999&amp;"
}"))))</f>
        <v>#VALUE!</v>
      </c>
    </row>
    <row r="4000" spans="1:1" hidden="1" x14ac:dyDescent="0.25">
      <c r="A40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"&amp;TAGS!P4000&amp;"
}"))))</f>
        <v>#VALUE!</v>
      </c>
    </row>
    <row r="4001" spans="1:1" hidden="1" x14ac:dyDescent="0.25">
      <c r="A40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"&amp;TAGS!P4001&amp;"
}"))))</f>
        <v>#VALUE!</v>
      </c>
    </row>
    <row r="4002" spans="1:1" hidden="1" x14ac:dyDescent="0.25">
      <c r="A40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"&amp;TAGS!P4002&amp;"
}"))))</f>
        <v>#VALUE!</v>
      </c>
    </row>
    <row r="4003" spans="1:1" hidden="1" x14ac:dyDescent="0.25">
      <c r="A40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"&amp;TAGS!P4003&amp;"
}"))))</f>
        <v>#VALUE!</v>
      </c>
    </row>
    <row r="4004" spans="1:1" hidden="1" x14ac:dyDescent="0.25">
      <c r="A40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"&amp;TAGS!P4004&amp;"
}"))))</f>
        <v>#VALUE!</v>
      </c>
    </row>
    <row r="4005" spans="1:1" hidden="1" x14ac:dyDescent="0.25">
      <c r="A40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"&amp;TAGS!P4005&amp;"
}"))))</f>
        <v>#VALUE!</v>
      </c>
    </row>
    <row r="4006" spans="1:1" hidden="1" x14ac:dyDescent="0.25">
      <c r="A40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"&amp;TAGS!P4006&amp;"
}"))))</f>
        <v>#VALUE!</v>
      </c>
    </row>
    <row r="4007" spans="1:1" hidden="1" x14ac:dyDescent="0.25">
      <c r="A40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"&amp;TAGS!P4007&amp;"
}"))))</f>
        <v>#VALUE!</v>
      </c>
    </row>
    <row r="4008" spans="1:1" hidden="1" x14ac:dyDescent="0.25">
      <c r="A40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"&amp;TAGS!P4008&amp;"
}"))))</f>
        <v>#VALUE!</v>
      </c>
    </row>
    <row r="4009" spans="1:1" hidden="1" x14ac:dyDescent="0.25">
      <c r="A40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"&amp;TAGS!P4009&amp;"
}"))))</f>
        <v>#VALUE!</v>
      </c>
    </row>
    <row r="4010" spans="1:1" hidden="1" x14ac:dyDescent="0.25">
      <c r="A40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"&amp;TAGS!P4010&amp;"
}"))))</f>
        <v>#VALUE!</v>
      </c>
    </row>
    <row r="4011" spans="1:1" hidden="1" x14ac:dyDescent="0.25">
      <c r="A40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"&amp;TAGS!P4011&amp;"
}"))))</f>
        <v>#VALUE!</v>
      </c>
    </row>
    <row r="4012" spans="1:1" hidden="1" x14ac:dyDescent="0.25">
      <c r="A40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"&amp;TAGS!P4012&amp;"
}"))))</f>
        <v>#VALUE!</v>
      </c>
    </row>
    <row r="4013" spans="1:1" hidden="1" x14ac:dyDescent="0.25">
      <c r="A40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"&amp;TAGS!P4013&amp;"
}"))))</f>
        <v>#VALUE!</v>
      </c>
    </row>
    <row r="4014" spans="1:1" hidden="1" x14ac:dyDescent="0.25">
      <c r="A40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"&amp;TAGS!P4014&amp;"
}"))))</f>
        <v>#VALUE!</v>
      </c>
    </row>
    <row r="4015" spans="1:1" hidden="1" x14ac:dyDescent="0.25">
      <c r="A40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"&amp;TAGS!P4015&amp;"
}"))))</f>
        <v>#VALUE!</v>
      </c>
    </row>
    <row r="4016" spans="1:1" hidden="1" x14ac:dyDescent="0.25">
      <c r="A40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"&amp;TAGS!P4016&amp;"
}"))))</f>
        <v>#VALUE!</v>
      </c>
    </row>
    <row r="4017" spans="1:1" hidden="1" x14ac:dyDescent="0.25">
      <c r="A40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"&amp;TAGS!P4017&amp;"
}"))))</f>
        <v>#VALUE!</v>
      </c>
    </row>
    <row r="4018" spans="1:1" hidden="1" x14ac:dyDescent="0.25">
      <c r="A40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"&amp;TAGS!P4018&amp;"
}"))))</f>
        <v>#VALUE!</v>
      </c>
    </row>
    <row r="4019" spans="1:1" hidden="1" x14ac:dyDescent="0.25">
      <c r="A40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"&amp;TAGS!P4019&amp;"
}"))))</f>
        <v>#VALUE!</v>
      </c>
    </row>
    <row r="4020" spans="1:1" hidden="1" x14ac:dyDescent="0.25">
      <c r="A40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"&amp;TAGS!P4020&amp;"
}"))))</f>
        <v>#VALUE!</v>
      </c>
    </row>
    <row r="4021" spans="1:1" hidden="1" x14ac:dyDescent="0.25">
      <c r="A40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"&amp;TAGS!P4021&amp;"
}"))))</f>
        <v>#VALUE!</v>
      </c>
    </row>
    <row r="4022" spans="1:1" hidden="1" x14ac:dyDescent="0.25">
      <c r="A40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"&amp;TAGS!P4022&amp;"
}"))))</f>
        <v>#VALUE!</v>
      </c>
    </row>
    <row r="4023" spans="1:1" hidden="1" x14ac:dyDescent="0.25">
      <c r="A40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"&amp;TAGS!P4023&amp;"
}"))))</f>
        <v>#VALUE!</v>
      </c>
    </row>
    <row r="4024" spans="1:1" hidden="1" x14ac:dyDescent="0.25">
      <c r="A40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"&amp;TAGS!P4024&amp;"
}"))))</f>
        <v>#VALUE!</v>
      </c>
    </row>
    <row r="4025" spans="1:1" hidden="1" x14ac:dyDescent="0.25">
      <c r="A40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"&amp;TAGS!P4025&amp;"
}"))))</f>
        <v>#VALUE!</v>
      </c>
    </row>
    <row r="4026" spans="1:1" hidden="1" x14ac:dyDescent="0.25">
      <c r="A40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"&amp;TAGS!P4026&amp;"
}"))))</f>
        <v>#VALUE!</v>
      </c>
    </row>
    <row r="4027" spans="1:1" hidden="1" x14ac:dyDescent="0.25">
      <c r="A40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"&amp;TAGS!P4027&amp;"
}"))))</f>
        <v>#VALUE!</v>
      </c>
    </row>
    <row r="4028" spans="1:1" hidden="1" x14ac:dyDescent="0.25">
      <c r="A40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"&amp;TAGS!P4028&amp;"
}"))))</f>
        <v>#VALUE!</v>
      </c>
    </row>
    <row r="4029" spans="1:1" hidden="1" x14ac:dyDescent="0.25">
      <c r="A40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"&amp;TAGS!P4029&amp;"
}"))))</f>
        <v>#VALUE!</v>
      </c>
    </row>
    <row r="4030" spans="1:1" hidden="1" x14ac:dyDescent="0.25">
      <c r="A40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"&amp;TAGS!P4030&amp;"
}"))))</f>
        <v>#VALUE!</v>
      </c>
    </row>
    <row r="4031" spans="1:1" hidden="1" x14ac:dyDescent="0.25">
      <c r="A40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"&amp;TAGS!P4031&amp;"
}"))))</f>
        <v>#VALUE!</v>
      </c>
    </row>
    <row r="4032" spans="1:1" hidden="1" x14ac:dyDescent="0.25">
      <c r="A40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"&amp;TAGS!P4032&amp;"
}"))))</f>
        <v>#VALUE!</v>
      </c>
    </row>
    <row r="4033" spans="1:1" hidden="1" x14ac:dyDescent="0.25">
      <c r="A40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"&amp;TAGS!P4033&amp;"
}"))))</f>
        <v>#VALUE!</v>
      </c>
    </row>
    <row r="4034" spans="1:1" hidden="1" x14ac:dyDescent="0.25">
      <c r="A40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"&amp;TAGS!P4034&amp;"
}"))))</f>
        <v>#VALUE!</v>
      </c>
    </row>
    <row r="4035" spans="1:1" hidden="1" x14ac:dyDescent="0.25">
      <c r="A40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"&amp;TAGS!P4035&amp;"
}"))))</f>
        <v>#VALUE!</v>
      </c>
    </row>
    <row r="4036" spans="1:1" hidden="1" x14ac:dyDescent="0.25">
      <c r="A40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"&amp;TAGS!P4036&amp;"
}"))))</f>
        <v>#VALUE!</v>
      </c>
    </row>
    <row r="4037" spans="1:1" hidden="1" x14ac:dyDescent="0.25">
      <c r="A40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"&amp;TAGS!P4037&amp;"
}"))))</f>
        <v>#VALUE!</v>
      </c>
    </row>
    <row r="4038" spans="1:1" hidden="1" x14ac:dyDescent="0.25">
      <c r="A40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"&amp;TAGS!P4038&amp;"
}"))))</f>
        <v>#VALUE!</v>
      </c>
    </row>
    <row r="4039" spans="1:1" hidden="1" x14ac:dyDescent="0.25">
      <c r="A40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"&amp;TAGS!P4039&amp;"
}"))))</f>
        <v>#VALUE!</v>
      </c>
    </row>
    <row r="4040" spans="1:1" hidden="1" x14ac:dyDescent="0.25">
      <c r="A40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"&amp;TAGS!P4040&amp;"
}"))))</f>
        <v>#VALUE!</v>
      </c>
    </row>
    <row r="4041" spans="1:1" hidden="1" x14ac:dyDescent="0.25">
      <c r="A40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"&amp;TAGS!P4041&amp;"
}"))))</f>
        <v>#VALUE!</v>
      </c>
    </row>
    <row r="4042" spans="1:1" hidden="1" x14ac:dyDescent="0.25">
      <c r="A40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"&amp;TAGS!P4042&amp;"
}"))))</f>
        <v>#VALUE!</v>
      </c>
    </row>
    <row r="4043" spans="1:1" hidden="1" x14ac:dyDescent="0.25">
      <c r="A40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"&amp;TAGS!P4043&amp;"
}"))))</f>
        <v>#VALUE!</v>
      </c>
    </row>
    <row r="4044" spans="1:1" hidden="1" x14ac:dyDescent="0.25">
      <c r="A40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"&amp;TAGS!P4044&amp;"
}"))))</f>
        <v>#VALUE!</v>
      </c>
    </row>
    <row r="4045" spans="1:1" hidden="1" x14ac:dyDescent="0.25">
      <c r="A40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"&amp;TAGS!P4045&amp;"
}"))))</f>
        <v>#VALUE!</v>
      </c>
    </row>
    <row r="4046" spans="1:1" hidden="1" x14ac:dyDescent="0.25">
      <c r="A40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"&amp;TAGS!P4046&amp;"
}"))))</f>
        <v>#VALUE!</v>
      </c>
    </row>
    <row r="4047" spans="1:1" hidden="1" x14ac:dyDescent="0.25">
      <c r="A40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"&amp;TAGS!P4047&amp;"
}"))))</f>
        <v>#VALUE!</v>
      </c>
    </row>
    <row r="4048" spans="1:1" hidden="1" x14ac:dyDescent="0.25">
      <c r="A40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"&amp;TAGS!P4048&amp;"
}"))))</f>
        <v>#VALUE!</v>
      </c>
    </row>
    <row r="4049" spans="1:1" hidden="1" x14ac:dyDescent="0.25">
      <c r="A40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"&amp;TAGS!P4049&amp;"
}"))))</f>
        <v>#VALUE!</v>
      </c>
    </row>
    <row r="4050" spans="1:1" hidden="1" x14ac:dyDescent="0.25">
      <c r="A40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"&amp;TAGS!P4050&amp;"
}"))))</f>
        <v>#VALUE!</v>
      </c>
    </row>
    <row r="4051" spans="1:1" hidden="1" x14ac:dyDescent="0.25">
      <c r="A40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"&amp;TAGS!P4051&amp;"
}"))))</f>
        <v>#VALUE!</v>
      </c>
    </row>
    <row r="4052" spans="1:1" hidden="1" x14ac:dyDescent="0.25">
      <c r="A40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"&amp;TAGS!P4052&amp;"
}"))))</f>
        <v>#VALUE!</v>
      </c>
    </row>
    <row r="4053" spans="1:1" hidden="1" x14ac:dyDescent="0.25">
      <c r="A40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"&amp;TAGS!P4053&amp;"
}"))))</f>
        <v>#VALUE!</v>
      </c>
    </row>
    <row r="4054" spans="1:1" hidden="1" x14ac:dyDescent="0.25">
      <c r="A40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"&amp;TAGS!P4054&amp;"
}"))))</f>
        <v>#VALUE!</v>
      </c>
    </row>
    <row r="4055" spans="1:1" hidden="1" x14ac:dyDescent="0.25">
      <c r="A40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"&amp;TAGS!P4055&amp;"
}"))))</f>
        <v>#VALUE!</v>
      </c>
    </row>
    <row r="4056" spans="1:1" hidden="1" x14ac:dyDescent="0.25">
      <c r="A40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"&amp;TAGS!P4056&amp;"
}"))))</f>
        <v>#VALUE!</v>
      </c>
    </row>
    <row r="4057" spans="1:1" hidden="1" x14ac:dyDescent="0.25">
      <c r="A40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"&amp;TAGS!P4057&amp;"
}"))))</f>
        <v>#VALUE!</v>
      </c>
    </row>
    <row r="4058" spans="1:1" hidden="1" x14ac:dyDescent="0.25">
      <c r="A40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"&amp;TAGS!P4058&amp;"
}"))))</f>
        <v>#VALUE!</v>
      </c>
    </row>
    <row r="4059" spans="1:1" hidden="1" x14ac:dyDescent="0.25">
      <c r="A40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"&amp;TAGS!P4059&amp;"
}"))))</f>
        <v>#VALUE!</v>
      </c>
    </row>
    <row r="4060" spans="1:1" hidden="1" x14ac:dyDescent="0.25">
      <c r="A40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"&amp;TAGS!P4060&amp;"
}"))))</f>
        <v>#VALUE!</v>
      </c>
    </row>
    <row r="4061" spans="1:1" hidden="1" x14ac:dyDescent="0.25">
      <c r="A40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"&amp;TAGS!P4061&amp;"
}"))))</f>
        <v>#VALUE!</v>
      </c>
    </row>
    <row r="4062" spans="1:1" hidden="1" x14ac:dyDescent="0.25">
      <c r="A40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"&amp;TAGS!P4062&amp;"
}"))))</f>
        <v>#VALUE!</v>
      </c>
    </row>
    <row r="4063" spans="1:1" hidden="1" x14ac:dyDescent="0.25">
      <c r="A40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"&amp;TAGS!P4063&amp;"
}"))))</f>
        <v>#VALUE!</v>
      </c>
    </row>
    <row r="4064" spans="1:1" hidden="1" x14ac:dyDescent="0.25">
      <c r="A40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"&amp;TAGS!P4064&amp;"
}"))))</f>
        <v>#VALUE!</v>
      </c>
    </row>
    <row r="4065" spans="1:1" hidden="1" x14ac:dyDescent="0.25">
      <c r="A40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"&amp;TAGS!P4065&amp;"
}"))))</f>
        <v>#VALUE!</v>
      </c>
    </row>
    <row r="4066" spans="1:1" hidden="1" x14ac:dyDescent="0.25">
      <c r="A40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"&amp;TAGS!P4066&amp;"
}"))))</f>
        <v>#VALUE!</v>
      </c>
    </row>
    <row r="4067" spans="1:1" hidden="1" x14ac:dyDescent="0.25">
      <c r="A40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"&amp;TAGS!P4067&amp;"
}"))))</f>
        <v>#VALUE!</v>
      </c>
    </row>
    <row r="4068" spans="1:1" hidden="1" x14ac:dyDescent="0.25">
      <c r="A40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"&amp;TAGS!P4068&amp;"
}"))))</f>
        <v>#VALUE!</v>
      </c>
    </row>
    <row r="4069" spans="1:1" hidden="1" x14ac:dyDescent="0.25">
      <c r="A40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"&amp;TAGS!P4069&amp;"
}"))))</f>
        <v>#VALUE!</v>
      </c>
    </row>
    <row r="4070" spans="1:1" hidden="1" x14ac:dyDescent="0.25">
      <c r="A40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"&amp;TAGS!P4070&amp;"
}"))))</f>
        <v>#VALUE!</v>
      </c>
    </row>
    <row r="4071" spans="1:1" hidden="1" x14ac:dyDescent="0.25">
      <c r="A40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"&amp;TAGS!P4071&amp;"
}"))))</f>
        <v>#VALUE!</v>
      </c>
    </row>
    <row r="4072" spans="1:1" hidden="1" x14ac:dyDescent="0.25">
      <c r="A40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"&amp;TAGS!P4072&amp;"
}"))))</f>
        <v>#VALUE!</v>
      </c>
    </row>
    <row r="4073" spans="1:1" hidden="1" x14ac:dyDescent="0.25">
      <c r="A40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"&amp;TAGS!P4073&amp;"
}"))))</f>
        <v>#VALUE!</v>
      </c>
    </row>
    <row r="4074" spans="1:1" hidden="1" x14ac:dyDescent="0.25">
      <c r="A40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"&amp;TAGS!P4074&amp;"
}"))))</f>
        <v>#VALUE!</v>
      </c>
    </row>
    <row r="4075" spans="1:1" hidden="1" x14ac:dyDescent="0.25">
      <c r="A40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"&amp;TAGS!P4075&amp;"
}"))))</f>
        <v>#VALUE!</v>
      </c>
    </row>
    <row r="4076" spans="1:1" hidden="1" x14ac:dyDescent="0.25">
      <c r="A40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"&amp;TAGS!P4076&amp;"
}"))))</f>
        <v>#VALUE!</v>
      </c>
    </row>
    <row r="4077" spans="1:1" hidden="1" x14ac:dyDescent="0.25">
      <c r="A40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"&amp;TAGS!P4077&amp;"
}"))))</f>
        <v>#VALUE!</v>
      </c>
    </row>
    <row r="4078" spans="1:1" hidden="1" x14ac:dyDescent="0.25">
      <c r="A40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"&amp;TAGS!P4078&amp;"
}"))))</f>
        <v>#VALUE!</v>
      </c>
    </row>
    <row r="4079" spans="1:1" hidden="1" x14ac:dyDescent="0.25">
      <c r="A40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"&amp;TAGS!P4079&amp;"
}"))))</f>
        <v>#VALUE!</v>
      </c>
    </row>
    <row r="4080" spans="1:1" hidden="1" x14ac:dyDescent="0.25">
      <c r="A40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"&amp;TAGS!P4080&amp;"
}"))))</f>
        <v>#VALUE!</v>
      </c>
    </row>
    <row r="4081" spans="1:1" hidden="1" x14ac:dyDescent="0.25">
      <c r="A40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"&amp;TAGS!P4081&amp;"
}"))))</f>
        <v>#VALUE!</v>
      </c>
    </row>
    <row r="4082" spans="1:1" hidden="1" x14ac:dyDescent="0.25">
      <c r="A40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"&amp;TAGS!P4082&amp;"
}"))))</f>
        <v>#VALUE!</v>
      </c>
    </row>
    <row r="4083" spans="1:1" hidden="1" x14ac:dyDescent="0.25">
      <c r="A40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"&amp;TAGS!P4083&amp;"
}"))))</f>
        <v>#VALUE!</v>
      </c>
    </row>
    <row r="4084" spans="1:1" hidden="1" x14ac:dyDescent="0.25">
      <c r="A40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"&amp;TAGS!P4084&amp;"
}"))))</f>
        <v>#VALUE!</v>
      </c>
    </row>
    <row r="4085" spans="1:1" hidden="1" x14ac:dyDescent="0.25">
      <c r="A40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"&amp;TAGS!P4085&amp;"
}"))))</f>
        <v>#VALUE!</v>
      </c>
    </row>
    <row r="4086" spans="1:1" hidden="1" x14ac:dyDescent="0.25">
      <c r="A40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"&amp;TAGS!P4086&amp;"
}"))))</f>
        <v>#VALUE!</v>
      </c>
    </row>
    <row r="4087" spans="1:1" hidden="1" x14ac:dyDescent="0.25">
      <c r="A40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"&amp;TAGS!P4087&amp;"
}"))))</f>
        <v>#VALUE!</v>
      </c>
    </row>
    <row r="4088" spans="1:1" hidden="1" x14ac:dyDescent="0.25">
      <c r="A40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"&amp;TAGS!P4088&amp;"
}"))))</f>
        <v>#VALUE!</v>
      </c>
    </row>
    <row r="4089" spans="1:1" hidden="1" x14ac:dyDescent="0.25">
      <c r="A40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"&amp;TAGS!P4089&amp;"
}"))))</f>
        <v>#VALUE!</v>
      </c>
    </row>
    <row r="4090" spans="1:1" hidden="1" x14ac:dyDescent="0.25">
      <c r="A40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"&amp;TAGS!P4090&amp;"
}"))))</f>
        <v>#VALUE!</v>
      </c>
    </row>
    <row r="4091" spans="1:1" hidden="1" x14ac:dyDescent="0.25">
      <c r="A40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"&amp;TAGS!P4091&amp;"
}"))))</f>
        <v>#VALUE!</v>
      </c>
    </row>
    <row r="4092" spans="1:1" hidden="1" x14ac:dyDescent="0.25">
      <c r="A40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"&amp;TAGS!P4092&amp;"
}"))))</f>
        <v>#VALUE!</v>
      </c>
    </row>
    <row r="4093" spans="1:1" hidden="1" x14ac:dyDescent="0.25">
      <c r="A40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"&amp;TAGS!P4093&amp;"
}"))))</f>
        <v>#VALUE!</v>
      </c>
    </row>
    <row r="4094" spans="1:1" hidden="1" x14ac:dyDescent="0.25">
      <c r="A40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"&amp;TAGS!P4094&amp;"
}"))))</f>
        <v>#VALUE!</v>
      </c>
    </row>
    <row r="4095" spans="1:1" hidden="1" x14ac:dyDescent="0.25">
      <c r="A40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"&amp;TAGS!P4095&amp;"
}"))))</f>
        <v>#VALUE!</v>
      </c>
    </row>
    <row r="4096" spans="1:1" hidden="1" x14ac:dyDescent="0.25">
      <c r="A40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"&amp;TAGS!P4096&amp;"
}"))))</f>
        <v>#VALUE!</v>
      </c>
    </row>
    <row r="4097" spans="1:1" hidden="1" x14ac:dyDescent="0.25">
      <c r="A40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"&amp;TAGS!P4097&amp;"
}"))))</f>
        <v>#VALUE!</v>
      </c>
    </row>
    <row r="4098" spans="1:1" hidden="1" x14ac:dyDescent="0.25">
      <c r="A40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"&amp;TAGS!P4098&amp;"
}"))))</f>
        <v>#VALUE!</v>
      </c>
    </row>
    <row r="4099" spans="1:1" hidden="1" x14ac:dyDescent="0.25">
      <c r="A40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"&amp;TAGS!P4099&amp;"
}"))))</f>
        <v>#VALUE!</v>
      </c>
    </row>
    <row r="4100" spans="1:1" hidden="1" x14ac:dyDescent="0.25">
      <c r="A41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"&amp;TAGS!P4100&amp;"
}"))))</f>
        <v>#VALUE!</v>
      </c>
    </row>
    <row r="4101" spans="1:1" hidden="1" x14ac:dyDescent="0.25">
      <c r="A41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"&amp;TAGS!P4101&amp;"
}"))))</f>
        <v>#VALUE!</v>
      </c>
    </row>
    <row r="4102" spans="1:1" hidden="1" x14ac:dyDescent="0.25">
      <c r="A41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"&amp;TAGS!P4102&amp;"
}"))))</f>
        <v>#VALUE!</v>
      </c>
    </row>
    <row r="4103" spans="1:1" hidden="1" x14ac:dyDescent="0.25">
      <c r="A41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"&amp;TAGS!P4103&amp;"
}"))))</f>
        <v>#VALUE!</v>
      </c>
    </row>
    <row r="4104" spans="1:1" hidden="1" x14ac:dyDescent="0.25">
      <c r="A41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"&amp;TAGS!P4104&amp;"
}"))))</f>
        <v>#VALUE!</v>
      </c>
    </row>
    <row r="4105" spans="1:1" hidden="1" x14ac:dyDescent="0.25">
      <c r="A41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"&amp;TAGS!P4105&amp;"
}"))))</f>
        <v>#VALUE!</v>
      </c>
    </row>
    <row r="4106" spans="1:1" hidden="1" x14ac:dyDescent="0.25">
      <c r="A41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"&amp;TAGS!P4106&amp;"
}"))))</f>
        <v>#VALUE!</v>
      </c>
    </row>
    <row r="4107" spans="1:1" hidden="1" x14ac:dyDescent="0.25">
      <c r="A41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"&amp;TAGS!P4107&amp;"
}"))))</f>
        <v>#VALUE!</v>
      </c>
    </row>
    <row r="4108" spans="1:1" hidden="1" x14ac:dyDescent="0.25">
      <c r="A41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"&amp;TAGS!P4108&amp;"
}"))))</f>
        <v>#VALUE!</v>
      </c>
    </row>
    <row r="4109" spans="1:1" hidden="1" x14ac:dyDescent="0.25">
      <c r="A41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"&amp;TAGS!P4109&amp;"
}"))))</f>
        <v>#VALUE!</v>
      </c>
    </row>
    <row r="4110" spans="1:1" hidden="1" x14ac:dyDescent="0.25">
      <c r="A41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"&amp;TAGS!P4110&amp;"
}"))))</f>
        <v>#VALUE!</v>
      </c>
    </row>
    <row r="4111" spans="1:1" hidden="1" x14ac:dyDescent="0.25">
      <c r="A41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"&amp;TAGS!P4111&amp;"
}"))))</f>
        <v>#VALUE!</v>
      </c>
    </row>
    <row r="4112" spans="1:1" hidden="1" x14ac:dyDescent="0.25">
      <c r="A41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"&amp;TAGS!P4112&amp;"
}"))))</f>
        <v>#VALUE!</v>
      </c>
    </row>
    <row r="4113" spans="1:1" hidden="1" x14ac:dyDescent="0.25">
      <c r="A41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"&amp;TAGS!P4113&amp;"
}"))))</f>
        <v>#VALUE!</v>
      </c>
    </row>
    <row r="4114" spans="1:1" hidden="1" x14ac:dyDescent="0.25">
      <c r="A41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"&amp;TAGS!P4114&amp;"
}"))))</f>
        <v>#VALUE!</v>
      </c>
    </row>
    <row r="4115" spans="1:1" hidden="1" x14ac:dyDescent="0.25">
      <c r="A41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"&amp;TAGS!P4115&amp;"
}"))))</f>
        <v>#VALUE!</v>
      </c>
    </row>
    <row r="4116" spans="1:1" hidden="1" x14ac:dyDescent="0.25">
      <c r="A41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"&amp;TAGS!P4116&amp;"
}"))))</f>
        <v>#VALUE!</v>
      </c>
    </row>
    <row r="4117" spans="1:1" hidden="1" x14ac:dyDescent="0.25">
      <c r="A41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"&amp;TAGS!P4117&amp;"
}"))))</f>
        <v>#VALUE!</v>
      </c>
    </row>
    <row r="4118" spans="1:1" hidden="1" x14ac:dyDescent="0.25">
      <c r="A41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"&amp;TAGS!P4118&amp;"
}"))))</f>
        <v>#VALUE!</v>
      </c>
    </row>
    <row r="4119" spans="1:1" hidden="1" x14ac:dyDescent="0.25">
      <c r="A41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"&amp;TAGS!P4119&amp;"
}"))))</f>
        <v>#VALUE!</v>
      </c>
    </row>
    <row r="4120" spans="1:1" hidden="1" x14ac:dyDescent="0.25">
      <c r="A41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"&amp;TAGS!P4120&amp;"
}"))))</f>
        <v>#VALUE!</v>
      </c>
    </row>
    <row r="4121" spans="1:1" hidden="1" x14ac:dyDescent="0.25">
      <c r="A41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"&amp;TAGS!P4121&amp;"
}"))))</f>
        <v>#VALUE!</v>
      </c>
    </row>
    <row r="4122" spans="1:1" hidden="1" x14ac:dyDescent="0.25">
      <c r="A41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"&amp;TAGS!P4122&amp;"
}"))))</f>
        <v>#VALUE!</v>
      </c>
    </row>
    <row r="4123" spans="1:1" hidden="1" x14ac:dyDescent="0.25">
      <c r="A41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"&amp;TAGS!P4123&amp;"
}"))))</f>
        <v>#VALUE!</v>
      </c>
    </row>
    <row r="4124" spans="1:1" hidden="1" x14ac:dyDescent="0.25">
      <c r="A41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"&amp;TAGS!P4124&amp;"
}"))))</f>
        <v>#VALUE!</v>
      </c>
    </row>
    <row r="4125" spans="1:1" hidden="1" x14ac:dyDescent="0.25">
      <c r="A41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"&amp;TAGS!P4125&amp;"
}"))))</f>
        <v>#VALUE!</v>
      </c>
    </row>
    <row r="4126" spans="1:1" hidden="1" x14ac:dyDescent="0.25">
      <c r="A41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"&amp;TAGS!P4126&amp;"
}"))))</f>
        <v>#VALUE!</v>
      </c>
    </row>
    <row r="4127" spans="1:1" hidden="1" x14ac:dyDescent="0.25">
      <c r="A41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"&amp;TAGS!P4127&amp;"
}"))))</f>
        <v>#VALUE!</v>
      </c>
    </row>
    <row r="4128" spans="1:1" hidden="1" x14ac:dyDescent="0.25">
      <c r="A41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"&amp;TAGS!P4128&amp;"
}"))))</f>
        <v>#VALUE!</v>
      </c>
    </row>
    <row r="4129" spans="1:1" hidden="1" x14ac:dyDescent="0.25">
      <c r="A41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"&amp;TAGS!P4129&amp;"
}"))))</f>
        <v>#VALUE!</v>
      </c>
    </row>
    <row r="4130" spans="1:1" hidden="1" x14ac:dyDescent="0.25">
      <c r="A41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"&amp;TAGS!P4130&amp;"
}"))))</f>
        <v>#VALUE!</v>
      </c>
    </row>
    <row r="4131" spans="1:1" hidden="1" x14ac:dyDescent="0.25">
      <c r="A41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"&amp;TAGS!P4131&amp;"
}"))))</f>
        <v>#VALUE!</v>
      </c>
    </row>
    <row r="4132" spans="1:1" hidden="1" x14ac:dyDescent="0.25">
      <c r="A41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"&amp;TAGS!P4132&amp;"
}"))))</f>
        <v>#VALUE!</v>
      </c>
    </row>
    <row r="4133" spans="1:1" hidden="1" x14ac:dyDescent="0.25">
      <c r="A41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"&amp;TAGS!P4133&amp;"
}"))))</f>
        <v>#VALUE!</v>
      </c>
    </row>
    <row r="4134" spans="1:1" hidden="1" x14ac:dyDescent="0.25">
      <c r="A41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"&amp;TAGS!P4134&amp;"
}"))))</f>
        <v>#VALUE!</v>
      </c>
    </row>
    <row r="4135" spans="1:1" hidden="1" x14ac:dyDescent="0.25">
      <c r="A41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"&amp;TAGS!P4135&amp;"
}"))))</f>
        <v>#VALUE!</v>
      </c>
    </row>
    <row r="4136" spans="1:1" hidden="1" x14ac:dyDescent="0.25">
      <c r="A41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"&amp;TAGS!P4136&amp;"
}"))))</f>
        <v>#VALUE!</v>
      </c>
    </row>
    <row r="4137" spans="1:1" hidden="1" x14ac:dyDescent="0.25">
      <c r="A41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"&amp;TAGS!P4137&amp;"
}"))))</f>
        <v>#VALUE!</v>
      </c>
    </row>
    <row r="4138" spans="1:1" hidden="1" x14ac:dyDescent="0.25">
      <c r="A41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"&amp;TAGS!P4138&amp;"
}"))))</f>
        <v>#VALUE!</v>
      </c>
    </row>
    <row r="4139" spans="1:1" hidden="1" x14ac:dyDescent="0.25">
      <c r="A41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"&amp;TAGS!P4139&amp;"
}"))))</f>
        <v>#VALUE!</v>
      </c>
    </row>
    <row r="4140" spans="1:1" hidden="1" x14ac:dyDescent="0.25">
      <c r="A41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"&amp;TAGS!P4140&amp;"
}"))))</f>
        <v>#VALUE!</v>
      </c>
    </row>
    <row r="4141" spans="1:1" hidden="1" x14ac:dyDescent="0.25">
      <c r="A41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"&amp;TAGS!P4141&amp;"
}"))))</f>
        <v>#VALUE!</v>
      </c>
    </row>
    <row r="4142" spans="1:1" hidden="1" x14ac:dyDescent="0.25">
      <c r="A41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"&amp;TAGS!P4142&amp;"
}"))))</f>
        <v>#VALUE!</v>
      </c>
    </row>
    <row r="4143" spans="1:1" hidden="1" x14ac:dyDescent="0.25">
      <c r="A41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"&amp;TAGS!P4143&amp;"
}"))))</f>
        <v>#VALUE!</v>
      </c>
    </row>
    <row r="4144" spans="1:1" hidden="1" x14ac:dyDescent="0.25">
      <c r="A41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"&amp;TAGS!P4144&amp;"
}"))))</f>
        <v>#VALUE!</v>
      </c>
    </row>
    <row r="4145" spans="1:1" hidden="1" x14ac:dyDescent="0.25">
      <c r="A41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"&amp;TAGS!P4145&amp;"
}"))))</f>
        <v>#VALUE!</v>
      </c>
    </row>
    <row r="4146" spans="1:1" hidden="1" x14ac:dyDescent="0.25">
      <c r="A41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"&amp;TAGS!P4146&amp;"
}"))))</f>
        <v>#VALUE!</v>
      </c>
    </row>
    <row r="4147" spans="1:1" hidden="1" x14ac:dyDescent="0.25">
      <c r="A41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"&amp;TAGS!P4147&amp;"
}"))))</f>
        <v>#VALUE!</v>
      </c>
    </row>
    <row r="4148" spans="1:1" hidden="1" x14ac:dyDescent="0.25">
      <c r="A41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"&amp;TAGS!P4148&amp;"
}"))))</f>
        <v>#VALUE!</v>
      </c>
    </row>
    <row r="4149" spans="1:1" hidden="1" x14ac:dyDescent="0.25">
      <c r="A41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"&amp;TAGS!P4149&amp;"
}"))))</f>
        <v>#VALUE!</v>
      </c>
    </row>
    <row r="4150" spans="1:1" hidden="1" x14ac:dyDescent="0.25">
      <c r="A41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"&amp;TAGS!P4150&amp;"
}"))))</f>
        <v>#VALUE!</v>
      </c>
    </row>
    <row r="4151" spans="1:1" hidden="1" x14ac:dyDescent="0.25">
      <c r="A41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"&amp;TAGS!P4151&amp;"
}"))))</f>
        <v>#VALUE!</v>
      </c>
    </row>
    <row r="4152" spans="1:1" hidden="1" x14ac:dyDescent="0.25">
      <c r="A41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"&amp;TAGS!P4152&amp;"
}"))))</f>
        <v>#VALUE!</v>
      </c>
    </row>
    <row r="4153" spans="1:1" hidden="1" x14ac:dyDescent="0.25">
      <c r="A41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"&amp;TAGS!P4153&amp;"
}"))))</f>
        <v>#VALUE!</v>
      </c>
    </row>
    <row r="4154" spans="1:1" hidden="1" x14ac:dyDescent="0.25">
      <c r="A41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"&amp;TAGS!P4154&amp;"
}"))))</f>
        <v>#VALUE!</v>
      </c>
    </row>
    <row r="4155" spans="1:1" hidden="1" x14ac:dyDescent="0.25">
      <c r="A41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"&amp;TAGS!P4155&amp;"
}"))))</f>
        <v>#VALUE!</v>
      </c>
    </row>
    <row r="4156" spans="1:1" hidden="1" x14ac:dyDescent="0.25">
      <c r="A41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"&amp;TAGS!P4156&amp;"
}"))))</f>
        <v>#VALUE!</v>
      </c>
    </row>
    <row r="4157" spans="1:1" hidden="1" x14ac:dyDescent="0.25">
      <c r="A41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"&amp;TAGS!P4157&amp;"
}"))))</f>
        <v>#VALUE!</v>
      </c>
    </row>
    <row r="4158" spans="1:1" hidden="1" x14ac:dyDescent="0.25">
      <c r="A41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"&amp;TAGS!P4158&amp;"
}"))))</f>
        <v>#VALUE!</v>
      </c>
    </row>
    <row r="4159" spans="1:1" hidden="1" x14ac:dyDescent="0.25">
      <c r="A41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"&amp;TAGS!P4159&amp;"
}"))))</f>
        <v>#VALUE!</v>
      </c>
    </row>
    <row r="4160" spans="1:1" hidden="1" x14ac:dyDescent="0.25">
      <c r="A41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"&amp;TAGS!P4160&amp;"
}"))))</f>
        <v>#VALUE!</v>
      </c>
    </row>
    <row r="4161" spans="1:1" hidden="1" x14ac:dyDescent="0.25">
      <c r="A41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"&amp;TAGS!P4161&amp;"
}"))))</f>
        <v>#VALUE!</v>
      </c>
    </row>
    <row r="4162" spans="1:1" hidden="1" x14ac:dyDescent="0.25">
      <c r="A41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"&amp;TAGS!P4162&amp;"
}"))))</f>
        <v>#VALUE!</v>
      </c>
    </row>
    <row r="4163" spans="1:1" hidden="1" x14ac:dyDescent="0.25">
      <c r="A41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"&amp;TAGS!P4163&amp;"
}"))))</f>
        <v>#VALUE!</v>
      </c>
    </row>
    <row r="4164" spans="1:1" hidden="1" x14ac:dyDescent="0.25">
      <c r="A41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"&amp;TAGS!P4164&amp;"
}"))))</f>
        <v>#VALUE!</v>
      </c>
    </row>
    <row r="4165" spans="1:1" hidden="1" x14ac:dyDescent="0.25">
      <c r="A41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"&amp;TAGS!P4165&amp;"
}"))))</f>
        <v>#VALUE!</v>
      </c>
    </row>
    <row r="4166" spans="1:1" hidden="1" x14ac:dyDescent="0.25">
      <c r="A41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"&amp;TAGS!P4166&amp;"
}"))))</f>
        <v>#VALUE!</v>
      </c>
    </row>
    <row r="4167" spans="1:1" hidden="1" x14ac:dyDescent="0.25">
      <c r="A41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"&amp;TAGS!P4167&amp;"
}"))))</f>
        <v>#VALUE!</v>
      </c>
    </row>
    <row r="4168" spans="1:1" hidden="1" x14ac:dyDescent="0.25">
      <c r="A41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"&amp;TAGS!P4168&amp;"
}"))))</f>
        <v>#VALUE!</v>
      </c>
    </row>
    <row r="4169" spans="1:1" hidden="1" x14ac:dyDescent="0.25">
      <c r="A41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"&amp;TAGS!P4169&amp;"
}"))))</f>
        <v>#VALUE!</v>
      </c>
    </row>
    <row r="4170" spans="1:1" hidden="1" x14ac:dyDescent="0.25">
      <c r="A41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"&amp;TAGS!P4170&amp;"
}"))))</f>
        <v>#VALUE!</v>
      </c>
    </row>
    <row r="4171" spans="1:1" hidden="1" x14ac:dyDescent="0.25">
      <c r="A41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"&amp;TAGS!P4171&amp;"
}"))))</f>
        <v>#VALUE!</v>
      </c>
    </row>
    <row r="4172" spans="1:1" hidden="1" x14ac:dyDescent="0.25">
      <c r="A41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"&amp;TAGS!P4172&amp;"
}"))))</f>
        <v>#VALUE!</v>
      </c>
    </row>
    <row r="4173" spans="1:1" hidden="1" x14ac:dyDescent="0.25">
      <c r="A41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"&amp;TAGS!P4173&amp;"
}"))))</f>
        <v>#VALUE!</v>
      </c>
    </row>
    <row r="4174" spans="1:1" hidden="1" x14ac:dyDescent="0.25">
      <c r="A41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"&amp;TAGS!P4174&amp;"
}"))))</f>
        <v>#VALUE!</v>
      </c>
    </row>
    <row r="4175" spans="1:1" hidden="1" x14ac:dyDescent="0.25">
      <c r="A41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"&amp;TAGS!P4175&amp;"
}"))))</f>
        <v>#VALUE!</v>
      </c>
    </row>
    <row r="4176" spans="1:1" hidden="1" x14ac:dyDescent="0.25">
      <c r="A41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"&amp;TAGS!P4176&amp;"
}"))))</f>
        <v>#VALUE!</v>
      </c>
    </row>
    <row r="4177" spans="1:1" hidden="1" x14ac:dyDescent="0.25">
      <c r="A41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"&amp;TAGS!P4177&amp;"
}"))))</f>
        <v>#VALUE!</v>
      </c>
    </row>
    <row r="4178" spans="1:1" hidden="1" x14ac:dyDescent="0.25">
      <c r="A41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"&amp;TAGS!P4178&amp;"
}"))))</f>
        <v>#VALUE!</v>
      </c>
    </row>
    <row r="4179" spans="1:1" hidden="1" x14ac:dyDescent="0.25">
      <c r="A41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"&amp;TAGS!P4179&amp;"
}"))))</f>
        <v>#VALUE!</v>
      </c>
    </row>
    <row r="4180" spans="1:1" hidden="1" x14ac:dyDescent="0.25">
      <c r="A41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"&amp;TAGS!P4180&amp;"
}"))))</f>
        <v>#VALUE!</v>
      </c>
    </row>
    <row r="4181" spans="1:1" hidden="1" x14ac:dyDescent="0.25">
      <c r="A41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"&amp;TAGS!P4181&amp;"
}"))))</f>
        <v>#VALUE!</v>
      </c>
    </row>
    <row r="4182" spans="1:1" hidden="1" x14ac:dyDescent="0.25">
      <c r="A41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"&amp;TAGS!P4182&amp;"
}"))))</f>
        <v>#VALUE!</v>
      </c>
    </row>
    <row r="4183" spans="1:1" hidden="1" x14ac:dyDescent="0.25">
      <c r="A41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"&amp;TAGS!P4183&amp;"
}"))))</f>
        <v>#VALUE!</v>
      </c>
    </row>
    <row r="4184" spans="1:1" hidden="1" x14ac:dyDescent="0.25">
      <c r="A41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"&amp;TAGS!P4184&amp;"
}"))))</f>
        <v>#VALUE!</v>
      </c>
    </row>
    <row r="4185" spans="1:1" hidden="1" x14ac:dyDescent="0.25">
      <c r="A41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"&amp;TAGS!P4185&amp;"
}"))))</f>
        <v>#VALUE!</v>
      </c>
    </row>
    <row r="4186" spans="1:1" hidden="1" x14ac:dyDescent="0.25">
      <c r="A41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"&amp;TAGS!P4186&amp;"
}"))))</f>
        <v>#VALUE!</v>
      </c>
    </row>
    <row r="4187" spans="1:1" hidden="1" x14ac:dyDescent="0.25">
      <c r="A41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"&amp;TAGS!P4187&amp;"
}"))))</f>
        <v>#VALUE!</v>
      </c>
    </row>
    <row r="4188" spans="1:1" hidden="1" x14ac:dyDescent="0.25">
      <c r="A41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"&amp;TAGS!P4188&amp;"
}"))))</f>
        <v>#VALUE!</v>
      </c>
    </row>
    <row r="4189" spans="1:1" hidden="1" x14ac:dyDescent="0.25">
      <c r="A41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"&amp;TAGS!P4189&amp;"
}"))))</f>
        <v>#VALUE!</v>
      </c>
    </row>
    <row r="4190" spans="1:1" hidden="1" x14ac:dyDescent="0.25">
      <c r="A41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"&amp;TAGS!P4190&amp;"
}"))))</f>
        <v>#VALUE!</v>
      </c>
    </row>
    <row r="4191" spans="1:1" hidden="1" x14ac:dyDescent="0.25">
      <c r="A41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"&amp;TAGS!P4191&amp;"
}"))))</f>
        <v>#VALUE!</v>
      </c>
    </row>
    <row r="4192" spans="1:1" hidden="1" x14ac:dyDescent="0.25">
      <c r="A41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"&amp;TAGS!P4192&amp;"
}"))))</f>
        <v>#VALUE!</v>
      </c>
    </row>
    <row r="4193" spans="1:1" hidden="1" x14ac:dyDescent="0.25">
      <c r="A41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"&amp;TAGS!P4193&amp;"
}"))))</f>
        <v>#VALUE!</v>
      </c>
    </row>
    <row r="4194" spans="1:1" hidden="1" x14ac:dyDescent="0.25">
      <c r="A41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"&amp;TAGS!P4194&amp;"
}"))))</f>
        <v>#VALUE!</v>
      </c>
    </row>
    <row r="4195" spans="1:1" hidden="1" x14ac:dyDescent="0.25">
      <c r="A41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"&amp;TAGS!P4195&amp;"
}"))))</f>
        <v>#VALUE!</v>
      </c>
    </row>
    <row r="4196" spans="1:1" hidden="1" x14ac:dyDescent="0.25">
      <c r="A41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"&amp;TAGS!P4196&amp;"
}"))))</f>
        <v>#VALUE!</v>
      </c>
    </row>
    <row r="4197" spans="1:1" hidden="1" x14ac:dyDescent="0.25">
      <c r="A41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"&amp;TAGS!P4197&amp;"
}"))))</f>
        <v>#VALUE!</v>
      </c>
    </row>
    <row r="4198" spans="1:1" hidden="1" x14ac:dyDescent="0.25">
      <c r="A41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"&amp;TAGS!P4198&amp;"
}"))))</f>
        <v>#VALUE!</v>
      </c>
    </row>
    <row r="4199" spans="1:1" hidden="1" x14ac:dyDescent="0.25">
      <c r="A41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"&amp;TAGS!P4199&amp;"
}"))))</f>
        <v>#VALUE!</v>
      </c>
    </row>
    <row r="4200" spans="1:1" hidden="1" x14ac:dyDescent="0.25">
      <c r="A42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"&amp;TAGS!P4200&amp;"
}"))))</f>
        <v>#VALUE!</v>
      </c>
    </row>
    <row r="4201" spans="1:1" hidden="1" x14ac:dyDescent="0.25">
      <c r="A42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"&amp;TAGS!P4201&amp;"
}"))))</f>
        <v>#VALUE!</v>
      </c>
    </row>
    <row r="4202" spans="1:1" hidden="1" x14ac:dyDescent="0.25">
      <c r="A42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"&amp;TAGS!P4202&amp;"
}"))))</f>
        <v>#VALUE!</v>
      </c>
    </row>
    <row r="4203" spans="1:1" hidden="1" x14ac:dyDescent="0.25">
      <c r="A42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"&amp;TAGS!P4203&amp;"
}"))))</f>
        <v>#VALUE!</v>
      </c>
    </row>
    <row r="4204" spans="1:1" hidden="1" x14ac:dyDescent="0.25">
      <c r="A42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"&amp;TAGS!P4204&amp;"
}"))))</f>
        <v>#VALUE!</v>
      </c>
    </row>
    <row r="4205" spans="1:1" hidden="1" x14ac:dyDescent="0.25">
      <c r="A42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"&amp;TAGS!P4205&amp;"
}"))))</f>
        <v>#VALUE!</v>
      </c>
    </row>
    <row r="4206" spans="1:1" hidden="1" x14ac:dyDescent="0.25">
      <c r="A42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"&amp;TAGS!P4206&amp;"
}"))))</f>
        <v>#VALUE!</v>
      </c>
    </row>
    <row r="4207" spans="1:1" hidden="1" x14ac:dyDescent="0.25">
      <c r="A42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"&amp;TAGS!P4207&amp;"
}"))))</f>
        <v>#VALUE!</v>
      </c>
    </row>
    <row r="4208" spans="1:1" hidden="1" x14ac:dyDescent="0.25">
      <c r="A42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"&amp;TAGS!P4208&amp;"
}"))))</f>
        <v>#VALUE!</v>
      </c>
    </row>
    <row r="4209" spans="1:1" hidden="1" x14ac:dyDescent="0.25">
      <c r="A42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"&amp;TAGS!P4209&amp;"
}"))))</f>
        <v>#VALUE!</v>
      </c>
    </row>
    <row r="4210" spans="1:1" hidden="1" x14ac:dyDescent="0.25">
      <c r="A42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"&amp;TAGS!P4210&amp;"
}"))))</f>
        <v>#VALUE!</v>
      </c>
    </row>
    <row r="4211" spans="1:1" hidden="1" x14ac:dyDescent="0.25">
      <c r="A42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"&amp;TAGS!P4211&amp;"
}"))))</f>
        <v>#VALUE!</v>
      </c>
    </row>
    <row r="4212" spans="1:1" hidden="1" x14ac:dyDescent="0.25">
      <c r="A42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"&amp;TAGS!P4212&amp;"
}"))))</f>
        <v>#VALUE!</v>
      </c>
    </row>
    <row r="4213" spans="1:1" hidden="1" x14ac:dyDescent="0.25">
      <c r="A42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"&amp;TAGS!P4213&amp;"
}"))))</f>
        <v>#VALUE!</v>
      </c>
    </row>
    <row r="4214" spans="1:1" hidden="1" x14ac:dyDescent="0.25">
      <c r="A42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"&amp;TAGS!P4214&amp;"
}"))))</f>
        <v>#VALUE!</v>
      </c>
    </row>
    <row r="4215" spans="1:1" hidden="1" x14ac:dyDescent="0.25">
      <c r="A42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"&amp;TAGS!P4215&amp;"
}"))))</f>
        <v>#VALUE!</v>
      </c>
    </row>
    <row r="4216" spans="1:1" hidden="1" x14ac:dyDescent="0.25">
      <c r="A42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"&amp;TAGS!P4216&amp;"
}"))))</f>
        <v>#VALUE!</v>
      </c>
    </row>
    <row r="4217" spans="1:1" hidden="1" x14ac:dyDescent="0.25">
      <c r="A42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"&amp;TAGS!P4217&amp;"
}"))))</f>
        <v>#VALUE!</v>
      </c>
    </row>
    <row r="4218" spans="1:1" hidden="1" x14ac:dyDescent="0.25">
      <c r="A42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"&amp;TAGS!P4218&amp;"
}"))))</f>
        <v>#VALUE!</v>
      </c>
    </row>
    <row r="4219" spans="1:1" hidden="1" x14ac:dyDescent="0.25">
      <c r="A42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"&amp;TAGS!P4219&amp;"
}"))))</f>
        <v>#VALUE!</v>
      </c>
    </row>
    <row r="4220" spans="1:1" hidden="1" x14ac:dyDescent="0.25">
      <c r="A42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"&amp;TAGS!P4220&amp;"
}"))))</f>
        <v>#VALUE!</v>
      </c>
    </row>
    <row r="4221" spans="1:1" hidden="1" x14ac:dyDescent="0.25">
      <c r="A42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"&amp;TAGS!P4221&amp;"
}"))))</f>
        <v>#VALUE!</v>
      </c>
    </row>
    <row r="4222" spans="1:1" hidden="1" x14ac:dyDescent="0.25">
      <c r="A42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"&amp;TAGS!P4222&amp;"
}"))))</f>
        <v>#VALUE!</v>
      </c>
    </row>
    <row r="4223" spans="1:1" hidden="1" x14ac:dyDescent="0.25">
      <c r="A42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"&amp;TAGS!P4223&amp;"
}"))))</f>
        <v>#VALUE!</v>
      </c>
    </row>
    <row r="4224" spans="1:1" hidden="1" x14ac:dyDescent="0.25">
      <c r="A42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"&amp;TAGS!P4224&amp;"
}"))))</f>
        <v>#VALUE!</v>
      </c>
    </row>
    <row r="4225" spans="1:1" hidden="1" x14ac:dyDescent="0.25">
      <c r="A42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"&amp;TAGS!P4225&amp;"
}"))))</f>
        <v>#VALUE!</v>
      </c>
    </row>
    <row r="4226" spans="1:1" hidden="1" x14ac:dyDescent="0.25">
      <c r="A42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"&amp;TAGS!P4226&amp;"
}"))))</f>
        <v>#VALUE!</v>
      </c>
    </row>
    <row r="4227" spans="1:1" hidden="1" x14ac:dyDescent="0.25">
      <c r="A42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"&amp;TAGS!P4227&amp;"
}"))))</f>
        <v>#VALUE!</v>
      </c>
    </row>
    <row r="4228" spans="1:1" hidden="1" x14ac:dyDescent="0.25">
      <c r="A42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"&amp;TAGS!P4228&amp;"
}"))))</f>
        <v>#VALUE!</v>
      </c>
    </row>
    <row r="4229" spans="1:1" hidden="1" x14ac:dyDescent="0.25">
      <c r="A42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"&amp;TAGS!P4229&amp;"
}"))))</f>
        <v>#VALUE!</v>
      </c>
    </row>
    <row r="4230" spans="1:1" hidden="1" x14ac:dyDescent="0.25">
      <c r="A42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"&amp;TAGS!P4230&amp;"
}"))))</f>
        <v>#VALUE!</v>
      </c>
    </row>
    <row r="4231" spans="1:1" hidden="1" x14ac:dyDescent="0.25">
      <c r="A42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"&amp;TAGS!P4231&amp;"
}"))))</f>
        <v>#VALUE!</v>
      </c>
    </row>
    <row r="4232" spans="1:1" hidden="1" x14ac:dyDescent="0.25">
      <c r="A42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"&amp;TAGS!P4232&amp;"
}"))))</f>
        <v>#VALUE!</v>
      </c>
    </row>
    <row r="4233" spans="1:1" hidden="1" x14ac:dyDescent="0.25">
      <c r="A42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"&amp;TAGS!P4233&amp;"
}"))))</f>
        <v>#VALUE!</v>
      </c>
    </row>
    <row r="4234" spans="1:1" hidden="1" x14ac:dyDescent="0.25">
      <c r="A42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"&amp;TAGS!P4234&amp;"
}"))))</f>
        <v>#VALUE!</v>
      </c>
    </row>
    <row r="4235" spans="1:1" hidden="1" x14ac:dyDescent="0.25">
      <c r="A42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"&amp;TAGS!P4235&amp;"
}"))))</f>
        <v>#VALUE!</v>
      </c>
    </row>
    <row r="4236" spans="1:1" hidden="1" x14ac:dyDescent="0.25">
      <c r="A42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"&amp;TAGS!P4236&amp;"
}"))))</f>
        <v>#VALUE!</v>
      </c>
    </row>
    <row r="4237" spans="1:1" hidden="1" x14ac:dyDescent="0.25">
      <c r="A42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"&amp;TAGS!P4237&amp;"
}"))))</f>
        <v>#VALUE!</v>
      </c>
    </row>
    <row r="4238" spans="1:1" hidden="1" x14ac:dyDescent="0.25">
      <c r="A42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"&amp;TAGS!P4238&amp;"
}"))))</f>
        <v>#VALUE!</v>
      </c>
    </row>
    <row r="4239" spans="1:1" hidden="1" x14ac:dyDescent="0.25">
      <c r="A42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"&amp;TAGS!P4239&amp;"
}"))))</f>
        <v>#VALUE!</v>
      </c>
    </row>
    <row r="4240" spans="1:1" hidden="1" x14ac:dyDescent="0.25">
      <c r="A42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"&amp;TAGS!P4240&amp;"
}"))))</f>
        <v>#VALUE!</v>
      </c>
    </row>
    <row r="4241" spans="1:1" hidden="1" x14ac:dyDescent="0.25">
      <c r="A42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"&amp;TAGS!P4241&amp;"
}"))))</f>
        <v>#VALUE!</v>
      </c>
    </row>
    <row r="4242" spans="1:1" hidden="1" x14ac:dyDescent="0.25">
      <c r="A42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"&amp;TAGS!P4242&amp;"
}"))))</f>
        <v>#VALUE!</v>
      </c>
    </row>
    <row r="4243" spans="1:1" hidden="1" x14ac:dyDescent="0.25">
      <c r="A42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"&amp;TAGS!P4243&amp;"
}"))))</f>
        <v>#VALUE!</v>
      </c>
    </row>
    <row r="4244" spans="1:1" hidden="1" x14ac:dyDescent="0.25">
      <c r="A42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"&amp;TAGS!P4244&amp;"
}"))))</f>
        <v>#VALUE!</v>
      </c>
    </row>
    <row r="4245" spans="1:1" hidden="1" x14ac:dyDescent="0.25">
      <c r="A42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"&amp;TAGS!P4245&amp;"
}"))))</f>
        <v>#VALUE!</v>
      </c>
    </row>
    <row r="4246" spans="1:1" hidden="1" x14ac:dyDescent="0.25">
      <c r="A42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"&amp;TAGS!P4246&amp;"
}"))))</f>
        <v>#VALUE!</v>
      </c>
    </row>
    <row r="4247" spans="1:1" hidden="1" x14ac:dyDescent="0.25">
      <c r="A42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"&amp;TAGS!P4247&amp;"
}"))))</f>
        <v>#VALUE!</v>
      </c>
    </row>
    <row r="4248" spans="1:1" hidden="1" x14ac:dyDescent="0.25">
      <c r="A42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"&amp;TAGS!P4248&amp;"
}"))))</f>
        <v>#VALUE!</v>
      </c>
    </row>
    <row r="4249" spans="1:1" hidden="1" x14ac:dyDescent="0.25">
      <c r="A42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"&amp;TAGS!P4249&amp;"
}"))))</f>
        <v>#VALUE!</v>
      </c>
    </row>
    <row r="4250" spans="1:1" hidden="1" x14ac:dyDescent="0.25">
      <c r="A42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"&amp;TAGS!P4250&amp;"
}"))))</f>
        <v>#VALUE!</v>
      </c>
    </row>
    <row r="4251" spans="1:1" hidden="1" x14ac:dyDescent="0.25">
      <c r="A42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"&amp;TAGS!P4251&amp;"
}"))))</f>
        <v>#VALUE!</v>
      </c>
    </row>
    <row r="4252" spans="1:1" hidden="1" x14ac:dyDescent="0.25">
      <c r="A42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"&amp;TAGS!P4252&amp;"
}"))))</f>
        <v>#VALUE!</v>
      </c>
    </row>
    <row r="4253" spans="1:1" hidden="1" x14ac:dyDescent="0.25">
      <c r="A42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"&amp;TAGS!P4253&amp;"
}"))))</f>
        <v>#VALUE!</v>
      </c>
    </row>
    <row r="4254" spans="1:1" hidden="1" x14ac:dyDescent="0.25">
      <c r="A42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"&amp;TAGS!P4254&amp;"
}"))))</f>
        <v>#VALUE!</v>
      </c>
    </row>
    <row r="4255" spans="1:1" hidden="1" x14ac:dyDescent="0.25">
      <c r="A42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"&amp;TAGS!P4255&amp;"
}"))))</f>
        <v>#VALUE!</v>
      </c>
    </row>
    <row r="4256" spans="1:1" hidden="1" x14ac:dyDescent="0.25">
      <c r="A42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"&amp;TAGS!P4256&amp;"
}"))))</f>
        <v>#VALUE!</v>
      </c>
    </row>
    <row r="4257" spans="1:1" hidden="1" x14ac:dyDescent="0.25">
      <c r="A42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"&amp;TAGS!P4257&amp;"
}"))))</f>
        <v>#VALUE!</v>
      </c>
    </row>
    <row r="4258" spans="1:1" hidden="1" x14ac:dyDescent="0.25">
      <c r="A42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"&amp;TAGS!P4258&amp;"
}"))))</f>
        <v>#VALUE!</v>
      </c>
    </row>
    <row r="4259" spans="1:1" hidden="1" x14ac:dyDescent="0.25">
      <c r="A42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"&amp;TAGS!P4259&amp;"
}"))))</f>
        <v>#VALUE!</v>
      </c>
    </row>
    <row r="4260" spans="1:1" hidden="1" x14ac:dyDescent="0.25">
      <c r="A42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"&amp;TAGS!P4260&amp;"
}"))))</f>
        <v>#VALUE!</v>
      </c>
    </row>
    <row r="4261" spans="1:1" hidden="1" x14ac:dyDescent="0.25">
      <c r="A42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"&amp;TAGS!P4261&amp;"
}"))))</f>
        <v>#VALUE!</v>
      </c>
    </row>
    <row r="4262" spans="1:1" hidden="1" x14ac:dyDescent="0.25">
      <c r="A42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"&amp;TAGS!P4262&amp;"
}"))))</f>
        <v>#VALUE!</v>
      </c>
    </row>
    <row r="4263" spans="1:1" hidden="1" x14ac:dyDescent="0.25">
      <c r="A42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"&amp;TAGS!P4263&amp;"
}"))))</f>
        <v>#VALUE!</v>
      </c>
    </row>
    <row r="4264" spans="1:1" hidden="1" x14ac:dyDescent="0.25">
      <c r="A42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"&amp;TAGS!P4264&amp;"
}"))))</f>
        <v>#VALUE!</v>
      </c>
    </row>
    <row r="4265" spans="1:1" hidden="1" x14ac:dyDescent="0.25">
      <c r="A42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"&amp;TAGS!P4265&amp;"
}"))))</f>
        <v>#VALUE!</v>
      </c>
    </row>
    <row r="4266" spans="1:1" hidden="1" x14ac:dyDescent="0.25">
      <c r="A42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"&amp;TAGS!P4266&amp;"
}"))))</f>
        <v>#VALUE!</v>
      </c>
    </row>
    <row r="4267" spans="1:1" hidden="1" x14ac:dyDescent="0.25">
      <c r="A42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"&amp;TAGS!P4267&amp;"
}"))))</f>
        <v>#VALUE!</v>
      </c>
    </row>
    <row r="4268" spans="1:1" hidden="1" x14ac:dyDescent="0.25">
      <c r="A42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"&amp;TAGS!P4268&amp;"
}"))))</f>
        <v>#VALUE!</v>
      </c>
    </row>
    <row r="4269" spans="1:1" hidden="1" x14ac:dyDescent="0.25">
      <c r="A42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"&amp;TAGS!P4269&amp;"
}"))))</f>
        <v>#VALUE!</v>
      </c>
    </row>
    <row r="4270" spans="1:1" hidden="1" x14ac:dyDescent="0.25">
      <c r="A42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"&amp;TAGS!P4270&amp;"
}"))))</f>
        <v>#VALUE!</v>
      </c>
    </row>
    <row r="4271" spans="1:1" hidden="1" x14ac:dyDescent="0.25">
      <c r="A42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"&amp;TAGS!P4271&amp;"
}"))))</f>
        <v>#VALUE!</v>
      </c>
    </row>
    <row r="4272" spans="1:1" hidden="1" x14ac:dyDescent="0.25">
      <c r="A42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"&amp;TAGS!P4272&amp;"
}"))))</f>
        <v>#VALUE!</v>
      </c>
    </row>
    <row r="4273" spans="1:1" hidden="1" x14ac:dyDescent="0.25">
      <c r="A42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"&amp;TAGS!P4273&amp;"
}"))))</f>
        <v>#VALUE!</v>
      </c>
    </row>
    <row r="4274" spans="1:1" hidden="1" x14ac:dyDescent="0.25">
      <c r="A42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"&amp;TAGS!P4274&amp;"
}"))))</f>
        <v>#VALUE!</v>
      </c>
    </row>
    <row r="4275" spans="1:1" hidden="1" x14ac:dyDescent="0.25">
      <c r="A42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"&amp;TAGS!P4275&amp;"
}"))))</f>
        <v>#VALUE!</v>
      </c>
    </row>
    <row r="4276" spans="1:1" hidden="1" x14ac:dyDescent="0.25">
      <c r="A42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"&amp;TAGS!P4276&amp;"
}"))))</f>
        <v>#VALUE!</v>
      </c>
    </row>
    <row r="4277" spans="1:1" hidden="1" x14ac:dyDescent="0.25">
      <c r="A42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"&amp;TAGS!P4277&amp;"
}"))))</f>
        <v>#VALUE!</v>
      </c>
    </row>
    <row r="4278" spans="1:1" hidden="1" x14ac:dyDescent="0.25">
      <c r="A42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"&amp;TAGS!P4278&amp;"
}"))))</f>
        <v>#VALUE!</v>
      </c>
    </row>
    <row r="4279" spans="1:1" hidden="1" x14ac:dyDescent="0.25">
      <c r="A42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"&amp;TAGS!P4279&amp;"
}"))))</f>
        <v>#VALUE!</v>
      </c>
    </row>
    <row r="4280" spans="1:1" hidden="1" x14ac:dyDescent="0.25">
      <c r="A42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"&amp;TAGS!P4280&amp;"
}"))))</f>
        <v>#VALUE!</v>
      </c>
    </row>
    <row r="4281" spans="1:1" hidden="1" x14ac:dyDescent="0.25">
      <c r="A42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"&amp;TAGS!P4281&amp;"
}"))))</f>
        <v>#VALUE!</v>
      </c>
    </row>
    <row r="4282" spans="1:1" hidden="1" x14ac:dyDescent="0.25">
      <c r="A42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"&amp;TAGS!P4282&amp;"
}"))))</f>
        <v>#VALUE!</v>
      </c>
    </row>
    <row r="4283" spans="1:1" hidden="1" x14ac:dyDescent="0.25">
      <c r="A42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"&amp;TAGS!P4283&amp;"
}"))))</f>
        <v>#VALUE!</v>
      </c>
    </row>
    <row r="4284" spans="1:1" hidden="1" x14ac:dyDescent="0.25">
      <c r="A42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"&amp;TAGS!P4284&amp;"
}"))))</f>
        <v>#VALUE!</v>
      </c>
    </row>
    <row r="4285" spans="1:1" hidden="1" x14ac:dyDescent="0.25">
      <c r="A42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"&amp;TAGS!P4285&amp;"
}"))))</f>
        <v>#VALUE!</v>
      </c>
    </row>
    <row r="4286" spans="1:1" hidden="1" x14ac:dyDescent="0.25">
      <c r="A42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"&amp;TAGS!P4286&amp;"
}"))))</f>
        <v>#VALUE!</v>
      </c>
    </row>
    <row r="4287" spans="1:1" hidden="1" x14ac:dyDescent="0.25">
      <c r="A42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"&amp;TAGS!P4287&amp;"
}"))))</f>
        <v>#VALUE!</v>
      </c>
    </row>
    <row r="4288" spans="1:1" hidden="1" x14ac:dyDescent="0.25">
      <c r="A42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"&amp;TAGS!P4288&amp;"
}"))))</f>
        <v>#VALUE!</v>
      </c>
    </row>
    <row r="4289" spans="1:1" hidden="1" x14ac:dyDescent="0.25">
      <c r="A42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"&amp;TAGS!P4289&amp;"
}"))))</f>
        <v>#VALUE!</v>
      </c>
    </row>
    <row r="4290" spans="1:1" hidden="1" x14ac:dyDescent="0.25">
      <c r="A42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"&amp;TAGS!P4290&amp;"
}"))))</f>
        <v>#VALUE!</v>
      </c>
    </row>
    <row r="4291" spans="1:1" hidden="1" x14ac:dyDescent="0.25">
      <c r="A42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"&amp;TAGS!P4291&amp;"
}"))))</f>
        <v>#VALUE!</v>
      </c>
    </row>
    <row r="4292" spans="1:1" hidden="1" x14ac:dyDescent="0.25">
      <c r="A42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"&amp;TAGS!P4292&amp;"
}"))))</f>
        <v>#VALUE!</v>
      </c>
    </row>
    <row r="4293" spans="1:1" hidden="1" x14ac:dyDescent="0.25">
      <c r="A42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"&amp;TAGS!P4293&amp;"
}"))))</f>
        <v>#VALUE!</v>
      </c>
    </row>
    <row r="4294" spans="1:1" hidden="1" x14ac:dyDescent="0.25">
      <c r="A42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"&amp;TAGS!P4294&amp;"
}"))))</f>
        <v>#VALUE!</v>
      </c>
    </row>
    <row r="4295" spans="1:1" hidden="1" x14ac:dyDescent="0.25">
      <c r="A42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"&amp;TAGS!P4295&amp;"
}"))))</f>
        <v>#VALUE!</v>
      </c>
    </row>
    <row r="4296" spans="1:1" hidden="1" x14ac:dyDescent="0.25">
      <c r="A42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"&amp;TAGS!P4296&amp;"
}"))))</f>
        <v>#VALUE!</v>
      </c>
    </row>
    <row r="4297" spans="1:1" hidden="1" x14ac:dyDescent="0.25">
      <c r="A42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"&amp;TAGS!P4297&amp;"
}"))))</f>
        <v>#VALUE!</v>
      </c>
    </row>
    <row r="4298" spans="1:1" hidden="1" x14ac:dyDescent="0.25">
      <c r="A42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"&amp;TAGS!P4298&amp;"
}"))))</f>
        <v>#VALUE!</v>
      </c>
    </row>
    <row r="4299" spans="1:1" hidden="1" x14ac:dyDescent="0.25">
      <c r="A42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"&amp;TAGS!P4299&amp;"
}"))))</f>
        <v>#VALUE!</v>
      </c>
    </row>
    <row r="4300" spans="1:1" hidden="1" x14ac:dyDescent="0.25">
      <c r="A43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"&amp;TAGS!P4300&amp;"
}"))))</f>
        <v>#VALUE!</v>
      </c>
    </row>
    <row r="4301" spans="1:1" hidden="1" x14ac:dyDescent="0.25">
      <c r="A43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"&amp;TAGS!P4301&amp;"
}"))))</f>
        <v>#VALUE!</v>
      </c>
    </row>
    <row r="4302" spans="1:1" hidden="1" x14ac:dyDescent="0.25">
      <c r="A43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"&amp;TAGS!P4302&amp;"
}"))))</f>
        <v>#VALUE!</v>
      </c>
    </row>
    <row r="4303" spans="1:1" hidden="1" x14ac:dyDescent="0.25">
      <c r="A43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"&amp;TAGS!P4303&amp;"
}"))))</f>
        <v>#VALUE!</v>
      </c>
    </row>
    <row r="4304" spans="1:1" hidden="1" x14ac:dyDescent="0.25">
      <c r="A43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"&amp;TAGS!P4304&amp;"
}"))))</f>
        <v>#VALUE!</v>
      </c>
    </row>
    <row r="4305" spans="1:1" hidden="1" x14ac:dyDescent="0.25">
      <c r="A43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"&amp;TAGS!P4305&amp;"
}"))))</f>
        <v>#VALUE!</v>
      </c>
    </row>
    <row r="4306" spans="1:1" hidden="1" x14ac:dyDescent="0.25">
      <c r="A43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"&amp;TAGS!P4306&amp;"
}"))))</f>
        <v>#VALUE!</v>
      </c>
    </row>
    <row r="4307" spans="1:1" hidden="1" x14ac:dyDescent="0.25">
      <c r="A43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"&amp;TAGS!P4307&amp;"
}"))))</f>
        <v>#VALUE!</v>
      </c>
    </row>
    <row r="4308" spans="1:1" hidden="1" x14ac:dyDescent="0.25">
      <c r="A43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"&amp;TAGS!P4308&amp;"
}"))))</f>
        <v>#VALUE!</v>
      </c>
    </row>
    <row r="4309" spans="1:1" hidden="1" x14ac:dyDescent="0.25">
      <c r="A43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"&amp;TAGS!P4309&amp;"
}"))))</f>
        <v>#VALUE!</v>
      </c>
    </row>
    <row r="4310" spans="1:1" hidden="1" x14ac:dyDescent="0.25">
      <c r="A43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"&amp;TAGS!P4310&amp;"
}"))))</f>
        <v>#VALUE!</v>
      </c>
    </row>
    <row r="4311" spans="1:1" hidden="1" x14ac:dyDescent="0.25">
      <c r="A43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"&amp;TAGS!P4311&amp;"
}"))))</f>
        <v>#VALUE!</v>
      </c>
    </row>
    <row r="4312" spans="1:1" hidden="1" x14ac:dyDescent="0.25">
      <c r="A43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"&amp;TAGS!P4312&amp;"
}"))))</f>
        <v>#VALUE!</v>
      </c>
    </row>
    <row r="4313" spans="1:1" hidden="1" x14ac:dyDescent="0.25">
      <c r="A43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"&amp;TAGS!P4313&amp;"
}"))))</f>
        <v>#VALUE!</v>
      </c>
    </row>
    <row r="4314" spans="1:1" hidden="1" x14ac:dyDescent="0.25">
      <c r="A43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"&amp;TAGS!P4314&amp;"
}"))))</f>
        <v>#VALUE!</v>
      </c>
    </row>
    <row r="4315" spans="1:1" hidden="1" x14ac:dyDescent="0.25">
      <c r="A43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"&amp;TAGS!P4315&amp;"
}"))))</f>
        <v>#VALUE!</v>
      </c>
    </row>
    <row r="4316" spans="1:1" hidden="1" x14ac:dyDescent="0.25">
      <c r="A43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"&amp;TAGS!P4316&amp;"
}"))))</f>
        <v>#VALUE!</v>
      </c>
    </row>
    <row r="4317" spans="1:1" hidden="1" x14ac:dyDescent="0.25">
      <c r="A43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"&amp;TAGS!P4317&amp;"
}"))))</f>
        <v>#VALUE!</v>
      </c>
    </row>
    <row r="4318" spans="1:1" hidden="1" x14ac:dyDescent="0.25">
      <c r="A43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"&amp;TAGS!P4318&amp;"
}"))))</f>
        <v>#VALUE!</v>
      </c>
    </row>
    <row r="4319" spans="1:1" hidden="1" x14ac:dyDescent="0.25">
      <c r="A43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"&amp;TAGS!P4319&amp;"
}"))))</f>
        <v>#VALUE!</v>
      </c>
    </row>
    <row r="4320" spans="1:1" hidden="1" x14ac:dyDescent="0.25">
      <c r="A43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"&amp;TAGS!P4320&amp;"
}"))))</f>
        <v>#VALUE!</v>
      </c>
    </row>
    <row r="4321" spans="1:1" hidden="1" x14ac:dyDescent="0.25">
      <c r="A43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"&amp;TAGS!P4321&amp;"
}"))))</f>
        <v>#VALUE!</v>
      </c>
    </row>
    <row r="4322" spans="1:1" hidden="1" x14ac:dyDescent="0.25">
      <c r="A43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"&amp;TAGS!P4322&amp;"
}"))))</f>
        <v>#VALUE!</v>
      </c>
    </row>
    <row r="4323" spans="1:1" hidden="1" x14ac:dyDescent="0.25">
      <c r="A43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"&amp;TAGS!P4323&amp;"
}"))))</f>
        <v>#VALUE!</v>
      </c>
    </row>
    <row r="4324" spans="1:1" hidden="1" x14ac:dyDescent="0.25">
      <c r="A43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"&amp;TAGS!P4324&amp;"
}"))))</f>
        <v>#VALUE!</v>
      </c>
    </row>
    <row r="4325" spans="1:1" hidden="1" x14ac:dyDescent="0.25">
      <c r="A43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"&amp;TAGS!P4325&amp;"
}"))))</f>
        <v>#VALUE!</v>
      </c>
    </row>
    <row r="4326" spans="1:1" hidden="1" x14ac:dyDescent="0.25">
      <c r="A43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"&amp;TAGS!P4326&amp;"
}"))))</f>
        <v>#VALUE!</v>
      </c>
    </row>
    <row r="4327" spans="1:1" hidden="1" x14ac:dyDescent="0.25">
      <c r="A43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"&amp;TAGS!P4327&amp;"
}"))))</f>
        <v>#VALUE!</v>
      </c>
    </row>
    <row r="4328" spans="1:1" hidden="1" x14ac:dyDescent="0.25">
      <c r="A43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"&amp;TAGS!P4328&amp;"
}"))))</f>
        <v>#VALUE!</v>
      </c>
    </row>
    <row r="4329" spans="1:1" hidden="1" x14ac:dyDescent="0.25">
      <c r="A43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"&amp;TAGS!P4329&amp;"
}"))))</f>
        <v>#VALUE!</v>
      </c>
    </row>
    <row r="4330" spans="1:1" hidden="1" x14ac:dyDescent="0.25">
      <c r="A43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"&amp;TAGS!P4330&amp;"
}"))))</f>
        <v>#VALUE!</v>
      </c>
    </row>
    <row r="4331" spans="1:1" hidden="1" x14ac:dyDescent="0.25">
      <c r="A43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"&amp;TAGS!P4331&amp;"
}"))))</f>
        <v>#VALUE!</v>
      </c>
    </row>
    <row r="4332" spans="1:1" hidden="1" x14ac:dyDescent="0.25">
      <c r="A43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"&amp;TAGS!P4332&amp;"
}"))))</f>
        <v>#VALUE!</v>
      </c>
    </row>
    <row r="4333" spans="1:1" hidden="1" x14ac:dyDescent="0.25">
      <c r="A43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"&amp;TAGS!P4333&amp;"
}"))))</f>
        <v>#VALUE!</v>
      </c>
    </row>
    <row r="4334" spans="1:1" hidden="1" x14ac:dyDescent="0.25">
      <c r="A43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"&amp;TAGS!P4334&amp;"
}"))))</f>
        <v>#VALUE!</v>
      </c>
    </row>
    <row r="4335" spans="1:1" hidden="1" x14ac:dyDescent="0.25">
      <c r="A43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"&amp;TAGS!P4335&amp;"
}"))))</f>
        <v>#VALUE!</v>
      </c>
    </row>
    <row r="4336" spans="1:1" hidden="1" x14ac:dyDescent="0.25">
      <c r="A43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"&amp;TAGS!P4336&amp;"
}"))))</f>
        <v>#VALUE!</v>
      </c>
    </row>
    <row r="4337" spans="1:1" hidden="1" x14ac:dyDescent="0.25">
      <c r="A43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"&amp;TAGS!P4337&amp;"
}"))))</f>
        <v>#VALUE!</v>
      </c>
    </row>
    <row r="4338" spans="1:1" hidden="1" x14ac:dyDescent="0.25">
      <c r="A43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"&amp;TAGS!P4338&amp;"
}"))))</f>
        <v>#VALUE!</v>
      </c>
    </row>
    <row r="4339" spans="1:1" hidden="1" x14ac:dyDescent="0.25">
      <c r="A43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"&amp;TAGS!P4339&amp;"
}"))))</f>
        <v>#VALUE!</v>
      </c>
    </row>
    <row r="4340" spans="1:1" hidden="1" x14ac:dyDescent="0.25">
      <c r="A43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"&amp;TAGS!P4340&amp;"
}"))))</f>
        <v>#VALUE!</v>
      </c>
    </row>
    <row r="4341" spans="1:1" hidden="1" x14ac:dyDescent="0.25">
      <c r="A43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"&amp;TAGS!P4341&amp;"
}"))))</f>
        <v>#VALUE!</v>
      </c>
    </row>
    <row r="4342" spans="1:1" hidden="1" x14ac:dyDescent="0.25">
      <c r="A43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"&amp;TAGS!P4342&amp;"
}"))))</f>
        <v>#VALUE!</v>
      </c>
    </row>
    <row r="4343" spans="1:1" hidden="1" x14ac:dyDescent="0.25">
      <c r="A43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"&amp;TAGS!P4343&amp;"
}"))))</f>
        <v>#VALUE!</v>
      </c>
    </row>
    <row r="4344" spans="1:1" hidden="1" x14ac:dyDescent="0.25">
      <c r="A43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"&amp;TAGS!P4344&amp;"
}"))))</f>
        <v>#VALUE!</v>
      </c>
    </row>
    <row r="4345" spans="1:1" hidden="1" x14ac:dyDescent="0.25">
      <c r="A43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"&amp;TAGS!P4345&amp;"
}"))))</f>
        <v>#VALUE!</v>
      </c>
    </row>
    <row r="4346" spans="1:1" hidden="1" x14ac:dyDescent="0.25">
      <c r="A43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"&amp;TAGS!P4346&amp;"
}"))))</f>
        <v>#VALUE!</v>
      </c>
    </row>
    <row r="4347" spans="1:1" hidden="1" x14ac:dyDescent="0.25">
      <c r="A43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"&amp;TAGS!P4347&amp;"
}"))))</f>
        <v>#VALUE!</v>
      </c>
    </row>
    <row r="4348" spans="1:1" hidden="1" x14ac:dyDescent="0.25">
      <c r="A43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"&amp;TAGS!P4348&amp;"
}"))))</f>
        <v>#VALUE!</v>
      </c>
    </row>
    <row r="4349" spans="1:1" hidden="1" x14ac:dyDescent="0.25">
      <c r="A43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"&amp;TAGS!P4349&amp;"
}"))))</f>
        <v>#VALUE!</v>
      </c>
    </row>
    <row r="4350" spans="1:1" hidden="1" x14ac:dyDescent="0.25">
      <c r="A43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"&amp;TAGS!P4350&amp;"
}"))))</f>
        <v>#VALUE!</v>
      </c>
    </row>
    <row r="4351" spans="1:1" hidden="1" x14ac:dyDescent="0.25">
      <c r="A43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"&amp;TAGS!P4351&amp;"
}"))))</f>
        <v>#VALUE!</v>
      </c>
    </row>
    <row r="4352" spans="1:1" hidden="1" x14ac:dyDescent="0.25">
      <c r="A43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"&amp;TAGS!P4352&amp;"
}"))))</f>
        <v>#VALUE!</v>
      </c>
    </row>
    <row r="4353" spans="1:1" hidden="1" x14ac:dyDescent="0.25">
      <c r="A43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"&amp;TAGS!P4353&amp;"
}"))))</f>
        <v>#VALUE!</v>
      </c>
    </row>
    <row r="4354" spans="1:1" hidden="1" x14ac:dyDescent="0.25">
      <c r="A43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"&amp;TAGS!P4354&amp;"
}"))))</f>
        <v>#VALUE!</v>
      </c>
    </row>
    <row r="4355" spans="1:1" hidden="1" x14ac:dyDescent="0.25">
      <c r="A43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"&amp;TAGS!P4355&amp;"
}"))))</f>
        <v>#VALUE!</v>
      </c>
    </row>
    <row r="4356" spans="1:1" hidden="1" x14ac:dyDescent="0.25">
      <c r="A43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"&amp;TAGS!P4356&amp;"
}"))))</f>
        <v>#VALUE!</v>
      </c>
    </row>
    <row r="4357" spans="1:1" hidden="1" x14ac:dyDescent="0.25">
      <c r="A43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"&amp;TAGS!P4357&amp;"
}"))))</f>
        <v>#VALUE!</v>
      </c>
    </row>
    <row r="4358" spans="1:1" hidden="1" x14ac:dyDescent="0.25">
      <c r="A43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"&amp;TAGS!P4358&amp;"
}"))))</f>
        <v>#VALUE!</v>
      </c>
    </row>
    <row r="4359" spans="1:1" hidden="1" x14ac:dyDescent="0.25">
      <c r="A43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"&amp;TAGS!P4359&amp;"
}"))))</f>
        <v>#VALUE!</v>
      </c>
    </row>
    <row r="4360" spans="1:1" hidden="1" x14ac:dyDescent="0.25">
      <c r="A43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"&amp;TAGS!P4360&amp;"
}"))))</f>
        <v>#VALUE!</v>
      </c>
    </row>
    <row r="4361" spans="1:1" hidden="1" x14ac:dyDescent="0.25">
      <c r="A43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"&amp;TAGS!P4361&amp;"
}"))))</f>
        <v>#VALUE!</v>
      </c>
    </row>
    <row r="4362" spans="1:1" hidden="1" x14ac:dyDescent="0.25">
      <c r="A43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"&amp;TAGS!P4362&amp;"
}"))))</f>
        <v>#VALUE!</v>
      </c>
    </row>
    <row r="4363" spans="1:1" hidden="1" x14ac:dyDescent="0.25">
      <c r="A43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"&amp;TAGS!P4363&amp;"
}"))))</f>
        <v>#VALUE!</v>
      </c>
    </row>
    <row r="4364" spans="1:1" hidden="1" x14ac:dyDescent="0.25">
      <c r="A43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"&amp;TAGS!P4364&amp;"
}"))))</f>
        <v>#VALUE!</v>
      </c>
    </row>
    <row r="4365" spans="1:1" hidden="1" x14ac:dyDescent="0.25">
      <c r="A43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"&amp;TAGS!P4365&amp;"
}"))))</f>
        <v>#VALUE!</v>
      </c>
    </row>
    <row r="4366" spans="1:1" hidden="1" x14ac:dyDescent="0.25">
      <c r="A43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"&amp;TAGS!P4366&amp;"
}"))))</f>
        <v>#VALUE!</v>
      </c>
    </row>
    <row r="4367" spans="1:1" hidden="1" x14ac:dyDescent="0.25">
      <c r="A43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"&amp;TAGS!P4367&amp;"
}"))))</f>
        <v>#VALUE!</v>
      </c>
    </row>
    <row r="4368" spans="1:1" hidden="1" x14ac:dyDescent="0.25">
      <c r="A43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"&amp;TAGS!P4368&amp;"
}"))))</f>
        <v>#VALUE!</v>
      </c>
    </row>
    <row r="4369" spans="1:1" hidden="1" x14ac:dyDescent="0.25">
      <c r="A43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"&amp;TAGS!P4369&amp;"
}"))))</f>
        <v>#VALUE!</v>
      </c>
    </row>
    <row r="4370" spans="1:1" hidden="1" x14ac:dyDescent="0.25">
      <c r="A43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"&amp;TAGS!P4370&amp;"
}"))))</f>
        <v>#VALUE!</v>
      </c>
    </row>
    <row r="4371" spans="1:1" hidden="1" x14ac:dyDescent="0.25">
      <c r="A43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"&amp;TAGS!P4371&amp;"
}"))))</f>
        <v>#VALUE!</v>
      </c>
    </row>
    <row r="4372" spans="1:1" hidden="1" x14ac:dyDescent="0.25">
      <c r="A43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"&amp;TAGS!P4372&amp;"
}"))))</f>
        <v>#VALUE!</v>
      </c>
    </row>
    <row r="4373" spans="1:1" hidden="1" x14ac:dyDescent="0.25">
      <c r="A43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"&amp;TAGS!P4373&amp;"
}"))))</f>
        <v>#VALUE!</v>
      </c>
    </row>
    <row r="4374" spans="1:1" hidden="1" x14ac:dyDescent="0.25">
      <c r="A43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"&amp;TAGS!P4374&amp;"
}"))))</f>
        <v>#VALUE!</v>
      </c>
    </row>
    <row r="4375" spans="1:1" hidden="1" x14ac:dyDescent="0.25">
      <c r="A43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"&amp;TAGS!P4375&amp;"
}"))))</f>
        <v>#VALUE!</v>
      </c>
    </row>
    <row r="4376" spans="1:1" hidden="1" x14ac:dyDescent="0.25">
      <c r="A43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"&amp;TAGS!P4376&amp;"
}"))))</f>
        <v>#VALUE!</v>
      </c>
    </row>
    <row r="4377" spans="1:1" hidden="1" x14ac:dyDescent="0.25">
      <c r="A43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"&amp;TAGS!P4377&amp;"
}"))))</f>
        <v>#VALUE!</v>
      </c>
    </row>
    <row r="4378" spans="1:1" hidden="1" x14ac:dyDescent="0.25">
      <c r="A43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"&amp;TAGS!P4378&amp;"
}"))))</f>
        <v>#VALUE!</v>
      </c>
    </row>
    <row r="4379" spans="1:1" hidden="1" x14ac:dyDescent="0.25">
      <c r="A43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"&amp;TAGS!P4379&amp;"
}"))))</f>
        <v>#VALUE!</v>
      </c>
    </row>
    <row r="4380" spans="1:1" hidden="1" x14ac:dyDescent="0.25">
      <c r="A43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"&amp;TAGS!P4380&amp;"
}"))))</f>
        <v>#VALUE!</v>
      </c>
    </row>
    <row r="4381" spans="1:1" hidden="1" x14ac:dyDescent="0.25">
      <c r="A43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"&amp;TAGS!P4381&amp;"
}"))))</f>
        <v>#VALUE!</v>
      </c>
    </row>
    <row r="4382" spans="1:1" hidden="1" x14ac:dyDescent="0.25">
      <c r="A43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"&amp;TAGS!P4382&amp;"
}"))))</f>
        <v>#VALUE!</v>
      </c>
    </row>
    <row r="4383" spans="1:1" hidden="1" x14ac:dyDescent="0.25">
      <c r="A43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"&amp;TAGS!P4383&amp;"
}"))))</f>
        <v>#VALUE!</v>
      </c>
    </row>
    <row r="4384" spans="1:1" hidden="1" x14ac:dyDescent="0.25">
      <c r="A43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"&amp;TAGS!P4384&amp;"
}"))))</f>
        <v>#VALUE!</v>
      </c>
    </row>
    <row r="4385" spans="1:1" hidden="1" x14ac:dyDescent="0.25">
      <c r="A43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"&amp;TAGS!P4385&amp;"
}"))))</f>
        <v>#VALUE!</v>
      </c>
    </row>
    <row r="4386" spans="1:1" hidden="1" x14ac:dyDescent="0.25">
      <c r="A43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"&amp;TAGS!P4386&amp;"
}"))))</f>
        <v>#VALUE!</v>
      </c>
    </row>
    <row r="4387" spans="1:1" hidden="1" x14ac:dyDescent="0.25">
      <c r="A43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"&amp;TAGS!P4387&amp;"
}"))))</f>
        <v>#VALUE!</v>
      </c>
    </row>
    <row r="4388" spans="1:1" hidden="1" x14ac:dyDescent="0.25">
      <c r="A43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"&amp;TAGS!P4388&amp;"
}"))))</f>
        <v>#VALUE!</v>
      </c>
    </row>
    <row r="4389" spans="1:1" hidden="1" x14ac:dyDescent="0.25">
      <c r="A43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"&amp;TAGS!P4389&amp;"
}"))))</f>
        <v>#VALUE!</v>
      </c>
    </row>
    <row r="4390" spans="1:1" hidden="1" x14ac:dyDescent="0.25">
      <c r="A43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"&amp;TAGS!P4390&amp;"
}"))))</f>
        <v>#VALUE!</v>
      </c>
    </row>
    <row r="4391" spans="1:1" hidden="1" x14ac:dyDescent="0.25">
      <c r="A43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"&amp;TAGS!P4391&amp;"
}"))))</f>
        <v>#VALUE!</v>
      </c>
    </row>
    <row r="4392" spans="1:1" hidden="1" x14ac:dyDescent="0.25">
      <c r="A43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"&amp;TAGS!P4392&amp;"
}"))))</f>
        <v>#VALUE!</v>
      </c>
    </row>
    <row r="4393" spans="1:1" hidden="1" x14ac:dyDescent="0.25">
      <c r="A43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"&amp;TAGS!P4393&amp;"
}"))))</f>
        <v>#VALUE!</v>
      </c>
    </row>
    <row r="4394" spans="1:1" hidden="1" x14ac:dyDescent="0.25">
      <c r="A43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"&amp;TAGS!P4394&amp;"
}"))))</f>
        <v>#VALUE!</v>
      </c>
    </row>
    <row r="4395" spans="1:1" hidden="1" x14ac:dyDescent="0.25">
      <c r="A43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"&amp;TAGS!P4395&amp;"
}"))))</f>
        <v>#VALUE!</v>
      </c>
    </row>
    <row r="4396" spans="1:1" hidden="1" x14ac:dyDescent="0.25">
      <c r="A43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"&amp;TAGS!P4396&amp;"
}"))))</f>
        <v>#VALUE!</v>
      </c>
    </row>
    <row r="4397" spans="1:1" hidden="1" x14ac:dyDescent="0.25">
      <c r="A43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"&amp;TAGS!P4397&amp;"
}"))))</f>
        <v>#VALUE!</v>
      </c>
    </row>
    <row r="4398" spans="1:1" hidden="1" x14ac:dyDescent="0.25">
      <c r="A43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"&amp;TAGS!P4398&amp;"
}"))))</f>
        <v>#VALUE!</v>
      </c>
    </row>
    <row r="4399" spans="1:1" hidden="1" x14ac:dyDescent="0.25">
      <c r="A43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"&amp;TAGS!P4399&amp;"
}"))))</f>
        <v>#VALUE!</v>
      </c>
    </row>
    <row r="4400" spans="1:1" hidden="1" x14ac:dyDescent="0.25">
      <c r="A44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"&amp;TAGS!P4400&amp;"
}"))))</f>
        <v>#VALUE!</v>
      </c>
    </row>
    <row r="4401" spans="1:1" hidden="1" x14ac:dyDescent="0.25">
      <c r="A44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"&amp;TAGS!P4401&amp;"
}"))))</f>
        <v>#VALUE!</v>
      </c>
    </row>
    <row r="4402" spans="1:1" hidden="1" x14ac:dyDescent="0.25">
      <c r="A44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"&amp;TAGS!P4402&amp;"
}"))))</f>
        <v>#VALUE!</v>
      </c>
    </row>
    <row r="4403" spans="1:1" hidden="1" x14ac:dyDescent="0.25">
      <c r="A44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"&amp;TAGS!P4403&amp;"
}"))))</f>
        <v>#VALUE!</v>
      </c>
    </row>
    <row r="4404" spans="1:1" hidden="1" x14ac:dyDescent="0.25">
      <c r="A44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"&amp;TAGS!P4404&amp;"
}"))))</f>
        <v>#VALUE!</v>
      </c>
    </row>
    <row r="4405" spans="1:1" hidden="1" x14ac:dyDescent="0.25">
      <c r="A44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"&amp;TAGS!P4405&amp;"
}"))))</f>
        <v>#VALUE!</v>
      </c>
    </row>
    <row r="4406" spans="1:1" hidden="1" x14ac:dyDescent="0.25">
      <c r="A44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"&amp;TAGS!P4406&amp;"
}"))))</f>
        <v>#VALUE!</v>
      </c>
    </row>
    <row r="4407" spans="1:1" hidden="1" x14ac:dyDescent="0.25">
      <c r="A44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"&amp;TAGS!P4407&amp;"
}"))))</f>
        <v>#VALUE!</v>
      </c>
    </row>
    <row r="4408" spans="1:1" hidden="1" x14ac:dyDescent="0.25">
      <c r="A44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"&amp;TAGS!P4408&amp;"
}"))))</f>
        <v>#VALUE!</v>
      </c>
    </row>
    <row r="4409" spans="1:1" hidden="1" x14ac:dyDescent="0.25">
      <c r="A44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"&amp;TAGS!P4409&amp;"
}"))))</f>
        <v>#VALUE!</v>
      </c>
    </row>
    <row r="4410" spans="1:1" hidden="1" x14ac:dyDescent="0.25">
      <c r="A44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"&amp;TAGS!P4410&amp;"
}"))))</f>
        <v>#VALUE!</v>
      </c>
    </row>
    <row r="4411" spans="1:1" hidden="1" x14ac:dyDescent="0.25">
      <c r="A44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"&amp;TAGS!P4411&amp;"
}"))))</f>
        <v>#VALUE!</v>
      </c>
    </row>
    <row r="4412" spans="1:1" hidden="1" x14ac:dyDescent="0.25">
      <c r="A44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"&amp;TAGS!P4412&amp;"
}"))))</f>
        <v>#VALUE!</v>
      </c>
    </row>
    <row r="4413" spans="1:1" hidden="1" x14ac:dyDescent="0.25">
      <c r="A44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"&amp;TAGS!P4413&amp;"
}"))))</f>
        <v>#VALUE!</v>
      </c>
    </row>
    <row r="4414" spans="1:1" hidden="1" x14ac:dyDescent="0.25">
      <c r="A44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"&amp;TAGS!P4414&amp;"
}"))))</f>
        <v>#VALUE!</v>
      </c>
    </row>
    <row r="4415" spans="1:1" hidden="1" x14ac:dyDescent="0.25">
      <c r="A44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"&amp;TAGS!P4415&amp;"
}"))))</f>
        <v>#VALUE!</v>
      </c>
    </row>
    <row r="4416" spans="1:1" hidden="1" x14ac:dyDescent="0.25">
      <c r="A44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"&amp;TAGS!P4416&amp;"
}"))))</f>
        <v>#VALUE!</v>
      </c>
    </row>
    <row r="4417" spans="1:1" hidden="1" x14ac:dyDescent="0.25">
      <c r="A44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"&amp;TAGS!P4417&amp;"
}"))))</f>
        <v>#VALUE!</v>
      </c>
    </row>
    <row r="4418" spans="1:1" hidden="1" x14ac:dyDescent="0.25">
      <c r="A44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"&amp;TAGS!P4418&amp;"
}"))))</f>
        <v>#VALUE!</v>
      </c>
    </row>
    <row r="4419" spans="1:1" hidden="1" x14ac:dyDescent="0.25">
      <c r="A44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"&amp;TAGS!P4419&amp;"
}"))))</f>
        <v>#VALUE!</v>
      </c>
    </row>
    <row r="4420" spans="1:1" hidden="1" x14ac:dyDescent="0.25">
      <c r="A44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"&amp;TAGS!P4420&amp;"
}"))))</f>
        <v>#VALUE!</v>
      </c>
    </row>
    <row r="4421" spans="1:1" hidden="1" x14ac:dyDescent="0.25">
      <c r="A44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"&amp;TAGS!P4421&amp;"
}"))))</f>
        <v>#VALUE!</v>
      </c>
    </row>
    <row r="4422" spans="1:1" hidden="1" x14ac:dyDescent="0.25">
      <c r="A44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"&amp;TAGS!P4422&amp;"
}"))))</f>
        <v>#VALUE!</v>
      </c>
    </row>
    <row r="4423" spans="1:1" hidden="1" x14ac:dyDescent="0.25">
      <c r="A44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"&amp;TAGS!P4423&amp;"
}"))))</f>
        <v>#VALUE!</v>
      </c>
    </row>
    <row r="4424" spans="1:1" hidden="1" x14ac:dyDescent="0.25">
      <c r="A44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"&amp;TAGS!P4424&amp;"
}"))))</f>
        <v>#VALUE!</v>
      </c>
    </row>
    <row r="4425" spans="1:1" hidden="1" x14ac:dyDescent="0.25">
      <c r="A44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"&amp;TAGS!P4425&amp;"
}"))))</f>
        <v>#VALUE!</v>
      </c>
    </row>
    <row r="4426" spans="1:1" hidden="1" x14ac:dyDescent="0.25">
      <c r="A44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"&amp;TAGS!P4426&amp;"
}"))))</f>
        <v>#VALUE!</v>
      </c>
    </row>
    <row r="4427" spans="1:1" hidden="1" x14ac:dyDescent="0.25">
      <c r="A44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"&amp;TAGS!P4427&amp;"
}"))))</f>
        <v>#VALUE!</v>
      </c>
    </row>
    <row r="4428" spans="1:1" hidden="1" x14ac:dyDescent="0.25">
      <c r="A44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"&amp;TAGS!P4428&amp;"
}"))))</f>
        <v>#VALUE!</v>
      </c>
    </row>
    <row r="4429" spans="1:1" hidden="1" x14ac:dyDescent="0.25">
      <c r="A44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"&amp;TAGS!P4429&amp;"
}"))))</f>
        <v>#VALUE!</v>
      </c>
    </row>
    <row r="4430" spans="1:1" hidden="1" x14ac:dyDescent="0.25">
      <c r="A44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"&amp;TAGS!P4430&amp;"
}"))))</f>
        <v>#VALUE!</v>
      </c>
    </row>
    <row r="4431" spans="1:1" hidden="1" x14ac:dyDescent="0.25">
      <c r="A44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"&amp;TAGS!P4431&amp;"
}"))))</f>
        <v>#VALUE!</v>
      </c>
    </row>
    <row r="4432" spans="1:1" hidden="1" x14ac:dyDescent="0.25">
      <c r="A44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"&amp;TAGS!P4432&amp;"
}"))))</f>
        <v>#VALUE!</v>
      </c>
    </row>
    <row r="4433" spans="1:1" hidden="1" x14ac:dyDescent="0.25">
      <c r="A44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"&amp;TAGS!P4433&amp;"
}"))))</f>
        <v>#VALUE!</v>
      </c>
    </row>
    <row r="4434" spans="1:1" hidden="1" x14ac:dyDescent="0.25">
      <c r="A44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"&amp;TAGS!P4434&amp;"
}"))))</f>
        <v>#VALUE!</v>
      </c>
    </row>
    <row r="4435" spans="1:1" hidden="1" x14ac:dyDescent="0.25">
      <c r="A44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"&amp;TAGS!P4435&amp;"
}"))))</f>
        <v>#VALUE!</v>
      </c>
    </row>
    <row r="4436" spans="1:1" hidden="1" x14ac:dyDescent="0.25">
      <c r="A44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"&amp;TAGS!P4436&amp;"
}"))))</f>
        <v>#VALUE!</v>
      </c>
    </row>
    <row r="4437" spans="1:1" hidden="1" x14ac:dyDescent="0.25">
      <c r="A44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"&amp;TAGS!P4437&amp;"
}"))))</f>
        <v>#VALUE!</v>
      </c>
    </row>
    <row r="4438" spans="1:1" hidden="1" x14ac:dyDescent="0.25">
      <c r="A44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"&amp;TAGS!P4438&amp;"
}"))))</f>
        <v>#VALUE!</v>
      </c>
    </row>
    <row r="4439" spans="1:1" hidden="1" x14ac:dyDescent="0.25">
      <c r="A44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"&amp;TAGS!P4439&amp;"
}"))))</f>
        <v>#VALUE!</v>
      </c>
    </row>
    <row r="4440" spans="1:1" hidden="1" x14ac:dyDescent="0.25">
      <c r="A44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"&amp;TAGS!P4440&amp;"
}"))))</f>
        <v>#VALUE!</v>
      </c>
    </row>
    <row r="4441" spans="1:1" hidden="1" x14ac:dyDescent="0.25">
      <c r="A44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"&amp;TAGS!P4441&amp;"
}"))))</f>
        <v>#VALUE!</v>
      </c>
    </row>
    <row r="4442" spans="1:1" hidden="1" x14ac:dyDescent="0.25">
      <c r="A44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"&amp;TAGS!P4442&amp;"
}"))))</f>
        <v>#VALUE!</v>
      </c>
    </row>
    <row r="4443" spans="1:1" hidden="1" x14ac:dyDescent="0.25">
      <c r="A44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"&amp;TAGS!P4443&amp;"
}"))))</f>
        <v>#VALUE!</v>
      </c>
    </row>
    <row r="4444" spans="1:1" hidden="1" x14ac:dyDescent="0.25">
      <c r="A44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"&amp;TAGS!P4444&amp;"
}"))))</f>
        <v>#VALUE!</v>
      </c>
    </row>
    <row r="4445" spans="1:1" hidden="1" x14ac:dyDescent="0.25">
      <c r="A44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"&amp;TAGS!P4445&amp;"
}"))))</f>
        <v>#VALUE!</v>
      </c>
    </row>
    <row r="4446" spans="1:1" hidden="1" x14ac:dyDescent="0.25">
      <c r="A44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"&amp;TAGS!P4446&amp;"
}"))))</f>
        <v>#VALUE!</v>
      </c>
    </row>
    <row r="4447" spans="1:1" hidden="1" x14ac:dyDescent="0.25">
      <c r="A44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"&amp;TAGS!P4447&amp;"
}"))))</f>
        <v>#VALUE!</v>
      </c>
    </row>
    <row r="4448" spans="1:1" hidden="1" x14ac:dyDescent="0.25">
      <c r="A44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"&amp;TAGS!P4448&amp;"
}"))))</f>
        <v>#VALUE!</v>
      </c>
    </row>
    <row r="4449" spans="1:1" hidden="1" x14ac:dyDescent="0.25">
      <c r="A44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"&amp;TAGS!P4449&amp;"
}"))))</f>
        <v>#VALUE!</v>
      </c>
    </row>
    <row r="4450" spans="1:1" hidden="1" x14ac:dyDescent="0.25">
      <c r="A44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"&amp;TAGS!P4450&amp;"
}"))))</f>
        <v>#VALUE!</v>
      </c>
    </row>
    <row r="4451" spans="1:1" hidden="1" x14ac:dyDescent="0.25">
      <c r="A44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"&amp;TAGS!P4451&amp;"
}"))))</f>
        <v>#VALUE!</v>
      </c>
    </row>
    <row r="4452" spans="1:1" hidden="1" x14ac:dyDescent="0.25">
      <c r="A44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"&amp;TAGS!P4452&amp;"
}"))))</f>
        <v>#VALUE!</v>
      </c>
    </row>
    <row r="4453" spans="1:1" hidden="1" x14ac:dyDescent="0.25">
      <c r="A44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"&amp;TAGS!P4453&amp;"
}"))))</f>
        <v>#VALUE!</v>
      </c>
    </row>
    <row r="4454" spans="1:1" hidden="1" x14ac:dyDescent="0.25">
      <c r="A44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"&amp;TAGS!P4454&amp;"
}"))))</f>
        <v>#VALUE!</v>
      </c>
    </row>
    <row r="4455" spans="1:1" hidden="1" x14ac:dyDescent="0.25">
      <c r="A44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"&amp;TAGS!P4455&amp;"
}"))))</f>
        <v>#VALUE!</v>
      </c>
    </row>
    <row r="4456" spans="1:1" hidden="1" x14ac:dyDescent="0.25">
      <c r="A44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"&amp;TAGS!P4456&amp;"
}"))))</f>
        <v>#VALUE!</v>
      </c>
    </row>
    <row r="4457" spans="1:1" hidden="1" x14ac:dyDescent="0.25">
      <c r="A44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"&amp;TAGS!P4457&amp;"
}"))))</f>
        <v>#VALUE!</v>
      </c>
    </row>
    <row r="4458" spans="1:1" hidden="1" x14ac:dyDescent="0.25">
      <c r="A44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"&amp;TAGS!P4458&amp;"
}"))))</f>
        <v>#VALUE!</v>
      </c>
    </row>
    <row r="4459" spans="1:1" hidden="1" x14ac:dyDescent="0.25">
      <c r="A44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"&amp;TAGS!P4459&amp;"
}"))))</f>
        <v>#VALUE!</v>
      </c>
    </row>
    <row r="4460" spans="1:1" hidden="1" x14ac:dyDescent="0.25">
      <c r="A44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"&amp;TAGS!P4460&amp;"
}"))))</f>
        <v>#VALUE!</v>
      </c>
    </row>
    <row r="4461" spans="1:1" hidden="1" x14ac:dyDescent="0.25">
      <c r="A44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"&amp;TAGS!P4461&amp;"
}"))))</f>
        <v>#VALUE!</v>
      </c>
    </row>
    <row r="4462" spans="1:1" hidden="1" x14ac:dyDescent="0.25">
      <c r="A44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"&amp;TAGS!P4462&amp;"
}"))))</f>
        <v>#VALUE!</v>
      </c>
    </row>
    <row r="4463" spans="1:1" hidden="1" x14ac:dyDescent="0.25">
      <c r="A44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"&amp;TAGS!P4463&amp;"
}"))))</f>
        <v>#VALUE!</v>
      </c>
    </row>
    <row r="4464" spans="1:1" hidden="1" x14ac:dyDescent="0.25">
      <c r="A44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"&amp;TAGS!P4464&amp;"
}"))))</f>
        <v>#VALUE!</v>
      </c>
    </row>
    <row r="4465" spans="1:1" hidden="1" x14ac:dyDescent="0.25">
      <c r="A44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"&amp;TAGS!P4465&amp;"
}"))))</f>
        <v>#VALUE!</v>
      </c>
    </row>
    <row r="4466" spans="1:1" hidden="1" x14ac:dyDescent="0.25">
      <c r="A44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"&amp;TAGS!P4466&amp;"
}"))))</f>
        <v>#VALUE!</v>
      </c>
    </row>
    <row r="4467" spans="1:1" hidden="1" x14ac:dyDescent="0.25">
      <c r="A44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"&amp;TAGS!P4467&amp;"
}"))))</f>
        <v>#VALUE!</v>
      </c>
    </row>
    <row r="4468" spans="1:1" hidden="1" x14ac:dyDescent="0.25">
      <c r="A44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"&amp;TAGS!P4468&amp;"
}"))))</f>
        <v>#VALUE!</v>
      </c>
    </row>
    <row r="4469" spans="1:1" hidden="1" x14ac:dyDescent="0.25">
      <c r="A44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"&amp;TAGS!P4469&amp;"
}"))))</f>
        <v>#VALUE!</v>
      </c>
    </row>
    <row r="4470" spans="1:1" hidden="1" x14ac:dyDescent="0.25">
      <c r="A44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"&amp;TAGS!P4470&amp;"
}"))))</f>
        <v>#VALUE!</v>
      </c>
    </row>
    <row r="4471" spans="1:1" hidden="1" x14ac:dyDescent="0.25">
      <c r="A44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"&amp;TAGS!P4471&amp;"
}"))))</f>
        <v>#VALUE!</v>
      </c>
    </row>
    <row r="4472" spans="1:1" hidden="1" x14ac:dyDescent="0.25">
      <c r="A44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"&amp;TAGS!P4472&amp;"
}"))))</f>
        <v>#VALUE!</v>
      </c>
    </row>
    <row r="4473" spans="1:1" hidden="1" x14ac:dyDescent="0.25">
      <c r="A44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"&amp;TAGS!P4473&amp;"
}"))))</f>
        <v>#VALUE!</v>
      </c>
    </row>
    <row r="4474" spans="1:1" hidden="1" x14ac:dyDescent="0.25">
      <c r="A44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"&amp;TAGS!P4474&amp;"
}"))))</f>
        <v>#VALUE!</v>
      </c>
    </row>
    <row r="4475" spans="1:1" hidden="1" x14ac:dyDescent="0.25">
      <c r="A44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"&amp;TAGS!P4475&amp;"
}"))))</f>
        <v>#VALUE!</v>
      </c>
    </row>
    <row r="4476" spans="1:1" hidden="1" x14ac:dyDescent="0.25">
      <c r="A44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"&amp;TAGS!P4476&amp;"
}"))))</f>
        <v>#VALUE!</v>
      </c>
    </row>
    <row r="4477" spans="1:1" hidden="1" x14ac:dyDescent="0.25">
      <c r="A44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"&amp;TAGS!P4477&amp;"
}"))))</f>
        <v>#VALUE!</v>
      </c>
    </row>
    <row r="4478" spans="1:1" hidden="1" x14ac:dyDescent="0.25">
      <c r="A44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"&amp;TAGS!P4478&amp;"
}"))))</f>
        <v>#VALUE!</v>
      </c>
    </row>
    <row r="4479" spans="1:1" hidden="1" x14ac:dyDescent="0.25">
      <c r="A44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"&amp;TAGS!P4479&amp;"
}"))))</f>
        <v>#VALUE!</v>
      </c>
    </row>
    <row r="4480" spans="1:1" hidden="1" x14ac:dyDescent="0.25">
      <c r="A44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"&amp;TAGS!P4480&amp;"
}"))))</f>
        <v>#VALUE!</v>
      </c>
    </row>
    <row r="4481" spans="1:1" hidden="1" x14ac:dyDescent="0.25">
      <c r="A44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"&amp;TAGS!P4481&amp;"
}"))))</f>
        <v>#VALUE!</v>
      </c>
    </row>
    <row r="4482" spans="1:1" hidden="1" x14ac:dyDescent="0.25">
      <c r="A44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"&amp;TAGS!P4482&amp;"
}"))))</f>
        <v>#VALUE!</v>
      </c>
    </row>
    <row r="4483" spans="1:1" hidden="1" x14ac:dyDescent="0.25">
      <c r="A44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"&amp;TAGS!P4483&amp;"
}"))))</f>
        <v>#VALUE!</v>
      </c>
    </row>
    <row r="4484" spans="1:1" hidden="1" x14ac:dyDescent="0.25">
      <c r="A44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"&amp;TAGS!P4484&amp;"
}"))))</f>
        <v>#VALUE!</v>
      </c>
    </row>
    <row r="4485" spans="1:1" hidden="1" x14ac:dyDescent="0.25">
      <c r="A44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"&amp;TAGS!P4485&amp;"
}"))))</f>
        <v>#VALUE!</v>
      </c>
    </row>
    <row r="4486" spans="1:1" hidden="1" x14ac:dyDescent="0.25">
      <c r="A44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"&amp;TAGS!P4486&amp;"
}"))))</f>
        <v>#VALUE!</v>
      </c>
    </row>
    <row r="4487" spans="1:1" hidden="1" x14ac:dyDescent="0.25">
      <c r="A44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"&amp;TAGS!P4487&amp;"
}"))))</f>
        <v>#VALUE!</v>
      </c>
    </row>
    <row r="4488" spans="1:1" hidden="1" x14ac:dyDescent="0.25">
      <c r="A44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"&amp;TAGS!P4488&amp;"
}"))))</f>
        <v>#VALUE!</v>
      </c>
    </row>
    <row r="4489" spans="1:1" hidden="1" x14ac:dyDescent="0.25">
      <c r="A44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"&amp;TAGS!P4489&amp;"
}"))))</f>
        <v>#VALUE!</v>
      </c>
    </row>
    <row r="4490" spans="1:1" hidden="1" x14ac:dyDescent="0.25">
      <c r="A44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"&amp;TAGS!P4490&amp;"
}"))))</f>
        <v>#VALUE!</v>
      </c>
    </row>
    <row r="4491" spans="1:1" hidden="1" x14ac:dyDescent="0.25">
      <c r="A44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"&amp;TAGS!P4491&amp;"
}"))))</f>
        <v>#VALUE!</v>
      </c>
    </row>
    <row r="4492" spans="1:1" hidden="1" x14ac:dyDescent="0.25">
      <c r="A44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"&amp;TAGS!P4492&amp;"
}"))))</f>
        <v>#VALUE!</v>
      </c>
    </row>
    <row r="4493" spans="1:1" hidden="1" x14ac:dyDescent="0.25">
      <c r="A44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"&amp;TAGS!P4493&amp;"
}"))))</f>
        <v>#VALUE!</v>
      </c>
    </row>
    <row r="4494" spans="1:1" hidden="1" x14ac:dyDescent="0.25">
      <c r="A44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"&amp;TAGS!P4494&amp;"
}"))))</f>
        <v>#VALUE!</v>
      </c>
    </row>
    <row r="4495" spans="1:1" hidden="1" x14ac:dyDescent="0.25">
      <c r="A44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"&amp;TAGS!P4495&amp;"
}"))))</f>
        <v>#VALUE!</v>
      </c>
    </row>
    <row r="4496" spans="1:1" hidden="1" x14ac:dyDescent="0.25">
      <c r="A44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"&amp;TAGS!P4496&amp;"
}"))))</f>
        <v>#VALUE!</v>
      </c>
    </row>
    <row r="4497" spans="1:1" hidden="1" x14ac:dyDescent="0.25">
      <c r="A44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"&amp;TAGS!P4497&amp;"
}"))))</f>
        <v>#VALUE!</v>
      </c>
    </row>
    <row r="4498" spans="1:1" hidden="1" x14ac:dyDescent="0.25">
      <c r="A44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"&amp;TAGS!P4498&amp;"
}"))))</f>
        <v>#VALUE!</v>
      </c>
    </row>
    <row r="4499" spans="1:1" hidden="1" x14ac:dyDescent="0.25">
      <c r="A44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"&amp;TAGS!P4499&amp;"
}"))))</f>
        <v>#VALUE!</v>
      </c>
    </row>
    <row r="4500" spans="1:1" hidden="1" x14ac:dyDescent="0.25">
      <c r="A45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"&amp;TAGS!P4500&amp;"
}"))))</f>
        <v>#VALUE!</v>
      </c>
    </row>
    <row r="4501" spans="1:1" hidden="1" x14ac:dyDescent="0.25">
      <c r="A45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"&amp;TAGS!P4501&amp;"
}"))))</f>
        <v>#VALUE!</v>
      </c>
    </row>
    <row r="4502" spans="1:1" hidden="1" x14ac:dyDescent="0.25">
      <c r="A45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"&amp;TAGS!P4502&amp;"
}"))))</f>
        <v>#VALUE!</v>
      </c>
    </row>
    <row r="4503" spans="1:1" hidden="1" x14ac:dyDescent="0.25">
      <c r="A45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"&amp;TAGS!P4503&amp;"
}"))))</f>
        <v>#VALUE!</v>
      </c>
    </row>
    <row r="4504" spans="1:1" hidden="1" x14ac:dyDescent="0.25">
      <c r="A45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"&amp;TAGS!P4504&amp;"
}"))))</f>
        <v>#VALUE!</v>
      </c>
    </row>
    <row r="4505" spans="1:1" hidden="1" x14ac:dyDescent="0.25">
      <c r="A45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"&amp;TAGS!P4505&amp;"
}"))))</f>
        <v>#VALUE!</v>
      </c>
    </row>
    <row r="4506" spans="1:1" hidden="1" x14ac:dyDescent="0.25">
      <c r="A45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"&amp;TAGS!P4506&amp;"
}"))))</f>
        <v>#VALUE!</v>
      </c>
    </row>
    <row r="4507" spans="1:1" hidden="1" x14ac:dyDescent="0.25">
      <c r="A45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"&amp;TAGS!P4507&amp;"
}"))))</f>
        <v>#VALUE!</v>
      </c>
    </row>
    <row r="4508" spans="1:1" hidden="1" x14ac:dyDescent="0.25">
      <c r="A45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"&amp;TAGS!P4508&amp;"
}"))))</f>
        <v>#VALUE!</v>
      </c>
    </row>
    <row r="4509" spans="1:1" hidden="1" x14ac:dyDescent="0.25">
      <c r="A45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"&amp;TAGS!P4509&amp;"
}"))))</f>
        <v>#VALUE!</v>
      </c>
    </row>
    <row r="4510" spans="1:1" hidden="1" x14ac:dyDescent="0.25">
      <c r="A45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"&amp;TAGS!P4510&amp;"
}"))))</f>
        <v>#VALUE!</v>
      </c>
    </row>
    <row r="4511" spans="1:1" hidden="1" x14ac:dyDescent="0.25">
      <c r="A45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"&amp;TAGS!P4511&amp;"
}"))))</f>
        <v>#VALUE!</v>
      </c>
    </row>
    <row r="4512" spans="1:1" hidden="1" x14ac:dyDescent="0.25">
      <c r="A45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"&amp;TAGS!P4512&amp;"
}"))))</f>
        <v>#VALUE!</v>
      </c>
    </row>
    <row r="4513" spans="1:1" hidden="1" x14ac:dyDescent="0.25">
      <c r="A45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"&amp;TAGS!P4513&amp;"
}"))))</f>
        <v>#VALUE!</v>
      </c>
    </row>
    <row r="4514" spans="1:1" hidden="1" x14ac:dyDescent="0.25">
      <c r="A45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"&amp;TAGS!P4514&amp;"
}"))))</f>
        <v>#VALUE!</v>
      </c>
    </row>
    <row r="4515" spans="1:1" hidden="1" x14ac:dyDescent="0.25">
      <c r="A45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"&amp;TAGS!P4515&amp;"
}"))))</f>
        <v>#VALUE!</v>
      </c>
    </row>
    <row r="4516" spans="1:1" hidden="1" x14ac:dyDescent="0.25">
      <c r="A45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"&amp;TAGS!P4516&amp;"
}"))))</f>
        <v>#VALUE!</v>
      </c>
    </row>
    <row r="4517" spans="1:1" hidden="1" x14ac:dyDescent="0.25">
      <c r="A45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"&amp;TAGS!P4517&amp;"
}"))))</f>
        <v>#VALUE!</v>
      </c>
    </row>
    <row r="4518" spans="1:1" hidden="1" x14ac:dyDescent="0.25">
      <c r="A45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"&amp;TAGS!P4518&amp;"
}"))))</f>
        <v>#VALUE!</v>
      </c>
    </row>
    <row r="4519" spans="1:1" hidden="1" x14ac:dyDescent="0.25">
      <c r="A45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"&amp;TAGS!P4519&amp;"
}"))))</f>
        <v>#VALUE!</v>
      </c>
    </row>
    <row r="4520" spans="1:1" hidden="1" x14ac:dyDescent="0.25">
      <c r="A45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"&amp;TAGS!P4520&amp;"
}"))))</f>
        <v>#VALUE!</v>
      </c>
    </row>
    <row r="4521" spans="1:1" hidden="1" x14ac:dyDescent="0.25">
      <c r="A45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"&amp;TAGS!P4521&amp;"
}"))))</f>
        <v>#VALUE!</v>
      </c>
    </row>
    <row r="4522" spans="1:1" hidden="1" x14ac:dyDescent="0.25">
      <c r="A45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"&amp;TAGS!P4522&amp;"
}"))))</f>
        <v>#VALUE!</v>
      </c>
    </row>
    <row r="4523" spans="1:1" hidden="1" x14ac:dyDescent="0.25">
      <c r="A45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"&amp;TAGS!P4523&amp;"
}"))))</f>
        <v>#VALUE!</v>
      </c>
    </row>
    <row r="4524" spans="1:1" hidden="1" x14ac:dyDescent="0.25">
      <c r="A45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"&amp;TAGS!P4524&amp;"
}"))))</f>
        <v>#VALUE!</v>
      </c>
    </row>
    <row r="4525" spans="1:1" hidden="1" x14ac:dyDescent="0.25">
      <c r="A45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"&amp;TAGS!P4525&amp;"
}"))))</f>
        <v>#VALUE!</v>
      </c>
    </row>
    <row r="4526" spans="1:1" hidden="1" x14ac:dyDescent="0.25">
      <c r="A45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"&amp;TAGS!P4526&amp;"
}"))))</f>
        <v>#VALUE!</v>
      </c>
    </row>
    <row r="4527" spans="1:1" hidden="1" x14ac:dyDescent="0.25">
      <c r="A45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"&amp;TAGS!P4527&amp;"
}"))))</f>
        <v>#VALUE!</v>
      </c>
    </row>
    <row r="4528" spans="1:1" hidden="1" x14ac:dyDescent="0.25">
      <c r="A45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"&amp;TAGS!P4528&amp;"
}"))))</f>
        <v>#VALUE!</v>
      </c>
    </row>
    <row r="4529" spans="1:1" hidden="1" x14ac:dyDescent="0.25">
      <c r="A45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"&amp;TAGS!P4529&amp;"
}"))))</f>
        <v>#VALUE!</v>
      </c>
    </row>
    <row r="4530" spans="1:1" hidden="1" x14ac:dyDescent="0.25">
      <c r="A45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"&amp;TAGS!P4530&amp;"
}"))))</f>
        <v>#VALUE!</v>
      </c>
    </row>
    <row r="4531" spans="1:1" hidden="1" x14ac:dyDescent="0.25">
      <c r="A45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"&amp;TAGS!P4531&amp;"
}"))))</f>
        <v>#VALUE!</v>
      </c>
    </row>
    <row r="4532" spans="1:1" hidden="1" x14ac:dyDescent="0.25">
      <c r="A45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"&amp;TAGS!P4532&amp;"
}"))))</f>
        <v>#VALUE!</v>
      </c>
    </row>
    <row r="4533" spans="1:1" hidden="1" x14ac:dyDescent="0.25">
      <c r="A45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"&amp;TAGS!P4533&amp;"
}"))))</f>
        <v>#VALUE!</v>
      </c>
    </row>
    <row r="4534" spans="1:1" hidden="1" x14ac:dyDescent="0.25">
      <c r="A45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"&amp;TAGS!P4534&amp;"
}"))))</f>
        <v>#VALUE!</v>
      </c>
    </row>
    <row r="4535" spans="1:1" hidden="1" x14ac:dyDescent="0.25">
      <c r="A45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"&amp;TAGS!P4535&amp;"
}"))))</f>
        <v>#VALUE!</v>
      </c>
    </row>
    <row r="4536" spans="1:1" hidden="1" x14ac:dyDescent="0.25">
      <c r="A45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"&amp;TAGS!P4536&amp;"
}"))))</f>
        <v>#VALUE!</v>
      </c>
    </row>
    <row r="4537" spans="1:1" hidden="1" x14ac:dyDescent="0.25">
      <c r="A45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"&amp;TAGS!P4537&amp;"
}"))))</f>
        <v>#VALUE!</v>
      </c>
    </row>
    <row r="4538" spans="1:1" hidden="1" x14ac:dyDescent="0.25">
      <c r="A45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"&amp;TAGS!P4538&amp;"
}"))))</f>
        <v>#VALUE!</v>
      </c>
    </row>
    <row r="4539" spans="1:1" hidden="1" x14ac:dyDescent="0.25">
      <c r="A45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"&amp;TAGS!P4539&amp;"
}"))))</f>
        <v>#VALUE!</v>
      </c>
    </row>
    <row r="4540" spans="1:1" hidden="1" x14ac:dyDescent="0.25">
      <c r="A45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"&amp;TAGS!P4540&amp;"
}"))))</f>
        <v>#VALUE!</v>
      </c>
    </row>
    <row r="4541" spans="1:1" hidden="1" x14ac:dyDescent="0.25">
      <c r="A45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"&amp;TAGS!P4541&amp;"
}"))))</f>
        <v>#VALUE!</v>
      </c>
    </row>
    <row r="4542" spans="1:1" hidden="1" x14ac:dyDescent="0.25">
      <c r="A45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"&amp;TAGS!P4542&amp;"
}"))))</f>
        <v>#VALUE!</v>
      </c>
    </row>
    <row r="4543" spans="1:1" hidden="1" x14ac:dyDescent="0.25">
      <c r="A45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"&amp;TAGS!P4543&amp;"
}"))))</f>
        <v>#VALUE!</v>
      </c>
    </row>
    <row r="4544" spans="1:1" hidden="1" x14ac:dyDescent="0.25">
      <c r="A45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"&amp;TAGS!P4544&amp;"
}"))))</f>
        <v>#VALUE!</v>
      </c>
    </row>
    <row r="4545" spans="1:1" hidden="1" x14ac:dyDescent="0.25">
      <c r="A45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"&amp;TAGS!P4545&amp;"
}"))))</f>
        <v>#VALUE!</v>
      </c>
    </row>
    <row r="4546" spans="1:1" hidden="1" x14ac:dyDescent="0.25">
      <c r="A45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"&amp;TAGS!P4546&amp;"
}"))))</f>
        <v>#VALUE!</v>
      </c>
    </row>
    <row r="4547" spans="1:1" hidden="1" x14ac:dyDescent="0.25">
      <c r="A45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"&amp;TAGS!P4547&amp;"
}"))))</f>
        <v>#VALUE!</v>
      </c>
    </row>
    <row r="4548" spans="1:1" hidden="1" x14ac:dyDescent="0.25">
      <c r="A45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"&amp;TAGS!P4548&amp;"
}"))))</f>
        <v>#VALUE!</v>
      </c>
    </row>
    <row r="4549" spans="1:1" hidden="1" x14ac:dyDescent="0.25">
      <c r="A45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"&amp;TAGS!P4549&amp;"
}"))))</f>
        <v>#VALUE!</v>
      </c>
    </row>
    <row r="4550" spans="1:1" hidden="1" x14ac:dyDescent="0.25">
      <c r="A45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"&amp;TAGS!P4550&amp;"
}"))))</f>
        <v>#VALUE!</v>
      </c>
    </row>
    <row r="4551" spans="1:1" hidden="1" x14ac:dyDescent="0.25">
      <c r="A45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"&amp;TAGS!P4551&amp;"
}"))))</f>
        <v>#VALUE!</v>
      </c>
    </row>
    <row r="4552" spans="1:1" hidden="1" x14ac:dyDescent="0.25">
      <c r="A45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"&amp;TAGS!P4552&amp;"
}"))))</f>
        <v>#VALUE!</v>
      </c>
    </row>
    <row r="4553" spans="1:1" hidden="1" x14ac:dyDescent="0.25">
      <c r="A45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"&amp;TAGS!P4553&amp;"
}"))))</f>
        <v>#VALUE!</v>
      </c>
    </row>
    <row r="4554" spans="1:1" hidden="1" x14ac:dyDescent="0.25">
      <c r="A45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"&amp;TAGS!P4554&amp;"
}"))))</f>
        <v>#VALUE!</v>
      </c>
    </row>
    <row r="4555" spans="1:1" hidden="1" x14ac:dyDescent="0.25">
      <c r="A45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"&amp;TAGS!P4555&amp;"
}"))))</f>
        <v>#VALUE!</v>
      </c>
    </row>
    <row r="4556" spans="1:1" hidden="1" x14ac:dyDescent="0.25">
      <c r="A45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"&amp;TAGS!P4556&amp;"
}"))))</f>
        <v>#VALUE!</v>
      </c>
    </row>
    <row r="4557" spans="1:1" hidden="1" x14ac:dyDescent="0.25">
      <c r="A45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"&amp;TAGS!P4557&amp;"
}"))))</f>
        <v>#VALUE!</v>
      </c>
    </row>
    <row r="4558" spans="1:1" hidden="1" x14ac:dyDescent="0.25">
      <c r="A45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"&amp;TAGS!P4558&amp;"
}"))))</f>
        <v>#VALUE!</v>
      </c>
    </row>
    <row r="4559" spans="1:1" hidden="1" x14ac:dyDescent="0.25">
      <c r="A45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"&amp;TAGS!P4559&amp;"
}"))))</f>
        <v>#VALUE!</v>
      </c>
    </row>
    <row r="4560" spans="1:1" hidden="1" x14ac:dyDescent="0.25">
      <c r="A45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"&amp;TAGS!P4560&amp;"
}"))))</f>
        <v>#VALUE!</v>
      </c>
    </row>
    <row r="4561" spans="1:1" hidden="1" x14ac:dyDescent="0.25">
      <c r="A45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"&amp;TAGS!P4561&amp;"
}"))))</f>
        <v>#VALUE!</v>
      </c>
    </row>
    <row r="4562" spans="1:1" hidden="1" x14ac:dyDescent="0.25">
      <c r="A45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"&amp;TAGS!P4562&amp;"
}"))))</f>
        <v>#VALUE!</v>
      </c>
    </row>
    <row r="4563" spans="1:1" hidden="1" x14ac:dyDescent="0.25">
      <c r="A45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"&amp;TAGS!P4563&amp;"
}"))))</f>
        <v>#VALUE!</v>
      </c>
    </row>
    <row r="4564" spans="1:1" hidden="1" x14ac:dyDescent="0.25">
      <c r="A45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"&amp;TAGS!P4564&amp;"
}"))))</f>
        <v>#VALUE!</v>
      </c>
    </row>
    <row r="4565" spans="1:1" hidden="1" x14ac:dyDescent="0.25">
      <c r="A45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"&amp;TAGS!P4565&amp;"
}"))))</f>
        <v>#VALUE!</v>
      </c>
    </row>
    <row r="4566" spans="1:1" hidden="1" x14ac:dyDescent="0.25">
      <c r="A45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"&amp;TAGS!P4566&amp;"
}"))))</f>
        <v>#VALUE!</v>
      </c>
    </row>
    <row r="4567" spans="1:1" hidden="1" x14ac:dyDescent="0.25">
      <c r="A45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"&amp;TAGS!P4567&amp;"
}"))))</f>
        <v>#VALUE!</v>
      </c>
    </row>
    <row r="4568" spans="1:1" hidden="1" x14ac:dyDescent="0.25">
      <c r="A45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"&amp;TAGS!P4568&amp;"
}"))))</f>
        <v>#VALUE!</v>
      </c>
    </row>
    <row r="4569" spans="1:1" hidden="1" x14ac:dyDescent="0.25">
      <c r="A45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"&amp;TAGS!P4569&amp;"
}"))))</f>
        <v>#VALUE!</v>
      </c>
    </row>
    <row r="4570" spans="1:1" hidden="1" x14ac:dyDescent="0.25">
      <c r="A45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"&amp;TAGS!P4570&amp;"
}"))))</f>
        <v>#VALUE!</v>
      </c>
    </row>
    <row r="4571" spans="1:1" hidden="1" x14ac:dyDescent="0.25">
      <c r="A45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"&amp;TAGS!P4571&amp;"
}"))))</f>
        <v>#VALUE!</v>
      </c>
    </row>
    <row r="4572" spans="1:1" hidden="1" x14ac:dyDescent="0.25">
      <c r="A45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"&amp;TAGS!P4572&amp;"
}"))))</f>
        <v>#VALUE!</v>
      </c>
    </row>
    <row r="4573" spans="1:1" hidden="1" x14ac:dyDescent="0.25">
      <c r="A45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"&amp;TAGS!P4573&amp;"
}"))))</f>
        <v>#VALUE!</v>
      </c>
    </row>
    <row r="4574" spans="1:1" hidden="1" x14ac:dyDescent="0.25">
      <c r="A45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"&amp;TAGS!P4574&amp;"
}"))))</f>
        <v>#VALUE!</v>
      </c>
    </row>
    <row r="4575" spans="1:1" hidden="1" x14ac:dyDescent="0.25">
      <c r="A45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"&amp;TAGS!P4575&amp;"
}"))))</f>
        <v>#VALUE!</v>
      </c>
    </row>
    <row r="4576" spans="1:1" hidden="1" x14ac:dyDescent="0.25">
      <c r="A45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"&amp;TAGS!P4576&amp;"
}"))))</f>
        <v>#VALUE!</v>
      </c>
    </row>
    <row r="4577" spans="1:1" hidden="1" x14ac:dyDescent="0.25">
      <c r="A45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"&amp;TAGS!P4577&amp;"
}"))))</f>
        <v>#VALUE!</v>
      </c>
    </row>
    <row r="4578" spans="1:1" hidden="1" x14ac:dyDescent="0.25">
      <c r="A45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"&amp;TAGS!P4578&amp;"
}"))))</f>
        <v>#VALUE!</v>
      </c>
    </row>
    <row r="4579" spans="1:1" hidden="1" x14ac:dyDescent="0.25">
      <c r="A45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"&amp;TAGS!P4579&amp;"
}"))))</f>
        <v>#VALUE!</v>
      </c>
    </row>
    <row r="4580" spans="1:1" hidden="1" x14ac:dyDescent="0.25">
      <c r="A45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"&amp;TAGS!P4580&amp;"
}"))))</f>
        <v>#VALUE!</v>
      </c>
    </row>
    <row r="4581" spans="1:1" hidden="1" x14ac:dyDescent="0.25">
      <c r="A45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"&amp;TAGS!P4581&amp;"
}"))))</f>
        <v>#VALUE!</v>
      </c>
    </row>
    <row r="4582" spans="1:1" hidden="1" x14ac:dyDescent="0.25">
      <c r="A45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"&amp;TAGS!P4582&amp;"
}"))))</f>
        <v>#VALUE!</v>
      </c>
    </row>
    <row r="4583" spans="1:1" hidden="1" x14ac:dyDescent="0.25">
      <c r="A45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"&amp;TAGS!P4583&amp;"
}"))))</f>
        <v>#VALUE!</v>
      </c>
    </row>
    <row r="4584" spans="1:1" hidden="1" x14ac:dyDescent="0.25">
      <c r="A45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"&amp;TAGS!P4584&amp;"
}"))))</f>
        <v>#VALUE!</v>
      </c>
    </row>
    <row r="4585" spans="1:1" hidden="1" x14ac:dyDescent="0.25">
      <c r="A45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"&amp;TAGS!P4585&amp;"
}"))))</f>
        <v>#VALUE!</v>
      </c>
    </row>
    <row r="4586" spans="1:1" hidden="1" x14ac:dyDescent="0.25">
      <c r="A45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"&amp;TAGS!P4586&amp;"
}"))))</f>
        <v>#VALUE!</v>
      </c>
    </row>
    <row r="4587" spans="1:1" hidden="1" x14ac:dyDescent="0.25">
      <c r="A45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"&amp;TAGS!P4587&amp;"
}"))))</f>
        <v>#VALUE!</v>
      </c>
    </row>
    <row r="4588" spans="1:1" hidden="1" x14ac:dyDescent="0.25">
      <c r="A45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"&amp;TAGS!P4588&amp;"
}"))))</f>
        <v>#VALUE!</v>
      </c>
    </row>
    <row r="4589" spans="1:1" hidden="1" x14ac:dyDescent="0.25">
      <c r="A45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"&amp;TAGS!P4589&amp;"
}"))))</f>
        <v>#VALUE!</v>
      </c>
    </row>
    <row r="4590" spans="1:1" hidden="1" x14ac:dyDescent="0.25">
      <c r="A45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"&amp;TAGS!P4590&amp;"
}"))))</f>
        <v>#VALUE!</v>
      </c>
    </row>
    <row r="4591" spans="1:1" hidden="1" x14ac:dyDescent="0.25">
      <c r="A45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"&amp;TAGS!P4591&amp;"
}"))))</f>
        <v>#VALUE!</v>
      </c>
    </row>
    <row r="4592" spans="1:1" hidden="1" x14ac:dyDescent="0.25">
      <c r="A45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"&amp;TAGS!P4592&amp;"
}"))))</f>
        <v>#VALUE!</v>
      </c>
    </row>
    <row r="4593" spans="1:1" hidden="1" x14ac:dyDescent="0.25">
      <c r="A45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"&amp;TAGS!P4593&amp;"
}"))))</f>
        <v>#VALUE!</v>
      </c>
    </row>
    <row r="4594" spans="1:1" hidden="1" x14ac:dyDescent="0.25">
      <c r="A45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"&amp;TAGS!P4594&amp;"
}"))))</f>
        <v>#VALUE!</v>
      </c>
    </row>
    <row r="4595" spans="1:1" hidden="1" x14ac:dyDescent="0.25">
      <c r="A45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"&amp;TAGS!P4595&amp;"
}"))))</f>
        <v>#VALUE!</v>
      </c>
    </row>
    <row r="4596" spans="1:1" hidden="1" x14ac:dyDescent="0.25">
      <c r="A45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"&amp;TAGS!P4596&amp;"
}"))))</f>
        <v>#VALUE!</v>
      </c>
    </row>
    <row r="4597" spans="1:1" hidden="1" x14ac:dyDescent="0.25">
      <c r="A45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"&amp;TAGS!P4597&amp;"
}"))))</f>
        <v>#VALUE!</v>
      </c>
    </row>
    <row r="4598" spans="1:1" hidden="1" x14ac:dyDescent="0.25">
      <c r="A45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"&amp;TAGS!P4598&amp;"
}"))))</f>
        <v>#VALUE!</v>
      </c>
    </row>
    <row r="4599" spans="1:1" hidden="1" x14ac:dyDescent="0.25">
      <c r="A45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"&amp;TAGS!P4599&amp;"
}"))))</f>
        <v>#VALUE!</v>
      </c>
    </row>
    <row r="4600" spans="1:1" hidden="1" x14ac:dyDescent="0.25">
      <c r="A46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"&amp;TAGS!P4600&amp;"
}"))))</f>
        <v>#VALUE!</v>
      </c>
    </row>
    <row r="4601" spans="1:1" hidden="1" x14ac:dyDescent="0.25">
      <c r="A46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"&amp;TAGS!P4601&amp;"
}"))))</f>
        <v>#VALUE!</v>
      </c>
    </row>
    <row r="4602" spans="1:1" hidden="1" x14ac:dyDescent="0.25">
      <c r="A46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"&amp;TAGS!P4602&amp;"
}"))))</f>
        <v>#VALUE!</v>
      </c>
    </row>
    <row r="4603" spans="1:1" hidden="1" x14ac:dyDescent="0.25">
      <c r="A46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"&amp;TAGS!P4603&amp;"
}"))))</f>
        <v>#VALUE!</v>
      </c>
    </row>
    <row r="4604" spans="1:1" hidden="1" x14ac:dyDescent="0.25">
      <c r="A46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"&amp;TAGS!P4604&amp;"
}"))))</f>
        <v>#VALUE!</v>
      </c>
    </row>
    <row r="4605" spans="1:1" hidden="1" x14ac:dyDescent="0.25">
      <c r="A46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"&amp;TAGS!P4605&amp;"
}"))))</f>
        <v>#VALUE!</v>
      </c>
    </row>
    <row r="4606" spans="1:1" hidden="1" x14ac:dyDescent="0.25">
      <c r="A46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"&amp;TAGS!P4606&amp;"
}"))))</f>
        <v>#VALUE!</v>
      </c>
    </row>
    <row r="4607" spans="1:1" hidden="1" x14ac:dyDescent="0.25">
      <c r="A46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"&amp;TAGS!P4607&amp;"
}"))))</f>
        <v>#VALUE!</v>
      </c>
    </row>
    <row r="4608" spans="1:1" hidden="1" x14ac:dyDescent="0.25">
      <c r="A46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"&amp;TAGS!P4608&amp;"
}"))))</f>
        <v>#VALUE!</v>
      </c>
    </row>
    <row r="4609" spans="1:1" hidden="1" x14ac:dyDescent="0.25">
      <c r="A46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"&amp;TAGS!P4609&amp;"
}"))))</f>
        <v>#VALUE!</v>
      </c>
    </row>
    <row r="4610" spans="1:1" hidden="1" x14ac:dyDescent="0.25">
      <c r="A46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"&amp;TAGS!P4610&amp;"
}"))))</f>
        <v>#VALUE!</v>
      </c>
    </row>
    <row r="4611" spans="1:1" hidden="1" x14ac:dyDescent="0.25">
      <c r="A46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"&amp;TAGS!P4611&amp;"
}"))))</f>
        <v>#VALUE!</v>
      </c>
    </row>
    <row r="4612" spans="1:1" hidden="1" x14ac:dyDescent="0.25">
      <c r="A46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"&amp;TAGS!P4612&amp;"
}"))))</f>
        <v>#VALUE!</v>
      </c>
    </row>
    <row r="4613" spans="1:1" hidden="1" x14ac:dyDescent="0.25">
      <c r="A46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"&amp;TAGS!P4613&amp;"
}"))))</f>
        <v>#VALUE!</v>
      </c>
    </row>
    <row r="4614" spans="1:1" hidden="1" x14ac:dyDescent="0.25">
      <c r="A46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"&amp;TAGS!P4614&amp;"
}"))))</f>
        <v>#VALUE!</v>
      </c>
    </row>
    <row r="4615" spans="1:1" hidden="1" x14ac:dyDescent="0.25">
      <c r="A46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"&amp;TAGS!P4615&amp;"
}"))))</f>
        <v>#VALUE!</v>
      </c>
    </row>
    <row r="4616" spans="1:1" hidden="1" x14ac:dyDescent="0.25">
      <c r="A46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"&amp;TAGS!P4616&amp;"
}"))))</f>
        <v>#VALUE!</v>
      </c>
    </row>
    <row r="4617" spans="1:1" hidden="1" x14ac:dyDescent="0.25">
      <c r="A46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"&amp;TAGS!P4617&amp;"
}"))))</f>
        <v>#VALUE!</v>
      </c>
    </row>
    <row r="4618" spans="1:1" hidden="1" x14ac:dyDescent="0.25">
      <c r="A46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"&amp;TAGS!P4618&amp;"
}"))))</f>
        <v>#VALUE!</v>
      </c>
    </row>
    <row r="4619" spans="1:1" hidden="1" x14ac:dyDescent="0.25">
      <c r="A46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"&amp;TAGS!P4619&amp;"
}"))))</f>
        <v>#VALUE!</v>
      </c>
    </row>
    <row r="4620" spans="1:1" hidden="1" x14ac:dyDescent="0.25">
      <c r="A46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"&amp;TAGS!P4620&amp;"
}"))))</f>
        <v>#VALUE!</v>
      </c>
    </row>
    <row r="4621" spans="1:1" hidden="1" x14ac:dyDescent="0.25">
      <c r="A46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"&amp;TAGS!P4621&amp;"
}"))))</f>
        <v>#VALUE!</v>
      </c>
    </row>
    <row r="4622" spans="1:1" hidden="1" x14ac:dyDescent="0.25">
      <c r="A46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"&amp;TAGS!P4622&amp;"
}"))))</f>
        <v>#VALUE!</v>
      </c>
    </row>
    <row r="4623" spans="1:1" hidden="1" x14ac:dyDescent="0.25">
      <c r="A46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"&amp;TAGS!P4623&amp;"
}"))))</f>
        <v>#VALUE!</v>
      </c>
    </row>
    <row r="4624" spans="1:1" hidden="1" x14ac:dyDescent="0.25">
      <c r="A46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"&amp;TAGS!P4624&amp;"
}"))))</f>
        <v>#VALUE!</v>
      </c>
    </row>
    <row r="4625" spans="1:1" hidden="1" x14ac:dyDescent="0.25">
      <c r="A46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"&amp;TAGS!P4625&amp;"
}"))))</f>
        <v>#VALUE!</v>
      </c>
    </row>
    <row r="4626" spans="1:1" hidden="1" x14ac:dyDescent="0.25">
      <c r="A46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"&amp;TAGS!P4626&amp;"
}"))))</f>
        <v>#VALUE!</v>
      </c>
    </row>
    <row r="4627" spans="1:1" hidden="1" x14ac:dyDescent="0.25">
      <c r="A46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"&amp;TAGS!P4627&amp;"
}"))))</f>
        <v>#VALUE!</v>
      </c>
    </row>
    <row r="4628" spans="1:1" hidden="1" x14ac:dyDescent="0.25">
      <c r="A46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"&amp;TAGS!P4628&amp;"
}"))))</f>
        <v>#VALUE!</v>
      </c>
    </row>
    <row r="4629" spans="1:1" hidden="1" x14ac:dyDescent="0.25">
      <c r="A46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"&amp;TAGS!P4629&amp;"
}"))))</f>
        <v>#VALUE!</v>
      </c>
    </row>
    <row r="4630" spans="1:1" hidden="1" x14ac:dyDescent="0.25">
      <c r="A46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"&amp;TAGS!P4630&amp;"
}"))))</f>
        <v>#VALUE!</v>
      </c>
    </row>
    <row r="4631" spans="1:1" hidden="1" x14ac:dyDescent="0.25">
      <c r="A46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"&amp;TAGS!P4631&amp;"
}"))))</f>
        <v>#VALUE!</v>
      </c>
    </row>
    <row r="4632" spans="1:1" hidden="1" x14ac:dyDescent="0.25">
      <c r="A46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"&amp;TAGS!P4632&amp;"
}"))))</f>
        <v>#VALUE!</v>
      </c>
    </row>
    <row r="4633" spans="1:1" hidden="1" x14ac:dyDescent="0.25">
      <c r="A46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"&amp;TAGS!P4633&amp;"
}"))))</f>
        <v>#VALUE!</v>
      </c>
    </row>
    <row r="4634" spans="1:1" hidden="1" x14ac:dyDescent="0.25">
      <c r="A46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"&amp;TAGS!P4634&amp;"
}"))))</f>
        <v>#VALUE!</v>
      </c>
    </row>
    <row r="4635" spans="1:1" hidden="1" x14ac:dyDescent="0.25">
      <c r="A46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"&amp;TAGS!P4635&amp;"
}"))))</f>
        <v>#VALUE!</v>
      </c>
    </row>
    <row r="4636" spans="1:1" hidden="1" x14ac:dyDescent="0.25">
      <c r="A46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"&amp;TAGS!P4636&amp;"
}"))))</f>
        <v>#VALUE!</v>
      </c>
    </row>
    <row r="4637" spans="1:1" hidden="1" x14ac:dyDescent="0.25">
      <c r="A46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"&amp;TAGS!P4637&amp;"
}"))))</f>
        <v>#VALUE!</v>
      </c>
    </row>
    <row r="4638" spans="1:1" hidden="1" x14ac:dyDescent="0.25">
      <c r="A46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"&amp;TAGS!P4638&amp;"
}"))))</f>
        <v>#VALUE!</v>
      </c>
    </row>
    <row r="4639" spans="1:1" hidden="1" x14ac:dyDescent="0.25">
      <c r="A46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"&amp;TAGS!P4639&amp;"
}"))))</f>
        <v>#VALUE!</v>
      </c>
    </row>
    <row r="4640" spans="1:1" hidden="1" x14ac:dyDescent="0.25">
      <c r="A46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"&amp;TAGS!P4640&amp;"
}"))))</f>
        <v>#VALUE!</v>
      </c>
    </row>
    <row r="4641" spans="1:1" hidden="1" x14ac:dyDescent="0.25">
      <c r="A46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"&amp;TAGS!P4641&amp;"
}"))))</f>
        <v>#VALUE!</v>
      </c>
    </row>
    <row r="4642" spans="1:1" hidden="1" x14ac:dyDescent="0.25">
      <c r="A46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"&amp;TAGS!P4642&amp;"
}"))))</f>
        <v>#VALUE!</v>
      </c>
    </row>
    <row r="4643" spans="1:1" hidden="1" x14ac:dyDescent="0.25">
      <c r="A46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"&amp;TAGS!P4643&amp;"
}"))))</f>
        <v>#VALUE!</v>
      </c>
    </row>
    <row r="4644" spans="1:1" hidden="1" x14ac:dyDescent="0.25">
      <c r="A46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"&amp;TAGS!P4644&amp;"
}"))))</f>
        <v>#VALUE!</v>
      </c>
    </row>
    <row r="4645" spans="1:1" hidden="1" x14ac:dyDescent="0.25">
      <c r="A46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"&amp;TAGS!P4645&amp;"
}"))))</f>
        <v>#VALUE!</v>
      </c>
    </row>
    <row r="4646" spans="1:1" hidden="1" x14ac:dyDescent="0.25">
      <c r="A46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"&amp;TAGS!P4646&amp;"
}"))))</f>
        <v>#VALUE!</v>
      </c>
    </row>
    <row r="4647" spans="1:1" hidden="1" x14ac:dyDescent="0.25">
      <c r="A46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"&amp;TAGS!P4647&amp;"
}"))))</f>
        <v>#VALUE!</v>
      </c>
    </row>
    <row r="4648" spans="1:1" hidden="1" x14ac:dyDescent="0.25">
      <c r="A46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"&amp;TAGS!P4648&amp;"
}"))))</f>
        <v>#VALUE!</v>
      </c>
    </row>
    <row r="4649" spans="1:1" hidden="1" x14ac:dyDescent="0.25">
      <c r="A46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"&amp;TAGS!P4649&amp;"
}"))))</f>
        <v>#VALUE!</v>
      </c>
    </row>
    <row r="4650" spans="1:1" hidden="1" x14ac:dyDescent="0.25">
      <c r="A46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"&amp;TAGS!P4650&amp;"
}"))))</f>
        <v>#VALUE!</v>
      </c>
    </row>
    <row r="4651" spans="1:1" hidden="1" x14ac:dyDescent="0.25">
      <c r="A46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"&amp;TAGS!P4651&amp;"
}"))))</f>
        <v>#VALUE!</v>
      </c>
    </row>
    <row r="4652" spans="1:1" hidden="1" x14ac:dyDescent="0.25">
      <c r="A46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"&amp;TAGS!P4652&amp;"
}"))))</f>
        <v>#VALUE!</v>
      </c>
    </row>
    <row r="4653" spans="1:1" hidden="1" x14ac:dyDescent="0.25">
      <c r="A46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"&amp;TAGS!P4653&amp;"
}"))))</f>
        <v>#VALUE!</v>
      </c>
    </row>
    <row r="4654" spans="1:1" hidden="1" x14ac:dyDescent="0.25">
      <c r="A46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"&amp;TAGS!P4654&amp;"
}"))))</f>
        <v>#VALUE!</v>
      </c>
    </row>
    <row r="4655" spans="1:1" hidden="1" x14ac:dyDescent="0.25">
      <c r="A46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"&amp;TAGS!P4655&amp;"
}"))))</f>
        <v>#VALUE!</v>
      </c>
    </row>
    <row r="4656" spans="1:1" hidden="1" x14ac:dyDescent="0.25">
      <c r="A46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"&amp;TAGS!P4656&amp;"
}"))))</f>
        <v>#VALUE!</v>
      </c>
    </row>
    <row r="4657" spans="1:1" hidden="1" x14ac:dyDescent="0.25">
      <c r="A46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"&amp;TAGS!P4657&amp;"
}"))))</f>
        <v>#VALUE!</v>
      </c>
    </row>
    <row r="4658" spans="1:1" hidden="1" x14ac:dyDescent="0.25">
      <c r="A46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"&amp;TAGS!P4658&amp;"
}"))))</f>
        <v>#VALUE!</v>
      </c>
    </row>
    <row r="4659" spans="1:1" hidden="1" x14ac:dyDescent="0.25">
      <c r="A46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"&amp;TAGS!P4659&amp;"
}"))))</f>
        <v>#VALUE!</v>
      </c>
    </row>
    <row r="4660" spans="1:1" hidden="1" x14ac:dyDescent="0.25">
      <c r="A46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"&amp;TAGS!P4660&amp;"
}"))))</f>
        <v>#VALUE!</v>
      </c>
    </row>
    <row r="4661" spans="1:1" hidden="1" x14ac:dyDescent="0.25">
      <c r="A46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"&amp;TAGS!P4661&amp;"
}"))))</f>
        <v>#VALUE!</v>
      </c>
    </row>
    <row r="4662" spans="1:1" hidden="1" x14ac:dyDescent="0.25">
      <c r="A46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"&amp;TAGS!P4662&amp;"
}"))))</f>
        <v>#VALUE!</v>
      </c>
    </row>
    <row r="4663" spans="1:1" hidden="1" x14ac:dyDescent="0.25">
      <c r="A46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"&amp;TAGS!P4663&amp;"
}"))))</f>
        <v>#VALUE!</v>
      </c>
    </row>
    <row r="4664" spans="1:1" hidden="1" x14ac:dyDescent="0.25">
      <c r="A46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"&amp;TAGS!P4664&amp;"
}"))))</f>
        <v>#VALUE!</v>
      </c>
    </row>
    <row r="4665" spans="1:1" hidden="1" x14ac:dyDescent="0.25">
      <c r="A46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"&amp;TAGS!P4665&amp;"
}"))))</f>
        <v>#VALUE!</v>
      </c>
    </row>
    <row r="4666" spans="1:1" hidden="1" x14ac:dyDescent="0.25">
      <c r="A46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"&amp;TAGS!P4666&amp;"
}"))))</f>
        <v>#VALUE!</v>
      </c>
    </row>
    <row r="4667" spans="1:1" hidden="1" x14ac:dyDescent="0.25">
      <c r="A46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"&amp;TAGS!P4667&amp;"
}"))))</f>
        <v>#VALUE!</v>
      </c>
    </row>
    <row r="4668" spans="1:1" hidden="1" x14ac:dyDescent="0.25">
      <c r="A46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"&amp;TAGS!P4668&amp;"
}"))))</f>
        <v>#VALUE!</v>
      </c>
    </row>
    <row r="4669" spans="1:1" hidden="1" x14ac:dyDescent="0.25">
      <c r="A46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"&amp;TAGS!P4669&amp;"
}"))))</f>
        <v>#VALUE!</v>
      </c>
    </row>
    <row r="4670" spans="1:1" hidden="1" x14ac:dyDescent="0.25">
      <c r="A46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"&amp;TAGS!P4670&amp;"
}"))))</f>
        <v>#VALUE!</v>
      </c>
    </row>
    <row r="4671" spans="1:1" hidden="1" x14ac:dyDescent="0.25">
      <c r="A46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"&amp;TAGS!P4671&amp;"
}"))))</f>
        <v>#VALUE!</v>
      </c>
    </row>
    <row r="4672" spans="1:1" hidden="1" x14ac:dyDescent="0.25">
      <c r="A46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"&amp;TAGS!P4672&amp;"
}"))))</f>
        <v>#VALUE!</v>
      </c>
    </row>
    <row r="4673" spans="1:1" hidden="1" x14ac:dyDescent="0.25">
      <c r="A46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"&amp;TAGS!P4673&amp;"
}"))))</f>
        <v>#VALUE!</v>
      </c>
    </row>
    <row r="4674" spans="1:1" hidden="1" x14ac:dyDescent="0.25">
      <c r="A46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"&amp;TAGS!P4674&amp;"
}"))))</f>
        <v>#VALUE!</v>
      </c>
    </row>
    <row r="4675" spans="1:1" hidden="1" x14ac:dyDescent="0.25">
      <c r="A46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"&amp;TAGS!P4675&amp;"
}"))))</f>
        <v>#VALUE!</v>
      </c>
    </row>
    <row r="4676" spans="1:1" hidden="1" x14ac:dyDescent="0.25">
      <c r="A46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"&amp;TAGS!P4676&amp;"
}"))))</f>
        <v>#VALUE!</v>
      </c>
    </row>
    <row r="4677" spans="1:1" hidden="1" x14ac:dyDescent="0.25">
      <c r="A46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"&amp;TAGS!P4677&amp;"
}"))))</f>
        <v>#VALUE!</v>
      </c>
    </row>
    <row r="4678" spans="1:1" hidden="1" x14ac:dyDescent="0.25">
      <c r="A46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"&amp;TAGS!P4678&amp;"
}"))))</f>
        <v>#VALUE!</v>
      </c>
    </row>
    <row r="4679" spans="1:1" hidden="1" x14ac:dyDescent="0.25">
      <c r="A46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"&amp;TAGS!P4679&amp;"
}"))))</f>
        <v>#VALUE!</v>
      </c>
    </row>
    <row r="4680" spans="1:1" hidden="1" x14ac:dyDescent="0.25">
      <c r="A46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"&amp;TAGS!P4680&amp;"
}"))))</f>
        <v>#VALUE!</v>
      </c>
    </row>
    <row r="4681" spans="1:1" hidden="1" x14ac:dyDescent="0.25">
      <c r="A46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"&amp;TAGS!P4681&amp;"
}"))))</f>
        <v>#VALUE!</v>
      </c>
    </row>
    <row r="4682" spans="1:1" hidden="1" x14ac:dyDescent="0.25">
      <c r="A46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"&amp;TAGS!P4682&amp;"
}"))))</f>
        <v>#VALUE!</v>
      </c>
    </row>
    <row r="4683" spans="1:1" hidden="1" x14ac:dyDescent="0.25">
      <c r="A46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"&amp;TAGS!P4683&amp;"
}"))))</f>
        <v>#VALUE!</v>
      </c>
    </row>
    <row r="4684" spans="1:1" hidden="1" x14ac:dyDescent="0.25">
      <c r="A46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"&amp;TAGS!P4684&amp;"
}"))))</f>
        <v>#VALUE!</v>
      </c>
    </row>
    <row r="4685" spans="1:1" hidden="1" x14ac:dyDescent="0.25">
      <c r="A46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"&amp;TAGS!P4685&amp;"
}"))))</f>
        <v>#VALUE!</v>
      </c>
    </row>
    <row r="4686" spans="1:1" hidden="1" x14ac:dyDescent="0.25">
      <c r="A46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"&amp;TAGS!P4686&amp;"
}"))))</f>
        <v>#VALUE!</v>
      </c>
    </row>
    <row r="4687" spans="1:1" hidden="1" x14ac:dyDescent="0.25">
      <c r="A46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"&amp;TAGS!P4687&amp;"
}"))))</f>
        <v>#VALUE!</v>
      </c>
    </row>
    <row r="4688" spans="1:1" hidden="1" x14ac:dyDescent="0.25">
      <c r="A46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"&amp;TAGS!P4688&amp;"
}"))))</f>
        <v>#VALUE!</v>
      </c>
    </row>
    <row r="4689" spans="1:1" hidden="1" x14ac:dyDescent="0.25">
      <c r="A46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"&amp;TAGS!P4689&amp;"
}"))))</f>
        <v>#VALUE!</v>
      </c>
    </row>
    <row r="4690" spans="1:1" hidden="1" x14ac:dyDescent="0.25">
      <c r="A46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"&amp;TAGS!P4690&amp;"
}"))))</f>
        <v>#VALUE!</v>
      </c>
    </row>
    <row r="4691" spans="1:1" hidden="1" x14ac:dyDescent="0.25">
      <c r="A46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"&amp;TAGS!P4691&amp;"
}"))))</f>
        <v>#VALUE!</v>
      </c>
    </row>
    <row r="4692" spans="1:1" hidden="1" x14ac:dyDescent="0.25">
      <c r="A46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"&amp;TAGS!P4692&amp;"
}"))))</f>
        <v>#VALUE!</v>
      </c>
    </row>
    <row r="4693" spans="1:1" hidden="1" x14ac:dyDescent="0.25">
      <c r="A46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"&amp;TAGS!P4693&amp;"
}"))))</f>
        <v>#VALUE!</v>
      </c>
    </row>
    <row r="4694" spans="1:1" hidden="1" x14ac:dyDescent="0.25">
      <c r="A46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"&amp;TAGS!P4694&amp;"
}"))))</f>
        <v>#VALUE!</v>
      </c>
    </row>
    <row r="4695" spans="1:1" hidden="1" x14ac:dyDescent="0.25">
      <c r="A46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"&amp;TAGS!P4695&amp;"
}"))))</f>
        <v>#VALUE!</v>
      </c>
    </row>
    <row r="4696" spans="1:1" hidden="1" x14ac:dyDescent="0.25">
      <c r="A46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"&amp;TAGS!P4696&amp;"
}"))))</f>
        <v>#VALUE!</v>
      </c>
    </row>
    <row r="4697" spans="1:1" hidden="1" x14ac:dyDescent="0.25">
      <c r="A46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"&amp;TAGS!P4697&amp;"
}"))))</f>
        <v>#VALUE!</v>
      </c>
    </row>
    <row r="4698" spans="1:1" hidden="1" x14ac:dyDescent="0.25">
      <c r="A46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"&amp;TAGS!P4698&amp;"
}"))))</f>
        <v>#VALUE!</v>
      </c>
    </row>
    <row r="4699" spans="1:1" hidden="1" x14ac:dyDescent="0.25">
      <c r="A46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"&amp;TAGS!P4699&amp;"
}"))))</f>
        <v>#VALUE!</v>
      </c>
    </row>
    <row r="4700" spans="1:1" hidden="1" x14ac:dyDescent="0.25">
      <c r="A47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"&amp;TAGS!P4700&amp;"
}"))))</f>
        <v>#VALUE!</v>
      </c>
    </row>
    <row r="4701" spans="1:1" hidden="1" x14ac:dyDescent="0.25">
      <c r="A47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"&amp;TAGS!P4701&amp;"
}"))))</f>
        <v>#VALUE!</v>
      </c>
    </row>
    <row r="4702" spans="1:1" hidden="1" x14ac:dyDescent="0.25">
      <c r="A47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"&amp;TAGS!P4702&amp;"
}"))))</f>
        <v>#VALUE!</v>
      </c>
    </row>
    <row r="4703" spans="1:1" hidden="1" x14ac:dyDescent="0.25">
      <c r="A47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"&amp;TAGS!P4703&amp;"
}"))))</f>
        <v>#VALUE!</v>
      </c>
    </row>
    <row r="4704" spans="1:1" hidden="1" x14ac:dyDescent="0.25">
      <c r="A47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"&amp;TAGS!P4704&amp;"
}"))))</f>
        <v>#VALUE!</v>
      </c>
    </row>
    <row r="4705" spans="1:1" hidden="1" x14ac:dyDescent="0.25">
      <c r="A47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"&amp;TAGS!P4705&amp;"
}"))))</f>
        <v>#VALUE!</v>
      </c>
    </row>
    <row r="4706" spans="1:1" hidden="1" x14ac:dyDescent="0.25">
      <c r="A47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"&amp;TAGS!P4706&amp;"
}"))))</f>
        <v>#VALUE!</v>
      </c>
    </row>
    <row r="4707" spans="1:1" hidden="1" x14ac:dyDescent="0.25">
      <c r="A47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"&amp;TAGS!P4707&amp;"
}"))))</f>
        <v>#VALUE!</v>
      </c>
    </row>
    <row r="4708" spans="1:1" hidden="1" x14ac:dyDescent="0.25">
      <c r="A47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"&amp;TAGS!P4708&amp;"
}"))))</f>
        <v>#VALUE!</v>
      </c>
    </row>
    <row r="4709" spans="1:1" hidden="1" x14ac:dyDescent="0.25">
      <c r="A47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"&amp;TAGS!P4709&amp;"
}"))))</f>
        <v>#VALUE!</v>
      </c>
    </row>
    <row r="4710" spans="1:1" hidden="1" x14ac:dyDescent="0.25">
      <c r="A47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"&amp;TAGS!P4710&amp;"
}"))))</f>
        <v>#VALUE!</v>
      </c>
    </row>
    <row r="4711" spans="1:1" hidden="1" x14ac:dyDescent="0.25">
      <c r="A47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"&amp;TAGS!P4711&amp;"
}"))))</f>
        <v>#VALUE!</v>
      </c>
    </row>
    <row r="4712" spans="1:1" hidden="1" x14ac:dyDescent="0.25">
      <c r="A47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"&amp;TAGS!P4712&amp;"
}"))))</f>
        <v>#VALUE!</v>
      </c>
    </row>
    <row r="4713" spans="1:1" hidden="1" x14ac:dyDescent="0.25">
      <c r="A47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"&amp;TAGS!P4713&amp;"
}"))))</f>
        <v>#VALUE!</v>
      </c>
    </row>
    <row r="4714" spans="1:1" hidden="1" x14ac:dyDescent="0.25">
      <c r="A47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"&amp;TAGS!P4714&amp;"
}"))))</f>
        <v>#VALUE!</v>
      </c>
    </row>
    <row r="4715" spans="1:1" hidden="1" x14ac:dyDescent="0.25">
      <c r="A47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"&amp;TAGS!P4715&amp;"
}"))))</f>
        <v>#VALUE!</v>
      </c>
    </row>
    <row r="4716" spans="1:1" hidden="1" x14ac:dyDescent="0.25">
      <c r="A47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"&amp;TAGS!P4716&amp;"
}"))))</f>
        <v>#VALUE!</v>
      </c>
    </row>
    <row r="4717" spans="1:1" hidden="1" x14ac:dyDescent="0.25">
      <c r="A47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"&amp;TAGS!P4717&amp;"
}"))))</f>
        <v>#VALUE!</v>
      </c>
    </row>
    <row r="4718" spans="1:1" hidden="1" x14ac:dyDescent="0.25">
      <c r="A47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"&amp;TAGS!P4718&amp;"
}"))))</f>
        <v>#VALUE!</v>
      </c>
    </row>
    <row r="4719" spans="1:1" hidden="1" x14ac:dyDescent="0.25">
      <c r="A47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"&amp;TAGS!P4719&amp;"
}"))))</f>
        <v>#VALUE!</v>
      </c>
    </row>
    <row r="4720" spans="1:1" hidden="1" x14ac:dyDescent="0.25">
      <c r="A47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"&amp;TAGS!P4720&amp;"
}"))))</f>
        <v>#VALUE!</v>
      </c>
    </row>
    <row r="4721" spans="1:1" hidden="1" x14ac:dyDescent="0.25">
      <c r="A47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"&amp;TAGS!P4721&amp;"
}"))))</f>
        <v>#VALUE!</v>
      </c>
    </row>
    <row r="4722" spans="1:1" hidden="1" x14ac:dyDescent="0.25">
      <c r="A47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"&amp;TAGS!P4722&amp;"
}"))))</f>
        <v>#VALUE!</v>
      </c>
    </row>
    <row r="4723" spans="1:1" hidden="1" x14ac:dyDescent="0.25">
      <c r="A47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"&amp;TAGS!P4723&amp;"
}"))))</f>
        <v>#VALUE!</v>
      </c>
    </row>
    <row r="4724" spans="1:1" hidden="1" x14ac:dyDescent="0.25">
      <c r="A47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"&amp;TAGS!P4724&amp;"
}"))))</f>
        <v>#VALUE!</v>
      </c>
    </row>
    <row r="4725" spans="1:1" hidden="1" x14ac:dyDescent="0.25">
      <c r="A47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"&amp;TAGS!P4725&amp;"
}"))))</f>
        <v>#VALUE!</v>
      </c>
    </row>
    <row r="4726" spans="1:1" hidden="1" x14ac:dyDescent="0.25">
      <c r="A47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"&amp;TAGS!P4726&amp;"
}"))))</f>
        <v>#VALUE!</v>
      </c>
    </row>
    <row r="4727" spans="1:1" hidden="1" x14ac:dyDescent="0.25">
      <c r="A47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"&amp;TAGS!P4727&amp;"
}"))))</f>
        <v>#VALUE!</v>
      </c>
    </row>
    <row r="4728" spans="1:1" hidden="1" x14ac:dyDescent="0.25">
      <c r="A47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"&amp;TAGS!P4728&amp;"
}"))))</f>
        <v>#VALUE!</v>
      </c>
    </row>
    <row r="4729" spans="1:1" hidden="1" x14ac:dyDescent="0.25">
      <c r="A47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"&amp;TAGS!P4729&amp;"
}"))))</f>
        <v>#VALUE!</v>
      </c>
    </row>
    <row r="4730" spans="1:1" hidden="1" x14ac:dyDescent="0.25">
      <c r="A47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"&amp;TAGS!P4730&amp;"
}"))))</f>
        <v>#VALUE!</v>
      </c>
    </row>
    <row r="4731" spans="1:1" hidden="1" x14ac:dyDescent="0.25">
      <c r="A47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"&amp;TAGS!P4731&amp;"
}"))))</f>
        <v>#VALUE!</v>
      </c>
    </row>
    <row r="4732" spans="1:1" hidden="1" x14ac:dyDescent="0.25">
      <c r="A47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"&amp;TAGS!P4732&amp;"
}"))))</f>
        <v>#VALUE!</v>
      </c>
    </row>
    <row r="4733" spans="1:1" hidden="1" x14ac:dyDescent="0.25">
      <c r="A47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"&amp;TAGS!P4733&amp;"
}"))))</f>
        <v>#VALUE!</v>
      </c>
    </row>
    <row r="4734" spans="1:1" hidden="1" x14ac:dyDescent="0.25">
      <c r="A47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"&amp;TAGS!P4734&amp;"
}"))))</f>
        <v>#VALUE!</v>
      </c>
    </row>
    <row r="4735" spans="1:1" hidden="1" x14ac:dyDescent="0.25">
      <c r="A47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"&amp;TAGS!P4735&amp;"
}"))))</f>
        <v>#VALUE!</v>
      </c>
    </row>
    <row r="4736" spans="1:1" hidden="1" x14ac:dyDescent="0.25">
      <c r="A47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"&amp;TAGS!P4736&amp;"
}"))))</f>
        <v>#VALUE!</v>
      </c>
    </row>
    <row r="4737" spans="1:1" hidden="1" x14ac:dyDescent="0.25">
      <c r="A47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"&amp;TAGS!P4737&amp;"
}"))))</f>
        <v>#VALUE!</v>
      </c>
    </row>
    <row r="4738" spans="1:1" hidden="1" x14ac:dyDescent="0.25">
      <c r="A47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"&amp;TAGS!P4738&amp;"
}"))))</f>
        <v>#VALUE!</v>
      </c>
    </row>
    <row r="4739" spans="1:1" hidden="1" x14ac:dyDescent="0.25">
      <c r="A47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"&amp;TAGS!P4739&amp;"
}"))))</f>
        <v>#VALUE!</v>
      </c>
    </row>
    <row r="4740" spans="1:1" hidden="1" x14ac:dyDescent="0.25">
      <c r="A47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"&amp;TAGS!P4740&amp;"
}"))))</f>
        <v>#VALUE!</v>
      </c>
    </row>
    <row r="4741" spans="1:1" hidden="1" x14ac:dyDescent="0.25">
      <c r="A47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"&amp;TAGS!P4741&amp;"
}"))))</f>
        <v>#VALUE!</v>
      </c>
    </row>
    <row r="4742" spans="1:1" hidden="1" x14ac:dyDescent="0.25">
      <c r="A47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"&amp;TAGS!P4742&amp;"
}"))))</f>
        <v>#VALUE!</v>
      </c>
    </row>
    <row r="4743" spans="1:1" hidden="1" x14ac:dyDescent="0.25">
      <c r="A47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"&amp;TAGS!P4743&amp;"
}"))))</f>
        <v>#VALUE!</v>
      </c>
    </row>
    <row r="4744" spans="1:1" hidden="1" x14ac:dyDescent="0.25">
      <c r="A47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"&amp;TAGS!P4744&amp;"
}"))))</f>
        <v>#VALUE!</v>
      </c>
    </row>
    <row r="4745" spans="1:1" hidden="1" x14ac:dyDescent="0.25">
      <c r="A47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"&amp;TAGS!P4745&amp;"
}"))))</f>
        <v>#VALUE!</v>
      </c>
    </row>
    <row r="4746" spans="1:1" hidden="1" x14ac:dyDescent="0.25">
      <c r="A47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"&amp;TAGS!P4746&amp;"
}"))))</f>
        <v>#VALUE!</v>
      </c>
    </row>
    <row r="4747" spans="1:1" hidden="1" x14ac:dyDescent="0.25">
      <c r="A47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"&amp;TAGS!P4747&amp;"
}"))))</f>
        <v>#VALUE!</v>
      </c>
    </row>
    <row r="4748" spans="1:1" hidden="1" x14ac:dyDescent="0.25">
      <c r="A47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"&amp;TAGS!P4748&amp;"
}"))))</f>
        <v>#VALUE!</v>
      </c>
    </row>
    <row r="4749" spans="1:1" hidden="1" x14ac:dyDescent="0.25">
      <c r="A47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"&amp;TAGS!P4749&amp;"
}"))))</f>
        <v>#VALUE!</v>
      </c>
    </row>
    <row r="4750" spans="1:1" hidden="1" x14ac:dyDescent="0.25">
      <c r="A47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"&amp;TAGS!P4750&amp;"
}"))))</f>
        <v>#VALUE!</v>
      </c>
    </row>
    <row r="4751" spans="1:1" hidden="1" x14ac:dyDescent="0.25">
      <c r="A47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"&amp;TAGS!P4751&amp;"
}"))))</f>
        <v>#VALUE!</v>
      </c>
    </row>
    <row r="4752" spans="1:1" hidden="1" x14ac:dyDescent="0.25">
      <c r="A47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"&amp;TAGS!P4752&amp;"
}"))))</f>
        <v>#VALUE!</v>
      </c>
    </row>
    <row r="4753" spans="1:1" hidden="1" x14ac:dyDescent="0.25">
      <c r="A47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"&amp;TAGS!P4753&amp;"
}"))))</f>
        <v>#VALUE!</v>
      </c>
    </row>
    <row r="4754" spans="1:1" hidden="1" x14ac:dyDescent="0.25">
      <c r="A47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"&amp;TAGS!P4754&amp;"
}"))))</f>
        <v>#VALUE!</v>
      </c>
    </row>
    <row r="4755" spans="1:1" hidden="1" x14ac:dyDescent="0.25">
      <c r="A47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"&amp;TAGS!P4755&amp;"
}"))))</f>
        <v>#VALUE!</v>
      </c>
    </row>
    <row r="4756" spans="1:1" hidden="1" x14ac:dyDescent="0.25">
      <c r="A47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"&amp;TAGS!P4756&amp;"
}"))))</f>
        <v>#VALUE!</v>
      </c>
    </row>
    <row r="4757" spans="1:1" hidden="1" x14ac:dyDescent="0.25">
      <c r="A47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"&amp;TAGS!P4757&amp;"
}"))))</f>
        <v>#VALUE!</v>
      </c>
    </row>
    <row r="4758" spans="1:1" hidden="1" x14ac:dyDescent="0.25">
      <c r="A47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"&amp;TAGS!P4758&amp;"
}"))))</f>
        <v>#VALUE!</v>
      </c>
    </row>
    <row r="4759" spans="1:1" hidden="1" x14ac:dyDescent="0.25">
      <c r="A47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"&amp;TAGS!P4759&amp;"
}"))))</f>
        <v>#VALUE!</v>
      </c>
    </row>
    <row r="4760" spans="1:1" hidden="1" x14ac:dyDescent="0.25">
      <c r="A47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"&amp;TAGS!P4760&amp;"
}"))))</f>
        <v>#VALUE!</v>
      </c>
    </row>
    <row r="4761" spans="1:1" hidden="1" x14ac:dyDescent="0.25">
      <c r="A47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"&amp;TAGS!P4761&amp;"
}"))))</f>
        <v>#VALUE!</v>
      </c>
    </row>
    <row r="4762" spans="1:1" hidden="1" x14ac:dyDescent="0.25">
      <c r="A47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"&amp;TAGS!P4762&amp;"
}"))))</f>
        <v>#VALUE!</v>
      </c>
    </row>
    <row r="4763" spans="1:1" hidden="1" x14ac:dyDescent="0.25">
      <c r="A47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"&amp;TAGS!P4763&amp;"
}"))))</f>
        <v>#VALUE!</v>
      </c>
    </row>
    <row r="4764" spans="1:1" hidden="1" x14ac:dyDescent="0.25">
      <c r="A47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"&amp;TAGS!P4764&amp;"
}"))))</f>
        <v>#VALUE!</v>
      </c>
    </row>
    <row r="4765" spans="1:1" hidden="1" x14ac:dyDescent="0.25">
      <c r="A47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"&amp;TAGS!P4765&amp;"
}"))))</f>
        <v>#VALUE!</v>
      </c>
    </row>
    <row r="4766" spans="1:1" hidden="1" x14ac:dyDescent="0.25">
      <c r="A47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"&amp;TAGS!P4766&amp;"
}"))))</f>
        <v>#VALUE!</v>
      </c>
    </row>
    <row r="4767" spans="1:1" hidden="1" x14ac:dyDescent="0.25">
      <c r="A47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"&amp;TAGS!P4767&amp;"
}"))))</f>
        <v>#VALUE!</v>
      </c>
    </row>
    <row r="4768" spans="1:1" hidden="1" x14ac:dyDescent="0.25">
      <c r="A47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"&amp;TAGS!P4768&amp;"
}"))))</f>
        <v>#VALUE!</v>
      </c>
    </row>
    <row r="4769" spans="1:1" hidden="1" x14ac:dyDescent="0.25">
      <c r="A47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"&amp;TAGS!P4769&amp;"
}"))))</f>
        <v>#VALUE!</v>
      </c>
    </row>
    <row r="4770" spans="1:1" hidden="1" x14ac:dyDescent="0.25">
      <c r="A47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"&amp;TAGS!P4770&amp;"
}"))))</f>
        <v>#VALUE!</v>
      </c>
    </row>
    <row r="4771" spans="1:1" hidden="1" x14ac:dyDescent="0.25">
      <c r="A47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"&amp;TAGS!P4771&amp;"
}"))))</f>
        <v>#VALUE!</v>
      </c>
    </row>
    <row r="4772" spans="1:1" hidden="1" x14ac:dyDescent="0.25">
      <c r="A47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"&amp;TAGS!P4772&amp;"
}"))))</f>
        <v>#VALUE!</v>
      </c>
    </row>
    <row r="4773" spans="1:1" hidden="1" x14ac:dyDescent="0.25">
      <c r="A47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"&amp;TAGS!P4773&amp;"
}"))))</f>
        <v>#VALUE!</v>
      </c>
    </row>
    <row r="4774" spans="1:1" hidden="1" x14ac:dyDescent="0.25">
      <c r="A47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"&amp;TAGS!P4774&amp;"
}"))))</f>
        <v>#VALUE!</v>
      </c>
    </row>
    <row r="4775" spans="1:1" hidden="1" x14ac:dyDescent="0.25">
      <c r="A47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"&amp;TAGS!P4775&amp;"
}"))))</f>
        <v>#VALUE!</v>
      </c>
    </row>
    <row r="4776" spans="1:1" hidden="1" x14ac:dyDescent="0.25">
      <c r="A47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"&amp;TAGS!P4776&amp;"
}"))))</f>
        <v>#VALUE!</v>
      </c>
    </row>
    <row r="4777" spans="1:1" hidden="1" x14ac:dyDescent="0.25">
      <c r="A47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"&amp;TAGS!P4777&amp;"
}"))))</f>
        <v>#VALUE!</v>
      </c>
    </row>
    <row r="4778" spans="1:1" hidden="1" x14ac:dyDescent="0.25">
      <c r="A47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"&amp;TAGS!P4778&amp;"
}"))))</f>
        <v>#VALUE!</v>
      </c>
    </row>
    <row r="4779" spans="1:1" hidden="1" x14ac:dyDescent="0.25">
      <c r="A47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"&amp;TAGS!P4779&amp;"
}"))))</f>
        <v>#VALUE!</v>
      </c>
    </row>
    <row r="4780" spans="1:1" hidden="1" x14ac:dyDescent="0.25">
      <c r="A47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"&amp;TAGS!P4780&amp;"
}"))))</f>
        <v>#VALUE!</v>
      </c>
    </row>
    <row r="4781" spans="1:1" hidden="1" x14ac:dyDescent="0.25">
      <c r="A47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"&amp;TAGS!P4781&amp;"
}"))))</f>
        <v>#VALUE!</v>
      </c>
    </row>
    <row r="4782" spans="1:1" hidden="1" x14ac:dyDescent="0.25">
      <c r="A47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"&amp;TAGS!P4782&amp;"
}"))))</f>
        <v>#VALUE!</v>
      </c>
    </row>
    <row r="4783" spans="1:1" hidden="1" x14ac:dyDescent="0.25">
      <c r="A47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"&amp;TAGS!P4783&amp;"
}"))))</f>
        <v>#VALUE!</v>
      </c>
    </row>
    <row r="4784" spans="1:1" hidden="1" x14ac:dyDescent="0.25">
      <c r="A47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"&amp;TAGS!P4784&amp;"
}"))))</f>
        <v>#VALUE!</v>
      </c>
    </row>
    <row r="4785" spans="1:1" hidden="1" x14ac:dyDescent="0.25">
      <c r="A47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"&amp;TAGS!P4785&amp;"
}"))))</f>
        <v>#VALUE!</v>
      </c>
    </row>
    <row r="4786" spans="1:1" hidden="1" x14ac:dyDescent="0.25">
      <c r="A47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"&amp;TAGS!P4786&amp;"
}"))))</f>
        <v>#VALUE!</v>
      </c>
    </row>
    <row r="4787" spans="1:1" hidden="1" x14ac:dyDescent="0.25">
      <c r="A47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"&amp;TAGS!P4787&amp;"
}"))))</f>
        <v>#VALUE!</v>
      </c>
    </row>
    <row r="4788" spans="1:1" hidden="1" x14ac:dyDescent="0.25">
      <c r="A47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"&amp;TAGS!P4788&amp;"
}"))))</f>
        <v>#VALUE!</v>
      </c>
    </row>
    <row r="4789" spans="1:1" hidden="1" x14ac:dyDescent="0.25">
      <c r="A47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"&amp;TAGS!P4789&amp;"
}"))))</f>
        <v>#VALUE!</v>
      </c>
    </row>
    <row r="4790" spans="1:1" hidden="1" x14ac:dyDescent="0.25">
      <c r="A47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"&amp;TAGS!P4790&amp;"
}"))))</f>
        <v>#VALUE!</v>
      </c>
    </row>
    <row r="4791" spans="1:1" hidden="1" x14ac:dyDescent="0.25">
      <c r="A47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"&amp;TAGS!P4791&amp;"
}"))))</f>
        <v>#VALUE!</v>
      </c>
    </row>
    <row r="4792" spans="1:1" hidden="1" x14ac:dyDescent="0.25">
      <c r="A47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"&amp;TAGS!P4792&amp;"
}"))))</f>
        <v>#VALUE!</v>
      </c>
    </row>
    <row r="4793" spans="1:1" hidden="1" x14ac:dyDescent="0.25">
      <c r="A47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"&amp;TAGS!P4793&amp;"
}"))))</f>
        <v>#VALUE!</v>
      </c>
    </row>
    <row r="4794" spans="1:1" hidden="1" x14ac:dyDescent="0.25">
      <c r="A47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"&amp;TAGS!P4794&amp;"
}"))))</f>
        <v>#VALUE!</v>
      </c>
    </row>
    <row r="4795" spans="1:1" hidden="1" x14ac:dyDescent="0.25">
      <c r="A47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"&amp;TAGS!P4795&amp;"
}"))))</f>
        <v>#VALUE!</v>
      </c>
    </row>
    <row r="4796" spans="1:1" hidden="1" x14ac:dyDescent="0.25">
      <c r="A47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"&amp;TAGS!P4796&amp;"
}"))))</f>
        <v>#VALUE!</v>
      </c>
    </row>
    <row r="4797" spans="1:1" hidden="1" x14ac:dyDescent="0.25">
      <c r="A47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"&amp;TAGS!P4797&amp;"
}"))))</f>
        <v>#VALUE!</v>
      </c>
    </row>
    <row r="4798" spans="1:1" hidden="1" x14ac:dyDescent="0.25">
      <c r="A47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"&amp;TAGS!P4798&amp;"
}"))))</f>
        <v>#VALUE!</v>
      </c>
    </row>
    <row r="4799" spans="1:1" hidden="1" x14ac:dyDescent="0.25">
      <c r="A47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"&amp;TAGS!P4799&amp;"
}"))))</f>
        <v>#VALUE!</v>
      </c>
    </row>
    <row r="4800" spans="1:1" hidden="1" x14ac:dyDescent="0.25">
      <c r="A48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"&amp;TAGS!P4800&amp;"
}"))))</f>
        <v>#VALUE!</v>
      </c>
    </row>
    <row r="4801" spans="1:1" hidden="1" x14ac:dyDescent="0.25">
      <c r="A48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"&amp;TAGS!P4801&amp;"
}"))))</f>
        <v>#VALUE!</v>
      </c>
    </row>
    <row r="4802" spans="1:1" hidden="1" x14ac:dyDescent="0.25">
      <c r="A48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"&amp;TAGS!P4802&amp;"
}"))))</f>
        <v>#VALUE!</v>
      </c>
    </row>
    <row r="4803" spans="1:1" hidden="1" x14ac:dyDescent="0.25">
      <c r="A48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"&amp;TAGS!P4803&amp;"
}"))))</f>
        <v>#VALUE!</v>
      </c>
    </row>
    <row r="4804" spans="1:1" hidden="1" x14ac:dyDescent="0.25">
      <c r="A48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"&amp;TAGS!P4804&amp;"
}"))))</f>
        <v>#VALUE!</v>
      </c>
    </row>
    <row r="4805" spans="1:1" hidden="1" x14ac:dyDescent="0.25">
      <c r="A48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"&amp;TAGS!P4805&amp;"
}"))))</f>
        <v>#VALUE!</v>
      </c>
    </row>
    <row r="4806" spans="1:1" hidden="1" x14ac:dyDescent="0.25">
      <c r="A48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"&amp;TAGS!P4806&amp;"
}"))))</f>
        <v>#VALUE!</v>
      </c>
    </row>
    <row r="4807" spans="1:1" hidden="1" x14ac:dyDescent="0.25">
      <c r="A48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"&amp;TAGS!P4807&amp;"
}"))))</f>
        <v>#VALUE!</v>
      </c>
    </row>
    <row r="4808" spans="1:1" hidden="1" x14ac:dyDescent="0.25">
      <c r="A48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"&amp;TAGS!P4808&amp;"
}"))))</f>
        <v>#VALUE!</v>
      </c>
    </row>
    <row r="4809" spans="1:1" hidden="1" x14ac:dyDescent="0.25">
      <c r="A48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"&amp;TAGS!P4809&amp;"
}"))))</f>
        <v>#VALUE!</v>
      </c>
    </row>
    <row r="4810" spans="1:1" hidden="1" x14ac:dyDescent="0.25">
      <c r="A48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"&amp;TAGS!P4810&amp;"
}"))))</f>
        <v>#VALUE!</v>
      </c>
    </row>
    <row r="4811" spans="1:1" hidden="1" x14ac:dyDescent="0.25">
      <c r="A48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"&amp;TAGS!P4811&amp;"
}"))))</f>
        <v>#VALUE!</v>
      </c>
    </row>
    <row r="4812" spans="1:1" hidden="1" x14ac:dyDescent="0.25">
      <c r="A48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"&amp;TAGS!P4812&amp;"
}"))))</f>
        <v>#VALUE!</v>
      </c>
    </row>
    <row r="4813" spans="1:1" hidden="1" x14ac:dyDescent="0.25">
      <c r="A48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"&amp;TAGS!P4813&amp;"
}"))))</f>
        <v>#VALUE!</v>
      </c>
    </row>
    <row r="4814" spans="1:1" hidden="1" x14ac:dyDescent="0.25">
      <c r="A48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"&amp;TAGS!P4814&amp;"
}"))))</f>
        <v>#VALUE!</v>
      </c>
    </row>
    <row r="4815" spans="1:1" hidden="1" x14ac:dyDescent="0.25">
      <c r="A48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"&amp;TAGS!P4815&amp;"
}"))))</f>
        <v>#VALUE!</v>
      </c>
    </row>
    <row r="4816" spans="1:1" hidden="1" x14ac:dyDescent="0.25">
      <c r="A48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"&amp;TAGS!P4816&amp;"
}"))))</f>
        <v>#VALUE!</v>
      </c>
    </row>
    <row r="4817" spans="1:1" hidden="1" x14ac:dyDescent="0.25">
      <c r="A48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"&amp;TAGS!P4817&amp;"
}"))))</f>
        <v>#VALUE!</v>
      </c>
    </row>
    <row r="4818" spans="1:1" hidden="1" x14ac:dyDescent="0.25">
      <c r="A48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"&amp;TAGS!P4818&amp;"
}"))))</f>
        <v>#VALUE!</v>
      </c>
    </row>
    <row r="4819" spans="1:1" hidden="1" x14ac:dyDescent="0.25">
      <c r="A48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"&amp;TAGS!P4819&amp;"
}"))))</f>
        <v>#VALUE!</v>
      </c>
    </row>
    <row r="4820" spans="1:1" hidden="1" x14ac:dyDescent="0.25">
      <c r="A48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"&amp;TAGS!P4820&amp;"
}"))))</f>
        <v>#VALUE!</v>
      </c>
    </row>
    <row r="4821" spans="1:1" hidden="1" x14ac:dyDescent="0.25">
      <c r="A48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"&amp;TAGS!P4821&amp;"
}"))))</f>
        <v>#VALUE!</v>
      </c>
    </row>
    <row r="4822" spans="1:1" hidden="1" x14ac:dyDescent="0.25">
      <c r="A48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"&amp;TAGS!P4822&amp;"
}"))))</f>
        <v>#VALUE!</v>
      </c>
    </row>
    <row r="4823" spans="1:1" hidden="1" x14ac:dyDescent="0.25">
      <c r="A48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"&amp;TAGS!P4823&amp;"
}"))))</f>
        <v>#VALUE!</v>
      </c>
    </row>
    <row r="4824" spans="1:1" hidden="1" x14ac:dyDescent="0.25">
      <c r="A48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"&amp;TAGS!P4824&amp;"
}"))))</f>
        <v>#VALUE!</v>
      </c>
    </row>
    <row r="4825" spans="1:1" hidden="1" x14ac:dyDescent="0.25">
      <c r="A48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"&amp;TAGS!P4825&amp;"
}"))))</f>
        <v>#VALUE!</v>
      </c>
    </row>
    <row r="4826" spans="1:1" hidden="1" x14ac:dyDescent="0.25">
      <c r="A48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"&amp;TAGS!P4826&amp;"
}"))))</f>
        <v>#VALUE!</v>
      </c>
    </row>
    <row r="4827" spans="1:1" hidden="1" x14ac:dyDescent="0.25">
      <c r="A48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"&amp;TAGS!P4827&amp;"
}"))))</f>
        <v>#VALUE!</v>
      </c>
    </row>
    <row r="4828" spans="1:1" hidden="1" x14ac:dyDescent="0.25">
      <c r="A48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"&amp;TAGS!P4828&amp;"
}"))))</f>
        <v>#VALUE!</v>
      </c>
    </row>
    <row r="4829" spans="1:1" hidden="1" x14ac:dyDescent="0.25">
      <c r="A48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"&amp;TAGS!P4829&amp;"
}"))))</f>
        <v>#VALUE!</v>
      </c>
    </row>
    <row r="4830" spans="1:1" hidden="1" x14ac:dyDescent="0.25">
      <c r="A48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"&amp;TAGS!P4830&amp;"
}"))))</f>
        <v>#VALUE!</v>
      </c>
    </row>
    <row r="4831" spans="1:1" hidden="1" x14ac:dyDescent="0.25">
      <c r="A48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"&amp;TAGS!P4831&amp;"
}"))))</f>
        <v>#VALUE!</v>
      </c>
    </row>
    <row r="4832" spans="1:1" hidden="1" x14ac:dyDescent="0.25">
      <c r="A48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"&amp;TAGS!P4832&amp;"
}"))))</f>
        <v>#VALUE!</v>
      </c>
    </row>
    <row r="4833" spans="1:1" hidden="1" x14ac:dyDescent="0.25">
      <c r="A48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"&amp;TAGS!P4833&amp;"
}"))))</f>
        <v>#VALUE!</v>
      </c>
    </row>
    <row r="4834" spans="1:1" hidden="1" x14ac:dyDescent="0.25">
      <c r="A48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"&amp;TAGS!P4834&amp;"
}"))))</f>
        <v>#VALUE!</v>
      </c>
    </row>
    <row r="4835" spans="1:1" hidden="1" x14ac:dyDescent="0.25">
      <c r="A48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"&amp;TAGS!P4835&amp;"
}"))))</f>
        <v>#VALUE!</v>
      </c>
    </row>
    <row r="4836" spans="1:1" hidden="1" x14ac:dyDescent="0.25">
      <c r="A48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"&amp;TAGS!P4836&amp;"
}"))))</f>
        <v>#VALUE!</v>
      </c>
    </row>
    <row r="4837" spans="1:1" hidden="1" x14ac:dyDescent="0.25">
      <c r="A48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"&amp;TAGS!P4837&amp;"
}"))))</f>
        <v>#VALUE!</v>
      </c>
    </row>
    <row r="4838" spans="1:1" hidden="1" x14ac:dyDescent="0.25">
      <c r="A48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"&amp;TAGS!P4838&amp;"
}"))))</f>
        <v>#VALUE!</v>
      </c>
    </row>
    <row r="4839" spans="1:1" hidden="1" x14ac:dyDescent="0.25">
      <c r="A48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"&amp;TAGS!P4839&amp;"
}"))))</f>
        <v>#VALUE!</v>
      </c>
    </row>
    <row r="4840" spans="1:1" hidden="1" x14ac:dyDescent="0.25">
      <c r="A48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"&amp;TAGS!P4840&amp;"
}"))))</f>
        <v>#VALUE!</v>
      </c>
    </row>
    <row r="4841" spans="1:1" hidden="1" x14ac:dyDescent="0.25">
      <c r="A48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"&amp;TAGS!P4841&amp;"
}"))))</f>
        <v>#VALUE!</v>
      </c>
    </row>
    <row r="4842" spans="1:1" hidden="1" x14ac:dyDescent="0.25">
      <c r="A48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"&amp;TAGS!P4842&amp;"
}"))))</f>
        <v>#VALUE!</v>
      </c>
    </row>
    <row r="4843" spans="1:1" hidden="1" x14ac:dyDescent="0.25">
      <c r="A48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"&amp;TAGS!P4843&amp;"
}"))))</f>
        <v>#VALUE!</v>
      </c>
    </row>
    <row r="4844" spans="1:1" hidden="1" x14ac:dyDescent="0.25">
      <c r="A48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"&amp;TAGS!P4844&amp;"
}"))))</f>
        <v>#VALUE!</v>
      </c>
    </row>
    <row r="4845" spans="1:1" hidden="1" x14ac:dyDescent="0.25">
      <c r="A48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"&amp;TAGS!P4845&amp;"
}"))))</f>
        <v>#VALUE!</v>
      </c>
    </row>
    <row r="4846" spans="1:1" hidden="1" x14ac:dyDescent="0.25">
      <c r="A48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"&amp;TAGS!P4846&amp;"
}"))))</f>
        <v>#VALUE!</v>
      </c>
    </row>
    <row r="4847" spans="1:1" hidden="1" x14ac:dyDescent="0.25">
      <c r="A48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"&amp;TAGS!P4847&amp;"
}"))))</f>
        <v>#VALUE!</v>
      </c>
    </row>
    <row r="4848" spans="1:1" hidden="1" x14ac:dyDescent="0.25">
      <c r="A48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"&amp;TAGS!P4848&amp;"
}"))))</f>
        <v>#VALUE!</v>
      </c>
    </row>
    <row r="4849" spans="1:1" hidden="1" x14ac:dyDescent="0.25">
      <c r="A48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"&amp;TAGS!P4849&amp;"
}"))))</f>
        <v>#VALUE!</v>
      </c>
    </row>
    <row r="4850" spans="1:1" hidden="1" x14ac:dyDescent="0.25">
      <c r="A48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"&amp;TAGS!P4850&amp;"
}"))))</f>
        <v>#VALUE!</v>
      </c>
    </row>
    <row r="4851" spans="1:1" hidden="1" x14ac:dyDescent="0.25">
      <c r="A48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"&amp;TAGS!P4851&amp;"
}"))))</f>
        <v>#VALUE!</v>
      </c>
    </row>
    <row r="4852" spans="1:1" hidden="1" x14ac:dyDescent="0.25">
      <c r="A48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"&amp;TAGS!P4852&amp;"
}"))))</f>
        <v>#VALUE!</v>
      </c>
    </row>
    <row r="4853" spans="1:1" hidden="1" x14ac:dyDescent="0.25">
      <c r="A48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"&amp;TAGS!P4853&amp;"
}"))))</f>
        <v>#VALUE!</v>
      </c>
    </row>
    <row r="4854" spans="1:1" hidden="1" x14ac:dyDescent="0.25">
      <c r="A48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"&amp;TAGS!P4854&amp;"
}"))))</f>
        <v>#VALUE!</v>
      </c>
    </row>
    <row r="4855" spans="1:1" hidden="1" x14ac:dyDescent="0.25">
      <c r="A48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"&amp;TAGS!P4855&amp;"
}"))))</f>
        <v>#VALUE!</v>
      </c>
    </row>
    <row r="4856" spans="1:1" hidden="1" x14ac:dyDescent="0.25">
      <c r="A48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"&amp;TAGS!P4856&amp;"
}"))))</f>
        <v>#VALUE!</v>
      </c>
    </row>
    <row r="4857" spans="1:1" hidden="1" x14ac:dyDescent="0.25">
      <c r="A48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"&amp;TAGS!P4857&amp;"
}"))))</f>
        <v>#VALUE!</v>
      </c>
    </row>
    <row r="4858" spans="1:1" hidden="1" x14ac:dyDescent="0.25">
      <c r="A48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"&amp;TAGS!P4858&amp;"
}"))))</f>
        <v>#VALUE!</v>
      </c>
    </row>
    <row r="4859" spans="1:1" hidden="1" x14ac:dyDescent="0.25">
      <c r="A48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"&amp;TAGS!P4859&amp;"
}"))))</f>
        <v>#VALUE!</v>
      </c>
    </row>
    <row r="4860" spans="1:1" hidden="1" x14ac:dyDescent="0.25">
      <c r="A48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"&amp;TAGS!P4860&amp;"
}"))))</f>
        <v>#VALUE!</v>
      </c>
    </row>
    <row r="4861" spans="1:1" hidden="1" x14ac:dyDescent="0.25">
      <c r="A48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"&amp;TAGS!P4861&amp;"
}"))))</f>
        <v>#VALUE!</v>
      </c>
    </row>
    <row r="4862" spans="1:1" hidden="1" x14ac:dyDescent="0.25">
      <c r="A48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"&amp;TAGS!P4862&amp;"
}"))))</f>
        <v>#VALUE!</v>
      </c>
    </row>
    <row r="4863" spans="1:1" hidden="1" x14ac:dyDescent="0.25">
      <c r="A48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"&amp;TAGS!P4863&amp;"
}"))))</f>
        <v>#VALUE!</v>
      </c>
    </row>
    <row r="4864" spans="1:1" hidden="1" x14ac:dyDescent="0.25">
      <c r="A48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"&amp;TAGS!P4864&amp;"
}"))))</f>
        <v>#VALUE!</v>
      </c>
    </row>
    <row r="4865" spans="1:1" hidden="1" x14ac:dyDescent="0.25">
      <c r="A48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"&amp;TAGS!P4865&amp;"
}"))))</f>
        <v>#VALUE!</v>
      </c>
    </row>
    <row r="4866" spans="1:1" hidden="1" x14ac:dyDescent="0.25">
      <c r="A48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"&amp;TAGS!P4866&amp;"
}"))))</f>
        <v>#VALUE!</v>
      </c>
    </row>
    <row r="4867" spans="1:1" hidden="1" x14ac:dyDescent="0.25">
      <c r="A48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"&amp;TAGS!P4867&amp;"
}"))))</f>
        <v>#VALUE!</v>
      </c>
    </row>
    <row r="4868" spans="1:1" hidden="1" x14ac:dyDescent="0.25">
      <c r="A48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"&amp;TAGS!P4868&amp;"
}"))))</f>
        <v>#VALUE!</v>
      </c>
    </row>
    <row r="4869" spans="1:1" hidden="1" x14ac:dyDescent="0.25">
      <c r="A48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"&amp;TAGS!P4869&amp;"
}"))))</f>
        <v>#VALUE!</v>
      </c>
    </row>
    <row r="4870" spans="1:1" hidden="1" x14ac:dyDescent="0.25">
      <c r="A48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"&amp;TAGS!P4870&amp;"
}"))))</f>
        <v>#VALUE!</v>
      </c>
    </row>
    <row r="4871" spans="1:1" hidden="1" x14ac:dyDescent="0.25">
      <c r="A48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"&amp;TAGS!P4871&amp;"
}"))))</f>
        <v>#VALUE!</v>
      </c>
    </row>
    <row r="4872" spans="1:1" hidden="1" x14ac:dyDescent="0.25">
      <c r="A48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"&amp;TAGS!P4872&amp;"
}"))))</f>
        <v>#VALUE!</v>
      </c>
    </row>
    <row r="4873" spans="1:1" hidden="1" x14ac:dyDescent="0.25">
      <c r="A48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"&amp;TAGS!P4873&amp;"
}"))))</f>
        <v>#VALUE!</v>
      </c>
    </row>
    <row r="4874" spans="1:1" hidden="1" x14ac:dyDescent="0.25">
      <c r="A48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"&amp;TAGS!P4874&amp;"
}"))))</f>
        <v>#VALUE!</v>
      </c>
    </row>
    <row r="4875" spans="1:1" hidden="1" x14ac:dyDescent="0.25">
      <c r="A48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"&amp;TAGS!P4875&amp;"
}"))))</f>
        <v>#VALUE!</v>
      </c>
    </row>
    <row r="4876" spans="1:1" hidden="1" x14ac:dyDescent="0.25">
      <c r="A48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"&amp;TAGS!P4876&amp;"
}"))))</f>
        <v>#VALUE!</v>
      </c>
    </row>
    <row r="4877" spans="1:1" hidden="1" x14ac:dyDescent="0.25">
      <c r="A48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"&amp;TAGS!P4877&amp;"
}"))))</f>
        <v>#VALUE!</v>
      </c>
    </row>
    <row r="4878" spans="1:1" hidden="1" x14ac:dyDescent="0.25">
      <c r="A48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"&amp;TAGS!P4878&amp;"
}"))))</f>
        <v>#VALUE!</v>
      </c>
    </row>
    <row r="4879" spans="1:1" hidden="1" x14ac:dyDescent="0.25">
      <c r="A48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"&amp;TAGS!P4879&amp;"
}"))))</f>
        <v>#VALUE!</v>
      </c>
    </row>
    <row r="4880" spans="1:1" hidden="1" x14ac:dyDescent="0.25">
      <c r="A48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"&amp;TAGS!P4880&amp;"
}"))))</f>
        <v>#VALUE!</v>
      </c>
    </row>
    <row r="4881" spans="1:1" hidden="1" x14ac:dyDescent="0.25">
      <c r="A48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"&amp;TAGS!P4881&amp;"
}"))))</f>
        <v>#VALUE!</v>
      </c>
    </row>
    <row r="4882" spans="1:1" hidden="1" x14ac:dyDescent="0.25">
      <c r="A48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"&amp;TAGS!P4882&amp;"
}"))))</f>
        <v>#VALUE!</v>
      </c>
    </row>
    <row r="4883" spans="1:1" hidden="1" x14ac:dyDescent="0.25">
      <c r="A48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"&amp;TAGS!P4883&amp;"
}"))))</f>
        <v>#VALUE!</v>
      </c>
    </row>
    <row r="4884" spans="1:1" hidden="1" x14ac:dyDescent="0.25">
      <c r="A48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"&amp;TAGS!P4884&amp;"
}"))))</f>
        <v>#VALUE!</v>
      </c>
    </row>
    <row r="4885" spans="1:1" hidden="1" x14ac:dyDescent="0.25">
      <c r="A48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"&amp;TAGS!P4885&amp;"
}"))))</f>
        <v>#VALUE!</v>
      </c>
    </row>
    <row r="4886" spans="1:1" hidden="1" x14ac:dyDescent="0.25">
      <c r="A48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"&amp;TAGS!P4886&amp;"
}"))))</f>
        <v>#VALUE!</v>
      </c>
    </row>
    <row r="4887" spans="1:1" hidden="1" x14ac:dyDescent="0.25">
      <c r="A48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"&amp;TAGS!P4887&amp;"
}"))))</f>
        <v>#VALUE!</v>
      </c>
    </row>
    <row r="4888" spans="1:1" hidden="1" x14ac:dyDescent="0.25">
      <c r="A48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"&amp;TAGS!P4888&amp;"
}"))))</f>
        <v>#VALUE!</v>
      </c>
    </row>
    <row r="4889" spans="1:1" hidden="1" x14ac:dyDescent="0.25">
      <c r="A48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"&amp;TAGS!P4889&amp;"
}"))))</f>
        <v>#VALUE!</v>
      </c>
    </row>
    <row r="4890" spans="1:1" hidden="1" x14ac:dyDescent="0.25">
      <c r="A48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"&amp;TAGS!P4890&amp;"
}"))))</f>
        <v>#VALUE!</v>
      </c>
    </row>
    <row r="4891" spans="1:1" hidden="1" x14ac:dyDescent="0.25">
      <c r="A48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"&amp;TAGS!P4891&amp;"
}"))))</f>
        <v>#VALUE!</v>
      </c>
    </row>
    <row r="4892" spans="1:1" hidden="1" x14ac:dyDescent="0.25">
      <c r="A48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"&amp;TAGS!P4892&amp;"
}"))))</f>
        <v>#VALUE!</v>
      </c>
    </row>
    <row r="4893" spans="1:1" hidden="1" x14ac:dyDescent="0.25">
      <c r="A48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"&amp;TAGS!P4893&amp;"
}"))))</f>
        <v>#VALUE!</v>
      </c>
    </row>
    <row r="4894" spans="1:1" hidden="1" x14ac:dyDescent="0.25">
      <c r="A48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"&amp;TAGS!P4894&amp;"
}"))))</f>
        <v>#VALUE!</v>
      </c>
    </row>
    <row r="4895" spans="1:1" hidden="1" x14ac:dyDescent="0.25">
      <c r="A48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"&amp;TAGS!P4895&amp;"
}"))))</f>
        <v>#VALUE!</v>
      </c>
    </row>
    <row r="4896" spans="1:1" hidden="1" x14ac:dyDescent="0.25">
      <c r="A48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"&amp;TAGS!P4896&amp;"
}"))))</f>
        <v>#VALUE!</v>
      </c>
    </row>
    <row r="4897" spans="1:1" hidden="1" x14ac:dyDescent="0.25">
      <c r="A48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"&amp;TAGS!P4897&amp;"
}"))))</f>
        <v>#VALUE!</v>
      </c>
    </row>
    <row r="4898" spans="1:1" hidden="1" x14ac:dyDescent="0.25">
      <c r="A48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"&amp;TAGS!P4898&amp;"
}"))))</f>
        <v>#VALUE!</v>
      </c>
    </row>
    <row r="4899" spans="1:1" hidden="1" x14ac:dyDescent="0.25">
      <c r="A48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"&amp;TAGS!P4899&amp;"
}"))))</f>
        <v>#VALUE!</v>
      </c>
    </row>
    <row r="4900" spans="1:1" hidden="1" x14ac:dyDescent="0.25">
      <c r="A49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"&amp;TAGS!P4900&amp;"
}"))))</f>
        <v>#VALUE!</v>
      </c>
    </row>
    <row r="4901" spans="1:1" hidden="1" x14ac:dyDescent="0.25">
      <c r="A49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"&amp;TAGS!P4901&amp;"
}"))))</f>
        <v>#VALUE!</v>
      </c>
    </row>
    <row r="4902" spans="1:1" hidden="1" x14ac:dyDescent="0.25">
      <c r="A49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"&amp;TAGS!P4902&amp;"
}"))))</f>
        <v>#VALUE!</v>
      </c>
    </row>
    <row r="4903" spans="1:1" hidden="1" x14ac:dyDescent="0.25">
      <c r="A49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"&amp;TAGS!P4903&amp;"
}"))))</f>
        <v>#VALUE!</v>
      </c>
    </row>
    <row r="4904" spans="1:1" hidden="1" x14ac:dyDescent="0.25">
      <c r="A49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"&amp;TAGS!P4904&amp;"
}"))))</f>
        <v>#VALUE!</v>
      </c>
    </row>
    <row r="4905" spans="1:1" hidden="1" x14ac:dyDescent="0.25">
      <c r="A49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"&amp;TAGS!P4905&amp;"
}"))))</f>
        <v>#VALUE!</v>
      </c>
    </row>
    <row r="4906" spans="1:1" hidden="1" x14ac:dyDescent="0.25">
      <c r="A49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"&amp;TAGS!P4906&amp;"
}"))))</f>
        <v>#VALUE!</v>
      </c>
    </row>
    <row r="4907" spans="1:1" hidden="1" x14ac:dyDescent="0.25">
      <c r="A49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"&amp;TAGS!P4907&amp;"
}"))))</f>
        <v>#VALUE!</v>
      </c>
    </row>
    <row r="4908" spans="1:1" hidden="1" x14ac:dyDescent="0.25">
      <c r="A49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"&amp;TAGS!P4908&amp;"
}"))))</f>
        <v>#VALUE!</v>
      </c>
    </row>
    <row r="4909" spans="1:1" hidden="1" x14ac:dyDescent="0.25">
      <c r="A49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"&amp;TAGS!P4909&amp;"
}"))))</f>
        <v>#VALUE!</v>
      </c>
    </row>
    <row r="4910" spans="1:1" hidden="1" x14ac:dyDescent="0.25">
      <c r="A49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"&amp;TAGS!P4910&amp;"
}"))))</f>
        <v>#VALUE!</v>
      </c>
    </row>
    <row r="4911" spans="1:1" hidden="1" x14ac:dyDescent="0.25">
      <c r="A49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"&amp;TAGS!P4911&amp;"
}"))))</f>
        <v>#VALUE!</v>
      </c>
    </row>
    <row r="4912" spans="1:1" hidden="1" x14ac:dyDescent="0.25">
      <c r="A49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"&amp;TAGS!P4912&amp;"
}"))))</f>
        <v>#VALUE!</v>
      </c>
    </row>
    <row r="4913" spans="1:1" hidden="1" x14ac:dyDescent="0.25">
      <c r="A49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"&amp;TAGS!P4913&amp;"
}"))))</f>
        <v>#VALUE!</v>
      </c>
    </row>
    <row r="4914" spans="1:1" hidden="1" x14ac:dyDescent="0.25">
      <c r="A49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"&amp;TAGS!P4914&amp;"
}"))))</f>
        <v>#VALUE!</v>
      </c>
    </row>
    <row r="4915" spans="1:1" hidden="1" x14ac:dyDescent="0.25">
      <c r="A49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"&amp;TAGS!P4915&amp;"
}"))))</f>
        <v>#VALUE!</v>
      </c>
    </row>
    <row r="4916" spans="1:1" hidden="1" x14ac:dyDescent="0.25">
      <c r="A49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"&amp;TAGS!P4916&amp;"
}"))))</f>
        <v>#VALUE!</v>
      </c>
    </row>
    <row r="4917" spans="1:1" hidden="1" x14ac:dyDescent="0.25">
      <c r="A49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"&amp;TAGS!P4917&amp;"
}"))))</f>
        <v>#VALUE!</v>
      </c>
    </row>
    <row r="4918" spans="1:1" hidden="1" x14ac:dyDescent="0.25">
      <c r="A49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"&amp;TAGS!P4918&amp;"
}"))))</f>
        <v>#VALUE!</v>
      </c>
    </row>
    <row r="4919" spans="1:1" hidden="1" x14ac:dyDescent="0.25">
      <c r="A49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"&amp;TAGS!P4919&amp;"
}"))))</f>
        <v>#VALUE!</v>
      </c>
    </row>
    <row r="4920" spans="1:1" hidden="1" x14ac:dyDescent="0.25">
      <c r="A49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"&amp;TAGS!P4920&amp;"
}"))))</f>
        <v>#VALUE!</v>
      </c>
    </row>
    <row r="4921" spans="1:1" hidden="1" x14ac:dyDescent="0.25">
      <c r="A49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"&amp;TAGS!P4921&amp;"
}"))))</f>
        <v>#VALUE!</v>
      </c>
    </row>
    <row r="4922" spans="1:1" hidden="1" x14ac:dyDescent="0.25">
      <c r="A49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"&amp;TAGS!P4922&amp;"
}"))))</f>
        <v>#VALUE!</v>
      </c>
    </row>
    <row r="4923" spans="1:1" hidden="1" x14ac:dyDescent="0.25">
      <c r="A49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"&amp;TAGS!P4923&amp;"
}"))))</f>
        <v>#VALUE!</v>
      </c>
    </row>
    <row r="4924" spans="1:1" hidden="1" x14ac:dyDescent="0.25">
      <c r="A49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"&amp;TAGS!P4924&amp;"
}"))))</f>
        <v>#VALUE!</v>
      </c>
    </row>
    <row r="4925" spans="1:1" hidden="1" x14ac:dyDescent="0.25">
      <c r="A49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"&amp;TAGS!P4925&amp;"
}"))))</f>
        <v>#VALUE!</v>
      </c>
    </row>
    <row r="4926" spans="1:1" hidden="1" x14ac:dyDescent="0.25">
      <c r="A49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"&amp;TAGS!P4926&amp;"
}"))))</f>
        <v>#VALUE!</v>
      </c>
    </row>
    <row r="4927" spans="1:1" hidden="1" x14ac:dyDescent="0.25">
      <c r="A49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"&amp;TAGS!P4927&amp;"
}"))))</f>
        <v>#VALUE!</v>
      </c>
    </row>
    <row r="4928" spans="1:1" hidden="1" x14ac:dyDescent="0.25">
      <c r="A49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"&amp;TAGS!P4928&amp;"
}"))))</f>
        <v>#VALUE!</v>
      </c>
    </row>
    <row r="4929" spans="1:1" hidden="1" x14ac:dyDescent="0.25">
      <c r="A49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"&amp;TAGS!P4929&amp;"
}"))))</f>
        <v>#VALUE!</v>
      </c>
    </row>
    <row r="4930" spans="1:1" hidden="1" x14ac:dyDescent="0.25">
      <c r="A49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"&amp;TAGS!P4930&amp;"
}"))))</f>
        <v>#VALUE!</v>
      </c>
    </row>
    <row r="4931" spans="1:1" hidden="1" x14ac:dyDescent="0.25">
      <c r="A49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"&amp;TAGS!P4931&amp;"
}"))))</f>
        <v>#VALUE!</v>
      </c>
    </row>
    <row r="4932" spans="1:1" hidden="1" x14ac:dyDescent="0.25">
      <c r="A49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"&amp;TAGS!P4932&amp;"
}"))))</f>
        <v>#VALUE!</v>
      </c>
    </row>
    <row r="4933" spans="1:1" hidden="1" x14ac:dyDescent="0.25">
      <c r="A49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"&amp;TAGS!P4933&amp;"
}"))))</f>
        <v>#VALUE!</v>
      </c>
    </row>
    <row r="4934" spans="1:1" hidden="1" x14ac:dyDescent="0.25">
      <c r="A49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"&amp;TAGS!P4934&amp;"
}"))))</f>
        <v>#VALUE!</v>
      </c>
    </row>
    <row r="4935" spans="1:1" hidden="1" x14ac:dyDescent="0.25">
      <c r="A49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"&amp;TAGS!P4935&amp;"
}"))))</f>
        <v>#VALUE!</v>
      </c>
    </row>
    <row r="4936" spans="1:1" hidden="1" x14ac:dyDescent="0.25">
      <c r="A49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"&amp;TAGS!P4936&amp;"
}"))))</f>
        <v>#VALUE!</v>
      </c>
    </row>
    <row r="4937" spans="1:1" hidden="1" x14ac:dyDescent="0.25">
      <c r="A49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"&amp;TAGS!P4937&amp;"
}"))))</f>
        <v>#VALUE!</v>
      </c>
    </row>
    <row r="4938" spans="1:1" hidden="1" x14ac:dyDescent="0.25">
      <c r="A49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"&amp;TAGS!P4938&amp;"
}"))))</f>
        <v>#VALUE!</v>
      </c>
    </row>
    <row r="4939" spans="1:1" hidden="1" x14ac:dyDescent="0.25">
      <c r="A49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"&amp;TAGS!P4939&amp;"
}"))))</f>
        <v>#VALUE!</v>
      </c>
    </row>
    <row r="4940" spans="1:1" hidden="1" x14ac:dyDescent="0.25">
      <c r="A49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"&amp;TAGS!P4940&amp;"
}"))))</f>
        <v>#VALUE!</v>
      </c>
    </row>
    <row r="4941" spans="1:1" hidden="1" x14ac:dyDescent="0.25">
      <c r="A49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"&amp;TAGS!P4941&amp;"
}"))))</f>
        <v>#VALUE!</v>
      </c>
    </row>
    <row r="4942" spans="1:1" hidden="1" x14ac:dyDescent="0.25">
      <c r="A49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"&amp;TAGS!P4942&amp;"
}"))))</f>
        <v>#VALUE!</v>
      </c>
    </row>
    <row r="4943" spans="1:1" hidden="1" x14ac:dyDescent="0.25">
      <c r="A49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"&amp;TAGS!P4943&amp;"
}"))))</f>
        <v>#VALUE!</v>
      </c>
    </row>
    <row r="4944" spans="1:1" hidden="1" x14ac:dyDescent="0.25">
      <c r="A49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"&amp;TAGS!P4944&amp;"
}"))))</f>
        <v>#VALUE!</v>
      </c>
    </row>
    <row r="4945" spans="1:1" hidden="1" x14ac:dyDescent="0.25">
      <c r="A49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"&amp;TAGS!P4945&amp;"
}"))))</f>
        <v>#VALUE!</v>
      </c>
    </row>
    <row r="4946" spans="1:1" hidden="1" x14ac:dyDescent="0.25">
      <c r="A49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"&amp;TAGS!P4946&amp;"
}"))))</f>
        <v>#VALUE!</v>
      </c>
    </row>
    <row r="4947" spans="1:1" hidden="1" x14ac:dyDescent="0.25">
      <c r="A49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"&amp;TAGS!P4947&amp;"
}"))))</f>
        <v>#VALUE!</v>
      </c>
    </row>
    <row r="4948" spans="1:1" hidden="1" x14ac:dyDescent="0.25">
      <c r="A49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"&amp;TAGS!P4948&amp;"
}"))))</f>
        <v>#VALUE!</v>
      </c>
    </row>
    <row r="4949" spans="1:1" hidden="1" x14ac:dyDescent="0.25">
      <c r="A49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"&amp;TAGS!P4949&amp;"
}"))))</f>
        <v>#VALUE!</v>
      </c>
    </row>
    <row r="4950" spans="1:1" hidden="1" x14ac:dyDescent="0.25">
      <c r="A49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"&amp;TAGS!P4950&amp;"
}"))))</f>
        <v>#VALUE!</v>
      </c>
    </row>
    <row r="4951" spans="1:1" hidden="1" x14ac:dyDescent="0.25">
      <c r="A49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"&amp;TAGS!P4951&amp;"
}"))))</f>
        <v>#VALUE!</v>
      </c>
    </row>
    <row r="4952" spans="1:1" hidden="1" x14ac:dyDescent="0.25">
      <c r="A49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"&amp;TAGS!P4952&amp;"
}"))))</f>
        <v>#VALUE!</v>
      </c>
    </row>
    <row r="4953" spans="1:1" hidden="1" x14ac:dyDescent="0.25">
      <c r="A49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"&amp;TAGS!P4953&amp;"
}"))))</f>
        <v>#VALUE!</v>
      </c>
    </row>
    <row r="4954" spans="1:1" hidden="1" x14ac:dyDescent="0.25">
      <c r="A49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"&amp;TAGS!P4954&amp;"
}"))))</f>
        <v>#VALUE!</v>
      </c>
    </row>
    <row r="4955" spans="1:1" hidden="1" x14ac:dyDescent="0.25">
      <c r="A49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"&amp;TAGS!P4955&amp;"
}"))))</f>
        <v>#VALUE!</v>
      </c>
    </row>
    <row r="4956" spans="1:1" hidden="1" x14ac:dyDescent="0.25">
      <c r="A49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"&amp;TAGS!P4956&amp;"
}"))))</f>
        <v>#VALUE!</v>
      </c>
    </row>
    <row r="4957" spans="1:1" hidden="1" x14ac:dyDescent="0.25">
      <c r="A49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"&amp;TAGS!P4957&amp;"
}"))))</f>
        <v>#VALUE!</v>
      </c>
    </row>
    <row r="4958" spans="1:1" hidden="1" x14ac:dyDescent="0.25">
      <c r="A49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"&amp;TAGS!P4958&amp;"
}"))))</f>
        <v>#VALUE!</v>
      </c>
    </row>
    <row r="4959" spans="1:1" hidden="1" x14ac:dyDescent="0.25">
      <c r="A49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"&amp;TAGS!P4959&amp;"
}"))))</f>
        <v>#VALUE!</v>
      </c>
    </row>
    <row r="4960" spans="1:1" hidden="1" x14ac:dyDescent="0.25">
      <c r="A49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"&amp;TAGS!P4960&amp;"
}"))))</f>
        <v>#VALUE!</v>
      </c>
    </row>
    <row r="4961" spans="1:1" hidden="1" x14ac:dyDescent="0.25">
      <c r="A49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"&amp;TAGS!P4961&amp;"
}"))))</f>
        <v>#VALUE!</v>
      </c>
    </row>
    <row r="4962" spans="1:1" hidden="1" x14ac:dyDescent="0.25">
      <c r="A49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"&amp;TAGS!P4962&amp;"
}"))))</f>
        <v>#VALUE!</v>
      </c>
    </row>
    <row r="4963" spans="1:1" hidden="1" x14ac:dyDescent="0.25">
      <c r="A49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"&amp;TAGS!P4963&amp;"
}"))))</f>
        <v>#VALUE!</v>
      </c>
    </row>
    <row r="4964" spans="1:1" hidden="1" x14ac:dyDescent="0.25">
      <c r="A49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"&amp;TAGS!P4964&amp;"
}"))))</f>
        <v>#VALUE!</v>
      </c>
    </row>
    <row r="4965" spans="1:1" hidden="1" x14ac:dyDescent="0.25">
      <c r="A49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"&amp;TAGS!P4965&amp;"
}"))))</f>
        <v>#VALUE!</v>
      </c>
    </row>
    <row r="4966" spans="1:1" hidden="1" x14ac:dyDescent="0.25">
      <c r="A49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"&amp;TAGS!P4966&amp;"
}"))))</f>
        <v>#VALUE!</v>
      </c>
    </row>
    <row r="4967" spans="1:1" hidden="1" x14ac:dyDescent="0.25">
      <c r="A49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"&amp;TAGS!P4967&amp;"
}"))))</f>
        <v>#VALUE!</v>
      </c>
    </row>
    <row r="4968" spans="1:1" hidden="1" x14ac:dyDescent="0.25">
      <c r="A49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"&amp;TAGS!P4968&amp;"
}"))))</f>
        <v>#VALUE!</v>
      </c>
    </row>
    <row r="4969" spans="1:1" hidden="1" x14ac:dyDescent="0.25">
      <c r="A49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"&amp;TAGS!P4969&amp;"
}"))))</f>
        <v>#VALUE!</v>
      </c>
    </row>
    <row r="4970" spans="1:1" hidden="1" x14ac:dyDescent="0.25">
      <c r="A49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"&amp;TAGS!P4970&amp;"
}"))))</f>
        <v>#VALUE!</v>
      </c>
    </row>
    <row r="4971" spans="1:1" hidden="1" x14ac:dyDescent="0.25">
      <c r="A49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"&amp;TAGS!P4971&amp;"
}"))))</f>
        <v>#VALUE!</v>
      </c>
    </row>
    <row r="4972" spans="1:1" hidden="1" x14ac:dyDescent="0.25">
      <c r="A49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"&amp;TAGS!P4972&amp;"
}"))))</f>
        <v>#VALUE!</v>
      </c>
    </row>
    <row r="4973" spans="1:1" hidden="1" x14ac:dyDescent="0.25">
      <c r="A49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"&amp;TAGS!P4973&amp;"
}"))))</f>
        <v>#VALUE!</v>
      </c>
    </row>
    <row r="4974" spans="1:1" hidden="1" x14ac:dyDescent="0.25">
      <c r="A49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"&amp;TAGS!P4974&amp;"
}"))))</f>
        <v>#VALUE!</v>
      </c>
    </row>
    <row r="4975" spans="1:1" hidden="1" x14ac:dyDescent="0.25">
      <c r="A49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"&amp;TAGS!P4975&amp;"
}"))))</f>
        <v>#VALUE!</v>
      </c>
    </row>
    <row r="4976" spans="1:1" hidden="1" x14ac:dyDescent="0.25">
      <c r="A49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"&amp;TAGS!P4976&amp;"
}"))))</f>
        <v>#VALUE!</v>
      </c>
    </row>
    <row r="4977" spans="1:1" hidden="1" x14ac:dyDescent="0.25">
      <c r="A49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"&amp;TAGS!P4977&amp;"
}"))))</f>
        <v>#VALUE!</v>
      </c>
    </row>
    <row r="4978" spans="1:1" hidden="1" x14ac:dyDescent="0.25">
      <c r="A49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"&amp;TAGS!P4978&amp;"
}"))))</f>
        <v>#VALUE!</v>
      </c>
    </row>
    <row r="4979" spans="1:1" hidden="1" x14ac:dyDescent="0.25">
      <c r="A49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"&amp;TAGS!P4979&amp;"
}"))))</f>
        <v>#VALUE!</v>
      </c>
    </row>
    <row r="4980" spans="1:1" hidden="1" x14ac:dyDescent="0.25">
      <c r="A49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"&amp;TAGS!P4980&amp;"
}"))))</f>
        <v>#VALUE!</v>
      </c>
    </row>
    <row r="4981" spans="1:1" hidden="1" x14ac:dyDescent="0.25">
      <c r="A49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"&amp;TAGS!P4981&amp;"
}"))))</f>
        <v>#VALUE!</v>
      </c>
    </row>
    <row r="4982" spans="1:1" hidden="1" x14ac:dyDescent="0.25">
      <c r="A49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"&amp;TAGS!P4982&amp;"
}"))))</f>
        <v>#VALUE!</v>
      </c>
    </row>
    <row r="4983" spans="1:1" hidden="1" x14ac:dyDescent="0.25">
      <c r="A49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"&amp;TAGS!P4983&amp;"
}"))))</f>
        <v>#VALUE!</v>
      </c>
    </row>
    <row r="4984" spans="1:1" hidden="1" x14ac:dyDescent="0.25">
      <c r="A49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"&amp;TAGS!P4984&amp;"
}"))))</f>
        <v>#VALUE!</v>
      </c>
    </row>
    <row r="4985" spans="1:1" hidden="1" x14ac:dyDescent="0.25">
      <c r="A49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"&amp;TAGS!P4985&amp;"
}"))))</f>
        <v>#VALUE!</v>
      </c>
    </row>
    <row r="4986" spans="1:1" hidden="1" x14ac:dyDescent="0.25">
      <c r="A49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"&amp;TAGS!P4986&amp;"
}"))))</f>
        <v>#VALUE!</v>
      </c>
    </row>
    <row r="4987" spans="1:1" hidden="1" x14ac:dyDescent="0.25">
      <c r="A49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"&amp;TAGS!P4987&amp;"
}"))))</f>
        <v>#VALUE!</v>
      </c>
    </row>
    <row r="4988" spans="1:1" hidden="1" x14ac:dyDescent="0.25">
      <c r="A49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"&amp;TAGS!P4988&amp;"
}"))))</f>
        <v>#VALUE!</v>
      </c>
    </row>
    <row r="4989" spans="1:1" hidden="1" x14ac:dyDescent="0.25">
      <c r="A49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"&amp;TAGS!P4989&amp;"
}"))))</f>
        <v>#VALUE!</v>
      </c>
    </row>
    <row r="4990" spans="1:1" hidden="1" x14ac:dyDescent="0.25">
      <c r="A49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"&amp;TAGS!P4990&amp;"
}"))))</f>
        <v>#VALUE!</v>
      </c>
    </row>
    <row r="4991" spans="1:1" hidden="1" x14ac:dyDescent="0.25">
      <c r="A49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"&amp;TAGS!P4991&amp;"
}"))))</f>
        <v>#VALUE!</v>
      </c>
    </row>
    <row r="4992" spans="1:1" hidden="1" x14ac:dyDescent="0.25">
      <c r="A49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"&amp;TAGS!P4992&amp;"
}"))))</f>
        <v>#VALUE!</v>
      </c>
    </row>
    <row r="4993" spans="1:1" hidden="1" x14ac:dyDescent="0.25">
      <c r="A49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"&amp;TAGS!P4993&amp;"
}"))))</f>
        <v>#VALUE!</v>
      </c>
    </row>
    <row r="4994" spans="1:1" hidden="1" x14ac:dyDescent="0.25">
      <c r="A49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"&amp;TAGS!P4994&amp;"
}"))))</f>
        <v>#VALUE!</v>
      </c>
    </row>
    <row r="4995" spans="1:1" hidden="1" x14ac:dyDescent="0.25">
      <c r="A49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"&amp;TAGS!P4995&amp;"
}"))))</f>
        <v>#VALUE!</v>
      </c>
    </row>
    <row r="4996" spans="1:1" hidden="1" x14ac:dyDescent="0.25">
      <c r="A49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"&amp;TAGS!P4996&amp;"
}"))))</f>
        <v>#VALUE!</v>
      </c>
    </row>
    <row r="4997" spans="1:1" hidden="1" x14ac:dyDescent="0.25">
      <c r="A49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"&amp;TAGS!P4997&amp;"
}"))))</f>
        <v>#VALUE!</v>
      </c>
    </row>
    <row r="4998" spans="1:1" hidden="1" x14ac:dyDescent="0.25">
      <c r="A49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"&amp;TAGS!P4998&amp;"
}"))))</f>
        <v>#VALUE!</v>
      </c>
    </row>
    <row r="4999" spans="1:1" hidden="1" x14ac:dyDescent="0.25">
      <c r="A49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"&amp;TAGS!P4999&amp;"
}"))))</f>
        <v>#VALUE!</v>
      </c>
    </row>
    <row r="5000" spans="1:1" hidden="1" x14ac:dyDescent="0.25">
      <c r="A50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"&amp;TAGS!P5000&amp;"
}"))))</f>
        <v>#VALUE!</v>
      </c>
    </row>
    <row r="5001" spans="1:1" hidden="1" x14ac:dyDescent="0.25">
      <c r="A50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"&amp;TAGS!P5001&amp;"
}"))))</f>
        <v>#VALUE!</v>
      </c>
    </row>
    <row r="5002" spans="1:1" hidden="1" x14ac:dyDescent="0.25">
      <c r="A50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"&amp;TAGS!P5002&amp;"
}"))))</f>
        <v>#VALUE!</v>
      </c>
    </row>
    <row r="5003" spans="1:1" hidden="1" x14ac:dyDescent="0.25">
      <c r="A50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"&amp;TAGS!P5003&amp;"
}"))))</f>
        <v>#VALUE!</v>
      </c>
    </row>
    <row r="5004" spans="1:1" hidden="1" x14ac:dyDescent="0.25">
      <c r="A50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"&amp;TAGS!P5004&amp;"
}"))))</f>
        <v>#VALUE!</v>
      </c>
    </row>
    <row r="5005" spans="1:1" hidden="1" x14ac:dyDescent="0.25">
      <c r="A50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"&amp;TAGS!P5005&amp;"
}"))))</f>
        <v>#VALUE!</v>
      </c>
    </row>
    <row r="5006" spans="1:1" hidden="1" x14ac:dyDescent="0.25">
      <c r="A50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"&amp;TAGS!P5006&amp;"
}"))))</f>
        <v>#VALUE!</v>
      </c>
    </row>
    <row r="5007" spans="1:1" hidden="1" x14ac:dyDescent="0.25">
      <c r="A50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"&amp;TAGS!P5007&amp;"
}"))))</f>
        <v>#VALUE!</v>
      </c>
    </row>
    <row r="5008" spans="1:1" hidden="1" x14ac:dyDescent="0.25">
      <c r="A50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"&amp;TAGS!P5008&amp;"
}"))))</f>
        <v>#VALUE!</v>
      </c>
    </row>
    <row r="5009" spans="1:1" hidden="1" x14ac:dyDescent="0.25">
      <c r="A50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"&amp;TAGS!P5009&amp;"
}"))))</f>
        <v>#VALUE!</v>
      </c>
    </row>
    <row r="5010" spans="1:1" hidden="1" x14ac:dyDescent="0.25">
      <c r="A50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"&amp;TAGS!P5010&amp;"
}"))))</f>
        <v>#VALUE!</v>
      </c>
    </row>
    <row r="5011" spans="1:1" hidden="1" x14ac:dyDescent="0.25">
      <c r="A50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"&amp;TAGS!P5011&amp;"
}"))))</f>
        <v>#VALUE!</v>
      </c>
    </row>
    <row r="5012" spans="1:1" hidden="1" x14ac:dyDescent="0.25">
      <c r="A50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"&amp;TAGS!P5012&amp;"
}"))))</f>
        <v>#VALUE!</v>
      </c>
    </row>
    <row r="5013" spans="1:1" hidden="1" x14ac:dyDescent="0.25">
      <c r="A50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"&amp;TAGS!P5013&amp;"
}"))))</f>
        <v>#VALUE!</v>
      </c>
    </row>
    <row r="5014" spans="1:1" hidden="1" x14ac:dyDescent="0.25">
      <c r="A50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"&amp;TAGS!P5014&amp;"
}"))))</f>
        <v>#VALUE!</v>
      </c>
    </row>
    <row r="5015" spans="1:1" hidden="1" x14ac:dyDescent="0.25">
      <c r="A50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"&amp;TAGS!P5015&amp;"
}"))))</f>
        <v>#VALUE!</v>
      </c>
    </row>
  </sheetData>
  <autoFilter xmlns:x14="http://schemas.microsoft.com/office/spreadsheetml/2009/9/main" ref="A1:A5015">
    <filterColumn colId="0">
      <filters>
        <mc:AlternateContent xmlns:mc="http://schemas.openxmlformats.org/markup-compatibility/2006">
          <mc:Choice Requires="x14">
            <x14:filter val="@PART[0625_Heatshield]:FOR[xxxRP0]_x000a_{_x000a_    %TechRequired = entryDescentLanding_x000a_    %cost = 300_x000a_    %entryCost = 18000_x000a_    RP0conf = true_x000a_    @description ^=:$: From Deadly Reentry mod_x000a__x000a_    MODULE_x000a_    { name = ModuleTagReentry }_x000a__x000a_}"/>
            <x14:filter val="@PART[1.25_Heatshield]:FOR[xxxRP0]_x000a_{_x000a_    %TechRequired = entryDescentLanding_x000a_    %cost = 600_x000a_    %entryCost = 20000_x000a_    RP0conf = true_x000a_    @description ^=:$: From Deadly Reentry mod_x000a__x000a_    MODULE_x000a_    { name = ModuleTagReentry }_x000a__x000a_}"/>
            <x14:filter val="@PART[1x3SPanels]:FOR[xxxRP0]_x000a_{_x000a_    %TechRequired = improvedPower_x000a_    %cost = 200_x000a_    %entryCost = 4000_x000a_    RP0conf = true_x000a_    @description ^=:$: From Stock (RO Config) mod_x000a_}"/>
            <x14:filter val="@PART[1x3WPanels]:FOR[xxxRP0]_x000a_{_x000a_    %TechRequired = improvedPower_x000a_    %cost = 450_x000a_    %entryCost = 9000_x000a_    RP0conf = true_x000a_    @description ^=:$: From Stock (RO Config) mod_x000a_}"/>
            <x14:filter val="@PART[2.5_Heatshield]:FOR[xxxRP0]_x000a_{_x000a_    %TechRequired = earlyLanding_x000a_    %cost = 800_x000a_    %entryCost = 21000_x000a_    RP0conf = true_x000a_    @description ^=:$: From Deadly Reentry mod_x000a__x000a_    MODULE_x000a_    { name = ModuleTagReentry }_x000a__x000a_}"/>
            <x14:filter val="@PART[2_5mAdapter]:FOR[xxxRP0]_x000a_{_x000a_    %TechRequired = materialsScienceNF_x000a_    %cost = 500_x000a_    %entryCost = 1000_x000a_    RP0conf = false_x000a_    @description ^=:$: From CST-100 Starliner mod_x000a_}"/>
            <x14:filter val="@PART[25mKossak]:FOR[xxxRP0]_x000a_{_x000a_    %TechRequired = advancedJetEngines_x000a_    %cost = 1575_x000a_    %entryCost = 31500_x000a_    RP0conf = true_x000a_    @description ^=:$: From SXT mod_x000a__x000a_    MODULE_x000a_    { name = ModuleTagHabitable }_x000a__x000a_}"/>
            <x14:filter val="@PART[3_75mAdapter]:FOR[xxxRP0]_x000a_{_x000a_    %TechRequired = materialsScienceNF_x000a_    %cost = 500_x000a_    %entryCost = 1000_x000a_    RP0conf = false_x000a_    @description ^=:$: From CST-100 Starliner mod_x000a_}"/>
            <x14:filter val="@PART[400N_Engine]:FOR[xxxRP0]_x000a_{_x000a_    %TechRequired = standardDockingPorts_x000a_    %cost = 200_x000a_    %entryCost = 2800_x000a_    RP0conf = false_x000a_    @description ^=:$: From Niche Parts mod_x000a_}"/>
            <x14:filter val="@PART[45DegreeRCS]:FOR[xxxRP0]_x000a_{_x000a_    %TechRequired = improvedFlightControl_x000a_    %cost = 35_x000a_    %entryCost = 2000_x000a_    RP0conf = true_x000a_    @description ^=:$: From Ven Stock Revamp mod_x000a__x000a_    MODULE_x000a_    { name = ModuleTagEngineLiquidPF }_x000a__x000a_}"/>
            <x14:filter val="@PART[625mBonny]:FOR[xxxRP0]_x000a_{_x000a_    %TechRequired = start_x000a_    %cost = 12_x000a_    %entryCost = 240_x000a_    RP0conf = true_x000a_    @description ^=:$: From SXT mod_x000a__x000a_    MODULE_x000a_    { name = ModuleTagHabitable }_x000a__x000a_}"/>
            <x14:filter val="@PART[7k_ok_lsolar]:FOR[xxxRP0]_x000a_{_x000a_    %TechRequired = improvedPower_x000a_    %cost = 2000_x000a_    %entryCost = 70000_x000a_    RP0conf = true_x000a_    @description ^=:$: From RN Soyuz mod_x000a_}"/>
            <x14:filter val="@PART[7k_ok_rsolar]:FOR[xxxRP0]_x000a_{_x000a_    %TechRequired = improvedPower_x000a_    %cost = 2000_x000a_    %entryCost = 70000_x000a_    RP0conf = true_x000a_    @description ^=:$: From RN Soyuz mod_x000a_}"/>
            <x14:filter val="@PART[890N_Engine]:FOR[xxxRP0]_x000a_{_x000a_    %TechRequired = standardDockingPorts_x000a_    %cost = 200_x000a_    %entryCost = 1500_x000a_    RP0conf = false_x000a_    @description ^=:$: From Niche Parts mod_x000a_}"/>
            <x14:filter val="@PART[ADAPTER_BLOCK_I]:FOR[xxxRP0]_x000a_{_x000a_    %TechRequired = materialsScienceSpaceStation_x000a_    %cost = 280_x000a_    %entryCost = 6400_x000a_    RP0conf = false_x000a_    @description ^=:$: From DECQ R7/SOYUZ mod_x000a_}"/>
            <x14:filter val="@PART[ADAPTER_BLOCK_I2]:FOR[xxxRP0]_x000a_{_x000a_    %TechRequired = materialsScienceInternational_x000a_    %cost = 280_x000a_    %entryCost = 6400_x000a_    RP0conf = false_x000a_    @description ^=:$: From DECQ R7/SOYUZ mod_x000a_}"/>
            <x14:filter val="@PART[adapter-125-0625-2]:FOR[xxxRP0]_x000a_{_x000a_    %TechRequired = materialsScienceSatellite_x000a_    %cost = 200_x000a_    %entryCost = 1000_x000a_    RP0conf = false_x000a_    @description ^=:$: From Near Future Construction mod_x000a_}"/>
            <x14:filter val="@PART[adapter-125-0625-3]:FOR[xxxRP0]_x000a_{_x000a_    %TechRequired = materialsScienceSatellite_x000a_    %cost = 250_x000a_    %entryCost = 1050_x000a_    RP0conf = false_x000a_    @description ^=:$: From Near Future Construction mod_x000a_}"/>
            <x14:filter val="@PART[adapter-125-0625-4]:FOR[xxxRP0]_x000a_{_x000a_    %TechRequired = materialsScienceSatellite_x000a_    %cost = 300_x000a_    %entryCost = 1100_x000a_    RP0conf = false_x000a_    @description ^=:$: From Near Future Construction mod_x000a_}"/>
            <x14:filter val="@PART[adapter-25-125]:FOR[xxxRP0]_x000a_{_x000a_    %TechRequired = materialsScienceHuman_x000a_    %cost = 350_x000a_    %entryCost = 2500_x000a_    RP0conf = false_x000a_    @description ^=:$: From Near Future Construction mod_x000a_}"/>
            <x14:filter val="@PART[adapter-375-25]:FOR[xxxRP0]_x000a_{_x000a_    %TechRequired = materialsScienceAdvCapsules_x000a_    %cost = 1800_x000a_    %entryCost = 4800_x000a_    RP0conf = false_x000a_    @description ^=:$: From Near Future Construction mod_x000a_}"/>
            <x14:filter val="@PART[adapterEngines]:FOR[xxxRP0]_x000a_{_x000a_    %TechRequired = spaceShuttles_x000a_    %cost = 2500_x000a_    %entryCost = 42000_x000a_    RP0conf = false_x000a_    @description ^=:$: From Stock (RO Config) mod_x000a_}"/>
            <x14:filter val="@PART[adapterLargeSmallBi]:FOR[xxxRP0]_x000a_{_x000a_    %TechRequired = materialsScienceHuman_x000a_    %cost = 400_x000a_    %entryCost = 7800_x000a_    RP0conf = false_x000a_    @description ^=:$: From Stock (RO Config) mod_x000a_}"/>
            <x14:filter val="@PART[adapterLargeSmallQuad]:FOR[xxxRP0]_x000a_{_x000a_    %TechRequired = materialsScienceHuman_x000a_    %cost = 800_x000a_    %entryCost = 7000_x000a_    RP0conf = false_x000a_    @description ^=:$: From Stock (RO Config) mod_x000a_}"/>
            <x14:filter val="@PART[adapterLargeSmallTri]:FOR[xxxRP0]_x000a_{_x000a_    %TechRequired = materialsScienceHuman_x000a_    %cost = 600_x000a_    %entryCost = 6400_x000a_    RP0conf = false_x000a_    @description ^=:$: From Stock (RO Config) mod_x000a_}"/>
            <x14:filter val="@PART[adapterMk3-Mk2]:FOR[xxxRP0]_x000a_{_x000a_    %TechRequired = spaceShuttles_x000a_    %cost = 1_x000a_    %entryCost = 42000_x000a_    RP0conf = false_x000a_    @description ^=:$: From Stock (RO Config) mod_x000a_}"/>
            <x14:filter val="@PART[adapterMk3-Size2]:FOR[xxxRP0]_x000a_{_x000a_    %TechRequired = spaceShuttles_x000a_    %cost = 1_x000a_    %entryCost = 42000_x000a_    RP0conf = false_x000a_    @description ^=:$: From Stock (RO Config) mod_x000a_}"/>
            <x14:filter val="@PART[adapterMk3-Size2Slant]:FOR[xxxRP0]_x000a_{_x000a_    %TechRequired = spaceShuttles_x000a_    %cost = 1_x000a_    %entryCost = 42000_x000a_    RP0conf = false_x000a_    @description ^=:$: From Stock (RO Config) mod_x000a_}"/>
            <x14:filter val="@PART[adapter-rad-0625]:FOR[xxxRP0]_x000a_{_x000a_    %TechRequired = materialsScienceHuman_x000a_    %cost = 675_x000a_    %entryCost = 1950_x000a_    RP0conf = false_x000a_    @description ^=:$: From Near Future Construction mod_x000a_}"/>
            <x14:filter val="@PART[adapter-rad-125]:FOR[xxxRP0]_x000a_{_x000a_    %TechRequired = materialsScienceHuman_x000a_    %cost = 1350_x000a_    %entryCost = 3100_x000a_    RP0conf = false_x000a_    @description ^=:$: From Near Future Construction mod_x000a_}"/>
            <x14:filter val="@PART[adapterrads]:FOR[xxxRP0]_x000a_{_x000a_    %TechRequired = materialsScienceSatellite_x000a_    %cost = 1_x000a_    %entryCost = 3300_x000a_    RP0conf = false_x000a_    @description ^=:$: From AIES mod_x000a_}"/>
            <x14:filter val="@PART[adapterSize2-Mk2]:FOR[xxxRP0]_x000a_{_x000a_    %TechRequired = effectiveSpaceplanes_x000a_    %cost = 1_x000a_    %entryCost = 18000_x000a_    RP0conf = false_x000a_    @description ^=:$: From Stock (RO Config) mod_x000a_}"/>
            <x14:filter val="@PART[adapterSize2-Size1]:FOR[xxxRP0]_x000a_{_x000a_    %TechRequired = materialsScienceSatellite_x000a_    %cost = 1_x000a_    %entryCost = 18000_x000a_    RP0conf = false_x000a_    @description ^=:$: From Stock (RO Config) mod_x000a_}"/>
            <x14:filter val="@PART[adapterSize2-Size1Slant]:FOR[xxxRP0]_x000a_{_x000a_    %TechRequired = materialsScienceSatellite_x000a_    %cost = 1_x000a_    %entryCost = 18000_x000a_    RP0conf = false_x000a_    @description ^=:$: From Stock (RO Config) mod_x000a_}"/>
            <x14:filter val="@PART[adapterSize3-Mk3]:FOR[xxxRP0]_x000a_{_x000a_    %TechRequired = spaceShuttles_x000a_    %cost = 1_x000a_    %entryCost = 42000_x000a_    RP0conf = false_x000a_    @description ^=:$: From Stock (RO Config) mod_x000a_}"/>
            <x14:filter val="@PART[adapterSmallMiniShort]:FOR[xxxRP0]_x000a_{_x000a_    %TechRequired = earlyMaterialsScience_x000a_    %cost = 100_x000a_    %entryCost = 4800_x000a_    RP0conf = false_x000a_    @description ^=:$: From Stock (RO Config) mod_x000a_}"/>
            <x14:filter val="@PART[adapterSmallMiniTall]:FOR[xxxRP0]_x000a_{_x000a_    %TechRequired = earlyMaterialsScience_x000a_    %cost = 150_x000a_    %entryCost = 4400_x000a_    RP0conf = false_x000a_    @description ^=:$: From Stock (RO Config) mod_x000a_}"/>
            <x14:filter val="@PART[AdvancedCanard]:FOR[xxxRP0]_x000a_{_x000a_    %TechRequired = advancedJetEngines_x000a_    %cost = 20_x000a_    %entryCost = 400_x000a_    RP0conf = true_x000a_    @description ^=:$: From Stock (RO Config) mod_x000a_}"/>
            <x14:filter val="@PART[ADVINTER]:FOR[xxxRP0]_x000a_{_x000a_    %TechRequired = materialsScienceNF_x000a_    %cost = 1_x000a_    %entryCost = 600_x000a_    RP0conf = false_x000a_    @description ^=:$: From Chaka Monkey mod_x000a_}"/>
            <x14:filter val="@PART[advSascr3]:FOR[xxxRP0]_x000a_{_x000a_    %TechRequired = spaceStationControl_x000a_    %cost = 2500_x000a_    %entryCost = 50000_x000a_    RP0conf = true_x000a_    @description ^=:$: From AIES mod_x000a_}"/>
            <x14:filter val="@PART[advSasModule]:FOR[xxxRP0]_x000a_{_x000a_    %TechRequired = spaceStationControl_x000a_    %cost = 5000_x000a_    %entryCost = 100000_x000a_    RP0conf = true_x000a_    @description ^=:$: From Stock (RO Config) mod_x000a_}"/>
            <x14:filter val="@PART[AIESrcsThrusrmt1]:FOR[xxxRP0]_x000a_{_x000a_    %TechRequired = earlyFlightControl_x000a_    %cost = 12_x000a_    %entryCost = 240_x000a_    RP0conf = true_x000a_    @description ^=:$: From AIES mod_x000a__x000a_    MODULE_x000a_    { name = ModuleTagEngineLiquidPF }_x000a__x000a_}"/>
            <x14:filter val="@PART[AIESrcsThrusrom9]:FOR[xxxRP0]_x000a_{_x000a_    %TechRequired = earlyFlightControl_x000a_    %cost = 20_x000a_    %entryCost = 400_x000a_    RP0conf = true_x000a_    @description ^=:$: From AIES mod_x000a__x000a_    MODULE_x000a_    { name = ModuleTagEngineLiquidPF }_x000a__x000a_}"/>
            <x14:filter val="@PART[airbrake1]:FOR[xxxRP0]_x000a_{_x000a_    %TechRequired = matureSupersonic_x000a_    %cost = 50_x000a_    %entryCost = 1000_x000a_    RP0conf = true_x000a_    @description ^=:$: From Stock (RO Config) mod_x000a_}"/>
            <x14:filter val="@PART[airlinerCtrlSrf]:FOR[xxxRP0]_x000a_{_x000a_    %TechRequired = matureTurbofans_x000a_    %cost = 800_x000a_    %entryCost = 16400_x000a_    RP0conf = false_x000a_    @description ^=:$: From Stock (RO Config) mod_x000a_}"/>
            <x14:filter val="@PART[airlinerMainWing]:FOR[xxxRP0]_x000a_{_x000a_    %TechRequired = matureTurbofans_x000a_    %cost = 2800_x000a_    %entryCost = 36400_x000a_    RP0conf = false_x000a_    @description ^=:$: From Stock (RO Config) mod_x000a_}"/>
            <x14:filter val="@PART[airlinerTailFin]:FOR[xxxRP0]_x000a_{_x000a_    %TechRequired = matureTurbofans_x000a_    %cost = 1000_x000a_    %entryCost = 4000_x000a_    RP0conf = false_x000a_    @description ^=:$: From Stock (RO Config) mod_x000a_}"/>
            <x14:filter val="@PART[airplaneTail]:FOR[xxxRP0]_x000a_{_x000a_    %TechRequired = start_x000a_    %cost = 5_x000a_    %entryCost = 100_x000a_    RP0conf = true_x000a_    @description ^=:$: From Stock (RO Config) mod_x000a_}"/>
            <x14:filter val="@PART[airplaneTailB]:FOR[xxxRP0]_x000a_{_x000a_    %TechRequired = start_x000a_    %cost = 5_x000a_    %entryCost = 100_x000a_    RP0conf = true_x000a_    @description ^=:$: From Stock (RO Config) mod_x000a_}"/>
            <x14:filter val="@PART[airScoop]:FOR[xxxRP0]_x000a_{_x000a_    %TechRequired = start_x000a_    %cost = 20_x000a_    %entryCost = 0_x000a_    RP0conf = true_x000a_    @description ^=:$: From Stock (RO Config) mod_x000a_}"/>
            <x14:filter val="@PART[aje_al31]:FOR[xxxRP0]_x000a_{_x000a_    %TechRequired = scramjetEngines_x000a_    %cost = 450_x000a_    %entryCost = 9000_x000a_    RP0conf = true_x000a_    @description ^=:$: From Advanced Jet Engines mod_x000a_}"/>
            <x14:filter val="@PART[aje_atar]:FOR[xxxRP0]_x000a_{_x000a_    %TechRequired = advancedJetEngines_x000a_    %cost = 220_x000a_    %entryCost = 4400_x000a_    RP0conf = true_x000a_    @description ^=:$: From Advanced Jet Engines mod_x000a_}"/>
            <x14:filter val="@PART[aje_avon]:FOR[xxxRP0]_x000a_{_x000a_    %TechRequired = advancedJetEngines_x000a_    %cost = 140_x000a_    %entryCost = 2800_x000a_    RP0conf = true_x000a_    @description ^=:$: From Advanced Jet Engines mod_x000a_}"/>
            <x14:filter val="@PART[aje_f404]:FOR[xxxRP0]_x000a_{_x000a_    %TechRequired = refinedTurbofans_x000a_    %cost = 600_x000a_    %entryCost = 12000_x000a_    RP0conf = true_x000a_    @description ^=:$: From Advanced Jet Engines mod_x000a_}"/>
            <x14:filter val="@PART[aje_j57]:FOR[xxxRP0]_x000a_{_x000a_    %TechRequired = matureSupersonic_x000a_    %cost = 130_x000a_    %entryCost = 2600_x000a_    RP0conf = true_x000a_    @description ^=:$: From Advanced Jet Engines mod_x000a_}"/>
            <x14:filter val="@PART[aje_j75]:FOR[xxxRP0]_x000a_{_x000a_    %TechRequired = highSpeedFlight_x000a_    %cost = 223_x000a_    %entryCost = 4470_x000a_    RP0conf = true_x000a_    @description ^=:$: From Advanced Jet Engines mod_x000a_}"/>
            <x14:filter val="@PART[aje_j79]:FOR[xxxRP0]_x000a_{_x000a_    %TechRequired = advancedJetEngines_x000a_    %cost = 220_x000a_    %entryCost = 4400_x000a_    RP0conf = true_x000a_    @description ^=:$: From Advanced Jet Engines mod_x000a_}"/>
            <x14:filter val="@PART[aje_ramjet]:FOR[xxxRP0]_x000a_{_x000a_    %TechRequired = hypersonicFlightRP0_x000a_    %cost = 350_x000a_    %entryCost = 7000_x000a_    RP0conf = true_x000a_    @description ^=:$: From Advanced Jet Engines mod_x000a_}"/>
            <x14:filter val="@PART[aje_solarPanels]:FOR[xxxRP0]_x000a_{_x000a_    %TechRequired = basicPower_x000a_    %cost = 400_x000a_    %entryCost = 10000_x000a_    RP0conf = true_x000a_    @description ^=:$: From Advanced Jet Engines mod_x000a_}"/>
            <x14:filter val="@PART[ALCOR_LanderCapsule]:FOR[xxxRP0]_x000a_{_x000a_    %TechRequired = lunarLanding_x000a_    %cost = 4000_x000a_    %entryCost = 8000_x000a_    RP0conf = false_x000a_    @description ^=:$: From ALCOR mod_x000a_}"/>
            <x14:filter val="@PART[Almach_Parachute_B]:FOR[xxxRP0]_x000a_{_x000a_    %TechRequired = secondGenCapsules_x000a_    %cost = 500_x000a_    %entryCost = 1000_x000a_    RP0conf = true_x000a_    @description ^=:$: From IronCretin Vostok mod_x000a__x000a_    MODULE_x000a_    { name = ModuleTagHumanRated }_x000a_    MODULE_x000a_    { name = ModuleTagReentry }_x000a__x000a_}"/>
            <x14:filter val="@PART[almaz_pan_l]:FOR[xxxRP0]_x000a_{_x000a_    %TechRequired = spaceStationSolarPanels_x000a_    %cost = 4000_x000a_    %entryCost = 30000_x000a_    RP0conf = true_x000a_    @description ^=:$: From RN Salyut mod_x000a_}"/>
            <x14:filter val="@PART[almaz_pan_r]:FOR[xxxRP0]_x000a_{_x000a_    %TechRequired = spaceStationSolarPanels_x000a_    %cost = 4000_x000a_    %entryCost = 30000_x000a_    RP0conf = true_x000a_    @description ^=:$: From RN Salyut mod_x000a_}"/>
            <x14:filter val="@PART[almaz_sample_return]:FOR[xxxRP0]_x000a_{_x000a_    %TechRequired = deepSpaceScience_x000a_    %cost = 800_x000a_    %entryCost = 3000_x000a_    RP0conf = true_x000a_    @description ^=:$: From RN Salyut mod_x000a__x000a_    MODULE_x000a_    { name = ModuleTagInstruments }_x000a__x000a_}"/>
            <x14:filter val="@PART[almaz_sr_dec]:FOR[xxxRP0]_x000a_{_x000a_    %TechRequired = materialsScienceSpaceStation_x000a_    %cost = 600_x000a_    %entryCost = 2500_x000a_    RP0conf = true_x000a_    @description ^=:$: From RN Salyut mod_x000a__x000a_    MODULE_x000a_    { name = ModuleTagDecoupler }_x000a__x000a_}"/>
            <x14:filter val="@PART[almaz_sr_para]:FOR[xxxRP0]_x000a_{_x000a_    %TechRequired = advancedUncrewedLanding_x000a_    %cost = 1000_x000a_    %entryCost = 10000_x000a_    RP0conf = true_x000a_    @description ^=:$: From RN Salyut mod_x000a_}"/>
            <x14:filter val="@PART[almaz_sr_retro]:FOR[xxxRP0]_x000a_{_x000a_    %TechRequired = solids1972_x000a_    %cost = 1000_x000a_    %entryCost = 1000_x000a_    RP0conf = true_x000a_    @description ^=:$: From RN Salyut mod_x000a__x000a_    MODULE_x000a_    { name = ModuleTagEngineSolid }_x000a__x000a_}"/>
            <x14:filter val="@PART[almaz3-5]:FOR[xxxRP0]_x000a_{_x000a_    %TechRequired = earlySpaceStations_x000a_    %cost = 50000_x000a_    %entryCost = 150000_x000a_    RP0conf = true_x000a_    @description ^=:$: From RN Salyut mod_x000a__x000a_    MODULE_x000a_    { name = ModuleTagHabitable }_x000a_    MODULE_x000a_    { name = ModuleTagHumanRated }_x000a__x000a_}"/>
            <x14:filter val="@PART[altairPod]:FOR[xxxRP0]_x000a_{_x000a_    %TechRequired = SIAD_x000a_    %cost = 4000_x000a_    %entryCost = 10400_x000a_    RP0conf = false_x000a_    @description ^=:$: From Chaka Monkey mod_x000a__x000a_    MODULE_x000a_    { name = ModuleTagEngineLiquidPF }_x000a__x000a_}"/>
            <x14:filter val="@PART[Angledpanel]:FOR[xxxRP0]_x000a_{_x000a_    %TechRequired = start_x000a_    %cost = 5_x000a_    %entryCost = 100_x000a_    RP0conf = true_x000a_    @description ^=:$: From Stock (RO Config) mod_x000a_}"/>
            <x14:filter val="@PART[antenna_quetzal]:FOR[xxxRP0]_x000a_{_x000a_    %TechRequired = interplanetaryComms_x000a_    %cost = 100_x000a_    %entryCost = 100_x000a_    RP0conf = false_x000a_    @description ^=:$: From Coatl Aerospace mod_x000a_}"/>
            <x14:filter val="@PART[antenna_tv]:FOR[xxxRP0]_x000a_{_x000a_    %TechRequired = earlyAvionics_x000a_    %cost = 280_x000a_    %entryCost = 240_x000a_    RP0conf = false_x000a_    @description ^=:$: From Coatl Aerospace mod_x000a_}"/>
            <x14:filter val="@PART[APAS89-95]:FOR[xxxRP0]_x000a_{_x000a_    %TechRequired = standardDockingPorts_x000a_    %cost = 3500_x000a_    %entryCost = 70000_x000a_    RP0conf = true_x000a_    @description ^=:$: From Realism Overhaul mod_x000a__x000a_    MODULE_x000a_    { name = ModuleTagHumanRated }_x000a_    MODULE_x000a_    { name = ModuleTagDecoupler }_x000a__x000a_}"/>
            <x14:filter val="@PART[argon-125-2]:FOR[xxxRP0]_x000a_{_x000a_    %TechRequired = earlyElecPropulsion_x000a_    %cost = 1_x000a_    %entryCost = 12250_x000a_    RP0conf = false_x000a_    @description ^=:$: From Near Future Propulsion mod_x000a_}"/>
            <x14:filter val="@PART[argon-25-2]:FOR[xxxRP0]_x000a_{_x000a_    %TechRequired = earlyElecPropulsion_x000a_    %cost = 1_x000a_    %entryCost = 425000_x000a_    RP0conf = false_x000a_    @description ^=:$: From Near Future Propulsion mod_x000a_}"/>
            <x14:filter val="@PART[Ariane4Decoupler1]:FOR[xxxRP0]_x000a_{_x000a_    %TechRequired = materialsScienceSpaceplanes_x000a_    %cost = 600_x000a_    %entryCost = 100_x000a_    RP0conf = false_x000a_    @description ^=:$: From ESA Launchers mod_x000a__x000a_    MODULE_x000a_    { name = ModuleTagDecoupler }_x000a__x000a_}"/>
            <x14:filter val="@PART[Ariane4Decoupler2]:FOR[xxxRP0]_x000a_{_x000a_    %TechRequired = materialsScienceSpaceplanes_x000a_    %cost = 600_x000a_    %entryCost = 100_x000a_    RP0conf = false_x000a_    @description ^=:$: From ESA Launchers mod_x000a__x000a_    MODULE_x000a_    { name = ModuleTagDecoupler }_x000a__x000a_}"/>
            <x14:filter val="@PART[Ariane4Fairing]:FOR[xxxRP0]_x000a_{_x000a_    %TechRequired = materialsScienceSpaceplanes_x000a_    %cost = 225_x000a_    %entryCost = 500_x000a_    RP0conf = false_x000a_    @description ^=:$: From ESA Launchers mod_x000a_}"/>
            <x14:filter val="@PART[Ariane4LiquidBooster]:FOR[xxxRP0]_x000a_{_x000a_    %TechRequired = orbitalRocketry1986_x000a_    %cost = 850_x000a_    %entryCost = 700_x000a_    RP0conf = false_x000a_    @description ^=:$: From ESA Launchers mod_x000a_}"/>
            <x14:filter val="@PART[Ariane4NoseCone]:FOR[xxxRP0]_x000a_{_x000a_    %TechRequired = materialsScienceLongTerm_x000a_    %cost = 200_x000a_    %entryCost = 100_x000a_    RP0conf = false_x000a_    @description ^=:$: From ESA Launchers mod_x000a_}"/>
            <x14:filter val="@PART[Ariane4NoseCone2]:FOR[xxxRP0]_x000a_{_x000a_    %TechRequired = materialsScienceLongTerm_x000a_    %cost = 200_x000a_    %entryCost = 100_x000a_    RP0conf = false_x000a_    @description ^=:$: From ESA Launchers mod_x000a_}"/>
            <x14:filter val="@PART[Ariane4RadialDecoupler]:FOR[xxxRP0]_x000a_{_x000a_    %TechRequired = materialsScienceLongTerm_x000a_    %cost = 225_x000a_    %entryCost = 500_x000a_    RP0conf = false_x000a_    @description ^=:$: From ESA Launchers mod_x000a__x000a_    MODULE_x000a_    { name = ModuleTagDecoupler }_x000a__x000a_}"/>
            <x14:filter val="@PART[Ariane4Srb]:FOR[xxxRP0]_x000a_{_x000a_    %TechRequired = solids1986_x000a_    %cost = 450_x000a_    %entryCost = 5000_x000a_    RP0conf = false_x000a_    @description ^=:$: From ESA Launchers mod_x000a__x000a_    MODULE_x000a_    { name = ModuleTagEngineSolid }_x000a__x000a_}"/>
            <x14:filter val="@PART[Ariane4Stage1]:FOR[xxxRP0]_x000a_{_x000a_    %TechRequired = hydrolox1986_x000a_    %cost = 4800_x000a_    %entryCost = 8000_x000a_    RP0conf = false_x000a_    @description ^=:$: From ESA Launchers mod_x000a_}"/>
            <x14:filter val="@PART[Ariane4Stage2]:FOR[xxxRP0]_x000a_{_x000a_    %TechRequired = orbitalRocketry1981_x000a_    %cost = 1800_x000a_    %entryCost = 8000_x000a_    RP0conf = false_x000a_    @description ^=:$: From ESA Launchers mod_x000a_}"/>
            <x14:filter val="@PART[Ariane4Stage3]:FOR[xxxRP0]_x000a_{_x000a_    %TechRequired = hydrolox1986_x000a_    %cost = 1800_x000a_    %entryCost = 8000_x000a_    RP0conf = false_x000a_    @description ^=:$: From ESA Launchers mod_x000a_}"/>
            <x14:filter val="@PART[Ariane4Sylda]:FOR[xxxRP0]_x000a_{_x000a_    %TechRequired = materialsScienceSpaceplanes_x000a_    %cost = 200_x000a_    %entryCost = 500_x000a_    RP0conf = false_x000a_    @description ^=:$: From ESA Launchers mod_x000a_}"/>
            <x14:filter val="@PART[Ariane5_EAP]:FOR[xxxRP0]_x000a_{_x000a_    %TechRequired = solids1998_x000a_    %cost = 6000_x000a_    %entryCost = 120000_x000a_    RP0conf = true_x000a_    @description ^=:$: From ESA Launchers mod_x000a__x000a_    MODULE_x000a_    { name = ModuleTagEngineSolid }_x000a__x000a_}"/>
            <x14:filter val="@PART[Ariane5_engine]:FOR[xxxRP0]_x000a_{_x000a_    %TechRequired = hydrolox1992_x000a_    %cost = 6400_x000a_    %entryCost = 320000_x000a_    RP0conf = true_x000a_    @description ^=:$: From ESA Launchers mod_x000a__x000a_    MODULE_x000a_    { name = ModuleTagEngineLiquidTurbo }_x000a_    MODULE_x000a_    { name = ModuleTagHydrolox }_x000a__x000a_}"/>
            <x14:filter val="@PART[Ariane5_EPS]:FOR[xxxRP0]_x000a_{_x000a_    %TechRequired = orbitalRocketry1992_x000a_    %cost = 2250_x000a_    %entryCost = 10000_x000a_    RP0conf = false_x000a_    @description ^=:$: From ESA Launchers mod_x000a_}"/>
            <x14:filter val="@PART[Ariane5_FairingBig]:FOR[xxxRP0]_x000a_{_x000a_    %TechRequired = materialsScienceLongTerm_x000a_    %cost = 225_x000a_    %entryCost = 200_x000a_    RP0conf = false_x000a_    @description ^=:$: From ESA Launchers mod_x000a_}"/>
            <x14:filter val="@PART[Ariane5_FairingSmall]:FOR[xxxRP0]_x000a_{_x000a_    %TechRequired = materialsScienceLongTerm_x000a_    %cost = 225_x000a_    %entryCost = 200_x000a_    RP0conf = false_x000a_    @description ^=:$: From ESA Launchers mod_x000a_}"/>
            <x14:filter val="@PART[Ariane5_NoseCone]:FOR[xxxRP0]_x000a_{_x000a_    %TechRequired = materialsScienceLongTerm_x000a_    %cost = 200_x000a_    %entryCost = 1000_x000a_    RP0conf = false_x000a_    @description ^=:$: From ESA Launchers mod_x000a_}"/>
            <x14:filter val="@PART[Ariane5_RadialDecoupler]:FOR[xxxRP0]_x000a_{_x000a_    %TechRequired = materialsScienceLongTerm_x000a_    %cost = 225_x000a_    %entryCost = 500_x000a_    RP0conf = false_x000a_    @description ^=:$: From ESA Launchers mod_x000a_}"/>
            <x14:filter val="@PART[Ariane5_tank]:FOR[xxxRP0]_x000a_{_x000a_    %TechRequired = materialsScienceLongTerm_x000a_    %cost = 2250_x000a_    %entryCost = 24000_x000a_    RP0conf = false_x000a_    @description ^=:$: From ESA Launchers mod_x000a_}"/>
            <x14:filter val="@PART[Ariane6_Fairing]:FOR[xxxRP0]_x000a_{_x000a_    %TechRequired = materialsScienceNF_x000a_    %cost = 225_x000a_    %entryCost = 1000_x000a_    RP0conf = false_x000a_    @description ^=:$: From ESA Launchers mod_x000a_}"/>
            <x14:filter val="@PART[Ariane6_Stage1]:FOR[xxxRP0]_x000a_{_x000a_    %TechRequired = hydroloxNF_x000a_    %cost = 7800_x000a_    %entryCost = 10000_x000a_    RP0conf = false_x000a_    @description ^=:$: From ESA Launchers mod_x000a_}"/>
            <x14:filter val="@PART[Ariane6_Stage2]:FOR[xxxRP0]_x000a_{_x000a_    %TechRequired = hydroloxNF_x000a_    %cost = 18000_x000a_    %entryCost = 10000_x000a_    RP0conf = false_x000a_    @description ^=:$: From ESA Launchers mod_x000a_}"/>
            <x14:filter val="@PART[Ariane6_Stage3]:FOR[xxxRP0]_x000a_{_x000a_    %TechRequired = hydroloxNF_x000a_    %cost = 1800_x000a_    %entryCost = 10000_x000a_    RP0conf = false_x000a_    @description ^=:$: From ESA Launchers mod_x000a_}"/>
            <x14:filter val="@PART[asasmodule1-2]:FOR[xxxRP0]_x000a_{_x000a_    %TechRequired = standardDockingPorts_x000a_    %cost = 10000_x000a_    %entryCost = 200000_x000a_    RP0conf = true_x000a_    @description ^=:$: From Stock (RO Config) mod_x000a_}"/>
            <x14:filter val="@PART[ASDecoupler]:FOR[xxxRP0]_x000a_{_x000a_    %TechRequired = earlyMaterialsScience_x000a_    %cost = 30_x000a_    %entryCost = 600_x000a_    RP0conf = true_x000a_    @description ^=:$: From AIES mod_x000a__x000a_    MODULE_x000a_    { name = ModuleTagDecoupler }_x000a__x000a_}"/>
            <x14:filter val="@PART[AtlasVAdapter]:FOR[xxxRP0]_x000a_{_x000a_    %TechRequired = materialsScienceNF_x000a_    %cost = 500_x000a_    %entryCost = 1000_x000a_    RP0conf = false_x000a_    @description ^=:$: From CST-100 Starliner mod_x000a_}"/>
            <x14:filter val="@PART[avionicsNoseCone]:FOR[xxxRP0]_x000a_{_x000a_    %TechRequired = internationalAvionics_x000a_    %cost = 200_x000a_    %entryCost = 4000_x000a_    RP0conf = true_x000a_    @description ^=:$: From Stock (RO Config) mod_x000a__x000a_    MODULE_x000a_    { name = ModuleTagAvionics }_x000a__x000a_}"/>
            <x14:filter val="@PART[B9_Aero_Wing_ControlSurface_SH_4mProcedural]:FOR[xxxRP0]_x000a_{_x000a_    %TechRequired = start_x000a_    %cost = 0.1_x000a_    %entryCost = 2_x000a_    RP0conf = true_x000a_    @description ^=:$: From Procedural Dynamics mod_x000a_}"/>
            <x14:filter val="@PART[B9_Aero_Wing_Procedural_TypeA]:FOR[xxxRP0]_x000a_{_x000a_    %TechRequired = hypersonicFlightRP0_x000a_    %cost = 0.1_x000a_    %entryCost = 15000_x000a_    RP0conf = true_x000a_    @description ^=:$: From B9 Procedural Wings mod_x000a_}"/>
            <x14:filter val="@PART[B9_Aero_Wing_Procedural_TypeB]:FOR[xxxRP0]_x000a_{_x000a_    %TechRequired = hypersonicFlightRP0_x000a_    %cost = 0.1_x000a_    %entryCost = 15000_x000a_    RP0conf = true_x000a_    @description ^=:$: From B9 Procedural Wings mod_x000a_}"/>
            <x14:filter val="@PART[B9_Aero_Wing_Procedural_TypeC]:FOR[xxxRP0]_x000a_{_x000a_    %TechRequired = hypersonicFlightRP0_x000a_    %cost = 0.1_x000a_    %entryCost = 15000_x000a_    RP0conf = true_x000a_    @description ^=:$: From B9 Procedural Wings mod_x000a_}"/>
            <x14:filter val="@PART[B9_Control_RCS_Port_R1X1x]:FOR[xxxRP0]_x000a_{_x000a_    %TechRequired = start_x000a_    %cost = 12_x000a_    %entryCost = 240_x000a_    RP0conf = true_x000a_    @description ^=:$: From Chaka Monkey mod_x000a__x000a_    MODULE_x000a_    { name = ModuleTagEngineLiquidPF }_x000a__x000a_}"/>
            <x14:filter val="@PART[barquetta]:FOR[xxxRP0]_x000a_{_x000a_    %TechRequired = internationalAvionics_x000a_    %cost = 400_x000a_    %entryCost = 4200_x000a_    RP0conf = false_x000a_    @description ^=:$: From Coatl Aerospace mod_x000a_}"/>
            <x14:filter val="@PART[basef1sond]:FOR[xxxRP0]_x000a_{_x000a_    %TechRequired = materialsScienceSatellite_x000a_    %cost = 25_x000a_    %entryCost = 500_x000a_    RP0conf = true_x000a_    @description ^=:$: From AIES mod_x000a_}"/>
            <x14:filter val="@PART[baseinstrul8]:FOR[xxxRP0]_x000a_{_x000a_    %TechRequired = materialsScienceSatellite_x000a_    %cost = 25_x000a_    %entryCost = 500_x000a_    RP0conf = true_x000a_    @description ^=:$: From AIES mod_x000a_}"/>
            <x14:filter val="@PART[basepuntv2r10]:FOR[xxxRP0]_x000a_{_x000a_    %TechRequired = start_x000a_    %cost = 2_x000a_    %entryCost = 0_x000a_    RP0conf = true_x000a_    @description ^=:$: From AIES mod_x000a_}"/>
            <x14:filter val="@PART[basicFin]:FOR[xxxRP0]_x000a_{_x000a_    %TechRequired = start_x000a_    %cost = 10_x000a_    %entryCost = 200_x000a_    RP0conf = true_x000a_    @description ^=:$: From Stock (RO Config) mod_x000a_}"/>
            <x14:filter val="@PART[BasketTrussCX]:FOR[xxxRP0]_x000a_{_x000a_    %TechRequired = materialsScienceInternational_x000a_    %cost = 20_x000a_    %entryCost = 6400_x000a_    RP0conf = false_x000a_    @description ^=:$: From Chaka Monkey mod_x000a_}"/>
            <x14:filter val="@PART[batteryBAEr]:FOR[xxxRP0]_x000a_{_x000a_    %TechRequired = avionicsPrototypes_x000a_    %cost = 9_x000a_    %entryCost = 180_x000a_    RP0conf = true_x000a_    @description ^=:$: From AIES mod_x000a_}"/>
            <x14:filter val="@PART[batteryBankMini]:FOR[xxxRP0]_x000a_{_x000a_    %TechRequired = avionicsPrototypes_x000a_    %cost = 102_x000a_    %entryCost = 2040_x000a_    RP0conf = true_x000a_    @description ^=:$: From Stock (RO Config) mod_x000a_}"/>
            <x14:filter val="@PART[batteryPack]:FOR[xxxRP0]_x000a_{_x000a_    %TechRequired = avionicsPrototypes_x000a_    %cost = 18_x000a_    %entryCost = 360_x000a_    RP0conf = true_x000a_    @description ^=:$: From Stock (RO Config) mod_x000a_}"/>
            <x14:filter val="@PART[BE-3]:FOR[xxxRP0]_x000a_{_x000a_    %TechRequired = hydrolox2009_x000a_    %cost = 5300_x000a_    %entryCost = 14000_x000a_    RP0conf = false_x000a_    @description ^=:$: From Niche Parts mod_x000a_}"/>
            <x14:filter val="@PART[BE3EngineCompartment]:FOR[xxxRP0]_x000a_{_x000a_    %TechRequired = materialsScienceCommercial_x000a_    %cost = 25_x000a_    %entryCost = 9800_x000a_    RP0conf = false_x000a_    @description ^=:$: From Niche Parts mod_x000a_}"/>
            <x14:filter val="@PART[bluedog_ableEngine]:FOR[xxxRP0]_x000a_{_x000a_    %TechRequired = orbitalRocketry1956_x000a_    %cost = 150_x000a_    %entryCost = 3000_x000a_    RP0conf = true_x000a_    @description ^=:$: From Bluedog DB mod_x000a__x000a_    MODULE_x000a_    { name = ModuleTagEngineLiquidPF }_x000a_    MODULE_x000a_    { name = ModuleTagToxic }_x000a__x000a_}"/>
            <x14:filter val="@PART[bluedog_ablestarEngine]:FOR[xxxRP0]_x000a_{_x000a_    %TechRequired = orbitalRocketry1961_x000a_    %cost = 250_x000a_    %entryCost = 5000_x000a_    RP0conf = true_x000a_    @description ^=:$: From Bluedog DB mod_x000a__x000a_    MODULE_x000a_    { name = ModuleTagEngineLiquidPF }_x000a_    MODULE_x000a_    { name = ModuleTagToxic }_x000a__x000a_}"/>
            <x14:filter val="@PART[bluedog_AgenaA]:FOR[xxxRP0]_x000a_{_x000a_    %TechRequired = basicAvionics_x000a_    %cost = 300_x000a_    %entryCost = 6000_x000a_    RP0conf = true_x000a_    @description ^=:$: From Bluedog DB mod_x000a__x000a_    MODULE_x000a_    { name = ModuleTagEngineLiquidPF }_x000a__x000a_}"/>
            <x14:filter val="@PART[bluedog_agenaAntenna]:FOR[xxxRP0]_x000a_{_x000a_    %TechRequired = interplanetaryComms_x000a_    %cost = 20_x000a_    %entryCost = 400_x000a_    RP0conf = true_x000a_    @description ^=:$: From Bluedog DB mod_x000a__x000a_    MODULE_x000a_    { name = ModuleTagInstruments }_x000a__x000a_}"/>
            <x14:filter val="@PART[bluedog_AgenaD]:FOR[xxxRP0]_x000a_{_x000a_    %TechRequired = improvedAvionics_x000a_    %cost = 300_x000a_    %entryCost = 6000_x000a_    RP0conf = true_x000a_    @description ^=:$: From Bluedog DB mod_x000a__x000a_    MODULE_x000a_    { name = ModuleTagEngineLiquidPF }_x000a__x000a_}"/>
            <x14:filter val="@PART[bluedog_agenaLongTank]:FOR[xxxRP0]_x000a_{_x000a_    %TechRequired = materialsScienceHuman_x000a_    %cost = 31_x000a_    %entryCost = 620_x000a_    RP0conf = true_x000a_    @description ^=:$: From Bluedog DB mod_x000a_}"/>
            <x14:filter val="@PART[bluedog_agenaLongWhiteTank]:FOR[xxxRP0]_x000a_{_x000a_    %TechRequired = materialsScienceSatellite_x000a_    %cost = 31_x000a_    %entryCost = 620_x000a_    RP0conf = true_x000a_    @description ^=:$: From Bluedog DB mod_x000a_}"/>
            <x14:filter val="@PART[bluedog_agenaMediumTank]:FOR[xxxRP0]_x000a_{_x000a_    %TechRequired = materialsScienceSatellite_x000a_    %cost = 19_x000a_    %entryCost = 380_x000a_    RP0conf = true_x000a_    @description ^=:$: From Bluedog DB mod_x000a_}"/>
            <x14:filter val="@PART[bluedog_agenaNoseCone]:FOR[xxxRP0]_x000a_{_x000a_    %TechRequired = materialsScienceSatellite_x000a_    %cost = 10_x000a_    %entryCost = 200_x000a_    RP0conf = true_x000a_    @description ^=:$: From Bluedog DB mod_x000a_}"/>
            <x14:filter val="@PART[bluedog_agenaPort]:FOR[xxxRP0]_x000a_{_x000a_    %TechRequired = earlyFlightControl_x000a_    %cost = 400_x000a_    %entryCost = 8000_x000a_    RP0conf = true_x000a_    @description ^=:$: From Bluedog DB mod_x000a__x000a_    MODULE_x000a_    { name = ModuleTagDecoupler }_x000a__x000a_}"/>
            <x14:filter val="@PART[bluedog_agenaProbeCore]:FOR[xxxRP0]_x000a_{_x000a_    %TechRequired = basicAvionics_x000a_    %cost = 800_x000a_    %entryCost = 16000_x000a_    RP0conf = true_x000a_    @description ^=:$: From Bluedog DB mod_x000a__x000a_    MODULE_x000a_    { name = ModuleTagAvionics }_x000a__x000a_}"/>
            <x14:filter val="@PART[bluedog_agenaSecondaryEngine]:FOR[xxxRP0]_x000a_{_x000a_    %TechRequired = stabilityRP0_x000a_    %cost = 50_x000a_    %entryCost = 1000_x000a_    RP0conf = true_x000a_    @description ^=:$: From Bluedog DB mod_x000a__x000a_    MODULE_x000a_    { name = ModuleTagEngineLiquidPF }_x000a__x000a_}"/>
            <x14:filter val="@PART[bluedog_agenaShortTank]:FOR[xxxRP0]_x000a_{_x000a_    %TechRequired = materialsScienceSatellite_x000a_    %cost = 10_x000a_    %entryCost = 200_x000a_    RP0conf = true_x000a_    @description ^=:$: From Bluedog DB mod_x000a_}"/>
            <x14:filter val="@PART[bluedog_agenaShortTankM]:FOR[xxxRP0]_x000a_{_x000a_    %TechRequired = materialsScienceSatellite_x000a_    %cost = 10_x000a_    %entryCost = 200_x000a_    RP0conf = true_x000a_    @description ^=:$: From Bluedog DB mod_x000a_}"/>
            <x14:filter val="@PART[bluedog_alcyone]:FOR[xxxRP0]_x000a_{_x000a_    %TechRequired = solids1976_x000a_    %cost = 4000_x000a_    %entryCost = 40000_x000a_    RP0conf = false_x000a_    @description ^=:$: From Bluedog DB mod_x000a__x000a_    MODULE_x000a_    { name = ModuleTagEngineSolid }_x000a__x000a_}"/>
            <x14:filter val="@PART[bluedog_Apollo_Block2_ActiveDockingMechanism]:FOR[xxxRP0]_x000a_{_x000a_    %TechRequired = matureCapsules_x000a_    %cost = 2000_x000a_    %entryCost = 70000_x000a_    RP0conf = true_x000a_    @description ^=:$: From Bluedog DB mod_x000a__x000a_    MODULE_x000a_    { name = ModuleTagHumanRated }_x000a_    MODULE_x000a_    { name = ModuleTagDecoupler }_x000a__x000a_}"/>
            <x14:filter val="@PART[bluedog_Apollo_Block2_Capsule]:FOR[xxxRP0]_x000a_{_x000a_    %TechRequired = matureCapsules_x000a_    %cost = 9000_x000a_    %entryCost = 350000_x000a_    RP0conf = true_x000a_    @description ^=:$: From Bluedog DB mod_x000a__x000a_    MODULE_x000a_    { name = ModuleTagAvionics }_x000a_    MODULE_x000a_    { name = ModuleTagHabitable }_x000a_    MODULE_x000a_    { name = ModuleTagHumanRated }_x000a_    MODULE_x000a_    { name = ModuleTagReentry }_x000a__x000a_}"/>
            <x14:filter val="@PART[bluedog_Apollo_Block2_Decoupler]:FOR[xxxRP0]_x000a_{_x000a_    %TechRequired = matureCapsules_x000a_    %cost = 200_x000a_    %entryCost = 7000_x000a_    RP0conf = true_x000a_    @description ^=:$: From Bluedog DB mod_x000a__x000a_    MODULE_x000a_    { name = ModuleTagHumanRated }_x000a__x000a_}"/>
            <x14:filter val="@PART[bluedog_Apollo_Block2_DockingLight]:FOR[xxxRP0]_x000a_{_x000a_    %TechRequired = matureCapsules_x000a_    %cost = 5_x000a_    %entryCost = 100_x000a_    RP0conf = true_x000a_    @description ^=:$: From Bluedog DB mod_x000a__x000a_    MODULE_x000a_    { name = ModuleTagHumanRated }_x000a__x000a_}"/>
            <x14:filter val="@PART[bluedog_Apollo_Block2_Heatshield]:FOR[xxxRP0]_x000a_{_x000a_    %TechRequired = matureCapsules_x000a_    %cost = 3000_x000a_    %entryCost = 35000_x000a_    RP0conf = true_x000a_    @description ^=:$: From Bluedog DB mod_x000a__x000a_    MODULE_x000a_    { name = ModuleTagHumanRated }_x000a_    MODULE_x000a_    { name = ModuleTagReentry }_x000a__x000a_}"/>
            <x14:filter val="@PART[bluedog_Apollo_Block2_HGA]:FOR[xxxRP0]_x000a_{_x000a_    %TechRequired = matureCapsules_x000a_    %cost = 1000_x000a_    %entryCost = 35000_x000a_    RP0conf = true_x000a_    @description ^=:$: From Bluedog DB mod_x000a__x000a_    MODULE_x000a_    { name = ModuleTagHumanRated }_x000a_    MODULE_x000a_    { name = ModuleTagInstruments }_x000a__x000a_}"/>
            <x14:filter val="@PART[bluedog_Apollo_Block2_LES]:FOR[xxxRP0]_x000a_{_x000a_    %TechRequired = matureCapsules_x000a_    %cost = 5000_x000a_    %entryCost = 175000_x000a_    RP0conf = true_x000a_    @description ^=:$: From Bluedog DB mod_x000a__x000a_    MODULE_x000a_    { name = ModuleTagEngineSolid }_x000a_    MODULE_x000a_    { name = ModuleTagHumanRated }_x000a__x000a_}"/>
            <x14:filter val="@PART[bluedog_Apollo_Block2_Parachute]:FOR[xxxRP0]_x000a_{_x000a_    %TechRequired = matureCapsules_x000a_    %cost = 1000_x000a_    %entryCost = 35000_x000a_    RP0conf = true_x000a_    @description ^=:$: From Bluedog DB mod_x000a__x000a_    MODULE_x000a_    { name = ModuleTagHumanRated }_x000a_    MODULE_x000a_    { name = ModuleTagReentry }_x000a__x000a_}"/>
            <x14:filter val="@PART[bluedog_Apollo_Block2_ParachuteMount]:FOR[xxxRP0]_x000a_{_x000a_    %TechRequired = matureCapsules_x000a_    %cost = 1000_x000a_    %entryCost = 70000_x000a_    RP0conf = true_x000a_    @description ^=:$: From Bluedog DB mod_x000a__x000a_    MODULE_x000a_    { name = ModuleTagHumanRated }_x000a_    MODULE_x000a_    { name = ModuleTagReentry }_x000a__x000a_}"/>
            <x14:filter val="@PART[bluedog_Apollo_Block2_PassiveDockingMechanism]:FOR[xxxRP0]_x000a_{_x000a_    %TechRequired = matureCapsules_x000a_    %cost = 400_x000a_    %entryCost = 14000_x000a_    RP0conf = true_x000a_    @description ^=:$: From Bluedog DB mod_x000a__x000a_    MODULE_x000a_    { name = ModuleTagHumanRated }_x000a_    MODULE_x000a_    { name = ModuleTagDecoupler }_x000a__x000a_}"/>
            <x14:filter val="@PART[bluedog_Apollo_Block2_RCSquad]:FOR[xxxRP0]_x000a_{_x000a_    %TechRequired = matureCapsules_x000a_    %cost = 100_x000a_    %entryCost = 3500_x000a_    RP0conf = true_x000a_    @description ^=:$: From Bluedog DB mod_x000a__x000a_    MODULE_x000a_    { name = ModuleTagEngineLiquidPF }_x000a_    MODULE_x000a_    { name = ModuleTagHumanRated }_x000a__x000a_}"/>
            <x14:filter val="@PART[bluedog_Apollo_Block2_ServiceEngine]:FOR[xxxRP0]_x000a_{_x000a_    %TechRequired = orbitalRocketry1967_x000a_    %cost = 700_x000a_    %entryCost = 24500_x000a_    RP0conf = true_x000a_    @description ^=:$: From Bluedog DB mod_x000a__x000a_    MODULE_x000a_    { name = ModuleTagEngineLiquidPF }_x000a_    MODULE_x000a_    { name = ModuleTagHumanRated }_x000a_    MODULE_x000a_    { name = ModuleTagToxic }_x000a__x000a_}"/>
            <x14:filter val="@PART[bluedog_Apollo_Block2_ServiceModule]:FOR[xxxRP0]_x000a_{_x000a_    %TechRequired = matureCapsules_x000a_    %cost = 10000_x000a_    %entryCost = 350000_x000a_    RP0conf = true_x000a_    @description ^=:$: From Bluedog DB mod_x000a__x000a_    MODULE_x000a_    { name = ModuleTagHumanRated }_x000a__x000a_}"/>
            <x14:filter val="@PART[bluedog_Apollo_Block3_Capsule]:FOR[xxxRP0]_x000a_{_x000a_    %TechRequired = improvedCapsules_x000a_    %cost = 9000_x000a_    %entryCost = 150000_x000a_    RP0conf = true_x000a_    @description ^=:$: From Bluedog DB mod_x000a__x000a_    MODULE_x000a_    { name = ModuleTagAvionics }_x000a_    MODULE_x000a_    { name = ModuleTagHabitable }_x000a_    MODULE_x000a_    { name = ModuleTagHumanRated }_x000a_    MODULE_x000a_    { name = ModuleTagReentry }_x000a__x000a_}"/>
            <x14:filter val="@PART[bluedog_Apollo_Block3_HGA]:FOR[xxxRP0]_x000a_{_x000a_    %TechRequired = improvedCapsules_x000a_    %cost = 1000_x000a_    %entryCost = 35000_x000a_    RP0conf = true_x000a_    @description ^=:$: From Bluedog DB mod_x000a__x000a_    MODULE_x000a_    { name = ModuleTagHumanRated }_x000a_    MODULE_x000a_    { name = ModuleTagInstruments }_x000a__x000a_}"/>
            <x14:filter val="@PART[bluedog_Apollo_Block3_MissionModule]:FOR[xxxRP0]_x000a_{_x000a_    %TechRequired = improvedCapsules_x000a_    %cost = 7000_x000a_    %entryCost = 200000_x000a_    RP0conf = true_x000a_    @description ^=:$: From Bluedog DB mod_x000a__x000a_    MODULE_x000a_    { name = ModuleTagAvionics }_x000a_    MODULE_x000a_    { name = ModuleTagHabitable }_x000a_    MODULE_x000a_    { name = ModuleTagHumanRated }_x000a__x000a_}"/>
            <x14:filter val="@PART[bluedog_Apollo_Block3_ServiceEngine]:FOR[xxxRP0]_x000a_{_x000a_    %TechRequired = orbitalRocketry1976_x000a_    %cost = 550_x000a_    %entryCost = 11000_x000a_    RP0conf = true_x000a_    @description ^=:$: From Bluedog DB mod_x000a_}"/>
            <x14:filter val="@PART[bluedog_Apollo_Block3_ServiceModule]:FOR[xxxRP0]_x000a_{_x000a_    %TechRequired = improvedCapsules_x000a_    %cost = 8000_x000a_    %entryCost = 150000_x000a_    RP0conf = true_x000a_    @description ^=:$: From Bluedog DB mod_x000a__x000a_    MODULE_x000a_    { name = ModuleTagHumanRated }_x000a__x000a_}"/>
            <x14:filter val="@PART[bluedog_Apollo_Block5_SolarPanels]:FOR[xxxRP0]_x000a_{_x000a_    %TechRequired = spaceStationSolarPanels_x000a_    %cost = 2000_x000a_    %entryCost = 70000_x000a_    RP0conf = true_x000a_    @description ^=:$: From Bluedog DB mod_x000a_}"/>
            <x14:filter val="@PART[bluedog_atlasBooster]:FOR[xxxRP0]_x000a_{_x000a_    %TechRequired = orbitalRocketry1956_x000a_    %cost = 750_x000a_    %entryCost = 15000_x000a_    RP0conf = true_x000a_    @description ^=:$: From Bluedog DB mod_x000a__x000a_    MODULE_x000a_    { name = ModuleTagEngineLiquidTurbo }_x000a__x000a_}"/>
            <x14:filter val="@PART[bluedog_atlasSustainer]:FOR[xxxRP0]_x000a_{_x000a_    %TechRequired = orbitalRocketry1956_x000a_    %cost = 550_x000a_    %entryCost = 11000_x000a_    RP0conf = true_x000a_    @description ^=:$: From Bluedog DB mod_x000a__x000a_    MODULE_x000a_    { name = ModuleTagEngineLiquidTurbo }_x000a__x000a_}"/>
            <x14:filter val="@PART[bluedog_atlasVernier]:FOR[xxxRP0]_x000a_{_x000a_    %TechRequired = orbitalRocketry1956_x000a_    %cost = 50_x000a_    %entryCost = 1000_x000a_    RP0conf = true_x000a_    @description ^=:$: From Bluedog DB mod_x000a__x000a_    MODULE_x000a_    { name = ModuleTagEngineLiquidTurbo }_x000a__x000a_}"/>
            <x14:filter val="@PART[bluedog_Castor120]:FOR[xxxRP0]_x000a_{_x000a_    %TechRequired = solids1986_x000a_    %cost = 10630_x000a_    %entryCost = 212600_x000a_    RP0conf = true_x000a_    @description ^=:$: From Bluedog DB mod_x000a__x000a_    MODULE_x000a_    { name = ModuleTagEngineSolid }_x000a__x000a_}"/>
            <x14:filter val="@PART[bluedog_Castor30]:FOR[xxxRP0]_x000a_{_x000a_    %TechRequired = solids2009_x000a_    %cost = 420_x000a_    %entryCost = 15000_x000a_    RP0conf = true_x000a_    @description ^=:$: From Bluedog DB mod_x000a__x000a_    MODULE_x000a_    { name = ModuleTagEngineSolid }_x000a__x000a_}"/>
            <x14:filter val="@PART[bluedog_castorSRB]:FOR[xxxRP0]_x000a_{_x000a_    %TechRequired = solids1956_x000a_    %cost = 300_x000a_    %entryCost = 6000_x000a_    RP0conf = true_x000a_    @description ^=:$: From Bluedog DB mod_x000a__x000a_    MODULE_x000a_    { name = ModuleTagEngineSolid }_x000a__x000a_}"/>
            <x14:filter val="@PART[bluedog_CXA_APAS_A_L04F]:FOR[xxxRP0]_x000a_{_x000a_    %TechRequired = standardDockingPorts_x000a_    %cost = 3500_x000a_    %entryCost = 70000_x000a_    RP0conf = true_x000a_    @description ^=:$: From Bluedog DB mod_x000a__x000a_    MODULE_x000a_    { name = ModuleTagHumanRated }_x000a_    MODULE_x000a_    { name = ModuleTagDecoupler }_x000a__x000a_}"/>
            <x14:filter val="@PART[bluedog_CXA_APAS_P]:FOR[xxxRP0]_x000a_{_x000a_    %TechRequired = standardDockingPorts_x000a_    %cost = 3500_x000a_    %entryCost = 70000_x000a_    RP0conf = true_x000a_    @description ^=:$: From Bluedog DB mod_x000a__x000a_    MODULE_x000a_    { name = ModuleTagHumanRated }_x000a_    MODULE_x000a_    { name = ModuleTagDecoupler }_x000a__x000a_}"/>
            <x14:filter val="@PART[bluedog_Delta_GEM40]:FOR[xxxRP0]_x000a_{_x000a_    %TechRequired = solids1986_x000a_    %cost = 900_x000a_    %entryCost = 18000_x000a_    RP0conf = true_x000a_    @description ^=:$: From Bluedog DB mod_x000a__x000a_    MODULE_x000a_    { name = ModuleTagEngineSolid }_x000a__x000a_}"/>
            <x14:filter val="@PART[bluedog_Delta_GEM46]:FOR[xxxRP0]_x000a_{_x000a_    %TechRequired = solids1998_x000a_    %cost = 1200_x000a_    %entryCost = 24000_x000a_    RP0conf = ???_x000a_    @description ^=:$: From Bluedog DB mod_x000a__x000a_    MODULE_x000a_    { name = ModuleTagEngineSolid }_x000a__x000a_}"/>
            <x14:filter val="@PART[bluedog_Delta_GEM60]:FOR[xxxRP0]_x000a_{_x000a_    %TechRequired = solids1998_x000a_    %cost = 1800_x000a_    %entryCost = 36000_x000a_    RP0conf = true_x000a_    @description ^=:$: From Bluedog DB mod_x000a__x000a_    MODULE_x000a_    { name = ModuleTagEngineSolid }_x000a__x000a_}"/>
            <x14:filter val="@PART[bluedog_Delta2_RS27]:FOR[xxxRP0]_x000a_{_x000a_    %TechRequired = orbitalRocketry1961_x000a_    %cost = 750_x000a_    %entryCost = 53750_x000a_    RP0conf = true_x000a_    @description ^=:$: From Bluedog DB mod_x000a__x000a_    MODULE_x000a_    { name = ModuleTagEngineLiquidTurbo }_x000a__x000a_}"/>
            <x14:filter val="@PART[bluedog_DeltaK_AJ10]:FOR[xxxRP0]_x000a_{_x000a_    %TechRequired = orbitalRocketry1986_x000a_    %cost = 300_x000a_    %entryCost = 6000_x000a_    RP0conf = true_x000a_    @description ^=:$: From Bluedog DB mod_x000a__x000a_    MODULE_x000a_    { name = ModuleTagEngineLiquidPF }_x000a_    MODULE_x000a_    { name = ModuleTagToxic }_x000a__x000a_}"/>
            <x14:filter val="@PART[bluedog_Diamant_Asterix]:FOR[xxxRP0]_x000a_{_x000a_    %TechRequired = matureAvionics_x000a_    %cost = _x000a_    %entryCost = _x000a_    RP0conf = false_x000a_    @description ^=:$: From Bluedog DB mod_x000a_}"/>
            <x14:filter val="@PART[bluedog_Diamant_Diapason]:FOR[xxxRP0]_x000a_{_x000a_    %TechRequired = matureAvionics_x000a_    %cost = 200_x000a_    %entryCost = 10000_x000a_    RP0conf = false_x000a_    @description ^=:$: From Bluedog DB mod_x000a_}"/>
            <x14:filter val="@PART[bluedog_Diamant_Rita]:FOR[xxxRP0]_x000a_{_x000a_    %TechRequired = solids1964_x000a_    %cost = 200_x000a_    %entryCost = 10000_x000a_    RP0conf = false_x000a_    @description ^=:$: From Bluedog DB mod_x000a__x000a_    MODULE_x000a_    { name = ModuleTagEngineSolid }_x000a__x000a_}"/>
            <x14:filter val="@PART[bluedog_Diamant_Rubis]:FOR[xxxRP0]_x000a_{_x000a_    %TechRequired = solids1964_x000a_    %cost = 200_x000a_    %entryCost = 10000_x000a_    RP0conf = false_x000a_    @description ^=:$: From Bluedog DB mod_x000a__x000a_    MODULE_x000a_    { name = ModuleTagEngineSolid }_x000a__x000a_}"/>
            <x14:filter val="@PART[bluedog_Diamant_Topaze]:FOR[xxxRP0]_x000a_{_x000a_    %TechRequired = solids1964_x000a_    %cost = 200_x000a_    %entryCost = 10000_x000a_    RP0conf = false_x000a_    @description ^=:$: From Bluedog DB mod_x000a__x000a_    MODULE_x000a_    { name = ModuleTagEngineSolid }_x000a__x000a_}"/>
            <x14:filter val="@PART[bluedog_Diamant_Vexin]:FOR[xxxRP0]_x000a_{_x000a_    %TechRequired = orbitalRocketry1964_x000a_    %cost = 500_x000a_    %entryCost = 8000_x000a_    RP0conf = false_x000a_    @description ^=:$: From Bluedog DB mod_x000a_}"/>
            <x14:filter val="@PART[bluedog_Explorer1]:FOR[xxxRP0]_x000a_{_x000a_    %TechRequired = earlyAvionics_x000a_    %cost = 158_x000a_    %entryCost = 3160_x000a_    RP0conf = true_x000a_    @description ^=:$: From Bluedog DB mod_x000a__x000a_    MODULE_x000a_    { name = ModuleTagAvionics }_x000a__x000a_}"/>
            <x14:filter val="@PART[bluedog_explorer7probe]:FOR[xxxRP0]_x000a_{_x000a_    %TechRequired = basicAvionics_x000a_    %cost = 220_x000a_    %entryCost = 4400_x000a_    RP0conf = true_x000a_    @description ^=:$: From Bluedog DB mod_x000a__x000a_    MODULE_x000a_    { name = ModuleTagAvionics }_x000a__x000a_}"/>
            <x14:filter val="@PART[bluedog_Juno_EngineS3D]:FOR[xxxRP0]_x000a_{_x000a_    %TechRequired = orbitalRocketry1956_x000a_    %cost = 650_x000a_    %entryCost = 13000_x000a_    RP0conf = true_x000a_    @description ^=:$: From Bluedog DB mod_x000a__x000a_    MODULE_x000a_    { name = ModuleTagEngineLiquidTurbo }_x000a__x000a_}"/>
            <x14:filter val="@PART[bluedog_LEM_Ascent_Cockpit]:FOR[xxxRP0]_x000a_{_x000a_    %TechRequired = lunarLanding_x000a_    %cost = 8000_x000a_    %entryCost = 280000_x000a_    RP0conf = true_x000a_    @description ^=:$: From Bluedog DB mod_x000a__x000a_    MODULE_x000a_    { name = ModuleTagHabitable }_x000a_    MODULE_x000a_    { name = ModuleTagHumanRated }_x000a__x000a_}"/>
            <x14:filter val="@PART[bluedog_LEM_Ascent_Engine]:FOR[xxxRP0]_x000a_{_x000a_    %TechRequired = lunarLanding_x000a_    %cost = 550_x000a_    %entryCost = 11000_x000a_    RP0conf = true_x000a_    @description ^=:$: From Bluedog DB mod_x000a__x000a_    MODULE_x000a_    { name = ModuleTagEngineLiquidPF }_x000a_    MODULE_x000a_    { name = ModuleTagHumanRated }_x000a__x000a_}"/>
            <x14:filter val="@PART[bluedog_LEM_Descent_Engine]:FOR[xxxRP0]_x000a_{_x000a_    %TechRequired = lunarLanding_x000a_    %cost = 900_x000a_    %entryCost = 18000_x000a_    RP0conf = true_x000a_    @description ^=:$: From Bluedog DB mod_x000a__x000a_    MODULE_x000a_    { name = ModuleTagEngineLiquidPF }_x000a_    MODULE_x000a_    { name = ModuleTagHumanRated }_x000a__x000a_}"/>
            <x14:filter val="@PART[bluedog_LEM_Descent_Tanks]:FOR[xxxRP0]_x000a_{_x000a_    %TechRequired = lunarLanding_x000a_    %cost = 9400_x000a_    %entryCost = 329000_x000a_    RP0conf = true_x000a_    @description ^=:$: From Bluedog DB mod_x000a__x000a_    MODULE_x000a_    { name = ModuleTagHumanRated }_x000a__x000a_}"/>
            <x14:filter val="@PART[bluedog_LR87_mod1]:FOR[xxxRP0]_x000a_{_x000a_    %TechRequired = orbitalRocketry1959_x000a_    %cost = 1550_x000a_    %entryCost = 16000_x000a_    RP0conf = true_x000a_    @description ^=:$: From Bluedog DB mod_x000a__x000a_    MODULE_x000a_    { name = ModuleTagEngineLiquidTurbo }_x000a__x000a_}"/>
            <x14:filter val="@PART[bluedog_LR91_mod1]:FOR[xxxRP0]_x000a_{_x000a_    %TechRequired = orbitalRocketry1959_x000a_    %cost = 450_x000a_    %entryCost = 9000_x000a_    RP0conf = true_x000a_    @description ^=:$: From Bluedog DB mod_x000a__x000a_    MODULE_x000a_    { name = ModuleTagEngineLiquidTurbo }_x000a__x000a_}"/>
            <x14:filter val="@PART[bluedog_LR91_mod2]:FOR[xxxRP0]_x000a_{_x000a_    %TechRequired = orbitalRocketry1959_x000a_    %cost = 450_x000a_    %entryCost = 9000_x000a_    RP0conf = true_x000a_    @description ^=:$: From Bluedog DB mod_x000a__x000a_    MODULE_x000a_    { name = ModuleTagEngineLiquidTurbo }_x000a__x000a_}"/>
            <x14:filter val="@PART[bluedog_Pioneer1]:FOR[xxxRP0]_x000a_{_x000a_    %TechRequired = earlyAvionics_x000a_    %cost = 170_x000a_    %entryCost = 3400_x000a_    RP0conf = true_x000a_    @description ^=:$: From Bluedog DB mod_x000a__x000a_    MODULE_x000a_    { name = ModuleTagAvionics }_x000a__x000a_}"/>
            <x14:filter val="@PART[bluedog_Pioneer4]:FOR[xxxRP0]_x000a_{_x000a_    %TechRequired = earlyAvionics_x000a_    %cost = 210_x000a_    %entryCost = 4200_x000a_    RP0conf = true_x000a_    @description ^=:$: From Bluedog DB mod_x000a__x000a_    MODULE_x000a_    { name = ModuleTagAvionics }_x000a__x000a_}"/>
            <x14:filter val="@PART[bluedog_rangerCore]:FOR[xxxRP0]_x000a_{_x000a_    %TechRequired = interplanetaryProbes_x000a_    %cost = 1200_x000a_    %entryCost = 24000_x000a_    RP0conf = true_x000a_    @description ^=:$: From Bluedog DB mod_x000a__x000a_    MODULE_x000a_    { name = ModuleTagAvionics }_x000a__x000a_}"/>
            <x14:filter val="@PART[bluedog_redstone]:FOR[xxxRP0]_x000a_{_x000a_    %TechRequired = basicRocketryRP0_x000a_    %cost = 800_x000a_    %entryCost = 16000_x000a_    RP0conf = true_x000a_    @description ^=:$: From Bluedog DB mod_x000a__x000a_    MODULE_x000a_    { name = ModuleTagEngineLiquidTurbo }_x000a__x000a_}"/>
            <x14:filter val="@PART[bluedog_rl10]:FOR[xxxRP0]_x000a_{_x000a_    %TechRequired = prototypeHydrolox_x000a_    %cost = 1300_x000a_    %entryCost = 60000_x000a_    RP0conf = true_x000a_    @description ^=:$: From Bluedog DB mod_x000a__x000a_    MODULE_x000a_    { name = ModuleTagEngineLiquidTurbo }_x000a_    MODULE_x000a_    { name = ModuleTagHydrolox }_x000a__x000a_}"/>
            <x14:filter val="@PART[bluedog_Saturn_S4_InstrumentUnit]:FOR[xxxRP0]_x000a_{_x000a_    %TechRequired = interplanetaryProbes_x000a_    %cost = 1500_x000a_    %entryCost = 30000_x000a_    RP0conf = true_x000a_    @description ^=:$: From Bluedog DB mod_x000a__x000a_    MODULE_x000a_    { name = ModuleTagAvionics }_x000a__x000a_}"/>
            <x14:filter val="@PART[bluedog_Soltan_Inline]:FOR[xxxRP0]_x000a_{_x000a_    %TechRequired = solids1962_x000a_    %cost = 5315_x000a_    %entryCost = 106300_x000a_    RP0conf = true_x000a_    @description ^=:$: From Bluedog DB mod_x000a__x000a_    MODULE_x000a_    { name = ModuleTagEngineSolid }_x000a__x000a_}"/>
            <x14:filter val="@PART[bluedog_Soltan_Radial]:FOR[xxxRP0]_x000a_{_x000a_    %TechRequired = solids1962_x000a_    %cost = 5315_x000a_    %entryCost = 106300_x000a_    RP0conf = true_x000a_    @description ^=:$: From Bluedog DB mod_x000a__x000a_    MODULE_x000a_    { name = ModuleTagEngineSolid }_x000a__x000a_}"/>
            <x14:filter val="@PART[bluedog_Soltan_SRBnose]:FOR[xxxRP0]_x000a_{_x000a_    %TechRequired = solids1962_x000a_    %cost = 50_x000a_    %entryCost = 200_x000a_    RP0conf = true_x000a_    @description ^=:$: From Bluedog DB mod_x000a__x000a_    MODULE_x000a_    { name = ModuleTagEngineSolid }_x000a__x000a_}"/>
            <x14:filter val="@PART[bluedog_star20]:FOR[xxxRP0]_x000a_{_x000a_    %TechRequired = solids1972_x000a_    %cost = 80_x000a_    %entryCost = 100_x000a_    RP0conf = false_x000a_    @description ^=:$: From Bluedog DB mod_x000a__x000a_    MODULE_x000a_    { name = ModuleTagEngineSolid }_x000a__x000a_}"/>
            <x14:filter val="@PART[bluedog_star31]:FOR[xxxRP0]_x000a_{_x000a_    %TechRequired = solids1976_x000a_    %cost = 150_x000a_    %entryCost = 200_x000a_    RP0conf = false_x000a_    @description ^=:$: From Bluedog DB mod_x000a__x000a_    MODULE_x000a_    { name = ModuleTagEngineSolid }_x000a__x000a_}"/>
            <x14:filter val="@PART[bluedog_star37]:FOR[xxxRP0]_x000a_{_x000a_    %TechRequired = solids1966_x000a_    %cost = 180_x000a_    %entryCost = 3600_x000a_    RP0conf = true_x000a_    @description ^=:$: From Bluedog DB mod_x000a__x000a_    MODULE_x000a_    { name = ModuleTagEngineSolid }_x000a__x000a_}"/>
            <x14:filter val="@PART[bluedog_star48]:FOR[xxxRP0]_x000a_{_x000a_    %TechRequired = solids1981_x000a_    %cost = 1203_x000a_    %entryCost = 24060_x000a_    RP0conf = true_x000a_    @description ^=:$: From Bluedog DB mod_x000a__x000a_    MODULE_x000a_    { name = ModuleTagEngineSolid }_x000a__x000a_}"/>
            <x14:filter val="@PART[bluedog_thorEngine]:FOR[xxxRP0]_x000a_{_x000a_    %TechRequired = orbitalRocketry1956_x000a_    %cost = 650_x000a_    %entryCost = 13000_x000a_    RP0conf = true_x000a_    @description ^=:$: From Bluedog DB mod_x000a__x000a_    MODULE_x000a_    { name = ModuleTagEngineLiquidTurbo }_x000a__x000a_}"/>
            <x14:filter val="@PART[bluedog_Titan_SRB2seg]:FOR[xxxRP0]_x000a_{_x000a_    %TechRequired = solids1962_x000a_    %cost = 5320_x000a_    %entryCost = 106400_x000a_    RP0conf = true_x000a_    @description ^=:$: From Bluedog DB mod_x000a__x000a_    MODULE_x000a_    { name = ModuleTagEngineSolid }_x000a__x000a_}"/>
            <x14:filter val="@PART[bluedog_Titan_SRB3seg]:FOR[xxxRP0]_x000a_{_x000a_    %TechRequired = solids1986_x000a_    %cost = 7350_x000a_    %entryCost = 147000_x000a_    RP0conf = true_x000a_    @description ^=:$: From Bluedog DB mod_x000a__x000a_    MODULE_x000a_    { name = ModuleTagEngineSolid }_x000a__x000a_}"/>
            <x14:filter val="@PART[bluedog_Titan_SRB5seg]:FOR[xxxRP0]_x000a_{_x000a_    %TechRequired = solids1964_x000a_    %cost = 5320_x000a_    %entryCost = 106400_x000a_    RP0conf = true_x000a_    @description ^=:$: From Bluedog DB mod_x000a__x000a_    MODULE_x000a_    { name = ModuleTagEngineSolid }_x000a__x000a_}"/>
            <x14:filter val="@PART[bluedog_Titan_SRB5segStack]:FOR[xxxRP0]_x000a_{_x000a_    %TechRequired = solids1964_x000a_    %cost = 5320_x000a_    %entryCost = 106400_x000a_    RP0conf = true_x000a_    @description ^=:$: From Bluedog DB mod_x000a__x000a_    MODULE_x000a_    { name = ModuleTagEngineSolid }_x000a__x000a_}"/>
            <x14:filter val="@PART[bluedog_Titan_SRB7seg]:FOR[xxxRP0]_x000a_{_x000a_    %TechRequired = solids1986_x000a_    %cost = 7218_x000a_    %entryCost = 144360_x000a_    RP0conf = true_x000a_    @description ^=:$: From Bluedog DB mod_x000a__x000a_    MODULE_x000a_    { name = ModuleTagEngineSolid }_x000a__x000a_}"/>
            <x14:filter val="@PART[bluedog_Titan_SRB7segStack]:FOR[xxxRP0]_x000a_{_x000a_    %TechRequired = solids1986_x000a_    %cost = 7218_x000a_    %entryCost = 144360_x000a_    RP0conf = true_x000a_    @description ^=:$: From Bluedog DB mod_x000a__x000a_    MODULE_x000a_    { name = ModuleTagEngineSolid }_x000a__x000a_}"/>
            <x14:filter val="@PART[bluedog_Titan_SRBnose]:FOR[xxxRP0]_x000a_{_x000a_    %TechRequired = solids1964_x000a_    %cost = 50_x000a_    %entryCost = 200_x000a_    RP0conf = true_x000a_    @description ^=:$: From Bluedog DB mod_x000a_}"/>
            <x14:filter val="@PART[bluedog_Titan_SRBseparator]:FOR[xxxRP0]_x000a_{_x000a_    %TechRequired = solids1964_x000a_    %cost = 50_x000a_    %entryCost = 200_x000a_    RP0conf = true_x000a_    @description ^=:$: From Bluedog DB mod_x000a__x000a_    MODULE_x000a_    { name = ModuleTagEngineSolid }_x000a__x000a_}"/>
            <x14:filter val="@PART[bluedog_Titan_TranstageEngine]:FOR[xxxRP0]_x000a_{_x000a_    %TechRequired = orbitalRocketry1964_x000a_    %cost = 2150_x000a_    %entryCost = 43000_x000a_    RP0conf = true_x000a_    @description ^=:$: From Bluedog DB mod_x000a__x000a_    MODULE_x000a_    { name = ModuleTagEngineLiquidPF }_x000a_    MODULE_x000a_    { name = ModuleTagToxic }_x000a__x000a_}"/>
            <x14:filter val="@PART[bluedog_vanguardEngine]:FOR[xxxRP0]_x000a_{_x000a_    %TechRequired = orbitalRocketry1956_x000a_    %cost = 600_x000a_    %entryCost = 12000_x000a_    RP0conf = true_x000a_    @description ^=:$: From Bluedog DB mod_x000a__x000a_    MODULE_x000a_    { name = ModuleTagEngineLiquidTurbo }_x000a__x000a_}"/>
            <x14:filter val="@PART[BMWIIIa]:FOR[xxxRP0]_x000a_{_x000a_    %TechRequired = start_x000a_    %cost = 950_x000a_    %entryCost = 2200_x000a_    RP0conf = false_x000a_    @description ^=:$: From Firespitter mod_x000a_}"/>
            <x14:filter val="@PART[Bumper_Body]:FOR[xxxRP0]_x000a_{_x000a_    %TechRequired = start_x000a_    %cost = 30_x000a_    %entryCost = 600_x000a_    RP0conf = true_x000a_    @description ^=:$: From Taerobee mod_x000a_}"/>
            <x14:filter val="@PART[Bumper_Control]:FOR[xxxRP0]_x000a_{_x000a_    %TechRequired = start_x000a_    %cost = 300_x000a_    %entryCost = 6000_x000a_    RP0conf = true_x000a_    @description ^=:$: From Taerobee mod_x000a__x000a_    MODULE_x000a_    { name = ModuleTagAvionics }_x000a__x000a_}"/>
            <x14:filter val="@PART[Bumper_Engine]:FOR[xxxRP0]_x000a_{_x000a_    %TechRequired = start_x000a_    %cost = 150_x000a_    %entryCost = 3000_x000a_    RP0conf = true_x000a_    @description ^=:$: From Taerobee mod_x000a__x000a_    MODULE_x000a_    { name = ModuleTagEngineLiquidTurbo }_x000a__x000a_}"/>
            <x14:filter val="@PART[Bumper_Engine_Unclad]:FOR[xxxRP0]_x000a_{_x000a_    %TechRequired = start_x000a_    %cost = 150_x000a_    %entryCost = 3000_x000a_    RP0conf = true_x000a_    @description ^=:$: From Taerobee mod_x000a__x000a_    MODULE_x000a_    { name = ModuleTagEngineLiquidTurbo }_x000a__x000a_}"/>
            <x14:filter val="@PART[Bumper_Fin]:FOR[xxxRP0]_x000a_{_x000a_    %TechRequired = start_x000a_    %cost = 5_x000a_    %entryCost = 100_x000a_    RP0conf = true_x000a_    @description ^=:$: From Taerobee mod_x000a_}"/>
            <x14:filter val="@PART[Bumper_Nose]:FOR[xxxRP0]_x000a_{_x000a_    %TechRequired = start_x000a_    %cost = 30_x000a_    %entryCost = 600_x000a_    RP0conf = true_x000a_    @description ^=:$: From Taerobee mod_x000a_}"/>
            <x14:filter val="@PART[ca_barometer]:FOR[xxxRP0]_x000a_{_x000a_    %TechRequired = start_x000a_    %cost = 8_x000a_    %entryCost = 160_x000a_    RP0conf = true_x000a_    @description ^=:$: From Coatl Aerospace mod_x000a__x000a_    MODULE_x000a_    { name = ModuleTagInstruments }_x000a__x000a_}"/>
            <x14:filter val="@PART[ca_battery_l]:FOR[xxxRP0]_x000a_{_x000a_    %TechRequired = avionicsPrototypes_x000a_    %cost = 240_x000a_    %entryCost = 2400_x000a_    RP0conf = true_x000a_    @description ^=:$: From Coatl Aerospace mod_x000a_}"/>
            <x14:filter val="@PART[ca_battery_m]:FOR[xxxRP0]_x000a_{_x000a_    %TechRequired = avionicsPrototypes_x000a_    %cost = 80_x000a_    %entryCost = 800_x000a_    RP0conf = true_x000a_    @description ^=:$: From Coatl Aerospace mod_x000a_}"/>
            <x14:filter val="@PART[ca_battery_s]:FOR[xxxRP0]_x000a_{_x000a_    %TechRequired = avionicsPrototypes_x000a_    %cost = 25_x000a_    %entryCost = 200_x000a_    RP0conf = true_x000a_    @description ^=:$: From Coatl Aerospace mod_x000a_}"/>
            <x14:filter val="@PART[ca_DUSTC]:FOR[xxxRP0]_x000a_{_x000a_    %TechRequired = advancedScience_x000a_    %cost = 1200_x000a_    %entryCost = 7200_x000a_    RP0conf = false_x000a_    @description ^=:$: From Coatl Aerospace mod_x000a_}"/>
            <x14:filter val="@PART[ca_DUSTX]:FOR[xxxRP0]_x000a_{_x000a_    %TechRequired = advancedScience_x000a_    %cost = 3500_x000a_    %entryCost = 9300_x000a_    RP0conf = false_x000a_    @description ^=:$: From Coatl Aerospace mod_x000a_}"/>
            <x14:filter val="@PART[ca_ELIX]:FOR[xxxRP0]_x000a_{_x000a_    %TechRequired = scienceHuman_x000a_    %cost = 3250_x000a_    %entryCost = 4100_x000a_    RP0conf = false_x000a_    @description ^=:$: From Coatl Aerospace mod_x000a_}"/>
            <x14:filter val="@PART[ca_ESM]:FOR[xxxRP0]_x000a_{_x000a_    %TechRequired = deepSpaceScience_x000a_    %cost = 980_x000a_    %entryCost = 8100_x000a_    RP0conf = false_x000a_    @description ^=:$: From Coatl Aerospace mod_x000a_}"/>
            <x14:filter val="@PART[ca_GRS]:FOR[xxxRP0]_x000a_{_x000a_    %TechRequired = advancedScience_x000a_    %cost = 1100_x000a_    %entryCost = 3200_x000a_    RP0conf = false_x000a_    @description ^=:$: From Coatl Aerospace mod_x000a_}"/>
            <x14:filter val="@PART[ca_jib]:FOR[xxxRP0]_x000a_{_x000a_    %TechRequired = earlyFlightControl_x000a_    %cost = 30_x000a_    %entryCost = 600_x000a_    RP0conf = true_x000a_    @description ^=:$: From Coatl Aerospace mod_x000a__x000a_    MODULE_x000a_    { name = ModuleTagEngineLiquidPF }_x000a__x000a_}"/>
            <x14:filter val="@PART[ca_KLIR]:FOR[xxxRP0]_x000a_{_x000a_    %TechRequired = advancedScience_x000a_    %cost = 1000_x000a_    %entryCost = 6000_x000a_    RP0conf = false_x000a_    @description ^=:$: From Coatl Aerospace mod_x000a_}"/>
            <x14:filter val="@PART[ca_lahar]:FOR[xxxRP0]_x000a_{_x000a_    %TechRequired = largeSpaceplaneControl_x000a_    %cost = 220_x000a_    %entryCost = 300_x000a_    RP0conf = false_x000a_    @description ^=:$: From Coatl Aerospace mod_x000a_}"/>
            <x14:filter val="@PART[ca_landv_battery]:FOR[xxxRP0]_x000a_{_x000a_    %TechRequired = improvedPower_x000a_    %cost = 65_x000a_    %entryCost = 600_x000a_    RP0conf = false_x000a_    @description ^=:$: From Coatl Aerospace mod_x000a_}"/>
            <x14:filter val="@PART[ca_landv_cam_s1]:FOR[xxxRP0]_x000a_{_x000a_    %TechRequired = scienceAdvCapsules_x000a_    %cost = 1850_x000a_    %entryCost = 5500_x000a_    RP0conf = false_x000a_    @description ^=:$: From Coatl Aerospace mod_x000a_}"/>
            <x14:filter val="@PART[ca_landv_core]:FOR[xxxRP0]_x000a_{_x000a_    %TechRequired = matureAvionics_x000a_    %cost = 4000_x000a_    %entryCost = 80000_x000a_    RP0conf = true_x000a_    @description ^=:$: From Coatl Aerospace mod_x000a_}"/>
            <x14:filter val="@PART[ca_landv_hga]:FOR[xxxRP0]_x000a_{_x000a_    %TechRequired = improvedComms_x000a_    %cost = 220_x000a_    %entryCost = 4400_x000a_    RP0conf = false_x000a_    @description ^=:$: From Coatl Aerospace mod_x000a_}"/>
            <x14:filter val="@PART[ca_landv_omni]:FOR[xxxRP0]_x000a_{_x000a_    %TechRequired = improvedComms_x000a_    %cost = 150_x000a_    %entryCost = 400_x000a_    RP0conf = false_x000a_    @description ^=:$: From Coatl Aerospace mod_x000a_}"/>
            <x14:filter val="@PART[ca_landv_soilScoop]:FOR[xxxRP0]_x000a_{_x000a_    %TechRequired = scienceAdvCapsules_x000a_    %cost = 1080_x000a_    %entryCost = 4800_x000a_    RP0conf = false_x000a_    @description ^=:$: From Coatl Aerospace mod_x000a_}"/>
            <x14:filter val="@PART[ca_landv_srm]:FOR[xxxRP0]_x000a_{_x000a_    %TechRequired = solids1966_x000a_    %cost = 180_x000a_    %entryCost = 3600_x000a_    RP0conf = true_x000a_    @description ^=:$: From Coatl Aerospace mod_x000a__x000a_    MODULE_x000a_    { name = ModuleTagEngineSolid }_x000a__x000a_}"/>
            <x14:filter val="@PART[ca_landv_vernier]:FOR[xxxRP0]_x000a_{_x000a_    %TechRequired = earlyDocking_x000a_    %cost = 30_x000a_    %entryCost = 600_x000a_    RP0conf = false_x000a_    @description ^=:$: From Coatl Aerospace mod_x000a_}"/>
            <x14:filter val="@PART[ca_linkor]:FOR[xxxRP0]_x000a_{_x000a_    %TechRequired = orbitalRocketry1998_x000a_    %cost = 950_x000a_    %entryCost = 4500_x000a_    RP0conf = false_x000a_    @description ^=:$: From Coatl Aerospace mod_x000a_}"/>
            <x14:filter val="@PART[ca_louver_m]:FOR[xxxRP0]_x000a_{_x000a_    %TechRequired = spaceStationSolarPanels_x000a_    %cost = 60_x000a_    %entryCost = 1000_x000a_    RP0conf = false_x000a_    @description ^=:$: From Coatl Aerospace mod_x000a_}"/>
            <x14:filter val="@PART[ca_louver_s]:FOR[xxxRP0]_x000a_{_x000a_    %TechRequired = improvedPower_x000a_    %cost = 30_x000a_    %entryCost = 600_x000a_    RP0conf = false_x000a_    @description ^=:$: From Coatl Aerospace mod_x000a_}"/>
            <x14:filter val="@PART[ca_louver_s2]:FOR[xxxRP0]_x000a_{_x000a_    %TechRequired = lunarRatedPower_x000a_    %cost = 30_x000a_    %entryCost = 600_x000a_    RP0conf = false_x000a_    @description ^=:$: From Coatl Aerospace mod_x000a_}"/>
            <x14:filter val="@PART[ca_LUV]:FOR[xxxRP0]_x000a_{_x000a_    %TechRequired = scienceAdvCapsules_x000a_    %cost = 2900_x000a_    %entryCost = 6500_x000a_    RP0conf = false_x000a_    @description ^=:$: From Coatl Aerospace mod_x000a_}"/>
            <x14:filter val="@PART[ca_magneto2]:FOR[xxxRP0]_x000a_{_x000a_    %TechRequired = scienceHuman_x000a_    %cost = 1000_x000a_    %entryCost = 3000_x000a_    RP0conf = false_x000a_    @description ^=:$: From Coatl Aerospace mod_x000a_}"/>
            <x14:filter val="@PART[ca_RM01]:FOR[xxxRP0]_x000a_{_x000a_    %TechRequired = stabilityRP0_x000a_    %cost = 400_x000a_    %entryCost = 2800_x000a_    RP0conf = false_x000a_    @description ^=:$: From Coatl Aerospace mod_x000a_}"/>
            <x14:filter val="@PART[ca_RM03]:FOR[xxxRP0]_x000a_{_x000a_    %TechRequired = improvedFlightControl_x000a_    %cost = 400_x000a_    %entryCost = 2800_x000a_    RP0conf = false_x000a_    @description ^=:$: From Coatl Aerospace mod_x000a_}"/>
            <x14:filter val="@PART[ca_RM04]:FOR[xxxRP0]_x000a_{_x000a_    %TechRequired = earlyDocking_x000a_    %cost = 400_x000a_    %entryCost = 2800_x000a_    RP0conf = false_x000a_    @description ^=:$: From Coatl Aerospace mod_x000a_}"/>
            <x14:filter val="@PART[ca_RPWS]:FOR[xxxRP0]_x000a_{_x000a_    %TechRequired = scienceHuman_x000a_    %cost = 500_x000a_    %entryCost = 10000_x000a_    RP0conf = true_x000a_    @description ^=:$: From Coatl Aerospace mod_x000a__x000a_    MODULE_x000a_    { name = ModuleTagInstruments }_x000a__x000a_}"/>
            <x14:filter val="@PART[ca_rtg2000]:FOR[xxxRP0]_x000a_{_x000a_    %TechRequired = improvedRTG_x000a_    %cost = 11917_x000a_    %entryCost = 119170_x000a_    RP0conf = true_x000a_    @description ^=:$: From Coatl Aerospace mod_x000a__x000a_    MODULE_x000a_    { name = ModuleTagNuclear }_x000a__x000a_}"/>
            <x14:filter val="@PART[ca_rtg3900]:FOR[xxxRP0]_x000a_{_x000a_    %TechRequired = multihundredWattRTG_x000a_    %cost = 12544_x000a_    %entryCost = 125440_x000a_    RP0conf = true_x000a_    @description ^=:$: From Coatl Aerospace mod_x000a__x000a_    MODULE_x000a_    { name = ModuleTagNuclear }_x000a__x000a_}"/>
            <x14:filter val="@PART[ca_rtg8200]:FOR[xxxRP0]_x000a_{_x000a_    %TechRequired = gphsRTG_x000a_    %cost = 13205_x000a_    %entryCost = 132050_x000a_    RP0conf = true_x000a_    @description ^=:$: From Coatl Aerospace mod_x000a__x000a_    MODULE_x000a_    { name = ModuleTagNuclear }_x000a__x000a_}"/>
            <x14:filter val="@PART[ca_rw_medium]:FOR[xxxRP0]_x000a_{_x000a_    %TechRequired = advancedFlightControl_x000a_    %cost = 150_x000a_    %entryCost = 1000_x000a_    RP0conf = false_x000a_    @description ^=:$: From Coatl Aerospace mod_x000a_}"/>
            <x14:filter val="@PART[ca_rw_small]:FOR[xxxRP0]_x000a_{_x000a_    %TechRequired = improvedFlightControl_x000a_    %cost = 60_x000a_    %entryCost = 400_x000a_    RP0conf = false_x000a_    @description ^=:$: From Coatl Aerospace mod_x000a_}"/>
            <x14:filter val="@PART[ca_rw_xsmall]:FOR[xxxRP0]_x000a_{_x000a_    %TechRequired = improvedFlightControl_x000a_    %cost = 90_x000a_    %entryCost = 1300_x000a_    RP0conf = false_x000a_    @description ^=:$: From Coatl Aerospace mod_x000a_}"/>
            <x14:filter val="@PART[ca_sciBoom]:FOR[xxxRP0]_x000a_{_x000a_    %TechRequired = deepSpaceScience_x000a_    %cost = 4200_x000a_    %entryCost = 12000_x000a_    RP0conf = false_x000a_    @description ^=:$: From Coatl Aerospace mod_x000a_}"/>
            <x14:filter val="@PART[ca_SWIS]:FOR[xxxRP0]_x000a_{_x000a_    %TechRequired = advancedScience_x000a_    %cost = 8800_x000a_    %entryCost = 14000_x000a_    RP0conf = false_x000a_    @description ^=:$: From Coatl Aerospace mod_x000a_}"/>
            <x14:filter val="@PART[ca_tank_mp_s]:FOR[xxxRP0]_x000a_{_x000a_    %TechRequired = materialsScienceSatellite_x000a_    %cost = 1_x000a_    %entryCost = 20_x000a_    RP0conf = true_x000a_    @description ^=:$: From Coatl Aerospace mod_x000a_}"/>
            <x14:filter val="@PART[ca_telescope_a]:FOR[xxxRP0]_x000a_{_x000a_    %TechRequired = advancedScience_x000a_    %cost = 500_x000a_    %entryCost = 10000_x000a_    RP0conf = false_x000a_    @description ^=:$: From Coatl Aerospace mod_x000a_}"/>
            <x14:filter val="@PART[ca_torekkaPM]:FOR[xxxRP0]_x000a_{_x000a_    %TechRequired = solids1976_x000a_    %cost = 180_x000a_    %entryCost = 3600_x000a_    RP0conf = true_x000a_    @description ^=:$: From Coatl Aerospace mod_x000a__x000a_    MODULE_x000a_    { name = ModuleTagEngineSolid }_x000a__x000a_}"/>
            <x14:filter val="@PART[ca_trident]:FOR[xxxRP0]_x000a_{_x000a_    %TechRequired = spaceStationControl_x000a_    %cost = 150_x000a_    %entryCost = 3000_x000a_    RP0conf = true_x000a_    @description ^=:$: From Coatl Aerospace mod_x000a__x000a_    MODULE_x000a_    { name = ModuleTagEngineLiquidPF }_x000a__x000a_}"/>
            <x14:filter val="@PART[CanardController]:FOR[xxxRP0]_x000a_{_x000a_    %TechRequired = start_x000a_    %cost = 20_x000a_    %entryCost = 400_x000a_    RP0conf = true_x000a_    @description ^=:$: From Stock (RO Config) mod_x000a_}"/>
            <x14:filter val="@PART[CHAKAKWsrbGlobeIz]:FOR[xxxRP0]_x000a_{_x000a_    %TechRequired = solids1998_x000a_    %cost = 1800_x000a_    %entryCost = 36000_x000a_    RP0conf = true_x000a_    @description ^=:$: From Chaka Monkey mod_x000a__x000a_    MODULE_x000a_    { name = ModuleTagEngineSolid }_x000a__x000a_}"/>
            <x14:filter val="@PART[CHAKAOME2]:FOR[xxxRP0]_x000a_{_x000a_    %TechRequired = orbitalRocketry1981_x000a_    %cost = 400_x000a_    %entryCost = 8000_x000a_    RP0conf = true_x000a_    @description ^=:$: From Chaka Monkey mod_x000a_}"/>
            <x14:filter val="@PART[CHT400_Block]:FOR[xxxRP0]_x000a_{_x000a_    %TechRequired = orbitalRocketry1992_x000a_    %cost = 1400_x000a_    %entryCost = 4200_x000a_    RP0conf = false_x000a_    @description ^=:$: From Niche Parts mod_x000a_}"/>
            <x14:filter val="@PART[CHT400_Thruster]:FOR[xxxRP0]_x000a_{_x000a_    %TechRequired = standardDockingPorts_x000a_    %cost = 3000_x000a_    %entryCost = 4200_x000a_    RP0conf = false_x000a_    @description ^=:$: From Niche Parts mod_x000a_}"/>
            <x14:filter val="@PART[CircularIntake]:FOR[xxxRP0]_x000a_{_x000a_    %TechRequired = supersonicDev_x000a_    %cost = 20_x000a_    %entryCost = 400_x000a_    RP0conf = true_x000a_    @description ^=:$: From Stock (RO Config) mod_x000a_}"/>
            <x14:filter val="@PART[commDish]:FOR[xxxRP0]_x000a_{_x000a_    %TechRequired = deepSpaceComms_x000a_    %cost = 1100_x000a_    %entryCost = 22000_x000a_    RP0conf = true_x000a_    @description ^=:$: From Stock (RO Config) mod_x000a__x000a_    MODULE_x000a_    { name = ModuleTagInstruments }_x000a__x000a_}"/>
            <x14:filter val="@PART[conenoseram]:FOR[xxxRP0]_x000a_{_x000a_    %TechRequired = earlyMaterialsScience_x000a_    %cost = 30_x000a_    %entryCost = 600_x000a_    RP0conf = true_x000a_    @description ^=:$: From AIES mod_x000a_}"/>
            <x14:filter val="@PART[crewCabin]:FOR[xxxRP0]_x000a_{_x000a_    %TechRequired = spaceStationDev_x000a_    %cost = 9000_x000a_    %entryCost = 360000_x000a_    RP0conf = true_x000a_    @description ^=:$: From Stock (RO Config) mod_x000a__x000a_    MODULE_x000a_    { name = ModuleTagHabitable }_x000a_    MODULE_x000a_    { name = ModuleTagHumanRated }_x000a__x000a_}"/>
            <x14:filter val="@PART[cryoengine-125-1]:FOR[xxxRP0]_x000a_{_x000a_    %TechRequired = hydrolox1992_x000a_    %cost = 6400_x000a_    %entryCost = 320000_x000a_    RP0conf = true_x000a_    @description ^=:$: From Cryo Engines mod_x000a__x000a_    MODULE_x000a_    { name = ModuleTagEngineLiquidTurbo }_x000a_    MODULE_x000a_    { name = ModuleTagHydrolox }_x000a__x000a_}"/>
            <x14:filter val="@PART[cryoengine-125-2]:FOR[xxxRP0]_x000a_{_x000a_    %TechRequired = hydrolox1998_x000a_    %cost = 3800_x000a_    %entryCost = 76000_x000a_    RP0conf = true_x000a_    @description ^=:$: From Cryo Engines mod_x000a__x000a_    MODULE_x000a_    { name = ModuleTagEngineLiquidTurbo }_x000a_    MODULE_x000a_    { name = ModuleTagHydrolox }_x000a__x000a_}"/>
            <x14:filter val="@PART[cryoengine-25-1]:FOR[xxxRP0]_x000a_{_x000a_    %TechRequired = hydrolox1992_x000a_    %cost = 6210_x000a_    %entryCost = 192000_x000a_    RP0conf = true_x000a_    @description ^=:$: From Cryo Engines mod_x000a__x000a_    MODULE_x000a_    { name = ModuleTagEngineLiquidTurbo }_x000a_    MODULE_x000a_    { name = ModuleTagHydrolox }_x000a__x000a_}"/>
            <x14:filter val="@PART[cryoengine-25-2]:FOR[xxxRP0]_x000a_{_x000a_    %TechRequired = hydrolox2009_x000a_    %cost = 3310_x000a_    %entryCost = 158860_x000a_    RP0conf = true_x000a_    @description ^=:$: From Cryo Engines mod_x000a__x000a_    MODULE_x000a_    { name = ModuleTagEngineLiquidTurbo }_x000a_    MODULE_x000a_    { name = ModuleTagHydrolox }_x000a__x000a_}"/>
            <x14:filter val="@PART[cryoengine-375-1]:FOR[xxxRP0]_x000a_{_x000a_    %TechRequired = hydrolox1998_x000a_    %cost = 2850_x000a_    %entryCost = 57000_x000a_    RP0conf = true_x000a_    @description ^=:$: From Cryo Engines mod_x000a__x000a_    MODULE_x000a_    { name = ModuleTagEngineLiquidTurbo }_x000a_    MODULE_x000a_    { name = ModuleTagHydrolox }_x000a__x000a_}"/>
            <x14:filter val="@PART[cryoengine-375-2]:FOR[xxxRP0]_x000a_{_x000a_    %TechRequired = hydrolox1981_x000a_    %cost = 5000_x000a_    %entryCost = 100000_x000a_    RP0conf = true_x000a_    @description ^=:$: From Cryo Engines mod_x000a__x000a_    MODULE_x000a_    { name = ModuleTagEngineLiquidTurbo }_x000a_    MODULE_x000a_    { name = ModuleTagHumanRated }_x000a_    MODULE_x000a_    { name = ModuleTagHydrolox }_x000a__x000a_}"/>
            <x14:filter val="@PART[CST-100?capsule]:FOR[xxxRP0]_x000a_{_x000a_    %TechRequired = capsulesNF_x000a_    %cost = 4500_x000a_    %entryCost = 10000_x000a_    RP0conf = false_x000a_    @description ^=:$: From CST-100 Starliner mod_x000a__x000a_    MODULE_x000a_    { name = ModuleTagAvionics }_x000a_    MODULE_x000a_    { name = ModuleTagHabitable }_x000a_    MODULE_x000a_    { name = ModuleTagHumanRated }_x000a_    MODULE_x000a_    { name = ModuleTagReentry }_x000a__x000a_}"/>
            <x14:filter val="@PART[CST-100?Heat?Shield]:FOR[xxxRP0]_x000a_{_x000a_    %TechRequired = SIAD_x000a_    %cost = 900_x000a_    %entryCost = 1800_x000a_    RP0conf = false_x000a_    @description ^=:$: From CST-100 Starliner mod_x000a_}"/>
            <x14:filter val="@PART[CST-100?Service?Module]:FOR[xxxRP0]_x000a_{_x000a_    %TechRequired = capsulesNF_x000a_    %cost = 500_x000a_    %entryCost = 2200_x000a_    RP0conf = false_x000a_    @description ^=:$: From CST-100 Starliner mod_x000a__x000a_    MODULE_x000a_    { name = ModuleTagHumanRated }_x000a__x000a_}"/>
            <x14:filter val="@PART[cstNoseCone]:FOR[xxxRP0]_x000a_{_x000a_    %TechRequired = capsulesNF_x000a_    %cost = 100_x000a_    %entryCost = 1500_x000a_    RP0conf = false_x000a_    @description ^=:$: From CST-100 Starliner mod_x000a__x000a_    MODULE_x000a_    { name = ModuleTagHumanRated }_x000a__x000a_}"/>
            <x14:filter val="@PART[cstparachute]:FOR[xxxRP0]_x000a_{_x000a_    %TechRequired = SIAD_x000a_    %cost = 850_x000a_    %entryCost = 4600_x000a_    RP0conf = false_x000a_    @description ^=:$: From CST-100 Starliner mod_x000a_}"/>
            <x14:filter val="@PART[cupola]:FOR[xxxRP0]_x000a_{_x000a_    %TechRequired = improvedOrbitalConstruction_x000a_    %cost = 2000_x000a_    %entryCost = 80000_x000a_    RP0conf = true_x000a_    @description ^=:$: From Stock (RO Config) mod_x000a__x000a_    MODULE_x000a_    { name = ModuleTagHumanRated }_x000a__x000a_}"/>
            <x14:filter val="@PART[CXA_ACBM]:FOR[xxxRP0]_x000a_{_x000a_    %TechRequired = largeStationControl_x000a_    %cost = 4500_x000a_    %entryCost = 90000_x000a_    RP0conf = true_x000a_    @description ^=:$: From CxAerospace mod_x000a__x000a_    MODULE_x000a_    { name = ModuleTagHumanRated }_x000a_    MODULE_x000a_    { name = ModuleTagDecoupler }_x000a__x000a_}"/>
            <x14:filter val="@PART[CXA_APAS_A]:FOR[xxxRP0]_x000a_{_x000a_    %TechRequired = standardDockingPorts_x000a_    %cost = 300_x000a_    %entryCost = 8000_x000a_    RP0conf = false_x000a_    @description ^=:$: From CxAerospace mod_x000a_}"/>
            <x14:filter val="@PART[CXA_APAS_A_L04F]:FOR[xxxRP0]_x000a_{_x000a_    %TechRequired = standardDockingPorts_x000a_    %cost = 300_x000a_    %entryCost = 8000_x000a_    RP0conf = false_x000a_    @description ^=:$: From CxAerospace mod_x000a_}"/>
            <x14:filter val="@PART[CXA_APAS_P]:FOR[xxxRP0]_x000a_{_x000a_    %TechRequired = standardDockingPorts_x000a_    %cost = 200_x000a_    %entryCost = 8000_x000a_    RP0conf = false_x000a_    @description ^=:$: From CxAerospace mod_x000a_}"/>
            <x14:filter val="@PART[CXA_APAS_P_WB]:FOR[xxxRP0]_x000a_{_x000a_    %TechRequired = standardDockingPorts_x000a_    %cost = 200_x000a_    %entryCost = 8000_x000a_    RP0conf = false_x000a_    @description ^=:$: From CxAerospace mod_x000a_}"/>
            <x14:filter val="@PART[CXA_EETCS]:FOR[xxxRP0]_x000a_{_x000a_    %TechRequired = largeScaleOrbitalCon_x000a_    %cost = 2250_x000a_    %entryCost = 11000_x000a_    RP0conf = false_x000a_    @description ^=:$: From CxAerospace mod_x000a_}"/>
            <x14:filter val="@PART[CXA_ELM_MiniLab]:FOR[xxxRP0]_x000a_{_x000a_    %TechRequired = largeScaleOrbitalCon_x000a_    %cost = 8500_x000a_    %entryCost = 75000_x000a_    RP0conf = false_x000a_    @description ^=:$: From CxAerospace mod_x000a_}"/>
            <x14:filter val="@PART[CXA_GymHab]:FOR[xxxRP0]_x000a_{_x000a_    %TechRequired = largeScaleOrbitalCon_x000a_    %cost = 12500_x000a_    %entryCost = 25000_x000a_    RP0conf = false_x000a_    @description ^=:$: From CxAerospace mod_x000a_}"/>
            <x14:filter val="@PART[CXA_KHM_Endcap]:FOR[xxxRP0]_x000a_{_x000a_    %TechRequired = modularSpaceStations_x000a_    %cost = 1000_x000a_    %entryCost = 4000_x000a_    RP0conf = false_x000a_    @description ^=:$: From CxAerospace mod_x000a_}"/>
            <x14:filter val="@PART[CXA_Kibo_Lab]:FOR[xxxRP0]_x000a_{_x000a_    %TechRequired = improvedOrbitalConstruction_x000a_    %cost = 12500_x000a_    %entryCost = 75000_x000a_    RP0conf = false_x000a_    @description ^=:$: From CxAerospace mod_x000a_}"/>
            <x14:filter val="@PART[CXA_KU_ANTENNA]:FOR[xxxRP0]_x000a_{_x000a_    %TechRequired = massiveScaleComms_x000a_    %cost = 1400_x000a_    %entryCost = 3500_x000a_    RP0conf = false_x000a_    @description ^=:$: From CxAerospace mod_x000a_}"/>
            <x14:filter val="@PART[CXA_MCBM]:FOR[xxxRP0]_x000a_{_x000a_    %TechRequired = largeStationControl_x000a_    %cost = 4500_x000a_    %entryCost = 90000_x000a_    RP0conf = true_x000a_    @description ^=:$: From CxAerospace mod_x000a__x000a_    MODULE_x000a_    { name = ModuleTagHumanRated }_x000a_    MODULE_x000a_    { name = ModuleTagDecoupler }_x000a__x000a_}"/>
            <x14:filter val="@PART[CXA_NapHabV1]:FOR[xxxRP0]_x000a_{_x000a_    %TechRequired = modularSpaceStations_x000a_    %cost = 8500_x000a_    %entryCost = 18000_x000a_    RP0conf = false_x000a_    @description ^=:$: From CxAerospace mod_x000a_}"/>
            <x14:filter val="@PART[CXA_Node1]:FOR[xxxRP0]_x000a_{_x000a_    %TechRequired = largeScaleOrbitalCon_x000a_    %cost = 8000_x000a_    %entryCost = 18000_x000a_    RP0conf = false_x000a_    @description ^=:$: From CxAerospace mod_x000a_}"/>
            <x14:filter val="@PART[CXA_NodeCoverV1]:FOR[xxxRP0]_x000a_{_x000a_    %TechRequired = largeScaleOrbitalCon_x000a_    %cost = 500_x000a_    %entryCost = 1000_x000a_    RP0conf = false_x000a_    @description ^=:$: From CxAerospace mod_x000a_}"/>
            <x14:filter val="@PART[CXA_NodeCoverV2]:FOR[xxxRP0]_x000a_{_x000a_    %TechRequired = largeScaleOrbitalCon_x000a_    %cost = 500_x000a_    %entryCost = 1000_x000a_    RP0conf = false_x000a_    @description ^=:$: From CxAerospace mod_x000a_}"/>
            <x14:filter val="@PART[CXA_P6_BATTERY_TRUSS]:FOR[xxxRP0]_x000a_{_x000a_    %TechRequired = largeScaleOrbitalCon_x000a_    %cost = 4000_x000a_    %entryCost = 2500_x000a_    RP0conf = false_x000a_    @description ^=:$: From CxAerospace mod_x000a_}"/>
            <x14:filter val="@PART[CXA_P6_LONG_SPACER]:FOR[xxxRP0]_x000a_{_x000a_    %TechRequired = largeScaleOrbitalCon_x000a_    %cost = 4000_x000a_    %entryCost = 2500_x000a_    RP0conf = false_x000a_    @description ^=:$: From CxAerospace mod_x000a_}"/>
            <x14:filter val="@PART[CXA_PCBM]:FOR[xxxRP0]_x000a_{_x000a_    %TechRequired = largeStationControl_x000a_    %cost = 4500_x000a_    %entryCost = 90000_x000a_    RP0conf = true_x000a_    @description ^=:$: From CxAerospace mod_x000a__x000a_    MODULE_x000a_    { name = ModuleTagHumanRated }_x000a_    MODULE_x000a_    { name = ModuleTagDecoupler }_x000a__x000a_}"/>
            <x14:filter val="@PART[CXA_PMA]:FOR[xxxRP0]_x000a_{_x000a_    %TechRequired = largeStationControl_x000a_    %cost = 500_x000a_    %entryCost = 1600_x000a_    RP0conf = false_x000a_    @description ^=:$: From CxAerospace mod_x000a_}"/>
            <x14:filter val="@PART[CXA_Quest_Airlock]:FOR[xxxRP0]_x000a_{_x000a_    %TechRequired = largeScaleOrbitalCon_x000a_    %cost = 6500_x000a_    %entryCost = 15000_x000a_    RP0conf = false_x000a_    @description ^=:$: From CxAerospace mod_x000a_}"/>
            <x14:filter val="@PART[CXA_RTAS_A]:FOR[xxxRP0]_x000a_{_x000a_    %TechRequired = largeStationControl_x000a_    %cost = 400_x000a_    %entryCost = 1000_x000a_    RP0conf = false_x000a_    @description ^=:$: From CxAerospace mod_x000a_}"/>
            <x14:filter val="@PART[CXA_RTAS_P]:FOR[xxxRP0]_x000a_{_x000a_    %TechRequired = largeStationControl_x000a_    %cost = 400_x000a_    %entryCost = 1000_x000a_    RP0conf = false_x000a_    @description ^=:$: From CxAerospace mod_x000a_}"/>
            <x14:filter val="@PART[CXA_SAW]:FOR[xxxRP0]_x000a_{_x000a_    %TechRequired = advancedPower_x000a_    %cost = 25250_x000a_    %entryCost = 175000_x000a_    RP0conf = false_x000a_    @description ^=:$: From CxAerospace mod_x000a_}"/>
            <x14:filter val="@PART[CXA_SleepHabV4-1]:FOR[xxxRP0]_x000a_{_x000a_    %TechRequired = largeScaleOrbitalCon_x000a_    %cost = 12500_x000a_    %entryCost = 24000_x000a_    RP0conf = false_x000a_    @description ^=:$: From CxAerospace mod_x000a_}"/>
            <x14:filter val="@PART[CXA_SleepHabV4-2]:FOR[xxxRP0]_x000a_{_x000a_    %TechRequired = improvedOrbitalConstruction_x000a_    %cost = 12500_x000a_    %entryCost = 24000_x000a_    RP0conf = false_x000a_    @description ^=:$: From CxAerospace mod_x000a_}"/>
            <x14:filter val="@PART[CXA_SleepHabV6-1]:FOR[xxxRP0]_x000a_{_x000a_    %TechRequired = largeScaleOrbitalCon_x000a_    %cost = 16500_x000a_    %entryCost = 24000_x000a_    RP0conf = false_x000a_    @description ^=:$: From CxAerospace mod_x000a_}"/>
            <x14:filter val="@PART[CXA_SleepHabV6-2]:FOR[xxxRP0]_x000a_{_x000a_    %TechRequired = improvedOrbitalConstruction_x000a_    %cost = 16500_x000a_    %entryCost = 24000_x000a_    RP0conf = false_x000a_    @description ^=:$: From CxAerospace mod_x000a_}"/>
            <x14:filter val="@PART[CXA_TRUNNION]:FOR[xxxRP0]_x000a_{_x000a_    %TechRequired = earlySpaceStations_x000a_    %cost = 350_x000a_    %entryCost = 1500_x000a_    RP0conf = false_x000a_    @description ^=:$: From CxAerospace mod_x000a_}"/>
            <x14:filter val="@PART[CXA_Z1]:FOR[xxxRP0]_x000a_{_x000a_    %TechRequired = largeScaleOrbitalCon_x000a_    %cost = 4000_x000a_    %entryCost = 2500_x000a_    RP0conf = false_x000a_    @description ^=:$: From CxAerospace mod_x000a_}"/>
            <x14:filter val="@PART[DB-605-A]:FOR[xxxRP0]_x000a_{_x000a_    %TechRequired = start_x000a_    %cost = 950_x000a_    %entryCost = 2200_x000a_    RP0conf = false_x000a_    @description ^=:$: From Firespitter mod_x000a_}"/>
            <x14:filter val="@PART[DECOUPLER]:FOR[xxxRP0]_x000a_{_x000a_    %TechRequired = materialsScienceSpaceStation_x000a_    %cost = 280_x000a_    %entryCost = 6400_x000a_    RP0conf = false_x000a_    @description ^=:$: From DECQ R7/SOYUZ mod_x000a_}"/>
            <x14:filter val="@PART[decoupler_ftr]:FOR[xxxRP0]_x000a_{_x000a_    %TechRequired = humanRatedEDL_x000a_    %cost = 5_x000a_    %entryCost = 100_x000a_    RP0conf = true_x000a_    @description ^=:$: From Deadly Reentry mod_x000a__x000a_    MODULE_x000a_    { name = ModuleTagDecoupler }_x000a__x000a_}"/>
            <x14:filter val="@PART[decoupler_ftr_4m]:FOR[xxxRP0]_x000a_{_x000a_    %TechRequired = lunarRatedHeatshields_x000a_    %cost = 5_x000a_    %entryCost = 100_x000a_    RP0conf = true_x000a_    @description ^=:$: From Deadly Reentry mod_x000a__x000a_    MODULE_x000a_    { name = ModuleTagDecoupler }_x000a__x000a_}"/>
            <x14:filter val="@PART[decoupler_ftr_small]:FOR[xxxRP0]_x000a_{_x000a_    %TechRequired = entryDescentLanding_x000a_    %cost = 5_x000a_    %entryCost = 100_x000a_    RP0conf = true_x000a_    @description ^=:$: From Deadly Reentry mod_x000a__x000a_    MODULE_x000a_    { name = ModuleTagDecoupler }_x000a__x000a_}"/>
            <x14:filter val="@PART[decoupler_ftr_smaller]:FOR[xxxRP0]_x000a_{_x000a_    %TechRequired = entryDescentLanding_x000a_    %cost = 5_x000a_    %entryCost = 100_x000a_    RP0conf = true_x000a_    @description ^=:$: From Deadly Reentry mod_x000a__x000a_    MODULE_x000a_    { name = ModuleTagDecoupler }_x000a__x000a_}"/>
            <x14:filter val="@PART[decoupler1-2]:FOR[xxxRP0]_x000a_{_x000a_    %TechRequired = materialsScienceSatellite_x000a_    %cost = 550_x000a_    %entryCost = 2800_x000a_    RP0conf = false_x000a_    @description ^=:$: From Stock (RO Config) mod_x000a_}"/>
            <x14:filter val="@PART[DecouplerDiamant]:FOR[xxxRP0]_x000a_{_x000a_    %TechRequired = materialsScienceAdvCapsules_x000a_    %cost = 200_x000a_    %entryCost = 200_x000a_    RP0conf = false_x000a_    @description ^=:$: From ESA Launchers mod_x000a_}"/>
            <x14:filter val="@PART[decouplersv05]:FOR[xxxRP0]_x000a_{_x000a_    %TechRequired = earlyMaterialsScience_x000a_    %cost = 400_x000a_    %entryCost = 1200_x000a_    RP0conf = false_x000a_    @description ^=:$: From AIES mod_x000a__x000a_    MODULE_x000a_    { name = ModuleTagDecoupler }_x000a__x000a_}"/>
            <x14:filter val="@PART[decouplersvblack]:FOR[xxxRP0]_x000a_{_x000a_    %TechRequired = earlyMaterialsScience_x000a_    %cost = 400_x000a_    %entryCost = 1500_x000a_    RP0conf = false_x000a_    @description ^=:$: From AIES mod_x000a__x000a_    MODULE_x000a_    { name = ModuleTagDecoupler }_x000a__x000a_}"/>
            <x14:filter val="@PART[DecouplerSylda]:FOR[xxxRP0]_x000a_{_x000a_    %TechRequired = materialsScienceInternational_x000a_    %cost = 200_x000a_    %entryCost = 200_x000a_    RP0conf = false_x000a_    @description ^=:$: From ESA Launchers mod_x000a__x000a_    MODULE_x000a_    { name = ModuleTagDecoupler }_x000a__x000a_}"/>
            <x14:filter val="@PART[DecouplerVega]:FOR[xxxRP0]_x000a_{_x000a_    %TechRequired = materialsScienceCommercial_x000a_    %cost = 200_x000a_    %entryCost = 200_x000a_    RP0conf = false_x000a_    @description ^=:$: From ESA Launchers mod_x000a_}"/>
            <x14:filter val="@PART[decoupvector]:FOR[xxxRP0]_x000a_{_x000a_    %TechRequired = earlyMaterialsScience_x000a_    %cost = 800_x000a_    %entryCost = 9000_x000a_    RP0conf = false_x000a_    @description ^=:$: From AIES mod_x000a__x000a_    MODULE_x000a_    { name = ModuleTagDecoupler }_x000a__x000a_}"/>
            <x14:filter val="@PART[delta_small]:FOR[xxxRP0]_x000a_{_x000a_    %TechRequired = start_x000a_    %cost = 20_x000a_    %entryCost = 400_x000a_    RP0conf = true_x000a_    @description ^=:$: From Stock (RO Config) mod_x000a_}"/>
            <x14:filter val="@PART[deltaWing]:FOR[xxxRP0]_x000a_{_x000a_    %TechRequired = start_x000a_    %cost = 70_x000a_    %entryCost = 1400_x000a_    RP0conf = true_x000a_    @description ^=:$: From Stock (RO Config) mod_x000a_}"/>
            <x14:filter val="@PART[desacopladorsat1]:FOR[xxxRP0]_x000a_{_x000a_    %TechRequired = earlyMaterialsScience_x000a_    %cost = 200_x000a_    %entryCost = 5200_x000a_    RP0conf = false_x000a_    @description ^=:$: From AIES mod_x000a__x000a_    MODULE_x000a_    { name = ModuleTagDecoupler }_x000a__x000a_}"/>
            <x14:filter val="@PART[desacopladorsat2]:FOR[xxxRP0]_x000a_{_x000a_    %TechRequired = earlyMaterialsScience_x000a_    %cost = 400_x000a_    %entryCost = 5200_x000a_    RP0conf = false_x000a_    @description ^=:$: From AIES mod_x000a__x000a_    MODULE_x000a_    { name = ModuleTagDecoupler }_x000a__x000a_}"/>
            <x14:filter val="@PART[desacopladorsat3]:FOR[xxxRP0]_x000a_{_x000a_    %TechRequired = earlyMaterialsScience_x000a_    %cost = 400_x000a_    %entryCost = 5200_x000a_    RP0conf = false_x000a_    @description ^=:$: From AIES mod_x000a__x000a_    MODULE_x000a_    { name = ModuleTagDecoupler }_x000a__x000a_}"/>
            <x14:filter val="@PART[dest5Engine]:FOR[xxxRP0]_x000a_{_x000a_    %TechRequired = improvedFlightControl_x000a_    %cost = 120_x000a_    %entryCost = 2400_x000a_    RP0conf = true_x000a_    @description ^=:$: From AIES mod_x000a__x000a_    MODULE_x000a_    { name = ModuleTagEngineLiquidPF }_x000a__x000a_}"/>
            <x14:filter val="@PART[Diamant_Stage1]:FOR[xxxRP0]_x000a_{_x000a_    %TechRequired = orbitalRocketry1965_x000a_    %cost = 1800_x000a_    %entryCost = 2000_x000a_    RP0conf = false_x000a_    @description ^=:$: From ESA Launchers mod_x000a_}"/>
            <x14:filter val="@PART[Diamant_Stage2]:FOR[xxxRP0]_x000a_{_x000a_    %TechRequired = orbitalRocketry1965_x000a_    %cost = 1800_x000a_    %entryCost = 2000_x000a_    RP0conf = false_x000a_    @description ^=:$: From ESA Launchers mod_x000a_}"/>
            <x14:filter val="@PART[Diamant_Stage3]:FOR[xxxRP0]_x000a_{_x000a_    %TechRequired = solids1964_x000a_    %cost = 1800_x000a_    %entryCost = 2000_x000a_    RP0conf = false_x000a_    @description ^=:$: From ESA Launchers mod_x000a__x000a_    MODULE_x000a_    { name = ModuleTagEngineSolid }_x000a__x000a_}"/>
            <x14:filter val="@PART[DiamantAsterix]:FOR[xxxRP0]_x000a_{_x000a_    %TechRequired = matureAvionics_x000a_    %cost = 500_x000a_    %entryCost = 5000_x000a_    RP0conf = false_x000a_    @description ^=:$: From ESA Launchers mod_x000a_}"/>
            <x14:filter val="@PART[DiamantFairing]:FOR[xxxRP0]_x000a_{_x000a_    %TechRequired = materialsScienceAdvCapsules_x000a_    %cost = 225_x000a_    %entryCost = 300_x000a_    RP0conf = false_x000a_    @description ^=:$: From ESA Launchers mod_x000a_}"/>
            <x14:filter val="@PART[dish_deploy_S]:FOR[xxxRP0]_x000a_{_x000a_    %TechRequired = advancedComms_x000a_    %cost = 500_x000a_    %entryCost = 1500_x000a_    RP0conf = false_x000a_    @description ^=:$: From Coatl Aerospace mod_x000a_}"/>
            <x14:filter val="@PART[dish_deploy_S2]:FOR[xxxRP0]_x000a_{_x000a_    %TechRequired = improvedComms_x000a_    %cost = 300_x000a_    %entryCost = 1000_x000a_    RP0conf = false_x000a_    @description ^=:$: From Coatl Aerospace mod_x000a_}"/>
            <x14:filter val="@PART[dish_L]:FOR[xxxRP0]_x000a_{_x000a_    %TechRequired = deepSpaceComms_x000a_    %cost = 650_x000a_    %entryCost = 4500_x000a_    RP0conf = false_x000a_    @description ^=:$: From Coatl Aerospace mod_x000a_}"/>
            <x14:filter val="@PART[dish_quetzal]:FOR[xxxRP0]_x000a_{_x000a_    %TechRequired = deepSpaceComms_x000a_    %cost = 670_x000a_    %entryCost = 4200_x000a_    RP0conf = false_x000a_    @description ^=:$: From Coatl Aerospace mod_x000a_}"/>
            <x14:filter val="@PART[dish_S]:FOR[xxxRP0]_x000a_{_x000a_    %TechRequired = massiveScaleComms_x000a_    %cost = 500_x000a_    %entryCost = 2200_x000a_    RP0conf = false_x000a_    @description ^=:$: From Coatl Aerospace mod_x000a_}"/>
            <x14:filter val="@PART[dish_tatsujin]:FOR[xxxRP0]_x000a_{_x000a_    %TechRequired = modernComms_x000a_    %cost = 850_x000a_    %entryCost = 15500_x000a_    RP0conf = false_x000a_    @description ^=:$: From Coatl Aerospace mod_x000a_}"/>
            <x14:filter val="@PART[Dishcl1]:FOR[xxxRP0]_x000a_{_x000a_    %TechRequired = interplanetaryComms_x000a_    %cost = 500_x000a_    %entryCost = 10000_x000a_    RP0conf = true_x000a_    @description ^=:$: From AIES mod_x000a__x000a_    MODULE_x000a_    { name = ModuleTagInstruments }_x000a__x000a_}"/>
            <x14:filter val="@PART[dishcomlar1]:FOR[xxxRP0]_x000a_{_x000a_    %TechRequired = advancedComms_x000a_    %cost = 1500_x000a_    %entryCost = 30000_x000a_    RP0conf = true_x000a_    @description ^=:$: From AIES mod_x000a_}"/>
            <x14:filter val="@PART[Dishmccomu]:FOR[xxxRP0]_x000a_{_x000a_    %TechRequired = improvedComms_x000a_    %cost = 1000_x000a_    %entryCost = 20000_x000a_    RP0conf = true_x000a_    @description ^=:$: From AIES mod_x000a__x000a_    MODULE_x000a_    { name = ModuleTagInstruments }_x000a__x000a_}"/>
            <x14:filter val="@PART[Dishomega2g]:FOR[xxxRP0]_x000a_{_x000a_    %TechRequired = advancedComms_x000a_    %cost = 950_x000a_    %entryCost = 19000_x000a_    RP0conf = true_x000a_    @description ^=:$: From AIES mod_x000a__x000a_    MODULE_x000a_    { name = ModuleTagInstruments }_x000a__x000a_}"/>
            <x14:filter val="@PART[Dishpcf]:FOR[xxxRP0]_x000a_{_x000a_    %TechRequired = improvedComms_x000a_    %cost = 800_x000a_    %entryCost = 16000_x000a_    RP0conf = true_x000a_    @description ^=:$: From AIES mod_x000a__x000a_    MODULE_x000a_    { name = ModuleTagInstruments }_x000a__x000a_}"/>
            <x14:filter val="@PART[dmAnomScanner]:FOR[xxxRP0]_x000a_{_x000a_    %TechRequired = scienceExploration_x000a_    %cost = 12000_x000a_    %entryCost = 20000_x000a_    RP0conf = false_x000a_    @description ^=:$: From Dmagic Orbital Science mod_x000a_}"/>
            <x14:filter val="@PART[dmbioDrill]:FOR[xxxRP0]_x000a_{_x000a_    %TechRequired = deepSpaceScience_x000a_    %cost = 6500_x000a_    %entryCost = 15000_x000a_    RP0conf = false_x000a_    @description ^=:$: From Dmagic Orbital Science mod_x000a_}"/>
            <x14:filter val="@PART[dmDAN]:FOR[xxxRP0]_x000a_{_x000a_    %TechRequired = advancedSurfaceScience_x000a_    %cost = 5500_x000a_    %entryCost = 13000_x000a_    RP0conf = false_x000a_    @description ^=:$: From Dmagic Orbital Science mod_x000a_}"/>
            <x14:filter val="@PART[dmGoreSat]:FOR[xxxRP0]_x000a_{_x000a_    %TechRequired = deepSpaceScience_x000a_    %cost = 4000_x000a_    %entryCost = 12000_x000a_    RP0conf = false_x000a_    @description ^=:$: From Dmagic Orbital Science mod_x000a_}"/>
            <x14:filter val="@PART[dmImagingPlatform]:FOR[xxxRP0]_x000a_{_x000a_    %TechRequired = deepSpaceScience_x000a_    %cost = 5000_x000a_    %entryCost = 10000_x000a_    RP0conf = false_x000a_    @description ^=:$: From Dmagic Orbital Science mod_x000a_}"/>
            <x14:filter val="@PART[dmmagBoom]:FOR[xxxRP0]_x000a_{_x000a_    %TechRequired = scienceHuman_x000a_    %cost = 500_x000a_    %entryCost = 10000_x000a_    RP0conf = true_x000a_    @description ^=:$: From Dmagic Orbital Science mod_x000a__x000a_    MODULE_x000a_    { name = ModuleTagInstruments }_x000a__x000a_}"/>
            <x14:filter val="@PART[dmscope]:FOR[xxxRP0]_x000a_{_x000a_    %TechRequired = scienceAdvCapsules_x000a_    %cost = 500_x000a_    %entryCost = 10000_x000a_    RP0conf = true_x000a_    @description ^=:$: From Dmagic Orbital Science mod_x000a__x000a_    MODULE_x000a_    { name = ModuleTagInstruments }_x000a__x000a_}"/>
            <x14:filter val="@PART[dmSoilMoisture]:FOR[xxxRP0]_x000a_{_x000a_    %TechRequired = advancedSurfaceScience_x000a_    %cost = 2801_x000a_    %entryCost = 53224_x000a_    RP0conf = false_x000a_    @description ^=:$: From Dmagic Orbital Science mod_x000a_}"/>
            <x14:filter val="@PART[dmSolarCollector]:FOR[xxxRP0]_x000a_{_x000a_    %TechRequired = advancedScience_x000a_    %cost = 6000_x000a_    %entryCost = 14000_x000a_    RP0conf = false_x000a_    @description ^=:$: From Dmagic Orbital Science mod_x000a_}"/>
            <x14:filter val="@PART[dmsurfacelaser]:FOR[xxxRP0]_x000a_{_x000a_    %TechRequired = advancedSurfaceScience_x000a_    %cost = 4500_x000a_    %entryCost = 12000_x000a_    RP0conf = false_x000a_    @description ^=:$: From Dmagic Orbital Science mod_x000a_}"/>
            <x14:filter val="@PART[dmUSGoo]:FOR[xxxRP0]_x000a_{_x000a_    %TechRequired = start_x000a_    %cost = 100_x000a_    %entryCost = 2000_x000a_    RP0conf = true_x000a_    @description ^=:$: From Dmagic Orbital Science mod_x000a__x000a_    MODULE_x000a_    { name = ModuleTagInstruments }_x000a__x000a_}"/>
            <x14:filter val="@PART[dmUSMagBoom]:FOR[xxxRP0]_x000a_{_x000a_    %TechRequired = scienceHuman_x000a_    %cost = 500_x000a_    %entryCost = 10000_x000a_    RP0conf = true_x000a_    @description ^=:$: From Dmagic Orbital Science mod_x000a__x000a_    MODULE_x000a_    { name = ModuleTagInstruments }_x000a__x000a_}"/>
            <x14:filter val="@PART[dmUSMat]:FOR[xxxRP0]_x000a_{_x000a_    %TechRequired = scienceSatellite_x000a_    %cost = 1000_x000a_    %entryCost = 20000_x000a_    RP0conf = true_x000a_    @description ^=:$: From Dmagic Orbital Science mod_x000a__x000a_    MODULE_x000a_    { name = ModuleTagInstruments }_x000a__x000a_}"/>
            <x14:filter val="@PART[dmUSPresTemp]:FOR[xxxRP0]_x000a_{_x000a_    %TechRequired = earlyScience_x000a_    %cost = 50_x000a_    %entryCost = 1000_x000a_    RP0conf = true_x000a_    @description ^=:$: From Dmagic Orbital Science mod_x000a__x000a_    MODULE_x000a_    { name = ModuleTagInstruments }_x000a__x000a_}"/>
            <x14:filter val="@PART[dmUSScope]:FOR[xxxRP0]_x000a_{_x000a_    %TechRequired = scienceAdvCapsules_x000a_    %cost = 500_x000a_    %entryCost = 10000_x000a_    RP0conf = true_x000a_    @description ^=:$: From Dmagic Orbital Science mod_x000a__x000a_    MODULE_x000a_    { name = ModuleTagInstruments }_x000a__x000a_}"/>
            <x14:filter val="@PART[dmUSSoilMoisture]:FOR[xxxRP0]_x000a_{_x000a_    %TechRequired = advancedSurfaceScience_x000a_    %cost = 2901_x000a_    %entryCost = 53224_x000a_    RP0conf = false_x000a_    @description ^=:$: From Dmagic Orbital Science mod_x000a_}"/>
            <x14:filter val="@PART[dmXRay]:FOR[xxxRP0]_x000a_{_x000a_    %TechRequired = advancedSurfaceScience_x000a_    %cost = 7500_x000a_    %entryCost = 14500_x000a_    RP0conf = false_x000a_    @description ^=:$: From Dmagic Orbital Science mod_x000a_}"/>
            <x14:filter val="@PART[docking-25]:FOR[xxxRP0]_x000a_{_x000a_    %TechRequired = largeStationControl_x000a_    %cost = 1080_x000a_    %entryCost = 10200_x000a_    RP0conf = false_x000a_    @description ^=:$: From Near Future Construction mod_x000a_}"/>
            <x14:filter val="@PART[dockingPort1]:FOR[xxxRP0]_x000a_{_x000a_    %TechRequired = gridFins_x000a_    %cost = 4000_x000a_    %entryCost = 80000_x000a_    RP0conf = true_x000a_    @description ^=:$: From Stock (RO Config) mod_x000a__x000a_    MODULE_x000a_    { name = ModuleTagHumanRated }_x000a_    MODULE_x000a_    { name = ModuleTagDecoupler }_x000a__x000a_}"/>
            <x14:filter val="@PART[dockingPort2]:FOR[xxxRP0]_x000a_{_x000a_    %TechRequired = gridFins_x000a_    %cost = 3500_x000a_    %entryCost = 70000_x000a_    RP0conf = true_x000a_    @description ^=:$: From Stock (RO Config) mod_x000a__x000a_    MODULE_x000a_    { name = ModuleTagHumanRated }_x000a_    MODULE_x000a_    { name = ModuleTagDecoupler }_x000a__x000a_}"/>
            <x14:filter val="@PART[dockingPort3]:FOR[xxxRP0]_x000a_{_x000a_    %TechRequired = earlyDocking_x000a_    %cost = 700_x000a_    %entryCost = 48000_x000a_    RP0conf = true_x000a_    @description ^=:$: From Stock (RO Config) mod_x000a__x000a_    MODULE_x000a_    { name = ModuleTagDecoupler }_x000a__x000a_}"/>
            <x14:filter val="@PART[dockingPortLarge]:FOR[xxxRP0]_x000a_{_x000a_    %TechRequired = largeStationControl_x000a_    %cost = 4500_x000a_    %entryCost = 90000_x000a_    RP0conf = true_x000a_    @description ^=:$: From Stock (RO Config) mod_x000a__x000a_    MODULE_x000a_    { name = ModuleTagHumanRated }_x000a_    MODULE_x000a_    { name = ModuleTagDecoupler }_x000a__x000a_}"/>
            <x14:filter val="@PART[dockingPortLateral]:FOR[xxxRP0]_x000a_{_x000a_    %TechRequired = gridFins_x000a_    %cost = 4000_x000a_    %entryCost = 80000_x000a_    RP0conf = true_x000a_    @description ^=:$: From Stock (RO Config) mod_x000a__x000a_    MODULE_x000a_    { name = ModuleTagHumanRated }_x000a_    MODULE_x000a_    { name = ModuleTagDecoupler }_x000a__x000a_}"/>
            <x14:filter val="@PART[Draco]:FOR[xxxRP0]_x000a_{_x000a_    %TechRequired = gridFins_x000a_    %cost = 200_x000a_    %entryCost = 2800_x000a_    RP0conf = false_x000a_    @description ^=:$: From Niche Parts mod_x000a_}"/>
            <x14:filter val="@PART[EAS]:FOR[xxxRP0]_x000a_{_x000a_    %TechRequired = advancedCapsules_x000a_    %cost = 200_x000a_    %entryCost = 0_x000a_    RP0conf = false_x000a_    @description ^=:$: From DECQ R7/SOYUZ mod_x000a__x000a_    MODULE_x000a_    { name = ModuleTagEngineSolid }_x000a_    MODULE_x000a_    { name = ModuleTagHumanRated }_x000a__x000a_}"/>
            <x14:filter val="@PART[EAS_top]:FOR[xxxRP0]_x000a_{_x000a_    %TechRequired = advancedCapsules_x000a_    %cost = 200_x000a_    %entryCost = 0_x000a_    RP0conf = false_x000a_    @description ^=:$: From DECQ R7/SOYUZ mod_x000a__x000a_    MODULE_x000a_    { name = ModuleTagEngineSolid }_x000a_    MODULE_x000a_    { name = ModuleTagHumanRated }_x000a__x000a_}"/>
            <x14:filter val="@PART[elevon2]:FOR[xxxRP0]_x000a_{_x000a_    %TechRequired = start_x000a_    %cost = 35_x000a_    %entryCost = 700_x000a_    RP0conf = true_x000a_    @description ^=:$: From Stock (RO Config) mod_x000a_}"/>
            <x14:filter val="@PART[elevon3]:FOR[xxxRP0]_x000a_{_x000a_    %TechRequired = start_x000a_    %cost = 40_x000a_    %entryCost = 800_x000a_    RP0conf = true_x000a_    @description ^=:$: From Stock (RO Config) mod_x000a_}"/>
            <x14:filter val="@PART[elevon5]:FOR[xxxRP0]_x000a_{_x000a_    %TechRequired = start_x000a_    %cost = 50_x000a_    %entryCost = 1000_x000a_    RP0conf = true_x000a_    @description ^=:$: From Stock (RO Config) mod_x000a_}"/>
            <x14:filter val="@PART[engineexper05]:FOR[xxxRP0]_x000a_{_x000a_    %TechRequired = hydroloxNF_x000a_    %cost = 2300_x000a_    %entryCost = 46000_x000a_    RP0conf = true_x000a_    @description ^=:$: From AIES mod_x000a__x000a_    MODULE_x000a_    { name = ModuleTagEngineLiquidTurbo }_x000a_    MODULE_x000a_    { name = ModuleTagHydrolox }_x000a__x000a_}"/>
            <x14:filter val="@PART[engineLargeSkipper]:FOR[xxxRP0]_x000a_{_x000a_    %TechRequired = prototypeHydrolox_x000a_    %cost = 1300_x000a_    %entryCost = 60000_x000a_    RP0conf = true_x000a_    @description ^=:$: From Stock (RO Config) mod_x000a__x000a_    MODULE_x000a_    { name = ModuleTagEngineLiquidTurbo }_x000a_    MODULE_x000a_    { name = ModuleTagHydrolox }_x000a__x000a_}"/>
            <x14:filter val="@PART[engineLargeSkipper_125m]:FOR[xxxRP0]_x000a_{_x000a_    %TechRequired = orbitalRocketry2004_x000a_    %cost = 175_x000a_    %entryCost = 3500_x000a_    RP0conf = true_x000a_    @description ^=:$: From RealFuels mod_x000a__x000a_    MODULE_x000a_    { name = ModuleTagEngineLiquidTurbo }_x000a__x000a_}"/>
            <x14:filter val="@PART[enginelmodc]:FOR[xxxRP0]_x000a_{_x000a_    %TechRequired = lunarLanding_x000a_    %cost = 900_x000a_    %entryCost = 18000_x000a_    RP0conf = true_x000a_    @description ^=:$: From AIES mod_x000a__x000a_    MODULE_x000a_    { name = ModuleTagEngineLiquidPF }_x000a_    MODULE_x000a_    { name = ModuleTagHumanRated }_x000a__x000a_}"/>
            <x14:filter val="@PART[eos_aqua]:FOR[xxxRP0]_x000a_{_x000a_    %TechRequired = internationalAvionics_x000a_    %cost = 8404_x000a_    %entryCost = 168095_x000a_    RP0conf = true_x000a_    @description ^=:$: From RN US Probes mod_x000a__x000a_    MODULE_x000a_    { name = ModuleTagAvionics }_x000a__x000a_}"/>
            <x14:filter val="@PART[eos_aura]:FOR[xxxRP0]_x000a_{_x000a_    %TechRequired = internationalAvionics_x000a_    %cost = 6644_x000a_    %entryCost = 132892_x000a_    RP0conf = true_x000a_    @description ^=:$: From RN US Probes mod_x000a__x000a_    MODULE_x000a_    { name = ModuleTagAvionics }_x000a__x000a_}"/>
            <x14:filter val="@PART[eos_tdrs]:FOR[xxxRP0]_x000a_{_x000a_    %TechRequired = internationalAvionics_x000a_    %cost = 4857_x000a_    %entryCost = 97159_x000a_    RP0conf = true_x000a_    @description ^=:$: From RN US Probes mod_x000a__x000a_    MODULE_x000a_    { name = ModuleTagAvionics }_x000a__x000a_}"/>
            <x14:filter val="@PART[eos_terra]:FOR[xxxRP0]_x000a_{_x000a_    %TechRequired = internationalAvionics_x000a_    %cost = 6776_x000a_    %entryCost = 135536_x000a_    RP0conf = true_x000a_    @description ^=:$: From RN US Probes mod_x000a__x000a_    MODULE_x000a_    { name = ModuleTagAvionics }_x000a__x000a_}"/>
            <x14:filter val="@PART[eos_terraalt]:FOR[xxxRP0]_x000a_{_x000a_    %TechRequired = advancedPower_x000a_    %cost = 60_x000a_    %entryCost = 1200_x000a_    RP0conf = true_x000a_    @description ^=:$: From RN US Probes mod_x000a_}"/>
            <x14:filter val="@PART[escalerar2s]:FOR[xxxRP0]_x000a_{_x000a_    %TechRequired = start_x000a_    %cost = 10_x000a_    %entryCost = 200_x000a_    RP0conf = true_x000a_    @description ^=:$: From AIES mod_x000a_}"/>
            <x14:filter val="@PART[expendLandingLeg]:FOR[xxxRP0]_x000a_{_x000a_    %TechRequired = lunarRatedHeatshields_x000a_    %cost = 100_x000a_    %entryCost = 10000_x000a_    RP0conf = true_x000a_    @description ^=:$: From AIES mod_x000a_}"/>
            <x14:filter val="@PART[explonpod]:FOR[xxxRP0]_x000a_{_x000a_    %TechRequired = nextGenAvionics_x000a_    %cost = 15000_x000a_    %entryCost = 300000_x000a_    RP0conf = true_x000a_    @description ^=:$: From AIES mod_x000a__x000a_    MODULE_x000a_    { name = ModuleTagAvionics }_x000a__x000a_}"/>
            <x14:filter val="@PART[explorer_6]:FOR[xxxRP0]_x000a_{_x000a_    %TechRequired = basicAvionics_x000a_    %cost = 220_x000a_    %entryCost = 4400_x000a_    RP0conf = true_x000a_    @description ^=:$: From RN US Probes mod_x000a__x000a_    MODULE_x000a_    { name = ModuleTagAvionics }_x000a__x000a_}"/>
            <x14:filter val="@PART[ExSmallGearBay]:FOR[xxxRP0]_x000a_{_x000a_    %TechRequired = materialsScienceLunar_x000a_    %cost = 450_x000a_    %entryCost = 4200_x000a_    RP0conf = false_x000a_    @description ^=:$: From FASA mod_x000a_}"/>
            <x14:filter val="@PART[F8f?Bearcat?Cockpit]:FOR[xxxRP0]_x000a_{_x000a_    %TechRequired = start_x000a_    %cost = 1100_x000a_    %entryCost = 2600_x000a_    RP0conf = false_x000a_    @description ^=:$: From Aviation Cockpits mod_x000a_}"/>
            <x14:filter val="@PART[fairing1]:FOR[xxxRP0]_x000a_{_x000a_    %TechRequired = materialsScienceSpaceStation_x000a_    %cost = 1000_x000a_    %entryCost = 40000_x000a_    RP0conf = true_x000a_    @description ^=:$: From RN Skylab mod_x000a_}"/>
            <x14:filter val="@PART[fairing3]:FOR[xxxRP0]_x000a_{_x000a_    %TechRequired = materialsScienceSpaceStation_x000a_    %cost = 1000_x000a_    %entryCost = 40000_x000a_    RP0conf = true_x000a_    @description ^=:$: From RN Skylab mod_x000a_}"/>
            <x14:filter val="@PART[fairingSize1]:FOR[xxxRP0]_x000a_{_x000a_    %TechRequired = start_x000a_    %cost = 1_x000a_    %entryCost = 0_x000a_    RP0conf = true_x000a_    @description ^=:$: From Procedural Fairings mod_x000a_}"/>
            <x14:filter val="@PART[fairingSize2]:FOR[xxxRP0]_x000a_{_x000a_    %TechRequired = start_x000a_    %cost = 1_x000a_    %entryCost = 0_x000a_    RP0conf = true_x000a_    @description ^=:$: From Procedural Fairings mod_x000a_}"/>
            <x14:filter val="@PART[fairingSize3]:FOR[xxxRP0]_x000a_{_x000a_    %TechRequired = start_x000a_    %cost = 1_x000a_    %entryCost = 0_x000a_    RP0conf = true_x000a_    @description ^=:$: From Procedural Fairings mod_x000a_}"/>
            <x14:filter val="@PART[FASA_Apollo_Float_Ring]:FOR[xxxRP0]_x000a_{_x000a_    %TechRequired = matureCapsules_x000a_    %cost = 800_x000a_    %entryCost = 28000_x000a_    RP0conf = true_x000a_    @description ^=:$: From FASA mod_x000a__x000a_    MODULE_x000a_    { name = ModuleTagHumanRated }_x000a__x000a_}"/>
            <x14:filter val="@PART[FASA_Apollo_Float_Round]:FOR[xxxRP0]_x000a_{_x000a_    %TechRequired = matureCapsules_x000a_    %cost = 800_x000a_    %entryCost = 28000_x000a_    RP0conf = true_x000a_    @description ^=:$: From FASA mod_x000a__x000a_    MODULE_x000a_    { name = ModuleTagHumanRated }_x000a__x000a_}"/>
            <x14:filter val="@PART[FASA_Atlas_LFT_Cone]:FOR[xxxRP0]_x000a_{_x000a_    %TechRequired = materialsScienceHuman_x000a_    %cost = 380_x000a_    %entryCost = 7600_x000a_    RP0conf = true_x000a_    @description ^=:$: From FASA mod_x000a_}"/>
            <x14:filter val="@PART[FASA_Atlas_LFT_Cone2]:FOR[xxxRP0]_x000a_{_x000a_    %TechRequired = materialsScienceSatellite_x000a_    %cost = 300_x000a_    %entryCost = 6000_x000a_    RP0conf = true_x000a_    @description ^=:$: From FASA mod_x000a_}"/>
            <x14:filter val="@PART[FASA_BigGeminiParachute2]:FOR[xxxRP0]_x000a_{_x000a_    %TechRequired = lunarRatedHeatshields_x000a_    %cost = 1000_x000a_    %entryCost = 35000_x000a_    RP0conf = true_x000a_    @description ^=:$: From FASA mod_x000a_}"/>
            <x14:filter val="@PART[FASA_Gemini_ASAS_Comp]:FOR[xxxRP0]_x000a_{_x000a_    %TechRequired = longTermAvionics_x000a_    %cost = 1250_x000a_    %entryCost = 42000_x000a_    RP0conf = false_x000a_    @description ^=:$: From FASA mod_x000a_}"/>
            <x14:filter val="@PART[FASA_Gemini_Lander_Eng]:FOR[xxxRP0]_x000a_{_x000a_    %TechRequired = lunarLanding_x000a_    %cost = 450_x000a_    %entryCost = 9000_x000a_    RP0conf = true_x000a_    @description ^=:$: From FASA mod_x000a__x000a_    MODULE_x000a_    { name = ModuleTagEngineLiquidPF }_x000a_    MODULE_x000a_    { name = ModuleTagHumanRated }_x000a__x000a_}"/>
            <x14:filter val="@PART[FASA_Gemini_Lander_Leg_Part]:FOR[xxxRP0]_x000a_{_x000a_    %TechRequired = lunarLanding_x000a_    %cost = 90_x000a_    %entryCost = 1800_x000a_    RP0conf = true_x000a_    @description ^=:$: From FASA mod_x000a_}"/>
            <x14:filter val="@PART[FASA_Gemini_Lander_Legs]:FOR[xxxRP0]_x000a_{_x000a_    %TechRequired = earlyLanding_x000a_    %cost = 360_x000a_    %entryCost = 7200_x000a_    RP0conf = true_x000a_    @description ^=:$: From FASA mod_x000a_}"/>
            <x14:filter val="@PART[FASA_Gemini_Lander_LFT]:FOR[xxxRP0]_x000a_{_x000a_    %TechRequired = materialsScienceLunar_x000a_    %cost = 140_x000a_    %entryCost = 4200_x000a_    RP0conf = false_x000a_    @description ^=:$: From FASA mod_x000a_}"/>
            <x14:filter val="@PART[FASA_Gemini_Lander_Pod]:FOR[xxxRP0]_x000a_{_x000a_    %TechRequired = earlyLanding_x000a_    %cost = 2000_x000a_    %entryCost = 40000_x000a_    RP0conf = true_x000a_    @description ^=:$: From FASA mod_x000a_}"/>
            <x14:filter val="@PART[FASA_Gemini_RCS_Thrusters]:FOR[xxxRP0]_x000a_{_x000a_    %TechRequired = earlyDocking_x000a_    %cost = 60_x000a_    %entryCost = 3000_x000a_    RP0conf = true_x000a_    @description ^=:$: From FASA mod_x000a__x000a_    MODULE_x000a_    { name = ModuleTagEngineLiquidPF }_x000a__x000a_}"/>
            <x14:filter val="@PART[FASA_Mercury_Eng]:FOR[xxxRP0]_x000a_{_x000a_    %TechRequired = solids1959_x000a_    %cost = 80_x000a_    %entryCost = 1600_x000a_    RP0conf = true_x000a_    @description ^=:$: From FASA mod_x000a__x000a_    MODULE_x000a_    { name = ModuleTagEngineSolid }_x000a__x000a_}"/>
            <x14:filter val="@PART[FASA_Mercury_LES]:FOR[xxxRP0]_x000a_{_x000a_    %TechRequired = basicCapsules_x000a_    %cost = 400_x000a_    %entryCost = 8000_x000a_    RP0conf = true_x000a_    @description ^=:$: From FASA mod_x000a__x000a_    MODULE_x000a_    { name = ModuleTagEngineSolid }_x000a_    MODULE_x000a_    { name = ModuleTagHumanRated }_x000a__x000a_}"/>
            <x14:filter val="@PART[FASA_Mercury_LFEng]:FOR[xxxRP0]_x000a_{_x000a_    %TechRequired = earlyFlightControl_x000a_    %cost = 120_x000a_    %entryCost = 2400_x000a_    RP0conf = true_x000a_    @description ^=:$: From FASA mod_x000a__x000a_    MODULE_x000a_    { name = ModuleTagEngineLiquidPF }_x000a__x000a_}"/>
            <x14:filter val="@PART[FASA_Mercury_LFT_Long]:FOR[xxxRP0]_x000a_{_x000a_    %TechRequired = materialsScienceHuman_x000a_    %cost = 300_x000a_    %entryCost = 6000_x000a_    RP0conf = true_x000a_    @description ^=:$: From FASA mod_x000a_}"/>
            <x14:filter val="@PART[FASA_Mercury_Parachute_Box]:FOR[xxxRP0]_x000a_{_x000a_    %TechRequired = humanRatedEDL_x000a_    %cost = 80_x000a_    %entryCost = 1600_x000a_    RP0conf = true_x000a_    @description ^=:$: From FASA mod_x000a_}"/>
            <x14:filter val="@PART[FASA_Mercury_RCS_Short]:FOR[xxxRP0]_x000a_{_x000a_    %TechRequired = earlyMaterialsScience_x000a_    %cost = 1_x000a_    %entryCost = 20_x000a_    RP0conf = true_x000a_    @description ^=:$: From FASA mod_x000a_}"/>
            <x14:filter val="@PART[FASA_Mercury_Redstone_Eng]:FOR[xxxRP0]_x000a_{_x000a_    %TechRequired = basicRocketryRP0_x000a_    %cost = 800_x000a_    %entryCost = 16000_x000a_    RP0conf = true_x000a_    @description ^=:$: From FASA mod_x000a__x000a_    MODULE_x000a_    { name = ModuleTagEngineLiquidTurbo }_x000a__x000a_}"/>
            <x14:filter val="@PART[FASA_RO_UA1207]:FOR[xxxRP0]_x000a_{_x000a_    %TechRequired = solids1986_x000a_    %cost = 7218_x000a_    %entryCost = 144360_x000a_    RP0conf = true_x000a_    @description ^=:$: From FASA mod_x000a__x000a_    MODULE_x000a_    { name = ModuleTagEngineSolid }_x000a__x000a_}"/>
            <x14:filter val="@PART[FASA_RO_UA1563]:FOR[xxxRP0]_x000a_{_x000a_    %TechRequired = solids1981_x000a_    %cost = 7000_x000a_    %entryCost = 170000_x000a_    RP0conf = true_x000a_    @description ^=:$: From FASA mod_x000a__x000a_    MODULE_x000a_    { name = ModuleTagEngineSolid }_x000a__x000a_}"/>
            <x14:filter val="@PART[FASA_RO_UA1564]:FOR[xxxRP0]_x000a_{_x000a_    %TechRequired = solids1981_x000a_    %cost = 8000_x000a_    %entryCost = 200000_x000a_    RP0conf = true_x000a_    @description ^=:$: From FASA mod_x000a__x000a_    MODULE_x000a_    { name = ModuleTagEngineSolid }_x000a__x000a_}"/>
            <x14:filter val="@PART[FASA_SIB]:FOR[xxxRP0]_x000a_{_x000a_    %TechRequired = materialsScienceAdvCapsules_x000a_    %cost = 1800_x000a_    %entryCost = 36000_x000a_    RP0conf = true_x000a_    @description ^=:$: From FASA mod_x000a_}"/>
            <x14:filter val="@PART[FASAAgena_Engine]:FOR[xxxRP0]_x000a_{_x000a_    %TechRequired = orbitalRocketry1959_x000a_    %cost = 350_x000a_    %entryCost = 7000_x000a_    RP0conf = true_x000a_    @description ^=:$: From FASA mod_x000a__x000a_    MODULE_x000a_    { name = ModuleTagEngineLiquidTurbo }_x000a__x000a_}"/>
            <x14:filter val="@PART[FASAAgena_Engine_FP]:FOR[xxxRP0]_x000a_{_x000a_    %TechRequired = improvedAvionics_x000a_    %cost = 300_x000a_    %entryCost = 6000_x000a_    RP0conf = true_x000a_    @description ^=:$: From FASA mod_x000a__x000a_    MODULE_x000a_    { name = ModuleTagEngineLiquidPF }_x000a__x000a_}"/>
            <x14:filter val="@PART[FASAAgena_Engine_FP_b]:FOR[xxxRP0]_x000a_{_x000a_    %TechRequired = interplanetaryProbes_x000a_    %cost = 300_x000a_    %entryCost = 6000_x000a_    RP0conf = true_x000a_    @description ^=:$: From FASA mod_x000a__x000a_    MODULE_x000a_    { name = ModuleTagEngineLiquidPF }_x000a__x000a_}"/>
            <x14:filter val="@PART[FASAAgena_Engine_FP_d]:FOR[xxxRP0]_x000a_{_x000a_    %TechRequired = improvedAvionics_x000a_    %cost = 250_x000a_    %entryCost = 5000_x000a_    RP0conf = true_x000a_    @description ^=:$: From FASA mod_x000a__x000a_    MODULE_x000a_    { name = ModuleTagEngineLiquidPF }_x000a__x000a_}"/>
            <x14:filter val="@PART[FASAAgenaAnt]:FOR[xxxRP0]_x000a_{_x000a_    %TechRequired = interplanetaryComms_x000a_    %cost = 20_x000a_    %entryCost = 400_x000a_    RP0conf = true_x000a_    @description ^=:$: From FASA mod_x000a__x000a_    MODULE_x000a_    { name = ModuleTagInstruments }_x000a__x000a_}"/>
            <x14:filter val="@PART[FASAAgenaDocking]:FOR[xxxRP0]_x000a_{_x000a_    %TechRequired = earlyDocking_x000a_    %cost = 400_x000a_    %entryCost = 8000_x000a_    RP0conf = true_x000a_    @description ^=:$: From FASA mod_x000a__x000a_    MODULE_x000a_    { name = ModuleTagDecoupler }_x000a__x000a_}"/>
            <x14:filter val="@PART[FASAAgenaLFT]:FOR[xxxRP0]_x000a_{_x000a_    %TechRequired = materialsScienceHuman_x000a_    %cost = 50_x000a_    %entryCost = 1000_x000a_    RP0conf = true_x000a_    @description ^=:$: From FASA mod_x000a_}"/>
            <x14:filter val="@PART[FASAAgenaLFT_b]:FOR[xxxRP0]_x000a_{_x000a_    %TechRequired = materialsScienceHuman_x000a_    %cost = 50_x000a_    %entryCost = 1000_x000a_    RP0conf = true_x000a_    @description ^=:$: From FASA mod_x000a_}"/>
            <x14:filter val="@PART[FASAAgenaProbe]:FOR[xxxRP0]_x000a_{_x000a_    %TechRequired = basicAvionics_x000a_    %cost = 800_x000a_    %entryCost = 16000_x000a_    RP0conf = true_x000a_    @description ^=:$: From FASA mod_x000a__x000a_    MODULE_x000a_    { name = ModuleTagAvionics }_x000a__x000a_}"/>
            <x14:filter val="@PART[FASAALSEP_Device]:FOR[xxxRP0]_x000a_{_x000a_    %TechRequired = surfaceScience_x000a_    %cost = 1000_x000a_    %entryCost = 35000_x000a_    RP0conf = true_x000a_    @description ^=:$: From FASA mod_x000a__x000a_    MODULE_x000a_    { name = ModuleTagInstruments }_x000a__x000a_}"/>
            <x14:filter val="@PART[FASAALSEP_Reflector]:FOR[xxxRP0]_x000a_{_x000a_    %TechRequired = surfaceScience_x000a_    %cost = 1000_x000a_    %entryCost = 35000_x000a_    RP0conf = true_x000a_    @description ^=:$: From FASA mod_x000a__x000a_    MODULE_x000a_    { name = ModuleTagInstruments }_x000a__x000a_}"/>
            <x14:filter val="@PART[FASAALSEP_Scanner]:FOR[xxxRP0]_x000a_{_x000a_    %TechRequired = surfaceScience_x000a_    %cost = 1000_x000a_    %entryCost = 35000_x000a_    RP0conf = true_x000a_    @description ^=:$: From FASA mod_x000a__x000a_    MODULE_x000a_    { name = ModuleTagHumanRated }_x000a_    MODULE_x000a_    { name = ModuleTagInstruments }_x000a__x000a_}"/>
            <x14:filter val="@PART[FASAApalloLFTF1Plate]:FOR[xxxRP0]_x000a_{_x000a_    %TechRequired = materialsScienceSpaceStation_x000a_    %cost = 400_x000a_    %entryCost = 14000_x000a_    RP0conf = true_x000a_    @description ^=:$: From FASA mod_x000a_}"/>
            <x14:filter val="@PART[FASAApalloLFTJ2]:FOR[xxxRP0]_x000a_{_x000a_    %TechRequired = materialsScienceLunar_x000a_    %cost = 400_x000a_    %entryCost = 14000_x000a_    RP0conf = true_x000a_    @description ^=:$: From FASA mod_x000a_}"/>
            <x14:filter val="@PART[FASAApalloLFTJ25XPlate]:FOR[xxxRP0]_x000a_{_x000a_    %TechRequired = materialsScienceLunar_x000a_    %cost = 400_x000a_    %entryCost = 14000_x000a_    RP0conf = true_x000a_    @description ^=:$: From FASA mod_x000a_}"/>
            <x14:filter val="@PART[FASAApalloLFTJ2Nova]:FOR[xxxRP0]_x000a_{_x000a_    %TechRequired = materialsScienceSpaceStation_x000a_    %cost = 400_x000a_    %entryCost = 14000_x000a_    RP0conf = true_x000a_    @description ^=:$: From FASA mod_x000a_}"/>
            <x14:filter val="@PART[FASAApalloLFTJ2Plate]:FOR[xxxRP0]_x000a_{_x000a_    %TechRequired = materialsScienceAdvCapsules_x000a_    %cost = 2500_x000a_    %entryCost = 50000_x000a_    RP0conf = true_x000a_    @description ^=:$: From FASA mod_x000a_}"/>
            <x14:filter val="@PART[FASAApalloLFTS1BStage1]:FOR[xxxRP0]_x000a_{_x000a_    %TechRequired = materialsScienceAdvCapsules_x000a_    %cost = 1800_x000a_    %entryCost = 36000_x000a_    RP0conf = true_x000a_    @description ^=:$: From FASA mod_x000a_}"/>
            <x14:filter val="@PART[FASAApalloLFTSVS1]:FOR[xxxRP0]_x000a_{_x000a_    %TechRequired = materialsScienceLunar_x000a_    %cost = 400_x000a_    %entryCost = 14000_x000a_    RP0conf = true_x000a_    @description ^=:$: From FASA mod_x000a_}"/>
            <x14:filter val="@PART[FASAApalloLFTSVS2]:FOR[xxxRP0]_x000a_{_x000a_    %TechRequired = materialsScienceLunar_x000a_    %cost = 400_x000a_    %entryCost = 14000_x000a_    RP0conf = true_x000a_    @description ^=:$: From FASA mod_x000a_}"/>
            <x14:filter val="@PART[FASAApollo_CM]:FOR[xxxRP0]_x000a_{_x000a_    %TechRequired = matureCapsules_x000a_    %cost = 9000_x000a_    %entryCost = 350000_x000a_    RP0conf = true_x000a_    @description ^=:$: From FASA mod_x000a__x000a_    MODULE_x000a_    { name = ModuleTagAvionics }_x000a_    MODULE_x000a_    { name = ModuleTagHabitable }_x000a_    MODULE_x000a_    { name = ModuleTagHumanRated }_x000a_    MODULE_x000a_    { name = ModuleTagReentry }_x000a__x000a_}"/>
            <x14:filter val="@PART[FASAApollo_CM_Decoupler]:FOR[xxxRP0]_x000a_{_x000a_    %TechRequired = matureCapsules_x000a_    %cost = 200_x000a_    %entryCost = 7000_x000a_    RP0conf = true_x000a_    @description ^=:$: From FASA mod_x000a__x000a_    MODULE_x000a_    { name = ModuleTagHumanRated }_x000a__x000a_}"/>
            <x14:filter val="@PART[FASAApollo_CM_HeatShield]:FOR[xxxRP0]_x000a_{_x000a_    %TechRequired = matureCapsules_x000a_    %cost = 3000_x000a_    %entryCost = 35000_x000a_    RP0conf = true_x000a_    @description ^=:$: From FASA mod_x000a__x000a_    MODULE_x000a_    { name = ModuleTagHumanRated }_x000a_    MODULE_x000a_    { name = ModuleTagReentry }_x000a__x000a_}"/>
            <x14:filter val="@PART[FASAApollo_CM_parachutes]:FOR[xxxRP0]_x000a_{_x000a_    %TechRequired = matureCapsules_x000a_    %cost = 1000_x000a_    %entryCost = 35000_x000a_    RP0conf = true_x000a_    @description ^=:$: From FASA mod_x000a__x000a_    MODULE_x000a_    { name = ModuleTagHumanRated }_x000a_    MODULE_x000a_    { name = ModuleTagReentry }_x000a__x000a_}"/>
            <x14:filter val="@PART[FASAApollo_CM_Top]:FOR[xxxRP0]_x000a_{_x000a_    %TechRequired = matureCapsules_x000a_    %cost = 1000_x000a_    %entryCost = 70000_x000a_    RP0conf = true_x000a_    @description ^=:$: From FASA mod_x000a__x000a_    MODULE_x000a_    { name = ModuleTagHumanRated }_x000a_    MODULE_x000a_    { name = ModuleTagReentry }_x000a__x000a_}"/>
            <x14:filter val="@PART[FASAApollo_DockingDevice]:FOR[xxxRP0]_x000a_{_x000a_    %TechRequired = matureCapsules_x000a_    %cost = 2000_x000a_    %entryCost = 70000_x000a_    RP0conf = true_x000a_    @description ^=:$: From FASA mod_x000a__x000a_    MODULE_x000a_    { name = ModuleTagHumanRated }_x000a__x000a_}"/>
            <x14:filter val="@PART[FASAApollo_LES]:FOR[xxxRP0]_x000a_{_x000a_    %TechRequired = matureCapsules_x000a_    %cost = 5000_x000a_    %entryCost = 175000_x000a_    RP0conf = true_x000a_    @description ^=:$: From FASA mod_x000a__x000a_    MODULE_x000a_    { name = ModuleTagEngineSolid }_x000a_    MODULE_x000a_    { name = ModuleTagHumanRated }_x000a__x000a_}"/>
            <x14:filter val="@PART[FASAApollo_SM]:FOR[xxxRP0]_x000a_{_x000a_    %TechRequired = matureCapsules_x000a_    %cost = 10000_x000a_    %entryCost = 350000_x000a_    RP0conf = true_x000a_    @description ^=:$: From FASA mod_x000a__x000a_    MODULE_x000a_    { name = ModuleTagEngineLiquidPF }_x000a_    MODULE_x000a_    { name = ModuleTagHumanRated }_x000a__x000a_}"/>
            <x14:filter val="@PART[FASAApollo_SM_Dish]:FOR[xxxRP0]_x000a_{_x000a_    %TechRequired = matureCapsules_x000a_    %cost = 1000_x000a_    %entryCost = 35000_x000a_    RP0conf = true_x000a_    @description ^=:$: From FASA mod_x000a__x000a_    MODULE_x000a_    { name = ModuleTagHumanRated }_x000a__x000a_}"/>
            <x14:filter val="@PART[FASAApollo_SM_Engine]:FOR[xxxRP0]_x000a_{_x000a_    %TechRequired = orbitalRocketry1967_x000a_    %cost = 700_x000a_    %entryCost = 24500_x000a_    RP0conf = true_x000a_    @description ^=:$: From FASA mod_x000a__x000a_    MODULE_x000a_    { name = ModuleTagEngineLiquidPF }_x000a_    MODULE_x000a_    { name = ModuleTagHumanRated }_x000a_    MODULE_x000a_    { name = ModuleTagToxic }_x000a__x000a_}"/>
            <x14:filter val="@PART[FASAApollo_SM_Light]:FOR[xxxRP0]_x000a_{_x000a_    %TechRequired = matureCapsules_x000a_    %cost = 50_x000a_    %entryCost = 1750_x000a_    RP0conf = true_x000a_    @description ^=:$: From FASA mod_x000a__x000a_    MODULE_x000a_    { name = ModuleTagHumanRated }_x000a__x000a_}"/>
            <x14:filter val="@PART[FASAApollo_SM_RCS]:FOR[xxxRP0]_x000a_{_x000a_    %TechRequired = matureCapsules_x000a_    %cost = 100_x000a_    %entryCost = 3500_x000a_    RP0conf = true_x000a_    @description ^=:$: From FASA mod_x000a__x000a_    MODULE_x000a_    { name = ModuleTagEngineLiquidPF }_x000a_    MODULE_x000a_    { name = ModuleTagHumanRated }_x000a__x000a_}"/>
            <x14:filter val="@PART[FASAApolloAPS]:FOR[xxxRP0]_x000a_{_x000a_    %TechRequired = matureAvionics_x000a_    %cost = 500_x000a_    %entryCost = 17500_x000a_    RP0conf = true_x000a_    @description ^=:$: From FASA mod_x000a__x000a_    MODULE_x000a_    { name = ModuleTagEngineLiquidPF }_x000a_    MODULE_x000a_    { name = ModuleTagHumanRated }_x000a__x000a_}"/>
            <x14:filter val="@PART[FASAApolloDecSV5m]:FOR[xxxRP0]_x000a_{_x000a_    %TechRequired = materialsScienceLunar_x000a_    %cost = 100_x000a_    %entryCost = 7000_x000a_    RP0conf = true_x000a_    @description ^=:$: From FASA mod_x000a_}"/>
            <x14:filter val="@PART[FASAApolloIU]:FOR[xxxRP0]_x000a_{_x000a_    %TechRequired = matureAvionics_x000a_    %cost = 2000_x000a_    %entryCost = 40000_x000a_    RP0conf = true_x000a_    @description ^=:$: From FASA mod_x000a__x000a_    MODULE_x000a_    { name = ModuleTagAvionics }_x000a__x000a_}"/>
            <x14:filter val="@PART[FASAApolloLFEF1]:FOR[xxxRP0]_x000a_{_x000a_    %TechRequired = orbitalRocketry1967_x000a_    %cost = 5000_x000a_    %entryCost = 409361_x000a_    RP0conf = true_x000a_    @description ^=:$: From FASA mod_x000a__x000a_    MODULE_x000a_    { name = ModuleTagEngineLiquidTurbo }_x000a_    MODULE_x000a_    { name = ModuleTagHumanRated }_x000a__x000a_}"/>
            <x14:filter val="@PART[FASAApolloLFEH1]:FOR[xxxRP0]_x000a_{_x000a_    %TechRequired = orbitalRocketry1961_x000a_    %cost = 750_x000a_    %entryCost = 53750_x000a_    RP0conf = true_x000a_    @description ^=:$: From FASA mod_x000a__x000a_    MODULE_x000a_    { name = ModuleTagEngineLiquidTurbo }_x000a__x000a_}"/>
            <x14:filter val="@PART[FASAApolloLFEJ2]:FOR[xxxRP0]_x000a_{_x000a_    %TechRequired = improvedHydrolox_x000a_    %cost = 2500_x000a_    %entryCost = 100000_x000a_    RP0conf = true_x000a_    @description ^=:$: From FASA mod_x000a__x000a_    MODULE_x000a_    { name = ModuleTagEngineLiquidTurbo }_x000a_    MODULE_x000a_    { name = ModuleTagHydrolox }_x000a__x000a_}"/>
            <x14:filter val="@PART[FASAApolloLFEM1]:FOR[xxxRP0]_x000a_{_x000a_    %TechRequired = hydrolox1976_x000a_    %cost = 22000_x000a_    %entryCost = 770000_x000a_    RP0conf = true_x000a_    @description ^=:$: From FASA mod_x000a__x000a_    MODULE_x000a_    { name = ModuleTagEngineLiquidTurbo }_x000a_    MODULE_x000a_    { name = ModuleTagHydrolox }_x000a__x000a_}"/>
            <x14:filter val="@PART[FASAApolloLFERL10]:FOR[xxxRP0]_x000a_{_x000a_    %TechRequired = prototypeHydrolox_x000a_    %cost = 1300_x000a_    %entryCost = 60000_x000a_    RP0conf = true_x000a_    @description ^=:$: From FASA mod_x000a__x000a_    MODULE_x000a_    { name = ModuleTagEngineLiquidTurbo }_x000a_    MODULE_x000a_    { name = ModuleTagHydrolox }_x000a__x000a_}"/>
            <x14:filter val="@PART[FASAApolloStrJ2Fairing]:FOR[xxxRP0]_x000a_{_x000a_    %TechRequired = materialsScienceLunar_x000a_    %cost = 500_x000a_    %entryCost = 17500_x000a_    RP0conf = true_x000a_    @description ^=:$: From FASA mod_x000a__x000a_    MODULE_x000a_    { name = ModuleTagDecoupler }_x000a__x000a_}"/>
            <x14:filter val="@PART[FASAApolloStrJ2StrJ23m5mDec]:FOR[xxxRP0]_x000a_{_x000a_    %TechRequired = materialsScienceLunar_x000a_    %cost = 100_x000a_    %entryCost = 3500_x000a_    RP0conf = true_x000a_    @description ^=:$: From FASA mod_x000a__x000a_    MODULE_x000a_    { name = ModuleTagDecoupler }_x000a__x000a_}"/>
            <x14:filter val="@PART[FASAApolloStrJ2StrJ23m5mDecNova]:FOR[xxxRP0]_x000a_{_x000a_    %TechRequired = materialsScienceSpaceStation_x000a_    %cost = 100_x000a_    %entryCost = 3500_x000a_    RP0conf = true_x000a_    @description ^=:$: From FASA mod_x000a__x000a_    MODULE_x000a_    { name = ModuleTagDecoupler }_x000a__x000a_}"/>
            <x14:filter val="@PART[FASAApolloStrJ2StrJ25mDec]:FOR[xxxRP0]_x000a_{_x000a_    %TechRequired = materialsScienceLunar_x000a_    %cost = 100_x000a_    %entryCost = 3500_x000a_    RP0conf = true_x000a_    @description ^=:$: From FASA mod_x000a_}"/>
            <x14:filter val="@PART[FASAApolloStrS1BPlate]:FOR[xxxRP0]_x000a_{_x000a_    %TechRequired = materialsScienceAdvCapsules_x000a_    %cost = 100_x000a_    %entryCost = 3500_x000a_    RP0conf = true_x000a_    @description ^=:$: From FASA mod_x000a_}"/>
            <x14:filter val="@PART[FASAApolloStrS1BPlateNova]:FOR[xxxRP0]_x000a_{_x000a_    %TechRequired = materialsScienceLunar_x000a_    %cost = 100_x000a_    %entryCost = 3500_x000a_    RP0conf = true_x000a_    @description ^=:$: From FASA mod_x000a_}"/>
            <x14:filter val="@PART[FASAAtlasH]:FOR[xxxRP0]_x000a_{_x000a_    %TechRequired = materialsScienceSpaceplanes_x000a_    %cost = 500_x000a_    %entryCost = 10000_x000a_    RP0conf = true_x000a_    @description ^=:$: From FASA mod_x000a_}"/>
            <x14:filter val="@PART[FASAAtlasII]:FOR[xxxRP0]_x000a_{_x000a_    %TechRequired = materialsScienceLongTerm_x000a_    %cost = 750_x000a_    %entryCost = 15000_x000a_    RP0conf = true_x000a_    @description ^=:$: From FASA mod_x000a_}"/>
            <x14:filter val="@PART[FASAAtlasLV3C]:FOR[xxxRP0]_x000a_{_x000a_    %TechRequired = materialsScienceHuman_x000a_    %cost = 400_x000a_    %entryCost = 8000_x000a_    RP0conf = true_x000a_    @description ^=:$: From FASA mod_x000a_}"/>
            <x14:filter val="@PART[FASAAtlasSLV3A]:FOR[xxxRP0]_x000a_{_x000a_    %TechRequired = materialsScienceAdvCapsules_x000a_    %cost = 450_x000a_    %entryCost = 9000_x000a_    RP0conf = true_x000a_    @description ^=:$: From FASA mod_x000a_}"/>
            <x14:filter val="@PART[FASAAtlasSLV3C]:FOR[xxxRP0]_x000a_{_x000a_    %TechRequired = materialsScienceLunar_x000a_    %cost = 500_x000a_    %entryCost = 10000_x000a_    RP0conf = true_x000a_    @description ^=:$: From FASA mod_x000a_}"/>
            <x14:filter val="@PART[FASABigGeminiRetroModule]:FOR[xxxRP0]_x000a_{_x000a_    %TechRequired = matureCapsules_x000a_    %cost = 3000_x000a_    %entryCost = 50000_x000a_    RP0conf = true_x000a_    @description ^=:$: From FASA mod_x000a__x000a_    MODULE_x000a_    { name = ModuleTagHumanRated }_x000a__x000a_}"/>
            <x14:filter val="@PART[FASADeltaAv0]:FOR[xxxRP0]_x000a_{_x000a_    %TechRequired = earlyAvionics_x000a_    %cost = 100_x000a_    %entryCost = 2500_x000a_    RP0conf = true_x000a_    @description ^=:$: From FASA mod_x000a__x000a_    MODULE_x000a_    { name = ModuleTagAvionics }_x000a__x000a_}"/>
            <x14:filter val="@PART[FASADeltaAv1]:FOR[xxxRP0]_x000a_{_x000a_    %TechRequired = basicAvionics_x000a_    %cost = 200_x000a_    %entryCost = 5000_x000a_    RP0conf = true_x000a_    @description ^=:$: From FASA mod_x000a__x000a_    MODULE_x000a_    { name = ModuleTagAvionics }_x000a__x000a_}"/>
            <x14:filter val="@PART[FASADeltaAv2]:FOR[xxxRP0]_x000a_{_x000a_    %TechRequired = advancedAvionics_x000a_    %cost = 400_x000a_    %entryCost = 10000_x000a_    RP0conf = true_x000a_    @description ^=:$: From FASA mod_x000a__x000a_    MODULE_x000a_    { name = ModuleTagAvionics }_x000a__x000a_}"/>
            <x14:filter val="@PART[FASADeltaAv3]:FOR[xxxRP0]_x000a_{_x000a_    %TechRequired = internationalAvionics_x000a_    %cost = 600_x000a_    %entryCost = 15000_x000a_    RP0conf = true_x000a_    @description ^=:$: From FASA mod_x000a__x000a_    MODULE_x000a_    { name = ModuleTagAvionics }_x000a__x000a_}"/>
            <x14:filter val="@PART[FASADeltaAv4]:FOR[xxxRP0]_x000a_{_x000a_    %TechRequired = internationalAvionics_x000a_    %cost = 1200_x000a_    %entryCost = 30000_x000a_    RP0conf = true_x000a_    @description ^=:$: From FASA mod_x000a__x000a_    MODULE_x000a_    { name = ModuleTagAvionics }_x000a__x000a_}"/>
            <x14:filter val="@PART[FASADeltaCastorSrb]:FOR[xxxRP0]_x000a_{_x000a_    %TechRequired = solids1956_x000a_    %cost = 300_x000a_    %entryCost = 6000_x000a_    RP0conf = true_x000a_    @description ^=:$: From FASA mod_x000a__x000a_    MODULE_x000a_    { name = ModuleTagEngineSolid }_x000a__x000a_}"/>
            <x14:filter val="@PART[FASADeltaMB3LFE]:FOR[xxxRP0]_x000a_{_x000a_    %TechRequired = orbitalRocketry1956_x000a_    %cost = 650_x000a_    %entryCost = 13000_x000a_    RP0conf = true_x000a_    @description ^=:$: From FASA mod_x000a__x000a_    MODULE_x000a_    { name = ModuleTagEngineLiquidTurbo }_x000a__x000a_}"/>
            <x14:filter val="@PART[FASAE1]:FOR[xxxRP0]_x000a_{_x000a_    %TechRequired = orbitalRocketry1963_x000a_    %cost = 1300_x000a_    %entryCost = 60000_x000a_    RP0conf = true_x000a_    @description ^=:$: From FASA (RO Addition) mod_x000a__x000a_    MODULE_x000a_    { name = ModuleTagEngineLiquidTurbo }_x000a__x000a_}"/>
            <x14:filter val="@PART[FASAExplorerLFTLong]:FOR[xxxRP0]_x000a_{_x000a_    %TechRequired = materialsScienceSatellite_x000a_    %cost = 350_x000a_    %entryCost = 7000_x000a_    RP0conf = true_x000a_    @description ^=:$: From FASA mod_x000a_}"/>
            <x14:filter val="@PART[FASAExplorerNosecone]:FOR[xxxRP0]_x000a_{_x000a_    %TechRequired = orbitalRocketry1956_x000a_    %cost = 250_x000a_    %entryCost = 7000_x000a_    RP0conf = true_x000a_    @description ^=:$: From FASA mod_x000a_}"/>
            <x14:filter val="@PART[FASAExplorerProbe]:FOR[xxxRP0]_x000a_{_x000a_    %TechRequired = earlyAvionics_x000a_    %cost = 158_x000a_    %entryCost = 3160_x000a_    RP0conf = true_x000a_    @description ^=:$: From FASA mod_x000a__x000a_    MODULE_x000a_    { name = ModuleTagAvionics }_x000a__x000a_}"/>
            <x14:filter val="@PART[FASAExplorerSgt]:FOR[xxxRP0]_x000a_{_x000a_    %TechRequired = solids1956_x000a_    %cost = 5_x000a_    %entryCost = 100_x000a_    RP0conf = true_x000a_    @description ^=:$: From FASA mod_x000a__x000a_    MODULE_x000a_    { name = ModuleTagEngineSolid }_x000a__x000a_}"/>
            <x14:filter val="@PART[FASAExplorerSgt11]:FOR[xxxRP0]_x000a_{_x000a_    %TechRequired = solids1956_x000a_    %cost = 40_x000a_    %entryCost = 800_x000a_    RP0conf = true_x000a_    @description ^=:$: From FASA mod_x000a__x000a_    MODULE_x000a_    { name = ModuleTagEngineSolid }_x000a__x000a_}"/>
            <x14:filter val="@PART[FASAExplorerSgt11Dec]:FOR[xxxRP0]_x000a_{_x000a_    %TechRequired = solids1956_x000a_    %cost = 20_x000a_    %entryCost = 400_x000a_    RP0conf = true_x000a_    @description ^=:$: From FASA mod_x000a__x000a_    MODULE_x000a_    { name = ModuleTagDecoupler }_x000a__x000a_}"/>
            <x14:filter val="@PART[FASAExplorerSgt3]:FOR[xxxRP0]_x000a_{_x000a_    %TechRequired = solids1956_x000a_    %cost = 12_x000a_    %entryCost = 240_x000a_    RP0conf = true_x000a_    @description ^=:$: From FASA mod_x000a__x000a_    MODULE_x000a_    { name = ModuleTagEngineSolid }_x000a__x000a_}"/>
            <x14:filter val="@PART[FASAExplorerSgt3Dec]:FOR[xxxRP0]_x000a_{_x000a_    %TechRequired = solids1956_x000a_    %cost = 10_x000a_    %entryCost = 200_x000a_    RP0conf = true_x000a_    @description ^=:$: From FASA mod_x000a__x000a_    MODULE_x000a_    { name = ModuleTagDecoupler }_x000a__x000a_}"/>
            <x14:filter val="@PART[FASAFairingBase_15m]:FOR[xxxRP0]_x000a_{_x000a_    %TechRequired = materialsScienceHuman_x000a_    %cost = 750_x000a_    %entryCost = 1200_x000a_    RP0conf = false_x000a_    @description ^=:$: From FASA mod_x000a_}"/>
            <x14:filter val="@PART[FASAFairingBase_165m]:FOR[xxxRP0]_x000a_{_x000a_    %TechRequired = materialsScienceHuman_x000a_    %cost = 750_x000a_    %entryCost = 1200_x000a_    RP0conf = false_x000a_    @description ^=:$: From FASA mod_x000a_}"/>
            <x14:filter val="@PART[FASAFairingBase_3m]:FOR[xxxRP0]_x000a_{_x000a_    %TechRequired = materialsScienceHuman_x000a_    %cost = 750_x000a_    %entryCost = 1200_x000a_    RP0conf = false_x000a_    @description ^=:$: From FASA mod_x000a_}"/>
            <x14:filter val="@PART[FASAFairingBase_43m]:FOR[xxxRP0]_x000a_{_x000a_    %TechRequired = materialsScienceLunar_x000a_    %cost = 750_x000a_    %entryCost = 1200_x000a_    RP0conf = false_x000a_    @description ^=:$: From FASA mod_x000a_}"/>
            <x14:filter val="@PART[FASAFairingBase_508m]:FOR[xxxRP0]_x000a_{_x000a_    %TechRequired = materialsScienceLongTerm_x000a_    %cost = 750_x000a_    %entryCost = 1200_x000a_    RP0conf = false_x000a_    @description ^=:$: From FASA mod_x000a_}"/>
            <x14:filter val="@PART[FASAFairingBase_76m]:FOR[xxxRP0]_x000a_{_x000a_    %TechRequired = materialsScienceLunar_x000a_    %cost = 1500_x000a_    %entryCost = 8400_x000a_    RP0conf = false_x000a_    @description ^=:$: From FASA mod_x000a__x000a_    MODULE_x000a_    { name = ModuleTagDecoupler }_x000a__x000a_}"/>
            <x14:filter val="@PART[FASAFairingNosecone_3mSRB]:FOR[xxxRP0]_x000a_{_x000a_    %TechRequired = materialsScienceAdvCapsules_x000a_    %cost = 50_x000a_    %entryCost = 1000_x000a_    RP0conf = true_x000a_    @description ^=:$: From FASA mod_x000a_}"/>
            <x14:filter val="@PART[FASAFairingNosecone_4mSRB]:FOR[xxxRP0]_x000a_{_x000a_    %TechRequired = start_x000a_    %cost = 2_x000a_    %entryCost = 0_x000a_    RP0conf = true_x000a_    @description ^=:$: From FASA mod_x000a_}"/>
            <x14:filter val="@PART[FASAFairingNosecone_6_6mSRB]:FOR[xxxRP0]_x000a_{_x000a_    %TechRequired = start_x000a_    %cost = 2_x000a_    %entryCost = 0_x000a_    RP0conf = true_x000a_    @description ^=:$: From FASA mod_x000a_}"/>
            <x14:filter val="@PART[FASAFairingsApolloPlate375m]:FOR[xxxRP0]_x000a_{_x000a_    %TechRequired = materialsScienceLunar_x000a_    %cost = 400_x000a_    %entryCost = 14000_x000a_    RP0conf = true_x000a_    @description ^=:$: From FASA mod_x000a__x000a_    MODULE_x000a_    { name = ModuleTagDecoupler }_x000a__x000a_}"/>
            <x14:filter val="@PART[FASAFairingsCone1m]:FOR[xxxRP0]_x000a_{_x000a_    %TechRequired = start_x000a_    %cost = 6_x000a_    %entryCost = 0_x000a_    RP0conf = true_x000a_    @description ^=:$: From FASA mod_x000a__x000a_    MODULE_x000a_    { name = ModuleTagDecoupler }_x000a__x000a_}"/>
            <x14:filter val="@PART[FASAFairingsCone3m]:FOR[xxxRP0]_x000a_{_x000a_    %TechRequired = start_x000a_    %cost = 12_x000a_    %entryCost = 0_x000a_    RP0conf = true_x000a_    @description ^=:$: From FASA mod_x000a__x000a_    MODULE_x000a_    { name = ModuleTagDecoupler }_x000a__x000a_}"/>
            <x14:filter val="@PART[FASAFairingsPlate1m]:FOR[xxxRP0]_x000a_{_x000a_    %TechRequired = start_x000a_    %cost = 6_x000a_    %entryCost = 0_x000a_    RP0conf = true_x000a_    @description ^=:$: From FASA mod_x000a__x000a_    MODULE_x000a_    { name = ModuleTagDecoupler }_x000a__x000a_}"/>
            <x14:filter val="@PART[FASAFairingsPlate2m]:FOR[xxxRP0]_x000a_{_x000a_    %TechRequired = start_x000a_    %cost = 12_x000a_    %entryCost = 0_x000a_    RP0conf = true_x000a_    @description ^=:$: From FASA mod_x000a__x000a_    MODULE_x000a_    { name = ModuleTagDecoupler }_x000a__x000a_}"/>
            <x14:filter val="@PART[FASAFairingsPlate375m]:FOR[xxxRP0]_x000a_{_x000a_    %TechRequired = materialsScienceLunar_x000a_    %cost = 1500_x000a_    %entryCost = 7800_x000a_    RP0conf = false_x000a_    @description ^=:$: From FASA mod_x000a_}"/>
            <x14:filter val="@PART[FASAFairingWall05m]:FOR[xxxRP0]_x000a_{_x000a_    %TechRequired = start_x000a_    %cost = 1_x000a_    %entryCost = 0_x000a_    RP0conf = true_x000a_    @description ^=:$: From FASA mod_x000a_}"/>
            <x14:filter val="@PART[FASAFairingWall05m_agena]:FOR[xxxRP0]_x000a_{_x000a_    %TechRequired = materialsScienceSatellite_x000a_    %cost = 15_x000a_    %entryCost = 300_x000a_    RP0conf = true_x000a_    @description ^=:$: From FASA mod_x000a_}"/>
            <x14:filter val="@PART[FASAGemini4X800Mini]:FOR[xxxRP0]_x000a_{_x000a_    %TechRequired = rocketryTesting_x000a_    %cost = 150_x000a_    %entryCost = 3000_x000a_    RP0conf = true_x000a_    @description ^=:$: From FASA mod_x000a__x000a_    MODULE_x000a_    { name = ModuleTagEngineLiquidPF }_x000a__x000a_}"/>
            <x14:filter val="@PART[FASAGeminiAntenna]:FOR[xxxRP0]_x000a_{_x000a_    %TechRequired = improvedComms_x000a_    %cost = 100_x000a_    %entryCost = 5000_x000a_    RP0conf = true_x000a_    @description ^=:$: From FASA mod_x000a__x000a_    MODULE_x000a_    { name = ModuleTagInstruments }_x000a__x000a_}"/>
            <x14:filter val="@PART[FASAGeminiBigG]:FOR[xxxRP0]_x000a_{_x000a_    %TechRequired = matureCapsules_x000a_    %cost = 41000_x000a_    %entryCost = 462000_x000a_    RP0conf = true_x000a_    @description ^=:$: From FASA mod_x000a__x000a_    MODULE_x000a_    { name = ModuleTagHabitable }_x000a_    MODULE_x000a_    { name = ModuleTagHumanRated }_x000a_    MODULE_x000a_    { name = ModuleTagReentry }_x000a__x000a_}"/>
            <x14:filter val="@PART[FASAGeminiBigGDec]:FOR[xxxRP0]_x000a_{_x000a_    %TechRequired = matureCapsules_x000a_    %cost = 150_x000a_    %entryCost = 3000_x000a_    RP0conf = true_x000a_    @description ^=:$: From FASA mod_x000a__x000a_    MODULE_x000a_    { name = ModuleTagHumanRated }_x000a_    MODULE_x000a_    { name = ModuleTagDecoupler }_x000a__x000a_}"/>
            <x14:filter val="@PART[FASAGeminiBigGDock]:FOR[xxxRP0]_x000a_{_x000a_    %TechRequired = matureCapsules_x000a_    %cost = 9000_x000a_    %entryCost = 90000_x000a_    RP0conf = true_x000a_    @description ^=:$: From FASA mod_x000a__x000a_    MODULE_x000a_    { name = ModuleTagHumanRated }_x000a__x000a_}"/>
            <x14:filter val="@PART[FASAGeminiBigGDockExt]:FOR[xxxRP0]_x000a_{_x000a_    %TechRequired = advancedFlightControl_x000a_    %cost = 2000_x000a_    %entryCost = 7000_x000a_    RP0conf = true_x000a_    @description ^=:$: From FASA mod_x000a__x000a_    MODULE_x000a_    { name = ModuleTagDecoupler }_x000a__x000a_}"/>
            <x14:filter val="@PART[FASAGeminiBigGWhite]:FOR[xxxRP0]_x000a_{_x000a_    %TechRequired = matureCapsules_x000a_    %cost = 41000_x000a_    %entryCost = 462000_x000a_    RP0conf = true_x000a_    @description ^=:$: From FASA mod_x000a__x000a_    MODULE_x000a_    { name = ModuleTagHabitable }_x000a_    MODULE_x000a_    { name = ModuleTagHumanRated }_x000a_    MODULE_x000a_    { name = ModuleTagReentry }_x000a__x000a_}"/>
            <x14:filter val="@PART[FASAGeminiDecDark125]:FOR[xxxRP0]_x000a_{_x000a_    %TechRequired = earlyMaterialsScience_x000a_    %cost = 30_x000a_    %entryCost = 600_x000a_    RP0conf = true_x000a_    @description ^=:$: From FASA mod_x000a__x000a_    MODULE_x000a_    { name = ModuleTagDecoupler }_x000a__x000a_}"/>
            <x14:filter val="@PART[FASAGeminiDecDark125_Atlas]:FOR[xxxRP0]_x000a_{_x000a_    %TechRequired = materialsScienceHuman_x000a_    %cost = 50_x000a_    %entryCost = 1000_x000a_    RP0conf = true_x000a_    @description ^=:$: From FASA mod_x000a_}"/>
            <x14:filter val="@PART[FASAGeminiDecDark125_Redstone]:FOR[xxxRP0]_x000a_{_x000a_    %TechRequired = materialsScienceHuman_x000a_    %cost = 30_x000a_    %entryCost = 600_x000a_    RP0conf = true_x000a_    @description ^=:$: From FASA mod_x000a__x000a_    MODULE_x000a_    { name = ModuleTagDecoupler }_x000a__x000a_}"/>
            <x14:filter val="@PART[FASAGeminiDecDark25]:FOR[xxxRP0]_x000a_{_x000a_    %TechRequired = materialsScienceHuman_x000a_    %cost = 1075_x000a_    %entryCost = 1200_x000a_    RP0conf = false_x000a_    @description ^=:$: From FASA mod_x000a_}"/>
            <x14:filter val="@PART[FASAGeminiDecDark25_Titan3m]:FOR[xxxRP0]_x000a_{_x000a_    %TechRequired = materialsScienceAdvCapsules_x000a_    %cost = 75_x000a_    %entryCost = 1500_x000a_    RP0conf = true_x000a_    @description ^=:$: From FASA mod_x000a__x000a_    MODULE_x000a_    { name = ModuleTagDecoupler }_x000a__x000a_}"/>
            <x14:filter val="@PART[FASAGeminiDecDark375]:FOR[xxxRP0]_x000a_{_x000a_    %TechRequired = materialsScienceAdvCapsules_x000a_    %cost = 2500_x000a_    %entryCost = 1200_x000a_    RP0conf = false_x000a_    @description ^=:$: From FASA mod_x000a_}"/>
            <x14:filter val="@PART[FASAGeminiEngFuelDescent]:FOR[xxxRP0]_x000a_{_x000a_    %TechRequired = lunarLanding_x000a_    %cost = 4272_x000a_    %entryCost = 85440_x000a_    RP0conf = true_x000a_    @description ^=:$: From FASA mod_x000a__x000a_    MODULE_x000a_    { name = ModuleTagEngineLiquidPF }_x000a_    MODULE_x000a_    { name = ModuleTagHumanRated }_x000a__x000a_}"/>
            <x14:filter val="@PART[FASAGeminiEngineFuel2]:FOR[xxxRP0]_x000a_{_x000a_    %TechRequired = matureCapsules_x000a_    %cost = 3560_x000a_    %entryCost = 71200_x000a_    RP0conf = true_x000a_    @description ^=:$: From FASA mod_x000a__x000a_    MODULE_x000a_    { name = ModuleTagHumanRated }_x000a__x000a_}"/>
            <x14:filter val="@PART[FASAGeminiLegsX1]:FOR[xxxRP0]_x000a_{_x000a_    %TechRequired = lunarLanding_x000a_    %cost = 90_x000a_    %entryCost = 1800_x000a_    RP0conf = true_x000a_    @description ^=:$: From FASA mod_x000a_}"/>
            <x14:filter val="@PART[FASAGeminiLegsX1White]:FOR[xxxRP0]_x000a_{_x000a_    %TechRequired = lunarRatedHeatshields_x000a_    %cost = 450_x000a_    %entryCost = 2200_x000a_    RP0conf = false_x000a_    @description ^=:$: From FASA mod_x000a_}"/>
            <x14:filter val="@PART[FASAGeminiLES]:FOR[xxxRP0]_x000a_{_x000a_    %TechRequired = matureCapsules_x000a_    %cost = 5000_x000a_    %entryCost = 175000_x000a_    RP0conf = true_x000a_    @description ^=:$: From FASA mod_x000a__x000a_    MODULE_x000a_    { name = ModuleTagEngineSolid }_x000a_    MODULE_x000a_    { name = ModuleTagHumanRated }_x000a__x000a_}"/>
            <x14:filter val="@PART[FASAGeminiLFECentarTwin]:FOR[xxxRP0]_x000a_{_x000a_    %TechRequired = orbitalRocketry1964_x000a_    %cost = 4300_x000a_    %entryCost = 86000_x000a_    RP0conf = true_x000a_    @description ^=:$: From FASA mod_x000a__x000a_    MODULE_x000a_    { name = ModuleTagEngineLiquidPF }_x000a_    MODULE_x000a_    { name = ModuleTagToxic }_x000a__x000a_}"/>
            <x14:filter val="@PART[FASAGeminiLFT_TitanIV]:FOR[xxxRP0]_x000a_{_x000a_    %TechRequired = materialsScienceLongTerm_x000a_    %cost = 300_x000a_    %entryCost = 5000_x000a_    RP0conf = true_x000a_    @description ^=:$: From FASA mod_x000a_}"/>
            <x14:filter val="@PART[FASAGeminiLFTCentar]:FOR[xxxRP0]_x000a_{_x000a_    %TechRequired = materialsScienceHuman_x000a_    %cost = 1201_x000a_    %entryCost = 24020_x000a_    RP0conf = true_x000a_    @description ^=:$: From FASA mod_x000a_}"/>
            <x14:filter val="@PART[FASAGeminiLFTCentarCSM_D1T]:FOR[xxxRP0]_x000a_{_x000a_    %TechRequired = materialsScienceSpaceStation_x000a_    %cost = 1301_x000a_    %entryCost = 26020_x000a_    RP0conf = true_x000a_    @description ^=:$: From FASA mod_x000a_}"/>
            <x14:filter val="@PART[FASAGeminiLFTCentarCSM_D2]:FOR[xxxRP0]_x000a_{_x000a_    %TechRequired = materialsScienceLongTerm_x000a_    %cost = 950_x000a_    %entryCost = 4800_x000a_    RP0conf = false_x000a_    @description ^=:$: From FASA mod_x000a_}"/>
            <x14:filter val="@PART[FASAGeminiLFTCentarCSM_D5]:FOR[xxxRP0]_x000a_{_x000a_    %TechRequired = materialsScienceInternational_x000a_    %cost = 950_x000a_    %entryCost = 4800_x000a_    RP0conf = false_x000a_    @description ^=:$: From FASA mod_x000a_}"/>
            <x14:filter val="@PART[FASAGeminiLFTCentarCSM_T]:FOR[xxxRP0]_x000a_{_x000a_    %TechRequired = materialsScienceLongTerm_x000a_    %cost = 950_x000a_    %entryCost = 4800_x000a_    RP0conf = false_x000a_    @description ^=:$: From FASA mod_x000a_}"/>
            <x14:filter val="@PART[FASAGeminiLFTLong]:FOR[xxxRP0]_x000a_{_x000a_    %TechRequired = materialsScienceAdvCapsules_x000a_    %cost = 187_x000a_    %entryCost = 3740_x000a_    RP0conf = true_x000a_    @description ^=:$: From FASA mod_x000a_}"/>
            <x14:filter val="@PART[FASAGeminiLFTLonger]:FOR[xxxRP0]_x000a_{_x000a_    %TechRequired = materialsScienceAdvCapsules_x000a_    %cost = 243_x000a_    %entryCost = 4860_x000a_    RP0conf = true_x000a_    @description ^=:$: From FASA mod_x000a_}"/>
            <x14:filter val="@PART[FASAGeminiLFTLongIF]:FOR[xxxRP0]_x000a_{_x000a_    %TechRequired = materialsScienceLongTerm_x000a_    %cost = 200_x000a_    %entryCost = 4000_x000a_    RP0conf = true_x000a_    @description ^=:$: From FASA mod_x000a_}"/>
            <x14:filter val="@PART[FASAGeminiLFTMed]:FOR[xxxRP0]_x000a_{_x000a_    %TechRequired = materialsScienceAdvCapsules_x000a_    %cost = 250_x000a_    %entryCost = 5000_x000a_    RP0conf = true_x000a_    @description ^=:$: From FASA mod_x000a_}"/>
            <x14:filter val="@PART[FASAGeminiLFTMedWhite]:FOR[xxxRP0]_x000a_{_x000a_    %TechRequired = materialsScienceAdvCapsules_x000a_    %cost = 265_x000a_    %entryCost = 5275_x000a_    RP0conf = true_x000a_    @description ^=:$: From FASA mod_x000a_}"/>
            <x14:filter val="@PART[FASAGeminiLFTShortWhite]:FOR[xxxRP0]_x000a_{_x000a_    %TechRequired = earlyMaterialsScience_x000a_    %cost = 1_x000a_    %entryCost = 20_x000a_    RP0conf = true_x000a_    @description ^=:$: From FASA mod_x000a_}"/>
            <x14:filter val="@PART[FASAGeminiLFTTitan1]:FOR[xxxRP0]_x000a_{_x000a_    %TechRequired = materialsScienceSatellite_x000a_    %cost = 144_x000a_    %entryCost = 2880_x000a_    RP0conf = true_x000a_    @description ^=:$: From FASA mod_x000a_}"/>
            <x14:filter val="@PART[FASAGeminiLR87Twin]:FOR[xxxRP0]_x000a_{_x000a_    %TechRequired = orbitalRocketry1959_x000a_    %cost = 1550_x000a_    %entryCost = 16000_x000a_    RP0conf = true_x000a_    @description ^=:$: From FASA mod_x000a__x000a_    MODULE_x000a_    { name = ModuleTagEngineLiquidTurbo }_x000a__x000a_}"/>
            <x14:filter val="@PART[FASAGeminiLR91]:FOR[xxxRP0]_x000a_{_x000a_    %TechRequired = orbitalRocketry1959_x000a_    %cost = 450_x000a_    %entryCost = 9000_x000a_    RP0conf = true_x000a_    @description ^=:$: From FASA mod_x000a__x000a_    MODULE_x000a_    { name = ModuleTagEngineLiquidTurbo }_x000a__x000a_}"/>
            <x14:filter val="@PART[FASAGeminiLR91Mini]:FOR[xxxRP0]_x000a_{_x000a_    %TechRequired = orbitalRocketry1959_x000a_    %cost = 450_x000a_    %entryCost = 9000_x000a_    RP0conf = true_x000a_    @description ^=:$: From FASA mod_x000a__x000a_    MODULE_x000a_    { name = ModuleTagEngineLiquidTurbo }_x000a__x000a_}"/>
            <x14:filter val="@PART[FASAGeminiMiniSRB]:FOR[xxxRP0]_x000a_{_x000a_    %TechRequired = secondGenCapsules_x000a_    %cost = 6_x000a_    %entryCost = 120_x000a_    RP0conf = true_x000a_    @description ^=:$: From FASA mod_x000a__x000a_    MODULE_x000a_    { name = ModuleTagHumanRated }_x000a__x000a_}"/>
            <x14:filter val="@PART[FASAGeminiMOLEquip]:FOR[xxxRP0]_x000a_{_x000a_    %TechRequired = spaceStationPrototypes_x000a_    %cost = 150_x000a_    %entryCost = 3000_x000a_    RP0conf = true_x000a_    @description ^=:$: From FASA mod_x000a_}"/>
            <x14:filter val="@PART[FASAGeminiMOLEquipCap]:FOR[xxxRP0]_x000a_{_x000a_    %TechRequired = spaceStationPrototypes_x000a_    %cost = 25_x000a_    %entryCost = 500_x000a_    RP0conf = true_x000a_    @description ^=:$: From FASA mod_x000a_}"/>
            <x14:filter val="@PART[FASAGeminiMOLEquipStack]:FOR[xxxRP0]_x000a_{_x000a_    %TechRequired = spaceStationPrototypes_x000a_    %cost = 265_x000a_    %entryCost = 5275_x000a_    RP0conf = true_x000a_    @description ^=:$: From FASA mod_x000a_}"/>
            <x14:filter val="@PART[FASAGeminiMOLSci]:FOR[xxxRP0]_x000a_{_x000a_    %TechRequired = spaceStationPrototypes_x000a_    %cost = 35000_x000a_    %entryCost = 540000_x000a_    RP0conf = true_x000a_    @description ^=:$: From FASA mod_x000a__x000a_    MODULE_x000a_    { name = ModuleTagHabitable }_x000a_    MODULE_x000a_    { name = ModuleTagHumanRated }_x000a__x000a_}"/>
            <x14:filter val="@PART[FASAGeminiNoseCone2]:FOR[xxxRP0]_x000a_{_x000a_    %TechRequired = materialsScienceAdvCapsules_x000a_    %cost = 1000_x000a_    %entryCost = 50000_x000a_    RP0conf = true_x000a_    @description ^=:$: From FASA mod_x000a_}"/>
            <x14:filter val="@PART[FASAGeminiNoseCone2Aero]:FOR[xxxRP0]_x000a_{_x000a_    %TechRequired = matureCapsules_x000a_    %cost = 300_x000a_    %entryCost = 5200_x000a_    RP0conf = true_x000a_    @description ^=:$: From FASA mod_x000a__x000a_    MODULE_x000a_    { name = ModuleTagHumanRated }_x000a__x000a_}"/>
            <x14:filter val="@PART[FASAGeminiNoseCone2Cap]:FOR[xxxRP0]_x000a_{_x000a_    %TechRequired = secondGenCapsules_x000a_    %cost = 10_x000a_    %entryCost = 500_x000a_    RP0conf = true_x000a_    @description ^=:$: From FASA mod_x000a__x000a_    MODULE_x000a_    { name = ModuleTagHumanRated }_x000a__x000a_}"/>
            <x14:filter val="@PART[FASAGeminiNoseCone2White]:FOR[xxxRP0]_x000a_{_x000a_    %TechRequired = materialsScienceAdvCapsules_x000a_    %cost = 1000_x000a_    %entryCost = 50000_x000a_    RP0conf = true_x000a_    @description ^=:$: From FASA mod_x000a_}"/>
            <x14:filter val="@PART[FASAGeminiParachute2]:FOR[xxxRP0]_x000a_{_x000a_    %TechRequired = earlyLanding_x000a_    %cost = 110_x000a_    %entryCost = 5500_x000a_    RP0conf = true_x000a_    @description ^=:$: From FASA mod_x000a_}"/>
            <x14:filter val="@PART[FASAGeminiParachute2D]:FOR[xxxRP0]_x000a_{_x000a_    %TechRequired = earlyLanding_x000a_    %cost = 60_x000a_    %entryCost = 3000_x000a_    RP0conf = true_x000a_    @description ^=:$: From FASA mod_x000a_}"/>
            <x14:filter val="@PART[FASAGeminiPod2]:FOR[xxxRP0]_x000a_{_x000a_    %TechRequired = secondGenCapsules_x000a_    %cost = 5400_x000a_    %entryCost = 286000_x000a_    RP0conf = true_x000a_    @description ^=:$: From FASA mod_x000a__x000a_    MODULE_x000a_    { name = ModuleTagAvionics }_x000a_    MODULE_x000a_    { name = ModuleTagHabitable }_x000a_    MODULE_x000a_    { name = ModuleTagHumanRated }_x000a_    MODULE_x000a_    { name = ModuleTagReentry }_x000a__x000a_}"/>
            <x14:filter val="@PART[FASAGeminiPod2RCS]:FOR[xxxRP0]_x000a_{_x000a_    %TechRequired = earlyDocking_x000a_    %cost = 720_x000a_    %entryCost = 36000_x000a_    RP0conf = true_x000a_    @description ^=:$: From FASA mod_x000a__x000a_    MODULE_x000a_    { name = ModuleTagEngineLiquidPF }_x000a__x000a_}"/>
            <x14:filter val="@PART[FASAGeminiPod2RCSWhite]:FOR[xxxRP0]_x000a_{_x000a_    %TechRequired = earlyDocking_x000a_    %cost = 720_x000a_    %entryCost = 36000_x000a_    RP0conf = true_x000a_    @description ^=:$: From FASA mod_x000a__x000a_    MODULE_x000a_    { name = ModuleTagEngineLiquidPF }_x000a__x000a_}"/>
            <x14:filter val="@PART[FASAGeminiPod2White]:FOR[xxxRP0]_x000a_{_x000a_    %TechRequired = secondGenCapsules_x000a_    %cost = 6000_x000a_    %entryCost = 316000_x000a_    RP0conf = true_x000a_    @description ^=:$: From FASA mod_x000a__x000a_    MODULE_x000a_    { name = ModuleTagAvionics }_x000a_    MODULE_x000a_    { name = ModuleTagHabitable }_x000a_    MODULE_x000a_    { name = ModuleTagHumanRated }_x000a_    MODULE_x000a_    { name = ModuleTagReentry }_x000a__x000a_}"/>
            <x14:filter val="@PART[FASAGeminiPodLight]:FOR[xxxRP0]_x000a_{_x000a_    %TechRequired = secondGenCapsules_x000a_    %cost = 10_x000a_    %entryCost = 200_x000a_    RP0conf = true_x000a_    @description ^=:$: From FASA mod_x000a__x000a_    MODULE_x000a_    { name = ModuleTagHumanRated }_x000a__x000a_}"/>
            <x14:filter val="@PART[FASAGeminiROTitanIIGLVUpper]:FOR[xxxRP0]_x000a_{_x000a_    %TechRequired = materialsScienceAdvCapsules_x000a_    %cost = 270_x000a_    %entryCost = 5400_x000a_    RP0conf = true_x000a_    @description ^=:$: From FASA mod_x000a_}"/>
            <x14:filter val="@PART[FASAGeminiSasRcs]:FOR[xxxRP0]_x000a_{_x000a_    %TechRequired = earlyDocking_x000a_    %cost = 900_x000a_    %entryCost = 36000_x000a_    RP0conf = true_x000a_    @description ^=:$: From FASA mod_x000a__x000a_    MODULE_x000a_    { name = ModuleTagEngineLiquidPF }_x000a__x000a_}"/>
            <x14:filter val="@PART[FASAGeminiUtilityPack]:FOR[xxxRP0]_x000a_{_x000a_    %TechRequired = secondGenCapsules_x000a_    %cost = 3560_x000a_    %entryCost = 71200_x000a_    RP0conf = true_x000a_    @description ^=:$: From FASA mod_x000a__x000a_    MODULE_x000a_    { name = ModuleTagHumanRated }_x000a__x000a_}"/>
            <x14:filter val="@PART[FASAGeminiUtilitySasRcs]:FOR[xxxRP0]_x000a_{_x000a_    %TechRequired = earlyDocking_x000a_    %cost = 800_x000a_    %entryCost = 40000_x000a_    RP0conf = true_x000a_    @description ^=:$: From FASA mod_x000a__x000a_    MODULE_x000a_    { name = ModuleTagEngineLiquidPF }_x000a__x000a_}"/>
            <x14:filter val="@PART[FASAGerminiSRB175]:FOR[xxxRP0]_x000a_{_x000a_    %TechRequired = solids1964_x000a_    %cost = 5320_x000a_    %entryCost = 106400_x000a_    RP0conf = true_x000a_    @description ^=:$: From FASA mod_x000a__x000a_    MODULE_x000a_    { name = ModuleTagEngineSolid }_x000a__x000a_}"/>
            <x14:filter val="@PART[FASAGerminiSRB175_5Seg]:FOR[xxxRP0]_x000a_{_x000a_    %TechRequired = solids1964_x000a_    %cost = 4600_x000a_    %entryCost = 92000_x000a_    RP0conf = true_x000a_    @description ^=:$: From FASA mod_x000a__x000a_    MODULE_x000a_    { name = ModuleTagEngineSolid }_x000a__x000a_}"/>
            <x14:filter val="@PART[FASAGerminiSRB175_7Seg]:FOR[xxxRP0]_x000a_{_x000a_    %TechRequired = solids1981_x000a_    %cost = 6250_x000a_    %entryCost = 125000_x000a_    RP0conf = true_x000a_    @description ^=:$: From FASA mod_x000a__x000a_    MODULE_x000a_    { name = ModuleTagEngineSolid }_x000a__x000a_}"/>
            <x14:filter val="@PART[FASAGerminiSRB175White]:FOR[xxxRP0]_x000a_{_x000a_    %TechRequired = solids1964_x000a_    %cost = 5320_x000a_    %entryCost = 106400_x000a_    RP0conf = true_x000a_    @description ^=:$: From FASA mod_x000a__x000a_    MODULE_x000a_    { name = ModuleTagEngineSolid }_x000a__x000a_}"/>
            <x14:filter val="@PART[FASAGerminiSRBInlineSep]:FOR[xxxRP0]_x000a_{_x000a_    %TechRequired = solids1964_x000a_    %cost = 50_x000a_    %entryCost = 1000_x000a_    RP0conf = true_x000a_    @description ^=:$: From FASA mod_x000a__x000a_    MODULE_x000a_    { name = ModuleTagEngineSolid }_x000a__x000a_}"/>
            <x14:filter val="@PART[FASAICBMMIRV]:FOR[xxxRP0]_x000a_{_x000a_    %TechRequired = improvedAvionics_x000a_    %cost = 1_x000a_    %entryCost = 20_x000a_    RP0conf = true_x000a_    @description ^=:$: From FASA mod_x000a__x000a_    MODULE_x000a_    { name = ModuleTagAvionics }_x000a__x000a_}"/>
            <x14:filter val="@PART[FASAICBMProbe]:FOR[xxxRP0]_x000a_{_x000a_    %TechRequired = improvedAvionics_x000a_    %cost = 300_x000a_    %entryCost = 6000_x000a_    RP0conf = true_x000a_    @description ^=:$: From FASA mod_x000a__x000a_    MODULE_x000a_    { name = ModuleTagAvionics }_x000a__x000a_}"/>
            <x14:filter val="@PART[FASAICBMSAS]:FOR[xxxRP0]_x000a_{_x000a_    %TechRequired = improvedAvionics_x000a_    %cost = 125_x000a_    %entryCost = 2500_x000a_    RP0conf = true_x000a_    @description ^=:$: From FASA mod_x000a__x000a_    MODULE_x000a_    { name = ModuleTagReentry }_x000a__x000a_}"/>
            <x14:filter val="@PART[FASAlaunchClamp125]:FOR[xxxRP0]_x000a_{_x000a_    %TechRequired = start_x000a_    %cost = 10_x000a_    %entryCost = 200_x000a_    RP0conf = true_x000a_    @description ^=:$: From FASA mod_x000a_}"/>
            <x14:filter val="@PART[FASAlaunchClamp25]:FOR[xxxRP0]_x000a_{_x000a_    %TechRequired = start_x000a_    %cost = 10_x000a_    %entryCost = 200_x000a_    RP0conf = true_x000a_    @description ^=:$: From FASA mod_x000a_}"/>
            <x14:filter val="@PART[FASAlaunchClampApollo]:FOR[xxxRP0]_x000a_{_x000a_    %TechRequired = start_x000a_    %cost = 10_x000a_    %entryCost = 200_x000a_    RP0conf = true_x000a_    @description ^=:$: From FASA mod_x000a_}"/>
            <x14:filter val="@PART[FASAlaunchClampAtlas]:FOR[xxxRP0]_x000a_{_x000a_    %TechRequired = start_x000a_    %cost = 10_x000a_    %entryCost = 200_x000a_    RP0conf = true_x000a_    @description ^=:$: From FASA mod_x000a_}"/>
            <x14:filter val="@PART[FASAlaunchTower]:FOR[xxxRP0]_x000a_{_x000a_    %TechRequired = basicCapsules_x000a_    %cost = 10_x000a_    %entryCost = 200_x000a_    RP0conf = true_x000a_    @description ^=:$: From FASA mod_x000a_}"/>
            <x14:filter val="@PART[FASALM_Antenna]:FOR[xxxRP0]_x000a_{_x000a_    %TechRequired = advancedComms_x000a_    %cost = 500_x000a_    %entryCost = 17500_x000a_    RP0conf = true_x000a_    @description ^=:$: From FASA mod_x000a__x000a_    MODULE_x000a_    { name = ModuleTagInstruments }_x000a__x000a_}"/>
            <x14:filter val="@PART[FASALM_AscentEngine]:FOR[xxxRP0]_x000a_{_x000a_    %TechRequired = lunarLanding_x000a_    %cost = 550_x000a_    %entryCost = 11000_x000a_    RP0conf = true_x000a_    @description ^=:$: From FASA mod_x000a__x000a_    MODULE_x000a_    { name = ModuleTagEngineLiquidPF }_x000a_    MODULE_x000a_    { name = ModuleTagHumanRated }_x000a__x000a_}"/>
            <x14:filter val="@PART[FASALM_AscentStage]:FOR[xxxRP0]_x000a_{_x000a_    %TechRequired = lunarLanding_x000a_    %cost = 8000_x000a_    %entryCost = 280000_x000a_    RP0conf = true_x000a_    @description ^=:$: From FASA mod_x000a__x000a_    MODULE_x000a_    { name = ModuleTagHabitable }_x000a_    MODULE_x000a_    { name = ModuleTagHumanRated }_x000a__x000a_}"/>
            <x14:filter val="@PART[FASALM_DecouplerRing]:FOR[xxxRP0]_x000a_{_x000a_    %TechRequired = lunarLanding_x000a_    %cost = 100_x000a_    %entryCost = 3500_x000a_    RP0conf = true_x000a_    @description ^=:$: From FASA mod_x000a__x000a_    MODULE_x000a_    { name = ModuleTagHumanRated }_x000a_    MODULE_x000a_    { name = ModuleTagDecoupler }_x000a__x000a_}"/>
            <x14:filter val="@PART[FASALM_DescentEngine]:FOR[xxxRP0]_x000a_{_x000a_    %TechRequired = lunarLanding_x000a_    %cost = 900_x000a_    %entryCost = 18000_x000a_    RP0conf = true_x000a_    @description ^=:$: From FASA mod_x000a__x000a_    MODULE_x000a_    { name = ModuleTagEngineLiquidPF }_x000a_    MODULE_x000a_    { name = ModuleTagHumanRated }_x000a__x000a_}"/>
            <x14:filter val="@PART[FASALM_DescentStage]:FOR[xxxRP0]_x000a_{_x000a_    %TechRequired = lunarLanding_x000a_    %cost = 8000_x000a_    %entryCost = 280000_x000a_    RP0conf = true_x000a_    @description ^=:$: From FASA mod_x000a__x000a_    MODULE_x000a_    { name = ModuleTagHumanRated }_x000a__x000a_}"/>
            <x14:filter val="@PART[FASALM_DockingCone]:FOR[xxxRP0]_x000a_{_x000a_    %TechRequired = matureCapsules_x000a_    %cost = 400_x000a_    %entryCost = 14000_x000a_    RP0conf = true_x000a_    @description ^=:$: From FASA mod_x000a__x000a_    MODULE_x000a_    { name = ModuleTagHumanRated }_x000a__x000a_}"/>
            <x14:filter val="@PART[FASALM_DockingConern]:FOR[xxxRP0]_x000a_{_x000a_    %TechRequired = spaceStationControl_x000a_    %cost = 8000_x000a_    %entryCost = 100000_x000a_    RP0conf = true_x000a_    @description ^=:$: From RN Skylab mod_x000a_}"/>
            <x14:filter val="@PART[FASALM_LandingLegs]:FOR[xxxRP0]_x000a_{_x000a_    %TechRequired = lunarLanding_x000a_    %cost = 200_x000a_    %entryCost = 7000_x000a_    RP0conf = true_x000a_    @description ^=:$: From FASA mod_x000a__x000a_    MODULE_x000a_    { name = ModuleTagHumanRated }_x000a__x000a_}"/>
            <x14:filter val="@PART[FASALM_LandingLegsSA]:FOR[xxxRP0]_x000a_{_x000a_    %TechRequired = lunarLanding_x000a_    %cost = 200_x000a_    %entryCost = 7000_x000a_    RP0conf = true_x000a_    @description ^=:$: From FASA mod_x000a__x000a_    MODULE_x000a_    { name = ModuleTagHumanRated }_x000a__x000a_}"/>
            <x14:filter val="@PART[FASALM_LandingLegStaircase]:FOR[xxxRP0]_x000a_{_x000a_    %TechRequired = lunarLanding_x000a_    %cost = 200_x000a_    %entryCost = 7000_x000a_    RP0conf = true_x000a_    @description ^=:$: From FASA mod_x000a__x000a_    MODULE_x000a_    { name = ModuleTagHumanRated }_x000a__x000a_}"/>
            <x14:filter val="@PART[FASALM_OutputPlace]:FOR[xxxRP0]_x000a_{_x000a_    %TechRequired = lunarLanding_x000a_    %cost = 200_x000a_    %entryCost = 7000_x000a_    RP0conf = true_x000a_    @description ^=:$: From FASA mod_x000a__x000a_    MODULE_x000a_    { name = ModuleTagHumanRated }_x000a__x000a_}"/>
            <x14:filter val="@PART[FASALM_RCS]:FOR[xxxRP0]_x000a_{_x000a_    %TechRequired = lunarLanding_x000a_    %cost = 300_x000a_    %entryCost = 10500_x000a_    RP0conf = true_x000a_    @description ^=:$: From FASA mod_x000a__x000a_    MODULE_x000a_    { name = ModuleTagEngineLiquidPF }_x000a_    MODULE_x000a_    { name = ModuleTagHumanRated }_x000a__x000a_}"/>
            <x14:filter val="@PART[FASALM_StairCase]:FOR[xxxRP0]_x000a_{_x000a_    %TechRequired = matureCapsules_x000a_    %cost = 200_x000a_    %entryCost = 7000_x000a_    RP0conf = true_x000a_    @description ^=:$: From FASA mod_x000a__x000a_    MODULE_x000a_    { name = ModuleTagHumanRated }_x000a__x000a_}"/>
            <x14:filter val="@PART[FASAMercruyCap2]:FOR[xxxRP0]_x000a_{_x000a_    %TechRequired = basicCapsules_x000a_    %cost = 50_x000a_    %entryCost = 1000_x000a_    RP0conf = true_x000a_    @description ^=:$: From FASA mod_x000a__x000a_    MODULE_x000a_    { name = ModuleTagHumanRated }_x000a__x000a_}"/>
            <x14:filter val="@PART[FASAMercuryAtlasEng]:FOR[xxxRP0]_x000a_{_x000a_    %TechRequired = orbitalRocketry1956_x000a_    %cost = 550_x000a_    %entryCost = 11000_x000a_    RP0conf = true_x000a_    @description ^=:$: From FASA mod_x000a__x000a_    MODULE_x000a_    { name = ModuleTagEngineLiquidTurbo }_x000a__x000a_}"/>
            <x14:filter val="@PART[FASAMercuryAtlasEngBooster]:FOR[xxxRP0]_x000a_{_x000a_    %TechRequired = orbitalRocketry1956_x000a_    %cost = 750_x000a_    %entryCost = 15000_x000a_    RP0conf = true_x000a_    @description ^=:$: From FASA mod_x000a__x000a_    MODULE_x000a_    { name = ModuleTagEngineLiquidTurbo }_x000a__x000a_}"/>
            <x14:filter val="@PART[FASAMercuryAtlasLFTLong]:FOR[xxxRP0]_x000a_{_x000a_    %TechRequired = materialsScienceAdvCapsules_x000a_    %cost = 400_x000a_    %entryCost = 8000_x000a_    RP0conf = true_x000a_    @description ^=:$: From FASA mod_x000a_}"/>
            <x14:filter val="@PART[FASAMercuryAtlasVernierEngine]:FOR[xxxRP0]_x000a_{_x000a_    %TechRequired = orbitalRocketry1956_x000a_    %cost = 50_x000a_    %entryCost = 1000_x000a_    RP0conf = true_x000a_    @description ^=:$: From FASA mod_x000a__x000a_    MODULE_x000a_    { name = ModuleTagEngineLiquidTurbo }_x000a__x000a_}"/>
            <x14:filter val="@PART[FASAMercuryDec]:FOR[xxxRP0]_x000a_{_x000a_    %TechRequired = basicCapsules_x000a_    %cost = 10_x000a_    %entryCost = 200_x000a_    RP0conf = true_x000a_    @description ^=:$: From FASA mod_x000a__x000a_    MODULE_x000a_    { name = ModuleTagHumanRated }_x000a_    MODULE_x000a_    { name = ModuleTagDecoupler }_x000a__x000a_}"/>
            <x14:filter val="@PART[FASAMercuryFairing]:FOR[xxxRP0]_x000a_{_x000a_    %TechRequired = materialsScienceSatellite_x000a_    %cost = 15_x000a_    %entryCost = 300_x000a_    RP0conf = true_x000a_    @description ^=:$: From FASA mod_x000a__x000a_    MODULE_x000a_    { name = ModuleTagDecoupler }_x000a__x000a_}"/>
            <x14:filter val="@PART[FASAMercuryMiniSRB]:FOR[xxxRP0]_x000a_{_x000a_    %TechRequired = basicCapsules_x000a_    %cost = 2_x000a_    %entryCost = 40_x000a_    RP0conf = true_x000a_    @description ^=:$: From FASA mod_x000a__x000a_    MODULE_x000a_    { name = ModuleTagEngineSolid }_x000a_    MODULE_x000a_    { name = ModuleTagHumanRated }_x000a__x000a_}"/>
            <x14:filter val="@PART[FASAMercuryPod]:FOR[xxxRP0]_x000a_{_x000a_    %TechRequired = basicCapsules_x000a_    %cost = 3730_x000a_    %entryCost = 90600_x000a_    RP0conf = true_x000a_    @description ^=:$: From FASA mod_x000a__x000a_    MODULE_x000a_    { name = ModuleTagAvionics }_x000a_    MODULE_x000a_    { name = ModuleTagEngineSolid }_x000a_    MODULE_x000a_    { name = ModuleTagHumanRated }_x000a_    MODULE_x000a_    { name = ModuleTagReentry }_x000a__x000a_}"/>
            <x14:filter val="@PART[FASAMercuryPodRCS]:FOR[xxxRP0]_x000a_{_x000a_    %TechRequired = stabilityRP0_x000a_    %cost = 17_x000a_    %entryCost = 1000_x000a_    RP0conf = true_x000a_    @description ^=:$: From FASA mod_x000a__x000a_    MODULE_x000a_    { name = ModuleTagEngineLiquidPF }_x000a_    MODULE_x000a_    { name = ModuleTagHumanRated }_x000a__x000a_}"/>
            <x14:filter val="@PART[FASAMercuryRedstoneFin]:FOR[xxxRP0]_x000a_{_x000a_    %TechRequired = basicRocketryRP0_x000a_    %cost = 5_x000a_    %entryCost = 100_x000a_    RP0conf = true_x000a_    @description ^=:$: From FASA mod_x000a__x000a_    MODULE_x000a_    { name = ModuleTagEngineLiquidTurbo }_x000a__x000a_}"/>
            <x14:filter val="@PART[FASAProbeGeigerCounter]:FOR[xxxRP0]_x000a_{_x000a_    %TechRequired = earlyScience_x000a_    %cost = 40_x000a_    %entryCost = 800_x000a_    RP0conf = true_x000a_    @description ^=:$: From FASA mod_x000a__x000a_    MODULE_x000a_    { name = ModuleTagInstruments }_x000a__x000a_}"/>
            <x14:filter val="@PART[FASAProbeParachute]:FOR[xxxRP0]_x000a_{_x000a_    %TechRequired = start_x000a_    %cost = 40_x000a_    %entryCost = 800_x000a_    RP0conf = true_x000a_    @description ^=:$: From FASA mod_x000a_}"/>
            <x14:filter val="@PART[FASASaturnSLA]:FOR[xxxRP0]_x000a_{_x000a_    %TechRequired = materialsScienceLunar_x000a_    %cost = 150_x000a_    %entryCost = 3000_x000a_    RP0conf = true_x000a_    @description ^=:$: From FASA mod_x000a__x000a_    MODULE_x000a_    { name = ModuleTagDecoupler }_x000a__x000a_}"/>
            <x14:filter val="@PART[FASASaturnSLA_long]:FOR[xxxRP0]_x000a_{_x000a_    %TechRequired = materialsScienceLunar_x000a_    %cost = 150_x000a_    %entryCost = 3000_x000a_    RP0conf = false_x000a_    @description ^=:$: From FASA mod_x000a_}"/>
            <x14:filter val="@PART[FASASaturnSLA_med]:FOR[xxxRP0]_x000a_{_x000a_    %TechRequired = materialsScienceLunar_x000a_    %cost = 150_x000a_    %entryCost = 3000_x000a_    RP0conf = false_x000a_    @description ^=:$: From FASA mod_x000a_}"/>
            <x14:filter val="@PART[FASASaturnUllage]:FOR[xxxRP0]_x000a_{_x000a_    %TechRequired = orbitalRocketry1967_x000a_    %cost = 10_x000a_    %entryCost = 200_x000a_    RP0conf = true_x000a_    @description ^=:$: From FASA mod_x000a__x000a_    MODULE_x000a_    { name = ModuleTagEngineSolid }_x000a__x000a_}"/>
            <x14:filter val="@PART[FASASolarMini]:FOR[xxxRP0]_x000a_{_x000a_    %TechRequired = electronicsSatellite_x000a_    %cost = 75_x000a_    %entryCost = 1500_x000a_    RP0conf = true_x000a_    @description ^=:$: From FASA mod_x000a_}"/>
            <x14:filter val="@PART[FASAStrF1Fairing]:FOR[xxxRP0]_x000a_{_x000a_    %TechRequired = materialsScienceLunar_x000a_    %cost = 400_x000a_    %entryCost = 14000_x000a_    RP0conf = true_x000a_    @description ^=:$: From FASA mod_x000a_}"/>
            <x14:filter val="@PART[FASAStrFairing3m4x]:FOR[xxxRP0]_x000a_{_x000a_    %TechRequired = materialsScienceLunar_x000a_    %cost = 400_x000a_    %entryCost = 14000_x000a_    RP0conf = true_x000a_    @description ^=:$: From FASA mod_x000a_}"/>
            <x14:filter val="@PART[FASAStrS1BWing]:FOR[xxxRP0]_x000a_{_x000a_    %TechRequired = earlyDocking_x000a_    %cost = 50_x000a_    %entryCost = 1000_x000a_    RP0conf = true_x000a_    @description ^=:$: From FASA mod_x000a_}"/>
            <x14:filter val="@PART[FASATitanLR91Dec]:FOR[xxxRP0]_x000a_{_x000a_    %TechRequired = materialsScienceSatellite_x000a_    %cost = 75_x000a_    %entryCost = 1500_x000a_    RP0conf = true_x000a_    @description ^=:$: From FASA mod_x000a__x000a_    MODULE_x000a_    { name = ModuleTagDecoupler }_x000a__x000a_}"/>
            <x14:filter val="@PART[FASAUmbilicalTower]:FOR[xxxRP0]_x000a_{_x000a_    %TechRequired = start_x000a_    %cost = 10_x000a_    %entryCost = 200_x000a_    RP0conf = true_x000a_    @description ^=:$: From FASA mod_x000a_}"/>
            <x14:filter val="@PART[Focke-Wulf?Bearcat?Cockpit]:FOR[xxxRP0]_x000a_{_x000a_    %TechRequired = start_x000a_    %cost = 1100_x000a_    %entryCost = 2600_x000a_    RP0conf = false_x000a_    @description ^=:$: From Aviation Cockpits mod_x000a_}"/>
            <x14:filter val="@PART[foldingRadLarge]:FOR[xxxRP0]_x000a_{_x000a_    %TechRequired = largeScaleOrbitalCon_x000a_    %cost = 9000_x000a_    %entryCost = 45000_x000a_    RP0conf = false_x000a_    @description ^=:$: From Stock (RO Config) mod_x000a_}"/>
            <x14:filter val="@PART[foldingRadMed]:FOR[xxxRP0]_x000a_{_x000a_    %TechRequired = largeScaleOrbitalCon_x000a_    %cost = 2250_x000a_    %entryCost = 11000_x000a_    RP0conf = false_x000a_    @description ^=:$: From Stock (RO Config) mod_x000a_}"/>
            <x14:filter val="@PART[foldingRadSmall]:FOR[xxxRP0]_x000a_{_x000a_    %TechRequired = largeScaleOrbitalCon_x000a_    %cost = 450_x000a_    %entryCost = 2200_x000a_    RP0conf = false_x000a_    @description ^=:$: From Stock (RO Config) mod_x000a_}"/>
            <x14:filter val="@PART[FREFRE1]:FOR[xxxRP0]_x000a_{_x000a_    %TechRequired = orbitalRocketry2014_x000a_    %cost = 36_x000a_    %entryCost = 10000_x000a_    RP0conf = true_x000a_    @description ^=:$: From ForgottenRealEngines mod_x000a__x000a_    MODULE_x000a_    { name = ModuleTagEngineLiquidPF }_x000a__x000a_}"/>
            <x14:filter val="@PART[FREFRE2]:FOR[xxxRP0]_x000a_{_x000a_    %TechRequired = orbitalRocketry2014_x000a_    %cost = 350_x000a_    %entryCost = 30000_x000a_    RP0conf = true_x000a_    @description ^=:$: From ForgottenRealEngines mod_x000a__x000a_    MODULE_x000a_    { name = ModuleTagEngineLiquidPF }_x000a__x000a_}"/>
            <x14:filter val="@PART[FRELE5]:FOR[xxxRP0]_x000a_{_x000a_    %TechRequired = hydrolox1992_x000a_    %cost = 2650_x000a_    %entryCost = 75000_x000a_    RP0conf = true_x000a_    @description ^=:$: From ForgottenRealEngines mod_x000a__x000a_    MODULE_x000a_    { name = ModuleTagEngineLiquidTurbo }_x000a_    MODULE_x000a_    { name = ModuleTagHydrolox }_x000a__x000a_}"/>
            <x14:filter val="@PART[FRELE7]:FOR[xxxRP0]_x000a_{_x000a_    %TechRequired = hydrolox1992_x000a_    %cost = 6210_x000a_    %entryCost = 192000_x000a_    RP0conf = true_x000a_    @description ^=:$: From ForgottenRealEngines mod_x000a__x000a_    MODULE_x000a_    { name = ModuleTagEngineLiquidTurbo }_x000a_    MODULE_x000a_    { name = ModuleTagHydrolox }_x000a__x000a_}"/>
            <x14:filter val="@PART[FREP80]:FOR[xxxRP0]_x000a_{_x000a_    %TechRequired = solids2009_x000a_    %cost = 2280_x000a_    %entryCost = 12000_x000a_    RP0conf = true_x000a_    @description ^=:$: From ForgottenRealEngines mod_x000a__x000a_    MODULE_x000a_    { name = ModuleTagEngineSolid }_x000a__x000a_}"/>
            <x14:filter val="@PART[FRERD843]:FOR[xxxRP0]_x000a_{_x000a_    %TechRequired = orbitalRocketry2009_x000a_    %cost = 200_x000a_    %entryCost = 8000_x000a_    RP0conf = true_x000a_    @description ^=:$: From ForgottenRealEngines mod_x000a__x000a_    MODULE_x000a_    { name = ModuleTagEngineLiquidPF }_x000a__x000a_}"/>
            <x14:filter val="@PART[FRERUTHERFORD]:FOR[xxxRP0]_x000a_{_x000a_    %TechRequired = orbitalRocketry2014_x000a_    %cost = 21_x000a_    %entryCost = 15000_x000a_    RP0conf = true_x000a_    @description ^=:$: From ForgottenRealEngines mod_x000a__x000a_    MODULE_x000a_    { name = ModuleTagEngineLiquidTurbo }_x000a__x000a_}"/>
            <x14:filter val="@PART[FRERUTHERFORDVAC]:FOR[xxxRP0]_x000a_{_x000a_    %TechRequired = orbitalRocketry2014_x000a_    %cost = 28_x000a_    %entryCost = 20000_x000a_    RP0conf = true_x000a_    @description ^=:$: From ForgottenRealEngines mod_x000a__x000a_    MODULE_x000a_    { name = ModuleTagEngineLiquidTurbo }_x000a__x000a_}"/>
            <x14:filter val="@PART[FREVIKINGEARLY]:FOR[xxxRP0]_x000a_{_x000a_    %TechRequired = orbitalRocketry1976_x000a_    %cost = 550_x000a_    %entryCost = 3750_x000a_    RP0conf = true_x000a_    @description ^=:$: From ForgottenRealEngines mod_x000a__x000a_    MODULE_x000a_    { name = ModuleTagEngineLiquidTurbo }_x000a__x000a_}"/>
            <x14:filter val="@PART[FREVIKINGLOWER]:FOR[xxxRP0]_x000a_{_x000a_    %TechRequired = orbitalRocketry1986_x000a_    %cost = 380_x000a_    %entryCost = 2187_x000a_    RP0conf = true_x000a_    @description ^=:$: From ForgottenRealEngines mod_x000a__x000a_    MODULE_x000a_    { name = ModuleTagEngineLiquidTurbo }_x000a__x000a_}"/>
            <x14:filter val="@PART[FREVIKINGUPPER]:FOR[xxxRP0]_x000a_{_x000a_    %TechRequired = orbitalRocketry1976_x000a_    %cost = 1000_x000a_    %entryCost = 5000_x000a_    RP0conf = true_x000a_    @description ^=:$: From ForgottenRealEngines mod_x000a__x000a_    MODULE_x000a_    { name = ModuleTagEngineLiquidTurbo }_x000a__x000a_}"/>
            <x14:filter val="@PART[FREZEFIRO23]:FOR[xxxRP0]_x000a_{_x000a_    %TechRequired = solids2009_x000a_    %cost = 810_x000a_    %entryCost = 8000_x000a_    RP0conf = true_x000a_    @description ^=:$: From ForgottenRealEngines mod_x000a__x000a_    MODULE_x000a_    { name = ModuleTagEngineSolid }_x000a__x000a_}"/>
            <x14:filter val="@PART[FREZEFIRO9]:FOR[xxxRP0]_x000a_{_x000a_    %TechRequired = solids2009_x000a_    %cost = 450_x000a_    %entryCost = 4500_x000a_    RP0conf = true_x000a_    @description ^=:$: From ForgottenRealEngines mod_x000a__x000a_    MODULE_x000a_    { name = ModuleTagEngineSolid }_x000a__x000a_}"/>
            <x14:filter val="@PART[FSlancasterEngine]:FOR[xxxRP0]_x000a_{_x000a_    %TechRequired = start_x000a_    %cost = 950_x000a_    %entryCost = 2200_x000a_    RP0conf = false_x000a_    @description ^=:$: From Firespitter mod_x000a_}"/>
            <x14:filter val="@PART[FSlancasterEngineGear]:FOR[xxxRP0]_x000a_{_x000a_    %TechRequired = start_x000a_    %cost = 950_x000a_    %entryCost = 2200_x000a_    RP0conf = false_x000a_    @description ^=:$: From Firespitter mod_x000a_}"/>
            <x14:filter val="@PART[FSnoseEngine]:FOR[xxxRP0]_x000a_{_x000a_    %TechRequired = start_x000a_    %cost = 950_x000a_    %entryCost = 2200_x000a_    RP0conf = false_x000a_    @description ^=:$: From Firespitter mod_x000a_}"/>
            <x14:filter val="@PART[FSoblongTailJet]:FOR[xxxRP0]_x000a_{_x000a_    %TechRequired = supersonicFlightRP0_x000a_    %cost = 800_x000a_    %entryCost = 2200_x000a_    RP0conf = false_x000a_    @description ^=:$: From Firespitter mod_x000a_}"/>
            <x14:filter val="@PART[FSpropellerFolding]:FOR[xxxRP0]_x000a_{_x000a_    %TechRequired = refinedTurbofans_x000a_    %cost = 950_x000a_    %entryCost = 2200_x000a_    RP0conf = false_x000a_    @description ^=:$: From Firespitter mod_x000a_}"/>
            <x14:filter val="@PART[FuelCell]:FOR[xxxRP0]_x000a_{_x000a_    %TechRequired = improvedPower_x000a_    %cost = 1000_x000a_    %entryCost = 20000_x000a_    RP0conf = true_x000a_    @description ^=:$: From Stock (RO Config) mod_x000a_}"/>
            <x14:filter val="@PART[FuelCellArray]:FOR[xxxRP0]_x000a_{_x000a_    %TechRequired = improvedPower_x000a_    %cost = 2500_x000a_    %entryCost = 50000_x000a_    RP0conf = true_x000a_    @description ^=:$: From Stock (RO Config) mod_x000a_}"/>
            <x14:filter val="@PART[fuelLine]:FOR[xxxRP0]_x000a_{_x000a_    %TechRequired = materialsScienceAdvCapsules_x000a_    %cost = 150_x000a_    %entryCost = 3000_x000a_    RP0conf = true_x000a_    @description ^=:$: From Stock (RO Config) mod_x000a_}"/>
            <x14:filter val="@PART[fuelTank]:FOR[xxxRP0]_x000a_{_x000a_    %TechRequired = postWarMaterialsScience_x000a_    %cost = 1_x000a_    %entryCost = 20_x000a_    RP0conf = true_x000a_    @description ^=:$: From Stock (RO Config) mod_x000a_}"/>
            <x14:filter val="@PART[fuelTank_long]:FOR[xxxRP0]_x000a_{_x000a_    %TechRequired = postWarMaterialsScience_x000a_    %cost = 1_x000a_    %entryCost = 20_x000a_    RP0conf = true_x000a_    @description ^=:$: From Stock (RO Config) mod_x000a_}"/>
            <x14:filter val="@PART[fuelTank1-2]:FOR[xxxRP0]_x000a_{_x000a_    %TechRequired = earlyMaterialsScience_x000a_    %cost = 1_x000a_    %entryCost = 20_x000a_    RP0conf = true_x000a_    @description ^=:$: From Stock (RO Config) mod_x000a_}"/>
            <x14:filter val="@PART[fuelTank2-2]:FOR[xxxRP0]_x000a_{_x000a_    %TechRequired = earlyMaterialsScience_x000a_    %cost = 1_x000a_    %entryCost = 20_x000a_    RP0conf = true_x000a_    @description ^=:$: From Stock (RO Config) mod_x000a_}"/>
            <x14:filter val="@PART[fuelTank3-2]:FOR[xxxRP0]_x000a_{_x000a_    %TechRequired = earlyMaterialsScience_x000a_    %cost = 1_x000a_    %entryCost = 20_x000a_    RP0conf = true_x000a_    @description ^=:$: From Stock (RO Config) mod_x000a_}"/>
            <x14:filter val="@PART[fuelTank4-2]:FOR[xxxRP0]_x000a_{_x000a_    %TechRequired = earlyMaterialsScience_x000a_    %cost = 1_x000a_    %entryCost = 20_x000a_    RP0conf = true_x000a_    @description ^=:$: From Stock (RO Config) mod_x000a_}"/>
            <x14:filter val="@PART[fuelTankSmall]:FOR[xxxRP0]_x000a_{_x000a_    %TechRequired = postWarMaterialsScience_x000a_    %cost = 1_x000a_    %entryCost = 20_x000a_    RP0conf = true_x000a_    @description ^=:$: From Stock (RO Config) mod_x000a_}"/>
            <x14:filter val="@PART[fuelTankSmallFlat]:FOR[xxxRP0]_x000a_{_x000a_    %TechRequired = postWarMaterialsScience_x000a_    %cost = 1_x000a_    %entryCost = 20_x000a_    RP0conf = true_x000a_    @description ^=:$: From Stock (RO Config) mod_x000a_}"/>
            <x14:filter val="@PART[galaxvr2]:FOR[xxxRP0]_x000a_{_x000a_    %TechRequired = orbitalRocketry1992_x000a_    %cost = 550_x000a_    %entryCost = 11000_x000a_    RP0conf = true_x000a_    @description ^=:$: From AIES mod_x000a__x000a_    MODULE_x000a_    { name = ModuleTagEngineLiquidTurbo }_x000a_    MODULE_x000a_    { name = ModuleTagToxic }_x000a__x000a_}"/>
            <x14:filter val="@PART[galileo_aprobe]:FOR[xxxRP0]_x000a_{_x000a_    %TechRequired = longTermAvionics_x000a_    %cost = 212_x000a_    %entryCost = 2240_x000a_    RP0conf = true_x000a_    @description ^=:$: From RN US Probes mod_x000a__x000a_    MODULE_x000a_    { name = ModuleTagAvionics }_x000a__x000a_}"/>
            <x14:filter val="@PART[galileo_aprobe_bot]:FOR[xxxRP0]_x000a_{_x000a_    %TechRequired = longTermAvionics_x000a_    %cost = 60_x000a_    %entryCost = 1200_x000a_    RP0conf = true_x000a_    @description ^=:$: From RN US Probes mod_x000a_}"/>
            <x14:filter val="@PART[galileo_hs_bot]:FOR[xxxRP0]_x000a_{_x000a_    %TechRequired = longTermAvionics_x000a_    %cost = 60_x000a_    %entryCost = 500_x000a_    RP0conf = true_x000a_    @description ^=:$: From RN US Probes mod_x000a__x000a_    MODULE_x000a_    { name = ModuleTagReentry }_x000a__x000a_}"/>
            <x14:filter val="@PART[galileo_hs_mid]:FOR[xxxRP0]_x000a_{_x000a_    %TechRequired = longTermAvionics_x000a_    %cost = 30_x000a_    %entryCost = 500_x000a_    RP0conf = true_x000a_    @description ^=:$: From RN US Probes mod_x000a__x000a_    MODULE_x000a_    { name = ModuleTagReentry }_x000a__x000a_}"/>
            <x14:filter val="@PART[galileo_hs_top]:FOR[xxxRP0]_x000a_{_x000a_    %TechRequired = longTermAvionics_x000a_    %cost = 30_x000a_    %entryCost = 500_x000a_    RP0conf = true_x000a_    @description ^=:$: From RN US Probes mod_x000a__x000a_    MODULE_x000a_    { name = ModuleTagReentry }_x000a__x000a_}"/>
            <x14:filter val="@PART[galileo_mb]:FOR[xxxRP0]_x000a_{_x000a_    %TechRequired = longTermAvionics_x000a_    %cost = 8816_x000a_    %entryCost = 176325_x000a_    RP0conf = true_x000a_    @description ^=:$: From RN US Probes mod_x000a__x000a_    MODULE_x000a_    { name = ModuleTagAvionics }_x000a__x000a_}"/>
            <x14:filter val="@PART[galileo_probe_hs_parachute]:FOR[xxxRP0]_x000a_{_x000a_    %TechRequired = longTermAvionics_x000a_    %cost = 20_x000a_    %entryCost = 250_x000a_    RP0conf = true_x000a_    @description ^=:$: From RN US Probes mod_x000a_}"/>
            <x14:filter val="@PART[galileo_probe_parachute]:FOR[xxxRP0]_x000a_{_x000a_    %TechRequired = longTermAvionics_x000a_    %cost = 30_x000a_    %entryCost = 500_x000a_    RP0conf = true_x000a_    @description ^=:$: From RN US Probes mod_x000a_}"/>
            <x14:filter val="@PART[gdish_actual]:FOR[xxxRP0]_x000a_{_x000a_    %TechRequired = massiveScaleComms_x000a_    %cost = 30_x000a_    %entryCost = 500_x000a_    RP0conf = true_x000a_    @description ^=:$: From RN US Probes mod_x000a__x000a_    MODULE_x000a_    { name = ModuleTagInstruments }_x000a__x000a_}"/>
            <x14:filter val="@PART[gdish_intended]:FOR[xxxRP0]_x000a_{_x000a_    %TechRequired = massiveScaleComms_x000a_    %cost = 30_x000a_    %entryCost = 500_x000a_    RP0conf = true_x000a_    @description ^=:$: From RN US Probes mod_x000a__x000a_    MODULE_x000a_    { name = ModuleTagInstruments }_x000a__x000a_}"/>
            <x14:filter val="@PART[GearFixed]:FOR[xxxRP0]_x000a_{_x000a_    %TechRequired = start_x000a_    %cost = 1_x000a_    %entryCost = 20_x000a_    RP0conf = true_x000a_    @description ^=:$: From Stock (RO Config) mod_x000a_}"/>
            <x14:filter val="@PART[GearFree]:FOR[xxxRP0]_x000a_{_x000a_    %TechRequired = start_x000a_    %cost = 1.5_x000a_    %entryCost = 30_x000a_    RP0conf = true_x000a_    @description ^=:$: From Stock (RO Config) mod_x000a_}"/>
            <x14:filter val="@PART[GearLarge]:FOR[xxxRP0]_x000a_{_x000a_    %TechRequired = highSpeedFlight_x000a_    %cost = 15_x000a_    %entryCost = 300_x000a_    RP0conf = true_x000a_    @description ^=:$: From Stock (RO Config) mod_x000a_}"/>
            <x14:filter val="@PART[GearMedium]:FOR[xxxRP0]_x000a_{_x000a_    %TechRequired = highSpeedFlight_x000a_    %cost = 10_x000a_    %entryCost = 200_x000a_    RP0conf = true_x000a_    @description ^=:$: From Stock (RO Config) mod_x000a_}"/>
            <x14:filter val="@PART[GearSmall]:FOR[xxxRP0]_x000a_{_x000a_    %TechRequired = start_x000a_    %cost = 6_x000a_    %entryCost = 120_x000a_    RP0conf = true_x000a_    @description ^=:$: From Stock (RO Config) mod_x000a_}"/>
            <x14:filter val="@PART[GeminiNosecone1m]:FOR[xxxRP0]_x000a_{_x000a_    %TechRequired = start_x000a_    %cost = 2_x000a_    %entryCost = 0_x000a_    RP0conf = true_x000a_    @description ^=:$: From FASA mod_x000a_}"/>
            <x14:filter val="@PART[GeminiNosecone2m]:FOR[xxxRP0]_x000a_{_x000a_    %TechRequired = start_x000a_    %cost = 2_x000a_    %entryCost = 0_x000a_    RP0conf = true_x000a_    @description ^=:$: From FASA mod_x000a_}"/>
            <x14:filter val="@PART[GeminiNosecone625m]:FOR[xxxRP0]_x000a_{_x000a_    %TechRequired = start_x000a_    %cost = 1_x000a_    %entryCost = 0_x000a_    RP0conf = true_x000a_    @description ^=:$: From FASA mod_x000a_}"/>
            <x14:filter val="@PART[godLandingLeg]:FOR[xxxRP0]_x000a_{_x000a_    %TechRequired = lunarLanding_x000a_    %cost = 300_x000a_    %entryCost = 6000_x000a_    RP0conf = true_x000a_    @description ^=:$: From AIES mod_x000a_}"/>
            <x14:filter val="@PART[godLandingLeg2]:FOR[xxxRP0]_x000a_{_x000a_    %TechRequired = lunarLanding_x000a_    %cost = 300_x000a_    %entryCost = 6000_x000a_    RP0conf = true_x000a_    @description ^=:$: From AIES mod_x000a_}"/>
            <x14:filter val="@PART[GooExperiment]:FOR[xxxRP0]_x000a_{_x000a_    %TechRequired = start_x000a_    %cost = 100_x000a_    %entryCost = 2000_x000a_    RP0conf = true_x000a_    @description ^=:$: From Stock (RO Config) mod_x000a__x000a_    MODULE_x000a_    { name = ModuleTagInstruments }_x000a__x000a_}"/>
            <x14:filter val="@PART[grab-1]:FOR[xxxRP0]_x000a_{_x000a_    %TechRequired = basicAvionics_x000a_    %cost = 100_x000a_    %entryCost = 2000_x000a_    RP0conf = true_x000a_    @description ^=:$: From RN US Probes mod_x000a__x000a_    MODULE_x000a_    { name = ModuleTagAvionics }_x000a__x000a_}"/>
            <x14:filter val="@PART[GrapplingDevice]:FOR[xxxRP0]_x000a_{_x000a_    %TechRequired = spaceStationControl_x000a_    %cost = 200_x000a_    %entryCost = 4000_x000a_    RP0conf = true_x000a_    @description ^=:$: From Stock (RO Config) mod_x000a_}"/>
            <x14:filter val="@PART[Griffon101]:FOR[xxxRP0]_x000a_{_x000a_    %TechRequired = start_x000a_    %cost = 950_x000a_    %entryCost = 2200_x000a_    RP0conf = false_x000a_    @description ^=:$: From Firespitter mod_x000a_}"/>
            <x14:filter val="@PART[Griffon88]:FOR[xxxRP0]_x000a_{_x000a_    %TechRequired = start_x000a_    %cost = 950_x000a_    %entryCost = 2200_x000a_    RP0conf = false_x000a_    @description ^=:$: From Firespitter mod_x000a_}"/>
            <x14:filter val="@PART[GuidanceEarly1m]:FOR[xxxRP0]_x000a_{_x000a_    %TechRequired = avionicsPrototypes_x000a_    %cost = 200_x000a_    %entryCost = 6000_x000a_    RP0conf = true_x000a_    @description ^=:$: From Stock (RO Config) mod_x000a__x000a_    MODULE_x000a_    { name = ModuleTagAvionics }_x000a__x000a_}"/>
            <x14:filter val="@PART[GuidanceEarly2m]:FOR[xxxRP0]_x000a_{_x000a_    %TechRequired = earlyAvionics_x000a_    %cost = 300_x000a_    %entryCost = 9000_x000a_    RP0conf = true_x000a_    @description ^=:$: From Stock (RO Config) mod_x000a__x000a_    MODULE_x000a_    { name = ModuleTagAvionics }_x000a__x000a_}"/>
            <x14:filter val="@PART[GuidanceEarly3m]:FOR[xxxRP0]_x000a_{_x000a_    %TechRequired = earlyAvionics_x000a_    %cost = 400_x000a_    %entryCost = 12000_x000a_    RP0conf = true_x000a_    @description ^=:$: From Stock (RO Config) mod_x000a__x000a_    MODULE_x000a_    { name = ModuleTagAvionics }_x000a__x000a_}"/>
            <x14:filter val="@PART[GuidanceLate1m]:FOR[xxxRP0]_x000a_{_x000a_    %TechRequired = matureAvionics_x000a_    %cost = 200_x000a_    %entryCost = 4000_x000a_    RP0conf = true_x000a_    @description ^=:$: From Stock (RO Config) mod_x000a__x000a_    MODULE_x000a_    { name = ModuleTagAvionics }_x000a__x000a_}"/>
            <x14:filter val="@PART[GuidanceStart1m]:FOR[xxxRP0]_x000a_{_x000a_    %TechRequired = start_x000a_    %cost = 300_x000a_    %entryCost = 6000_x000a_    RP0conf = true_x000a_    @description ^=:$: From Stock (RO Config) mod_x000a__x000a_    MODULE_x000a_    { name = ModuleTagAvionics }_x000a__x000a_}"/>
            <x14:filter val="@PART[HA3SLCenterDecoupler]:FOR[xxxRP0]_x000a_{_x000a_    %TechRequired = materialsScienceSpaceplanes_x000a_    %cost = 400_x000a_    %entryCost = 1200_x000a_    RP0conf = false_x000a_    @description ^=:$: From Horizon Aeronautics Zenit mod_x000a_}"/>
            <x14:filter val="@PART[HA3SLPayloadDecoupler]:FOR[xxxRP0]_x000a_{_x000a_    %TechRequired = materialsScienceSpaceplanes_x000a_    %cost = 400_x000a_    %entryCost = 1200_x000a_    RP0conf = false_x000a_    @description ^=:$: From Horizon Aeronautics Zenit mod_x000a_}"/>
            <x14:filter val="@PART[HA3SLPayloadFairing]:FOR[xxxRP0]_x000a_{_x000a_    %TechRequired = materialsScienceSpaceplanes_x000a_    %cost = 600_x000a_    %entryCost = 6100_x000a_    RP0conf = false_x000a_    @description ^=:$: From Horizon Aeronautics Zenit mod_x000a_}"/>
            <x14:filter val="@PART[HA3SLPayloadFairingLong]:FOR[xxxRP0]_x000a_{_x000a_    %TechRequired = materialsScienceSpaceplanes_x000a_    %cost = 600_x000a_    %entryCost = 6100_x000a_    RP0conf = false_x000a_    @description ^=:$: From Horizon Aeronautics Zenit mod_x000a_}"/>
            <x14:filter val="@PART[HA3SLRD120]:FOR[xxxRP0]_x000a_{_x000a_    %TechRequired = stagedCombustion1981_x000a_    %cost = 13000_x000a_    %entryCost = 38000_x000a_    RP0conf = false_x000a_    @description ^=:$: From Horizon Aeronautics Zenit mod_x000a_}"/>
            <x14:filter val="@PART[HA3SLRD171]:FOR[xxxRP0]_x000a_{_x000a_    %TechRequired = stagedCombustion1981_x000a_    %cost = 5400_x000a_    %entryCost = 108000_x000a_    RP0conf = true_x000a_    @description ^=:$: From Horizon Aeronautics Zenit mod_x000a__x000a_    MODULE_x000a_    { name = ModuleTagEngineLiquidTurbo }_x000a__x000a_}"/>
            <x14:filter val="@PART[HA3SLRD58M]:FOR[xxxRP0]_x000a_{_x000a_    %TechRequired = stagedCombustion1981_x000a_    %cost = 13000_x000a_    %entryCost = 38000_x000a_    RP0conf = false_x000a_    @description ^=:$: From Horizon Aeronautics Zenit mod_x000a_}"/>
            <x14:filter val="@PART[HA3SLRetroRocket]:FOR[xxxRP0]_x000a_{_x000a_    %TechRequired = solids1981_x000a_    %cost = 13000_x000a_    %entryCost = 38000_x000a_    RP0conf = false_x000a_    @description ^=:$: From Horizon Aeronautics Zenit mod_x000a__x000a_    MODULE_x000a_    { name = ModuleTagEngineSolid }_x000a__x000a_}"/>
            <x14:filter val="@PART[HA3SLRP2FuelTank2-1]:FOR[xxxRP0]_x000a_{_x000a_    %TechRequired = materialsScienceSpaceplanes_x000a_    %cost = 800_x000a_    %entryCost = 4800_x000a_    RP0conf = false_x000a_    @description ^=:$: From Horizon Aeronautics Zenit mod_x000a_}"/>
            <x14:filter val="@PART[HA3SLSAS]:FOR[xxxRP0]_x000a_{_x000a_    %TechRequired = nextGenAvionics_x000a_    %cost = 2100_x000a_    %entryCost = 11600_x000a_    RP0conf = false_x000a_    @description ^=:$: From Horizon Aeronautics Zenit mod_x000a_}"/>
            <x14:filter val="@PART[HA3SLStage1Decoupler]:FOR[xxxRP0]_x000a_{_x000a_    %TechRequired = materialsScienceSpaceplanes_x000a_    %cost = 400_x000a_    %entryCost = 1200_x000a_    RP0conf = false_x000a_    @description ^=:$: From Horizon Aeronautics Zenit mod_x000a_}"/>
            <x14:filter val="@PART[HA3SLStage2FuelTank]:FOR[xxxRP0]_x000a_{_x000a_    %TechRequired = materialsScienceSpaceplanes_x000a_    %cost = 800_x000a_    %entryCost = 4800_x000a_    RP0conf = false_x000a_    @description ^=:$: From Horizon Aeronautics Zenit mod_x000a_}"/>
            <x14:filter val="@PART[HA3SLStageShroud]:FOR[xxxRP0]_x000a_{_x000a_    %TechRequired = materialsScienceSpaceplanes_x000a_    %cost = 400_x000a_    %entryCost = 1200_x000a_    RP0conf = false_x000a_    @description ^=:$: From Horizon Aeronautics Zenit mod_x000a_}"/>
            <x14:filter val="@PART[HeatShield0]:FOR[xxxRP0]_x000a_{_x000a_    %TechRequired = lunarRatedHeatshields_x000a_    %cost = 500_x000a_    %entryCost = 31000_x000a_    RP0conf = true_x000a_    @description ^=:$: From Stock (RO Config) mod_x000a__x000a_    MODULE_x000a_    { name = ModuleTagReentry }_x000a__x000a_}"/>
            <x14:filter val="@PART[HeatShield1]:FOR[xxxRP0]_x000a_{_x000a_    %TechRequired = lunarRatedHeatshields_x000a_    %cost = 1500_x000a_    %entryCost = 33000_x000a_    RP0conf = true_x000a_    @description ^=:$: From Stock (RO Config) mod_x000a__x000a_    MODULE_x000a_    { name = ModuleTagReentry }_x000a__x000a_}"/>
            <x14:filter val="@PART[Heatshield-10M]:FOR[xxxRP0]_x000a_{_x000a_    %TechRequired = advancedUncrewedLanding_x000a_    %cost = 7200_x000a_    %entryCost = 39000_x000a_    RP0conf = true_x000a_    @description ^=:$: From Realism Overhaul mod_x000a__x000a_    MODULE_x000a_    { name = ModuleTagReentry }_x000a__x000a_}"/>
            <x14:filter val="@PART[Heatshield-15M]:FOR[xxxRP0]_x000a_{_x000a_    %TechRequired = entryDescentLanding_x000a_    %cost = 700_x000a_    %entryCost = 20000_x000a_    RP0conf = true_x000a_    @description ^=:$: From Deadly Reentry mod_x000a__x000a_    MODULE_x000a_    { name = ModuleTagReentry }_x000a__x000a_}"/>
            <x14:filter val="@PART[Heatshield-1M]:FOR[xxxRP0]_x000a_{_x000a_    %TechRequired = entryDescentLanding_x000a_    %cost = 400_x000a_    %entryCost = 19000_x000a_    RP0conf = true_x000a_    @description ^=:$: From Deadly Reentry mod_x000a__x000a_    MODULE_x000a_    { name = ModuleTagReentry }_x000a__x000a_}"/>
            <x14:filter val="@PART[Heatshield1m]:FOR[xxxRP0]_x000a_{_x000a_    %TechRequired = lunarRatedHeatshields_x000a_    %cost = 750_x000a_    %entryCost = 32000_x000a_    RP0conf = true_x000a_    @description ^=:$: From Realism Overhaul mod_x000a__x000a_    MODULE_x000a_    { name = ModuleTagReentry }_x000a__x000a_}"/>
            <x14:filter val="@PART[HeatShield2]:FOR[xxxRP0]_x000a_{_x000a_    %TechRequired = lunarRatedHeatshields_x000a_    %cost = 3000_x000a_    %entryCost = 35000_x000a_    RP0conf = true_x000a_    @description ^=:$: From Stock (RO Config) mod_x000a__x000a_    MODULE_x000a_    { name = ModuleTagReentry }_x000a__x000a_}"/>
            <x14:filter val="@PART[Heatshield-25M]:FOR[xxxRP0]_x000a_{_x000a_    %TechRequired = humanRatedEDL_x000a_    %cost = 800_x000a_    %entryCost = 21000_x000a_    RP0conf = true_x000a_    @description ^=:$: From Deadly Reentry mod_x000a__x000a_    MODULE_x000a_    { name = ModuleTagReentry }_x000a__x000a_}"/>
            <x14:filter val="@PART[Heatshield-2M]:FOR[xxxRP0]_x000a_{_x000a_    %TechRequired = humanRatedEDL_x000a_    %cost = 800_x000a_    %entryCost = 21000_x000a_    RP0conf = true_x000a_    @description ^=:$: From Deadly Reentry mod_x000a__x000a_    MODULE_x000a_    { name = ModuleTagReentry }_x000a__x000a_}"/>
            <x14:filter val="@PART[HeatShield3]:FOR[xxxRP0]_x000a_{_x000a_    %TechRequired = lunarRatedHeatshields_x000a_    %cost = 3600_x000a_    %entryCost = 36000_x000a_    RP0conf = true_x000a_    @description ^=:$: From Stock (RO Config) mod_x000a__x000a_    MODULE_x000a_    { name = ModuleTagReentry }_x000a__x000a_}"/>
            <x14:filter val="@PART[Heatshield-375M]:FOR[xxxRP0]_x000a_{_x000a_    %TechRequired = earlyLanding_x000a_    %cost = 1100_x000a_    %entryCost = 22000_x000a_    RP0conf = true_x000a_    @description ^=:$: From Deadly Reentry mod_x000a__x000a_    MODULE_x000a_    { name = ModuleTagReentry }_x000a__x000a_}"/>
            <x14:filter val="@PART[Heatshield-3M]:FOR[xxxRP0]_x000a_{_x000a_    %TechRequired = humanRatedEDL_x000a_    %cost = 1000_x000a_    %entryCost = 22000_x000a_    RP0conf = true_x000a_    @description ^=:$: From Deadly Reentry mod_x000a__x000a_    MODULE_x000a_    { name = ModuleTagReentry }_x000a__x000a_}"/>
            <x14:filter val="@PART[Heatshield3m]:FOR[xxxRP0]_x000a_{_x000a_    %TechRequired = lunarRatedHeatshields_x000a_    %cost = 2250_x000a_    %entryCost = 34000_x000a_    RP0conf = true_x000a_    @description ^=:$: From Realism Overhaul mod_x000a__x000a_    MODULE_x000a_    { name = ModuleTagReentry }_x000a__x000a_}"/>
            <x14:filter val="@PART[Heatshield-4M]:FOR[xxxRP0]_x000a_{_x000a_    %TechRequired = earlyLanding_x000a_    %cost = 1500_x000a_    %entryCost = 25000_x000a_    RP0conf = true_x000a_    @description ^=:$: From Deadly Reentry mod_x000a__x000a_    MODULE_x000a_    { name = ModuleTagReentry }_x000a__x000a_}"/>
            <x14:filter val="@PART[Heatshield-5M]:FOR[xxxRP0]_x000a_{_x000a_    %TechRequired = earlyLanding_x000a_    %cost = 1700_x000a_    %entryCost = 30000_x000a_    RP0conf = true_x000a_    @description ^=:$: From Deadly Reentry mod_x000a__x000a_    MODULE_x000a_    { name = ModuleTagReentry }_x000a__x000a_}"/>
            <x14:filter val="@PART[HeavyRcs]:FOR[xxxRP0]_x000a_{_x000a_    %TechRequired = earlyDocking_x000a_    %cost = 60_x000a_    %entryCost = 3000_x000a_    RP0conf = true_x000a_    @description ^=:$: From Ven Stock Revamp mod_x000a__x000a_    MODULE_x000a_    { name = ModuleTagEngineLiquidPF }_x000a__x000a_}"/>
            <x14:filter val="@PART[HECS2_ProbeCore]:FOR[xxxRP0]_x000a_{_x000a_    %TechRequired = matureAvionics_x000a_    %cost = 4000_x000a_    %entryCost = 80000_x000a_    RP0conf = true_x000a_    @description ^=:$: From Stock (RO Config) mod_x000a__x000a_    MODULE_x000a_    { name = ModuleTagAvionics }_x000a__x000a_}"/>
            <x14:filter val="@PART[HexCanDrinkingWater]:FOR[xxxRP0]_x000a_{_x000a_    %TechRequired = earlyLifeSupport_x000a_    %cost = 175_x000a_    %entryCost = 500_x000a_    RP0conf = false_x000a_    @description ^=:$: From TACLS mod_x000a_}"/>
            <x14:filter val="@PART[HexCanDrinkingWaterLarge]:FOR[xxxRP0]_x000a_{_x000a_    %TechRequired = earlyLifeSupport_x000a_    %cost = 1000_x000a_    %entryCost = 1000_x000a_    RP0conf = false_x000a_    @description ^=:$: From TACLS mod_x000a_}"/>
            <x14:filter val="@PART[HexCanDrinkingWaterSmall]:FOR[xxxRP0]_x000a_{_x000a_    %TechRequired = earlyLifeSupport_x000a_    %cost = 35_x000a_    %entryCost = 500_x000a_    RP0conf = false_x000a_    @description ^=:$: From TACLS mod_x000a_}"/>
            <x14:filter val="@PART[HexCanFood]:FOR[xxxRP0]_x000a_{_x000a_    %TechRequired = earlyLifeSupport_x000a_    %cost = 206_x000a_    %entryCost = 500_x000a_    RP0conf = false_x000a_    @description ^=:$: From TACLS mod_x000a_}"/>
            <x14:filter val="@PART[HexCanFoodLarge]:FOR[xxxRP0]_x000a_{_x000a_    %TechRequired = earlyLifeSupport_x000a_    %cost = 1249_x000a_    %entryCost = 1000_x000a_    RP0conf = false_x000a_    @description ^=:$: From TACLS mod_x000a_}"/>
            <x14:filter val="@PART[HexCanFoodSmall]:FOR[xxxRP0]_x000a_{_x000a_    %TechRequired = earlyLifeSupport_x000a_    %cost = 39_x000a_    %entryCost = 500_x000a_    RP0conf = false_x000a_    @description ^=:$: From TACLS mod_x000a_}"/>
            <x14:filter val="@PART[HexCanLifeSupport]:FOR[xxxRP0]_x000a_{_x000a_    %TechRequired = earlyLifeSupport_x000a_    %cost = 190_x000a_    %entryCost = 500_x000a_    RP0conf = false_x000a_    @description ^=:$: From TACLS mod_x000a_}"/>
            <x14:filter val="@PART[HexCanLifeSupportLarge]:FOR[xxxRP0]_x000a_{_x000a_    %TechRequired = earlyLifeSupport_x000a_    %cost = 1120_x000a_    %entryCost = 1000_x000a_    RP0conf = false_x000a_    @description ^=:$: From TACLS mod_x000a_}"/>
            <x14:filter val="@PART[HexCanLifeSupportSmall]:FOR[xxxRP0]_x000a_{_x000a_    %TechRequired = earlyLifeSupport_x000a_    %cost = 37_x000a_    %entryCost = 500_x000a_    RP0conf = false_x000a_    @description ^=:$: From TACLS mod_x000a_}"/>
            <x14:filter val="@PART[HexCanLifeSupportWaste]:FOR[xxxRP0]_x000a_{_x000a_    %TechRequired = earlyLifeSupport_x000a_    %cost = 175_x000a_    %entryCost = 500_x000a_    RP0conf = false_x000a_    @description ^=:$: From TACLS mod_x000a_}"/>
            <x14:filter val="@PART[HexCanLifeSupportWasteLarge]:FOR[xxxRP0]_x000a_{_x000a_    %TechRequired = earlyLifeSupport_x000a_    %cost = 1000_x000a_    %entryCost = 1000_x000a_    RP0conf = false_x000a_    @description ^=:$: From TACLS mod_x000a_}"/>
            <x14:filter val="@PART[HexCanLifeSupportWasteSmall]:FOR[xxxRP0]_x000a_{_x000a_    %TechRequired = earlyLifeSupport_x000a_    %cost = 35_x000a_    %entryCost = 500_x000a_    RP0conf = false_x000a_    @description ^=:$: From TACLS mod_x000a_}"/>
            <x14:filter val="@PART[HexCanMFTLifeSupport]:FOR[xxxRP0]_x000a_{_x000a_    %TechRequired = earlyLifeSupport_x000a_    %cost = 1_x000a_    %entryCost = 2800_x000a_    RP0conf = false_x000a_    @description ^=:$: From TACLS mod_x000a_}"/>
            <x14:filter val="@PART[HexCanMFTLifeSupportLarge]:FOR[xxxRP0]_x000a_{_x000a_    %TechRequired = earlyLifeSupport_x000a_    %cost = 1_x000a_    %entryCost = 4200_x000a_    RP0conf = false_x000a_    @description ^=:$: From TACLS mod_x000a_}"/>
            <x14:filter val="@PART[HexCanMFTLifeSupportSmall]:FOR[xxxRP0]_x000a_{_x000a_    %TechRequired = earlyLifeSupport_x000a_    %cost = 1_x000a_    %entryCost = 2800_x000a_    RP0conf = false_x000a_    @description ^=:$: From TACLS mod_x000a_}"/>
            <x14:filter val="@PART[HexCanOxygen]:FOR[xxxRP0]_x000a_{_x000a_    %TechRequired = earlyLifeSupport_x000a_    %cost = 177_x000a_    %entryCost = 500_x000a_    RP0conf = false_x000a_    @description ^=:$: From TACLS mod_x000a_}"/>
            <x14:filter val="@PART[HexCanOxygenLarge]:FOR[xxxRP0]_x000a_{_x000a_    %TechRequired = earlyLifeSupport_x000a_    %cost = 1013_x000a_    %entryCost = 1000_x000a_    RP0conf = false_x000a_    @description ^=:$: From TACLS mod_x000a_}"/>
            <x14:filter val="@PART[HexCanOxygenSmall]:FOR[xxxRP0]_x000a_{_x000a_    %TechRequired = earlyLifeSupport_x000a_    %cost = 35_x000a_    %entryCost = 500_x000a_    RP0conf = false_x000a_    @description ^=:$: From TACLS mod_x000a_}"/>
            <x14:filter val="@PART[HighGainAntenna]:FOR[xxxRP0]_x000a_{_x000a_    %TechRequired = interplanetaryComms_x000a_    %cost = 400_x000a_    %entryCost = 8000_x000a_    RP0conf = true_x000a_    @description ^=:$: From Stock (RO Config) mod_x000a__x000a_    MODULE_x000a_    { name = ModuleTagInstruments }_x000a__x000a_}"/>
            <x14:filter val="@PART[HighGainAntenna5]:FOR[xxxRP0]_x000a_{_x000a_    %TechRequired = improvedComms_x000a_    %cost = 600_x000a_    %entryCost = 10000_x000a_    RP0conf = true_x000a_    @description ^=:$: From Stock (RO Config) mod_x000a__x000a_    MODULE_x000a_    { name = ModuleTagInstruments }_x000a__x000a_}"/>
            <x14:filter val="@PART[HiPAT]:FOR[xxxRP0]_x000a_{_x000a_    %TechRequired = advancedFlightControl_x000a_    %cost = 200_x000a_    %entryCost = 2800_x000a_    RP0conf = false_x000a_    @description ^=:$: From Niche Parts mod_x000a_}"/>
            <x14:filter val="@PART[HorizonAeronautics_PF_Side]:FOR[xxxRP0]_x000a_{_x000a_    %TechRequired = start_x000a_    %cost = 0_x000a_    %entryCost = 0_x000a_    RP0conf = true_x000a_    @description ^=:$: From Horizon Aeronautics Zenit mod_x000a_}"/>
            <x14:filter val="@PART[ICPSAdapterx]:FOR[xxxRP0]_x000a_{_x000a_    %TechRequired = materialsScienceInternational_x000a_    %cost = 1000_x000a_    %entryCost = 2800_x000a_    RP0conf = false_x000a_    @description ^=:$: From Chaka Monkey mod_x000a_}"/>
            <x14:filter val="@PART[ICPSAdapterx2]:FOR[xxxRP0]_x000a_{_x000a_    %TechRequired = materialsScienceInternational_x000a_    %cost = 100_x000a_    %entryCost = 2000_x000a_    RP0conf = true_x000a_    @description ^=:$: From Chaka Monkey mod_x000a_}"/>
            <x14:filter val="@PART[idaONE]:FOR[xxxRP0]_x000a_{_x000a_    %TechRequired = gridFins_x000a_    %cost = 350_x000a_    %entryCost = 7500_x000a_    RP0conf = false_x000a_    @description ^=:$: From CST-100 Starliner mod_x000a_}"/>
            <x14:filter val="@PART[InflatableHAB]:FOR[xxxRP0]_x000a_{_x000a_    %TechRequired = inflatableHabitats_x000a_    %cost = 20700_x000a_    %entryCost = 414000_x000a_    RP0conf = true_x000a_    @description ^=:$: From Ven Stock Revamp mod_x000a__x000a_    MODULE_x000a_    { name = ModuleTagHabitable }_x000a_    MODULE_x000a_    { name = ModuleTagHumanRated }_x000a__x000a_}"/>
            <x14:filter val="@PART[inlineCmdPod]:FOR[xxxRP0]_x000a_{_x000a_    %TechRequired = capsulesNF_x000a_    %cost = 5144_x000a_    %entryCost = 13500_x000a_    RP0conf = false_x000a_    @description ^=:$: From Near Future Spacecraft mod_x000a__x000a_    MODULE_x000a_    { name = ModuleTagAvionics }_x000a_    MODULE_x000a_    { name = ModuleTagHabitable }_x000a_    MODULE_x000a_    { name = ModuleTagHumanRated }_x000a__x000a_}"/>
            <x14:filter val="@PART[InlineRCS]:FOR[xxxRP0]_x000a_{_x000a_    %TechRequired = stabilityRP0_x000a_    %cost = 40_x000a_    %entryCost = 1000_x000a_    RP0conf = true_x000a_    @description ^=:$: From Ven Stock Revamp mod_x000a__x000a_    MODULE_x000a_    { name = ModuleTagEngineLiquidPF }_x000a__x000a_}"/>
            <x14:filter val="@PART[IntakeRadialLong]:FOR[xxxRP0]_x000a_{_x000a_    %TechRequired = matureSupersonic_x000a_    %cost = 10_x000a_    %entryCost = 200_x000a_    RP0conf = true_x000a_    @description ^=:$: From Stock (RO Config) mod_x000a_}"/>
            <x14:filter val="@PART[Interceptor?Cockpit]:FOR[xxxRP0]_x000a_{_x000a_    %TechRequired = start_x000a_    %cost = 60_x000a_    %entryCost = 1200_x000a_    RP0conf = true_x000a_    @description ^=:$: From Aviation Cockpits mod_x000a__x000a_    MODULE_x000a_    { name = ModuleTagHabitable }_x000a__x000a_}"/>
            <x14:filter val="@PART[investpod]:FOR[xxxRP0]_x000a_{_x000a_    %TechRequired = internationalAvionics_x000a_    %cost = 5_x000a_    %entryCost = 100_x000a_    RP0conf = true_x000a_    @description ^=:$: From AIES mod_x000a__x000a_    MODULE_x000a_    { name = ModuleTagAvionics }_x000a__x000a_}"/>
            <x14:filter val="@PART[ionArgon-0625]:FOR[xxxRP0]_x000a_{_x000a_    %TechRequired = earlyElecPropulsion_x000a_    %cost = 1950_x000a_    %entryCost = 12500_x000a_    RP0conf = false_x000a_    @description ^=:$: From Near Future Propulsion mod_x000a_}"/>
            <x14:filter val="@PART[ionArgon-0625-2]:FOR[xxxRP0]_x000a_{_x000a_    %TechRequired = basicElecPropulsion_x000a_    %cost = 4200_x000a_    %entryCost = 17200_x000a_    RP0conf = false_x000a_    @description ^=:$: From Near Future Propulsion mod_x000a_}"/>
            <x14:filter val="@PART[ionArgon-125]:FOR[xxxRP0]_x000a_{_x000a_    %TechRequired = basicElecPropulsion_x000a_    %cost = 12360_x000a_    %entryCost = 18600_x000a_    RP0conf = true_x000a_    @description ^=:$: From Near Future Propulsion mod_x000a__x000a_    MODULE_x000a_    { name = ModuleTagEngineLiquidTurbo }_x000a__x000a_}"/>
            <x14:filter val="@PART[ionEngine]:FOR[xxxRP0]_x000a_{_x000a_    %TechRequired = earlyElecPropulsion_x000a_    %cost = 380_x000a_    %entryCost = 7600_x000a_    RP0conf = true_x000a_    @description ^=:$: From Stock (RO Config) mod_x000a__x000a_    MODULE_x000a_    { name = ModuleTagEngineLiquidTurbo }_x000a__x000a_}"/>
            <x14:filter val="@PART[ionXenon-0625]:FOR[xxxRP0]_x000a_{_x000a_    %TechRequired = improvedElecPropulsion_x000a_    %cost = 3910_x000a_    %entryCost = 21500_x000a_    RP0conf = false_x000a_    @description ^=:$: From Near Future Propulsion mod_x000a_}"/>
            <x14:filter val="@PART[ionXenon-0625-2]:FOR[xxxRP0]_x000a_{_x000a_    %TechRequired = basicElecPropulsion_x000a_    %cost = 6560_x000a_    %entryCost = 26200_x000a_    RP0conf = true_x000a_    @description ^=:$: From Near Future Propulsion mod_x000a__x000a_    MODULE_x000a_    { name = ModuleTagEngineLiquidTurbo }_x000a__x000a_}"/>
            <x14:filter val="@PART[ionXenon-0625-3]:FOR[xxxRP0]_x000a_{_x000a_    %TechRequired = basicElecPropulsion_x000a_    %cost = 9486_x000a_    %entryCost = 59750_x000a_    RP0conf = true_x000a_    @description ^=:$: From Near Future Propulsion mod_x000a_}"/>
            <x14:filter val="@PART[ionXenon-125]:FOR[xxxRP0]_x000a_{_x000a_    %TechRequired = advancedElecPropulsion_x000a_    %cost = 7488_x000a_    %entryCost = 34000_x000a_    RP0conf = false_x000a_    @description ^=:$: From Near Future Propulsion mod_x000a_}"/>
            <x14:filter val="@PART[ionXenon-25]:FOR[xxxRP0]_x000a_{_x000a_    %TechRequired = advancedElecPropulsion_x000a_    %cost = 32123_x000a_    %entryCost = 62500_x000a_    RP0conf = false_x000a_    @description ^=:$: From Near Future Propulsion mod_x000a_}"/>
            <x14:filter val="@PART[IronVostok_Antenna_A]:FOR[xxxRP0]_x000a_{_x000a_    %TechRequired = basicCapsules_x000a_    %cost = 5_x000a_    %entryCost = 100_x000a_    RP0conf = true_x000a_    @description ^=:$: From IronCretin Vostok mod_x000a__x000a_    MODULE_x000a_    { name = ModuleTagHumanRated }_x000a_    MODULE_x000a_    { name = ModuleTagInstruments }_x000a__x000a_}"/>
            <x14:filter val="@PART[IronVostok_Crew_A]:FOR[xxxRP0]_x000a_{_x000a_    %TechRequired = basicCapsules_x000a_    %cost = 1800_x000a_    %entryCost = 66000_x000a_    RP0conf = true_x000a_    @description ^=:$: From IronCretin Vostok mod_x000a__x000a_    MODULE_x000a_    { name = ModuleTagAvionics }_x000a_    MODULE_x000a_    { name = ModuleTagHabitable }_x000a_    MODULE_x000a_    { name = ModuleTagHumanRated }_x000a__x000a_}"/>
            <x14:filter val="@PART[IronVostok_Decoupler_A]:FOR[xxxRP0]_x000a_{_x000a_    %TechRequired = basicCapsules_x000a_    %cost = 200_x000a_    %entryCost = 3000_x000a_    RP0conf = true_x000a_    @description ^=:$: From IronCretin Vostok mod_x000a__x000a_    MODULE_x000a_    { name = ModuleTagHumanRated }_x000a_    MODULE_x000a_    { name = ModuleTagDecoupler }_x000a__x000a_}"/>
            <x14:filter val="@PART[IronVostok_Engine_A]:FOR[xxxRP0]_x000a_{_x000a_    %TechRequired = basicCapsules_x000a_    %cost = 850_x000a_    %entryCost = 23500_x000a_    RP0conf = true_x000a_    @description ^=:$: From IronCretin Vostok mod_x000a__x000a_    MODULE_x000a_    { name = ModuleTagEngineLiquidPF }_x000a_    MODULE_x000a_    { name = ModuleTagHumanRated }_x000a__x000a_}"/>
            <x14:filter val="@PART[IronVostok_Mono_A]:FOR[xxxRP0]_x000a_{_x000a_    %TechRequired = basicCapsules_x000a_    %cost = 100_x000a_    %entryCost = 1000_x000a_    RP0conf = true_x000a_    @description ^=:$: From IronCretin Vostok mod_x000a__x000a_    MODULE_x000a_    { name = ModuleTagHumanRated }_x000a__x000a_}"/>
            <x14:filter val="@PART[IronVostok_Parachute_A]:FOR[xxxRP0]_x000a_{_x000a_    %TechRequired = basicCapsules_x000a_    %cost = 500_x000a_    %entryCost = 2000_x000a_    RP0conf = true_x000a_    @description ^=:$: From IronCretin Vostok mod_x000a__x000a_    MODULE_x000a_    { name = ModuleTagHumanRated }_x000a__x000a_}"/>
            <x14:filter val="@PART[ISRU_RTG_100]:FOR[xxxRP0]_x000a_{_x000a_    %TechRequired = modernNuclearPower_x000a_    %cost = 103600_x000a_    %entryCost = 103600_x000a_    RP0conf = false_x000a_    @description ^=:$: From Stock (RO Config) mod_x000a_}"/>
            <x14:filter val="@PART[ius_bottom]:FOR[xxxRP0]_x000a_{_x000a_    %TechRequired = solids1976_x000a_    %cost = 2000_x000a_    %entryCost = 12000_x000a_    RP0conf = true_x000a_    @description ^=:$: From RN US Probes mod_x000a__x000a_    MODULE_x000a_    { name = ModuleTagEngineSolid }_x000a__x000a_}"/>
            <x14:filter val="@PART[ius_dec_fs]:FOR[xxxRP0]_x000a_{_x000a_    %TechRequired = materialsScienceSpaceStation_x000a_    %cost = 60_x000a_    %entryCost = 1200_x000a_    RP0conf = true_x000a_    @description ^=:$: From RN US Probes mod_x000a__x000a_    MODULE_x000a_    { name = ModuleTagDecoupler }_x000a__x000a_}"/>
            <x14:filter val="@PART[ius_dec_ss]:FOR[xxxRP0]_x000a_{_x000a_    %TechRequired = materialsScienceSpaceStation_x000a_    %cost = 60_x000a_    %entryCost = 1200_x000a_    RP0conf = true_x000a_    @description ^=:$: From RN US Probes mod_x000a__x000a_    MODULE_x000a_    { name = ModuleTagDecoupler }_x000a__x000a_}"/>
            <x14:filter val="@PART[ius_top]:FOR[xxxRP0]_x000a_{_x000a_    %TechRequired = solids1976_x000a_    %cost = 800_x000a_    %entryCost = 15000_x000a_    RP0conf = true_x000a_    @description ^=:$: From RN US Probes mod_x000a__x000a_    MODULE_x000a_    { name = ModuleTagEngineSolid }_x000a__x000a_}"/>
            <x14:filter val="@PART[IUSXNP_lft_?3322HORT]:FOR[xxxRP0]_x000a_{_x000a_    %TechRequired = materialsScienceInternational_x000a_    %cost = 1230_x000a_    %entryCost = 1600_x000a_    RP0conf = false_x000a_    @description ^=:$: From Chaka Monkey mod_x000a_}"/>
            <x14:filter val="@PART[IUSXNP_lft_?375x3S222HORT]:FOR[xxxRP0]_x000a_{_x000a_    %TechRequired = materialsScienceInternational_x000a_    %cost = 1230_x000a_    %entryCost = 1600_x000a_    RP0conf = false_x000a_    @description ^=:$: From Chaka Monkey mod_x000a_}"/>
            <x14:filter val="@PART[JetEngine]:FOR[xxxRP0]_x000a_{_x000a_    %TechRequired = refinedTurbofans_x000a_    %cost = 260_x000a_    %entryCost = 5200_x000a_    RP0conf = true_x000a_    @description ^=:$: From Stock (RO Config) mod_x000a_}"/>
            <x14:filter val="@PART[K2Pod]:FOR[xxxRP0]_x000a_{_x000a_    %TechRequired = secondGenCapsules_x000a_    %cost = 6120_x000a_    %entryCost = 322000_x000a_    RP0conf = true_x000a_    @description ^=:$: From K2 Command Pod mod_x000a__x000a_    MODULE_x000a_    { name = ModuleTagAvionics }_x000a_    MODULE_x000a_    { name = ModuleTagHabitable }_x000a_    MODULE_x000a_    { name = ModuleTagHumanRated }_x000a_    MODULE_x000a_    { name = ModuleTagReentry }_x000a__x000a_}"/>
            <x14:filter val="@PART[KAS_CPort1]:FOR[xxxRP0]_x000a_{_x000a_    %TechRequired = materialsScienceLunar_x000a_    %cost = 100_x000a_    %entryCost = 2000_x000a_    RP0conf = true_x000a_    @description ^=:$: From KAS mod_x000a_}"/>
            <x14:filter val="@PART[KAS_Hook_Anchor]:FOR[xxxRP0]_x000a_{_x000a_    %TechRequired = materialsScienceAdvCapsules_x000a_    %cost = 100_x000a_    %entryCost = 2000_x000a_    RP0conf = true_x000a_    @description ^=:$: From KAS mod_x000a_}"/>
            <x14:filter val="@PART[KAS_Hook_GrapplingHook]:FOR[xxxRP0]_x000a_{_x000a_    %TechRequired = materialsScienceSpaceStation_x000a_    %cost = 850_x000a_    %entryCost = 8500_x000a_    RP0conf = false_x000a_    @description ^=:$: From KAS mod_x000a_}"/>
            <x14:filter val="@PART[KAS_Hook_Harpoon]:FOR[xxxRP0]_x000a_{_x000a_    %TechRequired = materialsScienceAdvCapsules_x000a_    %cost = 100_x000a_    %entryCost = 2000_x000a_    RP0conf = true_x000a_    @description ^=:$: From KAS mod_x000a_}"/>
            <x14:filter val="@PART[KAS_Hook_Magnet]:FOR[xxxRP0]_x000a_{_x000a_    %TechRequired = materialsScienceAdvCapsules_x000a_    %cost = 100_x000a_    %entryCost = 2000_x000a_    RP0conf = true_x000a_    @description ^=:$: From KAS mod_x000a_}"/>
            <x14:filter val="@PART[KAS_Pylon1]:FOR[xxxRP0]_x000a_{_x000a_    %TechRequired = earlyMaterialsScience_x000a_    %cost = 20_x000a_    %entryCost = 400_x000a_    RP0conf = true_x000a_    @description ^=:$: From KAS mod_x000a_}"/>
            <x14:filter val="@PART[KAS_Strut1]:FOR[xxxRP0]_x000a_{_x000a_    %TechRequired = materialsScienceLunar_x000a_    %cost = 100_x000a_    %entryCost = 2000_x000a_    RP0conf = true_x000a_    @description ^=:$: From KAS mod_x000a_}"/>
            <x14:filter val="@PART[KAS_Winch1]:FOR[xxxRP0]_x000a_{_x000a_    %TechRequired = materialsScienceAdvCapsules_x000a_    %cost = 900_x000a_    %entryCost = 5300_x000a_    RP0conf = false_x000a_    @description ^=:$: From KAS mod_x000a_}"/>
            <x14:filter val="@PART[KAS_Winch2]:FOR[xxxRP0]_x000a_{_x000a_    %TechRequired = materialsScienceSpaceStation_x000a_    %cost = 1200_x000a_    %entryCost = 12200_x000a_    RP0conf = false_x000a_    @description ^=:$: From KAS mod_x000a_}"/>
            <x14:filter val="@PART[KerbCan]:FOR[xxxRP0]_x000a_{_x000a_    %TechRequired = hypersonicFlightRP0_x000a_    %cost = 1000_x000a_    %entryCost = 15000_x000a_    RP0conf = true_x000a_    @description ^=:$: From Ven Stock Revamp mod_x000a__x000a_    MODULE_x000a_    { name = ModuleTagHabitable }_x000a_    MODULE_x000a_    { name = ModuleTagHumanRated }_x000a__x000a_}"/>
            <x14:filter val="@PART[KIWIA24]:FOR[xxxRP0]_x000a_{_x000a_    %TechRequired = prototypeNuclearPropulsion_x000a_    %cost = 769_x000a_    %entryCost = 15377_x000a_    RP0conf = true_x000a_    @description ^=:$: From Bornholio Nuclear mod_x000a__x000a_    MODULE_x000a_    { name = ModuleTagNuclear }_x000a__x000a_}"/>
            <x14:filter val="@PART[KIWIB48]:FOR[xxxRP0]_x000a_{_x000a_    %TechRequired = prototypeNuclearPropulsion_x000a_    %cost = 1646_x000a_    %entryCost = 32913_x000a_    RP0conf = true_x000a_    @description ^=:$: From Bornholio Nuclear mod_x000a__x000a_    MODULE_x000a_    { name = ModuleTagNuclear }_x000a__x000a_}"/>
            <x14:filter val="@PART[KK_Antares_Castor30Adapter]:FOR[xxxRP0]_x000a_{_x000a_    %TechRequired = materialsScienceCommercial_x000a_    %cost = 750_x000a_    %entryCost = 2800_x000a_    RP0conf = false_x000a_    @description ^=:$: From KK Antares mod_x000a_}"/>
            <x14:filter val="@PART[KK_Antares_Castor30Cone]:FOR[xxxRP0]_x000a_{_x000a_    %TechRequired = materialsScienceCommercial_x000a_    %cost = 750_x000a_    %entryCost = 2800_x000a_    RP0conf = false_x000a_    @description ^=:$: From KK Antares mod_x000a_}"/>
            <x14:filter val="@PART[KK_Antares_FirstStage]:FOR[xxxRP0]_x000a_{_x000a_    %TechRequired = stagedCombustion2009_x000a_    %cost = 20850_x000a_    %entryCost = 64000_x000a_    RP0conf = false_x000a_    @description ^=:$: From KK Antares mod_x000a_}"/>
            <x14:filter val="@PART[KK_Antares_Interstage]:FOR[xxxRP0]_x000a_{_x000a_    %TechRequired = materialsScienceCommercial_x000a_    %cost = 750_x000a_    %entryCost = 2800_x000a_    RP0conf = false_x000a_    @description ^=:$: From KK Antares mod_x000a_}"/>
            <x14:filter val="@PART[KK_Antares_PayloadFairing]:FOR[xxxRP0]_x000a_{_x000a_    %TechRequired = materialsScienceCommercial_x000a_    %cost = 900_x000a_    %entryCost = 2800_x000a_    RP0conf = false_x000a_    @description ^=:$: From KK Antares mod_x000a_}"/>
            <x14:filter val="@PART[KK_Antares_PayloadFairing_e]:FOR[xxxRP0]_x000a_{_x000a_    %TechRequired = materialsScienceCommercial_x000a_    %cost = 900_x000a_    %entryCost = 2800_x000a_    RP0conf = false_x000a_    @description ^=:$: From KK Antares mod_x000a_}"/>
            <x14:filter val="@PART[KK_Antares_RUAG937SPayloadAdapter]:FOR[xxxRP0]_x000a_{_x000a_    %TechRequired = materialsScienceCommercial_x000a_    %cost = 750_x000a_    %entryCost = 2800_x000a_    RP0conf = false_x000a_    @description ^=:$: From KK Antares mod_x000a_}"/>
            <x14:filter val="@PART[KK_ATK_Castor30A]:FOR[xxxRP0]_x000a_{_x000a_    %TechRequired = solids2009_x000a_    %cost = 420_x000a_    %entryCost = 15000_x000a_    RP0conf = true_x000a_    @description ^=:$: From ATK Propulsion Pack mod_x000a__x000a_    MODULE_x000a_    { name = ModuleTagEngineSolid }_x000a__x000a_}"/>
            <x14:filter val="@PART[KK_ATK_Castor4]:FOR[xxxRP0]_x000a_{_x000a_    %TechRequired = solids1972_x000a_    %cost = 361_x000a_    %entryCost = 7224_x000a_    RP0conf = true_x000a_    @description ^=:$: From ATK Propulsion Pack mod_x000a__x000a_    MODULE_x000a_    { name = ModuleTagEngineSolid }_x000a__x000a_}"/>
            <x14:filter val="@PART[KK_ATK_Castor4A]:FOR[xxxRP0]_x000a_{_x000a_    %TechRequired = solids1986_x000a_    %cost = 640_x000a_    %entryCost = 12020_x000a_    RP0conf = true_x000a_    @description ^=:$: From ATK Propulsion Pack mod_x000a__x000a_    MODULE_x000a_    { name = ModuleTagEngineSolid }_x000a__x000a_}"/>
            <x14:filter val="@PART[KK_ATK_GEM40]:FOR[xxxRP0]_x000a_{_x000a_    %TechRequired = solids1986_x000a_    %cost = 900_x000a_    %entryCost = 18000_x000a_    RP0conf = true_x000a_    @description ^=:$: From ATK Propulsion Pack mod_x000a__x000a_    MODULE_x000a_    { name = ModuleTagEngineSolid }_x000a__x000a_}"/>
            <x14:filter val="@PART[KK_ATK_GEM40AL]:FOR[xxxRP0]_x000a_{_x000a_    %TechRequired = solids1986_x000a_    %cost = 900_x000a_    %entryCost = 18000_x000a_    RP0conf = true_x000a_    @description ^=:$: From ATK Propulsion Pack mod_x000a__x000a_    MODULE_x000a_    { name = ModuleTagEngineSolid }_x000a__x000a_}"/>
            <x14:filter val="@PART[KK_ATK_GEM46]:FOR[xxxRP0]_x000a_{_x000a_    %TechRequired = solids1998_x000a_    %cost = 1200_x000a_    %entryCost = 24000_x000a_    RP0conf = true_x000a_    @description ^=:$: From ATK Propulsion Pack mod_x000a__x000a_    MODULE_x000a_    { name = ModuleTagEngineSolid }_x000a__x000a_}"/>
            <x14:filter val="@PART[KK_ATK_GEM46AL]:FOR[xxxRP0]_x000a_{_x000a_    %TechRequired = solids1998_x000a_    %cost = 1200_x000a_    %entryCost = 24000_x000a_    RP0conf = true_x000a_    @description ^=:$: From ATK Propulsion Pack mod_x000a__x000a_    MODULE_x000a_    { name = ModuleTagEngineSolid }_x000a__x000a_}"/>
            <x14:filter val="@PART[KK_ATK_Star13B]:FOR[xxxRP0]_x000a_{_x000a_    %TechRequired = solids1967_x000a_    %cost = 50_x000a_    %entryCost = 75_x000a_    RP0conf = false_x000a_    @description ^=:$: From ATK Propulsion Pack mod_x000a__x000a_    MODULE_x000a_    { name = ModuleTagEngineSolid }_x000a__x000a_}"/>
            <x14:filter val="@PART[KK_ATK_Star15G]:FOR[xxxRP0]_x000a_{_x000a_    %TechRequired = solids1992_x000a_    %cost = 60_x000a_    %entryCost = 80_x000a_    RP0conf = false_x000a_    @description ^=:$: From ATK Propulsion Pack mod_x000a__x000a_    MODULE_x000a_    { name = ModuleTagEngineSolid }_x000a__x000a_}"/>
            <x14:filter val="@PART[KK_ATK_Star17A]:FOR[xxxRP0]_x000a_{_x000a_    %TechRequired = solids1969_x000a_    %cost = 172_x000a_    %entryCost = 3440_x000a_    RP0conf = true_x000a_    @description ^=:$: From ATK Propulsion Pack mod_x000a__x000a_    MODULE_x000a_    { name = ModuleTagEngineSolid }_x000a__x000a_}"/>
            <x14:filter val="@PART[KK_ATK_Star20]:FOR[xxxRP0]_x000a_{_x000a_    %TechRequired = solids1972_x000a_    %cost = 80_x000a_    %entryCost = 100_x000a_    RP0conf = false_x000a_    @description ^=:$: From ATK Propulsion Pack mod_x000a__x000a_    MODULE_x000a_    { name = ModuleTagEngineSolid }_x000a__x000a_}"/>
            <x14:filter val="@PART[KK_ATK_Star27]:FOR[xxxRP0]_x000a_{_x000a_    %TechRequired = solids1976_x000a_    %cost = 90_x000a_    %entryCost = 110_x000a_    RP0conf = false_x000a_    @description ^=:$: From ATK Propulsion Pack mod_x000a__x000a_    MODULE_x000a_    { name = ModuleTagEngineSolid }_x000a__x000a_}"/>
            <x14:filter val="@PART[KK_ATK_Star27H]:FOR[xxxRP0]_x000a_{_x000a_    %TechRequired = solids1976_x000a_    %cost = 95_x000a_    %entryCost = 115_x000a_    RP0conf = false_x000a_    @description ^=:$: From ATK Propulsion Pack mod_x000a__x000a_    MODULE_x000a_    { name = ModuleTagEngineSolid }_x000a__x000a_}"/>
            <x14:filter val="@PART[KK_ATK_Star3]:FOR[xxxRP0]_x000a_{_x000a_    %TechRequired = solids1998_x000a_    %cost = 2700_x000a_    %entryCost = 8000_x000a_    RP0conf = false_x000a_    @description ^=:$: From ATK Propulsion Pack mod_x000a__x000a_    MODULE_x000a_    { name = ModuleTagEngineSolid }_x000a__x000a_}"/>
            <x14:filter val="@PART[KK_ATK_Star30BP]:FOR[xxxRP0]_x000a_{_x000a_    %TechRequired = solids1981_x000a_    %cost = 125_x000a_    %entryCost = 180_x000a_    RP0conf = false_x000a_    @description ^=:$: From ATK Propulsion Pack mod_x000a__x000a_    MODULE_x000a_    { name = ModuleTagEngineSolid }_x000a__x000a_}"/>
            <x14:filter val="@PART[KK_ATK_Star31]:FOR[xxxRP0]_x000a_{_x000a_    %TechRequired = solids1976_x000a_    %cost = 150_x000a_    %entryCost = 200_x000a_    RP0conf = false_x000a_    @description ^=:$: From ATK Propulsion Pack mod_x000a__x000a_    MODULE_x000a_    { name = ModuleTagEngineSolid }_x000a__x000a_}"/>
            <x14:filter val="@PART[KK_ATK_Star37FM]:FOR[xxxRP0]_x000a_{_x000a_    %TechRequired = solids1966_x000a_    %cost = 180_x000a_    %entryCost = 3600_x000a_    RP0conf = true_x000a_    @description ^=:$: From ATK Propulsion Pack mod_x000a__x000a_    MODULE_x000a_    { name = ModuleTagEngineSolid }_x000a__x000a_}"/>
            <x14:filter val="@PART[KK_ATK_Star48B]:FOR[xxxRP0]_x000a_{_x000a_    %TechRequired = solids1981_x000a_    %cost = 1203_x000a_    %entryCost = 24060_x000a_    RP0conf = true_x000a_    @description ^=:$: From ATK Propulsion Pack mod_x000a__x000a_    MODULE_x000a_    { name = ModuleTagEngineSolid }_x000a__x000a_}"/>
            <x14:filter val="@PART[KK_ATK_Star48BV]:FOR[xxxRP0]_x000a_{_x000a_    %TechRequired = solids1981_x000a_    %cost = 1203_x000a_    %entryCost = 24060_x000a_    RP0conf = true_x000a_    @description ^=:$: From ATK Propulsion Pack mod_x000a__x000a_    MODULE_x000a_    { name = ModuleTagEngineSolid }_x000a__x000a_}"/>
            <x14:filter val="@PART[KK_ATK_Star4G]:FOR[xxxRP0]_x000a_{_x000a_    %TechRequired = solids1998_x000a_    %cost = 2700_x000a_    %entryCost = 8000_x000a_    RP0conf = false_x000a_    @description ^=:$: From ATK Propulsion Pack mod_x000a__x000a_    MODULE_x000a_    { name = ModuleTagEngineSolid }_x000a__x000a_}"/>
            <x14:filter val="@PART[KK_ATK_Star5C]:FOR[xxxRP0]_x000a_{_x000a_    %TechRequired = solids1986_x000a_    %cost = 2700_x000a_    %entryCost = 8000_x000a_    RP0conf = false_x000a_    @description ^=:$: From ATK Propulsion Pack mod_x000a__x000a_    MODULE_x000a_    { name = ModuleTagEngineSolid }_x000a__x000a_}"/>
            <x14:filter val="@PART[KK_ATK_Star63D]:FOR[xxxRP0]_x000a_{_x000a_    %TechRequired = solids1981_x000a_    %cost = 150_x000a_    %entryCost = 200_x000a_    RP0conf = false_x000a_    @description ^=:$: From ATK Propulsion Pack mod_x000a__x000a_    MODULE_x000a_    { name = ModuleTagEngineSolid }_x000a__x000a_}"/>
            <x14:filter val="@PART[KK_ATK_Star6B]:FOR[xxxRP0]_x000a_{_x000a_    %TechRequired = solids1981_x000a_    %cost = 5_x000a_    %entryCost = 10_x000a_    RP0conf = false_x000a_    @description ^=:$: From ATK Propulsion Pack mod_x000a__x000a_    MODULE_x000a_    { name = ModuleTagEngineSolid }_x000a__x000a_}"/>
            <x14:filter val="@PART[KK_ATK_Star9]:FOR[xxxRP0]_x000a_{_x000a_    %TechRequired = solids1992_x000a_    %cost = 20_x000a_    %entryCost = 30_x000a_    RP0conf = false_x000a_    @description ^=:$: From ATK Propulsion Pack mod_x000a__x000a_    MODULE_x000a_    { name = ModuleTagEngineSolid }_x000a__x000a_}"/>
            <x14:filter val="@PART[KK_SPX_F1Fairing]:FOR[xxxRP0]_x000a_{_x000a_    %TechRequired = materialsScienceInternational_x000a_    %cost = 750_x000a_    %entryCost = 2800_x000a_    RP0conf = false_x000a_    @description ^=:$: From KK Launchers SpaceX mod_x000a_}"/>
            <x14:filter val="@PART[KK_SPX_F1IS]:FOR[xxxRP0]_x000a_{_x000a_    %TechRequired = materialsScienceInternational_x000a_    %cost = 750_x000a_    %entryCost = 2500_x000a_    RP0conf = false_x000a_    @description ^=:$: From KK Launchers SpaceX mod_x000a__x000a_    MODULE_x000a_    { name = ModuleTagDecoupler }_x000a__x000a_}"/>
            <x14:filter val="@PART[KK_SPX_F1S1FT]:FOR[xxxRP0]_x000a_{_x000a_    %TechRequired = materialsScienceInternational_x000a_    %cost = 3500_x000a_    %entryCost = 19000_x000a_    RP0conf = false_x000a_    @description ^=:$: From KK Launchers SpaceX mod_x000a_}"/>
            <x14:filter val="@PART[KK_SPX_F1S2FT]:FOR[xxxRP0]_x000a_{_x000a_    %TechRequired = materialsScienceInternational_x000a_    %cost = 520_x000a_    %entryCost = 1800_x000a_    RP0conf = false_x000a_    @description ^=:$: From KK Launchers SpaceX mod_x000a_}"/>
            <x14:filter val="@PART[KK_SPX_Kestrel]:FOR[xxxRP0]_x000a_{_x000a_    %TechRequired = orbitalRocketry2004_x000a_    %cost = 40_x000a_    %entryCost = 800_x000a_    RP0conf = true_x000a_    @description ^=:$: From KK Launchers SpaceX mod_x000a__x000a_    MODULE_x000a_    { name = ModuleTagEngineLiquidTurbo }_x000a__x000a_}"/>
            <x14:filter val="@PART[KK_SPX_Merlin1Ci]:FOR[xxxRP0]_x000a_{_x000a_    %TechRequired = orbitalRocketry2004_x000a_    %cost = 205_x000a_    %entryCost = 17050_x000a_    RP0conf = true_x000a_    @description ^=:$: From KK Launchers SpaceX mod_x000a__x000a_    MODULE_x000a_    { name = ModuleTagEngineLiquidTurbo }_x000a__x000a_}"/>
            <x14:filter val="@PART[KK_SPXF1_S1FT_ALT1C]:FOR[xxxRP0]_x000a_{_x000a_    %TechRequired = materialsScienceInternational_x000a_    %cost = 3500_x000a_    %entryCost = 19000_x000a_    RP0conf = false_x000a_    @description ^=:$: From KK Launchers SpaceX mod_x000a_}"/>
            <x14:filter val="@PART[KK_SPXF1_S2FT_ALT1e]:FOR[xxxRP0]_x000a_{_x000a_    %TechRequired = materialsScienceCommercial_x000a_    %cost = 520_x000a_    %entryCost = 1800_x000a_    RP0conf = false_x000a_    @description ^=:$: From KK Launchers SpaceX mod_x000a_}"/>
            <x14:filter val="@PART[Kosmos_Salyut_Solar_Array_rn]:FOR[xxxRP0]_x000a_{_x000a_    %TechRequired = maturePower_x000a_    %cost = 2070_x000a_    %entryCost = 9360_x000a_    RP0conf = false_x000a_    @description ^=:$: From RN Salyut mod_x000a_}"/>
            <x14:filter val="@PART[Kosmos_TKS_Solar_Array_rn]:FOR[xxxRP0]_x000a_{_x000a_    %TechRequired = spaceStationSolarPanels_x000a_    %cost = 2415_x000a_    %entryCost = 10920_x000a_    RP0conf = false_x000a_    @description ^=:$: From RN Soviet Rockets mod_x000a_}"/>
            <x14:filter val="@PART[Kosmos_TKS_Solar_Array_rn2]:FOR[xxxRP0]_x000a_{_x000a_    %TechRequired = spaceStationSolarPanels_x000a_    %cost = 2415_x000a_    %entryCost = 10920_x000a_    RP0conf = false_x000a_    @description ^=:$: From RN Salyut mod_x000a_}"/>
            <x14:filter val="@PART[ksp_r_largeBatteryPack]:FOR[xxxRP0]_x000a_{_x000a_    %TechRequired = avionicsPrototypes_x000a_    %cost = 124_x000a_    %entryCost = 2480_x000a_    RP0conf = true_x000a_    @description ^=:$: From Stock (RO Config) mod_x000a_}"/>
            <x14:filter val="@PART[KW_FlatFairingBase]:FOR[xxxRP0]_x000a_{_x000a_    %TechRequired = start_x000a_    %cost = 1_x000a_    %entryCost = 0_x000a_    RP0conf = true_x000a_    @description ^=:$: From Procedural Fairings mod_x000a_}"/>
            <x14:filter val="@PART[KW_FlatInterstageBase]:FOR[xxxRP0]_x000a_{_x000a_    %TechRequired = start_x000a_    %cost = 1_x000a_    %entryCost = 0_x000a_    RP0conf = true_x000a_    @description ^=:$: From Procedural Fairings mod_x000a__x000a_    MODULE_x000a_    { name = ModuleTagDecoupler }_x000a__x000a_}"/>
            <x14:filter val="@PART[KW_PF_Interstage_123]:FOR[xxxRP0]_x000a_{_x000a_    %TechRequired = start_x000a_    %cost = 1_x000a_    %entryCost = 0_x000a_    RP0conf = true_x000a_    @description ^=:$: From Procedural Fairings mod_x000a__x000a_    MODULE_x000a_    { name = ModuleTagDecoupler }_x000a__x000a_}"/>
            <x14:filter val="@PART[KW_PF_Interstage_5]:FOR[xxxRP0]_x000a_{_x000a_    %TechRequired = start_x000a_    %cost = 1_x000a_    %entryCost = 0_x000a_    RP0conf = true_x000a_    @description ^=:$: From Procedural Fairings mod_x000a__x000a_    MODULE_x000a_    { name = ModuleTagDecoupler }_x000a__x000a_}"/>
            <x14:filter val="@PART[KW12mExpandedFairingCone]:FOR[xxxRP0]_x000a_{_x000a_    %TechRequired = start_x000a_    %cost = 1_x000a_    %entryCost = 0_x000a_    RP0conf = true_x000a_    @description ^=:$: From KW Rocketry mod_x000a_}"/>
            <x14:filter val="@PART[KW1mDecoupler]:FOR[xxxRP0]_x000a_{_x000a_    %TechRequired = earlyMaterialsScience_x000a_    %cost = 250_x000a_    %entryCost = 1200_x000a_    RP0conf = false_x000a_    @description ^=:$: From KW Rocketry mod_x000a_}"/>
            <x14:filter val="@PART[KW1mengineMaverick1D]:FOR[xxxRP0]_x000a_{_x000a_    %TechRequired = prototypeHydrolox_x000a_    %cost = 1300_x000a_    %entryCost = 60000_x000a_    RP0conf = true_x000a_    @description ^=:$: From KW Rocketry mod_x000a__x000a_    MODULE_x000a_    { name = ModuleTagEngineLiquidTurbo }_x000a_    MODULE_x000a_    { name = ModuleTagHydrolox }_x000a__x000a_}"/>
            <x14:filter val="@PART[KW1mengineVestaVR1]:FOR[xxxRP0]_x000a_{_x000a_    %TechRequired = orbitalRocketry1964_x000a_    %cost = 300_x000a_    %entryCost = 6000_x000a_    RP0conf = true_x000a_    @description ^=:$: From KW Rocketry mod_x000a__x000a_    MODULE_x000a_    { name = ModuleTagEngineLiquidPF }_x000a_    MODULE_x000a_    { name = ModuleTagToxic }_x000a__x000a_}"/>
            <x14:filter val="@PART[KW1mengineWildCatV]:FOR[xxxRP0]_x000a_{_x000a_    %TechRequired = prototypeHydrolox_x000a_    %cost = 1300_x000a_    %entryCost = 60000_x000a_    RP0conf = true_x000a_    @description ^=:$: From KW Rocketry mod_x000a__x000a_    MODULE_x000a_    { name = ModuleTagEngineLiquidTurbo }_x000a_    MODULE_x000a_    { name = ModuleTagHydrolox }_x000a__x000a_}"/>
            <x14:filter val="@PART[KW1mFairingBase]:FOR[xxxRP0]_x000a_{_x000a_    %TechRequired = start_x000a_    %cost = 2_x000a_    %entryCost = 0_x000a_    RP0conf = true_x000a_    @description ^=:$: From KW Rocketry mod_x000a__x000a_    MODULE_x000a_    { name = ModuleTagDecoupler }_x000a__x000a_}"/>
            <x14:filter val="@PART[KW1mFairingCone]:FOR[xxxRP0]_x000a_{_x000a_    %TechRequired = start_x000a_    %cost = 1_x000a_    %entryCost = 0_x000a_    RP0conf = true_x000a_    @description ^=:$: From KW Rocketry mod_x000a_}"/>
            <x14:filter val="@PART[KW1mFairingWall]:FOR[xxxRP0]_x000a_{_x000a_    %TechRequired = start_x000a_    %cost = 1_x000a_    %entryCost = 0_x000a_    RP0conf = true_x000a_    @description ^=:$: From KW Rocketry mod_x000a_}"/>
            <x14:filter val="@PART[KW2mDecoupler]:FOR[xxxRP0]_x000a_{_x000a_    %TechRequired = materialsScienceHuman_x000a_    %cost = 440_x000a_    %entryCost = 2800_x000a_    RP0conf = false_x000a_    @description ^=:$: From KW Rocketry mod_x000a_}"/>
            <x14:filter val="@PART[KW2mengineGriffonG8D]:FOR[xxxRP0]_x000a_{_x000a_    %TechRequired = orbitalRocketry1956_x000a_    %cost = 680_x000a_    %entryCost = 13600_x000a_    RP0conf = true_x000a_    @description ^=:$: From KW Rocketry mod_x000a__x000a_    MODULE_x000a_    { name = ModuleTagEngineLiquidTurbo }_x000a__x000a_}"/>
            <x14:filter val="@PART[KW2mengineMaverickV]:FOR[xxxRP0]_x000a_{_x000a_    %TechRequired = orbitalRocketry1961_x000a_    %cost = 750_x000a_    %entryCost = 53750_x000a_    RP0conf = true_x000a_    @description ^=:$: From KW Rocketry mod_x000a__x000a_    MODULE_x000a_    { name = ModuleTagEngineLiquidTurbo }_x000a__x000a_}"/>
            <x14:filter val="@PART[KW2mengineSPS]:FOR[xxxRP0]_x000a_{_x000a_    %TechRequired = orbitalRocketry1967_x000a_    %cost = 700_x000a_    %entryCost = 24500_x000a_    RP0conf = true_x000a_    @description ^=:$: From KW Rocketry mod_x000a__x000a_    MODULE_x000a_    { name = ModuleTagEngineLiquidPF }_x000a_    MODULE_x000a_    { name = ModuleTagHumanRated }_x000a_    MODULE_x000a_    { name = ModuleTagToxic }_x000a__x000a_}"/>
            <x14:filter val="@PART[KW2mengineVestaVR9D]:FOR[xxxRP0]_x000a_{_x000a_    %TechRequired = hydrolox1998_x000a_    %cost = 12420_x000a_    %entryCost = 192000_x000a_    RP0conf = true_x000a_    @description ^=:$: From KW Rocketry mod_x000a__x000a_    MODULE_x000a_    { name = ModuleTagEngineLiquidTurbo }_x000a__x000a_}"/>
            <x14:filter val="@PART[KW2mExpandedFairingCone]:FOR[xxxRP0]_x000a_{_x000a_    %TechRequired = start_x000a_    %cost = 3_x000a_    %entryCost = 0_x000a_    RP0conf = true_x000a_    @description ^=:$: From KW Rocketry mod_x000a_}"/>
            <x14:filter val="@PART[KW2mExpandedFairingWall]:FOR[xxxRP0]_x000a_{_x000a_    %TechRequired = start_x000a_    %cost = 2_x000a_    %entryCost = 0_x000a_    RP0conf = true_x000a_    @description ^=:$: From KW Rocketry mod_x000a_}"/>
            <x14:filter val="@PART[KW2mFairingBase]:FOR[xxxRP0]_x000a_{_x000a_    %TechRequired = start_x000a_    %cost = 6_x000a_    %entryCost = 0_x000a_    RP0conf = true_x000a_    @description ^=:$: From KW Rocketry mod_x000a_}"/>
            <x14:filter val="@PART[KW2mFairingCone]:FOR[xxxRP0]_x000a_{_x000a_    %TechRequired = start_x000a_    %cost = 2_x000a_    %entryCost = 0_x000a_    RP0conf = true_x000a_    @description ^=:$: From KW Rocketry mod_x000a_}"/>
            <x14:filter val="@PART[KW2mFairingPF]:FOR[xxxRP0]_x000a_{_x000a_    %TechRequired = start_x000a_    %cost = 1_x000a_    %entryCost = 0_x000a_    RP0conf = true_x000a_    @description ^=:$: From Procedural Fairings mod_x000a_}"/>
            <x14:filter val="@PART[KW2mFairingPFE]:FOR[xxxRP0]_x000a_{_x000a_    %TechRequired = start_x000a_    %cost = 1_x000a_    %entryCost = 0_x000a_    RP0conf = true_x000a_    @description ^=:$: From Procedural Fairings mod_x000a_}"/>
            <x14:filter val="@PART[KW2mFairingWall]:FOR[xxxRP0]_x000a_{_x000a_    %TechRequired = start_x000a_    %cost = 1_x000a_    %entryCost = 0_x000a_    RP0conf = true_x000a_    @description ^=:$: From KW Rocketry mod_x000a_}"/>
            <x14:filter val="@PART[KW2mSRBNoseCone]:FOR[xxxRP0]_x000a_{_x000a_    %TechRequired = solids1986_x000a_    %cost = 800_x000a_    %entryCost = 1000_x000a_    RP0conf = false_x000a_    @description ^=:$: From KW Rocketry mod_x000a__x000a_    MODULE_x000a_    { name = ModuleTagEngineSolid }_x000a__x000a_}"/>
            <x14:filter val="@PART[KW3mDecoupler]:FOR[xxxRP0]_x000a_{_x000a_    %TechRequired = materialsScienceAdvCapsules_x000a_    %cost = 750_x000a_    %entryCost = 5800_x000a_    RP0conf = false_x000a_    @description ^=:$: From KW Rocketry mod_x000a_}"/>
            <x14:filter val="@PART[KW3mDockingRing]:FOR[xxxRP0]_x000a_{_x000a_    %TechRequired = largeStationControl_x000a_    %cost = 4500_x000a_    %entryCost = 90000_x000a_    RP0conf = true_x000a_    @description ^=:$: From KW Rocketry mod_x000a__x000a_    MODULE_x000a_    { name = ModuleTagHumanRated }_x000a_    MODULE_x000a_    { name = ModuleTagDecoupler }_x000a__x000a_}"/>
            <x14:filter val="@PART[KW3mengineGriffonXX]:FOR[xxxRP0]_x000a_{_x000a_    %TechRequired = hydrolox1981_x000a_    %cost = 5000_x000a_    %entryCost = 100000_x000a_    RP0conf = true_x000a_    @description ^=:$: From KW Rocketry mod_x000a__x000a_    MODULE_x000a_    { name = ModuleTagEngineLiquidTurbo }_x000a_    MODULE_x000a_    { name = ModuleTagHumanRated }_x000a_    MODULE_x000a_    { name = ModuleTagHydrolox }_x000a__x000a_}"/>
            <x14:filter val="@PART[KW3mengineTitanT1]:FOR[xxxRP0]_x000a_{_x000a_    %TechRequired = hydrolox1992_x000a_    %cost = 6400_x000a_    %entryCost = 320000_x000a_    RP0conf = true_x000a_    @description ^=:$: From KW Rocketry mod_x000a__x000a_    MODULE_x000a_    { name = ModuleTagEngineLiquidTurbo }_x000a_    MODULE_x000a_    { name = ModuleTagHydrolox }_x000a__x000a_}"/>
            <x14:filter val="@PART[KW3mengineWildcatXR]:FOR[xxxRP0]_x000a_{_x000a_    %TechRequired = hydrolox1976_x000a_    %cost = 1200_x000a_    %entryCost = 24000_x000a_    RP0conf = true_x000a_    @description ^=:$: From KW Rocketry mod_x000a__x000a_    MODULE_x000a_    { name = ModuleTagEngineLiquidTurbo }_x000a_    MODULE_x000a_    { name = ModuleTagHydrolox }_x000a__x000a_}"/>
            <x14:filter val="@PART[KW3mExpandedFairingWall]:FOR[xxxRP0]_x000a_{_x000a_    %TechRequired = start_x000a_    %cost = 2_x000a_    %entryCost = 0_x000a_    RP0conf = true_x000a_    @description ^=:$: From KW Rocketry mod_x000a_}"/>
            <x14:filter val="@PART[KW3mFairingBase]:FOR[xxxRP0]_x000a_{_x000a_    %TechRequired = start_x000a_    %cost = 12_x000a_    %entryCost = 0_x000a_    RP0conf = true_x000a_    @description ^=:$: From KW Rocketry mod_x000a__x000a_    MODULE_x000a_    { name = ModuleTagDecoupler }_x000a__x000a_}"/>
            <x14:filter val="@PART[KW3mFairingCone]:FOR[xxxRP0]_x000a_{_x000a_    %TechRequired = start_x000a_    %cost = 3_x000a_    %entryCost = 0_x000a_    RP0conf = true_x000a_    @description ^=:$: From KW Rocketry mod_x000a_}"/>
            <x14:filter val="@PART[KW3mFairingWall]:FOR[xxxRP0]_x000a_{_x000a_    %TechRequired = start_x000a_    %cost = 2_x000a_    %entryCost = 0_x000a_    RP0conf = true_x000a_    @description ^=:$: From KW Rocketry mod_x000a_}"/>
            <x14:filter val="@PART[KW3mPetalAdapter]:FOR[xxxRP0]_x000a_{_x000a_    %TechRequired = materialsScienceLunar_x000a_    %cost = 2000_x000a_    %entryCost = 8000_x000a_    RP0conf = false_x000a_    @description ^=:$: From KW Rocketry mod_x000a_}"/>
            <x14:filter val="@PART[KW5mengineGriffonC]:FOR[xxxRP0]_x000a_{_x000a_    %TechRequired = orbitalRocketry1967_x000a_    %cost = 5000_x000a_    %entryCost = 409361_x000a_    RP0conf = true_x000a_    @description ^=:$: From KW Rocketry mod_x000a__x000a_    MODULE_x000a_    { name = ModuleTagEngineLiquidTurbo }_x000a_    MODULE_x000a_    { name = ModuleTagHumanRated }_x000a__x000a_}"/>
            <x14:filter val="@PART[KW5mengineTitanV]:FOR[xxxRP0]_x000a_{_x000a_    %TechRequired = improvedHydrolox_x000a_    %cost = 2500_x000a_    %entryCost = 100000_x000a_    RP0conf = true_x000a_    @description ^=:$: From KW Rocketry mod_x000a__x000a_    MODULE_x000a_    { name = ModuleTagEngineLiquidTurbo }_x000a_    MODULE_x000a_    { name = ModuleTagHydrolox }_x000a__x000a_}"/>
            <x14:filter val="@PART[KW5mFairingPF]:FOR[xxxRP0]_x000a_{_x000a_    %TechRequired = start_x000a_    %cost = 1_x000a_    %entryCost = 0_x000a_    RP0conf = true_x000a_    @description ^=:$: From Procedural Fairings mod_x000a_}"/>
            <x14:filter val="@PART[KW5mFairingPFE]:FOR[xxxRP0]_x000a_{_x000a_    %TechRequired = start_x000a_    %cost = 1_x000a_    %entryCost = 0_x000a_    RP0conf = true_x000a_    @description ^=:$: From Procedural Fairings mod_x000a_}"/>
            <x14:filter val="@PART[KW5mFairingWall]:FOR[xxxRP0]_x000a_{_x000a_    %TechRequired = start_x000a_    %cost = 1_x000a_    %entryCost = 0_x000a_    RP0conf = true_x000a_    @description ^=:$: From KW Rocketry mod_x000a_}"/>
            <x14:filter val="@PART[KW5mStageDecoupler]:FOR[xxxRP0]_x000a_{_x000a_    %TechRequired = materialsScienceAdvCapsules_x000a_    %cost = 1000_x000a_    %entryCost = 8500_x000a_    RP0conf = false_x000a_    @description ^=:$: From KW Rocketry mod_x000a_}"/>
            <x14:filter val="@PART[KWadapter2x1]:FOR[xxxRP0]_x000a_{_x000a_    %TechRequired = materialsScienceHuman_x000a_    %cost = 750_x000a_    %entryCost = 3500_x000a_    RP0conf = false_x000a_    @description ^=:$: From KW Rocketry mod_x000a_}"/>
            <x14:filter val="@PART[KWadapter3x2]:FOR[xxxRP0]_x000a_{_x000a_    %TechRequired = start_x000a_    %cost = 1200_x000a_    %entryCost = 6000_x000a_    RP0conf = false_x000a_    @description ^=:$: From KW Rocketry mod_x000a_}"/>
            <x14:filter val="@PART[KWFinGC]:FOR[xxxRP0]_x000a_{_x000a_    %TechRequired = advancedFlightControl_x000a_    %cost = 700_x000a_    %entryCost = 5400_x000a_    RP0conf = false_x000a_    @description ^=:$: From KW Rocketry mod_x000a_}"/>
            <x14:filter val="@PART[KWFlatadapter2x1]:FOR[xxxRP0]_x000a_{_x000a_    %TechRequired = materialsScienceHuman_x000a_    %cost = 250_x000a_    %entryCost = 4500_x000a_    RP0conf = false_x000a_    @description ^=:$: From KW Rocketry mod_x000a_}"/>
            <x14:filter val="@PART[KWFlatadapter3x1]:FOR[xxxRP0]_x000a_{_x000a_    %TechRequired = materialsScienceSatellite_x000a_    %cost = 400_x000a_    %entryCost = 5500_x000a_    RP0conf = false_x000a_    @description ^=:$: From KW Rocketry mod_x000a_}"/>
            <x14:filter val="@PART[KWFlatadapter3x2]:FOR[xxxRP0]_x000a_{_x000a_    %TechRequired = materialsScienceSatellite_x000a_    %cost = 800_x000a_    %entryCost = 7000_x000a_    RP0conf = false_x000a_    @description ^=:$: From KW Rocketry mod_x000a_}"/>
            <x14:filter val="@PART[KWsrbGlobeI]:FOR[xxxRP0]_x000a_{_x000a_    %TechRequired = solids1986_x000a_    %cost = 640_x000a_    %entryCost = 12020_x000a_    RP0conf = true_x000a_    @description ^=:$: From KW Rocketry mod_x000a__x000a_    MODULE_x000a_    { name = ModuleTagEngineSolid }_x000a__x000a_}"/>
            <x14:filter val="@PART[KWsrbGlobeV]:FOR[xxxRP0]_x000a_{_x000a_    %TechRequired = orbitalRocketry1967_x000a_    %cost = 20_x000a_    %entryCost = 400_x000a_    RP0conf = true_x000a_    @description ^=:$: From KW Rocketry mod_x000a__x000a_    MODULE_x000a_    { name = ModuleTagEngineSolid }_x000a__x000a_}"/>
            <x14:filter val="@PART[KWsrbGlobeVI]:FOR[xxxRP0]_x000a_{_x000a_    %TechRequired = solids1998_x000a_    %cost = 2400_x000a_    %entryCost = 48000_x000a_    RP0conf = true_x000a_    @description ^=:$: From KW Rocketry mod_x000a__x000a_    MODULE_x000a_    { name = ModuleTagEngineSolid }_x000a__x000a_}"/>
            <x14:filter val="@PART[KWsrbGlobeX]:FOR[xxxRP0]_x000a_{_x000a_    %TechRequired = solids1998_x000a_    %cost = 1200_x000a_    %entryCost = 24000_x000a_    RP0conf = true_x000a_    @description ^=:$: From KW Rocketry mod_x000a__x000a_    MODULE_x000a_    { name = ModuleTagEngineSolid }_x000a__x000a_}"/>
            <x14:filter val="@PART[KWsrbGlobeX10L]:FOR[xxxRP0]_x000a_{_x000a_    %TechRequired = solids1986_x000a_    %cost = 7218_x000a_    %entryCost = 144360_x000a_    RP0conf = true_x000a_    @description ^=:$: From KW Rocketry mod_x000a__x000a_    MODULE_x000a_    { name = ModuleTagEngineSolid }_x000a__x000a_}"/>
            <x14:filter val="@PART[KWsrbGlobeX10S]:FOR[xxxRP0]_x000a_{_x000a_    %TechRequired = solids1986_x000a_    %cost = 7350_x000a_    %entryCost = 147000_x000a_    RP0conf = true_x000a_    @description ^=:$: From KW Rocketry mod_x000a__x000a_    MODULE_x000a_    { name = ModuleTagEngineSolid }_x000a__x000a_}"/>
            <x14:filter val="@PART[KWsrbGlobeX2]:FOR[xxxRP0]_x000a_{_x000a_    %TechRequired = solids1998_x000a_    %cost = 1800_x000a_    %entryCost = 36000_x000a_    RP0conf = true_x000a_    @description ^=:$: From KW Rocketry mod_x000a__x000a_    MODULE_x000a_    { name = ModuleTagEngineSolid }_x000a__x000a_}"/>
            <x14:filter val="@PART[KWsrbGlobeX5]:FOR[xxxRP0]_x000a_{_x000a_    %TechRequired = solids1998_x000a_    %cost = 6000_x000a_    %entryCost = 120000_x000a_    RP0conf = true_x000a_    @description ^=:$: From KW Rocketry mod_x000a__x000a_    MODULE_x000a_    { name = ModuleTagEngineSolid }_x000a__x000a_}"/>
            <x14:filter val="@PART[KWsrbUllage]:FOR[xxxRP0]_x000a_{_x000a_    %TechRequired = orbitalRocketry1967_x000a_    %cost = 10_x000a_    %entryCost = 200_x000a_    RP0conf = true_x000a_    @description ^=:$: From KW Rocketry mod_x000a__x000a_    MODULE_x000a_    { name = ModuleTagEngineSolid }_x000a__x000a_}"/>
            <x14:filter val="@PART[KWsrbUllageLarge]:FOR[xxxRP0]_x000a_{_x000a_    %TechRequired = orbitalRocketry1967_x000a_    %cost = 10_x000a_    %entryCost = 200_x000a_    RP0conf = true_x000a_    @description ^=:$: From KW Rocketry mod_x000a__x000a_    MODULE_x000a_    { name = ModuleTagEngineSolid }_x000a__x000a_}"/>
            <x14:filter val="@PART[KzFlatAdapter]:FOR[xxxRP0]_x000a_{_x000a_    %TechRequired = start_x000a_    %cost = 1_x000a_    %entryCost = 0_x000a_    RP0conf = true_x000a_    @description ^=:$: From Procedural Fairings mod_x000a__x000a_    MODULE_x000a_    { name = ModuleTagDecoupler }_x000a__x000a_}"/>
            <x14:filter val="@PART[KzInterstageAdapter2]:FOR[xxxRP0]_x000a_{_x000a_    %TechRequired = start_x000a_    %cost = 1_x000a_    %entryCost = 0_x000a_    RP0conf = true_x000a_    @description ^=:$: From Procedural Fairings mod_x000a__x000a_    MODULE_x000a_    { name = ModuleTagDecoupler }_x000a__x000a_}"/>
            <x14:filter val="@PART[KzProcFairingAtlas]:FOR[xxxRP0]_x000a_{_x000a_    %TechRequired = start_x000a_    %cost = 1_x000a_    %entryCost = 0_x000a_    RP0conf = true_x000a_    @description ^=:$: From Procedural Fairings mod_x000a_}"/>
            <x14:filter val="@PART[KzProcFairingConeEgg]:FOR[xxxRP0]_x000a_{_x000a_    %TechRequired = start_x000a_    %cost = 1_x000a_    %entryCost = 0_x000a_    RP0conf = true_x000a_    @description ^=:$: From Procedural Fairings mod_x000a_}"/>
            <x14:filter val="@PART[KzProcFairingDelta]:FOR[xxxRP0]_x000a_{_x000a_    %TechRequired = start_x000a_    %cost = 1_x000a_    %entryCost = 0_x000a_    RP0conf = true_x000a_    @description ^=:$: From Procedural Fairings mod_x000a_}"/>
            <x14:filter val="@PART[KzProcFairingFuselage1]:FOR[xxxRP0]_x000a_{_x000a_    %TechRequired = start_x000a_    %cost = 1_x000a_    %entryCost = 0_x000a_    RP0conf = true_x000a_    @description ^=:$: From Procedural Fairings mod_x000a_}"/>
            <x14:filter val="@PART[KzProcFairingFuselage2]:FOR[xxxRP0]_x000a_{_x000a_    %TechRequired = start_x000a_    %cost = 1_x000a_    %entryCost = 0_x000a_    RP0conf = true_x000a_    @description ^=:$: From Procedural Fairings mod_x000a_}"/>
            <x14:filter val="@PART[KzProcFairingGryphonSoyuz]:FOR[xxxRP0]_x000a_{_x000a_    %TechRequired = start_x000a_    %cost = 1_x000a_    %entryCost = 0_x000a_    RP0conf = true_x000a_    @description ^=:$: From Procedural Fairings mod_x000a_}"/>
            <x14:filter val="@PART[KzProcFairingGryphonTsyklon]:FOR[xxxRP0]_x000a_{_x000a_    %TechRequired = start_x000a_    %cost = 1_x000a_    %entryCost = 0_x000a_    RP0conf = true_x000a_    @description ^=:$: From Procedural Fairings mod_x000a_}"/>
            <x14:filter val="@PART[KzProcFairingJupiter]:FOR[xxxRP0]_x000a_{_x000a_    %TechRequired = start_x000a_    %cost = 1_x000a_    %entryCost = 0_x000a_    RP0conf = true_x000a_    @description ^=:$: From Procedural Fairings mod_x000a_}"/>
            <x14:filter val="@PART[KzProcFairingLongMarch]:FOR[xxxRP0]_x000a_{_x000a_    %TechRequired = start_x000a_    %cost = 1_x000a_    %entryCost = 0_x000a_    RP0conf = true_x000a_    @description ^=:$: From Procedural Fairings mod_x000a_}"/>
            <x14:filter val="@PART[KzProcFairingLongMarch2]:FOR[xxxRP0]_x000a_{_x000a_    %TechRequired = start_x000a_    %cost = 1_x000a_    %entryCost = 0_x000a_    RP0conf = true_x000a_    @description ^=:$: From Procedural Fairings mod_x000a_}"/>
            <x14:filter val="@PART[KzProcFairingProton]:FOR[xxxRP0]_x000a_{_x000a_    %TechRequired = start_x000a_    %cost = 1_x000a_    %entryCost = 0_x000a_    RP0conf = true_x000a_    @description ^=:$: From Procedural Fairings mod_x000a_}"/>
            <x14:filter val="@PART[KzProcFairingSide1]:FOR[xxxRP0]_x000a_{_x000a_    %TechRequired = start_x000a_    %cost = 1_x000a_    %entryCost = 0_x000a_    RP0conf = true_x000a_    @description ^=:$: From Procedural Fairings mod_x000a_}"/>
            <x14:filter val="@PART[KzProcFairingSide1st]:FOR[xxxRP0]_x000a_{_x000a_    %TechRequired = start_x000a_    %cost = 1_x000a_    %entryCost = 0_x000a_    RP0conf = true_x000a_    @description ^=:$: From Procedural Fairings mod_x000a_}"/>
            <x14:filter val="@PART[KzProcFairingSide1stock]:FOR[xxxRP0]_x000a_{_x000a_    %TechRequired = start_x000a_    %cost = 1_x000a_    %entryCost = 0_x000a_    RP0conf = true_x000a_    @description ^=:$: From Procedural Fairings mod_x000a_}"/>
            <x14:filter val="@PART[KzProcFairingSide1us]:FOR[xxxRP0]_x000a_{_x000a_    %TechRequired = start_x000a_    %cost = 1_x000a_    %entryCost = 0_x000a_    RP0conf = true_x000a_    @description ^=:$: From Procedural Fairings mod_x000a_}"/>
            <x14:filter val="@PART[KzProcFairingSide2]:FOR[xxxRP0]_x000a_{_x000a_    %TechRequired = start_x000a_    %cost = 1_x000a_    %entryCost = 0_x000a_    RP0conf = true_x000a_    @description ^=:$: From Procedural Fairings mod_x000a_}"/>
            <x14:filter val="@PART[KzProcFairingSide2ger]:FOR[xxxRP0]_x000a_{_x000a_    %TechRequired = start_x000a_    %cost = 1_x000a_    %entryCost = 0_x000a_    RP0conf = true_x000a_    @description ^=:$: From Procedural Fairings mod_x000a_}"/>
            <x14:filter val="@PART[KzProcFairingTitan]:FOR[xxxRP0]_x000a_{_x000a_    %TechRequired = start_x000a_    %cost = 1_x000a_    %entryCost = 0_x000a_    RP0conf = true_x000a_    @description ^=:$: From Procedural Fairings mod_x000a_}"/>
            <x14:filter val="@PART[KzResizableFairingBase]:FOR[xxxRP0]_x000a_{_x000a_    %TechRequired = start_x000a_    %cost = 1_x000a_    %entryCost = 0_x000a_    RP0conf = true_x000a_    @description ^=:$: From Procedural Fairings mod_x000a_}"/>
            <x14:filter val="@PART[KzResizableFairingBaseRing]:FOR[xxxRP0]_x000a_{_x000a_    %TechRequired = start_x000a_    %cost = 1_x000a_    %entryCost = 0_x000a_    RP0conf = true_x000a_    @description ^=:$: From Procedural Fairings mod_x000a_}"/>
            <x14:filter val="@PART[KzThrustPlate]:FOR[xxxRP0]_x000a_{_x000a_    %TechRequired = start_x000a_    %cost = 1_x000a_    %entryCost = 2_x000a_    RP0conf = true_x000a_    @description ^=:$: From Procedural Fairings mod_x000a_}"/>
            <x14:filter val="@PART[l11_astro]:FOR[xxxRP0]_x000a_{_x000a_    %TechRequired = matureAvionics_x000a_    %cost = 1000_x000a_    %entryCost = 500_x000a_    RP0conf = false_x000a_    @description ^=:$: From RN Soviet Probes mod_x000a_}"/>
            <x14:filter val="@PART[l11_radio]:FOR[xxxRP0]_x000a_{_x000a_    %TechRequired = improvedComms_x000a_    %cost = 1000_x000a_    %entryCost = 500_x000a_    RP0conf = false_x000a_    @description ^=:$: From RN Soviet Probes mod_x000a_}"/>
            <x14:filter val="@PART[L25mSci]:FOR[xxxRP0]_x000a_{_x000a_    %TechRequired = spaceStationPrototypes_x000a_    %cost = 6000_x000a_    %entryCost = 200000_x000a_    RP0conf = true_x000a_    @description ^=:$: From SXT mod_x000a__x000a_    MODULE_x000a_    { name = ModuleTagInstruments }_x000a__x000a_}"/>
            <x14:filter val="@PART[ladder1]:FOR[xxxRP0]_x000a_{_x000a_    %TechRequired = start_x000a_    %cost = 1_x000a_    %entryCost = 20_x000a_    RP0conf = true_x000a_    @description ^=:$: From Stock (RO Config) mod_x000a_}"/>
            <x14:filter val="@PART[landerCabinMedium]:FOR[xxxRP0]_x000a_{_x000a_    %TechRequired = lunarLanding_x000a_    %cost = 3000_x000a_    %entryCost = 60000_x000a_    RP0conf = true_x000a_    @description ^=:$: From Realism Overhaul mod_x000a__x000a_    MODULE_x000a_    { name = ModuleTagHabitable }_x000a_    MODULE_x000a_    { name = ModuleTagHumanRated }_x000a__x000a_}"/>
            <x14:filter val="@PART[landerCabinSmall]:FOR[xxxRP0]_x000a_{_x000a_    %TechRequired = lunarRatedHeatshields_x000a_    %cost = 2000_x000a_    %entryCost = 40000_x000a_    RP0conf = true_x000a_    @description ^=:$: From Stock (RO Config) mod_x000a__x000a_    MODULE_x000a_    { name = ModuleTagHabitable }_x000a_    MODULE_x000a_    { name = ModuleTagHumanRated }_x000a__x000a_}"/>
            <x14:filter val="@PART[landingLeg1]:FOR[xxxRP0]_x000a_{_x000a_    %TechRequired = earlyLanding_x000a_    %cost = 120_x000a_    %entryCost = 2400_x000a_    RP0conf = true_x000a_    @description ^=:$: From Stock (RO Config) mod_x000a_}"/>
            <x14:filter val="@PART[landingLeg1-2]:FOR[xxxRP0]_x000a_{_x000a_    %TechRequired = earlyLanding_x000a_    %cost = 300_x000a_    %entryCost = 6000_x000a_    RP0conf = true_x000a_    @description ^=:$: From Stock (RO Config) mod_x000a_}"/>
            <x14:filter val="@PART[Large_Crewed_Lab]:FOR[xxxRP0]_x000a_{_x000a_    %TechRequired = spaceStationDev_x000a_    %cost = 35000_x000a_    %entryCost = 540000_x000a_    RP0conf = true_x000a_    @description ^=:$: From Stock (RO Config) mod_x000a__x000a_    MODULE_x000a_    { name = ModuleTagHabitable }_x000a_    MODULE_x000a_    { name = ModuleTagHumanRated }_x000a_    MODULE_x000a_    { name = ModuleTagInstruments }_x000a__x000a_}"/>
            <x14:filter val="@PART[largeAdapter]:FOR[xxxRP0]_x000a_{_x000a_    %TechRequired = materialsScienceHuman_x000a_    %cost = 1_x000a_    %entryCost = 3300_x000a_    RP0conf = false_x000a_    @description ^=:$: From Stock (RO Config) mod_x000a_}"/>
            <x14:filter val="@PART[largeAdapter2]:FOR[xxxRP0]_x000a_{_x000a_    %TechRequired = materialsScienceHuman_x000a_    %cost = 450_x000a_    %entryCost = 3000_x000a_    RP0conf = false_x000a_    @description ^=:$: From Stock (RO Config) mod_x000a_}"/>
            <x14:filter val="@PART[LargeOMS]:FOR[xxxRP0]_x000a_{_x000a_    %TechRequired = orbitalRocketry1967_x000a_    %cost = 300_x000a_    %entryCost = 6000_x000a_    RP0conf = true_x000a_    @description ^=:$: From Ven Stock Revamp mod_x000a__x000a_    MODULE_x000a_    { name = ModuleTagEngineLiquidPF }_x000a__x000a_}"/>
            <x14:filter val="@PART[largeSolarPanel]:FOR[xxxRP0]_x000a_{_x000a_    %TechRequired = spaceStationSolarPanels_x000a_    %cost = 1500_x000a_    %entryCost = 30000_x000a_    RP0conf = true_x000a_    @description ^=:$: From Stock (RO Config) mod_x000a_}"/>
            <x14:filter val="@PART[largeSolarPanelEarly]:FOR[xxxRP0]_x000a_{_x000a_    %TechRequired = lunarRatedPower_x000a_    %cost = 800_x000a_    %entryCost = 16000_x000a_    RP0conf = true_x000a_    @description ^=:$: From Realism Overhaul mod_x000a_}"/>
            <x14:filter val="@PART[largeTrussMount]:FOR[xxxRP0]_x000a_{_x000a_    %TechRequired = materialsScienceLunar_x000a_    %cost = 25_x000a_    %entryCost = 4000_x000a_    RP0conf = false_x000a_    @description ^=:$: From Stock (RO Config) mod_x000a_}"/>
            <x14:filter val="@PART[launchClamp1]:FOR[xxxRP0]_x000a_{_x000a_    %TechRequired = start_x000a_    %cost = 10_x000a_    %entryCost = 200_x000a_    RP0conf = true_x000a_    @description ^=:$: From Stock (RO Config) mod_x000a_}"/>
            <x14:filter val="@PART[LaunchEscapeSystem]:FOR[xxxRP0]_x000a_{_x000a_    %TechRequired = matureCapsules_x000a_    %cost = 5000_x000a_    %entryCost = 175000_x000a_    RP0conf = true_x000a_    @description ^=:$: From Stock (RO Config) mod_x000a__x000a_    MODULE_x000a_    { name = ModuleTagEngineSolid }_x000a_    MODULE_x000a_    { name = ModuleTagHumanRated }_x000a__x000a_}"/>
            <x14:filter val="@PART[legstrotLandingLeg]:FOR[xxxRP0]_x000a_{_x000a_    %TechRequired = earlyLanding_x000a_    %cost = 120_x000a_    %entryCost = 2400_x000a_    RP0conf = true_x000a_    @description ^=:$: From AIES mod_x000a_}"/>
            <x14:filter val="@PART[LEROS1b]:FOR[xxxRP0]_x000a_{_x000a_    %TechRequired = standardDockingPorts_x000a_    %cost = 200_x000a_    %entryCost = 2800_x000a_    RP0conf = false_x000a_    @description ^=:$: From Niche Parts mod_x000a_}"/>
            <x14:filter val="@PART[LEROS4]:FOR[xxxRP0]_x000a_{_x000a_    %TechRequired = gridFins_x000a_    %cost = 200_x000a_    %entryCost = 2800_x000a_    RP0conf = false_x000a_    @description ^=:$: From Niche Parts mod_x000a_}"/>
            <x14:filter val="@PART[LFUELM3]:FOR[xxxRP0]_x000a_{_x000a_    %TechRequired = spaceStationPrototypes_x000a_    %cost = 4000_x000a_    %entryCost = 80000_x000a_    RP0conf = true_x000a_    @description ^=:$: From SXT mod_x000a_}"/>
            <x14:filter val="@PART[LGLadderUtility]:FOR[xxxRP0]_x000a_{_x000a_    %TechRequired = start_x000a_    %cost = 40_x000a_    %entryCost = 800_x000a_    RP0conf = true_x000a_    @description ^=:$: From Stock (RO Config) mod_x000a_}"/>
            <x14:filter val="@PART[LgRadialSolarPanel]:FOR[xxxRP0]_x000a_{_x000a_    %TechRequired = earlyPower_x000a_    %cost = 200_x000a_    %entryCost = 9000_x000a_    RP0conf = true_x000a_    @description ^=:$: From Stock (RO Config) mod_x000a_}"/>
            <x14:filter val="@PART[Liberty12]:FOR[xxxRP0]_x000a_{_x000a_    %TechRequired = start_x000a_    %cost = 950_x000a_    %entryCost = 2200_x000a_    RP0conf = false_x000a_    @description ^=:$: From Firespitter mod_x000a_}"/>
            <x14:filter val="@PART[linearRcs]:FOR[xxxRP0]_x000a_{_x000a_    %TechRequired = improvedFlightControl_x000a_    %cost = 15_x000a_    %entryCost = 900_x000a_    RP0conf = true_x000a_    @description ^=:$: From Stock (RO Config) mod_x000a__x000a_    MODULE_x000a_    { name = ModuleTagEngineLiquidPF }_x000a__x000a_}"/>
            <x14:filter val="@PART[liquidEngine]:FOR[xxxRP0]_x000a_{_x000a_    %TechRequired = orbitalRocketry1956_x000a_    %cost = 550_x000a_    %entryCost = 11000_x000a_    RP0conf = true_x000a_    @description ^=:$: From Stock (RO Config) mod_x000a__x000a_    MODULE_x000a_    { name = ModuleTagEngineLiquidTurbo }_x000a__x000a_}"/>
            <x14:filter val="@PART[liquidEngine1-2]:FOR[xxxRP0]_x000a_{_x000a_    %TechRequired = orbitalRocketry1956_x000a_    %cost = 650_x000a_    %entryCost = 13000_x000a_    RP0conf = true_x000a_    @description ^=:$: From Stock (RO Config) mod_x000a__x000a_    MODULE_x000a_    { name = ModuleTagEngineLiquidTurbo }_x000a__x000a_}"/>
            <x14:filter val="@PART[liquidEngine2]:FOR[xxxRP0]_x000a_{_x000a_    %TechRequired = firstStagedCombustion_x000a_    %cost = 400_x000a_    %entryCost = 8000_x000a_    RP0conf = true_x000a_    @description ^=:$: From Stock (RO Config) mod_x000a__x000a_    MODULE_x000a_    { name = ModuleTagEngineLiquidTurbo }_x000a__x000a_}"/>
            <x14:filter val="@PART[liquidEngine2-2]:FOR[xxxRP0]_x000a_{_x000a_    %TechRequired = lunarLanding_x000a_    %cost = 900_x000a_    %entryCost = 18000_x000a_    RP0conf = true_x000a_    @description ^=:$: From Stock (RO Config) mod_x000a__x000a_    MODULE_x000a_    { name = ModuleTagEngineLiquidPF }_x000a_    MODULE_x000a_    { name = ModuleTagHumanRated }_x000a__x000a_}"/>
            <x14:filter val="@PART[liquidEngine3]:FOR[xxxRP0]_x000a_{_x000a_    %TechRequired = orbitalRocketry1958_x000a_    %cost = 350_x000a_    %entryCost = 7000_x000a_    RP0conf = true_x000a_    @description ^=:$: From Stock (RO Config) mod_x000a__x000a_    MODULE_x000a_    { name = ModuleTagEngineLiquidTurbo }_x000a__x000a_}"/>
            <x14:filter val="@PART[liquidEngineconstelacion]:FOR[xxxRP0]_x000a_{_x000a_    %TechRequired = hydrolox2009_x000a_    %cost = 3310_x000a_    %entryCost = 158860_x000a_    RP0conf = true_x000a_    @description ^=:$: From AIES mod_x000a__x000a_    MODULE_x000a_    { name = ModuleTagEngineLiquidTurbo }_x000a_    MODULE_x000a_    { name = ModuleTagHydrolox }_x000a__x000a_}"/>
            <x14:filter val="@PART[liquidEngineMini]:FOR[xxxRP0]_x000a_{_x000a_    %TechRequired = lunarLanding_x000a_    %cost = 550_x000a_    %entryCost = 11000_x000a_    RP0conf = true_x000a_    @description ^=:$: From Stock (RO Config) mod_x000a__x000a_    MODULE_x000a_    { name = ModuleTagEngineLiquidPF }_x000a_    MODULE_x000a_    { name = ModuleTagHumanRated }_x000a__x000a_}"/>
            <x14:filter val="@PART[liquidEngineMiniRescale]:FOR[xxxRP0]_x000a_{_x000a_    %TechRequired = orbitalRocketry2014_x000a_    %cost = 700_x000a_    %entryCost = 14000_x000a_    RP0conf = true_x000a_    @description ^=:$: From RealFuels mod_x000a__x000a_    MODULE_x000a_    { name = ModuleTagEngineLiquidTurbo }_x000a_    MODULE_x000a_    { name = ModuleTagToxic }_x000a__x000a_}"/>
            <x14:filter val="@PART[liquidEngineMiniTurbo]:FOR[xxxRP0]_x000a_{_x000a_    %TechRequired = stagedCombustionNF_x000a_    %cost = 2700_x000a_    %entryCost = 54000_x000a_    RP0conf = true_x000a_    @description ^=:$: From Ven Stock Revamp mod_x000a__x000a_    MODULE_x000a_    { name = ModuleTagEngineLiquidTurbo }_x000a__x000a_}"/>
            <x14:filter val="@PART[liquidEnginemogulmp1500]:FOR[xxxRP0]_x000a_{_x000a_    %TechRequired = stagedCombustion1986_x000a_    %cost = 5400_x000a_    %entryCost = 108000_x000a_    RP0conf = true_x000a_    @description ^=:$: From AIES mod_x000a__x000a_    MODULE_x000a_    { name = ModuleTagEngineLiquidTurbo }_x000a__x000a_}"/>
            <x14:filter val="@PART[liquidEngineorbit2]:FOR[xxxRP0]_x000a_{_x000a_    %TechRequired = orbitalRocketry1959_x000a_    %cost = 450_x000a_    %entryCost = 9000_x000a_    RP0conf = true_x000a_    @description ^=:$: From AIES mod_x000a__x000a_    MODULE_x000a_    { name = ModuleTagEngineLiquidTurbo }_x000a__x000a_}"/>
            <x14:filter val="@PART[liquidEngineprodulVR2]:FOR[xxxRP0]_x000a_{_x000a_    %TechRequired = orbitalRocketry1959_x000a_    %cost = 1550_x000a_    %entryCost = 16000_x000a_    RP0conf = true_x000a_    @description ^=:$: From AIES mod_x000a__x000a_    MODULE_x000a_    { name = ModuleTagEngineLiquidTurbo }_x000a__x000a_}"/>
            <x14:filter val="@PART[LMiniAircaftTail]:FOR[xxxRP0]_x000a_{_x000a_    %TechRequired = start_x000a_    %cost = 1_x000a_    %entryCost = 20_x000a_    RP0conf = true_x000a_    @description ^=:$: From SXT mod_x000a_}"/>
            <x14:filter val="@PART[LMkIIAircaftTail]:FOR[xxxRP0]_x000a_{_x000a_    %TechRequired = advancedJetEngines_x000a_    %cost = 200_x000a_    %entryCost = 4000_x000a_    RP0conf = true_x000a_    @description ^=:$: From SXT mod_x000a_}"/>
            <x14:filter val="@PART[LMkIIIAircaftFus]:FOR[xxxRP0]_x000a_{_x000a_    %TechRequired = advancedJetEngines_x000a_    %cost = 250_x000a_    %entryCost = 5000_x000a_    RP0conf = true_x000a_    @description ^=:$: From SXT mod_x000a_}"/>
            <x14:filter val="@PART[LMkIIIAircaftFusLong]:FOR[xxxRP0]_x000a_{_x000a_    %TechRequired = advancedJetEngines_x000a_    %cost = 16000_x000a_    %entryCost = 64000_x000a_    RP0conf = false_x000a_    @description ^=:$: From SXT mod_x000a_}"/>
            <x14:filter val="@PART[longAntenna]:FOR[xxxRP0]_x000a_{_x000a_    %TechRequired = lunarRangeComms_x000a_    %cost = 50_x000a_    %entryCost = 2000_x000a_    RP0conf = true_x000a_    @description ^=:$: From Stock (RO Config) mod_x000a__x000a_    MODULE_x000a_    { name = ModuleTagInstruments }_x000a__x000a_}"/>
            <x14:filter val="@PART[LongDeployableAntenna]:FOR[xxxRP0]_x000a_{_x000a_    %TechRequired = advancedComms_x000a_    %cost = 1200_x000a_    %entryCost = 20000_x000a_    RP0conf = true_x000a_    @description ^=:$: From Ven Stock Revamp mod_x000a__x000a_    MODULE_x000a_    { name = ModuleTagInstruments }_x000a__x000a_}"/>
            <x14:filter val="@PART[LongLadder]:FOR[xxxRP0]_x000a_{_x000a_    %TechRequired = start_x000a_    %cost = 3_x000a_    %entryCost = 60_x000a_    RP0conf = true_x000a_    @description ^=:$: From Stock (RO Config) mod_x000a_}"/>
            <x14:filter val="@PART[LR87LH2Vac]:FOR[xxxRP0]_x000a_{_x000a_    %TechRequired = earlyHydrolox_x000a_    %cost = 2000_x000a_    %entryCost = 75000_x000a_    RP0conf = true_x000a_    @description ^=:$: From Stock (RO Config) mod_x000a__x000a_    MODULE_x000a_    { name = ModuleTagEngineLiquidTurbo }_x000a_    MODULE_x000a_    { name = ModuleTagHydrolox }_x000a__x000a_}"/>
            <x14:filter val="@PART[LRadialAirIntake]:FOR[xxxRP0]_x000a_{_x000a_    %TechRequired = start_x000a_    %cost = 20_x000a_    %entryCost = 400_x000a_    RP0conf = true_x000a_    @description ^=:$: From SXT mod_x000a_}"/>
            <x14:filter val="@PART[LRDecoupler]:FOR[xxxRP0]_x000a_{_x000a_    %TechRequired = start_x000a_    %cost = 20_x000a_    %entryCost = 5_x000a_    RP0conf = true_x000a_    @description ^=:$: From AIES mod_x000a_}"/>
            <x14:filter val="@PART[LSmallFuelMod]:FOR[xxxRP0]_x000a_{_x000a_    %TechRequired = spaceStationPrototypes_x000a_    %cost = 2000_x000a_    %entryCost = 40000_x000a_    RP0conf = true_x000a_    @description ^=:$: From SXT mod_x000a_}"/>
            <x14:filter val="@PART[LSVCM3]:FOR[xxxRP0]_x000a_{_x000a_    %TechRequired = spaceStationPrototypes_x000a_    %cost = 4000_x000a_    %entryCost = 80000_x000a_    RP0conf = true_x000a_    @description ^=:$: From SXT mod_x000a__x000a_    MODULE_x000a_    { name = ModuleTagHumanRated }_x000a__x000a_}"/>
            <x14:filter val="@PART[luna_als]:FOR[xxxRP0]_x000a_{_x000a_    %TechRequired = matureAvionics_x000a_    %cost = 1500_x000a_    %entryCost = 500_x000a_    RP0conf = false_x000a_    @description ^=:$: From RN Soviet Probes mod_x000a_}"/>
            <x14:filter val="@PART[luna_astro]:FOR[xxxRP0]_x000a_{_x000a_    %TechRequired = matureAvionics_x000a_    %cost = 1000_x000a_    %entryCost = 500_x000a_    RP0conf = false_x000a_    @description ^=:$: From RN Soviet Probes mod_x000a_}"/>
            <x14:filter val="@PART[luna_dec]:FOR[xxxRP0]_x000a_{_x000a_    %TechRequired = materialsScienceAdvCapsules_x000a_    %cost = 400_x000a_    %entryCost = 5200_x000a_    RP0conf = false_x000a_    @description ^=:$: From RN Soviet Probes mod_x000a_}"/>
            <x14:filter val="@PART[luna_ktdu]:FOR[xxxRP0]_x000a_{_x000a_    %TechRequired = improvedComms_x000a_    %cost = 8000_x000a_    %entryCost = 500_x000a_    RP0conf = false_x000a_    @description ^=:$: From RN Soviet Probes mod_x000a_}"/>
            <x14:filter val="@PART[luna_radio]:FOR[xxxRP0]_x000a_{_x000a_    %TechRequired = improvedComms_x000a_    %cost = 1000_x000a_    %entryCost = 500_x000a_    RP0conf = false_x000a_    @description ^=:$: From RN Soviet Probes mod_x000a_}"/>
            <x14:filter val="@PART[luna_vernier]:FOR[xxxRP0]_x000a_{_x000a_    %TechRequired = earlyFlightControl_x000a_    %cost = 200_x000a_    %entryCost = 500_x000a_    RP0conf = false_x000a_    @description ^=:$: From RN Soviet Probes mod_x000a_}"/>
            <x14:filter val="@PART[luna11_als]:FOR[xxxRP0]_x000a_{_x000a_    %TechRequired = matureAvionics_x000a_    %cost = 1500_x000a_    %entryCost = 500_x000a_    RP0conf = false_x000a_    @description ^=:$: From RN Soviet Probes mod_x000a_}"/>
            <x14:filter val="@PART[luna13_als]:FOR[xxxRP0]_x000a_{_x000a_    %TechRequired = matureAvionics_x000a_    %cost = 1100_x000a_    %entryCost = 500_x000a_    RP0conf = false_x000a_    @description ^=:$: From RN Soviet Probes mod_x000a_}"/>
            <x14:filter val="@PART[luna2]:FOR[xxxRP0]_x000a_{_x000a_    %TechRequired = basicAvionics_x000a_    %cost = 1100_x000a_    %entryCost = 500_x000a_    RP0conf = false_x000a_    @description ^=:$: From RN Soviet Probes mod_x000a_}"/>
            <x14:filter val="@PART[luna3]:FOR[xxxRP0]_x000a_{_x000a_    %TechRequired = basicAvionics_x000a_    %cost = 1500_x000a_    %entryCost = 500_x000a_    RP0conf = false_x000a_    @description ^=:$: From RN Soviet Probes mod_x000a_}"/>
            <x14:filter val="@PART[luna9_airbag_cvr]:FOR[xxxRP0]_x000a_{_x000a_    %TechRequired = lunarRatedHeatshields_x000a_    %cost = 1100_x000a_    %entryCost = 500_x000a_    RP0conf = false_x000a_    @description ^=:$: From RN Soviet Probes mod_x000a_}"/>
            <x14:filter val="@PART[luna9_als]:FOR[xxxRP0]_x000a_{_x000a_    %TechRequired = lunarRatedHeatshields_x000a_    %cost = 1100_x000a_    %entryCost = 500_x000a_    RP0conf = false_x000a_    @description ^=:$: From RN Soviet Probes mod_x000a_}"/>
            <x14:filter val="@PART[LVT15]:FOR[xxxRP0]_x000a_{_x000a_    %TechRequired = start_x000a_    %cost = 150_x000a_    %entryCost = 3000_x000a_    RP0conf = true_x000a_    @description ^=:$: From Ven Stock Revamp mod_x000a__x000a_    MODULE_x000a_    { name = ModuleTagEngineLiquidTurbo }_x000a__x000a_}"/>
            <x14:filter val="@PART[M55]:FOR[xxxRP0]_x000a_{_x000a_    %TechRequired = solids1962_x000a_    %cost = 750_x000a_    %entryCost = 15000_x000a_    RP0conf = true_x000a_    @description ^=:$: From Stock (RO Config) mod_x000a__x000a_    MODULE_x000a_    { name = ModuleTagEngineSolid }_x000a__x000a_}"/>
            <x14:filter val="@PART[magellan]:FOR[xxxRP0]_x000a_{_x000a_    %TechRequired = longTermAvionics_x000a_    %cost = 3448_x000a_    %entryCost = 69778_x000a_    RP0conf = true_x000a_    @description ^=:$: From RN US Probes mod_x000a__x000a_    MODULE_x000a_    { name = ModuleTagAvionics }_x000a__x000a_}"/>
            <x14:filter val="@PART[Mark1-2Pod]:FOR[xxxRP0]_x000a_{_x000a_    %TechRequired = matureCapsules_x000a_    %cost = 10000_x000a_    %entryCost = 1000000_x000a_    RP0conf = true_x000a_    @description ^=:$: From Stock (RO Config) mod_x000a__x000a_    MODULE_x000a_    { name = ModuleTagAvionics }_x000a_    MODULE_x000a_    { name = ModuleTagHabitable }_x000a_    MODULE_x000a_    { name = ModuleTagHumanRated }_x000a_    MODULE_x000a_    { name = ModuleTagReentry }_x000a__x000a_}"/>
            <x14:filter val="@PART[Mark1Cockpit]:FOR[xxxRP0]_x000a_{_x000a_    %TechRequired = hypersonicFlightRP0_x000a_    %cost = 3000_x000a_    %entryCost = 30000_x000a_    RP0conf = true_x000a_    @description ^=:$: From Stock (RO Config) mod_x000a__x000a_    MODULE_x000a_    { name = ModuleTagHabitable }_x000a_    MODULE_x000a_    { name = ModuleTagHumanRated }_x000a__x000a_}"/>
            <x14:filter val="@PART[Mark2Cockpit]:FOR[xxxRP0]_x000a_{_x000a_    %TechRequired = hypersonicFlightRP0_x000a_    %cost = 2500_x000a_    %entryCost = 30000_x000a_    RP0conf = true_x000a_    @description ^=:$: From Stock (RO Config) mod_x000a__x000a_    MODULE_x000a_    { name = ModuleTagHabitable }_x000a_    MODULE_x000a_    { name = ModuleTagHumanRated }_x000a__x000a_}"/>
            <x14:filter val="@PART[MassiveBooster]:FOR[xxxRP0]_x000a_{_x000a_    %TechRequired = solids2009_x000a_    %cost = 8000_x000a_    %entryCost = 160000_x000a_    RP0conf = true_x000a_    @description ^=:$: From Stock (RO Config) mod_x000a__x000a_    MODULE_x000a_    { name = ModuleTagEngineSolid }_x000a__x000a_}"/>
            <x14:filter val="@PART[Maxurpod]:FOR[xxxRP0]_x000a_{_x000a_    %TechRequired = internationalAvionics_x000a_    %cost = 15000_x000a_    %entryCost = 300000_x000a_    RP0conf = true_x000a_    @description ^=:$: From AIES mod_x000a__x000a_    MODULE_x000a_    { name = ModuleTagAvionics }_x000a__x000a_}"/>
            <x14:filter val="@PART[mediumDishAntenna]:FOR[xxxRP0]_x000a_{_x000a_    %TechRequired = improvedComms_x000a_    %cost = 500_x000a_    %entryCost = 10000_x000a_    RP0conf = true_x000a_    @description ^=:$: From Stock (RO Config) mod_x000a__x000a_    MODULE_x000a_    { name = ModuleTagInstruments }_x000a__x000a_}"/>
            <x14:filter val="@PART[MedLadder]:FOR[xxxRP0]_x000a_{_x000a_    %TechRequired = start_x000a_    %cost = 2_x000a_    %entryCost = 40_x000a_    RP0conf = true_x000a_    @description ^=:$: From Stock (RO Config) mod_x000a_}"/>
            <x14:filter val="@PART[MedLadderUtility]:FOR[xxxRP0]_x000a_{_x000a_    %TechRequired = start_x000a_    %cost = 20_x000a_    %entryCost = 400_x000a_    RP0conf = true_x000a_    @description ^=:$: From Stock (RO Config) mod_x000a_}"/>
            <x14:filter val="@PART[MEMDescentMod]:FOR[xxxRP0]_x000a_{_x000a_    %TechRequired = lunarLanding_x000a_    %cost = 8000_x000a_    %entryCost = 280000_x000a_    RP0conf = true_x000a_    @description ^=:$: From SXT mod_x000a__x000a_    MODULE_x000a_    { name = ModuleTagHumanRated }_x000a__x000a_}"/>
            <x14:filter val="@PART[MEMLander]:FOR[xxxRP0]_x000a_{_x000a_    %TechRequired = lunarLanding_x000a_    %cost = 8000_x000a_    %entryCost = 280000_x000a_    RP0conf = true_x000a_    @description ^=:$: From SXT mod_x000a__x000a_    MODULE_x000a_    { name = ModuleTagHabitable }_x000a_    MODULE_x000a_    { name = ModuleTagHumanRated }_x000a__x000a_}"/>
            <x14:filter val="@PART[microEngine]:FOR[xxxRP0]_x000a_{_x000a_    %TechRequired = earlyFlightControl_x000a_    %cost = 60_x000a_    %entryCost = 1200_x000a_    RP0conf = true_x000a_    @description ^=:$: From Stock (RO Config) mod_x000a__x000a_    MODULE_x000a_    { name = ModuleTagEngineLiquidPF }_x000a__x000a_}"/>
            <x14:filter val="@PART[microEngineex1sat]:FOR[xxxRP0]_x000a_{_x000a_    %TechRequired = earlyFlightControl_x000a_    %cost = 30_x000a_    %entryCost = 600_x000a_    RP0conf = true_x000a_    @description ^=:$: From AIES mod_x000a__x000a_    MODULE_x000a_    { name = ModuleTagEngineLiquidPF }_x000a__x000a_}"/>
            <x14:filter val="@PART[microEngineSE1]:FOR[xxxRP0]_x000a_{_x000a_    %TechRequired = lunarLanding_x000a_    %cost = 550_x000a_    %entryCost = 11000_x000a_    RP0conf = true_x000a_    @description ^=:$: From AIES mod_x000a__x000a_    MODULE_x000a_    { name = ModuleTagEngineLiquidPF }_x000a_    MODULE_x000a_    { name = ModuleTagHumanRated }_x000a__x000a_}"/>
            <x14:filter val="@PART[microIbeam]:FOR[xxxRP0]_x000a_{_x000a_    %TechRequired = materialsScienceLunar_x000a_    %cost = 15_x000a_    %entryCost = 6800_x000a_    RP0conf = false_x000a_    @description ^=:$: From Stock (RO Config) mod_x000a_}"/>
            <x14:filter val="@PART[miniFuelTank]:FOR[xxxRP0]_x000a_{_x000a_    %TechRequired = start_x000a_    %cost = 30_x000a_    %entryCost = 600_x000a_    RP0conf = true_x000a_    @description ^=:$: From Stock (RO Config) mod_x000a_}"/>
            <x14:filter val="@PART[miniFuselage]:FOR[xxxRP0]_x000a_{_x000a_    %TechRequired = hypersonicFlightRP0_x000a_    %cost = 75_x000a_    %entryCost = 4500_x000a_    RP0conf = true_x000a_    @description ^=:$: From Stock (RO Config) mod_x000a_}"/>
            <x14:filter val="@PART[miniIntake]:FOR[xxxRP0]_x000a_{_x000a_    %TechRequired = supersonicDev_x000a_    %cost = 20_x000a_    %entryCost = 400_x000a_    RP0conf = true_x000a_    @description ^=:$: From Stock (RO Config) mod_x000a_}"/>
            <x14:filter val="@PART[miniJetEngine]:FOR[xxxRP0]_x000a_{_x000a_    %TechRequired = supersonicFlightRP0_x000a_    %cost = 50_x000a_    %entryCost = 1000_x000a_    RP0conf = true_x000a_    @description ^=:$: From Stock (RO Config) mod_x000a_}"/>
            <x14:filter val="@PART[miniLandingLeg]:FOR[xxxRP0]_x000a_{_x000a_    %TechRequired = humanRatedEDL_x000a_    %cost = 100_x000a_    %entryCost = 10000_x000a_    RP0conf = true_x000a_    @description ^=:$: From Stock (RO Config) mod_x000a_}"/>
            <x14:filter val="@PART[Mk1?S39?Cockpit]:FOR[xxxRP0]_x000a_{_x000a_    %TechRequired = matureSupersonic_x000a_    %cost = 350_x000a_    %entryCost = 7000_x000a_    RP0conf = true_x000a_    @description ^=:$: From Aviation Cockpits mod_x000a__x000a_    MODULE_x000a_    { name = ModuleTagHabitable }_x000a__x000a_}"/>
            <x14:filter val="@PART[Mk1?Su30?Cockpit]:FOR[xxxRP0]_x000a_{_x000a_    %TechRequired = refinedTurbofans_x000a_    %cost = 1800_x000a_    %entryCost = 2600_x000a_    RP0conf = false_x000a_    @description ^=:$: From Aviation Cockpits mod_x000a_}"/>
            <x14:filter val="@PART[MK1Cargobay]:FOR[xxxRP0]_x000a_{_x000a_    %TechRequired = hypersonicFlightRP0_x000a_    %cost = 500_x000a_    %entryCost = 10000_x000a_    RP0conf = true_x000a_    @description ^=:$: From Ven Stock Revamp mod_x000a_}"/>
            <x14:filter val="@PART[MK1CrewCabin]:FOR[xxxRP0]_x000a_{_x000a_    %TechRequired = prototypeSpaceplanes_x000a_    %cost = 4000_x000a_    %entryCost = 60000_x000a_    RP0conf = true_x000a_    @description ^=:$: From Stock (RO Config) mod_x000a__x000a_    MODULE_x000a_    { name = ModuleTagHabitable }_x000a_    MODULE_x000a_    { name = ModuleTagHumanRated }_x000a__x000a_}"/>
            <x14:filter val="@PART[MK1Fuselage]:FOR[xxxRP0]_x000a_{_x000a_    %TechRequired = hypersonicFlightRP0_x000a_    %cost = 500_x000a_    %entryCost = 5000_x000a_    RP0conf = true_x000a_    @description ^=:$: From Stock (RO Config) mod_x000a_}"/>
            <x14:filter val="@PART[Mk1FuselageStructural]:FOR[xxxRP0]_x000a_{_x000a_    %TechRequired = hypersonicFlightRP0_x000a_    %cost = 600_x000a_    %entryCost = 5500_x000a_    RP0conf = true_x000a_    @description ^=:$: From Stock (RO Config) mod_x000a_}"/>
            <x14:filter val="@PART[MK1IntakeFuselage]:FOR[xxxRP0]_x000a_{_x000a_    %TechRequired = hypersonicFlightRP0_x000a_    %cost = 20_x000a_    %entryCost = 400_x000a_    RP0conf = true_x000a_    @description ^=:$: From Stock (RO Config) mod_x000a_}"/>
            <x14:filter val="@PART[mk1pod]:FOR[xxxRP0]_x000a_{_x000a_    %TechRequired = basicCapsules_x000a_    %cost = 3730_x000a_    %entryCost = 90600_x000a_    RP0conf = true_x000a_    @description ^=:$: From Stock (RO Config) mod_x000a__x000a_    MODULE_x000a_    { name = ModuleTagAvionics }_x000a_    MODULE_x000a_    { name = ModuleTagHabitable }_x000a_    MODULE_x000a_    { name = ModuleTagHumanRated }_x000a_    MODULE_x000a_    { name = ModuleTagReentry }_x000a__x000a_}"/>
            <x14:filter val="@PART[mk2_1m_AdapterLong]:FOR[xxxRP0]_x000a_{_x000a_    %TechRequired = matureTurbofans_x000a_    %cost = 1_x000a_    %entryCost = 17500_x000a_    RP0conf = false_x000a_    @description ^=:$: From Stock (RO Config) mod_x000a_}"/>
            <x14:filter val="@PART[mk2_1m_Bicoupler]:FOR[xxxRP0]_x000a_{_x000a_    %TechRequired = matureTurbofans_x000a_    %cost = 1_x000a_    %entryCost = 19800_x000a_    RP0conf = false_x000a_    @description ^=:$: From Stock (RO Config) mod_x000a_}"/>
            <x14:filter val="@PART[mk2CargoBayL]:FOR[xxxRP0]_x000a_{_x000a_    %TechRequired = matureTurbofans_x000a_    %cost = 2500_x000a_    %entryCost = 100000_x000a_    RP0conf = true_x000a_    @description ^=:$: From Stock (RO Config) mod_x000a_}"/>
            <x14:filter val="@PART[mk2CargoBayS]:FOR[xxxRP0]_x000a_{_x000a_    %TechRequired = matureTurbofans_x000a_    %cost = 1250_x000a_    %entryCost = 100000_x000a_    RP0conf = true_x000a_    @description ^=:$: From Stock (RO Config) mod_x000a_}"/>
            <x14:filter val="@PART[mk2Cockpit_Inline]:FOR[xxxRP0]_x000a_{_x000a_    %TechRequired = effectiveSpaceplanes_x000a_    %cost = 14000_x000a_    %entryCost = 280000_x000a_    RP0conf = true_x000a_    @description ^=:$: From Stock (RO Config) mod_x000a_}"/>
            <x14:filter val="@PART[mk2Cockpit_Standard]:FOR[xxxRP0]_x000a_{_x000a_    %TechRequired = matureTurbofans_x000a_    %cost = 15000_x000a_    %entryCost = 300000_x000a_    RP0conf = true_x000a_    @description ^=:$: From Stock (RO Config) mod_x000a__x000a_    MODULE_x000a_    { name = ModuleTagHabitable }_x000a_    MODULE_x000a_    { name = ModuleTagHumanRated }_x000a__x000a_}"/>
            <x14:filter val="@PART[mk2CrewCabin]:FOR[xxxRP0]_x000a_{_x000a_    %TechRequired = matureTurbofans_x000a_    %cost = 6000_x000a_    %entryCost = 120000_x000a_    RP0conf = true_x000a_    @description ^=:$: From Stock (RO Config) mod_x000a__x000a_    MODULE_x000a_    { name = ModuleTagHabitable }_x000a_    MODULE_x000a_    { name = ModuleTagHumanRated }_x000a__x000a_}"/>
            <x14:filter val="@PART[mk2DockingPort]:FOR[xxxRP0]_x000a_{_x000a_    %TechRequired = spaceStationControl_x000a_    %cost = 4000_x000a_    %entryCost = 80000_x000a_    RP0conf = true_x000a_    @description ^=:$: From Stock (RO Config) mod_x000a__x000a_    MODULE_x000a_    { name = ModuleTagDecoupler }_x000a__x000a_}"/>
            <x14:filter val="@PART[mk2DroneCore]:FOR[xxxRP0]_x000a_{_x000a_    %TechRequired = matureTurbofans_x000a_    %cost = 2000_x000a_    %entryCost = 40000_x000a_    RP0conf = true_x000a_    @description ^=:$: From Stock (RO Config) mod_x000a__x000a_    MODULE_x000a_    { name = ModuleTagAvionics }_x000a__x000a_}"/>
            <x14:filter val="@PART[mk2Fuselage]:FOR[xxxRP0]_x000a_{_x000a_    %TechRequired = matureTurbofans_x000a_    %cost = 1_x000a_    %entryCost = 18500_x000a_    RP0conf = false_x000a_    @description ^=:$: From Stock (RO Config) mod_x000a_}"/>
            <x14:filter val="@PART[mk2FuselageLongLFO]:FOR[xxxRP0]_x000a_{_x000a_    %TechRequired = matureTurbofans_x000a_    %cost = 1_x000a_    %entryCost = 18500_x000a_    RP0conf = false_x000a_    @description ^=:$: From Stock (RO Config) mod_x000a_}"/>
            <x14:filter val="@PART[mk2FuselageShortLFO]:FOR[xxxRP0]_x000a_{_x000a_    %TechRequired = matureTurbofans_x000a_    %cost = 1_x000a_    %entryCost = 18500_x000a_    RP0conf = false_x000a_    @description ^=:$: From Stock (RO Config) mod_x000a_}"/>
            <x14:filter val="@PART[mk2FuselageShortLiquid]:FOR[xxxRP0]_x000a_{_x000a_    %TechRequired = matureTurbofans_x000a_    %cost = 1_x000a_    %entryCost = 18500_x000a_    RP0conf = false_x000a_    @description ^=:$: From Stock (RO Config) mod_x000a_}"/>
            <x14:filter val="@PART[mk2FuselageShortMono]:FOR[xxxRP0]_x000a_{_x000a_    %TechRequired = matureTurbofans_x000a_    %cost = 1_x000a_    %entryCost = 18500_x000a_    RP0conf = false_x000a_    @description ^=:$: From Stock (RO Config) mod_x000a_}"/>
            <x14:filter val="@PART[mk2LanderCabin]:FOR[xxxRP0]_x000a_{_x000a_    %TechRequired = lunarLanding_x000a_    %cost = 4500_x000a_    %entryCost = 90000_x000a_    RP0conf = true_x000a_    @description ^=:$: From Stock (RO Config) mod_x000a_}"/>
            <x14:filter val="@PART[mk2SpacePlaneAdapter]:FOR[xxxRP0]_x000a_{_x000a_    %TechRequired = matureTurbofans_x000a_    %cost = 1_x000a_    %entryCost = 14600_x000a_    RP0conf = false_x000a_    @description ^=:$: From Stock (RO Config) mod_x000a_}"/>
            <x14:filter val="@PART[MK2VApod]:FOR[xxxRP0]_x000a_{_x000a_    %TechRequired = improvedCapsules_x000a_    %cost = 8000_x000a_    %entryCost = 600000_x000a_    RP0conf = true_x000a_    @description ^=:$: From Ven Stock Revamp mod_x000a__x000a_    MODULE_x000a_    { name = ModuleTagAvionics }_x000a_    MODULE_x000a_    { name = ModuleTagHabitable }_x000a_    MODULE_x000a_    { name = ModuleTagHumanRated }_x000a__x000a_}"/>
            <x14:filter val="@PART[mk3-9pod]:FOR[xxxRP0]_x000a_{_x000a_    %TechRequired = capsulesNF_x000a_    %cost = 5600_x000a_    %entryCost = 9600_x000a_    RP0conf = false_x000a_    @description ^=:$: From Near Future Spacecraft mod_x000a__x000a_    MODULE_x000a_    { name = ModuleTagAvionics }_x000a_    MODULE_x000a_    { name = ModuleTagHabitable }_x000a_    MODULE_x000a_    { name = ModuleTagHumanRated }_x000a_    MODULE_x000a_    { name = ModuleTagReentry }_x000a__x000a_}"/>
            <x14:filter val="@PART[mk3CargoBayL]:FOR[xxxRP0]_x000a_{_x000a_    %TechRequired = spaceShuttles_x000a_    %cost = 10000_x000a_    %entryCost = 200000_x000a_    RP0conf = true_x000a_    @description ^=:$: From Stock (RO Config) mod_x000a_}"/>
            <x14:filter val="@PART[mk3CargoBayM]:FOR[xxxRP0]_x000a_{_x000a_    %TechRequired = spaceShuttles_x000a_    %cost = 5000_x000a_    %entryCost = 200000_x000a_    RP0conf = true_x000a_    @description ^=:$: From Stock (RO Config) mod_x000a_}"/>
            <x14:filter val="@PART[mk3CargoBayS]:FOR[xxxRP0]_x000a_{_x000a_    %TechRequired = spaceShuttles_x000a_    %cost = 2500_x000a_    %entryCost = 200000_x000a_    RP0conf = true_x000a_    @description ^=:$: From Stock (RO Config) mod_x000a_}"/>
            <x14:filter val="@PART[mk3CargoRamp]:FOR[xxxRP0]_x000a_{_x000a_    %TechRequired = refinedTurbofans_x000a_    %cost = 3300_x000a_    %entryCost = 200000_x000a_    RP0conf = true_x000a_    @description ^=:$: From Stock (RO Config) mod_x000a_}"/>
            <x14:filter val="@PART[mk3Cockpit_Shuttle]:FOR[xxxRP0]_x000a_{_x000a_    %TechRequired = spaceShuttles_x000a_    %cost = 40000_x000a_    %entryCost = 800000_x000a_    RP0conf = true_x000a_    @description ^=:$: From Stock (RO Config) mod_x000a__x000a_    MODULE_x000a_    { name = ModuleTagHabitable }_x000a_    MODULE_x000a_    { name = ModuleTagHumanRated }_x000a__x000a_}"/>
            <x14:filter val="@PART[mk3CrewCabin]:FOR[xxxRP0]_x000a_{_x000a_    %TechRequired = spaceShuttles_x000a_    %cost = 15000_x000a_    %entryCost = 300000_x000a_    RP0conf = true_x000a_    @description ^=:$: From Stock (RO Config) mod_x000a__x000a_    MODULE_x000a_    { name = ModuleTagHabitable }_x000a_    MODULE_x000a_    { name = ModuleTagHumanRated }_x000a__x000a_}"/>
            <x14:filter val="@PART[mk3FuselageLF_100]:FOR[xxxRP0]_x000a_{_x000a_    %TechRequired = spaceShuttles_x000a_    %cost = 1.111111_x000a_    %entryCost = 84000_x000a_    RP0conf = false_x000a_    @description ^=:$: From Stock (RO Config) mod_x000a_}"/>
            <x14:filter val="@PART[mk3FuselageLF_25]:FOR[xxxRP0]_x000a_{_x000a_    %TechRequired = spaceShuttles_x000a_    %cost = 1_x000a_    %entryCost = 21000_x000a_    RP0conf = false_x000a_    @description ^=:$: From Stock (RO Config) mod_x000a_}"/>
            <x14:filter val="@PART[mk3FuselageLF_50]:FOR[xxxRP0]_x000a_{_x000a_    %TechRequired = spaceShuttles_x000a_    %cost = 1_x000a_    %entryCost = 42000_x000a_    RP0conf = false_x000a_    @description ^=:$: From Stock (RO Config) mod_x000a_}"/>
            <x14:filter val="@PART[mk3FuselageLFO_100]:FOR[xxxRP0]_x000a_{_x000a_    %TechRequired = spaceShuttles_x000a_    %cost = 12.11111_x000a_    %entryCost = 84000_x000a_    RP0conf = false_x000a_    @description ^=:$: From Stock (RO Config) mod_x000a_}"/>
            <x14:filter val="@PART[mk3FuselageLFO_25]:FOR[xxxRP0]_x000a_{_x000a_    %TechRequired = spaceShuttles_x000a_    %cost = 3.027778_x000a_    %entryCost = 21000_x000a_    RP0conf = false_x000a_    @description ^=:$: From Stock (RO Config) mod_x000a_}"/>
            <x14:filter val="@PART[mk3FuselageLFO_50]:FOR[xxxRP0]_x000a_{_x000a_    %TechRequired = spaceShuttles_x000a_    %cost = 6.055555_x000a_    %entryCost = 42000_x000a_    RP0conf = false_x000a_    @description ^=:$: From Stock (RO Config) mod_x000a_}"/>
            <x14:filter val="@PART[mk3FuselageMONO]:FOR[xxxRP0]_x000a_{_x000a_    %TechRequired = spaceShuttles_x000a_    %cost = 1.688889_x000a_    %entryCost = 21000_x000a_    RP0conf = false_x000a_    @description ^=:$: From Stock (RO Config) mod_x000a_}"/>
            <x14:filter val="@PART[mm_shield1]:FOR[xxxRP0]_x000a_{_x000a_    %TechRequired = earlySpaceStations_x000a_    %cost = 1200_x000a_    %entryCost = 50000_x000a_    RP0conf = true_x000a_    @description ^=:$: From RN Skylab mod_x000a_}"/>
            <x14:filter val="@PART[mm_shield2]:FOR[xxxRP0]_x000a_{_x000a_    %TechRequired = earlySpaceStations_x000a_    %cost = 1200_x000a_    %entryCost = 50000_x000a_    RP0conf = true_x000a_    @description ^=:$: From RN Skylab mod_x000a_}"/>
            <x14:filter val="@PART[moduldesspod]:FOR[xxxRP0]_x000a_{_x000a_    %TechRequired = basicCapsules_x000a_    %cost = 1800_x000a_    %entryCost = 66000_x000a_    RP0conf = true_x000a_    @description ^=:$: From AIES mod_x000a__x000a_    MODULE_x000a_    { name = ModuleTagAvionics }_x000a_    MODULE_x000a_    { name = ModuleTagHabitable }_x000a_    MODULE_x000a_    { name = ModuleTagHumanRated }_x000a_    MODULE_x000a_    { name = ModuleTagReentry }_x000a__x000a_}"/>
            <x14:filter val="@PART[molniya_asas]:FOR[xxxRP0]_x000a_{_x000a_    %TechRequired = earlyDocking_x000a_    %cost = 1250_x000a_    %entryCost = 42000_x000a_    RP0conf = false_x000a_    @description ^=:$: From RN Soviet Probes mod_x000a_}"/>
            <x14:filter val="@PART[molniya1]:FOR[xxxRP0]_x000a_{_x000a_    %TechRequired = matureAvionics_x000a_    %cost = 10500_x000a_    %entryCost = 500_x000a_    RP0conf = false_x000a_    @description ^=:$: From RN Soviet Probes mod_x000a_}"/>
            <x14:filter val="@PART[MonkeyCargoBoosterSLSADJ]:FOR[xxxRP0]_x000a_{_x000a_    %TechRequired = hydrolox2009_x000a_    %cost = 10900_x000a_    %entryCost = 30000_x000a_    RP0conf = false_x000a_    @description ^=:$: From Chaka Monkey mod_x000a_}"/>
            <x14:filter val="@PART[MonkeyPodAirlock]:FOR[xxxRP0]_x000a_{_x000a_    %TechRequired = modularSpaceStations_x000a_    %cost = 8000_x000a_    %entryCost = 160000_x000a_    RP0conf = true_x000a_    @description ^=:$: From Chaka Monkey mod_x000a__x000a_    MODULE_x000a_    { name = ModuleTagHumanRated }_x000a_    MODULE_x000a_    { name = ModuleTagDecoupler }_x000a__x000a_}"/>
            <x14:filter val="@PART[MonkeyPodOrionTypeS22]:FOR[xxxRP0]_x000a_{_x000a_    %TechRequired = improvedHabitats_x000a_    %cost = 16000_x000a_    %entryCost = 320000_x000a_    RP0conf = true_x000a_    @description ^=:$: From Chaka Monkey mod_x000a__x000a_    MODULE_x000a_    { name = ModuleTagHabitable }_x000a_    MODULE_x000a_    { name = ModuleTagHumanRated }_x000a__x000a_}"/>
            <x14:filter val="@PART[MonkeyPodpsADAPTER]:FOR[xxxRP0]_x000a_{_x000a_    %TechRequired = modularSpaceStations_x000a_    %cost = 8000_x000a_    %entryCost = 160000_x000a_    RP0conf = true_x000a_    @description ^=:$: From Chaka Monkey mod_x000a_}"/>
            <x14:filter val="@PART[MonkeySMA8FPodLANDERPsXX]:FOR[xxxRP0]_x000a_{_x000a_    %TechRequired = modularSpaceStations_x000a_    %cost = 2000_x000a_    %entryCost = 5400_x000a_    RP0conf = false_x000a_    @description ^=:$: From Chaka Monkey mod_x000a_}"/>
            <x14:filter val="@PART[mpdt-0625]:FOR[xxxRP0]_x000a_{_x000a_    %TechRequired = improvedElecPropulsion_x000a_    %cost = 9230_x000a_    %entryCost = 19250_x000a_    RP0conf = true_x000a_    @description ^=:$: From Near Future Propulsion mod_x000a_}"/>
            <x14:filter val="@PART[mpdt-125]:FOR[xxxRP0]_x000a_{_x000a_    %TechRequired = advancedElecPropulsion_x000a_    %cost = 16614_x000a_    %entryCost = 23000_x000a_    RP0conf = true_x000a_    @description ^=:$: From Near Future Propulsion mod_x000a_}"/>
            <x14:filter val="@PART[mpdt-25]:FOR[xxxRP0]_x000a_{_x000a_    %TechRequired = colonization2051ElecProp_x000a_    %cost = 37920_x000a_    %entryCost = 32000_x000a_    RP0conf = true_x000a_    @description ^=:$: From Near Future Propulsion mod_x000a_}"/>
            <x14:filter val="@PART[MR_80b_MLE]:FOR[xxxRP0]_x000a_{_x000a_    %TechRequired = reusability_x000a_    %cost = 200_x000a_    %entryCost = 2800_x000a_    RP0conf = false_x000a_    @description ^=:$: From Niche Parts mod_x000a_}"/>
            <x14:filter val="@PART[MR103]:FOR[xxxRP0]_x000a_{_x000a_    %TechRequired = orbitalRocketry1976_x000a_    %cost = 280_x000a_    %entryCost = 4200_x000a_    RP0conf = false_x000a_    @description ^=:$: From Niche Parts mod_x000a_}"/>
            <x14:filter val="@PART[MR104]:FOR[xxxRP0]_x000a_{_x000a_    %TechRequired = orbitalRocketry1976_x000a_    %cost = 200_x000a_    %entryCost = 2800_x000a_    RP0conf = false_x000a_    @description ^=:$: From Niche Parts mod_x000a_}"/>
            <x14:filter val="@PART[MR106Axial]:FOR[xxxRP0]_x000a_{_x000a_    %TechRequired = orbitalRocketry1992_x000a_    %cost = 280_x000a_    %entryCost = 4200_x000a_    RP0conf = false_x000a_    @description ^=:$: From Niche Parts mod_x000a_}"/>
            <x14:filter val="@PART[MR106Lateral]:FOR[xxxRP0]_x000a_{_x000a_    %TechRequired = orbitalRocketry1992_x000a_    %cost = 280_x000a_    %entryCost = 4200_x000a_    RP0conf = false_x000a_    @description ^=:$: From Niche Parts mod_x000a_}"/>
            <x14:filter val="@PART[MR107]:FOR[xxxRP0]_x000a_{_x000a_    %TechRequired = orbitalRocketry2004_x000a_    %cost = 200_x000a_    %entryCost = 2800_x000a_    RP0conf = false_x000a_    @description ^=:$: From Niche Parts mod_x000a_}"/>
            <x14:filter val="@PART[MR111]:FOR[xxxRP0]_x000a_{_x000a_    %TechRequired = orbitalRocketry1992_x000a_    %cost = 280_x000a_    %entryCost = 4200_x000a_    RP0conf = false_x000a_    @description ^=:$: From Niche Parts mod_x000a_}"/>
            <x14:filter val="@PART[MR80TDE]:FOR[xxxRP0]_x000a_{_x000a_    %TechRequired = advancedUncrewedLanding_x000a_    %cost = 200_x000a_    %entryCost = 2800_x000a_    RP0conf = false_x000a_    @description ^=:$: From Niche Parts mod_x000a_}"/>
            <x14:filter val="@PART[MRM106D]:FOR[xxxRP0]_x000a_{_x000a_    %TechRequired = largeStationControl_x000a_    %cost = 1400_x000a_    %entryCost = 4200_x000a_    RP0conf = false_x000a_    @description ^=:$: From Niche Parts mod_x000a_}"/>
            <x14:filter val="@PART[MRM106D4]:FOR[xxxRP0]_x000a_{_x000a_    %TechRequired = orbitalRocketry1998_x000a_    %cost = 1400_x000a_    %entryCost = 4200_x000a_    RP0conf = false_x000a_    @description ^=:$: From Niche Parts mod_x000a_}"/>
            <x14:filter val="@PART[MRM106F]:FOR[xxxRP0]_x000a_{_x000a_    %TechRequired = largeStationControl_x000a_    %cost = 1400_x000a_    %entryCost = 4200_x000a_    RP0conf = false_x000a_    @description ^=:$: From Niche Parts mod_x000a_}"/>
            <x14:filter val="@PART[MRM111]:FOR[xxxRP0]_x000a_{_x000a_    %TechRequired = gridFins_x000a_    %cost = 280_x000a_    %entryCost = 4200_x000a_    RP0conf = false_x000a_    @description ^=:$: From Niche Parts mod_x000a_}"/>
            <x14:filter val="@PART[mumech_MJ2_Pod]:FOR[xxxRP0]_x000a_{_x000a_    %TechRequired = modernAvionics_x000a_    %cost = 35000_x000a_    %entryCost = 250000_x000a_    RP0conf = false_x000a_    @description ^=:$: From MechJeb mod_x000a_}"/>
            <x14:filter val="@PART[nacelleBody]:FOR[xxxRP0]_x000a_{_x000a_    %TechRequired = matureSupersonic_x000a_    %cost = 600_x000a_    %entryCost = 6500_x000a_    RP0conf = false_x000a_    @description ^=:$: From Stock (RO Config) mod_x000a_}"/>
            <x14:filter val="@PART[ndsport1]:FOR[xxxRP0]_x000a_{_x000a_    %TechRequired = gridFins_x000a_    %cost = 350_x000a_    %entryCost = 7500_x000a_    RP0conf = false_x000a_    @description ^=:$: From CST-100 Starliner mod_x000a_}"/>
            <x14:filter val="@PART[ndsport3]:FOR[xxxRP0]_x000a_{_x000a_    %TechRequired = gridFins_x000a_    %cost = 350_x000a_    %entryCost = 7500_x000a_    RP0conf = false_x000a_    @description ^=:$: From CST-100 Starliner mod_x000a_}"/>
            <x14:filter val="@PART[neo_dawn]:FOR[xxxRP0]_x000a_{_x000a_    %TechRequired = internationalAvionics_x000a_    %cost = 3449_x000a_    %entryCost = 68995_x000a_    RP0conf = true_x000a_    @description ^=:$: From RN US Probes mod_x000a__x000a_    MODULE_x000a_    { name = ModuleTagAvionics }_x000a__x000a_}"/>
            <x14:filter val="@PART[neo_deepimpact]:FOR[xxxRP0]_x000a_{_x000a_    %TechRequired = internationalAvionics_x000a_    %cost = 2729_x000a_    %entryCost = 54595_x000a_    RP0conf = true_x000a_    @description ^=:$: From RN US Probes mod_x000a__x000a_    MODULE_x000a_    { name = ModuleTagAvionics }_x000a__x000a_}"/>
            <x14:filter val="@PART[neo_deepimpact_impactor]:FOR[xxxRP0]_x000a_{_x000a_    %TechRequired = internationalAvionics_x000a_    %cost = 30_x000a_    %entryCost = 500_x000a_    RP0conf = true_x000a_    @description ^=:$: From RN US Probes mod_x000a__x000a_    MODULE_x000a_    { name = ModuleTagAvionics }_x000a__x000a_}"/>
            <x14:filter val="@PART[neo_ds1]:FOR[xxxRP0]_x000a_{_x000a_    %TechRequired = internationalAvionics_x000a_    %cost = 1207_x000a_    %entryCost = 24139_x000a_    RP0conf = true_x000a_    @description ^=:$: From RN US Probes mod_x000a__x000a_    MODULE_x000a_    { name = ModuleTagAvionics }_x000a__x000a_}"/>
            <x14:filter val="@PART[neo_near]:FOR[xxxRP0]_x000a_{_x000a_    %TechRequired = longTermAvionics_x000a_    %cost = 1131_x000a_    %entryCost = 16972_x000a_    RP0conf = true_x000a_    @description ^=:$: From RN US Probes mod_x000a__x000a_    MODULE_x000a_    { name = ModuleTagAvionics }_x000a__x000a_}"/>
            <x14:filter val="@PART[neo_stardust]:FOR[xxxRP0]_x000a_{_x000a_    %TechRequired = internationalAvionics_x000a_    %cost = 1894_x000a_    %entryCost = 37881_x000a_    RP0conf = true_x000a_    @description ^=:$: From RN US Probes mod_x000a__x000a_    MODULE_x000a_    { name = ModuleTagAvionics }_x000a__x000a_}"/>
            <x14:filter val="@PART[neo_stardust_collector]:FOR[xxxRP0]_x000a_{_x000a_    %TechRequired = internationalAvionics_x000a_    %cost = 30_x000a_    %entryCost = 500_x000a_    RP0conf = true_x000a_    @description ^=:$: From RN US Probes mod_x000a__x000a_    MODULE_x000a_    { name = ModuleTagReentry }_x000a__x000a_}"/>
            <x14:filter val="@PART[neo_stardust_para]:FOR[xxxRP0]_x000a_{_x000a_    %TechRequired = internationalAvionics_x000a_    %cost = 30_x000a_    %entryCost = 500_x000a_    RP0conf = true_x000a_    @description ^=:$: From RN US Probes mod_x000a_}"/>
            <x14:filter val="@PART[neo_ulysses]:FOR[xxxRP0]_x000a_{_x000a_    %TechRequired = longTermAvionics_x000a_    %cost = 2679_x000a_    %entryCost = 53596_x000a_    RP0conf = true_x000a_    @description ^=:$: From RN US Probes mod_x000a__x000a_    MODULE_x000a_    { name = ModuleTagAvionics }_x000a__x000a_}"/>
            <x14:filter val="@PART[neptuno]:FOR[xxxRP0]_x000a_{_x000a_    %TechRequired = advancedAvionics_x000a_    %cost = 15000_x000a_    %entryCost = 300000_x000a_    RP0conf = true_x000a_    @description ^=:$: From AIES mod_x000a__x000a_    MODULE_x000a_    { name = ModuleTagAvionics }_x000a__x000a_}"/>
            <x14:filter val="@PART[NERVA_NRX]:FOR[xxxRP0]_x000a_{_x000a_    %TechRequired = earlyNuclearPropulsion_x000a_    %cost = 1657_x000a_    %entryCost = 33146_x000a_    RP0conf = true_x000a_    @description ^=:$: From Bornholio Nuclear mod_x000a__x000a_    MODULE_x000a_    { name = ModuleTagNuclear }_x000a__x000a_}"/>
            <x14:filter val="@PART[NERVA_XE]:FOR[xxxRP0]_x000a_{_x000a_    %TechRequired = earlyNuclearPropulsion_x000a_    %cost = 1969_x000a_    %entryCost = 39375_x000a_    RP0conf = true_x000a_    @description ^=:$: From Bornholio Nuclear mod_x000a__x000a_    MODULE_x000a_    { name = ModuleTagNuclear }_x000a__x000a_}"/>
            <x14:filter val="@PART[nervaII_kerbscalexx]:FOR[xxxRP0]_x000a_{_x000a_    %TechRequired = nuclearPropulsionNF_x000a_    %cost = 28000_x000a_    %entryCost = 2500000_x000a_    RP0conf = true_x000a_    @description ^=:$: From Chaka Monkey mod_x000a__x000a_    MODULE_x000a_    { name = ModuleTagEngineLiquidTurbo }_x000a_    MODULE_x000a_    { name = ModuleTagNuclear }_x000a__x000a_}"/>
            <x14:filter val="@PART[NK33]:FOR[xxxRP0]_x000a_{_x000a_    %TechRequired = stagedCombustion1969_x000a_    %cost = 670_x000a_    %entryCost = 13400_x000a_    RP0conf = true_x000a_    @description ^=:$: From NK33 mod_x000a__x000a_    MODULE_x000a_    { name = ModuleTagEngineLiquidTurbo }_x000a__x000a_}"/>
            <x14:filter val="@PART[NK33_StockVersion]:FOR[xxxRP0]_x000a_{_x000a_    %TechRequired = stagedCombustion1969_x000a_    %cost = 670_x000a_    %entryCost = 13400_x000a_    RP0conf = true_x000a_    @description ^=:$: From Soviet Engines mod_x000a__x000a_    MODULE_x000a_    { name = ModuleTagEngineLiquidTurbo }_x000a__x000a_}"/>
            <x14:filter val="@PART[NK33attachment]:FOR[xxxRP0]_x000a_{_x000a_    %TechRequired = stagedCombustion2009_x000a_    %cost = 120_x000a_    %entryCost = 350_x000a_    RP0conf = false_x000a_    @description ^=:$: From RealEngines mod_x000a_}"/>
            <x14:filter val="@PART[NK33engine]:FOR[xxxRP0]_x000a_{_x000a_    %TechRequired = stagedCombustion1969_x000a_    %cost = 670_x000a_    %entryCost = 13400_x000a_    RP0conf = true_x000a_    @description ^=:$: From RealEngines mod_x000a__x000a_    MODULE_x000a_    { name = ModuleTagEngineLiquidTurbo }_x000a__x000a_}"/>
            <x14:filter val="@PART[NK43_StockVersion]:FOR[xxxRP0]_x000a_{_x000a_    %TechRequired = stagedCombustion1969_x000a_    %cost = 780_x000a_    %entryCost = 15600_x000a_    RP0conf = true_x000a_    @description ^=:$: From Soviet Engines mod_x000a__x000a_    MODULE_x000a_    { name = ModuleTagEngineLiquidTurbo }_x000a__x000a_}"/>
            <x14:filter val="@PART[NK43engine]:FOR[xxxRP0]_x000a_{_x000a_    %TechRequired = stagedCombustion1969_x000a_    %cost = 780_x000a_    %entryCost = 15600_x000a_    RP0conf = true_x000a_    @description ^=:$: From RealEngines mod_x000a__x000a_    MODULE_x000a_    { name = ModuleTagEngineLiquidTurbo }_x000a__x000a_}"/>
            <x14:filter val="@PART[noseCone]:FOR[xxxRP0]_x000a_{_x000a_    %TechRequired = start_x000a_    %cost = 10_x000a_    %entryCost = 200_x000a_    RP0conf = true_x000a_    @description ^=:$: From Stock (RO Config) mod_x000a_}"/>
            <x14:filter val="@PART[noseConeAdapter]:FOR[xxxRP0]_x000a_{_x000a_    %TechRequired = scramjetEngines_x000a_    %cost = 1_x000a_    %entryCost = 6500_x000a_    RP0conf = false_x000a_    @description ^=:$: From Stock (RO Config) mod_x000a_}"/>
            <x14:filter val="@PART[nosExplorerRadialEngine]:FOR[xxxRP0]_x000a_{_x000a_    %TechRequired = SIAD_x000a_    %cost = 1400_x000a_    %entryCost = 4200_x000a_    RP0conf = false_x000a_    @description ^=:$: From Chaka Monkey mod_x000a_}"/>
            <x14:filter val="@PART[nosMonkeyExplorerUtilityHAB]:FOR[xxxRP0]_x000a_{_x000a_    %TechRequired = capsulesNF_x000a_    %cost = 32400_x000a_    %entryCost = 65000_x000a_    RP0conf = false_x000a_    @description ^=:$: From Chaka Monkey mod_x000a__x000a_    MODULE_x000a_    { name = ModuleTagHabitable }_x000a_    MODULE_x000a_    { name = ModuleTagHumanRated }_x000a_    MODULE_x000a_    { name = ModuleTagReentry }_x000a__x000a_}"/>
            <x14:filter val="@PART[novapod]:FOR[xxxRP0]_x000a_{_x000a_    %TechRequired = longTermAvionics_x000a_    %cost = 15000_x000a_    %entryCost = 300000_x000a_    RP0conf = true_x000a_    @description ^=:$: From AIES mod_x000a_}"/>
            <x14:filter val="@PART[NP_AMLVUPPER289Jx221]:FOR[xxxRP0]_x000a_{_x000a_    %TechRequired = materialsScienceCommercial_x000a_    %cost = 1_x000a_    %entryCost = 1_x000a_    RP0conf = false_x000a_    @description ^=:$: From Chaka Monkey mod_x000a_}"/>
            <x14:filter val="@PART[NP_CHAKAEMLVENGINE]:FOR[xxxRP0]_x000a_{_x000a_    %TechRequired = materialsScienceInternational_x000a_    %cost = 300_x000a_    %entryCost = 1_x000a_    RP0conf = false_x000a_    @description ^=:$: From Chaka Monkey mod_x000a_}"/>
            <x14:filter val="@PART[NP_lfe_25m_Orbitalbertha_Mini]:FOR[xxxRP0]_x000a_{_x000a_    %TechRequired = orbitalRocketry1959_x000a_    %cost = 1000_x000a_    %entryCost = 44000_x000a_    RP0conf = true_x000a_    @description ^=:$: From FASA mod_x000a__x000a_    MODULE_x000a_    { name = ModuleTagEngineLiquidTurbo }_x000a__x000a_}"/>
            <x14:filter val="@PART[NP_S592]:FOR[xxxRP0]_x000a_{_x000a_    %TechRequired = orbitalRocketry1986_x000a_    %cost = 200_x000a_    %entryCost = 2800_x000a_    RP0conf = false_x000a_    @description ^=:$: From Niche Parts mod_x000a_}"/>
            <x14:filter val="@PART[NP_S598M]:FOR[xxxRP0]_x000a_{_x000a_    %TechRequired = stagedCombustion1998_x000a_    %cost = 200_x000a_    %entryCost = 2800_x000a_    RP0conf = false_x000a_    @description ^=:$: From Niche Parts mod_x000a_}"/>
            <x14:filter val="@PART[ntr-sc-125-1]:FOR[xxxRP0]_x000a_{_x000a_    %TechRequired = earlyNuclearPropulsion_x000a_    %cost = 25000_x000a_    %entryCost = 1750000_x000a_    RP0conf = true_x000a_    @description ^=:$: From Kerbal Atomics mod_x000a__x000a_    MODULE_x000a_    { name = ModuleTagEngineLiquidTurbo }_x000a_    MODULE_x000a_    { name = ModuleTagNuclear }_x000a__x000a_}"/>
            <x14:filter val="@PART[ntr-sc-125-2]:FOR[xxxRP0]_x000a_{_x000a_    %TechRequired = basicNuclearPropulsion_x000a_    %cost = 75000_x000a_    %entryCost = 2000000_x000a_    RP0conf = true_x000a_    @description ^=:$: From Kerbal Atomics mod_x000a__x000a_    MODULE_x000a_    { name = ModuleTagEngineLiquidTurbo }_x000a_    MODULE_x000a_    { name = ModuleTagNuclear }_x000a__x000a_}"/>
            <x14:filter val="@PART[ntr-sc-25-1]:FOR[xxxRP0]_x000a_{_x000a_    %TechRequired = nuclearPropulsionNF_x000a_    %cost = 28000_x000a_    %entryCost = 2500000_x000a_    RP0conf = true_x000a_    @description ^=:$: From Kerbal Atomics mod_x000a__x000a_    MODULE_x000a_    { name = ModuleTagEngineLiquidTurbo }_x000a_    MODULE_x000a_    { name = ModuleTagNuclear }_x000a__x000a_}"/>
            <x14:filter val="@PART[nuclearEngine]:FOR[xxxRP0]_x000a_{_x000a_    %TechRequired = earlyNuclearPropulsion_x000a_    %cost = 25000_x000a_    %entryCost = 1750000_x000a_    RP0conf = true_x000a_    @description ^=:$: From Stock (RO Config) mod_x000a__x000a_    MODULE_x000a_    { name = ModuleTagEngineLiquidTurbo }_x000a_    MODULE_x000a_    { name = ModuleTagNuclear }_x000a__x000a_}"/>
            <x14:filter val="@PART[nuclearfuel-0625]:FOR[xxxRP0]_x000a_{_x000a_    %TechRequired = advancedNuclearPower_x000a_    %cost = 53400_x000a_    %entryCost = 11800_x000a_    RP0conf = false_x000a_    @description ^=:$: From Near Future Electrical mod_x000a_}"/>
            <x14:filter val="@PART[nuclearfuel-125]:FOR[xxxRP0]_x000a_{_x000a_    %TechRequired = advancedNuclearPower_x000a_    %cost = 267000_x000a_    %entryCost = 57000_x000a_    RP0conf = false_x000a_    @description ^=:$: From Near Future Electrical mod_x000a_}"/>
            <x14:filter val="@PART[nuclearfuel-25]:FOR[xxxRP0]_x000a_{_x000a_    %TechRequired = advancedNuclearPower_x000a_    %cost = 854400_x000a_    %entryCost = 164000_x000a_    RP0conf = false_x000a_    @description ^=:$: From Near Future Electrical mod_x000a_}"/>
            <x14:filter val="@PART[nuclear-recycler-25]:FOR[xxxRP0]_x000a_{_x000a_    %TechRequired = nuclearPowerNF_x000a_    %cost = 390000_x000a_    %entryCost = 360000_x000a_    RP0conf = false_x000a_    @description ^=:$: From Near Future Electrical mod_x000a_}"/>
            <x14:filter val="@PART[OCTOs0Adapter]:FOR[xxxRP0]_x000a_{_x000a_    %TechRequired = materialsScienceLunar_x000a_    %cost = 10_x000a_    %entryCost = 5800_x000a_    RP0conf = false_x000a_    @description ^=:$: From Stock (RO Config) mod_x000a_}"/>
            <x14:filter val="@PART[OCTOServiceBay]:FOR[xxxRP0]_x000a_{_x000a_    %TechRequired = materialsScienceLunar_x000a_    %cost = 60_x000a_    %entryCost = 5800_x000a_    RP0conf = false_x000a_    @description ^=:$: From Stock (RO Config) mod_x000a_}"/>
            <x14:filter val="@PART[OCTOTank]:FOR[xxxRP0]_x000a_{_x000a_    %TechRequired = materialsScienceLunar_x000a_    %cost = 1_x000a_    %entryCost = 5800_x000a_    RP0conf = false_x000a_    @description ^=:$: From Stock (RO Config) mod_x000a_}"/>
            <x14:filter val="@PART[ok_bo_fem]:FOR[xxxRP0]_x000a_{_x000a_    %TechRequired = lunarRatedHeatshields_x000a_    %cost = 1500_x000a_    %entryCost = 50000_x000a_    RP0conf = true_x000a_    @description ^=:$: From RN Soyuz mod_x000a__x000a_    MODULE_x000a_    { name = ModuleTagHumanRated }_x000a_    MODULE_x000a_    { name = ModuleTagReentry }_x000a__x000a_}"/>
            <x14:filter val="@PART[ok_bo_male]:FOR[xxxRP0]_x000a_{_x000a_    %TechRequired = matureCapsules_x000a_    %cost = 1500_x000a_    %entryCost = 50000_x000a_    RP0conf = true_x000a_    @description ^=:$: From RN Soyuz mod_x000a__x000a_    MODULE_x000a_    { name = ModuleTagAvionics }_x000a_    MODULE_x000a_    { name = ModuleTagHabitable }_x000a_    MODULE_x000a_    { name = ModuleTagHumanRated }_x000a__x000a_}"/>
            <x14:filter val="@PART[ok_dec]:FOR[xxxRP0]_x000a_{_x000a_    %TechRequired = materialsScienceAdvCapsules_x000a_    %cost = 200_x000a_    %entryCost = 7000_x000a_    RP0conf = true_x000a_    @description ^=:$: From RN Soyuz mod_x000a__x000a_    MODULE_x000a_    { name = ModuleTagHumanRated }_x000a_    MODULE_x000a_    { name = ModuleTagDecoupler }_x000a__x000a_}"/>
            <x14:filter val="@PART[ok_hs]:FOR[xxxRP0]_x000a_{_x000a_    %TechRequired = lunarRatedHeatshields_x000a_    %cost = 1000_x000a_    %entryCost = 30000_x000a_    RP0conf = true_x000a_    @description ^=:$: From RN Soyuz mod_x000a__x000a_    MODULE_x000a_    { name = ModuleTagReentry }_x000a__x000a_}"/>
            <x14:filter val="@PART[ok_pao]:FOR[xxxRP0]_x000a_{_x000a_    %TechRequired = matureCapsules_x000a_    %cost = 2000_x000a_    %entryCost = 75000_x000a_    RP0conf = true_x000a_    @description ^=:$: From RN Soyuz mod_x000a__x000a_    MODULE_x000a_    { name = ModuleTagHabitable }_x000a_    MODULE_x000a_    { name = ModuleTagHumanRated }_x000a__x000a_}"/>
            <x14:filter val="@PART[ok_para]:FOR[xxxRP0]_x000a_{_x000a_    %TechRequired = matureCapsules_x000a_    %cost = 200_x000a_    %entryCost = 2500_x000a_    RP0conf = true_x000a_    @description ^=:$: From RN Soyuz mod_x000a__x000a_    MODULE_x000a_    { name = ModuleTagHumanRated }_x000a_    MODULE_x000a_    { name = ModuleTagReentry }_x000a__x000a_}"/>
            <x14:filter val="@PART[ok_sa]:FOR[xxxRP0]_x000a_{_x000a_    %TechRequired = matureCapsules_x000a_    %cost = 1500_x000a_    %entryCost = 70000_x000a_    RP0conf = true_x000a_    @description ^=:$: From RN Soyuz mod_x000a__x000a_    MODULE_x000a_    { name = ModuleTagAvionics }_x000a_    MODULE_x000a_    { name = ModuleTagHabitable }_x000a_    MODULE_x000a_    { name = ModuleTagHumanRated }_x000a_    MODULE_x000a_    { name = ModuleTagReentry }_x000a__x000a_}"/>
            <x14:filter val="@PART[ok_tft]:FOR[xxxRP0]_x000a_{_x000a_    %TechRequired = materialsScienceAdvCapsules_x000a_    %cost = 800_x000a_    %entryCost = 25000_x000a_    RP0conf = true_x000a_    @description ^=:$: From RN Soyuz mod_x000a_}"/>
            <x14:filter val="@PART[omsEngine]:FOR[xxxRP0]_x000a_{_x000a_    %TechRequired = orbitalRocketry1981_x000a_    %cost = 400_x000a_    %entryCost = 8000_x000a_    RP0conf = true_x000a_    @description ^=:$: From Stock (RO Config) mod_x000a_}"/>
            <x14:filter val="@PART[orbitaiespod]:FOR[xxxRP0]_x000a_{_x000a_    %TechRequired = basicCapsules_x000a_    %cost = 1500_x000a_    %entryCost = 52000_x000a_    RP0conf = true_x000a_    @description ^=:$: From AIES mod_x000a__x000a_    MODULE_x000a_    { name = ModuleTagAvionics }_x000a_    MODULE_x000a_    { name = ModuleTagHabitable }_x000a_    MODULE_x000a_    { name = ModuleTagHumanRated }_x000a_    MODULE_x000a_    { name = ModuleTagReentry }_x000a__x000a_}"/>
            <x14:filter val="@PART[orbitalorbx]:FOR[xxxRP0]_x000a_{_x000a_    %TechRequired = internationalAvionics_x000a_    %cost = 1500_x000a_    %entryCost = 3000_x000a_    RP0conf = false_x000a_    @description ^=:$: From Chaka Monkey mod_x000a_}"/>
            <x14:filter val="@PART[OrionDockingPort3a49capXx]:FOR[xxxRP0]_x000a_{_x000a_    %TechRequired = capsulesNF_x000a_    %cost = 1000_x000a_    %entryCost = 1400_x000a_    RP0conf = false_x000a_    @description ^=:$: From Chaka Monkey mod_x000a__x000a_    MODULE_x000a_    { name = ModuleTagHumanRated }_x000a_    MODULE_x000a_    { name = ModuleTagReentry }_x000a__x000a_}"/>
            <x14:filter val="@PART[OrionDockingPortXWSTANDARDDOCKPORT]:FOR[xxxRP0]_x000a_{_x000a_    %TechRequired = flightControlNF_x000a_    %cost = 4000_x000a_    %entryCost = 175000_x000a_    RP0conf = true_x000a_    @description ^=:$: From Chaka Monkey mod_x000a__x000a_    MODULE_x000a_    { name = ModuleTagHumanRated }_x000a_    MODULE_x000a_    { name = ModuleTagDecoupler }_x000a__x000a_}"/>
            <x14:filter val="@PART[OrionDockingPortXx]:FOR[xxxRP0]_x000a_{_x000a_    %TechRequired = capsulesNF_x000a_    %cost = 4000_x000a_    %entryCost = 175000_x000a_    RP0conf = true_x000a_    @description ^=:$: From Chaka Monkey mod_x000a__x000a_    MODULE_x000a_    { name = ModuleTagEngineSolid }_x000a_    MODULE_x000a_    { name = ModuleTagHumanRated }_x000a_    MODULE_x000a_    { name = ModuleTagDecoupler }_x000a__x000a_}"/>
            <x14:filter val="@PART[OscarDtank]:FOR[xxxRP0]_x000a_{_x000a_    %TechRequired = start_x000a_    %cost = 30_x000a_    %entryCost = 600_x000a_    RP0conf = true_x000a_    @description ^=:$: From Stock (RO Config) mod_x000a_}"/>
            <x14:filter val="@PART[OscarEtank]:FOR[xxxRP0]_x000a_{_x000a_    %TechRequired = start_x000a_    %cost = 30_x000a_    %entryCost = 600_x000a_    RP0conf = true_x000a_    @description ^=:$: From Stock (RO Config) mod_x000a_}"/>
            <x14:filter val="@PART[p1_decoupler]:FOR[xxxRP0]_x000a_{_x000a_    %TechRequired = solids1958_x000a_    %cost = 10_x000a_    %entryCost = 50_x000a_    RP0conf = true_x000a_    @description ^=:$: From RN US Probes mod_x000a__x000a_    MODULE_x000a_    { name = ModuleTagDecoupler }_x000a__x000a_}"/>
            <x14:filter val="@PART[pam_d]:FOR[xxxRP0]_x000a_{_x000a_    %TechRequired = solids1981_x000a_    %cost = 1203_x000a_    %entryCost = 24060_x000a_    RP0conf = true_x000a_    @description ^=:$: From RN US Probes mod_x000a__x000a_    MODULE_x000a_    { name = ModuleTagEngineSolid }_x000a__x000a_}"/>
            <x14:filter val="@PART[PAPBarometer]:FOR[xxxRP0]_x000a_{_x000a_    %TechRequired = start_x000a_    %cost = 8_x000a_    %entryCost = 160_x000a_    RP0conf = true_x000a_    @description ^=:$: From AIES mod_x000a__x000a_    MODULE_x000a_    { name = ModuleTagInstruments }_x000a__x000a_}"/>
            <x14:filter val="@PART[parachuteDrogue]:FOR[xxxRP0]_x000a_{_x000a_    %TechRequired = start_x000a_    %cost = 0_x000a_    %entryCost = 0_x000a_    RP0conf = true_x000a_    @description ^=:$: From Stock (RO Config) mod_x000a_}"/>
            <x14:filter val="@PART[parachuteLarge]:FOR[xxxRP0]_x000a_{_x000a_    %TechRequired = start_x000a_    %cost = 0_x000a_    %entryCost = 0_x000a_    RP0conf = true_x000a_    @description ^=:$: From Stock (RO Config) mod_x000a_}"/>
            <x14:filter val="@PART[parachuteRadial]:FOR[xxxRP0]_x000a_{_x000a_    %TechRequired = start_x000a_    %cost = 0_x000a_    %entryCost = 0_x000a_    RP0conf = true_x000a_    @description ^=:$: From Stock (RO Config) mod_x000a_}"/>
            <x14:filter val="@PART[parachuteSingle]:FOR[xxxRP0]_x000a_{_x000a_    %TechRequired = start_x000a_    %cost = 0_x000a_    %entryCost = 0_x000a_    RP0conf = true_x000a_    @description ^=:$: From Stock (RO Config) mod_x000a_}"/>
            <x14:filter val="@PART[ParaDockingPort]:FOR[xxxRP0]_x000a_{_x000a_    %TechRequired = gridFins_x000a_    %cost = 3500_x000a_    %entryCost = 70000_x000a_    RP0conf = true_x000a_    @description ^=:$: From Ven Stock Revamp mod_x000a__x000a_    MODULE_x000a_    { name = ModuleTagDecoupler }_x000a__x000a_}"/>
            <x14:filter val="@PART[PAYLOADADAPTER]:FOR[xxxRP0]_x000a_{_x000a_    %TechRequired = materialsScienceInternational_x000a_    %cost = 600_x000a_    %entryCost = 1200_x000a_    RP0conf = false_x000a_    @description ^=:$: From Chaka Monkey mod_x000a_}"/>
            <x14:filter val="@PART[PAYLOADADAPTER2]:FOR[xxxRP0]_x000a_{_x000a_    %TechRequired = materialsScienceInternational_x000a_    %cost = 600_x000a_    %entryCost = 1200_x000a_    RP0conf = false_x000a_    @description ^=:$: From Chaka Monkey mod_x000a_}"/>
            <x14:filter val="@PART[PC_InflateHeatshieldLxx]:FOR[xxxRP0]_x000a_{_x000a_    %TechRequired = HIAD_x000a_    %cost = 1250_x000a_    %entryCost = 7500_x000a_    RP0conf = false_x000a_    @description ^=:$: From Chaka Monkey mod_x000a_}"/>
            <x14:filter val="@PART[pCtrlSrf1]:FOR[xxxRP0]_x000a_{_x000a_    %TechRequired = start_x000a_    %cost = 0.1_x000a_    %entryCost = 2_x000a_    RP0conf = true_x000a_    @description ^=:$: From Procedural Dynamics mod_x000a_}"/>
            <x14:filter val="@PART[PEWEE100]:FOR[xxxRP0]_x000a_{_x000a_    %TechRequired = basicNuclearPropulsion_x000a_    %cost = 673_x000a_    %entryCost = 13468_x000a_    RP0conf = true_x000a_    @description ^=:$: From Bornholio Nuclear mod_x000a__x000a_    MODULE_x000a_    { name = ModuleTagNuclear }_x000a__x000a_}"/>
            <x14:filter val="@PART[Phoebus1N50]:FOR[xxxRP0]_x000a_{_x000a_    %TechRequired = earlyNuclearPropulsion_x000a_    %cost = 1988_x000a_    %entryCost = 39768_x000a_    RP0conf = true_x000a_    @description ^=:$: From Bornholio Nuclear mod_x000a__x000a_    MODULE_x000a_    { name = ModuleTagNuclear }_x000a__x000a_}"/>
            <x14:filter val="@PART[Phoebus2N100]:FOR[xxxRP0]_x000a_{_x000a_    %TechRequired = basicNuclearPropulsion_x000a_    %cost = 6628_x000a_    %entryCost = 132559_x000a_    RP0conf = true_x000a_    @description ^=:$: From Bornholio Nuclear mod_x000a__x000a_    MODULE_x000a_    { name = ModuleTagNuclear }_x000a__x000a_}"/>
            <x14:filter val="@PART[pioneer_0_1_2]:FOR[xxxRP0]_x000a_{_x000a_    %TechRequired = earlyAvionics_x000a_    %cost = 170_x000a_    %entryCost = 3400_x000a_    RP0conf = true_x000a_    @description ^=:$: From RN US Probes mod_x000a__x000a_    MODULE_x000a_    { name = ModuleTagAvionics }_x000a__x000a_}"/>
            <x14:filter val="@PART[pioneer_10_11]:FOR[xxxRP0]_x000a_{_x000a_    %TechRequired = advancedAvionics_x000a_    %cost = 800_x000a_    %entryCost = 14000_x000a_    RP0conf = true_x000a_    @description ^=:$: From RN US Probes mod_x000a__x000a_    MODULE_x000a_    { name = ModuleTagAvionics }_x000a__x000a_}"/>
            <x14:filter val="@PART[pioneer_3_4]:FOR[xxxRP0]_x000a_{_x000a_    %TechRequired = earlyAvionics_x000a_    %cost = 210_x000a_    %entryCost = 4200_x000a_    RP0conf = true_x000a_    @description ^=:$: From RN US Probes mod_x000a__x000a_    MODULE_x000a_    { name = ModuleTagAvionics }_x000a__x000a_}"/>
            <x14:filter val="@PART[pioneer_5]:FOR[xxxRP0]_x000a_{_x000a_    %TechRequired = basicAvionics_x000a_    %cost = 360_x000a_    %entryCost = 7200_x000a_    RP0conf = true_x000a_    @description ^=:$: From RN US Probes mod_x000a__x000a_    MODULE_x000a_    { name = ModuleTagAvionics }_x000a__x000a_}"/>
            <x14:filter val="@PART[pioneer_6_7_8_9]:FOR[xxxRP0]_x000a_{_x000a_    %TechRequired = matureAvionics_x000a_    %cost = 500_x000a_    %entryCost = 10000_x000a_    RP0conf = true_x000a_    @description ^=:$: From RN US Probes mod_x000a__x000a_    MODULE_x000a_    { name = ModuleTagAvionics }_x000a__x000a_}"/>
            <x14:filter val="@PART[pioneer1_booster]:FOR[xxxRP0]_x000a_{_x000a_    %TechRequired = solids1958_x000a_    %cost = 30_x000a_    %entryCost = 100_x000a_    RP0conf = true_x000a_    @description ^=:$: From RN US Probes mod_x000a__x000a_    MODULE_x000a_    { name = ModuleTagEngineSolid }_x000a__x000a_}"/>
            <x14:filter val="@PART[pit-0625]:FOR[xxxRP0]_x000a_{_x000a_    %TechRequired = advancedElecPropulsion_x000a_    %cost = 7002_x000a_    %entryCost = 31000_x000a_    RP0conf = true_x000a_    @description ^=:$: From Near Future Propulsion mod_x000a_}"/>
            <x14:filter val="@PART[pit-125]:FOR[xxxRP0]_x000a_{_x000a_    %TechRequired = colonization2051ElecProp_x000a_    %cost = 14140_x000a_    %entryCost = 52700_x000a_    RP0conf = true_x000a_    @description ^=:$: From Near Future Propulsion mod_x000a_}"/>
            <x14:filter val="@PART[pit-25]:FOR[xxxRP0]_x000a_{_x000a_    %TechRequired = colonization2100ElecProp_x000a_    %cost = 24525_x000a_    %entryCost = 115000_x000a_    RP0conf = true_x000a_    @description ^=:$: From Near Future Propulsion mod_x000a__x000a_    MODULE_x000a_    { name = ModuleTagEngineLiquidPF }_x000a__x000a_}"/>
            <x14:filter val="@PART[PLE]:FOR[xxxRP0]_x000a_{_x000a_    %TechRequired = largeRoverDesigns_x000a_    %cost = 200_x000a_    %entryCost = 2800_x000a_    RP0conf = false_x000a_    @description ^=:$: From Niche Parts mod_x000a_}"/>
            <x14:filter val="@PART[plommsLandingLeg]:FOR[xxxRP0]_x000a_{_x000a_    %TechRequired = lunarLanding_x000a_    %cost = 120_x000a_    %entryCost = 2400_x000a_    RP0conf = true_x000a_    @description ^=:$: From AIES mod_x000a_}"/>
            <x14:filter val="@PART[pointyNoseConeA]:FOR[xxxRP0]_x000a_{_x000a_    %TechRequired = start_x000a_    %cost = 10_x000a_    %entryCost = 200_x000a_    RP0conf = true_x000a_    @description ^=:$: From Stock (RO Config) mod_x000a_}"/>
            <x14:filter val="@PART[pointyNoseConeB]:FOR[xxxRP0]_x000a_{_x000a_    %TechRequired = start_x000a_    %cost = 10_x000a_    %entryCost = 200_x000a_    RP0conf = true_x000a_    @description ^=:$: From Stock (RO Config) mod_x000a_}"/>
            <x14:filter val="@PART[polyot]:FOR[xxxRP0]_x000a_{_x000a_    %TechRequired = matureAvionics_x000a_    %cost = 10500_x000a_    %entryCost = 500_x000a_    RP0conf = false_x000a_    @description ^=:$: From RN Soviet Probes mod_x000a_}"/>
            <x14:filter val="@PART[polyot_side_engine]:FOR[xxxRP0]_x000a_{_x000a_    %TechRequired = earlyDocking_x000a_    %cost = 12500_x000a_    %entryCost = 70_x000a_    RP0conf = false_x000a_    @description ^=:$: From RN Soviet Probes mod_x000a_}"/>
            <x14:filter val="@PART[probeCoreCube]:FOR[xxxRP0]_x000a_{_x000a_    %TechRequired = longTermAvionics_x000a_    %cost = 15000_x000a_    %entryCost = 300000_x000a_    RP0conf = true_x000a_    @description ^=:$: From Stock (RO Config) mod_x000a__x000a_    MODULE_x000a_    { name = ModuleTagAvionics }_x000a__x000a_}"/>
            <x14:filter val="@PART[probeCoreHex]:FOR[xxxRP0]_x000a_{_x000a_    %TechRequired = improvedAvionics_x000a_    %cost = 1500_x000a_    %entryCost = 30000_x000a_    RP0conf = true_x000a_    @description ^=:$: From Stock (RO Config) mod_x000a__x000a_    MODULE_x000a_    { name = ModuleTagAvionics }_x000a__x000a_}"/>
            <x14:filter val="@PART[probeCoreOcto]:FOR[xxxRP0]_x000a_{_x000a_    %TechRequired = matureAvionics_x000a_    %cost = 4000_x000a_    %entryCost = 80000_x000a_    RP0conf = true_x000a_    @description ^=:$: From Stock (RO Config) mod_x000a__x000a_    MODULE_x000a_    { name = ModuleTagAvionics }_x000a__x000a_}"/>
            <x14:filter val="@PART[probeCoreOcto2]:FOR[xxxRP0]_x000a_{_x000a_    %TechRequired = basicAvionics_x000a_    %cost = 1000_x000a_    %entryCost = 20000_x000a_    RP0conf = true_x000a_    @description ^=:$: From Stock (RO Config) mod_x000a__x000a_    MODULE_x000a_    { name = ModuleTagAvionics }_x000a__x000a_}"/>
            <x14:filter val="@PART[probeStackLarge]:FOR[xxxRP0]_x000a_{_x000a_    %TechRequired = internationalAvionics_x000a_    %cost = 3400_x000a_    %entryCost = 24800_x000a_    RP0conf = false_x000a_    @description ^=:$: From Stock (RO Config) mod_x000a_}"/>
            <x14:filter val="@PART[probeStackSmall]:FOR[xxxRP0]_x000a_{_x000a_    %TechRequired = longTermAvionics_x000a_    %cost = 2250_x000a_    %entryCost = 17800_x000a_    RP0conf = false_x000a_    @description ^=:$: From Stock (RO Config) mod_x000a_}"/>
            <x14:filter val="@PART[ProceduralAllMovingWing]:FOR[xxxRP0]_x000a_{_x000a_    %TechRequired = start_x000a_    %cost = 0.1_x000a_    %entryCost = 2_x000a_    RP0conf = true_x000a_    @description ^=:$: From Procedural Dynamics mod_x000a_}"/>
            <x14:filter val="@PART[proceduralAvionics]:FOR[xxxRP0]_x000a_{_x000a_    %TechRequired = start_x000a_    %cost = 0.1_x000a_    %entryCost = 2_x000a_    RP0conf = true_x000a_    @description ^=:$: From Procedural Parts mod_x000a__x000a_    MODULE_x000a_    { name = ModuleTagAvionics }_x000a__x000a_}"/>
            <x14:filter val="@PART[proceduralBattery]:FOR[xxxRP0]_x000a_{_x000a_    %TechRequired = postWarAvionics_x000a_    %cost = 0.1_x000a_    %entryCost = 2_x000a_    RP0conf = true_x000a_    @description ^=:$: From Procedural Parts mod_x000a__x000a_    MODULE_x000a_    { name = ModuleTagHydrolox }_x000a__x000a_}"/>
            <x14:filter val="@PART[proceduralCrewTube]:FOR[xxxRP0]_x000a_{_x000a_    %TechRequired = spaceStationDev_x000a_    %cost = 0.1_x000a_    %entryCost = 2_x000a_    RP0conf = true_x000a_    @description ^=:$: From Procedural Parts mod_x000a__x000a_    MODULE_x000a_    { name = ModuleTagHumanRated }_x000a__x000a_}"/>
            <x14:filter val="@PART[proceduralNoseCone]:FOR[xxxRP0]_x000a_{_x000a_    %TechRequired = start_x000a_    %cost = 0.1_x000a_    %entryCost = 2_x000a_    RP0conf = true_x000a_    @description ^=:$: From Procedural Parts mod_x000a_}"/>
            <x14:filter val="@PART[proceduralSRBRealFuels]:FOR[xxxRP0]_x000a_{_x000a_    %TechRequired = solids1958_x000a_    %cost = 0.1_x000a_    %entryCost = 50000_x000a_    RP0conf = true_x000a_    @description ^=:$: From Procedural Parts mod_x000a__x000a_    MODULE_x000a_    { name = ModuleTagEngineSolid }_x000a__x000a_}"/>
            <x14:filter val="@PART[proceduralStackDecoupler]:FOR[xxxRP0]_x000a_{_x000a_    %TechRequired = start_x000a_    %cost = 0.1_x000a_    %entryCost = 2_x000a_    RP0conf = true_x000a_    @description ^=:$: From Procedural Parts mod_x000a__x000a_    MODULE_x000a_    { name = ModuleTagDecoupler }_x000a__x000a_}"/>
            <x14:filter val="@PART[proceduralStructural]:FOR[xxxRP0]_x000a_{_x000a_    %TechRequired = start_x000a_    %cost = 0.1_x000a_    %entryCost = 2_x000a_    RP0conf = true_x000a_    @description ^=:$: From Procedural Parts mod_x000a_}"/>
            <x14:filter val="@PART[proceduralTankRealFuels]:FOR[xxxRP0]_x000a_{_x000a_    %TechRequired = start_x000a_    %cost = 0.1_x000a_    %entryCost = 2_x000a_    RP0conf = true_x000a_    @description ^=:$: From Procedural Parts mod_x000a_}"/>
            <x14:filter val="@PART[Proceduralwing2]:FOR[xxxRP0]_x000a_{_x000a_    %TechRequired = start_x000a_    %cost = 0.1_x000a_    %entryCost = 2_x000a_    RP0conf = true_x000a_    @description ^=:$: From Procedural Dynamics mod_x000a_}"/>
            <x14:filter val="@PART[Proceduralwing2EndPiece]:FOR[xxxRP0]_x000a_{_x000a_    %TechRequired = start_x000a_    %cost = 0.1_x000a_    %entryCost = 2_x000a_    RP0conf = true_x000a_    @description ^=:$: From Procedural Dynamics mod_x000a_}"/>
            <x14:filter val="@PART[Proceduralwing4]:FOR[xxxRP0]_x000a_{_x000a_    %TechRequired = start_x000a_    %cost = 0.1_x000a_    %entryCost = 2_x000a_    RP0conf = true_x000a_    @description ^=:$: From Procedural Dynamics mod_x000a_}"/>
            <x14:filter val="@PART[ProceduralwingBac9]:FOR[xxxRP0]_x000a_{_x000a_    %TechRequired = start_x000a_    %cost = 0.1_x000a_    %entryCost = 2_x000a_    RP0conf = true_x000a_    @description ^=:$: From Procedural Dynamics mod_x000a_}"/>
            <x14:filter val="@PART[ProceduralwingSPP]:FOR[xxxRP0]_x000a_{_x000a_    %TechRequired = start_x000a_    %cost = 0.1_x000a_    %entryCost = 2_x000a_    RP0conf = true_x000a_    @description ^=:$: From Procedural Dynamics mod_x000a_}"/>
            <x14:filter val="@PART[PROGRESS]:FOR[xxxRP0]_x000a_{_x000a_    %TechRequired = longTermAvionics_x000a_    %cost = 280_x000a_    %entryCost = 6400_x000a_    RP0conf = false_x000a_    @description ^=:$: From DECQ Soyuz mod_x000a_}"/>
            <x14:filter val="@PART[PROGRESS_FG1]:FOR[xxxRP0]_x000a_{_x000a_    %TechRequired = materialsScienceSpaceStation_x000a_    %cost = 280_x000a_    %entryCost = 6400_x000a_    RP0conf = false_x000a_    @description ^=:$: From DECQ R7/SOYUZ mod_x000a_}"/>
            <x14:filter val="@PART[quetzal]:FOR[xxxRP0]_x000a_{_x000a_    %TechRequired = advancedAvionics_x000a_    %cost = 380_x000a_    %entryCost = 2500_x000a_    RP0conf = false_x000a_    @description ^=:$: From Coatl Aerospace mod_x000a_}"/>
            <x14:filter val="@PART[R_40B_4kN]:FOR[xxxRP0]_x000a_{_x000a_    %TechRequired = largeSpaceplaneControl_x000a_    %cost = 200_x000a_    %entryCost = 2800_x000a_    RP0conf = false_x000a_    @description ^=:$: From Niche Parts mod_x000a_}"/>
            <x14:filter val="@PART[R7_BLOCK_I]:FOR[xxxRP0]_x000a_{_x000a_    %TechRequired = materialsScienceSpaceStation_x000a_    %cost = 280_x000a_    %entryCost = 6400_x000a_    RP0conf = false_x000a_    @description ^=:$: From DECQ R7/SOYUZ mod_x000a_}"/>
            <x14:filter val="@PART[R7_Booster_Engine]:FOR[xxxRP0]_x000a_{_x000a_    %TechRequired = orbitalRocketry1956_x000a_    %cost = 680_x000a_    %entryCost = 13600_x000a_    RP0conf = true_x000a_    @description ^=:$: From SXT mod_x000a__x000a_    MODULE_x000a_    { name = ModuleTagEngineLiquidTurbo }_x000a__x000a_}"/>
            <x14:filter val="@PART[R7_Core_Engine]:FOR[xxxRP0]_x000a_{_x000a_    %TechRequired = orbitalRocketry1956_x000a_    %cost = 700_x000a_    %entryCost = 14000_x000a_    RP0conf = true_x000a_    @description ^=:$: From SXT mod_x000a__x000a_    MODULE_x000a_    { name = ModuleTagEngineLiquidTurbo }_x000a__x000a_}"/>
            <x14:filter val="@PART[R7_FIRST_STAGE]:FOR[xxxRP0]_x000a_{_x000a_    %TechRequired = orbitalRocketry1972_x000a_    %cost = 680_x000a_    %entryCost = 13600_x000a_    RP0conf = true_x000a_    @description ^=:$: From DECQ R7/SOYUZ mod_x000a__x000a_    MODULE_x000a_    { name = ModuleTagEngineLiquidTurbo }_x000a__x000a_}"/>
            <x14:filter val="@PART[R7_FIRST_STAGE_DECOUPLER]:FOR[xxxRP0]_x000a_{_x000a_    %TechRequired = materialsScienceSpaceStation_x000a_    %cost = 200_x000a_    %entryCost = 20_x000a_    RP0conf = false_x000a_    @description ^=:$: From DECQ R7/SOYUZ mod_x000a_}"/>
            <x14:filter val="@PART[R7_FS_TOP]:FOR[xxxRP0]_x000a_{_x000a_    %TechRequired = materialsScienceSpaceStation_x000a_    %cost = 280_x000a_    %entryCost = 6400_x000a_    RP0conf = false_x000a_    @description ^=:$: From DECQ R7/SOYUZ mod_x000a_}"/>
            <x14:filter val="@PART[R7_RETRO_MOTOR]:FOR[xxxRP0]_x000a_{_x000a_    %TechRequired = materialsScienceSpaceStation_x000a_    %cost = 280_x000a_    %entryCost = 6400_x000a_    RP0conf = false_x000a_    @description ^=:$: From DECQ R7/SOYUZ mod_x000a_}"/>
            <x14:filter val="@PART[R7_SECOND_STAGE]:FOR[xxxRP0]_x000a_{_x000a_    %TechRequired = orbitalRocketry1972_x000a_    %cost = 280_x000a_    %entryCost = 6400_x000a_    RP0conf = false_x000a_    @description ^=:$: From DECQ R7/SOYUZ mod_x000a_}"/>
            <x14:filter val="@PART[R8winglet]:FOR[xxxRP0]_x000a_{_x000a_    %TechRequired = start_x000a_    %cost = 20_x000a_    %entryCost = 400_x000a_    RP0conf = true_x000a_    @description ^=:$: From Stock (RO Config) mod_x000a_}"/>
            <x14:filter val="@PART[RadialavionicsHub]:FOR[xxxRP0]_x000a_{_x000a_    %TechRequired = advancedAvionics_x000a_    %cost = 2000_x000a_    %entryCost = 4600_x000a_    RP0conf = false_x000a_    @description ^=:$: From Ven Stock Revamp mod_x000a_}"/>
            <x14:filter val="@PART[radialDecoupler]:FOR[xxxRP0]_x000a_{_x000a_    %TechRequired = start_x000a_    %cost = 20_x000a_    %entryCost = 400_x000a_    RP0conf = true_x000a_    @description ^=:$: From Stock (RO Config) mod_x000a__x000a_    MODULE_x000a_    { name = ModuleTagDecoupler }_x000a__x000a_}"/>
            <x14:filter val="@PART[radialDecoupler1-2]:FOR[xxxRP0]_x000a_{_x000a_    %TechRequired = postWarMaterialsScience_x000a_    %cost = 20_x000a_    %entryCost = 5_x000a_    RP0conf = true_x000a_    @description ^=:$: From Stock (RO Config) mod_x000a__x000a_    MODULE_x000a_    { name = ModuleTagDecoupler }_x000a__x000a_}"/>
            <x14:filter val="@PART[radialDecoupler2]:FOR[xxxRP0]_x000a_{_x000a_    %TechRequired = materialsScienceSatellite_x000a_    %cost = 30_x000a_    %entryCost = 600_x000a_    RP0conf = true_x000a_    @description ^=:$: From Stock (RO Config) mod_x000a__x000a_    MODULE_x000a_    { name = ModuleTagDecoupler }_x000a__x000a_}"/>
            <x14:filter val="@PART[radialEngineBody]:FOR[xxxRP0]_x000a_{_x000a_    %TechRequired = matureSupersonic_x000a_    %cost = 1650_x000a_    %entryCost = 6200_x000a_    RP0conf = false_x000a_    @description ^=:$: From Stock (RO Config) mod_x000a_}"/>
            <x14:filter val="@PART[radialEngineMini]:FOR[xxxRP0]_x000a_{_x000a_    %TechRequired = orbitalRocketry1956_x000a_    %cost = 50_x000a_    %entryCost = 1000_x000a_    RP0conf = true_x000a_    @description ^=:$: From Stock (RO Config) mod_x000a__x000a_    MODULE_x000a_    { name = ModuleTagEngineLiquidTurbo }_x000a__x000a_}"/>
            <x14:filter val="@PART[RadialLF]:FOR[xxxRP0]_x000a_{_x000a_    %TechRequired = earlyMaterialsScience_x000a_    %cost = 1_x000a_    %entryCost = 20_x000a_    RP0conf = true_x000a_    @description ^=:$: From Stock (RO Config) mod_x000a_}"/>
            <x14:filter val="@PART[radialLiquidEngine1-2]:FOR[xxxRP0]_x000a_{_x000a_    %TechRequired = orbitalRocketry1964_x000a_    %cost = 350_x000a_    %entryCost = 15000_x000a_    RP0conf = true_x000a_    @description ^=:$: From Stock (RO Config) mod_x000a__x000a_    MODULE_x000a_    { name = ModuleTagEngineLiquidTurbo }_x000a__x000a_}"/>
            <x14:filter val="@PART[radialRCSTank]:FOR[xxxRP0]_x000a_{_x000a_    %TechRequired = earlyMaterialsScience_x000a_    %cost = 1_x000a_    %entryCost = 20_x000a_    RP0conf = true_x000a_    @description ^=:$: From Stock (RO Config) mod_x000a_}"/>
            <x14:filter val="@PART[radPanelEdge]:FOR[xxxRP0]_x000a_{_x000a_    %TechRequired = largeScaleOrbitalCon_x000a_    %cost = 450_x000a_    %entryCost = 2200_x000a_    RP0conf = false_x000a_    @description ^=:$: From Stock (RO Config) mod_x000a_}"/>
            <x14:filter val="@PART[radPanelLg]:FOR[xxxRP0]_x000a_{_x000a_    %TechRequired = largeScaleOrbitalCon_x000a_    %cost = 450_x000a_    %entryCost = 2200_x000a_    RP0conf = false_x000a_    @description ^=:$: From Stock (RO Config) mod_x000a_}"/>
            <x14:filter val="@PART[radPanelSm]:FOR[xxxRP0]_x000a_{_x000a_    %TechRequired = largeScaleOrbitalCon_x000a_    %cost = 150_x000a_    %entryCost = 1500_x000a_    RP0conf = false_x000a_    @description ^=:$: From Stock (RO Config) mod_x000a_}"/>
            <x14:filter val="@PART[radr]:FOR[xxxRP0]_x000a_{_x000a_    %TechRequired = improvedRTG_x000a_    %cost = 11917_x000a_    %entryCost = 119170_x000a_    RP0conf = true_x000a_    @description ^=:$: From AIES mod_x000a__x000a_    MODULE_x000a_    { name = ModuleTagNuclear }_x000a__x000a_}"/>
            <x14:filter val="@PART[ramAirIntake]:FOR[xxxRP0]_x000a_{_x000a_    %TechRequired = matureSupersonic_x000a_    %cost = 40_x000a_    %entryCost = 800_x000a_    RP0conf = true_x000a_    @description ^=:$: From Stock (RO Config) mod_x000a_}"/>
            <x14:filter val="@PART[RAPIER]:FOR[xxxRP0]_x000a_{_x000a_    %TechRequired = experimentalSpaceplanes_x000a_    %cost = 4800_x000a_    %entryCost = 96000_x000a_    RP0conf = true_x000a_    @description ^=:$: From Stock (RO Config) mod_x000a__x000a_    MODULE_x000a_    { name = ModuleTagEngineLiquidTurbo }_x000a__x000a_}"/>
            <x14:filter val="@PART[RC_cone]:FOR[xxxRP0]_x000a_{_x000a_    %TechRequired = start_x000a_    %cost = 0_x000a_    %entryCost = 0_x000a_    RP0conf = true_x000a_    @description ^=:$: From RealChute mod_x000a_}"/>
            <x14:filter val="@PART[RC_cone_double]:FOR[xxxRP0]_x000a_{_x000a_    %TechRequired = start_x000a_    %cost = 0_x000a_    %entryCost = 0_x000a_    RP0conf = true_x000a_    @description ^=:$: From RealChute mod_x000a_}"/>
            <x14:filter val="@PART[RC_radial]:FOR[xxxRP0]_x000a_{_x000a_    %TechRequired = start_x000a_    %cost = 0_x000a_    %entryCost = 0_x000a_    RP0conf = true_x000a_    @description ^=:$: From RealChute mod_x000a_}"/>
            <x14:filter val="@PART[RC_stack]:FOR[xxxRP0]_x000a_{_x000a_    %TechRequired = start_x000a_    %cost = 0_x000a_    %entryCost = 0_x000a_    RP0conf = true_x000a_    @description ^=:$: From RealChute mod_x000a_}"/>
            <x14:filter val="@PART[RCSBlock]:FOR[xxxRP0]_x000a_{_x000a_    %TechRequired = improvedFlightControl_x000a_    %cost = 35_x000a_    %entryCost = 2000_x000a_    RP0conf = true_x000a_    @description ^=:$: From Stock (RO Config) mod_x000a__x000a_    MODULE_x000a_    { name = ModuleTagEngineLiquidPF }_x000a__x000a_}"/>
            <x14:filter val="@PART[RCSBlockQuarter]:FOR[xxxRP0]_x000a_{_x000a_    %TechRequired = stabilityRP0_x000a_    %cost = 15_x000a_    %entryCost = 1000_x000a_    RP0conf = true_x000a_    @description ^=:$: From Realism Overhaul mod_x000a__x000a_    MODULE_x000a_    { name = ModuleTagEngineLiquidPF }_x000a__x000a_}"/>
            <x14:filter val="@PART[RCSBoonExt]:FOR[xxxRP0]_x000a_{_x000a_    %TechRequired = stabilityRP0_x000a_    %cost = 160_x000a_    %entryCost = 3200_x000a_    RP0conf = true_x000a_    @description ^=:$: From SXT mod_x000a__x000a_    MODULE_x000a_    { name = ModuleTagEngineLiquidPF }_x000a__x000a_}"/>
            <x14:filter val="@PART[RCSFuelTank]:FOR[xxxRP0]_x000a_{_x000a_    %TechRequired = postWarMaterialsScience_x000a_    %cost = 1_x000a_    %entryCost = 20_x000a_    RP0conf = true_x000a_    @description ^=:$: From Stock (RO Config) mod_x000a_}"/>
            <x14:filter val="@PART[RCSTank1-2]:FOR[xxxRP0]_x000a_{_x000a_    %TechRequired = earlyMaterialsScience_x000a_    %cost = 5_x000a_    %entryCost = 100_x000a_    RP0conf = true_x000a_    @description ^=:$: From Stock (RO Config) mod_x000a_}"/>
            <x14:filter val="@PART[rcsTankMini]:FOR[xxxRP0]_x000a_{_x000a_    %TechRequired = postWarMaterialsScience_x000a_    %cost = 30_x000a_    %entryCost = 5_x000a_    RP0conf = true_x000a_    @description ^=:$: From Stock (RO Config) mod_x000a_}"/>
            <x14:filter val="@PART[rcsTankRadialLong]:FOR[xxxRP0]_x000a_{_x000a_    %TechRequired = earlyMaterialsScience_x000a_    %cost = 1_x000a_    %entryCost = 20_x000a_    RP0conf = true_x000a_    @description ^=:$: From Stock (RO Config) mod_x000a_}"/>
            <x14:filter val="@PART[rcsThrustermicrosn]:FOR[xxxRP0]_x000a_{_x000a_    %TechRequired = earlyFlightControl_x000a_    %cost = 15_x000a_    %entryCost = 300_x000a_    RP0conf = true_x000a_    @description ^=:$: From AIES mod_x000a_}"/>
            <x14:filter val="@PART[RD_0110]:FOR[xxxRP0]_x000a_{_x000a_    %TechRequired = orbitalRocketry1960_x000a_    %cost = 400_x000a_    %entryCost = 8000_x000a_    RP0conf = true_x000a_    @description ^=:$: From DECQ R7/SOYUZ mod_x000a__x000a_    MODULE_x000a_    { name = ModuleTagEngineLiquidTurbo }_x000a__x000a_}"/>
            <x14:filter val="@PART[RD0110]:FOR[xxxRP0]_x000a_{_x000a_    %TechRequired = orbitalRocketry1960_x000a_    %cost = 400_x000a_    %entryCost = 8000_x000a_    RP0conf = true_x000a_    @description ^=:$: From RealEngines mod_x000a__x000a_    MODULE_x000a_    { name = ModuleTagEngineLiquidTurbo }_x000a__x000a_}"/>
            <x14:filter val="@PART[rd0120]:FOR[xxxRP0]_x000a_{_x000a_    %TechRequired = hydrolox1981_x000a_    %cost = 5000_x000a_    %entryCost = 100000_x000a_    RP0conf = true_x000a_    @description ^=:$: From RealEngines mod_x000a__x000a_    MODULE_x000a_    { name = ModuleTagEngineLiquidTurbo }_x000a_    MODULE_x000a_    { name = ModuleTagHumanRated }_x000a_    MODULE_x000a_    { name = ModuleTagHydrolox }_x000a__x000a_}"/>
            <x14:filter val="@PART[RD0120_StockVersion]:FOR[xxxRP0]_x000a_{_x000a_    %TechRequired = hydrolox1981_x000a_    %cost = 5000_x000a_    %entryCost = 100000_x000a_    RP0conf = true_x000a_    @description ^=:$: From Soviet Engines mod_x000a__x000a_    MODULE_x000a_    { name = ModuleTagEngineLiquidTurbo }_x000a_    MODULE_x000a_    { name = ModuleTagHumanRated }_x000a_    MODULE_x000a_    { name = ModuleTagHydrolox }_x000a__x000a_}"/>
            <x14:filter val="@PART[RD0120CAP]:FOR[xxxRP0]_x000a_{_x000a_    %TechRequired = materialsScienceSpaceStation_x000a_    %cost = 120_x000a_    %entryCost = 350_x000a_    RP0conf = false_x000a_    @description ^=:$: From RealEngines mod_x000a_}"/>
            <x14:filter val="@PART[RD0124]:FOR[xxxRP0]_x000a_{_x000a_    %TechRequired = stagedCombustion2004_x000a_    %cost = 1200_x000a_    %entryCost = 24000_x000a_    RP0conf = true_x000a_    @description ^=:$: From DECQ R7/SOYUZ mod_x000a__x000a_    MODULE_x000a_    { name = ModuleTagEngineLiquidTurbo }_x000a__x000a_}"/>
            <x14:filter val="@PART[RD0124_StockVersion]:FOR[xxxRP0]_x000a_{_x000a_    %TechRequired = stagedCombustion2004_x000a_    %cost = 1200_x000a_    %entryCost = 24000_x000a_    RP0conf = true_x000a_    @description ^=:$: From Soviet Engines mod_x000a__x000a_    MODULE_x000a_    { name = ModuleTagEngineLiquidTurbo }_x000a__x000a_}"/>
            <x14:filter val="@PART[RD0124Aengine]:FOR[xxxRP0]_x000a_{_x000a_    %TechRequired = stagedCombustionNF_x000a_    %cost = 1000_x000a_    %entryCost = 3500_x000a_    RP0conf = false_x000a_    @description ^=:$: From RealEngines mod_x000a_}"/>
            <x14:filter val="@PART[RD0124engine]:FOR[xxxRP0]_x000a_{_x000a_    %TechRequired = stagedCombustion2004_x000a_    %cost = 1200_x000a_    %entryCost = 24000_x000a_    RP0conf = true_x000a_    @description ^=:$: From RealEngines mod_x000a__x000a_    MODULE_x000a_    { name = ModuleTagEngineLiquidTurbo }_x000a__x000a_}"/>
            <x14:filter val="@PART[RD0146_StockVersion]:FOR[xxxRP0]_x000a_{_x000a_    %TechRequired = hydroloxNF_x000a_    %cost = 2000_x000a_    %entryCost = 40000_x000a_    RP0conf = true_x000a_    @description ^=:$: From Soviet Engines mod_x000a__x000a_    MODULE_x000a_    { name = ModuleTagEngineLiquidTurbo }_x000a_    MODULE_x000a_    { name = ModuleTagHydrolox }_x000a__x000a_}"/>
            <x14:filter val="@PART[RD0146engine]:FOR[xxxRP0]_x000a_{_x000a_    %TechRequired = hydroloxNF_x000a_    %cost = 2000_x000a_    %entryCost = 40000_x000a_    RP0conf = true_x000a_    @description ^=:$: From RealEngines mod_x000a__x000a_    MODULE_x000a_    { name = ModuleTagEngineLiquidTurbo }_x000a_    MODULE_x000a_    { name = ModuleTagHydrolox }_x000a__x000a_}"/>
            <x14:filter val="@PART[RD0210]:FOR[xxxRP0]_x000a_{_x000a_    %TechRequired = stagedCombustion1966_x000a_    %cost = 300_x000a_    %entryCost = 6000_x000a_    RP0conf = true_x000a_    @description ^=:$: From RealEngines mod_x000a__x000a_    MODULE_x000a_    { name = ModuleTagEngineLiquidTurbo }_x000a__x000a_}"/>
            <x14:filter val="@PART[RD0212]:FOR[xxxRP0]_x000a_{_x000a_    %TechRequired = stagedCombustion1966_x000a_    %cost = 300_x000a_    %entryCost = 6000_x000a_    RP0conf = true_x000a_    @description ^=:$: From RealEngines mod_x000a__x000a_    MODULE_x000a_    { name = ModuleTagEngineLiquidTurbo }_x000a__x000a_}"/>
            <x14:filter val="@PART[RD0410MID]:FOR[xxxRP0]_x000a_{_x000a_    %TechRequired = improvedNuclearPropulsion_x000a_    %cost = 433_x000a_    %entryCost = 8653_x000a_    RP0conf = true_x000a_    @description ^=:$: From Bornholio Nuclear mod_x000a__x000a_    MODULE_x000a_    { name = ModuleTagNuclear }_x000a__x000a_}"/>
            <x14:filter val="@PART[rd100]:FOR[xxxRP0]_x000a_{_x000a_    %TechRequired = start_x000a_    %cost = 150_x000a_    %entryCost = 3000_x000a_    RP0conf = true_x000a_    @description ^=:$: From RealEngines mod_x000a__x000a_    MODULE_x000a_    { name = ModuleTagEngineLiquidTurbo }_x000a__x000a_}"/>
            <x14:filter val="@PART[RD107]:FOR[xxxRP0]_x000a_{_x000a_    %TechRequired = orbitalRocketry1956_x000a_    %cost = 680_x000a_    %entryCost = 13600_x000a_    RP0conf = true_x000a_    @description ^=:$: From RealEngines mod_x000a__x000a_    MODULE_x000a_    { name = ModuleTagEngineLiquidTurbo }_x000a__x000a_}"/>
            <x14:filter val="@PART[RD108]:FOR[xxxRP0]_x000a_{_x000a_    %TechRequired = orbitalRocketry1956_x000a_    %cost = 700_x000a_    %entryCost = 14000_x000a_    RP0conf = true_x000a_    @description ^=:$: From RealEngines mod_x000a__x000a_    MODULE_x000a_    { name = ModuleTagEngineLiquidTurbo }_x000a__x000a_}"/>
            <x14:filter val="@PART[RD120]:FOR[xxxRP0]_x000a_{_x000a_    %TechRequired = stagedCombustion1981_x000a_    %cost = 1000_x000a_    %entryCost = 3500_x000a_    RP0conf = false_x000a_    @description ^=:$: From RealEngines mod_x000a_}"/>
            <x14:filter val="@PART[RD120attachment_styleZenit2st]:FOR[xxxRP0]_x000a_{_x000a_    %TechRequired = stagedCombustion1981_x000a_    %cost = 120_x000a_    %entryCost = 350_x000a_    RP0conf = false_x000a_    @description ^=:$: From RealEngines mod_x000a_}"/>
            <x14:filter val="@PART[rd170engine]:FOR[xxxRP0]_x000a_{_x000a_    %TechRequired = stagedCombustion1986_x000a_    %cost = 5400_x000a_    %entryCost = 108000_x000a_    RP0conf = true_x000a_    @description ^=:$: From RealEngines mod_x000a__x000a_    MODULE_x000a_    { name = ModuleTagEngineLiquidTurbo }_x000a__x000a_}"/>
            <x14:filter val="@PART[RD171_StockVersion]:FOR[xxxRP0]_x000a_{_x000a_    %TechRequired = stagedCombustion1986_x000a_    %cost = 5400_x000a_    %entryCost = 108000_x000a_    RP0conf = true_x000a_    @description ^=:$: From Soviet Engines mod_x000a__x000a_    MODULE_x000a_    { name = ModuleTagEngineLiquidTurbo }_x000a__x000a_}"/>
            <x14:filter val="@PART[RD180_StockVersion]:FOR[xxxRP0]_x000a_{_x000a_    %TechRequired = stagedCombustion1998_x000a_    %cost = 2700_x000a_    %entryCost = 54000_x000a_    RP0conf = true_x000a_    @description ^=:$: From Soviet Engines mod_x000a__x000a_    MODULE_x000a_    { name = ModuleTagEngineLiquidTurbo }_x000a__x000a_}"/>
            <x14:filter val="@PART[rd180engine]:FOR[xxxRP0]_x000a_{_x000a_    %TechRequired = stagedCombustion1998_x000a_    %cost = 2700_x000a_    %entryCost = 54000_x000a_    RP0conf = true_x000a_    @description ^=:$: From RealEngines mod_x000a__x000a_    MODULE_x000a_    { name = ModuleTagEngineLiquidTurbo }_x000a__x000a_}"/>
            <x14:filter val="@PART[RD191_StockVersion]:FOR[xxxRP0]_x000a_{_x000a_    %TechRequired = stagedCombustion2009_x000a_    %cost = 1350_x000a_    %entryCost = 27000_x000a_    RP0conf = true_x000a_    @description ^=:$: From Soviet Engines mod_x000a__x000a_    MODULE_x000a_    { name = ModuleTagEngineLiquidTurbo }_x000a__x000a_}"/>
            <x14:filter val="@PART[rd191engine]:FOR[xxxRP0]_x000a_{_x000a_    %TechRequired = stagedCombustion2009_x000a_    %cost = 1350_x000a_    %entryCost = 27000_x000a_    RP0conf = true_x000a_    @description ^=:$: From RealEngines mod_x000a__x000a_    MODULE_x000a_    { name = ModuleTagEngineLiquidTurbo }_x000a__x000a_}"/>
            <x14:filter val="@PART[RD275]:FOR[xxxRP0]_x000a_{_x000a_    %TechRequired = stagedCombustion1966_x000a_    %cost = 515_x000a_    %entryCost = 10300_x000a_    RP0conf = true_x000a_    @description ^=:$: From RealEngines mod_x000a__x000a_    MODULE_x000a_    { name = ModuleTagEngineLiquidTurbo }_x000a__x000a_}"/>
            <x14:filter val="@PART[RD58]:FOR[xxxRP0]_x000a_{_x000a_    %TechRequired = firstStagedCombustion_x000a_    %cost = 400_x000a_    %entryCost = 8000_x000a_    RP0conf = true_x000a_    @description ^=:$: From RealEngines mod_x000a__x000a_    MODULE_x000a_    { name = ModuleTagEngineLiquidTurbo }_x000a__x000a_}"/>
            <x14:filter val="@PART[RD8]:FOR[xxxRP0]_x000a_{_x000a_    %TechRequired = stagedCombustion1981_x000a_    %cost = 1000_x000a_    %entryCost = 3500_x000a_    RP0conf = false_x000a_    @description ^=:$: From RealEngines mod_x000a_}"/>
            <x14:filter val="@PART[reactor-0625]:FOR[xxxRP0]_x000a_{_x000a_    %TechRequired = modernNuclearPower_x000a_    %cost = 19115_x000a_    %entryCost = 35500_x000a_    RP0conf = false_x000a_    @description ^=:$: From Near Future Electrical mod_x000a_}"/>
            <x14:filter val="@PART[reactor-125]:FOR[xxxRP0]_x000a_{_x000a_    %TechRequired = advancedNuclearPower_x000a_    %cost = 112225_x000a_    %entryCost = 275000_x000a_    RP0conf = false_x000a_    @description ^=:$: From Near Future Electrical mod_x000a_}"/>
            <x14:filter val="@PART[reactor-25]:FOR[xxxRP0]_x000a_{_x000a_    %TechRequired = nuclearPowerNF_x000a_    %cost = 482200_x000a_    %entryCost = 1400000_x000a_    RP0conf = false_x000a_    @description ^=:$: From Near Future Electrical mod_x000a_}"/>
            <x14:filter val="@PART[reactor-25-2]:FOR[xxxRP0]_x000a_{_x000a_    %TechRequired = nuclearPowerNF_x000a_    %cost = 676000_x000a_    %entryCost = 1950000_x000a_    RP0conf = false_x000a_    @description ^=:$: From Near Future Electrical mod_x000a_}"/>
            <x14:filter val="@PART[RelayAntenna100]:FOR[xxxRP0]_x000a_{_x000a_    %TechRequired = massiveScaleComms_x000a_    %cost = 3000_x000a_    %entryCost = 30000_x000a_    RP0conf = true_x000a_    @description ^=:$: From Stock (RO Config) mod_x000a__x000a_    MODULE_x000a_    { name = ModuleTagInstruments }_x000a__x000a_}"/>
            <x14:filter val="@PART[RelayAntenna5]:FOR[xxxRP0]_x000a_{_x000a_    %TechRequired = interplanetaryComms_x000a_    %cost = 900_x000a_    %entryCost = 20000_x000a_    RP0conf = true_x000a_    @description ^=:$: From Stock (RO Config) mod_x000a__x000a_    MODULE_x000a_    { name = ModuleTagInstruments }_x000a__x000a_}"/>
            <x14:filter val="@PART[RelayAntenna50]:FOR[xxxRP0]_x000a_{_x000a_    %TechRequired = largeScaleComms_x000a_    %cost = 2400_x000a_    %entryCost = 25000_x000a_    RP0conf = true_x000a_    @description ^=:$: From Stock (RO Config) mod_x000a__x000a_    MODULE_x000a_    { name = ModuleTagInstruments }_x000a__x000a_}"/>
            <x14:filter val="@PART[retinaGravimeter]:FOR[xxxRP0]_x000a_{_x000a_    %TechRequired = scienceSatellite_x000a_    %cost = 100_x000a_    %entryCost = 2000_x000a_    RP0conf = true_x000a_    @description ^=:$: From AIES mod_x000a__x000a_    MODULE_x000a_    { name = ModuleTagInstruments }_x000a__x000a_}"/>
            <x14:filter val="@PART[RLA_large_frame]:FOR[xxxRP0]_x000a_{_x000a_    %TechRequired = improvedLandingEngines_x000a_    %cost = 300_x000a_    %entryCost = 2400_x000a_    RP0conf = false_x000a_    @description ^=:$: From RLA Stockalike mod_x000a_}"/>
            <x14:filter val="@PART[RLA_lfo_medium_linearspike]:FOR[xxxRP0]_x000a_{_x000a_    %TechRequired = advancedSpaceplanes_x000a_    %cost = 3650_x000a_    %entryCost = 13000_x000a_    RP0conf = false_x000a_    @description ^=:$: From RLA Stockalike mod_x000a_}"/>
            <x14:filter val="@PART[RLA_med2small_biadap]:FOR[xxxRP0]_x000a_{_x000a_    %TechRequired = materialsScienceSatellite_x000a_    %cost = 100_x000a_    %entryCost = 800_x000a_    RP0conf = false_x000a_    @description ^=:$: From RLA Stockalike mod_x000a_}"/>
            <x14:filter val="@PART[RLA_med2small_quadadap]:FOR[xxxRP0]_x000a_{_x000a_    %TechRequired = materialsScienceHuman_x000a_    %cost = 200_x000a_    %entryCost = 1800_x000a_    RP0conf = false_x000a_    @description ^=:$: From RLA Stockalike mod_x000a_}"/>
            <x14:filter val="@PART[RLA_med2small_triadap]:FOR[xxxRP0]_x000a_{_x000a_    %TechRequired = materialsScienceSatellite_x000a_    %cost = 150_x000a_    %entryCost = 1300_x000a_    RP0conf = false_x000a_    @description ^=:$: From RLA Stockalike mod_x000a_}"/>
            <x14:filter val="@PART[RLA_medium_frame]:FOR[xxxRP0]_x000a_{_x000a_    %TechRequired = improvedLandingEngines_x000a_    %cost = 75_x000a_    %entryCost = 1200_x000a_    RP0conf = false_x000a_    @description ^=:$: From RLA Stockalike mod_x000a_}"/>
            <x14:filter val="@PART[RLA_medium_radext]:FOR[xxxRP0]_x000a_{_x000a_    %TechRequired = materialsScienceSatellite_x000a_    %cost = 800_x000a_    %entryCost = 5600_x000a_    RP0conf = false_x000a_    @description ^=:$: From RLA Stockalike mod_x000a_}"/>
            <x14:filter val="@PART[RLA_mmrtg]:FOR[xxxRP0]_x000a_{_x000a_    %TechRequired = modernNuclearPower_x000a_    %cost = 13363_x000a_    %entryCost = 133630_x000a_    RP0conf = true_x000a_    @description ^=:$: From RLA Stockalike mod_x000a__x000a_    MODULE_x000a_    { name = ModuleTagNuclear }_x000a__x000a_}"/>
            <x14:filter val="@PART[RLA_mp_large_spike]:FOR[xxxRP0]_x000a_{_x000a_    %TechRequired = hydrolox1976_x000a_    %cost = 9000_x000a_    %entryCost = 180000_x000a_    RP0conf = true_x000a_    @description ^=:$: From RLA Stockalike mod_x000a__x000a_    MODULE_x000a_    { name = ModuleTagEngineLiquidTurbo }_x000a_    MODULE_x000a_    { name = ModuleTagHydrolox }_x000a__x000a_}"/>
            <x14:filter val="@PART[RLA_mp_large_vac]:FOR[xxxRP0]_x000a_{_x000a_    %TechRequired = hydroloxNF_x000a_    %cost = 2300_x000a_    %entryCost = 46000_x000a_    RP0conf = true_x000a_    @description ^=:$: From RLA Stockalike mod_x000a__x000a_    MODULE_x000a_    { name = ModuleTagEngineLiquidTurbo }_x000a_    MODULE_x000a_    { name = ModuleTagHydrolox }_x000a__x000a_}"/>
            <x14:filter val="@PART[RLA_mp_medium_vac]:FOR[xxxRP0]_x000a_{_x000a_    %TechRequired = advancedUncrewedLanding_x000a_    %cost = 900_x000a_    %entryCost = 18000_x000a_    RP0conf = true_x000a_    @description ^=:$: From RLA Stockalike mod_x000a__x000a_    MODULE_x000a_    { name = ModuleTagEngineLiquidPF }_x000a__x000a_}"/>
            <x14:filter val="@PART[RLA_mp_small_radial]:FOR[xxxRP0]_x000a_{_x000a_    %TechRequired = stagedCombustion1967_x000a_    %cost = 100_x000a_    %entryCost = 900_x000a_    RP0conf = false_x000a_    @description ^=:$: From RLA Stockalike mod_x000a_}"/>
            <x14:filter val="@PART[RLA_mp_tiny_radial]:FOR[xxxRP0]_x000a_{_x000a_    %TechRequired = earlyFlightControl_x000a_    %cost = 50_x000a_    %entryCost = 1000_x000a_    RP0conf = true_x000a_    @description ^=:$: From RLA Stockalike mod_x000a__x000a_    MODULE_x000a_    { name = ModuleTagEngineLiquidPF }_x000a__x000a_}"/>
            <x14:filter val="@PART[RLA_mp_tiny_stack]:FOR[xxxRP0]_x000a_{_x000a_    %TechRequired = earlyFlightControl_x000a_    %cost = 50_x000a_    %entryCost = 1000_x000a_    RP0conf = true_x000a_    @description ^=:$: From RLA Stockalike mod_x000a__x000a_    MODULE_x000a_    { name = ModuleTagEngineLiquidPF }_x000a__x000a_}"/>
            <x14:filter val="@PART[RLA_small_arcjet]:FOR[xxxRP0]_x000a_{_x000a_    %TechRequired = standardDockingPorts_x000a_    %cost = 7750_x000a_    %entryCost = 17500_x000a_    RP0conf = false_x000a_    @description ^=:$: From RLA Stockalike mod_x000a_}"/>
            <x14:filter val="@PART[RLA_small_attach_radial]:FOR[xxxRP0]_x000a_{_x000a_    %TechRequired = materialsScienceSatellite_x000a_    %cost = 10_x000a_    %entryCost = 500_x000a_    RP0conf = true_x000a_    @description ^=:$: From RLA Stockalike mod_x000a_}"/>
            <x14:filter val="@PART[RLA_small_decoupler_radial]:FOR[xxxRP0]_x000a_{_x000a_    %TechRequired = earlyMaterialsScience_x000a_    %cost = 250_x000a_    %entryCost = 750_x000a_    RP0conf = false_x000a_    @description ^=:$: From RLA Stockalike mod_x000a_}"/>
            <x14:filter val="@PART[RLA_small_decoupler_stack]:FOR[xxxRP0]_x000a_{_x000a_    %TechRequired = earlyMaterialsScience_x000a_    %cost = 150_x000a_    %entryCost = 800_x000a_    RP0conf = false_x000a_    @description ^=:$: From RLA Stockalike mod_x000a_}"/>
            <x14:filter val="@PART[RLA_small_highthrust]:FOR[xxxRP0]_x000a_{_x000a_    %TechRequired = stagedCombustion1966_x000a_    %cost = 515_x000a_    %entryCost = 10300_x000a_    RP0conf = true_x000a_    @description ^=:$: From RLA Stockalike mod_x000a__x000a_    MODULE_x000a_    { name = ModuleTagEngineLiquidTurbo }_x000a__x000a_}"/>
            <x14:filter val="@PART[RLA_small_ion]:FOR[xxxRP0]_x000a_{_x000a_    %TechRequired = earlyElecPropulsion_x000a_    %cost = 7000_x000a_    %entryCost = 23000_x000a_    RP0conf = false_x000a_    @description ^=:$: From RLA Stockalike mod_x000a_}"/>
            <x14:filter val="@PART[RLA_small_ntr]:FOR[xxxRP0]_x000a_{_x000a_    %TechRequired = modernCapsules_x000a_    %cost = 82_x000a_    %entryCost = 1640_x000a_    RP0conf = true_x000a_    @description ^=:$: From RLA Stockalike mod_x000a__x000a_    MODULE_x000a_    { name = ModuleTagEngineLiquidPF }_x000a_    MODULE_x000a_    { name = ModuleTagHumanRated }_x000a__x000a_}"/>
            <x14:filter val="@PART[RLA_small_radext]:FOR[xxxRP0]_x000a_{_x000a_    %TechRequired = materialsScienceSatellite_x000a_    %cost = 200_x000a_    %entryCost = 1400_x000a_    RP0conf = false_x000a_    @description ^=:$: From RLA Stockalike mod_x000a_}"/>
            <x14:filter val="@PART[RLA_small_resistojet]:FOR[xxxRP0]_x000a_{_x000a_    %TechRequired = orbitalRocketry1998_x000a_    %cost = 3250_x000a_    %entryCost = 18000_x000a_    RP0conf = false_x000a_    @description ^=:$: From RLA Stockalike mod_x000a_}"/>
            <x14:filter val="@PART[RLA_solid_medium_upper]:FOR[xxxRP0]_x000a_{_x000a_    %TechRequired = solids1986_x000a_    %cost = 893_x000a_    %entryCost = 17860_x000a_    RP0conf = true_x000a_    @description ^=:$: From RLA Stockalike mod_x000a__x000a_    MODULE_x000a_    { name = ModuleTagEngineSolid }_x000a__x000a_}"/>
            <x14:filter val="@PART[RLA_solid_small_long]:FOR[xxxRP0]_x000a_{_x000a_    %TechRequired = solids1998_x000a_    %cost = 1000_x000a_    %entryCost = 20000_x000a_    RP0conf = true_x000a_    @description ^=:$: From RLA Stockalike mod_x000a__x000a_    MODULE_x000a_    { name = ModuleTagEngineSolid }_x000a__x000a_}"/>
            <x14:filter val="@PART[RLA_solid_small_short]:FOR[xxxRP0]_x000a_{_x000a_    %TechRequired = solids1986_x000a_    %cost = 640_x000a_    %entryCost = 12020_x000a_    RP0conf = true_x000a_    @description ^=:$: From RLA Stockalike mod_x000a__x000a_    MODULE_x000a_    { name = ModuleTagEngineSolid }_x000a__x000a_}"/>
            <x14:filter val="@PART[RLA_tiny_vac]:FOR[xxxRP0]_x000a_{_x000a_    %TechRequired = largeDockingPorts_x000a_    %cost = 60_x000a_    %entryCost = 750_x000a_    RP0conf = false_x000a_    @description ^=:$: From RLA Stockalike mod_x000a_}"/>
            <x14:filter val="@PART[RLA_x_small_tank]:FOR[xxxRP0]_x000a_{_x000a_    %TechRequired = earlyElecPropulsion_x000a_    %cost = 1_x000a_    %entryCost = 24500_x000a_    RP0conf = false_x000a_    @description ^=:$: From RLA Stockalike mod_x000a_}"/>
            <x14:filter val="@PART[rn_7k_astp_lsolar]:FOR[xxxRP0]_x000a_{_x000a_    %TechRequired = spaceStationSolarPanels_x000a_    %cost = 300_x000a_    %entryCost = 7800_x000a_    RP0conf = false_x000a_    @description ^=:$: From RN Soviet Rockets mod_x000a_}"/>
            <x14:filter val="@PART[rn_7k_astp_rsolar]:FOR[xxxRP0]_x000a_{_x000a_    %TechRequired = spaceStationSolarPanels_x000a_    %cost = 300_x000a_    %entryCost = 7800_x000a_    RP0conf = false_x000a_    @description ^=:$: From RN Soviet Rockets mod_x000a_}"/>
            <x14:filter val="@PART[rn_7k_zond_lsolar]:FOR[xxxRP0]_x000a_{_x000a_    %TechRequired = lunarRatedPower_x000a_    %cost = 300_x000a_    %entryCost = 7800_x000a_    RP0conf = false_x000a_    @description ^=:$: From RN Soyuz mod_x000a_}"/>
            <x14:filter val="@PART[rn_7k_zond_rsolar]:FOR[xxxRP0]_x000a_{_x000a_    %TechRequired = lunarRatedPower_x000a_    %cost = 300_x000a_    %entryCost = 7800_x000a_    RP0conf = false_x000a_    @description ^=:$: From RN Soyuz mod_x000a_}"/>
            <x14:filter val="@PART[rn_aerobee_chute]:FOR[xxxRP0]_x000a_{_x000a_    %TechRequired = entryDescentLanding_x000a_    %cost = 225_x000a_    %entryCost = 485_x000a_    RP0conf = false_x000a_    @description ^=:$: From RN US Rockets mod_x000a_}"/>
            <x14:filter val="@PART[rn_aerobee_payload_dec]:FOR[xxxRP0]_x000a_{_x000a_    %TechRequired = materialsScienceSatellite_x000a_    %cost = 186_x000a_    %entryCost = 455_x000a_    RP0conf = false_x000a_    @description ^=:$: From RN US Rockets mod_x000a__x000a_    MODULE_x000a_    { name = ModuleTagDecoupler }_x000a__x000a_}"/>
            <x14:filter val="@PART[rn_aerobee100_mb]:FOR[xxxRP0]_x000a_{_x000a_    %TechRequired = materialsScienceSatellite_x000a_    %cost = 115_x000a_    %entryCost = 0_x000a_    RP0conf = false_x000a_    @description ^=:$: From RN US Rockets mod_x000a_}"/>
            <x14:filter val="@PART[rn_aerobee150_eng]:FOR[xxxRP0]_x000a_{_x000a_    %TechRequired = orbitalRocketry1959_x000a_    %cost = 10_x000a_    %entryCost = 200_x000a_    RP0conf = true_x000a_    @description ^=:$: From RN US Rockets mod_x000a__x000a_    MODULE_x000a_    { name = ModuleTagEngineLiquidPF }_x000a_    MODULE_x000a_    { name = ModuleTagToxic }_x000a__x000a_}"/>
            <x14:filter val="@PART[rn_aerobee150_eng1]:FOR[xxxRP0]_x000a_{_x000a_    %TechRequired = orbitalRocketry1958_x000a_    %cost = 10_x000a_    %entryCost = 200_x000a_    RP0conf = true_x000a_    @description ^=:$: From RN US Rockets mod_x000a__x000a_    MODULE_x000a_    { name = ModuleTagEngineLiquidPF }_x000a__x000a_}"/>
            <x14:filter val="@PART[rn_aerobee150_fin]:FOR[xxxRP0]_x000a_{_x000a_    %TechRequired = earlyFlightControl_x000a_    %cost = 15_x000a_    %entryCost = 0_x000a_    RP0conf = false_x000a_    @description ^=:$: From RN US Rockets mod_x000a_}"/>
            <x14:filter val="@PART[rn_aerobee150_fin2]:FOR[xxxRP0]_x000a_{_x000a_    %TechRequired = earlyFlightControl_x000a_    %cost = 15_x000a_    %entryCost = 0_x000a_    RP0conf = false_x000a_    @description ^=:$: From RN US Rockets mod_x000a_}"/>
            <x14:filter val="@PART[rn_aerobee150_mb]:FOR[xxxRP0]_x000a_{_x000a_    %TechRequired = materialsScienceSatellite_x000a_    %cost = 175_x000a_    %entryCost = 856_x000a_    RP0conf = false_x000a_    @description ^=:$: From RN US Rockets mod_x000a_}"/>
            <x14:filter val="@PART[rn_aerobee150_mb2]:FOR[xxxRP0]_x000a_{_x000a_    %TechRequired = materialsScienceSatellite_x000a_    %cost = 175_x000a_    %entryCost = 856_x000a_    RP0conf = false_x000a_    @description ^=:$: From RN US Rockets mod_x000a_}"/>
            <x14:filter val="@PART[rn_aerobee150_nc]:FOR[xxxRP0]_x000a_{_x000a_    %TechRequired = materialsScienceSatellite_x000a_    %cost = 110_x000a_    %entryCost = 580_x000a_    RP0conf = false_x000a_    @description ^=:$: From RN US Rockets mod_x000a_}"/>
            <x14:filter val="@PART[rn_aerobee150_rcs]:FOR[xxxRP0]_x000a_{_x000a_    %TechRequired = earlyFlightControl_x000a_    %cost = 450_x000a_    %entryCost = 0_x000a_    RP0conf = false_x000a_    @description ^=:$: From RN US Rockets mod_x000a_}"/>
            <x14:filter val="@PART[rn_aerobee150_sas]:FOR[xxxRP0]_x000a_{_x000a_    %TechRequired = earlyAvionics_x000a_    %cost = 450_x000a_    %entryCost = 0_x000a_    RP0conf = false_x000a_    @description ^=:$: From RN US Rockets mod_x000a__x000a_    MODULE_x000a_    { name = ModuleTagAvionics }_x000a__x000a_}"/>
            <x14:filter val="@PART[rn_aerobee150_srb]:FOR[xxxRP0]_x000a_{_x000a_    %TechRequired = orbitalRocketry1959_x000a_    %cost = 36_x000a_    %entryCost = 720_x000a_    RP0conf = true_x000a_    @description ^=:$: From RN US Rockets mod_x000a__x000a_    MODULE_x000a_    { name = ModuleTagEngineSolid }_x000a__x000a_}"/>
            <x14:filter val="@PART[rn_aerobee150_srb_dec]:FOR[xxxRP0]_x000a_{_x000a_    %TechRequired = materialsScienceSatellite_x000a_    %cost = 25_x000a_    %entryCost = 0_x000a_    RP0conf = false_x000a_    @description ^=:$: From RN US Rockets mod_x000a_}"/>
            <x14:filter val="@PART[rn_aerobee150_srb_fin]:FOR[xxxRP0]_x000a_{_x000a_    %TechRequired = earlyFlightControl_x000a_    %cost = 15_x000a_    %entryCost = 0_x000a_    RP0conf = false_x000a_    @description ^=:$: From RN US Rockets mod_x000a_}"/>
            <x14:filter val="@PART[rn_aerobee170_srb]:FOR[xxxRP0]_x000a_{_x000a_    %TechRequired = orbitalRocketry1967_x000a_    %cost = 67_x000a_    %entryCost = 1340_x000a_    RP0conf = true_x000a_    @description ^=:$: From RN US Rockets mod_x000a__x000a_    MODULE_x000a_    { name = ModuleTagEngineSolid }_x000a__x000a_}"/>
            <x14:filter val="@PART[rn_aerobee170_srb_dec]:FOR[xxxRP0]_x000a_{_x000a_    %TechRequired = materialsScienceLunar_x000a_    %cost = 25_x000a_    %entryCost = 530_x000a_    RP0conf = false_x000a_    @description ^=:$: From RN US Rockets mod_x000a_}"/>
            <x14:filter val="@PART[rn_aerobee170_srb_fin]:FOR[xxxRP0]_x000a_{_x000a_    %TechRequired = dockingCrewTransfer_x000a_    %cost = 25_x000a_    %entryCost = 450_x000a_    RP0conf = false_x000a_    @description ^=:$: From RN US Rockets mod_x000a_}"/>
            <x14:filter val="@PART[rn_aerobee300_nc_sas]:FOR[xxxRP0]_x000a_{_x000a_    %TechRequired = materialsScienceSatellite_x000a_    %cost = 650_x000a_    %entryCost = 980_x000a_    RP0conf = false_x000a_    @description ^=:$: From RN US Rockets mod_x000a_}"/>
            <x14:filter val="@PART[rn_aerobee300_srb]:FOR[xxxRP0]_x000a_{_x000a_    %TechRequired = orbitalRocketry1958_x000a_    %cost = 12_x000a_    %entryCost = 240_x000a_    RP0conf = true_x000a_    @description ^=:$: From RN US Rockets mod_x000a__x000a_    MODULE_x000a_    { name = ModuleTagEngineSolid }_x000a__x000a_}"/>
            <x14:filter val="@PART[rn_aerobee300_srb_dec]:FOR[xxxRP0]_x000a_{_x000a_    %TechRequired = materialsScienceSatellite_x000a_    %cost = 25_x000a_    %entryCost = 250_x000a_    RP0conf = false_x000a_    @description ^=:$: From RN US Rockets mod_x000a_}"/>
            <x14:filter val="@PART[rn_aerobee350_eng]:FOR[xxxRP0]_x000a_{_x000a_    %TechRequired = orbitalRocketry1964_x000a_    %cost = 40_x000a_    %entryCost = 800_x000a_    RP0conf = true_x000a_    @description ^=:$: From RN US Rockets mod_x000a__x000a_    MODULE_x000a_    { name = ModuleTagEngineLiquidPF }_x000a_    MODULE_x000a_    { name = ModuleTagToxic }_x000a__x000a_}"/>
            <x14:filter val="@PART[rn_aerobee350_fin]:FOR[xxxRP0]_x000a_{_x000a_    %TechRequired = earlyDocking_x000a_    %cost = 158_x000a_    %entryCost = 400_x000a_    RP0conf = false_x000a_    @description ^=:$: From RN US Rockets mod_x000a_}"/>
            <x14:filter val="@PART[rn_aerobee350_mb]:FOR[xxxRP0]_x000a_{_x000a_    %TechRequired = materialsScienceAdvCapsules_x000a_    %cost = 190_x000a_    %entryCost = 1900_x000a_    RP0conf = false_x000a_    @description ^=:$: From RN US Rockets mod_x000a_}"/>
            <x14:filter val="@PART[rn_aerobee350_nc]:FOR[xxxRP0]_x000a_{_x000a_    %TechRequired = materialsScienceAdvCapsules_x000a_    %cost = 250_x000a_    %entryCost = 890_x000a_    RP0conf = false_x000a_    @description ^=:$: From RN US Rockets mod_x000a_}"/>
            <x14:filter val="@PART[rn_aerobee350_sas]:FOR[xxxRP0]_x000a_{_x000a_    %TechRequired = matureAvionics_x000a_    %cost = 450_x000a_    %entryCost = 2200_x000a_    RP0conf = false_x000a_    @description ^=:$: From RN US Rockets mod_x000a__x000a_    MODULE_x000a_    { name = ModuleTagAvionics }_x000a__x000a_}"/>
            <x14:filter val="@PART[rn_aerobee350_srb_dec]:FOR[xxxRP0]_x000a_{_x000a_    %TechRequired = materialsScienceAdvCapsules_x000a_    %cost = 115_x000a_    %entryCost = 550_x000a_    RP0conf = false_x000a_    @description ^=:$: From RN US Rockets mod_x000a_}"/>
            <x14:filter val="@PART[rn_aj10_104]:FOR[xxxRP0]_x000a_{_x000a_    %TechRequired = orbitalRocketry1961_x000a_    %cost = 250_x000a_    %entryCost = 5000_x000a_    RP0conf = true_x000a_    @description ^=:$: From RN US Rockets mod_x000a__x000a_    MODULE_x000a_    { name = ModuleTagEngineLiquidPF }_x000a_    MODULE_x000a_    { name = ModuleTagToxic }_x000a__x000a_}"/>
            <x14:filter val="@PART[rn_aj10_37]:FOR[xxxRP0]_x000a_{_x000a_    %TechRequired = orbitalRocketry1956_x000a_    %cost = 150_x000a_    %entryCost = 3000_x000a_    RP0conf = true_x000a_    @description ^=:$: From RN US Rockets mod_x000a__x000a_    MODULE_x000a_    { name = ModuleTagEngineLiquidPF }_x000a_    MODULE_x000a_    { name = ModuleTagToxic }_x000a__x000a_}"/>
            <x14:filter val="@PART[rn_almaz_fairing]:FOR[xxxRP0]_x000a_{_x000a_    %TechRequired = materialsScienceSpaceStation_x000a_    %cost = 20_x000a_    %entryCost = 400_x000a_    RP0conf = true_x000a_    @description ^=:$: From RN Soviet Rockets mod_x000a_}"/>
            <x14:filter val="@PART[rn_apas75]:FOR[xxxRP0]_x000a_{_x000a_    %TechRequired = spaceStationControl_x000a_    %cost = 2500_x000a_    %entryCost = 50000_x000a_    RP0conf = true_x000a_    @description ^=:$: From RN Soviet Rockets mod_x000a_}"/>
            <x14:filter val="@PART[rn_astp_bo]:FOR[xxxRP0]_x000a_{_x000a_    %TechRequired = improvedCapsules_x000a_    %cost = 1100_x000a_    %entryCost = 1_x000a_    RP0conf = false_x000a_    @description ^=:$: From RN Soviet Rockets mod_x000a__x000a_    MODULE_x000a_    { name = ModuleTagAvionics }_x000a_    MODULE_x000a_    { name = ModuleTagHabitable }_x000a_    MODULE_x000a_    { name = ModuleTagHumanRated }_x000a__x000a_}"/>
            <x14:filter val="@PART[rn_blockl_ullage]:FOR[xxxRP0]_x000a_{_x000a_    %TechRequired = firstStagedCombustion_x000a_    %cost = 8_x000a_    %entryCost = 160_x000a_    RP0conf = true_x000a_    @description ^=:$: From RN Soviet Rockets mod_x000a_}"/>
            <x14:filter val="@PART[rn_blockl_vernier]:FOR[xxxRP0]_x000a_{_x000a_    %TechRequired = firstStagedCombustion_x000a_    %cost = 20_x000a_    %entryCost = 400_x000a_    RP0conf = true_x000a_    @description ^=:$: From RN Soviet Rockets mod_x000a__x000a_    MODULE_x000a_    { name = ModuleTagEngineLiquidTurbo }_x000a__x000a_}"/>
            <x14:filter val="@PART[rn_brizm_core]:FOR[xxxRP0]_x000a_{_x000a_    %TechRequired = materialsScienceInternational_x000a_    %cost = 850_x000a_    %entryCost = 500_x000a_    RP0conf = false_x000a_    @description ^=:$: From RN Soviet Rockets mod_x000a_}"/>
            <x14:filter val="@PART[rn_brizm_dec]:FOR[xxxRP0]_x000a_{_x000a_    %TechRequired = materialsScienceInternational_x000a_    %cost = 200_x000a_    %entryCost = 500_x000a_    RP0conf = false_x000a_    @description ^=:$: From RN Soviet Rockets mod_x000a_}"/>
            <x14:filter val="@PART[rn_brizm_me]:FOR[xxxRP0]_x000a_{_x000a_    %TechRequired = stagedCombustion1998_x000a_    %cost = 12500_x000a_    %entryCost = 70_x000a_    RP0conf = false_x000a_    @description ^=:$: From RN Soviet Rockets mod_x000a_}"/>
            <x14:filter val="@PART[rn_brizm_tank]:FOR[xxxRP0]_x000a_{_x000a_    %TechRequired = materialsScienceInternational_x000a_    %cost = 850_x000a_    %entryCost = 500_x000a_    RP0conf = false_x000a_    @description ^=:$: From RN Soviet Rockets mod_x000a_}"/>
            <x14:filter val="@PART[rn_brizm_vern]:FOR[xxxRP0]_x000a_{_x000a_    %TechRequired = stagedCombustion1998_x000a_    %cost = 12500_x000a_    %entryCost = 70_x000a_    RP0conf = false_x000a_    @description ^=:$: From RN Soviet Rockets mod_x000a_}"/>
            <x14:filter val="@PART[rn_cassini]:FOR[xxxRP0]_x000a_{_x000a_    %TechRequired = longTermAvionics_x000a_    %cost = 5500_x000a_    %entryCost = 500_x000a_    RP0conf = false_x000a_    @description ^=:$: From RN US Probes mod_x000a_}"/>
            <x14:filter val="@PART[rn_centaurt_bdec]:FOR[xxxRP0]_x000a_{_x000a_    %TechRequired = materialsScienceLongTerm_x000a_    %cost = 300_x000a_    %entryCost = 1200_x000a_    RP0conf = false_x000a_    @description ^=:$: From RN US Rockets mod_x000a_}"/>
            <x14:filter val="@PART[rn_centaurt_mb]:FOR[xxxRP0]_x000a_{_x000a_    %TechRequired = materialsScienceLongTerm_x000a_    %cost = 1000_x000a_    %entryCost = 6000_x000a_    RP0conf = false_x000a_    @description ^=:$: From RN US Rockets mod_x000a_}"/>
            <x14:filter val="@PART[rn_centaurt_rl10_l]:FOR[xxxRP0]_x000a_{_x000a_    %TechRequired = hydrolox1986_x000a_    %cost = 1300_x000a_    %entryCost = 60000_x000a_    RP0conf = true_x000a_    @description ^=:$: From RN US Rockets mod_x000a__x000a_    MODULE_x000a_    { name = ModuleTagEngineLiquidTurbo }_x000a_    MODULE_x000a_    { name = ModuleTagHydrolox }_x000a__x000a_}"/>
            <x14:filter val="@PART[rn_centaurt_rl10_r]:FOR[xxxRP0]_x000a_{_x000a_    %TechRequired = hydrolox1986_x000a_    %cost = 1300_x000a_    %entryCost = 60000_x000a_    RP0conf = true_x000a_    @description ^=:$: From RN US Rockets mod_x000a__x000a_    MODULE_x000a_    { name = ModuleTagEngineLiquidTurbo }_x000a_    MODULE_x000a_    { name = ModuleTagHydrolox }_x000a__x000a_}"/>
            <x14:filter val="@PART[rn_centaurt_tdec]:FOR[xxxRP0]_x000a_{_x000a_    %TechRequired = materialsScienceLongTerm_x000a_    %cost = 300_x000a_    %entryCost = 1200_x000a_    RP0conf = false_x000a_    @description ^=:$: From RN US Rockets mod_x000a_}"/>
            <x14:filter val="@PART[rn_cygnus]:FOR[xxxRP0]_x000a_{_x000a_    %TechRequired = modernAvionics_x000a_    %cost = 9500_x000a_    %entryCost = 500_x000a_    RP0conf = false_x000a_    @description ^=:$: From RN Cygnus mod_x000a_}"/>
            <x14:filter val="@PART[rn_cygnus_docking]:FOR[xxxRP0]_x000a_{_x000a_    %TechRequired = gridFins_x000a_    %cost = 975_x000a_    %entryCost = 1_x000a_    RP0conf = false_x000a_    @description ^=:$: From RN Cygnus mod_x000a_}"/>
            <x14:filter val="@PART[rn_cygnus_e]:FOR[xxxRP0]_x000a_{_x000a_    %TechRequired = modernAvionics_x000a_    %cost = 9500_x000a_    %entryCost = 500_x000a_    RP0conf = false_x000a_    @description ^=:$: From RN Cygnus mod_x000a_}"/>
            <x14:filter val="@PART[rn_dnepr1_ejector]:FOR[xxxRP0]_x000a_{_x000a_    %TechRequired = materialsScienceInternational_x000a_    %cost = 5_x000a_    %entryCost = 100_x000a_    RP0conf = true_x000a_    @description ^=:$: From RN Soviet Rockets mod_x000a__x000a_    MODULE_x000a_    { name = ModuleTagDecoupler }_x000a__x000a_}"/>
            <x14:filter val="@PART[rn_dnepr1_ejector_cap]:FOR[xxxRP0]_x000a_{_x000a_    %TechRequired = materialsScienceInternational_x000a_    %cost = 10_x000a_    %entryCost = 2000_x000a_    RP0conf = true_x000a_    @description ^=:$: From RN Soviet Rockets mod_x000a__x000a_    MODULE_x000a_    { name = ModuleTagDecoupler }_x000a__x000a_}"/>
            <x14:filter val="@PART[rn_dnepr1_fairing]:FOR[xxxRP0]_x000a_{_x000a_    %TechRequired = materialsScienceInternational_x000a_    %cost = 15_x000a_    %entryCost = 300_x000a_    RP0conf = true_x000a_    @description ^=:$: From RN Soviet Rockets mod_x000a_}"/>
            <x14:filter val="@PART[rn_dnepr1_fairing_base]:FOR[xxxRP0]_x000a_{_x000a_    %TechRequired = materialsScienceInternational_x000a_    %cost = 20_x000a_    %entryCost = 400_x000a_    RP0conf = true_x000a_    @description ^=:$: From RN Soviet Rockets mod_x000a__x000a_    MODULE_x000a_    { name = ModuleTagDecoupler }_x000a__x000a_}"/>
            <x14:filter val="@PART[rn_dnepr1_fairing_base2]:FOR[xxxRP0]_x000a_{_x000a_    %TechRequired = materialsScienceInternational_x000a_    %cost = 25_x000a_    %entryCost = 500_x000a_    RP0conf = true_x000a_    @description ^=:$: From RN Soviet Rockets mod_x000a__x000a_    MODULE_x000a_    { name = ModuleTagDecoupler }_x000a__x000a_}"/>
            <x14:filter val="@PART[rn_dnepr1_fs]:FOR[xxxRP0]_x000a_{_x000a_    %TechRequired = materialsScienceInternational_x000a_    %cost = 300_x000a_    %entryCost = 6600_x000a_    RP0conf = true_x000a_    @description ^=:$: From RN Soviet Rockets mod_x000a_}"/>
            <x14:filter val="@PART[rn_dnepr1_interstage]:FOR[xxxRP0]_x000a_{_x000a_    %TechRequired = materialsScienceInternational_x000a_    %cost = 40_x000a_    %entryCost = 800_x000a_    RP0conf = true_x000a_    @description ^=:$: From RN Soviet Rockets mod_x000a__x000a_    MODULE_x000a_    { name = ModuleTagDecoupler }_x000a__x000a_}"/>
            <x14:filter val="@PART[rn_dnepr1_interstage2]:FOR[xxxRP0]_x000a_{_x000a_    %TechRequired = materialsScienceInternational_x000a_    %cost = 40_x000a_    %entryCost = 800_x000a_    RP0conf = true_x000a_    @description ^=:$: From RN Soviet Rockets mod_x000a__x000a_    MODULE_x000a_    { name = ModuleTagDecoupler }_x000a__x000a_}"/>
            <x14:filter val="@PART[rn_dnepr1_rd0255]:FOR[xxxRP0]_x000a_{_x000a_    %TechRequired = stagedCombustion1998_x000a_    %cost = 550_x000a_    %entryCost = 11000_x000a_    RP0conf = true_x000a_    @description ^=:$: From RN Soviet Rockets mod_x000a__x000a_    MODULE_x000a_    { name = ModuleTagEngineLiquidTurbo }_x000a__x000a_}"/>
            <x14:filter val="@PART[rn_dnepr1_rd0255_vernier]:FOR[xxxRP0]_x000a_{_x000a_    %TechRequired = orbitalRocketry1998_x000a_    %cost = 50_x000a_    %entryCost = 1000_x000a_    RP0conf = true_x000a_    @description ^=:$: From RN Soviet Rockets mod_x000a__x000a_    MODULE_x000a_    { name = ModuleTagEngineLiquidTurbo }_x000a__x000a_}"/>
            <x14:filter val="@PART[rn_dnepr1_rd264]:FOR[xxxRP0]_x000a_{_x000a_    %TechRequired = stagedCombustion1998_x000a_    %cost = 445_x000a_    %entryCost = 35600_x000a_    RP0conf = true_x000a_    @description ^=:$: From RN Soviet Rockets mod_x000a__x000a_    MODULE_x000a_    { name = ModuleTagEngineLiquidTurbo }_x000a__x000a_}"/>
            <x14:filter val="@PART[rn_dnepr1_silo_tube]:FOR[xxxRP0]_x000a_{_x000a_    %TechRequired = materialsScienceInternational_x000a_    %cost = 10_x000a_    %entryCost = 2000_x000a_    RP0conf = true_x000a_    @description ^=:$: From RN Soviet Rockets mod_x000a_}"/>
            <x14:filter val="@PART[rn_dnepr1_slides]:FOR[xxxRP0]_x000a_{_x000a_    %TechRequired = materialsScienceInternational_x000a_    %cost = 5_x000a_    %entryCost = 100_x000a_    RP0conf = true_x000a_    @description ^=:$: From RN Soviet Rockets mod_x000a_}"/>
            <x14:filter val="@PART[rn_dnepr1_ss]:FOR[xxxRP0]_x000a_{_x000a_    %TechRequired = materialsScienceInternational_x000a_    %cost = 75_x000a_    %entryCost = 1500_x000a_    RP0conf = true_x000a_    @description ^=:$: From RN Soviet Rockets mod_x000a_}"/>
            <x14:filter val="@PART[rn_dnepr1_ts]:FOR[xxxRP0]_x000a_{_x000a_    %TechRequired = orbitalRocketry1998_x000a_    %cost = 510_x000a_    %entryCost = 10200_x000a_    RP0conf = true_x000a_    @description ^=:$: From RN Soviet Rockets mod_x000a__x000a_    MODULE_x000a_    { name = ModuleTagEngineLiquidTurbo }_x000a_    MODULE_x000a_    { name = ModuleTagToxic }_x000a__x000a_}"/>
            <x14:filter val="@PART[rn_dnepr1_ts2]:FOR[xxxRP0]_x000a_{_x000a_    %TechRequired = orbitalRocketry1998_x000a_    %cost = 2000_x000a_    %entryCost = 1800_x000a_    RP0conf = false_x000a_    @description ^=:$: From RN Soviet Rockets mod_x000a_}"/>
            <x14:filter val="@PART[rn_eos_aa_solarpanel]:FOR[xxxRP0]_x000a_{_x000a_    %TechRequired = advancedPower_x000a_    %cost = 1500_x000a_    %entryCost = 30000_x000a_    RP0conf = true_x000a_    @description ^=:$: From RN Solar Panels mod_x000a_}"/>
            <x14:filter val="@PART[rn_eos_tdrs_solar_panel]:FOR[xxxRP0]_x000a_{_x000a_    %TechRequired = maturePower_x000a_    %cost = 980_x000a_    %entryCost = 19600_x000a_    RP0conf = true_x000a_    @description ^=:$: From RN Solar Panels mod_x000a_}"/>
            <x14:filter val="@PART[rn_eos_ter_solarpanel]:FOR[xxxRP0]_x000a_{_x000a_    %TechRequired = advancedPower_x000a_    %cost = 800_x000a_    %entryCost = 16000_x000a_    RP0conf = true_x000a_    @description ^=:$: From RN Solar Panels mod_x000a_}"/>
            <x14:filter val="@PART[rn_fregat1]:FOR[xxxRP0]_x000a_{_x000a_    %TechRequired = orbitalRocketry1998_x000a_    %cost = 850_x000a_    %entryCost = 1_x000a_    RP0conf = false_x000a_    @description ^=:$: From RN Soviet Rockets mod_x000a_}"/>
            <x14:filter val="@PART[rn_fregat1_2]:FOR[xxxRP0]_x000a_{_x000a_    %TechRequired = orbitalRocketry1998_x000a_    %cost = 850_x000a_    %entryCost = 1_x000a_    RP0conf = false_x000a_    @description ^=:$: From RN Soviet Rockets mod_x000a_}"/>
            <x14:filter val="@PART[rn_fregat1_3]:FOR[xxxRP0]_x000a_{_x000a_    %TechRequired = orbitalRocketry1998_x000a_    %cost = 850_x000a_    %entryCost = 1_x000a_    RP0conf = false_x000a_    @description ^=:$: From RN Soviet Rockets mod_x000a_}"/>
            <x14:filter val="@PART[rn_fregat1_adapter]:FOR[xxxRP0]_x000a_{_x000a_    %TechRequired = materialsScienceInternational_x000a_    %cost = 200_x000a_    %entryCost = 500_x000a_    RP0conf = false_x000a_    @description ^=:$: From RN Soviet Rockets mod_x000a_}"/>
            <x14:filter val="@PART[rn_galileo_scanner]:FOR[xxxRP0]_x000a_{_x000a_    %TechRequired = sampleReturnScience_x000a_    %cost = 200_x000a_    %entryCost = 2000_x000a_    RP0conf = true_x000a_    @description ^=:$: From RN US Probes mod_x000a__x000a_    MODULE_x000a_    { name = ModuleTagInstruments }_x000a__x000a_}"/>
            <x14:filter val="@PART[rn_huygen_hs_bottom]:FOR[xxxRP0]_x000a_{_x000a_    %TechRequired = interplanetaryRovers_x000a_    %cost = 200_x000a_    %entryCost = 200_x000a_    RP0conf = false_x000a_    @description ^=:$: From RN US Probes mod_x000a_}"/>
            <x14:filter val="@PART[rn_huygen_hs_chute]:FOR[xxxRP0]_x000a_{_x000a_    %TechRequired = longTermAvionics_x000a_    %cost = 422_x000a_    %entryCost = 50_x000a_    RP0conf = false_x000a_    @description ^=:$: From RN US Probes mod_x000a_}"/>
            <x14:filter val="@PART[rn_huygen_hs_top]:FOR[xxxRP0]_x000a_{_x000a_    %TechRequired = longTermAvionics_x000a_    %cost = 200_x000a_    %entryCost = 7800_x000a_    RP0conf = false_x000a_    @description ^=:$: From RN US Probes mod_x000a_}"/>
            <x14:filter val="@PART[rn_huygens]:FOR[xxxRP0]_x000a_{_x000a_    %TechRequired = longTermAvionics_x000a_    %cost = 500_x000a_    %entryCost = 500_x000a_    RP0conf = false_x000a_    @description ^=:$: From RN US Probes mod_x000a_}"/>
            <x14:filter val="@PART[rn_huygens_chute]:FOR[xxxRP0]_x000a_{_x000a_    %TechRequired = longTermAvionics_x000a_    %cost = 422_x000a_    %entryCost = 50_x000a_    RP0conf = false_x000a_    @description ^=:$: From RN US Probes mod_x000a_}"/>
            <x14:filter val="@PART[rn_juno_spacecraft]:FOR[xxxRP0]_x000a_{_x000a_    %TechRequired = modernAvionics_x000a_    %cost = 6500_x000a_    %entryCost = 500_x000a_    RP0conf = false_x000a_    @description ^=:$: From RN US Probes mod_x000a_}"/>
            <x14:filter val="@PART[rn_junoii_fs]:FOR[xxxRP0]_x000a_{_x000a_    %TechRequired = materialsScienceSatellite_x000a_    %cost = 2000_x000a_    %entryCost = 1800_x000a_    RP0conf = false_x000a_    @description ^=:$: From RN US Rockets mod_x000a_}"/>
            <x14:filter val="@PART[rn_junoii_nc]:FOR[xxxRP0]_x000a_{_x000a_    %TechRequired = materialsScienceSatellite_x000a_    %cost = 2000_x000a_    %entryCost = 1800_x000a_    RP0conf = false_x000a_    @description ^=:$: From RN US Rockets mod_x000a_}"/>
            <x14:filter val="@PART[rn_junoii_sgt]:FOR[xxxRP0]_x000a_{_x000a_    %TechRequired = solids1956_x000a_    %cost = 5_x000a_    %entryCost = 100_x000a_    RP0conf = true_x000a_    @description ^=:$: From RN US Rockets mod_x000a__x000a_    MODULE_x000a_    { name = ModuleTagEngineSolid }_x000a__x000a_}"/>
            <x14:filter val="@PART[rn_junoii_sgt_11]:FOR[xxxRP0]_x000a_{_x000a_    %TechRequired = solids1956_x000a_    %cost = 40_x000a_    %entryCost = 800_x000a_    RP0conf = true_x000a_    @description ^=:$: From RN US Rockets mod_x000a__x000a_    MODULE_x000a_    { name = ModuleTagEngineSolid }_x000a__x000a_}"/>
            <x14:filter val="@PART[rn_junoii_sgt_11_dec]:FOR[xxxRP0]_x000a_{_x000a_    %TechRequired = solids1956_x000a_    %cost = 20_x000a_    %entryCost = 400_x000a_    RP0conf = true_x000a_    @description ^=:$: From RN US Rockets mod_x000a__x000a_    MODULE_x000a_    { name = ModuleTagDecoupler }_x000a__x000a_}"/>
            <x14:filter val="@PART[rn_junoii_sgt_3]:FOR[xxxRP0]_x000a_{_x000a_    %TechRequired = solids1956_x000a_    %cost = 12_x000a_    %entryCost = 240_x000a_    RP0conf = true_x000a_    @description ^=:$: From RN US Rockets mod_x000a__x000a_    MODULE_x000a_    { name = ModuleTagEngineSolid }_x000a__x000a_}"/>
            <x14:filter val="@PART[rn_junoii_sgt_3_dec]:FOR[xxxRP0]_x000a_{_x000a_    %TechRequired = solids1956_x000a_    %cost = 10_x000a_    %entryCost = 200_x000a_    RP0conf = true_x000a_    @description ^=:$: From RN US Rockets mod_x000a__x000a_    MODULE_x000a_    { name = ModuleTagDecoupler }_x000a__x000a_}"/>
            <x14:filter val="@PART[rn_junoii_ss]:FOR[xxxRP0]_x000a_{_x000a_    %TechRequired = materialsScienceSatellite_x000a_    %cost = 2000_x000a_    %entryCost = 1800_x000a_    RP0conf = false_x000a_    @description ^=:$: From RN US Rockets mod_x000a_}"/>
            <x14:filter val="@PART[rn_ladee]:FOR[xxxRP0]_x000a_{_x000a_    %TechRequired = modernAvionics_x000a_    %cost = 6500_x000a_    %entryCost = 500_x000a_    RP0conf = false_x000a_    @description ^=:$: From RN US Probes mod_x000a_}"/>
            <x14:filter val="@PART[rn_ladee_scanner]:FOR[xxxRP0]_x000a_{_x000a_    %TechRequired = advancedSurfaceScience_x000a_    %cost = 1250_x000a_    %entryCost = 500_x000a_    RP0conf = false_x000a_    @description ^=:$: From RN US Probes mod_x000a_}"/>
            <x14:filter val="@PART[rn_lk_lander]:FOR[xxxRP0]_x000a_{_x000a_    %TechRequired = improvedLandingEngines_x000a_    %cost = 2000_x000a_    %entryCost = 40000_x000a_    RP0conf = true_x000a_    @description ^=:$: From RN Soviet Rockets mod_x000a_}"/>
            <x14:filter val="@PART[rn_lk_lander_858]:FOR[xxxRP0]_x000a_{_x000a_    %TechRequired = improvedLandingEngines_x000a_    %cost = 450_x000a_    %entryCost = 9000_x000a_    RP0conf = true_x000a_    @description ^=:$: From RN Soviet Rockets mod_x000a__x000a_    MODULE_x000a_    { name = ModuleTagEngineLiquidPF }_x000a_    MODULE_x000a_    { name = ModuleTagHumanRated }_x000a__x000a_}"/>
            <x14:filter val="@PART[rn_lk_lander_859]:FOR[xxxRP0]_x000a_{_x000a_    %TechRequired = improvedLandingEngines_x000a_    %cost = 450_x000a_    %entryCost = 9000_x000a_    RP0conf = true_x000a_    @description ^=:$: From RN Soviet Rockets mod_x000a__x000a_    MODULE_x000a_    { name = ModuleTagEngineLiquidPF }_x000a_    MODULE_x000a_    { name = ModuleTagHumanRated }_x000a__x000a_}"/>
            <x14:filter val="@PART[rn_lk_lander_legs]:FOR[xxxRP0]_x000a_{_x000a_    %TechRequired = improvedLandingEngines_x000a_    %cost = 750_x000a_    %entryCost = 15000_x000a_    RP0conf = true_x000a_    @description ^=:$: From RN Soviet Rockets mod_x000a_}"/>
            <x14:filter val="@PART[rn_lk_rd858]:FOR[xxxRP0]_x000a_{_x000a_    %TechRequired = improvedLandingEngines_x000a_    %cost = 800_x000a_    %entryCost = 500_x000a_    RP0conf = false_x000a_    @description ^=:$: From RN Soviet Rockets mod_x000a_}"/>
            <x14:filter val="@PART[rn_lk_rd858_vernier]:FOR[xxxRP0]_x000a_{_x000a_    %TechRequired = improvedLandingEngines_x000a_    %cost = 800_x000a_    %entryCost = 500_x000a_    RP0conf = false_x000a_    @description ^=:$: From RN Soviet Rockets mod_x000a_}"/>
            <x14:filter val="@PART[rn_lk_rd859]:FOR[xxxRP0]_x000a_{_x000a_    %TechRequired = improvedLandingEngines_x000a_    %cost = 800_x000a_    %entryCost = 500_x000a_    RP0conf = false_x000a_    @description ^=:$: From RN Soviet Rockets mod_x000a_}"/>
            <x14:filter val="@PART[rn_lok_bo]:FOR[xxxRP0]_x000a_{_x000a_    %TechRequired = matureCapsules_x000a_    %cost = 1500_x000a_    %entryCost = 50000_x000a_    RP0conf = true_x000a_    @description ^=:$: From RN Soyuz mod_x000a__x000a_    MODULE_x000a_    { name = ModuleTagAvionics }_x000a_    MODULE_x000a_    { name = ModuleTagHabitable }_x000a_    MODULE_x000a_    { name = ModuleTagHumanRated }_x000a__x000a_}"/>
            <x14:filter val="@PART[rn_lok_dec]:FOR[xxxRP0]_x000a_{_x000a_    %TechRequired = matureCapsules_x000a_    %cost = 200_x000a_    %entryCost = 1000_x000a_    RP0conf = true_x000a_    @description ^=:$: From RN Soyuz mod_x000a__x000a_    MODULE_x000a_    { name = ModuleTagHumanRated }_x000a_    MODULE_x000a_    { name = ModuleTagDecoupler }_x000a__x000a_}"/>
            <x14:filter val="@PART[rn_lok_para]:FOR[xxxRP0]_x000a_{_x000a_    %TechRequired = matureCapsules_x000a_    %cost = 200_x000a_    %entryCost = 4000_x000a_    RP0conf = true_x000a_    @description ^=:$: From RN Soyuz mod_x000a__x000a_    MODULE_x000a_    { name = ModuleTagHumanRated }_x000a_    MODULE_x000a_    { name = ModuleTagReentry }_x000a__x000a_}"/>
            <x14:filter val="@PART[rn_lok_sa]:FOR[xxxRP0]_x000a_{_x000a_    %TechRequired = matureCapsules_x000a_    %cost = 2500_x000a_    %entryCost = 95000_x000a_    RP0conf = true_x000a_    @description ^=:$: From RN Soyuz mod_x000a__x000a_    MODULE_x000a_    { name = ModuleTagAvionics }_x000a_    MODULE_x000a_    { name = ModuleTagHumanRated }_x000a_    MODULE_x000a_    { name = ModuleTagReentry }_x000a__x000a_}"/>
            <x14:filter val="@PART[rn_lok_tdu]:FOR[xxxRP0]_x000a_{_x000a_    %TechRequired = matureCapsules_x000a_    %cost = 3500_x000a_    %entryCost = 95000_x000a_    RP0conf = true_x000a_    @description ^=:$: From RN Soyuz mod_x000a__x000a_    MODULE_x000a_    { name = ModuleTagHumanRated }_x000a__x000a_}"/>
            <x14:filter val="@PART[rn_lr79]:FOR[xxxRP0]_x000a_{_x000a_    %TechRequired = orbitalRocketry1958_x000a_    %cost = 600_x000a_    %entryCost = 12000_x000a_    RP0conf = true_x000a_    @description ^=:$: From RN US Rockets mod_x000a__x000a_    MODULE_x000a_    { name = ModuleTagEngineLiquidTurbo }_x000a__x000a_}"/>
            <x14:filter val="@PART[rn_lr79_tp]:FOR[xxxRP0]_x000a_{_x000a_    %TechRequired = orbitalRocketry1958_x000a_    %cost = 50_x000a_    %entryCost = 1000_x000a_    RP0conf = true_x000a_    @description ^=:$: From RN US Rockets mod_x000a__x000a_    MODULE_x000a_    { name = ModuleTagEngineLiquidTurbo }_x000a__x000a_}"/>
            <x14:filter val="@PART[rn_lr79_vernier]:FOR[xxxRP0]_x000a_{_x000a_    %TechRequired = orbitalRocketry1958_x000a_    %cost = 50_x000a_    %entryCost = 1000_x000a_    RP0conf = true_x000a_    @description ^=:$: From RN US Rockets mod_x000a__x000a_    MODULE_x000a_    { name = ModuleTagEngineLiquidTurbo }_x000a__x000a_}"/>
            <x14:filter val="@PART[rn_lr87_11]:FOR[xxxRP0]_x000a_{_x000a_    %TechRequired = orbitalRocketry1959_x000a_    %cost = 1550_x000a_    %entryCost = 16000_x000a_    RP0conf = true_x000a_    @description ^=:$: From RN US Rockets mod_x000a__x000a_    MODULE_x000a_    { name = ModuleTagEngineLiquidTurbo }_x000a__x000a_}"/>
            <x14:filter val="@PART[rn_lr91_11]:FOR[xxxRP0]_x000a_{_x000a_    %TechRequired = orbitalRocketry1959_x000a_    %cost = 400_x000a_    %entryCost = 8000_x000a_    RP0conf = true_x000a_    @description ^=:$: From RN US Rockets mod_x000a__x000a_    MODULE_x000a_    { name = ModuleTagEngineLiquidTurbo }_x000a__x000a_}"/>
            <x14:filter val="@PART[rn_lr91_11_tp]:FOR[xxxRP0]_x000a_{_x000a_    %TechRequired = orbitalRocketry1959_x000a_    %cost = 50_x000a_    %entryCost = 1000_x000a_    RP0conf = true_x000a_    @description ^=:$: From RN US Rockets mod_x000a__x000a_    MODULE_x000a_    { name = ModuleTagEngineLiquidTurbo }_x000a__x000a_}"/>
            <x14:filter val="@PART[rn_lro]:FOR[xxxRP0]_x000a_{_x000a_    %TechRequired = modernAvionics_x000a_    %cost = 6500_x000a_    %entryCost = 500_x000a_    RP0conf = false_x000a_    @description ^=:$: From RN US Probes mod_x000a_}"/>
            <x14:filter val="@PART[rn_luna_base]:FOR[xxxRP0]_x000a_{_x000a_    %TechRequired = materialsScienceSatellite_x000a_    %cost = 10_x000a_    %entryCost = 200_x000a_    RP0conf = true_x000a_    @description ^=:$: From RN Soviet Rockets mod_x000a__x000a_    MODULE_x000a_    { name = ModuleTagDecoupler }_x000a__x000a_}"/>
            <x14:filter val="@PART[rn_luna_fairing]:FOR[xxxRP0]_x000a_{_x000a_    %TechRequired = materialsScienceSatellite_x000a_    %cost = 10_x000a_    %entryCost = 200_x000a_    RP0conf = true_x000a_    @description ^=:$: From RN Soviet Rockets mod_x000a_}"/>
            <x14:filter val="@PART[rn_mag_solar_panel]:FOR[xxxRP0]_x000a_{_x000a_    %TechRequired = largeScaleSolarArrays_x000a_    %cost = 955_x000a_    %entryCost = 5800_x000a_    RP0conf = false_x000a_    @description ^=:$: From RN Solar Panels mod_x000a_}"/>
            <x14:filter val="@PART[rn_magellan_scanner]:FOR[xxxRP0]_x000a_{_x000a_    %TechRequired = sampleReturnScience_x000a_    %cost = 60_x000a_    %entryCost = 1200_x000a_    RP0conf = true_x000a_    @description ^=:$: From RN US Probes mod_x000a__x000a_    MODULE_x000a_    { name = ModuleTagInstruments }_x000a__x000a_}"/>
            <x14:filter val="@PART[rn_mariner1_2]:FOR[xxxRP0]_x000a_{_x000a_    %TechRequired = improvedAvionics_x000a_    %cost = 1200_x000a_    %entryCost = 24000_x000a_    RP0conf = true_x000a_    @description ^=:$: From RN US Probes mod_x000a__x000a_    MODULE_x000a_    { name = ModuleTagAvionics }_x000a__x000a_}"/>
            <x14:filter val="@PART[rn_messenger]:FOR[xxxRP0]_x000a_{_x000a_    %TechRequired = internationalAvionics_x000a_    %cost = 3775_x000a_    %entryCost = 75502_x000a_    RP0conf = true_x000a_    @description ^=:$: From RN US Probes mod_x000a__x000a_    MODULE_x000a_    { name = ModuleTagAvionics }_x000a__x000a_}"/>
            <x14:filter val="@PART[rn_mirdockingmodule]:FOR[xxxRP0]_x000a_{_x000a_    %TechRequired = standardDockingPorts_x000a_    %cost = 600_x000a_    %entryCost = 1_x000a_    RP0conf = false_x000a_    @description ^=:$: From RN Misc mod_x000a_}"/>
            <x14:filter val="@PART[rn_mol_solar_panel]:FOR[xxxRP0]_x000a_{_x000a_    %TechRequired = spaceStationPrototypes_x000a_    %cost = 220_x000a_    %entryCost = 4400_x000a_    RP0conf = true_x000a_    @description ^=:$: From RN Solar Panels mod_x000a_}"/>
            <x14:filter val="@PART[rn_molniya_blockl]:FOR[xxxRP0]_x000a_{_x000a_    %TechRequired = firstStagedCombustion_x000a_    %cost = 575_x000a_    %entryCost = 11500_x000a_    RP0conf = true_x000a_    @description ^=:$: From RN Soviet Rockets mod_x000a__x000a_    MODULE_x000a_    { name = ModuleTagEngineLiquidTurbo }_x000a__x000a_}"/>
            <x14:filter val="@PART[rn_molniya_blockl_2]:FOR[xxxRP0]_x000a_{_x000a_    %TechRequired = firstStagedCombustion_x000a_    %cost = 850_x000a_    %entryCost = 1_x000a_    RP0conf = false_x000a_    @description ^=:$: From RN Soviet Rockets mod_x000a_}"/>
            <x14:filter val="@PART[rn_molniya_blockl_3]:FOR[xxxRP0]_x000a_{_x000a_    %TechRequired = firstStagedCombustion_x000a_    %cost = 850_x000a_    %entryCost = 1_x000a_    RP0conf = false_x000a_    @description ^=:$: From RN Soviet Rockets mod_x000a_}"/>
            <x14:filter val="@PART[rn_neo_ds_solar_panel]:FOR[xxxRP0]_x000a_{_x000a_    %TechRequired = advancedPower_x000a_    %cost = 720_x000a_    %entryCost = 14400_x000a_    RP0conf = true_x000a_    @description ^=:$: From RN Solar Panels mod_x000a_}"/>
            <x14:filter val="@PART[rn_neo_dwn_solar_panel]:FOR[xxxRP0]_x000a_{_x000a_    %TechRequired = advancedPower_x000a_    %cost = 3125_x000a_    %entryCost = 62500_x000a_    RP0conf = true_x000a_    @description ^=:$: From RN Solar Panels mod_x000a_}"/>
            <x14:filter val="@PART[rn_neo_nr_solar_panel]:FOR[xxxRP0]_x000a_{_x000a_    %TechRequired = largeScaleSolarArrays_x000a_    %cost = 525_x000a_    %entryCost = 10500_x000a_    RP0conf = true_x000a_    @description ^=:$: From RN Solar Panels mod_x000a_}"/>
            <x14:filter val="@PART[rn_new_horizons]:FOR[xxxRP0]_x000a_{_x000a_    %TechRequired = internationalAvionics_x000a_    %cost = 5548_x000a_    %entryCost = 110975_x000a_    RP0conf = true_x000a_    @description ^=:$: From RN US Probes mod_x000a__x000a_    MODULE_x000a_    { name = ModuleTagAvionics }_x000a__x000a_}"/>
            <x14:filter val="@PART[rn_pam_d_dec]:FOR[xxxRP0]_x000a_{_x000a_    %TechRequired = materialsScienceLongTerm_x000a_    %cost = 150_x000a_    %entryCost = 200_x000a_    RP0conf = false_x000a_    @description ^=:$: From RN US Probes mod_x000a_}"/>
            <x14:filter val="@PART[rn_panel000]:FOR[xxxRP0]_x000a_{_x000a_    %TechRequired = modernPower_x000a_    %cost = 300_x000a_    %entryCost = 500_x000a_    RP0conf = false_x000a_    @description ^=:$: From RN Cygnus mod_x000a_}"/>
            <x14:filter val="@PART[rn_proton_blockd]:FOR[xxxRP0]_x000a_{_x000a_    %TechRequired = stagedCombustion1966_x000a_    %cost = 1835_x000a_    %entryCost = 36700_x000a_    RP0conf = true_x000a_    @description ^=:$: From RN Soviet Rockets mod_x000a__x000a_    MODULE_x000a_    { name = ModuleTagEngineLiquidTurbo }_x000a__x000a_}"/>
            <x14:filter val="@PART[rn_proton_blockd_2]:FOR[xxxRP0]_x000a_{_x000a_    %TechRequired = stagedCombustion1972_x000a_    %cost = 850_x000a_    %entryCost = 500_x000a_    RP0conf = false_x000a_    @description ^=:$: From RN Soviet Rockets mod_x000a__x000a_    MODULE_x000a_    { name = ModuleTagEngineLiquidTurbo }_x000a__x000a_}"/>
            <x14:filter val="@PART[rn_proton_blockd_3]:FOR[xxxRP0]_x000a_{_x000a_    %TechRequired = stagedCombustion1986_x000a_    %cost = 850_x000a_    %entryCost = 500_x000a_    RP0conf = false_x000a_    @description ^=:$: From RN Soviet Rockets mod_x000a__x000a_    MODULE_x000a_    { name = ModuleTagEngineLiquidTurbo }_x000a__x000a_}"/>
            <x14:filter val="@PART[rn_proton_blockd_4]:FOR[xxxRP0]_x000a_{_x000a_    %TechRequired = stagedCombustion1972_x000a_    %cost = 850_x000a_    %entryCost = 500_x000a_    RP0conf = false_x000a_    @description ^=:$: From RN Soviet Rockets mod_x000a__x000a_    MODULE_x000a_    { name = ModuleTagEngineLiquidTurbo }_x000a__x000a_}"/>
            <x14:filter val="@PART[rn_proton_blockd_5]:FOR[xxxRP0]_x000a_{_x000a_    %TechRequired = stagedCombustion1981_x000a_    %cost = 850_x000a_    %entryCost = 500_x000a_    RP0conf = false_x000a_    @description ^=:$: From RN Soviet Rockets mod_x000a__x000a_    MODULE_x000a_    { name = ModuleTagEngineLiquidTurbo }_x000a__x000a_}"/>
            <x14:filter val="@PART[rn_proton_blockd_6]:FOR[xxxRP0]_x000a_{_x000a_    %TechRequired = stagedCombustion1992_x000a_    %cost = 850_x000a_    %entryCost = 500_x000a_    RP0conf = false_x000a_    @description ^=:$: From RN Soviet Rockets mod_x000a__x000a_    MODULE_x000a_    { name = ModuleTagEngineLiquidTurbo }_x000a__x000a_}"/>
            <x14:filter val="@PART[rn_proton_blockd_7]:FOR[xxxRP0]_x000a_{_x000a_    %TechRequired = stagedCombustion1972_x000a_    %cost = 850_x000a_    %entryCost = 500_x000a_    RP0conf = false_x000a_    @description ^=:$: From RN Soviet Rockets mod_x000a__x000a_    MODULE_x000a_    { name = ModuleTagEngineLiquidTurbo }_x000a__x000a_}"/>
            <x14:filter val="@PART[rn_proton_blockd_dec]:FOR[xxxRP0]_x000a_{_x000a_    %TechRequired = materialsScienceAdvCapsules_x000a_    %cost = 75_x000a_    %entryCost = 1500_x000a_    RP0conf = true_x000a_    @description ^=:$: From RN Soviet Rockets mod_x000a__x000a_    MODULE_x000a_    { name = ModuleTagDecoupler }_x000a__x000a_}"/>
            <x14:filter val="@PART[rn_proton_blockd_dec_z]:FOR[xxxRP0]_x000a_{_x000a_    %TechRequired = materialsScienceAdvCapsules_x000a_    %cost = 75_x000a_    %entryCost = 1500_x000a_    RP0conf = true_x000a_    @description ^=:$: From RN Soviet Rockets mod_x000a__x000a_    MODULE_x000a_    { name = ModuleTagDecoupler }_x000a__x000a_}"/>
            <x14:filter val="@PART[rn_proton_blockd_v]:FOR[xxxRP0]_x000a_{_x000a_    %TechRequired = orbitalRocketry1966_x000a_    %cost = 12500_x000a_    %entryCost = 70_x000a_    RP0conf = false_x000a_    @description ^=:$: From RN Soviet Rockets mod_x000a__x000a_    MODULE_x000a_    { name = ModuleTagEngineLiquidTurbo }_x000a__x000a_}"/>
            <x14:filter val="@PART[rn_proton_blockd_v_2]:FOR[xxxRP0]_x000a_{_x000a_    %TechRequired = stagedCombustion1966_x000a_    %cost = 12500_x000a_    %entryCost = 70_x000a_    RP0conf = false_x000a_    @description ^=:$: From RN Soviet Rockets mod_x000a__x000a_    MODULE_x000a_    { name = ModuleTagEngineLiquidTurbo }_x000a__x000a_}"/>
            <x14:filter val="@PART[rn_proton_fgb_fairing]:FOR[xxxRP0]_x000a_{_x000a_    %TechRequired = materialsScienceLunar_x000a_    %cost = 200_x000a_    %entryCost = 500_x000a_    RP0conf = false_x000a_    @description ^=:$: From RN Soviet Rockets mod_x000a_}"/>
            <x14:filter val="@PART[rn_proton_rd0210]:FOR[xxxRP0]_x000a_{_x000a_    %TechRequired = stagedCombustion1966_x000a_    %cost = 300_x000a_    %entryCost = 6000_x000a_    RP0conf = true_x000a_    @description ^=:$: From RN Soviet Rockets mod_x000a__x000a_    MODULE_x000a_    { name = ModuleTagEngineLiquidTurbo }_x000a__x000a_}"/>
            <x14:filter val="@PART[rn_proton_rd0212]:FOR[xxxRP0]_x000a_{_x000a_    %TechRequired = stagedCombustion1966_x000a_    %cost = 300_x000a_    %entryCost = 6000_x000a_    RP0conf = true_x000a_    @description ^=:$: From RN Soviet Rockets mod_x000a__x000a_    MODULE_x000a_    { name = ModuleTagEngineLiquidTurbo }_x000a__x000a_}"/>
            <x14:filter val="@PART[rn_proton_rd253]:FOR[xxxRP0]_x000a_{_x000a_    %TechRequired = stagedCombustion1966_x000a_    %cost = 515_x000a_    %entryCost = 10300_x000a_    RP0conf = true_x000a_    @description ^=:$: From RN Soviet Rockets mod_x000a__x000a_    MODULE_x000a_    { name = ModuleTagEngineLiquidTurbo }_x000a__x000a_}"/>
            <x14:filter val="@PART[rn_proton_stg1_adapt]:FOR[xxxRP0]_x000a_{_x000a_    %TechRequired = materialsScienceAdvCapsules_x000a_    %cost = 200_x000a_    %entryCost = 500_x000a_    RP0conf = false_x000a_    @description ^=:$: From RN Soviet Rockets mod_x000a_}"/>
            <x14:filter val="@PART[rn_proton_stg2_adapt]:FOR[xxxRP0]_x000a_{_x000a_    %TechRequired = materialsScienceAdvCapsules_x000a_    %cost = 1500_x000a_    %entryCost = 3000_x000a_    RP0conf = false_x000a_    @description ^=:$: From RN Soviet Rockets mod_x000a_}"/>
            <x14:filter val="@PART[rn_proton_stg3_adapt]:FOR[xxxRP0]_x000a_{_x000a_    %TechRequired = materialsScienceAdvCapsules_x000a_    %cost = 200_x000a_    %entryCost = 500_x000a_    RP0conf = false_x000a_    @description ^=:$: From RN Soviet Rockets mod_x000a_}"/>
            <x14:filter val="@PART[rn_proton_vernier]:FOR[xxxRP0]_x000a_{_x000a_    %TechRequired = stagedCombustion1966_x000a_    %cost = 600_x000a_    %entryCost = 1000_x000a_    RP0conf = false_x000a_    @description ^=:$: From RN Soviet Rockets mod_x000a_}"/>
            <x14:filter val="@PART[rn_protonk_stg1]:FOR[xxxRP0]_x000a_{_x000a_    %TechRequired = materialsScienceLunar_x000a_    %cost = 716_x000a_    %entryCost = 14320_x000a_    RP0conf = true_x000a_    @description ^=:$: From RN Soviet Rockets mod_x000a_}"/>
            <x14:filter val="@PART[rn_protonk_stg2]:FOR[xxxRP0]_x000a_{_x000a_    %TechRequired = materialsScienceLunar_x000a_    %cost = 312_x000a_    %entryCost = 6240_x000a_    RP0conf = true_x000a_    @description ^=:$: From RN Soviet Rockets mod_x000a_}"/>
            <x14:filter val="@PART[rn_protonk_stg3]:FOR[xxxRP0]_x000a_{_x000a_    %TechRequired = materialsScienceLunar_x000a_    %cost = 72_x000a_    %entryCost = 1440_x000a_    RP0conf = true_x000a_    @description ^=:$: From RN Soviet Rockets mod_x000a_}"/>
            <x14:filter val="@PART[rn_protonk_stg3_decoupler]:FOR[xxxRP0]_x000a_{_x000a_    %TechRequired = materialsScienceLunar_x000a_    %cost = 1500_x000a_    %entryCost = 2000_x000a_    RP0conf = false_x000a_    @description ^=:$: From RN Soviet Rockets mod_x000a_}"/>
            <x14:filter val="@PART[rn_protonk_stg3_decoupler_extended]:FOR[xxxRP0]_x000a_{_x000a_    %TechRequired = materialsScienceLunar_x000a_    %cost = 2000_x000a_    %entryCost = 3000_x000a_    RP0conf = false_x000a_    @description ^=:$: From RN Soviet Rockets mod_x000a_}"/>
            <x14:filter val="@PART[rn_r7_adapter_blok_e]:FOR[xxxRP0]_x000a_{_x000a_    %TechRequired = materialsScienceSatellite_x000a_    %cost = 100_x000a_    %entryCost = 2000_x000a_    RP0conf = true_x000a_    @description ^=:$: From RN Soviet Rockets mod_x000a__x000a_    MODULE_x000a_    { name = ModuleTagDecoupler }_x000a__x000a_}"/>
            <x14:filter val="@PART[rn_r7_adapter_blok_i]:FOR[xxxRP0]_x000a_{_x000a_    %TechRequired = materialsScienceInternational_x000a_    %cost = 600_x000a_    %entryCost = 1200_x000a_    RP0conf = false_x000a_    @description ^=:$: From RN Soviet Rockets mod_x000a_}"/>
            <x14:filter val="@PART[rn_r7_adapter_blok_i_m]:FOR[xxxRP0]_x000a_{_x000a_    %TechRequired = materialsScienceSatellite_x000a_    %cost = 100_x000a_    %entryCost = 2000_x000a_    RP0conf = true_x000a_    @description ^=:$: From RN Soviet Rockets mod_x000a__x000a_    MODULE_x000a_    { name = ModuleTagDecoupler }_x000a__x000a_}"/>
            <x14:filter val="@PART[rn_r7_adapter_blok_i_v]:FOR[xxxRP0]_x000a_{_x000a_    %TechRequired = materialsScienceAdvCapsules_x000a_    %cost = 100_x000a_    %entryCost = 2000_x000a_    RP0conf = true_x000a_    @description ^=:$: From RN Soviet Rockets mod_x000a__x000a_    MODULE_x000a_    { name = ModuleTagDecoupler }_x000a__x000a_}"/>
            <x14:filter val="@PART[rn_r7_adapter_blok_iv2]:FOR[xxxRP0]_x000a_{_x000a_    %TechRequired = materialsScienceAdvCapsules_x000a_    %cost = 100_x000a_    %entryCost = 2000_x000a_    RP0conf = true_x000a_    @description ^=:$: From RN Soviet Rockets mod_x000a__x000a_    MODULE_x000a_    { name = ModuleTagDecoupler }_x000a__x000a_}"/>
            <x14:filter val="@PART[rn_r7_blok_a]:FOR[xxxRP0]_x000a_{_x000a_    %TechRequired = orbitalRocketry1956_x000a_    %cost = 12500_x000a_    %entryCost = 500_x000a_    RP0conf = false_x000a_    @description ^=:$: From RN Soviet Rockets mod_x000a_}"/>
            <x14:filter val="@PART[rn_r7_blok_a_10]:FOR[xxxRP0]_x000a_{_x000a_    %TechRequired = orbitalRocketry1965_x000a_    %cost = 12500_x000a_    %entryCost = 500_x000a_    RP0conf = false_x000a_    @description ^=:$: From RN Soviet Rockets mod_x000a_}"/>
            <x14:filter val="@PART[rn_r7_blok_a_11]:FOR[xxxRP0]_x000a_{_x000a_    %TechRequired = orbitalRocketry1972_x000a_    %cost = 12500_x000a_    %entryCost = 500_x000a_    RP0conf = false_x000a_    @description ^=:$: From RN Soviet Rockets mod_x000a_}"/>
            <x14:filter val="@PART[rn_r7_blok_a_12]:FOR[xxxRP0]_x000a_{_x000a_    %TechRequired = orbitalRocketry1981_x000a_    %cost = 12500_x000a_    %entryCost = 500_x000a_    RP0conf = false_x000a_    @description ^=:$: From RN Soviet Rockets mod_x000a_}"/>
            <x14:filter val="@PART[rn_r7_blok_a_13]:FOR[xxxRP0]_x000a_{_x000a_    %TechRequired = orbitalRocketry1972_x000a_    %cost = 12500_x000a_    %entryCost = 500_x000a_    RP0conf = false_x000a_    @description ^=:$: From RN Soviet Rockets mod_x000a_}"/>
            <x14:filter val="@PART[rn_r7_blok_a_14]:FOR[xxxRP0]_x000a_{_x000a_    %TechRequired = materialsScienceInternational_x000a_    %cost = 12500_x000a_    %entryCost = 500_x000a_    RP0conf = false_x000a_    @description ^=:$: From RN Soviet Rockets mod_x000a_}"/>
            <x14:filter val="@PART[rn_r7_blok_a_2]:FOR[xxxRP0]_x000a_{_x000a_    %TechRequired = orbitalRocketry1956_x000a_    %cost = 12500_x000a_    %entryCost = 500_x000a_    RP0conf = false_x000a_    @description ^=:$: From RN Soviet Rockets mod_x000a_}"/>
            <x14:filter val="@PART[rn_r7_blok_a_3]:FOR[xxxRP0]_x000a_{_x000a_    %TechRequired = orbitalRocketry1958_x000a_    %cost = 12500_x000a_    %entryCost = 500_x000a_    RP0conf = false_x000a_    @description ^=:$: From RN Soviet Rockets mod_x000a_}"/>
            <x14:filter val="@PART[rn_r7_blok_a_4]:FOR[xxxRP0]_x000a_{_x000a_    %TechRequired = orbitalRocketry1959_x000a_    %cost = 12500_x000a_    %entryCost = 500_x000a_    RP0conf = false_x000a_    @description ^=:$: From RN Soviet Rockets mod_x000a_}"/>
            <x14:filter val="@PART[rn_r7_blok_a_5]:FOR[xxxRP0]_x000a_{_x000a_    %TechRequired = orbitalRocketry1959_x000a_    %cost = 12500_x000a_    %entryCost = 500_x000a_    RP0conf = false_x000a_    @description ^=:$: From RN Soviet Rockets mod_x000a_}"/>
            <x14:filter val="@PART[rn_r7_blok_a_6]:FOR[xxxRP0]_x000a_{_x000a_    %TechRequired = orbitalRocketry1960_x000a_    %cost = 12500_x000a_    %entryCost = 500_x000a_    RP0conf = false_x000a_    @description ^=:$: From RN Soviet Rockets mod_x000a_}"/>
            <x14:filter val="@PART[rn_r7_blok_a_7]:FOR[xxxRP0]_x000a_{_x000a_    %TechRequired = orbitalRocketry1962_x000a_    %cost = 12500_x000a_    %entryCost = 500_x000a_    RP0conf = false_x000a_    @description ^=:$: From RN Soviet Rockets mod_x000a_}"/>
            <x14:filter val="@PART[rn_r7_blok_a_8]:FOR[xxxRP0]_x000a_{_x000a_    %TechRequired = orbitalRocketry1964_x000a_    %cost = 12500_x000a_    %entryCost = 500_x000a_    RP0conf = false_x000a_    @description ^=:$: From RN Soviet Rockets mod_x000a_}"/>
            <x14:filter val="@PART[rn_r7_blok_a_9]:FOR[xxxRP0]_x000a_{_x000a_    %TechRequired = orbitalRocketry1964_x000a_    %cost = 12500_x000a_    %entryCost = 500_x000a_    RP0conf = false_x000a_    @description ^=:$: From RN Soviet Rockets mod_x000a_}"/>
            <x14:filter val="@PART[rn_r7_blok_a_engine]:FOR[xxxRP0]_x000a_{_x000a_    %TechRequired = orbitalRocketry1956_x000a_    %cost = 700_x000a_    %entryCost = 14000_x000a_    RP0conf = true_x000a_    @description ^=:$: From RN Soviet Rockets mod_x000a__x000a_    MODULE_x000a_    { name = ModuleTagEngineLiquidTurbo }_x000a_    MODULE_x000a_    { name = ModuleTagHumanRated }_x000a__x000a_}"/>
            <x14:filter val="@PART[rn_r7_blok_bvgd]:FOR[xxxRP0]_x000a_{_x000a_    %TechRequired = orbitalRocketry1956_x000a_    %cost = 12500_x000a_    %entryCost = 500_x000a_    RP0conf = false_x000a_    @description ^=:$: From RN Soviet Rockets mod_x000a_}"/>
            <x14:filter val="@PART[rn_r7_blok_bvgd_10]:FOR[xxxRP0]_x000a_{_x000a_    %TechRequired = orbitalRocketry1965_x000a_    %cost = 12500_x000a_    %entryCost = 500_x000a_    RP0conf = false_x000a_    @description ^=:$: From RN Soviet Rockets mod_x000a_}"/>
            <x14:filter val="@PART[rn_r7_blok_bvgd_11]:FOR[xxxRP0]_x000a_{_x000a_    %TechRequired = orbitalRocketry1972_x000a_    %cost = 12500_x000a_    %entryCost = 500_x000a_    RP0conf = false_x000a_    @description ^=:$: From RN Soviet Rockets mod_x000a_}"/>
            <x14:filter val="@PART[rn_r7_blok_bvgd_12]:FOR[xxxRP0]_x000a_{_x000a_    %TechRequired = orbitalRocketry1981_x000a_    %cost = 12500_x000a_    %entryCost = 500_x000a_    RP0conf = false_x000a_    @description ^=:$: From RN Soviet Rockets mod_x000a_}"/>
            <x14:filter val="@PART[rn_r7_blok_bvgd_13]:FOR[xxxRP0]_x000a_{_x000a_    %TechRequired = orbitalRocketry1972_x000a_    %cost = 12500_x000a_    %entryCost = 500_x000a_    RP0conf = false_x000a_    @description ^=:$: From RN Soviet Rockets mod_x000a_}"/>
            <x14:filter val="@PART[rn_r7_blok_bvgd_14]:FOR[xxxRP0]_x000a_{_x000a_    %TechRequired = materialsScienceInternational_x000a_    %cost = 12500_x000a_    %entryCost = 500_x000a_    RP0conf = false_x000a_    @description ^=:$: From RN Soviet Rockets mod_x000a_}"/>
            <x14:filter val="@PART[rn_r7_blok_bvgd_2]:FOR[xxxRP0]_x000a_{_x000a_    %TechRequired = orbitalRocketry1956_x000a_    %cost = 12500_x000a_    %entryCost = 500_x000a_    RP0conf = false_x000a_    @description ^=:$: From RN Soviet Rockets mod_x000a_}"/>
            <x14:filter val="@PART[rn_r7_blok_bvgd_3]:FOR[xxxRP0]_x000a_{_x000a_    %TechRequired = orbitalRocketry1958_x000a_    %cost = 12500_x000a_    %entryCost = 500_x000a_    RP0conf = false_x000a_    @description ^=:$: From RN Soviet Rockets mod_x000a_}"/>
            <x14:filter val="@PART[rn_r7_blok_bvgd_4]:FOR[xxxRP0]_x000a_{_x000a_    %TechRequired = orbitalRocketry1959_x000a_    %cost = 12500_x000a_    %entryCost = 500_x000a_    RP0conf = false_x000a_    @description ^=:$: From RN Soviet Rockets mod_x000a_}"/>
            <x14:filter val="@PART[rn_r7_blok_bvgd_5]:FOR[xxxRP0]_x000a_{_x000a_    %TechRequired = orbitalRocketry1959_x000a_    %cost = 12500_x000a_    %entryCost = 500_x000a_    RP0conf = false_x000a_    @description ^=:$: From RN Soviet Rockets mod_x000a_}"/>
            <x14:filter val="@PART[rn_r7_blok_bvgd_6]:FOR[xxxRP0]_x000a_{_x000a_    %TechRequired = orbitalRocketry1960_x000a_    %cost = 12500_x000a_    %entryCost = 500_x000a_    RP0conf = false_x000a_    @description ^=:$: From RN Soviet Rockets mod_x000a_}"/>
            <x14:filter val="@PART[rn_r7_blok_bvgd_7]:FOR[xxxRP0]_x000a_{_x000a_    %TechRequired = orbitalRocketry1962_x000a_    %cost = 12500_x000a_    %entryCost = 500_x000a_    RP0conf = false_x000a_    @description ^=:$: From RN Soviet Rockets mod_x000a_}"/>
            <x14:filter val="@PART[rn_r7_blok_bvgd_8]:FOR[xxxRP0]_x000a_{_x000a_    %TechRequired = orbitalRocketry1964_x000a_    %cost = 12500_x000a_    %entryCost = 500_x000a_    RP0conf = false_x000a_    @description ^=:$: From RN Soviet Rockets mod_x000a_}"/>
            <x14:filter val="@PART[rn_r7_blok_bvgd_9]:FOR[xxxRP0]_x000a_{_x000a_    %TechRequired = orbitalRocketry1964_x000a_    %cost = 12500_x000a_    %entryCost = 500_x000a_    RP0conf = false_x000a_    @description ^=:$: From RN Soviet Rockets mod_x000a_}"/>
            <x14:filter val="@PART[rn_r7_blok_i]:FOR[xxxRP0]_x000a_{_x000a_    %TechRequired = orbitalRocketry1960_x000a_    %cost = 1800_x000a_    %entryCost = 100_x000a_    RP0conf = false_x000a_    @description ^=:$: From RN Soviet Rockets mod_x000a_}"/>
            <x14:filter val="@PART[rn_r7_blok_i_2]:FOR[xxxRP0]_x000a_{_x000a_    %TechRequired = stagedCombustion1964_x000a_    %cost = 1800_x000a_    %entryCost = 100_x000a_    RP0conf = false_x000a_    @description ^=:$: From RN Soviet Rockets mod_x000a_}"/>
            <x14:filter val="@PART[rn_r7_blok_i_3]:FOR[xxxRP0]_x000a_{_x000a_    %TechRequired = orbitalRocketry1966_x000a_    %cost = 1800_x000a_    %entryCost = 100_x000a_    RP0conf = false_x000a_    @description ^=:$: From RN Soviet Rockets mod_x000a_}"/>
            <x14:filter val="@PART[rn_r7_blok_i_4]:FOR[xxxRP0]_x000a_{_x000a_    %TechRequired = orbitalRocketry1970_x000a_    %cost = 1800_x000a_    %entryCost = 100_x000a_    RP0conf = false_x000a_    @description ^=:$: From RN Soviet Rockets mod_x000a_}"/>
            <x14:filter val="@PART[rn_r7_blok_i_5]:FOR[xxxRP0]_x000a_{_x000a_    %TechRequired = orbitalRocketry1972_x000a_    %cost = 1800_x000a_    %entryCost = 100_x000a_    RP0conf = false_x000a_    @description ^=:$: From RN Soviet Rockets mod_x000a_}"/>
            <x14:filter val="@PART[rn_r7_blok_i_6]:FOR[xxxRP0]_x000a_{_x000a_    %TechRequired = orbitalRocketry1981_x000a_    %cost = 1800_x000a_    %entryCost = 100_x000a_    RP0conf = false_x000a_    @description ^=:$: From RN Soviet Rockets mod_x000a_}"/>
            <x14:filter val="@PART[rn_r7_blok_i_7]:FOR[xxxRP0]_x000a_{_x000a_    %TechRequired = orbitalRocketry2004_x000a_    %cost = 1800_x000a_    %entryCost = 100_x000a_    RP0conf = false_x000a_    @description ^=:$: From RN Soviet Rockets mod_x000a_}"/>
            <x14:filter val="@PART[rn_r7_blok_i_8]:FOR[xxxRP0]_x000a_{_x000a_    %TechRequired = stagedCombustion2004_x000a_    %cost = 1800_x000a_    %entryCost = 100_x000a_    RP0conf = false_x000a_    @description ^=:$: From RN Soviet Rockets mod_x000a_}"/>
            <x14:filter val="@PART[rn_r7_blok_i_fairing]:FOR[xxxRP0]_x000a_{_x000a_    %TechRequired = materialsScienceInternational_x000a_    %cost = 20_x000a_    %entryCost = 400_x000a_    RP0conf = true_x000a_    @description ^=:$: From RN Soviet Rockets mod_x000a_}"/>
            <x14:filter val="@PART[rn_r7_blok_i_fairing_m]:FOR[xxxRP0]_x000a_{_x000a_    %TechRequired = materialsScienceAdvCapsules_x000a_    %cost = 840_x000a_    %entryCost = 2800_x000a_    RP0conf = false_x000a_    @description ^=:$: From RN Soviet Rockets mod_x000a_}"/>
            <x14:filter val="@PART[rn_r7_blok_i_fairing_s]:FOR[xxxRP0]_x000a_{_x000a_    %TechRequired = materialsScienceAdvCapsules_x000a_    %cost = 20_x000a_    %entryCost = 400_x000a_    RP0conf = true_x000a_    @description ^=:$: From RN Soviet Rockets mod_x000a_}"/>
            <x14:filter val="@PART[rn_r7_bvgd_engine]:FOR[xxxRP0]_x000a_{_x000a_    %TechRequired = orbitalRocketry1956_x000a_    %cost = 680_x000a_    %entryCost = 13600_x000a_    RP0conf = true_x000a_    @description ^=:$: From RN Soviet Rockets mod_x000a__x000a_    MODULE_x000a_    { name = ModuleTagDecoupler }_x000a__x000a_}"/>
            <x14:filter val="@PART[rn_r7_les]:FOR[xxxRP0]_x000a_{_x000a_    %TechRequired = advancedCapsules_x000a_    %cost = 340_x000a_    %entryCost = 200_x000a_    RP0conf = false_x000a_    @description ^=:$: From RN Soviet Rockets mod_x000a__x000a_    MODULE_x000a_    { name = ModuleTagEngineSolid }_x000a_    MODULE_x000a_    { name = ModuleTagHumanRated }_x000a__x000a_}"/>
            <x14:filter val="@PART[rn_r7_les_okt]:FOR[xxxRP0]_x000a_{_x000a_    %TechRequired = matureCapsules_x000a_    %cost = 340_x000a_    %entryCost = 200_x000a_    RP0conf = false_x000a_    @description ^=:$: From RN Soviet Rockets mod_x000a__x000a_    MODULE_x000a_    { name = ModuleTagEngineSolid }_x000a_    MODULE_x000a_    { name = ModuleTagHumanRated }_x000a__x000a_}"/>
            <x14:filter val="@PART[rn_r7_soyuz_fairing]:FOR[xxxRP0]_x000a_{_x000a_    %TechRequired = materialsScienceSpaceStation_x000a_    %cost = 20_x000a_    %entryCost = 400_x000a_    RP0conf = true_x000a_    @description ^=:$: From RN Soviet Rockets mod_x000a_}"/>
            <x14:filter val="@PART[rn_r7_soyuz_fairing2]:FOR[xxxRP0]_x000a_{_x000a_    %TechRequired = materialsScienceAdvCapsules_x000a_    %cost = 20_x000a_    %entryCost = 400_x000a_    RP0conf = true_x000a_    @description ^=:$: From RN Soviet Rockets mod_x000a_}"/>
            <x14:filter val="@PART[rn_r7_vernier_blok_i_s_fg]:FOR[xxxRP0]_x000a_{_x000a_    %TechRequired = orbitalRocketry1959_x000a_    %cost = 20_x000a_    %entryCost = 400_x000a_    RP0conf = true_x000a_    @description ^=:$: From RN Soviet Rockets mod_x000a__x000a_    MODULE_x000a_    { name = ModuleTagEngineLiquidTurbo }_x000a__x000a_}"/>
            <x14:filter val="@PART[rn_r7_vernier_engine_v_fg]:FOR[xxxRP0]_x000a_{_x000a_    %TechRequired = orbitalRocketry1956_x000a_    %cost = 20_x000a_    %entryCost = 400_x000a_    RP0conf = true_x000a_    @description ^=:$: From RN Soviet Rockets mod_x000a__x000a_    MODULE_x000a_    { name = ModuleTagEngineLiquidTurbo }_x000a__x000a_}"/>
            <x14:filter val="@PART[rn_r7_voskhod_fairing_l]:FOR[xxxRP0]_x000a_{_x000a_    %TechRequired = materialsScienceSatellite_x000a_    %cost = 20_x000a_    %entryCost = 400_x000a_    RP0conf = true_x000a_    @description ^=:$: From RN Soviet Rockets mod_x000a_}"/>
            <x14:filter val="@PART[rn_r7_voskhod_fairing_r]:FOR[xxxRP0]_x000a_{_x000a_    %TechRequired = materialsScienceAdvCapsules_x000a_    %cost = 20_x000a_    %entryCost = 400_x000a_    RP0conf = true_x000a_    @description ^=:$: From RN Soviet Rockets mod_x000a_}"/>
            <x14:filter val="@PART[rn_r7_vostok_blok_e]:FOR[xxxRP0]_x000a_{_x000a_    %TechRequired = orbitalRocketry1960_x000a_    %cost = 520_x000a_    %entryCost = 10400_x000a_    RP0conf = true_x000a_    @description ^=:$: From RN Soviet Rockets mod_x000a__x000a_    MODULE_x000a_    { name = ModuleTagEngineLiquidTurbo }_x000a_    MODULE_x000a_    { name = ModuleTagHumanRated }_x000a__x000a_}"/>
            <x14:filter val="@PART[rn_r7_vostok_blok_e_2]:FOR[xxxRP0]_x000a_{_x000a_    %TechRequired = orbitalRocketry1964_x000a_    %cost = 500_x000a_    %entryCost = 12500_x000a_    RP0conf = true_x000a_    @description ^=:$: From RN Soviet Rockets mod_x000a__x000a_    MODULE_x000a_    { name = ModuleTagEngineLiquidTurbo }_x000a_    MODULE_x000a_    { name = ModuleTagHumanRated }_x000a__x000a_}"/>
            <x14:filter val="@PART[rn_r7_vostok_blok_e_lunar]:FOR[xxxRP0]_x000a_{_x000a_    %TechRequired = orbitalRocketry1959_x000a_    %cost = 535_x000a_    %entryCost = 10700_x000a_    RP0conf = true_x000a_    @description ^=:$: From RN Soviet Rockets mod_x000a__x000a_    MODULE_x000a_    { name = ModuleTagEngineLiquidTurbo }_x000a_    MODULE_x000a_    { name = ModuleTagHumanRated }_x000a__x000a_}"/>
            <x14:filter val="@PART[rn_r7_vostok_blok_e_vernier]:FOR[xxxRP0]_x000a_{_x000a_    %TechRequired = orbitalRocketry1959_x000a_    %cost = 2_x000a_    %entryCost = 40_x000a_    RP0conf = true_x000a_    @description ^=:$: From RN Soviet Rockets mod_x000a__x000a_    MODULE_x000a_    { name = ModuleTagEngineLiquidTurbo }_x000a_    MODULE_x000a_    { name = ModuleTagHumanRated }_x000a__x000a_}"/>
            <x14:filter val="@PART[rn_r7_vostok_fairing_r]:FOR[xxxRP0]_x000a_{_x000a_    %TechRequired = materialsScienceSatellite_x000a_    %cost = 20_x000a_    %entryCost = 400_x000a_    RP0conf = true_x000a_    @description ^=:$: From RN Soviet Rockets mod_x000a_}"/>
            <x14:filter val="@PART[rn_s3]:FOR[xxxRP0]_x000a_{_x000a_    %TechRequired = orbitalRocketry1958_x000a_    %cost = 650_x000a_    %entryCost = 13000_x000a_    RP0conf = true_x000a_    @description ^=:$: From RN US Rockets mod_x000a__x000a_    MODULE_x000a_    { name = ModuleTagEngineLiquidTurbo }_x000a__x000a_}"/>
            <x14:filter val="@PART[rn_s3_vernier]:FOR[xxxRP0]_x000a_{_x000a_    %TechRequired = orbitalRocketry1958_x000a_    %cost = 50_x000a_    %entryCost = 1000_x000a_    RP0conf = true_x000a_    @description ^=:$: From RN US Rockets mod_x000a__x000a_    MODULE_x000a_    { name = ModuleTagEngineLiquidTurbo }_x000a__x000a_}"/>
            <x14:filter val="@PART[rn_salyut1_fairing]:FOR[xxxRP0]_x000a_{_x000a_    %TechRequired = materialsScienceLunar_x000a_    %cost = 20_x000a_    %entryCost = 400_x000a_    RP0conf = true_x000a_    @description ^=:$: From RN Soviet Rockets mod_x000a_}"/>
            <x14:filter val="@PART[rn_salyut467_fairing]:FOR[xxxRP0]_x000a_{_x000a_    %TechRequired = materialsScienceSpaceStation_x000a_    %cost = 20_x000a_    %entryCost = 400_x000a_    RP0conf = true_x000a_    @description ^=:$: From RN Soviet Rockets mod_x000a_}"/>
            <x14:filter val="@PART[rn_salyut7_fairing]:FOR[xxxRP0]_x000a_{_x000a_    %TechRequired = materialsScienceSpaceplanes_x000a_    %cost = 20_x000a_    %entryCost = 400_x000a_    RP0conf = true_x000a_    @description ^=:$: From RN Soviet Rockets mod_x000a_}"/>
            <x14:filter val="@PART[rn_scout_dec]:FOR[xxxRP0]_x000a_{_x000a_    %TechRequired = materialsScienceSatellite_x000a_    %cost = 150_x000a_    %entryCost = 200_x000a_    RP0conf = false_x000a_    @description ^=:$: From RN US Rockets mod_x000a_}"/>
            <x14:filter val="@PART[rn_scout_fairing]:FOR[xxxRP0]_x000a_{_x000a_    %TechRequired = materialsScienceHuman_x000a_    %cost = 140_x000a_    %entryCost = 2800_x000a_    RP0conf = false_x000a_    @description ^=:$: From RN US Rockets mod_x000a_}"/>
            <x14:filter val="@PART[rn_scout_fairing_x1_2]:FOR[xxxRP0]_x000a_{_x000a_    %TechRequired = materialsScienceSatellite_x000a_    %cost = 140_x000a_    %entryCost = 2800_x000a_    RP0conf = false_x000a_    @description ^=:$: From RN US Rockets mod_x000a_}"/>
            <x14:filter val="@PART[rn_scout_fairing_x4]:FOR[xxxRP0]_x000a_{_x000a_    %TechRequired = materialsScienceHuman_x000a_    %cost = 140_x000a_    %entryCost = 2800_x000a_    RP0conf = false_x000a_    @description ^=:$: From RN US Rockets mod_x000a_}"/>
            <x14:filter val="@PART[rn_scout_jet_vane]:FOR[xxxRP0]_x000a_{_x000a_    %TechRequired = solids1959_x000a_    %cost = 43500_x000a_    %entryCost = 2800_x000a_    RP0conf = false_x000a_    @description ^=:$: From RN US Rockets mod_x000a_}"/>
            <x14:filter val="@PART[rn_scout_stg1]:FOR[xxxRP0]_x000a_{_x000a_    %TechRequired = solids1959_x000a_    %cost = 700_x000a_    %entryCost = 3000_x000a_    RP0conf = false_x000a_    @description ^=:$: From RN US Rockets mod_x000a__x000a_    MODULE_x000a_    { name = ModuleTagEngineSolid }_x000a__x000a_}"/>
            <x14:filter val="@PART[rn_scout_stg1_g]:FOR[xxxRP0]_x000a_{_x000a_    %TechRequired = solids1976_x000a_    %cost = 700_x000a_    %entryCost = 3000_x000a_    RP0conf = false_x000a_    @description ^=:$: From RN US Rockets mod_x000a__x000a_    MODULE_x000a_    { name = ModuleTagEngineSolid }_x000a__x000a_}"/>
            <x14:filter val="@PART[rn_scout_stg1_x34]:FOR[xxxRP0]_x000a_{_x000a_    %TechRequired = solids1962_x000a_    %cost = 700_x000a_    %entryCost = 3000_x000a_    RP0conf = false_x000a_    @description ^=:$: From RN US Rockets mod_x000a__x000a_    MODULE_x000a_    { name = ModuleTagEngineSolid }_x000a__x000a_}"/>
            <x14:filter val="@PART[rn_scout_stg2]:FOR[xxxRP0]_x000a_{_x000a_    %TechRequired = solids1959_x000a_    %cost = 700_x000a_    %entryCost = 3000_x000a_    RP0conf = false_x000a_    @description ^=:$: From RN US Rockets mod_x000a__x000a_    MODULE_x000a_    { name = ModuleTagEngineSolid }_x000a__x000a_}"/>
            <x14:filter val="@PART[rn_scout_stg2_g]:FOR[xxxRP0]_x000a_{_x000a_    %TechRequired = solids1976_x000a_    %cost = 700_x000a_    %entryCost = 3000_x000a_    RP0conf = false_x000a_    @description ^=:$: From RN US Rockets mod_x000a__x000a_    MODULE_x000a_    { name = ModuleTagEngineSolid }_x000a__x000a_}"/>
            <x14:filter val="@PART[rn_scout_stg3]:FOR[xxxRP0]_x000a_{_x000a_    %TechRequired = solids1976_x000a_    %cost = 700_x000a_    %entryCost = 3000_x000a_    RP0conf = false_x000a_    @description ^=:$: From RN US Rockets mod_x000a__x000a_    MODULE_x000a_    { name = ModuleTagEngineSolid }_x000a__x000a_}"/>
            <x14:filter val="@PART[rn_scout_stg3x1_4]:FOR[xxxRP0]_x000a_{_x000a_    %TechRequired = solids1959_x000a_    %cost = 700_x000a_    %entryCost = 3000_x000a_    RP0conf = false_x000a_    @description ^=:$: From RN US Rockets mod_x000a__x000a_    MODULE_x000a_    { name = ModuleTagEngineSolid }_x000a__x000a_}"/>
            <x14:filter val="@PART[rn_scout_stg3x1_4_234]:FOR[xxxRP0]_x000a_{_x000a_    %TechRequired = solids1962_x000a_    %cost = 700_x000a_    %entryCost = 3000_x000a_    RP0conf = false_x000a_    @description ^=:$: From RN US Rockets mod_x000a__x000a_    MODULE_x000a_    { name = ModuleTagEngineSolid }_x000a__x000a_}"/>
            <x14:filter val="@PART[rn_scout_stg3x3]:FOR[xxxRP0]_x000a_{_x000a_    %TechRequired = solids1962_x000a_    %cost = 700_x000a_    %entryCost = 3000_x000a_    RP0conf = false_x000a_    @description ^=:$: From RN US Rockets mod_x000a__x000a_    MODULE_x000a_    { name = ModuleTagEngineSolid }_x000a__x000a_}"/>
            <x14:filter val="@PART[rn_scout_stg4]:FOR[xxxRP0]_x000a_{_x000a_    %TechRequired = solids1959_x000a_    %cost = 700_x000a_    %entryCost = 3000_x000a_    RP0conf = false_x000a_    @description ^=:$: From RN US Rockets mod_x000a__x000a_    MODULE_x000a_    { name = ModuleTagEngineSolid }_x000a__x000a_}"/>
            <x14:filter val="@PART[rn_scout_stg4_g]:FOR[xxxRP0]_x000a_{_x000a_    %TechRequired = solids1976_x000a_    %cost = 700_x000a_    %entryCost = 3000_x000a_    RP0conf = false_x000a_    @description ^=:$: From RN US Rockets mod_x000a__x000a_    MODULE_x000a_    { name = ModuleTagEngineSolid }_x000a__x000a_}"/>
            <x14:filter val="@PART[rn_scout_stg4_x4]:FOR[xxxRP0]_x000a_{_x000a_    %TechRequired = solids1962_x000a_    %cost = 700_x000a_    %entryCost = 3000_x000a_    RP0conf = false_x000a_    @description ^=:$: From RN US Rockets mod_x000a__x000a_    MODULE_x000a_    { name = ModuleTagEngineSolid }_x000a__x000a_}"/>
            <x14:filter val="@PART[rn_scout_winglet_black]:FOR[xxxRP0]_x000a_{_x000a_    %TechRequired = earlyFlightControl_x000a_    %cost = 43500_x000a_    %entryCost = 2800_x000a_    RP0conf = false_x000a_    @description ^=:$: From RN US Rockets mod_x000a_}"/>
            <x14:filter val="@PART[rn_scout_winglet_white]:FOR[xxxRP0]_x000a_{_x000a_    %TechRequired = earlyFlightControl_x000a_    %cost = 43500_x000a_    %entryCost = 2800_x000a_    RP0conf = false_x000a_    @description ^=:$: From RN US Rockets mod_x000a_}"/>
            <x14:filter val="@PART[rn_skylab_telescope]:FOR[xxxRP0]_x000a_{_x000a_    %TechRequired = earlySpaceStations_x000a_    %cost = 10000_x000a_    %entryCost = 15000_x000a_    RP0conf = true_x000a_    @description ^=:$: From RN Skylab mod_x000a__x000a_    MODULE_x000a_    { name = ModuleTagInstruments }_x000a__x000a_}"/>
            <x14:filter val="@PART[rn_spacelab]:FOR[xxxRP0]_x000a_{_x000a_    %TechRequired = scienceExploration_x000a_    %cost = 15000_x000a_    %entryCost = 25000_x000a_    RP0conf = false_x000a_    @description ^=:$: From RN Misc mod_x000a_}"/>
            <x14:filter val="@PART[rn_sputnik1_base]:FOR[xxxRP0]_x000a_{_x000a_    %TechRequired = materialsScienceSatellite_x000a_    %cost = 200_x000a_    %entryCost = 500_x000a_    RP0conf = false_x000a_    @description ^=:$: From RN Soviet Rockets mod_x000a_}"/>
            <x14:filter val="@PART[rn_sputnik1_nosecone]:FOR[xxxRP0]_x000a_{_x000a_    %TechRequired = materialsScienceSatellite_x000a_    %cost = 240_x000a_    %entryCost = 6000_x000a_    RP0conf = false_x000a_    @description ^=:$: From RN Soviet Rockets mod_x000a_}"/>
            <x14:filter val="@PART[rn_sputnik2_nosecone]:FOR[xxxRP0]_x000a_{_x000a_    %TechRequired = materialsScienceSatellite_x000a_    %cost = 240_x000a_    %entryCost = 6000_x000a_    RP0conf = false_x000a_    @description ^=:$: From RN Soviet Rockets mod_x000a_}"/>
            <x14:filter val="@PART[rn_sputnik3_base]:FOR[xxxRP0]_x000a_{_x000a_    %TechRequired = materialsScienceSatellite_x000a_    %cost = 200_x000a_    %entryCost = 500_x000a_    RP0conf = false_x000a_    @description ^=:$: From RN Soviet Rockets mod_x000a_}"/>
            <x14:filter val="@PART[rn_sputnik3_nosecone]:FOR[xxxRP0]_x000a_{_x000a_    %TechRequired = materialsScienceSatellite_x000a_    %cost = 240_x000a_    %entryCost = 6000_x000a_    RP0conf = false_x000a_    @description ^=:$: From RN Soviet Rockets mod_x000a_}"/>
            <x14:filter val="@PART[rn_srmu_mb]:FOR[xxxRP0]_x000a_{_x000a_    %TechRequired = solids1992_x000a_    %cost = 7200_x000a_    %entryCost = 144000_x000a_    RP0conf = true_x000a_    @description ^=:$: From RN US Rockets mod_x000a__x000a_    MODULE_x000a_    { name = ModuleTagEngineSolid }_x000a__x000a_}"/>
            <x14:filter val="@PART[rn_srmu_nc]:FOR[xxxRP0]_x000a_{_x000a_    %TechRequired = solids1992_x000a_    %cost = 150_x000a_    %entryCost = 3000_x000a_    RP0conf = true_x000a_    @description ^=:$: From RN US Rockets mod_x000a__x000a_    MODULE_x000a_    { name = ModuleTagEngineSolid }_x000a__x000a_}"/>
            <x14:filter val="@PART[rn_surveyor_engines]:FOR[xxxRP0]_x000a_{_x000a_    %TechRequired = earlyDocking_x000a_    %cost = 310_x000a_    %entryCost = 6200_x000a_    RP0conf = true_x000a_    @description ^=:$: From RN US Probes mod_x000a__x000a_    MODULE_x000a_    { name = ModuleTagEngineLiquidPF }_x000a__x000a_}"/>
            <x14:filter val="@PART[rn_surveyor_retro]:FOR[xxxRP0]_x000a_{_x000a_    %TechRequired = solids1966_x000a_    %cost = 180_x000a_    %entryCost = 3600_x000a_    RP0conf = true_x000a_    @description ^=:$: From RN US Probes mod_x000a__x000a_    MODULE_x000a_    { name = ModuleTagEngineSolid }_x000a__x000a_}"/>
            <x14:filter val="@PART[rn_surveyor_s_engine]:FOR[xxxRP0]_x000a_{_x000a_    %TechRequired = earlyDocking_x000a_    %cost = 103_x000a_    %entryCost = 2066_x000a_    RP0conf = true_x000a_    @description ^=:$: From RN US Probes mod_x000a__x000a_    MODULE_x000a_    { name = ModuleTagEngineLiquidPF }_x000a__x000a_}"/>
            <x14:filter val="@PART[rn_surveyor_solar]:FOR[xxxRP0]_x000a_{_x000a_    %TechRequired = improvedPower_x000a_    %cost = 220_x000a_    %entryCost = 4400_x000a_    RP0conf = true_x000a_    @description ^=:$: From RN US Probes mod_x000a_}"/>
            <x14:filter val="@PART[rn_surveyor3]:FOR[xxxRP0]_x000a_{_x000a_    %TechRequired = matureAvionics_x000a_    %cost = 1400_x000a_    %entryCost = 28000_x000a_    RP0conf = true_x000a_    @description ^=:$: From RN US Probes mod_x000a__x000a_    MODULE_x000a_    { name = ModuleTagAvionics }_x000a__x000a_}"/>
            <x14:filter val="@PART[rn_tdrs_ag]:FOR[xxxRP0]_x000a_{_x000a_    %TechRequired = nextGenAvionics_x000a_    %cost = 8500_x000a_    %entryCost = 500_x000a_    RP0conf = false_x000a_    @description ^=:$: From RN US Probes mod_x000a_}"/>
            <x14:filter val="@PART[rn_tdrs_ag_dec]:FOR[xxxRP0]_x000a_{_x000a_    %TechRequired = materialsScienceSpaceplanes_x000a_    %cost = 150_x000a_    %entryCost = 200_x000a_    RP0conf = false_x000a_    @description ^=:$: From RN US Probes mod_x000a_}"/>
            <x14:filter val="@PART[rn_thor_altair]:FOR[xxxRP0]_x000a_{_x000a_    %TechRequired = solids1956_x000a_    %cost = 170_x000a_    %entryCost = 3400_x000a_    RP0conf = true_x000a_    @description ^=:$: From RN US Rockets mod_x000a__x000a_    MODULE_x000a_    { name = ModuleTagEngineSolid }_x000a__x000a_}"/>
            <x14:filter val="@PART[rn_thor_altair_dec]:FOR[xxxRP0]_x000a_{_x000a_    %TechRequired = materialsScienceSatellite_x000a_    %cost = 200_x000a_    %entryCost = 500_x000a_    RP0conf = false_x000a_    @description ^=:$: From RN US Rockets mod_x000a_}"/>
            <x14:filter val="@PART[rn_thor_altair_dec_1]:FOR[xxxRP0]_x000a_{_x000a_    %TechRequired = materialsScienceAdvCapsules_x000a_    %cost = 200_x000a_    %entryCost = 500_x000a_    RP0conf = false_x000a_    @description ^=:$: From RN US Rockets mod_x000a_}"/>
            <x14:filter val="@PART[rn_thor_altair_dec2]:FOR[xxxRP0]_x000a_{_x000a_    %TechRequired = materialsScienceSatellite_x000a_    %cost = 200_x000a_    %entryCost = 500_x000a_    RP0conf = false_x000a_    @description ^=:$: From RN US Rockets mod_x000a_}"/>
            <x14:filter val="@PART[rn_thor_altair_e1]:FOR[xxxRP0]_x000a_{_x000a_    %TechRequired = solids1964_x000a_    %cost = 170_x000a_    %entryCost = 3400_x000a_    RP0conf = true_x000a_    @description ^=:$: From RN US Rockets mod_x000a__x000a_    MODULE_x000a_    { name = ModuleTagEngineSolid }_x000a__x000a_}"/>
            <x14:filter val="@PART[rn_thor_altair_e1_1]:FOR[xxxRP0]_x000a_{_x000a_    %TechRequired = solids1962_x000a_    %cost = 170_x000a_    %entryCost = 3400_x000a_    RP0conf = true_x000a_    @description ^=:$: From RN US Rockets mod_x000a__x000a_    MODULE_x000a_    { name = ModuleTagEngineSolid }_x000a__x000a_}"/>
            <x14:filter val="@PART[rn_thor_altair_e1_2]:FOR[xxxRP0]_x000a_{_x000a_    %TechRequired = solids1964_x000a_    %cost = 200_x000a_    %entryCost = 4000_x000a_    RP0conf = true_x000a_    @description ^=:$: From RN US Rockets mod_x000a__x000a_    MODULE_x000a_    { name = ModuleTagEngineSolid }_x000a__x000a_}"/>
            <x14:filter val="@PART[rn_thor_altair_e2]:FOR[xxxRP0]_x000a_{_x000a_    %TechRequired = solids1962_x000a_    %cost = 200_x000a_    %entryCost = 4000_x000a_    RP0conf = true_x000a_    @description ^=:$: From RN US Rockets mod_x000a__x000a_    MODULE_x000a_    { name = ModuleTagEngineSolid }_x000a__x000a_}"/>
            <x14:filter val="@PART[rn_thor_altair_pdec]:FOR[xxxRP0]_x000a_{_x000a_    %TechRequired = materialsScienceSatellite_x000a_    %cost = 200_x000a_    %entryCost = 500_x000a_    RP0conf = false_x000a_    @description ^=:$: From RN US Rockets mod_x000a_}"/>
            <x14:filter val="@PART[rn_thor_as_f1]:FOR[xxxRP0]_x000a_{_x000a_    %TechRequired = materialsScienceHuman_x000a_    %cost = 140_x000a_    %entryCost = 2800_x000a_    RP0conf = false_x000a_    @description ^=:$: From RN US Rockets mod_x000a_}"/>
            <x14:filter val="@PART[rn_thor_as_f2]:FOR[xxxRP0]_x000a_{_x000a_    %TechRequired = materialsScienceHuman_x000a_    %cost = 140_x000a_    %entryCost = 2800_x000a_    RP0conf = false_x000a_    @description ^=:$: From RN US Rockets mod_x000a_}"/>
            <x14:filter val="@PART[rn_thor_castor]:FOR[xxxRP0]_x000a_{_x000a_    %TechRequired = solids1956_x000a_    %cost = 300_x000a_    %entryCost = 6000_x000a_    RP0conf = true_x000a_    @description ^=:$: From RN US Rockets mod_x000a__x000a_    MODULE_x000a_    { name = ModuleTagEngineSolid }_x000a__x000a_}"/>
            <x14:filter val="@PART[rn_thor_castor_dec]:FOR[xxxRP0]_x000a_{_x000a_    %TechRequired = materialsScienceSatellite_x000a_    %cost = 200_x000a_    %entryCost = 500_x000a_    RP0conf = false_x000a_    @description ^=:$: From RN US Rockets mod_x000a_}"/>
            <x14:filter val="@PART[rn_thor_de_f1]:FOR[xxxRP0]_x000a_{_x000a_    %TechRequired = materialsScienceAdvCapsules_x000a_    %cost = 140_x000a_    %entryCost = 2800_x000a_    RP0conf = false_x000a_    @description ^=:$: From RN US Rockets mod_x000a_}"/>
            <x14:filter val="@PART[rn_thor_f1]:FOR[xxxRP0]_x000a_{_x000a_    %TechRequired = materialsScienceSatellite_x000a_    %cost = 140_x000a_    %entryCost = 2800_x000a_    RP0conf = false_x000a_    @description ^=:$: From RN US Rockets mod_x000a_}"/>
            <x14:filter val="@PART[rn_thor_f2]:FOR[xxxRP0]_x000a_{_x000a_    %TechRequired = materialsScienceSatellite_x000a_    %cost = 140_x000a_    %entryCost = 2800_x000a_    RP0conf = false_x000a_    @description ^=:$: From RN US Rockets mod_x000a_}"/>
            <x14:filter val="@PART[rn_thor_f3]:FOR[xxxRP0]_x000a_{_x000a_    %TechRequired = materialsScienceSatellite_x000a_    %cost = 140_x000a_    %entryCost = 2800_x000a_    RP0conf = false_x000a_    @description ^=:$: From RN US Rockets mod_x000a_}"/>
            <x14:filter val="@PART[rn_thor_f3e]:FOR[xxxRP0]_x000a_{_x000a_    %TechRequired = materialsScienceSatellite_x000a_    %cost = 140_x000a_    %entryCost = 2800_x000a_    RP0conf = false_x000a_    @description ^=:$: From RN US Rockets mod_x000a_}"/>
            <x14:filter val="@PART[rn_thor_fs]:FOR[xxxRP0]_x000a_{_x000a_    %TechRequired = materialsScienceSatellite_x000a_    %cost = 2000_x000a_    %entryCost = 1800_x000a_    RP0conf = false_x000a_    @description ^=:$: From RN US Rockets mod_x000a_}"/>
            <x14:filter val="@PART[rn_thor_fs_1]:FOR[xxxRP0]_x000a_{_x000a_    %TechRequired = materialsScienceSatellite_x000a_    %cost = 2000_x000a_    %entryCost = 1800_x000a_    RP0conf = false_x000a_    @description ^=:$: From RN US Rockets mod_x000a_}"/>
            <x14:filter val="@PART[rn_thor_fs_dec]:FOR[xxxRP0]_x000a_{_x000a_    %TechRequired = materialsScienceSatellite_x000a_    %cost = 200_x000a_    %entryCost = 500_x000a_    RP0conf = false_x000a_    @description ^=:$: From RN US Rockets mod_x000a_}"/>
            <x14:filter val="@PART[rn_thor_fs_dec2]:FOR[xxxRP0]_x000a_{_x000a_    %TechRequired = materialsScienceHuman_x000a_    %cost = 200_x000a_    %entryCost = 500_x000a_    RP0conf = false_x000a_    @description ^=:$: From RN US Rockets mod_x000a_}"/>
            <x14:filter val="@PART[rn_thor_fs_dec3]:FOR[xxxRP0]_x000a_{_x000a_    %TechRequired = materialsScienceAdvCapsules_x000a_    %cost = 200_x000a_    %entryCost = 500_x000a_    RP0conf = false_x000a_    @description ^=:$: From RN US Rockets mod_x000a_}"/>
            <x14:filter val="@PART[rn_thor_ss]:FOR[xxxRP0]_x000a_{_x000a_    %TechRequired = materialsScienceSatellite_x000a_    %cost = 2000_x000a_    %entryCost = 1800_x000a_    RP0conf = false_x000a_    @description ^=:$: From RN US Rockets mod_x000a_}"/>
            <x14:filter val="@PART[rn_thor_ss_1]:FOR[xxxRP0]_x000a_{_x000a_    %TechRequired = materialsScienceSatellite_x000a_    %cost = 2000_x000a_    %entryCost = 1800_x000a_    RP0conf = false_x000a_    @description ^=:$: From RN US Rockets mod_x000a_}"/>
            <x14:filter val="@PART[rn_thor_ss_as]:FOR[xxxRP0]_x000a_{_x000a_    %TechRequired = materialsScienceHuman_x000a_    %cost = 2000_x000a_    %entryCost = 1800_x000a_    RP0conf = false_x000a_    @description ^=:$: From RN US Rockets mod_x000a_}"/>
            <x14:filter val="@PART[rn_thor_ss_de]:FOR[xxxRP0]_x000a_{_x000a_    %TechRequired = materialsScienceAdvCapsules_x000a_    %cost = 2000_x000a_    %entryCost = 1800_x000a_    RP0conf = false_x000a_    @description ^=:$: From RN US Rockets mod_x000a_}"/>
            <x14:filter val="@PART[rn_thor_sse]:FOR[xxxRP0]_x000a_{_x000a_    %TechRequired = materialsScienceHuman_x000a_    %cost = 2000_x000a_    %entryCost = 1800_x000a_    RP0conf = false_x000a_    @description ^=:$: From RN US Rockets mod_x000a_}"/>
            <x14:filter val="@PART[rn_thor_star20]:FOR[xxxRP0]_x000a_{_x000a_    %TechRequired = solids1964_x000a_    %cost = 172_x000a_    %entryCost = 3440_x000a_    RP0conf = true_x000a_    @description ^=:$: From RN US Rockets mod_x000a__x000a_    MODULE_x000a_    { name = ModuleTagEngineSolid }_x000a__x000a_}"/>
            <x14:filter val="@PART[rn_thor_star37d]:FOR[xxxRP0]_x000a_{_x000a_    %TechRequired = solids1966_x000a_    %cost = 180_x000a_    %entryCost = 3600_x000a_    RP0conf = true_x000a_    @description ^=:$: From RN US Rockets mod_x000a__x000a_    MODULE_x000a_    { name = ModuleTagEngineSolid }_x000a__x000a_}"/>
            <x14:filter val="@PART[rn_thor_winglet]:FOR[xxxRP0]_x000a_{_x000a_    %TechRequired = orbitalRocketry1956_x000a_    %cost = 25_x000a_    %entryCost = 0_x000a_    RP0conf = false_x000a_    @description ^=:$: From RN US Rockets mod_x000a_}"/>
            <x14:filter val="@PART[rn_titaniv_fairing_15]:FOR[xxxRP0]_x000a_{_x000a_    %TechRequired = materialsScienceLongTerm_x000a_    %cost = 840_x000a_    %entryCost = 2800_x000a_    RP0conf = false_x000a_    @description ^=:$: From RN US Rockets mod_x000a_}"/>
            <x14:filter val="@PART[rn_titaniv_fairing_17]:FOR[xxxRP0]_x000a_{_x000a_    %TechRequired = materialsScienceLongTerm_x000a_    %cost = 840_x000a_    %entryCost = 2800_x000a_    RP0conf = false_x000a_    @description ^=:$: From RN US Rockets mod_x000a_}"/>
            <x14:filter val="@PART[rn_titaniv_fairing_20]:FOR[xxxRP0]_x000a_{_x000a_    %TechRequired = materialsScienceLongTerm_x000a_    %cost = 840_x000a_    %entryCost = 2800_x000a_    RP0conf = false_x000a_    @description ^=:$: From RN US Rockets mod_x000a_}"/>
            <x14:filter val="@PART[rn_titaniv_fairing_23]:FOR[xxxRP0]_x000a_{_x000a_    %TechRequired = materialsScienceLongTerm_x000a_    %cost = 840_x000a_    %entryCost = 2800_x000a_    RP0conf = false_x000a_    @description ^=:$: From RN US Rockets mod_x000a_}"/>
            <x14:filter val="@PART[rn_titaniv_fairing_26]:FOR[xxxRP0]_x000a_{_x000a_    %TechRequired = materialsScienceLongTerm_x000a_    %cost = 840_x000a_    %entryCost = 2800_x000a_    RP0conf = false_x000a_    @description ^=:$: From RN US Rockets mod_x000a_}"/>
            <x14:filter val="@PART[rn_titaniv_fs]:FOR[xxxRP0]_x000a_{_x000a_    %TechRequired = materialsScienceLongTerm_x000a_    %cost = 11000_x000a_    %entryCost = 3200_x000a_    RP0conf = false_x000a_    @description ^=:$: From RN US Rockets mod_x000a_}"/>
            <x14:filter val="@PART[rn_titaniv_int]:FOR[xxxRP0]_x000a_{_x000a_    %TechRequired = materialsScienceLongTerm_x000a_    %cost = 850_x000a_    %entryCost = 320_x000a_    RP0conf = false_x000a_    @description ^=:$: From RN US Rockets mod_x000a_}"/>
            <x14:filter val="@PART[rn_titaniv_ius_dec]:FOR[xxxRP0]_x000a_{_x000a_    %TechRequired = materialsScienceLongTerm_x000a_    %cost = 150_x000a_    %entryCost = 1_x000a_    RP0conf = false_x000a_    @description ^=:$: From RN US Rockets mod_x000a_}"/>
            <x14:filter val="@PART[rn_titaniv_p_dec]:FOR[xxxRP0]_x000a_{_x000a_    %TechRequired = materialsScienceLongTerm_x000a_    %cost = 150_x000a_    %entryCost = 1_x000a_    RP0conf = false_x000a_    @description ^=:$: From RN US Rockets mod_x000a_}"/>
            <x14:filter val="@PART[rn_titaniv_ss]:FOR[xxxRP0]_x000a_{_x000a_    %TechRequired = materialsScienceLongTerm_x000a_    %cost = 3500_x000a_    %entryCost = 2800_x000a_    RP0conf = false_x000a_    @description ^=:$: From RN US Rockets mod_x000a_}"/>
            <x14:filter val="@PART[rn_tiv_booster_truss]:FOR[xxxRP0]_x000a_{_x000a_    %TechRequired = materialsScienceLongTerm_x000a_    %cost = 25_x000a_    %entryCost = 0_x000a_    RP0conf = false_x000a_    @description ^=:$: From RN US Rockets mod_x000a_}"/>
            <x14:filter val="@PART[rn_tiv_tower]:FOR[xxxRP0]_x000a_{_x000a_    %TechRequired = materialsScienceLongTerm_x000a_    %cost = 25_x000a_    %entryCost = 0_x000a_    RP0conf = false_x000a_    @description ^=:$: From RN US Rockets mod_x000a_}"/>
            <x14:filter val="@PART[rn_tiv_tower_generic]:FOR[xxxRP0]_x000a_{_x000a_    %TechRequired = start_x000a_    %cost = 25_x000a_    %entryCost = 200_x000a_    RP0conf = true_x000a_    @description ^=:$: From RN US Rockets mod_x000a_}"/>
            <x14:filter val="@PART[rn_tks]:FOR[xxxRP0]_x000a_{_x000a_    %TechRequired = advancedAvionics_x000a_    %cost = 200000_x000a_    %entryCost = 1_x000a_    RP0conf = false_x000a_    @description ^=:$: From RN Soyuz mod_x000a_}"/>
            <x14:filter val="@PART[rn_tks_fairing]:FOR[xxxRP0]_x000a_{_x000a_    %TechRequired = materialsScienceSpaceStation_x000a_    %cost = 20_x000a_    %entryCost = 400_x000a_    RP0conf = true_x000a_    @description ^=:$: From RN Soviet Rockets mod_x000a_}"/>
            <x14:filter val="@PART[rn_tks_rcs_block]:FOR[xxxRP0]_x000a_{_x000a_    %TechRequired = spaceStationControl_x000a_    %cost = 400_x000a_    %entryCost = 4000_x000a_    RP0conf = false_x000a_    @description ^=:$: From RN Soyuz mod_x000a_}"/>
            <x14:filter val="@PART[rn_tks_retro]:FOR[xxxRP0]_x000a_{_x000a_    %TechRequired = solids1976_x000a_    %cost = 750_x000a_    %entryCost = 8400_x000a_    RP0conf = false_x000a_    @description ^=:$: From RN Soyuz mod_x000a__x000a_    MODULE_x000a_    { name = ModuleTagEngineSolid }_x000a__x000a_}"/>
            <x14:filter val="@PART[rn_tks_va_rcs]:FOR[xxxRP0]_x000a_{_x000a_    %TechRequired = spaceStationControl_x000a_    %cost = 1400_x000a_    %entryCost = 16000_x000a_    RP0conf = false_x000a_    @description ^=:$: From RN Soyuz mod_x000a_}"/>
            <x14:filter val="@PART[rn_ua1205]:FOR[xxxRP0]_x000a_{_x000a_    %TechRequired = solids1964_x000a_    %cost = 5120_x000a_    %entryCost = 102400_x000a_    RP0conf = true_x000a_    @description ^=:$: From RN US Rockets mod_x000a__x000a_    MODULE_x000a_    { name = ModuleTagEngineSolid }_x000a__x000a_}"/>
            <x14:filter val="@PART[rn_ua1205_dec]:FOR[xxxRP0]_x000a_{_x000a_    %TechRequired = materialsScienceAdvCapsules_x000a_    %cost = 100_x000a_    %entryCost = 2000_x000a_    RP0conf = true_x000a_    @description ^=:$: From RN US Rockets mod_x000a__x000a_    MODULE_x000a_    { name = ModuleTagDecoupler }_x000a__x000a_}"/>
            <x14:filter val="@PART[rn_ua1205_nc]:FOR[xxxRP0]_x000a_{_x000a_    %TechRequired = materialsScienceAdvCapsules_x000a_    %cost = 100_x000a_    %entryCost = 2000_x000a_    RP0conf = true_x000a_    @description ^=:$: From RN US Rockets mod_x000a_}"/>
            <x14:filter val="@PART[rn_ua1206]:FOR[xxxRP0]_x000a_{_x000a_    %TechRequired = solids1981_x000a_    %cost = 6050_x000a_    %entryCost = 121000_x000a_    RP0conf = true_x000a_    @description ^=:$: From RN US Rockets mod_x000a__x000a_    MODULE_x000a_    { name = ModuleTagEngineSolid }_x000a__x000a_}"/>
            <x14:filter val="@PART[rn_ua1206_dec]:FOR[xxxRP0]_x000a_{_x000a_    %TechRequired = materialsScienceSpaceplanes_x000a_    %cost = 100_x000a_    %entryCost = 2000_x000a_    RP0conf = true_x000a_    @description ^=:$: From RN US Rockets mod_x000a__x000a_    MODULE_x000a_    { name = ModuleTagDecoupler }_x000a__x000a_}"/>
            <x14:filter val="@PART[rn_ua1206_nc]:FOR[xxxRP0]_x000a_{_x000a_    %TechRequired = materialsScienceSpaceplanes_x000a_    %cost = 100_x000a_    %entryCost = 2000_x000a_    RP0conf = true_x000a_    @description ^=:$: From RN US Rockets mod_x000a_}"/>
            <x14:filter val="@PART[rn_ua1207]:FOR[xxxRP0]_x000a_{_x000a_    %TechRequired = solids1986_x000a_    %cost = 7018_x000a_    %entryCost = 140360_x000a_    RP0conf = true_x000a_    @description ^=:$: From RN US Rockets mod_x000a__x000a_    MODULE_x000a_    { name = ModuleTagEngineSolid }_x000a__x000a_}"/>
            <x14:filter val="@PART[rn_ua1207_dec]:FOR[xxxRP0]_x000a_{_x000a_    %TechRequired = materialsScienceLongTerm_x000a_    %cost = 100_x000a_    %entryCost = 2000_x000a_    RP0conf = true_x000a_    @description ^=:$: From RN US Rockets mod_x000a__x000a_    MODULE_x000a_    { name = ModuleTagDecoupler }_x000a__x000a_}"/>
            <x14:filter val="@PART[rn_ua1207_nc]:FOR[xxxRP0]_x000a_{_x000a_    %TechRequired = materialsScienceLongTerm_x000a_    %cost = 100_x000a_    %entryCost = 2000_x000a_    RP0conf = true_x000a_    @description ^=:$: From RN US Rockets mod_x000a_}"/>
            <x14:filter val="@PART[rn_uda]:FOR[xxxRP0]_x000a_{_x000a_    %TechRequired = spaceStationControl_x000a_    %cost = 1975_x000a_    %entryCost = 5000_x000a_    RP0conf = false_x000a_    @description ^=:$: From RN Soyuz mod_x000a_}"/>
            <x14:filter val="@PART[rn_ullage_decoupler]:FOR[xxxRP0]_x000a_{_x000a_    %TechRequired = materialsScienceSatellite_x000a_    %cost = 20_x000a_    %entryCost = 50_x000a_    RP0conf = false_x000a_    @description ^=:$: From RN Soviet Rockets mod_x000a__x000a_    MODULE_x000a_    { name = ModuleTagDecoupler }_x000a__x000a_}"/>
            <x14:filter val="@PART[rn_va_capsule]:FOR[xxxRP0]_x000a_{_x000a_    %TechRequired = improvedCapsules_x000a_    %cost = 1800_x000a_    %entryCost = 1_x000a_    RP0conf = false_x000a_    @description ^=:$: From RN Soyuz mod_x000a__x000a_    MODULE_x000a_    { name = ModuleTagAvionics }_x000a_    MODULE_x000a_    { name = ModuleTagHabitable }_x000a_    MODULE_x000a_    { name = ModuleTagHumanRated }_x000a_    MODULE_x000a_    { name = ModuleTagReentry }_x000a__x000a_}"/>
            <x14:filter val="@PART[rn_va_dec]:FOR[xxxRP0]_x000a_{_x000a_    %TechRequired = materialsScienceSpaceStation_x000a_    %cost = 200_x000a_    %entryCost = 500_x000a_    RP0conf = false_x000a_    @description ^=:$: From RN Soyuz mod_x000a__x000a_    MODULE_x000a_    { name = ModuleTagDecoupler }_x000a__x000a_}"/>
            <x14:filter val="@PART[rn_va_les]:FOR[xxxRP0]_x000a_{_x000a_    %TechRequired = improvedCapsules_x000a_    %cost = 1200_x000a_    %entryCost = 4800_x000a_    RP0conf = false_x000a_    @description ^=:$: From RN Soyuz mod_x000a__x000a_    MODULE_x000a_    { name = ModuleTagEngineSolid }_x000a_    MODULE_x000a_    { name = ModuleTagHumanRated }_x000a__x000a_}"/>
            <x14:filter val="@PART[rn_va_para]:FOR[xxxRP0]_x000a_{_x000a_    %TechRequired = advancedUncrewedLanding_x000a_    %cost = 850_x000a_    %entryCost = 500_x000a_    RP0conf = false_x000a_    @description ^=:$: From RN Soyuz mod_x000a_}"/>
            <x14:filter val="@PART[rn_vanguard_stg31]:FOR[xxxRP0]_x000a_{_x000a_    %TechRequired = solids1958_x000a_    %cost = 170_x000a_    %entryCost = 3400_x000a_    RP0conf = true_x000a_    @description ^=:$: From RN US Rockets mod_x000a__x000a_    MODULE_x000a_    { name = ModuleTagEngineSolid }_x000a__x000a_}"/>
            <x14:filter val="@PART[rn_voskhod_airlock]:FOR[xxxRP0]_x000a_{_x000a_    %TechRequired = secondGenCapsules_x000a_    %cost = 1000_x000a_    %entryCost = 50000_x000a_    RP0conf = true_x000a_    @description ^=:$: From RN Soyuz mod_x000a__x000a_    MODULE_x000a_    { name = ModuleTagHumanRated }_x000a__x000a_}"/>
            <x14:filter val="@PART[rn_voskhod_para]:FOR[xxxRP0]_x000a_{_x000a_    %TechRequired = earlyLanding_x000a_    %cost = 850_x000a_    %entryCost = 500_x000a_    RP0conf = false_x000a_    @description ^=:$: From RN Soyuz mod_x000a_}"/>
            <x14:filter val="@PART[rn_voskhod_retro]:FOR[xxxRP0]_x000a_{_x000a_    %TechRequired = solids1964_x000a_    %cost = 800_x000a_    %entryCost = 25000_x000a_    RP0conf = true_x000a_    @description ^=:$: From RN Soyuz mod_x000a__x000a_    MODULE_x000a_    { name = ModuleTagEngineSolid }_x000a__x000a_}"/>
            <x14:filter val="@PART[rn_voskhod_retro_dec]:FOR[xxxRP0]_x000a_{_x000a_    %TechRequired = materialsScienceAdvCapsules_x000a_    %cost = 200_x000a_    %entryCost = 7000_x000a_    RP0conf = true_x000a_    @description ^=:$: From RN Soyuz mod_x000a__x000a_    MODULE_x000a_    { name = ModuleTagDecoupler }_x000a__x000a_}"/>
            <x14:filter val="@PART[rn_voskhod_sc]:FOR[xxxRP0]_x000a_{_x000a_    %TechRequired = secondGenCapsules_x000a_    %cost = 2000_x000a_    %entryCost = 71000_x000a_    RP0conf = true_x000a_    @description ^=:$: From RN Soyuz mod_x000a__x000a_    MODULE_x000a_    { name = ModuleTagAvionics }_x000a_    MODULE_x000a_    { name = ModuleTagHabitable }_x000a_    MODULE_x000a_    { name = ModuleTagHumanRated }_x000a_    MODULE_x000a_    { name = ModuleTagReentry }_x000a__x000a_}"/>
            <x14:filter val="@PART[rn_vostok_dec]:FOR[xxxRP0]_x000a_{_x000a_    %TechRequired = materialsScienceSatellite_x000a_    %cost = 200_x000a_    %entryCost = 7000_x000a_    RP0conf = true_x000a_    @description ^=:$: From RN Soyuz mod_x000a__x000a_    MODULE_x000a_    { name = ModuleTagDecoupler }_x000a__x000a_}"/>
            <x14:filter val="@PART[rn_vostok_para]:FOR[xxxRP0]_x000a_{_x000a_    %TechRequired = humanRatedEDL_x000a_    %cost = 500_x000a_    %entryCost = 18000_x000a_    RP0conf = true_x000a_    @description ^=:$: From RN Soyuz mod_x000a_}"/>
            <x14:filter val="@PART[rn_vostok_sc]:FOR[xxxRP0]_x000a_{_x000a_    %TechRequired = basicCapsules_x000a_    %cost = 1800_x000a_    %entryCost = 66000_x000a_    RP0conf = true_x000a_    @description ^=:$: From RN Soyuz mod_x000a__x000a_    MODULE_x000a_    { name = ModuleTagAvionics }_x000a_    MODULE_x000a_    { name = ModuleTagHabitable }_x000a_    MODULE_x000a_    { name = ModuleTagHumanRated }_x000a_    MODULE_x000a_    { name = ModuleTagReentry }_x000a__x000a_}"/>
            <x14:filter val="@PART[rn_vostok_tdu]:FOR[xxxRP0]_x000a_{_x000a_    %TechRequired = basicCapsules_x000a_    %cost = 1000_x000a_    %entryCost = 25000_x000a_    RP0conf = true_x000a_    @description ^=:$: From RN Soyuz mod_x000a__x000a_    MODULE_x000a_    { name = ModuleTagEngineLiquidPF }_x000a_    MODULE_x000a_    { name = ModuleTagHumanRated }_x000a__x000a_}"/>
            <x14:filter val="@PART[rn_voyager]:FOR[xxxRP0]_x000a_{_x000a_    %TechRequired = advancedAvionics_x000a_    %cost = 2841_x000a_    %entryCost = 90921_x000a_    RP0conf = true_x000a_    @description ^=:$: From RN US Probes mod_x000a__x000a_    MODULE_x000a_    { name = ModuleTagAvionics }_x000a__x000a_}"/>
            <x14:filter val="@PART[rn_vpam]:FOR[xxxRP0]_x000a_{_x000a_    %TechRequired = advancedAvionics_x000a_    %cost = 970_x000a_    %entryCost = 22729_x000a_    RP0conf = true_x000a_    @description ^=:$: From RN US Probes mod_x000a__x000a_    MODULE_x000a_    { name = ModuleTagEngineSolid }_x000a__x000a_}"/>
            <x14:filter val="@PART[rn_WING_R7]:FOR[xxxRP0]_x000a_{_x000a_    %TechRequired = orbitalRocketry1956_x000a_    %cost = 10_x000a_    %entryCost = 200_x000a_    RP0conf = true_x000a_    @description ^=:$: From RN Soviet Rockets mod_x000a_}"/>
            <x14:filter val="@PART[rn_x405]:FOR[xxxRP0]_x000a_{_x000a_    %TechRequired = orbitalRocketry1958_x000a_    %cost = 600_x000a_    %entryCost = 12000_x000a_    RP0conf = true_x000a_    @description ^=:$: From RN US Rockets mod_x000a__x000a_    MODULE_x000a_    { name = ModuleTagEngineLiquidTurbo }_x000a__x000a_}"/>
            <x14:filter val="@PART[rn_x405_vernier]:FOR[xxxRP0]_x000a_{_x000a_    %TechRequired = orbitalRocketry1958_x000a_    %cost = 25_x000a_    %entryCost = 500_x000a_    RP0conf = true_x000a_    @description ^=:$: From RN US Rockets mod_x000a__x000a_    MODULE_x000a_    { name = ModuleTagEngineLiquidTurbo }_x000a__x000a_}"/>
            <x14:filter val="@PART[rn_zenit_blockd]:FOR[xxxRP0]_x000a_{_x000a_    %TechRequired = stagedCombustion1998_x000a_    %cost = 850_x000a_    %entryCost = 500_x000a_    RP0conf = false_x000a_    @description ^=:$: From RN Soviet Rockets mod_x000a__x000a_    MODULE_x000a_    { name = ModuleTagEngineLiquidTurbo }_x000a__x000a_}"/>
            <x14:filter val="@PART[rn_zenit_fairing_11_152]:FOR[xxxRP0]_x000a_{_x000a_    %TechRequired = materialsScienceSpaceplanes_x000a_    %cost = 600_x000a_    %entryCost = 1_x000a_    RP0conf = false_x000a_    @description ^=:$: From RN Soviet Rockets mod_x000a_}"/>
            <x14:filter val="@PART[rn_zenit_fairing_13_652]:FOR[xxxRP0]_x000a_{_x000a_    %TechRequired = materialsScienceSpaceplanes_x000a_    %cost = 600_x000a_    %entryCost = 1_x000a_    RP0conf = false_x000a_    @description ^=:$: From RN Soviet Rockets mod_x000a_}"/>
            <x14:filter val="@PART[rn_zenit_fairing_b3sl]:FOR[xxxRP0]_x000a_{_x000a_    %TechRequired = materialsScienceInternational_x000a_    %cost = 600_x000a_    %entryCost = 1_x000a_    RP0conf = false_x000a_    @description ^=:$: From RN Soviet Rockets mod_x000a_}"/>
            <x14:filter val="@PART[rn_zenit_interstage]:FOR[xxxRP0]_x000a_{_x000a_    %TechRequired = materialsScienceSpaceplanes_x000a_    %cost = 225_x000a_    %entryCost = 1_x000a_    RP0conf = false_x000a_    @description ^=:$: From RN Soviet Rockets mod_x000a_}"/>
            <x14:filter val="@PART[rn_zenit_interstage2]:FOR[xxxRP0]_x000a_{_x000a_    %TechRequired = materialsScienceInternational_x000a_    %cost = 225_x000a_    %entryCost = 1_x000a_    RP0conf = false_x000a_    @description ^=:$: From RN Soviet Rockets mod_x000a__x000a_    MODULE_x000a_    { name = ModuleTagHumanRated }_x000a__x000a_}"/>
            <x14:filter val="@PART[rn_zenit_p_dec]:FOR[xxxRP0]_x000a_{_x000a_    %TechRequired = materialsScienceSpaceplanes_x000a_    %cost = 150_x000a_    %entryCost = 1_x000a_    RP0conf = false_x000a_    @description ^=:$: From RN Soviet Rockets mod_x000a_}"/>
            <x14:filter val="@PART[rn_zenit_rd120]:FOR[xxxRP0]_x000a_{_x000a_    %TechRequired = stagedCombustion1981_x000a_    %cost = 750_x000a_    %entryCost = 4200_x000a_    RP0conf = false_x000a_    @description ^=:$: From RN Soviet Rockets mod_x000a_}"/>
            <x14:filter val="@PART[rn_zenit_rd171]:FOR[xxxRP0]_x000a_{_x000a_    %TechRequired = stagedCombustion1981_x000a_    %cost = 5400_x000a_    %entryCost = 108000_x000a_    RP0conf = true_x000a_    @description ^=:$: From RN Soviet Rockets mod_x000a__x000a_    MODULE_x000a_    { name = ModuleTagEngineLiquidTurbo }_x000a__x000a_}"/>
            <x14:filter val="@PART[rn_zenit_rd8]:FOR[xxxRP0]_x000a_{_x000a_    %TechRequired = stagedCombustion1981_x000a_    %cost = 750_x000a_    %entryCost = 4200_x000a_    RP0conf = false_x000a_    @description ^=:$: From RN Soviet Rockets mod_x000a_}"/>
            <x14:filter val="@PART[rn_zenit_stg1]:FOR[xxxRP0]_x000a_{_x000a_    %TechRequired = materialsScienceSpaceplanes_x000a_    %cost = 1650_x000a_    %entryCost = 4200_x000a_    RP0conf = false_x000a_    @description ^=:$: From RN Soviet Rockets mod_x000a_}"/>
            <x14:filter val="@PART[rn_zenit_stg2]:FOR[xxxRP0]_x000a_{_x000a_    %TechRequired = materialsScienceSpaceplanes_x000a_    %cost = 750_x000a_    %entryCost = 4200_x000a_    RP0conf = false_x000a_    @description ^=:$: From RN Soviet Rockets mod_x000a_}"/>
            <x14:filter val="@PART[rn_zond_asas]:FOR[xxxRP0]_x000a_{_x000a_    %TechRequired = largeScaleAvionics_x000a_    %cost = 1250_x000a_    %entryCost = 42000_x000a_    RP0conf = false_x000a_    @description ^=:$: From RN Soyuz mod_x000a_}"/>
            <x14:filter val="@PART[rn_zond_dec]:FOR[xxxRP0]_x000a_{_x000a_    %TechRequired = materialsScienceLunar_x000a_    %cost = 200_x000a_    %entryCost = 7000_x000a_    RP0conf = true_x000a_    @description ^=:$: From RN Soyuz mod_x000a__x000a_    MODULE_x000a_    { name = ModuleTagDecoupler }_x000a__x000a_}"/>
            <x14:filter val="@PART[rn_zond_fairing]:FOR[xxxRP0]_x000a_{_x000a_    %TechRequired = materialsScienceLunar_x000a_    %cost = 20_x000a_    %entryCost = 400_x000a_    RP0conf = true_x000a_    @description ^=:$: From RN Soviet Rockets mod_x000a_}"/>
            <x14:filter val="@PART[rn_zond_les]:FOR[xxxRP0]_x000a_{_x000a_    %TechRequired = matureCapsules_x000a_    %cost = 340_x000a_    %entryCost = 200_x000a_    RP0conf = false_x000a_    @description ^=:$: From RN Soviet Rockets mod_x000a__x000a_    MODULE_x000a_    { name = ModuleTagEngineSolid }_x000a_    MODULE_x000a_    { name = ModuleTagHumanRated }_x000a__x000a_}"/>
            <x14:filter val="@PART[rn_zond_sa]:FOR[xxxRP0]_x000a_{_x000a_    %TechRequired = matureCapsules_x000a_    %cost = 2500_x000a_    %entryCost = 70000_x000a_    RP0conf = true_x000a_    @description ^=:$: From RN Soyuz mod_x000a__x000a_    MODULE_x000a_    { name = ModuleTagAvionics }_x000a_    MODULE_x000a_    { name = ModuleTagHabitable }_x000a_    MODULE_x000a_    { name = ModuleTagHumanRated }_x000a_    MODULE_x000a_    { name = ModuleTagReentry }_x000a__x000a_}"/>
            <x14:filter val="@PART[rn_zond_top]:FOR[xxxRP0]_x000a_{_x000a_    %TechRequired = largeScaleAvionics_x000a_    %cost = 520_x000a_    %entryCost = 2800_x000a_    RP0conf = false_x000a_    @description ^=:$: From RN Soyuz mod_x000a_}"/>
            <x14:filter val="@PART[RO_boeing702]:FOR[xxxRP0]_x000a_{_x000a_    %TechRequired = internationalAvionics_x000a_    %cost = 20000_x000a_    %entryCost = 400000_x000a_    RP0conf = true_x000a_    @description ^=:$: From Stock (RO Addition) mod_x000a__x000a_    MODULE_x000a_    { name = ModuleTagAvionics }_x000a__x000a_}"/>
            <x14:filter val="@PART[RO_Centaur_RCS]:FOR[xxxRP0]_x000a_{_x000a_    %TechRequired = improvedFlightControl_x000a_    %cost = 60_x000a_    %entryCost = 3000_x000a_    RP0conf = false_x000a_    @description ^=:$: From FASA mod_x000a_}"/>
            <x14:filter val="@PART[RO_earlyControllableCore]:FOR[xxxRP0]_x000a_{_x000a_    %TechRequired = basicAvionics_x000a_    %cost = 1000_x000a_    %entryCost = 20000_x000a_    RP0conf = true_x000a_    @description ^=:$: From Stock (RO Addition) mod_x000a__x000a_    MODULE_x000a_    { name = ModuleTagAvionics }_x000a__x000a_}"/>
            <x14:filter val="@PART[RO_EarlyMediumSolarPanel]:FOR[xxxRP0]_x000a_{_x000a_    %TechRequired = primitiveSolarPanels_x000a_    %cost = 150_x000a_    %entryCost = 3000_x000a_    RP0conf = true_x000a_    @description ^=:$: From Stock (RO Config) mod_x000a_}"/>
            <x14:filter val="@PART[RO_EarlyTinySolarPanel]:FOR[xxxRP0]_x000a_{_x000a_    %TechRequired = electronicsSatellite_x000a_    %cost = 75_x000a_    %entryCost = 1500_x000a_    RP0conf = true_x000a_    @description ^=:$: From Stock (RO Config) mod_x000a_}"/>
            <x14:filter val="@PART[RO_FASA_ExplorerRCS]:FOR[xxxRP0]_x000a_{_x000a_    %TechRequired = start_x000a_    %cost = 6_x000a_    %entryCost = 300_x000a_    RP0conf = true_x000a_    @description ^=:$: From Realism Overhaul mod_x000a__x000a_    MODULE_x000a_    { name = ModuleTagEngineLiquidPF }_x000a__x000a_}"/>
            <x14:filter val="@PART[RO_FASA_MercuryPodRCS]:FOR[xxxRP0]_x000a_{_x000a_    %TechRequired = start_x000a_    %cost = 12_x000a_    %entryCost = 500_x000a_    RP0conf = true_x000a_    @description ^=:$: From Realism Overhaul mod_x000a__x000a_    MODULE_x000a_    { name = ModuleTagEngineLiquidPF }_x000a__x000a_}"/>
            <x14:filter val="@PART[RO_gx256]:FOR[xxxRP0]_x000a_{_x000a_    %TechRequired = massiveScaleComms_x000a_    %cost = 2150_x000a_    %entryCost = 43000_x000a_    RP0conf = true_x000a_    @description ^=:$: From RemoteTech mod_x000a__x000a_    MODULE_x000a_    { name = ModuleTagInstruments }_x000a__x000a_}"/>
            <x14:filter val="@PART[RO_KVD1]:FOR[xxxRP0]_x000a_{_x000a_    %TechRequired = hydrolox1972_x000a_    %cost = 650_x000a_    %entryCost = 27750_x000a_    RP0conf = true_x000a_    @description ^=:$: From Stock (RO Config) mod_x000a__x000a_    MODULE_x000a_    { name = ModuleTagEngineLiquidTurbo }_x000a__x000a_}"/>
            <x14:filter val="@PART[RO_KWsrbGlobeI]:FOR[xxxRP0]_x000a_{_x000a_    %TechRequired = solids1998_x000a_    %cost = 1000_x000a_    %entryCost = 20000_x000a_    RP0conf = true_x000a_    @description ^=:$: From KW Rocketry mod_x000a__x000a_    MODULE_x000a_    { name = ModuleTagEngineSolid }_x000a__x000a_}"/>
            <x14:filter val="@PART[RO_KWsrbGlobeI_Castor4]:FOR[xxxRP0]_x000a_{_x000a_    %TechRequired = solids1972_x000a_    %cost = 361_x000a_    %entryCost = 7224_x000a_    RP0conf = true_x000a_    @description ^=:$: From KW Rocketry mod_x000a__x000a_    MODULE_x000a_    { name = ModuleTagEngineSolid }_x000a__x000a_}"/>
            <x14:filter val="@PART[RO_KWsrbGlobeI_GEM]:FOR[xxxRP0]_x000a_{_x000a_    %TechRequired = solids1986_x000a_    %cost = 900_x000a_    %entryCost = 18000_x000a_    RP0conf = true_x000a_    @description ^=:$: From KW Rocketry mod_x000a__x000a_    MODULE_x000a_    { name = ModuleTagEngineSolid }_x000a__x000a_}"/>
            <x14:filter val="@PART[RO_KWsrbGlobeI_GEM46]:FOR[xxxRP0]_x000a_{_x000a_    %TechRequired = solids1998_x000a_    %cost = 1200_x000a_    %entryCost = 24000_x000a_    RP0conf = true_x000a_    @description ^=:$: From KW Rocketry mod_x000a__x000a_    MODULE_x000a_    { name = ModuleTagEngineSolid }_x000a__x000a_}"/>
            <x14:filter val="@PART[RO_KWsrbGlobeI_GEM60]:FOR[xxxRP0]_x000a_{_x000a_    %TechRequired = solids1998_x000a_    %cost = 1800_x000a_    %entryCost = 36000_x000a_    RP0conf = true_x000a_    @description ^=:$: From KW Rocketry mod_x000a__x000a_    MODULE_x000a_    { name = ModuleTagEngineSolid }_x000a__x000a_}"/>
            <x14:filter val="@PART[RO_KWsrbGlobeI_GEM63]:FOR[xxxRP0]_x000a_{_x000a_    %TechRequired = solids2009_x000a_    %cost = 2400_x000a_    %entryCost = 48000_x000a_    RP0conf = true_x000a_    @description ^=:$: From KW Rocketry mod_x000a__x000a_    MODULE_x000a_    { name = ModuleTagEngineSolid }_x000a__x000a_}"/>
            <x14:filter val="@PART[RO_KWsrbGlobeI_GEM63XL]:FOR[xxxRP0]_x000a_{_x000a_    %TechRequired = solidsNF_x000a_    %cost = 2500_x000a_    %entryCost = 50000_x000a_    RP0conf = true_x000a_    @description ^=:$: From KW Rocketry mod_x000a__x000a_    MODULE_x000a_    { name = ModuleTagEngineSolid }_x000a__x000a_}"/>
            <x14:filter val="@PART[RO_linearRcs_tenth]:FOR[xxxRP0]_x000a_{_x000a_    %TechRequired = start_x000a_    %cost = 4_x000a_    %entryCost = 200_x000a_    RP0conf = true_x000a_    @description ^=:$: From Realism Overhaul mod_x000a__x000a_    MODULE_x000a_    { name = ModuleTagEngineLiquidPF }_x000a__x000a_}"/>
            <x14:filter val="@PART[RO_mk1_LES]:FOR[xxxRP0]_x000a_{_x000a_    %TechRequired = basicCapsules_x000a_    %cost = 400_x000a_    %entryCost = 8000_x000a_    RP0conf = true_x000a_    @description ^=:$: From Realism Overhaul mod_x000a__x000a_    MODULE_x000a_    { name = ModuleTagEngineSolid }_x000a_    MODULE_x000a_    { name = ModuleTagHumanRated }_x000a__x000a_}"/>
            <x14:filter val="@PART[RO_probeCoreCubeEarly]:FOR[xxxRP0]_x000a_{_x000a_    %TechRequired = improvedAvionics_x000a_    %cost = 2000_x000a_    %entryCost = 40000_x000a_    RP0conf = true_x000a_    @description ^=:$: From Stock (RO Addition) mod_x000a__x000a_    MODULE_x000a_    { name = ModuleTagAvionics }_x000a__x000a_}"/>
            <x14:filter val="@PART[RO_probeCoreCubeMedium]:FOR[xxxRP0]_x000a_{_x000a_    %TechRequired = longTermAvionics_x000a_    %cost = 17500_x000a_    %entryCost = 350000_x000a_    RP0conf = true_x000a_    @description ^=:$: From Stock (RO Addition) mod_x000a__x000a_    MODULE_x000a_    { name = ModuleTagAvionics }_x000a__x000a_}"/>
            <x14:filter val="@PART[RO_RLA_AJ260_FL]:FOR[xxxRP0]_x000a_{_x000a_    %TechRequired = solids1981_x000a_    %cost = 33081_x000a_    %entryCost = 661620_x000a_    RP0conf = true_x000a_    @description ^=:$: From RLA Stockalike mod_x000a__x000a_    MODULE_x000a_    { name = ModuleTagEngineSolid }_x000a__x000a_}"/>
            <x14:filter val="@PART[RO_RLA_AJ260_HL]:FOR[xxxRP0]_x000a_{_x000a_    %TechRequired = solids1981_x000a_    %cost = 22054_x000a_    %entryCost = 441080_x000a_    RP0conf = true_x000a_    @description ^=:$: From RLA Stockalike mod_x000a__x000a_    MODULE_x000a_    { name = ModuleTagEngineSolid }_x000a__x000a_}"/>
            <x14:filter val="@PART[RO_surveyorCore]:FOR[xxxRP0]_x000a_{_x000a_    %TechRequired = matureAvionics_x000a_    %cost = 4000_x000a_    %entryCost = 80000_x000a_    RP0conf = true_x000a_    @description ^=:$: From Stock (RO Config) mod_x000a__x000a_    MODULE_x000a_    { name = ModuleTagAvionics }_x000a__x000a_}"/>
            <x14:filter val="@PART[RO_TACLithiumHydroxide]:FOR[xxxRP0]_x000a_{_x000a_    %TechRequired = lifeSupportISRU_x000a_    %cost = 500_x000a_    %entryCost = 10000_x000a_    RP0conf = true_x000a_    @description ^=:$: From TACLS mod_x000a__x000a_    MODULE_x000a_    { name = ModuleTagHumanRated }_x000a__x000a_}"/>
            <x14:filter val="@PART[RO_TACPotassiumSuperoxide]:FOR[xxxRP0]_x000a_{_x000a_    %TechRequired = lifeSupportISRU_x000a_    %cost = 500_x000a_    %entryCost = 10000_x000a_    RP0conf = true_x000a_    @description ^=:$: From TACLS mod_x000a__x000a_    MODULE_x000a_    { name = ModuleTagHumanRated }_x000a__x000a_}"/>
            <x14:filter val="@PART[RO-2kN-Thruster]:FOR[xxxRP0]_x000a_{_x000a_    %TechRequired = improvedFlightControl_x000a_    %cost = 130_x000a_    %entryCost = 2600_x000a_    RP0conf = true_x000a_    @description ^=:$: From Realism Overhaul mod_x000a__x000a_    MODULE_x000a_    { name = ModuleTagEngineLiquidPF }_x000a__x000a_}"/>
            <x14:filter val="@PART[ROAerobeeSustainer]:FOR[xxxRP0]_x000a_{_x000a_    %TechRequired = start_x000a_    %cost = 10_x000a_    %entryCost = 200_x000a_    RP0conf = true_x000a_    @description ^=:$: From Stock (RO Config) mod_x000a__x000a_    MODULE_x000a_    { name = ModuleTagEngineLiquidPF }_x000a__x000a_}"/>
            <x14:filter val="@PART[RO-AgenaEngine]:FOR[xxxRP0]_x000a_{_x000a_    %TechRequired = orbitalRocketry1959_x000a_    %cost = 350_x000a_    %entryCost = 7000_x000a_    RP0conf = true_x000a_    @description ^=:$: From Ven Stock Revamp mod_x000a__x000a_    MODULE_x000a_    { name = ModuleTagEngineLiquidTurbo }_x000a__x000a_}"/>
            <x14:filter val="@PART[ROAJ10-137]:FOR[xxxRP0]_x000a_{_x000a_    %TechRequired = orbitalRocketry1967_x000a_    %cost = 700_x000a_    %entryCost = 24500_x000a_    RP0conf = true_x000a_    @description ^=:$: From Stock (RO Config) mod_x000a__x000a_    MODULE_x000a_    { name = ModuleTagEngineLiquidPF }_x000a_    MODULE_x000a_    { name = ModuleTagHumanRated }_x000a_    MODULE_x000a_    { name = ModuleTagToxic }_x000a__x000a_}"/>
            <x14:filter val="@PART[RO-ApolloDockingPort]:FOR[xxxRP0]_x000a_{_x000a_    %TechRequired = dockingCrewTransfer_x000a_    %cost = 2000_x000a_    %entryCost = 70000_x000a_    RP0conf = true_x000a_    @description ^=:$: From Realism Overhaul mod_x000a__x000a_    MODULE_x000a_    { name = ModuleTagDecoupler }_x000a__x000a_}"/>
            <x14:filter val="@PART[RO-B9ProcAMWing-Early]:FOR[xxxRP0]_x000a_{_x000a_    %TechRequired = start_x000a_    %cost = 0.1_x000a_    %entryCost = 2_x000a_    RP0conf = true_x000a_    @description ^=:$: From B9 Procedural Wings mod_x000a_}"/>
            <x14:filter val="@PART[RO-B9ProcAMWing-Supersonic]:FOR[xxxRP0]_x000a_{_x000a_    %TechRequired = supersonicDev_x000a_    %cost = 0.1_x000a_    %entryCost = 10000_x000a_    RP0conf = true_x000a_    @description ^=:$: From B9 Procedural Wings mod_x000a_}"/>
            <x14:filter val="@PART[RO-B9ProcCS-Early]:FOR[xxxRP0]_x000a_{_x000a_    %TechRequired = start_x000a_    %cost = 0.1_x000a_    %entryCost = 2_x000a_    RP0conf = true_x000a_    @description ^=:$: From B9 Procedural Wings mod_x000a_}"/>
            <x14:filter val="@PART[RO-B9ProcCS-Supersonic]:FOR[xxxRP0]_x000a_{_x000a_    %TechRequired = supersonicDev_x000a_    %cost = 0.1_x000a_    %entryCost = 10000_x000a_    RP0conf = true_x000a_    @description ^=:$: From B9 Procedural Wings mod_x000a_}"/>
            <x14:filter val="@PART[RO-B9ProcWing-Early]:FOR[xxxRP0]_x000a_{_x000a_    %TechRequired = start_x000a_    %cost = 0.1_x000a_    %entryCost = 2_x000a_    RP0conf = true_x000a_    @description ^=:$: From B9 Procedural Wings mod_x000a_}"/>
            <x14:filter val="@PART[RO-B9ProcWing-Supersonic]:FOR[xxxRP0]_x000a_{_x000a_    %TechRequired = supersonicDev_x000a_    %cost = 0.1_x000a_    %entryCost = 10000_x000a_    RP0conf = true_x000a_    @description ^=:$: From B9 Procedural Wings mod_x000a_}"/>
            <x14:filter val="@PART[ROBabySergeant]:FOR[xxxRP0]_x000a_{_x000a_    %TechRequired = solids1956_x000a_    %cost = 5_x000a_    %entryCost = 100_x000a_    RP0conf = true_x000a_    @description ^=:$: From Ven Stock Revamp mod_x000a__x000a_    MODULE_x000a_    { name = ModuleTagEngineSolid }_x000a__x000a_}"/>
            <x14:filter val="@PART[RO-BobCat-NK9]:FOR[xxxRP0]_x000a_{_x000a_    %TechRequired = stagedCombustion1964_x000a_    %cost = 450_x000a_    %entryCost = 9000_x000a_    RP0conf = true_x000a_    @description ^=:$: From Soviet Engines mod_x000a__x000a_    MODULE_x000a_    { name = ModuleTagEngineLiquidTurbo }_x000a__x000a_}"/>
            <x14:filter val="@PART[RO-BobCat-NK9V]:FOR[xxxRP0]_x000a_{_x000a_    %TechRequired = stagedCombustion1964_x000a_    %cost = 500_x000a_    %entryCost = 10000_x000a_    RP0conf = true_x000a_    @description ^=:$: From Soviet Engines mod_x000a__x000a_    MODULE_x000a_    { name = ModuleTagEngineLiquidTurbo }_x000a__x000a_}"/>
            <x14:filter val="@PART[RO-BobCat-RD0110]:FOR[xxxRP0]_x000a_{_x000a_    %TechRequired = orbitalRocketry1960_x000a_    %cost = 400_x000a_    %entryCost = 8000_x000a_    RP0conf = true_x000a_    @description ^=:$: From Soviet Engines mod_x000a__x000a_    MODULE_x000a_    { name = ModuleTagEngineLiquidTurbo }_x000a__x000a_}"/>
            <x14:filter val="@PART[RO-BobCat-RD270]:FOR[xxxRP0]_x000a_{_x000a_    %TechRequired = stagedCombustion1970_x000a_    %cost = 6500_x000a_    %entryCost = 130000_x000a_    RP0conf = true_x000a_    @description ^=:$: From Soviet Engines mod_x000a__x000a_    MODULE_x000a_    { name = ModuleTagEngineLiquidTurbo }_x000a__x000a_}"/>
            <x14:filter val="@PART[RO-BobCat-RD270M]:FOR[xxxRP0]_x000a_{_x000a_    %TechRequired = stagedCombustion1972_x000a_    %cost = 8500_x000a_    %entryCost = 170000_x000a_    RP0conf = true_x000a_    @description ^=:$: From Soviet Engines mod_x000a__x000a_    MODULE_x000a_    { name = ModuleTagEngineLiquidTurbo }_x000a__x000a_}"/>
            <x14:filter val="@PART[rocketNoseCone]:FOR[xxxRP0]_x000a_{_x000a_    %TechRequired = start_x000a_    %cost = 10_x000a_    %entryCost = 200_x000a_    RP0conf = true_x000a_    @description ^=:$: From Stock (RO Config) mod_x000a_}"/>
            <x14:filter val="@PART[RO-DerwentV]:FOR[xxxRP0]_x000a_{_x000a_    %TechRequired = start_x000a_    %cost = 36_x000a_    %entryCost = 720_x000a_    RP0conf = true_x000a_    @description ^=:$: From SXT mod_x000a_}"/>
            <x14:filter val="@PART[RO-E1]:FOR[xxxRP0]_x000a_{_x000a_    %TechRequired = orbitalRocketry1963_x000a_    %cost = 1300_x000a_    %entryCost = 60000_x000a_    RP0conf = true_x000a_    @description ^=:$: From Stock (RO Addition) mod_x000a__x000a_    MODULE_x000a_    { name = ModuleTagEngineLiquidTurbo }_x000a__x000a_}"/>
            <x14:filter val="@PART[RO-H1-RS27]:FOR[xxxRP0]_x000a_{_x000a_    %TechRequired = orbitalRocketry1961_x000a_    %cost = 750_x000a_    %entryCost = 53750_x000a_    RP0conf = true_x000a_    @description ^=:$: From Stock (RO Config) mod_x000a__x000a_    MODULE_x000a_    { name = ModuleTagEngineLiquidTurbo }_x000a__x000a_}"/>
            <x14:filter val="@PART[RO-HG-3]:FOR[xxxRP0]_x000a_{_x000a_    %TechRequired = hydrolox1976_x000a_    %cost = 3175_x000a_    %entryCost = 127000_x000a_    RP0conf = true_x000a_    @description ^=:$: From SXT (RO Addition) mod_x000a__x000a_    MODULE_x000a_    { name = ModuleTagEngineLiquidTurbo }_x000a_    MODULE_x000a_    { name = ModuleTagHydrolox }_x000a__x000a_}"/>
            <x14:filter val="@PART[RO-Kestrel]:FOR[xxxRP0]_x000a_{_x000a_    %TechRequired = orbitalRocketry2004_x000a_    %cost = 40_x000a_    %entryCost = 800_x000a_    RP0conf = true_x000a_    @description ^=:$: From AIES mod_x000a__x000a_    MODULE_x000a_    { name = ModuleTagEngineLiquidTurbo }_x000a__x000a_}"/>
            <x14:filter val="@PART[RO-LR-89]:FOR[xxxRP0]_x000a_{_x000a_    %TechRequired = orbitalRocketry1956_x000a_    %cost = 750_x000a_    %entryCost = 15000_x000a_    RP0conf = true_x000a_    @description ^=:$: From Stock (RO Config) mod_x000a__x000a_    MODULE_x000a_    { name = ModuleTagEngineLiquidTurbo }_x000a__x000a_}"/>
            <x14:filter val="@PART[RO-MK1Cargobay]:FOR[xxxRP0]_x000a_{_x000a_    %TechRequired = prototypeSpaceplanes_x000a_    %cost = 2000_x000a_    %entryCost = 50000_x000a_    RP0conf = true_x000a_    @description ^=:$: From Ven Stock Revamp mod_x000a_}"/>
            <x14:filter val="@PART[RO-Mk1Cockpit]:FOR[xxxRP0]_x000a_{_x000a_    %TechRequired = prototypeSpaceplanes_x000a_    %cost = 9000_x000a_    %entryCost = 180000_x000a_    RP0conf = true_x000a_    @description ^=:$: From Realism Overhaul mod_x000a__x000a_    MODULE_x000a_    { name = ModuleTagHabitable }_x000a_    MODULE_x000a_    { name = ModuleTagHumanRated }_x000a__x000a_}"/>
            <x14:filter val="@PART[RO-Mk1CockpitInline]:FOR[xxxRP0]_x000a_{_x000a_    %TechRequired = prototypeSpaceplanes_x000a_    %cost = 9000_x000a_    %entryCost = 180000_x000a_    RP0conf = true_x000a_    @description ^=:$: From Realism Overhaul mod_x000a__x000a_    MODULE_x000a_    { name = ModuleTagHabitable }_x000a_    MODULE_x000a_    { name = ModuleTagHumanRated }_x000a__x000a_}"/>
            <x14:filter val="@PART[RO-Mk1CrewModule]:FOR[xxxRP0]_x000a_{_x000a_    %TechRequired = prototypeSpaceplanes_x000a_    %cost = 3000_x000a_    %entryCost = 60000_x000a_    RP0conf = true_x000a_    @description ^=:$: From Ven Stock Revamp mod_x000a__x000a_    MODULE_x000a_    { name = ModuleTagHabitable }_x000a_    MODULE_x000a_    { name = ModuleTagHumanRated }_x000a__x000a_}"/>
            <x14:filter val="@PART[RO-Mk1Fuselage]:FOR[xxxRP0]_x000a_{_x000a_    %TechRequired = prototypeSpaceplanes_x000a_    %cost = 1000_x000a_    %entryCost = 40000_x000a_    RP0conf = true_x000a_    @description ^=:$: From Realism Overhaul mod_x000a_}"/>
            <x14:filter val="@PART[RO-Mk1FuselagePres]:FOR[xxxRP0]_x000a_{_x000a_    %TechRequired = prototypeSpaceplanes_x000a_    %cost = 1000_x000a_    %entryCost = 40000_x000a_    RP0conf = true_x000a_    @description ^=:$: From Realism Overhaul mod_x000a_}"/>
            <x14:filter val="@PART[RO-MMRTG]:FOR[xxxRP0]_x000a_{_x000a_    %TechRequired = modernNuclearPower_x000a_    %cost = 13363_x000a_    %entryCost = 133630_x000a_    RP0conf = true_x000a_    @description ^=:$: From Ven Stock Revamp mod_x000a__x000a_    MODULE_x000a_    { name = ModuleTagNuclear }_x000a__x000a_}"/>
            <x14:filter val="@PART[RO-ProcTankSpaceplane]:FOR[xxxRP0]_x000a_{_x000a_    %TechRequired = prototypeSpaceplanes_x000a_    %cost = 0.1_x000a_    %entryCost = 40000_x000a_    RP0conf = true_x000a_    @description ^=:$: From Procedural Parts mod_x000a_}"/>
            <x14:filter val="@PART[RO-RD-0210]:FOR[xxxRP0]_x000a_{_x000a_    %TechRequired = stagedCombustion1966_x000a_    %cost = 300_x000a_    %entryCost = 6000_x000a_    RP0conf = true_x000a_    @description ^=:$: From Stock (RO Config) mod_x000a__x000a_    MODULE_x000a_    { name = ModuleTagEngineLiquidTurbo }_x000a__x000a_}"/>
            <x14:filter val="@PART[RO-RD-253]:FOR[xxxRP0]_x000a_{_x000a_    %TechRequired = stagedCombustion1966_x000a_    %cost = 515_x000a_    %entryCost = 10300_x000a_    RP0conf = true_x000a_    @description ^=:$: From Stock (RO Config) mod_x000a__x000a_    MODULE_x000a_    { name = ModuleTagEngineLiquidTurbo }_x000a__x000a_}"/>
            <x14:filter val="@PART[RO-RealEngines-NK9]:FOR[xxxRP0]_x000a_{_x000a_    %TechRequired = stagedCombustion1964_x000a_    %cost = 450_x000a_    %entryCost = 9000_x000a_    RP0conf = true_x000a_    @description ^=:$: From RealEngines mod_x000a__x000a_    MODULE_x000a_    { name = ModuleTagEngineLiquidTurbo }_x000a__x000a_}"/>
            <x14:filter val="@PART[RO-RealEngines-NK9V]:FOR[xxxRP0]_x000a_{_x000a_    %TechRequired = stagedCombustion1964_x000a_    %cost = 500_x000a_    %entryCost = 10000_x000a_    RP0conf = true_x000a_    @description ^=:$: From RealEngines mod_x000a__x000a_    MODULE_x000a_    { name = ModuleTagEngineLiquidTurbo }_x000a__x000a_}"/>
            <x14:filter val="@PART[RO-RealEngines-RD0105]:FOR[xxxRP0]_x000a_{_x000a_    %TechRequired = orbitalRocketry1958_x000a_    %cost = 350_x000a_    %entryCost = 7000_x000a_    RP0conf = true_x000a_    @description ^=:$: From RealEngines mod_x000a__x000a_    MODULE_x000a_    { name = ModuleTagEngineLiquidTurbo }_x000a__x000a_}"/>
            <x14:filter val="@PART[RO-RealEngines-RD-856]:FOR[xxxRP0]_x000a_{_x000a_    %TechRequired = orbitalRocketry1964_x000a_    %cost = 60_x000a_    %entryCost = 3000_x000a_    RP0conf = true_x000a_    @description ^=:$: From RealEngines mod_x000a__x000a_    MODULE_x000a_    { name = ModuleTagEngineLiquidTurbo }_x000a__x000a_}"/>
            <x14:filter val="@PART[RO-SNAP-19-RTG]:FOR[xxxRP0]_x000a_{_x000a_    %TechRequired = improvedRTG_x000a_    %cost = 11917_x000a_    %entryCost = 119170_x000a_    RP0conf = true_x000a_    @description ^=:$: From Ven Stock Revamp mod_x000a__x000a_    MODULE_x000a_    { name = ModuleTagNuclear }_x000a__x000a_}"/>
            <x14:filter val="@PART[RO-SNAP-9-RTG]:FOR[xxxRP0]_x000a_{_x000a_    %TechRequired = earlyRTG_x000a_    %cost = 11321_x000a_    %entryCost = 113210_x000a_    RP0conf = true_x000a_    @description ^=:$: From Ven Stock Revamp mod_x000a__x000a_    MODULE_x000a_    { name = ModuleTagNuclear }_x000a__x000a_}"/>
            <x14:filter val="@PART[RO-SSTU-DP-APAS]:FOR[xxxRP0]_x000a_{_x000a_    %TechRequired = standardDockingPorts_x000a_    %cost = 3500_x000a_    %entryCost = 70000_x000a_    RP0conf = true_x000a_    @description ^=:$: From SSTU (RO Addition) mod_x000a__x000a_    MODULE_x000a_    { name = ModuleTagHumanRated }_x000a_    MODULE_x000a_    { name = ModuleTagDecoupler }_x000a__x000a_}"/>
            <x14:filter val="@PART[RO-SSTU-DP-CBM]:FOR[xxxRP0]_x000a_{_x000a_    %TechRequired = largeStationControl_x000a_    %cost = 4500_x000a_    %entryCost = 90000_x000a_    RP0conf = true_x000a_    @description ^=:$: From SSTU (RO Addition) mod_x000a__x000a_    MODULE_x000a_    { name = ModuleTagHumanRated }_x000a_    MODULE_x000a_    { name = ModuleTagDecoupler }_x000a__x000a_}"/>
            <x14:filter val="@PART[RO-SSTU-M1-SL]:FOR[xxxRP0]_x000a_{_x000a_    %TechRequired = hydrolox1976_x000a_    %cost = 22000_x000a_    %entryCost = 770000_x000a_    RP0conf = true_x000a_    @description ^=:$: From SSTU (RO Addition) mod_x000a__x000a_    MODULE_x000a_    { name = ModuleTagEngineLiquidTurbo }_x000a_    MODULE_x000a_    { name = ModuleTagHydrolox }_x000a__x000a_}"/>
            <x14:filter val="@PART[RO-SSTU-RL10C]:FOR[xxxRP0]_x000a_{_x000a_    %TechRequired = hydrolox2009_x000a_    %cost = 3800_x000a_    %entryCost = 76000_x000a_    RP0conf = true_x000a_    @description ^=:$: From SSTU (RO Addition) mod_x000a__x000a_    MODULE_x000a_    { name = ModuleTagEngineLiquidTurbo }_x000a_    MODULE_x000a_    { name = ModuleTagHydrolox }_x000a__x000a_}"/>
            <x14:filter val="@PART[RO-STAR-37]:FOR[xxxRP0]_x000a_{_x000a_    %TechRequired = solids1981_x000a_    %cost = 180_x000a_    %entryCost = 3600_x000a_    RP0conf = true_x000a_    @description ^=:$: From Stock (RO Config) mod_x000a__x000a_    MODULE_x000a_    { name = ModuleTagEngineSolid }_x000a__x000a_}"/>
            <x14:filter val="@PART[RO-SurveyorVernier]:FOR[xxxRP0]_x000a_{_x000a_    %TechRequired = earlyDocking_x000a_    %cost = 30_x000a_    %entryCost = 600_x000a_    RP0conf = true_x000a_    @description ^=:$: From Stock (RO Config) mod_x000a__x000a_    MODULE_x000a_    { name = ModuleTagEngineLiquidPF }_x000a__x000a_}"/>
            <x14:filter val="@PART[roverBody]:FOR[xxxRP0]_x000a_{_x000a_    %TechRequired = largeScaleAvionics_x000a_    %cost = 500_x000a_    %entryCost = 5000_x000a_    RP0conf = true_x000a_    @description ^=:$: From Stock (RO Config) mod_x000a__x000a_    MODULE_x000a_    { name = ModuleTagAvionics }_x000a__x000a_}"/>
            <x14:filter val="@PART[roverWheel1]:FOR[xxxRP0]_x000a_{_x000a_    %TechRequired = lunarRatedHeatshields_x000a_    %cost = 100_x000a_    %entryCost = 4000_x000a_    RP0conf = true_x000a_    @description ^=:$: From Stock (RO Config) mod_x000a_}"/>
            <x14:filter val="@PART[roverWheel2]:FOR[xxxRP0]_x000a_{_x000a_    %TechRequired = lunarRatedHeatshields_x000a_    %cost = 50_x000a_    %entryCost = 2000_x000a_    RP0conf = true_x000a_    @description ^=:$: From Stock (RO Config) mod_x000a_}"/>
            <x14:filter val="@PART[roverWheel3]:FOR[xxxRP0]_x000a_{_x000a_    %TechRequired = largeRoverDesigns_x000a_    %cost = 250_x000a_    %entryCost = 10000_x000a_    RP0conf = true_x000a_    @description ^=:$: From Stock (RO Config) mod_x000a_}"/>
            <x14:filter val="@PART[RO-X-248]:FOR[xxxRP0]_x000a_{_x000a_    %TechRequired = solids1958_x000a_    %cost = 170_x000a_    %entryCost = 3400_x000a_    RP0conf = true_x000a_    @description ^=:$: From Stock (RO Config) mod_x000a__x000a_    MODULE_x000a_    { name = ModuleTagEngineSolid }_x000a__x000a_}"/>
            <x14:filter val="@PART[RO-X-258]:FOR[xxxRP0]_x000a_{_x000a_    %TechRequired = solids1964_x000a_    %cost = 200_x000a_    %entryCost = 4000_x000a_    RP0conf = true_x000a_    @description ^=:$: From Stock (RO Config) mod_x000a__x000a_    MODULE_x000a_    { name = ModuleTagEngineSolid }_x000a__x000a_}"/>
            <x14:filter val="@PART[RO-XLR99]:FOR[xxxRP0]_x000a_{_x000a_    %TechRequired = orbitalRocketry1959_x000a_    %cost = 1000_x000a_    %entryCost = 44000_x000a_    RP0conf = true_x000a_    @description ^=:$: From Stock (RO Config) mod_x000a__x000a_    MODULE_x000a_    { name = ModuleTagEngineLiquidTurbo }_x000a__x000a_}"/>
            <x14:filter val="@PART[rp0_proc_size_10m]:FOR[xxxRP0]_x000a_{_x000a_    %TechRequired = materialsScienceSpaceStation_x000a_    %cost = 0_x000a_    %entryCost = 0_x000a_    RP0conf = true_x000a_    @description ^=:$: From RP-0 mod_x000a_}"/>
            <x14:filter val="@PART[rp0_proc_size_3m]:FOR[xxxRP0]_x000a_{_x000a_    %TechRequired = materialsScienceSatellite_x000a_    %cost = 0_x000a_    %entryCost = 0_x000a_    RP0conf = true_x000a_    @description ^=:$: From RP-0 mod_x000a_}"/>
            <x14:filter val="@PART[rp0_proc_size_4m]:FOR[xxxRP0]_x000a_{_x000a_    %TechRequired = materialsScienceHuman_x000a_    %cost = 0_x000a_    %entryCost = 0_x000a_    RP0conf = true_x000a_    @description ^=:$: From RP-0 mod_x000a_}"/>
            <x14:filter val="@PART[rp0_proc_size_50m]:FOR[xxxRP0]_x000a_{_x000a_    %TechRequired = materialsScienceSpaceplanes_x000a_    %cost = 0_x000a_    %entryCost = 0_x000a_    RP0conf = true_x000a_    @description ^=:$: From RP-0 mod_x000a_}"/>
            <x14:filter val="@PART[rp0_proc_size_5m]:FOR[xxxRP0]_x000a_{_x000a_    %TechRequired = materialsScienceAdvCapsules_x000a_    %cost = 0_x000a_    %entryCost = 0_x000a_    RP0conf = true_x000a_    @description ^=:$: From RP-0 mod_x000a_}"/>
            <x14:filter val="@PART[rp0_proc_size_7m]:FOR[xxxRP0]_x000a_{_x000a_    %TechRequired = materialsScienceLunar_x000a_    %cost = 0_x000a_    %entryCost = 0_x000a_    RP0conf = true_x000a_    @description ^=:$: From RP-0 mod_x000a_}"/>
            <x14:filter val="@PART[RP0Nose-Cockpit]:FOR[xxxRP0]_x000a_{_x000a_    %TechRequired = supersonicDev_x000a_    %cost = 300_x000a_    %entryCost = 6000_x000a_    RP0conf = true_x000a_    @description ^=:$: From Realism Overhaul mod_x000a_}"/>
            <x14:filter val="@PART[RP0probeAvionics0-81m]:FOR[xxxRP0]_x000a_{_x000a_    %TechRequired = earlyAvionics_x000a_    %cost = 100_x000a_    %entryCost = 4000_x000a_    RP0conf = true_x000a_    @description ^=:$: From Stock (RO Config) mod_x000a__x000a_    MODULE_x000a_    { name = ModuleTagAvionics }_x000a__x000a_}"/>
            <x14:filter val="@PART[RP0probeAvionics1-4m]:FOR[xxxRP0]_x000a_{_x000a_    %TechRequired = basicAvionics_x000a_    %cost = 175_x000a_    %entryCost = 3500_x000a_    RP0conf = true_x000a_    @description ^=:$: From Stock (RO Config) mod_x000a__x000a_    MODULE_x000a_    { name = ModuleTagAvionics }_x000a__x000a_}"/>
            <x14:filter val="@PART[RP0probeAvionics1-5m]:FOR[xxxRP0]_x000a_{_x000a_    %TechRequired = basicAvionics_x000a_    %cost = 800_x000a_    %entryCost = 16000_x000a_    RP0conf = true_x000a_    @description ^=:$: From Stock (RO Config) mod_x000a__x000a_    MODULE_x000a_    { name = ModuleTagAvionics }_x000a__x000a_}"/>
            <x14:filter val="@PART[RP0probeAvionics3-05m]:FOR[xxxRP0]_x000a_{_x000a_    %TechRequired = improvedAvionics_x000a_    %cost = 1100_x000a_    %entryCost = 30000_x000a_    RP0conf = true_x000a_    @description ^=:$: From Stock (RO Config) mod_x000a__x000a_    MODULE_x000a_    { name = ModuleTagEngineLiquidTurbo }_x000a__x000a_}"/>
            <x14:filter val="@PART[RP0probeAvionics66m]:FOR[xxxRP0]_x000a_{_x000a_    %TechRequired = matureAvionics_x000a_    %cost = 2000_x000a_    %entryCost = 40000_x000a_    RP0conf = true_x000a_    @description ^=:$: From Stock (RO Config) mod_x000a__x000a_    MODULE_x000a_    { name = ModuleTagAvionics }_x000a__x000a_}"/>
            <x14:filter val="@PART[RP0probeSounding0-3m]:FOR[xxxRP0]_x000a_{_x000a_    %TechRequired = start_x000a_    %cost = 1_x000a_    %entryCost = 20_x000a_    RP0conf = true_x000a_    @description ^=:$: From Stock (RO Config) mod_x000a__x000a_    MODULE_x000a_    { name = ModuleTagAvionics }_x000a__x000a_}"/>
            <x14:filter val="@PART[RP0probeVanguardXray]:FOR[xxxRP0]_x000a_{_x000a_    %TechRequired = earlyAvionics_x000a_    %cost = 160_x000a_    %entryCost = 3200_x000a_    RP0conf = true_x000a_    @description ^=:$: From SXT mod_x000a__x000a_    MODULE_x000a_    { name = ModuleTagAvionics }_x000a_    MODULE_x000a_    { name = ModuleTagInstruments }_x000a__x000a_}"/>
            <x14:filter val="@PART[RP0sensorGeiger]:FOR[xxxRP0]_x000a_{_x000a_    %TechRequired = earlyScience_x000a_    %cost = 40_x000a_    %entryCost = 800_x000a_    RP0conf = true_x000a_    @description ^=:$: From Stock (RO Config) mod_x000a__x000a_    MODULE_x000a_    { name = ModuleTagInstruments }_x000a__x000a_}"/>
            <x14:filter val="@PART[RP0sensorMicrometeorite]:FOR[xxxRP0]_x000a_{_x000a_    %TechRequired = earlyScience_x000a_    %cost = 40_x000a_    %entryCost = 800_x000a_    RP0conf = true_x000a_    @description ^=:$: From Stock (RO Config) mod_x000a__x000a_    MODULE_x000a_    { name = ModuleTagInstruments }_x000a__x000a_}"/>
            <x14:filter val="@PART[rpwsAnt]:FOR[xxxRP0]_x000a_{_x000a_    %TechRequired = scienceHuman_x000a_    %cost = 500_x000a_    %entryCost = 10000_x000a_    RP0conf = true_x000a_    @description ^=:$: From Dmagic Orbital Science mod_x000a__x000a_    MODULE_x000a_    { name = ModuleTagInstruments }_x000a__x000a_}"/>
            <x14:filter val="@PART[RS88]:FOR[xxxRP0]_x000a_{_x000a_    %TechRequired = modernCapsules_x000a_    %cost = 200_x000a_    %entryCost = 1600_x000a_    RP0conf = false_x000a_    @description ^=:$: From CST-100 Starliner mod_x000a__x000a_    MODULE_x000a_    { name = ModuleTagEngineSolid }_x000a_    MODULE_x000a_    { name = ModuleTagHumanRated }_x000a__x000a_}"/>
            <x14:filter val="@PART[RSB_Athena_OAM_Interstage]:FOR[xxxRP0]_x000a_{_x000a_    %TechRequired = materialsScienceLongTerm_x000a_    %cost = 750_x000a_    %entryCost = 3500_x000a_    RP0conf = false_x000a_    @description ^=:$: From Real Scale Boosters mod_x000a_}"/>
            <x14:filter val="@PART[RSB_PLF_ArianeV5m]:FOR[xxxRP0]_x000a_{_x000a_    %TechRequired = materialsScienceInternational_x000a_    %cost = 1000_x000a_    %entryCost = 1000_x000a_    RP0conf = false_x000a_    @description ^=:$: From Real Scale Boosters mod_x000a_}"/>
            <x14:filter val="@PART[RSB_PLF_Athena92]:FOR[xxxRP0]_x000a_{_x000a_    %TechRequired = materialsScienceLongTerm_x000a_    %cost = 700_x000a_    %entryCost = 1000_x000a_    RP0conf = false_x000a_    @description ^=:$: From Real Scale Boosters mod_x000a_}"/>
            <x14:filter val="@PART[RSB_PLF_AtlasV400_1]:FOR[xxxRP0]_x000a_{_x000a_    %TechRequired = materialsScienceInternational_x000a_    %cost = 1000_x000a_    %entryCost = 1000_x000a_    RP0conf = false_x000a_    @description ^=:$: From Real Scale Boosters mod_x000a_}"/>
            <x14:filter val="@PART[RSB_PLF_AtlasV400_2]:FOR[xxxRP0]_x000a_{_x000a_    %TechRequired = materialsScienceInternational_x000a_    %cost = 1000_x000a_    %entryCost = 1000_x000a_    RP0conf = false_x000a_    @description ^=:$: From Real Scale Boosters mod_x000a_}"/>
            <x14:filter val="@PART[RSB_PLF_AtlasV400_3]:FOR[xxxRP0]_x000a_{_x000a_    %TechRequired = materialsScienceInternational_x000a_    %cost = 1000_x000a_    %entryCost = 1000_x000a_    RP0conf = false_x000a_    @description ^=:$: From Real Scale Boosters mod_x000a_}"/>
            <x14:filter val="@PART[RSB_PLF_AtlasV500_1]:FOR[xxxRP0]_x000a_{_x000a_    %TechRequired = materialsScienceInternational_x000a_    %cost = 1000_x000a_    %entryCost = 1000_x000a_    RP0conf = false_x000a_    @description ^=:$: From Real Scale Boosters mod_x000a_}"/>
            <x14:filter val="@PART[RSB_PLF_AtlasV500_2]:FOR[xxxRP0]_x000a_{_x000a_    %TechRequired = materialsScienceInternational_x000a_    %cost = 1000_x000a_    %entryCost = 1000_x000a_    RP0conf = false_x000a_    @description ^=:$: From Real Scale Boosters mod_x000a_}"/>
            <x14:filter val="@PART[RSB_PLF_AtlasV500_3]:FOR[xxxRP0]_x000a_{_x000a_    %TechRequired = materialsScienceInternational_x000a_    %cost = 1000_x000a_    %entryCost = 1000_x000a_    RP0conf = false_x000a_    @description ^=:$: From Real Scale Boosters mod_x000a_}"/>
            <x14:filter val="@PART[RSB_PLF_AtlasV500_CFLR]:FOR[xxxRP0]_x000a_{_x000a_    %TechRequired = materialsScienceInternational_x000a_    %cost = 1000_x000a_    %entryCost = 1000_x000a_    RP0conf = false_x000a_    @description ^=:$: From Real Scale Boosters mod_x000a_}"/>
            <x14:filter val="@PART[RSB_PLF_CarrackL]:FOR[xxxRP0]_x000a_{_x000a_    %TechRequired = materialsScienceLongTerm_x000a_    %cost = 1000_x000a_    %entryCost = 1000_x000a_    RP0conf = false_x000a_    @description ^=:$: From Real Scale Boosters mod_x000a_}"/>
            <x14:filter val="@PART[RSB_PLF_CarrackM]:FOR[xxxRP0]_x000a_{_x000a_    %TechRequired = materialsScienceLongTerm_x000a_    %cost = 1000_x000a_    %entryCost = 1000_x000a_    RP0conf = false_x000a_    @description ^=:$: From Real Scale Boosters mod_x000a_}"/>
            <x14:filter val="@PART[RSB_PLF_Delta2L]:FOR[xxxRP0]_x000a_{_x000a_    %TechRequired = materialsScienceLongTerm_x000a_    %cost = 1000_x000a_    %entryCost = 1000_x000a_    RP0conf = false_x000a_    @description ^=:$: From Real Scale Boosters mod_x000a_}"/>
            <x14:filter val="@PART[RSB_PLF_Delta3]:FOR[xxxRP0]_x000a_{_x000a_    %TechRequired = materialsScienceInternational_x000a_    %cost = 1000_x000a_    %entryCost = 1000_x000a_    RP0conf = false_x000a_    @description ^=:$: From Real Scale Boosters mod_x000a_}"/>
            <x14:filter val="@PART[RSB_PLF_Delta3L]:FOR[xxxRP0]_x000a_{_x000a_    %TechRequired = materialsScienceInternational_x000a_    %cost = 1200_x000a_    %entryCost = 1200_x000a_    RP0conf = false_x000a_    @description ^=:$: From Real Scale Boosters mod_x000a_}"/>
            <x14:filter val="@PART[RSB_PLF_DeltaIV4m1]:FOR[xxxRP0]_x000a_{_x000a_    %TechRequired = materialsScienceInternational_x000a_    %cost = 1000_x000a_    %entryCost = 1000_x000a_    RP0conf = false_x000a_    @description ^=:$: From Real Scale Boosters mod_x000a_}"/>
            <x14:filter val="@PART[RSB_PLF_DeltaIV5m1]:FOR[xxxRP0]_x000a_{_x000a_    %TechRequired = materialsScienceInternational_x000a_    %cost = 1000_x000a_    %entryCost = 1000_x000a_    RP0conf = false_x000a_    @description ^=:$: From Real Scale Boosters mod_x000a_}"/>
            <x14:filter val="@PART[RSB_PLF_DeltaIV5m2]:FOR[xxxRP0]_x000a_{_x000a_    %TechRequired = materialsScienceInternational_x000a_    %cost = 1000_x000a_    %entryCost = 1000_x000a_    RP0conf = false_x000a_    @description ^=:$: From Real Scale Boosters mod_x000a_}"/>
            <x14:filter val="@PART[RSB_PLF_DeltaIV5m3]:FOR[xxxRP0]_x000a_{_x000a_    %TechRequired = materialsScienceInternational_x000a_    %cost = 1000_x000a_    %entryCost = 1000_x000a_    RP0conf = false_x000a_    @description ^=:$: From Real Scale Boosters mod_x000a_}"/>
            <x14:filter val="@PART[RSB_PLF_PSLV]:FOR[xxxRP0]_x000a_{_x000a_    %TechRequired = materialsScienceLongTerm_x000a_    %cost = 1000_x000a_    %entryCost = 1000_x000a_    RP0conf = false_x000a_    @description ^=:$: From Real Scale Boosters mod_x000a_}"/>
            <x14:filter val="@PART[RSB_PSLV_PS4_Interstage]:FOR[xxxRP0]_x000a_{_x000a_    %TechRequired = materialsScienceLongTerm_x000a_    %cost = 750_x000a_    %entryCost = 3500_x000a_    RP0conf = false_x000a_    @description ^=:$: From Real Scale Boosters mod_x000a_}"/>
            <x14:filter val="@PART[RSB_PSLV_RCS]:FOR[xxxRP0]_x000a_{_x000a_    %TechRequired = standardDockingPorts_x000a_    %cost = 750_x000a_    %entryCost = 3400_x000a_    RP0conf = false_x000a_    @description ^=:$: From Real Scale Boosters mod_x000a_}"/>
            <x14:filter val="@PART[RSBadapterArianeV5m]:FOR[xxxRP0]_x000a_{_x000a_    %TechRequired = materialsScienceInternational_x000a_    %cost = 7500_x000a_    %entryCost = 10500_x000a_    RP0conf = false_x000a_    @description ^=:$: From Real Scale Boosters mod_x000a_}"/>
            <x14:filter val="@PART[RSBadapterDeltaIV5m3m]:FOR[xxxRP0]_x000a_{_x000a_    %TechRequired = materialsScienceInternational_x000a_    %cost = 1200_x000a_    %entryCost = 3500_x000a_    RP0conf = false_x000a_    @description ^=:$: From Real Scale Boosters mod_x000a_}"/>
            <x14:filter val="@PART[RSBadapterDirect3Engines]:FOR[xxxRP0]_x000a_{_x000a_    %TechRequired = materialsScienceNF_x000a_    %cost = 7500_x000a_    %entryCost = 10500_x000a_    RP0conf = false_x000a_    @description ^=:$: From Real Scale Boosters mod_x000a_}"/>
            <x14:filter val="@PART[RSBathenaOAM]:FOR[xxxRP0]_x000a_{_x000a_    %TechRequired = longTermAvionics_x000a_    %cost = 25000_x000a_    %entryCost = 125000_x000a_    RP0conf = false_x000a_    @description ^=:$: From Real Scale Boosters mod_x000a_}"/>
            <x14:filter val="@PART[RSBatlasVboattail]:FOR[xxxRP0]_x000a_{_x000a_    %TechRequired = materialsScienceInternational_x000a_    %cost = 2500_x000a_    %entryCost = 2500_x000a_    RP0conf = false_x000a_    @description ^=:$: From Real Scale Boosters mod_x000a_}"/>
            <x14:filter val="@PART[RSBboattailCastorAgena]:FOR[xxxRP0]_x000a_{_x000a_    %TechRequired = materialsScienceLongTerm_x000a_    %cost = 750_x000a_    %entryCost = 3500_x000a_    RP0conf = false_x000a_    @description ^=:$: From Real Scale Boosters mod_x000a_}"/>
            <x14:filter val="@PART[RSBclamp01]:FOR[xxxRP0]_x000a_{_x000a_    %TechRequired = start_x000a_    %cost = 10_x000a_    %entryCost = 200_x000a_    RP0conf = true_x000a_    @description ^=:$: From Real Scale Boosters mod_x000a_}"/>
            <x14:filter val="@PART[RSBclamp02]:FOR[xxxRP0]_x000a_{_x000a_    %TechRequired = start_x000a_    %cost = 10_x000a_    %entryCost = 200_x000a_    RP0conf = true_x000a_    @description ^=:$: From Real Scale Boosters mod_x000a_}"/>
            <x14:filter val="@PART[RSBdecouplerAresI3m]:FOR[xxxRP0]_x000a_{_x000a_    %TechRequired = materialsScienceCommercial_x000a_    %cost = 7500_x000a_    %entryCost = 10500_x000a_    RP0conf = false_x000a_    @description ^=:$: From Real Scale Boosters mod_x000a__x000a_    MODULE_x000a_    { name = ModuleTagDecoupler }_x000a__x000a_}"/>
            <x14:filter val="@PART[RSBdecouplerAresI5m]:FOR[xxxRP0]_x000a_{_x000a_    %TechRequired = materialsScienceCommercial_x000a_    %cost = 7500_x000a_    %entryCost = 10500_x000a_    RP0conf = false_x000a_    @description ^=:$: From Real Scale Boosters mod_x000a__x000a_    MODULE_x000a_    { name = ModuleTagDecoupler }_x000a__x000a_}"/>
            <x14:filter val="@PART[RSBdecouplerArianeV]:FOR[xxxRP0]_x000a_{_x000a_    %TechRequired = materialsScienceInternational_x000a_    %cost = 7500_x000a_    %entryCost = 10500_x000a_    RP0conf = false_x000a_    @description ^=:$: From Real Scale Boosters mod_x000a_}"/>
            <x14:filter val="@PART[RSBdecouplerArianeVpayload1]:FOR[xxxRP0]_x000a_{_x000a_    %TechRequired = materialsScienceLongTerm_x000a_    %cost = 7500_x000a_    %entryCost = 10500_x000a_    RP0conf = false_x000a_    @description ^=:$: From Real Scale Boosters mod_x000a_}"/>
            <x14:filter val="@PART[RSBdecouplerArianeVpayload2]:FOR[xxxRP0]_x000a_{_x000a_    %TechRequired = materialsScienceLongTerm_x000a_    %cost = 7500_x000a_    %entryCost = 10500_x000a_    RP0conf = false_x000a_    @description ^=:$: From Real Scale Boosters mod_x000a_}"/>
            <x14:filter val="@PART[RSBdecouplerArianeVpayload3]:FOR[xxxRP0]_x000a_{_x000a_    %TechRequired = materialsScienceLongTerm_x000a_    %cost = 7500_x000a_    %entryCost = 10500_x000a_    RP0conf = false_x000a_    @description ^=:$: From Real Scale Boosters mod_x000a_}"/>
            <x14:filter val="@PART[RSBdecouplerAthenaPayload]:FOR[xxxRP0]_x000a_{_x000a_    %TechRequired = materialsScienceLongTerm_x000a_    %cost = 1500_x000a_    %entryCost = 3500_x000a_    RP0conf = false_x000a_    @description ^=:$: From Real Scale Boosters mod_x000a_}"/>
            <x14:filter val="@PART[RSBdecouplerAtlas500Payload]:FOR[xxxRP0]_x000a_{_x000a_    %TechRequired = materialsScienceInternational_x000a_    %cost = 7500_x000a_    %entryCost = 10500_x000a_    RP0conf = false_x000a_    @description ^=:$: From Real Scale Boosters mod_x000a_}"/>
            <x14:filter val="@PART[RSBdecouplerCastor120]:FOR[xxxRP0]_x000a_{_x000a_    %TechRequired = materialsScienceLongTerm_x000a_    %cost = 750_x000a_    %entryCost = 3500_x000a_    RP0conf = false_x000a_    @description ^=:$: From Real Scale Boosters mod_x000a_}"/>
            <x14:filter val="@PART[RSBdecouplerCastorAgena]:FOR[xxxRP0]_x000a_{_x000a_    %TechRequired = materialsScienceLongTerm_x000a_    %cost = 950_x000a_    %entryCost = 3500_x000a_    RP0conf = false_x000a_    @description ^=:$: From Real Scale Boosters mod_x000a_}"/>
            <x14:filter val="@PART[RSBdecouplerDelta2]:FOR[xxxRP0]_x000a_{_x000a_    %TechRequired = materialsScienceLongTerm_x000a_    %cost = 4500_x000a_    %entryCost = 9500_x000a_    RP0conf = false_x000a_    @description ^=:$: From Real Scale Boosters mod_x000a_}"/>
            <x14:filter val="@PART[RSBdecouplerDelta3]:FOR[xxxRP0]_x000a_{_x000a_    %TechRequired = materialsScienceInternational_x000a_    %cost = 4500_x000a_    %entryCost = 9500_x000a_    RP0conf = false_x000a_    @description ^=:$: From Real Scale Boosters mod_x000a_}"/>
            <x14:filter val="@PART[RSBdecouplerDelta3payload]:FOR[xxxRP0]_x000a_{_x000a_    %TechRequired = materialsScienceInternational_x000a_    %cost = 6500_x000a_    %entryCost = 8500_x000a_    RP0conf = false_x000a_    @description ^=:$: From Real Scale Boosters mod_x000a_}"/>
            <x14:filter val="@PART[RSBdecouplerDeltaIV4m]:FOR[xxxRP0]_x000a_{_x000a_    %TechRequired = materialsScienceInternational_x000a_    %cost = 7500_x000a_    %entryCost = 10500_x000a_    RP0conf = false_x000a_    @description ^=:$: From Real Scale Boosters mod_x000a_}"/>
            <x14:filter val="@PART[RSBdecouplerDeltaIV4mPayload]:FOR[xxxRP0]_x000a_{_x000a_    %TechRequired = materialsScienceInternational_x000a_    %cost = 7500_x000a_    %entryCost = 10500_x000a_    RP0conf = false_x000a_    @description ^=:$: From Real Scale Boosters mod_x000a_}"/>
            <x14:filter val="@PART[RSBdecouplerDeltaIV5m]:FOR[xxxRP0]_x000a_{_x000a_    %TechRequired = materialsScienceInternational_x000a_    %cost = 7500_x000a_    %entryCost = 10500_x000a_    RP0conf = false_x000a_    @description ^=:$: From Real Scale Boosters mod_x000a_}"/>
            <x14:filter val="@PART[RSBdecouplerDeltaIV5mPayload]:FOR[xxxRP0]_x000a_{_x000a_    %TechRequired = materialsScienceInternational_x000a_    %cost = 7500_x000a_    %entryCost = 10500_x000a_    RP0conf = false_x000a_    @description ^=:$: From Real Scale Boosters mod_x000a_}"/>
            <x14:filter val="@PART[RSBdecouplerDirectET7m]:FOR[xxxRP0]_x000a_{_x000a_    %TechRequired = materialsScienceNF_x000a_    %cost = 7500_x000a_    %entryCost = 10500_x000a_    RP0conf = false_x000a_    @description ^=:$: From Real Scale Boosters mod_x000a_}"/>
            <x14:filter val="@PART[RSBdecouplerDirectET8m]:FOR[xxxRP0]_x000a_{_x000a_    %TechRequired = materialsScienceNF_x000a_    %cost = 7500_x000a_    %entryCost = 10500_x000a_    RP0conf = false_x000a_    @description ^=:$: From Real Scale Boosters mod_x000a_}"/>
            <x14:filter val="@PART[RSBdecouplerPS4payload]:FOR[xxxRP0]_x000a_{_x000a_    %TechRequired = materialsScienceLongTerm_x000a_    %cost = 1500_x000a_    %entryCost = 3500_x000a_    RP0conf = false_x000a_    @description ^=:$: From Real Scale Boosters mod_x000a_}"/>
            <x14:filter val="@PART[RSBdecouplerPSLVps2]:FOR[xxxRP0]_x000a_{_x000a_    %TechRequired = materialsScienceLongTerm_x000a_    %cost = 2500_x000a_    %entryCost = 8500_x000a_    RP0conf = false_x000a_    @description ^=:$: From Real Scale Boosters mod_x000a_}"/>
            <x14:filter val="@PART[RSBdecouplerRadial01]:FOR[xxxRP0]_x000a_{_x000a_    %TechRequired = materialsScienceHuman_x000a_    %cost = 2500_x000a_    %entryCost = 15000_x000a_    RP0conf = false_x000a_    @description ^=:$: From Real Scale Boosters mod_x000a__x000a_    MODULE_x000a_    { name = ModuleTagDecoupler }_x000a__x000a_}"/>
            <x14:filter val="@PART[RSBdecouplerSaturnSII]:FOR[xxxRP0]_x000a_{_x000a_    %TechRequired = materialsScienceLunar_x000a_    %cost = 7500_x000a_    %entryCost = 10500_x000a_    RP0conf = false_x000a_    @description ^=:$: From Real Scale Boosters mod_x000a_}"/>
            <x14:filter val="@PART[RSBdecouplerSaturnSII8]:FOR[xxxRP0]_x000a_{_x000a_    %TechRequired = materialsScienceSpaceStation_x000a_    %cost = 100_x000a_    %entryCost = 3500_x000a_    RP0conf = true_x000a_    @description ^=:$: From Real Scale Boosters mod_x000a__x000a_    MODULE_x000a_    { name = ModuleTagDecoupler }_x000a__x000a_}"/>
            <x14:filter val="@PART[RSBdecouplerSaturnSIV]:FOR[xxxRP0]_x000a_{_x000a_    %TechRequired = materialsScienceHuman_x000a_    %cost = 7500_x000a_    %entryCost = 10500_x000a_    RP0conf = false_x000a_    @description ^=:$: From Real Scale Boosters mod_x000a_}"/>
            <x14:filter val="@PART[RSBdecouplerSaturnSIVB]:FOR[xxxRP0]_x000a_{_x000a_    %TechRequired = materialsScienceLunar_x000a_    %cost = 7500_x000a_    %entryCost = 10500_x000a_    RP0conf = false_x000a_    @description ^=:$: From Real Scale Boosters mod_x000a_}"/>
            <x14:filter val="@PART[RSBdecouplerSaturnSIVB2]:FOR[xxxRP0]_x000a_{_x000a_    %TechRequired = materialsScienceAdvCapsules_x000a_    %cost = 7500_x000a_    %entryCost = 10500_x000a_    RP0conf = false_x000a_    @description ^=:$: From Real Scale Boosters mod_x000a_}"/>
            <x14:filter val="@PART[RSBdecouplerSylda5x49]:FOR[xxxRP0]_x000a_{_x000a_    %TechRequired = materialsScienceInternational_x000a_    %cost = 7500_x000a_    %entryCost = 10500_x000a_    RP0conf = false_x000a_    @description ^=:$: From Real Scale Boosters mod_x000a__x000a_    MODULE_x000a_    { name = ModuleTagDecoupler }_x000a__x000a_}"/>
            <x14:filter val="@PART[RSBdecouplerSylda5x70]:FOR[xxxRP0]_x000a_{_x000a_    %TechRequired = materialsScienceInternational_x000a_    %cost = 7500_x000a_    %entryCost = 10500_x000a_    RP0conf = false_x000a_    @description ^=:$: From Real Scale Boosters mod_x000a__x000a_    MODULE_x000a_    { name = ModuleTagDecoupler }_x000a__x000a_}"/>
            <x14:filter val="@PART[RSBdelta2srm]:FOR[xxxRP0]_x000a_{_x000a_    %TechRequired = solids1986_x000a_    %cost = 900_x000a_    %entryCost = 18000_x000a_    RP0conf = true_x000a_    @description ^=:$: From Real Scale Boosters mod_x000a__x000a_    MODULE_x000a_    { name = ModuleTagEngineSolid }_x000a__x000a_}"/>
            <x14:filter val="@PART[RSBdelta3srm]:FOR[xxxRP0]_x000a_{_x000a_    %TechRequired = solids1998_x000a_    %cost = 1200_x000a_    %entryCost = 24000_x000a_    RP0conf = true_x000a_    @description ^=:$: From Real Scale Boosters mod_x000a__x000a_    MODULE_x000a_    { name = ModuleTagEngineSolid }_x000a__x000a_}"/>
            <x14:filter val="@PART[RSBdelta3srmG]:FOR[xxxRP0]_x000a_{_x000a_    %TechRequired = solids1998_x000a_    %cost = 1200_x000a_    %entryCost = 24000_x000a_    RP0conf = true_x000a_    @description ^=:$: From Real Scale Boosters mod_x000a__x000a_    MODULE_x000a_    { name = ModuleTagEngineSolid }_x000a__x000a_}"/>
            <x14:filter val="@PART[RSBdeltaIVsrm]:FOR[xxxRP0]_x000a_{_x000a_    %TechRequired = solids1998_x000a_    %cost = 1800_x000a_    %entryCost = 36000_x000a_    RP0conf = true_x000a_    @description ^=:$: From Real Scale Boosters mod_x000a__x000a_    MODULE_x000a_    { name = ModuleTagEngineSolid }_x000a__x000a_}"/>
            <x14:filter val="@PART[RSBengineAJ10-118K]:FOR[xxxRP0]_x000a_{_x000a_    %TechRequired = orbitalRocketry1986_x000a_    %cost = 300_x000a_    %entryCost = 6000_x000a_    RP0conf = true_x000a_    @description ^=:$: From Real Scale Boosters mod_x000a__x000a_    MODULE_x000a_    { name = ModuleTagEngineLiquidPF }_x000a__x000a_}"/>
            <x14:filter val="@PART[RSBengineAresSRB]:FOR[xxxRP0]_x000a_{_x000a_    %TechRequired = solids2009_x000a_    %cost = 8000_x000a_    %entryCost = 160000_x000a_    RP0conf = true_x000a_    @description ^=:$: From Real Scale Boosters mod_x000a__x000a_    MODULE_x000a_    { name = ModuleTagEngineSolid }_x000a__x000a_}"/>
            <x14:filter val="@PART[RSBengineArianeVSRB]:FOR[xxxRP0]_x000a_{_x000a_    %TechRequired = solids1998_x000a_    %cost = 6000_x000a_    %entryCost = 120000_x000a_    RP0conf = true_x000a_    @description ^=:$: From Real Scale Boosters mod_x000a__x000a_    MODULE_x000a_    { name = ModuleTagEngineSolid }_x000a__x000a_}"/>
            <x14:filter val="@PART[RSBengineAtlasSRB]:FOR[xxxRP0]_x000a_{_x000a_    %TechRequired = solids1998_x000a_    %cost = 2400_x000a_    %entryCost = 48000_x000a_    RP0conf = true_x000a_    @description ^=:$: From Real Scale Boosters mod_x000a__x000a_    MODULE_x000a_    { name = ModuleTagEngineSolid }_x000a__x000a_}"/>
            <x14:filter val="@PART[RSBengineCastor120]:FOR[xxxRP0]_x000a_{_x000a_    %TechRequired = solids1986_x000a_    %cost = 10630_x000a_    %entryCost = 212600_x000a_    RP0conf = true_x000a_    @description ^=:$: From Real Scale Boosters mod_x000a__x000a_    MODULE_x000a_    { name = ModuleTagEngineSolid }_x000a__x000a_}"/>
            <x14:filter val="@PART[RSBengineCastor30]:FOR[xxxRP0]_x000a_{_x000a_    %TechRequired = solids2009_x000a_    %cost = 420_x000a_    %entryCost = 15000_x000a_    RP0conf = true_x000a_    @description ^=:$: From Real Scale Boosters mod_x000a__x000a_    MODULE_x000a_    { name = ModuleTagEngineSolid }_x000a__x000a_}"/>
            <x14:filter val="@PART[RSBengineF1]:FOR[xxxRP0]_x000a_{_x000a_    %TechRequired = orbitalRocketry1967_x000a_    %cost = 5000_x000a_    %entryCost = 409361_x000a_    RP0conf = true_x000a_    @description ^=:$: From Real Scale Boosters mod_x000a__x000a_    MODULE_x000a_    { name = ModuleTagEngineLiquidTurbo }_x000a_    MODULE_x000a_    { name = ModuleTagHumanRated }_x000a__x000a_}"/>
            <x14:filter val="@PART[RSBengineF1A]:FOR[xxxRP0]_x000a_{_x000a_    %TechRequired = orbitalRocketry1976_x000a_    %cost = 5000_x000a_    %entryCost = 409361_x000a_    RP0conf = true_x000a_    @description ^=:$: From Real Scale Boosters mod_x000a__x000a_    MODULE_x000a_    { name = ModuleTagEngineLiquidTurbo }_x000a_    MODULE_x000a_    { name = ModuleTagHumanRated }_x000a__x000a_}"/>
            <x14:filter val="@PART[RSBengineF1B]:FOR[xxxRP0]_x000a_{_x000a_    %TechRequired = orbitalRocketryNF_x000a_    %cost = 5000_x000a_    %entryCost = 409361_x000a_    RP0conf = true_x000a_    @description ^=:$: From Real Scale Boosters mod_x000a__x000a_    MODULE_x000a_    { name = ModuleTagEngineLiquidTurbo }_x000a_    MODULE_x000a_    { name = ModuleTagHumanRated }_x000a__x000a_}"/>
            <x14:filter val="@PART[RSBengineH1]:FOR[xxxRP0]_x000a_{_x000a_    %TechRequired = orbitalRocketry1961_x000a_    %cost = 750_x000a_    %entryCost = 53750_x000a_    RP0conf = true_x000a_    @description ^=:$: From Real Scale Boosters mod_x000a__x000a_    MODULE_x000a_    { name = ModuleTagEngineLiquidTurbo }_x000a__x000a_}"/>
            <x14:filter val="@PART[RSBengineHM7B]:FOR[xxxRP0]_x000a_{_x000a_    %TechRequired = hydrolox1976_x000a_    %cost = 1200_x000a_    %entryCost = 24000_x000a_    RP0conf = true_x000a_    @description ^=:$: From Real Scale Boosters mod_x000a__x000a_    MODULE_x000a_    { name = ModuleTagEngineLiquidTurbo }_x000a_    MODULE_x000a_    { name = ModuleTagHydrolox }_x000a__x000a_}"/>
            <x14:filter val="@PART[RSBengineJ2]:FOR[xxxRP0]_x000a_{_x000a_    %TechRequired = improvedHydrolox_x000a_    %cost = 2500_x000a_    %entryCost = 100000_x000a_    RP0conf = true_x000a_    @description ^=:$: From Real Scale Boosters mod_x000a__x000a_    MODULE_x000a_    { name = ModuleTagEngineLiquidTurbo }_x000a_    MODULE_x000a_    { name = ModuleTagHydrolox }_x000a__x000a_}"/>
            <x14:filter val="@PART[RSBengineJ2X]:FOR[xxxRP0]_x000a_{_x000a_    %TechRequired = hydrolox2009_x000a_    %cost = 3310_x000a_    %entryCost = 158860_x000a_    RP0conf = true_x000a_    @description ^=:$: From Real Scale Boosters mod_x000a__x000a_    MODULE_x000a_    { name = ModuleTagEngineLiquidTurbo }_x000a_    MODULE_x000a_    { name = ModuleTagHydrolox }_x000a__x000a_}"/>
            <x14:filter val="@PART[RSBengineLR101]:FOR[xxxRP0]_x000a_{_x000a_    %TechRequired = orbitalRocketry1956_x000a_    %cost = 50_x000a_    %entryCost = 1000_x000a_    RP0conf = true_x000a_    @description ^=:$: From Real Scale Boosters mod_x000a__x000a_    MODULE_x000a_    { name = ModuleTagEngineLiquidTurbo }_x000a__x000a_}"/>
            <x14:filter val="@PART[RSBenginePSLVps1]:FOR[xxxRP0]_x000a_{_x000a_    %TechRequired = solids1992_x000a_    %cost = 25000_x000a_    %entryCost = 120000_x000a_    RP0conf = false_x000a_    @description ^=:$: From Real Scale Boosters mod_x000a__x000a_    MODULE_x000a_    { name = ModuleTagEngineSolid }_x000a__x000a_}"/>
            <x14:filter val="@PART[RSBenginePSLVps3]:FOR[xxxRP0]_x000a_{_x000a_    %TechRequired = solids1992_x000a_    %cost = 2500_x000a_    %entryCost = 12000_x000a_    RP0conf = false_x000a_    @description ^=:$: From Real Scale Boosters mod_x000a__x000a_    MODULE_x000a_    { name = ModuleTagEngineSolid }_x000a__x000a_}"/>
            <x14:filter val="@PART[RSBenginePSLVsrb10m]:FOR[xxxRP0]_x000a_{_x000a_    %TechRequired = solids1992_x000a_    %cost = 2500_x000a_    %entryCost = 7000_x000a_    RP0conf = false_x000a_    @description ^=:$: From Real Scale Boosters mod_x000a__x000a_    MODULE_x000a_    { name = ModuleTagEngineSolid }_x000a__x000a_}"/>
            <x14:filter val="@PART[RSBenginePSLVsrb13m]:FOR[xxxRP0]_x000a_{_x000a_    %TechRequired = solids1992_x000a_    %cost = 2500_x000a_    %entryCost = 7000_x000a_    RP0conf = false_x000a_    @description ^=:$: From Real Scale Boosters mod_x000a__x000a_    MODULE_x000a_    { name = ModuleTagEngineSolid }_x000a__x000a_}"/>
            <x14:filter val="@PART[RSBengineRD180]:FOR[xxxRP0]_x000a_{_x000a_    %TechRequired = stagedCombustion1998_x000a_    %cost = 2700_x000a_    %entryCost = 54000_x000a_    RP0conf = true_x000a_    @description ^=:$: From Real Scale Boosters mod_x000a__x000a_    MODULE_x000a_    { name = ModuleTagEngineLiquidTurbo }_x000a__x000a_}"/>
            <x14:filter val="@PART[RSBengineRL10A3]:FOR[xxxRP0]_x000a_{_x000a_    %TechRequired = earlyHydrolox_x000a_    %cost = 1300_x000a_    %entryCost = 60000_x000a_    RP0conf = true_x000a_    @description ^=:$: From Real Scale Boosters mod_x000a__x000a_    MODULE_x000a_    { name = ModuleTagEngineLiquidTurbo }_x000a_    MODULE_x000a_    { name = ModuleTagHydrolox }_x000a__x000a_}"/>
            <x14:filter val="@PART[RSBengineRL10A42]:FOR[xxxRP0]_x000a_{_x000a_    %TechRequired = earlyHydrolox_x000a_    %cost = 1300_x000a_    %entryCost = 60000_x000a_    RP0conf = true_x000a_    @description ^=:$: From Real Scale Boosters mod_x000a__x000a_    MODULE_x000a_    { name = ModuleTagEngineLiquidTurbo }_x000a_    MODULE_x000a_    { name = ModuleTagHydrolox }_x000a__x000a_}"/>
            <x14:filter val="@PART[RSBengineRL10B2]:FOR[xxxRP0]_x000a_{_x000a_    %TechRequired = hydrolox1998_x000a_    %cost = 3800_x000a_    %entryCost = 76000_x000a_    RP0conf = true_x000a_    @description ^=:$: From Real Scale Boosters mod_x000a__x000a_    MODULE_x000a_    { name = ModuleTagEngineLiquidTurbo }_x000a_    MODULE_x000a_    { name = ModuleTagHydrolox }_x000a__x000a_}"/>
            <x14:filter val="@PART[RSBengineRS25]:FOR[xxxRP0]_x000a_{_x000a_    %TechRequired = hydrolox1981_x000a_    %cost = 5700_x000a_    %entryCost = 114000_x000a_    RP0conf = true_x000a_    @description ^=:$: From Real Scale Boosters mod_x000a__x000a_    MODULE_x000a_    { name = ModuleTagEngineLiquidTurbo }_x000a_    MODULE_x000a_    { name = ModuleTagHydrolox }_x000a__x000a_}"/>
            <x14:filter val="@PART[RSBengineRS27A]:FOR[xxxRP0]_x000a_{_x000a_    %TechRequired = orbitalRocketry1972_x000a_    %cost = 1850_x000a_    %entryCost = 37000_x000a_    RP0conf = true_x000a_    @description ^=:$: From Real Scale Boosters mod_x000a__x000a_    MODULE_x000a_    { name = ModuleTagEngineLiquidTurbo }_x000a__x000a_}"/>
            <x14:filter val="@PART[RSBengineRS68]:FOR[xxxRP0]_x000a_{_x000a_    %TechRequired = hydrolox1998_x000a_    %cost = 2850_x000a_    %entryCost = 57000_x000a_    RP0conf = true_x000a_    @description ^=:$: From Real Scale Boosters mod_x000a__x000a_    MODULE_x000a_    { name = ModuleTagEngineLiquidTurbo }_x000a_    MODULE_x000a_    { name = ModuleTagHydrolox }_x000a__x000a_}"/>
            <x14:filter val="@PART[RSBengineSTSSRB]:FOR[xxxRP0]_x000a_{_x000a_    %TechRequired = solids1981_x000a_    %cost = 6780_x000a_    %entryCost = 135600_x000a_    RP0conf = true_x000a_    @description ^=:$: From Real Scale Boosters mod_x000a__x000a_    MODULE_x000a_    { name = ModuleTagEngineSolid }_x000a__x000a_}"/>
            <x14:filter val="@PART[RSBengineVikas]:FOR[xxxRP0]_x000a_{_x000a_    %TechRequired = orbitalRocketry1992_x000a_    %cost = 500_x000a_    %entryCost = 8000_x000a_    RP0conf = true_x000a_    @description ^=:$: From Real Scale Boosters mod_x000a__x000a_    MODULE_x000a_    { name = ModuleTagEngineLiquidTurbo }_x000a__x000a_}"/>
            <x14:filter val="@PART[RSBengineVulcain2]:FOR[xxxRP0]_x000a_{_x000a_    %TechRequired = hydrolox1992_x000a_    %cost = 6400_x000a_    %entryCost = 320000_x000a_    RP0conf = true_x000a_    @description ^=:$: From Real Scale Boosters mod_x000a__x000a_    MODULE_x000a_    { name = ModuleTagEngineLiquidTurbo }_x000a_    MODULE_x000a_    { name = ModuleTagHydrolox }_x000a__x000a_}"/>
            <x14:filter val="@PART[RSBengineXLR81]:FOR[xxxRP0]_x000a_{_x000a_    %TechRequired = orbitalRocketry1959_x000a_    %cost = 350_x000a_    %entryCost = 7000_x000a_    RP0conf = true_x000a_    @description ^=:$: From Real Scale Boosters mod_x000a__x000a_    MODULE_x000a_    { name = ModuleTagEngineLiquidTurbo }_x000a__x000a_}"/>
            <x14:filter val="@PART[RSBfairingAresI5m]:FOR[xxxRP0]_x000a_{_x000a_    %TechRequired = materialsScienceCommercial_x000a_    %cost = 2500_x000a_    %entryCost = 9500_x000a_    RP0conf = false_x000a_    @description ^=:$: From Real Scale Boosters mod_x000a__x000a_    MODULE_x000a_    { name = ModuleTagDecoupler }_x000a__x000a_}"/>
            <x14:filter val="@PART[RSBfairingArianeV5m]:FOR[xxxRP0]_x000a_{_x000a_    %TechRequired = materialsScienceLongTerm_x000a_    %cost = 2500_x000a_    %entryCost = 9500_x000a_    RP0conf = false_x000a_    @description ^=:$: From Real Scale Boosters mod_x000a_}"/>
            <x14:filter val="@PART[RSBfairingAtlas500]:FOR[xxxRP0]_x000a_{_x000a_    %TechRequired = materialsScienceInternational_x000a_    %cost = 2500_x000a_    %entryCost = 9500_x000a_    RP0conf = false_x000a_    @description ^=:$: From Real Scale Boosters mod_x000a_}"/>
            <x14:filter val="@PART[RSBfairingAtlasCentaur305]:FOR[xxxRP0]_x000a_{_x000a_    %TechRequired = materialsScienceInternational_x000a_    %cost = 2500_x000a_    %entryCost = 9500_x000a_    RP0conf = false_x000a_    @description ^=:$: From Real Scale Boosters mod_x000a_}"/>
            <x14:filter val="@PART[RSBfairingAtlasCentaur381]:FOR[xxxRP0]_x000a_{_x000a_    %TechRequired = materialsScienceInternational_x000a_    %cost = 2500_x000a_    %entryCost = 9500_x000a_    RP0conf = false_x000a_    @description ^=:$: From Real Scale Boosters mod_x000a_}"/>
            <x14:filter val="@PART[RSBfairingCarrack236]:FOR[xxxRP0]_x000a_{_x000a_    %TechRequired = materialsScienceLongTerm_x000a_    %cost = 1500_x000a_    %entryCost = 6500_x000a_    RP0conf = false_x000a_    @description ^=:$: From Real Scale Boosters mod_x000a_}"/>
            <x14:filter val="@PART[RSBfairingDelta2]:FOR[xxxRP0]_x000a_{_x000a_    %TechRequired = materialsScienceLongTerm_x000a_    %cost = 1500_x000a_    %entryCost = 6500_x000a_    RP0conf = false_x000a_    @description ^=:$: From Real Scale Boosters mod_x000a_}"/>
            <x14:filter val="@PART[RSBfairingDelta2K]:FOR[xxxRP0]_x000a_{_x000a_    %TechRequired = materialsScienceLongTerm_x000a_    %cost = 1500_x000a_    %entryCost = 6500_x000a_    RP0conf = false_x000a_    @description ^=:$: From Real Scale Boosters mod_x000a_}"/>
            <x14:filter val="@PART[RSBfairingDeltaIV4m]:FOR[xxxRP0]_x000a_{_x000a_    %TechRequired = materialsScienceInternational_x000a_    %cost = 2500_x000a_    %entryCost = 9500_x000a_    RP0conf = false_x000a_    @description ^=:$: From Real Scale Boosters mod_x000a__x000a_    MODULE_x000a_    { name = ModuleTagDecoupler }_x000a__x000a_}"/>
            <x14:filter val="@PART[RSBfairingDeltaIV5m]:FOR[xxxRP0]_x000a_{_x000a_    %TechRequired = materialsScienceInternational_x000a_    %cost = 2500_x000a_    %entryCost = 9500_x000a_    RP0conf = false_x000a_    @description ^=:$: From Real Scale Boosters mod_x000a__x000a_    MODULE_x000a_    { name = ModuleTagDecoupler }_x000a__x000a_}"/>
            <x14:filter val="@PART[RSBfairingDirect8m]:FOR[xxxRP0]_x000a_{_x000a_    %TechRequired = materialsScienceNF_x000a_    %cost = 7500_x000a_    %entryCost = 10500_x000a_    RP0conf = false_x000a_    @description ^=:$: From Real Scale Boosters mod_x000a_}"/>
            <x14:filter val="@PART[RSBfairingPSLV]:FOR[xxxRP0]_x000a_{_x000a_    %TechRequired = materialsScienceLongTerm_x000a_    %cost = 2000_x000a_    %entryCost = 9500_x000a_    RP0conf = false_x000a_    @description ^=:$: From Real Scale Boosters mod_x000a_}"/>
            <x14:filter val="@PART[RSBfairingPSLVs4]:FOR[xxxRP0]_x000a_{_x000a_    %TechRequired = materialsScienceLongTerm_x000a_    %cost = 2000_x000a_    %entryCost = 9500_x000a_    RP0conf = false_x000a_    @description ^=:$: From Real Scale Boosters mod_x000a_}"/>
            <x14:filter val="@PART[RSBfairingSaturn10m]:FOR[xxxRP0]_x000a_{_x000a_    %TechRequired = materialsScienceLunar_x000a_    %cost = 2500_x000a_    %entryCost = 9500_x000a_    RP0conf = false_x000a_    @description ^=:$: From Real Scale Boosters mod_x000a_}"/>
            <x14:filter val="@PART[RSBfairingSaturn4m]:FOR[xxxRP0]_x000a_{_x000a_    %TechRequired = materialsScienceHuman_x000a_    %cost = 1500_x000a_    %entryCost = 5500_x000a_    RP0conf = false_x000a_    @description ^=:$: From Real Scale Boosters mod_x000a_}"/>
            <x14:filter val="@PART[RSBfairingSaturn6m]:FOR[xxxRP0]_x000a_{_x000a_    %TechRequired = materialsScienceLunar_x000a_    %cost = 2500_x000a_    %entryCost = 9500_x000a_    RP0conf = false_x000a_    @description ^=:$: From Real Scale Boosters mod_x000a_}"/>
            <x14:filter val="@PART[RSBfinSaturnSIBblack]:FOR[xxxRP0]_x000a_{_x000a_    %TechRequired = earlyDocking_x000a_    %cost = 200_x000a_    %entryCost = 3200_x000a_    RP0conf = false_x000a_    @description ^=:$: From Real Scale Boosters mod_x000a_}"/>
            <x14:filter val="@PART[RSBfinSaturnSIblackL]:FOR[xxxRP0]_x000a_{_x000a_    %TechRequired = stabilityRP0_x000a_    %cost = 300_x000a_    %entryCost = 3200_x000a_    RP0conf = false_x000a_    @description ^=:$: From Real Scale Boosters mod_x000a_}"/>
            <x14:filter val="@PART[RSBfinSaturnSIblackS]:FOR[xxxRP0]_x000a_{_x000a_    %TechRequired = stabilityRP0_x000a_    %cost = 300_x000a_    %entryCost = 3200_x000a_    RP0conf = false_x000a_    @description ^=:$: From Real Scale Boosters mod_x000a_}"/>
            <x14:filter val="@PART[RSBfinSaturnSIBwhite]:FOR[xxxRP0]_x000a_{_x000a_    %TechRequired = earlyDocking_x000a_    %cost = 200_x000a_    %entryCost = 3200_x000a_    RP0conf = false_x000a_    @description ^=:$: From Real Scale Boosters mod_x000a_}"/>
            <x14:filter val="@PART[RSBfinSaturnSIC]:FOR[xxxRP0]_x000a_{_x000a_    %TechRequired = advancedFlightControl_x000a_    %cost = 300_x000a_    %entryCost = 3200_x000a_    RP0conf = false_x000a_    @description ^=:$: From Real Scale Boosters mod_x000a_}"/>
            <x14:filter val="@PART[RSBfinSaturnSIwhiteL]:FOR[xxxRP0]_x000a_{_x000a_    %TechRequired = stabilityRP0_x000a_    %cost = 300_x000a_    %entryCost = 3200_x000a_    RP0conf = false_x000a_    @description ^=:$: From Real Scale Boosters mod_x000a_}"/>
            <x14:filter val="@PART[RSBfinSaturnSIwhiteS]:FOR[xxxRP0]_x000a_{_x000a_    %TechRequired = stabilityRP0_x000a_    %cost = 300_x000a_    %entryCost = 3200_x000a_    RP0conf = false_x000a_    @description ^=:$: From Real Scale Boosters mod_x000a_}"/>
            <x14:filter val="@PART[RSBinterstageAtlasCentaur400]:FOR[xxxRP0]_x000a_{_x000a_    %TechRequired = materialsScienceInternational_x000a_    %cost = 7500_x000a_    %entryCost = 10500_x000a_    RP0conf = false_x000a_    @description ^=:$: From Real Scale Boosters mod_x000a__x000a_    MODULE_x000a_    { name = ModuleTagDecoupler }_x000a__x000a_}"/>
            <x14:filter val="@PART[RSBinterstageAtlasCentaur500]:FOR[xxxRP0]_x000a_{_x000a_    %TechRequired = materialsScienceInternational_x000a_    %cost = 7500_x000a_    %entryCost = 10500_x000a_    RP0conf = false_x000a_    @description ^=:$: From Real Scale Boosters mod_x000a_}"/>
            <x14:filter val="@PART[RSBnosecone10m]:FOR[xxxRP0]_x000a_{_x000a_    %TechRequired = materialsScienceLunar_x000a_    %cost = 4500_x000a_    %entryCost = 7500_x000a_    RP0conf = false_x000a_    @description ^=:$: From Real Scale Boosters mod_x000a_}"/>
            <x14:filter val="@PART[RSBnosecone236]:FOR[xxxRP0]_x000a_{_x000a_    %TechRequired = materialsScienceLongTerm_x000a_    %cost = 1800_x000a_    %entryCost = 4500_x000a_    RP0conf = false_x000a_    @description ^=:$: From Real Scale Boosters mod_x000a_}"/>
            <x14:filter val="@PART[RSBnosecone240]:FOR[xxxRP0]_x000a_{_x000a_    %TechRequired = materialsScienceLongTerm_x000a_    %cost = 1800_x000a_    %entryCost = 4500_x000a_    RP0conf = false_x000a_    @description ^=:$: From Real Scale Boosters mod_x000a_}"/>
            <x14:filter val="@PART[RSBnosecone305]:FOR[xxxRP0]_x000a_{_x000a_    %TechRequired = materialsScienceInternational_x000a_    %cost = 3800_x000a_    %entryCost = 7500_x000a_    RP0conf = false_x000a_    @description ^=:$: From Real Scale Boosters mod_x000a_}"/>
            <x14:filter val="@PART[RSBnosecone381]:FOR[xxxRP0]_x000a_{_x000a_    %TechRequired = materialsScienceInternational_x000a_    %cost = 3800_x000a_    %entryCost = 7500_x000a_    RP0conf = false_x000a_    @description ^=:$: From Real Scale Boosters mod_x000a_}"/>
            <x14:filter val="@PART[RSBnosecone5m]:FOR[xxxRP0]_x000a_{_x000a_    %TechRequired = materialsScienceInternational_x000a_    %cost = 3500_x000a_    %entryCost = 7500_x000a_    RP0conf = false_x000a_    @description ^=:$: From Real Scale Boosters mod_x000a_}"/>
            <x14:filter val="@PART[RSBnosecone6m]:FOR[xxxRP0]_x000a_{_x000a_    %TechRequired = materialsScienceAdvCapsules_x000a_    %cost = 3800_x000a_    %entryCost = 7500_x000a_    RP0conf = false_x000a_    @description ^=:$: From Real Scale Boosters mod_x000a_}"/>
            <x14:filter val="@PART[RSBnosecone6m2]:FOR[xxxRP0]_x000a_{_x000a_    %TechRequired = materialsScienceSpaceplanes_x000a_    %cost = 3800_x000a_    %entryCost = 7500_x000a_    RP0conf = false_x000a_    @description ^=:$: From Real Scale Boosters mod_x000a_}"/>
            <x14:filter val="@PART[RSBnoseconeArianeVSRB]:FOR[xxxRP0]_x000a_{_x000a_    %TechRequired = materialsScienceInternational_x000a_    %cost = 7000_x000a_    %entryCost = 35000_x000a_    RP0conf = false_x000a_    @description ^=:$: From Real Scale Boosters mod_x000a_}"/>
            <x14:filter val="@PART[RSBnoseconePSLV]:FOR[xxxRP0]_x000a_{_x000a_    %TechRequired = materialsScienceLongTerm_x000a_    %cost = 3000_x000a_    %entryCost = 7500_x000a_    RP0conf = false_x000a_    @description ^=:$: From Real Scale Boosters mod_x000a_}"/>
            <x14:filter val="@PART[RSBnoseconeSTSSRB]:FOR[xxxRP0]_x000a_{_x000a_    %TechRequired = materialsScienceSpaceplanes_x000a_    %cost = 7000_x000a_    %entryCost = 35000_x000a_    RP0conf = false_x000a_    @description ^=:$: From Real Scale Boosters mod_x000a_}"/>
            <x14:filter val="@PART[RSBprobeSaturn]:FOR[xxxRP0]_x000a_{_x000a_    %TechRequired = largeScaleAvionics_x000a_    %cost = 25500_x000a_    %entryCost = 90000_x000a_    RP0conf = false_x000a_    @description ^=:$: From Real Scale Boosters mod_x000a_}"/>
            <x14:filter val="@PART[RSBprobeSaturn2]:FOR[xxxRP0]_x000a_{_x000a_    %TechRequired = interplanetaryProbes_x000a_    %cost = 1500_x000a_    %entryCost = 30000_x000a_    RP0conf = true_x000a_    @description ^=:$: From Real Scale Boosters mod_x000a__x000a_    MODULE_x000a_    { name = ModuleTagAvionics }_x000a__x000a_}"/>
            <x14:filter val="@PART[RSBretroPSLV]:FOR[xxxRP0]_x000a_{_x000a_    %TechRequired = solids1992_x000a_    %cost = 500_x000a_    %entryCost = 3000_x000a_    RP0conf = false_x000a_    @description ^=:$: From Real Scale Boosters mod_x000a__x000a_    MODULE_x000a_    { name = ModuleTagEngineSolid }_x000a__x000a_}"/>
            <x14:filter val="@PART[RSBsaturnAPS]:FOR[xxxRP0]_x000a_{_x000a_    %TechRequired = advancedFlightControl_x000a_    %cost = 750_x000a_    %entryCost = 3400_x000a_    RP0conf = false_x000a_    @description ^=:$: From Real Scale Boosters mod_x000a_}"/>
            <x14:filter val="@PART[RSBtankAgenaD]:FOR[xxxRP0]_x000a_{_x000a_    %TechRequired = materialsScienceHuman_x000a_    %cost = 870_x000a_    %entryCost = 17400_x000a_    RP0conf = true_x000a_    @description ^=:$: From Real Scale Boosters mod_x000a_}"/>
            <x14:filter val="@PART[RSBtankAresIstage2]:FOR[xxxRP0]_x000a_{_x000a_    %TechRequired = materialsScienceCommercial_x000a_    %cost = 66000_x000a_    %entryCost = 825000_x000a_    RP0conf = false_x000a_    @description ^=:$: From Real Scale Boosters mod_x000a_}"/>
            <x14:filter val="@PART[RSBtankArianeVcore]:FOR[xxxRP0]_x000a_{_x000a_    %TechRequired = materialsScienceInternational_x000a_    %cost = 40500_x000a_    %entryCost = 75000_x000a_    RP0conf = false_x000a_    @description ^=:$: From Real Scale Boosters mod_x000a_}"/>
            <x14:filter val="@PART[RSBtankArianeVescA]:FOR[xxxRP0]_x000a_{_x000a_    %TechRequired = materialsScienceInternational_x000a_    %cost = 25000_x000a_    %entryCost = 125000_x000a_    RP0conf = false_x000a_    @description ^=:$: From Real Scale Boosters mod_x000a_}"/>
            <x14:filter val="@PART[RSBtankAtlasCentaur]:FOR[xxxRP0]_x000a_{_x000a_    %TechRequired = materialsScienceInternational_x000a_    %cost = 25000_x000a_    %entryCost = 125000_x000a_    RP0conf = false_x000a_    @description ^=:$: From Real Scale Boosters mod_x000a_}"/>
            <x14:filter val="@PART[RSBtankAtlasVcore]:FOR[xxxRP0]_x000a_{_x000a_    %TechRequired = materialsScienceInternational_x000a_    %cost = 40500_x000a_    %entryCost = 75000_x000a_    RP0conf = false_x000a_    @description ^=:$: From Real Scale Boosters mod_x000a_}"/>
            <x14:filter val="@PART[RSBtankDelta2K]:FOR[xxxRP0]_x000a_{_x000a_    %TechRequired = materialsScienceLongTerm_x000a_    %cost = 20000_x000a_    %entryCost = 75000_x000a_    RP0conf = false_x000a_    @description ^=:$: From Real Scale Boosters mod_x000a_}"/>
            <x14:filter val="@PART[RSBtankDelta2thor]:FOR[xxxRP0]_x000a_{_x000a_    %TechRequired = materialsScienceLongTerm_x000a_    %cost = 20500_x000a_    %entryCost = 45000_x000a_    RP0conf = false_x000a_    @description ^=:$: From Real Scale Boosters mod_x000a_}"/>
            <x14:filter val="@PART[RSBtankDelta3dcss4m]:FOR[xxxRP0]_x000a_{_x000a_    %TechRequired = materialsScienceInternational_x000a_    %cost = 25000_x000a_    %entryCost = 125000_x000a_    RP0conf = false_x000a_    @description ^=:$: From Real Scale Boosters mod_x000a_}"/>
            <x14:filter val="@PART[RSBtankDelta3thor]:FOR[xxxRP0]_x000a_{_x000a_    %TechRequired = materialsScienceInternational_x000a_    %cost = 20500_x000a_    %entryCost = 45000_x000a_    RP0conf = false_x000a_    @description ^=:$: From Real Scale Boosters mod_x000a_}"/>
            <x14:filter val="@PART[RSBtankDeltaIVcore]:FOR[xxxRP0]_x000a_{_x000a_    %TechRequired = materialsScienceInternational_x000a_    %cost = 40500_x000a_    %entryCost = 75000_x000a_    RP0conf = false_x000a_    @description ^=:$: From Real Scale Boosters mod_x000a_}"/>
            <x14:filter val="@PART[RSBtankDeltaIVdcss4m]:FOR[xxxRP0]_x000a_{_x000a_    %TechRequired = materialsScienceInternational_x000a_    %cost = 25000_x000a_    %entryCost = 125000_x000a_    RP0conf = false_x000a_    @description ^=:$: From Real Scale Boosters mod_x000a_}"/>
            <x14:filter val="@PART[RSBtankDeltaIVdcss5m]:FOR[xxxRP0]_x000a_{_x000a_    %TechRequired = materialsScienceInternational_x000a_    %cost = 25000_x000a_    %entryCost = 125000_x000a_    RP0conf = false_x000a_    @description ^=:$: From Real Scale Boosters mod_x000a_}"/>
            <x14:filter val="@PART[RSBtankPSLVps2]:FOR[xxxRP0]_x000a_{_x000a_    %TechRequired = materialsScienceLongTerm_x000a_    %cost = 25000_x000a_    %entryCost = 125000_x000a_    RP0conf = false_x000a_    @description ^=:$: From Real Scale Boosters mod_x000a_}"/>
            <x14:filter val="@PART[RSBtankPSLVps4]:FOR[xxxRP0]_x000a_{_x000a_    %TechRequired = materialsScienceLongTerm_x000a_    %cost = 25000_x000a_    %entryCost = 125000_x000a_    RP0conf = false_x000a_    @description ^=:$: From Real Scale Boosters mod_x000a_}"/>
            <x14:filter val="@PART[RSBtankSaturn10m6m]:FOR[xxxRP0]_x000a_{_x000a_    %TechRequired = materialsScienceLunar_x000a_    %cost = 11500_x000a_    %entryCost = 48000_x000a_    RP0conf = false_x000a_    @description ^=:$: From Real Scale Boosters mod_x000a_}"/>
            <x14:filter val="@PART[RSBtankSaturn10m7m]:FOR[xxxRP0]_x000a_{_x000a_    %TechRequired = materialsScienceLunar_x000a_    %cost = 14375_x000a_    %entryCost = 48000_x000a_    RP0conf = false_x000a_    @description ^=:$: From Real Scale Boosters mod_x000a_}"/>
            <x14:filter val="@PART[RSBtankSaturn6m5m]:FOR[xxxRP0]_x000a_{_x000a_    %TechRequired = materialsScienceLunar_x000a_    %cost = 8625_x000a_    %entryCost = 28000_x000a_    RP0conf = false_x000a_    @description ^=:$: From Real Scale Boosters mod_x000a_}"/>
            <x14:filter val="@PART[RSBtankSaturnSIB]:FOR[xxxRP0]_x000a_{_x000a_    %TechRequired = materialsScienceHuman_x000a_    %cost = 185500_x000a_    %entryCost = 425000_x000a_    RP0conf = false_x000a_    @description ^=:$: From Real Scale Boosters mod_x000a_}"/>
            <x14:filter val="@PART[RSBtankSaturnSIC]:FOR[xxxRP0]_x000a_{_x000a_    %TechRequired = materialsScienceLunar_x000a_    %cost = 999500_x000a_    %entryCost = 2250000_x000a_    RP0conf = false_x000a_    @description ^=:$: From Real Scale Boosters mod_x000a_}"/>
            <x14:filter val="@PART[RSBtankSaturnSIC8]:FOR[xxxRP0]_x000a_{_x000a_    %TechRequired = materialsScienceSpaceStation_x000a_    %cost = 400_x000a_    %entryCost = 14000_x000a_    RP0conf = true_x000a_    @description ^=:$: From Real Scale Boosters mod_x000a_}"/>
            <x14:filter val="@PART[RSBtankSaturnSIE]:FOR[xxxRP0]_x000a_{_x000a_    %TechRequired = materialsScienceSpaceStation_x000a_    %cost = 175500_x000a_    %entryCost = 425000_x000a_    RP0conf = false_x000a_    @description ^=:$: From Real Scale Boosters mod_x000a_}"/>
            <x14:filter val="@PART[RSBtankSaturnSIF]:FOR[xxxRP0]_x000a_{_x000a_    %TechRequired = materialsScienceSpaceplanes_x000a_    %cost = 195500_x000a_    %entryCost = 425000_x000a_    RP0conf = false_x000a_    @description ^=:$: From Real Scale Boosters mod_x000a_}"/>
            <x14:filter val="@PART[RSBtankSaturnSII]:FOR[xxxRP0]_x000a_{_x000a_    %TechRequired = materialsScienceLunar_x000a_    %cost = 210000_x000a_    %entryCost = 1250000_x000a_    RP0conf = false_x000a_    @description ^=:$: From Real Scale Boosters mod_x000a_}"/>
            <x14:filter val="@PART[RSBtankSaturnSII8]:FOR[xxxRP0]_x000a_{_x000a_    %TechRequired = materialsScienceSpaceStation_x000a_    %cost = 400_x000a_    %entryCost = 14000_x000a_    RP0conf = true_x000a_    @description ^=:$: From Real Scale Boosters mod_x000a_}"/>
            <x14:filter val="@PART[RSBtankSaturnSIV]:FOR[xxxRP0]_x000a_{_x000a_    %TechRequired = materialsScienceHuman_x000a_    %cost = 22000_x000a_    %entryCost = 125000_x000a_    RP0conf = false_x000a_    @description ^=:$: From Real Scale Boosters mod_x000a_}"/>
            <x14:filter val="@PART[RSBtankSaturnSIVB]:FOR[xxxRP0]_x000a_{_x000a_    %TechRequired = materialsScienceAdvCapsules_x000a_    %cost = 52000_x000a_    %entryCost = 825000_x000a_    RP0conf = false_x000a_    @description ^=:$: From Real Scale Boosters mod_x000a_}"/>
            <x14:filter val="@PART[RSBtankSaturnSIVC]:FOR[xxxRP0]_x000a_{_x000a_    %TechRequired = materialsScienceSpaceplanes_x000a_    %cost = 82000_x000a_    %entryCost = 825000_x000a_    RP0conf = false_x000a_    @description ^=:$: From Real Scale Boosters mod_x000a_}"/>
            <x14:filter val="@PART[RSBtankSpehereAgena]:FOR[xxxRP0]_x000a_{_x000a_    %TechRequired = materialsScienceSatellite_x000a_    %cost = 100_x000a_    %entryCost = 1000_x000a_    RP0conf = false_x000a_    @description ^=:$: From Real Scale Boosters mod_x000a_}"/>
            <x14:filter val="@PART[RSBtankSphereCentaur]:FOR[xxxRP0]_x000a_{_x000a_    %TechRequired = materialsScienceHuman_x000a_    %cost = 250_x000a_    %entryCost = 2500_x000a_    RP0conf = false_x000a_    @description ^=:$: From Real Scale Boosters mod_x000a_}"/>
            <x14:filter val="@PART[RSBtankSphereDeltaIV]:FOR[xxxRP0]_x000a_{_x000a_    %TechRequired = materialsScienceInternational_x000a_    %cost = 200_x000a_    %entryCost = 2000_x000a_    RP0conf = false_x000a_    @description ^=:$: From Real Scale Boosters mod_x000a_}"/>
            <x14:filter val="@PART[RSBtankSpherePSLV]:FOR[xxxRP0]_x000a_{_x000a_    %TechRequired = materialsScienceLongTerm_x000a_    %cost = 150_x000a_    %entryCost = 1500_x000a_    RP0conf = false_x000a_    @description ^=:$: From Real Scale Boosters mod_x000a_}"/>
            <x14:filter val="@PART[RSBtankSTSET]:FOR[xxxRP0]_x000a_{_x000a_    %TechRequired = materialsScienceSpaceplanes_x000a_    %cost = 210000_x000a_    %entryCost = 1250000_x000a_    RP0conf = false_x000a_    @description ^=:$: From Real Scale Boosters mod_x000a_}"/>
            <x14:filter val="@PART[RSBtowerDelta]:FOR[xxxRP0]_x000a_{_x000a_    %TechRequired = start_x000a_    %cost = 10_x000a_    %entryCost = 200_x000a_    RP0conf = true_x000a_    @description ^=:$: From Real Scale Boosters mod_x000a_}"/>
            <x14:filter val="@PART[RSBtowerDelta2]:FOR[xxxRP0]_x000a_{_x000a_    %TechRequired = start_x000a_    %cost = 10_x000a_    %entryCost = 200_x000a_    RP0conf = true_x000a_    @description ^=:$: From Real Scale Boosters mod_x000a_}"/>
            <x14:filter val="@PART[RSBullagePSLV]:FOR[xxxRP0]_x000a_{_x000a_    %TechRequired = solids1992_x000a_    %cost = 500_x000a_    %entryCost = 3000_x000a_    RP0conf = false_x000a_    @description ^=:$: From Real Scale Boosters mod_x000a__x000a_    MODULE_x000a_    { name = ModuleTagEngineSolid }_x000a__x000a_}"/>
            <x14:filter val="@PART[RSBullageSaturnSII]:FOR[xxxRP0]_x000a_{_x000a_    %TechRequired = orbitalRocketry1967_x000a_    %cost = 10_x000a_    %entryCost = 200_x000a_    RP0conf = true_x000a_    @description ^=:$: From Real Scale Boosters mod_x000a__x000a_    MODULE_x000a_    { name = ModuleTagEngineSolid }_x000a__x000a_}"/>
            <x14:filter val="@PART[RSBullageSaturnSIVB]:FOR[xxxRP0]_x000a_{_x000a_    %TechRequired = orbitalRocketry1966_x000a_    %cost = 10_x000a_    %entryCost = 200_x000a_    RP0conf = true_x000a_    @description ^=:$: From Real Scale Boosters mod_x000a__x000a_    MODULE_x000a_    { name = ModuleTagEngineSolid }_x000a__x000a_}"/>
            <x14:filter val="@PART[RT1]:FOR[xxxRP0]_x000a_{_x000a_    %TechRequired = solids1972_x000a_    %cost = 361_x000a_    %entryCost = 7224_x000a_    RP0conf = true_x000a_    @description ^=:$: From Ven Stock Revamp mod_x000a__x000a_    MODULE_x000a_    { name = ModuleTagEngineSolid }_x000a__x000a_}"/>
            <x14:filter val="@PART[RT2]:FOR[xxxRP0]_x000a_{_x000a_    %TechRequired = solids1964_x000a_    %cost = 320_x000a_    %entryCost = 6400_x000a_    RP0conf = true_x000a_    @description ^=:$: From Ven Stock Revamp mod_x000a__x000a_    MODULE_x000a_    { name = ModuleTagEngineSolid }_x000a__x000a_}"/>
            <x14:filter val="@PART[rtg]:FOR[xxxRP0]_x000a_{_x000a_    %TechRequired = multihundredWattRTG_x000a_    %cost = 12544_x000a_    %entryCost = 125440_x000a_    RP0conf = true_x000a_    @description ^=:$: From Stock (RO Config) mod_x000a__x000a_    MODULE_x000a_    { name = ModuleTagNuclear }_x000a__x000a_}"/>
            <x14:filter val="@PART[rtg-0625]:FOR[xxxRP0]_x000a_{_x000a_    %TechRequired = modernNuclearPower_x000a_    %cost = 88710_x000a_    %entryCost = 887100_x000a_    RP0conf = false_x000a_    @description ^=:$: From Near Future Electrical mod_x000a_}"/>
            <x14:filter val="@PART[RTGigaDish1]:FOR[xxxRP0]_x000a_{_x000a_    %TechRequired = largeScaleComms_x000a_    %cost = 1900_x000a_    %entryCost = 38000_x000a_    RP0conf = true_x000a_    @description ^=:$: From RemoteTech mod_x000a__x000a_    MODULE_x000a_    { name = ModuleTagInstruments }_x000a__x000a_}"/>
            <x14:filter val="@PART[RTGigaDish2]:FOR[xxxRP0]_x000a_{_x000a_    %TechRequired = deepSpaceComms_x000a_    %cost = _x000a_    %entryCost = _x000a_    RP0conf = true_x000a_    @description ^=:$: From RemoteTech mod_x000a__x000a_    MODULE_x000a_    { name = ModuleTagInstruments }_x000a__x000a_}"/>
            <x14:filter val="@PART[rtgMini]:FOR[xxxRP0]_x000a_{_x000a_    %TechRequired = firstRTG_x000a_    %cost = 10755_x000a_    %entryCost = 107550_x000a_    RP0conf = true_x000a_    @description ^=:$: From Ven Stock Revamp mod_x000a_}"/>
            <x14:filter val="@PART[RTLongAntenna2]:FOR[xxxRP0]_x000a_{_x000a_    %TechRequired = improvedComms_x000a_    %cost = 600_x000a_    %entryCost = 12000_x000a_    RP0conf = true_x000a_    @description ^=:$: From RemoteTech mod_x000a__x000a_    MODULE_x000a_    { name = ModuleTagInstruments }_x000a__x000a_}"/>
            <x14:filter val="@PART[RTLongAntenna3]:FOR[xxxRP0]_x000a_{_x000a_    %TechRequired = massiveScaleComms_x000a_    %cost = 700_x000a_    %entryCost = 14000_x000a_    RP0conf = true_x000a_    @description ^=:$: From RemoteTech mod_x000a__x000a_    MODULE_x000a_    { name = ModuleTagInstruments }_x000a__x000a_}"/>
            <x14:filter val="@PART[RTLongDish2]:FOR[xxxRP0]_x000a_{_x000a_    %TechRequired = advancedComms_x000a_    %cost = _x000a_    %entryCost = _x000a_    RP0conf = true_x000a_    @description ^=:$: From RemoteTech mod_x000a__x000a_    MODULE_x000a_    { name = ModuleTagInstruments }_x000a__x000a_}"/>
            <x14:filter val="@PART[RTShortAntenna1]:FOR[xxxRP0]_x000a_{_x000a_    %TechRequired = start_x000a_    %cost = 2_x000a_    %entryCost = 40_x000a_    RP0conf = true_x000a_    @description ^=:$: From RemoteTech mod_x000a__x000a_    MODULE_x000a_    { name = ModuleTagInstruments }_x000a__x000a_}"/>
            <x14:filter val="@PART[RTShortDish2]:FOR[xxxRP0]_x000a_{_x000a_    %TechRequired = interplanetaryComms_x000a_    %cost = 400_x000a_    %entryCost = 8000_x000a_    RP0conf = true_x000a_    @description ^=:$: From RemoteTech mod_x000a__x000a_    MODULE_x000a_    { name = ModuleTagInstruments }_x000a__x000a_}"/>
            <x14:filter val="@PART[Rutherford]:FOR[xxxRP0]_x000a_{_x000a_    %TechRequired = orbitalRocketry2014_x000a_    %cost = 21_x000a_    %entryCost = 15000_x000a_    RP0conf = true_x000a_    @description ^=:$: From Niche Parts mod_x000a__x000a_    MODULE_x000a_    { name = ModuleTagEngineLiquidTurbo }_x000a__x000a_}"/>
            <x14:filter val="@PART[RutherfordVacuum]:FOR[xxxRP0]_x000a_{_x000a_    %TechRequired = orbitalRocketry2014_x000a_    %cost = 28_x000a_    %entryCost = 20000_x000a_    RP0conf = true_x000a_    @description ^=:$: From Niche Parts mod_x000a__x000a_    MODULE_x000a_    { name = ModuleTagEngineLiquidTurbo }_x000a__x000a_}"/>
            <x14:filter val="@PART[s1_dp]:FOR[xxxRP0]_x000a_{_x000a_    %TechRequired = dockingCrewTransfer_x000a_    %cost = 8000_x000a_    %entryCost = 50000_x000a_    RP0conf = true_x000a_    @description ^=:$: From RN Salyut mod_x000a__x000a_    MODULE_x000a_    { name = ModuleTagHumanRated }_x000a_    MODULE_x000a_    { name = ModuleTagDecoupler }_x000a__x000a_}"/>
            <x14:filter val="@PART[s1_lsolar]:FOR[xxxRP0]_x000a_{_x000a_    %TechRequired = lunarRatedPower_x000a_    %cost = 1200_x000a_    %entryCost = 40000_x000a_    RP0conf = true_x000a_    @description ^=:$: From RN Salyut mod_x000a_}"/>
            <x14:filter val="@PART[s1_rsolar]:FOR[xxxRP0]_x000a_{_x000a_    %TechRequired = lunarRatedPower_x000a_    %cost = 1200_x000a_    %entryCost = 40000_x000a_    RP0conf = true_x000a_    @description ^=:$: From RN Salyut mod_x000a_}"/>
            <x14:filter val="@PART[S10_Thruster]:FOR[xxxRP0]_x000a_{_x000a_    %TechRequired = orbitalRocketry1992_x000a_    %cost = 280_x000a_    %entryCost = 4200_x000a_    RP0conf = false_x000a_    @description ^=:$: From Niche Parts mod_x000a_}"/>
            <x14:filter val="@PART[S10Block]:FOR[xxxRP0]_x000a_{_x000a_    %TechRequired = orbitalRocketryNF_x000a_    %cost = 280_x000a_    %entryCost = 4200_x000a_    RP0conf = false_x000a_    @description ^=:$: From Niche Parts mod_x000a_}"/>
            <x14:filter val="@PART[S200_Block]:FOR[xxxRP0]_x000a_{_x000a_    %TechRequired = largeDockingPorts_x000a_    %cost = 280_x000a_    %entryCost = 4200_x000a_    RP0conf = false_x000a_    @description ^=:$: From Niche Parts mod_x000a_}"/>
            <x14:filter val="@PART[S200_Thruster]:FOR[xxxRP0]_x000a_{_x000a_    %TechRequired = largeDockingPorts_x000a_    %cost = 280_x000a_    %entryCost = 4200_x000a_    RP0conf = false_x000a_    @description ^=:$: From Niche Parts mod_x000a_}"/>
            <x14:filter val="@PART[S5_92fversion]:FOR[xxxRP0]_x000a_{_x000a_    %TechRequired = orbitalRocketry1998_x000a_    %cost = 1000_x000a_    %entryCost = 3500_x000a_    RP0conf = false_x000a_    @description ^=:$: From RealEngines mod_x000a_}"/>
            <x14:filter val="@PART[S5_98M]:FOR[xxxRP0]_x000a_{_x000a_    %TechRequired = stagedCombustion1998_x000a_    %cost = 1000_x000a_    %entryCost = 3500_x000a_    RP0conf = false_x000a_    @description ^=:$: From RealEngines mod_x000a_}"/>
            <x14:filter val="@PART[s6_dp]:FOR[xxxRP0]_x000a_{_x000a_    %TechRequired = spaceStationControl_x000a_    %cost = 8000_x000a_    %entryCost = 50000_x000a_    RP0conf = true_x000a_    @description ^=:$: From RN Salyut mod_x000a__x000a_    MODULE_x000a_    { name = ModuleTagHumanRated }_x000a_    MODULE_x000a_    { name = ModuleTagDecoupler }_x000a__x000a_}"/>
            <x14:filter val="@PART[saltguia]:FOR[xxxRP0]_x000a_{_x000a_    %TechRequired = humanRatedEDL_x000a_    %cost = 10_x000a_    %entryCost = 200_x000a_    RP0conf = true_x000a_    @description ^=:$: From AIES mod_x000a_}"/>
            <x14:filter val="@PART[salyut_asas]:FOR[xxxRP0]_x000a_{_x000a_    %TechRequired = largeScaleAvionics_x000a_    %cost = 12500_x000a_    %entryCost = 80000_x000a_    RP0conf = true_x000a_    @description ^=:$: From RN Salyut mod_x000a__x000a_    MODULE_x000a_    { name = ModuleTagAvionics }_x000a__x000a_}"/>
            <x14:filter val="@PART[salyut1-4]:FOR[xxxRP0]_x000a_{_x000a_    %TechRequired = spaceStationDev_x000a_    %cost = 48000_x000a_    %entryCost = 145000_x000a_    RP0conf = true_x000a_    @description ^=:$: From RN Salyut mod_x000a__x000a_    MODULE_x000a_    { name = ModuleTagHabitable }_x000a_    MODULE_x000a_    { name = ModuleTagHumanRated }_x000a_    MODULE_x000a_    { name = ModuleTagInstruments }_x000a__x000a_}"/>
            <x14:filter val="@PART[salyut6]:FOR[xxxRP0]_x000a_{_x000a_    %TechRequired = earlySpaceStations_x000a_    %cost = 65000_x000a_    %entryCost = 160000_x000a_    RP0conf = true_x000a_    @description ^=:$: From RN Salyut mod_x000a__x000a_    MODULE_x000a_    { name = ModuleTagHabitable }_x000a_    MODULE_x000a_    { name = ModuleTagHumanRated }_x000a_    MODULE_x000a_    { name = ModuleTagInstruments }_x000a__x000a_}"/>
            <x14:filter val="@PART[salyut7]:FOR[xxxRP0]_x000a_{_x000a_    %TechRequired = earlySpaceStations_x000a_    %cost = 75000_x000a_    %entryCost = 170000_x000a_    RP0conf = true_x000a_    @description ^=:$: From RN Salyut mod_x000a__x000a_    MODULE_x000a_    { name = ModuleTagHabitable }_x000a_    MODULE_x000a_    { name = ModuleTagHumanRated }_x000a_    MODULE_x000a_    { name = ModuleTagInstruments }_x000a__x000a_}"/>
            <x14:filter val="@PART[Sasdv4]:FOR[xxxRP0]_x000a_{_x000a_    %TechRequired = spaceStationControl_x000a_    %cost = 3250_x000a_    %entryCost = 65000_x000a_    RP0conf = true_x000a_    @description ^=:$: From AIES mod_x000a_}"/>
            <x14:filter val="@PART[sasModule]:FOR[xxxRP0]_x000a_{_x000a_    %TechRequired = earlyDocking_x000a_    %cost = 2500_x000a_    %entryCost = 50000_x000a_    RP0conf = true_x000a_    @description ^=:$: From Stock (RO Config) mod_x000a_}"/>
            <x14:filter val="@PART[satpropt300FuelTank]:FOR[xxxRP0]_x000a_{_x000a_    %TechRequired = postWarMaterialsScience_x000a_    %cost = 12_x000a_    %entryCost = 5_x000a_    RP0conf = true_x000a_    @description ^=:$: From AIES mod_x000a_}"/>
            <x14:filter val="@PART[SCANsat_Scanner]:FOR[xxxRP0]_x000a_{_x000a_    %TechRequired = scienceHuman_x000a_    %cost = 500_x000a_    %entryCost = 10000_x000a_    RP0conf = true_x000a_    @description ^=:$: From SCANsat mod_x000a__x000a_    MODULE_x000a_    { name = ModuleTagHumanRated }_x000a__x000a_}"/>
            <x14:filter val="@PART[SCANsat_Scanner2]:FOR[xxxRP0]_x000a_{_x000a_    %TechRequired = deepSpaceScience_x000a_    %cost = 1000_x000a_    %entryCost = 20000_x000a_    RP0conf = true_x000a_    @description ^=:$: From SCANsat mod_x000a__x000a_    MODULE_x000a_    { name = ModuleTagHumanRated }_x000a__x000a_}"/>
            <x14:filter val="@PART[SCANsat_Scanner24]:FOR[xxxRP0]_x000a_{_x000a_    %TechRequired = scienceAdvCapsules_x000a_    %cost = 2000_x000a_    %entryCost = 40000_x000a_    RP0conf = true_x000a_    @description ^=:$: From SCANsat mod_x000a__x000a_    MODULE_x000a_    { name = ModuleTagHumanRated }_x000a__x000a_}"/>
            <x14:filter val="@PART[SCANsat_Scanner32]:FOR[xxxRP0]_x000a_{_x000a_    %TechRequired = scienceExploration_x000a_    %cost = 500_x000a_    %entryCost = 10000_x000a_    RP0conf = true_x000a_    @description ^=:$: From SCANsat mod_x000a__x000a_    MODULE_x000a_    { name = ModuleTagHumanRated }_x000a__x000a_}"/>
            <x14:filter val="@PART[SCANsat_Tracker]:FOR[xxxRP0]_x000a_{_x000a_    %TechRequired = scienceExploration_x000a_    %cost = 500_x000a_    %entryCost = 10000_x000a_    RP0conf = true_x000a_    @description ^=:$: From SCANsat mod_x000a__x000a_    MODULE_x000a_    { name = ModuleTagHumanRated }_x000a__x000a_}"/>
            <x14:filter val="@PART[science_module]:FOR[xxxRP0]_x000a_{_x000a_    %TechRequired = scienceSatellite_x000a_    %cost = 1000_x000a_    %entryCost = 20000_x000a_    RP0conf = true_x000a_    @description ^=:$: From Stock (RO Config) mod_x000a__x000a_    MODULE_x000a_    { name = ModuleTagInstruments }_x000a__x000a_}"/>
            <x14:filter val="@PART[scout_stg1_dec]:FOR[xxxRP0]_x000a_{_x000a_    %TechRequired = materialsScienceSatellite_x000a_    %cost = 200_x000a_    %entryCost = 500_x000a_    RP0conf = false_x000a_    @description ^=:$: From RN US Rockets mod_x000a_}"/>
            <x14:filter val="@PART[scout_stg2_dec]:FOR[xxxRP0]_x000a_{_x000a_    %TechRequired = materialsScienceSatellite_x000a_    %cost = 200_x000a_    %entryCost = 500_x000a_    RP0conf = false_x000a_    @description ^=:$: From RN US Rockets mod_x000a_}"/>
            <x14:filter val="@PART[SDHIxADAPTERx]:FOR[xxxRP0]_x000a_{_x000a_    %TechRequired = materialsScienceCommercial_x000a_    %cost = 1_x000a_    %entryCost = 2200_x000a_    RP0conf = false_x000a_    @description ^=:$: From Chaka Monkey mod_x000a_}"/>
            <x14:filter val="@PART[seatExternalCmd]:FOR[xxxRP0]_x000a_{_x000a_    %TechRequired = matureCapsules_x000a_    %cost = 250_x000a_    %entryCost = 500_x000a_    RP0conf = true_x000a_    @description ^=:$: From Stock (RO Config) mod_x000a__x000a_    MODULE_x000a_    { name = ModuleTagHabitable }_x000a_    MODULE_x000a_    { name = ModuleTagHumanRated }_x000a__x000a_}"/>
            <x14:filter val="@PART[sensorAtmosphere]:FOR[xxxRP0]_x000a_{_x000a_    %TechRequired = scienceLunar_x000a_    %cost = 1500_x000a_    %entryCost = 30000_x000a_    RP0conf = true_x000a_    @description ^=:$: From Stock (RO Config) mod_x000a__x000a_    MODULE_x000a_    { name = ModuleTagInstruments }_x000a__x000a_}"/>
            <x14:filter val="@PART[sensorBarometer]:FOR[xxxRP0]_x000a_{_x000a_    %TechRequired = start_x000a_    %cost = 8_x000a_    %entryCost = 160_x000a_    RP0conf = true_x000a_    @description ^=:$: From Stock (RO Config) mod_x000a__x000a_    MODULE_x000a_    { name = ModuleTagInstruments }_x000a__x000a_}"/>
            <x14:filter val="@PART[sensorGravimeter]:FOR[xxxRP0]_x000a_{_x000a_    %TechRequired = scienceSatellite_x000a_    %cost = 100_x000a_    %entryCost = 2000_x000a_    RP0conf = true_x000a_    @description ^=:$: From Stock (RO Config) mod_x000a__x000a_    MODULE_x000a_    { name = ModuleTagInstruments }_x000a__x000a_}"/>
            <x14:filter val="@PART[sensorThermometer]:FOR[xxxRP0]_x000a_{_x000a_    %TechRequired = start_x000a_    %cost = 8_x000a_    %entryCost = 160_x000a_    RP0conf = true_x000a_    @description ^=:$: From Stock (RO Config) mod_x000a__x000a_    MODULE_x000a_    { name = ModuleTagInstruments }_x000a__x000a_}"/>
            <x14:filter val="@PART[Separatormultifs]:FOR[xxxRP0]_x000a_{_x000a_    %TechRequired = earlyMaterialsScience_x000a_    %cost = 150_x000a_    %entryCost = 6200_x000a_    RP0conf = false_x000a_    @description ^=:$: From AIES mod_x000a_}"/>
            <x14:filter val="@PART[sepMotor1]:FOR[xxxRP0]_x000a_{_x000a_    %TechRequired = earlySolids_x000a_    %cost = 7_x000a_    %entryCost = 140_x000a_    RP0conf = true_x000a_    @description ^=:$: From Stock (RO Config) mod_x000a__x000a_    MODULE_x000a_    { name = ModuleTagEngineSolid }_x000a__x000a_}"/>
            <x14:filter val="@PART[sepMotorLarge]:FOR[xxxRP0]_x000a_{_x000a_    %TechRequired = solids1959_x000a_    %cost = 40_x000a_    %entryCost = 800_x000a_    RP0conf = true_x000a_    @description ^=:$: From Realism Overhaul mod_x000a__x000a_    MODULE_x000a_    { name = ModuleTagEngineSolid }_x000a__x000a_}"/>
            <x14:filter val="@PART[ServiceBay_125]:FOR[xxxRP0]_x000a_{_x000a_    %TechRequired = materialsScienceSatellite_x000a_    %cost = 200_x000a_    %entryCost = 4000_x000a_    RP0conf = true_x000a_    @description ^=:$: From Stock (RO Config) mod_x000a_}"/>
            <x14:filter val="@PART[ServiceBay_250]:FOR[xxxRP0]_x000a_{_x000a_    %TechRequired = materialsScienceHuman_x000a_    %cost = 800_x000a_    %entryCost = 16000_x000a_    RP0conf = true_x000a_    @description ^=:$: From Stock (RO Config) mod_x000a_}"/>
            <x14:filter val="@PART[ShieldCapLarge]:FOR[xxxRP0]_x000a_{_x000a_    %TechRequired = matureCapsules_x000a_    %cost = 500_x000a_    %entryCost = 10000_x000a_    RP0conf = true_x000a_    @description ^=:$: From Ven Stock Revamp mod_x000a__x000a_    MODULE_x000a_    { name = ModuleTagHumanRated }_x000a__x000a_}"/>
            <x14:filter val="@PART[SHIP_ABLE]:FOR[xxxRP0]_x000a_{_x000a_    %TechRequired = materialsScienceSatellite_x000a_    %cost = 200_x000a_    %entryCost = 500_x000a_    RP0conf = false_x000a_    @description ^=:$: From RO-Extended mod_x000a_}"/>
            <x14:filter val="@PART[SHIP_ABLESTAR]:FOR[xxxRP0]_x000a_{_x000a_    %TechRequired = materialsScienceHuman_x000a_    %cost = 2000_x000a_    %entryCost = 1800_x000a_    RP0conf = false_x000a_    @description ^=:$: From RO-Extended mod_x000a_}"/>
            <x14:filter val="@PART[SHIP_CENTAUR_T]:FOR[xxxRP0]_x000a_{_x000a_    %TechRequired = materialsScienceLongTerm_x000a_    %cost = 950_x000a_    %entryCost = 4800_x000a_    RP0conf = false_x000a_    @description ^=:$: From RO-Extended mod_x000a_}"/>
            <x14:filter val="@PART[SHIP_E1]:FOR[xxxRP0]_x000a_{_x000a_    %TechRequired = orbitalRocketry1963_x000a_    %cost = 1300_x000a_    %entryCost = 60000_x000a_    RP0conf = true_x000a_    @description ^=:$: From RO-Extended mod_x000a__x000a_    MODULE_x000a_    { name = ModuleTagEngineLiquidTurbo }_x000a__x000a_}"/>
            <x14:filter val="@PART[SHIP_HG_3_SL]:FOR[xxxRP0]_x000a_{_x000a_    %TechRequired = hydrolox1976_x000a_    %cost = 3175_x000a_    %entryCost = 127000_x000a_    RP0conf = true_x000a_    @description ^=:$: From RO-Extended mod_x000a__x000a_    MODULE_x000a_    { name = ModuleTagEngineLiquidTurbo }_x000a_    MODULE_x000a_    { name = ModuleTagHydrolox }_x000a__x000a_}"/>
            <x14:filter val="@PART[SHIP_HG_3_VAC]:FOR[xxxRP0]_x000a_{_x000a_    %TechRequired = hydrolox1976_x000a_    %cost = 3175_x000a_    %entryCost = 127000_x000a_    RP0conf = true_x000a_    @description ^=:$: From RO-Extended mod_x000a__x000a_    MODULE_x000a_    { name = ModuleTagEngineLiquidTurbo }_x000a_    MODULE_x000a_    { name = ModuleTagHydrolox }_x000a__x000a_}"/>
            <x14:filter val="@PART[SHIP_LR_71]:FOR[xxxRP0]_x000a_{_x000a_    %TechRequired = orbitalRocketry1956_x000a_    %cost = 650_x000a_    %entryCost = 13000_x000a_    RP0conf = true_x000a_    @description ^=:$: From RO-Extended mod_x000a__x000a_    MODULE_x000a_    { name = ModuleTagEngineLiquidTurbo }_x000a__x000a_}"/>
            <x14:filter val="@PART[SHIP_LR_87_11]:FOR[xxxRP0]_x000a_{_x000a_    %TechRequired = orbitalRocketry1970_x000a_    %cost = 1550_x000a_    %entryCost = 48000_x000a_    RP0conf = true_x000a_    @description ^=:$: From RO-Extended mod_x000a_}"/>
            <x14:filter val="@PART[SHIP_LR_87_3579]:FOR[xxxRP0]_x000a_{_x000a_    %TechRequired = orbitalRocketry1959_x000a_    %cost = 1550_x000a_    %entryCost = 16000_x000a_    RP0conf = true_x000a_    @description ^=:$: From RO-Extended mod_x000a_}"/>
            <x14:filter val="@PART[SHIP_LR_87_LH2]:FOR[xxxRP0]_x000a_{_x000a_    %TechRequired = orbitalRocketry1963_x000a_    %cost = 4000_x000a_    %entryCost = 75000_x000a_    RP0conf = true_x000a_    @description ^=:$: From RO-Extended mod_x000a_}"/>
            <x14:filter val="@PART[SHIP_LR_91]:FOR[xxxRP0]_x000a_{_x000a_    %TechRequired = orbitalRocketry1962_x000a_    %cost = 450_x000a_    %entryCost = 9000_x000a_    RP0conf = true_x000a_    @description ^=:$: From RO-Extended mod_x000a_}"/>
            <x14:filter val="@PART[shockConeIntake]:FOR[xxxRP0]_x000a_{_x000a_    %TechRequired = matureSupersonic_x000a_    %cost = 60_x000a_    %entryCost = 1200_x000a_    RP0conf = true_x000a_    @description ^=:$: From Stock (RO Config) mod_x000a_}"/>
            <x14:filter val="@PART[shortDecoupler1-2]:FOR[xxxRP0]_x000a_{_x000a_    %TechRequired = materialsScienceSatellite_x000a_    %cost = 550_x000a_    %entryCost = 2800_x000a_    RP0conf = false_x000a_    @description ^=:$: From Stock (RO Config) mod_x000a_}"/>
            <x14:filter val="@PART[Size2LFB]:FOR[xxxRP0]_x000a_{_x000a_    %TechRequired = orbitalRocketryNF_x000a_    %cost = 43000_x000a_    %entryCost = 860000_x000a_    RP0conf = true_x000a_    @description ^=:$: From Stock (RO Config) mod_x000a__x000a_    MODULE_x000a_    { name = ModuleTagEngineLiquidTurbo }_x000a__x000a_}"/>
            <x14:filter val="@PART[Size2MedEngine]:FOR[xxxRP0]_x000a_{_x000a_    %TechRequired = orbitalRocketry1956_x000a_    %cost = 700_x000a_    %entryCost = 14000_x000a_    RP0conf = true_x000a_    @description ^=:$: From Ven Stock Revamp mod_x000a__x000a_    MODULE_x000a_    { name = ModuleTagEngineLiquidTurbo }_x000a__x000a_}"/>
            <x14:filter val="@PART[Size3AdvancedEngine]:FOR[xxxRP0]_x000a_{_x000a_    %TechRequired = orbitalRocketry1967_x000a_    %cost = 5000_x000a_    %entryCost = 409361_x000a_    RP0conf = true_x000a_    @description ^=:$: From Stock (RO Config) mod_x000a__x000a_    MODULE_x000a_    { name = ModuleTagEngineLiquidTurbo }_x000a_    MODULE_x000a_    { name = ModuleTagHumanRated }_x000a__x000a_}"/>
            <x14:filter val="@PART[size3Decoupler]:FOR[xxxRP0]_x000a_{_x000a_    %TechRequired = materialsScienceAdvCapsules_x000a_    %cost = 600_x000a_    %entryCost = 1200_x000a_    RP0conf = false_x000a_    @description ^=:$: From Stock (RO Config) mod_x000a_}"/>
            <x14:filter val="@PART[Size3EngineCluster]:FOR[xxxRP0]_x000a_{_x000a_    %TechRequired = hydrolox2009_x000a_    %cost = 25000_x000a_    %entryCost = 114000_x000a_    RP0conf = true_x000a_    @description ^=:$: From Stock (RO Config) mod_x000a__x000a_    MODULE_x000a_    { name = ModuleTagEngineLiquidTurbo }_x000a_    MODULE_x000a_    { name = ModuleTagHydrolox }_x000a__x000a_}"/>
            <x14:filter val="@PART[Size3LargeTank]:FOR[xxxRP0]_x000a_{_x000a_    %TechRequired = materialsScienceCommercial_x000a_    %cost = 1_x000a_    %entryCost = 46600_x000a_    RP0conf = false_x000a_    @description ^=:$: From Stock (RO Config) mod_x000a_}"/>
            <x14:filter val="@PART[Size3to2Adapter]:FOR[xxxRP0]_x000a_{_x000a_    %TechRequired = materialsScienceHuman_x000a_    %cost = 2600_x000a_    %entryCost = 8800_x000a_    RP0conf = false_x000a_    @description ^=:$: From Stock (RO Config) mod_x000a_}"/>
            <x14:filter val="@PART[skylab]:FOR[xxxRP0]_x000a_{_x000a_    %TechRequired = earlySpaceStations_x000a_    %cost = 70000_x000a_    %entryCost = 275000_x000a_    RP0conf = true_x000a_    @description ^=:$: From RN Skylab mod_x000a__x000a_    MODULE_x000a_    { name = ModuleTagHabitable }_x000a_    MODULE_x000a_    { name = ModuleTagHumanRated }_x000a_    MODULE_x000a_    { name = ModuleTagInstruments }_x000a__x000a_}"/>
            <x14:filter val="@PART[skylab_asas]:FOR[xxxRP0]_x000a_{_x000a_    %TechRequired = advancedAvionics_x000a_    %cost = 12500_x000a_    %entryCost = 80000_x000a_    RP0conf = true_x000a_    @description ^=:$: From RN Skylab mod_x000a_}"/>
            <x14:filter val="@PART[skylab_trs_docking]:FOR[xxxRP0]_x000a_{_x000a_    %TechRequired = spaceStationControl_x000a_    %cost = 8000_x000a_    %entryCost = 100000_x000a_    RP0conf = true_x000a_    @description ^=:$: From RN Skylab mod_x000a__x000a_    MODULE_x000a_    { name = ModuleTagEngineLiquidPF }_x000a__x000a_}"/>
            <x14:filter val="@PART[skylab-trs]:FOR[xxxRP0]_x000a_{_x000a_    %TechRequired = spaceStationControl_x000a_    %cost = 3000_x000a_    %entryCost = 50000_x000a_    RP0conf = true_x000a_    @description ^=:$: From RN Skylab mod_x000a_}"/>
            <x14:filter val="@PART[sl_left_panel]:FOR[xxxRP0]_x000a_{_x000a_    %TechRequired = spaceStationSolarPanels_x000a_    %cost = 4200_x000a_    %entryCost = 60000_x000a_    RP0conf = true_x000a_    @description ^=:$: From RN Skylab mod_x000a_}"/>
            <x14:filter val="@PART[sl_right_panel]:FOR[xxxRP0]_x000a_{_x000a_    %TechRequired = spaceStationSolarPanels_x000a_    %cost = 4200_x000a_    %entryCost = 60000_x000a_    RP0conf = true_x000a_    @description ^=:$: From RN Skylab mod_x000a_}"/>
            <x14:filter val="@PART[SLS_CM_FairingAdapter296]:FOR[xxxRP0]_x000a_{_x000a_    %TechRequired = materialsScienceCommercial_x000a_    %cost = 600_x000a_    %entryCost = 1200_x000a_    RP0conf = false_x000a_    @description ^=:$: From Chaka Monkey mod_x000a_}"/>
            <x14:filter val="@PART[SLS_CM_FairingAdapterBLOCK1B96]:FOR[xxxRP0]_x000a_{_x000a_    %TechRequired = materialsScienceNF_x000a_    %cost = 600_x000a_    %entryCost = 1200_x000a_    RP0conf = false_x000a_    @description ^=:$: From Chaka Monkey mod_x000a_}"/>
            <x14:filter val="@PART[SLS_CM_stackDecouplerx30]:FOR[xxxRP0]_x000a_{_x000a_    %TechRequired = materialsScienceNF_x000a_    %cost = 600_x000a_    %entryCost = 1200_x000a_    RP0conf = false_x000a_    @description ^=:$: From Chaka Monkey mod_x000a_}"/>
            <x14:filter val="@PART[smallCtrlSrf]:FOR[xxxRP0]_x000a_{_x000a_    %TechRequired = start_x000a_    %cost = 10_x000a_    %entryCost = 200_x000a_    RP0conf = true_x000a_    @description ^=:$: From Stock (RO Config) mod_x000a_}"/>
            <x14:filter val="@PART[SmallGearBay]:FOR[xxxRP0]_x000a_{_x000a_    %TechRequired = start_x000a_    %cost = 3_x000a_    %entryCost = 60_x000a_    RP0conf = true_x000a_    @description ^=:$: From Stock (RO Config) mod_x000a_}"/>
            <x14:filter val="@PART[smallHardpoint]:FOR[xxxRP0]_x000a_{_x000a_    %TechRequired = start_x000a_    %cost = 30_x000a_    %entryCost = 600_x000a_    RP0conf = true_x000a_    @description ^=:$: From Stock (RO Config) mod_x000a_}"/>
            <x14:filter val="@PART[SmallPointLight]:FOR[xxxRP0]_x000a_{_x000a_    %TechRequired = start_x000a_    %cost = 5_x000a_    %entryCost = 100_x000a_    RP0conf = true_x000a_    @description ^=:$: From Stock (RO Config) mod_x000a_}"/>
            <x14:filter val="@PART[smallRadialDecoupler]:FOR[xxxRP0]_x000a_{_x000a_    %TechRequired = start_x000a_    %cost = 10_x000a_    %entryCost = 200_x000a_    RP0conf = true_x000a_    @description ^=:$: From Stock (RO Config) mod_x000a__x000a_    MODULE_x000a_    { name = ModuleTagDecoupler }_x000a__x000a_}"/>
            <x14:filter val="@PART[smallRadialEngine]:FOR[xxxRP0]_x000a_{_x000a_    %TechRequired = orbitalRocketry1964_x000a_    %cost = 60_x000a_    %entryCost = 3000_x000a_    RP0conf = true_x000a_    @description ^=:$: From Stock (RO Config) mod_x000a__x000a_    MODULE_x000a_    { name = ModuleTagEngineLiquidTurbo }_x000a__x000a_}"/>
            <x14:filter val="@PART[SmallSpotLight]:FOR[xxxRP0]_x000a_{_x000a_    %TechRequired = start_x000a_    %cost = 5_x000a_    %entryCost = 100_x000a_    RP0conf = true_x000a_    @description ^=:$: From Stock (RO Config) mod_x000a_}"/>
            <x14:filter val="@PART[SmallStripLight]:FOR[xxxRP0]_x000a_{_x000a_    %TechRequired = start_x000a_    %cost = 10_x000a_    %entryCost = 200_x000a_    RP0conf = true_x000a_    @description ^=:$: From Stock (RO Config) mod_x000a_}"/>
            <x14:filter val="@PART[SMLadderUtility]:FOR[xxxRP0]_x000a_{_x000a_    %TechRequired = start_x000a_    %cost = 10_x000a_    %entryCost = 200_x000a_    RP0conf = true_x000a_    @description ^=:$: From Stock (RO Config) mod_x000a_}"/>
            <x14:filter val="@PART[SNTPPFE100]:FOR[xxxRP0]_x000a_{_x000a_    %TechRequired = advancedNuclearPropulsion_x000a_    %cost = 6751_x000a_    %entryCost = 135017_x000a_    RP0conf = true_x000a_    @description ^=:$: From Bornholio Nuclear mod_x000a__x000a_    MODULE_x000a_    { name = ModuleTagNuclear }_x000a__x000a_}"/>
            <x14:filter val="@PART[SnubOtron]:FOR[xxxRP0]_x000a_{_x000a_    %TechRequired = start_x000a_    %cost = 3_x000a_    %entryCost = 60_x000a_    RP0conf = true_x000a_    @description ^=:$: From Stock (RO Config) mod_x000a__x000a_    MODULE_x000a_    { name = ModuleTagEngineSolid }_x000a__x000a_}"/>
            <x14:filter val="@PART[solarpanel-blanket-1]:FOR[xxxRP0]_x000a_{_x000a_    %TechRequired = powerNF_x000a_    %cost = 57000_x000a_    %entryCost = 1140000_x000a_    RP0conf = true_x000a_    @description ^=:$: From Near Future Solar mod_x000a_}"/>
            <x14:filter val="@PART[solarpanel-blanket-2]:FOR[xxxRP0]_x000a_{_x000a_    %TechRequired = powerNF_x000a_    %cost = 11400_x000a_    %entryCost = 228000_x000a_    RP0conf = true_x000a_    @description ^=:$: From Near Future Solar mod_x000a_}"/>
            <x14:filter val="@PART[solarpanel-curved-25-1]:FOR[xxxRP0]_x000a_{_x000a_    %TechRequired = spaceStationSolarPanels_x000a_    %cost = 800_x000a_    %entryCost = 16000_x000a_    RP0conf = true_x000a_    @description ^=:$: From Near Future Solar mod_x000a_}"/>
            <x14:filter val="@PART[solarpanel-curved-375-1]:FOR[xxxRP0]_x000a_{_x000a_    %TechRequired = modernPower_x000a_    %cost = 150_x000a_    %entryCost = 3000_x000a_    RP0conf = true_x000a_    @description ^=:$: From Near Future Solar mod_x000a_}"/>
            <x14:filter val="@PART[solarpanel-curved-deploying-25-1]:FOR[xxxRP0]_x000a_{_x000a_    %TechRequired = advancedPower_x000a_    %cost = 450_x000a_    %entryCost = 9000_x000a_    RP0conf = true_x000a_    @description ^=:$: From Near Future Solar mod_x000a_}"/>
            <x14:filter val="@PART[solarpanel-deploying-1x3-1]:FOR[xxxRP0]_x000a_{_x000a_    %TechRequired = advancedPower_x000a_    %cost = 550_x000a_    %entryCost = 11000_x000a_    RP0conf = true_x000a_    @description ^=:$: From Near Future Solar mod_x000a_}"/>
            <x14:filter val="@PART[solarpanel-deploying-1x4-1]:FOR[xxxRP0]_x000a_{_x000a_    %TechRequired = advancedPower_x000a_    %cost = 770_x000a_    %entryCost = 15400_x000a_    RP0conf = true_x000a_    @description ^=:$: From Near Future Solar mod_x000a_}"/>
            <x14:filter val="@PART[solarpanel-deploying-1x4-2]:FOR[xxxRP0]_x000a_{_x000a_    %TechRequired = modernPower_x000a_    %cost = 880_x000a_    %entryCost = 17600_x000a_    RP0conf = true_x000a_    @description ^=:$: From Near Future Solar mod_x000a_}"/>
            <x14:filter val="@PART[solarpanel-deploying-1x5-1]:FOR[xxxRP0]_x000a_{_x000a_    %TechRequired = modernPower_x000a_    %cost = 1500_x000a_    %entryCost = 30000_x000a_    RP0conf = true_x000a_    @description ^=:$: From Near Future Solar mod_x000a_}"/>
            <x14:filter val="@PART[solarpanel-deploying-1x5-2]:FOR[xxxRP0]_x000a_{_x000a_    %TechRequired = modernPower_x000a_    %cost = 2250_x000a_    %entryCost = 45000_x000a_    RP0conf = true_x000a_    @description ^=:$: From Near Future Solar mod_x000a_}"/>
            <x14:filter val="@PART[solarpanel-deploying-2x1-1]:FOR[xxxRP0]_x000a_{_x000a_    %TechRequired = modernPower_x000a_    %cost = 6500_x000a_    %entryCost = 130000_x000a_    RP0conf = true_x000a_    @description ^=:$: From Near Future Solar mod_x000a_}"/>
            <x14:filter val="@PART[solarpanel-deploying-2x1-2]:FOR[xxxRP0]_x000a_{_x000a_    %TechRequired = modernPower_x000a_    %cost = 7000_x000a_    %entryCost = 140000_x000a_    RP0conf = true_x000a_    @description ^=:$: From Near Future Solar mod_x000a_}"/>
            <x14:filter val="@PART[solarpanel-deploying-2x3-1]:FOR[xxxRP0]_x000a_{_x000a_    %TechRequired = powerNF_x000a_    %cost = 8800_x000a_    %entryCost = 176000_x000a_    RP0conf = true_x000a_    @description ^=:$: From Near Future Solar mod_x000a_}"/>
            <x14:filter val="@PART[solarpanel-deploying-circular-1]:FOR[xxxRP0]_x000a_{_x000a_    %TechRequired = modernPower_x000a_    %cost = 870_x000a_    %entryCost = 17400_x000a_    RP0conf = true_x000a_    @description ^=:$: From Near Future Solar mod_x000a_}"/>
            <x14:filter val="@PART[solarpaneles1]:FOR[xxxRP0]_x000a_{_x000a_    %TechRequired = earlyPower_x000a_    %cost = 100_x000a_    %entryCost = 16000_x000a_    RP0conf = true_x000a_    @description ^=:$: From AIES mod_x000a_}"/>
            <x14:filter val="@PART[solarPanels1]:FOR[xxxRP0]_x000a_{_x000a_    %TechRequired = improvedPower_x000a_    %cost = 500_x000a_    %entryCost = 10000_x000a_    RP0conf = true_x000a_    @description ^=:$: From Stock (RO Config) mod_x000a_}"/>
            <x14:filter val="@PART[solarPanels2]:FOR[xxxRP0]_x000a_{_x000a_    %TechRequired = basicPower_x000a_    %cost = 450_x000a_    %entryCost = 9000_x000a_    RP0conf = true_x000a_    @description ^=:$: From Stock (RO Config) mod_x000a_}"/>
            <x14:filter val="@PART[solarPanels3]:FOR[xxxRP0]_x000a_{_x000a_    %TechRequired = improvedPower_x000a_    %cost = 300_x000a_    %entryCost = 6000_x000a_    RP0conf = true_x000a_    @description ^=:$: From Stock (RO Config) mod_x000a_}"/>
            <x14:filter val="@PART[solarPanels4]:FOR[xxxRP0]_x000a_{_x000a_    %TechRequired = basicPower_x000a_    %cost = 250_x000a_    %entryCost = 5000_x000a_    RP0conf = true_x000a_    @description ^=:$: From Stock (RO Config) mod_x000a_}"/>
            <x14:filter val="@PART[solarPanels5]:FOR[xxxRP0]_x000a_{_x000a_    %TechRequired = primitiveSolarPanels_x000a_    %cost = 300_x000a_    %entryCost = 6000_x000a_    RP0conf = true_x000a_    @description ^=:$: From Stock (RO Config) mod_x000a_}"/>
            <x14:filter val="@PART[solarPanels5HiTech]:FOR[xxxRP0]_x000a_{_x000a_    %TechRequired = earlyPower_x000a_    %cost = 50_x000a_    %entryCost = 8000_x000a_    RP0conf = true_x000a_    @description ^=:$: From Realism Overhaul mod_x000a_}"/>
            <x14:filter val="@PART[solarPanels6]:FOR[xxxRP0]_x000a_{_x000a_    %TechRequired = powerNF_x000a_    %cost = 1400_x000a_    %entryCost = 1400_x000a_    RP0conf = false_x000a_    @description ^=:$: From Chaka Monkey mod_x000a_}"/>
            <x14:filter val="@PART[solarPanelsfa]:FOR[xxxRP0]_x000a_{_x000a_    %TechRequired = basicPower_x000a_    %cost = 200_x000a_    %entryCost = 5000_x000a_    RP0conf = true_x000a_    @description ^=:$: From AIES mod_x000a_}"/>
            <x14:filter val="@PART[solarPanelsfa2]:FOR[xxxRP0]_x000a_{_x000a_    %TechRequired = basicPower_x000a_    %cost = 450_x000a_    %entryCost = 9000_x000a_    RP0conf = true_x000a_    @description ^=:$: From AIES mod_x000a_}"/>
            <x14:filter val="@PART[solarPanelsond1]:FOR[xxxRP0]_x000a_{_x000a_    %TechRequired = earlyPower_x000a_    %cost = 100_x000a_    %entryCost = 2000_x000a_    RP0conf = true_x000a_    @description ^=:$: From AIES mod_x000a_}"/>
            <x14:filter val="@PART[solarpanel-static-truss-1]:FOR[xxxRP0]_x000a_{_x000a_    %TechRequired = advancedPower_x000a_    %cost = 300_x000a_    %entryCost = 6000_x000a_    RP0conf = true_x000a_    @description ^=:$: From Near Future Solar mod_x000a_}"/>
            <x14:filter val="@PART[solarpanel-static-truss-2]:FOR[xxxRP0]_x000a_{_x000a_    %TechRequired = advancedPower_x000a_    %cost = 150_x000a_    %entryCost = 3000_x000a_    RP0conf = true_x000a_    @description ^=:$: From Near Future Solar mod_x000a_}"/>
            <x14:filter val="@PART[solarPanelsuncat1]:FOR[xxxRP0]_x000a_{_x000a_    %TechRequired = basicPower_x000a_    %cost = 225_x000a_    %entryCost = 4500_x000a_    RP0conf = true_x000a_    @description ^=:$: From AIES mod_x000a_}"/>
            <x14:filter val="@PART[solidBooster]:FOR[xxxRP0]_x000a_{_x000a_    %TechRequired = solids2009_x000a_    %cost = 1500_x000a_    %entryCost = 30000_x000a_    RP0conf = true_x000a_    @description ^=:$: From Stock (RO Config) mod_x000a__x000a_    MODULE_x000a_    { name = ModuleTagEngineSolid }_x000a__x000a_}"/>
            <x14:filter val="@PART[solidBooster_sm]:FOR[xxxRP0]_x000a_{_x000a_    %TechRequired = solids1981_x000a_    %cost = 1203_x000a_    %entryCost = 24060_x000a_    RP0conf = true_x000a_    @description ^=:$: From Stock (RO Config) mod_x000a__x000a_    MODULE_x000a_    { name = ModuleTagEngineSolid }_x000a__x000a_}"/>
            <x14:filter val="@PART[solidBooster1-1]:FOR[xxxRP0]_x000a_{_x000a_    %TechRequired = solids1986_x000a_    %cost = 10630_x000a_    %entryCost = 212600_x000a_    RP0conf = true_x000a_    @description ^=:$: From Stock (RO Config) mod_x000a__x000a_    MODULE_x000a_    { name = ModuleTagEngineSolid }_x000a__x000a_}"/>
            <x14:filter val="@PART[solidBooster1-1Small]:FOR[xxxRP0]_x000a_{_x000a_    %TechRequired = solids1956_x000a_    %cost = 300_x000a_    %entryCost = 6000_x000a_    RP0conf = true_x000a_    @description ^=:$: From RealFuels mod_x000a__x000a_    MODULE_x000a_    { name = ModuleTagEngineSolid }_x000a__x000a_}"/>
            <x14:filter val="@PART[solidBoosterMAX]:FOR[xxxRP0]_x000a_{_x000a_    %TechRequired = solids1964_x000a_    %cost = 5320_x000a_    %entryCost = 106400_x000a_    RP0conf = true_x000a_    @description ^=:$: From Ven Stock Revamp mod_x000a__x000a_    MODULE_x000a_    { name = ModuleTagEngineSolid }_x000a__x000a_}"/>
            <x14:filter val="@PART[solidBoosterSmall]:FOR[xxxRP0]_x000a_{_x000a_    %TechRequired = solids2009_x000a_    %cost = 750_x000a_    %entryCost = 15000_x000a_    RP0conf = true_x000a_    @description ^=:$: From RealFuels mod_x000a__x000a_    MODULE_x000a_    { name = ModuleTagEngineSolid }_x000a__x000a_}"/>
            <x14:filter val="@PART[sondex2pod]:FOR[xxxRP0]_x000a_{_x000a_    %TechRequired = modernAvionics_x000a_    %cost = 15100_x000a_    %entryCost = 302000_x000a_    RP0conf = true_x000a_    @description ^=:$: From AIES mod_x000a__x000a_    MODULE_x000a_    { name = ModuleTagAvionics }_x000a__x000a_}"/>
            <x14:filter val="@PART[SOYUZ_DockingAntenna]:FOR[xxxRP0]_x000a_{_x000a_    %TechRequired = deepSpaceComms_x000a_    %cost = 280_x000a_    %entryCost = 6400_x000a_    RP0conf = false_x000a_    @description ^=:$: From DECQ Soyuz mod_x000a_}"/>
            <x14:filter val="@PART[SOYUZ_ENGINE]:FOR[xxxRP0]_x000a_{_x000a_    %TechRequired = advancedCapsules_x000a_    %cost = 280_x000a_    %entryCost = 6400_x000a_    RP0conf = false_x000a_    @description ^=:$: From DECQ Soyuz mod_x000a__x000a_    MODULE_x000a_    { name = ModuleTagHumanRated }_x000a__x000a_}"/>
            <x14:filter val="@PART[SOYUZ_F_2]:FOR[xxxRP0]_x000a_{_x000a_    %TechRequired = materialsScienceInternational_x000a_    %cost = 280_x000a_    %entryCost = 6400_x000a_    RP0conf = false_x000a_    @description ^=:$: From DECQ R7/SOYUZ mod_x000a_}"/>
            <x14:filter val="@PART[SOYUZ_FG1]:FOR[xxxRP0]_x000a_{_x000a_    %TechRequired = materialsScienceLongTerm_x000a_    %cost = 280_x000a_    %entryCost = 6400_x000a_    RP0conf = false_x000a_    @description ^=:$: From DECQ R7/SOYUZ mod_x000a_}"/>
            <x14:filter val="@PART[SOYUZ_FG2]:FOR[xxxRP0]_x000a_{_x000a_    %TechRequired = materialsScienceLongTerm_x000a_    %cost = 280_x000a_    %entryCost = 6400_x000a_    RP0conf = false_x000a_    @description ^=:$: From DECQ R7/SOYUZ mod_x000a_}"/>
            <x14:filter val="@PART[SOYUZ_HEAT_SHIELD]:FOR[xxxRP0]_x000a_{_x000a_    %TechRequired = advancedUncrewedLanding_x000a_    %cost = 280_x000a_    %entryCost = 6400_x000a_    RP0conf = false_x000a_    @description ^=:$: From DECQ Soyuz mod_x000a_}"/>
            <x14:filter val="@PART[SOYUZ_orbitalSegment]:FOR[xxxRP0]_x000a_{_x000a_    %TechRequired = advancedCapsules_x000a_    %cost = 280_x000a_    %entryCost = 6400_x000a_    RP0conf = false_x000a_    @description ^=:$: From DECQ Soyuz mod_x000a__x000a_    MODULE_x000a_    { name = ModuleTagAvionics }_x000a_    MODULE_x000a_    { name = ModuleTagHabitable }_x000a_    MODULE_x000a_    { name = ModuleTagHumanRated }_x000a__x000a_}"/>
            <x14:filter val="@PART[SOYUZ_PAO_PROGRESS]:FOR[xxxRP0]_x000a_{_x000a_    %TechRequired = advancedCapsules_x000a_    %cost = 280_x000a_    %entryCost = 6400_x000a_    RP0conf = false_x000a_    @description ^=:$: From DECQ Soyuz mod_x000a__x000a_    MODULE_x000a_    { name = ModuleTagHumanRated }_x000a__x000a_}"/>
            <x14:filter val="@PART[SOYUZ_PARASHUTE]:FOR[xxxRP0]_x000a_{_x000a_    %TechRequired = advancedUncrewedLanding_x000a_    %cost = 280_x000a_    %entryCost = 6400_x000a_    RP0conf = false_x000a_    @description ^=:$: From DECQ Soyuz mod_x000a_}"/>
            <x14:filter val="@PART[SOYUZ_PARASHUTE_SPARE]:FOR[xxxRP0]_x000a_{_x000a_    %TechRequired = advancedUncrewedLanding_x000a_    %cost = 280_x000a_    %entryCost = 6400_x000a_    RP0conf = false_x000a_    @description ^=:$: From DECQ Soyuz mod_x000a_}"/>
            <x14:filter val="@PART[SOYUZ_PERESCOPE]:FOR[xxxRP0]_x000a_{_x000a_    %TechRequired = advancedCapsules_x000a_    %cost = 280_x000a_    %entryCost = 6400_x000a_    RP0conf = false_x000a_    @description ^=:$: From DECQ Soyuz mod_x000a__x000a_    MODULE_x000a_    { name = ModuleTagHumanRated }_x000a__x000a_}"/>
            <x14:filter val="@PART[SOYUZ_REENTRY_CAPSULE]:FOR[xxxRP0]_x000a_{_x000a_    %TechRequired = advancedCapsules_x000a_    %cost = 280_x000a_    %entryCost = 6400_x000a_    RP0conf = false_x000a_    @description ^=:$: From DECQ Soyuz mod_x000a__x000a_    MODULE_x000a_    { name = ModuleTagAvionics }_x000a_    MODULE_x000a_    { name = ModuleTagHabitable }_x000a_    MODULE_x000a_    { name = ModuleTagHumanRated }_x000a_    MODULE_x000a_    { name = ModuleTagReentry }_x000a__x000a_}"/>
            <x14:filter val="@PART[SOYUZ_SEPARATOR]:FOR[xxxRP0]_x000a_{_x000a_    %TechRequired = materialsScienceLongTerm_x000a_    %cost = 280_x000a_    %entryCost = 6400_x000a_    RP0conf = false_x000a_    @description ^=:$: From DECQ Soyuz mod_x000a_}"/>
            <x14:filter val="@PART[SOYUZ_SOLAR_PANEL]:FOR[xxxRP0]_x000a_{_x000a_    %TechRequired = spaceStationSolarPanels_x000a_    %cost = 280_x000a_    %entryCost = 6400_x000a_    RP0conf = false_x000a_    @description ^=:$: From DECQ Soyuz mod_x000a_}"/>
            <x14:filter val="@PART[SOYUZdockingPort]:FOR[xxxRP0]_x000a_{_x000a_    %TechRequired = spaceStationControl_x000a_    %cost = 280_x000a_    %entryCost = 6400_x000a_    RP0conf = false_x000a_    @description ^=:$: From DECQ Soyuz mod_x000a_}"/>
            <x14:filter val="@PART[SoyuzHeatshieldLEO]:FOR[xxxRP0]_x000a_{_x000a_    %TechRequired = humanRatedEDL_x000a_    %cost = 800_x000a_    %entryCost = 21000_x000a_    RP0conf = true_x000a_    @description ^=:$: From Deadly Reentry mod_x000a__x000a_    MODULE_x000a_    { name = ModuleTagHumanRated }_x000a_    MODULE_x000a_    { name = ModuleTagReentry }_x000a__x000a_}"/>
            <x14:filter val="@PART[sp_express_a]:FOR[xxxRP0]_x000a_{_x000a_    %TechRequired = advancedPower_x000a_    %cost = 500_x000a_    %entryCost = 7800_x000a_    RP0conf = false_x000a_    @description ^=:$: From Coatl Aerospace mod_x000a_}"/>
            <x14:filter val="@PART[sp_express_b]:FOR[xxxRP0]_x000a_{_x000a_    %TechRequired = advancedPower_x000a_    %cost = 1000_x000a_    %entryCost = 8900_x000a_    RP0conf = false_x000a_    @description ^=:$: From Coatl Aerospace mod_x000a_}"/>
            <x14:filter val="@PART[sp_mariner_a]:FOR[xxxRP0]_x000a_{_x000a_    %TechRequired = earlyPower_x000a_    %cost = 320_x000a_    %entryCost = 2100_x000a_    RP0conf = false_x000a_    @description ^=:$: From Coatl Aerospace mod_x000a_}"/>
            <x14:filter val="@PART[sp_mariner_b]:FOR[xxxRP0]_x000a_{_x000a_    %TechRequired = improvedPower_x000a_    %cost = 370_x000a_    %entryCost = 2100_x000a_    RP0conf = false_x000a_    @description ^=:$: From Coatl Aerospace mod_x000a_}"/>
            <x14:filter val="@PART[sp_maven]:FOR[xxxRP0]_x000a_{_x000a_    %TechRequired = modernPower_x000a_    %cost = 1480_x000a_    %entryCost = 12800_x000a_    RP0conf = false_x000a_    @description ^=:$: From Coatl Aerospace mod_x000a_}"/>
            <x14:filter val="@PART[sp_odyssey_a]:FOR[xxxRP0]_x000a_{_x000a_    %TechRequired = advancedPower_x000a_    %cost = 410_x000a_    %entryCost = 4300_x000a_    RP0conf = false_x000a_    @description ^=:$: From Coatl Aerospace mod_x000a_}"/>
            <x14:filter val="@PART[sp_odyssey_b]:FOR[xxxRP0]_x000a_{_x000a_    %TechRequired = advancedPower_x000a_    %cost = 380_x000a_    %entryCost = 4000_x000a_    RP0conf = false_x000a_    @description ^=:$: From Coatl Aerospace mod_x000a_}"/>
            <x14:filter val="@PART[spotLight1]:FOR[xxxRP0]_x000a_{_x000a_    %TechRequired = start_x000a_    %cost = 10_x000a_    %entryCost = 200_x000a_    RP0conf = true_x000a_    @description ^=:$: From Stock (RO Config) mod_x000a_}"/>
            <x14:filter val="@PART[spotLight2]:FOR[xxxRP0]_x000a_{_x000a_    %TechRequired = start_x000a_    %cost = 10_x000a_    %entryCost = 200_x000a_    RP0conf = true_x000a_    @description ^=:$: From Stock (RO Config) mod_x000a_}"/>
            <x14:filter val="@PART[sputnik1]:FOR[xxxRP0]_x000a_{_x000a_    %TechRequired = avionicsPrototypes_x000a_    %cost = 10_x000a_    %entryCost = 200_x000a_    RP0conf = true_x000a_    @description ^=:$: From RN Soviet Probes mod_x000a__x000a_    MODULE_x000a_    { name = ModuleTagAvionics }_x000a__x000a_}"/>
            <x14:filter val="@PART[sputnik2]:FOR[xxxRP0]_x000a_{_x000a_    %TechRequired = earlyAvionics_x000a_    %cost = 100_x000a_    %entryCost = 2000_x000a_    RP0conf = true_x000a_    @description ^=:$: From RN Soviet Probes mod_x000a__x000a_    MODULE_x000a_    { name = ModuleTagAvionics }_x000a__x000a_}"/>
            <x14:filter val="@PART[sputnik3]:FOR[xxxRP0]_x000a_{_x000a_    %TechRequired = earlyAvionics_x000a_    %cost = 300_x000a_    %entryCost = 6000_x000a_    RP0conf = true_x000a_    @description ^=:$: From RN Soviet Probes mod_x000a__x000a_    MODULE_x000a_    { name = ModuleTagAvionics }_x000a__x000a_}"/>
            <x14:filter val="@PART[squad_interstage_adapter]:FOR[xxxRP0]_x000a_{_x000a_    %TechRequired = start_x000a_    %cost = 1_x000a_    %entryCost = 0_x000a_    RP0conf = true_x000a_    @description ^=:$: From Procedural Fairings mod_x000a__x000a_    MODULE_x000a_    { name = ModuleTagHumanRated }_x000a__x000a_}"/>
            <x14:filter val="@PART[squad_interstageSize3]:FOR[xxxRP0]_x000a_{_x000a_    %TechRequired = start_x000a_    %cost = 1_x000a_    %entryCost = 0_x000a_    RP0conf = true_x000a_    @description ^=:$: From Procedural Fairings mod_x000a__x000a_    MODULE_x000a_    { name = ModuleTagDecoupler }_x000a__x000a_}"/>
            <x14:filter val="@PART[SquadRCSBlockHalf]:FOR[xxxRP0]_x000a_{_x000a_    %TechRequired = stabilityRP0_x000a_    %cost = 20_x000a_    %entryCost = 2000_x000a_    RP0conf = true_x000a_    @description ^=:$: From Realism Overhaul mod_x000a__x000a_    MODULE_x000a_    { name = ModuleTagEngineLiquidPF }_x000a__x000a_}"/>
            <x14:filter val="@PART[SquadRCSBlockTenth]:FOR[xxxRP0]_x000a_{_x000a_    %TechRequired = earlyFlightControl_x000a_    %cost = 10_x000a_    %entryCost = 800_x000a_    RP0conf = true_x000a_    @description ^=:$: From Realism Overhaul mod_x000a__x000a_    MODULE_x000a_    { name = ModuleTagEngineLiquidPF }_x000a__x000a_}"/>
            <x14:filter val="@PART[SSME]:FOR[xxxRP0]_x000a_{_x000a_    %TechRequired = hydrolox1981_x000a_    %cost = 5700_x000a_    %entryCost = 114000_x000a_    RP0conf = true_x000a_    @description ^=:$: From Stock (RO Config) mod_x000a__x000a_    MODULE_x000a_    { name = ModuleTagEngineLiquidTurbo }_x000a_    MODULE_x000a_    { name = ModuleTagHydrolox }_x000a__x000a_}"/>
            <x14:filter val="@PART[SSTU_LanderCore_LC3-POD]:FOR[xxxRP0]_x000a_{_x000a_    %TechRequired = interplanetaryRovers_x000a_    %cost = 6400_x000a_    %entryCost = 18000_x000a_    RP0conf = false_x000a_    @description ^=:$: From SSTU mod_x000a_}"/>
            <x14:filter val="@PART[SSTU_LanderCore_LC5-POD]:FOR[xxxRP0]_x000a_{_x000a_    %TechRequired = SIAD_x000a_    %cost = 6400_x000a_    %entryCost = 18000_x000a_    RP0conf = false_x000a_    @description ^=:$: From SSTU mod_x000a_}"/>
            <x14:filter val="@PART[SSTU-AJ10-CustomAdvanced]:FOR[xxxRP0]_x000a_{_x000a_    %TechRequired = orbitalRocketry1964_x000a_    %cost = 300_x000a_    %entryCost = 6000_x000a_    RP0conf = true_x000a_    @description ^=:$: From SSTU (RO Addition) mod_x000a__x000a_    MODULE_x000a_    { name = ModuleTagEngineLiquidPF }_x000a_    MODULE_x000a_    { name = ModuleTagToxic }_x000a__x000a_}"/>
            <x14:filter val="@PART[SSTU-AJ10-CustomEarly]:FOR[xxxRP0]_x000a_{_x000a_    %TechRequired = orbitalRocketry1956_x000a_    %cost = 150_x000a_    %entryCost = 3000_x000a_    RP0conf = true_x000a_    @description ^=:$: From SSTU (RO Addition) mod_x000a__x000a_    MODULE_x000a_    { name = ModuleTagEngineLiquidPF }_x000a_    MODULE_x000a_    { name = ModuleTagToxic }_x000a__x000a_}"/>
            <x14:filter val="@PART[SSTU-AJ10-CustomMid]:FOR[xxxRP0]_x000a_{_x000a_    %TechRequired = orbitalRocketry1961_x000a_    %cost = 250_x000a_    %entryCost = 5000_x000a_    RP0conf = true_x000a_    @description ^=:$: From SSTU (RO Addition) mod_x000a__x000a_    MODULE_x000a_    { name = ModuleTagEngineLiquidPF }_x000a_    MODULE_x000a_    { name = ModuleTagToxic }_x000a__x000a_}"/>
            <x14:filter val="@PART[SSTU-DC-D1]:FOR[xxxRP0]_x000a_{_x000a_    %TechRequired = materialsScienceSatellite_x000a_    %cost = 0_x000a_    %entryCost = 0_x000a_    RP0conf = true_x000a_    @description ^=:$: From SSTU mod_x000a__x000a_    MODULE_x000a_    { name = ModuleTagDecoupler }_x000a__x000a_}"/>
            <x14:filter val="@PART[SSTU-DC-D2]:FOR[xxxRP0]_x000a_{_x000a_    %TechRequired = materialsScienceAdvCapsules_x000a_    %cost = 0_x000a_    %entryCost = 0_x000a_    RP0conf = true_x000a_    @description ^=:$: From SSTU mod_x000a__x000a_    MODULE_x000a_    { name = ModuleTagDecoupler }_x000a__x000a_}"/>
            <x14:filter val="@PART[SSTU-DC-D3]:FOR[xxxRP0]_x000a_{_x000a_    %TechRequired = materialsScienceHuman_x000a_    %cost = 0_x000a_    %entryCost = 0_x000a_    RP0conf = true_x000a_    @description ^=:$: From SSTU mod_x000a__x000a_    MODULE_x000a_    { name = ModuleTagDecoupler }_x000a__x000a_}"/>
            <x14:filter val="@PART[SSTU-DC-D4]:FOR[xxxRP0]_x000a_{_x000a_    %TechRequired = materialsScienceLunar_x000a_    %cost = 0_x000a_    %entryCost = 0_x000a_    RP0conf = true_x000a_    @description ^=:$: From SSTU mod_x000a__x000a_    MODULE_x000a_    { name = ModuleTagDecoupler }_x000a__x000a_}"/>
            <x14:filter val="@PART[SSTU-DC-D5]:FOR[xxxRP0]_x000a_{_x000a_    %TechRequired = materialsScienceSpaceStation_x000a_    %cost = 0_x000a_    %entryCost = 0_x000a_    RP0conf = true_x000a_    @description ^=:$: From SSTU mod_x000a__x000a_    MODULE_x000a_    { name = ModuleTagDecoupler }_x000a__x000a_}"/>
            <x14:filter val="@PART[SSTU-DC-D6]:FOR[xxxRP0]_x000a_{_x000a_    %TechRequired = materialsScienceSpaceplanes_x000a_    %cost = 0_x000a_    %entryCost = 0_x000a_    RP0conf = true_x000a_    @description ^=:$: From SSTU mod_x000a__x000a_    MODULE_x000a_    { name = ModuleTagDecoupler }_x000a__x000a_}"/>
            <x14:filter val="@PART[SSTU-FR-D1]:FOR[xxxRP0]_x000a_{_x000a_    %TechRequired = materialsScienceSatellite_x000a_    %cost = 0_x000a_    %entryCost = 0_x000a_    RP0conf = true_x000a_    @description ^=:$: From SSTU mod_x000a_}"/>
            <x14:filter val="@PART[SSTU-FR-D2]:FOR[xxxRP0]_x000a_{_x000a_    %TechRequired = materialsScienceHuman_x000a_    %cost = 0_x000a_    %entryCost = 0_x000a_    RP0conf = true_x000a_    @description ^=:$: From SSTU mod_x000a_}"/>
            <x14:filter val="@PART[SSTU-FR-D3]:FOR[xxxRP0]_x000a_{_x000a_    %TechRequired = materialsScienceAdvCapsules_x000a_    %cost = 0_x000a_    %entryCost = 0_x000a_    RP0conf = true_x000a_    @description ^=:$: From SSTU mod_x000a_}"/>
            <x14:filter val="@PART[SSTU-FR-D4]:FOR[xxxRP0]_x000a_{_x000a_    %TechRequired = materialsScienceLunar_x000a_    %cost = 0_x000a_    %entryCost = 0_x000a_    RP0conf = true_x000a_    @description ^=:$: From SSTU mod_x000a_}"/>
            <x14:filter val="@PART[SSTU-FR-D5]:FOR[xxxRP0]_x000a_{_x000a_    %TechRequired = materialsScienceSpaceStation_x000a_    %cost = 0_x000a_    %entryCost = 0_x000a_    RP0conf = true_x000a_    @description ^=:$: From SSTU mod_x000a_}"/>
            <x14:filter val="@PART[SSTU-FR-D6]:FOR[xxxRP0]_x000a_{_x000a_    %TechRequired = materialsScienceSpaceplanes_x000a_    %cost = 0_x000a_    %entryCost = 0_x000a_    RP0conf = true_x000a_    @description ^=:$: From SSTU mod_x000a_}"/>
            <x14:filter val="@PART[SSTU-LC2-POD]:FOR[xxxRP0]_x000a_{_x000a_    %TechRequired = lunarLanding_x000a_    %cost = 1800_x000a_    %entryCost = 7200_x000a_    RP0conf = false_x000a_    @description ^=:$: From SSTU mod_x000a_}"/>
            <x14:filter val="@PART[SSTU-MFT-D1]:FOR[xxxRP0]_x000a_{_x000a_    %TechRequired = materialsScienceSatellite_x000a_    %cost = 0_x000a_    %entryCost = 0_x000a_    RP0conf = true_x000a_    @description ^=:$: From SSTU mod_x000a_}"/>
            <x14:filter val="@PART[SSTU-MFT-D2]:FOR[xxxRP0]_x000a_{_x000a_    %TechRequired = materialsScienceHuman_x000a_    %cost = 0_x000a_    %entryCost = 0_x000a_    RP0conf = true_x000a_    @description ^=:$: From SSTU mod_x000a_}"/>
            <x14:filter val="@PART[SSTU-MFT-D3]:FOR[xxxRP0]_x000a_{_x000a_    %TechRequired = materialsScienceAdvCapsules_x000a_    %cost = 0_x000a_    %entryCost = 0_x000a_    RP0conf = true_x000a_    @description ^=:$: From SSTU mod_x000a_}"/>
            <x14:filter val="@PART[SSTU-MFT-D4]:FOR[xxxRP0]_x000a_{_x000a_    %TechRequired = materialsScienceLunar_x000a_    %cost = 0_x000a_    %entryCost = 0_x000a_    RP0conf = true_x000a_    @description ^=:$: From SSTU mod_x000a_}"/>
            <x14:filter val="@PART[SSTU-MFT-D5]:FOR[xxxRP0]_x000a_{_x000a_    %TechRequired = materialsScienceSpaceStation_x000a_    %cost = 0_x000a_    %entryCost = 0_x000a_    RP0conf = true_x000a_    @description ^=:$: From SSTU mod_x000a_}"/>
            <x14:filter val="@PART[SSTU-MFT-D6]:FOR[xxxRP0]_x000a_{_x000a_    %TechRequired = materialsScienceSpaceplanes_x000a_    %cost = 0_x000a_    %entryCost = 0_x000a_    RP0conf = true_x000a_    @description ^=:$: From SSTU mod_x000a_}"/>
            <x14:filter val="@PART[SSTU-RO-ENG-SRB2]:FOR[xxxRP0]_x000a_{_x000a_    %TechRequired = solids1981_x000a_    %cost = 3390_x000a_    %entryCost = 135600_x000a_    RP0conf = true_x000a_    @description ^=:$: From SSTU mod_x000a__x000a_    MODULE_x000a_    { name = ModuleTagEngineSolid }_x000a__x000a_}"/>
            <x14:filter val="@PART[SSTU-RO-ENG-SRB3]:FOR[xxxRP0]_x000a_{_x000a_    %TechRequired = solids1981_x000a_    %cost = 4522_x000a_    %entryCost = 135600_x000a_    RP0conf = true_x000a_    @description ^=:$: From SSTU mod_x000a__x000a_    MODULE_x000a_    { name = ModuleTagEngineSolid }_x000a__x000a_}"/>
            <x14:filter val="@PART[SSTU-RO-ENG-SRB4]:FOR[xxxRP0]_x000a_{_x000a_    %TechRequired = solids1986_x000a_    %cost = 6780_x000a_    %entryCost = 135600_x000a_    RP0conf = true_x000a_    @description ^=:$: From SSTU mod_x000a__x000a_    MODULE_x000a_    { name = ModuleTagEngineSolid }_x000a__x000a_}"/>
            <x14:filter val="@PART[SSTU-RO-ENG-SRB5]:FOR[xxxRP0]_x000a_{_x000a_    %TechRequired = solids2009_x000a_    %cost = 8000_x000a_    %entryCost = 160000_x000a_    RP0conf = true_x000a_    @description ^=:$: From SSTU mod_x000a__x000a_    MODULE_x000a_    { name = ModuleTagEngineSolid }_x000a__x000a_}"/>
            <x14:filter val="@PART[SSTU-RO-ENG-SRBA]:FOR[xxxRP0]_x000a_{_x000a_    %TechRequired = solids1981_x000a_    %cost = 1_x000a_    %entryCost = 135600_x000a_    RP0conf = true_x000a_    @description ^=:$: From SSTU mod_x000a__x000a_    MODULE_x000a_    { name = ModuleTagEngineSolid }_x000a__x000a_}"/>
            <x14:filter val="@PART[SSTU-RO-ENG-SRBC]:FOR[xxxRP0]_x000a_{_x000a_    %TechRequired = solids1964_x000a_    %cost = 1_x000a_    %entryCost = 106400_x000a_    RP0conf = true_x000a_    @description ^=:$: From SSTU mod_x000a__x000a_    MODULE_x000a_    { name = ModuleTagEngineSolid }_x000a__x000a_}"/>
            <x14:filter val="@PART[SSTU-RO-ENG-SRBD1]:FOR[xxxRP0]_x000a_{_x000a_    %TechRequired = solids1986_x000a_    %cost = 1_x000a_    %entryCost = 18000_x000a_    RP0conf = true_x000a_    @description ^=:$: From SSTU mod_x000a__x000a_    MODULE_x000a_    { name = ModuleTagEngineSolid }_x000a__x000a_}"/>
            <x14:filter val="@PART[SSTU-SC-A-BPC]:FOR[xxxRP0]_x000a_{_x000a_    %TechRequired = matureCapsules_x000a_    %cost = 2500_x000a_    %entryCost = 50000_x000a_    RP0conf = true_x000a_    @description ^=:$: From SSTU mod_x000a__x000a_    MODULE_x000a_    { name = ModuleTagEngineSolid }_x000a_    MODULE_x000a_    { name = ModuleTagHumanRated }_x000a__x000a_}"/>
            <x14:filter val="@PART[SSTU-SC-A-DM]:FOR[xxxRP0]_x000a_{_x000a_    %TechRequired = matureCapsules_x000a_    %cost = 2500_x000a_    %entryCost = 70000_x000a_    RP0conf = true_x000a_    @description ^=:$: From SSTU mod_x000a__x000a_    MODULE_x000a_    { name = ModuleTagAvionics }_x000a_    MODULE_x000a_    { name = ModuleTagHabitable }_x000a_    MODULE_x000a_    { name = ModuleTagHumanRated }_x000a_    MODULE_x000a_    { name = ModuleTagReentry }_x000a__x000a_}"/>
            <x14:filter val="@PART[SSTU-SC-A-OM]:FOR[xxxRP0]_x000a_{_x000a_    %TechRequired = matureCapsules_x000a_    %cost = 1500_x000a_    %entryCost = 50000_x000a_    RP0conf = true_x000a_    @description ^=:$: From SSTU mod_x000a__x000a_    MODULE_x000a_    { name = ModuleTagAvionics }_x000a_    MODULE_x000a_    { name = ModuleTagHabitable }_x000a_    MODULE_x000a_    { name = ModuleTagHumanRated }_x000a__x000a_}"/>
            <x14:filter val="@PART[SSTU-SC-A-SM]:FOR[xxxRP0]_x000a_{_x000a_    %TechRequired = matureCapsules_x000a_    %cost = 2000_x000a_    %entryCost = 75000_x000a_    RP0conf = true_x000a_    @description ^=:$: From SSTU mod_x000a__x000a_    MODULE_x000a_    { name = ModuleTagHabitable }_x000a_    MODULE_x000a_    { name = ModuleTagHumanRated }_x000a__x000a_}"/>
            <x14:filter val="@PART[SSTU-SC-A-SMX]:FOR[xxxRP0]_x000a_{_x000a_    %TechRequired = advancedAvionics_x000a_    %cost = 19212_x000a_    %entryCost = 24000_x000a_    RP0conf = false_x000a_    @description ^=:$: From SSTU mod_x000a_}"/>
            <x14:filter val="@PART[SSTU-SC-BAY-MCB-A]:FOR[xxxRP0]_x000a_{_x000a_    %TechRequired = modularSpaceStations_x000a_    %cost = 50_x000a_    %entryCost = 10000_x000a_    RP0conf = true_x000a_    @description ^=:$: From SSTU mod_x000a_}"/>
            <x14:filter val="@PART[SSTU-SC-B-BPC]:FOR[xxxRP0]_x000a_{_x000a_    %TechRequired = matureCapsules_x000a_    %cost = 5000_x000a_    %entryCost = 175000_x000a_    RP0conf = true_x000a_    @description ^=:$: From SSTU mod_x000a__x000a_    MODULE_x000a_    { name = ModuleTagEngineSolid }_x000a_    MODULE_x000a_    { name = ModuleTagHumanRated }_x000a__x000a_}"/>
            <x14:filter val="@PART[SSTU-SC-B-CM]:FOR[xxxRP0]_x000a_{_x000a_    %TechRequired = matureCapsules_x000a_    %cost = 9000_x000a_    %entryCost = 350000_x000a_    RP0conf = true_x000a_    @description ^=:$: From SSTU mod_x000a__x000a_    MODULE_x000a_    { name = ModuleTagAvionics }_x000a_    MODULE_x000a_    { name = ModuleTagHabitable }_x000a_    MODULE_x000a_    { name = ModuleTagHumanRated }_x000a_    MODULE_x000a_    { name = ModuleTagReentry }_x000a__x000a_}"/>
            <x14:filter val="@PART[SSTU-SC-B-CMX]:FOR[xxxRP0]_x000a_{_x000a_    %TechRequired = improvedCapsules_x000a_    %cost = 6000_x000a_    %entryCost = 100000_x000a_    RP0conf = true_x000a_    @description ^=:$: From SSTU mod_x000a__x000a_    MODULE_x000a_    { name = ModuleTagAvionics }_x000a_    MODULE_x000a_    { name = ModuleTagHabitable }_x000a_    MODULE_x000a_    { name = ModuleTagHumanRated }_x000a__x000a_}"/>
            <x14:filter val="@PART[SSTU-SC-B-SM]:FOR[xxxRP0]_x000a_{_x000a_    %TechRequired = matureCapsules_x000a_    %cost = 10000_x000a_    %entryCost = 350000_x000a_    RP0conf = true_x000a_    @description ^=:$: From SSTU mod_x000a__x000a_    MODULE_x000a_    { name = ModuleTagEngineLiquidPF }_x000a_    MODULE_x000a_    { name = ModuleTagHumanRated }_x000a_    MODULE_x000a_    { name = ModuleTagToxic }_x000a__x000a_}"/>
            <x14:filter val="@PART[SSTU-SC-C-BPC]:FOR[xxxRP0]_x000a_{_x000a_    %TechRequired = capsulesNF_x000a_    %cost = 5000_x000a_    %entryCost = 175000_x000a_    RP0conf = true_x000a_    @description ^=:$: From SSTU mod_x000a__x000a_    MODULE_x000a_    { name = ModuleTagEngineSolid }_x000a_    MODULE_x000a_    { name = ModuleTagHumanRated }_x000a__x000a_}"/>
            <x14:filter val="@PART[SSTU-SC-C-CM]:FOR[xxxRP0]_x000a_{_x000a_    %TechRequired = capsulesNF_x000a_    %cost = 60000_x000a_    %entryCost = 750000_x000a_    RP0conf = true_x000a_    @description ^=:$: From SSTU mod_x000a__x000a_    MODULE_x000a_    { name = ModuleTagAvionics }_x000a_    MODULE_x000a_    { name = ModuleTagHabitable }_x000a_    MODULE_x000a_    { name = ModuleTagHumanRated }_x000a_    MODULE_x000a_    { name = ModuleTagReentry }_x000a__x000a_}"/>
            <x14:filter val="@PART[SSTU-SC-C-CMX]:FOR[xxxRP0]_x000a_{_x000a_    %TechRequired = capsulesNF_x000a_    %cost = 55000_x000a_    %entryCost = 750000_x000a_    RP0conf = true_x000a_    @description ^=:$: From SSTU mod_x000a__x000a_    MODULE_x000a_    { name = ModuleTagAvionics }_x000a_    MODULE_x000a_    { name = ModuleTagHabitable }_x000a_    MODULE_x000a_    { name = ModuleTagHumanRated }_x000a__x000a_}"/>
            <x14:filter val="@PART[SSTU-SC-C-HUS]:FOR[xxxRP0]_x000a_{_x000a_    %TechRequired = materialsScienceNF_x000a_    %cost = 16000_x000a_    %entryCost = 48000_x000a_    RP0conf = false_x000a_    @description ^=:$: From SSTU mod_x000a_}"/>
            <x14:filter val="@PART[SSTU-SC-C-ICPS]:FOR[xxxRP0]_x000a_{_x000a_    %TechRequired = materialsScienceCommercial_x000a_    %cost = 7200_x000a_    %entryCost = 16000_x000a_    RP0conf = false_x000a_    @description ^=:$: From SSTU mod_x000a_}"/>
            <x14:filter val="@PART[SSTU-SC-C-SM]:FOR[xxxRP0]_x000a_{_x000a_    %TechRequired = capsulesNF_x000a_    %cost = 60000_x000a_    %entryCost = 750000_x000a_    RP0conf = true_x000a_    @description ^=:$: From SSTU mod_x000a__x000a_    MODULE_x000a_    { name = ModuleTagHumanRated }_x000a__x000a_}"/>
            <x14:filter val="@PART[SSTU-SC-ENG-AJ10-137]:FOR[xxxRP0]_x000a_{_x000a_    %TechRequired = orbitalRocketry1967_x000a_    %cost = 700_x000a_    %entryCost = 24500_x000a_    RP0conf = true_x000a_    @description ^=:$: From SSTU mod_x000a__x000a_    MODULE_x000a_    { name = ModuleTagEngineLiquidPF }_x000a_    MODULE_x000a_    { name = ModuleTagHumanRated }_x000a_    MODULE_x000a_    { name = ModuleTagToxic }_x000a__x000a_}"/>
            <x14:filter val="@PART[SSTU-SC-ENG-AJ10-190]:FOR[xxxRP0]_x000a_{_x000a_    %TechRequired = orbitalRocketry1981_x000a_    %cost = 400_x000a_    %entryCost = 8000_x000a_    RP0conf = true_x000a_    @description ^=:$: From SSTU mod_x000a_}"/>
            <x14:filter val="@PART[SSTU-SC-ENG-F1]:FOR[xxxRP0]_x000a_{_x000a_    %TechRequired = orbitalRocketry1967_x000a_    %cost = 5000_x000a_    %entryCost = 409361_x000a_    RP0conf = true_x000a_    @description ^=:$: From SSTU mod_x000a__x000a_    MODULE_x000a_    { name = ModuleTagEngineLiquidTurbo }_x000a_    MODULE_x000a_    { name = ModuleTagHumanRated }_x000a__x000a_}"/>
            <x14:filter val="@PART[SSTU-SC-ENG-F1B]:FOR[xxxRP0]_x000a_{_x000a_    %TechRequired = orbitalRocketryNF_x000a_    %cost = 5000_x000a_    %entryCost = 409361_x000a_    RP0conf = true_x000a_    @description ^=:$: From SSTU mod_x000a__x000a_    MODULE_x000a_    { name = ModuleTagEngineLiquidTurbo }_x000a_    MODULE_x000a_    { name = ModuleTagHumanRated }_x000a__x000a_}"/>
            <x14:filter val="@PART[SSTU-SC-ENG-F1x5]:FOR[xxxRP0]_x000a_{_x000a_    %TechRequired = orbitalRocketry1967_x000a_    %cost = 25000_x000a_    %entryCost = 409361_x000a_    RP0conf = true_x000a_    @description ^=:$: From SSTU mod_x000a__x000a_    MODULE_x000a_    { name = ModuleTagEngineLiquidTurbo }_x000a_    MODULE_x000a_    { name = ModuleTagHumanRated }_x000a__x000a_}"/>
            <x14:filter val="@PART[SSTU-SC-ENG-H1]:FOR[xxxRP0]_x000a_{_x000a_    %TechRequired = orbitalRocketry1961_x000a_    %cost = 750_x000a_    %entryCost = 53750_x000a_    RP0conf = true_x000a_    @description ^=:$: From SSTU mod_x000a__x000a_    MODULE_x000a_    { name = ModuleTagEngineLiquidTurbo }_x000a__x000a_}"/>
            <x14:filter val="@PART[SSTU-SC-ENG-J-2]:FOR[xxxRP0]_x000a_{_x000a_    %TechRequired = improvedHydrolox_x000a_    %cost = 2500_x000a_    %entryCost = 100000_x000a_    RP0conf = true_x000a_    @description ^=:$: From SSTU mod_x000a__x000a_    MODULE_x000a_    { name = ModuleTagEngineLiquidTurbo }_x000a_    MODULE_x000a_    { name = ModuleTagHydrolox }_x000a__x000a_}"/>
            <x14:filter val="@PART[SSTU-SC-ENG-J-2X]:FOR[xxxRP0]_x000a_{_x000a_    %TechRequired = hydrolox2009_x000a_    %cost = 3310_x000a_    %entryCost = 158860_x000a_    RP0conf = true_x000a_    @description ^=:$: From SSTU mod_x000a__x000a_    MODULE_x000a_    { name = ModuleTagEngineLiquidTurbo }_x000a_    MODULE_x000a_    { name = ModuleTagHydrolox }_x000a__x000a_}"/>
            <x14:filter val="@PART[SSTU-SC-ENG-LMAE]:FOR[xxxRP0]_x000a_{_x000a_    %TechRequired = lunarLanding_x000a_    %cost = 550_x000a_    %entryCost = 11000_x000a_    RP0conf = true_x000a_    @description ^=:$: From SSTU mod_x000a__x000a_    MODULE_x000a_    { name = ModuleTagEngineLiquidPF }_x000a_    MODULE_x000a_    { name = ModuleTagHumanRated }_x000a__x000a_}"/>
            <x14:filter val="@PART[SSTU-SC-ENG-LMDE]:FOR[xxxRP0]_x000a_{_x000a_    %TechRequired = lunarLanding_x000a_    %cost = 900_x000a_    %entryCost = 18000_x000a_    RP0conf = true_x000a_    @description ^=:$: From SSTU mod_x000a__x000a_    MODULE_x000a_    { name = ModuleTagEngineLiquidPF }_x000a_    MODULE_x000a_    { name = ModuleTagHumanRated }_x000a__x000a_}"/>
            <x14:filter val="@PART[SSTU-SC-ENG-LR81-8048]:FOR[xxxRP0]_x000a_{_x000a_    %TechRequired = orbitalRocketry1959_x000a_    %cost = 350_x000a_    %entryCost = 7000_x000a_    RP0conf = true_x000a_    @description ^=:$: From SSTU mod_x000a__x000a_    MODULE_x000a_    { name = ModuleTagEngineLiquidTurbo }_x000a__x000a_}"/>
            <x14:filter val="@PART[SSTU-SC-ENG-LR81-8096]:FOR[xxxRP0]_x000a_{_x000a_    %TechRequired = orbitalRocketry1962_x000a_    %cost = 350_x000a_    %entryCost = 7000_x000a_    RP0conf = true_x000a_    @description ^=:$: From SSTU mod_x000a__x000a_    MODULE_x000a_    { name = ModuleTagEngineLiquidTurbo }_x000a__x000a_}"/>
            <x14:filter val="@PART[SSTU-SC-ENG-M1-RO]:FOR[xxxRP0]_x000a_{_x000a_    %TechRequired = hydrolox1976_x000a_    %cost = 22000_x000a_    %entryCost = 770000_x000a_    RP0conf = true_x000a_    @description ^=:$: From SSTU (RO Addition) mod_x000a__x000a_    MODULE_x000a_    { name = ModuleTagHydrolox }_x000a__x000a_}"/>
            <x14:filter val="@PART[SSTU-SC-ENG-Merlin-1A]:FOR[xxxRP0]_x000a_{_x000a_    %TechRequired = orbitalRocketry2004_x000a_    %cost = 205_x000a_    %entryCost = 17050_x000a_    RP0conf = true_x000a_    @description ^=:$: From SSTU mod_x000a__x000a_    MODULE_x000a_    { name = ModuleTagEngineLiquidTurbo }_x000a__x000a_}"/>
            <x14:filter val="@PART[SSTU-SC-ENG-Merlin-1B]:FOR[xxxRP0]_x000a_{_x000a_    %TechRequired = orbitalRocketry2004_x000a_    %cost = 195_x000a_    %entryCost = 20000_x000a_    RP0conf = true_x000a_    @description ^=:$: From SSTU mod_x000a__x000a_    MODULE_x000a_    { name = ModuleTagEngineLiquidTurbo }_x000a__x000a_}"/>
            <x14:filter val="@PART[SSTU-SC-ENG-Merlin-1BV]:FOR[xxxRP0]_x000a_{_x000a_    %TechRequired = orbitalRocketry2004_x000a_    %cost = 220_x000a_    %entryCost = 22000_x000a_    RP0conf = true_x000a_    @description ^=:$: From SSTU mod_x000a__x000a_    MODULE_x000a_    { name = ModuleTagEngineLiquidTurbo }_x000a__x000a_}"/>
            <x14:filter val="@PART[SSTU-SC-ENG-Merlin-1C]:FOR[xxxRP0]_x000a_{_x000a_    %TechRequired = orbitalRocketry2004_x000a_    %cost = 185_x000a_    %entryCost = 26000_x000a_    RP0conf = true_x000a_    @description ^=:$: From SSTU mod_x000a__x000a_    MODULE_x000a_    { name = ModuleTagEngineLiquidTurbo }_x000a__x000a_}"/>
            <x14:filter val="@PART[SSTU-SC-ENG-Merlin-1CV]:FOR[xxxRP0]_x000a_{_x000a_    %TechRequired = orbitalRocketry2009_x000a_    %cost = 210_x000a_    %entryCost = 28000_x000a_    RP0conf = true_x000a_    @description ^=:$: From SSTU mod_x000a__x000a_    MODULE_x000a_    { name = ModuleTagEngineLiquidTurbo }_x000a__x000a_}"/>
            <x14:filter val="@PART[SSTU-SC-ENG-Merlin-1D]:FOR[xxxRP0]_x000a_{_x000a_    %TechRequired = orbitalRocketry2009_x000a_    %cost = 175_x000a_    %entryCost = 32000_x000a_    RP0conf = true_x000a_    @description ^=:$: From SSTU mod_x000a__x000a_    MODULE_x000a_    { name = ModuleTagEngineLiquidTurbo }_x000a__x000a_}"/>
            <x14:filter val="@PART[SSTU-SC-ENG-Merlin-1DV]:FOR[xxxRP0]_x000a_{_x000a_    %TechRequired = orbitalRocketry2009_x000a_    %cost = 200_x000a_    %entryCost = 34000_x000a_    RP0conf = true_x000a_    @description ^=:$: From SSTU mod_x000a__x000a_    MODULE_x000a_    { name = ModuleTagEngineLiquidTurbo }_x000a__x000a_}"/>
            <x14:filter val="@PART[SSTU-SC-ENG-RD-0110]:FOR[xxxRP0]_x000a_{_x000a_    %TechRequired = orbitalRocketry1960_x000a_    %cost = 400_x000a_    %entryCost = 8000_x000a_    RP0conf = true_x000a_    @description ^=:$: From SSTU mod_x000a__x000a_    MODULE_x000a_    { name = ModuleTagEngineLiquidTurbo }_x000a__x000a_}"/>
            <x14:filter val="@PART[SSTU-SC-ENG-RD-107A]:FOR[xxxRP0]_x000a_{_x000a_    %TechRequired = orbitalRocketry1956_x000a_    %cost = 680_x000a_    %entryCost = 13600_x000a_    RP0conf = true_x000a_    @description ^=:$: From SSTU mod_x000a__x000a_    MODULE_x000a_    { name = ModuleTagEngineLiquidTurbo }_x000a__x000a_}"/>
            <x14:filter val="@PART[SSTU-SC-ENG-RD-107X]:FOR[xxxRP0]_x000a_{_x000a_    %TechRequired = orbitalRocketry1956_x000a_    %cost = 680_x000a_    %entryCost = 13600_x000a_    RP0conf = true_x000a_    @description ^=:$: From SSTU mod_x000a__x000a_    MODULE_x000a_    { name = ModuleTagEngineLiquidTurbo }_x000a__x000a_}"/>
            <x14:filter val="@PART[SSTU-SC-ENG-RD-108A]:FOR[xxxRP0]_x000a_{_x000a_    %TechRequired = orbitalRocketry1956_x000a_    %cost = 700_x000a_    %entryCost = 14000_x000a_    RP0conf = true_x000a_    @description ^=:$: From SSTU mod_x000a__x000a_    MODULE_x000a_    { name = ModuleTagEngineLiquidTurbo }_x000a__x000a_}"/>
            <x14:filter val="@PART[SSTU-SC-ENG-RD-180]:FOR[xxxRP0]_x000a_{_x000a_    %TechRequired = stagedCombustion1998_x000a_    %cost = 2700_x000a_    %entryCost = 54000_x000a_    RP0conf = true_x000a_    @description ^=:$: From SSTU mod_x000a__x000a_    MODULE_x000a_    { name = ModuleTagEngineLiquidTurbo }_x000a__x000a_}"/>
            <x14:filter val="@PART[SSTU-SC-ENG-RL10A-3]:FOR[xxxRP0]_x000a_{_x000a_    %TechRequired = prototypeHydrolox_x000a_    %cost = 1300_x000a_    %entryCost = 60000_x000a_    RP0conf = true_x000a_    @description ^=:$: From SSTU mod_x000a__x000a_    MODULE_x000a_    { name = ModuleTagEngineLiquidTurbo }_x000a_    MODULE_x000a_    { name = ModuleTagHydrolox }_x000a__x000a_}"/>
            <x14:filter val="@PART[SSTU-SC-ENG-RL10A-4]:FOR[xxxRP0]_x000a_{_x000a_    %TechRequired = hydrolox1992_x000a_    %cost = 1300_x000a_    %entryCost = 26000_x000a_    RP0conf = true_x000a_    @description ^=:$: From SSTU mod_x000a__x000a_    MODULE_x000a_    { name = ModuleTagEngineLiquidTurbo }_x000a_    MODULE_x000a_    { name = ModuleTagHydrolox }_x000a__x000a_}"/>
            <x14:filter val="@PART[SSTU-SC-ENG-RL10A-5]:FOR[xxxRP0]_x000a_{_x000a_    %TechRequired = hydrolox1992_x000a_    %cost = 1300_x000a_    %entryCost = 26000_x000a_    RP0conf = true_x000a_    @description ^=:$: From SSTU mod_x000a__x000a_    MODULE_x000a_    { name = ModuleTagEngineLiquidTurbo }_x000a_    MODULE_x000a_    { name = ModuleTagHydrolox }_x000a__x000a_}"/>
            <x14:filter val="@PART[SSTU-SC-ENG-RL10B-2]:FOR[xxxRP0]_x000a_{_x000a_    %TechRequired = hydrolox1998_x000a_    %cost = 3800_x000a_    %entryCost = 76000_x000a_    RP0conf = true_x000a_    @description ^=:$: From SSTU mod_x000a__x000a_    MODULE_x000a_    { name = ModuleTagEngineLiquidTurbo }_x000a_    MODULE_x000a_    { name = ModuleTagHydrolox }_x000a__x000a_}"/>
            <x14:filter val="@PART[SSTU-SC-ENG-RS-25]:FOR[xxxRP0]_x000a_{_x000a_    %TechRequired = hydrolox1981_x000a_    %cost = 5700_x000a_    %entryCost = 114000_x000a_    RP0conf = true_x000a_    @description ^=:$: From SSTU mod_x000a__x000a_    MODULE_x000a_    { name = ModuleTagEngineLiquidTurbo }_x000a_    MODULE_x000a_    { name = ModuleTagHydrolox }_x000a__x000a_}"/>
            <x14:filter val="@PART[SSTU-SC-ENG-RS-68]:FOR[xxxRP0]_x000a_{_x000a_    %TechRequired = hydrolox1998_x000a_    %cost = 2850_x000a_    %entryCost = 57000_x000a_    RP0conf = true_x000a_    @description ^=:$: From SSTU mod_x000a__x000a_    MODULE_x000a_    { name = ModuleTagEngineLiquidTurbo }_x000a_    MODULE_x000a_    { name = ModuleTagHydrolox }_x000a__x000a_}"/>
            <x14:filter val="@PART[SSTU-SC-ENG-SuperDraco]:FOR[xxxRP0]_x000a_{_x000a_    %TechRequired = gridFins_x000a_    %cost = 62_x000a_    %entryCost = 1240_x000a_    RP0conf = true_x000a_    @description ^=:$: From SSTU mod_x000a__x000a_    MODULE_x000a_    { name = ModuleTagEngineLiquidPF }_x000a__x000a_}"/>
            <x14:filter val="@PART[SSTU-SC-ENG-Vinci]:FOR[xxxRP0]_x000a_{_x000a_    %TechRequired = hydroloxNF_x000a_    %cost = 4800_x000a_    %entryCost = 96000_x000a_    RP0conf = true_x000a_    @description ^=:$: From SSTU (RO Addition) mod_x000a__x000a_    MODULE_x000a_    { name = ModuleTagEngineLiquidTurbo }_x000a_    MODULE_x000a_    { name = ModuleTagHydrolox }_x000a__x000a_}"/>
            <x14:filter val="@PART[SSTU-SC-GEN-DP-0P]:FOR[xxxRP0]_x000a_{_x000a_    %TechRequired = dockingCrewTransfer_x000a_    %cost = 2000_x000a_    %entryCost = 70000_x000a_    RP0conf = true_x000a_    @description ^=:$: From SSTU mod_x000a__x000a_    MODULE_x000a_    { name = ModuleTagDecoupler }_x000a__x000a_}"/>
            <x14:filter val="@PART[SSTU-SC-GEN-DP-1P]:FOR[xxxRP0]_x000a_{_x000a_    %TechRequired = gridFins_x000a_    %cost = 3500_x000a_    %entryCost = 70000_x000a_    RP0conf = true_x000a_    @description ^=:$: From SSTU mod_x000a__x000a_    MODULE_x000a_    { name = ModuleTagHumanRated }_x000a_    MODULE_x000a_    { name = ModuleTagDecoupler }_x000a__x000a_}"/>
            <x14:filter val="@PART[SSTU-SC-GEN-FR-I]:FOR[xxxRP0]_x000a_{_x000a_    %TechRequired = start_x000a_    %cost = 2_x000a_    %entryCost = 0_x000a_    RP0conf = true_x000a_    @description ^=:$: From SSTU mod_x000a__x000a_    MODULE_x000a_    { name = ModuleTagDecoupler }_x000a__x000a_}"/>
            <x14:filter val="@PART[SSTU-SC-GEN-FR-N]:FOR[xxxRP0]_x000a_{_x000a_    %TechRequired = start_x000a_    %cost = 2_x000a_    %entryCost = 0_x000a_    RP0conf = true_x000a_    @description ^=:$: From SSTU mod_x000a__x000a_    MODULE_x000a_    { name = ModuleTagDecoupler }_x000a__x000a_}"/>
            <x14:filter val="@PART[SSTU-SC-GEN-FR-W]:FOR[xxxRP0]_x000a_{_x000a_    %TechRequired = start_x000a_    %cost = 2_x000a_    %entryCost = 0_x000a_    RP0conf = true_x000a_    @description ^=:$: From SSTU mod_x000a__x000a_    MODULE_x000a_    { name = ModuleTagDecoupler }_x000a__x000a_}"/>
            <x14:filter val="@PART[SSTU-SC-GEN-HGA]:FOR[xxxRP0]_x000a_{_x000a_    %TechRequired = advancedComms_x000a_    %cost = 1000_x000a_    %entryCost = 35000_x000a_    RP0conf = true_x000a_    @description ^=:$: From SSTU mod_x000a_}"/>
            <x14:filter val="@PART[SSTU-SC-GEN-IPA-N]:FOR[xxxRP0]_x000a_{_x000a_    %TechRequired = materialsScienceAdvCapsules_x000a_    %cost = 0_x000a_    %entryCost = 0_x000a_    RP0conf = true_x000a_    @description ^=:$: From SSTU mod_x000a__x000a_    MODULE_x000a_    { name = ModuleTagDecoupler }_x000a__x000a_}"/>
            <x14:filter val="@PART[SSTU-SC-GEN-IPA-W]:FOR[xxxRP0]_x000a_{_x000a_    %TechRequired = materialsScienceAdvCapsules_x000a_    %cost = 0_x000a_    %entryCost = 0_x000a_    RP0conf = true_x000a_    @description ^=:$: From SSTU mod_x000a__x000a_    MODULE_x000a_    { name = ModuleTagDecoupler }_x000a__x000a_}"/>
            <x14:filter val="@PART[SSTU-SC-GEN-ISDC]:FOR[xxxRP0]_x000a_{_x000a_    %TechRequired = start_x000a_    %cost = 8.925_x000a_    %entryCost = 0_x000a_    RP0conf = true_x000a_    @description ^=:$: From SSTU mod_x000a__x000a_    MODULE_x000a_    { name = ModuleTagDecoupler }_x000a__x000a_}"/>
            <x14:filter val="@PART[SSTU-SC-GEN-PDC]:FOR[xxxRP0]_x000a_{_x000a_    %TechRequired = earlyMaterialsScience_x000a_    %cost = 0_x000a_    %entryCost = 0_x000a_    RP0conf = true_x000a_    @description ^=:$: From SSTU mod_x000a__x000a_    MODULE_x000a_    { name = ModuleTagDecoupler }_x000a__x000a_}"/>
            <x14:filter val="@PART[SSTU-SC-GEN-RBDC]:FOR[xxxRP0]_x000a_{_x000a_    %TechRequired = materialsScienceSatellite_x000a_    %cost = 53.55_x000a_    %entryCost = 0_x000a_    RP0conf = true_x000a_    @description ^=:$: From SSTU mod_x000a__x000a_    MODULE_x000a_    { name = ModuleTagDecoupler }_x000a__x000a_}"/>
            <x14:filter val="@PART[SSTU-SC-GEN-RCS-4A-V]:FOR[xxxRP0]_x000a_{_x000a_    %TechRequired = advancedFlightControl_x000a_    %cost = 100_x000a_    %entryCost = 2000_x000a_    RP0conf = true_x000a_    @description ^=:$: From SSTU mod_x000a__x000a_    MODULE_x000a_    { name = ModuleTagEngineLiquidTurbo }_x000a__x000a_}"/>
            <x14:filter val="@PART[SSTU-SC-GEN-RCS-4F-T]:FOR[xxxRP0]_x000a_{_x000a_    %TechRequired = earlyDocking_x000a_    %cost = 35_x000a_    %entryCost = 2000_x000a_    RP0conf = true_x000a_    @description ^=:$: From SSTU mod_x000a__x000a_    MODULE_x000a_    { name = ModuleTagEngineLiquidPF }_x000a__x000a_}"/>
            <x14:filter val="@PART[SSTU-SC-GEN-RCS-4F-V]:FOR[xxxRP0]_x000a_{_x000a_    %TechRequired = advancedFlightControl_x000a_    %cost = 100_x000a_    %entryCost = 2000_x000a_    RP0conf = true_x000a_    @description ^=:$: From SSTU mod_x000a__x000a_    MODULE_x000a_    { name = ModuleTagEngineLiquidTurbo }_x000a__x000a_}"/>
            <x14:filter val="@PART[SSTU-SC-GEN-RCS-5F-V]:FOR[xxxRP0]_x000a_{_x000a_    %TechRequired = earlyDocking_x000a_    %cost = 50_x000a_    %entryCost = 2000_x000a_    RP0conf = true_x000a_    @description ^=:$: From SSTU mod_x000a__x000a_    MODULE_x000a_    { name = ModuleTagEngineLiquidPF }_x000a__x000a_}"/>
            <x14:filter val="@PART[SSTU-SC-GEN-RCS-6A-T]:FOR[xxxRP0]_x000a_{_x000a_    %TechRequired = earlyDocking_x000a_    %cost = 50_x000a_    %entryCost = 2000_x000a_    RP0conf = true_x000a_    @description ^=:$: From SSTU mod_x000a__x000a_    MODULE_x000a_    { name = ModuleTagEngineLiquidPF }_x000a__x000a_}"/>
            <x14:filter val="@PART[SSTU-SC-GEN-RCS-8A-T]:FOR[xxxRP0]_x000a_{_x000a_    %TechRequired = earlyDocking_x000a_    %cost = 50_x000a_    %entryCost = 2000_x000a_    RP0conf = true_x000a_    @description ^=:$: From SSTU mod_x000a__x000a_    MODULE_x000a_    { name = ModuleTagEngineLiquidPF }_x000a__x000a_}"/>
            <x14:filter val="@PART[SSTU-SC-TANK-MFT-A]:FOR[xxxRP0]_x000a_{_x000a_    %TechRequired = start_x000a_    %cost = 100_x000a_    %entryCost = 2000_x000a_    RP0conf = true_x000a_    @description ^=:$: From SSTU mod_x000a_}"/>
            <x14:filter val="@PART[SSTU-SC-TANK-MFT-D]:FOR[xxxRP0]_x000a_{_x000a_    %TechRequired = earlyMaterialsScience_x000a_    %cost = 100_x000a_    %entryCost = 1000_x000a_    RP0conf = true_x000a_    @description ^=:$: From SSTU mod_x000a_}"/>
            <x14:filter val="@PART[SSTU-SC-TANK-MFT-L]:FOR[xxxRP0]_x000a_{_x000a_    %TechRequired = materialsScienceAdvCapsules_x000a_    %cost = 75_x000a_    %entryCost = 500_x000a_    RP0conf = true_x000a_    @description ^=:$: From SSTU mod_x000a_}"/>
            <x14:filter val="@PART[SSTU-SC-TANK-MFT-R]:FOR[xxxRP0]_x000a_{_x000a_    %TechRequired = earlyMaterialsScience_x000a_    %cost = 50_x000a_    %entryCost = 300_x000a_    RP0conf = true_x000a_    @description ^=:$: From SSTU mod_x000a_}"/>
            <x14:filter val="@PART[SSTU-SC-TANK-MFT-S]:FOR[xxxRP0]_x000a_{_x000a_    %TechRequired = materialsScienceSpaceStation_x000a_    %cost = 1_x000a_    %entryCost = 1000_x000a_    RP0conf = true_x000a_    @description ^=:$: From SSTU mod_x000a_}"/>
            <x14:filter val="@PART[SSTU-SC-TANK-MUS-CB]:FOR[xxxRP0]_x000a_{_x000a_    %TechRequired = materialsScienceAdvCapsules_x000a_    %cost = 90_x000a_    %entryCost = 800_x000a_    RP0conf = true_x000a_    @description ^=:$: From SSTU mod_x000a_}"/>
            <x14:filter val="@PART[SSTU-SC-TANK-MUS-ST]:FOR[xxxRP0]_x000a_{_x000a_    %TechRequired = materialsScienceAdvCapsules_x000a_    %cost = 90_x000a_    %entryCost = 800_x000a_    RP0conf = true_x000a_    @description ^=:$: From SSTU mod_x000a_}"/>
            <x14:filter val="@PART[stackBiCoupler]:FOR[xxxRP0]_x000a_{_x000a_    %TechRequired = materialsScienceSatellite_x000a_    %cost = 400_x000a_    %entryCost = 3200_x000a_    RP0conf = false_x000a_    @description ^=:$: From Stock (RO Config) mod_x000a_}"/>
            <x14:filter val="@PART[stackDecoupler]:FOR[xxxRP0]_x000a_{_x000a_    %TechRequired = earlyMaterialsScience_x000a_    %cost = 10_x000a_    %entryCost = 200_x000a_    RP0conf = true_x000a_    @description ^=:$: From Stock (RO Config) mod_x000a__x000a_    MODULE_x000a_    { name = ModuleTagDecoupler }_x000a__x000a_}"/>
            <x14:filter val="@PART[stackDecouplerMini]:FOR[xxxRP0]_x000a_{_x000a_    %TechRequired = start_x000a_    %cost = 2_x000a_    %entryCost = 40_x000a_    RP0conf = true_x000a_    @description ^=:$: From Stock (RO Config) mod_x000a__x000a_    MODULE_x000a_    { name = ModuleTagDecoupler }_x000a__x000a_}"/>
            <x14:filter val="@PART[stackPoint1]:FOR[xxxRP0]_x000a_{_x000a_    %TechRequired = materialsScienceSatellite_x000a_    %cost = 10_x000a_    %entryCost = 500_x000a_    RP0conf = true_x000a_    @description ^=:$: From Stock (RO Config) mod_x000a_}"/>
            <x14:filter val="@PART[stackQuadCoupler]:FOR[xxxRP0]_x000a_{_x000a_    %TechRequired = materialsScienceHuman_x000a_    %cost = 2000_x000a_    %entryCost = 4200_x000a_    RP0conf = false_x000a_    @description ^=:$: From Stock (RO Config) mod_x000a_}"/>
            <x14:filter val="@PART[stackSeparator]:FOR[xxxRP0]_x000a_{_x000a_    %TechRequired = materialsScienceAdvCapsules_x000a_    %cost = 600_x000a_    %entryCost = 7200_x000a_    RP0conf = false_x000a_    @description ^=:$: From Stock (RO Config) mod_x000a_}"/>
            <x14:filter val="@PART[stackSeparatorBig]:FOR[xxxRP0]_x000a_{_x000a_    %TechRequired = materialsScienceAdvCapsules_x000a_    %cost = 900_x000a_    %entryCost = 9200_x000a_    RP0conf = false_x000a_    @description ^=:$: From Stock (RO Config) mod_x000a_}"/>
            <x14:filter val="@PART[stackSeparatorMini]:FOR[xxxRP0]_x000a_{_x000a_    %TechRequired = earlyMaterialsScience_x000a_    %cost = 450_x000a_    %entryCost = 6200_x000a_    RP0conf = false_x000a_    @description ^=:$: From Stock (RO Config) mod_x000a_}"/>
            <x14:filter val="@PART[stackTriCoupler]:FOR[xxxRP0]_x000a_{_x000a_    %TechRequired = materialsScienceSatellite_x000a_    %cost = 50_x000a_    %entryCost = 1000_x000a_    RP0conf = true_x000a_    @description ^=:$: From Stock (RO Config) mod_x000a_}"/>
            <x14:filter val="@PART[StandardCtrlSrf]:FOR[xxxRP0]_x000a_{_x000a_    %TechRequired = start_x000a_    %cost = 25_x000a_    %entryCost = 500_x000a_    RP0conf = true_x000a_    @description ^=:$: From Stock (RO Config) mod_x000a_}"/>
            <x14:filter val="@PART[standardNoseCone]:FOR[xxxRP0]_x000a_{_x000a_    %TechRequired = start_x000a_    %cost = 10_x000a_    %entryCost = 200_x000a_    RP0conf = true_x000a_    @description ^=:$: From Stock (RO Config) mod_x000a_}"/>
            <x14:filter val="@PART[STAR5D]:FOR[xxxRP0]_x000a_{_x000a_    %TechRequired = solids1992_x000a_    %cost = 2700_x000a_    %entryCost = 8000_x000a_    RP0conf = false_x000a_    @description ^=:$: From Niche Parts mod_x000a__x000a_    MODULE_x000a_    { name = ModuleTagEngineSolid }_x000a__x000a_}"/>
            <x14:filter val="@PART[STAR8]:FOR[xxxRP0]_x000a_{_x000a_    %TechRequired = solids2009_x000a_    %cost = 2700_x000a_    %entryCost = 8000_x000a_    RP0conf = false_x000a_    @description ^=:$: From Niche Parts mod_x000a__x000a_    MODULE_x000a_    { name = ModuleTagEngineSolid }_x000a__x000a_}"/>
            <x14:filter val="@PART[stationHub]:FOR[xxxRP0]_x000a_{_x000a_    %TechRequired = modularSpaceStations_x000a_    %cost = 100_x000a_    %entryCost = 2000_x000a_    RP0conf = true_x000a_    @description ^=:$: From Stock (RO Config) mod_x000a__x000a_    MODULE_x000a_    { name = ModuleTagHabitable }_x000a_    MODULE_x000a_    { name = ModuleTagHumanRated }_x000a__x000a_}"/>
            <x14:filter val="@PART[stationHubLarge]:FOR[xxxRP0]_x000a_{_x000a_    %TechRequired = earlySpaceStations_x000a_    %cost = 200_x000a_    %entryCost = 4000_x000a_    RP0conf = true_x000a_    @description ^=:$: From Ven Stock Revamp mod_x000a__x000a_    MODULE_x000a_    { name = ModuleTagHumanRated }_x000a__x000a_}"/>
            <x14:filter val="@PART[STEERING_MOTOR_RD0110engine]:FOR[xxxRP0]_x000a_{_x000a_    %TechRequired = orbitalRocketry1960_x000a_    %cost = 20_x000a_    %entryCost = 400_x000a_    RP0conf = true_x000a_    @description ^=:$: From RealEngines mod_x000a__x000a_    MODULE_x000a_    { name = ModuleTagEngineLiquidTurbo }_x000a__x000a_}"/>
            <x14:filter val="@PART[structuralIBeam1]:FOR[xxxRP0]_x000a_{_x000a_    %TechRequired = start_x000a_    %cost = 10_x000a_    %entryCost = 200_x000a_    RP0conf = true_x000a_    @description ^=:$: From Stock (RO Config) mod_x000a_}"/>
            <x14:filter val="@PART[structuralIBeam2]:FOR[xxxRP0]_x000a_{_x000a_    %TechRequired = start_x000a_    %cost = 10_x000a_    %entryCost = 200_x000a_    RP0conf = true_x000a_    @description ^=:$: From Stock (RO Config) mod_x000a_}"/>
            <x14:filter val="@PART[structuralIBeam3]:FOR[xxxRP0]_x000a_{_x000a_    %TechRequired = start_x000a_    %cost = 10_x000a_    %entryCost = 200_x000a_    RP0conf = true_x000a_    @description ^=:$: From Stock (RO Config) mod_x000a_}"/>
            <x14:filter val="@PART[structuralMiniNode]:FOR[xxxRP0]_x000a_{_x000a_    %TechRequired = start_x000a_    %cost = 10_x000a_    %entryCost = 200_x000a_    RP0conf = true_x000a_    @description ^=:$: From Stock (RO Config) mod_x000a_}"/>
            <x14:filter val="@PART[structuralPanel1]:FOR[xxxRP0]_x000a_{_x000a_    %TechRequired = start_x000a_    %cost = 10_x000a_    %entryCost = 200_x000a_    RP0conf = true_x000a_    @description ^=:$: From Stock (RO Config) mod_x000a_}"/>
            <x14:filter val="@PART[structuralPanel2]:FOR[xxxRP0]_x000a_{_x000a_    %TechRequired = start_x000a_    %cost = 20_x000a_    %entryCost = 400_x000a_    RP0conf = true_x000a_    @description ^=:$: From Stock (RO Config) mod_x000a_}"/>
            <x14:filter val="@PART[structuralPylon]:FOR[xxxRP0]_x000a_{_x000a_    %TechRequired = start_x000a_    %cost = 20_x000a_    %entryCost = 400_x000a_    RP0conf = true_x000a_    @description ^=:$: From Stock (RO Config) mod_x000a_}"/>
            <x14:filter val="@PART[structuralWing]:FOR[xxxRP0]_x000a_{_x000a_    %TechRequired = start_x000a_    %cost = 25_x000a_    %entryCost = 500_x000a_    RP0conf = true_x000a_    @description ^=:$: From Stock (RO Config) mod_x000a_}"/>
            <x14:filter val="@PART[structuralWing2]:FOR[xxxRP0]_x000a_{_x000a_    %TechRequired = start_x000a_    %cost = 60_x000a_    %entryCost = 1200_x000a_    RP0conf = true_x000a_    @description ^=:$: From Stock (RO Config) mod_x000a_}"/>
            <x14:filter val="@PART[structuralWing3]:FOR[xxxRP0]_x000a_{_x000a_    %TechRequired = start_x000a_    %cost = 45_x000a_    %entryCost = 900_x000a_    RP0conf = true_x000a_    @description ^=:$: From Stock (RO Config) mod_x000a_}"/>
            <x14:filter val="@PART[structuralWing4]:FOR[xxxRP0]_x000a_{_x000a_    %TechRequired = start_x000a_    %cost = 10_x000a_    %entryCost = 200_x000a_    RP0conf = true_x000a_    @description ^=:$: From Stock (RO Config) mod_x000a_}"/>
            <x14:filter val="@PART[strutConnector]:FOR[xxxRP0]_x000a_{_x000a_    %TechRequired = start_x000a_    %cost = 5_x000a_    %entryCost = 100_x000a_    RP0conf = true_x000a_    @description ^=:$: From Stock (RO Config) mod_x000a_}"/>
            <x14:filter val="@PART[strutCube]:FOR[xxxRP0]_x000a_{_x000a_    %TechRequired = start_x000a_    %cost = 2_x000a_    %entryCost = 40_x000a_    RP0conf = true_x000a_    @description ^=:$: From Stock (RO Config) mod_x000a_}"/>
            <x14:filter val="@PART[strutCube3way]:FOR[xxxRP0]_x000a_{_x000a_    %TechRequired = materialsScienceLunar_x000a_    %cost = 20_x000a_    %entryCost = 5800_x000a_    RP0conf = false_x000a_    @description ^=:$: From Stock (RO Config) mod_x000a_}"/>
            <x14:filter val="@PART[strutCube90]:FOR[xxxRP0]_x000a_{_x000a_    %TechRequired = materialsScienceLunar_x000a_    %cost = 18_x000a_    %entryCost = 5800_x000a_    RP0conf = false_x000a_    @description ^=:$: From Stock (RO Config) mod_x000a_}"/>
            <x14:filter val="@PART[strutCubeLarge]:FOR[xxxRP0]_x000a_{_x000a_    %TechRequired = start_x000a_    %cost = 15_x000a_    %entryCost = 300_x000a_    RP0conf = true_x000a_    @description ^=:$: From Stock (RO Config) mod_x000a_}"/>
            <x14:filter val="@PART[strutCubeMedium]:FOR[xxxRP0]_x000a_{_x000a_    %TechRequired = start_x000a_    %cost = 8_x000a_    %entryCost = 160_x000a_    RP0conf = true_x000a_    @description ^=:$: From Stock (RO Config) mod_x000a_}"/>
            <x14:filter val="@PART[strutCubeMountingPlate]:FOR[xxxRP0]_x000a_{_x000a_    %TechRequired = materialsScienceLunar_x000a_    %cost = 30_x000a_    %entryCost = 5800_x000a_    RP0conf = false_x000a_    @description ^=:$: From Stock (RO Config) mod_x000a_}"/>
            <x14:filter val="@PART[strutCubeOCTOAdapter]:FOR[xxxRP0]_x000a_{_x000a_    %TechRequired = materialsScienceLunar_x000a_    %cost = 30_x000a_    %entryCost = 5800_x000a_    RP0conf = false_x000a_    @description ^=:$: From Stock (RO Config) mod_x000a_}"/>
            <x14:filter val="@PART[strutCubeS0Adapter]:FOR[xxxRP0]_x000a_{_x000a_    %TechRequired = materialsScienceLunar_x000a_    %cost = 30_x000a_    %entryCost = 5800_x000a_    RP0conf = false_x000a_    @description ^=:$: From Stock (RO Config) mod_x000a_}"/>
            <x14:filter val="@PART[strutCubeSmall]:FOR[xxxRP0]_x000a_{_x000a_    %TechRequired = start_x000a_    %cost = 4_x000a_    %entryCost = 80_x000a_    RP0conf = true_x000a_    @description ^=:$: From Stock (RO Config) mod_x000a_}"/>
            <x14:filter val="@PART[strutOcto]:FOR[xxxRP0]_x000a_{_x000a_    %TechRequired = start_x000a_    %cost = 7_x000a_    %entryCost = 140_x000a_    RP0conf = true_x000a_    @description ^=:$: From Stock (RO Config) mod_x000a_}"/>
            <x14:filter val="@PART[strutsoportec1]:FOR[xxxRP0]_x000a_{_x000a_    %TechRequired = earlyMaterialsScience_x000a_    %cost = 30_x000a_    %entryCost = 600_x000a_    RP0conf = true_x000a_    @description ^=:$: From AIES mod_x000a_}"/>
            <x14:filter val="@PART[STXCANIOT]:FOR[xxxRP0]_x000a_{_x000a_    %TechRequired = largeScaleOrbitalCon_x000a_    %cost = 13500_x000a_    %entryCost = 390000_x000a_    RP0conf = true_x000a_    @description ^=:$: From SXT mod_x000a__x000a_    MODULE_x000a_    { name = ModuleTagHabitable }_x000a_    MODULE_x000a_    { name = ModuleTagHumanRated }_x000a__x000a_}"/>
            <x14:filter val="@PART[SuperDraco_Double]:FOR[xxxRP0]_x000a_{_x000a_    %TechRequired = gridFins_x000a_    %cost = 124_x000a_    %entryCost = 1240_x000a_    RP0conf = true_x000a_    @description ^=:$: From Niche Parts mod_x000a__x000a_    MODULE_x000a_    { name = ModuleTagEngineLiquidPF }_x000a__x000a_}"/>
            <x14:filter val="@PART[SuperDraco_Single]:FOR[xxxRP0]_x000a_{_x000a_    %TechRequired = gridFins_x000a_    %cost = 62_x000a_    %entryCost = 1240_x000a_    RP0conf = true_x000a_    @description ^=:$: From Niche Parts mod_x000a__x000a_    MODULE_x000a_    { name = ModuleTagEngineLiquidPF }_x000a__x000a_}"/>
            <x14:filter val="@PART[SuperDrago]:FOR[xxxRP0]_x000a_{_x000a_    %TechRequired = gridFins_x000a_    %cost = 124_x000a_    %entryCost = 1240_x000a_    RP0conf = true_x000a_    @description ^=:$: From RealEngines mod_x000a__x000a_    MODULE_x000a_    { name = ModuleTagEngineLiquidPF }_x000a__x000a_}"/>
            <x14:filter val="@PART[SurfAntenna]:FOR[xxxRP0]_x000a_{_x000a_    %TechRequired = start_x000a_    %cost = 20_x000a_    %entryCost = 100_x000a_    RP0conf = true_x000a_    @description ^=:$: From Stock (RO Config) mod_x000a__x000a_    MODULE_x000a_    { name = ModuleTagInstruments }_x000a__x000a_}"/>
            <x14:filter val="@PART[sweptWing]:FOR[xxxRP0]_x000a_{_x000a_    %TechRequired = start_x000a_    %cost = 145_x000a_    %entryCost = 2900_x000a_    RP0conf = true_x000a_    @description ^=:$: From Stock (RO Config) mod_x000a_}"/>
            <x14:filter val="@PART[sweptWing1]:FOR[xxxRP0]_x000a_{_x000a_    %TechRequired = start_x000a_    %cost = 55_x000a_    %entryCost = 1100_x000a_    RP0conf = true_x000a_    @description ^=:$: From Stock (RO Config) mod_x000a_}"/>
            <x14:filter val="@PART[sweptWing2]:FOR[xxxRP0]_x000a_{_x000a_    %TechRequired = start_x000a_    %cost = 140_x000a_    %entryCost = 2800_x000a_    RP0conf = true_x000a_    @description ^=:$: From Stock (RO Config) mod_x000a_}"/>
            <x14:filter val="@PART[SXT_Jumo213A]:FOR[xxxRP0]_x000a_{_x000a_    %TechRequired = start_x000a_    %cost = 20_x000a_    %entryCost = 400_x000a_    RP0conf = true_x000a_    @description ^=:$: From SXT mod_x000a__x000a_    MODULE_x000a_    { name = ModuleTagHabitable }_x000a__x000a_}"/>
            <x14:filter val="@PART[SXT375mProbe]:FOR[xxxRP0]_x000a_{_x000a_    %TechRequired = interplanetaryProbes_x000a_    %cost = 1500_x000a_    %entryCost = 30000_x000a_    RP0conf = true_x000a_    @description ^=:$: From SXT mod_x000a__x000a_    MODULE_x000a_    { name = ModuleTagAvionics }_x000a__x000a_}"/>
            <x14:filter val="@PART[SXTAirbag]:FOR[xxxRP0]_x000a_{_x000a_    %TechRequired = lunarRatedHeatshields_x000a_    %cost = 200_x000a_    %entryCost = 20000_x000a_    RP0conf = true_x000a_    @description ^=:$: From SXT mod_x000a_}"/>
            <x14:filter val="@PART[SXTAirbagSmall]:FOR[xxxRP0]_x000a_{_x000a_    %TechRequired = lunarRatedHeatshields_x000a_    %cost = 150_x000a_    %entryCost = 15000_x000a_    RP0conf = true_x000a_    @description ^=:$: From SXT mod_x000a_}"/>
            <x14:filter val="@PART[SXTAJ10]:FOR[xxxRP0]_x000a_{_x000a_    %TechRequired = orbitalRocketry1956_x000a_    %cost = 150_x000a_    %entryCost = 3000_x000a_    RP0conf = true_x000a_    @description ^=:$: From SXT mod_x000a__x000a_    MODULE_x000a_    { name = ModuleTagEngineLiquidPF }_x000a_    MODULE_x000a_    { name = ModuleTagToxic }_x000a__x000a_}"/>
            <x14:filter val="@PART[SXTAJ10Adv]:FOR[xxxRP0]_x000a_{_x000a_    %TechRequired = orbitalRocketry1964_x000a_    %cost = 300_x000a_    %entryCost = 6000_x000a_    RP0conf = true_x000a_    @description ^=:$: From SXT mod_x000a__x000a_    MODULE_x000a_    { name = ModuleTagEngineLiquidPF }_x000a_    MODULE_x000a_    { name = ModuleTagToxic }_x000a__x000a_}"/>
            <x14:filter val="@PART[SXTAJ10Mid]:FOR[xxxRP0]_x000a_{_x000a_    %TechRequired = orbitalRocketry1961_x000a_    %cost = 250_x000a_    %entryCost = 5000_x000a_    RP0conf = true_x000a_    @description ^=:$: From SXT mod_x000a__x000a_    MODULE_x000a_    { name = ModuleTagEngineLiquidPF }_x000a_    MODULE_x000a_    { name = ModuleTagToxic }_x000a__x000a_}"/>
            <x14:filter val="@PART[SXTAlouetteI]:FOR[xxxRP0]_x000a_{_x000a_    %TechRequired = improvedAvionics_x000a_    %cost = 200_x000a_    %entryCost = 4000_x000a_    RP0conf = true_x000a_    @description ^=:$: From SXT mod_x000a__x000a_    MODULE_x000a_    { name = ModuleTagAvionics }_x000a__x000a_}"/>
            <x14:filter val="@PART[SXTAntenna]:FOR[xxxRP0]_x000a_{_x000a_    %TechRequired = start_x000a_    %cost = 1_x000a_    %entryCost = 20_x000a_    RP0conf = true_x000a_    @description ^=:$: From SXT mod_x000a__x000a_    MODULE_x000a_    { name = ModuleTagInstruments }_x000a__x000a_}"/>
            <x14:filter val="@PART[SXTBlackAdder]:FOR[xxxRP0]_x000a_{_x000a_    %TechRequired = orbitalRocketry1956_x000a_    %cost = 500_x000a_    %entryCost = 10000_x000a_    RP0conf = true_x000a_    @description ^=:$: From SXT mod_x000a__x000a_    MODULE_x000a_    { name = ModuleTagEngineLiquidTurbo }_x000a__x000a_}"/>
            <x14:filter val="@PART[SXTBlackAdder2]:FOR[xxxRP0]_x000a_{_x000a_    %TechRequired = orbitalRocketry1956_x000a_    %cost = 200_x000a_    %entryCost = 4000_x000a_    RP0conf = true_x000a_    @description ^=:$: From SXT mod_x000a__x000a_    MODULE_x000a_    { name = ModuleTagEngineLiquidTurbo }_x000a__x000a_}"/>
            <x14:filter val="@PART[SXTBuzzard]:FOR[xxxRP0]_x000a_{_x000a_    %TechRequired = start_x000a_    %cost = 30_x000a_    %entryCost = 600_x000a_    RP0conf = true_x000a_    @description ^=:$: From SXT mod_x000a__x000a_    MODULE_x000a_    { name = ModuleTagHabitable }_x000a__x000a_}"/>
            <x14:filter val="@PART[SXTCargoBay1]:FOR[xxxRP0]_x000a_{_x000a_    %TechRequired = matureSupersonic_x000a_    %cost = 520_x000a_    %entryCost = 14000_x000a_    RP0conf = false_x000a_    @description ^=:$: From SXT mod_x000a_}"/>
            <x14:filter val="@PART[SXTCastor30]:FOR[xxxRP0]_x000a_{_x000a_    %TechRequired = solids1967_x000a_    %cost = 172_x000a_    %entryCost = 3440_x000a_    RP0conf = true_x000a_    @description ^=:$: From SXT mod_x000a__x000a_    MODULE_x000a_    { name = ModuleTagEngineSolid }_x000a__x000a_}"/>
            <x14:filter val="@PART[SXTClyde]:FOR[xxxRP0]_x000a_{_x000a_    %TechRequired = supersonicFlightRP0_x000a_    %cost = 20_x000a_    %entryCost = 400_x000a_    RP0conf = true_x000a_    @description ^=:$: From SXT mod_x000a__x000a_    MODULE_x000a_    { name = ModuleTagHabitable }_x000a__x000a_}"/>
            <x14:filter val="@PART[SXTCommodore]:FOR[xxxRP0]_x000a_{_x000a_    %TechRequired = hydrolox1981_x000a_    %cost = 5000_x000a_    %entryCost = 100000_x000a_    RP0conf = true_x000a_    @description ^=:$: From SXT mod_x000a__x000a_    MODULE_x000a_    { name = ModuleTagEngineLiquidTurbo }_x000a_    MODULE_x000a_    { name = ModuleTagHumanRated }_x000a_    MODULE_x000a_    { name = ModuleTagHydrolox }_x000a__x000a_}"/>
            <x14:filter val="@PART[SXTCrewCabSSP10]:FOR[xxxRP0]_x000a_{_x000a_    %TechRequired = spaceStationPrototypes_x000a_    %cost = 5000_x000a_    %entryCost = 200000_x000a_    RP0conf = true_x000a_    @description ^=:$: From SXT mod_x000a__x000a_    MODULE_x000a_    { name = ModuleTagHabitable }_x000a_    MODULE_x000a_    { name = ModuleTagHumanRated }_x000a__x000a_}"/>
            <x14:filter val="@PART[SXTCrewCabSSP20]:FOR[xxxRP0]_x000a_{_x000a_    %TechRequired = spaceStationPrototypes_x000a_    %cost = 10000_x000a_    %entryCost = 230000_x000a_    RP0conf = true_x000a_    @description ^=:$: From SXT mod_x000a__x000a_    MODULE_x000a_    { name = ModuleTagHabitable }_x000a_    MODULE_x000a_    { name = ModuleTagHumanRated }_x000a__x000a_}"/>
            <x14:filter val="@PART[SXTDepolyRTGI]:FOR[xxxRP0]_x000a_{_x000a_    %TechRequired = gphsRTG_x000a_    %cost = 13205_x000a_    %entryCost = 132050_x000a_    RP0conf = true_x000a_    @description ^=:$: From SXT mod_x000a__x000a_    MODULE_x000a_    { name = ModuleTagNuclear }_x000a__x000a_}"/>
            <x14:filter val="@PART[SXTDepolyRTGII]:FOR[xxxRP0]_x000a_{_x000a_    %TechRequired = gphsRTG_x000a_    %cost = 13205_x000a_    %entryCost = 132050_x000a_    RP0conf = true_x000a_    @description ^=:$: From SXT mod_x000a__x000a_    MODULE_x000a_    { name = ModuleTagNuclear }_x000a__x000a_}"/>
            <x14:filter val="@PART[SXTDLK83EHabitat]:FOR[xxxRP0]_x000a_{_x000a_    %TechRequired = inflatableHabitats_x000a_    %cost = 49500_x000a_    %entryCost = 420000_x000a_    RP0conf = true_x000a_    @description ^=:$: From SXT mod_x000a__x000a_    MODULE_x000a_    { name = ModuleTagHabitable }_x000a_    MODULE_x000a_    { name = ModuleTagHumanRated }_x000a__x000a_}"/>
            <x14:filter val="@PART[SXTelevonLarge]:FOR[xxxRP0]_x000a_{_x000a_    %TechRequired = start_x000a_    %cost = 115_x000a_    %entryCost = 2300_x000a_    RP0conf = true_x000a_    @description ^=:$: From SXT mod_x000a_}"/>
            <x14:filter val="@PART[SXTelevonSmall]:FOR[xxxRP0]_x000a_{_x000a_    %TechRequired = start_x000a_    %cost = 25_x000a_    %entryCost = 500_x000a_    RP0conf = true_x000a_    @description ^=:$: From SXT mod_x000a_}"/>
            <x14:filter val="@PART[SXTelevonSmallHalf]:FOR[xxxRP0]_x000a_{_x000a_    %TechRequired = start_x000a_    %cost = 15_x000a_    %entryCost = 300_x000a_    RP0conf = true_x000a_    @description ^=:$: From SXT mod_x000a_}"/>
            <x14:filter val="@PART[SXTelevonVeryLarge]:FOR[xxxRP0]_x000a_{_x000a_    %TechRequired = start_x000a_    %cost = 185_x000a_    %entryCost = 3700_x000a_    RP0conf = true_x000a_    @description ^=:$: From SXT mod_x000a_}"/>
            <x14:filter val="@PART[SXTEntenteCordiale]:FOR[xxxRP0]_x000a_{_x000a_    %TechRequired = advancedJetEngines_x000a_    %cost = 5320_x000a_    %entryCost = 106400_x000a_    RP0conf = true_x000a_    @description ^=:$: From SXT mod_x000a__x000a_    MODULE_x000a_    { name = ModuleTagHabitable }_x000a__x000a_}"/>
            <x14:filter val="@PART[SXTFuel625m]:FOR[xxxRP0]_x000a_{_x000a_    %TechRequired = start_x000a_    %cost = 30_x000a_    %entryCost = 600_x000a_    RP0conf = true_x000a_    @description ^=:$: From SXT mod_x000a_}"/>
            <x14:filter val="@PART[SXTHECSRanger]:FOR[xxxRP0]_x000a_{_x000a_    %TechRequired = interplanetaryProbes_x000a_    %cost = 1200_x000a_    %entryCost = 24000_x000a_    RP0conf = true_x000a_    @description ^=:$: From SXT mod_x000a_}"/>
            <x14:filter val="@PART[SXTInlineAirIntake]:FOR[xxxRP0]_x000a_{_x000a_    %TechRequired = start_x000a_    %cost = 20_x000a_    %entryCost = 400_x000a_    RP0conf = true_x000a_    @description ^=:$: From SXT mod_x000a_}"/>
            <x14:filter val="@PART[SXTISSHabISK30]:FOR[xxxRP0]_x000a_{_x000a_    %TechRequired = earlySpaceStations_x000a_    %cost = 50000_x000a_    %entryCost = 200000_x000a_    RP0conf = true_x000a_    @description ^=:$: From SXT mod_x000a__x000a_    MODULE_x000a_    { name = ModuleTagHabitable }_x000a_    MODULE_x000a_    { name = ModuleTagHumanRated }_x000a__x000a_}"/>
            <x14:filter val="@PART[SXTJ213]:FOR[xxxRP0]_x000a_{_x000a_    %TechRequired = start_x000a_    %cost = 30_x000a_    %entryCost = 600_x000a_    RP0conf = true_x000a_    @description ^=:$: From SXT mod_x000a__x000a_    MODULE_x000a_    { name = ModuleTagHabitable }_x000a__x000a_}"/>
            <x14:filter val="@PART[SXTK1Base5m]:FOR[xxxRP0]_x000a_{_x000a_    %TechRequired = stagedCombustion1969_x000a_    %cost = 2850_x000a_    %entryCost = 9000_x000a_    RP0conf = false_x000a_    @description ^=:$: From SXT mod_x000a_}"/>
            <x14:filter val="@PART[SXTK1BaseLarge]:FOR[xxxRP0]_x000a_{_x000a_    %TechRequired = stagedCombustion1969_x000a_    %cost = 22050_x000a_    %entryCost = 20000_x000a_    RP0conf = false_x000a_    @description ^=:$: From SXT mod_x000a_}"/>
            <x14:filter val="@PART[SXTK1Decoupler]:FOR[xxxRP0]_x000a_{_x000a_    %TechRequired = materialsScienceLunar_x000a_    %cost = 250_x000a_    %entryCost = 5000_x000a_    RP0conf = true_x000a_    @description ^=:$: From SXT mod_x000a__x000a_    MODULE_x000a_    { name = ModuleTagDecoupler }_x000a__x000a_}"/>
            <x14:filter val="@PART[SXTK1Decoupler2]:FOR[xxxRP0]_x000a_{_x000a_    %TechRequired = materialsScienceLunar_x000a_    %cost = 500_x000a_    %entryCost = 10000_x000a_    RP0conf = true_x000a_    @description ^=:$: From SXT mod_x000a__x000a_    MODULE_x000a_    { name = ModuleTagDecoupler }_x000a__x000a_}"/>
            <x14:filter val="@PART[SXTKD170]:FOR[xxxRP0]_x000a_{_x000a_    %TechRequired = stagedCombustion1986_x000a_    %cost = 5400_x000a_    %entryCost = 108000_x000a_    RP0conf = true_x000a_    @description ^=:$: From SXT mod_x000a__x000a_    MODULE_x000a_    { name = ModuleTagEngineLiquidTurbo }_x000a__x000a_}"/>
            <x14:filter val="@PART[SXTKDBTsar2]:FOR[xxxRP0]_x000a_{_x000a_    %TechRequired = materialsScienceLunar_x000a_    %cost = 13000_x000a_    %entryCost = 46600_x000a_    RP0conf = false_x000a_    @description ^=:$: From SXT mod_x000a_}"/>
            <x14:filter val="@PART[SXTKDBTsar25to375]:FOR[xxxRP0]_x000a_{_x000a_    %TechRequired = materialsScienceLunar_x000a_    %cost = 6500_x000a_    %entryCost = 32600_x000a_    RP0conf = false_x000a_    @description ^=:$: From SXT mod_x000a_}"/>
            <x14:filter val="@PART[SXTKDBTsar3]:FOR[xxxRP0]_x000a_{_x000a_    %TechRequired = materialsScienceLunar_x000a_    %cost = 13000_x000a_    %entryCost = 46600_x000a_    RP0conf = false_x000a_    @description ^=:$: From SXT mod_x000a_}"/>
            <x14:filter val="@PART[SXTke111]:FOR[xxxRP0]_x000a_{_x000a_    %TechRequired = start_x000a_    %cost = 30_x000a_    %entryCost = 600_x000a_    RP0conf = true_x000a_    @description ^=:$: From SXT mod_x000a__x000a_    MODULE_x000a_    { name = ModuleTagHabitable }_x000a__x000a_}"/>
            <x14:filter val="@PART[SXTKe90TurboJet]:FOR[xxxRP0]_x000a_{_x000a_    %TechRequired = refinedTurbofans_x000a_    %cost = 1000_x000a_    %entryCost = 20000_x000a_    RP0conf = true_x000a_    @description ^=:$: From SXT mod_x000a_}"/>
            <x14:filter val="@PART[SXTKO211Dprop]:FOR[xxxRP0]_x000a_{_x000a_    %TechRequired = start_x000a_    %cost = 16_x000a_    %entryCost = 320_x000a_    RP0conf = true_x000a_    @description ^=:$: From SXT mod_x000a__x000a_    MODULE_x000a_    { name = ModuleTagHabitable }_x000a__x000a_}"/>
            <x14:filter val="@PART[SXTlaunchclamp1]:FOR[xxxRP0]_x000a_{_x000a_    %TechRequired = start_x000a_    %cost = 10_x000a_    %entryCost = 200_x000a_    RP0conf = true_x000a_    @description ^=:$: From SXT mod_x000a_}"/>
            <x14:filter val="@PART[SXTLT80]:FOR[xxxRP0]_x000a_{_x000a_    %TechRequired = improvedHydrolox_x000a_    %cost = 2500_x000a_    %entryCost = 100000_x000a_    RP0conf = true_x000a_    @description ^=:$: From SXT mod_x000a__x000a_    MODULE_x000a_    { name = ModuleTagEngineLiquidTurbo }_x000a_    MODULE_x000a_    { name = ModuleTagHydrolox }_x000a__x000a_}"/>
            <x14:filter val="@PART[SXTMerlin46Prop]:FOR[xxxRP0]_x000a_{_x000a_    %TechRequired = start_x000a_    %cost = 19_x000a_    %entryCost = 380_x000a_    RP0conf = true_x000a_    @description ^=:$: From SXT mod_x000a_}"/>
            <x14:filter val="@PART[SXTMerlin66prop]:FOR[xxxRP0]_x000a_{_x000a_    %TechRequired = start_x000a_    %cost = 20_x000a_    %entryCost = 400_x000a_    RP0conf = true_x000a_    @description ^=:$: From SXT mod_x000a_}"/>
            <x14:filter val="@PART[SXTMiniJet]:FOR[xxxRP0]_x000a_{_x000a_    %TechRequired = refinedTurbofans_x000a_    %cost = 93_x000a_    %entryCost = 1860_x000a_    RP0conf = true_x000a_    @description ^=:$: From SXT mod_x000a_}"/>
            <x14:filter val="@PART[SXTmk3Cockpit52]:FOR[xxxRP0]_x000a_{_x000a_    %TechRequired = matureSupersonic_x000a_    %cost = 2064_x000a_    %entryCost = 41279_x000a_    RP0conf = true_x000a_    @description ^=:$: From SXT mod_x000a__x000a_    MODULE_x000a_    { name = ModuleTagHabitable }_x000a__x000a_}"/>
            <x14:filter val="@PART[SXTMTVGirder]:FOR[xxxRP0]_x000a_{_x000a_    %TechRequired = improvedOrbitalConstruction_x000a_    %cost = 990_x000a_    %entryCost = 19800_x000a_    RP0conf = true_x000a_    @description ^=:$: From SXT mod_x000a_}"/>
            <x14:filter val="@PART[SXTMTVGirderBasic]:FOR[xxxRP0]_x000a_{_x000a_    %TechRequired = improvedOrbitalConstruction_x000a_    %cost = 320_x000a_    %entryCost = 6400_x000a_    RP0conf = true_x000a_    @description ^=:$: From SXT mod_x000a_}"/>
            <x14:filter val="@PART[SXTMTVGirderOpen]:FOR[xxxRP0]_x000a_{_x000a_    %TechRequired = improvedOrbitalConstruction_x000a_    %cost = 660_x000a_    %entryCost = 13200_x000a_    RP0conf = true_x000a_    @description ^=:$: From SXT mod_x000a_}"/>
            <x14:filter val="@PART[SXTMTVGirderOpenMedium]:FOR[xxxRP0]_x000a_{_x000a_    %TechRequired = improvedOrbitalConstruction_x000a_    %cost = 330_x000a_    %entryCost = 6600_x000a_    RP0conf = true_x000a_    @description ^=:$: From SXT mod_x000a_}"/>
            <x14:filter val="@PART[SXTMTVGirderOpenSmall]:FOR[xxxRP0]_x000a_{_x000a_    %TechRequired = improvedOrbitalConstruction_x000a_    %cost = 165_x000a_    %entryCost = 3300_x000a_    RP0conf = true_x000a_    @description ^=:$: From SXT mod_x000a_}"/>
            <x14:filter val="@PART[SXTn1GridFin]:FOR[xxxRP0]_x000a_{_x000a_    %TechRequired = dockingCrewTransfer_x000a_    %cost = 640_x000a_    %entryCost = 1800_x000a_    RP0conf = false_x000a_    @description ^=:$: From SXT mod_x000a_}"/>
            <x14:filter val="@PART[SXTNERVA]:FOR[xxxRP0]_x000a_{_x000a_    %TechRequired = nuclearPropulsionNF_x000a_    %cost = 28000_x000a_    %entryCost = 2500000_x000a_    RP0conf = true_x000a_    @description ^=:$: From SXT mod_x000a__x000a_    MODULE_x000a_    { name = ModuleTagEngineLiquidTurbo }_x000a_    MODULE_x000a_    { name = ModuleTagNuclear }_x000a__x000a_}"/>
            <x14:filter val="@PART[SXTNERVAB]:FOR[xxxRP0]_x000a_{_x000a_    %TechRequired = basicNuclearPropulsion_x000a_    %cost = 75000_x000a_    %entryCost = 2000000_x000a_    RP0conf = true_x000a_    @description ^=:$: From SXT mod_x000a__x000a_    MODULE_x000a_    { name = ModuleTagEngineLiquidTurbo }_x000a_    MODULE_x000a_    { name = ModuleTagNuclear }_x000a__x000a_}"/>
            <x14:filter val="@PART[SXTNK12M]:FOR[xxxRP0]_x000a_{_x000a_    %TechRequired = highSpeedFlight_x000a_    %cost = 400_x000a_    %entryCost = 8000_x000a_    RP0conf = true_x000a_    @description ^=:$: From SXT mod_x000a_}"/>
            <x14:filter val="@PART[SXTNK21BlockV]:FOR[xxxRP0]_x000a_{_x000a_    %TechRequired = stagedCombustion1969_x000a_    %cost = 2000_x000a_    %entryCost = 40000_x000a_    RP0conf = true_x000a_    @description ^=:$: From SXT mod_x000a__x000a_    MODULE_x000a_    { name = ModuleTagEngineLiquidTurbo }_x000a__x000a_}"/>
            <x14:filter val="@PART[SXTOsaulNoseCockpitAn225]:FOR[xxxRP0]_x000a_{_x000a_    %TechRequired = refinedTurbofans_x000a_    %cost = 3980_x000a_    %entryCost = 79600_x000a_    RP0conf = true_x000a_    @description ^=:$: From SXT mod_x000a__x000a_    MODULE_x000a_    { name = ModuleTagHabitable }_x000a__x000a_}"/>
            <x14:filter val="@PART[SXTOsaulTail]:FOR[xxxRP0]_x000a_{_x000a_    %TechRequired = refinedTurbofans_x000a_    %cost = 200_x000a_    %entryCost = 4000_x000a_    RP0conf = true_x000a_    @description ^=:$: From SXT mod_x000a_}"/>
            <x14:filter val="@PART[SXTOsualHullLarge]:FOR[xxxRP0]_x000a_{_x000a_    %TechRequired = refinedTurbofans_x000a_    %cost = 180_x000a_    %entryCost = 3600_x000a_    RP0conf = true_x000a_    @description ^=:$: From SXT mod_x000a_}"/>
            <x14:filter val="@PART[SXTOsualRadCockpit]:FOR[xxxRP0]_x000a_{_x000a_    %TechRequired = refinedTurbofans_x000a_    %cost = 3500_x000a_    %entryCost = 70000_x000a_    RP0conf = true_x000a_    @description ^=:$: From SXT mod_x000a__x000a_    MODULE_x000a_    { name = ModuleTagHabitable }_x000a__x000a_}"/>
            <x14:filter val="@PART[SXTOsualRadHull]:FOR[xxxRP0]_x000a_{_x000a_    %TechRequired = refinedTurbofans_x000a_    %cost = 120_x000a_    %entryCost = 2400_x000a_    RP0conf = true_x000a_    @description ^=:$: From SXT mod_x000a_}"/>
            <x14:filter val="@PART[SXTOsualRadHullEnd]:FOR[xxxRP0]_x000a_{_x000a_    %TechRequired = refinedTurbofans_x000a_    %cost = 120_x000a_    %entryCost = 2400_x000a_    RP0conf = true_x000a_    @description ^=:$: From SXT mod_x000a_}"/>
            <x14:filter val="@PART[SXTProbeGooo]:FOR[xxxRP0]_x000a_{_x000a_    %TechRequired = start_x000a_    %cost = 100_x000a_    %entryCost = 2000_x000a_    RP0conf = true_x000a_    @description ^=:$: From SXT mod_x000a__x000a_    MODULE_x000a_    { name = ModuleTagInstruments }_x000a__x000a_}"/>
            <x14:filter val="@PART[SXTProtonlikeNoseCone]:FOR[xxxRP0]_x000a_{_x000a_    %TechRequired = start_x000a_    %cost = 10_x000a_    %entryCost = 200_x000a_    RP0conf = true_x000a_    @description ^=:$: From SXT mod_x000a_}"/>
            <x14:filter val="@PART[SXTPWPT6]:FOR[xxxRP0]_x000a_{_x000a_    %TechRequired = matureTurbofans_x000a_    %cost = 19_x000a_    %entryCost = 380_x000a_    RP0conf = true_x000a_    @description ^=:$: From SXT mod_x000a_}"/>
            <x14:filter val="@PART[SXTPWR2800]:FOR[xxxRP0]_x000a_{_x000a_    %TechRequired = start_x000a_    %cost = 32_x000a_    %entryCost = 640_x000a_    RP0conf = true_x000a_    @description ^=:$: From SXT mod_x000a_}"/>
            <x14:filter val="@PART[SXTR280018WProp]:FOR[xxxRP0]_x000a_{_x000a_    %TechRequired = start_x000a_    %cost = 23.7_x000a_    %entryCost = 474_x000a_    RP0conf = true_x000a_    @description ^=:$: From SXT mod_x000a_}"/>
            <x14:filter val="@PART[SXTR280021Prop]:FOR[xxxRP0]_x000a_{_x000a_    %TechRequired = start_x000a_    %cost = 27_x000a_    %entryCost = 540_x000a_    RP0conf = true_x000a_    @description ^=:$: From SXT mod_x000a_}"/>
            <x14:filter val="@PART[SXTRadialAirIntakeShockCone]:FOR[xxxRP0]_x000a_{_x000a_    %TechRequired = matureSupersonic_x000a_    %cost = 20_x000a_    %entryCost = 400_x000a_    RP0conf = true_x000a_    @description ^=:$: From SXT mod_x000a_}"/>
            <x14:filter val="@PART[SXTradialWindow]:FOR[xxxRP0]_x000a_{_x000a_    %TechRequired = start_x000a_    %cost = 1_x000a_    %entryCost = 20_x000a_    RP0conf = true_x000a_    @description ^=:$: From SXT mod_x000a_}"/>
            <x14:filter val="@PART[SXTRCSRack]:FOR[xxxRP0]_x000a_{_x000a_    %TechRequired = improvedFlightControl_x000a_    %cost = 45_x000a_    %entryCost = 2000_x000a_    RP0conf = true_x000a_    @description ^=:$: From SXT mod_x000a__x000a_    MODULE_x000a_    { name = ModuleTagEngineLiquidPF }_x000a__x000a_}"/>
            <x14:filter val="@PART[SXTsciencenosecone]:FOR[xxxRP0]_x000a_{_x000a_    %TechRequired = scienceLunar_x000a_    %cost = 1500_x000a_    %entryCost = 30000_x000a_    RP0conf = true_x000a_    @description ^=:$: From SXT mod_x000a__x000a_    MODULE_x000a_    { name = ModuleTagInstruments }_x000a__x000a_}"/>
            <x14:filter val="@PART[SXTsize2LFtank]:FOR[xxxRP0]_x000a_{_x000a_    %TechRequired = effectiveSpaceplanes_x000a_    %cost = 1_x000a_    %entryCost = 15600_x000a_    RP0conf = false_x000a_    @description ^=:$: From SXT mod_x000a_}"/>
            <x14:filter val="@PART[SXTsize2LFtankShort]:FOR[xxxRP0]_x000a_{_x000a_    %TechRequired = effectiveSpaceplanes_x000a_    %cost = 1_x000a_    %entryCost = 7800_x000a_    RP0conf = false_x000a_    @description ^=:$: From SXT mod_x000a_}"/>
            <x14:filter val="@PART[SXTSmallFuselage]:FOR[xxxRP0]_x000a_{_x000a_    %TechRequired = hypersonicFlightRP0_x000a_    %cost = 100_x000a_    %entryCost = 5000_x000a_    RP0conf = true_x000a_    @description ^=:$: From SXT mod_x000a_}"/>
            <x14:filter val="@PART[SXTsolarPanelhex]:FOR[xxxRP0]_x000a_{_x000a_    %TechRequired = spaceStationSolarPanels_x000a_    %cost = 100_x000a_    %entryCost = 2000_x000a_    RP0conf = true_x000a_    @description ^=:$: From SXT mod_x000a_}"/>
            <x14:filter val="@PART[SXTsolarPanelLarge]:FOR[xxxRP0]_x000a_{_x000a_    %TechRequired = spaceStationSolarPanels_x000a_    %cost = 1000_x000a_    %entryCost = 20000_x000a_    RP0conf = true_x000a_    @description ^=:$: From SXT mod_x000a_}"/>
            <x14:filter val="@PART[SXTSPKTRCabin]:FOR[xxxRP0]_x000a_{_x000a_    %TechRequired = earlySpaceStations_x000a_    %cost = 5000_x000a_    %entryCost = 100000_x000a_    RP0conf = true_x000a_    @description ^=:$: From SXT mod_x000a__x000a_    MODULE_x000a_    { name = ModuleTagHabitable }_x000a_    MODULE_x000a_    { name = ModuleTagHumanRated }_x000a__x000a_}"/>
            <x14:filter val="@PART[SXTSputnik]:FOR[xxxRP0]_x000a_{_x000a_    %TechRequired = avionicsPrototypes_x000a_    %cost = 10_x000a_    %entryCost = 200_x000a_    RP0conf = true_x000a_    @description ^=:$: From SXT mod_x000a__x000a_    MODULE_x000a_    { name = ModuleTagAvionics }_x000a__x000a_}"/>
            <x14:filter val="@PART[SXTTinyprop]:FOR[xxxRP0]_x000a_{_x000a_    %TechRequired = start_x000a_    %cost = 8_x000a_    %entryCost = 160_x000a_    RP0conf = true_x000a_    @description ^=:$: From SXT mod_x000a_}"/>
            <x14:filter val="@PART[SXTWaxWing]:FOR[xxxRP0]_x000a_{_x000a_    %TechRequired = solids1967_x000a_    %cost = 300_x000a_    %entryCost = 6000_x000a_    RP0conf = true_x000a_    @description ^=:$: From SXT mod_x000a__x000a_    MODULE_x000a_    { name = ModuleTagEngineSolid }_x000a__x000a_}"/>
            <x14:filter val="@PART[SXTWingSmall]:FOR[xxxRP0]_x000a_{_x000a_    %TechRequired = start_x000a_    %cost = 40_x000a_    %entryCost = 800_x000a_    RP0conf = true_x000a_    @description ^=:$: From SXT mod_x000a_}"/>
            <x14:filter val="@PART[SXTX405]:FOR[xxxRP0]_x000a_{_x000a_    %TechRequired = orbitalRocketry1956_x000a_    %cost = 650_x000a_    %entryCost = 13000_x000a_    RP0conf = true_x000a_    @description ^=:$: From SXT mod_x000a__x000a_    MODULE_x000a_    { name = ModuleTagEngineLiquidTurbo }_x000a__x000a_}"/>
            <x14:filter val="@PART[Sylda]:FOR[xxxRP0]_x000a_{_x000a_    %TechRequired = materialsScienceInternational_x000a_    %cost = 200_x000a_    %entryCost = 1000_x000a_    RP0conf = false_x000a_    @description ^=:$: From ESA Launchers mod_x000a_}"/>
            <x14:filter val="@PART[t_af_bo]:FOR[xxxRP0]_x000a_{_x000a_    %TechRequired = matureCapsules_x000a_    %cost = 1800_x000a_    %entryCost = 60000_x000a_    RP0conf = true_x000a_    @description ^=:$: From RN Soyuz mod_x000a__x000a_    MODULE_x000a_    { name = ModuleTagAvionics }_x000a_    MODULE_x000a_    { name = ModuleTagHabitable }_x000a_    MODULE_x000a_    { name = ModuleTagHumanRated }_x000a__x000a_}"/>
            <x14:filter val="@PART[t_bo]:FOR[xxxRP0]_x000a_{_x000a_    %TechRequired = matureCapsules_x000a_    %cost = 1800_x000a_    %entryCost = 60000_x000a_    RP0conf = true_x000a_    @description ^=:$: From RN Soyuz mod_x000a__x000a_    MODULE_x000a_    { name = ModuleTagAvionics }_x000a_    MODULE_x000a_    { name = ModuleTagHumanRated }_x000a__x000a_}"/>
            <x14:filter val="@PART[t_dp]:FOR[xxxRP0]_x000a_{_x000a_    %TechRequired = earlyDocking_x000a_    %cost = 2000_x000a_    %entryCost = 70000_x000a_    RP0conf = true_x000a_    @description ^=:$: From RN Soyuz mod_x000a__x000a_    MODULE_x000a_    { name = ModuleTagHumanRated }_x000a_    MODULE_x000a_    { name = ModuleTagDecoupler }_x000a__x000a_}"/>
            <x14:filter val="@PART[t_pao]:FOR[xxxRP0]_x000a_{_x000a_    %TechRequired = matureCapsules_x000a_    %cost = 1500_x000a_    %entryCost = 55000_x000a_    RP0conf = true_x000a_    @description ^=:$: From RN Soyuz mod_x000a__x000a_    MODULE_x000a_    { name = ModuleTagHumanRated }_x000a__x000a_}"/>
            <x14:filter val="@PART[t_pao2]:FOR[xxxRP0]_x000a_{_x000a_    %TechRequired = improvedCapsules_x000a_    %cost = 800_x000a_    %entryCost = 1_x000a_    RP0conf = false_x000a_    @description ^=:$: From RN Soyuz mod_x000a__x000a_    MODULE_x000a_    { name = ModuleTagHumanRated }_x000a__x000a_}"/>
            <x14:filter val="@PART[TacAirFilter]:FOR[xxxRP0]_x000a_{_x000a_    %TechRequired = lifeSupportISRU_x000a_    %cost = 2000_x000a_    %entryCost = 6000_x000a_    RP0conf = false_x000a_    @description ^=:$: From TACLS mod_x000a_}"/>
            <x14:filter val="@PART[TacCarbonExtractor]:FOR[xxxRP0]_x000a_{_x000a_    %TechRequired = lifeSupportISRU_x000a_    %cost = 500_x000a_    %entryCost = 10000_x000a_    RP0conf = true_x000a_    @description ^=:$: From TACLS mod_x000a__x000a_    MODULE_x000a_    { name = ModuleTagHumanRated }_x000a__x000a_}"/>
            <x14:filter val="@PART[TacCarbonExtractorLarge]:FOR[xxxRP0]_x000a_{_x000a_    %TechRequired = advancedLifeSupport_x000a_    %cost = 1000_x000a_    %entryCost = 20000_x000a_    RP0conf = true_x000a_    @description ^=:$: From TACLS mod_x000a__x000a_    MODULE_x000a_    { name = ModuleTagHumanRated }_x000a__x000a_}"/>
            <x14:filter val="@PART[TacCarbonExtractorLarge375]:FOR[xxxRP0]_x000a_{_x000a_    %TechRequired = efficientLifeSupport_x000a_    %cost = 8200_x000a_    %entryCost = 13500_x000a_    RP0conf = false_x000a_    @description ^=:$: From TACLS mod_x000a_}"/>
            <x14:filter val="@PART[TacFoodContainer]:FOR[xxxRP0]_x000a_{_x000a_    %TechRequired = earlyLifeSupport_x000a_    %cost = 357_x000a_    %entryCost = 400_x000a_    RP0conf = false_x000a_    @description ^=:$: From TACLS mod_x000a_}"/>
            <x14:filter val="@PART[TacFoodContainerLarge]:FOR[xxxRP0]_x000a_{_x000a_    %TechRequired = earlyLifeSupport_x000a_    %cost = 2526_x000a_    %entryCost = 800_x000a_    RP0conf = false_x000a_    @description ^=:$: From TACLS mod_x000a_}"/>
            <x14:filter val="@PART[TacFoodContainerLarge375]:FOR[xxxRP0]_x000a_{_x000a_    %TechRequired = earlyLifeSupport_x000a_    %cost = 3788_x000a_    %entryCost = 1600_x000a_    RP0conf = false_x000a_    @description ^=:$: From TACLS mod_x000a_}"/>
            <x14:filter val="@PART[TacFoodContainerSmall]:FOR[xxxRP0]_x000a_{_x000a_    %TechRequired = earlyLifeSupport_x000a_    %cost = 56_x000a_    %entryCost = 400_x000a_    RP0conf = false_x000a_    @description ^=:$: From TACLS mod_x000a_}"/>
            <x14:filter val="@PART[TacLifeSupportContainer]:FOR[xxxRP0]_x000a_{_x000a_    %TechRequired = earlyLifeSupport_x000a_    %cost = 328_x000a_    %entryCost = 400_x000a_    RP0conf = false_x000a_    @description ^=:$: From TACLS mod_x000a_}"/>
            <x14:filter val="@PART[TacLifeSupportContainerLarge]:FOR[xxxRP0]_x000a_{_x000a_    %TechRequired = earlyLifeSupport_x000a_    %cost = 2255_x000a_    %entryCost = 800_x000a_    RP0conf = false_x000a_    @description ^=:$: From TACLS mod_x000a_}"/>
            <x14:filter val="@PART[TacLifeSupportContainerLarge375]:FOR[xxxRP0]_x000a_{_x000a_    %TechRequired = earlyLifeSupport_x000a_    %cost = 3382_x000a_    %entryCost = 1600_x000a_    RP0conf = false_x000a_    @description ^=:$: From TACLS mod_x000a_}"/>
            <x14:filter val="@PART[TacLifeSupportContainerSmall]:FOR[xxxRP0]_x000a_{_x000a_    %TechRequired = earlyLifeSupport_x000a_    %cost = 53_x000a_    %entryCost = 400_x000a_    RP0conf = false_x000a_    @description ^=:$: From TACLS mod_x000a_}"/>
            <x14:filter val="@PART[TacLifeSupportMFTContainer]:FOR[xxxRP0]_x000a_{_x000a_    %TechRequired = earlyLifeSupport_x000a_    %cost = 1_x000a_    %entryCost = 1800_x000a_    RP0conf = false_x000a_    @description ^=:$: From TACLS mod_x000a_}"/>
            <x14:filter val="@PART[TacLifeSupportMFTContainerLarge]:FOR[xxxRP0]_x000a_{_x000a_    %TechRequired = earlyLifeSupport_x000a_    %cost = 1_x000a_    %entryCost = 3600_x000a_    RP0conf = false_x000a_    @description ^=:$: From TACLS mod_x000a_}"/>
            <x14:filter val="@PART[TacLifeSupportMFTContainerLarge375]:FOR[xxxRP0]_x000a_{_x000a_    %TechRequired = earlyLifeSupport_x000a_    %cost = 1_x000a_    %entryCost = 5400_x000a_    RP0conf = false_x000a_    @description ^=:$: From TACLS mod_x000a_}"/>
            <x14:filter val="@PART[TacLifeSupportMFTContainerSmall]:FOR[xxxRP0]_x000a_{_x000a_    %TechRequired = earlyLifeSupport_x000a_    %cost = 1_x000a_    %entryCost = 1800_x000a_    RP0conf = false_x000a_    @description ^=:$: From TACLS mod_x000a_}"/>
            <x14:filter val="@PART[TacOxygenContainer]:FOR[xxxRP0]_x000a_{_x000a_    %TechRequired = earlyLifeSupport_x000a_    %cost = 303_x000a_    %entryCost = 400_x000a_    RP0conf = false_x000a_    @description ^=:$: From TACLS mod_x000a_}"/>
            <x14:filter val="@PART[TacOxygenContainerLarge]:FOR[xxxRP0]_x000a_{_x000a_    %TechRequired = earlyLifeSupport_x000a_    %cost = 2027_x000a_    %entryCost = 800_x000a_    RP0conf = false_x000a_    @description ^=:$: From TACLS mod_x000a_}"/>
            <x14:filter val="@PART[TacOxygenContainerLarge375]:FOR[xxxRP0]_x000a_{_x000a_    %TechRequired = earlyLifeSupport_x000a_    %cost = 3108_x000a_    %entryCost = 1600_x000a_    RP0conf = false_x000a_    @description ^=:$: From TACLS mod_x000a_}"/>
            <x14:filter val="@PART[TacOxygenContainerSmall]:FOR[xxxRP0]_x000a_{_x000a_    %TechRequired = earlyLifeSupport_x000a_    %cost = 50_x000a_    %entryCost = 400_x000a_    RP0conf = false_x000a_    @description ^=:$: From TACLS mod_x000a_}"/>
            <x14:filter val="@PART[TacSabatierRecycler]:FOR[xxxRP0]_x000a_{_x000a_    %TechRequired = advancedLifeSupport_x000a_    %cost = 1000_x000a_    %entryCost = 20000_x000a_    RP0conf = true_x000a_    @description ^=:$: From TACLS mod_x000a__x000a_    MODULE_x000a_    { name = ModuleTagHumanRated }_x000a__x000a_}"/>
            <x14:filter val="@PART[TacSabatierRecyclerLarge]:FOR[xxxRP0]_x000a_{_x000a_    %TechRequired = advancedLifeSupport_x000a_    %cost = 2000_x000a_    %entryCost = 40000_x000a_    RP0conf = true_x000a_    @description ^=:$: From TACLS mod_x000a__x000a_    MODULE_x000a_    { name = ModuleTagHumanRated }_x000a__x000a_}"/>
            <x14:filter val="@PART[TacSabatierRecyclerLarge375]:FOR[xxxRP0]_x000a_{_x000a_    %TechRequired = efficientLifeSupport_x000a_    %cost = 8888_x000a_    %entryCost = 13500_x000a_    RP0conf = false_x000a_    @description ^=:$: From TACLS mod_x000a_}"/>
            <x14:filter val="@PART[TacWasteContainer]:FOR[xxxRP0]_x000a_{_x000a_    %TechRequired = earlyLifeSupport_x000a_    %cost = 300_x000a_    %entryCost = 400_x000a_    RP0conf = false_x000a_    @description ^=:$: From TACLS mod_x000a_}"/>
            <x14:filter val="@PART[TacWasteContainerLarge]:FOR[xxxRP0]_x000a_{_x000a_    %TechRequired = earlyLifeSupport_x000a_    %cost = 2000_x000a_    %entryCost = 800_x000a_    RP0conf = false_x000a_    @description ^=:$: From TACLS mod_x000a_}"/>
            <x14:filter val="@PART[TacWasteContainerLarge375]:FOR[xxxRP0]_x000a_{_x000a_    %TechRequired = earlyLifeSupport_x000a_    %cost = 3000_x000a_    %entryCost = 1600_x000a_    RP0conf = false_x000a_    @description ^=:$: From TACLS mod_x000a_}"/>
            <x14:filter val="@PART[TacWasteContainerSmall]:FOR[xxxRP0]_x000a_{_x000a_    %TechRequired = earlyLifeSupport_x000a_    %cost = 50_x000a_    %entryCost = 400_x000a_    RP0conf = false_x000a_    @description ^=:$: From TACLS mod_x000a_}"/>
            <x14:filter val="@PART[TacWaterContainer]:FOR[xxxRP0]_x000a_{_x000a_    %TechRequired = earlyLifeSupport_x000a_    %cost = 300_x000a_    %entryCost = 400_x000a_    RP0conf = false_x000a_    @description ^=:$: From TACLS mod_x000a_}"/>
            <x14:filter val="@PART[TacWaterContainerLarge]:FOR[xxxRP0]_x000a_{_x000a_    %TechRequired = earlyLifeSupport_x000a_    %cost = 2002_x000a_    %entryCost = 800_x000a_    RP0conf = false_x000a_    @description ^=:$: From TACLS mod_x000a_}"/>
            <x14:filter val="@PART[TacWaterContainerLarge375]:FOR[xxxRP0]_x000a_{_x000a_    %TechRequired = earlyLifeSupport_x000a_    %cost = 3003_x000a_    %entryCost = 1600_x000a_    RP0conf = false_x000a_    @description ^=:$: From TACLS mod_x000a_}"/>
            <x14:filter val="@PART[TacWaterContainerSmall]:FOR[xxxRP0]_x000a_{_x000a_    %TechRequired = earlyLifeSupport_x000a_    %cost = 50_x000a_    %entryCost = 400_x000a_    RP0conf = false_x000a_    @description ^=:$: From TACLS mod_x000a_}"/>
            <x14:filter val="@PART[TacWaterPurifier]:FOR[xxxRP0]_x000a_{_x000a_    %TechRequired = advancedLifeSupport_x000a_    %cost = 1500_x000a_    %entryCost = 30000_x000a_    RP0conf = true_x000a_    @description ^=:$: From TACLS mod_x000a__x000a_    MODULE_x000a_    { name = ModuleTagHumanRated }_x000a__x000a_}"/>
            <x14:filter val="@PART[TacWaterPurifierLarge]:FOR[xxxRP0]_x000a_{_x000a_    %TechRequired = advancedLifeSupport_x000a_    %cost = 3000_x000a_    %entryCost = 60000_x000a_    RP0conf = true_x000a_    @description ^=:$: From TACLS mod_x000a__x000a_    MODULE_x000a_    { name = ModuleTagHumanRated }_x000a__x000a_}"/>
            <x14:filter val="@PART[TacWaterPurifierLarge375]:FOR[xxxRP0]_x000a_{_x000a_    %TechRequired = efficientLifeSupport_x000a_    %cost = 5832_x000a_    %entryCost = 10500_x000a_    RP0conf = false_x000a_    @description ^=:$: From TACLS mod_x000a_}"/>
            <x14:filter val="@PART[TacWaterSplitter]:FOR[xxxRP0]_x000a_{_x000a_    %TechRequired = advancedLifeSupport_x000a_    %cost = 500_x000a_    %entryCost = 10000_x000a_    RP0conf = true_x000a_    @description ^=:$: From TACLS mod_x000a__x000a_    MODULE_x000a_    { name = ModuleTagHumanRated }_x000a__x000a_}"/>
            <x14:filter val="@PART[taerobee_aerobee]:FOR[xxxRP0]_x000a_{_x000a_    %TechRequired = start_x000a_    %cost = 10_x000a_    %entryCost = 200_x000a_    RP0conf = true_x000a_    @description ^=:$: From Taerobee mod_x000a__x000a_    MODULE_x000a_    { name = ModuleTagEngineLiquidPF }_x000a__x000a_}"/>
            <x14:filter val="@PART[taerobee_control]:FOR[xxxRP0]_x000a_{_x000a_    %TechRequired = start_x000a_    %cost = 1_x000a_    %entryCost = 0_x000a_    RP0conf = true_x000a_    @description ^=:$: From Taerobee mod_x000a__x000a_    MODULE_x000a_    { name = ModuleTagAvionics }_x000a__x000a_}"/>
            <x14:filter val="@PART[taerobee_decoupler]:FOR[xxxRP0]_x000a_{_x000a_    %TechRequired = start_x000a_    %cost = 30_x000a_    %entryCost = 0_x000a_    RP0conf = true_x000a_    @description ^=:$: From Taerobee mod_x000a__x000a_    MODULE_x000a_    { name = ModuleTagDecoupler }_x000a__x000a_}"/>
            <x14:filter val="@PART[taerobee_despin]:FOR[xxxRP0]_x000a_{_x000a_    %TechRequired = postWarAvionics_x000a_    %cost = 150_x000a_    %entryCost = 0_x000a_    RP0conf = true_x000a_    @description ^=:$: From Taerobee mod_x000a_}"/>
            <x14:filter val="@PART[taerobee_largeFin]:FOR[xxxRP0]_x000a_{_x000a_    %TechRequired = start_x000a_    %cost = 15_x000a_    %entryCost = 0_x000a_    RP0conf = true_x000a_    @description ^=:$: From Taerobee mod_x000a_}"/>
            <x14:filter val="@PART[taerobee_nosecone]:FOR[xxxRP0]_x000a_{_x000a_    %TechRequired = start_x000a_    %cost = 20_x000a_    %entryCost = 0_x000a_    RP0conf = true_x000a_    @description ^=:$: From Taerobee mod_x000a_}"/>
            <x14:filter val="@PART[taerobee_parachute]:FOR[xxxRP0]_x000a_{_x000a_    %TechRequired = start_x000a_    %cost = 250_x000a_    %entryCost = 0_x000a_    RP0conf = true_x000a_    @description ^=:$: From Taerobee mod_x000a_}"/>
            <x14:filter val="@PART[taerobee_science]:FOR[xxxRP0]_x000a_{_x000a_    %TechRequired = start_x000a_    %cost = 16_x000a_    %entryCost = 320_x000a_    RP0conf = true_x000a_    @description ^=:$: From Taerobee mod_x000a__x000a_    MODULE_x000a_    { name = ModuleTagInstruments }_x000a__x000a_}"/>
            <x14:filter val="@PART[taerobee_smallFin]:FOR[xxxRP0]_x000a_{_x000a_    %TechRequired = start_x000a_    %cost = 15_x000a_    %entryCost = 0_x000a_    RP0conf = true_x000a_    @description ^=:$: From Taerobee mod_x000a_}"/>
            <x14:filter val="@PART[taerobee_sustainerTank_3]:FOR[xxxRP0]_x000a_{_x000a_    %TechRequired = start_x000a_    %cost = 30_x000a_    %entryCost = 0_x000a_    RP0conf = true_x000a_    @description ^=:$: From Taerobee mod_x000a_}"/>
            <x14:filter val="@PART[taerobee_TinyTim]:FOR[xxxRP0]_x000a_{_x000a_    %TechRequired = earlySolids_x000a_    %cost = 36_x000a_    %entryCost = 720_x000a_    RP0conf = true_x000a_    @description ^=:$: From Taerobee mod_x000a__x000a_    MODULE_x000a_    { name = ModuleTagEngineSolid }_x000a__x000a_}"/>
            <x14:filter val="@PART[tailfin]:FOR[xxxRP0]_x000a_{_x000a_    %TechRequired = start_x000a_    %cost = 20_x000a_    %entryCost = 400_x000a_    RP0conf = true_x000a_    @description ^=:$: From Stock (RO Config) mod_x000a_}"/>
            <x14:filter val="@PART[TALUS]:FOR[xxxRP0]_x000a_{_x000a_    %TechRequired = materialsScienceNF_x000a_    %cost = 21000_x000a_    %entryCost = 68400_x000a_    RP0conf = false_x000a_    @description ^=:$: From Chaka Monkey mod_x000a_}"/>
            <x14:filter val="@PART[tankminsond]:FOR[xxxRP0]_x000a_{_x000a_    %TechRequired = postWarMaterialsScience_x000a_    %cost = 12_x000a_    %entryCost = 5_x000a_    RP0conf = true_x000a_    @description ^=:$: From AIES mod_x000a_}"/>
            <x14:filter val="@PART[tanktoemv2]:FOR[xxxRP0]_x000a_{_x000a_    %TechRequired = postWarMaterialsScience_x000a_    %cost = 108_x000a_    %entryCost = 5_x000a_    RP0conf = true_x000a_    @description ^=:$: From AIES mod_x000a_}"/>
            <x14:filter val="@PART[tatsujin]:FOR[xxxRP0]_x000a_{_x000a_    %TechRequired = internationalAvionics_x000a_    %cost = 2705_x000a_    %entryCost = 51389_x000a_    RP0conf = true_x000a_    @description ^=:$: From Coatl Aerospace mod_x000a__x000a_    MODULE_x000a_    { name = ModuleTagAvionics }_x000a__x000a_}"/>
            <x14:filter val="@PART[TD339]:FOR[xxxRP0]_x000a_{_x000a_    %TechRequired = earlyDocking_x000a_    %cost = 30_x000a_    %entryCost = 600_x000a_    RP0conf = true_x000a_    @description ^=:$: From Niche Parts mod_x000a__x000a_    MODULE_x000a_    { name = ModuleTagEngineLiquidPF }_x000a__x000a_}"/>
            <x14:filter val="@PART[telescopicLadder]:FOR[xxxRP0]_x000a_{_x000a_    %TechRequired = start_x000a_    %cost = 10_x000a_    %entryCost = 200_x000a_    RP0conf = true_x000a_    @description ^=:$: From Stock (RO Config) mod_x000a_}"/>
            <x14:filter val="@PART[telescopicLadderBay]:FOR[xxxRP0]_x000a_{_x000a_    %TechRequired = start_x000a_    %cost = 20_x000a_    %entryCost = 400_x000a_    RP0conf = true_x000a_    @description ^=:$: From Stock (RO Config) mod_x000a_}"/>
            <x14:filter val="@PART[TESTMODULEADAPTER]:FOR[xxxRP0]_x000a_{_x000a_    %TechRequired = modularSpaceStations_x000a_    %cost = 5400_x000a_    %entryCost = 108000_x000a_    RP0conf = true_x000a_    @description ^=:$: From Chaka Monkey mod_x000a_}"/>
            <x14:filter val="@PART[tg_bo]:FOR[xxxRP0]_x000a_{_x000a_    %TechRequired = improvedCapsules_x000a_    %cost = 1800_x000a_    %entryCost = 60000_x000a_    RP0conf = true_x000a_    @description ^=:$: From RN Soyuz mod_x000a__x000a_    MODULE_x000a_    { name = ModuleTagAvionics }_x000a_    MODULE_x000a_    { name = ModuleTagHabitable }_x000a_    MODULE_x000a_    { name = ModuleTagHumanRated }_x000a__x000a_}"/>
            <x14:filter val="@PART[tg_sa]:FOR[xxxRP0]_x000a_{_x000a_    %TechRequired = advancedAvionics_x000a_    %cost = 2000_x000a_    %entryCost = 75000_x000a_    RP0conf = true_x000a_    @description ^=:$: From RN Soyuz mod_x000a__x000a_    MODULE_x000a_    { name = ModuleTagInstruments }_x000a__x000a_}"/>
            <x14:filter val="@PART[Thermometermt1]:FOR[xxxRP0]_x000a_{_x000a_    %TechRequired = start_x000a_    %cost = 8_x000a_    %entryCost = 160_x000a_    RP0conf = true_x000a_    @description ^=:$: From AIES mod_x000a__x000a_    MODULE_x000a_    { name = ModuleTagInstruments }_x000a__x000a_}"/>
            <x14:filter val="@PART[THOR_ABLE_INT]:FOR[xxxRP0]_x000a_{_x000a_    %TechRequired = materialsScienceSatellite_x000a_    %cost = 200_x000a_    %entryCost = 500_x000a_    RP0conf = false_x000a_    @description ^=:$: From RO-Extended mod_x000a_}"/>
            <x14:filter val="@PART[THOR_ABLESTAR_INT]:FOR[xxxRP0]_x000a_{_x000a_    %TechRequired = materialsScienceHuman_x000a_    %cost = 25_x000a_    %entryCost = 5_x000a_    RP0conf = false_x000a_    @description ^=:$: From RO-Extended mod_x000a_}"/>
            <x14:filter val="@PART[Thrustframe]:FOR[xxxRP0]_x000a_{_x000a_    %TechRequired = materialsScienceSatellite_x000a_    %cost = 25_x000a_    %entryCost = 9800_x000a_    RP0conf = false_x000a_    @description ^=:$: From Niche Parts mod_x000a_}"/>
            <x14:filter val="@PART[TinyTim]:FOR[xxxRP0]_x000a_{_x000a_    %TechRequired = start_x000a_    %cost = 36_x000a_    %entryCost = 720_x000a_    RP0conf = true_x000a_    @description ^=:$: From Realism Overhaul mod_x000a__x000a_    MODULE_x000a_    { name = ModuleTagEngineSolid }_x000a__x000a_}"/>
            <x14:filter val="@PART[tiros-1]:FOR[xxxRP0]_x000a_{_x000a_    %TechRequired = basicAvionics_x000a_    %cost = 280_x000a_    %entryCost = 5600_x000a_    RP0conf = true_x000a_    @description ^=:$: From RN US Probes mod_x000a__x000a_    MODULE_x000a_    { name = ModuleTagAvionics }_x000a__x000a_}"/>
            <x14:filter val="@PART[TITAN_III_INT]:FOR[xxxRP0]_x000a_{_x000a_    %TechRequired = materialsScienceAdvCapsules_x000a_    %cost = 50_x000a_    %entryCost = 200_x000a_    RP0conf = false_x000a_    @description ^=:$: From RO-Extended mod_x000a_}"/>
            <x14:filter val="@PART[TITAN_IIIB_INT]:FOR[xxxRP0]_x000a_{_x000a_    %TechRequired = materialsScienceLongTerm_x000a_    %cost = 200_x000a_    %entryCost = 500_x000a_    RP0conf = false_x000a_    @description ^=:$: From RO-Extended mod_x000a_}"/>
            <x14:filter val="@PART[TITAN_IV_INT]:FOR[xxxRP0]_x000a_{_x000a_    %TechRequired = materialsScienceLongTerm_x000a_    %cost = 850_x000a_    %entryCost = 320_x000a_    RP0conf = false_x000a_    @description ^=:$: From RO-Extended mod_x000a_}"/>
            <x14:filter val="@PART[TitanIUpper]:FOR[xxxRP0]_x000a_{_x000a_    %TechRequired = materialsScienceSatellite_x000a_    %cost = 237_x000a_    %entryCost = 4740_x000a_    RP0conf = true_x000a_    @description ^=:$: From FASA mod_x000a_}"/>
            <x14:filter val="@PART[top500a1ur5]:FOR[xxxRP0]_x000a_{_x000a_    %TechRequired = start_x000a_    %cost = 1.5_x000a_    %entryCost = 0_x000a_    RP0conf = true_x000a_    @description ^=:$: From AIES mod_x000a_}"/>
            <x14:filter val="@PART[topb1]:FOR[xxxRP0]_x000a_{_x000a_    %TechRequired = start_x000a_    %cost = 0.3_x000a_    %entryCost = 0_x000a_    RP0conf = true_x000a_    @description ^=:$: From AIES mod_x000a_}"/>
            <x14:filter val="@PART[torekka]:FOR[xxxRP0]_x000a_{_x000a_    %TechRequired = advancedAvionics_x000a_    %cost = 650_x000a_    %entryCost = 4000_x000a_    RP0conf = false_x000a_    @description ^=:$: From Coatl Aerospace mod_x000a_}"/>
            <x14:filter val="@PART[toroidalAerospike]:FOR[xxxRP0]_x000a_{_x000a_    %TechRequired = hydrolox1976_x000a_    %cost = 9000_x000a_    %entryCost = 180000_x000a_    RP0conf = true_x000a_    @description ^=:$: From Stock (RO Config) mod_x000a__x000a_    MODULE_x000a_    { name = ModuleTagEngineLiquidTurbo }_x000a_    MODULE_x000a_    { name = ModuleTagHydrolox }_x000a__x000a_}"/>
            <x14:filter val="@PART[toroidalFuelTank]:FOR[xxxRP0]_x000a_{_x000a_    %TechRequired = postWarMaterialsScience_x000a_    %cost = 1_x000a_    %entryCost = 20_x000a_    RP0conf = true_x000a_    @description ^=:$: From Stock (RO Config) mod_x000a_}"/>
            <x14:filter val="@PART[torpod]:FOR[xxxRP0]_x000a_{_x000a_    %TechRequired = longTermAvionics_x000a_    %cost = 15000_x000a_    %entryCost = 300000_x000a_    RP0conf = true_x000a_    @description ^=:$: From AIES mod_x000a_}"/>
            <x14:filter val="@PART[Trainer?Cockpit]:FOR[xxxRP0]_x000a_{_x000a_    %TechRequired = matureSupersonic_x000a_    %cost = 200_x000a_    %entryCost = 4000_x000a_    RP0conf = true_x000a_    @description ^=:$: From Aviation Cockpits mod_x000a__x000a_    MODULE_x000a_    { name = ModuleTagHabitable }_x000a__x000a_}"/>
            <x14:filter val="@PART[transit2a]:FOR[xxxRP0]_x000a_{_x000a_    %TechRequired = basicAvionics_x000a_    %cost = 140_x000a_    %entryCost = 2800_x000a_    RP0conf = true_x000a_    @description ^=:$: From RN US Probes mod_x000a__x000a_    MODULE_x000a_    { name = ModuleTagAvionics }_x000a__x000a_}"/>
            <x14:filter val="@PART[trussAdapter]:FOR[xxxRP0]_x000a_{_x000a_    %TechRequired = start_x000a_    %cost = 10_x000a_    %entryCost = 200_x000a_    RP0conf = true_x000a_    @description ^=:$: From Stock (RO Config) mod_x000a_}"/>
            <x14:filter val="@PART[trussPiece1x]:FOR[xxxRP0]_x000a_{_x000a_    %TechRequired = start_x000a_    %cost = 10_x000a_    %entryCost = 200_x000a_    RP0conf = true_x000a_    @description ^=:$: From Stock (RO Config) mod_x000a_}"/>
            <x14:filter val="@PART[trussPiece3x]:FOR[xxxRP0]_x000a_{_x000a_    %TechRequired = start_x000a_    %cost = 20_x000a_    %entryCost = 400_x000a_    RP0conf = true_x000a_    @description ^=:$: From Stock (RO Config) mod_x000a_}"/>
            <x14:filter val="@PART[turboFanEngine]:FOR[xxxRP0]_x000a_{_x000a_    %TechRequired = advancedJetEngines_x000a_    %cost = 1200_x000a_    %entryCost = 24000_x000a_    RP0conf = true_x000a_    @description ^=:$: From Stock (RO Config) mod_x000a_}"/>
            <x14:filter val="@PART[turboFanSize2]:FOR[xxxRP0]_x000a_{_x000a_    %TechRequired = advancedJetEngines_x000a_    %cost = 850_x000a_    %entryCost = 17000_x000a_    RP0conf = true_x000a_    @description ^=:$: From Stock (RO Config) mod_x000a_}"/>
            <x14:filter val="@PART[turboJet]:FOR[xxxRP0]_x000a_{_x000a_    %TechRequired = refinedTurbofans_x000a_    %cost = 850_x000a_    %entryCost = 17000_x000a_    RP0conf = true_x000a_    @description ^=:$: From Stock (RO Config) mod_x000a_}"/>
            <x14:filter val="@PART[Typhoon?Cockpit]:FOR[xxxRP0]_x000a_{_x000a_    %TechRequired = refinedTurbofans_x000a_    %cost = 1000_x000a_    %entryCost = 2600_x000a_    RP0conf = false_x000a_    @description ^=:$: From Aviation Cockpits mod_x000a_}"/>
            <x14:filter val="@PART[UAEcubplate]:FOR[xxxRP0]_x000a_{_x000a_    %TechRequired = internationalAvionics_x000a_    %cost = 15000_x000a_    %entryCost = 300000_x000a_    RP0conf = true_x000a_    @description ^=:$: From AIES mod_x000a__x000a_    MODULE_x000a_    { name = ModuleTagAvionics }_x000a__x000a_}"/>
            <x14:filter val="@PART[US_1C10_Wedge_Quadcore]:FOR[xxxRP0]_x000a_{_x000a_    %TechRequired = earlyMaterialsScience_x000a_    %cost = 200_x000a_    %entryCost = 4000_x000a_    RP0conf = true_x000a_    @description ^=:$: From Universal Storage mod_x000a_}"/>
            <x14:filter val="@PART[US_1C15_Wedge_Hexacore]:FOR[xxxRP0]_x000a_{_x000a_    %TechRequired = materialsScienceSatellite_x000a_    %cost = 300_x000a_    %entryCost = 6000_x000a_    RP0conf = true_x000a_    @description ^=:$: From Universal Storage mod_x000a_}"/>
            <x14:filter val="@PART[US_1C20_Wedge_Octocore]:FOR[xxxRP0]_x000a_{_x000a_    %TechRequired = materialsScienceHuman_x000a_    %cost = 400_x000a_    %entryCost = 1750_x000a_    RP0conf = true_x000a_    @description ^=:$: From Universal Storage mod_x000a_}"/>
            <x14:filter val="@PART[US_1P110_Wedge_Fuelcell]:FOR[xxxRP0]_x000a_{_x000a_    %TechRequired = improvedPower_x000a_    %cost = 1000_x000a_    %entryCost = 20000_x000a_    RP0conf = true_x000a_    @description ^=:$: From Universal Storage mod_x000a_}"/>
            <x14:filter val="@PART[US_1P120_Wedge_Elektron]:FOR[xxxRP0]_x000a_{_x000a_    %TechRequired = earlyLifeSupport_x000a_    %cost = 250_x000a_    %entryCost = 20000_x000a_    RP0conf = true_x000a_    @description ^=:$: From Universal Storage mod_x000a_}"/>
            <x14:filter val="@PART[US_1R210_Wedge_Liquidfuel]:FOR[xxxRP0]_x000a_{_x000a_    %TechRequired = materialsScienceAdvCapsules_x000a_    %cost = 20_x000a_    %entryCost = 400_x000a_    RP0conf = true_x000a_    @description ^=:$: From Universal Storage mod_x000a_}"/>
            <x14:filter val="@PART[US_1R220_Wedge_Monoprop]:FOR[xxxRP0]_x000a_{_x000a_    %TechRequired = materialsScienceHuman_x000a_    %cost = 20_x000a_    %entryCost = 400_x000a_    RP0conf = true_x000a_    @description ^=:$: From Universal Storage mod_x000a_}"/>
            <x14:filter val="@PART[US_1R330_Wedge_Hydrogen]:FOR[xxxRP0]_x000a_{_x000a_    %TechRequired = materialsScienceAdvCapsules_x000a_    %cost = 20_x000a_    %entryCost = 400_x000a_    RP0conf = true_x000a_    @description ^=:$: From Universal Storage mod_x000a_}"/>
            <x14:filter val="@PART[US_1R340_Wedge_Oxygen]:FOR[xxxRP0]_x000a_{_x000a_    %TechRequired = crewSurvivability_x000a_    %cost = 20_x000a_    %entryCost = 400_x000a_    RP0conf = true_x000a_    @description ^=:$: From Universal Storage mod_x000a_}"/>
            <x14:filter val="@PART[US_1R360_Wedge_Water]:FOR[xxxRP0]_x000a_{_x000a_    %TechRequired = crewSurvivability_x000a_    %cost = 20_x000a_    %entryCost = 400_x000a_    RP0conf = true_x000a_    @description ^=:$: From Universal Storage mod_x000a_}"/>
            <x14:filter val="@PART[US_2R340_Radial_Oxygen]:FOR[xxxRP0]_x000a_{_x000a_    %TechRequired = crewSurvivability_x000a_    %cost = 20_x000a_    %entryCost = 400_x000a_    RP0conf = true_x000a_    @description ^=:$: From Universal Storage mod_x000a_}"/>
            <x14:filter val="@PART[US_Radial_R30_Water]:FOR[xxxRP0]_x000a_{_x000a_    %TechRequired = crewSurvivability_x000a_    %cost = 20_x000a_    %entryCost = 400_x000a_    RP0conf = true_x000a_    @description ^=:$: From Universal Storage mod_x000a_}"/>
            <x14:filter val="@PART[USRPWS]:FOR[xxxRP0]_x000a_{_x000a_    %TechRequired = scienceHuman_x000a_    %cost = 500_x000a_    %entryCost = 10000_x000a_    RP0conf = true_x000a_    @description ^=:$: From Dmagic Orbital Science mod_x000a__x000a_    MODULE_x000a_    { name = ModuleTagInstruments }_x000a__x000a_}"/>
            <x14:filter val="@PART[utilityCabin]:FOR[xxxRP0]_x000a_{_x000a_    %TechRequired = capsulesNF_x000a_    %cost = 22500_x000a_    %entryCost = 36400_x000a_    RP0conf = false_x000a_    @description ^=:$: From Near Future Spacecraft mod_x000a__x000a_    MODULE_x000a_    { name = ModuleTagHabitable }_x000a_    MODULE_x000a_    { name = ModuleTagHumanRated }_x000a__x000a_}"/>
            <x14:filter val="@PART[V-1650-7]:FOR[xxxRP0]_x000a_{_x000a_    %TechRequired = start_x000a_    %cost = 950_x000a_    %entryCost = 2200_x000a_    RP0conf = false_x000a_    @description ^=:$: From Firespitter mod_x000a_}"/>
            <x14:filter val="@PART[vanguard-1]:FOR[xxxRP0]_x000a_{_x000a_    %TechRequired = earlyAvionics_x000a_    %cost = 210_x000a_    %entryCost = 4200_x000a_    RP0conf = true_x000a_    @description ^=:$: From RN US Probes mod_x000a__x000a_    MODULE_x000a_    { name = ModuleTagAvionics }_x000a__x000a_}"/>
            <x14:filter val="@PART[vanguard-2]:FOR[xxxRP0]_x000a_{_x000a_    %TechRequired = basicAvionics_x000a_    %cost = 240_x000a_    %entryCost = 4800_x000a_    RP0conf = true_x000a_    @description ^=:$: From RN US Probes mod_x000a__x000a_    MODULE_x000a_    { name = ModuleTagAvionics }_x000a__x000a_}"/>
            <x14:filter val="@PART[vanguard-3]:FOR[xxxRP0]_x000a_{_x000a_    %TechRequired = basicAvionics_x000a_    %cost = 260_x000a_    %entryCost = 5200_x000a_    RP0conf = true_x000a_    @description ^=:$: From RN US Probes mod_x000a__x000a_    MODULE_x000a_    { name = ModuleTagAvionics }_x000a__x000a_}"/>
            <x14:filter val="@PART[vasimr-0625]:FOR[xxxRP0]_x000a_{_x000a_    %TechRequired = basicElecPropulsion_x000a_    %cost = 8190_x000a_    %entryCost = 63000_x000a_    RP0conf = true_x000a_    @description ^=:$: From Near Future Propulsion mod_x000a__x000a_    MODULE_x000a_    { name = ModuleTagEngineLiquidTurbo }_x000a__x000a_}"/>
            <x14:filter val="@PART[vasimr-125]:FOR[xxxRP0]_x000a_{_x000a_    %TechRequired = advancedElecPropulsion_x000a_    %cost = 17040_x000a_    %entryCost = 105400_x000a_    RP0conf = true_x000a_    @description ^=:$: From Near Future Propulsion mod_x000a__x000a_    MODULE_x000a_    { name = ModuleTagEngineLiquidTurbo }_x000a__x000a_}"/>
            <x14:filter val="@PART[vasimr-25]:FOR[xxxRP0]_x000a_{_x000a_    %TechRequired = colonization2051ElecProp_x000a_    %cost = 38800_x000a_    %entryCost = 205000_x000a_    RP0conf = true_x000a_    @description ^=:$: From Near Future Propulsion mod_x000a__x000a_    MODULE_x000a_    { name = ModuleTagEngineLiquidTurbo }_x000a__x000a_}"/>
            <x14:filter val="@PART[Vega_Stage1]:FOR[xxxRP0]_x000a_{_x000a_    %TechRequired = solids2009_x000a_    %cost = 1800_x000a_    %entryCost = 4000_x000a_    RP0conf = false_x000a_    @description ^=:$: From ESA Launchers mod_x000a__x000a_    MODULE_x000a_    { name = ModuleTagEngineSolid }_x000a__x000a_}"/>
            <x14:filter val="@PART[Vega_Stage2]:FOR[xxxRP0]_x000a_{_x000a_    %TechRequired = solids2009_x000a_    %cost = 1800_x000a_    %entryCost = 4000_x000a_    RP0conf = false_x000a_    @description ^=:$: From ESA Launchers mod_x000a__x000a_    MODULE_x000a_    { name = ModuleTagEngineSolid }_x000a__x000a_}"/>
            <x14:filter val="@PART[Vega_Stage3]:FOR[xxxRP0]_x000a_{_x000a_    %TechRequired = solids2009_x000a_    %cost = 1800_x000a_    %entryCost = 4000_x000a_    RP0conf = false_x000a_    @description ^=:$: From ESA Launchers mod_x000a__x000a_    MODULE_x000a_    { name = ModuleTagEngineSolid }_x000a__x000a_}"/>
            <x14:filter val="@PART[Vega_Stage4]:FOR[xxxRP0]_x000a_{_x000a_    %TechRequired = orbitalRocketry2009_x000a_    %cost = 850_x000a_    %entryCost = 4000_x000a_    RP0conf = false_x000a_    @description ^=:$: From ESA Launchers mod_x000a_}"/>
            <x14:filter val="@PART[VegaFairing]:FOR[xxxRP0]_x000a_{_x000a_    %TechRequired = materialsScienceCommercial_x000a_    %cost = 225_x000a_    %entryCost = 400_x000a_    RP0conf = false_x000a_    @description ^=:$: From ESA Launchers mod_x000a_}"/>
            <x14:filter val="@PART[vernierEngine]:FOR[xxxRP0]_x000a_{_x000a_    %TechRequired = hypersonicFlightRP0_x000a_    %cost = 50_x000a_    %entryCost = 5000_x000a_    RP0conf = true_x000a_    @description ^=:$: From Stock (RO Config) mod_x000a__x000a_    MODULE_x000a_    { name = ModuleTagEngineLiquidPF }_x000a__x000a_}"/>
            <x14:filter val="@PART[Voskhod_Crew_A]:FOR[xxxRP0]_x000a_{_x000a_    %TechRequired = secondGenCapsules_x000a_    %cost = 2000_x000a_    %entryCost = 71000_x000a_    RP0conf = true_x000a_    @description ^=:$: From IronCretin Vostok mod_x000a__x000a_    MODULE_x000a_    { name = ModuleTagAvionics }_x000a_    MODULE_x000a_    { name = ModuleTagHabitable }_x000a_    MODULE_x000a_    { name = ModuleTagHumanRated }_x000a__x000a_}"/>
            <x14:filter val="@PART[VR1vulcan]:FOR[xxxRP0]_x000a_{_x000a_    %TechRequired = hydrolox1998_x000a_    %cost = 2850_x000a_    %entryCost = 57000_x000a_    RP0conf = true_x000a_    @description ^=:$: From AIES mod_x000a__x000a_    MODULE_x000a_    { name = ModuleTagEngineLiquidTurbo }_x000a_    MODULE_x000a_    { name = ModuleTagHydrolox }_x000a__x000a_}"/>
            <x14:filter val="@PART[WBI_ATVSeat]:FOR[xxxRP0]_x000a_{_x000a_    %TechRequired = matureCapsules_x000a_    %cost = 200_x000a_    %entryCost = 8100_x000a_    RP0conf = false_x000a_    @description ^=:$: From WildBlue Buffalo Rover mod_x000a__x000a_    MODULE_x000a_    { name = ModuleTagAvionics }_x000a_    MODULE_x000a_    { name = ModuleTagHabitable }_x000a_    MODULE_x000a_    { name = ModuleTagHumanRated }_x000a__x000a_}"/>
            <x14:filter val="@PART[WBI_AuxEN]:FOR[xxxRP0]_x000a_{_x000a_    %TechRequired = modernAvionics_x000a_    %cost = 3500_x000a_    %entryCost = 7500_x000a_    RP0conf = false_x000a_    @description ^=:$: From WildBlue Buffalo Rover mod_x000a__x000a_    MODULE_x000a_    { name = ModuleTagAvionics }_x000a__x000a_}"/>
            <x14:filter val="@PART[WBI_Buckboard]:FOR[xxxRP0]_x000a_{_x000a_    %TechRequired = materialsScienceAdvCapsules_x000a_    %cost = 800_x000a_    %entryCost = 3800_x000a_    RP0conf = false_x000a_    @description ^=:$: From WildBlue Buffalo Rover mod_x000a_}"/>
            <x14:filter val="@PART[WBI_Buckboard2]:FOR[xxxRP0]_x000a_{_x000a_    %TechRequired = materialsScienceAdvCapsules_x000a_    %cost = 1200_x000a_    %entryCost = 3800_x000a_    RP0conf = false_x000a_    @description ^=:$: From WildBlue Buffalo Rover mod_x000a_}"/>
            <x14:filter val="@PART[WBI_Buckboard3]:FOR[xxxRP0]_x000a_{_x000a_    %TechRequired = materialsScienceAdvCapsules_x000a_    %cost = 1600_x000a_    %entryCost = 3800_x000a_    RP0conf = false_x000a_    @description ^=:$: From WildBlue Buffalo Rover mod_x000a_}"/>
            <x14:filter val="@PART[WBI_BuffaloAdapter]:FOR[xxxRP0]_x000a_{_x000a_    %TechRequired = SIAD_x000a_    %cost = 100_x000a_    %entryCost = 2000_x000a_    RP0conf = false_x000a_    @description ^=:$: From WildBlue Buffalo Rover mod_x000a_}"/>
            <x14:filter val="@PART[WBI_BuffaloCab]:FOR[xxxRP0]_x000a_{_x000a_    %TechRequired = SIAD_x000a_    %cost = 3200_x000a_    %entryCost = 16000_x000a_    RP0conf = false_x000a_    @description ^=:$: From WildBlue Buffalo Rover mod_x000a_}"/>
            <x14:filter val="@PART[WBI_Chassis1u]:FOR[xxxRP0]_x000a_{_x000a_    %TechRequired = reusability_x000a_    %cost = 200_x000a_    %entryCost = 2000_x000a_    RP0conf = false_x000a_    @description ^=:$: From WildBlue Buffalo Rover mod_x000a_}"/>
            <x14:filter val="@PART[WBI_Chassis2u]:FOR[xxxRP0]_x000a_{_x000a_    %TechRequired = reusability_x000a_    %cost = 400_x000a_    %entryCost = 3000_x000a_    RP0conf = false_x000a_    @description ^=:$: From WildBlue Buffalo Rover mod_x000a_}"/>
            <x14:filter val="@PART[WBI_ChassisDecoupler]:FOR[xxxRP0]_x000a_{_x000a_    %TechRequired = SIAD_x000a_    %cost = 400_x000a_    %entryCost = 3200_x000a_    RP0conf = false_x000a_    @description ^=:$: From WildBlue Buffalo Rover mod_x000a_}"/>
            <x14:filter val="@PART[WBI_ChassisEndu]:FOR[xxxRP0]_x000a_{_x000a_    %TechRequired = reusability_x000a_    %cost = 200_x000a_    %entryCost = 2000_x000a_    RP0conf = false_x000a_    @description ^=:$: From WildBlue Buffalo Rover mod_x000a_}"/>
            <x14:filter val="@PART[WBI_CrewCab]:FOR[xxxRP0]_x000a_{_x000a_    %TechRequired = SIAD_x000a_    %cost = 1400_x000a_    %entryCost = 6500_x000a_    RP0conf = false_x000a_    @description ^=:$: From WildBlue Buffalo Rover mod_x000a_}"/>
            <x14:filter val="@PART[WBI_Flatbed1uStd]:FOR[xxxRP0]_x000a_{_x000a_    %TechRequired = reusability_x000a_    %cost = 200_x000a_    %entryCost = 2000_x000a_    RP0conf = false_x000a_    @description ^=:$: From WildBlue Buffalo Rover mod_x000a_}"/>
            <x14:filter val="@PART[WBI_Flatbed1uWide]:FOR[xxxRP0]_x000a_{_x000a_    %TechRequired = reusability_x000a_    %cost = 200_x000a_    %entryCost = 2000_x000a_    RP0conf = false_x000a_    @description ^=:$: From WildBlue Buffalo Rover mod_x000a_}"/>
            <x14:filter val="@PART[WBI_Flatbed2uStd]:FOR[xxxRP0]_x000a_{_x000a_    %TechRequired = reusability_x000a_    %cost = 200_x000a_    %entryCost = 2000_x000a_    RP0conf = false_x000a_    @description ^=:$: From WildBlue Buffalo Rover mod_x000a_}"/>
            <x14:filter val="@PART[WBI_Flatbed2uWide]:FOR[xxxRP0]_x000a_{_x000a_    %TechRequired = reusability_x000a_    %cost = 200_x000a_    %entryCost = 2000_x000a_    RP0conf = false_x000a_    @description ^=:$: From WildBlue Buffalo Rover mod_x000a_}"/>
            <x14:filter val="@PART[WBI_GrapplerArm]:FOR[xxxRP0]_x000a_{_x000a_    %TechRequired = gridFins_x000a_    %cost = 750_x000a_    %entryCost = 5200_x000a_    RP0conf = false_x000a_    @description ^=:$: From WildBlue Buffalo Rover mod_x000a_}"/>
            <x14:filter val="@PART[WBI_HalfChassis]:FOR[xxxRP0]_x000a_{_x000a_    %TechRequired = reusability_x000a_    %cost = 300_x000a_    %entryCost = 2000_x000a_    RP0conf = false_x000a_    @description ^=:$: From WildBlue Buffalo Rover mod_x000a_}"/>
            <x14:filter val="@PART[WBI_M1A0Wheel]:FOR[xxxRP0]_x000a_{_x000a_    %TechRequired = improvedLandingEngines_x000a_    %cost = 950_x000a_    %entryCost = 9200_x000a_    RP0conf = false_x000a_    @description ^=:$: From WildBlue Buffalo Rover mod_x000a_}"/>
            <x14:filter val="@PART[WBI_M1A2Wheel]:FOR[xxxRP0]_x000a_{_x000a_    %TechRequired = largeRoverDesigns_x000a_    %cost = 950_x000a_    %entryCost = 9200_x000a_    RP0conf = false_x000a_    @description ^=:$: From WildBlue Buffalo Rover mod_x000a_}"/>
            <x14:filter val="@PART[WBI_OmniWheel]:FOR[xxxRP0]_x000a_{_x000a_    %TechRequired = improvedLandingEngines_x000a_    %cost = 750_x000a_    %entryCost = 7200_x000a_    RP0conf = false_x000a_    @description ^=:$: From WildBlue Buffalo Rover mod_x000a_}"/>
            <x14:filter val="@PART[WBI_Outback]:FOR[xxxRP0]_x000a_{_x000a_    %TechRequired = materialsScienceLunar_x000a_    %cost = 250_x000a_    %entryCost = 800_x000a_    RP0conf = false_x000a_    @description ^=:$: From WildBlue Buffalo Rover mod_x000a_}"/>
            <x14:filter val="@PART[WBI_PlasmaTV]:FOR[xxxRP0]_x000a_{_x000a_    %TechRequired = modularSpaceStations_x000a_    %cost = 200_x000a_    %entryCost = 800_x000a_    RP0conf = false_x000a_    @description ^=:$: From WildBlue Buffalo Rover mod_x000a_}"/>
            <x14:filter val="@PART[WBI_PlasmaTV2]:FOR[xxxRP0]_x000a_{_x000a_    %TechRequired = modularSpaceStations_x000a_    %cost = 200_x000a_    %entryCost = 800_x000a_    RP0conf = false_x000a_    @description ^=:$: From WildBlue Buffalo Rover mod_x000a_}"/>
            <x14:filter val="@PART[WBI_PlasmaTV3]:FOR[xxxRP0]_x000a_{_x000a_    %TechRequired = modularSpaceStations_x000a_    %cost = 200_x000a_    %entryCost = 800_x000a_    RP0conf = false_x000a_    @description ^=:$: From WildBlue Buffalo Rover mod_x000a_}"/>
            <x14:filter val="@PART[WBI_QuarterChassis]:FOR[xxxRP0]_x000a_{_x000a_    %TechRequired = reusability_x000a_    %cost = 150_x000a_    %entryCost = 1000_x000a_    RP0conf = false_x000a_    @description ^=:$: From WildBlue Buffalo Rover mod_x000a_}"/>
            <x14:filter val="@PART[WBI_ScannerArm]:FOR[xxxRP0]_x000a_{_x000a_    %TechRequired = advancedSurfaceScience_x000a_    %cost = 800_x000a_    %entryCost = 2500_x000a_    RP0conf = false_x000a_    @description ^=:$: From WildBlue Buffalo Rover mod_x000a_}"/>
            <x14:filter val="@PART[WBI_Tundra200]:FOR[xxxRP0]_x000a_{_x000a_    %TechRequired = materialsScienceLunar_x000a_    %cost = 1_x000a_    %entryCost = 1900_x000a_    RP0conf = false_x000a_    @description ^=:$: From WildBlue Buffalo Rover mod_x000a_}"/>
            <x14:filter val="@PART[WBI_Tundra400]:FOR[xxxRP0]_x000a_{_x000a_    %TechRequired = materialsScienceLunar_x000a_    %cost = 1_x000a_    %entryCost = 3800_x000a_    RP0conf = false_x000a_    @description ^=:$: From WildBlue Buffalo Rover mod_x000a_}"/>
            <x14:filter val="@PART[WBI_Wagon2u]:FOR[xxxRP0]_x000a_{_x000a_    %TechRequired = improvedLandingEngines_x000a_    %cost = 1400_x000a_    %entryCost = 6500_x000a_    RP0conf = false_x000a_    @description ^=:$: From WildBlue Buffalo Rover mod_x000a_}"/>
            <x14:filter val="@PART[WBI_WheelJack]:FOR[xxxRP0]_x000a_{_x000a_    %TechRequired = improvedLandingEngines_x000a_    %cost = 400_x000a_    %entryCost = 3200_x000a_    RP0conf = false_x000a_    @description ^=:$: From WildBlue Buffalo Rover mod_x000a_}"/>
            <x14:filter val="@PART[wheelMed]:FOR[xxxRP0]_x000a_{_x000a_    %TechRequired = reusability_x000a_    %cost = 125_x000a_    %entryCost = 5000_x000a_    RP0conf = true_x000a_    @description ^=:$: From Stock (RO Config) mod_x000a_}"/>
            <x14:filter val="@PART[wingConnector]:FOR[xxxRP0]_x000a_{_x000a_    %TechRequired = start_x000a_    %cost = 50_x000a_    %entryCost = 1000_x000a_    RP0conf = true_x000a_    @description ^=:$: From Stock (RO Config) mod_x000a_}"/>
            <x14:filter val="@PART[wingConnector2]:FOR[xxxRP0]_x000a_{_x000a_    %TechRequired = start_x000a_    %cost = 140_x000a_    %entryCost = 2800_x000a_    RP0conf = true_x000a_    @description ^=:$: From Stock (RO Config) mod_x000a_}"/>
            <x14:filter val="@PART[wingConnector3]:FOR[xxxRP0]_x000a_{_x000a_    %TechRequired = start_x000a_    %cost = 45_x000a_    %entryCost = 900_x000a_    RP0conf = true_x000a_    @description ^=:$: From Stock (RO Config) mod_x000a_}"/>
            <x14:filter val="@PART[wingConnector4]:FOR[xxxRP0]_x000a_{_x000a_    %TechRequired = start_x000a_    %cost = 15_x000a_    %entryCost = 300_x000a_    RP0conf = true_x000a_    @description ^=:$: From Stock (RO Config) mod_x000a_}"/>
            <x14:filter val="@PART[wingConnector5]:FOR[xxxRP0]_x000a_{_x000a_    %TechRequired = start_x000a_    %cost = 40_x000a_    %entryCost = 800_x000a_    RP0conf = true_x000a_    @description ^=:$: From Stock (RO Config) mod_x000a_}"/>
            <x14:filter val="@PART[WingGemini]:FOR[xxxRP0]_x000a_{_x000a_    %TechRequired = effectiveSpaceplanes_x000a_    %cost = 5000_x000a_    %entryCost = 38200_x000a_    RP0conf = false_x000a_    @description ^=:$: From FASA mod_x000a_}"/>
            <x14:filter val="@PART[WingGeminiContSurf]:FOR[xxxRP0]_x000a_{_x000a_    %TechRequired = effectiveSpaceplanes_x000a_    %cost = 500_x000a_    %entryCost = 38200_x000a_    RP0conf = false_x000a_    @description ^=:$: From FASA mod_x000a_}"/>
            <x14:filter val="@PART[WingGeminiFP]:FOR[xxxRP0]_x000a_{_x000a_    %TechRequired = effectiveSpaceplanes_x000a_    %cost = 5000_x000a_    %entryCost = 38200_x000a_    RP0conf = false_x000a_    @description ^=:$: From FASA mod_x000a_}"/>
            <x14:filter val="@PART[WingGeminiFPContSurf]:FOR[xxxRP0]_x000a_{_x000a_    %TechRequired = effectiveSpaceplanes_x000a_    %cost = 1500_x000a_    %entryCost = 38200_x000a_    RP0conf = false_x000a_    @description ^=:$: From FASA mod_x000a_}"/>
            <x14:filter val="@PART[winglet]:FOR[xxxRP0]_x000a_{_x000a_    %TechRequired = start_x000a_    %cost = 15_x000a_    %entryCost = 300_x000a_    RP0conf = true_x000a_    @description ^=:$: From Stock (RO Config) mod_x000a_}"/>
            <x14:filter val="@PART[winglet3]:FOR[xxxRP0]_x000a_{_x000a_    %TechRequired = start_x000a_    %cost = 40_x000a_    %entryCost = 800_x000a_    RP0conf = true_x000a_    @description ^=:$: From Stock (RO Config) mod_x000a_}"/>
            <x14:filter val="@PART[wingShuttleDelta]:FOR[xxxRP0]_x000a_{_x000a_    %TechRequired = spaceShuttles_x000a_    %cost = 3000_x000a_    %entryCost = 36400_x000a_    RP0conf = false_x000a_    @description ^=:$: From Stock (RO Config) mod_x000a_}"/>
            <x14:filter val="@PART[wingShuttleElevon1]:FOR[xxxRP0]_x000a_{_x000a_    %TechRequired = spaceShuttles_x000a_    %cost = 950_x000a_    %entryCost = 16400_x000a_    RP0conf = false_x000a_    @description ^=:$: From Stock (RO Config) mod_x000a_}"/>
            <x14:filter val="@PART[wingShuttleElevon2]:FOR[xxxRP0]_x000a_{_x000a_    %TechRequired = spaceShuttles_x000a_    %cost = 1300_x000a_    %entryCost = 16400_x000a_    RP0conf = false_x000a_    @description ^=:$: From Stock (RO Config) mod_x000a_}"/>
            <x14:filter val="@PART[wingShuttleRudder]:FOR[xxxRP0]_x000a_{_x000a_    %TechRequired = spaceShuttles_x000a_    %cost = 2500_x000a_    %entryCost = 8000_x000a_    RP0conf = false_x000a_    @description ^=:$: From Stock (RO Config) mod_x000a_}"/>
            <x14:filter val="@PART[wingShuttleStrake]:FOR[xxxRP0]_x000a_{_x000a_    %TechRequired = spaceShuttles_x000a_    %cost = 1000_x000a_    %entryCost = 22000_x000a_    RP0conf = false_x000a_    @description ^=:$: From Stock (RO Config) mod_x000a_}"/>
            <x14:filter val="@PART[wingStrake]:FOR[xxxRP0]_x000a_{_x000a_    %TechRequired = start_x000a_    %cost = 5_x000a_    %entryCost = 100_x000a_    RP0conf = true_x000a_    @description ^=:$: From Stock (RO Config) mod_x000a_}"/>
            <x14:filter val="@PART[X1_Body]:FOR[xxxRP0]_x000a_{_x000a_    %TechRequired = supersonicDev_x000a_    %cost = 80_x000a_    %entryCost = 1600_x000a_    RP0conf = true_x000a_    @description ^=:$: From Taerobee mod_x000a_}"/>
            <x14:filter val="@PART[X1_Crew]:FOR[xxxRP0]_x000a_{_x000a_    %TechRequired = supersonicDev_x000a_    %cost = 300_x000a_    %entryCost = 6000_x000a_    RP0conf = true_x000a_    @description ^=:$: From Taerobee mod_x000a__x000a_    MODULE_x000a_    { name = ModuleTagHabitable }_x000a_    MODULE_x000a_    { name = ModuleTagHumanRated }_x000a__x000a_}"/>
            <x14:filter val="@PART[X1_Engine]:FOR[xxxRP0]_x000a_{_x000a_    %TechRequired = rocketryTesting_x000a_    %cost = 150_x000a_    %entryCost = 3000_x000a_    RP0conf = true_x000a_    @description ^=:$: From Taerobee mod_x000a__x000a_    MODULE_x000a_    { name = ModuleTagEngineLiquidPF }_x000a__x000a_}"/>
            <x14:filter val="@PART[X1_Tail]:FOR[xxxRP0]_x000a_{_x000a_    %TechRequired = supersonicDev_x000a_    %cost = 40_x000a_    %entryCost = 800_x000a_    RP0conf = true_x000a_    @description ^=:$: From Taerobee mod_x000a_}"/>
            <x14:filter val="@PART[X2009RCSX]:FOR[xxxRP0]_x000a_{_x000a_    %TechRequired = flightControlNF_x000a_    %cost = 450_x000a_    %entryCost = 7600_x000a_    RP0conf = false_x000a_    @description ^=:$: From Chaka Monkey mod_x000a_}"/>
            <x14:filter val="@PART[x2MNode1x]:FOR[xxxRP0]_x000a_{_x000a_    %TechRequired = improvedOrbitalConstruction_x000a_    %cost = 8000_x000a_    %entryCost = 18000_x000a_    RP0conf = false_x000a_    @description ^=:$: From Chaka Monkey mod_x000a_}"/>
            <x14:filter val="@PART[x2MSleepH3abV4-2x]:FOR[xxxRP0]_x000a_{_x000a_    %TechRequired = improvedOrbitalConstruction_x000a_    %cost = 12500_x000a_    %entryCost = 24000_x000a_    RP0conf = false_x000a_    @description ^=:$: From Chaka Monkey mod_x000a_}"/>
            <x14:filter val="@PART[X84NEWTALUSXX2]:FOR[xxxRP0]_x000a_{_x000a_    %TechRequired = materialsScienceNF_x000a_    %cost = 1200_x000a_    %entryCost = 14400_x000a_    RP0conf = false_x000a_    @description ^=:$: From Chaka Monkey mod_x000a_}"/>
            <x14:filter val="@PART[xALCOR_LanderCapsulex]:FOR[xxxRP0]_x000a_{_x000a_    %TechRequired = SIAD_x000a_    %cost = 9500_x000a_    %entryCost = 8200_x000a_    RP0conf = false_x000a_    @description ^=:$: From Chaka Monkey mod_x000a_}"/>
            <x14:filter val="@PART[XAltair2descent2stageX]:FOR[xxxRP0]_x000a_{_x000a_    %TechRequired = SIAD_x000a_    %cost = 4000_x000a_    %entryCost = 10400_x000a_    RP0conf = false_x000a_    @description ^=:$: From Chaka Monkey mod_x000a__x000a_    MODULE_x000a_    { name = ModuleTagEngineLiquidTurbo }_x000a_    MODULE_x000a_    { name = ModuleTagHydrolox }_x000a__x000a_}"/>
            <x14:filter val="@PART[XATVpanel]:FOR[xxxRP0]_x000a_{_x000a_    %TechRequired = powerNF_x000a_    %cost = 1400_x000a_    %entryCost = 1400_x000a_    RP0conf = false_x000a_    @description ^=:$: From Chaka Monkey mod_x000a_}"/>
            <x14:filter val="@PART[XB9_Utility_Light_N1_WhiteX]:FOR[xxxRP0]_x000a_{_x000a_    %TechRequired = matureCapsules_x000a_    %cost = 400_x000a_    %entryCost = 400_x000a_    RP0conf = false_x000a_    @description ^=:$: From Chaka Monkey mod_x000a__x000a_    MODULE_x000a_    { name = ModuleTagHumanRated }_x000a__x000a_}"/>
            <x14:filter val="@PART[xbahars68bx]:FOR[xxxRP0]_x000a_{_x000a_    %TechRequired = hydrolox1998_x000a_    %cost = 2850_x000a_    %entryCost = 57000_x000a_    RP0conf = true_x000a_    @description ^=:$: From Chaka Monkey mod_x000a__x000a_    MODULE_x000a_    { name = ModuleTagEngineLiquidTurbo }_x000a_    MODULE_x000a_    { name = ModuleTagHydrolox }_x000a__x000a_}"/>
            <x14:filter val="@PART[xcstparachutex]:FOR[xxxRP0]_x000a_{_x000a_    %TechRequired = SIAD_x000a_    %cost = 850_x000a_    %entryCost = 4600_x000a_    RP0conf = false_x000a_    @description ^=:$: From Chaka Monkey mod_x000a_}"/>
            <x14:filter val="@PART[XCXA_ACBMX]:FOR[xxxRP0]_x000a_{_x000a_    %TechRequired = largeStationControl_x000a_    %cost = 4500_x000a_    %entryCost = 90000_x000a_    RP0conf = true_x000a_    @description ^=:$: From Chaka Monkey mod_x000a__x000a_    MODULE_x000a_    { name = ModuleTagHumanRated }_x000a_    MODULE_x000a_    { name = ModuleTagDecoupler }_x000a__x000a_}"/>
            <x14:filter val="@PART[XDragon2NoseConeX]:FOR[xxxRP0]_x000a_{_x000a_    %TechRequired = modernCapsules_x000a_    %cost = 500_x000a_    %entryCost = 3000_x000a_    RP0conf = false_x000a_    @description ^=:$: From Chaka Monkey mod_x000a__x000a_    MODULE_x000a_    { name = ModuleTagHumanRated }_x000a__x000a_}"/>
            <x14:filter val="@PART[XDRAGON--ADAPTERX]:FOR[xxxRP0]_x000a_{_x000a_    %TechRequired = materialsScienceInternational_x000a_    %cost = 6800_x000a_    %entryCost = 5800_x000a_    RP0conf = false_x000a_    @description ^=:$: From Chaka Monkey mod_x000a_}"/>
            <x14:filter val="@PART[xDragonLadderx]:FOR[xxxRP0]_x000a_{_x000a_    %TechRequired = earlyLanding_x000a_    %cost = 120_x000a_    %entryCost = 2000_x000a_    RP0conf = false_x000a_    @description ^=:$: From Chaka Monkey mod_x000a_}"/>
            <x14:filter val="@PART[xEMLVFX]:FOR[xxxRP0]_x000a_{_x000a_    %TechRequired = materialsScienceInternational_x000a_    %cost = 0_x000a_    %entryCost = 1020_x000a_    RP0conf = true_x000a_    @description ^=:$: From Chaka Monkey mod_x000a_}"/>
            <x14:filter val="@PART[xEMLVKosmos_URM_Fairing_Conic_Salt]:FOR[xxxRP0]_x000a_{_x000a_    %TechRequired = materialsScienceNF_x000a_    %cost = 0_x000a_    %entryCost = 1020_x000a_    RP0conf = true_x000a_    @description ^=:$: From Chaka Monkey mod_x000a_}"/>
            <x14:filter val="@PART[xenon-125-2]:FOR[xxxRP0]_x000a_{_x000a_    %TechRequired = earlyElecPropulsion_x000a_    %cost = 1_x000a_    %entryCost = 12250_x000a_    RP0conf = false_x000a_    @description ^=:$: From Near Future Propulsion mod_x000a_}"/>
            <x14:filter val="@PART[xenon-25-2]:FOR[xxxRP0]_x000a_{_x000a_    %TechRequired = earlyElecPropulsion_x000a_    %cost = 1_x000a_    %entryCost = 425000_x000a_    RP0conf = false_x000a_    @description ^=:$: From Near Future Propulsion mod_x000a_}"/>
            <x14:filter val="@PART[xenonTank]:FOR[xxxRP0]_x000a_{_x000a_    %TechRequired = earlyElecPropulsion_x000a_    %cost = 1_x000a_    %entryCost = 8800_x000a_    RP0conf = false_x000a_    @description ^=:$: From Stock (RO Config) mod_x000a_}"/>
            <x14:filter val="@PART[xenonTankLarge]:FOR[xxxRP0]_x000a_{_x000a_    %TechRequired = earlyElecPropulsion_x000a_    %cost = 1_x000a_    %entryCost = 8800_x000a_    RP0conf = false_x000a_    @description ^=:$: From Stock (RO Config) mod_x000a_}"/>
            <x14:filter val="@PART[xenonTankRadial]:FOR[xxxRP0]_x000a_{_x000a_    %TechRequired = earlyElecPropulsion_x000a_    %cost = 1_x000a_    %entryCost = 9600_x000a_    RP0conf = false_x000a_    @description ^=:$: From Stock (RO Config) mod_x000a_}"/>
            <x14:filter val="@PART[XESARCSX]:FOR[xxxRP0]_x000a_{_x000a_    %TechRequired = flightControlNF_x000a_    %cost = 500_x000a_    %entryCost = 4200_x000a_    RP0conf = false_x000a_    @description ^=:$: From Chaka Monkey mod_x000a_}"/>
            <x14:filter val="@PART[XFASAApolloStrJ2StrJ23m5mDecX]:FOR[xxxRP0]_x000a_{_x000a_    %TechRequired = materialsScienceNF_x000a_    %cost = 6800_x000a_    %entryCost = 5800_x000a_    RP0conf = false_x000a_    @description ^=:$: From Chaka Monkey mod_x000a_}"/>
            <x14:filter val="@PART[XIUSLOWERXxxxtall]:FOR[xxxRP0]_x000a_{_x000a_    %TechRequired = materialsScienceInternational_x000a_    %cost = 900_x000a_    %entryCost = 5200_x000a_    RP0conf = false_x000a_    @description ^=:$: From Chaka Monkey mod_x000a_}"/>
            <x14:filter val="@PART[XIUSLOWERXxxxtall2G]:FOR[xxxRP0]_x000a_{_x000a_    %TechRequired = materialsScienceInternational_x000a_    %cost = 900_x000a_    %entryCost = 5200_x000a_    RP0conf = false_x000a_    @description ^=:$: From Chaka Monkey mod_x000a_}"/>
            <x14:filter val="@PART[XKarmonyStorModule_AdapterS6632]:FOR[xxxRP0]_x000a_{_x000a_    %TechRequired = largeScaleOrbitalCon_x000a_    %cost = 4000_x000a_    %entryCost = 10400_x000a_    RP0conf = false_x000a_    @description ^=:$: From Chaka Monkey mod_x000a_}"/>
            <x14:filter val="@PART[XKK_SPX_F9_OctawebX]:FOR[xxxRP0]_x000a_{_x000a_    %TechRequired = materialsScienceCommercial_x000a_    %cost = 900_x000a_    %entryCost = 3500_x000a_    RP0conf = false_x000a_    @description ^=:$: From Chaka Monkey mod_x000a_}"/>
            <x14:filter val="@PART[XKKLEGX]:FOR[xxxRP0]_x000a_{_x000a_    %TechRequired = reusability_x000a_    %cost = 200_x000a_    %entryCost = 820_x000a_    RP0conf = false_x000a_    @description ^=:$: From Chaka Monkey mod_x000a_}"/>
            <x14:filter val="@PART[XKosmos_Angara_RD-275KX]:FOR[xxxRP0]_x000a_{_x000a_    %TechRequired = stagedCombustion1966_x000a_    %cost = 515_x000a_    %entryCost = 10300_x000a_    RP0conf = true_x000a_    @description ^=:$: From Chaka Monkey mod_x000a__x000a_    MODULE_x000a_    { name = ModuleTagEngineLiquidTurbo }_x000a__x000a_}"/>
            <x14:filter val="@PART[xKosmos_Balka_1_Tunnelx]:FOR[xxxRP0]_x000a_{_x000a_    %TechRequired = spaceStationDev_x000a_    %cost = 85_x000a_    %entryCost = 4000_x000a_    RP0conf = false_x000a_    @description ^=:$: From Chaka Monkey mod_x000a_}"/>
            <x14:filter val="@PART[xKosmos_SepRetrox]:FOR[xxxRP0]_x000a_{_x000a_    %TechRequired = earlySolids_x000a_    %cost = 7_x000a_    %entryCost = 140_x000a_    RP0conf = true_x000a_    @description ^=:$: From Chaka Monkey mod_x000a__x000a_    MODULE_x000a_    { name = ModuleTagEngineSolid }_x000a__x000a_}"/>
            <x14:filter val="@PART[xKosmos_SepRetroxMLS]:FOR[xxxRP0]_x000a_{_x000a_    %TechRequired = start_x000a_    %cost = 3_x000a_    %entryCost = 60_x000a_    RP0conf = true_x000a_    @description ^=:$: From Chaka Monkey mod_x000a__x000a_    MODULE_x000a_    { name = ModuleTagEngineSolid }_x000a__x000a_}"/>
            <x14:filter val="@PART[XKosmos_TKS_RD-0225_EngineLANDERS]:FOR[xxxRP0]_x000a_{_x000a_    %TechRequired = orbitalRocketry2004_x000a_    %cost = 40_x000a_    %entryCost = 800_x000a_    RP0conf = true_x000a_    @description ^=:$: From Chaka Monkey mod_x000a__x000a_    MODULE_x000a_    { name = ModuleTagEngineLiquidTurbo }_x000a__x000a_}"/>
            <x14:filter val="@PART[xKosmos_URM_Fairing_Conic_Salt]:FOR[xxxRP0]_x000a_{_x000a_    %TechRequired = materialsScienceCommercial_x000a_    %cost = 0_x000a_    %entryCost = 1020_x000a_    RP0conf = true_x000a_    @description ^=:$: From Chaka Monkey mod_x000a_}"/>
            <x14:filter val="@PART[xKosmos_URM_Fairing_Parabolic_Stalt]:FOR[xxxRP0]_x000a_{_x000a_    %TechRequired = materialsScienceCommercial_x000a_    %cost = 0_x000a_    %entryCost = 6020_x000a_    RP0conf = true_x000a_    @description ^=:$: From Chaka Monkey mod_x000a_}"/>
            <x14:filter val="@PART[XKupolaObsModuleEXPANDED1X]:FOR[xxxRP0]_x000a_{_x000a_    %TechRequired = earlySpaceStations_x000a_    %cost = 4000_x000a_    %entryCost = 10400_x000a_    RP0conf = false_x000a_    @description ^=:$: From Chaka Monkey mod_x000a_}"/>
            <x14:filter val="@PART[XKupolaObsModuleEXPANDED3X]:FOR[xxxRP0]_x000a_{_x000a_    %TechRequired = earlySpaceStations_x000a_    %cost = 4000_x000a_    %entryCost = 10400_x000a_    RP0conf = false_x000a_    @description ^=:$: From Chaka Monkey mod_x000a_}"/>
            <x14:filter val="@PART[XKupolaObsModuleEXPANDEDX]:FOR[xxxRP0]_x000a_{_x000a_    %TechRequired = earlySpaceStations_x000a_    %cost = 2000_x000a_    %entryCost = 80000_x000a_    RP0conf = true_x000a_    @description ^=:$: From Chaka Monkey mod_x000a__x000a_    MODULE_x000a_    { name = ModuleTagHumanRated }_x000a__x000a_}"/>
            <x14:filter val="@PART[XKW2mNoseConeX]:FOR[xxxRP0]_x000a_{_x000a_    %TechRequired = solids1981_x000a_    %cost = 750_x000a_    %entryCost = 3200_x000a_    RP0conf = false_x000a_    @description ^=:$: From Chaka Monkey mod_x000a__x000a_    MODULE_x000a_    { name = ModuleTagEngineSolid }_x000a__x000a_}"/>
            <x14:filter val="@PART[xKW2mtankL0_5x]:FOR[xxxRP0]_x000a_{_x000a_    %TechRequired = materialsScienceCommercial_x000a_    %cost = 1920_x000a_    %entryCost = 960_x000a_    RP0conf = false_x000a_    @description ^=:$: From Chaka Monkey mod_x000a_}"/>
            <x14:filter val="@PART[XKW3mDockingRingX]:FOR[xxxRP0]_x000a_{_x000a_    %TechRequired = largeStationControl_x000a_    %cost = 1200_x000a_    %entryCost = 14400_x000a_    RP0conf = false_x000a_    @description ^=:$: From Chaka Monkey mod_x000a_}"/>
            <x14:filter val="@PART[XKW5mDecouplerShroudX224]:FOR[xxxRP0]_x000a_{_x000a_    %TechRequired = materialsScienceInternational_x000a_    %cost = 3200_x000a_    %entryCost = 16000_x000a_    RP0conf = false_x000a_    @description ^=:$: From Chaka Monkey mod_x000a_}"/>
            <x14:filter val="@PART[XKWFlatadapter3x2]:FOR[xxxRP0]_x000a_{_x000a_    %TechRequired = materialsScienceLunar_x000a_    %cost = 120_x000a_    %entryCost = 1440_x000a_    RP0conf = false_x000a_    @description ^=:$: From Chaka Monkey mod_x000a_}"/>
            <x14:filter val="@PART[xKWFlatadapter3x2SHIExxLD]:FOR[xxxRP0]_x000a_{_x000a_    %TechRequired = materialsScienceLunar_x000a_    %cost = 120_x000a_    %entryCost = 1440_x000a_    RP0conf = false_x000a_    @description ^=:$: From Chaka Monkey mod_x000a_}"/>
            <x14:filter val="@PART[XKWFlatadapter991ax2]:FOR[xxxRP0]_x000a_{_x000a_    %TechRequired = materialsScienceAdvCapsules_x000a_    %cost = 120_x000a_    %entryCost = 1440_x000a_    RP0conf = false_x000a_    @description ^=:$: From Chaka Monkey mod_x000a_}"/>
            <x14:filter val="@PART[xKWsrbGlobeX10Lx]:FOR[xxxRP0]_x000a_{_x000a_    %TechRequired = solids2009_x000a_    %cost = 8000_x000a_    %entryCost = 160000_x000a_    RP0conf = true_x000a_    @description ^=:$: From Chaka Monkey mod_x000a__x000a_    MODULE_x000a_    { name = ModuleTagEngineSolid }_x000a__x000a_}"/>
            <x14:filter val="@PART[XKWsrbGlobeX5X]:FOR[xxxRP0]_x000a_{_x000a_    %TechRequired = solids2009_x000a_    %cost = 7350_x000a_    %entryCost = 44100_x000a_    RP0conf = false_x000a_    @description ^=:$: From Chaka Monkey mod_x000a__x000a_    MODULE_x000a_    { name = ModuleTagEngineSolid }_x000a__x000a_}"/>
            <x14:filter val="@PART[xladder1x]:FOR[xxxRP0]_x000a_{_x000a_    %TechRequired = start_x000a_    %cost = 100_x000a_    %entryCost = 500_x000a_    RP0conf = false_x000a_    @description ^=:$: From Chaka Monkey mod_x000a_}"/>
            <x14:filter val="@PART[xLazTekSuperDracosx]:FOR[xxxRP0]_x000a_{_x000a_    %TechRequired = gridFins_x000a_    %cost = 62_x000a_    %entryCost = 1240_x000a_    RP0conf = true_x000a_    @description ^=:$: From Chaka Monkey mod_x000a__x000a_    MODULE_x000a_    { name = ModuleTagEngineLiquidPF }_x000a__x000a_}"/>
            <x14:filter val="@PART[xLERroverBodyx]:FOR[xxxRP0]_x000a_{_x000a_    %TechRequired = SIAD_x000a_    %cost = 1000_x000a_    %entryCost = 1400_x000a_    RP0conf = false_x000a_    @description ^=:$: From Chaka Monkey mod_x000a_}"/>
            <x14:filter val="@PART[XLFTORIONLARGE]:FOR[xxxRP0]_x000a_{_x000a_    %TechRequired = capsulesNF_x000a_    %cost = 60000_x000a_    %entryCost = 750000_x000a_    RP0conf = true_x000a_    @description ^=:$: From Chaka Monkey mod_x000a__x000a_    MODULE_x000a_    { name = ModuleTagAvionics }_x000a_    MODULE_x000a_    { name = ModuleTagHumanRated }_x000a__x000a_}"/>
            <x14:filter val="@PART[xLLLCommPolex]:FOR[xxxRP0]_x000a_{_x000a_    %TechRequired = massiveScaleComms_x000a_    %cost = 1200_x000a_    %entryCost = 0_x000a_    RP0conf = false_x000a_    @description ^=:$: From Chaka Monkey mod_x000a__x000a_    MODULE_x000a_    { name = ModuleTagInstruments }_x000a__x000a_}"/>
            <x14:filter val="@PART[xluzopl]:FOR[xxxRP0]_x000a_{_x000a_    %TechRequired = start_x000a_    %cost = 1_x000a_    %entryCost = 20_x000a_    RP0conf = true_x000a_    @description ^=:$: From AIES mod_x000a_}"/>
            <x14:filter val="@PART[xMLSBALLISTICX]:FOR[xxxRP0]_x000a_{_x000a_    %TechRequired = materialsScienceCommercial_x000a_    %cost = 0_x000a_    %entryCost = 6020_x000a_    RP0conf = true_x000a_    @description ^=:$: From Chaka Monkey mod_x000a_}"/>
            <x14:filter val="@PART[xmonkeyreptarvacx]:FOR[xxxRP0]_x000a_{_x000a_    %TechRequired = orbitalRocketry2004_x000a_    %cost = 220_x000a_    %entryCost = 22000_x000a_    RP0conf = true_x000a_    @description ^=:$: From Chaka Monkey mod_x000a__x000a_    MODULE_x000a_    { name = ModuleTagEngineLiquidTurbo }_x000a__x000a_}"/>
            <x14:filter val="@PART[xmonkeyreptarx]:FOR[xxxRP0]_x000a_{_x000a_    %TechRequired = orbitalRocketry2004_x000a_    %cost = 220_x000a_    %entryCost = 22000_x000a_    RP0conf = true_x000a_    @description ^=:$: From Chaka Monkey mod_x000a__x000a_    MODULE_x000a_    { name = ModuleTagEngineLiquidTurbo }_x000a__x000a_}"/>
            <x14:filter val="@PART[xndsport1x]:FOR[xxxRP0]_x000a_{_x000a_    %TechRequired = gridFins_x000a_    %cost = 3500_x000a_    %entryCost = 70000_x000a_    RP0conf = true_x000a_    @description ^=:$: From Chaka Monkey mod_x000a__x000a_    MODULE_x000a_    { name = ModuleTagHumanRated }_x000a_    MODULE_x000a_    { name = ModuleTagDecoupler }_x000a__x000a_}"/>
            <x14:filter val="@PART[xNP_lft_125m_6mxA]:FOR[xxxRP0]_x000a_{_x000a_    %TechRequired = materialsScienceInternational_x000a_    %cost = 2000_x000a_    %entryCost = 3000_x000a_    RP0conf = false_x000a_    @description ^=:$: From Chaka Monkey mod_x000a_}"/>
            <x14:filter val="@PART[XNP_lft_W375x3SHORTW]:FOR[xxxRP0]_x000a_{_x000a_    %TechRequired = materialsScienceNF_x000a_    %cost = 1_x000a_    %entryCost = 1600_x000a_    RP0conf = false_x000a_    @description ^=:$: From Chaka Monkey mod_x000a_}"/>
            <x14:filter val="@PART[XNP_lft_xtrt3mCCB8MAx2]:FOR[xxxRP0]_x000a_{_x000a_    %TechRequired = materialsScienceNF_x000a_    %cost = 1_x000a_    %entryCost = 3000_x000a_    RP0conf = false_x000a_    @description ^=:$: From Chaka Monkey mod_x000a_}"/>
            <x14:filter val="@PART[XNP_lftadj5x]:FOR[xxxRP0]_x000a_{_x000a_    %TechRequired = materialsScienceCommercial_x000a_    %cost = 1230_x000a_    %entryCost = 1600_x000a_    RP0conf = false_x000a_    @description ^=:$: From Chaka Monkey mod_x000a_}"/>
            <x14:filter val="@PART[XNPdecouplerstack85Mx3HSx]:FOR[xxxRP0]_x000a_{_x000a_    %TechRequired = earlyMaterialsScience_x000a_    %cost = 230_x000a_    %entryCost = 600_x000a_    RP0conf = false_x000a_    @description ^=:$: From Chaka Monkey mod_x000a_}"/>
            <x14:filter val="@PART[xOPFPROCEDURALX]:FOR[xxxRP0]_x000a_{_x000a_    %TechRequired = start_x000a_    %cost = 0_x000a_    %entryCost = 0_x000a_    RP0conf = true_x000a_    @description ^=:$: From Chaka Monkey mod_x000a_}"/>
            <x14:filter val="@PART[XORIGKosmos_Salyut_Solar_Array2X]:FOR[xxxRP0]_x000a_{_x000a_    %TechRequired = modularSpaceStations_x000a_    %cost = 2400_x000a_    %entryCost = 6400_x000a_    RP0conf = false_x000a_    @description ^=:$: From Chaka Monkey mod_x000a_}"/>
            <x14:filter val="@PART[XOrionLES]:FOR[xxxRP0]_x000a_{_x000a_    %TechRequired = capsulesNF_x000a_    %cost = 5000_x000a_    %entryCost = 175000_x000a_    RP0conf = true_x000a_    @description ^=:$: From Chaka Monkey mod_x000a__x000a_    MODULE_x000a_    { name = ModuleTagEngineSolid }_x000a_    MODULE_x000a_    { name = ModuleTagHumanRated }_x000a__x000a_}"/>
            <x14:filter val="@PART[XOrionPodX]:FOR[xxxRP0]_x000a_{_x000a_    %TechRequired = capsulesNF_x000a_    %cost = 60000_x000a_    %entryCost = 750000_x000a_    RP0conf = true_x000a_    @description ^=:$: From Chaka Monkey mod_x000a__x000a_    MODULE_x000a_    { name = ModuleTagAvionics }_x000a_    MODULE_x000a_    { name = ModuleTagHabitable }_x000a_    MODULE_x000a_    { name = ModuleTagHumanRated }_x000a__x000a_}"/>
            <x14:filter val="@PART[XOrionPodXbb31]:FOR[xxxRP0]_x000a_{_x000a_    %TechRequired = capsulesNF_x000a_    %cost = 60000_x000a_    %entryCost = 750000_x000a_    RP0conf = true_x000a_    @description ^=:$: From Chaka Monkey mod_x000a__x000a_    MODULE_x000a_    { name = ModuleTagAvionics }_x000a_    MODULE_x000a_    { name = ModuleTagHabitable }_x000a_    MODULE_x000a_    { name = ModuleTagHumanRated }_x000a__x000a_}"/>
            <x14:filter val="@PART[xparachuteRadialx]:FOR[xxxRP0]_x000a_{_x000a_    %TechRequired = advancedUncrewedLanding_x000a_    %cost = 1000_x000a_    %entryCost = 35000_x000a_    RP0conf = true_x000a_    @description ^=:$: From Chaka Monkey mod_x000a_}"/>
            <x14:filter val="@PART[XPC_InflateHeatshield31X]:FOR[xxxRP0]_x000a_{_x000a_    %TechRequired = SIAD_x000a_    %cost = 1250_x000a_    %entryCost = 7500_x000a_    RP0conf = false_x000a_    @description ^=:$: From Chaka Monkey mod_x000a_}"/>
            <x14:filter val="@PART[XPC_InflateHeatshieldLX]:FOR[xxxRP0]_x000a_{_x000a_    %TechRequired = HIAD_x000a_    %cost = 1250_x000a_    %entryCost = 7500_x000a_    RP0conf = false_x000a_    @description ^=:$: From Chaka Monkey mod_x000a_}"/>
            <x14:filter val="@PART[xPMAx]:FOR[xxxRP0]_x000a_{_x000a_    %TechRequired = largeStationControl_x000a_    %cost = 500_x000a_    %entryCost = 1600_x000a_    RP0conf = false_x000a_    @description ^=:$: From Chaka Monkey mod_x000a_}"/>
            <x14:filter val="@PART[XRCSX]:FOR[xxxRP0]_x000a_{_x000a_    %TechRequired = flightControlNF_x000a_    %cost = 450_x000a_    %entryCost = 7600_x000a_    RP0conf = false_x000a_    @description ^=:$: From Chaka Monkey mod_x000a_}"/>
            <x14:filter val="@PART[XROVERENGINE]:FOR[xxxRP0]_x000a_{_x000a_    %TechRequired = hydrolox2009_x000a_    %cost = 3310_x000a_    %entryCost = 158860_x000a_    RP0conf = true_x000a_    @description ^=:$: From Chaka Monkey mod_x000a__x000a_    MODULE_x000a_    { name = ModuleTagEngineLiquidTurbo }_x000a_    MODULE_x000a_    { name = ModuleTagHydrolox }_x000a__x000a_}"/>
            <x14:filter val="@PART[XSDHI_2_5_ServiceModuleFairing211]:FOR[xxxRP0]_x000a_{_x000a_    %TechRequired = materialsScienceNF_x000a_    %cost = 200_x000a_    %entryCost = 600_x000a_    RP0conf = false_x000a_    @description ^=:$: From Chaka Monkey mod_x000a_}"/>
            <x14:filter val="@PART[XSLSSRB]:FOR[xxxRP0]_x000a_{_x000a_    %TechRequired = solids1981_x000a_    %cost = 6780_x000a_    %entryCost = 135600_x000a_    RP0conf = true_x000a_    @description ^=:$: From Chaka Monkey mod_x000a__x000a_    MODULE_x000a_    { name = ModuleTagEngineSolid }_x000a__x000a_}"/>
            <x14:filter val="@PART[XstrutOctoX]:FOR[xxxRP0]_x000a_{_x000a_    %TechRequired = materialsScienceHuman_x000a_    %cost = 20_x000a_    %entryCost = 6400_x000a_    RP0conf = false_x000a_    @description ^=:$: From Chaka Monkey mod_x000a_}"/>
            <x14:filter val="@PART[XtelescopicLadderBayX]:FOR[xxxRP0]_x000a_{_x000a_    %TechRequired = earlyLanding_x000a_    %cost = 440_x000a_    %entryCost = 4000_x000a_    RP0conf = false_x000a_    @description ^=:$: From Chaka Monkey mod_x000a_}"/>
            <x14:filter val="@PART[XwheelMedX]:FOR[xxxRP0]_x000a_{_x000a_    %TechRequired = SIAD_x000a_    %cost = 230_x000a_    %entryCost = 600_x000a_    RP0conf = false_x000a_    @description ^=:$: From Chaka Monkey mod_x000a_}"/>
            <x14:filter val="@PART[XXB3IUShroudXLOWERRXpxV]:FOR[xxxRP0]_x000a_{_x000a_    %TechRequired = materialsScienceCommercial_x000a_    %cost = 2300_x000a_    %entryCost = 6000_x000a_    RP0conf = false_x000a_    @description ^=:$: From Chaka Monkey mod_x000a_}"/>
            <x14:filter val="@PART[XXxAres1J2-XHIGH]:FOR[xxxRP0]_x000a_{_x000a_    %TechRequired = hydrolox1998_x000a_    %cost = 3800_x000a_    %entryCost = 76000_x000a_    RP0conf = true_x000a_    @description ^=:$: From Chaka Monkey mod_x000a__x000a_    MODULE_x000a_    { name = ModuleTagEngineLiquidTurbo }_x000a_    MODULE_x000a_    { name = ModuleTagHydrolox }_x000a__x000a_}"/>
          </mc:Choice>
          <mc:Fallback>
            <filter val="@PART[0625_Heatshield]:FOR[xxxRP0]_x000a_{_x000a_    %TechRequired = entryDescentLanding_x000a_    %cost = 300_x000a_    %entryCost = 18000_x000a_    RP0conf = true_x000a_    @description ^=:$: From Deadly Reentry mod_x000a__x000a_    MODULE_x000a_    { name = ModuleTagReentry }_x000a__x000a_}"/>
            <filter val="@PART[1.25_Heatshield]:FOR[xxxRP0]_x000a_{_x000a_    %TechRequired = entryDescentLanding_x000a_    %cost = 600_x000a_    %entryCost = 20000_x000a_    RP0conf = true_x000a_    @description ^=:$: From Deadly Reentry mod_x000a__x000a_    MODULE_x000a_    { name = ModuleTagReentry }_x000a__x000a_}"/>
            <filter val="@PART[1x3SPanels]:FOR[xxxRP0]_x000a_{_x000a_    %TechRequired = improvedPower_x000a_    %cost = 200_x000a_    %entryCost = 4000_x000a_    RP0conf = true_x000a_    @description ^=:$: From Stock (RO Config) mod_x000a_}"/>
            <filter val="@PART[1x3WPanels]:FOR[xxxRP0]_x000a_{_x000a_    %TechRequired = improvedPower_x000a_    %cost = 450_x000a_    %entryCost = 9000_x000a_    RP0conf = true_x000a_    @description ^=:$: From Stock (RO Config) mod_x000a_}"/>
            <filter val="@PART[2.5_Heatshield]:FOR[xxxRP0]_x000a_{_x000a_    %TechRequired = earlyLanding_x000a_    %cost = 800_x000a_    %entryCost = 21000_x000a_    RP0conf = true_x000a_    @description ^=:$: From Deadly Reentry mod_x000a__x000a_    MODULE_x000a_    { name = ModuleTagReentry }_x000a__x000a_}"/>
            <filter val="@PART[2_5mAdapter]:FOR[xxxRP0]_x000a_{_x000a_    %TechRequired = materialsScienceNF_x000a_    %cost = 500_x000a_    %entryCost = 1000_x000a_    RP0conf = false_x000a_    @description ^=:$: From CST-100 Starliner mod_x000a_}"/>
            <filter val="@PART[25mKossak]:FOR[xxxRP0]_x000a_{_x000a_    %TechRequired = advancedJetEngines_x000a_    %cost = 1575_x000a_    %entryCost = 31500_x000a_    RP0conf = true_x000a_    @description ^=:$: From SXT mod_x000a__x000a_    MODULE_x000a_    { name = ModuleTagHabitable }_x000a__x000a_}"/>
            <filter val="@PART[3_75mAdapter]:FOR[xxxRP0]_x000a_{_x000a_    %TechRequired = materialsScienceNF_x000a_    %cost = 500_x000a_    %entryCost = 1000_x000a_    RP0conf = false_x000a_    @description ^=:$: From CST-100 Starliner mod_x000a_}"/>
            <filter val="@PART[400N_Engine]:FOR[xxxRP0]_x000a_{_x000a_    %TechRequired = standardDockingPorts_x000a_    %cost = 200_x000a_    %entryCost = 2800_x000a_    RP0conf = false_x000a_    @description ^=:$: From Niche Parts mod_x000a_}"/>
            <filter val="@PART[45DegreeRCS]:FOR[xxxRP0]_x000a_{_x000a_    %TechRequired = improvedFlightControl_x000a_    %cost = 35_x000a_    %entryCost = 2000_x000a_    RP0conf = true_x000a_    @description ^=:$: From Ven Stock Revamp mod_x000a__x000a_    MODULE_x000a_    { name = ModuleTagEngineLiquidPF }_x000a__x000a_}"/>
            <filter val="@PART[625mBonny]:FOR[xxxRP0]_x000a_{_x000a_    %TechRequired = start_x000a_    %cost = 12_x000a_    %entryCost = 240_x000a_    RP0conf = true_x000a_    @description ^=:$: From SXT mod_x000a__x000a_    MODULE_x000a_    { name = ModuleTagHabitable }_x000a__x000a_}"/>
            <filter val="@PART[7k_ok_lsolar]:FOR[xxxRP0]_x000a_{_x000a_    %TechRequired = improvedPower_x000a_    %cost = 2000_x000a_    %entryCost = 70000_x000a_    RP0conf = true_x000a_    @description ^=:$: From RN Soyuz mod_x000a_}"/>
            <filter val="@PART[7k_ok_rsolar]:FOR[xxxRP0]_x000a_{_x000a_    %TechRequired = improvedPower_x000a_    %cost = 2000_x000a_    %entryCost = 70000_x000a_    RP0conf = true_x000a_    @description ^=:$: From RN Soyuz mod_x000a_}"/>
            <filter val="@PART[890N_Engine]:FOR[xxxRP0]_x000a_{_x000a_    %TechRequired = standardDockingPorts_x000a_    %cost = 200_x000a_    %entryCost = 1500_x000a_    RP0conf = false_x000a_    @description ^=:$: From Niche Parts mod_x000a_}"/>
            <filter val="@PART[ADAPTER_BLOCK_I]:FOR[xxxRP0]_x000a_{_x000a_    %TechRequired = materialsScienceSpaceStation_x000a_    %cost = 280_x000a_    %entryCost = 6400_x000a_    RP0conf = false_x000a_    @description ^=:$: From DECQ R7/SOYUZ mod_x000a_}"/>
            <filter val="@PART[ADAPTER_BLOCK_I2]:FOR[xxxRP0]_x000a_{_x000a_    %TechRequired = materialsScienceInternational_x000a_    %cost = 280_x000a_    %entryCost = 6400_x000a_    RP0conf = false_x000a_    @description ^=:$: From DECQ R7/SOYUZ mod_x000a_}"/>
            <filter val="@PART[adapter-125-0625-2]:FOR[xxxRP0]_x000a_{_x000a_    %TechRequired = materialsScienceSatellite_x000a_    %cost = 200_x000a_    %entryCost = 1000_x000a_    RP0conf = false_x000a_    @description ^=:$: From Near Future Construction mod_x000a_}"/>
            <filter val="@PART[adapter-125-0625-3]:FOR[xxxRP0]_x000a_{_x000a_    %TechRequired = materialsScienceSatellite_x000a_    %cost = 250_x000a_    %entryCost = 1050_x000a_    RP0conf = false_x000a_    @description ^=:$: From Near Future Construction mod_x000a_}"/>
            <filter val="@PART[adapter-125-0625-4]:FOR[xxxRP0]_x000a_{_x000a_    %TechRequired = materialsScienceSatellite_x000a_    %cost = 300_x000a_    %entryCost = 1100_x000a_    RP0conf = false_x000a_    @description ^=:$: From Near Future Construction mod_x000a_}"/>
            <filter val="@PART[adapter-25-125]:FOR[xxxRP0]_x000a_{_x000a_    %TechRequired = materialsScienceHuman_x000a_    %cost = 350_x000a_    %entryCost = 2500_x000a_    RP0conf = false_x000a_    @description ^=:$: From Near Future Construction mod_x000a_}"/>
            <filter val="@PART[adapter-375-25]:FOR[xxxRP0]_x000a_{_x000a_    %TechRequired = materialsScienceAdvCapsules_x000a_    %cost = 1800_x000a_    %entryCost = 4800_x000a_    RP0conf = false_x000a_    @description ^=:$: From Near Future Construction mod_x000a_}"/>
            <filter val="@PART[adapterEngines]:FOR[xxxRP0]_x000a_{_x000a_    %TechRequired = spaceShuttles_x000a_    %cost = 2500_x000a_    %entryCost = 42000_x000a_    RP0conf = false_x000a_    @description ^=:$: From Stock (RO Config) mod_x000a_}"/>
            <filter val="@PART[adapterLargeSmallBi]:FOR[xxxRP0]_x000a_{_x000a_    %TechRequired = materialsScienceHuman_x000a_    %cost = 400_x000a_    %entryCost = 7800_x000a_    RP0conf = false_x000a_    @description ^=:$: From Stock (RO Config) mod_x000a_}"/>
            <filter val="@PART[adapterLargeSmallQuad]:FOR[xxxRP0]_x000a_{_x000a_    %TechRequired = materialsScienceHuman_x000a_    %cost = 800_x000a_    %entryCost = 7000_x000a_    RP0conf = false_x000a_    @description ^=:$: From Stock (RO Config) mod_x000a_}"/>
            <filter val="@PART[adapterLargeSmallTri]:FOR[xxxRP0]_x000a_{_x000a_    %TechRequired = materialsScienceHuman_x000a_    %cost = 600_x000a_    %entryCost = 6400_x000a_    RP0conf = false_x000a_    @description ^=:$: From Stock (RO Config) mod_x000a_}"/>
            <filter val="@PART[adapterMk3-Mk2]:FOR[xxxRP0]_x000a_{_x000a_    %TechRequired = spaceShuttles_x000a_    %cost = 1_x000a_    %entryCost = 42000_x000a_    RP0conf = false_x000a_    @description ^=:$: From Stock (RO Config) mod_x000a_}"/>
            <filter val="@PART[adapterMk3-Size2]:FOR[xxxRP0]_x000a_{_x000a_    %TechRequired = spaceShuttles_x000a_    %cost = 1_x000a_    %entryCost = 42000_x000a_    RP0conf = false_x000a_    @description ^=:$: From Stock (RO Config) mod_x000a_}"/>
            <filter val="@PART[adapterMk3-Size2Slant]:FOR[xxxRP0]_x000a_{_x000a_    %TechRequired = spaceShuttles_x000a_    %cost = 1_x000a_    %entryCost = 42000_x000a_    RP0conf = false_x000a_    @description ^=:$: From Stock (RO Config) mod_x000a_}"/>
            <filter val="@PART[adapter-rad-0625]:FOR[xxxRP0]_x000a_{_x000a_    %TechRequired = materialsScienceHuman_x000a_    %cost = 675_x000a_    %entryCost = 1950_x000a_    RP0conf = false_x000a_    @description ^=:$: From Near Future Construction mod_x000a_}"/>
            <filter val="@PART[adapter-rad-125]:FOR[xxxRP0]_x000a_{_x000a_    %TechRequired = materialsScienceHuman_x000a_    %cost = 1350_x000a_    %entryCost = 3100_x000a_    RP0conf = false_x000a_    @description ^=:$: From Near Future Construction mod_x000a_}"/>
            <filter val="@PART[adapterrads]:FOR[xxxRP0]_x000a_{_x000a_    %TechRequired = materialsScienceSatellite_x000a_    %cost = 1_x000a_    %entryCost = 3300_x000a_    RP0conf = false_x000a_    @description ^=:$: From AIES mod_x000a_}"/>
            <filter val="@PART[adapterSize2-Mk2]:FOR[xxxRP0]_x000a_{_x000a_    %TechRequired = effectiveSpaceplanes_x000a_    %cost = 1_x000a_    %entryCost = 18000_x000a_    RP0conf = false_x000a_    @description ^=:$: From Stock (RO Config) mod_x000a_}"/>
            <filter val="@PART[adapterSize2-Size1]:FOR[xxxRP0]_x000a_{_x000a_    %TechRequired = materialsScienceSatellite_x000a_    %cost = 1_x000a_    %entryCost = 18000_x000a_    RP0conf = false_x000a_    @description ^=:$: From Stock (RO Config) mod_x000a_}"/>
            <filter val="@PART[adapterSize2-Size1Slant]:FOR[xxxRP0]_x000a_{_x000a_    %TechRequired = materialsScienceSatellite_x000a_    %cost = 1_x000a_    %entryCost = 18000_x000a_    RP0conf = false_x000a_    @description ^=:$: From Stock (RO Config) mod_x000a_}"/>
            <filter val="@PART[adapterSize3-Mk3]:FOR[xxxRP0]_x000a_{_x000a_    %TechRequired = spaceShuttles_x000a_    %cost = 1_x000a_    %entryCost = 42000_x000a_    RP0conf = false_x000a_    @description ^=:$: From Stock (RO Config) mod_x000a_}"/>
            <filter val="@PART[adapterSmallMiniShort]:FOR[xxxRP0]_x000a_{_x000a_    %TechRequired = earlyMaterialsScience_x000a_    %cost = 100_x000a_    %entryCost = 4800_x000a_    RP0conf = false_x000a_    @description ^=:$: From Stock (RO Config) mod_x000a_}"/>
            <filter val="@PART[adapterSmallMiniTall]:FOR[xxxRP0]_x000a_{_x000a_    %TechRequired = earlyMaterialsScience_x000a_    %cost = 150_x000a_    %entryCost = 4400_x000a_    RP0conf = false_x000a_    @description ^=:$: From Stock (RO Config) mod_x000a_}"/>
            <filter val="@PART[AdvancedCanard]:FOR[xxxRP0]_x000a_{_x000a_    %TechRequired = advancedJetEngines_x000a_    %cost = 20_x000a_    %entryCost = 400_x000a_    RP0conf = true_x000a_    @description ^=:$: From Stock (RO Config) mod_x000a_}"/>
            <filter val="@PART[ADVINTER]:FOR[xxxRP0]_x000a_{_x000a_    %TechRequired = materialsScienceNF_x000a_    %cost = 1_x000a_    %entryCost = 600_x000a_    RP0conf = false_x000a_    @description ^=:$: From Chaka Monkey mod_x000a_}"/>
            <filter val="@PART[advSascr3]:FOR[xxxRP0]_x000a_{_x000a_    %TechRequired = spaceStationControl_x000a_    %cost = 2500_x000a_    %entryCost = 50000_x000a_    RP0conf = true_x000a_    @description ^=:$: From AIES mod_x000a_}"/>
            <filter val="@PART[advSasModule]:FOR[xxxRP0]_x000a_{_x000a_    %TechRequired = spaceStationControl_x000a_    %cost = 5000_x000a_    %entryCost = 100000_x000a_    RP0conf = true_x000a_    @description ^=:$: From Stock (RO Config) mod_x000a_}"/>
            <filter val="@PART[AIESrcsThrusrmt1]:FOR[xxxRP0]_x000a_{_x000a_    %TechRequired = earlyFlightControl_x000a_    %cost = 12_x000a_    %entryCost = 240_x000a_    RP0conf = true_x000a_    @description ^=:$: From AIES mod_x000a__x000a_    MODULE_x000a_    { name = ModuleTagEngineLiquidPF }_x000a__x000a_}"/>
            <filter val="@PART[AIESrcsThrusrom9]:FOR[xxxRP0]_x000a_{_x000a_    %TechRequired = earlyFlightControl_x000a_    %cost = 20_x000a_    %entryCost = 400_x000a_    RP0conf = true_x000a_    @description ^=:$: From AIES mod_x000a__x000a_    MODULE_x000a_    { name = ModuleTagEngineLiquidPF }_x000a__x000a_}"/>
            <filter val="@PART[airbrake1]:FOR[xxxRP0]_x000a_{_x000a_    %TechRequired = matureSupersonic_x000a_    %cost = 50_x000a_    %entryCost = 1000_x000a_    RP0conf = true_x000a_    @description ^=:$: From Stock (RO Config) mod_x000a_}"/>
            <filter val="@PART[airlinerCtrlSrf]:FOR[xxxRP0]_x000a_{_x000a_    %TechRequired = matureTurbofans_x000a_    %cost = 800_x000a_    %entryCost = 16400_x000a_    RP0conf = false_x000a_    @description ^=:$: From Stock (RO Config) mod_x000a_}"/>
            <filter val="@PART[airlinerMainWing]:FOR[xxxRP0]_x000a_{_x000a_    %TechRequired = matureTurbofans_x000a_    %cost = 2800_x000a_    %entryCost = 36400_x000a_    RP0conf = false_x000a_    @description ^=:$: From Stock (RO Config) mod_x000a_}"/>
            <filter val="@PART[airlinerTailFin]:FOR[xxxRP0]_x000a_{_x000a_    %TechRequired = matureTurbofans_x000a_    %cost = 1000_x000a_    %entryCost = 4000_x000a_    RP0conf = false_x000a_    @description ^=:$: From Stock (RO Config) mod_x000a_}"/>
            <filter val="@PART[airplaneTail]:FOR[xxxRP0]_x000a_{_x000a_    %TechRequired = start_x000a_    %cost = 5_x000a_    %entryCost = 100_x000a_    RP0conf = true_x000a_    @description ^=:$: From Stock (RO Config) mod_x000a_}"/>
            <filter val="@PART[airplaneTailB]:FOR[xxxRP0]_x000a_{_x000a_    %TechRequired = start_x000a_    %cost = 5_x000a_    %entryCost = 100_x000a_    RP0conf = true_x000a_    @description ^=:$: From Stock (RO Config) mod_x000a_}"/>
            <filter val="@PART[airScoop]:FOR[xxxRP0]_x000a_{_x000a_    %TechRequired = start_x000a_    %cost = 20_x000a_    %entryCost = 0_x000a_    RP0conf = true_x000a_    @description ^=:$: From Stock (RO Config) mod_x000a_}"/>
            <filter val="@PART[aje_al31]:FOR[xxxRP0]_x000a_{_x000a_    %TechRequired = scramjetEngines_x000a_    %cost = 450_x000a_    %entryCost = 9000_x000a_    RP0conf = true_x000a_    @description ^=:$: From Advanced Jet Engines mod_x000a_}"/>
            <filter val="@PART[aje_atar]:FOR[xxxRP0]_x000a_{_x000a_    %TechRequired = advancedJetEngines_x000a_    %cost = 220_x000a_    %entryCost = 4400_x000a_    RP0conf = true_x000a_    @description ^=:$: From Advanced Jet Engines mod_x000a_}"/>
            <filter val="@PART[aje_avon]:FOR[xxxRP0]_x000a_{_x000a_    %TechRequired = advancedJetEngines_x000a_    %cost = 140_x000a_    %entryCost = 2800_x000a_    RP0conf = true_x000a_    @description ^=:$: From Advanced Jet Engines mod_x000a_}"/>
            <filter val="@PART[aje_f404]:FOR[xxxRP0]_x000a_{_x000a_    %TechRequired = refinedTurbofans_x000a_    %cost = 600_x000a_    %entryCost = 12000_x000a_    RP0conf = true_x000a_    @description ^=:$: From Advanced Jet Engines mod_x000a_}"/>
            <filter val="@PART[aje_j57]:FOR[xxxRP0]_x000a_{_x000a_    %TechRequired = matureSupersonic_x000a_    %cost = 130_x000a_    %entryCost = 2600_x000a_    RP0conf = true_x000a_    @description ^=:$: From Advanced Jet Engines mod_x000a_}"/>
            <filter val="@PART[aje_j75]:FOR[xxxRP0]_x000a_{_x000a_    %TechRequired = highSpeedFlight_x000a_    %cost = 223_x000a_    %entryCost = 4470_x000a_    RP0conf = true_x000a_    @description ^=:$: From Advanced Jet Engines mod_x000a_}"/>
            <filter val="@PART[aje_j79]:FOR[xxxRP0]_x000a_{_x000a_    %TechRequired = advancedJetEngines_x000a_    %cost = 220_x000a_    %entryCost = 4400_x000a_    RP0conf = true_x000a_    @description ^=:$: From Advanced Jet Engines mod_x000a_}"/>
            <filter val="@PART[aje_ramjet]:FOR[xxxRP0]_x000a_{_x000a_    %TechRequired = hypersonicFlightRP0_x000a_    %cost = 350_x000a_    %entryCost = 7000_x000a_    RP0conf = true_x000a_    @description ^=:$: From Advanced Jet Engines mod_x000a_}"/>
            <filter val="@PART[aje_solarPanels]:FOR[xxxRP0]_x000a_{_x000a_    %TechRequired = basicPower_x000a_    %cost = 400_x000a_    %entryCost = 10000_x000a_    RP0conf = true_x000a_    @description ^=:$: From Advanced Jet Engines mod_x000a_}"/>
            <filter val="@PART[ALCOR_LanderCapsule]:FOR[xxxRP0]_x000a_{_x000a_    %TechRequired = lunarLanding_x000a_    %cost = 4000_x000a_    %entryCost = 8000_x000a_    RP0conf = false_x000a_    @description ^=:$: From ALCOR mod_x000a_}"/>
            <filter val="@PART[almaz_pan_l]:FOR[xxxRP0]_x000a_{_x000a_    %TechRequired = spaceStationSolarPanels_x000a_    %cost = 4000_x000a_    %entryCost = 30000_x000a_    RP0conf = true_x000a_    @description ^=:$: From RN Salyut mod_x000a_}"/>
            <filter val="@PART[almaz_pan_r]:FOR[xxxRP0]_x000a_{_x000a_    %TechRequired = spaceStationSolarPanels_x000a_    %cost = 4000_x000a_    %entryCost = 30000_x000a_    RP0conf = true_x000a_    @description ^=:$: From RN Salyut mod_x000a_}"/>
            <filter val="@PART[almaz_sample_return]:FOR[xxxRP0]_x000a_{_x000a_    %TechRequired = deepSpaceScience_x000a_    %cost = 800_x000a_    %entryCost = 3000_x000a_    RP0conf = true_x000a_    @description ^=:$: From RN Salyut mod_x000a__x000a_    MODULE_x000a_    { name = ModuleTagInstruments }_x000a__x000a_}"/>
            <filter val="@PART[almaz_sr_dec]:FOR[xxxRP0]_x000a_{_x000a_    %TechRequired = materialsScienceSpaceStation_x000a_    %cost = 600_x000a_    %entryCost = 2500_x000a_    RP0conf = true_x000a_    @description ^=:$: From RN Salyut mod_x000a__x000a_    MODULE_x000a_    { name = ModuleTagDecoupler }_x000a__x000a_}"/>
            <filter val="@PART[almaz_sr_para]:FOR[xxxRP0]_x000a_{_x000a_    %TechRequired = advancedUncrewedLanding_x000a_    %cost = 1000_x000a_    %entryCost = 10000_x000a_    RP0conf = true_x000a_    @description ^=:$: From RN Salyut mod_x000a_}"/>
            <filter val="@PART[almaz_sr_retro]:FOR[xxxRP0]_x000a_{_x000a_    %TechRequired = solids1972_x000a_    %cost = 1000_x000a_    %entryCost = 1000_x000a_    RP0conf = true_x000a_    @description ^=:$: From RN Salyut mod_x000a__x000a_    MODULE_x000a_    { name = ModuleTagEngineSolid }_x000a__x000a_}"/>
            <filter val="@PART[altairPod]:FOR[xxxRP0]_x000a_{_x000a_    %TechRequired = SIAD_x000a_    %cost = 4000_x000a_    %entryCost = 10400_x000a_    RP0conf = false_x000a_    @description ^=:$: From Chaka Monkey mod_x000a__x000a_    MODULE_x000a_    { name = ModuleTagEngineLiquidPF }_x000a__x000a_}"/>
            <filter val="@PART[Angledpanel]:FOR[xxxRP0]_x000a_{_x000a_    %TechRequired = start_x000a_    %cost = 5_x000a_    %entryCost = 100_x000a_    RP0conf = true_x000a_    @description ^=:$: From Stock (RO Config) mod_x000a_}"/>
            <filter val="@PART[antenna_quetzal]:FOR[xxxRP0]_x000a_{_x000a_    %TechRequired = interplanetaryComms_x000a_    %cost = 100_x000a_    %entryCost = 100_x000a_    RP0conf = false_x000a_    @description ^=:$: From Coatl Aerospace mod_x000a_}"/>
            <filter val="@PART[antenna_tv]:FOR[xxxRP0]_x000a_{_x000a_    %TechRequired = earlyAvionics_x000a_    %cost = 280_x000a_    %entryCost = 240_x000a_    RP0conf = false_x000a_    @description ^=:$: From Coatl Aerospace mod_x000a_}"/>
            <filter val="@PART[argon-125-2]:FOR[xxxRP0]_x000a_{_x000a_    %TechRequired = earlyElecPropulsion_x000a_    %cost = 1_x000a_    %entryCost = 12250_x000a_    RP0conf = false_x000a_    @description ^=:$: From Near Future Propulsion mod_x000a_}"/>
            <filter val="@PART[argon-25-2]:FOR[xxxRP0]_x000a_{_x000a_    %TechRequired = earlyElecPropulsion_x000a_    %cost = 1_x000a_    %entryCost = 425000_x000a_    RP0conf = false_x000a_    @description ^=:$: From Near Future Propulsion mod_x000a_}"/>
            <filter val="@PART[Ariane4Decoupler1]:FOR[xxxRP0]_x000a_{_x000a_    %TechRequired = materialsScienceSpaceplanes_x000a_    %cost = 600_x000a_    %entryCost = 100_x000a_    RP0conf = false_x000a_    @description ^=:$: From ESA Launchers mod_x000a__x000a_    MODULE_x000a_    { name = ModuleTagDecoupler }_x000a__x000a_}"/>
            <filter val="@PART[Ariane4Decoupler2]:FOR[xxxRP0]_x000a_{_x000a_    %TechRequired = materialsScienceSpaceplanes_x000a_    %cost = 600_x000a_    %entryCost = 100_x000a_    RP0conf = false_x000a_    @description ^=:$: From ESA Launchers mod_x000a__x000a_    MODULE_x000a_    { name = ModuleTagDecoupler }_x000a__x000a_}"/>
            <filter val="@PART[Ariane4Fairing]:FOR[xxxRP0]_x000a_{_x000a_    %TechRequired = materialsScienceSpaceplanes_x000a_    %cost = 225_x000a_    %entryCost = 500_x000a_    RP0conf = false_x000a_    @description ^=:$: From ESA Launchers mod_x000a_}"/>
            <filter val="@PART[Ariane4LiquidBooster]:FOR[xxxRP0]_x000a_{_x000a_    %TechRequired = orbitalRocketry1986_x000a_    %cost = 850_x000a_    %entryCost = 700_x000a_    RP0conf = false_x000a_    @description ^=:$: From ESA Launchers mod_x000a_}"/>
            <filter val="@PART[Ariane4NoseCone]:FOR[xxxRP0]_x000a_{_x000a_    %TechRequired = materialsScienceLongTerm_x000a_    %cost = 200_x000a_    %entryCost = 100_x000a_    RP0conf = false_x000a_    @description ^=:$: From ESA Launchers mod_x000a_}"/>
            <filter val="@PART[Ariane4NoseCone2]:FOR[xxxRP0]_x000a_{_x000a_    %TechRequired = materialsScienceLongTerm_x000a_    %cost = 200_x000a_    %entryCost = 100_x000a_    RP0conf = false_x000a_    @description ^=:$: From ESA Launchers mod_x000a_}"/>
            <filter val="@PART[Ariane4RadialDecoupler]:FOR[xxxRP0]_x000a_{_x000a_    %TechRequired = materialsScienceLongTerm_x000a_    %cost = 225_x000a_    %entryCost = 500_x000a_    RP0conf = false_x000a_    @description ^=:$: From ESA Launchers mod_x000a__x000a_    MODULE_x000a_    { name = ModuleTagDecoupler }_x000a__x000a_}"/>
            <filter val="@PART[Ariane4Srb]:FOR[xxxRP0]_x000a_{_x000a_    %TechRequired = solids1986_x000a_    %cost = 450_x000a_    %entryCost = 5000_x000a_    RP0conf = false_x000a_    @description ^=:$: From ESA Launchers mod_x000a__x000a_    MODULE_x000a_    { name = ModuleTagEngineSolid }_x000a__x000a_}"/>
            <filter val="@PART[Ariane4Stage1]:FOR[xxxRP0]_x000a_{_x000a_    %TechRequired = hydrolox1986_x000a_    %cost = 4800_x000a_    %entryCost = 8000_x000a_    RP0conf = false_x000a_    @description ^=:$: From ESA Launchers mod_x000a_}"/>
            <filter val="@PART[Ariane4Stage2]:FOR[xxxRP0]_x000a_{_x000a_    %TechRequired = orbitalRocketry1981_x000a_    %cost = 1800_x000a_    %entryCost = 8000_x000a_    RP0conf = false_x000a_    @description ^=:$: From ESA Launchers mod_x000a_}"/>
            <filter val="@PART[Ariane4Stage3]:FOR[xxxRP0]_x000a_{_x000a_    %TechRequired = hydrolox1986_x000a_    %cost = 1800_x000a_    %entryCost = 8000_x000a_    RP0conf = false_x000a_    @description ^=:$: From ESA Launchers mod_x000a_}"/>
            <filter val="@PART[Ariane4Sylda]:FOR[xxxRP0]_x000a_{_x000a_    %TechRequired = materialsScienceSpaceplanes_x000a_    %cost = 200_x000a_    %entryCost = 500_x000a_    RP0conf = false_x000a_    @description ^=:$: From ESA Launchers mod_x000a_}"/>
            <filter val="@PART[Ariane5_EAP]:FOR[xxxRP0]_x000a_{_x000a_    %TechRequired = solids1998_x000a_    %cost = 6000_x000a_    %entryCost = 120000_x000a_    RP0conf = true_x000a_    @description ^=:$: From ESA Launchers mod_x000a__x000a_    MODULE_x000a_    { name = ModuleTagEngineSolid }_x000a__x000a_}"/>
            <filter val="@PART[Ariane5_EPS]:FOR[xxxRP0]_x000a_{_x000a_    %TechRequired = orbitalRocketry1992_x000a_    %cost = 2250_x000a_    %entryCost = 10000_x000a_    RP0conf = false_x000a_    @description ^=:$: From ESA Launchers mod_x000a_}"/>
            <filter val="@PART[Ariane5_FairingBig]:FOR[xxxRP0]_x000a_{_x000a_    %TechRequired = materialsScienceLongTerm_x000a_    %cost = 225_x000a_    %entryCost = 200_x000a_    RP0conf = false_x000a_    @description ^=:$: From ESA Launchers mod_x000a_}"/>
            <filter val="@PART[Ariane5_FairingSmall]:FOR[xxxRP0]_x000a_{_x000a_    %TechRequired = materialsScienceLongTerm_x000a_    %cost = 225_x000a_    %entryCost = 200_x000a_    RP0conf = false_x000a_    @description ^=:$: From ESA Launchers mod_x000a_}"/>
            <filter val="@PART[Ariane5_NoseCone]:FOR[xxxRP0]_x000a_{_x000a_    %TechRequired = materialsScienceLongTerm_x000a_    %cost = 200_x000a_    %entryCost = 1000_x000a_    RP0conf = false_x000a_    @description ^=:$: From ESA Launchers mod_x000a_}"/>
            <filter val="@PART[Ariane5_RadialDecoupler]:FOR[xxxRP0]_x000a_{_x000a_    %TechRequired = materialsScienceLongTerm_x000a_    %cost = 225_x000a_    %entryCost = 500_x000a_    RP0conf = false_x000a_    @description ^=:$: From ESA Launchers mod_x000a_}"/>
            <filter val="@PART[Ariane5_tank]:FOR[xxxRP0]_x000a_{_x000a_    %TechRequired = materialsScienceLongTerm_x000a_    %cost = 2250_x000a_    %entryCost = 24000_x000a_    RP0conf = false_x000a_    @description ^=:$: From ESA Launchers mod_x000a_}"/>
            <filter val="@PART[Ariane6_Fairing]:FOR[xxxRP0]_x000a_{_x000a_    %TechRequired = materialsScienceNF_x000a_    %cost = 225_x000a_    %entryCost = 1000_x000a_    RP0conf = false_x000a_    @description ^=:$: From ESA Launchers mod_x000a_}"/>
            <filter val="@PART[Ariane6_Stage1]:FOR[xxxRP0]_x000a_{_x000a_    %TechRequired = hydroloxNF_x000a_    %cost = 7800_x000a_    %entryCost = 10000_x000a_    RP0conf = false_x000a_    @description ^=:$: From ESA Launchers mod_x000a_}"/>
            <filter val="@PART[Ariane6_Stage2]:FOR[xxxRP0]_x000a_{_x000a_    %TechRequired = hydroloxNF_x000a_    %cost = 18000_x000a_    %entryCost = 10000_x000a_    RP0conf = false_x000a_    @description ^=:$: From ESA Launchers mod_x000a_}"/>
            <filter val="@PART[Ariane6_Stage3]:FOR[xxxRP0]_x000a_{_x000a_    %TechRequired = hydroloxNF_x000a_    %cost = 1800_x000a_    %entryCost = 10000_x000a_    RP0conf = false_x000a_    @description ^=:$: From ESA Launchers mod_x000a_}"/>
            <filter val="@PART[asasmodule1-2]:FOR[xxxRP0]_x000a_{_x000a_    %TechRequired = standardDockingPorts_x000a_    %cost = 10000_x000a_    %entryCost = 200000_x000a_    RP0conf = true_x000a_    @description ^=:$: From Stock (RO Config) mod_x000a_}"/>
            <filter val="@PART[ASDecoupler]:FOR[xxxRP0]_x000a_{_x000a_    %TechRequired = earlyMaterialsScience_x000a_    %cost = 30_x000a_    %entryCost = 600_x000a_    RP0conf = true_x000a_    @description ^=:$: From AIES mod_x000a__x000a_    MODULE_x000a_    { name = ModuleTagDecoupler }_x000a__x000a_}"/>
            <filter val="@PART[AtlasVAdapter]:FOR[xxxRP0]_x000a_{_x000a_    %TechRequired = materialsScienceNF_x000a_    %cost = 500_x000a_    %entryCost = 1000_x000a_    RP0conf = false_x000a_    @description ^=:$: From CST-100 Starliner mod_x000a_}"/>
            <filter val="@PART[avionicsNoseCone]:FOR[xxxRP0]_x000a_{_x000a_    %TechRequired = internationalAvionics_x000a_    %cost = 200_x000a_    %entryCost = 4000_x000a_    RP0conf = true_x000a_    @description ^=:$: From Stock (RO Config) mod_x000a__x000a_    MODULE_x000a_    { name = ModuleTagAvionics }_x000a__x000a_}"/>
            <filter val="@PART[B9_Aero_Wing_ControlSurface_SH_4mProcedural]:FOR[xxxRP0]_x000a_{_x000a_    %TechRequired = start_x000a_    %cost = 0.1_x000a_    %entryCost = 2_x000a_    RP0conf = true_x000a_    @description ^=:$: From Procedural Dynamics mod_x000a_}"/>
            <filter val="@PART[B9_Aero_Wing_Procedural_TypeA]:FOR[xxxRP0]_x000a_{_x000a_    %TechRequired = hypersonicFlightRP0_x000a_    %cost = 0.1_x000a_    %entryCost = 15000_x000a_    RP0conf = true_x000a_    @description ^=:$: From B9 Procedural Wings mod_x000a_}"/>
            <filter val="@PART[B9_Aero_Wing_Procedural_TypeB]:FOR[xxxRP0]_x000a_{_x000a_    %TechRequired = hypersonicFlightRP0_x000a_    %cost = 0.1_x000a_    %entryCost = 15000_x000a_    RP0conf = true_x000a_    @description ^=:$: From B9 Procedural Wings mod_x000a_}"/>
            <filter val="@PART[B9_Aero_Wing_Procedural_TypeC]:FOR[xxxRP0]_x000a_{_x000a_    %TechRequired = hypersonicFlightRP0_x000a_    %cost = 0.1_x000a_    %entryCost = 15000_x000a_    RP0conf = true_x000a_    @description ^=:$: From B9 Procedural Wings mod_x000a_}"/>
            <filter val="@PART[B9_Control_RCS_Port_R1X1x]:FOR[xxxRP0]_x000a_{_x000a_    %TechRequired = start_x000a_    %cost = 12_x000a_    %entryCost = 240_x000a_    RP0conf = true_x000a_    @description ^=:$: From Chaka Monkey mod_x000a__x000a_    MODULE_x000a_    { name = ModuleTagEngineLiquidPF }_x000a__x000a_}"/>
            <filter val="@PART[barquetta]:FOR[xxxRP0]_x000a_{_x000a_    %TechRequired = internationalAvionics_x000a_    %cost = 400_x000a_    %entryCost = 4200_x000a_    RP0conf = false_x000a_    @description ^=:$: From Coatl Aerospace mod_x000a_}"/>
            <filter val="@PART[basef1sond]:FOR[xxxRP0]_x000a_{_x000a_    %TechRequired = materialsScienceSatellite_x000a_    %cost = 25_x000a_    %entryCost = 500_x000a_    RP0conf = true_x000a_    @description ^=:$: From AIES mod_x000a_}"/>
            <filter val="@PART[baseinstrul8]:FOR[xxxRP0]_x000a_{_x000a_    %TechRequired = materialsScienceSatellite_x000a_    %cost = 25_x000a_    %entryCost = 500_x000a_    RP0conf = true_x000a_    @description ^=:$: From AIES mod_x000a_}"/>
            <filter val="@PART[basepuntv2r10]:FOR[xxxRP0]_x000a_{_x000a_    %TechRequired = start_x000a_    %cost = 2_x000a_    %entryCost = 0_x000a_    RP0conf = true_x000a_    @description ^=:$: From AIES mod_x000a_}"/>
            <filter val="@PART[basicFin]:FOR[xxxRP0]_x000a_{_x000a_    %TechRequired = start_x000a_    %cost = 10_x000a_    %entryCost = 200_x000a_    RP0conf = true_x000a_    @description ^=:$: From Stock (RO Config) mod_x000a_}"/>
            <filter val="@PART[BasketTrussCX]:FOR[xxxRP0]_x000a_{_x000a_    %TechRequired = materialsScienceInternational_x000a_    %cost = 20_x000a_    %entryCost = 6400_x000a_    RP0conf = false_x000a_    @description ^=:$: From Chaka Monkey mod_x000a_}"/>
            <filter val="@PART[batteryBAEr]:FOR[xxxRP0]_x000a_{_x000a_    %TechRequired = avionicsPrototypes_x000a_    %cost = 9_x000a_    %entryCost = 180_x000a_    RP0conf = true_x000a_    @description ^=:$: From AIES mod_x000a_}"/>
            <filter val="@PART[batteryBankMini]:FOR[xxxRP0]_x000a_{_x000a_    %TechRequired = avionicsPrototypes_x000a_    %cost = 102_x000a_    %entryCost = 2040_x000a_    RP0conf = true_x000a_    @description ^=:$: From Stock (RO Config) mod_x000a_}"/>
            <filter val="@PART[batteryPack]:FOR[xxxRP0]_x000a_{_x000a_    %TechRequired = avionicsPrototypes_x000a_    %cost = 18_x000a_    %entryCost = 360_x000a_    RP0conf = true_x000a_    @description ^=:$: From Stock (RO Config) mod_x000a_}"/>
            <filter val="@PART[BE-3]:FOR[xxxRP0]_x000a_{_x000a_    %TechRequired = hydrolox2009_x000a_    %cost = 5300_x000a_    %entryCost = 14000_x000a_    RP0conf = false_x000a_    @description ^=:$: From Niche Parts mod_x000a_}"/>
            <filter val="@PART[BE3EngineCompartment]:FOR[xxxRP0]_x000a_{_x000a_    %TechRequired = materialsScienceCommercial_x000a_    %cost = 25_x000a_    %entryCost = 9800_x000a_    RP0conf = false_x000a_    @description ^=:$: From Niche Parts mod_x000a_}"/>
            <filter val="@PART[bluedog_AgenaA]:FOR[xxxRP0]_x000a_{_x000a_    %TechRequired = basicAvionics_x000a_    %cost = 300_x000a_    %entryCost = 6000_x000a_    RP0conf = true_x000a_    @description ^=:$: From Bluedog DB mod_x000a__x000a_    MODULE_x000a_    { name = ModuleTagEngineLiquidPF }_x000a__x000a_}"/>
            <filter val="@PART[bluedog_agenaAntenna]:FOR[xxxRP0]_x000a_{_x000a_    %TechRequired = interplanetaryComms_x000a_    %cost = 20_x000a_    %entryCost = 400_x000a_    RP0conf = true_x000a_    @description ^=:$: From Bluedog DB mod_x000a__x000a_    MODULE_x000a_    { name = ModuleTagInstruments }_x000a__x000a_}"/>
            <filter val="@PART[bluedog_AgenaD]:FOR[xxxRP0]_x000a_{_x000a_    %TechRequired = improvedAvionics_x000a_    %cost = 300_x000a_    %entryCost = 6000_x000a_    RP0conf = true_x000a_    @description ^=:$: From Bluedog DB mod_x000a__x000a_    MODULE_x000a_    { name = ModuleTagEngineLiquidPF }_x000a__x000a_}"/>
            <filter val="@PART[bluedog_agenaLongTank]:FOR[xxxRP0]_x000a_{_x000a_    %TechRequired = materialsScienceHuman_x000a_    %cost = 31_x000a_    %entryCost = 620_x000a_    RP0conf = true_x000a_    @description ^=:$: From Bluedog DB mod_x000a_}"/>
            <filter val="@PART[bluedog_agenaLongWhiteTank]:FOR[xxxRP0]_x000a_{_x000a_    %TechRequired = materialsScienceSatellite_x000a_    %cost = 31_x000a_    %entryCost = 620_x000a_    RP0conf = true_x000a_    @description ^=:$: From Bluedog DB mod_x000a_}"/>
            <filter val="@PART[bluedog_agenaMediumTank]:FOR[xxxRP0]_x000a_{_x000a_    %TechRequired = materialsScienceSatellite_x000a_    %cost = 19_x000a_    %entryCost = 380_x000a_    RP0conf = true_x000a_    @description ^=:$: From Bluedog DB mod_x000a_}"/>
            <filter val="@PART[bluedog_agenaNoseCone]:FOR[xxxRP0]_x000a_{_x000a_    %TechRequired = materialsScienceSatellite_x000a_    %cost = 10_x000a_    %entryCost = 200_x000a_    RP0conf = true_x000a_    @description ^=:$: From Bluedog DB mod_x000a_}"/>
            <filter val="@PART[bluedog_agenaPort]:FOR[xxxRP0]_x000a_{_x000a_    %TechRequired = earlyFlightControl_x000a_    %cost = 400_x000a_    %entryCost = 8000_x000a_    RP0conf = true_x000a_    @description ^=:$: From Bluedog DB mod_x000a__x000a_    MODULE_x000a_    { name = ModuleTagDecoupler }_x000a__x000a_}"/>
            <filter val="@PART[bluedog_agenaProbeCore]:FOR[xxxRP0]_x000a_{_x000a_    %TechRequired = basicAvionics_x000a_    %cost = 800_x000a_    %entryCost = 16000_x000a_    RP0conf = true_x000a_    @description ^=:$: From Bluedog DB mod_x000a__x000a_    MODULE_x000a_    { name = ModuleTagAvionics }_x000a__x000a_}"/>
            <filter val="@PART[bluedog_agenaSecondaryEngine]:FOR[xxxRP0]_x000a_{_x000a_    %TechRequired = stabilityRP0_x000a_    %cost = 50_x000a_    %entryCost = 1000_x000a_    RP0conf = true_x000a_    @description ^=:$: From Bluedog DB mod_x000a__x000a_    MODULE_x000a_    { name = ModuleTagEngineLiquidPF }_x000a__x000a_}"/>
            <filter val="@PART[bluedog_agenaShortTank]:FOR[xxxRP0]_x000a_{_x000a_    %TechRequired = materialsScienceSatellite_x000a_    %cost = 10_x000a_    %entryCost = 200_x000a_    RP0conf = true_x000a_    @description ^=:$: From Bluedog DB mod_x000a_}"/>
            <filter val="@PART[bluedog_agenaShortTankM]:FOR[xxxRP0]_x000a_{_x000a_    %TechRequired = materialsScienceSatellite_x000a_    %cost = 10_x000a_    %entryCost = 200_x000a_    RP0conf = true_x000a_    @description ^=:$: From Bluedog DB mod_x000a_}"/>
            <filter val="@PART[bluedog_alcyone]:FOR[xxxRP0]_x000a_{_x000a_    %TechRequired = solids1976_x000a_    %cost = 4000_x000a_    %entryCost = 40000_x000a_    RP0conf = false_x000a_    @description ^=:$: From Bluedog DB mod_x000a__x000a_    MODULE_x000a_    { name = ModuleTagEngineSolid }_x000a__x000a_}"/>
            <filter val="@PART[bluedog_Apollo_Block2_Decoupler]:FOR[xxxRP0]_x000a_{_x000a_    %TechRequired = matureCapsules_x000a_    %cost = 200_x000a_    %entryCost = 7000_x000a_    RP0conf = true_x000a_    @description ^=:$: From Bluedog DB mod_x000a__x000a_    MODULE_x000a_    { name = ModuleTagHumanRated }_x000a__x000a_}"/>
            <filter val="@PART[bluedog_Apollo_Block2_DockingLight]:FOR[xxxRP0]_x000a_{_x000a_    %TechRequired = matureCapsules_x000a_    %cost = 5_x000a_    %entryCost = 100_x000a_    RP0conf = true_x000a_    @description ^=:$: From Bluedog DB mod_x000a__x000a_    MODULE_x000a_    { name = ModuleTagHumanRated }_x000a__x000a_}"/>
            <filter val="@PART[bluedog_Apollo_Block2_ServiceModule]:FOR[xxxRP0]_x000a_{_x000a_    %TechRequired = matureCapsules_x000a_    %cost = 10000_x000a_    %entryCost = 350000_x000a_    RP0conf = true_x000a_    @description ^=:$: From Bluedog DB mod_x000a__x000a_    MODULE_x000a_    { name = ModuleTagHumanRated }_x000a__x000a_}"/>
            <filter val="@PART[bluedog_Apollo_Block3_ServiceEngine]:FOR[xxxRP0]_x000a_{_x000a_    %TechRequired = orbitalRocketry1976_x000a_    %cost = 550_x000a_    %entryCost = 11000_x000a_    RP0conf = true_x000a_    @description ^=:$: From Bluedog DB mod_x000a_}"/>
            <filter val="@PART[bluedog_Apollo_Block3_ServiceModule]:FOR[xxxRP0]_x000a_{_x000a_    %TechRequired = improvedCapsules_x000a_    %cost = 8000_x000a_    %entryCost = 150000_x000a_    RP0conf = true_x000a_    @description ^=:$: From Bluedog DB mod_x000a__x000a_    MODULE_x000a_    { name = ModuleTagHumanRated }_x000a__x000a_}"/>
            <filter val="@PART[bluedog_Apollo_Block5_SolarPanels]:FOR[xxxRP0]_x000a_{_x000a_    %TechRequired = spaceStationSolarPanels_x000a_    %cost = 2000_x000a_    %entryCost = 70000_x000a_    RP0conf = true_x000a_    @description ^=:$: From Bluedog DB mod_x000a_}"/>
            <filter val="@PART[bluedog_atlasBooster]:FOR[xxxRP0]_x000a_{_x000a_    %TechRequired = orbitalRocketry1956_x000a_    %cost = 750_x000a_    %entryCost = 15000_x000a_    RP0conf = true_x000a_    @description ^=:$: From Bluedog DB mod_x000a__x000a_    MODULE_x000a_    { name = ModuleTagEngineLiquidTurbo }_x000a__x000a_}"/>
            <filter val="@PART[bluedog_atlasSustainer]:FOR[xxxRP0]_x000a_{_x000a_    %TechRequired = orbitalRocketry1956_x000a_    %cost = 550_x000a_    %entryCost = 11000_x000a_    RP0conf = true_x000a_    @description ^=:$: From Bluedog DB mod_x000a__x000a_    MODULE_x000a_    { name = ModuleTagEngineLiquidTurbo }_x000a__x000a_}"/>
            <filter val="@PART[bluedog_atlasVernier]:FOR[xxxRP0]_x000a_{_x000a_    %TechRequired = orbitalRocketry1956_x000a_    %cost = 50_x000a_    %entryCost = 1000_x000a_    RP0conf = true_x000a_    @description ^=:$: From Bluedog DB mod_x000a__x000a_    MODULE_x000a_    { name = ModuleTagEngineLiquidTurbo }_x000a__x000a_}"/>
            <filter val="@PART[bluedog_Castor120]:FOR[xxxRP0]_x000a_{_x000a_    %TechRequired = solids1986_x000a_    %cost = 10630_x000a_    %entryCost = 212600_x000a_    RP0conf = true_x000a_    @description ^=:$: From Bluedog DB mod_x000a__x000a_    MODULE_x000a_    { name = ModuleTagEngineSolid }_x000a__x000a_}"/>
            <filter val="@PART[bluedog_Castor30]:FOR[xxxRP0]_x000a_{_x000a_    %TechRequired = solids2009_x000a_    %cost = 420_x000a_    %entryCost = 15000_x000a_    RP0conf = true_x000a_    @description ^=:$: From Bluedog DB mod_x000a__x000a_    MODULE_x000a_    { name = ModuleTagEngineSolid }_x000a__x000a_}"/>
            <filter val="@PART[bluedog_castorSRB]:FOR[xxxRP0]_x000a_{_x000a_    %TechRequired = solids1956_x000a_    %cost = 300_x000a_    %entryCost = 6000_x000a_    RP0conf = true_x000a_    @description ^=:$: From Bluedog DB mod_x000a__x000a_    MODULE_x000a_    { name = ModuleTagEngineSolid }_x000a__x000a_}"/>
            <filter val="@PART[bluedog_Delta_GEM40]:FOR[xxxRP0]_x000a_{_x000a_    %TechRequired = solids1986_x000a_    %cost = 900_x000a_    %entryCost = 18000_x000a_    RP0conf = true_x000a_    @description ^=:$: From Bluedog DB mod_x000a__x000a_    MODULE_x000a_    { name = ModuleTagEngineSolid }_x000a__x000a_}"/>
            <filter val="@PART[bluedog_Delta_GEM46]:FOR[xxxRP0]_x000a_{_x000a_    %TechRequired = solids1998_x000a_    %cost = 1200_x000a_    %entryCost = 24000_x000a_    RP0conf = ???_x000a_    @description ^=:$: From Bluedog DB mod_x000a__x000a_    MODULE_x000a_    { name = ModuleTagEngineSolid }_x000a__x000a_}"/>
            <filter val="@PART[bluedog_Delta_GEM60]:FOR[xxxRP0]_x000a_{_x000a_    %TechRequired = solids1998_x000a_    %cost = 1800_x000a_    %entryCost = 36000_x000a_    RP0conf = true_x000a_    @description ^=:$: From Bluedog DB mod_x000a__x000a_    MODULE_x000a_    { name = ModuleTagEngineSolid }_x000a__x000a_}"/>
            <filter val="@PART[bluedog_Delta2_RS27]:FOR[xxxRP0]_x000a_{_x000a_    %TechRequired = orbitalRocketry1961_x000a_    %cost = 750_x000a_    %entryCost = 53750_x000a_    RP0conf = true_x000a_    @description ^=:$: From Bluedog DB mod_x000a__x000a_    MODULE_x000a_    { name = ModuleTagEngineLiquidTurbo }_x000a__x000a_}"/>
            <filter val="@PART[bluedog_Diamant_Asterix]:FOR[xxxRP0]_x000a_{_x000a_    %TechRequired = matureAvionics_x000a_    %cost = _x000a_    %entryCost = _x000a_    RP0conf = false_x000a_    @description ^=:$: From Bluedog DB mod_x000a_}"/>
            <filter val="@PART[bluedog_Diamant_Diapason]:FOR[xxxRP0]_x000a_{_x000a_    %TechRequired = matureAvionics_x000a_    %cost = 200_x000a_    %entryCost = 10000_x000a_    RP0conf = false_x000a_    @description ^=:$: From Bluedog DB mod_x000a_}"/>
            <filter val="@PART[bluedog_Diamant_Rita]:FOR[xxxRP0]_x000a_{_x000a_    %TechRequired = solids1964_x000a_    %cost = 200_x000a_    %entryCost = 10000_x000a_    RP0conf = false_x000a_    @description ^=:$: From Bluedog DB mod_x000a__x000a_    MODULE_x000a_    { name = ModuleTagEngineSolid }_x000a__x000a_}"/>
            <filter val="@PART[bluedog_Diamant_Rubis]:FOR[xxxRP0]_x000a_{_x000a_    %TechRequired = solids1964_x000a_    %cost = 200_x000a_    %entryCost = 10000_x000a_    RP0conf = false_x000a_    @description ^=:$: From Bluedog DB mod_x000a__x000a_    MODULE_x000a_    { name = ModuleTagEngineSolid }_x000a__x000a_}"/>
            <filter val="@PART[bluedog_Diamant_Topaze]:FOR[xxxRP0]_x000a_{_x000a_    %TechRequired = solids1964_x000a_    %cost = 200_x000a_    %entryCost = 10000_x000a_    RP0conf = false_x000a_    @description ^=:$: From Bluedog DB mod_x000a__x000a_    MODULE_x000a_    { name = ModuleTagEngineSolid }_x000a__x000a_}"/>
            <filter val="@PART[bluedog_Diamant_Vexin]:FOR[xxxRP0]_x000a_{_x000a_    %TechRequired = orbitalRocketry1964_x000a_    %cost = 500_x000a_    %entryCost = 8000_x000a_    RP0conf = false_x000a_    @description ^=:$: From Bluedog DB mod_x000a_}"/>
            <filter val="@PART[bluedog_Explorer1]:FOR[xxxRP0]_x000a_{_x000a_    %TechRequired = earlyAvionics_x000a_    %cost = 158_x000a_    %entryCost = 3160_x000a_    RP0conf = true_x000a_    @description ^=:$: From Bluedog DB mod_x000a__x000a_    MODULE_x000a_    { name = ModuleTagAvionics }_x000a__x000a_}"/>
            <filter val="@PART[bluedog_explorer7probe]:FOR[xxxRP0]_x000a_{_x000a_    %TechRequired = basicAvionics_x000a_    %cost = 220_x000a_    %entryCost = 4400_x000a_    RP0conf = true_x000a_    @description ^=:$: From Bluedog DB mod_x000a__x000a_    MODULE_x000a_    { name = ModuleTagAvionics }_x000a__x000a_}"/>
            <filter val="@PART[bluedog_Juno_EngineS3D]:FOR[xxxRP0]_x000a_{_x000a_    %TechRequired = orbitalRocketry1956_x000a_    %cost = 650_x000a_    %entryCost = 13000_x000a_    RP0conf = true_x000a_    @description ^=:$: From Bluedog DB mod_x000a__x000a_    MODULE_x000a_    { name = ModuleTagEngineLiquidTurbo }_x000a__x000a_}"/>
            <filter val="@PART[bluedog_LEM_Descent_Tanks]:FOR[xxxRP0]_x000a_{_x000a_    %TechRequired = lunarLanding_x000a_    %cost = 9400_x000a_    %entryCost = 329000_x000a_    RP0conf = true_x000a_    @description ^=:$: From Bluedog DB mod_x000a__x000a_    MODULE_x000a_    { name = ModuleTagHumanRated }_x000a__x000a_}"/>
            <filter val="@PART[bluedog_LR87_mod1]:FOR[xxxRP0]_x000a_{_x000a_    %TechRequired = orbitalRocketry1959_x000a_    %cost = 1550_x000a_    %entryCost = 16000_x000a_    RP0conf = true_x000a_    @description ^=:$: From Bluedog DB mod_x000a__x000a_    MODULE_x000a_    { name = ModuleTagEngineLiquidTurbo }_x000a__x000a_}"/>
            <filter val="@PART[bluedog_LR91_mod1]:FOR[xxxRP0]_x000a_{_x000a_    %TechRequired = orbitalRocketry1959_x000a_    %cost = 450_x000a_    %entryCost = 9000_x000a_    RP0conf = true_x000a_    @description ^=:$: From Bluedog DB mod_x000a__x000a_    MODULE_x000a_    { name = ModuleTagEngineLiquidTurbo }_x000a__x000a_}"/>
            <filter val="@PART[bluedog_LR91_mod2]:FOR[xxxRP0]_x000a_{_x000a_    %TechRequired = orbitalRocketry1959_x000a_    %cost = 450_x000a_    %entryCost = 9000_x000a_    RP0conf = true_x000a_    @description ^=:$: From Bluedog DB mod_x000a__x000a_    MODULE_x000a_    { name = ModuleTagEngineLiquidTurbo }_x000a__x000a_}"/>
            <filter val="@PART[bluedog_Pioneer1]:FOR[xxxRP0]_x000a_{_x000a_    %TechRequired = earlyAvionics_x000a_    %cost = 170_x000a_    %entryCost = 3400_x000a_    RP0conf = true_x000a_    @description ^=:$: From Bluedog DB mod_x000a__x000a_    MODULE_x000a_    { name = ModuleTagAvionics }_x000a__x000a_}"/>
            <filter val="@PART[bluedog_Pioneer4]:FOR[xxxRP0]_x000a_{_x000a_    %TechRequired = earlyAvionics_x000a_    %cost = 210_x000a_    %entryCost = 4200_x000a_    RP0conf = true_x000a_    @description ^=:$: From Bluedog DB mod_x000a__x000a_    MODULE_x000a_    { name = ModuleTagAvionics }_x000a__x000a_}"/>
            <filter val="@PART[bluedog_rangerCore]:FOR[xxxRP0]_x000a_{_x000a_    %TechRequired = interplanetaryProbes_x000a_    %cost = 1200_x000a_    %entryCost = 24000_x000a_    RP0conf = true_x000a_    @description ^=:$: From Bluedog DB mod_x000a__x000a_    MODULE_x000a_    { name = ModuleTagAvionics }_x000a__x000a_}"/>
            <filter val="@PART[bluedog_redstone]:FOR[xxxRP0]_x000a_{_x000a_    %TechRequired = basicRocketryRP0_x000a_    %cost = 800_x000a_    %entryCost = 16000_x000a_    RP0conf = true_x000a_    @description ^=:$: From Bluedog DB mod_x000a__x000a_    MODULE_x000a_    { name = ModuleTagEngineLiquidTurbo }_x000a__x000a_}"/>
            <filter val="@PART[bluedog_Saturn_S4_InstrumentUnit]:FOR[xxxRP0]_x000a_{_x000a_    %TechRequired = interplanetaryProbes_x000a_    %cost = 1500_x000a_    %entryCost = 30000_x000a_    RP0conf = true_x000a_    @description ^=:$: From Bluedog DB mod_x000a__x000a_    MODULE_x000a_    { name = ModuleTagAvionics }_x000a__x000a_}"/>
            <filter val="@PART[bluedog_Soltan_Inline]:FOR[xxxRP0]_x000a_{_x000a_    %TechRequired = solids1962_x000a_    %cost = 5315_x000a_    %entryCost = 106300_x000a_    RP0conf = true_x000a_    @description ^=:$: From Bluedog DB mod_x000a__x000a_    MODULE_x000a_    { name = ModuleTagEngineSolid }_x000a__x000a_}"/>
            <filter val="@PART[bluedog_Soltan_Radial]:FOR[xxxRP0]_x000a_{_x000a_    %TechRequired = solids1962_x000a_    %cost = 5315_x000a_    %entryCost = 106300_x000a_    RP0conf = true_x000a_    @description ^=:$: From Bluedog DB mod_x000a__x000a_    MODULE_x000a_    { name = ModuleTagEngineSolid }_x000a__x000a_}"/>
            <filter val="@PART[bluedog_Soltan_SRBnose]:FOR[xxxRP0]_x000a_{_x000a_    %TechRequired = solids1962_x000a_    %cost = 50_x000a_    %entryCost = 200_x000a_    RP0conf = true_x000a_    @description ^=:$: From Bluedog DB mod_x000a__x000a_    MODULE_x000a_    { name = ModuleTagEngineSolid }_x000a__x000a_}"/>
            <filter val="@PART[bluedog_star20]:FOR[xxxRP0]_x000a_{_x000a_    %TechRequired = solids1972_x000a_    %cost = 80_x000a_    %entryCost = 100_x000a_    RP0conf = false_x000a_    @description ^=:$: From Bluedog DB mod_x000a__x000a_    MODULE_x000a_    { name = ModuleTagEngineSolid }_x000a__x000a_}"/>
            <filter val="@PART[bluedog_star31]:FOR[xxxRP0]_x000a_{_x000a_    %TechRequired = solids1976_x000a_    %cost = 150_x000a_    %entryCost = 200_x000a_    RP0conf = false_x000a_    @description ^=:$: From Bluedog DB mod_x000a__x000a_    MODULE_x000a_    { name = ModuleTagEngineSolid }_x000a__x000a_}"/>
            <filter val="@PART[bluedog_star37]:FOR[xxxRP0]_x000a_{_x000a_    %TechRequired = solids1966_x000a_    %cost = 180_x000a_    %entryCost = 3600_x000a_    RP0conf = true_x000a_    @description ^=:$: From Bluedog DB mod_x000a__x000a_    MODULE_x000a_    { name = ModuleTagEngineSolid }_x000a__x000a_}"/>
            <filter val="@PART[bluedog_star48]:FOR[xxxRP0]_x000a_{_x000a_    %TechRequired = solids1981_x000a_    %cost = 1203_x000a_    %entryCost = 24060_x000a_    RP0conf = true_x000a_    @description ^=:$: From Bluedog DB mod_x000a__x000a_    MODULE_x000a_    { name = ModuleTagEngineSolid }_x000a__x000a_}"/>
            <filter val="@PART[bluedog_thorEngine]:FOR[xxxRP0]_x000a_{_x000a_    %TechRequired = orbitalRocketry1956_x000a_    %cost = 650_x000a_    %entryCost = 13000_x000a_    RP0conf = true_x000a_    @description ^=:$: From Bluedog DB mod_x000a__x000a_    MODULE_x000a_    { name = ModuleTagEngineLiquidTurbo }_x000a__x000a_}"/>
            <filter val="@PART[bluedog_Titan_SRB2seg]:FOR[xxxRP0]_x000a_{_x000a_    %TechRequired = solids1962_x000a_    %cost = 5320_x000a_    %entryCost = 106400_x000a_    RP0conf = true_x000a_    @description ^=:$: From Bluedog DB mod_x000a__x000a_    MODULE_x000a_    { name = ModuleTagEngineSolid }_x000a__x000a_}"/>
            <filter val="@PART[bluedog_Titan_SRB3seg]:FOR[xxxRP0]_x000a_{_x000a_    %TechRequired = solids1986_x000a_    %cost = 7350_x000a_    %entryCost = 147000_x000a_    RP0conf = true_x000a_    @description ^=:$: From Bluedog DB mod_x000a__x000a_    MODULE_x000a_    { name = ModuleTagEngineSolid }_x000a__x000a_}"/>
            <filter val="@PART[bluedog_Titan_SRB5seg]:FOR[xxxRP0]_x000a_{_x000a_    %TechRequired = solids1964_x000a_    %cost = 5320_x000a_    %entryCost = 106400_x000a_    RP0conf = true_x000a_    @description ^=:$: From Bluedog DB mod_x000a__x000a_    MODULE_x000a_    { name = ModuleTagEngineSolid }_x000a__x000a_}"/>
            <filter val="@PART[bluedog_Titan_SRB5segStack]:FOR[xxxRP0]_x000a_{_x000a_    %TechRequired = solids1964_x000a_    %cost = 5320_x000a_    %entryCost = 106400_x000a_    RP0conf = true_x000a_    @description ^=:$: From Bluedog DB mod_x000a__x000a_    MODULE_x000a_    { name = ModuleTagEngineSolid }_x000a__x000a_}"/>
            <filter val="@PART[bluedog_Titan_SRB7seg]:FOR[xxxRP0]_x000a_{_x000a_    %TechRequired = solids1986_x000a_    %cost = 7218_x000a_    %entryCost = 144360_x000a_    RP0conf = true_x000a_    @description ^=:$: From Bluedog DB mod_x000a__x000a_    MODULE_x000a_    { name = ModuleTagEngineSolid }_x000a__x000a_}"/>
            <filter val="@PART[bluedog_Titan_SRB7segStack]:FOR[xxxRP0]_x000a_{_x000a_    %TechRequired = solids1986_x000a_    %cost = 7218_x000a_    %entryCost = 144360_x000a_    RP0conf = true_x000a_    @description ^=:$: From Bluedog DB mod_x000a__x000a_    MODULE_x000a_    { name = ModuleTagEngineSolid }_x000a__x000a_}"/>
            <filter val="@PART[bluedog_Titan_SRBnose]:FOR[xxxRP0]_x000a_{_x000a_    %TechRequired = solids1964_x000a_    %cost = 50_x000a_    %entryCost = 200_x000a_    RP0conf = true_x000a_    @description ^=:$: From Bluedog DB mod_x000a_}"/>
            <filter val="@PART[bluedog_Titan_SRBseparator]:FOR[xxxRP0]_x000a_{_x000a_    %TechRequired = solids1964_x000a_    %cost = 50_x000a_    %entryCost = 200_x000a_    RP0conf = true_x000a_    @description ^=:$: From Bluedog DB mod_x000a__x000a_    MODULE_x000a_    { name = ModuleTagEngineSolid }_x000a__x000a_}"/>
            <filter val="@PART[bluedog_vanguardEngine]:FOR[xxxRP0]_x000a_{_x000a_    %TechRequired = orbitalRocketry1956_x000a_    %cost = 600_x000a_    %entryCost = 12000_x000a_    RP0conf = true_x000a_    @description ^=:$: From Bluedog DB mod_x000a__x000a_    MODULE_x000a_    { name = ModuleTagEngineLiquidTurbo }_x000a__x000a_}"/>
            <filter val="@PART[BMWIIIa]:FOR[xxxRP0]_x000a_{_x000a_    %TechRequired = start_x000a_    %cost = 950_x000a_    %entryCost = 2200_x000a_    RP0conf = false_x000a_    @description ^=:$: From Firespitter mod_x000a_}"/>
            <filter val="@PART[Bumper_Body]:FOR[xxxRP0]_x000a_{_x000a_    %TechRequired = start_x000a_    %cost = 30_x000a_    %entryCost = 600_x000a_    RP0conf = true_x000a_    @description ^=:$: From Taerobee mod_x000a_}"/>
            <filter val="@PART[Bumper_Control]:FOR[xxxRP0]_x000a_{_x000a_    %TechRequired = start_x000a_    %cost = 300_x000a_    %entryCost = 6000_x000a_    RP0conf = true_x000a_    @description ^=:$: From Taerobee mod_x000a__x000a_    MODULE_x000a_    { name = ModuleTagAvionics }_x000a__x000a_}"/>
            <filter val="@PART[Bumper_Engine]:FOR[xxxRP0]_x000a_{_x000a_    %TechRequired = start_x000a_    %cost = 150_x000a_    %entryCost = 3000_x000a_    RP0conf = true_x000a_    @description ^=:$: From Taerobee mod_x000a__x000a_    MODULE_x000a_    { name = ModuleTagEngineLiquidTurbo }_x000a__x000a_}"/>
            <filter val="@PART[Bumper_Engine_Unclad]:FOR[xxxRP0]_x000a_{_x000a_    %TechRequired = start_x000a_    %cost = 150_x000a_    %entryCost = 3000_x000a_    RP0conf = true_x000a_    @description ^=:$: From Taerobee mod_x000a__x000a_    MODULE_x000a_    { name = ModuleTagEngineLiquidTurbo }_x000a__x000a_}"/>
            <filter val="@PART[Bumper_Fin]:FOR[xxxRP0]_x000a_{_x000a_    %TechRequired = start_x000a_    %cost = 5_x000a_    %entryCost = 100_x000a_    RP0conf = true_x000a_    @description ^=:$: From Taerobee mod_x000a_}"/>
            <filter val="@PART[Bumper_Nose]:FOR[xxxRP0]_x000a_{_x000a_    %TechRequired = start_x000a_    %cost = 30_x000a_    %entryCost = 600_x000a_    RP0conf = true_x000a_    @description ^=:$: From Taerobee mod_x000a_}"/>
            <filter val="@PART[ca_barometer]:FOR[xxxRP0]_x000a_{_x000a_    %TechRequired = start_x000a_    %cost = 8_x000a_    %entryCost = 160_x000a_    RP0conf = true_x000a_    @description ^=:$: From Coatl Aerospace mod_x000a__x000a_    MODULE_x000a_    { name = ModuleTagInstruments }_x000a__x000a_}"/>
            <filter val="@PART[ca_battery_l]:FOR[xxxRP0]_x000a_{_x000a_    %TechRequired = avionicsPrototypes_x000a_    %cost = 240_x000a_    %entryCost = 2400_x000a_    RP0conf = true_x000a_    @description ^=:$: From Coatl Aerospace mod_x000a_}"/>
            <filter val="@PART[ca_battery_m]:FOR[xxxRP0]_x000a_{_x000a_    %TechRequired = avionicsPrototypes_x000a_    %cost = 80_x000a_    %entryCost = 800_x000a_    RP0conf = true_x000a_    @description ^=:$: From Coatl Aerospace mod_x000a_}"/>
            <filter val="@PART[ca_battery_s]:FOR[xxxRP0]_x000a_{_x000a_    %TechRequired = avionicsPrototypes_x000a_    %cost = 25_x000a_    %entryCost = 200_x000a_    RP0conf = true_x000a_    @description ^=:$: From Coatl Aerospace mod_x000a_}"/>
            <filter val="@PART[ca_DUSTC]:FOR[xxxRP0]_x000a_{_x000a_    %TechRequired = advancedScience_x000a_    %cost = 1200_x000a_    %entryCost = 7200_x000a_    RP0conf = false_x000a_    @description ^=:$: From Coatl Aerospace mod_x000a_}"/>
            <filter val="@PART[ca_DUSTX]:FOR[xxxRP0]_x000a_{_x000a_    %TechRequired = advancedScience_x000a_    %cost = 3500_x000a_    %entryCost = 9300_x000a_    RP0conf = false_x000a_    @description ^=:$: From Coatl Aerospace mod_x000a_}"/>
            <filter val="@PART[ca_ELIX]:FOR[xxxRP0]_x000a_{_x000a_    %TechRequired = scienceHuman_x000a_    %cost = 3250_x000a_    %entryCost = 4100_x000a_    RP0conf = false_x000a_    @description ^=:$: From Coatl Aerospace mod_x000a_}"/>
            <filter val="@PART[ca_ESM]:FOR[xxxRP0]_x000a_{_x000a_    %TechRequired = deepSpaceScience_x000a_    %cost = 980_x000a_    %entryCost = 8100_x000a_    RP0conf = false_x000a_    @description ^=:$: From Coatl Aerospace mod_x000a_}"/>
            <filter val="@PART[ca_GRS]:FOR[xxxRP0]_x000a_{_x000a_    %TechRequired = advancedScience_x000a_    %cost = 1100_x000a_    %entryCost = 3200_x000a_    RP0conf = false_x000a_    @description ^=:$: From Coatl Aerospace mod_x000a_}"/>
            <filter val="@PART[ca_jib]:FOR[xxxRP0]_x000a_{_x000a_    %TechRequired = earlyFlightControl_x000a_    %cost = 30_x000a_    %entryCost = 600_x000a_    RP0conf = true_x000a_    @description ^=:$: From Coatl Aerospace mod_x000a__x000a_    MODULE_x000a_    { name = ModuleTagEngineLiquidPF }_x000a__x000a_}"/>
            <filter val="@PART[ca_KLIR]:FOR[xxxRP0]_x000a_{_x000a_    %TechRequired = advancedScience_x000a_    %cost = 1000_x000a_    %entryCost = 6000_x000a_    RP0conf = false_x000a_    @description ^=:$: From Coatl Aerospace mod_x000a_}"/>
            <filter val="@PART[ca_lahar]:FOR[xxxRP0]_x000a_{_x000a_    %TechRequired = largeSpaceplaneControl_x000a_    %cost = 220_x000a_    %entryCost = 300_x000a_    RP0conf = false_x000a_    @description ^=:$: From Coatl Aerospace mod_x000a_}"/>
            <filter val="@PART[ca_landv_battery]:FOR[xxxRP0]_x000a_{_x000a_    %TechRequired = improvedPower_x000a_    %cost = 65_x000a_    %entryCost = 600_x000a_    RP0conf = false_x000a_    @description ^=:$: From Coatl Aerospace mod_x000a_}"/>
            <filter val="@PART[ca_landv_cam_s1]:FOR[xxxRP0]_x000a_{_x000a_    %TechRequired = scienceAdvCapsules_x000a_    %cost = 1850_x000a_    %entryCost = 5500_x000a_    RP0conf = false_x000a_    @description ^=:$: From Coatl Aerospace mod_x000a_}"/>
            <filter val="@PART[ca_landv_core]:FOR[xxxRP0]_x000a_{_x000a_    %TechRequired = matureAvionics_x000a_    %cost = 4000_x000a_    %entryCost = 80000_x000a_    RP0conf = true_x000a_    @description ^=:$: From Coatl Aerospace mod_x000a_}"/>
            <filter val="@PART[ca_landv_hga]:FOR[xxxRP0]_x000a_{_x000a_    %TechRequired = improvedComms_x000a_    %cost = 220_x000a_    %entryCost = 4400_x000a_    RP0conf = false_x000a_    @description ^=:$: From Coatl Aerospace mod_x000a_}"/>
            <filter val="@PART[ca_landv_omni]:FOR[xxxRP0]_x000a_{_x000a_    %TechRequired = improvedComms_x000a_    %cost = 150_x000a_    %entryCost = 400_x000a_    RP0conf = false_x000a_    @description ^=:$: From Coatl Aerospace mod_x000a_}"/>
            <filter val="@PART[ca_landv_soilScoop]:FOR[xxxRP0]_x000a_{_x000a_    %TechRequired = scienceAdvCapsules_x000a_    %cost = 1080_x000a_    %entryCost = 4800_x000a_    RP0conf = false_x000a_    @description ^=:$: From Coatl Aerospace mod_x000a_}"/>
            <filter val="@PART[ca_landv_srm]:FOR[xxxRP0]_x000a_{_x000a_    %TechRequired = solids1966_x000a_    %cost = 180_x000a_    %entryCost = 3600_x000a_    RP0conf = true_x000a_    @description ^=:$: From Coatl Aerospace mod_x000a__x000a_    MODULE_x000a_    { name = ModuleTagEngineSolid }_x000a__x000a_}"/>
            <filter val="@PART[ca_landv_vernier]:FOR[xxxRP0]_x000a_{_x000a_    %TechRequired = earlyDocking_x000a_    %cost = 30_x000a_    %entryCost = 600_x000a_    RP0conf = false_x000a_    @description ^=:$: From Coatl Aerospace mod_x000a_}"/>
            <filter val="@PART[ca_linkor]:FOR[xxxRP0]_x000a_{_x000a_    %TechRequired = orbitalRocketry1998_x000a_    %cost = 950_x000a_    %entryCost = 4500_x000a_    RP0conf = false_x000a_    @description ^=:$: From Coatl Aerospace mod_x000a_}"/>
            <filter val="@PART[ca_louver_m]:FOR[xxxRP0]_x000a_{_x000a_    %TechRequired = spaceStationSolarPanels_x000a_    %cost = 60_x000a_    %entryCost = 1000_x000a_    RP0conf = false_x000a_    @description ^=:$: From Coatl Aerospace mod_x000a_}"/>
            <filter val="@PART[ca_louver_s]:FOR[xxxRP0]_x000a_{_x000a_    %TechRequired = improvedPower_x000a_    %cost = 30_x000a_    %entryCost = 600_x000a_    RP0conf = false_x000a_    @description ^=:$: From Coatl Aerospace mod_x000a_}"/>
            <filter val="@PART[ca_louver_s2]:FOR[xxxRP0]_x000a_{_x000a_    %TechRequired = lunarRatedPower_x000a_    %cost = 30_x000a_    %entryCost = 600_x000a_    RP0conf = false_x000a_    @description ^=:$: From Coatl Aerospace mod_x000a_}"/>
            <filter val="@PART[ca_LUV]:FOR[xxxRP0]_x000a_{_x000a_    %TechRequired = scienceAdvCapsules_x000a_    %cost = 2900_x000a_    %entryCost = 6500_x000a_    RP0conf = false_x000a_    @description ^=:$: From Coatl Aerospace mod_x000a_}"/>
            <filter val="@PART[ca_magneto2]:FOR[xxxRP0]_x000a_{_x000a_    %TechRequired = scienceHuman_x000a_    %cost = 1000_x000a_    %entryCost = 3000_x000a_    RP0conf = false_x000a_    @description ^=:$: From Coatl Aerospace mod_x000a_}"/>
            <filter val="@PART[ca_RM01]:FOR[xxxRP0]_x000a_{_x000a_    %TechRequired = stabilityRP0_x000a_    %cost = 400_x000a_    %entryCost = 2800_x000a_    RP0conf = false_x000a_    @description ^=:$: From Coatl Aerospace mod_x000a_}"/>
            <filter val="@PART[ca_RM03]:FOR[xxxRP0]_x000a_{_x000a_    %TechRequired = improvedFlightControl_x000a_    %cost = 400_x000a_    %entryCost = 2800_x000a_    RP0conf = false_x000a_    @description ^=:$: From Coatl Aerospace mod_x000a_}"/>
            <filter val="@PART[ca_RM04]:FOR[xxxRP0]_x000a_{_x000a_    %TechRequired = earlyDocking_x000a_    %cost = 400_x000a_    %entryCost = 2800_x000a_    RP0conf = false_x000a_    @description ^=:$: From Coatl Aerospace mod_x000a_}"/>
            <filter val="@PART[ca_RPWS]:FOR[xxxRP0]_x000a_{_x000a_    %TechRequired = scienceHuman_x000a_    %cost = 500_x000a_    %entryCost = 10000_x000a_    RP0conf = true_x000a_    @description ^=:$: From Coatl Aerospace mod_x000a__x000a_    MODULE_x000a_    { name = ModuleTagInstruments }_x000a__x000a_}"/>
            <filter val="@PART[ca_rtg2000]:FOR[xxxRP0]_x000a_{_x000a_    %TechRequired = improvedRTG_x000a_    %cost = 11917_x000a_    %entryCost = 119170_x000a_    RP0conf = true_x000a_    @description ^=:$: From Coatl Aerospace mod_x000a__x000a_    MODULE_x000a_    { name = ModuleTagNuclear }_x000a__x000a_}"/>
            <filter val="@PART[ca_rtg3900]:FOR[xxxRP0]_x000a_{_x000a_    %TechRequired = multihundredWattRTG_x000a_    %cost = 12544_x000a_    %entryCost = 125440_x000a_    RP0conf = true_x000a_    @description ^=:$: From Coatl Aerospace mod_x000a__x000a_    MODULE_x000a_    { name = ModuleTagNuclear }_x000a__x000a_}"/>
            <filter val="@PART[ca_rtg8200]:FOR[xxxRP0]_x000a_{_x000a_    %TechRequired = gphsRTG_x000a_    %cost = 13205_x000a_    %entryCost = 132050_x000a_    RP0conf = true_x000a_    @description ^=:$: From Coatl Aerospace mod_x000a__x000a_    MODULE_x000a_    { name = ModuleTagNuclear }_x000a__x000a_}"/>
            <filter val="@PART[ca_rw_medium]:FOR[xxxRP0]_x000a_{_x000a_    %TechRequired = advancedFlightControl_x000a_    %cost = 150_x000a_    %entryCost = 1000_x000a_    RP0conf = false_x000a_    @description ^=:$: From Coatl Aerospace mod_x000a_}"/>
            <filter val="@PART[ca_rw_small]:FOR[xxxRP0]_x000a_{_x000a_    %TechRequired = improvedFlightControl_x000a_    %cost = 60_x000a_    %entryCost = 400_x000a_    RP0conf = false_x000a_    @description ^=:$: From Coatl Aerospace mod_x000a_}"/>
            <filter val="@PART[ca_rw_xsmall]:FOR[xxxRP0]_x000a_{_x000a_    %TechRequired = improvedFlightControl_x000a_    %cost = 90_x000a_    %entryCost = 1300_x000a_    RP0conf = false_x000a_    @description ^=:$: From Coatl Aerospace mod_x000a_}"/>
            <filter val="@PART[ca_sciBoom]:FOR[xxxRP0]_x000a_{_x000a_    %TechRequired = deepSpaceScience_x000a_    %cost = 4200_x000a_    %entryCost = 12000_x000a_    RP0conf = false_x000a_    @description ^=:$: From Coatl Aerospace mod_x000a_}"/>
            <filter val="@PART[ca_SWIS]:FOR[xxxRP0]_x000a_{_x000a_    %TechRequired = advancedScience_x000a_    %cost = 8800_x000a_    %entryCost = 14000_x000a_    RP0conf = false_x000a_    @description ^=:$: From Coatl Aerospace mod_x000a_}"/>
            <filter val="@PART[ca_tank_mp_s]:FOR[xxxRP0]_x000a_{_x000a_    %TechRequired = materialsScienceSatellite_x000a_    %cost = 1_x000a_    %entryCost = 20_x000a_    RP0conf = true_x000a_    @description ^=:$: From Coatl Aerospace mod_x000a_}"/>
            <filter val="@PART[ca_telescope_a]:FOR[xxxRP0]_x000a_{_x000a_    %TechRequired = advancedScience_x000a_    %cost = 500_x000a_    %entryCost = 10000_x000a_    RP0conf = false_x000a_    @description ^=:$: From Coatl Aerospace mod_x000a_}"/>
            <filter val="@PART[ca_torekkaPM]:FOR[xxxRP0]_x000a_{_x000a_    %TechRequired = solids1976_x000a_    %cost = 180_x000a_    %entryCost = 3600_x000a_    RP0conf = true_x000a_    @description ^=:$: From Coatl Aerospace mod_x000a__x000a_    MODULE_x000a_    { name = ModuleTagEngineSolid }_x000a__x000a_}"/>
            <filter val="@PART[ca_trident]:FOR[xxxRP0]_x000a_{_x000a_    %TechRequired = spaceStationControl_x000a_    %cost = 150_x000a_    %entryCost = 3000_x000a_    RP0conf = true_x000a_    @description ^=:$: From Coatl Aerospace mod_x000a__x000a_    MODULE_x000a_    { name = ModuleTagEngineLiquidPF }_x000a__x000a_}"/>
            <filter val="@PART[CanardController]:FOR[xxxRP0]_x000a_{_x000a_    %TechRequired = start_x000a_    %cost = 20_x000a_    %entryCost = 400_x000a_    RP0conf = true_x000a_    @description ^=:$: From Stock (RO Config) mod_x000a_}"/>
            <filter val="@PART[CHAKAKWsrbGlobeIz]:FOR[xxxRP0]_x000a_{_x000a_    %TechRequired = solids1998_x000a_    %cost = 1800_x000a_    %entryCost = 36000_x000a_    RP0conf = true_x000a_    @description ^=:$: From Chaka Monkey mod_x000a__x000a_    MODULE_x000a_    { name = ModuleTagEngineSolid }_x000a__x000a_}"/>
            <filter val="@PART[CHAKAOME2]:FOR[xxxRP0]_x000a_{_x000a_    %TechRequired = orbitalRocketry1981_x000a_    %cost = 400_x000a_    %entryCost = 8000_x000a_    RP0conf = true_x000a_    @description ^=:$: From Chaka Monkey mod_x000a_}"/>
            <filter val="@PART[CHT400_Block]:FOR[xxxRP0]_x000a_{_x000a_    %TechRequired = orbitalRocketry1992_x000a_    %cost = 1400_x000a_    %entryCost = 4200_x000a_    RP0conf = false_x000a_    @description ^=:$: From Niche Parts mod_x000a_}"/>
            <filter val="@PART[CHT400_Thruster]:FOR[xxxRP0]_x000a_{_x000a_    %TechRequired = standardDockingPorts_x000a_    %cost = 3000_x000a_    %entryCost = 4200_x000a_    RP0conf = false_x000a_    @description ^=:$: From Niche Parts mod_x000a_}"/>
            <filter val="@PART[CircularIntake]:FOR[xxxRP0]_x000a_{_x000a_    %TechRequired = supersonicDev_x000a_    %cost = 20_x000a_    %entryCost = 400_x000a_    RP0conf = true_x000a_    @description ^=:$: From Stock (RO Config) mod_x000a_}"/>
            <filter val="@PART[commDish]:FOR[xxxRP0]_x000a_{_x000a_    %TechRequired = deepSpaceComms_x000a_    %cost = 1100_x000a_    %entryCost = 22000_x000a_    RP0conf = true_x000a_    @description ^=:$: From Stock (RO Config) mod_x000a__x000a_    MODULE_x000a_    { name = ModuleTagInstruments }_x000a__x000a_}"/>
            <filter val="@PART[conenoseram]:FOR[xxxRP0]_x000a_{_x000a_    %TechRequired = earlyMaterialsScience_x000a_    %cost = 30_x000a_    %entryCost = 600_x000a_    RP0conf = true_x000a_    @description ^=:$: From AIES mod_x000a_}"/>
            <filter val="@PART[CST-100?Heat?Shield]:FOR[xxxRP0]_x000a_{_x000a_    %TechRequired = SIAD_x000a_    %cost = 900_x000a_    %entryCost = 1800_x000a_    RP0conf = false_x000a_    @description ^=:$: From CST-100 Starliner mod_x000a_}"/>
            <filter val="@PART[CST-100?Service?Module]:FOR[xxxRP0]_x000a_{_x000a_    %TechRequired = capsulesNF_x000a_    %cost = 500_x000a_    %entryCost = 2200_x000a_    RP0conf = false_x000a_    @description ^=:$: From CST-100 Starliner mod_x000a__x000a_    MODULE_x000a_    { name = ModuleTagHumanRated }_x000a__x000a_}"/>
            <filter val="@PART[cstNoseCone]:FOR[xxxRP0]_x000a_{_x000a_    %TechRequired = capsulesNF_x000a_    %cost = 100_x000a_    %entryCost = 1500_x000a_    RP0conf = false_x000a_    @description ^=:$: From CST-100 Starliner mod_x000a__x000a_    MODULE_x000a_    { name = ModuleTagHumanRated }_x000a__x000a_}"/>
            <filter val="@PART[cstparachute]:FOR[xxxRP0]_x000a_{_x000a_    %TechRequired = SIAD_x000a_    %cost = 850_x000a_    %entryCost = 4600_x000a_    RP0conf = false_x000a_    @description ^=:$: From CST-100 Starliner mod_x000a_}"/>
            <filter val="@PART[cupola]:FOR[xxxRP0]_x000a_{_x000a_    %TechRequired = improvedOrbitalConstruction_x000a_    %cost = 2000_x000a_    %entryCost = 80000_x000a_    RP0conf = true_x000a_    @description ^=:$: From Stock (RO Config) mod_x000a__x000a_    MODULE_x000a_    { name = ModuleTagHumanRated }_x000a__x000a_}"/>
            <filter val="@PART[CXA_APAS_A]:FOR[xxxRP0]_x000a_{_x000a_    %TechRequired = standardDockingPorts_x000a_    %cost = 300_x000a_    %entryCost = 8000_x000a_    RP0conf = false_x000a_    @description ^=:$: From CxAerospace mod_x000a_}"/>
            <filter val="@PART[CXA_APAS_A_L04F]:FOR[xxxRP0]_x000a_{_x000a_    %TechRequired = standardDockingPorts_x000a_    %cost = 300_x000a_    %entryCost = 8000_x000a_    RP0conf = false_x000a_    @description ^=:$: From CxAerospace mod_x000a_}"/>
            <filter val="@PART[CXA_APAS_P]:FOR[xxxRP0]_x000a_{_x000a_    %TechRequired = standardDockingPorts_x000a_    %cost = 200_x000a_    %entryCost = 8000_x000a_    RP0conf = false_x000a_    @description ^=:$: From CxAerospace mod_x000a_}"/>
            <filter val="@PART[CXA_APAS_P_WB]:FOR[xxxRP0]_x000a_{_x000a_    %TechRequired = standardDockingPorts_x000a_    %cost = 200_x000a_    %entryCost = 8000_x000a_    RP0conf = false_x000a_    @description ^=:$: From CxAerospace mod_x000a_}"/>
            <filter val="@PART[CXA_EETCS]:FOR[xxxRP0]_x000a_{_x000a_    %TechRequired = largeScaleOrbitalCon_x000a_    %cost = 2250_x000a_    %entryCost = 11000_x000a_    RP0conf = false_x000a_    @description ^=:$: From CxAerospace mod_x000a_}"/>
            <filter val="@PART[CXA_ELM_MiniLab]:FOR[xxxRP0]_x000a_{_x000a_    %TechRequired = largeScaleOrbitalCon_x000a_    %cost = 8500_x000a_    %entryCost = 75000_x000a_    RP0conf = false_x000a_    @description ^=:$: From CxAerospace mod_x000a_}"/>
            <filter val="@PART[CXA_GymHab]:FOR[xxxRP0]_x000a_{_x000a_    %TechRequired = largeScaleOrbitalCon_x000a_    %cost = 12500_x000a_    %entryCost = 25000_x000a_    RP0conf = false_x000a_    @description ^=:$: From CxAerospace mod_x000a_}"/>
            <filter val="@PART[CXA_KHM_Endcap]:FOR[xxxRP0]_x000a_{_x000a_    %TechRequired = modularSpaceStations_x000a_    %cost = 1000_x000a_    %entryCost = 4000_x000a_    RP0conf = false_x000a_    @description ^=:$: From CxAerospace mod_x000a_}"/>
            <filter val="@PART[CXA_Kibo_Lab]:FOR[xxxRP0]_x000a_{_x000a_    %TechRequired = improvedOrbitalConstruction_x000a_    %cost = 12500_x000a_    %entryCost = 75000_x000a_    RP0conf = false_x000a_    @description ^=:$: From CxAerospace mod_x000a_}"/>
            <filter val="@PART[CXA_KU_ANTENNA]:FOR[xxxRP0]_x000a_{_x000a_    %TechRequired = massiveScaleComms_x000a_    %cost = 1400_x000a_    %entryCost = 3500_x000a_    RP0conf = false_x000a_    @description ^=:$: From CxAerospace mod_x000a_}"/>
            <filter val="@PART[CXA_NapHabV1]:FOR[xxxRP0]_x000a_{_x000a_    %TechRequired = modularSpaceStations_x000a_    %cost = 8500_x000a_    %entryCost = 18000_x000a_    RP0conf = false_x000a_    @description ^=:$: From CxAerospace mod_x000a_}"/>
            <filter val="@PART[CXA_Node1]:FOR[xxxRP0]_x000a_{_x000a_    %TechRequired = largeScaleOrbitalCon_x000a_    %cost = 8000_x000a_    %entryCost = 18000_x000a_    RP0conf = false_x000a_    @description ^=:$: From CxAerospace mod_x000a_}"/>
            <filter val="@PART[CXA_NodeCoverV1]:FOR[xxxRP0]_x000a_{_x000a_    %TechRequired = largeScaleOrbitalCon_x000a_    %cost = 500_x000a_    %entryCost = 1000_x000a_    RP0conf = false_x000a_    @description ^=:$: From CxAerospace mod_x000a_}"/>
            <filter val="@PART[CXA_NodeCoverV2]:FOR[xxxRP0]_x000a_{_x000a_    %TechRequired = largeScaleOrbitalCon_x000a_    %cost = 500_x000a_    %entryCost = 1000_x000a_    RP0conf = false_x000a_    @description ^=:$: From CxAerospace mod_x000a_}"/>
            <filter val="@PART[CXA_P6_BATTERY_TRUSS]:FOR[xxxRP0]_x000a_{_x000a_    %TechRequired = largeScaleOrbitalCon_x000a_    %cost = 4000_x000a_    %entryCost = 2500_x000a_    RP0conf = false_x000a_    @description ^=:$: From CxAerospace mod_x000a_}"/>
            <filter val="@PART[CXA_P6_LONG_SPACER]:FOR[xxxRP0]_x000a_{_x000a_    %TechRequired = largeScaleOrbitalCon_x000a_    %cost = 4000_x000a_    %entryCost = 2500_x000a_    RP0conf = false_x000a_    @description ^=:$: From CxAerospace mod_x000a_}"/>
            <filter val="@PART[CXA_PMA]:FOR[xxxRP0]_x000a_{_x000a_    %TechRequired = largeStationControl_x000a_    %cost = 500_x000a_    %entryCost = 1600_x000a_    RP0conf = false_x000a_    @description ^=:$: From CxAerospace mod_x000a_}"/>
            <filter val="@PART[CXA_Quest_Airlock]:FOR[xxxRP0]_x000a_{_x000a_    %TechRequired = largeScaleOrbitalCon_x000a_    %cost = 6500_x000a_    %entryCost = 15000_x000a_    RP0conf = false_x000a_    @description ^=:$: From CxAerospace mod_x000a_}"/>
            <filter val="@PART[CXA_RTAS_A]:FOR[xxxRP0]_x000a_{_x000a_    %TechRequired = largeStationControl_x000a_    %cost = 400_x000a_    %entryCost = 1000_x000a_    RP0conf = false_x000a_    @description ^=:$: From CxAerospace mod_x000a_}"/>
            <filter val="@PART[CXA_RTAS_P]:FOR[xxxRP0]_x000a_{_x000a_    %TechRequired = largeStationControl_x000a_    %cost = 400_x000a_    %entryCost = 1000_x000a_    RP0conf = false_x000a_    @description ^=:$: From CxAerospace mod_x000a_}"/>
            <filter val="@PART[CXA_SAW]:FOR[xxxRP0]_x000a_{_x000a_    %TechRequired = advancedPower_x000a_    %cost = 25250_x000a_    %entryCost = 175000_x000a_    RP0conf = false_x000a_    @description ^=:$: From CxAerospace mod_x000a_}"/>
            <filter val="@PART[CXA_SleepHabV4-1]:FOR[xxxRP0]_x000a_{_x000a_    %TechRequired = largeScaleOrbitalCon_x000a_    %cost = 12500_x000a_    %entryCost = 24000_x000a_    RP0conf = false_x000a_    @description ^=:$: From CxAerospace mod_x000a_}"/>
            <filter val="@PART[CXA_SleepHabV4-2]:FOR[xxxRP0]_x000a_{_x000a_    %TechRequired = improvedOrbitalConstruction_x000a_    %cost = 12500_x000a_    %entryCost = 24000_x000a_    RP0conf = false_x000a_    @description ^=:$: From CxAerospace mod_x000a_}"/>
            <filter val="@PART[CXA_SleepHabV6-1]:FOR[xxxRP0]_x000a_{_x000a_    %TechRequired = largeScaleOrbitalCon_x000a_    %cost = 16500_x000a_    %entryCost = 24000_x000a_    RP0conf = false_x000a_    @description ^=:$: From CxAerospace mod_x000a_}"/>
            <filter val="@PART[CXA_SleepHabV6-2]:FOR[xxxRP0]_x000a_{_x000a_    %TechRequired = improvedOrbitalConstruction_x000a_    %cost = 16500_x000a_    %entryCost = 24000_x000a_    RP0conf = false_x000a_    @description ^=:$: From CxAerospace mod_x000a_}"/>
            <filter val="@PART[CXA_TRUNNION]:FOR[xxxRP0]_x000a_{_x000a_    %TechRequired = earlySpaceStations_x000a_    %cost = 350_x000a_    %entryCost = 1500_x000a_    RP0conf = false_x000a_    @description ^=:$: From CxAerospace mod_x000a_}"/>
            <filter val="@PART[CXA_Z1]:FOR[xxxRP0]_x000a_{_x000a_    %TechRequired = largeScaleOrbitalCon_x000a_    %cost = 4000_x000a_    %entryCost = 2500_x000a_    RP0conf = false_x000a_    @description ^=:$: From CxAerospace mod_x000a_}"/>
            <filter val="@PART[DB-605-A]:FOR[xxxRP0]_x000a_{_x000a_    %TechRequired = start_x000a_    %cost = 950_x000a_    %entryCost = 2200_x000a_    RP0conf = false_x000a_    @description ^=:$: From Firespitter mod_x000a_}"/>
            <filter val="@PART[DECOUPLER]:FOR[xxxRP0]_x000a_{_x000a_    %TechRequired = materialsScienceSpaceStation_x000a_    %cost = 280_x000a_    %entryCost = 6400_x000a_    RP0conf = false_x000a_    @description ^=:$: From DECQ R7/SOYUZ mod_x000a_}"/>
            <filter val="@PART[decoupler_ftr]:FOR[xxxRP0]_x000a_{_x000a_    %TechRequired = humanRatedEDL_x000a_    %cost = 5_x000a_    %entryCost = 100_x000a_    RP0conf = true_x000a_    @description ^=:$: From Deadly Reentry mod_x000a__x000a_    MODULE_x000a_    { name = ModuleTagDecoupler }_x000a__x000a_}"/>
            <filter val="@PART[decoupler_ftr_4m]:FOR[xxxRP0]_x000a_{_x000a_    %TechRequired = lunarRatedHeatshields_x000a_    %cost = 5_x000a_    %entryCost = 100_x000a_    RP0conf = true_x000a_    @description ^=:$: From Deadly Reentry mod_x000a__x000a_    MODULE_x000a_    { name = ModuleTagDecoupler }_x000a__x000a_}"/>
            <filter val="@PART[decoupler_ftr_small]:FOR[xxxRP0]_x000a_{_x000a_    %TechRequired = entryDescentLanding_x000a_    %cost = 5_x000a_    %entryCost = 100_x000a_    RP0conf = true_x000a_    @description ^=:$: From Deadly Reentry mod_x000a__x000a_    MODULE_x000a_    { name = ModuleTagDecoupler }_x000a__x000a_}"/>
            <filter val="@PART[decoupler_ftr_smaller]:FOR[xxxRP0]_x000a_{_x000a_    %TechRequired = entryDescentLanding_x000a_    %cost = 5_x000a_    %entryCost = 100_x000a_    RP0conf = true_x000a_    @description ^=:$: From Deadly Reentry mod_x000a__x000a_    MODULE_x000a_    { name = ModuleTagDecoupler }_x000a__x000a_}"/>
            <filter val="@PART[decoupler1-2]:FOR[xxxRP0]_x000a_{_x000a_    %TechRequired = materialsScienceSatellite_x000a_    %cost = 550_x000a_    %entryCost = 2800_x000a_    RP0conf = false_x000a_    @description ^=:$: From Stock (RO Config) mod_x000a_}"/>
            <filter val="@PART[DecouplerDiamant]:FOR[xxxRP0]_x000a_{_x000a_    %TechRequired = materialsScienceAdvCapsules_x000a_    %cost = 200_x000a_    %entryCost = 200_x000a_    RP0conf = false_x000a_    @description ^=:$: From ESA Launchers mod_x000a_}"/>
            <filter val="@PART[decouplersv05]:FOR[xxxRP0]_x000a_{_x000a_    %TechRequired = earlyMaterialsScience_x000a_    %cost = 400_x000a_    %entryCost = 1200_x000a_    RP0conf = false_x000a_    @description ^=:$: From AIES mod_x000a__x000a_    MODULE_x000a_    { name = ModuleTagDecoupler }_x000a__x000a_}"/>
            <filter val="@PART[decouplersvblack]:FOR[xxxRP0]_x000a_{_x000a_    %TechRequired = earlyMaterialsScience_x000a_    %cost = 400_x000a_    %entryCost = 1500_x000a_    RP0conf = false_x000a_    @description ^=:$: From AIES mod_x000a__x000a_    MODULE_x000a_    { name = ModuleTagDecoupler }_x000a__x000a_}"/>
            <filter val="@PART[DecouplerSylda]:FOR[xxxRP0]_x000a_{_x000a_    %TechRequired = materialsScienceInternational_x000a_    %cost = 200_x000a_    %entryCost = 200_x000a_    RP0conf = false_x000a_    @description ^=:$: From ESA Launchers mod_x000a__x000a_    MODULE_x000a_    { name = ModuleTagDecoupler }_x000a__x000a_}"/>
            <filter val="@PART[DecouplerVega]:FOR[xxxRP0]_x000a_{_x000a_    %TechRequired = materialsScienceCommercial_x000a_    %cost = 200_x000a_    %entryCost = 200_x000a_    RP0conf = false_x000a_    @description ^=:$: From ESA Launchers mod_x000a_}"/>
            <filter val="@PART[decoupvector]:FOR[xxxRP0]_x000a_{_x000a_    %TechRequired = earlyMaterialsScience_x000a_    %cost = 800_x000a_    %entryCost = 9000_x000a_    RP0conf = false_x000a_    @description ^=:$: From AIES mod_x000a__x000a_    MODULE_x000a_    { name = ModuleTagDecoupler }_x000a__x000a_}"/>
            <filter val="@PART[delta_small]:FOR[xxxRP0]_x000a_{_x000a_    %TechRequired = start_x000a_    %cost = 20_x000a_    %entryCost = 400_x000a_    RP0conf = true_x000a_    @description ^=:$: From Stock (RO Config) mod_x000a_}"/>
            <filter val="@PART[deltaWing]:FOR[xxxRP0]_x000a_{_x000a_    %TechRequired = start_x000a_    %cost = 70_x000a_    %entryCost = 1400_x000a_    RP0conf = true_x000a_    @description ^=:$: From Stock (RO Config) mod_x000a_}"/>
            <filter val="@PART[desacopladorsat1]:FOR[xxxRP0]_x000a_{_x000a_    %TechRequired = earlyMaterialsScience_x000a_    %cost = 200_x000a_    %entryCost = 5200_x000a_    RP0conf = false_x000a_    @description ^=:$: From AIES mod_x000a__x000a_    MODULE_x000a_    { name = ModuleTagDecoupler }_x000a__x000a_}"/>
            <filter val="@PART[desacopladorsat2]:FOR[xxxRP0]_x000a_{_x000a_    %TechRequired = earlyMaterialsScience_x000a_    %cost = 400_x000a_    %entryCost = 5200_x000a_    RP0conf = false_x000a_    @description ^=:$: From AIES mod_x000a__x000a_    MODULE_x000a_    { name = ModuleTagDecoupler }_x000a__x000a_}"/>
            <filter val="@PART[desacopladorsat3]:FOR[xxxRP0]_x000a_{_x000a_    %TechRequired = earlyMaterialsScience_x000a_    %cost = 400_x000a_    %entryCost = 5200_x000a_    RP0conf = false_x000a_    @description ^=:$: From AIES mod_x000a__x000a_    MODULE_x000a_    { name = ModuleTagDecoupler }_x000a__x000a_}"/>
            <filter val="@PART[dest5Engine]:FOR[xxxRP0]_x000a_{_x000a_    %TechRequired = improvedFlightControl_x000a_    %cost = 120_x000a_    %entryCost = 2400_x000a_    RP0conf = true_x000a_    @description ^=:$: From AIES mod_x000a__x000a_    MODULE_x000a_    { name = ModuleTagEngineLiquidPF }_x000a__x000a_}"/>
            <filter val="@PART[Diamant_Stage1]:FOR[xxxRP0]_x000a_{_x000a_    %TechRequired = orbitalRocketry1965_x000a_    %cost = 1800_x000a_    %entryCost = 2000_x000a_    RP0conf = false_x000a_    @description ^=:$: From ESA Launchers mod_x000a_}"/>
            <filter val="@PART[Diamant_Stage2]:FOR[xxxRP0]_x000a_{_x000a_    %TechRequired = orbitalRocketry1965_x000a_    %cost = 1800_x000a_    %entryCost = 2000_x000a_    RP0conf = false_x000a_    @description ^=:$: From ESA Launchers mod_x000a_}"/>
            <filter val="@PART[Diamant_Stage3]:FOR[xxxRP0]_x000a_{_x000a_    %TechRequired = solids1964_x000a_    %cost = 1800_x000a_    %entryCost = 2000_x000a_    RP0conf = false_x000a_    @description ^=:$: From ESA Launchers mod_x000a__x000a_    MODULE_x000a_    { name = ModuleTagEngineSolid }_x000a__x000a_}"/>
            <filter val="@PART[DiamantAsterix]:FOR[xxxRP0]_x000a_{_x000a_    %TechRequired = matureAvionics_x000a_    %cost = 500_x000a_    %entryCost = 5000_x000a_    RP0conf = false_x000a_    @description ^=:$: From ESA Launchers mod_x000a_}"/>
            <filter val="@PART[DiamantFairing]:FOR[xxxRP0]_x000a_{_x000a_    %TechRequired = materialsScienceAdvCapsules_x000a_    %cost = 225_x000a_    %entryCost = 300_x000a_    RP0conf = false_x000a_    @description ^=:$: From ESA Launchers mod_x000a_}"/>
            <filter val="@PART[dish_deploy_S]:FOR[xxxRP0]_x000a_{_x000a_    %TechRequired = advancedComms_x000a_    %cost = 500_x000a_    %entryCost = 1500_x000a_    RP0conf = false_x000a_    @description ^=:$: From Coatl Aerospace mod_x000a_}"/>
            <filter val="@PART[dish_deploy_S2]:FOR[xxxRP0]_x000a_{_x000a_    %TechRequired = improvedComms_x000a_    %cost = 300_x000a_    %entryCost = 1000_x000a_    RP0conf = false_x000a_    @description ^=:$: From Coatl Aerospace mod_x000a_}"/>
            <filter val="@PART[dish_L]:FOR[xxxRP0]_x000a_{_x000a_    %TechRequired = deepSpaceComms_x000a_    %cost = 650_x000a_    %entryCost = 4500_x000a_    RP0conf = false_x000a_    @description ^=:$: From Coatl Aerospace mod_x000a_}"/>
            <filter val="@PART[dish_quetzal]:FOR[xxxRP0]_x000a_{_x000a_    %TechRequired = deepSpaceComms_x000a_    %cost = 670_x000a_    %entryCost = 4200_x000a_    RP0conf = false_x000a_    @description ^=:$: From Coatl Aerospace mod_x000a_}"/>
            <filter val="@PART[dish_S]:FOR[xxxRP0]_x000a_{_x000a_    %TechRequired = massiveScaleComms_x000a_    %cost = 500_x000a_    %entryCost = 2200_x000a_    RP0conf = false_x000a_    @description ^=:$: From Coatl Aerospace mod_x000a_}"/>
            <filter val="@PART[dish_tatsujin]:FOR[xxxRP0]_x000a_{_x000a_    %TechRequired = modernComms_x000a_    %cost = 850_x000a_    %entryCost = 15500_x000a_    RP0conf = false_x000a_    @description ^=:$: From Coatl Aerospace mod_x000a_}"/>
            <filter val="@PART[Dishcl1]:FOR[xxxRP0]_x000a_{_x000a_    %TechRequired = interplanetaryComms_x000a_    %cost = 500_x000a_    %entryCost = 10000_x000a_    RP0conf = true_x000a_    @description ^=:$: From AIES mod_x000a__x000a_    MODULE_x000a_    { name = ModuleTagInstruments }_x000a__x000a_}"/>
            <filter val="@PART[dishcomlar1]:FOR[xxxRP0]_x000a_{_x000a_    %TechRequired = advancedComms_x000a_    %cost = 1500_x000a_    %entryCost = 30000_x000a_    RP0conf = true_x000a_    @description ^=:$: From AIES mod_x000a_}"/>
            <filter val="@PART[Dishmccomu]:FOR[xxxRP0]_x000a_{_x000a_    %TechRequired = improvedComms_x000a_    %cost = 1000_x000a_    %entryCost = 20000_x000a_    RP0conf = true_x000a_    @description ^=:$: From AIES mod_x000a__x000a_    MODULE_x000a_    { name = ModuleTagInstruments }_x000a__x000a_}"/>
            <filter val="@PART[Dishomega2g]:FOR[xxxRP0]_x000a_{_x000a_    %TechRequired = advancedComms_x000a_    %cost = 950_x000a_    %entryCost = 19000_x000a_    RP0conf = true_x000a_    @description ^=:$: From AIES mod_x000a__x000a_    MODULE_x000a_    { name = ModuleTagInstruments }_x000a__x000a_}"/>
            <filter val="@PART[Dishpcf]:FOR[xxxRP0]_x000a_{_x000a_    %TechRequired = improvedComms_x000a_    %cost = 800_x000a_    %entryCost = 16000_x000a_    RP0conf = true_x000a_    @description ^=:$: From AIES mod_x000a__x000a_    MODULE_x000a_    { name = ModuleTagInstruments }_x000a__x000a_}"/>
            <filter val="@PART[dmAnomScanner]:FOR[xxxRP0]_x000a_{_x000a_    %TechRequired = scienceExploration_x000a_    %cost = 12000_x000a_    %entryCost = 20000_x000a_    RP0conf = false_x000a_    @description ^=:$: From Dmagic Orbital Science mod_x000a_}"/>
            <filter val="@PART[dmbioDrill]:FOR[xxxRP0]_x000a_{_x000a_    %TechRequired = deepSpaceScience_x000a_    %cost = 6500_x000a_    %entryCost = 15000_x000a_    RP0conf = false_x000a_    @description ^=:$: From Dmagic Orbital Science mod_x000a_}"/>
            <filter val="@PART[dmDAN]:FOR[xxxRP0]_x000a_{_x000a_    %TechRequired = advancedSurfaceScience_x000a_    %cost = 5500_x000a_    %entryCost = 13000_x000a_    RP0conf = false_x000a_    @description ^=:$: From Dmagic Orbital Science mod_x000a_}"/>
            <filter val="@PART[dmGoreSat]:FOR[xxxRP0]_x000a_{_x000a_    %TechRequired = deepSpaceScience_x000a_    %cost = 4000_x000a_    %entryCost = 12000_x000a_    RP0conf = false_x000a_    @description ^=:$: From Dmagic Orbital Science mod_x000a_}"/>
            <filter val="@PART[dmImagingPlatform]:FOR[xxxRP0]_x000a_{_x000a_    %TechRequired = deepSpaceScience_x000a_    %cost = 5000_x000a_    %entryCost = 10000_x000a_    RP0conf = false_x000a_    @description ^=:$: From Dmagic Orbital Science mod_x000a_}"/>
            <filter val="@PART[dmmagBoom]:FOR[xxxRP0]_x000a_{_x000a_    %TechRequired = scienceHuman_x000a_    %cost = 500_x000a_    %entryCost = 10000_x000a_    RP0conf = true_x000a_    @description ^=:$: From Dmagic Orbital Science mod_x000a__x000a_    MODULE_x000a_    { name = ModuleTagInstruments }_x000a__x000a_}"/>
            <filter val="@PART[dmscope]:FOR[xxxRP0]_x000a_{_x000a_    %TechRequired = scienceAdvCapsules_x000a_    %cost = 500_x000a_    %entryCost = 10000_x000a_    RP0conf = true_x000a_    @description ^=:$: From Dmagic Orbital Science mod_x000a__x000a_    MODULE_x000a_    { name = ModuleTagInstruments }_x000a__x000a_}"/>
            <filter val="@PART[dmSoilMoisture]:FOR[xxxRP0]_x000a_{_x000a_    %TechRequired = advancedSurfaceScience_x000a_    %cost = 2801_x000a_    %entryCost = 53224_x000a_    RP0conf = false_x000a_    @description ^=:$: From Dmagic Orbital Science mod_x000a_}"/>
            <filter val="@PART[dmSolarCollector]:FOR[xxxRP0]_x000a_{_x000a_    %TechRequired = advancedScience_x000a_    %cost = 6000_x000a_    %entryCost = 14000_x000a_    RP0conf = false_x000a_    @description ^=:$: From Dmagic Orbital Science mod_x000a_}"/>
            <filter val="@PART[dmsurfacelaser]:FOR[xxxRP0]_x000a_{_x000a_    %TechRequired = advancedSurfaceScience_x000a_    %cost = 4500_x000a_    %entryCost = 12000_x000a_    RP0conf = false_x000a_    @description ^=:$: From Dmagic Orbital Science mod_x000a_}"/>
            <filter val="@PART[dmUSGoo]:FOR[xxxRP0]_x000a_{_x000a_    %TechRequired = start_x000a_    %cost = 100_x000a_    %entryCost = 2000_x000a_    RP0conf = true_x000a_    @description ^=:$: From Dmagic Orbital Science mod_x000a__x000a_    MODULE_x000a_    { name = ModuleTagInstruments }_x000a__x000a_}"/>
            <filter val="@PART[dmUSMagBoom]:FOR[xxxRP0]_x000a_{_x000a_    %TechRequired = scienceHuman_x000a_    %cost = 500_x000a_    %entryCost = 10000_x000a_    RP0conf = true_x000a_    @description ^=:$: From Dmagic Orbital Science mod_x000a__x000a_    MODULE_x000a_    { name = ModuleTagInstruments }_x000a__x000a_}"/>
            <filter val="@PART[dmUSMat]:FOR[xxxRP0]_x000a_{_x000a_    %TechRequired = scienceSatellite_x000a_    %cost = 1000_x000a_    %entryCost = 20000_x000a_    RP0conf = true_x000a_    @description ^=:$: From Dmagic Orbital Science mod_x000a__x000a_    MODULE_x000a_    { name = ModuleTagInstruments }_x000a__x000a_}"/>
            <filter val="@PART[dmUSPresTemp]:FOR[xxxRP0]_x000a_{_x000a_    %TechRequired = earlyScience_x000a_    %cost = 50_x000a_    %entryCost = 1000_x000a_    RP0conf = true_x000a_    @description ^=:$: From Dmagic Orbital Science mod_x000a__x000a_    MODULE_x000a_    { name = ModuleTagInstruments }_x000a__x000a_}"/>
            <filter val="@PART[dmUSScope]:FOR[xxxRP0]_x000a_{_x000a_    %TechRequired = scienceAdvCapsules_x000a_    %cost = 500_x000a_    %entryCost = 10000_x000a_    RP0conf = true_x000a_    @description ^=:$: From Dmagic Orbital Science mod_x000a__x000a_    MODULE_x000a_    { name = ModuleTagInstruments }_x000a__x000a_}"/>
            <filter val="@PART[dmUSSoilMoisture]:FOR[xxxRP0]_x000a_{_x000a_    %TechRequired = advancedSurfaceScience_x000a_    %cost = 2901_x000a_    %entryCost = 53224_x000a_    RP0conf = false_x000a_    @description ^=:$: From Dmagic Orbital Science mod_x000a_}"/>
            <filter val="@PART[dmXRay]:FOR[xxxRP0]_x000a_{_x000a_    %TechRequired = advancedSurfaceScience_x000a_    %cost = 7500_x000a_    %entryCost = 14500_x000a_    RP0conf = false_x000a_    @description ^=:$: From Dmagic Orbital Science mod_x000a_}"/>
            <filter val="@PART[docking-25]:FOR[xxxRP0]_x000a_{_x000a_    %TechRequired = largeStationControl_x000a_    %cost = 1080_x000a_    %entryCost = 10200_x000a_    RP0conf = false_x000a_    @description ^=:$: From Near Future Construction mod_x000a_}"/>
            <filter val="@PART[dockingPort3]:FOR[xxxRP0]_x000a_{_x000a_    %TechRequired = earlyDocking_x000a_    %cost = 700_x000a_    %entryCost = 48000_x000a_    RP0conf = true_x000a_    @description ^=:$: From Stock (RO Config) mod_x000a__x000a_    MODULE_x000a_    { name = ModuleTagDecoupler }_x000a__x000a_}"/>
            <filter val="@PART[Draco]:FOR[xxxRP0]_x000a_{_x000a_    %TechRequired = gridFins_x000a_    %cost = 200_x000a_    %entryCost = 2800_x000a_    RP0conf = false_x000a_    @description ^=:$: From Niche Parts mod_x000a_}"/>
            <filter val="@PART[elevon2]:FOR[xxxRP0]_x000a_{_x000a_    %TechRequired = start_x000a_    %cost = 35_x000a_    %entryCost = 700_x000a_    RP0conf = true_x000a_    @description ^=:$: From Stock (RO Config) mod_x000a_}"/>
            <filter val="@PART[elevon3]:FOR[xxxRP0]_x000a_{_x000a_    %TechRequired = start_x000a_    %cost = 40_x000a_    %entryCost = 800_x000a_    RP0conf = true_x000a_    @description ^=:$: From Stock (RO Config) mod_x000a_}"/>
            <filter val="@PART[elevon5]:FOR[xxxRP0]_x000a_{_x000a_    %TechRequired = start_x000a_    %cost = 50_x000a_    %entryCost = 1000_x000a_    RP0conf = true_x000a_    @description ^=:$: From Stock (RO Config) mod_x000a_}"/>
            <filter val="@PART[engineLargeSkipper_125m]:FOR[xxxRP0]_x000a_{_x000a_    %TechRequired = orbitalRocketry2004_x000a_    %cost = 175_x000a_    %entryCost = 3500_x000a_    RP0conf = true_x000a_    @description ^=:$: From RealFuels mod_x000a__x000a_    MODULE_x000a_    { name = ModuleTagEngineLiquidTurbo }_x000a__x000a_}"/>
            <filter val="@PART[eos_aqua]:FOR[xxxRP0]_x000a_{_x000a_    %TechRequired = internationalAvionics_x000a_    %cost = 8404_x000a_    %entryCost = 168095_x000a_    RP0conf = true_x000a_    @description ^=:$: From RN US Probes mod_x000a__x000a_    MODULE_x000a_    { name = ModuleTagAvionics }_x000a__x000a_}"/>
            <filter val="@PART[eos_aura]:FOR[xxxRP0]_x000a_{_x000a_    %TechRequired = internationalAvionics_x000a_    %cost = 6644_x000a_    %entryCost = 132892_x000a_    RP0conf = true_x000a_    @description ^=:$: From RN US Probes mod_x000a__x000a_    MODULE_x000a_    { name = ModuleTagAvionics }_x000a__x000a_}"/>
            <filter val="@PART[eos_tdrs]:FOR[xxxRP0]_x000a_{_x000a_    %TechRequired = internationalAvionics_x000a_    %cost = 4857_x000a_    %entryCost = 97159_x000a_    RP0conf = true_x000a_    @description ^=:$: From RN US Probes mod_x000a__x000a_    MODULE_x000a_    { name = ModuleTagAvionics }_x000a__x000a_}"/>
            <filter val="@PART[eos_terra]:FOR[xxxRP0]_x000a_{_x000a_    %TechRequired = internationalAvionics_x000a_    %cost = 6776_x000a_    %entryCost = 135536_x000a_    RP0conf = true_x000a_    @description ^=:$: From RN US Probes mod_x000a__x000a_    MODULE_x000a_    { name = ModuleTagAvionics }_x000a__x000a_}"/>
            <filter val="@PART[eos_terraalt]:FOR[xxxRP0]_x000a_{_x000a_    %TechRequired = advancedPower_x000a_    %cost = 60_x000a_    %entryCost = 1200_x000a_    RP0conf = true_x000a_    @description ^=:$: From RN US Probes mod_x000a_}"/>
            <filter val="@PART[escalerar2s]:FOR[xxxRP0]_x000a_{_x000a_    %TechRequired = start_x000a_    %cost = 10_x000a_    %entryCost = 200_x000a_    RP0conf = true_x000a_    @description ^=:$: From AIES mod_x000a_}"/>
            <filter val="@PART[expendLandingLeg]:FOR[xxxRP0]_x000a_{_x000a_    %TechRequired = lunarRatedHeatshields_x000a_    %cost = 100_x000a_    %entryCost = 10000_x000a_    RP0conf = true_x000a_    @description ^=:$: From AIES mod_x000a_}"/>
            <filter val="@PART[explonpod]:FOR[xxxRP0]_x000a_{_x000a_    %TechRequired = nextGenAvionics_x000a_    %cost = 15000_x000a_    %entryCost = 300000_x000a_    RP0conf = true_x000a_    @description ^=:$: From AIES mod_x000a__x000a_    MODULE_x000a_    { name = ModuleTagAvionics }_x000a__x000a_}"/>
            <filter val="@PART[explorer_6]:FOR[xxxRP0]_x000a_{_x000a_    %TechRequired = basicAvionics_x000a_    %cost = 220_x000a_    %entryCost = 4400_x000a_    RP0conf = true_x000a_    @description ^=:$: From RN US Probes mod_x000a__x000a_    MODULE_x000a_    { name = ModuleTagAvionics }_x000a__x000a_}"/>
            <filter val="@PART[ExSmallGearBay]:FOR[xxxRP0]_x000a_{_x000a_    %TechRequired = materialsScienceLunar_x000a_    %cost = 450_x000a_    %entryCost = 4200_x000a_    RP0conf = false_x000a_    @description ^=:$: From FASA mod_x000a_}"/>
            <filter val="@PART[F8f?Bearcat?Cockpit]:FOR[xxxRP0]_x000a_{_x000a_    %TechRequired = start_x000a_    %cost = 1100_x000a_    %entryCost = 2600_x000a_    RP0conf = false_x000a_    @description ^=:$: From Aviation Cockpits mod_x000a_}"/>
            <filter val="@PART[fairing1]:FOR[xxxRP0]_x000a_{_x000a_    %TechRequired = materialsScienceSpaceStation_x000a_    %cost = 1000_x000a_    %entryCost = 40000_x000a_    RP0conf = true_x000a_    @description ^=:$: From RN Skylab mod_x000a_}"/>
            <filter val="@PART[fairing3]:FOR[xxxRP0]_x000a_{_x000a_    %TechRequired = materialsScienceSpaceStation_x000a_    %cost = 1000_x000a_    %entryCost = 40000_x000a_    RP0conf = true_x000a_    @description ^=:$: From RN Skylab mod_x000a_}"/>
            <filter val="@PART[fairingSize1]:FOR[xxxRP0]_x000a_{_x000a_    %TechRequired = start_x000a_    %cost = 1_x000a_    %entryCost = 0_x000a_    RP0conf = true_x000a_    @description ^=:$: From Procedural Fairings mod_x000a_}"/>
            <filter val="@PART[fairingSize2]:FOR[xxxRP0]_x000a_{_x000a_    %TechRequired = start_x000a_    %cost = 1_x000a_    %entryCost = 0_x000a_    RP0conf = true_x000a_    @description ^=:$: From Procedural Fairings mod_x000a_}"/>
            <filter val="@PART[fairingSize3]:FOR[xxxRP0]_x000a_{_x000a_    %TechRequired = start_x000a_    %cost = 1_x000a_    %entryCost = 0_x000a_    RP0conf = true_x000a_    @description ^=:$: From Procedural Fairings mod_x000a_}"/>
            <filter val="@PART[FASA_Apollo_Float_Ring]:FOR[xxxRP0]_x000a_{_x000a_    %TechRequired = matureCapsules_x000a_    %cost = 800_x000a_    %entryCost = 28000_x000a_    RP0conf = true_x000a_    @description ^=:$: From FASA mod_x000a__x000a_    MODULE_x000a_    { name = ModuleTagHumanRated }_x000a__x000a_}"/>
            <filter val="@PART[FASA_Apollo_Float_Round]:FOR[xxxRP0]_x000a_{_x000a_    %TechRequired = matureCapsules_x000a_    %cost = 800_x000a_    %entryCost = 28000_x000a_    RP0conf = true_x000a_    @description ^=:$: From FASA mod_x000a__x000a_    MODULE_x000a_    { name = ModuleTagHumanRated }_x000a__x000a_}"/>
            <filter val="@PART[FASA_Atlas_LFT_Cone]:FOR[xxxRP0]_x000a_{_x000a_    %TechRequired = materialsScienceHuman_x000a_    %cost = 380_x000a_    %entryCost = 7600_x000a_    RP0conf = true_x000a_    @description ^=:$: From FASA mod_x000a_}"/>
            <filter val="@PART[FASA_Atlas_LFT_Cone2]:FOR[xxxRP0]_x000a_{_x000a_    %TechRequired = materialsScienceSatellite_x000a_    %cost = 300_x000a_    %entryCost = 6000_x000a_    RP0conf = true_x000a_    @description ^=:$: From FASA mod_x000a_}"/>
            <filter val="@PART[FASA_BigGeminiParachute2]:FOR[xxxRP0]_x000a_{_x000a_    %TechRequired = lunarRatedHeatshields_x000a_    %cost = 1000_x000a_    %entryCost = 35000_x000a_    RP0conf = true_x000a_    @description ^=:$: From FASA mod_x000a_}"/>
            <filter val="@PART[FASA_Gemini_ASAS_Comp]:FOR[xxxRP0]_x000a_{_x000a_    %TechRequired = longTermAvionics_x000a_    %cost = 1250_x000a_    %entryCost = 42000_x000a_    RP0conf = false_x000a_    @description ^=:$: From FASA mod_x000a_}"/>
            <filter val="@PART[FASA_Gemini_Lander_Leg_Part]:FOR[xxxRP0]_x000a_{_x000a_    %TechRequired = lunarLanding_x000a_    %cost = 90_x000a_    %entryCost = 1800_x000a_    RP0conf = true_x000a_    @description ^=:$: From FASA mod_x000a_}"/>
            <filter val="@PART[FASA_Gemini_Lander_Legs]:FOR[xxxRP0]_x000a_{_x000a_    %TechRequired = earlyLanding_x000a_    %cost = 360_x000a_    %entryCost = 7200_x000a_    RP0conf = true_x000a_    @description ^=:$: From FASA mod_x000a_}"/>
            <filter val="@PART[FASA_Gemini_Lander_LFT]:FOR[xxxRP0]_x000a_{_x000a_    %TechRequired = materialsScienceLunar_x000a_    %cost = 140_x000a_    %entryCost = 4200_x000a_    RP0conf = false_x000a_    @description ^=:$: From FASA mod_x000a_}"/>
            <filter val="@PART[FASA_Gemini_Lander_Pod]:FOR[xxxRP0]_x000a_{_x000a_    %TechRequired = earlyLanding_x000a_    %cost = 2000_x000a_    %entryCost = 40000_x000a_    RP0conf = true_x000a_    @description ^=:$: From FASA mod_x000a_}"/>
            <filter val="@PART[FASA_Gemini_RCS_Thrusters]:FOR[xxxRP0]_x000a_{_x000a_    %TechRequired = earlyDocking_x000a_    %cost = 60_x000a_    %entryCost = 3000_x000a_    RP0conf = true_x000a_    @description ^=:$: From FASA mod_x000a__x000a_    MODULE_x000a_    { name = ModuleTagEngineLiquidPF }_x000a__x000a_}"/>
            <filter val="@PART[FASA_Mercury_Eng]:FOR[xxxRP0]_x000a_{_x000a_    %TechRequired = solids1959_x000a_    %cost = 80_x000a_    %entryCost = 1600_x000a_    RP0conf = true_x000a_    @description ^=:$: From FASA mod_x000a__x000a_    MODULE_x000a_    { name = ModuleTagEngineSolid }_x000a__x000a_}"/>
            <filter val="@PART[FASA_Mercury_LFEng]:FOR[xxxRP0]_x000a_{_x000a_    %TechRequired = earlyFlightControl_x000a_    %cost = 120_x000a_    %entryCost = 2400_x000a_    RP0conf = true_x000a_    @description ^=:$: From FASA mod_x000a__x000a_    MODULE_x000a_    { name = ModuleTagEngineLiquidPF }_x000a__x000a_}"/>
            <filter val="@PART[FASA_Mercury_LFT_Long]:FOR[xxxRP0]_x000a_{_x000a_    %TechRequired = materialsScienceHuman_x000a_    %cost = 300_x000a_    %entryCost = 6000_x000a_    RP0conf = true_x000a_    @description ^=:$: From FASA mod_x000a_}"/>
            <filter val="@PART[FASA_Mercury_Parachute_Box]:FOR[xxxRP0]_x000a_{_x000a_    %TechRequired = humanRatedEDL_x000a_    %cost = 80_x000a_    %entryCost = 1600_x000a_    RP0conf = true_x000a_    @description ^=:$: From FASA mod_x000a_}"/>
            <filter val="@PART[FASA_Mercury_RCS_Short]:FOR[xxxRP0]_x000a_{_x000a_    %TechRequired = earlyMaterialsScience_x000a_    %cost = 1_x000a_    %entryCost = 20_x000a_    RP0conf = true_x000a_    @description ^=:$: From FASA mod_x000a_}"/>
            <filter val="@PART[FASA_Mercury_Redstone_Eng]:FOR[xxxRP0]_x000a_{_x000a_    %TechRequired = basicRocketryRP0_x000a_    %cost = 800_x000a_    %entryCost = 16000_x000a_    RP0conf = true_x000a_    @description ^=:$: From FASA mod_x000a__x000a_    MODULE_x000a_    { name = ModuleTagEngineLiquidTurbo }_x000a__x000a_}"/>
            <filter val="@PART[FASA_RO_UA1207]:FOR[xxxRP0]_x000a_{_x000a_    %TechRequired = solids1986_x000a_    %cost = 7218_x000a_    %entryCost = 144360_x000a_    RP0conf = true_x000a_    @description ^=:$: From FASA mod_x000a__x000a_    MODULE_x000a_    { name = ModuleTagEngineSolid }_x000a__x000a_}"/>
            <filter val="@PART[FASA_RO_UA1563]:FOR[xxxRP0]_x000a_{_x000a_    %TechRequired = solids1981_x000a_    %cost = 7000_x000a_    %entryCost = 170000_x000a_    RP0conf = true_x000a_    @description ^=:$: From FASA mod_x000a__x000a_    MODULE_x000a_    { name = ModuleTagEngineSolid }_x000a__x000a_}"/>
            <filter val="@PART[FASA_RO_UA1564]:FOR[xxxRP0]_x000a_{_x000a_    %TechRequired = solids1981_x000a_    %cost = 8000_x000a_    %entryCost = 200000_x000a_    RP0conf = true_x000a_    @description ^=:$: From FASA mod_x000a__x000a_    MODULE_x000a_    { name = ModuleTagEngineSolid }_x000a__x000a_}"/>
            <filter val="@PART[FASA_SIB]:FOR[xxxRP0]_x000a_{_x000a_    %TechRequired = materialsScienceAdvCapsules_x000a_    %cost = 1800_x000a_    %entryCost = 36000_x000a_    RP0conf = true_x000a_    @description ^=:$: From FASA mod_x000a_}"/>
            <filter val="@PART[FASAAgena_Engine]:FOR[xxxRP0]_x000a_{_x000a_    %TechRequired = orbitalRocketry1959_x000a_    %cost = 350_x000a_    %entryCost = 7000_x000a_    RP0conf = true_x000a_    @description ^=:$: From FASA mod_x000a__x000a_    MODULE_x000a_    { name = ModuleTagEngineLiquidTurbo }_x000a__x000a_}"/>
            <filter val="@PART[FASAAgena_Engine_FP]:FOR[xxxRP0]_x000a_{_x000a_    %TechRequired = improvedAvionics_x000a_    %cost = 300_x000a_    %entryCost = 6000_x000a_    RP0conf = true_x000a_    @description ^=:$: From FASA mod_x000a__x000a_    MODULE_x000a_    { name = ModuleTagEngineLiquidPF }_x000a__x000a_}"/>
            <filter val="@PART[FASAAgena_Engine_FP_b]:FOR[xxxRP0]_x000a_{_x000a_    %TechRequired = interplanetaryProbes_x000a_    %cost = 300_x000a_    %entryCost = 6000_x000a_    RP0conf = true_x000a_    @description ^=:$: From FASA mod_x000a__x000a_    MODULE_x000a_    { name = ModuleTagEngineLiquidPF }_x000a__x000a_}"/>
            <filter val="@PART[FASAAgena_Engine_FP_d]:FOR[xxxRP0]_x000a_{_x000a_    %TechRequired = improvedAvionics_x000a_    %cost = 250_x000a_    %entryCost = 5000_x000a_    RP0conf = true_x000a_    @description ^=:$: From FASA mod_x000a__x000a_    MODULE_x000a_    { name = ModuleTagEngineLiquidPF }_x000a__x000a_}"/>
            <filter val="@PART[FASAAgenaAnt]:FOR[xxxRP0]_x000a_{_x000a_    %TechRequired = interplanetaryComms_x000a_    %cost = 20_x000a_    %entryCost = 400_x000a_    RP0conf = true_x000a_    @description ^=:$: From FASA mod_x000a__x000a_    MODULE_x000a_    { name = ModuleTagInstruments }_x000a__x000a_}"/>
            <filter val="@PART[FASAAgenaDocking]:FOR[xxxRP0]_x000a_{_x000a_    %TechRequired = earlyDocking_x000a_    %cost = 400_x000a_    %entryCost = 8000_x000a_    RP0conf = true_x000a_    @description ^=:$: From FASA mod_x000a__x000a_    MODULE_x000a_    { name = ModuleTagDecoupler }_x000a__x000a_}"/>
            <filter val="@PART[FASAAgenaLFT]:FOR[xxxRP0]_x000a_{_x000a_    %TechRequired = materialsScienceHuman_x000a_    %cost = 50_x000a_    %entryCost = 1000_x000a_    RP0conf = true_x000a_    @description ^=:$: From FASA mod_x000a_}"/>
            <filter val="@PART[FASAAgenaLFT_b]:FOR[xxxRP0]_x000a_{_x000a_    %TechRequired = materialsScienceHuman_x000a_    %cost = 50_x000a_    %entryCost = 1000_x000a_    RP0conf = true_x000a_    @description ^=:$: From FASA mod_x000a_}"/>
            <filter val="@PART[FASAAgenaProbe]:FOR[xxxRP0]_x000a_{_x000a_    %TechRequired = basicAvionics_x000a_    %cost = 800_x000a_    %entryCost = 16000_x000a_    RP0conf = true_x000a_    @description ^=:$: From FASA mod_x000a__x000a_    MODULE_x000a_    { name = ModuleTagAvionics }_x000a__x000a_}"/>
            <filter val="@PART[FASAALSEP_Device]:FOR[xxxRP0]_x000a_{_x000a_    %TechRequired = surfaceScience_x000a_    %cost = 1000_x000a_    %entryCost = 35000_x000a_    RP0conf = true_x000a_    @description ^=:$: From FASA mod_x000a__x000a_    MODULE_x000a_    { name = ModuleTagInstruments }_x000a__x000a_}"/>
            <filter val="@PART[FASAALSEP_Reflector]:FOR[xxxRP0]_x000a_{_x000a_    %TechRequired = surfaceScience_x000a_    %cost = 1000_x000a_    %entryCost = 35000_x000a_    RP0conf = true_x000a_    @description ^=:$: From FASA mod_x000a__x000a_    MODULE_x000a_    { name = ModuleTagInstruments }_x000a__x000a_}"/>
            <filter val="@PART[FASAApalloLFTF1Plate]:FOR[xxxRP0]_x000a_{_x000a_    %TechRequired = materialsScienceSpaceStation_x000a_    %cost = 400_x000a_    %entryCost = 14000_x000a_    RP0conf = true_x000a_    @description ^=:$: From FASA mod_x000a_}"/>
            <filter val="@PART[FASAApalloLFTJ2]:FOR[xxxRP0]_x000a_{_x000a_    %TechRequired = materialsScienceLunar_x000a_    %cost = 400_x000a_    %entryCost = 14000_x000a_    RP0conf = true_x000a_    @description ^=:$: From FASA mod_x000a_}"/>
            <filter val="@PART[FASAApalloLFTJ25XPlate]:FOR[xxxRP0]_x000a_{_x000a_    %TechRequired = materialsScienceLunar_x000a_    %cost = 400_x000a_    %entryCost = 14000_x000a_    RP0conf = true_x000a_    @description ^=:$: From FASA mod_x000a_}"/>
            <filter val="@PART[FASAApalloLFTJ2Nova]:FOR[xxxRP0]_x000a_{_x000a_    %TechRequired = materialsScienceSpaceStation_x000a_    %cost = 400_x000a_    %entryCost = 14000_x000a_    RP0conf = true_x000a_    @description ^=:$: From FASA mod_x000a_}"/>
            <filter val="@PART[FASAApalloLFTJ2Plate]:FOR[xxxRP0]_x000a_{_x000a_    %TechRequired = materialsScienceAdvCapsules_x000a_    %cost = 2500_x000a_    %entryCost = 50000_x000a_    RP0conf = true_x000a_    @description ^=:$: From FASA mod_x000a_}"/>
            <filter val="@PART[FASAApalloLFTS1BStage1]:FOR[xxxRP0]_x000a_{_x000a_    %TechRequired = materialsScienceAdvCapsules_x000a_    %cost = 1800_x000a_    %entryCost = 36000_x000a_    RP0conf = true_x000a_    @description ^=:$: From FASA mod_x000a_}"/>
            <filter val="@PART[FASAApalloLFTSVS1]:FOR[xxxRP0]_x000a_{_x000a_    %TechRequired = materialsScienceLunar_x000a_    %cost = 400_x000a_    %entryCost = 14000_x000a_    RP0conf = true_x000a_    @description ^=:$: From FASA mod_x000a_}"/>
            <filter val="@PART[FASAApalloLFTSVS2]:FOR[xxxRP0]_x000a_{_x000a_    %TechRequired = materialsScienceLunar_x000a_    %cost = 400_x000a_    %entryCost = 14000_x000a_    RP0conf = true_x000a_    @description ^=:$: From FASA mod_x000a_}"/>
            <filter val="@PART[FASAApollo_CM_Decoupler]:FOR[xxxRP0]_x000a_{_x000a_    %TechRequired = matureCapsules_x000a_    %cost = 200_x000a_    %entryCost = 7000_x000a_    RP0conf = true_x000a_    @description ^=:$: From FASA mod_x000a__x000a_    MODULE_x000a_    { name = ModuleTagHumanRated }_x000a__x000a_}"/>
            <filter val="@PART[FASAApollo_DockingDevice]:FOR[xxxRP0]_x000a_{_x000a_    %TechRequired = matureCapsules_x000a_    %cost = 2000_x000a_    %entryCost = 70000_x000a_    RP0conf = true_x000a_    @description ^=:$: From FASA mod_x000a__x000a_    MODULE_x000a_    { name = ModuleTagHumanRated }_x000a__x000a_}"/>
            <filter val="@PART[FASAApollo_SM_Dish]:FOR[xxxRP0]_x000a_{_x000a_    %TechRequired = matureCapsules_x000a_    %cost = 1000_x000a_    %entryCost = 35000_x000a_    RP0conf = true_x000a_    @description ^=:$: From FASA mod_x000a__x000a_    MODULE_x000a_    { name = ModuleTagHumanRated }_x000a__x000a_}"/>
            <filter val="@PART[FASAApollo_SM_Light]:FOR[xxxRP0]_x000a_{_x000a_    %TechRequired = matureCapsules_x000a_    %cost = 50_x000a_    %entryCost = 1750_x000a_    RP0conf = true_x000a_    @description ^=:$: From FASA mod_x000a__x000a_    MODULE_x000a_    { name = ModuleTagHumanRated }_x000a__x000a_}"/>
            <filter val="@PART[FASAApolloDecSV5m]:FOR[xxxRP0]_x000a_{_x000a_    %TechRequired = materialsScienceLunar_x000a_    %cost = 100_x000a_    %entryCost = 7000_x000a_    RP0conf = true_x000a_    @description ^=:$: From FASA mod_x000a_}"/>
            <filter val="@PART[FASAApolloIU]:FOR[xxxRP0]_x000a_{_x000a_    %TechRequired = matureAvionics_x000a_    %cost = 2000_x000a_    %entryCost = 40000_x000a_    RP0conf = true_x000a_    @description ^=:$: From FASA mod_x000a__x000a_    MODULE_x000a_    { name = ModuleTagAvionics }_x000a__x000a_}"/>
            <filter val="@PART[FASAApolloLFEH1]:FOR[xxxRP0]_x000a_{_x000a_    %TechRequired = orbitalRocketry1961_x000a_    %cost = 750_x000a_    %entryCost = 53750_x000a_    RP0conf = true_x000a_    @description ^=:$: From FASA mod_x000a__x000a_    MODULE_x000a_    { name = ModuleTagEngineLiquidTurbo }_x000a__x000a_}"/>
            <filter val="@PART[FASAApolloStrJ2Fairing]:FOR[xxxRP0]_x000a_{_x000a_    %TechRequired = materialsScienceLunar_x000a_    %cost = 500_x000a_    %entryCost = 17500_x000a_    RP0conf = true_x000a_    @description ^=:$: From FASA mod_x000a__x000a_    MODULE_x000a_    { name = ModuleTagDecoupler }_x000a__x000a_}"/>
            <filter val="@PART[FASAApolloStrJ2StrJ23m5mDec]:FOR[xxxRP0]_x000a_{_x000a_    %TechRequired = materialsScienceLunar_x000a_    %cost = 100_x000a_    %entryCost = 3500_x000a_    RP0conf = true_x000a_    @description ^=:$: From FASA mod_x000a__x000a_    MODULE_x000a_    { name = ModuleTagDecoupler }_x000a__x000a_}"/>
            <filter val="@PART[FASAApolloStrJ2StrJ23m5mDecNova]:FOR[xxxRP0]_x000a_{_x000a_    %TechRequired = materialsScienceSpaceStation_x000a_    %cost = 100_x000a_    %entryCost = 3500_x000a_    RP0conf = true_x000a_    @description ^=:$: From FASA mod_x000a__x000a_    MODULE_x000a_    { name = ModuleTagDecoupler }_x000a__x000a_}"/>
            <filter val="@PART[FASAApolloStrJ2StrJ25mDec]:FOR[xxxRP0]_x000a_{_x000a_    %TechRequired = materialsScienceLunar_x000a_    %cost = 100_x000a_    %entryCost = 3500_x000a_    RP0conf = true_x000a_    @description ^=:$: From FASA mod_x000a_}"/>
            <filter val="@PART[FASAApolloStrS1BPlate]:FOR[xxxRP0]_x000a_{_x000a_    %TechRequired = materialsScienceAdvCapsules_x000a_    %cost = 100_x000a_    %entryCost = 3500_x000a_    RP0conf = true_x000a_    @description ^=:$: From FASA mod_x000a_}"/>
            <filter val="@PART[FASAApolloStrS1BPlateNova]:FOR[xxxRP0]_x000a_{_x000a_    %TechRequired = materialsScienceLunar_x000a_    %cost = 100_x000a_    %entryCost = 3500_x000a_    RP0conf = true_x000a_    @description ^=:$: From FASA mod_x000a_}"/>
            <filter val="@PART[FASAAtlasH]:FOR[xxxRP0]_x000a_{_x000a_    %TechRequired = materialsScienceSpaceplanes_x000a_    %cost = 500_x000a_    %entryCost = 10000_x000a_    RP0conf = true_x000a_    @description ^=:$: From FASA mod_x000a_}"/>
            <filter val="@PART[FASAAtlasII]:FOR[xxxRP0]_x000a_{_x000a_    %TechRequired = materialsScienceLongTerm_x000a_    %cost = 750_x000a_    %entryCost = 15000_x000a_    RP0conf = true_x000a_    @description ^=:$: From FASA mod_x000a_}"/>
            <filter val="@PART[FASAAtlasLV3C]:FOR[xxxRP0]_x000a_{_x000a_    %TechRequired = materialsScienceHuman_x000a_    %cost = 400_x000a_    %entryCost = 8000_x000a_    RP0conf = true_x000a_    @description ^=:$: From FASA mod_x000a_}"/>
            <filter val="@PART[FASAAtlasSLV3A]:FOR[xxxRP0]_x000a_{_x000a_    %TechRequired = materialsScienceAdvCapsules_x000a_    %cost = 450_x000a_    %entryCost = 9000_x000a_    RP0conf = true_x000a_    @description ^=:$: From FASA mod_x000a_}"/>
            <filter val="@PART[FASAAtlasSLV3C]:FOR[xxxRP0]_x000a_{_x000a_    %TechRequired = materialsScienceLunar_x000a_    %cost = 500_x000a_    %entryCost = 10000_x000a_    RP0conf = true_x000a_    @description ^=:$: From FASA mod_x000a_}"/>
            <filter val="@PART[FASABigGeminiRetroModule]:FOR[xxxRP0]_x000a_{_x000a_    %TechRequired = matureCapsules_x000a_    %cost = 3000_x000a_    %entryCost = 50000_x000a_    RP0conf = true_x000a_    @description ^=:$: From FASA mod_x000a__x000a_    MODULE_x000a_    { name = ModuleTagHumanRated }_x000a__x000a_}"/>
            <filter val="@PART[FASADeltaAv0]:FOR[xxxRP0]_x000a_{_x000a_    %TechRequired = earlyAvionics_x000a_    %cost = 100_x000a_    %entryCost = 2500_x000a_    RP0conf = true_x000a_    @description ^=:$: From FASA mod_x000a__x000a_    MODULE_x000a_    { name = ModuleTagAvionics }_x000a__x000a_}"/>
            <filter val="@PART[FASADeltaAv1]:FOR[xxxRP0]_x000a_{_x000a_    %TechRequired = basicAvionics_x000a_    %cost = 200_x000a_    %entryCost = 5000_x000a_    RP0conf = true_x000a_    @description ^=:$: From FASA mod_x000a__x000a_    MODULE_x000a_    { name = ModuleTagAvionics }_x000a__x000a_}"/>
            <filter val="@PART[FASADeltaAv2]:FOR[xxxRP0]_x000a_{_x000a_    %TechRequired = advancedAvionics_x000a_    %cost = 400_x000a_    %entryCost = 10000_x000a_    RP0conf = true_x000a_    @description ^=:$: From FASA mod_x000a__x000a_    MODULE_x000a_    { name = ModuleTagAvionics }_x000a__x000a_}"/>
            <filter val="@PART[FASADeltaAv3]:FOR[xxxRP0]_x000a_{_x000a_    %TechRequired = internationalAvionics_x000a_    %cost = 600_x000a_    %entryCost = 15000_x000a_    RP0conf = true_x000a_    @description ^=:$: From FASA mod_x000a__x000a_    MODULE_x000a_    { name = ModuleTagAvionics }_x000a__x000a_}"/>
            <filter val="@PART[FASADeltaAv4]:FOR[xxxRP0]_x000a_{_x000a_    %TechRequired = internationalAvionics_x000a_    %cost = 1200_x000a_    %entryCost = 30000_x000a_    RP0conf = true_x000a_    @description ^=:$: From FASA mod_x000a__x000a_    MODULE_x000a_    { name = ModuleTagAvionics }_x000a__x000a_}"/>
            <filter val="@PART[FASADeltaCastorSrb]:FOR[xxxRP0]_x000a_{_x000a_    %TechRequired = solids1956_x000a_    %cost = 300_x000a_    %entryCost = 6000_x000a_    RP0conf = true_x000a_    @description ^=:$: From FASA mod_x000a__x000a_    MODULE_x000a_    { name = ModuleTagEngineSolid }_x000a__x000a_}"/>
            <filter val="@PART[FASADeltaMB3LFE]:FOR[xxxRP0]_x000a_{_x000a_    %TechRequired = orbitalRocketry1956_x000a_    %cost = 650_x000a_    %entryCost = 13000_x000a_    RP0conf = true_x000a_    @description ^=:$: From FASA mod_x000a__x000a_    MODULE_x000a_    { name = ModuleTagEngineLiquidTurbo }_x000a__x000a_}"/>
            <filter val="@PART[FASAE1]:FOR[xxxRP0]_x000a_{_x000a_    %TechRequired = orbitalRocketry1963_x000a_    %cost = 1300_x000a_    %entryCost = 60000_x000a_    RP0conf = true_x000a_    @description ^=:$: From FASA (RO Addition) mod_x000a__x000a_    MODULE_x000a_    { name = ModuleTagEngineLiquidTurbo }_x000a__x000a_}"/>
            <filter val="@PART[FASAExplorerLFTLong]:FOR[xxxRP0]_x000a_{_x000a_    %TechRequired = materialsScienceSatellite_x000a_    %cost = 350_x000a_    %entryCost = 7000_x000a_    RP0conf = true_x000a_    @description ^=:$: From FASA mod_x000a_}"/>
            <filter val="@PART[FASAExplorerNosecone]:FOR[xxxRP0]_x000a_{_x000a_    %TechRequired = orbitalRocketry1956_x000a_    %cost = 250_x000a_    %entryCost = 7000_x000a_    RP0conf = true_x000a_    @description ^=:$: From FASA mod_x000a_}"/>
            <filter val="@PART[FASAExplorerProbe]:FOR[xxxRP0]_x000a_{_x000a_    %TechRequired = earlyAvionics_x000a_    %cost = 158_x000a_    %entryCost = 3160_x000a_    RP0conf = true_x000a_    @description ^=:$: From FASA mod_x000a__x000a_    MODULE_x000a_    { name = ModuleTagAvionics }_x000a__x000a_}"/>
            <filter val="@PART[FASAExplorerSgt]:FOR[xxxRP0]_x000a_{_x000a_    %TechRequired = solids1956_x000a_    %cost = 5_x000a_    %entryCost = 100_x000a_    RP0conf = true_x000a_    @description ^=:$: From FASA mod_x000a__x000a_    MODULE_x000a_    { name = ModuleTagEngineSolid }_x000a__x000a_}"/>
            <filter val="@PART[FASAExplorerSgt11]:FOR[xxxRP0]_x000a_{_x000a_    %TechRequired = solids1956_x000a_    %cost = 40_x000a_    %entryCost = 800_x000a_    RP0conf = true_x000a_    @description ^=:$: From FASA mod_x000a__x000a_    MODULE_x000a_    { name = ModuleTagEngineSolid }_x000a__x000a_}"/>
            <filter val="@PART[FASAExplorerSgt11Dec]:FOR[xxxRP0]_x000a_{_x000a_    %TechRequired = solids1956_x000a_    %cost = 20_x000a_    %entryCost = 400_x000a_    RP0conf = true_x000a_    @description ^=:$: From FASA mod_x000a__x000a_    MODULE_x000a_    { name = ModuleTagDecoupler }_x000a__x000a_}"/>
            <filter val="@PART[FASAExplorerSgt3]:FOR[xxxRP0]_x000a_{_x000a_    %TechRequired = solids1956_x000a_    %cost = 12_x000a_    %entryCost = 240_x000a_    RP0conf = true_x000a_    @description ^=:$: From FASA mod_x000a__x000a_    MODULE_x000a_    { name = ModuleTagEngineSolid }_x000a__x000a_}"/>
            <filter val="@PART[FASAExplorerSgt3Dec]:FOR[xxxRP0]_x000a_{_x000a_    %TechRequired = solids1956_x000a_    %cost = 10_x000a_    %entryCost = 200_x000a_    RP0conf = true_x000a_    @description ^=:$: From FASA mod_x000a__x000a_    MODULE_x000a_    { name = ModuleTagDecoupler }_x000a__x000a_}"/>
            <filter val="@PART[FASAFairingBase_15m]:FOR[xxxRP0]_x000a_{_x000a_    %TechRequired = materialsScienceHuman_x000a_    %cost = 750_x000a_    %entryCost = 1200_x000a_    RP0conf = false_x000a_    @description ^=:$: From FASA mod_x000a_}"/>
            <filter val="@PART[FASAFairingBase_165m]:FOR[xxxRP0]_x000a_{_x000a_    %TechRequired = materialsScienceHuman_x000a_    %cost = 750_x000a_    %entryCost = 1200_x000a_    RP0conf = false_x000a_    @description ^=:$: From FASA mod_x000a_}"/>
            <filter val="@PART[FASAFairingBase_3m]:FOR[xxxRP0]_x000a_{_x000a_    %TechRequired = materialsScienceHuman_x000a_    %cost = 750_x000a_    %entryCost = 1200_x000a_    RP0conf = false_x000a_    @description ^=:$: From FASA mod_x000a_}"/>
            <filter val="@PART[FASAFairingBase_43m]:FOR[xxxRP0]_x000a_{_x000a_    %TechRequired = materialsScienceLunar_x000a_    %cost = 750_x000a_    %entryCost = 1200_x000a_    RP0conf = false_x000a_    @description ^=:$: From FASA mod_x000a_}"/>
            <filter val="@PART[FASAFairingBase_508m]:FOR[xxxRP0]_x000a_{_x000a_    %TechRequired = materialsScienceLongTerm_x000a_    %cost = 750_x000a_    %entryCost = 1200_x000a_    RP0conf = false_x000a_    @description ^=:$: From FASA mod_x000a_}"/>
            <filter val="@PART[FASAFairingBase_76m]:FOR[xxxRP0]_x000a_{_x000a_    %TechRequired = materialsScienceLunar_x000a_    %cost = 1500_x000a_    %entryCost = 8400_x000a_    RP0conf = false_x000a_    @description ^=:$: From FASA mod_x000a__x000a_    MODULE_x000a_    { name = ModuleTagDecoupler }_x000a__x000a_}"/>
            <filter val="@PART[FASAFairingNosecone_3mSRB]:FOR[xxxRP0]_x000a_{_x000a_    %TechRequired = materialsScienceAdvCapsules_x000a_    %cost = 50_x000a_    %entryCost = 1000_x000a_    RP0conf = true_x000a_    @description ^=:$: From FASA mod_x000a_}"/>
            <filter val="@PART[FASAFairingNosecone_4mSRB]:FOR[xxxRP0]_x000a_{_x000a_    %TechRequired = start_x000a_    %cost = 2_x000a_    %entryCost = 0_x000a_    RP0conf = true_x000a_    @description ^=:$: From FASA mod_x000a_}"/>
            <filter val="@PART[FASAFairingNosecone_6_6mSRB]:FOR[xxxRP0]_x000a_{_x000a_    %TechRequired = start_x000a_    %cost = 2_x000a_    %entryCost = 0_x000a_    RP0conf = true_x000a_    @description ^=:$: From FASA mod_x000a_}"/>
            <filter val="@PART[FASAFairingsApolloPlate375m]:FOR[xxxRP0]_x000a_{_x000a_    %TechRequired = materialsScienceLunar_x000a_    %cost = 400_x000a_    %entryCost = 14000_x000a_    RP0conf = true_x000a_    @description ^=:$: From FASA mod_x000a__x000a_    MODULE_x000a_    { name = ModuleTagDecoupler }_x000a__x000a_}"/>
            <filter val="@PART[FASAFairingsCone1m]:FOR[xxxRP0]_x000a_{_x000a_    %TechRequired = start_x000a_    %cost = 6_x000a_    %entryCost = 0_x000a_    RP0conf = true_x000a_    @description ^=:$: From FASA mod_x000a__x000a_    MODULE_x000a_    { name = ModuleTagDecoupler }_x000a__x000a_}"/>
            <filter val="@PART[FASAFairingsCone3m]:FOR[xxxRP0]_x000a_{_x000a_    %TechRequired = start_x000a_    %cost = 12_x000a_    %entryCost = 0_x000a_    RP0conf = true_x000a_    @description ^=:$: From FASA mod_x000a__x000a_    MODULE_x000a_    { name = ModuleTagDecoupler }_x000a__x000a_}"/>
            <filter val="@PART[FASAFairingsPlate1m]:FOR[xxxRP0]_x000a_{_x000a_    %TechRequired = start_x000a_    %cost = 6_x000a_    %entryCost = 0_x000a_    RP0conf = true_x000a_    @description ^=:$: From FASA mod_x000a__x000a_    MODULE_x000a_    { name = ModuleTagDecoupler }_x000a__x000a_}"/>
            <filter val="@PART[FASAFairingsPlate2m]:FOR[xxxRP0]_x000a_{_x000a_    %TechRequired = start_x000a_    %cost = 12_x000a_    %entryCost = 0_x000a_    RP0conf = true_x000a_    @description ^=:$: From FASA mod_x000a__x000a_    MODULE_x000a_    { name = ModuleTagDecoupler }_x000a__x000a_}"/>
            <filter val="@PART[FASAFairingsPlate375m]:FOR[xxxRP0]_x000a_{_x000a_    %TechRequired = materialsScienceLunar_x000a_    %cost = 1500_x000a_    %entryCost = 7800_x000a_    RP0conf = false_x000a_    @description ^=:$: From FASA mod_x000a_}"/>
            <filter val="@PART[FASAFairingWall05m]:FOR[xxxRP0]_x000a_{_x000a_    %TechRequired = start_x000a_    %cost = 1_x000a_    %entryCost = 0_x000a_    RP0conf = true_x000a_    @description ^=:$: From FASA mod_x000a_}"/>
            <filter val="@PART[FASAFairingWall05m_agena]:FOR[xxxRP0]_x000a_{_x000a_    %TechRequired = materialsScienceSatellite_x000a_    %cost = 15_x000a_    %entryCost = 300_x000a_    RP0conf = true_x000a_    @description ^=:$: From FASA mod_x000a_}"/>
            <filter val="@PART[FASAGemini4X800Mini]:FOR[xxxRP0]_x000a_{_x000a_    %TechRequired = rocketryTesting_x000a_    %cost = 150_x000a_    %entryCost = 3000_x000a_    RP0conf = true_x000a_    @description ^=:$: From FASA mod_x000a__x000a_    MODULE_x000a_    { name = ModuleTagEngineLiquidPF }_x000a__x000a_}"/>
            <filter val="@PART[FASAGeminiAntenna]:FOR[xxxRP0]_x000a_{_x000a_    %TechRequired = improvedComms_x000a_    %cost = 100_x000a_    %entryCost = 5000_x000a_    RP0conf = true_x000a_    @description ^=:$: From FASA mod_x000a__x000a_    MODULE_x000a_    { name = ModuleTagInstruments }_x000a__x000a_}"/>
            <filter val="@PART[FASAGeminiBigGDock]:FOR[xxxRP0]_x000a_{_x000a_    %TechRequired = matureCapsules_x000a_    %cost = 9000_x000a_    %entryCost = 90000_x000a_    RP0conf = true_x000a_    @description ^=:$: From FASA mod_x000a__x000a_    MODULE_x000a_    { name = ModuleTagHumanRated }_x000a__x000a_}"/>
            <filter val="@PART[FASAGeminiBigGDockExt]:FOR[xxxRP0]_x000a_{_x000a_    %TechRequired = advancedFlightControl_x000a_    %cost = 2000_x000a_    %entryCost = 7000_x000a_    RP0conf = true_x000a_    @description ^=:$: From FASA mod_x000a__x000a_    MODULE_x000a_    { name = ModuleTagDecoupler }_x000a__x000a_}"/>
            <filter val="@PART[FASAGeminiDecDark125]:FOR[xxxRP0]_x000a_{_x000a_    %TechRequired = earlyMaterialsScience_x000a_    %cost = 30_x000a_    %entryCost = 600_x000a_    RP0conf = true_x000a_    @description ^=:$: From FASA mod_x000a__x000a_    MODULE_x000a_    { name = ModuleTagDecoupler }_x000a__x000a_}"/>
            <filter val="@PART[FASAGeminiDecDark125_Atlas]:FOR[xxxRP0]_x000a_{_x000a_    %TechRequired = materialsScienceHuman_x000a_    %cost = 50_x000a_    %entryCost = 1000_x000a_    RP0conf = true_x000a_    @description ^=:$: From FASA mod_x000a_}"/>
            <filter val="@PART[FASAGeminiDecDark125_Redstone]:FOR[xxxRP0]_x000a_{_x000a_    %TechRequired = materialsScienceHuman_x000a_    %cost = 30_x000a_    %entryCost = 600_x000a_    RP0conf = true_x000a_    @description ^=:$: From FASA mod_x000a__x000a_    MODULE_x000a_    { name = ModuleTagDecoupler }_x000a__x000a_}"/>
            <filter val="@PART[FASAGeminiDecDark25]:FOR[xxxRP0]_x000a_{_x000a_    %TechRequired = materialsScienceHuman_x000a_    %cost = 1075_x000a_    %entryCost = 1200_x000a_    RP0conf = false_x000a_    @description ^=:$: From FASA mod_x000a_}"/>
            <filter val="@PART[FASAGeminiDecDark25_Titan3m]:FOR[xxxRP0]_x000a_{_x000a_    %TechRequired = materialsScienceAdvCapsules_x000a_    %cost = 75_x000a_    %entryCost = 1500_x000a_    RP0conf = true_x000a_    @description ^=:$: From FASA mod_x000a__x000a_    MODULE_x000a_    { name = ModuleTagDecoupler }_x000a__x000a_}"/>
            <filter val="@PART[FASAGeminiDecDark375]:FOR[xxxRP0]_x000a_{_x000a_    %TechRequired = materialsScienceAdvCapsules_x000a_    %cost = 2500_x000a_    %entryCost = 1200_x000a_    RP0conf = false_x000a_    @description ^=:$: From FASA mod_x000a_}"/>
            <filter val="@PART[FASAGeminiEngineFuel2]:FOR[xxxRP0]_x000a_{_x000a_    %TechRequired = matureCapsules_x000a_    %cost = 3560_x000a_    %entryCost = 71200_x000a_    RP0conf = true_x000a_    @description ^=:$: From FASA mod_x000a__x000a_    MODULE_x000a_    { name = ModuleTagHumanRated }_x000a__x000a_}"/>
            <filter val="@PART[FASAGeminiLegsX1]:FOR[xxxRP0]_x000a_{_x000a_    %TechRequired = lunarLanding_x000a_    %cost = 90_x000a_    %entryCost = 1800_x000a_    RP0conf = true_x000a_    @description ^=:$: From FASA mod_x000a_}"/>
            <filter val="@PART[FASAGeminiLegsX1White]:FOR[xxxRP0]_x000a_{_x000a_    %TechRequired = lunarRatedHeatshields_x000a_    %cost = 450_x000a_    %entryCost = 2200_x000a_    RP0conf = false_x000a_    @description ^=:$: From FASA mod_x000a_}"/>
            <filter val="@PART[FASAGeminiLFT_TitanIV]:FOR[xxxRP0]_x000a_{_x000a_    %TechRequired = materialsScienceLongTerm_x000a_    %cost = 300_x000a_    %entryCost = 5000_x000a_    RP0conf = true_x000a_    @description ^=:$: From FASA mod_x000a_}"/>
            <filter val="@PART[FASAGeminiLFTCentar]:FOR[xxxRP0]_x000a_{_x000a_    %TechRequired = materialsScienceHuman_x000a_    %cost = 1201_x000a_    %entryCost = 24020_x000a_    RP0conf = true_x000a_    @description ^=:$: From FASA mod_x000a_}"/>
            <filter val="@PART[FASAGeminiLFTCentarCSM_D1T]:FOR[xxxRP0]_x000a_{_x000a_    %TechRequired = materialsScienceSpaceStation_x000a_    %cost = 1301_x000a_    %entryCost = 26020_x000a_    RP0conf = true_x000a_    @description ^=:$: From FASA mod_x000a_}"/>
            <filter val="@PART[FASAGeminiLFTCentarCSM_D2]:FOR[xxxRP0]_x000a_{_x000a_    %TechRequired = materialsScienceLongTerm_x000a_    %cost = 950_x000a_    %entryCost = 4800_x000a_    RP0conf = false_x000a_    @description ^=:$: From FASA mod_x000a_}"/>
            <filter val="@PART[FASAGeminiLFTCentarCSM_D5]:FOR[xxxRP0]_x000a_{_x000a_    %TechRequired = materialsScienceInternational_x000a_    %cost = 950_x000a_    %entryCost = 4800_x000a_    RP0conf = false_x000a_    @description ^=:$: From FASA mod_x000a_}"/>
            <filter val="@PART[FASAGeminiLFTCentarCSM_T]:FOR[xxxRP0]_x000a_{_x000a_    %TechRequired = materialsScienceLongTerm_x000a_    %cost = 950_x000a_    %entryCost = 4800_x000a_    RP0conf = false_x000a_    @description ^=:$: From FASA mod_x000a_}"/>
            <filter val="@PART[FASAGeminiLFTLong]:FOR[xxxRP0]_x000a_{_x000a_    %TechRequired = materialsScienceAdvCapsules_x000a_    %cost = 187_x000a_    %entryCost = 3740_x000a_    RP0conf = true_x000a_    @description ^=:$: From FASA mod_x000a_}"/>
            <filter val="@PART[FASAGeminiLFTLonger]:FOR[xxxRP0]_x000a_{_x000a_    %TechRequired = materialsScienceAdvCapsules_x000a_    %cost = 243_x000a_    %entryCost = 4860_x000a_    RP0conf = true_x000a_    @description ^=:$: From FASA mod_x000a_}"/>
            <filter val="@PART[FASAGeminiLFTLongIF]:FOR[xxxRP0]_x000a_{_x000a_    %TechRequired = materialsScienceLongTerm_x000a_    %cost = 200_x000a_    %entryCost = 4000_x000a_    RP0conf = true_x000a_    @description ^=:$: From FASA mod_x000a_}"/>
            <filter val="@PART[FASAGeminiLFTMed]:FOR[xxxRP0]_x000a_{_x000a_    %TechRequired = materialsScienceAdvCapsules_x000a_    %cost = 250_x000a_    %entryCost = 5000_x000a_    RP0conf = true_x000a_    @description ^=:$: From FASA mod_x000a_}"/>
            <filter val="@PART[FASAGeminiLFTMedWhite]:FOR[xxxRP0]_x000a_{_x000a_    %TechRequired = materialsScienceAdvCapsules_x000a_    %cost = 265_x000a_    %entryCost = 5275_x000a_    RP0conf = true_x000a_    @description ^=:$: From FASA mod_x000a_}"/>
            <filter val="@PART[FASAGeminiLFTShortWhite]:FOR[xxxRP0]_x000a_{_x000a_    %TechRequired = earlyMaterialsScience_x000a_    %cost = 1_x000a_    %entryCost = 20_x000a_    RP0conf = true_x000a_    @description ^=:$: From FASA mod_x000a_}"/>
            <filter val="@PART[FASAGeminiLFTTitan1]:FOR[xxxRP0]_x000a_{_x000a_    %TechRequired = materialsScienceSatellite_x000a_    %cost = 144_x000a_    %entryCost = 2880_x000a_    RP0conf = true_x000a_    @description ^=:$: From FASA mod_x000a_}"/>
            <filter val="@PART[FASAGeminiLR87Twin]:FOR[xxxRP0]_x000a_{_x000a_    %TechRequired = orbitalRocketry1959_x000a_    %cost = 1550_x000a_    %entryCost = 16000_x000a_    RP0conf = true_x000a_    @description ^=:$: From FASA mod_x000a__x000a_    MODULE_x000a_    { name = ModuleTagEngineLiquidTurbo }_x000a__x000a_}"/>
            <filter val="@PART[FASAGeminiLR91]:FOR[xxxRP0]_x000a_{_x000a_    %TechRequired = orbitalRocketry1959_x000a_    %cost = 450_x000a_    %entryCost = 9000_x000a_    RP0conf = true_x000a_    @description ^=:$: From FASA mod_x000a__x000a_    MODULE_x000a_    { name = ModuleTagEngineLiquidTurbo }_x000a__x000a_}"/>
            <filter val="@PART[FASAGeminiLR91Mini]:FOR[xxxRP0]_x000a_{_x000a_    %TechRequired = orbitalRocketry1959_x000a_    %cost = 450_x000a_    %entryCost = 9000_x000a_    RP0conf = true_x000a_    @description ^=:$: From FASA mod_x000a__x000a_    MODULE_x000a_    { name = ModuleTagEngineLiquidTurbo }_x000a__x000a_}"/>
            <filter val="@PART[FASAGeminiMiniSRB]:FOR[xxxRP0]_x000a_{_x000a_    %TechRequired = secondGenCapsules_x000a_    %cost = 6_x000a_    %entryCost = 120_x000a_    RP0conf = true_x000a_    @description ^=:$: From FASA mod_x000a__x000a_    MODULE_x000a_    { name = ModuleTagHumanRated }_x000a__x000a_}"/>
            <filter val="@PART[FASAGeminiMOLEquip]:FOR[xxxRP0]_x000a_{_x000a_    %TechRequired = spaceStationPrototypes_x000a_    %cost = 150_x000a_    %entryCost = 3000_x000a_    RP0conf = true_x000a_    @description ^=:$: From FASA mod_x000a_}"/>
            <filter val="@PART[FASAGeminiMOLEquipCap]:FOR[xxxRP0]_x000a_{_x000a_    %TechRequired = spaceStationPrototypes_x000a_    %cost = 25_x000a_    %entryCost = 500_x000a_    RP0conf = true_x000a_    @description ^=:$: From FASA mod_x000a_}"/>
            <filter val="@PART[FASAGeminiMOLEquipStack]:FOR[xxxRP0]_x000a_{_x000a_    %TechRequired = spaceStationPrototypes_x000a_    %cost = 265_x000a_    %entryCost = 5275_x000a_    RP0conf = true_x000a_    @description ^=:$: From FASA mod_x000a_}"/>
            <filter val="@PART[FASAGeminiNoseCone2]:FOR[xxxRP0]_x000a_{_x000a_    %TechRequired = materialsScienceAdvCapsules_x000a_    %cost = 1000_x000a_    %entryCost = 50000_x000a_    RP0conf = true_x000a_    @description ^=:$: From FASA mod_x000a_}"/>
            <filter val="@PART[FASAGeminiNoseCone2Aero]:FOR[xxxRP0]_x000a_{_x000a_    %TechRequired = matureCapsules_x000a_    %cost = 300_x000a_    %entryCost = 5200_x000a_    RP0conf = true_x000a_    @description ^=:$: From FASA mod_x000a__x000a_    MODULE_x000a_    { name = ModuleTagHumanRated }_x000a__x000a_}"/>
            <filter val="@PART[FASAGeminiNoseCone2Cap]:FOR[xxxRP0]_x000a_{_x000a_    %TechRequired = secondGenCapsules_x000a_    %cost = 10_x000a_    %entryCost = 500_x000a_    RP0conf = true_x000a_    @description ^=:$: From FASA mod_x000a__x000a_    MODULE_x000a_    { name = ModuleTagHumanRated }_x000a__x000a_}"/>
            <filter val="@PART[FASAGeminiNoseCone2White]:FOR[xxxRP0]_x000a_{_x000a_    %TechRequired = materialsScienceAdvCapsules_x000a_    %cost = 1000_x000a_    %entryCost = 50000_x000a_    RP0conf = true_x000a_    @description ^=:$: From FASA mod_x000a_}"/>
            <filter val="@PART[FASAGeminiParachute2]:FOR[xxxRP0]_x000a_{_x000a_    %TechRequired = earlyLanding_x000a_    %cost = 110_x000a_    %entryCost = 5500_x000a_    RP0conf = true_x000a_    @description ^=:$: From FASA mod_x000a_}"/>
            <filter val="@PART[FASAGeminiParachute2D]:FOR[xxxRP0]_x000a_{_x000a_    %TechRequired = earlyLanding_x000a_    %cost = 60_x000a_    %entryCost = 3000_x000a_    RP0conf = true_x000a_    @description ^=:$: From FASA mod_x000a_}"/>
            <filter val="@PART[FASAGeminiPod2RCS]:FOR[xxxRP0]_x000a_{_x000a_    %TechRequired = earlyDocking_x000a_    %cost = 720_x000a_    %entryCost = 36000_x000a_    RP0conf = true_x000a_    @description ^=:$: From FASA mod_x000a__x000a_    MODULE_x000a_    { name = ModuleTagEngineLiquidPF }_x000a__x000a_}"/>
            <filter val="@PART[FASAGeminiPod2RCSWhite]:FOR[xxxRP0]_x000a_{_x000a_    %TechRequired = earlyDocking_x000a_    %cost = 720_x000a_    %entryCost = 36000_x000a_    RP0conf = true_x000a_    @description ^=:$: From FASA mod_x000a__x000a_    MODULE_x000a_    { name = ModuleTagEngineLiquidPF }_x000a__x000a_}"/>
            <filter val="@PART[FASAGeminiPodLight]:FOR[xxxRP0]_x000a_{_x000a_    %TechRequired = secondGenCapsules_x000a_    %cost = 10_x000a_    %entryCost = 200_x000a_    RP0conf = true_x000a_    @description ^=:$: From FASA mod_x000a__x000a_    MODULE_x000a_    { name = ModuleTagHumanRated }_x000a__x000a_}"/>
            <filter val="@PART[FASAGeminiROTitanIIGLVUpper]:FOR[xxxRP0]_x000a_{_x000a_    %TechRequired = materialsScienceAdvCapsules_x000a_    %cost = 270_x000a_    %entryCost = 5400_x000a_    RP0conf = true_x000a_    @description ^=:$: From FASA mod_x000a_}"/>
            <filter val="@PART[FASAGeminiSasRcs]:FOR[xxxRP0]_x000a_{_x000a_    %TechRequired = earlyDocking_x000a_    %cost = 900_x000a_    %entryCost = 36000_x000a_    RP0conf = true_x000a_    @description ^=:$: From FASA mod_x000a__x000a_    MODULE_x000a_    { name = ModuleTagEngineLiquidPF }_x000a__x000a_}"/>
            <filter val="@PART[FASAGeminiUtilityPack]:FOR[xxxRP0]_x000a_{_x000a_    %TechRequired = secondGenCapsules_x000a_    %cost = 3560_x000a_    %entryCost = 71200_x000a_    RP0conf = true_x000a_    @description ^=:$: From FASA mod_x000a__x000a_    MODULE_x000a_    { name = ModuleTagHumanRated }_x000a__x000a_}"/>
            <filter val="@PART[FASAGeminiUtilitySasRcs]:FOR[xxxRP0]_x000a_{_x000a_    %TechRequired = earlyDocking_x000a_    %cost = 800_x000a_    %entryCost = 40000_x000a_    RP0conf = true_x000a_    @description ^=:$: From FASA mod_x000a__x000a_    MODULE_x000a_    { name = ModuleTagEngineLiquidPF }_x000a__x000a_}"/>
            <filter val="@PART[FASAGerminiSRB175]:FOR[xxxRP0]_x000a_{_x000a_    %TechRequired = solids1964_x000a_    %cost = 5320_x000a_    %entryCost = 106400_x000a_    RP0conf = true_x000a_    @description ^=:$: From FASA mod_x000a__x000a_    MODULE_x000a_    { name = ModuleTagEngineSolid }_x000a__x000a_}"/>
            <filter val="@PART[FASAGerminiSRB175_5Seg]:FOR[xxxRP0]_x000a_{_x000a_    %TechRequired = solids1964_x000a_    %cost = 4600_x000a_    %entryCost = 92000_x000a_    RP0conf = true_x000a_    @description ^=:$: From FASA mod_x000a__x000a_    MODULE_x000a_    { name = ModuleTagEngineSolid }_x000a__x000a_}"/>
            <filter val="@PART[FASAGerminiSRB175_7Seg]:FOR[xxxRP0]_x000a_{_x000a_    %TechRequired = solids1981_x000a_    %cost = 6250_x000a_    %entryCost = 125000_x000a_    RP0conf = true_x000a_    @description ^=:$: From FASA mod_x000a__x000a_    MODULE_x000a_    { name = ModuleTagEngineSolid }_x000a__x000a_}"/>
            <filter val="@PART[FASAGerminiSRB175White]:FOR[xxxRP0]_x000a_{_x000a_    %TechRequired = solids1964_x000a_    %cost = 5320_x000a_    %entryCost = 106400_x000a_    RP0conf = true_x000a_    @description ^=:$: From FASA mod_x000a__x000a_    MODULE_x000a_    { name = ModuleTagEngineSolid }_x000a__x000a_}"/>
            <filter val="@PART[FASAGerminiSRBInlineSep]:FOR[xxxRP0]_x000a_{_x000a_    %TechRequired = solids1964_x000a_    %cost = 50_x000a_    %entryCost = 1000_x000a_    RP0conf = true_x000a_    @description ^=:$: From FASA mod_x000a__x000a_    MODULE_x000a_    { name = ModuleTagEngineSolid }_x000a__x000a_}"/>
            <filter val="@PART[FASAICBMMIRV]:FOR[xxxRP0]_x000a_{_x000a_    %TechRequired = improvedAvionics_x000a_    %cost = 1_x000a_    %entryCost = 20_x000a_    RP0conf = true_x000a_    @description ^=:$: From FASA mod_x000a__x000a_    MODULE_x000a_    { name = ModuleTagAvionics }_x000a__x000a_}"/>
            <filter val="@PART[FASAICBMProbe]:FOR[xxxRP0]_x000a_{_x000a_    %TechRequired = improvedAvionics_x000a_    %cost = 300_x000a_    %entryCost = 6000_x000a_    RP0conf = true_x000a_    @description ^=:$: From FASA mod_x000a__x000a_    MODULE_x000a_    { name = ModuleTagAvionics }_x000a__x000a_}"/>
            <filter val="@PART[FASAICBMSAS]:FOR[xxxRP0]_x000a_{_x000a_    %TechRequired = improvedAvionics_x000a_    %cost = 125_x000a_    %entryCost = 2500_x000a_    RP0conf = true_x000a_    @description ^=:$: From FASA mod_x000a__x000a_    MODULE_x000a_    { name = ModuleTagReentry }_x000a__x000a_}"/>
            <filter val="@PART[FASAlaunchClamp125]:FOR[xxxRP0]_x000a_{_x000a_    %TechRequired = start_x000a_    %cost = 10_x000a_    %entryCost = 200_x000a_    RP0conf = true_x000a_    @description ^=:$: From FASA mod_x000a_}"/>
            <filter val="@PART[FASAlaunchClamp25]:FOR[xxxRP0]_x000a_{_x000a_    %TechRequired = start_x000a_    %cost = 10_x000a_    %entryCost = 200_x000a_    RP0conf = true_x000a_    @description ^=:$: From FASA mod_x000a_}"/>
            <filter val="@PART[FASAlaunchClampApollo]:FOR[xxxRP0]_x000a_{_x000a_    %TechRequired = start_x000a_    %cost = 10_x000a_    %entryCost = 200_x000a_    RP0conf = true_x000a_    @description ^=:$: From FASA mod_x000a_}"/>
            <filter val="@PART[FASAlaunchClampAtlas]:FOR[xxxRP0]_x000a_{_x000a_    %TechRequired = start_x000a_    %cost = 10_x000a_    %entryCost = 200_x000a_    RP0conf = true_x000a_    @description ^=:$: From FASA mod_x000a_}"/>
            <filter val="@PART[FASAlaunchTower]:FOR[xxxRP0]_x000a_{_x000a_    %TechRequired = basicCapsules_x000a_    %cost = 10_x000a_    %entryCost = 200_x000a_    RP0conf = true_x000a_    @description ^=:$: From FASA mod_x000a_}"/>
            <filter val="@PART[FASALM_Antenna]:FOR[xxxRP0]_x000a_{_x000a_    %TechRequired = advancedComms_x000a_    %cost = 500_x000a_    %entryCost = 17500_x000a_    RP0conf = true_x000a_    @description ^=:$: From FASA mod_x000a__x000a_    MODULE_x000a_    { name = ModuleTagInstruments }_x000a__x000a_}"/>
            <filter val="@PART[FASALM_DescentStage]:FOR[xxxRP0]_x000a_{_x000a_    %TechRequired = lunarLanding_x000a_    %cost = 8000_x000a_    %entryCost = 280000_x000a_    RP0conf = true_x000a_    @description ^=:$: From FASA mod_x000a__x000a_    MODULE_x000a_    { name = ModuleTagHumanRated }_x000a__x000a_}"/>
            <filter val="@PART[FASALM_DockingCone]:FOR[xxxRP0]_x000a_{_x000a_    %TechRequired = matureCapsules_x000a_    %cost = 400_x000a_    %entryCost = 14000_x000a_    RP0conf = true_x000a_    @description ^=:$: From FASA mod_x000a__x000a_    MODULE_x000a_    { name = ModuleTagHumanRated }_x000a__x000a_}"/>
            <filter val="@PART[FASALM_DockingConern]:FOR[xxxRP0]_x000a_{_x000a_    %TechRequired = spaceStationControl_x000a_    %cost = 8000_x000a_    %entryCost = 100000_x000a_    RP0conf = true_x000a_    @description ^=:$: From RN Skylab mod_x000a_}"/>
            <filter val="@PART[FASALM_LandingLegs]:FOR[xxxRP0]_x000a_{_x000a_    %TechRequired = lunarLanding_x000a_    %cost = 200_x000a_    %entryCost = 7000_x000a_    RP0conf = true_x000a_    @description ^=:$: From FASA mod_x000a__x000a_    MODULE_x000a_    { name = ModuleTagHumanRated }_x000a__x000a_}"/>
            <filter val="@PART[FASALM_LandingLegsSA]:FOR[xxxRP0]_x000a_{_x000a_    %TechRequired = lunarLanding_x000a_    %cost = 200_x000a_    %entryCost = 7000_x000a_    RP0conf = true_x000a_    @description ^=:$: From FASA mod_x000a__x000a_    MODULE_x000a_    { name = ModuleTagHumanRated }_x000a__x000a_}"/>
            <filter val="@PART[FASALM_LandingLegStaircase]:FOR[xxxRP0]_x000a_{_x000a_    %TechRequired = lunarLanding_x000a_    %cost = 200_x000a_    %entryCost = 7000_x000a_    RP0conf = true_x000a_    @description ^=:$: From FASA mod_x000a__x000a_    MODULE_x000a_    { name = ModuleTagHumanRated }_x000a__x000a_}"/>
            <filter val="@PART[FASALM_OutputPlace]:FOR[xxxRP0]_x000a_{_x000a_    %TechRequired = lunarLanding_x000a_    %cost = 200_x000a_    %entryCost = 7000_x000a_    RP0conf = true_x000a_    @description ^=:$: From FASA mod_x000a__x000a_    MODULE_x000a_    { name = ModuleTagHumanRated }_x000a__x000a_}"/>
            <filter val="@PART[FASALM_StairCase]:FOR[xxxRP0]_x000a_{_x000a_    %TechRequired = matureCapsules_x000a_    %cost = 200_x000a_    %entryCost = 7000_x000a_    RP0conf = true_x000a_    @description ^=:$: From FASA mod_x000a__x000a_    MODULE_x000a_    { name = ModuleTagHumanRated }_x000a__x000a_}"/>
            <filter val="@PART[FASAMercruyCap2]:FOR[xxxRP0]_x000a_{_x000a_    %TechRequired = basicCapsules_x000a_    %cost = 50_x000a_    %entryCost = 1000_x000a_    RP0conf = true_x000a_    @description ^=:$: From FASA mod_x000a__x000a_    MODULE_x000a_    { name = ModuleTagHumanRated }_x000a__x000a_}"/>
            <filter val="@PART[FASAMercuryAtlasEng]:FOR[xxxRP0]_x000a_{_x000a_    %TechRequired = orbitalRocketry1956_x000a_    %cost = 550_x000a_    %entryCost = 11000_x000a_    RP0conf = true_x000a_    @description ^=:$: From FASA mod_x000a__x000a_    MODULE_x000a_    { name = ModuleTagEngineLiquidTurbo }_x000a__x000a_}"/>
            <filter val="@PART[FASAMercuryAtlasEngBooster]:FOR[xxxRP0]_x000a_{_x000a_    %TechRequired = orbitalRocketry1956_x000a_    %cost = 750_x000a_    %entryCost = 15000_x000a_    RP0conf = true_x000a_    @description ^=:$: From FASA mod_x000a__x000a_    MODULE_x000a_    { name = ModuleTagEngineLiquidTurbo }_x000a__x000a_}"/>
            <filter val="@PART[FASAMercuryAtlasLFTLong]:FOR[xxxRP0]_x000a_{_x000a_    %TechRequired = materialsScienceAdvCapsules_x000a_    %cost = 400_x000a_    %entryCost = 8000_x000a_    RP0conf = true_x000a_    @description ^=:$: From FASA mod_x000a_}"/>
            <filter val="@PART[FASAMercuryAtlasVernierEngine]:FOR[xxxRP0]_x000a_{_x000a_    %TechRequired = orbitalRocketry1956_x000a_    %cost = 50_x000a_    %entryCost = 1000_x000a_    RP0conf = true_x000a_    @description ^=:$: From FASA mod_x000a__x000a_    MODULE_x000a_    { name = ModuleTagEngineLiquidTurbo }_x000a__x000a_}"/>
            <filter val="@PART[FASAMercuryFairing]:FOR[xxxRP0]_x000a_{_x000a_    %TechRequired = materialsScienceSatellite_x000a_    %cost = 15_x000a_    %entryCost = 300_x000a_    RP0conf = true_x000a_    @description ^=:$: From FASA mod_x000a__x000a_    MODULE_x000a_    { name = ModuleTagDecoupler }_x000a__x000a_}"/>
            <filter val="@PART[FASAMercuryRedstoneFin]:FOR[xxxRP0]_x000a_{_x000a_    %TechRequired = basicRocketryRP0_x000a_    %cost = 5_x000a_    %entryCost = 100_x000a_    RP0conf = true_x000a_    @description ^=:$: From FASA mod_x000a__x000a_    MODULE_x000a_    { name = ModuleTagEngineLiquidTurbo }_x000a__x000a_}"/>
            <filter val="@PART[FASAProbeGeigerCounter]:FOR[xxxRP0]_x000a_{_x000a_    %TechRequired = earlyScience_x000a_    %cost = 40_x000a_    %entryCost = 800_x000a_    RP0conf = true_x000a_    @description ^=:$: From FASA mod_x000a__x000a_    MODULE_x000a_    { name = ModuleTagInstruments }_x000a__x000a_}"/>
            <filter val="@PART[FASAProbeParachute]:FOR[xxxRP0]_x000a_{_x000a_    %TechRequired = start_x000a_    %cost = 40_x000a_    %entryCost = 800_x000a_    RP0conf = true_x000a_    @description ^=:$: From FASA mod_x000a_}"/>
            <filter val="@PART[FASASaturnSLA]:FOR[xxxRP0]_x000a_{_x000a_    %TechRequired = materialsScienceLunar_x000a_    %cost = 150_x000a_    %entryCost = 3000_x000a_    RP0conf = true_x000a_    @description ^=:$: From FASA mod_x000a__x000a_    MODULE_x000a_    { name = ModuleTagDecoupler }_x000a__x000a_}"/>
            <filter val="@PART[FASASaturnSLA_long]:FOR[xxxRP0]_x000a_{_x000a_    %TechRequired = materialsScienceLunar_x000a_    %cost = 150_x000a_    %entryCost = 3000_x000a_    RP0conf = false_x000a_    @description ^=:$: From FASA mod_x000a_}"/>
            <filter val="@PART[FASASaturnSLA_med]:FOR[xxxRP0]_x000a_{_x000a_    %TechRequired = materialsScienceLunar_x000a_    %cost = 150_x000a_    %entryCost = 3000_x000a_    RP0conf = false_x000a_    @description ^=:$: From FASA mod_x000a_}"/>
            <filter val="@PART[FASASaturnUllage]:FOR[xxxRP0]_x000a_{_x000a_    %TechRequired = orbitalRocketry1967_x000a_    %cost = 10_x000a_    %entryCost = 200_x000a_    RP0conf = true_x000a_    @description ^=:$: From FASA mod_x000a__x000a_    MODULE_x000a_    { name = ModuleTagEngineSolid }_x000a__x000a_}"/>
            <filter val="@PART[FASASolarMini]:FOR[xxxRP0]_x000a_{_x000a_    %TechRequired = electronicsSatellite_x000a_    %cost = 75_x000a_    %entryCost = 1500_x000a_    RP0conf = true_x000a_    @description ^=:$: From FASA mod_x000a_}"/>
            <filter val="@PART[FASAStrF1Fairing]:FOR[xxxRP0]_x000a_{_x000a_    %TechRequired = materialsScienceLunar_x000a_    %cost = 400_x000a_    %entryCost = 14000_x000a_    RP0conf = true_x000a_    @description ^=:$: From FASA mod_x000a_}"/>
            <filter val="@PART[FASAStrFairing3m4x]:FOR[xxxRP0]_x000a_{_x000a_    %TechRequired = materialsScienceLunar_x000a_    %cost = 400_x000a_    %entryCost = 14000_x000a_    RP0conf = true_x000a_    @description ^=:$: From FASA mod_x000a_}"/>
            <filter val="@PART[FASAStrS1BWing]:FOR[xxxRP0]_x000a_{_x000a_    %TechRequired = earlyDocking_x000a_    %cost = 50_x000a_    %entryCost = 1000_x000a_    RP0conf = true_x000a_    @description ^=:$: From FASA mod_x000a_}"/>
            <filter val="@PART[FASATitanLR91Dec]:FOR[xxxRP0]_x000a_{_x000a_    %TechRequired = materialsScienceSatellite_x000a_    %cost = 75_x000a_    %entryCost = 1500_x000a_    RP0conf = true_x000a_    @description ^=:$: From FASA mod_x000a__x000a_    MODULE_x000a_    { name = ModuleTagDecoupler }_x000a__x000a_}"/>
            <filter val="@PART[FASAUmbilicalTower]:FOR[xxxRP0]_x000a_{_x000a_    %TechRequired = start_x000a_    %cost = 10_x000a_    %entryCost = 200_x000a_    RP0conf = true_x000a_    @description ^=:$: From FASA mod_x000a_}"/>
            <filter val="@PART[Focke-Wulf?Bearcat?Cockpit]:FOR[xxxRP0]_x000a_{_x000a_    %TechRequired = start_x000a_    %cost = 1100_x000a_    %entryCost = 2600_x000a_    RP0conf = false_x000a_    @description ^=:$: From Aviation Cockpits mod_x000a_}"/>
            <filter val="@PART[foldingRadLarge]:FOR[xxxRP0]_x000a_{_x000a_    %TechRequired = largeScaleOrbitalCon_x000a_    %cost = 9000_x000a_    %entryCost = 45000_x000a_    RP0conf = false_x000a_    @description ^=:$: From Stock (RO Config) mod_x000a_}"/>
            <filter val="@PART[foldingRadMed]:FOR[xxxRP0]_x000a_{_x000a_    %TechRequired = largeScaleOrbitalCon_x000a_    %cost = 2250_x000a_    %entryCost = 11000_x000a_    RP0conf = false_x000a_    @description ^=:$: From Stock (RO Config) mod_x000a_}"/>
            <filter val="@PART[foldingRadSmall]:FOR[xxxRP0]_x000a_{_x000a_    %TechRequired = largeScaleOrbitalCon_x000a_    %cost = 450_x000a_    %entryCost = 2200_x000a_    RP0conf = false_x000a_    @description ^=:$: From Stock (RO Config) mod_x000a_}"/>
            <filter val="@PART[FREFRE1]:FOR[xxxRP0]_x000a_{_x000a_    %TechRequired = orbitalRocketry2014_x000a_    %cost = 36_x000a_    %entryCost = 10000_x000a_    RP0conf = true_x000a_    @description ^=:$: From ForgottenRealEngines mod_x000a__x000a_    MODULE_x000a_    { name = ModuleTagEngineLiquidPF }_x000a__x000a_}"/>
            <filter val="@PART[FREFRE2]:FOR[xxxRP0]_x000a_{_x000a_    %TechRequired = orbitalRocketry2014_x000a_    %cost = 350_x000a_    %entryCost = 30000_x000a_    RP0conf = true_x000a_    @description ^=:$: From ForgottenRealEngines mod_x000a__x000a_    MODULE_x000a_    { name = ModuleTagEngineLiquidPF }_x000a__x000a_}"/>
            <filter val="@PART[FREP80]:FOR[xxxRP0]_x000a_{_x000a_    %TechRequired = solids2009_x000a_    %cost = 2280_x000a_    %entryCost = 12000_x000a_    RP0conf = true_x000a_    @description ^=:$: From ForgottenRealEngines mod_x000a__x000a_    MODULE_x000a_    { name = ModuleTagEngineSolid }_x000a__x000a_}"/>
            <filter val="@PART[FRERD843]:FOR[xxxRP0]_x000a_{_x000a_    %TechRequired = orbitalRocketry2009_x000a_    %cost = 200_x000a_    %entryCost = 8000_x000a_    RP0conf = true_x000a_    @description ^=:$: From ForgottenRealEngines mod_x000a__x000a_    MODULE_x000a_    { name = ModuleTagEngineLiquidPF }_x000a__x000a_}"/>
            <filter val="@PART[FRERUTHERFORD]:FOR[xxxRP0]_x000a_{_x000a_    %TechRequired = orbitalRocketry2014_x000a_    %cost = 21_x000a_    %entryCost = 15000_x000a_    RP0conf = true_x000a_    @description ^=:$: From ForgottenRealEngines mod_x000a__x000a_    MODULE_x000a_    { name = ModuleTagEngineLiquidTurbo }_x000a__x000a_}"/>
            <filter val="@PART[FRERUTHERFORDVAC]:FOR[xxxRP0]_x000a_{_x000a_    %TechRequired = orbitalRocketry2014_x000a_    %cost = 28_x000a_    %entryCost = 20000_x000a_    RP0conf = true_x000a_    @description ^=:$: From ForgottenRealEngines mod_x000a__x000a_    MODULE_x000a_    { name = ModuleTagEngineLiquidTurbo }_x000a__x000a_}"/>
            <filter val="@PART[FREVIKINGEARLY]:FOR[xxxRP0]_x000a_{_x000a_    %TechRequired = orbitalRocketry1976_x000a_    %cost = 550_x000a_    %entryCost = 3750_x000a_    RP0conf = true_x000a_    @description ^=:$: From ForgottenRealEngines mod_x000a__x000a_    MODULE_x000a_    { name = ModuleTagEngineLiquidTurbo }_x000a__x000a_}"/>
            <filter val="@PART[FREVIKINGLOWER]:FOR[xxxRP0]_x000a_{_x000a_    %TechRequired = orbitalRocketry1986_x000a_    %cost = 380_x000a_    %entryCost = 2187_x000a_    RP0conf = true_x000a_    @description ^=:$: From ForgottenRealEngines mod_x000a__x000a_    MODULE_x000a_    { name = ModuleTagEngineLiquidTurbo }_x000a__x000a_}"/>
            <filter val="@PART[FREVIKINGUPPER]:FOR[xxxRP0]_x000a_{_x000a_    %TechRequired = orbitalRocketry1976_x000a_    %cost = 1000_x000a_    %entryCost = 5000_x000a_    RP0conf = true_x000a_    @description ^=:$: From ForgottenRealEngines mod_x000a__x000a_    MODULE_x000a_    { name = ModuleTagEngineLiquidTurbo }_x000a__x000a_}"/>
            <filter val="@PART[FREZEFIRO23]:FOR[xxxRP0]_x000a_{_x000a_    %TechRequired = solids2009_x000a_    %cost = 810_x000a_    %entryCost = 8000_x000a_    RP0conf = true_x000a_    @description ^=:$: From ForgottenRealEngines mod_x000a__x000a_    MODULE_x000a_    { name = ModuleTagEngineSolid }_x000a__x000a_}"/>
            <filter val="@PART[FREZEFIRO9]:FOR[xxxRP0]_x000a_{_x000a_    %TechRequired = solids2009_x000a_    %cost = 450_x000a_    %entryCost = 4500_x000a_    RP0conf = true_x000a_    @description ^=:$: From ForgottenRealEngines mod_x000a__x000a_    MODULE_x000a_    { name = ModuleTagEngineSolid }_x000a__x000a_}"/>
            <filter val="@PART[FSlancasterEngine]:FOR[xxxRP0]_x000a_{_x000a_    %TechRequired = start_x000a_    %cost = 950_x000a_    %entryCost = 2200_x000a_    RP0conf = false_x000a_    @description ^=:$: From Firespitter mod_x000a_}"/>
            <filter val="@PART[FSlancasterEngineGear]:FOR[xxxRP0]_x000a_{_x000a_    %TechRequired = start_x000a_    %cost = 950_x000a_    %entryCost = 2200_x000a_    RP0conf = false_x000a_    @description ^=:$: From Firespitter mod_x000a_}"/>
            <filter val="@PART[FSnoseEngine]:FOR[xxxRP0]_x000a_{_x000a_    %TechRequired = start_x000a_    %cost = 950_x000a_    %entryCost = 2200_x000a_    RP0conf = false_x000a_    @description ^=:$: From Firespitter mod_x000a_}"/>
            <filter val="@PART[FSoblongTailJet]:FOR[xxxRP0]_x000a_{_x000a_    %TechRequired = supersonicFlightRP0_x000a_    %cost = 800_x000a_    %entryCost = 2200_x000a_    RP0conf = false_x000a_    @description ^=:$: From Firespitter mod_x000a_}"/>
            <filter val="@PART[FSpropellerFolding]:FOR[xxxRP0]_x000a_{_x000a_    %TechRequired = refinedTurbofans_x000a_    %cost = 950_x000a_    %entryCost = 2200_x000a_    RP0conf = false_x000a_    @description ^=:$: From Firespitter mod_x000a_}"/>
            <filter val="@PART[FuelCell]:FOR[xxxRP0]_x000a_{_x000a_    %TechRequired = improvedPower_x000a_    %cost = 1000_x000a_    %entryCost = 20000_x000a_    RP0conf = true_x000a_    @description ^=:$: From Stock (RO Config) mod_x000a_}"/>
            <filter val="@PART[FuelCellArray]:FOR[xxxRP0]_x000a_{_x000a_    %TechRequired = improvedPower_x000a_    %cost = 2500_x000a_    %entryCost = 50000_x000a_    RP0conf = true_x000a_    @description ^=:$: From Stock (RO Config) mod_x000a_}"/>
            <filter val="@PART[fuelLine]:FOR[xxxRP0]_x000a_{_x000a_    %TechRequired = materialsScienceAdvCapsules_x000a_    %cost = 150_x000a_    %entryCost = 3000_x000a_    RP0conf = true_x000a_    @description ^=:$: From Stock (RO Config) mod_x000a_}"/>
            <filter val="@PART[fuelTank]:FOR[xxxRP0]_x000a_{_x000a_    %TechRequired = postWarMaterialsScience_x000a_    %cost = 1_x000a_    %entryCost = 20_x000a_    RP0conf = true_x000a_    @description ^=:$: From Stock (RO Config) mod_x000a_}"/>
            <filter val="@PART[fuelTank_long]:FOR[xxxRP0]_x000a_{_x000a_    %TechRequired = postWarMaterialsScience_x000a_    %cost = 1_x000a_    %entryCost = 20_x000a_    RP0conf = true_x000a_    @description ^=:$: From Stock (RO Config) mod_x000a_}"/>
            <filter val="@PART[fuelTank1-2]:FOR[xxxRP0]_x000a_{_x000a_    %TechRequired = earlyMaterialsScience_x000a_    %cost = 1_x000a_    %entryCost = 20_x000a_    RP0conf = true_x000a_    @description ^=:$: From Stock (RO Config) mod_x000a_}"/>
            <filter val="@PART[fuelTank2-2]:FOR[xxxRP0]_x000a_{_x000a_    %TechRequired = earlyMaterialsScience_x000a_    %cost = 1_x000a_    %entryCost = 20_x000a_    RP0conf = true_x000a_    @description ^=:$: From Stock (RO Config) mod_x000a_}"/>
            <filter val="@PART[fuelTank3-2]:FOR[xxxRP0]_x000a_{_x000a_    %TechRequired = earlyMaterialsScience_x000a_    %cost = 1_x000a_    %entryCost = 20_x000a_    RP0conf = true_x000a_    @description ^=:$: From Stock (RO Config) mod_x000a_}"/>
            <filter val="@PART[fuelTank4-2]:FOR[xxxRP0]_x000a_{_x000a_    %TechRequired = earlyMaterialsScience_x000a_    %cost = 1_x000a_    %entryCost = 20_x000a_    RP0conf = true_x000a_    @description ^=:$: From Stock (RO Config) mod_x000a_}"/>
            <filter val="@PART[fuelTankSmall]:FOR[xxxRP0]_x000a_{_x000a_    %TechRequired = postWarMaterialsScience_x000a_    %cost = 1_x000a_    %entryCost = 20_x000a_    RP0conf = true_x000a_    @description ^=:$: From Stock (RO Config) mod_x000a_}"/>
            <filter val="@PART[fuelTankSmallFlat]:FOR[xxxRP0]_x000a_{_x000a_    %TechRequired = postWarMaterialsScience_x000a_    %cost = 1_x000a_    %entryCost = 20_x000a_    RP0conf = true_x000a_    @description ^=:$: From Stock (RO Config) mod_x000a_}"/>
            <filter val="@PART[galileo_aprobe]:FOR[xxxRP0]_x000a_{_x000a_    %TechRequired = longTermAvionics_x000a_    %cost = 212_x000a_    %entryCost = 2240_x000a_    RP0conf = true_x000a_    @description ^=:$: From RN US Probes mod_x000a__x000a_    MODULE_x000a_    { name = ModuleTagAvionics }_x000a__x000a_}"/>
            <filter val="@PART[galileo_aprobe_bot]:FOR[xxxRP0]_x000a_{_x000a_    %TechRequired = longTermAvionics_x000a_    %cost = 60_x000a_    %entryCost = 1200_x000a_    RP0conf = true_x000a_    @description ^=:$: From RN US Probes mod_x000a_}"/>
            <filter val="@PART[galileo_hs_bot]:FOR[xxxRP0]_x000a_{_x000a_    %TechRequired = longTermAvionics_x000a_    %cost = 60_x000a_    %entryCost = 500_x000a_    RP0conf = true_x000a_    @description ^=:$: From RN US Probes mod_x000a__x000a_    MODULE_x000a_    { name = ModuleTagReentry }_x000a__x000a_}"/>
            <filter val="@PART[galileo_hs_mid]:FOR[xxxRP0]_x000a_{_x000a_    %TechRequired = longTermAvionics_x000a_    %cost = 30_x000a_    %entryCost = 500_x000a_    RP0conf = true_x000a_    @description ^=:$: From RN US Probes mod_x000a__x000a_    MODULE_x000a_    { name = ModuleTagReentry }_x000a__x000a_}"/>
            <filter val="@PART[galileo_hs_top]:FOR[xxxRP0]_x000a_{_x000a_    %TechRequired = longTermAvionics_x000a_    %cost = 30_x000a_    %entryCost = 500_x000a_    RP0conf = true_x000a_    @description ^=:$: From RN US Probes mod_x000a__x000a_    MODULE_x000a_    { name = ModuleTagReentry }_x000a__x000a_}"/>
            <filter val="@PART[galileo_mb]:FOR[xxxRP0]_x000a_{_x000a_    %TechRequired = longTermAvionics_x000a_    %cost = 8816_x000a_    %entryCost = 176325_x000a_    RP0conf = true_x000a_    @description ^=:$: From RN US Probes mod_x000a__x000a_    MODULE_x000a_    { name = ModuleTagAvionics }_x000a__x000a_}"/>
            <filter val="@PART[galileo_probe_hs_parachute]:FOR[xxxRP0]_x000a_{_x000a_    %TechRequired = longTermAvionics_x000a_    %cost = 20_x000a_    %entryCost = 250_x000a_    RP0conf = true_x000a_    @description ^=:$: From RN US Probes mod_x000a_}"/>
            <filter val="@PART[galileo_probe_parachute]:FOR[xxxRP0]_x000a_{_x000a_    %TechRequired = longTermAvionics_x000a_    %cost = 30_x000a_    %entryCost = 500_x000a_    RP0conf = true_x000a_    @description ^=:$: From RN US Probes mod_x000a_}"/>
            <filter val="@PART[gdish_actual]:FOR[xxxRP0]_x000a_{_x000a_    %TechRequired = massiveScaleComms_x000a_    %cost = 30_x000a_    %entryCost = 500_x000a_    RP0conf = true_x000a_    @description ^=:$: From RN US Probes mod_x000a__x000a_    MODULE_x000a_    { name = ModuleTagInstruments }_x000a__x000a_}"/>
            <filter val="@PART[gdish_intended]:FOR[xxxRP0]_x000a_{_x000a_    %TechRequired = massiveScaleComms_x000a_    %cost = 30_x000a_    %entryCost = 500_x000a_    RP0conf = true_x000a_    @description ^=:$: From RN US Probes mod_x000a__x000a_    MODULE_x000a_    { name = ModuleTagInstruments }_x000a__x000a_}"/>
            <filter val="@PART[GearFixed]:FOR[xxxRP0]_x000a_{_x000a_    %TechRequired = start_x000a_    %cost = 1_x000a_    %entryCost = 20_x000a_    RP0conf = true_x000a_    @description ^=:$: From Stock (RO Config) mod_x000a_}"/>
            <filter val="@PART[GearFree]:FOR[xxxRP0]_x000a_{_x000a_    %TechRequired = start_x000a_    %cost = 1.5_x000a_    %entryCost = 30_x000a_    RP0conf = true_x000a_    @description ^=:$: From Stock (RO Config) mod_x000a_}"/>
            <filter val="@PART[GearLarge]:FOR[xxxRP0]_x000a_{_x000a_    %TechRequired = highSpeedFlight_x000a_    %cost = 15_x000a_    %entryCost = 300_x000a_    RP0conf = true_x000a_    @description ^=:$: From Stock (RO Config) mod_x000a_}"/>
            <filter val="@PART[GearMedium]:FOR[xxxRP0]_x000a_{_x000a_    %TechRequired = highSpeedFlight_x000a_    %cost = 10_x000a_    %entryCost = 200_x000a_    RP0conf = true_x000a_    @description ^=:$: From Stock (RO Config) mod_x000a_}"/>
            <filter val="@PART[GearSmall]:FOR[xxxRP0]_x000a_{_x000a_    %TechRequired = start_x000a_    %cost = 6_x000a_    %entryCost = 120_x000a_    RP0conf = true_x000a_    @description ^=:$: From Stock (RO Config) mod_x000a_}"/>
            <filter val="@PART[GeminiNosecone1m]:FOR[xxxRP0]_x000a_{_x000a_    %TechRequired = start_x000a_    %cost = 2_x000a_    %entryCost = 0_x000a_    RP0conf = true_x000a_    @description ^=:$: From FASA mod_x000a_}"/>
            <filter val="@PART[GeminiNosecone2m]:FOR[xxxRP0]_x000a_{_x000a_    %TechRequired = start_x000a_    %cost = 2_x000a_    %entryCost = 0_x000a_    RP0conf = true_x000a_    @description ^=:$: From FASA mod_x000a_}"/>
            <filter val="@PART[GeminiNosecone625m]:FOR[xxxRP0]_x000a_{_x000a_    %TechRequired = start_x000a_    %cost = 1_x000a_    %entryCost = 0_x000a_    RP0conf = true_x000a_    @description ^=:$: From FASA mod_x000a_}"/>
            <filter val="@PART[godLandingLeg]:FOR[xxxRP0]_x000a_{_x000a_    %TechRequired = lunarLanding_x000a_    %cost = 300_x000a_    %entryCost = 6000_x000a_    RP0conf = true_x000a_    @description ^=:$: From AIES mod_x000a_}"/>
            <filter val="@PART[godLandingLeg2]:FOR[xxxRP0]_x000a_{_x000a_    %TechRequired = lunarLanding_x000a_    %cost = 300_x000a_    %entryCost = 6000_x000a_    RP0conf = true_x000a_    @description ^=:$: From AIES mod_x000a_}"/>
            <filter val="@PART[GooExperiment]:FOR[xxxRP0]_x000a_{_x000a_    %TechRequired = start_x000a_    %cost = 100_x000a_    %entryCost = 2000_x000a_    RP0conf = true_x000a_    @description ^=:$: From Stock (RO Config) mod_x000a__x000a_    MODULE_x000a_    { name = ModuleTagInstruments }_x000a__x000a_}"/>
            <filter val="@PART[grab-1]:FOR[xxxRP0]_x000a_{_x000a_    %TechRequired = basicAvionics_x000a_    %cost = 100_x000a_    %entryCost = 2000_x000a_    RP0conf = true_x000a_    @description ^=:$: From RN US Probes mod_x000a__x000a_    MODULE_x000a_    { name = ModuleTagAvionics }_x000a__x000a_}"/>
            <filter val="@PART[GrapplingDevice]:FOR[xxxRP0]_x000a_{_x000a_    %TechRequired = spaceStationControl_x000a_    %cost = 200_x000a_    %entryCost = 4000_x000a_    RP0conf = true_x000a_    @description ^=:$: From Stock (RO Config) mod_x000a_}"/>
            <filter val="@PART[Griffon101]:FOR[xxxRP0]_x000a_{_x000a_    %TechRequired = start_x000a_    %cost = 950_x000a_    %entryCost = 2200_x000a_    RP0conf = false_x000a_    @description ^=:$: From Firespitter mod_x000a_}"/>
            <filter val="@PART[Griffon88]:FOR[xxxRP0]_x000a_{_x000a_    %TechRequired = start_x000a_    %cost = 950_x000a_    %entryCost = 2200_x000a_    RP0conf = false_x000a_    @description ^=:$: From Firespitter mod_x000a_}"/>
            <filter val="@PART[GuidanceEarly1m]:FOR[xxxRP0]_x000a_{_x000a_    %TechRequired = avionicsPrototypes_x000a_    %cost = 200_x000a_    %entryCost = 6000_x000a_    RP0conf = true_x000a_    @description ^=:$: From Stock (RO Config) mod_x000a__x000a_    MODULE_x000a_    { name = ModuleTagAvionics }_x000a__x000a_}"/>
            <filter val="@PART[GuidanceEarly2m]:FOR[xxxRP0]_x000a_{_x000a_    %TechRequired = earlyAvionics_x000a_    %cost = 300_x000a_    %entryCost = 9000_x000a_    RP0conf = true_x000a_    @description ^=:$: From Stock (RO Config) mod_x000a__x000a_    MODULE_x000a_    { name = ModuleTagAvionics }_x000a__x000a_}"/>
            <filter val="@PART[GuidanceEarly3m]:FOR[xxxRP0]_x000a_{_x000a_    %TechRequired = earlyAvionics_x000a_    %cost = 400_x000a_    %entryCost = 12000_x000a_    RP0conf = true_x000a_    @description ^=:$: From Stock (RO Config) mod_x000a__x000a_    MODULE_x000a_    { name = ModuleTagAvionics }_x000a__x000a_}"/>
            <filter val="@PART[GuidanceLate1m]:FOR[xxxRP0]_x000a_{_x000a_    %TechRequired = matureAvionics_x000a_    %cost = 200_x000a_    %entryCost = 4000_x000a_    RP0conf = true_x000a_    @description ^=:$: From Stock (RO Config) mod_x000a__x000a_    MODULE_x000a_    { name = ModuleTagAvionics }_x000a__x000a_}"/>
            <filter val="@PART[GuidanceStart1m]:FOR[xxxRP0]_x000a_{_x000a_    %TechRequired = start_x000a_    %cost = 300_x000a_    %entryCost = 6000_x000a_    RP0conf = true_x000a_    @description ^=:$: From Stock (RO Config) mod_x000a__x000a_    MODULE_x000a_    { name = ModuleTagAvionics }_x000a__x000a_}"/>
            <filter val="@PART[HA3SLCenterDecoupler]:FOR[xxxRP0]_x000a_{_x000a_    %TechRequired = materialsScienceSpaceplanes_x000a_    %cost = 400_x000a_    %entryCost = 1200_x000a_    RP0conf = false_x000a_    @description ^=:$: From Horizon Aeronautics Zenit mod_x000a_}"/>
            <filter val="@PART[HA3SLPayloadDecoupler]:FOR[xxxRP0]_x000a_{_x000a_    %TechRequired = materialsScienceSpaceplanes_x000a_    %cost = 400_x000a_    %entryCost = 1200_x000a_    RP0conf = false_x000a_    @description ^=:$: From Horizon Aeronautics Zenit mod_x000a_}"/>
            <filter val="@PART[HA3SLPayloadFairing]:FOR[xxxRP0]_x000a_{_x000a_    %TechRequired = materialsScienceSpaceplanes_x000a_    %cost = 600_x000a_    %entryCost = 6100_x000a_    RP0conf = false_x000a_    @description ^=:$: From Horizon Aeronautics Zenit mod_x000a_}"/>
            <filter val="@PART[HA3SLPayloadFairingLong]:FOR[xxxRP0]_x000a_{_x000a_    %TechRequired = materialsScienceSpaceplanes_x000a_    %cost = 600_x000a_    %entryCost = 6100_x000a_    RP0conf = false_x000a_    @description ^=:$: From Horizon Aeronautics Zenit mod_x000a_}"/>
            <filter val="@PART[HA3SLRD120]:FOR[xxxRP0]_x000a_{_x000a_    %TechRequired = stagedCombustion1981_x000a_    %cost = 13000_x000a_    %entryCost = 38000_x000a_    RP0conf = false_x000a_    @description ^=:$: From Horizon Aeronautics Zenit mod_x000a_}"/>
            <filter val="@PART[HA3SLRD171]:FOR[xxxRP0]_x000a_{_x000a_    %TechRequired = stagedCombustion1981_x000a_    %cost = 5400_x000a_    %entryCost = 108000_x000a_    RP0conf = true_x000a_    @description ^=:$: From Horizon Aeronautics Zenit mod_x000a__x000a_    MODULE_x000a_    { name = ModuleTagEngineLiquidTurbo }_x000a__x000a_}"/>
            <filter val="@PART[HA3SLRD58M]:FOR[xxxRP0]_x000a_{_x000a_    %TechRequired = stagedCombustion1981_x000a_    %cost = 13000_x000a_    %entryCost = 38000_x000a_    RP0conf = false_x000a_    @description ^=:$: From Horizon Aeronautics Zenit mod_x000a_}"/>
            <filter val="@PART[HA3SLRetroRocket]:FOR[xxxRP0]_x000a_{_x000a_    %TechRequired = solids1981_x000a_    %cost = 13000_x000a_    %entryCost = 38000_x000a_    RP0conf = false_x000a_    @description ^=:$: From Horizon Aeronautics Zenit mod_x000a__x000a_    MODULE_x000a_    { name = ModuleTagEngineSolid }_x000a__x000a_}"/>
            <filter val="@PART[HA3SLRP2FuelTank2-1]:FOR[xxxRP0]_x000a_{_x000a_    %TechRequired = materialsScienceSpaceplanes_x000a_    %cost = 800_x000a_    %entryCost = 4800_x000a_    RP0conf = false_x000a_    @description ^=:$: From Horizon Aeronautics Zenit mod_x000a_}"/>
            <filter val="@PART[HA3SLSAS]:FOR[xxxRP0]_x000a_{_x000a_    %TechRequired = nextGenAvionics_x000a_    %cost = 2100_x000a_    %entryCost = 11600_x000a_    RP0conf = false_x000a_    @description ^=:$: From Horizon Aeronautics Zenit mod_x000a_}"/>
            <filter val="@PART[HA3SLStage1Decoupler]:FOR[xxxRP0]_x000a_{_x000a_    %TechRequired = materialsScienceSpaceplanes_x000a_    %cost = 400_x000a_    %entryCost = 1200_x000a_    RP0conf = false_x000a_    @description ^=:$: From Horizon Aeronautics Zenit mod_x000a_}"/>
            <filter val="@PART[HA3SLStage2FuelTank]:FOR[xxxRP0]_x000a_{_x000a_    %TechRequired = materialsScienceSpaceplanes_x000a_    %cost = 800_x000a_    %entryCost = 4800_x000a_    RP0conf = false_x000a_    @description ^=:$: From Horizon Aeronautics Zenit mod_x000a_}"/>
            <filter val="@PART[HA3SLStageShroud]:FOR[xxxRP0]_x000a_{_x000a_    %TechRequired = materialsScienceSpaceplanes_x000a_    %cost = 400_x000a_    %entryCost = 1200_x000a_    RP0conf = false_x000a_    @description ^=:$: From Horizon Aeronautics Zenit mod_x000a_}"/>
            <filter val="@PART[HeatShield0]:FOR[xxxRP0]_x000a_{_x000a_    %TechRequired = lunarRatedHeatshields_x000a_    %cost = 500_x000a_    %entryCost = 31000_x000a_    RP0conf = true_x000a_    @description ^=:$: From Stock (RO Config) mod_x000a__x000a_    MODULE_x000a_    { name = ModuleTagReentry }_x000a__x000a_}"/>
            <filter val="@PART[HeatShield1]:FOR[xxxRP0]_x000a_{_x000a_    %TechRequired = lunarRatedHeatshields_x000a_    %cost = 1500_x000a_    %entryCost = 33000_x000a_    RP0conf = true_x000a_    @description ^=:$: From Stock (RO Config) mod_x000a__x000a_    MODULE_x000a_    { name = ModuleTagReentry }_x000a__x000a_}"/>
            <filter val="@PART[Heatshield-10M]:FOR[xxxRP0]_x000a_{_x000a_    %TechRequired = advancedUncrewedLanding_x000a_    %cost = 7200_x000a_    %entryCost = 39000_x000a_    RP0conf = true_x000a_    @description ^=:$: From Realism Overhaul mod_x000a__x000a_    MODULE_x000a_    { name = ModuleTagReentry }_x000a__x000a_}"/>
            <filter val="@PART[Heatshield-15M]:FOR[xxxRP0]_x000a_{_x000a_    %TechRequired = entryDescentLanding_x000a_    %cost = 700_x000a_    %entryCost = 20000_x000a_    RP0conf = true_x000a_    @description ^=:$: From Deadly Reentry mod_x000a__x000a_    MODULE_x000a_    { name = ModuleTagReentry }_x000a__x000a_}"/>
            <filter val="@PART[Heatshield-1M]:FOR[xxxRP0]_x000a_{_x000a_    %TechRequired = entryDescentLanding_x000a_    %cost = 400_x000a_    %entryCost = 19000_x000a_    RP0conf = true_x000a_    @description ^=:$: From Deadly Reentry mod_x000a__x000a_    MODULE_x000a_    { name = ModuleTagReentry }_x000a__x000a_}"/>
            <filter val="@PART[Heatshield1m]:FOR[xxxRP0]_x000a_{_x000a_    %TechRequired = lunarRatedHeatshields_x000a_    %cost = 750_x000a_    %entryCost = 32000_x000a_    RP0conf = true_x000a_    @description ^=:$: From Realism Overhaul mod_x000a__x000a_    MODULE_x000a_    { name = ModuleTagReentry }_x000a__x000a_}"/>
            <filter val="@PART[HeatShield2]:FOR[xxxRP0]_x000a_{_x000a_    %TechRequired = lunarRatedHeatshields_x000a_    %cost = 3000_x000a_    %entryCost = 35000_x000a_    RP0conf = true_x000a_    @description ^=:$: From Stock (RO Config) mod_x000a__x000a_    MODULE_x000a_    { name = ModuleTagReentry }_x000a__x000a_}"/>
            <filter val="@PART[Heatshield-25M]:FOR[xxxRP0]_x000a_{_x000a_    %TechRequired = humanRatedEDL_x000a_    %cost = 800_x000a_    %entryCost = 21000_x000a_    RP0conf = true_x000a_    @description ^=:$: From Deadly Reentry mod_x000a__x000a_    MODULE_x000a_    { name = ModuleTagReentry }_x000a__x000a_}"/>
            <filter val="@PART[Heatshield-2M]:FOR[xxxRP0]_x000a_{_x000a_    %TechRequired = humanRatedEDL_x000a_    %cost = 800_x000a_    %entryCost = 21000_x000a_    RP0conf = true_x000a_    @description ^=:$: From Deadly Reentry mod_x000a__x000a_    MODULE_x000a_    { name = ModuleTagReentry }_x000a__x000a_}"/>
            <filter val="@PART[HeatShield3]:FOR[xxxRP0]_x000a_{_x000a_    %TechRequired = lunarRatedHeatshields_x000a_    %cost = 3600_x000a_    %entryCost = 36000_x000a_    RP0conf = true_x000a_    @description ^=:$: From Stock (RO Config) mod_x000a__x000a_    MODULE_x000a_    { name = ModuleTagReentry }_x000a__x000a_}"/>
            <filter val="@PART[Heatshield-375M]:FOR[xxxRP0]_x000a_{_x000a_    %TechRequired = earlyLanding_x000a_    %cost = 1100_x000a_    %entryCost = 22000_x000a_    RP0conf = true_x000a_    @description ^=:$: From Deadly Reentry mod_x000a__x000a_    MODULE_x000a_    { name = ModuleTagReentry }_x000a__x000a_}"/>
            <filter val="@PART[Heatshield-3M]:FOR[xxxRP0]_x000a_{_x000a_    %TechRequired = humanRatedEDL_x000a_    %cost = 1000_x000a_    %entryCost = 22000_x000a_    RP0conf = true_x000a_    @description ^=:$: From Deadly Reentry mod_x000a__x000a_    MODULE_x000a_    { name = ModuleTagReentry }_x000a__x000a_}"/>
            <filter val="@PART[Heatshield3m]:FOR[xxxRP0]_x000a_{_x000a_    %TechRequired = lunarRatedHeatshields_x000a_    %cost = 2250_x000a_    %entryCost = 34000_x000a_    RP0conf = true_x000a_    @description ^=:$: From Realism Overhaul mod_x000a__x000a_    MODULE_x000a_    { name = ModuleTagReentry }_x000a__x000a_}"/>
            <filter val="@PART[Heatshield-4M]:FOR[xxxRP0]_x000a_{_x000a_    %TechRequired = earlyLanding_x000a_    %cost = 1500_x000a_    %entryCost = 25000_x000a_    RP0conf = true_x000a_    @description ^=:$: From Deadly Reentry mod_x000a__x000a_    MODULE_x000a_    { name = ModuleTagReentry }_x000a__x000a_}"/>
            <filter val="@PART[Heatshield-5M]:FOR[xxxRP0]_x000a_{_x000a_    %TechRequired = earlyLanding_x000a_    %cost = 1700_x000a_    %entryCost = 30000_x000a_    RP0conf = true_x000a_    @description ^=:$: From Deadly Reentry mod_x000a__x000a_    MODULE_x000a_    { name = ModuleTagReentry }_x000a__x000a_}"/>
            <filter val="@PART[HeavyRcs]:FOR[xxxRP0]_x000a_{_x000a_    %TechRequired = earlyDocking_x000a_    %cost = 60_x000a_    %entryCost = 3000_x000a_    RP0conf = true_x000a_    @description ^=:$: From Ven Stock Revamp mod_x000a__x000a_    MODULE_x000a_    { name = ModuleTagEngineLiquidPF }_x000a__x000a_}"/>
            <filter val="@PART[HECS2_ProbeCore]:FOR[xxxRP0]_x000a_{_x000a_    %TechRequired = matureAvionics_x000a_    %cost = 4000_x000a_    %entryCost = 80000_x000a_    RP0conf = true_x000a_    @description ^=:$: From Stock (RO Config) mod_x000a__x000a_    MODULE_x000a_    { name = ModuleTagAvionics }_x000a__x000a_}"/>
            <filter val="@PART[HexCanDrinkingWater]:FOR[xxxRP0]_x000a_{_x000a_    %TechRequired = earlyLifeSupport_x000a_    %cost = 175_x000a_    %entryCost = 500_x000a_    RP0conf = false_x000a_    @description ^=:$: From TACLS mod_x000a_}"/>
            <filter val="@PART[HexCanDrinkingWaterLarge]:FOR[xxxRP0]_x000a_{_x000a_    %TechRequired = earlyLifeSupport_x000a_    %cost = 1000_x000a_    %entryCost = 1000_x000a_    RP0conf = false_x000a_    @description ^=:$: From TACLS mod_x000a_}"/>
            <filter val="@PART[HexCanDrinkingWaterSmall]:FOR[xxxRP0]_x000a_{_x000a_    %TechRequired = earlyLifeSupport_x000a_    %cost = 35_x000a_    %entryCost = 500_x000a_    RP0conf = false_x000a_    @description ^=:$: From TACLS mod_x000a_}"/>
            <filter val="@PART[HexCanFood]:FOR[xxxRP0]_x000a_{_x000a_    %TechRequired = earlyLifeSupport_x000a_    %cost = 206_x000a_    %entryCost = 500_x000a_    RP0conf = false_x000a_    @description ^=:$: From TACLS mod_x000a_}"/>
            <filter val="@PART[HexCanFoodLarge]:FOR[xxxRP0]_x000a_{_x000a_    %TechRequired = earlyLifeSupport_x000a_    %cost = 1249_x000a_    %entryCost = 1000_x000a_    RP0conf = false_x000a_    @description ^=:$: From TACLS mod_x000a_}"/>
            <filter val="@PART[HexCanFoodSmall]:FOR[xxxRP0]_x000a_{_x000a_    %TechRequired = earlyLifeSupport_x000a_    %cost = 39_x000a_    %entryCost = 500_x000a_    RP0conf = false_x000a_    @description ^=:$: From TACLS mod_x000a_}"/>
            <filter val="@PART[HexCanLifeSupport]:FOR[xxxRP0]_x000a_{_x000a_    %TechRequired = earlyLifeSupport_x000a_    %cost = 190_x000a_    %entryCost = 500_x000a_    RP0conf = false_x000a_    @description ^=:$: From TACLS mod_x000a_}"/>
            <filter val="@PART[HexCanLifeSupportLarge]:FOR[xxxRP0]_x000a_{_x000a_    %TechRequired = earlyLifeSupport_x000a_    %cost = 1120_x000a_    %entryCost = 1000_x000a_    RP0conf = false_x000a_    @description ^=:$: From TACLS mod_x000a_}"/>
            <filter val="@PART[HexCanLifeSupportSmall]:FOR[xxxRP0]_x000a_{_x000a_    %TechRequired = earlyLifeSupport_x000a_    %cost = 37_x000a_    %entryCost = 500_x000a_    RP0conf = false_x000a_    @description ^=:$: From TACLS mod_x000a_}"/>
            <filter val="@PART[HexCanLifeSupportWaste]:FOR[xxxRP0]_x000a_{_x000a_    %TechRequired = earlyLifeSupport_x000a_    %cost = 175_x000a_    %entryCost = 500_x000a_    RP0conf = false_x000a_    @description ^=:$: From TACLS mod_x000a_}"/>
            <filter val="@PART[HexCanLifeSupportWasteLarge]:FOR[xxxRP0]_x000a_{_x000a_    %TechRequired = earlyLifeSupport_x000a_    %cost = 1000_x000a_    %entryCost = 1000_x000a_    RP0conf = false_x000a_    @description ^=:$: From TACLS mod_x000a_}"/>
            <filter val="@PART[HexCanLifeSupportWasteSmall]:FOR[xxxRP0]_x000a_{_x000a_    %TechRequired = earlyLifeSupport_x000a_    %cost = 35_x000a_    %entryCost = 500_x000a_    RP0conf = false_x000a_    @description ^=:$: From TACLS mod_x000a_}"/>
            <filter val="@PART[HexCanMFTLifeSupport]:FOR[xxxRP0]_x000a_{_x000a_    %TechRequired = earlyLifeSupport_x000a_    %cost = 1_x000a_    %entryCost = 2800_x000a_    RP0conf = false_x000a_    @description ^=:$: From TACLS mod_x000a_}"/>
            <filter val="@PART[HexCanMFTLifeSupportLarge]:FOR[xxxRP0]_x000a_{_x000a_    %TechRequired = earlyLifeSupport_x000a_    %cost = 1_x000a_    %entryCost = 4200_x000a_    RP0conf = false_x000a_    @description ^=:$: From TACLS mod_x000a_}"/>
            <filter val="@PART[HexCanMFTLifeSupportSmall]:FOR[xxxRP0]_x000a_{_x000a_    %TechRequired = earlyLifeSupport_x000a_    %cost = 1_x000a_    %entryCost = 2800_x000a_    RP0conf = false_x000a_    @description ^=:$: From TACLS mod_x000a_}"/>
            <filter val="@PART[HexCanOxygen]:FOR[xxxRP0]_x000a_{_x000a_    %TechRequired = earlyLifeSupport_x000a_    %cost = 177_x000a_    %entryCost = 500_x000a_    RP0conf = false_x000a_    @description ^=:$: From TACLS mod_x000a_}"/>
            <filter val="@PART[HexCanOxygenLarge]:FOR[xxxRP0]_x000a_{_x000a_    %TechRequired = earlyLifeSupport_x000a_    %cost = 1013_x000a_    %entryCost = 1000_x000a_    RP0conf = false_x000a_    @description ^=:$: From TACLS mod_x000a_}"/>
            <filter val="@PART[HexCanOxygenSmall]:FOR[xxxRP0]_x000a_{_x000a_    %TechRequired = earlyLifeSupport_x000a_    %cost = 35_x000a_    %entryCost = 500_x000a_    RP0conf = false_x000a_    @description ^=:$: From TACLS mod_x000a_}"/>
            <filter val="@PART[HighGainAntenna]:FOR[xxxRP0]_x000a_{_x000a_    %TechRequired = interplanetaryComms_x000a_    %cost = 400_x000a_    %entryCost = 8000_x000a_    RP0conf = true_x000a_    @description ^=:$: From Stock (RO Config) mod_x000a__x000a_    MODULE_x000a_    { name = ModuleTagInstruments }_x000a__x000a_}"/>
            <filter val="@PART[HighGainAntenna5]:FOR[xxxRP0]_x000a_{_x000a_    %TechRequired = improvedComms_x000a_    %cost = 600_x000a_    %entryCost = 10000_x000a_    RP0conf = true_x000a_    @description ^=:$: From Stock (RO Config) mod_x000a__x000a_    MODULE_x000a_    { name = ModuleTagInstruments }_x000a__x000a_}"/>
            <filter val="@PART[HiPAT]:FOR[xxxRP0]_x000a_{_x000a_    %TechRequired = advancedFlightControl_x000a_    %cost = 200_x000a_    %entryCost = 2800_x000a_    RP0conf = false_x000a_    @description ^=:$: From Niche Parts mod_x000a_}"/>
            <filter val="@PART[HorizonAeronautics_PF_Side]:FOR[xxxRP0]_x000a_{_x000a_    %TechRequired = start_x000a_    %cost = 0_x000a_    %entryCost = 0_x000a_    RP0conf = true_x000a_    @description ^=:$: From Horizon Aeronautics Zenit mod_x000a_}"/>
            <filter val="@PART[ICPSAdapterx]:FOR[xxxRP0]_x000a_{_x000a_    %TechRequired = materialsScienceInternational_x000a_    %cost = 1000_x000a_    %entryCost = 2800_x000a_    RP0conf = false_x000a_    @description ^=:$: From Chaka Monkey mod_x000a_}"/>
            <filter val="@PART[ICPSAdapterx2]:FOR[xxxRP0]_x000a_{_x000a_    %TechRequired = materialsScienceInternational_x000a_    %cost = 100_x000a_    %entryCost = 2000_x000a_    RP0conf = true_x000a_    @description ^=:$: From Chaka Monkey mod_x000a_}"/>
            <filter val="@PART[idaONE]:FOR[xxxRP0]_x000a_{_x000a_    %TechRequired = gridFins_x000a_    %cost = 350_x000a_    %entryCost = 7500_x000a_    RP0conf = false_x000a_    @description ^=:$: From CST-100 Starliner mod_x000a_}"/>
            <filter val="@PART[InlineRCS]:FOR[xxxRP0]_x000a_{_x000a_    %TechRequired = stabilityRP0_x000a_    %cost = 40_x000a_    %entryCost = 1000_x000a_    RP0conf = true_x000a_    @description ^=:$: From Ven Stock Revamp mod_x000a__x000a_    MODULE_x000a_    { name = ModuleTagEngineLiquidPF }_x000a__x000a_}"/>
            <filter val="@PART[IntakeRadialLong]:FOR[xxxRP0]_x000a_{_x000a_    %TechRequired = matureSupersonic_x000a_    %cost = 10_x000a_    %entryCost = 200_x000a_    RP0conf = true_x000a_    @description ^=:$: From Stock (RO Config) mod_x000a_}"/>
            <filter val="@PART[Interceptor?Cockpit]:FOR[xxxRP0]_x000a_{_x000a_    %TechRequired = start_x000a_    %cost = 60_x000a_    %entryCost = 1200_x000a_    RP0conf = true_x000a_    @description ^=:$: From Aviation Cockpits mod_x000a__x000a_    MODULE_x000a_    { name = ModuleTagHabitable }_x000a__x000a_}"/>
            <filter val="@PART[investpod]:FOR[xxxRP0]_x000a_{_x000a_    %TechRequired = internationalAvionics_x000a_    %cost = 5_x000a_    %entryCost = 100_x000a_    RP0conf = true_x000a_    @description ^=:$: From AIES mod_x000a__x000a_    MODULE_x000a_    { name = ModuleTagAvionics }_x000a__x000a_}"/>
            <filter val="@PART[ionArgon-0625]:FOR[xxxRP0]_x000a_{_x000a_    %TechRequired = earlyElecPropulsion_x000a_    %cost = 1950_x000a_    %entryCost = 12500_x000a_    RP0conf = false_x000a_    @description ^=:$: From Near Future Propulsion mod_x000a_}"/>
            <filter val="@PART[ionArgon-0625-2]:FOR[xxxRP0]_x000a_{_x000a_    %TechRequired = basicElecPropulsion_x000a_    %cost = 4200_x000a_    %entryCost = 17200_x000a_    RP0conf = false_x000a_    @description ^=:$: From Near Future Propulsion mod_x000a_}"/>
            <filter val="@PART[ionArgon-125]:FOR[xxxRP0]_x000a_{_x000a_    %TechRequired = basicElecPropulsion_x000a_    %cost = 12360_x000a_    %entryCost = 18600_x000a_    RP0conf = true_x000a_    @description ^=:$: From Near Future Propulsion mod_x000a__x000a_    MODULE_x000a_    { name = ModuleTagEngineLiquidTurbo }_x000a__x000a_}"/>
            <filter val="@PART[ionEngine]:FOR[xxxRP0]_x000a_{_x000a_    %TechRequired = earlyElecPropulsion_x000a_    %cost = 380_x000a_    %entryCost = 7600_x000a_    RP0conf = true_x000a_    @description ^=:$: From Stock (RO Config) mod_x000a__x000a_    MODULE_x000a_    { name = ModuleTagEngineLiquidTurbo }_x000a__x000a_}"/>
            <filter val="@PART[ionXenon-0625]:FOR[xxxRP0]_x000a_{_x000a_    %TechRequired = improvedElecPropulsion_x000a_    %cost = 3910_x000a_    %entryCost = 21500_x000a_    RP0conf = false_x000a_    @description ^=:$: From Near Future Propulsion mod_x000a_}"/>
            <filter val="@PART[ionXenon-0625-2]:FOR[xxxRP0]_x000a_{_x000a_    %TechRequired = basicElecPropulsion_x000a_    %cost = 6560_x000a_    %entryCost = 26200_x000a_    RP0conf = true_x000a_    @description ^=:$: From Near Future Propulsion mod_x000a__x000a_    MODULE_x000a_    { name = ModuleTagEngineLiquidTurbo }_x000a__x000a_}"/>
            <filter val="@PART[ionXenon-0625-3]:FOR[xxxRP0]_x000a_{_x000a_    %TechRequired = basicElecPropulsion_x000a_    %cost = 9486_x000a_    %entryCost = 59750_x000a_    RP0conf = true_x000a_    @description ^=:$: From Near Future Propulsion mod_x000a_}"/>
            <filter val="@PART[ionXenon-125]:FOR[xxxRP0]_x000a_{_x000a_    %TechRequired = advancedElecPropulsion_x000a_    %cost = 7488_x000a_    %entryCost = 34000_x000a_    RP0conf = false_x000a_    @description ^=:$: From Near Future Propulsion mod_x000a_}"/>
            <filter val="@PART[ionXenon-25]:FOR[xxxRP0]_x000a_{_x000a_    %TechRequired = advancedElecPropulsion_x000a_    %cost = 32123_x000a_    %entryCost = 62500_x000a_    RP0conf = false_x000a_    @description ^=:$: From Near Future Propulsion mod_x000a_}"/>
            <filter val="@PART[IronVostok_Mono_A]:FOR[xxxRP0]_x000a_{_x000a_    %TechRequired = basicCapsules_x000a_    %cost = 100_x000a_    %entryCost = 1000_x000a_    RP0conf = true_x000a_    @description ^=:$: From IronCretin Vostok mod_x000a__x000a_    MODULE_x000a_    { name = ModuleTagHumanRated }_x000a__x000a_}"/>
            <filter val="@PART[IronVostok_Parachute_A]:FOR[xxxRP0]_x000a_{_x000a_    %TechRequired = basicCapsules_x000a_    %cost = 500_x000a_    %entryCost = 2000_x000a_    RP0conf = true_x000a_    @description ^=:$: From IronCretin Vostok mod_x000a__x000a_    MODULE_x000a_    { name = ModuleTagHumanRated }_x000a__x000a_}"/>
            <filter val="@PART[ISRU_RTG_100]:FOR[xxxRP0]_x000a_{_x000a_    %TechRequired = modernNuclearPower_x000a_    %cost = 103600_x000a_    %entryCost = 103600_x000a_    RP0conf = false_x000a_    @description ^=:$: From Stock (RO Config) mod_x000a_}"/>
            <filter val="@PART[ius_bottom]:FOR[xxxRP0]_x000a_{_x000a_    %TechRequired = solids1976_x000a_    %cost = 2000_x000a_    %entryCost = 12000_x000a_    RP0conf = true_x000a_    @description ^=:$: From RN US Probes mod_x000a__x000a_    MODULE_x000a_    { name = ModuleTagEngineSolid }_x000a__x000a_}"/>
            <filter val="@PART[ius_dec_fs]:FOR[xxxRP0]_x000a_{_x000a_    %TechRequired = materialsScienceSpaceStation_x000a_    %cost = 60_x000a_    %entryCost = 1200_x000a_    RP0conf = true_x000a_    @description ^=:$: From RN US Probes mod_x000a__x000a_    MODULE_x000a_    { name = ModuleTagDecoupler }_x000a__x000a_}"/>
            <filter val="@PART[ius_dec_ss]:FOR[xxxRP0]_x000a_{_x000a_    %TechRequired = materialsScienceSpaceStation_x000a_    %cost = 60_x000a_    %entryCost = 1200_x000a_    RP0conf = true_x000a_    @description ^=:$: From RN US Probes mod_x000a__x000a_    MODULE_x000a_    { name = ModuleTagDecoupler }_x000a__x000a_}"/>
            <filter val="@PART[ius_top]:FOR[xxxRP0]_x000a_{_x000a_    %TechRequired = solids1976_x000a_    %cost = 800_x000a_    %entryCost = 15000_x000a_    RP0conf = true_x000a_    @description ^=:$: From RN US Probes mod_x000a__x000a_    MODULE_x000a_    { name = ModuleTagEngineSolid }_x000a__x000a_}"/>
            <filter val="@PART[IUSXNP_lft_?3322HORT]:FOR[xxxRP0]_x000a_{_x000a_    %TechRequired = materialsScienceInternational_x000a_    %cost = 1230_x000a_    %entryCost = 1600_x000a_    RP0conf = false_x000a_    @description ^=:$: From Chaka Monkey mod_x000a_}"/>
            <filter val="@PART[IUSXNP_lft_?375x3S222HORT]:FOR[xxxRP0]_x000a_{_x000a_    %TechRequired = materialsScienceInternational_x000a_    %cost = 1230_x000a_    %entryCost = 1600_x000a_    RP0conf = false_x000a_    @description ^=:$: From Chaka Monkey mod_x000a_}"/>
            <filter val="@PART[JetEngine]:FOR[xxxRP0]_x000a_{_x000a_    %TechRequired = refinedTurbofans_x000a_    %cost = 260_x000a_    %entryCost = 5200_x000a_    RP0conf = true_x000a_    @description ^=:$: From Stock (RO Config) mod_x000a_}"/>
            <filter val="@PART[KAS_CPort1]:FOR[xxxRP0]_x000a_{_x000a_    %TechRequired = materialsScienceLunar_x000a_    %cost = 100_x000a_    %entryCost = 2000_x000a_    RP0conf = true_x000a_    @description ^=:$: From KAS mod_x000a_}"/>
            <filter val="@PART[KAS_Hook_Anchor]:FOR[xxxRP0]_x000a_{_x000a_    %TechRequired = materialsScienceAdvCapsules_x000a_    %cost = 100_x000a_    %entryCost = 2000_x000a_    RP0conf = true_x000a_    @description ^=:$: From KAS mod_x000a_}"/>
            <filter val="@PART[KAS_Hook_GrapplingHook]:FOR[xxxRP0]_x000a_{_x000a_    %TechRequired = materialsScienceSpaceStation_x000a_    %cost = 850_x000a_    %entryCost = 8500_x000a_    RP0conf = false_x000a_    @description ^=:$: From KAS mod_x000a_}"/>
            <filter val="@PART[KAS_Hook_Harpoon]:FOR[xxxRP0]_x000a_{_x000a_    %TechRequired = materialsScienceAdvCapsules_x000a_    %cost = 100_x000a_    %entryCost = 2000_x000a_    RP0conf = true_x000a_    @description ^=:$: From KAS mod_x000a_}"/>
            <filter val="@PART[KAS_Hook_Magnet]:FOR[xxxRP0]_x000a_{_x000a_    %TechRequired = materialsScienceAdvCapsules_x000a_    %cost = 100_x000a_    %entryCost = 2000_x000a_    RP0conf = true_x000a_    @description ^=:$: From KAS mod_x000a_}"/>
            <filter val="@PART[KAS_Pylon1]:FOR[xxxRP0]_x000a_{_x000a_    %TechRequired = earlyMaterialsScience_x000a_    %cost = 20_x000a_    %entryCost = 400_x000a_    RP0conf = true_x000a_    @description ^=:$: From KAS mod_x000a_}"/>
            <filter val="@PART[KAS_Strut1]:FOR[xxxRP0]_x000a_{_x000a_    %TechRequired = materialsScienceLunar_x000a_    %cost = 100_x000a_    %entryCost = 2000_x000a_    RP0conf = true_x000a_    @description ^=:$: From KAS mod_x000a_}"/>
            <filter val="@PART[KAS_Winch1]:FOR[xxxRP0]_x000a_{_x000a_    %TechRequired = materialsScienceAdvCapsules_x000a_    %cost = 900_x000a_    %entryCost = 5300_x000a_    RP0conf = false_x000a_    @description ^=:$: From KAS mod_x000a_}"/>
            <filter val="@PART[KAS_Winch2]:FOR[xxxRP0]_x000a_{_x000a_    %TechRequired = materialsScienceSpaceStation_x000a_    %cost = 1200_x000a_    %entryCost = 12200_x000a_    RP0conf = false_x000a_    @description ^=:$: From KAS mod_x000a_}"/>
            <filter val="@PART[KIWIA24]:FOR[xxxRP0]_x000a_{_x000a_    %TechRequired = prototypeNuclearPropulsion_x000a_    %cost = 769_x000a_    %entryCost = 15377_x000a_    RP0conf = true_x000a_    @description ^=:$: From Bornholio Nuclear mod_x000a__x000a_    MODULE_x000a_    { name = ModuleTagNuclear }_x000a__x000a_}"/>
            <filter val="@PART[KIWIB48]:FOR[xxxRP0]_x000a_{_x000a_    %TechRequired = prototypeNuclearPropulsion_x000a_    %cost = 1646_x000a_    %entryCost = 32913_x000a_    RP0conf = true_x000a_    @description ^=:$: From Bornholio Nuclear mod_x000a__x000a_    MODULE_x000a_    { name = ModuleTagNuclear }_x000a__x000a_}"/>
            <filter val="@PART[KK_Antares_Castor30Adapter]:FOR[xxxRP0]_x000a_{_x000a_    %TechRequired = materialsScienceCommercial_x000a_    %cost = 750_x000a_    %entryCost = 2800_x000a_    RP0conf = false_x000a_    @description ^=:$: From KK Antares mod_x000a_}"/>
            <filter val="@PART[KK_Antares_Castor30Cone]:FOR[xxxRP0]_x000a_{_x000a_    %TechRequired = materialsScienceCommercial_x000a_    %cost = 750_x000a_    %entryCost = 2800_x000a_    RP0conf = false_x000a_    @description ^=:$: From KK Antares mod_x000a_}"/>
            <filter val="@PART[KK_Antares_FirstStage]:FOR[xxxRP0]_x000a_{_x000a_    %TechRequired = stagedCombustion2009_x000a_    %cost = 20850_x000a_    %entryCost = 64000_x000a_    RP0conf = false_x000a_    @description ^=:$: From KK Antares mod_x000a_}"/>
            <filter val="@PART[KK_Antares_Interstage]:FOR[xxxRP0]_x000a_{_x000a_    %TechRequired = materialsScienceCommercial_x000a_    %cost = 750_x000a_    %entryCost = 2800_x000a_    RP0conf = false_x000a_    @description ^=:$: From KK Antares mod_x000a_}"/>
            <filter val="@PART[KK_Antares_PayloadFairing]:FOR[xxxRP0]_x000a_{_x000a_    %TechRequired = materialsScienceCommercial_x000a_    %cost = 900_x000a_    %entryCost = 2800_x000a_    RP0conf = false_x000a_    @description ^=:$: From KK Antares mod_x000a_}"/>
            <filter val="@PART[KK_Antares_PayloadFairing_e]:FOR[xxxRP0]_x000a_{_x000a_    %TechRequired = materialsScienceCommercial_x000a_    %cost = 900_x000a_    %entryCost = 2800_x000a_    RP0conf = false_x000a_    @description ^=:$: From KK Antares mod_x000a_}"/>
            <filter val="@PART[KK_Antares_RUAG937SPayloadAdapter]:FOR[xxxRP0]_x000a_{_x000a_    %TechRequired = materialsScienceCommercial_x000a_    %cost = 750_x000a_    %entryCost = 2800_x000a_    RP0conf = false_x000a_    @description ^=:$: From KK Antares mod_x000a_}"/>
            <filter val="@PART[KK_ATK_Castor30A]:FOR[xxxRP0]_x000a_{_x000a_    %TechRequired = solids2009_x000a_    %cost = 420_x000a_    %entryCost = 15000_x000a_    RP0conf = true_x000a_    @description ^=:$: From ATK Propulsion Pack mod_x000a__x000a_    MODULE_x000a_    { name = ModuleTagEngineSolid }_x000a__x000a_}"/>
            <filter val="@PART[KK_ATK_Castor4]:FOR[xxxRP0]_x000a_{_x000a_    %TechRequired = solids1972_x000a_    %cost = 361_x000a_    %entryCost = 7224_x000a_    RP0conf = true_x000a_    @description ^=:$: From ATK Propulsion Pack mod_x000a__x000a_    MODULE_x000a_    { name = ModuleTagEngineSolid }_x000a__x000a_}"/>
            <filter val="@PART[KK_ATK_Castor4A]:FOR[xxxRP0]_x000a_{_x000a_    %TechRequired = solids1986_x000a_    %cost = 640_x000a_    %entryCost = 12020_x000a_    RP0conf = true_x000a_    @description ^=:$: From ATK Propulsion Pack mod_x000a__x000a_    MODULE_x000a_    { name = ModuleTagEngineSolid }_x000a__x000a_}"/>
            <filter val="@PART[KK_ATK_GEM40]:FOR[xxxRP0]_x000a_{_x000a_    %TechRequired = solids1986_x000a_    %cost = 900_x000a_    %entryCost = 18000_x000a_    RP0conf = true_x000a_    @description ^=:$: From ATK Propulsion Pack mod_x000a__x000a_    MODULE_x000a_    { name = ModuleTagEngineSolid }_x000a__x000a_}"/>
            <filter val="@PART[KK_ATK_GEM40AL]:FOR[xxxRP0]_x000a_{_x000a_    %TechRequired = solids1986_x000a_    %cost = 900_x000a_    %entryCost = 18000_x000a_    RP0conf = true_x000a_    @description ^=:$: From ATK Propulsion Pack mod_x000a__x000a_    MODULE_x000a_    { name = ModuleTagEngineSolid }_x000a__x000a_}"/>
            <filter val="@PART[KK_ATK_GEM46]:FOR[xxxRP0]_x000a_{_x000a_    %TechRequired = solids1998_x000a_    %cost = 1200_x000a_    %entryCost = 24000_x000a_    RP0conf = true_x000a_    @description ^=:$: From ATK Propulsion Pack mod_x000a__x000a_    MODULE_x000a_    { name = ModuleTagEngineSolid }_x000a__x000a_}"/>
            <filter val="@PART[KK_ATK_GEM46AL]:FOR[xxxRP0]_x000a_{_x000a_    %TechRequired = solids1998_x000a_    %cost = 1200_x000a_    %entryCost = 24000_x000a_    RP0conf = true_x000a_    @description ^=:$: From ATK Propulsion Pack mod_x000a__x000a_    MODULE_x000a_    { name = ModuleTagEngineSolid }_x000a__x000a_}"/>
            <filter val="@PART[KK_ATK_Star13B]:FOR[xxxRP0]_x000a_{_x000a_    %TechRequired = solids1967_x000a_    %cost = 50_x000a_    %entryCost = 75_x000a_    RP0conf = false_x000a_    @description ^=:$: From ATK Propulsion Pack mod_x000a__x000a_    MODULE_x000a_    { name = ModuleTagEngineSolid }_x000a__x000a_}"/>
            <filter val="@PART[KK_ATK_Star15G]:FOR[xxxRP0]_x000a_{_x000a_    %TechRequired = solids1992_x000a_    %cost = 60_x000a_    %entryCost = 80_x000a_    RP0conf = false_x000a_    @description ^=:$: From ATK Propulsion Pack mod_x000a__x000a_    MODULE_x000a_    { name = ModuleTagEngineSolid }_x000a__x000a_}"/>
            <filter val="@PART[KK_ATK_Star17A]:FOR[xxxRP0]_x000a_{_x000a_    %TechRequired = solids1969_x000a_    %cost = 172_x000a_    %entryCost = 3440_x000a_    RP0conf = true_x000a_    @description ^=:$: From ATK Propulsion Pack mod_x000a__x000a_    MODULE_x000a_    { name = ModuleTagEngineSolid }_x000a__x000a_}"/>
            <filter val="@PART[KK_ATK_Star20]:FOR[xxxRP0]_x000a_{_x000a_    %TechRequired = solids1972_x000a_    %cost = 80_x000a_    %entryCost = 100_x000a_    RP0conf = false_x000a_    @description ^=:$: From ATK Propulsion Pack mod_x000a__x000a_    MODULE_x000a_    { name = ModuleTagEngineSolid }_x000a__x000a_}"/>
            <filter val="@PART[KK_ATK_Star27]:FOR[xxxRP0]_x000a_{_x000a_    %TechRequired = solids1976_x000a_    %cost = 90_x000a_    %entryCost = 110_x000a_    RP0conf = false_x000a_    @description ^=:$: From ATK Propulsion Pack mod_x000a__x000a_    MODULE_x000a_    { name = ModuleTagEngineSolid }_x000a__x000a_}"/>
            <filter val="@PART[KK_ATK_Star27H]:FOR[xxxRP0]_x000a_{_x000a_    %TechRequired = solids1976_x000a_    %cost = 95_x000a_    %entryCost = 115_x000a_    RP0conf = false_x000a_    @description ^=:$: From ATK Propulsion Pack mod_x000a__x000a_    MODULE_x000a_    { name = ModuleTagEngineSolid }_x000a__x000a_}"/>
            <filter val="@PART[KK_ATK_Star3]:FOR[xxxRP0]_x000a_{_x000a_    %TechRequired = solids1998_x000a_    %cost = 2700_x000a_    %entryCost = 8000_x000a_    RP0conf = false_x000a_    @description ^=:$: From ATK Propulsion Pack mod_x000a__x000a_    MODULE_x000a_    { name = ModuleTagEngineSolid }_x000a__x000a_}"/>
            <filter val="@PART[KK_ATK_Star30BP]:FOR[xxxRP0]_x000a_{_x000a_    %TechRequired = solids1981_x000a_    %cost = 125_x000a_    %entryCost = 180_x000a_    RP0conf = false_x000a_    @description ^=:$: From ATK Propulsion Pack mod_x000a__x000a_    MODULE_x000a_    { name = ModuleTagEngineSolid }_x000a__x000a_}"/>
            <filter val="@PART[KK_ATK_Star31]:FOR[xxxRP0]_x000a_{_x000a_    %TechRequired = solids1976_x000a_    %cost = 150_x000a_    %entryCost = 200_x000a_    RP0conf = false_x000a_    @description ^=:$: From ATK Propulsion Pack mod_x000a__x000a_    MODULE_x000a_    { name = ModuleTagEngineSolid }_x000a__x000a_}"/>
            <filter val="@PART[KK_ATK_Star37FM]:FOR[xxxRP0]_x000a_{_x000a_    %TechRequired = solids1966_x000a_    %cost = 180_x000a_    %entryCost = 3600_x000a_    RP0conf = true_x000a_    @description ^=:$: From ATK Propulsion Pack mod_x000a__x000a_    MODULE_x000a_    { name = ModuleTagEngineSolid }_x000a__x000a_}"/>
            <filter val="@PART[KK_ATK_Star48B]:FOR[xxxRP0]_x000a_{_x000a_    %TechRequired = solids1981_x000a_    %cost = 1203_x000a_    %entryCost = 24060_x000a_    RP0conf = true_x000a_    @description ^=:$: From ATK Propulsion Pack mod_x000a__x000a_    MODULE_x000a_    { name = ModuleTagEngineSolid }_x000a__x000a_}"/>
            <filter val="@PART[KK_ATK_Star48BV]:FOR[xxxRP0]_x000a_{_x000a_    %TechRequired = solids1981_x000a_    %cost = 1203_x000a_    %entryCost = 24060_x000a_    RP0conf = true_x000a_    @description ^=:$: From ATK Propulsion Pack mod_x000a__x000a_    MODULE_x000a_    { name = ModuleTagEngineSolid }_x000a__x000a_}"/>
            <filter val="@PART[KK_ATK_Star4G]:FOR[xxxRP0]_x000a_{_x000a_    %TechRequired = solids1998_x000a_    %cost = 2700_x000a_    %entryCost = 8000_x000a_    RP0conf = false_x000a_    @description ^=:$: From ATK Propulsion Pack mod_x000a__x000a_    MODULE_x000a_    { name = ModuleTagEngineSolid }_x000a__x000a_}"/>
            <filter val="@PART[KK_ATK_Star5C]:FOR[xxxRP0]_x000a_{_x000a_    %TechRequired = solids1986_x000a_    %cost = 2700_x000a_    %entryCost = 8000_x000a_    RP0conf = false_x000a_    @description ^=:$: From ATK Propulsion Pack mod_x000a__x000a_    MODULE_x000a_    { name = ModuleTagEngineSolid }_x000a__x000a_}"/>
            <filter val="@PART[KK_ATK_Star63D]:FOR[xxxRP0]_x000a_{_x000a_    %TechRequired = solids1981_x000a_    %cost = 150_x000a_    %entryCost = 200_x000a_    RP0conf = false_x000a_    @description ^=:$: From ATK Propulsion Pack mod_x000a__x000a_    MODULE_x000a_    { name = ModuleTagEngineSolid }_x000a__x000a_}"/>
            <filter val="@PART[KK_ATK_Star6B]:FOR[xxxRP0]_x000a_{_x000a_    %TechRequired = solids1981_x000a_    %cost = 5_x000a_    %entryCost = 10_x000a_    RP0conf = false_x000a_    @description ^=:$: From ATK Propulsion Pack mod_x000a__x000a_    MODULE_x000a_    { name = ModuleTagEngineSolid }_x000a__x000a_}"/>
            <filter val="@PART[KK_ATK_Star9]:FOR[xxxRP0]_x000a_{_x000a_    %TechRequired = solids1992_x000a_    %cost = 20_x000a_    %entryCost = 30_x000a_    RP0conf = false_x000a_    @description ^=:$: From ATK Propulsion Pack mod_x000a__x000a_    MODULE_x000a_    { name = ModuleTagEngineSolid }_x000a__x000a_}"/>
            <filter val="@PART[KK_SPX_F1Fairing]:FOR[xxxRP0]_x000a_{_x000a_    %TechRequired = materialsScienceInternational_x000a_    %cost = 750_x000a_    %entryCost = 2800_x000a_    RP0conf = false_x000a_    @description ^=:$: From KK Launchers SpaceX mod_x000a_}"/>
            <filter val="@PART[KK_SPX_F1IS]:FOR[xxxRP0]_x000a_{_x000a_    %TechRequired = materialsScienceInternational_x000a_    %cost = 750_x000a_    %entryCost = 2500_x000a_    RP0conf = false_x000a_    @description ^=:$: From KK Launchers SpaceX mod_x000a__x000a_    MODULE_x000a_    { name = ModuleTagDecoupler }_x000a__x000a_}"/>
            <filter val="@PART[KK_SPX_F1S1FT]:FOR[xxxRP0]_x000a_{_x000a_    %TechRequired = materialsScienceInternational_x000a_    %cost = 3500_x000a_    %entryCost = 19000_x000a_    RP0conf = false_x000a_    @description ^=:$: From KK Launchers SpaceX mod_x000a_}"/>
            <filter val="@PART[KK_SPX_F1S2FT]:FOR[xxxRP0]_x000a_{_x000a_    %TechRequired = materialsScienceInternational_x000a_    %cost = 520_x000a_    %entryCost = 1800_x000a_    RP0conf = false_x000a_    @description ^=:$: From KK Launchers SpaceX mod_x000a_}"/>
            <filter val="@PART[KK_SPX_Kestrel]:FOR[xxxRP0]_x000a_{_x000a_    %TechRequired = orbitalRocketry2004_x000a_    %cost = 40_x000a_    %entryCost = 800_x000a_    RP0conf = true_x000a_    @description ^=:$: From KK Launchers SpaceX mod_x000a__x000a_    MODULE_x000a_    { name = ModuleTagEngineLiquidTurbo }_x000a__x000a_}"/>
            <filter val="@PART[KK_SPX_Merlin1Ci]:FOR[xxxRP0]_x000a_{_x000a_    %TechRequired = orbitalRocketry2004_x000a_    %cost = 205_x000a_    %entryCost = 17050_x000a_    RP0conf = true_x000a_    @description ^=:$: From KK Launchers SpaceX mod_x000a__x000a_    MODULE_x000a_    { name = ModuleTagEngineLiquidTurbo }_x000a__x000a_}"/>
            <filter val="@PART[KK_SPXF1_S1FT_ALT1C]:FOR[xxxRP0]_x000a_{_x000a_    %TechRequired = materialsScienceInternational_x000a_    %cost = 3500_x000a_    %entryCost = 19000_x000a_    RP0conf = false_x000a_    @description ^=:$: From KK Launchers SpaceX mod_x000a_}"/>
            <filter val="@PART[KK_SPXF1_S2FT_ALT1e]:FOR[xxxRP0]_x000a_{_x000a_    %TechRequired = materialsScienceCommercial_x000a_    %cost = 520_x000a_    %entryCost = 1800_x000a_    RP0conf = false_x000a_    @description ^=:$: From KK Launchers SpaceX mod_x000a_}"/>
            <filter val="@PART[Kosmos_Salyut_Solar_Array_rn]:FOR[xxxRP0]_x000a_{_x000a_    %TechRequired = maturePower_x000a_    %cost = 2070_x000a_    %entryCost = 9360_x000a_    RP0conf = false_x000a_    @description ^=:$: From RN Salyut mod_x000a_}"/>
            <filter val="@PART[Kosmos_TKS_Solar_Array_rn]:FOR[xxxRP0]_x000a_{_x000a_    %TechRequired = spaceStationSolarPanels_x000a_    %cost = 2415_x000a_    %entryCost = 10920_x000a_    RP0conf = false_x000a_    @description ^=:$: From RN Soviet Rockets mod_x000a_}"/>
            <filter val="@PART[Kosmos_TKS_Solar_Array_rn2]:FOR[xxxRP0]_x000a_{_x000a_    %TechRequired = spaceStationSolarPanels_x000a_    %cost = 2415_x000a_    %entryCost = 10920_x000a_    RP0conf = false_x000a_    @description ^=:$: From RN Salyut mod_x000a_}"/>
            <filter val="@PART[ksp_r_largeBatteryPack]:FOR[xxxRP0]_x000a_{_x000a_    %TechRequired = avionicsPrototypes_x000a_    %cost = 124_x000a_    %entryCost = 2480_x000a_    RP0conf = true_x000a_    @description ^=:$: From Stock (RO Config) mod_x000a_}"/>
            <filter val="@PART[KW_FlatFairingBase]:FOR[xxxRP0]_x000a_{_x000a_    %TechRequired = start_x000a_    %cost = 1_x000a_    %entryCost = 0_x000a_    RP0conf = true_x000a_    @description ^=:$: From Procedural Fairings mod_x000a_}"/>
            <filter val="@PART[KW_FlatInterstageBase]:FOR[xxxRP0]_x000a_{_x000a_    %TechRequired = start_x000a_    %cost = 1_x000a_    %entryCost = 0_x000a_    RP0conf = true_x000a_    @description ^=:$: From Procedural Fairings mod_x000a__x000a_    MODULE_x000a_    { name = ModuleTagDecoupler }_x000a__x000a_}"/>
            <filter val="@PART[KW_PF_Interstage_123]:FOR[xxxRP0]_x000a_{_x000a_    %TechRequired = start_x000a_    %cost = 1_x000a_    %entryCost = 0_x000a_    RP0conf = true_x000a_    @description ^=:$: From Procedural Fairings mod_x000a__x000a_    MODULE_x000a_    { name = ModuleTagDecoupler }_x000a__x000a_}"/>
            <filter val="@PART[KW_PF_Interstage_5]:FOR[xxxRP0]_x000a_{_x000a_    %TechRequired = start_x000a_    %cost = 1_x000a_    %entryCost = 0_x000a_    RP0conf = true_x000a_    @description ^=:$: From Procedural Fairings mod_x000a__x000a_    MODULE_x000a_    { name = ModuleTagDecoupler }_x000a__x000a_}"/>
            <filter val="@PART[KW12mExpandedFairingCone]:FOR[xxxRP0]_x000a_{_x000a_    %TechRequired = start_x000a_    %cost = 1_x000a_    %entryCost = 0_x000a_    RP0conf = true_x000a_    @description ^=:$: From KW Rocketry mod_x000a_}"/>
            <filter val="@PART[KW1mDecoupler]:FOR[xxxRP0]_x000a_{_x000a_    %TechRequired = earlyMaterialsScience_x000a_    %cost = 250_x000a_    %entryCost = 1200_x000a_    RP0conf = false_x000a_    @description ^=:$: From KW Rocketry mod_x000a_}"/>
            <filter val="@PART[KW1mFairingBase]:FOR[xxxRP0]_x000a_{_x000a_    %TechRequired = start_x000a_    %cost = 2_x000a_    %entryCost = 0_x000a_    RP0conf = true_x000a_    @description ^=:$: From KW Rocketry mod_x000a__x000a_    MODULE_x000a_    { name = ModuleTagDecoupler }_x000a__x000a_}"/>
            <filter val="@PART[KW1mFairingCone]:FOR[xxxRP0]_x000a_{_x000a_    %TechRequired = start_x000a_    %cost = 1_x000a_    %entryCost = 0_x000a_    RP0conf = true_x000a_    @description ^=:$: From KW Rocketry mod_x000a_}"/>
            <filter val="@PART[KW1mFairingWall]:FOR[xxxRP0]_x000a_{_x000a_    %TechRequired = start_x000a_    %cost = 1_x000a_    %entryCost = 0_x000a_    RP0conf = true_x000a_    @description ^=:$: From KW Rocketry mod_x000a_}"/>
            <filter val="@PART[KW2mDecoupler]:FOR[xxxRP0]_x000a_{_x000a_    %TechRequired = materialsScienceHuman_x000a_    %cost = 440_x000a_    %entryCost = 2800_x000a_    RP0conf = false_x000a_    @description ^=:$: From KW Rocketry mod_x000a_}"/>
            <filter val="@PART[KW2mengineGriffonG8D]:FOR[xxxRP0]_x000a_{_x000a_    %TechRequired = orbitalRocketry1956_x000a_    %cost = 680_x000a_    %entryCost = 13600_x000a_    RP0conf = true_x000a_    @description ^=:$: From KW Rocketry mod_x000a__x000a_    MODULE_x000a_    { name = ModuleTagEngineLiquidTurbo }_x000a__x000a_}"/>
            <filter val="@PART[KW2mengineMaverickV]:FOR[xxxRP0]_x000a_{_x000a_    %TechRequired = orbitalRocketry1961_x000a_    %cost = 750_x000a_    %entryCost = 53750_x000a_    RP0conf = true_x000a_    @description ^=:$: From KW Rocketry mod_x000a__x000a_    MODULE_x000a_    { name = ModuleTagEngineLiquidTurbo }_x000a__x000a_}"/>
            <filter val="@PART[KW2mengineVestaVR9D]:FOR[xxxRP0]_x000a_{_x000a_    %TechRequired = hydrolox1998_x000a_    %cost = 12420_x000a_    %entryCost = 192000_x000a_    RP0conf = true_x000a_    @description ^=:$: From KW Rocketry mod_x000a__x000a_    MODULE_x000a_    { name = ModuleTagEngineLiquidTurbo }_x000a__x000a_}"/>
            <filter val="@PART[KW2mExpandedFairingCone]:FOR[xxxRP0]_x000a_{_x000a_    %TechRequired = start_x000a_    %cost = 3_x000a_    %entryCost = 0_x000a_    RP0conf = true_x000a_    @description ^=:$: From KW Rocketry mod_x000a_}"/>
            <filter val="@PART[KW2mExpandedFairingWall]:FOR[xxxRP0]_x000a_{_x000a_    %TechRequired = start_x000a_    %cost = 2_x000a_    %entryCost = 0_x000a_    RP0conf = true_x000a_    @description ^=:$: From KW Rocketry mod_x000a_}"/>
            <filter val="@PART[KW2mFairingBase]:FOR[xxxRP0]_x000a_{_x000a_    %TechRequired = start_x000a_    %cost = 6_x000a_    %entryCost = 0_x000a_    RP0conf = true_x000a_    @description ^=:$: From KW Rocketry mod_x000a_}"/>
            <filter val="@PART[KW2mFairingCone]:FOR[xxxRP0]_x000a_{_x000a_    %TechRequired = start_x000a_    %cost = 2_x000a_    %entryCost = 0_x000a_    RP0conf = true_x000a_    @description ^=:$: From KW Rocketry mod_x000a_}"/>
            <filter val="@PART[KW2mFairingPF]:FOR[xxxRP0]_x000a_{_x000a_    %TechRequired = start_x000a_    %cost = 1_x000a_    %entryCost = 0_x000a_    RP0conf = true_x000a_    @description ^=:$: From Procedural Fairings mod_x000a_}"/>
            <filter val="@PART[KW2mFairingPFE]:FOR[xxxRP0]_x000a_{_x000a_    %TechRequired = start_x000a_    %cost = 1_x000a_    %entryCost = 0_x000a_    RP0conf = true_x000a_    @description ^=:$: From Procedural Fairings mod_x000a_}"/>
            <filter val="@PART[KW2mFairingWall]:FOR[xxxRP0]_x000a_{_x000a_    %TechRequired = start_x000a_    %cost = 1_x000a_    %entryCost = 0_x000a_    RP0conf = true_x000a_    @description ^=:$: From KW Rocketry mod_x000a_}"/>
            <filter val="@PART[KW2mSRBNoseCone]:FOR[xxxRP0]_x000a_{_x000a_    %TechRequired = solids1986_x000a_    %cost = 800_x000a_    %entryCost = 1000_x000a_    RP0conf = false_x000a_    @description ^=:$: From KW Rocketry mod_x000a__x000a_    MODULE_x000a_    { name = ModuleTagEngineSolid }_x000a__x000a_}"/>
            <filter val="@PART[KW3mDecoupler]:FOR[xxxRP0]_x000a_{_x000a_    %TechRequired = materialsScienceAdvCapsules_x000a_    %cost = 750_x000a_    %entryCost = 5800_x000a_    RP0conf = false_x000a_    @description ^=:$: From KW Rocketry mod_x000a_}"/>
            <filter val="@PART[KW3mExpandedFairingWall]:FOR[xxxRP0]_x000a_{_x000a_    %TechRequired = start_x000a_    %cost = 2_x000a_    %entryCost = 0_x000a_    RP0conf = true_x000a_    @description ^=:$: From KW Rocketry mod_x000a_}"/>
            <filter val="@PART[KW3mFairingBase]:FOR[xxxRP0]_x000a_{_x000a_    %TechRequired = start_x000a_    %cost = 12_x000a_    %entryCost = 0_x000a_    RP0conf = true_x000a_    @description ^=:$: From KW Rocketry mod_x000a__x000a_    MODULE_x000a_    { name = ModuleTagDecoupler }_x000a__x000a_}"/>
            <filter val="@PART[KW3mFairingCone]:FOR[xxxRP0]_x000a_{_x000a_    %TechRequired = start_x000a_    %cost = 3_x000a_    %entryCost = 0_x000a_    RP0conf = true_x000a_    @description ^=:$: From KW Rocketry mod_x000a_}"/>
            <filter val="@PART[KW3mFairingWall]:FOR[xxxRP0]_x000a_{_x000a_    %TechRequired = start_x000a_    %cost = 2_x000a_    %entryCost = 0_x000a_    RP0conf = true_x000a_    @description ^=:$: From KW Rocketry mod_x000a_}"/>
            <filter val="@PART[KW3mPetalAdapter]:FOR[xxxRP0]_x000a_{_x000a_    %TechRequired = materialsScienceLunar_x000a_    %cost = 2000_x000a_    %entryCost = 8000_x000a_    RP0conf = false_x000a_    @description ^=:$: From KW Rocketry mod_x000a_}"/>
            <filter val="@PART[KW5mFairingPF]:FOR[xxxRP0]_x000a_{_x000a_    %TechRequired = start_x000a_    %cost = 1_x000a_    %entryCost = 0_x000a_    RP0conf = true_x000a_    @description ^=:$: From Procedural Fairings mod_x000a_}"/>
            <filter val="@PART[KW5mFairingPFE]:FOR[xxxRP0]_x000a_{_x000a_    %TechRequired = start_x000a_    %cost = 1_x000a_    %entryCost = 0_x000a_    RP0conf = true_x000a_    @description ^=:$: From Procedural Fairings mod_x000a_}"/>
            <filter val="@PART[KW5mFairingWall]:FOR[xxxRP0]_x000a_{_x000a_    %TechRequired = start_x000a_    %cost = 1_x000a_    %entryCost = 0_x000a_    RP0conf = true_x000a_    @description ^=:$: From KW Rocketry mod_x000a_}"/>
            <filter val="@PART[KW5mStageDecoupler]:FOR[xxxRP0]_x000a_{_x000a_    %TechRequired = materialsScienceAdvCapsules_x000a_    %cost = 1000_x000a_    %entryCost = 8500_x000a_    RP0conf = false_x000a_    @description ^=:$: From KW Rocketry mod_x000a_}"/>
            <filter val="@PART[KWadapter2x1]:FOR[xxxRP0]_x000a_{_x000a_    %TechRequired = materialsScienceHuman_x000a_    %cost = 750_x000a_    %entryCost = 3500_x000a_    RP0conf = false_x000a_    @description ^=:$: From KW Rocketry mod_x000a_}"/>
            <filter val="@PART[KWadapter3x2]:FOR[xxxRP0]_x000a_{_x000a_    %TechRequired = start_x000a_    %cost = 1200_x000a_    %entryCost = 6000_x000a_    RP0conf = false_x000a_    @description ^=:$: From KW Rocketry mod_x000a_}"/>
            <filter val="@PART[KWFinGC]:FOR[xxxRP0]_x000a_{_x000a_    %TechRequired = advancedFlightControl_x000a_    %cost = 700_x000a_    %entryCost = 5400_x000a_    RP0conf = false_x000a_    @description ^=:$: From KW Rocketry mod_x000a_}"/>
            <filter val="@PART[KWFlatadapter2x1]:FOR[xxxRP0]_x000a_{_x000a_    %TechRequired = materialsScienceHuman_x000a_    %cost = 250_x000a_    %entryCost = 4500_x000a_    RP0conf = false_x000a_    @description ^=:$: From KW Rocketry mod_x000a_}"/>
            <filter val="@PART[KWFlatadapter3x1]:FOR[xxxRP0]_x000a_{_x000a_    %TechRequired = materialsScienceSatellite_x000a_    %cost = 400_x000a_    %entryCost = 5500_x000a_    RP0conf = false_x000a_    @description ^=:$: From KW Rocketry mod_x000a_}"/>
            <filter val="@PART[KWFlatadapter3x2]:FOR[xxxRP0]_x000a_{_x000a_    %TechRequired = materialsScienceSatellite_x000a_    %cost = 800_x000a_    %entryCost = 7000_x000a_    RP0conf = false_x000a_    @description ^=:$: From KW Rocketry mod_x000a_}"/>
            <filter val="@PART[KWsrbGlobeI]:FOR[xxxRP0]_x000a_{_x000a_    %TechRequired = solids1986_x000a_    %cost = 640_x000a_    %entryCost = 12020_x000a_    RP0conf = true_x000a_    @description ^=:$: From KW Rocketry mod_x000a__x000a_    MODULE_x000a_    { name = ModuleTagEngineSolid }_x000a__x000a_}"/>
            <filter val="@PART[KWsrbGlobeV]:FOR[xxxRP0]_x000a_{_x000a_    %TechRequired = orbitalRocketry1967_x000a_    %cost = 20_x000a_    %entryCost = 400_x000a_    RP0conf = true_x000a_    @description ^=:$: From KW Rocketry mod_x000a__x000a_    MODULE_x000a_    { name = ModuleTagEngineSolid }_x000a__x000a_}"/>
            <filter val="@PART[KWsrbGlobeVI]:FOR[xxxRP0]_x000a_{_x000a_    %TechRequired = solids1998_x000a_    %cost = 2400_x000a_    %entryCost = 48000_x000a_    RP0conf = true_x000a_    @description ^=:$: From KW Rocketry mod_x000a__x000a_    MODULE_x000a_    { name = ModuleTagEngineSolid }_x000a__x000a_}"/>
            <filter val="@PART[KWsrbGlobeX]:FOR[xxxRP0]_x000a_{_x000a_    %TechRequired = solids1998_x000a_    %cost = 1200_x000a_    %entryCost = 24000_x000a_    RP0conf = true_x000a_    @description ^=:$: From KW Rocketry mod_x000a__x000a_    MODULE_x000a_    { name = ModuleTagEngineSolid }_x000a__x000a_}"/>
            <filter val="@PART[KWsrbGlobeX10L]:FOR[xxxRP0]_x000a_{_x000a_    %TechRequired = solids1986_x000a_    %cost = 7218_x000a_    %entryCost = 144360_x000a_    RP0conf = true_x000a_    @description ^=:$: From KW Rocketry mod_x000a__x000a_    MODULE_x000a_    { name = ModuleTagEngineSolid }_x000a__x000a_}"/>
            <filter val="@PART[KWsrbGlobeX10S]:FOR[xxxRP0]_x000a_{_x000a_    %TechRequired = solids1986_x000a_    %cost = 7350_x000a_    %entryCost = 147000_x000a_    RP0conf = true_x000a_    @description ^=:$: From KW Rocketry mod_x000a__x000a_    MODULE_x000a_    { name = ModuleTagEngineSolid }_x000a__x000a_}"/>
            <filter val="@PART[KWsrbGlobeX2]:FOR[xxxRP0]_x000a_{_x000a_    %TechRequired = solids1998_x000a_    %cost = 1800_x000a_    %entryCost = 36000_x000a_    RP0conf = true_x000a_    @description ^=:$: From KW Rocketry mod_x000a__x000a_    MODULE_x000a_    { name = ModuleTagEngineSolid }_x000a__x000a_}"/>
            <filter val="@PART[KWsrbGlobeX5]:FOR[xxxRP0]_x000a_{_x000a_    %TechRequired = solids1998_x000a_    %cost = 6000_x000a_    %entryCost = 120000_x000a_    RP0conf = true_x000a_    @description ^=:$: From KW Rocketry mod_x000a__x000a_    MODULE_x000a_    { name = ModuleTagEngineSolid }_x000a__x000a_}"/>
            <filter val="@PART[KWsrbUllage]:FOR[xxxRP0]_x000a_{_x000a_    %TechRequired = orbitalRocketry1967_x000a_    %cost = 10_x000a_    %entryCost = 200_x000a_    RP0conf = true_x000a_    @description ^=:$: From KW Rocketry mod_x000a__x000a_    MODULE_x000a_    { name = ModuleTagEngineSolid }_x000a__x000a_}"/>
            <filter val="@PART[KWsrbUllageLarge]:FOR[xxxRP0]_x000a_{_x000a_    %TechRequired = orbitalRocketry1967_x000a_    %cost = 10_x000a_    %entryCost = 200_x000a_    RP0conf = true_x000a_    @description ^=:$: From KW Rocketry mod_x000a__x000a_    MODULE_x000a_    { name = ModuleTagEngineSolid }_x000a__x000a_}"/>
            <filter val="@PART[KzFlatAdapter]:FOR[xxxRP0]_x000a_{_x000a_    %TechRequired = start_x000a_    %cost = 1_x000a_    %entryCost = 0_x000a_    RP0conf = true_x000a_    @description ^=:$: From Procedural Fairings mod_x000a__x000a_    MODULE_x000a_    { name = ModuleTagDecoupler }_x000a__x000a_}"/>
            <filter val="@PART[KzInterstageAdapter2]:FOR[xxxRP0]_x000a_{_x000a_    %TechRequired = start_x000a_    %cost = 1_x000a_    %entryCost = 0_x000a_    RP0conf = true_x000a_    @description ^=:$: From Procedural Fairings mod_x000a__x000a_    MODULE_x000a_    { name = ModuleTagDecoupler }_x000a__x000a_}"/>
            <filter val="@PART[KzProcFairingAtlas]:FOR[xxxRP0]_x000a_{_x000a_    %TechRequired = start_x000a_    %cost = 1_x000a_    %entryCost = 0_x000a_    RP0conf = true_x000a_    @description ^=:$: From Procedural Fairings mod_x000a_}"/>
            <filter val="@PART[KzProcFairingConeEgg]:FOR[xxxRP0]_x000a_{_x000a_    %TechRequired = start_x000a_    %cost = 1_x000a_    %entryCost = 0_x000a_    RP0conf = true_x000a_    @description ^=:$: From Procedural Fairings mod_x000a_}"/>
            <filter val="@PART[KzProcFairingDelta]:FOR[xxxRP0]_x000a_{_x000a_    %TechRequired = start_x000a_    %cost = 1_x000a_    %entryCost = 0_x000a_    RP0conf = true_x000a_    @description ^=:$: From Procedural Fairings mod_x000a_}"/>
            <filter val="@PART[KzProcFairingFuselage1]:FOR[xxxRP0]_x000a_{_x000a_    %TechRequired = start_x000a_    %cost = 1_x000a_    %entryCost = 0_x000a_    RP0conf = true_x000a_    @description ^=:$: From Procedural Fairings mod_x000a_}"/>
            <filter val="@PART[KzProcFairingFuselage2]:FOR[xxxRP0]_x000a_{_x000a_    %TechRequired = start_x000a_    %cost = 1_x000a_    %entryCost = 0_x000a_    RP0conf = true_x000a_    @description ^=:$: From Procedural Fairings mod_x000a_}"/>
            <filter val="@PART[KzProcFairingGryphonSoyuz]:FOR[xxxRP0]_x000a_{_x000a_    %TechRequired = start_x000a_    %cost = 1_x000a_    %entryCost = 0_x000a_    RP0conf = true_x000a_    @description ^=:$: From Procedural Fairings mod_x000a_}"/>
            <filter val="@PART[KzProcFairingGryphonTsyklon]:FOR[xxxRP0]_x000a_{_x000a_    %TechRequired = start_x000a_    %cost = 1_x000a_    %entryCost = 0_x000a_    RP0conf = true_x000a_    @description ^=:$: From Procedural Fairings mod_x000a_}"/>
            <filter val="@PART[KzProcFairingJupiter]:FOR[xxxRP0]_x000a_{_x000a_    %TechRequired = start_x000a_    %cost = 1_x000a_    %entryCost = 0_x000a_    RP0conf = true_x000a_    @description ^=:$: From Procedural Fairings mod_x000a_}"/>
            <filter val="@PART[KzProcFairingLongMarch]:FOR[xxxRP0]_x000a_{_x000a_    %TechRequired = start_x000a_    %cost = 1_x000a_    %entryCost = 0_x000a_    RP0conf = true_x000a_    @description ^=:$: From Procedural Fairings mod_x000a_}"/>
            <filter val="@PART[KzProcFairingLongMarch2]:FOR[xxxRP0]_x000a_{_x000a_    %TechRequired = start_x000a_    %cost = 1_x000a_    %entryCost = 0_x000a_    RP0conf = true_x000a_    @description ^=:$: From Procedural Fairings mod_x000a_}"/>
            <filter val="@PART[KzProcFairingProton]:FOR[xxxRP0]_x000a_{_x000a_    %TechRequired = start_x000a_    %cost = 1_x000a_    %entryCost = 0_x000a_    RP0conf = true_x000a_    @description ^=:$: From Procedural Fairings mod_x000a_}"/>
            <filter val="@PART[KzProcFairingSide1]:FOR[xxxRP0]_x000a_{_x000a_    %TechRequired = start_x000a_    %cost = 1_x000a_    %entryCost = 0_x000a_    RP0conf = true_x000a_    @description ^=:$: From Procedural Fairings mod_x000a_}"/>
            <filter val="@PART[KzProcFairingSide1st]:FOR[xxxRP0]_x000a_{_x000a_    %TechRequired = start_x000a_    %cost = 1_x000a_    %entryCost = 0_x000a_    RP0conf = true_x000a_    @description ^=:$: From Procedural Fairings mod_x000a_}"/>
            <filter val="@PART[KzProcFairingSide1stock]:FOR[xxxRP0]_x000a_{_x000a_    %TechRequired = start_x000a_    %cost = 1_x000a_    %entryCost = 0_x000a_    RP0conf = true_x000a_    @description ^=:$: From Procedural Fairings mod_x000a_}"/>
            <filter val="@PART[KzProcFairingSide1us]:FOR[xxxRP0]_x000a_{_x000a_    %TechRequired = start_x000a_    %cost = 1_x000a_    %entryCost = 0_x000a_    RP0conf = true_x000a_    @description ^=:$: From Procedural Fairings mod_x000a_}"/>
            <filter val="@PART[KzProcFairingSide2]:FOR[xxxRP0]_x000a_{_x000a_    %TechRequired = start_x000a_    %cost = 1_x000a_    %entryCost = 0_x000a_    RP0conf = true_x000a_    @description ^=:$: From Procedural Fairings mod_x000a_}"/>
            <filter val="@PART[KzProcFairingSide2ger]:FOR[xxxRP0]_x000a_{_x000a_    %TechRequired = start_x000a_    %cost = 1_x000a_    %entryCost = 0_x000a_    RP0conf = true_x000a_    @description ^=:$: From Procedural Fairings mod_x000a_}"/>
            <filter val="@PART[KzProcFairingTitan]:FOR[xxxRP0]_x000a_{_x000a_    %TechRequired = start_x000a_    %cost = 1_x000a_    %entryCost = 0_x000a_    RP0conf = true_x000a_    @description ^=:$: From Procedural Fairings mod_x000a_}"/>
            <filter val="@PART[KzResizableFairingBase]:FOR[xxxRP0]_x000a_{_x000a_    %TechRequired = start_x000a_    %cost = 1_x000a_    %entryCost = 0_x000a_    RP0conf = true_x000a_    @description ^=:$: From Procedural Fairings mod_x000a_}"/>
            <filter val="@PART[KzResizableFairingBaseRing]:FOR[xxxRP0]_x000a_{_x000a_    %TechRequired = start_x000a_    %cost = 1_x000a_    %entryCost = 0_x000a_    RP0conf = true_x000a_    @description ^=:$: From Procedural Fairings mod_x000a_}"/>
            <filter val="@PART[KzThrustPlate]:FOR[xxxRP0]_x000a_{_x000a_    %TechRequired = start_x000a_    %cost = 1_x000a_    %entryCost = 2_x000a_    RP0conf = true_x000a_    @description ^=:$: From Procedural Fairings mod_x000a_}"/>
            <filter val="@PART[l11_astro]:FOR[xxxRP0]_x000a_{_x000a_    %TechRequired = matureAvionics_x000a_    %cost = 1000_x000a_    %entryCost = 500_x000a_    RP0conf = false_x000a_    @description ^=:$: From RN Soviet Probes mod_x000a_}"/>
            <filter val="@PART[l11_radio]:FOR[xxxRP0]_x000a_{_x000a_    %TechRequired = improvedComms_x000a_    %cost = 1000_x000a_    %entryCost = 500_x000a_    RP0conf = false_x000a_    @description ^=:$: From RN Soviet Probes mod_x000a_}"/>
            <filter val="@PART[L25mSci]:FOR[xxxRP0]_x000a_{_x000a_    %TechRequired = spaceStationPrototypes_x000a_    %cost = 6000_x000a_    %entryCost = 200000_x000a_    RP0conf = true_x000a_    @description ^=:$: From SXT mod_x000a__x000a_    MODULE_x000a_    { name = ModuleTagInstruments }_x000a__x000a_}"/>
            <filter val="@PART[ladder1]:FOR[xxxRP0]_x000a_{_x000a_    %TechRequired = start_x000a_    %cost = 1_x000a_    %entryCost = 20_x000a_    RP0conf = true_x000a_    @description ^=:$: From Stock (RO Config) mod_x000a_}"/>
            <filter val="@PART[landingLeg1]:FOR[xxxRP0]_x000a_{_x000a_    %TechRequired = earlyLanding_x000a_    %cost = 120_x000a_    %entryCost = 2400_x000a_    RP0conf = true_x000a_    @description ^=:$: From Stock (RO Config) mod_x000a_}"/>
            <filter val="@PART[landingLeg1-2]:FOR[xxxRP0]_x000a_{_x000a_    %TechRequired = earlyLanding_x000a_    %cost = 300_x000a_    %entryCost = 6000_x000a_    RP0conf = true_x000a_    @description ^=:$: From Stock (RO Config) mod_x000a_}"/>
            <filter val="@PART[largeAdapter]:FOR[xxxRP0]_x000a_{_x000a_    %TechRequired = materialsScienceHuman_x000a_    %cost = 1_x000a_    %entryCost = 3300_x000a_    RP0conf = false_x000a_    @description ^=:$: From Stock (RO Config) mod_x000a_}"/>
            <filter val="@PART[largeAdapter2]:FOR[xxxRP0]_x000a_{_x000a_    %TechRequired = materialsScienceHuman_x000a_    %cost = 450_x000a_    %entryCost = 3000_x000a_    RP0conf = false_x000a_    @description ^=:$: From Stock (RO Config) mod_x000a_}"/>
            <filter val="@PART[LargeOMS]:FOR[xxxRP0]_x000a_{_x000a_    %TechRequired = orbitalRocketry1967_x000a_    %cost = 300_x000a_    %entryCost = 6000_x000a_    RP0conf = true_x000a_    @description ^=:$: From Ven Stock Revamp mod_x000a__x000a_    MODULE_x000a_    { name = ModuleTagEngineLiquidPF }_x000a__x000a_}"/>
            <filter val="@PART[largeSolarPanel]:FOR[xxxRP0]_x000a_{_x000a_    %TechRequired = spaceStationSolarPanels_x000a_    %cost = 1500_x000a_    %entryCost = 30000_x000a_    RP0conf = true_x000a_    @description ^=:$: From Stock (RO Config) mod_x000a_}"/>
            <filter val="@PART[largeSolarPanelEarly]:FOR[xxxRP0]_x000a_{_x000a_    %TechRequired = lunarRatedPower_x000a_    %cost = 800_x000a_    %entryCost = 16000_x000a_    RP0conf = true_x000a_    @description ^=:$: From Realism Overhaul mod_x000a_}"/>
            <filter val="@PART[largeTrussMount]:FOR[xxxRP0]_x000a_{_x000a_    %TechRequired = materialsScienceLunar_x000a_    %cost = 25_x000a_    %entryCost = 4000_x000a_    RP0conf = false_x000a_    @description ^=:$: From Stock (RO Config) mod_x000a_}"/>
            <filter val="@PART[launchClamp1]:FOR[xxxRP0]_x000a_{_x000a_    %TechRequired = start_x000a_    %cost = 10_x000a_    %entryCost = 200_x000a_    RP0conf = true_x000a_    @description ^=:$: From Stock (RO Config) mod_x000a_}"/>
            <filter val="@PART[legstrotLandingLeg]:FOR[xxxRP0]_x000a_{_x000a_    %TechRequired = earlyLanding_x000a_    %cost = 120_x000a_    %entryCost = 2400_x000a_    RP0conf = true_x000a_    @description ^=:$: From AIES mod_x000a_}"/>
            <filter val="@PART[LEROS1b]:FOR[xxxRP0]_x000a_{_x000a_    %TechRequired = standardDockingPorts_x000a_    %cost = 200_x000a_    %entryCost = 2800_x000a_    RP0conf = false_x000a_    @description ^=:$: From Niche Parts mod_x000a_}"/>
            <filter val="@PART[LEROS4]:FOR[xxxRP0]_x000a_{_x000a_    %TechRequired = gridFins_x000a_    %cost = 200_x000a_    %entryCost = 2800_x000a_    RP0conf = false_x000a_    @description ^=:$: From Niche Parts mod_x000a_}"/>
            <filter val="@PART[LFUELM3]:FOR[xxxRP0]_x000a_{_x000a_    %TechRequired = spaceStationPrototypes_x000a_    %cost = 4000_x000a_    %entryCost = 80000_x000a_    RP0conf = true_x000a_    @description ^=:$: From SXT mod_x000a_}"/>
            <filter val="@PART[LGLadderUtility]:FOR[xxxRP0]_x000a_{_x000a_    %TechRequired = start_x000a_    %cost = 40_x000a_    %entryCost = 800_x000a_    RP0conf = true_x000a_    @description ^=:$: From Stock (RO Config) mod_x000a_}"/>
            <filter val="@PART[LgRadialSolarPanel]:FOR[xxxRP0]_x000a_{_x000a_    %TechRequired = earlyPower_x000a_    %cost = 200_x000a_    %entryCost = 9000_x000a_    RP0conf = true_x000a_    @description ^=:$: From Stock (RO Config) mod_x000a_}"/>
            <filter val="@PART[Liberty12]:FOR[xxxRP0]_x000a_{_x000a_    %TechRequired = start_x000a_    %cost = 950_x000a_    %entryCost = 2200_x000a_    RP0conf = false_x000a_    @description ^=:$: From Firespitter mod_x000a_}"/>
            <filter val="@PART[linearRcs]:FOR[xxxRP0]_x000a_{_x000a_    %TechRequired = improvedFlightControl_x000a_    %cost = 15_x000a_    %entryCost = 900_x000a_    RP0conf = true_x000a_    @description ^=:$: From Stock (RO Config) mod_x000a__x000a_    MODULE_x000a_    { name = ModuleTagEngineLiquidPF }_x000a__x000a_}"/>
            <filter val="@PART[liquidEngine]:FOR[xxxRP0]_x000a_{_x000a_    %TechRequired = orbitalRocketry1956_x000a_    %cost = 550_x000a_    %entryCost = 11000_x000a_    RP0conf = true_x000a_    @description ^=:$: From Stock (RO Config) mod_x000a__x000a_    MODULE_x000a_    { name = ModuleTagEngineLiquidTurbo }_x000a__x000a_}"/>
            <filter val="@PART[liquidEngine1-2]:FOR[xxxRP0]_x000a_{_x000a_    %TechRequired = orbitalRocketry1956_x000a_    %cost = 650_x000a_    %entryCost = 13000_x000a_    RP0conf = true_x000a_    @description ^=:$: From Stock (RO Config) mod_x000a__x000a_    MODULE_x000a_    { name = ModuleTagEngineLiquidTurbo }_x000a__x000a_}"/>
            <filter val="@PART[liquidEngine2]:FOR[xxxRP0]_x000a_{_x000a_    %TechRequired = firstStagedCombustion_x000a_    %cost = 400_x000a_    %entryCost = 8000_x000a_    RP0conf = true_x000a_    @description ^=:$: From Stock (RO Config) mod_x000a__x000a_    MODULE_x000a_    { name = ModuleTagEngineLiquidTurbo }_x000a__x000a_}"/>
            <filter val="@PART[liquidEngine3]:FOR[xxxRP0]_x000a_{_x000a_    %TechRequired = orbitalRocketry1958_x000a_    %cost = 350_x000a_    %entryCost = 7000_x000a_    RP0conf = true_x000a_    @description ^=:$: From Stock (RO Config) mod_x000a__x000a_    MODULE_x000a_    { name = ModuleTagEngineLiquidTurbo }_x000a__x000a_}"/>
            <filter val="@PART[liquidEngineMiniTurbo]:FOR[xxxRP0]_x000a_{_x000a_    %TechRequired = stagedCombustionNF_x000a_    %cost = 2700_x000a_    %entryCost = 54000_x000a_    RP0conf = true_x000a_    @description ^=:$: From Ven Stock Revamp mod_x000a__x000a_    MODULE_x000a_    { name = ModuleTagEngineLiquidTurbo }_x000a__x000a_}"/>
            <filter val="@PART[liquidEnginemogulmp1500]:FOR[xxxRP0]_x000a_{_x000a_    %TechRequired = stagedCombustion1986_x000a_    %cost = 5400_x000a_    %entryCost = 108000_x000a_    RP0conf = true_x000a_    @description ^=:$: From AIES mod_x000a__x000a_    MODULE_x000a_    { name = ModuleTagEngineLiquidTurbo }_x000a__x000a_}"/>
            <filter val="@PART[liquidEngineorbit2]:FOR[xxxRP0]_x000a_{_x000a_    %TechRequired = orbitalRocketry1959_x000a_    %cost = 450_x000a_    %entryCost = 9000_x000a_    RP0conf = true_x000a_    @description ^=:$: From AIES mod_x000a__x000a_    MODULE_x000a_    { name = ModuleTagEngineLiquidTurbo }_x000a__x000a_}"/>
            <filter val="@PART[liquidEngineprodulVR2]:FOR[xxxRP0]_x000a_{_x000a_    %TechRequired = orbitalRocketry1959_x000a_    %cost = 1550_x000a_    %entryCost = 16000_x000a_    RP0conf = true_x000a_    @description ^=:$: From AIES mod_x000a__x000a_    MODULE_x000a_    { name = ModuleTagEngineLiquidTurbo }_x000a__x000a_}"/>
            <filter val="@PART[LMiniAircaftTail]:FOR[xxxRP0]_x000a_{_x000a_    %TechRequired = start_x000a_    %cost = 1_x000a_    %entryCost = 20_x000a_    RP0conf = true_x000a_    @description ^=:$: From SXT mod_x000a_}"/>
            <filter val="@PART[LMkIIAircaftTail]:FOR[xxxRP0]_x000a_{_x000a_    %TechRequired = advancedJetEngines_x000a_    %cost = 200_x000a_    %entryCost = 4000_x000a_    RP0conf = true_x000a_    @description ^=:$: From SXT mod_x000a_}"/>
            <filter val="@PART[LMkIIIAircaftFus]:FOR[xxxRP0]_x000a_{_x000a_    %TechRequired = advancedJetEngines_x000a_    %cost = 250_x000a_    %entryCost = 5000_x000a_    RP0conf = true_x000a_    @description ^=:$: From SXT mod_x000a_}"/>
            <filter val="@PART[LMkIIIAircaftFusLong]:FOR[xxxRP0]_x000a_{_x000a_    %TechRequired = advancedJetEngines_x000a_    %cost = 16000_x000a_    %entryCost = 64000_x000a_    RP0conf = false_x000a_    @description ^=:$: From SXT mod_x000a_}"/>
            <filter val="@PART[longAntenna]:FOR[xxxRP0]_x000a_{_x000a_    %TechRequired = lunarRangeComms_x000a_    %cost = 50_x000a_    %entryCost = 2000_x000a_    RP0conf = true_x000a_    @description ^=:$: From Stock (RO Config) mod_x000a__x000a_    MODULE_x000a_    { name = ModuleTagInstruments }_x000a__x000a_}"/>
            <filter val="@PART[LongDeployableAntenna]:FOR[xxxRP0]_x000a_{_x000a_    %TechRequired = advancedComms_x000a_    %cost = 1200_x000a_    %entryCost = 20000_x000a_    RP0conf = true_x000a_    @description ^=:$: From Ven Stock Revamp mod_x000a__x000a_    MODULE_x000a_    { name = ModuleTagInstruments }_x000a__x000a_}"/>
            <filter val="@PART[LongLadder]:FOR[xxxRP0]_x000a_{_x000a_    %TechRequired = start_x000a_    %cost = 3_x000a_    %entryCost = 60_x000a_    RP0conf = true_x000a_    @description ^=:$: From Stock (RO Config) mod_x000a_}"/>
            <filter val="@PART[LRadialAirIntake]:FOR[xxxRP0]_x000a_{_x000a_    %TechRequired = start_x000a_    %cost = 20_x000a_    %entryCost = 400_x000a_    RP0conf = true_x000a_    @description ^=:$: From SXT mod_x000a_}"/>
            <filter val="@PART[LRDecoupler]:FOR[xxxRP0]_x000a_{_x000a_    %TechRequired = start_x000a_    %cost = 20_x000a_    %entryCost = 5_x000a_    RP0conf = true_x000a_    @description ^=:$: From AIES mod_x000a_}"/>
            <filter val="@PART[LSmallFuelMod]:FOR[xxxRP0]_x000a_{_x000a_    %TechRequired = spaceStationPrototypes_x000a_    %cost = 2000_x000a_    %entryCost = 40000_x000a_    RP0conf = true_x000a_    @description ^=:$: From SXT mod_x000a_}"/>
            <filter val="@PART[LSVCM3]:FOR[xxxRP0]_x000a_{_x000a_    %TechRequired = spaceStationPrototypes_x000a_    %cost = 4000_x000a_    %entryCost = 80000_x000a_    RP0conf = true_x000a_    @description ^=:$: From SXT mod_x000a__x000a_    MODULE_x000a_    { name = ModuleTagHumanRated }_x000a__x000a_}"/>
            <filter val="@PART[luna_als]:FOR[xxxRP0]_x000a_{_x000a_    %TechRequired = matureAvionics_x000a_    %cost = 1500_x000a_    %entryCost = 500_x000a_    RP0conf = false_x000a_    @description ^=:$: From RN Soviet Probes mod_x000a_}"/>
            <filter val="@PART[luna_astro]:FOR[xxxRP0]_x000a_{_x000a_    %TechRequired = matureAvionics_x000a_    %cost = 1000_x000a_    %entryCost = 500_x000a_    RP0conf = false_x000a_    @description ^=:$: From RN Soviet Probes mod_x000a_}"/>
            <filter val="@PART[luna_dec]:FOR[xxxRP0]_x000a_{_x000a_    %TechRequired = materialsScienceAdvCapsules_x000a_    %cost = 400_x000a_    %entryCost = 5200_x000a_    RP0conf = false_x000a_    @description ^=:$: From RN Soviet Probes mod_x000a_}"/>
            <filter val="@PART[luna_ktdu]:FOR[xxxRP0]_x000a_{_x000a_    %TechRequired = improvedComms_x000a_    %cost = 8000_x000a_    %entryCost = 500_x000a_    RP0conf = false_x000a_    @description ^=:$: From RN Soviet Probes mod_x000a_}"/>
            <filter val="@PART[luna_radio]:FOR[xxxRP0]_x000a_{_x000a_    %TechRequired = improvedComms_x000a_    %cost = 1000_x000a_    %entryCost = 500_x000a_    RP0conf = false_x000a_    @description ^=:$: From RN Soviet Probes mod_x000a_}"/>
            <filter val="@PART[luna_vernier]:FOR[xxxRP0]_x000a_{_x000a_    %TechRequired = earlyFlightControl_x000a_    %cost = 200_x000a_    %entryCost = 500_x000a_    RP0conf = false_x000a_    @description ^=:$: From RN Soviet Probes mod_x000a_}"/>
            <filter val="@PART[luna11_als]:FOR[xxxRP0]_x000a_{_x000a_    %TechRequired = matureAvionics_x000a_    %cost = 1500_x000a_    %entryCost = 500_x000a_    RP0conf = false_x000a_    @description ^=:$: From RN Soviet Probes mod_x000a_}"/>
            <filter val="@PART[luna13_als]:FOR[xxxRP0]_x000a_{_x000a_    %TechRequired = matureAvionics_x000a_    %cost = 1100_x000a_    %entryCost = 500_x000a_    RP0conf = false_x000a_    @description ^=:$: From RN Soviet Probes mod_x000a_}"/>
            <filter val="@PART[luna2]:FOR[xxxRP0]_x000a_{_x000a_    %TechRequired = basicAvionics_x000a_    %cost = 1100_x000a_    %entryCost = 500_x000a_    RP0conf = false_x000a_    @description ^=:$: From RN Soviet Probes mod_x000a_}"/>
            <filter val="@PART[luna3]:FOR[xxxRP0]_x000a_{_x000a_    %TechRequired = basicAvionics_x000a_    %cost = 1500_x000a_    %entryCost = 500_x000a_    RP0conf = false_x000a_    @description ^=:$: From RN Soviet Probes mod_x000a_}"/>
            <filter val="@PART[luna9_airbag_cvr]:FOR[xxxRP0]_x000a_{_x000a_    %TechRequired = lunarRatedHeatshields_x000a_    %cost = 1100_x000a_    %entryCost = 500_x000a_    RP0conf = false_x000a_    @description ^=:$: From RN Soviet Probes mod_x000a_}"/>
            <filter val="@PART[luna9_als]:FOR[xxxRP0]_x000a_{_x000a_    %TechRequired = lunarRatedHeatshields_x000a_    %cost = 1100_x000a_    %entryCost = 500_x000a_    RP0conf = false_x000a_    @description ^=:$: From RN Soviet Probes mod_x000a_}"/>
            <filter val="@PART[LVT15]:FOR[xxxRP0]_x000a_{_x000a_    %TechRequired = start_x000a_    %cost = 150_x000a_    %entryCost = 3000_x000a_    RP0conf = true_x000a_    @description ^=:$: From Ven Stock Revamp mod_x000a__x000a_    MODULE_x000a_    { name = ModuleTagEngineLiquidTurbo }_x000a__x000a_}"/>
            <filter val="@PART[M55]:FOR[xxxRP0]_x000a_{_x000a_    %TechRequired = solids1962_x000a_    %cost = 750_x000a_    %entryCost = 15000_x000a_    RP0conf = true_x000a_    @description ^=:$: From Stock (RO Config) mod_x000a__x000a_    MODULE_x000a_    { name = ModuleTagEngineSolid }_x000a__x000a_}"/>
            <filter val="@PART[magellan]:FOR[xxxRP0]_x000a_{_x000a_    %TechRequired = longTermAvionics_x000a_    %cost = 3448_x000a_    %entryCost = 69778_x000a_    RP0conf = true_x000a_    @description ^=:$: From RN US Probes mod_x000a__x000a_    MODULE_x000a_    { name = ModuleTagAvionics }_x000a__x000a_}"/>
            <filter val="@PART[MassiveBooster]:FOR[xxxRP0]_x000a_{_x000a_    %TechRequired = solids2009_x000a_    %cost = 8000_x000a_    %entryCost = 160000_x000a_    RP0conf = true_x000a_    @description ^=:$: From Stock (RO Config) mod_x000a__x000a_    MODULE_x000a_    { name = ModuleTagEngineSolid }_x000a__x000a_}"/>
            <filter val="@PART[Maxurpod]:FOR[xxxRP0]_x000a_{_x000a_    %TechRequired = internationalAvionics_x000a_    %cost = 15000_x000a_    %entryCost = 300000_x000a_    RP0conf = true_x000a_    @description ^=:$: From AIES mod_x000a__x000a_    MODULE_x000a_    { name = ModuleTagAvionics }_x000a__x000a_}"/>
            <filter val="@PART[mediumDishAntenna]:FOR[xxxRP0]_x000a_{_x000a_    %TechRequired = improvedComms_x000a_    %cost = 500_x000a_    %entryCost = 10000_x000a_    RP0conf = true_x000a_    @description ^=:$: From Stock (RO Config) mod_x000a__x000a_    MODULE_x000a_    { name = ModuleTagInstruments }_x000a__x000a_}"/>
            <filter val="@PART[MedLadder]:FOR[xxxRP0]_x000a_{_x000a_    %TechRequired = start_x000a_    %cost = 2_x000a_    %entryCost = 40_x000a_    RP0conf = true_x000a_    @description ^=:$: From Stock (RO Config) mod_x000a_}"/>
            <filter val="@PART[MedLadderUtility]:FOR[xxxRP0]_x000a_{_x000a_    %TechRequired = start_x000a_    %cost = 20_x000a_    %entryCost = 400_x000a_    RP0conf = true_x000a_    @description ^=:$: From Stock (RO Config) mod_x000a_}"/>
            <filter val="@PART[MEMDescentMod]:FOR[xxxRP0]_x000a_{_x000a_    %TechRequired = lunarLanding_x000a_    %cost = 8000_x000a_    %entryCost = 280000_x000a_    RP0conf = true_x000a_    @description ^=:$: From SXT mod_x000a__x000a_    MODULE_x000a_    { name = ModuleTagHumanRated }_x000a__x000a_}"/>
            <filter val="@PART[MEMLander]:FOR[xxxRP0]_x000a_{_x000a_    %TechRequired = lunarLanding_x000a_    %cost = 8000_x000a_    %entryCost = 280000_x000a_    RP0conf = true_x000a_    @description ^=:$: From SXT mod_x000a__x000a_    MODULE_x000a_    { name = ModuleTagHabitable }_x000a_    MODULE_x000a_    { name = ModuleTagHumanRated }_x000a__x000a_}"/>
            <filter val="@PART[microEngine]:FOR[xxxRP0]_x000a_{_x000a_    %TechRequired = earlyFlightControl_x000a_    %cost = 60_x000a_    %entryCost = 1200_x000a_    RP0conf = true_x000a_    @description ^=:$: From Stock (RO Config) mod_x000a__x000a_    MODULE_x000a_    { name = ModuleTagEngineLiquidPF }_x000a__x000a_}"/>
            <filter val="@PART[microEngineex1sat]:FOR[xxxRP0]_x000a_{_x000a_    %TechRequired = earlyFlightControl_x000a_    %cost = 30_x000a_    %entryCost = 600_x000a_    RP0conf = true_x000a_    @description ^=:$: From AIES mod_x000a__x000a_    MODULE_x000a_    { name = ModuleTagEngineLiquidPF }_x000a__x000a_}"/>
            <filter val="@PART[microIbeam]:FOR[xxxRP0]_x000a_{_x000a_    %TechRequired = materialsScienceLunar_x000a_    %cost = 15_x000a_    %entryCost = 6800_x000a_    RP0conf = false_x000a_    @description ^=:$: From Stock (RO Config) mod_x000a_}"/>
            <filter val="@PART[miniFuelTank]:FOR[xxxRP0]_x000a_{_x000a_    %TechRequired = start_x000a_    %cost = 30_x000a_    %entryCost = 600_x000a_    RP0conf = true_x000a_    @description ^=:$: From Stock (RO Config) mod_x000a_}"/>
            <filter val="@PART[miniFuselage]:FOR[xxxRP0]_x000a_{_x000a_    %TechRequired = hypersonicFlightRP0_x000a_    %cost = 75_x000a_    %entryCost = 4500_x000a_    RP0conf = true_x000a_    @description ^=:$: From Stock (RO Config) mod_x000a_}"/>
            <filter val="@PART[miniIntake]:FOR[xxxRP0]_x000a_{_x000a_    %TechRequired = supersonicDev_x000a_    %cost = 20_x000a_    %entryCost = 400_x000a_    RP0conf = true_x000a_    @description ^=:$: From Stock (RO Config) mod_x000a_}"/>
            <filter val="@PART[miniJetEngine]:FOR[xxxRP0]_x000a_{_x000a_    %TechRequired = supersonicFlightRP0_x000a_    %cost = 50_x000a_    %entryCost = 1000_x000a_    RP0conf = true_x000a_    @description ^=:$: From Stock (RO Config) mod_x000a_}"/>
            <filter val="@PART[miniLandingLeg]:FOR[xxxRP0]_x000a_{_x000a_    %TechRequired = humanRatedEDL_x000a_    %cost = 100_x000a_    %entryCost = 10000_x000a_    RP0conf = true_x000a_    @description ^=:$: From Stock (RO Config) mod_x000a_}"/>
            <filter val="@PART[Mk1?S39?Cockpit]:FOR[xxxRP0]_x000a_{_x000a_    %TechRequired = matureSupersonic_x000a_    %cost = 350_x000a_    %entryCost = 7000_x000a_    RP0conf = true_x000a_    @description ^=:$: From Aviation Cockpits mod_x000a__x000a_    MODULE_x000a_    { name = ModuleTagHabitable }_x000a__x000a_}"/>
            <filter val="@PART[Mk1?Su30?Cockpit]:FOR[xxxRP0]_x000a_{_x000a_    %TechRequired = refinedTurbofans_x000a_    %cost = 1800_x000a_    %entryCost = 2600_x000a_    RP0conf = false_x000a_    @description ^=:$: From Aviation Cockpits mod_x000a_}"/>
            <filter val="@PART[MK1Cargobay]:FOR[xxxRP0]_x000a_{_x000a_    %TechRequired = hypersonicFlightRP0_x000a_    %cost = 500_x000a_    %entryCost = 10000_x000a_    RP0conf = true_x000a_    @description ^=:$: From Ven Stock Revamp mod_x000a_}"/>
            <filter val="@PART[MK1Fuselage]:FOR[xxxRP0]_x000a_{_x000a_    %TechRequired = hypersonicFlightRP0_x000a_    %cost = 500_x000a_    %entryCost = 5000_x000a_    RP0conf = true_x000a_    @description ^=:$: From Stock (RO Config) mod_x000a_}"/>
            <filter val="@PART[Mk1FuselageStructural]:FOR[xxxRP0]_x000a_{_x000a_    %TechRequired = hypersonicFlightRP0_x000a_    %cost = 600_x000a_    %entryCost = 5500_x000a_    RP0conf = true_x000a_    @description ^=:$: From Stock (RO Config) mod_x000a_}"/>
            <filter val="@PART[MK1IntakeFuselage]:FOR[xxxRP0]_x000a_{_x000a_    %TechRequired = hypersonicFlightRP0_x000a_    %cost = 20_x000a_    %entryCost = 400_x000a_    RP0conf = true_x000a_    @description ^=:$: From Stock (RO Config) mod_x000a_}"/>
            <filter val="@PART[mk2_1m_AdapterLong]:FOR[xxxRP0]_x000a_{_x000a_    %TechRequired = matureTurbofans_x000a_    %cost = 1_x000a_    %entryCost = 17500_x000a_    RP0conf = false_x000a_    @description ^=:$: From Stock (RO Config) mod_x000a_}"/>
            <filter val="@PART[mk2_1m_Bicoupler]:FOR[xxxRP0]_x000a_{_x000a_    %TechRequired = matureTurbofans_x000a_    %cost = 1_x000a_    %entryCost = 19800_x000a_    RP0conf = false_x000a_    @description ^=:$: From Stock (RO Config) mod_x000a_}"/>
            <filter val="@PART[mk2CargoBayL]:FOR[xxxRP0]_x000a_{_x000a_    %TechRequired = matureTurbofans_x000a_    %cost = 2500_x000a_    %entryCost = 100000_x000a_    RP0conf = true_x000a_    @description ^=:$: From Stock (RO Config) mod_x000a_}"/>
            <filter val="@PART[mk2CargoBayS]:FOR[xxxRP0]_x000a_{_x000a_    %TechRequired = matureTurbofans_x000a_    %cost = 1250_x000a_    %entryCost = 100000_x000a_    RP0conf = true_x000a_    @description ^=:$: From Stock (RO Config) mod_x000a_}"/>
            <filter val="@PART[mk2Cockpit_Inline]:FOR[xxxRP0]_x000a_{_x000a_    %TechRequired = effectiveSpaceplanes_x000a_    %cost = 14000_x000a_    %entryCost = 280000_x000a_    RP0conf = true_x000a_    @description ^=:$: From Stock (RO Config) mod_x000a_}"/>
            <filter val="@PART[mk2DockingPort]:FOR[xxxRP0]_x000a_{_x000a_    %TechRequired = spaceStationControl_x000a_    %cost = 4000_x000a_    %entryCost = 80000_x000a_    RP0conf = true_x000a_    @description ^=:$: From Stock (RO Config) mod_x000a__x000a_    MODULE_x000a_    { name = ModuleTagDecoupler }_x000a__x000a_}"/>
            <filter val="@PART[mk2DroneCore]:FOR[xxxRP0]_x000a_{_x000a_    %TechRequired = matureTurbofans_x000a_    %cost = 2000_x000a_    %entryCost = 40000_x000a_    RP0conf = true_x000a_    @description ^=:$: From Stock (RO Config) mod_x000a__x000a_    MODULE_x000a_    { name = ModuleTagAvionics }_x000a__x000a_}"/>
            <filter val="@PART[mk2Fuselage]:FOR[xxxRP0]_x000a_{_x000a_    %TechRequired = matureTurbofans_x000a_    %cost = 1_x000a_    %entryCost = 18500_x000a_    RP0conf = false_x000a_    @description ^=:$: From Stock (RO Config) mod_x000a_}"/>
            <filter val="@PART[mk2FuselageLongLFO]:FOR[xxxRP0]_x000a_{_x000a_    %TechRequired = matureTurbofans_x000a_    %cost = 1_x000a_    %entryCost = 18500_x000a_    RP0conf = false_x000a_    @description ^=:$: From Stock (RO Config) mod_x000a_}"/>
            <filter val="@PART[mk2FuselageShortLFO]:FOR[xxxRP0]_x000a_{_x000a_    %TechRequired = matureTurbofans_x000a_    %cost = 1_x000a_    %entryCost = 18500_x000a_    RP0conf = false_x000a_    @description ^=:$: From Stock (RO Config) mod_x000a_}"/>
            <filter val="@PART[mk2FuselageShortLiquid]:FOR[xxxRP0]_x000a_{_x000a_    %TechRequired = matureTurbofans_x000a_    %cost = 1_x000a_    %entryCost = 18500_x000a_    RP0conf = false_x000a_    @description ^=:$: From Stock (RO Config) mod_x000a_}"/>
            <filter val="@PART[mk2FuselageShortMono]:FOR[xxxRP0]_x000a_{_x000a_    %TechRequired = matureTurbofans_x000a_    %cost = 1_x000a_    %entryCost = 18500_x000a_    RP0conf = false_x000a_    @description ^=:$: From Stock (RO Config) mod_x000a_}"/>
            <filter val="@PART[mk2LanderCabin]:FOR[xxxRP0]_x000a_{_x000a_    %TechRequired = lunarLanding_x000a_    %cost = 4500_x000a_    %entryCost = 90000_x000a_    RP0conf = true_x000a_    @description ^=:$: From Stock (RO Config) mod_x000a_}"/>
            <filter val="@PART[mk2SpacePlaneAdapter]:FOR[xxxRP0]_x000a_{_x000a_    %TechRequired = matureTurbofans_x000a_    %cost = 1_x000a_    %entryCost = 14600_x000a_    RP0conf = false_x000a_    @description ^=:$: From Stock (RO Config) mod_x000a_}"/>
            <filter val="@PART[mk3CargoBayL]:FOR[xxxRP0]_x000a_{_x000a_    %TechRequired = spaceShuttles_x000a_    %cost = 10000_x000a_    %entryCost = 200000_x000a_    RP0conf = true_x000a_    @description ^=:$: From Stock (RO Config) mod_x000a_}"/>
            <filter val="@PART[mk3CargoBayM]:FOR[xxxRP0]_x000a_{_x000a_    %TechRequired = spaceShuttles_x000a_    %cost = 5000_x000a_    %entryCost = 200000_x000a_    RP0conf = true_x000a_    @description ^=:$: From Stock (RO Config) mod_x000a_}"/>
            <filter val="@PART[mk3CargoBayS]:FOR[xxxRP0]_x000a_{_x000a_    %TechRequired = spaceShuttles_x000a_    %cost = 2500_x000a_    %entryCost = 200000_x000a_    RP0conf = true_x000a_    @description ^=:$: From Stock (RO Config) mod_x000a_}"/>
            <filter val="@PART[mk3CargoRamp]:FOR[xxxRP0]_x000a_{_x000a_    %TechRequired = refinedTurbofans_x000a_    %cost = 3300_x000a_    %entryCost = 200000_x000a_    RP0conf = true_x000a_    @description ^=:$: From Stock (RO Config) mod_x000a_}"/>
            <filter val="@PART[mk3FuselageLF_100]:FOR[xxxRP0]_x000a_{_x000a_    %TechRequired = spaceShuttles_x000a_    %cost = 1.111111_x000a_    %entryCost = 84000_x000a_    RP0conf = false_x000a_    @description ^=:$: From Stock (RO Config) mod_x000a_}"/>
            <filter val="@PART[mk3FuselageLF_25]:FOR[xxxRP0]_x000a_{_x000a_    %TechRequired = spaceShuttles_x000a_    %cost = 1_x000a_    %entryCost = 21000_x000a_    RP0conf = false_x000a_    @description ^=:$: From Stock (RO Config) mod_x000a_}"/>
            <filter val="@PART[mk3FuselageLF_50]:FOR[xxxRP0]_x000a_{_x000a_    %TechRequired = spaceShuttles_x000a_    %cost = 1_x000a_    %entryCost = 42000_x000a_    RP0conf = false_x000a_    @description ^=:$: From Stock (RO Config) mod_x000a_}"/>
            <filter val="@PART[mk3FuselageLFO_100]:FOR[xxxRP0]_x000a_{_x000a_    %TechRequired = spaceShuttles_x000a_    %cost = 12.11111_x000a_    %entryCost = 84000_x000a_    RP0conf = false_x000a_    @description ^=:$: From Stock (RO Config) mod_x000a_}"/>
            <filter val="@PART[mk3FuselageLFO_25]:FOR[xxxRP0]_x000a_{_x000a_    %TechRequired = spaceShuttles_x000a_    %cost = 3.027778_x000a_    %entryCost = 21000_x000a_    RP0conf = false_x000a_    @description ^=:$: From Stock (RO Config) mod_x000a_}"/>
            <filter val="@PART[mk3FuselageLFO_50]:FOR[xxxRP0]_x000a_{_x000a_    %TechRequired = spaceShuttles_x000a_    %cost = 6.055555_x000a_    %entryCost = 42000_x000a_    RP0conf = false_x000a_    @description ^=:$: From Stock (RO Config) mod_x000a_}"/>
            <filter val="@PART[mk3FuselageMONO]:FOR[xxxRP0]_x000a_{_x000a_    %TechRequired = spaceShuttles_x000a_    %cost = 1.688889_x000a_    %entryCost = 21000_x000a_    RP0conf = false_x000a_    @description ^=:$: From Stock (RO Config) mod_x000a_}"/>
            <filter val="@PART[mm_shield1]:FOR[xxxRP0]_x000a_{_x000a_    %TechRequired = earlySpaceStations_x000a_    %cost = 1200_x000a_    %entryCost = 50000_x000a_    RP0conf = true_x000a_    @description ^=:$: From RN Skylab mod_x000a_}"/>
            <filter val="@PART[mm_shield2]:FOR[xxxRP0]_x000a_{_x000a_    %TechRequired = earlySpaceStations_x000a_    %cost = 1200_x000a_    %entryCost = 50000_x000a_    RP0conf = true_x000a_    @description ^=:$: From RN Skylab mod_x000a_}"/>
            <filter val="@PART[molniya_asas]:FOR[xxxRP0]_x000a_{_x000a_    %TechRequired = earlyDocking_x000a_    %cost = 1250_x000a_    %entryCost = 42000_x000a_    RP0conf = false_x000a_    @description ^=:$: From RN Soviet Probes mod_x000a_}"/>
            <filter val="@PART[molniya1]:FOR[xxxRP0]_x000a_{_x000a_    %TechRequired = matureAvionics_x000a_    %cost = 10500_x000a_    %entryCost = 500_x000a_    RP0conf = false_x000a_    @description ^=:$: From RN Soviet Probes mod_x000a_}"/>
            <filter val="@PART[MonkeyCargoBoosterSLSADJ]:FOR[xxxRP0]_x000a_{_x000a_    %TechRequired = hydrolox2009_x000a_    %cost = 10900_x000a_    %entryCost = 30000_x000a_    RP0conf = false_x000a_    @description ^=:$: From Chaka Monkey mod_x000a_}"/>
            <filter val="@PART[MonkeyPodpsADAPTER]:FOR[xxxRP0]_x000a_{_x000a_    %TechRequired = modularSpaceStations_x000a_    %cost = 8000_x000a_    %entryCost = 160000_x000a_    RP0conf = true_x000a_    @description ^=:$: From Chaka Monkey mod_x000a_}"/>
            <filter val="@PART[MonkeySMA8FPodLANDERPsXX]:FOR[xxxRP0]_x000a_{_x000a_    %TechRequired = modularSpaceStations_x000a_    %cost = 2000_x000a_    %entryCost = 5400_x000a_    RP0conf = false_x000a_    @description ^=:$: From Chaka Monkey mod_x000a_}"/>
            <filter val="@PART[mpdt-0625]:FOR[xxxRP0]_x000a_{_x000a_    %TechRequired = improvedElecPropulsion_x000a_    %cost = 9230_x000a_    %entryCost = 19250_x000a_    RP0conf = true_x000a_    @description ^=:$: From Near Future Propulsion mod_x000a_}"/>
            <filter val="@PART[mpdt-125]:FOR[xxxRP0]_x000a_{_x000a_    %TechRequired = advancedElecPropulsion_x000a_    %cost = 16614_x000a_    %entryCost = 23000_x000a_    RP0conf = true_x000a_    @description ^=:$: From Near Future Propulsion mod_x000a_}"/>
            <filter val="@PART[mpdt-25]:FOR[xxxRP0]_x000a_{_x000a_    %TechRequired = colonization2051ElecProp_x000a_    %cost = 37920_x000a_    %entryCost = 32000_x000a_    RP0conf = true_x000a_    @description ^=:$: From Near Future Propulsion mod_x000a_}"/>
            <filter val="@PART[MR_80b_MLE]:FOR[xxxRP0]_x000a_{_x000a_    %TechRequired = reusability_x000a_    %cost = 200_x000a_    %entryCost = 2800_x000a_    RP0conf = false_x000a_    @description ^=:$: From Niche Parts mod_x000a_}"/>
            <filter val="@PART[MR103]:FOR[xxxRP0]_x000a_{_x000a_    %TechRequired = orbitalRocketry1976_x000a_    %cost = 280_x000a_    %entryCost = 4200_x000a_    RP0conf = false_x000a_    @description ^=:$: From Niche Parts mod_x000a_}"/>
            <filter val="@PART[MR104]:FOR[xxxRP0]_x000a_{_x000a_    %TechRequired = orbitalRocketry1976_x000a_    %cost = 200_x000a_    %entryCost = 2800_x000a_    RP0conf = false_x000a_    @description ^=:$: From Niche Parts mod_x000a_}"/>
            <filter val="@PART[MR106Axial]:FOR[xxxRP0]_x000a_{_x000a_    %TechRequired = orbitalRocketry1992_x000a_    %cost = 280_x000a_    %entryCost = 4200_x000a_    RP0conf = false_x000a_    @description ^=:$: From Niche Parts mod_x000a_}"/>
            <filter val="@PART[MR106Lateral]:FOR[xxxRP0]_x000a_{_x000a_    %TechRequired = orbitalRocketry1992_x000a_    %cost = 280_x000a_    %entryCost = 4200_x000a_    RP0conf = false_x000a_    @description ^=:$: From Niche Parts mod_x000a_}"/>
            <filter val="@PART[MR107]:FOR[xxxRP0]_x000a_{_x000a_    %TechRequired = orbitalRocketry2004_x000a_    %cost = 200_x000a_    %entryCost = 2800_x000a_    RP0conf = false_x000a_    @description ^=:$: From Niche Parts mod_x000a_}"/>
            <filter val="@PART[MR111]:FOR[xxxRP0]_x000a_{_x000a_    %TechRequired = orbitalRocketry1992_x000a_    %cost = 280_x000a_    %entryCost = 4200_x000a_    RP0conf = false_x000a_    @description ^=:$: From Niche Parts mod_x000a_}"/>
            <filter val="@PART[MR80TDE]:FOR[xxxRP0]_x000a_{_x000a_    %TechRequired = advancedUncrewedLanding_x000a_    %cost = 200_x000a_    %entryCost = 2800_x000a_    RP0conf = false_x000a_    @description ^=:$: From Niche Parts mod_x000a_}"/>
            <filter val="@PART[MRM106D]:FOR[xxxRP0]_x000a_{_x000a_    %TechRequired = largeStationControl_x000a_    %cost = 1400_x000a_    %entryCost = 4200_x000a_    RP0conf = false_x000a_    @description ^=:$: From Niche Parts mod_x000a_}"/>
            <filter val="@PART[MRM106D4]:FOR[xxxRP0]_x000a_{_x000a_    %TechRequired = orbitalRocketry1998_x000a_    %cost = 1400_x000a_    %entryCost = 4200_x000a_    RP0conf = false_x000a_    @description ^=:$: From Niche Parts mod_x000a_}"/>
            <filter val="@PART[MRM106F]:FOR[xxxRP0]_x000a_{_x000a_    %TechRequired = largeStationControl_x000a_    %cost = 1400_x000a_    %entryCost = 4200_x000a_    RP0conf = false_x000a_    @description ^=:$: From Niche Parts mod_x000a_}"/>
            <filter val="@PART[MRM111]:FOR[xxxRP0]_x000a_{_x000a_    %TechRequired = gridFins_x000a_    %cost = 280_x000a_    %entryCost = 4200_x000a_    RP0conf = false_x000a_    @description ^=:$: From Niche Parts mod_x000a_}"/>
            <filter val="@PART[mumech_MJ2_Pod]:FOR[xxxRP0]_x000a_{_x000a_    %TechRequired = modernAvionics_x000a_    %cost = 35000_x000a_    %entryCost = 250000_x000a_    RP0conf = false_x000a_    @description ^=:$: From MechJeb mod_x000a_}"/>
            <filter val="@PART[nacelleBody]:FOR[xxxRP0]_x000a_{_x000a_    %TechRequired = matureSupersonic_x000a_    %cost = 600_x000a_    %entryCost = 6500_x000a_    RP0conf = false_x000a_    @description ^=:$: From Stock (RO Config) mod_x000a_}"/>
            <filter val="@PART[ndsport1]:FOR[xxxRP0]_x000a_{_x000a_    %TechRequired = gridFins_x000a_    %cost = 350_x000a_    %entryCost = 7500_x000a_    RP0conf = false_x000a_    @description ^=:$: From CST-100 Starliner mod_x000a_}"/>
            <filter val="@PART[ndsport3]:FOR[xxxRP0]_x000a_{_x000a_    %TechRequired = gridFins_x000a_    %cost = 350_x000a_    %entryCost = 7500_x000a_    RP0conf = false_x000a_    @description ^=:$: From CST-100 Starliner mod_x000a_}"/>
            <filter val="@PART[neo_dawn]:FOR[xxxRP0]_x000a_{_x000a_    %TechRequired = internationalAvionics_x000a_    %cost = 3449_x000a_    %entryCost = 68995_x000a_    RP0conf = true_x000a_    @description ^=:$: From RN US Probes mod_x000a__x000a_    MODULE_x000a_    { name = ModuleTagAvionics }_x000a__x000a_}"/>
            <filter val="@PART[neo_deepimpact]:FOR[xxxRP0]_x000a_{_x000a_    %TechRequired = internationalAvionics_x000a_    %cost = 2729_x000a_    %entryCost = 54595_x000a_    RP0conf = true_x000a_    @description ^=:$: From RN US Probes mod_x000a__x000a_    MODULE_x000a_    { name = ModuleTagAvionics }_x000a__x000a_}"/>
            <filter val="@PART[neo_deepimpact_impactor]:FOR[xxxRP0]_x000a_{_x000a_    %TechRequired = internationalAvionics_x000a_    %cost = 30_x000a_    %entryCost = 500_x000a_    RP0conf = true_x000a_    @description ^=:$: From RN US Probes mod_x000a__x000a_    MODULE_x000a_    { name = ModuleTagAvionics }_x000a__x000a_}"/>
            <filter val="@PART[neo_ds1]:FOR[xxxRP0]_x000a_{_x000a_    %TechRequired = internationalAvionics_x000a_    %cost = 1207_x000a_    %entryCost = 24139_x000a_    RP0conf = true_x000a_    @description ^=:$: From RN US Probes mod_x000a__x000a_    MODULE_x000a_    { name = ModuleTagAvionics }_x000a__x000a_}"/>
            <filter val="@PART[neo_near]:FOR[xxxRP0]_x000a_{_x000a_    %TechRequired = longTermAvionics_x000a_    %cost = 1131_x000a_    %entryCost = 16972_x000a_    RP0conf = true_x000a_    @description ^=:$: From RN US Probes mod_x000a__x000a_    MODULE_x000a_    { name = ModuleTagAvionics }_x000a__x000a_}"/>
            <filter val="@PART[neo_stardust]:FOR[xxxRP0]_x000a_{_x000a_    %TechRequired = internationalAvionics_x000a_    %cost = 1894_x000a_    %entryCost = 37881_x000a_    RP0conf = true_x000a_    @description ^=:$: From RN US Probes mod_x000a__x000a_    MODULE_x000a_    { name = ModuleTagAvionics }_x000a__x000a_}"/>
            <filter val="@PART[neo_stardust_collector]:FOR[xxxRP0]_x000a_{_x000a_    %TechRequired = internationalAvionics_x000a_    %cost = 30_x000a_    %entryCost = 500_x000a_    RP0conf = true_x000a_    @description ^=:$: From RN US Probes mod_x000a__x000a_    MODULE_x000a_    { name = ModuleTagReentry }_x000a__x000a_}"/>
            <filter val="@PART[neo_stardust_para]:FOR[xxxRP0]_x000a_{_x000a_    %TechRequired = internationalAvionics_x000a_    %cost = 30_x000a_    %entryCost = 500_x000a_    RP0conf = true_x000a_    @description ^=:$: From RN US Probes mod_x000a_}"/>
            <filter val="@PART[neo_ulysses]:FOR[xxxRP0]_x000a_{_x000a_    %TechRequired = longTermAvionics_x000a_    %cost = 2679_x000a_    %entryCost = 53596_x000a_    RP0conf = true_x000a_    @description ^=:$: From RN US Probes mod_x000a__x000a_    MODULE_x000a_    { name = ModuleTagAvionics }_x000a__x000a_}"/>
            <filter val="@PART[neptuno]:FOR[xxxRP0]_x000a_{_x000a_    %TechRequired = advancedAvionics_x000a_    %cost = 15000_x000a_    %entryCost = 300000_x000a_    RP0conf = true_x000a_    @description ^=:$: From AIES mod_x000a__x000a_    MODULE_x000a_    { name = ModuleTagAvionics }_x000a__x000a_}"/>
            <filter val="@PART[NERVA_NRX]:FOR[xxxRP0]_x000a_{_x000a_    %TechRequired = earlyNuclearPropulsion_x000a_    %cost = 1657_x000a_    %entryCost = 33146_x000a_    RP0conf = true_x000a_    @description ^=:$: From Bornholio Nuclear mod_x000a__x000a_    MODULE_x000a_    { name = ModuleTagNuclear }_x000a__x000a_}"/>
            <filter val="@PART[NERVA_XE]:FOR[xxxRP0]_x000a_{_x000a_    %TechRequired = earlyNuclearPropulsion_x000a_    %cost = 1969_x000a_    %entryCost = 39375_x000a_    RP0conf = true_x000a_    @description ^=:$: From Bornholio Nuclear mod_x000a__x000a_    MODULE_x000a_    { name = ModuleTagNuclear }_x000a__x000a_}"/>
            <filter val="@PART[NK33]:FOR[xxxRP0]_x000a_{_x000a_    %TechRequired = stagedCombustion1969_x000a_    %cost = 670_x000a_    %entryCost = 13400_x000a_    RP0conf = true_x000a_    @description ^=:$: From NK33 mod_x000a__x000a_    MODULE_x000a_    { name = ModuleTagEngineLiquidTurbo }_x000a__x000a_}"/>
            <filter val="@PART[NK33_StockVersion]:FOR[xxxRP0]_x000a_{_x000a_    %TechRequired = stagedCombustion1969_x000a_    %cost = 670_x000a_    %entryCost = 13400_x000a_    RP0conf = true_x000a_    @description ^=:$: From Soviet Engines mod_x000a__x000a_    MODULE_x000a_    { name = ModuleTagEngineLiquidTurbo }_x000a__x000a_}"/>
            <filter val="@PART[NK33attachment]:FOR[xxxRP0]_x000a_{_x000a_    %TechRequired = stagedCombustion2009_x000a_    %cost = 120_x000a_    %entryCost = 350_x000a_    RP0conf = false_x000a_    @description ^=:$: From RealEngines mod_x000a_}"/>
            <filter val="@PART[NK33engine]:FOR[xxxRP0]_x000a_{_x000a_    %TechRequired = stagedCombustion1969_x000a_    %cost = 670_x000a_    %entryCost = 13400_x000a_    RP0conf = true_x000a_    @description ^=:$: From RealEngines mod_x000a__x000a_    MODULE_x000a_    { name = ModuleTagEngineLiquidTurbo }_x000a__x000a_}"/>
            <filter val="@PART[NK43_StockVersion]:FOR[xxxRP0]_x000a_{_x000a_    %TechRequired = stagedCombustion1969_x000a_    %cost = 780_x000a_    %entryCost = 15600_x000a_    RP0conf = true_x000a_    @description ^=:$: From Soviet Engines mod_x000a__x000a_    MODULE_x000a_    { name = ModuleTagEngineLiquidTurbo }_x000a__x000a_}"/>
            <filter val="@PART[NK43engine]:FOR[xxxRP0]_x000a_{_x000a_    %TechRequired = stagedCombustion1969_x000a_    %cost = 780_x000a_    %entryCost = 15600_x000a_    RP0conf = true_x000a_    @description ^=:$: From RealEngines mod_x000a__x000a_    MODULE_x000a_    { name = ModuleTagEngineLiquidTurbo }_x000a__x000a_}"/>
            <filter val="@PART[noseCone]:FOR[xxxRP0]_x000a_{_x000a_    %TechRequired = start_x000a_    %cost = 10_x000a_    %entryCost = 200_x000a_    RP0conf = true_x000a_    @description ^=:$: From Stock (RO Config) mod_x000a_}"/>
            <filter val="@PART[noseConeAdapter]:FOR[xxxRP0]_x000a_{_x000a_    %TechRequired = scramjetEngines_x000a_    %cost = 1_x000a_    %entryCost = 6500_x000a_    RP0conf = false_x000a_    @description ^=:$: From Stock (RO Config) mod_x000a_}"/>
            <filter val="@PART[nosExplorerRadialEngine]:FOR[xxxRP0]_x000a_{_x000a_    %TechRequired = SIAD_x000a_    %cost = 1400_x000a_    %entryCost = 4200_x000a_    RP0conf = false_x000a_    @description ^=:$: From Chaka Monkey mod_x000a_}"/>
            <filter val="@PART[novapod]:FOR[xxxRP0]_x000a_{_x000a_    %TechRequired = longTermAvionics_x000a_    %cost = 15000_x000a_    %entryCost = 300000_x000a_    RP0conf = true_x000a_    @description ^=:$: From AIES mod_x000a_}"/>
            <filter val="@PART[NP_AMLVUPPER289Jx221]:FOR[xxxRP0]_x000a_{_x000a_    %TechRequired = materialsScienceCommercial_x000a_    %cost = 1_x000a_    %entryCost = 1_x000a_    RP0conf = false_x000a_    @description ^=:$: From Chaka Monkey mod_x000a_}"/>
            <filter val="@PART[NP_CHAKAEMLVENGINE]:FOR[xxxRP0]_x000a_{_x000a_    %TechRequired = materialsScienceInternational_x000a_    %cost = 300_x000a_    %entryCost = 1_x000a_    RP0conf = false_x000a_    @description ^=:$: From Chaka Monkey mod_x000a_}"/>
            <filter val="@PART[NP_lfe_25m_Orbitalbertha_Mini]:FOR[xxxRP0]_x000a_{_x000a_    %TechRequired = orbitalRocketry1959_x000a_    %cost = 1000_x000a_    %entryCost = 44000_x000a_    RP0conf = true_x000a_    @description ^=:$: From FASA mod_x000a__x000a_    MODULE_x000a_    { name = ModuleTagEngineLiquidTurbo }_x000a__x000a_}"/>
            <filter val="@PART[NP_S592]:FOR[xxxRP0]_x000a_{_x000a_    %TechRequired = orbitalRocketry1986_x000a_    %cost = 200_x000a_    %entryCost = 2800_x000a_    RP0conf = false_x000a_    @description ^=:$: From Niche Parts mod_x000a_}"/>
            <filter val="@PART[NP_S598M]:FOR[xxxRP0]_x000a_{_x000a_    %TechRequired = stagedCombustion1998_x000a_    %cost = 200_x000a_    %entryCost = 2800_x000a_    RP0conf = false_x000a_    @description ^=:$: From Niche Parts mod_x000a_}"/>
            <filter val="@PART[nuclearfuel-0625]:FOR[xxxRP0]_x000a_{_x000a_    %TechRequired = advancedNuclearPower_x000a_    %cost = 53400_x000a_    %entryCost = 11800_x000a_    RP0conf = false_x000a_    @description ^=:$: From Near Future Electrical mod_x000a_}"/>
            <filter val="@PART[nuclearfuel-125]:FOR[xxxRP0]_x000a_{_x000a_    %TechRequired = advancedNuclearPower_x000a_    %cost = 267000_x000a_    %entryCost = 57000_x000a_    RP0conf = false_x000a_    @description ^=:$: From Near Future Electrical mod_x000a_}"/>
            <filter val="@PART[nuclearfuel-25]:FOR[xxxRP0]_x000a_{_x000a_    %TechRequired = advancedNuclearPower_x000a_    %cost = 854400_x000a_    %entryCost = 164000_x000a_    RP0conf = false_x000a_    @description ^=:$: From Near Future Electrical mod_x000a_}"/>
            <filter val="@PART[nuclear-recycler-25]:FOR[xxxRP0]_x000a_{_x000a_    %TechRequired = nuclearPowerNF_x000a_    %cost = 390000_x000a_    %entryCost = 360000_x000a_    RP0conf = false_x000a_    @description ^=:$: From Near Future Electrical mod_x000a_}"/>
            <filter val="@PART[OCTOs0Adapter]:FOR[xxxRP0]_x000a_{_x000a_    %TechRequired = materialsScienceLunar_x000a_    %cost = 10_x000a_    %entryCost = 5800_x000a_    RP0conf = false_x000a_    @description ^=:$: From Stock (RO Config) mod_x000a_}"/>
            <filter val="@PART[OCTOServiceBay]:FOR[xxxRP0]_x000a_{_x000a_    %TechRequired = materialsScienceLunar_x000a_    %cost = 60_x000a_    %entryCost = 5800_x000a_    RP0conf = false_x000a_    @description ^=:$: From Stock (RO Config) mod_x000a_}"/>
            <filter val="@PART[OCTOTank]:FOR[xxxRP0]_x000a_{_x000a_    %TechRequired = materialsScienceLunar_x000a_    %cost = 1_x000a_    %entryCost = 5800_x000a_    RP0conf = false_x000a_    @description ^=:$: From Stock (RO Config) mod_x000a_}"/>
            <filter val="@PART[ok_hs]:FOR[xxxRP0]_x000a_{_x000a_    %TechRequired = lunarRatedHeatshields_x000a_    %cost = 1000_x000a_    %entryCost = 30000_x000a_    RP0conf = true_x000a_    @description ^=:$: From RN Soyuz mod_x000a__x000a_    MODULE_x000a_    { name = ModuleTagReentry }_x000a__x000a_}"/>
            <filter val="@PART[ok_para]:FOR[xxxRP0]_x000a_{_x000a_    %TechRequired = matureCapsules_x000a_    %cost = 200_x000a_    %entryCost = 2500_x000a_    RP0conf = true_x000a_    @description ^=:$: From RN Soyuz mod_x000a__x000a_    MODULE_x000a_    { name = ModuleTagHumanRated }_x000a_    MODULE_x000a_    { name = ModuleTagReentry }_x000a__x000a_}"/>
            <filter val="@PART[ok_tft]:FOR[xxxRP0]_x000a_{_x000a_    %TechRequired = materialsScienceAdvCapsules_x000a_    %cost = 800_x000a_    %entryCost = 25000_x000a_    RP0conf = true_x000a_    @description ^=:$: From RN Soyuz mod_x000a_}"/>
            <filter val="@PART[omsEngine]:FOR[xxxRP0]_x000a_{_x000a_    %TechRequired = orbitalRocketry1981_x000a_    %cost = 400_x000a_    %entryCost = 8000_x000a_    RP0conf = true_x000a_    @description ^=:$: From Stock (RO Config) mod_x000a_}"/>
            <filter val="@PART[orbitalorbx]:FOR[xxxRP0]_x000a_{_x000a_    %TechRequired = internationalAvionics_x000a_    %cost = 1500_x000a_    %entryCost = 3000_x000a_    RP0conf = false_x000a_    @description ^=:$: From Chaka Monkey mod_x000a_}"/>
            <filter val="@PART[OscarDtank]:FOR[xxxRP0]_x000a_{_x000a_    %TechRequired = start_x000a_    %cost = 30_x000a_    %entryCost = 600_x000a_    RP0conf = true_x000a_    @description ^=:$: From Stock (RO Config) mod_x000a_}"/>
            <filter val="@PART[OscarEtank]:FOR[xxxRP0]_x000a_{_x000a_    %TechRequired = start_x000a_    %cost = 30_x000a_    %entryCost = 600_x000a_    RP0conf = true_x000a_    @description ^=:$: From Stock (RO Config) mod_x000a_}"/>
            <filter val="@PART[p1_decoupler]:FOR[xxxRP0]_x000a_{_x000a_    %TechRequired = solids1958_x000a_    %cost = 10_x000a_    %entryCost = 50_x000a_    RP0conf = true_x000a_    @description ^=:$: From RN US Probes mod_x000a__x000a_    MODULE_x000a_    { name = ModuleTagDecoupler }_x000a__x000a_}"/>
            <filter val="@PART[pam_d]:FOR[xxxRP0]_x000a_{_x000a_    %TechRequired = solids1981_x000a_    %cost = 1203_x000a_    %entryCost = 24060_x000a_    RP0conf = true_x000a_    @description ^=:$: From RN US Probes mod_x000a__x000a_    MODULE_x000a_    { name = ModuleTagEngineSolid }_x000a__x000a_}"/>
            <filter val="@PART[PAPBarometer]:FOR[xxxRP0]_x000a_{_x000a_    %TechRequired = start_x000a_    %cost = 8_x000a_    %entryCost = 160_x000a_    RP0conf = true_x000a_    @description ^=:$: From AIES mod_x000a__x000a_    MODULE_x000a_    { name = ModuleTagInstruments }_x000a__x000a_}"/>
            <filter val="@PART[parachuteDrogue]:FOR[xxxRP0]_x000a_{_x000a_    %TechRequired = start_x000a_    %cost = 0_x000a_    %entryCost = 0_x000a_    RP0conf = true_x000a_    @description ^=:$: From Stock (RO Config) mod_x000a_}"/>
            <filter val="@PART[parachuteLarge]:FOR[xxxRP0]_x000a_{_x000a_    %TechRequired = start_x000a_    %cost = 0_x000a_    %entryCost = 0_x000a_    RP0conf = true_x000a_    @description ^=:$: From Stock (RO Config) mod_x000a_}"/>
            <filter val="@PART[parachuteRadial]:FOR[xxxRP0]_x000a_{_x000a_    %TechRequired = start_x000a_    %cost = 0_x000a_    %entryCost = 0_x000a_    RP0conf = true_x000a_    @description ^=:$: From Stock (RO Config) mod_x000a_}"/>
            <filter val="@PART[parachuteSingle]:FOR[xxxRP0]_x000a_{_x000a_    %TechRequired = start_x000a_    %cost = 0_x000a_    %entryCost = 0_x000a_    RP0conf = true_x000a_    @description ^=:$: From Stock (RO Config) mod_x000a_}"/>
            <filter val="@PART[ParaDockingPort]:FOR[xxxRP0]_x000a_{_x000a_    %TechRequired = gridFins_x000a_    %cost = 3500_x000a_    %entryCost = 70000_x000a_    RP0conf = true_x000a_    @description ^=:$: From Ven Stock Revamp mod_x000a__x000a_    MODULE_x000a_    { name = ModuleTagDecoupler }_x000a__x000a_}"/>
            <filter val="@PART[PAYLOADADAPTER]:FOR[xxxRP0]_x000a_{_x000a_    %TechRequired = materialsScienceInternational_x000a_    %cost = 600_x000a_    %entryCost = 1200_x000a_    RP0conf = false_x000a_    @description ^=:$: From Chaka Monkey mod_x000a_}"/>
            <filter val="@PART[PAYLOADADAPTER2]:FOR[xxxRP0]_x000a_{_x000a_    %TechRequired = materialsScienceInternational_x000a_    %cost = 600_x000a_    %entryCost = 1200_x000a_    RP0conf = false_x000a_    @description ^=:$: From Chaka Monkey mod_x000a_}"/>
            <filter val="@PART[PC_InflateHeatshieldLxx]:FOR[xxxRP0]_x000a_{_x000a_    %TechRequired = HIAD_x000a_    %cost = 1250_x000a_    %entryCost = 7500_x000a_    RP0conf = false_x000a_    @description ^=:$: From Chaka Monkey mod_x000a_}"/>
            <filter val="@PART[pCtrlSrf1]:FOR[xxxRP0]_x000a_{_x000a_    %TechRequired = start_x000a_    %cost = 0.1_x000a_    %entryCost = 2_x000a_    RP0conf = true_x000a_    @description ^=:$: From Procedural Dynamics mod_x000a_}"/>
            <filter val="@PART[PEWEE100]:FOR[xxxRP0]_x000a_{_x000a_    %TechRequired = basicNuclearPropulsion_x000a_    %cost = 673_x000a_    %entryCost = 13468_x000a_    RP0conf = true_x000a_    @description ^=:$: From Bornholio Nuclear mod_x000a__x000a_    MODULE_x000a_    { name = ModuleTagNuclear }_x000a__x000a_}"/>
            <filter val="@PART[Phoebus1N50]:FOR[xxxRP0]_x000a_{_x000a_    %TechRequired = earlyNuclearPropulsion_x000a_    %cost = 1988_x000a_    %entryCost = 39768_x000a_    RP0conf = true_x000a_    @description ^=:$: From Bornholio Nuclear mod_x000a__x000a_    MODULE_x000a_    { name = ModuleTagNuclear }_x000a__x000a_}"/>
            <filter val="@PART[Phoebus2N100]:FOR[xxxRP0]_x000a_{_x000a_    %TechRequired = basicNuclearPropulsion_x000a_    %cost = 6628_x000a_    %entryCost = 132559_x000a_    RP0conf = true_x000a_    @description ^=:$: From Bornholio Nuclear mod_x000a__x000a_    MODULE_x000a_    { name = ModuleTagNuclear }_x000a__x000a_}"/>
            <filter val="@PART[pioneer_0_1_2]:FOR[xxxRP0]_x000a_{_x000a_    %TechRequired = earlyAvionics_x000a_    %cost = 170_x000a_    %entryCost = 3400_x000a_    RP0conf = true_x000a_    @description ^=:$: From RN US Probes mod_x000a__x000a_    MODULE_x000a_    { name = ModuleTagAvionics }_x000a__x000a_}"/>
            <filter val="@PART[pioneer_10_11]:FOR[xxxRP0]_x000a_{_x000a_    %TechRequired = advancedAvionics_x000a_    %cost = 800_x000a_    %entryCost = 14000_x000a_    RP0conf = true_x000a_    @description ^=:$: From RN US Probes mod_x000a__x000a_    MODULE_x000a_    { name = ModuleTagAvionics }_x000a__x000a_}"/>
            <filter val="@PART[pioneer_3_4]:FOR[xxxRP0]_x000a_{_x000a_    %TechRequired = earlyAvionics_x000a_    %cost = 210_x000a_    %entryCost = 4200_x000a_    RP0conf = true_x000a_    @description ^=:$: From RN US Probes mod_x000a__x000a_    MODULE_x000a_    { name = ModuleTagAvionics }_x000a__x000a_}"/>
            <filter val="@PART[pioneer_5]:FOR[xxxRP0]_x000a_{_x000a_    %TechRequired = basicAvionics_x000a_    %cost = 360_x000a_    %entryCost = 7200_x000a_    RP0conf = true_x000a_    @description ^=:$: From RN US Probes mod_x000a__x000a_    MODULE_x000a_    { name = ModuleTagAvionics }_x000a__x000a_}"/>
            <filter val="@PART[pioneer_6_7_8_9]:FOR[xxxRP0]_x000a_{_x000a_    %TechRequired = matureAvionics_x000a_    %cost = 500_x000a_    %entryCost = 10000_x000a_    RP0conf = true_x000a_    @description ^=:$: From RN US Probes mod_x000a__x000a_    MODULE_x000a_    { name = ModuleTagAvionics }_x000a__x000a_}"/>
            <filter val="@PART[pioneer1_booster]:FOR[xxxRP0]_x000a_{_x000a_    %TechRequired = solids1958_x000a_    %cost = 30_x000a_    %entryCost = 100_x000a_    RP0conf = true_x000a_    @description ^=:$: From RN US Probes mod_x000a__x000a_    MODULE_x000a_    { name = ModuleTagEngineSolid }_x000a__x000a_}"/>
            <filter val="@PART[pit-0625]:FOR[xxxRP0]_x000a_{_x000a_    %TechRequired = advancedElecPropulsion_x000a_    %cost = 7002_x000a_    %entryCost = 31000_x000a_    RP0conf = true_x000a_    @description ^=:$: From Near Future Propulsion mod_x000a_}"/>
            <filter val="@PART[pit-125]:FOR[xxxRP0]_x000a_{_x000a_    %TechRequired = colonization2051ElecProp_x000a_    %cost = 14140_x000a_    %entryCost = 52700_x000a_    RP0conf = true_x000a_    @description ^=:$: From Near Future Propulsion mod_x000a_}"/>
            <filter val="@PART[pit-25]:FOR[xxxRP0]_x000a_{_x000a_    %TechRequired = colonization2100ElecProp_x000a_    %cost = 24525_x000a_    %entryCost = 115000_x000a_    RP0conf = true_x000a_    @description ^=:$: From Near Future Propulsion mod_x000a__x000a_    MODULE_x000a_    { name = ModuleTagEngineLiquidPF }_x000a__x000a_}"/>
            <filter val="@PART[PLE]:FOR[xxxRP0]_x000a_{_x000a_    %TechRequired = largeRoverDesigns_x000a_    %cost = 200_x000a_    %entryCost = 2800_x000a_    RP0conf = false_x000a_    @description ^=:$: From Niche Parts mod_x000a_}"/>
            <filter val="@PART[plommsLandingLeg]:FOR[xxxRP0]_x000a_{_x000a_    %TechRequired = lunarLanding_x000a_    %cost = 120_x000a_    %entryCost = 2400_x000a_    RP0conf = true_x000a_    @description ^=:$: From AIES mod_x000a_}"/>
            <filter val="@PART[pointyNoseConeA]:FOR[xxxRP0]_x000a_{_x000a_    %TechRequired = start_x000a_    %cost = 10_x000a_    %entryCost = 200_x000a_    RP0conf = true_x000a_    @description ^=:$: From Stock (RO Config) mod_x000a_}"/>
            <filter val="@PART[pointyNoseConeB]:FOR[xxxRP0]_x000a_{_x000a_    %TechRequired = start_x000a_    %cost = 10_x000a_    %entryCost = 200_x000a_    RP0conf = true_x000a_    @description ^=:$: From Stock (RO Config) mod_x000a_}"/>
            <filter val="@PART[polyot]:FOR[xxxRP0]_x000a_{_x000a_    %TechRequired = matureAvionics_x000a_    %cost = 10500_x000a_    %entryCost = 500_x000a_    RP0conf = false_x000a_    @description ^=:$: From RN Soviet Probes mod_x000a_}"/>
            <filter val="@PART[polyot_side_engine]:FOR[xxxRP0]_x000a_{_x000a_    %TechRequired = earlyDocking_x000a_    %cost = 12500_x000a_    %entryCost = 70_x000a_    RP0conf = false_x000a_    @description ^=:$: From RN Soviet Probes mod_x000a_}"/>
            <filter val="@PART[probeCoreCube]:FOR[xxxRP0]_x000a_{_x000a_    %TechRequired = longTermAvionics_x000a_    %cost = 15000_x000a_    %entryCost = 300000_x000a_    RP0conf = true_x000a_    @description ^=:$: From Stock (RO Config) mod_x000a__x000a_    MODULE_x000a_    { name = ModuleTagAvionics }_x000a__x000a_}"/>
            <filter val="@PART[probeCoreHex]:FOR[xxxRP0]_x000a_{_x000a_    %TechRequired = improvedAvionics_x000a_    %cost = 1500_x000a_    %entryCost = 30000_x000a_    RP0conf = true_x000a_    @description ^=:$: From Stock (RO Config) mod_x000a__x000a_    MODULE_x000a_    { name = ModuleTagAvionics }_x000a__x000a_}"/>
            <filter val="@PART[probeCoreOcto]:FOR[xxxRP0]_x000a_{_x000a_    %TechRequired = matureAvionics_x000a_    %cost = 4000_x000a_    %entryCost = 80000_x000a_    RP0conf = true_x000a_    @description ^=:$: From Stock (RO Config) mod_x000a__x000a_    MODULE_x000a_    { name = ModuleTagAvionics }_x000a__x000a_}"/>
            <filter val="@PART[probeCoreOcto2]:FOR[xxxRP0]_x000a_{_x000a_    %TechRequired = basicAvionics_x000a_    %cost = 1000_x000a_    %entryCost = 20000_x000a_    RP0conf = true_x000a_    @description ^=:$: From Stock (RO Config) mod_x000a__x000a_    MODULE_x000a_    { name = ModuleTagAvionics }_x000a__x000a_}"/>
            <filter val="@PART[probeStackLarge]:FOR[xxxRP0]_x000a_{_x000a_    %TechRequired = internationalAvionics_x000a_    %cost = 3400_x000a_    %entryCost = 24800_x000a_    RP0conf = false_x000a_    @description ^=:$: From Stock (RO Config) mod_x000a_}"/>
            <filter val="@PART[probeStackSmall]:FOR[xxxRP0]_x000a_{_x000a_    %TechRequired = longTermAvionics_x000a_    %cost = 2250_x000a_    %entryCost = 17800_x000a_    RP0conf = false_x000a_    @description ^=:$: From Stock (RO Config) mod_x000a_}"/>
            <filter val="@PART[ProceduralAllMovingWing]:FOR[xxxRP0]_x000a_{_x000a_    %TechRequired = start_x000a_    %cost = 0.1_x000a_    %entryCost = 2_x000a_    RP0conf = true_x000a_    @description ^=:$: From Procedural Dynamics mod_x000a_}"/>
            <filter val="@PART[proceduralAvionics]:FOR[xxxRP0]_x000a_{_x000a_    %TechRequired = start_x000a_    %cost = 0.1_x000a_    %entryCost = 2_x000a_    RP0conf = true_x000a_    @description ^=:$: From Procedural Parts mod_x000a__x000a_    MODULE_x000a_    { name = ModuleTagAvionics }_x000a__x000a_}"/>
            <filter val="@PART[proceduralBattery]:FOR[xxxRP0]_x000a_{_x000a_    %TechRequired = postWarAvionics_x000a_    %cost = 0.1_x000a_    %entryCost = 2_x000a_    RP0conf = true_x000a_    @description ^=:$: From Procedural Parts mod_x000a__x000a_    MODULE_x000a_    { name = ModuleTagHydrolox }_x000a__x000a_}"/>
            <filter val="@PART[proceduralCrewTube]:FOR[xxxRP0]_x000a_{_x000a_    %TechRequired = spaceStationDev_x000a_    %cost = 0.1_x000a_    %entryCost = 2_x000a_    RP0conf = true_x000a_    @description ^=:$: From Procedural Parts mod_x000a__x000a_    MODULE_x000a_    { name = ModuleTagHumanRated }_x000a__x000a_}"/>
            <filter val="@PART[proceduralNoseCone]:FOR[xxxRP0]_x000a_{_x000a_    %TechRequired = start_x000a_    %cost = 0.1_x000a_    %entryCost = 2_x000a_    RP0conf = true_x000a_    @description ^=:$: From Procedural Parts mod_x000a_}"/>
            <filter val="@PART[proceduralSRBRealFuels]:FOR[xxxRP0]_x000a_{_x000a_    %TechRequired = solids1958_x000a_    %cost = 0.1_x000a_    %entryCost = 50000_x000a_    RP0conf = true_x000a_    @description ^=:$: From Procedural Parts mod_x000a__x000a_    MODULE_x000a_    { name = ModuleTagEngineSolid }_x000a__x000a_}"/>
            <filter val="@PART[proceduralStackDecoupler]:FOR[xxxRP0]_x000a_{_x000a_    %TechRequired = start_x000a_    %cost = 0.1_x000a_    %entryCost = 2_x000a_    RP0conf = true_x000a_    @description ^=:$: From Procedural Parts mod_x000a__x000a_    MODULE_x000a_    { name = ModuleTagDecoupler }_x000a__x000a_}"/>
            <filter val="@PART[proceduralStructural]:FOR[xxxRP0]_x000a_{_x000a_    %TechRequired = start_x000a_    %cost = 0.1_x000a_    %entryCost = 2_x000a_    RP0conf = true_x000a_    @description ^=:$: From Procedural Parts mod_x000a_}"/>
            <filter val="@PART[proceduralTankRealFuels]:FOR[xxxRP0]_x000a_{_x000a_    %TechRequired = start_x000a_    %cost = 0.1_x000a_    %entryCost = 2_x000a_    RP0conf = true_x000a_    @description ^=:$: From Procedural Parts mod_x000a_}"/>
            <filter val="@PART[Proceduralwing2]:FOR[xxxRP0]_x000a_{_x000a_    %TechRequired = start_x000a_    %cost = 0.1_x000a_    %entryCost = 2_x000a_    RP0conf = true_x000a_    @description ^=:$: From Procedural Dynamics mod_x000a_}"/>
            <filter val="@PART[Proceduralwing2EndPiece]:FOR[xxxRP0]_x000a_{_x000a_    %TechRequired = start_x000a_    %cost = 0.1_x000a_    %entryCost = 2_x000a_    RP0conf = true_x000a_    @description ^=:$: From Procedural Dynamics mod_x000a_}"/>
            <filter val="@PART[Proceduralwing4]:FOR[xxxRP0]_x000a_{_x000a_    %TechRequired = start_x000a_    %cost = 0.1_x000a_    %entryCost = 2_x000a_    RP0conf = true_x000a_    @description ^=:$: From Procedural Dynamics mod_x000a_}"/>
            <filter val="@PART[ProceduralwingBac9]:FOR[xxxRP0]_x000a_{_x000a_    %TechRequired = start_x000a_    %cost = 0.1_x000a_    %entryCost = 2_x000a_    RP0conf = true_x000a_    @description ^=:$: From Procedural Dynamics mod_x000a_}"/>
            <filter val="@PART[ProceduralwingSPP]:FOR[xxxRP0]_x000a_{_x000a_    %TechRequired = start_x000a_    %cost = 0.1_x000a_    %entryCost = 2_x000a_    RP0conf = true_x000a_    @description ^=:$: From Procedural Dynamics mod_x000a_}"/>
            <filter val="@PART[PROGRESS]:FOR[xxxRP0]_x000a_{_x000a_    %TechRequired = longTermAvionics_x000a_    %cost = 280_x000a_    %entryCost = 6400_x000a_    RP0conf = false_x000a_    @description ^=:$: From DECQ Soyuz mod_x000a_}"/>
            <filter val="@PART[PROGRESS_FG1]:FOR[xxxRP0]_x000a_{_x000a_    %TechRequired = materialsScienceSpaceStation_x000a_    %cost = 280_x000a_    %entryCost = 6400_x000a_    RP0conf = false_x000a_    @description ^=:$: From DECQ R7/SOYUZ mod_x000a_}"/>
            <filter val="@PART[quetzal]:FOR[xxxRP0]_x000a_{_x000a_    %TechRequired = advancedAvionics_x000a_    %cost = 380_x000a_    %entryCost = 2500_x000a_    RP0conf = false_x000a_    @description ^=:$: From Coatl Aerospace mod_x000a_}"/>
            <filter val="@PART[R_40B_4kN]:FOR[xxxRP0]_x000a_{_x000a_    %TechRequired = largeSpaceplaneControl_x000a_    %cost = 200_x000a_    %entryCost = 2800_x000a_    RP0conf = false_x000a_    @description ^=:$: From Niche Parts mod_x000a_}"/>
            <filter val="@PART[R7_BLOCK_I]:FOR[xxxRP0]_x000a_{_x000a_    %TechRequired = materialsScienceSpaceStation_x000a_    %cost = 280_x000a_    %entryCost = 6400_x000a_    RP0conf = false_x000a_    @description ^=:$: From DECQ R7/SOYUZ mod_x000a_}"/>
            <filter val="@PART[R7_Booster_Engine]:FOR[xxxRP0]_x000a_{_x000a_    %TechRequired = orbitalRocketry1956_x000a_    %cost = 680_x000a_    %entryCost = 13600_x000a_    RP0conf = true_x000a_    @description ^=:$: From SXT mod_x000a__x000a_    MODULE_x000a_    { name = ModuleTagEngineLiquidTurbo }_x000a__x000a_}"/>
            <filter val="@PART[R7_Core_Engine]:FOR[xxxRP0]_x000a_{_x000a_    %TechRequired = orbitalRocketry1956_x000a_    %cost = 700_x000a_    %entryCost = 14000_x000a_    RP0conf = true_x000a_    @description ^=:$: From SXT mod_x000a__x000a_    MODULE_x000a_    { name = ModuleTagEngineLiquidTurbo }_x000a__x000a_}"/>
            <filter val="@PART[R7_FIRST_STAGE]:FOR[xxxRP0]_x000a_{_x000a_    %TechRequired = orbitalRocketry1972_x000a_    %cost = 680_x000a_    %entryCost = 13600_x000a_    RP0conf = true_x000a_    @description ^=:$: From DECQ R7/SOYUZ mod_x000a__x000a_    MODULE_x000a_    { name = ModuleTagEngineLiquidTurbo }_x000a__x000a_}"/>
            <filter val="@PART[R7_FIRST_STAGE_DECOUPLER]:FOR[xxxRP0]_x000a_{_x000a_    %TechRequired = materialsScienceSpaceStation_x000a_    %cost = 200_x000a_    %entryCost = 20_x000a_    RP0conf = false_x000a_    @description ^=:$: From DECQ R7/SOYUZ mod_x000a_}"/>
            <filter val="@PART[R7_FS_TOP]:FOR[xxxRP0]_x000a_{_x000a_    %TechRequired = materialsScienceSpaceStation_x000a_    %cost = 280_x000a_    %entryCost = 6400_x000a_    RP0conf = false_x000a_    @description ^=:$: From DECQ R7/SOYUZ mod_x000a_}"/>
            <filter val="@PART[R7_RETRO_MOTOR]:FOR[xxxRP0]_x000a_{_x000a_    %TechRequired = materialsScienceSpaceStation_x000a_    %cost = 280_x000a_    %entryCost = 6400_x000a_    RP0conf = false_x000a_    @description ^=:$: From DECQ R7/SOYUZ mod_x000a_}"/>
            <filter val="@PART[R7_SECOND_STAGE]:FOR[xxxRP0]_x000a_{_x000a_    %TechRequired = orbitalRocketry1972_x000a_    %cost = 280_x000a_    %entryCost = 6400_x000a_    RP0conf = false_x000a_    @description ^=:$: From DECQ R7/SOYUZ mod_x000a_}"/>
            <filter val="@PART[R8winglet]:FOR[xxxRP0]_x000a_{_x000a_    %TechRequired = start_x000a_    %cost = 20_x000a_    %entryCost = 400_x000a_    RP0conf = true_x000a_    @description ^=:$: From Stock (RO Config) mod_x000a_}"/>
            <filter val="@PART[RadialavionicsHub]:FOR[xxxRP0]_x000a_{_x000a_    %TechRequired = advancedAvionics_x000a_    %cost = 2000_x000a_    %entryCost = 4600_x000a_    RP0conf = false_x000a_    @description ^=:$: From Ven Stock Revamp mod_x000a_}"/>
            <filter val="@PART[radialDecoupler]:FOR[xxxRP0]_x000a_{_x000a_    %TechRequired = start_x000a_    %cost = 20_x000a_    %entryCost = 400_x000a_    RP0conf = true_x000a_    @description ^=:$: From Stock (RO Config) mod_x000a__x000a_    MODULE_x000a_    { name = ModuleTagDecoupler }_x000a__x000a_}"/>
            <filter val="@PART[radialDecoupler1-2]:FOR[xxxRP0]_x000a_{_x000a_    %TechRequired = postWarMaterialsScience_x000a_    %cost = 20_x000a_    %entryCost = 5_x000a_    RP0conf = true_x000a_    @description ^=:$: From Stock (RO Config) mod_x000a__x000a_    MODULE_x000a_    { name = ModuleTagDecoupler }_x000a__x000a_}"/>
            <filter val="@PART[radialDecoupler2]:FOR[xxxRP0]_x000a_{_x000a_    %TechRequired = materialsScienceSatellite_x000a_    %cost = 30_x000a_    %entryCost = 600_x000a_    RP0conf = true_x000a_    @description ^=:$: From Stock (RO Config) mod_x000a__x000a_    MODULE_x000a_    { name = ModuleTagDecoupler }_x000a__x000a_}"/>
            <filter val="@PART[radialEngineBody]:FOR[xxxRP0]_x000a_{_x000a_    %TechRequired = matureSupersonic_x000a_    %cost = 1650_x000a_    %entryCost = 6200_x000a_    RP0conf = false_x000a_    @description ^=:$: From Stock (RO Config) mod_x000a_}"/>
            <filter val="@PART[radialEngineMini]:FOR[xxxRP0]_x000a_{_x000a_    %TechRequired = orbitalRocketry1956_x000a_    %cost = 50_x000a_    %entryCost = 1000_x000a_    RP0conf = true_x000a_    @description ^=:$: From Stock (RO Config) mod_x000a__x000a_    MODULE_x000a_    { name = ModuleTagEngineLiquidTurbo }_x000a__x000a_}"/>
            <filter val="@PART[RadialLF]:FOR[xxxRP0]_x000a_{_x000a_    %TechRequired = earlyMaterialsScience_x000a_    %cost = 1_x000a_    %entryCost = 20_x000a_    RP0conf = true_x000a_    @description ^=:$: From Stock (RO Config) mod_x000a_}"/>
            <filter val="@PART[radialLiquidEngine1-2]:FOR[xxxRP0]_x000a_{_x000a_    %TechRequired = orbitalRocketry1964_x000a_    %cost = 350_x000a_    %entryCost = 15000_x000a_    RP0conf = true_x000a_    @description ^=:$: From Stock (RO Config) mod_x000a__x000a_    MODULE_x000a_    { name = ModuleTagEngineLiquidTurbo }_x000a__x000a_}"/>
            <filter val="@PART[radialRCSTank]:FOR[xxxRP0]_x000a_{_x000a_    %TechRequired = earlyMaterialsScience_x000a_    %cost = 1_x000a_    %entryCost = 20_x000a_    RP0conf = true_x000a_    @description ^=:$: From Stock (RO Config) mod_x000a_}"/>
            <filter val="@PART[radPanelEdge]:FOR[xxxRP0]_x000a_{_x000a_    %TechRequired = largeScaleOrbitalCon_x000a_    %cost = 450_x000a_    %entryCost = 2200_x000a_    RP0conf = false_x000a_    @description ^=:$: From Stock (RO Config) mod_x000a_}"/>
            <filter val="@PART[radPanelLg]:FOR[xxxRP0]_x000a_{_x000a_    %TechRequired = largeScaleOrbitalCon_x000a_    %cost = 450_x000a_    %entryCost = 2200_x000a_    RP0conf = false_x000a_    @description ^=:$: From Stock (RO Config) mod_x000a_}"/>
            <filter val="@PART[radPanelSm]:FOR[xxxRP0]_x000a_{_x000a_    %TechRequired = largeScaleOrbitalCon_x000a_    %cost = 150_x000a_    %entryCost = 1500_x000a_    RP0conf = false_x000a_    @description ^=:$: From Stock (RO Config) mod_x000a_}"/>
            <filter val="@PART[radr]:FOR[xxxRP0]_x000a_{_x000a_    %TechRequired = improvedRTG_x000a_    %cost = 11917_x000a_    %entryCost = 119170_x000a_    RP0conf = true_x000a_    @description ^=:$: From AIES mod_x000a__x000a_    MODULE_x000a_    { name = ModuleTagNuclear }_x000a__x000a_}"/>
            <filter val="@PART[ramAirIntake]:FOR[xxxRP0]_x000a_{_x000a_    %TechRequired = matureSupersonic_x000a_    %cost = 40_x000a_    %entryCost = 800_x000a_    RP0conf = true_x000a_    @description ^=:$: From Stock (RO Config) mod_x000a_}"/>
            <filter val="@PART[RAPIER]:FOR[xxxRP0]_x000a_{_x000a_    %TechRequired = experimentalSpaceplanes_x000a_    %cost = 4800_x000a_    %entryCost = 96000_x000a_    RP0conf = true_x000a_    @description ^=:$: From Stock (RO Config) mod_x000a__x000a_    MODULE_x000a_    { name = ModuleTagEngineLiquidTurbo }_x000a__x000a_}"/>
            <filter val="@PART[RC_cone]:FOR[xxxRP0]_x000a_{_x000a_    %TechRequired = start_x000a_    %cost = 0_x000a_    %entryCost = 0_x000a_    RP0conf = true_x000a_    @description ^=:$: From RealChute mod_x000a_}"/>
            <filter val="@PART[RC_cone_double]:FOR[xxxRP0]_x000a_{_x000a_    %TechRequired = start_x000a_    %cost = 0_x000a_    %entryCost = 0_x000a_    RP0conf = true_x000a_    @description ^=:$: From RealChute mod_x000a_}"/>
            <filter val="@PART[RC_radial]:FOR[xxxRP0]_x000a_{_x000a_    %TechRequired = start_x000a_    %cost = 0_x000a_    %entryCost = 0_x000a_    RP0conf = true_x000a_    @description ^=:$: From RealChute mod_x000a_}"/>
            <filter val="@PART[RC_stack]:FOR[xxxRP0]_x000a_{_x000a_    %TechRequired = start_x000a_    %cost = 0_x000a_    %entryCost = 0_x000a_    RP0conf = true_x000a_    @description ^=:$: From RealChute mod_x000a_}"/>
            <filter val="@PART[RCSBlock]:FOR[xxxRP0]_x000a_{_x000a_    %TechRequired = improvedFlightControl_x000a_    %cost = 35_x000a_    %entryCost = 2000_x000a_    RP0conf = true_x000a_    @description ^=:$: From Stock (RO Config) mod_x000a__x000a_    MODULE_x000a_    { name = ModuleTagEngineLiquidPF }_x000a__x000a_}"/>
            <filter val="@PART[RCSBlockQuarter]:FOR[xxxRP0]_x000a_{_x000a_    %TechRequired = stabilityRP0_x000a_    %cost = 15_x000a_    %entryCost = 1000_x000a_    RP0conf = true_x000a_    @description ^=:$: From Realism Overhaul mod_x000a__x000a_    MODULE_x000a_    { name = ModuleTagEngineLiquidPF }_x000a__x000a_}"/>
            <filter val="@PART[RCSBoonExt]:FOR[xxxRP0]_x000a_{_x000a_    %TechRequired = stabilityRP0_x000a_    %cost = 160_x000a_    %entryCost = 3200_x000a_    RP0conf = true_x000a_    @description ^=:$: From SXT mod_x000a__x000a_    MODULE_x000a_    { name = ModuleTagEngineLiquidPF }_x000a__x000a_}"/>
            <filter val="@PART[RCSFuelTank]:FOR[xxxRP0]_x000a_{_x000a_    %TechRequired = postWarMaterialsScience_x000a_    %cost = 1_x000a_    %entryCost = 20_x000a_    RP0conf = true_x000a_    @description ^=:$: From Stock (RO Config) mod_x000a_}"/>
            <filter val="@PART[RCSTank1-2]:FOR[xxxRP0]_x000a_{_x000a_    %TechRequired = earlyMaterialsScience_x000a_    %cost = 5_x000a_    %entryCost = 100_x000a_    RP0conf = true_x000a_    @description ^=:$: From Stock (RO Config) mod_x000a_}"/>
            <filter val="@PART[rcsTankMini]:FOR[xxxRP0]_x000a_{_x000a_    %TechRequired = postWarMaterialsScience_x000a_    %cost = 30_x000a_    %entryCost = 5_x000a_    RP0conf = true_x000a_    @description ^=:$: From Stock (RO Config) mod_x000a_}"/>
            <filter val="@PART[rcsTankRadialLong]:FOR[xxxRP0]_x000a_{_x000a_    %TechRequired = earlyMaterialsScience_x000a_    %cost = 1_x000a_    %entryCost = 20_x000a_    RP0conf = true_x000a_    @description ^=:$: From Stock (RO Config) mod_x000a_}"/>
            <filter val="@PART[rcsThrustermicrosn]:FOR[xxxRP0]_x000a_{_x000a_    %TechRequired = earlyFlightControl_x000a_    %cost = 15_x000a_    %entryCost = 300_x000a_    RP0conf = true_x000a_    @description ^=:$: From AIES mod_x000a_}"/>
            <filter val="@PART[RD_0110]:FOR[xxxRP0]_x000a_{_x000a_    %TechRequired = orbitalRocketry1960_x000a_    %cost = 400_x000a_    %entryCost = 8000_x000a_    RP0conf = true_x000a_    @description ^=:$: From DECQ R7/SOYUZ mod_x000a__x000a_    MODULE_x000a_    { name = ModuleTagEngineLiquidTurbo }_x000a__x000a_}"/>
            <filter val="@PART[RD0110]:FOR[xxxRP0]_x000a_{_x000a_    %TechRequired = orbitalRocketry1960_x000a_    %cost = 400_x000a_    %entryCost = 8000_x000a_    RP0conf = true_x000a_    @description ^=:$: From RealEngines mod_x000a__x000a_    MODULE_x000a_    { name = ModuleTagEngineLiquidTurbo }_x000a__x000a_}"/>
            <filter val="@PART[RD0120CAP]:FOR[xxxRP0]_x000a_{_x000a_    %TechRequired = materialsScienceSpaceStation_x000a_    %cost = 120_x000a_    %entryCost = 350_x000a_    RP0conf = false_x000a_    @description ^=:$: From RealEngines mod_x000a_}"/>
            <filter val="@PART[RD0124]:FOR[xxxRP0]_x000a_{_x000a_    %TechRequired = stagedCombustion2004_x000a_    %cost = 1200_x000a_    %entryCost = 24000_x000a_    RP0conf = true_x000a_    @description ^=:$: From DECQ R7/SOYUZ mod_x000a__x000a_    MODULE_x000a_    { name = ModuleTagEngineLiquidTurbo }_x000a__x000a_}"/>
            <filter val="@PART[RD0124_StockVersion]:FOR[xxxRP0]_x000a_{_x000a_    %TechRequired = stagedCombustion2004_x000a_    %cost = 1200_x000a_    %entryCost = 24000_x000a_    RP0conf = true_x000a_    @description ^=:$: From Soviet Engines mod_x000a__x000a_    MODULE_x000a_    { name = ModuleTagEngineLiquidTurbo }_x000a__x000a_}"/>
            <filter val="@PART[RD0124Aengine]:FOR[xxxRP0]_x000a_{_x000a_    %TechRequired = stagedCombustionNF_x000a_    %cost = 1000_x000a_    %entryCost = 3500_x000a_    RP0conf = false_x000a_    @description ^=:$: From RealEngines mod_x000a_}"/>
            <filter val="@PART[RD0124engine]:FOR[xxxRP0]_x000a_{_x000a_    %TechRequired = stagedCombustion2004_x000a_    %cost = 1200_x000a_    %entryCost = 24000_x000a_    RP0conf = true_x000a_    @description ^=:$: From RealEngines mod_x000a__x000a_    MODULE_x000a_    { name = ModuleTagEngineLiquidTurbo }_x000a__x000a_}"/>
            <filter val="@PART[RD0210]:FOR[xxxRP0]_x000a_{_x000a_    %TechRequired = stagedCombustion1966_x000a_    %cost = 300_x000a_    %entryCost = 6000_x000a_    RP0conf = true_x000a_    @description ^=:$: From RealEngines mod_x000a__x000a_    MODULE_x000a_    { name = ModuleTagEngineLiquidTurbo }_x000a__x000a_}"/>
            <filter val="@PART[RD0212]:FOR[xxxRP0]_x000a_{_x000a_    %TechRequired = stagedCombustion1966_x000a_    %cost = 300_x000a_    %entryCost = 6000_x000a_    RP0conf = true_x000a_    @description ^=:$: From RealEngines mod_x000a__x000a_    MODULE_x000a_    { name = ModuleTagEngineLiquidTurbo }_x000a__x000a_}"/>
            <filter val="@PART[RD0410MID]:FOR[xxxRP0]_x000a_{_x000a_    %TechRequired = improvedNuclearPropulsion_x000a_    %cost = 433_x000a_    %entryCost = 8653_x000a_    RP0conf = true_x000a_    @description ^=:$: From Bornholio Nuclear mod_x000a__x000a_    MODULE_x000a_    { name = ModuleTagNuclear }_x000a__x000a_}"/>
            <filter val="@PART[rd100]:FOR[xxxRP0]_x000a_{_x000a_    %TechRequired = start_x000a_    %cost = 150_x000a_    %entryCost = 3000_x000a_    RP0conf = true_x000a_    @description ^=:$: From RealEngines mod_x000a__x000a_    MODULE_x000a_    { name = ModuleTagEngineLiquidTurbo }_x000a__x000a_}"/>
            <filter val="@PART[RD107]:FOR[xxxRP0]_x000a_{_x000a_    %TechRequired = orbitalRocketry1956_x000a_    %cost = 680_x000a_    %entryCost = 13600_x000a_    RP0conf = true_x000a_    @description ^=:$: From RealEngines mod_x000a__x000a_    MODULE_x000a_    { name = ModuleTagEngineLiquidTurbo }_x000a__x000a_}"/>
            <filter val="@PART[RD108]:FOR[xxxRP0]_x000a_{_x000a_    %TechRequired = orbitalRocketry1956_x000a_    %cost = 700_x000a_    %entryCost = 14000_x000a_    RP0conf = true_x000a_    @description ^=:$: From RealEngines mod_x000a__x000a_    MODULE_x000a_    { name = ModuleTagEngineLiquidTurbo }_x000a__x000a_}"/>
            <filter val="@PART[RD120]:FOR[xxxRP0]_x000a_{_x000a_    %TechRequired = stagedCombustion1981_x000a_    %cost = 1000_x000a_    %entryCost = 3500_x000a_    RP0conf = false_x000a_    @description ^=:$: From RealEngines mod_x000a_}"/>
            <filter val="@PART[RD120attachment_styleZenit2st]:FOR[xxxRP0]_x000a_{_x000a_    %TechRequired = stagedCombustion1981_x000a_    %cost = 120_x000a_    %entryCost = 350_x000a_    RP0conf = false_x000a_    @description ^=:$: From RealEngines mod_x000a_}"/>
            <filter val="@PART[rd170engine]:FOR[xxxRP0]_x000a_{_x000a_    %TechRequired = stagedCombustion1986_x000a_    %cost = 5400_x000a_    %entryCost = 108000_x000a_    RP0conf = true_x000a_    @description ^=:$: From RealEngines mod_x000a__x000a_    MODULE_x000a_    { name = ModuleTagEngineLiquidTurbo }_x000a__x000a_}"/>
            <filter val="@PART[RD171_StockVersion]:FOR[xxxRP0]_x000a_{_x000a_    %TechRequired = stagedCombustion1986_x000a_    %cost = 5400_x000a_    %entryCost = 108000_x000a_    RP0conf = true_x000a_    @description ^=:$: From Soviet Engines mod_x000a__x000a_    MODULE_x000a_    { name = ModuleTagEngineLiquidTurbo }_x000a__x000a_}"/>
            <filter val="@PART[RD180_StockVersion]:FOR[xxxRP0]_x000a_{_x000a_    %TechRequired = stagedCombustion1998_x000a_    %cost = 2700_x000a_    %entryCost = 54000_x000a_    RP0conf = true_x000a_    @description ^=:$: From Soviet Engines mod_x000a__x000a_    MODULE_x000a_    { name = ModuleTagEngineLiquidTurbo }_x000a__x000a_}"/>
            <filter val="@PART[rd180engine]:FOR[xxxRP0]_x000a_{_x000a_    %TechRequired = stagedCombustion1998_x000a_    %cost = 2700_x000a_    %entryCost = 54000_x000a_    RP0conf = true_x000a_    @description ^=:$: From RealEngines mod_x000a__x000a_    MODULE_x000a_    { name = ModuleTagEngineLiquidTurbo }_x000a__x000a_}"/>
            <filter val="@PART[RD191_StockVersion]:FOR[xxxRP0]_x000a_{_x000a_    %TechRequired = stagedCombustion2009_x000a_    %cost = 1350_x000a_    %entryCost = 27000_x000a_    RP0conf = true_x000a_    @description ^=:$: From Soviet Engines mod_x000a__x000a_    MODULE_x000a_    { name = ModuleTagEngineLiquidTurbo }_x000a__x000a_}"/>
            <filter val="@PART[rd191engine]:FOR[xxxRP0]_x000a_{_x000a_    %TechRequired = stagedCombustion2009_x000a_    %cost = 1350_x000a_    %entryCost = 27000_x000a_    RP0conf = true_x000a_    @description ^=:$: From RealEngines mod_x000a__x000a_    MODULE_x000a_    { name = ModuleTagEngineLiquidTurbo }_x000a__x000a_}"/>
            <filter val="@PART[RD275]:FOR[xxxRP0]_x000a_{_x000a_    %TechRequired = stagedCombustion1966_x000a_    %cost = 515_x000a_    %entryCost = 10300_x000a_    RP0conf = true_x000a_    @description ^=:$: From RealEngines mod_x000a__x000a_    MODULE_x000a_    { name = ModuleTagEngineLiquidTurbo }_x000a__x000a_}"/>
            <filter val="@PART[RD58]:FOR[xxxRP0]_x000a_{_x000a_    %TechRequired = firstStagedCombustion_x000a_    %cost = 400_x000a_    %entryCost = 8000_x000a_    RP0conf = true_x000a_    @description ^=:$: From RealEngines mod_x000a__x000a_    MODULE_x000a_    { name = ModuleTagEngineLiquidTurbo }_x000a__x000a_}"/>
            <filter val="@PART[RD8]:FOR[xxxRP0]_x000a_{_x000a_    %TechRequired = stagedCombustion1981_x000a_    %cost = 1000_x000a_    %entryCost = 3500_x000a_    RP0conf = false_x000a_    @description ^=:$: From RealEngines mod_x000a_}"/>
            <filter val="@PART[reactor-0625]:FOR[xxxRP0]_x000a_{_x000a_    %TechRequired = modernNuclearPower_x000a_    %cost = 19115_x000a_    %entryCost = 35500_x000a_    RP0conf = false_x000a_    @description ^=:$: From Near Future Electrical mod_x000a_}"/>
            <filter val="@PART[reactor-125]:FOR[xxxRP0]_x000a_{_x000a_    %TechRequired = advancedNuclearPower_x000a_    %cost = 112225_x000a_    %entryCost = 275000_x000a_    RP0conf = false_x000a_    @description ^=:$: From Near Future Electrical mod_x000a_}"/>
            <filter val="@PART[reactor-25]:FOR[xxxRP0]_x000a_{_x000a_    %TechRequired = nuclearPowerNF_x000a_    %cost = 482200_x000a_    %entryCost = 1400000_x000a_    RP0conf = false_x000a_    @description ^=:$: From Near Future Electrical mod_x000a_}"/>
            <filter val="@PART[reactor-25-2]:FOR[xxxRP0]_x000a_{_x000a_    %TechRequired = nuclearPowerNF_x000a_    %cost = 676000_x000a_    %entryCost = 1950000_x000a_    RP0conf = false_x000a_    @description ^=:$: From Near Future Electrical mod_x000a_}"/>
            <filter val="@PART[RelayAntenna100]:FOR[xxxRP0]_x000a_{_x000a_    %TechRequired = massiveScaleComms_x000a_    %cost = 3000_x000a_    %entryCost = 30000_x000a_    RP0conf = true_x000a_    @description ^=:$: From Stock (RO Config) mod_x000a__x000a_    MODULE_x000a_    { name = ModuleTagInstruments }_x000a__x000a_}"/>
            <filter val="@PART[RelayAntenna5]:FOR[xxxRP0]_x000a_{_x000a_    %TechRequired = interplanetaryComms_x000a_    %cost = 900_x000a_    %entryCost = 20000_x000a_    RP0conf = true_x000a_    @description ^=:$: From Stock (RO Config) mod_x000a__x000a_    MODULE_x000a_    { name = ModuleTagInstruments }_x000a__x000a_}"/>
            <filter val="@PART[RelayAntenna50]:FOR[xxxRP0]_x000a_{_x000a_    %TechRequired = largeScaleComms_x000a_    %cost = 2400_x000a_    %entryCost = 25000_x000a_    RP0conf = true_x000a_    @description ^=:$: From Stock (RO Config) mod_x000a__x000a_    MODULE_x000a_    { name = ModuleTagInstruments }_x000a__x000a_}"/>
            <filter val="@PART[retinaGravimeter]:FOR[xxxRP0]_x000a_{_x000a_    %TechRequired = scienceSatellite_x000a_    %cost = 100_x000a_    %entryCost = 2000_x000a_    RP0conf = true_x000a_    @description ^=:$: From AIES mod_x000a__x000a_    MODULE_x000a_    { name = ModuleTagInstruments }_x000a__x000a_}"/>
            <filter val="@PART[RLA_large_frame]:FOR[xxxRP0]_x000a_{_x000a_    %TechRequired = improvedLandingEngines_x000a_    %cost = 300_x000a_    %entryCost = 2400_x000a_    RP0conf = false_x000a_    @description ^=:$: From RLA Stockalike mod_x000a_}"/>
            <filter val="@PART[RLA_lfo_medium_linearspike]:FOR[xxxRP0]_x000a_{_x000a_    %TechRequired = advancedSpaceplanes_x000a_    %cost = 3650_x000a_    %entryCost = 13000_x000a_    RP0conf = false_x000a_    @description ^=:$: From RLA Stockalike mod_x000a_}"/>
            <filter val="@PART[RLA_med2small_biadap]:FOR[xxxRP0]_x000a_{_x000a_    %TechRequired = materialsScienceSatellite_x000a_    %cost = 100_x000a_    %entryCost = 800_x000a_    RP0conf = false_x000a_    @description ^=:$: From RLA Stockalike mod_x000a_}"/>
            <filter val="@PART[RLA_med2small_quadadap]:FOR[xxxRP0]_x000a_{_x000a_    %TechRequired = materialsScienceHuman_x000a_    %cost = 200_x000a_    %entryCost = 1800_x000a_    RP0conf = false_x000a_    @description ^=:$: From RLA Stockalike mod_x000a_}"/>
            <filter val="@PART[RLA_med2small_triadap]:FOR[xxxRP0]_x000a_{_x000a_    %TechRequired = materialsScienceSatellite_x000a_    %cost = 150_x000a_    %entryCost = 1300_x000a_    RP0conf = false_x000a_    @description ^=:$: From RLA Stockalike mod_x000a_}"/>
            <filter val="@PART[RLA_medium_frame]:FOR[xxxRP0]_x000a_{_x000a_    %TechRequired = improvedLandingEngines_x000a_    %cost = 75_x000a_    %entryCost = 1200_x000a_    RP0conf = false_x000a_    @description ^=:$: From RLA Stockalike mod_x000a_}"/>
            <filter val="@PART[RLA_medium_radext]:FOR[xxxRP0]_x000a_{_x000a_    %TechRequired = materialsScienceSatellite_x000a_    %cost = 800_x000a_    %entryCost = 5600_x000a_    RP0conf = false_x000a_    @description ^=:$: From RLA Stockalike mod_x000a_}"/>
            <filter val="@PART[RLA_mmrtg]:FOR[xxxRP0]_x000a_{_x000a_    %TechRequired = modernNuclearPower_x000a_    %cost = 13363_x000a_    %entryCost = 133630_x000a_    RP0conf = true_x000a_    @description ^=:$: From RLA Stockalike mod_x000a__x000a_    MODULE_x000a_    { name = ModuleTagNuclear }_x000a__x000a_}"/>
            <filter val="@PART[RLA_mp_medium_vac]:FOR[xxxRP0]_x000a_{_x000a_    %TechRequired = advancedUncrewedLanding_x000a_    %cost = 900_x000a_    %entryCost = 18000_x000a_    RP0conf = true_x000a_    @description ^=:$: From RLA Stockalike mod_x000a__x000a_    MODULE_x000a_    { name = ModuleTagEngineLiquidPF }_x000a__x000a_}"/>
            <filter val="@PART[RLA_mp_small_radial]:FOR[xxxRP0]_x000a_{_x000a_    %TechRequired = stagedCombustion1967_x000a_    %cost = 100_x000a_    %entryCost = 900_x000a_    RP0conf = false_x000a_    @description ^=:$: From RLA Stockalike mod_x000a_}"/>
            <filter val="@PART[RLA_mp_tiny_radial]:FOR[xxxRP0]_x000a_{_x000a_    %TechRequired = earlyFlightControl_x000a_    %cost = 50_x000a_    %entryCost = 1000_x000a_    RP0conf = true_x000a_    @description ^=:$: From RLA Stockalike mod_x000a__x000a_    MODULE_x000a_    { name = ModuleTagEngineLiquidPF }_x000a__x000a_}"/>
            <filter val="@PART[RLA_mp_tiny_stack]:FOR[xxxRP0]_x000a_{_x000a_    %TechRequired = earlyFlightControl_x000a_    %cost = 50_x000a_    %entryCost = 1000_x000a_    RP0conf = true_x000a_    @description ^=:$: From RLA Stockalike mod_x000a__x000a_    MODULE_x000a_    { name = ModuleTagEngineLiquidPF }_x000a__x000a_}"/>
            <filter val="@PART[RLA_small_arcjet]:FOR[xxxRP0]_x000a_{_x000a_    %TechRequired = standardDockingPorts_x000a_    %cost = 7750_x000a_    %entryCost = 17500_x000a_    RP0conf = false_x000a_    @description ^=:$: From RLA Stockalike mod_x000a_}"/>
            <filter val="@PART[RLA_small_attach_radial]:FOR[xxxRP0]_x000a_{_x000a_    %TechRequired = materialsScienceSatellite_x000a_    %cost = 10_x000a_    %entryCost = 500_x000a_    RP0conf = true_x000a_    @description ^=:$: From RLA Stockalike mod_x000a_}"/>
            <filter val="@PART[RLA_small_decoupler_radial]:FOR[xxxRP0]_x000a_{_x000a_    %TechRequired = earlyMaterialsScience_x000a_    %cost = 250_x000a_    %entryCost = 750_x000a_    RP0conf = false_x000a_    @description ^=:$: From RLA Stockalike mod_x000a_}"/>
            <filter val="@PART[RLA_small_decoupler_stack]:FOR[xxxRP0]_x000a_{_x000a_    %TechRequired = earlyMaterialsScience_x000a_    %cost = 150_x000a_    %entryCost = 800_x000a_    RP0conf = false_x000a_    @description ^=:$: From RLA Stockalike mod_x000a_}"/>
            <filter val="@PART[RLA_small_highthrust]:FOR[xxxRP0]_x000a_{_x000a_    %TechRequired = stagedCombustion1966_x000a_    %cost = 515_x000a_    %entryCost = 10300_x000a_    RP0conf = true_x000a_    @description ^=:$: From RLA Stockalike mod_x000a__x000a_    MODULE_x000a_    { name = ModuleTagEngineLiquidTurbo }_x000a__x000a_}"/>
            <filter val="@PART[RLA_small_ion]:FOR[xxxRP0]_x000a_{_x000a_    %TechRequired = earlyElecPropulsion_x000a_    %cost = 7000_x000a_    %entryCost = 23000_x000a_    RP0conf = false_x000a_    @description ^=:$: From RLA Stockalike mod_x000a_}"/>
            <filter val="@PART[RLA_small_radext]:FOR[xxxRP0]_x000a_{_x000a_    %TechRequired = materialsScienceSatellite_x000a_    %cost = 200_x000a_    %entryCost = 1400_x000a_    RP0conf = false_x000a_    @description ^=:$: From RLA Stockalike mod_x000a_}"/>
            <filter val="@PART[RLA_small_resistojet]:FOR[xxxRP0]_x000a_{_x000a_    %TechRequired = orbitalRocketry1998_x000a_    %cost = 3250_x000a_    %entryCost = 18000_x000a_    RP0conf = false_x000a_    @description ^=:$: From RLA Stockalike mod_x000a_}"/>
            <filter val="@PART[RLA_solid_medium_upper]:FOR[xxxRP0]_x000a_{_x000a_    %TechRequired = solids1986_x000a_    %cost = 893_x000a_    %entryCost = 17860_x000a_    RP0conf = true_x000a_    @description ^=:$: From RLA Stockalike mod_x000a__x000a_    MODULE_x000a_    { name = ModuleTagEngineSolid }_x000a__x000a_}"/>
            <filter val="@PART[RLA_solid_small_long]:FOR[xxxRP0]_x000a_{_x000a_    %TechRequired = solids1998_x000a_    %cost = 1000_x000a_    %entryCost = 20000_x000a_    RP0conf = true_x000a_    @description ^=:$: From RLA Stockalike mod_x000a__x000a_    MODULE_x000a_    { name = ModuleTagEngineSolid }_x000a__x000a_}"/>
            <filter val="@PART[RLA_solid_small_short]:FOR[xxxRP0]_x000a_{_x000a_    %TechRequired = solids1986_x000a_    %cost = 640_x000a_    %entryCost = 12020_x000a_    RP0conf = true_x000a_    @description ^=:$: From RLA Stockalike mod_x000a__x000a_    MODULE_x000a_    { name = ModuleTagEngineSolid }_x000a__x000a_}"/>
            <filter val="@PART[RLA_tiny_vac]:FOR[xxxRP0]_x000a_{_x000a_    %TechRequired = largeDockingPorts_x000a_    %cost = 60_x000a_    %entryCost = 750_x000a_    RP0conf = false_x000a_    @description ^=:$: From RLA Stockalike mod_x000a_}"/>
            <filter val="@PART[RLA_x_small_tank]:FOR[xxxRP0]_x000a_{_x000a_    %TechRequired = earlyElecPropulsion_x000a_    %cost = 1_x000a_    %entryCost = 24500_x000a_    RP0conf = false_x000a_    @description ^=:$: From RLA Stockalike mod_x000a_}"/>
            <filter val="@PART[rn_7k_astp_lsolar]:FOR[xxxRP0]_x000a_{_x000a_    %TechRequired = spaceStationSolarPanels_x000a_    %cost = 300_x000a_    %entryCost = 7800_x000a_    RP0conf = false_x000a_    @description ^=:$: From RN Soviet Rockets mod_x000a_}"/>
            <filter val="@PART[rn_7k_astp_rsolar]:FOR[xxxRP0]_x000a_{_x000a_    %TechRequired = spaceStationSolarPanels_x000a_    %cost = 300_x000a_    %entryCost = 7800_x000a_    RP0conf = false_x000a_    @description ^=:$: From RN Soviet Rockets mod_x000a_}"/>
            <filter val="@PART[rn_7k_zond_lsolar]:FOR[xxxRP0]_x000a_{_x000a_    %TechRequired = lunarRatedPower_x000a_    %cost = 300_x000a_    %entryCost = 7800_x000a_    RP0conf = false_x000a_    @description ^=:$: From RN Soyuz mod_x000a_}"/>
            <filter val="@PART[rn_7k_zond_rsolar]:FOR[xxxRP0]_x000a_{_x000a_    %TechRequired = lunarRatedPower_x000a_    %cost = 300_x000a_    %entryCost = 7800_x000a_    RP0conf = false_x000a_    @description ^=:$: From RN Soyuz mod_x000a_}"/>
            <filter val="@PART[rn_aerobee_chute]:FOR[xxxRP0]_x000a_{_x000a_    %TechRequired = entryDescentLanding_x000a_    %cost = 225_x000a_    %entryCost = 485_x000a_    RP0conf = false_x000a_    @description ^=:$: From RN US Rockets mod_x000a_}"/>
            <filter val="@PART[rn_aerobee_payload_dec]:FOR[xxxRP0]_x000a_{_x000a_    %TechRequired = materialsScienceSatellite_x000a_    %cost = 186_x000a_    %entryCost = 455_x000a_    RP0conf = false_x000a_    @description ^=:$: From RN US Rockets mod_x000a__x000a_    MODULE_x000a_    { name = ModuleTagDecoupler }_x000a__x000a_}"/>
            <filter val="@PART[rn_aerobee100_mb]:FOR[xxxRP0]_x000a_{_x000a_    %TechRequired = materialsScienceSatellite_x000a_    %cost = 115_x000a_    %entryCost = 0_x000a_    RP0conf = false_x000a_    @description ^=:$: From RN US Rockets mod_x000a_}"/>
            <filter val="@PART[rn_aerobee150_eng1]:FOR[xxxRP0]_x000a_{_x000a_    %TechRequired = orbitalRocketry1958_x000a_    %cost = 10_x000a_    %entryCost = 200_x000a_    RP0conf = true_x000a_    @description ^=:$: From RN US Rockets mod_x000a__x000a_    MODULE_x000a_    { name = ModuleTagEngineLiquidPF }_x000a__x000a_}"/>
            <filter val="@PART[rn_aerobee150_fin]:FOR[xxxRP0]_x000a_{_x000a_    %TechRequired = earlyFlightControl_x000a_    %cost = 15_x000a_    %entryCost = 0_x000a_    RP0conf = false_x000a_    @description ^=:$: From RN US Rockets mod_x000a_}"/>
            <filter val="@PART[rn_aerobee150_fin2]:FOR[xxxRP0]_x000a_{_x000a_    %TechRequired = earlyFlightControl_x000a_    %cost = 15_x000a_    %entryCost = 0_x000a_    RP0conf = false_x000a_    @description ^=:$: From RN US Rockets mod_x000a_}"/>
            <filter val="@PART[rn_aerobee150_mb]:FOR[xxxRP0]_x000a_{_x000a_    %TechRequired = materialsScienceSatellite_x000a_    %cost = 175_x000a_    %entryCost = 856_x000a_    RP0conf = false_x000a_    @description ^=:$: From RN US Rockets mod_x000a_}"/>
            <filter val="@PART[rn_aerobee150_mb2]:FOR[xxxRP0]_x000a_{_x000a_    %TechRequired = materialsScienceSatellite_x000a_    %cost = 175_x000a_    %entryCost = 856_x000a_    RP0conf = false_x000a_    @description ^=:$: From RN US Rockets mod_x000a_}"/>
            <filter val="@PART[rn_aerobee150_nc]:FOR[xxxRP0]_x000a_{_x000a_    %TechRequired = materialsScienceSatellite_x000a_    %cost = 110_x000a_    %entryCost = 580_x000a_    RP0conf = false_x000a_    @description ^=:$: From RN US Rockets mod_x000a_}"/>
            <filter val="@PART[rn_aerobee150_rcs]:FOR[xxxRP0]_x000a_{_x000a_    %TechRequired = earlyFlightControl_x000a_    %cost = 450_x000a_    %entryCost = 0_x000a_    RP0conf = false_x000a_    @description ^=:$: From RN US Rockets mod_x000a_}"/>
            <filter val="@PART[rn_aerobee150_sas]:FOR[xxxRP0]_x000a_{_x000a_    %TechRequired = earlyAvionics_x000a_    %cost = 450_x000a_    %entryCost = 0_x000a_    RP0conf = false_x000a_    @description ^=:$: From RN US Rockets mod_x000a__x000a_    MODULE_x000a_    { name = ModuleTagAvionics }_x000a__x000a_}"/>
            <filter val="@PART[rn_aerobee150_srb]:FOR[xxxRP0]_x000a_{_x000a_    %TechRequired = orbitalRocketry1959_x000a_    %cost = 36_x000a_    %entryCost = 720_x000a_    RP0conf = true_x000a_    @description ^=:$: From RN US Rockets mod_x000a__x000a_    MODULE_x000a_    { name = ModuleTagEngineSolid }_x000a__x000a_}"/>
            <filter val="@PART[rn_aerobee150_srb_dec]:FOR[xxxRP0]_x000a_{_x000a_    %TechRequired = materialsScienceSatellite_x000a_    %cost = 25_x000a_    %entryCost = 0_x000a_    RP0conf = false_x000a_    @description ^=:$: From RN US Rockets mod_x000a_}"/>
            <filter val="@PART[rn_aerobee150_srb_fin]:FOR[xxxRP0]_x000a_{_x000a_    %TechRequired = earlyFlightControl_x000a_    %cost = 15_x000a_    %entryCost = 0_x000a_    RP0conf = false_x000a_    @description ^=:$: From RN US Rockets mod_x000a_}"/>
            <filter val="@PART[rn_aerobee170_srb]:FOR[xxxRP0]_x000a_{_x000a_    %TechRequired = orbitalRocketry1967_x000a_    %cost = 67_x000a_    %entryCost = 1340_x000a_    RP0conf = true_x000a_    @description ^=:$: From RN US Rockets mod_x000a__x000a_    MODULE_x000a_    { name = ModuleTagEngineSolid }_x000a__x000a_}"/>
            <filter val="@PART[rn_aerobee170_srb_dec]:FOR[xxxRP0]_x000a_{_x000a_    %TechRequired = materialsScienceLunar_x000a_    %cost = 25_x000a_    %entryCost = 530_x000a_    RP0conf = false_x000a_    @description ^=:$: From RN US Rockets mod_x000a_}"/>
            <filter val="@PART[rn_aerobee170_srb_fin]:FOR[xxxRP0]_x000a_{_x000a_    %TechRequired = dockingCrewTransfer_x000a_    %cost = 25_x000a_    %entryCost = 450_x000a_    RP0conf = false_x000a_    @description ^=:$: From RN US Rockets mod_x000a_}"/>
            <filter val="@PART[rn_aerobee300_nc_sas]:FOR[xxxRP0]_x000a_{_x000a_    %TechRequired = materialsScienceSatellite_x000a_    %cost = 650_x000a_    %entryCost = 980_x000a_    RP0conf = false_x000a_    @description ^=:$: From RN US Rockets mod_x000a_}"/>
            <filter val="@PART[rn_aerobee300_srb]:FOR[xxxRP0]_x000a_{_x000a_    %TechRequired = orbitalRocketry1958_x000a_    %cost = 12_x000a_    %entryCost = 240_x000a_    RP0conf = true_x000a_    @description ^=:$: From RN US Rockets mod_x000a__x000a_    MODULE_x000a_    { name = ModuleTagEngineSolid }_x000a__x000a_}"/>
            <filter val="@PART[rn_aerobee300_srb_dec]:FOR[xxxRP0]_x000a_{_x000a_    %TechRequired = materialsScienceSatellite_x000a_    %cost = 25_x000a_    %entryCost = 250_x000a_    RP0conf = false_x000a_    @description ^=:$: From RN US Rockets mod_x000a_}"/>
            <filter val="@PART[rn_aerobee350_fin]:FOR[xxxRP0]_x000a_{_x000a_    %TechRequired = earlyDocking_x000a_    %cost = 158_x000a_    %entryCost = 400_x000a_    RP0conf = false_x000a_    @description ^=:$: From RN US Rockets mod_x000a_}"/>
            <filter val="@PART[rn_aerobee350_mb]:FOR[xxxRP0]_x000a_{_x000a_    %TechRequired = materialsScienceAdvCapsules_x000a_    %cost = 190_x000a_    %entryCost = 1900_x000a_    RP0conf = false_x000a_    @description ^=:$: From RN US Rockets mod_x000a_}"/>
            <filter val="@PART[rn_aerobee350_nc]:FOR[xxxRP0]_x000a_{_x000a_    %TechRequired = materialsScienceAdvCapsules_x000a_    %cost = 250_x000a_    %entryCost = 890_x000a_    RP0conf = false_x000a_    @description ^=:$: From RN US Rockets mod_x000a_}"/>
            <filter val="@PART[rn_aerobee350_sas]:FOR[xxxRP0]_x000a_{_x000a_    %TechRequired = matureAvionics_x000a_    %cost = 450_x000a_    %entryCost = 2200_x000a_    RP0conf = false_x000a_    @description ^=:$: From RN US Rockets mod_x000a__x000a_    MODULE_x000a_    { name = ModuleTagAvionics }_x000a__x000a_}"/>
            <filter val="@PART[rn_aerobee350_srb_dec]:FOR[xxxRP0]_x000a_{_x000a_    %TechRequired = materialsScienceAdvCapsules_x000a_    %cost = 115_x000a_    %entryCost = 550_x000a_    RP0conf = false_x000a_    @description ^=:$: From RN US Rockets mod_x000a_}"/>
            <filter val="@PART[rn_almaz_fairing]:FOR[xxxRP0]_x000a_{_x000a_    %TechRequired = materialsScienceSpaceStation_x000a_    %cost = 20_x000a_    %entryCost = 400_x000a_    RP0conf = true_x000a_    @description ^=:$: From RN Soviet Rockets mod_x000a_}"/>
            <filter val="@PART[rn_apas75]:FOR[xxxRP0]_x000a_{_x000a_    %TechRequired = spaceStationControl_x000a_    %cost = 2500_x000a_    %entryCost = 50000_x000a_    RP0conf = true_x000a_    @description ^=:$: From RN Soviet Rockets mod_x000a_}"/>
            <filter val="@PART[rn_blockl_ullage]:FOR[xxxRP0]_x000a_{_x000a_    %TechRequired = firstStagedCombustion_x000a_    %cost = 8_x000a_    %entryCost = 160_x000a_    RP0conf = true_x000a_    @description ^=:$: From RN Soviet Rockets mod_x000a_}"/>
            <filter val="@PART[rn_blockl_vernier]:FOR[xxxRP0]_x000a_{_x000a_    %TechRequired = firstStagedCombustion_x000a_    %cost = 20_x000a_    %entryCost = 400_x000a_    RP0conf = true_x000a_    @description ^=:$: From RN Soviet Rockets mod_x000a__x000a_    MODULE_x000a_    { name = ModuleTagEngineLiquidTurbo }_x000a__x000a_}"/>
            <filter val="@PART[rn_brizm_core]:FOR[xxxRP0]_x000a_{_x000a_    %TechRequired = materialsScienceInternational_x000a_    %cost = 850_x000a_    %entryCost = 500_x000a_    RP0conf = false_x000a_    @description ^=:$: From RN Soviet Rockets mod_x000a_}"/>
            <filter val="@PART[rn_brizm_dec]:FOR[xxxRP0]_x000a_{_x000a_    %TechRequired = materialsScienceInternational_x000a_    %cost = 200_x000a_    %entryCost = 500_x000a_    RP0conf = false_x000a_    @description ^=:$: From RN Soviet Rockets mod_x000a_}"/>
            <filter val="@PART[rn_brizm_me]:FOR[xxxRP0]_x000a_{_x000a_    %TechRequired = stagedCombustion1998_x000a_    %cost = 12500_x000a_    %entryCost = 70_x000a_    RP0conf = false_x000a_    @description ^=:$: From RN Soviet Rockets mod_x000a_}"/>
            <filter val="@PART[rn_brizm_tank]:FOR[xxxRP0]_x000a_{_x000a_    %TechRequired = materialsScienceInternational_x000a_    %cost = 850_x000a_    %entryCost = 500_x000a_    RP0conf = false_x000a_    @description ^=:$: From RN Soviet Rockets mod_x000a_}"/>
            <filter val="@PART[rn_brizm_vern]:FOR[xxxRP0]_x000a_{_x000a_    %TechRequired = stagedCombustion1998_x000a_    %cost = 12500_x000a_    %entryCost = 70_x000a_    RP0conf = false_x000a_    @description ^=:$: From RN Soviet Rockets mod_x000a_}"/>
            <filter val="@PART[rn_cassini]:FOR[xxxRP0]_x000a_{_x000a_    %TechRequired = longTermAvionics_x000a_    %cost = 5500_x000a_    %entryCost = 500_x000a_    RP0conf = false_x000a_    @description ^=:$: From RN US Probes mod_x000a_}"/>
            <filter val="@PART[rn_centaurt_bdec]:FOR[xxxRP0]_x000a_{_x000a_    %TechRequired = materialsScienceLongTerm_x000a_    %cost = 300_x000a_    %entryCost = 1200_x000a_    RP0conf = false_x000a_    @description ^=:$: From RN US Rockets mod_x000a_}"/>
            <filter val="@PART[rn_centaurt_mb]:FOR[xxxRP0]_x000a_{_x000a_    %TechRequired = materialsScienceLongTerm_x000a_    %cost = 1000_x000a_    %entryCost = 6000_x000a_    RP0conf = false_x000a_    @description ^=:$: From RN US Rockets mod_x000a_}"/>
            <filter val="@PART[rn_centaurt_tdec]:FOR[xxxRP0]_x000a_{_x000a_    %TechRequired = materialsScienceLongTerm_x000a_    %cost = 300_x000a_    %entryCost = 1200_x000a_    RP0conf = false_x000a_    @description ^=:$: From RN US Rockets mod_x000a_}"/>
            <filter val="@PART[rn_cygnus]:FOR[xxxRP0]_x000a_{_x000a_    %TechRequired = modernAvionics_x000a_    %cost = 9500_x000a_    %entryCost = 500_x000a_    RP0conf = false_x000a_    @description ^=:$: From RN Cygnus mod_x000a_}"/>
            <filter val="@PART[rn_cygnus_docking]:FOR[xxxRP0]_x000a_{_x000a_    %TechRequired = gridFins_x000a_    %cost = 975_x000a_    %entryCost = 1_x000a_    RP0conf = false_x000a_    @description ^=:$: From RN Cygnus mod_x000a_}"/>
            <filter val="@PART[rn_cygnus_e]:FOR[xxxRP0]_x000a_{_x000a_    %TechRequired = modernAvionics_x000a_    %cost = 9500_x000a_    %entryCost = 500_x000a_    RP0conf = false_x000a_    @description ^=:$: From RN Cygnus mod_x000a_}"/>
            <filter val="@PART[rn_dnepr1_ejector]:FOR[xxxRP0]_x000a_{_x000a_    %TechRequired = materialsScienceInternational_x000a_    %cost = 5_x000a_    %entryCost = 100_x000a_    RP0conf = true_x000a_    @description ^=:$: From RN Soviet Rockets mod_x000a__x000a_    MODULE_x000a_    { name = ModuleTagDecoupler }_x000a__x000a_}"/>
            <filter val="@PART[rn_dnepr1_ejector_cap]:FOR[xxxRP0]_x000a_{_x000a_    %TechRequired = materialsScienceInternational_x000a_    %cost = 10_x000a_    %entryCost = 2000_x000a_    RP0conf = true_x000a_    @description ^=:$: From RN Soviet Rockets mod_x000a__x000a_    MODULE_x000a_    { name = ModuleTagDecoupler }_x000a__x000a_}"/>
            <filter val="@PART[rn_dnepr1_fairing]:FOR[xxxRP0]_x000a_{_x000a_    %TechRequired = materialsScienceInternational_x000a_    %cost = 15_x000a_    %entryCost = 300_x000a_    RP0conf = true_x000a_    @description ^=:$: From RN Soviet Rockets mod_x000a_}"/>
            <filter val="@PART[rn_dnepr1_fairing_base]:FOR[xxxRP0]_x000a_{_x000a_    %TechRequired = materialsScienceInternational_x000a_    %cost = 20_x000a_    %entryCost = 400_x000a_    RP0conf = true_x000a_    @description ^=:$: From RN Soviet Rockets mod_x000a__x000a_    MODULE_x000a_    { name = ModuleTagDecoupler }_x000a__x000a_}"/>
            <filter val="@PART[rn_dnepr1_fairing_base2]:FOR[xxxRP0]_x000a_{_x000a_    %TechRequired = materialsScienceInternational_x000a_    %cost = 25_x000a_    %entryCost = 500_x000a_    RP0conf = true_x000a_    @description ^=:$: From RN Soviet Rockets mod_x000a__x000a_    MODULE_x000a_    { name = ModuleTagDecoupler }_x000a__x000a_}"/>
            <filter val="@PART[rn_dnepr1_fs]:FOR[xxxRP0]_x000a_{_x000a_    %TechRequired = materialsScienceInternational_x000a_    %cost = 300_x000a_    %entryCost = 6600_x000a_    RP0conf = true_x000a_    @description ^=:$: From RN Soviet Rockets mod_x000a_}"/>
            <filter val="@PART[rn_dnepr1_interstage]:FOR[xxxRP0]_x000a_{_x000a_    %TechRequired = materialsScienceInternational_x000a_    %cost = 40_x000a_    %entryCost = 800_x000a_    RP0conf = true_x000a_    @description ^=:$: From RN Soviet Rockets mod_x000a__x000a_    MODULE_x000a_    { name = ModuleTagDecoupler }_x000a__x000a_}"/>
            <filter val="@PART[rn_dnepr1_interstage2]:FOR[xxxRP0]_x000a_{_x000a_    %TechRequired = materialsScienceInternational_x000a_    %cost = 40_x000a_    %entryCost = 800_x000a_    RP0conf = true_x000a_    @description ^=:$: From RN Soviet Rockets mod_x000a__x000a_    MODULE_x000a_    { name = ModuleTagDecoupler }_x000a__x000a_}"/>
            <filter val="@PART[rn_dnepr1_rd0255]:FOR[xxxRP0]_x000a_{_x000a_    %TechRequired = stagedCombustion1998_x000a_    %cost = 550_x000a_    %entryCost = 11000_x000a_    RP0conf = true_x000a_    @description ^=:$: From RN Soviet Rockets mod_x000a__x000a_    MODULE_x000a_    { name = ModuleTagEngineLiquidTurbo }_x000a__x000a_}"/>
            <filter val="@PART[rn_dnepr1_rd0255_vernier]:FOR[xxxRP0]_x000a_{_x000a_    %TechRequired = orbitalRocketry1998_x000a_    %cost = 50_x000a_    %entryCost = 1000_x000a_    RP0conf = true_x000a_    @description ^=:$: From RN Soviet Rockets mod_x000a__x000a_    MODULE_x000a_    { name = ModuleTagEngineLiquidTurbo }_x000a__x000a_}"/>
            <filter val="@PART[rn_dnepr1_rd264]:FOR[xxxRP0]_x000a_{_x000a_    %TechRequired = stagedCombustion1998_x000a_    %cost = 445_x000a_    %entryCost = 35600_x000a_    RP0conf = true_x000a_    @description ^=:$: From RN Soviet Rockets mod_x000a__x000a_    MODULE_x000a_    { name = ModuleTagEngineLiquidTurbo }_x000a__x000a_}"/>
            <filter val="@PART[rn_dnepr1_silo_tube]:FOR[xxxRP0]_x000a_{_x000a_    %TechRequired = materialsScienceInternational_x000a_    %cost = 10_x000a_    %entryCost = 2000_x000a_    RP0conf = true_x000a_    @description ^=:$: From RN Soviet Rockets mod_x000a_}"/>
            <filter val="@PART[rn_dnepr1_slides]:FOR[xxxRP0]_x000a_{_x000a_    %TechRequired = materialsScienceInternational_x000a_    %cost = 5_x000a_    %entryCost = 100_x000a_    RP0conf = true_x000a_    @description ^=:$: From RN Soviet Rockets mod_x000a_}"/>
            <filter val="@PART[rn_dnepr1_ss]:FOR[xxxRP0]_x000a_{_x000a_    %TechRequired = materialsScienceInternational_x000a_    %cost = 75_x000a_    %entryCost = 1500_x000a_    RP0conf = true_x000a_    @description ^=:$: From RN Soviet Rockets mod_x000a_}"/>
            <filter val="@PART[rn_dnepr1_ts2]:FOR[xxxRP0]_x000a_{_x000a_    %TechRequired = orbitalRocketry1998_x000a_    %cost = 2000_x000a_    %entryCost = 1800_x000a_    RP0conf = false_x000a_    @description ^=:$: From RN Soviet Rockets mod_x000a_}"/>
            <filter val="@PART[rn_eos_aa_solarpanel]:FOR[xxxRP0]_x000a_{_x000a_    %TechRequired = advancedPower_x000a_    %cost = 1500_x000a_    %entryCost = 30000_x000a_    RP0conf = true_x000a_    @description ^=:$: From RN Solar Panels mod_x000a_}"/>
            <filter val="@PART[rn_eos_tdrs_solar_panel]:FOR[xxxRP0]_x000a_{_x000a_    %TechRequired = maturePower_x000a_    %cost = 980_x000a_    %entryCost = 19600_x000a_    RP0conf = true_x000a_    @description ^=:$: From RN Solar Panels mod_x000a_}"/>
            <filter val="@PART[rn_eos_ter_solarpanel]:FOR[xxxRP0]_x000a_{_x000a_    %TechRequired = advancedPower_x000a_    %cost = 800_x000a_    %entryCost = 16000_x000a_    RP0conf = true_x000a_    @description ^=:$: From RN Solar Panels mod_x000a_}"/>
            <filter val="@PART[rn_fregat1]:FOR[xxxRP0]_x000a_{_x000a_    %TechRequired = orbitalRocketry1998_x000a_    %cost = 850_x000a_    %entryCost = 1_x000a_    RP0conf = false_x000a_    @description ^=:$: From RN Soviet Rockets mod_x000a_}"/>
            <filter val="@PART[rn_fregat1_2]:FOR[xxxRP0]_x000a_{_x000a_    %TechRequired = orbitalRocketry1998_x000a_    %cost = 850_x000a_    %entryCost = 1_x000a_    RP0conf = false_x000a_    @description ^=:$: From RN Soviet Rockets mod_x000a_}"/>
            <filter val="@PART[rn_fregat1_3]:FOR[xxxRP0]_x000a_{_x000a_    %TechRequired = orbitalRocketry1998_x000a_    %cost = 850_x000a_    %entryCost = 1_x000a_    RP0conf = false_x000a_    @description ^=:$: From RN Soviet Rockets mod_x000a_}"/>
            <filter val="@PART[rn_fregat1_adapter]:FOR[xxxRP0]_x000a_{_x000a_    %TechRequired = materialsScienceInternational_x000a_    %cost = 200_x000a_    %entryCost = 500_x000a_    RP0conf = false_x000a_    @description ^=:$: From RN Soviet Rockets mod_x000a_}"/>
            <filter val="@PART[rn_galileo_scanner]:FOR[xxxRP0]_x000a_{_x000a_    %TechRequired = sampleReturnScience_x000a_    %cost = 200_x000a_    %entryCost = 2000_x000a_    RP0conf = true_x000a_    @description ^=:$: From RN US Probes mod_x000a__x000a_    MODULE_x000a_    { name = ModuleTagInstruments }_x000a__x000a_}"/>
            <filter val="@PART[rn_huygen_hs_bottom]:FOR[xxxRP0]_x000a_{_x000a_    %TechRequired = interplanetaryRovers_x000a_    %cost = 200_x000a_    %entryCost = 200_x000a_    RP0conf = false_x000a_    @description ^=:$: From RN US Probes mod_x000a_}"/>
            <filter val="@PART[rn_huygen_hs_chute]:FOR[xxxRP0]_x000a_{_x000a_    %TechRequired = longTermAvionics_x000a_    %cost = 422_x000a_    %entryCost = 50_x000a_    RP0conf = false_x000a_    @description ^=:$: From RN US Probes mod_x000a_}"/>
            <filter val="@PART[rn_huygen_hs_top]:FOR[xxxRP0]_x000a_{_x000a_    %TechRequired = longTermAvionics_x000a_    %cost = 200_x000a_    %entryCost = 7800_x000a_    RP0conf = false_x000a_    @description ^=:$: From RN US Probes mod_x000a_}"/>
            <filter val="@PART[rn_huygens]:FOR[xxxRP0]_x000a_{_x000a_    %TechRequired = longTermAvionics_x000a_    %cost = 500_x000a_    %entryCost = 500_x000a_    RP0conf = false_x000a_    @description ^=:$: From RN US Probes mod_x000a_}"/>
            <filter val="@PART[rn_huygens_chute]:FOR[xxxRP0]_x000a_{_x000a_    %TechRequired = longTermAvionics_x000a_    %cost = 422_x000a_    %entryCost = 50_x000a_    RP0conf = false_x000a_    @description ^=:$: From RN US Probes mod_x000a_}"/>
            <filter val="@PART[rn_juno_spacecraft]:FOR[xxxRP0]_x000a_{_x000a_    %TechRequired = modernAvionics_x000a_    %cost = 6500_x000a_    %entryCost = 500_x000a_    RP0conf = false_x000a_    @description ^=:$: From RN US Probes mod_x000a_}"/>
            <filter val="@PART[rn_junoii_fs]:FOR[xxxRP0]_x000a_{_x000a_    %TechRequired = materialsScienceSatellite_x000a_    %cost = 2000_x000a_    %entryCost = 1800_x000a_    RP0conf = false_x000a_    @description ^=:$: From RN US Rockets mod_x000a_}"/>
            <filter val="@PART[rn_junoii_nc]:FOR[xxxRP0]_x000a_{_x000a_    %TechRequired = materialsScienceSatellite_x000a_    %cost = 2000_x000a_    %entryCost = 1800_x000a_    RP0conf = false_x000a_    @description ^=:$: From RN US Rockets mod_x000a_}"/>
            <filter val="@PART[rn_junoii_sgt]:FOR[xxxRP0]_x000a_{_x000a_    %TechRequired = solids1956_x000a_    %cost = 5_x000a_    %entryCost = 100_x000a_    RP0conf = true_x000a_    @description ^=:$: From RN US Rockets mod_x000a__x000a_    MODULE_x000a_    { name = ModuleTagEngineSolid }_x000a__x000a_}"/>
            <filter val="@PART[rn_junoii_sgt_11]:FOR[xxxRP0]_x000a_{_x000a_    %TechRequired = solids1956_x000a_    %cost = 40_x000a_    %entryCost = 800_x000a_    RP0conf = true_x000a_    @description ^=:$: From RN US Rockets mod_x000a__x000a_    MODULE_x000a_    { name = ModuleTagEngineSolid }_x000a__x000a_}"/>
            <filter val="@PART[rn_junoii_sgt_11_dec]:FOR[xxxRP0]_x000a_{_x000a_    %TechRequired = solids1956_x000a_    %cost = 20_x000a_    %entryCost = 400_x000a_    RP0conf = true_x000a_    @description ^=:$: From RN US Rockets mod_x000a__x000a_    MODULE_x000a_    { name = ModuleTagDecoupler }_x000a__x000a_}"/>
            <filter val="@PART[rn_junoii_sgt_3]:FOR[xxxRP0]_x000a_{_x000a_    %TechRequired = solids1956_x000a_    %cost = 12_x000a_    %entryCost = 240_x000a_    RP0conf = true_x000a_    @description ^=:$: From RN US Rockets mod_x000a__x000a_    MODULE_x000a_    { name = ModuleTagEngineSolid }_x000a__x000a_}"/>
            <filter val="@PART[rn_junoii_sgt_3_dec]:FOR[xxxRP0]_x000a_{_x000a_    %TechRequired = solids1956_x000a_    %cost = 10_x000a_    %entryCost = 200_x000a_    RP0conf = true_x000a_    @description ^=:$: From RN US Rockets mod_x000a__x000a_    MODULE_x000a_    { name = ModuleTagDecoupler }_x000a__x000a_}"/>
            <filter val="@PART[rn_junoii_ss]:FOR[xxxRP0]_x000a_{_x000a_    %TechRequired = materialsScienceSatellite_x000a_    %cost = 2000_x000a_    %entryCost = 1800_x000a_    RP0conf = false_x000a_    @description ^=:$: From RN US Rockets mod_x000a_}"/>
            <filter val="@PART[rn_ladee]:FOR[xxxRP0]_x000a_{_x000a_    %TechRequired = modernAvionics_x000a_    %cost = 6500_x000a_    %entryCost = 500_x000a_    RP0conf = false_x000a_    @description ^=:$: From RN US Probes mod_x000a_}"/>
            <filter val="@PART[rn_ladee_scanner]:FOR[xxxRP0]_x000a_{_x000a_    %TechRequired = advancedSurfaceScience_x000a_    %cost = 1250_x000a_    %entryCost = 500_x000a_    RP0conf = false_x000a_    @description ^=:$: From RN US Probes mod_x000a_}"/>
            <filter val="@PART[rn_lk_lander]:FOR[xxxRP0]_x000a_{_x000a_    %TechRequired = improvedLandingEngines_x000a_    %cost = 2000_x000a_    %entryCost = 40000_x000a_    RP0conf = true_x000a_    @description ^=:$: From RN Soviet Rockets mod_x000a_}"/>
            <filter val="@PART[rn_lk_lander_legs]:FOR[xxxRP0]_x000a_{_x000a_    %TechRequired = improvedLandingEngines_x000a_    %cost = 750_x000a_    %entryCost = 15000_x000a_    RP0conf = true_x000a_    @description ^=:$: From RN Soviet Rockets mod_x000a_}"/>
            <filter val="@PART[rn_lk_rd858]:FOR[xxxRP0]_x000a_{_x000a_    %TechRequired = improvedLandingEngines_x000a_    %cost = 800_x000a_    %entryCost = 500_x000a_    RP0conf = false_x000a_    @description ^=:$: From RN Soviet Rockets mod_x000a_}"/>
            <filter val="@PART[rn_lk_rd858_vernier]:FOR[xxxRP0]_x000a_{_x000a_    %TechRequired = improvedLandingEngines_x000a_    %cost = 800_x000a_    %entryCost = 500_x000a_    RP0conf = false_x000a_    @description ^=:$: From RN Soviet Rockets mod_x000a_}"/>
            <filter val="@PART[rn_lk_rd859]:FOR[xxxRP0]_x000a_{_x000a_    %TechRequired = improvedLandingEngines_x000a_    %cost = 800_x000a_    %entryCost = 500_x000a_    RP0conf = false_x000a_    @description ^=:$: From RN Soviet Rockets mod_x000a_}"/>
            <filter val="@PART[rn_lok_tdu]:FOR[xxxRP0]_x000a_{_x000a_    %TechRequired = matureCapsules_x000a_    %cost = 3500_x000a_    %entryCost = 95000_x000a_    RP0conf = true_x000a_    @description ^=:$: From RN Soyuz mod_x000a__x000a_    MODULE_x000a_    { name = ModuleTagHumanRated }_x000a__x000a_}"/>
            <filter val="@PART[rn_lr79]:FOR[xxxRP0]_x000a_{_x000a_    %TechRequired = orbitalRocketry1958_x000a_    %cost = 600_x000a_    %entryCost = 12000_x000a_    RP0conf = true_x000a_    @description ^=:$: From RN US Rockets mod_x000a__x000a_    MODULE_x000a_    { name = ModuleTagEngineLiquidTurbo }_x000a__x000a_}"/>
            <filter val="@PART[rn_lr79_tp]:FOR[xxxRP0]_x000a_{_x000a_    %TechRequired = orbitalRocketry1958_x000a_    %cost = 50_x000a_    %entryCost = 1000_x000a_    RP0conf = true_x000a_    @description ^=:$: From RN US Rockets mod_x000a__x000a_    MODULE_x000a_    { name = ModuleTagEngineLiquidTurbo }_x000a__x000a_}"/>
            <filter val="@PART[rn_lr79_vernier]:FOR[xxxRP0]_x000a_{_x000a_    %TechRequired = orbitalRocketry1958_x000a_    %cost = 50_x000a_    %entryCost = 1000_x000a_    RP0conf = true_x000a_    @description ^=:$: From RN US Rockets mod_x000a__x000a_    MODULE_x000a_    { name = ModuleTagEngineLiquidTurbo }_x000a__x000a_}"/>
            <filter val="@PART[rn_lr87_11]:FOR[xxxRP0]_x000a_{_x000a_    %TechRequired = orbitalRocketry1959_x000a_    %cost = 1550_x000a_    %entryCost = 16000_x000a_    RP0conf = true_x000a_    @description ^=:$: From RN US Rockets mod_x000a__x000a_    MODULE_x000a_    { name = ModuleTagEngineLiquidTurbo }_x000a__x000a_}"/>
            <filter val="@PART[rn_lr91_11]:FOR[xxxRP0]_x000a_{_x000a_    %TechRequired = orbitalRocketry1959_x000a_    %cost = 400_x000a_    %entryCost = 8000_x000a_    RP0conf = true_x000a_    @description ^=:$: From RN US Rockets mod_x000a__x000a_    MODULE_x000a_    { name = ModuleTagEngineLiquidTurbo }_x000a__x000a_}"/>
            <filter val="@PART[rn_lr91_11_tp]:FOR[xxxRP0]_x000a_{_x000a_    %TechRequired = orbitalRocketry1959_x000a_    %cost = 50_x000a_    %entryCost = 1000_x000a_    RP0conf = true_x000a_    @description ^=:$: From RN US Rockets mod_x000a__x000a_    MODULE_x000a_    { name = ModuleTagEngineLiquidTurbo }_x000a__x000a_}"/>
            <filter val="@PART[rn_lro]:FOR[xxxRP0]_x000a_{_x000a_    %TechRequired = modernAvionics_x000a_    %cost = 6500_x000a_    %entryCost = 500_x000a_    RP0conf = false_x000a_    @description ^=:$: From RN US Probes mod_x000a_}"/>
            <filter val="@PART[rn_luna_base]:FOR[xxxRP0]_x000a_{_x000a_    %TechRequired = materialsScienceSatellite_x000a_    %cost = 10_x000a_    %entryCost = 200_x000a_    RP0conf = true_x000a_    @description ^=:$: From RN Soviet Rockets mod_x000a__x000a_    MODULE_x000a_    { name = ModuleTagDecoupler }_x000a__x000a_}"/>
            <filter val="@PART[rn_luna_fairing]:FOR[xxxRP0]_x000a_{_x000a_    %TechRequired = materialsScienceSatellite_x000a_    %cost = 10_x000a_    %entryCost = 200_x000a_    RP0conf = true_x000a_    @description ^=:$: From RN Soviet Rockets mod_x000a_}"/>
            <filter val="@PART[rn_mag_solar_panel]:FOR[xxxRP0]_x000a_{_x000a_    %TechRequired = largeScaleSolarArrays_x000a_    %cost = 955_x000a_    %entryCost = 5800_x000a_    RP0conf = false_x000a_    @description ^=:$: From RN Solar Panels mod_x000a_}"/>
            <filter val="@PART[rn_magellan_scanner]:FOR[xxxRP0]_x000a_{_x000a_    %TechRequired = sampleReturnScience_x000a_    %cost = 60_x000a_    %entryCost = 1200_x000a_    RP0conf = true_x000a_    @description ^=:$: From RN US Probes mod_x000a__x000a_    MODULE_x000a_    { name = ModuleTagInstruments }_x000a__x000a_}"/>
            <filter val="@PART[rn_mariner1_2]:FOR[xxxRP0]_x000a_{_x000a_    %TechRequired = improvedAvionics_x000a_    %cost = 1200_x000a_    %entryCost = 24000_x000a_    RP0conf = true_x000a_    @description ^=:$: From RN US Probes mod_x000a__x000a_    MODULE_x000a_    { name = ModuleTagAvionics }_x000a__x000a_}"/>
            <filter val="@PART[rn_messenger]:FOR[xxxRP0]_x000a_{_x000a_    %TechRequired = internationalAvionics_x000a_    %cost = 3775_x000a_    %entryCost = 75502_x000a_    RP0conf = true_x000a_    @description ^=:$: From RN US Probes mod_x000a__x000a_    MODULE_x000a_    { name = ModuleTagAvionics }_x000a__x000a_}"/>
            <filter val="@PART[rn_mirdockingmodule]:FOR[xxxRP0]_x000a_{_x000a_    %TechRequired = standardDockingPorts_x000a_    %cost = 600_x000a_    %entryCost = 1_x000a_    RP0conf = false_x000a_    @description ^=:$: From RN Misc mod_x000a_}"/>
            <filter val="@PART[rn_mol_solar_panel]:FOR[xxxRP0]_x000a_{_x000a_    %TechRequired = spaceStationPrototypes_x000a_    %cost = 220_x000a_    %entryCost = 4400_x000a_    RP0conf = true_x000a_    @description ^=:$: From RN Solar Panels mod_x000a_}"/>
            <filter val="@PART[rn_molniya_blockl]:FOR[xxxRP0]_x000a_{_x000a_    %TechRequired = firstStagedCombustion_x000a_    %cost = 575_x000a_    %entryCost = 11500_x000a_    RP0conf = true_x000a_    @description ^=:$: From RN Soviet Rockets mod_x000a__x000a_    MODULE_x000a_    { name = ModuleTagEngineLiquidTurbo }_x000a__x000a_}"/>
            <filter val="@PART[rn_molniya_blockl_2]:FOR[xxxRP0]_x000a_{_x000a_    %TechRequired = firstStagedCombustion_x000a_    %cost = 850_x000a_    %entryCost = 1_x000a_    RP0conf = false_x000a_    @description ^=:$: From RN Soviet Rockets mod_x000a_}"/>
            <filter val="@PART[rn_molniya_blockl_3]:FOR[xxxRP0]_x000a_{_x000a_    %TechRequired = firstStagedCombustion_x000a_    %cost = 850_x000a_    %entryCost = 1_x000a_    RP0conf = false_x000a_    @description ^=:$: From RN Soviet Rockets mod_x000a_}"/>
            <filter val="@PART[rn_neo_ds_solar_panel]:FOR[xxxRP0]_x000a_{_x000a_    %TechRequired = advancedPower_x000a_    %cost = 720_x000a_    %entryCost = 14400_x000a_    RP0conf = true_x000a_    @description ^=:$: From RN Solar Panels mod_x000a_}"/>
            <filter val="@PART[rn_neo_dwn_solar_panel]:FOR[xxxRP0]_x000a_{_x000a_    %TechRequired = advancedPower_x000a_    %cost = 3125_x000a_    %entryCost = 62500_x000a_    RP0conf = true_x000a_    @description ^=:$: From RN Solar Panels mod_x000a_}"/>
            <filter val="@PART[rn_neo_nr_solar_panel]:FOR[xxxRP0]_x000a_{_x000a_    %TechRequired = largeScaleSolarArrays_x000a_    %cost = 525_x000a_    %entryCost = 10500_x000a_    RP0conf = true_x000a_    @description ^=:$: From RN Solar Panels mod_x000a_}"/>
            <filter val="@PART[rn_new_horizons]:FOR[xxxRP0]_x000a_{_x000a_    %TechRequired = internationalAvionics_x000a_    %cost = 5548_x000a_    %entryCost = 110975_x000a_    RP0conf = true_x000a_    @description ^=:$: From RN US Probes mod_x000a__x000a_    MODULE_x000a_    { name = ModuleTagAvionics }_x000a__x000a_}"/>
            <filter val="@PART[rn_pam_d_dec]:FOR[xxxRP0]_x000a_{_x000a_    %TechRequired = materialsScienceLongTerm_x000a_    %cost = 150_x000a_    %entryCost = 200_x000a_    RP0conf = false_x000a_    @description ^=:$: From RN US Probes mod_x000a_}"/>
            <filter val="@PART[rn_panel000]:FOR[xxxRP0]_x000a_{_x000a_    %TechRequired = modernPower_x000a_    %cost = 300_x000a_    %entryCost = 500_x000a_    RP0conf = false_x000a_    @description ^=:$: From RN Cygnus mod_x000a_}"/>
            <filter val="@PART[rn_proton_blockd]:FOR[xxxRP0]_x000a_{_x000a_    %TechRequired = stagedCombustion1966_x000a_    %cost = 1835_x000a_    %entryCost = 36700_x000a_    RP0conf = true_x000a_    @description ^=:$: From RN Soviet Rockets mod_x000a__x000a_    MODULE_x000a_    { name = ModuleTagEngineLiquidTurbo }_x000a__x000a_}"/>
            <filter val="@PART[rn_proton_blockd_2]:FOR[xxxRP0]_x000a_{_x000a_    %TechRequired = stagedCombustion1972_x000a_    %cost = 850_x000a_    %entryCost = 500_x000a_    RP0conf = false_x000a_    @description ^=:$: From RN Soviet Rockets mod_x000a__x000a_    MODULE_x000a_    { name = ModuleTagEngineLiquidTurbo }_x000a__x000a_}"/>
            <filter val="@PART[rn_proton_blockd_3]:FOR[xxxRP0]_x000a_{_x000a_    %TechRequired = stagedCombustion1986_x000a_    %cost = 850_x000a_    %entryCost = 500_x000a_    RP0conf = false_x000a_    @description ^=:$: From RN Soviet Rockets mod_x000a__x000a_    MODULE_x000a_    { name = ModuleTagEngineLiquidTurbo }_x000a__x000a_}"/>
            <filter val="@PART[rn_proton_blockd_4]:FOR[xxxRP0]_x000a_{_x000a_    %TechRequired = stagedCombustion1972_x000a_    %cost = 850_x000a_    %entryCost = 500_x000a_    RP0conf = false_x000a_    @description ^=:$: From RN Soviet Rockets mod_x000a__x000a_    MODULE_x000a_    { name = ModuleTagEngineLiquidTurbo }_x000a__x000a_}"/>
            <filter val="@PART[rn_proton_blockd_5]:FOR[xxxRP0]_x000a_{_x000a_    %TechRequired = stagedCombustion1981_x000a_    %cost = 850_x000a_    %entryCost = 500_x000a_    RP0conf = false_x000a_    @description ^=:$: From RN Soviet Rockets mod_x000a__x000a_    MODULE_x000a_    { name = ModuleTagEngineLiquidTurbo }_x000a__x000a_}"/>
            <filter val="@PART[rn_proton_blockd_6]:FOR[xxxRP0]_x000a_{_x000a_    %TechRequired = stagedCombustion1992_x000a_    %cost = 850_x000a_    %entryCost = 500_x000a_    RP0conf = false_x000a_    @description ^=:$: From RN Soviet Rockets mod_x000a__x000a_    MODULE_x000a_    { name = ModuleTagEngineLiquidTurbo }_x000a__x000a_}"/>
            <filter val="@PART[rn_proton_blockd_7]:FOR[xxxRP0]_x000a_{_x000a_    %TechRequired = stagedCombustion1972_x000a_    %cost = 850_x000a_    %entryCost = 500_x000a_    RP0conf = false_x000a_    @description ^=:$: From RN Soviet Rockets mod_x000a__x000a_    MODULE_x000a_    { name = ModuleTagEngineLiquidTurbo }_x000a__x000a_}"/>
            <filter val="@PART[rn_proton_blockd_dec]:FOR[xxxRP0]_x000a_{_x000a_    %TechRequired = materialsScienceAdvCapsules_x000a_    %cost = 75_x000a_    %entryCost = 1500_x000a_    RP0conf = true_x000a_    @description ^=:$: From RN Soviet Rockets mod_x000a__x000a_    MODULE_x000a_    { name = ModuleTagDecoupler }_x000a__x000a_}"/>
            <filter val="@PART[rn_proton_blockd_dec_z]:FOR[xxxRP0]_x000a_{_x000a_    %TechRequired = materialsScienceAdvCapsules_x000a_    %cost = 75_x000a_    %entryCost = 1500_x000a_    RP0conf = true_x000a_    @description ^=:$: From RN Soviet Rockets mod_x000a__x000a_    MODULE_x000a_    { name = ModuleTagDecoupler }_x000a__x000a_}"/>
            <filter val="@PART[rn_proton_blockd_v]:FOR[xxxRP0]_x000a_{_x000a_    %TechRequired = orbitalRocketry1966_x000a_    %cost = 12500_x000a_    %entryCost = 70_x000a_    RP0conf = false_x000a_    @description ^=:$: From RN Soviet Rockets mod_x000a__x000a_    MODULE_x000a_    { name = ModuleTagEngineLiquidTurbo }_x000a__x000a_}"/>
            <filter val="@PART[rn_proton_blockd_v_2]:FOR[xxxRP0]_x000a_{_x000a_    %TechRequired = stagedCombustion1966_x000a_    %cost = 12500_x000a_    %entryCost = 70_x000a_    RP0conf = false_x000a_    @description ^=:$: From RN Soviet Rockets mod_x000a__x000a_    MODULE_x000a_    { name = ModuleTagEngineLiquidTurbo }_x000a__x000a_}"/>
            <filter val="@PART[rn_proton_fgb_fairing]:FOR[xxxRP0]_x000a_{_x000a_    %TechRequired = materialsScienceLunar_x000a_    %cost = 200_x000a_    %entryCost = 500_x000a_    RP0conf = false_x000a_    @description ^=:$: From RN Soviet Rockets mod_x000a_}"/>
            <filter val="@PART[rn_proton_rd0210]:FOR[xxxRP0]_x000a_{_x000a_    %TechRequired = stagedCombustion1966_x000a_    %cost = 300_x000a_    %entryCost = 6000_x000a_    RP0conf = true_x000a_    @description ^=:$: From RN Soviet Rockets mod_x000a__x000a_    MODULE_x000a_    { name = ModuleTagEngineLiquidTurbo }_x000a__x000a_}"/>
            <filter val="@PART[rn_proton_rd0212]:FOR[xxxRP0]_x000a_{_x000a_    %TechRequired = stagedCombustion1966_x000a_    %cost = 300_x000a_    %entryCost = 6000_x000a_    RP0conf = true_x000a_    @description ^=:$: From RN Soviet Rockets mod_x000a__x000a_    MODULE_x000a_    { name = ModuleTagEngineLiquidTurbo }_x000a__x000a_}"/>
            <filter val="@PART[rn_proton_rd253]:FOR[xxxRP0]_x000a_{_x000a_    %TechRequired = stagedCombustion1966_x000a_    %cost = 515_x000a_    %entryCost = 10300_x000a_    RP0conf = true_x000a_    @description ^=:$: From RN Soviet Rockets mod_x000a__x000a_    MODULE_x000a_    { name = ModuleTagEngineLiquidTurbo }_x000a__x000a_}"/>
            <filter val="@PART[rn_proton_stg1_adapt]:FOR[xxxRP0]_x000a_{_x000a_    %TechRequired = materialsScienceAdvCapsules_x000a_    %cost = 200_x000a_    %entryCost = 500_x000a_    RP0conf = false_x000a_    @description ^=:$: From RN Soviet Rockets mod_x000a_}"/>
            <filter val="@PART[rn_proton_stg2_adapt]:FOR[xxxRP0]_x000a_{_x000a_    %TechRequired = materialsScienceAdvCapsules_x000a_    %cost = 1500_x000a_    %entryCost = 3000_x000a_    RP0conf = false_x000a_    @description ^=:$: From RN Soviet Rockets mod_x000a_}"/>
            <filter val="@PART[rn_proton_stg3_adapt]:FOR[xxxRP0]_x000a_{_x000a_    %TechRequired = materialsScienceAdvCapsules_x000a_    %cost = 200_x000a_    %entryCost = 500_x000a_    RP0conf = false_x000a_    @description ^=:$: From RN Soviet Rockets mod_x000a_}"/>
            <filter val="@PART[rn_proton_vernier]:FOR[xxxRP0]_x000a_{_x000a_    %TechRequired = stagedCombustion1966_x000a_    %cost = 600_x000a_    %entryCost = 1000_x000a_    RP0conf = false_x000a_    @description ^=:$: From RN Soviet Rockets mod_x000a_}"/>
            <filter val="@PART[rn_protonk_stg1]:FOR[xxxRP0]_x000a_{_x000a_    %TechRequired = materialsScienceLunar_x000a_    %cost = 716_x000a_    %entryCost = 14320_x000a_    RP0conf = true_x000a_    @description ^=:$: From RN Soviet Rockets mod_x000a_}"/>
            <filter val="@PART[rn_protonk_stg2]:FOR[xxxRP0]_x000a_{_x000a_    %TechRequired = materialsScienceLunar_x000a_    %cost = 312_x000a_    %entryCost = 6240_x000a_    RP0conf = true_x000a_    @description ^=:$: From RN Soviet Rockets mod_x000a_}"/>
            <filter val="@PART[rn_protonk_stg3]:FOR[xxxRP0]_x000a_{_x000a_    %TechRequired = materialsScienceLunar_x000a_    %cost = 72_x000a_    %entryCost = 1440_x000a_    RP0conf = true_x000a_    @description ^=:$: From RN Soviet Rockets mod_x000a_}"/>
            <filter val="@PART[rn_protonk_stg3_decoupler]:FOR[xxxRP0]_x000a_{_x000a_    %TechRequired = materialsScienceLunar_x000a_    %cost = 1500_x000a_    %entryCost = 2000_x000a_    RP0conf = false_x000a_    @description ^=:$: From RN Soviet Rockets mod_x000a_}"/>
            <filter val="@PART[rn_protonk_stg3_decoupler_extended]:FOR[xxxRP0]_x000a_{_x000a_    %TechRequired = materialsScienceLunar_x000a_    %cost = 2000_x000a_    %entryCost = 3000_x000a_    RP0conf = false_x000a_    @description ^=:$: From RN Soviet Rockets mod_x000a_}"/>
            <filter val="@PART[rn_r7_adapter_blok_e]:FOR[xxxRP0]_x000a_{_x000a_    %TechRequired = materialsScienceSatellite_x000a_    %cost = 100_x000a_    %entryCost = 2000_x000a_    RP0conf = true_x000a_    @description ^=:$: From RN Soviet Rockets mod_x000a__x000a_    MODULE_x000a_    { name = ModuleTagDecoupler }_x000a__x000a_}"/>
            <filter val="@PART[rn_r7_adapter_blok_i]:FOR[xxxRP0]_x000a_{_x000a_    %TechRequired = materialsScienceInternational_x000a_    %cost = 600_x000a_    %entryCost = 1200_x000a_    RP0conf = false_x000a_    @description ^=:$: From RN Soviet Rockets mod_x000a_}"/>
            <filter val="@PART[rn_r7_adapter_blok_i_m]:FOR[xxxRP0]_x000a_{_x000a_    %TechRequired = materialsScienceSatellite_x000a_    %cost = 100_x000a_    %entryCost = 2000_x000a_    RP0conf = true_x000a_    @description ^=:$: From RN Soviet Rockets mod_x000a__x000a_    MODULE_x000a_    { name = ModuleTagDecoupler }_x000a__x000a_}"/>
            <filter val="@PART[rn_r7_adapter_blok_i_v]:FOR[xxxRP0]_x000a_{_x000a_    %TechRequired = materialsScienceAdvCapsules_x000a_    %cost = 100_x000a_    %entryCost = 2000_x000a_    RP0conf = true_x000a_    @description ^=:$: From RN Soviet Rockets mod_x000a__x000a_    MODULE_x000a_    { name = ModuleTagDecoupler }_x000a__x000a_}"/>
            <filter val="@PART[rn_r7_adapter_blok_iv2]:FOR[xxxRP0]_x000a_{_x000a_    %TechRequired = materialsScienceAdvCapsules_x000a_    %cost = 100_x000a_    %entryCost = 2000_x000a_    RP0conf = true_x000a_    @description ^=:$: From RN Soviet Rockets mod_x000a__x000a_    MODULE_x000a_    { name = ModuleTagDecoupler }_x000a__x000a_}"/>
            <filter val="@PART[rn_r7_blok_a]:FOR[xxxRP0]_x000a_{_x000a_    %TechRequired = orbitalRocketry1956_x000a_    %cost = 12500_x000a_    %entryCost = 500_x000a_    RP0conf = false_x000a_    @description ^=:$: From RN Soviet Rockets mod_x000a_}"/>
            <filter val="@PART[rn_r7_blok_a_10]:FOR[xxxRP0]_x000a_{_x000a_    %TechRequired = orbitalRocketry1965_x000a_    %cost = 12500_x000a_    %entryCost = 500_x000a_    RP0conf = false_x000a_    @description ^=:$: From RN Soviet Rockets mod_x000a_}"/>
            <filter val="@PART[rn_r7_blok_a_11]:FOR[xxxRP0]_x000a_{_x000a_    %TechRequired = orbitalRocketry1972_x000a_    %cost = 12500_x000a_    %entryCost = 500_x000a_    RP0conf = false_x000a_    @description ^=:$: From RN Soviet Rockets mod_x000a_}"/>
            <filter val="@PART[rn_r7_blok_a_12]:FOR[xxxRP0]_x000a_{_x000a_    %TechRequired = orbitalRocketry1981_x000a_    %cost = 12500_x000a_    %entryCost = 500_x000a_    RP0conf = false_x000a_    @description ^=:$: From RN Soviet Rockets mod_x000a_}"/>
            <filter val="@PART[rn_r7_blok_a_13]:FOR[xxxRP0]_x000a_{_x000a_    %TechRequired = orbitalRocketry1972_x000a_    %cost = 12500_x000a_    %entryCost = 500_x000a_    RP0conf = false_x000a_    @description ^=:$: From RN Soviet Rockets mod_x000a_}"/>
            <filter val="@PART[rn_r7_blok_a_14]:FOR[xxxRP0]_x000a_{_x000a_    %TechRequired = materialsScienceInternational_x000a_    %cost = 12500_x000a_    %entryCost = 500_x000a_    RP0conf = false_x000a_    @description ^=:$: From RN Soviet Rockets mod_x000a_}"/>
            <filter val="@PART[rn_r7_blok_a_2]:FOR[xxxRP0]_x000a_{_x000a_    %TechRequired = orbitalRocketry1956_x000a_    %cost = 12500_x000a_    %entryCost = 500_x000a_    RP0conf = false_x000a_    @description ^=:$: From RN Soviet Rockets mod_x000a_}"/>
            <filter val="@PART[rn_r7_blok_a_3]:FOR[xxxRP0]_x000a_{_x000a_    %TechRequired = orbitalRocketry1958_x000a_    %cost = 12500_x000a_    %entryCost = 500_x000a_    RP0conf = false_x000a_    @description ^=:$: From RN Soviet Rockets mod_x000a_}"/>
            <filter val="@PART[rn_r7_blok_a_4]:FOR[xxxRP0]_x000a_{_x000a_    %TechRequired = orbitalRocketry1959_x000a_    %cost = 12500_x000a_    %entryCost = 500_x000a_    RP0conf = false_x000a_    @description ^=:$: From RN Soviet Rockets mod_x000a_}"/>
            <filter val="@PART[rn_r7_blok_a_5]:FOR[xxxRP0]_x000a_{_x000a_    %TechRequired = orbitalRocketry1959_x000a_    %cost = 12500_x000a_    %entryCost = 500_x000a_    RP0conf = false_x000a_    @description ^=:$: From RN Soviet Rockets mod_x000a_}"/>
            <filter val="@PART[rn_r7_blok_a_6]:FOR[xxxRP0]_x000a_{_x000a_    %TechRequired = orbitalRocketry1960_x000a_    %cost = 12500_x000a_    %entryCost = 500_x000a_    RP0conf = false_x000a_    @description ^=:$: From RN Soviet Rockets mod_x000a_}"/>
            <filter val="@PART[rn_r7_blok_a_7]:FOR[xxxRP0]_x000a_{_x000a_    %TechRequired = orbitalRocketry1962_x000a_    %cost = 12500_x000a_    %entryCost = 500_x000a_    RP0conf = false_x000a_    @description ^=:$: From RN Soviet Rockets mod_x000a_}"/>
            <filter val="@PART[rn_r7_blok_a_8]:FOR[xxxRP0]_x000a_{_x000a_    %TechRequired = orbitalRocketry1964_x000a_    %cost = 12500_x000a_    %entryCost = 500_x000a_    RP0conf = false_x000a_    @description ^=:$: From RN Soviet Rockets mod_x000a_}"/>
            <filter val="@PART[rn_r7_blok_a_9]:FOR[xxxRP0]_x000a_{_x000a_    %TechRequired = orbitalRocketry1964_x000a_    %cost = 12500_x000a_    %entryCost = 500_x000a_    RP0conf = false_x000a_    @description ^=:$: From RN Soviet Rockets mod_x000a_}"/>
            <filter val="@PART[rn_r7_blok_bvgd]:FOR[xxxRP0]_x000a_{_x000a_    %TechRequired = orbitalRocketry1956_x000a_    %cost = 12500_x000a_    %entryCost = 500_x000a_    RP0conf = false_x000a_    @description ^=:$: From RN Soviet Rockets mod_x000a_}"/>
            <filter val="@PART[rn_r7_blok_bvgd_10]:FOR[xxxRP0]_x000a_{_x000a_    %TechRequired = orbitalRocketry1965_x000a_    %cost = 12500_x000a_    %entryCost = 500_x000a_    RP0conf = false_x000a_    @description ^=:$: From RN Soviet Rockets mod_x000a_}"/>
            <filter val="@PART[rn_r7_blok_bvgd_11]:FOR[xxxRP0]_x000a_{_x000a_    %TechRequired = orbitalRocketry1972_x000a_    %cost = 12500_x000a_    %entryCost = 500_x000a_    RP0conf = false_x000a_    @description ^=:$: From RN Soviet Rockets mod_x000a_}"/>
            <filter val="@PART[rn_r7_blok_bvgd_12]:FOR[xxxRP0]_x000a_{_x000a_    %TechRequired = orbitalRocketry1981_x000a_    %cost = 12500_x000a_    %entryCost = 500_x000a_    RP0conf = false_x000a_    @description ^=:$: From RN Soviet Rockets mod_x000a_}"/>
            <filter val="@PART[rn_r7_blok_bvgd_13]:FOR[xxxRP0]_x000a_{_x000a_    %TechRequired = orbitalRocketry1972_x000a_    %cost = 12500_x000a_    %entryCost = 500_x000a_    RP0conf = false_x000a_    @description ^=:$: From RN Soviet Rockets mod_x000a_}"/>
            <filter val="@PART[rn_r7_blok_bvgd_14]:FOR[xxxRP0]_x000a_{_x000a_    %TechRequired = materialsScienceInternational_x000a_    %cost = 12500_x000a_    %entryCost = 500_x000a_    RP0conf = false_x000a_    @description ^=:$: From RN Soviet Rockets mod_x000a_}"/>
            <filter val="@PART[rn_r7_blok_bvgd_2]:FOR[xxxRP0]_x000a_{_x000a_    %TechRequired = orbitalRocketry1956_x000a_    %cost = 12500_x000a_    %entryCost = 500_x000a_    RP0conf = false_x000a_    @description ^=:$: From RN Soviet Rockets mod_x000a_}"/>
            <filter val="@PART[rn_r7_blok_bvgd_3]:FOR[xxxRP0]_x000a_{_x000a_    %TechRequired = orbitalRocketry1958_x000a_    %cost = 12500_x000a_    %entryCost = 500_x000a_    RP0conf = false_x000a_    @description ^=:$: From RN Soviet Rockets mod_x000a_}"/>
            <filter val="@PART[rn_r7_blok_bvgd_4]:FOR[xxxRP0]_x000a_{_x000a_    %TechRequired = orbitalRocketry1959_x000a_    %cost = 12500_x000a_    %entryCost = 500_x000a_    RP0conf = false_x000a_    @description ^=:$: From RN Soviet Rockets mod_x000a_}"/>
            <filter val="@PART[rn_r7_blok_bvgd_5]:FOR[xxxRP0]_x000a_{_x000a_    %TechRequired = orbitalRocketry1959_x000a_    %cost = 12500_x000a_    %entryCost = 500_x000a_    RP0conf = false_x000a_    @description ^=:$: From RN Soviet Rockets mod_x000a_}"/>
            <filter val="@PART[rn_r7_blok_bvgd_6]:FOR[xxxRP0]_x000a_{_x000a_    %TechRequired = orbitalRocketry1960_x000a_    %cost = 12500_x000a_    %entryCost = 500_x000a_    RP0conf = false_x000a_    @description ^=:$: From RN Soviet Rockets mod_x000a_}"/>
            <filter val="@PART[rn_r7_blok_bvgd_7]:FOR[xxxRP0]_x000a_{_x000a_    %TechRequired = orbitalRocketry1962_x000a_    %cost = 12500_x000a_    %entryCost = 500_x000a_    RP0conf = false_x000a_    @description ^=:$: From RN Soviet Rockets mod_x000a_}"/>
            <filter val="@PART[rn_r7_blok_bvgd_8]:FOR[xxxRP0]_x000a_{_x000a_    %TechRequired = orbitalRocketry1964_x000a_    %cost = 12500_x000a_    %entryCost = 500_x000a_    RP0conf = false_x000a_    @description ^=:$: From RN Soviet Rockets mod_x000a_}"/>
            <filter val="@PART[rn_r7_blok_bvgd_9]:FOR[xxxRP0]_x000a_{_x000a_    %TechRequired = orbitalRocketry1964_x000a_    %cost = 12500_x000a_    %entryCost = 500_x000a_    RP0conf = false_x000a_    @description ^=:$: From RN Soviet Rockets mod_x000a_}"/>
            <filter val="@PART[rn_r7_blok_i]:FOR[xxxRP0]_x000a_{_x000a_    %TechRequired = orbitalRocketry1960_x000a_    %cost = 1800_x000a_    %entryCost = 100_x000a_    RP0conf = false_x000a_    @description ^=:$: From RN Soviet Rockets mod_x000a_}"/>
            <filter val="@PART[rn_r7_blok_i_2]:FOR[xxxRP0]_x000a_{_x000a_    %TechRequired = stagedCombustion1964_x000a_    %cost = 1800_x000a_    %entryCost = 100_x000a_    RP0conf = false_x000a_    @description ^=:$: From RN Soviet Rockets mod_x000a_}"/>
            <filter val="@PART[rn_r7_blok_i_3]:FOR[xxxRP0]_x000a_{_x000a_    %TechRequired = orbitalRocketry1966_x000a_    %cost = 1800_x000a_    %entryCost = 100_x000a_    RP0conf = false_x000a_    @description ^=:$: From RN Soviet Rockets mod_x000a_}"/>
            <filter val="@PART[rn_r7_blok_i_4]:FOR[xxxRP0]_x000a_{_x000a_    %TechRequired = orbitalRocketry1970_x000a_    %cost = 1800_x000a_    %entryCost = 100_x000a_    RP0conf = false_x000a_    @description ^=:$: From RN Soviet Rockets mod_x000a_}"/>
            <filter val="@PART[rn_r7_blok_i_5]:FOR[xxxRP0]_x000a_{_x000a_    %TechRequired = orbitalRocketry1972_x000a_    %cost = 1800_x000a_    %entryCost = 100_x000a_    RP0conf = false_x000a_    @description ^=:$: From RN Soviet Rockets mod_x000a_}"/>
            <filter val="@PART[rn_r7_blok_i_6]:FOR[xxxRP0]_x000a_{_x000a_    %TechRequired = orbitalRocketry1981_x000a_    %cost = 1800_x000a_    %entryCost = 100_x000a_    RP0conf = false_x000a_    @description ^=:$: From RN Soviet Rockets mod_x000a_}"/>
            <filter val="@PART[rn_r7_blok_i_7]:FOR[xxxRP0]_x000a_{_x000a_    %TechRequired = orbitalRocketry2004_x000a_    %cost = 1800_x000a_    %entryCost = 100_x000a_    RP0conf = false_x000a_    @description ^=:$: From RN Soviet Rockets mod_x000a_}"/>
            <filter val="@PART[rn_r7_blok_i_8]:FOR[xxxRP0]_x000a_{_x000a_    %TechRequired = stagedCombustion2004_x000a_    %cost = 1800_x000a_    %entryCost = 100_x000a_    RP0conf = false_x000a_    @description ^=:$: From RN Soviet Rockets mod_x000a_}"/>
            <filter val="@PART[rn_r7_blok_i_fairing]:FOR[xxxRP0]_x000a_{_x000a_    %TechRequired = materialsScienceInternational_x000a_    %cost = 20_x000a_    %entryCost = 400_x000a_    RP0conf = true_x000a_    @description ^=:$: From RN Soviet Rockets mod_x000a_}"/>
            <filter val="@PART[rn_r7_blok_i_fairing_m]:FOR[xxxRP0]_x000a_{_x000a_    %TechRequired = materialsScienceAdvCapsules_x000a_    %cost = 840_x000a_    %entryCost = 2800_x000a_    RP0conf = false_x000a_    @description ^=:$: From RN Soviet Rockets mod_x000a_}"/>
            <filter val="@PART[rn_r7_blok_i_fairing_s]:FOR[xxxRP0]_x000a_{_x000a_    %TechRequired = materialsScienceAdvCapsules_x000a_    %cost = 20_x000a_    %entryCost = 400_x000a_    RP0conf = true_x000a_    @description ^=:$: From RN Soviet Rockets mod_x000a_}"/>
            <filter val="@PART[rn_r7_bvgd_engine]:FOR[xxxRP0]_x000a_{_x000a_    %TechRequired = orbitalRocketry1956_x000a_    %cost = 680_x000a_    %entryCost = 13600_x000a_    RP0conf = true_x000a_    @description ^=:$: From RN Soviet Rockets mod_x000a__x000a_    MODULE_x000a_    { name = ModuleTagDecoupler }_x000a__x000a_}"/>
            <filter val="@PART[rn_r7_soyuz_fairing]:FOR[xxxRP0]_x000a_{_x000a_    %TechRequired = materialsScienceSpaceStation_x000a_    %cost = 20_x000a_    %entryCost = 400_x000a_    RP0conf = true_x000a_    @description ^=:$: From RN Soviet Rockets mod_x000a_}"/>
            <filter val="@PART[rn_r7_soyuz_fairing2]:FOR[xxxRP0]_x000a_{_x000a_    %TechRequired = materialsScienceAdvCapsules_x000a_    %cost = 20_x000a_    %entryCost = 400_x000a_    RP0conf = true_x000a_    @description ^=:$: From RN Soviet Rockets mod_x000a_}"/>
            <filter val="@PART[rn_r7_vernier_blok_i_s_fg]:FOR[xxxRP0]_x000a_{_x000a_    %TechRequired = orbitalRocketry1959_x000a_    %cost = 20_x000a_    %entryCost = 400_x000a_    RP0conf = true_x000a_    @description ^=:$: From RN Soviet Rockets mod_x000a__x000a_    MODULE_x000a_    { name = ModuleTagEngineLiquidTurbo }_x000a__x000a_}"/>
            <filter val="@PART[rn_r7_vernier_engine_v_fg]:FOR[xxxRP0]_x000a_{_x000a_    %TechRequired = orbitalRocketry1956_x000a_    %cost = 20_x000a_    %entryCost = 400_x000a_    RP0conf = true_x000a_    @description ^=:$: From RN Soviet Rockets mod_x000a__x000a_    MODULE_x000a_    { name = ModuleTagEngineLiquidTurbo }_x000a__x000a_}"/>
            <filter val="@PART[rn_r7_voskhod_fairing_l]:FOR[xxxRP0]_x000a_{_x000a_    %TechRequired = materialsScienceSatellite_x000a_    %cost = 20_x000a_    %entryCost = 400_x000a_    RP0conf = true_x000a_    @description ^=:$: From RN Soviet Rockets mod_x000a_}"/>
            <filter val="@PART[rn_r7_voskhod_fairing_r]:FOR[xxxRP0]_x000a_{_x000a_    %TechRequired = materialsScienceAdvCapsules_x000a_    %cost = 20_x000a_    %entryCost = 400_x000a_    RP0conf = true_x000a_    @description ^=:$: From RN Soviet Rockets mod_x000a_}"/>
            <filter val="@PART[rn_r7_vostok_fairing_r]:FOR[xxxRP0]_x000a_{_x000a_    %TechRequired = materialsScienceSatellite_x000a_    %cost = 20_x000a_    %entryCost = 400_x000a_    RP0conf = true_x000a_    @description ^=:$: From RN Soviet Rockets mod_x000a_}"/>
            <filter val="@PART[rn_s3]:FOR[xxxRP0]_x000a_{_x000a_    %TechRequired = orbitalRocketry1958_x000a_    %cost = 650_x000a_    %entryCost = 13000_x000a_    RP0conf = true_x000a_    @description ^=:$: From RN US Rockets mod_x000a__x000a_    MODULE_x000a_    { name = ModuleTagEngineLiquidTurbo }_x000a__x000a_}"/>
            <filter val="@PART[rn_s3_vernier]:FOR[xxxRP0]_x000a_{_x000a_    %TechRequired = orbitalRocketry1958_x000a_    %cost = 50_x000a_    %entryCost = 1000_x000a_    RP0conf = true_x000a_    @description ^=:$: From RN US Rockets mod_x000a__x000a_    MODULE_x000a_    { name = ModuleTagEngineLiquidTurbo }_x000a__x000a_}"/>
            <filter val="@PART[rn_salyut1_fairing]:FOR[xxxRP0]_x000a_{_x000a_    %TechRequired = materialsScienceLunar_x000a_    %cost = 20_x000a_    %entryCost = 400_x000a_    RP0conf = true_x000a_    @description ^=:$: From RN Soviet Rockets mod_x000a_}"/>
            <filter val="@PART[rn_salyut467_fairing]:FOR[xxxRP0]_x000a_{_x000a_    %TechRequired = materialsScienceSpaceStation_x000a_    %cost = 20_x000a_    %entryCost = 400_x000a_    RP0conf = true_x000a_    @description ^=:$: From RN Soviet Rockets mod_x000a_}"/>
            <filter val="@PART[rn_salyut7_fairing]:FOR[xxxRP0]_x000a_{_x000a_    %TechRequired = materialsScienceSpaceplanes_x000a_    %cost = 20_x000a_    %entryCost = 400_x000a_    RP0conf = true_x000a_    @description ^=:$: From RN Soviet Rockets mod_x000a_}"/>
            <filter val="@PART[rn_scout_dec]:FOR[xxxRP0]_x000a_{_x000a_    %TechRequired = materialsScienceSatellite_x000a_    %cost = 150_x000a_    %entryCost = 200_x000a_    RP0conf = false_x000a_    @description ^=:$: From RN US Rockets mod_x000a_}"/>
            <filter val="@PART[rn_scout_fairing]:FOR[xxxRP0]_x000a_{_x000a_    %TechRequired = materialsScienceHuman_x000a_    %cost = 140_x000a_    %entryCost = 2800_x000a_    RP0conf = false_x000a_    @description ^=:$: From RN US Rockets mod_x000a_}"/>
            <filter val="@PART[rn_scout_fairing_x1_2]:FOR[xxxRP0]_x000a_{_x000a_    %TechRequired = materialsScienceSatellite_x000a_    %cost = 140_x000a_    %entryCost = 2800_x000a_    RP0conf = false_x000a_    @description ^=:$: From RN US Rockets mod_x000a_}"/>
            <filter val="@PART[rn_scout_fairing_x4]:FOR[xxxRP0]_x000a_{_x000a_    %TechRequired = materialsScienceHuman_x000a_    %cost = 140_x000a_    %entryCost = 2800_x000a_    RP0conf = false_x000a_    @description ^=:$: From RN US Rockets mod_x000a_}"/>
            <filter val="@PART[rn_scout_jet_vane]:FOR[xxxRP0]_x000a_{_x000a_    %TechRequired = solids1959_x000a_    %cost = 43500_x000a_    %entryCost = 2800_x000a_    RP0conf = false_x000a_    @description ^=:$: From RN US Rockets mod_x000a_}"/>
            <filter val="@PART[rn_scout_stg1]:FOR[xxxRP0]_x000a_{_x000a_    %TechRequired = solids1959_x000a_    %cost = 700_x000a_    %entryCost = 3000_x000a_    RP0conf = false_x000a_    @description ^=:$: From RN US Rockets mod_x000a__x000a_    MODULE_x000a_    { name = ModuleTagEngineSolid }_x000a__x000a_}"/>
            <filter val="@PART[rn_scout_stg1_g]:FOR[xxxRP0]_x000a_{_x000a_    %TechRequired = solids1976_x000a_    %cost = 700_x000a_    %entryCost = 3000_x000a_    RP0conf = false_x000a_    @description ^=:$: From RN US Rockets mod_x000a__x000a_    MODULE_x000a_    { name = ModuleTagEngineSolid }_x000a__x000a_}"/>
            <filter val="@PART[rn_scout_stg1_x34]:FOR[xxxRP0]_x000a_{_x000a_    %TechRequired = solids1962_x000a_    %cost = 700_x000a_    %entryCost = 3000_x000a_    RP0conf = false_x000a_    @description ^=:$: From RN US Rockets mod_x000a__x000a_    MODULE_x000a_    { name = ModuleTagEngineSolid }_x000a__x000a_}"/>
            <filter val="@PART[rn_scout_stg2]:FOR[xxxRP0]_x000a_{_x000a_    %TechRequired = solids1959_x000a_    %cost = 700_x000a_    %entryCost = 3000_x000a_    RP0conf = false_x000a_    @description ^=:$: From RN US Rockets mod_x000a__x000a_    MODULE_x000a_    { name = ModuleTagEngineSolid }_x000a__x000a_}"/>
            <filter val="@PART[rn_scout_stg2_g]:FOR[xxxRP0]_x000a_{_x000a_    %TechRequired = solids1976_x000a_    %cost = 700_x000a_    %entryCost = 3000_x000a_    RP0conf = false_x000a_    @description ^=:$: From RN US Rockets mod_x000a__x000a_    MODULE_x000a_    { name = ModuleTagEngineSolid }_x000a__x000a_}"/>
            <filter val="@PART[rn_scout_stg3]:FOR[xxxRP0]_x000a_{_x000a_    %TechRequired = solids1976_x000a_    %cost = 700_x000a_    %entryCost = 3000_x000a_    RP0conf = false_x000a_    @description ^=:$: From RN US Rockets mod_x000a__x000a_    MODULE_x000a_    { name = ModuleTagEngineSolid }_x000a__x000a_}"/>
            <filter val="@PART[rn_scout_stg3x1_4]:FOR[xxxRP0]_x000a_{_x000a_    %TechRequired = solids1959_x000a_    %cost = 700_x000a_    %entryCost = 3000_x000a_    RP0conf = false_x000a_    @description ^=:$: From RN US Rockets mod_x000a__x000a_    MODULE_x000a_    { name = ModuleTagEngineSolid }_x000a__x000a_}"/>
            <filter val="@PART[rn_scout_stg3x1_4_234]:FOR[xxxRP0]_x000a_{_x000a_    %TechRequired = solids1962_x000a_    %cost = 700_x000a_    %entryCost = 3000_x000a_    RP0conf = false_x000a_    @description ^=:$: From RN US Rockets mod_x000a__x000a_    MODULE_x000a_    { name = ModuleTagEngineSolid }_x000a__x000a_}"/>
            <filter val="@PART[rn_scout_stg3x3]:FOR[xxxRP0]_x000a_{_x000a_    %TechRequired = solids1962_x000a_    %cost = 700_x000a_    %entryCost = 3000_x000a_    RP0conf = false_x000a_    @description ^=:$: From RN US Rockets mod_x000a__x000a_    MODULE_x000a_    { name = ModuleTagEngineSolid }_x000a__x000a_}"/>
            <filter val="@PART[rn_scout_stg4]:FOR[xxxRP0]_x000a_{_x000a_    %TechRequired = solids1959_x000a_    %cost = 700_x000a_    %entryCost = 3000_x000a_    RP0conf = false_x000a_    @description ^=:$: From RN US Rockets mod_x000a__x000a_    MODULE_x000a_    { name = ModuleTagEngineSolid }_x000a__x000a_}"/>
            <filter val="@PART[rn_scout_stg4_g]:FOR[xxxRP0]_x000a_{_x000a_    %TechRequired = solids1976_x000a_    %cost = 700_x000a_    %entryCost = 3000_x000a_    RP0conf = false_x000a_    @description ^=:$: From RN US Rockets mod_x000a__x000a_    MODULE_x000a_    { name = ModuleTagEngineSolid }_x000a__x000a_}"/>
            <filter val="@PART[rn_scout_stg4_x4]:FOR[xxxRP0]_x000a_{_x000a_    %TechRequired = solids1962_x000a_    %cost = 700_x000a_    %entryCost = 3000_x000a_    RP0conf = false_x000a_    @description ^=:$: From RN US Rockets mod_x000a__x000a_    MODULE_x000a_    { name = ModuleTagEngineSolid }_x000a__x000a_}"/>
            <filter val="@PART[rn_scout_winglet_black]:FOR[xxxRP0]_x000a_{_x000a_    %TechRequired = earlyFlightControl_x000a_    %cost = 43500_x000a_    %entryCost = 2800_x000a_    RP0conf = false_x000a_    @description ^=:$: From RN US Rockets mod_x000a_}"/>
            <filter val="@PART[rn_scout_winglet_white]:FOR[xxxRP0]_x000a_{_x000a_    %TechRequired = earlyFlightControl_x000a_    %cost = 43500_x000a_    %entryCost = 2800_x000a_    RP0conf = false_x000a_    @description ^=:$: From RN US Rockets mod_x000a_}"/>
            <filter val="@PART[rn_skylab_telescope]:FOR[xxxRP0]_x000a_{_x000a_    %TechRequired = earlySpaceStations_x000a_    %cost = 10000_x000a_    %entryCost = 15000_x000a_    RP0conf = true_x000a_    @description ^=:$: From RN Skylab mod_x000a__x000a_    MODULE_x000a_    { name = ModuleTagInstruments }_x000a__x000a_}"/>
            <filter val="@PART[rn_spacelab]:FOR[xxxRP0]_x000a_{_x000a_    %TechRequired = scienceExploration_x000a_    %cost = 15000_x000a_    %entryCost = 25000_x000a_    RP0conf = false_x000a_    @description ^=:$: From RN Misc mod_x000a_}"/>
            <filter val="@PART[rn_sputnik1_base]:FOR[xxxRP0]_x000a_{_x000a_    %TechRequired = materialsScienceSatellite_x000a_    %cost = 200_x000a_    %entryCost = 500_x000a_    RP0conf = false_x000a_    @description ^=:$: From RN Soviet Rockets mod_x000a_}"/>
            <filter val="@PART[rn_sputnik1_nosecone]:FOR[xxxRP0]_x000a_{_x000a_    %TechRequired = materialsScienceSatellite_x000a_    %cost = 240_x000a_    %entryCost = 6000_x000a_    RP0conf = false_x000a_    @description ^=:$: From RN Soviet Rockets mod_x000a_}"/>
            <filter val="@PART[rn_sputnik2_nosecone]:FOR[xxxRP0]_x000a_{_x000a_    %TechRequired = materialsScienceSatellite_x000a_    %cost = 240_x000a_    %entryCost = 6000_x000a_    RP0conf = false_x000a_    @description ^=:$: From RN Soviet Rockets mod_x000a_}"/>
            <filter val="@PART[rn_sputnik3_base]:FOR[xxxRP0]_x000a_{_x000a_    %TechRequired = materialsScienceSatellite_x000a_    %cost = 200_x000a_    %entryCost = 500_x000a_    RP0conf = false_x000a_    @description ^=:$: From RN Soviet Rockets mod_x000a_}"/>
            <filter val="@PART[rn_sputnik3_nosecone]:FOR[xxxRP0]_x000a_{_x000a_    %TechRequired = materialsScienceSatellite_x000a_    %cost = 240_x000a_    %entryCost = 6000_x000a_    RP0conf = false_x000a_    @description ^=:$: From RN Soviet Rockets mod_x000a_}"/>
            <filter val="@PART[rn_srmu_mb]:FOR[xxxRP0]_x000a_{_x000a_    %TechRequired = solids1992_x000a_    %cost = 7200_x000a_    %entryCost = 144000_x000a_    RP0conf = true_x000a_    @description ^=:$: From RN US Rockets mod_x000a__x000a_    MODULE_x000a_    { name = ModuleTagEngineSolid }_x000a__x000a_}"/>
            <filter val="@PART[rn_srmu_nc]:FOR[xxxRP0]_x000a_{_x000a_    %TechRequired = solids1992_x000a_    %cost = 150_x000a_    %entryCost = 3000_x000a_    RP0conf = true_x000a_    @description ^=:$: From RN US Rockets mod_x000a__x000a_    MODULE_x000a_    { name = ModuleTagEngineSolid }_x000a__x000a_}"/>
            <filter val="@PART[rn_surveyor_engines]:FOR[xxxRP0]_x000a_{_x000a_    %TechRequired = earlyDocking_x000a_    %cost = 310_x000a_    %entryCost = 6200_x000a_    RP0conf = true_x000a_    @description ^=:$: From RN US Probes mod_x000a__x000a_    MODULE_x000a_    { name = ModuleTagEngineLiquidPF }_x000a__x000a_}"/>
            <filter val="@PART[rn_surveyor_retro]:FOR[xxxRP0]_x000a_{_x000a_    %TechRequired = solids1966_x000a_    %cost = 180_x000a_    %entryCost = 3600_x000a_    RP0conf = true_x000a_    @description ^=:$: From RN US Probes mod_x000a__x000a_    MODULE_x000a_    { name = ModuleTagEngineSolid }_x000a__x000a_}"/>
            <filter val="@PART[rn_surveyor_s_engine]:FOR[xxxRP0]_x000a_{_x000a_    %TechRequired = earlyDocking_x000a_    %cost = 103_x000a_    %entryCost = 2066_x000a_    RP0conf = true_x000a_    @description ^=:$: From RN US Probes mod_x000a__x000a_    MODULE_x000a_    { name = ModuleTagEngineLiquidPF }_x000a__x000a_}"/>
            <filter val="@PART[rn_surveyor_solar]:FOR[xxxRP0]_x000a_{_x000a_    %TechRequired = improvedPower_x000a_    %cost = 220_x000a_    %entryCost = 4400_x000a_    RP0conf = true_x000a_    @description ^=:$: From RN US Probes mod_x000a_}"/>
            <filter val="@PART[rn_surveyor3]:FOR[xxxRP0]_x000a_{_x000a_    %TechRequired = matureAvionics_x000a_    %cost = 1400_x000a_    %entryCost = 28000_x000a_    RP0conf = true_x000a_    @description ^=:$: From RN US Probes mod_x000a__x000a_    MODULE_x000a_    { name = ModuleTagAvionics }_x000a__x000a_}"/>
            <filter val="@PART[rn_tdrs_ag]:FOR[xxxRP0]_x000a_{_x000a_    %TechRequired = nextGenAvionics_x000a_    %cost = 8500_x000a_    %entryCost = 500_x000a_    RP0conf = false_x000a_    @description ^=:$: From RN US Probes mod_x000a_}"/>
            <filter val="@PART[rn_tdrs_ag_dec]:FOR[xxxRP0]_x000a_{_x000a_    %TechRequired = materialsScienceSpaceplanes_x000a_    %cost = 150_x000a_    %entryCost = 200_x000a_    RP0conf = false_x000a_    @description ^=:$: From RN US Probes mod_x000a_}"/>
            <filter val="@PART[rn_thor_altair]:FOR[xxxRP0]_x000a_{_x000a_    %TechRequired = solids1956_x000a_    %cost = 170_x000a_    %entryCost = 3400_x000a_    RP0conf = true_x000a_    @description ^=:$: From RN US Rockets mod_x000a__x000a_    MODULE_x000a_    { name = ModuleTagEngineSolid }_x000a__x000a_}"/>
            <filter val="@PART[rn_thor_altair_dec]:FOR[xxxRP0]_x000a_{_x000a_    %TechRequired = materialsScienceSatellite_x000a_    %cost = 200_x000a_    %entryCost = 500_x000a_    RP0conf = false_x000a_    @description ^=:$: From RN US Rockets mod_x000a_}"/>
            <filter val="@PART[rn_thor_altair_dec_1]:FOR[xxxRP0]_x000a_{_x000a_    %TechRequired = materialsScienceAdvCapsules_x000a_    %cost = 200_x000a_    %entryCost = 500_x000a_    RP0conf = false_x000a_    @description ^=:$: From RN US Rockets mod_x000a_}"/>
            <filter val="@PART[rn_thor_altair_dec2]:FOR[xxxRP0]_x000a_{_x000a_    %TechRequired = materialsScienceSatellite_x000a_    %cost = 200_x000a_    %entryCost = 500_x000a_    RP0conf = false_x000a_    @description ^=:$: From RN US Rockets mod_x000a_}"/>
            <filter val="@PART[rn_thor_altair_e1]:FOR[xxxRP0]_x000a_{_x000a_    %TechRequired = solids1964_x000a_    %cost = 170_x000a_    %entryCost = 3400_x000a_    RP0conf = true_x000a_    @description ^=:$: From RN US Rockets mod_x000a__x000a_    MODULE_x000a_    { name = ModuleTagEngineSolid }_x000a__x000a_}"/>
            <filter val="@PART[rn_thor_altair_e1_1]:FOR[xxxRP0]_x000a_{_x000a_    %TechRequired = solids1962_x000a_    %cost = 170_x000a_    %entryCost = 3400_x000a_    RP0conf = true_x000a_    @description ^=:$: From RN US Rockets mod_x000a__x000a_    MODULE_x000a_    { name = ModuleTagEngineSolid }_x000a__x000a_}"/>
            <filter val="@PART[rn_thor_altair_e1_2]:FOR[xxxRP0]_x000a_{_x000a_    %TechRequired = solids1964_x000a_    %cost = 200_x000a_    %entryCost = 4000_x000a_    RP0conf = true_x000a_    @description ^=:$: From RN US Rockets mod_x000a__x000a_    MODULE_x000a_    { name = ModuleTagEngineSolid }_x000a__x000a_}"/>
            <filter val="@PART[rn_thor_altair_e2]:FOR[xxxRP0]_x000a_{_x000a_    %TechRequired = solids1962_x000a_    %cost = 200_x000a_    %entryCost = 4000_x000a_    RP0conf = true_x000a_    @description ^=:$: From RN US Rockets mod_x000a__x000a_    MODULE_x000a_    { name = ModuleTagEngineSolid }_x000a__x000a_}"/>
            <filter val="@PART[rn_thor_altair_pdec]:FOR[xxxRP0]_x000a_{_x000a_    %TechRequired = materialsScienceSatellite_x000a_    %cost = 200_x000a_    %entryCost = 500_x000a_    RP0conf = false_x000a_    @description ^=:$: From RN US Rockets mod_x000a_}"/>
            <filter val="@PART[rn_thor_as_f1]:FOR[xxxRP0]_x000a_{_x000a_    %TechRequired = materialsScienceHuman_x000a_    %cost = 140_x000a_    %entryCost = 2800_x000a_    RP0conf = false_x000a_    @description ^=:$: From RN US Rockets mod_x000a_}"/>
            <filter val="@PART[rn_thor_as_f2]:FOR[xxxRP0]_x000a_{_x000a_    %TechRequired = materialsScienceHuman_x000a_    %cost = 140_x000a_    %entryCost = 2800_x000a_    RP0conf = false_x000a_    @description ^=:$: From RN US Rockets mod_x000a_}"/>
            <filter val="@PART[rn_thor_castor]:FOR[xxxRP0]_x000a_{_x000a_    %TechRequired = solids1956_x000a_    %cost = 300_x000a_    %entryCost = 6000_x000a_    RP0conf = true_x000a_    @description ^=:$: From RN US Rockets mod_x000a__x000a_    MODULE_x000a_    { name = ModuleTagEngineSolid }_x000a__x000a_}"/>
            <filter val="@PART[rn_thor_castor_dec]:FOR[xxxRP0]_x000a_{_x000a_    %TechRequired = materialsScienceSatellite_x000a_    %cost = 200_x000a_    %entryCost = 500_x000a_    RP0conf = false_x000a_    @description ^=:$: From RN US Rockets mod_x000a_}"/>
            <filter val="@PART[rn_thor_de_f1]:FOR[xxxRP0]_x000a_{_x000a_    %TechRequired = materialsScienceAdvCapsules_x000a_    %cost = 140_x000a_    %entryCost = 2800_x000a_    RP0conf = false_x000a_    @description ^=:$: From RN US Rockets mod_x000a_}"/>
            <filter val="@PART[rn_thor_f1]:FOR[xxxRP0]_x000a_{_x000a_    %TechRequired = materialsScienceSatellite_x000a_    %cost = 140_x000a_    %entryCost = 2800_x000a_    RP0conf = false_x000a_    @description ^=:$: From RN US Rockets mod_x000a_}"/>
            <filter val="@PART[rn_thor_f2]:FOR[xxxRP0]_x000a_{_x000a_    %TechRequired = materialsScienceSatellite_x000a_    %cost = 140_x000a_    %entryCost = 2800_x000a_    RP0conf = false_x000a_    @description ^=:$: From RN US Rockets mod_x000a_}"/>
            <filter val="@PART[rn_thor_f3]:FOR[xxxRP0]_x000a_{_x000a_    %TechRequired = materialsScienceSatellite_x000a_    %cost = 140_x000a_    %entryCost = 2800_x000a_    RP0conf = false_x000a_    @description ^=:$: From RN US Rockets mod_x000a_}"/>
            <filter val="@PART[rn_thor_f3e]:FOR[xxxRP0]_x000a_{_x000a_    %TechRequired = materialsScienceSatellite_x000a_    %cost = 140_x000a_    %entryCost = 2800_x000a_    RP0conf = false_x000a_    @description ^=:$: From RN US Rockets mod_x000a_}"/>
            <filter val="@PART[rn_thor_fs]:FOR[xxxRP0]_x000a_{_x000a_    %TechRequired = materialsScienceSatellite_x000a_    %cost = 2000_x000a_    %entryCost = 1800_x000a_    RP0conf = false_x000a_    @description ^=:$: From RN US Rockets mod_x000a_}"/>
            <filter val="@PART[rn_thor_fs_1]:FOR[xxxRP0]_x000a_{_x000a_    %TechRequired = materialsScienceSatellite_x000a_    %cost = 2000_x000a_    %entryCost = 1800_x000a_    RP0conf = false_x000a_    @description ^=:$: From RN US Rockets mod_x000a_}"/>
            <filter val="@PART[rn_thor_fs_dec]:FOR[xxxRP0]_x000a_{_x000a_    %TechRequired = materialsScienceSatellite_x000a_    %cost = 200_x000a_    %entryCost = 500_x000a_    RP0conf = false_x000a_    @description ^=:$: From RN US Rockets mod_x000a_}"/>
            <filter val="@PART[rn_thor_fs_dec2]:FOR[xxxRP0]_x000a_{_x000a_    %TechRequired = materialsScienceHuman_x000a_    %cost = 200_x000a_    %entryCost = 500_x000a_    RP0conf = false_x000a_    @description ^=:$: From RN US Rockets mod_x000a_}"/>
            <filter val="@PART[rn_thor_fs_dec3]:FOR[xxxRP0]_x000a_{_x000a_    %TechRequired = materialsScienceAdvCapsules_x000a_    %cost = 200_x000a_    %entryCost = 500_x000a_    RP0conf = false_x000a_    @description ^=:$: From RN US Rockets mod_x000a_}"/>
            <filter val="@PART[rn_thor_ss]:FOR[xxxRP0]_x000a_{_x000a_    %TechRequired = materialsScienceSatellite_x000a_    %cost = 2000_x000a_    %entryCost = 1800_x000a_    RP0conf = false_x000a_    @description ^=:$: From RN US Rockets mod_x000a_}"/>
            <filter val="@PART[rn_thor_ss_1]:FOR[xxxRP0]_x000a_{_x000a_    %TechRequired = materialsScienceSatellite_x000a_    %cost = 2000_x000a_    %entryCost = 1800_x000a_    RP0conf = false_x000a_    @description ^=:$: From RN US Rockets mod_x000a_}"/>
            <filter val="@PART[rn_thor_ss_as]:FOR[xxxRP0]_x000a_{_x000a_    %TechRequired = materialsScienceHuman_x000a_    %cost = 2000_x000a_    %entryCost = 1800_x000a_    RP0conf = false_x000a_    @description ^=:$: From RN US Rockets mod_x000a_}"/>
            <filter val="@PART[rn_thor_ss_de]:FOR[xxxRP0]_x000a_{_x000a_    %TechRequired = materialsScienceAdvCapsules_x000a_    %cost = 2000_x000a_    %entryCost = 1800_x000a_    RP0conf = false_x000a_    @description ^=:$: From RN US Rockets mod_x000a_}"/>
            <filter val="@PART[rn_thor_sse]:FOR[xxxRP0]_x000a_{_x000a_    %TechRequired = materialsScienceHuman_x000a_    %cost = 2000_x000a_    %entryCost = 1800_x000a_    RP0conf = false_x000a_    @description ^=:$: From RN US Rockets mod_x000a_}"/>
            <filter val="@PART[rn_thor_star20]:FOR[xxxRP0]_x000a_{_x000a_    %TechRequired = solids1964_x000a_    %cost = 172_x000a_    %entryCost = 3440_x000a_    RP0conf = true_x000a_    @description ^=:$: From RN US Rockets mod_x000a__x000a_    MODULE_x000a_    { name = ModuleTagEngineSolid }_x000a__x000a_}"/>
            <filter val="@PART[rn_thor_star37d]:FOR[xxxRP0]_x000a_{_x000a_    %TechRequired = solids1966_x000a_    %cost = 180_x000a_    %entryCost = 3600_x000a_    RP0conf = true_x000a_    @description ^=:$: From RN US Rockets mod_x000a__x000a_    MODULE_x000a_    { name = ModuleTagEngineSolid }_x000a__x000a_}"/>
            <filter val="@PART[rn_thor_winglet]:FOR[xxxRP0]_x000a_{_x000a_    %TechRequired = orbitalRocketry1956_x000a_    %cost = 25_x000a_    %entryCost = 0_x000a_    RP0conf = false_x000a_    @description ^=:$: From RN US Rockets mod_x000a_}"/>
            <filter val="@PART[rn_titaniv_fairing_15]:FOR[xxxRP0]_x000a_{_x000a_    %TechRequired = materialsScienceLongTerm_x000a_    %cost = 840_x000a_    %entryCost = 2800_x000a_    RP0conf = false_x000a_    @description ^=:$: From RN US Rockets mod_x000a_}"/>
            <filter val="@PART[rn_titaniv_fairing_17]:FOR[xxxRP0]_x000a_{_x000a_    %TechRequired = materialsScienceLongTerm_x000a_    %cost = 840_x000a_    %entryCost = 2800_x000a_    RP0conf = false_x000a_    @description ^=:$: From RN US Rockets mod_x000a_}"/>
            <filter val="@PART[rn_titaniv_fairing_20]:FOR[xxxRP0]_x000a_{_x000a_    %TechRequired = materialsScienceLongTerm_x000a_    %cost = 840_x000a_    %entryCost = 2800_x000a_    RP0conf = false_x000a_    @description ^=:$: From RN US Rockets mod_x000a_}"/>
            <filter val="@PART[rn_titaniv_fairing_23]:FOR[xxxRP0]_x000a_{_x000a_    %TechRequired = materialsScienceLongTerm_x000a_    %cost = 840_x000a_    %entryCost = 2800_x000a_    RP0conf = false_x000a_    @description ^=:$: From RN US Rockets mod_x000a_}"/>
            <filter val="@PART[rn_titaniv_fairing_26]:FOR[xxxRP0]_x000a_{_x000a_    %TechRequired = materialsScienceLongTerm_x000a_    %cost = 840_x000a_    %entryCost = 2800_x000a_    RP0conf = false_x000a_    @description ^=:$: From RN US Rockets mod_x000a_}"/>
            <filter val="@PART[rn_titaniv_fs]:FOR[xxxRP0]_x000a_{_x000a_    %TechRequired = materialsScienceLongTerm_x000a_    %cost = 11000_x000a_    %entryCost = 3200_x000a_    RP0conf = false_x000a_    @description ^=:$: From RN US Rockets mod_x000a_}"/>
            <filter val="@PART[rn_titaniv_int]:FOR[xxxRP0]_x000a_{_x000a_    %TechRequired = materialsScienceLongTerm_x000a_    %cost = 850_x000a_    %entryCost = 320_x000a_    RP0conf = false_x000a_    @description ^=:$: From RN US Rockets mod_x000a_}"/>
            <filter val="@PART[rn_titaniv_ius_dec]:FOR[xxxRP0]_x000a_{_x000a_    %TechRequired = materialsScienceLongTerm_x000a_    %cost = 150_x000a_    %entryCost = 1_x000a_    RP0conf = false_x000a_    @description ^=:$: From RN US Rockets mod_x000a_}"/>
            <filter val="@PART[rn_titaniv_p_dec]:FOR[xxxRP0]_x000a_{_x000a_    %TechRequired = materialsScienceLongTerm_x000a_    %cost = 150_x000a_    %entryCost = 1_x000a_    RP0conf = false_x000a_    @description ^=:$: From RN US Rockets mod_x000a_}"/>
            <filter val="@PART[rn_titaniv_ss]:FOR[xxxRP0]_x000a_{_x000a_    %TechRequired = materialsScienceLongTerm_x000a_    %cost = 3500_x000a_    %entryCost = 2800_x000a_    RP0conf = false_x000a_    @description ^=:$: From RN US Rockets mod_x000a_}"/>
            <filter val="@PART[rn_tiv_booster_truss]:FOR[xxxRP0]_x000a_{_x000a_    %TechRequired = materialsScienceLongTerm_x000a_    %cost = 25_x000a_    %entryCost = 0_x000a_    RP0conf = false_x000a_    @description ^=:$: From RN US Rockets mod_x000a_}"/>
            <filter val="@PART[rn_tiv_tower]:FOR[xxxRP0]_x000a_{_x000a_    %TechRequired = materialsScienceLongTerm_x000a_    %cost = 25_x000a_    %entryCost = 0_x000a_    RP0conf = false_x000a_    @description ^=:$: From RN US Rockets mod_x000a_}"/>
            <filter val="@PART[rn_tiv_tower_generic]:FOR[xxxRP0]_x000a_{_x000a_    %TechRequired = start_x000a_    %cost = 25_x000a_    %entryCost = 200_x000a_    RP0conf = true_x000a_    @description ^=:$: From RN US Rockets mod_x000a_}"/>
            <filter val="@PART[rn_tks]:FOR[xxxRP0]_x000a_{_x000a_    %TechRequired = advancedAvionics_x000a_    %cost = 200000_x000a_    %entryCost = 1_x000a_    RP0conf = false_x000a_    @description ^=:$: From RN Soyuz mod_x000a_}"/>
            <filter val="@PART[rn_tks_fairing]:FOR[xxxRP0]_x000a_{_x000a_    %TechRequired = materialsScienceSpaceStation_x000a_    %cost = 20_x000a_    %entryCost = 400_x000a_    RP0conf = true_x000a_    @description ^=:$: From RN Soviet Rockets mod_x000a_}"/>
            <filter val="@PART[rn_tks_rcs_block]:FOR[xxxRP0]_x000a_{_x000a_    %TechRequired = spaceStationControl_x000a_    %cost = 400_x000a_    %entryCost = 4000_x000a_    RP0conf = false_x000a_    @description ^=:$: From RN Soyuz mod_x000a_}"/>
            <filter val="@PART[rn_tks_retro]:FOR[xxxRP0]_x000a_{_x000a_    %TechRequired = solids1976_x000a_    %cost = 750_x000a_    %entryCost = 8400_x000a_    RP0conf = false_x000a_    @description ^=:$: From RN Soyuz mod_x000a__x000a_    MODULE_x000a_    { name = ModuleTagEngineSolid }_x000a__x000a_}"/>
            <filter val="@PART[rn_tks_va_rcs]:FOR[xxxRP0]_x000a_{_x000a_    %TechRequired = spaceStationControl_x000a_    %cost = 1400_x000a_    %entryCost = 16000_x000a_    RP0conf = false_x000a_    @description ^=:$: From RN Soyuz mod_x000a_}"/>
            <filter val="@PART[rn_ua1205]:FOR[xxxRP0]_x000a_{_x000a_    %TechRequired = solids1964_x000a_    %cost = 5120_x000a_    %entryCost = 102400_x000a_    RP0conf = true_x000a_    @description ^=:$: From RN US Rockets mod_x000a__x000a_    MODULE_x000a_    { name = ModuleTagEngineSolid }_x000a__x000a_}"/>
            <filter val="@PART[rn_ua1205_dec]:FOR[xxxRP0]_x000a_{_x000a_    %TechRequired = materialsScienceAdvCapsules_x000a_    %cost = 100_x000a_    %entryCost = 2000_x000a_    RP0conf = true_x000a_    @description ^=:$: From RN US Rockets mod_x000a__x000a_    MODULE_x000a_    { name = ModuleTagDecoupler }_x000a__x000a_}"/>
            <filter val="@PART[rn_ua1205_nc]:FOR[xxxRP0]_x000a_{_x000a_    %TechRequired = materialsScienceAdvCapsules_x000a_    %cost = 100_x000a_    %entryCost = 2000_x000a_    RP0conf = true_x000a_    @description ^=:$: From RN US Rockets mod_x000a_}"/>
            <filter val="@PART[rn_ua1206]:FOR[xxxRP0]_x000a_{_x000a_    %TechRequired = solids1981_x000a_    %cost = 6050_x000a_    %entryCost = 121000_x000a_    RP0conf = true_x000a_    @description ^=:$: From RN US Rockets mod_x000a__x000a_    MODULE_x000a_    { name = ModuleTagEngineSolid }_x000a__x000a_}"/>
            <filter val="@PART[rn_ua1206_dec]:FOR[xxxRP0]_x000a_{_x000a_    %TechRequired = materialsScienceSpaceplanes_x000a_    %cost = 100_x000a_    %entryCost = 2000_x000a_    RP0conf = true_x000a_    @description ^=:$: From RN US Rockets mod_x000a__x000a_    MODULE_x000a_    { name = ModuleTagDecoupler }_x000a__x000a_}"/>
            <filter val="@PART[rn_ua1206_nc]:FOR[xxxRP0]_x000a_{_x000a_    %TechRequired = materialsScienceSpaceplanes_x000a_    %cost = 100_x000a_    %entryCost = 2000_x000a_    RP0conf = true_x000a_    @description ^=:$: From RN US Rockets mod_x000a_}"/>
            <filter val="@PART[rn_ua1207]:FOR[xxxRP0]_x000a_{_x000a_    %TechRequired = solids1986_x000a_    %cost = 7018_x000a_    %entryCost = 140360_x000a_    RP0conf = true_x000a_    @description ^=:$: From RN US Rockets mod_x000a__x000a_    MODULE_x000a_    { name = ModuleTagEngineSolid }_x000a__x000a_}"/>
            <filter val="@PART[rn_ua1207_dec]:FOR[xxxRP0]_x000a_{_x000a_    %TechRequired = materialsScienceLongTerm_x000a_    %cost = 100_x000a_    %entryCost = 2000_x000a_    RP0conf = true_x000a_    @description ^=:$: From RN US Rockets mod_x000a__x000a_    MODULE_x000a_    { name = ModuleTagDecoupler }_x000a__x000a_}"/>
            <filter val="@PART[rn_ua1207_nc]:FOR[xxxRP0]_x000a_{_x000a_    %TechRequired = materialsScienceLongTerm_x000a_    %cost = 100_x000a_    %entryCost = 2000_x000a_    RP0conf = true_x000a_    @description ^=:$: From RN US Rockets mod_x000a_}"/>
            <filter val="@PART[rn_uda]:FOR[xxxRP0]_x000a_{_x000a_    %TechRequired = spaceStationControl_x000a_    %cost = 1975_x000a_    %entryCost = 5000_x000a_    RP0conf = false_x000a_    @description ^=:$: From RN Soyuz mod_x000a_}"/>
            <filter val="@PART[rn_ullage_decoupler]:FOR[xxxRP0]_x000a_{_x000a_    %TechRequired = materialsScienceSatellite_x000a_    %cost = 20_x000a_    %entryCost = 50_x000a_    RP0conf = false_x000a_    @description ^=:$: From RN Soviet Rockets mod_x000a__x000a_    MODULE_x000a_    { name = ModuleTagDecoupler }_x000a__x000a_}"/>
            <filter val="@PART[rn_va_dec]:FOR[xxxRP0]_x000a_{_x000a_    %TechRequired = materialsScienceSpaceStation_x000a_    %cost = 200_x000a_    %entryCost = 500_x000a_    RP0conf = false_x000a_    @description ^=:$: From RN Soyuz mod_x000a__x000a_    MODULE_x000a_    { name = ModuleTagDecoupler }_x000a__x000a_}"/>
            <filter val="@PART[rn_va_para]:FOR[xxxRP0]_x000a_{_x000a_    %TechRequired = advancedUncrewedLanding_x000a_    %cost = 850_x000a_    %entryCost = 500_x000a_    RP0conf = false_x000a_    @description ^=:$: From RN Soyuz mod_x000a_}"/>
            <filter val="@PART[rn_vanguard_stg31]:FOR[xxxRP0]_x000a_{_x000a_    %TechRequired = solids1958_x000a_    %cost = 170_x000a_    %entryCost = 3400_x000a_    RP0conf = true_x000a_    @description ^=:$: From RN US Rockets mod_x000a__x000a_    MODULE_x000a_    { name = ModuleTagEngineSolid }_x000a__x000a_}"/>
            <filter val="@PART[rn_voskhod_airlock]:FOR[xxxRP0]_x000a_{_x000a_    %TechRequired = secondGenCapsules_x000a_    %cost = 1000_x000a_    %entryCost = 50000_x000a_    RP0conf = true_x000a_    @description ^=:$: From RN Soyuz mod_x000a__x000a_    MODULE_x000a_    { name = ModuleTagHumanRated }_x000a__x000a_}"/>
            <filter val="@PART[rn_voskhod_para]:FOR[xxxRP0]_x000a_{_x000a_    %TechRequired = earlyLanding_x000a_    %cost = 850_x000a_    %entryCost = 500_x000a_    RP0conf = false_x000a_    @description ^=:$: From RN Soyuz mod_x000a_}"/>
            <filter val="@PART[rn_voskhod_retro]:FOR[xxxRP0]_x000a_{_x000a_    %TechRequired = solids1964_x000a_    %cost = 800_x000a_    %entryCost = 25000_x000a_    RP0conf = true_x000a_    @description ^=:$: From RN Soyuz mod_x000a__x000a_    MODULE_x000a_    { name = ModuleTagEngineSolid }_x000a__x000a_}"/>
            <filter val="@PART[rn_voskhod_retro_dec]:FOR[xxxRP0]_x000a_{_x000a_    %TechRequired = materialsScienceAdvCapsules_x000a_    %cost = 200_x000a_    %entryCost = 7000_x000a_    RP0conf = true_x000a_    @description ^=:$: From RN Soyuz mod_x000a__x000a_    MODULE_x000a_    { name = ModuleTagDecoupler }_x000a__x000a_}"/>
            <filter val="@PART[rn_vostok_dec]:FOR[xxxRP0]_x000a_{_x000a_    %TechRequired = materialsScienceSatellite_x000a_    %cost = 200_x000a_    %entryCost = 7000_x000a_    RP0conf = true_x000a_    @description ^=:$: From RN Soyuz mod_x000a__x000a_    MODULE_x000a_    { name = ModuleTagDecoupler }_x000a__x000a_}"/>
            <filter val="@PART[rn_vostok_para]:FOR[xxxRP0]_x000a_{_x000a_    %TechRequired = humanRatedEDL_x000a_    %cost = 500_x000a_    %entryCost = 18000_x000a_    RP0conf = true_x000a_    @description ^=:$: From RN Soyuz mod_x000a_}"/>
            <filter val="@PART[rn_voyager]:FOR[xxxRP0]_x000a_{_x000a_    %TechRequired = advancedAvionics_x000a_    %cost = 2841_x000a_    %entryCost = 90921_x000a_    RP0conf = true_x000a_    @description ^=:$: From RN US Probes mod_x000a__x000a_    MODULE_x000a_    { name = ModuleTagAvionics }_x000a__x000a_}"/>
            <filter val="@PART[rn_vpam]:FOR[xxxRP0]_x000a_{_x000a_    %TechRequired = advancedAvionics_x000a_    %cost = 970_x000a_    %entryCost = 22729_x000a_    RP0conf = true_x000a_    @description ^=:$: From RN US Probes mod_x000a__x000a_    MODULE_x000a_    { name = ModuleTagEngineSolid }_x000a__x000a_}"/>
            <filter val="@PART[rn_WING_R7]:FOR[xxxRP0]_x000a_{_x000a_    %TechRequired = orbitalRocketry1956_x000a_    %cost = 10_x000a_    %entryCost = 200_x000a_    RP0conf = true_x000a_    @description ^=:$: From RN Soviet Rockets mod_x000a_}"/>
            <filter val="@PART[rn_x405]:FOR[xxxRP0]_x000a_{_x000a_    %TechRequired = orbitalRocketry1958_x000a_    %cost = 600_x000a_    %entryCost = 12000_x000a_    RP0conf = true_x000a_    @description ^=:$: From RN US Rockets mod_x000a__x000a_    MODULE_x000a_    { name = ModuleTagEngineLiquidTurbo }_x000a__x000a_}"/>
            <filter val="@PART[rn_x405_vernier]:FOR[xxxRP0]_x000a_{_x000a_    %TechRequired = orbitalRocketry1958_x000a_    %cost = 25_x000a_    %entryCost = 500_x000a_    RP0conf = true_x000a_    @description ^=:$: From RN US Rockets mod_x000a__x000a_    MODULE_x000a_    { name = ModuleTagEngineLiquidTurbo }_x000a__x000a_}"/>
            <filter val="@PART[rn_zenit_blockd]:FOR[xxxRP0]_x000a_{_x000a_    %TechRequired = stagedCombustion1998_x000a_    %cost = 850_x000a_    %entryCost = 500_x000a_    RP0conf = false_x000a_    @description ^=:$: From RN Soviet Rockets mod_x000a__x000a_    MODULE_x000a_    { name = ModuleTagEngineLiquidTurbo }_x000a__x000a_}"/>
            <filter val="@PART[rn_zenit_fairing_11_152]:FOR[xxxRP0]_x000a_{_x000a_    %TechRequired = materialsScienceSpaceplanes_x000a_    %cost = 600_x000a_    %entryCost = 1_x000a_    RP0conf = false_x000a_    @description ^=:$: From RN Soviet Rockets mod_x000a_}"/>
            <filter val="@PART[rn_zenit_fairing_13_652]:FOR[xxxRP0]_x000a_{_x000a_    %TechRequired = materialsScienceSpaceplanes_x000a_    %cost = 600_x000a_    %entryCost = 1_x000a_    RP0conf = false_x000a_    @description ^=:$: From RN Soviet Rockets mod_x000a_}"/>
            <filter val="@PART[rn_zenit_fairing_b3sl]:FOR[xxxRP0]_x000a_{_x000a_    %TechRequired = materialsScienceInternational_x000a_    %cost = 600_x000a_    %entryCost = 1_x000a_    RP0conf = false_x000a_    @description ^=:$: From RN Soviet Rockets mod_x000a_}"/>
            <filter val="@PART[rn_zenit_interstage]:FOR[xxxRP0]_x000a_{_x000a_    %TechRequired = materialsScienceSpaceplanes_x000a_    %cost = 225_x000a_    %entryCost = 1_x000a_    RP0conf = false_x000a_    @description ^=:$: From RN Soviet Rockets mod_x000a_}"/>
            <filter val="@PART[rn_zenit_interstage2]:FOR[xxxRP0]_x000a_{_x000a_    %TechRequired = materialsScienceInternational_x000a_    %cost = 225_x000a_    %entryCost = 1_x000a_    RP0conf = false_x000a_    @description ^=:$: From RN Soviet Rockets mod_x000a__x000a_    MODULE_x000a_    { name = ModuleTagHumanRated }_x000a__x000a_}"/>
            <filter val="@PART[rn_zenit_p_dec]:FOR[xxxRP0]_x000a_{_x000a_    %TechRequired = materialsScienceSpaceplanes_x000a_    %cost = 150_x000a_    %entryCost = 1_x000a_    RP0conf = false_x000a_    @description ^=:$: From RN Soviet Rockets mod_x000a_}"/>
            <filter val="@PART[rn_zenit_rd120]:FOR[xxxRP0]_x000a_{_x000a_    %TechRequired = stagedCombustion1981_x000a_    %cost = 750_x000a_    %entryCost = 4200_x000a_    RP0conf = false_x000a_    @description ^=:$: From RN Soviet Rockets mod_x000a_}"/>
            <filter val="@PART[rn_zenit_rd171]:FOR[xxxRP0]_x000a_{_x000a_    %TechRequired = stagedCombustion1981_x000a_    %cost = 5400_x000a_    %entryCost = 108000_x000a_    RP0conf = true_x000a_    @description ^=:$: From RN Soviet Rockets mod_x000a__x000a_    MODULE_x000a_    { name = ModuleTagEngineLiquidTurbo }_x000a__x000a_}"/>
            <filter val="@PART[rn_zenit_rd8]:FOR[xxxRP0]_x000a_{_x000a_    %TechRequired = stagedCombustion1981_x000a_    %cost = 750_x000a_    %entryCost = 4200_x000a_    RP0conf = false_x000a_    @description ^=:$: From RN Soviet Rockets mod_x000a_}"/>
            <filter val="@PART[rn_zenit_stg1]:FOR[xxxRP0]_x000a_{_x000a_    %TechRequired = materialsScienceSpaceplanes_x000a_    %cost = 1650_x000a_    %entryCost = 4200_x000a_    RP0conf = false_x000a_    @description ^=:$: From RN Soviet Rockets mod_x000a_}"/>
            <filter val="@PART[rn_zenit_stg2]:FOR[xxxRP0]_x000a_{_x000a_    %TechRequired = materialsScienceSpaceplanes_x000a_    %cost = 750_x000a_    %entryCost = 4200_x000a_    RP0conf = false_x000a_    @description ^=:$: From RN Soviet Rockets mod_x000a_}"/>
            <filter val="@PART[rn_zond_asas]:FOR[xxxRP0]_x000a_{_x000a_    %TechRequired = largeScaleAvionics_x000a_    %cost = 1250_x000a_    %entryCost = 42000_x000a_    RP0conf = false_x000a_    @description ^=:$: From RN Soyuz mod_x000a_}"/>
            <filter val="@PART[rn_zond_dec]:FOR[xxxRP0]_x000a_{_x000a_    %TechRequired = materialsScienceLunar_x000a_    %cost = 200_x000a_    %entryCost = 7000_x000a_    RP0conf = true_x000a_    @description ^=:$: From RN Soyuz mod_x000a__x000a_    MODULE_x000a_    { name = ModuleTagDecoupler }_x000a__x000a_}"/>
            <filter val="@PART[rn_zond_fairing]:FOR[xxxRP0]_x000a_{_x000a_    %TechRequired = materialsScienceLunar_x000a_    %cost = 20_x000a_    %entryCost = 400_x000a_    RP0conf = true_x000a_    @description ^=:$: From RN Soviet Rockets mod_x000a_}"/>
            <filter val="@PART[rn_zond_top]:FOR[xxxRP0]_x000a_{_x000a_    %TechRequired = largeScaleAvionics_x000a_    %cost = 520_x000a_    %entryCost = 2800_x000a_    RP0conf = false_x000a_    @description ^=:$: From RN Soyuz mod_x000a_}"/>
            <filter val="@PART[RO_boeing702]:FOR[xxxRP0]_x000a_{_x000a_    %TechRequired = internationalAvionics_x000a_    %cost = 20000_x000a_    %entryCost = 400000_x000a_    RP0conf = true_x000a_    @description ^=:$: From Stock (RO Addition) mod_x000a__x000a_    MODULE_x000a_    { name = ModuleTagAvionics }_x000a__x000a_}"/>
            <filter val="@PART[RO_Centaur_RCS]:FOR[xxxRP0]_x000a_{_x000a_    %TechRequired = improvedFlightControl_x000a_    %cost = 60_x000a_    %entryCost = 3000_x000a_    RP0conf = false_x000a_    @description ^=:$: From FASA mod_x000a_}"/>
            <filter val="@PART[RO_earlyControllableCore]:FOR[xxxRP0]_x000a_{_x000a_    %TechRequired = basicAvionics_x000a_    %cost = 1000_x000a_    %entryCost = 20000_x000a_    RP0conf = true_x000a_    @description ^=:$: From Stock (RO Addition) mod_x000a__x000a_    MODULE_x000a_    { name = ModuleTagAvionics }_x000a__x000a_}"/>
            <filter val="@PART[RO_EarlyMediumSolarPanel]:FOR[xxxRP0]_x000a_{_x000a_    %TechRequired = primitiveSolarPanels_x000a_    %cost = 150_x000a_    %entryCost = 3000_x000a_    RP0conf = true_x000a_    @description ^=:$: From Stock (RO Config) mod_x000a_}"/>
            <filter val="@PART[RO_EarlyTinySolarPanel]:FOR[xxxRP0]_x000a_{_x000a_    %TechRequired = electronicsSatellite_x000a_    %cost = 75_x000a_    %entryCost = 1500_x000a_    RP0conf = true_x000a_    @description ^=:$: From Stock (RO Config) mod_x000a_}"/>
            <filter val="@PART[RO_FASA_ExplorerRCS]:FOR[xxxRP0]_x000a_{_x000a_    %TechRequired = start_x000a_    %cost = 6_x000a_    %entryCost = 300_x000a_    RP0conf = true_x000a_    @description ^=:$: From Realism Overhaul mod_x000a__x000a_    MODULE_x000a_    { name = ModuleTagEngineLiquidPF }_x000a__x000a_}"/>
            <filter val="@PART[RO_FASA_MercuryPodRCS]:FOR[xxxRP0]_x000a_{_x000a_    %TechRequired = start_x000a_    %cost = 12_x000a_    %entryCost = 500_x000a_    RP0conf = true_x000a_    @description ^=:$: From Realism Overhaul mod_x000a__x000a_    MODULE_x000a_    { name = ModuleTagEngineLiquidPF }_x000a__x000a_}"/>
            <filter val="@PART[RO_gx256]:FOR[xxxRP0]_x000a_{_x000a_    %TechRequired = massiveScaleComms_x000a_    %cost = 2150_x000a_    %entryCost = 43000_x000a_    RP0conf = true_x000a_    @description ^=:$: From RemoteTech mod_x000a__x000a_    MODULE_x000a_    { name = ModuleTagInstruments }_x000a__x000a_}"/>
            <filter val="@PART[RO_KVD1]:FOR[xxxRP0]_x000a_{_x000a_    %TechRequired = hydrolox1972_x000a_    %cost = 650_x000a_    %entryCost = 27750_x000a_    RP0conf = true_x000a_    @description ^=:$: From Stock (RO Config) mod_x000a__x000a_    MODULE_x000a_    { name = ModuleTagEngineLiquidTurbo }_x000a__x000a_}"/>
            <filter val="@PART[RO_KWsrbGlobeI]:FOR[xxxRP0]_x000a_{_x000a_    %TechRequired = solids1998_x000a_    %cost = 1000_x000a_    %entryCost = 20000_x000a_    RP0conf = true_x000a_    @description ^=:$: From KW Rocketry mod_x000a__x000a_    MODULE_x000a_    { name = ModuleTagEngineSolid }_x000a__x000a_}"/>
            <filter val="@PART[RO_KWsrbGlobeI_Castor4]:FOR[xxxRP0]_x000a_{_x000a_    %TechRequired = solids1972_x000a_    %cost = 361_x000a_    %entryCost = 7224_x000a_    RP0conf = true_x000a_    @description ^=:$: From KW Rocketry mod_x000a__x000a_    MODULE_x000a_    { name = ModuleTagEngineSolid }_x000a__x000a_}"/>
            <filter val="@PART[RO_KWsrbGlobeI_GEM]:FOR[xxxRP0]_x000a_{_x000a_    %TechRequired = solids1986_x000a_    %cost = 900_x000a_    %entryCost = 18000_x000a_    RP0conf = true_x000a_    @description ^=:$: From KW Rocketry mod_x000a__x000a_    MODULE_x000a_    { name = ModuleTagEngineSolid }_x000a__x000a_}"/>
            <filter val="@PART[RO_KWsrbGlobeI_GEM46]:FOR[xxxRP0]_x000a_{_x000a_    %TechRequired = solids1998_x000a_    %cost = 1200_x000a_    %entryCost = 24000_x000a_    RP0conf = true_x000a_    @description ^=:$: From KW Rocketry mod_x000a__x000a_    MODULE_x000a_    { name = ModuleTagEngineSolid }_x000a__x000a_}"/>
            <filter val="@PART[RO_KWsrbGlobeI_GEM60]:FOR[xxxRP0]_x000a_{_x000a_    %TechRequired = solids1998_x000a_    %cost = 1800_x000a_    %entryCost = 36000_x000a_    RP0conf = true_x000a_    @description ^=:$: From KW Rocketry mod_x000a__x000a_    MODULE_x000a_    { name = ModuleTagEngineSolid }_x000a__x000a_}"/>
            <filter val="@PART[RO_KWsrbGlobeI_GEM63]:FOR[xxxRP0]_x000a_{_x000a_    %TechRequired = solids2009_x000a_    %cost = 2400_x000a_    %entryCost = 48000_x000a_    RP0conf = true_x000a_    @description ^=:$: From KW Rocketry mod_x000a__x000a_    MODULE_x000a_    { name = ModuleTagEngineSolid }_x000a__x000a_}"/>
            <filter val="@PART[RO_KWsrbGlobeI_GEM63XL]:FOR[xxxRP0]_x000a_{_x000a_    %TechRequired = solidsNF_x000a_    %cost = 2500_x000a_    %entryCost = 50000_x000a_    RP0conf = true_x000a_    @description ^=:$: From KW Rocketry mod_x000a__x000a_    MODULE_x000a_    { name = ModuleTagEngineSolid }_x000a__x000a_}"/>
            <filter val="@PART[RO_linearRcs_tenth]:FOR[xxxRP0]_x000a_{_x000a_    %TechRequired = start_x000a_    %cost = 4_x000a_    %entryCost = 200_x000a_    RP0conf = true_x000a_    @description ^=:$: From Realism Overhaul mod_x000a__x000a_    MODULE_x000a_    { name = ModuleTagEngineLiquidPF }_x000a__x000a_}"/>
            <filter val="@PART[RO_probeCoreCubeEarly]:FOR[xxxRP0]_x000a_{_x000a_    %TechRequired = improvedAvionics_x000a_    %cost = 2000_x000a_    %entryCost = 40000_x000a_    RP0conf = true_x000a_    @description ^=:$: From Stock (RO Addition) mod_x000a__x000a_    MODULE_x000a_    { name = ModuleTagAvionics }_x000a__x000a_}"/>
            <filter val="@PART[RO_probeCoreCubeMedium]:FOR[xxxRP0]_x000a_{_x000a_    %TechRequired = longTermAvionics_x000a_    %cost = 17500_x000a_    %entryCost = 350000_x000a_    RP0conf = true_x000a_    @description ^=:$: From Stock (RO Addition) mod_x000a__x000a_    MODULE_x000a_    { name = ModuleTagAvionics }_x000a__x000a_}"/>
            <filter val="@PART[RO_RLA_AJ260_FL]:FOR[xxxRP0]_x000a_{_x000a_    %TechRequired = solids1981_x000a_    %cost = 33081_x000a_    %entryCost = 661620_x000a_    RP0conf = true_x000a_    @description ^=:$: From RLA Stockalike mod_x000a__x000a_    MODULE_x000a_    { name = ModuleTagEngineSolid }_x000a__x000a_}"/>
            <filter val="@PART[RO_RLA_AJ260_HL]:FOR[xxxRP0]_x000a_{_x000a_    %TechRequired = solids1981_x000a_    %cost = 22054_x000a_    %entryCost = 441080_x000a_    RP0conf = true_x000a_    @description ^=:$: From RLA Stockalike mod_x000a__x000a_    MODULE_x000a_    { name = ModuleTagEngineSolid }_x000a__x000a_}"/>
            <filter val="@PART[RO_surveyorCore]:FOR[xxxRP0]_x000a_{_x000a_    %TechRequired = matureAvionics_x000a_    %cost = 4000_x000a_    %entryCost = 80000_x000a_    RP0conf = true_x000a_    @description ^=:$: From Stock (RO Config) mod_x000a__x000a_    MODULE_x000a_    { name = ModuleTagAvionics }_x000a__x000a_}"/>
            <filter val="@PART[RO_TACLithiumHydroxide]:FOR[xxxRP0]_x000a_{_x000a_    %TechRequired = lifeSupportISRU_x000a_    %cost = 500_x000a_    %entryCost = 10000_x000a_    RP0conf = true_x000a_    @description ^=:$: From TACLS mod_x000a__x000a_    MODULE_x000a_    { name = ModuleTagHumanRated }_x000a__x000a_}"/>
            <filter val="@PART[RO_TACPotassiumSuperoxide]:FOR[xxxRP0]_x000a_{_x000a_    %TechRequired = lifeSupportISRU_x000a_    %cost = 500_x000a_    %entryCost = 10000_x000a_    RP0conf = true_x000a_    @description ^=:$: From TACLS mod_x000a__x000a_    MODULE_x000a_    { name = ModuleTagHumanRated }_x000a__x000a_}"/>
            <filter val="@PART[RO-2kN-Thruster]:FOR[xxxRP0]_x000a_{_x000a_    %TechRequired = improvedFlightControl_x000a_    %cost = 130_x000a_    %entryCost = 2600_x000a_    RP0conf = true_x000a_    @description ^=:$: From Realism Overhaul mod_x000a__x000a_    MODULE_x000a_    { name = ModuleTagEngineLiquidPF }_x000a__x000a_}"/>
            <filter val="@PART[ROAerobeeSustainer]:FOR[xxxRP0]_x000a_{_x000a_    %TechRequired = start_x000a_    %cost = 10_x000a_    %entryCost = 200_x000a_    RP0conf = true_x000a_    @description ^=:$: From Stock (RO Config) mod_x000a__x000a_    MODULE_x000a_    { name = ModuleTagEngineLiquidPF }_x000a__x000a_}"/>
            <filter val="@PART[RO-AgenaEngine]:FOR[xxxRP0]_x000a_{_x000a_    %TechRequired = orbitalRocketry1959_x000a_    %cost = 350_x000a_    %entryCost = 7000_x000a_    RP0conf = true_x000a_    @description ^=:$: From Ven Stock Revamp mod_x000a__x000a_    MODULE_x000a_    { name = ModuleTagEngineLiquidTurbo }_x000a__x000a_}"/>
            <filter val="@PART[RO-ApolloDockingPort]:FOR[xxxRP0]_x000a_{_x000a_    %TechRequired = dockingCrewTransfer_x000a_    %cost = 2000_x000a_    %entryCost = 70000_x000a_    RP0conf = true_x000a_    @description ^=:$: From Realism Overhaul mod_x000a__x000a_    MODULE_x000a_    { name = ModuleTagDecoupler }_x000a__x000a_}"/>
            <filter val="@PART[RO-B9ProcAMWing-Early]:FOR[xxxRP0]_x000a_{_x000a_    %TechRequired = start_x000a_    %cost = 0.1_x000a_    %entryCost = 2_x000a_    RP0conf = true_x000a_    @description ^=:$: From B9 Procedural Wings mod_x000a_}"/>
            <filter val="@PART[RO-B9ProcAMWing-Supersonic]:FOR[xxxRP0]_x000a_{_x000a_    %TechRequired = supersonicDev_x000a_    %cost = 0.1_x000a_    %entryCost = 10000_x000a_    RP0conf = true_x000a_    @description ^=:$: From B9 Procedural Wings mod_x000a_}"/>
            <filter val="@PART[RO-B9ProcCS-Early]:FOR[xxxRP0]_x000a_{_x000a_    %TechRequired = start_x000a_    %cost = 0.1_x000a_    %entryCost = 2_x000a_    RP0conf = true_x000a_    @description ^=:$: From B9 Procedural Wings mod_x000a_}"/>
            <filter val="@PART[RO-B9ProcCS-Supersonic]:FOR[xxxRP0]_x000a_{_x000a_    %TechRequired = supersonicDev_x000a_    %cost = 0.1_x000a_    %entryCost = 10000_x000a_    RP0conf = true_x000a_    @description ^=:$: From B9 Procedural Wings mod_x000a_}"/>
            <filter val="@PART[RO-B9ProcWing-Early]:FOR[xxxRP0]_x000a_{_x000a_    %TechRequired = start_x000a_    %cost = 0.1_x000a_    %entryCost = 2_x000a_    RP0conf = true_x000a_    @description ^=:$: From B9 Procedural Wings mod_x000a_}"/>
            <filter val="@PART[RO-B9ProcWing-Supersonic]:FOR[xxxRP0]_x000a_{_x000a_    %TechRequired = supersonicDev_x000a_    %cost = 0.1_x000a_    %entryCost = 10000_x000a_    RP0conf = true_x000a_    @description ^=:$: From B9 Procedural Wings mod_x000a_}"/>
            <filter val="@PART[ROBabySergeant]:FOR[xxxRP0]_x000a_{_x000a_    %TechRequired = solids1956_x000a_    %cost = 5_x000a_    %entryCost = 100_x000a_    RP0conf = true_x000a_    @description ^=:$: From Ven Stock Revamp mod_x000a__x000a_    MODULE_x000a_    { name = ModuleTagEngineSolid }_x000a__x000a_}"/>
            <filter val="@PART[RO-BobCat-NK9]:FOR[xxxRP0]_x000a_{_x000a_    %TechRequired = stagedCombustion1964_x000a_    %cost = 450_x000a_    %entryCost = 9000_x000a_    RP0conf = true_x000a_    @description ^=:$: From Soviet Engines mod_x000a__x000a_    MODULE_x000a_    { name = ModuleTagEngineLiquidTurbo }_x000a__x000a_}"/>
            <filter val="@PART[RO-BobCat-NK9V]:FOR[xxxRP0]_x000a_{_x000a_    %TechRequired = stagedCombustion1964_x000a_    %cost = 500_x000a_    %entryCost = 10000_x000a_    RP0conf = true_x000a_    @description ^=:$: From Soviet Engines mod_x000a__x000a_    MODULE_x000a_    { name = ModuleTagEngineLiquidTurbo }_x000a__x000a_}"/>
            <filter val="@PART[RO-BobCat-RD0110]:FOR[xxxRP0]_x000a_{_x000a_    %TechRequired = orbitalRocketry1960_x000a_    %cost = 400_x000a_    %entryCost = 8000_x000a_    RP0conf = true_x000a_    @description ^=:$: From Soviet Engines mod_x000a__x000a_    MODULE_x000a_    { name = ModuleTagEngineLiquidTurbo }_x000a__x000a_}"/>
            <filter val="@PART[RO-BobCat-RD270]:FOR[xxxRP0]_x000a_{_x000a_    %TechRequired = stagedCombustion1970_x000a_    %cost = 6500_x000a_    %entryCost = 130000_x000a_    RP0conf = true_x000a_    @description ^=:$: From Soviet Engines mod_x000a__x000a_    MODULE_x000a_    { name = ModuleTagEngineLiquidTurbo }_x000a__x000a_}"/>
            <filter val="@PART[RO-BobCat-RD270M]:FOR[xxxRP0]_x000a_{_x000a_    %TechRequired = stagedCombustion1972_x000a_    %cost = 8500_x000a_    %entryCost = 170000_x000a_    RP0conf = true_x000a_    @description ^=:$: From Soviet Engines mod_x000a__x000a_    MODULE_x000a_    { name = ModuleTagEngineLiquidTurbo }_x000a__x000a_}"/>
            <filter val="@PART[rocketNoseCone]:FOR[xxxRP0]_x000a_{_x000a_    %TechRequired = start_x000a_    %cost = 10_x000a_    %entryCost = 200_x000a_    RP0conf = true_x000a_    @description ^=:$: From Stock (RO Config) mod_x000a_}"/>
            <filter val="@PART[RO-DerwentV]:FOR[xxxRP0]_x000a_{_x000a_    %TechRequired = start_x000a_    %cost = 36_x000a_    %entryCost = 720_x000a_    RP0conf = true_x000a_    @description ^=:$: From SXT mod_x000a_}"/>
            <filter val="@PART[RO-E1]:FOR[xxxRP0]_x000a_{_x000a_    %TechRequired = orbitalRocketry1963_x000a_    %cost = 1300_x000a_    %entryCost = 60000_x000a_    RP0conf = true_x000a_    @description ^=:$: From Stock (RO Addition) mod_x000a__x000a_    MODULE_x000a_    { name = ModuleTagEngineLiquidTurbo }_x000a__x000a_}"/>
            <filter val="@PART[RO-H1-RS27]:FOR[xxxRP0]_x000a_{_x000a_    %TechRequired = orbitalRocketry1961_x000a_    %cost = 750_x000a_    %entryCost = 53750_x000a_    RP0conf = true_x000a_    @description ^=:$: From Stock (RO Config) mod_x000a__x000a_    MODULE_x000a_    { name = ModuleTagEngineLiquidTurbo }_x000a__x000a_}"/>
            <filter val="@PART[RO-Kestrel]:FOR[xxxRP0]_x000a_{_x000a_    %TechRequired = orbitalRocketry2004_x000a_    %cost = 40_x000a_    %entryCost = 800_x000a_    RP0conf = true_x000a_    @description ^=:$: From AIES mod_x000a__x000a_    MODULE_x000a_    { name = ModuleTagEngineLiquidTurbo }_x000a__x000a_}"/>
            <filter val="@PART[RO-LR-89]:FOR[xxxRP0]_x000a_{_x000a_    %TechRequired = orbitalRocketry1956_x000a_    %cost = 750_x000a_    %entryCost = 15000_x000a_    RP0conf = true_x000a_    @description ^=:$: From Stock (RO Config) mod_x000a__x000a_    MODULE_x000a_    { name = ModuleTagEngineLiquidTurbo }_x000a__x000a_}"/>
            <filter val="@PART[RO-MK1Cargobay]:FOR[xxxRP0]_x000a_{_x000a_    %TechRequired = prototypeSpaceplanes_x000a_    %cost = 2000_x000a_    %entryCost = 50000_x000a_    RP0conf = true_x000a_    @description ^=:$: From Ven Stock Revamp mod_x000a_}"/>
            <filter val="@PART[RO-Mk1Fuselage]:FOR[xxxRP0]_x000a_{_x000a_    %TechRequired = prototypeSpaceplanes_x000a_    %cost = 1000_x000a_    %entryCost = 40000_x000a_    RP0conf = true_x000a_    @description ^=:$: From Realism Overhaul mod_x000a_}"/>
            <filter val="@PART[RO-Mk1FuselagePres]:FOR[xxxRP0]_x000a_{_x000a_    %TechRequired = prototypeSpaceplanes_x000a_    %cost = 1000_x000a_    %entryCost = 40000_x000a_    RP0conf = true_x000a_    @description ^=:$: From Realism Overhaul mod_x000a_}"/>
            <filter val="@PART[RO-MMRTG]:FOR[xxxRP0]_x000a_{_x000a_    %TechRequired = modernNuclearPower_x000a_    %cost = 13363_x000a_    %entryCost = 133630_x000a_    RP0conf = true_x000a_    @description ^=:$: From Ven Stock Revamp mod_x000a__x000a_    MODULE_x000a_    { name = ModuleTagNuclear }_x000a__x000a_}"/>
            <filter val="@PART[RO-ProcTankSpaceplane]:FOR[xxxRP0]_x000a_{_x000a_    %TechRequired = prototypeSpaceplanes_x000a_    %cost = 0.1_x000a_    %entryCost = 40000_x000a_    RP0conf = true_x000a_    @description ^=:$: From Procedural Parts mod_x000a_}"/>
            <filter val="@PART[RO-RD-0210]:FOR[xxxRP0]_x000a_{_x000a_    %TechRequired = stagedCombustion1966_x000a_    %cost = 300_x000a_    %entryCost = 6000_x000a_    RP0conf = true_x000a_    @description ^=:$: From Stock (RO Config) mod_x000a__x000a_    MODULE_x000a_    { name = ModuleTagEngineLiquidTurbo }_x000a__x000a_}"/>
            <filter val="@PART[RO-RD-253]:FOR[xxxRP0]_x000a_{_x000a_    %TechRequired = stagedCombustion1966_x000a_    %cost = 515_x000a_    %entryCost = 10300_x000a_    RP0conf = true_x000a_    @description ^=:$: From Stock (RO Config) mod_x000a__x000a_    MODULE_x000a_    { name = ModuleTagEngineLiquidTurbo }_x000a__x000a_}"/>
            <filter val="@PART[RO-RealEngines-NK9]:FOR[xxxRP0]_x000a_{_x000a_    %TechRequired = stagedCombustion1964_x000a_    %cost = 450_x000a_    %entryCost = 9000_x000a_    RP0conf = true_x000a_    @description ^=:$: From RealEngines mod_x000a__x000a_    MODULE_x000a_    { name = ModuleTagEngineLiquidTurbo }_x000a__x000a_}"/>
            <filter val="@PART[RO-RealEngines-NK9V]:FOR[xxxRP0]_x000a_{_x000a_    %TechRequired = stagedCombustion1964_x000a_    %cost = 500_x000a_    %entryCost = 10000_x000a_    RP0conf = true_x000a_    @description ^=:$: From RealEngines mod_x000a__x000a_    MODULE_x000a_    { name = ModuleTagEngineLiquidTurbo }_x000a__x000a_}"/>
            <filter val="@PART[RO-RealEngines-RD0105]:FOR[xxxRP0]_x000a_{_x000a_    %TechRequired = orbitalRocketry1958_x000a_    %cost = 350_x000a_    %entryCost = 7000_x000a_    RP0conf = true_x000a_    @description ^=:$: From RealEngines mod_x000a__x000a_    MODULE_x000a_    { name = ModuleTagEngineLiquidTurbo }_x000a__x000a_}"/>
            <filter val="@PART[RO-RealEngines-RD-856]:FOR[xxxRP0]_x000a_{_x000a_    %TechRequired = orbitalRocketry1964_x000a_    %cost = 60_x000a_    %entryCost = 3000_x000a_    RP0conf = true_x000a_    @description ^=:$: From RealEngines mod_x000a__x000a_    MODULE_x000a_    { name = ModuleTagEngineLiquidTurbo }_x000a__x000a_}"/>
            <filter val="@PART[RO-SNAP-19-RTG]:FOR[xxxRP0]_x000a_{_x000a_    %TechRequired = improvedRTG_x000a_    %cost = 11917_x000a_    %entryCost = 119170_x000a_    RP0conf = true_x000a_    @description ^=:$: From Ven Stock Revamp mod_x000a__x000a_    MODULE_x000a_    { name = ModuleTagNuclear }_x000a__x000a_}"/>
            <filter val="@PART[RO-SNAP-9-RTG]:FOR[xxxRP0]_x000a_{_x000a_    %TechRequired = earlyRTG_x000a_    %cost = 11321_x000a_    %entryCost = 113210_x000a_    RP0conf = true_x000a_    @description ^=:$: From Ven Stock Revamp mod_x000a__x000a_    MODULE_x000a_    { name = ModuleTagNuclear }_x000a__x000a_}"/>
            <filter val="@PART[RO-STAR-37]:FOR[xxxRP0]_x000a_{_x000a_    %TechRequired = solids1981_x000a_    %cost = 180_x000a_    %entryCost = 3600_x000a_    RP0conf = true_x000a_    @description ^=:$: From Stock (RO Config) mod_x000a__x000a_    MODULE_x000a_    { name = ModuleTagEngineSolid }_x000a__x000a_}"/>
            <filter val="@PART[RO-SurveyorVernier]:FOR[xxxRP0]_x000a_{_x000a_    %TechRequired = earlyDocking_x000a_    %cost = 30_x000a_    %entryCost = 600_x000a_    RP0conf = true_x000a_    @description ^=:$: From Stock (RO Config) mod_x000a__x000a_    MODULE_x000a_    { name = ModuleTagEngineLiquidPF }_x000a__x000a_}"/>
            <filter val="@PART[roverBody]:FOR[xxxRP0]_x000a_{_x000a_    %TechRequired = largeScaleAvionics_x000a_    %cost = 500_x000a_    %entryCost = 5000_x000a_    RP0conf = true_x000a_    @description ^=:$: From Stock (RO Config) mod_x000a__x000a_    MODULE_x000a_    { name = ModuleTagAvionics }_x000a__x000a_}"/>
            <filter val="@PART[roverWheel1]:FOR[xxxRP0]_x000a_{_x000a_    %TechRequired = lunarRatedHeatshields_x000a_    %cost = 100_x000a_    %entryCost = 4000_x000a_    RP0conf = true_x000a_    @description ^=:$: From Stock (RO Config) mod_x000a_}"/>
            <filter val="@PART[roverWheel2]:FOR[xxxRP0]_x000a_{_x000a_    %TechRequired = lunarRatedHeatshields_x000a_    %cost = 50_x000a_    %entryCost = 2000_x000a_    RP0conf = true_x000a_    @description ^=:$: From Stock (RO Config) mod_x000a_}"/>
            <filter val="@PART[roverWheel3]:FOR[xxxRP0]_x000a_{_x000a_    %TechRequired = largeRoverDesigns_x000a_    %cost = 250_x000a_    %entryCost = 10000_x000a_    RP0conf = true_x000a_    @description ^=:$: From Stock (RO Config) mod_x000a_}"/>
            <filter val="@PART[RO-X-248]:FOR[xxxRP0]_x000a_{_x000a_    %TechRequired = solids1958_x000a_    %cost = 170_x000a_    %entryCost = 3400_x000a_    RP0conf = true_x000a_    @description ^=:$: From Stock (RO Config) mod_x000a__x000a_    MODULE_x000a_    { name = ModuleTagEngineSolid }_x000a__x000a_}"/>
            <filter val="@PART[RO-X-258]:FOR[xxxRP0]_x000a_{_x000a_    %TechRequired = solids1964_x000a_    %cost = 200_x000a_    %entryCost = 4000_x000a_    RP0conf = true_x000a_    @description ^=:$: From Stock (RO Config) mod_x000a__x000a_    MODULE_x000a_    { name = ModuleTagEngineSolid }_x000a__x000a_}"/>
            <filter val="@PART[RO-XLR99]:FOR[xxxRP0]_x000a_{_x000a_    %TechRequired = orbitalRocketry1959_x000a_    %cost = 1000_x000a_    %entryCost = 44000_x000a_    RP0conf = true_x000a_    @description ^=:$: From Stock (RO Config) mod_x000a__x000a_    MODULE_x000a_    { name = ModuleTagEngineLiquidTurbo }_x000a__x000a_}"/>
            <filter val="@PART[rp0_proc_size_10m]:FOR[xxxRP0]_x000a_{_x000a_    %TechRequired = materialsScienceSpaceStation_x000a_    %cost = 0_x000a_    %entryCost = 0_x000a_    RP0conf = true_x000a_    @description ^=:$: From RP-0 mod_x000a_}"/>
            <filter val="@PART[rp0_proc_size_3m]:FOR[xxxRP0]_x000a_{_x000a_    %TechRequired = materialsScienceSatellite_x000a_    %cost = 0_x000a_    %entryCost = 0_x000a_    RP0conf = true_x000a_    @description ^=:$: From RP-0 mod_x000a_}"/>
            <filter val="@PART[rp0_proc_size_4m]:FOR[xxxRP0]_x000a_{_x000a_    %TechRequired = materialsScienceHuman_x000a_    %cost = 0_x000a_    %entryCost = 0_x000a_    RP0conf = true_x000a_    @description ^=:$: From RP-0 mod_x000a_}"/>
            <filter val="@PART[rp0_proc_size_50m]:FOR[xxxRP0]_x000a_{_x000a_    %TechRequired = materialsScienceSpaceplanes_x000a_    %cost = 0_x000a_    %entryCost = 0_x000a_    RP0conf = true_x000a_    @description ^=:$: From RP-0 mod_x000a_}"/>
            <filter val="@PART[rp0_proc_size_5m]:FOR[xxxRP0]_x000a_{_x000a_    %TechRequired = materialsScienceAdvCapsules_x000a_    %cost = 0_x000a_    %entryCost = 0_x000a_    RP0conf = true_x000a_    @description ^=:$: From RP-0 mod_x000a_}"/>
            <filter val="@PART[rp0_proc_size_7m]:FOR[xxxRP0]_x000a_{_x000a_    %TechRequired = materialsScienceLunar_x000a_    %cost = 0_x000a_    %entryCost = 0_x000a_    RP0conf = true_x000a_    @description ^=:$: From RP-0 mod_x000a_}"/>
            <filter val="@PART[RP0Nose-Cockpit]:FOR[xxxRP0]_x000a_{_x000a_    %TechRequired = supersonicDev_x000a_    %cost = 300_x000a_    %entryCost = 6000_x000a_    RP0conf = true_x000a_    @description ^=:$: From Realism Overhaul mod_x000a_}"/>
            <filter val="@PART[RP0probeAvionics0-81m]:FOR[xxxRP0]_x000a_{_x000a_    %TechRequired = earlyAvionics_x000a_    %cost = 100_x000a_    %entryCost = 4000_x000a_    RP0conf = true_x000a_    @description ^=:$: From Stock (RO Config) mod_x000a__x000a_    MODULE_x000a_    { name = ModuleTagAvionics }_x000a__x000a_}"/>
            <filter val="@PART[RP0probeAvionics1-4m]:FOR[xxxRP0]_x000a_{_x000a_    %TechRequired = basicAvionics_x000a_    %cost = 175_x000a_    %entryCost = 3500_x000a_    RP0conf = true_x000a_    @description ^=:$: From Stock (RO Config) mod_x000a__x000a_    MODULE_x000a_    { name = ModuleTagAvionics }_x000a__x000a_}"/>
            <filter val="@PART[RP0probeAvionics1-5m]:FOR[xxxRP0]_x000a_{_x000a_    %TechRequired = basicAvionics_x000a_    %cost = 800_x000a_    %entryCost = 16000_x000a_    RP0conf = true_x000a_    @description ^=:$: From Stock (RO Config) mod_x000a__x000a_    MODULE_x000a_    { name = ModuleTagAvionics }_x000a__x000a_}"/>
            <filter val="@PART[RP0probeAvionics3-05m]:FOR[xxxRP0]_x000a_{_x000a_    %TechRequired = improvedAvionics_x000a_    %cost = 1100_x000a_    %entryCost = 30000_x000a_    RP0conf = true_x000a_    @description ^=:$: From Stock (RO Config) mod_x000a__x000a_    MODULE_x000a_    { name = ModuleTagEngineLiquidTurbo }_x000a__x000a_}"/>
            <filter val="@PART[RP0probeAvionics66m]:FOR[xxxRP0]_x000a_{_x000a_    %TechRequired = matureAvionics_x000a_    %cost = 2000_x000a_    %entryCost = 40000_x000a_    RP0conf = true_x000a_    @description ^=:$: From Stock (RO Config) mod_x000a__x000a_    MODULE_x000a_    { name = ModuleTagAvionics }_x000a__x000a_}"/>
            <filter val="@PART[RP0probeSounding0-3m]:FOR[xxxRP0]_x000a_{_x000a_    %TechRequired = start_x000a_    %cost = 1_x000a_    %entryCost = 20_x000a_    RP0conf = true_x000a_    @description ^=:$: From Stock (RO Config) mod_x000a__x000a_    MODULE_x000a_    { name = ModuleTagAvionics }_x000a__x000a_}"/>
            <filter val="@PART[RP0sensorGeiger]:FOR[xxxRP0]_x000a_{_x000a_    %TechRequired = earlyScience_x000a_    %cost = 40_x000a_    %entryCost = 800_x000a_    RP0conf = true_x000a_    @description ^=:$: From Stock (RO Config) mod_x000a__x000a_    MODULE_x000a_    { name = ModuleTagInstruments }_x000a__x000a_}"/>
            <filter val="@PART[RP0sensorMicrometeorite]:FOR[xxxRP0]_x000a_{_x000a_    %TechRequired = earlyScience_x000a_    %cost = 40_x000a_    %entryCost = 800_x000a_    RP0conf = true_x000a_    @description ^=:$: From Stock (RO Config) mod_x000a__x000a_    MODULE_x000a_    { name = ModuleTagInstruments }_x000a__x000a_}"/>
            <filter val="@PART[rpwsAnt]:FOR[xxxRP0]_x000a_{_x000a_    %TechRequired = scienceHuman_x000a_    %cost = 500_x000a_    %entryCost = 10000_x000a_    RP0conf = true_x000a_    @description ^=:$: From Dmagic Orbital Science mod_x000a__x000a_    MODULE_x000a_    { name = ModuleTagInstruments }_x000a__x000a_}"/>
            <filter val="@PART[RSB_Athena_OAM_Interstage]:FOR[xxxRP0]_x000a_{_x000a_    %TechRequired = materialsScienceLongTerm_x000a_    %cost = 750_x000a_    %entryCost = 3500_x000a_    RP0conf = false_x000a_    @description ^=:$: From Real Scale Boosters mod_x000a_}"/>
            <filter val="@PART[RSB_PLF_ArianeV5m]:FOR[xxxRP0]_x000a_{_x000a_    %TechRequired = materialsScienceInternational_x000a_    %cost = 1000_x000a_    %entryCost = 1000_x000a_    RP0conf = false_x000a_    @description ^=:$: From Real Scale Boosters mod_x000a_}"/>
            <filter val="@PART[RSB_PLF_Athena92]:FOR[xxxRP0]_x000a_{_x000a_    %TechRequired = materialsScienceLongTerm_x000a_    %cost = 700_x000a_    %entryCost = 1000_x000a_    RP0conf = false_x000a_    @description ^=:$: From Real Scale Boosters mod_x000a_}"/>
            <filter val="@PART[RSB_PLF_AtlasV400_1]:FOR[xxxRP0]_x000a_{_x000a_    %TechRequired = materialsScienceInternational_x000a_    %cost = 1000_x000a_    %entryCost = 1000_x000a_    RP0conf = false_x000a_    @description ^=:$: From Real Scale Boosters mod_x000a_}"/>
            <filter val="@PART[RSB_PLF_AtlasV400_2]:FOR[xxxRP0]_x000a_{_x000a_    %TechRequired = materialsScienceInternational_x000a_    %cost = 1000_x000a_    %entryCost = 1000_x000a_    RP0conf = false_x000a_    @description ^=:$: From Real Scale Boosters mod_x000a_}"/>
            <filter val="@PART[RSB_PLF_AtlasV400_3]:FOR[xxxRP0]_x000a_{_x000a_    %TechRequired = materialsScienceInternational_x000a_    %cost = 1000_x000a_    %entryCost = 1000_x000a_    RP0conf = false_x000a_    @description ^=:$: From Real Scale Boosters mod_x000a_}"/>
            <filter val="@PART[RSB_PLF_AtlasV500_1]:FOR[xxxRP0]_x000a_{_x000a_    %TechRequired = materialsScienceInternational_x000a_    %cost = 1000_x000a_    %entryCost = 1000_x000a_    RP0conf = false_x000a_    @description ^=:$: From Real Scale Boosters mod_x000a_}"/>
            <filter val="@PART[RSB_PLF_AtlasV500_2]:FOR[xxxRP0]_x000a_{_x000a_    %TechRequired = materialsScienceInternational_x000a_    %cost = 1000_x000a_    %entryCost = 1000_x000a_    RP0conf = false_x000a_    @description ^=:$: From Real Scale Boosters mod_x000a_}"/>
            <filter val="@PART[RSB_PLF_AtlasV500_3]:FOR[xxxRP0]_x000a_{_x000a_    %TechRequired = materialsScienceInternational_x000a_    %cost = 1000_x000a_    %entryCost = 1000_x000a_    RP0conf = false_x000a_    @description ^=:$: From Real Scale Boosters mod_x000a_}"/>
            <filter val="@PART[RSB_PLF_AtlasV500_CFLR]:FOR[xxxRP0]_x000a_{_x000a_    %TechRequired = materialsScienceInternational_x000a_    %cost = 1000_x000a_    %entryCost = 1000_x000a_    RP0conf = false_x000a_    @description ^=:$: From Real Scale Boosters mod_x000a_}"/>
            <filter val="@PART[RSB_PLF_CarrackL]:FOR[xxxRP0]_x000a_{_x000a_    %TechRequired = materialsScienceLongTerm_x000a_    %cost = 1000_x000a_    %entryCost = 1000_x000a_    RP0conf = false_x000a_    @description ^=:$: From Real Scale Boosters mod_x000a_}"/>
            <filter val="@PART[RSB_PLF_CarrackM]:FOR[xxxRP0]_x000a_{_x000a_    %TechRequired = materialsScienceLongTerm_x000a_    %cost = 1000_x000a_    %entryCost = 1000_x000a_    RP0conf = false_x000a_    @description ^=:$: From Real Scale Boosters mod_x000a_}"/>
            <filter val="@PART[RSB_PLF_Delta2L]:FOR[xxxRP0]_x000a_{_x000a_    %TechRequired = materialsScienceLongTerm_x000a_    %cost = 1000_x000a_    %entryCost = 1000_x000a_    RP0conf = false_x000a_    @description ^=:$: From Real Scale Boosters mod_x000a_}"/>
            <filter val="@PART[RSB_PLF_Delta3]:FOR[xxxRP0]_x000a_{_x000a_    %TechRequired = materialsScienceInternational_x000a_    %cost = 1000_x000a_    %entryCost = 1000_x000a_    RP0conf = false_x000a_    @description ^=:$: From Real Scale Boosters mod_x000a_}"/>
            <filter val="@PART[RSB_PLF_Delta3L]:FOR[xxxRP0]_x000a_{_x000a_    %TechRequired = materialsScienceInternational_x000a_    %cost = 1200_x000a_    %entryCost = 1200_x000a_    RP0conf = false_x000a_    @description ^=:$: From Real Scale Boosters mod_x000a_}"/>
            <filter val="@PART[RSB_PLF_DeltaIV4m1]:FOR[xxxRP0]_x000a_{_x000a_    %TechRequired = materialsScienceInternational_x000a_    %cost = 1000_x000a_    %entryCost = 1000_x000a_    RP0conf = false_x000a_    @description ^=:$: From Real Scale Boosters mod_x000a_}"/>
            <filter val="@PART[RSB_PLF_DeltaIV5m1]:FOR[xxxRP0]_x000a_{_x000a_    %TechRequired = materialsScienceInternational_x000a_    %cost = 1000_x000a_    %entryCost = 1000_x000a_    RP0conf = false_x000a_    @description ^=:$: From Real Scale Boosters mod_x000a_}"/>
            <filter val="@PART[RSB_PLF_DeltaIV5m2]:FOR[xxxRP0]_x000a_{_x000a_    %TechRequired = materialsScienceInternational_x000a_    %cost = 1000_x000a_    %entryCost = 1000_x000a_    RP0conf = false_x000a_    @description ^=:$: From Real Scale Boosters mod_x000a_}"/>
            <filter val="@PART[RSB_PLF_DeltaIV5m3]:FOR[xxxRP0]_x000a_{_x000a_    %TechRequired = materialsScienceInternational_x000a_    %cost = 1000_x000a_    %entryCost = 1000_x000a_    RP0conf = false_x000a_    @description ^=:$: From Real Scale Boosters mod_x000a_}"/>
            <filter val="@PART[RSB_PLF_PSLV]:FOR[xxxRP0]_x000a_{_x000a_    %TechRequired = materialsScienceLongTerm_x000a_    %cost = 1000_x000a_    %entryCost = 1000_x000a_    RP0conf = false_x000a_    @description ^=:$: From Real Scale Boosters mod_x000a_}"/>
            <filter val="@PART[RSB_PSLV_PS4_Interstage]:FOR[xxxRP0]_x000a_{_x000a_    %TechRequired = materialsScienceLongTerm_x000a_    %cost = 750_x000a_    %entryCost = 3500_x000a_    RP0conf = false_x000a_    @description ^=:$: From Real Scale Boosters mod_x000a_}"/>
            <filter val="@PART[RSB_PSLV_RCS]:FOR[xxxRP0]_x000a_{_x000a_    %TechRequired = standardDockingPorts_x000a_    %cost = 750_x000a_    %entryCost = 3400_x000a_    RP0conf = false_x000a_    @description ^=:$: From Real Scale Boosters mod_x000a_}"/>
            <filter val="@PART[RSBadapterArianeV5m]:FOR[xxxRP0]_x000a_{_x000a_    %TechRequired = materialsScienceInternational_x000a_    %cost = 7500_x000a_    %entryCost = 10500_x000a_    RP0conf = false_x000a_    @description ^=:$: From Real Scale Boosters mod_x000a_}"/>
            <filter val="@PART[RSBadapterDeltaIV5m3m]:FOR[xxxRP0]_x000a_{_x000a_    %TechRequired = materialsScienceInternational_x000a_    %cost = 1200_x000a_    %entryCost = 3500_x000a_    RP0conf = false_x000a_    @description ^=:$: From Real Scale Boosters mod_x000a_}"/>
            <filter val="@PART[RSBadapterDirect3Engines]:FOR[xxxRP0]_x000a_{_x000a_    %TechRequired = materialsScienceNF_x000a_    %cost = 7500_x000a_    %entryCost = 10500_x000a_    RP0conf = false_x000a_    @description ^=:$: From Real Scale Boosters mod_x000a_}"/>
            <filter val="@PART[RSBathenaOAM]:FOR[xxxRP0]_x000a_{_x000a_    %TechRequired = longTermAvionics_x000a_    %cost = 25000_x000a_    %entryCost = 125000_x000a_    RP0conf = false_x000a_    @description ^=:$: From Real Scale Boosters mod_x000a_}"/>
            <filter val="@PART[RSBatlasVboattail]:FOR[xxxRP0]_x000a_{_x000a_    %TechRequired = materialsScienceInternational_x000a_    %cost = 2500_x000a_    %entryCost = 2500_x000a_    RP0conf = false_x000a_    @description ^=:$: From Real Scale Boosters mod_x000a_}"/>
            <filter val="@PART[RSBboattailCastorAgena]:FOR[xxxRP0]_x000a_{_x000a_    %TechRequired = materialsScienceLongTerm_x000a_    %cost = 750_x000a_    %entryCost = 3500_x000a_    RP0conf = false_x000a_    @description ^=:$: From Real Scale Boosters mod_x000a_}"/>
            <filter val="@PART[RSBclamp01]:FOR[xxxRP0]_x000a_{_x000a_    %TechRequired = start_x000a_    %cost = 10_x000a_    %entryCost = 200_x000a_    RP0conf = true_x000a_    @description ^=:$: From Real Scale Boosters mod_x000a_}"/>
            <filter val="@PART[RSBclamp02]:FOR[xxxRP0]_x000a_{_x000a_    %TechRequired = start_x000a_    %cost = 10_x000a_    %entryCost = 200_x000a_    RP0conf = true_x000a_    @description ^=:$: From Real Scale Boosters mod_x000a_}"/>
            <filter val="@PART[RSBdecouplerAresI3m]:FOR[xxxRP0]_x000a_{_x000a_    %TechRequired = materialsScienceCommercial_x000a_    %cost = 7500_x000a_    %entryCost = 10500_x000a_    RP0conf = false_x000a_    @description ^=:$: From Real Scale Boosters mod_x000a__x000a_    MODULE_x000a_    { name = ModuleTagDecoupler }_x000a__x000a_}"/>
            <filter val="@PART[RSBdecouplerAresI5m]:FOR[xxxRP0]_x000a_{_x000a_    %TechRequired = materialsScienceCommercial_x000a_    %cost = 7500_x000a_    %entryCost = 10500_x000a_    RP0conf = false_x000a_    @description ^=:$: From Real Scale Boosters mod_x000a__x000a_    MODULE_x000a_    { name = ModuleTagDecoupler }_x000a__x000a_}"/>
            <filter val="@PART[RSBdecouplerArianeV]:FOR[xxxRP0]_x000a_{_x000a_    %TechRequired = materialsScienceInternational_x000a_    %cost = 7500_x000a_    %entryCost = 10500_x000a_    RP0conf = false_x000a_    @description ^=:$: From Real Scale Boosters mod_x000a_}"/>
            <filter val="@PART[RSBdecouplerArianeVpayload1]:FOR[xxxRP0]_x000a_{_x000a_    %TechRequired = materialsScienceLongTerm_x000a_    %cost = 7500_x000a_    %entryCost = 10500_x000a_    RP0conf = false_x000a_    @description ^=:$: From Real Scale Boosters mod_x000a_}"/>
            <filter val="@PART[RSBdecouplerArianeVpayload2]:FOR[xxxRP0]_x000a_{_x000a_    %TechRequired = materialsScienceLongTerm_x000a_    %cost = 7500_x000a_    %entryCost = 10500_x000a_    RP0conf = false_x000a_    @description ^=:$: From Real Scale Boosters mod_x000a_}"/>
            <filter val="@PART[RSBdecouplerArianeVpayload3]:FOR[xxxRP0]_x000a_{_x000a_    %TechRequired = materialsScienceLongTerm_x000a_    %cost = 7500_x000a_    %entryCost = 10500_x000a_    RP0conf = false_x000a_    @description ^=:$: From Real Scale Boosters mod_x000a_}"/>
            <filter val="@PART[RSBdecouplerAthenaPayload]:FOR[xxxRP0]_x000a_{_x000a_    %TechRequired = materialsScienceLongTerm_x000a_    %cost = 1500_x000a_    %entryCost = 3500_x000a_    RP0conf = false_x000a_    @description ^=:$: From Real Scale Boosters mod_x000a_}"/>
            <filter val="@PART[RSBdecouplerAtlas500Payload]:FOR[xxxRP0]_x000a_{_x000a_    %TechRequired = materialsScienceInternational_x000a_    %cost = 7500_x000a_    %entryCost = 10500_x000a_    RP0conf = false_x000a_    @description ^=:$: From Real Scale Boosters mod_x000a_}"/>
            <filter val="@PART[RSBdecouplerCastor120]:FOR[xxxRP0]_x000a_{_x000a_    %TechRequired = materialsScienceLongTerm_x000a_    %cost = 750_x000a_    %entryCost = 3500_x000a_    RP0conf = false_x000a_    @description ^=:$: From Real Scale Boosters mod_x000a_}"/>
            <filter val="@PART[RSBdecouplerCastorAgena]:FOR[xxxRP0]_x000a_{_x000a_    %TechRequired = materialsScienceLongTerm_x000a_    %cost = 950_x000a_    %entryCost = 3500_x000a_    RP0conf = false_x000a_    @description ^=:$: From Real Scale Boosters mod_x000a_}"/>
            <filter val="@PART[RSBdecouplerDelta2]:FOR[xxxRP0]_x000a_{_x000a_    %TechRequired = materialsScienceLongTerm_x000a_    %cost = 4500_x000a_    %entryCost = 9500_x000a_    RP0conf = false_x000a_    @description ^=:$: From Real Scale Boosters mod_x000a_}"/>
            <filter val="@PART[RSBdecouplerDelta3]:FOR[xxxRP0]_x000a_{_x000a_    %TechRequired = materialsScienceInternational_x000a_    %cost = 4500_x000a_    %entryCost = 9500_x000a_    RP0conf = false_x000a_    @description ^=:$: From Real Scale Boosters mod_x000a_}"/>
            <filter val="@PART[RSBdecouplerDelta3payload]:FOR[xxxRP0]_x000a_{_x000a_    %TechRequired = materialsScienceInternational_x000a_    %cost = 6500_x000a_    %entryCost = 8500_x000a_    RP0conf = false_x000a_    @description ^=:$: From Real Scale Boosters mod_x000a_}"/>
            <filter val="@PART[RSBdecouplerDeltaIV4m]:FOR[xxxRP0]_x000a_{_x000a_    %TechRequired = materialsScienceInternational_x000a_    %cost = 7500_x000a_    %entryCost = 10500_x000a_    RP0conf = false_x000a_    @description ^=:$: From Real Scale Boosters mod_x000a_}"/>
            <filter val="@PART[RSBdecouplerDeltaIV4mPayload]:FOR[xxxRP0]_x000a_{_x000a_    %TechRequired = materialsScienceInternational_x000a_    %cost = 7500_x000a_    %entryCost = 10500_x000a_    RP0conf = false_x000a_    @description ^=:$: From Real Scale Boosters mod_x000a_}"/>
            <filter val="@PART[RSBdecouplerDeltaIV5m]:FOR[xxxRP0]_x000a_{_x000a_    %TechRequired = materialsScienceInternational_x000a_    %cost = 7500_x000a_    %entryCost = 10500_x000a_    RP0conf = false_x000a_    @description ^=:$: From Real Scale Boosters mod_x000a_}"/>
            <filter val="@PART[RSBdecouplerDeltaIV5mPayload]:FOR[xxxRP0]_x000a_{_x000a_    %TechRequired = materialsScienceInternational_x000a_    %cost = 7500_x000a_    %entryCost = 10500_x000a_    RP0conf = false_x000a_    @description ^=:$: From Real Scale Boosters mod_x000a_}"/>
            <filter val="@PART[RSBdecouplerDirectET7m]:FOR[xxxRP0]_x000a_{_x000a_    %TechRequired = materialsScienceNF_x000a_    %cost = 7500_x000a_    %entryCost = 10500_x000a_    RP0conf = false_x000a_    @description ^=:$: From Real Scale Boosters mod_x000a_}"/>
            <filter val="@PART[RSBdecouplerDirectET8m]:FOR[xxxRP0]_x000a_{_x000a_    %TechRequired = materialsScienceNF_x000a_    %cost = 7500_x000a_    %entryCost = 10500_x000a_    RP0conf = false_x000a_    @description ^=:$: From Real Scale Boosters mod_x000a_}"/>
            <filter val="@PART[RSBdecouplerPS4payload]:FOR[xxxRP0]_x000a_{_x000a_    %TechRequired = materialsScienceLongTerm_x000a_    %cost = 1500_x000a_    %entryCost = 3500_x000a_    RP0conf = false_x000a_    @description ^=:$: From Real Scale Boosters mod_x000a_}"/>
            <filter val="@PART[RSBdecouplerPSLVps2]:FOR[xxxRP0]_x000a_{_x000a_    %TechRequired = materialsScienceLongTerm_x000a_    %cost = 2500_x000a_    %entryCost = 8500_x000a_    RP0conf = false_x000a_    @description ^=:$: From Real Scale Boosters mod_x000a_}"/>
            <filter val="@PART[RSBdecouplerRadial01]:FOR[xxxRP0]_x000a_{_x000a_    %TechRequired = materialsScienceHuman_x000a_    %cost = 2500_x000a_    %entryCost = 15000_x000a_    RP0conf = false_x000a_    @description ^=:$: From Real Scale Boosters mod_x000a__x000a_    MODULE_x000a_    { name = ModuleTagDecoupler }_x000a__x000a_}"/>
            <filter val="@PART[RSBdecouplerSaturnSII]:FOR[xxxRP0]_x000a_{_x000a_    %TechRequired = materialsScienceLunar_x000a_    %cost = 7500_x000a_    %entryCost = 10500_x000a_    RP0conf = false_x000a_    @description ^=:$: From Real Scale Boosters mod_x000a_}"/>
            <filter val="@PART[RSBdecouplerSaturnSII8]:FOR[xxxRP0]_x000a_{_x000a_    %TechRequired = materialsScienceSpaceStation_x000a_    %cost = 100_x000a_    %entryCost = 3500_x000a_    RP0conf = true_x000a_    @description ^=:$: From Real Scale Boosters mod_x000a__x000a_    MODULE_x000a_    { name = ModuleTagDecoupler }_x000a__x000a_}"/>
            <filter val="@PART[RSBdecouplerSaturnSIV]:FOR[xxxRP0]_x000a_{_x000a_    %TechRequired = materialsScienceHuman_x000a_    %cost = 7500_x000a_    %entryCost = 10500_x000a_    RP0conf = false_x000a_    @description ^=:$: From Real Scale Boosters mod_x000a_}"/>
            <filter val="@PART[RSBdecouplerSaturnSIVB]:FOR[xxxRP0]_x000a_{_x000a_    %TechRequired = materialsScienceLunar_x000a_    %cost = 7500_x000a_    %entryCost = 10500_x000a_    RP0conf = false_x000a_    @description ^=:$: From Real Scale Boosters mod_x000a_}"/>
            <filter val="@PART[RSBdecouplerSaturnSIVB2]:FOR[xxxRP0]_x000a_{_x000a_    %TechRequired = materialsScienceAdvCapsules_x000a_    %cost = 7500_x000a_    %entryCost = 10500_x000a_    RP0conf = false_x000a_    @description ^=:$: From Real Scale Boosters mod_x000a_}"/>
            <filter val="@PART[RSBdecouplerSylda5x49]:FOR[xxxRP0]_x000a_{_x000a_    %TechRequired = materialsScienceInternational_x000a_    %cost = 7500_x000a_    %entryCost = 10500_x000a_    RP0conf = false_x000a_    @description ^=:$: From Real Scale Boosters mod_x000a__x000a_    MODULE_x000a_    { name = ModuleTagDecoupler }_x000a__x000a_}"/>
            <filter val="@PART[RSBdecouplerSylda5x70]:FOR[xxxRP0]_x000a_{_x000a_    %TechRequired = materialsScienceInternational_x000a_    %cost = 7500_x000a_    %entryCost = 10500_x000a_    RP0conf = false_x000a_    @description ^=:$: From Real Scale Boosters mod_x000a__x000a_    MODULE_x000a_    { name = ModuleTagDecoupler }_x000a__x000a_}"/>
            <filter val="@PART[RSBdelta2srm]:FOR[xxxRP0]_x000a_{_x000a_    %TechRequired = solids1986_x000a_    %cost = 900_x000a_    %entryCost = 18000_x000a_    RP0conf = true_x000a_    @description ^=:$: From Real Scale Boosters mod_x000a__x000a_    MODULE_x000a_    { name = ModuleTagEngineSolid }_x000a__x000a_}"/>
            <filter val="@PART[RSBdelta3srm]:FOR[xxxRP0]_x000a_{_x000a_    %TechRequired = solids1998_x000a_    %cost = 1200_x000a_    %entryCost = 24000_x000a_    RP0conf = true_x000a_    @description ^=:$: From Real Scale Boosters mod_x000a__x000a_    MODULE_x000a_    { name = ModuleTagEngineSolid }_x000a__x000a_}"/>
            <filter val="@PART[RSBdelta3srmG]:FOR[xxxRP0]_x000a_{_x000a_    %TechRequired = solids1998_x000a_    %cost = 1200_x000a_    %entryCost = 24000_x000a_    RP0conf = true_x000a_    @description ^=:$: From Real Scale Boosters mod_x000a__x000a_    MODULE_x000a_    { name = ModuleTagEngineSolid }_x000a__x000a_}"/>
            <filter val="@PART[RSBdeltaIVsrm]:FOR[xxxRP0]_x000a_{_x000a_    %TechRequired = solids1998_x000a_    %cost = 1800_x000a_    %entryCost = 36000_x000a_    RP0conf = true_x000a_    @description ^=:$: From Real Scale Boosters mod_x000a__x000a_    MODULE_x000a_    { name = ModuleTagEngineSolid }_x000a__x000a_}"/>
            <filter val="@PART[RSBengineAJ10-118K]:FOR[xxxRP0]_x000a_{_x000a_    %TechRequired = orbitalRocketry1986_x000a_    %cost = 300_x000a_    %entryCost = 6000_x000a_    RP0conf = true_x000a_    @description ^=:$: From Real Scale Boosters mod_x000a__x000a_    MODULE_x000a_    { name = ModuleTagEngineLiquidPF }_x000a__x000a_}"/>
            <filter val="@PART[RSBengineAresSRB]:FOR[xxxRP0]_x000a_{_x000a_    %TechRequired = solids2009_x000a_    %cost = 8000_x000a_    %entryCost = 160000_x000a_    RP0conf = true_x000a_    @description ^=:$: From Real Scale Boosters mod_x000a__x000a_    MODULE_x000a_    { name = ModuleTagEngineSolid }_x000a__x000a_}"/>
            <filter val="@PART[RSBengineArianeVSRB]:FOR[xxxRP0]_x000a_{_x000a_    %TechRequired = solids1998_x000a_    %cost = 6000_x000a_    %entryCost = 120000_x000a_    RP0conf = true_x000a_    @description ^=:$: From Real Scale Boosters mod_x000a__x000a_    MODULE_x000a_    { name = ModuleTagEngineSolid }_x000a__x000a_}"/>
            <filter val="@PART[RSBengineAtlasSRB]:FOR[xxxRP0]_x000a_{_x000a_    %TechRequired = solids1998_x000a_    %cost = 2400_x000a_    %entryCost = 48000_x000a_    RP0conf = true_x000a_    @description ^=:$: From Real Scale Boosters mod_x000a__x000a_    MODULE_x000a_    { name = ModuleTagEngineSolid }_x000a__x000a_}"/>
            <filter val="@PART[RSBengineCastor120]:FOR[xxxRP0]_x000a_{_x000a_    %TechRequired = solids1986_x000a_    %cost = 10630_x000a_    %entryCost = 212600_x000a_    RP0conf = true_x000a_    @description ^=:$: From Real Scale Boosters mod_x000a__x000a_    MODULE_x000a_    { name = ModuleTagEngineSolid }_x000a__x000a_}"/>
            <filter val="@PART[RSBengineCastor30]:FOR[xxxRP0]_x000a_{_x000a_    %TechRequired = solids2009_x000a_    %cost = 420_x000a_    %entryCost = 15000_x000a_    RP0conf = true_x000a_    @description ^=:$: From Real Scale Boosters mod_x000a__x000a_    MODULE_x000a_    { name = ModuleTagEngineSolid }_x000a__x000a_}"/>
            <filter val="@PART[RSBengineH1]:FOR[xxxRP0]_x000a_{_x000a_    %TechRequired = orbitalRocketry1961_x000a_    %cost = 750_x000a_    %entryCost = 53750_x000a_    RP0conf = true_x000a_    @description ^=:$: From Real Scale Boosters mod_x000a__x000a_    MODULE_x000a_    { name = ModuleTagEngineLiquidTurbo }_x000a__x000a_}"/>
            <filter val="@PART[RSBengineLR101]:FOR[xxxRP0]_x000a_{_x000a_    %TechRequired = orbitalRocketry1956_x000a_    %cost = 50_x000a_    %entryCost = 1000_x000a_    RP0conf = true_x000a_    @description ^=:$: From Real Scale Boosters mod_x000a__x000a_    MODULE_x000a_    { name = ModuleTagEngineLiquidTurbo }_x000a__x000a_}"/>
            <filter val="@PART[RSBenginePSLVps1]:FOR[xxxRP0]_x000a_{_x000a_    %TechRequired = solids1992_x000a_    %cost = 25000_x000a_    %entryCost = 120000_x000a_    RP0conf = false_x000a_    @description ^=:$: From Real Scale Boosters mod_x000a__x000a_    MODULE_x000a_    { name = ModuleTagEngineSolid }_x000a__x000a_}"/>
            <filter val="@PART[RSBenginePSLVps3]:FOR[xxxRP0]_x000a_{_x000a_    %TechRequired = solids1992_x000a_    %cost = 2500_x000a_    %entryCost = 12000_x000a_    RP0conf = false_x000a_    @description ^=:$: From Real Scale Boosters mod_x000a__x000a_    MODULE_x000a_    { name = ModuleTagEngineSolid }_x000a__x000a_}"/>
            <filter val="@PART[RSBenginePSLVsrb10m]:FOR[xxxRP0]_x000a_{_x000a_    %TechRequired = solids1992_x000a_    %cost = 2500_x000a_    %entryCost = 7000_x000a_    RP0conf = false_x000a_    @description ^=:$: From Real Scale Boosters mod_x000a__x000a_    MODULE_x000a_    { name = ModuleTagEngineSolid }_x000a__x000a_}"/>
            <filter val="@PART[RSBenginePSLVsrb13m]:FOR[xxxRP0]_x000a_{_x000a_    %TechRequired = solids1992_x000a_    %cost = 2500_x000a_    %entryCost = 7000_x000a_    RP0conf = false_x000a_    @description ^=:$: From Real Scale Boosters mod_x000a__x000a_    MODULE_x000a_    { name = ModuleTagEngineSolid }_x000a__x000a_}"/>
            <filter val="@PART[RSBengineRD180]:FOR[xxxRP0]_x000a_{_x000a_    %TechRequired = stagedCombustion1998_x000a_    %cost = 2700_x000a_    %entryCost = 54000_x000a_    RP0conf = true_x000a_    @description ^=:$: From Real Scale Boosters mod_x000a__x000a_    MODULE_x000a_    { name = ModuleTagEngineLiquidTurbo }_x000a__x000a_}"/>
            <filter val="@PART[RSBengineRS27A]:FOR[xxxRP0]_x000a_{_x000a_    %TechRequired = orbitalRocketry1972_x000a_    %cost = 1850_x000a_    %entryCost = 37000_x000a_    RP0conf = true_x000a_    @description ^=:$: From Real Scale Boosters mod_x000a__x000a_    MODULE_x000a_    { name = ModuleTagEngineLiquidTurbo }_x000a__x000a_}"/>
            <filter val="@PART[RSBengineSTSSRB]:FOR[xxxRP0]_x000a_{_x000a_    %TechRequired = solids1981_x000a_    %cost = 6780_x000a_    %entryCost = 135600_x000a_    RP0conf = true_x000a_    @description ^=:$: From Real Scale Boosters mod_x000a__x000a_    MODULE_x000a_    { name = ModuleTagEngineSolid }_x000a__x000a_}"/>
            <filter val="@PART[RSBengineVikas]:FOR[xxxRP0]_x000a_{_x000a_    %TechRequired = orbitalRocketry1992_x000a_    %cost = 500_x000a_    %entryCost = 8000_x000a_    RP0conf = true_x000a_    @description ^=:$: From Real Scale Boosters mod_x000a__x000a_    MODULE_x000a_    { name = ModuleTagEngineLiquidTurbo }_x000a__x000a_}"/>
            <filter val="@PART[RSBengineXLR81]:FOR[xxxRP0]_x000a_{_x000a_    %TechRequired = orbitalRocketry1959_x000a_    %cost = 350_x000a_    %entryCost = 7000_x000a_    RP0conf = true_x000a_    @description ^=:$: From Real Scale Boosters mod_x000a__x000a_    MODULE_x000a_    { name = ModuleTagEngineLiquidTurbo }_x000a__x000a_}"/>
            <filter val="@PART[RSBfairingAresI5m]:FOR[xxxRP0]_x000a_{_x000a_    %TechRequired = materialsScienceCommercial_x000a_    %cost = 2500_x000a_    %entryCost = 9500_x000a_    RP0conf = false_x000a_    @description ^=:$: From Real Scale Boosters mod_x000a__x000a_    MODULE_x000a_    { name = ModuleTagDecoupler }_x000a__x000a_}"/>
            <filter val="@PART[RSBfairingArianeV5m]:FOR[xxxRP0]_x000a_{_x000a_    %TechRequired = materialsScienceLongTerm_x000a_    %cost = 2500_x000a_    %entryCost = 9500_x000a_    RP0conf = false_x000a_    @description ^=:$: From Real Scale Boosters mod_x000a_}"/>
            <filter val="@PART[RSBfairingAtlas500]:FOR[xxxRP0]_x000a_{_x000a_    %TechRequired = materialsScienceInternational_x000a_    %cost = 2500_x000a_    %entryCost = 9500_x000a_    RP0conf = false_x000a_    @description ^=:$: From Real Scale Boosters mod_x000a_}"/>
            <filter val="@PART[RSBfairingAtlasCentaur305]:FOR[xxxRP0]_x000a_{_x000a_    %TechRequired = materialsScienceInternational_x000a_    %cost = 2500_x000a_    %entryCost = 9500_x000a_    RP0conf = false_x000a_    @description ^=:$: From Real Scale Boosters mod_x000a_}"/>
            <filter val="@PART[RSBfairingAtlasCentaur381]:FOR[xxxRP0]_x000a_{_x000a_    %TechRequired = materialsScienceInternational_x000a_    %cost = 2500_x000a_    %entryCost = 9500_x000a_    RP0conf = false_x000a_    @description ^=:$: From Real Scale Boosters mod_x000a_}"/>
            <filter val="@PART[RSBfairingCarrack236]:FOR[xxxRP0]_x000a_{_x000a_    %TechRequired = materialsScienceLongTerm_x000a_    %cost = 1500_x000a_    %entryCost = 6500_x000a_    RP0conf = false_x000a_    @description ^=:$: From Real Scale Boosters mod_x000a_}"/>
            <filter val="@PART[RSBfairingDelta2]:FOR[xxxRP0]_x000a_{_x000a_    %TechRequired = materialsScienceLongTerm_x000a_    %cost = 1500_x000a_    %entryCost = 6500_x000a_    RP0conf = false_x000a_    @description ^=:$: From Real Scale Boosters mod_x000a_}"/>
            <filter val="@PART[RSBfairingDelta2K]:FOR[xxxRP0]_x000a_{_x000a_    %TechRequired = materialsScienceLongTerm_x000a_    %cost = 1500_x000a_    %entryCost = 6500_x000a_    RP0conf = false_x000a_    @description ^=:$: From Real Scale Boosters mod_x000a_}"/>
            <filter val="@PART[RSBfairingDeltaIV4m]:FOR[xxxRP0]_x000a_{_x000a_    %TechRequired = materialsScienceInternational_x000a_    %cost = 2500_x000a_    %entryCost = 9500_x000a_    RP0conf = false_x000a_    @description ^=:$: From Real Scale Boosters mod_x000a__x000a_    MODULE_x000a_    { name = ModuleTagDecoupler }_x000a__x000a_}"/>
            <filter val="@PART[RSBfairingDeltaIV5m]:FOR[xxxRP0]_x000a_{_x000a_    %TechRequired = materialsScienceInternational_x000a_    %cost = 2500_x000a_    %entryCost = 9500_x000a_    RP0conf = false_x000a_    @description ^=:$: From Real Scale Boosters mod_x000a__x000a_    MODULE_x000a_    { name = ModuleTagDecoupler }_x000a__x000a_}"/>
            <filter val="@PART[RSBfairingDirect8m]:FOR[xxxRP0]_x000a_{_x000a_    %TechRequired = materialsScienceNF_x000a_    %cost = 7500_x000a_    %entryCost = 10500_x000a_    RP0conf = false_x000a_    @description ^=:$: From Real Scale Boosters mod_x000a_}"/>
            <filter val="@PART[RSBfairingPSLV]:FOR[xxxRP0]_x000a_{_x000a_    %TechRequired = materialsScienceLongTerm_x000a_    %cost = 2000_x000a_    %entryCost = 9500_x000a_    RP0conf = false_x000a_    @description ^=:$: From Real Scale Boosters mod_x000a_}"/>
            <filter val="@PART[RSBfairingPSLVs4]:FOR[xxxRP0]_x000a_{_x000a_    %TechRequired = materialsScienceLongTerm_x000a_    %cost = 2000_x000a_    %entryCost = 9500_x000a_    RP0conf = false_x000a_    @description ^=:$: From Real Scale Boosters mod_x000a_}"/>
            <filter val="@PART[RSBfairingSaturn10m]:FOR[xxxRP0]_x000a_{_x000a_    %TechRequired = materialsScienceLunar_x000a_    %cost = 2500_x000a_    %entryCost = 9500_x000a_    RP0conf = false_x000a_    @description ^=:$: From Real Scale Boosters mod_x000a_}"/>
            <filter val="@PART[RSBfairingSaturn4m]:FOR[xxxRP0]_x000a_{_x000a_    %TechRequired = materialsScienceHuman_x000a_    %cost = 1500_x000a_    %entryCost = 5500_x000a_    RP0conf = false_x000a_    @description ^=:$: From Real Scale Boosters mod_x000a_}"/>
            <filter val="@PART[RSBfairingSaturn6m]:FOR[xxxRP0]_x000a_{_x000a_    %TechRequired = materialsScienceLunar_x000a_    %cost = 2500_x000a_    %entryCost = 9500_x000a_    RP0conf = false_x000a_    @description ^=:$: From Real Scale Boosters mod_x000a_}"/>
            <filter val="@PART[RSBfinSaturnSIBblack]:FOR[xxxRP0]_x000a_{_x000a_    %TechRequired = earlyDocking_x000a_    %cost = 200_x000a_    %entryCost = 3200_x000a_    RP0conf = false_x000a_    @description ^=:$: From Real Scale Boosters mod_x000a_}"/>
            <filter val="@PART[RSBfinSaturnSIblackL]:FOR[xxxRP0]_x000a_{_x000a_    %TechRequired = stabilityRP0_x000a_    %cost = 300_x000a_    %entryCost = 3200_x000a_    RP0conf = false_x000a_    @description ^=:$: From Real Scale Boosters mod_x000a_}"/>
            <filter val="@PART[RSBfinSaturnSIblackS]:FOR[xxxRP0]_x000a_{_x000a_    %TechRequired = stabilityRP0_x000a_    %cost = 300_x000a_    %entryCost = 3200_x000a_    RP0conf = false_x000a_    @description ^=:$: From Real Scale Boosters mod_x000a_}"/>
            <filter val="@PART[RSBfinSaturnSIBwhite]:FOR[xxxRP0]_x000a_{_x000a_    %TechRequired = earlyDocking_x000a_    %cost = 200_x000a_    %entryCost = 3200_x000a_    RP0conf = false_x000a_    @description ^=:$: From Real Scale Boosters mod_x000a_}"/>
            <filter val="@PART[RSBfinSaturnSIC]:FOR[xxxRP0]_x000a_{_x000a_    %TechRequired = advancedFlightControl_x000a_    %cost = 300_x000a_    %entryCost = 3200_x000a_    RP0conf = false_x000a_    @description ^=:$: From Real Scale Boosters mod_x000a_}"/>
            <filter val="@PART[RSBfinSaturnSIwhiteL]:FOR[xxxRP0]_x000a_{_x000a_    %TechRequired = stabilityRP0_x000a_    %cost = 300_x000a_    %entryCost = 3200_x000a_    RP0conf = false_x000a_    @description ^=:$: From Real Scale Boosters mod_x000a_}"/>
            <filter val="@PART[RSBfinSaturnSIwhiteS]:FOR[xxxRP0]_x000a_{_x000a_    %TechRequired = stabilityRP0_x000a_    %cost = 300_x000a_    %entryCost = 3200_x000a_    RP0conf = false_x000a_    @description ^=:$: From Real Scale Boosters mod_x000a_}"/>
            <filter val="@PART[RSBinterstageAtlasCentaur500]:FOR[xxxRP0]_x000a_{_x000a_    %TechRequired = materialsScienceInternational_x000a_    %cost = 7500_x000a_    %entryCost = 10500_x000a_    RP0conf = false_x000a_    @description ^=:$: From Real Scale Boosters mod_x000a_}"/>
            <filter val="@PART[RSBnosecone10m]:FOR[xxxRP0]_x000a_{_x000a_    %TechRequired = materialsScienceLunar_x000a_    %cost = 4500_x000a_    %entryCost = 7500_x000a_    RP0conf = false_x000a_    @description ^=:$: From Real Scale Boosters mod_x000a_}"/>
            <filter val="@PART[RSBnosecone236]:FOR[xxxRP0]_x000a_{_x000a_    %TechRequired = materialsScienceLongTerm_x000a_    %cost = 1800_x000a_    %entryCost = 4500_x000a_    RP0conf = false_x000a_    @description ^=:$: From Real Scale Boosters mod_x000a_}"/>
            <filter val="@PART[RSBnosecone240]:FOR[xxxRP0]_x000a_{_x000a_    %TechRequired = materialsScienceLongTerm_x000a_    %cost = 1800_x000a_    %entryCost = 4500_x000a_    RP0conf = false_x000a_    @description ^=:$: From Real Scale Boosters mod_x000a_}"/>
            <filter val="@PART[RSBnosecone305]:FOR[xxxRP0]_x000a_{_x000a_    %TechRequired = materialsScienceInternational_x000a_    %cost = 3800_x000a_    %entryCost = 7500_x000a_    RP0conf = false_x000a_    @description ^=:$: From Real Scale Boosters mod_x000a_}"/>
            <filter val="@PART[RSBnosecone381]:FOR[xxxRP0]_x000a_{_x000a_    %TechRequired = materialsScienceInternational_x000a_    %cost = 3800_x000a_    %entryCost = 7500_x000a_    RP0conf = false_x000a_    @description ^=:$: From Real Scale Boosters mod_x000a_}"/>
            <filter val="@PART[RSBnosecone5m]:FOR[xxxRP0]_x000a_{_x000a_    %TechRequired = materialsScienceInternational_x000a_    %cost = 3500_x000a_    %entryCost = 7500_x000a_    RP0conf = false_x000a_    @description ^=:$: From Real Scale Boosters mod_x000a_}"/>
            <filter val="@PART[RSBnosecone6m]:FOR[xxxRP0]_x000a_{_x000a_    %TechRequired = materialsScienceAdvCapsules_x000a_    %cost = 3800_x000a_    %entryCost = 7500_x000a_    RP0conf = false_x000a_    @description ^=:$: From Real Scale Boosters mod_x000a_}"/>
            <filter val="@PART[RSBnosecone6m2]:FOR[xxxRP0]_x000a_{_x000a_    %TechRequired = materialsScienceSpaceplanes_x000a_    %cost = 3800_x000a_    %entryCost = 7500_x000a_    RP0conf = false_x000a_    @description ^=:$: From Real Scale Boosters mod_x000a_}"/>
            <filter val="@PART[RSBnoseconeArianeVSRB]:FOR[xxxRP0]_x000a_{_x000a_    %TechRequired = materialsScienceInternational_x000a_    %cost = 7000_x000a_    %entryCost = 35000_x000a_    RP0conf = false_x000a_    @description ^=:$: From Real Scale Boosters mod_x000a_}"/>
            <filter val="@PART[RSBnoseconePSLV]:FOR[xxxRP0]_x000a_{_x000a_    %TechRequired = materialsScienceLongTerm_x000a_    %cost = 3000_x000a_    %entryCost = 7500_x000a_    RP0conf = false_x000a_    @description ^=:$: From Real Scale Boosters mod_x000a_}"/>
            <filter val="@PART[RSBnoseconeSTSSRB]:FOR[xxxRP0]_x000a_{_x000a_    %TechRequired = materialsScienceSpaceplanes_x000a_    %cost = 7000_x000a_    %entryCost = 35000_x000a_    RP0conf = false_x000a_    @description ^=:$: From Real Scale Boosters mod_x000a_}"/>
            <filter val="@PART[RSBprobeSaturn]:FOR[xxxRP0]_x000a_{_x000a_    %TechRequired = largeScaleAvionics_x000a_    %cost = 25500_x000a_    %entryCost = 90000_x000a_    RP0conf = false_x000a_    @description ^=:$: From Real Scale Boosters mod_x000a_}"/>
            <filter val="@PART[RSBprobeSaturn2]:FOR[xxxRP0]_x000a_{_x000a_    %TechRequired = interplanetaryProbes_x000a_    %cost = 1500_x000a_    %entryCost = 30000_x000a_    RP0conf = true_x000a_    @description ^=:$: From Real Scale Boosters mod_x000a__x000a_    MODULE_x000a_    { name = ModuleTagAvionics }_x000a__x000a_}"/>
            <filter val="@PART[RSBretroPSLV]:FOR[xxxRP0]_x000a_{_x000a_    %TechRequired = solids1992_x000a_    %cost = 500_x000a_    %entryCost = 3000_x000a_    RP0conf = false_x000a_    @description ^=:$: From Real Scale Boosters mod_x000a__x000a_    MODULE_x000a_    { name = ModuleTagEngineSolid }_x000a__x000a_}"/>
            <filter val="@PART[RSBsaturnAPS]:FOR[xxxRP0]_x000a_{_x000a_    %TechRequired = advancedFlightControl_x000a_    %cost = 750_x000a_    %entryCost = 3400_x000a_    RP0conf = false_x000a_    @description ^=:$: From Real Scale Boosters mod_x000a_}"/>
            <filter val="@PART[RSBtankAgenaD]:FOR[xxxRP0]_x000a_{_x000a_    %TechRequired = materialsScienceHuman_x000a_    %cost = 870_x000a_    %entryCost = 17400_x000a_    RP0conf = true_x000a_    @description ^=:$: From Real Scale Boosters mod_x000a_}"/>
            <filter val="@PART[RSBtankAresIstage2]:FOR[xxxRP0]_x000a_{_x000a_    %TechRequired = materialsScienceCommercial_x000a_    %cost = 66000_x000a_    %entryCost = 825000_x000a_    RP0conf = false_x000a_    @description ^=:$: From Real Scale Boosters mod_x000a_}"/>
            <filter val="@PART[RSBtankArianeVcore]:FOR[xxxRP0]_x000a_{_x000a_    %TechRequired = materialsScienceInternational_x000a_    %cost = 40500_x000a_    %entryCost = 75000_x000a_    RP0conf = false_x000a_    @description ^=:$: From Real Scale Boosters mod_x000a_}"/>
            <filter val="@PART[RSBtankArianeVescA]:FOR[xxxRP0]_x000a_{_x000a_    %TechRequired = materialsScienceInternational_x000a_    %cost = 25000_x000a_    %entryCost = 125000_x000a_    RP0conf = false_x000a_    @description ^=:$: From Real Scale Boosters mod_x000a_}"/>
            <filter val="@PART[RSBtankAtlasCentaur]:FOR[xxxRP0]_x000a_{_x000a_    %TechRequired = materialsScienceInternational_x000a_    %cost = 25000_x000a_    %entryCost = 125000_x000a_    RP0conf = false_x000a_    @description ^=:$: From Real Scale Boosters mod_x000a_}"/>
            <filter val="@PART[RSBtankAtlasVcore]:FOR[xxxRP0]_x000a_{_x000a_    %TechRequired = materialsScienceInternational_x000a_    %cost = 40500_x000a_    %entryCost = 75000_x000a_    RP0conf = false_x000a_    @description ^=:$: From Real Scale Boosters mod_x000a_}"/>
            <filter val="@PART[RSBtankDelta2K]:FOR[xxxRP0]_x000a_{_x000a_    %TechRequired = materialsScienceLongTerm_x000a_    %cost = 20000_x000a_    %entryCost = 75000_x000a_    RP0conf = false_x000a_    @description ^=:$: From Real Scale Boosters mod_x000a_}"/>
            <filter val="@PART[RSBtankDelta2thor]:FOR[xxxRP0]_x000a_{_x000a_    %TechRequired = materialsScienceLongTerm_x000a_    %cost = 20500_x000a_    %entryCost = 45000_x000a_    RP0conf = false_x000a_    @description ^=:$: From Real Scale Boosters mod_x000a_}"/>
            <filter val="@PART[RSBtankDelta3dcss4m]:FOR[xxxRP0]_x000a_{_x000a_    %TechRequired = materialsScienceInternational_x000a_    %cost = 25000_x000a_    %entryCost = 125000_x000a_    RP0conf = false_x000a_    @description ^=:$: From Real Scale Boosters mod_x000a_}"/>
            <filter val="@PART[RSBtankDelta3thor]:FOR[xxxRP0]_x000a_{_x000a_    %TechRequired = materialsScienceInternational_x000a_    %cost = 20500_x000a_    %entryCost = 45000_x000a_    RP0conf = false_x000a_    @description ^=:$: From Real Scale Boosters mod_x000a_}"/>
            <filter val="@PART[RSBtankDeltaIVcore]:FOR[xxxRP0]_x000a_{_x000a_    %TechRequired = materialsScienceInternational_x000a_    %cost = 40500_x000a_    %entryCost = 75000_x000a_    RP0conf = false_x000a_    @description ^=:$: From Real Scale Boosters mod_x000a_}"/>
            <filter val="@PART[RSBtankDeltaIVdcss4m]:FOR[xxxRP0]_x000a_{_x000a_    %TechRequired = materialsScienceInternational_x000a_    %cost = 25000_x000a_    %entryCost = 125000_x000a_    RP0conf = false_x000a_    @description ^=:$: From Real Scale Boosters mod_x000a_}"/>
            <filter val="@PART[RSBtankDeltaIVdcss5m]:FOR[xxxRP0]_x000a_{_x000a_    %TechRequired = materialsScienceInternational_x000a_    %cost = 25000_x000a_    %entryCost = 125000_x000a_    RP0conf = false_x000a_    @description ^=:$: From Real Scale Boosters mod_x000a_}"/>
            <filter val="@PART[RSBtankPSLVps2]:FOR[xxxRP0]_x000a_{_x000a_    %TechRequired = materialsScienceLongTerm_x000a_    %cost = 25000_x000a_    %entryCost = 125000_x000a_    RP0conf = false_x000a_    @description ^=:$: From Real Scale Boosters mod_x000a_}"/>
            <filter val="@PART[RSBtankPSLVps4]:FOR[xxxRP0]_x000a_{_x000a_    %TechRequired = materialsScienceLongTerm_x000a_    %cost = 25000_x000a_    %entryCost = 125000_x000a_    RP0conf = false_x000a_    @description ^=:$: From Real Scale Boosters mod_x000a_}"/>
            <filter val="@PART[RSBtankSaturn10m6m]:FOR[xxxRP0]_x000a_{_x000a_    %TechRequired = materialsScienceLunar_x000a_    %cost = 11500_x000a_    %entryCost = 48000_x000a_    RP0conf = false_x000a_    @description ^=:$: From Real Scale Boosters mod_x000a_}"/>
            <filter val="@PART[RSBtankSaturn10m7m]:FOR[xxxRP0]_x000a_{_x000a_    %TechRequired = materialsScienceLunar_x000a_    %cost = 14375_x000a_    %entryCost = 48000_x000a_    RP0conf = false_x000a_    @description ^=:$: From Real Scale Boosters mod_x000a_}"/>
            <filter val="@PART[RSBtankSaturn6m5m]:FOR[xxxRP0]_x000a_{_x000a_    %TechRequired = materialsScienceLunar_x000a_    %cost = 8625_x000a_    %entryCost = 28000_x000a_    RP0conf = false_x000a_    @description ^=:$: From Real Scale Boosters mod_x000a_}"/>
            <filter val="@PART[RSBtankSaturnSIB]:FOR[xxxRP0]_x000a_{_x000a_    %TechRequired = materialsScienceHuman_x000a_    %cost = 185500_x000a_    %entryCost = 425000_x000a_    RP0conf = false_x000a_    @description ^=:$: From Real Scale Boosters mod_x000a_}"/>
            <filter val="@PART[RSBtankSaturnSIC]:FOR[xxxRP0]_x000a_{_x000a_    %TechRequired = materialsScienceLunar_x000a_    %cost = 999500_x000a_    %entryCost = 2250000_x000a_    RP0conf = false_x000a_    @description ^=:$: From Real Scale Boosters mod_x000a_}"/>
            <filter val="@PART[RSBtankSaturnSIC8]:FOR[xxxRP0]_x000a_{_x000a_    %TechRequired = materialsScienceSpaceStation_x000a_    %cost = 400_x000a_    %entryCost = 14000_x000a_    RP0conf = true_x000a_    @description ^=:$: From Real Scale Boosters mod_x000a_}"/>
            <filter val="@PART[RSBtankSaturnSIE]:FOR[xxxRP0]_x000a_{_x000a_    %TechRequired = materialsScienceSpaceStation_x000a_    %cost = 175500_x000a_    %entryCost = 425000_x000a_    RP0conf = false_x000a_    @description ^=:$: From Real Scale Boosters mod_x000a_}"/>
            <filter val="@PART[RSBtankSaturnSIF]:FOR[xxxRP0]_x000a_{_x000a_    %TechRequired = materialsScienceSpaceplanes_x000a_    %cost = 195500_x000a_    %entryCost = 425000_x000a_    RP0conf = false_x000a_    @description ^=:$: From Real Scale Boosters mod_x000a_}"/>
            <filter val="@PART[RSBtankSaturnSII]:FOR[xxxRP0]_x000a_{_x000a_    %TechRequired = materialsScienceLunar_x000a_    %cost = 210000_x000a_    %entryCost = 1250000_x000a_    RP0conf = false_x000a_    @description ^=:$: From Real Scale Boosters mod_x000a_}"/>
            <filter val="@PART[RSBtankSaturnSII8]:FOR[xxxRP0]_x000a_{_x000a_    %TechRequired = materialsScienceSpaceStation_x000a_    %cost = 400_x000a_    %entryCost = 14000_x000a_    RP0conf = true_x000a_    @description ^=:$: From Real Scale Boosters mod_x000a_}"/>
            <filter val="@PART[RSBtankSaturnSIV]:FOR[xxxRP0]_x000a_{_x000a_    %TechRequired = materialsScienceHuman_x000a_    %cost = 22000_x000a_    %entryCost = 125000_x000a_    RP0conf = false_x000a_    @description ^=:$: From Real Scale Boosters mod_x000a_}"/>
            <filter val="@PART[RSBtankSaturnSIVB]:FOR[xxxRP0]_x000a_{_x000a_    %TechRequired = materialsScienceAdvCapsules_x000a_    %cost = 52000_x000a_    %entryCost = 825000_x000a_    RP0conf = false_x000a_    @description ^=:$: From Real Scale Boosters mod_x000a_}"/>
            <filter val="@PART[RSBtankSaturnSIVC]:FOR[xxxRP0]_x000a_{_x000a_    %TechRequired = materialsScienceSpaceplanes_x000a_    %cost = 82000_x000a_    %entryCost = 825000_x000a_    RP0conf = false_x000a_    @description ^=:$: From Real Scale Boosters mod_x000a_}"/>
            <filter val="@PART[RSBtankSpehereAgena]:FOR[xxxRP0]_x000a_{_x000a_    %TechRequired = materialsScienceSatellite_x000a_    %cost = 100_x000a_    %entryCost = 1000_x000a_    RP0conf = false_x000a_    @description ^=:$: From Real Scale Boosters mod_x000a_}"/>
            <filter val="@PART[RSBtankSphereCentaur]:FOR[xxxRP0]_x000a_{_x000a_    %TechRequired = materialsScienceHuman_x000a_    %cost = 250_x000a_    %entryCost = 2500_x000a_    RP0conf = false_x000a_    @description ^=:$: From Real Scale Boosters mod_x000a_}"/>
            <filter val="@PART[RSBtankSphereDeltaIV]:FOR[xxxRP0]_x000a_{_x000a_    %TechRequired = materialsScienceInternational_x000a_    %cost = 200_x000a_    %entryCost = 2000_x000a_    RP0conf = false_x000a_    @description ^=:$: From Real Scale Boosters mod_x000a_}"/>
            <filter val="@PART[RSBtankSpherePSLV]:FOR[xxxRP0]_x000a_{_x000a_    %TechRequired = materialsScienceLongTerm_x000a_    %cost = 150_x000a_    %entryCost = 1500_x000a_    RP0conf = false_x000a_    @description ^=:$: From Real Scale Boosters mod_x000a_}"/>
            <filter val="@PART[RSBtankSTSET]:FOR[xxxRP0]_x000a_{_x000a_    %TechRequired = materialsScienceSpaceplanes_x000a_    %cost = 210000_x000a_    %entryCost = 1250000_x000a_    RP0conf = false_x000a_    @description ^=:$: From Real Scale Boosters mod_x000a_}"/>
            <filter val="@PART[RSBtowerDelta]:FOR[xxxRP0]_x000a_{_x000a_    %TechRequired = start_x000a_    %cost = 10_x000a_    %entryCost = 200_x000a_    RP0conf = true_x000a_    @description ^=:$: From Real Scale Boosters mod_x000a_}"/>
            <filter val="@PART[RSBtowerDelta2]:FOR[xxxRP0]_x000a_{_x000a_    %TechRequired = start_x000a_    %cost = 10_x000a_    %entryCost = 200_x000a_    RP0conf = true_x000a_    @description ^=:$: From Real Scale Boosters mod_x000a_}"/>
            <filter val="@PART[RSBullagePSLV]:FOR[xxxRP0]_x000a_{_x000a_    %TechRequired = solids1992_x000a_    %cost = 500_x000a_    %entryCost = 3000_x000a_    RP0conf = false_x000a_    @description ^=:$: From Real Scale Boosters mod_x000a__x000a_    MODULE_x000a_    { name = ModuleTagEngineSolid }_x000a__x000a_}"/>
            <filter val="@PART[RSBullageSaturnSII]:FOR[xxxRP0]_x000a_{_x000a_    %TechRequired = orbitalRocketry1967_x000a_    %cost = 10_x000a_    %entryCost = 200_x000a_    RP0conf = true_x000a_    @description ^=:$: From Real Scale Boosters mod_x000a__x000a_    MODULE_x000a_    { name = ModuleTagEngineSolid }_x000a__x000a_}"/>
            <filter val="@PART[RSBullageSaturnSIVB]:FOR[xxxRP0]_x000a_{_x000a_    %TechRequired = orbitalRocketry1966_x000a_    %cost = 10_x000a_    %entryCost = 200_x000a_    RP0conf = true_x000a_    @description ^=:$: From Real Scale Boosters mod_x000a__x000a_    MODULE_x000a_    { name = ModuleTagEngineSolid }_x000a__x000a_}"/>
            <filter val="@PART[RT1]:FOR[xxxRP0]_x000a_{_x000a_    %TechRequired = solids1972_x000a_    %cost = 361_x000a_    %entryCost = 7224_x000a_    RP0conf = true_x000a_    @description ^=:$: From Ven Stock Revamp mod_x000a__x000a_    MODULE_x000a_    { name = ModuleTagEngineSolid }_x000a__x000a_}"/>
            <filter val="@PART[RT2]:FOR[xxxRP0]_x000a_{_x000a_    %TechRequired = solids1964_x000a_    %cost = 320_x000a_    %entryCost = 6400_x000a_    RP0conf = true_x000a_    @description ^=:$: From Ven Stock Revamp mod_x000a__x000a_    MODULE_x000a_    { name = ModuleTagEngineSolid }_x000a__x000a_}"/>
            <filter val="@PART[rtg]:FOR[xxxRP0]_x000a_{_x000a_    %TechRequired = multihundredWattRTG_x000a_    %cost = 12544_x000a_    %entryCost = 125440_x000a_    RP0conf = true_x000a_    @description ^=:$: From Stock (RO Config) mod_x000a__x000a_    MODULE_x000a_    { name = ModuleTagNuclear }_x000a__x000a_}"/>
            <filter val="@PART[rtg-0625]:FOR[xxxRP0]_x000a_{_x000a_    %TechRequired = modernNuclearPower_x000a_    %cost = 88710_x000a_    %entryCost = 887100_x000a_    RP0conf = false_x000a_    @description ^=:$: From Near Future Electrical mod_x000a_}"/>
            <filter val="@PART[RTGigaDish1]:FOR[xxxRP0]_x000a_{_x000a_    %TechRequired = largeScaleComms_x000a_    %cost = 1900_x000a_    %entryCost = 38000_x000a_    RP0conf = true_x000a_    @description ^=:$: From RemoteTech mod_x000a__x000a_    MODULE_x000a_    { name = ModuleTagInstruments }_x000a__x000a_}"/>
            <filter val="@PART[RTGigaDish2]:FOR[xxxRP0]_x000a_{_x000a_    %TechRequired = deepSpaceComms_x000a_    %cost = _x000a_    %entryCost = _x000a_    RP0conf = true_x000a_    @description ^=:$: From RemoteTech mod_x000a__x000a_    MODULE_x000a_    { name = ModuleTagInstruments }_x000a__x000a_}"/>
            <filter val="@PART[rtgMini]:FOR[xxxRP0]_x000a_{_x000a_    %TechRequired = firstRTG_x000a_    %cost = 10755_x000a_    %entryCost = 107550_x000a_    RP0conf = true_x000a_    @description ^=:$: From Ven Stock Revamp mod_x000a_}"/>
            <filter val="@PART[RTLongAntenna2]:FOR[xxxRP0]_x000a_{_x000a_    %TechRequired = improvedComms_x000a_    %cost = 600_x000a_    %entryCost = 12000_x000a_    RP0conf = true_x000a_    @description ^=:$: From RemoteTech mod_x000a__x000a_    MODULE_x000a_    { name = ModuleTagInstruments }_x000a__x000a_}"/>
            <filter val="@PART[RTLongAntenna3]:FOR[xxxRP0]_x000a_{_x000a_    %TechRequired = massiveScaleComms_x000a_    %cost = 700_x000a_    %entryCost = 14000_x000a_    RP0conf = true_x000a_    @description ^=:$: From RemoteTech mod_x000a__x000a_    MODULE_x000a_    { name = ModuleTagInstruments }_x000a__x000a_}"/>
            <filter val="@PART[RTLongDish2]:FOR[xxxRP0]_x000a_{_x000a_    %TechRequired = advancedComms_x000a_    %cost = _x000a_    %entryCost = _x000a_    RP0conf = true_x000a_    @description ^=:$: From RemoteTech mod_x000a__x000a_    MODULE_x000a_    { name = ModuleTagInstruments }_x000a__x000a_}"/>
            <filter val="@PART[RTShortAntenna1]:FOR[xxxRP0]_x000a_{_x000a_    %TechRequired = start_x000a_    %cost = 2_x000a_    %entryCost = 40_x000a_    RP0conf = true_x000a_    @description ^=:$: From RemoteTech mod_x000a__x000a_    MODULE_x000a_    { name = ModuleTagInstruments }_x000a__x000a_}"/>
            <filter val="@PART[RTShortDish2]:FOR[xxxRP0]_x000a_{_x000a_    %TechRequired = interplanetaryComms_x000a_    %cost = 400_x000a_    %entryCost = 8000_x000a_    RP0conf = true_x000a_    @description ^=:$: From RemoteTech mod_x000a__x000a_    MODULE_x000a_    { name = ModuleTagInstruments }_x000a__x000a_}"/>
            <filter val="@PART[Rutherford]:FOR[xxxRP0]_x000a_{_x000a_    %TechRequired = orbitalRocketry2014_x000a_    %cost = 21_x000a_    %entryCost = 15000_x000a_    RP0conf = true_x000a_    @description ^=:$: From Niche Parts mod_x000a__x000a_    MODULE_x000a_    { name = ModuleTagEngineLiquidTurbo }_x000a__x000a_}"/>
            <filter val="@PART[RutherfordVacuum]:FOR[xxxRP0]_x000a_{_x000a_    %TechRequired = orbitalRocketry2014_x000a_    %cost = 28_x000a_    %entryCost = 20000_x000a_    RP0conf = true_x000a_    @description ^=:$: From Niche Parts mod_x000a__x000a_    MODULE_x000a_    { name = ModuleTagEngineLiquidTurbo }_x000a__x000a_}"/>
            <filter val="@PART[s1_lsolar]:FOR[xxxRP0]_x000a_{_x000a_    %TechRequired = lunarRatedPower_x000a_    %cost = 1200_x000a_    %entryCost = 40000_x000a_    RP0conf = true_x000a_    @description ^=:$: From RN Salyut mod_x000a_}"/>
            <filter val="@PART[s1_rsolar]:FOR[xxxRP0]_x000a_{_x000a_    %TechRequired = lunarRatedPower_x000a_    %cost = 1200_x000a_    %entryCost = 40000_x000a_    RP0conf = true_x000a_    @description ^=:$: From RN Salyut mod_x000a_}"/>
            <filter val="@PART[S10_Thruster]:FOR[xxxRP0]_x000a_{_x000a_    %TechRequired = orbitalRocketry1992_x000a_    %cost = 280_x000a_    %entryCost = 4200_x000a_    RP0conf = false_x000a_    @description ^=:$: From Niche Parts mod_x000a_}"/>
            <filter val="@PART[S10Block]:FOR[xxxRP0]_x000a_{_x000a_    %TechRequired = orbitalRocketryNF_x000a_    %cost = 280_x000a_    %entryCost = 4200_x000a_    RP0conf = false_x000a_    @description ^=:$: From Niche Parts mod_x000a_}"/>
            <filter val="@PART[S200_Block]:FOR[xxxRP0]_x000a_{_x000a_    %TechRequired = largeDockingPorts_x000a_    %cost = 280_x000a_    %entryCost = 4200_x000a_    RP0conf = false_x000a_    @description ^=:$: From Niche Parts mod_x000a_}"/>
            <filter val="@PART[S200_Thruster]:FOR[xxxRP0]_x000a_{_x000a_    %TechRequired = largeDockingPorts_x000a_    %cost = 280_x000a_    %entryCost = 4200_x000a_    RP0conf = false_x000a_    @description ^=:$: From Niche Parts mod_x000a_}"/>
            <filter val="@PART[S5_92fversion]:FOR[xxxRP0]_x000a_{_x000a_    %TechRequired = orbitalRocketry1998_x000a_    %cost = 1000_x000a_    %entryCost = 3500_x000a_    RP0conf = false_x000a_    @description ^=:$: From RealEngines mod_x000a_}"/>
            <filter val="@PART[S5_98M]:FOR[xxxRP0]_x000a_{_x000a_    %TechRequired = stagedCombustion1998_x000a_    %cost = 1000_x000a_    %entryCost = 3500_x000a_    RP0conf = false_x000a_    @description ^=:$: From RealEngines mod_x000a_}"/>
            <filter val="@PART[saltguia]:FOR[xxxRP0]_x000a_{_x000a_    %TechRequired = humanRatedEDL_x000a_    %cost = 10_x000a_    %entryCost = 200_x000a_    RP0conf = true_x000a_    @description ^=:$: From AIES mod_x000a_}"/>
            <filter val="@PART[salyut_asas]:FOR[xxxRP0]_x000a_{_x000a_    %TechRequired = largeScaleAvionics_x000a_    %cost = 12500_x000a_    %entryCost = 80000_x000a_    RP0conf = true_x000a_    @description ^=:$: From RN Salyut mod_x000a__x000a_    MODULE_x000a_    { name = ModuleTagAvionics }_x000a__x000a_}"/>
            <filter val="@PART[Sasdv4]:FOR[xxxRP0]_x000a_{_x000a_    %TechRequired = spaceStationControl_x000a_    %cost = 3250_x000a_    %entryCost = 65000_x000a_    RP0conf = true_x000a_    @description ^=:$: From AIES mod_x000a_}"/>
            <filter val="@PART[sasModule]:FOR[xxxRP0]_x000a_{_x000a_    %TechRequired = earlyDocking_x000a_    %cost = 2500_x000a_    %entryCost = 50000_x000a_    RP0conf = true_x000a_    @description ^=:$: From Stock (RO Config) mod_x000a_}"/>
            <filter val="@PART[satpropt300FuelTank]:FOR[xxxRP0]_x000a_{_x000a_    %TechRequired = postWarMaterialsScience_x000a_    %cost = 12_x000a_    %entryCost = 5_x000a_    RP0conf = true_x000a_    @description ^=:$: From AIES mod_x000a_}"/>
            <filter val="@PART[SCANsat_Scanner]:FOR[xxxRP0]_x000a_{_x000a_    %TechRequired = scienceHuman_x000a_    %cost = 500_x000a_    %entryCost = 10000_x000a_    RP0conf = true_x000a_    @description ^=:$: From SCANsat mod_x000a__x000a_    MODULE_x000a_    { name = ModuleTagHumanRated }_x000a__x000a_}"/>
            <filter val="@PART[SCANsat_Scanner2]:FOR[xxxRP0]_x000a_{_x000a_    %TechRequired = deepSpaceScience_x000a_    %cost = 1000_x000a_    %entryCost = 20000_x000a_    RP0conf = true_x000a_    @description ^=:$: From SCANsat mod_x000a__x000a_    MODULE_x000a_    { name = ModuleTagHumanRated }_x000a__x000a_}"/>
            <filter val="@PART[SCANsat_Scanner24]:FOR[xxxRP0]_x000a_{_x000a_    %TechRequired = scienceAdvCapsules_x000a_    %cost = 2000_x000a_    %entryCost = 40000_x000a_    RP0conf = true_x000a_    @description ^=:$: From SCANsat mod_x000a__x000a_    MODULE_x000a_    { name = ModuleTagHumanRated }_x000a__x000a_}"/>
            <filter val="@PART[SCANsat_Scanner32]:FOR[xxxRP0]_x000a_{_x000a_    %TechRequired = scienceExploration_x000a_    %cost = 500_x000a_    %entryCost = 10000_x000a_    RP0conf = true_x000a_    @description ^=:$: From SCANsat mod_x000a__x000a_    MODULE_x000a_    { name = ModuleTagHumanRated }_x000a__x000a_}"/>
            <filter val="@PART[SCANsat_Tracker]:FOR[xxxRP0]_x000a_{_x000a_    %TechRequired = scienceExploration_x000a_    %cost = 500_x000a_    %entryCost = 10000_x000a_    RP0conf = true_x000a_    @description ^=:$: From SCANsat mod_x000a__x000a_    MODULE_x000a_    { name = ModuleTagHumanRated }_x000a__x000a_}"/>
            <filter val="@PART[science_module]:FOR[xxxRP0]_x000a_{_x000a_    %TechRequired = scienceSatellite_x000a_    %cost = 1000_x000a_    %entryCost = 20000_x000a_    RP0conf = true_x000a_    @description ^=:$: From Stock (RO Config) mod_x000a__x000a_    MODULE_x000a_    { name = ModuleTagInstruments }_x000a__x000a_}"/>
            <filter val="@PART[scout_stg1_dec]:FOR[xxxRP0]_x000a_{_x000a_    %TechRequired = materialsScienceSatellite_x000a_    %cost = 200_x000a_    %entryCost = 500_x000a_    RP0conf = false_x000a_    @description ^=:$: From RN US Rockets mod_x000a_}"/>
            <filter val="@PART[scout_stg2_dec]:FOR[xxxRP0]_x000a_{_x000a_    %TechRequired = materialsScienceSatellite_x000a_    %cost = 200_x000a_    %entryCost = 500_x000a_    RP0conf = false_x000a_    @description ^=:$: From RN US Rockets mod_x000a_}"/>
            <filter val="@PART[SDHIxADAPTERx]:FOR[xxxRP0]_x000a_{_x000a_    %TechRequired = materialsScienceCommercial_x000a_    %cost = 1_x000a_    %entryCost = 2200_x000a_    RP0conf = false_x000a_    @description ^=:$: From Chaka Monkey mod_x000a_}"/>
            <filter val="@PART[sensorAtmosphere]:FOR[xxxRP0]_x000a_{_x000a_    %TechRequired = scienceLunar_x000a_    %cost = 1500_x000a_    %entryCost = 30000_x000a_    RP0conf = true_x000a_    @description ^=:$: From Stock (RO Config) mod_x000a__x000a_    MODULE_x000a_    { name = ModuleTagInstruments }_x000a__x000a_}"/>
            <filter val="@PART[sensorBarometer]:FOR[xxxRP0]_x000a_{_x000a_    %TechRequired = start_x000a_    %cost = 8_x000a_    %entryCost = 160_x000a_    RP0conf = true_x000a_    @description ^=:$: From Stock (RO Config) mod_x000a__x000a_    MODULE_x000a_    { name = ModuleTagInstruments }_x000a__x000a_}"/>
            <filter val="@PART[sensorGravimeter]:FOR[xxxRP0]_x000a_{_x000a_    %TechRequired = scienceSatellite_x000a_    %cost = 100_x000a_    %entryCost = 2000_x000a_    RP0conf = true_x000a_    @description ^=:$: From Stock (RO Config) mod_x000a__x000a_    MODULE_x000a_    { name = ModuleTagInstruments }_x000a__x000a_}"/>
            <filter val="@PART[sensorThermometer]:FOR[xxxRP0]_x000a_{_x000a_    %TechRequired = start_x000a_    %cost = 8_x000a_    %entryCost = 160_x000a_    RP0conf = true_x000a_    @description ^=:$: From Stock (RO Config) mod_x000a__x000a_    MODULE_x000a_    { name = ModuleTagInstruments }_x000a__x000a_}"/>
            <filter val="@PART[Separatormultifs]:FOR[xxxRP0]_x000a_{_x000a_    %TechRequired = earlyMaterialsScience_x000a_    %cost = 150_x000a_    %entryCost = 6200_x000a_    RP0conf = false_x000a_    @description ^=:$: From AIES mod_x000a_}"/>
            <filter val="@PART[sepMotor1]:FOR[xxxRP0]_x000a_{_x000a_    %TechRequired = earlySolids_x000a_    %cost = 7_x000a_    %entryCost = 140_x000a_    RP0conf = true_x000a_    @description ^=:$: From Stock (RO Config) mod_x000a__x000a_    MODULE_x000a_    { name = ModuleTagEngineSolid }_x000a__x000a_}"/>
            <filter val="@PART[sepMotorLarge]:FOR[xxxRP0]_x000a_{_x000a_    %TechRequired = solids1959_x000a_    %cost = 40_x000a_    %entryCost = 800_x000a_    RP0conf = true_x000a_    @description ^=:$: From Realism Overhaul mod_x000a__x000a_    MODULE_x000a_    { name = ModuleTagEngineSolid }_x000a__x000a_}"/>
            <filter val="@PART[ServiceBay_125]:FOR[xxxRP0]_x000a_{_x000a_    %TechRequired = materialsScienceSatellite_x000a_    %cost = 200_x000a_    %entryCost = 4000_x000a_    RP0conf = true_x000a_    @description ^=:$: From Stock (RO Config) mod_x000a_}"/>
            <filter val="@PART[ServiceBay_250]:FOR[xxxRP0]_x000a_{_x000a_    %TechRequired = materialsScienceHuman_x000a_    %cost = 800_x000a_    %entryCost = 16000_x000a_    RP0conf = true_x000a_    @description ^=:$: From Stock (RO Config) mod_x000a_}"/>
            <filter val="@PART[ShieldCapLarge]:FOR[xxxRP0]_x000a_{_x000a_    %TechRequired = matureCapsules_x000a_    %cost = 500_x000a_    %entryCost = 10000_x000a_    RP0conf = true_x000a_    @description ^=:$: From Ven Stock Revamp mod_x000a__x000a_    MODULE_x000a_    { name = ModuleTagHumanRated }_x000a__x000a_}"/>
            <filter val="@PART[SHIP_ABLE]:FOR[xxxRP0]_x000a_{_x000a_    %TechRequired = materialsScienceSatellite_x000a_    %cost = 200_x000a_    %entryCost = 500_x000a_    RP0conf = false_x000a_    @description ^=:$: From RO-Extended mod_x000a_}"/>
            <filter val="@PART[SHIP_ABLESTAR]:FOR[xxxRP0]_x000a_{_x000a_    %TechRequired = materialsScienceHuman_x000a_    %cost = 2000_x000a_    %entryCost = 1800_x000a_    RP0conf = false_x000a_    @description ^=:$: From RO-Extended mod_x000a_}"/>
            <filter val="@PART[SHIP_CENTAUR_T]:FOR[xxxRP0]_x000a_{_x000a_    %TechRequired = materialsScienceLongTerm_x000a_    %cost = 950_x000a_    %entryCost = 4800_x000a_    RP0conf = false_x000a_    @description ^=:$: From RO-Extended mod_x000a_}"/>
            <filter val="@PART[SHIP_E1]:FOR[xxxRP0]_x000a_{_x000a_    %TechRequired = orbitalRocketry1963_x000a_    %cost = 1300_x000a_    %entryCost = 60000_x000a_    RP0conf = true_x000a_    @description ^=:$: From RO-Extended mod_x000a__x000a_    MODULE_x000a_    { name = ModuleTagEngineLiquidTurbo }_x000a__x000a_}"/>
            <filter val="@PART[SHIP_LR_71]:FOR[xxxRP0]_x000a_{_x000a_    %TechRequired = orbitalRocketry1956_x000a_    %cost = 650_x000a_    %entryCost = 13000_x000a_    RP0conf = true_x000a_    @description ^=:$: From RO-Extended mod_x000a__x000a_    MODULE_x000a_    { name = ModuleTagEngineLiquidTurbo }_x000a__x000a_}"/>
            <filter val="@PART[SHIP_LR_87_11]:FOR[xxxRP0]_x000a_{_x000a_    %TechRequired = orbitalRocketry1970_x000a_    %cost = 1550_x000a_    %entryCost = 48000_x000a_    RP0conf = true_x000a_    @description ^=:$: From RO-Extended mod_x000a_}"/>
            <filter val="@PART[SHIP_LR_87_3579]:FOR[xxxRP0]_x000a_{_x000a_    %TechRequired = orbitalRocketry1959_x000a_    %cost = 1550_x000a_    %entryCost = 16000_x000a_    RP0conf = true_x000a_    @description ^=:$: From RO-Extended mod_x000a_}"/>
            <filter val="@PART[SHIP_LR_87_LH2]:FOR[xxxRP0]_x000a_{_x000a_    %TechRequired = orbitalRocketry1963_x000a_    %cost = 4000_x000a_    %entryCost = 75000_x000a_    RP0conf = true_x000a_    @description ^=:$: From RO-Extended mod_x000a_}"/>
            <filter val="@PART[SHIP_LR_91]:FOR[xxxRP0]_x000a_{_x000a_    %TechRequired = orbitalRocketry1962_x000a_    %cost = 450_x000a_    %entryCost = 9000_x000a_    RP0conf = true_x000a_    @description ^=:$: From RO-Extended mod_x000a_}"/>
            <filter val="@PART[shockConeIntake]:FOR[xxxRP0]_x000a_{_x000a_    %TechRequired = matureSupersonic_x000a_    %cost = 60_x000a_    %entryCost = 1200_x000a_    RP0conf = true_x000a_    @description ^=:$: From Stock (RO Config) mod_x000a_}"/>
            <filter val="@PART[shortDecoupler1-2]:FOR[xxxRP0]_x000a_{_x000a_    %TechRequired = materialsScienceSatellite_x000a_    %cost = 550_x000a_    %entryCost = 2800_x000a_    RP0conf = false_x000a_    @description ^=:$: From Stock (RO Config) mod_x000a_}"/>
            <filter val="@PART[Size2LFB]:FOR[xxxRP0]_x000a_{_x000a_    %TechRequired = orbitalRocketryNF_x000a_    %cost = 43000_x000a_    %entryCost = 860000_x000a_    RP0conf = true_x000a_    @description ^=:$: From Stock (RO Config) mod_x000a__x000a_    MODULE_x000a_    { name = ModuleTagEngineLiquidTurbo }_x000a__x000a_}"/>
            <filter val="@PART[Size2MedEngine]:FOR[xxxRP0]_x000a_{_x000a_    %TechRequired = orbitalRocketry1956_x000a_    %cost = 700_x000a_    %entryCost = 14000_x000a_    RP0conf = true_x000a_    @description ^=:$: From Ven Stock Revamp mod_x000a__x000a_    MODULE_x000a_    { name = ModuleTagEngineLiquidTurbo }_x000a__x000a_}"/>
            <filter val="@PART[size3Decoupler]:FOR[xxxRP0]_x000a_{_x000a_    %TechRequired = materialsScienceAdvCapsules_x000a_    %cost = 600_x000a_    %entryCost = 1200_x000a_    RP0conf = false_x000a_    @description ^=:$: From Stock (RO Config) mod_x000a_}"/>
            <filter val="@PART[Size3LargeTank]:FOR[xxxRP0]_x000a_{_x000a_    %TechRequired = materialsScienceCommercial_x000a_    %cost = 1_x000a_    %entryCost = 46600_x000a_    RP0conf = false_x000a_    @description ^=:$: From Stock (RO Config) mod_x000a_}"/>
            <filter val="@PART[Size3to2Adapter]:FOR[xxxRP0]_x000a_{_x000a_    %TechRequired = materialsScienceHuman_x000a_    %cost = 2600_x000a_    %entryCost = 8800_x000a_    RP0conf = false_x000a_    @description ^=:$: From Stock (RO Config) mod_x000a_}"/>
            <filter val="@PART[skylab_asas]:FOR[xxxRP0]_x000a_{_x000a_    %TechRequired = advancedAvionics_x000a_    %cost = 12500_x000a_    %entryCost = 80000_x000a_    RP0conf = true_x000a_    @description ^=:$: From RN Skylab mod_x000a_}"/>
            <filter val="@PART[skylab_trs_docking]:FOR[xxxRP0]_x000a_{_x000a_    %TechRequired = spaceStationControl_x000a_    %cost = 8000_x000a_    %entryCost = 100000_x000a_    RP0conf = true_x000a_    @description ^=:$: From RN Skylab mod_x000a__x000a_    MODULE_x000a_    { name = ModuleTagEngineLiquidPF }_x000a__x000a_}"/>
            <filter val="@PART[skylab-trs]:FOR[xxxRP0]_x000a_{_x000a_    %TechRequired = spaceStationControl_x000a_    %cost = 3000_x000a_    %entryCost = 50000_x000a_    RP0conf = true_x000a_    @description ^=:$: From RN Skylab mod_x000a_}"/>
            <filter val="@PART[sl_left_panel]:FOR[xxxRP0]_x000a_{_x000a_    %TechRequired = spaceStationSolarPanels_x000a_    %cost = 4200_x000a_    %entryCost = 60000_x000a_    RP0conf = true_x000a_    @description ^=:$: From RN Skylab mod_x000a_}"/>
            <filter val="@PART[sl_right_panel]:FOR[xxxRP0]_x000a_{_x000a_    %TechRequired = spaceStationSolarPanels_x000a_    %cost = 4200_x000a_    %entryCost = 60000_x000a_    RP0conf = true_x000a_    @description ^=:$: From RN Skylab mod_x000a_}"/>
            <filter val="@PART[SLS_CM_FairingAdapter296]:FOR[xxxRP0]_x000a_{_x000a_    %TechRequired = materialsScienceCommercial_x000a_    %cost = 600_x000a_    %entryCost = 1200_x000a_    RP0conf = false_x000a_    @description ^=:$: From Chaka Monkey mod_x000a_}"/>
            <filter val="@PART[SLS_CM_FairingAdapterBLOCK1B96]:FOR[xxxRP0]_x000a_{_x000a_    %TechRequired = materialsScienceNF_x000a_    %cost = 600_x000a_    %entryCost = 1200_x000a_    RP0conf = false_x000a_    @description ^=:$: From Chaka Monkey mod_x000a_}"/>
            <filter val="@PART[SLS_CM_stackDecouplerx30]:FOR[xxxRP0]_x000a_{_x000a_    %TechRequired = materialsScienceNF_x000a_    %cost = 600_x000a_    %entryCost = 1200_x000a_    RP0conf = false_x000a_    @description ^=:$: From Chaka Monkey mod_x000a_}"/>
            <filter val="@PART[smallCtrlSrf]:FOR[xxxRP0]_x000a_{_x000a_    %TechRequired = start_x000a_    %cost = 10_x000a_    %entryCost = 200_x000a_    RP0conf = true_x000a_    @description ^=:$: From Stock (RO Config) mod_x000a_}"/>
            <filter val="@PART[SmallGearBay]:FOR[xxxRP0]_x000a_{_x000a_    %TechRequired = start_x000a_    %cost = 3_x000a_    %entryCost = 60_x000a_    RP0conf = true_x000a_    @description ^=:$: From Stock (RO Config) mod_x000a_}"/>
            <filter val="@PART[smallHardpoint]:FOR[xxxRP0]_x000a_{_x000a_    %TechRequired = start_x000a_    %cost = 30_x000a_    %entryCost = 600_x000a_    RP0conf = true_x000a_    @description ^=:$: From Stock (RO Config) mod_x000a_}"/>
            <filter val="@PART[SmallPointLight]:FOR[xxxRP0]_x000a_{_x000a_    %TechRequired = start_x000a_    %cost = 5_x000a_    %entryCost = 100_x000a_    RP0conf = true_x000a_    @description ^=:$: From Stock (RO Config) mod_x000a_}"/>
            <filter val="@PART[smallRadialDecoupler]:FOR[xxxRP0]_x000a_{_x000a_    %TechRequired = start_x000a_    %cost = 10_x000a_    %entryCost = 200_x000a_    RP0conf = true_x000a_    @description ^=:$: From Stock (RO Config) mod_x000a__x000a_    MODULE_x000a_    { name = ModuleTagDecoupler }_x000a__x000a_}"/>
            <filter val="@PART[smallRadialEngine]:FOR[xxxRP0]_x000a_{_x000a_    %TechRequired = orbitalRocketry1964_x000a_    %cost = 60_x000a_    %entryCost = 3000_x000a_    RP0conf = true_x000a_    @description ^=:$: From Stock (RO Config) mod_x000a__x000a_    MODULE_x000a_    { name = ModuleTagEngineLiquidTurbo }_x000a__x000a_}"/>
            <filter val="@PART[SmallSpotLight]:FOR[xxxRP0]_x000a_{_x000a_    %TechRequired = start_x000a_    %cost = 5_x000a_    %entryCost = 100_x000a_    RP0conf = true_x000a_    @description ^=:$: From Stock (RO Config) mod_x000a_}"/>
            <filter val="@PART[SmallStripLight]:FOR[xxxRP0]_x000a_{_x000a_    %TechRequired = start_x000a_    %cost = 10_x000a_    %entryCost = 200_x000a_    RP0conf = true_x000a_    @description ^=:$: From Stock (RO Config) mod_x000a_}"/>
            <filter val="@PART[SMLadderUtility]:FOR[xxxRP0]_x000a_{_x000a_    %TechRequired = start_x000a_    %cost = 10_x000a_    %entryCost = 200_x000a_    RP0conf = true_x000a_    @description ^=:$: From Stock (RO Config) mod_x000a_}"/>
            <filter val="@PART[SNTPPFE100]:FOR[xxxRP0]_x000a_{_x000a_    %TechRequired = advancedNuclearPropulsion_x000a_    %cost = 6751_x000a_    %entryCost = 135017_x000a_    RP0conf = true_x000a_    @description ^=:$: From Bornholio Nuclear mod_x000a__x000a_    MODULE_x000a_    { name = ModuleTagNuclear }_x000a__x000a_}"/>
            <filter val="@PART[SnubOtron]:FOR[xxxRP0]_x000a_{_x000a_    %TechRequired = start_x000a_    %cost = 3_x000a_    %entryCost = 60_x000a_    RP0conf = true_x000a_    @description ^=:$: From Stock (RO Config) mod_x000a__x000a_    MODULE_x000a_    { name = ModuleTagEngineSolid }_x000a__x000a_}"/>
            <filter val="@PART[solarpanel-blanket-1]:FOR[xxxRP0]_x000a_{_x000a_    %TechRequired = powerNF_x000a_    %cost = 57000_x000a_    %entryCost = 1140000_x000a_    RP0conf = true_x000a_    @description ^=:$: From Near Future Solar mod_x000a_}"/>
            <filter val="@PART[solarpanel-blanket-2]:FOR[xxxRP0]_x000a_{_x000a_    %TechRequired = powerNF_x000a_    %cost = 11400_x000a_    %entryCost = 228000_x000a_    RP0conf = true_x000a_    @description ^=:$: From Near Future Solar mod_x000a_}"/>
            <filter val="@PART[solarpanel-curved-25-1]:FOR[xxxRP0]_x000a_{_x000a_    %TechRequired = spaceStationSolarPanels_x000a_    %cost = 800_x000a_    %entryCost = 16000_x000a_    RP0conf = true_x000a_    @description ^=:$: From Near Future Solar mod_x000a_}"/>
            <filter val="@PART[solarpanel-curved-375-1]:FOR[xxxRP0]_x000a_{_x000a_    %TechRequired = modernPower_x000a_    %cost = 150_x000a_    %entryCost = 3000_x000a_    RP0conf = true_x000a_    @description ^=:$: From Near Future Solar mod_x000a_}"/>
            <filter val="@PART[solarpanel-curved-deploying-25-1]:FOR[xxxRP0]_x000a_{_x000a_    %TechRequired = advancedPower_x000a_    %cost = 450_x000a_    %entryCost = 9000_x000a_    RP0conf = true_x000a_    @description ^=:$: From Near Future Solar mod_x000a_}"/>
            <filter val="@PART[solarpanel-deploying-1x3-1]:FOR[xxxRP0]_x000a_{_x000a_    %TechRequired = advancedPower_x000a_    %cost = 550_x000a_    %entryCost = 11000_x000a_    RP0conf = true_x000a_    @description ^=:$: From Near Future Solar mod_x000a_}"/>
            <filter val="@PART[solarpanel-deploying-1x4-1]:FOR[xxxRP0]_x000a_{_x000a_    %TechRequired = advancedPower_x000a_    %cost = 770_x000a_    %entryCost = 15400_x000a_    RP0conf = true_x000a_    @description ^=:$: From Near Future Solar mod_x000a_}"/>
            <filter val="@PART[solarpanel-deploying-1x4-2]:FOR[xxxRP0]_x000a_{_x000a_    %TechRequired = modernPower_x000a_    %cost = 880_x000a_    %entryCost = 17600_x000a_    RP0conf = true_x000a_    @description ^=:$: From Near Future Solar mod_x000a_}"/>
            <filter val="@PART[solarpanel-deploying-1x5-1]:FOR[xxxRP0]_x000a_{_x000a_    %TechRequired = modernPower_x000a_    %cost = 1500_x000a_    %entryCost = 30000_x000a_    RP0conf = true_x000a_    @description ^=:$: From Near Future Solar mod_x000a_}"/>
            <filter val="@PART[solarpanel-deploying-1x5-2]:FOR[xxxRP0]_x000a_{_x000a_    %TechRequired = modernPower_x000a_    %cost = 2250_x000a_    %entryCost = 45000_x000a_    RP0conf = true_x000a_    @description ^=:$: From Near Future Solar mod_x000a_}"/>
            <filter val="@PART[solarpanel-deploying-2x1-1]:FOR[xxxRP0]_x000a_{_x000a_    %TechRequired = modernPower_x000a_    %cost = 6500_x000a_    %entryCost = 130000_x000a_    RP0conf = true_x000a_    @description ^=:$: From Near Future Solar mod_x000a_}"/>
            <filter val="@PART[solarpanel-deploying-2x1-2]:FOR[xxxRP0]_x000a_{_x000a_    %TechRequired = modernPower_x000a_    %cost = 7000_x000a_    %entryCost = 140000_x000a_    RP0conf = true_x000a_    @description ^=:$: From Near Future Solar mod_x000a_}"/>
            <filter val="@PART[solarpanel-deploying-2x3-1]:FOR[xxxRP0]_x000a_{_x000a_    %TechRequired = powerNF_x000a_    %cost = 8800_x000a_    %entryCost = 176000_x000a_    RP0conf = true_x000a_    @description ^=:$: From Near Future Solar mod_x000a_}"/>
            <filter val="@PART[solarpanel-deploying-circular-1]:FOR[xxxRP0]_x000a_{_x000a_    %TechRequired = modernPower_x000a_    %cost = 870_x000a_    %entryCost = 17400_x000a_    RP0conf = true_x000a_    @description ^=:$: From Near Future Solar mod_x000a_}"/>
            <filter val="@PART[solarpaneles1]:FOR[xxxRP0]_x000a_{_x000a_    %TechRequired = earlyPower_x000a_    %cost = 100_x000a_    %entryCost = 16000_x000a_    RP0conf = true_x000a_    @description ^=:$: From AIES mod_x000a_}"/>
            <filter val="@PART[solarPanels1]:FOR[xxxRP0]_x000a_{_x000a_    %TechRequired = improvedPower_x000a_    %cost = 500_x000a_    %entryCost = 10000_x000a_    RP0conf = true_x000a_    @description ^=:$: From Stock (RO Config) mod_x000a_}"/>
            <filter val="@PART[solarPanels2]:FOR[xxxRP0]_x000a_{_x000a_    %TechRequired = basicPower_x000a_    %cost = 450_x000a_    %entryCost = 9000_x000a_    RP0conf = true_x000a_    @description ^=:$: From Stock (RO Config) mod_x000a_}"/>
            <filter val="@PART[solarPanels3]:FOR[xxxRP0]_x000a_{_x000a_    %TechRequired = improvedPower_x000a_    %cost = 300_x000a_    %entryCost = 6000_x000a_    RP0conf = true_x000a_    @description ^=:$: From Stock (RO Config) mod_x000a_}"/>
            <filter val="@PART[solarPanels4]:FOR[xxxRP0]_x000a_{_x000a_    %TechRequired = basicPower_x000a_    %cost = 250_x000a_    %entryCost = 5000_x000a_    RP0conf = true_x000a_    @description ^=:$: From Stock (RO Config) mod_x000a_}"/>
            <filter val="@PART[solarPanels5]:FOR[xxxRP0]_x000a_{_x000a_    %TechRequired = primitiveSolarPanels_x000a_    %cost = 300_x000a_    %entryCost = 6000_x000a_    RP0conf = true_x000a_    @description ^=:$: From Stock (RO Config) mod_x000a_}"/>
            <filter val="@PART[solarPanels5HiTech]:FOR[xxxRP0]_x000a_{_x000a_    %TechRequired = earlyPower_x000a_    %cost = 50_x000a_    %entryCost = 8000_x000a_    RP0conf = true_x000a_    @description ^=:$: From Realism Overhaul mod_x000a_}"/>
            <filter val="@PART[solarPanels6]:FOR[xxxRP0]_x000a_{_x000a_    %TechRequired = powerNF_x000a_    %cost = 1400_x000a_    %entryCost = 1400_x000a_    RP0conf = false_x000a_    @description ^=:$: From Chaka Monkey mod_x000a_}"/>
            <filter val="@PART[solarPanelsfa]:FOR[xxxRP0]_x000a_{_x000a_    %TechRequired = basicPower_x000a_    %cost = 200_x000a_    %entryCost = 5000_x000a_    RP0conf = true_x000a_    @description ^=:$: From AIES mod_x000a_}"/>
            <filter val="@PART[solarPanelsfa2]:FOR[xxxRP0]_x000a_{_x000a_    %TechRequired = basicPower_x000a_    %cost = 450_x000a_    %entryCost = 9000_x000a_    RP0conf = true_x000a_    @description ^=:$: From AIES mod_x000a_}"/>
            <filter val="@PART[solarPanelsond1]:FOR[xxxRP0]_x000a_{_x000a_    %TechRequired = earlyPower_x000a_    %cost = 100_x000a_    %entryCost = 2000_x000a_    RP0conf = true_x000a_    @description ^=:$: From AIES mod_x000a_}"/>
            <filter val="@PART[solarpanel-static-truss-1]:FOR[xxxRP0]_x000a_{_x000a_    %TechRequired = advancedPower_x000a_    %cost = 300_x000a_    %entryCost = 6000_x000a_    RP0conf = true_x000a_    @description ^=:$: From Near Future Solar mod_x000a_}"/>
            <filter val="@PART[solarpanel-static-truss-2]:FOR[xxxRP0]_x000a_{_x000a_    %TechRequired = advancedPower_x000a_    %cost = 150_x000a_    %entryCost = 3000_x000a_    RP0conf = true_x000a_    @description ^=:$: From Near Future Solar mod_x000a_}"/>
            <filter val="@PART[solarPanelsuncat1]:FOR[xxxRP0]_x000a_{_x000a_    %TechRequired = basicPower_x000a_    %cost = 225_x000a_    %entryCost = 4500_x000a_    RP0conf = true_x000a_    @description ^=:$: From AIES mod_x000a_}"/>
            <filter val="@PART[solidBooster]:FOR[xxxRP0]_x000a_{_x000a_    %TechRequired = solids2009_x000a_    %cost = 1500_x000a_    %entryCost = 30000_x000a_    RP0conf = true_x000a_    @description ^=:$: From Stock (RO Config) mod_x000a__x000a_    MODULE_x000a_    { name = ModuleTagEngineSolid }_x000a__x000a_}"/>
            <filter val="@PART[solidBooster_sm]:FOR[xxxRP0]_x000a_{_x000a_    %TechRequired = solids1981_x000a_    %cost = 1203_x000a_    %entryCost = 24060_x000a_    RP0conf = true_x000a_    @description ^=:$: From Stock (RO Config) mod_x000a__x000a_    MODULE_x000a_    { name = ModuleTagEngineSolid }_x000a__x000a_}"/>
            <filter val="@PART[solidBooster1-1]:FOR[xxxRP0]_x000a_{_x000a_    %TechRequired = solids1986_x000a_    %cost = 10630_x000a_    %entryCost = 212600_x000a_    RP0conf = true_x000a_    @description ^=:$: From Stock (RO Config) mod_x000a__x000a_    MODULE_x000a_    { name = ModuleTagEngineSolid }_x000a__x000a_}"/>
            <filter val="@PART[solidBooster1-1Small]:FOR[xxxRP0]_x000a_{_x000a_    %TechRequired = solids1956_x000a_    %cost = 300_x000a_    %entryCost = 6000_x000a_    RP0conf = true_x000a_    @description ^=:$: From RealFuels mod_x000a__x000a_    MODULE_x000a_    { name = ModuleTagEngineSolid }_x000a__x000a_}"/>
            <filter val="@PART[solidBoosterMAX]:FOR[xxxRP0]_x000a_{_x000a_    %TechRequired = solids1964_x000a_    %cost = 5320_x000a_    %entryCost = 106400_x000a_    RP0conf = true_x000a_    @description ^=:$: From Ven Stock Revamp mod_x000a__x000a_    MODULE_x000a_    { name = ModuleTagEngineSolid }_x000a__x000a_}"/>
            <filter val="@PART[solidBoosterSmall]:FOR[xxxRP0]_x000a_{_x000a_    %TechRequired = solids2009_x000a_    %cost = 750_x000a_    %entryCost = 15000_x000a_    RP0conf = true_x000a_    @description ^=:$: From RealFuels mod_x000a__x000a_    MODULE_x000a_    { name = ModuleTagEngineSolid }_x000a__x000a_}"/>
            <filter val="@PART[sondex2pod]:FOR[xxxRP0]_x000a_{_x000a_    %TechRequired = modernAvionics_x000a_    %cost = 15100_x000a_    %entryCost = 302000_x000a_    RP0conf = true_x000a_    @description ^=:$: From AIES mod_x000a__x000a_    MODULE_x000a_    { name = ModuleTagAvionics }_x000a__x000a_}"/>
            <filter val="@PART[SOYUZ_DockingAntenna]:FOR[xxxRP0]_x000a_{_x000a_    %TechRequired = deepSpaceComms_x000a_    %cost = 280_x000a_    %entryCost = 6400_x000a_    RP0conf = false_x000a_    @description ^=:$: From DECQ Soyuz mod_x000a_}"/>
            <filter val="@PART[SOYUZ_ENGINE]:FOR[xxxRP0]_x000a_{_x000a_    %TechRequired = advancedCapsules_x000a_    %cost = 280_x000a_    %entryCost = 6400_x000a_    RP0conf = false_x000a_    @description ^=:$: From DECQ Soyuz mod_x000a__x000a_    MODULE_x000a_    { name = ModuleTagHumanRated }_x000a__x000a_}"/>
            <filter val="@PART[SOYUZ_F_2]:FOR[xxxRP0]_x000a_{_x000a_    %TechRequired = materialsScienceInternational_x000a_    %cost = 280_x000a_    %entryCost = 6400_x000a_    RP0conf = false_x000a_    @description ^=:$: From DECQ R7/SOYUZ mod_x000a_}"/>
            <filter val="@PART[SOYUZ_FG1]:FOR[xxxRP0]_x000a_{_x000a_    %TechRequired = materialsScienceLongTerm_x000a_    %cost = 280_x000a_    %entryCost = 6400_x000a_    RP0conf = false_x000a_    @description ^=:$: From DECQ R7/SOYUZ mod_x000a_}"/>
            <filter val="@PART[SOYUZ_FG2]:FOR[xxxRP0]_x000a_{_x000a_    %TechRequired = materialsScienceLongTerm_x000a_    %cost = 280_x000a_    %entryCost = 6400_x000a_    RP0conf = false_x000a_    @description ^=:$: From DECQ R7/SOYUZ mod_x000a_}"/>
            <filter val="@PART[SOYUZ_HEAT_SHIELD]:FOR[xxxRP0]_x000a_{_x000a_    %TechRequired = advancedUncrewedLanding_x000a_    %cost = 280_x000a_    %entryCost = 6400_x000a_    RP0conf = false_x000a_    @description ^=:$: From DECQ Soyuz mod_x000a_}"/>
            <filter val="@PART[SOYUZ_PAO_PROGRESS]:FOR[xxxRP0]_x000a_{_x000a_    %TechRequired = advancedCapsules_x000a_    %cost = 280_x000a_    %entryCost = 6400_x000a_    RP0conf = false_x000a_    @description ^=:$: From DECQ Soyuz mod_x000a__x000a_    MODULE_x000a_    { name = ModuleTagHumanRated }_x000a__x000a_}"/>
            <filter val="@PART[SOYUZ_PARASHUTE]:FOR[xxxRP0]_x000a_{_x000a_    %TechRequired = advancedUncrewedLanding_x000a_    %cost = 280_x000a_    %entryCost = 6400_x000a_    RP0conf = false_x000a_    @description ^=:$: From DECQ Soyuz mod_x000a_}"/>
            <filter val="@PART[SOYUZ_PARASHUTE_SPARE]:FOR[xxxRP0]_x000a_{_x000a_    %TechRequired = advancedUncrewedLanding_x000a_    %cost = 280_x000a_    %entryCost = 6400_x000a_    RP0conf = false_x000a_    @description ^=:$: From DECQ Soyuz mod_x000a_}"/>
            <filter val="@PART[SOYUZ_PERESCOPE]:FOR[xxxRP0]_x000a_{_x000a_    %TechRequired = advancedCapsules_x000a_    %cost = 280_x000a_    %entryCost = 6400_x000a_    RP0conf = false_x000a_    @description ^=:$: From DECQ Soyuz mod_x000a__x000a_    MODULE_x000a_    { name = ModuleTagHumanRated }_x000a__x000a_}"/>
            <filter val="@PART[SOYUZ_SEPARATOR]:FOR[xxxRP0]_x000a_{_x000a_    %TechRequired = materialsScienceLongTerm_x000a_    %cost = 280_x000a_    %entryCost = 6400_x000a_    RP0conf = false_x000a_    @description ^=:$: From DECQ Soyuz mod_x000a_}"/>
            <filter val="@PART[SOYUZ_SOLAR_PANEL]:FOR[xxxRP0]_x000a_{_x000a_    %TechRequired = spaceStationSolarPanels_x000a_    %cost = 280_x000a_    %entryCost = 6400_x000a_    RP0conf = false_x000a_    @description ^=:$: From DECQ Soyuz mod_x000a_}"/>
            <filter val="@PART[SOYUZdockingPort]:FOR[xxxRP0]_x000a_{_x000a_    %TechRequired = spaceStationControl_x000a_    %cost = 280_x000a_    %entryCost = 6400_x000a_    RP0conf = false_x000a_    @description ^=:$: From DECQ Soyuz mod_x000a_}"/>
            <filter val="@PART[sp_express_a]:FOR[xxxRP0]_x000a_{_x000a_    %TechRequired = advancedPower_x000a_    %cost = 500_x000a_    %entryCost = 7800_x000a_    RP0conf = false_x000a_    @description ^=:$: From Coatl Aerospace mod_x000a_}"/>
            <filter val="@PART[sp_express_b]:FOR[xxxRP0]_x000a_{_x000a_    %TechRequired = advancedPower_x000a_    %cost = 1000_x000a_    %entryCost = 8900_x000a_    RP0conf = false_x000a_    @description ^=:$: From Coatl Aerospace mod_x000a_}"/>
            <filter val="@PART[sp_mariner_a]:FOR[xxxRP0]_x000a_{_x000a_    %TechRequired = earlyPower_x000a_    %cost = 320_x000a_    %entryCost = 2100_x000a_    RP0conf = false_x000a_    @description ^=:$: From Coatl Aerospace mod_x000a_}"/>
            <filter val="@PART[sp_mariner_b]:FOR[xxxRP0]_x000a_{_x000a_    %TechRequired = improvedPower_x000a_    %cost = 370_x000a_    %entryCost = 2100_x000a_    RP0conf = false_x000a_    @description ^=:$: From Coatl Aerospace mod_x000a_}"/>
            <filter val="@PART[sp_maven]:FOR[xxxRP0]_x000a_{_x000a_    %TechRequired = modernPower_x000a_    %cost = 1480_x000a_    %entryCost = 12800_x000a_    RP0conf = false_x000a_    @description ^=:$: From Coatl Aerospace mod_x000a_}"/>
            <filter val="@PART[sp_odyssey_a]:FOR[xxxRP0]_x000a_{_x000a_    %TechRequired = advancedPower_x000a_    %cost = 410_x000a_    %entryCost = 4300_x000a_    RP0conf = false_x000a_    @description ^=:$: From Coatl Aerospace mod_x000a_}"/>
            <filter val="@PART[sp_odyssey_b]:FOR[xxxRP0]_x000a_{_x000a_    %TechRequired = advancedPower_x000a_    %cost = 380_x000a_    %entryCost = 4000_x000a_    RP0conf = false_x000a_    @description ^=:$: From Coatl Aerospace mod_x000a_}"/>
            <filter val="@PART[spotLight1]:FOR[xxxRP0]_x000a_{_x000a_    %TechRequired = start_x000a_    %cost = 10_x000a_    %entryCost = 200_x000a_    RP0conf = true_x000a_    @description ^=:$: From Stock (RO Config) mod_x000a_}"/>
            <filter val="@PART[spotLight2]:FOR[xxxRP0]_x000a_{_x000a_    %TechRequired = start_x000a_    %cost = 10_x000a_    %entryCost = 200_x000a_    RP0conf = true_x000a_    @description ^=:$: From Stock (RO Config) mod_x000a_}"/>
            <filter val="@PART[sputnik1]:FOR[xxxRP0]_x000a_{_x000a_    %TechRequired = avionicsPrototypes_x000a_    %cost = 10_x000a_    %entryCost = 200_x000a_    RP0conf = true_x000a_    @description ^=:$: From RN Soviet Probes mod_x000a__x000a_    MODULE_x000a_    { name = ModuleTagAvionics }_x000a__x000a_}"/>
            <filter val="@PART[sputnik2]:FOR[xxxRP0]_x000a_{_x000a_    %TechRequired = earlyAvionics_x000a_    %cost = 100_x000a_    %entryCost = 2000_x000a_    RP0conf = true_x000a_    @description ^=:$: From RN Soviet Probes mod_x000a__x000a_    MODULE_x000a_    { name = ModuleTagAvionics }_x000a__x000a_}"/>
            <filter val="@PART[sputnik3]:FOR[xxxRP0]_x000a_{_x000a_    %TechRequired = earlyAvionics_x000a_    %cost = 300_x000a_    %entryCost = 6000_x000a_    RP0conf = true_x000a_    @description ^=:$: From RN Soviet Probes mod_x000a__x000a_    MODULE_x000a_    { name = ModuleTagAvionics }_x000a__x000a_}"/>
            <filter val="@PART[squad_interstage_adapter]:FOR[xxxRP0]_x000a_{_x000a_    %TechRequired = start_x000a_    %cost = 1_x000a_    %entryCost = 0_x000a_    RP0conf = true_x000a_    @description ^=:$: From Procedural Fairings mod_x000a__x000a_    MODULE_x000a_    { name = ModuleTagHumanRated }_x000a__x000a_}"/>
            <filter val="@PART[squad_interstageSize3]:FOR[xxxRP0]_x000a_{_x000a_    %TechRequired = start_x000a_    %cost = 1_x000a_    %entryCost = 0_x000a_    RP0conf = true_x000a_    @description ^=:$: From Procedural Fairings mod_x000a__x000a_    MODULE_x000a_    { name = ModuleTagDecoupler }_x000a__x000a_}"/>
            <filter val="@PART[SquadRCSBlockHalf]:FOR[xxxRP0]_x000a_{_x000a_    %TechRequired = stabilityRP0_x000a_    %cost = 20_x000a_    %entryCost = 2000_x000a_    RP0conf = true_x000a_    @description ^=:$: From Realism Overhaul mod_x000a__x000a_    MODULE_x000a_    { name = ModuleTagEngineLiquidPF }_x000a__x000a_}"/>
            <filter val="@PART[SquadRCSBlockTenth]:FOR[xxxRP0]_x000a_{_x000a_    %TechRequired = earlyFlightControl_x000a_    %cost = 10_x000a_    %entryCost = 800_x000a_    RP0conf = true_x000a_    @description ^=:$: From Realism Overhaul mod_x000a__x000a_    MODULE_x000a_    { name = ModuleTagEngineLiquidPF }_x000a__x000a_}"/>
            <filter val="@PART[SSTU_LanderCore_LC3-POD]:FOR[xxxRP0]_x000a_{_x000a_    %TechRequired = interplanetaryRovers_x000a_    %cost = 6400_x000a_    %entryCost = 18000_x000a_    RP0conf = false_x000a_    @description ^=:$: From SSTU mod_x000a_}"/>
            <filter val="@PART[SSTU_LanderCore_LC5-POD]:FOR[xxxRP0]_x000a_{_x000a_    %TechRequired = SIAD_x000a_    %cost = 6400_x000a_    %entryCost = 18000_x000a_    RP0conf = false_x000a_    @description ^=:$: From SSTU mod_x000a_}"/>
            <filter val="@PART[SSTU-DC-D1]:FOR[xxxRP0]_x000a_{_x000a_    %TechRequired = materialsScienceSatellite_x000a_    %cost = 0_x000a_    %entryCost = 0_x000a_    RP0conf = true_x000a_    @description ^=:$: From SSTU mod_x000a__x000a_    MODULE_x000a_    { name = ModuleTagDecoupler }_x000a__x000a_}"/>
            <filter val="@PART[SSTU-DC-D2]:FOR[xxxRP0]_x000a_{_x000a_    %TechRequired = materialsScienceAdvCapsules_x000a_    %cost = 0_x000a_    %entryCost = 0_x000a_    RP0conf = true_x000a_    @description ^=:$: From SSTU mod_x000a__x000a_    MODULE_x000a_    { name = ModuleTagDecoupler }_x000a__x000a_}"/>
            <filter val="@PART[SSTU-DC-D3]:FOR[xxxRP0]_x000a_{_x000a_    %TechRequired = materialsScienceHuman_x000a_    %cost = 0_x000a_    %entryCost = 0_x000a_    RP0conf = true_x000a_    @description ^=:$: From SSTU mod_x000a__x000a_    MODULE_x000a_    { name = ModuleTagDecoupler }_x000a__x000a_}"/>
            <filter val="@PART[SSTU-DC-D4]:FOR[xxxRP0]_x000a_{_x000a_    %TechRequired = materialsScienceLunar_x000a_    %cost = 0_x000a_    %entryCost = 0_x000a_    RP0conf = true_x000a_    @description ^=:$: From SSTU mod_x000a__x000a_    MODULE_x000a_    { name = ModuleTagDecoupler }_x000a__x000a_}"/>
            <filter val="@PART[SSTU-DC-D5]:FOR[xxxRP0]_x000a_{_x000a_    %TechRequired = materialsScienceSpaceStation_x000a_    %cost = 0_x000a_    %entryCost = 0_x000a_    RP0conf = true_x000a_    @description ^=:$: From SSTU mod_x000a__x000a_    MODULE_x000a_    { name = ModuleTagDecoupler }_x000a__x000a_}"/>
            <filter val="@PART[SSTU-DC-D6]:FOR[xxxRP0]_x000a_{_x000a_    %TechRequired = materialsScienceSpaceplanes_x000a_    %cost = 0_x000a_    %entryCost = 0_x000a_    RP0conf = true_x000a_    @description ^=:$: From SSTU mod_x000a__x000a_    MODULE_x000a_    { name = ModuleTagDecoupler }_x000a__x000a_}"/>
            <filter val="@PART[SSTU-FR-D1]:FOR[xxxRP0]_x000a_{_x000a_    %TechRequired = materialsScienceSatellite_x000a_    %cost = 0_x000a_    %entryCost = 0_x000a_    RP0conf = true_x000a_    @description ^=:$: From SSTU mod_x000a_}"/>
            <filter val="@PART[SSTU-FR-D2]:FOR[xxxRP0]_x000a_{_x000a_    %TechRequired = materialsScienceHuman_x000a_    %cost = 0_x000a_    %entryCost = 0_x000a_    RP0conf = true_x000a_    @description ^=:$: From SSTU mod_x000a_}"/>
            <filter val="@PART[SSTU-FR-D3]:FOR[xxxRP0]_x000a_{_x000a_    %TechRequired = materialsScienceAdvCapsules_x000a_    %cost = 0_x000a_    %entryCost = 0_x000a_    RP0conf = true_x000a_    @description ^=:$: From SSTU mod_x000a_}"/>
            <filter val="@PART[SSTU-FR-D4]:FOR[xxxRP0]_x000a_{_x000a_    %TechRequired = materialsScienceLunar_x000a_    %cost = 0_x000a_    %entryCost = 0_x000a_    RP0conf = true_x000a_    @description ^=:$: From SSTU mod_x000a_}"/>
            <filter val="@PART[SSTU-FR-D5]:FOR[xxxRP0]_x000a_{_x000a_    %TechRequired = materialsScienceSpaceStation_x000a_    %cost = 0_x000a_    %entryCost = 0_x000a_    RP0conf = true_x000a_    @description ^=:$: From SSTU mod_x000a_}"/>
            <filter val="@PART[SSTU-FR-D6]:FOR[xxxRP0]_x000a_{_x000a_    %TechRequired = materialsScienceSpaceplanes_x000a_    %cost = 0_x000a_    %entryCost = 0_x000a_    RP0conf = true_x000a_    @description ^=:$: From SSTU mod_x000a_}"/>
            <filter val="@PART[SSTU-LC2-POD]:FOR[xxxRP0]_x000a_{_x000a_    %TechRequired = lunarLanding_x000a_    %cost = 1800_x000a_    %entryCost = 7200_x000a_    RP0conf = false_x000a_    @description ^=:$: From SSTU mod_x000a_}"/>
            <filter val="@PART[SSTU-MFT-D1]:FOR[xxxRP0]_x000a_{_x000a_    %TechRequired = materialsScienceSatellite_x000a_    %cost = 0_x000a_    %entryCost = 0_x000a_    RP0conf = true_x000a_    @description ^=:$: From SSTU mod_x000a_}"/>
            <filter val="@PART[SSTU-MFT-D2]:FOR[xxxRP0]_x000a_{_x000a_    %TechRequired = materialsScienceHuman_x000a_    %cost = 0_x000a_    %entryCost = 0_x000a_    RP0conf = true_x000a_    @description ^=:$: From SSTU mod_x000a_}"/>
            <filter val="@PART[SSTU-MFT-D3]:FOR[xxxRP0]_x000a_{_x000a_    %TechRequired = materialsScienceAdvCapsules_x000a_    %cost = 0_x000a_    %entryCost = 0_x000a_    RP0conf = true_x000a_    @description ^=:$: From SSTU mod_x000a_}"/>
            <filter val="@PART[SSTU-MFT-D4]:FOR[xxxRP0]_x000a_{_x000a_    %TechRequired = materialsScienceLunar_x000a_    %cost = 0_x000a_    %entryCost = 0_x000a_    RP0conf = true_x000a_    @description ^=:$: From SSTU mod_x000a_}"/>
            <filter val="@PART[SSTU-MFT-D5]:FOR[xxxRP0]_x000a_{_x000a_    %TechRequired = materialsScienceSpaceStation_x000a_    %cost = 0_x000a_    %entryCost = 0_x000a_    RP0conf = true_x000a_    @description ^=:$: From SSTU mod_x000a_}"/>
            <filter val="@PART[SSTU-MFT-D6]:FOR[xxxRP0]_x000a_{_x000a_    %TechRequired = materialsScienceSpaceplanes_x000a_    %cost = 0_x000a_    %entryCost = 0_x000a_    RP0conf = true_x000a_    @description ^=:$: From SSTU mod_x000a_}"/>
            <filter val="@PART[SSTU-RO-ENG-SRB2]:FOR[xxxRP0]_x000a_{_x000a_    %TechRequired = solids1981_x000a_    %cost = 3390_x000a_    %entryCost = 135600_x000a_    RP0conf = true_x000a_    @description ^=:$: From SSTU mod_x000a__x000a_    MODULE_x000a_    { name = ModuleTagEngineSolid }_x000a__x000a_}"/>
            <filter val="@PART[SSTU-RO-ENG-SRB3]:FOR[xxxRP0]_x000a_{_x000a_    %TechRequired = solids1981_x000a_    %cost = 4522_x000a_    %entryCost = 135600_x000a_    RP0conf = true_x000a_    @description ^=:$: From SSTU mod_x000a__x000a_    MODULE_x000a_    { name = ModuleTagEngineSolid }_x000a__x000a_}"/>
            <filter val="@PART[SSTU-RO-ENG-SRB4]:FOR[xxxRP0]_x000a_{_x000a_    %TechRequired = solids1986_x000a_    %cost = 6780_x000a_    %entryCost = 135600_x000a_    RP0conf = true_x000a_    @description ^=:$: From SSTU mod_x000a__x000a_    MODULE_x000a_    { name = ModuleTagEngineSolid }_x000a__x000a_}"/>
            <filter val="@PART[SSTU-RO-ENG-SRB5]:FOR[xxxRP0]_x000a_{_x000a_    %TechRequired = solids2009_x000a_    %cost = 8000_x000a_    %entryCost = 160000_x000a_    RP0conf = true_x000a_    @description ^=:$: From SSTU mod_x000a__x000a_    MODULE_x000a_    { name = ModuleTagEngineSolid }_x000a__x000a_}"/>
            <filter val="@PART[SSTU-RO-ENG-SRBA]:FOR[xxxRP0]_x000a_{_x000a_    %TechRequired = solids1981_x000a_    %cost = 1_x000a_    %entryCost = 135600_x000a_    RP0conf = true_x000a_    @description ^=:$: From SSTU mod_x000a__x000a_    MODULE_x000a_    { name = ModuleTagEngineSolid }_x000a__x000a_}"/>
            <filter val="@PART[SSTU-RO-ENG-SRBC]:FOR[xxxRP0]_x000a_{_x000a_    %TechRequired = solids1964_x000a_    %cost = 1_x000a_    %entryCost = 106400_x000a_    RP0conf = true_x000a_    @description ^=:$: From SSTU mod_x000a__x000a_    MODULE_x000a_    { name = ModuleTagEngineSolid }_x000a__x000a_}"/>
            <filter val="@PART[SSTU-RO-ENG-SRBD1]:FOR[xxxRP0]_x000a_{_x000a_    %TechRequired = solids1986_x000a_    %cost = 1_x000a_    %entryCost = 18000_x000a_    RP0conf = true_x000a_    @description ^=:$: From SSTU mod_x000a__x000a_    MODULE_x000a_    { name = ModuleTagEngineSolid }_x000a__x000a_}"/>
            <filter val="@PART[SSTU-SC-A-SMX]:FOR[xxxRP0]_x000a_{_x000a_    %TechRequired = advancedAvionics_x000a_    %cost = 19212_x000a_    %entryCost = 24000_x000a_    RP0conf = false_x000a_    @description ^=:$: From SSTU mod_x000a_}"/>
            <filter val="@PART[SSTU-SC-BAY-MCB-A]:FOR[xxxRP0]_x000a_{_x000a_    %TechRequired = modularSpaceStations_x000a_    %cost = 50_x000a_    %entryCost = 10000_x000a_    RP0conf = true_x000a_    @description ^=:$: From SSTU mod_x000a_}"/>
            <filter val="@PART[SSTU-SC-C-HUS]:FOR[xxxRP0]_x000a_{_x000a_    %TechRequired = materialsScienceNF_x000a_    %cost = 16000_x000a_    %entryCost = 48000_x000a_    RP0conf = false_x000a_    @description ^=:$: From SSTU mod_x000a_}"/>
            <filter val="@PART[SSTU-SC-C-ICPS]:FOR[xxxRP0]_x000a_{_x000a_    %TechRequired = materialsScienceCommercial_x000a_    %cost = 7200_x000a_    %entryCost = 16000_x000a_    RP0conf = false_x000a_    @description ^=:$: From SSTU mod_x000a_}"/>
            <filter val="@PART[SSTU-SC-C-SM]:FOR[xxxRP0]_x000a_{_x000a_    %TechRequired = capsulesNF_x000a_    %cost = 60000_x000a_    %entryCost = 750000_x000a_    RP0conf = true_x000a_    @description ^=:$: From SSTU mod_x000a__x000a_    MODULE_x000a_    { name = ModuleTagHumanRated }_x000a__x000a_}"/>
            <filter val="@PART[SSTU-SC-ENG-AJ10-190]:FOR[xxxRP0]_x000a_{_x000a_    %TechRequired = orbitalRocketry1981_x000a_    %cost = 400_x000a_    %entryCost = 8000_x000a_    RP0conf = true_x000a_    @description ^=:$: From SSTU mod_x000a_}"/>
            <filter val="@PART[SSTU-SC-ENG-H1]:FOR[xxxRP0]_x000a_{_x000a_    %TechRequired = orbitalRocketry1961_x000a_    %cost = 750_x000a_    %entryCost = 53750_x000a_    RP0conf = true_x000a_    @description ^=:$: From SSTU mod_x000a__x000a_    MODULE_x000a_    { name = ModuleTagEngineLiquidTurbo }_x000a__x000a_}"/>
            <filter val="@PART[SSTU-SC-ENG-LR81-8048]:FOR[xxxRP0]_x000a_{_x000a_    %TechRequired = orbitalRocketry1959_x000a_    %cost = 350_x000a_    %entryCost = 7000_x000a_    RP0conf = true_x000a_    @description ^=:$: From SSTU mod_x000a__x000a_    MODULE_x000a_    { name = ModuleTagEngineLiquidTurbo }_x000a__x000a_}"/>
            <filter val="@PART[SSTU-SC-ENG-LR81-8096]:FOR[xxxRP0]_x000a_{_x000a_    %TechRequired = orbitalRocketry1962_x000a_    %cost = 350_x000a_    %entryCost = 7000_x000a_    RP0conf = true_x000a_    @description ^=:$: From SSTU mod_x000a__x000a_    MODULE_x000a_    { name = ModuleTagEngineLiquidTurbo }_x000a__x000a_}"/>
            <filter val="@PART[SSTU-SC-ENG-M1-RO]:FOR[xxxRP0]_x000a_{_x000a_    %TechRequired = hydrolox1976_x000a_    %cost = 22000_x000a_    %entryCost = 770000_x000a_    RP0conf = true_x000a_    @description ^=:$: From SSTU (RO Addition) mod_x000a__x000a_    MODULE_x000a_    { name = ModuleTagHydrolox }_x000a__x000a_}"/>
            <filter val="@PART[SSTU-SC-ENG-Merlin-1A]:FOR[xxxRP0]_x000a_{_x000a_    %TechRequired = orbitalRocketry2004_x000a_    %cost = 205_x000a_    %entryCost = 17050_x000a_    RP0conf = true_x000a_    @description ^=:$: From SSTU mod_x000a__x000a_    MODULE_x000a_    { name = ModuleTagEngineLiquidTurbo }_x000a__x000a_}"/>
            <filter val="@PART[SSTU-SC-ENG-Merlin-1B]:FOR[xxxRP0]_x000a_{_x000a_    %TechRequired = orbitalRocketry2004_x000a_    %cost = 195_x000a_    %entryCost = 20000_x000a_    RP0conf = true_x000a_    @description ^=:$: From SSTU mod_x000a__x000a_    MODULE_x000a_    { name = ModuleTagEngineLiquidTurbo }_x000a__x000a_}"/>
            <filter val="@PART[SSTU-SC-ENG-Merlin-1BV]:FOR[xxxRP0]_x000a_{_x000a_    %TechRequired = orbitalRocketry2004_x000a_    %cost = 220_x000a_    %entryCost = 22000_x000a_    RP0conf = true_x000a_    @description ^=:$: From SSTU mod_x000a__x000a_    MODULE_x000a_    { name = ModuleTagEngineLiquidTurbo }_x000a__x000a_}"/>
            <filter val="@PART[SSTU-SC-ENG-Merlin-1C]:FOR[xxxRP0]_x000a_{_x000a_    %TechRequired = orbitalRocketry2004_x000a_    %cost = 185_x000a_    %entryCost = 26000_x000a_    RP0conf = true_x000a_    @description ^=:$: From SSTU mod_x000a__x000a_    MODULE_x000a_    { name = ModuleTagEngineLiquidTurbo }_x000a__x000a_}"/>
            <filter val="@PART[SSTU-SC-ENG-Merlin-1CV]:FOR[xxxRP0]_x000a_{_x000a_    %TechRequired = orbitalRocketry2009_x000a_    %cost = 210_x000a_    %entryCost = 28000_x000a_    RP0conf = true_x000a_    @description ^=:$: From SSTU mod_x000a__x000a_    MODULE_x000a_    { name = ModuleTagEngineLiquidTurbo }_x000a__x000a_}"/>
            <filter val="@PART[SSTU-SC-ENG-Merlin-1D]:FOR[xxxRP0]_x000a_{_x000a_    %TechRequired = orbitalRocketry2009_x000a_    %cost = 175_x000a_    %entryCost = 32000_x000a_    RP0conf = true_x000a_    @description ^=:$: From SSTU mod_x000a__x000a_    MODULE_x000a_    { name = ModuleTagEngineLiquidTurbo }_x000a__x000a_}"/>
            <filter val="@PART[SSTU-SC-ENG-Merlin-1DV]:FOR[xxxRP0]_x000a_{_x000a_    %TechRequired = orbitalRocketry2009_x000a_    %cost = 200_x000a_    %entryCost = 34000_x000a_    RP0conf = true_x000a_    @description ^=:$: From SSTU mod_x000a__x000a_    MODULE_x000a_    { name = ModuleTagEngineLiquidTurbo }_x000a__x000a_}"/>
            <filter val="@PART[SSTU-SC-ENG-RD-0110]:FOR[xxxRP0]_x000a_{_x000a_    %TechRequired = orbitalRocketry1960_x000a_    %cost = 400_x000a_    %entryCost = 8000_x000a_    RP0conf = true_x000a_    @description ^=:$: From SSTU mod_x000a__x000a_    MODULE_x000a_    { name = ModuleTagEngineLiquidTurbo }_x000a__x000a_}"/>
            <filter val="@PART[SSTU-SC-ENG-RD-107A]:FOR[xxxRP0]_x000a_{_x000a_    %TechRequired = orbitalRocketry1956_x000a_    %cost = 680_x000a_    %entryCost = 13600_x000a_    RP0conf = true_x000a_    @description ^=:$: From SSTU mod_x000a__x000a_    MODULE_x000a_    { name = ModuleTagEngineLiquidTurbo }_x000a__x000a_}"/>
            <filter val="@PART[SSTU-SC-ENG-RD-107X]:FOR[xxxRP0]_x000a_{_x000a_    %TechRequired = orbitalRocketry1956_x000a_    %cost = 680_x000a_    %entryCost = 13600_x000a_    RP0conf = true_x000a_    @description ^=:$: From SSTU mod_x000a__x000a_    MODULE_x000a_    { name = ModuleTagEngineLiquidTurbo }_x000a__x000a_}"/>
            <filter val="@PART[SSTU-SC-ENG-RD-108A]:FOR[xxxRP0]_x000a_{_x000a_    %TechRequired = orbitalRocketry1956_x000a_    %cost = 700_x000a_    %entryCost = 14000_x000a_    RP0conf = true_x000a_    @description ^=:$: From SSTU mod_x000a__x000a_    MODULE_x000a_    { name = ModuleTagEngineLiquidTurbo }_x000a__x000a_}"/>
            <filter val="@PART[SSTU-SC-ENG-RD-180]:FOR[xxxRP0]_x000a_{_x000a_    %TechRequired = stagedCombustion1998_x000a_    %cost = 2700_x000a_    %entryCost = 54000_x000a_    RP0conf = true_x000a_    @description ^=:$: From SSTU mod_x000a__x000a_    MODULE_x000a_    { name = ModuleTagEngineLiquidTurbo }_x000a__x000a_}"/>
            <filter val="@PART[SSTU-SC-ENG-SuperDraco]:FOR[xxxRP0]_x000a_{_x000a_    %TechRequired = gridFins_x000a_    %cost = 62_x000a_    %entryCost = 1240_x000a_    RP0conf = true_x000a_    @description ^=:$: From SSTU mod_x000a__x000a_    MODULE_x000a_    { name = ModuleTagEngineLiquidPF }_x000a__x000a_}"/>
            <filter val="@PART[SSTU-SC-GEN-DP-0P]:FOR[xxxRP0]_x000a_{_x000a_    %TechRequired = dockingCrewTransfer_x000a_    %cost = 2000_x000a_    %entryCost = 70000_x000a_    RP0conf = true_x000a_    @description ^=:$: From SSTU mod_x000a__x000a_    MODULE_x000a_    { name = ModuleTagDecoupler }_x000a__x000a_}"/>
            <filter val="@PART[SSTU-SC-GEN-FR-I]:FOR[xxxRP0]_x000a_{_x000a_    %TechRequired = start_x000a_    %cost = 2_x000a_    %entryCost = 0_x000a_    RP0conf = true_x000a_    @description ^=:$: From SSTU mod_x000a__x000a_    MODULE_x000a_    { name = ModuleTagDecoupler }_x000a__x000a_}"/>
            <filter val="@PART[SSTU-SC-GEN-FR-N]:FOR[xxxRP0]_x000a_{_x000a_    %TechRequired = start_x000a_    %cost = 2_x000a_    %entryCost = 0_x000a_    RP0conf = true_x000a_    @description ^=:$: From SSTU mod_x000a__x000a_    MODULE_x000a_    { name = ModuleTagDecoupler }_x000a__x000a_}"/>
            <filter val="@PART[SSTU-SC-GEN-FR-W]:FOR[xxxRP0]_x000a_{_x000a_    %TechRequired = start_x000a_    %cost = 2_x000a_    %entryCost = 0_x000a_    RP0conf = true_x000a_    @description ^=:$: From SSTU mod_x000a__x000a_    MODULE_x000a_    { name = ModuleTagDecoupler }_x000a__x000a_}"/>
            <filter val="@PART[SSTU-SC-GEN-HGA]:FOR[xxxRP0]_x000a_{_x000a_    %TechRequired = advancedComms_x000a_    %cost = 1000_x000a_    %entryCost = 35000_x000a_    RP0conf = true_x000a_    @description ^=:$: From SSTU mod_x000a_}"/>
            <filter val="@PART[SSTU-SC-GEN-IPA-N]:FOR[xxxRP0]_x000a_{_x000a_    %TechRequired = materialsScienceAdvCapsules_x000a_    %cost = 0_x000a_    %entryCost = 0_x000a_    RP0conf = true_x000a_    @description ^=:$: From SSTU mod_x000a__x000a_    MODULE_x000a_    { name = ModuleTagDecoupler }_x000a__x000a_}"/>
            <filter val="@PART[SSTU-SC-GEN-IPA-W]:FOR[xxxRP0]_x000a_{_x000a_    %TechRequired = materialsScienceAdvCapsules_x000a_    %cost = 0_x000a_    %entryCost = 0_x000a_    RP0conf = true_x000a_    @description ^=:$: From SSTU mod_x000a__x000a_    MODULE_x000a_    { name = ModuleTagDecoupler }_x000a__x000a_}"/>
            <filter val="@PART[SSTU-SC-GEN-ISDC]:FOR[xxxRP0]_x000a_{_x000a_    %TechRequired = start_x000a_    %cost = 8.925_x000a_    %entryCost = 0_x000a_    RP0conf = true_x000a_    @description ^=:$: From SSTU mod_x000a__x000a_    MODULE_x000a_    { name = ModuleTagDecoupler }_x000a__x000a_}"/>
            <filter val="@PART[SSTU-SC-GEN-PDC]:FOR[xxxRP0]_x000a_{_x000a_    %TechRequired = earlyMaterialsScience_x000a_    %cost = 0_x000a_    %entryCost = 0_x000a_    RP0conf = true_x000a_    @description ^=:$: From SSTU mod_x000a__x000a_    MODULE_x000a_    { name = ModuleTagDecoupler }_x000a__x000a_}"/>
            <filter val="@PART[SSTU-SC-GEN-RBDC]:FOR[xxxRP0]_x000a_{_x000a_    %TechRequired = materialsScienceSatellite_x000a_    %cost = 53.55_x000a_    %entryCost = 0_x000a_    RP0conf = true_x000a_    @description ^=:$: From SSTU mod_x000a__x000a_    MODULE_x000a_    { name = ModuleTagDecoupler }_x000a__x000a_}"/>
            <filter val="@PART[SSTU-SC-GEN-RCS-4A-V]:FOR[xxxRP0]_x000a_{_x000a_    %TechRequired = advancedFlightControl_x000a_    %cost = 100_x000a_    %entryCost = 2000_x000a_    RP0conf = true_x000a_    @description ^=:$: From SSTU mod_x000a__x000a_    MODULE_x000a_    { name = ModuleTagEngineLiquidTurbo }_x000a__x000a_}"/>
            <filter val="@PART[SSTU-SC-GEN-RCS-4F-T]:FOR[xxxRP0]_x000a_{_x000a_    %TechRequired = earlyDocking_x000a_    %cost = 35_x000a_    %entryCost = 2000_x000a_    RP0conf = true_x000a_    @description ^=:$: From SSTU mod_x000a__x000a_    MODULE_x000a_    { name = ModuleTagEngineLiquidPF }_x000a__x000a_}"/>
            <filter val="@PART[SSTU-SC-GEN-RCS-4F-V]:FOR[xxxRP0]_x000a_{_x000a_    %TechRequired = advancedFlightControl_x000a_    %cost = 100_x000a_    %entryCost = 2000_x000a_    RP0conf = true_x000a_    @description ^=:$: From SSTU mod_x000a__x000a_    MODULE_x000a_    { name = ModuleTagEngineLiquidTurbo }_x000a__x000a_}"/>
            <filter val="@PART[SSTU-SC-GEN-RCS-5F-V]:FOR[xxxRP0]_x000a_{_x000a_    %TechRequired = earlyDocking_x000a_    %cost = 50_x000a_    %entryCost = 2000_x000a_    RP0conf = true_x000a_    @description ^=:$: From SSTU mod_x000a__x000a_    MODULE_x000a_    { name = ModuleTagEngineLiquidPF }_x000a__x000a_}"/>
            <filter val="@PART[SSTU-SC-GEN-RCS-6A-T]:FOR[xxxRP0]_x000a_{_x000a_    %TechRequired = earlyDocking_x000a_    %cost = 50_x000a_    %entryCost = 2000_x000a_    RP0conf = true_x000a_    @description ^=:$: From SSTU mod_x000a__x000a_    MODULE_x000a_    { name = ModuleTagEngineLiquidPF }_x000a__x000a_}"/>
            <filter val="@PART[SSTU-SC-GEN-RCS-8A-T]:FOR[xxxRP0]_x000a_{_x000a_    %TechRequired = earlyDocking_x000a_    %cost = 50_x000a_    %entryCost = 2000_x000a_    RP0conf = true_x000a_    @description ^=:$: From SSTU mod_x000a__x000a_    MODULE_x000a_    { name = ModuleTagEngineLiquidPF }_x000a__x000a_}"/>
            <filter val="@PART[SSTU-SC-TANK-MFT-A]:FOR[xxxRP0]_x000a_{_x000a_    %TechRequired = start_x000a_    %cost = 100_x000a_    %entryCost = 2000_x000a_    RP0conf = true_x000a_    @description ^=:$: From SSTU mod_x000a_}"/>
            <filter val="@PART[SSTU-SC-TANK-MFT-D]:FOR[xxxRP0]_x000a_{_x000a_    %TechRequired = earlyMaterialsScience_x000a_    %cost = 100_x000a_    %entryCost = 1000_x000a_    RP0conf = true_x000a_    @description ^=:$: From SSTU mod_x000a_}"/>
            <filter val="@PART[SSTU-SC-TANK-MFT-L]:FOR[xxxRP0]_x000a_{_x000a_    %TechRequired = materialsScienceAdvCapsules_x000a_    %cost = 75_x000a_    %entryCost = 500_x000a_    RP0conf = true_x000a_    @description ^=:$: From SSTU mod_x000a_}"/>
            <filter val="@PART[SSTU-SC-TANK-MFT-R]:FOR[xxxRP0]_x000a_{_x000a_    %TechRequired = earlyMaterialsScience_x000a_    %cost = 50_x000a_    %entryCost = 300_x000a_    RP0conf = true_x000a_    @description ^=:$: From SSTU mod_x000a_}"/>
            <filter val="@PART[SSTU-SC-TANK-MFT-S]:FOR[xxxRP0]_x000a_{_x000a_    %TechRequired = materialsScienceSpaceStation_x000a_    %cost = 1_x000a_    %entryCost = 1000_x000a_    RP0conf = true_x000a_    @description ^=:$: From SSTU mod_x000a_}"/>
            <filter val="@PART[SSTU-SC-TANK-MUS-CB]:FOR[xxxRP0]_x000a_{_x000a_    %TechRequired = materialsScienceAdvCapsules_x000a_    %cost = 90_x000a_    %entryCost = 800_x000a_    RP0conf = true_x000a_    @description ^=:$: From SSTU mod_x000a_}"/>
            <filter val="@PART[SSTU-SC-TANK-MUS-ST]:FOR[xxxRP0]_x000a_{_x000a_    %TechRequired = materialsScienceAdvCapsules_x000a_    %cost = 90_x000a_    %entryCost = 800_x000a_    RP0conf = true_x000a_    @description ^=:$: From SSTU mod_x000a_}"/>
            <filter val="@PART[stackBiCoupler]:FOR[xxxRP0]_x000a_{_x000a_    %TechRequired = materialsScienceSatellite_x000a_    %cost = 400_x000a_    %entryCost = 3200_x000a_    RP0conf = false_x000a_    @description ^=:$: From Stock (RO Config) mod_x000a_}"/>
            <filter val="@PART[stackDecoupler]:FOR[xxxRP0]_x000a_{_x000a_    %TechRequired = earlyMaterialsScience_x000a_    %cost = 10_x000a_    %entryCost = 200_x000a_    RP0conf = true_x000a_    @description ^=:$: From Stock (RO Config) mod_x000a__x000a_    MODULE_x000a_    { name = ModuleTagDecoupler }_x000a__x000a_}"/>
            <filter val="@PART[stackDecouplerMini]:FOR[xxxRP0]_x000a_{_x000a_    %TechRequired = start_x000a_    %cost = 2_x000a_    %entryCost = 40_x000a_    RP0conf = true_x000a_    @description ^=:$: From Stock (RO Config) mod_x000a__x000a_    MODULE_x000a_    { name = ModuleTagDecoupler }_x000a__x000a_}"/>
            <filter val="@PART[stackPoint1]:FOR[xxxRP0]_x000a_{_x000a_    %TechRequired = materialsScienceSatellite_x000a_    %cost = 10_x000a_    %entryCost = 500_x000a_    RP0conf = true_x000a_    @description ^=:$: From Stock (RO Config) mod_x000a_}"/>
            <filter val="@PART[stackQuadCoupler]:FOR[xxxRP0]_x000a_{_x000a_    %TechRequired = materialsScienceHuman_x000a_    %cost = 2000_x000a_    %entryCost = 4200_x000a_    RP0conf = false_x000a_    @description ^=:$: From Stock (RO Config) mod_x000a_}"/>
            <filter val="@PART[stackSeparator]:FOR[xxxRP0]_x000a_{_x000a_    %TechRequired = materialsScienceAdvCapsules_x000a_    %cost = 600_x000a_    %entryCost = 7200_x000a_    RP0conf = false_x000a_    @description ^=:$: From Stock (RO Config) mod_x000a_}"/>
            <filter val="@PART[stackSeparatorBig]:FOR[xxxRP0]_x000a_{_x000a_    %TechRequired = materialsScienceAdvCapsules_x000a_    %cost = 900_x000a_    %entryCost = 9200_x000a_    RP0conf = false_x000a_    @description ^=:$: From Stock (RO Config) mod_x000a_}"/>
            <filter val="@PART[stackSeparatorMini]:FOR[xxxRP0]_x000a_{_x000a_    %TechRequired = earlyMaterialsScience_x000a_    %cost = 450_x000a_    %entryCost = 6200_x000a_    RP0conf = false_x000a_    @description ^=:$: From Stock (RO Config) mod_x000a_}"/>
            <filter val="@PART[stackTriCoupler]:FOR[xxxRP0]_x000a_{_x000a_    %TechRequired = materialsScienceSatellite_x000a_    %cost = 50_x000a_    %entryCost = 1000_x000a_    RP0conf = true_x000a_    @description ^=:$: From Stock (RO Config) mod_x000a_}"/>
            <filter val="@PART[StandardCtrlSrf]:FOR[xxxRP0]_x000a_{_x000a_    %TechRequired = start_x000a_    %cost = 25_x000a_    %entryCost = 500_x000a_    RP0conf = true_x000a_    @description ^=:$: From Stock (RO Config) mod_x000a_}"/>
            <filter val="@PART[standardNoseCone]:FOR[xxxRP0]_x000a_{_x000a_    %TechRequired = start_x000a_    %cost = 10_x000a_    %entryCost = 200_x000a_    RP0conf = true_x000a_    @description ^=:$: From Stock (RO Config) mod_x000a_}"/>
            <filter val="@PART[STAR5D]:FOR[xxxRP0]_x000a_{_x000a_    %TechRequired = solids1992_x000a_    %cost = 2700_x000a_    %entryCost = 8000_x000a_    RP0conf = false_x000a_    @description ^=:$: From Niche Parts mod_x000a__x000a_    MODULE_x000a_    { name = ModuleTagEngineSolid }_x000a__x000a_}"/>
            <filter val="@PART[STAR8]:FOR[xxxRP0]_x000a_{_x000a_    %TechRequired = solids2009_x000a_    %cost = 2700_x000a_    %entryCost = 8000_x000a_    RP0conf = false_x000a_    @description ^=:$: From Niche Parts mod_x000a__x000a_    MODULE_x000a_    { name = ModuleTagEngineSolid }_x000a__x000a_}"/>
            <filter val="@PART[stationHubLarge]:FOR[xxxRP0]_x000a_{_x000a_    %TechRequired = earlySpaceStations_x000a_    %cost = 200_x000a_    %entryCost = 4000_x000a_    RP0conf = true_x000a_    @description ^=:$: From Ven Stock Revamp mod_x000a__x000a_    MODULE_x000a_    { name = ModuleTagHumanRated }_x000a__x000a_}"/>
            <filter val="@PART[STEERING_MOTOR_RD0110engine]:FOR[xxxRP0]_x000a_{_x000a_    %TechRequired = orbitalRocketry1960_x000a_    %cost = 20_x000a_    %entryCost = 400_x000a_    RP0conf = true_x000a_    @description ^=:$: From RealEngines mod_x000a__x000a_    MODULE_x000a_    { name = ModuleTagEngineLiquidTurbo }_x000a__x000a_}"/>
            <filter val="@PART[structuralIBeam1]:FOR[xxxRP0]_x000a_{_x000a_    %TechRequired = start_x000a_    %cost = 10_x000a_    %entryCost = 200_x000a_    RP0conf = true_x000a_    @description ^=:$: From Stock (RO Config) mod_x000a_}"/>
            <filter val="@PART[structuralIBeam2]:FOR[xxxRP0]_x000a_{_x000a_    %TechRequired = start_x000a_    %cost = 10_x000a_    %entryCost = 200_x000a_    RP0conf = true_x000a_    @description ^=:$: From Stock (RO Config) mod_x000a_}"/>
            <filter val="@PART[structuralIBeam3]:FOR[xxxRP0]_x000a_{_x000a_    %TechRequired = start_x000a_    %cost = 10_x000a_    %entryCost = 200_x000a_    RP0conf = true_x000a_    @description ^=:$: From Stock (RO Config) mod_x000a_}"/>
            <filter val="@PART[structuralMiniNode]:FOR[xxxRP0]_x000a_{_x000a_    %TechRequired = start_x000a_    %cost = 10_x000a_    %entryCost = 200_x000a_    RP0conf = true_x000a_    @description ^=:$: From Stock (RO Config) mod_x000a_}"/>
            <filter val="@PART[structuralPanel1]:FOR[xxxRP0]_x000a_{_x000a_    %TechRequired = start_x000a_    %cost = 10_x000a_    %entryCost = 200_x000a_    RP0conf = true_x000a_    @description ^=:$: From Stock (RO Config) mod_x000a_}"/>
            <filter val="@PART[structuralPanel2]:FOR[xxxRP0]_x000a_{_x000a_    %TechRequired = start_x000a_    %cost = 20_x000a_    %entryCost = 400_x000a_    RP0conf = true_x000a_    @description ^=:$: From Stock (RO Config) mod_x000a_}"/>
            <filter val="@PART[structuralPylon]:FOR[xxxRP0]_x000a_{_x000a_    %TechRequired = start_x000a_    %cost = 20_x000a_    %entryCost = 400_x000a_    RP0conf = true_x000a_    @description ^=:$: From Stock (RO Config) mod_x000a_}"/>
            <filter val="@PART[structuralWing]:FOR[xxxRP0]_x000a_{_x000a_    %TechRequired = start_x000a_    %cost = 25_x000a_    %entryCost = 500_x000a_    RP0conf = true_x000a_    @description ^=:$: From Stock (RO Config) mod_x000a_}"/>
            <filter val="@PART[structuralWing2]:FOR[xxxRP0]_x000a_{_x000a_    %TechRequired = start_x000a_    %cost = 60_x000a_    %entryCost = 1200_x000a_    RP0conf = true_x000a_    @description ^=:$: From Stock (RO Config) mod_x000a_}"/>
            <filter val="@PART[structuralWing3]:FOR[xxxRP0]_x000a_{_x000a_    %TechRequired = start_x000a_    %cost = 45_x000a_    %entryCost = 900_x000a_    RP0conf = true_x000a_    @description ^=:$: From Stock (RO Config) mod_x000a_}"/>
            <filter val="@PART[structuralWing4]:FOR[xxxRP0]_x000a_{_x000a_    %TechRequired = start_x000a_    %cost = 10_x000a_    %entryCost = 200_x000a_    RP0conf = true_x000a_    @description ^=:$: From Stock (RO Config) mod_x000a_}"/>
            <filter val="@PART[strutConnector]:FOR[xxxRP0]_x000a_{_x000a_    %TechRequired = start_x000a_    %cost = 5_x000a_    %entryCost = 100_x000a_    RP0conf = true_x000a_    @description ^=:$: From Stock (RO Config) mod_x000a_}"/>
            <filter val="@PART[strutCube]:FOR[xxxRP0]_x000a_{_x000a_    %TechRequired = start_x000a_    %cost = 2_x000a_    %entryCost = 40_x000a_    RP0conf = true_x000a_    @description ^=:$: From Stock (RO Config) mod_x000a_}"/>
            <filter val="@PART[strutCube3way]:FOR[xxxRP0]_x000a_{_x000a_    %TechRequired = materialsScienceLunar_x000a_    %cost = 20_x000a_    %entryCost = 5800_x000a_    RP0conf = false_x000a_    @description ^=:$: From Stock (RO Config) mod_x000a_}"/>
            <filter val="@PART[strutCube90]:FOR[xxxRP0]_x000a_{_x000a_    %TechRequired = materialsScienceLunar_x000a_    %cost = 18_x000a_    %entryCost = 5800_x000a_    RP0conf = false_x000a_    @description ^=:$: From Stock (RO Config) mod_x000a_}"/>
            <filter val="@PART[strutCubeLarge]:FOR[xxxRP0]_x000a_{_x000a_    %TechRequired = start_x000a_    %cost = 15_x000a_    %entryCost = 300_x000a_    RP0conf = true_x000a_    @description ^=:$: From Stock (RO Config) mod_x000a_}"/>
            <filter val="@PART[strutCubeMedium]:FOR[xxxRP0]_x000a_{_x000a_    %TechRequired = start_x000a_    %cost = 8_x000a_    %entryCost = 160_x000a_    RP0conf = true_x000a_    @description ^=:$: From Stock (RO Config) mod_x000a_}"/>
            <filter val="@PART[strutCubeMountingPlate]:FOR[xxxRP0]_x000a_{_x000a_    %TechRequired = materialsScienceLunar_x000a_    %cost = 30_x000a_    %entryCost = 5800_x000a_    RP0conf = false_x000a_    @description ^=:$: From Stock (RO Config) mod_x000a_}"/>
            <filter val="@PART[strutCubeOCTOAdapter]:FOR[xxxRP0]_x000a_{_x000a_    %TechRequired = materialsScienceLunar_x000a_    %cost = 30_x000a_    %entryCost = 5800_x000a_    RP0conf = false_x000a_    @description ^=:$: From Stock (RO Config) mod_x000a_}"/>
            <filter val="@PART[strutCubeS0Adapter]:FOR[xxxRP0]_x000a_{_x000a_    %TechRequired = materialsScienceLunar_x000a_    %cost = 30_x000a_    %entryCost = 5800_x000a_    RP0conf = false_x000a_    @description ^=:$: From Stock (RO Config) mod_x000a_}"/>
            <filter val="@PART[strutCubeSmall]:FOR[xxxRP0]_x000a_{_x000a_    %TechRequired = start_x000a_    %cost = 4_x000a_    %entryCost = 80_x000a_    RP0conf = true_x000a_    @description ^=:$: From Stock (RO Config) mod_x000a_}"/>
            <filter val="@PART[strutOcto]:FOR[xxxRP0]_x000a_{_x000a_    %TechRequired = start_x000a_    %cost = 7_x000a_    %entryCost = 140_x000a_    RP0conf = true_x000a_    @description ^=:$: From Stock (RO Config) mod_x000a_}"/>
            <filter val="@PART[strutsoportec1]:FOR[xxxRP0]_x000a_{_x000a_    %TechRequired = earlyMaterialsScience_x000a_    %cost = 30_x000a_    %entryCost = 600_x000a_    RP0conf = true_x000a_    @description ^=:$: From AIES mod_x000a_}"/>
            <filter val="@PART[SuperDraco_Double]:FOR[xxxRP0]_x000a_{_x000a_    %TechRequired = gridFins_x000a_    %cost = 124_x000a_    %entryCost = 1240_x000a_    RP0conf = true_x000a_    @description ^=:$: From Niche Parts mod_x000a__x000a_    MODULE_x000a_    { name = ModuleTagEngineLiquidPF }_x000a__x000a_}"/>
            <filter val="@PART[SuperDraco_Single]:FOR[xxxRP0]_x000a_{_x000a_    %TechRequired = gridFins_x000a_    %cost = 62_x000a_    %entryCost = 1240_x000a_    RP0conf = true_x000a_    @description ^=:$: From Niche Parts mod_x000a__x000a_    MODULE_x000a_    { name = ModuleTagEngineLiquidPF }_x000a__x000a_}"/>
            <filter val="@PART[SuperDrago]:FOR[xxxRP0]_x000a_{_x000a_    %TechRequired = gridFins_x000a_    %cost = 124_x000a_    %entryCost = 1240_x000a_    RP0conf = true_x000a_    @description ^=:$: From RealEngines mod_x000a__x000a_    MODULE_x000a_    { name = ModuleTagEngineLiquidPF }_x000a__x000a_}"/>
            <filter val="@PART[SurfAntenna]:FOR[xxxRP0]_x000a_{_x000a_    %TechRequired = start_x000a_    %cost = 20_x000a_    %entryCost = 100_x000a_    RP0conf = true_x000a_    @description ^=:$: From Stock (RO Config) mod_x000a__x000a_    MODULE_x000a_    { name = ModuleTagInstruments }_x000a__x000a_}"/>
            <filter val="@PART[sweptWing]:FOR[xxxRP0]_x000a_{_x000a_    %TechRequired = start_x000a_    %cost = 145_x000a_    %entryCost = 2900_x000a_    RP0conf = true_x000a_    @description ^=:$: From Stock (RO Config) mod_x000a_}"/>
            <filter val="@PART[sweptWing1]:FOR[xxxRP0]_x000a_{_x000a_    %TechRequired = start_x000a_    %cost = 55_x000a_    %entryCost = 1100_x000a_    RP0conf = true_x000a_    @description ^=:$: From Stock (RO Config) mod_x000a_}"/>
            <filter val="@PART[sweptWing2]:FOR[xxxRP0]_x000a_{_x000a_    %TechRequired = start_x000a_    %cost = 140_x000a_    %entryCost = 2800_x000a_    RP0conf = true_x000a_    @description ^=:$: From Stock (RO Config) mod_x000a_}"/>
            <filter val="@PART[SXT_Jumo213A]:FOR[xxxRP0]_x000a_{_x000a_    %TechRequired = start_x000a_    %cost = 20_x000a_    %entryCost = 400_x000a_    RP0conf = true_x000a_    @description ^=:$: From SXT mod_x000a__x000a_    MODULE_x000a_    { name = ModuleTagHabitable }_x000a__x000a_}"/>
            <filter val="@PART[SXT375mProbe]:FOR[xxxRP0]_x000a_{_x000a_    %TechRequired = interplanetaryProbes_x000a_    %cost = 1500_x000a_    %entryCost = 30000_x000a_    RP0conf = true_x000a_    @description ^=:$: From SXT mod_x000a__x000a_    MODULE_x000a_    { name = ModuleTagAvionics }_x000a__x000a_}"/>
            <filter val="@PART[SXTAirbag]:FOR[xxxRP0]_x000a_{_x000a_    %TechRequired = lunarRatedHeatshields_x000a_    %cost = 200_x000a_    %entryCost = 20000_x000a_    RP0conf = true_x000a_    @description ^=:$: From SXT mod_x000a_}"/>
            <filter val="@PART[SXTAirbagSmall]:FOR[xxxRP0]_x000a_{_x000a_    %TechRequired = lunarRatedHeatshields_x000a_    %cost = 150_x000a_    %entryCost = 15000_x000a_    RP0conf = true_x000a_    @description ^=:$: From SXT mod_x000a_}"/>
            <filter val="@PART[SXTAlouetteI]:FOR[xxxRP0]_x000a_{_x000a_    %TechRequired = improvedAvionics_x000a_    %cost = 200_x000a_    %entryCost = 4000_x000a_    RP0conf = true_x000a_    @description ^=:$: From SXT mod_x000a__x000a_    MODULE_x000a_    { name = ModuleTagAvionics }_x000a__x000a_}"/>
            <filter val="@PART[SXTAntenna]:FOR[xxxRP0]_x000a_{_x000a_    %TechRequired = start_x000a_    %cost = 1_x000a_    %entryCost = 20_x000a_    RP0conf = true_x000a_    @description ^=:$: From SXT mod_x000a__x000a_    MODULE_x000a_    { name = ModuleTagInstruments }_x000a__x000a_}"/>
            <filter val="@PART[SXTBlackAdder]:FOR[xxxRP0]_x000a_{_x000a_    %TechRequired = orbitalRocketry1956_x000a_    %cost = 500_x000a_    %entryCost = 10000_x000a_    RP0conf = true_x000a_    @description ^=:$: From SXT mod_x000a__x000a_    MODULE_x000a_    { name = ModuleTagEngineLiquidTurbo }_x000a__x000a_}"/>
            <filter val="@PART[SXTBlackAdder2]:FOR[xxxRP0]_x000a_{_x000a_    %TechRequired = orbitalRocketry1956_x000a_    %cost = 200_x000a_    %entryCost = 4000_x000a_    RP0conf = true_x000a_    @description ^=:$: From SXT mod_x000a__x000a_    MODULE_x000a_    { name = ModuleTagEngineLiquidTurbo }_x000a__x000a_}"/>
            <filter val="@PART[SXTBuzzard]:FOR[xxxRP0]_x000a_{_x000a_    %TechRequired = start_x000a_    %cost = 30_x000a_    %entryCost = 600_x000a_    RP0conf = true_x000a_    @description ^=:$: From SXT mod_x000a__x000a_    MODULE_x000a_    { name = ModuleTagHabitable }_x000a__x000a_}"/>
            <filter val="@PART[SXTCargoBay1]:FOR[xxxRP0]_x000a_{_x000a_    %TechRequired = matureSupersonic_x000a_    %cost = 520_x000a_    %entryCost = 14000_x000a_    RP0conf = false_x000a_    @description ^=:$: From SXT mod_x000a_}"/>
            <filter val="@PART[SXTCastor30]:FOR[xxxRP0]_x000a_{_x000a_    %TechRequired = solids1967_x000a_    %cost = 172_x000a_    %entryCost = 3440_x000a_    RP0conf = true_x000a_    @description ^=:$: From SXT mod_x000a__x000a_    MODULE_x000a_    { name = ModuleTagEngineSolid }_x000a__x000a_}"/>
            <filter val="@PART[SXTClyde]:FOR[xxxRP0]_x000a_{_x000a_    %TechRequired = supersonicFlightRP0_x000a_    %cost = 20_x000a_    %entryCost = 400_x000a_    RP0conf = true_x000a_    @description ^=:$: From SXT mod_x000a__x000a_    MODULE_x000a_    { name = ModuleTagHabitable }_x000a__x000a_}"/>
            <filter val="@PART[SXTDepolyRTGI]:FOR[xxxRP0]_x000a_{_x000a_    %TechRequired = gphsRTG_x000a_    %cost = 13205_x000a_    %entryCost = 132050_x000a_    RP0conf = true_x000a_    @description ^=:$: From SXT mod_x000a__x000a_    MODULE_x000a_    { name = ModuleTagNuclear }_x000a__x000a_}"/>
            <filter val="@PART[SXTDepolyRTGII]:FOR[xxxRP0]_x000a_{_x000a_    %TechRequired = gphsRTG_x000a_    %cost = 13205_x000a_    %entryCost = 132050_x000a_    RP0conf = true_x000a_    @description ^=:$: From SXT mod_x000a__x000a_    MODULE_x000a_    { name = ModuleTagNuclear }_x000a__x000a_}"/>
            <filter val="@PART[SXTelevonLarge]:FOR[xxxRP0]_x000a_{_x000a_    %TechRequired = start_x000a_    %cost = 115_x000a_    %entryCost = 2300_x000a_    RP0conf = true_x000a_    @description ^=:$: From SXT mod_x000a_}"/>
            <filter val="@PART[SXTelevonSmall]:FOR[xxxRP0]_x000a_{_x000a_    %TechRequired = start_x000a_    %cost = 25_x000a_    %entryCost = 500_x000a_    RP0conf = true_x000a_    @description ^=:$: From SXT mod_x000a_}"/>
            <filter val="@PART[SXTelevonSmallHalf]:FOR[xxxRP0]_x000a_{_x000a_    %TechRequired = start_x000a_    %cost = 15_x000a_    %entryCost = 300_x000a_    RP0conf = true_x000a_    @description ^=:$: From SXT mod_x000a_}"/>
            <filter val="@PART[SXTelevonVeryLarge]:FOR[xxxRP0]_x000a_{_x000a_    %TechRequired = start_x000a_    %cost = 185_x000a_    %entryCost = 3700_x000a_    RP0conf = true_x000a_    @description ^=:$: From SXT mod_x000a_}"/>
            <filter val="@PART[SXTEntenteCordiale]:FOR[xxxRP0]_x000a_{_x000a_    %TechRequired = advancedJetEngines_x000a_    %cost = 5320_x000a_    %entryCost = 106400_x000a_    RP0conf = true_x000a_    @description ^=:$: From SXT mod_x000a__x000a_    MODULE_x000a_    { name = ModuleTagHabitable }_x000a__x000a_}"/>
            <filter val="@PART[SXTFuel625m]:FOR[xxxRP0]_x000a_{_x000a_    %TechRequired = start_x000a_    %cost = 30_x000a_    %entryCost = 600_x000a_    RP0conf = true_x000a_    @description ^=:$: From SXT mod_x000a_}"/>
            <filter val="@PART[SXTHECSRanger]:FOR[xxxRP0]_x000a_{_x000a_    %TechRequired = interplanetaryProbes_x000a_    %cost = 1200_x000a_    %entryCost = 24000_x000a_    RP0conf = true_x000a_    @description ^=:$: From SXT mod_x000a_}"/>
            <filter val="@PART[SXTInlineAirIntake]:FOR[xxxRP0]_x000a_{_x000a_    %TechRequired = start_x000a_    %cost = 20_x000a_    %entryCost = 400_x000a_    RP0conf = true_x000a_    @description ^=:$: From SXT mod_x000a_}"/>
            <filter val="@PART[SXTJ213]:FOR[xxxRP0]_x000a_{_x000a_    %TechRequired = start_x000a_    %cost = 30_x000a_    %entryCost = 600_x000a_    RP0conf = true_x000a_    @description ^=:$: From SXT mod_x000a__x000a_    MODULE_x000a_    { name = ModuleTagHabitable }_x000a__x000a_}"/>
            <filter val="@PART[SXTK1Base5m]:FOR[xxxRP0]_x000a_{_x000a_    %TechRequired = stagedCombustion1969_x000a_    %cost = 2850_x000a_    %entryCost = 9000_x000a_    RP0conf = false_x000a_    @description ^=:$: From SXT mod_x000a_}"/>
            <filter val="@PART[SXTK1BaseLarge]:FOR[xxxRP0]_x000a_{_x000a_    %TechRequired = stagedCombustion1969_x000a_    %cost = 22050_x000a_    %entryCost = 20000_x000a_    RP0conf = false_x000a_    @description ^=:$: From SXT mod_x000a_}"/>
            <filter val="@PART[SXTK1Decoupler]:FOR[xxxRP0]_x000a_{_x000a_    %TechRequired = materialsScienceLunar_x000a_    %cost = 250_x000a_    %entryCost = 5000_x000a_    RP0conf = true_x000a_    @description ^=:$: From SXT mod_x000a__x000a_    MODULE_x000a_    { name = ModuleTagDecoupler }_x000a__x000a_}"/>
            <filter val="@PART[SXTK1Decoupler2]:FOR[xxxRP0]_x000a_{_x000a_    %TechRequired = materialsScienceLunar_x000a_    %cost = 500_x000a_    %entryCost = 10000_x000a_    RP0conf = true_x000a_    @description ^=:$: From SXT mod_x000a__x000a_    MODULE_x000a_    { name = ModuleTagDecoupler }_x000a__x000a_}"/>
            <filter val="@PART[SXTKD170]:FOR[xxxRP0]_x000a_{_x000a_    %TechRequired = stagedCombustion1986_x000a_    %cost = 5400_x000a_    %entryCost = 108000_x000a_    RP0conf = true_x000a_    @description ^=:$: From SXT mod_x000a__x000a_    MODULE_x000a_    { name = ModuleTagEngineLiquidTurbo }_x000a__x000a_}"/>
            <filter val="@PART[SXTKDBTsar2]:FOR[xxxRP0]_x000a_{_x000a_    %TechRequired = materialsScienceLunar_x000a_    %cost = 13000_x000a_    %entryCost = 46600_x000a_    RP0conf = false_x000a_    @description ^=:$: From SXT mod_x000a_}"/>
            <filter val="@PART[SXTKDBTsar25to375]:FOR[xxxRP0]_x000a_{_x000a_    %TechRequired = materialsScienceLunar_x000a_    %cost = 6500_x000a_    %entryCost = 32600_x000a_    RP0conf = false_x000a_    @description ^=:$: From SXT mod_x000a_}"/>
            <filter val="@PART[SXTKDBTsar3]:FOR[xxxRP0]_x000a_{_x000a_    %TechRequired = materialsScienceLunar_x000a_    %cost = 13000_x000a_    %entryCost = 46600_x000a_    RP0conf = false_x000a_    @description ^=:$: From SXT mod_x000a_}"/>
            <filter val="@PART[SXTke111]:FOR[xxxRP0]_x000a_{_x000a_    %TechRequired = start_x000a_    %cost = 30_x000a_    %entryCost = 600_x000a_    RP0conf = true_x000a_    @description ^=:$: From SXT mod_x000a__x000a_    MODULE_x000a_    { name = ModuleTagHabitable }_x000a__x000a_}"/>
            <filter val="@PART[SXTKe90TurboJet]:FOR[xxxRP0]_x000a_{_x000a_    %TechRequired = refinedTurbofans_x000a_    %cost = 1000_x000a_    %entryCost = 20000_x000a_    RP0conf = true_x000a_    @description ^=:$: From SXT mod_x000a_}"/>
            <filter val="@PART[SXTKO211Dprop]:FOR[xxxRP0]_x000a_{_x000a_    %TechRequired = start_x000a_    %cost = 16_x000a_    %entryCost = 320_x000a_    RP0conf = true_x000a_    @description ^=:$: From SXT mod_x000a__x000a_    MODULE_x000a_    { name = ModuleTagHabitable }_x000a__x000a_}"/>
            <filter val="@PART[SXTlaunchclamp1]:FOR[xxxRP0]_x000a_{_x000a_    %TechRequired = start_x000a_    %cost = 10_x000a_    %entryCost = 200_x000a_    RP0conf = true_x000a_    @description ^=:$: From SXT mod_x000a_}"/>
            <filter val="@PART[SXTMerlin46Prop]:FOR[xxxRP0]_x000a_{_x000a_    %TechRequired = start_x000a_    %cost = 19_x000a_    %entryCost = 380_x000a_    RP0conf = true_x000a_    @description ^=:$: From SXT mod_x000a_}"/>
            <filter val="@PART[SXTMerlin66prop]:FOR[xxxRP0]_x000a_{_x000a_    %TechRequired = start_x000a_    %cost = 20_x000a_    %entryCost = 400_x000a_    RP0conf = true_x000a_    @description ^=:$: From SXT mod_x000a_}"/>
            <filter val="@PART[SXTMiniJet]:FOR[xxxRP0]_x000a_{_x000a_    %TechRequired = refinedTurbofans_x000a_    %cost = 93_x000a_    %entryCost = 1860_x000a_    RP0conf = true_x000a_    @description ^=:$: From SXT mod_x000a_}"/>
            <filter val="@PART[SXTmk3Cockpit52]:FOR[xxxRP0]_x000a_{_x000a_    %TechRequired = matureSupersonic_x000a_    %cost = 2064_x000a_    %entryCost = 41279_x000a_    RP0conf = true_x000a_    @description ^=:$: From SXT mod_x000a__x000a_    MODULE_x000a_    { name = ModuleTagHabitable }_x000a__x000a_}"/>
            <filter val="@PART[SXTMTVGirder]:FOR[xxxRP0]_x000a_{_x000a_    %TechRequired = improvedOrbitalConstruction_x000a_    %cost = 990_x000a_    %entryCost = 19800_x000a_    RP0conf = true_x000a_    @description ^=:$: From SXT mod_x000a_}"/>
            <filter val="@PART[SXTMTVGirderBasic]:FOR[xxxRP0]_x000a_{_x000a_    %TechRequired = improvedOrbitalConstruction_x000a_    %cost = 320_x000a_    %entryCost = 6400_x000a_    RP0conf = true_x000a_    @description ^=:$: From SXT mod_x000a_}"/>
            <filter val="@PART[SXTMTVGirderOpen]:FOR[xxxRP0]_x000a_{_x000a_    %TechRequired = improvedOrbitalConstruction_x000a_    %cost = 660_x000a_    %entryCost = 13200_x000a_    RP0conf = true_x000a_    @description ^=:$: From SXT mod_x000a_}"/>
            <filter val="@PART[SXTMTVGirderOpenMedium]:FOR[xxxRP0]_x000a_{_x000a_    %TechRequired = improvedOrbitalConstruction_x000a_    %cost = 330_x000a_    %entryCost = 6600_x000a_    RP0conf = true_x000a_    @description ^=:$: From SXT mod_x000a_}"/>
            <filter val="@PART[SXTMTVGirderOpenSmall]:FOR[xxxRP0]_x000a_{_x000a_    %TechRequired = improvedOrbitalConstruction_x000a_    %cost = 165_x000a_    %entryCost = 3300_x000a_    RP0conf = true_x000a_    @description ^=:$: From SXT mod_x000a_}"/>
            <filter val="@PART[SXTn1GridFin]:FOR[xxxRP0]_x000a_{_x000a_    %TechRequired = dockingCrewTransfer_x000a_    %cost = 640_x000a_    %entryCost = 1800_x000a_    RP0conf = false_x000a_    @description ^=:$: From SXT mod_x000a_}"/>
            <filter val="@PART[SXTNK12M]:FOR[xxxRP0]_x000a_{_x000a_    %TechRequired = highSpeedFlight_x000a_    %cost = 400_x000a_    %entryCost = 8000_x000a_    RP0conf = true_x000a_    @description ^=:$: From SXT mod_x000a_}"/>
            <filter val="@PART[SXTNK21BlockV]:FOR[xxxRP0]_x000a_{_x000a_    %TechRequired = stagedCombustion1969_x000a_    %cost = 2000_x000a_    %entryCost = 40000_x000a_    RP0conf = true_x000a_    @description ^=:$: From SXT mod_x000a__x000a_    MODULE_x000a_    { name = ModuleTagEngineLiquidTurbo }_x000a__x000a_}"/>
            <filter val="@PART[SXTOsaulNoseCockpitAn225]:FOR[xxxRP0]_x000a_{_x000a_    %TechRequired = refinedTurbofans_x000a_    %cost = 3980_x000a_    %entryCost = 79600_x000a_    RP0conf = true_x000a_    @description ^=:$: From SXT mod_x000a__x000a_    MODULE_x000a_    { name = ModuleTagHabitable }_x000a__x000a_}"/>
            <filter val="@PART[SXTOsaulTail]:FOR[xxxRP0]_x000a_{_x000a_    %TechRequired = refinedTurbofans_x000a_    %cost = 200_x000a_    %entryCost = 4000_x000a_    RP0conf = true_x000a_    @description ^=:$: From SXT mod_x000a_}"/>
            <filter val="@PART[SXTOsualHullLarge]:FOR[xxxRP0]_x000a_{_x000a_    %TechRequired = refinedTurbofans_x000a_    %cost = 180_x000a_    %entryCost = 3600_x000a_    RP0conf = true_x000a_    @description ^=:$: From SXT mod_x000a_}"/>
            <filter val="@PART[SXTOsualRadCockpit]:FOR[xxxRP0]_x000a_{_x000a_    %TechRequired = refinedTurbofans_x000a_    %cost = 3500_x000a_    %entryCost = 70000_x000a_    RP0conf = true_x000a_    @description ^=:$: From SXT mod_x000a__x000a_    MODULE_x000a_    { name = ModuleTagHabitable }_x000a__x000a_}"/>
            <filter val="@PART[SXTOsualRadHull]:FOR[xxxRP0]_x000a_{_x000a_    %TechRequired = refinedTurbofans_x000a_    %cost = 120_x000a_    %entryCost = 2400_x000a_    RP0conf = true_x000a_    @description ^=:$: From SXT mod_x000a_}"/>
            <filter val="@PART[SXTOsualRadHullEnd]:FOR[xxxRP0]_x000a_{_x000a_    %TechRequired = refinedTurbofans_x000a_    %cost = 120_x000a_    %entryCost = 2400_x000a_    RP0conf = true_x000a_    @description ^=:$: From SXT mod_x000a_}"/>
            <filter val="@PART[SXTProbeGooo]:FOR[xxxRP0]_x000a_{_x000a_    %TechRequired = start_x000a_    %cost = 100_x000a_    %entryCost = 2000_x000a_    RP0conf = true_x000a_    @description ^=:$: From SXT mod_x000a__x000a_    MODULE_x000a_    { name = ModuleTagInstruments }_x000a__x000a_}"/>
            <filter val="@PART[SXTProtonlikeNoseCone]:FOR[xxxRP0]_x000a_{_x000a_    %TechRequired = start_x000a_    %cost = 10_x000a_    %entryCost = 200_x000a_    RP0conf = true_x000a_    @description ^=:$: From SXT mod_x000a_}"/>
            <filter val="@PART[SXTPWPT6]:FOR[xxxRP0]_x000a_{_x000a_    %TechRequired = matureTurbofans_x000a_    %cost = 19_x000a_    %entryCost = 380_x000a_    RP0conf = true_x000a_    @description ^=:$: From SXT mod_x000a_}"/>
            <filter val="@PART[SXTPWR2800]:FOR[xxxRP0]_x000a_{_x000a_    %TechRequired = start_x000a_    %cost = 32_x000a_    %entryCost = 640_x000a_    RP0conf = true_x000a_    @description ^=:$: From SXT mod_x000a_}"/>
            <filter val="@PART[SXTR280018WProp]:FOR[xxxRP0]_x000a_{_x000a_    %TechRequired = start_x000a_    %cost = 23.7_x000a_    %entryCost = 474_x000a_    RP0conf = true_x000a_    @description ^=:$: From SXT mod_x000a_}"/>
            <filter val="@PART[SXTR280021Prop]:FOR[xxxRP0]_x000a_{_x000a_    %TechRequired = start_x000a_    %cost = 27_x000a_    %entryCost = 540_x000a_    RP0conf = true_x000a_    @description ^=:$: From SXT mod_x000a_}"/>
            <filter val="@PART[SXTRadialAirIntakeShockCone]:FOR[xxxRP0]_x000a_{_x000a_    %TechRequired = matureSupersonic_x000a_    %cost = 20_x000a_    %entryCost = 400_x000a_    RP0conf = true_x000a_    @description ^=:$: From SXT mod_x000a_}"/>
            <filter val="@PART[SXTradialWindow]:FOR[xxxRP0]_x000a_{_x000a_    %TechRequired = start_x000a_    %cost = 1_x000a_    %entryCost = 20_x000a_    RP0conf = true_x000a_    @description ^=:$: From SXT mod_x000a_}"/>
            <filter val="@PART[SXTRCSRack]:FOR[xxxRP0]_x000a_{_x000a_    %TechRequired = improvedFlightControl_x000a_    %cost = 45_x000a_    %entryCost = 2000_x000a_    RP0conf = true_x000a_    @description ^=:$: From SXT mod_x000a__x000a_    MODULE_x000a_    { name = ModuleTagEngineLiquidPF }_x000a__x000a_}"/>
            <filter val="@PART[SXTsciencenosecone]:FOR[xxxRP0]_x000a_{_x000a_    %TechRequired = scienceLunar_x000a_    %cost = 1500_x000a_    %entryCost = 30000_x000a_    RP0conf = true_x000a_    @description ^=:$: From SXT mod_x000a__x000a_    MODULE_x000a_    { name = ModuleTagInstruments }_x000a__x000a_}"/>
            <filter val="@PART[SXTsize2LFtank]:FOR[xxxRP0]_x000a_{_x000a_    %TechRequired = effectiveSpaceplanes_x000a_    %cost = 1_x000a_    %entryCost = 15600_x000a_    RP0conf = false_x000a_    @description ^=:$: From SXT mod_x000a_}"/>
            <filter val="@PART[SXTsize2LFtankShort]:FOR[xxxRP0]_x000a_{_x000a_    %TechRequired = effectiveSpaceplanes_x000a_    %cost = 1_x000a_    %entryCost = 7800_x000a_    RP0conf = false_x000a_    @description ^=:$: From SXT mod_x000a_}"/>
            <filter val="@PART[SXTSmallFuselage]:FOR[xxxRP0]_x000a_{_x000a_    %TechRequired = hypersonicFlightRP0_x000a_    %cost = 100_x000a_    %entryCost = 5000_x000a_    RP0conf = true_x000a_    @description ^=:$: From SXT mod_x000a_}"/>
            <filter val="@PART[SXTsolarPanelhex]:FOR[xxxRP0]_x000a_{_x000a_    %TechRequired = spaceStationSolarPanels_x000a_    %cost = 100_x000a_    %entryCost = 2000_x000a_    RP0conf = true_x000a_    @description ^=:$: From SXT mod_x000a_}"/>
            <filter val="@PART[SXTsolarPanelLarge]:FOR[xxxRP0]_x000a_{_x000a_    %TechRequired = spaceStationSolarPanels_x000a_    %cost = 1000_x000a_    %entryCost = 20000_x000a_    RP0conf = true_x000a_    @description ^=:$: From SXT mod_x000a_}"/>
            <filter val="@PART[SXTSputnik]:FOR[xxxRP0]_x000a_{_x000a_    %TechRequired = avionicsPrototypes_x000a_    %cost = 10_x000a_    %entryCost = 200_x000a_    RP0conf = true_x000a_    @description ^=:$: From SXT mod_x000a__x000a_    MODULE_x000a_    { name = ModuleTagAvionics }_x000a__x000a_}"/>
            <filter val="@PART[SXTTinyprop]:FOR[xxxRP0]_x000a_{_x000a_    %TechRequired = start_x000a_    %cost = 8_x000a_    %entryCost = 160_x000a_    RP0conf = true_x000a_    @description ^=:$: From SXT mod_x000a_}"/>
            <filter val="@PART[SXTWaxWing]:FOR[xxxRP0]_x000a_{_x000a_    %TechRequired = solids1967_x000a_    %cost = 300_x000a_    %entryCost = 6000_x000a_    RP0conf = true_x000a_    @description ^=:$: From SXT mod_x000a__x000a_    MODULE_x000a_    { name = ModuleTagEngineSolid }_x000a__x000a_}"/>
            <filter val="@PART[SXTWingSmall]:FOR[xxxRP0]_x000a_{_x000a_    %TechRequired = start_x000a_    %cost = 40_x000a_    %entryCost = 800_x000a_    RP0conf = true_x000a_    @description ^=:$: From SXT mod_x000a_}"/>
            <filter val="@PART[SXTX405]:FOR[xxxRP0]_x000a_{_x000a_    %TechRequired = orbitalRocketry1956_x000a_    %cost = 650_x000a_    %entryCost = 13000_x000a_    RP0conf = true_x000a_    @description ^=:$: From SXT mod_x000a__x000a_    MODULE_x000a_    { name = ModuleTagEngineLiquidTurbo }_x000a__x000a_}"/>
            <filter val="@PART[Sylda]:FOR[xxxRP0]_x000a_{_x000a_    %TechRequired = materialsScienceInternational_x000a_    %cost = 200_x000a_    %entryCost = 1000_x000a_    RP0conf = false_x000a_    @description ^=:$: From ESA Launchers mod_x000a_}"/>
            <filter val="@PART[t_bo]:FOR[xxxRP0]_x000a_{_x000a_    %TechRequired = matureCapsules_x000a_    %cost = 1800_x000a_    %entryCost = 60000_x000a_    RP0conf = true_x000a_    @description ^=:$: From RN Soyuz mod_x000a__x000a_    MODULE_x000a_    { name = ModuleTagAvionics }_x000a_    MODULE_x000a_    { name = ModuleTagHumanRated }_x000a__x000a_}"/>
            <filter val="@PART[t_dp]:FOR[xxxRP0]_x000a_{_x000a_    %TechRequired = earlyDocking_x000a_    %cost = 2000_x000a_    %entryCost = 70000_x000a_    RP0conf = true_x000a_    @description ^=:$: From RN Soyuz mod_x000a__x000a_    MODULE_x000a_    { name = ModuleTagHumanRated }_x000a_    MODULE_x000a_    { name = ModuleTagDecoupler }_x000a__x000a_}"/>
            <filter val="@PART[t_pao]:FOR[xxxRP0]_x000a_{_x000a_    %TechRequired = matureCapsules_x000a_    %cost = 1500_x000a_    %entryCost = 55000_x000a_    RP0conf = true_x000a_    @description ^=:$: From RN Soyuz mod_x000a__x000a_    MODULE_x000a_    { name = ModuleTagHumanRated }_x000a__x000a_}"/>
            <filter val="@PART[t_pao2]:FOR[xxxRP0]_x000a_{_x000a_    %TechRequired = improvedCapsules_x000a_    %cost = 800_x000a_    %entryCost = 1_x000a_    RP0conf = false_x000a_    @description ^=:$: From RN Soyuz mod_x000a__x000a_    MODULE_x000a_    { name = ModuleTagHumanRated }_x000a__x000a_}"/>
            <filter val="@PART[TacAirFilter]:FOR[xxxRP0]_x000a_{_x000a_    %TechRequired = lifeSupportISRU_x000a_    %cost = 2000_x000a_    %entryCost = 6000_x000a_    RP0conf = false_x000a_    @description ^=:$: From TACLS mod_x000a_}"/>
            <filter val="@PART[TacCarbonExtractor]:FOR[xxxRP0]_x000a_{_x000a_    %TechRequired = lifeSupportISRU_x000a_    %cost = 500_x000a_    %entryCost = 10000_x000a_    RP0conf = true_x000a_    @description ^=:$: From TACLS mod_x000a__x000a_    MODULE_x000a_    { name = ModuleTagHumanRated }_x000a__x000a_}"/>
            <filter val="@PART[TacCarbonExtractorLarge]:FOR[xxxRP0]_x000a_{_x000a_    %TechRequired = advancedLifeSupport_x000a_    %cost = 1000_x000a_    %entryCost = 20000_x000a_    RP0conf = true_x000a_    @description ^=:$: From TACLS mod_x000a__x000a_    MODULE_x000a_    { name = ModuleTagHumanRated }_x000a__x000a_}"/>
            <filter val="@PART[TacCarbonExtractorLarge375]:FOR[xxxRP0]_x000a_{_x000a_    %TechRequired = efficientLifeSupport_x000a_    %cost = 8200_x000a_    %entryCost = 13500_x000a_    RP0conf = false_x000a_    @description ^=:$: From TACLS mod_x000a_}"/>
            <filter val="@PART[TacFoodContainer]:FOR[xxxRP0]_x000a_{_x000a_    %TechRequired = earlyLifeSupport_x000a_    %cost = 357_x000a_    %entryCost = 400_x000a_    RP0conf = false_x000a_    @description ^=:$: From TACLS mod_x000a_}"/>
            <filter val="@PART[TacFoodContainerLarge]:FOR[xxxRP0]_x000a_{_x000a_    %TechRequired = earlyLifeSupport_x000a_    %cost = 2526_x000a_    %entryCost = 800_x000a_    RP0conf = false_x000a_    @description ^=:$: From TACLS mod_x000a_}"/>
            <filter val="@PART[TacFoodContainerLarge375]:FOR[xxxRP0]_x000a_{_x000a_    %TechRequired = earlyLifeSupport_x000a_    %cost = 3788_x000a_    %entryCost = 1600_x000a_    RP0conf = false_x000a_    @description ^=:$: From TACLS mod_x000a_}"/>
            <filter val="@PART[TacFoodContainerSmall]:FOR[xxxRP0]_x000a_{_x000a_    %TechRequired = earlyLifeSupport_x000a_    %cost = 56_x000a_    %entryCost = 400_x000a_    RP0conf = false_x000a_    @description ^=:$: From TACLS mod_x000a_}"/>
            <filter val="@PART[TacLifeSupportContainer]:FOR[xxxRP0]_x000a_{_x000a_    %TechRequired = earlyLifeSupport_x000a_    %cost = 328_x000a_    %entryCost = 400_x000a_    RP0conf = false_x000a_    @description ^=:$: From TACLS mod_x000a_}"/>
            <filter val="@PART[TacLifeSupportContainerLarge]:FOR[xxxRP0]_x000a_{_x000a_    %TechRequired = earlyLifeSupport_x000a_    %cost = 2255_x000a_    %entryCost = 800_x000a_    RP0conf = false_x000a_    @description ^=:$: From TACLS mod_x000a_}"/>
            <filter val="@PART[TacLifeSupportContainerLarge375]:FOR[xxxRP0]_x000a_{_x000a_    %TechRequired = earlyLifeSupport_x000a_    %cost = 3382_x000a_    %entryCost = 1600_x000a_    RP0conf = false_x000a_    @description ^=:$: From TACLS mod_x000a_}"/>
            <filter val="@PART[TacLifeSupportContainerSmall]:FOR[xxxRP0]_x000a_{_x000a_    %TechRequired = earlyLifeSupport_x000a_    %cost = 53_x000a_    %entryCost = 400_x000a_    RP0conf = false_x000a_    @description ^=:$: From TACLS mod_x000a_}"/>
            <filter val="@PART[TacLifeSupportMFTContainer]:FOR[xxxRP0]_x000a_{_x000a_    %TechRequired = earlyLifeSupport_x000a_    %cost = 1_x000a_    %entryCost = 1800_x000a_    RP0conf = false_x000a_    @description ^=:$: From TACLS mod_x000a_}"/>
            <filter val="@PART[TacLifeSupportMFTContainerLarge]:FOR[xxxRP0]_x000a_{_x000a_    %TechRequired = earlyLifeSupport_x000a_    %cost = 1_x000a_    %entryCost = 3600_x000a_    RP0conf = false_x000a_    @description ^=:$: From TACLS mod_x000a_}"/>
            <filter val="@PART[TacLifeSupportMFTContainerLarge375]:FOR[xxxRP0]_x000a_{_x000a_    %TechRequired = earlyLifeSupport_x000a_    %cost = 1_x000a_    %entryCost = 5400_x000a_    RP0conf = false_x000a_    @description ^=:$: From TACLS mod_x000a_}"/>
            <filter val="@PART[TacLifeSupportMFTContainerSmall]:FOR[xxxRP0]_x000a_{_x000a_    %TechRequired = earlyLifeSupport_x000a_    %cost = 1_x000a_    %entryCost = 1800_x000a_    RP0conf = false_x000a_    @description ^=:$: From TACLS mod_x000a_}"/>
            <filter val="@PART[TacOxygenContainer]:FOR[xxxRP0]_x000a_{_x000a_    %TechRequired = earlyLifeSupport_x000a_    %cost = 303_x000a_    %entryCost = 400_x000a_    RP0conf = false_x000a_    @description ^=:$: From TACLS mod_x000a_}"/>
            <filter val="@PART[TacOxygenContainerLarge]:FOR[xxxRP0]_x000a_{_x000a_    %TechRequired = earlyLifeSupport_x000a_    %cost = 2027_x000a_    %entryCost = 800_x000a_    RP0conf = false_x000a_    @description ^=:$: From TACLS mod_x000a_}"/>
            <filter val="@PART[TacOxygenContainerLarge375]:FOR[xxxRP0]_x000a_{_x000a_    %TechRequired = earlyLifeSupport_x000a_    %cost = 3108_x000a_    %entryCost = 1600_x000a_    RP0conf = false_x000a_    @description ^=:$: From TACLS mod_x000a_}"/>
            <filter val="@PART[TacOxygenContainerSmall]:FOR[xxxRP0]_x000a_{_x000a_    %TechRequired = earlyLifeSupport_x000a_    %cost = 50_x000a_    %entryCost = 400_x000a_    RP0conf = false_x000a_    @description ^=:$: From TACLS mod_x000a_}"/>
            <filter val="@PART[TacSabatierRecycler]:FOR[xxxRP0]_x000a_{_x000a_    %TechRequired = advancedLifeSupport_x000a_    %cost = 1000_x000a_    %entryCost = 20000_x000a_    RP0conf = true_x000a_    @description ^=:$: From TACLS mod_x000a__x000a_    MODULE_x000a_    { name = ModuleTagHumanRated }_x000a__x000a_}"/>
            <filter val="@PART[TacSabatierRecyclerLarge]:FOR[xxxRP0]_x000a_{_x000a_    %TechRequired = advancedLifeSupport_x000a_    %cost = 2000_x000a_    %entryCost = 40000_x000a_    RP0conf = true_x000a_    @description ^=:$: From TACLS mod_x000a__x000a_    MODULE_x000a_    { name = ModuleTagHumanRated }_x000a__x000a_}"/>
            <filter val="@PART[TacSabatierRecyclerLarge375]:FOR[xxxRP0]_x000a_{_x000a_    %TechRequired = efficientLifeSupport_x000a_    %cost = 8888_x000a_    %entryCost = 13500_x000a_    RP0conf = false_x000a_    @description ^=:$: From TACLS mod_x000a_}"/>
            <filter val="@PART[TacWasteContainer]:FOR[xxxRP0]_x000a_{_x000a_    %TechRequired = earlyLifeSupport_x000a_    %cost = 300_x000a_    %entryCost = 400_x000a_    RP0conf = false_x000a_    @description ^=:$: From TACLS mod_x000a_}"/>
            <filter val="@PART[TacWasteContainerLarge]:FOR[xxxRP0]_x000a_{_x000a_    %TechRequired = earlyLifeSupport_x000a_    %cost = 2000_x000a_    %entryCost = 800_x000a_    RP0conf = false_x000a_    @description ^=:$: From TACLS mod_x000a_}"/>
            <filter val="@PART[TacWasteContainerLarge375]:FOR[xxxRP0]_x000a_{_x000a_    %TechRequired = earlyLifeSupport_x000a_    %cost = 3000_x000a_    %entryCost = 1600_x000a_    RP0conf = false_x000a_    @description ^=:$: From TACLS mod_x000a_}"/>
            <filter val="@PART[TacWasteContainerSmall]:FOR[xxxRP0]_x000a_{_x000a_    %TechRequired = earlyLifeSupport_x000a_    %cost = 50_x000a_    %entryCost = 400_x000a_    RP0conf = false_x000a_    @description ^=:$: From TACLS mod_x000a_}"/>
            <filter val="@PART[TacWaterContainer]:FOR[xxxRP0]_x000a_{_x000a_    %TechRequired = earlyLifeSupport_x000a_    %cost = 300_x000a_    %entryCost = 400_x000a_    RP0conf = false_x000a_    @description ^=:$: From TACLS mod_x000a_}"/>
            <filter val="@PART[TacWaterContainerLarge]:FOR[xxxRP0]_x000a_{_x000a_    %TechRequired = earlyLifeSupport_x000a_    %cost = 2002_x000a_    %entryCost = 800_x000a_    RP0conf = false_x000a_    @description ^=:$: From TACLS mod_x000a_}"/>
            <filter val="@PART[TacWaterContainerLarge375]:FOR[xxxRP0]_x000a_{_x000a_    %TechRequired = earlyLifeSupport_x000a_    %cost = 3003_x000a_    %entryCost = 1600_x000a_    RP0conf = false_x000a_    @description ^=:$: From TACLS mod_x000a_}"/>
            <filter val="@PART[TacWaterContainerSmall]:FOR[xxxRP0]_x000a_{_x000a_    %TechRequired = earlyLifeSupport_x000a_    %cost = 50_x000a_    %entryCost = 400_x000a_    RP0conf = false_x000a_    @description ^=:$: From TACLS mod_x000a_}"/>
            <filter val="@PART[TacWaterPurifier]:FOR[xxxRP0]_x000a_{_x000a_    %TechRequired = advancedLifeSupport_x000a_    %cost = 1500_x000a_    %entryCost = 30000_x000a_    RP0conf = true_x000a_    @description ^=:$: From TACLS mod_x000a__x000a_    MODULE_x000a_    { name = ModuleTagHumanRated }_x000a__x000a_}"/>
            <filter val="@PART[TacWaterPurifierLarge]:FOR[xxxRP0]_x000a_{_x000a_    %TechRequired = advancedLifeSupport_x000a_    %cost = 3000_x000a_    %entryCost = 60000_x000a_    RP0conf = true_x000a_    @description ^=:$: From TACLS mod_x000a__x000a_    MODULE_x000a_    { name = ModuleTagHumanRated }_x000a__x000a_}"/>
            <filter val="@PART[TacWaterPurifierLarge375]:FOR[xxxRP0]_x000a_{_x000a_    %TechRequired = efficientLifeSupport_x000a_    %cost = 5832_x000a_    %entryCost = 10500_x000a_    RP0conf = false_x000a_    @description ^=:$: From TACLS mod_x000a_}"/>
            <filter val="@PART[TacWaterSplitter]:FOR[xxxRP0]_x000a_{_x000a_    %TechRequired = advancedLifeSupport_x000a_    %cost = 500_x000a_    %entryCost = 10000_x000a_    RP0conf = true_x000a_    @description ^=:$: From TACLS mod_x000a__x000a_    MODULE_x000a_    { name = ModuleTagHumanRated }_x000a__x000a_}"/>
            <filter val="@PART[taerobee_aerobee]:FOR[xxxRP0]_x000a_{_x000a_    %TechRequired = start_x000a_    %cost = 10_x000a_    %entryCost = 200_x000a_    RP0conf = true_x000a_    @description ^=:$: From Taerobee mod_x000a__x000a_    MODULE_x000a_    { name = ModuleTagEngineLiquidPF }_x000a__x000a_}"/>
            <filter val="@PART[taerobee_control]:FOR[xxxRP0]_x000a_{_x000a_    %TechRequired = start_x000a_    %cost = 1_x000a_    %entryCost = 0_x000a_    RP0conf = true_x000a_    @description ^=:$: From Taerobee mod_x000a__x000a_    MODULE_x000a_    { name = ModuleTagAvionics }_x000a__x000a_}"/>
            <filter val="@PART[taerobee_decoupler]:FOR[xxxRP0]_x000a_{_x000a_    %TechRequired = start_x000a_    %cost = 30_x000a_    %entryCost = 0_x000a_    RP0conf = true_x000a_    @description ^=:$: From Taerobee mod_x000a__x000a_    MODULE_x000a_    { name = ModuleTagDecoupler }_x000a__x000a_}"/>
            <filter val="@PART[taerobee_despin]:FOR[xxxRP0]_x000a_{_x000a_    %TechRequired = postWarAvionics_x000a_    %cost = 150_x000a_    %entryCost = 0_x000a_    RP0conf = true_x000a_    @description ^=:$: From Taerobee mod_x000a_}"/>
            <filter val="@PART[taerobee_largeFin]:FOR[xxxRP0]_x000a_{_x000a_    %TechRequired = start_x000a_    %cost = 15_x000a_    %entryCost = 0_x000a_    RP0conf = true_x000a_    @description ^=:$: From Taerobee mod_x000a_}"/>
            <filter val="@PART[taerobee_nosecone]:FOR[xxxRP0]_x000a_{_x000a_    %TechRequired = start_x000a_    %cost = 20_x000a_    %entryCost = 0_x000a_    RP0conf = true_x000a_    @description ^=:$: From Taerobee mod_x000a_}"/>
            <filter val="@PART[taerobee_parachute]:FOR[xxxRP0]_x000a_{_x000a_    %TechRequired = start_x000a_    %cost = 250_x000a_    %entryCost = 0_x000a_    RP0conf = true_x000a_    @description ^=:$: From Taerobee mod_x000a_}"/>
            <filter val="@PART[taerobee_science]:FOR[xxxRP0]_x000a_{_x000a_    %TechRequired = start_x000a_    %cost = 16_x000a_    %entryCost = 320_x000a_    RP0conf = true_x000a_    @description ^=:$: From Taerobee mod_x000a__x000a_    MODULE_x000a_    { name = ModuleTagInstruments }_x000a__x000a_}"/>
            <filter val="@PART[taerobee_smallFin]:FOR[xxxRP0]_x000a_{_x000a_    %TechRequired = start_x000a_    %cost = 15_x000a_    %entryCost = 0_x000a_    RP0conf = true_x000a_    @description ^=:$: From Taerobee mod_x000a_}"/>
            <filter val="@PART[taerobee_sustainerTank_3]:FOR[xxxRP0]_x000a_{_x000a_    %TechRequired = start_x000a_    %cost = 30_x000a_    %entryCost = 0_x000a_    RP0conf = true_x000a_    @description ^=:$: From Taerobee mod_x000a_}"/>
            <filter val="@PART[taerobee_TinyTim]:FOR[xxxRP0]_x000a_{_x000a_    %TechRequired = earlySolids_x000a_    %cost = 36_x000a_    %entryCost = 720_x000a_    RP0conf = true_x000a_    @description ^=:$: From Taerobee mod_x000a__x000a_    MODULE_x000a_    { name = ModuleTagEngineSolid }_x000a__x000a_}"/>
            <filter val="@PART[tailfin]:FOR[xxxRP0]_x000a_{_x000a_    %TechRequired = start_x000a_    %cost = 20_x000a_    %entryCost = 400_x000a_    RP0conf = true_x000a_    @description ^=:$: From Stock (RO Config) mod_x000a_}"/>
            <filter val="@PART[TALUS]:FOR[xxxRP0]_x000a_{_x000a_    %TechRequired = materialsScienceNF_x000a_    %cost = 21000_x000a_    %entryCost = 68400_x000a_    RP0conf = false_x000a_    @description ^=:$: From Chaka Monkey mod_x000a_}"/>
            <filter val="@PART[tankminsond]:FOR[xxxRP0]_x000a_{_x000a_    %TechRequired = postWarMaterialsScience_x000a_    %cost = 12_x000a_    %entryCost = 5_x000a_    RP0conf = true_x000a_    @description ^=:$: From AIES mod_x000a_}"/>
            <filter val="@PART[tanktoemv2]:FOR[xxxRP0]_x000a_{_x000a_    %TechRequired = postWarMaterialsScience_x000a_    %cost = 108_x000a_    %entryCost = 5_x000a_    RP0conf = true_x000a_    @description ^=:$: From AIES mod_x000a_}"/>
            <filter val="@PART[tatsujin]:FOR[xxxRP0]_x000a_{_x000a_    %TechRequired = internationalAvionics_x000a_    %cost = 2705_x000a_    %entryCost = 51389_x000a_    RP0conf = true_x000a_    @description ^=:$: From Coatl Aerospace mod_x000a__x000a_    MODULE_x000a_    { name = ModuleTagAvionics }_x000a__x000a_}"/>
            <filter val="@PART[TD339]:FOR[xxxRP0]_x000a_{_x000a_    %TechRequired = earlyDocking_x000a_    %cost = 30_x000a_    %entryCost = 600_x000a_    RP0conf = true_x000a_    @description ^=:$: From Niche Parts mod_x000a__x000a_    MODULE_x000a_    { name = ModuleTagEngineLiquidPF }_x000a__x000a_}"/>
            <filter val="@PART[telescopicLadder]:FOR[xxxRP0]_x000a_{_x000a_    %TechRequired = start_x000a_    %cost = 10_x000a_    %entryCost = 200_x000a_    RP0conf = true_x000a_    @description ^=:$: From Stock (RO Config) mod_x000a_}"/>
            <filter val="@PART[telescopicLadderBay]:FOR[xxxRP0]_x000a_{_x000a_    %TechRequired = start_x000a_    %cost = 20_x000a_    %entryCost = 400_x000a_    RP0conf = true_x000a_    @description ^=:$: From Stock (RO Config) mod_x000a_}"/>
            <filter val="@PART[TESTMODULEADAPTER]:FOR[xxxRP0]_x000a_{_x000a_    %TechRequired = modularSpaceStations_x000a_    %cost = 5400_x000a_    %entryCost = 108000_x000a_    RP0conf = true_x000a_    @description ^=:$: From Chaka Monkey mod_x000a_}"/>
            <filter val="@PART[tg_sa]:FOR[xxxRP0]_x000a_{_x000a_    %TechRequired = advancedAvionics_x000a_    %cost = 2000_x000a_    %entryCost = 75000_x000a_    RP0conf = true_x000a_    @description ^=:$: From RN Soyuz mod_x000a__x000a_    MODULE_x000a_    { name = ModuleTagInstruments }_x000a__x000a_}"/>
            <filter val="@PART[Thermometermt1]:FOR[xxxRP0]_x000a_{_x000a_    %TechRequired = start_x000a_    %cost = 8_x000a_    %entryCost = 160_x000a_    RP0conf = true_x000a_    @description ^=:$: From AIES mod_x000a__x000a_    MODULE_x000a_    { name = ModuleTagInstruments }_x000a__x000a_}"/>
            <filter val="@PART[THOR_ABLE_INT]:FOR[xxxRP0]_x000a_{_x000a_    %TechRequired = materialsScienceSatellite_x000a_    %cost = 200_x000a_    %entryCost = 500_x000a_    RP0conf = false_x000a_    @description ^=:$: From RO-Extended mod_x000a_}"/>
            <filter val="@PART[THOR_ABLESTAR_INT]:FOR[xxxRP0]_x000a_{_x000a_    %TechRequired = materialsScienceHuman_x000a_    %cost = 25_x000a_    %entryCost = 5_x000a_    RP0conf = false_x000a_    @description ^=:$: From RO-Extended mod_x000a_}"/>
            <filter val="@PART[Thrustframe]:FOR[xxxRP0]_x000a_{_x000a_    %TechRequired = materialsScienceSatellite_x000a_    %cost = 25_x000a_    %entryCost = 9800_x000a_    RP0conf = false_x000a_    @description ^=:$: From Niche Parts mod_x000a_}"/>
            <filter val="@PART[TinyTim]:FOR[xxxRP0]_x000a_{_x000a_    %TechRequired = start_x000a_    %cost = 36_x000a_    %entryCost = 720_x000a_    RP0conf = true_x000a_    @description ^=:$: From Realism Overhaul mod_x000a__x000a_    MODULE_x000a_    { name = ModuleTagEngineSolid }_x000a__x000a_}"/>
            <filter val="@PART[tiros-1]:FOR[xxxRP0]_x000a_{_x000a_    %TechRequired = basicAvionics_x000a_    %cost = 280_x000a_    %entryCost = 5600_x000a_    RP0conf = true_x000a_    @description ^=:$: From RN US Probes mod_x000a__x000a_    MODULE_x000a_    { name = ModuleTagAvionics }_x000a__x000a_}"/>
            <filter val="@PART[TITAN_III_INT]:FOR[xxxRP0]_x000a_{_x000a_    %TechRequired = materialsScienceAdvCapsules_x000a_    %cost = 50_x000a_    %entryCost = 200_x000a_    RP0conf = false_x000a_    @description ^=:$: From RO-Extended mod_x000a_}"/>
            <filter val="@PART[TITAN_IIIB_INT]:FOR[xxxRP0]_x000a_{_x000a_    %TechRequired = materialsScienceLongTerm_x000a_    %cost = 200_x000a_    %entryCost = 500_x000a_    RP0conf = false_x000a_    @description ^=:$: From RO-Extended mod_x000a_}"/>
            <filter val="@PART[TITAN_IV_INT]:FOR[xxxRP0]_x000a_{_x000a_    %TechRequired = materialsScienceLongTerm_x000a_    %cost = 850_x000a_    %entryCost = 320_x000a_    RP0conf = false_x000a_    @description ^=:$: From RO-Extended mod_x000a_}"/>
            <filter val="@PART[TitanIUpper]:FOR[xxxRP0]_x000a_{_x000a_    %TechRequired = materialsScienceSatellite_x000a_    %cost = 237_x000a_    %entryCost = 4740_x000a_    RP0conf = true_x000a_    @description ^=:$: From FASA mod_x000a_}"/>
            <filter val="@PART[top500a1ur5]:FOR[xxxRP0]_x000a_{_x000a_    %TechRequired = start_x000a_    %cost = 1.5_x000a_    %entryCost = 0_x000a_    RP0conf = true_x000a_    @description ^=:$: From AIES mod_x000a_}"/>
            <filter val="@PART[topb1]:FOR[xxxRP0]_x000a_{_x000a_    %TechRequired = start_x000a_    %cost = 0.3_x000a_    %entryCost = 0_x000a_    RP0conf = true_x000a_    @description ^=:$: From AIES mod_x000a_}"/>
            <filter val="@PART[torekka]:FOR[xxxRP0]_x000a_{_x000a_    %TechRequired = advancedAvionics_x000a_    %cost = 650_x000a_    %entryCost = 4000_x000a_    RP0conf = false_x000a_    @description ^=:$: From Coatl Aerospace mod_x000a_}"/>
            <filter val="@PART[toroidalFuelTank]:FOR[xxxRP0]_x000a_{_x000a_    %TechRequired = postWarMaterialsScience_x000a_    %cost = 1_x000a_    %entryCost = 20_x000a_    RP0conf = true_x000a_    @description ^=:$: From Stock (RO Config) mod_x000a_}"/>
            <filter val="@PART[torpod]:FOR[xxxRP0]_x000a_{_x000a_    %TechRequired = longTermAvionics_x000a_    %cost = 15000_x000a_    %entryCost = 300000_x000a_    RP0conf = true_x000a_    @description ^=:$: From AIES mod_x000a_}"/>
            <filter val="@PART[Trainer?Cockpit]:FOR[xxxRP0]_x000a_{_x000a_    %TechRequired = matureSupersonic_x000a_    %cost = 200_x000a_    %entryCost = 4000_x000a_    RP0conf = true_x000a_    @description ^=:$: From Aviation Cockpits mod_x000a__x000a_    MODULE_x000a_    { name = ModuleTagHabitable }_x000a__x000a_}"/>
            <filter val="@PART[transit2a]:FOR[xxxRP0]_x000a_{_x000a_    %TechRequired = basicAvionics_x000a_    %cost = 140_x000a_    %entryCost = 2800_x000a_    RP0conf = true_x000a_    @description ^=:$: From RN US Probes mod_x000a__x000a_    MODULE_x000a_    { name = ModuleTagAvionics }_x000a__x000a_}"/>
            <filter val="@PART[trussAdapter]:FOR[xxxRP0]_x000a_{_x000a_    %TechRequired = start_x000a_    %cost = 10_x000a_    %entryCost = 200_x000a_    RP0conf = true_x000a_    @description ^=:$: From Stock (RO Config) mod_x000a_}"/>
            <filter val="@PART[trussPiece1x]:FOR[xxxRP0]_x000a_{_x000a_    %TechRequired = start_x000a_    %cost = 10_x000a_    %entryCost = 200_x000a_    RP0conf = true_x000a_    @description ^=:$: From Stock (RO Config) mod_x000a_}"/>
            <filter val="@PART[trussPiece3x]:FOR[xxxRP0]_x000a_{_x000a_    %TechRequired = start_x000a_    %cost = 20_x000a_    %entryCost = 400_x000a_    RP0conf = true_x000a_    @description ^=:$: From Stock (RO Config) mod_x000a_}"/>
            <filter val="@PART[turboFanEngine]:FOR[xxxRP0]_x000a_{_x000a_    %TechRequired = advancedJetEngines_x000a_    %cost = 1200_x000a_    %entryCost = 24000_x000a_    RP0conf = true_x000a_    @description ^=:$: From Stock (RO Config) mod_x000a_}"/>
            <filter val="@PART[turboFanSize2]:FOR[xxxRP0]_x000a_{_x000a_    %TechRequired = advancedJetEngines_x000a_    %cost = 850_x000a_    %entryCost = 17000_x000a_    RP0conf = true_x000a_    @description ^=:$: From Stock (RO Config) mod_x000a_}"/>
            <filter val="@PART[turboJet]:FOR[xxxRP0]_x000a_{_x000a_    %TechRequired = refinedTurbofans_x000a_    %cost = 850_x000a_    %entryCost = 17000_x000a_    RP0conf = true_x000a_    @description ^=:$: From Stock (RO Config) mod_x000a_}"/>
            <filter val="@PART[Typhoon?Cockpit]:FOR[xxxRP0]_x000a_{_x000a_    %TechRequired = refinedTurbofans_x000a_    %cost = 1000_x000a_    %entryCost = 2600_x000a_    RP0conf = false_x000a_    @description ^=:$: From Aviation Cockpits mod_x000a_}"/>
            <filter val="@PART[UAEcubplate]:FOR[xxxRP0]_x000a_{_x000a_    %TechRequired = internationalAvionics_x000a_    %cost = 15000_x000a_    %entryCost = 300000_x000a_    RP0conf = true_x000a_    @description ^=:$: From AIES mod_x000a__x000a_    MODULE_x000a_    { name = ModuleTagAvionics }_x000a__x000a_}"/>
            <filter val="@PART[US_1C10_Wedge_Quadcore]:FOR[xxxRP0]_x000a_{_x000a_    %TechRequired = earlyMaterialsScience_x000a_    %cost = 200_x000a_    %entryCost = 4000_x000a_    RP0conf = true_x000a_    @description ^=:$: From Universal Storage mod_x000a_}"/>
            <filter val="@PART[US_1C15_Wedge_Hexacore]:FOR[xxxRP0]_x000a_{_x000a_    %TechRequired = materialsScienceSatellite_x000a_    %cost = 300_x000a_    %entryCost = 6000_x000a_    RP0conf = true_x000a_    @description ^=:$: From Universal Storage mod_x000a_}"/>
            <filter val="@PART[US_1C20_Wedge_Octocore]:FOR[xxxRP0]_x000a_{_x000a_    %TechRequired = materialsScienceHuman_x000a_    %cost = 400_x000a_    %entryCost = 1750_x000a_    RP0conf = true_x000a_    @description ^=:$: From Universal Storage mod_x000a_}"/>
            <filter val="@PART[US_1P110_Wedge_Fuelcell]:FOR[xxxRP0]_x000a_{_x000a_    %TechRequired = improvedPower_x000a_    %cost = 1000_x000a_    %entryCost = 20000_x000a_    RP0conf = true_x000a_    @description ^=:$: From Universal Storage mod_x000a_}"/>
            <filter val="@PART[US_1P120_Wedge_Elektron]:FOR[xxxRP0]_x000a_{_x000a_    %TechRequired = earlyLifeSupport_x000a_    %cost = 250_x000a_    %entryCost = 20000_x000a_    RP0conf = true_x000a_    @description ^=:$: From Universal Storage mod_x000a_}"/>
            <filter val="@PART[US_1R210_Wedge_Liquidfuel]:FOR[xxxRP0]_x000a_{_x000a_    %TechRequired = materialsScienceAdvCapsules_x000a_    %cost = 20_x000a_    %entryCost = 400_x000a_    RP0conf = true_x000a_    @description ^=:$: From Universal Storage mod_x000a_}"/>
            <filter val="@PART[US_1R220_Wedge_Monoprop]:FOR[xxxRP0]_x000a_{_x000a_    %TechRequired = materialsScienceHuman_x000a_    %cost = 20_x000a_    %entryCost = 400_x000a_    RP0conf = true_x000a_    @description ^=:$: From Universal Storage mod_x000a_}"/>
            <filter val="@PART[US_1R330_Wedge_Hydrogen]:FOR[xxxRP0]_x000a_{_x000a_    %TechRequired = materialsScienceAdvCapsules_x000a_    %cost = 20_x000a_    %entryCost = 400_x000a_    RP0conf = true_x000a_    @description ^=:$: From Universal Storage mod_x000a_}"/>
            <filter val="@PART[US_1R340_Wedge_Oxygen]:FOR[xxxRP0]_x000a_{_x000a_    %TechRequired = crewSurvivability_x000a_    %cost = 20_x000a_    %entryCost = 400_x000a_    RP0conf = true_x000a_    @description ^=:$: From Universal Storage mod_x000a_}"/>
            <filter val="@PART[US_1R360_Wedge_Water]:FOR[xxxRP0]_x000a_{_x000a_    %TechRequired = crewSurvivability_x000a_    %cost = 20_x000a_    %entryCost = 400_x000a_    RP0conf = true_x000a_    @description ^=:$: From Universal Storage mod_x000a_}"/>
            <filter val="@PART[US_2R340_Radial_Oxygen]:FOR[xxxRP0]_x000a_{_x000a_    %TechRequired = crewSurvivability_x000a_    %cost = 20_x000a_    %entryCost = 400_x000a_    RP0conf = true_x000a_    @description ^=:$: From Universal Storage mod_x000a_}"/>
            <filter val="@PART[US_Radial_R30_Water]:FOR[xxxRP0]_x000a_{_x000a_    %TechRequired = crewSurvivability_x000a_    %cost = 20_x000a_    %entryCost = 400_x000a_    RP0conf = true_x000a_    @description ^=:$: From Universal Storage mod_x000a_}"/>
            <filter val="@PART[USRPWS]:FOR[xxxRP0]_x000a_{_x000a_    %TechRequired = scienceHuman_x000a_    %cost = 500_x000a_    %entryCost = 10000_x000a_    RP0conf = true_x000a_    @description ^=:$: From Dmagic Orbital Science mod_x000a__x000a_    MODULE_x000a_    { name = ModuleTagInstruments }_x000a__x000a_}"/>
            <filter val="@PART[V-1650-7]:FOR[xxxRP0]_x000a_{_x000a_    %TechRequired = start_x000a_    %cost = 950_x000a_    %entryCost = 2200_x000a_    RP0conf = false_x000a_    @description ^=:$: From Firespitter mod_x000a_}"/>
            <filter val="@PART[vanguard-1]:FOR[xxxRP0]_x000a_{_x000a_    %TechRequired = earlyAvionics_x000a_    %cost = 210_x000a_    %entryCost = 4200_x000a_    RP0conf = true_x000a_    @description ^=:$: From RN US Probes mod_x000a__x000a_    MODULE_x000a_    { name = ModuleTagAvionics }_x000a__x000a_}"/>
            <filter val="@PART[vanguard-2]:FOR[xxxRP0]_x000a_{_x000a_    %TechRequired = basicAvionics_x000a_    %cost = 240_x000a_    %entryCost = 4800_x000a_    RP0conf = true_x000a_    @description ^=:$: From RN US Probes mod_x000a__x000a_    MODULE_x000a_    { name = ModuleTagAvionics }_x000a__x000a_}"/>
            <filter val="@PART[vanguard-3]:FOR[xxxRP0]_x000a_{_x000a_    %TechRequired = basicAvionics_x000a_    %cost = 260_x000a_    %entryCost = 5200_x000a_    RP0conf = true_x000a_    @description ^=:$: From RN US Probes mod_x000a__x000a_    MODULE_x000a_    { name = ModuleTagAvionics }_x000a__x000a_}"/>
            <filter val="@PART[vasimr-0625]:FOR[xxxRP0]_x000a_{_x000a_    %TechRequired = basicElecPropulsion_x000a_    %cost = 8190_x000a_    %entryCost = 63000_x000a_    RP0conf = true_x000a_    @description ^=:$: From Near Future Propulsion mod_x000a__x000a_    MODULE_x000a_    { name = ModuleTagEngineLiquidTurbo }_x000a__x000a_}"/>
            <filter val="@PART[vasimr-125]:FOR[xxxRP0]_x000a_{_x000a_    %TechRequired = advancedElecPropulsion_x000a_    %cost = 17040_x000a_    %entryCost = 105400_x000a_    RP0conf = true_x000a_    @description ^=:$: From Near Future Propulsion mod_x000a__x000a_    MODULE_x000a_    { name = ModuleTagEngineLiquidTurbo }_x000a__x000a_}"/>
            <filter val="@PART[vasimr-25]:FOR[xxxRP0]_x000a_{_x000a_    %TechRequired = colonization2051ElecProp_x000a_    %cost = 38800_x000a_    %entryCost = 205000_x000a_    RP0conf = true_x000a_    @description ^=:$: From Near Future Propulsion mod_x000a__x000a_    MODULE_x000a_    { name = ModuleTagEngineLiquidTurbo }_x000a__x000a_}"/>
            <filter val="@PART[Vega_Stage1]:FOR[xxxRP0]_x000a_{_x000a_    %TechRequired = solids2009_x000a_    %cost = 1800_x000a_    %entryCost = 4000_x000a_    RP0conf = false_x000a_    @description ^=:$: From ESA Launchers mod_x000a__x000a_    MODULE_x000a_    { name = ModuleTagEngineSolid }_x000a__x000a_}"/>
            <filter val="@PART[Vega_Stage2]:FOR[xxxRP0]_x000a_{_x000a_    %TechRequired = solids2009_x000a_    %cost = 1800_x000a_    %entryCost = 4000_x000a_    RP0conf = false_x000a_    @description ^=:$: From ESA Launchers mod_x000a__x000a_    MODULE_x000a_    { name = ModuleTagEngineSolid }_x000a__x000a_}"/>
            <filter val="@PART[Vega_Stage3]:FOR[xxxRP0]_x000a_{_x000a_    %TechRequired = solids2009_x000a_    %cost = 1800_x000a_    %entryCost = 4000_x000a_    RP0conf = false_x000a_    @description ^=:$: From ESA Launchers mod_x000a__x000a_    MODULE_x000a_    { name = ModuleTagEngineSolid }_x000a__x000a_}"/>
            <filter val="@PART[Vega_Stage4]:FOR[xxxRP0]_x000a_{_x000a_    %TechRequired = orbitalRocketry2009_x000a_    %cost = 850_x000a_    %entryCost = 4000_x000a_    RP0conf = false_x000a_    @description ^=:$: From ESA Launchers mod_x000a_}"/>
            <filter val="@PART[VegaFairing]:FOR[xxxRP0]_x000a_{_x000a_    %TechRequired = materialsScienceCommercial_x000a_    %cost = 225_x000a_    %entryCost = 400_x000a_    RP0conf = false_x000a_    @description ^=:$: From ESA Launchers mod_x000a_}"/>
            <filter val="@PART[vernierEngine]:FOR[xxxRP0]_x000a_{_x000a_    %TechRequired = hypersonicFlightRP0_x000a_    %cost = 50_x000a_    %entryCost = 5000_x000a_    RP0conf = true_x000a_    @description ^=:$: From Stock (RO Config) mod_x000a__x000a_    MODULE_x000a_    { name = ModuleTagEngineLiquidPF }_x000a__x000a_}"/>
            <filter val="@PART[WBI_AuxEN]:FOR[xxxRP0]_x000a_{_x000a_    %TechRequired = modernAvionics_x000a_    %cost = 3500_x000a_    %entryCost = 7500_x000a_    RP0conf = false_x000a_    @description ^=:$: From WildBlue Buffalo Rover mod_x000a__x000a_    MODULE_x000a_    { name = ModuleTagAvionics }_x000a__x000a_}"/>
            <filter val="@PART[WBI_Buckboard]:FOR[xxxRP0]_x000a_{_x000a_    %TechRequired = materialsScienceAdvCapsules_x000a_    %cost = 800_x000a_    %entryCost = 3800_x000a_    RP0conf = false_x000a_    @description ^=:$: From WildBlue Buffalo Rover mod_x000a_}"/>
            <filter val="@PART[WBI_Buckboard2]:FOR[xxxRP0]_x000a_{_x000a_    %TechRequired = materialsScienceAdvCapsules_x000a_    %cost = 1200_x000a_    %entryCost = 3800_x000a_    RP0conf = false_x000a_    @description ^=:$: From WildBlue Buffalo Rover mod_x000a_}"/>
            <filter val="@PART[WBI_Buckboard3]:FOR[xxxRP0]_x000a_{_x000a_    %TechRequired = materialsScienceAdvCapsules_x000a_    %cost = 1600_x000a_    %entryCost = 3800_x000a_    RP0conf = false_x000a_    @description ^=:$: From WildBlue Buffalo Rover mod_x000a_}"/>
            <filter val="@PART[WBI_BuffaloAdapter]:FOR[xxxRP0]_x000a_{_x000a_    %TechRequired = SIAD_x000a_    %cost = 100_x000a_    %entryCost = 2000_x000a_    RP0conf = false_x000a_    @description ^=:$: From WildBlue Buffalo Rover mod_x000a_}"/>
            <filter val="@PART[WBI_BuffaloCab]:FOR[xxxRP0]_x000a_{_x000a_    %TechRequired = SIAD_x000a_    %cost = 3200_x000a_    %entryCost = 16000_x000a_    RP0conf = false_x000a_    @description ^=:$: From WildBlue Buffalo Rover mod_x000a_}"/>
            <filter val="@PART[WBI_Chassis1u]:FOR[xxxRP0]_x000a_{_x000a_    %TechRequired = reusability_x000a_    %cost = 200_x000a_    %entryCost = 2000_x000a_    RP0conf = false_x000a_    @description ^=:$: From WildBlue Buffalo Rover mod_x000a_}"/>
            <filter val="@PART[WBI_Chassis2u]:FOR[xxxRP0]_x000a_{_x000a_    %TechRequired = reusability_x000a_    %cost = 400_x000a_    %entryCost = 3000_x000a_    RP0conf = false_x000a_    @description ^=:$: From WildBlue Buffalo Rover mod_x000a_}"/>
            <filter val="@PART[WBI_ChassisDecoupler]:FOR[xxxRP0]_x000a_{_x000a_    %TechRequired = SIAD_x000a_    %cost = 400_x000a_    %entryCost = 3200_x000a_    RP0conf = false_x000a_    @description ^=:$: From WildBlue Buffalo Rover mod_x000a_}"/>
            <filter val="@PART[WBI_ChassisEndu]:FOR[xxxRP0]_x000a_{_x000a_    %TechRequired = reusability_x000a_    %cost = 200_x000a_    %entryCost = 2000_x000a_    RP0conf = false_x000a_    @description ^=:$: From WildBlue Buffalo Rover mod_x000a_}"/>
            <filter val="@PART[WBI_CrewCab]:FOR[xxxRP0]_x000a_{_x000a_    %TechRequired = SIAD_x000a_    %cost = 1400_x000a_    %entryCost = 6500_x000a_    RP0conf = false_x000a_    @description ^=:$: From WildBlue Buffalo Rover mod_x000a_}"/>
            <filter val="@PART[WBI_Flatbed1uStd]:FOR[xxxRP0]_x000a_{_x000a_    %TechRequired = reusability_x000a_    %cost = 200_x000a_    %entryCost = 2000_x000a_    RP0conf = false_x000a_    @description ^=:$: From WildBlue Buffalo Rover mod_x000a_}"/>
            <filter val="@PART[WBI_Flatbed1uWide]:FOR[xxxRP0]_x000a_{_x000a_    %TechRequired = reusability_x000a_    %cost = 200_x000a_    %entryCost = 2000_x000a_    RP0conf = false_x000a_    @description ^=:$: From WildBlue Buffalo Rover mod_x000a_}"/>
            <filter val="@PART[WBI_Flatbed2uStd]:FOR[xxxRP0]_x000a_{_x000a_    %TechRequired = reusability_x000a_    %cost = 200_x000a_    %entryCost = 2000_x000a_    RP0conf = false_x000a_    @description ^=:$: From WildBlue Buffalo Rover mod_x000a_}"/>
            <filter val="@PART[WBI_Flatbed2uWide]:FOR[xxxRP0]_x000a_{_x000a_    %TechRequired = reusability_x000a_    %cost = 200_x000a_    %entryCost = 2000_x000a_    RP0conf = false_x000a_    @description ^=:$: From WildBlue Buffalo Rover mod_x000a_}"/>
            <filter val="@PART[WBI_GrapplerArm]:FOR[xxxRP0]_x000a_{_x000a_    %TechRequired = gridFins_x000a_    %cost = 750_x000a_    %entryCost = 5200_x000a_    RP0conf = false_x000a_    @description ^=:$: From WildBlue Buffalo Rover mod_x000a_}"/>
            <filter val="@PART[WBI_HalfChassis]:FOR[xxxRP0]_x000a_{_x000a_    %TechRequired = reusability_x000a_    %cost = 300_x000a_    %entryCost = 2000_x000a_    RP0conf = false_x000a_    @description ^=:$: From WildBlue Buffalo Rover mod_x000a_}"/>
            <filter val="@PART[WBI_M1A0Wheel]:FOR[xxxRP0]_x000a_{_x000a_    %TechRequired = improvedLandingEngines_x000a_    %cost = 950_x000a_    %entryCost = 9200_x000a_    RP0conf = false_x000a_    @description ^=:$: From WildBlue Buffalo Rover mod_x000a_}"/>
            <filter val="@PART[WBI_M1A2Wheel]:FOR[xxxRP0]_x000a_{_x000a_    %TechRequired = largeRoverDesigns_x000a_    %cost = 950_x000a_    %entryCost = 9200_x000a_    RP0conf = false_x000a_    @description ^=:$: From WildBlue Buffalo Rover mod_x000a_}"/>
            <filter val="@PART[WBI_OmniWheel]:FOR[xxxRP0]_x000a_{_x000a_    %TechRequired = improvedLandingEngines_x000a_    %cost = 750_x000a_    %entryCost = 7200_x000a_    RP0conf = false_x000a_    @description ^=:$: From WildBlue Buffalo Rover mod_x000a_}"/>
            <filter val="@PART[WBI_Outback]:FOR[xxxRP0]_x000a_{_x000a_    %TechRequired = materialsScienceLunar_x000a_    %cost = 250_x000a_    %entryCost = 800_x000a_    RP0conf = false_x000a_    @description ^=:$: From WildBlue Buffalo Rover mod_x000a_}"/>
            <filter val="@PART[WBI_PlasmaTV]:FOR[xxxRP0]_x000a_{_x000a_    %TechRequired = modularSpaceStations_x000a_    %cost = 200_x000a_    %entryCost = 800_x000a_    RP0conf = false_x000a_    @description ^=:$: From WildBlue Buffalo Rover mod_x000a_}"/>
            <filter val="@PART[WBI_PlasmaTV2]:FOR[xxxRP0]_x000a_{_x000a_    %TechRequired = modularSpaceStations_x000a_    %cost = 200_x000a_    %entryCost = 800_x000a_    RP0conf = false_x000a_    @description ^=:$: From WildBlue Buffalo Rover mod_x000a_}"/>
            <filter val="@PART[WBI_PlasmaTV3]:FOR[xxxRP0]_x000a_{_x000a_    %TechRequired = modularSpaceStations_x000a_    %cost = 200_x000a_    %entryCost = 800_x000a_    RP0conf = false_x000a_    @description ^=:$: From WildBlue Buffalo Rover mod_x000a_}"/>
            <filter val="@PART[WBI_QuarterChassis]:FOR[xxxRP0]_x000a_{_x000a_    %TechRequired = reusability_x000a_    %cost = 150_x000a_    %entryCost = 1000_x000a_    RP0conf = false_x000a_    @description ^=:$: From WildBlue Buffalo Rover mod_x000a_}"/>
            <filter val="@PART[WBI_ScannerArm]:FOR[xxxRP0]_x000a_{_x000a_    %TechRequired = advancedSurfaceScience_x000a_    %cost = 800_x000a_    %entryCost = 2500_x000a_    RP0conf = false_x000a_    @description ^=:$: From WildBlue Buffalo Rover mod_x000a_}"/>
            <filter val="@PART[WBI_Tundra200]:FOR[xxxRP0]_x000a_{_x000a_    %TechRequired = materialsScienceLunar_x000a_    %cost = 1_x000a_    %entryCost = 1900_x000a_    RP0conf = false_x000a_    @description ^=:$: From WildBlue Buffalo Rover mod_x000a_}"/>
            <filter val="@PART[WBI_Tundra400]:FOR[xxxRP0]_x000a_{_x000a_    %TechRequired = materialsScienceLunar_x000a_    %cost = 1_x000a_    %entryCost = 3800_x000a_    RP0conf = false_x000a_    @description ^=:$: From WildBlue Buffalo Rover mod_x000a_}"/>
            <filter val="@PART[WBI_Wagon2u]:FOR[xxxRP0]_x000a_{_x000a_    %TechRequired = improvedLandingEngines_x000a_    %cost = 1400_x000a_    %entryCost = 6500_x000a_    RP0conf = false_x000a_    @description ^=:$: From WildBlue Buffalo Rover mod_x000a_}"/>
            <filter val="@PART[WBI_WheelJack]:FOR[xxxRP0]_x000a_{_x000a_    %TechRequired = improvedLandingEngines_x000a_    %cost = 400_x000a_    %entryCost = 3200_x000a_    RP0conf = false_x000a_    @description ^=:$: From WildBlue Buffalo Rover mod_x000a_}"/>
            <filter val="@PART[wheelMed]:FOR[xxxRP0]_x000a_{_x000a_    %TechRequired = reusability_x000a_    %cost = 125_x000a_    %entryCost = 5000_x000a_    RP0conf = true_x000a_    @description ^=:$: From Stock (RO Config) mod_x000a_}"/>
            <filter val="@PART[wingConnector]:FOR[xxxRP0]_x000a_{_x000a_    %TechRequired = start_x000a_    %cost = 50_x000a_    %entryCost = 1000_x000a_    RP0conf = true_x000a_    @description ^=:$: From Stock (RO Config) mod_x000a_}"/>
            <filter val="@PART[wingConnector2]:FOR[xxxRP0]_x000a_{_x000a_    %TechRequired = start_x000a_    %cost = 140_x000a_    %entryCost = 2800_x000a_    RP0conf = true_x000a_    @description ^=:$: From Stock (RO Config) mod_x000a_}"/>
            <filter val="@PART[wingConnector3]:FOR[xxxRP0]_x000a_{_x000a_    %TechRequired = start_x000a_    %cost = 45_x000a_    %entryCost = 900_x000a_    RP0conf = true_x000a_    @description ^=:$: From Stock (RO Config) mod_x000a_}"/>
            <filter val="@PART[wingConnector4]:FOR[xxxRP0]_x000a_{_x000a_    %TechRequired = start_x000a_    %cost = 15_x000a_    %entryCost = 300_x000a_    RP0conf = true_x000a_    @description ^=:$: From Stock (RO Config) mod_x000a_}"/>
            <filter val="@PART[wingConnector5]:FOR[xxxRP0]_x000a_{_x000a_    %TechRequired = start_x000a_    %cost = 40_x000a_    %entryCost = 800_x000a_    RP0conf = true_x000a_    @description ^=:$: From Stock (RO Config) mod_x000a_}"/>
            <filter val="@PART[WingGemini]:FOR[xxxRP0]_x000a_{_x000a_    %TechRequired = effectiveSpaceplanes_x000a_    %cost = 5000_x000a_    %entryCost = 38200_x000a_    RP0conf = false_x000a_    @description ^=:$: From FASA mod_x000a_}"/>
            <filter val="@PART[WingGeminiContSurf]:FOR[xxxRP0]_x000a_{_x000a_    %TechRequired = effectiveSpaceplanes_x000a_    %cost = 500_x000a_    %entryCost = 38200_x000a_    RP0conf = false_x000a_    @description ^=:$: From FASA mod_x000a_}"/>
            <filter val="@PART[WingGeminiFP]:FOR[xxxRP0]_x000a_{_x000a_    %TechRequired = effectiveSpaceplanes_x000a_    %cost = 5000_x000a_    %entryCost = 38200_x000a_    RP0conf = false_x000a_    @description ^=:$: From FASA mod_x000a_}"/>
            <filter val="@PART[WingGeminiFPContSurf]:FOR[xxxRP0]_x000a_{_x000a_    %TechRequired = effectiveSpaceplanes_x000a_    %cost = 1500_x000a_    %entryCost = 38200_x000a_    RP0conf = false_x000a_    @description ^=:$: From FASA mod_x000a_}"/>
            <filter val="@PART[winglet]:FOR[xxxRP0]_x000a_{_x000a_    %TechRequired = start_x000a_    %cost = 15_x000a_    %entryCost = 300_x000a_    RP0conf = true_x000a_    @description ^=:$: From Stock (RO Config) mod_x000a_}"/>
            <filter val="@PART[winglet3]:FOR[xxxRP0]_x000a_{_x000a_    %TechRequired = start_x000a_    %cost = 40_x000a_    %entryCost = 800_x000a_    RP0conf = true_x000a_    @description ^=:$: From Stock (RO Config) mod_x000a_}"/>
            <filter val="@PART[wingShuttleDelta]:FOR[xxxRP0]_x000a_{_x000a_    %TechRequired = spaceShuttles_x000a_    %cost = 3000_x000a_    %entryCost = 36400_x000a_    RP0conf = false_x000a_    @description ^=:$: From Stock (RO Config) mod_x000a_}"/>
            <filter val="@PART[wingShuttleElevon1]:FOR[xxxRP0]_x000a_{_x000a_    %TechRequired = spaceShuttles_x000a_    %cost = 950_x000a_    %entryCost = 16400_x000a_    RP0conf = false_x000a_    @description ^=:$: From Stock (RO Config) mod_x000a_}"/>
            <filter val="@PART[wingShuttleElevon2]:FOR[xxxRP0]_x000a_{_x000a_    %TechRequired = spaceShuttles_x000a_    %cost = 1300_x000a_    %entryCost = 16400_x000a_    RP0conf = false_x000a_    @description ^=:$: From Stock (RO Config) mod_x000a_}"/>
            <filter val="@PART[wingShuttleRudder]:FOR[xxxRP0]_x000a_{_x000a_    %TechRequired = spaceShuttles_x000a_    %cost = 2500_x000a_    %entryCost = 8000_x000a_    RP0conf = false_x000a_    @description ^=:$: From Stock (RO Config) mod_x000a_}"/>
            <filter val="@PART[wingShuttleStrake]:FOR[xxxRP0]_x000a_{_x000a_    %TechRequired = spaceShuttles_x000a_    %cost = 1000_x000a_    %entryCost = 22000_x000a_    RP0conf = false_x000a_    @description ^=:$: From Stock (RO Config) mod_x000a_}"/>
            <filter val="@PART[wingStrake]:FOR[xxxRP0]_x000a_{_x000a_    %TechRequired = start_x000a_    %cost = 5_x000a_    %entryCost = 100_x000a_    RP0conf = true_x000a_    @description ^=:$: From Stock (RO Config) mod_x000a_}"/>
            <filter val="@PART[X1_Body]:FOR[xxxRP0]_x000a_{_x000a_    %TechRequired = supersonicDev_x000a_    %cost = 80_x000a_    %entryCost = 1600_x000a_    RP0conf = true_x000a_    @description ^=:$: From Taerobee mod_x000a_}"/>
            <filter val="@PART[X1_Crew]:FOR[xxxRP0]_x000a_{_x000a_    %TechRequired = supersonicDev_x000a_    %cost = 300_x000a_    %entryCost = 6000_x000a_    RP0conf = true_x000a_    @description ^=:$: From Taerobee mod_x000a__x000a_    MODULE_x000a_    { name = ModuleTagHabitable }_x000a_    MODULE_x000a_    { name = ModuleTagHumanRated }_x000a__x000a_}"/>
            <filter val="@PART[X1_Engine]:FOR[xxxRP0]_x000a_{_x000a_    %TechRequired = rocketryTesting_x000a_    %cost = 150_x000a_    %entryCost = 3000_x000a_    RP0conf = true_x000a_    @description ^=:$: From Taerobee mod_x000a__x000a_    MODULE_x000a_    { name = ModuleTagEngineLiquidPF }_x000a__x000a_}"/>
            <filter val="@PART[X1_Tail]:FOR[xxxRP0]_x000a_{_x000a_    %TechRequired = supersonicDev_x000a_    %cost = 40_x000a_    %entryCost = 800_x000a_    RP0conf = true_x000a_    @description ^=:$: From Taerobee mod_x000a_}"/>
            <filter val="@PART[X2009RCSX]:FOR[xxxRP0]_x000a_{_x000a_    %TechRequired = flightControlNF_x000a_    %cost = 450_x000a_    %entryCost = 7600_x000a_    RP0conf = false_x000a_    @description ^=:$: From Chaka Monkey mod_x000a_}"/>
            <filter val="@PART[x2MNode1x]:FOR[xxxRP0]_x000a_{_x000a_    %TechRequired = improvedOrbitalConstruction_x000a_    %cost = 8000_x000a_    %entryCost = 18000_x000a_    RP0conf = false_x000a_    @description ^=:$: From Chaka Monkey mod_x000a_}"/>
            <filter val="@PART[x2MSleepH3abV4-2x]:FOR[xxxRP0]_x000a_{_x000a_    %TechRequired = improvedOrbitalConstruction_x000a_    %cost = 12500_x000a_    %entryCost = 24000_x000a_    RP0conf = false_x000a_    @description ^=:$: From Chaka Monkey mod_x000a_}"/>
            <filter val="@PART[X84NEWTALUSXX2]:FOR[xxxRP0]_x000a_{_x000a_    %TechRequired = materialsScienceNF_x000a_    %cost = 1200_x000a_    %entryCost = 14400_x000a_    RP0conf = false_x000a_    @description ^=:$: From Chaka Monkey mod_x000a_}"/>
            <filter val="@PART[xALCOR_LanderCapsulex]:FOR[xxxRP0]_x000a_{_x000a_    %TechRequired = SIAD_x000a_    %cost = 9500_x000a_    %entryCost = 8200_x000a_    RP0conf = false_x000a_    @description ^=:$: From Chaka Monkey mod_x000a_}"/>
            <filter val="@PART[XATVpanel]:FOR[xxxRP0]_x000a_{_x000a_    %TechRequired = powerNF_x000a_    %cost = 1400_x000a_    %entryCost = 1400_x000a_    RP0conf = false_x000a_    @description ^=:$: From Chaka Monkey mod_x000a_}"/>
            <filter val="@PART[XB9_Utility_Light_N1_WhiteX]:FOR[xxxRP0]_x000a_{_x000a_    %TechRequired = matureCapsules_x000a_    %cost = 400_x000a_    %entryCost = 400_x000a_    RP0conf = false_x000a_    @description ^=:$: From Chaka Monkey mod_x000a__x000a_    MODULE_x000a_    { name = ModuleTagHumanRated }_x000a__x000a_}"/>
            <filter val="@PART[xcstparachutex]:FOR[xxxRP0]_x000a_{_x000a_    %TechRequired = SIAD_x000a_    %cost = 850_x000a_    %entryCost = 4600_x000a_    RP0conf = false_x000a_    @description ^=:$: From Chaka Monkey mod_x000a_}"/>
            <filter val="@PART[XDragon2NoseConeX]:FOR[xxxRP0]_x000a_{_x000a_    %TechRequired = modernCapsules_x000a_    %cost = 500_x000a_    %entryCost = 3000_x000a_    RP0conf = false_x000a_    @description ^=:$: From Chaka Monkey mod_x000a__x000a_    MODULE_x000a_    { name = ModuleTagHumanRated }_x000a__x000a_}"/>
            <filter val="@PART[XDRAGON--ADAPTERX]:FOR[xxxRP0]_x000a_{_x000a_    %TechRequired = materialsScienceInternational_x000a_    %cost = 6800_x000a_    %entryCost = 5800_x000a_    RP0conf = false_x000a_    @description ^=:$: From Chaka Monkey mod_x000a_}"/>
            <filter val="@PART[xDragonLadderx]:FOR[xxxRP0]_x000a_{_x000a_    %TechRequired = earlyLanding_x000a_    %cost = 120_x000a_    %entryCost = 2000_x000a_    RP0conf = false_x000a_    @description ^=:$: From Chaka Monkey mod_x000a_}"/>
            <filter val="@PART[xEMLVFX]:FOR[xxxRP0]_x000a_{_x000a_    %TechRequired = materialsScienceInternational_x000a_    %cost = 0_x000a_    %entryCost = 1020_x000a_    RP0conf = true_x000a_    @description ^=:$: From Chaka Monkey mod_x000a_}"/>
            <filter val="@PART[xEMLVKosmos_URM_Fairing_Conic_Salt]:FOR[xxxRP0]_x000a_{_x000a_    %TechRequired = materialsScienceNF_x000a_    %cost = 0_x000a_    %entryCost = 1020_x000a_    RP0conf = true_x000a_    @description ^=:$: From Chaka Monkey mod_x000a_}"/>
            <filter val="@PART[xenon-125-2]:FOR[xxxRP0]_x000a_{_x000a_    %TechRequired = earlyElecPropulsion_x000a_    %cost = 1_x000a_    %entryCost = 12250_x000a_    RP0conf = false_x000a_    @description ^=:$: From Near Future Propulsion mod_x000a_}"/>
            <filter val="@PART[xenon-25-2]:FOR[xxxRP0]_x000a_{_x000a_    %TechRequired = earlyElecPropulsion_x000a_    %cost = 1_x000a_    %entryCost = 425000_x000a_    RP0conf = false_x000a_    @description ^=:$: From Near Future Propulsion mod_x000a_}"/>
            <filter val="@PART[xenonTank]:FOR[xxxRP0]_x000a_{_x000a_    %TechRequired = earlyElecPropulsion_x000a_    %cost = 1_x000a_    %entryCost = 8800_x000a_    RP0conf = false_x000a_    @description ^=:$: From Stock (RO Config) mod_x000a_}"/>
            <filter val="@PART[xenonTankLarge]:FOR[xxxRP0]_x000a_{_x000a_    %TechRequired = earlyElecPropulsion_x000a_    %cost = 1_x000a_    %entryCost = 8800_x000a_    RP0conf = false_x000a_    @description ^=:$: From Stock (RO Config) mod_x000a_}"/>
            <filter val="@PART[xenonTankRadial]:FOR[xxxRP0]_x000a_{_x000a_    %TechRequired = earlyElecPropulsion_x000a_    %cost = 1_x000a_    %entryCost = 9600_x000a_    RP0conf = false_x000a_    @description ^=:$: From Stock (RO Config) mod_x000a_}"/>
            <filter val="@PART[XESARCSX]:FOR[xxxRP0]_x000a_{_x000a_    %TechRequired = flightControlNF_x000a_    %cost = 500_x000a_    %entryCost = 4200_x000a_    RP0conf = false_x000a_    @description ^=:$: From Chaka Monkey mod_x000a_}"/>
            <filter val="@PART[XFASAApolloStrJ2StrJ23m5mDecX]:FOR[xxxRP0]_x000a_{_x000a_    %TechRequired = materialsScienceNF_x000a_    %cost = 6800_x000a_    %entryCost = 5800_x000a_    RP0conf = false_x000a_    @description ^=:$: From Chaka Monkey mod_x000a_}"/>
            <filter val="@PART[XIUSLOWERXxxxtall]:FOR[xxxRP0]_x000a_{_x000a_    %TechRequired = materialsScienceInternational_x000a_    %cost = 900_x000a_    %entryCost = 5200_x000a_    RP0conf = false_x000a_    @description ^=:$: From Chaka Monkey mod_x000a_}"/>
            <filter val="@PART[XIUSLOWERXxxxtall2G]:FOR[xxxRP0]_x000a_{_x000a_    %TechRequired = materialsScienceInternational_x000a_    %cost = 900_x000a_    %entryCost = 5200_x000a_    RP0conf = false_x000a_    @description ^=:$: From Chaka Monkey mod_x000a_}"/>
            <filter val="@PART[XKarmonyStorModule_AdapterS6632]:FOR[xxxRP0]_x000a_{_x000a_    %TechRequired = largeScaleOrbitalCon_x000a_    %cost = 4000_x000a_    %entryCost = 10400_x000a_    RP0conf = false_x000a_    @description ^=:$: From Chaka Monkey mod_x000a_}"/>
            <filter val="@PART[XKK_SPX_F9_OctawebX]:FOR[xxxRP0]_x000a_{_x000a_    %TechRequired = materialsScienceCommercial_x000a_    %cost = 900_x000a_    %entryCost = 3500_x000a_    RP0conf = false_x000a_    @description ^=:$: From Chaka Monkey mod_x000a_}"/>
            <filter val="@PART[XKKLEGX]:FOR[xxxRP0]_x000a_{_x000a_    %TechRequired = reusability_x000a_    %cost = 200_x000a_    %entryCost = 820_x000a_    RP0conf = false_x000a_    @description ^=:$: From Chaka Monkey mod_x000a_}"/>
            <filter val="@PART[XKosmos_Angara_RD-275KX]:FOR[xxxRP0]_x000a_{_x000a_    %TechRequired = stagedCombustion1966_x000a_    %cost = 515_x000a_    %entryCost = 10300_x000a_    RP0conf = true_x000a_    @description ^=:$: From Chaka Monkey mod_x000a__x000a_    MODULE_x000a_    { name = ModuleTagEngineLiquidTurbo }_x000a__x000a_}"/>
            <filter val="@PART[xKosmos_Balka_1_Tunnelx]:FOR[xxxRP0]_x000a_{_x000a_    %TechRequired = spaceStationDev_x000a_    %cost = 85_x000a_    %entryCost = 4000_x000a_    RP0conf = false_x000a_    @description ^=:$: From Chaka Monkey mod_x000a_}"/>
            <filter val="@PART[xKosmos_SepRetrox]:FOR[xxxRP0]_x000a_{_x000a_    %TechRequired = earlySolids_x000a_    %cost = 7_x000a_    %entryCost = 140_x000a_    RP0conf = true_x000a_    @description ^=:$: From Chaka Monkey mod_x000a__x000a_    MODULE_x000a_    { name = ModuleTagEngineSolid }_x000a__x000a_}"/>
            <filter val="@PART[xKosmos_SepRetroxMLS]:FOR[xxxRP0]_x000a_{_x000a_    %TechRequired = start_x000a_    %cost = 3_x000a_    %entryCost = 60_x000a_    RP0conf = true_x000a_    @description ^=:$: From Chaka Monkey mod_x000a__x000a_    MODULE_x000a_    { name = ModuleTagEngineSolid }_x000a__x000a_}"/>
            <filter val="@PART[XKosmos_TKS_RD-0225_EngineLANDERS]:FOR[xxxRP0]_x000a_{_x000a_    %TechRequired = orbitalRocketry2004_x000a_    %cost = 40_x000a_    %entryCost = 800_x000a_    RP0conf = true_x000a_    @description ^=:$: From Chaka Monkey mod_x000a__x000a_    MODULE_x000a_    { name = ModuleTagEngineLiquidTurbo }_x000a__x000a_}"/>
            <filter val="@PART[xKosmos_URM_Fairing_Conic_Salt]:FOR[xxxRP0]_x000a_{_x000a_    %TechRequired = materialsScienceCommercial_x000a_    %cost = 0_x000a_    %entryCost = 1020_x000a_    RP0conf = true_x000a_    @description ^=:$: From Chaka Monkey mod_x000a_}"/>
            <filter val="@PART[xKosmos_URM_Fairing_Parabolic_Stalt]:FOR[xxxRP0]_x000a_{_x000a_    %TechRequired = materialsScienceCommercial_x000a_    %cost = 0_x000a_    %entryCost = 6020_x000a_    RP0conf = true_x000a_    @description ^=:$: From Chaka Monkey mod_x000a_}"/>
            <filter val="@PART[XKupolaObsModuleEXPANDED1X]:FOR[xxxRP0]_x000a_{_x000a_    %TechRequired = earlySpaceStations_x000a_    %cost = 4000_x000a_    %entryCost = 10400_x000a_    RP0conf = false_x000a_    @description ^=:$: From Chaka Monkey mod_x000a_}"/>
            <filter val="@PART[XKupolaObsModuleEXPANDED3X]:FOR[xxxRP0]_x000a_{_x000a_    %TechRequired = earlySpaceStations_x000a_    %cost = 4000_x000a_    %entryCost = 10400_x000a_    RP0conf = false_x000a_    @description ^=:$: From Chaka Monkey mod_x000a_}"/>
            <filter val="@PART[XKupolaObsModuleEXPANDEDX]:FOR[xxxRP0]_x000a_{_x000a_    %TechRequired = earlySpaceStations_x000a_    %cost = 2000_x000a_    %entryCost = 80000_x000a_    RP0conf = true_x000a_    @description ^=:$: From Chaka Monkey mod_x000a__x000a_    MODULE_x000a_    { name = ModuleTagHumanRated }_x000a__x000a_}"/>
            <filter val="@PART[XKW2mNoseConeX]:FOR[xxxRP0]_x000a_{_x000a_    %TechRequired = solids1981_x000a_    %cost = 750_x000a_    %entryCost = 3200_x000a_    RP0conf = false_x000a_    @description ^=:$: From Chaka Monkey mod_x000a__x000a_    MODULE_x000a_    { name = ModuleTagEngineSolid }_x000a__x000a_}"/>
            <filter val="@PART[xKW2mtankL0_5x]:FOR[xxxRP0]_x000a_{_x000a_    %TechRequired = materialsScienceCommercial_x000a_    %cost = 1920_x000a_    %entryCost = 960_x000a_    RP0conf = false_x000a_    @description ^=:$: From Chaka Monkey mod_x000a_}"/>
            <filter val="@PART[XKW3mDockingRingX]:FOR[xxxRP0]_x000a_{_x000a_    %TechRequired = largeStationControl_x000a_    %cost = 1200_x000a_    %entryCost = 14400_x000a_    RP0conf = false_x000a_    @description ^=:$: From Chaka Monkey mod_x000a_}"/>
            <filter val="@PART[XKW5mDecouplerShroudX224]:FOR[xxxRP0]_x000a_{_x000a_    %TechRequired = materialsScienceInternational_x000a_    %cost = 3200_x000a_    %entryCost = 16000_x000a_    RP0conf = false_x000a_    @description ^=:$: From Chaka Monkey mod_x000a_}"/>
            <filter val="@PART[XKWFlatadapter3x2]:FOR[xxxRP0]_x000a_{_x000a_    %TechRequired = materialsScienceLunar_x000a_    %cost = 120_x000a_    %entryCost = 1440_x000a_    RP0conf = false_x000a_    @description ^=:$: From Chaka Monkey mod_x000a_}"/>
            <filter val="@PART[xKWFlatadapter3x2SHIExxLD]:FOR[xxxRP0]_x000a_{_x000a_    %TechRequired = materialsScienceLunar_x000a_    %cost = 120_x000a_    %entryCost = 1440_x000a_    RP0conf = false_x000a_    @description ^=:$: From Chaka Monkey mod_x000a_}"/>
            <filter val="@PART[XKWFlatadapter991ax2]:FOR[xxxRP0]_x000a_{_x000a_    %TechRequired = materialsScienceAdvCapsules_x000a_    %cost = 120_x000a_    %entryCost = 1440_x000a_    RP0conf = false_x000a_    @description ^=:$: From Chaka Monkey mod_x000a_}"/>
            <filter val="@PART[xKWsrbGlobeX10Lx]:FOR[xxxRP0]_x000a_{_x000a_    %TechRequired = solids2009_x000a_    %cost = 8000_x000a_    %entryCost = 160000_x000a_    RP0conf = true_x000a_    @description ^=:$: From Chaka Monkey mod_x000a__x000a_    MODULE_x000a_    { name = ModuleTagEngineSolid }_x000a__x000a_}"/>
            <filter val="@PART[XKWsrbGlobeX5X]:FOR[xxxRP0]_x000a_{_x000a_    %TechRequired = solids2009_x000a_    %cost = 7350_x000a_    %entryCost = 44100_x000a_    RP0conf = false_x000a_    @description ^=:$: From Chaka Monkey mod_x000a__x000a_    MODULE_x000a_    { name = ModuleTagEngineSolid }_x000a__x000a_}"/>
            <filter val="@PART[xladder1x]:FOR[xxxRP0]_x000a_{_x000a_    %TechRequired = start_x000a_    %cost = 100_x000a_    %entryCost = 500_x000a_    RP0conf = false_x000a_    @description ^=:$: From Chaka Monkey mod_x000a_}"/>
            <filter val="@PART[xLazTekSuperDracosx]:FOR[xxxRP0]_x000a_{_x000a_    %TechRequired = gridFins_x000a_    %cost = 62_x000a_    %entryCost = 1240_x000a_    RP0conf = true_x000a_    @description ^=:$: From Chaka Monkey mod_x000a__x000a_    MODULE_x000a_    { name = ModuleTagEngineLiquidPF }_x000a__x000a_}"/>
            <filter val="@PART[xLERroverBodyx]:FOR[xxxRP0]_x000a_{_x000a_    %TechRequired = SIAD_x000a_    %cost = 1000_x000a_    %entryCost = 1400_x000a_    RP0conf = false_x000a_    @description ^=:$: From Chaka Monkey mod_x000a_}"/>
            <filter val="@PART[xLLLCommPolex]:FOR[xxxRP0]_x000a_{_x000a_    %TechRequired = massiveScaleComms_x000a_    %cost = 1200_x000a_    %entryCost = 0_x000a_    RP0conf = false_x000a_    @description ^=:$: From Chaka Monkey mod_x000a__x000a_    MODULE_x000a_    { name = ModuleTagInstruments }_x000a__x000a_}"/>
            <filter val="@PART[xluzopl]:FOR[xxxRP0]_x000a_{_x000a_    %TechRequired = start_x000a_    %cost = 1_x000a_    %entryCost = 20_x000a_    RP0conf = true_x000a_    @description ^=:$: From AIES mod_x000a_}"/>
            <filter val="@PART[xMLSBALLISTICX]:FOR[xxxRP0]_x000a_{_x000a_    %TechRequired = materialsScienceCommercial_x000a_    %cost = 0_x000a_    %entryCost = 6020_x000a_    RP0conf = true_x000a_    @description ^=:$: From Chaka Monkey mod_x000a_}"/>
            <filter val="@PART[xmonkeyreptarvacx]:FOR[xxxRP0]_x000a_{_x000a_    %TechRequired = orbitalRocketry2004_x000a_    %cost = 220_x000a_    %entryCost = 22000_x000a_    RP0conf = true_x000a_    @description ^=:$: From Chaka Monkey mod_x000a__x000a_    MODULE_x000a_    { name = ModuleTagEngineLiquidTurbo }_x000a__x000a_}"/>
            <filter val="@PART[xmonkeyreptarx]:FOR[xxxRP0]_x000a_{_x000a_    %TechRequired = orbitalRocketry2004_x000a_    %cost = 220_x000a_    %entryCost = 22000_x000a_    RP0conf = true_x000a_    @description ^=:$: From Chaka Monkey mod_x000a__x000a_    MODULE_x000a_    { name = ModuleTagEngineLiquidTurbo }_x000a__x000a_}"/>
            <filter val="@PART[xNP_lft_125m_6mxA]:FOR[xxxRP0]_x000a_{_x000a_    %TechRequired = materialsScienceInternational_x000a_    %cost = 2000_x000a_    %entryCost = 3000_x000a_    RP0conf = false_x000a_    @description ^=:$: From Chaka Monkey mod_x000a_}"/>
            <filter val="@PART[XNP_lft_W375x3SHORTW]:FOR[xxxRP0]_x000a_{_x000a_    %TechRequired = materialsScienceNF_x000a_    %cost = 1_x000a_    %entryCost = 1600_x000a_    RP0conf = false_x000a_    @description ^=:$: From Chaka Monkey mod_x000a_}"/>
            <filter val="@PART[XNP_lft_xtrt3mCCB8MAx2]:FOR[xxxRP0]_x000a_{_x000a_    %TechRequired = materialsScienceNF_x000a_    %cost = 1_x000a_    %entryCost = 3000_x000a_    RP0conf = false_x000a_    @description ^=:$: From Chaka Monkey mod_x000a_}"/>
            <filter val="@PART[XNP_lftadj5x]:FOR[xxxRP0]_x000a_{_x000a_    %TechRequired = materialsScienceCommercial_x000a_    %cost = 1230_x000a_    %entryCost = 1600_x000a_    RP0conf = false_x000a_    @description ^=:$: From Chaka Monkey mod_x000a_}"/>
            <filter val="@PART[XNPdecouplerstack85Mx3HSx]:FOR[xxxRP0]_x000a_{_x000a_    %TechRequired = earlyMaterialsScience_x000a_    %cost = 230_x000a_    %entryCost = 600_x000a_    RP0conf = false_x000a_    @description ^=:$: From Chaka Monkey mod_x000a_}"/>
            <filter val="@PART[xOPFPROCEDURALX]:FOR[xxxRP0]_x000a_{_x000a_    %TechRequired = start_x000a_    %cost = 0_x000a_    %entryCost = 0_x000a_    RP0conf = true_x000a_    @description ^=:$: From Chaka Monkey mod_x000a_}"/>
            <filter val="@PART[XORIGKosmos_Salyut_Solar_Array2X]:FOR[xxxRP0]_x000a_{_x000a_    %TechRequired = modularSpaceStations_x000a_    %cost = 2400_x000a_    %entryCost = 6400_x000a_    RP0conf = false_x000a_    @description ^=:$: From Chaka Monkey mod_x000a_}"/>
            <filter val="@PART[xparachuteRadialx]:FOR[xxxRP0]_x000a_{_x000a_    %TechRequired = advancedUncrewedLanding_x000a_    %cost = 1000_x000a_    %entryCost = 35000_x000a_    RP0conf = true_x000a_    @description ^=:$: From Chaka Monkey mod_x000a_}"/>
            <filter val="@PART[XPC_InflateHeatshield31X]:FOR[xxxRP0]_x000a_{_x000a_    %TechRequired = SIAD_x000a_    %cost = 1250_x000a_    %entryCost = 7500_x000a_    RP0conf = false_x000a_    @description ^=:$: From Chaka Monkey mod_x000a_}"/>
            <filter val="@PART[XPC_InflateHeatshieldLX]:FOR[xxxRP0]_x000a_{_x000a_    %TechRequired = HIAD_x000a_    %cost = 1250_x000a_    %entryCost = 7500_x000a_    RP0conf = false_x000a_    @description ^=:$: From Chaka Monkey mod_x000a_}"/>
            <filter val="@PART[xPMAx]:FOR[xxxRP0]_x000a_{_x000a_    %TechRequired = largeStationControl_x000a_    %cost = 500_x000a_    %entryCost = 1600_x000a_    RP0conf = false_x000a_    @description ^=:$: From Chaka Monkey mod_x000a_}"/>
            <filter val="@PART[XRCSX]:FOR[xxxRP0]_x000a_{_x000a_    %TechRequired = flightControlNF_x000a_    %cost = 450_x000a_    %entryCost = 7600_x000a_    RP0conf = false_x000a_    @description ^=:$: From Chaka Monkey mod_x000a_}"/>
            <filter val="@PART[XSDHI_2_5_ServiceModuleFairing211]:FOR[xxxRP0]_x000a_{_x000a_    %TechRequired = materialsScienceNF_x000a_    %cost = 200_x000a_    %entryCost = 600_x000a_    RP0conf = false_x000a_    @description ^=:$: From Chaka Monkey mod_x000a_}"/>
            <filter val="@PART[XSLSSRB]:FOR[xxxRP0]_x000a_{_x000a_    %TechRequired = solids1981_x000a_    %cost = 6780_x000a_    %entryCost = 135600_x000a_    RP0conf = true_x000a_    @description ^=:$: From Chaka Monkey mod_x000a__x000a_    MODULE_x000a_    { name = ModuleTagEngineSolid }_x000a__x000a_}"/>
            <filter val="@PART[XstrutOctoX]:FOR[xxxRP0]_x000a_{_x000a_    %TechRequired = materialsScienceHuman_x000a_    %cost = 20_x000a_    %entryCost = 6400_x000a_    RP0conf = false_x000a_    @description ^=:$: From Chaka Monkey mod_x000a_}"/>
            <filter val="@PART[XtelescopicLadderBayX]:FOR[xxxRP0]_x000a_{_x000a_    %TechRequired = earlyLanding_x000a_    %cost = 440_x000a_    %entryCost = 4000_x000a_    RP0conf = false_x000a_    @description ^=:$: From Chaka Monkey mod_x000a_}"/>
            <filter val="@PART[XwheelMedX]:FOR[xxxRP0]_x000a_{_x000a_    %TechRequired = SIAD_x000a_    %cost = 230_x000a_    %entryCost = 600_x000a_    RP0conf = false_x000a_    @description ^=:$: From Chaka Monkey mod_x000a_}"/>
            <filter val="@PART[XXB3IUShroudXLOWERRXpxV]:FOR[xxxRP0]_x000a_{_x000a_    %TechRequired = materialsScienceCommercial_x000a_    %cost = 2300_x000a_    %entryCost = 6000_x000a_    RP0conf = false_x000a_    @description ^=:$: From Chaka Monkey mod_x000a_}"/>
          </mc:Fallback>
        </mc:AlternateContent>
      </filters>
    </filterColumn>
  </autoFilter>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347"/>
  <sheetViews>
    <sheetView topLeftCell="A293" workbookViewId="0">
      <selection activeCell="C306" sqref="C306"/>
    </sheetView>
  </sheetViews>
  <sheetFormatPr defaultRowHeight="15" x14ac:dyDescent="0.25"/>
  <cols>
    <col min="1" max="1" width="14.5703125" bestFit="1" customWidth="1"/>
    <col min="2" max="2" width="25.5703125" bestFit="1" customWidth="1"/>
    <col min="3" max="3" width="23.7109375" bestFit="1" customWidth="1"/>
  </cols>
  <sheetData>
    <row r="1" spans="1:5" x14ac:dyDescent="0.25">
      <c r="A1" s="46" t="s">
        <v>8970</v>
      </c>
      <c r="B1" s="46" t="s">
        <v>6212</v>
      </c>
      <c r="C1" t="str">
        <f>VLOOKUP(B1,Parts!A:N,14,0)</f>
        <v>orbitalRocketry1970</v>
      </c>
      <c r="E1" t="str">
        <f>"@PART[*]:HAS[#engineType["&amp;A1&amp;"]]:FOR[xxxRP0]
{
    @MODULE[ModuleEngineConfigs]
    {
        @CONFIG["&amp;B1&amp;"]
        { %techRequired = "&amp;C1&amp;" }
        @CONFIG["&amp;B2&amp;"]
        { %techRequired = "&amp;C2&amp;" }
        @CONFIG["&amp;B3&amp;"]
        { %techRequired = "&amp;C3&amp;" }
        @CONFIG["&amp;B4&amp;"]
        { %techRequired = "&amp;C4&amp;" }
        @CONFIG["&amp;B5&amp;"]
        { %techRequired = "&amp;C5&amp;" }
        @CONFIG["&amp;B6&amp;"]
        { %techRequired = "&amp;C6&amp;" }
        @CONFIG["&amp;B7&amp;"]
        { %techRequired = "&amp;C7&amp;" }
        @CONFIG["&amp;B8&amp;"]
        { %techRequired = "&amp;C8&amp;" }
        @CONFIG["&amp;B9&amp;"]
        { %techRequired = "&amp;C9&amp;" }
    }
}"</f>
        <v>@PART[*]:HAS[#engineType[LR87]]:FOR[xxxRP0]
{
    @MODULE[ModuleEngineConfigs]
    {
        @CONFIG[LR87-AJ-11]
        { %techRequired = orbitalRocketry1970 }
        @CONFIG[LR87-AJ-11A]
        { %techRequired = orbitalRocketry1972 }
        @CONFIG[LR87-AJ-3]
        { %techRequired = orbitalRocketry1959 }
        @CONFIG[LR87-AJ-5]
        { %techRequired = orbitalRocketry1962 }
        @CONFIG[LR87-AJ-7]
        { %techRequired = orbitalRocketry1964 }
        @CONFIG[LR87-AJ-9]
        { %techRequired = orbitalRocketry1965 }
        @CONFIG[LR87-LH2-TitanC]
        { %techRequired = earlyHydrolox }
        @CONFIG[LR87-AJ-9-Kero]
        { %techRequired = orbitalRocketry1965 }
        @CONFIG[LR87-AJ-9-Kero-15AR]
        { %techRequired = orbitalRocketry1965 }
    }
}</v>
      </c>
    </row>
    <row r="2" spans="1:5" hidden="1" x14ac:dyDescent="0.25">
      <c r="A2" s="46"/>
      <c r="B2" s="46" t="s">
        <v>6213</v>
      </c>
      <c r="C2" t="str">
        <f>VLOOKUP(B2,Parts!A:N,14,0)</f>
        <v>orbitalRocketry1972</v>
      </c>
    </row>
    <row r="3" spans="1:5" hidden="1" x14ac:dyDescent="0.25">
      <c r="A3" s="46"/>
      <c r="B3" s="46" t="s">
        <v>6208</v>
      </c>
      <c r="C3" t="str">
        <f>VLOOKUP(B3,Parts!A:N,14,0)</f>
        <v>orbitalRocketry1959</v>
      </c>
    </row>
    <row r="4" spans="1:5" hidden="1" x14ac:dyDescent="0.25">
      <c r="A4" s="46"/>
      <c r="B4" s="46" t="s">
        <v>6209</v>
      </c>
      <c r="C4" t="str">
        <f>VLOOKUP(B4,Parts!A:N,14,0)</f>
        <v>orbitalRocketry1962</v>
      </c>
    </row>
    <row r="5" spans="1:5" hidden="1" x14ac:dyDescent="0.25">
      <c r="A5" s="46"/>
      <c r="B5" s="46" t="s">
        <v>6210</v>
      </c>
      <c r="C5" t="str">
        <f>VLOOKUP(B5,Parts!A:N,14,0)</f>
        <v>orbitalRocketry1964</v>
      </c>
    </row>
    <row r="6" spans="1:5" hidden="1" x14ac:dyDescent="0.25">
      <c r="A6" s="46"/>
      <c r="B6" s="46" t="s">
        <v>6211</v>
      </c>
      <c r="C6" t="str">
        <f>VLOOKUP(B6,Parts!A:N,14,0)</f>
        <v>orbitalRocketry1965</v>
      </c>
    </row>
    <row r="7" spans="1:5" hidden="1" x14ac:dyDescent="0.25">
      <c r="A7" s="47"/>
      <c r="B7" s="46" t="s">
        <v>6214</v>
      </c>
      <c r="C7" t="str">
        <f>VLOOKUP(B7,Parts!A:N,14,0)</f>
        <v>earlyHydrolox</v>
      </c>
    </row>
    <row r="8" spans="1:5" hidden="1" x14ac:dyDescent="0.25">
      <c r="A8" s="59"/>
      <c r="B8" s="46" t="s">
        <v>11273</v>
      </c>
      <c r="C8" t="str">
        <f>VLOOKUP(B8,Parts!A:N,14,0)</f>
        <v>orbitalRocketry1965</v>
      </c>
    </row>
    <row r="9" spans="1:5" hidden="1" x14ac:dyDescent="0.25">
      <c r="A9" s="59"/>
      <c r="B9" s="46" t="s">
        <v>11274</v>
      </c>
      <c r="C9" t="str">
        <f>VLOOKUP(B9,Parts!A:N,14,0)</f>
        <v>orbitalRocketry1965</v>
      </c>
    </row>
    <row r="10" spans="1:5" x14ac:dyDescent="0.25">
      <c r="A10" s="46" t="s">
        <v>4390</v>
      </c>
      <c r="B10" s="46" t="s">
        <v>4390</v>
      </c>
      <c r="C10" t="str">
        <f>VLOOKUP(B10,Parts!A:N,14,0)</f>
        <v>start</v>
      </c>
      <c r="E10" t="str">
        <f>"@PART[*]:HAS[#engineType["&amp;A10&amp;"]]:FOR[xxxRP0]
{
    @MODULE[ModuleEngineConfigs]
    {
        @CONFIG["&amp;B10&amp;"]
        { %techRequired = "&amp;C10&amp;" }
        @CONFIG["&amp;B11&amp;"]
        { %techRequired = "&amp;C11&amp;" }
    }
}"</f>
        <v>@PART[*]:HAS[#engineType[A-4]]:FOR[xxxRP0]
{
    @MODULE[ModuleEngineConfigs]
    {
        @CONFIG[A-4]
        { %techRequired = start }
        @CONFIG[A-9]
        { %techRequired = rocketryTesting }
    }
}</v>
      </c>
    </row>
    <row r="11" spans="1:5" hidden="1" x14ac:dyDescent="0.25">
      <c r="A11" s="47"/>
      <c r="B11" s="46" t="s">
        <v>9545</v>
      </c>
      <c r="C11" t="str">
        <f>VLOOKUP(B11,Parts!A:N,14,0)</f>
        <v>rocketryTesting</v>
      </c>
    </row>
    <row r="12" spans="1:5" x14ac:dyDescent="0.25">
      <c r="A12" s="46" t="s">
        <v>3458</v>
      </c>
      <c r="B12" s="46" t="s">
        <v>6061</v>
      </c>
      <c r="C12" t="str">
        <f>VLOOKUP(B12,Parts!A:N,14,0)</f>
        <v>basicRocketryRP0</v>
      </c>
      <c r="E12" t="str">
        <f>"@PART[*]:HAS[#engineType["&amp;A12&amp;"]]:FOR[xxxRP0]
{
    @MODULE[ModuleEngineConfigs]
    {
        @CONFIG["&amp;B12&amp;"]
        { %techRequired = "&amp;C12&amp;" }
        @CONFIG["&amp;B13&amp;"]
        { %techRequired = "&amp;C13&amp;" }
        @CONFIG["&amp;B14&amp;"]
        { %techRequired = "&amp;C14&amp;" }
    }
}"</f>
        <v>@PART[*]:HAS[#engineType[Aerobee]]:FOR[xxxRP0]
{
    @MODULE[ModuleEngineConfigs]
    {
        @CONFIG[AJ10-27]
        { %techRequired = basicRocketryRP0 }
        @CONFIG[WAC-Corporal]
        { %techRequired = start }
        @CONFIG[XASR-1]
        { %techRequired = rocketryTesting }
    }
}</v>
      </c>
    </row>
    <row r="13" spans="1:5" hidden="1" x14ac:dyDescent="0.25">
      <c r="A13" s="46"/>
      <c r="B13" s="46" t="s">
        <v>6058</v>
      </c>
      <c r="C13" t="str">
        <f>VLOOKUP(B13,Parts!A:N,14,0)</f>
        <v>start</v>
      </c>
    </row>
    <row r="14" spans="1:5" hidden="1" x14ac:dyDescent="0.25">
      <c r="A14" s="47"/>
      <c r="B14" s="46" t="s">
        <v>6060</v>
      </c>
      <c r="C14" t="str">
        <f>VLOOKUP(B14,Parts!A:N,14,0)</f>
        <v>rocketryTesting</v>
      </c>
    </row>
    <row r="15" spans="1:5" x14ac:dyDescent="0.25">
      <c r="A15" s="46" t="s">
        <v>1389</v>
      </c>
      <c r="B15" s="46" t="s">
        <v>1389</v>
      </c>
      <c r="C15" t="str">
        <f>VLOOKUP(B15,Parts!A:N,14,0)</f>
        <v>orbitalRocketry1992</v>
      </c>
      <c r="E15" t="str">
        <f>"@PART[*]:HAS[#engineType["&amp;A15&amp;"]]:FOR[xxxRP0]
{
    @MODULE[ModuleEngineConfigs]
    {
        @CONFIG["&amp;B15&amp;"]
        { %techRequired = "&amp;C15&amp;" }
        @CONFIG["&amp;B16&amp;"]
        { %techRequired = "&amp;C16&amp;" }
    }
}"</f>
        <v>@PART[*]:HAS[#engineType[Aestus]]:FOR[xxxRP0]
{
    @MODULE[ModuleEngineConfigs]
    {
        @CONFIG[Aestus]
        { %techRequired = orbitalRocketry1992 }
        @CONFIG[Aestus-II]
        { %techRequired = orbitalRocketry2014 }
    }
}</v>
      </c>
    </row>
    <row r="16" spans="1:5" hidden="1" x14ac:dyDescent="0.25">
      <c r="A16" s="47"/>
      <c r="B16" s="46" t="s">
        <v>9546</v>
      </c>
      <c r="C16" t="str">
        <f>VLOOKUP(B16,Parts!A:N,14,0)</f>
        <v>orbitalRocketry2014</v>
      </c>
    </row>
    <row r="17" spans="1:5" x14ac:dyDescent="0.25">
      <c r="A17" s="46" t="s">
        <v>6436</v>
      </c>
      <c r="B17" s="46" t="s">
        <v>6444</v>
      </c>
      <c r="C17" t="str">
        <f>VLOOKUP(B17,Parts!A:N,14,0)</f>
        <v>orbitalRocketry1965</v>
      </c>
      <c r="E17" t="str">
        <f>"@PART[*]:HAS[#engineType["&amp;A17&amp;"]]:FOR[xxxRP0]
{
    @MODULE[ModuleEngineConfigs]
    {
        @CONFIG["&amp;B17&amp;"]
        { %techRequired = "&amp;C17&amp;" }
        @CONFIG["&amp;B18&amp;"]
        { %techRequired = "&amp;C18&amp;" }
        @CONFIG["&amp;B19&amp;"]
        { %techRequired = "&amp;C19&amp;" }
        @CONFIG["&amp;B20&amp;"]
        { %techRequired = "&amp;C20&amp;" }
        @CONFIG["&amp;B21&amp;"]
        { %techRequired = "&amp;C21&amp;" }
        @CONFIG["&amp;B22&amp;"]
        { %techRequired = "&amp;C22&amp;" }
        @CONFIG["&amp;B23&amp;"]
        { %techRequired = "&amp;C23&amp;" }
    }
}"</f>
        <v>@PART[*]:HAS[#engineType[Agena]]:FOR[xxxRP0]
{
    @MODULE[ModuleEngineConfigs]
    {
        @CONFIG[Model8096-39]
        { %techRequired = orbitalRocketry1965 }
        @CONFIG[Model8096A]
        { %techRequired = orbitalRocketry1967 }
        @CONFIG[Model8096L]
        { %techRequired = orbitalRocketry1986 }
        @CONFIG[XLR81-BA-11]
        { %techRequired = orbitalRocketry1962 }
        @CONFIG[XLR81-BA-13]
        { %techRequired = orbitalRocketry1965 }
        @CONFIG[XLR81-BA-5]
        { %techRequired = orbitalRocketry1959 }
        @CONFIG[XLR81-BA-7]
        { %techRequired = orbitalRocketry1961 }
    }
}</v>
      </c>
    </row>
    <row r="18" spans="1:5" hidden="1" x14ac:dyDescent="0.25">
      <c r="A18" s="46"/>
      <c r="B18" s="46" t="s">
        <v>6445</v>
      </c>
      <c r="C18" t="str">
        <f>VLOOKUP(B18,Parts!A:N,14,0)</f>
        <v>orbitalRocketry1967</v>
      </c>
    </row>
    <row r="19" spans="1:5" hidden="1" x14ac:dyDescent="0.25">
      <c r="A19" s="46"/>
      <c r="B19" s="46" t="s">
        <v>6446</v>
      </c>
      <c r="C19" t="str">
        <f>VLOOKUP(B19,Parts!A:N,14,0)</f>
        <v>orbitalRocketry1986</v>
      </c>
    </row>
    <row r="20" spans="1:5" hidden="1" x14ac:dyDescent="0.25">
      <c r="A20" s="46"/>
      <c r="B20" s="46" t="s">
        <v>10925</v>
      </c>
      <c r="C20" t="str">
        <f>VLOOKUP(B20,Parts!A:N,14,0)</f>
        <v>orbitalRocketry1962</v>
      </c>
    </row>
    <row r="21" spans="1:5" hidden="1" x14ac:dyDescent="0.25">
      <c r="A21" s="46"/>
      <c r="B21" s="46" t="s">
        <v>10926</v>
      </c>
      <c r="C21" t="str">
        <f>VLOOKUP(B21,Parts!A:N,14,0)</f>
        <v>orbitalRocketry1965</v>
      </c>
    </row>
    <row r="22" spans="1:5" hidden="1" x14ac:dyDescent="0.25">
      <c r="A22" s="46"/>
      <c r="B22" s="46" t="s">
        <v>10927</v>
      </c>
      <c r="C22" t="str">
        <f>VLOOKUP(B22,Parts!A:N,14,0)</f>
        <v>orbitalRocketry1959</v>
      </c>
    </row>
    <row r="23" spans="1:5" hidden="1" x14ac:dyDescent="0.25">
      <c r="A23" s="47"/>
      <c r="B23" s="46" t="s">
        <v>10928</v>
      </c>
      <c r="C23" t="str">
        <f>VLOOKUP(B23,Parts!A:N,14,0)</f>
        <v>orbitalRocketry1961</v>
      </c>
    </row>
    <row r="24" spans="1:5" x14ac:dyDescent="0.25">
      <c r="A24" s="47" t="s">
        <v>6078</v>
      </c>
      <c r="B24" s="46" t="s">
        <v>6078</v>
      </c>
      <c r="C24" t="str">
        <f>VLOOKUP(B24,Parts!A:N,14,0)</f>
        <v>orbitalRocketry1959</v>
      </c>
      <c r="E24" t="str">
        <f>"@PART[*]:HAS[#engineType["&amp;A24&amp;"]]:FOR[xxxRP0]
{
    @MODULE[ModuleEngineConfigs]
    {
        @CONFIG["&amp;B24&amp;"]
        { %techRequired = "&amp;C24&amp;" }
    }
}"</f>
        <v>@PART[*]:HAS[#engineType[AgenaSPS]]:FOR[xxxRP0]
{
    @MODULE[ModuleEngineConfigs]
    {
        @CONFIG[AgenaSPS]
        { %techRequired = orbitalRocketry1959 }
    }
}</v>
      </c>
    </row>
    <row r="25" spans="1:5" x14ac:dyDescent="0.25">
      <c r="A25" s="47" t="s">
        <v>6064</v>
      </c>
      <c r="B25" s="46" t="s">
        <v>6027</v>
      </c>
      <c r="C25" t="str">
        <f>VLOOKUP(B25,Parts!A:N,14,0)</f>
        <v>orbitalRocketry1967</v>
      </c>
      <c r="E25" t="str">
        <f>"@PART[*]:HAS[#engineType["&amp;A25&amp;"]]:FOR[xxxRP0]
{
    @MODULE[ModuleEngineConfigs]
    {
        @CONFIG["&amp;B25&amp;"]
        { %techRequired = "&amp;C25&amp;" }
    }
}"</f>
        <v>@PART[*]:HAS[#engineType[AJ10_137]]:FOR[xxxRP0]
{
    @MODULE[ModuleEngineConfigs]
    {
        @CONFIG[AJ10-137]
        { %techRequired = orbitalRocketry1967 }
    }
}</v>
      </c>
    </row>
    <row r="26" spans="1:5" x14ac:dyDescent="0.25">
      <c r="A26" s="47" t="s">
        <v>6062</v>
      </c>
      <c r="B26" s="46" t="s">
        <v>4830</v>
      </c>
      <c r="C26" t="str">
        <f>VLOOKUP(B26,Parts!A:N,14,0)</f>
        <v>orbitalRocketry1964</v>
      </c>
      <c r="E26" t="str">
        <f>"@PART[*]:HAS[#engineType["&amp;A26&amp;"]]:FOR[xxxRP0]
{
    @MODULE[ModuleEngineConfigs]
    {
        @CONFIG["&amp;B26&amp;"]
        { %techRequired = "&amp;C26&amp;" }
    }
}"</f>
        <v>@PART[*]:HAS[#engineType[AJ10_138]]:FOR[xxxRP0]
{
    @MODULE[ModuleEngineConfigs]
    {
        @CONFIG[AJ10-138]
        { %techRequired = orbitalRocketry1964 }
    }
}</v>
      </c>
    </row>
    <row r="27" spans="1:5" x14ac:dyDescent="0.25">
      <c r="A27" s="47" t="s">
        <v>6076</v>
      </c>
      <c r="B27" s="46" t="s">
        <v>1419</v>
      </c>
      <c r="C27" t="str">
        <f>VLOOKUP(B27,Parts!A:N,14,0)</f>
        <v>orbitalRocketry1981</v>
      </c>
      <c r="E27" t="str">
        <f>"@PART[*]:HAS[#engineType["&amp;A27&amp;"]]:FOR[xxxRP0]
{
    @MODULE[ModuleEngineConfigs]
    {
        @CONFIG["&amp;B27&amp;"]
        { %techRequired = "&amp;C27&amp;" }
    }
}"</f>
        <v>@PART[*]:HAS[#engineType[AJ10_190]]:FOR[xxxRP0]
{
    @MODULE[ModuleEngineConfigs]
    {
        @CONFIG[AJ10-190]
        { %techRequired = orbitalRocketry1981 }
    }
}</v>
      </c>
    </row>
    <row r="28" spans="1:5" x14ac:dyDescent="0.25">
      <c r="A28" s="46" t="s">
        <v>6066</v>
      </c>
      <c r="B28" s="46" t="s">
        <v>6026</v>
      </c>
      <c r="C28" t="str">
        <f>VLOOKUP(B28,Parts!A:N,14,0)</f>
        <v>orbitalRocketry1986</v>
      </c>
      <c r="E28" t="str">
        <f>"@PART[*]:HAS[#engineType["&amp;A28&amp;"]]:FOR[xxxRP0]
{
    @MODULE[ModuleEngineConfigs]
    {
        @CONFIG["&amp;B28&amp;"]
        { %techRequired = "&amp;C28&amp;" }
        @CONFIG["&amp;B29&amp;"]
        { %techRequired = "&amp;C29&amp;" }
    }
}"</f>
        <v>@PART[*]:HAS[#engineType[AJ10_Adv]]:FOR[xxxRP0]
{
    @MODULE[ModuleEngineConfigs]
    {
        @CONFIG[AJ10-118K]
        { %techRequired = orbitalRocketry1986 }
        @CONFIG[AJ10-138]
        { %techRequired = orbitalRocketry1964 }
    }
}</v>
      </c>
    </row>
    <row r="29" spans="1:5" hidden="1" x14ac:dyDescent="0.25">
      <c r="A29" s="47"/>
      <c r="B29" s="46" t="s">
        <v>4830</v>
      </c>
      <c r="C29" t="str">
        <f>VLOOKUP(B29,Parts!A:N,14,0)</f>
        <v>orbitalRocketry1964</v>
      </c>
    </row>
    <row r="30" spans="1:5" x14ac:dyDescent="0.25">
      <c r="A30" s="46" t="s">
        <v>6067</v>
      </c>
      <c r="B30" s="46" t="s">
        <v>6070</v>
      </c>
      <c r="C30" t="str">
        <f>VLOOKUP(B30,Parts!A:N,14,0)</f>
        <v>orbitalRocketry1959</v>
      </c>
      <c r="E30" t="str">
        <f>"@PART[*]:HAS[#engineType["&amp;A30&amp;"]]:FOR[xxxRP0]
{
    @MODULE[ModuleEngineConfigs]
    {
        @CONFIG["&amp;B30&amp;"]
        { %techRequired = "&amp;C30&amp;" }
        @CONFIG["&amp;B31&amp;"]
        { %techRequired = "&amp;C31&amp;" }
        @CONFIG["&amp;B32&amp;"]
        { %techRequired = "&amp;C32&amp;" }
        @CONFIG["&amp;B33&amp;"]
        { %techRequired = "&amp;C33&amp;" }
        @CONFIG["&amp;B34&amp;"]
        { %techRequired = "&amp;C34&amp;" }
    }
}"</f>
        <v>@PART[*]:HAS[#engineType[AJ10_Early]]:FOR[xxxRP0]
{
    @MODULE[ModuleEngineConfigs]
    {
        @CONFIG[AJ10-101A]
        { %techRequired = orbitalRocketry1959 }
        @CONFIG[AJ10-118D]
        { %techRequired = orbitalRocketry1962 }
        @CONFIG[AJ10-142]
        { %techRequired = orbitalRocketry1960 }
        @CONFIG[AJ10-37]
        { %techRequired = orbitalRocketry1956 }
        @CONFIG[AJ10-42]
        { %techRequired = orbitalRocketry1958 }
    }
}</v>
      </c>
    </row>
    <row r="31" spans="1:5" hidden="1" x14ac:dyDescent="0.25">
      <c r="A31" s="46"/>
      <c r="B31" s="46" t="s">
        <v>9548</v>
      </c>
      <c r="C31" t="str">
        <f>VLOOKUP(B31,Parts!A:N,14,0)</f>
        <v>orbitalRocketry1962</v>
      </c>
    </row>
    <row r="32" spans="1:5" hidden="1" x14ac:dyDescent="0.25">
      <c r="A32" s="46"/>
      <c r="B32" s="46" t="s">
        <v>6071</v>
      </c>
      <c r="C32" t="str">
        <f>VLOOKUP(B32,Parts!A:N,14,0)</f>
        <v>orbitalRocketry1960</v>
      </c>
    </row>
    <row r="33" spans="1:5" hidden="1" x14ac:dyDescent="0.25">
      <c r="A33" s="46"/>
      <c r="B33" s="46" t="s">
        <v>6069</v>
      </c>
      <c r="C33" t="str">
        <f>VLOOKUP(B33,Parts!A:N,14,0)</f>
        <v>orbitalRocketry1956</v>
      </c>
    </row>
    <row r="34" spans="1:5" hidden="1" x14ac:dyDescent="0.25">
      <c r="A34" s="47"/>
      <c r="B34" s="46" t="s">
        <v>6068</v>
      </c>
      <c r="C34" t="str">
        <f>VLOOKUP(B34,Parts!A:N,14,0)</f>
        <v>orbitalRocketry1958</v>
      </c>
    </row>
    <row r="35" spans="1:5" x14ac:dyDescent="0.25">
      <c r="A35" s="46" t="s">
        <v>6065</v>
      </c>
      <c r="B35" s="46" t="s">
        <v>10897</v>
      </c>
      <c r="C35" t="str">
        <f>VLOOKUP(B35,Parts!A:N,14,0)</f>
        <v>orbitalRocketry1960</v>
      </c>
      <c r="E35" t="str">
        <f>"@PART[*]:HAS[#engineType["&amp;A35&amp;"]]:FOR[xxxRP0]
{
    @MODULE[ModuleEngineConfigs]
    {
        @CONFIG["&amp;B35&amp;"]
        { %techRequired = "&amp;C35&amp;" }
        @CONFIG["&amp;B36&amp;"]
        { %techRequired = "&amp;C36&amp;" }
    }
}"</f>
        <v>@PART[*]:HAS[#engineType[AJ10_Mid]]:FOR[xxxRP0]
{
    @MODULE[ModuleEngineConfigs]
    {
        @CONFIG[AJ10-104]
        { %techRequired = orbitalRocketry1960 }
        @CONFIG[AJ10-118E]
        { %techRequired = orbitalRocketry1965 }
    }
}</v>
      </c>
    </row>
    <row r="36" spans="1:5" hidden="1" x14ac:dyDescent="0.25">
      <c r="A36" s="47"/>
      <c r="B36" s="46" t="s">
        <v>6063</v>
      </c>
      <c r="C36" t="str">
        <f>VLOOKUP(B36,Parts!A:N,14,0)</f>
        <v>orbitalRocketry1965</v>
      </c>
    </row>
    <row r="37" spans="1:5" x14ac:dyDescent="0.25">
      <c r="A37" s="47" t="s">
        <v>1415</v>
      </c>
      <c r="B37" s="46" t="s">
        <v>1785</v>
      </c>
      <c r="C37" t="str">
        <f>VLOOKUP(B37,Parts!A:N,14,0)</f>
        <v>solids1998</v>
      </c>
      <c r="E37" t="str">
        <f>"@PART[*]:HAS[#engineType["&amp;A37&amp;"]]:FOR[xxxRP0]
{
    @MODULE[ModuleEngineConfigs]
    {
        @CONFIG["&amp;B37&amp;"]
        { %techRequired = "&amp;C37&amp;" }
    }
}"</f>
        <v>@PART[*]:HAS[#engineType[AJ60A]]:FOR[xxxRP0]
{
    @MODULE[ModuleEngineConfigs]
    {
        @CONFIG[AJ-60A]
        { %techRequired = solids1998 }
    }
}</v>
      </c>
    </row>
    <row r="38" spans="1:5" x14ac:dyDescent="0.25">
      <c r="A38" s="47" t="s">
        <v>3499</v>
      </c>
      <c r="B38" s="46" t="s">
        <v>3499</v>
      </c>
      <c r="C38" t="str">
        <f>VLOOKUP(B38,Parts!A:N,14,0)</f>
        <v>solids1958</v>
      </c>
      <c r="E38" t="str">
        <f>"@PART[*]:HAS[#engineType["&amp;A38&amp;"]]:FOR[xxxRP0]
{
    @MODULE[ModuleEngineConfigs]
    {
        @CONFIG["&amp;B38&amp;"]
        { %techRequired = "&amp;C38&amp;" }
    }
}"</f>
        <v>@PART[*]:HAS[#engineType[Altair]]:FOR[xxxRP0]
{
    @MODULE[ModuleEngineConfigs]
    {
        @CONFIG[Altair]
        { %techRequired = solids1958 }
    }
}</v>
      </c>
    </row>
    <row r="39" spans="1:5" x14ac:dyDescent="0.25">
      <c r="A39" s="47" t="s">
        <v>6082</v>
      </c>
      <c r="B39" s="46" t="s">
        <v>6082</v>
      </c>
      <c r="C39" t="str">
        <f>VLOOKUP(B39,Parts!A:N,14,0)</f>
        <v>solids2009</v>
      </c>
      <c r="E39" t="str">
        <f>"@PART[*]:HAS[#engineType["&amp;A39&amp;"]]:FOR[xxxRP0]
{
    @MODULE[ModuleEngineConfigs]
    {
        @CONFIG["&amp;B39&amp;"]
        { %techRequired = "&amp;C39&amp;" }
    }
}"</f>
        <v>@PART[*]:HAS[#engineType[ASRB]]:FOR[xxxRP0]
{
    @MODULE[ModuleEngineConfigs]
    {
        @CONFIG[ASRB]
        { %techRequired = solids2009 }
    }
}</v>
      </c>
    </row>
    <row r="40" spans="1:5" x14ac:dyDescent="0.25">
      <c r="A40" s="46" t="s">
        <v>4448</v>
      </c>
      <c r="B40" s="46" t="s">
        <v>6093</v>
      </c>
      <c r="C40" t="str">
        <f>VLOOKUP(B40,Parts!A:N,14,0)</f>
        <v>orbitalRocketry1967</v>
      </c>
      <c r="E40" t="str">
        <f>"@PART[*]:HAS[#engineType["&amp;A40&amp;"]]:FOR[xxxRP0]
{
    @MODULE[ModuleEngineConfigs]
    {
        @CONFIG["&amp;B40&amp;"]
        { %techRequired = "&amp;C40&amp;" }
        @CONFIG["&amp;B41&amp;"]
        { %techRequired = "&amp;C41&amp;" }
    }
}"</f>
        <v>@PART[*]:HAS[#engineType[Astris]]:FOR[xxxRP0]
{
    @MODULE[ModuleEngineConfigs]
    {
        @CONFIG[AstrisI]
        { %techRequired = orbitalRocketry1967 }
        @CONFIG[AstrisII]
        { %techRequired = orbitalRocketry1967 }
    }
}</v>
      </c>
    </row>
    <row r="41" spans="1:5" hidden="1" x14ac:dyDescent="0.25">
      <c r="A41" s="47"/>
      <c r="B41" s="46" t="s">
        <v>6095</v>
      </c>
      <c r="C41" t="str">
        <f>VLOOKUP(B41,Parts!A:N,14,0)</f>
        <v>orbitalRocketry1967</v>
      </c>
    </row>
    <row r="42" spans="1:5" x14ac:dyDescent="0.25">
      <c r="A42" s="46" t="s">
        <v>6090</v>
      </c>
      <c r="B42" s="46" t="s">
        <v>6092</v>
      </c>
      <c r="C42" t="str">
        <f>VLOOKUP(B42,Parts!A:N,14,0)</f>
        <v>solids1958</v>
      </c>
      <c r="E42" t="str">
        <f>"@PART[*]:HAS[#engineType["&amp;A42&amp;"]]:FOR[xxxRP0]
{
    @MODULE[ModuleEngineConfigs]
    {
        @CONFIG["&amp;B42&amp;"]
        { %techRequired = "&amp;C42&amp;" }
        @CONFIG["&amp;B43&amp;"]
        { %techRequired = "&amp;C43&amp;" }
    }
}"</f>
        <v>@PART[*]:HAS[#engineType[BabySergeant]]:FOR[xxxRP0]
{
    @MODULE[ModuleEngineConfigs]
    {
        @CONFIG[JPL-532A]
        { %techRequired = solids1958 }
        @CONFIG[T17-E2]
        { %techRequired = solids1956 }
    }
}</v>
      </c>
    </row>
    <row r="43" spans="1:5" hidden="1" x14ac:dyDescent="0.25">
      <c r="A43" s="47"/>
      <c r="B43" s="46" t="s">
        <v>6091</v>
      </c>
      <c r="C43" t="str">
        <f>VLOOKUP(B43,Parts!A:N,14,0)</f>
        <v>solids1956</v>
      </c>
    </row>
    <row r="44" spans="1:5" x14ac:dyDescent="0.25">
      <c r="A44" s="47" t="s">
        <v>9716</v>
      </c>
      <c r="B44" s="46" t="s">
        <v>4438</v>
      </c>
      <c r="C44" t="str">
        <f>VLOOKUP(B44,Parts!A:N,14,0)</f>
        <v>stagedCombustionNF</v>
      </c>
      <c r="E44" t="str">
        <f>"@PART[*]:HAS[#engineType["&amp;A44&amp;"]]:FOR[xxxRP0]
{
    @MODULE[ModuleEngineConfigs]
    {
        @CONFIG["&amp;B44&amp;"]
        { %techRequired = "&amp;C44&amp;" }
    }
}"</f>
        <v>@PART[*]:HAS[#engineType[BE4]]:FOR[xxxRP0]
{
    @MODULE[ModuleEngineConfigs]
    {
        @CONFIG[BE-4]
        { %techRequired = stagedCombustionNF }
    }
}</v>
      </c>
    </row>
    <row r="45" spans="1:5" x14ac:dyDescent="0.25">
      <c r="A45" s="46" t="s">
        <v>6087</v>
      </c>
      <c r="B45" s="46" t="s">
        <v>6087</v>
      </c>
      <c r="C45" t="str">
        <f>VLOOKUP(B45,Parts!A:N,14,0)</f>
        <v>nuclearPropulsionNF</v>
      </c>
      <c r="E45" t="str">
        <f>"@PART[*]:HAS[#engineType["&amp;A45&amp;"]]:FOR[xxxRP0]
{
    @MODULE[ModuleEngineConfigs]
    {
        @CONFIG["&amp;B45&amp;"]
        { %techRequired = "&amp;C45&amp;" }
        @CONFIG["&amp;B46&amp;"]
        { %techRequired = "&amp;C46&amp;" }
    }
}"</f>
        <v>@PART[*]:HAS[#engineType[BNTR]]:FOR[xxxRP0]
{
    @MODULE[ModuleEngineConfigs]
    {
        @CONFIG[BNTR]
        { %techRequired = nuclearPropulsionNF }
        @CONFIG[TRITON]
        { %techRequired = nuclearPropulsionNF2 }
    }
}</v>
      </c>
    </row>
    <row r="46" spans="1:5" hidden="1" x14ac:dyDescent="0.25">
      <c r="A46" s="47"/>
      <c r="B46" s="46" t="s">
        <v>6088</v>
      </c>
      <c r="C46" t="str">
        <f>VLOOKUP(B46,Parts!A:N,14,0)</f>
        <v>nuclearPropulsionNF2</v>
      </c>
    </row>
    <row r="47" spans="1:5" x14ac:dyDescent="0.25">
      <c r="A47" s="47" t="s">
        <v>6086</v>
      </c>
      <c r="B47" s="46" t="s">
        <v>6086</v>
      </c>
      <c r="C47" t="str">
        <f>VLOOKUP(B47,Parts!A:N,14,0)</f>
        <v>solids1956</v>
      </c>
      <c r="E47" t="str">
        <f>"@PART[*]:HAS[#engineType["&amp;A47&amp;"]]:FOR[xxxRP0]
{
    @MODULE[ModuleEngineConfigs]
    {
        @CONFIG["&amp;B47&amp;"]
        { %techRequired = "&amp;C47&amp;" }
    }
}"</f>
        <v>@PART[*]:HAS[#engineType[Castor-1]]:FOR[xxxRP0]
{
    @MODULE[ModuleEngineConfigs]
    {
        @CONFIG[Castor-1]
        { %techRequired = solids1956 }
    }
}</v>
      </c>
    </row>
    <row r="48" spans="1:5" x14ac:dyDescent="0.25">
      <c r="A48" s="46" t="s">
        <v>6116</v>
      </c>
      <c r="B48" s="46" t="s">
        <v>6116</v>
      </c>
      <c r="C48" t="str">
        <f>VLOOKUP(B48,Parts!A:N,14,0)</f>
        <v>solids1986</v>
      </c>
      <c r="E48" t="str">
        <f>"@PART[*]:HAS[#engineType["&amp;A48&amp;"]]:FOR[xxxRP0]
{
    @MODULE[ModuleEngineConfigs]
    {
        @CONFIG["&amp;B48&amp;"]
        { %techRequired = "&amp;C48&amp;" }
        @CONFIG["&amp;B49&amp;"]
        { %techRequired = "&amp;C49&amp;" }
        @CONFIG["&amp;B50&amp;"]
        { %techRequired = "&amp;C50&amp;" }
    }
}"</f>
        <v>@PART[*]:HAS[#engineType[Castor-120]]:FOR[xxxRP0]
{
    @MODULE[ModuleEngineConfigs]
    {
        @CONFIG[Castor-120]
        { %techRequired = solids1986 }
        @CONFIG[Castor-120/Regressive]
        { %techRequired = solids1986 }
        @CONFIG[Castor-120/Saddle]
        { %techRequired = solids1986 }
    }
}</v>
      </c>
    </row>
    <row r="49" spans="1:5" hidden="1" x14ac:dyDescent="0.25">
      <c r="A49" s="46"/>
      <c r="B49" s="46" t="s">
        <v>6119</v>
      </c>
      <c r="C49" t="str">
        <f>VLOOKUP(B49,Parts!A:N,14,0)</f>
        <v>solids1986</v>
      </c>
    </row>
    <row r="50" spans="1:5" hidden="1" x14ac:dyDescent="0.25">
      <c r="A50" s="47"/>
      <c r="B50" s="46" t="s">
        <v>6118</v>
      </c>
      <c r="C50" t="str">
        <f>VLOOKUP(B50,Parts!A:N,14,0)</f>
        <v>solids1986</v>
      </c>
    </row>
    <row r="51" spans="1:5" x14ac:dyDescent="0.25">
      <c r="A51" s="47" t="s">
        <v>6084</v>
      </c>
      <c r="B51" s="46" t="s">
        <v>6084</v>
      </c>
      <c r="C51" t="str">
        <f>VLOOKUP(B51,Parts!A:N,14,0)</f>
        <v>solids1964</v>
      </c>
      <c r="E51" t="str">
        <f t="shared" ref="E51:E57" si="0">"@PART[*]:HAS[#engineType["&amp;A51&amp;"]]:FOR[xxxRP0]
{
    @MODULE[ModuleEngineConfigs]
    {
        @CONFIG["&amp;B51&amp;"]
        { %techRequired = "&amp;C51&amp;" }
    }
}"</f>
        <v>@PART[*]:HAS[#engineType[Castor-2]]:FOR[xxxRP0]
{
    @MODULE[ModuleEngineConfigs]
    {
        @CONFIG[Castor-2]
        { %techRequired = solids1964 }
    }
}</v>
      </c>
    </row>
    <row r="52" spans="1:5" x14ac:dyDescent="0.25">
      <c r="A52" s="47" t="s">
        <v>6123</v>
      </c>
      <c r="B52" s="46" t="s">
        <v>6123</v>
      </c>
      <c r="C52" t="str">
        <f>VLOOKUP(B52,Parts!A:N,14,0)</f>
        <v>solids2009</v>
      </c>
      <c r="E52" t="str">
        <f t="shared" si="0"/>
        <v>@PART[*]:HAS[#engineType[Castor-30A]]:FOR[xxxRP0]
{
    @MODULE[ModuleEngineConfigs]
    {
        @CONFIG[Castor-30A]
        { %techRequired = solids2009 }
    }
}</v>
      </c>
    </row>
    <row r="53" spans="1:5" x14ac:dyDescent="0.25">
      <c r="A53" s="47" t="s">
        <v>6122</v>
      </c>
      <c r="B53" s="46" t="s">
        <v>6122</v>
      </c>
      <c r="C53" t="str">
        <f>VLOOKUP(B53,Parts!A:N,14,0)</f>
        <v>solids2009</v>
      </c>
      <c r="E53" t="str">
        <f t="shared" si="0"/>
        <v>@PART[*]:HAS[#engineType[Castor-30B]]:FOR[xxxRP0]
{
    @MODULE[ModuleEngineConfigs]
    {
        @CONFIG[Castor-30B]
        { %techRequired = solids2009 }
    }
}</v>
      </c>
    </row>
    <row r="54" spans="1:5" x14ac:dyDescent="0.25">
      <c r="A54" s="47" t="s">
        <v>6120</v>
      </c>
      <c r="B54" s="46" t="s">
        <v>6120</v>
      </c>
      <c r="C54" t="str">
        <f>VLOOKUP(B54,Parts!A:N,14,0)</f>
        <v>solids2009</v>
      </c>
      <c r="E54" t="str">
        <f t="shared" si="0"/>
        <v>@PART[*]:HAS[#engineType[Castor-30XL]]:FOR[xxxRP0]
{
    @MODULE[ModuleEngineConfigs]
    {
        @CONFIG[Castor-30XL]
        { %techRequired = solids2009 }
    }
}</v>
      </c>
    </row>
    <row r="55" spans="1:5" x14ac:dyDescent="0.25">
      <c r="A55" s="47" t="s">
        <v>6081</v>
      </c>
      <c r="B55" s="46" t="s">
        <v>6081</v>
      </c>
      <c r="C55" t="str">
        <f>VLOOKUP(B55,Parts!A:N,14,0)</f>
        <v>solids1972</v>
      </c>
      <c r="E55" t="str">
        <f t="shared" si="0"/>
        <v>@PART[*]:HAS[#engineType[Castor-4]]:FOR[xxxRP0]
{
    @MODULE[ModuleEngineConfigs]
    {
        @CONFIG[Castor-4]
        { %techRequired = solids1972 }
    }
}</v>
      </c>
    </row>
    <row r="56" spans="1:5" x14ac:dyDescent="0.25">
      <c r="A56" s="47" t="s">
        <v>6096</v>
      </c>
      <c r="B56" s="46" t="s">
        <v>6096</v>
      </c>
      <c r="C56" t="str">
        <f>VLOOKUP(B56,Parts!A:N,14,0)</f>
        <v>solids1986</v>
      </c>
      <c r="E56" t="str">
        <f t="shared" si="0"/>
        <v>@PART[*]:HAS[#engineType[Castor-4A]]:FOR[xxxRP0]
{
    @MODULE[ModuleEngineConfigs]
    {
        @CONFIG[Castor-4A]
        { %techRequired = solids1986 }
    }
}</v>
      </c>
    </row>
    <row r="57" spans="1:5" x14ac:dyDescent="0.25">
      <c r="A57" s="47" t="s">
        <v>6124</v>
      </c>
      <c r="B57" s="46" t="s">
        <v>6124</v>
      </c>
      <c r="C57" t="str">
        <f>VLOOKUP(B57,Parts!A:N,14,0)</f>
        <v>solids1998</v>
      </c>
      <c r="E57" t="str">
        <f t="shared" si="0"/>
        <v>@PART[*]:HAS[#engineType[Castor-4AXL]]:FOR[xxxRP0]
{
    @MODULE[ModuleEngineConfigs]
    {
        @CONFIG[Castor-4AXL]
        { %techRequired = solids1998 }
    }
}</v>
      </c>
    </row>
    <row r="58" spans="1:5" x14ac:dyDescent="0.25">
      <c r="A58" s="46" t="s">
        <v>6114</v>
      </c>
      <c r="B58" s="46" t="s">
        <v>3478</v>
      </c>
      <c r="C58" t="str">
        <f>VLOOKUP(B58,Parts!A:N,14,0)</f>
        <v>orbitalRocketry1963</v>
      </c>
      <c r="E58" t="str">
        <f>"@PART[*]:HAS[#engineType["&amp;A58&amp;"]]:FOR[xxxRP0]
{
    @MODULE[ModuleEngineConfigs]
    {
        @CONFIG["&amp;B58&amp;"]
        { %techRequired = "&amp;C58&amp;" }
        @CONFIG["&amp;B59&amp;"]
        { %techRequired = "&amp;C59&amp;" }
    }
}"</f>
        <v>@PART[*]:HAS[#engineType[E1]]:FOR[xxxRP0]
{
    @MODULE[ModuleEngineConfigs]
    {
        @CONFIG[E-1]
        { %techRequired = orbitalRocketry1963 }
        @CONFIG[E-1-Upgrade]
        { %techRequired = orbitalRocketry1972 }
    }
}</v>
      </c>
    </row>
    <row r="59" spans="1:5" hidden="1" x14ac:dyDescent="0.25">
      <c r="A59" s="47"/>
      <c r="B59" s="46" t="s">
        <v>6115</v>
      </c>
      <c r="C59" t="str">
        <f>VLOOKUP(B59,Parts!A:N,14,0)</f>
        <v>orbitalRocketry1972</v>
      </c>
    </row>
    <row r="60" spans="1:5" x14ac:dyDescent="0.25">
      <c r="A60" s="47" t="s">
        <v>1834</v>
      </c>
      <c r="B60" s="46" t="s">
        <v>1834</v>
      </c>
      <c r="C60" t="str">
        <f>VLOOKUP(B60,Parts!A:N,14,0)</f>
        <v>solids1998</v>
      </c>
      <c r="E60" t="str">
        <f>"@PART[*]:HAS[#engineType["&amp;A60&amp;"]]:FOR[xxxRP0]
{
    @MODULE[ModuleEngineConfigs]
    {
        @CONFIG["&amp;B60&amp;"]
        { %techRequired = "&amp;C60&amp;" }
    }
}"</f>
        <v>@PART[*]:HAS[#engineType[EAP-241]]:FOR[xxxRP0]
{
    @MODULE[ModuleEngineConfigs]
    {
        @CONFIG[EAP-241]
        { %techRequired = solids1998 }
    }
}</v>
      </c>
    </row>
    <row r="61" spans="1:5" x14ac:dyDescent="0.25">
      <c r="A61" s="46" t="s">
        <v>6110</v>
      </c>
      <c r="B61" s="46" t="s">
        <v>6112</v>
      </c>
      <c r="C61" t="str">
        <f>VLOOKUP(B61,Parts!A:N,14,0)</f>
        <v>orbitalRocketry1967</v>
      </c>
      <c r="E61" t="str">
        <f>"@PART[*]:HAS[#engineType["&amp;A61&amp;"]]:FOR[xxxRP0]
{
    @MODULE[ModuleEngineConfigs]
    {
        @CONFIG["&amp;B61&amp;"]
        { %techRequired = "&amp;C61&amp;" }
        @CONFIG["&amp;B62&amp;"]
        { %techRequired = "&amp;C62&amp;" }
    }
}"</f>
        <v>@PART[*]:HAS[#engineType[F1]]:FOR[xxxRP0]
{
    @MODULE[ModuleEngineConfigs]
    {
        @CONFIG[F-1]
        { %techRequired = orbitalRocketry1967 }
        @CONFIG[F-1A]
        { %techRequired = orbitalRocketry1976 }
    }
}</v>
      </c>
    </row>
    <row r="62" spans="1:5" hidden="1" x14ac:dyDescent="0.25">
      <c r="A62" s="47"/>
      <c r="B62" s="46" t="s">
        <v>6113</v>
      </c>
      <c r="C62" t="str">
        <f>VLOOKUP(B62,Parts!A:N,14,0)</f>
        <v>orbitalRocketry1976</v>
      </c>
    </row>
    <row r="63" spans="1:5" x14ac:dyDescent="0.25">
      <c r="A63" s="47" t="s">
        <v>6108</v>
      </c>
      <c r="B63" s="46" t="s">
        <v>6108</v>
      </c>
      <c r="C63" t="str">
        <f>VLOOKUP(B63,Parts!A:N,14,0)</f>
        <v>orbitalRocketry1976</v>
      </c>
      <c r="E63" t="str">
        <f>"@PART[*]:HAS[#engineType["&amp;A63&amp;"]]:FOR[xxxRP0]
{
    @MODULE[ModuleEngineConfigs]
    {
        @CONFIG["&amp;B63&amp;"]
        { %techRequired = "&amp;C63&amp;" }
    }
}"</f>
        <v>@PART[*]:HAS[#engineType[F-1A_ETS]]:FOR[xxxRP0]
{
    @MODULE[ModuleEngineConfigs]
    {
        @CONFIG[F-1A_ETS]
        { %techRequired = orbitalRocketry1976 }
    }
}</v>
      </c>
    </row>
    <row r="64" spans="1:5" x14ac:dyDescent="0.25">
      <c r="A64" s="47" t="s">
        <v>6107</v>
      </c>
      <c r="B64" s="46" t="s">
        <v>2999</v>
      </c>
      <c r="C64" t="str">
        <f>VLOOKUP(B64,Parts!A:N,14,0)</f>
        <v>orbitalRocketryNF</v>
      </c>
      <c r="E64" t="str">
        <f>"@PART[*]:HAS[#engineType["&amp;A64&amp;"]]:FOR[xxxRP0]
{
    @MODULE[ModuleEngineConfigs]
    {
        @CONFIG["&amp;B64&amp;"]
        { %techRequired = "&amp;C64&amp;" }
    }
}"</f>
        <v>@PART[*]:HAS[#engineType[F1B]]:FOR[xxxRP0]
{
    @MODULE[ModuleEngineConfigs]
    {
        @CONFIG[F-1B]
        { %techRequired = orbitalRocketryNF }
    }
}</v>
      </c>
    </row>
    <row r="65" spans="1:5" x14ac:dyDescent="0.25">
      <c r="A65" s="47" t="s">
        <v>6105</v>
      </c>
      <c r="B65" s="46" t="s">
        <v>6104</v>
      </c>
      <c r="C65" t="str">
        <f>VLOOKUP(B65,Parts!A:N,14,0)</f>
        <v>orbitalRocketry1956</v>
      </c>
      <c r="E65" t="str">
        <f>"@PART[*]:HAS[#engineType["&amp;A65&amp;"]]:FOR[xxxRP0]
{
    @MODULE[ModuleEngineConfigs]
    {
        @CONFIG["&amp;B65&amp;"]
        { %techRequired = "&amp;C65&amp;" }
    }
}"</f>
        <v>@PART[*]:HAS[#engineType[Gamma2]]:FOR[xxxRP0]
{
    @MODULE[ModuleEngineConfigs]
    {
        @CONFIG[Gamma-2]
        { %techRequired = orbitalRocketry1956 }
    }
}</v>
      </c>
    </row>
    <row r="66" spans="1:5" x14ac:dyDescent="0.25">
      <c r="A66" s="47" t="s">
        <v>6102</v>
      </c>
      <c r="B66" s="46" t="s">
        <v>9725</v>
      </c>
      <c r="C66" t="str">
        <f>VLOOKUP(B66,Parts!A:N,14,0)</f>
        <v>orbitalRocketry1956</v>
      </c>
      <c r="E66" t="str">
        <f>"@PART[*]:HAS[#engineType["&amp;A66&amp;"]]:FOR[xxxRP0]
{
    @MODULE[ModuleEngineConfigs]
    {
        @CONFIG["&amp;B66&amp;"]
        { %techRequired = "&amp;C66&amp;" }
    }
}"</f>
        <v>@PART[*]:HAS[#engineType[Gamma8]]:FOR[xxxRP0]
{
    @MODULE[ModuleEngineConfigs]
    {
        @CONFIG[Gamma-8]
        { %techRequired = orbitalRocketry1956 }
    }
}</v>
      </c>
    </row>
    <row r="67" spans="1:5" x14ac:dyDescent="0.25">
      <c r="A67" s="46" t="s">
        <v>6098</v>
      </c>
      <c r="B67" s="46" t="s">
        <v>6101</v>
      </c>
      <c r="C67" t="str">
        <f>VLOOKUP(B67,Parts!A:N,14,0)</f>
        <v>solids1986</v>
      </c>
      <c r="E67" t="str">
        <f>"@PART[*]:HAS[#engineType["&amp;A67&amp;"]]:FOR[xxxRP0]
{
    @MODULE[ModuleEngineConfigs]
    {
        @CONFIG["&amp;B67&amp;"]
        { %techRequired = "&amp;C67&amp;" }
        @CONFIG["&amp;B68&amp;"]
        { %techRequired = "&amp;C68&amp;" }
    }
}"</f>
        <v>@PART[*]:HAS[#engineType[GEM-40]]:FOR[xxxRP0]
{
    @MODULE[ModuleEngineConfigs]
    {
        @CONFIG[GEM-40/Air]
        { %techRequired = solids1986 }
        @CONFIG[GEM-40/Ground]
        { %techRequired = solids1986 }
    }
}</v>
      </c>
    </row>
    <row r="68" spans="1:5" hidden="1" x14ac:dyDescent="0.25">
      <c r="A68" s="47"/>
      <c r="B68" s="46" t="s">
        <v>6099</v>
      </c>
      <c r="C68" t="str">
        <f>VLOOKUP(B68,Parts!A:N,14,0)</f>
        <v>solids1986</v>
      </c>
    </row>
    <row r="69" spans="1:5" x14ac:dyDescent="0.25">
      <c r="A69" s="46" t="s">
        <v>6126</v>
      </c>
      <c r="B69" s="46" t="s">
        <v>6130</v>
      </c>
      <c r="C69" t="str">
        <f>VLOOKUP(B69,Parts!A:N,14,0)</f>
        <v>solids1998</v>
      </c>
      <c r="E69" t="str">
        <f>"@PART[*]:HAS[#engineType["&amp;A69&amp;"]]:FOR[xxxRP0]
{
    @MODULE[ModuleEngineConfigs]
    {
        @CONFIG["&amp;B69&amp;"]
        { %techRequired = "&amp;C69&amp;" }
        @CONFIG["&amp;B70&amp;"]
        { %techRequired = "&amp;C70&amp;" }
        @CONFIG["&amp;B71&amp;"]
        { %techRequired = "&amp;C71&amp;" }
    }
}"</f>
        <v>@PART[*]:HAS[#engineType[GEM-46]]:FOR[xxxRP0]
{
    @MODULE[ModuleEngineConfigs]
    {
        @CONFIG[GEM-46/Fixed-Air]
        { %techRequired = solids1998 }
        @CONFIG[GEM-46/Fixed-Ground]
        { %techRequired = solids1998 }
        @CONFIG[GEM-46/TVC-Ground]
        { %techRequired = solids1998 }
    }
}</v>
      </c>
    </row>
    <row r="70" spans="1:5" hidden="1" x14ac:dyDescent="0.25">
      <c r="A70" s="46"/>
      <c r="B70" s="46" t="s">
        <v>6129</v>
      </c>
      <c r="C70" t="str">
        <f>VLOOKUP(B70,Parts!A:N,14,0)</f>
        <v>solids1998</v>
      </c>
    </row>
    <row r="71" spans="1:5" hidden="1" x14ac:dyDescent="0.25">
      <c r="A71" s="47"/>
      <c r="B71" s="46" t="s">
        <v>6128</v>
      </c>
      <c r="C71" t="str">
        <f>VLOOKUP(B71,Parts!A:N,14,0)</f>
        <v>solids1998</v>
      </c>
    </row>
    <row r="72" spans="1:5" x14ac:dyDescent="0.25">
      <c r="A72" s="46" t="s">
        <v>6151</v>
      </c>
      <c r="B72" s="46" t="s">
        <v>6154</v>
      </c>
      <c r="C72" t="str">
        <f>VLOOKUP(B72,Parts!A:N,14,0)</f>
        <v>solids1998</v>
      </c>
      <c r="E72" t="str">
        <f>"@PART[*]:HAS[#engineType["&amp;A72&amp;"]]:FOR[xxxRP0]
{
    @MODULE[ModuleEngineConfigs]
    {
        @CONFIG["&amp;B72&amp;"]
        { %techRequired = "&amp;C72&amp;" }
        @CONFIG["&amp;B73&amp;"]
        { %techRequired = "&amp;C73&amp;" }
    }
}"</f>
        <v>@PART[*]:HAS[#engineType[GEM-60]]:FOR[xxxRP0]
{
    @MODULE[ModuleEngineConfigs]
    {
        @CONFIG[GEM-60/Fixed]
        { %techRequired = solids1998 }
        @CONFIG[GEM-60/TVC]
        { %techRequired = solids1998 }
    }
}</v>
      </c>
    </row>
    <row r="73" spans="1:5" hidden="1" x14ac:dyDescent="0.25">
      <c r="A73" s="47"/>
      <c r="B73" s="46" t="s">
        <v>6152</v>
      </c>
      <c r="C73" t="str">
        <f>VLOOKUP(B73,Parts!A:N,14,0)</f>
        <v>solids1998</v>
      </c>
    </row>
    <row r="74" spans="1:5" x14ac:dyDescent="0.25">
      <c r="A74" s="47" t="s">
        <v>6172</v>
      </c>
      <c r="B74" s="46" t="s">
        <v>6172</v>
      </c>
      <c r="C74" t="str">
        <f>VLOOKUP(B74,Parts!A:N,14,0)</f>
        <v>solids2009</v>
      </c>
      <c r="E74" t="str">
        <f>"@PART[*]:HAS[#engineType["&amp;A74&amp;"]]:FOR[xxxRP0]
{
    @MODULE[ModuleEngineConfigs]
    {
        @CONFIG["&amp;B74&amp;"]
        { %techRequired = "&amp;C74&amp;" }
    }
}"</f>
        <v>@PART[*]:HAS[#engineType[GEM-63]]:FOR[xxxRP0]
{
    @MODULE[ModuleEngineConfigs]
    {
        @CONFIG[GEM-63]
        { %techRequired = solids2009 }
    }
}</v>
      </c>
    </row>
    <row r="75" spans="1:5" x14ac:dyDescent="0.25">
      <c r="A75" s="47" t="s">
        <v>6139</v>
      </c>
      <c r="B75" s="46" t="s">
        <v>6139</v>
      </c>
      <c r="C75" t="str">
        <f>VLOOKUP(B75,Parts!A:N,14,0)</f>
        <v>solidsNF</v>
      </c>
      <c r="E75" t="str">
        <f>"@PART[*]:HAS[#engineType["&amp;A75&amp;"]]:FOR[xxxRP0]
{
    @MODULE[ModuleEngineConfigs]
    {
        @CONFIG["&amp;B75&amp;"]
        { %techRequired = "&amp;C75&amp;" }
    }
}"</f>
        <v>@PART[*]:HAS[#engineType[GEM-63XL]]:FOR[xxxRP0]
{
    @MODULE[ModuleEngineConfigs]
    {
        @CONFIG[GEM-63XL]
        { %techRequired = solidsNF }
    }
}</v>
      </c>
    </row>
    <row r="76" spans="1:5" x14ac:dyDescent="0.25">
      <c r="A76" s="46" t="s">
        <v>6142</v>
      </c>
      <c r="B76" s="46" t="s">
        <v>6144</v>
      </c>
      <c r="C76" t="str">
        <f>VLOOKUP(B76,Parts!A:N,14,0)</f>
        <v>orbitalRocketry1961</v>
      </c>
      <c r="E76" t="str">
        <f>"@PART[*]:HAS[#engineType["&amp;A76&amp;"]]:FOR[xxxRP0]
{
    @MODULE[ModuleEngineConfigs]
    {
        @CONFIG["&amp;B76&amp;"]
        { %techRequired = "&amp;C76&amp;" }
        @CONFIG["&amp;B77&amp;"]
        { %techRequired = "&amp;C77&amp;" }
        @CONFIG["&amp;B78&amp;"]
        { %techRequired = "&amp;C78&amp;" }
        @CONFIG["&amp;B79&amp;"]
        { %techRequired = "&amp;C79&amp;" }
    }
}"</f>
        <v>@PART[*]:HAS[#engineType[H1]]:FOR[xxxRP0]
{
    @MODULE[ModuleEngineConfigs]
    {
        @CONFIG[H-1-SaturnI]
        { %techRequired = orbitalRocketry1961 }
        @CONFIG[H-1-SaturnIB]
        { %techRequired = orbitalRocketry1965 }
        @CONFIG[RS-27]
        { %techRequired = orbitalRocketry1972 }
        @CONFIG[RS-27A]
        { %techRequired = orbitalRocketry1986 }
    }
}</v>
      </c>
    </row>
    <row r="77" spans="1:5" hidden="1" x14ac:dyDescent="0.25">
      <c r="A77" s="46"/>
      <c r="B77" s="46" t="s">
        <v>6145</v>
      </c>
      <c r="C77" t="str">
        <f>VLOOKUP(B77,Parts!A:N,14,0)</f>
        <v>orbitalRocketry1965</v>
      </c>
    </row>
    <row r="78" spans="1:5" hidden="1" x14ac:dyDescent="0.25">
      <c r="A78" s="46"/>
      <c r="B78" s="46" t="s">
        <v>6147</v>
      </c>
      <c r="C78" t="str">
        <f>VLOOKUP(B78,Parts!A:N,14,0)</f>
        <v>orbitalRocketry1972</v>
      </c>
    </row>
    <row r="79" spans="1:5" hidden="1" x14ac:dyDescent="0.25">
      <c r="A79" s="47"/>
      <c r="B79" s="46" t="s">
        <v>6149</v>
      </c>
      <c r="C79" t="str">
        <f>VLOOKUP(B79,Parts!A:N,14,0)</f>
        <v>orbitalRocketry1986</v>
      </c>
    </row>
    <row r="80" spans="1:5" x14ac:dyDescent="0.25">
      <c r="A80" s="46" t="s">
        <v>6167</v>
      </c>
      <c r="B80" s="46" t="s">
        <v>6169</v>
      </c>
      <c r="C80" t="str">
        <f>VLOOKUP(B80,Parts!A:N,14,0)</f>
        <v>hydrolox1976</v>
      </c>
      <c r="E80" t="str">
        <f>"@PART[*]:HAS[#engineType["&amp;A80&amp;"]]:FOR[xxxRP0]
{
    @MODULE[ModuleEngineConfigs]
    {
        @CONFIG["&amp;B80&amp;"]
        { %techRequired = "&amp;C80&amp;" }
        @CONFIG["&amp;B81&amp;"]
        { %techRequired = "&amp;C81&amp;" }
        @CONFIG["&amp;B82&amp;"]
        { %techRequired = "&amp;C82&amp;" }
    }
}"</f>
        <v>@PART[*]:HAS[#engineType[HM7]]:FOR[xxxRP0]
{
    @MODULE[ModuleEngineConfigs]
    {
        @CONFIG[HM-7]
        { %techRequired = hydrolox1976 }
        @CONFIG[HM-7B]
        { %techRequired = hydrolox1981 }
        @CONFIG[HM-7B_Early]
        { %techRequired = hydrolox1981 }
    }
}</v>
      </c>
    </row>
    <row r="81" spans="1:5" hidden="1" x14ac:dyDescent="0.25">
      <c r="A81" s="46"/>
      <c r="B81" s="46" t="s">
        <v>6171</v>
      </c>
      <c r="C81" t="str">
        <f>VLOOKUP(B81,Parts!A:N,14,0)</f>
        <v>hydrolox1981</v>
      </c>
    </row>
    <row r="82" spans="1:5" hidden="1" x14ac:dyDescent="0.25">
      <c r="A82" s="47"/>
      <c r="B82" s="46" t="s">
        <v>6170</v>
      </c>
      <c r="C82" t="str">
        <f>VLOOKUP(B82,Parts!A:N,14,0)</f>
        <v>hydrolox1981</v>
      </c>
    </row>
    <row r="83" spans="1:5" x14ac:dyDescent="0.25">
      <c r="A83" s="46" t="s">
        <v>6160</v>
      </c>
      <c r="B83" s="46" t="s">
        <v>6161</v>
      </c>
      <c r="C83" t="str">
        <f>VLOOKUP(B83,Parts!A:N,14,0)</f>
        <v>largeHydrolox</v>
      </c>
      <c r="E83" t="str">
        <f>"@PART[*]:HAS[#engineType["&amp;A83&amp;"]]:FOR[xxxRP0]
{
    @MODULE[ModuleEngineConfigs]
    {
        @CONFIG["&amp;B83&amp;"]
        { %techRequired = "&amp;C83&amp;" }
        @CONFIG["&amp;B84&amp;"]
        { %techRequired = "&amp;C84&amp;" }
        @CONFIG["&amp;B85&amp;"]
        { %techRequired = "&amp;C85&amp;" }
    }
}"</f>
        <v>@PART[*]:HAS[#engineType[J2]]:FOR[xxxRP0]
{
    @MODULE[ModuleEngineConfigs]
    {
        @CONFIG[J-2]
        { %techRequired = largeHydrolox }
        @CONFIG[J-2-200klbf]
        { %techRequired = improvedHydrolox }
        @CONFIG[J-2S]
        { %techRequired = hydrolox1972 }
    }
}</v>
      </c>
    </row>
    <row r="84" spans="1:5" hidden="1" x14ac:dyDescent="0.25">
      <c r="A84" s="46"/>
      <c r="B84" s="46" t="s">
        <v>6163</v>
      </c>
      <c r="C84" t="str">
        <f>VLOOKUP(B84,Parts!A:N,14,0)</f>
        <v>improvedHydrolox</v>
      </c>
    </row>
    <row r="85" spans="1:5" hidden="1" x14ac:dyDescent="0.25">
      <c r="A85" s="47"/>
      <c r="B85" s="46" t="s">
        <v>6162</v>
      </c>
      <c r="C85" t="str">
        <f>VLOOKUP(B85,Parts!A:N,14,0)</f>
        <v>hydrolox1972</v>
      </c>
    </row>
    <row r="86" spans="1:5" x14ac:dyDescent="0.25">
      <c r="A86" s="46" t="s">
        <v>6131</v>
      </c>
      <c r="B86" s="46" t="s">
        <v>6133</v>
      </c>
      <c r="C86" t="str">
        <f>VLOOKUP(B86,Parts!A:N,14,0)</f>
        <v>hydrolox1976</v>
      </c>
      <c r="E86" t="str">
        <f>"@PART[*]:HAS[#engineType["&amp;A86&amp;"]]:FOR[xxxRP0]
{
    @MODULE[ModuleEngineConfigs]
    {
        @CONFIG["&amp;B86&amp;"]
        { %techRequired = "&amp;C86&amp;" }
        @CONFIG["&amp;B87&amp;"]
        { %techRequired = "&amp;C87&amp;" }
    }
}"</f>
        <v>@PART[*]:HAS[#engineType[J2T]]:FOR[xxxRP0]
{
    @MODULE[ModuleEngineConfigs]
    {
        @CONFIG[J-2T-200K]
        { %techRequired = hydrolox1976 }
        @CONFIG[J-2T-250K]
        { %techRequired = hydrolox1981 }
    }
}</v>
      </c>
    </row>
    <row r="87" spans="1:5" hidden="1" x14ac:dyDescent="0.25">
      <c r="A87" s="47"/>
      <c r="B87" s="46" t="s">
        <v>6134</v>
      </c>
      <c r="C87" t="str">
        <f>VLOOKUP(B87,Parts!A:N,14,0)</f>
        <v>hydrolox1981</v>
      </c>
    </row>
    <row r="88" spans="1:5" hidden="1" x14ac:dyDescent="0.25">
      <c r="A88" s="47" t="s">
        <v>6140</v>
      </c>
      <c r="B88" s="46" t="s">
        <v>1628</v>
      </c>
      <c r="C88" t="str">
        <f>VLOOKUP(B88,Parts!A:N,14,0)</f>
        <v>hydrolox2009</v>
      </c>
    </row>
    <row r="89" spans="1:5" x14ac:dyDescent="0.25">
      <c r="A89" s="46" t="s">
        <v>6164</v>
      </c>
      <c r="B89" s="46" t="s">
        <v>6164</v>
      </c>
      <c r="C89" t="str">
        <f>VLOOKUP(B89,Parts!A:N,14,0)</f>
        <v>orbitalRocketry2004</v>
      </c>
      <c r="E89" t="str">
        <f>"@PART[*]:HAS[#engineType["&amp;A89&amp;"]]:FOR[xxxRP0]
{
    @MODULE[ModuleEngineConfigs]
    {
        @CONFIG["&amp;B89&amp;"]
        { %techRequired = "&amp;C89&amp;" }
        @CONFIG["&amp;B90&amp;"]
        { %techRequired = "&amp;C90&amp;" }
    }
}"</f>
        <v>@PART[*]:HAS[#engineType[Kestrel]]:FOR[xxxRP0]
{
    @MODULE[ModuleEngineConfigs]
    {
        @CONFIG[Kestrel]
        { %techRequired = orbitalRocketry2004 }
        @CONFIG[Kestrel-2]
        { %techRequired = orbitalRocketry2004 }
    }
}</v>
      </c>
    </row>
    <row r="90" spans="1:5" hidden="1" x14ac:dyDescent="0.25">
      <c r="A90" s="47"/>
      <c r="B90" s="46" t="s">
        <v>6166</v>
      </c>
      <c r="C90" t="str">
        <f>VLOOKUP(B90,Parts!A:N,14,0)</f>
        <v>orbitalRocketry2004</v>
      </c>
    </row>
    <row r="91" spans="1:5" x14ac:dyDescent="0.25">
      <c r="A91" s="47" t="s">
        <v>6173</v>
      </c>
      <c r="B91" s="46" t="s">
        <v>4683</v>
      </c>
      <c r="C91" t="str">
        <f>VLOOKUP(B91,Parts!A:N,14,0)</f>
        <v>orbitalRocketry2004</v>
      </c>
      <c r="E91" t="str">
        <f>"@PART[*]:HAS[#engineType["&amp;A91&amp;"]]:FOR[xxxRP0]
{
    @MODULE[ModuleEngineConfigs]
    {
        @CONFIG["&amp;B91&amp;"]
        { %techRequired = "&amp;C91&amp;" }
    }
}"</f>
        <v>@PART[*]:HAS[#engineType[Kestrel_1B]]:FOR[xxxRP0]
{
    @MODULE[ModuleEngineConfigs]
    {
        @CONFIG[Kestrel-1B]
        { %techRequired = orbitalRocketry2004 }
    }
}</v>
      </c>
    </row>
    <row r="92" spans="1:5" x14ac:dyDescent="0.25">
      <c r="A92" s="46" t="s">
        <v>6174</v>
      </c>
      <c r="B92" s="46" t="s">
        <v>6178</v>
      </c>
      <c r="C92" t="str">
        <f>VLOOKUP(B92,Parts!A:N,14,0)</f>
        <v>stagedCombustion1998</v>
      </c>
      <c r="E92" t="str">
        <f>"@PART[*]:HAS[#engineType["&amp;A92&amp;"]]:FOR[xxxRP0]
{
    @MODULE[ModuleEngineConfigs]
    {
        @CONFIG["&amp;B92&amp;"]
        { %techRequired = "&amp;C92&amp;" }
        @CONFIG["&amp;B93&amp;"]
        { %techRequired = "&amp;C93&amp;" }
        @CONFIG["&amp;B94&amp;"]
        { %techRequired = "&amp;C94&amp;" }
    }
}"</f>
        <v>@PART[*]:HAS[#engineType[KVD1]]:FOR[xxxRP0]
{
    @MODULE[ModuleEngineConfigs]
    {
        @CONFIG[CE-7.5]
        { %techRequired = stagedCombustion1998 }
        @CONFIG[KVD-1]
        { %techRequired = hydrolox1972 }
        @CONFIG[RD-56]
        { %techRequired = stagedCombustion1998 }
    }
}</v>
      </c>
    </row>
    <row r="93" spans="1:5" hidden="1" x14ac:dyDescent="0.25">
      <c r="A93" s="46"/>
      <c r="B93" s="46" t="s">
        <v>6176</v>
      </c>
      <c r="C93" t="str">
        <f>VLOOKUP(B93,Parts!A:N,14,0)</f>
        <v>hydrolox1972</v>
      </c>
    </row>
    <row r="94" spans="1:5" hidden="1" x14ac:dyDescent="0.25">
      <c r="A94" s="47"/>
      <c r="B94" s="46" t="s">
        <v>6177</v>
      </c>
      <c r="C94" t="str">
        <f>VLOOKUP(B94,Parts!A:N,14,0)</f>
        <v>stagedCombustion1998</v>
      </c>
    </row>
    <row r="95" spans="1:5" x14ac:dyDescent="0.25">
      <c r="A95" s="59" t="s">
        <v>11256</v>
      </c>
      <c r="B95" s="46" t="s">
        <v>11257</v>
      </c>
      <c r="C95" t="str">
        <f>VLOOKUP(B95,Parts!A:N,14,0)</f>
        <v>orbitalRocketry1966</v>
      </c>
      <c r="E95" t="str">
        <f>"@PART[*]:HAS[#engineType["&amp;A95&amp;"]]:FOR[xxxRP0]
{
    @MODULE[ModuleEngineConfigs]
    {
        @CONFIG["&amp;B95&amp;"]
        { %techRequired = "&amp;C95&amp;" }
        @CONFIG["&amp;B96&amp;"]
        { %techRequired = "&amp;C96&amp;" }
    }
}"</f>
        <v>@PART[*]:HAS[#engineType[KTDU35]]:FOR[xxxRP0]
{
    @MODULE[ModuleEngineConfigs]
    {
        @CONFIG[S5_60]
        { %techRequired = orbitalRocketry1966 }
        @CONFIG[S5_35]
        { %techRequired = orbitalRocketry1966 }
    }
}</v>
      </c>
    </row>
    <row r="96" spans="1:5" hidden="1" x14ac:dyDescent="0.25">
      <c r="A96" s="59"/>
      <c r="B96" s="46" t="s">
        <v>11258</v>
      </c>
      <c r="C96" t="str">
        <f>VLOOKUP(B96,Parts!A:N,14,0)</f>
        <v>orbitalRocketry1966</v>
      </c>
    </row>
    <row r="97" spans="1:5" x14ac:dyDescent="0.25">
      <c r="A97" s="46" t="s">
        <v>6135</v>
      </c>
      <c r="B97" s="46" t="s">
        <v>6137</v>
      </c>
      <c r="C97" t="str">
        <f>VLOOKUP(B97,Parts!A:N,14,0)</f>
        <v>hydrolox1992</v>
      </c>
      <c r="E97" t="str">
        <f>"@PART[*]:HAS[#engineType["&amp;A97&amp;"]]:FOR[xxxRP0]
{
    @MODULE[ModuleEngineConfigs]
    {
        @CONFIG["&amp;B97&amp;"]
        { %techRequired = "&amp;C97&amp;" }
        @CONFIG["&amp;B98&amp;"]
        { %techRequired = "&amp;C98&amp;" }
        @CONFIG["&amp;B99&amp;"]
        { %techRequired = "&amp;C99&amp;" }
    }
}"</f>
        <v>@PART[*]:HAS[#engineType[LE7]]:FOR[xxxRP0]
{
    @MODULE[ModuleEngineConfigs]
    {
        @CONFIG[LE-7]
        { %techRequired = hydrolox1992 }
        @CONFIG[LE-7A]
        { %techRequired = hydrolox1998 }
        @CONFIG[LE-7A-2]
        { %techRequired = hydrolox1998 }
    }
}</v>
      </c>
    </row>
    <row r="98" spans="1:5" hidden="1" x14ac:dyDescent="0.25">
      <c r="A98" s="46"/>
      <c r="B98" s="46" t="s">
        <v>1824</v>
      </c>
      <c r="C98" t="str">
        <f>VLOOKUP(B98,Parts!A:N,14,0)</f>
        <v>hydrolox1998</v>
      </c>
    </row>
    <row r="99" spans="1:5" hidden="1" x14ac:dyDescent="0.25">
      <c r="A99" s="47"/>
      <c r="B99" s="46" t="s">
        <v>6138</v>
      </c>
      <c r="C99" t="str">
        <f>VLOOKUP(B99,Parts!A:N,14,0)</f>
        <v>hydrolox1998</v>
      </c>
    </row>
    <row r="100" spans="1:5" x14ac:dyDescent="0.25">
      <c r="A100" s="47" t="s">
        <v>1390</v>
      </c>
      <c r="B100" s="46" t="s">
        <v>1390</v>
      </c>
      <c r="C100" t="str">
        <f>VLOOKUP(B100,Parts!A:N,14,0)</f>
        <v>lunarLanding</v>
      </c>
      <c r="E100" t="str">
        <f>"@PART[*]:HAS[#engineType["&amp;A100&amp;"]]:FOR[xxxRP0]
{
    @MODULE[ModuleEngineConfigs]
    {
        @CONFIG["&amp;B100&amp;"]
        { %techRequired = "&amp;C100&amp;" }
    }
}"</f>
        <v>@PART[*]:HAS[#engineType[LMAE]]:FOR[xxxRP0]
{
    @MODULE[ModuleEngineConfigs]
    {
        @CONFIG[LMAE]
        { %techRequired = lunarLanding }
    }
}</v>
      </c>
    </row>
    <row r="101" spans="1:5" x14ac:dyDescent="0.25">
      <c r="A101" s="46" t="s">
        <v>1388</v>
      </c>
      <c r="B101" s="46" t="s">
        <v>6156</v>
      </c>
      <c r="C101" t="str">
        <f>VLOOKUP(B101,Parts!A:N,14,0)</f>
        <v>lunarLanding</v>
      </c>
      <c r="E101" t="str">
        <f>"@PART[*]:HAS[#engineType["&amp;A101&amp;"]]:FOR[xxxRP0]
{
    @MODULE[ModuleEngineConfigs]
    {
        @CONFIG["&amp;B101&amp;"]
        { %techRequired = "&amp;C101&amp;" }
        @CONFIG["&amp;B102&amp;"]
        { %techRequired = "&amp;C102&amp;" }
        @CONFIG["&amp;B103&amp;"]
        { %techRequired = "&amp;C103&amp;" }
    }
}"</f>
        <v>@PART[*]:HAS[#engineType[LMDE]]:FOR[xxxRP0]
{
    @MODULE[ModuleEngineConfigs]
    {
        @CONFIG[LMDE-H]
        { %techRequired = lunarLanding }
        @CONFIG[LMDE-J]
        { %techRequired = improvedLandingEngines }
        @CONFIG[TR-201]
        { %techRequired = orbitalRocketry1972 }
    }
}</v>
      </c>
    </row>
    <row r="102" spans="1:5" hidden="1" x14ac:dyDescent="0.25">
      <c r="A102" s="46"/>
      <c r="B102" s="46" t="s">
        <v>6157</v>
      </c>
      <c r="C102" t="str">
        <f>VLOOKUP(B102,Parts!A:N,14,0)</f>
        <v>improvedLandingEngines</v>
      </c>
    </row>
    <row r="103" spans="1:5" hidden="1" x14ac:dyDescent="0.25">
      <c r="A103" s="47"/>
      <c r="B103" s="46" t="s">
        <v>6158</v>
      </c>
      <c r="C103" t="str">
        <f>VLOOKUP(B103,Parts!A:N,14,0)</f>
        <v>orbitalRocketry1972</v>
      </c>
    </row>
    <row r="104" spans="1:5" x14ac:dyDescent="0.25">
      <c r="A104" s="46" t="s">
        <v>6190</v>
      </c>
      <c r="B104" s="46" t="s">
        <v>6192</v>
      </c>
      <c r="C104" t="str">
        <f>VLOOKUP(B104,Parts!A:N,14,0)</f>
        <v>orbitalRocketry1972</v>
      </c>
      <c r="E104" t="str">
        <f>"@PART[*]:HAS[#engineType["&amp;A104&amp;"]]:FOR[xxxRP0]
{
    @MODULE[ModuleEngineConfigs]
    {
        @CONFIG["&amp;B104&amp;"]
        { %techRequired = "&amp;C104&amp;" }
        @CONFIG["&amp;B105&amp;"]
        { %techRequired = "&amp;C105&amp;" }
        @CONFIG["&amp;B106&amp;"]
        { %techRequired = "&amp;C106&amp;" }
    }
}"</f>
        <v>@PART[*]:HAS[#engineType[LR101]]:FOR[xxxRP0]
{
    @MODULE[ModuleEngineConfigs]
    {
        @CONFIG[LR101-NA-11]
        { %techRequired = orbitalRocketry1972 }
        @CONFIG[LR101-NA-15]
        { %techRequired = orbitalRocketry1986 }
        @CONFIG[LR101-NA-3]
        { %techRequired = orbitalRocketry1956 }
    }
}</v>
      </c>
    </row>
    <row r="105" spans="1:5" hidden="1" x14ac:dyDescent="0.25">
      <c r="A105" s="46"/>
      <c r="B105" s="46" t="s">
        <v>6193</v>
      </c>
      <c r="C105" t="str">
        <f>VLOOKUP(B105,Parts!A:N,14,0)</f>
        <v>orbitalRocketry1986</v>
      </c>
    </row>
    <row r="106" spans="1:5" hidden="1" x14ac:dyDescent="0.25">
      <c r="A106" s="47"/>
      <c r="B106" s="46" t="s">
        <v>6191</v>
      </c>
      <c r="C106" t="str">
        <f>VLOOKUP(B106,Parts!A:N,14,0)</f>
        <v>orbitalRocketry1956</v>
      </c>
    </row>
    <row r="107" spans="1:5" x14ac:dyDescent="0.25">
      <c r="A107" s="46" t="s">
        <v>6183</v>
      </c>
      <c r="B107" s="46" t="s">
        <v>6184</v>
      </c>
      <c r="C107" t="str">
        <f>VLOOKUP(B107,Parts!A:N,14,0)</f>
        <v>orbitalRocketry1958</v>
      </c>
      <c r="E107" t="str">
        <f>"@PART[*]:HAS[#engineType["&amp;A107&amp;"]]:FOR[xxxRP0]
{
    @MODULE[ModuleEngineConfigs]
    {
        @CONFIG["&amp;B107&amp;"]
        { %techRequired = "&amp;C107&amp;" }
        @CONFIG["&amp;B108&amp;"]
        { %techRequired = "&amp;C108&amp;" }
        @CONFIG["&amp;B109&amp;"]
        { %techRequired = "&amp;C109&amp;" }
        @CONFIG["&amp;B110&amp;"]
        { %techRequired = "&amp;C110&amp;" }
        @CONFIG["&amp;B111&amp;"]
        { %techRequired = "&amp;C111&amp;" }
        @CONFIG["&amp;B112&amp;"]
        { %techRequired = "&amp;C112&amp;" }
        @CONFIG["&amp;B113&amp;"]
        { %techRequired = "&amp;C113&amp;" }
    }
}"</f>
        <v>@PART[*]:HAS[#engineType[LR105]]:FOR[xxxRP0]
{
    @MODULE[ModuleEngineConfigs]
    {
        @CONFIG[LR105-NA-3]
        { %techRequired = orbitalRocketry1958 }
        @CONFIG[LR105-NA-5]
        { %techRequired = orbitalRocketry1960 }
        @CONFIG[LR105-NA-6]
        { %techRequired = orbitalRocketry1962 }
        @CONFIG[LR105-NA-7.1]
        { %techRequired = orbitalRocketry1965 }
        @CONFIG[LR105-NA-7.2]
        { %techRequired = orbitalRocketry1967 }
        @CONFIG[LR43-NA-3]
        { %techRequired = orbitalRocketry1956 }
        @CONFIG[RS-56-OSA]
        { %techRequired = orbitalRocketry1986 }
    }
}</v>
      </c>
    </row>
    <row r="108" spans="1:5" hidden="1" x14ac:dyDescent="0.25">
      <c r="A108" s="46"/>
      <c r="B108" s="46" t="s">
        <v>6185</v>
      </c>
      <c r="C108" t="str">
        <f>VLOOKUP(B108,Parts!A:N,14,0)</f>
        <v>orbitalRocketry1960</v>
      </c>
    </row>
    <row r="109" spans="1:5" hidden="1" x14ac:dyDescent="0.25">
      <c r="A109" s="46"/>
      <c r="B109" s="46" t="s">
        <v>6186</v>
      </c>
      <c r="C109" t="str">
        <f>VLOOKUP(B109,Parts!A:N,14,0)</f>
        <v>orbitalRocketry1962</v>
      </c>
    </row>
    <row r="110" spans="1:5" hidden="1" x14ac:dyDescent="0.25">
      <c r="A110" s="46"/>
      <c r="B110" s="46" t="s">
        <v>6187</v>
      </c>
      <c r="C110" t="str">
        <f>VLOOKUP(B110,Parts!A:N,14,0)</f>
        <v>orbitalRocketry1965</v>
      </c>
    </row>
    <row r="111" spans="1:5" hidden="1" x14ac:dyDescent="0.25">
      <c r="A111" s="46"/>
      <c r="B111" s="46" t="s">
        <v>6188</v>
      </c>
      <c r="C111" t="str">
        <f>VLOOKUP(B111,Parts!A:N,14,0)</f>
        <v>orbitalRocketry1967</v>
      </c>
    </row>
    <row r="112" spans="1:5" hidden="1" x14ac:dyDescent="0.25">
      <c r="A112" s="46"/>
      <c r="B112" s="46" t="s">
        <v>9541</v>
      </c>
      <c r="C112" t="str">
        <f>VLOOKUP(B112,Parts!A:N,14,0)</f>
        <v>orbitalRocketry1956</v>
      </c>
    </row>
    <row r="113" spans="1:5" hidden="1" x14ac:dyDescent="0.25">
      <c r="A113" s="47"/>
      <c r="B113" s="46" t="s">
        <v>6189</v>
      </c>
      <c r="C113" t="str">
        <f>VLOOKUP(B113,Parts!A:N,14,0)</f>
        <v>orbitalRocketry1986</v>
      </c>
    </row>
    <row r="114" spans="1:5" x14ac:dyDescent="0.25">
      <c r="A114" s="46" t="s">
        <v>6217</v>
      </c>
      <c r="B114" s="46" t="s">
        <v>6219</v>
      </c>
      <c r="C114" t="str">
        <f>VLOOKUP(B114,Parts!A:N,14,0)</f>
        <v>orbitalRocketry1960</v>
      </c>
      <c r="E114" t="str">
        <f>"@PART[*]:HAS[#engineType["&amp;A114&amp;"]]:FOR[xxxRP0]
{
    @MODULE[ModuleEngineConfigs]
    {
        @CONFIG["&amp;B114&amp;"]
        { %techRequired = "&amp;C114&amp;" }
        @CONFIG["&amp;B115&amp;"]
        { %techRequired = "&amp;C115&amp;" }
        @CONFIG["&amp;B116&amp;"]
        { %techRequired = "&amp;C116&amp;" }
        @CONFIG["&amp;B117&amp;"]
        { %techRequired = "&amp;C117&amp;" }
        @CONFIG["&amp;B118&amp;"]
        { %techRequired = "&amp;C118&amp;" }
    }
}"</f>
        <v>@PART[*]:HAS[#engineType[LR79]]:FOR[xxxRP0]
{
    @MODULE[ModuleEngineConfigs]
    {
        @CONFIG[LR79-NA-11]
        { %techRequired = orbitalRocketry1960 }
        @CONFIG[LR79-NA-13]
        { %techRequired = orbitalRocketry1963 }
        @CONFIG[LR79-NA-9]
        { %techRequired = orbitalRocketry1959 }
        @CONFIG[S-3]
        { %techRequired = orbitalRocketry1956 }
        @CONFIG[S-3D]
        { %techRequired = orbitalRocketry1958 }
    }
}</v>
      </c>
    </row>
    <row r="115" spans="1:5" hidden="1" x14ac:dyDescent="0.25">
      <c r="A115" s="46"/>
      <c r="B115" s="46" t="s">
        <v>6220</v>
      </c>
      <c r="C115" t="str">
        <f>VLOOKUP(B115,Parts!A:N,14,0)</f>
        <v>orbitalRocketry1963</v>
      </c>
    </row>
    <row r="116" spans="1:5" hidden="1" x14ac:dyDescent="0.25">
      <c r="A116" s="46"/>
      <c r="B116" s="46" t="s">
        <v>6218</v>
      </c>
      <c r="C116" t="str">
        <f>VLOOKUP(B116,Parts!A:N,14,0)</f>
        <v>orbitalRocketry1959</v>
      </c>
    </row>
    <row r="117" spans="1:5" hidden="1" x14ac:dyDescent="0.25">
      <c r="A117" s="46"/>
      <c r="B117" s="46" t="s">
        <v>2804</v>
      </c>
      <c r="C117" t="str">
        <f>VLOOKUP(B117,Parts!A:N,14,0)</f>
        <v>orbitalRocketry1956</v>
      </c>
    </row>
    <row r="118" spans="1:5" hidden="1" x14ac:dyDescent="0.25">
      <c r="A118" s="47"/>
      <c r="B118" s="46" t="s">
        <v>9544</v>
      </c>
      <c r="C118" t="str">
        <f>VLOOKUP(B118,Parts!A:N,14,0)</f>
        <v>orbitalRocketry1958</v>
      </c>
    </row>
    <row r="119" spans="1:5" x14ac:dyDescent="0.25">
      <c r="A119" s="47" t="s">
        <v>6215</v>
      </c>
      <c r="B119" s="46" t="s">
        <v>6216</v>
      </c>
      <c r="C119" t="str">
        <f>VLOOKUP(B119,Parts!A:N,14,0)</f>
        <v>orbitalRocketry1958</v>
      </c>
      <c r="E119" t="str">
        <f>"@PART[*]:HAS[#engineType["&amp;A119&amp;"]]:FOR[xxxRP0]
{
    @MODULE[ModuleEngineConfigs]
    {
        @CONFIG["&amp;B119&amp;"]
        { %techRequired = "&amp;C119&amp;" }
    }
}"</f>
        <v>@PART[*]:HAS[#engineType[LR83]]:FOR[xxxRP0]
{
    @MODULE[ModuleEngineConfigs]
    {
        @CONFIG[LR83-NA-1]
        { %techRequired = orbitalRocketry1958 }
    }
}</v>
      </c>
    </row>
    <row r="120" spans="1:5" x14ac:dyDescent="0.25">
      <c r="A120" s="59" t="s">
        <v>11267</v>
      </c>
      <c r="B120" s="46" t="s">
        <v>6214</v>
      </c>
      <c r="C120" t="str">
        <f>VLOOKUP(B120,Parts!A:N,14,0)</f>
        <v>earlyHydrolox</v>
      </c>
      <c r="E120" t="str">
        <f>"@PART[*]:HAS[#engineType["&amp;A120&amp;"]]:FOR[xxxRP0]
{
    @MODULE[ModuleEngineConfigs]
    {
        @CONFIG["&amp;B120&amp;"]
        { %techRequired = "&amp;C120&amp;" }
        @CONFIG["&amp;B121&amp;"]
        { %techRequired = "&amp;C121&amp;" }
        @CONFIG["&amp;B122&amp;"]
        { %techRequired = "&amp;C122&amp;" }
        @CONFIG["&amp;B123&amp;"]
        { %techRequired = "&amp;C123&amp;" }
    }
}"</f>
        <v>@PART[*]:HAS[#engineType[LR87LH2]]:FOR[xxxRP0]
{
    @MODULE[ModuleEngineConfigs]
    {
        @CONFIG[LR87-LH2-TitanC]
        { %techRequired = earlyHydrolox }
        @CONFIG[LR87-LH2-Vacuum]
        { %techRequired = largeHydrolox }
        @CONFIG[LR87-LH2-SustainerUpgrade]
        { %techRequired = hydrolox1968 }
        @CONFIG[LR87-LH2-VacuumUpgrade]
        { %techRequired = hydrolox1972 }
    }
}</v>
      </c>
    </row>
    <row r="121" spans="1:5" hidden="1" x14ac:dyDescent="0.25">
      <c r="A121" s="59"/>
      <c r="B121" s="46" t="s">
        <v>11268</v>
      </c>
      <c r="C121" t="str">
        <f>VLOOKUP(B121,Parts!A:N,14,0)</f>
        <v>largeHydrolox</v>
      </c>
    </row>
    <row r="122" spans="1:5" hidden="1" x14ac:dyDescent="0.25">
      <c r="A122" s="59"/>
      <c r="B122" s="46" t="s">
        <v>11269</v>
      </c>
      <c r="C122" t="str">
        <f>VLOOKUP(B122,Parts!A:N,14,0)</f>
        <v>hydrolox1968</v>
      </c>
    </row>
    <row r="123" spans="1:5" hidden="1" x14ac:dyDescent="0.25">
      <c r="A123" s="59"/>
      <c r="B123" s="46" t="s">
        <v>11270</v>
      </c>
      <c r="C123" t="str">
        <f>VLOOKUP(B123,Parts!A:N,14,0)</f>
        <v>hydrolox1972</v>
      </c>
    </row>
    <row r="124" spans="1:5" x14ac:dyDescent="0.25">
      <c r="A124" s="46" t="s">
        <v>6201</v>
      </c>
      <c r="B124" s="46" t="s">
        <v>9541</v>
      </c>
      <c r="C124" t="str">
        <f>VLOOKUP(B124,Parts!A:N,14,0)</f>
        <v>orbitalRocketry1956</v>
      </c>
      <c r="E124" t="str">
        <f>"@PART[*]:HAS[#engineType["&amp;A124&amp;"]]:FOR[xxxRP0]
{
    @MODULE[ModuleEngineConfigs]
    {
        @CONFIG["&amp;B124&amp;"]
        { %techRequired = "&amp;C124&amp;" }
        @CONFIG["&amp;B125&amp;"]
        { %techRequired = "&amp;C125&amp;" }
        @CONFIG["&amp;B126&amp;"]
        { %techRequired = "&amp;C126&amp;" }
        @CONFIG["&amp;B127&amp;"]
        { %techRequired = "&amp;C127&amp;" }
        @CONFIG["&amp;B128&amp;"]
        { %techRequired = "&amp;C128&amp;" }
        @CONFIG["&amp;B129&amp;"]
        { %techRequired = "&amp;C129&amp;" }
        @CONFIG["&amp;B130&amp;"]
        { %techRequired = "&amp;C130&amp;" }
    }
}"</f>
        <v>@PART[*]:HAS[#engineType[LR89]]:FOR[xxxRP0]
{
    @MODULE[ModuleEngineConfigs]
    {
        @CONFIG[LR43-NA-3]
        { %techRequired = orbitalRocketry1956 }
        @CONFIG[LR89-NA-3]
        { %techRequired = orbitalRocketry1958 }
        @CONFIG[LR89-NA-5]
        { %techRequired = orbitalRocketry1960 }
        @CONFIG[LR89-NA-6]
        { %techRequired = orbitalRocketry1962 }
        @CONFIG[LR89-NA-7.1]
        { %techRequired = orbitalRocketry1965 }
        @CONFIG[LR89-NA-7.2]
        { %techRequired = orbitalRocketry1967 }
        @CONFIG[RS-56-OBA]
        { %techRequired = orbitalRocketry1986 }
    }
}</v>
      </c>
    </row>
    <row r="125" spans="1:5" hidden="1" x14ac:dyDescent="0.25">
      <c r="A125" s="46"/>
      <c r="B125" s="46" t="s">
        <v>6202</v>
      </c>
      <c r="C125" t="str">
        <f>VLOOKUP(B125,Parts!A:N,14,0)</f>
        <v>orbitalRocketry1958</v>
      </c>
    </row>
    <row r="126" spans="1:5" hidden="1" x14ac:dyDescent="0.25">
      <c r="A126" s="46"/>
      <c r="B126" s="46" t="s">
        <v>6203</v>
      </c>
      <c r="C126" t="str">
        <f>VLOOKUP(B126,Parts!A:N,14,0)</f>
        <v>orbitalRocketry1960</v>
      </c>
    </row>
    <row r="127" spans="1:5" hidden="1" x14ac:dyDescent="0.25">
      <c r="A127" s="46"/>
      <c r="B127" s="46" t="s">
        <v>6204</v>
      </c>
      <c r="C127" t="str">
        <f>VLOOKUP(B127,Parts!A:N,14,0)</f>
        <v>orbitalRocketry1962</v>
      </c>
    </row>
    <row r="128" spans="1:5" hidden="1" x14ac:dyDescent="0.25">
      <c r="A128" s="46"/>
      <c r="B128" s="46" t="s">
        <v>6205</v>
      </c>
      <c r="C128" t="str">
        <f>VLOOKUP(B128,Parts!A:N,14,0)</f>
        <v>orbitalRocketry1965</v>
      </c>
    </row>
    <row r="129" spans="1:5" hidden="1" x14ac:dyDescent="0.25">
      <c r="A129" s="46"/>
      <c r="B129" s="46" t="s">
        <v>6206</v>
      </c>
      <c r="C129" t="str">
        <f>VLOOKUP(B129,Parts!A:N,14,0)</f>
        <v>orbitalRocketry1967</v>
      </c>
    </row>
    <row r="130" spans="1:5" hidden="1" x14ac:dyDescent="0.25">
      <c r="A130" s="47"/>
      <c r="B130" s="46" t="s">
        <v>6207</v>
      </c>
      <c r="C130" t="str">
        <f>VLOOKUP(B130,Parts!A:N,14,0)</f>
        <v>orbitalRocketry1986</v>
      </c>
    </row>
    <row r="131" spans="1:5" x14ac:dyDescent="0.25">
      <c r="A131" s="46" t="s">
        <v>6195</v>
      </c>
      <c r="B131" s="46" t="s">
        <v>6199</v>
      </c>
      <c r="C131" t="str">
        <f>VLOOKUP(B131,Parts!A:N,14,0)</f>
        <v>orbitalRocketry1970</v>
      </c>
      <c r="E131" t="str">
        <f>"@PART[*]:HAS[#engineType["&amp;A131&amp;"]]:FOR[xxxRP0]
{
    @MODULE[ModuleEngineConfigs]
    {
        @CONFIG["&amp;B131&amp;"]
        { %techRequired = "&amp;C131&amp;" }
        @CONFIG["&amp;B132&amp;"]
        { %techRequired = "&amp;C132&amp;" }
        @CONFIG["&amp;B133&amp;"]
        { %techRequired = "&amp;C133&amp;" }
        @CONFIG["&amp;B134&amp;"]
        { %techRequired = "&amp;C134&amp;" }
        @CONFIG["&amp;B135&amp;"]
        { %techRequired = "&amp;C135&amp;" }
        @CONFIG["&amp;B136&amp;"]
        { %techRequired = "&amp;C136&amp;" }
        @CONFIG["&amp;B137&amp;"]
        { %techRequired = "&amp;C137&amp;" }
    }
}"</f>
        <v>@PART[*]:HAS[#engineType[LR91]]:FOR[xxxRP0]
{
    @MODULE[ModuleEngineConfigs]
    {
        @CONFIG[LR91-AJ-11]
        { %techRequired = orbitalRocketry1970 }
        @CONFIG[LR91-AJ-11A]
        { %techRequired = orbitalRocketry1981 }
        @CONFIG[LR91-AJ-3]
        { %techRequired = orbitalRocketry1959 }
        @CONFIG[LR91-AJ-5]
        { %techRequired = orbitalRocketry1962 }
        @CONFIG[LR91-AJ-7]
        { %techRequired = orbitalRocketry1964 }
        @CONFIG[LR91-AJ-9]
        { %techRequired = orbitalRocketry1965 }
        @CONFIG[LR91-AJ-9-Kero]
        { %techRequired = orbitalRocketry1965 }
    }
}</v>
      </c>
    </row>
    <row r="132" spans="1:5" hidden="1" x14ac:dyDescent="0.25">
      <c r="A132" s="46"/>
      <c r="B132" s="46" t="s">
        <v>6200</v>
      </c>
      <c r="C132" t="str">
        <f>VLOOKUP(B132,Parts!A:N,14,0)</f>
        <v>orbitalRocketry1981</v>
      </c>
    </row>
    <row r="133" spans="1:5" hidden="1" x14ac:dyDescent="0.25">
      <c r="A133" s="46"/>
      <c r="B133" s="46" t="s">
        <v>6197</v>
      </c>
      <c r="C133" t="str">
        <f>VLOOKUP(B133,Parts!A:N,14,0)</f>
        <v>orbitalRocketry1959</v>
      </c>
    </row>
    <row r="134" spans="1:5" hidden="1" x14ac:dyDescent="0.25">
      <c r="A134" s="46"/>
      <c r="B134" s="46" t="s">
        <v>6196</v>
      </c>
      <c r="C134" t="str">
        <f>VLOOKUP(B134,Parts!A:N,14,0)</f>
        <v>orbitalRocketry1962</v>
      </c>
    </row>
    <row r="135" spans="1:5" hidden="1" x14ac:dyDescent="0.25">
      <c r="A135" s="46"/>
      <c r="B135" s="46" t="s">
        <v>6194</v>
      </c>
      <c r="C135" t="str">
        <f>VLOOKUP(B135,Parts!A:N,14,0)</f>
        <v>orbitalRocketry1964</v>
      </c>
    </row>
    <row r="136" spans="1:5" hidden="1" x14ac:dyDescent="0.25">
      <c r="A136" s="47"/>
      <c r="B136" s="46" t="s">
        <v>6198</v>
      </c>
      <c r="C136" t="str">
        <f>VLOOKUP(B136,Parts!A:N,14,0)</f>
        <v>orbitalRocketry1965</v>
      </c>
    </row>
    <row r="137" spans="1:5" hidden="1" x14ac:dyDescent="0.25">
      <c r="A137" s="59"/>
      <c r="B137" s="46" t="s">
        <v>11275</v>
      </c>
      <c r="C137" t="str">
        <f>VLOOKUP(B137,Parts!A:N,14,0)</f>
        <v>orbitalRocketry1965</v>
      </c>
    </row>
    <row r="138" spans="1:5" x14ac:dyDescent="0.25">
      <c r="A138" s="46" t="s">
        <v>6180</v>
      </c>
      <c r="B138" s="46" t="s">
        <v>6053</v>
      </c>
      <c r="C138" t="str">
        <f>VLOOKUP(B138,Parts!A:N,14,0)</f>
        <v>hydrolox1976</v>
      </c>
      <c r="E138" t="str">
        <f>"@PART[*]:HAS[#engineType["&amp;A138&amp;"]]:FOR[xxxRP0]
{
    @MODULE[ModuleEngineConfigs]
    {
        @CONFIG["&amp;B138&amp;"]
        { %techRequired = "&amp;C138&amp;" }
        @CONFIG["&amp;B139&amp;"]
        { %techRequired = "&amp;C139&amp;" }
        @CONFIG["&amp;B140&amp;"]
        { %techRequired = "&amp;C140&amp;" }
    }
}"</f>
        <v>@PART[*]:HAS[#engineType[M1]]:FOR[xxxRP0]
{
    @MODULE[ModuleEngineConfigs]
    {
        @CONFIG[M-1]
        { %techRequired = hydrolox1976 }
        @CONFIG[M-1SL]
        { %techRequired = hydrolox1976 }
        @CONFIG[M-1U]
        { %techRequired = hydrolox1986 }
    }
}</v>
      </c>
    </row>
    <row r="139" spans="1:5" hidden="1" x14ac:dyDescent="0.25">
      <c r="A139" s="46"/>
      <c r="B139" s="46" t="s">
        <v>6182</v>
      </c>
      <c r="C139" t="str">
        <f>VLOOKUP(B139,Parts!A:N,14,0)</f>
        <v>hydrolox1976</v>
      </c>
    </row>
    <row r="140" spans="1:5" hidden="1" x14ac:dyDescent="0.25">
      <c r="A140" s="47"/>
      <c r="B140" s="46" t="s">
        <v>6181</v>
      </c>
      <c r="C140" t="str">
        <f>VLOOKUP(B140,Parts!A:N,14,0)</f>
        <v>hydrolox1986</v>
      </c>
    </row>
    <row r="141" spans="1:5" x14ac:dyDescent="0.25">
      <c r="A141" s="47" t="s">
        <v>868</v>
      </c>
      <c r="B141" s="46" t="s">
        <v>868</v>
      </c>
      <c r="C141" t="str">
        <f>VLOOKUP(B141,Parts!A:N,14,0)</f>
        <v>solids1962</v>
      </c>
      <c r="E141" t="str">
        <f>"@PART[*]:HAS[#engineType["&amp;A141&amp;"]]:FOR[xxxRP0]
{
    @MODULE[ModuleEngineConfigs]
    {
        @CONFIG["&amp;B141&amp;"]
        { %techRequired = "&amp;C141&amp;" }
    }
}"</f>
        <v>@PART[*]:HAS[#engineType[M55]]:FOR[xxxRP0]
{
    @MODULE[ModuleEngineConfigs]
    {
        @CONFIG[M55]
        { %techRequired = solids1962 }
    }
}</v>
      </c>
    </row>
    <row r="142" spans="1:5" x14ac:dyDescent="0.25">
      <c r="A142" s="46" t="s">
        <v>6221</v>
      </c>
      <c r="B142" s="46" t="s">
        <v>6222</v>
      </c>
      <c r="C142" t="str">
        <f>VLOOKUP(B142,Parts!A:N,14,0)</f>
        <v>orbitalRocketry2004</v>
      </c>
      <c r="E142" t="str">
        <f>"@PART[*]:HAS[#engineType["&amp;A142&amp;"]]:FOR[xxxRP0]
{
    @MODULE[ModuleEngineConfigs]
    {
        @CONFIG["&amp;B142&amp;"]
        { %techRequired = "&amp;C142&amp;" }
        @CONFIG["&amp;B143&amp;"]
        { %techRequired = "&amp;C143&amp;" }
        @CONFIG["&amp;B144&amp;"]
        { %techRequired = "&amp;C144&amp;" }
        @CONFIG["&amp;B145&amp;"]
        { %techRequired = "&amp;C145&amp;" }
        @CONFIG["&amp;B146&amp;"]
        { %techRequired = "&amp;C146&amp;" }
        @CONFIG["&amp;B147&amp;"]
        { %techRequired = "&amp;C147&amp;" }
        @CONFIG["&amp;B148&amp;"]
        { %techRequired = "&amp;C148&amp;" }
        @CONFIG["&amp;B149&amp;"]
        { %techRequired = "&amp;C149&amp;" }
        @CONFIG["&amp;B150&amp;"]
        { %techRequired = "&amp;C150&amp;" }
        @CONFIG["&amp;B151&amp;"]
        { %techRequired = "&amp;C151&amp;" }
    }
}"</f>
        <v>@PART[*]:HAS[#engineType[Merlin1]]:FOR[xxxRP0]
{
    @MODULE[ModuleEngineConfigs]
    {
        @CONFIG[Merlin1A]
        { %techRequired = orbitalRocketry2004 }
        @CONFIG[Merlin1B]
        { %techRequired = orbitalRocketry2004 }
        @CONFIG[Merlin1BVac]
        { %techRequired = orbitalRocketry2004 }
        @CONFIG[Merlin1C]
        { %techRequired = orbitalRocketry2004 }
        @CONFIG[Merlin1CVac]
        { %techRequired = orbitalRocketry2009 }
        @CONFIG[Merlin1D]
        { %techRequired = orbitalRocketry2009 }
        @CONFIG[Merlin1D+]
        { %techRequired = orbitalRocketry2014 }
        @CONFIG[Merlin1D++]
        { %techRequired = orbitalRocketry2014 }
        @CONFIG[Merlin1DVac]
        { %techRequired = orbitalRocketry2009 }
        @CONFIG[Merlin1DVac+]
        { %techRequired = orbitalRocketry2014 }
    }
}</v>
      </c>
    </row>
    <row r="143" spans="1:5" hidden="1" x14ac:dyDescent="0.25">
      <c r="A143" s="46"/>
      <c r="B143" s="46" t="s">
        <v>6223</v>
      </c>
      <c r="C143" t="str">
        <f>VLOOKUP(B143,Parts!A:N,14,0)</f>
        <v>orbitalRocketry2004</v>
      </c>
    </row>
    <row r="144" spans="1:5" hidden="1" x14ac:dyDescent="0.25">
      <c r="A144" s="46"/>
      <c r="B144" s="46" t="s">
        <v>6224</v>
      </c>
      <c r="C144" t="str">
        <f>VLOOKUP(B144,Parts!A:N,14,0)</f>
        <v>orbitalRocketry2004</v>
      </c>
    </row>
    <row r="145" spans="1:5" hidden="1" x14ac:dyDescent="0.25">
      <c r="A145" s="46"/>
      <c r="B145" s="46" t="s">
        <v>6225</v>
      </c>
      <c r="C145" t="str">
        <f>VLOOKUP(B145,Parts!A:N,14,0)</f>
        <v>orbitalRocketry2004</v>
      </c>
    </row>
    <row r="146" spans="1:5" hidden="1" x14ac:dyDescent="0.25">
      <c r="A146" s="46"/>
      <c r="B146" s="46" t="s">
        <v>6226</v>
      </c>
      <c r="C146" t="str">
        <f>VLOOKUP(B146,Parts!A:N,14,0)</f>
        <v>orbitalRocketry2009</v>
      </c>
    </row>
    <row r="147" spans="1:5" hidden="1" x14ac:dyDescent="0.25">
      <c r="A147" s="46"/>
      <c r="B147" s="46" t="s">
        <v>6227</v>
      </c>
      <c r="C147" t="str">
        <f>VLOOKUP(B147,Parts!A:N,14,0)</f>
        <v>orbitalRocketry2009</v>
      </c>
    </row>
    <row r="148" spans="1:5" hidden="1" x14ac:dyDescent="0.25">
      <c r="A148" s="46"/>
      <c r="B148" s="46" t="s">
        <v>6228</v>
      </c>
      <c r="C148" t="str">
        <f>VLOOKUP(B148,Parts!A:N,14,0)</f>
        <v>orbitalRocketry2014</v>
      </c>
    </row>
    <row r="149" spans="1:5" hidden="1" x14ac:dyDescent="0.25">
      <c r="A149" s="46"/>
      <c r="B149" s="46" t="s">
        <v>6229</v>
      </c>
      <c r="C149" t="str">
        <f>VLOOKUP(B149,Parts!A:N,14,0)</f>
        <v>orbitalRocketry2014</v>
      </c>
    </row>
    <row r="150" spans="1:5" hidden="1" x14ac:dyDescent="0.25">
      <c r="A150" s="46"/>
      <c r="B150" s="46" t="s">
        <v>6230</v>
      </c>
      <c r="C150" t="str">
        <f>VLOOKUP(B150,Parts!A:N,14,0)</f>
        <v>orbitalRocketry2009</v>
      </c>
    </row>
    <row r="151" spans="1:5" hidden="1" x14ac:dyDescent="0.25">
      <c r="A151" s="47"/>
      <c r="B151" s="46" t="s">
        <v>6231</v>
      </c>
      <c r="C151" t="str">
        <f>VLOOKUP(B151,Parts!A:N,14,0)</f>
        <v>orbitalRocketry2014</v>
      </c>
    </row>
    <row r="152" spans="1:5" x14ac:dyDescent="0.25">
      <c r="A152" s="46" t="s">
        <v>6270</v>
      </c>
      <c r="B152" s="46" t="s">
        <v>6272</v>
      </c>
      <c r="C152" t="str">
        <f>VLOOKUP(B152,Parts!A:N,14,0)</f>
        <v>standardDockingPorts</v>
      </c>
      <c r="E152" t="str">
        <f>"@PART[*]:HAS[#engineType["&amp;A152&amp;"]]:FOR[xxxRP0]
{
    @MODULE[ModuleEngineConfigs]
    {
        @CONFIG["&amp;B152&amp;"]
        { %techRequired = "&amp;C152&amp;" }
        @CONFIG["&amp;B153&amp;"]
        { %techRequired = "&amp;C153&amp;" }
        @CONFIG["&amp;B154&amp;"]
        { %techRequired = "&amp;C154&amp;" }
    }
}"</f>
        <v>@PART[*]:HAS[#engineType[MR510]]:FOR[xxxRP0]
{
    @MODULE[ModuleEngineConfigs]
    {
        @CONFIG[MR-510-Ammonia]
        { %techRequired = standardDockingPorts }
        @CONFIG[MR-510-Hydrazine]
        { %techRequired = standardDockingPorts }
        @CONFIG[MR-510-Hydrogen]
        { %techRequired = standardDockingPorts }
    }
}</v>
      </c>
    </row>
    <row r="153" spans="1:5" hidden="1" x14ac:dyDescent="0.25">
      <c r="A153" s="46"/>
      <c r="B153" s="46" t="s">
        <v>6271</v>
      </c>
      <c r="C153" t="str">
        <f>VLOOKUP(B153,Parts!A:N,14,0)</f>
        <v>standardDockingPorts</v>
      </c>
    </row>
    <row r="154" spans="1:5" hidden="1" x14ac:dyDescent="0.25">
      <c r="A154" s="47"/>
      <c r="B154" s="46" t="s">
        <v>6273</v>
      </c>
      <c r="C154" t="str">
        <f>VLOOKUP(B154,Parts!A:N,14,0)</f>
        <v>standardDockingPorts</v>
      </c>
    </row>
    <row r="155" spans="1:5" x14ac:dyDescent="0.25">
      <c r="A155" s="46" t="s">
        <v>6267</v>
      </c>
      <c r="B155" s="46" t="s">
        <v>10903</v>
      </c>
      <c r="C155" t="str">
        <f>VLOOKUP(B155,Parts!A:N,14,0)</f>
        <v>stagedCombustion1969</v>
      </c>
      <c r="E155" t="str">
        <f>"@PART[*]:HAS[#engineType["&amp;A155&amp;"]]:FOR[xxxRP0]
{
    @MODULE[ModuleEngineConfigs]
    {
        @CONFIG["&amp;B155&amp;"]
        { %techRequired = "&amp;C155&amp;" }
        @CONFIG["&amp;B156&amp;"]
        { %techRequired = "&amp;C156&amp;" }
    }
}"</f>
        <v>@PART[*]:HAS[#engineType[N1_BlockA]]:FOR[xxxRP0]
{
    @MODULE[ModuleEngineConfigs]
    {
        @CONFIG[30x_NK-15]
        { %techRequired = stagedCombustion1969 }
        @CONFIG[30x_NK-33]
        { %techRequired = stagedCombustion1972 }
    }
}</v>
      </c>
    </row>
    <row r="156" spans="1:5" hidden="1" x14ac:dyDescent="0.25">
      <c r="A156" s="47"/>
      <c r="B156" s="46" t="s">
        <v>10904</v>
      </c>
      <c r="C156" t="str">
        <f>VLOOKUP(B156,Parts!A:N,14,0)</f>
        <v>stagedCombustion1972</v>
      </c>
    </row>
    <row r="157" spans="1:5" x14ac:dyDescent="0.25">
      <c r="A157" s="46" t="s">
        <v>6264</v>
      </c>
      <c r="B157" s="46" t="s">
        <v>10899</v>
      </c>
      <c r="C157" t="str">
        <f>VLOOKUP(B157,Parts!A:N,14,0)</f>
        <v>stagedCombustion1969</v>
      </c>
      <c r="E157" t="str">
        <f>"@PART[*]:HAS[#engineType["&amp;A157&amp;"]]:FOR[xxxRP0]
{
    @MODULE[ModuleEngineConfigs]
    {
        @CONFIG["&amp;B157&amp;"]
        { %techRequired = "&amp;C157&amp;" }
        @CONFIG["&amp;B158&amp;"]
        { %techRequired = "&amp;C158&amp;" }
    }
}"</f>
        <v>@PART[*]:HAS[#engineType[N1_BlockB]]:FOR[xxxRP0]
{
    @MODULE[ModuleEngineConfigs]
    {
        @CONFIG[8x_NK-15V]
        { %techRequired = stagedCombustion1969 }
        @CONFIG[8x_NK-43]
        { %techRequired = stagedCombustion1972 }
    }
}</v>
      </c>
    </row>
    <row r="158" spans="1:5" hidden="1" x14ac:dyDescent="0.25">
      <c r="A158" s="47"/>
      <c r="B158" s="46" t="s">
        <v>10900</v>
      </c>
      <c r="C158" t="str">
        <f>VLOOKUP(B158,Parts!A:N,14,0)</f>
        <v>stagedCombustion1972</v>
      </c>
    </row>
    <row r="159" spans="1:5" x14ac:dyDescent="0.25">
      <c r="A159" s="46" t="s">
        <v>6261</v>
      </c>
      <c r="B159" s="46" t="s">
        <v>10901</v>
      </c>
      <c r="C159" t="str">
        <f>VLOOKUP(B159,Parts!A:N,14,0)</f>
        <v>stagedCombustion1969</v>
      </c>
      <c r="E159" t="str">
        <f>"@PART[*]:HAS[#engineType["&amp;A159&amp;"]]:FOR[xxxRP0]
{
    @MODULE[ModuleEngineConfigs]
    {
        @CONFIG["&amp;B159&amp;"]
        { %techRequired = "&amp;C159&amp;" }
        @CONFIG["&amp;B160&amp;"]
        { %techRequired = "&amp;C160&amp;" }
    }
}"</f>
        <v>@PART[*]:HAS[#engineType[N1_BlockV]]:FOR[xxxRP0]
{
    @MODULE[ModuleEngineConfigs]
    {
        @CONFIG[4x_NK-21]
        { %techRequired = stagedCombustion1969 }
        @CONFIG[4x_NK-39]
        { %techRequired = stagedCombustion1972 }
    }
}</v>
      </c>
    </row>
    <row r="160" spans="1:5" hidden="1" x14ac:dyDescent="0.25">
      <c r="A160" s="47"/>
      <c r="B160" s="46" t="s">
        <v>10902</v>
      </c>
      <c r="C160" t="str">
        <f>VLOOKUP(B160,Parts!A:N,14,0)</f>
        <v>stagedCombustion1972</v>
      </c>
    </row>
    <row r="161" spans="1:5" x14ac:dyDescent="0.25">
      <c r="A161" s="46" t="s">
        <v>6257</v>
      </c>
      <c r="B161" s="46" t="s">
        <v>6258</v>
      </c>
      <c r="C161" t="str">
        <f>VLOOKUP(B161,Parts!A:N,14,0)</f>
        <v>basicRocketryRP0</v>
      </c>
      <c r="E161" t="str">
        <f>"@PART[*]:HAS[#engineType["&amp;A161&amp;"]]:FOR[xxxRP0]
{
    @MODULE[ModuleEngineConfigs]
    {
        @CONFIG["&amp;B161&amp;"]
        { %techRequired = "&amp;C161&amp;" }
        @CONFIG["&amp;B162&amp;"]
        { %techRequired = "&amp;C162&amp;" }
    }
}"</f>
        <v>@PART[*]:HAS[#engineType[NAA75_110]]:FOR[xxxRP0]
{
    @MODULE[ModuleEngineConfigs]
    {
        @CONFIG[A-6]
        { %techRequired = basicRocketryRP0 }
        @CONFIG[A-7]
        { %techRequired = orbitalRocketry1956 }
    }
}</v>
      </c>
    </row>
    <row r="162" spans="1:5" hidden="1" x14ac:dyDescent="0.25">
      <c r="A162" s="47"/>
      <c r="B162" s="46" t="s">
        <v>6260</v>
      </c>
      <c r="C162" t="str">
        <f>VLOOKUP(B162,Parts!A:N,14,0)</f>
        <v>orbitalRocketry1956</v>
      </c>
    </row>
    <row r="163" spans="1:5" x14ac:dyDescent="0.25">
      <c r="A163" s="47" t="s">
        <v>6255</v>
      </c>
      <c r="B163" s="46" t="s">
        <v>6256</v>
      </c>
      <c r="C163" t="str">
        <f>VLOOKUP(B163,Parts!A:N,14,0)</f>
        <v>earlyNuclearPropulsion</v>
      </c>
      <c r="E163" t="str">
        <f>"@PART[*]:HAS[#engineType["&amp;A163&amp;"]]:FOR[xxxRP0]
{
    @MODULE[ModuleEngineConfigs]
    {
        @CONFIG["&amp;B163&amp;"]
        { %techRequired = "&amp;C163&amp;" }
    }
}"</f>
        <v>@PART[*]:HAS[#engineType[NERVA]]:FOR[xxxRP0]
{
    @MODULE[ModuleEngineConfigs]
    {
        @CONFIG[NERVA-I]
        { %techRequired = earlyNuclearPropulsion }
    }
}</v>
      </c>
    </row>
    <row r="164" spans="1:5" x14ac:dyDescent="0.25">
      <c r="A164" s="47" t="s">
        <v>6253</v>
      </c>
      <c r="B164" s="46" t="s">
        <v>6254</v>
      </c>
      <c r="C164" t="str">
        <f>VLOOKUP(B164,Parts!A:N,14,0)</f>
        <v>basicNuclearPropulsion</v>
      </c>
      <c r="E164" t="str">
        <f>"@PART[*]:HAS[#engineType["&amp;A164&amp;"]]:FOR[xxxRP0]
{
    @MODULE[ModuleEngineConfigs]
    {
        @CONFIG["&amp;B164&amp;"]
        { %techRequired = "&amp;C164&amp;" }
    }
}"</f>
        <v>@PART[*]:HAS[#engineType[NERVAII]]:FOR[xxxRP0]
{
    @MODULE[ModuleEngineConfigs]
    {
        @CONFIG[NERVA-II]
        { %techRequired = basicNuclearPropulsion }
    }
}</v>
      </c>
    </row>
    <row r="165" spans="1:5" x14ac:dyDescent="0.25">
      <c r="A165" s="46" t="s">
        <v>1816</v>
      </c>
      <c r="B165" s="46" t="s">
        <v>6241</v>
      </c>
      <c r="C165" t="str">
        <f>VLOOKUP(B165,Parts!A:N,14,0)</f>
        <v>stagedCombustion2009</v>
      </c>
      <c r="E165" t="str">
        <f>"@PART[*]:HAS[#engineType["&amp;A165&amp;"]]:FOR[xxxRP0]
{
    @MODULE[ModuleEngineConfigs]
    {
        @CONFIG["&amp;B165&amp;"]
        { %techRequired = "&amp;C165&amp;" }
        @CONFIG["&amp;B166&amp;"]
        { %techRequired = "&amp;C166&amp;" }
        @CONFIG["&amp;B167&amp;"]
        { %techRequired = "&amp;C167&amp;" }
        @CONFIG["&amp;B168&amp;"]
        { %techRequired = "&amp;C168&amp;" }
        @CONFIG["&amp;B169&amp;"]
        { %techRequired = "&amp;C169&amp;" }
    }
}"</f>
        <v>@PART[*]:HAS[#engineType[NK33]]:FOR[xxxRP0]
{
    @MODULE[ModuleEngineConfigs]
    {
        @CONFIG[AJ26-62]
        { %techRequired = stagedCombustion2009 }
        @CONFIG[NK-15]
        { %techRequired = stagedCombustion1969 }
        @CONFIG[NK-15-Original-NoGimbal]
        { %techRequired = stagedCombustion1969 }
        @CONFIG[NK-33]
        { %techRequired = stagedCombustion1972 }
        @CONFIG[NK-33-Original-NoGimbal]
        { %techRequired = stagedCombustion1972 }
    }
}</v>
      </c>
    </row>
    <row r="166" spans="1:5" hidden="1" x14ac:dyDescent="0.25">
      <c r="A166" s="46"/>
      <c r="B166" s="46" t="s">
        <v>6237</v>
      </c>
      <c r="C166" t="str">
        <f>VLOOKUP(B166,Parts!A:N,14,0)</f>
        <v>stagedCombustion1969</v>
      </c>
    </row>
    <row r="167" spans="1:5" hidden="1" x14ac:dyDescent="0.25">
      <c r="A167" s="46"/>
      <c r="B167" s="46" t="s">
        <v>6238</v>
      </c>
      <c r="C167" t="str">
        <f>VLOOKUP(B167,Parts!A:N,14,0)</f>
        <v>stagedCombustion1969</v>
      </c>
    </row>
    <row r="168" spans="1:5" hidden="1" x14ac:dyDescent="0.25">
      <c r="A168" s="46"/>
      <c r="B168" s="46" t="s">
        <v>6239</v>
      </c>
      <c r="C168" t="str">
        <f>VLOOKUP(B168,Parts!A:N,14,0)</f>
        <v>stagedCombustion1972</v>
      </c>
    </row>
    <row r="169" spans="1:5" hidden="1" x14ac:dyDescent="0.25">
      <c r="A169" s="47"/>
      <c r="B169" s="46" t="s">
        <v>6240</v>
      </c>
      <c r="C169" t="str">
        <f>VLOOKUP(B169,Parts!A:N,14,0)</f>
        <v>stagedCombustion1972</v>
      </c>
    </row>
    <row r="170" spans="1:5" x14ac:dyDescent="0.25">
      <c r="A170" s="46" t="s">
        <v>6232</v>
      </c>
      <c r="B170" s="46" t="s">
        <v>6233</v>
      </c>
      <c r="C170" t="str">
        <f>VLOOKUP(B170,Parts!A:N,14,0)</f>
        <v>stagedCombustion1969</v>
      </c>
      <c r="E170" t="str">
        <f>"@PART[*]:HAS[#engineType["&amp;A170&amp;"]]:FOR[xxxRP0]
{
    @MODULE[ModuleEngineConfigs]
    {
        @CONFIG["&amp;B170&amp;"]
        { %techRequired = "&amp;C170&amp;" }
        @CONFIG["&amp;B171&amp;"]
        { %techRequired = "&amp;C171&amp;" }
        @CONFIG["&amp;B172&amp;"]
        { %techRequired = "&amp;C172&amp;" }
        @CONFIG["&amp;B173&amp;"]
        { %techRequired = "&amp;C173&amp;" }
    }
}"</f>
        <v>@PART[*]:HAS[#engineType[NK43]]:FOR[xxxRP0]
{
    @MODULE[ModuleEngineConfigs]
    {
        @CONFIG[NK-15V]
        { %techRequired = stagedCombustion1969 }
        @CONFIG[NK-15V-Original-NoGimbal]
        { %techRequired = stagedCombustion1969 }
        @CONFIG[NK-43]
        { %techRequired = stagedCombustion1972 }
        @CONFIG[NK-43-Original-NoGimbal]
        { %techRequired = stagedCombustion1972 }
    }
}</v>
      </c>
    </row>
    <row r="171" spans="1:5" hidden="1" x14ac:dyDescent="0.25">
      <c r="A171" s="46"/>
      <c r="B171" s="46" t="s">
        <v>6234</v>
      </c>
      <c r="C171" t="str">
        <f>VLOOKUP(B171,Parts!A:N,14,0)</f>
        <v>stagedCombustion1969</v>
      </c>
    </row>
    <row r="172" spans="1:5" hidden="1" x14ac:dyDescent="0.25">
      <c r="A172" s="46"/>
      <c r="B172" s="46" t="s">
        <v>6235</v>
      </c>
      <c r="C172" t="str">
        <f>VLOOKUP(B172,Parts!A:N,14,0)</f>
        <v>stagedCombustion1972</v>
      </c>
    </row>
    <row r="173" spans="1:5" hidden="1" x14ac:dyDescent="0.25">
      <c r="A173" s="47"/>
      <c r="B173" s="46" t="s">
        <v>6236</v>
      </c>
      <c r="C173" t="str">
        <f>VLOOKUP(B173,Parts!A:N,14,0)</f>
        <v>stagedCombustion1972</v>
      </c>
    </row>
    <row r="174" spans="1:5" x14ac:dyDescent="0.25">
      <c r="A174" s="47" t="s">
        <v>9613</v>
      </c>
      <c r="B174" s="46" t="s">
        <v>6252</v>
      </c>
      <c r="C174" t="str">
        <f>VLOOKUP(B174,Parts!A:N,14,0)</f>
        <v>stagedCombustion1964</v>
      </c>
      <c r="E174" t="str">
        <f>"@PART[*]:HAS[#engineType["&amp;A174&amp;"]]:FOR[xxxRP0]
{
    @MODULE[ModuleEngineConfigs]
    {
        @CONFIG["&amp;B174&amp;"]
        { %techRequired = "&amp;C174&amp;" }
    }
}"</f>
        <v>@PART[*]:HAS[#engineType[NK9]]:FOR[xxxRP0]
{
    @MODULE[ModuleEngineConfigs]
    {
        @CONFIG[NK-9]
        { %techRequired = stagedCombustion1964 }
    }
}</v>
      </c>
    </row>
    <row r="175" spans="1:5" x14ac:dyDescent="0.25">
      <c r="A175" s="46" t="s">
        <v>569</v>
      </c>
      <c r="B175" s="46" t="s">
        <v>6246</v>
      </c>
      <c r="C175" t="str">
        <f>VLOOKUP(B175,Parts!A:N,14,0)</f>
        <v>stagedCombustion1969</v>
      </c>
      <c r="E175" t="str">
        <f>"@PART[*]:HAS[#engineType["&amp;A175&amp;"]]:FOR[xxxRP0]
{
    @MODULE[ModuleEngineConfigs]
    {
        @CONFIG["&amp;B175&amp;"]
        { %techRequired = "&amp;C175&amp;" }
        @CONFIG["&amp;B176&amp;"]
        { %techRequired = "&amp;C176&amp;" }
        @CONFIG["&amp;B177&amp;"]
        { %techRequired = "&amp;C177&amp;" }
        @CONFIG["&amp;B178&amp;"]
        { %techRequired = "&amp;C178&amp;" }
        @CONFIG["&amp;B179&amp;"]
        { %techRequired = "&amp;C179&amp;" }
    }
}"</f>
        <v>@PART[*]:HAS[#engineType[NK9V]]:FOR[xxxRP0]
{
    @MODULE[ModuleEngineConfigs]
    {
        @CONFIG[NK-19]
        { %techRequired = stagedCombustion1969 }
        @CONFIG[NK-21]
        { %techRequired = stagedCombustion1969 }
        @CONFIG[NK-31]
        { %techRequired = stagedCombustion1972 }
        @CONFIG[NK-39]
        { %techRequired = stagedCombustion1972 }
        @CONFIG[NK-9V]
        { %techRequired = stagedCombustion1964 }
    }
}</v>
      </c>
    </row>
    <row r="176" spans="1:5" hidden="1" x14ac:dyDescent="0.25">
      <c r="A176" s="46"/>
      <c r="B176" s="46" t="s">
        <v>6245</v>
      </c>
      <c r="C176" t="str">
        <f>VLOOKUP(B176,Parts!A:N,14,0)</f>
        <v>stagedCombustion1969</v>
      </c>
    </row>
    <row r="177" spans="1:5" hidden="1" x14ac:dyDescent="0.25">
      <c r="A177" s="46"/>
      <c r="B177" s="46" t="s">
        <v>6250</v>
      </c>
      <c r="C177" t="str">
        <f>VLOOKUP(B177,Parts!A:N,14,0)</f>
        <v>stagedCombustion1972</v>
      </c>
    </row>
    <row r="178" spans="1:5" hidden="1" x14ac:dyDescent="0.25">
      <c r="A178" s="46"/>
      <c r="B178" s="46" t="s">
        <v>6248</v>
      </c>
      <c r="C178" t="str">
        <f>VLOOKUP(B178,Parts!A:N,14,0)</f>
        <v>stagedCombustion1972</v>
      </c>
    </row>
    <row r="179" spans="1:5" hidden="1" x14ac:dyDescent="0.25">
      <c r="A179" s="47"/>
      <c r="B179" s="46" t="s">
        <v>6243</v>
      </c>
      <c r="C179" t="str">
        <f>VLOOKUP(B179,Parts!A:N,14,0)</f>
        <v>stagedCombustion1964</v>
      </c>
    </row>
    <row r="180" spans="1:5" x14ac:dyDescent="0.25">
      <c r="A180" s="47" t="s">
        <v>6274</v>
      </c>
      <c r="B180" s="46" t="s">
        <v>6274</v>
      </c>
      <c r="C180" t="str">
        <f>VLOOKUP(B180,Parts!A:N,14,0)</f>
        <v>earlyElecPropulsion</v>
      </c>
      <c r="E180" t="str">
        <f>"@PART[*]:HAS[#engineType["&amp;A180&amp;"]]:FOR[xxxRP0]
{
    @MODULE[ModuleEngineConfigs]
    {
        @CONFIG["&amp;B180&amp;"]
        { %techRequired = "&amp;C180&amp;" }
    }
}"</f>
        <v>@PART[*]:HAS[#engineType[NSTAR]]:FOR[xxxRP0]
{
    @MODULE[ModuleEngineConfigs]
    {
        @CONFIG[NSTAR]
        { %techRequired = earlyElecPropulsion }
    }
}</v>
      </c>
    </row>
    <row r="181" spans="1:5" x14ac:dyDescent="0.25">
      <c r="A181" s="46" t="s">
        <v>6309</v>
      </c>
      <c r="B181" s="46" t="s">
        <v>6310</v>
      </c>
      <c r="C181" t="str">
        <f>VLOOKUP(B181,Parts!A:N,14,0)</f>
        <v>largeSpaceplaneControl</v>
      </c>
      <c r="E181" t="str">
        <f>"@PART[*]:HAS[#engineType["&amp;A181&amp;"]]:FOR[xxxRP0]
{
    @MODULE[ModuleEngineConfigs]
    {
        @CONFIG["&amp;B181&amp;"]
        { %techRequired = "&amp;C181&amp;" }
        @CONFIG["&amp;B182&amp;"]
        { %techRequired = "&amp;C182&amp;" }
        @CONFIG["&amp;B183&amp;"]
        { %techRequired = "&amp;C183&amp;" }
        @CONFIG["&amp;B184&amp;"]
        { %techRequired = "&amp;C184&amp;" }
    }
}"</f>
        <v>@PART[*]:HAS[#engineType[R40]]:FOR[xxxRP0]
{
    @MODULE[ModuleEngineConfigs]
    {
        @CONFIG[R-40A]
        { %techRequired = largeSpaceplaneControl }
        @CONFIG[R-40A-NTO]
        { %techRequired = largeSpaceplaneControl }
        @CONFIG[R-40B]
        { %techRequired = largeSpaceplaneControl }
        @CONFIG[R-40B-NTO]
        { %techRequired = largeSpaceplaneControl }
    }
}</v>
      </c>
    </row>
    <row r="182" spans="1:5" hidden="1" x14ac:dyDescent="0.25">
      <c r="A182" s="46"/>
      <c r="B182" s="46" t="s">
        <v>6311</v>
      </c>
      <c r="C182" t="str">
        <f>VLOOKUP(B182,Parts!A:N,14,0)</f>
        <v>largeSpaceplaneControl</v>
      </c>
    </row>
    <row r="183" spans="1:5" hidden="1" x14ac:dyDescent="0.25">
      <c r="A183" s="46"/>
      <c r="B183" s="46" t="s">
        <v>6312</v>
      </c>
      <c r="C183" t="str">
        <f>VLOOKUP(B183,Parts!A:N,14,0)</f>
        <v>largeSpaceplaneControl</v>
      </c>
    </row>
    <row r="184" spans="1:5" hidden="1" x14ac:dyDescent="0.25">
      <c r="A184" s="47"/>
      <c r="B184" s="46" t="s">
        <v>6313</v>
      </c>
      <c r="C184" t="str">
        <f>VLOOKUP(B184,Parts!A:N,14,0)</f>
        <v>largeSpaceplaneControl</v>
      </c>
    </row>
    <row r="185" spans="1:5" x14ac:dyDescent="0.25">
      <c r="A185" s="46" t="s">
        <v>6319</v>
      </c>
      <c r="B185" s="46" t="s">
        <v>6321</v>
      </c>
      <c r="C185" t="str">
        <f>VLOOKUP(B185,Parts!A:N,14,0)</f>
        <v>standardDockingPorts</v>
      </c>
      <c r="E185" t="str">
        <f>"@PART[*]:HAS[#engineType["&amp;A185&amp;"]]:FOR[xxxRP0]
{
    @MODULE[ModuleEngineConfigs]
    {
        @CONFIG["&amp;B185&amp;"]
        { %techRequired = "&amp;C185&amp;" }
        @CONFIG["&amp;B186&amp;"]
        { %techRequired = "&amp;C186&amp;" }
        @CONFIG["&amp;B187&amp;"]
        { %techRequired = "&amp;C187&amp;" }
        @CONFIG["&amp;B188&amp;"]
        { %techRequired = "&amp;C188&amp;" }
    }
}"</f>
        <v>@PART[*]:HAS[#engineType[R42]]:FOR[xxxRP0]
{
    @MODULE[ModuleEngineConfigs]
    {
        @CONFIG[R-42]
        { %techRequired = standardDockingPorts }
        @CONFIG[R-42DM]
        { %techRequired = largeDockingPorts }
        @CONFIG[R-42DM-NTO]
        { %techRequired = largeDockingPorts }
        @CONFIG[R-42-NTO]
        { %techRequired = standardDockingPorts }
    }
}</v>
      </c>
    </row>
    <row r="186" spans="1:5" hidden="1" x14ac:dyDescent="0.25">
      <c r="A186" s="46"/>
      <c r="B186" s="46" t="s">
        <v>6323</v>
      </c>
      <c r="C186" t="str">
        <f>VLOOKUP(B186,Parts!A:N,14,0)</f>
        <v>largeDockingPorts</v>
      </c>
    </row>
    <row r="187" spans="1:5" hidden="1" x14ac:dyDescent="0.25">
      <c r="A187" s="46"/>
      <c r="B187" s="46" t="s">
        <v>6324</v>
      </c>
      <c r="C187" t="str">
        <f>VLOOKUP(B187,Parts!A:N,14,0)</f>
        <v>largeDockingPorts</v>
      </c>
    </row>
    <row r="188" spans="1:5" hidden="1" x14ac:dyDescent="0.25">
      <c r="A188" s="47"/>
      <c r="B188" s="46" t="s">
        <v>6322</v>
      </c>
      <c r="C188" t="str">
        <f>VLOOKUP(B188,Parts!A:N,14,0)</f>
        <v>standardDockingPorts</v>
      </c>
    </row>
    <row r="189" spans="1:5" x14ac:dyDescent="0.25">
      <c r="A189" s="47" t="s">
        <v>6306</v>
      </c>
      <c r="B189" s="46" t="s">
        <v>6308</v>
      </c>
      <c r="C189" t="str">
        <f>VLOOKUP(B189,Parts!A:N,14,0)</f>
        <v>largeDockingPorts</v>
      </c>
      <c r="E189" t="str">
        <f>"@PART[*]:HAS[#engineType["&amp;A189&amp;"]]:FOR[xxxRP0]
{
    @MODULE[ModuleEngineConfigs]
    {
        @CONFIG["&amp;B189&amp;"]
        { %techRequired = "&amp;C189&amp;" }
    }
}"</f>
        <v>@PART[*]:HAS[#engineType[R4D11]]:FOR[xxxRP0]
{
    @MODULE[ModuleEngineConfigs]
    {
        @CONFIG[R-4D-11]
        { %techRequired = largeDockingPorts }
    }
}</v>
      </c>
    </row>
    <row r="190" spans="1:5" x14ac:dyDescent="0.25">
      <c r="A190" s="46" t="s">
        <v>6295</v>
      </c>
      <c r="B190" s="46" t="s">
        <v>6295</v>
      </c>
      <c r="C190" t="str">
        <f>VLOOKUP(B190,Parts!A:N,14,0)</f>
        <v>stagedCombustionNF</v>
      </c>
      <c r="E190" t="str">
        <f>"@PART[*]:HAS[#engineType["&amp;A190&amp;"]]:FOR[xxxRP0]
{
    @MODULE[ModuleEngineConfigs]
    {
        @CONFIG["&amp;B190&amp;"]
        { %techRequired = "&amp;C190&amp;" }
        @CONFIG["&amp;B191&amp;"]
        { %techRequired = "&amp;C191&amp;" }
    }
}"</f>
        <v>@PART[*]:HAS[#engineType[Raptor]]:FOR[xxxRP0]
{
    @MODULE[ModuleEngineConfigs]
    {
        @CONFIG[Raptor]
        { %techRequired = stagedCombustionNF }
        @CONFIG[Raptor?Vacuum]
        { %techRequired = stagedCombustionNF }
    }
}</v>
      </c>
    </row>
    <row r="191" spans="1:5" hidden="1" x14ac:dyDescent="0.25">
      <c r="A191" s="47"/>
      <c r="B191" s="46" t="s">
        <v>8636</v>
      </c>
      <c r="C191" t="str">
        <f>VLOOKUP(B191,Parts!A:N,14,0)</f>
        <v>stagedCombustionNF</v>
      </c>
    </row>
    <row r="192" spans="1:5" x14ac:dyDescent="0.25">
      <c r="A192" s="46" t="s">
        <v>6290</v>
      </c>
      <c r="B192" s="46" t="s">
        <v>6292</v>
      </c>
      <c r="C192" t="str">
        <f>VLOOKUP(B192,Parts!A:N,14,0)</f>
        <v>orbitalRocketry1958</v>
      </c>
      <c r="E192" t="str">
        <f>"@PART[*]:HAS[#engineType["&amp;A192&amp;"]]:FOR[xxxRP0]
{
    @MODULE[ModuleEngineConfigs]
    {
        @CONFIG["&amp;B192&amp;"]
        { %techRequired = "&amp;C192&amp;" }
        @CONFIG["&amp;B193&amp;"]
        { %techRequired = "&amp;C193&amp;" }
    }
}"</f>
        <v>@PART[*]:HAS[#engineType[RD0105]]:FOR[xxxRP0]
{
    @MODULE[ModuleEngineConfigs]
    {
        @CONFIG[RD-0105]
        { %techRequired = orbitalRocketry1958 }
        @CONFIG[RD-0109]
        { %techRequired = orbitalRocketry1960 }
    }
}</v>
      </c>
    </row>
    <row r="193" spans="1:5" hidden="1" x14ac:dyDescent="0.25">
      <c r="A193" s="47"/>
      <c r="B193" s="46" t="s">
        <v>6293</v>
      </c>
      <c r="C193" t="str">
        <f>VLOOKUP(B193,Parts!A:N,14,0)</f>
        <v>orbitalRocketry1960</v>
      </c>
    </row>
    <row r="194" spans="1:5" x14ac:dyDescent="0.25">
      <c r="A194" s="46" t="s">
        <v>148</v>
      </c>
      <c r="B194" s="46" t="s">
        <v>10917</v>
      </c>
      <c r="C194" t="str">
        <f>VLOOKUP(B194,Parts!A:N,14,0)</f>
        <v>orbitalRocketry1960</v>
      </c>
      <c r="E194" t="str">
        <f>"@PART[*]:HAS[#engineType["&amp;A194&amp;"]]:FOR[xxxRP0]
{
    @MODULE[ModuleEngineConfigs]
    {
        @CONFIG["&amp;B194&amp;"]
        { %techRequired = "&amp;C194&amp;" }
        @CONFIG["&amp;B195&amp;"]
        { %techRequired = "&amp;C195&amp;" }
    }
}"</f>
        <v>@PART[*]:HAS[#engineType[RD0110]]:FOR[xxxRP0]
{
    @MODULE[ModuleEngineConfigs]
    {
        @CONFIG[RD-0107]
        { %techRequired = orbitalRocketry1960 }
        @CONFIG[RD-0110]
        { %techRequired = orbitalRocketry1965 }
    }
}</v>
      </c>
    </row>
    <row r="195" spans="1:5" hidden="1" x14ac:dyDescent="0.25">
      <c r="A195" s="47"/>
      <c r="B195" s="46" t="s">
        <v>3835</v>
      </c>
      <c r="C195" t="str">
        <f>VLOOKUP(B195,Parts!A:N,14,0)</f>
        <v>orbitalRocketry1965</v>
      </c>
    </row>
    <row r="196" spans="1:5" x14ac:dyDescent="0.25">
      <c r="A196" s="47" t="s">
        <v>6287</v>
      </c>
      <c r="B196" s="46" t="s">
        <v>6289</v>
      </c>
      <c r="C196" t="str">
        <f>VLOOKUP(B196,Parts!A:N,14,0)</f>
        <v>stagedCombustion2009</v>
      </c>
      <c r="E196" t="str">
        <f t="shared" ref="E196:E205" si="1">"@PART[*]:HAS[#engineType["&amp;A196&amp;"]]:FOR[xxxRP0]
{
    @MODULE[ModuleEngineConfigs]
    {
        @CONFIG["&amp;B196&amp;"]
        { %techRequired = "&amp;C196&amp;" }
    }
}"</f>
        <v>@PART[*]:HAS[#engineType[RD0110R]]:FOR[xxxRP0]
{
    @MODULE[ModuleEngineConfigs]
    {
        @CONFIG[RD-0110R]
        { %techRequired = stagedCombustion2009 }
    }
}</v>
      </c>
    </row>
    <row r="197" spans="1:5" x14ac:dyDescent="0.25">
      <c r="A197" s="47" t="s">
        <v>6357</v>
      </c>
      <c r="B197" s="46" t="s">
        <v>6359</v>
      </c>
      <c r="C197" t="str">
        <f>VLOOKUP(B197,Parts!A:N,14,0)</f>
        <v>stagedCombustion2009</v>
      </c>
      <c r="E197" t="str">
        <f t="shared" si="1"/>
        <v>@PART[*]:HAS[#engineType[RD0110Vernier]]:FOR[xxxRP0]
{
    @MODULE[ModuleEngineConfigs]
    {
        @CONFIG[RD-0110-Vernier]
        { %techRequired = stagedCombustion2009 }
    }
}</v>
      </c>
    </row>
    <row r="198" spans="1:5" x14ac:dyDescent="0.25">
      <c r="A198" s="47" t="s">
        <v>6361</v>
      </c>
      <c r="B198" s="46" t="s">
        <v>4225</v>
      </c>
      <c r="C198" t="str">
        <f>VLOOKUP(B198,Parts!A:N,14,0)</f>
        <v>hydrolox1986</v>
      </c>
      <c r="E198" t="str">
        <f t="shared" si="1"/>
        <v>@PART[*]:HAS[#engineType[RD0120]]:FOR[xxxRP0]
{
    @MODULE[ModuleEngineConfigs]
    {
        @CONFIG[RD-0120]
        { %techRequired = hydrolox1986 }
    }
}</v>
      </c>
    </row>
    <row r="199" spans="1:5" x14ac:dyDescent="0.25">
      <c r="A199" s="47" t="s">
        <v>1817</v>
      </c>
      <c r="B199" s="46" t="s">
        <v>5620</v>
      </c>
      <c r="C199" t="str">
        <f>VLOOKUP(B199,Parts!A:N,14,0)</f>
        <v>stagedCombustion2004</v>
      </c>
      <c r="E199" t="str">
        <f t="shared" si="1"/>
        <v>@PART[*]:HAS[#engineType[RD0124]]:FOR[xxxRP0]
{
    @MODULE[ModuleEngineConfigs]
    {
        @CONFIG[RD-0124]
        { %techRequired = stagedCombustion2004 }
    }
}</v>
      </c>
    </row>
    <row r="200" spans="1:5" x14ac:dyDescent="0.25">
      <c r="A200" s="47" t="s">
        <v>6360</v>
      </c>
      <c r="B200" s="46" t="s">
        <v>5622</v>
      </c>
      <c r="C200" t="str">
        <f>VLOOKUP(B200,Parts!A:N,14,0)</f>
        <v>hydrolox1998</v>
      </c>
      <c r="E200" t="str">
        <f t="shared" si="1"/>
        <v>@PART[*]:HAS[#engineType[RD0146]]:FOR[xxxRP0]
{
    @MODULE[ModuleEngineConfigs]
    {
        @CONFIG[RD-0146]
        { %techRequired = hydrolox1998 }
    }
}</v>
      </c>
    </row>
    <row r="201" spans="1:5" x14ac:dyDescent="0.25">
      <c r="A201" s="47" t="s">
        <v>570</v>
      </c>
      <c r="B201" s="46" t="s">
        <v>6346</v>
      </c>
      <c r="C201" t="str">
        <f>VLOOKUP(B201,Parts!A:N,14,0)</f>
        <v>stagedCombustion1966</v>
      </c>
      <c r="E201" t="str">
        <f t="shared" si="1"/>
        <v>@PART[*]:HAS[#engineType[RD0210]]:FOR[xxxRP0]
{
    @MODULE[ModuleEngineConfigs]
    {
        @CONFIG[RD-0210]
        { %techRequired = stagedCombustion1966 }
    }
}</v>
      </c>
    </row>
    <row r="202" spans="1:5" x14ac:dyDescent="0.25">
      <c r="A202" s="47" t="s">
        <v>571</v>
      </c>
      <c r="B202" s="46" t="s">
        <v>6345</v>
      </c>
      <c r="C202" t="str">
        <f>VLOOKUP(B202,Parts!A:N,14,0)</f>
        <v>stagedCombustion1966</v>
      </c>
      <c r="E202" t="str">
        <f t="shared" si="1"/>
        <v>@PART[*]:HAS[#engineType[RD0212]]:FOR[xxxRP0]
{
    @MODULE[ModuleEngineConfigs]
    {
        @CONFIG[RD-0212]
        { %techRequired = stagedCombustion1966 }
    }
}</v>
      </c>
    </row>
    <row r="203" spans="1:5" x14ac:dyDescent="0.25">
      <c r="A203" s="47" t="s">
        <v>6347</v>
      </c>
      <c r="B203" s="46" t="s">
        <v>6348</v>
      </c>
      <c r="C203" t="str">
        <f>VLOOKUP(B203,Parts!A:N,14,0)</f>
        <v>stagedCombustion1966</v>
      </c>
      <c r="E203" t="str">
        <f t="shared" si="1"/>
        <v>@PART[*]:HAS[#engineType[RD0213]]:FOR[xxxRP0]
{
    @MODULE[ModuleEngineConfigs]
    {
        @CONFIG[RD-0213]
        { %techRequired = stagedCombustion1966 }
    }
}</v>
      </c>
    </row>
    <row r="204" spans="1:5" x14ac:dyDescent="0.25">
      <c r="A204" s="47" t="s">
        <v>6332</v>
      </c>
      <c r="B204" s="46" t="s">
        <v>6333</v>
      </c>
      <c r="C204" t="str">
        <f>VLOOKUP(B204,Parts!A:N,14,0)</f>
        <v>stagedCombustion1966</v>
      </c>
      <c r="E204" t="str">
        <f t="shared" si="1"/>
        <v>@PART[*]:HAS[#engineType[RD0214]]:FOR[xxxRP0]
{
    @MODULE[ModuleEngineConfigs]
    {
        @CONFIG[RD-0214]
        { %techRequired = stagedCombustion1966 }
    }
}</v>
      </c>
    </row>
    <row r="205" spans="1:5" x14ac:dyDescent="0.25">
      <c r="A205" s="47" t="s">
        <v>6343</v>
      </c>
      <c r="B205" s="46" t="s">
        <v>6344</v>
      </c>
      <c r="C205" t="str">
        <f>VLOOKUP(B205,Parts!A:N,14,0)</f>
        <v>orbitalRocketry2004</v>
      </c>
      <c r="E205" t="str">
        <f t="shared" si="1"/>
        <v>@PART[*]:HAS[#engineType[RD0242M2]]:FOR[xxxRP0]
{
    @MODULE[ModuleEngineConfigs]
    {
        @CONFIG[RD-0242M2]
        { %techRequired = orbitalRocketry2004 }
    }
}</v>
      </c>
    </row>
    <row r="206" spans="1:5" x14ac:dyDescent="0.25">
      <c r="A206" s="46" t="s">
        <v>8965</v>
      </c>
      <c r="B206" s="46" t="s">
        <v>6301</v>
      </c>
      <c r="C206" t="str">
        <f>VLOOKUP(B206,Parts!A:N,14,0)</f>
        <v>start</v>
      </c>
      <c r="E206" t="str">
        <f>"@PART[*]:HAS[#engineType["&amp;A206&amp;"]]:FOR[xxxRP0]
{
    @MODULE[ModuleEngineConfigs]
    {
        @CONFIG["&amp;B206&amp;"]
        { %techRequired = "&amp;C206&amp;" }
        @CONFIG["&amp;B207&amp;"]
        { %techRequired = "&amp;C207&amp;" }
        @CONFIG["&amp;B208&amp;"]
        { %techRequired = "&amp;C208&amp;" }
        @CONFIG["&amp;B209&amp;"]
        { %techRequired = "&amp;C209&amp;" }
        @CONFIG["&amp;B210&amp;"]
        { %techRequired = "&amp;C210&amp;" }
    }
}"</f>
        <v>@PART[*]:HAS[#engineType[RD100]]:FOR[xxxRP0]
{
    @MODULE[ModuleEngineConfigs]
    {
        @CONFIG[RD-100]
        { %techRequired = start }
        @CONFIG[RD-101]
        { %techRequired = rocketryTesting }
        @CONFIG[RD-102]
        { %techRequired = earlyRocketry }
        @CONFIG[RD-103]
        { %techRequired = basicRocketryRP0 }
        @CONFIG[RD-103M]
        { %techRequired = orbitalRocketry1956 }
    }
}</v>
      </c>
    </row>
    <row r="207" spans="1:5" hidden="1" x14ac:dyDescent="0.25">
      <c r="A207" s="46"/>
      <c r="B207" s="46" t="s">
        <v>6302</v>
      </c>
      <c r="C207" t="str">
        <f>VLOOKUP(B207,Parts!A:N,14,0)</f>
        <v>rocketryTesting</v>
      </c>
    </row>
    <row r="208" spans="1:5" hidden="1" x14ac:dyDescent="0.25">
      <c r="A208" s="46"/>
      <c r="B208" s="46" t="s">
        <v>6303</v>
      </c>
      <c r="C208" t="str">
        <f>VLOOKUP(B208,Parts!A:N,14,0)</f>
        <v>earlyRocketry</v>
      </c>
    </row>
    <row r="209" spans="1:5" hidden="1" x14ac:dyDescent="0.25">
      <c r="A209" s="46"/>
      <c r="B209" s="46" t="s">
        <v>6304</v>
      </c>
      <c r="C209" t="str">
        <f>VLOOKUP(B209,Parts!A:N,14,0)</f>
        <v>basicRocketryRP0</v>
      </c>
    </row>
    <row r="210" spans="1:5" hidden="1" x14ac:dyDescent="0.25">
      <c r="A210" s="47"/>
      <c r="B210" s="46" t="s">
        <v>6305</v>
      </c>
      <c r="C210" t="str">
        <f>VLOOKUP(B210,Parts!A:N,14,0)</f>
        <v>orbitalRocketry1956</v>
      </c>
    </row>
    <row r="211" spans="1:5" x14ac:dyDescent="0.25">
      <c r="A211" s="46" t="s">
        <v>6281</v>
      </c>
      <c r="B211" s="46" t="s">
        <v>9893</v>
      </c>
      <c r="C211" t="str">
        <f>VLOOKUP(B211,Parts!A:N,14,0)</f>
        <v>orbitalRocketry1958</v>
      </c>
      <c r="E211" t="str">
        <f>"@PART[*]:HAS[#engineType["&amp;A211&amp;"]]:FOR[xxxRP0]
{
    @MODULE[ModuleEngineConfigs]
    {
        @CONFIG["&amp;B211&amp;"]
        { %techRequired = "&amp;C211&amp;" }
        @CONFIG["&amp;B212&amp;"]
        { %techRequired = "&amp;C212&amp;" }
        @CONFIG["&amp;B213&amp;"]
        { %techRequired = "&amp;C213&amp;" }
        @CONFIG["&amp;B214&amp;"]
        { %techRequired = "&amp;C214&amp;" }
        @CONFIG["&amp;B215&amp;"]
        { %techRequired = "&amp;C215&amp;" }
        @CONFIG["&amp;B216&amp;"]
        { %techRequired = "&amp;C216&amp;" }
    }
}"</f>
        <v>@PART[*]:HAS[#engineType[RD107-117]]:FOR[xxxRP0]
{
    @MODULE[ModuleEngineConfigs]
    {
        @CONFIG[RD-107_8D74]
        { %techRequired = orbitalRocketry1958 }
        @CONFIG[RD-107_8D74K]
        { %techRequired = orbitalRocketry1960 }
        @CONFIG[RD-107_8D74PS]
        { %techRequired = orbitalRocketry1956 }
        @CONFIG[RD-107A_14D22]
        { %techRequired = orbitalRocketry1998 }
        @CONFIG[RD-107MM_8D728]
        { %techRequired = orbitalRocketry1964 }
        @CONFIG[RD-117_11D511]
        { %techRequired = orbitalRocketry1972 }
    }
}</v>
      </c>
    </row>
    <row r="212" spans="1:5" hidden="1" x14ac:dyDescent="0.25">
      <c r="A212" s="46"/>
      <c r="B212" s="46" t="s">
        <v>6283</v>
      </c>
      <c r="C212" t="str">
        <f>VLOOKUP(B212,Parts!A:N,14,0)</f>
        <v>orbitalRocketry1960</v>
      </c>
    </row>
    <row r="213" spans="1:5" hidden="1" x14ac:dyDescent="0.25">
      <c r="A213" s="46"/>
      <c r="B213" s="46" t="s">
        <v>6282</v>
      </c>
      <c r="C213" t="str">
        <f>VLOOKUP(B213,Parts!A:N,14,0)</f>
        <v>orbitalRocketry1956</v>
      </c>
    </row>
    <row r="214" spans="1:5" hidden="1" x14ac:dyDescent="0.25">
      <c r="A214" s="46"/>
      <c r="B214" s="46" t="s">
        <v>6286</v>
      </c>
      <c r="C214" t="str">
        <f>VLOOKUP(B214,Parts!A:N,14,0)</f>
        <v>orbitalRocketry1998</v>
      </c>
    </row>
    <row r="215" spans="1:5" hidden="1" x14ac:dyDescent="0.25">
      <c r="A215" s="46"/>
      <c r="B215" s="46" t="s">
        <v>6284</v>
      </c>
      <c r="C215" t="str">
        <f>VLOOKUP(B215,Parts!A:N,14,0)</f>
        <v>orbitalRocketry1964</v>
      </c>
    </row>
    <row r="216" spans="1:5" hidden="1" x14ac:dyDescent="0.25">
      <c r="A216" s="47"/>
      <c r="B216" s="46" t="s">
        <v>6285</v>
      </c>
      <c r="C216" t="str">
        <f>VLOOKUP(B216,Parts!A:N,14,0)</f>
        <v>orbitalRocketry1972</v>
      </c>
    </row>
    <row r="217" spans="1:5" x14ac:dyDescent="0.25">
      <c r="A217" s="46" t="s">
        <v>6275</v>
      </c>
      <c r="B217" s="46" t="s">
        <v>9895</v>
      </c>
      <c r="C217" t="str">
        <f>VLOOKUP(B217,Parts!A:N,14,0)</f>
        <v>orbitalRocketry1958</v>
      </c>
      <c r="E217" t="str">
        <f>"@PART[*]:HAS[#engineType["&amp;A217&amp;"]]:FOR[xxxRP0]
{
    @MODULE[ModuleEngineConfigs]
    {
        @CONFIG["&amp;B217&amp;"]
        { %techRequired = "&amp;C217&amp;" }
        @CONFIG["&amp;B218&amp;"]
        { %techRequired = "&amp;C218&amp;" }
        @CONFIG["&amp;B219&amp;"]
        { %techRequired = "&amp;C219&amp;" }
        @CONFIG["&amp;B220&amp;"]
        { %techRequired = "&amp;C220&amp;" }
        @CONFIG["&amp;B221&amp;"]
        { %techRequired = "&amp;C221&amp;" }
        @CONFIG["&amp;B222&amp;"]
        { %techRequired = "&amp;C222&amp;" }
    }
}"</f>
        <v>@PART[*]:HAS[#engineType[RD108-118]]:FOR[xxxRP0]
{
    @MODULE[ModuleEngineConfigs]
    {
        @CONFIG[RD-108_8D75]
        { %techRequired = orbitalRocketry1958 }
        @CONFIG[RD-108_8D75K]
        { %techRequired = orbitalRocketry1960 }
        @CONFIG[RD-108_8D75PS]
        { %techRequired = orbitalRocketry1956 }
        @CONFIG[RD-108A_14D21]
        { %techRequired = orbitalRocketry1998 }
        @CONFIG[RD-108MM_8D727]
        { %techRequired = orbitalRocketry1964 }
        @CONFIG[RD-118_11D512]
        { %techRequired = orbitalRocketry1972 }
    }
}</v>
      </c>
    </row>
    <row r="218" spans="1:5" hidden="1" x14ac:dyDescent="0.25">
      <c r="A218" s="46"/>
      <c r="B218" s="46" t="s">
        <v>6277</v>
      </c>
      <c r="C218" t="str">
        <f>VLOOKUP(B218,Parts!A:N,14,0)</f>
        <v>orbitalRocketry1960</v>
      </c>
    </row>
    <row r="219" spans="1:5" hidden="1" x14ac:dyDescent="0.25">
      <c r="A219" s="46"/>
      <c r="B219" s="46" t="s">
        <v>6276</v>
      </c>
      <c r="C219" t="str">
        <f>VLOOKUP(B219,Parts!A:N,14,0)</f>
        <v>orbitalRocketry1956</v>
      </c>
    </row>
    <row r="220" spans="1:5" hidden="1" x14ac:dyDescent="0.25">
      <c r="A220" s="46"/>
      <c r="B220" s="46" t="s">
        <v>6280</v>
      </c>
      <c r="C220" t="str">
        <f>VLOOKUP(B220,Parts!A:N,14,0)</f>
        <v>orbitalRocketry1998</v>
      </c>
    </row>
    <row r="221" spans="1:5" hidden="1" x14ac:dyDescent="0.25">
      <c r="A221" s="46"/>
      <c r="B221" s="46" t="s">
        <v>6278</v>
      </c>
      <c r="C221" t="str">
        <f>VLOOKUP(B221,Parts!A:N,14,0)</f>
        <v>orbitalRocketry1964</v>
      </c>
    </row>
    <row r="222" spans="1:5" hidden="1" x14ac:dyDescent="0.25">
      <c r="A222" s="47"/>
      <c r="B222" s="46" t="s">
        <v>6279</v>
      </c>
      <c r="C222" t="str">
        <f>VLOOKUP(B222,Parts!A:N,14,0)</f>
        <v>orbitalRocketry1972</v>
      </c>
    </row>
    <row r="223" spans="1:5" x14ac:dyDescent="0.25">
      <c r="A223" s="46" t="s">
        <v>1019</v>
      </c>
      <c r="B223" s="46" t="s">
        <v>6364</v>
      </c>
      <c r="C223" t="str">
        <f>VLOOKUP(B223,Parts!A:N,14,0)</f>
        <v>stagedCombustion1981</v>
      </c>
      <c r="E223" t="str">
        <f>"@PART[*]:HAS[#engineType["&amp;A223&amp;"]]:FOR[xxxRP0]
{
    @MODULE[ModuleEngineConfigs]
    {
        @CONFIG["&amp;B223&amp;"]
        { %techRequired = "&amp;C223&amp;" }
        @CONFIG["&amp;B224&amp;"]
        { %techRequired = "&amp;C224&amp;" }
        @CONFIG["&amp;B225&amp;"]
        { %techRequired = "&amp;C225&amp;" }
    }
}"</f>
        <v>@PART[*]:HAS[#engineType[RD120]]:FOR[xxxRP0]
{
    @MODULE[ModuleEngineConfigs]
    {
        @CONFIG[RD-120]
        { %techRequired = stagedCombustion1981 }
        @CONFIG[RD-120F]
        { %techRequired = stagedCombustion1998 }
        @CONFIG[RD-120K]
        { %techRequired = stagedCombustion1992 }
    }
}</v>
      </c>
    </row>
    <row r="224" spans="1:5" hidden="1" x14ac:dyDescent="0.25">
      <c r="A224" s="46"/>
      <c r="B224" s="46" t="s">
        <v>6365</v>
      </c>
      <c r="C224" t="str">
        <f>VLOOKUP(B224,Parts!A:N,14,0)</f>
        <v>stagedCombustion1998</v>
      </c>
    </row>
    <row r="225" spans="1:5" hidden="1" x14ac:dyDescent="0.25">
      <c r="A225" s="47"/>
      <c r="B225" s="46" t="s">
        <v>6366</v>
      </c>
      <c r="C225" t="str">
        <f>VLOOKUP(B225,Parts!A:N,14,0)</f>
        <v>stagedCombustion1992</v>
      </c>
    </row>
    <row r="226" spans="1:5" x14ac:dyDescent="0.25">
      <c r="A226" s="46" t="s">
        <v>6349</v>
      </c>
      <c r="B226" s="46" t="s">
        <v>6351</v>
      </c>
      <c r="C226" t="str">
        <f>VLOOKUP(B226,Parts!A:N,14,0)</f>
        <v>stagedCombustion1986</v>
      </c>
      <c r="E226" t="str">
        <f>"@PART[*]:HAS[#engineType["&amp;A226&amp;"]]:FOR[xxxRP0]
{
    @MODULE[ModuleEngineConfigs]
    {
        @CONFIG["&amp;B226&amp;"]
        { %techRequired = "&amp;C226&amp;" }
        @CONFIG["&amp;B227&amp;"]
        { %techRequired = "&amp;C227&amp;" }
        @CONFIG["&amp;B228&amp;"]
        { %techRequired = "&amp;C228&amp;" }
        @CONFIG["&amp;B229&amp;"]
        { %techRequired = "&amp;C229&amp;" }
    }
}"</f>
        <v>@PART[*]:HAS[#engineType[RD170]]:FOR[xxxRP0]
{
    @MODULE[ModuleEngineConfigs]
    {
        @CONFIG[RD-170]
        { %techRequired = stagedCombustion1986 }
        @CONFIG[RD-171]
        { %techRequired = stagedCombustion1986 }
        @CONFIG[RD-171M]
        { %techRequired = stagedCombustion2004 }
        @CONFIG[RD-172-173]
        { %techRequired = stagedCombustion1992 }
    }
}</v>
      </c>
    </row>
    <row r="227" spans="1:5" hidden="1" x14ac:dyDescent="0.25">
      <c r="A227" s="46"/>
      <c r="B227" s="46" t="s">
        <v>6352</v>
      </c>
      <c r="C227" t="str">
        <f>VLOOKUP(B227,Parts!A:N,14,0)</f>
        <v>stagedCombustion1986</v>
      </c>
    </row>
    <row r="228" spans="1:5" hidden="1" x14ac:dyDescent="0.25">
      <c r="A228" s="46"/>
      <c r="B228" s="46" t="s">
        <v>6355</v>
      </c>
      <c r="C228" t="str">
        <f>VLOOKUP(B228,Parts!A:N,14,0)</f>
        <v>stagedCombustion2004</v>
      </c>
    </row>
    <row r="229" spans="1:5" hidden="1" x14ac:dyDescent="0.25">
      <c r="A229" s="47"/>
      <c r="B229" s="46" t="s">
        <v>10922</v>
      </c>
      <c r="C229" t="str">
        <f>VLOOKUP(B229,Parts!A:N,14,0)</f>
        <v>stagedCombustion1992</v>
      </c>
    </row>
    <row r="230" spans="1:5" x14ac:dyDescent="0.25">
      <c r="A230" s="47" t="s">
        <v>6362</v>
      </c>
      <c r="B230" s="46" t="s">
        <v>1416</v>
      </c>
      <c r="C230" t="str">
        <f>VLOOKUP(B230,Parts!A:N,14,0)</f>
        <v>stagedCombustion1998</v>
      </c>
      <c r="E230" t="str">
        <f>"@PART[*]:HAS[#engineType["&amp;A230&amp;"]]:FOR[xxxRP0]
{
    @MODULE[ModuleEngineConfigs]
    {
        @CONFIG["&amp;B230&amp;"]
        { %techRequired = "&amp;C230&amp;" }
    }
}"</f>
        <v>@PART[*]:HAS[#engineType[RD180]]:FOR[xxxRP0]
{
    @MODULE[ModuleEngineConfigs]
    {
        @CONFIG[RD-180]
        { %techRequired = stagedCombustion1998 }
    }
}</v>
      </c>
    </row>
    <row r="231" spans="1:5" x14ac:dyDescent="0.25">
      <c r="A231" s="46" t="s">
        <v>6335</v>
      </c>
      <c r="B231" s="46" t="s">
        <v>6337</v>
      </c>
      <c r="C231" t="str">
        <f>VLOOKUP(B231,Parts!A:N,14,0)</f>
        <v>stagedCombustion2009</v>
      </c>
      <c r="E231" t="str">
        <f>"@PART[*]:HAS[#engineType["&amp;A231&amp;"]]:FOR[xxxRP0]
{
    @MODULE[ModuleEngineConfigs]
    {
        @CONFIG["&amp;B231&amp;"]
        { %techRequired = "&amp;C231&amp;" }
        @CONFIG["&amp;B232&amp;"]
        { %techRequired = "&amp;C232&amp;" }
        @CONFIG["&amp;B233&amp;"]
        { %techRequired = "&amp;C233&amp;" }
        @CONFIG["&amp;B234&amp;"]
        { %techRequired = "&amp;C234&amp;" }
    }
}"</f>
        <v>@PART[*]:HAS[#engineType[RD191]]:FOR[xxxRP0]
{
    @MODULE[ModuleEngineConfigs]
    {
        @CONFIG[RD-151]
        { %techRequired = stagedCombustion2009 }
        @CONFIG[RD-181]
        { %techRequired = stagedCombustion2014 }
        @CONFIG[RD-191]
        { %techRequired = stagedCombustion2014 }
        @CONFIG[RD-193]
        { %techRequired = stagedCombustion2009 }
    }
}</v>
      </c>
    </row>
    <row r="232" spans="1:5" hidden="1" x14ac:dyDescent="0.25">
      <c r="A232" s="46"/>
      <c r="B232" s="46" t="s">
        <v>6339</v>
      </c>
      <c r="C232" t="str">
        <f>VLOOKUP(B232,Parts!A:N,14,0)</f>
        <v>stagedCombustion2014</v>
      </c>
    </row>
    <row r="233" spans="1:5" hidden="1" x14ac:dyDescent="0.25">
      <c r="A233" s="46"/>
      <c r="B233" s="46" t="s">
        <v>5628</v>
      </c>
      <c r="C233" t="str">
        <f>VLOOKUP(B233,Parts!A:N,14,0)</f>
        <v>stagedCombustion2014</v>
      </c>
    </row>
    <row r="234" spans="1:5" hidden="1" x14ac:dyDescent="0.25">
      <c r="A234" s="47"/>
      <c r="B234" s="46" t="s">
        <v>6340</v>
      </c>
      <c r="C234" t="str">
        <f>VLOOKUP(B234,Parts!A:N,14,0)</f>
        <v>stagedCombustion2009</v>
      </c>
    </row>
    <row r="235" spans="1:5" x14ac:dyDescent="0.25">
      <c r="A235" s="46" t="s">
        <v>6367</v>
      </c>
      <c r="B235" s="46" t="s">
        <v>6368</v>
      </c>
      <c r="C235" t="str">
        <f>VLOOKUP(B235,Parts!A:N,14,0)</f>
        <v>stagedCombustion1966</v>
      </c>
      <c r="E235" t="str">
        <f>"@PART[*]:HAS[#engineType["&amp;A235&amp;"]]:FOR[xxxRP0]
{
    @MODULE[ModuleEngineConfigs]
    {
        @CONFIG["&amp;B235&amp;"]
        { %techRequired = "&amp;C235&amp;" }
        @CONFIG["&amp;B236&amp;"]
        { %techRequired = "&amp;C236&amp;" }
        @CONFIG["&amp;B237&amp;"]
        { %techRequired = "&amp;C237&amp;" }
    }
}"</f>
        <v>@PART[*]:HAS[#engineType[RD253]]:FOR[xxxRP0]
{
    @MODULE[ModuleEngineConfigs]
    {
        @CONFIG[RD-253]
        { %techRequired = stagedCombustion1966 }
        @CONFIG[RD-275]
        { %techRequired = stagedCombustion1992 }
        @CONFIG[RD-275M]
        { %techRequired = stagedCombustion2004 }
    }
}</v>
      </c>
    </row>
    <row r="236" spans="1:5" hidden="1" x14ac:dyDescent="0.25">
      <c r="A236" s="46"/>
      <c r="B236" s="46" t="s">
        <v>6369</v>
      </c>
      <c r="C236" t="str">
        <f>VLOOKUP(B236,Parts!A:N,14,0)</f>
        <v>stagedCombustion1992</v>
      </c>
    </row>
    <row r="237" spans="1:5" hidden="1" x14ac:dyDescent="0.25">
      <c r="A237" s="47"/>
      <c r="B237" s="46" t="s">
        <v>6370</v>
      </c>
      <c r="C237" t="str">
        <f>VLOOKUP(B237,Parts!A:N,14,0)</f>
        <v>stagedCombustion2004</v>
      </c>
    </row>
    <row r="238" spans="1:5" x14ac:dyDescent="0.25">
      <c r="A238" s="47" t="s">
        <v>897</v>
      </c>
      <c r="B238" s="46" t="s">
        <v>6402</v>
      </c>
      <c r="C238" t="str">
        <f>VLOOKUP(B238,Parts!A:N,14,0)</f>
        <v>stagedCombustion1970</v>
      </c>
      <c r="E238" t="str">
        <f>"@PART[*]:HAS[#engineType["&amp;A238&amp;"]]:FOR[xxxRP0]
{
    @MODULE[ModuleEngineConfigs]
    {
        @CONFIG["&amp;B238&amp;"]
        { %techRequired = "&amp;C238&amp;" }
    }
}"</f>
        <v>@PART[*]:HAS[#engineType[RD270]]:FOR[xxxRP0]
{
    @MODULE[ModuleEngineConfigs]
    {
        @CONFIG[RD-270]
        { %techRequired = stagedCombustion1970 }
    }
}</v>
      </c>
    </row>
    <row r="239" spans="1:5" x14ac:dyDescent="0.25">
      <c r="A239" s="47" t="s">
        <v>898</v>
      </c>
      <c r="B239" s="46" t="s">
        <v>6403</v>
      </c>
      <c r="C239" t="str">
        <f>VLOOKUP(B239,Parts!A:N,14,0)</f>
        <v>stagedCombustion1972</v>
      </c>
      <c r="E239" t="str">
        <f>"@PART[*]:HAS[#engineType["&amp;A239&amp;"]]:FOR[xxxRP0]
{
    @MODULE[ModuleEngineConfigs]
    {
        @CONFIG["&amp;B239&amp;"]
        { %techRequired = "&amp;C239&amp;" }
    }
}"</f>
        <v>@PART[*]:HAS[#engineType[RD270M]]:FOR[xxxRP0]
{
    @MODULE[ModuleEngineConfigs]
    {
        @CONFIG[RD-270M]
        { %techRequired = stagedCombustion1972 }
    }
}</v>
      </c>
    </row>
    <row r="240" spans="1:5" x14ac:dyDescent="0.25">
      <c r="A240" s="46" t="s">
        <v>6314</v>
      </c>
      <c r="B240" s="46" t="s">
        <v>6315</v>
      </c>
      <c r="C240" t="str">
        <f>VLOOKUP(B240,Parts!A:N,14,0)</f>
        <v>stagedCombustion1969</v>
      </c>
      <c r="E240" t="str">
        <f>"@PART[*]:HAS[#engineType["&amp;A240&amp;"]]:FOR[xxxRP0]
{
    @MODULE[ModuleEngineConfigs]
    {
        @CONFIG["&amp;B240&amp;"]
        { %techRequired = "&amp;C240&amp;" }
        @CONFIG["&amp;B241&amp;"]
        { %techRequired = "&amp;C241&amp;" }
    }
}"</f>
        <v>@PART[*]:HAS[#engineType[RD57]]:FOR[xxxRP0]
{
    @MODULE[ModuleEngineConfigs]
    {
        @CONFIG[RD-57]
        { %techRequired = stagedCombustion1969 }
        @CONFIG[RD-57M]
        { %techRequired = stagedCombustion1992 }
    }
}</v>
      </c>
    </row>
    <row r="241" spans="1:5" hidden="1" x14ac:dyDescent="0.25">
      <c r="A241" s="47"/>
      <c r="B241" s="46" t="s">
        <v>6317</v>
      </c>
      <c r="C241" t="str">
        <f>VLOOKUP(B241,Parts!A:N,14,0)</f>
        <v>stagedCombustion1992</v>
      </c>
    </row>
    <row r="242" spans="1:5" x14ac:dyDescent="0.25">
      <c r="A242" s="46" t="s">
        <v>573</v>
      </c>
      <c r="B242" s="46" t="s">
        <v>6325</v>
      </c>
      <c r="C242" t="str">
        <f>VLOOKUP(B242,Parts!A:N,14,0)</f>
        <v>stagedCombustion1964</v>
      </c>
      <c r="E242" t="str">
        <f>"@PART[*]:HAS[#engineType["&amp;A242&amp;"]]:FOR[xxxRP0]
{
    @MODULE[ModuleEngineConfigs]
    {
        @CONFIG["&amp;B242&amp;"]
        { %techRequired = "&amp;C242&amp;" }
        @CONFIG["&amp;B243&amp;"]
        { %techRequired = "&amp;C243&amp;" }
        @CONFIG["&amp;B244&amp;"]
        { %techRequired = "&amp;C244&amp;" }
        @CONFIG["&amp;B245&amp;"]
        { %techRequired = "&amp;C245&amp;" }
        @CONFIG["&amp;B246&amp;"]
        { %techRequired = "&amp;C246&amp;" }
        @CONFIG["&amp;B247&amp;"]
        { %techRequired = "&amp;C247&amp;" }
        @CONFIG["&amp;B248&amp;"]
        { %techRequired = "&amp;C248&amp;" }
        @CONFIG["&amp;B249&amp;"]
        { %techRequired = "&amp;C249&amp;" }
    }
}"</f>
        <v>@PART[*]:HAS[#engineType[RD58]]:FOR[xxxRP0]
{
    @MODULE[ModuleEngineConfigs]
    {
        @CONFIG[11D33]
        { %techRequired = stagedCombustion1964 }
        @CONFIG[11D33M]
        { %techRequired = stagedCombustion1966 }
        @CONFIG[RD-58]
        { %techRequired = stagedCombustion1967 }
        @CONFIG[RD-58M]
        { %techRequired = stagedCombustion1972 }
        @CONFIG[RD-58M-CCN]
        { %techRequired = stagedCombustion2004 }
        @CONFIG[RD-58S]
        { %techRequired = stagedCombustion1992 }
        @CONFIG[S1_5400]
        { %techRequired = firstStagedCombustion }
        @CONFIG[17D12]
        { %techRequired = stagedCombustion1981 }
    }
}</v>
      </c>
    </row>
    <row r="243" spans="1:5" hidden="1" x14ac:dyDescent="0.25">
      <c r="A243" s="46"/>
      <c r="B243" s="46" t="s">
        <v>6326</v>
      </c>
      <c r="C243" t="str">
        <f>VLOOKUP(B243,Parts!A:N,14,0)</f>
        <v>stagedCombustion1966</v>
      </c>
    </row>
    <row r="244" spans="1:5" hidden="1" x14ac:dyDescent="0.25">
      <c r="A244" s="46"/>
      <c r="B244" s="46" t="s">
        <v>6327</v>
      </c>
      <c r="C244" t="str">
        <f>VLOOKUP(B244,Parts!A:N,14,0)</f>
        <v>stagedCombustion1967</v>
      </c>
    </row>
    <row r="245" spans="1:5" hidden="1" x14ac:dyDescent="0.25">
      <c r="A245" s="46"/>
      <c r="B245" s="46" t="s">
        <v>6328</v>
      </c>
      <c r="C245" t="str">
        <f>VLOOKUP(B245,Parts!A:N,14,0)</f>
        <v>stagedCombustion1972</v>
      </c>
    </row>
    <row r="246" spans="1:5" hidden="1" x14ac:dyDescent="0.25">
      <c r="A246" s="46"/>
      <c r="B246" s="46" t="s">
        <v>6331</v>
      </c>
      <c r="C246" t="str">
        <f>VLOOKUP(B246,Parts!A:N,14,0)</f>
        <v>stagedCombustion2004</v>
      </c>
    </row>
    <row r="247" spans="1:5" hidden="1" x14ac:dyDescent="0.25">
      <c r="A247" s="46"/>
      <c r="B247" s="46" t="s">
        <v>6330</v>
      </c>
      <c r="C247" t="str">
        <f>VLOOKUP(B247,Parts!A:N,14,0)</f>
        <v>stagedCombustion1992</v>
      </c>
    </row>
    <row r="248" spans="1:5" hidden="1" x14ac:dyDescent="0.25">
      <c r="A248" s="47"/>
      <c r="B248" s="46" t="s">
        <v>9724</v>
      </c>
      <c r="C248" t="str">
        <f>VLOOKUP(B248,Parts!A:N,14,0)</f>
        <v>firstStagedCombustion</v>
      </c>
    </row>
    <row r="249" spans="1:5" hidden="1" x14ac:dyDescent="0.25">
      <c r="A249" s="59"/>
      <c r="B249" s="46" t="s">
        <v>11254</v>
      </c>
      <c r="C249" t="str">
        <f>VLOOKUP(B249,Parts!A:N,14,0)</f>
        <v>stagedCombustion1981</v>
      </c>
    </row>
    <row r="250" spans="1:5" x14ac:dyDescent="0.25">
      <c r="A250" s="46" t="s">
        <v>6396</v>
      </c>
      <c r="B250" s="46" t="s">
        <v>6392</v>
      </c>
      <c r="C250" t="str">
        <f>VLOOKUP(B250,Parts!A:N,14,0)</f>
        <v>advancedSpaceplanes</v>
      </c>
      <c r="E250" t="str">
        <f>"@PART[*]:HAS[#engineType["&amp;A250&amp;"]]:FOR[xxxRP0]
{
    @MODULE[ModuleEngineConfigs]
    {
        @CONFIG["&amp;B250&amp;"]
        { %techRequired = "&amp;C250&amp;" }
        @CONFIG["&amp;B251&amp;"]
        { %techRequired = "&amp;C251&amp;" }
    }
}"</f>
        <v>@PART[*]:HAS[#engineType[RD701]]:FOR[xxxRP0]
{
    @MODULE[ModuleEngineConfigs]
    {
        @CONFIG[Mode#1]
        { %techRequired = advancedSpaceplanes }
        @CONFIG[Mode#2]
        { %techRequired = advancedSpaceplanes }
    }
}</v>
      </c>
    </row>
    <row r="251" spans="1:5" hidden="1" x14ac:dyDescent="0.25">
      <c r="A251" s="47"/>
      <c r="B251" s="46" t="s">
        <v>6393</v>
      </c>
      <c r="C251" t="str">
        <f>VLOOKUP(B251,Parts!A:N,14,0)</f>
        <v>advancedSpaceplanes</v>
      </c>
    </row>
    <row r="252" spans="1:5" x14ac:dyDescent="0.25">
      <c r="A252" s="46" t="s">
        <v>6390</v>
      </c>
      <c r="B252" s="46" t="s">
        <v>6392</v>
      </c>
      <c r="C252" t="str">
        <f>VLOOKUP(B252,Parts!A:N,14,0)</f>
        <v>advancedSpaceplanes</v>
      </c>
      <c r="E252" t="str">
        <f>"@PART[*]:HAS[#engineType["&amp;A252&amp;"]]:FOR[xxxRP0]
{
    @MODULE[ModuleEngineConfigs]
    {
        @CONFIG["&amp;B252&amp;"]
        { %techRequired = "&amp;C252&amp;" }
        @CONFIG["&amp;B253&amp;"]
        { %techRequired = "&amp;C253&amp;" }
    }
}"</f>
        <v>@PART[*]:HAS[#engineType[RD704]]:FOR[xxxRP0]
{
    @MODULE[ModuleEngineConfigs]
    {
        @CONFIG[Mode#1]
        { %techRequired = advancedSpaceplanes }
        @CONFIG[Mode#2]
        { %techRequired = advancedSpaceplanes }
    }
}</v>
      </c>
    </row>
    <row r="253" spans="1:5" hidden="1" x14ac:dyDescent="0.25">
      <c r="A253" s="47"/>
      <c r="B253" s="46" t="s">
        <v>6393</v>
      </c>
      <c r="C253" t="str">
        <f>VLOOKUP(B253,Parts!A:N,14,0)</f>
        <v>advancedSpaceplanes</v>
      </c>
    </row>
    <row r="254" spans="1:5" x14ac:dyDescent="0.25">
      <c r="A254" s="46" t="s">
        <v>1022</v>
      </c>
      <c r="B254" s="46" t="s">
        <v>6300</v>
      </c>
      <c r="C254" t="str">
        <f>VLOOKUP(B254,Parts!A:N,14,0)</f>
        <v>stagedCombustion1986</v>
      </c>
      <c r="E254" t="str">
        <f>"@PART[*]:HAS[#engineType["&amp;A254&amp;"]]:FOR[xxxRP0]
{
    @MODULE[ModuleEngineConfigs]
    {
        @CONFIG["&amp;B254&amp;"]
        { %techRequired = "&amp;C254&amp;" }
        @CONFIG["&amp;B255&amp;"]
        { %techRequired = "&amp;C255&amp;" }
    }
}"</f>
        <v>@PART[*]:HAS[#engineType[RD8]]:FOR[xxxRP0]
{
    @MODULE[ModuleEngineConfigs]
    {
        @CONFIG[RD-8-DI]
        { %techRequired = stagedCombustion1986 }
        @CONFIG[RD-8-SI]
        { %techRequired = stagedCombustion1981 }
    }
}</v>
      </c>
    </row>
    <row r="255" spans="1:5" hidden="1" x14ac:dyDescent="0.25">
      <c r="A255" s="47"/>
      <c r="B255" s="46" t="s">
        <v>6299</v>
      </c>
      <c r="C255" t="str">
        <f>VLOOKUP(B255,Parts!A:N,14,0)</f>
        <v>stagedCombustion1981</v>
      </c>
    </row>
    <row r="256" spans="1:5" x14ac:dyDescent="0.25">
      <c r="A256" s="47" t="s">
        <v>6394</v>
      </c>
      <c r="B256" s="46" t="s">
        <v>6395</v>
      </c>
      <c r="C256" t="str">
        <f>VLOOKUP(B256,Parts!A:N,14,0)</f>
        <v>stagedCombustion1981</v>
      </c>
      <c r="E256" t="str">
        <f>"@PART[*]:HAS[#engineType["&amp;A256&amp;"]]:FOR[xxxRP0]
{
    @MODULE[ModuleEngineConfigs]
    {
        @CONFIG["&amp;B256&amp;"]
        { %techRequired = "&amp;C256&amp;" }
    }
}"</f>
        <v>@PART[*]:HAS[#engineType[RD805]]:FOR[xxxRP0]
{
    @MODULE[ModuleEngineConfigs]
    {
        @CONFIG[RD-805]
        { %techRequired = stagedCombustion1981 }
    }
}</v>
      </c>
    </row>
    <row r="257" spans="1:5" x14ac:dyDescent="0.25">
      <c r="A257" s="47" t="s">
        <v>6387</v>
      </c>
      <c r="B257" s="46" t="s">
        <v>6389</v>
      </c>
      <c r="C257" t="str">
        <f>VLOOKUP(B257,Parts!A:N,14,0)</f>
        <v>orbitalRocketry1964</v>
      </c>
      <c r="E257" t="str">
        <f>"@PART[*]:HAS[#engineType["&amp;A257&amp;"]]:FOR[xxxRP0]
{
    @MODULE[ModuleEngineConfigs]
    {
        @CONFIG["&amp;B257&amp;"]
        { %techRequired = "&amp;C257&amp;" }
    }
}"</f>
        <v>@PART[*]:HAS[#engineType[RD855]]:FOR[xxxRP0]
{
    @MODULE[ModuleEngineConfigs]
    {
        @CONFIG[RD-855]
        { %techRequired = orbitalRocketry1964 }
    }
}</v>
      </c>
    </row>
    <row r="258" spans="1:5" x14ac:dyDescent="0.25">
      <c r="A258" s="47" t="s">
        <v>6397</v>
      </c>
      <c r="B258" s="46" t="s">
        <v>6398</v>
      </c>
      <c r="C258" t="str">
        <f>VLOOKUP(B258,Parts!A:N,14,0)</f>
        <v>orbitalRocketry1964</v>
      </c>
      <c r="E258" t="str">
        <f>"@PART[*]:HAS[#engineType["&amp;A258&amp;"]]:FOR[xxxRP0]
{
    @MODULE[ModuleEngineConfigs]
    {
        @CONFIG["&amp;B258&amp;"]
        { %techRequired = "&amp;C258&amp;" }
    }
}"</f>
        <v>@PART[*]:HAS[#engineType[RD856]]:FOR[xxxRP0]
{
    @MODULE[ModuleEngineConfigs]
    {
        @CONFIG[RD-856]
        { %techRequired = orbitalRocketry1964 }
    }
}</v>
      </c>
    </row>
    <row r="259" spans="1:5" x14ac:dyDescent="0.25">
      <c r="A259" s="46" t="s">
        <v>6376</v>
      </c>
      <c r="B259" s="46" t="s">
        <v>6384</v>
      </c>
      <c r="C259" t="str">
        <f>VLOOKUP(B259,Parts!A:N,14,0)</f>
        <v>hydroloxNF</v>
      </c>
      <c r="E259" t="str">
        <f>"@PART[*]:HAS[#engineType["&amp;A259&amp;"]]:FOR[xxxRP0]
{
    @MODULE[ModuleEngineConfigs]
    {
        @CONFIG["&amp;B259&amp;"]
        { %techRequired = "&amp;C259&amp;" }
        @CONFIG["&amp;B260&amp;"]
        { %techRequired = "&amp;C260&amp;" }
        @CONFIG["&amp;B261&amp;"]
        { %techRequired = "&amp;C261&amp;" }
        @CONFIG["&amp;B262&amp;"]
        { %techRequired = "&amp;C262&amp;" }
        @CONFIG["&amp;B263&amp;"]
        { %techRequired = "&amp;C263&amp;" }
        @CONFIG["&amp;B264&amp;"]
        { %techRequired = "&amp;C264&amp;" }
        @CONFIG["&amp;B265&amp;"]
        { %techRequired = "&amp;C265&amp;" }
        @CONFIG["&amp;B266&amp;"]
        { %techRequired = "&amp;C266&amp;" }
        @CONFIG["&amp;B267&amp;"]
        { %techRequired = "&amp;C267&amp;" }
        @CONFIG["&amp;B268&amp;"]
        { %techRequired = "&amp;C268&amp;" }
        @CONFIG["&amp;B269&amp;"]
        { %techRequired = "&amp;C269&amp;" }
        @CONFIG["&amp;B270&amp;"]
        { %techRequired = "&amp;C270&amp;" }
    }
}"</f>
        <v>@PART[*]:HAS[#engineType[RL10]]:FOR[xxxRP0]
{
    @MODULE[ModuleEngineConfigs]
    {
        @CONFIG[CECE-Base]
        { %techRequired = hydroloxNF }
        @CONFIG[CECE-High]
        { %techRequired = hydroloxNF }
        @CONFIG[CECE-Methane]
        { %techRequired = hydroloxNF }
        @CONFIG[RL10A-1]
        { %techRequired = prototypeHydrolox }
        @CONFIG[RL10A-3-1]
        { %techRequired = earlyHydrolox }
        @CONFIG[RL10A-3-3]
        { %techRequired = improvedHydrolox }
        @CONFIG[RL10A-3-3A]
        { %techRequired = hydrolox1972 }
        @CONFIG[RL10A-4]
        { %techRequired = hydrolox1992 }
        @CONFIG[RL10A-4-1-2]
        { %techRequired = hydrolox1998 }
        @CONFIG[RL10A-5]
        { %techRequired = hydrolox1992 }
        @CONFIG[RL10B-2]
        { %techRequired = hydrolox1998 }
        @CONFIG[RL10C-1]
        { %techRequired = hydrolox2009 }
    }
}</v>
      </c>
    </row>
    <row r="260" spans="1:5" hidden="1" x14ac:dyDescent="0.25">
      <c r="A260" s="46"/>
      <c r="B260" s="46" t="s">
        <v>6385</v>
      </c>
      <c r="C260" t="str">
        <f>VLOOKUP(B260,Parts!A:N,14,0)</f>
        <v>hydroloxNF</v>
      </c>
    </row>
    <row r="261" spans="1:5" hidden="1" x14ac:dyDescent="0.25">
      <c r="A261" s="46"/>
      <c r="B261" s="46" t="s">
        <v>6386</v>
      </c>
      <c r="C261" t="str">
        <f>VLOOKUP(B261,Parts!A:N,14,0)</f>
        <v>hydroloxNF</v>
      </c>
    </row>
    <row r="262" spans="1:5" hidden="1" x14ac:dyDescent="0.25">
      <c r="A262" s="46"/>
      <c r="B262" s="46" t="s">
        <v>6377</v>
      </c>
      <c r="C262" t="str">
        <f>VLOOKUP(B262,Parts!A:N,14,0)</f>
        <v>prototypeHydrolox</v>
      </c>
    </row>
    <row r="263" spans="1:5" hidden="1" x14ac:dyDescent="0.25">
      <c r="A263" s="46"/>
      <c r="B263" s="46" t="s">
        <v>6378</v>
      </c>
      <c r="C263" t="str">
        <f>VLOOKUP(B263,Parts!A:N,14,0)</f>
        <v>earlyHydrolox</v>
      </c>
    </row>
    <row r="264" spans="1:5" hidden="1" x14ac:dyDescent="0.25">
      <c r="A264" s="46"/>
      <c r="B264" s="46" t="s">
        <v>6379</v>
      </c>
      <c r="C264" t="str">
        <f>VLOOKUP(B264,Parts!A:N,14,0)</f>
        <v>improvedHydrolox</v>
      </c>
    </row>
    <row r="265" spans="1:5" hidden="1" x14ac:dyDescent="0.25">
      <c r="A265" s="46"/>
      <c r="B265" s="46" t="s">
        <v>6380</v>
      </c>
      <c r="C265" t="str">
        <f>VLOOKUP(B265,Parts!A:N,14,0)</f>
        <v>hydrolox1972</v>
      </c>
    </row>
    <row r="266" spans="1:5" hidden="1" x14ac:dyDescent="0.25">
      <c r="A266" s="46"/>
      <c r="B266" s="46" t="s">
        <v>6381</v>
      </c>
      <c r="C266" t="str">
        <f>VLOOKUP(B266,Parts!A:N,14,0)</f>
        <v>hydrolox1992</v>
      </c>
    </row>
    <row r="267" spans="1:5" hidden="1" x14ac:dyDescent="0.25">
      <c r="A267" s="46"/>
      <c r="B267" s="46" t="s">
        <v>10923</v>
      </c>
      <c r="C267" t="str">
        <f>VLOOKUP(B267,Parts!A:N,14,0)</f>
        <v>hydrolox1998</v>
      </c>
    </row>
    <row r="268" spans="1:5" hidden="1" x14ac:dyDescent="0.25">
      <c r="A268" s="46"/>
      <c r="B268" s="46" t="s">
        <v>3849</v>
      </c>
      <c r="C268" t="str">
        <f>VLOOKUP(B268,Parts!A:N,14,0)</f>
        <v>hydrolox1992</v>
      </c>
    </row>
    <row r="269" spans="1:5" hidden="1" x14ac:dyDescent="0.25">
      <c r="A269" s="46"/>
      <c r="B269" s="46" t="s">
        <v>4520</v>
      </c>
      <c r="C269" t="str">
        <f>VLOOKUP(B269,Parts!A:N,14,0)</f>
        <v>hydrolox1998</v>
      </c>
    </row>
    <row r="270" spans="1:5" hidden="1" x14ac:dyDescent="0.25">
      <c r="A270" s="47"/>
      <c r="B270" s="46" t="s">
        <v>6383</v>
      </c>
      <c r="C270" t="str">
        <f>VLOOKUP(B270,Parts!A:N,14,0)</f>
        <v>hydrolox2009</v>
      </c>
    </row>
    <row r="271" spans="1:5" x14ac:dyDescent="0.25">
      <c r="A271" s="46" t="s">
        <v>6399</v>
      </c>
      <c r="B271" s="46" t="s">
        <v>6399</v>
      </c>
      <c r="C271" t="str">
        <f>VLOOKUP(B271,Parts!A:N,14,0)</f>
        <v>hydroloxNF</v>
      </c>
      <c r="E271" t="str">
        <f>"@PART[*]:HAS[#engineType["&amp;A271&amp;"]]:FOR[xxxRP0]
{
    @MODULE[ModuleEngineConfigs]
    {
        @CONFIG["&amp;B271&amp;"]
        { %techRequired = "&amp;C271&amp;" }
        @CONFIG["&amp;B272&amp;"]
        { %techRequired = "&amp;C272&amp;" }
    }
}"</f>
        <v>@PART[*]:HAS[#engineType[RL60]]:FOR[xxxRP0]
{
    @MODULE[ModuleEngineConfigs]
    {
        @CONFIG[RL60]
        { %techRequired = hydroloxNF }
        @CONFIG[Vinci-180]
        { %techRequired = hydroloxNF }
    }
}</v>
      </c>
    </row>
    <row r="272" spans="1:5" hidden="1" x14ac:dyDescent="0.25">
      <c r="A272" s="47"/>
      <c r="B272" s="46" t="s">
        <v>6401</v>
      </c>
      <c r="C272" t="str">
        <f>VLOOKUP(B272,Parts!A:N,14,0)</f>
        <v>hydroloxNF</v>
      </c>
    </row>
    <row r="273" spans="1:5" x14ac:dyDescent="0.25">
      <c r="A273" s="46" t="s">
        <v>6371</v>
      </c>
      <c r="B273" s="46" t="s">
        <v>6372</v>
      </c>
      <c r="C273" t="str">
        <f>VLOOKUP(B273,Parts!A:N,14,0)</f>
        <v>hydrolox1998</v>
      </c>
      <c r="E273" t="str">
        <f>"@PART[*]:HAS[#engineType["&amp;A273&amp;"]]:FOR[xxxRP0]
{
    @MODULE[ModuleEngineConfigs]
    {
        @CONFIG["&amp;B273&amp;"]
        { %techRequired = "&amp;C273&amp;" }
        @CONFIG["&amp;B274&amp;"]
        { %techRequired = "&amp;C274&amp;" }
    }
}"</f>
        <v>@PART[*]:HAS[#engineType[RS68]]:FOR[xxxRP0]
{
    @MODULE[ModuleEngineConfigs]
    {
        @CONFIG[RS-68]
        { %techRequired = hydrolox1998 }
        @CONFIG[RS-68A]
        { %techRequired = hydrolox1998 }
    }
}</v>
      </c>
    </row>
    <row r="274" spans="1:5" hidden="1" x14ac:dyDescent="0.25">
      <c r="A274" s="47"/>
      <c r="B274" s="46" t="s">
        <v>6373</v>
      </c>
      <c r="C274" t="str">
        <f>VLOOKUP(B274,Parts!A:N,14,0)</f>
        <v>hydrolox1998</v>
      </c>
    </row>
    <row r="275" spans="1:5" x14ac:dyDescent="0.25">
      <c r="A275" s="46" t="s">
        <v>1631</v>
      </c>
      <c r="B275" s="46" t="s">
        <v>6375</v>
      </c>
      <c r="C275" t="str">
        <f>VLOOKUP(B275,Parts!A:N,14,0)</f>
        <v>modernCapsules</v>
      </c>
      <c r="E275" t="str">
        <f>"@PART[*]:HAS[#engineType["&amp;A275&amp;"]]:FOR[xxxRP0]
{
    @MODULE[ModuleEngineConfigs]
    {
        @CONFIG["&amp;B275&amp;"]
        { %techRequired = "&amp;C275&amp;" }
        @CONFIG["&amp;B276&amp;"]
        { %techRequired = "&amp;C276&amp;" }
    }
}"</f>
        <v>@PART[*]:HAS[#engineType[RS88]]:FOR[xxxRP0]
{
    @MODULE[ModuleEngineConfigs]
    {
        @CONFIG[LAE]
        { %techRequired = modernCapsules }
        @CONFIG[RS-88]
        { %techRequired = modernCapsules }
    }
}</v>
      </c>
    </row>
    <row r="276" spans="1:5" hidden="1" x14ac:dyDescent="0.25">
      <c r="A276" s="47"/>
      <c r="B276" s="46" t="s">
        <v>6374</v>
      </c>
      <c r="C276" t="str">
        <f>VLOOKUP(B276,Parts!A:N,14,0)</f>
        <v>modernCapsules</v>
      </c>
    </row>
    <row r="277" spans="1:5" x14ac:dyDescent="0.25">
      <c r="A277" s="47" t="s">
        <v>3020</v>
      </c>
      <c r="B277" s="46" t="s">
        <v>3020</v>
      </c>
      <c r="C277" t="str">
        <f>VLOOKUP(B277,Parts!A:N,14,0)</f>
        <v>solids1981</v>
      </c>
      <c r="E277" t="str">
        <f>"@PART[*]:HAS[#engineType["&amp;A277&amp;"]]:FOR[xxxRP0]
{
    @MODULE[ModuleEngineConfigs]
    {
        @CONFIG["&amp;B277&amp;"]
        { %techRequired = "&amp;C277&amp;" }
    }
}"</f>
        <v>@PART[*]:HAS[#engineType[RSRM]]:FOR[xxxRP0]
{
    @MODULE[ModuleEngineConfigs]
    {
        @CONFIG[RSRM]
        { %techRequired = solids1981 }
    }
}</v>
      </c>
    </row>
    <row r="278" spans="1:5" x14ac:dyDescent="0.25">
      <c r="A278" s="47" t="s">
        <v>2989</v>
      </c>
      <c r="B278" s="46" t="s">
        <v>2989</v>
      </c>
      <c r="C278" t="str">
        <f>VLOOKUP(B278,Parts!A:N,14,0)</f>
        <v>solids2009</v>
      </c>
      <c r="E278" t="str">
        <f>"@PART[*]:HAS[#engineType["&amp;A278&amp;"]]:FOR[xxxRP0]
{
    @MODULE[ModuleEngineConfigs]
    {
        @CONFIG["&amp;B278&amp;"]
        { %techRequired = "&amp;C278&amp;" }
    }
}"</f>
        <v>@PART[*]:HAS[#engineType[RSRMV]]:FOR[xxxRP0]
{
    @MODULE[ModuleEngineConfigs]
    {
        @CONFIG[RSRMV]
        { %techRequired = solids2009 }
    }
}</v>
      </c>
    </row>
    <row r="279" spans="1:5" x14ac:dyDescent="0.25">
      <c r="A279" s="46" t="s">
        <v>6426</v>
      </c>
      <c r="B279" s="46" t="s">
        <v>6428</v>
      </c>
      <c r="C279" t="str">
        <f>VLOOKUP(B279,Parts!A:N,14,0)</f>
        <v>orbitalRocketry1998</v>
      </c>
      <c r="E279" t="str">
        <f>"@PART[*]:HAS[#engineType["&amp;A279&amp;"]]:FOR[xxxRP0]
{
    @MODULE[ModuleEngineConfigs]
    {
        @CONFIG["&amp;B279&amp;"]
        { %techRequired = "&amp;C279&amp;" }
        @CONFIG["&amp;B280&amp;"]
        { %techRequired = "&amp;C280&amp;" }
    }
}"</f>
        <v>@PART[*]:HAS[#engineType[S5_92]]:FOR[xxxRP0]
{
    @MODULE[ModuleEngineConfigs]
    {
        @CONFIG[S5.92-BT]
        { %techRequired = orbitalRocketry1998 }
        @CONFIG[S5.92-MT]
        { %techRequired = orbitalRocketry1998 }
    }
}</v>
      </c>
    </row>
    <row r="280" spans="1:5" hidden="1" x14ac:dyDescent="0.25">
      <c r="A280" s="47"/>
      <c r="B280" s="46" t="s">
        <v>6429</v>
      </c>
      <c r="C280" t="str">
        <f>VLOOKUP(B280,Parts!A:N,14,0)</f>
        <v>orbitalRocketry1998</v>
      </c>
    </row>
    <row r="281" spans="1:5" x14ac:dyDescent="0.25">
      <c r="A281" s="47" t="s">
        <v>215</v>
      </c>
      <c r="B281" s="46" t="s">
        <v>6424</v>
      </c>
      <c r="C281" t="str">
        <f>VLOOKUP(B281,Parts!A:N,14,0)</f>
        <v>stagedCombustion1998</v>
      </c>
      <c r="E281" t="str">
        <f>"@PART[*]:HAS[#engineType["&amp;A281&amp;"]]:FOR[xxxRP0]
{
    @MODULE[ModuleEngineConfigs]
    {
        @CONFIG["&amp;B281&amp;"]
        { %techRequired = "&amp;C281&amp;" }
    }
}"</f>
        <v>@PART[*]:HAS[#engineType[S5_98M]]:FOR[xxxRP0]
{
    @MODULE[ModuleEngineConfigs]
    {
        @CONFIG[S5.98M]
        { %techRequired = stagedCombustion1998 }
    }
}</v>
      </c>
    </row>
    <row r="282" spans="1:5" x14ac:dyDescent="0.25">
      <c r="A282" s="47" t="s">
        <v>6415</v>
      </c>
      <c r="B282" s="46" t="s">
        <v>6416</v>
      </c>
      <c r="C282" t="str">
        <f>VLOOKUP(B282,Parts!A:N,14,0)</f>
        <v>orbitalRocketry1967</v>
      </c>
      <c r="E282" t="str">
        <f>"@PART[*]:HAS[#engineType["&amp;A282&amp;"]]:FOR[xxxRP0]
{
    @MODULE[ModuleEngineConfigs]
    {
        @CONFIG["&amp;B282&amp;"]
        { %techRequired = "&amp;C282&amp;" }
    }
}"</f>
        <v>@PART[*]:HAS[#engineType[SIIUllageMotor]]:FOR[xxxRP0]
{
    @MODULE[ModuleEngineConfigs]
    {
        @CONFIG[S-II-Ullage]
        { %techRequired = orbitalRocketry1967 }
    }
}</v>
      </c>
    </row>
    <row r="283" spans="1:5" x14ac:dyDescent="0.25">
      <c r="A283" s="47" t="s">
        <v>1832</v>
      </c>
      <c r="B283" s="46" t="s">
        <v>1832</v>
      </c>
      <c r="C283" t="str">
        <f>VLOOKUP(B283,Parts!A:N,14,0)</f>
        <v>solids1986</v>
      </c>
      <c r="E283" t="str">
        <f>"@PART[*]:HAS[#engineType["&amp;A283&amp;"]]:FOR[xxxRP0]
{
    @MODULE[ModuleEngineConfigs]
    {
        @CONFIG["&amp;B283&amp;"]
        { %techRequired = "&amp;C283&amp;" }
    }
}"</f>
        <v>@PART[*]:HAS[#engineType[SRMU]]:FOR[xxxRP0]
{
    @MODULE[ModuleEngineConfigs]
    {
        @CONFIG[SRMU]
        { %techRequired = solids1986 }
    }
}</v>
      </c>
    </row>
    <row r="284" spans="1:5" x14ac:dyDescent="0.25">
      <c r="A284" s="46" t="s">
        <v>760</v>
      </c>
      <c r="B284" s="46" t="s">
        <v>6407</v>
      </c>
      <c r="C284" t="str">
        <f>VLOOKUP(B284,Parts!A:N,14,0)</f>
        <v>hydrolox1981</v>
      </c>
      <c r="E284" t="str">
        <f>"@PART[*]:HAS[#engineType["&amp;A284&amp;"]]:FOR[xxxRP0]
{
    @MODULE[ModuleEngineConfigs]
    {
        @CONFIG["&amp;B284&amp;"]
        { %techRequired = "&amp;C284&amp;" }
        @CONFIG["&amp;B285&amp;"]
        { %techRequired = "&amp;C285&amp;" }
        @CONFIG["&amp;B286&amp;"]
        { %techRequired = "&amp;C286&amp;" }
        @CONFIG["&amp;B287&amp;"]
        { %techRequired = "&amp;C287&amp;" }
    }
}"</f>
        <v>@PART[*]:HAS[#engineType[SSME]]:FOR[xxxRP0]
{
    @MODULE[ModuleEngineConfigs]
    {
        @CONFIG[RS-25]
        { %techRequired = hydrolox1981 }
        @CONFIG[RS-25A]
        { %techRequired = hydrolox1986 }
        @CONFIG[RS-25C]
        { %techRequired = hydrolox1992 }
        @CONFIG[RS-25D-E]
        { %techRequired = hydrolox1998 }
    }
}</v>
      </c>
    </row>
    <row r="285" spans="1:5" hidden="1" x14ac:dyDescent="0.25">
      <c r="A285" s="46"/>
      <c r="B285" s="46" t="s">
        <v>6408</v>
      </c>
      <c r="C285" t="str">
        <f>VLOOKUP(B285,Parts!A:N,14,0)</f>
        <v>hydrolox1986</v>
      </c>
    </row>
    <row r="286" spans="1:5" hidden="1" x14ac:dyDescent="0.25">
      <c r="A286" s="46"/>
      <c r="B286" s="46" t="s">
        <v>6409</v>
      </c>
      <c r="C286" t="str">
        <f>VLOOKUP(B286,Parts!A:N,14,0)</f>
        <v>hydrolox1992</v>
      </c>
    </row>
    <row r="287" spans="1:5" hidden="1" x14ac:dyDescent="0.25">
      <c r="A287" s="47"/>
      <c r="B287" s="46" t="s">
        <v>10924</v>
      </c>
      <c r="C287" t="str">
        <f>VLOOKUP(B287,Parts!A:N,14,0)</f>
        <v>hydrolox1998</v>
      </c>
    </row>
    <row r="288" spans="1:5" x14ac:dyDescent="0.25">
      <c r="A288" s="47" t="s">
        <v>6434</v>
      </c>
      <c r="B288" s="46" t="s">
        <v>6434</v>
      </c>
      <c r="C288" t="str">
        <f>VLOOKUP(B288,Parts!A:N,14,0)</f>
        <v>solids1967</v>
      </c>
      <c r="E288" t="str">
        <f>"@PART[*]:HAS[#engineType["&amp;A288&amp;"]]:FOR[xxxRP0]
{
    @MODULE[ModuleEngineConfigs]
    {
        @CONFIG["&amp;B288&amp;"]
        { %techRequired = "&amp;C288&amp;" }
    }
}"</f>
        <v>@PART[*]:HAS[#engineType[Star-13B]]:FOR[xxxRP0]
{
    @MODULE[ModuleEngineConfigs]
    {
        @CONFIG[Star-13B]
        { %techRequired = solids1967 }
    }
}</v>
      </c>
    </row>
    <row r="289" spans="1:5" x14ac:dyDescent="0.25">
      <c r="A289" s="47" t="s">
        <v>6425</v>
      </c>
      <c r="B289" s="46" t="s">
        <v>6425</v>
      </c>
      <c r="C289" t="str">
        <f>VLOOKUP(B289,Parts!A:N,14,0)</f>
        <v>solids1992</v>
      </c>
      <c r="E289" t="str">
        <f>"@PART[*]:HAS[#engineType["&amp;A289&amp;"]]:FOR[xxxRP0]
{
    @MODULE[ModuleEngineConfigs]
    {
        @CONFIG["&amp;B289&amp;"]
        { %techRequired = "&amp;C289&amp;" }
    }
}"</f>
        <v>@PART[*]:HAS[#engineType[Star-15G]]:FOR[xxxRP0]
{
    @MODULE[ModuleEngineConfigs]
    {
        @CONFIG[Star-15G]
        { %techRequired = solids1992 }
    }
}</v>
      </c>
    </row>
    <row r="290" spans="1:5" x14ac:dyDescent="0.25">
      <c r="A290" s="47" t="s">
        <v>6418</v>
      </c>
      <c r="B290" s="46" t="s">
        <v>6421</v>
      </c>
      <c r="C290" t="str">
        <f>VLOOKUP(B290,Parts!A:N,14,0)</f>
        <v>solids1967</v>
      </c>
      <c r="E290" t="str">
        <f>"@PART[*]:HAS[#engineType["&amp;A290&amp;"]]:FOR[xxxRP0]
{
    @MODULE[ModuleEngineConfigs]
    {
        @CONFIG["&amp;B290&amp;"]
        { %techRequired = "&amp;C290&amp;" }
    }
}"</f>
        <v>@PART[*]:HAS[#engineType[Star-17]]:FOR[xxxRP0]
{
    @MODULE[ModuleEngineConfigs]
    {
        @CONFIG[STAR-17]
        { %techRequired = solids1967 }
    }
}</v>
      </c>
    </row>
    <row r="291" spans="1:5" x14ac:dyDescent="0.25">
      <c r="A291" s="47" t="s">
        <v>6489</v>
      </c>
      <c r="B291" s="46" t="s">
        <v>6489</v>
      </c>
      <c r="C291" t="str">
        <f>VLOOKUP(B291,Parts!A:N,14,0)</f>
        <v>solids1969</v>
      </c>
      <c r="E291" t="str">
        <f>"@PART[*]:HAS[#engineType["&amp;A291&amp;"]]:FOR[xxxRP0]
{
    @MODULE[ModuleEngineConfigs]
    {
        @CONFIG["&amp;B291&amp;"]
        { %techRequired = "&amp;C291&amp;" }
    }
}"</f>
        <v>@PART[*]:HAS[#engineType[Star-17A]]:FOR[xxxRP0]
{
    @MODULE[ModuleEngineConfigs]
    {
        @CONFIG[Star-17A]
        { %techRequired = solids1969 }
    }
}</v>
      </c>
    </row>
    <row r="292" spans="1:5" x14ac:dyDescent="0.25">
      <c r="A292" s="47" t="s">
        <v>6480</v>
      </c>
      <c r="B292" s="46" t="s">
        <v>6480</v>
      </c>
      <c r="C292" t="str">
        <f>VLOOKUP(B292,Parts!A:N,14,0)</f>
        <v>solids1972</v>
      </c>
      <c r="E292" t="str">
        <f t="shared" ref="E292:E299" si="2">"@PART[*]:HAS[#engineType["&amp;A292&amp;"]]:FOR[xxxRP0]
{
    @MODULE[ModuleEngineConfigs]
    {
        @CONFIG["&amp;B292&amp;"]
        { %techRequired = "&amp;C292&amp;" }
    }
}"</f>
        <v>@PART[*]:HAS[#engineType[Star-20]]:FOR[xxxRP0]
{
    @MODULE[ModuleEngineConfigs]
    {
        @CONFIG[Star-20]
        { %techRequired = solids1972 }
    }
}</v>
      </c>
    </row>
    <row r="293" spans="1:5" x14ac:dyDescent="0.25">
      <c r="A293" s="47" t="s">
        <v>6490</v>
      </c>
      <c r="B293" s="46" t="s">
        <v>6490</v>
      </c>
      <c r="C293" t="str">
        <f>VLOOKUP(B293,Parts!A:N,14,0)</f>
        <v>solids1976</v>
      </c>
      <c r="E293" t="str">
        <f t="shared" si="2"/>
        <v>@PART[*]:HAS[#engineType[Star-27]]:FOR[xxxRP0]
{
    @MODULE[ModuleEngineConfigs]
    {
        @CONFIG[Star-27]
        { %techRequired = solids1976 }
    }
}</v>
      </c>
    </row>
    <row r="294" spans="1:5" x14ac:dyDescent="0.25">
      <c r="A294" s="47" t="s">
        <v>6411</v>
      </c>
      <c r="B294" s="46" t="s">
        <v>6411</v>
      </c>
      <c r="C294" t="str">
        <f>VLOOKUP(B294,Parts!A:N,14,0)</f>
        <v>solids1998</v>
      </c>
      <c r="E294" t="str">
        <f t="shared" si="2"/>
        <v>@PART[*]:HAS[#engineType[Star-3]]:FOR[xxxRP0]
{
    @MODULE[ModuleEngineConfigs]
    {
        @CONFIG[Star-3]
        { %techRequired = solids1998 }
    }
}</v>
      </c>
    </row>
    <row r="295" spans="1:5" x14ac:dyDescent="0.25">
      <c r="A295" s="47" t="s">
        <v>6474</v>
      </c>
      <c r="B295" s="46" t="s">
        <v>6475</v>
      </c>
      <c r="C295" t="str">
        <f>VLOOKUP(B295,Parts!A:N,14,0)</f>
        <v>solids1981</v>
      </c>
      <c r="E295" t="str">
        <f t="shared" si="2"/>
        <v>@PART[*]:HAS[#engineType[Star-30]]:FOR[xxxRP0]
{
    @MODULE[ModuleEngineConfigs]
    {
        @CONFIG[Star-30BP]
        { %techRequired = solids1981 }
    }
}</v>
      </c>
    </row>
    <row r="296" spans="1:5" x14ac:dyDescent="0.25">
      <c r="A296" s="47" t="s">
        <v>6488</v>
      </c>
      <c r="B296" s="46" t="s">
        <v>6488</v>
      </c>
      <c r="C296" t="str">
        <f>VLOOKUP(B296,Parts!A:N,14,0)</f>
        <v>solids1976</v>
      </c>
      <c r="E296" t="str">
        <f t="shared" si="2"/>
        <v>@PART[*]:HAS[#engineType[Star-31]]:FOR[xxxRP0]
{
    @MODULE[ModuleEngineConfigs]
    {
        @CONFIG[Star-31]
        { %techRequired = solids1976 }
    }
}</v>
      </c>
    </row>
    <row r="297" spans="1:5" x14ac:dyDescent="0.25">
      <c r="A297" s="47" t="s">
        <v>6494</v>
      </c>
      <c r="B297" s="46" t="s">
        <v>6495</v>
      </c>
      <c r="C297" t="str">
        <f>VLOOKUP(B297,Parts!A:N,14,0)</f>
        <v>solids1966</v>
      </c>
      <c r="E297" t="str">
        <f t="shared" si="2"/>
        <v>@PART[*]:HAS[#engineType[Star-37]]:FOR[xxxRP0]
{
    @MODULE[ModuleEngineConfigs]
    {
        @CONFIG[STAR-37]
        { %techRequired = solids1966 }
    }
}</v>
      </c>
    </row>
    <row r="298" spans="1:5" x14ac:dyDescent="0.25">
      <c r="A298" s="47" t="s">
        <v>6491</v>
      </c>
      <c r="B298" s="46" t="s">
        <v>6493</v>
      </c>
      <c r="C298" t="str">
        <f>VLOOKUP(B298,Parts!A:N,14,0)</f>
        <v>solids1966</v>
      </c>
      <c r="E298" t="str">
        <f t="shared" si="2"/>
        <v>@PART[*]:HAS[#engineType[Star-37E]]:FOR[xxxRP0]
{
    @MODULE[ModuleEngineConfigs]
    {
        @CONFIG[STAR-37E]
        { %techRequired = solids1966 }
    }
}</v>
      </c>
    </row>
    <row r="299" spans="1:5" x14ac:dyDescent="0.25">
      <c r="A299" s="47" t="s">
        <v>6471</v>
      </c>
      <c r="B299" s="46" t="s">
        <v>6473</v>
      </c>
      <c r="C299" t="str">
        <f>VLOOKUP(B299,Parts!A:N,14,0)</f>
        <v>solids1981</v>
      </c>
      <c r="E299" t="str">
        <f t="shared" si="2"/>
        <v>@PART[*]:HAS[#engineType[Star-37FM]]:FOR[xxxRP0]
{
    @MODULE[ModuleEngineConfigs]
    {
        @CONFIG[STAR-37FM]
        { %techRequired = solids1981 }
    }
}</v>
      </c>
    </row>
    <row r="300" spans="1:5" x14ac:dyDescent="0.25">
      <c r="A300" s="46" t="s">
        <v>6482</v>
      </c>
      <c r="B300" s="46" t="s">
        <v>6485</v>
      </c>
      <c r="C300" t="str">
        <f>VLOOKUP(B300,Parts!A:N,14,0)</f>
        <v>solids1981</v>
      </c>
      <c r="E300" t="str">
        <f>"@PART[*]:HAS[#engineType["&amp;A300&amp;"]]:FOR[xxxRP0]
{
    @MODULE[ModuleEngineConfigs]
    {
        @CONFIG["&amp;B300&amp;"]
        { %techRequired = "&amp;C300&amp;" }
        @CONFIG["&amp;B301&amp;"]
        { %techRequired = "&amp;C301&amp;" }
        @CONFIG["&amp;B302&amp;"]
        { %techRequired = "&amp;C302&amp;" }
    }
}"</f>
        <v>@PART[*]:HAS[#engineType[Star-48B]]:FOR[xxxRP0]
{
    @MODULE[ModuleEngineConfigs]
    {
        @CONFIG[Star-48B/Long]
        { %techRequired = solids1981 }
        @CONFIG[Star-48B/Short]
        { %techRequired = solids1981 }
        @CONFIG[Star48BV]
        { %techRequired = solids1981 }
    }
}</v>
      </c>
    </row>
    <row r="301" spans="1:5" hidden="1" x14ac:dyDescent="0.25">
      <c r="A301" s="46"/>
      <c r="B301" s="46" t="s">
        <v>6484</v>
      </c>
      <c r="C301" t="str">
        <f>VLOOKUP(B301,Parts!A:N,14,0)</f>
        <v>solids1981</v>
      </c>
    </row>
    <row r="302" spans="1:5" hidden="1" x14ac:dyDescent="0.25">
      <c r="A302" s="47"/>
      <c r="B302" s="46" t="s">
        <v>6486</v>
      </c>
      <c r="C302" t="str">
        <f>VLOOKUP(B302,Parts!A:N,14,0)</f>
        <v>solids1981</v>
      </c>
    </row>
    <row r="303" spans="1:5" x14ac:dyDescent="0.25">
      <c r="A303" s="47" t="s">
        <v>6413</v>
      </c>
      <c r="B303" s="46" t="s">
        <v>6413</v>
      </c>
      <c r="C303" t="str">
        <f>VLOOKUP(B303,Parts!A:N,14,0)</f>
        <v>solids1998</v>
      </c>
      <c r="E303" t="str">
        <f t="shared" ref="E303:E311" si="3">"@PART[*]:HAS[#engineType["&amp;A303&amp;"]]:FOR[xxxRP0]
{
    @MODULE[ModuleEngineConfigs]
    {
        @CONFIG["&amp;B303&amp;"]
        { %techRequired = "&amp;C303&amp;" }
    }
}"</f>
        <v>@PART[*]:HAS[#engineType[Star-4G]]:FOR[xxxRP0]
{
    @MODULE[ModuleEngineConfigs]
    {
        @CONFIG[Star-4G]
        { %techRequired = solids1998 }
    }
}</v>
      </c>
    </row>
    <row r="304" spans="1:5" x14ac:dyDescent="0.25">
      <c r="A304" s="47" t="s">
        <v>6430</v>
      </c>
      <c r="B304" s="46" t="s">
        <v>6430</v>
      </c>
      <c r="C304" t="str">
        <f>VLOOKUP(B304,Parts!A:N,14,0)</f>
        <v>solids1986</v>
      </c>
      <c r="E304" t="str">
        <f t="shared" si="3"/>
        <v>@PART[*]:HAS[#engineType[Star-5C]]:FOR[xxxRP0]
{
    @MODULE[ModuleEngineConfigs]
    {
        @CONFIG[Star-5C]
        { %techRequired = solids1986 }
    }
}</v>
      </c>
    </row>
    <row r="305" spans="1:5" x14ac:dyDescent="0.25">
      <c r="A305" s="47" t="s">
        <v>6477</v>
      </c>
      <c r="B305" s="46" t="s">
        <v>6479</v>
      </c>
      <c r="C305" t="str">
        <f>VLOOKUP(B305,Parts!A:N,14,0)</f>
        <v>solids1981</v>
      </c>
      <c r="E305" t="str">
        <f t="shared" si="3"/>
        <v>@PART[*]:HAS[#engineType[Star-63]]:FOR[xxxRP0]
{
    @MODULE[ModuleEngineConfigs]
    {
        @CONFIG[Star-63D]
        { %techRequired = solids1981 }
    }
}</v>
      </c>
    </row>
    <row r="306" spans="1:5" x14ac:dyDescent="0.25">
      <c r="A306" s="47" t="s">
        <v>6417</v>
      </c>
      <c r="B306" s="46" t="s">
        <v>6417</v>
      </c>
      <c r="C306" t="str">
        <f>VLOOKUP(B306,Parts!A:N,14,0)</f>
        <v>solids1981</v>
      </c>
      <c r="E306" t="str">
        <f t="shared" si="3"/>
        <v>@PART[*]:HAS[#engineType[Star-6B]]:FOR[xxxRP0]
{
    @MODULE[ModuleEngineConfigs]
    {
        @CONFIG[Star-6B]
        { %techRequired = solids1981 }
    }
}</v>
      </c>
    </row>
    <row r="307" spans="1:5" x14ac:dyDescent="0.25">
      <c r="A307" s="47" t="s">
        <v>6432</v>
      </c>
      <c r="B307" s="46" t="s">
        <v>6432</v>
      </c>
      <c r="C307" t="str">
        <f>VLOOKUP(B307,Parts!A:N,14,0)</f>
        <v>solids1992</v>
      </c>
      <c r="E307" t="str">
        <f t="shared" si="3"/>
        <v>@PART[*]:HAS[#engineType[Star-9]]:FOR[xxxRP0]
{
    @MODULE[ModuleEngineConfigs]
    {
        @CONFIG[Star-9]
        { %techRequired = solids1992 }
    }
}</v>
      </c>
    </row>
    <row r="308" spans="1:5" x14ac:dyDescent="0.25">
      <c r="A308" s="47" t="s">
        <v>3857</v>
      </c>
      <c r="B308" s="46" t="s">
        <v>3857</v>
      </c>
      <c r="C308" t="str">
        <f>VLOOKUP(B308,Parts!A:N,14,0)</f>
        <v>gridFins</v>
      </c>
      <c r="E308" t="str">
        <f t="shared" si="3"/>
        <v>@PART[*]:HAS[#engineType[SuperDraco]]:FOR[xxxRP0]
{
    @MODULE[ModuleEngineConfigs]
    {
        @CONFIG[SuperDraco]
        { %techRequired = gridFins }
    }
}</v>
      </c>
    </row>
    <row r="309" spans="1:5" x14ac:dyDescent="0.25">
      <c r="A309" s="47" t="s">
        <v>8757</v>
      </c>
      <c r="B309" s="46" t="s">
        <v>2746</v>
      </c>
      <c r="C309" t="str">
        <f>VLOOKUP(B309,Parts!A:N,14,0)</f>
        <v>earlyDocking</v>
      </c>
      <c r="E309" t="str">
        <f t="shared" si="3"/>
        <v>@PART[*]:HAS[#engineType[TD339]]:FOR[xxxRP0]
{
    @MODULE[ModuleEngineConfigs]
    {
        @CONFIG[TD-339]
        { %techRequired = earlyDocking }
    }
}</v>
      </c>
    </row>
    <row r="310" spans="1:5" x14ac:dyDescent="0.25">
      <c r="A310" s="47" t="s">
        <v>4452</v>
      </c>
      <c r="B310" s="46" t="s">
        <v>4452</v>
      </c>
      <c r="C310" t="str">
        <f>VLOOKUP(B310,Parts!A:N,14,0)</f>
        <v>solids1964</v>
      </c>
      <c r="E310" t="str">
        <f t="shared" si="3"/>
        <v>@PART[*]:HAS[#engineType[UA1205]]:FOR[xxxRP0]
{
    @MODULE[ModuleEngineConfigs]
    {
        @CONFIG[UA1205]
        { %techRequired = solids1964 }
    }
}</v>
      </c>
    </row>
    <row r="311" spans="1:5" x14ac:dyDescent="0.25">
      <c r="A311" s="47" t="s">
        <v>1833</v>
      </c>
      <c r="B311" s="46" t="s">
        <v>1833</v>
      </c>
      <c r="C311" t="str">
        <f>VLOOKUP(B311,Parts!A:N,14,0)</f>
        <v>solids1986</v>
      </c>
      <c r="E311" t="str">
        <f t="shared" si="3"/>
        <v>@PART[*]:HAS[#engineType[UA1207]]:FOR[xxxRP0]
{
    @MODULE[ModuleEngineConfigs]
    {
        @CONFIG[UA1207]
        { %techRequired = solids1986 }
    }
}</v>
      </c>
    </row>
    <row r="312" spans="1:5" x14ac:dyDescent="0.25">
      <c r="A312" s="46" t="s">
        <v>6455</v>
      </c>
      <c r="B312" s="46" t="s">
        <v>6458</v>
      </c>
      <c r="C312" t="str">
        <f>VLOOKUP(B312,Parts!A:N,14,0)</f>
        <v>orbitalRocketry1970</v>
      </c>
      <c r="E312" t="str">
        <f>"@PART[*]:HAS[#engineType["&amp;A312&amp;"]]:FOR[xxxRP0]
{
    @MODULE[ModuleEngineConfigs]
    {
        @CONFIG["&amp;B312&amp;"]
        { %techRequired = "&amp;C312&amp;" }
        @CONFIG["&amp;B313&amp;"]
        { %techRequired = "&amp;C313&amp;" }
        @CONFIG["&amp;B314&amp;"]
        { %techRequired = "&amp;C314&amp;" }
    }
}"</f>
        <v>@PART[*]:HAS[#engineType[Vexin]]:FOR[xxxRP0]
{
    @MODULE[ModuleEngineConfigs]
    {
        @CONFIG[Valois]
        { %techRequired = orbitalRocketry1970 }
        @CONFIG[Vesta_sounding_rocket]
        { %techRequired = orbitalRocketry1964 }
        @CONFIG[Vexin]
        { %techRequired = orbitalRocketry1965 }
    }
}</v>
      </c>
    </row>
    <row r="313" spans="1:5" hidden="1" x14ac:dyDescent="0.25">
      <c r="A313" s="46"/>
      <c r="B313" s="46" t="s">
        <v>6457</v>
      </c>
      <c r="C313" t="str">
        <f>VLOOKUP(B313,Parts!A:N,14,0)</f>
        <v>orbitalRocketry1964</v>
      </c>
    </row>
    <row r="314" spans="1:5" hidden="1" x14ac:dyDescent="0.25">
      <c r="A314" s="47"/>
      <c r="B314" s="46" t="s">
        <v>6455</v>
      </c>
      <c r="C314" t="str">
        <f>VLOOKUP(B314,Parts!A:N,14,0)</f>
        <v>orbitalRocketry1965</v>
      </c>
    </row>
    <row r="315" spans="1:5" x14ac:dyDescent="0.25">
      <c r="A315" s="46" t="s">
        <v>6466</v>
      </c>
      <c r="B315" s="46" t="s">
        <v>6467</v>
      </c>
      <c r="C315" t="str">
        <f>VLOOKUP(B315,Parts!A:N,14,0)</f>
        <v>orbitalRocketry1992</v>
      </c>
      <c r="E315" t="str">
        <f>"@PART[*]:HAS[#engineType["&amp;A315&amp;"]]:FOR[xxxRP0]
{
    @MODULE[ModuleEngineConfigs]
    {
        @CONFIG["&amp;B315&amp;"]
        { %techRequired = "&amp;C315&amp;" }
        @CONFIG["&amp;B316&amp;"]
        { %techRequired = "&amp;C316&amp;" }
        @CONFIG["&amp;B317&amp;"]
        { %techRequired = "&amp;C317&amp;" }
        @CONFIG["&amp;B318&amp;"]
        { %techRequired = "&amp;C318&amp;" }
    }
}"</f>
        <v>@PART[*]:HAS[#engineType[Vikas]]:FOR[xxxRP0]
{
    @MODULE[ModuleEngineConfigs]
    {
        @CONFIG[Vikas-1]
        { %techRequired = orbitalRocketry1992 }
        @CONFIG[Vikas-1+]
        { %techRequired = orbitalRocketry2004 }
        @CONFIG[Vikas-2]
        { %techRequired = orbitalRocketry2004 }
        @CONFIG[Vikas-2B]
        { %techRequired = orbitalRocketry2009 }
    }
}</v>
      </c>
    </row>
    <row r="316" spans="1:5" hidden="1" x14ac:dyDescent="0.25">
      <c r="A316" s="46"/>
      <c r="B316" s="46" t="s">
        <v>6468</v>
      </c>
      <c r="C316" t="str">
        <f>VLOOKUP(B316,Parts!A:N,14,0)</f>
        <v>orbitalRocketry2004</v>
      </c>
    </row>
    <row r="317" spans="1:5" hidden="1" x14ac:dyDescent="0.25">
      <c r="A317" s="46"/>
      <c r="B317" s="46" t="s">
        <v>6469</v>
      </c>
      <c r="C317" t="str">
        <f>VLOOKUP(B317,Parts!A:N,14,0)</f>
        <v>orbitalRocketry2004</v>
      </c>
    </row>
    <row r="318" spans="1:5" hidden="1" x14ac:dyDescent="0.25">
      <c r="A318" s="47"/>
      <c r="B318" s="46" t="s">
        <v>6470</v>
      </c>
      <c r="C318" t="str">
        <f>VLOOKUP(B318,Parts!A:N,14,0)</f>
        <v>orbitalRocketry2009</v>
      </c>
    </row>
    <row r="319" spans="1:5" x14ac:dyDescent="0.25">
      <c r="A319" s="46" t="s">
        <v>6460</v>
      </c>
      <c r="B319" s="46" t="s">
        <v>6460</v>
      </c>
      <c r="C319" t="str">
        <f>VLOOKUP(B319,Parts!A:N,14,0)</f>
        <v>hydrolox1992</v>
      </c>
      <c r="E319" t="str">
        <f>"@PART[*]:HAS[#engineType["&amp;A319&amp;"]]:FOR[xxxRP0]
{
    @MODULE[ModuleEngineConfigs]
    {
        @CONFIG["&amp;B319&amp;"]
        { %techRequired = "&amp;C319&amp;" }
        @CONFIG["&amp;B320&amp;"]
        { %techRequired = "&amp;C320&amp;" }
    }
}"</f>
        <v>@PART[*]:HAS[#engineType[Vulcain]]:FOR[xxxRP0]
{
    @MODULE[ModuleEngineConfigs]
    {
        @CONFIG[Vulcain]
        { %techRequired = hydrolox1992 }
        @CONFIG[Vulcain-2]
        { %techRequired = hydrolox1998 }
    }
}</v>
      </c>
    </row>
    <row r="320" spans="1:5" hidden="1" x14ac:dyDescent="0.25">
      <c r="A320" s="47"/>
      <c r="B320" s="46" t="s">
        <v>6461</v>
      </c>
      <c r="C320" t="str">
        <f>VLOOKUP(B320,Parts!A:N,14,0)</f>
        <v>hydrolox1998</v>
      </c>
    </row>
    <row r="321" spans="1:5" x14ac:dyDescent="0.25">
      <c r="A321" s="47" t="s">
        <v>6447</v>
      </c>
      <c r="B321" s="46" t="s">
        <v>6447</v>
      </c>
      <c r="C321" t="str">
        <f>VLOOKUP(B321,Parts!A:N,14,0)</f>
        <v>solids1967</v>
      </c>
      <c r="E321" t="str">
        <f t="shared" ref="E321:E326" si="4">"@PART[*]:HAS[#engineType["&amp;A321&amp;"]]:FOR[xxxRP0]
{
    @MODULE[ModuleEngineConfigs]
    {
        @CONFIG["&amp;B321&amp;"]
        { %techRequired = "&amp;C321&amp;" }
    }
}"</f>
        <v>@PART[*]:HAS[#engineType[Waxwing]]:FOR[xxxRP0]
{
    @MODULE[ModuleEngineConfigs]
    {
        @CONFIG[Waxwing]
        { %techRequired = solids1967 }
    }
}</v>
      </c>
    </row>
    <row r="322" spans="1:5" x14ac:dyDescent="0.25">
      <c r="A322" s="47" t="s">
        <v>6453</v>
      </c>
      <c r="B322" s="46" t="s">
        <v>6454</v>
      </c>
      <c r="C322" t="str">
        <f>VLOOKUP(B322,Parts!A:N,14,0)</f>
        <v>orbitalRocketry1956</v>
      </c>
      <c r="E322" t="str">
        <f t="shared" si="4"/>
        <v>@PART[*]:HAS[#engineType[X405]]:FOR[xxxRP0]
{
    @MODULE[ModuleEngineConfigs]
    {
        @CONFIG[X-405]
        { %techRequired = orbitalRocketry1956 }
    }
}</v>
      </c>
    </row>
    <row r="323" spans="1:5" x14ac:dyDescent="0.25">
      <c r="A323" s="47" t="s">
        <v>6451</v>
      </c>
      <c r="B323" s="46" t="s">
        <v>6452</v>
      </c>
      <c r="C323" t="str">
        <f>VLOOKUP(B323,Parts!A:N,14,0)</f>
        <v>earlyElecPropulsion</v>
      </c>
      <c r="E323" t="str">
        <f t="shared" si="4"/>
        <v>@PART[*]:HAS[#engineType[XIPS_25cm]]:FOR[xxxRP0]
{
    @MODULE[ModuleEngineConfigs]
    {
        @CONFIG[XIPS25cm]
        { %techRequired = earlyElecPropulsion }
    }
}</v>
      </c>
    </row>
    <row r="324" spans="1:5" x14ac:dyDescent="0.25">
      <c r="A324" s="47" t="s">
        <v>4400</v>
      </c>
      <c r="B324" s="46" t="s">
        <v>4400</v>
      </c>
      <c r="C324" t="str">
        <f>VLOOKUP(B324,Parts!A:N,14,0)</f>
        <v>rocketryTesting</v>
      </c>
      <c r="E324" t="str">
        <f t="shared" si="4"/>
        <v>@PART[*]:HAS[#engineType[XLR11]]:FOR[xxxRP0]
{
    @MODULE[ModuleEngineConfigs]
    {
        @CONFIG[XLR11]
        { %techRequired = rocketryTesting }
    }
}</v>
      </c>
    </row>
    <row r="325" spans="1:5" x14ac:dyDescent="0.25">
      <c r="A325" s="47" t="s">
        <v>6449</v>
      </c>
      <c r="B325" s="46" t="s">
        <v>6449</v>
      </c>
      <c r="C325" t="str">
        <f>VLOOKUP(B325,Parts!A:N,14,0)</f>
        <v>orbitalRocketry1959</v>
      </c>
      <c r="E325" t="str">
        <f t="shared" si="4"/>
        <v>@PART[*]:HAS[#engineType[XLR99]]:FOR[xxxRP0]
{
    @MODULE[ModuleEngineConfigs]
    {
        @CONFIG[XLR99]
        { %techRequired = orbitalRocketry1959 }
    }
}</v>
      </c>
    </row>
    <row r="326" spans="1:5" x14ac:dyDescent="0.25">
      <c r="A326" s="47" t="s">
        <v>6463</v>
      </c>
      <c r="B326" s="46" t="s">
        <v>6465</v>
      </c>
      <c r="C326" t="str">
        <f>VLOOKUP(B326,Parts!A:N,14,0)</f>
        <v>advancedSpaceplanes</v>
      </c>
      <c r="E326" t="str">
        <f t="shared" si="4"/>
        <v>@PART[*]:HAS[#engineType[XRS2200]]:FOR[xxxRP0]
{
    @MODULE[ModuleEngineConfigs]
    {
        @CONFIG[XRS-2200]
        { %techRequired = advancedSpaceplanes }
    }
}</v>
      </c>
    </row>
    <row r="327" spans="1:5" x14ac:dyDescent="0.25">
      <c r="A327" s="46" t="s">
        <v>6812</v>
      </c>
      <c r="B327" s="46" t="s">
        <v>9514</v>
      </c>
      <c r="C327" t="str">
        <f>VLOOKUP(B327,Parts!A:N,14,0)</f>
        <v>earlyDocking</v>
      </c>
      <c r="E327" t="str">
        <f>"@PART[*]:HAS[#useRCSTestFlightConfig[True]]:FOR[xxxRP0]
{
    @MODULE[ModuleEngineConfigs]
    {
        @CONFIG["&amp;B327&amp;"]
        { %techRequired = "&amp;C327&amp;" }
        @CONFIG["&amp;B328&amp;"]
        { %techRequired = "&amp;C328&amp;" }
        @CONFIG["&amp;B329&amp;"]
        { %techRequired = "&amp;C329&amp;" }
        @CONFIG["&amp;B330&amp;"]
        { %techRequired = "&amp;C330&amp;" }
        @CONFIG["&amp;B331&amp;"]
        { %techRequired = "&amp;C331&amp;" }
        @CONFIG["&amp;B332&amp;"]
        { %techRequired = "&amp;C332&amp;" }
        @CONFIG["&amp;B333&amp;"]
        { %techRequired = "&amp;C333&amp;" }
        @CONFIG["&amp;B334&amp;"]
        { %techRequired = "&amp;C334&amp;" }
        @CONFIG["&amp;B335&amp;"]
        { %techRequired = "&amp;C335&amp;" }
        @CONFIG["&amp;B336&amp;"]
        { %techRequired = "&amp;C336&amp;" }
    }
}"</f>
        <v>@PART[*]:HAS[#useRCSTestFlightConfig[True]]:FOR[xxxRP0]
{
    @MODULE[ModuleEngineConfigs]
    {
        @CONFIG[Aerozine50+NTO]
        { %techRequired = earlyDocking }
        @CONFIG[Cavea-B]
        { %techRequired = stabilityRP0 }
        @CONFIG[Helium]
        { %techRequired = basicRocketryRP0 }
        @CONFIG[HTP]
        { %techRequired = orbitalRocketry1956 }
        @CONFIG[Hydrazine]
        { %techRequired = earlyFlightControl }
        @CONFIG[MMH+MON3]
        { %techRequired = earlyDocking }
        @CONFIG[MMH+NTO]
        { %techRequired = earlyDocking }
        @CONFIG[Nitrogen]
        { %techRequired = start }
        @CONFIG[NitrousOxide]
        { %techRequired = basicRocketryRP0 }
        @CONFIG[UDMH+NTO]
        { %techRequired = earlyDocking }
    }
}</v>
      </c>
    </row>
    <row r="328" spans="1:5" hidden="1" x14ac:dyDescent="0.25">
      <c r="A328" s="46"/>
      <c r="B328" s="46" t="s">
        <v>9515</v>
      </c>
      <c r="C328" t="str">
        <f>VLOOKUP(B328,Parts!A:N,14,0)</f>
        <v>stabilityRP0</v>
      </c>
    </row>
    <row r="329" spans="1:5" hidden="1" x14ac:dyDescent="0.25">
      <c r="A329" s="46"/>
      <c r="B329" s="46" t="s">
        <v>9509</v>
      </c>
      <c r="C329" t="str">
        <f>VLOOKUP(B329,Parts!A:N,14,0)</f>
        <v>basicRocketryRP0</v>
      </c>
    </row>
    <row r="330" spans="1:5" hidden="1" x14ac:dyDescent="0.25">
      <c r="A330" s="46"/>
      <c r="B330" s="46" t="s">
        <v>9505</v>
      </c>
      <c r="C330" t="str">
        <f>VLOOKUP(B330,Parts!A:N,14,0)</f>
        <v>orbitalRocketry1956</v>
      </c>
    </row>
    <row r="331" spans="1:5" hidden="1" x14ac:dyDescent="0.25">
      <c r="A331" s="46"/>
      <c r="B331" s="46" t="s">
        <v>9507</v>
      </c>
      <c r="C331" t="str">
        <f>VLOOKUP(B331,Parts!A:N,14,0)</f>
        <v>earlyFlightControl</v>
      </c>
    </row>
    <row r="332" spans="1:5" hidden="1" x14ac:dyDescent="0.25">
      <c r="A332" s="46"/>
      <c r="B332" s="46" t="s">
        <v>9512</v>
      </c>
      <c r="C332" t="str">
        <f>VLOOKUP(B332,Parts!A:N,14,0)</f>
        <v>earlyDocking</v>
      </c>
    </row>
    <row r="333" spans="1:5" hidden="1" x14ac:dyDescent="0.25">
      <c r="A333" s="46"/>
      <c r="B333" s="46" t="s">
        <v>9511</v>
      </c>
      <c r="C333" t="str">
        <f>VLOOKUP(B333,Parts!A:N,14,0)</f>
        <v>earlyDocking</v>
      </c>
    </row>
    <row r="334" spans="1:5" hidden="1" x14ac:dyDescent="0.25">
      <c r="A334" s="46"/>
      <c r="B334" s="46" t="s">
        <v>9510</v>
      </c>
      <c r="C334" t="str">
        <f>VLOOKUP(B334,Parts!A:N,14,0)</f>
        <v>start</v>
      </c>
    </row>
    <row r="335" spans="1:5" hidden="1" x14ac:dyDescent="0.25">
      <c r="A335" s="46"/>
      <c r="B335" s="46" t="s">
        <v>9508</v>
      </c>
      <c r="C335" t="str">
        <f>VLOOKUP(B335,Parts!A:N,14,0)</f>
        <v>basicRocketryRP0</v>
      </c>
    </row>
    <row r="336" spans="1:5" hidden="1" x14ac:dyDescent="0.25">
      <c r="A336" s="47"/>
      <c r="B336" s="46" t="s">
        <v>9513</v>
      </c>
      <c r="C336" t="str">
        <f>VLOOKUP(B336,Parts!A:N,14,0)</f>
        <v>earlyDocking</v>
      </c>
    </row>
    <row r="337" spans="1:5" x14ac:dyDescent="0.25">
      <c r="A337" s="46" t="s">
        <v>11204</v>
      </c>
      <c r="B337" s="58" t="s">
        <v>11204</v>
      </c>
      <c r="C337" t="str">
        <f>VLOOKUP(B337,Parts!A:N,14,0)</f>
        <v>hydrolox1976</v>
      </c>
      <c r="E337" t="str">
        <f>"@PART[*]:HAS[#engineType["&amp;A337&amp;"]]:FOR[xxxRP0]
{
    @MODULE[ModuleEngineConfigs]
    {
        @CONFIG["&amp;B337&amp;"]
        { %techRequired = "&amp;C337&amp;" }
        @CONFIG["&amp;B338&amp;"]
        { %techRequired = "&amp;C338&amp;" }
    }
}"</f>
        <v>@PART[*]:HAS[#engineType[HG3]]:FOR[xxxRP0]
{
    @MODULE[ModuleEngineConfigs]
    {
        @CONFIG[HG3]
        { %techRequired = hydrolox1976 }
        @CONFIG[HG-3-SL]
        { %techRequired = hydrolox1976 }
    }
}</v>
      </c>
    </row>
    <row r="338" spans="1:5" hidden="1" x14ac:dyDescent="0.25">
      <c r="B338" s="58" t="s">
        <v>11205</v>
      </c>
      <c r="C338" t="str">
        <f>VLOOKUP(B338,Parts!A:N,14,0)</f>
        <v>hydrolox1976</v>
      </c>
    </row>
    <row r="339" spans="1:5" x14ac:dyDescent="0.25">
      <c r="A339" s="46" t="s">
        <v>11321</v>
      </c>
      <c r="B339" s="46" t="s">
        <v>11332</v>
      </c>
      <c r="C339" t="str">
        <f>VLOOKUP(B339,Parts!A:N,14,0)</f>
        <v>prototypeNuclearPropulsion</v>
      </c>
      <c r="E339" t="str">
        <f t="shared" ref="E339:E347" si="5">"@PART[*]:HAS[#engineType["&amp;A339&amp;"]]:FOR[xxxRP0]
{
    @MODULE[ModuleEngineConfigs]
    {
        @CONFIG["&amp;B339&amp;"]
        { %techRequired = "&amp;C339&amp;" }
    }
}"</f>
        <v>@PART[*]:HAS[#engineType[KIWIA24]]:FOR[xxxRP0]
{
    @MODULE[ModuleEngineConfigs]
    {
        @CONFIG[KIWIA24-Hydrogen]
        { %techRequired = prototypeNuclearPropulsion }
    }
}</v>
      </c>
    </row>
    <row r="340" spans="1:5" x14ac:dyDescent="0.25">
      <c r="A340" s="46" t="s">
        <v>11322</v>
      </c>
      <c r="B340" s="46" t="s">
        <v>11333</v>
      </c>
      <c r="C340" t="str">
        <f>VLOOKUP(B340,Parts!A:N,14,0)</f>
        <v>prototypeNuclearPropulsion</v>
      </c>
      <c r="E340" t="str">
        <f t="shared" si="5"/>
        <v>@PART[*]:HAS[#engineType[KIWIB48]]:FOR[xxxRP0]
{
    @MODULE[ModuleEngineConfigs]
    {
        @CONFIG[KIWIB48-Hydrogen]
        { %techRequired = prototypeNuclearPropulsion }
    }
}</v>
      </c>
    </row>
    <row r="341" spans="1:5" x14ac:dyDescent="0.25">
      <c r="A341" s="46" t="s">
        <v>11323</v>
      </c>
      <c r="B341" s="46" t="s">
        <v>11334</v>
      </c>
      <c r="C341" t="str">
        <f>VLOOKUP(B341,Parts!A:N,14,0)</f>
        <v>earlyNuclearPropulsion</v>
      </c>
      <c r="E341" t="str">
        <f t="shared" si="5"/>
        <v>@PART[*]:HAS[#engineType[NERVA_NRX]]:FOR[xxxRP0]
{
    @MODULE[ModuleEngineConfigs]
    {
        @CONFIG[NERVA_NRX-Hydrogen]
        { %techRequired = earlyNuclearPropulsion }
    }
}</v>
      </c>
    </row>
    <row r="342" spans="1:5" x14ac:dyDescent="0.25">
      <c r="A342" s="46" t="s">
        <v>11326</v>
      </c>
      <c r="B342" s="46" t="s">
        <v>11335</v>
      </c>
      <c r="C342" t="str">
        <f>VLOOKUP(B342,Parts!A:N,14,0)</f>
        <v>earlyNuclearPropulsion</v>
      </c>
      <c r="E342" t="str">
        <f t="shared" si="5"/>
        <v>@PART[*]:HAS[#engineType[NERVA_XE]]:FOR[xxxRP0]
{
    @MODULE[ModuleEngineConfigs]
    {
        @CONFIG[NERVA_XE-Hydrogen]
        { %techRequired = earlyNuclearPropulsion }
    }
}</v>
      </c>
    </row>
    <row r="343" spans="1:5" x14ac:dyDescent="0.25">
      <c r="A343" s="46" t="s">
        <v>11329</v>
      </c>
      <c r="B343" s="46" t="s">
        <v>11336</v>
      </c>
      <c r="C343" t="str">
        <f>VLOOKUP(B343,Parts!A:N,14,0)</f>
        <v>basicNuclearPropulsion</v>
      </c>
      <c r="E343" t="str">
        <f t="shared" si="5"/>
        <v>@PART[*]:HAS[#engineType[PEWEE100]]:FOR[xxxRP0]
{
    @MODULE[ModuleEngineConfigs]
    {
        @CONFIG[PEWEE100-Hydrogen]
        { %techRequired = basicNuclearPropulsion }
    }
}</v>
      </c>
    </row>
    <row r="344" spans="1:5" x14ac:dyDescent="0.25">
      <c r="A344" s="46" t="s">
        <v>11327</v>
      </c>
      <c r="B344" s="46" t="s">
        <v>11337</v>
      </c>
      <c r="C344" t="str">
        <f>VLOOKUP(B344,Parts!A:N,14,0)</f>
        <v>earlyNuclearPropulsion</v>
      </c>
      <c r="E344" t="str">
        <f t="shared" si="5"/>
        <v>@PART[*]:HAS[#engineType[Phoebus1N50]]:FOR[xxxRP0]
{
    @MODULE[ModuleEngineConfigs]
    {
        @CONFIG[Phoebus1N50-Hydrogen]
        { %techRequired = earlyNuclearPropulsion }
    }
}</v>
      </c>
    </row>
    <row r="345" spans="1:5" x14ac:dyDescent="0.25">
      <c r="A345" s="46" t="s">
        <v>11328</v>
      </c>
      <c r="B345" s="46" t="s">
        <v>11338</v>
      </c>
      <c r="C345" t="str">
        <f>VLOOKUP(B345,Parts!A:N,14,0)</f>
        <v>basicNuclearPropulsion</v>
      </c>
      <c r="E345" t="str">
        <f t="shared" si="5"/>
        <v>@PART[*]:HAS[#engineType[Phoebus2N100]]:FOR[xxxRP0]
{
    @MODULE[ModuleEngineConfigs]
    {
        @CONFIG[Phoebus2N100-Hydrogen]
        { %techRequired = basicNuclearPropulsion }
    }
}</v>
      </c>
    </row>
    <row r="346" spans="1:5" x14ac:dyDescent="0.25">
      <c r="A346" s="46" t="s">
        <v>11330</v>
      </c>
      <c r="B346" s="46" t="s">
        <v>11339</v>
      </c>
      <c r="C346" t="str">
        <f>VLOOKUP(B346,Parts!A:N,14,0)</f>
        <v>improvedNuclearPropulsion</v>
      </c>
      <c r="E346" t="str">
        <f t="shared" si="5"/>
        <v>@PART[*]:HAS[#engineType[RD0410MID]]:FOR[xxxRP0]
{
    @MODULE[ModuleEngineConfigs]
    {
        @CONFIG[RD-0410MID-Hydrogen]
        { %techRequired = improvedNuclearPropulsion }
    }
}</v>
      </c>
    </row>
    <row r="347" spans="1:5" x14ac:dyDescent="0.25">
      <c r="A347" s="46" t="s">
        <v>11331</v>
      </c>
      <c r="B347" s="46" t="s">
        <v>11340</v>
      </c>
      <c r="C347" t="str">
        <f>VLOOKUP(B347,Parts!A:N,14,0)</f>
        <v>advancedNuclearPropulsion</v>
      </c>
      <c r="E347" t="str">
        <f t="shared" si="5"/>
        <v>@PART[*]:HAS[#engineType[SNTPPFE100]]:FOR[xxxRP0]
{
    @MODULE[ModuleEngineConfigs]
    {
        @CONFIG[SNTPPFE100-Hydrogen]
        { %techRequired = advancedNuclearPropulsion }
    }
}</v>
      </c>
    </row>
  </sheetData>
  <autoFilter ref="E1:E347">
    <filterColumn colId="0">
      <customFilters>
        <customFilter operator="notEqual" val=" "/>
      </customFilters>
    </filterColumn>
  </autoFilter>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15"/>
  <sheetViews>
    <sheetView workbookViewId="0"/>
  </sheetViews>
  <sheetFormatPr defaultRowHeight="15" x14ac:dyDescent="0.25"/>
  <sheetData>
    <row r="1" spans="1:1" x14ac:dyDescent="0.25">
      <c r="A1" t="s">
        <v>11110</v>
      </c>
    </row>
    <row r="2" spans="1:1" x14ac:dyDescent="0.25">
      <c r="A2" t="str">
        <f>IF(Table15[[#This Row],[IDENTICAL]]="","","@PART["&amp;Table15[[#This Row],[Name]]&amp;"]:FOR[xxxRP0]
{
    %identicalParts = "&amp;Table15[[#This Row],[IDENTICAL]]&amp;"
}")</f>
        <v/>
      </c>
    </row>
    <row r="3" spans="1:1" x14ac:dyDescent="0.25">
      <c r="A3" t="str">
        <f>IF(Table15[[#This Row],[IDENTICAL]]="","","@PART["&amp;Table15[[#This Row],[Name]]&amp;"]:FOR[xxxRP0]
{
    %identicalParts = "&amp;Table15[[#This Row],[IDENTICAL]]&amp;"
}")</f>
        <v/>
      </c>
    </row>
    <row r="4" spans="1:1" x14ac:dyDescent="0.25">
      <c r="A4" t="str">
        <f>IF(Table15[[#This Row],[IDENTICAL]]="","","@PART["&amp;Table15[[#This Row],[Name]]&amp;"]:FOR[xxxRP0]
{
    %identicalParts = "&amp;Table15[[#This Row],[IDENTICAL]]&amp;"
}")</f>
        <v/>
      </c>
    </row>
    <row r="5" spans="1:1" x14ac:dyDescent="0.25">
      <c r="A5" t="str">
        <f>IF(Table15[[#This Row],[IDENTICAL]]="","","@PART["&amp;Table15[[#This Row],[Name]]&amp;"]:FOR[xxxRP0]
{
    %identicalParts = "&amp;Table15[[#This Row],[IDENTICAL]]&amp;"
}")</f>
        <v/>
      </c>
    </row>
    <row r="6" spans="1:1" x14ac:dyDescent="0.25">
      <c r="A6" t="str">
        <f>IF(Table15[[#This Row],[IDENTICAL]]="","","@PART["&amp;Table15[[#This Row],[Name]]&amp;"]:FOR[xxxRP0]
{
    %identicalParts = "&amp;Table15[[#This Row],[IDENTICAL]]&amp;"
}")</f>
        <v/>
      </c>
    </row>
    <row r="7" spans="1:1" x14ac:dyDescent="0.25">
      <c r="A7" t="str">
        <f>IF(Table15[[#This Row],[IDENTICAL]]="","","@PART["&amp;Table15[[#This Row],[Name]]&amp;"]:FOR[xxxRP0]
{
    %identicalParts = "&amp;Table15[[#This Row],[IDENTICAL]]&amp;"
}")</f>
        <v/>
      </c>
    </row>
    <row r="8" spans="1:1" x14ac:dyDescent="0.25">
      <c r="A8" t="str">
        <f>IF(Table15[[#This Row],[IDENTICAL]]="","","@PART["&amp;Table15[[#This Row],[Name]]&amp;"]:FOR[xxxRP0]
{
    %identicalParts = "&amp;Table15[[#This Row],[IDENTICAL]]&amp;"
}")</f>
        <v/>
      </c>
    </row>
    <row r="9" spans="1:1" x14ac:dyDescent="0.25">
      <c r="A9" t="str">
        <f>IF(Table15[[#This Row],[IDENTICAL]]="","","@PART["&amp;Table15[[#This Row],[Name]]&amp;"]:FOR[xxxRP0]
{
    %identicalParts = "&amp;Table15[[#This Row],[IDENTICAL]]&amp;"
}")</f>
        <v/>
      </c>
    </row>
    <row r="10" spans="1:1" x14ac:dyDescent="0.25">
      <c r="A10" t="str">
        <f>IF(Table15[[#This Row],[IDENTICAL]]="","","@PART["&amp;Table15[[#This Row],[Name]]&amp;"]:FOR[xxxRP0]
{
    %identicalParts = "&amp;Table15[[#This Row],[IDENTICAL]]&amp;"
}")</f>
        <v/>
      </c>
    </row>
    <row r="11" spans="1:1" x14ac:dyDescent="0.25">
      <c r="A11" t="str">
        <f>IF(Table15[[#This Row],[IDENTICAL]]="","","@PART["&amp;Table15[[#This Row],[Name]]&amp;"]:FOR[xxxRP0]
{
    %identicalParts = "&amp;Table15[[#This Row],[IDENTICAL]]&amp;"
}")</f>
        <v/>
      </c>
    </row>
    <row r="12" spans="1:1" x14ac:dyDescent="0.25">
      <c r="A12" t="str">
        <f>IF(Table15[[#This Row],[IDENTICAL]]="","","@PART["&amp;Table15[[#This Row],[Name]]&amp;"]:FOR[xxxRP0]
{
    %identicalParts = "&amp;Table15[[#This Row],[IDENTICAL]]&amp;"
}")</f>
        <v/>
      </c>
    </row>
    <row r="13" spans="1:1" x14ac:dyDescent="0.25">
      <c r="A13" t="str">
        <f>IF(Table15[[#This Row],[IDENTICAL]]="","","@PART["&amp;Table15[[#This Row],[Name]]&amp;"]:FOR[xxxRP0]
{
    %identicalParts = "&amp;Table15[[#This Row],[IDENTICAL]]&amp;"
}")</f>
        <v/>
      </c>
    </row>
    <row r="14" spans="1:1" x14ac:dyDescent="0.25">
      <c r="A14" t="str">
        <f>IF(Table15[[#This Row],[IDENTICAL]]="","","@PART["&amp;Table15[[#This Row],[Name]]&amp;"]:FOR[xxxRP0]
{
    %identicalParts = "&amp;Table15[[#This Row],[IDENTICAL]]&amp;"
}")</f>
        <v/>
      </c>
    </row>
    <row r="15" spans="1:1" x14ac:dyDescent="0.25">
      <c r="A15" t="str">
        <f>IF(Table15[[#This Row],[IDENTICAL]]="","","@PART["&amp;Table15[[#This Row],[Name]]&amp;"]:FOR[xxxRP0]
{
    %identicalParts = "&amp;Table15[[#This Row],[IDENTICAL]]&amp;"
}")</f>
        <v/>
      </c>
    </row>
    <row r="16" spans="1:1" x14ac:dyDescent="0.25">
      <c r="A16" t="str">
        <f>IF(Table15[[#This Row],[IDENTICAL]]="","","@PART["&amp;Table15[[#This Row],[Name]]&amp;"]:FOR[xxxRP0]
{
    %identicalParts = "&amp;Table15[[#This Row],[IDENTICAL]]&amp;"
}")</f>
        <v/>
      </c>
    </row>
    <row r="17" spans="1:1" x14ac:dyDescent="0.25">
      <c r="A17" t="str">
        <f>IF(Table15[[#This Row],[IDENTICAL]]="","","@PART["&amp;Table15[[#This Row],[Name]]&amp;"]:FOR[xxxRP0]
{
    %identicalParts = "&amp;Table15[[#This Row],[IDENTICAL]]&amp;"
}")</f>
        <v/>
      </c>
    </row>
    <row r="18" spans="1:1" x14ac:dyDescent="0.25">
      <c r="A18" t="str">
        <f>IF(Table15[[#This Row],[IDENTICAL]]="","","@PART["&amp;Table15[[#This Row],[Name]]&amp;"]:FOR[xxxRP0]
{
    %identicalParts = "&amp;Table15[[#This Row],[IDENTICAL]]&amp;"
}")</f>
        <v/>
      </c>
    </row>
    <row r="19" spans="1:1" x14ac:dyDescent="0.25">
      <c r="A19" t="str">
        <f>IF(Table15[[#This Row],[IDENTICAL]]="","","@PART["&amp;Table15[[#This Row],[Name]]&amp;"]:FOR[xxxRP0]
{
    %identicalParts = "&amp;Table15[[#This Row],[IDENTICAL]]&amp;"
}")</f>
        <v/>
      </c>
    </row>
    <row r="20" spans="1:1" x14ac:dyDescent="0.25">
      <c r="A20" t="str">
        <f>IF(Table15[[#This Row],[IDENTICAL]]="","","@PART["&amp;Table15[[#This Row],[Name]]&amp;"]:FOR[xxxRP0]
{
    %identicalParts = "&amp;Table15[[#This Row],[IDENTICAL]]&amp;"
}")</f>
        <v/>
      </c>
    </row>
    <row r="21" spans="1:1" x14ac:dyDescent="0.25">
      <c r="A21" t="str">
        <f>IF(Table15[[#This Row],[IDENTICAL]]="","","@PART["&amp;Table15[[#This Row],[Name]]&amp;"]:FOR[xxxRP0]
{
    %identicalParts = "&amp;Table15[[#This Row],[IDENTICAL]]&amp;"
}")</f>
        <v/>
      </c>
    </row>
    <row r="22" spans="1:1" x14ac:dyDescent="0.25">
      <c r="A22" t="str">
        <f>IF(Table15[[#This Row],[IDENTICAL]]="","","@PART["&amp;Table15[[#This Row],[Name]]&amp;"]:FOR[xxxRP0]
{
    %identicalParts = "&amp;Table15[[#This Row],[IDENTICAL]]&amp;"
}")</f>
        <v/>
      </c>
    </row>
    <row r="23" spans="1:1" x14ac:dyDescent="0.25">
      <c r="A23" t="str">
        <f>IF(Table15[[#This Row],[IDENTICAL]]="","","@PART["&amp;Table15[[#This Row],[Name]]&amp;"]:FOR[xxxRP0]
{
    %identicalParts = "&amp;Table15[[#This Row],[IDENTICAL]]&amp;"
}")</f>
        <v/>
      </c>
    </row>
    <row r="24" spans="1:1" x14ac:dyDescent="0.25">
      <c r="A24" t="str">
        <f>IF(Table15[[#This Row],[IDENTICAL]]="","","@PART["&amp;Table15[[#This Row],[Name]]&amp;"]:FOR[xxxRP0]
{
    %identicalParts = "&amp;Table15[[#This Row],[IDENTICAL]]&amp;"
}")</f>
        <v/>
      </c>
    </row>
    <row r="25" spans="1:1" x14ac:dyDescent="0.25">
      <c r="A25" t="str">
        <f>IF(Table15[[#This Row],[IDENTICAL]]="","","@PART["&amp;Table15[[#This Row],[Name]]&amp;"]:FOR[xxxRP0]
{
    %identicalParts = "&amp;Table15[[#This Row],[IDENTICAL]]&amp;"
}")</f>
        <v/>
      </c>
    </row>
    <row r="26" spans="1:1" x14ac:dyDescent="0.25">
      <c r="A26" t="str">
        <f>IF(Table15[[#This Row],[IDENTICAL]]="","","@PART["&amp;Table15[[#This Row],[Name]]&amp;"]:FOR[xxxRP0]
{
    %identicalParts = "&amp;Table15[[#This Row],[IDENTICAL]]&amp;"
}")</f>
        <v/>
      </c>
    </row>
    <row r="27" spans="1:1" x14ac:dyDescent="0.25">
      <c r="A27" t="str">
        <f>IF(Table15[[#This Row],[IDENTICAL]]="","","@PART["&amp;Table15[[#This Row],[Name]]&amp;"]:FOR[xxxRP0]
{
    %identicalParts = "&amp;Table15[[#This Row],[IDENTICAL]]&amp;"
}")</f>
        <v/>
      </c>
    </row>
    <row r="28" spans="1:1" x14ac:dyDescent="0.25">
      <c r="A28" t="str">
        <f>IF(Table15[[#This Row],[IDENTICAL]]="","","@PART["&amp;Table15[[#This Row],[Name]]&amp;"]:FOR[xxxRP0]
{
    %identicalParts = "&amp;Table15[[#This Row],[IDENTICAL]]&amp;"
}")</f>
        <v/>
      </c>
    </row>
    <row r="29" spans="1:1" x14ac:dyDescent="0.25">
      <c r="A29" t="str">
        <f>IF(Table15[[#This Row],[IDENTICAL]]="","","@PART["&amp;Table15[[#This Row],[Name]]&amp;"]:FOR[xxxRP0]
{
    %identicalParts = "&amp;Table15[[#This Row],[IDENTICAL]]&amp;"
}")</f>
        <v/>
      </c>
    </row>
    <row r="30" spans="1:1" x14ac:dyDescent="0.25">
      <c r="A30" t="str">
        <f>IF(Table15[[#This Row],[IDENTICAL]]="","","@PART["&amp;Table15[[#This Row],[Name]]&amp;"]:FOR[xxxRP0]
{
    %identicalParts = "&amp;Table15[[#This Row],[IDENTICAL]]&amp;"
}")</f>
        <v/>
      </c>
    </row>
    <row r="31" spans="1:1" x14ac:dyDescent="0.25">
      <c r="A31" t="str">
        <f>IF(Table15[[#This Row],[IDENTICAL]]="","","@PART["&amp;Table15[[#This Row],[Name]]&amp;"]:FOR[xxxRP0]
{
    %identicalParts = "&amp;Table15[[#This Row],[IDENTICAL]]&amp;"
}")</f>
        <v/>
      </c>
    </row>
    <row r="32" spans="1:1" x14ac:dyDescent="0.25">
      <c r="A32" t="str">
        <f>IF(Table15[[#This Row],[IDENTICAL]]="","","@PART["&amp;Table15[[#This Row],[Name]]&amp;"]:FOR[xxxRP0]
{
    %identicalParts = "&amp;Table15[[#This Row],[IDENTICAL]]&amp;"
}")</f>
        <v/>
      </c>
    </row>
    <row r="33" spans="1:1" x14ac:dyDescent="0.25">
      <c r="A33" t="str">
        <f>IF(Table15[[#This Row],[IDENTICAL]]="","","@PART["&amp;Table15[[#This Row],[Name]]&amp;"]:FOR[xxxRP0]
{
    %identicalParts = "&amp;Table15[[#This Row],[IDENTICAL]]&amp;"
}")</f>
        <v/>
      </c>
    </row>
    <row r="34" spans="1:1" x14ac:dyDescent="0.25">
      <c r="A34" t="str">
        <f>IF(Table15[[#This Row],[IDENTICAL]]="","","@PART["&amp;Table15[[#This Row],[Name]]&amp;"]:FOR[xxxRP0]
{
    %identicalParts = "&amp;Table15[[#This Row],[IDENTICAL]]&amp;"
}")</f>
        <v/>
      </c>
    </row>
    <row r="35" spans="1:1" x14ac:dyDescent="0.25">
      <c r="A35" t="str">
        <f>IF(Table15[[#This Row],[IDENTICAL]]="","","@PART["&amp;Table15[[#This Row],[Name]]&amp;"]:FOR[xxxRP0]
{
    %identicalParts = "&amp;Table15[[#This Row],[IDENTICAL]]&amp;"
}")</f>
        <v/>
      </c>
    </row>
    <row r="36" spans="1:1" x14ac:dyDescent="0.25">
      <c r="A36" t="str">
        <f>IF(Table15[[#This Row],[IDENTICAL]]="","","@PART["&amp;Table15[[#This Row],[Name]]&amp;"]:FOR[xxxRP0]
{
    %identicalParts = "&amp;Table15[[#This Row],[IDENTICAL]]&amp;"
}")</f>
        <v>@PART[liquidEngineprodulVR2]:FOR[xxxRP0]
{
    %identicalParts = liquidEngineprodulVR2,FASAGeminiLR87Twin,rn_lr87_11,bluedog_LR87_mod1
}</v>
      </c>
    </row>
    <row r="37" spans="1:1" x14ac:dyDescent="0.25">
      <c r="A37" t="str">
        <f>IF(Table15[[#This Row],[IDENTICAL]]="","","@PART["&amp;Table15[[#This Row],[Name]]&amp;"]:FOR[xxxRP0]
{
    %identicalParts = "&amp;Table15[[#This Row],[IDENTICAL]]&amp;"
}")</f>
        <v/>
      </c>
    </row>
    <row r="38" spans="1:1" x14ac:dyDescent="0.25">
      <c r="A38" t="str">
        <f>IF(Table15[[#This Row],[IDENTICAL]]="","","@PART["&amp;Table15[[#This Row],[Name]]&amp;"]:FOR[xxxRP0]
{
    %identicalParts = "&amp;Table15[[#This Row],[IDENTICAL]]&amp;"
}")</f>
        <v/>
      </c>
    </row>
    <row r="39" spans="1:1" x14ac:dyDescent="0.25">
      <c r="A39" t="str">
        <f>IF(Table15[[#This Row],[IDENTICAL]]="","","@PART["&amp;Table15[[#This Row],[Name]]&amp;"]:FOR[xxxRP0]
{
    %identicalParts = "&amp;Table15[[#This Row],[IDENTICAL]]&amp;"
}")</f>
        <v/>
      </c>
    </row>
    <row r="40" spans="1:1" x14ac:dyDescent="0.25">
      <c r="A40" t="str">
        <f>IF(Table15[[#This Row],[IDENTICAL]]="","","@PART["&amp;Table15[[#This Row],[Name]]&amp;"]:FOR[xxxRP0]
{
    %identicalParts = "&amp;Table15[[#This Row],[IDENTICAL]]&amp;"
}")</f>
        <v>@PART[KW1mengineMaverick1D]:FOR[xxxRP0]
{
    %identicalParts = KW1mengineMaverick1D,bluedog_rl10,FASAApolloLFERL10,engineLargeSkipper,SSTU-SC-ENG-RL10A-3,KW1mengineWildCatV
}</v>
      </c>
    </row>
    <row r="41" spans="1:1" x14ac:dyDescent="0.25">
      <c r="A41" t="str">
        <f>IF(Table15[[#This Row],[IDENTICAL]]="","","@PART["&amp;Table15[[#This Row],[Name]]&amp;"]:FOR[xxxRP0]
{
    %identicalParts = "&amp;Table15[[#This Row],[IDENTICAL]]&amp;"
}")</f>
        <v/>
      </c>
    </row>
    <row r="42" spans="1:1" x14ac:dyDescent="0.25">
      <c r="A42" t="str">
        <f>IF(Table15[[#This Row],[IDENTICAL]]="","","@PART["&amp;Table15[[#This Row],[Name]]&amp;"]:FOR[xxxRP0]
{
    %identicalParts = "&amp;Table15[[#This Row],[IDENTICAL]]&amp;"
}")</f>
        <v/>
      </c>
    </row>
    <row r="43" spans="1:1" x14ac:dyDescent="0.25">
      <c r="A43" t="str">
        <f>IF(Table15[[#This Row],[IDENTICAL]]="","","@PART["&amp;Table15[[#This Row],[Name]]&amp;"]:FOR[xxxRP0]
{
    %identicalParts = "&amp;Table15[[#This Row],[IDENTICAL]]&amp;"
}")</f>
        <v/>
      </c>
    </row>
    <row r="44" spans="1:1" x14ac:dyDescent="0.25">
      <c r="A44" t="str">
        <f>IF(Table15[[#This Row],[IDENTICAL]]="","","@PART["&amp;Table15[[#This Row],[Name]]&amp;"]:FOR[xxxRP0]
{
    %identicalParts = "&amp;Table15[[#This Row],[IDENTICAL]]&amp;"
}")</f>
        <v>@PART[sensorThermometer]:FOR[xxxRP0]
{
    %identicalParts = sensorThermometer,Thermometermt1
}</v>
      </c>
    </row>
    <row r="45" spans="1:1" x14ac:dyDescent="0.25">
      <c r="A45" t="str">
        <f>IF(Table15[[#This Row],[IDENTICAL]]="","","@PART["&amp;Table15[[#This Row],[Name]]&amp;"]:FOR[xxxRP0]
{
    %identicalParts = "&amp;Table15[[#This Row],[IDENTICAL]]&amp;"
}")</f>
        <v/>
      </c>
    </row>
    <row r="46" spans="1:1" x14ac:dyDescent="0.25">
      <c r="A46" t="str">
        <f>IF(Table15[[#This Row],[IDENTICAL]]="","","@PART["&amp;Table15[[#This Row],[Name]]&amp;"]:FOR[xxxRP0]
{
    %identicalParts = "&amp;Table15[[#This Row],[IDENTICAL]]&amp;"
}")</f>
        <v>@PART[FASAGeminiLR87Twin]:FOR[xxxRP0]
{
    %identicalParts = liquidEngineprodulVR2,FASAGeminiLR87Twin,rn_lr87_11,bluedog_LR87_mod1
}</v>
      </c>
    </row>
    <row r="47" spans="1:1" x14ac:dyDescent="0.25">
      <c r="A47" t="str">
        <f>IF(Table15[[#This Row],[IDENTICAL]]="","","@PART["&amp;Table15[[#This Row],[Name]]&amp;"]:FOR[xxxRP0]
{
    %identicalParts = "&amp;Table15[[#This Row],[IDENTICAL]]&amp;"
}")</f>
        <v>@PART[rn_lr87_11]:FOR[xxxRP0]
{
    %identicalParts = liquidEngineprodulVR2,FASAGeminiLR87Twin,rn_lr87_11,bluedog_LR87_mod1
}</v>
      </c>
    </row>
    <row r="48" spans="1:1" x14ac:dyDescent="0.25">
      <c r="A48" t="str">
        <f>IF(Table15[[#This Row],[IDENTICAL]]="","","@PART["&amp;Table15[[#This Row],[Name]]&amp;"]:FOR[xxxRP0]
{
    %identicalParts = "&amp;Table15[[#This Row],[IDENTICAL]]&amp;"
}")</f>
        <v/>
      </c>
    </row>
    <row r="49" spans="1:1" x14ac:dyDescent="0.25">
      <c r="A49" t="str">
        <f>IF(Table15[[#This Row],[IDENTICAL]]="","","@PART["&amp;Table15[[#This Row],[Name]]&amp;"]:FOR[xxxRP0]
{
    %identicalParts = "&amp;Table15[[#This Row],[IDENTICAL]]&amp;"
}")</f>
        <v/>
      </c>
    </row>
    <row r="50" spans="1:1" x14ac:dyDescent="0.25">
      <c r="A50" t="str">
        <f>IF(Table15[[#This Row],[IDENTICAL]]="","","@PART["&amp;Table15[[#This Row],[Name]]&amp;"]:FOR[xxxRP0]
{
    %identicalParts = "&amp;Table15[[#This Row],[IDENTICAL]]&amp;"
}")</f>
        <v/>
      </c>
    </row>
    <row r="51" spans="1:1" x14ac:dyDescent="0.25">
      <c r="A51" t="str">
        <f>IF(Table15[[#This Row],[IDENTICAL]]="","","@PART["&amp;Table15[[#This Row],[Name]]&amp;"]:FOR[xxxRP0]
{
    %identicalParts = "&amp;Table15[[#This Row],[IDENTICAL]]&amp;"
}")</f>
        <v/>
      </c>
    </row>
    <row r="52" spans="1:1" x14ac:dyDescent="0.25">
      <c r="A52" t="str">
        <f>IF(Table15[[#This Row],[IDENTICAL]]="","","@PART["&amp;Table15[[#This Row],[Name]]&amp;"]:FOR[xxxRP0]
{
    %identicalParts = "&amp;Table15[[#This Row],[IDENTICAL]]&amp;"
}")</f>
        <v>@PART[bluedog_LR87_mod1]:FOR[xxxRP0]
{
    %identicalParts = liquidEngineprodulVR2,FASAGeminiLR87Twin,rn_lr87_11,bluedog_LR87_mod1
}</v>
      </c>
    </row>
    <row r="53" spans="1:1" x14ac:dyDescent="0.25">
      <c r="A53" t="str">
        <f>IF(Table15[[#This Row],[IDENTICAL]]="","","@PART["&amp;Table15[[#This Row],[Name]]&amp;"]:FOR[xxxRP0]
{
    %identicalParts = "&amp;Table15[[#This Row],[IDENTICAL]]&amp;"
}")</f>
        <v/>
      </c>
    </row>
    <row r="54" spans="1:1" x14ac:dyDescent="0.25">
      <c r="A54" t="str">
        <f>IF(Table15[[#This Row],[IDENTICAL]]="","","@PART["&amp;Table15[[#This Row],[Name]]&amp;"]:FOR[xxxRP0]
{
    %identicalParts = "&amp;Table15[[#This Row],[IDENTICAL]]&amp;"
}")</f>
        <v/>
      </c>
    </row>
    <row r="55" spans="1:1" x14ac:dyDescent="0.25">
      <c r="A55" t="str">
        <f>IF(Table15[[#This Row],[IDENTICAL]]="","","@PART["&amp;Table15[[#This Row],[Name]]&amp;"]:FOR[xxxRP0]
{
    %identicalParts = "&amp;Table15[[#This Row],[IDENTICAL]]&amp;"
}")</f>
        <v/>
      </c>
    </row>
    <row r="56" spans="1:1" x14ac:dyDescent="0.25">
      <c r="A56" t="str">
        <f>IF(Table15[[#This Row],[IDENTICAL]]="","","@PART["&amp;Table15[[#This Row],[Name]]&amp;"]:FOR[xxxRP0]
{
    %identicalParts = "&amp;Table15[[#This Row],[IDENTICAL]]&amp;"
}")</f>
        <v/>
      </c>
    </row>
    <row r="57" spans="1:1" x14ac:dyDescent="0.25">
      <c r="A57" t="str">
        <f>IF(Table15[[#This Row],[IDENTICAL]]="","","@PART["&amp;Table15[[#This Row],[Name]]&amp;"]:FOR[xxxRP0]
{
    %identicalParts = "&amp;Table15[[#This Row],[IDENTICAL]]&amp;"
}")</f>
        <v/>
      </c>
    </row>
    <row r="58" spans="1:1" x14ac:dyDescent="0.25">
      <c r="A58" t="str">
        <f>IF(Table15[[#This Row],[IDENTICAL]]="","","@PART["&amp;Table15[[#This Row],[Name]]&amp;"]:FOR[xxxRP0]
{
    %identicalParts = "&amp;Table15[[#This Row],[IDENTICAL]]&amp;"
}")</f>
        <v/>
      </c>
    </row>
    <row r="59" spans="1:1" x14ac:dyDescent="0.25">
      <c r="A59" t="str">
        <f>IF(Table15[[#This Row],[IDENTICAL]]="","","@PART["&amp;Table15[[#This Row],[Name]]&amp;"]:FOR[xxxRP0]
{
    %identicalParts = "&amp;Table15[[#This Row],[IDENTICAL]]&amp;"
}")</f>
        <v/>
      </c>
    </row>
    <row r="60" spans="1:1" x14ac:dyDescent="0.25">
      <c r="A60" t="str">
        <f>IF(Table15[[#This Row],[IDENTICAL]]="","","@PART["&amp;Table15[[#This Row],[Name]]&amp;"]:FOR[xxxRP0]
{
    %identicalParts = "&amp;Table15[[#This Row],[IDENTICAL]]&amp;"
}")</f>
        <v/>
      </c>
    </row>
    <row r="61" spans="1:1" x14ac:dyDescent="0.25">
      <c r="A61" t="str">
        <f>IF(Table15[[#This Row],[IDENTICAL]]="","","@PART["&amp;Table15[[#This Row],[Name]]&amp;"]:FOR[xxxRP0]
{
    %identicalParts = "&amp;Table15[[#This Row],[IDENTICAL]]&amp;"
}")</f>
        <v/>
      </c>
    </row>
    <row r="62" spans="1:1" x14ac:dyDescent="0.25">
      <c r="A62" t="str">
        <f>IF(Table15[[#This Row],[IDENTICAL]]="","","@PART["&amp;Table15[[#This Row],[Name]]&amp;"]:FOR[xxxRP0]
{
    %identicalParts = "&amp;Table15[[#This Row],[IDENTICAL]]&amp;"
}")</f>
        <v/>
      </c>
    </row>
    <row r="63" spans="1:1" x14ac:dyDescent="0.25">
      <c r="A63" t="str">
        <f>IF(Table15[[#This Row],[IDENTICAL]]="","","@PART["&amp;Table15[[#This Row],[Name]]&amp;"]:FOR[xxxRP0]
{
    %identicalParts = "&amp;Table15[[#This Row],[IDENTICAL]]&amp;"
}")</f>
        <v/>
      </c>
    </row>
    <row r="64" spans="1:1" x14ac:dyDescent="0.25">
      <c r="A64" t="str">
        <f>IF(Table15[[#This Row],[IDENTICAL]]="","","@PART["&amp;Table15[[#This Row],[Name]]&amp;"]:FOR[xxxRP0]
{
    %identicalParts = "&amp;Table15[[#This Row],[IDENTICAL]]&amp;"
}")</f>
        <v/>
      </c>
    </row>
    <row r="65" spans="1:1" x14ac:dyDescent="0.25">
      <c r="A65" t="str">
        <f>IF(Table15[[#This Row],[IDENTICAL]]="","","@PART["&amp;Table15[[#This Row],[Name]]&amp;"]:FOR[xxxRP0]
{
    %identicalParts = "&amp;Table15[[#This Row],[IDENTICAL]]&amp;"
}")</f>
        <v/>
      </c>
    </row>
    <row r="66" spans="1:1" x14ac:dyDescent="0.25">
      <c r="A66" t="str">
        <f>IF(Table15[[#This Row],[IDENTICAL]]="","","@PART["&amp;Table15[[#This Row],[Name]]&amp;"]:FOR[xxxRP0]
{
    %identicalParts = "&amp;Table15[[#This Row],[IDENTICAL]]&amp;"
}")</f>
        <v/>
      </c>
    </row>
    <row r="67" spans="1:1" x14ac:dyDescent="0.25">
      <c r="A67" t="str">
        <f>IF(Table15[[#This Row],[IDENTICAL]]="","","@PART["&amp;Table15[[#This Row],[Name]]&amp;"]:FOR[xxxRP0]
{
    %identicalParts = "&amp;Table15[[#This Row],[IDENTICAL]]&amp;"
}")</f>
        <v/>
      </c>
    </row>
    <row r="68" spans="1:1" x14ac:dyDescent="0.25">
      <c r="A68" t="str">
        <f>IF(Table15[[#This Row],[IDENTICAL]]="","","@PART["&amp;Table15[[#This Row],[Name]]&amp;"]:FOR[xxxRP0]
{
    %identicalParts = "&amp;Table15[[#This Row],[IDENTICAL]]&amp;"
}")</f>
        <v>@PART[Bumper_Engine]:FOR[xxxRP0]
{
    %identicalParts = Bumper_Engine,Bumper_Engine_Unclad
}</v>
      </c>
    </row>
    <row r="69" spans="1:1" x14ac:dyDescent="0.25">
      <c r="A69" t="str">
        <f>IF(Table15[[#This Row],[IDENTICAL]]="","","@PART["&amp;Table15[[#This Row],[Name]]&amp;"]:FOR[xxxRP0]
{
    %identicalParts = "&amp;Table15[[#This Row],[IDENTICAL]]&amp;"
}")</f>
        <v>@PART[Bumper_Engine_Unclad]:FOR[xxxRP0]
{
    %identicalParts = Bumper_Engine,Bumper_Engine_Unclad
}</v>
      </c>
    </row>
    <row r="70" spans="1:1" x14ac:dyDescent="0.25">
      <c r="A70" t="str">
        <f>IF(Table15[[#This Row],[IDENTICAL]]="","","@PART["&amp;Table15[[#This Row],[Name]]&amp;"]:FOR[xxxRP0]
{
    %identicalParts = "&amp;Table15[[#This Row],[IDENTICAL]]&amp;"
}")</f>
        <v/>
      </c>
    </row>
    <row r="71" spans="1:1" x14ac:dyDescent="0.25">
      <c r="A71" t="str">
        <f>IF(Table15[[#This Row],[IDENTICAL]]="","","@PART["&amp;Table15[[#This Row],[Name]]&amp;"]:FOR[xxxRP0]
{
    %identicalParts = "&amp;Table15[[#This Row],[IDENTICAL]]&amp;"
}")</f>
        <v/>
      </c>
    </row>
    <row r="72" spans="1:1" x14ac:dyDescent="0.25">
      <c r="A72" t="str">
        <f>IF(Table15[[#This Row],[IDENTICAL]]="","","@PART["&amp;Table15[[#This Row],[Name]]&amp;"]:FOR[xxxRP0]
{
    %identicalParts = "&amp;Table15[[#This Row],[IDENTICAL]]&amp;"
}")</f>
        <v/>
      </c>
    </row>
    <row r="73" spans="1:1" x14ac:dyDescent="0.25">
      <c r="A73" t="str">
        <f>IF(Table15[[#This Row],[IDENTICAL]]="","","@PART["&amp;Table15[[#This Row],[Name]]&amp;"]:FOR[xxxRP0]
{
    %identicalParts = "&amp;Table15[[#This Row],[IDENTICAL]]&amp;"
}")</f>
        <v/>
      </c>
    </row>
    <row r="74" spans="1:1" x14ac:dyDescent="0.25">
      <c r="A74" t="str">
        <f>IF(Table15[[#This Row],[IDENTICAL]]="","","@PART["&amp;Table15[[#This Row],[Name]]&amp;"]:FOR[xxxRP0]
{
    %identicalParts = "&amp;Table15[[#This Row],[IDENTICAL]]&amp;"
}")</f>
        <v/>
      </c>
    </row>
    <row r="75" spans="1:1" x14ac:dyDescent="0.25">
      <c r="A75" t="str">
        <f>IF(Table15[[#This Row],[IDENTICAL]]="","","@PART["&amp;Table15[[#This Row],[Name]]&amp;"]:FOR[xxxRP0]
{
    %identicalParts = "&amp;Table15[[#This Row],[IDENTICAL]]&amp;"
}")</f>
        <v/>
      </c>
    </row>
    <row r="76" spans="1:1" x14ac:dyDescent="0.25">
      <c r="A76" t="str">
        <f>IF(Table15[[#This Row],[IDENTICAL]]="","","@PART["&amp;Table15[[#This Row],[Name]]&amp;"]:FOR[xxxRP0]
{
    %identicalParts = "&amp;Table15[[#This Row],[IDENTICAL]]&amp;"
}")</f>
        <v/>
      </c>
    </row>
    <row r="77" spans="1:1" x14ac:dyDescent="0.25">
      <c r="A77" t="str">
        <f>IF(Table15[[#This Row],[IDENTICAL]]="","","@PART["&amp;Table15[[#This Row],[Name]]&amp;"]:FOR[xxxRP0]
{
    %identicalParts = "&amp;Table15[[#This Row],[IDENTICAL]]&amp;"
}")</f>
        <v/>
      </c>
    </row>
    <row r="78" spans="1:1" x14ac:dyDescent="0.25">
      <c r="A78" t="str">
        <f>IF(Table15[[#This Row],[IDENTICAL]]="","","@PART["&amp;Table15[[#This Row],[Name]]&amp;"]:FOR[xxxRP0]
{
    %identicalParts = "&amp;Table15[[#This Row],[IDENTICAL]]&amp;"
}")</f>
        <v/>
      </c>
    </row>
    <row r="79" spans="1:1" x14ac:dyDescent="0.25">
      <c r="A79" t="str">
        <f>IF(Table15[[#This Row],[IDENTICAL]]="","","@PART["&amp;Table15[[#This Row],[Name]]&amp;"]:FOR[xxxRP0]
{
    %identicalParts = "&amp;Table15[[#This Row],[IDENTICAL]]&amp;"
}")</f>
        <v/>
      </c>
    </row>
    <row r="80" spans="1:1" x14ac:dyDescent="0.25">
      <c r="A80" t="str">
        <f>IF(Table15[[#This Row],[IDENTICAL]]="","","@PART["&amp;Table15[[#This Row],[Name]]&amp;"]:FOR[xxxRP0]
{
    %identicalParts = "&amp;Table15[[#This Row],[IDENTICAL]]&amp;"
}")</f>
        <v/>
      </c>
    </row>
    <row r="81" spans="1:1" x14ac:dyDescent="0.25">
      <c r="A81" t="str">
        <f>IF(Table15[[#This Row],[IDENTICAL]]="","","@PART["&amp;Table15[[#This Row],[Name]]&amp;"]:FOR[xxxRP0]
{
    %identicalParts = "&amp;Table15[[#This Row],[IDENTICAL]]&amp;"
}")</f>
        <v/>
      </c>
    </row>
    <row r="82" spans="1:1" x14ac:dyDescent="0.25">
      <c r="A82" t="str">
        <f>IF(Table15[[#This Row],[IDENTICAL]]="","","@PART["&amp;Table15[[#This Row],[Name]]&amp;"]:FOR[xxxRP0]
{
    %identicalParts = "&amp;Table15[[#This Row],[IDENTICAL]]&amp;"
}")</f>
        <v/>
      </c>
    </row>
    <row r="83" spans="1:1" x14ac:dyDescent="0.25">
      <c r="A83" t="str">
        <f>IF(Table15[[#This Row],[IDENTICAL]]="","","@PART["&amp;Table15[[#This Row],[Name]]&amp;"]:FOR[xxxRP0]
{
    %identicalParts = "&amp;Table15[[#This Row],[IDENTICAL]]&amp;"
}")</f>
        <v/>
      </c>
    </row>
    <row r="84" spans="1:1" x14ac:dyDescent="0.25">
      <c r="A84" t="str">
        <f>IF(Table15[[#This Row],[IDENTICAL]]="","","@PART["&amp;Table15[[#This Row],[Name]]&amp;"]:FOR[xxxRP0]
{
    %identicalParts = "&amp;Table15[[#This Row],[IDENTICAL]]&amp;"
}")</f>
        <v/>
      </c>
    </row>
    <row r="85" spans="1:1" x14ac:dyDescent="0.25">
      <c r="A85" t="str">
        <f>IF(Table15[[#This Row],[IDENTICAL]]="","","@PART["&amp;Table15[[#This Row],[Name]]&amp;"]:FOR[xxxRP0]
{
    %identicalParts = "&amp;Table15[[#This Row],[IDENTICAL]]&amp;"
}")</f>
        <v/>
      </c>
    </row>
    <row r="86" spans="1:1" x14ac:dyDescent="0.25">
      <c r="A86" t="str">
        <f>IF(Table15[[#This Row],[IDENTICAL]]="","","@PART["&amp;Table15[[#This Row],[Name]]&amp;"]:FOR[xxxRP0]
{
    %identicalParts = "&amp;Table15[[#This Row],[IDENTICAL]]&amp;"
}")</f>
        <v/>
      </c>
    </row>
    <row r="87" spans="1:1" x14ac:dyDescent="0.25">
      <c r="A87" t="str">
        <f>IF(Table15[[#This Row],[IDENTICAL]]="","","@PART["&amp;Table15[[#This Row],[Name]]&amp;"]:FOR[xxxRP0]
{
    %identicalParts = "&amp;Table15[[#This Row],[IDENTICAL]]&amp;"
}")</f>
        <v/>
      </c>
    </row>
    <row r="88" spans="1:1" x14ac:dyDescent="0.25">
      <c r="A88" t="str">
        <f>IF(Table15[[#This Row],[IDENTICAL]]="","","@PART["&amp;Table15[[#This Row],[Name]]&amp;"]:FOR[xxxRP0]
{
    %identicalParts = "&amp;Table15[[#This Row],[IDENTICAL]]&amp;"
}")</f>
        <v/>
      </c>
    </row>
    <row r="89" spans="1:1" x14ac:dyDescent="0.25">
      <c r="A89" t="str">
        <f>IF(Table15[[#This Row],[IDENTICAL]]="","","@PART["&amp;Table15[[#This Row],[Name]]&amp;"]:FOR[xxxRP0]
{
    %identicalParts = "&amp;Table15[[#This Row],[IDENTICAL]]&amp;"
}")</f>
        <v/>
      </c>
    </row>
    <row r="90" spans="1:1" x14ac:dyDescent="0.25">
      <c r="A90" t="str">
        <f>IF(Table15[[#This Row],[IDENTICAL]]="","","@PART["&amp;Table15[[#This Row],[Name]]&amp;"]:FOR[xxxRP0]
{
    %identicalParts = "&amp;Table15[[#This Row],[IDENTICAL]]&amp;"
}")</f>
        <v/>
      </c>
    </row>
    <row r="91" spans="1:1" x14ac:dyDescent="0.25">
      <c r="A91" t="str">
        <f>IF(Table15[[#This Row],[IDENTICAL]]="","","@PART["&amp;Table15[[#This Row],[Name]]&amp;"]:FOR[xxxRP0]
{
    %identicalParts = "&amp;Table15[[#This Row],[IDENTICAL]]&amp;"
}")</f>
        <v/>
      </c>
    </row>
    <row r="92" spans="1:1" x14ac:dyDescent="0.25">
      <c r="A92" t="str">
        <f>IF(Table15[[#This Row],[IDENTICAL]]="","","@PART["&amp;Table15[[#This Row],[Name]]&amp;"]:FOR[xxxRP0]
{
    %identicalParts = "&amp;Table15[[#This Row],[IDENTICAL]]&amp;"
}")</f>
        <v/>
      </c>
    </row>
    <row r="93" spans="1:1" x14ac:dyDescent="0.25">
      <c r="A93" t="str">
        <f>IF(Table15[[#This Row],[IDENTICAL]]="","","@PART["&amp;Table15[[#This Row],[Name]]&amp;"]:FOR[xxxRP0]
{
    %identicalParts = "&amp;Table15[[#This Row],[IDENTICAL]]&amp;"
}")</f>
        <v/>
      </c>
    </row>
    <row r="94" spans="1:1" x14ac:dyDescent="0.25">
      <c r="A94" t="str">
        <f>IF(Table15[[#This Row],[IDENTICAL]]="","","@PART["&amp;Table15[[#This Row],[Name]]&amp;"]:FOR[xxxRP0]
{
    %identicalParts = "&amp;Table15[[#This Row],[IDENTICAL]]&amp;"
}")</f>
        <v/>
      </c>
    </row>
    <row r="95" spans="1:1" x14ac:dyDescent="0.25">
      <c r="A95" t="str">
        <f>IF(Table15[[#This Row],[IDENTICAL]]="","","@PART["&amp;Table15[[#This Row],[Name]]&amp;"]:FOR[xxxRP0]
{
    %identicalParts = "&amp;Table15[[#This Row],[IDENTICAL]]&amp;"
}")</f>
        <v/>
      </c>
    </row>
    <row r="96" spans="1:1" x14ac:dyDescent="0.25">
      <c r="A96" t="str">
        <f>IF(Table15[[#This Row],[IDENTICAL]]="","","@PART["&amp;Table15[[#This Row],[Name]]&amp;"]:FOR[xxxRP0]
{
    %identicalParts = "&amp;Table15[[#This Row],[IDENTICAL]]&amp;"
}")</f>
        <v>@PART[ROAerobeeSustainer]:FOR[xxxRP0]
{
    %identicalParts = ROAerobeeSustainer,taerobee_aerobee
}</v>
      </c>
    </row>
    <row r="97" spans="1:1" x14ac:dyDescent="0.25">
      <c r="A97" t="str">
        <f>IF(Table15[[#This Row],[IDENTICAL]]="","","@PART["&amp;Table15[[#This Row],[Name]]&amp;"]:FOR[xxxRP0]
{
    %identicalParts = "&amp;Table15[[#This Row],[IDENTICAL]]&amp;"
}")</f>
        <v>@PART[taerobee_aerobee]:FOR[xxxRP0]
{
    %identicalParts = ROAerobeeSustainer,taerobee_aerobee
}</v>
      </c>
    </row>
    <row r="98" spans="1:1" x14ac:dyDescent="0.25">
      <c r="A98" t="str">
        <f>IF(Table15[[#This Row],[IDENTICAL]]="","","@PART["&amp;Table15[[#This Row],[Name]]&amp;"]:FOR[xxxRP0]
{
    %identicalParts = "&amp;Table15[[#This Row],[IDENTICAL]]&amp;"
}")</f>
        <v/>
      </c>
    </row>
    <row r="99" spans="1:1" x14ac:dyDescent="0.25">
      <c r="A99" t="str">
        <f>IF(Table15[[#This Row],[IDENTICAL]]="","","@PART["&amp;Table15[[#This Row],[Name]]&amp;"]:FOR[xxxRP0]
{
    %identicalParts = "&amp;Table15[[#This Row],[IDENTICAL]]&amp;"
}")</f>
        <v/>
      </c>
    </row>
    <row r="100" spans="1:1" x14ac:dyDescent="0.25">
      <c r="A100" t="str">
        <f>IF(Table15[[#This Row],[IDENTICAL]]="","","@PART["&amp;Table15[[#This Row],[Name]]&amp;"]:FOR[xxxRP0]
{
    %identicalParts = "&amp;Table15[[#This Row],[IDENTICAL]]&amp;"
}")</f>
        <v/>
      </c>
    </row>
    <row r="101" spans="1:1" x14ac:dyDescent="0.25">
      <c r="A101" t="str">
        <f>IF(Table15[[#This Row],[IDENTICAL]]="","","@PART["&amp;Table15[[#This Row],[Name]]&amp;"]:FOR[xxxRP0]
{
    %identicalParts = "&amp;Table15[[#This Row],[IDENTICAL]]&amp;"
}")</f>
        <v/>
      </c>
    </row>
    <row r="102" spans="1:1" x14ac:dyDescent="0.25">
      <c r="A102" t="str">
        <f>IF(Table15[[#This Row],[IDENTICAL]]="","","@PART["&amp;Table15[[#This Row],[Name]]&amp;"]:FOR[xxxRP0]
{
    %identicalParts = "&amp;Table15[[#This Row],[IDENTICAL]]&amp;"
}")</f>
        <v/>
      </c>
    </row>
    <row r="103" spans="1:1" x14ac:dyDescent="0.25">
      <c r="A103" t="str">
        <f>IF(Table15[[#This Row],[IDENTICAL]]="","","@PART["&amp;Table15[[#This Row],[Name]]&amp;"]:FOR[xxxRP0]
{
    %identicalParts = "&amp;Table15[[#This Row],[IDENTICAL]]&amp;"
}")</f>
        <v/>
      </c>
    </row>
    <row r="104" spans="1:1" x14ac:dyDescent="0.25">
      <c r="A104" t="str">
        <f>IF(Table15[[#This Row],[IDENTICAL]]="","","@PART["&amp;Table15[[#This Row],[Name]]&amp;"]:FOR[xxxRP0]
{
    %identicalParts = "&amp;Table15[[#This Row],[IDENTICAL]]&amp;"
}")</f>
        <v/>
      </c>
    </row>
    <row r="105" spans="1:1" x14ac:dyDescent="0.25">
      <c r="A105" t="str">
        <f>IF(Table15[[#This Row],[IDENTICAL]]="","","@PART["&amp;Table15[[#This Row],[Name]]&amp;"]:FOR[xxxRP0]
{
    %identicalParts = "&amp;Table15[[#This Row],[IDENTICAL]]&amp;"
}")</f>
        <v/>
      </c>
    </row>
    <row r="106" spans="1:1" x14ac:dyDescent="0.25">
      <c r="A106" t="str">
        <f>IF(Table15[[#This Row],[IDENTICAL]]="","","@PART["&amp;Table15[[#This Row],[Name]]&amp;"]:FOR[xxxRP0]
{
    %identicalParts = "&amp;Table15[[#This Row],[IDENTICAL]]&amp;"
}")</f>
        <v/>
      </c>
    </row>
    <row r="107" spans="1:1" x14ac:dyDescent="0.25">
      <c r="A107" t="str">
        <f>IF(Table15[[#This Row],[IDENTICAL]]="","","@PART["&amp;Table15[[#This Row],[Name]]&amp;"]:FOR[xxxRP0]
{
    %identicalParts = "&amp;Table15[[#This Row],[IDENTICAL]]&amp;"
}")</f>
        <v/>
      </c>
    </row>
    <row r="108" spans="1:1" x14ac:dyDescent="0.25">
      <c r="A108" t="str">
        <f>IF(Table15[[#This Row],[IDENTICAL]]="","","@PART["&amp;Table15[[#This Row],[Name]]&amp;"]:FOR[xxxRP0]
{
    %identicalParts = "&amp;Table15[[#This Row],[IDENTICAL]]&amp;"
}")</f>
        <v/>
      </c>
    </row>
    <row r="109" spans="1:1" x14ac:dyDescent="0.25">
      <c r="A109" t="str">
        <f>IF(Table15[[#This Row],[IDENTICAL]]="","","@PART["&amp;Table15[[#This Row],[Name]]&amp;"]:FOR[xxxRP0]
{
    %identicalParts = "&amp;Table15[[#This Row],[IDENTICAL]]&amp;"
}")</f>
        <v/>
      </c>
    </row>
    <row r="110" spans="1:1" x14ac:dyDescent="0.25">
      <c r="A110" t="str">
        <f>IF(Table15[[#This Row],[IDENTICAL]]="","","@PART["&amp;Table15[[#This Row],[Name]]&amp;"]:FOR[xxxRP0]
{
    %identicalParts = "&amp;Table15[[#This Row],[IDENTICAL]]&amp;"
}")</f>
        <v/>
      </c>
    </row>
    <row r="111" spans="1:1" x14ac:dyDescent="0.25">
      <c r="A111" t="str">
        <f>IF(Table15[[#This Row],[IDENTICAL]]="","","@PART["&amp;Table15[[#This Row],[Name]]&amp;"]:FOR[xxxRP0]
{
    %identicalParts = "&amp;Table15[[#This Row],[IDENTICAL]]&amp;"
}")</f>
        <v/>
      </c>
    </row>
    <row r="112" spans="1:1" x14ac:dyDescent="0.25">
      <c r="A112" t="str">
        <f>IF(Table15[[#This Row],[IDENTICAL]]="","","@PART["&amp;Table15[[#This Row],[Name]]&amp;"]:FOR[xxxRP0]
{
    %identicalParts = "&amp;Table15[[#This Row],[IDENTICAL]]&amp;"
}")</f>
        <v/>
      </c>
    </row>
    <row r="113" spans="1:1" x14ac:dyDescent="0.25">
      <c r="A113" t="str">
        <f>IF(Table15[[#This Row],[IDENTICAL]]="","","@PART["&amp;Table15[[#This Row],[Name]]&amp;"]:FOR[xxxRP0]
{
    %identicalParts = "&amp;Table15[[#This Row],[IDENTICAL]]&amp;"
}")</f>
        <v/>
      </c>
    </row>
    <row r="114" spans="1:1" x14ac:dyDescent="0.25">
      <c r="A114" t="str">
        <f>IF(Table15[[#This Row],[IDENTICAL]]="","","@PART["&amp;Table15[[#This Row],[Name]]&amp;"]:FOR[xxxRP0]
{
    %identicalParts = "&amp;Table15[[#This Row],[IDENTICAL]]&amp;"
}")</f>
        <v/>
      </c>
    </row>
    <row r="115" spans="1:1" x14ac:dyDescent="0.25">
      <c r="A115" t="str">
        <f>IF(Table15[[#This Row],[IDENTICAL]]="","","@PART["&amp;Table15[[#This Row],[Name]]&amp;"]:FOR[xxxRP0]
{
    %identicalParts = "&amp;Table15[[#This Row],[IDENTICAL]]&amp;"
}")</f>
        <v/>
      </c>
    </row>
    <row r="116" spans="1:1" x14ac:dyDescent="0.25">
      <c r="A116" t="str">
        <f>IF(Table15[[#This Row],[IDENTICAL]]="","","@PART["&amp;Table15[[#This Row],[Name]]&amp;"]:FOR[xxxRP0]
{
    %identicalParts = "&amp;Table15[[#This Row],[IDENTICAL]]&amp;"
}")</f>
        <v/>
      </c>
    </row>
    <row r="117" spans="1:1" x14ac:dyDescent="0.25">
      <c r="A117" t="str">
        <f>IF(Table15[[#This Row],[IDENTICAL]]="","","@PART["&amp;Table15[[#This Row],[Name]]&amp;"]:FOR[xxxRP0]
{
    %identicalParts = "&amp;Table15[[#This Row],[IDENTICAL]]&amp;"
}")</f>
        <v/>
      </c>
    </row>
    <row r="118" spans="1:1" x14ac:dyDescent="0.25">
      <c r="A118" t="str">
        <f>IF(Table15[[#This Row],[IDENTICAL]]="","","@PART["&amp;Table15[[#This Row],[Name]]&amp;"]:FOR[xxxRP0]
{
    %identicalParts = "&amp;Table15[[#This Row],[IDENTICAL]]&amp;"
}")</f>
        <v/>
      </c>
    </row>
    <row r="119" spans="1:1" x14ac:dyDescent="0.25">
      <c r="A119" t="str">
        <f>IF(Table15[[#This Row],[IDENTICAL]]="","","@PART["&amp;Table15[[#This Row],[Name]]&amp;"]:FOR[xxxRP0]
{
    %identicalParts = "&amp;Table15[[#This Row],[IDENTICAL]]&amp;"
}")</f>
        <v/>
      </c>
    </row>
    <row r="120" spans="1:1" x14ac:dyDescent="0.25">
      <c r="A120" t="str">
        <f>IF(Table15[[#This Row],[IDENTICAL]]="","","@PART["&amp;Table15[[#This Row],[Name]]&amp;"]:FOR[xxxRP0]
{
    %identicalParts = "&amp;Table15[[#This Row],[IDENTICAL]]&amp;"
}")</f>
        <v/>
      </c>
    </row>
    <row r="121" spans="1:1" x14ac:dyDescent="0.25">
      <c r="A121" t="str">
        <f>IF(Table15[[#This Row],[IDENTICAL]]="","","@PART["&amp;Table15[[#This Row],[Name]]&amp;"]:FOR[xxxRP0]
{
    %identicalParts = "&amp;Table15[[#This Row],[IDENTICAL]]&amp;"
}")</f>
        <v/>
      </c>
    </row>
    <row r="122" spans="1:1" x14ac:dyDescent="0.25">
      <c r="A122" t="str">
        <f>IF(Table15[[#This Row],[IDENTICAL]]="","","@PART["&amp;Table15[[#This Row],[Name]]&amp;"]:FOR[xxxRP0]
{
    %identicalParts = "&amp;Table15[[#This Row],[IDENTICAL]]&amp;"
}")</f>
        <v/>
      </c>
    </row>
    <row r="123" spans="1:1" x14ac:dyDescent="0.25">
      <c r="A123" t="str">
        <f>IF(Table15[[#This Row],[IDENTICAL]]="","","@PART["&amp;Table15[[#This Row],[Name]]&amp;"]:FOR[xxxRP0]
{
    %identicalParts = "&amp;Table15[[#This Row],[IDENTICAL]]&amp;"
}")</f>
        <v/>
      </c>
    </row>
    <row r="124" spans="1:1" x14ac:dyDescent="0.25">
      <c r="A124" t="str">
        <f>IF(Table15[[#This Row],[IDENTICAL]]="","","@PART["&amp;Table15[[#This Row],[Name]]&amp;"]:FOR[xxxRP0]
{
    %identicalParts = "&amp;Table15[[#This Row],[IDENTICAL]]&amp;"
}")</f>
        <v/>
      </c>
    </row>
    <row r="125" spans="1:1" x14ac:dyDescent="0.25">
      <c r="A125" t="str">
        <f>IF(Table15[[#This Row],[IDENTICAL]]="","","@PART["&amp;Table15[[#This Row],[Name]]&amp;"]:FOR[xxxRP0]
{
    %identicalParts = "&amp;Table15[[#This Row],[IDENTICAL]]&amp;"
}")</f>
        <v/>
      </c>
    </row>
    <row r="126" spans="1:1" x14ac:dyDescent="0.25">
      <c r="A126" t="str">
        <f>IF(Table15[[#This Row],[IDENTICAL]]="","","@PART["&amp;Table15[[#This Row],[Name]]&amp;"]:FOR[xxxRP0]
{
    %identicalParts = "&amp;Table15[[#This Row],[IDENTICAL]]&amp;"
}")</f>
        <v/>
      </c>
    </row>
    <row r="127" spans="1:1" x14ac:dyDescent="0.25">
      <c r="A127" t="str">
        <f>IF(Table15[[#This Row],[IDENTICAL]]="","","@PART["&amp;Table15[[#This Row],[Name]]&amp;"]:FOR[xxxRP0]
{
    %identicalParts = "&amp;Table15[[#This Row],[IDENTICAL]]&amp;"
}")</f>
        <v/>
      </c>
    </row>
    <row r="128" spans="1:1" x14ac:dyDescent="0.25">
      <c r="A128" t="str">
        <f>IF(Table15[[#This Row],[IDENTICAL]]="","","@PART["&amp;Table15[[#This Row],[Name]]&amp;"]:FOR[xxxRP0]
{
    %identicalParts = "&amp;Table15[[#This Row],[IDENTICAL]]&amp;"
}")</f>
        <v/>
      </c>
    </row>
    <row r="129" spans="1:1" x14ac:dyDescent="0.25">
      <c r="A129" t="str">
        <f>IF(Table15[[#This Row],[IDENTICAL]]="","","@PART["&amp;Table15[[#This Row],[Name]]&amp;"]:FOR[xxxRP0]
{
    %identicalParts = "&amp;Table15[[#This Row],[IDENTICAL]]&amp;"
}")</f>
        <v/>
      </c>
    </row>
    <row r="130" spans="1:1" x14ac:dyDescent="0.25">
      <c r="A130" t="str">
        <f>IF(Table15[[#This Row],[IDENTICAL]]="","","@PART["&amp;Table15[[#This Row],[Name]]&amp;"]:FOR[xxxRP0]
{
    %identicalParts = "&amp;Table15[[#This Row],[IDENTICAL]]&amp;"
}")</f>
        <v/>
      </c>
    </row>
    <row r="131" spans="1:1" x14ac:dyDescent="0.25">
      <c r="A131" t="str">
        <f>IF(Table15[[#This Row],[IDENTICAL]]="","","@PART["&amp;Table15[[#This Row],[Name]]&amp;"]:FOR[xxxRP0]
{
    %identicalParts = "&amp;Table15[[#This Row],[IDENTICAL]]&amp;"
}")</f>
        <v/>
      </c>
    </row>
    <row r="132" spans="1:1" x14ac:dyDescent="0.25">
      <c r="A132" t="str">
        <f>IF(Table15[[#This Row],[IDENTICAL]]="","","@PART["&amp;Table15[[#This Row],[Name]]&amp;"]:FOR[xxxRP0]
{
    %identicalParts = "&amp;Table15[[#This Row],[IDENTICAL]]&amp;"
}")</f>
        <v/>
      </c>
    </row>
    <row r="133" spans="1:1" x14ac:dyDescent="0.25">
      <c r="A133" t="str">
        <f>IF(Table15[[#This Row],[IDENTICAL]]="","","@PART["&amp;Table15[[#This Row],[Name]]&amp;"]:FOR[xxxRP0]
{
    %identicalParts = "&amp;Table15[[#This Row],[IDENTICAL]]&amp;"
}")</f>
        <v/>
      </c>
    </row>
    <row r="134" spans="1:1" x14ac:dyDescent="0.25">
      <c r="A134" t="str">
        <f>IF(Table15[[#This Row],[IDENTICAL]]="","","@PART["&amp;Table15[[#This Row],[Name]]&amp;"]:FOR[xxxRP0]
{
    %identicalParts = "&amp;Table15[[#This Row],[IDENTICAL]]&amp;"
}")</f>
        <v/>
      </c>
    </row>
    <row r="135" spans="1:1" x14ac:dyDescent="0.25">
      <c r="A135" t="str">
        <f>IF(Table15[[#This Row],[IDENTICAL]]="","","@PART["&amp;Table15[[#This Row],[Name]]&amp;"]:FOR[xxxRP0]
{
    %identicalParts = "&amp;Table15[[#This Row],[IDENTICAL]]&amp;"
}")</f>
        <v>@PART[RP0probeAvionics1-5m]:FOR[xxxRP0]
{
    %identicalParts = RP0probeAvionics1-5m,bluedog_agenaProbeCore
}</v>
      </c>
    </row>
    <row r="136" spans="1:1" x14ac:dyDescent="0.25">
      <c r="A136" t="str">
        <f>IF(Table15[[#This Row],[IDENTICAL]]="","","@PART["&amp;Table15[[#This Row],[Name]]&amp;"]:FOR[xxxRP0]
{
    %identicalParts = "&amp;Table15[[#This Row],[IDENTICAL]]&amp;"
}")</f>
        <v>@PART[bluedog_agenaProbeCore]:FOR[xxxRP0]
{
    %identicalParts = RP0probeAvionics1-5m,bluedog_agenaProbeCore
}</v>
      </c>
    </row>
    <row r="137" spans="1:1" x14ac:dyDescent="0.25">
      <c r="A137" t="str">
        <f>IF(Table15[[#This Row],[IDENTICAL]]="","","@PART["&amp;Table15[[#This Row],[Name]]&amp;"]:FOR[xxxRP0]
{
    %identicalParts = "&amp;Table15[[#This Row],[IDENTICAL]]&amp;"
}")</f>
        <v/>
      </c>
    </row>
    <row r="138" spans="1:1" x14ac:dyDescent="0.25">
      <c r="A138" t="str">
        <f>IF(Table15[[#This Row],[IDENTICAL]]="","","@PART["&amp;Table15[[#This Row],[Name]]&amp;"]:FOR[xxxRP0]
{
    %identicalParts = "&amp;Table15[[#This Row],[IDENTICAL]]&amp;"
}")</f>
        <v/>
      </c>
    </row>
    <row r="139" spans="1:1" x14ac:dyDescent="0.25">
      <c r="A139" t="str">
        <f>IF(Table15[[#This Row],[IDENTICAL]]="","","@PART["&amp;Table15[[#This Row],[Name]]&amp;"]:FOR[xxxRP0]
{
    %identicalParts = "&amp;Table15[[#This Row],[IDENTICAL]]&amp;"
}")</f>
        <v/>
      </c>
    </row>
    <row r="140" spans="1:1" x14ac:dyDescent="0.25">
      <c r="A140" t="str">
        <f>IF(Table15[[#This Row],[IDENTICAL]]="","","@PART["&amp;Table15[[#This Row],[Name]]&amp;"]:FOR[xxxRP0]
{
    %identicalParts = "&amp;Table15[[#This Row],[IDENTICAL]]&amp;"
}")</f>
        <v/>
      </c>
    </row>
    <row r="141" spans="1:1" x14ac:dyDescent="0.25">
      <c r="A141" t="str">
        <f>IF(Table15[[#This Row],[IDENTICAL]]="","","@PART["&amp;Table15[[#This Row],[Name]]&amp;"]:FOR[xxxRP0]
{
    %identicalParts = "&amp;Table15[[#This Row],[IDENTICAL]]&amp;"
}")</f>
        <v/>
      </c>
    </row>
    <row r="142" spans="1:1" x14ac:dyDescent="0.25">
      <c r="A142" t="str">
        <f>IF(Table15[[#This Row],[IDENTICAL]]="","","@PART["&amp;Table15[[#This Row],[Name]]&amp;"]:FOR[xxxRP0]
{
    %identicalParts = "&amp;Table15[[#This Row],[IDENTICAL]]&amp;"
}")</f>
        <v/>
      </c>
    </row>
    <row r="143" spans="1:1" x14ac:dyDescent="0.25">
      <c r="A143" t="str">
        <f>IF(Table15[[#This Row],[IDENTICAL]]="","","@PART["&amp;Table15[[#This Row],[Name]]&amp;"]:FOR[xxxRP0]
{
    %identicalParts = "&amp;Table15[[#This Row],[IDENTICAL]]&amp;"
}")</f>
        <v/>
      </c>
    </row>
    <row r="144" spans="1:1" x14ac:dyDescent="0.25">
      <c r="A144" t="str">
        <f>IF(Table15[[#This Row],[IDENTICAL]]="","","@PART["&amp;Table15[[#This Row],[Name]]&amp;"]:FOR[xxxRP0]
{
    %identicalParts = "&amp;Table15[[#This Row],[IDENTICAL]]&amp;"
}")</f>
        <v/>
      </c>
    </row>
    <row r="145" spans="1:1" x14ac:dyDescent="0.25">
      <c r="A145" t="str">
        <f>IF(Table15[[#This Row],[IDENTICAL]]="","","@PART["&amp;Table15[[#This Row],[Name]]&amp;"]:FOR[xxxRP0]
{
    %identicalParts = "&amp;Table15[[#This Row],[IDENTICAL]]&amp;"
}")</f>
        <v/>
      </c>
    </row>
    <row r="146" spans="1:1" x14ac:dyDescent="0.25">
      <c r="A146" t="str">
        <f>IF(Table15[[#This Row],[IDENTICAL]]="","","@PART["&amp;Table15[[#This Row],[Name]]&amp;"]:FOR[xxxRP0]
{
    %identicalParts = "&amp;Table15[[#This Row],[IDENTICAL]]&amp;"
}")</f>
        <v/>
      </c>
    </row>
    <row r="147" spans="1:1" x14ac:dyDescent="0.25">
      <c r="A147" t="str">
        <f>IF(Table15[[#This Row],[IDENTICAL]]="","","@PART["&amp;Table15[[#This Row],[Name]]&amp;"]:FOR[xxxRP0]
{
    %identicalParts = "&amp;Table15[[#This Row],[IDENTICAL]]&amp;"
}")</f>
        <v/>
      </c>
    </row>
    <row r="148" spans="1:1" x14ac:dyDescent="0.25">
      <c r="A148" t="str">
        <f>IF(Table15[[#This Row],[IDENTICAL]]="","","@PART["&amp;Table15[[#This Row],[Name]]&amp;"]:FOR[xxxRP0]
{
    %identicalParts = "&amp;Table15[[#This Row],[IDENTICAL]]&amp;"
}")</f>
        <v/>
      </c>
    </row>
    <row r="149" spans="1:1" x14ac:dyDescent="0.25">
      <c r="A149" t="str">
        <f>IF(Table15[[#This Row],[IDENTICAL]]="","","@PART["&amp;Table15[[#This Row],[Name]]&amp;"]:FOR[xxxRP0]
{
    %identicalParts = "&amp;Table15[[#This Row],[IDENTICAL]]&amp;"
}")</f>
        <v/>
      </c>
    </row>
    <row r="150" spans="1:1" x14ac:dyDescent="0.25">
      <c r="A150" t="str">
        <f>IF(Table15[[#This Row],[IDENTICAL]]="","","@PART["&amp;Table15[[#This Row],[Name]]&amp;"]:FOR[xxxRP0]
{
    %identicalParts = "&amp;Table15[[#This Row],[IDENTICAL]]&amp;"
}")</f>
        <v>@PART[bluedog_AgenaD]:FOR[xxxRP0]
{
    %identicalParts = bluedog_AgenaD,FASAAgena_Engine_FP
}</v>
      </c>
    </row>
    <row r="151" spans="1:1" x14ac:dyDescent="0.25">
      <c r="A151" t="str">
        <f>IF(Table15[[#This Row],[IDENTICAL]]="","","@PART["&amp;Table15[[#This Row],[Name]]&amp;"]:FOR[xxxRP0]
{
    %identicalParts = "&amp;Table15[[#This Row],[IDENTICAL]]&amp;"
}")</f>
        <v/>
      </c>
    </row>
    <row r="152" spans="1:1" x14ac:dyDescent="0.25">
      <c r="A152" t="str">
        <f>IF(Table15[[#This Row],[IDENTICAL]]="","","@PART["&amp;Table15[[#This Row],[Name]]&amp;"]:FOR[xxxRP0]
{
    %identicalParts = "&amp;Table15[[#This Row],[IDENTICAL]]&amp;"
}")</f>
        <v>@PART[FASAAgena_Engine_FP]:FOR[xxxRP0]
{
    %identicalParts = bluedog_AgenaD,FASAAgena_Engine_FP
}</v>
      </c>
    </row>
    <row r="153" spans="1:1" x14ac:dyDescent="0.25">
      <c r="A153" t="str">
        <f>IF(Table15[[#This Row],[IDENTICAL]]="","","@PART["&amp;Table15[[#This Row],[Name]]&amp;"]:FOR[xxxRP0]
{
    %identicalParts = "&amp;Table15[[#This Row],[IDENTICAL]]&amp;"
}")</f>
        <v/>
      </c>
    </row>
    <row r="154" spans="1:1" x14ac:dyDescent="0.25">
      <c r="A154" t="str">
        <f>IF(Table15[[#This Row],[IDENTICAL]]="","","@PART["&amp;Table15[[#This Row],[Name]]&amp;"]:FOR[xxxRP0]
{
    %identicalParts = "&amp;Table15[[#This Row],[IDENTICAL]]&amp;"
}")</f>
        <v/>
      </c>
    </row>
    <row r="155" spans="1:1" x14ac:dyDescent="0.25">
      <c r="A155" t="str">
        <f>IF(Table15[[#This Row],[IDENTICAL]]="","","@PART["&amp;Table15[[#This Row],[Name]]&amp;"]:FOR[xxxRP0]
{
    %identicalParts = "&amp;Table15[[#This Row],[IDENTICAL]]&amp;"
}")</f>
        <v/>
      </c>
    </row>
    <row r="156" spans="1:1" x14ac:dyDescent="0.25">
      <c r="A156" t="str">
        <f>IF(Table15[[#This Row],[IDENTICAL]]="","","@PART["&amp;Table15[[#This Row],[Name]]&amp;"]:FOR[xxxRP0]
{
    %identicalParts = "&amp;Table15[[#This Row],[IDENTICAL]]&amp;"
}")</f>
        <v/>
      </c>
    </row>
    <row r="157" spans="1:1" x14ac:dyDescent="0.25">
      <c r="A157" t="str">
        <f>IF(Table15[[#This Row],[IDENTICAL]]="","","@PART["&amp;Table15[[#This Row],[Name]]&amp;"]:FOR[xxxRP0]
{
    %identicalParts = "&amp;Table15[[#This Row],[IDENTICAL]]&amp;"
}")</f>
        <v/>
      </c>
    </row>
    <row r="158" spans="1:1" x14ac:dyDescent="0.25">
      <c r="A158" t="str">
        <f>IF(Table15[[#This Row],[IDENTICAL]]="","","@PART["&amp;Table15[[#This Row],[Name]]&amp;"]:FOR[xxxRP0]
{
    %identicalParts = "&amp;Table15[[#This Row],[IDENTICAL]]&amp;"
}")</f>
        <v/>
      </c>
    </row>
    <row r="159" spans="1:1" x14ac:dyDescent="0.25">
      <c r="A159" t="str">
        <f>IF(Table15[[#This Row],[IDENTICAL]]="","","@PART["&amp;Table15[[#This Row],[Name]]&amp;"]:FOR[xxxRP0]
{
    %identicalParts = "&amp;Table15[[#This Row],[IDENTICAL]]&amp;"
}")</f>
        <v/>
      </c>
    </row>
    <row r="160" spans="1:1" x14ac:dyDescent="0.25">
      <c r="A160" t="str">
        <f>IF(Table15[[#This Row],[IDENTICAL]]="","","@PART["&amp;Table15[[#This Row],[Name]]&amp;"]:FOR[xxxRP0]
{
    %identicalParts = "&amp;Table15[[#This Row],[IDENTICAL]]&amp;"
}")</f>
        <v/>
      </c>
    </row>
    <row r="161" spans="1:1" x14ac:dyDescent="0.25">
      <c r="A161" t="str">
        <f>IF(Table15[[#This Row],[IDENTICAL]]="","","@PART["&amp;Table15[[#This Row],[Name]]&amp;"]:FOR[xxxRP0]
{
    %identicalParts = "&amp;Table15[[#This Row],[IDENTICAL]]&amp;"
}")</f>
        <v/>
      </c>
    </row>
    <row r="162" spans="1:1" x14ac:dyDescent="0.25">
      <c r="A162" t="str">
        <f>IF(Table15[[#This Row],[IDENTICAL]]="","","@PART["&amp;Table15[[#This Row],[Name]]&amp;"]:FOR[xxxRP0]
{
    %identicalParts = "&amp;Table15[[#This Row],[IDENTICAL]]&amp;"
}")</f>
        <v/>
      </c>
    </row>
    <row r="163" spans="1:1" x14ac:dyDescent="0.25">
      <c r="A163" t="str">
        <f>IF(Table15[[#This Row],[IDENTICAL]]="","","@PART["&amp;Table15[[#This Row],[Name]]&amp;"]:FOR[xxxRP0]
{
    %identicalParts = "&amp;Table15[[#This Row],[IDENTICAL]]&amp;"
}")</f>
        <v/>
      </c>
    </row>
    <row r="164" spans="1:1" x14ac:dyDescent="0.25">
      <c r="A164" t="str">
        <f>IF(Table15[[#This Row],[IDENTICAL]]="","","@PART["&amp;Table15[[#This Row],[Name]]&amp;"]:FOR[xxxRP0]
{
    %identicalParts = "&amp;Table15[[#This Row],[IDENTICAL]]&amp;"
}")</f>
        <v/>
      </c>
    </row>
    <row r="165" spans="1:1" x14ac:dyDescent="0.25">
      <c r="A165" t="str">
        <f>IF(Table15[[#This Row],[IDENTICAL]]="","","@PART["&amp;Table15[[#This Row],[Name]]&amp;"]:FOR[xxxRP0]
{
    %identicalParts = "&amp;Table15[[#This Row],[IDENTICAL]]&amp;"
}")</f>
        <v/>
      </c>
    </row>
    <row r="166" spans="1:1" x14ac:dyDescent="0.25">
      <c r="A166" t="str">
        <f>IF(Table15[[#This Row],[IDENTICAL]]="","","@PART["&amp;Table15[[#This Row],[Name]]&amp;"]:FOR[xxxRP0]
{
    %identicalParts = "&amp;Table15[[#This Row],[IDENTICAL]]&amp;"
}")</f>
        <v/>
      </c>
    </row>
    <row r="167" spans="1:1" x14ac:dyDescent="0.25">
      <c r="A167" t="str">
        <f>IF(Table15[[#This Row],[IDENTICAL]]="","","@PART["&amp;Table15[[#This Row],[Name]]&amp;"]:FOR[xxxRP0]
{
    %identicalParts = "&amp;Table15[[#This Row],[IDENTICAL]]&amp;"
}")</f>
        <v/>
      </c>
    </row>
    <row r="168" spans="1:1" x14ac:dyDescent="0.25">
      <c r="A168" t="str">
        <f>IF(Table15[[#This Row],[IDENTICAL]]="","","@PART["&amp;Table15[[#This Row],[Name]]&amp;"]:FOR[xxxRP0]
{
    %identicalParts = "&amp;Table15[[#This Row],[IDENTICAL]]&amp;"
}")</f>
        <v/>
      </c>
    </row>
    <row r="169" spans="1:1" x14ac:dyDescent="0.25">
      <c r="A169" t="str">
        <f>IF(Table15[[#This Row],[IDENTICAL]]="","","@PART["&amp;Table15[[#This Row],[Name]]&amp;"]:FOR[xxxRP0]
{
    %identicalParts = "&amp;Table15[[#This Row],[IDENTICAL]]&amp;"
}")</f>
        <v/>
      </c>
    </row>
    <row r="170" spans="1:1" x14ac:dyDescent="0.25">
      <c r="A170" t="str">
        <f>IF(Table15[[#This Row],[IDENTICAL]]="","","@PART["&amp;Table15[[#This Row],[Name]]&amp;"]:FOR[xxxRP0]
{
    %identicalParts = "&amp;Table15[[#This Row],[IDENTICAL]]&amp;"
}")</f>
        <v/>
      </c>
    </row>
    <row r="171" spans="1:1" x14ac:dyDescent="0.25">
      <c r="A171" t="str">
        <f>IF(Table15[[#This Row],[IDENTICAL]]="","","@PART["&amp;Table15[[#This Row],[Name]]&amp;"]:FOR[xxxRP0]
{
    %identicalParts = "&amp;Table15[[#This Row],[IDENTICAL]]&amp;"
}")</f>
        <v/>
      </c>
    </row>
    <row r="172" spans="1:1" x14ac:dyDescent="0.25">
      <c r="A172" t="str">
        <f>IF(Table15[[#This Row],[IDENTICAL]]="","","@PART["&amp;Table15[[#This Row],[Name]]&amp;"]:FOR[xxxRP0]
{
    %identicalParts = "&amp;Table15[[#This Row],[IDENTICAL]]&amp;"
}")</f>
        <v/>
      </c>
    </row>
    <row r="173" spans="1:1" x14ac:dyDescent="0.25">
      <c r="A173" t="str">
        <f>IF(Table15[[#This Row],[IDENTICAL]]="","","@PART["&amp;Table15[[#This Row],[Name]]&amp;"]:FOR[xxxRP0]
{
    %identicalParts = "&amp;Table15[[#This Row],[IDENTICAL]]&amp;"
}")</f>
        <v/>
      </c>
    </row>
    <row r="174" spans="1:1" x14ac:dyDescent="0.25">
      <c r="A174" t="str">
        <f>IF(Table15[[#This Row],[IDENTICAL]]="","","@PART["&amp;Table15[[#This Row],[Name]]&amp;"]:FOR[xxxRP0]
{
    %identicalParts = "&amp;Table15[[#This Row],[IDENTICAL]]&amp;"
}")</f>
        <v/>
      </c>
    </row>
    <row r="175" spans="1:1" x14ac:dyDescent="0.25">
      <c r="A175" t="str">
        <f>IF(Table15[[#This Row],[IDENTICAL]]="","","@PART["&amp;Table15[[#This Row],[Name]]&amp;"]:FOR[xxxRP0]
{
    %identicalParts = "&amp;Table15[[#This Row],[IDENTICAL]]&amp;"
}")</f>
        <v/>
      </c>
    </row>
    <row r="176" spans="1:1" x14ac:dyDescent="0.25">
      <c r="A176" t="str">
        <f>IF(Table15[[#This Row],[IDENTICAL]]="","","@PART["&amp;Table15[[#This Row],[Name]]&amp;"]:FOR[xxxRP0]
{
    %identicalParts = "&amp;Table15[[#This Row],[IDENTICAL]]&amp;"
}")</f>
        <v/>
      </c>
    </row>
    <row r="177" spans="1:1" x14ac:dyDescent="0.25">
      <c r="A177" t="str">
        <f>IF(Table15[[#This Row],[IDENTICAL]]="","","@PART["&amp;Table15[[#This Row],[Name]]&amp;"]:FOR[xxxRP0]
{
    %identicalParts = "&amp;Table15[[#This Row],[IDENTICAL]]&amp;"
}")</f>
        <v/>
      </c>
    </row>
    <row r="178" spans="1:1" x14ac:dyDescent="0.25">
      <c r="A178" t="str">
        <f>IF(Table15[[#This Row],[IDENTICAL]]="","","@PART["&amp;Table15[[#This Row],[Name]]&amp;"]:FOR[xxxRP0]
{
    %identicalParts = "&amp;Table15[[#This Row],[IDENTICAL]]&amp;"
}")</f>
        <v>@PART[FASASolarMini]:FOR[xxxRP0]
{
    %identicalParts = FASASolarMini,RO_EarlyTinySolarPanel
}</v>
      </c>
    </row>
    <row r="179" spans="1:1" x14ac:dyDescent="0.25">
      <c r="A179" t="str">
        <f>IF(Table15[[#This Row],[IDENTICAL]]="","","@PART["&amp;Table15[[#This Row],[Name]]&amp;"]:FOR[xxxRP0]
{
    %identicalParts = "&amp;Table15[[#This Row],[IDENTICAL]]&amp;"
}")</f>
        <v/>
      </c>
    </row>
    <row r="180" spans="1:1" x14ac:dyDescent="0.25">
      <c r="A180" t="str">
        <f>IF(Table15[[#This Row],[IDENTICAL]]="","","@PART["&amp;Table15[[#This Row],[Name]]&amp;"]:FOR[xxxRP0]
{
    %identicalParts = "&amp;Table15[[#This Row],[IDENTICAL]]&amp;"
}")</f>
        <v/>
      </c>
    </row>
    <row r="181" spans="1:1" x14ac:dyDescent="0.25">
      <c r="A181" t="str">
        <f>IF(Table15[[#This Row],[IDENTICAL]]="","","@PART["&amp;Table15[[#This Row],[Name]]&amp;"]:FOR[xxxRP0]
{
    %identicalParts = "&amp;Table15[[#This Row],[IDENTICAL]]&amp;"
}")</f>
        <v/>
      </c>
    </row>
    <row r="182" spans="1:1" x14ac:dyDescent="0.25">
      <c r="A182" t="str">
        <f>IF(Table15[[#This Row],[IDENTICAL]]="","","@PART["&amp;Table15[[#This Row],[Name]]&amp;"]:FOR[xxxRP0]
{
    %identicalParts = "&amp;Table15[[#This Row],[IDENTICAL]]&amp;"
}")</f>
        <v/>
      </c>
    </row>
    <row r="183" spans="1:1" x14ac:dyDescent="0.25">
      <c r="A183" t="str">
        <f>IF(Table15[[#This Row],[IDENTICAL]]="","","@PART["&amp;Table15[[#This Row],[Name]]&amp;"]:FOR[xxxRP0]
{
    %identicalParts = "&amp;Table15[[#This Row],[IDENTICAL]]&amp;"
}")</f>
        <v/>
      </c>
    </row>
    <row r="184" spans="1:1" x14ac:dyDescent="0.25">
      <c r="A184" t="str">
        <f>IF(Table15[[#This Row],[IDENTICAL]]="","","@PART["&amp;Table15[[#This Row],[Name]]&amp;"]:FOR[xxxRP0]
{
    %identicalParts = "&amp;Table15[[#This Row],[IDENTICAL]]&amp;"
}")</f>
        <v/>
      </c>
    </row>
    <row r="185" spans="1:1" x14ac:dyDescent="0.25">
      <c r="A185" t="str">
        <f>IF(Table15[[#This Row],[IDENTICAL]]="","","@PART["&amp;Table15[[#This Row],[Name]]&amp;"]:FOR[xxxRP0]
{
    %identicalParts = "&amp;Table15[[#This Row],[IDENTICAL]]&amp;"
}")</f>
        <v/>
      </c>
    </row>
    <row r="186" spans="1:1" x14ac:dyDescent="0.25">
      <c r="A186" t="str">
        <f>IF(Table15[[#This Row],[IDENTICAL]]="","","@PART["&amp;Table15[[#This Row],[Name]]&amp;"]:FOR[xxxRP0]
{
    %identicalParts = "&amp;Table15[[#This Row],[IDENTICAL]]&amp;"
}")</f>
        <v/>
      </c>
    </row>
    <row r="187" spans="1:1" x14ac:dyDescent="0.25">
      <c r="A187" t="str">
        <f>IF(Table15[[#This Row],[IDENTICAL]]="","","@PART["&amp;Table15[[#This Row],[Name]]&amp;"]:FOR[xxxRP0]
{
    %identicalParts = "&amp;Table15[[#This Row],[IDENTICAL]]&amp;"
}")</f>
        <v/>
      </c>
    </row>
    <row r="188" spans="1:1" x14ac:dyDescent="0.25">
      <c r="A188" t="str">
        <f>IF(Table15[[#This Row],[IDENTICAL]]="","","@PART["&amp;Table15[[#This Row],[Name]]&amp;"]:FOR[xxxRP0]
{
    %identicalParts = "&amp;Table15[[#This Row],[IDENTICAL]]&amp;"
}")</f>
        <v/>
      </c>
    </row>
    <row r="189" spans="1:1" x14ac:dyDescent="0.25">
      <c r="A189" t="str">
        <f>IF(Table15[[#This Row],[IDENTICAL]]="","","@PART["&amp;Table15[[#This Row],[Name]]&amp;"]:FOR[xxxRP0]
{
    %identicalParts = "&amp;Table15[[#This Row],[IDENTICAL]]&amp;"
}")</f>
        <v/>
      </c>
    </row>
    <row r="190" spans="1:1" x14ac:dyDescent="0.25">
      <c r="A190" t="str">
        <f>IF(Table15[[#This Row],[IDENTICAL]]="","","@PART["&amp;Table15[[#This Row],[Name]]&amp;"]:FOR[xxxRP0]
{
    %identicalParts = "&amp;Table15[[#This Row],[IDENTICAL]]&amp;"
}")</f>
        <v/>
      </c>
    </row>
    <row r="191" spans="1:1" x14ac:dyDescent="0.25">
      <c r="A191" t="str">
        <f>IF(Table15[[#This Row],[IDENTICAL]]="","","@PART["&amp;Table15[[#This Row],[Name]]&amp;"]:FOR[xxxRP0]
{
    %identicalParts = "&amp;Table15[[#This Row],[IDENTICAL]]&amp;"
}")</f>
        <v/>
      </c>
    </row>
    <row r="192" spans="1:1" x14ac:dyDescent="0.25">
      <c r="A192" t="str">
        <f>IF(Table15[[#This Row],[IDENTICAL]]="","","@PART["&amp;Table15[[#This Row],[Name]]&amp;"]:FOR[xxxRP0]
{
    %identicalParts = "&amp;Table15[[#This Row],[IDENTICAL]]&amp;"
}")</f>
        <v/>
      </c>
    </row>
    <row r="193" spans="1:1" x14ac:dyDescent="0.25">
      <c r="A193" t="str">
        <f>IF(Table15[[#This Row],[IDENTICAL]]="","","@PART["&amp;Table15[[#This Row],[Name]]&amp;"]:FOR[xxxRP0]
{
    %identicalParts = "&amp;Table15[[#This Row],[IDENTICAL]]&amp;"
}")</f>
        <v/>
      </c>
    </row>
    <row r="194" spans="1:1" x14ac:dyDescent="0.25">
      <c r="A194" t="str">
        <f>IF(Table15[[#This Row],[IDENTICAL]]="","","@PART["&amp;Table15[[#This Row],[Name]]&amp;"]:FOR[xxxRP0]
{
    %identicalParts = "&amp;Table15[[#This Row],[IDENTICAL]]&amp;"
}")</f>
        <v/>
      </c>
    </row>
    <row r="195" spans="1:1" x14ac:dyDescent="0.25">
      <c r="A195" t="str">
        <f>IF(Table15[[#This Row],[IDENTICAL]]="","","@PART["&amp;Table15[[#This Row],[Name]]&amp;"]:FOR[xxxRP0]
{
    %identicalParts = "&amp;Table15[[#This Row],[IDENTICAL]]&amp;"
}")</f>
        <v/>
      </c>
    </row>
    <row r="196" spans="1:1" x14ac:dyDescent="0.25">
      <c r="A196" t="str">
        <f>IF(Table15[[#This Row],[IDENTICAL]]="","","@PART["&amp;Table15[[#This Row],[Name]]&amp;"]:FOR[xxxRP0]
{
    %identicalParts = "&amp;Table15[[#This Row],[IDENTICAL]]&amp;"
}")</f>
        <v/>
      </c>
    </row>
    <row r="197" spans="1:1" x14ac:dyDescent="0.25">
      <c r="A197" t="str">
        <f>IF(Table15[[#This Row],[IDENTICAL]]="","","@PART["&amp;Table15[[#This Row],[Name]]&amp;"]:FOR[xxxRP0]
{
    %identicalParts = "&amp;Table15[[#This Row],[IDENTICAL]]&amp;"
}")</f>
        <v>@PART[Thermometermt1]:FOR[xxxRP0]
{
    %identicalParts = sensorThermometer,Thermometermt1
}</v>
      </c>
    </row>
    <row r="198" spans="1:1" x14ac:dyDescent="0.25">
      <c r="A198" t="str">
        <f>IF(Table15[[#This Row],[IDENTICAL]]="","","@PART["&amp;Table15[[#This Row],[Name]]&amp;"]:FOR[xxxRP0]
{
    %identicalParts = "&amp;Table15[[#This Row],[IDENTICAL]]&amp;"
}")</f>
        <v/>
      </c>
    </row>
    <row r="199" spans="1:1" x14ac:dyDescent="0.25">
      <c r="A199" t="str">
        <f>IF(Table15[[#This Row],[IDENTICAL]]="","","@PART["&amp;Table15[[#This Row],[Name]]&amp;"]:FOR[xxxRP0]
{
    %identicalParts = "&amp;Table15[[#This Row],[IDENTICAL]]&amp;"
}")</f>
        <v/>
      </c>
    </row>
    <row r="200" spans="1:1" x14ac:dyDescent="0.25">
      <c r="A200" t="str">
        <f>IF(Table15[[#This Row],[IDENTICAL]]="","","@PART["&amp;Table15[[#This Row],[Name]]&amp;"]:FOR[xxxRP0]
{
    %identicalParts = "&amp;Table15[[#This Row],[IDENTICAL]]&amp;"
}")</f>
        <v/>
      </c>
    </row>
    <row r="201" spans="1:1" x14ac:dyDescent="0.25">
      <c r="A201" t="str">
        <f>IF(Table15[[#This Row],[IDENTICAL]]="","","@PART["&amp;Table15[[#This Row],[Name]]&amp;"]:FOR[xxxRP0]
{
    %identicalParts = "&amp;Table15[[#This Row],[IDENTICAL]]&amp;"
}")</f>
        <v/>
      </c>
    </row>
    <row r="202" spans="1:1" x14ac:dyDescent="0.25">
      <c r="A202" t="str">
        <f>IF(Table15[[#This Row],[IDENTICAL]]="","","@PART["&amp;Table15[[#This Row],[Name]]&amp;"]:FOR[xxxRP0]
{
    %identicalParts = "&amp;Table15[[#This Row],[IDENTICAL]]&amp;"
}")</f>
        <v>@PART[PAPBarometer]:FOR[xxxRP0]
{
    %identicalParts = PAPBarometer,ca_barometer,sensorBarometer
}</v>
      </c>
    </row>
    <row r="203" spans="1:1" x14ac:dyDescent="0.25">
      <c r="A203" t="str">
        <f>IF(Table15[[#This Row],[IDENTICAL]]="","","@PART["&amp;Table15[[#This Row],[Name]]&amp;"]:FOR[xxxRP0]
{
    %identicalParts = "&amp;Table15[[#This Row],[IDENTICAL]]&amp;"
}")</f>
        <v/>
      </c>
    </row>
    <row r="204" spans="1:1" x14ac:dyDescent="0.25">
      <c r="A204" t="str">
        <f>IF(Table15[[#This Row],[IDENTICAL]]="","","@PART["&amp;Table15[[#This Row],[Name]]&amp;"]:FOR[xxxRP0]
{
    %identicalParts = "&amp;Table15[[#This Row],[IDENTICAL]]&amp;"
}")</f>
        <v/>
      </c>
    </row>
    <row r="205" spans="1:1" x14ac:dyDescent="0.25">
      <c r="A205" t="str">
        <f>IF(Table15[[#This Row],[IDENTICAL]]="","","@PART["&amp;Table15[[#This Row],[Name]]&amp;"]:FOR[xxxRP0]
{
    %identicalParts = "&amp;Table15[[#This Row],[IDENTICAL]]&amp;"
}")</f>
        <v/>
      </c>
    </row>
    <row r="206" spans="1:1" x14ac:dyDescent="0.25">
      <c r="A206" t="str">
        <f>IF(Table15[[#This Row],[IDENTICAL]]="","","@PART["&amp;Table15[[#This Row],[Name]]&amp;"]:FOR[xxxRP0]
{
    %identicalParts = "&amp;Table15[[#This Row],[IDENTICAL]]&amp;"
}")</f>
        <v/>
      </c>
    </row>
    <row r="207" spans="1:1" x14ac:dyDescent="0.25">
      <c r="A207" t="str">
        <f>IF(Table15[[#This Row],[IDENTICAL]]="","","@PART["&amp;Table15[[#This Row],[Name]]&amp;"]:FOR[xxxRP0]
{
    %identicalParts = "&amp;Table15[[#This Row],[IDENTICAL]]&amp;"
}")</f>
        <v/>
      </c>
    </row>
    <row r="208" spans="1:1" x14ac:dyDescent="0.25">
      <c r="A208" t="str">
        <f>IF(Table15[[#This Row],[IDENTICAL]]="","","@PART["&amp;Table15[[#This Row],[Name]]&amp;"]:FOR[xxxRP0]
{
    %identicalParts = "&amp;Table15[[#This Row],[IDENTICAL]]&amp;"
}")</f>
        <v/>
      </c>
    </row>
    <row r="209" spans="1:1" x14ac:dyDescent="0.25">
      <c r="A209" t="str">
        <f>IF(Table15[[#This Row],[IDENTICAL]]="","","@PART["&amp;Table15[[#This Row],[Name]]&amp;"]:FOR[xxxRP0]
{
    %identicalParts = "&amp;Table15[[#This Row],[IDENTICAL]]&amp;"
}")</f>
        <v/>
      </c>
    </row>
    <row r="210" spans="1:1" x14ac:dyDescent="0.25">
      <c r="A210" t="str">
        <f>IF(Table15[[#This Row],[IDENTICAL]]="","","@PART["&amp;Table15[[#This Row],[Name]]&amp;"]:FOR[xxxRP0]
{
    %identicalParts = "&amp;Table15[[#This Row],[IDENTICAL]]&amp;"
}")</f>
        <v/>
      </c>
    </row>
    <row r="211" spans="1:1" x14ac:dyDescent="0.25">
      <c r="A211" t="str">
        <f>IF(Table15[[#This Row],[IDENTICAL]]="","","@PART["&amp;Table15[[#This Row],[Name]]&amp;"]:FOR[xxxRP0]
{
    %identicalParts = "&amp;Table15[[#This Row],[IDENTICAL]]&amp;"
}")</f>
        <v/>
      </c>
    </row>
    <row r="212" spans="1:1" x14ac:dyDescent="0.25">
      <c r="A212" t="str">
        <f>IF(Table15[[#This Row],[IDENTICAL]]="","","@PART["&amp;Table15[[#This Row],[Name]]&amp;"]:FOR[xxxRP0]
{
    %identicalParts = "&amp;Table15[[#This Row],[IDENTICAL]]&amp;"
}")</f>
        <v/>
      </c>
    </row>
    <row r="213" spans="1:1" x14ac:dyDescent="0.25">
      <c r="A213" t="str">
        <f>IF(Table15[[#This Row],[IDENTICAL]]="","","@PART["&amp;Table15[[#This Row],[Name]]&amp;"]:FOR[xxxRP0]
{
    %identicalParts = "&amp;Table15[[#This Row],[IDENTICAL]]&amp;"
}")</f>
        <v>@PART[RO_EarlyTinySolarPanel]:FOR[xxxRP0]
{
    %identicalParts = FASASolarMini,RO_EarlyTinySolarPanel
}</v>
      </c>
    </row>
    <row r="214" spans="1:1" x14ac:dyDescent="0.25">
      <c r="A214" t="str">
        <f>IF(Table15[[#This Row],[IDENTICAL]]="","","@PART["&amp;Table15[[#This Row],[Name]]&amp;"]:FOR[xxxRP0]
{
    %identicalParts = "&amp;Table15[[#This Row],[IDENTICAL]]&amp;"
}")</f>
        <v/>
      </c>
    </row>
    <row r="215" spans="1:1" x14ac:dyDescent="0.25">
      <c r="A215" t="str">
        <f>IF(Table15[[#This Row],[IDENTICAL]]="","","@PART["&amp;Table15[[#This Row],[Name]]&amp;"]:FOR[xxxRP0]
{
    %identicalParts = "&amp;Table15[[#This Row],[IDENTICAL]]&amp;"
}")</f>
        <v/>
      </c>
    </row>
    <row r="216" spans="1:1" x14ac:dyDescent="0.25">
      <c r="A216" t="str">
        <f>IF(Table15[[#This Row],[IDENTICAL]]="","","@PART["&amp;Table15[[#This Row],[Name]]&amp;"]:FOR[xxxRP0]
{
    %identicalParts = "&amp;Table15[[#This Row],[IDENTICAL]]&amp;"
}")</f>
        <v/>
      </c>
    </row>
    <row r="217" spans="1:1" x14ac:dyDescent="0.25">
      <c r="A217" t="str">
        <f>IF(Table15[[#This Row],[IDENTICAL]]="","","@PART["&amp;Table15[[#This Row],[Name]]&amp;"]:FOR[xxxRP0]
{
    %identicalParts = "&amp;Table15[[#This Row],[IDENTICAL]]&amp;"
}")</f>
        <v/>
      </c>
    </row>
    <row r="218" spans="1:1" x14ac:dyDescent="0.25">
      <c r="A218" t="str">
        <f>IF(Table15[[#This Row],[IDENTICAL]]="","","@PART["&amp;Table15[[#This Row],[Name]]&amp;"]:FOR[xxxRP0]
{
    %identicalParts = "&amp;Table15[[#This Row],[IDENTICAL]]&amp;"
}")</f>
        <v/>
      </c>
    </row>
    <row r="219" spans="1:1" x14ac:dyDescent="0.25">
      <c r="A219" t="str">
        <f>IF(Table15[[#This Row],[IDENTICAL]]="","","@PART["&amp;Table15[[#This Row],[Name]]&amp;"]:FOR[xxxRP0]
{
    %identicalParts = "&amp;Table15[[#This Row],[IDENTICAL]]&amp;"
}")</f>
        <v/>
      </c>
    </row>
    <row r="220" spans="1:1" x14ac:dyDescent="0.25">
      <c r="A220" t="str">
        <f>IF(Table15[[#This Row],[IDENTICAL]]="","","@PART["&amp;Table15[[#This Row],[Name]]&amp;"]:FOR[xxxRP0]
{
    %identicalParts = "&amp;Table15[[#This Row],[IDENTICAL]]&amp;"
}")</f>
        <v/>
      </c>
    </row>
    <row r="221" spans="1:1" x14ac:dyDescent="0.25">
      <c r="A221" t="str">
        <f>IF(Table15[[#This Row],[IDENTICAL]]="","","@PART["&amp;Table15[[#This Row],[Name]]&amp;"]:FOR[xxxRP0]
{
    %identicalParts = "&amp;Table15[[#This Row],[IDENTICAL]]&amp;"
}")</f>
        <v/>
      </c>
    </row>
    <row r="222" spans="1:1" x14ac:dyDescent="0.25">
      <c r="A222" t="str">
        <f>IF(Table15[[#This Row],[IDENTICAL]]="","","@PART["&amp;Table15[[#This Row],[Name]]&amp;"]:FOR[xxxRP0]
{
    %identicalParts = "&amp;Table15[[#This Row],[IDENTICAL]]&amp;"
}")</f>
        <v/>
      </c>
    </row>
    <row r="223" spans="1:1" x14ac:dyDescent="0.25">
      <c r="A223" t="str">
        <f>IF(Table15[[#This Row],[IDENTICAL]]="","","@PART["&amp;Table15[[#This Row],[Name]]&amp;"]:FOR[xxxRP0]
{
    %identicalParts = "&amp;Table15[[#This Row],[IDENTICAL]]&amp;"
}")</f>
        <v/>
      </c>
    </row>
    <row r="224" spans="1:1" x14ac:dyDescent="0.25">
      <c r="A224" t="str">
        <f>IF(Table15[[#This Row],[IDENTICAL]]="","","@PART["&amp;Table15[[#This Row],[Name]]&amp;"]:FOR[xxxRP0]
{
    %identicalParts = "&amp;Table15[[#This Row],[IDENTICAL]]&amp;"
}")</f>
        <v/>
      </c>
    </row>
    <row r="225" spans="1:1" x14ac:dyDescent="0.25">
      <c r="A225" t="str">
        <f>IF(Table15[[#This Row],[IDENTICAL]]="","","@PART["&amp;Table15[[#This Row],[Name]]&amp;"]:FOR[xxxRP0]
{
    %identicalParts = "&amp;Table15[[#This Row],[IDENTICAL]]&amp;"
}")</f>
        <v/>
      </c>
    </row>
    <row r="226" spans="1:1" x14ac:dyDescent="0.25">
      <c r="A226" t="str">
        <f>IF(Table15[[#This Row],[IDENTICAL]]="","","@PART["&amp;Table15[[#This Row],[Name]]&amp;"]:FOR[xxxRP0]
{
    %identicalParts = "&amp;Table15[[#This Row],[IDENTICAL]]&amp;"
}")</f>
        <v/>
      </c>
    </row>
    <row r="227" spans="1:1" x14ac:dyDescent="0.25">
      <c r="A227" t="str">
        <f>IF(Table15[[#This Row],[IDENTICAL]]="","","@PART["&amp;Table15[[#This Row],[Name]]&amp;"]:FOR[xxxRP0]
{
    %identicalParts = "&amp;Table15[[#This Row],[IDENTICAL]]&amp;"
}")</f>
        <v/>
      </c>
    </row>
    <row r="228" spans="1:1" x14ac:dyDescent="0.25">
      <c r="A228" t="str">
        <f>IF(Table15[[#This Row],[IDENTICAL]]="","","@PART["&amp;Table15[[#This Row],[Name]]&amp;"]:FOR[xxxRP0]
{
    %identicalParts = "&amp;Table15[[#This Row],[IDENTICAL]]&amp;"
}")</f>
        <v/>
      </c>
    </row>
    <row r="229" spans="1:1" x14ac:dyDescent="0.25">
      <c r="A229" t="str">
        <f>IF(Table15[[#This Row],[IDENTICAL]]="","","@PART["&amp;Table15[[#This Row],[Name]]&amp;"]:FOR[xxxRP0]
{
    %identicalParts = "&amp;Table15[[#This Row],[IDENTICAL]]&amp;"
}")</f>
        <v/>
      </c>
    </row>
    <row r="230" spans="1:1" x14ac:dyDescent="0.25">
      <c r="A230" t="str">
        <f>IF(Table15[[#This Row],[IDENTICAL]]="","","@PART["&amp;Table15[[#This Row],[Name]]&amp;"]:FOR[xxxRP0]
{
    %identicalParts = "&amp;Table15[[#This Row],[IDENTICAL]]&amp;"
}")</f>
        <v/>
      </c>
    </row>
    <row r="231" spans="1:1" x14ac:dyDescent="0.25">
      <c r="A231" t="str">
        <f>IF(Table15[[#This Row],[IDENTICAL]]="","","@PART["&amp;Table15[[#This Row],[Name]]&amp;"]:FOR[xxxRP0]
{
    %identicalParts = "&amp;Table15[[#This Row],[IDENTICAL]]&amp;"
}")</f>
        <v>@PART[bluedog_DeltaK_AJ10]:FOR[xxxRP0]
{
    %identicalParts = bluedog_DeltaK_AJ10,KW1mengineVestaVR1,SSTU-AJ10-CustomAdvanced,SXTAJ10Adv
}</v>
      </c>
    </row>
    <row r="232" spans="1:1" x14ac:dyDescent="0.25">
      <c r="A232" t="str">
        <f>IF(Table15[[#This Row],[IDENTICAL]]="","","@PART["&amp;Table15[[#This Row],[Name]]&amp;"]:FOR[xxxRP0]
{
    %identicalParts = "&amp;Table15[[#This Row],[IDENTICAL]]&amp;"
}")</f>
        <v>@PART[KW1mengineVestaVR1]:FOR[xxxRP0]
{
    %identicalParts = bluedog_DeltaK_AJ10,KW1mengineVestaVR1,SSTU-AJ10-CustomAdvanced,SXTAJ10Adv
}</v>
      </c>
    </row>
    <row r="233" spans="1:1" x14ac:dyDescent="0.25">
      <c r="A233" t="str">
        <f>IF(Table15[[#This Row],[IDENTICAL]]="","","@PART["&amp;Table15[[#This Row],[Name]]&amp;"]:FOR[xxxRP0]
{
    %identicalParts = "&amp;Table15[[#This Row],[IDENTICAL]]&amp;"
}")</f>
        <v/>
      </c>
    </row>
    <row r="234" spans="1:1" x14ac:dyDescent="0.25">
      <c r="A234" t="str">
        <f>IF(Table15[[#This Row],[IDENTICAL]]="","","@PART["&amp;Table15[[#This Row],[Name]]&amp;"]:FOR[xxxRP0]
{
    %identicalParts = "&amp;Table15[[#This Row],[IDENTICAL]]&amp;"
}")</f>
        <v>@PART[SXTAJ10Adv]:FOR[xxxRP0]
{
    %identicalParts = bluedog_DeltaK_AJ10,KW1mengineVestaVR1,SSTU-AJ10-CustomAdvanced,SXTAJ10Adv
}</v>
      </c>
    </row>
    <row r="235" spans="1:1" x14ac:dyDescent="0.25">
      <c r="A235" t="str">
        <f>IF(Table15[[#This Row],[IDENTICAL]]="","","@PART["&amp;Table15[[#This Row],[Name]]&amp;"]:FOR[xxxRP0]
{
    %identicalParts = "&amp;Table15[[#This Row],[IDENTICAL]]&amp;"
}")</f>
        <v>@PART[bluedog_ableEngine]:FOR[xxxRP0]
{
    %identicalParts = bluedog_ableEngine,SSTU-AJ10-CustomEarly,SXTAJ10
}</v>
      </c>
    </row>
    <row r="236" spans="1:1" x14ac:dyDescent="0.25">
      <c r="A236" t="str">
        <f>IF(Table15[[#This Row],[IDENTICAL]]="","","@PART["&amp;Table15[[#This Row],[Name]]&amp;"]:FOR[xxxRP0]
{
    %identicalParts = "&amp;Table15[[#This Row],[IDENTICAL]]&amp;"
}")</f>
        <v/>
      </c>
    </row>
    <row r="237" spans="1:1" x14ac:dyDescent="0.25">
      <c r="A237" t="str">
        <f>IF(Table15[[#This Row],[IDENTICAL]]="","","@PART["&amp;Table15[[#This Row],[Name]]&amp;"]:FOR[xxxRP0]
{
    %identicalParts = "&amp;Table15[[#This Row],[IDENTICAL]]&amp;"
}")</f>
        <v>@PART[SXTAJ10]:FOR[xxxRP0]
{
    %identicalParts = bluedog_ableEngine,SSTU-AJ10-CustomEarly,SXTAJ10
}</v>
      </c>
    </row>
    <row r="238" spans="1:1" x14ac:dyDescent="0.25">
      <c r="A238" t="str">
        <f>IF(Table15[[#This Row],[IDENTICAL]]="","","@PART["&amp;Table15[[#This Row],[Name]]&amp;"]:FOR[xxxRP0]
{
    %identicalParts = "&amp;Table15[[#This Row],[IDENTICAL]]&amp;"
}")</f>
        <v>@PART[bluedog_ablestarEngine]:FOR[xxxRP0]
{
    %identicalParts = bluedog_ablestarEngine,SSTU-AJ10-CustomMid,SXTAJ10Mid
}</v>
      </c>
    </row>
    <row r="239" spans="1:1" x14ac:dyDescent="0.25">
      <c r="A239" t="str">
        <f>IF(Table15[[#This Row],[IDENTICAL]]="","","@PART["&amp;Table15[[#This Row],[Name]]&amp;"]:FOR[xxxRP0]
{
    %identicalParts = "&amp;Table15[[#This Row],[IDENTICAL]]&amp;"
}")</f>
        <v/>
      </c>
    </row>
    <row r="240" spans="1:1" x14ac:dyDescent="0.25">
      <c r="A240" t="str">
        <f>IF(Table15[[#This Row],[IDENTICAL]]="","","@PART["&amp;Table15[[#This Row],[Name]]&amp;"]:FOR[xxxRP0]
{
    %identicalParts = "&amp;Table15[[#This Row],[IDENTICAL]]&amp;"
}")</f>
        <v>@PART[SXTAJ10Mid]:FOR[xxxRP0]
{
    %identicalParts = bluedog_ablestarEngine,SSTU-AJ10-CustomMid,SXTAJ10Mid
}</v>
      </c>
    </row>
    <row r="241" spans="1:1" x14ac:dyDescent="0.25">
      <c r="A241" t="str">
        <f>IF(Table15[[#This Row],[IDENTICAL]]="","","@PART["&amp;Table15[[#This Row],[Name]]&amp;"]:FOR[xxxRP0]
{
    %identicalParts = "&amp;Table15[[#This Row],[IDENTICAL]]&amp;"
}")</f>
        <v/>
      </c>
    </row>
    <row r="242" spans="1:1" x14ac:dyDescent="0.25">
      <c r="A242" t="str">
        <f>IF(Table15[[#This Row],[IDENTICAL]]="","","@PART["&amp;Table15[[#This Row],[Name]]&amp;"]:FOR[xxxRP0]
{
    %identicalParts = "&amp;Table15[[#This Row],[IDENTICAL]]&amp;"
}")</f>
        <v/>
      </c>
    </row>
    <row r="243" spans="1:1" x14ac:dyDescent="0.25">
      <c r="A243" t="str">
        <f>IF(Table15[[#This Row],[IDENTICAL]]="","","@PART["&amp;Table15[[#This Row],[Name]]&amp;"]:FOR[xxxRP0]
{
    %identicalParts = "&amp;Table15[[#This Row],[IDENTICAL]]&amp;"
}")</f>
        <v/>
      </c>
    </row>
    <row r="244" spans="1:1" x14ac:dyDescent="0.25">
      <c r="A244" t="str">
        <f>IF(Table15[[#This Row],[IDENTICAL]]="","","@PART["&amp;Table15[[#This Row],[Name]]&amp;"]:FOR[xxxRP0]
{
    %identicalParts = "&amp;Table15[[#This Row],[IDENTICAL]]&amp;"
}")</f>
        <v/>
      </c>
    </row>
    <row r="245" spans="1:1" x14ac:dyDescent="0.25">
      <c r="A245" t="str">
        <f>IF(Table15[[#This Row],[IDENTICAL]]="","","@PART["&amp;Table15[[#This Row],[Name]]&amp;"]:FOR[xxxRP0]
{
    %identicalParts = "&amp;Table15[[#This Row],[IDENTICAL]]&amp;"
}")</f>
        <v/>
      </c>
    </row>
    <row r="246" spans="1:1" x14ac:dyDescent="0.25">
      <c r="A246" t="str">
        <f>IF(Table15[[#This Row],[IDENTICAL]]="","","@PART["&amp;Table15[[#This Row],[Name]]&amp;"]:FOR[xxxRP0]
{
    %identicalParts = "&amp;Table15[[#This Row],[IDENTICAL]]&amp;"
}")</f>
        <v/>
      </c>
    </row>
    <row r="247" spans="1:1" x14ac:dyDescent="0.25">
      <c r="A247" t="str">
        <f>IF(Table15[[#This Row],[IDENTICAL]]="","","@PART["&amp;Table15[[#This Row],[Name]]&amp;"]:FOR[xxxRP0]
{
    %identicalParts = "&amp;Table15[[#This Row],[IDENTICAL]]&amp;"
}")</f>
        <v/>
      </c>
    </row>
    <row r="248" spans="1:1" x14ac:dyDescent="0.25">
      <c r="A248" t="str">
        <f>IF(Table15[[#This Row],[IDENTICAL]]="","","@PART["&amp;Table15[[#This Row],[Name]]&amp;"]:FOR[xxxRP0]
{
    %identicalParts = "&amp;Table15[[#This Row],[IDENTICAL]]&amp;"
}")</f>
        <v/>
      </c>
    </row>
    <row r="249" spans="1:1" x14ac:dyDescent="0.25">
      <c r="A249" t="str">
        <f>IF(Table15[[#This Row],[IDENTICAL]]="","","@PART["&amp;Table15[[#This Row],[Name]]&amp;"]:FOR[xxxRP0]
{
    %identicalParts = "&amp;Table15[[#This Row],[IDENTICAL]]&amp;"
}")</f>
        <v/>
      </c>
    </row>
    <row r="250" spans="1:1" x14ac:dyDescent="0.25">
      <c r="A250" t="str">
        <f>IF(Table15[[#This Row],[IDENTICAL]]="","","@PART["&amp;Table15[[#This Row],[Name]]&amp;"]:FOR[xxxRP0]
{
    %identicalParts = "&amp;Table15[[#This Row],[IDENTICAL]]&amp;"
}")</f>
        <v/>
      </c>
    </row>
    <row r="251" spans="1:1" x14ac:dyDescent="0.25">
      <c r="A251" t="str">
        <f>IF(Table15[[#This Row],[IDENTICAL]]="","","@PART["&amp;Table15[[#This Row],[Name]]&amp;"]:FOR[xxxRP0]
{
    %identicalParts = "&amp;Table15[[#This Row],[IDENTICAL]]&amp;"
}")</f>
        <v>@PART[bluedog_Apollo_Block2_ServiceEngine]:FOR[xxxRP0]
{
    %identicalParts = bluedog_Apollo_Block2_ServiceEngine,FASAApollo_SM_Engine,KW2mengineSPS,ROAJ10-137,SSTU-SC-ENG-AJ10-137,SSTU-SC-B-SM
}</v>
      </c>
    </row>
    <row r="252" spans="1:1" x14ac:dyDescent="0.25">
      <c r="A252" t="str">
        <f>IF(Table15[[#This Row],[IDENTICAL]]="","","@PART["&amp;Table15[[#This Row],[Name]]&amp;"]:FOR[xxxRP0]
{
    %identicalParts = "&amp;Table15[[#This Row],[IDENTICAL]]&amp;"
}")</f>
        <v>@PART[FASAApollo_SM_Engine]:FOR[xxxRP0]
{
    %identicalParts = bluedog_Apollo_Block2_ServiceEngine,FASAApollo_SM_Engine,KW2mengineSPS,ROAJ10-137,SSTU-SC-ENG-AJ10-137,SSTU-SC-B-SM
}</v>
      </c>
    </row>
    <row r="253" spans="1:1" x14ac:dyDescent="0.25">
      <c r="A253" t="str">
        <f>IF(Table15[[#This Row],[IDENTICAL]]="","","@PART["&amp;Table15[[#This Row],[Name]]&amp;"]:FOR[xxxRP0]
{
    %identicalParts = "&amp;Table15[[#This Row],[IDENTICAL]]&amp;"
}")</f>
        <v>@PART[KW2mengineSPS]:FOR[xxxRP0]
{
    %identicalParts = bluedog_Apollo_Block2_ServiceEngine,FASAApollo_SM_Engine,KW2mengineSPS,ROAJ10-137,SSTU-SC-ENG-AJ10-137,SSTU-SC-B-SM
}</v>
      </c>
    </row>
    <row r="254" spans="1:1" x14ac:dyDescent="0.25">
      <c r="A254" t="str">
        <f>IF(Table15[[#This Row],[IDENTICAL]]="","","@PART["&amp;Table15[[#This Row],[Name]]&amp;"]:FOR[xxxRP0]
{
    %identicalParts = "&amp;Table15[[#This Row],[IDENTICAL]]&amp;"
}")</f>
        <v>@PART[ROAJ10-137]:FOR[xxxRP0]
{
    %identicalParts = bluedog_Apollo_Block2_ServiceEngine,FASAApollo_SM_Engine,KW2mengineSPS,ROAJ10-137,SSTU-SC-ENG-AJ10-137,SSTU-SC-B-SM
}</v>
      </c>
    </row>
    <row r="255" spans="1:1" x14ac:dyDescent="0.25">
      <c r="A255" t="str">
        <f>IF(Table15[[#This Row],[IDENTICAL]]="","","@PART["&amp;Table15[[#This Row],[Name]]&amp;"]:FOR[xxxRP0]
{
    %identicalParts = "&amp;Table15[[#This Row],[IDENTICAL]]&amp;"
}")</f>
        <v/>
      </c>
    </row>
    <row r="256" spans="1:1" x14ac:dyDescent="0.25">
      <c r="A256" t="str">
        <f>IF(Table15[[#This Row],[IDENTICAL]]="","","@PART["&amp;Table15[[#This Row],[Name]]&amp;"]:FOR[xxxRP0]
{
    %identicalParts = "&amp;Table15[[#This Row],[IDENTICAL]]&amp;"
}")</f>
        <v>@PART[SSTU-AJ10-CustomAdvanced]:FOR[xxxRP0]
{
    %identicalParts = bluedog_DeltaK_AJ10,KW1mengineVestaVR1,SSTU-AJ10-CustomAdvanced,SXTAJ10Adv
}</v>
      </c>
    </row>
    <row r="257" spans="1:1" x14ac:dyDescent="0.25">
      <c r="A257" t="str">
        <f>IF(Table15[[#This Row],[IDENTICAL]]="","","@PART["&amp;Table15[[#This Row],[Name]]&amp;"]:FOR[xxxRP0]
{
    %identicalParts = "&amp;Table15[[#This Row],[IDENTICAL]]&amp;"
}")</f>
        <v/>
      </c>
    </row>
    <row r="258" spans="1:1" x14ac:dyDescent="0.25">
      <c r="A258" t="str">
        <f>IF(Table15[[#This Row],[IDENTICAL]]="","","@PART["&amp;Table15[[#This Row],[Name]]&amp;"]:FOR[xxxRP0]
{
    %identicalParts = "&amp;Table15[[#This Row],[IDENTICAL]]&amp;"
}")</f>
        <v/>
      </c>
    </row>
    <row r="259" spans="1:1" x14ac:dyDescent="0.25">
      <c r="A259" t="str">
        <f>IF(Table15[[#This Row],[IDENTICAL]]="","","@PART["&amp;Table15[[#This Row],[Name]]&amp;"]:FOR[xxxRP0]
{
    %identicalParts = "&amp;Table15[[#This Row],[IDENTICAL]]&amp;"
}")</f>
        <v>@PART[bluedog_Titan_TranstageEngine]:FOR[xxxRP0]
{
    %identicalParts = bluedog_Titan_TranstageEngine,FASAGeminiLFECentarTwin
}</v>
      </c>
    </row>
    <row r="260" spans="1:1" x14ac:dyDescent="0.25">
      <c r="A260" t="str">
        <f>IF(Table15[[#This Row],[IDENTICAL]]="","","@PART["&amp;Table15[[#This Row],[Name]]&amp;"]:FOR[xxxRP0]
{
    %identicalParts = "&amp;Table15[[#This Row],[IDENTICAL]]&amp;"
}")</f>
        <v>@PART[FASAGeminiLFECentarTwin]:FOR[xxxRP0]
{
    %identicalParts = bluedog_Titan_TranstageEngine,FASAGeminiLFECentarTwin
}</v>
      </c>
    </row>
    <row r="261" spans="1:1" x14ac:dyDescent="0.25">
      <c r="A261" t="str">
        <f>IF(Table15[[#This Row],[IDENTICAL]]="","","@PART["&amp;Table15[[#This Row],[Name]]&amp;"]:FOR[xxxRP0]
{
    %identicalParts = "&amp;Table15[[#This Row],[IDENTICAL]]&amp;"
}")</f>
        <v/>
      </c>
    </row>
    <row r="262" spans="1:1" x14ac:dyDescent="0.25">
      <c r="A262" t="str">
        <f>IF(Table15[[#This Row],[IDENTICAL]]="","","@PART["&amp;Table15[[#This Row],[Name]]&amp;"]:FOR[xxxRP0]
{
    %identicalParts = "&amp;Table15[[#This Row],[IDENTICAL]]&amp;"
}")</f>
        <v/>
      </c>
    </row>
    <row r="263" spans="1:1" x14ac:dyDescent="0.25">
      <c r="A263" t="str">
        <f>IF(Table15[[#This Row],[IDENTICAL]]="","","@PART["&amp;Table15[[#This Row],[Name]]&amp;"]:FOR[xxxRP0]
{
    %identicalParts = "&amp;Table15[[#This Row],[IDENTICAL]]&amp;"
}")</f>
        <v>@PART[CHAKAOME2]:FOR[xxxRP0]
{
    %identicalParts = CHAKAOME2,SSTU-SC-ENG-AJ10-190,omsEngine
}</v>
      </c>
    </row>
    <row r="264" spans="1:1" x14ac:dyDescent="0.25">
      <c r="A264" t="str">
        <f>IF(Table15[[#This Row],[IDENTICAL]]="","","@PART["&amp;Table15[[#This Row],[Name]]&amp;"]:FOR[xxxRP0]
{
    %identicalParts = "&amp;Table15[[#This Row],[IDENTICAL]]&amp;"
}")</f>
        <v>@PART[SSTU-AJ10-CustomEarly]:FOR[xxxRP0]
{
    %identicalParts = bluedog_ableEngine,SSTU-AJ10-CustomEarly,SXTAJ10
}</v>
      </c>
    </row>
    <row r="265" spans="1:1" x14ac:dyDescent="0.25">
      <c r="A265" t="str">
        <f>IF(Table15[[#This Row],[IDENTICAL]]="","","@PART["&amp;Table15[[#This Row],[Name]]&amp;"]:FOR[xxxRP0]
{
    %identicalParts = "&amp;Table15[[#This Row],[IDENTICAL]]&amp;"
}")</f>
        <v>@PART[omsEngine]:FOR[xxxRP0]
{
    %identicalParts = CHAKAOME2,SSTU-SC-ENG-AJ10-190,omsEngine
}</v>
      </c>
    </row>
    <row r="266" spans="1:1" x14ac:dyDescent="0.25">
      <c r="A266" t="str">
        <f>IF(Table15[[#This Row],[IDENTICAL]]="","","@PART["&amp;Table15[[#This Row],[Name]]&amp;"]:FOR[xxxRP0]
{
    %identicalParts = "&amp;Table15[[#This Row],[IDENTICAL]]&amp;"
}")</f>
        <v/>
      </c>
    </row>
    <row r="267" spans="1:1" x14ac:dyDescent="0.25">
      <c r="A267" t="str">
        <f>IF(Table15[[#This Row],[IDENTICAL]]="","","@PART["&amp;Table15[[#This Row],[Name]]&amp;"]:FOR[xxxRP0]
{
    %identicalParts = "&amp;Table15[[#This Row],[IDENTICAL]]&amp;"
}")</f>
        <v/>
      </c>
    </row>
    <row r="268" spans="1:1" x14ac:dyDescent="0.25">
      <c r="A268" t="str">
        <f>IF(Table15[[#This Row],[IDENTICAL]]="","","@PART["&amp;Table15[[#This Row],[Name]]&amp;"]:FOR[xxxRP0]
{
    %identicalParts = "&amp;Table15[[#This Row],[IDENTICAL]]&amp;"
}")</f>
        <v/>
      </c>
    </row>
    <row r="269" spans="1:1" x14ac:dyDescent="0.25">
      <c r="A269" t="str">
        <f>IF(Table15[[#This Row],[IDENTICAL]]="","","@PART["&amp;Table15[[#This Row],[Name]]&amp;"]:FOR[xxxRP0]
{
    %identicalParts = "&amp;Table15[[#This Row],[IDENTICAL]]&amp;"
}")</f>
        <v/>
      </c>
    </row>
    <row r="270" spans="1:1" x14ac:dyDescent="0.25">
      <c r="A270" t="str">
        <f>IF(Table15[[#This Row],[IDENTICAL]]="","","@PART["&amp;Table15[[#This Row],[Name]]&amp;"]:FOR[xxxRP0]
{
    %identicalParts = "&amp;Table15[[#This Row],[IDENTICAL]]&amp;"
}")</f>
        <v/>
      </c>
    </row>
    <row r="271" spans="1:1" x14ac:dyDescent="0.25">
      <c r="A271" t="str">
        <f>IF(Table15[[#This Row],[IDENTICAL]]="","","@PART["&amp;Table15[[#This Row],[Name]]&amp;"]:FOR[xxxRP0]
{
    %identicalParts = "&amp;Table15[[#This Row],[IDENTICAL]]&amp;"
}")</f>
        <v/>
      </c>
    </row>
    <row r="272" spans="1:1" x14ac:dyDescent="0.25">
      <c r="A272" t="str">
        <f>IF(Table15[[#This Row],[IDENTICAL]]="","","@PART["&amp;Table15[[#This Row],[Name]]&amp;"]:FOR[xxxRP0]
{
    %identicalParts = "&amp;Table15[[#This Row],[IDENTICAL]]&amp;"
}")</f>
        <v/>
      </c>
    </row>
    <row r="273" spans="1:1" x14ac:dyDescent="0.25">
      <c r="A273" t="str">
        <f>IF(Table15[[#This Row],[IDENTICAL]]="","","@PART["&amp;Table15[[#This Row],[Name]]&amp;"]:FOR[xxxRP0]
{
    %identicalParts = "&amp;Table15[[#This Row],[IDENTICAL]]&amp;"
}")</f>
        <v/>
      </c>
    </row>
    <row r="274" spans="1:1" x14ac:dyDescent="0.25">
      <c r="A274" t="str">
        <f>IF(Table15[[#This Row],[IDENTICAL]]="","","@PART["&amp;Table15[[#This Row],[Name]]&amp;"]:FOR[xxxRP0]
{
    %identicalParts = "&amp;Table15[[#This Row],[IDENTICAL]]&amp;"
}")</f>
        <v/>
      </c>
    </row>
    <row r="275" spans="1:1" x14ac:dyDescent="0.25">
      <c r="A275" t="str">
        <f>IF(Table15[[#This Row],[IDENTICAL]]="","","@PART["&amp;Table15[[#This Row],[Name]]&amp;"]:FOR[xxxRP0]
{
    %identicalParts = "&amp;Table15[[#This Row],[IDENTICAL]]&amp;"
}")</f>
        <v>@PART[KWsrbGlobeVI]:FOR[xxxRP0]
{
    %identicalParts = KWsrbGlobeVI,RSBengineAtlasSRB
}</v>
      </c>
    </row>
    <row r="276" spans="1:1" x14ac:dyDescent="0.25">
      <c r="A276" t="str">
        <f>IF(Table15[[#This Row],[IDENTICAL]]="","","@PART["&amp;Table15[[#This Row],[Name]]&amp;"]:FOR[xxxRP0]
{
    %identicalParts = "&amp;Table15[[#This Row],[IDENTICAL]]&amp;"
}")</f>
        <v>@PART[RSBengineAtlasSRB]:FOR[xxxRP0]
{
    %identicalParts = KWsrbGlobeVI,RSBengineAtlasSRB
}</v>
      </c>
    </row>
    <row r="277" spans="1:1" x14ac:dyDescent="0.25">
      <c r="A277" t="str">
        <f>IF(Table15[[#This Row],[IDENTICAL]]="","","@PART["&amp;Table15[[#This Row],[Name]]&amp;"]:FOR[xxxRP0]
{
    %identicalParts = "&amp;Table15[[#This Row],[IDENTICAL]]&amp;"
}")</f>
        <v/>
      </c>
    </row>
    <row r="278" spans="1:1" x14ac:dyDescent="0.25">
      <c r="A278" t="str">
        <f>IF(Table15[[#This Row],[IDENTICAL]]="","","@PART["&amp;Table15[[#This Row],[Name]]&amp;"]:FOR[xxxRP0]
{
    %identicalParts = "&amp;Table15[[#This Row],[IDENTICAL]]&amp;"
}")</f>
        <v/>
      </c>
    </row>
    <row r="279" spans="1:1" x14ac:dyDescent="0.25">
      <c r="A279" t="str">
        <f>IF(Table15[[#This Row],[IDENTICAL]]="","","@PART["&amp;Table15[[#This Row],[Name]]&amp;"]:FOR[xxxRP0]
{
    %identicalParts = "&amp;Table15[[#This Row],[IDENTICAL]]&amp;"
}")</f>
        <v/>
      </c>
    </row>
    <row r="280" spans="1:1" x14ac:dyDescent="0.25">
      <c r="A280" t="str">
        <f>IF(Table15[[#This Row],[IDENTICAL]]="","","@PART["&amp;Table15[[#This Row],[Name]]&amp;"]:FOR[xxxRP0]
{
    %identicalParts = "&amp;Table15[[#This Row],[IDENTICAL]]&amp;"
}")</f>
        <v/>
      </c>
    </row>
    <row r="281" spans="1:1" x14ac:dyDescent="0.25">
      <c r="A281" t="str">
        <f>IF(Table15[[#This Row],[IDENTICAL]]="","","@PART["&amp;Table15[[#This Row],[Name]]&amp;"]:FOR[xxxRP0]
{
    %identicalParts = "&amp;Table15[[#This Row],[IDENTICAL]]&amp;"
}")</f>
        <v/>
      </c>
    </row>
    <row r="282" spans="1:1" x14ac:dyDescent="0.25">
      <c r="A282" t="str">
        <f>IF(Table15[[#This Row],[IDENTICAL]]="","","@PART["&amp;Table15[[#This Row],[Name]]&amp;"]:FOR[xxxRP0]
{
    %identicalParts = "&amp;Table15[[#This Row],[IDENTICAL]]&amp;"
}")</f>
        <v/>
      </c>
    </row>
    <row r="283" spans="1:1" x14ac:dyDescent="0.25">
      <c r="A283" t="str">
        <f>IF(Table15[[#This Row],[IDENTICAL]]="","","@PART["&amp;Table15[[#This Row],[Name]]&amp;"]:FOR[xxxRP0]
{
    %identicalParts = "&amp;Table15[[#This Row],[IDENTICAL]]&amp;"
}")</f>
        <v/>
      </c>
    </row>
    <row r="284" spans="1:1" x14ac:dyDescent="0.25">
      <c r="A284" t="str">
        <f>IF(Table15[[#This Row],[IDENTICAL]]="","","@PART["&amp;Table15[[#This Row],[Name]]&amp;"]:FOR[xxxRP0]
{
    %identicalParts = "&amp;Table15[[#This Row],[IDENTICAL]]&amp;"
}")</f>
        <v/>
      </c>
    </row>
    <row r="285" spans="1:1" x14ac:dyDescent="0.25">
      <c r="A285" t="str">
        <f>IF(Table15[[#This Row],[IDENTICAL]]="","","@PART["&amp;Table15[[#This Row],[Name]]&amp;"]:FOR[xxxRP0]
{
    %identicalParts = "&amp;Table15[[#This Row],[IDENTICAL]]&amp;"
}")</f>
        <v/>
      </c>
    </row>
    <row r="286" spans="1:1" x14ac:dyDescent="0.25">
      <c r="A286" t="str">
        <f>IF(Table15[[#This Row],[IDENTICAL]]="","","@PART["&amp;Table15[[#This Row],[Name]]&amp;"]:FOR[xxxRP0]
{
    %identicalParts = "&amp;Table15[[#This Row],[IDENTICAL]]&amp;"
}")</f>
        <v/>
      </c>
    </row>
    <row r="287" spans="1:1" x14ac:dyDescent="0.25">
      <c r="A287" t="str">
        <f>IF(Table15[[#This Row],[IDENTICAL]]="","","@PART["&amp;Table15[[#This Row],[Name]]&amp;"]:FOR[xxxRP0]
{
    %identicalParts = "&amp;Table15[[#This Row],[IDENTICAL]]&amp;"
}")</f>
        <v/>
      </c>
    </row>
    <row r="288" spans="1:1" x14ac:dyDescent="0.25">
      <c r="A288" t="str">
        <f>IF(Table15[[#This Row],[IDENTICAL]]="","","@PART["&amp;Table15[[#This Row],[Name]]&amp;"]:FOR[xxxRP0]
{
    %identicalParts = "&amp;Table15[[#This Row],[IDENTICAL]]&amp;"
}")</f>
        <v/>
      </c>
    </row>
    <row r="289" spans="1:1" x14ac:dyDescent="0.25">
      <c r="A289" t="str">
        <f>IF(Table15[[#This Row],[IDENTICAL]]="","","@PART["&amp;Table15[[#This Row],[Name]]&amp;"]:FOR[xxxRP0]
{
    %identicalParts = "&amp;Table15[[#This Row],[IDENTICAL]]&amp;"
}")</f>
        <v/>
      </c>
    </row>
    <row r="290" spans="1:1" x14ac:dyDescent="0.25">
      <c r="A290" t="str">
        <f>IF(Table15[[#This Row],[IDENTICAL]]="","","@PART["&amp;Table15[[#This Row],[Name]]&amp;"]:FOR[xxxRP0]
{
    %identicalParts = "&amp;Table15[[#This Row],[IDENTICAL]]&amp;"
}")</f>
        <v/>
      </c>
    </row>
    <row r="291" spans="1:1" x14ac:dyDescent="0.25">
      <c r="A291" t="str">
        <f>IF(Table15[[#This Row],[IDENTICAL]]="","","@PART["&amp;Table15[[#This Row],[Name]]&amp;"]:FOR[xxxRP0]
{
    %identicalParts = "&amp;Table15[[#This Row],[IDENTICAL]]&amp;"
}")</f>
        <v>@PART[RO-X-248]:FOR[xxxRP0]
{
    %identicalParts = RO-X-248,rn_vanguard_stg31,rn_thor_altair_e1_1
}</v>
      </c>
    </row>
    <row r="292" spans="1:1" x14ac:dyDescent="0.25">
      <c r="A292" t="str">
        <f>IF(Table15[[#This Row],[IDENTICAL]]="","","@PART["&amp;Table15[[#This Row],[Name]]&amp;"]:FOR[xxxRP0]
{
    %identicalParts = "&amp;Table15[[#This Row],[IDENTICAL]]&amp;"
}")</f>
        <v/>
      </c>
    </row>
    <row r="293" spans="1:1" x14ac:dyDescent="0.25">
      <c r="A293" t="str">
        <f>IF(Table15[[#This Row],[IDENTICAL]]="","","@PART["&amp;Table15[[#This Row],[Name]]&amp;"]:FOR[xxxRP0]
{
    %identicalParts = "&amp;Table15[[#This Row],[IDENTICAL]]&amp;"
}")</f>
        <v/>
      </c>
    </row>
    <row r="294" spans="1:1" x14ac:dyDescent="0.25">
      <c r="A294" t="str">
        <f>IF(Table15[[#This Row],[IDENTICAL]]="","","@PART["&amp;Table15[[#This Row],[Name]]&amp;"]:FOR[xxxRP0]
{
    %identicalParts = "&amp;Table15[[#This Row],[IDENTICAL]]&amp;"
}")</f>
        <v/>
      </c>
    </row>
    <row r="295" spans="1:1" x14ac:dyDescent="0.25">
      <c r="A295" t="str">
        <f>IF(Table15[[#This Row],[IDENTICAL]]="","","@PART["&amp;Table15[[#This Row],[Name]]&amp;"]:FOR[xxxRP0]
{
    %identicalParts = "&amp;Table15[[#This Row],[IDENTICAL]]&amp;"
}")</f>
        <v/>
      </c>
    </row>
    <row r="296" spans="1:1" x14ac:dyDescent="0.25">
      <c r="A296" t="str">
        <f>IF(Table15[[#This Row],[IDENTICAL]]="","","@PART["&amp;Table15[[#This Row],[Name]]&amp;"]:FOR[xxxRP0]
{
    %identicalParts = "&amp;Table15[[#This Row],[IDENTICAL]]&amp;"
}")</f>
        <v/>
      </c>
    </row>
    <row r="297" spans="1:1" x14ac:dyDescent="0.25">
      <c r="A297" t="str">
        <f>IF(Table15[[#This Row],[IDENTICAL]]="","","@PART["&amp;Table15[[#This Row],[Name]]&amp;"]:FOR[xxxRP0]
{
    %identicalParts = "&amp;Table15[[#This Row],[IDENTICAL]]&amp;"
}")</f>
        <v/>
      </c>
    </row>
    <row r="298" spans="1:1" x14ac:dyDescent="0.25">
      <c r="A298" t="str">
        <f>IF(Table15[[#This Row],[IDENTICAL]]="","","@PART["&amp;Table15[[#This Row],[Name]]&amp;"]:FOR[xxxRP0]
{
    %identicalParts = "&amp;Table15[[#This Row],[IDENTICAL]]&amp;"
}")</f>
        <v/>
      </c>
    </row>
    <row r="299" spans="1:1" x14ac:dyDescent="0.25">
      <c r="A299" t="str">
        <f>IF(Table15[[#This Row],[IDENTICAL]]="","","@PART["&amp;Table15[[#This Row],[Name]]&amp;"]:FOR[xxxRP0]
{
    %identicalParts = "&amp;Table15[[#This Row],[IDENTICAL]]&amp;"
}")</f>
        <v/>
      </c>
    </row>
    <row r="300" spans="1:1" x14ac:dyDescent="0.25">
      <c r="A300" t="str">
        <f>IF(Table15[[#This Row],[IDENTICAL]]="","","@PART["&amp;Table15[[#This Row],[Name]]&amp;"]:FOR[xxxRP0]
{
    %identicalParts = "&amp;Table15[[#This Row],[IDENTICAL]]&amp;"
}")</f>
        <v/>
      </c>
    </row>
    <row r="301" spans="1:1" x14ac:dyDescent="0.25">
      <c r="A301" t="str">
        <f>IF(Table15[[#This Row],[IDENTICAL]]="","","@PART["&amp;Table15[[#This Row],[Name]]&amp;"]:FOR[xxxRP0]
{
    %identicalParts = "&amp;Table15[[#This Row],[IDENTICAL]]&amp;"
}")</f>
        <v/>
      </c>
    </row>
    <row r="302" spans="1:1" x14ac:dyDescent="0.25">
      <c r="A302" t="str">
        <f>IF(Table15[[#This Row],[IDENTICAL]]="","","@PART["&amp;Table15[[#This Row],[Name]]&amp;"]:FOR[xxxRP0]
{
    %identicalParts = "&amp;Table15[[#This Row],[IDENTICAL]]&amp;"
}")</f>
        <v/>
      </c>
    </row>
    <row r="303" spans="1:1" x14ac:dyDescent="0.25">
      <c r="A303" t="str">
        <f>IF(Table15[[#This Row],[IDENTICAL]]="","","@PART["&amp;Table15[[#This Row],[Name]]&amp;"]:FOR[xxxRP0]
{
    %identicalParts = "&amp;Table15[[#This Row],[IDENTICAL]]&amp;"
}")</f>
        <v/>
      </c>
    </row>
    <row r="304" spans="1:1" x14ac:dyDescent="0.25">
      <c r="A304" t="str">
        <f>IF(Table15[[#This Row],[IDENTICAL]]="","","@PART["&amp;Table15[[#This Row],[Name]]&amp;"]:FOR[xxxRP0]
{
    %identicalParts = "&amp;Table15[[#This Row],[IDENTICAL]]&amp;"
}")</f>
        <v/>
      </c>
    </row>
    <row r="305" spans="1:1" x14ac:dyDescent="0.25">
      <c r="A305" t="str">
        <f>IF(Table15[[#This Row],[IDENTICAL]]="","","@PART["&amp;Table15[[#This Row],[Name]]&amp;"]:FOR[xxxRP0]
{
    %identicalParts = "&amp;Table15[[#This Row],[IDENTICAL]]&amp;"
}")</f>
        <v/>
      </c>
    </row>
    <row r="306" spans="1:1" x14ac:dyDescent="0.25">
      <c r="A306" t="str">
        <f>IF(Table15[[#This Row],[IDENTICAL]]="","","@PART["&amp;Table15[[#This Row],[Name]]&amp;"]:FOR[xxxRP0]
{
    %identicalParts = "&amp;Table15[[#This Row],[IDENTICAL]]&amp;"
}")</f>
        <v/>
      </c>
    </row>
    <row r="307" spans="1:1" x14ac:dyDescent="0.25">
      <c r="A307" t="str">
        <f>IF(Table15[[#This Row],[IDENTICAL]]="","","@PART["&amp;Table15[[#This Row],[Name]]&amp;"]:FOR[xxxRP0]
{
    %identicalParts = "&amp;Table15[[#This Row],[IDENTICAL]]&amp;"
}")</f>
        <v/>
      </c>
    </row>
    <row r="308" spans="1:1" x14ac:dyDescent="0.25">
      <c r="A308" t="str">
        <f>IF(Table15[[#This Row],[IDENTICAL]]="","","@PART["&amp;Table15[[#This Row],[Name]]&amp;"]:FOR[xxxRP0]
{
    %identicalParts = "&amp;Table15[[#This Row],[IDENTICAL]]&amp;"
}")</f>
        <v/>
      </c>
    </row>
    <row r="309" spans="1:1" x14ac:dyDescent="0.25">
      <c r="A309" t="str">
        <f>IF(Table15[[#This Row],[IDENTICAL]]="","","@PART["&amp;Table15[[#This Row],[Name]]&amp;"]:FOR[xxxRP0]
{
    %identicalParts = "&amp;Table15[[#This Row],[IDENTICAL]]&amp;"
}")</f>
        <v/>
      </c>
    </row>
    <row r="310" spans="1:1" x14ac:dyDescent="0.25">
      <c r="A310" t="str">
        <f>IF(Table15[[#This Row],[IDENTICAL]]="","","@PART["&amp;Table15[[#This Row],[Name]]&amp;"]:FOR[xxxRP0]
{
    %identicalParts = "&amp;Table15[[#This Row],[IDENTICAL]]&amp;"
}")</f>
        <v>@PART[APAS89-95]:FOR[xxxRP0]
{
    %identicalParts = bluedog_CXA_APAS_P,bluedog_CXA_APAS_A_L04F,RO-SSTU-DP-APAS,APAS89-95
}</v>
      </c>
    </row>
    <row r="311" spans="1:1" x14ac:dyDescent="0.25">
      <c r="A311" t="str">
        <f>IF(Table15[[#This Row],[IDENTICAL]]="","","@PART["&amp;Table15[[#This Row],[Name]]&amp;"]:FOR[xxxRP0]
{
    %identicalParts = "&amp;Table15[[#This Row],[IDENTICAL]]&amp;"
}")</f>
        <v>@PART[bluedog_CXA_APAS_A_L04F]:FOR[xxxRP0]
{
    %identicalParts = bluedog_CXA_APAS_P,bluedog_CXA_APAS_A_L04F,RO-SSTU-DP-APAS,APAS89-95
}</v>
      </c>
    </row>
    <row r="312" spans="1:1" x14ac:dyDescent="0.25">
      <c r="A312" t="str">
        <f>IF(Table15[[#This Row],[IDENTICAL]]="","","@PART["&amp;Table15[[#This Row],[Name]]&amp;"]:FOR[xxxRP0]
{
    %identicalParts = "&amp;Table15[[#This Row],[IDENTICAL]]&amp;"
}")</f>
        <v>@PART[bluedog_CXA_APAS_P]:FOR[xxxRP0]
{
    %identicalParts = bluedog_CXA_APAS_P,bluedog_CXA_APAS_A_L04F,RO-SSTU-DP-APAS,APAS89-95
}</v>
      </c>
    </row>
    <row r="313" spans="1:1" x14ac:dyDescent="0.25">
      <c r="A313" t="str">
        <f>IF(Table15[[#This Row],[IDENTICAL]]="","","@PART["&amp;Table15[[#This Row],[Name]]&amp;"]:FOR[xxxRP0]
{
    %identicalParts = "&amp;Table15[[#This Row],[IDENTICAL]]&amp;"
}")</f>
        <v/>
      </c>
    </row>
    <row r="314" spans="1:1" x14ac:dyDescent="0.25">
      <c r="A314" t="str">
        <f>IF(Table15[[#This Row],[IDENTICAL]]="","","@PART["&amp;Table15[[#This Row],[Name]]&amp;"]:FOR[xxxRP0]
{
    %identicalParts = "&amp;Table15[[#This Row],[IDENTICAL]]&amp;"
}")</f>
        <v/>
      </c>
    </row>
    <row r="315" spans="1:1" x14ac:dyDescent="0.25">
      <c r="A315" t="str">
        <f>IF(Table15[[#This Row],[IDENTICAL]]="","","@PART["&amp;Table15[[#This Row],[Name]]&amp;"]:FOR[xxxRP0]
{
    %identicalParts = "&amp;Table15[[#This Row],[IDENTICAL]]&amp;"
}")</f>
        <v/>
      </c>
    </row>
    <row r="316" spans="1:1" x14ac:dyDescent="0.25">
      <c r="A316" t="str">
        <f>IF(Table15[[#This Row],[IDENTICAL]]="","","@PART["&amp;Table15[[#This Row],[Name]]&amp;"]:FOR[xxxRP0]
{
    %identicalParts = "&amp;Table15[[#This Row],[IDENTICAL]]&amp;"
}")</f>
        <v/>
      </c>
    </row>
    <row r="317" spans="1:1" x14ac:dyDescent="0.25">
      <c r="A317" t="str">
        <f>IF(Table15[[#This Row],[IDENTICAL]]="","","@PART["&amp;Table15[[#This Row],[Name]]&amp;"]:FOR[xxxRP0]
{
    %identicalParts = "&amp;Table15[[#This Row],[IDENTICAL]]&amp;"
}")</f>
        <v/>
      </c>
    </row>
    <row r="318" spans="1:1" x14ac:dyDescent="0.25">
      <c r="A318" t="str">
        <f>IF(Table15[[#This Row],[IDENTICAL]]="","","@PART["&amp;Table15[[#This Row],[Name]]&amp;"]:FOR[xxxRP0]
{
    %identicalParts = "&amp;Table15[[#This Row],[IDENTICAL]]&amp;"
}")</f>
        <v/>
      </c>
    </row>
    <row r="319" spans="1:1" x14ac:dyDescent="0.25">
      <c r="A319" t="str">
        <f>IF(Table15[[#This Row],[IDENTICAL]]="","","@PART["&amp;Table15[[#This Row],[Name]]&amp;"]:FOR[xxxRP0]
{
    %identicalParts = "&amp;Table15[[#This Row],[IDENTICAL]]&amp;"
}")</f>
        <v/>
      </c>
    </row>
    <row r="320" spans="1:1" x14ac:dyDescent="0.25">
      <c r="A320" t="str">
        <f>IF(Table15[[#This Row],[IDENTICAL]]="","","@PART["&amp;Table15[[#This Row],[Name]]&amp;"]:FOR[xxxRP0]
{
    %identicalParts = "&amp;Table15[[#This Row],[IDENTICAL]]&amp;"
}")</f>
        <v/>
      </c>
    </row>
    <row r="321" spans="1:1" x14ac:dyDescent="0.25">
      <c r="A321" t="str">
        <f>IF(Table15[[#This Row],[IDENTICAL]]="","","@PART["&amp;Table15[[#This Row],[Name]]&amp;"]:FOR[xxxRP0]
{
    %identicalParts = "&amp;Table15[[#This Row],[IDENTICAL]]&amp;"
}")</f>
        <v/>
      </c>
    </row>
    <row r="322" spans="1:1" x14ac:dyDescent="0.25">
      <c r="A322" t="str">
        <f>IF(Table15[[#This Row],[IDENTICAL]]="","","@PART["&amp;Table15[[#This Row],[Name]]&amp;"]:FOR[xxxRP0]
{
    %identicalParts = "&amp;Table15[[#This Row],[IDENTICAL]]&amp;"
}")</f>
        <v>@PART[bluedog_Apollo_Block2_Capsule]:FOR[xxxRP0]
{
    %identicalParts = bluedog_Apollo_Block2_Capsule,FASAApollo_CM,SSTU-SC-B-CM
}</v>
      </c>
    </row>
    <row r="323" spans="1:1" x14ac:dyDescent="0.25">
      <c r="A323" t="str">
        <f>IF(Table15[[#This Row],[IDENTICAL]]="","","@PART["&amp;Table15[[#This Row],[Name]]&amp;"]:FOR[xxxRP0]
{
    %identicalParts = "&amp;Table15[[#This Row],[IDENTICAL]]&amp;"
}")</f>
        <v>@PART[FASAApollo_CM]:FOR[xxxRP0]
{
    %identicalParts = bluedog_Apollo_Block2_Capsule,FASAApollo_CM,SSTU-SC-B-CM
}</v>
      </c>
    </row>
    <row r="324" spans="1:1" x14ac:dyDescent="0.25">
      <c r="A324" t="str">
        <f>IF(Table15[[#This Row],[IDENTICAL]]="","","@PART["&amp;Table15[[#This Row],[Name]]&amp;"]:FOR[xxxRP0]
{
    %identicalParts = "&amp;Table15[[#This Row],[IDENTICAL]]&amp;"
}")</f>
        <v>@PART[SSTU-AJ10-CustomMid]:FOR[xxxRP0]
{
    %identicalParts = bluedog_ablestarEngine,SSTU-AJ10-CustomMid,SXTAJ10Mid
}</v>
      </c>
    </row>
    <row r="325" spans="1:1" x14ac:dyDescent="0.25">
      <c r="A325" t="str">
        <f>IF(Table15[[#This Row],[IDENTICAL]]="","","@PART["&amp;Table15[[#This Row],[Name]]&amp;"]:FOR[xxxRP0]
{
    %identicalParts = "&amp;Table15[[#This Row],[IDENTICAL]]&amp;"
}")</f>
        <v/>
      </c>
    </row>
    <row r="326" spans="1:1" x14ac:dyDescent="0.25">
      <c r="A326" t="str">
        <f>IF(Table15[[#This Row],[IDENTICAL]]="","","@PART["&amp;Table15[[#This Row],[Name]]&amp;"]:FOR[xxxRP0]
{
    %identicalParts = "&amp;Table15[[#This Row],[IDENTICAL]]&amp;"
}")</f>
        <v/>
      </c>
    </row>
    <row r="327" spans="1:1" x14ac:dyDescent="0.25">
      <c r="A327" t="str">
        <f>IF(Table15[[#This Row],[IDENTICAL]]="","","@PART["&amp;Table15[[#This Row],[Name]]&amp;"]:FOR[xxxRP0]
{
    %identicalParts = "&amp;Table15[[#This Row],[IDENTICAL]]&amp;"
}")</f>
        <v/>
      </c>
    </row>
    <row r="328" spans="1:1" x14ac:dyDescent="0.25">
      <c r="A328" t="str">
        <f>IF(Table15[[#This Row],[IDENTICAL]]="","","@PART["&amp;Table15[[#This Row],[Name]]&amp;"]:FOR[xxxRP0]
{
    %identicalParts = "&amp;Table15[[#This Row],[IDENTICAL]]&amp;"
}")</f>
        <v/>
      </c>
    </row>
    <row r="329" spans="1:1" x14ac:dyDescent="0.25">
      <c r="A329" t="str">
        <f>IF(Table15[[#This Row],[IDENTICAL]]="","","@PART["&amp;Table15[[#This Row],[Name]]&amp;"]:FOR[xxxRP0]
{
    %identicalParts = "&amp;Table15[[#This Row],[IDENTICAL]]&amp;"
}")</f>
        <v/>
      </c>
    </row>
    <row r="330" spans="1:1" x14ac:dyDescent="0.25">
      <c r="A330" t="str">
        <f>IF(Table15[[#This Row],[IDENTICAL]]="","","@PART["&amp;Table15[[#This Row],[Name]]&amp;"]:FOR[xxxRP0]
{
    %identicalParts = "&amp;Table15[[#This Row],[IDENTICAL]]&amp;"
}")</f>
        <v/>
      </c>
    </row>
    <row r="331" spans="1:1" x14ac:dyDescent="0.25">
      <c r="A331" t="str">
        <f>IF(Table15[[#This Row],[IDENTICAL]]="","","@PART["&amp;Table15[[#This Row],[Name]]&amp;"]:FOR[xxxRP0]
{
    %identicalParts = "&amp;Table15[[#This Row],[IDENTICAL]]&amp;"
}")</f>
        <v/>
      </c>
    </row>
    <row r="332" spans="1:1" x14ac:dyDescent="0.25">
      <c r="A332" t="str">
        <f>IF(Table15[[#This Row],[IDENTICAL]]="","","@PART["&amp;Table15[[#This Row],[Name]]&amp;"]:FOR[xxxRP0]
{
    %identicalParts = "&amp;Table15[[#This Row],[IDENTICAL]]&amp;"
}")</f>
        <v/>
      </c>
    </row>
    <row r="333" spans="1:1" x14ac:dyDescent="0.25">
      <c r="A333" t="str">
        <f>IF(Table15[[#This Row],[IDENTICAL]]="","","@PART["&amp;Table15[[#This Row],[Name]]&amp;"]:FOR[xxxRP0]
{
    %identicalParts = "&amp;Table15[[#This Row],[IDENTICAL]]&amp;"
}")</f>
        <v>@PART[RO-ApolloDockingPort]:FOR[xxxRP0]
{
    %identicalParts = RO-ApolloDockingPort,SSTU-SC-GEN-DP-0P
}</v>
      </c>
    </row>
    <row r="334" spans="1:1" x14ac:dyDescent="0.25">
      <c r="A334" t="str">
        <f>IF(Table15[[#This Row],[IDENTICAL]]="","","@PART["&amp;Table15[[#This Row],[Name]]&amp;"]:FOR[xxxRP0]
{
    %identicalParts = "&amp;Table15[[#This Row],[IDENTICAL]]&amp;"
}")</f>
        <v/>
      </c>
    </row>
    <row r="335" spans="1:1" x14ac:dyDescent="0.25">
      <c r="A335" t="str">
        <f>IF(Table15[[#This Row],[IDENTICAL]]="","","@PART["&amp;Table15[[#This Row],[Name]]&amp;"]:FOR[xxxRP0]
{
    %identicalParts = "&amp;Table15[[#This Row],[IDENTICAL]]&amp;"
}")</f>
        <v/>
      </c>
    </row>
    <row r="336" spans="1:1" x14ac:dyDescent="0.25">
      <c r="A336" t="str">
        <f>IF(Table15[[#This Row],[IDENTICAL]]="","","@PART["&amp;Table15[[#This Row],[Name]]&amp;"]:FOR[xxxRP0]
{
    %identicalParts = "&amp;Table15[[#This Row],[IDENTICAL]]&amp;"
}")</f>
        <v/>
      </c>
    </row>
    <row r="337" spans="1:1" x14ac:dyDescent="0.25">
      <c r="A337" t="str">
        <f>IF(Table15[[#This Row],[IDENTICAL]]="","","@PART["&amp;Table15[[#This Row],[Name]]&amp;"]:FOR[xxxRP0]
{
    %identicalParts = "&amp;Table15[[#This Row],[IDENTICAL]]&amp;"
}")</f>
        <v>@PART[bluedog_Apollo_Block2_LES]:FOR[xxxRP0]
{
    %identicalParts = FASAApollo_LES,bluedog_Apollo_Block2_LES,SSTU-SC-B-BPC,LaunchEscapeSystem
}</v>
      </c>
    </row>
    <row r="338" spans="1:1" x14ac:dyDescent="0.25">
      <c r="A338" t="str">
        <f>IF(Table15[[#This Row],[IDENTICAL]]="","","@PART["&amp;Table15[[#This Row],[Name]]&amp;"]:FOR[xxxRP0]
{
    %identicalParts = "&amp;Table15[[#This Row],[IDENTICAL]]&amp;"
}")</f>
        <v>@PART[FASAApollo_LES]:FOR[xxxRP0]
{
    %identicalParts = FASAApollo_LES,bluedog_Apollo_Block2_LES,SSTU-SC-B-BPC,LaunchEscapeSystem
}</v>
      </c>
    </row>
    <row r="339" spans="1:1" x14ac:dyDescent="0.25">
      <c r="A339" t="str">
        <f>IF(Table15[[#This Row],[IDENTICAL]]="","","@PART["&amp;Table15[[#This Row],[Name]]&amp;"]:FOR[xxxRP0]
{
    %identicalParts = "&amp;Table15[[#This Row],[IDENTICAL]]&amp;"
}")</f>
        <v>@PART[LaunchEscapeSystem]:FOR[xxxRP0]
{
    %identicalParts = FASAApollo_LES,bluedog_Apollo_Block2_LES,SSTU-SC-B-BPC,LaunchEscapeSystem
}</v>
      </c>
    </row>
    <row r="340" spans="1:1" x14ac:dyDescent="0.25">
      <c r="A340" t="str">
        <f>IF(Table15[[#This Row],[IDENTICAL]]="","","@PART["&amp;Table15[[#This Row],[Name]]&amp;"]:FOR[xxxRP0]
{
    %identicalParts = "&amp;Table15[[#This Row],[IDENTICAL]]&amp;"
}")</f>
        <v/>
      </c>
    </row>
    <row r="341" spans="1:1" x14ac:dyDescent="0.25">
      <c r="A341" t="str">
        <f>IF(Table15[[#This Row],[IDENTICAL]]="","","@PART["&amp;Table15[[#This Row],[Name]]&amp;"]:FOR[xxxRP0]
{
    %identicalParts = "&amp;Table15[[#This Row],[IDENTICAL]]&amp;"
}")</f>
        <v>@PART[bluedog_LEM_Ascent_Cockpit]:FOR[xxxRP0]
{
    %identicalParts = bluedog_LEM_Ascent_Cockpit,FASALM_AscentStage,MEMLander
}</v>
      </c>
    </row>
    <row r="342" spans="1:1" x14ac:dyDescent="0.25">
      <c r="A342" t="str">
        <f>IF(Table15[[#This Row],[IDENTICAL]]="","","@PART["&amp;Table15[[#This Row],[Name]]&amp;"]:FOR[xxxRP0]
{
    %identicalParts = "&amp;Table15[[#This Row],[IDENTICAL]]&amp;"
}")</f>
        <v>@PART[bluedog_LEM_Descent_Tanks]:FOR[xxxRP0]
{
    %identicalParts = bluedog_LEM_Descent_Tanks,FASALM_DescentStage,MEMDescentMod
}</v>
      </c>
    </row>
    <row r="343" spans="1:1" x14ac:dyDescent="0.25">
      <c r="A343" t="str">
        <f>IF(Table15[[#This Row],[IDENTICAL]]="","","@PART["&amp;Table15[[#This Row],[Name]]&amp;"]:FOR[xxxRP0]
{
    %identicalParts = "&amp;Table15[[#This Row],[IDENTICAL]]&amp;"
}")</f>
        <v/>
      </c>
    </row>
    <row r="344" spans="1:1" x14ac:dyDescent="0.25">
      <c r="A344" t="str">
        <f>IF(Table15[[#This Row],[IDENTICAL]]="","","@PART["&amp;Table15[[#This Row],[Name]]&amp;"]:FOR[xxxRP0]
{
    %identicalParts = "&amp;Table15[[#This Row],[IDENTICAL]]&amp;"
}")</f>
        <v/>
      </c>
    </row>
    <row r="345" spans="1:1" x14ac:dyDescent="0.25">
      <c r="A345" t="str">
        <f>IF(Table15[[#This Row],[IDENTICAL]]="","","@PART["&amp;Table15[[#This Row],[Name]]&amp;"]:FOR[xxxRP0]
{
    %identicalParts = "&amp;Table15[[#This Row],[IDENTICAL]]&amp;"
}")</f>
        <v>@PART[bluedog_LEM_Ascent_Engine]:FOR[xxxRP0]
{
    %identicalParts = bluedog_LEM_Ascent_Engine,microEngineSE1,FASALM_AscentEngine,liquidEngineMini,SSTU-SC-ENG-LMAE
}</v>
      </c>
    </row>
    <row r="346" spans="1:1" x14ac:dyDescent="0.25">
      <c r="A346" t="str">
        <f>IF(Table15[[#This Row],[IDENTICAL]]="","","@PART["&amp;Table15[[#This Row],[Name]]&amp;"]:FOR[xxxRP0]
{
    %identicalParts = "&amp;Table15[[#This Row],[IDENTICAL]]&amp;"
}")</f>
        <v>@PART[FASALM_AscentStage]:FOR[xxxRP0]
{
    %identicalParts = bluedog_LEM_Ascent_Cockpit,FASALM_AscentStage,MEMLander
}</v>
      </c>
    </row>
    <row r="347" spans="1:1" x14ac:dyDescent="0.25">
      <c r="A347" t="str">
        <f>IF(Table15[[#This Row],[IDENTICAL]]="","","@PART["&amp;Table15[[#This Row],[Name]]&amp;"]:FOR[xxxRP0]
{
    %identicalParts = "&amp;Table15[[#This Row],[IDENTICAL]]&amp;"
}")</f>
        <v>@PART[MEMLander]:FOR[xxxRP0]
{
    %identicalParts = bluedog_LEM_Ascent_Cockpit,FASALM_AscentStage,MEMLander
}</v>
      </c>
    </row>
    <row r="348" spans="1:1" x14ac:dyDescent="0.25">
      <c r="A348" t="str">
        <f>IF(Table15[[#This Row],[IDENTICAL]]="","","@PART["&amp;Table15[[#This Row],[Name]]&amp;"]:FOR[xxxRP0]
{
    %identicalParts = "&amp;Table15[[#This Row],[IDENTICAL]]&amp;"
}")</f>
        <v>@PART[bluedog_LEM_Descent_Engine]:FOR[xxxRP0]
{
    %identicalParts = bluedog_LEM_Descent_Engine,enginelmodc,FASALM_DescentEngine,liquidEngine2-2,SSTU-SC-ENG-LMDE
}</v>
      </c>
    </row>
    <row r="349" spans="1:1" x14ac:dyDescent="0.25">
      <c r="A349" t="str">
        <f>IF(Table15[[#This Row],[IDENTICAL]]="","","@PART["&amp;Table15[[#This Row],[Name]]&amp;"]:FOR[xxxRP0]
{
    %identicalParts = "&amp;Table15[[#This Row],[IDENTICAL]]&amp;"
}")</f>
        <v>@PART[FASALM_DescentStage]:FOR[xxxRP0]
{
    %identicalParts = bluedog_LEM_Descent_Tanks,FASALM_DescentStage,MEMDescentMod
}</v>
      </c>
    </row>
    <row r="350" spans="1:1" x14ac:dyDescent="0.25">
      <c r="A350" t="str">
        <f>IF(Table15[[#This Row],[IDENTICAL]]="","","@PART["&amp;Table15[[#This Row],[Name]]&amp;"]:FOR[xxxRP0]
{
    %identicalParts = "&amp;Table15[[#This Row],[IDENTICAL]]&amp;"
}")</f>
        <v>@PART[MEMDescentMod]:FOR[xxxRP0]
{
    %identicalParts = bluedog_LEM_Descent_Tanks,FASALM_DescentStage,MEMDescentMod
}</v>
      </c>
    </row>
    <row r="351" spans="1:1" x14ac:dyDescent="0.25">
      <c r="A351" t="str">
        <f>IF(Table15[[#This Row],[IDENTICAL]]="","","@PART["&amp;Table15[[#This Row],[Name]]&amp;"]:FOR[xxxRP0]
{
    %identicalParts = "&amp;Table15[[#This Row],[IDENTICAL]]&amp;"
}")</f>
        <v/>
      </c>
    </row>
    <row r="352" spans="1:1" x14ac:dyDescent="0.25">
      <c r="A352" t="str">
        <f>IF(Table15[[#This Row],[IDENTICAL]]="","","@PART["&amp;Table15[[#This Row],[Name]]&amp;"]:FOR[xxxRP0]
{
    %identicalParts = "&amp;Table15[[#This Row],[IDENTICAL]]&amp;"
}")</f>
        <v/>
      </c>
    </row>
    <row r="353" spans="1:1" x14ac:dyDescent="0.25">
      <c r="A353" t="str">
        <f>IF(Table15[[#This Row],[IDENTICAL]]="","","@PART["&amp;Table15[[#This Row],[Name]]&amp;"]:FOR[xxxRP0]
{
    %identicalParts = "&amp;Table15[[#This Row],[IDENTICAL]]&amp;"
}")</f>
        <v/>
      </c>
    </row>
    <row r="354" spans="1:1" x14ac:dyDescent="0.25">
      <c r="A354" t="str">
        <f>IF(Table15[[#This Row],[IDENTICAL]]="","","@PART["&amp;Table15[[#This Row],[Name]]&amp;"]:FOR[xxxRP0]
{
    %identicalParts = "&amp;Table15[[#This Row],[IDENTICAL]]&amp;"
}")</f>
        <v/>
      </c>
    </row>
    <row r="355" spans="1:1" x14ac:dyDescent="0.25">
      <c r="A355" t="str">
        <f>IF(Table15[[#This Row],[IDENTICAL]]="","","@PART["&amp;Table15[[#This Row],[Name]]&amp;"]:FOR[xxxRP0]
{
    %identicalParts = "&amp;Table15[[#This Row],[IDENTICAL]]&amp;"
}")</f>
        <v/>
      </c>
    </row>
    <row r="356" spans="1:1" x14ac:dyDescent="0.25">
      <c r="A356" t="str">
        <f>IF(Table15[[#This Row],[IDENTICAL]]="","","@PART["&amp;Table15[[#This Row],[Name]]&amp;"]:FOR[xxxRP0]
{
    %identicalParts = "&amp;Table15[[#This Row],[IDENTICAL]]&amp;"
}")</f>
        <v/>
      </c>
    </row>
    <row r="357" spans="1:1" x14ac:dyDescent="0.25">
      <c r="A357" t="str">
        <f>IF(Table15[[#This Row],[IDENTICAL]]="","","@PART["&amp;Table15[[#This Row],[Name]]&amp;"]:FOR[xxxRP0]
{
    %identicalParts = "&amp;Table15[[#This Row],[IDENTICAL]]&amp;"
}")</f>
        <v/>
      </c>
    </row>
    <row r="358" spans="1:1" x14ac:dyDescent="0.25">
      <c r="A358" t="str">
        <f>IF(Table15[[#This Row],[IDENTICAL]]="","","@PART["&amp;Table15[[#This Row],[Name]]&amp;"]:FOR[xxxRP0]
{
    %identicalParts = "&amp;Table15[[#This Row],[IDENTICAL]]&amp;"
}")</f>
        <v/>
      </c>
    </row>
    <row r="359" spans="1:1" x14ac:dyDescent="0.25">
      <c r="A359" t="str">
        <f>IF(Table15[[#This Row],[IDENTICAL]]="","","@PART["&amp;Table15[[#This Row],[Name]]&amp;"]:FOR[xxxRP0]
{
    %identicalParts = "&amp;Table15[[#This Row],[IDENTICAL]]&amp;"
}")</f>
        <v/>
      </c>
    </row>
    <row r="360" spans="1:1" x14ac:dyDescent="0.25">
      <c r="A360" t="str">
        <f>IF(Table15[[#This Row],[IDENTICAL]]="","","@PART["&amp;Table15[[#This Row],[Name]]&amp;"]:FOR[xxxRP0]
{
    %identicalParts = "&amp;Table15[[#This Row],[IDENTICAL]]&amp;"
}")</f>
        <v>@PART[bluedog_Apollo_Block2_ServiceModule]:FOR[xxxRP0]
{
    %identicalParts = bluedog_Apollo_Block2_ServiceModule,FASAApollo_SM
}</v>
      </c>
    </row>
    <row r="361" spans="1:1" x14ac:dyDescent="0.25">
      <c r="A361" t="str">
        <f>IF(Table15[[#This Row],[IDENTICAL]]="","","@PART["&amp;Table15[[#This Row],[Name]]&amp;"]:FOR[xxxRP0]
{
    %identicalParts = "&amp;Table15[[#This Row],[IDENTICAL]]&amp;"
}")</f>
        <v/>
      </c>
    </row>
    <row r="362" spans="1:1" x14ac:dyDescent="0.25">
      <c r="A362" t="str">
        <f>IF(Table15[[#This Row],[IDENTICAL]]="","","@PART["&amp;Table15[[#This Row],[Name]]&amp;"]:FOR[xxxRP0]
{
    %identicalParts = "&amp;Table15[[#This Row],[IDENTICAL]]&amp;"
}")</f>
        <v/>
      </c>
    </row>
    <row r="363" spans="1:1" x14ac:dyDescent="0.25">
      <c r="A363" t="str">
        <f>IF(Table15[[#This Row],[IDENTICAL]]="","","@PART["&amp;Table15[[#This Row],[Name]]&amp;"]:FOR[xxxRP0]
{
    %identicalParts = "&amp;Table15[[#This Row],[IDENTICAL]]&amp;"
}")</f>
        <v>@PART[FASAApollo_SM_RCS]:FOR[xxxRP0]
{
    %identicalParts = FASAApollo_SM_RCS,bluedog_Apollo_Block2_RCSquad
}</v>
      </c>
    </row>
    <row r="364" spans="1:1" x14ac:dyDescent="0.25">
      <c r="A364" t="str">
        <f>IF(Table15[[#This Row],[IDENTICAL]]="","","@PART["&amp;Table15[[#This Row],[Name]]&amp;"]:FOR[xxxRP0]
{
    %identicalParts = "&amp;Table15[[#This Row],[IDENTICAL]]&amp;"
}")</f>
        <v>@PART[bluedog_Apollo_Block2_RCSquad]:FOR[xxxRP0]
{
    %identicalParts = FASAApollo_SM_RCS,bluedog_Apollo_Block2_RCSquad
}</v>
      </c>
    </row>
    <row r="365" spans="1:1" x14ac:dyDescent="0.25">
      <c r="A365" t="str">
        <f>IF(Table15[[#This Row],[IDENTICAL]]="","","@PART["&amp;Table15[[#This Row],[Name]]&amp;"]:FOR[xxxRP0]
{
    %identicalParts = "&amp;Table15[[#This Row],[IDENTICAL]]&amp;"
}")</f>
        <v>@PART[FASAApollo_SM]:FOR[xxxRP0]
{
    %identicalParts = bluedog_Apollo_Block2_ServiceModule,FASAApollo_SM
}</v>
      </c>
    </row>
    <row r="366" spans="1:1" x14ac:dyDescent="0.25">
      <c r="A366" t="str">
        <f>IF(Table15[[#This Row],[IDENTICAL]]="","","@PART["&amp;Table15[[#This Row],[Name]]&amp;"]:FOR[xxxRP0]
{
    %identicalParts = "&amp;Table15[[#This Row],[IDENTICAL]]&amp;"
}")</f>
        <v/>
      </c>
    </row>
    <row r="367" spans="1:1" x14ac:dyDescent="0.25">
      <c r="A367" t="str">
        <f>IF(Table15[[#This Row],[IDENTICAL]]="","","@PART["&amp;Table15[[#This Row],[Name]]&amp;"]:FOR[xxxRP0]
{
    %identicalParts = "&amp;Table15[[#This Row],[IDENTICAL]]&amp;"
}")</f>
        <v/>
      </c>
    </row>
    <row r="368" spans="1:1" x14ac:dyDescent="0.25">
      <c r="A368" t="str">
        <f>IF(Table15[[#This Row],[IDENTICAL]]="","","@PART["&amp;Table15[[#This Row],[Name]]&amp;"]:FOR[xxxRP0]
{
    %identicalParts = "&amp;Table15[[#This Row],[IDENTICAL]]&amp;"
}")</f>
        <v/>
      </c>
    </row>
    <row r="369" spans="1:1" x14ac:dyDescent="0.25">
      <c r="A369" t="str">
        <f>IF(Table15[[#This Row],[IDENTICAL]]="","","@PART["&amp;Table15[[#This Row],[Name]]&amp;"]:FOR[xxxRP0]
{
    %identicalParts = "&amp;Table15[[#This Row],[IDENTICAL]]&amp;"
}")</f>
        <v/>
      </c>
    </row>
    <row r="370" spans="1:1" x14ac:dyDescent="0.25">
      <c r="A370" t="str">
        <f>IF(Table15[[#This Row],[IDENTICAL]]="","","@PART["&amp;Table15[[#This Row],[Name]]&amp;"]:FOR[xxxRP0]
{
    %identicalParts = "&amp;Table15[[#This Row],[IDENTICAL]]&amp;"
}")</f>
        <v/>
      </c>
    </row>
    <row r="371" spans="1:1" x14ac:dyDescent="0.25">
      <c r="A371" t="str">
        <f>IF(Table15[[#This Row],[IDENTICAL]]="","","@PART["&amp;Table15[[#This Row],[Name]]&amp;"]:FOR[xxxRP0]
{
    %identicalParts = "&amp;Table15[[#This Row],[IDENTICAL]]&amp;"
}")</f>
        <v/>
      </c>
    </row>
    <row r="372" spans="1:1" x14ac:dyDescent="0.25">
      <c r="A372" t="str">
        <f>IF(Table15[[#This Row],[IDENTICAL]]="","","@PART["&amp;Table15[[#This Row],[Name]]&amp;"]:FOR[xxxRP0]
{
    %identicalParts = "&amp;Table15[[#This Row],[IDENTICAL]]&amp;"
}")</f>
        <v/>
      </c>
    </row>
    <row r="373" spans="1:1" x14ac:dyDescent="0.25">
      <c r="A373" t="str">
        <f>IF(Table15[[#This Row],[IDENTICAL]]="","","@PART["&amp;Table15[[#This Row],[Name]]&amp;"]:FOR[xxxRP0]
{
    %identicalParts = "&amp;Table15[[#This Row],[IDENTICAL]]&amp;"
}")</f>
        <v/>
      </c>
    </row>
    <row r="374" spans="1:1" x14ac:dyDescent="0.25">
      <c r="A374" t="str">
        <f>IF(Table15[[#This Row],[IDENTICAL]]="","","@PART["&amp;Table15[[#This Row],[Name]]&amp;"]:FOR[xxxRP0]
{
    %identicalParts = "&amp;Table15[[#This Row],[IDENTICAL]]&amp;"
}")</f>
        <v/>
      </c>
    </row>
    <row r="375" spans="1:1" x14ac:dyDescent="0.25">
      <c r="A375" t="str">
        <f>IF(Table15[[#This Row],[IDENTICAL]]="","","@PART["&amp;Table15[[#This Row],[Name]]&amp;"]:FOR[xxxRP0]
{
    %identicalParts = "&amp;Table15[[#This Row],[IDENTICAL]]&amp;"
}")</f>
        <v/>
      </c>
    </row>
    <row r="376" spans="1:1" x14ac:dyDescent="0.25">
      <c r="A376" t="str">
        <f>IF(Table15[[#This Row],[IDENTICAL]]="","","@PART["&amp;Table15[[#This Row],[Name]]&amp;"]:FOR[xxxRP0]
{
    %identicalParts = "&amp;Table15[[#This Row],[IDENTICAL]]&amp;"
}")</f>
        <v/>
      </c>
    </row>
    <row r="377" spans="1:1" x14ac:dyDescent="0.25">
      <c r="A377" t="str">
        <f>IF(Table15[[#This Row],[IDENTICAL]]="","","@PART["&amp;Table15[[#This Row],[Name]]&amp;"]:FOR[xxxRP0]
{
    %identicalParts = "&amp;Table15[[#This Row],[IDENTICAL]]&amp;"
}")</f>
        <v/>
      </c>
    </row>
    <row r="378" spans="1:1" x14ac:dyDescent="0.25">
      <c r="A378" t="str">
        <f>IF(Table15[[#This Row],[IDENTICAL]]="","","@PART["&amp;Table15[[#This Row],[Name]]&amp;"]:FOR[xxxRP0]
{
    %identicalParts = "&amp;Table15[[#This Row],[IDENTICAL]]&amp;"
}")</f>
        <v/>
      </c>
    </row>
    <row r="379" spans="1:1" x14ac:dyDescent="0.25">
      <c r="A379" t="str">
        <f>IF(Table15[[#This Row],[IDENTICAL]]="","","@PART["&amp;Table15[[#This Row],[Name]]&amp;"]:FOR[xxxRP0]
{
    %identicalParts = "&amp;Table15[[#This Row],[IDENTICAL]]&amp;"
}")</f>
        <v/>
      </c>
    </row>
    <row r="380" spans="1:1" x14ac:dyDescent="0.25">
      <c r="A380" t="str">
        <f>IF(Table15[[#This Row],[IDENTICAL]]="","","@PART["&amp;Table15[[#This Row],[Name]]&amp;"]:FOR[xxxRP0]
{
    %identicalParts = "&amp;Table15[[#This Row],[IDENTICAL]]&amp;"
}")</f>
        <v/>
      </c>
    </row>
    <row r="381" spans="1:1" x14ac:dyDescent="0.25">
      <c r="A381" t="str">
        <f>IF(Table15[[#This Row],[IDENTICAL]]="","","@PART["&amp;Table15[[#This Row],[Name]]&amp;"]:FOR[xxxRP0]
{
    %identicalParts = "&amp;Table15[[#This Row],[IDENTICAL]]&amp;"
}")</f>
        <v/>
      </c>
    </row>
    <row r="382" spans="1:1" x14ac:dyDescent="0.25">
      <c r="A382" t="str">
        <f>IF(Table15[[#This Row],[IDENTICAL]]="","","@PART["&amp;Table15[[#This Row],[Name]]&amp;"]:FOR[xxxRP0]
{
    %identicalParts = "&amp;Table15[[#This Row],[IDENTICAL]]&amp;"
}")</f>
        <v/>
      </c>
    </row>
    <row r="383" spans="1:1" x14ac:dyDescent="0.25">
      <c r="A383" t="str">
        <f>IF(Table15[[#This Row],[IDENTICAL]]="","","@PART["&amp;Table15[[#This Row],[Name]]&amp;"]:FOR[xxxRP0]
{
    %identicalParts = "&amp;Table15[[#This Row],[IDENTICAL]]&amp;"
}")</f>
        <v/>
      </c>
    </row>
    <row r="384" spans="1:1" x14ac:dyDescent="0.25">
      <c r="A384" t="str">
        <f>IF(Table15[[#This Row],[IDENTICAL]]="","","@PART["&amp;Table15[[#This Row],[Name]]&amp;"]:FOR[xxxRP0]
{
    %identicalParts = "&amp;Table15[[#This Row],[IDENTICAL]]&amp;"
}")</f>
        <v/>
      </c>
    </row>
    <row r="385" spans="1:1" x14ac:dyDescent="0.25">
      <c r="A385" t="str">
        <f>IF(Table15[[#This Row],[IDENTICAL]]="","","@PART["&amp;Table15[[#This Row],[Name]]&amp;"]:FOR[xxxRP0]
{
    %identicalParts = "&amp;Table15[[#This Row],[IDENTICAL]]&amp;"
}")</f>
        <v/>
      </c>
    </row>
    <row r="386" spans="1:1" x14ac:dyDescent="0.25">
      <c r="A386" t="str">
        <f>IF(Table15[[#This Row],[IDENTICAL]]="","","@PART["&amp;Table15[[#This Row],[Name]]&amp;"]:FOR[xxxRP0]
{
    %identicalParts = "&amp;Table15[[#This Row],[IDENTICAL]]&amp;"
}")</f>
        <v/>
      </c>
    </row>
    <row r="387" spans="1:1" x14ac:dyDescent="0.25">
      <c r="A387" t="str">
        <f>IF(Table15[[#This Row],[IDENTICAL]]="","","@PART["&amp;Table15[[#This Row],[Name]]&amp;"]:FOR[xxxRP0]
{
    %identicalParts = "&amp;Table15[[#This Row],[IDENTICAL]]&amp;"
}")</f>
        <v/>
      </c>
    </row>
    <row r="388" spans="1:1" x14ac:dyDescent="0.25">
      <c r="A388" t="str">
        <f>IF(Table15[[#This Row],[IDENTICAL]]="","","@PART["&amp;Table15[[#This Row],[Name]]&amp;"]:FOR[xxxRP0]
{
    %identicalParts = "&amp;Table15[[#This Row],[IDENTICAL]]&amp;"
}")</f>
        <v/>
      </c>
    </row>
    <row r="389" spans="1:1" x14ac:dyDescent="0.25">
      <c r="A389" t="str">
        <f>IF(Table15[[#This Row],[IDENTICAL]]="","","@PART["&amp;Table15[[#This Row],[Name]]&amp;"]:FOR[xxxRP0]
{
    %identicalParts = "&amp;Table15[[#This Row],[IDENTICAL]]&amp;"
}")</f>
        <v/>
      </c>
    </row>
    <row r="390" spans="1:1" x14ac:dyDescent="0.25">
      <c r="A390" t="str">
        <f>IF(Table15[[#This Row],[IDENTICAL]]="","","@PART["&amp;Table15[[#This Row],[Name]]&amp;"]:FOR[xxxRP0]
{
    %identicalParts = "&amp;Table15[[#This Row],[IDENTICAL]]&amp;"
}")</f>
        <v>@PART[FASAApolloLFERL10]:FOR[xxxRP0]
{
    %identicalParts = KW1mengineMaverick1D,bluedog_rl10,FASAApolloLFERL10,engineLargeSkipper,SSTU-SC-ENG-RL10A-3,KW1mengineWildCatV
}</v>
      </c>
    </row>
    <row r="391" spans="1:1" x14ac:dyDescent="0.25">
      <c r="A391" t="str">
        <f>IF(Table15[[#This Row],[IDENTICAL]]="","","@PART["&amp;Table15[[#This Row],[Name]]&amp;"]:FOR[xxxRP0]
{
    %identicalParts = "&amp;Table15[[#This Row],[IDENTICAL]]&amp;"
}")</f>
        <v>@PART[engineLargeSkipper]:FOR[xxxRP0]
{
    %identicalParts = KW1mengineMaverick1D,bluedog_rl10,FASAApolloLFERL10,engineLargeSkipper,SSTU-SC-ENG-RL10A-3,KW1mengineWildCatV
}</v>
      </c>
    </row>
    <row r="392" spans="1:1" x14ac:dyDescent="0.25">
      <c r="A392" t="str">
        <f>IF(Table15[[#This Row],[IDENTICAL]]="","","@PART["&amp;Table15[[#This Row],[Name]]&amp;"]:FOR[xxxRP0]
{
    %identicalParts = "&amp;Table15[[#This Row],[IDENTICAL]]&amp;"
}")</f>
        <v/>
      </c>
    </row>
    <row r="393" spans="1:1" x14ac:dyDescent="0.25">
      <c r="A393" t="str">
        <f>IF(Table15[[#This Row],[IDENTICAL]]="","","@PART["&amp;Table15[[#This Row],[Name]]&amp;"]:FOR[xxxRP0]
{
    %identicalParts = "&amp;Table15[[#This Row],[IDENTICAL]]&amp;"
}")</f>
        <v/>
      </c>
    </row>
    <row r="394" spans="1:1" x14ac:dyDescent="0.25">
      <c r="A394" t="str">
        <f>IF(Table15[[#This Row],[IDENTICAL]]="","","@PART["&amp;Table15[[#This Row],[Name]]&amp;"]:FOR[xxxRP0]
{
    %identicalParts = "&amp;Table15[[#This Row],[IDENTICAL]]&amp;"
}")</f>
        <v/>
      </c>
    </row>
    <row r="395" spans="1:1" x14ac:dyDescent="0.25">
      <c r="A395" t="str">
        <f>IF(Table15[[#This Row],[IDENTICAL]]="","","@PART["&amp;Table15[[#This Row],[Name]]&amp;"]:FOR[xxxRP0]
{
    %identicalParts = "&amp;Table15[[#This Row],[IDENTICAL]]&amp;"
}")</f>
        <v/>
      </c>
    </row>
    <row r="396" spans="1:1" x14ac:dyDescent="0.25">
      <c r="A396" t="str">
        <f>IF(Table15[[#This Row],[IDENTICAL]]="","","@PART["&amp;Table15[[#This Row],[Name]]&amp;"]:FOR[xxxRP0]
{
    %identicalParts = "&amp;Table15[[#This Row],[IDENTICAL]]&amp;"
}")</f>
        <v/>
      </c>
    </row>
    <row r="397" spans="1:1" x14ac:dyDescent="0.25">
      <c r="A397" t="str">
        <f>IF(Table15[[#This Row],[IDENTICAL]]="","","@PART["&amp;Table15[[#This Row],[Name]]&amp;"]:FOR[xxxRP0]
{
    %identicalParts = "&amp;Table15[[#This Row],[IDENTICAL]]&amp;"
}")</f>
        <v/>
      </c>
    </row>
    <row r="398" spans="1:1" x14ac:dyDescent="0.25">
      <c r="A398" t="str">
        <f>IF(Table15[[#This Row],[IDENTICAL]]="","","@PART["&amp;Table15[[#This Row],[Name]]&amp;"]:FOR[xxxRP0]
{
    %identicalParts = "&amp;Table15[[#This Row],[IDENTICAL]]&amp;"
}")</f>
        <v/>
      </c>
    </row>
    <row r="399" spans="1:1" x14ac:dyDescent="0.25">
      <c r="A399" t="str">
        <f>IF(Table15[[#This Row],[IDENTICAL]]="","","@PART["&amp;Table15[[#This Row],[Name]]&amp;"]:FOR[xxxRP0]
{
    %identicalParts = "&amp;Table15[[#This Row],[IDENTICAL]]&amp;"
}")</f>
        <v/>
      </c>
    </row>
    <row r="400" spans="1:1" x14ac:dyDescent="0.25">
      <c r="A400" t="str">
        <f>IF(Table15[[#This Row],[IDENTICAL]]="","","@PART["&amp;Table15[[#This Row],[Name]]&amp;"]:FOR[xxxRP0]
{
    %identicalParts = "&amp;Table15[[#This Row],[IDENTICAL]]&amp;"
}")</f>
        <v/>
      </c>
    </row>
    <row r="401" spans="1:1" x14ac:dyDescent="0.25">
      <c r="A401" t="str">
        <f>IF(Table15[[#This Row],[IDENTICAL]]="","","@PART["&amp;Table15[[#This Row],[Name]]&amp;"]:FOR[xxxRP0]
{
    %identicalParts = "&amp;Table15[[#This Row],[IDENTICAL]]&amp;"
}")</f>
        <v/>
      </c>
    </row>
    <row r="402" spans="1:1" x14ac:dyDescent="0.25">
      <c r="A402" t="str">
        <f>IF(Table15[[#This Row],[IDENTICAL]]="","","@PART["&amp;Table15[[#This Row],[Name]]&amp;"]:FOR[xxxRP0]
{
    %identicalParts = "&amp;Table15[[#This Row],[IDENTICAL]]&amp;"
}")</f>
        <v/>
      </c>
    </row>
    <row r="403" spans="1:1" x14ac:dyDescent="0.25">
      <c r="A403" t="str">
        <f>IF(Table15[[#This Row],[IDENTICAL]]="","","@PART["&amp;Table15[[#This Row],[Name]]&amp;"]:FOR[xxxRP0]
{
    %identicalParts = "&amp;Table15[[#This Row],[IDENTICAL]]&amp;"
}")</f>
        <v/>
      </c>
    </row>
    <row r="404" spans="1:1" x14ac:dyDescent="0.25">
      <c r="A404" t="str">
        <f>IF(Table15[[#This Row],[IDENTICAL]]="","","@PART["&amp;Table15[[#This Row],[Name]]&amp;"]:FOR[xxxRP0]
{
    %identicalParts = "&amp;Table15[[#This Row],[IDENTICAL]]&amp;"
}")</f>
        <v/>
      </c>
    </row>
    <row r="405" spans="1:1" x14ac:dyDescent="0.25">
      <c r="A405" t="str">
        <f>IF(Table15[[#This Row],[IDENTICAL]]="","","@PART["&amp;Table15[[#This Row],[Name]]&amp;"]:FOR[xxxRP0]
{
    %identicalParts = "&amp;Table15[[#This Row],[IDENTICAL]]&amp;"
}")</f>
        <v/>
      </c>
    </row>
    <row r="406" spans="1:1" x14ac:dyDescent="0.25">
      <c r="A406" t="str">
        <f>IF(Table15[[#This Row],[IDENTICAL]]="","","@PART["&amp;Table15[[#This Row],[Name]]&amp;"]:FOR[xxxRP0]
{
    %identicalParts = "&amp;Table15[[#This Row],[IDENTICAL]]&amp;"
}")</f>
        <v/>
      </c>
    </row>
    <row r="407" spans="1:1" x14ac:dyDescent="0.25">
      <c r="A407" t="str">
        <f>IF(Table15[[#This Row],[IDENTICAL]]="","","@PART["&amp;Table15[[#This Row],[Name]]&amp;"]:FOR[xxxRP0]
{
    %identicalParts = "&amp;Table15[[#This Row],[IDENTICAL]]&amp;"
}")</f>
        <v/>
      </c>
    </row>
    <row r="408" spans="1:1" x14ac:dyDescent="0.25">
      <c r="A408" t="str">
        <f>IF(Table15[[#This Row],[IDENTICAL]]="","","@PART["&amp;Table15[[#This Row],[Name]]&amp;"]:FOR[xxxRP0]
{
    %identicalParts = "&amp;Table15[[#This Row],[IDENTICAL]]&amp;"
}")</f>
        <v/>
      </c>
    </row>
    <row r="409" spans="1:1" x14ac:dyDescent="0.25">
      <c r="A409" t="str">
        <f>IF(Table15[[#This Row],[IDENTICAL]]="","","@PART["&amp;Table15[[#This Row],[Name]]&amp;"]:FOR[xxxRP0]
{
    %identicalParts = "&amp;Table15[[#This Row],[IDENTICAL]]&amp;"
}")</f>
        <v/>
      </c>
    </row>
    <row r="410" spans="1:1" x14ac:dyDescent="0.25">
      <c r="A410" t="str">
        <f>IF(Table15[[#This Row],[IDENTICAL]]="","","@PART["&amp;Table15[[#This Row],[Name]]&amp;"]:FOR[xxxRP0]
{
    %identicalParts = "&amp;Table15[[#This Row],[IDENTICAL]]&amp;"
}")</f>
        <v/>
      </c>
    </row>
    <row r="411" spans="1:1" x14ac:dyDescent="0.25">
      <c r="A411" t="str">
        <f>IF(Table15[[#This Row],[IDENTICAL]]="","","@PART["&amp;Table15[[#This Row],[Name]]&amp;"]:FOR[xxxRP0]
{
    %identicalParts = "&amp;Table15[[#This Row],[IDENTICAL]]&amp;"
}")</f>
        <v/>
      </c>
    </row>
    <row r="412" spans="1:1" x14ac:dyDescent="0.25">
      <c r="A412" t="str">
        <f>IF(Table15[[#This Row],[IDENTICAL]]="","","@PART["&amp;Table15[[#This Row],[Name]]&amp;"]:FOR[xxxRP0]
{
    %identicalParts = "&amp;Table15[[#This Row],[IDENTICAL]]&amp;"
}")</f>
        <v/>
      </c>
    </row>
    <row r="413" spans="1:1" x14ac:dyDescent="0.25">
      <c r="A413" t="str">
        <f>IF(Table15[[#This Row],[IDENTICAL]]="","","@PART["&amp;Table15[[#This Row],[Name]]&amp;"]:FOR[xxxRP0]
{
    %identicalParts = "&amp;Table15[[#This Row],[IDENTICAL]]&amp;"
}")</f>
        <v/>
      </c>
    </row>
    <row r="414" spans="1:1" x14ac:dyDescent="0.25">
      <c r="A414" t="str">
        <f>IF(Table15[[#This Row],[IDENTICAL]]="","","@PART["&amp;Table15[[#This Row],[Name]]&amp;"]:FOR[xxxRP0]
{
    %identicalParts = "&amp;Table15[[#This Row],[IDENTICAL]]&amp;"
}")</f>
        <v/>
      </c>
    </row>
    <row r="415" spans="1:1" x14ac:dyDescent="0.25">
      <c r="A415" t="str">
        <f>IF(Table15[[#This Row],[IDENTICAL]]="","","@PART["&amp;Table15[[#This Row],[Name]]&amp;"]:FOR[xxxRP0]
{
    %identicalParts = "&amp;Table15[[#This Row],[IDENTICAL]]&amp;"
}")</f>
        <v/>
      </c>
    </row>
    <row r="416" spans="1:1" x14ac:dyDescent="0.25">
      <c r="A416" t="str">
        <f>IF(Table15[[#This Row],[IDENTICAL]]="","","@PART["&amp;Table15[[#This Row],[Name]]&amp;"]:FOR[xxxRP0]
{
    %identicalParts = "&amp;Table15[[#This Row],[IDENTICAL]]&amp;"
}")</f>
        <v/>
      </c>
    </row>
    <row r="417" spans="1:1" x14ac:dyDescent="0.25">
      <c r="A417" t="str">
        <f>IF(Table15[[#This Row],[IDENTICAL]]="","","@PART["&amp;Table15[[#This Row],[Name]]&amp;"]:FOR[xxxRP0]
{
    %identicalParts = "&amp;Table15[[#This Row],[IDENTICAL]]&amp;"
}")</f>
        <v/>
      </c>
    </row>
    <row r="418" spans="1:1" x14ac:dyDescent="0.25">
      <c r="A418" t="str">
        <f>IF(Table15[[#This Row],[IDENTICAL]]="","","@PART["&amp;Table15[[#This Row],[Name]]&amp;"]:FOR[xxxRP0]
{
    %identicalParts = "&amp;Table15[[#This Row],[IDENTICAL]]&amp;"
}")</f>
        <v/>
      </c>
    </row>
    <row r="419" spans="1:1" x14ac:dyDescent="0.25">
      <c r="A419" t="str">
        <f>IF(Table15[[#This Row],[IDENTICAL]]="","","@PART["&amp;Table15[[#This Row],[Name]]&amp;"]:FOR[xxxRP0]
{
    %identicalParts = "&amp;Table15[[#This Row],[IDENTICAL]]&amp;"
}")</f>
        <v/>
      </c>
    </row>
    <row r="420" spans="1:1" x14ac:dyDescent="0.25">
      <c r="A420" t="str">
        <f>IF(Table15[[#This Row],[IDENTICAL]]="","","@PART["&amp;Table15[[#This Row],[Name]]&amp;"]:FOR[xxxRP0]
{
    %identicalParts = "&amp;Table15[[#This Row],[IDENTICAL]]&amp;"
}")</f>
        <v/>
      </c>
    </row>
    <row r="421" spans="1:1" x14ac:dyDescent="0.25">
      <c r="A421" t="str">
        <f>IF(Table15[[#This Row],[IDENTICAL]]="","","@PART["&amp;Table15[[#This Row],[Name]]&amp;"]:FOR[xxxRP0]
{
    %identicalParts = "&amp;Table15[[#This Row],[IDENTICAL]]&amp;"
}")</f>
        <v/>
      </c>
    </row>
    <row r="422" spans="1:1" x14ac:dyDescent="0.25">
      <c r="A422" t="str">
        <f>IF(Table15[[#This Row],[IDENTICAL]]="","","@PART["&amp;Table15[[#This Row],[Name]]&amp;"]:FOR[xxxRP0]
{
    %identicalParts = "&amp;Table15[[#This Row],[IDENTICAL]]&amp;"
}")</f>
        <v/>
      </c>
    </row>
    <row r="423" spans="1:1" x14ac:dyDescent="0.25">
      <c r="A423" t="str">
        <f>IF(Table15[[#This Row],[IDENTICAL]]="","","@PART["&amp;Table15[[#This Row],[Name]]&amp;"]:FOR[xxxRP0]
{
    %identicalParts = "&amp;Table15[[#This Row],[IDENTICAL]]&amp;"
}")</f>
        <v/>
      </c>
    </row>
    <row r="424" spans="1:1" x14ac:dyDescent="0.25">
      <c r="A424" t="str">
        <f>IF(Table15[[#This Row],[IDENTICAL]]="","","@PART["&amp;Table15[[#This Row],[Name]]&amp;"]:FOR[xxxRP0]
{
    %identicalParts = "&amp;Table15[[#This Row],[IDENTICAL]]&amp;"
}")</f>
        <v/>
      </c>
    </row>
    <row r="425" spans="1:1" x14ac:dyDescent="0.25">
      <c r="A425" t="str">
        <f>IF(Table15[[#This Row],[IDENTICAL]]="","","@PART["&amp;Table15[[#This Row],[Name]]&amp;"]:FOR[xxxRP0]
{
    %identicalParts = "&amp;Table15[[#This Row],[IDENTICAL]]&amp;"
}")</f>
        <v/>
      </c>
    </row>
    <row r="426" spans="1:1" x14ac:dyDescent="0.25">
      <c r="A426" t="str">
        <f>IF(Table15[[#This Row],[IDENTICAL]]="","","@PART["&amp;Table15[[#This Row],[Name]]&amp;"]:FOR[xxxRP0]
{
    %identicalParts = "&amp;Table15[[#This Row],[IDENTICAL]]&amp;"
}")</f>
        <v/>
      </c>
    </row>
    <row r="427" spans="1:1" x14ac:dyDescent="0.25">
      <c r="A427" t="str">
        <f>IF(Table15[[#This Row],[IDENTICAL]]="","","@PART["&amp;Table15[[#This Row],[Name]]&amp;"]:FOR[xxxRP0]
{
    %identicalParts = "&amp;Table15[[#This Row],[IDENTICAL]]&amp;"
}")</f>
        <v/>
      </c>
    </row>
    <row r="428" spans="1:1" x14ac:dyDescent="0.25">
      <c r="A428" t="str">
        <f>IF(Table15[[#This Row],[IDENTICAL]]="","","@PART["&amp;Table15[[#This Row],[Name]]&amp;"]:FOR[xxxRP0]
{
    %identicalParts = "&amp;Table15[[#This Row],[IDENTICAL]]&amp;"
}")</f>
        <v/>
      </c>
    </row>
    <row r="429" spans="1:1" x14ac:dyDescent="0.25">
      <c r="A429" t="str">
        <f>IF(Table15[[#This Row],[IDENTICAL]]="","","@PART["&amp;Table15[[#This Row],[Name]]&amp;"]:FOR[xxxRP0]
{
    %identicalParts = "&amp;Table15[[#This Row],[IDENTICAL]]&amp;"
}")</f>
        <v/>
      </c>
    </row>
    <row r="430" spans="1:1" x14ac:dyDescent="0.25">
      <c r="A430" t="str">
        <f>IF(Table15[[#This Row],[IDENTICAL]]="","","@PART["&amp;Table15[[#This Row],[Name]]&amp;"]:FOR[xxxRP0]
{
    %identicalParts = "&amp;Table15[[#This Row],[IDENTICAL]]&amp;"
}")</f>
        <v/>
      </c>
    </row>
    <row r="431" spans="1:1" x14ac:dyDescent="0.25">
      <c r="A431" t="str">
        <f>IF(Table15[[#This Row],[IDENTICAL]]="","","@PART["&amp;Table15[[#This Row],[Name]]&amp;"]:FOR[xxxRP0]
{
    %identicalParts = "&amp;Table15[[#This Row],[IDENTICAL]]&amp;"
}")</f>
        <v/>
      </c>
    </row>
    <row r="432" spans="1:1" x14ac:dyDescent="0.25">
      <c r="A432" t="str">
        <f>IF(Table15[[#This Row],[IDENTICAL]]="","","@PART["&amp;Table15[[#This Row],[Name]]&amp;"]:FOR[xxxRP0]
{
    %identicalParts = "&amp;Table15[[#This Row],[IDENTICAL]]&amp;"
}")</f>
        <v/>
      </c>
    </row>
    <row r="433" spans="1:1" x14ac:dyDescent="0.25">
      <c r="A433" t="str">
        <f>IF(Table15[[#This Row],[IDENTICAL]]="","","@PART["&amp;Table15[[#This Row],[Name]]&amp;"]:FOR[xxxRP0]
{
    %identicalParts = "&amp;Table15[[#This Row],[IDENTICAL]]&amp;"
}")</f>
        <v/>
      </c>
    </row>
    <row r="434" spans="1:1" x14ac:dyDescent="0.25">
      <c r="A434" t="str">
        <f>IF(Table15[[#This Row],[IDENTICAL]]="","","@PART["&amp;Table15[[#This Row],[Name]]&amp;"]:FOR[xxxRP0]
{
    %identicalParts = "&amp;Table15[[#This Row],[IDENTICAL]]&amp;"
}")</f>
        <v/>
      </c>
    </row>
    <row r="435" spans="1:1" x14ac:dyDescent="0.25">
      <c r="A435" t="str">
        <f>IF(Table15[[#This Row],[IDENTICAL]]="","","@PART["&amp;Table15[[#This Row],[Name]]&amp;"]:FOR[xxxRP0]
{
    %identicalParts = "&amp;Table15[[#This Row],[IDENTICAL]]&amp;"
}")</f>
        <v/>
      </c>
    </row>
    <row r="436" spans="1:1" x14ac:dyDescent="0.25">
      <c r="A436" t="str">
        <f>IF(Table15[[#This Row],[IDENTICAL]]="","","@PART["&amp;Table15[[#This Row],[Name]]&amp;"]:FOR[xxxRP0]
{
    %identicalParts = "&amp;Table15[[#This Row],[IDENTICAL]]&amp;"
}")</f>
        <v/>
      </c>
    </row>
    <row r="437" spans="1:1" x14ac:dyDescent="0.25">
      <c r="A437" t="str">
        <f>IF(Table15[[#This Row],[IDENTICAL]]="","","@PART["&amp;Table15[[#This Row],[Name]]&amp;"]:FOR[xxxRP0]
{
    %identicalParts = "&amp;Table15[[#This Row],[IDENTICAL]]&amp;"
}")</f>
        <v/>
      </c>
    </row>
    <row r="438" spans="1:1" x14ac:dyDescent="0.25">
      <c r="A438" t="str">
        <f>IF(Table15[[#This Row],[IDENTICAL]]="","","@PART["&amp;Table15[[#This Row],[Name]]&amp;"]:FOR[xxxRP0]
{
    %identicalParts = "&amp;Table15[[#This Row],[IDENTICAL]]&amp;"
}")</f>
        <v/>
      </c>
    </row>
    <row r="439" spans="1:1" x14ac:dyDescent="0.25">
      <c r="A439" t="str">
        <f>IF(Table15[[#This Row],[IDENTICAL]]="","","@PART["&amp;Table15[[#This Row],[Name]]&amp;"]:FOR[xxxRP0]
{
    %identicalParts = "&amp;Table15[[#This Row],[IDENTICAL]]&amp;"
}")</f>
        <v/>
      </c>
    </row>
    <row r="440" spans="1:1" x14ac:dyDescent="0.25">
      <c r="A440" t="str">
        <f>IF(Table15[[#This Row],[IDENTICAL]]="","","@PART["&amp;Table15[[#This Row],[Name]]&amp;"]:FOR[xxxRP0]
{
    %identicalParts = "&amp;Table15[[#This Row],[IDENTICAL]]&amp;"
}")</f>
        <v/>
      </c>
    </row>
    <row r="441" spans="1:1" x14ac:dyDescent="0.25">
      <c r="A441" t="str">
        <f>IF(Table15[[#This Row],[IDENTICAL]]="","","@PART["&amp;Table15[[#This Row],[Name]]&amp;"]:FOR[xxxRP0]
{
    %identicalParts = "&amp;Table15[[#This Row],[IDENTICAL]]&amp;"
}")</f>
        <v/>
      </c>
    </row>
    <row r="442" spans="1:1" x14ac:dyDescent="0.25">
      <c r="A442" t="str">
        <f>IF(Table15[[#This Row],[IDENTICAL]]="","","@PART["&amp;Table15[[#This Row],[Name]]&amp;"]:FOR[xxxRP0]
{
    %identicalParts = "&amp;Table15[[#This Row],[IDENTICAL]]&amp;"
}")</f>
        <v/>
      </c>
    </row>
    <row r="443" spans="1:1" x14ac:dyDescent="0.25">
      <c r="A443" t="str">
        <f>IF(Table15[[#This Row],[IDENTICAL]]="","","@PART["&amp;Table15[[#This Row],[Name]]&amp;"]:FOR[xxxRP0]
{
    %identicalParts = "&amp;Table15[[#This Row],[IDENTICAL]]&amp;"
}")</f>
        <v/>
      </c>
    </row>
    <row r="444" spans="1:1" x14ac:dyDescent="0.25">
      <c r="A444" t="str">
        <f>IF(Table15[[#This Row],[IDENTICAL]]="","","@PART["&amp;Table15[[#This Row],[Name]]&amp;"]:FOR[xxxRP0]
{
    %identicalParts = "&amp;Table15[[#This Row],[IDENTICAL]]&amp;"
}")</f>
        <v/>
      </c>
    </row>
    <row r="445" spans="1:1" x14ac:dyDescent="0.25">
      <c r="A445" t="str">
        <f>IF(Table15[[#This Row],[IDENTICAL]]="","","@PART["&amp;Table15[[#This Row],[Name]]&amp;"]:FOR[xxxRP0]
{
    %identicalParts = "&amp;Table15[[#This Row],[IDENTICAL]]&amp;"
}")</f>
        <v/>
      </c>
    </row>
    <row r="446" spans="1:1" x14ac:dyDescent="0.25">
      <c r="A446" t="str">
        <f>IF(Table15[[#This Row],[IDENTICAL]]="","","@PART["&amp;Table15[[#This Row],[Name]]&amp;"]:FOR[xxxRP0]
{
    %identicalParts = "&amp;Table15[[#This Row],[IDENTICAL]]&amp;"
}")</f>
        <v/>
      </c>
    </row>
    <row r="447" spans="1:1" x14ac:dyDescent="0.25">
      <c r="A447" t="str">
        <f>IF(Table15[[#This Row],[IDENTICAL]]="","","@PART["&amp;Table15[[#This Row],[Name]]&amp;"]:FOR[xxxRP0]
{
    %identicalParts = "&amp;Table15[[#This Row],[IDENTICAL]]&amp;"
}")</f>
        <v/>
      </c>
    </row>
    <row r="448" spans="1:1" x14ac:dyDescent="0.25">
      <c r="A448" t="str">
        <f>IF(Table15[[#This Row],[IDENTICAL]]="","","@PART["&amp;Table15[[#This Row],[Name]]&amp;"]:FOR[xxxRP0]
{
    %identicalParts = "&amp;Table15[[#This Row],[IDENTICAL]]&amp;"
}")</f>
        <v/>
      </c>
    </row>
    <row r="449" spans="1:1" x14ac:dyDescent="0.25">
      <c r="A449" t="str">
        <f>IF(Table15[[#This Row],[IDENTICAL]]="","","@PART["&amp;Table15[[#This Row],[Name]]&amp;"]:FOR[xxxRP0]
{
    %identicalParts = "&amp;Table15[[#This Row],[IDENTICAL]]&amp;"
}")</f>
        <v/>
      </c>
    </row>
    <row r="450" spans="1:1" x14ac:dyDescent="0.25">
      <c r="A450" t="str">
        <f>IF(Table15[[#This Row],[IDENTICAL]]="","","@PART["&amp;Table15[[#This Row],[Name]]&amp;"]:FOR[xxxRP0]
{
    %identicalParts = "&amp;Table15[[#This Row],[IDENTICAL]]&amp;"
}")</f>
        <v/>
      </c>
    </row>
    <row r="451" spans="1:1" x14ac:dyDescent="0.25">
      <c r="A451" t="str">
        <f>IF(Table15[[#This Row],[IDENTICAL]]="","","@PART["&amp;Table15[[#This Row],[Name]]&amp;"]:FOR[xxxRP0]
{
    %identicalParts = "&amp;Table15[[#This Row],[IDENTICAL]]&amp;"
}")</f>
        <v/>
      </c>
    </row>
    <row r="452" spans="1:1" x14ac:dyDescent="0.25">
      <c r="A452" t="str">
        <f>IF(Table15[[#This Row],[IDENTICAL]]="","","@PART["&amp;Table15[[#This Row],[Name]]&amp;"]:FOR[xxxRP0]
{
    %identicalParts = "&amp;Table15[[#This Row],[IDENTICAL]]&amp;"
}")</f>
        <v/>
      </c>
    </row>
    <row r="453" spans="1:1" x14ac:dyDescent="0.25">
      <c r="A453" t="str">
        <f>IF(Table15[[#This Row],[IDENTICAL]]="","","@PART["&amp;Table15[[#This Row],[Name]]&amp;"]:FOR[xxxRP0]
{
    %identicalParts = "&amp;Table15[[#This Row],[IDENTICAL]]&amp;"
}")</f>
        <v/>
      </c>
    </row>
    <row r="454" spans="1:1" x14ac:dyDescent="0.25">
      <c r="A454" t="str">
        <f>IF(Table15[[#This Row],[IDENTICAL]]="","","@PART["&amp;Table15[[#This Row],[Name]]&amp;"]:FOR[xxxRP0]
{
    %identicalParts = "&amp;Table15[[#This Row],[IDENTICAL]]&amp;"
}")</f>
        <v/>
      </c>
    </row>
    <row r="455" spans="1:1" x14ac:dyDescent="0.25">
      <c r="A455" t="str">
        <f>IF(Table15[[#This Row],[IDENTICAL]]="","","@PART["&amp;Table15[[#This Row],[Name]]&amp;"]:FOR[xxxRP0]
{
    %identicalParts = "&amp;Table15[[#This Row],[IDENTICAL]]&amp;"
}")</f>
        <v/>
      </c>
    </row>
    <row r="456" spans="1:1" x14ac:dyDescent="0.25">
      <c r="A456" t="str">
        <f>IF(Table15[[#This Row],[IDENTICAL]]="","","@PART["&amp;Table15[[#This Row],[Name]]&amp;"]:FOR[xxxRP0]
{
    %identicalParts = "&amp;Table15[[#This Row],[IDENTICAL]]&amp;"
}")</f>
        <v/>
      </c>
    </row>
    <row r="457" spans="1:1" x14ac:dyDescent="0.25">
      <c r="A457" t="str">
        <f>IF(Table15[[#This Row],[IDENTICAL]]="","","@PART["&amp;Table15[[#This Row],[Name]]&amp;"]:FOR[xxxRP0]
{
    %identicalParts = "&amp;Table15[[#This Row],[IDENTICAL]]&amp;"
}")</f>
        <v/>
      </c>
    </row>
    <row r="458" spans="1:1" x14ac:dyDescent="0.25">
      <c r="A458" t="str">
        <f>IF(Table15[[#This Row],[IDENTICAL]]="","","@PART["&amp;Table15[[#This Row],[Name]]&amp;"]:FOR[xxxRP0]
{
    %identicalParts = "&amp;Table15[[#This Row],[IDENTICAL]]&amp;"
}")</f>
        <v/>
      </c>
    </row>
    <row r="459" spans="1:1" x14ac:dyDescent="0.25">
      <c r="A459" t="str">
        <f>IF(Table15[[#This Row],[IDENTICAL]]="","","@PART["&amp;Table15[[#This Row],[Name]]&amp;"]:FOR[xxxRP0]
{
    %identicalParts = "&amp;Table15[[#This Row],[IDENTICAL]]&amp;"
}")</f>
        <v/>
      </c>
    </row>
    <row r="460" spans="1:1" x14ac:dyDescent="0.25">
      <c r="A460" t="str">
        <f>IF(Table15[[#This Row],[IDENTICAL]]="","","@PART["&amp;Table15[[#This Row],[Name]]&amp;"]:FOR[xxxRP0]
{
    %identicalParts = "&amp;Table15[[#This Row],[IDENTICAL]]&amp;"
}")</f>
        <v/>
      </c>
    </row>
    <row r="461" spans="1:1" x14ac:dyDescent="0.25">
      <c r="A461" t="str">
        <f>IF(Table15[[#This Row],[IDENTICAL]]="","","@PART["&amp;Table15[[#This Row],[Name]]&amp;"]:FOR[xxxRP0]
{
    %identicalParts = "&amp;Table15[[#This Row],[IDENTICAL]]&amp;"
}")</f>
        <v/>
      </c>
    </row>
    <row r="462" spans="1:1" x14ac:dyDescent="0.25">
      <c r="A462" t="str">
        <f>IF(Table15[[#This Row],[IDENTICAL]]="","","@PART["&amp;Table15[[#This Row],[Name]]&amp;"]:FOR[xxxRP0]
{
    %identicalParts = "&amp;Table15[[#This Row],[IDENTICAL]]&amp;"
}")</f>
        <v/>
      </c>
    </row>
    <row r="463" spans="1:1" x14ac:dyDescent="0.25">
      <c r="A463" t="str">
        <f>IF(Table15[[#This Row],[IDENTICAL]]="","","@PART["&amp;Table15[[#This Row],[Name]]&amp;"]:FOR[xxxRP0]
{
    %identicalParts = "&amp;Table15[[#This Row],[IDENTICAL]]&amp;"
}")</f>
        <v/>
      </c>
    </row>
    <row r="464" spans="1:1" x14ac:dyDescent="0.25">
      <c r="A464" t="str">
        <f>IF(Table15[[#This Row],[IDENTICAL]]="","","@PART["&amp;Table15[[#This Row],[Name]]&amp;"]:FOR[xxxRP0]
{
    %identicalParts = "&amp;Table15[[#This Row],[IDENTICAL]]&amp;"
}")</f>
        <v/>
      </c>
    </row>
    <row r="465" spans="1:1" x14ac:dyDescent="0.25">
      <c r="A465" t="str">
        <f>IF(Table15[[#This Row],[IDENTICAL]]="","","@PART["&amp;Table15[[#This Row],[Name]]&amp;"]:FOR[xxxRP0]
{
    %identicalParts = "&amp;Table15[[#This Row],[IDENTICAL]]&amp;"
}")</f>
        <v/>
      </c>
    </row>
    <row r="466" spans="1:1" x14ac:dyDescent="0.25">
      <c r="A466" t="str">
        <f>IF(Table15[[#This Row],[IDENTICAL]]="","","@PART["&amp;Table15[[#This Row],[Name]]&amp;"]:FOR[xxxRP0]
{
    %identicalParts = "&amp;Table15[[#This Row],[IDENTICAL]]&amp;"
}")</f>
        <v/>
      </c>
    </row>
    <row r="467" spans="1:1" x14ac:dyDescent="0.25">
      <c r="A467" t="str">
        <f>IF(Table15[[#This Row],[IDENTICAL]]="","","@PART["&amp;Table15[[#This Row],[Name]]&amp;"]:FOR[xxxRP0]
{
    %identicalParts = "&amp;Table15[[#This Row],[IDENTICAL]]&amp;"
}")</f>
        <v/>
      </c>
    </row>
    <row r="468" spans="1:1" x14ac:dyDescent="0.25">
      <c r="A468" t="str">
        <f>IF(Table15[[#This Row],[IDENTICAL]]="","","@PART["&amp;Table15[[#This Row],[Name]]&amp;"]:FOR[xxxRP0]
{
    %identicalParts = "&amp;Table15[[#This Row],[IDENTICAL]]&amp;"
}")</f>
        <v/>
      </c>
    </row>
    <row r="469" spans="1:1" x14ac:dyDescent="0.25">
      <c r="A469" t="str">
        <f>IF(Table15[[#This Row],[IDENTICAL]]="","","@PART["&amp;Table15[[#This Row],[Name]]&amp;"]:FOR[xxxRP0]
{
    %identicalParts = "&amp;Table15[[#This Row],[IDENTICAL]]&amp;"
}")</f>
        <v/>
      </c>
    </row>
    <row r="470" spans="1:1" x14ac:dyDescent="0.25">
      <c r="A470" t="str">
        <f>IF(Table15[[#This Row],[IDENTICAL]]="","","@PART["&amp;Table15[[#This Row],[Name]]&amp;"]:FOR[xxxRP0]
{
    %identicalParts = "&amp;Table15[[#This Row],[IDENTICAL]]&amp;"
}")</f>
        <v/>
      </c>
    </row>
    <row r="471" spans="1:1" x14ac:dyDescent="0.25">
      <c r="A471" t="str">
        <f>IF(Table15[[#This Row],[IDENTICAL]]="","","@PART["&amp;Table15[[#This Row],[Name]]&amp;"]:FOR[xxxRP0]
{
    %identicalParts = "&amp;Table15[[#This Row],[IDENTICAL]]&amp;"
}")</f>
        <v/>
      </c>
    </row>
    <row r="472" spans="1:1" x14ac:dyDescent="0.25">
      <c r="A472" t="str">
        <f>IF(Table15[[#This Row],[IDENTICAL]]="","","@PART["&amp;Table15[[#This Row],[Name]]&amp;"]:FOR[xxxRP0]
{
    %identicalParts = "&amp;Table15[[#This Row],[IDENTICAL]]&amp;"
}")</f>
        <v/>
      </c>
    </row>
    <row r="473" spans="1:1" x14ac:dyDescent="0.25">
      <c r="A473" t="str">
        <f>IF(Table15[[#This Row],[IDENTICAL]]="","","@PART["&amp;Table15[[#This Row],[Name]]&amp;"]:FOR[xxxRP0]
{
    %identicalParts = "&amp;Table15[[#This Row],[IDENTICAL]]&amp;"
}")</f>
        <v/>
      </c>
    </row>
    <row r="474" spans="1:1" x14ac:dyDescent="0.25">
      <c r="A474" t="str">
        <f>IF(Table15[[#This Row],[IDENTICAL]]="","","@PART["&amp;Table15[[#This Row],[Name]]&amp;"]:FOR[xxxRP0]
{
    %identicalParts = "&amp;Table15[[#This Row],[IDENTICAL]]&amp;"
}")</f>
        <v/>
      </c>
    </row>
    <row r="475" spans="1:1" x14ac:dyDescent="0.25">
      <c r="A475" t="str">
        <f>IF(Table15[[#This Row],[IDENTICAL]]="","","@PART["&amp;Table15[[#This Row],[Name]]&amp;"]:FOR[xxxRP0]
{
    %identicalParts = "&amp;Table15[[#This Row],[IDENTICAL]]&amp;"
}")</f>
        <v/>
      </c>
    </row>
    <row r="476" spans="1:1" x14ac:dyDescent="0.25">
      <c r="A476" t="str">
        <f>IF(Table15[[#This Row],[IDENTICAL]]="","","@PART["&amp;Table15[[#This Row],[Name]]&amp;"]:FOR[xxxRP0]
{
    %identicalParts = "&amp;Table15[[#This Row],[IDENTICAL]]&amp;"
}")</f>
        <v/>
      </c>
    </row>
    <row r="477" spans="1:1" x14ac:dyDescent="0.25">
      <c r="A477" t="str">
        <f>IF(Table15[[#This Row],[IDENTICAL]]="","","@PART["&amp;Table15[[#This Row],[Name]]&amp;"]:FOR[xxxRP0]
{
    %identicalParts = "&amp;Table15[[#This Row],[IDENTICAL]]&amp;"
}")</f>
        <v/>
      </c>
    </row>
    <row r="478" spans="1:1" x14ac:dyDescent="0.25">
      <c r="A478" t="str">
        <f>IF(Table15[[#This Row],[IDENTICAL]]="","","@PART["&amp;Table15[[#This Row],[Name]]&amp;"]:FOR[xxxRP0]
{
    %identicalParts = "&amp;Table15[[#This Row],[IDENTICAL]]&amp;"
}")</f>
        <v/>
      </c>
    </row>
    <row r="479" spans="1:1" x14ac:dyDescent="0.25">
      <c r="A479" t="str">
        <f>IF(Table15[[#This Row],[IDENTICAL]]="","","@PART["&amp;Table15[[#This Row],[Name]]&amp;"]:FOR[xxxRP0]
{
    %identicalParts = "&amp;Table15[[#This Row],[IDENTICAL]]&amp;"
}")</f>
        <v/>
      </c>
    </row>
    <row r="480" spans="1:1" x14ac:dyDescent="0.25">
      <c r="A480" t="str">
        <f>IF(Table15[[#This Row],[IDENTICAL]]="","","@PART["&amp;Table15[[#This Row],[Name]]&amp;"]:FOR[xxxRP0]
{
    %identicalParts = "&amp;Table15[[#This Row],[IDENTICAL]]&amp;"
}")</f>
        <v>@PART[FASAExplorerSgt]:FOR[xxxRP0]
{
    %identicalParts = FASAExplorerSgt,ROBabySergeant,FASAExplorerSgt11,FASAExplorerSgt3,rn_junoii_sgt_11,rn_junoii_sgt_3,rn_junoii_sgt
}</v>
      </c>
    </row>
    <row r="481" spans="1:1" x14ac:dyDescent="0.25">
      <c r="A481" t="str">
        <f>IF(Table15[[#This Row],[IDENTICAL]]="","","@PART["&amp;Table15[[#This Row],[Name]]&amp;"]:FOR[xxxRP0]
{
    %identicalParts = "&amp;Table15[[#This Row],[IDENTICAL]]&amp;"
}")</f>
        <v>@PART[ROBabySergeant]:FOR[xxxRP0]
{
    %identicalParts = FASAExplorerSgt,ROBabySergeant,FASAExplorerSgt11,FASAExplorerSgt3,rn_junoii_sgt_11,rn_junoii_sgt_3,rn_junoii_sgt
}</v>
      </c>
    </row>
    <row r="482" spans="1:1" x14ac:dyDescent="0.25">
      <c r="A482" t="str">
        <f>IF(Table15[[#This Row],[IDENTICAL]]="","","@PART["&amp;Table15[[#This Row],[Name]]&amp;"]:FOR[xxxRP0]
{
    %identicalParts = "&amp;Table15[[#This Row],[IDENTICAL]]&amp;"
}")</f>
        <v>@PART[FASAExplorerSgt11Dec]:FOR[xxxRP0]
{
    %identicalParts = FASAExplorerSgt11Dec,rn_junoii_sgt_11_dec
}</v>
      </c>
    </row>
    <row r="483" spans="1:1" x14ac:dyDescent="0.25">
      <c r="A483" t="str">
        <f>IF(Table15[[#This Row],[IDENTICAL]]="","","@PART["&amp;Table15[[#This Row],[Name]]&amp;"]:FOR[xxxRP0]
{
    %identicalParts = "&amp;Table15[[#This Row],[IDENTICAL]]&amp;"
}")</f>
        <v>@PART[FASAExplorerSgt11]:FOR[xxxRP0]
{
    %identicalParts = FASAExplorerSgt,ROBabySergeant,FASAExplorerSgt11,FASAExplorerSgt3,rn_junoii_sgt_11,rn_junoii_sgt_3,rn_junoii_sgt
}</v>
      </c>
    </row>
    <row r="484" spans="1:1" x14ac:dyDescent="0.25">
      <c r="A484" t="str">
        <f>IF(Table15[[#This Row],[IDENTICAL]]="","","@PART["&amp;Table15[[#This Row],[Name]]&amp;"]:FOR[xxxRP0]
{
    %identicalParts = "&amp;Table15[[#This Row],[IDENTICAL]]&amp;"
}")</f>
        <v>@PART[FASAExplorerSgt3Dec]:FOR[xxxRP0]
{
    %identicalParts = FASAExplorerSgt3Dec,rn_junoii_sgt_3_dec
}</v>
      </c>
    </row>
    <row r="485" spans="1:1" x14ac:dyDescent="0.25">
      <c r="A485" t="str">
        <f>IF(Table15[[#This Row],[IDENTICAL]]="","","@PART["&amp;Table15[[#This Row],[Name]]&amp;"]:FOR[xxxRP0]
{
    %identicalParts = "&amp;Table15[[#This Row],[IDENTICAL]]&amp;"
}")</f>
        <v>@PART[FASAExplorerSgt3]:FOR[xxxRP0]
{
    %identicalParts = FASAExplorerSgt,ROBabySergeant,FASAExplorerSgt11,FASAExplorerSgt3,rn_junoii_sgt_11,rn_junoii_sgt_3,rn_junoii_sgt
}</v>
      </c>
    </row>
    <row r="486" spans="1:1" x14ac:dyDescent="0.25">
      <c r="A486" t="str">
        <f>IF(Table15[[#This Row],[IDENTICAL]]="","","@PART["&amp;Table15[[#This Row],[Name]]&amp;"]:FOR[xxxRP0]
{
    %identicalParts = "&amp;Table15[[#This Row],[IDENTICAL]]&amp;"
}")</f>
        <v/>
      </c>
    </row>
    <row r="487" spans="1:1" x14ac:dyDescent="0.25">
      <c r="A487" t="str">
        <f>IF(Table15[[#This Row],[IDENTICAL]]="","","@PART["&amp;Table15[[#This Row],[Name]]&amp;"]:FOR[xxxRP0]
{
    %identicalParts = "&amp;Table15[[#This Row],[IDENTICAL]]&amp;"
}")</f>
        <v/>
      </c>
    </row>
    <row r="488" spans="1:1" x14ac:dyDescent="0.25">
      <c r="A488" t="str">
        <f>IF(Table15[[#This Row],[IDENTICAL]]="","","@PART["&amp;Table15[[#This Row],[Name]]&amp;"]:FOR[xxxRP0]
{
    %identicalParts = "&amp;Table15[[#This Row],[IDENTICAL]]&amp;"
}")</f>
        <v/>
      </c>
    </row>
    <row r="489" spans="1:1" x14ac:dyDescent="0.25">
      <c r="A489" t="str">
        <f>IF(Table15[[#This Row],[IDENTICAL]]="","","@PART["&amp;Table15[[#This Row],[Name]]&amp;"]:FOR[xxxRP0]
{
    %identicalParts = "&amp;Table15[[#This Row],[IDENTICAL]]&amp;"
}")</f>
        <v>@PART[bluedog_rl10]:FOR[xxxRP0]
{
    %identicalParts = KW1mengineMaverick1D,bluedog_rl10,FASAApolloLFERL10,engineLargeSkipper,SSTU-SC-ENG-RL10A-3,KW1mengineWildCatV
}</v>
      </c>
    </row>
    <row r="490" spans="1:1" x14ac:dyDescent="0.25">
      <c r="A490" t="str">
        <f>IF(Table15[[#This Row],[IDENTICAL]]="","","@PART["&amp;Table15[[#This Row],[Name]]&amp;"]:FOR[xxxRP0]
{
    %identicalParts = "&amp;Table15[[#This Row],[IDENTICAL]]&amp;"
}")</f>
        <v/>
      </c>
    </row>
    <row r="491" spans="1:1" x14ac:dyDescent="0.25">
      <c r="A491" t="str">
        <f>IF(Table15[[#This Row],[IDENTICAL]]="","","@PART["&amp;Table15[[#This Row],[Name]]&amp;"]:FOR[xxxRP0]
{
    %identicalParts = "&amp;Table15[[#This Row],[IDENTICAL]]&amp;"
}")</f>
        <v/>
      </c>
    </row>
    <row r="492" spans="1:1" x14ac:dyDescent="0.25">
      <c r="A492" t="str">
        <f>IF(Table15[[#This Row],[IDENTICAL]]="","","@PART["&amp;Table15[[#This Row],[Name]]&amp;"]:FOR[xxxRP0]
{
    %identicalParts = "&amp;Table15[[#This Row],[IDENTICAL]]&amp;"
}")</f>
        <v/>
      </c>
    </row>
    <row r="493" spans="1:1" x14ac:dyDescent="0.25">
      <c r="A493" t="str">
        <f>IF(Table15[[#This Row],[IDENTICAL]]="","","@PART["&amp;Table15[[#This Row],[Name]]&amp;"]:FOR[xxxRP0]
{
    %identicalParts = "&amp;Table15[[#This Row],[IDENTICAL]]&amp;"
}")</f>
        <v/>
      </c>
    </row>
    <row r="494" spans="1:1" x14ac:dyDescent="0.25">
      <c r="A494" t="str">
        <f>IF(Table15[[#This Row],[IDENTICAL]]="","","@PART["&amp;Table15[[#This Row],[Name]]&amp;"]:FOR[xxxRP0]
{
    %identicalParts = "&amp;Table15[[#This Row],[IDENTICAL]]&amp;"
}")</f>
        <v/>
      </c>
    </row>
    <row r="495" spans="1:1" x14ac:dyDescent="0.25">
      <c r="A495" t="str">
        <f>IF(Table15[[#This Row],[IDENTICAL]]="","","@PART["&amp;Table15[[#This Row],[Name]]&amp;"]:FOR[xxxRP0]
{
    %identicalParts = "&amp;Table15[[#This Row],[IDENTICAL]]&amp;"
}")</f>
        <v/>
      </c>
    </row>
    <row r="496" spans="1:1" x14ac:dyDescent="0.25">
      <c r="A496" t="str">
        <f>IF(Table15[[#This Row],[IDENTICAL]]="","","@PART["&amp;Table15[[#This Row],[Name]]&amp;"]:FOR[xxxRP0]
{
    %identicalParts = "&amp;Table15[[#This Row],[IDENTICAL]]&amp;"
}")</f>
        <v/>
      </c>
    </row>
    <row r="497" spans="1:1" x14ac:dyDescent="0.25">
      <c r="A497" t="str">
        <f>IF(Table15[[#This Row],[IDENTICAL]]="","","@PART["&amp;Table15[[#This Row],[Name]]&amp;"]:FOR[xxxRP0]
{
    %identicalParts = "&amp;Table15[[#This Row],[IDENTICAL]]&amp;"
}")</f>
        <v/>
      </c>
    </row>
    <row r="498" spans="1:1" x14ac:dyDescent="0.25">
      <c r="A498" t="str">
        <f>IF(Table15[[#This Row],[IDENTICAL]]="","","@PART["&amp;Table15[[#This Row],[Name]]&amp;"]:FOR[xxxRP0]
{
    %identicalParts = "&amp;Table15[[#This Row],[IDENTICAL]]&amp;"
}")</f>
        <v/>
      </c>
    </row>
    <row r="499" spans="1:1" x14ac:dyDescent="0.25">
      <c r="A499" t="str">
        <f>IF(Table15[[#This Row],[IDENTICAL]]="","","@PART["&amp;Table15[[#This Row],[Name]]&amp;"]:FOR[xxxRP0]
{
    %identicalParts = "&amp;Table15[[#This Row],[IDENTICAL]]&amp;"
}")</f>
        <v/>
      </c>
    </row>
    <row r="500" spans="1:1" x14ac:dyDescent="0.25">
      <c r="A500" t="str">
        <f>IF(Table15[[#This Row],[IDENTICAL]]="","","@PART["&amp;Table15[[#This Row],[Name]]&amp;"]:FOR[xxxRP0]
{
    %identicalParts = "&amp;Table15[[#This Row],[IDENTICAL]]&amp;"
}")</f>
        <v/>
      </c>
    </row>
    <row r="501" spans="1:1" x14ac:dyDescent="0.25">
      <c r="A501" t="str">
        <f>IF(Table15[[#This Row],[IDENTICAL]]="","","@PART["&amp;Table15[[#This Row],[Name]]&amp;"]:FOR[xxxRP0]
{
    %identicalParts = "&amp;Table15[[#This Row],[IDENTICAL]]&amp;"
}")</f>
        <v/>
      </c>
    </row>
    <row r="502" spans="1:1" x14ac:dyDescent="0.25">
      <c r="A502" t="str">
        <f>IF(Table15[[#This Row],[IDENTICAL]]="","","@PART["&amp;Table15[[#This Row],[Name]]&amp;"]:FOR[xxxRP0]
{
    %identicalParts = "&amp;Table15[[#This Row],[IDENTICAL]]&amp;"
}")</f>
        <v/>
      </c>
    </row>
    <row r="503" spans="1:1" x14ac:dyDescent="0.25">
      <c r="A503" t="str">
        <f>IF(Table15[[#This Row],[IDENTICAL]]="","","@PART["&amp;Table15[[#This Row],[Name]]&amp;"]:FOR[xxxRP0]
{
    %identicalParts = "&amp;Table15[[#This Row],[IDENTICAL]]&amp;"
}")</f>
        <v/>
      </c>
    </row>
    <row r="504" spans="1:1" x14ac:dyDescent="0.25">
      <c r="A504" t="str">
        <f>IF(Table15[[#This Row],[IDENTICAL]]="","","@PART["&amp;Table15[[#This Row],[Name]]&amp;"]:FOR[xxxRP0]
{
    %identicalParts = "&amp;Table15[[#This Row],[IDENTICAL]]&amp;"
}")</f>
        <v/>
      </c>
    </row>
    <row r="505" spans="1:1" x14ac:dyDescent="0.25">
      <c r="A505" t="str">
        <f>IF(Table15[[#This Row],[IDENTICAL]]="","","@PART["&amp;Table15[[#This Row],[Name]]&amp;"]:FOR[xxxRP0]
{
    %identicalParts = "&amp;Table15[[#This Row],[IDENTICAL]]&amp;"
}")</f>
        <v/>
      </c>
    </row>
    <row r="506" spans="1:1" x14ac:dyDescent="0.25">
      <c r="A506" t="str">
        <f>IF(Table15[[#This Row],[IDENTICAL]]="","","@PART["&amp;Table15[[#This Row],[Name]]&amp;"]:FOR[xxxRP0]
{
    %identicalParts = "&amp;Table15[[#This Row],[IDENTICAL]]&amp;"
}")</f>
        <v/>
      </c>
    </row>
    <row r="507" spans="1:1" x14ac:dyDescent="0.25">
      <c r="A507" t="str">
        <f>IF(Table15[[#This Row],[IDENTICAL]]="","","@PART["&amp;Table15[[#This Row],[Name]]&amp;"]:FOR[xxxRP0]
{
    %identicalParts = "&amp;Table15[[#This Row],[IDENTICAL]]&amp;"
}")</f>
        <v/>
      </c>
    </row>
    <row r="508" spans="1:1" x14ac:dyDescent="0.25">
      <c r="A508" t="str">
        <f>IF(Table15[[#This Row],[IDENTICAL]]="","","@PART["&amp;Table15[[#This Row],[Name]]&amp;"]:FOR[xxxRP0]
{
    %identicalParts = "&amp;Table15[[#This Row],[IDENTICAL]]&amp;"
}")</f>
        <v/>
      </c>
    </row>
    <row r="509" spans="1:1" x14ac:dyDescent="0.25">
      <c r="A509" t="str">
        <f>IF(Table15[[#This Row],[IDENTICAL]]="","","@PART["&amp;Table15[[#This Row],[Name]]&amp;"]:FOR[xxxRP0]
{
    %identicalParts = "&amp;Table15[[#This Row],[IDENTICAL]]&amp;"
}")</f>
        <v/>
      </c>
    </row>
    <row r="510" spans="1:1" x14ac:dyDescent="0.25">
      <c r="A510" t="str">
        <f>IF(Table15[[#This Row],[IDENTICAL]]="","","@PART["&amp;Table15[[#This Row],[Name]]&amp;"]:FOR[xxxRP0]
{
    %identicalParts = "&amp;Table15[[#This Row],[IDENTICAL]]&amp;"
}")</f>
        <v/>
      </c>
    </row>
    <row r="511" spans="1:1" x14ac:dyDescent="0.25">
      <c r="A511" t="str">
        <f>IF(Table15[[#This Row],[IDENTICAL]]="","","@PART["&amp;Table15[[#This Row],[Name]]&amp;"]:FOR[xxxRP0]
{
    %identicalParts = "&amp;Table15[[#This Row],[IDENTICAL]]&amp;"
}")</f>
        <v/>
      </c>
    </row>
    <row r="512" spans="1:1" x14ac:dyDescent="0.25">
      <c r="A512" t="str">
        <f>IF(Table15[[#This Row],[IDENTICAL]]="","","@PART["&amp;Table15[[#This Row],[Name]]&amp;"]:FOR[xxxRP0]
{
    %identicalParts = "&amp;Table15[[#This Row],[IDENTICAL]]&amp;"
}")</f>
        <v>@PART[nervaII_kerbscalexx]:FOR[xxxRP0]
{
    %identicalParts = nervaII_kerbscalexx,SXTNERVA,ntr-sc-25-1
}</v>
      </c>
    </row>
    <row r="513" spans="1:1" x14ac:dyDescent="0.25">
      <c r="A513" t="str">
        <f>IF(Table15[[#This Row],[IDENTICAL]]="","","@PART["&amp;Table15[[#This Row],[Name]]&amp;"]:FOR[xxxRP0]
{
    %identicalParts = "&amp;Table15[[#This Row],[IDENTICAL]]&amp;"
}")</f>
        <v>@PART[SXTNERVA]:FOR[xxxRP0]
{
    %identicalParts = nervaII_kerbscalexx,SXTNERVA,ntr-sc-25-1
}</v>
      </c>
    </row>
    <row r="514" spans="1:1" x14ac:dyDescent="0.25">
      <c r="A514" t="str">
        <f>IF(Table15[[#This Row],[IDENTICAL]]="","","@PART["&amp;Table15[[#This Row],[Name]]&amp;"]:FOR[xxxRP0]
{
    %identicalParts = "&amp;Table15[[#This Row],[IDENTICAL]]&amp;"
}")</f>
        <v>@PART[dmUSGoo]:FOR[xxxRP0]
{
    %identicalParts = dmUSGoo,GooExperiment,SXTProbeGooo
}</v>
      </c>
    </row>
    <row r="515" spans="1:1" x14ac:dyDescent="0.25">
      <c r="A515" t="str">
        <f>IF(Table15[[#This Row],[IDENTICAL]]="","","@PART["&amp;Table15[[#This Row],[Name]]&amp;"]:FOR[xxxRP0]
{
    %identicalParts = "&amp;Table15[[#This Row],[IDENTICAL]]&amp;"
}")</f>
        <v>@PART[GooExperiment]:FOR[xxxRP0]
{
    %identicalParts = dmUSGoo,GooExperiment,SXTProbeGooo
}</v>
      </c>
    </row>
    <row r="516" spans="1:1" x14ac:dyDescent="0.25">
      <c r="A516" t="str">
        <f>IF(Table15[[#This Row],[IDENTICAL]]="","","@PART["&amp;Table15[[#This Row],[Name]]&amp;"]:FOR[xxxRP0]
{
    %identicalParts = "&amp;Table15[[#This Row],[IDENTICAL]]&amp;"
}")</f>
        <v>@PART[SXTProbeGooo]:FOR[xxxRP0]
{
    %identicalParts = dmUSGoo,GooExperiment,SXTProbeGooo
}</v>
      </c>
    </row>
    <row r="517" spans="1:1" x14ac:dyDescent="0.25">
      <c r="A517" t="str">
        <f>IF(Table15[[#This Row],[IDENTICAL]]="","","@PART["&amp;Table15[[#This Row],[Name]]&amp;"]:FOR[xxxRP0]
{
    %identicalParts = "&amp;Table15[[#This Row],[IDENTICAL]]&amp;"
}")</f>
        <v/>
      </c>
    </row>
    <row r="518" spans="1:1" x14ac:dyDescent="0.25">
      <c r="A518" t="str">
        <f>IF(Table15[[#This Row],[IDENTICAL]]="","","@PART["&amp;Table15[[#This Row],[Name]]&amp;"]:FOR[xxxRP0]
{
    %identicalParts = "&amp;Table15[[#This Row],[IDENTICAL]]&amp;"
}")</f>
        <v/>
      </c>
    </row>
    <row r="519" spans="1:1" x14ac:dyDescent="0.25">
      <c r="A519" t="str">
        <f>IF(Table15[[#This Row],[IDENTICAL]]="","","@PART["&amp;Table15[[#This Row],[Name]]&amp;"]:FOR[xxxRP0]
{
    %identicalParts = "&amp;Table15[[#This Row],[IDENTICAL]]&amp;"
}")</f>
        <v/>
      </c>
    </row>
    <row r="520" spans="1:1" x14ac:dyDescent="0.25">
      <c r="A520" t="str">
        <f>IF(Table15[[#This Row],[IDENTICAL]]="","","@PART["&amp;Table15[[#This Row],[Name]]&amp;"]:FOR[xxxRP0]
{
    %identicalParts = "&amp;Table15[[#This Row],[IDENTICAL]]&amp;"
}")</f>
        <v/>
      </c>
    </row>
    <row r="521" spans="1:1" x14ac:dyDescent="0.25">
      <c r="A521" t="str">
        <f>IF(Table15[[#This Row],[IDENTICAL]]="","","@PART["&amp;Table15[[#This Row],[Name]]&amp;"]:FOR[xxxRP0]
{
    %identicalParts = "&amp;Table15[[#This Row],[IDENTICAL]]&amp;"
}")</f>
        <v/>
      </c>
    </row>
    <row r="522" spans="1:1" x14ac:dyDescent="0.25">
      <c r="A522" t="str">
        <f>IF(Table15[[#This Row],[IDENTICAL]]="","","@PART["&amp;Table15[[#This Row],[Name]]&amp;"]:FOR[xxxRP0]
{
    %identicalParts = "&amp;Table15[[#This Row],[IDENTICAL]]&amp;"
}")</f>
        <v/>
      </c>
    </row>
    <row r="523" spans="1:1" x14ac:dyDescent="0.25">
      <c r="A523" t="str">
        <f>IF(Table15[[#This Row],[IDENTICAL]]="","","@PART["&amp;Table15[[#This Row],[Name]]&amp;"]:FOR[xxxRP0]
{
    %identicalParts = "&amp;Table15[[#This Row],[IDENTICAL]]&amp;"
}")</f>
        <v/>
      </c>
    </row>
    <row r="524" spans="1:1" x14ac:dyDescent="0.25">
      <c r="A524" t="str">
        <f>IF(Table15[[#This Row],[IDENTICAL]]="","","@PART["&amp;Table15[[#This Row],[Name]]&amp;"]:FOR[xxxRP0]
{
    %identicalParts = "&amp;Table15[[#This Row],[IDENTICAL]]&amp;"
}")</f>
        <v/>
      </c>
    </row>
    <row r="525" spans="1:1" x14ac:dyDescent="0.25">
      <c r="A525" t="str">
        <f>IF(Table15[[#This Row],[IDENTICAL]]="","","@PART["&amp;Table15[[#This Row],[Name]]&amp;"]:FOR[xxxRP0]
{
    %identicalParts = "&amp;Table15[[#This Row],[IDENTICAL]]&amp;"
}")</f>
        <v/>
      </c>
    </row>
    <row r="526" spans="1:1" x14ac:dyDescent="0.25">
      <c r="A526" t="str">
        <f>IF(Table15[[#This Row],[IDENTICAL]]="","","@PART["&amp;Table15[[#This Row],[Name]]&amp;"]:FOR[xxxRP0]
{
    %identicalParts = "&amp;Table15[[#This Row],[IDENTICAL]]&amp;"
}")</f>
        <v/>
      </c>
    </row>
    <row r="527" spans="1:1" x14ac:dyDescent="0.25">
      <c r="A527" t="str">
        <f>IF(Table15[[#This Row],[IDENTICAL]]="","","@PART["&amp;Table15[[#This Row],[Name]]&amp;"]:FOR[xxxRP0]
{
    %identicalParts = "&amp;Table15[[#This Row],[IDENTICAL]]&amp;"
}")</f>
        <v/>
      </c>
    </row>
    <row r="528" spans="1:1" x14ac:dyDescent="0.25">
      <c r="A528" t="str">
        <f>IF(Table15[[#This Row],[IDENTICAL]]="","","@PART["&amp;Table15[[#This Row],[Name]]&amp;"]:FOR[xxxRP0]
{
    %identicalParts = "&amp;Table15[[#This Row],[IDENTICAL]]&amp;"
}")</f>
        <v/>
      </c>
    </row>
    <row r="529" spans="1:1" x14ac:dyDescent="0.25">
      <c r="A529" t="str">
        <f>IF(Table15[[#This Row],[IDENTICAL]]="","","@PART["&amp;Table15[[#This Row],[Name]]&amp;"]:FOR[xxxRP0]
{
    %identicalParts = "&amp;Table15[[#This Row],[IDENTICAL]]&amp;"
}")</f>
        <v/>
      </c>
    </row>
    <row r="530" spans="1:1" x14ac:dyDescent="0.25">
      <c r="A530" t="str">
        <f>IF(Table15[[#This Row],[IDENTICAL]]="","","@PART["&amp;Table15[[#This Row],[Name]]&amp;"]:FOR[xxxRP0]
{
    %identicalParts = "&amp;Table15[[#This Row],[IDENTICAL]]&amp;"
}")</f>
        <v/>
      </c>
    </row>
    <row r="531" spans="1:1" x14ac:dyDescent="0.25">
      <c r="A531" t="str">
        <f>IF(Table15[[#This Row],[IDENTICAL]]="","","@PART["&amp;Table15[[#This Row],[Name]]&amp;"]:FOR[xxxRP0]
{
    %identicalParts = "&amp;Table15[[#This Row],[IDENTICAL]]&amp;"
}")</f>
        <v/>
      </c>
    </row>
    <row r="532" spans="1:1" x14ac:dyDescent="0.25">
      <c r="A532" t="str">
        <f>IF(Table15[[#This Row],[IDENTICAL]]="","","@PART["&amp;Table15[[#This Row],[Name]]&amp;"]:FOR[xxxRP0]
{
    %identicalParts = "&amp;Table15[[#This Row],[IDENTICAL]]&amp;"
}")</f>
        <v/>
      </c>
    </row>
    <row r="533" spans="1:1" x14ac:dyDescent="0.25">
      <c r="A533" t="str">
        <f>IF(Table15[[#This Row],[IDENTICAL]]="","","@PART["&amp;Table15[[#This Row],[Name]]&amp;"]:FOR[xxxRP0]
{
    %identicalParts = "&amp;Table15[[#This Row],[IDENTICAL]]&amp;"
}")</f>
        <v/>
      </c>
    </row>
    <row r="534" spans="1:1" x14ac:dyDescent="0.25">
      <c r="A534" t="str">
        <f>IF(Table15[[#This Row],[IDENTICAL]]="","","@PART["&amp;Table15[[#This Row],[Name]]&amp;"]:FOR[xxxRP0]
{
    %identicalParts = "&amp;Table15[[#This Row],[IDENTICAL]]&amp;"
}")</f>
        <v/>
      </c>
    </row>
    <row r="535" spans="1:1" x14ac:dyDescent="0.25">
      <c r="A535" t="str">
        <f>IF(Table15[[#This Row],[IDENTICAL]]="","","@PART["&amp;Table15[[#This Row],[Name]]&amp;"]:FOR[xxxRP0]
{
    %identicalParts = "&amp;Table15[[#This Row],[IDENTICAL]]&amp;"
}")</f>
        <v/>
      </c>
    </row>
    <row r="536" spans="1:1" x14ac:dyDescent="0.25">
      <c r="A536" t="str">
        <f>IF(Table15[[#This Row],[IDENTICAL]]="","","@PART["&amp;Table15[[#This Row],[Name]]&amp;"]:FOR[xxxRP0]
{
    %identicalParts = "&amp;Table15[[#This Row],[IDENTICAL]]&amp;"
}")</f>
        <v/>
      </c>
    </row>
    <row r="537" spans="1:1" x14ac:dyDescent="0.25">
      <c r="A537" t="str">
        <f>IF(Table15[[#This Row],[IDENTICAL]]="","","@PART["&amp;Table15[[#This Row],[Name]]&amp;"]:FOR[xxxRP0]
{
    %identicalParts = "&amp;Table15[[#This Row],[IDENTICAL]]&amp;"
}")</f>
        <v/>
      </c>
    </row>
    <row r="538" spans="1:1" x14ac:dyDescent="0.25">
      <c r="A538" t="str">
        <f>IF(Table15[[#This Row],[IDENTICAL]]="","","@PART["&amp;Table15[[#This Row],[Name]]&amp;"]:FOR[xxxRP0]
{
    %identicalParts = "&amp;Table15[[#This Row],[IDENTICAL]]&amp;"
}")</f>
        <v/>
      </c>
    </row>
    <row r="539" spans="1:1" x14ac:dyDescent="0.25">
      <c r="A539" t="str">
        <f>IF(Table15[[#This Row],[IDENTICAL]]="","","@PART["&amp;Table15[[#This Row],[Name]]&amp;"]:FOR[xxxRP0]
{
    %identicalParts = "&amp;Table15[[#This Row],[IDENTICAL]]&amp;"
}")</f>
        <v/>
      </c>
    </row>
    <row r="540" spans="1:1" x14ac:dyDescent="0.25">
      <c r="A540" t="str">
        <f>IF(Table15[[#This Row],[IDENTICAL]]="","","@PART["&amp;Table15[[#This Row],[Name]]&amp;"]:FOR[xxxRP0]
{
    %identicalParts = "&amp;Table15[[#This Row],[IDENTICAL]]&amp;"
}")</f>
        <v/>
      </c>
    </row>
    <row r="541" spans="1:1" x14ac:dyDescent="0.25">
      <c r="A541" t="str">
        <f>IF(Table15[[#This Row],[IDENTICAL]]="","","@PART["&amp;Table15[[#This Row],[Name]]&amp;"]:FOR[xxxRP0]
{
    %identicalParts = "&amp;Table15[[#This Row],[IDENTICAL]]&amp;"
}")</f>
        <v/>
      </c>
    </row>
    <row r="542" spans="1:1" x14ac:dyDescent="0.25">
      <c r="A542" t="str">
        <f>IF(Table15[[#This Row],[IDENTICAL]]="","","@PART["&amp;Table15[[#This Row],[Name]]&amp;"]:FOR[xxxRP0]
{
    %identicalParts = "&amp;Table15[[#This Row],[IDENTICAL]]&amp;"
}")</f>
        <v/>
      </c>
    </row>
    <row r="543" spans="1:1" x14ac:dyDescent="0.25">
      <c r="A543" t="str">
        <f>IF(Table15[[#This Row],[IDENTICAL]]="","","@PART["&amp;Table15[[#This Row],[Name]]&amp;"]:FOR[xxxRP0]
{
    %identicalParts = "&amp;Table15[[#This Row],[IDENTICAL]]&amp;"
}")</f>
        <v/>
      </c>
    </row>
    <row r="544" spans="1:1" x14ac:dyDescent="0.25">
      <c r="A544" t="str">
        <f>IF(Table15[[#This Row],[IDENTICAL]]="","","@PART["&amp;Table15[[#This Row],[Name]]&amp;"]:FOR[xxxRP0]
{
    %identicalParts = "&amp;Table15[[#This Row],[IDENTICAL]]&amp;"
}")</f>
        <v/>
      </c>
    </row>
    <row r="545" spans="1:1" x14ac:dyDescent="0.25">
      <c r="A545" t="str">
        <f>IF(Table15[[#This Row],[IDENTICAL]]="","","@PART["&amp;Table15[[#This Row],[Name]]&amp;"]:FOR[xxxRP0]
{
    %identicalParts = "&amp;Table15[[#This Row],[IDENTICAL]]&amp;"
}")</f>
        <v/>
      </c>
    </row>
    <row r="546" spans="1:1" x14ac:dyDescent="0.25">
      <c r="A546" t="str">
        <f>IF(Table15[[#This Row],[IDENTICAL]]="","","@PART["&amp;Table15[[#This Row],[Name]]&amp;"]:FOR[xxxRP0]
{
    %identicalParts = "&amp;Table15[[#This Row],[IDENTICAL]]&amp;"
}")</f>
        <v/>
      </c>
    </row>
    <row r="547" spans="1:1" x14ac:dyDescent="0.25">
      <c r="A547" t="str">
        <f>IF(Table15[[#This Row],[IDENTICAL]]="","","@PART["&amp;Table15[[#This Row],[Name]]&amp;"]:FOR[xxxRP0]
{
    %identicalParts = "&amp;Table15[[#This Row],[IDENTICAL]]&amp;"
}")</f>
        <v/>
      </c>
    </row>
    <row r="548" spans="1:1" x14ac:dyDescent="0.25">
      <c r="A548" t="str">
        <f>IF(Table15[[#This Row],[IDENTICAL]]="","","@PART["&amp;Table15[[#This Row],[Name]]&amp;"]:FOR[xxxRP0]
{
    %identicalParts = "&amp;Table15[[#This Row],[IDENTICAL]]&amp;"
}")</f>
        <v/>
      </c>
    </row>
    <row r="549" spans="1:1" x14ac:dyDescent="0.25">
      <c r="A549" t="str">
        <f>IF(Table15[[#This Row],[IDENTICAL]]="","","@PART["&amp;Table15[[#This Row],[Name]]&amp;"]:FOR[xxxRP0]
{
    %identicalParts = "&amp;Table15[[#This Row],[IDENTICAL]]&amp;"
}")</f>
        <v/>
      </c>
    </row>
    <row r="550" spans="1:1" x14ac:dyDescent="0.25">
      <c r="A550" t="str">
        <f>IF(Table15[[#This Row],[IDENTICAL]]="","","@PART["&amp;Table15[[#This Row],[Name]]&amp;"]:FOR[xxxRP0]
{
    %identicalParts = "&amp;Table15[[#This Row],[IDENTICAL]]&amp;"
}")</f>
        <v/>
      </c>
    </row>
    <row r="551" spans="1:1" x14ac:dyDescent="0.25">
      <c r="A551" t="str">
        <f>IF(Table15[[#This Row],[IDENTICAL]]="","","@PART["&amp;Table15[[#This Row],[Name]]&amp;"]:FOR[xxxRP0]
{
    %identicalParts = "&amp;Table15[[#This Row],[IDENTICAL]]&amp;"
}")</f>
        <v/>
      </c>
    </row>
    <row r="552" spans="1:1" x14ac:dyDescent="0.25">
      <c r="A552" t="str">
        <f>IF(Table15[[#This Row],[IDENTICAL]]="","","@PART["&amp;Table15[[#This Row],[Name]]&amp;"]:FOR[xxxRP0]
{
    %identicalParts = "&amp;Table15[[#This Row],[IDENTICAL]]&amp;"
}")</f>
        <v/>
      </c>
    </row>
    <row r="553" spans="1:1" x14ac:dyDescent="0.25">
      <c r="A553" t="str">
        <f>IF(Table15[[#This Row],[IDENTICAL]]="","","@PART["&amp;Table15[[#This Row],[Name]]&amp;"]:FOR[xxxRP0]
{
    %identicalParts = "&amp;Table15[[#This Row],[IDENTICAL]]&amp;"
}")</f>
        <v/>
      </c>
    </row>
    <row r="554" spans="1:1" x14ac:dyDescent="0.25">
      <c r="A554" t="str">
        <f>IF(Table15[[#This Row],[IDENTICAL]]="","","@PART["&amp;Table15[[#This Row],[Name]]&amp;"]:FOR[xxxRP0]
{
    %identicalParts = "&amp;Table15[[#This Row],[IDENTICAL]]&amp;"
}")</f>
        <v/>
      </c>
    </row>
    <row r="555" spans="1:1" x14ac:dyDescent="0.25">
      <c r="A555" t="str">
        <f>IF(Table15[[#This Row],[IDENTICAL]]="","","@PART["&amp;Table15[[#This Row],[Name]]&amp;"]:FOR[xxxRP0]
{
    %identicalParts = "&amp;Table15[[#This Row],[IDENTICAL]]&amp;"
}")</f>
        <v/>
      </c>
    </row>
    <row r="556" spans="1:1" x14ac:dyDescent="0.25">
      <c r="A556" t="str">
        <f>IF(Table15[[#This Row],[IDENTICAL]]="","","@PART["&amp;Table15[[#This Row],[Name]]&amp;"]:FOR[xxxRP0]
{
    %identicalParts = "&amp;Table15[[#This Row],[IDENTICAL]]&amp;"
}")</f>
        <v/>
      </c>
    </row>
    <row r="557" spans="1:1" x14ac:dyDescent="0.25">
      <c r="A557" t="str">
        <f>IF(Table15[[#This Row],[IDENTICAL]]="","","@PART["&amp;Table15[[#This Row],[Name]]&amp;"]:FOR[xxxRP0]
{
    %identicalParts = "&amp;Table15[[#This Row],[IDENTICAL]]&amp;"
}")</f>
        <v/>
      </c>
    </row>
    <row r="558" spans="1:1" x14ac:dyDescent="0.25">
      <c r="A558" t="str">
        <f>IF(Table15[[#This Row],[IDENTICAL]]="","","@PART["&amp;Table15[[#This Row],[Name]]&amp;"]:FOR[xxxRP0]
{
    %identicalParts = "&amp;Table15[[#This Row],[IDENTICAL]]&amp;"
}")</f>
        <v/>
      </c>
    </row>
    <row r="559" spans="1:1" x14ac:dyDescent="0.25">
      <c r="A559" t="str">
        <f>IF(Table15[[#This Row],[IDENTICAL]]="","","@PART["&amp;Table15[[#This Row],[Name]]&amp;"]:FOR[xxxRP0]
{
    %identicalParts = "&amp;Table15[[#This Row],[IDENTICAL]]&amp;"
}")</f>
        <v/>
      </c>
    </row>
    <row r="560" spans="1:1" x14ac:dyDescent="0.25">
      <c r="A560" t="str">
        <f>IF(Table15[[#This Row],[IDENTICAL]]="","","@PART["&amp;Table15[[#This Row],[Name]]&amp;"]:FOR[xxxRP0]
{
    %identicalParts = "&amp;Table15[[#This Row],[IDENTICAL]]&amp;"
}")</f>
        <v/>
      </c>
    </row>
    <row r="561" spans="1:1" x14ac:dyDescent="0.25">
      <c r="A561" t="str">
        <f>IF(Table15[[#This Row],[IDENTICAL]]="","","@PART["&amp;Table15[[#This Row],[Name]]&amp;"]:FOR[xxxRP0]
{
    %identicalParts = "&amp;Table15[[#This Row],[IDENTICAL]]&amp;"
}")</f>
        <v/>
      </c>
    </row>
    <row r="562" spans="1:1" x14ac:dyDescent="0.25">
      <c r="A562" t="str">
        <f>IF(Table15[[#This Row],[IDENTICAL]]="","","@PART["&amp;Table15[[#This Row],[Name]]&amp;"]:FOR[xxxRP0]
{
    %identicalParts = "&amp;Table15[[#This Row],[IDENTICAL]]&amp;"
}")</f>
        <v/>
      </c>
    </row>
    <row r="563" spans="1:1" x14ac:dyDescent="0.25">
      <c r="A563" t="str">
        <f>IF(Table15[[#This Row],[IDENTICAL]]="","","@PART["&amp;Table15[[#This Row],[Name]]&amp;"]:FOR[xxxRP0]
{
    %identicalParts = "&amp;Table15[[#This Row],[IDENTICAL]]&amp;"
}")</f>
        <v/>
      </c>
    </row>
    <row r="564" spans="1:1" x14ac:dyDescent="0.25">
      <c r="A564" t="str">
        <f>IF(Table15[[#This Row],[IDENTICAL]]="","","@PART["&amp;Table15[[#This Row],[Name]]&amp;"]:FOR[xxxRP0]
{
    %identicalParts = "&amp;Table15[[#This Row],[IDENTICAL]]&amp;"
}")</f>
        <v/>
      </c>
    </row>
    <row r="565" spans="1:1" x14ac:dyDescent="0.25">
      <c r="A565" t="str">
        <f>IF(Table15[[#This Row],[IDENTICAL]]="","","@PART["&amp;Table15[[#This Row],[Name]]&amp;"]:FOR[xxxRP0]
{
    %identicalParts = "&amp;Table15[[#This Row],[IDENTICAL]]&amp;"
}")</f>
        <v/>
      </c>
    </row>
    <row r="566" spans="1:1" x14ac:dyDescent="0.25">
      <c r="A566" t="str">
        <f>IF(Table15[[#This Row],[IDENTICAL]]="","","@PART["&amp;Table15[[#This Row],[Name]]&amp;"]:FOR[xxxRP0]
{
    %identicalParts = "&amp;Table15[[#This Row],[IDENTICAL]]&amp;"
}")</f>
        <v/>
      </c>
    </row>
    <row r="567" spans="1:1" x14ac:dyDescent="0.25">
      <c r="A567" t="str">
        <f>IF(Table15[[#This Row],[IDENTICAL]]="","","@PART["&amp;Table15[[#This Row],[Name]]&amp;"]:FOR[xxxRP0]
{
    %identicalParts = "&amp;Table15[[#This Row],[IDENTICAL]]&amp;"
}")</f>
        <v/>
      </c>
    </row>
    <row r="568" spans="1:1" x14ac:dyDescent="0.25">
      <c r="A568" t="str">
        <f>IF(Table15[[#This Row],[IDENTICAL]]="","","@PART["&amp;Table15[[#This Row],[Name]]&amp;"]:FOR[xxxRP0]
{
    %identicalParts = "&amp;Table15[[#This Row],[IDENTICAL]]&amp;"
}")</f>
        <v/>
      </c>
    </row>
    <row r="569" spans="1:1" x14ac:dyDescent="0.25">
      <c r="A569" t="str">
        <f>IF(Table15[[#This Row],[IDENTICAL]]="","","@PART["&amp;Table15[[#This Row],[Name]]&amp;"]:FOR[xxxRP0]
{
    %identicalParts = "&amp;Table15[[#This Row],[IDENTICAL]]&amp;"
}")</f>
        <v/>
      </c>
    </row>
    <row r="570" spans="1:1" x14ac:dyDescent="0.25">
      <c r="A570" t="str">
        <f>IF(Table15[[#This Row],[IDENTICAL]]="","","@PART["&amp;Table15[[#This Row],[Name]]&amp;"]:FOR[xxxRP0]
{
    %identicalParts = "&amp;Table15[[#This Row],[IDENTICAL]]&amp;"
}")</f>
        <v/>
      </c>
    </row>
    <row r="571" spans="1:1" x14ac:dyDescent="0.25">
      <c r="A571" t="str">
        <f>IF(Table15[[#This Row],[IDENTICAL]]="","","@PART["&amp;Table15[[#This Row],[Name]]&amp;"]:FOR[xxxRP0]
{
    %identicalParts = "&amp;Table15[[#This Row],[IDENTICAL]]&amp;"
}")</f>
        <v/>
      </c>
    </row>
    <row r="572" spans="1:1" x14ac:dyDescent="0.25">
      <c r="A572" t="str">
        <f>IF(Table15[[#This Row],[IDENTICAL]]="","","@PART["&amp;Table15[[#This Row],[Name]]&amp;"]:FOR[xxxRP0]
{
    %identicalParts = "&amp;Table15[[#This Row],[IDENTICAL]]&amp;"
}")</f>
        <v/>
      </c>
    </row>
    <row r="573" spans="1:1" x14ac:dyDescent="0.25">
      <c r="A573" t="str">
        <f>IF(Table15[[#This Row],[IDENTICAL]]="","","@PART["&amp;Table15[[#This Row],[Name]]&amp;"]:FOR[xxxRP0]
{
    %identicalParts = "&amp;Table15[[#This Row],[IDENTICAL]]&amp;"
}")</f>
        <v/>
      </c>
    </row>
    <row r="574" spans="1:1" x14ac:dyDescent="0.25">
      <c r="A574" t="str">
        <f>IF(Table15[[#This Row],[IDENTICAL]]="","","@PART["&amp;Table15[[#This Row],[Name]]&amp;"]:FOR[xxxRP0]
{
    %identicalParts = "&amp;Table15[[#This Row],[IDENTICAL]]&amp;"
}")</f>
        <v/>
      </c>
    </row>
    <row r="575" spans="1:1" x14ac:dyDescent="0.25">
      <c r="A575" t="str">
        <f>IF(Table15[[#This Row],[IDENTICAL]]="","","@PART["&amp;Table15[[#This Row],[Name]]&amp;"]:FOR[xxxRP0]
{
    %identicalParts = "&amp;Table15[[#This Row],[IDENTICAL]]&amp;"
}")</f>
        <v/>
      </c>
    </row>
    <row r="576" spans="1:1" x14ac:dyDescent="0.25">
      <c r="A576" t="str">
        <f>IF(Table15[[#This Row],[IDENTICAL]]="","","@PART["&amp;Table15[[#This Row],[Name]]&amp;"]:FOR[xxxRP0]
{
    %identicalParts = "&amp;Table15[[#This Row],[IDENTICAL]]&amp;"
}")</f>
        <v/>
      </c>
    </row>
    <row r="577" spans="1:1" x14ac:dyDescent="0.25">
      <c r="A577" t="str">
        <f>IF(Table15[[#This Row],[IDENTICAL]]="","","@PART["&amp;Table15[[#This Row],[Name]]&amp;"]:FOR[xxxRP0]
{
    %identicalParts = "&amp;Table15[[#This Row],[IDENTICAL]]&amp;"
}")</f>
        <v/>
      </c>
    </row>
    <row r="578" spans="1:1" x14ac:dyDescent="0.25">
      <c r="A578" t="str">
        <f>IF(Table15[[#This Row],[IDENTICAL]]="","","@PART["&amp;Table15[[#This Row],[Name]]&amp;"]:FOR[xxxRP0]
{
    %identicalParts = "&amp;Table15[[#This Row],[IDENTICAL]]&amp;"
}")</f>
        <v/>
      </c>
    </row>
    <row r="579" spans="1:1" x14ac:dyDescent="0.25">
      <c r="A579" t="str">
        <f>IF(Table15[[#This Row],[IDENTICAL]]="","","@PART["&amp;Table15[[#This Row],[Name]]&amp;"]:FOR[xxxRP0]
{
    %identicalParts = "&amp;Table15[[#This Row],[IDENTICAL]]&amp;"
}")</f>
        <v/>
      </c>
    </row>
    <row r="580" spans="1:1" x14ac:dyDescent="0.25">
      <c r="A580" t="str">
        <f>IF(Table15[[#This Row],[IDENTICAL]]="","","@PART["&amp;Table15[[#This Row],[Name]]&amp;"]:FOR[xxxRP0]
{
    %identicalParts = "&amp;Table15[[#This Row],[IDENTICAL]]&amp;"
}")</f>
        <v/>
      </c>
    </row>
    <row r="581" spans="1:1" x14ac:dyDescent="0.25">
      <c r="A581" t="str">
        <f>IF(Table15[[#This Row],[IDENTICAL]]="","","@PART["&amp;Table15[[#This Row],[Name]]&amp;"]:FOR[xxxRP0]
{
    %identicalParts = "&amp;Table15[[#This Row],[IDENTICAL]]&amp;"
}")</f>
        <v/>
      </c>
    </row>
    <row r="582" spans="1:1" x14ac:dyDescent="0.25">
      <c r="A582" t="str">
        <f>IF(Table15[[#This Row],[IDENTICAL]]="","","@PART["&amp;Table15[[#This Row],[Name]]&amp;"]:FOR[xxxRP0]
{
    %identicalParts = "&amp;Table15[[#This Row],[IDENTICAL]]&amp;"
}")</f>
        <v/>
      </c>
    </row>
    <row r="583" spans="1:1" x14ac:dyDescent="0.25">
      <c r="A583" t="str">
        <f>IF(Table15[[#This Row],[IDENTICAL]]="","","@PART["&amp;Table15[[#This Row],[Name]]&amp;"]:FOR[xxxRP0]
{
    %identicalParts = "&amp;Table15[[#This Row],[IDENTICAL]]&amp;"
}")</f>
        <v/>
      </c>
    </row>
    <row r="584" spans="1:1" x14ac:dyDescent="0.25">
      <c r="A584" t="str">
        <f>IF(Table15[[#This Row],[IDENTICAL]]="","","@PART["&amp;Table15[[#This Row],[Name]]&amp;"]:FOR[xxxRP0]
{
    %identicalParts = "&amp;Table15[[#This Row],[IDENTICAL]]&amp;"
}")</f>
        <v/>
      </c>
    </row>
    <row r="585" spans="1:1" x14ac:dyDescent="0.25">
      <c r="A585" t="str">
        <f>IF(Table15[[#This Row],[IDENTICAL]]="","","@PART["&amp;Table15[[#This Row],[Name]]&amp;"]:FOR[xxxRP0]
{
    %identicalParts = "&amp;Table15[[#This Row],[IDENTICAL]]&amp;"
}")</f>
        <v/>
      </c>
    </row>
    <row r="586" spans="1:1" x14ac:dyDescent="0.25">
      <c r="A586" t="str">
        <f>IF(Table15[[#This Row],[IDENTICAL]]="","","@PART["&amp;Table15[[#This Row],[Name]]&amp;"]:FOR[xxxRP0]
{
    %identicalParts = "&amp;Table15[[#This Row],[IDENTICAL]]&amp;"
}")</f>
        <v/>
      </c>
    </row>
    <row r="587" spans="1:1" x14ac:dyDescent="0.25">
      <c r="A587" t="str">
        <f>IF(Table15[[#This Row],[IDENTICAL]]="","","@PART["&amp;Table15[[#This Row],[Name]]&amp;"]:FOR[xxxRP0]
{
    %identicalParts = "&amp;Table15[[#This Row],[IDENTICAL]]&amp;"
}")</f>
        <v/>
      </c>
    </row>
    <row r="588" spans="1:1" x14ac:dyDescent="0.25">
      <c r="A588" t="str">
        <f>IF(Table15[[#This Row],[IDENTICAL]]="","","@PART["&amp;Table15[[#This Row],[Name]]&amp;"]:FOR[xxxRP0]
{
    %identicalParts = "&amp;Table15[[#This Row],[IDENTICAL]]&amp;"
}")</f>
        <v/>
      </c>
    </row>
    <row r="589" spans="1:1" x14ac:dyDescent="0.25">
      <c r="A589" t="str">
        <f>IF(Table15[[#This Row],[IDENTICAL]]="","","@PART["&amp;Table15[[#This Row],[Name]]&amp;"]:FOR[xxxRP0]
{
    %identicalParts = "&amp;Table15[[#This Row],[IDENTICAL]]&amp;"
}")</f>
        <v/>
      </c>
    </row>
    <row r="590" spans="1:1" x14ac:dyDescent="0.25">
      <c r="A590" t="str">
        <f>IF(Table15[[#This Row],[IDENTICAL]]="","","@PART["&amp;Table15[[#This Row],[Name]]&amp;"]:FOR[xxxRP0]
{
    %identicalParts = "&amp;Table15[[#This Row],[IDENTICAL]]&amp;"
}")</f>
        <v/>
      </c>
    </row>
    <row r="591" spans="1:1" x14ac:dyDescent="0.25">
      <c r="A591" t="str">
        <f>IF(Table15[[#This Row],[IDENTICAL]]="","","@PART["&amp;Table15[[#This Row],[Name]]&amp;"]:FOR[xxxRP0]
{
    %identicalParts = "&amp;Table15[[#This Row],[IDENTICAL]]&amp;"
}")</f>
        <v/>
      </c>
    </row>
    <row r="592" spans="1:1" x14ac:dyDescent="0.25">
      <c r="A592" t="str">
        <f>IF(Table15[[#This Row],[IDENTICAL]]="","","@PART["&amp;Table15[[#This Row],[Name]]&amp;"]:FOR[xxxRP0]
{
    %identicalParts = "&amp;Table15[[#This Row],[IDENTICAL]]&amp;"
}")</f>
        <v/>
      </c>
    </row>
    <row r="593" spans="1:1" x14ac:dyDescent="0.25">
      <c r="A593" t="str">
        <f>IF(Table15[[#This Row],[IDENTICAL]]="","","@PART["&amp;Table15[[#This Row],[Name]]&amp;"]:FOR[xxxRP0]
{
    %identicalParts = "&amp;Table15[[#This Row],[IDENTICAL]]&amp;"
}")</f>
        <v/>
      </c>
    </row>
    <row r="594" spans="1:1" x14ac:dyDescent="0.25">
      <c r="A594" t="str">
        <f>IF(Table15[[#This Row],[IDENTICAL]]="","","@PART["&amp;Table15[[#This Row],[Name]]&amp;"]:FOR[xxxRP0]
{
    %identicalParts = "&amp;Table15[[#This Row],[IDENTICAL]]&amp;"
}")</f>
        <v/>
      </c>
    </row>
    <row r="595" spans="1:1" x14ac:dyDescent="0.25">
      <c r="A595" t="str">
        <f>IF(Table15[[#This Row],[IDENTICAL]]="","","@PART["&amp;Table15[[#This Row],[Name]]&amp;"]:FOR[xxxRP0]
{
    %identicalParts = "&amp;Table15[[#This Row],[IDENTICAL]]&amp;"
}")</f>
        <v/>
      </c>
    </row>
    <row r="596" spans="1:1" x14ac:dyDescent="0.25">
      <c r="A596" t="str">
        <f>IF(Table15[[#This Row],[IDENTICAL]]="","","@PART["&amp;Table15[[#This Row],[Name]]&amp;"]:FOR[xxxRP0]
{
    %identicalParts = "&amp;Table15[[#This Row],[IDENTICAL]]&amp;"
}")</f>
        <v/>
      </c>
    </row>
    <row r="597" spans="1:1" x14ac:dyDescent="0.25">
      <c r="A597" t="str">
        <f>IF(Table15[[#This Row],[IDENTICAL]]="","","@PART["&amp;Table15[[#This Row],[Name]]&amp;"]:FOR[xxxRP0]
{
    %identicalParts = "&amp;Table15[[#This Row],[IDENTICAL]]&amp;"
}")</f>
        <v/>
      </c>
    </row>
    <row r="598" spans="1:1" x14ac:dyDescent="0.25">
      <c r="A598" t="str">
        <f>IF(Table15[[#This Row],[IDENTICAL]]="","","@PART["&amp;Table15[[#This Row],[Name]]&amp;"]:FOR[xxxRP0]
{
    %identicalParts = "&amp;Table15[[#This Row],[IDENTICAL]]&amp;"
}")</f>
        <v/>
      </c>
    </row>
    <row r="599" spans="1:1" x14ac:dyDescent="0.25">
      <c r="A599" t="str">
        <f>IF(Table15[[#This Row],[IDENTICAL]]="","","@PART["&amp;Table15[[#This Row],[Name]]&amp;"]:FOR[xxxRP0]
{
    %identicalParts = "&amp;Table15[[#This Row],[IDENTICAL]]&amp;"
}")</f>
        <v/>
      </c>
    </row>
    <row r="600" spans="1:1" x14ac:dyDescent="0.25">
      <c r="A600" t="str">
        <f>IF(Table15[[#This Row],[IDENTICAL]]="","","@PART["&amp;Table15[[#This Row],[Name]]&amp;"]:FOR[xxxRP0]
{
    %identicalParts = "&amp;Table15[[#This Row],[IDENTICAL]]&amp;"
}")</f>
        <v/>
      </c>
    </row>
    <row r="601" spans="1:1" x14ac:dyDescent="0.25">
      <c r="A601" t="str">
        <f>IF(Table15[[#This Row],[IDENTICAL]]="","","@PART["&amp;Table15[[#This Row],[Name]]&amp;"]:FOR[xxxRP0]
{
    %identicalParts = "&amp;Table15[[#This Row],[IDENTICAL]]&amp;"
}")</f>
        <v/>
      </c>
    </row>
    <row r="602" spans="1:1" x14ac:dyDescent="0.25">
      <c r="A602" t="str">
        <f>IF(Table15[[#This Row],[IDENTICAL]]="","","@PART["&amp;Table15[[#This Row],[Name]]&amp;"]:FOR[xxxRP0]
{
    %identicalParts = "&amp;Table15[[#This Row],[IDENTICAL]]&amp;"
}")</f>
        <v/>
      </c>
    </row>
    <row r="603" spans="1:1" x14ac:dyDescent="0.25">
      <c r="A603" t="str">
        <f>IF(Table15[[#This Row],[IDENTICAL]]="","","@PART["&amp;Table15[[#This Row],[Name]]&amp;"]:FOR[xxxRP0]
{
    %identicalParts = "&amp;Table15[[#This Row],[IDENTICAL]]&amp;"
}")</f>
        <v/>
      </c>
    </row>
    <row r="604" spans="1:1" x14ac:dyDescent="0.25">
      <c r="A604" t="str">
        <f>IF(Table15[[#This Row],[IDENTICAL]]="","","@PART["&amp;Table15[[#This Row],[Name]]&amp;"]:FOR[xxxRP0]
{
    %identicalParts = "&amp;Table15[[#This Row],[IDENTICAL]]&amp;"
}")</f>
        <v/>
      </c>
    </row>
    <row r="605" spans="1:1" x14ac:dyDescent="0.25">
      <c r="A605" t="str">
        <f>IF(Table15[[#This Row],[IDENTICAL]]="","","@PART["&amp;Table15[[#This Row],[Name]]&amp;"]:FOR[xxxRP0]
{
    %identicalParts = "&amp;Table15[[#This Row],[IDENTICAL]]&amp;"
}")</f>
        <v/>
      </c>
    </row>
    <row r="606" spans="1:1" x14ac:dyDescent="0.25">
      <c r="A606" t="str">
        <f>IF(Table15[[#This Row],[IDENTICAL]]="","","@PART["&amp;Table15[[#This Row],[Name]]&amp;"]:FOR[xxxRP0]
{
    %identicalParts = "&amp;Table15[[#This Row],[IDENTICAL]]&amp;"
}")</f>
        <v/>
      </c>
    </row>
    <row r="607" spans="1:1" x14ac:dyDescent="0.25">
      <c r="A607" t="str">
        <f>IF(Table15[[#This Row],[IDENTICAL]]="","","@PART["&amp;Table15[[#This Row],[Name]]&amp;"]:FOR[xxxRP0]
{
    %identicalParts = "&amp;Table15[[#This Row],[IDENTICAL]]&amp;"
}")</f>
        <v/>
      </c>
    </row>
    <row r="608" spans="1:1" x14ac:dyDescent="0.25">
      <c r="A608" t="str">
        <f>IF(Table15[[#This Row],[IDENTICAL]]="","","@PART["&amp;Table15[[#This Row],[Name]]&amp;"]:FOR[xxxRP0]
{
    %identicalParts = "&amp;Table15[[#This Row],[IDENTICAL]]&amp;"
}")</f>
        <v/>
      </c>
    </row>
    <row r="609" spans="1:1" x14ac:dyDescent="0.25">
      <c r="A609" t="str">
        <f>IF(Table15[[#This Row],[IDENTICAL]]="","","@PART["&amp;Table15[[#This Row],[Name]]&amp;"]:FOR[xxxRP0]
{
    %identicalParts = "&amp;Table15[[#This Row],[IDENTICAL]]&amp;"
}")</f>
        <v/>
      </c>
    </row>
    <row r="610" spans="1:1" x14ac:dyDescent="0.25">
      <c r="A610" t="str">
        <f>IF(Table15[[#This Row],[IDENTICAL]]="","","@PART["&amp;Table15[[#This Row],[Name]]&amp;"]:FOR[xxxRP0]
{
    %identicalParts = "&amp;Table15[[#This Row],[IDENTICAL]]&amp;"
}")</f>
        <v/>
      </c>
    </row>
    <row r="611" spans="1:1" x14ac:dyDescent="0.25">
      <c r="A611" t="str">
        <f>IF(Table15[[#This Row],[IDENTICAL]]="","","@PART["&amp;Table15[[#This Row],[Name]]&amp;"]:FOR[xxxRP0]
{
    %identicalParts = "&amp;Table15[[#This Row],[IDENTICAL]]&amp;"
}")</f>
        <v/>
      </c>
    </row>
    <row r="612" spans="1:1" x14ac:dyDescent="0.25">
      <c r="A612" t="str">
        <f>IF(Table15[[#This Row],[IDENTICAL]]="","","@PART["&amp;Table15[[#This Row],[Name]]&amp;"]:FOR[xxxRP0]
{
    %identicalParts = "&amp;Table15[[#This Row],[IDENTICAL]]&amp;"
}")</f>
        <v/>
      </c>
    </row>
    <row r="613" spans="1:1" x14ac:dyDescent="0.25">
      <c r="A613" t="str">
        <f>IF(Table15[[#This Row],[IDENTICAL]]="","","@PART["&amp;Table15[[#This Row],[Name]]&amp;"]:FOR[xxxRP0]
{
    %identicalParts = "&amp;Table15[[#This Row],[IDENTICAL]]&amp;"
}")</f>
        <v/>
      </c>
    </row>
    <row r="614" spans="1:1" x14ac:dyDescent="0.25">
      <c r="A614" t="str">
        <f>IF(Table15[[#This Row],[IDENTICAL]]="","","@PART["&amp;Table15[[#This Row],[Name]]&amp;"]:FOR[xxxRP0]
{
    %identicalParts = "&amp;Table15[[#This Row],[IDENTICAL]]&amp;"
}")</f>
        <v/>
      </c>
    </row>
    <row r="615" spans="1:1" x14ac:dyDescent="0.25">
      <c r="A615" t="str">
        <f>IF(Table15[[#This Row],[IDENTICAL]]="","","@PART["&amp;Table15[[#This Row],[Name]]&amp;"]:FOR[xxxRP0]
{
    %identicalParts = "&amp;Table15[[#This Row],[IDENTICAL]]&amp;"
}")</f>
        <v/>
      </c>
    </row>
    <row r="616" spans="1:1" x14ac:dyDescent="0.25">
      <c r="A616" t="str">
        <f>IF(Table15[[#This Row],[IDENTICAL]]="","","@PART["&amp;Table15[[#This Row],[Name]]&amp;"]:FOR[xxxRP0]
{
    %identicalParts = "&amp;Table15[[#This Row],[IDENTICAL]]&amp;"
}")</f>
        <v/>
      </c>
    </row>
    <row r="617" spans="1:1" x14ac:dyDescent="0.25">
      <c r="A617" t="str">
        <f>IF(Table15[[#This Row],[IDENTICAL]]="","","@PART["&amp;Table15[[#This Row],[Name]]&amp;"]:FOR[xxxRP0]
{
    %identicalParts = "&amp;Table15[[#This Row],[IDENTICAL]]&amp;"
}")</f>
        <v/>
      </c>
    </row>
    <row r="618" spans="1:1" x14ac:dyDescent="0.25">
      <c r="A618" t="str">
        <f>IF(Table15[[#This Row],[IDENTICAL]]="","","@PART["&amp;Table15[[#This Row],[Name]]&amp;"]:FOR[xxxRP0]
{
    %identicalParts = "&amp;Table15[[#This Row],[IDENTICAL]]&amp;"
}")</f>
        <v/>
      </c>
    </row>
    <row r="619" spans="1:1" x14ac:dyDescent="0.25">
      <c r="A619" t="str">
        <f>IF(Table15[[#This Row],[IDENTICAL]]="","","@PART["&amp;Table15[[#This Row],[Name]]&amp;"]:FOR[xxxRP0]
{
    %identicalParts = "&amp;Table15[[#This Row],[IDENTICAL]]&amp;"
}")</f>
        <v/>
      </c>
    </row>
    <row r="620" spans="1:1" x14ac:dyDescent="0.25">
      <c r="A620" t="str">
        <f>IF(Table15[[#This Row],[IDENTICAL]]="","","@PART["&amp;Table15[[#This Row],[Name]]&amp;"]:FOR[xxxRP0]
{
    %identicalParts = "&amp;Table15[[#This Row],[IDENTICAL]]&amp;"
}")</f>
        <v/>
      </c>
    </row>
    <row r="621" spans="1:1" x14ac:dyDescent="0.25">
      <c r="A621" t="str">
        <f>IF(Table15[[#This Row],[IDENTICAL]]="","","@PART["&amp;Table15[[#This Row],[Name]]&amp;"]:FOR[xxxRP0]
{
    %identicalParts = "&amp;Table15[[#This Row],[IDENTICAL]]&amp;"
}")</f>
        <v/>
      </c>
    </row>
    <row r="622" spans="1:1" x14ac:dyDescent="0.25">
      <c r="A622" t="str">
        <f>IF(Table15[[#This Row],[IDENTICAL]]="","","@PART["&amp;Table15[[#This Row],[Name]]&amp;"]:FOR[xxxRP0]
{
    %identicalParts = "&amp;Table15[[#This Row],[IDENTICAL]]&amp;"
}")</f>
        <v/>
      </c>
    </row>
    <row r="623" spans="1:1" x14ac:dyDescent="0.25">
      <c r="A623" t="str">
        <f>IF(Table15[[#This Row],[IDENTICAL]]="","","@PART["&amp;Table15[[#This Row],[Name]]&amp;"]:FOR[xxxRP0]
{
    %identicalParts = "&amp;Table15[[#This Row],[IDENTICAL]]&amp;"
}")</f>
        <v/>
      </c>
    </row>
    <row r="624" spans="1:1" x14ac:dyDescent="0.25">
      <c r="A624" t="str">
        <f>IF(Table15[[#This Row],[IDENTICAL]]="","","@PART["&amp;Table15[[#This Row],[Name]]&amp;"]:FOR[xxxRP0]
{
    %identicalParts = "&amp;Table15[[#This Row],[IDENTICAL]]&amp;"
}")</f>
        <v/>
      </c>
    </row>
    <row r="625" spans="1:1" x14ac:dyDescent="0.25">
      <c r="A625" t="str">
        <f>IF(Table15[[#This Row],[IDENTICAL]]="","","@PART["&amp;Table15[[#This Row],[Name]]&amp;"]:FOR[xxxRP0]
{
    %identicalParts = "&amp;Table15[[#This Row],[IDENTICAL]]&amp;"
}")</f>
        <v/>
      </c>
    </row>
    <row r="626" spans="1:1" x14ac:dyDescent="0.25">
      <c r="A626" t="str">
        <f>IF(Table15[[#This Row],[IDENTICAL]]="","","@PART["&amp;Table15[[#This Row],[Name]]&amp;"]:FOR[xxxRP0]
{
    %identicalParts = "&amp;Table15[[#This Row],[IDENTICAL]]&amp;"
}")</f>
        <v/>
      </c>
    </row>
    <row r="627" spans="1:1" x14ac:dyDescent="0.25">
      <c r="A627" t="str">
        <f>IF(Table15[[#This Row],[IDENTICAL]]="","","@PART["&amp;Table15[[#This Row],[Name]]&amp;"]:FOR[xxxRP0]
{
    %identicalParts = "&amp;Table15[[#This Row],[IDENTICAL]]&amp;"
}")</f>
        <v/>
      </c>
    </row>
    <row r="628" spans="1:1" x14ac:dyDescent="0.25">
      <c r="A628" t="str">
        <f>IF(Table15[[#This Row],[IDENTICAL]]="","","@PART["&amp;Table15[[#This Row],[Name]]&amp;"]:FOR[xxxRP0]
{
    %identicalParts = "&amp;Table15[[#This Row],[IDENTICAL]]&amp;"
}")</f>
        <v/>
      </c>
    </row>
    <row r="629" spans="1:1" x14ac:dyDescent="0.25">
      <c r="A629" t="str">
        <f>IF(Table15[[#This Row],[IDENTICAL]]="","","@PART["&amp;Table15[[#This Row],[Name]]&amp;"]:FOR[xxxRP0]
{
    %identicalParts = "&amp;Table15[[#This Row],[IDENTICAL]]&amp;"
}")</f>
        <v/>
      </c>
    </row>
    <row r="630" spans="1:1" x14ac:dyDescent="0.25">
      <c r="A630" t="str">
        <f>IF(Table15[[#This Row],[IDENTICAL]]="","","@PART["&amp;Table15[[#This Row],[Name]]&amp;"]:FOR[xxxRP0]
{
    %identicalParts = "&amp;Table15[[#This Row],[IDENTICAL]]&amp;"
}")</f>
        <v/>
      </c>
    </row>
    <row r="631" spans="1:1" x14ac:dyDescent="0.25">
      <c r="A631" t="str">
        <f>IF(Table15[[#This Row],[IDENTICAL]]="","","@PART["&amp;Table15[[#This Row],[Name]]&amp;"]:FOR[xxxRP0]
{
    %identicalParts = "&amp;Table15[[#This Row],[IDENTICAL]]&amp;"
}")</f>
        <v/>
      </c>
    </row>
    <row r="632" spans="1:1" x14ac:dyDescent="0.25">
      <c r="A632" t="str">
        <f>IF(Table15[[#This Row],[IDENTICAL]]="","","@PART["&amp;Table15[[#This Row],[Name]]&amp;"]:FOR[xxxRP0]
{
    %identicalParts = "&amp;Table15[[#This Row],[IDENTICAL]]&amp;"
}")</f>
        <v/>
      </c>
    </row>
    <row r="633" spans="1:1" x14ac:dyDescent="0.25">
      <c r="A633" t="str">
        <f>IF(Table15[[#This Row],[IDENTICAL]]="","","@PART["&amp;Table15[[#This Row],[Name]]&amp;"]:FOR[xxxRP0]
{
    %identicalParts = "&amp;Table15[[#This Row],[IDENTICAL]]&amp;"
}")</f>
        <v/>
      </c>
    </row>
    <row r="634" spans="1:1" x14ac:dyDescent="0.25">
      <c r="A634" t="str">
        <f>IF(Table15[[#This Row],[IDENTICAL]]="","","@PART["&amp;Table15[[#This Row],[Name]]&amp;"]:FOR[xxxRP0]
{
    %identicalParts = "&amp;Table15[[#This Row],[IDENTICAL]]&amp;"
}")</f>
        <v/>
      </c>
    </row>
    <row r="635" spans="1:1" x14ac:dyDescent="0.25">
      <c r="A635" t="str">
        <f>IF(Table15[[#This Row],[IDENTICAL]]="","","@PART["&amp;Table15[[#This Row],[Name]]&amp;"]:FOR[xxxRP0]
{
    %identicalParts = "&amp;Table15[[#This Row],[IDENTICAL]]&amp;"
}")</f>
        <v/>
      </c>
    </row>
    <row r="636" spans="1:1" x14ac:dyDescent="0.25">
      <c r="A636" t="str">
        <f>IF(Table15[[#This Row],[IDENTICAL]]="","","@PART["&amp;Table15[[#This Row],[Name]]&amp;"]:FOR[xxxRP0]
{
    %identicalParts = "&amp;Table15[[#This Row],[IDENTICAL]]&amp;"
}")</f>
        <v/>
      </c>
    </row>
    <row r="637" spans="1:1" x14ac:dyDescent="0.25">
      <c r="A637" t="str">
        <f>IF(Table15[[#This Row],[IDENTICAL]]="","","@PART["&amp;Table15[[#This Row],[Name]]&amp;"]:FOR[xxxRP0]
{
    %identicalParts = "&amp;Table15[[#This Row],[IDENTICAL]]&amp;"
}")</f>
        <v/>
      </c>
    </row>
    <row r="638" spans="1:1" x14ac:dyDescent="0.25">
      <c r="A638" t="str">
        <f>IF(Table15[[#This Row],[IDENTICAL]]="","","@PART["&amp;Table15[[#This Row],[Name]]&amp;"]:FOR[xxxRP0]
{
    %identicalParts = "&amp;Table15[[#This Row],[IDENTICAL]]&amp;"
}")</f>
        <v/>
      </c>
    </row>
    <row r="639" spans="1:1" x14ac:dyDescent="0.25">
      <c r="A639" t="str">
        <f>IF(Table15[[#This Row],[IDENTICAL]]="","","@PART["&amp;Table15[[#This Row],[Name]]&amp;"]:FOR[xxxRP0]
{
    %identicalParts = "&amp;Table15[[#This Row],[IDENTICAL]]&amp;"
}")</f>
        <v/>
      </c>
    </row>
    <row r="640" spans="1:1" x14ac:dyDescent="0.25">
      <c r="A640" t="str">
        <f>IF(Table15[[#This Row],[IDENTICAL]]="","","@PART["&amp;Table15[[#This Row],[Name]]&amp;"]:FOR[xxxRP0]
{
    %identicalParts = "&amp;Table15[[#This Row],[IDENTICAL]]&amp;"
}")</f>
        <v/>
      </c>
    </row>
    <row r="641" spans="1:1" x14ac:dyDescent="0.25">
      <c r="A641" t="str">
        <f>IF(Table15[[#This Row],[IDENTICAL]]="","","@PART["&amp;Table15[[#This Row],[Name]]&amp;"]:FOR[xxxRP0]
{
    %identicalParts = "&amp;Table15[[#This Row],[IDENTICAL]]&amp;"
}")</f>
        <v/>
      </c>
    </row>
    <row r="642" spans="1:1" x14ac:dyDescent="0.25">
      <c r="A642" t="str">
        <f>IF(Table15[[#This Row],[IDENTICAL]]="","","@PART["&amp;Table15[[#This Row],[Name]]&amp;"]:FOR[xxxRP0]
{
    %identicalParts = "&amp;Table15[[#This Row],[IDENTICAL]]&amp;"
}")</f>
        <v/>
      </c>
    </row>
    <row r="643" spans="1:1" x14ac:dyDescent="0.25">
      <c r="A643" t="str">
        <f>IF(Table15[[#This Row],[IDENTICAL]]="","","@PART["&amp;Table15[[#This Row],[Name]]&amp;"]:FOR[xxxRP0]
{
    %identicalParts = "&amp;Table15[[#This Row],[IDENTICAL]]&amp;"
}")</f>
        <v/>
      </c>
    </row>
    <row r="644" spans="1:1" x14ac:dyDescent="0.25">
      <c r="A644" t="str">
        <f>IF(Table15[[#This Row],[IDENTICAL]]="","","@PART["&amp;Table15[[#This Row],[Name]]&amp;"]:FOR[xxxRP0]
{
    %identicalParts = "&amp;Table15[[#This Row],[IDENTICAL]]&amp;"
}")</f>
        <v/>
      </c>
    </row>
    <row r="645" spans="1:1" x14ac:dyDescent="0.25">
      <c r="A645" t="str">
        <f>IF(Table15[[#This Row],[IDENTICAL]]="","","@PART["&amp;Table15[[#This Row],[Name]]&amp;"]:FOR[xxxRP0]
{
    %identicalParts = "&amp;Table15[[#This Row],[IDENTICAL]]&amp;"
}")</f>
        <v/>
      </c>
    </row>
    <row r="646" spans="1:1" x14ac:dyDescent="0.25">
      <c r="A646" t="str">
        <f>IF(Table15[[#This Row],[IDENTICAL]]="","","@PART["&amp;Table15[[#This Row],[Name]]&amp;"]:FOR[xxxRP0]
{
    %identicalParts = "&amp;Table15[[#This Row],[IDENTICAL]]&amp;"
}")</f>
        <v/>
      </c>
    </row>
    <row r="647" spans="1:1" x14ac:dyDescent="0.25">
      <c r="A647" t="str">
        <f>IF(Table15[[#This Row],[IDENTICAL]]="","","@PART["&amp;Table15[[#This Row],[Name]]&amp;"]:FOR[xxxRP0]
{
    %identicalParts = "&amp;Table15[[#This Row],[IDENTICAL]]&amp;"
}")</f>
        <v/>
      </c>
    </row>
    <row r="648" spans="1:1" x14ac:dyDescent="0.25">
      <c r="A648" t="str">
        <f>IF(Table15[[#This Row],[IDENTICAL]]="","","@PART["&amp;Table15[[#This Row],[Name]]&amp;"]:FOR[xxxRP0]
{
    %identicalParts = "&amp;Table15[[#This Row],[IDENTICAL]]&amp;"
}")</f>
        <v/>
      </c>
    </row>
    <row r="649" spans="1:1" x14ac:dyDescent="0.25">
      <c r="A649" t="str">
        <f>IF(Table15[[#This Row],[IDENTICAL]]="","","@PART["&amp;Table15[[#This Row],[Name]]&amp;"]:FOR[xxxRP0]
{
    %identicalParts = "&amp;Table15[[#This Row],[IDENTICAL]]&amp;"
}")</f>
        <v/>
      </c>
    </row>
    <row r="650" spans="1:1" x14ac:dyDescent="0.25">
      <c r="A650" t="str">
        <f>IF(Table15[[#This Row],[IDENTICAL]]="","","@PART["&amp;Table15[[#This Row],[Name]]&amp;"]:FOR[xxxRP0]
{
    %identicalParts = "&amp;Table15[[#This Row],[IDENTICAL]]&amp;"
}")</f>
        <v/>
      </c>
    </row>
    <row r="651" spans="1:1" x14ac:dyDescent="0.25">
      <c r="A651" t="str">
        <f>IF(Table15[[#This Row],[IDENTICAL]]="","","@PART["&amp;Table15[[#This Row],[Name]]&amp;"]:FOR[xxxRP0]
{
    %identicalParts = "&amp;Table15[[#This Row],[IDENTICAL]]&amp;"
}")</f>
        <v/>
      </c>
    </row>
    <row r="652" spans="1:1" x14ac:dyDescent="0.25">
      <c r="A652" t="str">
        <f>IF(Table15[[#This Row],[IDENTICAL]]="","","@PART["&amp;Table15[[#This Row],[Name]]&amp;"]:FOR[xxxRP0]
{
    %identicalParts = "&amp;Table15[[#This Row],[IDENTICAL]]&amp;"
}")</f>
        <v/>
      </c>
    </row>
    <row r="653" spans="1:1" x14ac:dyDescent="0.25">
      <c r="A653" t="str">
        <f>IF(Table15[[#This Row],[IDENTICAL]]="","","@PART["&amp;Table15[[#This Row],[Name]]&amp;"]:FOR[xxxRP0]
{
    %identicalParts = "&amp;Table15[[#This Row],[IDENTICAL]]&amp;"
}")</f>
        <v/>
      </c>
    </row>
    <row r="654" spans="1:1" x14ac:dyDescent="0.25">
      <c r="A654" t="str">
        <f>IF(Table15[[#This Row],[IDENTICAL]]="","","@PART["&amp;Table15[[#This Row],[Name]]&amp;"]:FOR[xxxRP0]
{
    %identicalParts = "&amp;Table15[[#This Row],[IDENTICAL]]&amp;"
}")</f>
        <v>@PART[ca_barometer]:FOR[xxxRP0]
{
    %identicalParts = PAPBarometer,ca_barometer,sensorBarometer
}</v>
      </c>
    </row>
    <row r="655" spans="1:1" x14ac:dyDescent="0.25">
      <c r="A655" t="str">
        <f>IF(Table15[[#This Row],[IDENTICAL]]="","","@PART["&amp;Table15[[#This Row],[Name]]&amp;"]:FOR[xxxRP0]
{
    %identicalParts = "&amp;Table15[[#This Row],[IDENTICAL]]&amp;"
}")</f>
        <v/>
      </c>
    </row>
    <row r="656" spans="1:1" x14ac:dyDescent="0.25">
      <c r="A656" t="str">
        <f>IF(Table15[[#This Row],[IDENTICAL]]="","","@PART["&amp;Table15[[#This Row],[Name]]&amp;"]:FOR[xxxRP0]
{
    %identicalParts = "&amp;Table15[[#This Row],[IDENTICAL]]&amp;"
}")</f>
        <v/>
      </c>
    </row>
    <row r="657" spans="1:1" x14ac:dyDescent="0.25">
      <c r="A657" t="str">
        <f>IF(Table15[[#This Row],[IDENTICAL]]="","","@PART["&amp;Table15[[#This Row],[Name]]&amp;"]:FOR[xxxRP0]
{
    %identicalParts = "&amp;Table15[[#This Row],[IDENTICAL]]&amp;"
}")</f>
        <v/>
      </c>
    </row>
    <row r="658" spans="1:1" x14ac:dyDescent="0.25">
      <c r="A658" t="str">
        <f>IF(Table15[[#This Row],[IDENTICAL]]="","","@PART["&amp;Table15[[#This Row],[Name]]&amp;"]:FOR[xxxRP0]
{
    %identicalParts = "&amp;Table15[[#This Row],[IDENTICAL]]&amp;"
}")</f>
        <v/>
      </c>
    </row>
    <row r="659" spans="1:1" x14ac:dyDescent="0.25">
      <c r="A659" t="str">
        <f>IF(Table15[[#This Row],[IDENTICAL]]="","","@PART["&amp;Table15[[#This Row],[Name]]&amp;"]:FOR[xxxRP0]
{
    %identicalParts = "&amp;Table15[[#This Row],[IDENTICAL]]&amp;"
}")</f>
        <v>@PART[bluedog_castorSRB]:FOR[xxxRP0]
{
    %identicalParts = solidBooster1-1Small,FASADeltaCastorSrb,rn_thor_castor,bluedog_castorSRB
}</v>
      </c>
    </row>
    <row r="660" spans="1:1" x14ac:dyDescent="0.25">
      <c r="A660" t="str">
        <f>IF(Table15[[#This Row],[IDENTICAL]]="","","@PART["&amp;Table15[[#This Row],[Name]]&amp;"]:FOR[xxxRP0]
{
    %identicalParts = "&amp;Table15[[#This Row],[IDENTICAL]]&amp;"
}")</f>
        <v>@PART[solidBooster1-1Small]:FOR[xxxRP0]
{
    %identicalParts = solidBooster1-1Small,FASADeltaCastorSrb,rn_thor_castor,bluedog_castorSRB
}</v>
      </c>
    </row>
    <row r="661" spans="1:1" x14ac:dyDescent="0.25">
      <c r="A661" t="str">
        <f>IF(Table15[[#This Row],[IDENTICAL]]="","","@PART["&amp;Table15[[#This Row],[Name]]&amp;"]:FOR[xxxRP0]
{
    %identicalParts = "&amp;Table15[[#This Row],[IDENTICAL]]&amp;"
}")</f>
        <v>@PART[FASADeltaCastorSrb]:FOR[xxxRP0]
{
    %identicalParts = solidBooster1-1Small,FASADeltaCastorSrb,rn_thor_castor,bluedog_castorSRB
}</v>
      </c>
    </row>
    <row r="662" spans="1:1" x14ac:dyDescent="0.25">
      <c r="A662" t="str">
        <f>IF(Table15[[#This Row],[IDENTICAL]]="","","@PART["&amp;Table15[[#This Row],[Name]]&amp;"]:FOR[xxxRP0]
{
    %identicalParts = "&amp;Table15[[#This Row],[IDENTICAL]]&amp;"
}")</f>
        <v>@PART[bluedog_Castor120]:FOR[xxxRP0]
{
    %identicalParts = rn_thor_castor,bluedog_Castor120,RSBengineCastor120
}</v>
      </c>
    </row>
    <row r="663" spans="1:1" x14ac:dyDescent="0.25">
      <c r="A663" t="str">
        <f>IF(Table15[[#This Row],[IDENTICAL]]="","","@PART["&amp;Table15[[#This Row],[Name]]&amp;"]:FOR[xxxRP0]
{
    %identicalParts = "&amp;Table15[[#This Row],[IDENTICAL]]&amp;"
}")</f>
        <v>@PART[RSBengineCastor120]:FOR[xxxRP0]
{
    %identicalParts = rn_thor_castor,bluedog_Castor120,RSBengineCastor120
}</v>
      </c>
    </row>
    <row r="664" spans="1:1" x14ac:dyDescent="0.25">
      <c r="A664" t="str">
        <f>IF(Table15[[#This Row],[IDENTICAL]]="","","@PART["&amp;Table15[[#This Row],[Name]]&amp;"]:FOR[xxxRP0]
{
    %identicalParts = "&amp;Table15[[#This Row],[IDENTICAL]]&amp;"
}")</f>
        <v>@PART[solidBooster1-1]:FOR[xxxRP0]
{
    %identicalParts = rn_thor_castor,bluedog_Castor120,RSBengineCastor120
}</v>
      </c>
    </row>
    <row r="665" spans="1:1" x14ac:dyDescent="0.25">
      <c r="A665" t="str">
        <f>IF(Table15[[#This Row],[IDENTICAL]]="","","@PART["&amp;Table15[[#This Row],[Name]]&amp;"]:FOR[xxxRP0]
{
    %identicalParts = "&amp;Table15[[#This Row],[IDENTICAL]]&amp;"
}")</f>
        <v/>
      </c>
    </row>
    <row r="666" spans="1:1" x14ac:dyDescent="0.25">
      <c r="A666" t="str">
        <f>IF(Table15[[#This Row],[IDENTICAL]]="","","@PART["&amp;Table15[[#This Row],[Name]]&amp;"]:FOR[xxxRP0]
{
    %identicalParts = "&amp;Table15[[#This Row],[IDENTICAL]]&amp;"
}")</f>
        <v/>
      </c>
    </row>
    <row r="667" spans="1:1" x14ac:dyDescent="0.25">
      <c r="A667" t="str">
        <f>IF(Table15[[#This Row],[IDENTICAL]]="","","@PART["&amp;Table15[[#This Row],[Name]]&amp;"]:FOR[xxxRP0]
{
    %identicalParts = "&amp;Table15[[#This Row],[IDENTICAL]]&amp;"
}")</f>
        <v>@PART[RSBengineCastor30]:FOR[xxxRP0]
{
    %identicalParts = KK_Antares_Castor30Cone,RSBengineCastor30,KK_ATK_Castor30A
}</v>
      </c>
    </row>
    <row r="668" spans="1:1" x14ac:dyDescent="0.25">
      <c r="A668" t="str">
        <f>IF(Table15[[#This Row],[IDENTICAL]]="","","@PART["&amp;Table15[[#This Row],[Name]]&amp;"]:FOR[xxxRP0]
{
    %identicalParts = "&amp;Table15[[#This Row],[IDENTICAL]]&amp;"
}")</f>
        <v/>
      </c>
    </row>
    <row r="669" spans="1:1" x14ac:dyDescent="0.25">
      <c r="A669" t="str">
        <f>IF(Table15[[#This Row],[IDENTICAL]]="","","@PART["&amp;Table15[[#This Row],[Name]]&amp;"]:FOR[xxxRP0]
{
    %identicalParts = "&amp;Table15[[#This Row],[IDENTICAL]]&amp;"
}")</f>
        <v>@PART[bluedog_Castor30]:FOR[xxxRP0]
{
    %identicalParts = KK_Antares_Castor30Cone,RSBengineCastor30,KK_ATK_Castor30A
}</v>
      </c>
    </row>
    <row r="670" spans="1:1" x14ac:dyDescent="0.25">
      <c r="A670" t="str">
        <f>IF(Table15[[#This Row],[IDENTICAL]]="","","@PART["&amp;Table15[[#This Row],[Name]]&amp;"]:FOR[xxxRP0]
{
    %identicalParts = "&amp;Table15[[#This Row],[IDENTICAL]]&amp;"
}")</f>
        <v>@PART[KK_ATK_Castor30A]:FOR[xxxRP0]
{
    %identicalParts = KK_Antares_Castor30Cone,RSBengineCastor30,KK_ATK_Castor30A
}</v>
      </c>
    </row>
    <row r="671" spans="1:1" x14ac:dyDescent="0.25">
      <c r="A671" t="str">
        <f>IF(Table15[[#This Row],[IDENTICAL]]="","","@PART["&amp;Table15[[#This Row],[Name]]&amp;"]:FOR[xxxRP0]
{
    %identicalParts = "&amp;Table15[[#This Row],[IDENTICAL]]&amp;"
}")</f>
        <v/>
      </c>
    </row>
    <row r="672" spans="1:1" x14ac:dyDescent="0.25">
      <c r="A672" t="str">
        <f>IF(Table15[[#This Row],[IDENTICAL]]="","","@PART["&amp;Table15[[#This Row],[Name]]&amp;"]:FOR[xxxRP0]
{
    %identicalParts = "&amp;Table15[[#This Row],[IDENTICAL]]&amp;"
}")</f>
        <v/>
      </c>
    </row>
    <row r="673" spans="1:1" x14ac:dyDescent="0.25">
      <c r="A673" t="str">
        <f>IF(Table15[[#This Row],[IDENTICAL]]="","","@PART["&amp;Table15[[#This Row],[Name]]&amp;"]:FOR[xxxRP0]
{
    %identicalParts = "&amp;Table15[[#This Row],[IDENTICAL]]&amp;"
}")</f>
        <v>@PART[KK_ATK_Castor4]:FOR[xxxRP0]
{
    %identicalParts = solidBooster,KK_ATK_Castor4,RO_KWsrbGlobeI_Castor4
}</v>
      </c>
    </row>
    <row r="674" spans="1:1" x14ac:dyDescent="0.25">
      <c r="A674" t="str">
        <f>IF(Table15[[#This Row],[IDENTICAL]]="","","@PART["&amp;Table15[[#This Row],[Name]]&amp;"]:FOR[xxxRP0]
{
    %identicalParts = "&amp;Table15[[#This Row],[IDENTICAL]]&amp;"
}")</f>
        <v>@PART[RO_KWsrbGlobeI_Castor4]:FOR[xxxRP0]
{
    %identicalParts = solidBooster,KK_ATK_Castor4,RO_KWsrbGlobeI_Castor4
}</v>
      </c>
    </row>
    <row r="675" spans="1:1" x14ac:dyDescent="0.25">
      <c r="A675" t="str">
        <f>IF(Table15[[#This Row],[IDENTICAL]]="","","@PART["&amp;Table15[[#This Row],[Name]]&amp;"]:FOR[xxxRP0]
{
    %identicalParts = "&amp;Table15[[#This Row],[IDENTICAL]]&amp;"
}")</f>
        <v>@PART[RT1]:FOR[xxxRP0]
{
    %identicalParts = solidBooster,KK_ATK_Castor4,RO_KWsrbGlobeI_Castor4
}</v>
      </c>
    </row>
    <row r="676" spans="1:1" x14ac:dyDescent="0.25">
      <c r="A676" t="str">
        <f>IF(Table15[[#This Row],[IDENTICAL]]="","","@PART["&amp;Table15[[#This Row],[Name]]&amp;"]:FOR[xxxRP0]
{
    %identicalParts = "&amp;Table15[[#This Row],[IDENTICAL]]&amp;"
}")</f>
        <v>@PART[KK_ATK_Castor4A]:FOR[xxxRP0]
{
    %identicalParts = RT1,KK_ATK_Castor4A,KWsrbGlobeI
}</v>
      </c>
    </row>
    <row r="677" spans="1:1" x14ac:dyDescent="0.25">
      <c r="A677" t="str">
        <f>IF(Table15[[#This Row],[IDENTICAL]]="","","@PART["&amp;Table15[[#This Row],[Name]]&amp;"]:FOR[xxxRP0]
{
    %identicalParts = "&amp;Table15[[#This Row],[IDENTICAL]]&amp;"
}")</f>
        <v>@PART[KWsrbGlobeI]:FOR[xxxRP0]
{
    %identicalParts = RT1,KK_ATK_Castor4A,KWsrbGlobeI
}</v>
      </c>
    </row>
    <row r="678" spans="1:1" x14ac:dyDescent="0.25">
      <c r="A678" t="str">
        <f>IF(Table15[[#This Row],[IDENTICAL]]="","","@PART["&amp;Table15[[#This Row],[Name]]&amp;"]:FOR[xxxRP0]
{
    %identicalParts = "&amp;Table15[[#This Row],[IDENTICAL]]&amp;"
}")</f>
        <v>@PART[RLA_solid_small_short]:FOR[xxxRP0]
{
    %identicalParts = RT1,KK_ATK_Castor4A,KWsrbGlobeI
}</v>
      </c>
    </row>
    <row r="679" spans="1:1" x14ac:dyDescent="0.25">
      <c r="A679" t="str">
        <f>IF(Table15[[#This Row],[IDENTICAL]]="","","@PART["&amp;Table15[[#This Row],[Name]]&amp;"]:FOR[xxxRP0]
{
    %identicalParts = "&amp;Table15[[#This Row],[IDENTICAL]]&amp;"
}")</f>
        <v>@PART[RO_KWsrbGlobeI]:FOR[xxxRP0]
{
    %identicalParts = RLA_solid_small_short,RO_KWsrbGlobeI
}</v>
      </c>
    </row>
    <row r="680" spans="1:1" x14ac:dyDescent="0.25">
      <c r="A680" t="str">
        <f>IF(Table15[[#This Row],[IDENTICAL]]="","","@PART["&amp;Table15[[#This Row],[Name]]&amp;"]:FOR[xxxRP0]
{
    %identicalParts = "&amp;Table15[[#This Row],[IDENTICAL]]&amp;"
}")</f>
        <v>@PART[RLA_solid_small_long]:FOR[xxxRP0]
{
    %identicalParts = RLA_solid_small_short,RO_KWsrbGlobeI
}</v>
      </c>
    </row>
    <row r="681" spans="1:1" x14ac:dyDescent="0.25">
      <c r="A681" t="str">
        <f>IF(Table15[[#This Row],[IDENTICAL]]="","","@PART["&amp;Table15[[#This Row],[Name]]&amp;"]:FOR[xxxRP0]
{
    %identicalParts = "&amp;Table15[[#This Row],[IDENTICAL]]&amp;"
}")</f>
        <v/>
      </c>
    </row>
    <row r="682" spans="1:1" x14ac:dyDescent="0.25">
      <c r="A682" t="str">
        <f>IF(Table15[[#This Row],[IDENTICAL]]="","","@PART["&amp;Table15[[#This Row],[Name]]&amp;"]:FOR[xxxRP0]
{
    %identicalParts = "&amp;Table15[[#This Row],[IDENTICAL]]&amp;"
}")</f>
        <v/>
      </c>
    </row>
    <row r="683" spans="1:1" x14ac:dyDescent="0.25">
      <c r="A683" t="str">
        <f>IF(Table15[[#This Row],[IDENTICAL]]="","","@PART["&amp;Table15[[#This Row],[Name]]&amp;"]:FOR[xxxRP0]
{
    %identicalParts = "&amp;Table15[[#This Row],[IDENTICAL]]&amp;"
}")</f>
        <v>@PART[rn_thor_castor]:FOR[xxxRP0]
{
    %identicalParts = solidBooster1-1Small,FASADeltaCastorSrb,rn_thor_castor
}</v>
      </c>
    </row>
    <row r="684" spans="1:1" x14ac:dyDescent="0.25">
      <c r="A684" t="str">
        <f>IF(Table15[[#This Row],[IDENTICAL]]="","","@PART["&amp;Table15[[#This Row],[Name]]&amp;"]:FOR[xxxRP0]
{
    %identicalParts = "&amp;Table15[[#This Row],[IDENTICAL]]&amp;"
}")</f>
        <v/>
      </c>
    </row>
    <row r="685" spans="1:1" x14ac:dyDescent="0.25">
      <c r="A685" t="str">
        <f>IF(Table15[[#This Row],[IDENTICAL]]="","","@PART["&amp;Table15[[#This Row],[Name]]&amp;"]:FOR[xxxRP0]
{
    %identicalParts = "&amp;Table15[[#This Row],[IDENTICAL]]&amp;"
}")</f>
        <v/>
      </c>
    </row>
    <row r="686" spans="1:1" x14ac:dyDescent="0.25">
      <c r="A686" t="str">
        <f>IF(Table15[[#This Row],[IDENTICAL]]="","","@PART["&amp;Table15[[#This Row],[Name]]&amp;"]:FOR[xxxRP0]
{
    %identicalParts = "&amp;Table15[[#This Row],[IDENTICAL]]&amp;"
}")</f>
        <v/>
      </c>
    </row>
    <row r="687" spans="1:1" x14ac:dyDescent="0.25">
      <c r="A687" t="str">
        <f>IF(Table15[[#This Row],[IDENTICAL]]="","","@PART["&amp;Table15[[#This Row],[Name]]&amp;"]:FOR[xxxRP0]
{
    %identicalParts = "&amp;Table15[[#This Row],[IDENTICAL]]&amp;"
}")</f>
        <v/>
      </c>
    </row>
    <row r="688" spans="1:1" x14ac:dyDescent="0.25">
      <c r="A688" t="str">
        <f>IF(Table15[[#This Row],[IDENTICAL]]="","","@PART["&amp;Table15[[#This Row],[Name]]&amp;"]:FOR[xxxRP0]
{
    %identicalParts = "&amp;Table15[[#This Row],[IDENTICAL]]&amp;"
}")</f>
        <v/>
      </c>
    </row>
    <row r="689" spans="1:1" x14ac:dyDescent="0.25">
      <c r="A689" t="str">
        <f>IF(Table15[[#This Row],[IDENTICAL]]="","","@PART["&amp;Table15[[#This Row],[Name]]&amp;"]:FOR[xxxRP0]
{
    %identicalParts = "&amp;Table15[[#This Row],[IDENTICAL]]&amp;"
}")</f>
        <v/>
      </c>
    </row>
    <row r="690" spans="1:1" x14ac:dyDescent="0.25">
      <c r="A690" t="str">
        <f>IF(Table15[[#This Row],[IDENTICAL]]="","","@PART["&amp;Table15[[#This Row],[Name]]&amp;"]:FOR[xxxRP0]
{
    %identicalParts = "&amp;Table15[[#This Row],[IDENTICAL]]&amp;"
}")</f>
        <v/>
      </c>
    </row>
    <row r="691" spans="1:1" x14ac:dyDescent="0.25">
      <c r="A691" t="str">
        <f>IF(Table15[[#This Row],[IDENTICAL]]="","","@PART["&amp;Table15[[#This Row],[Name]]&amp;"]:FOR[xxxRP0]
{
    %identicalParts = "&amp;Table15[[#This Row],[IDENTICAL]]&amp;"
}")</f>
        <v/>
      </c>
    </row>
    <row r="692" spans="1:1" x14ac:dyDescent="0.25">
      <c r="A692" t="str">
        <f>IF(Table15[[#This Row],[IDENTICAL]]="","","@PART["&amp;Table15[[#This Row],[Name]]&amp;"]:FOR[xxxRP0]
{
    %identicalParts = "&amp;Table15[[#This Row],[IDENTICAL]]&amp;"
}")</f>
        <v/>
      </c>
    </row>
    <row r="693" spans="1:1" x14ac:dyDescent="0.25">
      <c r="A693" t="str">
        <f>IF(Table15[[#This Row],[IDENTICAL]]="","","@PART["&amp;Table15[[#This Row],[Name]]&amp;"]:FOR[xxxRP0]
{
    %identicalParts = "&amp;Table15[[#This Row],[IDENTICAL]]&amp;"
}")</f>
        <v/>
      </c>
    </row>
    <row r="694" spans="1:1" x14ac:dyDescent="0.25">
      <c r="A694" t="str">
        <f>IF(Table15[[#This Row],[IDENTICAL]]="","","@PART["&amp;Table15[[#This Row],[Name]]&amp;"]:FOR[xxxRP0]
{
    %identicalParts = "&amp;Table15[[#This Row],[IDENTICAL]]&amp;"
}")</f>
        <v/>
      </c>
    </row>
    <row r="695" spans="1:1" x14ac:dyDescent="0.25">
      <c r="A695" t="str">
        <f>IF(Table15[[#This Row],[IDENTICAL]]="","","@PART["&amp;Table15[[#This Row],[Name]]&amp;"]:FOR[xxxRP0]
{
    %identicalParts = "&amp;Table15[[#This Row],[IDENTICAL]]&amp;"
}")</f>
        <v/>
      </c>
    </row>
    <row r="696" spans="1:1" x14ac:dyDescent="0.25">
      <c r="A696" t="str">
        <f>IF(Table15[[#This Row],[IDENTICAL]]="","","@PART["&amp;Table15[[#This Row],[Name]]&amp;"]:FOR[xxxRP0]
{
    %identicalParts = "&amp;Table15[[#This Row],[IDENTICAL]]&amp;"
}")</f>
        <v/>
      </c>
    </row>
    <row r="697" spans="1:1" x14ac:dyDescent="0.25">
      <c r="A697" t="str">
        <f>IF(Table15[[#This Row],[IDENTICAL]]="","","@PART["&amp;Table15[[#This Row],[Name]]&amp;"]:FOR[xxxRP0]
{
    %identicalParts = "&amp;Table15[[#This Row],[IDENTICAL]]&amp;"
}")</f>
        <v/>
      </c>
    </row>
    <row r="698" spans="1:1" x14ac:dyDescent="0.25">
      <c r="A698" t="str">
        <f>IF(Table15[[#This Row],[IDENTICAL]]="","","@PART["&amp;Table15[[#This Row],[Name]]&amp;"]:FOR[xxxRP0]
{
    %identicalParts = "&amp;Table15[[#This Row],[IDENTICAL]]&amp;"
}")</f>
        <v/>
      </c>
    </row>
    <row r="699" spans="1:1" x14ac:dyDescent="0.25">
      <c r="A699" t="str">
        <f>IF(Table15[[#This Row],[IDENTICAL]]="","","@PART["&amp;Table15[[#This Row],[Name]]&amp;"]:FOR[xxxRP0]
{
    %identicalParts = "&amp;Table15[[#This Row],[IDENTICAL]]&amp;"
}")</f>
        <v/>
      </c>
    </row>
    <row r="700" spans="1:1" x14ac:dyDescent="0.25">
      <c r="A700" t="str">
        <f>IF(Table15[[#This Row],[IDENTICAL]]="","","@PART["&amp;Table15[[#This Row],[Name]]&amp;"]:FOR[xxxRP0]
{
    %identicalParts = "&amp;Table15[[#This Row],[IDENTICAL]]&amp;"
}")</f>
        <v/>
      </c>
    </row>
    <row r="701" spans="1:1" x14ac:dyDescent="0.25">
      <c r="A701" t="str">
        <f>IF(Table15[[#This Row],[IDENTICAL]]="","","@PART["&amp;Table15[[#This Row],[Name]]&amp;"]:FOR[xxxRP0]
{
    %identicalParts = "&amp;Table15[[#This Row],[IDENTICAL]]&amp;"
}")</f>
        <v/>
      </c>
    </row>
    <row r="702" spans="1:1" x14ac:dyDescent="0.25">
      <c r="A702" t="str">
        <f>IF(Table15[[#This Row],[IDENTICAL]]="","","@PART["&amp;Table15[[#This Row],[Name]]&amp;"]:FOR[xxxRP0]
{
    %identicalParts = "&amp;Table15[[#This Row],[IDENTICAL]]&amp;"
}")</f>
        <v/>
      </c>
    </row>
    <row r="703" spans="1:1" x14ac:dyDescent="0.25">
      <c r="A703" t="str">
        <f>IF(Table15[[#This Row],[IDENTICAL]]="","","@PART["&amp;Table15[[#This Row],[Name]]&amp;"]:FOR[xxxRP0]
{
    %identicalParts = "&amp;Table15[[#This Row],[IDENTICAL]]&amp;"
}")</f>
        <v>@PART[KW1mengineWildCatV]:FOR[xxxRP0]
{
    %identicalParts = KW1mengineMaverick1D,bluedog_rl10,FASAApolloLFERL10,engineLargeSkipper,SSTU-SC-ENG-RL10A-3,KW1mengineWildCatV
}</v>
      </c>
    </row>
    <row r="704" spans="1:1" x14ac:dyDescent="0.25">
      <c r="A704" t="str">
        <f>IF(Table15[[#This Row],[IDENTICAL]]="","","@PART["&amp;Table15[[#This Row],[Name]]&amp;"]:FOR[xxxRP0]
{
    %identicalParts = "&amp;Table15[[#This Row],[IDENTICAL]]&amp;"
}")</f>
        <v/>
      </c>
    </row>
    <row r="705" spans="1:1" x14ac:dyDescent="0.25">
      <c r="A705" t="str">
        <f>IF(Table15[[#This Row],[IDENTICAL]]="","","@PART["&amp;Table15[[#This Row],[Name]]&amp;"]:FOR[xxxRP0]
{
    %identicalParts = "&amp;Table15[[#This Row],[IDENTICAL]]&amp;"
}")</f>
        <v/>
      </c>
    </row>
    <row r="706" spans="1:1" x14ac:dyDescent="0.25">
      <c r="A706" t="str">
        <f>IF(Table15[[#This Row],[IDENTICAL]]="","","@PART["&amp;Table15[[#This Row],[Name]]&amp;"]:FOR[xxxRP0]
{
    %identicalParts = "&amp;Table15[[#This Row],[IDENTICAL]]&amp;"
}")</f>
        <v/>
      </c>
    </row>
    <row r="707" spans="1:1" x14ac:dyDescent="0.25">
      <c r="A707" t="str">
        <f>IF(Table15[[#This Row],[IDENTICAL]]="","","@PART["&amp;Table15[[#This Row],[Name]]&amp;"]:FOR[xxxRP0]
{
    %identicalParts = "&amp;Table15[[#This Row],[IDENTICAL]]&amp;"
}")</f>
        <v/>
      </c>
    </row>
    <row r="708" spans="1:1" x14ac:dyDescent="0.25">
      <c r="A708" t="str">
        <f>IF(Table15[[#This Row],[IDENTICAL]]="","","@PART["&amp;Table15[[#This Row],[Name]]&amp;"]:FOR[xxxRP0]
{
    %identicalParts = "&amp;Table15[[#This Row],[IDENTICAL]]&amp;"
}")</f>
        <v/>
      </c>
    </row>
    <row r="709" spans="1:1" x14ac:dyDescent="0.25">
      <c r="A709" t="str">
        <f>IF(Table15[[#This Row],[IDENTICAL]]="","","@PART["&amp;Table15[[#This Row],[Name]]&amp;"]:FOR[xxxRP0]
{
    %identicalParts = "&amp;Table15[[#This Row],[IDENTICAL]]&amp;"
}")</f>
        <v/>
      </c>
    </row>
    <row r="710" spans="1:1" x14ac:dyDescent="0.25">
      <c r="A710" t="str">
        <f>IF(Table15[[#This Row],[IDENTICAL]]="","","@PART["&amp;Table15[[#This Row],[Name]]&amp;"]:FOR[xxxRP0]
{
    %identicalParts = "&amp;Table15[[#This Row],[IDENTICAL]]&amp;"
}")</f>
        <v/>
      </c>
    </row>
    <row r="711" spans="1:1" x14ac:dyDescent="0.25">
      <c r="A711" t="str">
        <f>IF(Table15[[#This Row],[IDENTICAL]]="","","@PART["&amp;Table15[[#This Row],[Name]]&amp;"]:FOR[xxxRP0]
{
    %identicalParts = "&amp;Table15[[#This Row],[IDENTICAL]]&amp;"
}")</f>
        <v/>
      </c>
    </row>
    <row r="712" spans="1:1" x14ac:dyDescent="0.25">
      <c r="A712" t="str">
        <f>IF(Table15[[#This Row],[IDENTICAL]]="","","@PART["&amp;Table15[[#This Row],[Name]]&amp;"]:FOR[xxxRP0]
{
    %identicalParts = "&amp;Table15[[#This Row],[IDENTICAL]]&amp;"
}")</f>
        <v/>
      </c>
    </row>
    <row r="713" spans="1:1" x14ac:dyDescent="0.25">
      <c r="A713" t="str">
        <f>IF(Table15[[#This Row],[IDENTICAL]]="","","@PART["&amp;Table15[[#This Row],[Name]]&amp;"]:FOR[xxxRP0]
{
    %identicalParts = "&amp;Table15[[#This Row],[IDENTICAL]]&amp;"
}")</f>
        <v/>
      </c>
    </row>
    <row r="714" spans="1:1" x14ac:dyDescent="0.25">
      <c r="A714" t="str">
        <f>IF(Table15[[#This Row],[IDENTICAL]]="","","@PART["&amp;Table15[[#This Row],[Name]]&amp;"]:FOR[xxxRP0]
{
    %identicalParts = "&amp;Table15[[#This Row],[IDENTICAL]]&amp;"
}")</f>
        <v/>
      </c>
    </row>
    <row r="715" spans="1:1" x14ac:dyDescent="0.25">
      <c r="A715" t="str">
        <f>IF(Table15[[#This Row],[IDENTICAL]]="","","@PART["&amp;Table15[[#This Row],[Name]]&amp;"]:FOR[xxxRP0]
{
    %identicalParts = "&amp;Table15[[#This Row],[IDENTICAL]]&amp;"
}")</f>
        <v/>
      </c>
    </row>
    <row r="716" spans="1:1" x14ac:dyDescent="0.25">
      <c r="A716" t="str">
        <f>IF(Table15[[#This Row],[IDENTICAL]]="","","@PART["&amp;Table15[[#This Row],[Name]]&amp;"]:FOR[xxxRP0]
{
    %identicalParts = "&amp;Table15[[#This Row],[IDENTICAL]]&amp;"
}")</f>
        <v/>
      </c>
    </row>
    <row r="717" spans="1:1" x14ac:dyDescent="0.25">
      <c r="A717" t="str">
        <f>IF(Table15[[#This Row],[IDENTICAL]]="","","@PART["&amp;Table15[[#This Row],[Name]]&amp;"]:FOR[xxxRP0]
{
    %identicalParts = "&amp;Table15[[#This Row],[IDENTICAL]]&amp;"
}")</f>
        <v>@PART[FASAGeminiLFTCentarCSM_T]:FOR[xxxRP0]
{
    %identicalParts = FASAGeminiLFTCentarCSM_T,SHIP_CENTAUR_T
}</v>
      </c>
    </row>
    <row r="718" spans="1:1" x14ac:dyDescent="0.25">
      <c r="A718" t="str">
        <f>IF(Table15[[#This Row],[IDENTICAL]]="","","@PART["&amp;Table15[[#This Row],[Name]]&amp;"]:FOR[xxxRP0]
{
    %identicalParts = "&amp;Table15[[#This Row],[IDENTICAL]]&amp;"
}")</f>
        <v>@PART[SHIP_CENTAUR_T]:FOR[xxxRP0]
{
    %identicalParts = FASAGeminiLFTCentarCSM_T,SHIP_CENTAUR_T
}</v>
      </c>
    </row>
    <row r="719" spans="1:1" x14ac:dyDescent="0.25">
      <c r="A719" t="str">
        <f>IF(Table15[[#This Row],[IDENTICAL]]="","","@PART["&amp;Table15[[#This Row],[Name]]&amp;"]:FOR[xxxRP0]
{
    %identicalParts = "&amp;Table15[[#This Row],[IDENTICAL]]&amp;"
}")</f>
        <v/>
      </c>
    </row>
    <row r="720" spans="1:1" x14ac:dyDescent="0.25">
      <c r="A720" t="str">
        <f>IF(Table15[[#This Row],[IDENTICAL]]="","","@PART["&amp;Table15[[#This Row],[Name]]&amp;"]:FOR[xxxRP0]
{
    %identicalParts = "&amp;Table15[[#This Row],[IDENTICAL]]&amp;"
}")</f>
        <v/>
      </c>
    </row>
    <row r="721" spans="1:1" x14ac:dyDescent="0.25">
      <c r="A721" t="str">
        <f>IF(Table15[[#This Row],[IDENTICAL]]="","","@PART["&amp;Table15[[#This Row],[Name]]&amp;"]:FOR[xxxRP0]
{
    %identicalParts = "&amp;Table15[[#This Row],[IDENTICAL]]&amp;"
}")</f>
        <v/>
      </c>
    </row>
    <row r="722" spans="1:1" x14ac:dyDescent="0.25">
      <c r="A722" t="str">
        <f>IF(Table15[[#This Row],[IDENTICAL]]="","","@PART["&amp;Table15[[#This Row],[Name]]&amp;"]:FOR[xxxRP0]
{
    %identicalParts = "&amp;Table15[[#This Row],[IDENTICAL]]&amp;"
}")</f>
        <v/>
      </c>
    </row>
    <row r="723" spans="1:1" x14ac:dyDescent="0.25">
      <c r="A723" t="str">
        <f>IF(Table15[[#This Row],[IDENTICAL]]="","","@PART["&amp;Table15[[#This Row],[Name]]&amp;"]:FOR[xxxRP0]
{
    %identicalParts = "&amp;Table15[[#This Row],[IDENTICAL]]&amp;"
}")</f>
        <v/>
      </c>
    </row>
    <row r="724" spans="1:1" x14ac:dyDescent="0.25">
      <c r="A724" t="str">
        <f>IF(Table15[[#This Row],[IDENTICAL]]="","","@PART["&amp;Table15[[#This Row],[Name]]&amp;"]:FOR[xxxRP0]
{
    %identicalParts = "&amp;Table15[[#This Row],[IDENTICAL]]&amp;"
}")</f>
        <v/>
      </c>
    </row>
    <row r="725" spans="1:1" x14ac:dyDescent="0.25">
      <c r="A725" t="str">
        <f>IF(Table15[[#This Row],[IDENTICAL]]="","","@PART["&amp;Table15[[#This Row],[Name]]&amp;"]:FOR[xxxRP0]
{
    %identicalParts = "&amp;Table15[[#This Row],[IDENTICAL]]&amp;"
}")</f>
        <v/>
      </c>
    </row>
    <row r="726" spans="1:1" x14ac:dyDescent="0.25">
      <c r="A726" t="str">
        <f>IF(Table15[[#This Row],[IDENTICAL]]="","","@PART["&amp;Table15[[#This Row],[Name]]&amp;"]:FOR[xxxRP0]
{
    %identicalParts = "&amp;Table15[[#This Row],[IDENTICAL]]&amp;"
}")</f>
        <v/>
      </c>
    </row>
    <row r="727" spans="1:1" x14ac:dyDescent="0.25">
      <c r="A727" t="str">
        <f>IF(Table15[[#This Row],[IDENTICAL]]="","","@PART["&amp;Table15[[#This Row],[Name]]&amp;"]:FOR[xxxRP0]
{
    %identicalParts = "&amp;Table15[[#This Row],[IDENTICAL]]&amp;"
}")</f>
        <v/>
      </c>
    </row>
    <row r="728" spans="1:1" x14ac:dyDescent="0.25">
      <c r="A728" t="str">
        <f>IF(Table15[[#This Row],[IDENTICAL]]="","","@PART["&amp;Table15[[#This Row],[Name]]&amp;"]:FOR[xxxRP0]
{
    %identicalParts = "&amp;Table15[[#This Row],[IDENTICAL]]&amp;"
}")</f>
        <v/>
      </c>
    </row>
    <row r="729" spans="1:1" x14ac:dyDescent="0.25">
      <c r="A729" t="str">
        <f>IF(Table15[[#This Row],[IDENTICAL]]="","","@PART["&amp;Table15[[#This Row],[Name]]&amp;"]:FOR[xxxRP0]
{
    %identicalParts = "&amp;Table15[[#This Row],[IDENTICAL]]&amp;"
}")</f>
        <v/>
      </c>
    </row>
    <row r="730" spans="1:1" x14ac:dyDescent="0.25">
      <c r="A730" t="str">
        <f>IF(Table15[[#This Row],[IDENTICAL]]="","","@PART["&amp;Table15[[#This Row],[Name]]&amp;"]:FOR[xxxRP0]
{
    %identicalParts = "&amp;Table15[[#This Row],[IDENTICAL]]&amp;"
}")</f>
        <v/>
      </c>
    </row>
    <row r="731" spans="1:1" x14ac:dyDescent="0.25">
      <c r="A731" t="str">
        <f>IF(Table15[[#This Row],[IDENTICAL]]="","","@PART["&amp;Table15[[#This Row],[Name]]&amp;"]:FOR[xxxRP0]
{
    %identicalParts = "&amp;Table15[[#This Row],[IDENTICAL]]&amp;"
}")</f>
        <v/>
      </c>
    </row>
    <row r="732" spans="1:1" x14ac:dyDescent="0.25">
      <c r="A732" t="str">
        <f>IF(Table15[[#This Row],[IDENTICAL]]="","","@PART["&amp;Table15[[#This Row],[Name]]&amp;"]:FOR[xxxRP0]
{
    %identicalParts = "&amp;Table15[[#This Row],[IDENTICAL]]&amp;"
}")</f>
        <v/>
      </c>
    </row>
    <row r="733" spans="1:1" x14ac:dyDescent="0.25">
      <c r="A733" t="str">
        <f>IF(Table15[[#This Row],[IDENTICAL]]="","","@PART["&amp;Table15[[#This Row],[Name]]&amp;"]:FOR[xxxRP0]
{
    %identicalParts = "&amp;Table15[[#This Row],[IDENTICAL]]&amp;"
}")</f>
        <v/>
      </c>
    </row>
    <row r="734" spans="1:1" x14ac:dyDescent="0.25">
      <c r="A734" t="str">
        <f>IF(Table15[[#This Row],[IDENTICAL]]="","","@PART["&amp;Table15[[#This Row],[Name]]&amp;"]:FOR[xxxRP0]
{
    %identicalParts = "&amp;Table15[[#This Row],[IDENTICAL]]&amp;"
}")</f>
        <v/>
      </c>
    </row>
    <row r="735" spans="1:1" x14ac:dyDescent="0.25">
      <c r="A735" t="str">
        <f>IF(Table15[[#This Row],[IDENTICAL]]="","","@PART["&amp;Table15[[#This Row],[Name]]&amp;"]:FOR[xxxRP0]
{
    %identicalParts = "&amp;Table15[[#This Row],[IDENTICAL]]&amp;"
}")</f>
        <v/>
      </c>
    </row>
    <row r="736" spans="1:1" x14ac:dyDescent="0.25">
      <c r="A736" t="str">
        <f>IF(Table15[[#This Row],[IDENTICAL]]="","","@PART["&amp;Table15[[#This Row],[Name]]&amp;"]:FOR[xxxRP0]
{
    %identicalParts = "&amp;Table15[[#This Row],[IDENTICAL]]&amp;"
}")</f>
        <v/>
      </c>
    </row>
    <row r="737" spans="1:1" x14ac:dyDescent="0.25">
      <c r="A737" t="str">
        <f>IF(Table15[[#This Row],[IDENTICAL]]="","","@PART["&amp;Table15[[#This Row],[Name]]&amp;"]:FOR[xxxRP0]
{
    %identicalParts = "&amp;Table15[[#This Row],[IDENTICAL]]&amp;"
}")</f>
        <v/>
      </c>
    </row>
    <row r="738" spans="1:1" x14ac:dyDescent="0.25">
      <c r="A738" t="str">
        <f>IF(Table15[[#This Row],[IDENTICAL]]="","","@PART["&amp;Table15[[#This Row],[Name]]&amp;"]:FOR[xxxRP0]
{
    %identicalParts = "&amp;Table15[[#This Row],[IDENTICAL]]&amp;"
}")</f>
        <v/>
      </c>
    </row>
    <row r="739" spans="1:1" x14ac:dyDescent="0.25">
      <c r="A739" t="str">
        <f>IF(Table15[[#This Row],[IDENTICAL]]="","","@PART["&amp;Table15[[#This Row],[Name]]&amp;"]:FOR[xxxRP0]
{
    %identicalParts = "&amp;Table15[[#This Row],[IDENTICAL]]&amp;"
}")</f>
        <v/>
      </c>
    </row>
    <row r="740" spans="1:1" x14ac:dyDescent="0.25">
      <c r="A740" t="str">
        <f>IF(Table15[[#This Row],[IDENTICAL]]="","","@PART["&amp;Table15[[#This Row],[Name]]&amp;"]:FOR[xxxRP0]
{
    %identicalParts = "&amp;Table15[[#This Row],[IDENTICAL]]&amp;"
}")</f>
        <v/>
      </c>
    </row>
    <row r="741" spans="1:1" x14ac:dyDescent="0.25">
      <c r="A741" t="str">
        <f>IF(Table15[[#This Row],[IDENTICAL]]="","","@PART["&amp;Table15[[#This Row],[Name]]&amp;"]:FOR[xxxRP0]
{
    %identicalParts = "&amp;Table15[[#This Row],[IDENTICAL]]&amp;"
}")</f>
        <v/>
      </c>
    </row>
    <row r="742" spans="1:1" x14ac:dyDescent="0.25">
      <c r="A742" t="str">
        <f>IF(Table15[[#This Row],[IDENTICAL]]="","","@PART["&amp;Table15[[#This Row],[Name]]&amp;"]:FOR[xxxRP0]
{
    %identicalParts = "&amp;Table15[[#This Row],[IDENTICAL]]&amp;"
}")</f>
        <v/>
      </c>
    </row>
    <row r="743" spans="1:1" x14ac:dyDescent="0.25">
      <c r="A743" t="str">
        <f>IF(Table15[[#This Row],[IDENTICAL]]="","","@PART["&amp;Table15[[#This Row],[Name]]&amp;"]:FOR[xxxRP0]
{
    %identicalParts = "&amp;Table15[[#This Row],[IDENTICAL]]&amp;"
}")</f>
        <v/>
      </c>
    </row>
    <row r="744" spans="1:1" x14ac:dyDescent="0.25">
      <c r="A744" t="str">
        <f>IF(Table15[[#This Row],[IDENTICAL]]="","","@PART["&amp;Table15[[#This Row],[Name]]&amp;"]:FOR[xxxRP0]
{
    %identicalParts = "&amp;Table15[[#This Row],[IDENTICAL]]&amp;"
}")</f>
        <v/>
      </c>
    </row>
    <row r="745" spans="1:1" x14ac:dyDescent="0.25">
      <c r="A745" t="str">
        <f>IF(Table15[[#This Row],[IDENTICAL]]="","","@PART["&amp;Table15[[#This Row],[Name]]&amp;"]:FOR[xxxRP0]
{
    %identicalParts = "&amp;Table15[[#This Row],[IDENTICAL]]&amp;"
}")</f>
        <v/>
      </c>
    </row>
    <row r="746" spans="1:1" x14ac:dyDescent="0.25">
      <c r="A746" t="str">
        <f>IF(Table15[[#This Row],[IDENTICAL]]="","","@PART["&amp;Table15[[#This Row],[Name]]&amp;"]:FOR[xxxRP0]
{
    %identicalParts = "&amp;Table15[[#This Row],[IDENTICAL]]&amp;"
}")</f>
        <v/>
      </c>
    </row>
    <row r="747" spans="1:1" x14ac:dyDescent="0.25">
      <c r="A747" t="str">
        <f>IF(Table15[[#This Row],[IDENTICAL]]="","","@PART["&amp;Table15[[#This Row],[Name]]&amp;"]:FOR[xxxRP0]
{
    %identicalParts = "&amp;Table15[[#This Row],[IDENTICAL]]&amp;"
}")</f>
        <v/>
      </c>
    </row>
    <row r="748" spans="1:1" x14ac:dyDescent="0.25">
      <c r="A748" t="str">
        <f>IF(Table15[[#This Row],[IDENTICAL]]="","","@PART["&amp;Table15[[#This Row],[Name]]&amp;"]:FOR[xxxRP0]
{
    %identicalParts = "&amp;Table15[[#This Row],[IDENTICAL]]&amp;"
}")</f>
        <v/>
      </c>
    </row>
    <row r="749" spans="1:1" x14ac:dyDescent="0.25">
      <c r="A749" t="str">
        <f>IF(Table15[[#This Row],[IDENTICAL]]="","","@PART["&amp;Table15[[#This Row],[Name]]&amp;"]:FOR[xxxRP0]
{
    %identicalParts = "&amp;Table15[[#This Row],[IDENTICAL]]&amp;"
}")</f>
        <v/>
      </c>
    </row>
    <row r="750" spans="1:1" x14ac:dyDescent="0.25">
      <c r="A750" t="str">
        <f>IF(Table15[[#This Row],[IDENTICAL]]="","","@PART["&amp;Table15[[#This Row],[Name]]&amp;"]:FOR[xxxRP0]
{
    %identicalParts = "&amp;Table15[[#This Row],[IDENTICAL]]&amp;"
}")</f>
        <v/>
      </c>
    </row>
    <row r="751" spans="1:1" x14ac:dyDescent="0.25">
      <c r="A751" t="str">
        <f>IF(Table15[[#This Row],[IDENTICAL]]="","","@PART["&amp;Table15[[#This Row],[Name]]&amp;"]:FOR[xxxRP0]
{
    %identicalParts = "&amp;Table15[[#This Row],[IDENTICAL]]&amp;"
}")</f>
        <v/>
      </c>
    </row>
    <row r="752" spans="1:1" x14ac:dyDescent="0.25">
      <c r="A752" t="str">
        <f>IF(Table15[[#This Row],[IDENTICAL]]="","","@PART["&amp;Table15[[#This Row],[Name]]&amp;"]:FOR[xxxRP0]
{
    %identicalParts = "&amp;Table15[[#This Row],[IDENTICAL]]&amp;"
}")</f>
        <v/>
      </c>
    </row>
    <row r="753" spans="1:1" x14ac:dyDescent="0.25">
      <c r="A753" t="str">
        <f>IF(Table15[[#This Row],[IDENTICAL]]="","","@PART["&amp;Table15[[#This Row],[Name]]&amp;"]:FOR[xxxRP0]
{
    %identicalParts = "&amp;Table15[[#This Row],[IDENTICAL]]&amp;"
}")</f>
        <v/>
      </c>
    </row>
    <row r="754" spans="1:1" x14ac:dyDescent="0.25">
      <c r="A754" t="str">
        <f>IF(Table15[[#This Row],[IDENTICAL]]="","","@PART["&amp;Table15[[#This Row],[Name]]&amp;"]:FOR[xxxRP0]
{
    %identicalParts = "&amp;Table15[[#This Row],[IDENTICAL]]&amp;"
}")</f>
        <v/>
      </c>
    </row>
    <row r="755" spans="1:1" x14ac:dyDescent="0.25">
      <c r="A755" t="str">
        <f>IF(Table15[[#This Row],[IDENTICAL]]="","","@PART["&amp;Table15[[#This Row],[Name]]&amp;"]:FOR[xxxRP0]
{
    %identicalParts = "&amp;Table15[[#This Row],[IDENTICAL]]&amp;"
}")</f>
        <v/>
      </c>
    </row>
    <row r="756" spans="1:1" x14ac:dyDescent="0.25">
      <c r="A756" t="str">
        <f>IF(Table15[[#This Row],[IDENTICAL]]="","","@PART["&amp;Table15[[#This Row],[Name]]&amp;"]:FOR[xxxRP0]
{
    %identicalParts = "&amp;Table15[[#This Row],[IDENTICAL]]&amp;"
}")</f>
        <v/>
      </c>
    </row>
    <row r="757" spans="1:1" x14ac:dyDescent="0.25">
      <c r="A757" t="str">
        <f>IF(Table15[[#This Row],[IDENTICAL]]="","","@PART["&amp;Table15[[#This Row],[Name]]&amp;"]:FOR[xxxRP0]
{
    %identicalParts = "&amp;Table15[[#This Row],[IDENTICAL]]&amp;"
}")</f>
        <v/>
      </c>
    </row>
    <row r="758" spans="1:1" x14ac:dyDescent="0.25">
      <c r="A758" t="str">
        <f>IF(Table15[[#This Row],[IDENTICAL]]="","","@PART["&amp;Table15[[#This Row],[Name]]&amp;"]:FOR[xxxRP0]
{
    %identicalParts = "&amp;Table15[[#This Row],[IDENTICAL]]&amp;"
}")</f>
        <v>@PART[dockingPortLarge]:FOR[xxxRP0]
{
    %identicalParts = dockingPortLarge,CXA_ACBM,XCXA_ACBMX,CXA_MCBM,CXA_PCBM,KW3mDockingRing,RO-SSTU-DP-CBM
}</v>
      </c>
    </row>
    <row r="759" spans="1:1" x14ac:dyDescent="0.25">
      <c r="A759" t="str">
        <f>IF(Table15[[#This Row],[IDENTICAL]]="","","@PART["&amp;Table15[[#This Row],[Name]]&amp;"]:FOR[xxxRP0]
{
    %identicalParts = "&amp;Table15[[#This Row],[IDENTICAL]]&amp;"
}")</f>
        <v>@PART[CXA_ACBM]:FOR[xxxRP0]
{
    %identicalParts = dockingPortLarge,CXA_ACBM,XCXA_ACBMX,CXA_MCBM,CXA_PCBM,KW3mDockingRing,RO-SSTU-DP-CBM
}</v>
      </c>
    </row>
    <row r="760" spans="1:1" x14ac:dyDescent="0.25">
      <c r="A760" t="str">
        <f>IF(Table15[[#This Row],[IDENTICAL]]="","","@PART["&amp;Table15[[#This Row],[Name]]&amp;"]:FOR[xxxRP0]
{
    %identicalParts = "&amp;Table15[[#This Row],[IDENTICAL]]&amp;"
}")</f>
        <v>@PART[XCXA_ACBMX]:FOR[xxxRP0]
{
    %identicalParts = dockingPortLarge,CXA_ACBM,XCXA_ACBMX,CXA_MCBM,CXA_PCBM,KW3mDockingRing,RO-SSTU-DP-CBM
}</v>
      </c>
    </row>
    <row r="761" spans="1:1" x14ac:dyDescent="0.25">
      <c r="A761" t="str">
        <f>IF(Table15[[#This Row],[IDENTICAL]]="","","@PART["&amp;Table15[[#This Row],[Name]]&amp;"]:FOR[xxxRP0]
{
    %identicalParts = "&amp;Table15[[#This Row],[IDENTICAL]]&amp;"
}")</f>
        <v>@PART[CXA_MCBM]:FOR[xxxRP0]
{
    %identicalParts = dockingPortLarge,CXA_ACBM,XCXA_ACBMX,CXA_MCBM,CXA_PCBM,KW3mDockingRing,RO-SSTU-DP-CBM
}</v>
      </c>
    </row>
    <row r="762" spans="1:1" x14ac:dyDescent="0.25">
      <c r="A762" t="str">
        <f>IF(Table15[[#This Row],[IDENTICAL]]="","","@PART["&amp;Table15[[#This Row],[Name]]&amp;"]:FOR[xxxRP0]
{
    %identicalParts = "&amp;Table15[[#This Row],[IDENTICAL]]&amp;"
}")</f>
        <v>@PART[CXA_PCBM]:FOR[xxxRP0]
{
    %identicalParts = dockingPortLarge,CXA_ACBM,XCXA_ACBMX,CXA_MCBM,CXA_PCBM,KW3mDockingRing,RO-SSTU-DP-CBM
}</v>
      </c>
    </row>
    <row r="763" spans="1:1" x14ac:dyDescent="0.25">
      <c r="A763" t="str">
        <f>IF(Table15[[#This Row],[IDENTICAL]]="","","@PART["&amp;Table15[[#This Row],[Name]]&amp;"]:FOR[xxxRP0]
{
    %identicalParts = "&amp;Table15[[#This Row],[IDENTICAL]]&amp;"
}")</f>
        <v>@PART[KW3mDockingRing]:FOR[xxxRP0]
{
    %identicalParts = dockingPortLarge,CXA_ACBM,XCXA_ACBMX,CXA_MCBM,CXA_PCBM,KW3mDockingRing,RO-SSTU-DP-CBM
}</v>
      </c>
    </row>
    <row r="764" spans="1:1" x14ac:dyDescent="0.25">
      <c r="A764" t="str">
        <f>IF(Table15[[#This Row],[IDENTICAL]]="","","@PART["&amp;Table15[[#This Row],[Name]]&amp;"]:FOR[xxxRP0]
{
    %identicalParts = "&amp;Table15[[#This Row],[IDENTICAL]]&amp;"
}")</f>
        <v/>
      </c>
    </row>
    <row r="765" spans="1:1" x14ac:dyDescent="0.25">
      <c r="A765" t="str">
        <f>IF(Table15[[#This Row],[IDENTICAL]]="","","@PART["&amp;Table15[[#This Row],[Name]]&amp;"]:FOR[xxxRP0]
{
    %identicalParts = "&amp;Table15[[#This Row],[IDENTICAL]]&amp;"
}")</f>
        <v/>
      </c>
    </row>
    <row r="766" spans="1:1" x14ac:dyDescent="0.25">
      <c r="A766" t="str">
        <f>IF(Table15[[#This Row],[IDENTICAL]]="","","@PART["&amp;Table15[[#This Row],[Name]]&amp;"]:FOR[xxxRP0]
{
    %identicalParts = "&amp;Table15[[#This Row],[IDENTICAL]]&amp;"
}")</f>
        <v/>
      </c>
    </row>
    <row r="767" spans="1:1" x14ac:dyDescent="0.25">
      <c r="A767" t="str">
        <f>IF(Table15[[#This Row],[IDENTICAL]]="","","@PART["&amp;Table15[[#This Row],[Name]]&amp;"]:FOR[xxxRP0]
{
    %identicalParts = "&amp;Table15[[#This Row],[IDENTICAL]]&amp;"
}")</f>
        <v/>
      </c>
    </row>
    <row r="768" spans="1:1" x14ac:dyDescent="0.25">
      <c r="A768" t="str">
        <f>IF(Table15[[#This Row],[IDENTICAL]]="","","@PART["&amp;Table15[[#This Row],[Name]]&amp;"]:FOR[xxxRP0]
{
    %identicalParts = "&amp;Table15[[#This Row],[IDENTICAL]]&amp;"
}")</f>
        <v/>
      </c>
    </row>
    <row r="769" spans="1:1" x14ac:dyDescent="0.25">
      <c r="A769" t="str">
        <f>IF(Table15[[#This Row],[IDENTICAL]]="","","@PART["&amp;Table15[[#This Row],[Name]]&amp;"]:FOR[xxxRP0]
{
    %identicalParts = "&amp;Table15[[#This Row],[IDENTICAL]]&amp;"
}")</f>
        <v/>
      </c>
    </row>
    <row r="770" spans="1:1" x14ac:dyDescent="0.25">
      <c r="A770" t="str">
        <f>IF(Table15[[#This Row],[IDENTICAL]]="","","@PART["&amp;Table15[[#This Row],[Name]]&amp;"]:FOR[xxxRP0]
{
    %identicalParts = "&amp;Table15[[#This Row],[IDENTICAL]]&amp;"
}")</f>
        <v/>
      </c>
    </row>
    <row r="771" spans="1:1" x14ac:dyDescent="0.25">
      <c r="A771" t="str">
        <f>IF(Table15[[#This Row],[IDENTICAL]]="","","@PART["&amp;Table15[[#This Row],[Name]]&amp;"]:FOR[xxxRP0]
{
    %identicalParts = "&amp;Table15[[#This Row],[IDENTICAL]]&amp;"
}")</f>
        <v/>
      </c>
    </row>
    <row r="772" spans="1:1" x14ac:dyDescent="0.25">
      <c r="A772" t="str">
        <f>IF(Table15[[#This Row],[IDENTICAL]]="","","@PART["&amp;Table15[[#This Row],[Name]]&amp;"]:FOR[xxxRP0]
{
    %identicalParts = "&amp;Table15[[#This Row],[IDENTICAL]]&amp;"
}")</f>
        <v/>
      </c>
    </row>
    <row r="773" spans="1:1" x14ac:dyDescent="0.25">
      <c r="A773" t="str">
        <f>IF(Table15[[#This Row],[IDENTICAL]]="","","@PART["&amp;Table15[[#This Row],[Name]]&amp;"]:FOR[xxxRP0]
{
    %identicalParts = "&amp;Table15[[#This Row],[IDENTICAL]]&amp;"
}")</f>
        <v/>
      </c>
    </row>
    <row r="774" spans="1:1" x14ac:dyDescent="0.25">
      <c r="A774" t="str">
        <f>IF(Table15[[#This Row],[IDENTICAL]]="","","@PART["&amp;Table15[[#This Row],[Name]]&amp;"]:FOR[xxxRP0]
{
    %identicalParts = "&amp;Table15[[#This Row],[IDENTICAL]]&amp;"
}")</f>
        <v/>
      </c>
    </row>
    <row r="775" spans="1:1" x14ac:dyDescent="0.25">
      <c r="A775" t="str">
        <f>IF(Table15[[#This Row],[IDENTICAL]]="","","@PART["&amp;Table15[[#This Row],[Name]]&amp;"]:FOR[xxxRP0]
{
    %identicalParts = "&amp;Table15[[#This Row],[IDENTICAL]]&amp;"
}")</f>
        <v/>
      </c>
    </row>
    <row r="776" spans="1:1" x14ac:dyDescent="0.25">
      <c r="A776" t="str">
        <f>IF(Table15[[#This Row],[IDENTICAL]]="","","@PART["&amp;Table15[[#This Row],[Name]]&amp;"]:FOR[xxxRP0]
{
    %identicalParts = "&amp;Table15[[#This Row],[IDENTICAL]]&amp;"
}")</f>
        <v/>
      </c>
    </row>
    <row r="777" spans="1:1" x14ac:dyDescent="0.25">
      <c r="A777" t="str">
        <f>IF(Table15[[#This Row],[IDENTICAL]]="","","@PART["&amp;Table15[[#This Row],[Name]]&amp;"]:FOR[xxxRP0]
{
    %identicalParts = "&amp;Table15[[#This Row],[IDENTICAL]]&amp;"
}")</f>
        <v/>
      </c>
    </row>
    <row r="778" spans="1:1" x14ac:dyDescent="0.25">
      <c r="A778" t="str">
        <f>IF(Table15[[#This Row],[IDENTICAL]]="","","@PART["&amp;Table15[[#This Row],[Name]]&amp;"]:FOR[xxxRP0]
{
    %identicalParts = "&amp;Table15[[#This Row],[IDENTICAL]]&amp;"
}")</f>
        <v/>
      </c>
    </row>
    <row r="779" spans="1:1" x14ac:dyDescent="0.25">
      <c r="A779" t="str">
        <f>IF(Table15[[#This Row],[IDENTICAL]]="","","@PART["&amp;Table15[[#This Row],[Name]]&amp;"]:FOR[xxxRP0]
{
    %identicalParts = "&amp;Table15[[#This Row],[IDENTICAL]]&amp;"
}")</f>
        <v/>
      </c>
    </row>
    <row r="780" spans="1:1" x14ac:dyDescent="0.25">
      <c r="A780" t="str">
        <f>IF(Table15[[#This Row],[IDENTICAL]]="","","@PART["&amp;Table15[[#This Row],[Name]]&amp;"]:FOR[xxxRP0]
{
    %identicalParts = "&amp;Table15[[#This Row],[IDENTICAL]]&amp;"
}")</f>
        <v/>
      </c>
    </row>
    <row r="781" spans="1:1" x14ac:dyDescent="0.25">
      <c r="A781" t="str">
        <f>IF(Table15[[#This Row],[IDENTICAL]]="","","@PART["&amp;Table15[[#This Row],[Name]]&amp;"]:FOR[xxxRP0]
{
    %identicalParts = "&amp;Table15[[#This Row],[IDENTICAL]]&amp;"
}")</f>
        <v/>
      </c>
    </row>
    <row r="782" spans="1:1" x14ac:dyDescent="0.25">
      <c r="A782" t="str">
        <f>IF(Table15[[#This Row],[IDENTICAL]]="","","@PART["&amp;Table15[[#This Row],[Name]]&amp;"]:FOR[xxxRP0]
{
    %identicalParts = "&amp;Table15[[#This Row],[IDENTICAL]]&amp;"
}")</f>
        <v/>
      </c>
    </row>
    <row r="783" spans="1:1" x14ac:dyDescent="0.25">
      <c r="A783" t="str">
        <f>IF(Table15[[#This Row],[IDENTICAL]]="","","@PART["&amp;Table15[[#This Row],[Name]]&amp;"]:FOR[xxxRP0]
{
    %identicalParts = "&amp;Table15[[#This Row],[IDENTICAL]]&amp;"
}")</f>
        <v/>
      </c>
    </row>
    <row r="784" spans="1:1" x14ac:dyDescent="0.25">
      <c r="A784" t="str">
        <f>IF(Table15[[#This Row],[IDENTICAL]]="","","@PART["&amp;Table15[[#This Row],[Name]]&amp;"]:FOR[xxxRP0]
{
    %identicalParts = "&amp;Table15[[#This Row],[IDENTICAL]]&amp;"
}")</f>
        <v/>
      </c>
    </row>
    <row r="785" spans="1:1" x14ac:dyDescent="0.25">
      <c r="A785" t="str">
        <f>IF(Table15[[#This Row],[IDENTICAL]]="","","@PART["&amp;Table15[[#This Row],[Name]]&amp;"]:FOR[xxxRP0]
{
    %identicalParts = "&amp;Table15[[#This Row],[IDENTICAL]]&amp;"
}")</f>
        <v/>
      </c>
    </row>
    <row r="786" spans="1:1" x14ac:dyDescent="0.25">
      <c r="A786" t="str">
        <f>IF(Table15[[#This Row],[IDENTICAL]]="","","@PART["&amp;Table15[[#This Row],[Name]]&amp;"]:FOR[xxxRP0]
{
    %identicalParts = "&amp;Table15[[#This Row],[IDENTICAL]]&amp;"
}")</f>
        <v/>
      </c>
    </row>
    <row r="787" spans="1:1" x14ac:dyDescent="0.25">
      <c r="A787" t="str">
        <f>IF(Table15[[#This Row],[IDENTICAL]]="","","@PART["&amp;Table15[[#This Row],[Name]]&amp;"]:FOR[xxxRP0]
{
    %identicalParts = "&amp;Table15[[#This Row],[IDENTICAL]]&amp;"
}")</f>
        <v/>
      </c>
    </row>
    <row r="788" spans="1:1" x14ac:dyDescent="0.25">
      <c r="A788" t="str">
        <f>IF(Table15[[#This Row],[IDENTICAL]]="","","@PART["&amp;Table15[[#This Row],[Name]]&amp;"]:FOR[xxxRP0]
{
    %identicalParts = "&amp;Table15[[#This Row],[IDENTICAL]]&amp;"
}")</f>
        <v/>
      </c>
    </row>
    <row r="789" spans="1:1" x14ac:dyDescent="0.25">
      <c r="A789" t="str">
        <f>IF(Table15[[#This Row],[IDENTICAL]]="","","@PART["&amp;Table15[[#This Row],[Name]]&amp;"]:FOR[xxxRP0]
{
    %identicalParts = "&amp;Table15[[#This Row],[IDENTICAL]]&amp;"
}")</f>
        <v/>
      </c>
    </row>
    <row r="790" spans="1:1" x14ac:dyDescent="0.25">
      <c r="A790" t="str">
        <f>IF(Table15[[#This Row],[IDENTICAL]]="","","@PART["&amp;Table15[[#This Row],[Name]]&amp;"]:FOR[xxxRP0]
{
    %identicalParts = "&amp;Table15[[#This Row],[IDENTICAL]]&amp;"
}")</f>
        <v/>
      </c>
    </row>
    <row r="791" spans="1:1" x14ac:dyDescent="0.25">
      <c r="A791" t="str">
        <f>IF(Table15[[#This Row],[IDENTICAL]]="","","@PART["&amp;Table15[[#This Row],[Name]]&amp;"]:FOR[xxxRP0]
{
    %identicalParts = "&amp;Table15[[#This Row],[IDENTICAL]]&amp;"
}")</f>
        <v/>
      </c>
    </row>
    <row r="792" spans="1:1" x14ac:dyDescent="0.25">
      <c r="A792" t="str">
        <f>IF(Table15[[#This Row],[IDENTICAL]]="","","@PART["&amp;Table15[[#This Row],[Name]]&amp;"]:FOR[xxxRP0]
{
    %identicalParts = "&amp;Table15[[#This Row],[IDENTICAL]]&amp;"
}")</f>
        <v/>
      </c>
    </row>
    <row r="793" spans="1:1" x14ac:dyDescent="0.25">
      <c r="A793" t="str">
        <f>IF(Table15[[#This Row],[IDENTICAL]]="","","@PART["&amp;Table15[[#This Row],[Name]]&amp;"]:FOR[xxxRP0]
{
    %identicalParts = "&amp;Table15[[#This Row],[IDENTICAL]]&amp;"
}")</f>
        <v/>
      </c>
    </row>
    <row r="794" spans="1:1" x14ac:dyDescent="0.25">
      <c r="A794" t="str">
        <f>IF(Table15[[#This Row],[IDENTICAL]]="","","@PART["&amp;Table15[[#This Row],[Name]]&amp;"]:FOR[xxxRP0]
{
    %identicalParts = "&amp;Table15[[#This Row],[IDENTICAL]]&amp;"
}")</f>
        <v/>
      </c>
    </row>
    <row r="795" spans="1:1" x14ac:dyDescent="0.25">
      <c r="A795" t="str">
        <f>IF(Table15[[#This Row],[IDENTICAL]]="","","@PART["&amp;Table15[[#This Row],[Name]]&amp;"]:FOR[xxxRP0]
{
    %identicalParts = "&amp;Table15[[#This Row],[IDENTICAL]]&amp;"
}")</f>
        <v/>
      </c>
    </row>
    <row r="796" spans="1:1" x14ac:dyDescent="0.25">
      <c r="A796" t="str">
        <f>IF(Table15[[#This Row],[IDENTICAL]]="","","@PART["&amp;Table15[[#This Row],[Name]]&amp;"]:FOR[xxxRP0]
{
    %identicalParts = "&amp;Table15[[#This Row],[IDENTICAL]]&amp;"
}")</f>
        <v/>
      </c>
    </row>
    <row r="797" spans="1:1" x14ac:dyDescent="0.25">
      <c r="A797" t="str">
        <f>IF(Table15[[#This Row],[IDENTICAL]]="","","@PART["&amp;Table15[[#This Row],[Name]]&amp;"]:FOR[xxxRP0]
{
    %identicalParts = "&amp;Table15[[#This Row],[IDENTICAL]]&amp;"
}")</f>
        <v/>
      </c>
    </row>
    <row r="798" spans="1:1" x14ac:dyDescent="0.25">
      <c r="A798" t="str">
        <f>IF(Table15[[#This Row],[IDENTICAL]]="","","@PART["&amp;Table15[[#This Row],[Name]]&amp;"]:FOR[xxxRP0]
{
    %identicalParts = "&amp;Table15[[#This Row],[IDENTICAL]]&amp;"
}")</f>
        <v/>
      </c>
    </row>
    <row r="799" spans="1:1" x14ac:dyDescent="0.25">
      <c r="A799" t="str">
        <f>IF(Table15[[#This Row],[IDENTICAL]]="","","@PART["&amp;Table15[[#This Row],[Name]]&amp;"]:FOR[xxxRP0]
{
    %identicalParts = "&amp;Table15[[#This Row],[IDENTICAL]]&amp;"
}")</f>
        <v/>
      </c>
    </row>
    <row r="800" spans="1:1" x14ac:dyDescent="0.25">
      <c r="A800" t="str">
        <f>IF(Table15[[#This Row],[IDENTICAL]]="","","@PART["&amp;Table15[[#This Row],[Name]]&amp;"]:FOR[xxxRP0]
{
    %identicalParts = "&amp;Table15[[#This Row],[IDENTICAL]]&amp;"
}")</f>
        <v/>
      </c>
    </row>
    <row r="801" spans="1:1" x14ac:dyDescent="0.25">
      <c r="A801" t="str">
        <f>IF(Table15[[#This Row],[IDENTICAL]]="","","@PART["&amp;Table15[[#This Row],[Name]]&amp;"]:FOR[xxxRP0]
{
    %identicalParts = "&amp;Table15[[#This Row],[IDENTICAL]]&amp;"
}")</f>
        <v/>
      </c>
    </row>
    <row r="802" spans="1:1" x14ac:dyDescent="0.25">
      <c r="A802" t="str">
        <f>IF(Table15[[#This Row],[IDENTICAL]]="","","@PART["&amp;Table15[[#This Row],[Name]]&amp;"]:FOR[xxxRP0]
{
    %identicalParts = "&amp;Table15[[#This Row],[IDENTICAL]]&amp;"
}")</f>
        <v/>
      </c>
    </row>
    <row r="803" spans="1:1" x14ac:dyDescent="0.25">
      <c r="A803" t="str">
        <f>IF(Table15[[#This Row],[IDENTICAL]]="","","@PART["&amp;Table15[[#This Row],[Name]]&amp;"]:FOR[xxxRP0]
{
    %identicalParts = "&amp;Table15[[#This Row],[IDENTICAL]]&amp;"
}")</f>
        <v/>
      </c>
    </row>
    <row r="804" spans="1:1" x14ac:dyDescent="0.25">
      <c r="A804" t="str">
        <f>IF(Table15[[#This Row],[IDENTICAL]]="","","@PART["&amp;Table15[[#This Row],[Name]]&amp;"]:FOR[xxxRP0]
{
    %identicalParts = "&amp;Table15[[#This Row],[IDENTICAL]]&amp;"
}")</f>
        <v/>
      </c>
    </row>
    <row r="805" spans="1:1" x14ac:dyDescent="0.25">
      <c r="A805" t="str">
        <f>IF(Table15[[#This Row],[IDENTICAL]]="","","@PART["&amp;Table15[[#This Row],[Name]]&amp;"]:FOR[xxxRP0]
{
    %identicalParts = "&amp;Table15[[#This Row],[IDENTICAL]]&amp;"
}")</f>
        <v/>
      </c>
    </row>
    <row r="806" spans="1:1" x14ac:dyDescent="0.25">
      <c r="A806" t="str">
        <f>IF(Table15[[#This Row],[IDENTICAL]]="","","@PART["&amp;Table15[[#This Row],[Name]]&amp;"]:FOR[xxxRP0]
{
    %identicalParts = "&amp;Table15[[#This Row],[IDENTICAL]]&amp;"
}")</f>
        <v/>
      </c>
    </row>
    <row r="807" spans="1:1" x14ac:dyDescent="0.25">
      <c r="A807" t="str">
        <f>IF(Table15[[#This Row],[IDENTICAL]]="","","@PART["&amp;Table15[[#This Row],[Name]]&amp;"]:FOR[xxxRP0]
{
    %identicalParts = "&amp;Table15[[#This Row],[IDENTICAL]]&amp;"
}")</f>
        <v/>
      </c>
    </row>
    <row r="808" spans="1:1" x14ac:dyDescent="0.25">
      <c r="A808" t="str">
        <f>IF(Table15[[#This Row],[IDENTICAL]]="","","@PART["&amp;Table15[[#This Row],[Name]]&amp;"]:FOR[xxxRP0]
{
    %identicalParts = "&amp;Table15[[#This Row],[IDENTICAL]]&amp;"
}")</f>
        <v/>
      </c>
    </row>
    <row r="809" spans="1:1" x14ac:dyDescent="0.25">
      <c r="A809" t="str">
        <f>IF(Table15[[#This Row],[IDENTICAL]]="","","@PART["&amp;Table15[[#This Row],[Name]]&amp;"]:FOR[xxxRP0]
{
    %identicalParts = "&amp;Table15[[#This Row],[IDENTICAL]]&amp;"
}")</f>
        <v/>
      </c>
    </row>
    <row r="810" spans="1:1" x14ac:dyDescent="0.25">
      <c r="A810" t="str">
        <f>IF(Table15[[#This Row],[IDENTICAL]]="","","@PART["&amp;Table15[[#This Row],[Name]]&amp;"]:FOR[xxxRP0]
{
    %identicalParts = "&amp;Table15[[#This Row],[IDENTICAL]]&amp;"
}")</f>
        <v/>
      </c>
    </row>
    <row r="811" spans="1:1" x14ac:dyDescent="0.25">
      <c r="A811" t="str">
        <f>IF(Table15[[#This Row],[IDENTICAL]]="","","@PART["&amp;Table15[[#This Row],[Name]]&amp;"]:FOR[xxxRP0]
{
    %identicalParts = "&amp;Table15[[#This Row],[IDENTICAL]]&amp;"
}")</f>
        <v/>
      </c>
    </row>
    <row r="812" spans="1:1" x14ac:dyDescent="0.25">
      <c r="A812" t="str">
        <f>IF(Table15[[#This Row],[IDENTICAL]]="","","@PART["&amp;Table15[[#This Row],[Name]]&amp;"]:FOR[xxxRP0]
{
    %identicalParts = "&amp;Table15[[#This Row],[IDENTICAL]]&amp;"
}")</f>
        <v/>
      </c>
    </row>
    <row r="813" spans="1:1" x14ac:dyDescent="0.25">
      <c r="A813" t="str">
        <f>IF(Table15[[#This Row],[IDENTICAL]]="","","@PART["&amp;Table15[[#This Row],[Name]]&amp;"]:FOR[xxxRP0]
{
    %identicalParts = "&amp;Table15[[#This Row],[IDENTICAL]]&amp;"
}")</f>
        <v/>
      </c>
    </row>
    <row r="814" spans="1:1" x14ac:dyDescent="0.25">
      <c r="A814" t="str">
        <f>IF(Table15[[#This Row],[IDENTICAL]]="","","@PART["&amp;Table15[[#This Row],[Name]]&amp;"]:FOR[xxxRP0]
{
    %identicalParts = "&amp;Table15[[#This Row],[IDENTICAL]]&amp;"
}")</f>
        <v/>
      </c>
    </row>
    <row r="815" spans="1:1" x14ac:dyDescent="0.25">
      <c r="A815" t="str">
        <f>IF(Table15[[#This Row],[IDENTICAL]]="","","@PART["&amp;Table15[[#This Row],[Name]]&amp;"]:FOR[xxxRP0]
{
    %identicalParts = "&amp;Table15[[#This Row],[IDENTICAL]]&amp;"
}")</f>
        <v/>
      </c>
    </row>
    <row r="816" spans="1:1" x14ac:dyDescent="0.25">
      <c r="A816" t="str">
        <f>IF(Table15[[#This Row],[IDENTICAL]]="","","@PART["&amp;Table15[[#This Row],[Name]]&amp;"]:FOR[xxxRP0]
{
    %identicalParts = "&amp;Table15[[#This Row],[IDENTICAL]]&amp;"
}")</f>
        <v/>
      </c>
    </row>
    <row r="817" spans="1:1" x14ac:dyDescent="0.25">
      <c r="A817" t="str">
        <f>IF(Table15[[#This Row],[IDENTICAL]]="","","@PART["&amp;Table15[[#This Row],[Name]]&amp;"]:FOR[xxxRP0]
{
    %identicalParts = "&amp;Table15[[#This Row],[IDENTICAL]]&amp;"
}")</f>
        <v/>
      </c>
    </row>
    <row r="818" spans="1:1" x14ac:dyDescent="0.25">
      <c r="A818" t="str">
        <f>IF(Table15[[#This Row],[IDENTICAL]]="","","@PART["&amp;Table15[[#This Row],[Name]]&amp;"]:FOR[xxxRP0]
{
    %identicalParts = "&amp;Table15[[#This Row],[IDENTICAL]]&amp;"
}")</f>
        <v/>
      </c>
    </row>
    <row r="819" spans="1:1" x14ac:dyDescent="0.25">
      <c r="A819" t="str">
        <f>IF(Table15[[#This Row],[IDENTICAL]]="","","@PART["&amp;Table15[[#This Row],[Name]]&amp;"]:FOR[xxxRP0]
{
    %identicalParts = "&amp;Table15[[#This Row],[IDENTICAL]]&amp;"
}")</f>
        <v/>
      </c>
    </row>
    <row r="820" spans="1:1" x14ac:dyDescent="0.25">
      <c r="A820" t="str">
        <f>IF(Table15[[#This Row],[IDENTICAL]]="","","@PART["&amp;Table15[[#This Row],[Name]]&amp;"]:FOR[xxxRP0]
{
    %identicalParts = "&amp;Table15[[#This Row],[IDENTICAL]]&amp;"
}")</f>
        <v/>
      </c>
    </row>
    <row r="821" spans="1:1" x14ac:dyDescent="0.25">
      <c r="A821" t="str">
        <f>IF(Table15[[#This Row],[IDENTICAL]]="","","@PART["&amp;Table15[[#This Row],[Name]]&amp;"]:FOR[xxxRP0]
{
    %identicalParts = "&amp;Table15[[#This Row],[IDENTICAL]]&amp;"
}")</f>
        <v/>
      </c>
    </row>
    <row r="822" spans="1:1" x14ac:dyDescent="0.25">
      <c r="A822" t="str">
        <f>IF(Table15[[#This Row],[IDENTICAL]]="","","@PART["&amp;Table15[[#This Row],[Name]]&amp;"]:FOR[xxxRP0]
{
    %identicalParts = "&amp;Table15[[#This Row],[IDENTICAL]]&amp;"
}")</f>
        <v/>
      </c>
    </row>
    <row r="823" spans="1:1" x14ac:dyDescent="0.25">
      <c r="A823" t="str">
        <f>IF(Table15[[#This Row],[IDENTICAL]]="","","@PART["&amp;Table15[[#This Row],[Name]]&amp;"]:FOR[xxxRP0]
{
    %identicalParts = "&amp;Table15[[#This Row],[IDENTICAL]]&amp;"
}")</f>
        <v/>
      </c>
    </row>
    <row r="824" spans="1:1" x14ac:dyDescent="0.25">
      <c r="A824" t="str">
        <f>IF(Table15[[#This Row],[IDENTICAL]]="","","@PART["&amp;Table15[[#This Row],[Name]]&amp;"]:FOR[xxxRP0]
{
    %identicalParts = "&amp;Table15[[#This Row],[IDENTICAL]]&amp;"
}")</f>
        <v/>
      </c>
    </row>
    <row r="825" spans="1:1" x14ac:dyDescent="0.25">
      <c r="A825" t="str">
        <f>IF(Table15[[#This Row],[IDENTICAL]]="","","@PART["&amp;Table15[[#This Row],[Name]]&amp;"]:FOR[xxxRP0]
{
    %identicalParts = "&amp;Table15[[#This Row],[IDENTICAL]]&amp;"
}")</f>
        <v/>
      </c>
    </row>
    <row r="826" spans="1:1" x14ac:dyDescent="0.25">
      <c r="A826" t="str">
        <f>IF(Table15[[#This Row],[IDENTICAL]]="","","@PART["&amp;Table15[[#This Row],[Name]]&amp;"]:FOR[xxxRP0]
{
    %identicalParts = "&amp;Table15[[#This Row],[IDENTICAL]]&amp;"
}")</f>
        <v/>
      </c>
    </row>
    <row r="827" spans="1:1" x14ac:dyDescent="0.25">
      <c r="A827" t="str">
        <f>IF(Table15[[#This Row],[IDENTICAL]]="","","@PART["&amp;Table15[[#This Row],[Name]]&amp;"]:FOR[xxxRP0]
{
    %identicalParts = "&amp;Table15[[#This Row],[IDENTICAL]]&amp;"
}")</f>
        <v/>
      </c>
    </row>
    <row r="828" spans="1:1" x14ac:dyDescent="0.25">
      <c r="A828" t="str">
        <f>IF(Table15[[#This Row],[IDENTICAL]]="","","@PART["&amp;Table15[[#This Row],[Name]]&amp;"]:FOR[xxxRP0]
{
    %identicalParts = "&amp;Table15[[#This Row],[IDENTICAL]]&amp;"
}")</f>
        <v/>
      </c>
    </row>
    <row r="829" spans="1:1" x14ac:dyDescent="0.25">
      <c r="A829" t="str">
        <f>IF(Table15[[#This Row],[IDENTICAL]]="","","@PART["&amp;Table15[[#This Row],[Name]]&amp;"]:FOR[xxxRP0]
{
    %identicalParts = "&amp;Table15[[#This Row],[IDENTICAL]]&amp;"
}")</f>
        <v/>
      </c>
    </row>
    <row r="830" spans="1:1" x14ac:dyDescent="0.25">
      <c r="A830" t="str">
        <f>IF(Table15[[#This Row],[IDENTICAL]]="","","@PART["&amp;Table15[[#This Row],[Name]]&amp;"]:FOR[xxxRP0]
{
    %identicalParts = "&amp;Table15[[#This Row],[IDENTICAL]]&amp;"
}")</f>
        <v/>
      </c>
    </row>
    <row r="831" spans="1:1" x14ac:dyDescent="0.25">
      <c r="A831" t="str">
        <f>IF(Table15[[#This Row],[IDENTICAL]]="","","@PART["&amp;Table15[[#This Row],[Name]]&amp;"]:FOR[xxxRP0]
{
    %identicalParts = "&amp;Table15[[#This Row],[IDENTICAL]]&amp;"
}")</f>
        <v/>
      </c>
    </row>
    <row r="832" spans="1:1" x14ac:dyDescent="0.25">
      <c r="A832" t="str">
        <f>IF(Table15[[#This Row],[IDENTICAL]]="","","@PART["&amp;Table15[[#This Row],[Name]]&amp;"]:FOR[xxxRP0]
{
    %identicalParts = "&amp;Table15[[#This Row],[IDENTICAL]]&amp;"
}")</f>
        <v/>
      </c>
    </row>
    <row r="833" spans="1:1" x14ac:dyDescent="0.25">
      <c r="A833" t="str">
        <f>IF(Table15[[#This Row],[IDENTICAL]]="","","@PART["&amp;Table15[[#This Row],[Name]]&amp;"]:FOR[xxxRP0]
{
    %identicalParts = "&amp;Table15[[#This Row],[IDENTICAL]]&amp;"
}")</f>
        <v/>
      </c>
    </row>
    <row r="834" spans="1:1" x14ac:dyDescent="0.25">
      <c r="A834" t="str">
        <f>IF(Table15[[#This Row],[IDENTICAL]]="","","@PART["&amp;Table15[[#This Row],[Name]]&amp;"]:FOR[xxxRP0]
{
    %identicalParts = "&amp;Table15[[#This Row],[IDENTICAL]]&amp;"
}")</f>
        <v/>
      </c>
    </row>
    <row r="835" spans="1:1" x14ac:dyDescent="0.25">
      <c r="A835" t="str">
        <f>IF(Table15[[#This Row],[IDENTICAL]]="","","@PART["&amp;Table15[[#This Row],[Name]]&amp;"]:FOR[xxxRP0]
{
    %identicalParts = "&amp;Table15[[#This Row],[IDENTICAL]]&amp;"
}")</f>
        <v/>
      </c>
    </row>
    <row r="836" spans="1:1" x14ac:dyDescent="0.25">
      <c r="A836" t="str">
        <f>IF(Table15[[#This Row],[IDENTICAL]]="","","@PART["&amp;Table15[[#This Row],[Name]]&amp;"]:FOR[xxxRP0]
{
    %identicalParts = "&amp;Table15[[#This Row],[IDENTICAL]]&amp;"
}")</f>
        <v/>
      </c>
    </row>
    <row r="837" spans="1:1" x14ac:dyDescent="0.25">
      <c r="A837" t="str">
        <f>IF(Table15[[#This Row],[IDENTICAL]]="","","@PART["&amp;Table15[[#This Row],[Name]]&amp;"]:FOR[xxxRP0]
{
    %identicalParts = "&amp;Table15[[#This Row],[IDENTICAL]]&amp;"
}")</f>
        <v/>
      </c>
    </row>
    <row r="838" spans="1:1" x14ac:dyDescent="0.25">
      <c r="A838" t="str">
        <f>IF(Table15[[#This Row],[IDENTICAL]]="","","@PART["&amp;Table15[[#This Row],[Name]]&amp;"]:FOR[xxxRP0]
{
    %identicalParts = "&amp;Table15[[#This Row],[IDENTICAL]]&amp;"
}")</f>
        <v/>
      </c>
    </row>
    <row r="839" spans="1:1" x14ac:dyDescent="0.25">
      <c r="A839" t="str">
        <f>IF(Table15[[#This Row],[IDENTICAL]]="","","@PART["&amp;Table15[[#This Row],[Name]]&amp;"]:FOR[xxxRP0]
{
    %identicalParts = "&amp;Table15[[#This Row],[IDENTICAL]]&amp;"
}")</f>
        <v/>
      </c>
    </row>
    <row r="840" spans="1:1" x14ac:dyDescent="0.25">
      <c r="A840" t="str">
        <f>IF(Table15[[#This Row],[IDENTICAL]]="","","@PART["&amp;Table15[[#This Row],[Name]]&amp;"]:FOR[xxxRP0]
{
    %identicalParts = "&amp;Table15[[#This Row],[IDENTICAL]]&amp;"
}")</f>
        <v/>
      </c>
    </row>
    <row r="841" spans="1:1" x14ac:dyDescent="0.25">
      <c r="A841" t="str">
        <f>IF(Table15[[#This Row],[IDENTICAL]]="","","@PART["&amp;Table15[[#This Row],[Name]]&amp;"]:FOR[xxxRP0]
{
    %identicalParts = "&amp;Table15[[#This Row],[IDENTICAL]]&amp;"
}")</f>
        <v/>
      </c>
    </row>
    <row r="842" spans="1:1" x14ac:dyDescent="0.25">
      <c r="A842" t="str">
        <f>IF(Table15[[#This Row],[IDENTICAL]]="","","@PART["&amp;Table15[[#This Row],[Name]]&amp;"]:FOR[xxxRP0]
{
    %identicalParts = "&amp;Table15[[#This Row],[IDENTICAL]]&amp;"
}")</f>
        <v/>
      </c>
    </row>
    <row r="843" spans="1:1" x14ac:dyDescent="0.25">
      <c r="A843" t="str">
        <f>IF(Table15[[#This Row],[IDENTICAL]]="","","@PART["&amp;Table15[[#This Row],[Name]]&amp;"]:FOR[xxxRP0]
{
    %identicalParts = "&amp;Table15[[#This Row],[IDENTICAL]]&amp;"
}")</f>
        <v/>
      </c>
    </row>
    <row r="844" spans="1:1" x14ac:dyDescent="0.25">
      <c r="A844" t="str">
        <f>IF(Table15[[#This Row],[IDENTICAL]]="","","@PART["&amp;Table15[[#This Row],[Name]]&amp;"]:FOR[xxxRP0]
{
    %identicalParts = "&amp;Table15[[#This Row],[IDENTICAL]]&amp;"
}")</f>
        <v/>
      </c>
    </row>
    <row r="845" spans="1:1" x14ac:dyDescent="0.25">
      <c r="A845" t="str">
        <f>IF(Table15[[#This Row],[IDENTICAL]]="","","@PART["&amp;Table15[[#This Row],[Name]]&amp;"]:FOR[xxxRP0]
{
    %identicalParts = "&amp;Table15[[#This Row],[IDENTICAL]]&amp;"
}")</f>
        <v/>
      </c>
    </row>
    <row r="846" spans="1:1" x14ac:dyDescent="0.25">
      <c r="A846" t="str">
        <f>IF(Table15[[#This Row],[IDENTICAL]]="","","@PART["&amp;Table15[[#This Row],[Name]]&amp;"]:FOR[xxxRP0]
{
    %identicalParts = "&amp;Table15[[#This Row],[IDENTICAL]]&amp;"
}")</f>
        <v/>
      </c>
    </row>
    <row r="847" spans="1:1" x14ac:dyDescent="0.25">
      <c r="A847" t="str">
        <f>IF(Table15[[#This Row],[IDENTICAL]]="","","@PART["&amp;Table15[[#This Row],[Name]]&amp;"]:FOR[xxxRP0]
{
    %identicalParts = "&amp;Table15[[#This Row],[IDENTICAL]]&amp;"
}")</f>
        <v/>
      </c>
    </row>
    <row r="848" spans="1:1" x14ac:dyDescent="0.25">
      <c r="A848" t="str">
        <f>IF(Table15[[#This Row],[IDENTICAL]]="","","@PART["&amp;Table15[[#This Row],[Name]]&amp;"]:FOR[xxxRP0]
{
    %identicalParts = "&amp;Table15[[#This Row],[IDENTICAL]]&amp;"
}")</f>
        <v/>
      </c>
    </row>
    <row r="849" spans="1:1" x14ac:dyDescent="0.25">
      <c r="A849" t="str">
        <f>IF(Table15[[#This Row],[IDENTICAL]]="","","@PART["&amp;Table15[[#This Row],[Name]]&amp;"]:FOR[xxxRP0]
{
    %identicalParts = "&amp;Table15[[#This Row],[IDENTICAL]]&amp;"
}")</f>
        <v/>
      </c>
    </row>
    <row r="850" spans="1:1" x14ac:dyDescent="0.25">
      <c r="A850" t="str">
        <f>IF(Table15[[#This Row],[IDENTICAL]]="","","@PART["&amp;Table15[[#This Row],[Name]]&amp;"]:FOR[xxxRP0]
{
    %identicalParts = "&amp;Table15[[#This Row],[IDENTICAL]]&amp;"
}")</f>
        <v/>
      </c>
    </row>
    <row r="851" spans="1:1" x14ac:dyDescent="0.25">
      <c r="A851" t="str">
        <f>IF(Table15[[#This Row],[IDENTICAL]]="","","@PART["&amp;Table15[[#This Row],[Name]]&amp;"]:FOR[xxxRP0]
{
    %identicalParts = "&amp;Table15[[#This Row],[IDENTICAL]]&amp;"
}")</f>
        <v/>
      </c>
    </row>
    <row r="852" spans="1:1" x14ac:dyDescent="0.25">
      <c r="A852" t="str">
        <f>IF(Table15[[#This Row],[IDENTICAL]]="","","@PART["&amp;Table15[[#This Row],[Name]]&amp;"]:FOR[xxxRP0]
{
    %identicalParts = "&amp;Table15[[#This Row],[IDENTICAL]]&amp;"
}")</f>
        <v/>
      </c>
    </row>
    <row r="853" spans="1:1" x14ac:dyDescent="0.25">
      <c r="A853" t="str">
        <f>IF(Table15[[#This Row],[IDENTICAL]]="","","@PART["&amp;Table15[[#This Row],[Name]]&amp;"]:FOR[xxxRP0]
{
    %identicalParts = "&amp;Table15[[#This Row],[IDENTICAL]]&amp;"
}")</f>
        <v/>
      </c>
    </row>
    <row r="854" spans="1:1" x14ac:dyDescent="0.25">
      <c r="A854" t="str">
        <f>IF(Table15[[#This Row],[IDENTICAL]]="","","@PART["&amp;Table15[[#This Row],[Name]]&amp;"]:FOR[xxxRP0]
{
    %identicalParts = "&amp;Table15[[#This Row],[IDENTICAL]]&amp;"
}")</f>
        <v/>
      </c>
    </row>
    <row r="855" spans="1:1" x14ac:dyDescent="0.25">
      <c r="A855" t="str">
        <f>IF(Table15[[#This Row],[IDENTICAL]]="","","@PART["&amp;Table15[[#This Row],[Name]]&amp;"]:FOR[xxxRP0]
{
    %identicalParts = "&amp;Table15[[#This Row],[IDENTICAL]]&amp;"
}")</f>
        <v/>
      </c>
    </row>
    <row r="856" spans="1:1" x14ac:dyDescent="0.25">
      <c r="A856" t="str">
        <f>IF(Table15[[#This Row],[IDENTICAL]]="","","@PART["&amp;Table15[[#This Row],[Name]]&amp;"]:FOR[xxxRP0]
{
    %identicalParts = "&amp;Table15[[#This Row],[IDENTICAL]]&amp;"
}")</f>
        <v/>
      </c>
    </row>
    <row r="857" spans="1:1" x14ac:dyDescent="0.25">
      <c r="A857" t="str">
        <f>IF(Table15[[#This Row],[IDENTICAL]]="","","@PART["&amp;Table15[[#This Row],[Name]]&amp;"]:FOR[xxxRP0]
{
    %identicalParts = "&amp;Table15[[#This Row],[IDENTICAL]]&amp;"
}")</f>
        <v/>
      </c>
    </row>
    <row r="858" spans="1:1" x14ac:dyDescent="0.25">
      <c r="A858" t="str">
        <f>IF(Table15[[#This Row],[IDENTICAL]]="","","@PART["&amp;Table15[[#This Row],[Name]]&amp;"]:FOR[xxxRP0]
{
    %identicalParts = "&amp;Table15[[#This Row],[IDENTICAL]]&amp;"
}")</f>
        <v/>
      </c>
    </row>
    <row r="859" spans="1:1" x14ac:dyDescent="0.25">
      <c r="A859" t="str">
        <f>IF(Table15[[#This Row],[IDENTICAL]]="","","@PART["&amp;Table15[[#This Row],[Name]]&amp;"]:FOR[xxxRP0]
{
    %identicalParts = "&amp;Table15[[#This Row],[IDENTICAL]]&amp;"
}")</f>
        <v/>
      </c>
    </row>
    <row r="860" spans="1:1" x14ac:dyDescent="0.25">
      <c r="A860" t="str">
        <f>IF(Table15[[#This Row],[IDENTICAL]]="","","@PART["&amp;Table15[[#This Row],[Name]]&amp;"]:FOR[xxxRP0]
{
    %identicalParts = "&amp;Table15[[#This Row],[IDENTICAL]]&amp;"
}")</f>
        <v/>
      </c>
    </row>
    <row r="861" spans="1:1" x14ac:dyDescent="0.25">
      <c r="A861" t="str">
        <f>IF(Table15[[#This Row],[IDENTICAL]]="","","@PART["&amp;Table15[[#This Row],[Name]]&amp;"]:FOR[xxxRP0]
{
    %identicalParts = "&amp;Table15[[#This Row],[IDENTICAL]]&amp;"
}")</f>
        <v/>
      </c>
    </row>
    <row r="862" spans="1:1" x14ac:dyDescent="0.25">
      <c r="A862" t="str">
        <f>IF(Table15[[#This Row],[IDENTICAL]]="","","@PART["&amp;Table15[[#This Row],[Name]]&amp;"]:FOR[xxxRP0]
{
    %identicalParts = "&amp;Table15[[#This Row],[IDENTICAL]]&amp;"
}")</f>
        <v/>
      </c>
    </row>
    <row r="863" spans="1:1" x14ac:dyDescent="0.25">
      <c r="A863" t="str">
        <f>IF(Table15[[#This Row],[IDENTICAL]]="","","@PART["&amp;Table15[[#This Row],[Name]]&amp;"]:FOR[xxxRP0]
{
    %identicalParts = "&amp;Table15[[#This Row],[IDENTICAL]]&amp;"
}")</f>
        <v/>
      </c>
    </row>
    <row r="864" spans="1:1" x14ac:dyDescent="0.25">
      <c r="A864" t="str">
        <f>IF(Table15[[#This Row],[IDENTICAL]]="","","@PART["&amp;Table15[[#This Row],[Name]]&amp;"]:FOR[xxxRP0]
{
    %identicalParts = "&amp;Table15[[#This Row],[IDENTICAL]]&amp;"
}")</f>
        <v/>
      </c>
    </row>
    <row r="865" spans="1:1" x14ac:dyDescent="0.25">
      <c r="A865" t="str">
        <f>IF(Table15[[#This Row],[IDENTICAL]]="","","@PART["&amp;Table15[[#This Row],[Name]]&amp;"]:FOR[xxxRP0]
{
    %identicalParts = "&amp;Table15[[#This Row],[IDENTICAL]]&amp;"
}")</f>
        <v/>
      </c>
    </row>
    <row r="866" spans="1:1" x14ac:dyDescent="0.25">
      <c r="A866" t="str">
        <f>IF(Table15[[#This Row],[IDENTICAL]]="","","@PART["&amp;Table15[[#This Row],[Name]]&amp;"]:FOR[xxxRP0]
{
    %identicalParts = "&amp;Table15[[#This Row],[IDENTICAL]]&amp;"
}")</f>
        <v/>
      </c>
    </row>
    <row r="867" spans="1:1" x14ac:dyDescent="0.25">
      <c r="A867" t="str">
        <f>IF(Table15[[#This Row],[IDENTICAL]]="","","@PART["&amp;Table15[[#This Row],[Name]]&amp;"]:FOR[xxxRP0]
{
    %identicalParts = "&amp;Table15[[#This Row],[IDENTICAL]]&amp;"
}")</f>
        <v/>
      </c>
    </row>
    <row r="868" spans="1:1" x14ac:dyDescent="0.25">
      <c r="A868" t="str">
        <f>IF(Table15[[#This Row],[IDENTICAL]]="","","@PART["&amp;Table15[[#This Row],[Name]]&amp;"]:FOR[xxxRP0]
{
    %identicalParts = "&amp;Table15[[#This Row],[IDENTICAL]]&amp;"
}")</f>
        <v/>
      </c>
    </row>
    <row r="869" spans="1:1" x14ac:dyDescent="0.25">
      <c r="A869" t="str">
        <f>IF(Table15[[#This Row],[IDENTICAL]]="","","@PART["&amp;Table15[[#This Row],[Name]]&amp;"]:FOR[xxxRP0]
{
    %identicalParts = "&amp;Table15[[#This Row],[IDENTICAL]]&amp;"
}")</f>
        <v/>
      </c>
    </row>
    <row r="870" spans="1:1" x14ac:dyDescent="0.25">
      <c r="A870" t="str">
        <f>IF(Table15[[#This Row],[IDENTICAL]]="","","@PART["&amp;Table15[[#This Row],[Name]]&amp;"]:FOR[xxxRP0]
{
    %identicalParts = "&amp;Table15[[#This Row],[IDENTICAL]]&amp;"
}")</f>
        <v/>
      </c>
    </row>
    <row r="871" spans="1:1" x14ac:dyDescent="0.25">
      <c r="A871" t="str">
        <f>IF(Table15[[#This Row],[IDENTICAL]]="","","@PART["&amp;Table15[[#This Row],[Name]]&amp;"]:FOR[xxxRP0]
{
    %identicalParts = "&amp;Table15[[#This Row],[IDENTICAL]]&amp;"
}")</f>
        <v/>
      </c>
    </row>
    <row r="872" spans="1:1" x14ac:dyDescent="0.25">
      <c r="A872" t="str">
        <f>IF(Table15[[#This Row],[IDENTICAL]]="","","@PART["&amp;Table15[[#This Row],[Name]]&amp;"]:FOR[xxxRP0]
{
    %identicalParts = "&amp;Table15[[#This Row],[IDENTICAL]]&amp;"
}")</f>
        <v/>
      </c>
    </row>
    <row r="873" spans="1:1" x14ac:dyDescent="0.25">
      <c r="A873" t="str">
        <f>IF(Table15[[#This Row],[IDENTICAL]]="","","@PART["&amp;Table15[[#This Row],[Name]]&amp;"]:FOR[xxxRP0]
{
    %identicalParts = "&amp;Table15[[#This Row],[IDENTICAL]]&amp;"
}")</f>
        <v/>
      </c>
    </row>
    <row r="874" spans="1:1" x14ac:dyDescent="0.25">
      <c r="A874" t="str">
        <f>IF(Table15[[#This Row],[IDENTICAL]]="","","@PART["&amp;Table15[[#This Row],[Name]]&amp;"]:FOR[xxxRP0]
{
    %identicalParts = "&amp;Table15[[#This Row],[IDENTICAL]]&amp;"
}")</f>
        <v/>
      </c>
    </row>
    <row r="875" spans="1:1" x14ac:dyDescent="0.25">
      <c r="A875" t="str">
        <f>IF(Table15[[#This Row],[IDENTICAL]]="","","@PART["&amp;Table15[[#This Row],[Name]]&amp;"]:FOR[xxxRP0]
{
    %identicalParts = "&amp;Table15[[#This Row],[IDENTICAL]]&amp;"
}")</f>
        <v/>
      </c>
    </row>
    <row r="876" spans="1:1" x14ac:dyDescent="0.25">
      <c r="A876" t="str">
        <f>IF(Table15[[#This Row],[IDENTICAL]]="","","@PART["&amp;Table15[[#This Row],[Name]]&amp;"]:FOR[xxxRP0]
{
    %identicalParts = "&amp;Table15[[#This Row],[IDENTICAL]]&amp;"
}")</f>
        <v/>
      </c>
    </row>
    <row r="877" spans="1:1" x14ac:dyDescent="0.25">
      <c r="A877" t="str">
        <f>IF(Table15[[#This Row],[IDENTICAL]]="","","@PART["&amp;Table15[[#This Row],[Name]]&amp;"]:FOR[xxxRP0]
{
    %identicalParts = "&amp;Table15[[#This Row],[IDENTICAL]]&amp;"
}")</f>
        <v/>
      </c>
    </row>
    <row r="878" spans="1:1" x14ac:dyDescent="0.25">
      <c r="A878" t="str">
        <f>IF(Table15[[#This Row],[IDENTICAL]]="","","@PART["&amp;Table15[[#This Row],[Name]]&amp;"]:FOR[xxxRP0]
{
    %identicalParts = "&amp;Table15[[#This Row],[IDENTICAL]]&amp;"
}")</f>
        <v/>
      </c>
    </row>
    <row r="879" spans="1:1" x14ac:dyDescent="0.25">
      <c r="A879" t="str">
        <f>IF(Table15[[#This Row],[IDENTICAL]]="","","@PART["&amp;Table15[[#This Row],[Name]]&amp;"]:FOR[xxxRP0]
{
    %identicalParts = "&amp;Table15[[#This Row],[IDENTICAL]]&amp;"
}")</f>
        <v/>
      </c>
    </row>
    <row r="880" spans="1:1" x14ac:dyDescent="0.25">
      <c r="A880" t="str">
        <f>IF(Table15[[#This Row],[IDENTICAL]]="","","@PART["&amp;Table15[[#This Row],[Name]]&amp;"]:FOR[xxxRP0]
{
    %identicalParts = "&amp;Table15[[#This Row],[IDENTICAL]]&amp;"
}")</f>
        <v/>
      </c>
    </row>
    <row r="881" spans="1:1" x14ac:dyDescent="0.25">
      <c r="A881" t="str">
        <f>IF(Table15[[#This Row],[IDENTICAL]]="","","@PART["&amp;Table15[[#This Row],[Name]]&amp;"]:FOR[xxxRP0]
{
    %identicalParts = "&amp;Table15[[#This Row],[IDENTICAL]]&amp;"
}")</f>
        <v/>
      </c>
    </row>
    <row r="882" spans="1:1" x14ac:dyDescent="0.25">
      <c r="A882" t="str">
        <f>IF(Table15[[#This Row],[IDENTICAL]]="","","@PART["&amp;Table15[[#This Row],[Name]]&amp;"]:FOR[xxxRP0]
{
    %identicalParts = "&amp;Table15[[#This Row],[IDENTICAL]]&amp;"
}")</f>
        <v/>
      </c>
    </row>
    <row r="883" spans="1:1" x14ac:dyDescent="0.25">
      <c r="A883" t="str">
        <f>IF(Table15[[#This Row],[IDENTICAL]]="","","@PART["&amp;Table15[[#This Row],[Name]]&amp;"]:FOR[xxxRP0]
{
    %identicalParts = "&amp;Table15[[#This Row],[IDENTICAL]]&amp;"
}")</f>
        <v/>
      </c>
    </row>
    <row r="884" spans="1:1" x14ac:dyDescent="0.25">
      <c r="A884" t="str">
        <f>IF(Table15[[#This Row],[IDENTICAL]]="","","@PART["&amp;Table15[[#This Row],[Name]]&amp;"]:FOR[xxxRP0]
{
    %identicalParts = "&amp;Table15[[#This Row],[IDENTICAL]]&amp;"
}")</f>
        <v/>
      </c>
    </row>
    <row r="885" spans="1:1" x14ac:dyDescent="0.25">
      <c r="A885" t="str">
        <f>IF(Table15[[#This Row],[IDENTICAL]]="","","@PART["&amp;Table15[[#This Row],[Name]]&amp;"]:FOR[xxxRP0]
{
    %identicalParts = "&amp;Table15[[#This Row],[IDENTICAL]]&amp;"
}")</f>
        <v/>
      </c>
    </row>
    <row r="886" spans="1:1" x14ac:dyDescent="0.25">
      <c r="A886" t="str">
        <f>IF(Table15[[#This Row],[IDENTICAL]]="","","@PART["&amp;Table15[[#This Row],[Name]]&amp;"]:FOR[xxxRP0]
{
    %identicalParts = "&amp;Table15[[#This Row],[IDENTICAL]]&amp;"
}")</f>
        <v/>
      </c>
    </row>
    <row r="887" spans="1:1" x14ac:dyDescent="0.25">
      <c r="A887" t="str">
        <f>IF(Table15[[#This Row],[IDENTICAL]]="","","@PART["&amp;Table15[[#This Row],[Name]]&amp;"]:FOR[xxxRP0]
{
    %identicalParts = "&amp;Table15[[#This Row],[IDENTICAL]]&amp;"
}")</f>
        <v/>
      </c>
    </row>
    <row r="888" spans="1:1" x14ac:dyDescent="0.25">
      <c r="A888" t="str">
        <f>IF(Table15[[#This Row],[IDENTICAL]]="","","@PART["&amp;Table15[[#This Row],[Name]]&amp;"]:FOR[xxxRP0]
{
    %identicalParts = "&amp;Table15[[#This Row],[IDENTICAL]]&amp;"
}")</f>
        <v/>
      </c>
    </row>
    <row r="889" spans="1:1" x14ac:dyDescent="0.25">
      <c r="A889" t="str">
        <f>IF(Table15[[#This Row],[IDENTICAL]]="","","@PART["&amp;Table15[[#This Row],[Name]]&amp;"]:FOR[xxxRP0]
{
    %identicalParts = "&amp;Table15[[#This Row],[IDENTICAL]]&amp;"
}")</f>
        <v/>
      </c>
    </row>
    <row r="890" spans="1:1" x14ac:dyDescent="0.25">
      <c r="A890" t="str">
        <f>IF(Table15[[#This Row],[IDENTICAL]]="","","@PART["&amp;Table15[[#This Row],[Name]]&amp;"]:FOR[xxxRP0]
{
    %identicalParts = "&amp;Table15[[#This Row],[IDENTICAL]]&amp;"
}")</f>
        <v/>
      </c>
    </row>
    <row r="891" spans="1:1" x14ac:dyDescent="0.25">
      <c r="A891" t="str">
        <f>IF(Table15[[#This Row],[IDENTICAL]]="","","@PART["&amp;Table15[[#This Row],[Name]]&amp;"]:FOR[xxxRP0]
{
    %identicalParts = "&amp;Table15[[#This Row],[IDENTICAL]]&amp;"
}")</f>
        <v/>
      </c>
    </row>
    <row r="892" spans="1:1" x14ac:dyDescent="0.25">
      <c r="A892" t="str">
        <f>IF(Table15[[#This Row],[IDENTICAL]]="","","@PART["&amp;Table15[[#This Row],[Name]]&amp;"]:FOR[xxxRP0]
{
    %identicalParts = "&amp;Table15[[#This Row],[IDENTICAL]]&amp;"
}")</f>
        <v/>
      </c>
    </row>
    <row r="893" spans="1:1" x14ac:dyDescent="0.25">
      <c r="A893" t="str">
        <f>IF(Table15[[#This Row],[IDENTICAL]]="","","@PART["&amp;Table15[[#This Row],[Name]]&amp;"]:FOR[xxxRP0]
{
    %identicalParts = "&amp;Table15[[#This Row],[IDENTICAL]]&amp;"
}")</f>
        <v/>
      </c>
    </row>
    <row r="894" spans="1:1" x14ac:dyDescent="0.25">
      <c r="A894" t="str">
        <f>IF(Table15[[#This Row],[IDENTICAL]]="","","@PART["&amp;Table15[[#This Row],[Name]]&amp;"]:FOR[xxxRP0]
{
    %identicalParts = "&amp;Table15[[#This Row],[IDENTICAL]]&amp;"
}")</f>
        <v/>
      </c>
    </row>
    <row r="895" spans="1:1" x14ac:dyDescent="0.25">
      <c r="A895" t="str">
        <f>IF(Table15[[#This Row],[IDENTICAL]]="","","@PART["&amp;Table15[[#This Row],[Name]]&amp;"]:FOR[xxxRP0]
{
    %identicalParts = "&amp;Table15[[#This Row],[IDENTICAL]]&amp;"
}")</f>
        <v/>
      </c>
    </row>
    <row r="896" spans="1:1" x14ac:dyDescent="0.25">
      <c r="A896" t="str">
        <f>IF(Table15[[#This Row],[IDENTICAL]]="","","@PART["&amp;Table15[[#This Row],[Name]]&amp;"]:FOR[xxxRP0]
{
    %identicalParts = "&amp;Table15[[#This Row],[IDENTICAL]]&amp;"
}")</f>
        <v/>
      </c>
    </row>
    <row r="897" spans="1:1" x14ac:dyDescent="0.25">
      <c r="A897" t="str">
        <f>IF(Table15[[#This Row],[IDENTICAL]]="","","@PART["&amp;Table15[[#This Row],[Name]]&amp;"]:FOR[xxxRP0]
{
    %identicalParts = "&amp;Table15[[#This Row],[IDENTICAL]]&amp;"
}")</f>
        <v/>
      </c>
    </row>
    <row r="898" spans="1:1" x14ac:dyDescent="0.25">
      <c r="A898" t="str">
        <f>IF(Table15[[#This Row],[IDENTICAL]]="","","@PART["&amp;Table15[[#This Row],[Name]]&amp;"]:FOR[xxxRP0]
{
    %identicalParts = "&amp;Table15[[#This Row],[IDENTICAL]]&amp;"
}")</f>
        <v/>
      </c>
    </row>
    <row r="899" spans="1:1" x14ac:dyDescent="0.25">
      <c r="A899" t="str">
        <f>IF(Table15[[#This Row],[IDENTICAL]]="","","@PART["&amp;Table15[[#This Row],[Name]]&amp;"]:FOR[xxxRP0]
{
    %identicalParts = "&amp;Table15[[#This Row],[IDENTICAL]]&amp;"
}")</f>
        <v/>
      </c>
    </row>
    <row r="900" spans="1:1" x14ac:dyDescent="0.25">
      <c r="A900" t="str">
        <f>IF(Table15[[#This Row],[IDENTICAL]]="","","@PART["&amp;Table15[[#This Row],[Name]]&amp;"]:FOR[xxxRP0]
{
    %identicalParts = "&amp;Table15[[#This Row],[IDENTICAL]]&amp;"
}")</f>
        <v/>
      </c>
    </row>
    <row r="901" spans="1:1" x14ac:dyDescent="0.25">
      <c r="A901" t="str">
        <f>IF(Table15[[#This Row],[IDENTICAL]]="","","@PART["&amp;Table15[[#This Row],[Name]]&amp;"]:FOR[xxxRP0]
{
    %identicalParts = "&amp;Table15[[#This Row],[IDENTICAL]]&amp;"
}")</f>
        <v/>
      </c>
    </row>
    <row r="902" spans="1:1" x14ac:dyDescent="0.25">
      <c r="A902" t="str">
        <f>IF(Table15[[#This Row],[IDENTICAL]]="","","@PART["&amp;Table15[[#This Row],[Name]]&amp;"]:FOR[xxxRP0]
{
    %identicalParts = "&amp;Table15[[#This Row],[IDENTICAL]]&amp;"
}")</f>
        <v/>
      </c>
    </row>
    <row r="903" spans="1:1" x14ac:dyDescent="0.25">
      <c r="A903" t="str">
        <f>IF(Table15[[#This Row],[IDENTICAL]]="","","@PART["&amp;Table15[[#This Row],[Name]]&amp;"]:FOR[xxxRP0]
{
    %identicalParts = "&amp;Table15[[#This Row],[IDENTICAL]]&amp;"
}")</f>
        <v/>
      </c>
    </row>
    <row r="904" spans="1:1" x14ac:dyDescent="0.25">
      <c r="A904" t="str">
        <f>IF(Table15[[#This Row],[IDENTICAL]]="","","@PART["&amp;Table15[[#This Row],[Name]]&amp;"]:FOR[xxxRP0]
{
    %identicalParts = "&amp;Table15[[#This Row],[IDENTICAL]]&amp;"
}")</f>
        <v/>
      </c>
    </row>
    <row r="905" spans="1:1" x14ac:dyDescent="0.25">
      <c r="A905" t="str">
        <f>IF(Table15[[#This Row],[IDENTICAL]]="","","@PART["&amp;Table15[[#This Row],[Name]]&amp;"]:FOR[xxxRP0]
{
    %identicalParts = "&amp;Table15[[#This Row],[IDENTICAL]]&amp;"
}")</f>
        <v/>
      </c>
    </row>
    <row r="906" spans="1:1" x14ac:dyDescent="0.25">
      <c r="A906" t="str">
        <f>IF(Table15[[#This Row],[IDENTICAL]]="","","@PART["&amp;Table15[[#This Row],[Name]]&amp;"]:FOR[xxxRP0]
{
    %identicalParts = "&amp;Table15[[#This Row],[IDENTICAL]]&amp;"
}")</f>
        <v/>
      </c>
    </row>
    <row r="907" spans="1:1" x14ac:dyDescent="0.25">
      <c r="A907" t="str">
        <f>IF(Table15[[#This Row],[IDENTICAL]]="","","@PART["&amp;Table15[[#This Row],[Name]]&amp;"]:FOR[xxxRP0]
{
    %identicalParts = "&amp;Table15[[#This Row],[IDENTICAL]]&amp;"
}")</f>
        <v/>
      </c>
    </row>
    <row r="908" spans="1:1" x14ac:dyDescent="0.25">
      <c r="A908" t="str">
        <f>IF(Table15[[#This Row],[IDENTICAL]]="","","@PART["&amp;Table15[[#This Row],[Name]]&amp;"]:FOR[xxxRP0]
{
    %identicalParts = "&amp;Table15[[#This Row],[IDENTICAL]]&amp;"
}")</f>
        <v/>
      </c>
    </row>
    <row r="909" spans="1:1" x14ac:dyDescent="0.25">
      <c r="A909" t="str">
        <f>IF(Table15[[#This Row],[IDENTICAL]]="","","@PART["&amp;Table15[[#This Row],[Name]]&amp;"]:FOR[xxxRP0]
{
    %identicalParts = "&amp;Table15[[#This Row],[IDENTICAL]]&amp;"
}")</f>
        <v/>
      </c>
    </row>
    <row r="910" spans="1:1" x14ac:dyDescent="0.25">
      <c r="A910" t="str">
        <f>IF(Table15[[#This Row],[IDENTICAL]]="","","@PART["&amp;Table15[[#This Row],[Name]]&amp;"]:FOR[xxxRP0]
{
    %identicalParts = "&amp;Table15[[#This Row],[IDENTICAL]]&amp;"
}")</f>
        <v/>
      </c>
    </row>
    <row r="911" spans="1:1" x14ac:dyDescent="0.25">
      <c r="A911" t="str">
        <f>IF(Table15[[#This Row],[IDENTICAL]]="","","@PART["&amp;Table15[[#This Row],[Name]]&amp;"]:FOR[xxxRP0]
{
    %identicalParts = "&amp;Table15[[#This Row],[IDENTICAL]]&amp;"
}")</f>
        <v/>
      </c>
    </row>
    <row r="912" spans="1:1" x14ac:dyDescent="0.25">
      <c r="A912" t="str">
        <f>IF(Table15[[#This Row],[IDENTICAL]]="","","@PART["&amp;Table15[[#This Row],[Name]]&amp;"]:FOR[xxxRP0]
{
    %identicalParts = "&amp;Table15[[#This Row],[IDENTICAL]]&amp;"
}")</f>
        <v/>
      </c>
    </row>
    <row r="913" spans="1:1" x14ac:dyDescent="0.25">
      <c r="A913" t="str">
        <f>IF(Table15[[#This Row],[IDENTICAL]]="","","@PART["&amp;Table15[[#This Row],[Name]]&amp;"]:FOR[xxxRP0]
{
    %identicalParts = "&amp;Table15[[#This Row],[IDENTICAL]]&amp;"
}")</f>
        <v/>
      </c>
    </row>
    <row r="914" spans="1:1" x14ac:dyDescent="0.25">
      <c r="A914" t="str">
        <f>IF(Table15[[#This Row],[IDENTICAL]]="","","@PART["&amp;Table15[[#This Row],[Name]]&amp;"]:FOR[xxxRP0]
{
    %identicalParts = "&amp;Table15[[#This Row],[IDENTICAL]]&amp;"
}")</f>
        <v/>
      </c>
    </row>
    <row r="915" spans="1:1" x14ac:dyDescent="0.25">
      <c r="A915" t="str">
        <f>IF(Table15[[#This Row],[IDENTICAL]]="","","@PART["&amp;Table15[[#This Row],[Name]]&amp;"]:FOR[xxxRP0]
{
    %identicalParts = "&amp;Table15[[#This Row],[IDENTICAL]]&amp;"
}")</f>
        <v/>
      </c>
    </row>
    <row r="916" spans="1:1" x14ac:dyDescent="0.25">
      <c r="A916" t="str">
        <f>IF(Table15[[#This Row],[IDENTICAL]]="","","@PART["&amp;Table15[[#This Row],[Name]]&amp;"]:FOR[xxxRP0]
{
    %identicalParts = "&amp;Table15[[#This Row],[IDENTICAL]]&amp;"
}")</f>
        <v/>
      </c>
    </row>
    <row r="917" spans="1:1" x14ac:dyDescent="0.25">
      <c r="A917" t="str">
        <f>IF(Table15[[#This Row],[IDENTICAL]]="","","@PART["&amp;Table15[[#This Row],[Name]]&amp;"]:FOR[xxxRP0]
{
    %identicalParts = "&amp;Table15[[#This Row],[IDENTICAL]]&amp;"
}")</f>
        <v/>
      </c>
    </row>
    <row r="918" spans="1:1" x14ac:dyDescent="0.25">
      <c r="A918" t="str">
        <f>IF(Table15[[#This Row],[IDENTICAL]]="","","@PART["&amp;Table15[[#This Row],[Name]]&amp;"]:FOR[xxxRP0]
{
    %identicalParts = "&amp;Table15[[#This Row],[IDENTICAL]]&amp;"
}")</f>
        <v/>
      </c>
    </row>
    <row r="919" spans="1:1" x14ac:dyDescent="0.25">
      <c r="A919" t="str">
        <f>IF(Table15[[#This Row],[IDENTICAL]]="","","@PART["&amp;Table15[[#This Row],[Name]]&amp;"]:FOR[xxxRP0]
{
    %identicalParts = "&amp;Table15[[#This Row],[IDENTICAL]]&amp;"
}")</f>
        <v/>
      </c>
    </row>
    <row r="920" spans="1:1" x14ac:dyDescent="0.25">
      <c r="A920" t="str">
        <f>IF(Table15[[#This Row],[IDENTICAL]]="","","@PART["&amp;Table15[[#This Row],[Name]]&amp;"]:FOR[xxxRP0]
{
    %identicalParts = "&amp;Table15[[#This Row],[IDENTICAL]]&amp;"
}")</f>
        <v/>
      </c>
    </row>
    <row r="921" spans="1:1" x14ac:dyDescent="0.25">
      <c r="A921" t="str">
        <f>IF(Table15[[#This Row],[IDENTICAL]]="","","@PART["&amp;Table15[[#This Row],[Name]]&amp;"]:FOR[xxxRP0]
{
    %identicalParts = "&amp;Table15[[#This Row],[IDENTICAL]]&amp;"
}")</f>
        <v/>
      </c>
    </row>
    <row r="922" spans="1:1" x14ac:dyDescent="0.25">
      <c r="A922" t="str">
        <f>IF(Table15[[#This Row],[IDENTICAL]]="","","@PART["&amp;Table15[[#This Row],[Name]]&amp;"]:FOR[xxxRP0]
{
    %identicalParts = "&amp;Table15[[#This Row],[IDENTICAL]]&amp;"
}")</f>
        <v/>
      </c>
    </row>
    <row r="923" spans="1:1" x14ac:dyDescent="0.25">
      <c r="A923" t="str">
        <f>IF(Table15[[#This Row],[IDENTICAL]]="","","@PART["&amp;Table15[[#This Row],[Name]]&amp;"]:FOR[xxxRP0]
{
    %identicalParts = "&amp;Table15[[#This Row],[IDENTICAL]]&amp;"
}")</f>
        <v/>
      </c>
    </row>
    <row r="924" spans="1:1" x14ac:dyDescent="0.25">
      <c r="A924" t="str">
        <f>IF(Table15[[#This Row],[IDENTICAL]]="","","@PART["&amp;Table15[[#This Row],[Name]]&amp;"]:FOR[xxxRP0]
{
    %identicalParts = "&amp;Table15[[#This Row],[IDENTICAL]]&amp;"
}")</f>
        <v>@PART[FASAE1]:FOR[xxxRP0]
{
    %identicalParts = FASAE1,SHIP_E1,RO-E1
}</v>
      </c>
    </row>
    <row r="925" spans="1:1" x14ac:dyDescent="0.25">
      <c r="A925" t="str">
        <f>IF(Table15[[#This Row],[IDENTICAL]]="","","@PART["&amp;Table15[[#This Row],[Name]]&amp;"]:FOR[xxxRP0]
{
    %identicalParts = "&amp;Table15[[#This Row],[IDENTICAL]]&amp;"
}")</f>
        <v>@PART[SHIP_E1]:FOR[xxxRP0]
{
    %identicalParts = FASAE1,SHIP_E1,RO-E1
}</v>
      </c>
    </row>
    <row r="926" spans="1:1" x14ac:dyDescent="0.25">
      <c r="A926" t="str">
        <f>IF(Table15[[#This Row],[IDENTICAL]]="","","@PART["&amp;Table15[[#This Row],[Name]]&amp;"]:FOR[xxxRP0]
{
    %identicalParts = "&amp;Table15[[#This Row],[IDENTICAL]]&amp;"
}")</f>
        <v>@PART[RO-E1]:FOR[xxxRP0]
{
    %identicalParts = FASAE1,SHIP_E1,RO-E1
}</v>
      </c>
    </row>
    <row r="927" spans="1:1" x14ac:dyDescent="0.25">
      <c r="A927" t="str">
        <f>IF(Table15[[#This Row],[IDENTICAL]]="","","@PART["&amp;Table15[[#This Row],[Name]]&amp;"]:FOR[xxxRP0]
{
    %identicalParts = "&amp;Table15[[#This Row],[IDENTICAL]]&amp;"
}")</f>
        <v/>
      </c>
    </row>
    <row r="928" spans="1:1" x14ac:dyDescent="0.25">
      <c r="A928" t="str">
        <f>IF(Table15[[#This Row],[IDENTICAL]]="","","@PART["&amp;Table15[[#This Row],[Name]]&amp;"]:FOR[xxxRP0]
{
    %identicalParts = "&amp;Table15[[#This Row],[IDENTICAL]]&amp;"
}")</f>
        <v/>
      </c>
    </row>
    <row r="929" spans="1:1" x14ac:dyDescent="0.25">
      <c r="A929" t="str">
        <f>IF(Table15[[#This Row],[IDENTICAL]]="","","@PART["&amp;Table15[[#This Row],[Name]]&amp;"]:FOR[xxxRP0]
{
    %identicalParts = "&amp;Table15[[#This Row],[IDENTICAL]]&amp;"
}")</f>
        <v/>
      </c>
    </row>
    <row r="930" spans="1:1" x14ac:dyDescent="0.25">
      <c r="A930" t="str">
        <f>IF(Table15[[#This Row],[IDENTICAL]]="","","@PART["&amp;Table15[[#This Row],[Name]]&amp;"]:FOR[xxxRP0]
{
    %identicalParts = "&amp;Table15[[#This Row],[IDENTICAL]]&amp;"
}")</f>
        <v>@PART[KWsrbGlobeX5]:FOR[xxxRP0]
{
    %identicalParts = KWsrbGlobeX5,RSBengineArianeVSRB
}</v>
      </c>
    </row>
    <row r="931" spans="1:1" x14ac:dyDescent="0.25">
      <c r="A931" t="str">
        <f>IF(Table15[[#This Row],[IDENTICAL]]="","","@PART["&amp;Table15[[#This Row],[Name]]&amp;"]:FOR[xxxRP0]
{
    %identicalParts = "&amp;Table15[[#This Row],[IDENTICAL]]&amp;"
}")</f>
        <v/>
      </c>
    </row>
    <row r="932" spans="1:1" x14ac:dyDescent="0.25">
      <c r="A932" t="str">
        <f>IF(Table15[[#This Row],[IDENTICAL]]="","","@PART["&amp;Table15[[#This Row],[Name]]&amp;"]:FOR[xxxRP0]
{
    %identicalParts = "&amp;Table15[[#This Row],[IDENTICAL]]&amp;"
}")</f>
        <v/>
      </c>
    </row>
    <row r="933" spans="1:1" x14ac:dyDescent="0.25">
      <c r="A933" t="str">
        <f>IF(Table15[[#This Row],[IDENTICAL]]="","","@PART["&amp;Table15[[#This Row],[Name]]&amp;"]:FOR[xxxRP0]
{
    %identicalParts = "&amp;Table15[[#This Row],[IDENTICAL]]&amp;"
}")</f>
        <v/>
      </c>
    </row>
    <row r="934" spans="1:1" x14ac:dyDescent="0.25">
      <c r="A934" t="str">
        <f>IF(Table15[[#This Row],[IDENTICAL]]="","","@PART["&amp;Table15[[#This Row],[Name]]&amp;"]:FOR[xxxRP0]
{
    %identicalParts = "&amp;Table15[[#This Row],[IDENTICAL]]&amp;"
}")</f>
        <v/>
      </c>
    </row>
    <row r="935" spans="1:1" x14ac:dyDescent="0.25">
      <c r="A935" t="str">
        <f>IF(Table15[[#This Row],[IDENTICAL]]="","","@PART["&amp;Table15[[#This Row],[Name]]&amp;"]:FOR[xxxRP0]
{
    %identicalParts = "&amp;Table15[[#This Row],[IDENTICAL]]&amp;"
}")</f>
        <v/>
      </c>
    </row>
    <row r="936" spans="1:1" x14ac:dyDescent="0.25">
      <c r="A936" t="str">
        <f>IF(Table15[[#This Row],[IDENTICAL]]="","","@PART["&amp;Table15[[#This Row],[Name]]&amp;"]:FOR[xxxRP0]
{
    %identicalParts = "&amp;Table15[[#This Row],[IDENTICAL]]&amp;"
}")</f>
        <v/>
      </c>
    </row>
    <row r="937" spans="1:1" x14ac:dyDescent="0.25">
      <c r="A937" t="str">
        <f>IF(Table15[[#This Row],[IDENTICAL]]="","","@PART["&amp;Table15[[#This Row],[Name]]&amp;"]:FOR[xxxRP0]
{
    %identicalParts = "&amp;Table15[[#This Row],[IDENTICAL]]&amp;"
}")</f>
        <v/>
      </c>
    </row>
    <row r="938" spans="1:1" x14ac:dyDescent="0.25">
      <c r="A938" t="str">
        <f>IF(Table15[[#This Row],[IDENTICAL]]="","","@PART["&amp;Table15[[#This Row],[Name]]&amp;"]:FOR[xxxRP0]
{
    %identicalParts = "&amp;Table15[[#This Row],[IDENTICAL]]&amp;"
}")</f>
        <v/>
      </c>
    </row>
    <row r="939" spans="1:1" x14ac:dyDescent="0.25">
      <c r="A939" t="str">
        <f>IF(Table15[[#This Row],[IDENTICAL]]="","","@PART["&amp;Table15[[#This Row],[Name]]&amp;"]:FOR[xxxRP0]
{
    %identicalParts = "&amp;Table15[[#This Row],[IDENTICAL]]&amp;"
}")</f>
        <v/>
      </c>
    </row>
    <row r="940" spans="1:1" x14ac:dyDescent="0.25">
      <c r="A940" t="str">
        <f>IF(Table15[[#This Row],[IDENTICAL]]="","","@PART["&amp;Table15[[#This Row],[Name]]&amp;"]:FOR[xxxRP0]
{
    %identicalParts = "&amp;Table15[[#This Row],[IDENTICAL]]&amp;"
}")</f>
        <v/>
      </c>
    </row>
    <row r="941" spans="1:1" x14ac:dyDescent="0.25">
      <c r="A941" t="str">
        <f>IF(Table15[[#This Row],[IDENTICAL]]="","","@PART["&amp;Table15[[#This Row],[Name]]&amp;"]:FOR[xxxRP0]
{
    %identicalParts = "&amp;Table15[[#This Row],[IDENTICAL]]&amp;"
}")</f>
        <v/>
      </c>
    </row>
    <row r="942" spans="1:1" x14ac:dyDescent="0.25">
      <c r="A942" t="str">
        <f>IF(Table15[[#This Row],[IDENTICAL]]="","","@PART["&amp;Table15[[#This Row],[Name]]&amp;"]:FOR[xxxRP0]
{
    %identicalParts = "&amp;Table15[[#This Row],[IDENTICAL]]&amp;"
}")</f>
        <v/>
      </c>
    </row>
    <row r="943" spans="1:1" x14ac:dyDescent="0.25">
      <c r="A943" t="str">
        <f>IF(Table15[[#This Row],[IDENTICAL]]="","","@PART["&amp;Table15[[#This Row],[Name]]&amp;"]:FOR[xxxRP0]
{
    %identicalParts = "&amp;Table15[[#This Row],[IDENTICAL]]&amp;"
}")</f>
        <v/>
      </c>
    </row>
    <row r="944" spans="1:1" x14ac:dyDescent="0.25">
      <c r="A944" t="str">
        <f>IF(Table15[[#This Row],[IDENTICAL]]="","","@PART["&amp;Table15[[#This Row],[Name]]&amp;"]:FOR[xxxRP0]
{
    %identicalParts = "&amp;Table15[[#This Row],[IDENTICAL]]&amp;"
}")</f>
        <v/>
      </c>
    </row>
    <row r="945" spans="1:1" x14ac:dyDescent="0.25">
      <c r="A945" t="str">
        <f>IF(Table15[[#This Row],[IDENTICAL]]="","","@PART["&amp;Table15[[#This Row],[Name]]&amp;"]:FOR[xxxRP0]
{
    %identicalParts = "&amp;Table15[[#This Row],[IDENTICAL]]&amp;"
}")</f>
        <v/>
      </c>
    </row>
    <row r="946" spans="1:1" x14ac:dyDescent="0.25">
      <c r="A946" t="str">
        <f>IF(Table15[[#This Row],[IDENTICAL]]="","","@PART["&amp;Table15[[#This Row],[Name]]&amp;"]:FOR[xxxRP0]
{
    %identicalParts = "&amp;Table15[[#This Row],[IDENTICAL]]&amp;"
}")</f>
        <v/>
      </c>
    </row>
    <row r="947" spans="1:1" x14ac:dyDescent="0.25">
      <c r="A947" t="str">
        <f>IF(Table15[[#This Row],[IDENTICAL]]="","","@PART["&amp;Table15[[#This Row],[Name]]&amp;"]:FOR[xxxRP0]
{
    %identicalParts = "&amp;Table15[[#This Row],[IDENTICAL]]&amp;"
}")</f>
        <v/>
      </c>
    </row>
    <row r="948" spans="1:1" x14ac:dyDescent="0.25">
      <c r="A948" t="str">
        <f>IF(Table15[[#This Row],[IDENTICAL]]="","","@PART["&amp;Table15[[#This Row],[Name]]&amp;"]:FOR[xxxRP0]
{
    %identicalParts = "&amp;Table15[[#This Row],[IDENTICAL]]&amp;"
}")</f>
        <v/>
      </c>
    </row>
    <row r="949" spans="1:1" x14ac:dyDescent="0.25">
      <c r="A949" t="str">
        <f>IF(Table15[[#This Row],[IDENTICAL]]="","","@PART["&amp;Table15[[#This Row],[Name]]&amp;"]:FOR[xxxRP0]
{
    %identicalParts = "&amp;Table15[[#This Row],[IDENTICAL]]&amp;"
}")</f>
        <v/>
      </c>
    </row>
    <row r="950" spans="1:1" x14ac:dyDescent="0.25">
      <c r="A950" t="str">
        <f>IF(Table15[[#This Row],[IDENTICAL]]="","","@PART["&amp;Table15[[#This Row],[Name]]&amp;"]:FOR[xxxRP0]
{
    %identicalParts = "&amp;Table15[[#This Row],[IDENTICAL]]&amp;"
}")</f>
        <v/>
      </c>
    </row>
    <row r="951" spans="1:1" x14ac:dyDescent="0.25">
      <c r="A951" t="str">
        <f>IF(Table15[[#This Row],[IDENTICAL]]="","","@PART["&amp;Table15[[#This Row],[Name]]&amp;"]:FOR[xxxRP0]
{
    %identicalParts = "&amp;Table15[[#This Row],[IDENTICAL]]&amp;"
}")</f>
        <v/>
      </c>
    </row>
    <row r="952" spans="1:1" x14ac:dyDescent="0.25">
      <c r="A952" t="str">
        <f>IF(Table15[[#This Row],[IDENTICAL]]="","","@PART["&amp;Table15[[#This Row],[Name]]&amp;"]:FOR[xxxRP0]
{
    %identicalParts = "&amp;Table15[[#This Row],[IDENTICAL]]&amp;"
}")</f>
        <v/>
      </c>
    </row>
    <row r="953" spans="1:1" x14ac:dyDescent="0.25">
      <c r="A953" t="str">
        <f>IF(Table15[[#This Row],[IDENTICAL]]="","","@PART["&amp;Table15[[#This Row],[Name]]&amp;"]:FOR[xxxRP0]
{
    %identicalParts = "&amp;Table15[[#This Row],[IDENTICAL]]&amp;"
}")</f>
        <v/>
      </c>
    </row>
    <row r="954" spans="1:1" x14ac:dyDescent="0.25">
      <c r="A954" t="str">
        <f>IF(Table15[[#This Row],[IDENTICAL]]="","","@PART["&amp;Table15[[#This Row],[Name]]&amp;"]:FOR[xxxRP0]
{
    %identicalParts = "&amp;Table15[[#This Row],[IDENTICAL]]&amp;"
}")</f>
        <v/>
      </c>
    </row>
    <row r="955" spans="1:1" x14ac:dyDescent="0.25">
      <c r="A955" t="str">
        <f>IF(Table15[[#This Row],[IDENTICAL]]="","","@PART["&amp;Table15[[#This Row],[Name]]&amp;"]:FOR[xxxRP0]
{
    %identicalParts = "&amp;Table15[[#This Row],[IDENTICAL]]&amp;"
}")</f>
        <v/>
      </c>
    </row>
    <row r="956" spans="1:1" x14ac:dyDescent="0.25">
      <c r="A956" t="str">
        <f>IF(Table15[[#This Row],[IDENTICAL]]="","","@PART["&amp;Table15[[#This Row],[Name]]&amp;"]:FOR[xxxRP0]
{
    %identicalParts = "&amp;Table15[[#This Row],[IDENTICAL]]&amp;"
}")</f>
        <v/>
      </c>
    </row>
    <row r="957" spans="1:1" x14ac:dyDescent="0.25">
      <c r="A957" t="str">
        <f>IF(Table15[[#This Row],[IDENTICAL]]="","","@PART["&amp;Table15[[#This Row],[Name]]&amp;"]:FOR[xxxRP0]
{
    %identicalParts = "&amp;Table15[[#This Row],[IDENTICAL]]&amp;"
}")</f>
        <v/>
      </c>
    </row>
    <row r="958" spans="1:1" x14ac:dyDescent="0.25">
      <c r="A958" t="str">
        <f>IF(Table15[[#This Row],[IDENTICAL]]="","","@PART["&amp;Table15[[#This Row],[Name]]&amp;"]:FOR[xxxRP0]
{
    %identicalParts = "&amp;Table15[[#This Row],[IDENTICAL]]&amp;"
}")</f>
        <v/>
      </c>
    </row>
    <row r="959" spans="1:1" x14ac:dyDescent="0.25">
      <c r="A959" t="str">
        <f>IF(Table15[[#This Row],[IDENTICAL]]="","","@PART["&amp;Table15[[#This Row],[Name]]&amp;"]:FOR[xxxRP0]
{
    %identicalParts = "&amp;Table15[[#This Row],[IDENTICAL]]&amp;"
}")</f>
        <v/>
      </c>
    </row>
    <row r="960" spans="1:1" x14ac:dyDescent="0.25">
      <c r="A960" t="str">
        <f>IF(Table15[[#This Row],[IDENTICAL]]="","","@PART["&amp;Table15[[#This Row],[Name]]&amp;"]:FOR[xxxRP0]
{
    %identicalParts = "&amp;Table15[[#This Row],[IDENTICAL]]&amp;"
}")</f>
        <v/>
      </c>
    </row>
    <row r="961" spans="1:1" x14ac:dyDescent="0.25">
      <c r="A961" t="str">
        <f>IF(Table15[[#This Row],[IDENTICAL]]="","","@PART["&amp;Table15[[#This Row],[Name]]&amp;"]:FOR[xxxRP0]
{
    %identicalParts = "&amp;Table15[[#This Row],[IDENTICAL]]&amp;"
}")</f>
        <v/>
      </c>
    </row>
    <row r="962" spans="1:1" x14ac:dyDescent="0.25">
      <c r="A962" t="str">
        <f>IF(Table15[[#This Row],[IDENTICAL]]="","","@PART["&amp;Table15[[#This Row],[Name]]&amp;"]:FOR[xxxRP0]
{
    %identicalParts = "&amp;Table15[[#This Row],[IDENTICAL]]&amp;"
}")</f>
        <v/>
      </c>
    </row>
    <row r="963" spans="1:1" x14ac:dyDescent="0.25">
      <c r="A963" t="str">
        <f>IF(Table15[[#This Row],[IDENTICAL]]="","","@PART["&amp;Table15[[#This Row],[Name]]&amp;"]:FOR[xxxRP0]
{
    %identicalParts = "&amp;Table15[[#This Row],[IDENTICAL]]&amp;"
}")</f>
        <v/>
      </c>
    </row>
    <row r="964" spans="1:1" x14ac:dyDescent="0.25">
      <c r="A964" t="str">
        <f>IF(Table15[[#This Row],[IDENTICAL]]="","","@PART["&amp;Table15[[#This Row],[Name]]&amp;"]:FOR[xxxRP0]
{
    %identicalParts = "&amp;Table15[[#This Row],[IDENTICAL]]&amp;"
}")</f>
        <v/>
      </c>
    </row>
    <row r="965" spans="1:1" x14ac:dyDescent="0.25">
      <c r="A965" t="str">
        <f>IF(Table15[[#This Row],[IDENTICAL]]="","","@PART["&amp;Table15[[#This Row],[Name]]&amp;"]:FOR[xxxRP0]
{
    %identicalParts = "&amp;Table15[[#This Row],[IDENTICAL]]&amp;"
}")</f>
        <v/>
      </c>
    </row>
    <row r="966" spans="1:1" x14ac:dyDescent="0.25">
      <c r="A966" t="str">
        <f>IF(Table15[[#This Row],[IDENTICAL]]="","","@PART["&amp;Table15[[#This Row],[Name]]&amp;"]:FOR[xxxRP0]
{
    %identicalParts = "&amp;Table15[[#This Row],[IDENTICAL]]&amp;"
}")</f>
        <v/>
      </c>
    </row>
    <row r="967" spans="1:1" x14ac:dyDescent="0.25">
      <c r="A967" t="str">
        <f>IF(Table15[[#This Row],[IDENTICAL]]="","","@PART["&amp;Table15[[#This Row],[Name]]&amp;"]:FOR[xxxRP0]
{
    %identicalParts = "&amp;Table15[[#This Row],[IDENTICAL]]&amp;"
}")</f>
        <v/>
      </c>
    </row>
    <row r="968" spans="1:1" x14ac:dyDescent="0.25">
      <c r="A968" t="str">
        <f>IF(Table15[[#This Row],[IDENTICAL]]="","","@PART["&amp;Table15[[#This Row],[Name]]&amp;"]:FOR[xxxRP0]
{
    %identicalParts = "&amp;Table15[[#This Row],[IDENTICAL]]&amp;"
}")</f>
        <v/>
      </c>
    </row>
    <row r="969" spans="1:1" x14ac:dyDescent="0.25">
      <c r="A969" t="str">
        <f>IF(Table15[[#This Row],[IDENTICAL]]="","","@PART["&amp;Table15[[#This Row],[Name]]&amp;"]:FOR[xxxRP0]
{
    %identicalParts = "&amp;Table15[[#This Row],[IDENTICAL]]&amp;"
}")</f>
        <v/>
      </c>
    </row>
    <row r="970" spans="1:1" x14ac:dyDescent="0.25">
      <c r="A970" t="str">
        <f>IF(Table15[[#This Row],[IDENTICAL]]="","","@PART["&amp;Table15[[#This Row],[Name]]&amp;"]:FOR[xxxRP0]
{
    %identicalParts = "&amp;Table15[[#This Row],[IDENTICAL]]&amp;"
}")</f>
        <v/>
      </c>
    </row>
    <row r="971" spans="1:1" x14ac:dyDescent="0.25">
      <c r="A971" t="str">
        <f>IF(Table15[[#This Row],[IDENTICAL]]="","","@PART["&amp;Table15[[#This Row],[Name]]&amp;"]:FOR[xxxRP0]
{
    %identicalParts = "&amp;Table15[[#This Row],[IDENTICAL]]&amp;"
}")</f>
        <v/>
      </c>
    </row>
    <row r="972" spans="1:1" x14ac:dyDescent="0.25">
      <c r="A972" t="str">
        <f>IF(Table15[[#This Row],[IDENTICAL]]="","","@PART["&amp;Table15[[#This Row],[Name]]&amp;"]:FOR[xxxRP0]
{
    %identicalParts = "&amp;Table15[[#This Row],[IDENTICAL]]&amp;"
}")</f>
        <v/>
      </c>
    </row>
    <row r="973" spans="1:1" x14ac:dyDescent="0.25">
      <c r="A973" t="str">
        <f>IF(Table15[[#This Row],[IDENTICAL]]="","","@PART["&amp;Table15[[#This Row],[Name]]&amp;"]:FOR[xxxRP0]
{
    %identicalParts = "&amp;Table15[[#This Row],[IDENTICAL]]&amp;"
}")</f>
        <v/>
      </c>
    </row>
    <row r="974" spans="1:1" x14ac:dyDescent="0.25">
      <c r="A974" t="str">
        <f>IF(Table15[[#This Row],[IDENTICAL]]="","","@PART["&amp;Table15[[#This Row],[Name]]&amp;"]:FOR[xxxRP0]
{
    %identicalParts = "&amp;Table15[[#This Row],[IDENTICAL]]&amp;"
}")</f>
        <v/>
      </c>
    </row>
    <row r="975" spans="1:1" x14ac:dyDescent="0.25">
      <c r="A975" t="str">
        <f>IF(Table15[[#This Row],[IDENTICAL]]="","","@PART["&amp;Table15[[#This Row],[Name]]&amp;"]:FOR[xxxRP0]
{
    %identicalParts = "&amp;Table15[[#This Row],[IDENTICAL]]&amp;"
}")</f>
        <v/>
      </c>
    </row>
    <row r="976" spans="1:1" x14ac:dyDescent="0.25">
      <c r="A976" t="str">
        <f>IF(Table15[[#This Row],[IDENTICAL]]="","","@PART["&amp;Table15[[#This Row],[Name]]&amp;"]:FOR[xxxRP0]
{
    %identicalParts = "&amp;Table15[[#This Row],[IDENTICAL]]&amp;"
}")</f>
        <v/>
      </c>
    </row>
    <row r="977" spans="1:1" x14ac:dyDescent="0.25">
      <c r="A977" t="str">
        <f>IF(Table15[[#This Row],[IDENTICAL]]="","","@PART["&amp;Table15[[#This Row],[Name]]&amp;"]:FOR[xxxRP0]
{
    %identicalParts = "&amp;Table15[[#This Row],[IDENTICAL]]&amp;"
}")</f>
        <v/>
      </c>
    </row>
    <row r="978" spans="1:1" x14ac:dyDescent="0.25">
      <c r="A978" t="str">
        <f>IF(Table15[[#This Row],[IDENTICAL]]="","","@PART["&amp;Table15[[#This Row],[Name]]&amp;"]:FOR[xxxRP0]
{
    %identicalParts = "&amp;Table15[[#This Row],[IDENTICAL]]&amp;"
}")</f>
        <v/>
      </c>
    </row>
    <row r="979" spans="1:1" x14ac:dyDescent="0.25">
      <c r="A979" t="str">
        <f>IF(Table15[[#This Row],[IDENTICAL]]="","","@PART["&amp;Table15[[#This Row],[Name]]&amp;"]:FOR[xxxRP0]
{
    %identicalParts = "&amp;Table15[[#This Row],[IDENTICAL]]&amp;"
}")</f>
        <v/>
      </c>
    </row>
    <row r="980" spans="1:1" x14ac:dyDescent="0.25">
      <c r="A980" t="str">
        <f>IF(Table15[[#This Row],[IDENTICAL]]="","","@PART["&amp;Table15[[#This Row],[Name]]&amp;"]:FOR[xxxRP0]
{
    %identicalParts = "&amp;Table15[[#This Row],[IDENTICAL]]&amp;"
}")</f>
        <v/>
      </c>
    </row>
    <row r="981" spans="1:1" x14ac:dyDescent="0.25">
      <c r="A981" t="str">
        <f>IF(Table15[[#This Row],[IDENTICAL]]="","","@PART["&amp;Table15[[#This Row],[Name]]&amp;"]:FOR[xxxRP0]
{
    %identicalParts = "&amp;Table15[[#This Row],[IDENTICAL]]&amp;"
}")</f>
        <v/>
      </c>
    </row>
    <row r="982" spans="1:1" x14ac:dyDescent="0.25">
      <c r="A982" t="str">
        <f>IF(Table15[[#This Row],[IDENTICAL]]="","","@PART["&amp;Table15[[#This Row],[Name]]&amp;"]:FOR[xxxRP0]
{
    %identicalParts = "&amp;Table15[[#This Row],[IDENTICAL]]&amp;"
}")</f>
        <v/>
      </c>
    </row>
    <row r="983" spans="1:1" x14ac:dyDescent="0.25">
      <c r="A983" t="str">
        <f>IF(Table15[[#This Row],[IDENTICAL]]="","","@PART["&amp;Table15[[#This Row],[Name]]&amp;"]:FOR[xxxRP0]
{
    %identicalParts = "&amp;Table15[[#This Row],[IDENTICAL]]&amp;"
}")</f>
        <v/>
      </c>
    </row>
    <row r="984" spans="1:1" x14ac:dyDescent="0.25">
      <c r="A984" t="str">
        <f>IF(Table15[[#This Row],[IDENTICAL]]="","","@PART["&amp;Table15[[#This Row],[Name]]&amp;"]:FOR[xxxRP0]
{
    %identicalParts = "&amp;Table15[[#This Row],[IDENTICAL]]&amp;"
}")</f>
        <v/>
      </c>
    </row>
    <row r="985" spans="1:1" x14ac:dyDescent="0.25">
      <c r="A985" t="str">
        <f>IF(Table15[[#This Row],[IDENTICAL]]="","","@PART["&amp;Table15[[#This Row],[Name]]&amp;"]:FOR[xxxRP0]
{
    %identicalParts = "&amp;Table15[[#This Row],[IDENTICAL]]&amp;"
}")</f>
        <v/>
      </c>
    </row>
    <row r="986" spans="1:1" x14ac:dyDescent="0.25">
      <c r="A986" t="str">
        <f>IF(Table15[[#This Row],[IDENTICAL]]="","","@PART["&amp;Table15[[#This Row],[Name]]&amp;"]:FOR[xxxRP0]
{
    %identicalParts = "&amp;Table15[[#This Row],[IDENTICAL]]&amp;"
}")</f>
        <v/>
      </c>
    </row>
    <row r="987" spans="1:1" x14ac:dyDescent="0.25">
      <c r="A987" t="str">
        <f>IF(Table15[[#This Row],[IDENTICAL]]="","","@PART["&amp;Table15[[#This Row],[Name]]&amp;"]:FOR[xxxRP0]
{
    %identicalParts = "&amp;Table15[[#This Row],[IDENTICAL]]&amp;"
}")</f>
        <v>@PART[FASAExplorerProbe]:FOR[xxxRP0]
{
    %identicalParts = bluedog_Explorer1,FASAExplorerProbe
}</v>
      </c>
    </row>
    <row r="988" spans="1:1" x14ac:dyDescent="0.25">
      <c r="A988" t="str">
        <f>IF(Table15[[#This Row],[IDENTICAL]]="","","@PART["&amp;Table15[[#This Row],[Name]]&amp;"]:FOR[xxxRP0]
{
    %identicalParts = "&amp;Table15[[#This Row],[IDENTICAL]]&amp;"
}")</f>
        <v>@PART[bluedog_Explorer1]:FOR[xxxRP0]
{
    %identicalParts = bluedog_Explorer1,FASAExplorerProbe
}</v>
      </c>
    </row>
    <row r="989" spans="1:1" x14ac:dyDescent="0.25">
      <c r="A989" t="str">
        <f>IF(Table15[[#This Row],[IDENTICAL]]="","","@PART["&amp;Table15[[#This Row],[Name]]&amp;"]:FOR[xxxRP0]
{
    %identicalParts = "&amp;Table15[[#This Row],[IDENTICAL]]&amp;"
}")</f>
        <v/>
      </c>
    </row>
    <row r="990" spans="1:1" x14ac:dyDescent="0.25">
      <c r="A990" t="str">
        <f>IF(Table15[[#This Row],[IDENTICAL]]="","","@PART["&amp;Table15[[#This Row],[Name]]&amp;"]:FOR[xxxRP0]
{
    %identicalParts = "&amp;Table15[[#This Row],[IDENTICAL]]&amp;"
}")</f>
        <v/>
      </c>
    </row>
    <row r="991" spans="1:1" x14ac:dyDescent="0.25">
      <c r="A991" t="str">
        <f>IF(Table15[[#This Row],[IDENTICAL]]="","","@PART["&amp;Table15[[#This Row],[Name]]&amp;"]:FOR[xxxRP0]
{
    %identicalParts = "&amp;Table15[[#This Row],[IDENTICAL]]&amp;"
}")</f>
        <v>@PART[mm_shield1]:FOR[xxxRP0]
{
    %identicalParts = mm_shield1,mm_shield2
}</v>
      </c>
    </row>
    <row r="992" spans="1:1" x14ac:dyDescent="0.25">
      <c r="A992" t="str">
        <f>IF(Table15[[#This Row],[IDENTICAL]]="","","@PART["&amp;Table15[[#This Row],[Name]]&amp;"]:FOR[xxxRP0]
{
    %identicalParts = "&amp;Table15[[#This Row],[IDENTICAL]]&amp;"
}")</f>
        <v/>
      </c>
    </row>
    <row r="993" spans="1:1" x14ac:dyDescent="0.25">
      <c r="A993" t="str">
        <f>IF(Table15[[#This Row],[IDENTICAL]]="","","@PART["&amp;Table15[[#This Row],[Name]]&amp;"]:FOR[xxxRP0]
{
    %identicalParts = "&amp;Table15[[#This Row],[IDENTICAL]]&amp;"
}")</f>
        <v/>
      </c>
    </row>
    <row r="994" spans="1:1" x14ac:dyDescent="0.25">
      <c r="A994" t="str">
        <f>IF(Table15[[#This Row],[IDENTICAL]]="","","@PART["&amp;Table15[[#This Row],[Name]]&amp;"]:FOR[xxxRP0]
{
    %identicalParts = "&amp;Table15[[#This Row],[IDENTICAL]]&amp;"
}")</f>
        <v/>
      </c>
    </row>
    <row r="995" spans="1:1" x14ac:dyDescent="0.25">
      <c r="A995" t="str">
        <f>IF(Table15[[#This Row],[IDENTICAL]]="","","@PART["&amp;Table15[[#This Row],[Name]]&amp;"]:FOR[xxxRP0]
{
    %identicalParts = "&amp;Table15[[#This Row],[IDENTICAL]]&amp;"
}")</f>
        <v/>
      </c>
    </row>
    <row r="996" spans="1:1" x14ac:dyDescent="0.25">
      <c r="A996" t="str">
        <f>IF(Table15[[#This Row],[IDENTICAL]]="","","@PART["&amp;Table15[[#This Row],[Name]]&amp;"]:FOR[xxxRP0]
{
    %identicalParts = "&amp;Table15[[#This Row],[IDENTICAL]]&amp;"
}")</f>
        <v/>
      </c>
    </row>
    <row r="997" spans="1:1" x14ac:dyDescent="0.25">
      <c r="A997" t="str">
        <f>IF(Table15[[#This Row],[IDENTICAL]]="","","@PART["&amp;Table15[[#This Row],[Name]]&amp;"]:FOR[xxxRP0]
{
    %identicalParts = "&amp;Table15[[#This Row],[IDENTICAL]]&amp;"
}")</f>
        <v>@PART[FASAApolloLFEF1]:FOR[xxxRP0]
{
    %identicalParts = FASAApolloLFEF1,KW5mengineGriffonC,RSBengineF1,Size3AdvancedEngine,SSTU-SC-ENG-F1,SSTU-SC-ENG-F1x5
}</v>
      </c>
    </row>
    <row r="998" spans="1:1" x14ac:dyDescent="0.25">
      <c r="A998" t="str">
        <f>IF(Table15[[#This Row],[IDENTICAL]]="","","@PART["&amp;Table15[[#This Row],[Name]]&amp;"]:FOR[xxxRP0]
{
    %identicalParts = "&amp;Table15[[#This Row],[IDENTICAL]]&amp;"
}")</f>
        <v>@PART[KW5mengineGriffonC]:FOR[xxxRP0]
{
    %identicalParts = FASAApolloLFEF1,KW5mengineGriffonC,RSBengineF1,Size3AdvancedEngine,SSTU-SC-ENG-F1,SSTU-SC-ENG-F1x5
}</v>
      </c>
    </row>
    <row r="999" spans="1:1" x14ac:dyDescent="0.25">
      <c r="A999" t="str">
        <f>IF(Table15[[#This Row],[IDENTICAL]]="","","@PART["&amp;Table15[[#This Row],[Name]]&amp;"]:FOR[xxxRP0]
{
    %identicalParts = "&amp;Table15[[#This Row],[IDENTICAL]]&amp;"
}")</f>
        <v>@PART[RSBengineF1]:FOR[xxxRP0]
{
    %identicalParts = FASAApolloLFEF1,KW5mengineGriffonC,RSBengineF1,Size3AdvancedEngine,SSTU-SC-ENG-F1,SSTU-SC-ENG-F1x5
}</v>
      </c>
    </row>
    <row r="1000" spans="1:1" x14ac:dyDescent="0.25">
      <c r="A1000" t="str">
        <f>IF(Table15[[#This Row],[IDENTICAL]]="","","@PART["&amp;Table15[[#This Row],[Name]]&amp;"]:FOR[xxxRP0]
{
    %identicalParts = "&amp;Table15[[#This Row],[IDENTICAL]]&amp;"
}")</f>
        <v>@PART[Size3AdvancedEngine]:FOR[xxxRP0]
{
    %identicalParts = FASAApolloLFEF1,KW5mengineGriffonC,RSBengineF1,Size3AdvancedEngine,SSTU-SC-ENG-F1,SSTU-SC-ENG-F1x5
}</v>
      </c>
    </row>
    <row r="1001" spans="1:1" x14ac:dyDescent="0.25">
      <c r="A1001" t="str">
        <f>IF(Table15[[#This Row],[IDENTICAL]]="","","@PART["&amp;Table15[[#This Row],[Name]]&amp;"]:FOR[xxxRP0]
{
    %identicalParts = "&amp;Table15[[#This Row],[IDENTICAL]]&amp;"
}")</f>
        <v/>
      </c>
    </row>
    <row r="1002" spans="1:1" x14ac:dyDescent="0.25">
      <c r="A1002" t="str">
        <f>IF(Table15[[#This Row],[IDENTICAL]]="","","@PART["&amp;Table15[[#This Row],[Name]]&amp;"]:FOR[xxxRP0]
{
    %identicalParts = "&amp;Table15[[#This Row],[IDENTICAL]]&amp;"
}")</f>
        <v/>
      </c>
    </row>
    <row r="1003" spans="1:1" x14ac:dyDescent="0.25">
      <c r="A1003" t="str">
        <f>IF(Table15[[#This Row],[IDENTICAL]]="","","@PART["&amp;Table15[[#This Row],[Name]]&amp;"]:FOR[xxxRP0]
{
    %identicalParts = "&amp;Table15[[#This Row],[IDENTICAL]]&amp;"
}")</f>
        <v/>
      </c>
    </row>
    <row r="1004" spans="1:1" x14ac:dyDescent="0.25">
      <c r="A1004" t="str">
        <f>IF(Table15[[#This Row],[IDENTICAL]]="","","@PART["&amp;Table15[[#This Row],[Name]]&amp;"]:FOR[xxxRP0]
{
    %identicalParts = "&amp;Table15[[#This Row],[IDENTICAL]]&amp;"
}")</f>
        <v/>
      </c>
    </row>
    <row r="1005" spans="1:1" x14ac:dyDescent="0.25">
      <c r="A1005" t="str">
        <f>IF(Table15[[#This Row],[IDENTICAL]]="","","@PART["&amp;Table15[[#This Row],[Name]]&amp;"]:FOR[xxxRP0]
{
    %identicalParts = "&amp;Table15[[#This Row],[IDENTICAL]]&amp;"
}")</f>
        <v/>
      </c>
    </row>
    <row r="1006" spans="1:1" x14ac:dyDescent="0.25">
      <c r="A1006" t="str">
        <f>IF(Table15[[#This Row],[IDENTICAL]]="","","@PART["&amp;Table15[[#This Row],[Name]]&amp;"]:FOR[xxxRP0]
{
    %identicalParts = "&amp;Table15[[#This Row],[IDENTICAL]]&amp;"
}")</f>
        <v/>
      </c>
    </row>
    <row r="1007" spans="1:1" x14ac:dyDescent="0.25">
      <c r="A1007" t="str">
        <f>IF(Table15[[#This Row],[IDENTICAL]]="","","@PART["&amp;Table15[[#This Row],[Name]]&amp;"]:FOR[xxxRP0]
{
    %identicalParts = "&amp;Table15[[#This Row],[IDENTICAL]]&amp;"
}")</f>
        <v/>
      </c>
    </row>
    <row r="1008" spans="1:1" x14ac:dyDescent="0.25">
      <c r="A1008" t="str">
        <f>IF(Table15[[#This Row],[IDENTICAL]]="","","@PART["&amp;Table15[[#This Row],[Name]]&amp;"]:FOR[xxxRP0]
{
    %identicalParts = "&amp;Table15[[#This Row],[IDENTICAL]]&amp;"
}")</f>
        <v/>
      </c>
    </row>
    <row r="1009" spans="1:1" x14ac:dyDescent="0.25">
      <c r="A1009" t="str">
        <f>IF(Table15[[#This Row],[IDENTICAL]]="","","@PART["&amp;Table15[[#This Row],[Name]]&amp;"]:FOR[xxxRP0]
{
    %identicalParts = "&amp;Table15[[#This Row],[IDENTICAL]]&amp;"
}")</f>
        <v/>
      </c>
    </row>
    <row r="1010" spans="1:1" x14ac:dyDescent="0.25">
      <c r="A1010" t="str">
        <f>IF(Table15[[#This Row],[IDENTICAL]]="","","@PART["&amp;Table15[[#This Row],[Name]]&amp;"]:FOR[xxxRP0]
{
    %identicalParts = "&amp;Table15[[#This Row],[IDENTICAL]]&amp;"
}")</f>
        <v>@PART[RSBengineF1B]:FOR[xxxRP0]
{
    %identicalParts = RSBengineF1B,SSTU-SC-ENG-F1B
}</v>
      </c>
    </row>
    <row r="1011" spans="1:1" x14ac:dyDescent="0.25">
      <c r="A1011" t="str">
        <f>IF(Table15[[#This Row],[IDENTICAL]]="","","@PART["&amp;Table15[[#This Row],[Name]]&amp;"]:FOR[xxxRP0]
{
    %identicalParts = "&amp;Table15[[#This Row],[IDENTICAL]]&amp;"
}")</f>
        <v/>
      </c>
    </row>
    <row r="1012" spans="1:1" x14ac:dyDescent="0.25">
      <c r="A1012" t="str">
        <f>IF(Table15[[#This Row],[IDENTICAL]]="","","@PART["&amp;Table15[[#This Row],[Name]]&amp;"]:FOR[xxxRP0]
{
    %identicalParts = "&amp;Table15[[#This Row],[IDENTICAL]]&amp;"
}")</f>
        <v/>
      </c>
    </row>
    <row r="1013" spans="1:1" x14ac:dyDescent="0.25">
      <c r="A1013" t="str">
        <f>IF(Table15[[#This Row],[IDENTICAL]]="","","@PART["&amp;Table15[[#This Row],[Name]]&amp;"]:FOR[xxxRP0]
{
    %identicalParts = "&amp;Table15[[#This Row],[IDENTICAL]]&amp;"
}")</f>
        <v/>
      </c>
    </row>
    <row r="1014" spans="1:1" x14ac:dyDescent="0.25">
      <c r="A1014" t="str">
        <f>IF(Table15[[#This Row],[IDENTICAL]]="","","@PART["&amp;Table15[[#This Row],[Name]]&amp;"]:FOR[xxxRP0]
{
    %identicalParts = "&amp;Table15[[#This Row],[IDENTICAL]]&amp;"
}")</f>
        <v/>
      </c>
    </row>
    <row r="1015" spans="1:1" x14ac:dyDescent="0.25">
      <c r="A1015" t="str">
        <f>IF(Table15[[#This Row],[IDENTICAL]]="","","@PART["&amp;Table15[[#This Row],[Name]]&amp;"]:FOR[xxxRP0]
{
    %identicalParts = "&amp;Table15[[#This Row],[IDENTICAL]]&amp;"
}")</f>
        <v/>
      </c>
    </row>
    <row r="1016" spans="1:1" x14ac:dyDescent="0.25">
      <c r="A1016" t="str">
        <f>IF(Table15[[#This Row],[IDENTICAL]]="","","@PART["&amp;Table15[[#This Row],[Name]]&amp;"]:FOR[xxxRP0]
{
    %identicalParts = "&amp;Table15[[#This Row],[IDENTICAL]]&amp;"
}")</f>
        <v/>
      </c>
    </row>
    <row r="1017" spans="1:1" x14ac:dyDescent="0.25">
      <c r="A1017" t="str">
        <f>IF(Table15[[#This Row],[IDENTICAL]]="","","@PART["&amp;Table15[[#This Row],[Name]]&amp;"]:FOR[xxxRP0]
{
    %identicalParts = "&amp;Table15[[#This Row],[IDENTICAL]]&amp;"
}")</f>
        <v/>
      </c>
    </row>
    <row r="1018" spans="1:1" x14ac:dyDescent="0.25">
      <c r="A1018" t="str">
        <f>IF(Table15[[#This Row],[IDENTICAL]]="","","@PART["&amp;Table15[[#This Row],[Name]]&amp;"]:FOR[xxxRP0]
{
    %identicalParts = "&amp;Table15[[#This Row],[IDENTICAL]]&amp;"
}")</f>
        <v/>
      </c>
    </row>
    <row r="1019" spans="1:1" x14ac:dyDescent="0.25">
      <c r="A1019" t="str">
        <f>IF(Table15[[#This Row],[IDENTICAL]]="","","@PART["&amp;Table15[[#This Row],[Name]]&amp;"]:FOR[xxxRP0]
{
    %identicalParts = "&amp;Table15[[#This Row],[IDENTICAL]]&amp;"
}")</f>
        <v>@PART[SSTU-RO-ENG-SRB2]:FOR[xxxRP0]
{
    %identicalParts = XSLSSRB,RSBengineSTSSRB,SSTU-RO-ENG-SRB4,SSTU-RO-ENG-SRB2,SSTU-RO-ENG-SRB3,SSTU-RO-ENG-SRBA
}</v>
      </c>
    </row>
    <row r="1020" spans="1:1" x14ac:dyDescent="0.25">
      <c r="A1020" t="str">
        <f>IF(Table15[[#This Row],[IDENTICAL]]="","","@PART["&amp;Table15[[#This Row],[Name]]&amp;"]:FOR[xxxRP0]
{
    %identicalParts = "&amp;Table15[[#This Row],[IDENTICAL]]&amp;"
}")</f>
        <v/>
      </c>
    </row>
    <row r="1021" spans="1:1" x14ac:dyDescent="0.25">
      <c r="A1021" t="str">
        <f>IF(Table15[[#This Row],[IDENTICAL]]="","","@PART["&amp;Table15[[#This Row],[Name]]&amp;"]:FOR[xxxRP0]
{
    %identicalParts = "&amp;Table15[[#This Row],[IDENTICAL]]&amp;"
}")</f>
        <v/>
      </c>
    </row>
    <row r="1022" spans="1:1" x14ac:dyDescent="0.25">
      <c r="A1022" t="str">
        <f>IF(Table15[[#This Row],[IDENTICAL]]="","","@PART["&amp;Table15[[#This Row],[Name]]&amp;"]:FOR[xxxRP0]
{
    %identicalParts = "&amp;Table15[[#This Row],[IDENTICAL]]&amp;"
}")</f>
        <v/>
      </c>
    </row>
    <row r="1023" spans="1:1" x14ac:dyDescent="0.25">
      <c r="A1023" t="str">
        <f>IF(Table15[[#This Row],[IDENTICAL]]="","","@PART["&amp;Table15[[#This Row],[Name]]&amp;"]:FOR[xxxRP0]
{
    %identicalParts = "&amp;Table15[[#This Row],[IDENTICAL]]&amp;"
}")</f>
        <v/>
      </c>
    </row>
    <row r="1024" spans="1:1" x14ac:dyDescent="0.25">
      <c r="A1024" t="str">
        <f>IF(Table15[[#This Row],[IDENTICAL]]="","","@PART["&amp;Table15[[#This Row],[Name]]&amp;"]:FOR[xxxRP0]
{
    %identicalParts = "&amp;Table15[[#This Row],[IDENTICAL]]&amp;"
}")</f>
        <v/>
      </c>
    </row>
    <row r="1025" spans="1:1" x14ac:dyDescent="0.25">
      <c r="A1025" t="str">
        <f>IF(Table15[[#This Row],[IDENTICAL]]="","","@PART["&amp;Table15[[#This Row],[Name]]&amp;"]:FOR[xxxRP0]
{
    %identicalParts = "&amp;Table15[[#This Row],[IDENTICAL]]&amp;"
}")</f>
        <v/>
      </c>
    </row>
    <row r="1026" spans="1:1" x14ac:dyDescent="0.25">
      <c r="A1026" t="str">
        <f>IF(Table15[[#This Row],[IDENTICAL]]="","","@PART["&amp;Table15[[#This Row],[Name]]&amp;"]:FOR[xxxRP0]
{
    %identicalParts = "&amp;Table15[[#This Row],[IDENTICAL]]&amp;"
}")</f>
        <v/>
      </c>
    </row>
    <row r="1027" spans="1:1" x14ac:dyDescent="0.25">
      <c r="A1027" t="str">
        <f>IF(Table15[[#This Row],[IDENTICAL]]="","","@PART["&amp;Table15[[#This Row],[Name]]&amp;"]:FOR[xxxRP0]
{
    %identicalParts = "&amp;Table15[[#This Row],[IDENTICAL]]&amp;"
}")</f>
        <v/>
      </c>
    </row>
    <row r="1028" spans="1:1" x14ac:dyDescent="0.25">
      <c r="A1028" t="str">
        <f>IF(Table15[[#This Row],[IDENTICAL]]="","","@PART["&amp;Table15[[#This Row],[Name]]&amp;"]:FOR[xxxRP0]
{
    %identicalParts = "&amp;Table15[[#This Row],[IDENTICAL]]&amp;"
}")</f>
        <v/>
      </c>
    </row>
    <row r="1029" spans="1:1" x14ac:dyDescent="0.25">
      <c r="A1029" t="str">
        <f>IF(Table15[[#This Row],[IDENTICAL]]="","","@PART["&amp;Table15[[#This Row],[Name]]&amp;"]:FOR[xxxRP0]
{
    %identicalParts = "&amp;Table15[[#This Row],[IDENTICAL]]&amp;"
}")</f>
        <v/>
      </c>
    </row>
    <row r="1030" spans="1:1" x14ac:dyDescent="0.25">
      <c r="A1030" t="str">
        <f>IF(Table15[[#This Row],[IDENTICAL]]="","","@PART["&amp;Table15[[#This Row],[Name]]&amp;"]:FOR[xxxRP0]
{
    %identicalParts = "&amp;Table15[[#This Row],[IDENTICAL]]&amp;"
}")</f>
        <v/>
      </c>
    </row>
    <row r="1031" spans="1:1" x14ac:dyDescent="0.25">
      <c r="A1031" t="str">
        <f>IF(Table15[[#This Row],[IDENTICAL]]="","","@PART["&amp;Table15[[#This Row],[Name]]&amp;"]:FOR[xxxRP0]
{
    %identicalParts = "&amp;Table15[[#This Row],[IDENTICAL]]&amp;"
}")</f>
        <v/>
      </c>
    </row>
    <row r="1032" spans="1:1" x14ac:dyDescent="0.25">
      <c r="A1032" t="str">
        <f>IF(Table15[[#This Row],[IDENTICAL]]="","","@PART["&amp;Table15[[#This Row],[Name]]&amp;"]:FOR[xxxRP0]
{
    %identicalParts = "&amp;Table15[[#This Row],[IDENTICAL]]&amp;"
}")</f>
        <v/>
      </c>
    </row>
    <row r="1033" spans="1:1" x14ac:dyDescent="0.25">
      <c r="A1033" t="str">
        <f>IF(Table15[[#This Row],[IDENTICAL]]="","","@PART["&amp;Table15[[#This Row],[Name]]&amp;"]:FOR[xxxRP0]
{
    %identicalParts = "&amp;Table15[[#This Row],[IDENTICAL]]&amp;"
}")</f>
        <v/>
      </c>
    </row>
    <row r="1034" spans="1:1" x14ac:dyDescent="0.25">
      <c r="A1034" t="str">
        <f>IF(Table15[[#This Row],[IDENTICAL]]="","","@PART["&amp;Table15[[#This Row],[Name]]&amp;"]:FOR[xxxRP0]
{
    %identicalParts = "&amp;Table15[[#This Row],[IDENTICAL]]&amp;"
}")</f>
        <v/>
      </c>
    </row>
    <row r="1035" spans="1:1" x14ac:dyDescent="0.25">
      <c r="A1035" t="str">
        <f>IF(Table15[[#This Row],[IDENTICAL]]="","","@PART["&amp;Table15[[#This Row],[Name]]&amp;"]:FOR[xxxRP0]
{
    %identicalParts = "&amp;Table15[[#This Row],[IDENTICAL]]&amp;"
}")</f>
        <v/>
      </c>
    </row>
    <row r="1036" spans="1:1" x14ac:dyDescent="0.25">
      <c r="A1036" t="str">
        <f>IF(Table15[[#This Row],[IDENTICAL]]="","","@PART["&amp;Table15[[#This Row],[Name]]&amp;"]:FOR[xxxRP0]
{
    %identicalParts = "&amp;Table15[[#This Row],[IDENTICAL]]&amp;"
}")</f>
        <v/>
      </c>
    </row>
    <row r="1037" spans="1:1" x14ac:dyDescent="0.25">
      <c r="A1037" t="str">
        <f>IF(Table15[[#This Row],[IDENTICAL]]="","","@PART["&amp;Table15[[#This Row],[Name]]&amp;"]:FOR[xxxRP0]
{
    %identicalParts = "&amp;Table15[[#This Row],[IDENTICAL]]&amp;"
}")</f>
        <v/>
      </c>
    </row>
    <row r="1038" spans="1:1" x14ac:dyDescent="0.25">
      <c r="A1038" t="str">
        <f>IF(Table15[[#This Row],[IDENTICAL]]="","","@PART["&amp;Table15[[#This Row],[Name]]&amp;"]:FOR[xxxRP0]
{
    %identicalParts = "&amp;Table15[[#This Row],[IDENTICAL]]&amp;"
}")</f>
        <v/>
      </c>
    </row>
    <row r="1039" spans="1:1" x14ac:dyDescent="0.25">
      <c r="A1039" t="str">
        <f>IF(Table15[[#This Row],[IDENTICAL]]="","","@PART["&amp;Table15[[#This Row],[Name]]&amp;"]:FOR[xxxRP0]
{
    %identicalParts = "&amp;Table15[[#This Row],[IDENTICAL]]&amp;"
}")</f>
        <v/>
      </c>
    </row>
    <row r="1040" spans="1:1" x14ac:dyDescent="0.25">
      <c r="A1040" t="str">
        <f>IF(Table15[[#This Row],[IDENTICAL]]="","","@PART["&amp;Table15[[#This Row],[Name]]&amp;"]:FOR[xxxRP0]
{
    %identicalParts = "&amp;Table15[[#This Row],[IDENTICAL]]&amp;"
}")</f>
        <v/>
      </c>
    </row>
    <row r="1041" spans="1:1" x14ac:dyDescent="0.25">
      <c r="A1041" t="str">
        <f>IF(Table15[[#This Row],[IDENTICAL]]="","","@PART["&amp;Table15[[#This Row],[Name]]&amp;"]:FOR[xxxRP0]
{
    %identicalParts = "&amp;Table15[[#This Row],[IDENTICAL]]&amp;"
}")</f>
        <v/>
      </c>
    </row>
    <row r="1042" spans="1:1" x14ac:dyDescent="0.25">
      <c r="A1042" t="str">
        <f>IF(Table15[[#This Row],[IDENTICAL]]="","","@PART["&amp;Table15[[#This Row],[Name]]&amp;"]:FOR[xxxRP0]
{
    %identicalParts = "&amp;Table15[[#This Row],[IDENTICAL]]&amp;"
}")</f>
        <v/>
      </c>
    </row>
    <row r="1043" spans="1:1" x14ac:dyDescent="0.25">
      <c r="A1043" t="str">
        <f>IF(Table15[[#This Row],[IDENTICAL]]="","","@PART["&amp;Table15[[#This Row],[Name]]&amp;"]:FOR[xxxRP0]
{
    %identicalParts = "&amp;Table15[[#This Row],[IDENTICAL]]&amp;"
}")</f>
        <v/>
      </c>
    </row>
    <row r="1044" spans="1:1" x14ac:dyDescent="0.25">
      <c r="A1044" t="str">
        <f>IF(Table15[[#This Row],[IDENTICAL]]="","","@PART["&amp;Table15[[#This Row],[Name]]&amp;"]:FOR[xxxRP0]
{
    %identicalParts = "&amp;Table15[[#This Row],[IDENTICAL]]&amp;"
}")</f>
        <v/>
      </c>
    </row>
    <row r="1045" spans="1:1" x14ac:dyDescent="0.25">
      <c r="A1045" t="str">
        <f>IF(Table15[[#This Row],[IDENTICAL]]="","","@PART["&amp;Table15[[#This Row],[Name]]&amp;"]:FOR[xxxRP0]
{
    %identicalParts = "&amp;Table15[[#This Row],[IDENTICAL]]&amp;"
}")</f>
        <v/>
      </c>
    </row>
    <row r="1046" spans="1:1" x14ac:dyDescent="0.25">
      <c r="A1046" t="str">
        <f>IF(Table15[[#This Row],[IDENTICAL]]="","","@PART["&amp;Table15[[#This Row],[Name]]&amp;"]:FOR[xxxRP0]
{
    %identicalParts = "&amp;Table15[[#This Row],[IDENTICAL]]&amp;"
}")</f>
        <v/>
      </c>
    </row>
    <row r="1047" spans="1:1" x14ac:dyDescent="0.25">
      <c r="A1047" t="str">
        <f>IF(Table15[[#This Row],[IDENTICAL]]="","","@PART["&amp;Table15[[#This Row],[Name]]&amp;"]:FOR[xxxRP0]
{
    %identicalParts = "&amp;Table15[[#This Row],[IDENTICAL]]&amp;"
}")</f>
        <v/>
      </c>
    </row>
    <row r="1048" spans="1:1" x14ac:dyDescent="0.25">
      <c r="A1048" t="str">
        <f>IF(Table15[[#This Row],[IDENTICAL]]="","","@PART["&amp;Table15[[#This Row],[Name]]&amp;"]:FOR[xxxRP0]
{
    %identicalParts = "&amp;Table15[[#This Row],[IDENTICAL]]&amp;"
}")</f>
        <v/>
      </c>
    </row>
    <row r="1049" spans="1:1" x14ac:dyDescent="0.25">
      <c r="A1049" t="str">
        <f>IF(Table15[[#This Row],[IDENTICAL]]="","","@PART["&amp;Table15[[#This Row],[Name]]&amp;"]:FOR[xxxRP0]
{
    %identicalParts = "&amp;Table15[[#This Row],[IDENTICAL]]&amp;"
}")</f>
        <v/>
      </c>
    </row>
    <row r="1050" spans="1:1" x14ac:dyDescent="0.25">
      <c r="A1050" t="str">
        <f>IF(Table15[[#This Row],[IDENTICAL]]="","","@PART["&amp;Table15[[#This Row],[Name]]&amp;"]:FOR[xxxRP0]
{
    %identicalParts = "&amp;Table15[[#This Row],[IDENTICAL]]&amp;"
}")</f>
        <v/>
      </c>
    </row>
    <row r="1051" spans="1:1" x14ac:dyDescent="0.25">
      <c r="A1051" t="str">
        <f>IF(Table15[[#This Row],[IDENTICAL]]="","","@PART["&amp;Table15[[#This Row],[Name]]&amp;"]:FOR[xxxRP0]
{
    %identicalParts = "&amp;Table15[[#This Row],[IDENTICAL]]&amp;"
}")</f>
        <v/>
      </c>
    </row>
    <row r="1052" spans="1:1" x14ac:dyDescent="0.25">
      <c r="A1052" t="str">
        <f>IF(Table15[[#This Row],[IDENTICAL]]="","","@PART["&amp;Table15[[#This Row],[Name]]&amp;"]:FOR[xxxRP0]
{
    %identicalParts = "&amp;Table15[[#This Row],[IDENTICAL]]&amp;"
}")</f>
        <v/>
      </c>
    </row>
    <row r="1053" spans="1:1" x14ac:dyDescent="0.25">
      <c r="A1053" t="str">
        <f>IF(Table15[[#This Row],[IDENTICAL]]="","","@PART["&amp;Table15[[#This Row],[Name]]&amp;"]:FOR[xxxRP0]
{
    %identicalParts = "&amp;Table15[[#This Row],[IDENTICAL]]&amp;"
}")</f>
        <v/>
      </c>
    </row>
    <row r="1054" spans="1:1" x14ac:dyDescent="0.25">
      <c r="A1054" t="str">
        <f>IF(Table15[[#This Row],[IDENTICAL]]="","","@PART["&amp;Table15[[#This Row],[Name]]&amp;"]:FOR[xxxRP0]
{
    %identicalParts = "&amp;Table15[[#This Row],[IDENTICAL]]&amp;"
}")</f>
        <v/>
      </c>
    </row>
    <row r="1055" spans="1:1" x14ac:dyDescent="0.25">
      <c r="A1055" t="str">
        <f>IF(Table15[[#This Row],[IDENTICAL]]="","","@PART["&amp;Table15[[#This Row],[Name]]&amp;"]:FOR[xxxRP0]
{
    %identicalParts = "&amp;Table15[[#This Row],[IDENTICAL]]&amp;"
}")</f>
        <v/>
      </c>
    </row>
    <row r="1056" spans="1:1" x14ac:dyDescent="0.25">
      <c r="A1056" t="str">
        <f>IF(Table15[[#This Row],[IDENTICAL]]="","","@PART["&amp;Table15[[#This Row],[Name]]&amp;"]:FOR[xxxRP0]
{
    %identicalParts = "&amp;Table15[[#This Row],[IDENTICAL]]&amp;"
}")</f>
        <v/>
      </c>
    </row>
    <row r="1057" spans="1:1" x14ac:dyDescent="0.25">
      <c r="A1057" t="str">
        <f>IF(Table15[[#This Row],[IDENTICAL]]="","","@PART["&amp;Table15[[#This Row],[Name]]&amp;"]:FOR[xxxRP0]
{
    %identicalParts = "&amp;Table15[[#This Row],[IDENTICAL]]&amp;"
}")</f>
        <v/>
      </c>
    </row>
    <row r="1058" spans="1:1" x14ac:dyDescent="0.25">
      <c r="A1058" t="str">
        <f>IF(Table15[[#This Row],[IDENTICAL]]="","","@PART["&amp;Table15[[#This Row],[Name]]&amp;"]:FOR[xxxRP0]
{
    %identicalParts = "&amp;Table15[[#This Row],[IDENTICAL]]&amp;"
}")</f>
        <v/>
      </c>
    </row>
    <row r="1059" spans="1:1" x14ac:dyDescent="0.25">
      <c r="A1059" t="str">
        <f>IF(Table15[[#This Row],[IDENTICAL]]="","","@PART["&amp;Table15[[#This Row],[Name]]&amp;"]:FOR[xxxRP0]
{
    %identicalParts = "&amp;Table15[[#This Row],[IDENTICAL]]&amp;"
}")</f>
        <v/>
      </c>
    </row>
    <row r="1060" spans="1:1" x14ac:dyDescent="0.25">
      <c r="A1060" t="str">
        <f>IF(Table15[[#This Row],[IDENTICAL]]="","","@PART["&amp;Table15[[#This Row],[Name]]&amp;"]:FOR[xxxRP0]
{
    %identicalParts = "&amp;Table15[[#This Row],[IDENTICAL]]&amp;"
}")</f>
        <v/>
      </c>
    </row>
    <row r="1061" spans="1:1" x14ac:dyDescent="0.25">
      <c r="A1061" t="str">
        <f>IF(Table15[[#This Row],[IDENTICAL]]="","","@PART["&amp;Table15[[#This Row],[Name]]&amp;"]:FOR[xxxRP0]
{
    %identicalParts = "&amp;Table15[[#This Row],[IDENTICAL]]&amp;"
}")</f>
        <v/>
      </c>
    </row>
    <row r="1062" spans="1:1" x14ac:dyDescent="0.25">
      <c r="A1062" t="str">
        <f>IF(Table15[[#This Row],[IDENTICAL]]="","","@PART["&amp;Table15[[#This Row],[Name]]&amp;"]:FOR[xxxRP0]
{
    %identicalParts = "&amp;Table15[[#This Row],[IDENTICAL]]&amp;"
}")</f>
        <v/>
      </c>
    </row>
    <row r="1063" spans="1:1" x14ac:dyDescent="0.25">
      <c r="A1063" t="str">
        <f>IF(Table15[[#This Row],[IDENTICAL]]="","","@PART["&amp;Table15[[#This Row],[Name]]&amp;"]:FOR[xxxRP0]
{
    %identicalParts = "&amp;Table15[[#This Row],[IDENTICAL]]&amp;"
}")</f>
        <v/>
      </c>
    </row>
    <row r="1064" spans="1:1" x14ac:dyDescent="0.25">
      <c r="A1064" t="str">
        <f>IF(Table15[[#This Row],[IDENTICAL]]="","","@PART["&amp;Table15[[#This Row],[Name]]&amp;"]:FOR[xxxRP0]
{
    %identicalParts = "&amp;Table15[[#This Row],[IDENTICAL]]&amp;"
}")</f>
        <v/>
      </c>
    </row>
    <row r="1065" spans="1:1" x14ac:dyDescent="0.25">
      <c r="A1065" t="str">
        <f>IF(Table15[[#This Row],[IDENTICAL]]="","","@PART["&amp;Table15[[#This Row],[Name]]&amp;"]:FOR[xxxRP0]
{
    %identicalParts = "&amp;Table15[[#This Row],[IDENTICAL]]&amp;"
}")</f>
        <v/>
      </c>
    </row>
    <row r="1066" spans="1:1" x14ac:dyDescent="0.25">
      <c r="A1066" t="str">
        <f>IF(Table15[[#This Row],[IDENTICAL]]="","","@PART["&amp;Table15[[#This Row],[Name]]&amp;"]:FOR[xxxRP0]
{
    %identicalParts = "&amp;Table15[[#This Row],[IDENTICAL]]&amp;"
}")</f>
        <v/>
      </c>
    </row>
    <row r="1067" spans="1:1" x14ac:dyDescent="0.25">
      <c r="A1067" t="str">
        <f>IF(Table15[[#This Row],[IDENTICAL]]="","","@PART["&amp;Table15[[#This Row],[Name]]&amp;"]:FOR[xxxRP0]
{
    %identicalParts = "&amp;Table15[[#This Row],[IDENTICAL]]&amp;"
}")</f>
        <v/>
      </c>
    </row>
    <row r="1068" spans="1:1" x14ac:dyDescent="0.25">
      <c r="A1068" t="str">
        <f>IF(Table15[[#This Row],[IDENTICAL]]="","","@PART["&amp;Table15[[#This Row],[Name]]&amp;"]:FOR[xxxRP0]
{
    %identicalParts = "&amp;Table15[[#This Row],[IDENTICAL]]&amp;"
}")</f>
        <v/>
      </c>
    </row>
    <row r="1069" spans="1:1" x14ac:dyDescent="0.25">
      <c r="A1069" t="str">
        <f>IF(Table15[[#This Row],[IDENTICAL]]="","","@PART["&amp;Table15[[#This Row],[Name]]&amp;"]:FOR[xxxRP0]
{
    %identicalParts = "&amp;Table15[[#This Row],[IDENTICAL]]&amp;"
}")</f>
        <v/>
      </c>
    </row>
    <row r="1070" spans="1:1" x14ac:dyDescent="0.25">
      <c r="A1070" t="str">
        <f>IF(Table15[[#This Row],[IDENTICAL]]="","","@PART["&amp;Table15[[#This Row],[Name]]&amp;"]:FOR[xxxRP0]
{
    %identicalParts = "&amp;Table15[[#This Row],[IDENTICAL]]&amp;"
}")</f>
        <v/>
      </c>
    </row>
    <row r="1071" spans="1:1" x14ac:dyDescent="0.25">
      <c r="A1071" t="str">
        <f>IF(Table15[[#This Row],[IDENTICAL]]="","","@PART["&amp;Table15[[#This Row],[Name]]&amp;"]:FOR[xxxRP0]
{
    %identicalParts = "&amp;Table15[[#This Row],[IDENTICAL]]&amp;"
}")</f>
        <v/>
      </c>
    </row>
    <row r="1072" spans="1:1" x14ac:dyDescent="0.25">
      <c r="A1072" t="str">
        <f>IF(Table15[[#This Row],[IDENTICAL]]="","","@PART["&amp;Table15[[#This Row],[Name]]&amp;"]:FOR[xxxRP0]
{
    %identicalParts = "&amp;Table15[[#This Row],[IDENTICAL]]&amp;"
}")</f>
        <v/>
      </c>
    </row>
    <row r="1073" spans="1:1" x14ac:dyDescent="0.25">
      <c r="A1073" t="str">
        <f>IF(Table15[[#This Row],[IDENTICAL]]="","","@PART["&amp;Table15[[#This Row],[Name]]&amp;"]:FOR[xxxRP0]
{
    %identicalParts = "&amp;Table15[[#This Row],[IDENTICAL]]&amp;"
}")</f>
        <v/>
      </c>
    </row>
    <row r="1074" spans="1:1" x14ac:dyDescent="0.25">
      <c r="A1074" t="str">
        <f>IF(Table15[[#This Row],[IDENTICAL]]="","","@PART["&amp;Table15[[#This Row],[Name]]&amp;"]:FOR[xxxRP0]
{
    %identicalParts = "&amp;Table15[[#This Row],[IDENTICAL]]&amp;"
}")</f>
        <v/>
      </c>
    </row>
    <row r="1075" spans="1:1" x14ac:dyDescent="0.25">
      <c r="A1075" t="str">
        <f>IF(Table15[[#This Row],[IDENTICAL]]="","","@PART["&amp;Table15[[#This Row],[Name]]&amp;"]:FOR[xxxRP0]
{
    %identicalParts = "&amp;Table15[[#This Row],[IDENTICAL]]&amp;"
}")</f>
        <v/>
      </c>
    </row>
    <row r="1076" spans="1:1" x14ac:dyDescent="0.25">
      <c r="A1076" t="str">
        <f>IF(Table15[[#This Row],[IDENTICAL]]="","","@PART["&amp;Table15[[#This Row],[Name]]&amp;"]:FOR[xxxRP0]
{
    %identicalParts = "&amp;Table15[[#This Row],[IDENTICAL]]&amp;"
}")</f>
        <v/>
      </c>
    </row>
    <row r="1077" spans="1:1" x14ac:dyDescent="0.25">
      <c r="A1077" t="str">
        <f>IF(Table15[[#This Row],[IDENTICAL]]="","","@PART["&amp;Table15[[#This Row],[Name]]&amp;"]:FOR[xxxRP0]
{
    %identicalParts = "&amp;Table15[[#This Row],[IDENTICAL]]&amp;"
}")</f>
        <v/>
      </c>
    </row>
    <row r="1078" spans="1:1" x14ac:dyDescent="0.25">
      <c r="A1078" t="str">
        <f>IF(Table15[[#This Row],[IDENTICAL]]="","","@PART["&amp;Table15[[#This Row],[Name]]&amp;"]:FOR[xxxRP0]
{
    %identicalParts = "&amp;Table15[[#This Row],[IDENTICAL]]&amp;"
}")</f>
        <v/>
      </c>
    </row>
    <row r="1079" spans="1:1" x14ac:dyDescent="0.25">
      <c r="A1079" t="str">
        <f>IF(Table15[[#This Row],[IDENTICAL]]="","","@PART["&amp;Table15[[#This Row],[Name]]&amp;"]:FOR[xxxRP0]
{
    %identicalParts = "&amp;Table15[[#This Row],[IDENTICAL]]&amp;"
}")</f>
        <v/>
      </c>
    </row>
    <row r="1080" spans="1:1" x14ac:dyDescent="0.25">
      <c r="A1080" t="str">
        <f>IF(Table15[[#This Row],[IDENTICAL]]="","","@PART["&amp;Table15[[#This Row],[Name]]&amp;"]:FOR[xxxRP0]
{
    %identicalParts = "&amp;Table15[[#This Row],[IDENTICAL]]&amp;"
}")</f>
        <v/>
      </c>
    </row>
    <row r="1081" spans="1:1" x14ac:dyDescent="0.25">
      <c r="A1081" t="str">
        <f>IF(Table15[[#This Row],[IDENTICAL]]="","","@PART["&amp;Table15[[#This Row],[Name]]&amp;"]:FOR[xxxRP0]
{
    %identicalParts = "&amp;Table15[[#This Row],[IDENTICAL]]&amp;"
}")</f>
        <v/>
      </c>
    </row>
    <row r="1082" spans="1:1" x14ac:dyDescent="0.25">
      <c r="A1082" t="str">
        <f>IF(Table15[[#This Row],[IDENTICAL]]="","","@PART["&amp;Table15[[#This Row],[Name]]&amp;"]:FOR[xxxRP0]
{
    %identicalParts = "&amp;Table15[[#This Row],[IDENTICAL]]&amp;"
}")</f>
        <v/>
      </c>
    </row>
    <row r="1083" spans="1:1" x14ac:dyDescent="0.25">
      <c r="A1083" t="str">
        <f>IF(Table15[[#This Row],[IDENTICAL]]="","","@PART["&amp;Table15[[#This Row],[Name]]&amp;"]:FOR[xxxRP0]
{
    %identicalParts = "&amp;Table15[[#This Row],[IDENTICAL]]&amp;"
}")</f>
        <v/>
      </c>
    </row>
    <row r="1084" spans="1:1" x14ac:dyDescent="0.25">
      <c r="A1084" t="str">
        <f>IF(Table15[[#This Row],[IDENTICAL]]="","","@PART["&amp;Table15[[#This Row],[Name]]&amp;"]:FOR[xxxRP0]
{
    %identicalParts = "&amp;Table15[[#This Row],[IDENTICAL]]&amp;"
}")</f>
        <v/>
      </c>
    </row>
    <row r="1085" spans="1:1" x14ac:dyDescent="0.25">
      <c r="A1085" t="str">
        <f>IF(Table15[[#This Row],[IDENTICAL]]="","","@PART["&amp;Table15[[#This Row],[Name]]&amp;"]:FOR[xxxRP0]
{
    %identicalParts = "&amp;Table15[[#This Row],[IDENTICAL]]&amp;"
}")</f>
        <v/>
      </c>
    </row>
    <row r="1086" spans="1:1" x14ac:dyDescent="0.25">
      <c r="A1086" t="str">
        <f>IF(Table15[[#This Row],[IDENTICAL]]="","","@PART["&amp;Table15[[#This Row],[Name]]&amp;"]:FOR[xxxRP0]
{
    %identicalParts = "&amp;Table15[[#This Row],[IDENTICAL]]&amp;"
}")</f>
        <v/>
      </c>
    </row>
    <row r="1087" spans="1:1" x14ac:dyDescent="0.25">
      <c r="A1087" t="str">
        <f>IF(Table15[[#This Row],[IDENTICAL]]="","","@PART["&amp;Table15[[#This Row],[Name]]&amp;"]:FOR[xxxRP0]
{
    %identicalParts = "&amp;Table15[[#This Row],[IDENTICAL]]&amp;"
}")</f>
        <v/>
      </c>
    </row>
    <row r="1088" spans="1:1" x14ac:dyDescent="0.25">
      <c r="A1088" t="str">
        <f>IF(Table15[[#This Row],[IDENTICAL]]="","","@PART["&amp;Table15[[#This Row],[Name]]&amp;"]:FOR[xxxRP0]
{
    %identicalParts = "&amp;Table15[[#This Row],[IDENTICAL]]&amp;"
}")</f>
        <v/>
      </c>
    </row>
    <row r="1089" spans="1:1" x14ac:dyDescent="0.25">
      <c r="A1089" t="str">
        <f>IF(Table15[[#This Row],[IDENTICAL]]="","","@PART["&amp;Table15[[#This Row],[Name]]&amp;"]:FOR[xxxRP0]
{
    %identicalParts = "&amp;Table15[[#This Row],[IDENTICAL]]&amp;"
}")</f>
        <v/>
      </c>
    </row>
    <row r="1090" spans="1:1" x14ac:dyDescent="0.25">
      <c r="A1090" t="str">
        <f>IF(Table15[[#This Row],[IDENTICAL]]="","","@PART["&amp;Table15[[#This Row],[Name]]&amp;"]:FOR[xxxRP0]
{
    %identicalParts = "&amp;Table15[[#This Row],[IDENTICAL]]&amp;"
}")</f>
        <v/>
      </c>
    </row>
    <row r="1091" spans="1:1" x14ac:dyDescent="0.25">
      <c r="A1091" t="str">
        <f>IF(Table15[[#This Row],[IDENTICAL]]="","","@PART["&amp;Table15[[#This Row],[Name]]&amp;"]:FOR[xxxRP0]
{
    %identicalParts = "&amp;Table15[[#This Row],[IDENTICAL]]&amp;"
}")</f>
        <v/>
      </c>
    </row>
    <row r="1092" spans="1:1" x14ac:dyDescent="0.25">
      <c r="A1092" t="str">
        <f>IF(Table15[[#This Row],[IDENTICAL]]="","","@PART["&amp;Table15[[#This Row],[Name]]&amp;"]:FOR[xxxRP0]
{
    %identicalParts = "&amp;Table15[[#This Row],[IDENTICAL]]&amp;"
}")</f>
        <v/>
      </c>
    </row>
    <row r="1093" spans="1:1" x14ac:dyDescent="0.25">
      <c r="A1093" t="str">
        <f>IF(Table15[[#This Row],[IDENTICAL]]="","","@PART["&amp;Table15[[#This Row],[Name]]&amp;"]:FOR[xxxRP0]
{
    %identicalParts = "&amp;Table15[[#This Row],[IDENTICAL]]&amp;"
}")</f>
        <v/>
      </c>
    </row>
    <row r="1094" spans="1:1" x14ac:dyDescent="0.25">
      <c r="A1094" t="str">
        <f>IF(Table15[[#This Row],[IDENTICAL]]="","","@PART["&amp;Table15[[#This Row],[Name]]&amp;"]:FOR[xxxRP0]
{
    %identicalParts = "&amp;Table15[[#This Row],[IDENTICAL]]&amp;"
}")</f>
        <v>@PART[SSTU-RO-ENG-SRB3]:FOR[xxxRP0]
{
    %identicalParts = XSLSSRB,RSBengineSTSSRB,SSTU-RO-ENG-SRB4,SSTU-RO-ENG-SRB2,SSTU-RO-ENG-SRB3,SSTU-RO-ENG-SRBA
}</v>
      </c>
    </row>
    <row r="1095" spans="1:1" x14ac:dyDescent="0.25">
      <c r="A1095" t="str">
        <f>IF(Table15[[#This Row],[IDENTICAL]]="","","@PART["&amp;Table15[[#This Row],[Name]]&amp;"]:FOR[xxxRP0]
{
    %identicalParts = "&amp;Table15[[#This Row],[IDENTICAL]]&amp;"
}")</f>
        <v>@PART[SSTU-RO-ENG-SRB4]:FOR[xxxRP0]
{
    %identicalParts = XSLSSRB,RSBengineSTSSRB,SSTU-RO-ENG-SRB4,SSTU-RO-ENG-SRB2,SSTU-RO-ENG-SRB3,SSTU-RO-ENG-SRBA
}</v>
      </c>
    </row>
    <row r="1096" spans="1:1" x14ac:dyDescent="0.25">
      <c r="A1096" t="str">
        <f>IF(Table15[[#This Row],[IDENTICAL]]="","","@PART["&amp;Table15[[#This Row],[Name]]&amp;"]:FOR[xxxRP0]
{
    %identicalParts = "&amp;Table15[[#This Row],[IDENTICAL]]&amp;"
}")</f>
        <v/>
      </c>
    </row>
    <row r="1097" spans="1:1" x14ac:dyDescent="0.25">
      <c r="A1097" t="str">
        <f>IF(Table15[[#This Row],[IDENTICAL]]="","","@PART["&amp;Table15[[#This Row],[Name]]&amp;"]:FOR[xxxRP0]
{
    %identicalParts = "&amp;Table15[[#This Row],[IDENTICAL]]&amp;"
}")</f>
        <v/>
      </c>
    </row>
    <row r="1098" spans="1:1" x14ac:dyDescent="0.25">
      <c r="A1098" t="str">
        <f>IF(Table15[[#This Row],[IDENTICAL]]="","","@PART["&amp;Table15[[#This Row],[Name]]&amp;"]:FOR[xxxRP0]
{
    %identicalParts = "&amp;Table15[[#This Row],[IDENTICAL]]&amp;"
}")</f>
        <v/>
      </c>
    </row>
    <row r="1099" spans="1:1" x14ac:dyDescent="0.25">
      <c r="A1099" t="str">
        <f>IF(Table15[[#This Row],[IDENTICAL]]="","","@PART["&amp;Table15[[#This Row],[Name]]&amp;"]:FOR[xxxRP0]
{
    %identicalParts = "&amp;Table15[[#This Row],[IDENTICAL]]&amp;"
}")</f>
        <v/>
      </c>
    </row>
    <row r="1100" spans="1:1" x14ac:dyDescent="0.25">
      <c r="A1100" t="str">
        <f>IF(Table15[[#This Row],[IDENTICAL]]="","","@PART["&amp;Table15[[#This Row],[Name]]&amp;"]:FOR[xxxRP0]
{
    %identicalParts = "&amp;Table15[[#This Row],[IDENTICAL]]&amp;"
}")</f>
        <v/>
      </c>
    </row>
    <row r="1101" spans="1:1" x14ac:dyDescent="0.25">
      <c r="A1101" t="str">
        <f>IF(Table15[[#This Row],[IDENTICAL]]="","","@PART["&amp;Table15[[#This Row],[Name]]&amp;"]:FOR[xxxRP0]
{
    %identicalParts = "&amp;Table15[[#This Row],[IDENTICAL]]&amp;"
}")</f>
        <v/>
      </c>
    </row>
    <row r="1102" spans="1:1" x14ac:dyDescent="0.25">
      <c r="A1102" t="str">
        <f>IF(Table15[[#This Row],[IDENTICAL]]="","","@PART["&amp;Table15[[#This Row],[Name]]&amp;"]:FOR[xxxRP0]
{
    %identicalParts = "&amp;Table15[[#This Row],[IDENTICAL]]&amp;"
}")</f>
        <v/>
      </c>
    </row>
    <row r="1103" spans="1:1" x14ac:dyDescent="0.25">
      <c r="A1103" t="str">
        <f>IF(Table15[[#This Row],[IDENTICAL]]="","","@PART["&amp;Table15[[#This Row],[Name]]&amp;"]:FOR[xxxRP0]
{
    %identicalParts = "&amp;Table15[[#This Row],[IDENTICAL]]&amp;"
}")</f>
        <v/>
      </c>
    </row>
    <row r="1104" spans="1:1" x14ac:dyDescent="0.25">
      <c r="A1104" t="str">
        <f>IF(Table15[[#This Row],[IDENTICAL]]="","","@PART["&amp;Table15[[#This Row],[Name]]&amp;"]:FOR[xxxRP0]
{
    %identicalParts = "&amp;Table15[[#This Row],[IDENTICAL]]&amp;"
}")</f>
        <v/>
      </c>
    </row>
    <row r="1105" spans="1:1" x14ac:dyDescent="0.25">
      <c r="A1105" t="str">
        <f>IF(Table15[[#This Row],[IDENTICAL]]="","","@PART["&amp;Table15[[#This Row],[Name]]&amp;"]:FOR[xxxRP0]
{
    %identicalParts = "&amp;Table15[[#This Row],[IDENTICAL]]&amp;"
}")</f>
        <v/>
      </c>
    </row>
    <row r="1106" spans="1:1" x14ac:dyDescent="0.25">
      <c r="A1106" t="str">
        <f>IF(Table15[[#This Row],[IDENTICAL]]="","","@PART["&amp;Table15[[#This Row],[Name]]&amp;"]:FOR[xxxRP0]
{
    %identicalParts = "&amp;Table15[[#This Row],[IDENTICAL]]&amp;"
}")</f>
        <v/>
      </c>
    </row>
    <row r="1107" spans="1:1" x14ac:dyDescent="0.25">
      <c r="A1107" t="str">
        <f>IF(Table15[[#This Row],[IDENTICAL]]="","","@PART["&amp;Table15[[#This Row],[Name]]&amp;"]:FOR[xxxRP0]
{
    %identicalParts = "&amp;Table15[[#This Row],[IDENTICAL]]&amp;"
}")</f>
        <v/>
      </c>
    </row>
    <row r="1108" spans="1:1" x14ac:dyDescent="0.25">
      <c r="A1108" t="str">
        <f>IF(Table15[[#This Row],[IDENTICAL]]="","","@PART["&amp;Table15[[#This Row],[Name]]&amp;"]:FOR[xxxRP0]
{
    %identicalParts = "&amp;Table15[[#This Row],[IDENTICAL]]&amp;"
}")</f>
        <v/>
      </c>
    </row>
    <row r="1109" spans="1:1" x14ac:dyDescent="0.25">
      <c r="A1109" t="str">
        <f>IF(Table15[[#This Row],[IDENTICAL]]="","","@PART["&amp;Table15[[#This Row],[Name]]&amp;"]:FOR[xxxRP0]
{
    %identicalParts = "&amp;Table15[[#This Row],[IDENTICAL]]&amp;"
}")</f>
        <v/>
      </c>
    </row>
    <row r="1110" spans="1:1" x14ac:dyDescent="0.25">
      <c r="A1110" t="str">
        <f>IF(Table15[[#This Row],[IDENTICAL]]="","","@PART["&amp;Table15[[#This Row],[Name]]&amp;"]:FOR[xxxRP0]
{
    %identicalParts = "&amp;Table15[[#This Row],[IDENTICAL]]&amp;"
}")</f>
        <v/>
      </c>
    </row>
    <row r="1111" spans="1:1" x14ac:dyDescent="0.25">
      <c r="A1111" t="str">
        <f>IF(Table15[[#This Row],[IDENTICAL]]="","","@PART["&amp;Table15[[#This Row],[Name]]&amp;"]:FOR[xxxRP0]
{
    %identicalParts = "&amp;Table15[[#This Row],[IDENTICAL]]&amp;"
}")</f>
        <v/>
      </c>
    </row>
    <row r="1112" spans="1:1" x14ac:dyDescent="0.25">
      <c r="A1112" t="str">
        <f>IF(Table15[[#This Row],[IDENTICAL]]="","","@PART["&amp;Table15[[#This Row],[Name]]&amp;"]:FOR[xxxRP0]
{
    %identicalParts = "&amp;Table15[[#This Row],[IDENTICAL]]&amp;"
}")</f>
        <v/>
      </c>
    </row>
    <row r="1113" spans="1:1" x14ac:dyDescent="0.25">
      <c r="A1113" t="str">
        <f>IF(Table15[[#This Row],[IDENTICAL]]="","","@PART["&amp;Table15[[#This Row],[Name]]&amp;"]:FOR[xxxRP0]
{
    %identicalParts = "&amp;Table15[[#This Row],[IDENTICAL]]&amp;"
}")</f>
        <v/>
      </c>
    </row>
    <row r="1114" spans="1:1" x14ac:dyDescent="0.25">
      <c r="A1114" t="str">
        <f>IF(Table15[[#This Row],[IDENTICAL]]="","","@PART["&amp;Table15[[#This Row],[Name]]&amp;"]:FOR[xxxRP0]
{
    %identicalParts = "&amp;Table15[[#This Row],[IDENTICAL]]&amp;"
}")</f>
        <v/>
      </c>
    </row>
    <row r="1115" spans="1:1" x14ac:dyDescent="0.25">
      <c r="A1115" t="str">
        <f>IF(Table15[[#This Row],[IDENTICAL]]="","","@PART["&amp;Table15[[#This Row],[Name]]&amp;"]:FOR[xxxRP0]
{
    %identicalParts = "&amp;Table15[[#This Row],[IDENTICAL]]&amp;"
}")</f>
        <v/>
      </c>
    </row>
    <row r="1116" spans="1:1" x14ac:dyDescent="0.25">
      <c r="A1116" t="str">
        <f>IF(Table15[[#This Row],[IDENTICAL]]="","","@PART["&amp;Table15[[#This Row],[Name]]&amp;"]:FOR[xxxRP0]
{
    %identicalParts = "&amp;Table15[[#This Row],[IDENTICAL]]&amp;"
}")</f>
        <v/>
      </c>
    </row>
    <row r="1117" spans="1:1" x14ac:dyDescent="0.25">
      <c r="A1117" t="str">
        <f>IF(Table15[[#This Row],[IDENTICAL]]="","","@PART["&amp;Table15[[#This Row],[Name]]&amp;"]:FOR[xxxRP0]
{
    %identicalParts = "&amp;Table15[[#This Row],[IDENTICAL]]&amp;"
}")</f>
        <v/>
      </c>
    </row>
    <row r="1118" spans="1:1" x14ac:dyDescent="0.25">
      <c r="A1118" t="str">
        <f>IF(Table15[[#This Row],[IDENTICAL]]="","","@PART["&amp;Table15[[#This Row],[Name]]&amp;"]:FOR[xxxRP0]
{
    %identicalParts = "&amp;Table15[[#This Row],[IDENTICAL]]&amp;"
}")</f>
        <v/>
      </c>
    </row>
    <row r="1119" spans="1:1" x14ac:dyDescent="0.25">
      <c r="A1119" t="str">
        <f>IF(Table15[[#This Row],[IDENTICAL]]="","","@PART["&amp;Table15[[#This Row],[Name]]&amp;"]:FOR[xxxRP0]
{
    %identicalParts = "&amp;Table15[[#This Row],[IDENTICAL]]&amp;"
}")</f>
        <v/>
      </c>
    </row>
    <row r="1120" spans="1:1" x14ac:dyDescent="0.25">
      <c r="A1120" t="str">
        <f>IF(Table15[[#This Row],[IDENTICAL]]="","","@PART["&amp;Table15[[#This Row],[Name]]&amp;"]:FOR[xxxRP0]
{
    %identicalParts = "&amp;Table15[[#This Row],[IDENTICAL]]&amp;"
}")</f>
        <v/>
      </c>
    </row>
    <row r="1121" spans="1:1" x14ac:dyDescent="0.25">
      <c r="A1121" t="str">
        <f>IF(Table15[[#This Row],[IDENTICAL]]="","","@PART["&amp;Table15[[#This Row],[Name]]&amp;"]:FOR[xxxRP0]
{
    %identicalParts = "&amp;Table15[[#This Row],[IDENTICAL]]&amp;"
}")</f>
        <v/>
      </c>
    </row>
    <row r="1122" spans="1:1" x14ac:dyDescent="0.25">
      <c r="A1122" t="str">
        <f>IF(Table15[[#This Row],[IDENTICAL]]="","","@PART["&amp;Table15[[#This Row],[Name]]&amp;"]:FOR[xxxRP0]
{
    %identicalParts = "&amp;Table15[[#This Row],[IDENTICAL]]&amp;"
}")</f>
        <v/>
      </c>
    </row>
    <row r="1123" spans="1:1" x14ac:dyDescent="0.25">
      <c r="A1123" t="str">
        <f>IF(Table15[[#This Row],[IDENTICAL]]="","","@PART["&amp;Table15[[#This Row],[Name]]&amp;"]:FOR[xxxRP0]
{
    %identicalParts = "&amp;Table15[[#This Row],[IDENTICAL]]&amp;"
}")</f>
        <v/>
      </c>
    </row>
    <row r="1124" spans="1:1" x14ac:dyDescent="0.25">
      <c r="A1124" t="str">
        <f>IF(Table15[[#This Row],[IDENTICAL]]="","","@PART["&amp;Table15[[#This Row],[Name]]&amp;"]:FOR[xxxRP0]
{
    %identicalParts = "&amp;Table15[[#This Row],[IDENTICAL]]&amp;"
}")</f>
        <v/>
      </c>
    </row>
    <row r="1125" spans="1:1" x14ac:dyDescent="0.25">
      <c r="A1125" t="str">
        <f>IF(Table15[[#This Row],[IDENTICAL]]="","","@PART["&amp;Table15[[#This Row],[Name]]&amp;"]:FOR[xxxRP0]
{
    %identicalParts = "&amp;Table15[[#This Row],[IDENTICAL]]&amp;"
}")</f>
        <v/>
      </c>
    </row>
    <row r="1126" spans="1:1" x14ac:dyDescent="0.25">
      <c r="A1126" t="str">
        <f>IF(Table15[[#This Row],[IDENTICAL]]="","","@PART["&amp;Table15[[#This Row],[Name]]&amp;"]:FOR[xxxRP0]
{
    %identicalParts = "&amp;Table15[[#This Row],[IDENTICAL]]&amp;"
}")</f>
        <v/>
      </c>
    </row>
    <row r="1127" spans="1:1" x14ac:dyDescent="0.25">
      <c r="A1127" t="str">
        <f>IF(Table15[[#This Row],[IDENTICAL]]="","","@PART["&amp;Table15[[#This Row],[Name]]&amp;"]:FOR[xxxRP0]
{
    %identicalParts = "&amp;Table15[[#This Row],[IDENTICAL]]&amp;"
}")</f>
        <v/>
      </c>
    </row>
    <row r="1128" spans="1:1" x14ac:dyDescent="0.25">
      <c r="A1128" t="str">
        <f>IF(Table15[[#This Row],[IDENTICAL]]="","","@PART["&amp;Table15[[#This Row],[Name]]&amp;"]:FOR[xxxRP0]
{
    %identicalParts = "&amp;Table15[[#This Row],[IDENTICAL]]&amp;"
}")</f>
        <v/>
      </c>
    </row>
    <row r="1129" spans="1:1" x14ac:dyDescent="0.25">
      <c r="A1129" t="str">
        <f>IF(Table15[[#This Row],[IDENTICAL]]="","","@PART["&amp;Table15[[#This Row],[Name]]&amp;"]:FOR[xxxRP0]
{
    %identicalParts = "&amp;Table15[[#This Row],[IDENTICAL]]&amp;"
}")</f>
        <v/>
      </c>
    </row>
    <row r="1130" spans="1:1" x14ac:dyDescent="0.25">
      <c r="A1130" t="str">
        <f>IF(Table15[[#This Row],[IDENTICAL]]="","","@PART["&amp;Table15[[#This Row],[Name]]&amp;"]:FOR[xxxRP0]
{
    %identicalParts = "&amp;Table15[[#This Row],[IDENTICAL]]&amp;"
}")</f>
        <v/>
      </c>
    </row>
    <row r="1131" spans="1:1" x14ac:dyDescent="0.25">
      <c r="A1131" t="str">
        <f>IF(Table15[[#This Row],[IDENTICAL]]="","","@PART["&amp;Table15[[#This Row],[Name]]&amp;"]:FOR[xxxRP0]
{
    %identicalParts = "&amp;Table15[[#This Row],[IDENTICAL]]&amp;"
}")</f>
        <v/>
      </c>
    </row>
    <row r="1132" spans="1:1" x14ac:dyDescent="0.25">
      <c r="A1132" t="str">
        <f>IF(Table15[[#This Row],[IDENTICAL]]="","","@PART["&amp;Table15[[#This Row],[Name]]&amp;"]:FOR[xxxRP0]
{
    %identicalParts = "&amp;Table15[[#This Row],[IDENTICAL]]&amp;"
}")</f>
        <v/>
      </c>
    </row>
    <row r="1133" spans="1:1" x14ac:dyDescent="0.25">
      <c r="A1133" t="str">
        <f>IF(Table15[[#This Row],[IDENTICAL]]="","","@PART["&amp;Table15[[#This Row],[Name]]&amp;"]:FOR[xxxRP0]
{
    %identicalParts = "&amp;Table15[[#This Row],[IDENTICAL]]&amp;"
}")</f>
        <v/>
      </c>
    </row>
    <row r="1134" spans="1:1" x14ac:dyDescent="0.25">
      <c r="A1134" t="str">
        <f>IF(Table15[[#This Row],[IDENTICAL]]="","","@PART["&amp;Table15[[#This Row],[Name]]&amp;"]:FOR[xxxRP0]
{
    %identicalParts = "&amp;Table15[[#This Row],[IDENTICAL]]&amp;"
}")</f>
        <v/>
      </c>
    </row>
    <row r="1135" spans="1:1" x14ac:dyDescent="0.25">
      <c r="A1135" t="str">
        <f>IF(Table15[[#This Row],[IDENTICAL]]="","","@PART["&amp;Table15[[#This Row],[Name]]&amp;"]:FOR[xxxRP0]
{
    %identicalParts = "&amp;Table15[[#This Row],[IDENTICAL]]&amp;"
}")</f>
        <v/>
      </c>
    </row>
    <row r="1136" spans="1:1" x14ac:dyDescent="0.25">
      <c r="A1136" t="str">
        <f>IF(Table15[[#This Row],[IDENTICAL]]="","","@PART["&amp;Table15[[#This Row],[Name]]&amp;"]:FOR[xxxRP0]
{
    %identicalParts = "&amp;Table15[[#This Row],[IDENTICAL]]&amp;"
}")</f>
        <v/>
      </c>
    </row>
    <row r="1137" spans="1:1" x14ac:dyDescent="0.25">
      <c r="A1137" t="str">
        <f>IF(Table15[[#This Row],[IDENTICAL]]="","","@PART["&amp;Table15[[#This Row],[Name]]&amp;"]:FOR[xxxRP0]
{
    %identicalParts = "&amp;Table15[[#This Row],[IDENTICAL]]&amp;"
}")</f>
        <v/>
      </c>
    </row>
    <row r="1138" spans="1:1" x14ac:dyDescent="0.25">
      <c r="A1138" t="str">
        <f>IF(Table15[[#This Row],[IDENTICAL]]="","","@PART["&amp;Table15[[#This Row],[Name]]&amp;"]:FOR[xxxRP0]
{
    %identicalParts = "&amp;Table15[[#This Row],[IDENTICAL]]&amp;"
}")</f>
        <v/>
      </c>
    </row>
    <row r="1139" spans="1:1" x14ac:dyDescent="0.25">
      <c r="A1139" t="str">
        <f>IF(Table15[[#This Row],[IDENTICAL]]="","","@PART["&amp;Table15[[#This Row],[Name]]&amp;"]:FOR[xxxRP0]
{
    %identicalParts = "&amp;Table15[[#This Row],[IDENTICAL]]&amp;"
}")</f>
        <v/>
      </c>
    </row>
    <row r="1140" spans="1:1" x14ac:dyDescent="0.25">
      <c r="A1140" t="str">
        <f>IF(Table15[[#This Row],[IDENTICAL]]="","","@PART["&amp;Table15[[#This Row],[Name]]&amp;"]:FOR[xxxRP0]
{
    %identicalParts = "&amp;Table15[[#This Row],[IDENTICAL]]&amp;"
}")</f>
        <v/>
      </c>
    </row>
    <row r="1141" spans="1:1" x14ac:dyDescent="0.25">
      <c r="A1141" t="str">
        <f>IF(Table15[[#This Row],[IDENTICAL]]="","","@PART["&amp;Table15[[#This Row],[Name]]&amp;"]:FOR[xxxRP0]
{
    %identicalParts = "&amp;Table15[[#This Row],[IDENTICAL]]&amp;"
}")</f>
        <v/>
      </c>
    </row>
    <row r="1142" spans="1:1" x14ac:dyDescent="0.25">
      <c r="A1142" t="str">
        <f>IF(Table15[[#This Row],[IDENTICAL]]="","","@PART["&amp;Table15[[#This Row],[Name]]&amp;"]:FOR[xxxRP0]
{
    %identicalParts = "&amp;Table15[[#This Row],[IDENTICAL]]&amp;"
}")</f>
        <v/>
      </c>
    </row>
    <row r="1143" spans="1:1" x14ac:dyDescent="0.25">
      <c r="A1143" t="str">
        <f>IF(Table15[[#This Row],[IDENTICAL]]="","","@PART["&amp;Table15[[#This Row],[Name]]&amp;"]:FOR[xxxRP0]
{
    %identicalParts = "&amp;Table15[[#This Row],[IDENTICAL]]&amp;"
}")</f>
        <v/>
      </c>
    </row>
    <row r="1144" spans="1:1" x14ac:dyDescent="0.25">
      <c r="A1144" t="str">
        <f>IF(Table15[[#This Row],[IDENTICAL]]="","","@PART["&amp;Table15[[#This Row],[Name]]&amp;"]:FOR[xxxRP0]
{
    %identicalParts = "&amp;Table15[[#This Row],[IDENTICAL]]&amp;"
}")</f>
        <v/>
      </c>
    </row>
    <row r="1145" spans="1:1" x14ac:dyDescent="0.25">
      <c r="A1145" t="str">
        <f>IF(Table15[[#This Row],[IDENTICAL]]="","","@PART["&amp;Table15[[#This Row],[Name]]&amp;"]:FOR[xxxRP0]
{
    %identicalParts = "&amp;Table15[[#This Row],[IDENTICAL]]&amp;"
}")</f>
        <v/>
      </c>
    </row>
    <row r="1146" spans="1:1" x14ac:dyDescent="0.25">
      <c r="A1146" t="str">
        <f>IF(Table15[[#This Row],[IDENTICAL]]="","","@PART["&amp;Table15[[#This Row],[Name]]&amp;"]:FOR[xxxRP0]
{
    %identicalParts = "&amp;Table15[[#This Row],[IDENTICAL]]&amp;"
}")</f>
        <v/>
      </c>
    </row>
    <row r="1147" spans="1:1" x14ac:dyDescent="0.25">
      <c r="A1147" t="str">
        <f>IF(Table15[[#This Row],[IDENTICAL]]="","","@PART["&amp;Table15[[#This Row],[Name]]&amp;"]:FOR[xxxRP0]
{
    %identicalParts = "&amp;Table15[[#This Row],[IDENTICAL]]&amp;"
}")</f>
        <v/>
      </c>
    </row>
    <row r="1148" spans="1:1" x14ac:dyDescent="0.25">
      <c r="A1148" t="str">
        <f>IF(Table15[[#This Row],[IDENTICAL]]="","","@PART["&amp;Table15[[#This Row],[Name]]&amp;"]:FOR[xxxRP0]
{
    %identicalParts = "&amp;Table15[[#This Row],[IDENTICAL]]&amp;"
}")</f>
        <v/>
      </c>
    </row>
    <row r="1149" spans="1:1" x14ac:dyDescent="0.25">
      <c r="A1149" t="str">
        <f>IF(Table15[[#This Row],[IDENTICAL]]="","","@PART["&amp;Table15[[#This Row],[Name]]&amp;"]:FOR[xxxRP0]
{
    %identicalParts = "&amp;Table15[[#This Row],[IDENTICAL]]&amp;"
}")</f>
        <v/>
      </c>
    </row>
    <row r="1150" spans="1:1" x14ac:dyDescent="0.25">
      <c r="A1150" t="str">
        <f>IF(Table15[[#This Row],[IDENTICAL]]="","","@PART["&amp;Table15[[#This Row],[Name]]&amp;"]:FOR[xxxRP0]
{
    %identicalParts = "&amp;Table15[[#This Row],[IDENTICAL]]&amp;"
}")</f>
        <v/>
      </c>
    </row>
    <row r="1151" spans="1:1" x14ac:dyDescent="0.25">
      <c r="A1151" t="str">
        <f>IF(Table15[[#This Row],[IDENTICAL]]="","","@PART["&amp;Table15[[#This Row],[Name]]&amp;"]:FOR[xxxRP0]
{
    %identicalParts = "&amp;Table15[[#This Row],[IDENTICAL]]&amp;"
}")</f>
        <v/>
      </c>
    </row>
    <row r="1152" spans="1:1" x14ac:dyDescent="0.25">
      <c r="A1152" t="str">
        <f>IF(Table15[[#This Row],[IDENTICAL]]="","","@PART["&amp;Table15[[#This Row],[Name]]&amp;"]:FOR[xxxRP0]
{
    %identicalParts = "&amp;Table15[[#This Row],[IDENTICAL]]&amp;"
}")</f>
        <v/>
      </c>
    </row>
    <row r="1153" spans="1:1" x14ac:dyDescent="0.25">
      <c r="A1153" t="str">
        <f>IF(Table15[[#This Row],[IDENTICAL]]="","","@PART["&amp;Table15[[#This Row],[Name]]&amp;"]:FOR[xxxRP0]
{
    %identicalParts = "&amp;Table15[[#This Row],[IDENTICAL]]&amp;"
}")</f>
        <v/>
      </c>
    </row>
    <row r="1154" spans="1:1" x14ac:dyDescent="0.25">
      <c r="A1154" t="str">
        <f>IF(Table15[[#This Row],[IDENTICAL]]="","","@PART["&amp;Table15[[#This Row],[Name]]&amp;"]:FOR[xxxRP0]
{
    %identicalParts = "&amp;Table15[[#This Row],[IDENTICAL]]&amp;"
}")</f>
        <v/>
      </c>
    </row>
    <row r="1155" spans="1:1" x14ac:dyDescent="0.25">
      <c r="A1155" t="str">
        <f>IF(Table15[[#This Row],[IDENTICAL]]="","","@PART["&amp;Table15[[#This Row],[Name]]&amp;"]:FOR[xxxRP0]
{
    %identicalParts = "&amp;Table15[[#This Row],[IDENTICAL]]&amp;"
}")</f>
        <v/>
      </c>
    </row>
    <row r="1156" spans="1:1" x14ac:dyDescent="0.25">
      <c r="A1156" t="str">
        <f>IF(Table15[[#This Row],[IDENTICAL]]="","","@PART["&amp;Table15[[#This Row],[Name]]&amp;"]:FOR[xxxRP0]
{
    %identicalParts = "&amp;Table15[[#This Row],[IDENTICAL]]&amp;"
}")</f>
        <v/>
      </c>
    </row>
    <row r="1157" spans="1:1" x14ac:dyDescent="0.25">
      <c r="A1157" t="str">
        <f>IF(Table15[[#This Row],[IDENTICAL]]="","","@PART["&amp;Table15[[#This Row],[Name]]&amp;"]:FOR[xxxRP0]
{
    %identicalParts = "&amp;Table15[[#This Row],[IDENTICAL]]&amp;"
}")</f>
        <v/>
      </c>
    </row>
    <row r="1158" spans="1:1" x14ac:dyDescent="0.25">
      <c r="A1158" t="str">
        <f>IF(Table15[[#This Row],[IDENTICAL]]="","","@PART["&amp;Table15[[#This Row],[Name]]&amp;"]:FOR[xxxRP0]
{
    %identicalParts = "&amp;Table15[[#This Row],[IDENTICAL]]&amp;"
}")</f>
        <v/>
      </c>
    </row>
    <row r="1159" spans="1:1" x14ac:dyDescent="0.25">
      <c r="A1159" t="str">
        <f>IF(Table15[[#This Row],[IDENTICAL]]="","","@PART["&amp;Table15[[#This Row],[Name]]&amp;"]:FOR[xxxRP0]
{
    %identicalParts = "&amp;Table15[[#This Row],[IDENTICAL]]&amp;"
}")</f>
        <v/>
      </c>
    </row>
    <row r="1160" spans="1:1" x14ac:dyDescent="0.25">
      <c r="A1160" t="str">
        <f>IF(Table15[[#This Row],[IDENTICAL]]="","","@PART["&amp;Table15[[#This Row],[Name]]&amp;"]:FOR[xxxRP0]
{
    %identicalParts = "&amp;Table15[[#This Row],[IDENTICAL]]&amp;"
}")</f>
        <v/>
      </c>
    </row>
    <row r="1161" spans="1:1" x14ac:dyDescent="0.25">
      <c r="A1161" t="str">
        <f>IF(Table15[[#This Row],[IDENTICAL]]="","","@PART["&amp;Table15[[#This Row],[Name]]&amp;"]:FOR[xxxRP0]
{
    %identicalParts = "&amp;Table15[[#This Row],[IDENTICAL]]&amp;"
}")</f>
        <v/>
      </c>
    </row>
    <row r="1162" spans="1:1" x14ac:dyDescent="0.25">
      <c r="A1162" t="str">
        <f>IF(Table15[[#This Row],[IDENTICAL]]="","","@PART["&amp;Table15[[#This Row],[Name]]&amp;"]:FOR[xxxRP0]
{
    %identicalParts = "&amp;Table15[[#This Row],[IDENTICAL]]&amp;"
}")</f>
        <v/>
      </c>
    </row>
    <row r="1163" spans="1:1" x14ac:dyDescent="0.25">
      <c r="A1163" t="str">
        <f>IF(Table15[[#This Row],[IDENTICAL]]="","","@PART["&amp;Table15[[#This Row],[Name]]&amp;"]:FOR[xxxRP0]
{
    %identicalParts = "&amp;Table15[[#This Row],[IDENTICAL]]&amp;"
}")</f>
        <v/>
      </c>
    </row>
    <row r="1164" spans="1:1" x14ac:dyDescent="0.25">
      <c r="A1164" t="str">
        <f>IF(Table15[[#This Row],[IDENTICAL]]="","","@PART["&amp;Table15[[#This Row],[Name]]&amp;"]:FOR[xxxRP0]
{
    %identicalParts = "&amp;Table15[[#This Row],[IDENTICAL]]&amp;"
}")</f>
        <v/>
      </c>
    </row>
    <row r="1165" spans="1:1" x14ac:dyDescent="0.25">
      <c r="A1165" t="str">
        <f>IF(Table15[[#This Row],[IDENTICAL]]="","","@PART["&amp;Table15[[#This Row],[Name]]&amp;"]:FOR[xxxRP0]
{
    %identicalParts = "&amp;Table15[[#This Row],[IDENTICAL]]&amp;"
}")</f>
        <v/>
      </c>
    </row>
    <row r="1166" spans="1:1" x14ac:dyDescent="0.25">
      <c r="A1166" t="str">
        <f>IF(Table15[[#This Row],[IDENTICAL]]="","","@PART["&amp;Table15[[#This Row],[Name]]&amp;"]:FOR[xxxRP0]
{
    %identicalParts = "&amp;Table15[[#This Row],[IDENTICAL]]&amp;"
}")</f>
        <v/>
      </c>
    </row>
    <row r="1167" spans="1:1" x14ac:dyDescent="0.25">
      <c r="A1167" t="str">
        <f>IF(Table15[[#This Row],[IDENTICAL]]="","","@PART["&amp;Table15[[#This Row],[Name]]&amp;"]:FOR[xxxRP0]
{
    %identicalParts = "&amp;Table15[[#This Row],[IDENTICAL]]&amp;"
}")</f>
        <v/>
      </c>
    </row>
    <row r="1168" spans="1:1" x14ac:dyDescent="0.25">
      <c r="A1168" t="str">
        <f>IF(Table15[[#This Row],[IDENTICAL]]="","","@PART["&amp;Table15[[#This Row],[Name]]&amp;"]:FOR[xxxRP0]
{
    %identicalParts = "&amp;Table15[[#This Row],[IDENTICAL]]&amp;"
}")</f>
        <v/>
      </c>
    </row>
    <row r="1169" spans="1:1" x14ac:dyDescent="0.25">
      <c r="A1169" t="str">
        <f>IF(Table15[[#This Row],[IDENTICAL]]="","","@PART["&amp;Table15[[#This Row],[Name]]&amp;"]:FOR[xxxRP0]
{
    %identicalParts = "&amp;Table15[[#This Row],[IDENTICAL]]&amp;"
}")</f>
        <v/>
      </c>
    </row>
    <row r="1170" spans="1:1" x14ac:dyDescent="0.25">
      <c r="A1170" t="str">
        <f>IF(Table15[[#This Row],[IDENTICAL]]="","","@PART["&amp;Table15[[#This Row],[Name]]&amp;"]:FOR[xxxRP0]
{
    %identicalParts = "&amp;Table15[[#This Row],[IDENTICAL]]&amp;"
}")</f>
        <v/>
      </c>
    </row>
    <row r="1171" spans="1:1" x14ac:dyDescent="0.25">
      <c r="A1171" t="str">
        <f>IF(Table15[[#This Row],[IDENTICAL]]="","","@PART["&amp;Table15[[#This Row],[Name]]&amp;"]:FOR[xxxRP0]
{
    %identicalParts = "&amp;Table15[[#This Row],[IDENTICAL]]&amp;"
}")</f>
        <v/>
      </c>
    </row>
    <row r="1172" spans="1:1" x14ac:dyDescent="0.25">
      <c r="A1172" t="str">
        <f>IF(Table15[[#This Row],[IDENTICAL]]="","","@PART["&amp;Table15[[#This Row],[Name]]&amp;"]:FOR[xxxRP0]
{
    %identicalParts = "&amp;Table15[[#This Row],[IDENTICAL]]&amp;"
}")</f>
        <v/>
      </c>
    </row>
    <row r="1173" spans="1:1" x14ac:dyDescent="0.25">
      <c r="A1173" t="str">
        <f>IF(Table15[[#This Row],[IDENTICAL]]="","","@PART["&amp;Table15[[#This Row],[Name]]&amp;"]:FOR[xxxRP0]
{
    %identicalParts = "&amp;Table15[[#This Row],[IDENTICAL]]&amp;"
}")</f>
        <v/>
      </c>
    </row>
    <row r="1174" spans="1:1" x14ac:dyDescent="0.25">
      <c r="A1174" t="str">
        <f>IF(Table15[[#This Row],[IDENTICAL]]="","","@PART["&amp;Table15[[#This Row],[Name]]&amp;"]:FOR[xxxRP0]
{
    %identicalParts = "&amp;Table15[[#This Row],[IDENTICAL]]&amp;"
}")</f>
        <v/>
      </c>
    </row>
    <row r="1175" spans="1:1" x14ac:dyDescent="0.25">
      <c r="A1175" t="str">
        <f>IF(Table15[[#This Row],[IDENTICAL]]="","","@PART["&amp;Table15[[#This Row],[Name]]&amp;"]:FOR[xxxRP0]
{
    %identicalParts = "&amp;Table15[[#This Row],[IDENTICAL]]&amp;"
}")</f>
        <v/>
      </c>
    </row>
    <row r="1176" spans="1:1" x14ac:dyDescent="0.25">
      <c r="A1176" t="str">
        <f>IF(Table15[[#This Row],[IDENTICAL]]="","","@PART["&amp;Table15[[#This Row],[Name]]&amp;"]:FOR[xxxRP0]
{
    %identicalParts = "&amp;Table15[[#This Row],[IDENTICAL]]&amp;"
}")</f>
        <v/>
      </c>
    </row>
    <row r="1177" spans="1:1" x14ac:dyDescent="0.25">
      <c r="A1177" t="str">
        <f>IF(Table15[[#This Row],[IDENTICAL]]="","","@PART["&amp;Table15[[#This Row],[Name]]&amp;"]:FOR[xxxRP0]
{
    %identicalParts = "&amp;Table15[[#This Row],[IDENTICAL]]&amp;"
}")</f>
        <v/>
      </c>
    </row>
    <row r="1178" spans="1:1" x14ac:dyDescent="0.25">
      <c r="A1178" t="str">
        <f>IF(Table15[[#This Row],[IDENTICAL]]="","","@PART["&amp;Table15[[#This Row],[Name]]&amp;"]:FOR[xxxRP0]
{
    %identicalParts = "&amp;Table15[[#This Row],[IDENTICAL]]&amp;"
}")</f>
        <v/>
      </c>
    </row>
    <row r="1179" spans="1:1" x14ac:dyDescent="0.25">
      <c r="A1179" t="str">
        <f>IF(Table15[[#This Row],[IDENTICAL]]="","","@PART["&amp;Table15[[#This Row],[Name]]&amp;"]:FOR[xxxRP0]
{
    %identicalParts = "&amp;Table15[[#This Row],[IDENTICAL]]&amp;"
}")</f>
        <v/>
      </c>
    </row>
    <row r="1180" spans="1:1" x14ac:dyDescent="0.25">
      <c r="A1180" t="str">
        <f>IF(Table15[[#This Row],[IDENTICAL]]="","","@PART["&amp;Table15[[#This Row],[Name]]&amp;"]:FOR[xxxRP0]
{
    %identicalParts = "&amp;Table15[[#This Row],[IDENTICAL]]&amp;"
}")</f>
        <v/>
      </c>
    </row>
    <row r="1181" spans="1:1" x14ac:dyDescent="0.25">
      <c r="A1181" t="str">
        <f>IF(Table15[[#This Row],[IDENTICAL]]="","","@PART["&amp;Table15[[#This Row],[Name]]&amp;"]:FOR[xxxRP0]
{
    %identicalParts = "&amp;Table15[[#This Row],[IDENTICAL]]&amp;"
}")</f>
        <v/>
      </c>
    </row>
    <row r="1182" spans="1:1" x14ac:dyDescent="0.25">
      <c r="A1182" t="str">
        <f>IF(Table15[[#This Row],[IDENTICAL]]="","","@PART["&amp;Table15[[#This Row],[Name]]&amp;"]:FOR[xxxRP0]
{
    %identicalParts = "&amp;Table15[[#This Row],[IDENTICAL]]&amp;"
}")</f>
        <v/>
      </c>
    </row>
    <row r="1183" spans="1:1" x14ac:dyDescent="0.25">
      <c r="A1183" t="str">
        <f>IF(Table15[[#This Row],[IDENTICAL]]="","","@PART["&amp;Table15[[#This Row],[Name]]&amp;"]:FOR[xxxRP0]
{
    %identicalParts = "&amp;Table15[[#This Row],[IDENTICAL]]&amp;"
}")</f>
        <v/>
      </c>
    </row>
    <row r="1184" spans="1:1" x14ac:dyDescent="0.25">
      <c r="A1184" t="str">
        <f>IF(Table15[[#This Row],[IDENTICAL]]="","","@PART["&amp;Table15[[#This Row],[Name]]&amp;"]:FOR[xxxRP0]
{
    %identicalParts = "&amp;Table15[[#This Row],[IDENTICAL]]&amp;"
}")</f>
        <v/>
      </c>
    </row>
    <row r="1185" spans="1:1" x14ac:dyDescent="0.25">
      <c r="A1185" t="str">
        <f>IF(Table15[[#This Row],[IDENTICAL]]="","","@PART["&amp;Table15[[#This Row],[Name]]&amp;"]:FOR[xxxRP0]
{
    %identicalParts = "&amp;Table15[[#This Row],[IDENTICAL]]&amp;"
}")</f>
        <v/>
      </c>
    </row>
    <row r="1186" spans="1:1" x14ac:dyDescent="0.25">
      <c r="A1186" t="str">
        <f>IF(Table15[[#This Row],[IDENTICAL]]="","","@PART["&amp;Table15[[#This Row],[Name]]&amp;"]:FOR[xxxRP0]
{
    %identicalParts = "&amp;Table15[[#This Row],[IDENTICAL]]&amp;"
}")</f>
        <v/>
      </c>
    </row>
    <row r="1187" spans="1:1" x14ac:dyDescent="0.25">
      <c r="A1187" t="str">
        <f>IF(Table15[[#This Row],[IDENTICAL]]="","","@PART["&amp;Table15[[#This Row],[Name]]&amp;"]:FOR[xxxRP0]
{
    %identicalParts = "&amp;Table15[[#This Row],[IDENTICAL]]&amp;"
}")</f>
        <v/>
      </c>
    </row>
    <row r="1188" spans="1:1" x14ac:dyDescent="0.25">
      <c r="A1188" t="str">
        <f>IF(Table15[[#This Row],[IDENTICAL]]="","","@PART["&amp;Table15[[#This Row],[Name]]&amp;"]:FOR[xxxRP0]
{
    %identicalParts = "&amp;Table15[[#This Row],[IDENTICAL]]&amp;"
}")</f>
        <v/>
      </c>
    </row>
    <row r="1189" spans="1:1" x14ac:dyDescent="0.25">
      <c r="A1189" t="str">
        <f>IF(Table15[[#This Row],[IDENTICAL]]="","","@PART["&amp;Table15[[#This Row],[Name]]&amp;"]:FOR[xxxRP0]
{
    %identicalParts = "&amp;Table15[[#This Row],[IDENTICAL]]&amp;"
}")</f>
        <v/>
      </c>
    </row>
    <row r="1190" spans="1:1" x14ac:dyDescent="0.25">
      <c r="A1190" t="str">
        <f>IF(Table15[[#This Row],[IDENTICAL]]="","","@PART["&amp;Table15[[#This Row],[Name]]&amp;"]:FOR[xxxRP0]
{
    %identicalParts = "&amp;Table15[[#This Row],[IDENTICAL]]&amp;"
}")</f>
        <v/>
      </c>
    </row>
    <row r="1191" spans="1:1" x14ac:dyDescent="0.25">
      <c r="A1191" t="str">
        <f>IF(Table15[[#This Row],[IDENTICAL]]="","","@PART["&amp;Table15[[#This Row],[Name]]&amp;"]:FOR[xxxRP0]
{
    %identicalParts = "&amp;Table15[[#This Row],[IDENTICAL]]&amp;"
}")</f>
        <v/>
      </c>
    </row>
    <row r="1192" spans="1:1" x14ac:dyDescent="0.25">
      <c r="A1192" t="str">
        <f>IF(Table15[[#This Row],[IDENTICAL]]="","","@PART["&amp;Table15[[#This Row],[Name]]&amp;"]:FOR[xxxRP0]
{
    %identicalParts = "&amp;Table15[[#This Row],[IDENTICAL]]&amp;"
}")</f>
        <v/>
      </c>
    </row>
    <row r="1193" spans="1:1" x14ac:dyDescent="0.25">
      <c r="A1193" t="str">
        <f>IF(Table15[[#This Row],[IDENTICAL]]="","","@PART["&amp;Table15[[#This Row],[Name]]&amp;"]:FOR[xxxRP0]
{
    %identicalParts = "&amp;Table15[[#This Row],[IDENTICAL]]&amp;"
}")</f>
        <v/>
      </c>
    </row>
    <row r="1194" spans="1:1" x14ac:dyDescent="0.25">
      <c r="A1194" t="str">
        <f>IF(Table15[[#This Row],[IDENTICAL]]="","","@PART["&amp;Table15[[#This Row],[Name]]&amp;"]:FOR[xxxRP0]
{
    %identicalParts = "&amp;Table15[[#This Row],[IDENTICAL]]&amp;"
}")</f>
        <v/>
      </c>
    </row>
    <row r="1195" spans="1:1" x14ac:dyDescent="0.25">
      <c r="A1195" t="str">
        <f>IF(Table15[[#This Row],[IDENTICAL]]="","","@PART["&amp;Table15[[#This Row],[Name]]&amp;"]:FOR[xxxRP0]
{
    %identicalParts = "&amp;Table15[[#This Row],[IDENTICAL]]&amp;"
}")</f>
        <v/>
      </c>
    </row>
    <row r="1196" spans="1:1" x14ac:dyDescent="0.25">
      <c r="A1196" t="str">
        <f>IF(Table15[[#This Row],[IDENTICAL]]="","","@PART["&amp;Table15[[#This Row],[Name]]&amp;"]:FOR[xxxRP0]
{
    %identicalParts = "&amp;Table15[[#This Row],[IDENTICAL]]&amp;"
}")</f>
        <v/>
      </c>
    </row>
    <row r="1197" spans="1:1" x14ac:dyDescent="0.25">
      <c r="A1197" t="str">
        <f>IF(Table15[[#This Row],[IDENTICAL]]="","","@PART["&amp;Table15[[#This Row],[Name]]&amp;"]:FOR[xxxRP0]
{
    %identicalParts = "&amp;Table15[[#This Row],[IDENTICAL]]&amp;"
}")</f>
        <v/>
      </c>
    </row>
    <row r="1198" spans="1:1" x14ac:dyDescent="0.25">
      <c r="A1198" t="str">
        <f>IF(Table15[[#This Row],[IDENTICAL]]="","","@PART["&amp;Table15[[#This Row],[Name]]&amp;"]:FOR[xxxRP0]
{
    %identicalParts = "&amp;Table15[[#This Row],[IDENTICAL]]&amp;"
}")</f>
        <v/>
      </c>
    </row>
    <row r="1199" spans="1:1" x14ac:dyDescent="0.25">
      <c r="A1199" t="str">
        <f>IF(Table15[[#This Row],[IDENTICAL]]="","","@PART["&amp;Table15[[#This Row],[Name]]&amp;"]:FOR[xxxRP0]
{
    %identicalParts = "&amp;Table15[[#This Row],[IDENTICAL]]&amp;"
}")</f>
        <v/>
      </c>
    </row>
    <row r="1200" spans="1:1" x14ac:dyDescent="0.25">
      <c r="A1200" t="str">
        <f>IF(Table15[[#This Row],[IDENTICAL]]="","","@PART["&amp;Table15[[#This Row],[Name]]&amp;"]:FOR[xxxRP0]
{
    %identicalParts = "&amp;Table15[[#This Row],[IDENTICAL]]&amp;"
}")</f>
        <v/>
      </c>
    </row>
    <row r="1201" spans="1:1" x14ac:dyDescent="0.25">
      <c r="A1201" t="str">
        <f>IF(Table15[[#This Row],[IDENTICAL]]="","","@PART["&amp;Table15[[#This Row],[Name]]&amp;"]:FOR[xxxRP0]
{
    %identicalParts = "&amp;Table15[[#This Row],[IDENTICAL]]&amp;"
}")</f>
        <v/>
      </c>
    </row>
    <row r="1202" spans="1:1" x14ac:dyDescent="0.25">
      <c r="A1202" t="str">
        <f>IF(Table15[[#This Row],[IDENTICAL]]="","","@PART["&amp;Table15[[#This Row],[Name]]&amp;"]:FOR[xxxRP0]
{
    %identicalParts = "&amp;Table15[[#This Row],[IDENTICAL]]&amp;"
}")</f>
        <v/>
      </c>
    </row>
    <row r="1203" spans="1:1" x14ac:dyDescent="0.25">
      <c r="A1203" t="str">
        <f>IF(Table15[[#This Row],[IDENTICAL]]="","","@PART["&amp;Table15[[#This Row],[Name]]&amp;"]:FOR[xxxRP0]
{
    %identicalParts = "&amp;Table15[[#This Row],[IDENTICAL]]&amp;"
}")</f>
        <v/>
      </c>
    </row>
    <row r="1204" spans="1:1" x14ac:dyDescent="0.25">
      <c r="A1204" t="str">
        <f>IF(Table15[[#This Row],[IDENTICAL]]="","","@PART["&amp;Table15[[#This Row],[Name]]&amp;"]:FOR[xxxRP0]
{
    %identicalParts = "&amp;Table15[[#This Row],[IDENTICAL]]&amp;"
}")</f>
        <v/>
      </c>
    </row>
    <row r="1205" spans="1:1" x14ac:dyDescent="0.25">
      <c r="A1205" t="str">
        <f>IF(Table15[[#This Row],[IDENTICAL]]="","","@PART["&amp;Table15[[#This Row],[Name]]&amp;"]:FOR[xxxRP0]
{
    %identicalParts = "&amp;Table15[[#This Row],[IDENTICAL]]&amp;"
}")</f>
        <v/>
      </c>
    </row>
    <row r="1206" spans="1:1" x14ac:dyDescent="0.25">
      <c r="A1206" t="str">
        <f>IF(Table15[[#This Row],[IDENTICAL]]="","","@PART["&amp;Table15[[#This Row],[Name]]&amp;"]:FOR[xxxRP0]
{
    %identicalParts = "&amp;Table15[[#This Row],[IDENTICAL]]&amp;"
}")</f>
        <v/>
      </c>
    </row>
    <row r="1207" spans="1:1" x14ac:dyDescent="0.25">
      <c r="A1207" t="str">
        <f>IF(Table15[[#This Row],[IDENTICAL]]="","","@PART["&amp;Table15[[#This Row],[Name]]&amp;"]:FOR[xxxRP0]
{
    %identicalParts = "&amp;Table15[[#This Row],[IDENTICAL]]&amp;"
}")</f>
        <v/>
      </c>
    </row>
    <row r="1208" spans="1:1" x14ac:dyDescent="0.25">
      <c r="A1208" t="str">
        <f>IF(Table15[[#This Row],[IDENTICAL]]="","","@PART["&amp;Table15[[#This Row],[Name]]&amp;"]:FOR[xxxRP0]
{
    %identicalParts = "&amp;Table15[[#This Row],[IDENTICAL]]&amp;"
}")</f>
        <v/>
      </c>
    </row>
    <row r="1209" spans="1:1" x14ac:dyDescent="0.25">
      <c r="A1209" t="str">
        <f>IF(Table15[[#This Row],[IDENTICAL]]="","","@PART["&amp;Table15[[#This Row],[Name]]&amp;"]:FOR[xxxRP0]
{
    %identicalParts = "&amp;Table15[[#This Row],[IDENTICAL]]&amp;"
}")</f>
        <v/>
      </c>
    </row>
    <row r="1210" spans="1:1" x14ac:dyDescent="0.25">
      <c r="A1210" t="str">
        <f>IF(Table15[[#This Row],[IDENTICAL]]="","","@PART["&amp;Table15[[#This Row],[Name]]&amp;"]:FOR[xxxRP0]
{
    %identicalParts = "&amp;Table15[[#This Row],[IDENTICAL]]&amp;"
}")</f>
        <v/>
      </c>
    </row>
    <row r="1211" spans="1:1" x14ac:dyDescent="0.25">
      <c r="A1211" t="str">
        <f>IF(Table15[[#This Row],[IDENTICAL]]="","","@PART["&amp;Table15[[#This Row],[Name]]&amp;"]:FOR[xxxRP0]
{
    %identicalParts = "&amp;Table15[[#This Row],[IDENTICAL]]&amp;"
}")</f>
        <v>@PART[SSTU-RO-ENG-SRB5]:FOR[xxxRP0]
{
    %identicalParts = xKWsrbGlobeX10Lx,RSBengineAresSRB,MassiveBooster,SSTU-RO-ENG-SRB5
}</v>
      </c>
    </row>
    <row r="1212" spans="1:1" x14ac:dyDescent="0.25">
      <c r="A1212" t="str">
        <f>IF(Table15[[#This Row],[IDENTICAL]]="","","@PART["&amp;Table15[[#This Row],[Name]]&amp;"]:FOR[xxxRP0]
{
    %identicalParts = "&amp;Table15[[#This Row],[IDENTICAL]]&amp;"
}")</f>
        <v>@PART[SSTU-RO-ENG-SRBA]:FOR[xxxRP0]
{
    %identicalParts = XSLSSRB,RSBengineSTSSRB,SSTU-RO-ENG-SRB4,SSTU-RO-ENG-SRB2,SSTU-RO-ENG-SRB3,SSTU-RO-ENG-SRBA
}</v>
      </c>
    </row>
    <row r="1213" spans="1:1" x14ac:dyDescent="0.25">
      <c r="A1213" t="str">
        <f>IF(Table15[[#This Row],[IDENTICAL]]="","","@PART["&amp;Table15[[#This Row],[Name]]&amp;"]:FOR[xxxRP0]
{
    %identicalParts = "&amp;Table15[[#This Row],[IDENTICAL]]&amp;"
}")</f>
        <v/>
      </c>
    </row>
    <row r="1214" spans="1:1" x14ac:dyDescent="0.25">
      <c r="A1214" t="str">
        <f>IF(Table15[[#This Row],[IDENTICAL]]="","","@PART["&amp;Table15[[#This Row],[Name]]&amp;"]:FOR[xxxRP0]
{
    %identicalParts = "&amp;Table15[[#This Row],[IDENTICAL]]&amp;"
}")</f>
        <v/>
      </c>
    </row>
    <row r="1215" spans="1:1" x14ac:dyDescent="0.25">
      <c r="A1215" t="str">
        <f>IF(Table15[[#This Row],[IDENTICAL]]="","","@PART["&amp;Table15[[#This Row],[Name]]&amp;"]:FOR[xxxRP0]
{
    %identicalParts = "&amp;Table15[[#This Row],[IDENTICAL]]&amp;"
}")</f>
        <v/>
      </c>
    </row>
    <row r="1216" spans="1:1" x14ac:dyDescent="0.25">
      <c r="A1216" t="str">
        <f>IF(Table15[[#This Row],[IDENTICAL]]="","","@PART["&amp;Table15[[#This Row],[Name]]&amp;"]:FOR[xxxRP0]
{
    %identicalParts = "&amp;Table15[[#This Row],[IDENTICAL]]&amp;"
}")</f>
        <v/>
      </c>
    </row>
    <row r="1217" spans="1:1" x14ac:dyDescent="0.25">
      <c r="A1217" t="str">
        <f>IF(Table15[[#This Row],[IDENTICAL]]="","","@PART["&amp;Table15[[#This Row],[Name]]&amp;"]:FOR[xxxRP0]
{
    %identicalParts = "&amp;Table15[[#This Row],[IDENTICAL]]&amp;"
}")</f>
        <v/>
      </c>
    </row>
    <row r="1218" spans="1:1" x14ac:dyDescent="0.25">
      <c r="A1218" t="str">
        <f>IF(Table15[[#This Row],[IDENTICAL]]="","","@PART["&amp;Table15[[#This Row],[Name]]&amp;"]:FOR[xxxRP0]
{
    %identicalParts = "&amp;Table15[[#This Row],[IDENTICAL]]&amp;"
}")</f>
        <v/>
      </c>
    </row>
    <row r="1219" spans="1:1" x14ac:dyDescent="0.25">
      <c r="A1219" t="str">
        <f>IF(Table15[[#This Row],[IDENTICAL]]="","","@PART["&amp;Table15[[#This Row],[Name]]&amp;"]:FOR[xxxRP0]
{
    %identicalParts = "&amp;Table15[[#This Row],[IDENTICAL]]&amp;"
}")</f>
        <v/>
      </c>
    </row>
    <row r="1220" spans="1:1" x14ac:dyDescent="0.25">
      <c r="A1220" t="str">
        <f>IF(Table15[[#This Row],[IDENTICAL]]="","","@PART["&amp;Table15[[#This Row],[Name]]&amp;"]:FOR[xxxRP0]
{
    %identicalParts = "&amp;Table15[[#This Row],[IDENTICAL]]&amp;"
}")</f>
        <v/>
      </c>
    </row>
    <row r="1221" spans="1:1" x14ac:dyDescent="0.25">
      <c r="A1221" t="str">
        <f>IF(Table15[[#This Row],[IDENTICAL]]="","","@PART["&amp;Table15[[#This Row],[Name]]&amp;"]:FOR[xxxRP0]
{
    %identicalParts = "&amp;Table15[[#This Row],[IDENTICAL]]&amp;"
}")</f>
        <v/>
      </c>
    </row>
    <row r="1222" spans="1:1" x14ac:dyDescent="0.25">
      <c r="A1222" t="str">
        <f>IF(Table15[[#This Row],[IDENTICAL]]="","","@PART["&amp;Table15[[#This Row],[Name]]&amp;"]:FOR[xxxRP0]
{
    %identicalParts = "&amp;Table15[[#This Row],[IDENTICAL]]&amp;"
}")</f>
        <v/>
      </c>
    </row>
    <row r="1223" spans="1:1" x14ac:dyDescent="0.25">
      <c r="A1223" t="str">
        <f>IF(Table15[[#This Row],[IDENTICAL]]="","","@PART["&amp;Table15[[#This Row],[Name]]&amp;"]:FOR[xxxRP0]
{
    %identicalParts = "&amp;Table15[[#This Row],[IDENTICAL]]&amp;"
}")</f>
        <v/>
      </c>
    </row>
    <row r="1224" spans="1:1" x14ac:dyDescent="0.25">
      <c r="A1224" t="str">
        <f>IF(Table15[[#This Row],[IDENTICAL]]="","","@PART["&amp;Table15[[#This Row],[Name]]&amp;"]:FOR[xxxRP0]
{
    %identicalParts = "&amp;Table15[[#This Row],[IDENTICAL]]&amp;"
}")</f>
        <v/>
      </c>
    </row>
    <row r="1225" spans="1:1" x14ac:dyDescent="0.25">
      <c r="A1225" t="str">
        <f>IF(Table15[[#This Row],[IDENTICAL]]="","","@PART["&amp;Table15[[#This Row],[Name]]&amp;"]:FOR[xxxRP0]
{
    %identicalParts = "&amp;Table15[[#This Row],[IDENTICAL]]&amp;"
}")</f>
        <v/>
      </c>
    </row>
    <row r="1226" spans="1:1" x14ac:dyDescent="0.25">
      <c r="A1226" t="str">
        <f>IF(Table15[[#This Row],[IDENTICAL]]="","","@PART["&amp;Table15[[#This Row],[Name]]&amp;"]:FOR[xxxRP0]
{
    %identicalParts = "&amp;Table15[[#This Row],[IDENTICAL]]&amp;"
}")</f>
        <v/>
      </c>
    </row>
    <row r="1227" spans="1:1" x14ac:dyDescent="0.25">
      <c r="A1227" t="str">
        <f>IF(Table15[[#This Row],[IDENTICAL]]="","","@PART["&amp;Table15[[#This Row],[Name]]&amp;"]:FOR[xxxRP0]
{
    %identicalParts = "&amp;Table15[[#This Row],[IDENTICAL]]&amp;"
}")</f>
        <v/>
      </c>
    </row>
    <row r="1228" spans="1:1" x14ac:dyDescent="0.25">
      <c r="A1228" t="str">
        <f>IF(Table15[[#This Row],[IDENTICAL]]="","","@PART["&amp;Table15[[#This Row],[Name]]&amp;"]:FOR[xxxRP0]
{
    %identicalParts = "&amp;Table15[[#This Row],[IDENTICAL]]&amp;"
}")</f>
        <v/>
      </c>
    </row>
    <row r="1229" spans="1:1" x14ac:dyDescent="0.25">
      <c r="A1229" t="str">
        <f>IF(Table15[[#This Row],[IDENTICAL]]="","","@PART["&amp;Table15[[#This Row],[Name]]&amp;"]:FOR[xxxRP0]
{
    %identicalParts = "&amp;Table15[[#This Row],[IDENTICAL]]&amp;"
}")</f>
        <v/>
      </c>
    </row>
    <row r="1230" spans="1:1" x14ac:dyDescent="0.25">
      <c r="A1230" t="str">
        <f>IF(Table15[[#This Row],[IDENTICAL]]="","","@PART["&amp;Table15[[#This Row],[Name]]&amp;"]:FOR[xxxRP0]
{
    %identicalParts = "&amp;Table15[[#This Row],[IDENTICAL]]&amp;"
}")</f>
        <v/>
      </c>
    </row>
    <row r="1231" spans="1:1" x14ac:dyDescent="0.25">
      <c r="A1231" t="str">
        <f>IF(Table15[[#This Row],[IDENTICAL]]="","","@PART["&amp;Table15[[#This Row],[Name]]&amp;"]:FOR[xxxRP0]
{
    %identicalParts = "&amp;Table15[[#This Row],[IDENTICAL]]&amp;"
}")</f>
        <v/>
      </c>
    </row>
    <row r="1232" spans="1:1" x14ac:dyDescent="0.25">
      <c r="A1232" t="str">
        <f>IF(Table15[[#This Row],[IDENTICAL]]="","","@PART["&amp;Table15[[#This Row],[Name]]&amp;"]:FOR[xxxRP0]
{
    %identicalParts = "&amp;Table15[[#This Row],[IDENTICAL]]&amp;"
}")</f>
        <v/>
      </c>
    </row>
    <row r="1233" spans="1:1" x14ac:dyDescent="0.25">
      <c r="A1233" t="str">
        <f>IF(Table15[[#This Row],[IDENTICAL]]="","","@PART["&amp;Table15[[#This Row],[Name]]&amp;"]:FOR[xxxRP0]
{
    %identicalParts = "&amp;Table15[[#This Row],[IDENTICAL]]&amp;"
}")</f>
        <v/>
      </c>
    </row>
    <row r="1234" spans="1:1" x14ac:dyDescent="0.25">
      <c r="A1234" t="str">
        <f>IF(Table15[[#This Row],[IDENTICAL]]="","","@PART["&amp;Table15[[#This Row],[Name]]&amp;"]:FOR[xxxRP0]
{
    %identicalParts = "&amp;Table15[[#This Row],[IDENTICAL]]&amp;"
}")</f>
        <v/>
      </c>
    </row>
    <row r="1235" spans="1:1" x14ac:dyDescent="0.25">
      <c r="A1235" t="str">
        <f>IF(Table15[[#This Row],[IDENTICAL]]="","","@PART["&amp;Table15[[#This Row],[Name]]&amp;"]:FOR[xxxRP0]
{
    %identicalParts = "&amp;Table15[[#This Row],[IDENTICAL]]&amp;"
}")</f>
        <v/>
      </c>
    </row>
    <row r="1236" spans="1:1" x14ac:dyDescent="0.25">
      <c r="A1236" t="str">
        <f>IF(Table15[[#This Row],[IDENTICAL]]="","","@PART["&amp;Table15[[#This Row],[Name]]&amp;"]:FOR[xxxRP0]
{
    %identicalParts = "&amp;Table15[[#This Row],[IDENTICAL]]&amp;"
}")</f>
        <v/>
      </c>
    </row>
    <row r="1237" spans="1:1" x14ac:dyDescent="0.25">
      <c r="A1237" t="str">
        <f>IF(Table15[[#This Row],[IDENTICAL]]="","","@PART["&amp;Table15[[#This Row],[Name]]&amp;"]:FOR[xxxRP0]
{
    %identicalParts = "&amp;Table15[[#This Row],[IDENTICAL]]&amp;"
}")</f>
        <v/>
      </c>
    </row>
    <row r="1238" spans="1:1" x14ac:dyDescent="0.25">
      <c r="A1238" t="str">
        <f>IF(Table15[[#This Row],[IDENTICAL]]="","","@PART["&amp;Table15[[#This Row],[Name]]&amp;"]:FOR[xxxRP0]
{
    %identicalParts = "&amp;Table15[[#This Row],[IDENTICAL]]&amp;"
}")</f>
        <v/>
      </c>
    </row>
    <row r="1239" spans="1:1" x14ac:dyDescent="0.25">
      <c r="A1239" t="str">
        <f>IF(Table15[[#This Row],[IDENTICAL]]="","","@PART["&amp;Table15[[#This Row],[Name]]&amp;"]:FOR[xxxRP0]
{
    %identicalParts = "&amp;Table15[[#This Row],[IDENTICAL]]&amp;"
}")</f>
        <v/>
      </c>
    </row>
    <row r="1240" spans="1:1" x14ac:dyDescent="0.25">
      <c r="A1240" t="str">
        <f>IF(Table15[[#This Row],[IDENTICAL]]="","","@PART["&amp;Table15[[#This Row],[Name]]&amp;"]:FOR[xxxRP0]
{
    %identicalParts = "&amp;Table15[[#This Row],[IDENTICAL]]&amp;"
}")</f>
        <v/>
      </c>
    </row>
    <row r="1241" spans="1:1" x14ac:dyDescent="0.25">
      <c r="A1241" t="str">
        <f>IF(Table15[[#This Row],[IDENTICAL]]="","","@PART["&amp;Table15[[#This Row],[Name]]&amp;"]:FOR[xxxRP0]
{
    %identicalParts = "&amp;Table15[[#This Row],[IDENTICAL]]&amp;"
}")</f>
        <v/>
      </c>
    </row>
    <row r="1242" spans="1:1" x14ac:dyDescent="0.25">
      <c r="A1242" t="str">
        <f>IF(Table15[[#This Row],[IDENTICAL]]="","","@PART["&amp;Table15[[#This Row],[Name]]&amp;"]:FOR[xxxRP0]
{
    %identicalParts = "&amp;Table15[[#This Row],[IDENTICAL]]&amp;"
}")</f>
        <v/>
      </c>
    </row>
    <row r="1243" spans="1:1" x14ac:dyDescent="0.25">
      <c r="A1243" t="str">
        <f>IF(Table15[[#This Row],[IDENTICAL]]="","","@PART["&amp;Table15[[#This Row],[Name]]&amp;"]:FOR[xxxRP0]
{
    %identicalParts = "&amp;Table15[[#This Row],[IDENTICAL]]&amp;"
}")</f>
        <v/>
      </c>
    </row>
    <row r="1244" spans="1:1" x14ac:dyDescent="0.25">
      <c r="A1244" t="str">
        <f>IF(Table15[[#This Row],[IDENTICAL]]="","","@PART["&amp;Table15[[#This Row],[Name]]&amp;"]:FOR[xxxRP0]
{
    %identicalParts = "&amp;Table15[[#This Row],[IDENTICAL]]&amp;"
}")</f>
        <v/>
      </c>
    </row>
    <row r="1245" spans="1:1" x14ac:dyDescent="0.25">
      <c r="A1245" t="str">
        <f>IF(Table15[[#This Row],[IDENTICAL]]="","","@PART["&amp;Table15[[#This Row],[Name]]&amp;"]:FOR[xxxRP0]
{
    %identicalParts = "&amp;Table15[[#This Row],[IDENTICAL]]&amp;"
}")</f>
        <v/>
      </c>
    </row>
    <row r="1246" spans="1:1" x14ac:dyDescent="0.25">
      <c r="A1246" t="str">
        <f>IF(Table15[[#This Row],[IDENTICAL]]="","","@PART["&amp;Table15[[#This Row],[Name]]&amp;"]:FOR[xxxRP0]
{
    %identicalParts = "&amp;Table15[[#This Row],[IDENTICAL]]&amp;"
}")</f>
        <v/>
      </c>
    </row>
    <row r="1247" spans="1:1" x14ac:dyDescent="0.25">
      <c r="A1247" t="str">
        <f>IF(Table15[[#This Row],[IDENTICAL]]="","","@PART["&amp;Table15[[#This Row],[Name]]&amp;"]:FOR[xxxRP0]
{
    %identicalParts = "&amp;Table15[[#This Row],[IDENTICAL]]&amp;"
}")</f>
        <v/>
      </c>
    </row>
    <row r="1248" spans="1:1" x14ac:dyDescent="0.25">
      <c r="A1248" t="str">
        <f>IF(Table15[[#This Row],[IDENTICAL]]="","","@PART["&amp;Table15[[#This Row],[Name]]&amp;"]:FOR[xxxRP0]
{
    %identicalParts = "&amp;Table15[[#This Row],[IDENTICAL]]&amp;"
}")</f>
        <v>@PART[bluedog_Delta_GEM40]:FOR[xxxRP0]
{
    %identicalParts = bluedog_Delta_GEM40,RO_KWsrbGlobeI_GEM,RSBdelta2srm,KK_ATK_GEM40AL,KK_ATK_GEM40
}</v>
      </c>
    </row>
    <row r="1249" spans="1:1" x14ac:dyDescent="0.25">
      <c r="A1249" t="str">
        <f>IF(Table15[[#This Row],[IDENTICAL]]="","","@PART["&amp;Table15[[#This Row],[Name]]&amp;"]:FOR[xxxRP0]
{
    %identicalParts = "&amp;Table15[[#This Row],[IDENTICAL]]&amp;"
}")</f>
        <v>@PART[RO_KWsrbGlobeI_GEM]:FOR[xxxRP0]
{
    %identicalParts = bluedog_Delta_GEM40,RO_KWsrbGlobeI_GEM,RSBdelta2srm,KK_ATK_GEM40AL,KK_ATK_GEM40
}</v>
      </c>
    </row>
    <row r="1250" spans="1:1" x14ac:dyDescent="0.25">
      <c r="A1250" t="str">
        <f>IF(Table15[[#This Row],[IDENTICAL]]="","","@PART["&amp;Table15[[#This Row],[Name]]&amp;"]:FOR[xxxRP0]
{
    %identicalParts = "&amp;Table15[[#This Row],[IDENTICAL]]&amp;"
}")</f>
        <v>@PART[RSBdelta2srm]:FOR[xxxRP0]
{
    %identicalParts = bluedog_Delta_GEM40,RO_KWsrbGlobeI_GEM,RSBdelta2srm,KK_ATK_GEM40AL,KK_ATK_GEM40
}</v>
      </c>
    </row>
    <row r="1251" spans="1:1" x14ac:dyDescent="0.25">
      <c r="A1251" t="str">
        <f>IF(Table15[[#This Row],[IDENTICAL]]="","","@PART["&amp;Table15[[#This Row],[Name]]&amp;"]:FOR[xxxRP0]
{
    %identicalParts = "&amp;Table15[[#This Row],[IDENTICAL]]&amp;"
}")</f>
        <v>@PART[KK_ATK_GEM40AL]:FOR[xxxRP0]
{
    %identicalParts = bluedog_Delta_GEM40,RO_KWsrbGlobeI_GEM,RSBdelta2srm,KK_ATK_GEM40AL,KK_ATK_GEM40
}</v>
      </c>
    </row>
    <row r="1252" spans="1:1" x14ac:dyDescent="0.25">
      <c r="A1252" t="str">
        <f>IF(Table15[[#This Row],[IDENTICAL]]="","","@PART["&amp;Table15[[#This Row],[Name]]&amp;"]:FOR[xxxRP0]
{
    %identicalParts = "&amp;Table15[[#This Row],[IDENTICAL]]&amp;"
}")</f>
        <v>@PART[KK_ATK_GEM40]:FOR[xxxRP0]
{
    %identicalParts = bluedog_Delta_GEM40,RO_KWsrbGlobeI_GEM,RSBdelta2srm,KK_ATK_GEM40AL,KK_ATK_GEM40
}</v>
      </c>
    </row>
    <row r="1253" spans="1:1" x14ac:dyDescent="0.25">
      <c r="A1253" t="str">
        <f>IF(Table15[[#This Row],[IDENTICAL]]="","","@PART["&amp;Table15[[#This Row],[Name]]&amp;"]:FOR[xxxRP0]
{
    %identicalParts = "&amp;Table15[[#This Row],[IDENTICAL]]&amp;"
}")</f>
        <v>@PART[bluedog_Delta_GEM46]:FOR[xxxRP0]
{
    %identicalParts = bluedog_Delta_GEM46,KWsrbGlobeX,RO_KWsrbGlobeI_GEM46,RSBdelta3srm,RSBdelta3srmG,KK_ATK_GEM46AL,KK_ATK_GEM46
}</v>
      </c>
    </row>
    <row r="1254" spans="1:1" x14ac:dyDescent="0.25">
      <c r="A1254" t="str">
        <f>IF(Table15[[#This Row],[IDENTICAL]]="","","@PART["&amp;Table15[[#This Row],[Name]]&amp;"]:FOR[xxxRP0]
{
    %identicalParts = "&amp;Table15[[#This Row],[IDENTICAL]]&amp;"
}")</f>
        <v>@PART[KWsrbGlobeX]:FOR[xxxRP0]
{
    %identicalParts = bluedog_Delta_GEM46,KWsrbGlobeX,RO_KWsrbGlobeI_GEM46,RSBdelta3srm,RSBdelta3srmG,KK_ATK_GEM46AL,KK_ATK_GEM46
}</v>
      </c>
    </row>
    <row r="1255" spans="1:1" x14ac:dyDescent="0.25">
      <c r="A1255" t="str">
        <f>IF(Table15[[#This Row],[IDENTICAL]]="","","@PART["&amp;Table15[[#This Row],[Name]]&amp;"]:FOR[xxxRP0]
{
    %identicalParts = "&amp;Table15[[#This Row],[IDENTICAL]]&amp;"
}")</f>
        <v>@PART[RO_KWsrbGlobeI_GEM46]:FOR[xxxRP0]
{
    %identicalParts = bluedog_Delta_GEM46,KWsrbGlobeX,RO_KWsrbGlobeI_GEM46,RSBdelta3srm,RSBdelta3srmG,KK_ATK_GEM46AL,KK_ATK_GEM46
}</v>
      </c>
    </row>
    <row r="1256" spans="1:1" x14ac:dyDescent="0.25">
      <c r="A1256" t="str">
        <f>IF(Table15[[#This Row],[IDENTICAL]]="","","@PART["&amp;Table15[[#This Row],[Name]]&amp;"]:FOR[xxxRP0]
{
    %identicalParts = "&amp;Table15[[#This Row],[IDENTICAL]]&amp;"
}")</f>
        <v>@PART[RSBdelta3srm]:FOR[xxxRP0]
{
    %identicalParts = bluedog_Delta_GEM46,KWsrbGlobeX,RO_KWsrbGlobeI_GEM46,RSBdelta3srm,RSBdelta3srmG,KK_ATK_GEM46AL,KK_ATK_GEM46
}</v>
      </c>
    </row>
    <row r="1257" spans="1:1" x14ac:dyDescent="0.25">
      <c r="A1257" t="str">
        <f>IF(Table15[[#This Row],[IDENTICAL]]="","","@PART["&amp;Table15[[#This Row],[Name]]&amp;"]:FOR[xxxRP0]
{
    %identicalParts = "&amp;Table15[[#This Row],[IDENTICAL]]&amp;"
}")</f>
        <v>@PART[RSBdelta3srmG]:FOR[xxxRP0]
{
    %identicalParts = bluedog_Delta_GEM46,KWsrbGlobeX,RO_KWsrbGlobeI_GEM46,RSBdelta3srm,RSBdelta3srmG,KK_ATK_GEM46AL,KK_ATK_GEM46
}</v>
      </c>
    </row>
    <row r="1258" spans="1:1" x14ac:dyDescent="0.25">
      <c r="A1258" t="str">
        <f>IF(Table15[[#This Row],[IDENTICAL]]="","","@PART["&amp;Table15[[#This Row],[Name]]&amp;"]:FOR[xxxRP0]
{
    %identicalParts = "&amp;Table15[[#This Row],[IDENTICAL]]&amp;"
}")</f>
        <v>@PART[KK_ATK_GEM46AL]:FOR[xxxRP0]
{
    %identicalParts = bluedog_Delta_GEM46,KWsrbGlobeX,RO_KWsrbGlobeI_GEM46,RSBdelta3srm,RSBdelta3srmG,KK_ATK_GEM46AL,KK_ATK_GEM46
}</v>
      </c>
    </row>
    <row r="1259" spans="1:1" x14ac:dyDescent="0.25">
      <c r="A1259" t="str">
        <f>IF(Table15[[#This Row],[IDENTICAL]]="","","@PART["&amp;Table15[[#This Row],[Name]]&amp;"]:FOR[xxxRP0]
{
    %identicalParts = "&amp;Table15[[#This Row],[IDENTICAL]]&amp;"
}")</f>
        <v>@PART[KK_ATK_GEM46]:FOR[xxxRP0]
{
    %identicalParts = bluedog_Delta_GEM46,KWsrbGlobeX,RO_KWsrbGlobeI_GEM46,RSBdelta3srm,RSBdelta3srmG,KK_ATK_GEM46AL,KK_ATK_GEM46
}</v>
      </c>
    </row>
    <row r="1260" spans="1:1" x14ac:dyDescent="0.25">
      <c r="A1260" t="str">
        <f>IF(Table15[[#This Row],[IDENTICAL]]="","","@PART["&amp;Table15[[#This Row],[Name]]&amp;"]:FOR[xxxRP0]
{
    %identicalParts = "&amp;Table15[[#This Row],[IDENTICAL]]&amp;"
}")</f>
        <v>@PART[CHAKAKWsrbGlobeIz]:FOR[xxxRP0]
{
    %identicalParts = bluedog_Delta_GEM60,CHAKAKWsrbGlobeIz,KWsrbGlobeX2,RO_KWsrbGlobeI_GEM60,RSBdeltaIVsrm
}</v>
      </c>
    </row>
    <row r="1261" spans="1:1" x14ac:dyDescent="0.25">
      <c r="A1261" t="str">
        <f>IF(Table15[[#This Row],[IDENTICAL]]="","","@PART["&amp;Table15[[#This Row],[Name]]&amp;"]:FOR[xxxRP0]
{
    %identicalParts = "&amp;Table15[[#This Row],[IDENTICAL]]&amp;"
}")</f>
        <v>@PART[KWsrbGlobeX2]:FOR[xxxRP0]
{
    %identicalParts = bluedog_Delta_GEM60,CHAKAKWsrbGlobeIz,KWsrbGlobeX2,RO_KWsrbGlobeI_GEM60,RSBdeltaIVsrm
}</v>
      </c>
    </row>
    <row r="1262" spans="1:1" x14ac:dyDescent="0.25">
      <c r="A1262" t="str">
        <f>IF(Table15[[#This Row],[IDENTICAL]]="","","@PART["&amp;Table15[[#This Row],[Name]]&amp;"]:FOR[xxxRP0]
{
    %identicalParts = "&amp;Table15[[#This Row],[IDENTICAL]]&amp;"
}")</f>
        <v>@PART[RO_KWsrbGlobeI_GEM60]:FOR[xxxRP0]
{
    %identicalParts = bluedog_Delta_GEM60,CHAKAKWsrbGlobeIz,KWsrbGlobeX2,RO_KWsrbGlobeI_GEM60,RSBdeltaIVsrm
}</v>
      </c>
    </row>
    <row r="1263" spans="1:1" x14ac:dyDescent="0.25">
      <c r="A1263" t="str">
        <f>IF(Table15[[#This Row],[IDENTICAL]]="","","@PART["&amp;Table15[[#This Row],[Name]]&amp;"]:FOR[xxxRP0]
{
    %identicalParts = "&amp;Table15[[#This Row],[IDENTICAL]]&amp;"
}")</f>
        <v>@PART[RSBdeltaIVsrm]:FOR[xxxRP0]
{
    %identicalParts = bluedog_Delta_GEM60,CHAKAKWsrbGlobeIz,KWsrbGlobeX2,RO_KWsrbGlobeI_GEM60,RSBdeltaIVsrm
}</v>
      </c>
    </row>
    <row r="1264" spans="1:1" x14ac:dyDescent="0.25">
      <c r="A1264" t="str">
        <f>IF(Table15[[#This Row],[IDENTICAL]]="","","@PART["&amp;Table15[[#This Row],[Name]]&amp;"]:FOR[xxxRP0]
{
    %identicalParts = "&amp;Table15[[#This Row],[IDENTICAL]]&amp;"
}")</f>
        <v>@PART[bluedog_Delta_GEM60]:FOR[xxxRP0]
{
    %identicalParts = bluedog_Delta_GEM60,CHAKAKWsrbGlobeIz,KWsrbGlobeX2,RO_KWsrbGlobeI_GEM60,RSBdeltaIVsrm
}</v>
      </c>
    </row>
    <row r="1265" spans="1:1" x14ac:dyDescent="0.25">
      <c r="A1265" t="str">
        <f>IF(Table15[[#This Row],[IDENTICAL]]="","","@PART["&amp;Table15[[#This Row],[Name]]&amp;"]:FOR[xxxRP0]
{
    %identicalParts = "&amp;Table15[[#This Row],[IDENTICAL]]&amp;"
}")</f>
        <v/>
      </c>
    </row>
    <row r="1266" spans="1:1" x14ac:dyDescent="0.25">
      <c r="A1266" t="str">
        <f>IF(Table15[[#This Row],[IDENTICAL]]="","","@PART["&amp;Table15[[#This Row],[Name]]&amp;"]:FOR[xxxRP0]
{
    %identicalParts = "&amp;Table15[[#This Row],[IDENTICAL]]&amp;"
}")</f>
        <v/>
      </c>
    </row>
    <row r="1267" spans="1:1" x14ac:dyDescent="0.25">
      <c r="A1267" t="str">
        <f>IF(Table15[[#This Row],[IDENTICAL]]="","","@PART["&amp;Table15[[#This Row],[Name]]&amp;"]:FOR[xxxRP0]
{
    %identicalParts = "&amp;Table15[[#This Row],[IDENTICAL]]&amp;"
}")</f>
        <v/>
      </c>
    </row>
    <row r="1268" spans="1:1" x14ac:dyDescent="0.25">
      <c r="A1268" t="str">
        <f>IF(Table15[[#This Row],[IDENTICAL]]="","","@PART["&amp;Table15[[#This Row],[Name]]&amp;"]:FOR[xxxRP0]
{
    %identicalParts = "&amp;Table15[[#This Row],[IDENTICAL]]&amp;"
}")</f>
        <v/>
      </c>
    </row>
    <row r="1269" spans="1:1" x14ac:dyDescent="0.25">
      <c r="A1269" t="str">
        <f>IF(Table15[[#This Row],[IDENTICAL]]="","","@PART["&amp;Table15[[#This Row],[Name]]&amp;"]:FOR[xxxRP0]
{
    %identicalParts = "&amp;Table15[[#This Row],[IDENTICAL]]&amp;"
}")</f>
        <v/>
      </c>
    </row>
    <row r="1270" spans="1:1" x14ac:dyDescent="0.25">
      <c r="A1270" t="str">
        <f>IF(Table15[[#This Row],[IDENTICAL]]="","","@PART["&amp;Table15[[#This Row],[Name]]&amp;"]:FOR[xxxRP0]
{
    %identicalParts = "&amp;Table15[[#This Row],[IDENTICAL]]&amp;"
}")</f>
        <v/>
      </c>
    </row>
    <row r="1271" spans="1:1" x14ac:dyDescent="0.25">
      <c r="A1271" t="str">
        <f>IF(Table15[[#This Row],[IDENTICAL]]="","","@PART["&amp;Table15[[#This Row],[Name]]&amp;"]:FOR[xxxRP0]
{
    %identicalParts = "&amp;Table15[[#This Row],[IDENTICAL]]&amp;"
}")</f>
        <v/>
      </c>
    </row>
    <row r="1272" spans="1:1" x14ac:dyDescent="0.25">
      <c r="A1272" t="str">
        <f>IF(Table15[[#This Row],[IDENTICAL]]="","","@PART["&amp;Table15[[#This Row],[Name]]&amp;"]:FOR[xxxRP0]
{
    %identicalParts = "&amp;Table15[[#This Row],[IDENTICAL]]&amp;"
}")</f>
        <v/>
      </c>
    </row>
    <row r="1273" spans="1:1" x14ac:dyDescent="0.25">
      <c r="A1273" t="str">
        <f>IF(Table15[[#This Row],[IDENTICAL]]="","","@PART["&amp;Table15[[#This Row],[Name]]&amp;"]:FOR[xxxRP0]
{
    %identicalParts = "&amp;Table15[[#This Row],[IDENTICAL]]&amp;"
}")</f>
        <v/>
      </c>
    </row>
    <row r="1274" spans="1:1" x14ac:dyDescent="0.25">
      <c r="A1274" t="str">
        <f>IF(Table15[[#This Row],[IDENTICAL]]="","","@PART["&amp;Table15[[#This Row],[Name]]&amp;"]:FOR[xxxRP0]
{
    %identicalParts = "&amp;Table15[[#This Row],[IDENTICAL]]&amp;"
}")</f>
        <v/>
      </c>
    </row>
    <row r="1275" spans="1:1" x14ac:dyDescent="0.25">
      <c r="A1275" t="str">
        <f>IF(Table15[[#This Row],[IDENTICAL]]="","","@PART["&amp;Table15[[#This Row],[Name]]&amp;"]:FOR[xxxRP0]
{
    %identicalParts = "&amp;Table15[[#This Row],[IDENTICAL]]&amp;"
}")</f>
        <v/>
      </c>
    </row>
    <row r="1276" spans="1:1" x14ac:dyDescent="0.25">
      <c r="A1276" t="str">
        <f>IF(Table15[[#This Row],[IDENTICAL]]="","","@PART["&amp;Table15[[#This Row],[Name]]&amp;"]:FOR[xxxRP0]
{
    %identicalParts = "&amp;Table15[[#This Row],[IDENTICAL]]&amp;"
}")</f>
        <v/>
      </c>
    </row>
    <row r="1277" spans="1:1" x14ac:dyDescent="0.25">
      <c r="A1277" t="str">
        <f>IF(Table15[[#This Row],[IDENTICAL]]="","","@PART["&amp;Table15[[#This Row],[Name]]&amp;"]:FOR[xxxRP0]
{
    %identicalParts = "&amp;Table15[[#This Row],[IDENTICAL]]&amp;"
}")</f>
        <v/>
      </c>
    </row>
    <row r="1278" spans="1:1" x14ac:dyDescent="0.25">
      <c r="A1278" t="str">
        <f>IF(Table15[[#This Row],[IDENTICAL]]="","","@PART["&amp;Table15[[#This Row],[Name]]&amp;"]:FOR[xxxRP0]
{
    %identicalParts = "&amp;Table15[[#This Row],[IDENTICAL]]&amp;"
}")</f>
        <v/>
      </c>
    </row>
    <row r="1279" spans="1:1" x14ac:dyDescent="0.25">
      <c r="A1279" t="str">
        <f>IF(Table15[[#This Row],[IDENTICAL]]="","","@PART["&amp;Table15[[#This Row],[Name]]&amp;"]:FOR[xxxRP0]
{
    %identicalParts = "&amp;Table15[[#This Row],[IDENTICAL]]&amp;"
}")</f>
        <v/>
      </c>
    </row>
    <row r="1280" spans="1:1" x14ac:dyDescent="0.25">
      <c r="A1280" t="str">
        <f>IF(Table15[[#This Row],[IDENTICAL]]="","","@PART["&amp;Table15[[#This Row],[Name]]&amp;"]:FOR[xxxRP0]
{
    %identicalParts = "&amp;Table15[[#This Row],[IDENTICAL]]&amp;"
}")</f>
        <v/>
      </c>
    </row>
    <row r="1281" spans="1:1" x14ac:dyDescent="0.25">
      <c r="A1281" t="str">
        <f>IF(Table15[[#This Row],[IDENTICAL]]="","","@PART["&amp;Table15[[#This Row],[Name]]&amp;"]:FOR[xxxRP0]
{
    %identicalParts = "&amp;Table15[[#This Row],[IDENTICAL]]&amp;"
}")</f>
        <v/>
      </c>
    </row>
    <row r="1282" spans="1:1" x14ac:dyDescent="0.25">
      <c r="A1282" t="str">
        <f>IF(Table15[[#This Row],[IDENTICAL]]="","","@PART["&amp;Table15[[#This Row],[Name]]&amp;"]:FOR[xxxRP0]
{
    %identicalParts = "&amp;Table15[[#This Row],[IDENTICAL]]&amp;"
}")</f>
        <v/>
      </c>
    </row>
    <row r="1283" spans="1:1" x14ac:dyDescent="0.25">
      <c r="A1283" t="str">
        <f>IF(Table15[[#This Row],[IDENTICAL]]="","","@PART["&amp;Table15[[#This Row],[Name]]&amp;"]:FOR[xxxRP0]
{
    %identicalParts = "&amp;Table15[[#This Row],[IDENTICAL]]&amp;"
}")</f>
        <v/>
      </c>
    </row>
    <row r="1284" spans="1:1" x14ac:dyDescent="0.25">
      <c r="A1284" t="str">
        <f>IF(Table15[[#This Row],[IDENTICAL]]="","","@PART["&amp;Table15[[#This Row],[Name]]&amp;"]:FOR[xxxRP0]
{
    %identicalParts = "&amp;Table15[[#This Row],[IDENTICAL]]&amp;"
}")</f>
        <v/>
      </c>
    </row>
    <row r="1285" spans="1:1" x14ac:dyDescent="0.25">
      <c r="A1285" t="str">
        <f>IF(Table15[[#This Row],[IDENTICAL]]="","","@PART["&amp;Table15[[#This Row],[Name]]&amp;"]:FOR[xxxRP0]
{
    %identicalParts = "&amp;Table15[[#This Row],[IDENTICAL]]&amp;"
}")</f>
        <v/>
      </c>
    </row>
    <row r="1286" spans="1:1" x14ac:dyDescent="0.25">
      <c r="A1286" t="str">
        <f>IF(Table15[[#This Row],[IDENTICAL]]="","","@PART["&amp;Table15[[#This Row],[Name]]&amp;"]:FOR[xxxRP0]
{
    %identicalParts = "&amp;Table15[[#This Row],[IDENTICAL]]&amp;"
}")</f>
        <v/>
      </c>
    </row>
    <row r="1287" spans="1:1" x14ac:dyDescent="0.25">
      <c r="A1287" t="str">
        <f>IF(Table15[[#This Row],[IDENTICAL]]="","","@PART["&amp;Table15[[#This Row],[Name]]&amp;"]:FOR[xxxRP0]
{
    %identicalParts = "&amp;Table15[[#This Row],[IDENTICAL]]&amp;"
}")</f>
        <v/>
      </c>
    </row>
    <row r="1288" spans="1:1" x14ac:dyDescent="0.25">
      <c r="A1288" t="str">
        <f>IF(Table15[[#This Row],[IDENTICAL]]="","","@PART["&amp;Table15[[#This Row],[Name]]&amp;"]:FOR[xxxRP0]
{
    %identicalParts = "&amp;Table15[[#This Row],[IDENTICAL]]&amp;"
}")</f>
        <v/>
      </c>
    </row>
    <row r="1289" spans="1:1" x14ac:dyDescent="0.25">
      <c r="A1289" t="str">
        <f>IF(Table15[[#This Row],[IDENTICAL]]="","","@PART["&amp;Table15[[#This Row],[Name]]&amp;"]:FOR[xxxRP0]
{
    %identicalParts = "&amp;Table15[[#This Row],[IDENTICAL]]&amp;"
}")</f>
        <v/>
      </c>
    </row>
    <row r="1290" spans="1:1" x14ac:dyDescent="0.25">
      <c r="A1290" t="str">
        <f>IF(Table15[[#This Row],[IDENTICAL]]="","","@PART["&amp;Table15[[#This Row],[Name]]&amp;"]:FOR[xxxRP0]
{
    %identicalParts = "&amp;Table15[[#This Row],[IDENTICAL]]&amp;"
}")</f>
        <v/>
      </c>
    </row>
    <row r="1291" spans="1:1" x14ac:dyDescent="0.25">
      <c r="A1291" t="str">
        <f>IF(Table15[[#This Row],[IDENTICAL]]="","","@PART["&amp;Table15[[#This Row],[Name]]&amp;"]:FOR[xxxRP0]
{
    %identicalParts = "&amp;Table15[[#This Row],[IDENTICAL]]&amp;"
}")</f>
        <v/>
      </c>
    </row>
    <row r="1292" spans="1:1" x14ac:dyDescent="0.25">
      <c r="A1292" t="str">
        <f>IF(Table15[[#This Row],[IDENTICAL]]="","","@PART["&amp;Table15[[#This Row],[Name]]&amp;"]:FOR[xxxRP0]
{
    %identicalParts = "&amp;Table15[[#This Row],[IDENTICAL]]&amp;"
}")</f>
        <v/>
      </c>
    </row>
    <row r="1293" spans="1:1" x14ac:dyDescent="0.25">
      <c r="A1293" t="str">
        <f>IF(Table15[[#This Row],[IDENTICAL]]="","","@PART["&amp;Table15[[#This Row],[Name]]&amp;"]:FOR[xxxRP0]
{
    %identicalParts = "&amp;Table15[[#This Row],[IDENTICAL]]&amp;"
}")</f>
        <v/>
      </c>
    </row>
    <row r="1294" spans="1:1" x14ac:dyDescent="0.25">
      <c r="A1294" t="str">
        <f>IF(Table15[[#This Row],[IDENTICAL]]="","","@PART["&amp;Table15[[#This Row],[Name]]&amp;"]:FOR[xxxRP0]
{
    %identicalParts = "&amp;Table15[[#This Row],[IDENTICAL]]&amp;"
}")</f>
        <v/>
      </c>
    </row>
    <row r="1295" spans="1:1" x14ac:dyDescent="0.25">
      <c r="A1295" t="str">
        <f>IF(Table15[[#This Row],[IDENTICAL]]="","","@PART["&amp;Table15[[#This Row],[Name]]&amp;"]:FOR[xxxRP0]
{
    %identicalParts = "&amp;Table15[[#This Row],[IDENTICAL]]&amp;"
}")</f>
        <v/>
      </c>
    </row>
    <row r="1296" spans="1:1" x14ac:dyDescent="0.25">
      <c r="A1296" t="str">
        <f>IF(Table15[[#This Row],[IDENTICAL]]="","","@PART["&amp;Table15[[#This Row],[Name]]&amp;"]:FOR[xxxRP0]
{
    %identicalParts = "&amp;Table15[[#This Row],[IDENTICAL]]&amp;"
}")</f>
        <v/>
      </c>
    </row>
    <row r="1297" spans="1:1" x14ac:dyDescent="0.25">
      <c r="A1297" t="str">
        <f>IF(Table15[[#This Row],[IDENTICAL]]="","","@PART["&amp;Table15[[#This Row],[Name]]&amp;"]:FOR[xxxRP0]
{
    %identicalParts = "&amp;Table15[[#This Row],[IDENTICAL]]&amp;"
}")</f>
        <v/>
      </c>
    </row>
    <row r="1298" spans="1:1" x14ac:dyDescent="0.25">
      <c r="A1298" t="str">
        <f>IF(Table15[[#This Row],[IDENTICAL]]="","","@PART["&amp;Table15[[#This Row],[Name]]&amp;"]:FOR[xxxRP0]
{
    %identicalParts = "&amp;Table15[[#This Row],[IDENTICAL]]&amp;"
}")</f>
        <v/>
      </c>
    </row>
    <row r="1299" spans="1:1" x14ac:dyDescent="0.25">
      <c r="A1299" t="str">
        <f>IF(Table15[[#This Row],[IDENTICAL]]="","","@PART["&amp;Table15[[#This Row],[Name]]&amp;"]:FOR[xxxRP0]
{
    %identicalParts = "&amp;Table15[[#This Row],[IDENTICAL]]&amp;"
}")</f>
        <v/>
      </c>
    </row>
    <row r="1300" spans="1:1" x14ac:dyDescent="0.25">
      <c r="A1300" t="str">
        <f>IF(Table15[[#This Row],[IDENTICAL]]="","","@PART["&amp;Table15[[#This Row],[Name]]&amp;"]:FOR[xxxRP0]
{
    %identicalParts = "&amp;Table15[[#This Row],[IDENTICAL]]&amp;"
}")</f>
        <v/>
      </c>
    </row>
    <row r="1301" spans="1:1" x14ac:dyDescent="0.25">
      <c r="A1301" t="str">
        <f>IF(Table15[[#This Row],[IDENTICAL]]="","","@PART["&amp;Table15[[#This Row],[Name]]&amp;"]:FOR[xxxRP0]
{
    %identicalParts = "&amp;Table15[[#This Row],[IDENTICAL]]&amp;"
}")</f>
        <v/>
      </c>
    </row>
    <row r="1302" spans="1:1" x14ac:dyDescent="0.25">
      <c r="A1302" t="str">
        <f>IF(Table15[[#This Row],[IDENTICAL]]="","","@PART["&amp;Table15[[#This Row],[Name]]&amp;"]:FOR[xxxRP0]
{
    %identicalParts = "&amp;Table15[[#This Row],[IDENTICAL]]&amp;"
}")</f>
        <v/>
      </c>
    </row>
    <row r="1303" spans="1:1" x14ac:dyDescent="0.25">
      <c r="A1303" t="str">
        <f>IF(Table15[[#This Row],[IDENTICAL]]="","","@PART["&amp;Table15[[#This Row],[Name]]&amp;"]:FOR[xxxRP0]
{
    %identicalParts = "&amp;Table15[[#This Row],[IDENTICAL]]&amp;"
}")</f>
        <v>@PART[ca_jib]:FOR[xxxRP0]
{
    %identicalParts = ca_jib,microEngineex1sat
}</v>
      </c>
    </row>
    <row r="1304" spans="1:1" x14ac:dyDescent="0.25">
      <c r="A1304" t="str">
        <f>IF(Table15[[#This Row],[IDENTICAL]]="","","@PART["&amp;Table15[[#This Row],[Name]]&amp;"]:FOR[xxxRP0]
{
    %identicalParts = "&amp;Table15[[#This Row],[IDENTICAL]]&amp;"
}")</f>
        <v>@PART[microEngineex1sat]:FOR[xxxRP0]
{
    %identicalParts = ca_jib,microEngineex1sat
}</v>
      </c>
    </row>
    <row r="1305" spans="1:1" x14ac:dyDescent="0.25">
      <c r="A1305" t="str">
        <f>IF(Table15[[#This Row],[IDENTICAL]]="","","@PART["&amp;Table15[[#This Row],[Name]]&amp;"]:FOR[xxxRP0]
{
    %identicalParts = "&amp;Table15[[#This Row],[IDENTICAL]]&amp;"
}")</f>
        <v/>
      </c>
    </row>
    <row r="1306" spans="1:1" x14ac:dyDescent="0.25">
      <c r="A1306" t="str">
        <f>IF(Table15[[#This Row],[IDENTICAL]]="","","@PART["&amp;Table15[[#This Row],[Name]]&amp;"]:FOR[xxxRP0]
{
    %identicalParts = "&amp;Table15[[#This Row],[IDENTICAL]]&amp;"
}")</f>
        <v/>
      </c>
    </row>
    <row r="1307" spans="1:1" x14ac:dyDescent="0.25">
      <c r="A1307" t="str">
        <f>IF(Table15[[#This Row],[IDENTICAL]]="","","@PART["&amp;Table15[[#This Row],[Name]]&amp;"]:FOR[xxxRP0]
{
    %identicalParts = "&amp;Table15[[#This Row],[IDENTICAL]]&amp;"
}")</f>
        <v/>
      </c>
    </row>
    <row r="1308" spans="1:1" x14ac:dyDescent="0.25">
      <c r="A1308" t="str">
        <f>IF(Table15[[#This Row],[IDENTICAL]]="","","@PART["&amp;Table15[[#This Row],[Name]]&amp;"]:FOR[xxxRP0]
{
    %identicalParts = "&amp;Table15[[#This Row],[IDENTICAL]]&amp;"
}")</f>
        <v/>
      </c>
    </row>
    <row r="1309" spans="1:1" x14ac:dyDescent="0.25">
      <c r="A1309" t="str">
        <f>IF(Table15[[#This Row],[IDENTICAL]]="","","@PART["&amp;Table15[[#This Row],[Name]]&amp;"]:FOR[xxxRP0]
{
    %identicalParts = "&amp;Table15[[#This Row],[IDENTICAL]]&amp;"
}")</f>
        <v/>
      </c>
    </row>
    <row r="1310" spans="1:1" x14ac:dyDescent="0.25">
      <c r="A1310" t="str">
        <f>IF(Table15[[#This Row],[IDENTICAL]]="","","@PART["&amp;Table15[[#This Row],[Name]]&amp;"]:FOR[xxxRP0]
{
    %identicalParts = "&amp;Table15[[#This Row],[IDENTICAL]]&amp;"
}")</f>
        <v/>
      </c>
    </row>
    <row r="1311" spans="1:1" x14ac:dyDescent="0.25">
      <c r="A1311" t="str">
        <f>IF(Table15[[#This Row],[IDENTICAL]]="","","@PART["&amp;Table15[[#This Row],[Name]]&amp;"]:FOR[xxxRP0]
{
    %identicalParts = "&amp;Table15[[#This Row],[IDENTICAL]]&amp;"
}")</f>
        <v>@PART[SXTDepolyRTGI]:FOR[xxxRP0]
{
    %identicalParts = ca_rtg8200,SXTDepolyRTGI,SXTDepolyRTGII
}</v>
      </c>
    </row>
    <row r="1312" spans="1:1" x14ac:dyDescent="0.25">
      <c r="A1312" t="str">
        <f>IF(Table15[[#This Row],[IDENTICAL]]="","","@PART["&amp;Table15[[#This Row],[Name]]&amp;"]:FOR[xxxRP0]
{
    %identicalParts = "&amp;Table15[[#This Row],[IDENTICAL]]&amp;"
}")</f>
        <v>@PART[ca_rtg8200]:FOR[xxxRP0]
{
    %identicalParts = ca_rtg8200,SXTDepolyRTGI,SXTDepolyRTGII
}</v>
      </c>
    </row>
    <row r="1313" spans="1:1" x14ac:dyDescent="0.25">
      <c r="A1313" t="str">
        <f>IF(Table15[[#This Row],[IDENTICAL]]="","","@PART["&amp;Table15[[#This Row],[Name]]&amp;"]:FOR[xxxRP0]
{
    %identicalParts = "&amp;Table15[[#This Row],[IDENTICAL]]&amp;"
}")</f>
        <v>@PART[SXTDepolyRTGII]:FOR[xxxRP0]
{
    %identicalParts = ca_rtg8200,SXTDepolyRTGI,SXTDepolyRTGII
}</v>
      </c>
    </row>
    <row r="1314" spans="1:1" x14ac:dyDescent="0.25">
      <c r="A1314" t="str">
        <f>IF(Table15[[#This Row],[IDENTICAL]]="","","@PART["&amp;Table15[[#This Row],[Name]]&amp;"]:FOR[xxxRP0]
{
    %identicalParts = "&amp;Table15[[#This Row],[IDENTICAL]]&amp;"
}")</f>
        <v/>
      </c>
    </row>
    <row r="1315" spans="1:1" x14ac:dyDescent="0.25">
      <c r="A1315" t="str">
        <f>IF(Table15[[#This Row],[IDENTICAL]]="","","@PART["&amp;Table15[[#This Row],[Name]]&amp;"]:FOR[xxxRP0]
{
    %identicalParts = "&amp;Table15[[#This Row],[IDENTICAL]]&amp;"
}")</f>
        <v/>
      </c>
    </row>
    <row r="1316" spans="1:1" x14ac:dyDescent="0.25">
      <c r="A1316" t="str">
        <f>IF(Table15[[#This Row],[IDENTICAL]]="","","@PART["&amp;Table15[[#This Row],[Name]]&amp;"]:FOR[xxxRP0]
{
    %identicalParts = "&amp;Table15[[#This Row],[IDENTICAL]]&amp;"
}")</f>
        <v/>
      </c>
    </row>
    <row r="1317" spans="1:1" x14ac:dyDescent="0.25">
      <c r="A1317" t="str">
        <f>IF(Table15[[#This Row],[IDENTICAL]]="","","@PART["&amp;Table15[[#This Row],[Name]]&amp;"]:FOR[xxxRP0]
{
    %identicalParts = "&amp;Table15[[#This Row],[IDENTICAL]]&amp;"
}")</f>
        <v/>
      </c>
    </row>
    <row r="1318" spans="1:1" x14ac:dyDescent="0.25">
      <c r="A1318" t="str">
        <f>IF(Table15[[#This Row],[IDENTICAL]]="","","@PART["&amp;Table15[[#This Row],[Name]]&amp;"]:FOR[xxxRP0]
{
    %identicalParts = "&amp;Table15[[#This Row],[IDENTICAL]]&amp;"
}")</f>
        <v/>
      </c>
    </row>
    <row r="1319" spans="1:1" x14ac:dyDescent="0.25">
      <c r="A1319" t="str">
        <f>IF(Table15[[#This Row],[IDENTICAL]]="","","@PART["&amp;Table15[[#This Row],[Name]]&amp;"]:FOR[xxxRP0]
{
    %identicalParts = "&amp;Table15[[#This Row],[IDENTICAL]]&amp;"
}")</f>
        <v/>
      </c>
    </row>
    <row r="1320" spans="1:1" x14ac:dyDescent="0.25">
      <c r="A1320" t="str">
        <f>IF(Table15[[#This Row],[IDENTICAL]]="","","@PART["&amp;Table15[[#This Row],[Name]]&amp;"]:FOR[xxxRP0]
{
    %identicalParts = "&amp;Table15[[#This Row],[IDENTICAL]]&amp;"
}")</f>
        <v/>
      </c>
    </row>
    <row r="1321" spans="1:1" x14ac:dyDescent="0.25">
      <c r="A1321" t="str">
        <f>IF(Table15[[#This Row],[IDENTICAL]]="","","@PART["&amp;Table15[[#This Row],[Name]]&amp;"]:FOR[xxxRP0]
{
    %identicalParts = "&amp;Table15[[#This Row],[IDENTICAL]]&amp;"
}")</f>
        <v/>
      </c>
    </row>
    <row r="1322" spans="1:1" x14ac:dyDescent="0.25">
      <c r="A1322" t="str">
        <f>IF(Table15[[#This Row],[IDENTICAL]]="","","@PART["&amp;Table15[[#This Row],[Name]]&amp;"]:FOR[xxxRP0]
{
    %identicalParts = "&amp;Table15[[#This Row],[IDENTICAL]]&amp;"
}")</f>
        <v/>
      </c>
    </row>
    <row r="1323" spans="1:1" x14ac:dyDescent="0.25">
      <c r="A1323" t="str">
        <f>IF(Table15[[#This Row],[IDENTICAL]]="","","@PART["&amp;Table15[[#This Row],[Name]]&amp;"]:FOR[xxxRP0]
{
    %identicalParts = "&amp;Table15[[#This Row],[IDENTICAL]]&amp;"
}")</f>
        <v/>
      </c>
    </row>
    <row r="1324" spans="1:1" x14ac:dyDescent="0.25">
      <c r="A1324" t="str">
        <f>IF(Table15[[#This Row],[IDENTICAL]]="","","@PART["&amp;Table15[[#This Row],[Name]]&amp;"]:FOR[xxxRP0]
{
    %identicalParts = "&amp;Table15[[#This Row],[IDENTICAL]]&amp;"
}")</f>
        <v/>
      </c>
    </row>
    <row r="1325" spans="1:1" x14ac:dyDescent="0.25">
      <c r="A1325" t="str">
        <f>IF(Table15[[#This Row],[IDENTICAL]]="","","@PART["&amp;Table15[[#This Row],[Name]]&amp;"]:FOR[xxxRP0]
{
    %identicalParts = "&amp;Table15[[#This Row],[IDENTICAL]]&amp;"
}")</f>
        <v/>
      </c>
    </row>
    <row r="1326" spans="1:1" x14ac:dyDescent="0.25">
      <c r="A1326" t="str">
        <f>IF(Table15[[#This Row],[IDENTICAL]]="","","@PART["&amp;Table15[[#This Row],[Name]]&amp;"]:FOR[xxxRP0]
{
    %identicalParts = "&amp;Table15[[#This Row],[IDENTICAL]]&amp;"
}")</f>
        <v/>
      </c>
    </row>
    <row r="1327" spans="1:1" x14ac:dyDescent="0.25">
      <c r="A1327" t="str">
        <f>IF(Table15[[#This Row],[IDENTICAL]]="","","@PART["&amp;Table15[[#This Row],[Name]]&amp;"]:FOR[xxxRP0]
{
    %identicalParts = "&amp;Table15[[#This Row],[IDENTICAL]]&amp;"
}")</f>
        <v>@PART[RSBengineH1]:FOR[xxxRP0]
{
    %identicalParts = RSBengineH1,bluedog_Delta2_RS27,FASAApolloLFEH1,RO-H1-RS27,SSTU-SC-ENG-H1,KW2mengineMaverickV
}</v>
      </c>
    </row>
    <row r="1328" spans="1:1" x14ac:dyDescent="0.25">
      <c r="A1328" t="str">
        <f>IF(Table15[[#This Row],[IDENTICAL]]="","","@PART["&amp;Table15[[#This Row],[Name]]&amp;"]:FOR[xxxRP0]
{
    %identicalParts = "&amp;Table15[[#This Row],[IDENTICAL]]&amp;"
}")</f>
        <v>@PART[FASAApolloLFEH1]:FOR[xxxRP0]
{
    %identicalParts = RSBengineH1,bluedog_Delta2_RS27,FASAApolloLFEH1,RO-H1-RS27,SSTU-SC-ENG-H1,KW2mengineMaverickV
}</v>
      </c>
    </row>
    <row r="1329" spans="1:1" x14ac:dyDescent="0.25">
      <c r="A1329" t="str">
        <f>IF(Table15[[#This Row],[IDENTICAL]]="","","@PART["&amp;Table15[[#This Row],[Name]]&amp;"]:FOR[xxxRP0]
{
    %identicalParts = "&amp;Table15[[#This Row],[IDENTICAL]]&amp;"
}")</f>
        <v>@PART[RO-H1-RS27]:FOR[xxxRP0]
{
    %identicalParts = RSBengineH1,bluedog_Delta2_RS27,FASAApolloLFEH1,RO-H1-RS27,SSTU-SC-ENG-H1,KW2mengineMaverickV
}</v>
      </c>
    </row>
    <row r="1330" spans="1:1" x14ac:dyDescent="0.25">
      <c r="A1330" t="str">
        <f>IF(Table15[[#This Row],[IDENTICAL]]="","","@PART["&amp;Table15[[#This Row],[Name]]&amp;"]:FOR[xxxRP0]
{
    %identicalParts = "&amp;Table15[[#This Row],[IDENTICAL]]&amp;"
}")</f>
        <v/>
      </c>
    </row>
    <row r="1331" spans="1:1" x14ac:dyDescent="0.25">
      <c r="A1331" t="str">
        <f>IF(Table15[[#This Row],[IDENTICAL]]="","","@PART["&amp;Table15[[#This Row],[Name]]&amp;"]:FOR[xxxRP0]
{
    %identicalParts = "&amp;Table15[[#This Row],[IDENTICAL]]&amp;"
}")</f>
        <v>@PART[bluedog_Delta2_RS27]:FOR[xxxRP0]
{
    %identicalParts = RSBengineH1,bluedog_Delta2_RS27,FASAApolloLFEH1,RO-H1-RS27,SSTU-SC-ENG-H1,KW2mengineMaverickV
}</v>
      </c>
    </row>
    <row r="1332" spans="1:1" x14ac:dyDescent="0.25">
      <c r="A1332" t="str">
        <f>IF(Table15[[#This Row],[IDENTICAL]]="","","@PART["&amp;Table15[[#This Row],[Name]]&amp;"]:FOR[xxxRP0]
{
    %identicalParts = "&amp;Table15[[#This Row],[IDENTICAL]]&amp;"
}")</f>
        <v>@PART[KW2mengineMaverickV]:FOR[xxxRP0]
{
    %identicalParts = RSBengineH1,bluedog_Delta2_RS27,FASAApolloLFEH1,RO-H1-RS27,SSTU-SC-ENG-H1,KW2mengineMaverickV
}</v>
      </c>
    </row>
    <row r="1333" spans="1:1" x14ac:dyDescent="0.25">
      <c r="A1333" t="str">
        <f>IF(Table15[[#This Row],[IDENTICAL]]="","","@PART["&amp;Table15[[#This Row],[Name]]&amp;"]:FOR[xxxRP0]
{
    %identicalParts = "&amp;Table15[[#This Row],[IDENTICAL]]&amp;"
}")</f>
        <v/>
      </c>
    </row>
    <row r="1334" spans="1:1" x14ac:dyDescent="0.25">
      <c r="A1334" t="str">
        <f>IF(Table15[[#This Row],[IDENTICAL]]="","","@PART["&amp;Table15[[#This Row],[Name]]&amp;"]:FOR[xxxRP0]
{
    %identicalParts = "&amp;Table15[[#This Row],[IDENTICAL]]&amp;"
}")</f>
        <v/>
      </c>
    </row>
    <row r="1335" spans="1:1" x14ac:dyDescent="0.25">
      <c r="A1335" t="str">
        <f>IF(Table15[[#This Row],[IDENTICAL]]="","","@PART["&amp;Table15[[#This Row],[Name]]&amp;"]:FOR[xxxRP0]
{
    %identicalParts = "&amp;Table15[[#This Row],[IDENTICAL]]&amp;"
}")</f>
        <v/>
      </c>
    </row>
    <row r="1336" spans="1:1" x14ac:dyDescent="0.25">
      <c r="A1336" t="str">
        <f>IF(Table15[[#This Row],[IDENTICAL]]="","","@PART["&amp;Table15[[#This Row],[Name]]&amp;"]:FOR[xxxRP0]
{
    %identicalParts = "&amp;Table15[[#This Row],[IDENTICAL]]&amp;"
}")</f>
        <v/>
      </c>
    </row>
    <row r="1337" spans="1:1" x14ac:dyDescent="0.25">
      <c r="A1337" t="str">
        <f>IF(Table15[[#This Row],[IDENTICAL]]="","","@PART["&amp;Table15[[#This Row],[Name]]&amp;"]:FOR[xxxRP0]
{
    %identicalParts = "&amp;Table15[[#This Row],[IDENTICAL]]&amp;"
}")</f>
        <v/>
      </c>
    </row>
    <row r="1338" spans="1:1" x14ac:dyDescent="0.25">
      <c r="A1338" t="str">
        <f>IF(Table15[[#This Row],[IDENTICAL]]="","","@PART["&amp;Table15[[#This Row],[Name]]&amp;"]:FOR[xxxRP0]
{
    %identicalParts = "&amp;Table15[[#This Row],[IDENTICAL]]&amp;"
}")</f>
        <v/>
      </c>
    </row>
    <row r="1339" spans="1:1" x14ac:dyDescent="0.25">
      <c r="A1339" t="str">
        <f>IF(Table15[[#This Row],[IDENTICAL]]="","","@PART["&amp;Table15[[#This Row],[Name]]&amp;"]:FOR[xxxRP0]
{
    %identicalParts = "&amp;Table15[[#This Row],[IDENTICAL]]&amp;"
}")</f>
        <v/>
      </c>
    </row>
    <row r="1340" spans="1:1" x14ac:dyDescent="0.25">
      <c r="A1340" t="str">
        <f>IF(Table15[[#This Row],[IDENTICAL]]="","","@PART["&amp;Table15[[#This Row],[Name]]&amp;"]:FOR[xxxRP0]
{
    %identicalParts = "&amp;Table15[[#This Row],[IDENTICAL]]&amp;"
}")</f>
        <v/>
      </c>
    </row>
    <row r="1341" spans="1:1" x14ac:dyDescent="0.25">
      <c r="A1341" t="str">
        <f>IF(Table15[[#This Row],[IDENTICAL]]="","","@PART["&amp;Table15[[#This Row],[Name]]&amp;"]:FOR[xxxRP0]
{
    %identicalParts = "&amp;Table15[[#This Row],[IDENTICAL]]&amp;"
}")</f>
        <v/>
      </c>
    </row>
    <row r="1342" spans="1:1" x14ac:dyDescent="0.25">
      <c r="A1342" t="str">
        <f>IF(Table15[[#This Row],[IDENTICAL]]="","","@PART["&amp;Table15[[#This Row],[Name]]&amp;"]:FOR[xxxRP0]
{
    %identicalParts = "&amp;Table15[[#This Row],[IDENTICAL]]&amp;"
}")</f>
        <v>@PART[mm_shield2]:FOR[xxxRP0]
{
    %identicalParts = mm_shield1,mm_shield2
}</v>
      </c>
    </row>
    <row r="1343" spans="1:1" x14ac:dyDescent="0.25">
      <c r="A1343" t="str">
        <f>IF(Table15[[#This Row],[IDENTICAL]]="","","@PART["&amp;Table15[[#This Row],[Name]]&amp;"]:FOR[xxxRP0]
{
    %identicalParts = "&amp;Table15[[#This Row],[IDENTICAL]]&amp;"
}")</f>
        <v/>
      </c>
    </row>
    <row r="1344" spans="1:1" x14ac:dyDescent="0.25">
      <c r="A1344" t="str">
        <f>IF(Table15[[#This Row],[IDENTICAL]]="","","@PART["&amp;Table15[[#This Row],[Name]]&amp;"]:FOR[xxxRP0]
{
    %identicalParts = "&amp;Table15[[#This Row],[IDENTICAL]]&amp;"
}")</f>
        <v/>
      </c>
    </row>
    <row r="1345" spans="1:1" x14ac:dyDescent="0.25">
      <c r="A1345" t="str">
        <f>IF(Table15[[#This Row],[IDENTICAL]]="","","@PART["&amp;Table15[[#This Row],[Name]]&amp;"]:FOR[xxxRP0]
{
    %identicalParts = "&amp;Table15[[#This Row],[IDENTICAL]]&amp;"
}")</f>
        <v/>
      </c>
    </row>
    <row r="1346" spans="1:1" x14ac:dyDescent="0.25">
      <c r="A1346" t="str">
        <f>IF(Table15[[#This Row],[IDENTICAL]]="","","@PART["&amp;Table15[[#This Row],[Name]]&amp;"]:FOR[xxxRP0]
{
    %identicalParts = "&amp;Table15[[#This Row],[IDENTICAL]]&amp;"
}")</f>
        <v/>
      </c>
    </row>
    <row r="1347" spans="1:1" x14ac:dyDescent="0.25">
      <c r="A1347" t="str">
        <f>IF(Table15[[#This Row],[IDENTICAL]]="","","@PART["&amp;Table15[[#This Row],[Name]]&amp;"]:FOR[xxxRP0]
{
    %identicalParts = "&amp;Table15[[#This Row],[IDENTICAL]]&amp;"
}")</f>
        <v/>
      </c>
    </row>
    <row r="1348" spans="1:1" x14ac:dyDescent="0.25">
      <c r="A1348" t="str">
        <f>IF(Table15[[#This Row],[IDENTICAL]]="","","@PART["&amp;Table15[[#This Row],[Name]]&amp;"]:FOR[xxxRP0]
{
    %identicalParts = "&amp;Table15[[#This Row],[IDENTICAL]]&amp;"
}")</f>
        <v/>
      </c>
    </row>
    <row r="1349" spans="1:1" x14ac:dyDescent="0.25">
      <c r="A1349" t="str">
        <f>IF(Table15[[#This Row],[IDENTICAL]]="","","@PART["&amp;Table15[[#This Row],[Name]]&amp;"]:FOR[xxxRP0]
{
    %identicalParts = "&amp;Table15[[#This Row],[IDENTICAL]]&amp;"
}")</f>
        <v/>
      </c>
    </row>
    <row r="1350" spans="1:1" x14ac:dyDescent="0.25">
      <c r="A1350" t="str">
        <f>IF(Table15[[#This Row],[IDENTICAL]]="","","@PART["&amp;Table15[[#This Row],[Name]]&amp;"]:FOR[xxxRP0]
{
    %identicalParts = "&amp;Table15[[#This Row],[IDENTICAL]]&amp;"
}")</f>
        <v/>
      </c>
    </row>
    <row r="1351" spans="1:1" x14ac:dyDescent="0.25">
      <c r="A1351" t="str">
        <f>IF(Table15[[#This Row],[IDENTICAL]]="","","@PART["&amp;Table15[[#This Row],[Name]]&amp;"]:FOR[xxxRP0]
{
    %identicalParts = "&amp;Table15[[#This Row],[IDENTICAL]]&amp;"
}")</f>
        <v/>
      </c>
    </row>
    <row r="1352" spans="1:1" x14ac:dyDescent="0.25">
      <c r="A1352" t="str">
        <f>IF(Table15[[#This Row],[IDENTICAL]]="","","@PART["&amp;Table15[[#This Row],[Name]]&amp;"]:FOR[xxxRP0]
{
    %identicalParts = "&amp;Table15[[#This Row],[IDENTICAL]]&amp;"
}")</f>
        <v/>
      </c>
    </row>
    <row r="1353" spans="1:1" x14ac:dyDescent="0.25">
      <c r="A1353" t="str">
        <f>IF(Table15[[#This Row],[IDENTICAL]]="","","@PART["&amp;Table15[[#This Row],[Name]]&amp;"]:FOR[xxxRP0]
{
    %identicalParts = "&amp;Table15[[#This Row],[IDENTICAL]]&amp;"
}")</f>
        <v/>
      </c>
    </row>
    <row r="1354" spans="1:1" x14ac:dyDescent="0.25">
      <c r="A1354" t="str">
        <f>IF(Table15[[#This Row],[IDENTICAL]]="","","@PART["&amp;Table15[[#This Row],[Name]]&amp;"]:FOR[xxxRP0]
{
    %identicalParts = "&amp;Table15[[#This Row],[IDENTICAL]]&amp;"
}")</f>
        <v/>
      </c>
    </row>
    <row r="1355" spans="1:1" x14ac:dyDescent="0.25">
      <c r="A1355" t="str">
        <f>IF(Table15[[#This Row],[IDENTICAL]]="","","@PART["&amp;Table15[[#This Row],[Name]]&amp;"]:FOR[xxxRP0]
{
    %identicalParts = "&amp;Table15[[#This Row],[IDENTICAL]]&amp;"
}")</f>
        <v/>
      </c>
    </row>
    <row r="1356" spans="1:1" x14ac:dyDescent="0.25">
      <c r="A1356" t="str">
        <f>IF(Table15[[#This Row],[IDENTICAL]]="","","@PART["&amp;Table15[[#This Row],[Name]]&amp;"]:FOR[xxxRP0]
{
    %identicalParts = "&amp;Table15[[#This Row],[IDENTICAL]]&amp;"
}")</f>
        <v/>
      </c>
    </row>
    <row r="1357" spans="1:1" x14ac:dyDescent="0.25">
      <c r="A1357" t="str">
        <f>IF(Table15[[#This Row],[IDENTICAL]]="","","@PART["&amp;Table15[[#This Row],[Name]]&amp;"]:FOR[xxxRP0]
{
    %identicalParts = "&amp;Table15[[#This Row],[IDENTICAL]]&amp;"
}")</f>
        <v/>
      </c>
    </row>
    <row r="1358" spans="1:1" x14ac:dyDescent="0.25">
      <c r="A1358" t="str">
        <f>IF(Table15[[#This Row],[IDENTICAL]]="","","@PART["&amp;Table15[[#This Row],[Name]]&amp;"]:FOR[xxxRP0]
{
    %identicalParts = "&amp;Table15[[#This Row],[IDENTICAL]]&amp;"
}")</f>
        <v/>
      </c>
    </row>
    <row r="1359" spans="1:1" x14ac:dyDescent="0.25">
      <c r="A1359" t="str">
        <f>IF(Table15[[#This Row],[IDENTICAL]]="","","@PART["&amp;Table15[[#This Row],[Name]]&amp;"]:FOR[xxxRP0]
{
    %identicalParts = "&amp;Table15[[#This Row],[IDENTICAL]]&amp;"
}")</f>
        <v/>
      </c>
    </row>
    <row r="1360" spans="1:1" x14ac:dyDescent="0.25">
      <c r="A1360" t="str">
        <f>IF(Table15[[#This Row],[IDENTICAL]]="","","@PART["&amp;Table15[[#This Row],[Name]]&amp;"]:FOR[xxxRP0]
{
    %identicalParts = "&amp;Table15[[#This Row],[IDENTICAL]]&amp;"
}")</f>
        <v/>
      </c>
    </row>
    <row r="1361" spans="1:1" x14ac:dyDescent="0.25">
      <c r="A1361" t="str">
        <f>IF(Table15[[#This Row],[IDENTICAL]]="","","@PART["&amp;Table15[[#This Row],[Name]]&amp;"]:FOR[xxxRP0]
{
    %identicalParts = "&amp;Table15[[#This Row],[IDENTICAL]]&amp;"
}")</f>
        <v/>
      </c>
    </row>
    <row r="1362" spans="1:1" x14ac:dyDescent="0.25">
      <c r="A1362" t="str">
        <f>IF(Table15[[#This Row],[IDENTICAL]]="","","@PART["&amp;Table15[[#This Row],[Name]]&amp;"]:FOR[xxxRP0]
{
    %identicalParts = "&amp;Table15[[#This Row],[IDENTICAL]]&amp;"
}")</f>
        <v/>
      </c>
    </row>
    <row r="1363" spans="1:1" x14ac:dyDescent="0.25">
      <c r="A1363" t="str">
        <f>IF(Table15[[#This Row],[IDENTICAL]]="","","@PART["&amp;Table15[[#This Row],[Name]]&amp;"]:FOR[xxxRP0]
{
    %identicalParts = "&amp;Table15[[#This Row],[IDENTICAL]]&amp;"
}")</f>
        <v/>
      </c>
    </row>
    <row r="1364" spans="1:1" x14ac:dyDescent="0.25">
      <c r="A1364" t="str">
        <f>IF(Table15[[#This Row],[IDENTICAL]]="","","@PART["&amp;Table15[[#This Row],[Name]]&amp;"]:FOR[xxxRP0]
{
    %identicalParts = "&amp;Table15[[#This Row],[IDENTICAL]]&amp;"
}")</f>
        <v/>
      </c>
    </row>
    <row r="1365" spans="1:1" x14ac:dyDescent="0.25">
      <c r="A1365" t="str">
        <f>IF(Table15[[#This Row],[IDENTICAL]]="","","@PART["&amp;Table15[[#This Row],[Name]]&amp;"]:FOR[xxxRP0]
{
    %identicalParts = "&amp;Table15[[#This Row],[IDENTICAL]]&amp;"
}")</f>
        <v/>
      </c>
    </row>
    <row r="1366" spans="1:1" x14ac:dyDescent="0.25">
      <c r="A1366" t="str">
        <f>IF(Table15[[#This Row],[IDENTICAL]]="","","@PART["&amp;Table15[[#This Row],[Name]]&amp;"]:FOR[xxxRP0]
{
    %identicalParts = "&amp;Table15[[#This Row],[IDENTICAL]]&amp;"
}")</f>
        <v/>
      </c>
    </row>
    <row r="1367" spans="1:1" x14ac:dyDescent="0.25">
      <c r="A1367" t="str">
        <f>IF(Table15[[#This Row],[IDENTICAL]]="","","@PART["&amp;Table15[[#This Row],[Name]]&amp;"]:FOR[xxxRP0]
{
    %identicalParts = "&amp;Table15[[#This Row],[IDENTICAL]]&amp;"
}")</f>
        <v/>
      </c>
    </row>
    <row r="1368" spans="1:1" x14ac:dyDescent="0.25">
      <c r="A1368" t="str">
        <f>IF(Table15[[#This Row],[IDENTICAL]]="","","@PART["&amp;Table15[[#This Row],[Name]]&amp;"]:FOR[xxxRP0]
{
    %identicalParts = "&amp;Table15[[#This Row],[IDENTICAL]]&amp;"
}")</f>
        <v/>
      </c>
    </row>
    <row r="1369" spans="1:1" x14ac:dyDescent="0.25">
      <c r="A1369" t="str">
        <f>IF(Table15[[#This Row],[IDENTICAL]]="","","@PART["&amp;Table15[[#This Row],[Name]]&amp;"]:FOR[xxxRP0]
{
    %identicalParts = "&amp;Table15[[#This Row],[IDENTICAL]]&amp;"
}")</f>
        <v/>
      </c>
    </row>
    <row r="1370" spans="1:1" x14ac:dyDescent="0.25">
      <c r="A1370" t="str">
        <f>IF(Table15[[#This Row],[IDENTICAL]]="","","@PART["&amp;Table15[[#This Row],[Name]]&amp;"]:FOR[xxxRP0]
{
    %identicalParts = "&amp;Table15[[#This Row],[IDENTICAL]]&amp;"
}")</f>
        <v/>
      </c>
    </row>
    <row r="1371" spans="1:1" x14ac:dyDescent="0.25">
      <c r="A1371" t="str">
        <f>IF(Table15[[#This Row],[IDENTICAL]]="","","@PART["&amp;Table15[[#This Row],[Name]]&amp;"]:FOR[xxxRP0]
{
    %identicalParts = "&amp;Table15[[#This Row],[IDENTICAL]]&amp;"
}")</f>
        <v/>
      </c>
    </row>
    <row r="1372" spans="1:1" x14ac:dyDescent="0.25">
      <c r="A1372" t="str">
        <f>IF(Table15[[#This Row],[IDENTICAL]]="","","@PART["&amp;Table15[[#This Row],[Name]]&amp;"]:FOR[xxxRP0]
{
    %identicalParts = "&amp;Table15[[#This Row],[IDENTICAL]]&amp;"
}")</f>
        <v/>
      </c>
    </row>
    <row r="1373" spans="1:1" x14ac:dyDescent="0.25">
      <c r="A1373" t="str">
        <f>IF(Table15[[#This Row],[IDENTICAL]]="","","@PART["&amp;Table15[[#This Row],[Name]]&amp;"]:FOR[xxxRP0]
{
    %identicalParts = "&amp;Table15[[#This Row],[IDENTICAL]]&amp;"
}")</f>
        <v/>
      </c>
    </row>
    <row r="1374" spans="1:1" x14ac:dyDescent="0.25">
      <c r="A1374" t="str">
        <f>IF(Table15[[#This Row],[IDENTICAL]]="","","@PART["&amp;Table15[[#This Row],[Name]]&amp;"]:FOR[xxxRP0]
{
    %identicalParts = "&amp;Table15[[#This Row],[IDENTICAL]]&amp;"
}")</f>
        <v/>
      </c>
    </row>
    <row r="1375" spans="1:1" x14ac:dyDescent="0.25">
      <c r="A1375" t="str">
        <f>IF(Table15[[#This Row],[IDENTICAL]]="","","@PART["&amp;Table15[[#This Row],[Name]]&amp;"]:FOR[xxxRP0]
{
    %identicalParts = "&amp;Table15[[#This Row],[IDENTICAL]]&amp;"
}")</f>
        <v/>
      </c>
    </row>
    <row r="1376" spans="1:1" x14ac:dyDescent="0.25">
      <c r="A1376" t="str">
        <f>IF(Table15[[#This Row],[IDENTICAL]]="","","@PART["&amp;Table15[[#This Row],[Name]]&amp;"]:FOR[xxxRP0]
{
    %identicalParts = "&amp;Table15[[#This Row],[IDENTICAL]]&amp;"
}")</f>
        <v/>
      </c>
    </row>
    <row r="1377" spans="1:1" x14ac:dyDescent="0.25">
      <c r="A1377" t="str">
        <f>IF(Table15[[#This Row],[IDENTICAL]]="","","@PART["&amp;Table15[[#This Row],[Name]]&amp;"]:FOR[xxxRP0]
{
    %identicalParts = "&amp;Table15[[#This Row],[IDENTICAL]]&amp;"
}")</f>
        <v/>
      </c>
    </row>
    <row r="1378" spans="1:1" x14ac:dyDescent="0.25">
      <c r="A1378" t="str">
        <f>IF(Table15[[#This Row],[IDENTICAL]]="","","@PART["&amp;Table15[[#This Row],[Name]]&amp;"]:FOR[xxxRP0]
{
    %identicalParts = "&amp;Table15[[#This Row],[IDENTICAL]]&amp;"
}")</f>
        <v/>
      </c>
    </row>
    <row r="1379" spans="1:1" x14ac:dyDescent="0.25">
      <c r="A1379" t="str">
        <f>IF(Table15[[#This Row],[IDENTICAL]]="","","@PART["&amp;Table15[[#This Row],[Name]]&amp;"]:FOR[xxxRP0]
{
    %identicalParts = "&amp;Table15[[#This Row],[IDENTICAL]]&amp;"
}")</f>
        <v/>
      </c>
    </row>
    <row r="1380" spans="1:1" x14ac:dyDescent="0.25">
      <c r="A1380" t="str">
        <f>IF(Table15[[#This Row],[IDENTICAL]]="","","@PART["&amp;Table15[[#This Row],[Name]]&amp;"]:FOR[xxxRP0]
{
    %identicalParts = "&amp;Table15[[#This Row],[IDENTICAL]]&amp;"
}")</f>
        <v/>
      </c>
    </row>
    <row r="1381" spans="1:1" x14ac:dyDescent="0.25">
      <c r="A1381" t="str">
        <f>IF(Table15[[#This Row],[IDENTICAL]]="","","@PART["&amp;Table15[[#This Row],[Name]]&amp;"]:FOR[xxxRP0]
{
    %identicalParts = "&amp;Table15[[#This Row],[IDENTICAL]]&amp;"
}")</f>
        <v/>
      </c>
    </row>
    <row r="1382" spans="1:1" x14ac:dyDescent="0.25">
      <c r="A1382" t="str">
        <f>IF(Table15[[#This Row],[IDENTICAL]]="","","@PART["&amp;Table15[[#This Row],[Name]]&amp;"]:FOR[xxxRP0]
{
    %identicalParts = "&amp;Table15[[#This Row],[IDENTICAL]]&amp;"
}")</f>
        <v/>
      </c>
    </row>
    <row r="1383" spans="1:1" x14ac:dyDescent="0.25">
      <c r="A1383" t="str">
        <f>IF(Table15[[#This Row],[IDENTICAL]]="","","@PART["&amp;Table15[[#This Row],[Name]]&amp;"]:FOR[xxxRP0]
{
    %identicalParts = "&amp;Table15[[#This Row],[IDENTICAL]]&amp;"
}")</f>
        <v/>
      </c>
    </row>
    <row r="1384" spans="1:1" x14ac:dyDescent="0.25">
      <c r="A1384" t="str">
        <f>IF(Table15[[#This Row],[IDENTICAL]]="","","@PART["&amp;Table15[[#This Row],[Name]]&amp;"]:FOR[xxxRP0]
{
    %identicalParts = "&amp;Table15[[#This Row],[IDENTICAL]]&amp;"
}")</f>
        <v/>
      </c>
    </row>
    <row r="1385" spans="1:1" x14ac:dyDescent="0.25">
      <c r="A1385" t="str">
        <f>IF(Table15[[#This Row],[IDENTICAL]]="","","@PART["&amp;Table15[[#This Row],[Name]]&amp;"]:FOR[xxxRP0]
{
    %identicalParts = "&amp;Table15[[#This Row],[IDENTICAL]]&amp;"
}")</f>
        <v/>
      </c>
    </row>
    <row r="1386" spans="1:1" x14ac:dyDescent="0.25">
      <c r="A1386" t="str">
        <f>IF(Table15[[#This Row],[IDENTICAL]]="","","@PART["&amp;Table15[[#This Row],[Name]]&amp;"]:FOR[xxxRP0]
{
    %identicalParts = "&amp;Table15[[#This Row],[IDENTICAL]]&amp;"
}")</f>
        <v/>
      </c>
    </row>
    <row r="1387" spans="1:1" x14ac:dyDescent="0.25">
      <c r="A1387" t="str">
        <f>IF(Table15[[#This Row],[IDENTICAL]]="","","@PART["&amp;Table15[[#This Row],[Name]]&amp;"]:FOR[xxxRP0]
{
    %identicalParts = "&amp;Table15[[#This Row],[IDENTICAL]]&amp;"
}")</f>
        <v/>
      </c>
    </row>
    <row r="1388" spans="1:1" x14ac:dyDescent="0.25">
      <c r="A1388" t="str">
        <f>IF(Table15[[#This Row],[IDENTICAL]]="","","@PART["&amp;Table15[[#This Row],[Name]]&amp;"]:FOR[xxxRP0]
{
    %identicalParts = "&amp;Table15[[#This Row],[IDENTICAL]]&amp;"
}")</f>
        <v/>
      </c>
    </row>
    <row r="1389" spans="1:1" x14ac:dyDescent="0.25">
      <c r="A1389" t="str">
        <f>IF(Table15[[#This Row],[IDENTICAL]]="","","@PART["&amp;Table15[[#This Row],[Name]]&amp;"]:FOR[xxxRP0]
{
    %identicalParts = "&amp;Table15[[#This Row],[IDENTICAL]]&amp;"
}")</f>
        <v/>
      </c>
    </row>
    <row r="1390" spans="1:1" x14ac:dyDescent="0.25">
      <c r="A1390" t="str">
        <f>IF(Table15[[#This Row],[IDENTICAL]]="","","@PART["&amp;Table15[[#This Row],[Name]]&amp;"]:FOR[xxxRP0]
{
    %identicalParts = "&amp;Table15[[#This Row],[IDENTICAL]]&amp;"
}")</f>
        <v/>
      </c>
    </row>
    <row r="1391" spans="1:1" x14ac:dyDescent="0.25">
      <c r="A1391" t="str">
        <f>IF(Table15[[#This Row],[IDENTICAL]]="","","@PART["&amp;Table15[[#This Row],[Name]]&amp;"]:FOR[xxxRP0]
{
    %identicalParts = "&amp;Table15[[#This Row],[IDENTICAL]]&amp;"
}")</f>
        <v/>
      </c>
    </row>
    <row r="1392" spans="1:1" x14ac:dyDescent="0.25">
      <c r="A1392" t="str">
        <f>IF(Table15[[#This Row],[IDENTICAL]]="","","@PART["&amp;Table15[[#This Row],[Name]]&amp;"]:FOR[xxxRP0]
{
    %identicalParts = "&amp;Table15[[#This Row],[IDENTICAL]]&amp;"
}")</f>
        <v/>
      </c>
    </row>
    <row r="1393" spans="1:1" x14ac:dyDescent="0.25">
      <c r="A1393" t="str">
        <f>IF(Table15[[#This Row],[IDENTICAL]]="","","@PART["&amp;Table15[[#This Row],[Name]]&amp;"]:FOR[xxxRP0]
{
    %identicalParts = "&amp;Table15[[#This Row],[IDENTICAL]]&amp;"
}")</f>
        <v/>
      </c>
    </row>
    <row r="1394" spans="1:1" x14ac:dyDescent="0.25">
      <c r="A1394" t="str">
        <f>IF(Table15[[#This Row],[IDENTICAL]]="","","@PART["&amp;Table15[[#This Row],[Name]]&amp;"]:FOR[xxxRP0]
{
    %identicalParts = "&amp;Table15[[#This Row],[IDENTICAL]]&amp;"
}")</f>
        <v/>
      </c>
    </row>
    <row r="1395" spans="1:1" x14ac:dyDescent="0.25">
      <c r="A1395" t="str">
        <f>IF(Table15[[#This Row],[IDENTICAL]]="","","@PART["&amp;Table15[[#This Row],[Name]]&amp;"]:FOR[xxxRP0]
{
    %identicalParts = "&amp;Table15[[#This Row],[IDENTICAL]]&amp;"
}")</f>
        <v>@PART[KW5mengineTitanV]:FOR[xxxRP0]
{
    %identicalParts = KW5mengineTitanV,FASAApolloLFEJ2,RSBengineJ2,SSTU-SC-ENG-J-2,SXTLT80
}</v>
      </c>
    </row>
    <row r="1396" spans="1:1" x14ac:dyDescent="0.25">
      <c r="A1396" t="str">
        <f>IF(Table15[[#This Row],[IDENTICAL]]="","","@PART["&amp;Table15[[#This Row],[Name]]&amp;"]:FOR[xxxRP0]
{
    %identicalParts = "&amp;Table15[[#This Row],[IDENTICAL]]&amp;"
}")</f>
        <v>@PART[FASAApolloLFEJ2]:FOR[xxxRP0]
{
    %identicalParts = KW5mengineTitanV,FASAApolloLFEJ2,RSBengineJ2,SSTU-SC-ENG-J-2,SXTLT80
}</v>
      </c>
    </row>
    <row r="1397" spans="1:1" x14ac:dyDescent="0.25">
      <c r="A1397" t="str">
        <f>IF(Table15[[#This Row],[IDENTICAL]]="","","@PART["&amp;Table15[[#This Row],[Name]]&amp;"]:FOR[xxxRP0]
{
    %identicalParts = "&amp;Table15[[#This Row],[IDENTICAL]]&amp;"
}")</f>
        <v/>
      </c>
    </row>
    <row r="1398" spans="1:1" x14ac:dyDescent="0.25">
      <c r="A1398" t="str">
        <f>IF(Table15[[#This Row],[IDENTICAL]]="","","@PART["&amp;Table15[[#This Row],[Name]]&amp;"]:FOR[xxxRP0]
{
    %identicalParts = "&amp;Table15[[#This Row],[IDENTICAL]]&amp;"
}")</f>
        <v/>
      </c>
    </row>
    <row r="1399" spans="1:1" x14ac:dyDescent="0.25">
      <c r="A1399" t="str">
        <f>IF(Table15[[#This Row],[IDENTICAL]]="","","@PART["&amp;Table15[[#This Row],[Name]]&amp;"]:FOR[xxxRP0]
{
    %identicalParts = "&amp;Table15[[#This Row],[IDENTICAL]]&amp;"
}")</f>
        <v/>
      </c>
    </row>
    <row r="1400" spans="1:1" x14ac:dyDescent="0.25">
      <c r="A1400" t="str">
        <f>IF(Table15[[#This Row],[IDENTICAL]]="","","@PART["&amp;Table15[[#This Row],[Name]]&amp;"]:FOR[xxxRP0]
{
    %identicalParts = "&amp;Table15[[#This Row],[IDENTICAL]]&amp;"
}")</f>
        <v/>
      </c>
    </row>
    <row r="1401" spans="1:1" x14ac:dyDescent="0.25">
      <c r="A1401" t="str">
        <f>IF(Table15[[#This Row],[IDENTICAL]]="","","@PART["&amp;Table15[[#This Row],[Name]]&amp;"]:FOR[xxxRP0]
{
    %identicalParts = "&amp;Table15[[#This Row],[IDENTICAL]]&amp;"
}")</f>
        <v/>
      </c>
    </row>
    <row r="1402" spans="1:1" x14ac:dyDescent="0.25">
      <c r="A1402" t="str">
        <f>IF(Table15[[#This Row],[IDENTICAL]]="","","@PART["&amp;Table15[[#This Row],[Name]]&amp;"]:FOR[xxxRP0]
{
    %identicalParts = "&amp;Table15[[#This Row],[IDENTICAL]]&amp;"
}")</f>
        <v/>
      </c>
    </row>
    <row r="1403" spans="1:1" x14ac:dyDescent="0.25">
      <c r="A1403" t="str">
        <f>IF(Table15[[#This Row],[IDENTICAL]]="","","@PART["&amp;Table15[[#This Row],[Name]]&amp;"]:FOR[xxxRP0]
{
    %identicalParts = "&amp;Table15[[#This Row],[IDENTICAL]]&amp;"
}")</f>
        <v/>
      </c>
    </row>
    <row r="1404" spans="1:1" x14ac:dyDescent="0.25">
      <c r="A1404" t="str">
        <f>IF(Table15[[#This Row],[IDENTICAL]]="","","@PART["&amp;Table15[[#This Row],[Name]]&amp;"]:FOR[xxxRP0]
{
    %identicalParts = "&amp;Table15[[#This Row],[IDENTICAL]]&amp;"
}")</f>
        <v/>
      </c>
    </row>
    <row r="1405" spans="1:1" x14ac:dyDescent="0.25">
      <c r="A1405" t="str">
        <f>IF(Table15[[#This Row],[IDENTICAL]]="","","@PART["&amp;Table15[[#This Row],[Name]]&amp;"]:FOR[xxxRP0]
{
    %identicalParts = "&amp;Table15[[#This Row],[IDENTICAL]]&amp;"
}")</f>
        <v/>
      </c>
    </row>
    <row r="1406" spans="1:1" x14ac:dyDescent="0.25">
      <c r="A1406" t="str">
        <f>IF(Table15[[#This Row],[IDENTICAL]]="","","@PART["&amp;Table15[[#This Row],[Name]]&amp;"]:FOR[xxxRP0]
{
    %identicalParts = "&amp;Table15[[#This Row],[IDENTICAL]]&amp;"
}")</f>
        <v/>
      </c>
    </row>
    <row r="1407" spans="1:1" x14ac:dyDescent="0.25">
      <c r="A1407" t="str">
        <f>IF(Table15[[#This Row],[IDENTICAL]]="","","@PART["&amp;Table15[[#This Row],[Name]]&amp;"]:FOR[xxxRP0]
{
    %identicalParts = "&amp;Table15[[#This Row],[IDENTICAL]]&amp;"
}")</f>
        <v/>
      </c>
    </row>
    <row r="1408" spans="1:1" x14ac:dyDescent="0.25">
      <c r="A1408" t="str">
        <f>IF(Table15[[#This Row],[IDENTICAL]]="","","@PART["&amp;Table15[[#This Row],[Name]]&amp;"]:FOR[xxxRP0]
{
    %identicalParts = "&amp;Table15[[#This Row],[IDENTICAL]]&amp;"
}")</f>
        <v/>
      </c>
    </row>
    <row r="1409" spans="1:1" x14ac:dyDescent="0.25">
      <c r="A1409" t="str">
        <f>IF(Table15[[#This Row],[IDENTICAL]]="","","@PART["&amp;Table15[[#This Row],[Name]]&amp;"]:FOR[xxxRP0]
{
    %identicalParts = "&amp;Table15[[#This Row],[IDENTICAL]]&amp;"
}")</f>
        <v/>
      </c>
    </row>
    <row r="1410" spans="1:1" x14ac:dyDescent="0.25">
      <c r="A1410" t="str">
        <f>IF(Table15[[#This Row],[IDENTICAL]]="","","@PART["&amp;Table15[[#This Row],[Name]]&amp;"]:FOR[xxxRP0]
{
    %identicalParts = "&amp;Table15[[#This Row],[IDENTICAL]]&amp;"
}")</f>
        <v/>
      </c>
    </row>
    <row r="1411" spans="1:1" x14ac:dyDescent="0.25">
      <c r="A1411" t="str">
        <f>IF(Table15[[#This Row],[IDENTICAL]]="","","@PART["&amp;Table15[[#This Row],[Name]]&amp;"]:FOR[xxxRP0]
{
    %identicalParts = "&amp;Table15[[#This Row],[IDENTICAL]]&amp;"
}")</f>
        <v/>
      </c>
    </row>
    <row r="1412" spans="1:1" x14ac:dyDescent="0.25">
      <c r="A1412" t="str">
        <f>IF(Table15[[#This Row],[IDENTICAL]]="","","@PART["&amp;Table15[[#This Row],[Name]]&amp;"]:FOR[xxxRP0]
{
    %identicalParts = "&amp;Table15[[#This Row],[IDENTICAL]]&amp;"
}")</f>
        <v/>
      </c>
    </row>
    <row r="1413" spans="1:1" x14ac:dyDescent="0.25">
      <c r="A1413" t="str">
        <f>IF(Table15[[#This Row],[IDENTICAL]]="","","@PART["&amp;Table15[[#This Row],[Name]]&amp;"]:FOR[xxxRP0]
{
    %identicalParts = "&amp;Table15[[#This Row],[IDENTICAL]]&amp;"
}")</f>
        <v/>
      </c>
    </row>
    <row r="1414" spans="1:1" x14ac:dyDescent="0.25">
      <c r="A1414" t="str">
        <f>IF(Table15[[#This Row],[IDENTICAL]]="","","@PART["&amp;Table15[[#This Row],[Name]]&amp;"]:FOR[xxxRP0]
{
    %identicalParts = "&amp;Table15[[#This Row],[IDENTICAL]]&amp;"
}")</f>
        <v/>
      </c>
    </row>
    <row r="1415" spans="1:1" x14ac:dyDescent="0.25">
      <c r="A1415" t="str">
        <f>IF(Table15[[#This Row],[IDENTICAL]]="","","@PART["&amp;Table15[[#This Row],[Name]]&amp;"]:FOR[xxxRP0]
{
    %identicalParts = "&amp;Table15[[#This Row],[IDENTICAL]]&amp;"
}")</f>
        <v/>
      </c>
    </row>
    <row r="1416" spans="1:1" x14ac:dyDescent="0.25">
      <c r="A1416" t="str">
        <f>IF(Table15[[#This Row],[IDENTICAL]]="","","@PART["&amp;Table15[[#This Row],[Name]]&amp;"]:FOR[xxxRP0]
{
    %identicalParts = "&amp;Table15[[#This Row],[IDENTICAL]]&amp;"
}")</f>
        <v/>
      </c>
    </row>
    <row r="1417" spans="1:1" x14ac:dyDescent="0.25">
      <c r="A1417" t="str">
        <f>IF(Table15[[#This Row],[IDENTICAL]]="","","@PART["&amp;Table15[[#This Row],[Name]]&amp;"]:FOR[xxxRP0]
{
    %identicalParts = "&amp;Table15[[#This Row],[IDENTICAL]]&amp;"
}")</f>
        <v/>
      </c>
    </row>
    <row r="1418" spans="1:1" x14ac:dyDescent="0.25">
      <c r="A1418" t="str">
        <f>IF(Table15[[#This Row],[IDENTICAL]]="","","@PART["&amp;Table15[[#This Row],[Name]]&amp;"]:FOR[xxxRP0]
{
    %identicalParts = "&amp;Table15[[#This Row],[IDENTICAL]]&amp;"
}")</f>
        <v/>
      </c>
    </row>
    <row r="1419" spans="1:1" x14ac:dyDescent="0.25">
      <c r="A1419" t="str">
        <f>IF(Table15[[#This Row],[IDENTICAL]]="","","@PART["&amp;Table15[[#This Row],[Name]]&amp;"]:FOR[xxxRP0]
{
    %identicalParts = "&amp;Table15[[#This Row],[IDENTICAL]]&amp;"
}")</f>
        <v/>
      </c>
    </row>
    <row r="1420" spans="1:1" x14ac:dyDescent="0.25">
      <c r="A1420" t="str">
        <f>IF(Table15[[#This Row],[IDENTICAL]]="","","@PART["&amp;Table15[[#This Row],[Name]]&amp;"]:FOR[xxxRP0]
{
    %identicalParts = "&amp;Table15[[#This Row],[IDENTICAL]]&amp;"
}")</f>
        <v/>
      </c>
    </row>
    <row r="1421" spans="1:1" x14ac:dyDescent="0.25">
      <c r="A1421" t="str">
        <f>IF(Table15[[#This Row],[IDENTICAL]]="","","@PART["&amp;Table15[[#This Row],[Name]]&amp;"]:FOR[xxxRP0]
{
    %identicalParts = "&amp;Table15[[#This Row],[IDENTICAL]]&amp;"
}")</f>
        <v/>
      </c>
    </row>
    <row r="1422" spans="1:1" x14ac:dyDescent="0.25">
      <c r="A1422" t="str">
        <f>IF(Table15[[#This Row],[IDENTICAL]]="","","@PART["&amp;Table15[[#This Row],[Name]]&amp;"]:FOR[xxxRP0]
{
    %identicalParts = "&amp;Table15[[#This Row],[IDENTICAL]]&amp;"
}")</f>
        <v/>
      </c>
    </row>
    <row r="1423" spans="1:1" x14ac:dyDescent="0.25">
      <c r="A1423" t="str">
        <f>IF(Table15[[#This Row],[IDENTICAL]]="","","@PART["&amp;Table15[[#This Row],[Name]]&amp;"]:FOR[xxxRP0]
{
    %identicalParts = "&amp;Table15[[#This Row],[IDENTICAL]]&amp;"
}")</f>
        <v/>
      </c>
    </row>
    <row r="1424" spans="1:1" x14ac:dyDescent="0.25">
      <c r="A1424" t="str">
        <f>IF(Table15[[#This Row],[IDENTICAL]]="","","@PART["&amp;Table15[[#This Row],[Name]]&amp;"]:FOR[xxxRP0]
{
    %identicalParts = "&amp;Table15[[#This Row],[IDENTICAL]]&amp;"
}")</f>
        <v/>
      </c>
    </row>
    <row r="1425" spans="1:1" x14ac:dyDescent="0.25">
      <c r="A1425" t="str">
        <f>IF(Table15[[#This Row],[IDENTICAL]]="","","@PART["&amp;Table15[[#This Row],[Name]]&amp;"]:FOR[xxxRP0]
{
    %identicalParts = "&amp;Table15[[#This Row],[IDENTICAL]]&amp;"
}")</f>
        <v/>
      </c>
    </row>
    <row r="1426" spans="1:1" x14ac:dyDescent="0.25">
      <c r="A1426" t="str">
        <f>IF(Table15[[#This Row],[IDENTICAL]]="","","@PART["&amp;Table15[[#This Row],[Name]]&amp;"]:FOR[xxxRP0]
{
    %identicalParts = "&amp;Table15[[#This Row],[IDENTICAL]]&amp;"
}")</f>
        <v/>
      </c>
    </row>
    <row r="1427" spans="1:1" x14ac:dyDescent="0.25">
      <c r="A1427" t="str">
        <f>IF(Table15[[#This Row],[IDENTICAL]]="","","@PART["&amp;Table15[[#This Row],[Name]]&amp;"]:FOR[xxxRP0]
{
    %identicalParts = "&amp;Table15[[#This Row],[IDENTICAL]]&amp;"
}")</f>
        <v/>
      </c>
    </row>
    <row r="1428" spans="1:1" x14ac:dyDescent="0.25">
      <c r="A1428" t="str">
        <f>IF(Table15[[#This Row],[IDENTICAL]]="","","@PART["&amp;Table15[[#This Row],[Name]]&amp;"]:FOR[xxxRP0]
{
    %identicalParts = "&amp;Table15[[#This Row],[IDENTICAL]]&amp;"
}")</f>
        <v/>
      </c>
    </row>
    <row r="1429" spans="1:1" x14ac:dyDescent="0.25">
      <c r="A1429" t="str">
        <f>IF(Table15[[#This Row],[IDENTICAL]]="","","@PART["&amp;Table15[[#This Row],[Name]]&amp;"]:FOR[xxxRP0]
{
    %identicalParts = "&amp;Table15[[#This Row],[IDENTICAL]]&amp;"
}")</f>
        <v/>
      </c>
    </row>
    <row r="1430" spans="1:1" x14ac:dyDescent="0.25">
      <c r="A1430" t="str">
        <f>IF(Table15[[#This Row],[IDENTICAL]]="","","@PART["&amp;Table15[[#This Row],[Name]]&amp;"]:FOR[xxxRP0]
{
    %identicalParts = "&amp;Table15[[#This Row],[IDENTICAL]]&amp;"
}")</f>
        <v/>
      </c>
    </row>
    <row r="1431" spans="1:1" x14ac:dyDescent="0.25">
      <c r="A1431" t="str">
        <f>IF(Table15[[#This Row],[IDENTICAL]]="","","@PART["&amp;Table15[[#This Row],[Name]]&amp;"]:FOR[xxxRP0]
{
    %identicalParts = "&amp;Table15[[#This Row],[IDENTICAL]]&amp;"
}")</f>
        <v/>
      </c>
    </row>
    <row r="1432" spans="1:1" x14ac:dyDescent="0.25">
      <c r="A1432" t="str">
        <f>IF(Table15[[#This Row],[IDENTICAL]]="","","@PART["&amp;Table15[[#This Row],[Name]]&amp;"]:FOR[xxxRP0]
{
    %identicalParts = "&amp;Table15[[#This Row],[IDENTICAL]]&amp;"
}")</f>
        <v/>
      </c>
    </row>
    <row r="1433" spans="1:1" x14ac:dyDescent="0.25">
      <c r="A1433" t="str">
        <f>IF(Table15[[#This Row],[IDENTICAL]]="","","@PART["&amp;Table15[[#This Row],[Name]]&amp;"]:FOR[xxxRP0]
{
    %identicalParts = "&amp;Table15[[#This Row],[IDENTICAL]]&amp;"
}")</f>
        <v/>
      </c>
    </row>
    <row r="1434" spans="1:1" x14ac:dyDescent="0.25">
      <c r="A1434" t="str">
        <f>IF(Table15[[#This Row],[IDENTICAL]]="","","@PART["&amp;Table15[[#This Row],[Name]]&amp;"]:FOR[xxxRP0]
{
    %identicalParts = "&amp;Table15[[#This Row],[IDENTICAL]]&amp;"
}")</f>
        <v/>
      </c>
    </row>
    <row r="1435" spans="1:1" x14ac:dyDescent="0.25">
      <c r="A1435" t="str">
        <f>IF(Table15[[#This Row],[IDENTICAL]]="","","@PART["&amp;Table15[[#This Row],[Name]]&amp;"]:FOR[xxxRP0]
{
    %identicalParts = "&amp;Table15[[#This Row],[IDENTICAL]]&amp;"
}")</f>
        <v/>
      </c>
    </row>
    <row r="1436" spans="1:1" x14ac:dyDescent="0.25">
      <c r="A1436" t="str">
        <f>IF(Table15[[#This Row],[IDENTICAL]]="","","@PART["&amp;Table15[[#This Row],[Name]]&amp;"]:FOR[xxxRP0]
{
    %identicalParts = "&amp;Table15[[#This Row],[IDENTICAL]]&amp;"
}")</f>
        <v/>
      </c>
    </row>
    <row r="1437" spans="1:1" x14ac:dyDescent="0.25">
      <c r="A1437" t="str">
        <f>IF(Table15[[#This Row],[IDENTICAL]]="","","@PART["&amp;Table15[[#This Row],[Name]]&amp;"]:FOR[xxxRP0]
{
    %identicalParts = "&amp;Table15[[#This Row],[IDENTICAL]]&amp;"
}")</f>
        <v/>
      </c>
    </row>
    <row r="1438" spans="1:1" x14ac:dyDescent="0.25">
      <c r="A1438" t="str">
        <f>IF(Table15[[#This Row],[IDENTICAL]]="","","@PART["&amp;Table15[[#This Row],[Name]]&amp;"]:FOR[xxxRP0]
{
    %identicalParts = "&amp;Table15[[#This Row],[IDENTICAL]]&amp;"
}")</f>
        <v/>
      </c>
    </row>
    <row r="1439" spans="1:1" x14ac:dyDescent="0.25">
      <c r="A1439" t="str">
        <f>IF(Table15[[#This Row],[IDENTICAL]]="","","@PART["&amp;Table15[[#This Row],[Name]]&amp;"]:FOR[xxxRP0]
{
    %identicalParts = "&amp;Table15[[#This Row],[IDENTICAL]]&amp;"
}")</f>
        <v/>
      </c>
    </row>
    <row r="1440" spans="1:1" x14ac:dyDescent="0.25">
      <c r="A1440" t="str">
        <f>IF(Table15[[#This Row],[IDENTICAL]]="","","@PART["&amp;Table15[[#This Row],[Name]]&amp;"]:FOR[xxxRP0]
{
    %identicalParts = "&amp;Table15[[#This Row],[IDENTICAL]]&amp;"
}")</f>
        <v/>
      </c>
    </row>
    <row r="1441" spans="1:1" x14ac:dyDescent="0.25">
      <c r="A1441" t="str">
        <f>IF(Table15[[#This Row],[IDENTICAL]]="","","@PART["&amp;Table15[[#This Row],[Name]]&amp;"]:FOR[xxxRP0]
{
    %identicalParts = "&amp;Table15[[#This Row],[IDENTICAL]]&amp;"
}")</f>
        <v/>
      </c>
    </row>
    <row r="1442" spans="1:1" x14ac:dyDescent="0.25">
      <c r="A1442" t="str">
        <f>IF(Table15[[#This Row],[IDENTICAL]]="","","@PART["&amp;Table15[[#This Row],[Name]]&amp;"]:FOR[xxxRP0]
{
    %identicalParts = "&amp;Table15[[#This Row],[IDENTICAL]]&amp;"
}")</f>
        <v>@PART[RSBengineJ2]:FOR[xxxRP0]
{
    %identicalParts = KW5mengineTitanV,FASAApolloLFEJ2,RSBengineJ2,SSTU-SC-ENG-J-2,SXTLT80
}</v>
      </c>
    </row>
    <row r="1443" spans="1:1" x14ac:dyDescent="0.25">
      <c r="A1443" t="str">
        <f>IF(Table15[[#This Row],[IDENTICAL]]="","","@PART["&amp;Table15[[#This Row],[Name]]&amp;"]:FOR[xxxRP0]
{
    %identicalParts = "&amp;Table15[[#This Row],[IDENTICAL]]&amp;"
}")</f>
        <v>@PART[SSTU-SC-B-BPC]:FOR[xxxRP0]
{
    %identicalParts = FASAApollo_LES,bluedog_Apollo_Block2_LES,SSTU-SC-B-BPC,LaunchEscapeSystem
}</v>
      </c>
    </row>
    <row r="1444" spans="1:1" x14ac:dyDescent="0.25">
      <c r="A1444" t="str">
        <f>IF(Table15[[#This Row],[IDENTICAL]]="","","@PART["&amp;Table15[[#This Row],[Name]]&amp;"]:FOR[xxxRP0]
{
    %identicalParts = "&amp;Table15[[#This Row],[IDENTICAL]]&amp;"
}")</f>
        <v>@PART[SXTLT80]:FOR[xxxRP0]
{
    %identicalParts = KW5mengineTitanV,FASAApolloLFEJ2,RSBengineJ2,SSTU-SC-ENG-J-2,SXTLT80
}</v>
      </c>
    </row>
    <row r="1445" spans="1:1" x14ac:dyDescent="0.25">
      <c r="A1445" t="str">
        <f>IF(Table15[[#This Row],[IDENTICAL]]="","","@PART["&amp;Table15[[#This Row],[Name]]&amp;"]:FOR[xxxRP0]
{
    %identicalParts = "&amp;Table15[[#This Row],[IDENTICAL]]&amp;"
}")</f>
        <v/>
      </c>
    </row>
    <row r="1446" spans="1:1" x14ac:dyDescent="0.25">
      <c r="A1446" t="str">
        <f>IF(Table15[[#This Row],[IDENTICAL]]="","","@PART["&amp;Table15[[#This Row],[Name]]&amp;"]:FOR[xxxRP0]
{
    %identicalParts = "&amp;Table15[[#This Row],[IDENTICAL]]&amp;"
}")</f>
        <v/>
      </c>
    </row>
    <row r="1447" spans="1:1" x14ac:dyDescent="0.25">
      <c r="A1447" t="str">
        <f>IF(Table15[[#This Row],[IDENTICAL]]="","","@PART["&amp;Table15[[#This Row],[Name]]&amp;"]:FOR[xxxRP0]
{
    %identicalParts = "&amp;Table15[[#This Row],[IDENTICAL]]&amp;"
}")</f>
        <v/>
      </c>
    </row>
    <row r="1448" spans="1:1" x14ac:dyDescent="0.25">
      <c r="A1448" t="str">
        <f>IF(Table15[[#This Row],[IDENTICAL]]="","","@PART["&amp;Table15[[#This Row],[Name]]&amp;"]:FOR[xxxRP0]
{
    %identicalParts = "&amp;Table15[[#This Row],[IDENTICAL]]&amp;"
}")</f>
        <v/>
      </c>
    </row>
    <row r="1449" spans="1:1" x14ac:dyDescent="0.25">
      <c r="A1449" t="str">
        <f>IF(Table15[[#This Row],[IDENTICAL]]="","","@PART["&amp;Table15[[#This Row],[Name]]&amp;"]:FOR[xxxRP0]
{
    %identicalParts = "&amp;Table15[[#This Row],[IDENTICAL]]&amp;"
}")</f>
        <v/>
      </c>
    </row>
    <row r="1450" spans="1:1" x14ac:dyDescent="0.25">
      <c r="A1450" t="str">
        <f>IF(Table15[[#This Row],[IDENTICAL]]="","","@PART["&amp;Table15[[#This Row],[Name]]&amp;"]:FOR[xxxRP0]
{
    %identicalParts = "&amp;Table15[[#This Row],[IDENTICAL]]&amp;"
}")</f>
        <v/>
      </c>
    </row>
    <row r="1451" spans="1:1" x14ac:dyDescent="0.25">
      <c r="A1451" t="str">
        <f>IF(Table15[[#This Row],[IDENTICAL]]="","","@PART["&amp;Table15[[#This Row],[Name]]&amp;"]:FOR[xxxRP0]
{
    %identicalParts = "&amp;Table15[[#This Row],[IDENTICAL]]&amp;"
}")</f>
        <v/>
      </c>
    </row>
    <row r="1452" spans="1:1" x14ac:dyDescent="0.25">
      <c r="A1452" t="str">
        <f>IF(Table15[[#This Row],[IDENTICAL]]="","","@PART["&amp;Table15[[#This Row],[Name]]&amp;"]:FOR[xxxRP0]
{
    %identicalParts = "&amp;Table15[[#This Row],[IDENTICAL]]&amp;"
}")</f>
        <v>@PART[RLA_mp_large_spike]:FOR[xxxRP0]
{
    %identicalParts = RLA_mp_large_spike,toroidalAerospike,liquidEngineconstelacion
}</v>
      </c>
    </row>
    <row r="1453" spans="1:1" x14ac:dyDescent="0.25">
      <c r="A1453" t="str">
        <f>IF(Table15[[#This Row],[IDENTICAL]]="","","@PART["&amp;Table15[[#This Row],[Name]]&amp;"]:FOR[xxxRP0]
{
    %identicalParts = "&amp;Table15[[#This Row],[IDENTICAL]]&amp;"
}")</f>
        <v>@PART[toroidalAerospike]:FOR[xxxRP0]
{
    %identicalParts = RLA_mp_large_spike,toroidalAerospike,liquidEngineconstelacion
}</v>
      </c>
    </row>
    <row r="1454" spans="1:1" x14ac:dyDescent="0.25">
      <c r="A1454" t="str">
        <f>IF(Table15[[#This Row],[IDENTICAL]]="","","@PART["&amp;Table15[[#This Row],[Name]]&amp;"]:FOR[xxxRP0]
{
    %identicalParts = "&amp;Table15[[#This Row],[IDENTICAL]]&amp;"
}")</f>
        <v/>
      </c>
    </row>
    <row r="1455" spans="1:1" x14ac:dyDescent="0.25">
      <c r="A1455" t="str">
        <f>IF(Table15[[#This Row],[IDENTICAL]]="","","@PART["&amp;Table15[[#This Row],[Name]]&amp;"]:FOR[xxxRP0]
{
    %identicalParts = "&amp;Table15[[#This Row],[IDENTICAL]]&amp;"
}")</f>
        <v/>
      </c>
    </row>
    <row r="1456" spans="1:1" x14ac:dyDescent="0.25">
      <c r="A1456" t="str">
        <f>IF(Table15[[#This Row],[IDENTICAL]]="","","@PART["&amp;Table15[[#This Row],[Name]]&amp;"]:FOR[xxxRP0]
{
    %identicalParts = "&amp;Table15[[#This Row],[IDENTICAL]]&amp;"
}")</f>
        <v>@PART[KW3mengineWildcatXR]:FOR[xxxRP0]
{
    %identicalParts = KW3mengineWildcatXR,RSBengineHM7B
}</v>
      </c>
    </row>
    <row r="1457" spans="1:1" x14ac:dyDescent="0.25">
      <c r="A1457" t="str">
        <f>IF(Table15[[#This Row],[IDENTICAL]]="","","@PART["&amp;Table15[[#This Row],[Name]]&amp;"]:FOR[xxxRP0]
{
    %identicalParts = "&amp;Table15[[#This Row],[IDENTICAL]]&amp;"
}")</f>
        <v>@PART[RSBengineHM7B]:FOR[xxxRP0]
{
    %identicalParts = KW3mengineWildcatXR,RSBengineHM7B
}</v>
      </c>
    </row>
    <row r="1458" spans="1:1" x14ac:dyDescent="0.25">
      <c r="A1458" t="str">
        <f>IF(Table15[[#This Row],[IDENTICAL]]="","","@PART["&amp;Table15[[#This Row],[Name]]&amp;"]:FOR[xxxRP0]
{
    %identicalParts = "&amp;Table15[[#This Row],[IDENTICAL]]&amp;"
}")</f>
        <v/>
      </c>
    </row>
    <row r="1459" spans="1:1" x14ac:dyDescent="0.25">
      <c r="A1459" t="str">
        <f>IF(Table15[[#This Row],[IDENTICAL]]="","","@PART["&amp;Table15[[#This Row],[Name]]&amp;"]:FOR[xxxRP0]
{
    %identicalParts = "&amp;Table15[[#This Row],[IDENTICAL]]&amp;"
}")</f>
        <v>@PART[FASAApolloLFEM1]:FOR[xxxRP0]
{
    %identicalParts = FASAApolloLFEM1,SSTU-SC-ENG-M1-RO
}</v>
      </c>
    </row>
    <row r="1460" spans="1:1" x14ac:dyDescent="0.25">
      <c r="A1460" t="str">
        <f>IF(Table15[[#This Row],[IDENTICAL]]="","","@PART["&amp;Table15[[#This Row],[Name]]&amp;"]:FOR[xxxRP0]
{
    %identicalParts = "&amp;Table15[[#This Row],[IDENTICAL]]&amp;"
}")</f>
        <v/>
      </c>
    </row>
    <row r="1461" spans="1:1" x14ac:dyDescent="0.25">
      <c r="A1461" t="str">
        <f>IF(Table15[[#This Row],[IDENTICAL]]="","","@PART["&amp;Table15[[#This Row],[Name]]&amp;"]:FOR[xxxRP0]
{
    %identicalParts = "&amp;Table15[[#This Row],[IDENTICAL]]&amp;"
}")</f>
        <v/>
      </c>
    </row>
    <row r="1462" spans="1:1" x14ac:dyDescent="0.25">
      <c r="A1462" t="str">
        <f>IF(Table15[[#This Row],[IDENTICAL]]="","","@PART["&amp;Table15[[#This Row],[Name]]&amp;"]:FOR[xxxRP0]
{
    %identicalParts = "&amp;Table15[[#This Row],[IDENTICAL]]&amp;"
}")</f>
        <v/>
      </c>
    </row>
    <row r="1463" spans="1:1" x14ac:dyDescent="0.25">
      <c r="A1463" t="str">
        <f>IF(Table15[[#This Row],[IDENTICAL]]="","","@PART["&amp;Table15[[#This Row],[Name]]&amp;"]:FOR[xxxRP0]
{
    %identicalParts = "&amp;Table15[[#This Row],[IDENTICAL]]&amp;"
}")</f>
        <v/>
      </c>
    </row>
    <row r="1464" spans="1:1" x14ac:dyDescent="0.25">
      <c r="A1464" t="str">
        <f>IF(Table15[[#This Row],[IDENTICAL]]="","","@PART["&amp;Table15[[#This Row],[Name]]&amp;"]:FOR[xxxRP0]
{
    %identicalParts = "&amp;Table15[[#This Row],[IDENTICAL]]&amp;"
}")</f>
        <v/>
      </c>
    </row>
    <row r="1465" spans="1:1" x14ac:dyDescent="0.25">
      <c r="A1465" t="str">
        <f>IF(Table15[[#This Row],[IDENTICAL]]="","","@PART["&amp;Table15[[#This Row],[Name]]&amp;"]:FOR[xxxRP0]
{
    %identicalParts = "&amp;Table15[[#This Row],[IDENTICAL]]&amp;"
}")</f>
        <v/>
      </c>
    </row>
    <row r="1466" spans="1:1" x14ac:dyDescent="0.25">
      <c r="A1466" t="str">
        <f>IF(Table15[[#This Row],[IDENTICAL]]="","","@PART["&amp;Table15[[#This Row],[Name]]&amp;"]:FOR[xxxRP0]
{
    %identicalParts = "&amp;Table15[[#This Row],[IDENTICAL]]&amp;"
}")</f>
        <v/>
      </c>
    </row>
    <row r="1467" spans="1:1" x14ac:dyDescent="0.25">
      <c r="A1467" t="str">
        <f>IF(Table15[[#This Row],[IDENTICAL]]="","","@PART["&amp;Table15[[#This Row],[Name]]&amp;"]:FOR[xxxRP0]
{
    %identicalParts = "&amp;Table15[[#This Row],[IDENTICAL]]&amp;"
}")</f>
        <v/>
      </c>
    </row>
    <row r="1468" spans="1:1" x14ac:dyDescent="0.25">
      <c r="A1468" t="str">
        <f>IF(Table15[[#This Row],[IDENTICAL]]="","","@PART["&amp;Table15[[#This Row],[Name]]&amp;"]:FOR[xxxRP0]
{
    %identicalParts = "&amp;Table15[[#This Row],[IDENTICAL]]&amp;"
}")</f>
        <v/>
      </c>
    </row>
    <row r="1469" spans="1:1" x14ac:dyDescent="0.25">
      <c r="A1469" t="str">
        <f>IF(Table15[[#This Row],[IDENTICAL]]="","","@PART["&amp;Table15[[#This Row],[Name]]&amp;"]:FOR[xxxRP0]
{
    %identicalParts = "&amp;Table15[[#This Row],[IDENTICAL]]&amp;"
}")</f>
        <v/>
      </c>
    </row>
    <row r="1470" spans="1:1" x14ac:dyDescent="0.25">
      <c r="A1470" t="str">
        <f>IF(Table15[[#This Row],[IDENTICAL]]="","","@PART["&amp;Table15[[#This Row],[Name]]&amp;"]:FOR[xxxRP0]
{
    %identicalParts = "&amp;Table15[[#This Row],[IDENTICAL]]&amp;"
}")</f>
        <v/>
      </c>
    </row>
    <row r="1471" spans="1:1" x14ac:dyDescent="0.25">
      <c r="A1471" t="str">
        <f>IF(Table15[[#This Row],[IDENTICAL]]="","","@PART["&amp;Table15[[#This Row],[Name]]&amp;"]:FOR[xxxRP0]
{
    %identicalParts = "&amp;Table15[[#This Row],[IDENTICAL]]&amp;"
}")</f>
        <v/>
      </c>
    </row>
    <row r="1472" spans="1:1" x14ac:dyDescent="0.25">
      <c r="A1472" t="str">
        <f>IF(Table15[[#This Row],[IDENTICAL]]="","","@PART["&amp;Table15[[#This Row],[Name]]&amp;"]:FOR[xxxRP0]
{
    %identicalParts = "&amp;Table15[[#This Row],[IDENTICAL]]&amp;"
}")</f>
        <v/>
      </c>
    </row>
    <row r="1473" spans="1:1" x14ac:dyDescent="0.25">
      <c r="A1473" t="str">
        <f>IF(Table15[[#This Row],[IDENTICAL]]="","","@PART["&amp;Table15[[#This Row],[Name]]&amp;"]:FOR[xxxRP0]
{
    %identicalParts = "&amp;Table15[[#This Row],[IDENTICAL]]&amp;"
}")</f>
        <v/>
      </c>
    </row>
    <row r="1474" spans="1:1" x14ac:dyDescent="0.25">
      <c r="A1474" t="str">
        <f>IF(Table15[[#This Row],[IDENTICAL]]="","","@PART["&amp;Table15[[#This Row],[Name]]&amp;"]:FOR[xxxRP0]
{
    %identicalParts = "&amp;Table15[[#This Row],[IDENTICAL]]&amp;"
}")</f>
        <v/>
      </c>
    </row>
    <row r="1475" spans="1:1" x14ac:dyDescent="0.25">
      <c r="A1475" t="str">
        <f>IF(Table15[[#This Row],[IDENTICAL]]="","","@PART["&amp;Table15[[#This Row],[Name]]&amp;"]:FOR[xxxRP0]
{
    %identicalParts = "&amp;Table15[[#This Row],[IDENTICAL]]&amp;"
}")</f>
        <v/>
      </c>
    </row>
    <row r="1476" spans="1:1" x14ac:dyDescent="0.25">
      <c r="A1476" t="str">
        <f>IF(Table15[[#This Row],[IDENTICAL]]="","","@PART["&amp;Table15[[#This Row],[Name]]&amp;"]:FOR[xxxRP0]
{
    %identicalParts = "&amp;Table15[[#This Row],[IDENTICAL]]&amp;"
}")</f>
        <v/>
      </c>
    </row>
    <row r="1477" spans="1:1" x14ac:dyDescent="0.25">
      <c r="A1477" t="str">
        <f>IF(Table15[[#This Row],[IDENTICAL]]="","","@PART["&amp;Table15[[#This Row],[Name]]&amp;"]:FOR[xxxRP0]
{
    %identicalParts = "&amp;Table15[[#This Row],[IDENTICAL]]&amp;"
}")</f>
        <v/>
      </c>
    </row>
    <row r="1478" spans="1:1" x14ac:dyDescent="0.25">
      <c r="A1478" t="str">
        <f>IF(Table15[[#This Row],[IDENTICAL]]="","","@PART["&amp;Table15[[#This Row],[Name]]&amp;"]:FOR[xxxRP0]
{
    %identicalParts = "&amp;Table15[[#This Row],[IDENTICAL]]&amp;"
}")</f>
        <v/>
      </c>
    </row>
    <row r="1479" spans="1:1" x14ac:dyDescent="0.25">
      <c r="A1479" t="str">
        <f>IF(Table15[[#This Row],[IDENTICAL]]="","","@PART["&amp;Table15[[#This Row],[Name]]&amp;"]:FOR[xxxRP0]
{
    %identicalParts = "&amp;Table15[[#This Row],[IDENTICAL]]&amp;"
}")</f>
        <v/>
      </c>
    </row>
    <row r="1480" spans="1:1" x14ac:dyDescent="0.25">
      <c r="A1480" t="str">
        <f>IF(Table15[[#This Row],[IDENTICAL]]="","","@PART["&amp;Table15[[#This Row],[Name]]&amp;"]:FOR[xxxRP0]
{
    %identicalParts = "&amp;Table15[[#This Row],[IDENTICAL]]&amp;"
}")</f>
        <v>@PART[rn_junoii_sgt_11_dec]:FOR[xxxRP0]
{
    %identicalParts = FASAExplorerSgt,ROBabySergeant,FASAExplorerSgt11,FASAExplorerSgt3,rn_junoii_sgt_11,rn_junoii_sgt_3,rn_junoii_sgt
}</v>
      </c>
    </row>
    <row r="1481" spans="1:1" x14ac:dyDescent="0.25">
      <c r="A1481" t="str">
        <f>IF(Table15[[#This Row],[IDENTICAL]]="","","@PART["&amp;Table15[[#This Row],[Name]]&amp;"]:FOR[xxxRP0]
{
    %identicalParts = "&amp;Table15[[#This Row],[IDENTICAL]]&amp;"
}")</f>
        <v>@PART[rn_junoii_sgt_11]:FOR[xxxRP0]
{
    %identicalParts = FASAExplorerSgt,ROBabySergeant,FASAExplorerSgt11,FASAExplorerSgt3,rn_junoii_sgt_11,rn_junoii_sgt_3,rn_junoii_sgt
}</v>
      </c>
    </row>
    <row r="1482" spans="1:1" x14ac:dyDescent="0.25">
      <c r="A1482" t="str">
        <f>IF(Table15[[#This Row],[IDENTICAL]]="","","@PART["&amp;Table15[[#This Row],[Name]]&amp;"]:FOR[xxxRP0]
{
    %identicalParts = "&amp;Table15[[#This Row],[IDENTICAL]]&amp;"
}")</f>
        <v>@PART[rn_junoii_sgt_3_dec]:FOR[xxxRP0]
{
    %identicalParts = FASAExplorerSgt3Dec,rn_junoii_sgt_3_dec
}</v>
      </c>
    </row>
    <row r="1483" spans="1:1" x14ac:dyDescent="0.25">
      <c r="A1483" t="str">
        <f>IF(Table15[[#This Row],[IDENTICAL]]="","","@PART["&amp;Table15[[#This Row],[Name]]&amp;"]:FOR[xxxRP0]
{
    %identicalParts = "&amp;Table15[[#This Row],[IDENTICAL]]&amp;"
}")</f>
        <v>@PART[rn_junoii_sgt_3]:FOR[xxxRP0]
{
    %identicalParts = FASAExplorerSgt,ROBabySergeant,FASAExplorerSgt11,FASAExplorerSgt3,rn_junoii_sgt_11,rn_junoii_sgt_3,rn_junoii_sgt
}</v>
      </c>
    </row>
    <row r="1484" spans="1:1" x14ac:dyDescent="0.25">
      <c r="A1484" t="str">
        <f>IF(Table15[[#This Row],[IDENTICAL]]="","","@PART["&amp;Table15[[#This Row],[Name]]&amp;"]:FOR[xxxRP0]
{
    %identicalParts = "&amp;Table15[[#This Row],[IDENTICAL]]&amp;"
}")</f>
        <v>@PART[rn_junoii_sgt]:FOR[xxxRP0]
{
    %identicalParts = FASAExplorerSgt,ROBabySergeant,FASAExplorerSgt11,FASAExplorerSgt3,rn_junoii_sgt_11,rn_junoii_sgt_3,rn_junoii_sgt
}</v>
      </c>
    </row>
    <row r="1485" spans="1:1" x14ac:dyDescent="0.25">
      <c r="A1485" t="str">
        <f>IF(Table15[[#This Row],[IDENTICAL]]="","","@PART["&amp;Table15[[#This Row],[Name]]&amp;"]:FOR[xxxRP0]
{
    %identicalParts = "&amp;Table15[[#This Row],[IDENTICAL]]&amp;"
}")</f>
        <v/>
      </c>
    </row>
    <row r="1486" spans="1:1" x14ac:dyDescent="0.25">
      <c r="A1486" t="str">
        <f>IF(Table15[[#This Row],[IDENTICAL]]="","","@PART["&amp;Table15[[#This Row],[Name]]&amp;"]:FOR[xxxRP0]
{
    %identicalParts = "&amp;Table15[[#This Row],[IDENTICAL]]&amp;"
}")</f>
        <v/>
      </c>
    </row>
    <row r="1487" spans="1:1" x14ac:dyDescent="0.25">
      <c r="A1487" t="str">
        <f>IF(Table15[[#This Row],[IDENTICAL]]="","","@PART["&amp;Table15[[#This Row],[Name]]&amp;"]:FOR[xxxRP0]
{
    %identicalParts = "&amp;Table15[[#This Row],[IDENTICAL]]&amp;"
}")</f>
        <v/>
      </c>
    </row>
    <row r="1488" spans="1:1" x14ac:dyDescent="0.25">
      <c r="A1488" t="str">
        <f>IF(Table15[[#This Row],[IDENTICAL]]="","","@PART["&amp;Table15[[#This Row],[Name]]&amp;"]:FOR[xxxRP0]
{
    %identicalParts = "&amp;Table15[[#This Row],[IDENTICAL]]&amp;"
}")</f>
        <v/>
      </c>
    </row>
    <row r="1489" spans="1:1" x14ac:dyDescent="0.25">
      <c r="A1489" t="str">
        <f>IF(Table15[[#This Row],[IDENTICAL]]="","","@PART["&amp;Table15[[#This Row],[Name]]&amp;"]:FOR[xxxRP0]
{
    %identicalParts = "&amp;Table15[[#This Row],[IDENTICAL]]&amp;"
}")</f>
        <v/>
      </c>
    </row>
    <row r="1490" spans="1:1" x14ac:dyDescent="0.25">
      <c r="A1490" t="str">
        <f>IF(Table15[[#This Row],[IDENTICAL]]="","","@PART["&amp;Table15[[#This Row],[Name]]&amp;"]:FOR[xxxRP0]
{
    %identicalParts = "&amp;Table15[[#This Row],[IDENTICAL]]&amp;"
}")</f>
        <v/>
      </c>
    </row>
    <row r="1491" spans="1:1" x14ac:dyDescent="0.25">
      <c r="A1491" t="str">
        <f>IF(Table15[[#This Row],[IDENTICAL]]="","","@PART["&amp;Table15[[#This Row],[Name]]&amp;"]:FOR[xxxRP0]
{
    %identicalParts = "&amp;Table15[[#This Row],[IDENTICAL]]&amp;"
}")</f>
        <v/>
      </c>
    </row>
    <row r="1492" spans="1:1" x14ac:dyDescent="0.25">
      <c r="A1492" t="str">
        <f>IF(Table15[[#This Row],[IDENTICAL]]="","","@PART["&amp;Table15[[#This Row],[Name]]&amp;"]:FOR[xxxRP0]
{
    %identicalParts = "&amp;Table15[[#This Row],[IDENTICAL]]&amp;"
}")</f>
        <v/>
      </c>
    </row>
    <row r="1493" spans="1:1" x14ac:dyDescent="0.25">
      <c r="A1493" t="str">
        <f>IF(Table15[[#This Row],[IDENTICAL]]="","","@PART["&amp;Table15[[#This Row],[Name]]&amp;"]:FOR[xxxRP0]
{
    %identicalParts = "&amp;Table15[[#This Row],[IDENTICAL]]&amp;"
}")</f>
        <v/>
      </c>
    </row>
    <row r="1494" spans="1:1" x14ac:dyDescent="0.25">
      <c r="A1494" t="str">
        <f>IF(Table15[[#This Row],[IDENTICAL]]="","","@PART["&amp;Table15[[#This Row],[Name]]&amp;"]:FOR[xxxRP0]
{
    %identicalParts = "&amp;Table15[[#This Row],[IDENTICAL]]&amp;"
}")</f>
        <v/>
      </c>
    </row>
    <row r="1495" spans="1:1" x14ac:dyDescent="0.25">
      <c r="A1495" t="str">
        <f>IF(Table15[[#This Row],[IDENTICAL]]="","","@PART["&amp;Table15[[#This Row],[Name]]&amp;"]:FOR[xxxRP0]
{
    %identicalParts = "&amp;Table15[[#This Row],[IDENTICAL]]&amp;"
}")</f>
        <v/>
      </c>
    </row>
    <row r="1496" spans="1:1" x14ac:dyDescent="0.25">
      <c r="A1496" t="str">
        <f>IF(Table15[[#This Row],[IDENTICAL]]="","","@PART["&amp;Table15[[#This Row],[Name]]&amp;"]:FOR[xxxRP0]
{
    %identicalParts = "&amp;Table15[[#This Row],[IDENTICAL]]&amp;"
}")</f>
        <v/>
      </c>
    </row>
    <row r="1497" spans="1:1" x14ac:dyDescent="0.25">
      <c r="A1497" t="str">
        <f>IF(Table15[[#This Row],[IDENTICAL]]="","","@PART["&amp;Table15[[#This Row],[Name]]&amp;"]:FOR[xxxRP0]
{
    %identicalParts = "&amp;Table15[[#This Row],[IDENTICAL]]&amp;"
}")</f>
        <v/>
      </c>
    </row>
    <row r="1498" spans="1:1" x14ac:dyDescent="0.25">
      <c r="A1498" t="str">
        <f>IF(Table15[[#This Row],[IDENTICAL]]="","","@PART["&amp;Table15[[#This Row],[Name]]&amp;"]:FOR[xxxRP0]
{
    %identicalParts = "&amp;Table15[[#This Row],[IDENTICAL]]&amp;"
}")</f>
        <v/>
      </c>
    </row>
    <row r="1499" spans="1:1" x14ac:dyDescent="0.25">
      <c r="A1499" t="str">
        <f>IF(Table15[[#This Row],[IDENTICAL]]="","","@PART["&amp;Table15[[#This Row],[Name]]&amp;"]:FOR[xxxRP0]
{
    %identicalParts = "&amp;Table15[[#This Row],[IDENTICAL]]&amp;"
}")</f>
        <v/>
      </c>
    </row>
    <row r="1500" spans="1:1" x14ac:dyDescent="0.25">
      <c r="A1500" t="str">
        <f>IF(Table15[[#This Row],[IDENTICAL]]="","","@PART["&amp;Table15[[#This Row],[Name]]&amp;"]:FOR[xxxRP0]
{
    %identicalParts = "&amp;Table15[[#This Row],[IDENTICAL]]&amp;"
}")</f>
        <v/>
      </c>
    </row>
    <row r="1501" spans="1:1" x14ac:dyDescent="0.25">
      <c r="A1501" t="str">
        <f>IF(Table15[[#This Row],[IDENTICAL]]="","","@PART["&amp;Table15[[#This Row],[Name]]&amp;"]:FOR[xxxRP0]
{
    %identicalParts = "&amp;Table15[[#This Row],[IDENTICAL]]&amp;"
}")</f>
        <v/>
      </c>
    </row>
    <row r="1502" spans="1:1" x14ac:dyDescent="0.25">
      <c r="A1502" t="str">
        <f>IF(Table15[[#This Row],[IDENTICAL]]="","","@PART["&amp;Table15[[#This Row],[Name]]&amp;"]:FOR[xxxRP0]
{
    %identicalParts = "&amp;Table15[[#This Row],[IDENTICAL]]&amp;"
}")</f>
        <v/>
      </c>
    </row>
    <row r="1503" spans="1:1" x14ac:dyDescent="0.25">
      <c r="A1503" t="str">
        <f>IF(Table15[[#This Row],[IDENTICAL]]="","","@PART["&amp;Table15[[#This Row],[Name]]&amp;"]:FOR[xxxRP0]
{
    %identicalParts = "&amp;Table15[[#This Row],[IDENTICAL]]&amp;"
}")</f>
        <v/>
      </c>
    </row>
    <row r="1504" spans="1:1" x14ac:dyDescent="0.25">
      <c r="A1504" t="str">
        <f>IF(Table15[[#This Row],[IDENTICAL]]="","","@PART["&amp;Table15[[#This Row],[Name]]&amp;"]:FOR[xxxRP0]
{
    %identicalParts = "&amp;Table15[[#This Row],[IDENTICAL]]&amp;"
}")</f>
        <v/>
      </c>
    </row>
    <row r="1505" spans="1:1" x14ac:dyDescent="0.25">
      <c r="A1505" t="str">
        <f>IF(Table15[[#This Row],[IDENTICAL]]="","","@PART["&amp;Table15[[#This Row],[Name]]&amp;"]:FOR[xxxRP0]
{
    %identicalParts = "&amp;Table15[[#This Row],[IDENTICAL]]&amp;"
}")</f>
        <v/>
      </c>
    </row>
    <row r="1506" spans="1:1" x14ac:dyDescent="0.25">
      <c r="A1506" t="str">
        <f>IF(Table15[[#This Row],[IDENTICAL]]="","","@PART["&amp;Table15[[#This Row],[Name]]&amp;"]:FOR[xxxRP0]
{
    %identicalParts = "&amp;Table15[[#This Row],[IDENTICAL]]&amp;"
}")</f>
        <v/>
      </c>
    </row>
    <row r="1507" spans="1:1" x14ac:dyDescent="0.25">
      <c r="A1507" t="str">
        <f>IF(Table15[[#This Row],[IDENTICAL]]="","","@PART["&amp;Table15[[#This Row],[Name]]&amp;"]:FOR[xxxRP0]
{
    %identicalParts = "&amp;Table15[[#This Row],[IDENTICAL]]&amp;"
}")</f>
        <v/>
      </c>
    </row>
    <row r="1508" spans="1:1" x14ac:dyDescent="0.25">
      <c r="A1508" t="str">
        <f>IF(Table15[[#This Row],[IDENTICAL]]="","","@PART["&amp;Table15[[#This Row],[Name]]&amp;"]:FOR[xxxRP0]
{
    %identicalParts = "&amp;Table15[[#This Row],[IDENTICAL]]&amp;"
}")</f>
        <v/>
      </c>
    </row>
    <row r="1509" spans="1:1" x14ac:dyDescent="0.25">
      <c r="A1509" t="str">
        <f>IF(Table15[[#This Row],[IDENTICAL]]="","","@PART["&amp;Table15[[#This Row],[Name]]&amp;"]:FOR[xxxRP0]
{
    %identicalParts = "&amp;Table15[[#This Row],[IDENTICAL]]&amp;"
}")</f>
        <v/>
      </c>
    </row>
    <row r="1510" spans="1:1" x14ac:dyDescent="0.25">
      <c r="A1510" t="str">
        <f>IF(Table15[[#This Row],[IDENTICAL]]="","","@PART["&amp;Table15[[#This Row],[Name]]&amp;"]:FOR[xxxRP0]
{
    %identicalParts = "&amp;Table15[[#This Row],[IDENTICAL]]&amp;"
}")</f>
        <v/>
      </c>
    </row>
    <row r="1511" spans="1:1" x14ac:dyDescent="0.25">
      <c r="A1511" t="str">
        <f>IF(Table15[[#This Row],[IDENTICAL]]="","","@PART["&amp;Table15[[#This Row],[Name]]&amp;"]:FOR[xxxRP0]
{
    %identicalParts = "&amp;Table15[[#This Row],[IDENTICAL]]&amp;"
}")</f>
        <v/>
      </c>
    </row>
    <row r="1512" spans="1:1" x14ac:dyDescent="0.25">
      <c r="A1512" t="str">
        <f>IF(Table15[[#This Row],[IDENTICAL]]="","","@PART["&amp;Table15[[#This Row],[Name]]&amp;"]:FOR[xxxRP0]
{
    %identicalParts = "&amp;Table15[[#This Row],[IDENTICAL]]&amp;"
}")</f>
        <v/>
      </c>
    </row>
    <row r="1513" spans="1:1" x14ac:dyDescent="0.25">
      <c r="A1513" t="str">
        <f>IF(Table15[[#This Row],[IDENTICAL]]="","","@PART["&amp;Table15[[#This Row],[Name]]&amp;"]:FOR[xxxRP0]
{
    %identicalParts = "&amp;Table15[[#This Row],[IDENTICAL]]&amp;"
}")</f>
        <v/>
      </c>
    </row>
    <row r="1514" spans="1:1" x14ac:dyDescent="0.25">
      <c r="A1514" t="str">
        <f>IF(Table15[[#This Row],[IDENTICAL]]="","","@PART["&amp;Table15[[#This Row],[Name]]&amp;"]:FOR[xxxRP0]
{
    %identicalParts = "&amp;Table15[[#This Row],[IDENTICAL]]&amp;"
}")</f>
        <v/>
      </c>
    </row>
    <row r="1515" spans="1:1" x14ac:dyDescent="0.25">
      <c r="A1515" t="str">
        <f>IF(Table15[[#This Row],[IDENTICAL]]="","","@PART["&amp;Table15[[#This Row],[Name]]&amp;"]:FOR[xxxRP0]
{
    %identicalParts = "&amp;Table15[[#This Row],[IDENTICAL]]&amp;"
}")</f>
        <v/>
      </c>
    </row>
    <row r="1516" spans="1:1" x14ac:dyDescent="0.25">
      <c r="A1516" t="str">
        <f>IF(Table15[[#This Row],[IDENTICAL]]="","","@PART["&amp;Table15[[#This Row],[Name]]&amp;"]:FOR[xxxRP0]
{
    %identicalParts = "&amp;Table15[[#This Row],[IDENTICAL]]&amp;"
}")</f>
        <v/>
      </c>
    </row>
    <row r="1517" spans="1:1" x14ac:dyDescent="0.25">
      <c r="A1517" t="str">
        <f>IF(Table15[[#This Row],[IDENTICAL]]="","","@PART["&amp;Table15[[#This Row],[Name]]&amp;"]:FOR[xxxRP0]
{
    %identicalParts = "&amp;Table15[[#This Row],[IDENTICAL]]&amp;"
}")</f>
        <v/>
      </c>
    </row>
    <row r="1518" spans="1:1" x14ac:dyDescent="0.25">
      <c r="A1518" t="str">
        <f>IF(Table15[[#This Row],[IDENTICAL]]="","","@PART["&amp;Table15[[#This Row],[Name]]&amp;"]:FOR[xxxRP0]
{
    %identicalParts = "&amp;Table15[[#This Row],[IDENTICAL]]&amp;"
}")</f>
        <v/>
      </c>
    </row>
    <row r="1519" spans="1:1" x14ac:dyDescent="0.25">
      <c r="A1519" t="str">
        <f>IF(Table15[[#This Row],[IDENTICAL]]="","","@PART["&amp;Table15[[#This Row],[Name]]&amp;"]:FOR[xxxRP0]
{
    %identicalParts = "&amp;Table15[[#This Row],[IDENTICAL]]&amp;"
}")</f>
        <v/>
      </c>
    </row>
    <row r="1520" spans="1:1" x14ac:dyDescent="0.25">
      <c r="A1520" t="str">
        <f>IF(Table15[[#This Row],[IDENTICAL]]="","","@PART["&amp;Table15[[#This Row],[Name]]&amp;"]:FOR[xxxRP0]
{
    %identicalParts = "&amp;Table15[[#This Row],[IDENTICAL]]&amp;"
}")</f>
        <v/>
      </c>
    </row>
    <row r="1521" spans="1:1" x14ac:dyDescent="0.25">
      <c r="A1521" t="str">
        <f>IF(Table15[[#This Row],[IDENTICAL]]="","","@PART["&amp;Table15[[#This Row],[Name]]&amp;"]:FOR[xxxRP0]
{
    %identicalParts = "&amp;Table15[[#This Row],[IDENTICAL]]&amp;"
}")</f>
        <v/>
      </c>
    </row>
    <row r="1522" spans="1:1" x14ac:dyDescent="0.25">
      <c r="A1522" t="str">
        <f>IF(Table15[[#This Row],[IDENTICAL]]="","","@PART["&amp;Table15[[#This Row],[Name]]&amp;"]:FOR[xxxRP0]
{
    %identicalParts = "&amp;Table15[[#This Row],[IDENTICAL]]&amp;"
}")</f>
        <v>@PART[KK_SPX_Kestrel]:FOR[xxxRP0]
{
    %identicalParts = KK_SPX_Kestrel,RO-Kestrel,XKosmos_TKS_RD-0225_EngineLANDERS
}</v>
      </c>
    </row>
    <row r="1523" spans="1:1" x14ac:dyDescent="0.25">
      <c r="A1523" t="str">
        <f>IF(Table15[[#This Row],[IDENTICAL]]="","","@PART["&amp;Table15[[#This Row],[Name]]&amp;"]:FOR[xxxRP0]
{
    %identicalParts = "&amp;Table15[[#This Row],[IDENTICAL]]&amp;"
}")</f>
        <v>@PART[RO-Kestrel]:FOR[xxxRP0]
{
    %identicalParts = KK_SPX_Kestrel,RO-Kestrel,XKosmos_TKS_RD-0225_EngineLANDERS
}</v>
      </c>
    </row>
    <row r="1524" spans="1:1" x14ac:dyDescent="0.25">
      <c r="A1524" t="str">
        <f>IF(Table15[[#This Row],[IDENTICAL]]="","","@PART["&amp;Table15[[#This Row],[Name]]&amp;"]:FOR[xxxRP0]
{
    %identicalParts = "&amp;Table15[[#This Row],[IDENTICAL]]&amp;"
}")</f>
        <v/>
      </c>
    </row>
    <row r="1525" spans="1:1" x14ac:dyDescent="0.25">
      <c r="A1525" t="str">
        <f>IF(Table15[[#This Row],[IDENTICAL]]="","","@PART["&amp;Table15[[#This Row],[Name]]&amp;"]:FOR[xxxRP0]
{
    %identicalParts = "&amp;Table15[[#This Row],[IDENTICAL]]&amp;"
}")</f>
        <v>@PART[XKosmos_TKS_RD-0225_EngineLANDERS]:FOR[xxxRP0]
{
    %identicalParts = KK_SPX_Kestrel,RO-Kestrel,XKosmos_TKS_RD-0225_EngineLANDERS
}</v>
      </c>
    </row>
    <row r="1526" spans="1:1" x14ac:dyDescent="0.25">
      <c r="A1526" t="str">
        <f>IF(Table15[[#This Row],[IDENTICAL]]="","","@PART["&amp;Table15[[#This Row],[Name]]&amp;"]:FOR[xxxRP0]
{
    %identicalParts = "&amp;Table15[[#This Row],[IDENTICAL]]&amp;"
}")</f>
        <v/>
      </c>
    </row>
    <row r="1527" spans="1:1" x14ac:dyDescent="0.25">
      <c r="A1527" t="str">
        <f>IF(Table15[[#This Row],[IDENTICAL]]="","","@PART["&amp;Table15[[#This Row],[Name]]&amp;"]:FOR[xxxRP0]
{
    %identicalParts = "&amp;Table15[[#This Row],[IDENTICAL]]&amp;"
}")</f>
        <v/>
      </c>
    </row>
    <row r="1528" spans="1:1" x14ac:dyDescent="0.25">
      <c r="A1528" t="str">
        <f>IF(Table15[[#This Row],[IDENTICAL]]="","","@PART["&amp;Table15[[#This Row],[Name]]&amp;"]:FOR[xxxRP0]
{
    %identicalParts = "&amp;Table15[[#This Row],[IDENTICAL]]&amp;"
}")</f>
        <v/>
      </c>
    </row>
    <row r="1529" spans="1:1" x14ac:dyDescent="0.25">
      <c r="A1529" t="str">
        <f>IF(Table15[[#This Row],[IDENTICAL]]="","","@PART["&amp;Table15[[#This Row],[Name]]&amp;"]:FOR[xxxRP0]
{
    %identicalParts = "&amp;Table15[[#This Row],[IDENTICAL]]&amp;"
}")</f>
        <v/>
      </c>
    </row>
    <row r="1530" spans="1:1" x14ac:dyDescent="0.25">
      <c r="A1530" t="str">
        <f>IF(Table15[[#This Row],[IDENTICAL]]="","","@PART["&amp;Table15[[#This Row],[Name]]&amp;"]:FOR[xxxRP0]
{
    %identicalParts = "&amp;Table15[[#This Row],[IDENTICAL]]&amp;"
}")</f>
        <v/>
      </c>
    </row>
    <row r="1531" spans="1:1" x14ac:dyDescent="0.25">
      <c r="A1531" t="str">
        <f>IF(Table15[[#This Row],[IDENTICAL]]="","","@PART["&amp;Table15[[#This Row],[Name]]&amp;"]:FOR[xxxRP0]
{
    %identicalParts = "&amp;Table15[[#This Row],[IDENTICAL]]&amp;"
}")</f>
        <v/>
      </c>
    </row>
    <row r="1532" spans="1:1" x14ac:dyDescent="0.25">
      <c r="A1532" t="str">
        <f>IF(Table15[[#This Row],[IDENTICAL]]="","","@PART["&amp;Table15[[#This Row],[Name]]&amp;"]:FOR[xxxRP0]
{
    %identicalParts = "&amp;Table15[[#This Row],[IDENTICAL]]&amp;"
}")</f>
        <v/>
      </c>
    </row>
    <row r="1533" spans="1:1" x14ac:dyDescent="0.25">
      <c r="A1533" t="str">
        <f>IF(Table15[[#This Row],[IDENTICAL]]="","","@PART["&amp;Table15[[#This Row],[Name]]&amp;"]:FOR[xxxRP0]
{
    %identicalParts = "&amp;Table15[[#This Row],[IDENTICAL]]&amp;"
}")</f>
        <v/>
      </c>
    </row>
    <row r="1534" spans="1:1" x14ac:dyDescent="0.25">
      <c r="A1534" t="str">
        <f>IF(Table15[[#This Row],[IDENTICAL]]="","","@PART["&amp;Table15[[#This Row],[Name]]&amp;"]:FOR[xxxRP0]
{
    %identicalParts = "&amp;Table15[[#This Row],[IDENTICAL]]&amp;"
}")</f>
        <v/>
      </c>
    </row>
    <row r="1535" spans="1:1" x14ac:dyDescent="0.25">
      <c r="A1535" t="str">
        <f>IF(Table15[[#This Row],[IDENTICAL]]="","","@PART["&amp;Table15[[#This Row],[Name]]&amp;"]:FOR[xxxRP0]
{
    %identicalParts = "&amp;Table15[[#This Row],[IDENTICAL]]&amp;"
}")</f>
        <v/>
      </c>
    </row>
    <row r="1536" spans="1:1" x14ac:dyDescent="0.25">
      <c r="A1536" t="str">
        <f>IF(Table15[[#This Row],[IDENTICAL]]="","","@PART["&amp;Table15[[#This Row],[Name]]&amp;"]:FOR[xxxRP0]
{
    %identicalParts = "&amp;Table15[[#This Row],[IDENTICAL]]&amp;"
}")</f>
        <v/>
      </c>
    </row>
    <row r="1537" spans="1:1" x14ac:dyDescent="0.25">
      <c r="A1537" t="str">
        <f>IF(Table15[[#This Row],[IDENTICAL]]="","","@PART["&amp;Table15[[#This Row],[Name]]&amp;"]:FOR[xxxRP0]
{
    %identicalParts = "&amp;Table15[[#This Row],[IDENTICAL]]&amp;"
}")</f>
        <v/>
      </c>
    </row>
    <row r="1538" spans="1:1" x14ac:dyDescent="0.25">
      <c r="A1538" t="str">
        <f>IF(Table15[[#This Row],[IDENTICAL]]="","","@PART["&amp;Table15[[#This Row],[Name]]&amp;"]:FOR[xxxRP0]
{
    %identicalParts = "&amp;Table15[[#This Row],[IDENTICAL]]&amp;"
}")</f>
        <v/>
      </c>
    </row>
    <row r="1539" spans="1:1" x14ac:dyDescent="0.25">
      <c r="A1539" t="str">
        <f>IF(Table15[[#This Row],[IDENTICAL]]="","","@PART["&amp;Table15[[#This Row],[Name]]&amp;"]:FOR[xxxRP0]
{
    %identicalParts = "&amp;Table15[[#This Row],[IDENTICAL]]&amp;"
}")</f>
        <v/>
      </c>
    </row>
    <row r="1540" spans="1:1" x14ac:dyDescent="0.25">
      <c r="A1540" t="str">
        <f>IF(Table15[[#This Row],[IDENTICAL]]="","","@PART["&amp;Table15[[#This Row],[Name]]&amp;"]:FOR[xxxRP0]
{
    %identicalParts = "&amp;Table15[[#This Row],[IDENTICAL]]&amp;"
}")</f>
        <v/>
      </c>
    </row>
    <row r="1541" spans="1:1" x14ac:dyDescent="0.25">
      <c r="A1541" t="str">
        <f>IF(Table15[[#This Row],[IDENTICAL]]="","","@PART["&amp;Table15[[#This Row],[Name]]&amp;"]:FOR[xxxRP0]
{
    %identicalParts = "&amp;Table15[[#This Row],[IDENTICAL]]&amp;"
}")</f>
        <v/>
      </c>
    </row>
    <row r="1542" spans="1:1" x14ac:dyDescent="0.25">
      <c r="A1542" t="str">
        <f>IF(Table15[[#This Row],[IDENTICAL]]="","","@PART["&amp;Table15[[#This Row],[Name]]&amp;"]:FOR[xxxRP0]
{
    %identicalParts = "&amp;Table15[[#This Row],[IDENTICAL]]&amp;"
}")</f>
        <v/>
      </c>
    </row>
    <row r="1543" spans="1:1" x14ac:dyDescent="0.25">
      <c r="A1543" t="str">
        <f>IF(Table15[[#This Row],[IDENTICAL]]="","","@PART["&amp;Table15[[#This Row],[Name]]&amp;"]:FOR[xxxRP0]
{
    %identicalParts = "&amp;Table15[[#This Row],[IDENTICAL]]&amp;"
}")</f>
        <v/>
      </c>
    </row>
    <row r="1544" spans="1:1" x14ac:dyDescent="0.25">
      <c r="A1544" t="str">
        <f>IF(Table15[[#This Row],[IDENTICAL]]="","","@PART["&amp;Table15[[#This Row],[Name]]&amp;"]:FOR[xxxRP0]
{
    %identicalParts = "&amp;Table15[[#This Row],[IDENTICAL]]&amp;"
}")</f>
        <v>@PART[SSTU-SC-B-CM]:FOR[xxxRP0]
{
    %identicalParts = bluedog_Apollo_Block2_Capsule,FASAApollo_CM,SSTU-SC-B-CM
}</v>
      </c>
    </row>
    <row r="1545" spans="1:1" x14ac:dyDescent="0.25">
      <c r="A1545" t="str">
        <f>IF(Table15[[#This Row],[IDENTICAL]]="","","@PART["&amp;Table15[[#This Row],[Name]]&amp;"]:FOR[xxxRP0]
{
    %identicalParts = "&amp;Table15[[#This Row],[IDENTICAL]]&amp;"
}")</f>
        <v/>
      </c>
    </row>
    <row r="1546" spans="1:1" x14ac:dyDescent="0.25">
      <c r="A1546" t="str">
        <f>IF(Table15[[#This Row],[IDENTICAL]]="","","@PART["&amp;Table15[[#This Row],[Name]]&amp;"]:FOR[xxxRP0]
{
    %identicalParts = "&amp;Table15[[#This Row],[IDENTICAL]]&amp;"
}")</f>
        <v/>
      </c>
    </row>
    <row r="1547" spans="1:1" x14ac:dyDescent="0.25">
      <c r="A1547" t="str">
        <f>IF(Table15[[#This Row],[IDENTICAL]]="","","@PART["&amp;Table15[[#This Row],[Name]]&amp;"]:FOR[xxxRP0]
{
    %identicalParts = "&amp;Table15[[#This Row],[IDENTICAL]]&amp;"
}")</f>
        <v/>
      </c>
    </row>
    <row r="1548" spans="1:1" x14ac:dyDescent="0.25">
      <c r="A1548" t="str">
        <f>IF(Table15[[#This Row],[IDENTICAL]]="","","@PART["&amp;Table15[[#This Row],[Name]]&amp;"]:FOR[xxxRP0]
{
    %identicalParts = "&amp;Table15[[#This Row],[IDENTICAL]]&amp;"
}")</f>
        <v/>
      </c>
    </row>
    <row r="1549" spans="1:1" x14ac:dyDescent="0.25">
      <c r="A1549" t="str">
        <f>IF(Table15[[#This Row],[IDENTICAL]]="","","@PART["&amp;Table15[[#This Row],[Name]]&amp;"]:FOR[xxxRP0]
{
    %identicalParts = "&amp;Table15[[#This Row],[IDENTICAL]]&amp;"
}")</f>
        <v/>
      </c>
    </row>
    <row r="1550" spans="1:1" x14ac:dyDescent="0.25">
      <c r="A1550" t="str">
        <f>IF(Table15[[#This Row],[IDENTICAL]]="","","@PART["&amp;Table15[[#This Row],[Name]]&amp;"]:FOR[xxxRP0]
{
    %identicalParts = "&amp;Table15[[#This Row],[IDENTICAL]]&amp;"
}")</f>
        <v/>
      </c>
    </row>
    <row r="1551" spans="1:1" x14ac:dyDescent="0.25">
      <c r="A1551" t="str">
        <f>IF(Table15[[#This Row],[IDENTICAL]]="","","@PART["&amp;Table15[[#This Row],[Name]]&amp;"]:FOR[xxxRP0]
{
    %identicalParts = "&amp;Table15[[#This Row],[IDENTICAL]]&amp;"
}")</f>
        <v/>
      </c>
    </row>
    <row r="1552" spans="1:1" x14ac:dyDescent="0.25">
      <c r="A1552" t="str">
        <f>IF(Table15[[#This Row],[IDENTICAL]]="","","@PART["&amp;Table15[[#This Row],[Name]]&amp;"]:FOR[xxxRP0]
{
    %identicalParts = "&amp;Table15[[#This Row],[IDENTICAL]]&amp;"
}")</f>
        <v/>
      </c>
    </row>
    <row r="1553" spans="1:1" x14ac:dyDescent="0.25">
      <c r="A1553" t="str">
        <f>IF(Table15[[#This Row],[IDENTICAL]]="","","@PART["&amp;Table15[[#This Row],[Name]]&amp;"]:FOR[xxxRP0]
{
    %identicalParts = "&amp;Table15[[#This Row],[IDENTICAL]]&amp;"
}")</f>
        <v/>
      </c>
    </row>
    <row r="1554" spans="1:1" x14ac:dyDescent="0.25">
      <c r="A1554" t="str">
        <f>IF(Table15[[#This Row],[IDENTICAL]]="","","@PART["&amp;Table15[[#This Row],[Name]]&amp;"]:FOR[xxxRP0]
{
    %identicalParts = "&amp;Table15[[#This Row],[IDENTICAL]]&amp;"
}")</f>
        <v/>
      </c>
    </row>
    <row r="1555" spans="1:1" x14ac:dyDescent="0.25">
      <c r="A1555" t="str">
        <f>IF(Table15[[#This Row],[IDENTICAL]]="","","@PART["&amp;Table15[[#This Row],[Name]]&amp;"]:FOR[xxxRP0]
{
    %identicalParts = "&amp;Table15[[#This Row],[IDENTICAL]]&amp;"
}")</f>
        <v/>
      </c>
    </row>
    <row r="1556" spans="1:1" x14ac:dyDescent="0.25">
      <c r="A1556" t="str">
        <f>IF(Table15[[#This Row],[IDENTICAL]]="","","@PART["&amp;Table15[[#This Row],[Name]]&amp;"]:FOR[xxxRP0]
{
    %identicalParts = "&amp;Table15[[#This Row],[IDENTICAL]]&amp;"
}")</f>
        <v/>
      </c>
    </row>
    <row r="1557" spans="1:1" x14ac:dyDescent="0.25">
      <c r="A1557" t="str">
        <f>IF(Table15[[#This Row],[IDENTICAL]]="","","@PART["&amp;Table15[[#This Row],[Name]]&amp;"]:FOR[xxxRP0]
{
    %identicalParts = "&amp;Table15[[#This Row],[IDENTICAL]]&amp;"
}")</f>
        <v/>
      </c>
    </row>
    <row r="1558" spans="1:1" x14ac:dyDescent="0.25">
      <c r="A1558" t="str">
        <f>IF(Table15[[#This Row],[IDENTICAL]]="","","@PART["&amp;Table15[[#This Row],[Name]]&amp;"]:FOR[xxxRP0]
{
    %identicalParts = "&amp;Table15[[#This Row],[IDENTICAL]]&amp;"
}")</f>
        <v/>
      </c>
    </row>
    <row r="1559" spans="1:1" x14ac:dyDescent="0.25">
      <c r="A1559" t="str">
        <f>IF(Table15[[#This Row],[IDENTICAL]]="","","@PART["&amp;Table15[[#This Row],[Name]]&amp;"]:FOR[xxxRP0]
{
    %identicalParts = "&amp;Table15[[#This Row],[IDENTICAL]]&amp;"
}")</f>
        <v/>
      </c>
    </row>
    <row r="1560" spans="1:1" x14ac:dyDescent="0.25">
      <c r="A1560" t="str">
        <f>IF(Table15[[#This Row],[IDENTICAL]]="","","@PART["&amp;Table15[[#This Row],[Name]]&amp;"]:FOR[xxxRP0]
{
    %identicalParts = "&amp;Table15[[#This Row],[IDENTICAL]]&amp;"
}")</f>
        <v/>
      </c>
    </row>
    <row r="1561" spans="1:1" x14ac:dyDescent="0.25">
      <c r="A1561" t="str">
        <f>IF(Table15[[#This Row],[IDENTICAL]]="","","@PART["&amp;Table15[[#This Row],[Name]]&amp;"]:FOR[xxxRP0]
{
    %identicalParts = "&amp;Table15[[#This Row],[IDENTICAL]]&amp;"
}")</f>
        <v/>
      </c>
    </row>
    <row r="1562" spans="1:1" x14ac:dyDescent="0.25">
      <c r="A1562" t="str">
        <f>IF(Table15[[#This Row],[IDENTICAL]]="","","@PART["&amp;Table15[[#This Row],[Name]]&amp;"]:FOR[xxxRP0]
{
    %identicalParts = "&amp;Table15[[#This Row],[IDENTICAL]]&amp;"
}")</f>
        <v/>
      </c>
    </row>
    <row r="1563" spans="1:1" x14ac:dyDescent="0.25">
      <c r="A1563" t="str">
        <f>IF(Table15[[#This Row],[IDENTICAL]]="","","@PART["&amp;Table15[[#This Row],[Name]]&amp;"]:FOR[xxxRP0]
{
    %identicalParts = "&amp;Table15[[#This Row],[IDENTICAL]]&amp;"
}")</f>
        <v/>
      </c>
    </row>
    <row r="1564" spans="1:1" x14ac:dyDescent="0.25">
      <c r="A1564" t="str">
        <f>IF(Table15[[#This Row],[IDENTICAL]]="","","@PART["&amp;Table15[[#This Row],[Name]]&amp;"]:FOR[xxxRP0]
{
    %identicalParts = "&amp;Table15[[#This Row],[IDENTICAL]]&amp;"
}")</f>
        <v/>
      </c>
    </row>
    <row r="1565" spans="1:1" x14ac:dyDescent="0.25">
      <c r="A1565" t="str">
        <f>IF(Table15[[#This Row],[IDENTICAL]]="","","@PART["&amp;Table15[[#This Row],[Name]]&amp;"]:FOR[xxxRP0]
{
    %identicalParts = "&amp;Table15[[#This Row],[IDENTICAL]]&amp;"
}")</f>
        <v/>
      </c>
    </row>
    <row r="1566" spans="1:1" x14ac:dyDescent="0.25">
      <c r="A1566" t="str">
        <f>IF(Table15[[#This Row],[IDENTICAL]]="","","@PART["&amp;Table15[[#This Row],[Name]]&amp;"]:FOR[xxxRP0]
{
    %identicalParts = "&amp;Table15[[#This Row],[IDENTICAL]]&amp;"
}")</f>
        <v/>
      </c>
    </row>
    <row r="1567" spans="1:1" x14ac:dyDescent="0.25">
      <c r="A1567" t="str">
        <f>IF(Table15[[#This Row],[IDENTICAL]]="","","@PART["&amp;Table15[[#This Row],[Name]]&amp;"]:FOR[xxxRP0]
{
    %identicalParts = "&amp;Table15[[#This Row],[IDENTICAL]]&amp;"
}")</f>
        <v/>
      </c>
    </row>
    <row r="1568" spans="1:1" x14ac:dyDescent="0.25">
      <c r="A1568" t="str">
        <f>IF(Table15[[#This Row],[IDENTICAL]]="","","@PART["&amp;Table15[[#This Row],[Name]]&amp;"]:FOR[xxxRP0]
{
    %identicalParts = "&amp;Table15[[#This Row],[IDENTICAL]]&amp;"
}")</f>
        <v/>
      </c>
    </row>
    <row r="1569" spans="1:1" x14ac:dyDescent="0.25">
      <c r="A1569" t="str">
        <f>IF(Table15[[#This Row],[IDENTICAL]]="","","@PART["&amp;Table15[[#This Row],[Name]]&amp;"]:FOR[xxxRP0]
{
    %identicalParts = "&amp;Table15[[#This Row],[IDENTICAL]]&amp;"
}")</f>
        <v/>
      </c>
    </row>
    <row r="1570" spans="1:1" x14ac:dyDescent="0.25">
      <c r="A1570" t="str">
        <f>IF(Table15[[#This Row],[IDENTICAL]]="","","@PART["&amp;Table15[[#This Row],[Name]]&amp;"]:FOR[xxxRP0]
{
    %identicalParts = "&amp;Table15[[#This Row],[IDENTICAL]]&amp;"
}")</f>
        <v/>
      </c>
    </row>
    <row r="1571" spans="1:1" x14ac:dyDescent="0.25">
      <c r="A1571" t="str">
        <f>IF(Table15[[#This Row],[IDENTICAL]]="","","@PART["&amp;Table15[[#This Row],[Name]]&amp;"]:FOR[xxxRP0]
{
    %identicalParts = "&amp;Table15[[#This Row],[IDENTICAL]]&amp;"
}")</f>
        <v/>
      </c>
    </row>
    <row r="1572" spans="1:1" x14ac:dyDescent="0.25">
      <c r="A1572" t="str">
        <f>IF(Table15[[#This Row],[IDENTICAL]]="","","@PART["&amp;Table15[[#This Row],[Name]]&amp;"]:FOR[xxxRP0]
{
    %identicalParts = "&amp;Table15[[#This Row],[IDENTICAL]]&amp;"
}")</f>
        <v/>
      </c>
    </row>
    <row r="1573" spans="1:1" x14ac:dyDescent="0.25">
      <c r="A1573" t="str">
        <f>IF(Table15[[#This Row],[IDENTICAL]]="","","@PART["&amp;Table15[[#This Row],[Name]]&amp;"]:FOR[xxxRP0]
{
    %identicalParts = "&amp;Table15[[#This Row],[IDENTICAL]]&amp;"
}")</f>
        <v/>
      </c>
    </row>
    <row r="1574" spans="1:1" x14ac:dyDescent="0.25">
      <c r="A1574" t="str">
        <f>IF(Table15[[#This Row],[IDENTICAL]]="","","@PART["&amp;Table15[[#This Row],[Name]]&amp;"]:FOR[xxxRP0]
{
    %identicalParts = "&amp;Table15[[#This Row],[IDENTICAL]]&amp;"
}")</f>
        <v/>
      </c>
    </row>
    <row r="1575" spans="1:1" x14ac:dyDescent="0.25">
      <c r="A1575" t="str">
        <f>IF(Table15[[#This Row],[IDENTICAL]]="","","@PART["&amp;Table15[[#This Row],[Name]]&amp;"]:FOR[xxxRP0]
{
    %identicalParts = "&amp;Table15[[#This Row],[IDENTICAL]]&amp;"
}")</f>
        <v/>
      </c>
    </row>
    <row r="1576" spans="1:1" x14ac:dyDescent="0.25">
      <c r="A1576" t="str">
        <f>IF(Table15[[#This Row],[IDENTICAL]]="","","@PART["&amp;Table15[[#This Row],[Name]]&amp;"]:FOR[xxxRP0]
{
    %identicalParts = "&amp;Table15[[#This Row],[IDENTICAL]]&amp;"
}")</f>
        <v/>
      </c>
    </row>
    <row r="1577" spans="1:1" x14ac:dyDescent="0.25">
      <c r="A1577" t="str">
        <f>IF(Table15[[#This Row],[IDENTICAL]]="","","@PART["&amp;Table15[[#This Row],[Name]]&amp;"]:FOR[xxxRP0]
{
    %identicalParts = "&amp;Table15[[#This Row],[IDENTICAL]]&amp;"
}")</f>
        <v/>
      </c>
    </row>
    <row r="1578" spans="1:1" x14ac:dyDescent="0.25">
      <c r="A1578" t="str">
        <f>IF(Table15[[#This Row],[IDENTICAL]]="","","@PART["&amp;Table15[[#This Row],[Name]]&amp;"]:FOR[xxxRP0]
{
    %identicalParts = "&amp;Table15[[#This Row],[IDENTICAL]]&amp;"
}")</f>
        <v/>
      </c>
    </row>
    <row r="1579" spans="1:1" x14ac:dyDescent="0.25">
      <c r="A1579" t="str">
        <f>IF(Table15[[#This Row],[IDENTICAL]]="","","@PART["&amp;Table15[[#This Row],[Name]]&amp;"]:FOR[xxxRP0]
{
    %identicalParts = "&amp;Table15[[#This Row],[IDENTICAL]]&amp;"
}")</f>
        <v/>
      </c>
    </row>
    <row r="1580" spans="1:1" x14ac:dyDescent="0.25">
      <c r="A1580" t="str">
        <f>IF(Table15[[#This Row],[IDENTICAL]]="","","@PART["&amp;Table15[[#This Row],[Name]]&amp;"]:FOR[xxxRP0]
{
    %identicalParts = "&amp;Table15[[#This Row],[IDENTICAL]]&amp;"
}")</f>
        <v/>
      </c>
    </row>
    <row r="1581" spans="1:1" x14ac:dyDescent="0.25">
      <c r="A1581" t="str">
        <f>IF(Table15[[#This Row],[IDENTICAL]]="","","@PART["&amp;Table15[[#This Row],[Name]]&amp;"]:FOR[xxxRP0]
{
    %identicalParts = "&amp;Table15[[#This Row],[IDENTICAL]]&amp;"
}")</f>
        <v/>
      </c>
    </row>
    <row r="1582" spans="1:1" x14ac:dyDescent="0.25">
      <c r="A1582" t="str">
        <f>IF(Table15[[#This Row],[IDENTICAL]]="","","@PART["&amp;Table15[[#This Row],[Name]]&amp;"]:FOR[xxxRP0]
{
    %identicalParts = "&amp;Table15[[#This Row],[IDENTICAL]]&amp;"
}")</f>
        <v/>
      </c>
    </row>
    <row r="1583" spans="1:1" x14ac:dyDescent="0.25">
      <c r="A1583" t="str">
        <f>IF(Table15[[#This Row],[IDENTICAL]]="","","@PART["&amp;Table15[[#This Row],[Name]]&amp;"]:FOR[xxxRP0]
{
    %identicalParts = "&amp;Table15[[#This Row],[IDENTICAL]]&amp;"
}")</f>
        <v/>
      </c>
    </row>
    <row r="1584" spans="1:1" x14ac:dyDescent="0.25">
      <c r="A1584" t="str">
        <f>IF(Table15[[#This Row],[IDENTICAL]]="","","@PART["&amp;Table15[[#This Row],[Name]]&amp;"]:FOR[xxxRP0]
{
    %identicalParts = "&amp;Table15[[#This Row],[IDENTICAL]]&amp;"
}")</f>
        <v/>
      </c>
    </row>
    <row r="1585" spans="1:1" x14ac:dyDescent="0.25">
      <c r="A1585" t="str">
        <f>IF(Table15[[#This Row],[IDENTICAL]]="","","@PART["&amp;Table15[[#This Row],[Name]]&amp;"]:FOR[xxxRP0]
{
    %identicalParts = "&amp;Table15[[#This Row],[IDENTICAL]]&amp;"
}")</f>
        <v/>
      </c>
    </row>
    <row r="1586" spans="1:1" x14ac:dyDescent="0.25">
      <c r="A1586" t="str">
        <f>IF(Table15[[#This Row],[IDENTICAL]]="","","@PART["&amp;Table15[[#This Row],[Name]]&amp;"]:FOR[xxxRP0]
{
    %identicalParts = "&amp;Table15[[#This Row],[IDENTICAL]]&amp;"
}")</f>
        <v/>
      </c>
    </row>
    <row r="1587" spans="1:1" x14ac:dyDescent="0.25">
      <c r="A1587" t="str">
        <f>IF(Table15[[#This Row],[IDENTICAL]]="","","@PART["&amp;Table15[[#This Row],[Name]]&amp;"]:FOR[xxxRP0]
{
    %identicalParts = "&amp;Table15[[#This Row],[IDENTICAL]]&amp;"
}")</f>
        <v/>
      </c>
    </row>
    <row r="1588" spans="1:1" x14ac:dyDescent="0.25">
      <c r="A1588" t="str">
        <f>IF(Table15[[#This Row],[IDENTICAL]]="","","@PART["&amp;Table15[[#This Row],[Name]]&amp;"]:FOR[xxxRP0]
{
    %identicalParts = "&amp;Table15[[#This Row],[IDENTICAL]]&amp;"
}")</f>
        <v/>
      </c>
    </row>
    <row r="1589" spans="1:1" x14ac:dyDescent="0.25">
      <c r="A1589" t="str">
        <f>IF(Table15[[#This Row],[IDENTICAL]]="","","@PART["&amp;Table15[[#This Row],[Name]]&amp;"]:FOR[xxxRP0]
{
    %identicalParts = "&amp;Table15[[#This Row],[IDENTICAL]]&amp;"
}")</f>
        <v/>
      </c>
    </row>
    <row r="1590" spans="1:1" x14ac:dyDescent="0.25">
      <c r="A1590" t="str">
        <f>IF(Table15[[#This Row],[IDENTICAL]]="","","@PART["&amp;Table15[[#This Row],[Name]]&amp;"]:FOR[xxxRP0]
{
    %identicalParts = "&amp;Table15[[#This Row],[IDENTICAL]]&amp;"
}")</f>
        <v/>
      </c>
    </row>
    <row r="1591" spans="1:1" x14ac:dyDescent="0.25">
      <c r="A1591" t="str">
        <f>IF(Table15[[#This Row],[IDENTICAL]]="","","@PART["&amp;Table15[[#This Row],[Name]]&amp;"]:FOR[xxxRP0]
{
    %identicalParts = "&amp;Table15[[#This Row],[IDENTICAL]]&amp;"
}")</f>
        <v/>
      </c>
    </row>
    <row r="1592" spans="1:1" x14ac:dyDescent="0.25">
      <c r="A1592" t="str">
        <f>IF(Table15[[#This Row],[IDENTICAL]]="","","@PART["&amp;Table15[[#This Row],[Name]]&amp;"]:FOR[xxxRP0]
{
    %identicalParts = "&amp;Table15[[#This Row],[IDENTICAL]]&amp;"
}")</f>
        <v/>
      </c>
    </row>
    <row r="1593" spans="1:1" x14ac:dyDescent="0.25">
      <c r="A1593" t="str">
        <f>IF(Table15[[#This Row],[IDENTICAL]]="","","@PART["&amp;Table15[[#This Row],[Name]]&amp;"]:FOR[xxxRP0]
{
    %identicalParts = "&amp;Table15[[#This Row],[IDENTICAL]]&amp;"
}")</f>
        <v/>
      </c>
    </row>
    <row r="1594" spans="1:1" x14ac:dyDescent="0.25">
      <c r="A1594" t="str">
        <f>IF(Table15[[#This Row],[IDENTICAL]]="","","@PART["&amp;Table15[[#This Row],[Name]]&amp;"]:FOR[xxxRP0]
{
    %identicalParts = "&amp;Table15[[#This Row],[IDENTICAL]]&amp;"
}")</f>
        <v/>
      </c>
    </row>
    <row r="1595" spans="1:1" x14ac:dyDescent="0.25">
      <c r="A1595" t="str">
        <f>IF(Table15[[#This Row],[IDENTICAL]]="","","@PART["&amp;Table15[[#This Row],[Name]]&amp;"]:FOR[xxxRP0]
{
    %identicalParts = "&amp;Table15[[#This Row],[IDENTICAL]]&amp;"
}")</f>
        <v/>
      </c>
    </row>
    <row r="1596" spans="1:1" x14ac:dyDescent="0.25">
      <c r="A1596" t="str">
        <f>IF(Table15[[#This Row],[IDENTICAL]]="","","@PART["&amp;Table15[[#This Row],[Name]]&amp;"]:FOR[xxxRP0]
{
    %identicalParts = "&amp;Table15[[#This Row],[IDENTICAL]]&amp;"
}")</f>
        <v/>
      </c>
    </row>
    <row r="1597" spans="1:1" x14ac:dyDescent="0.25">
      <c r="A1597" t="str">
        <f>IF(Table15[[#This Row],[IDENTICAL]]="","","@PART["&amp;Table15[[#This Row],[Name]]&amp;"]:FOR[xxxRP0]
{
    %identicalParts = "&amp;Table15[[#This Row],[IDENTICAL]]&amp;"
}")</f>
        <v/>
      </c>
    </row>
    <row r="1598" spans="1:1" x14ac:dyDescent="0.25">
      <c r="A1598" t="str">
        <f>IF(Table15[[#This Row],[IDENTICAL]]="","","@PART["&amp;Table15[[#This Row],[Name]]&amp;"]:FOR[xxxRP0]
{
    %identicalParts = "&amp;Table15[[#This Row],[IDENTICAL]]&amp;"
}")</f>
        <v/>
      </c>
    </row>
    <row r="1599" spans="1:1" x14ac:dyDescent="0.25">
      <c r="A1599" t="str">
        <f>IF(Table15[[#This Row],[IDENTICAL]]="","","@PART["&amp;Table15[[#This Row],[Name]]&amp;"]:FOR[xxxRP0]
{
    %identicalParts = "&amp;Table15[[#This Row],[IDENTICAL]]&amp;"
}")</f>
        <v/>
      </c>
    </row>
    <row r="1600" spans="1:1" x14ac:dyDescent="0.25">
      <c r="A1600" t="str">
        <f>IF(Table15[[#This Row],[IDENTICAL]]="","","@PART["&amp;Table15[[#This Row],[Name]]&amp;"]:FOR[xxxRP0]
{
    %identicalParts = "&amp;Table15[[#This Row],[IDENTICAL]]&amp;"
}")</f>
        <v/>
      </c>
    </row>
    <row r="1601" spans="1:1" x14ac:dyDescent="0.25">
      <c r="A1601" t="str">
        <f>IF(Table15[[#This Row],[IDENTICAL]]="","","@PART["&amp;Table15[[#This Row],[Name]]&amp;"]:FOR[xxxRP0]
{
    %identicalParts = "&amp;Table15[[#This Row],[IDENTICAL]]&amp;"
}")</f>
        <v/>
      </c>
    </row>
    <row r="1602" spans="1:1" x14ac:dyDescent="0.25">
      <c r="A1602" t="str">
        <f>IF(Table15[[#This Row],[IDENTICAL]]="","","@PART["&amp;Table15[[#This Row],[Name]]&amp;"]:FOR[xxxRP0]
{
    %identicalParts = "&amp;Table15[[#This Row],[IDENTICAL]]&amp;"
}")</f>
        <v/>
      </c>
    </row>
    <row r="1603" spans="1:1" x14ac:dyDescent="0.25">
      <c r="A1603" t="str">
        <f>IF(Table15[[#This Row],[IDENTICAL]]="","","@PART["&amp;Table15[[#This Row],[Name]]&amp;"]:FOR[xxxRP0]
{
    %identicalParts = "&amp;Table15[[#This Row],[IDENTICAL]]&amp;"
}")</f>
        <v/>
      </c>
    </row>
    <row r="1604" spans="1:1" x14ac:dyDescent="0.25">
      <c r="A1604" t="str">
        <f>IF(Table15[[#This Row],[IDENTICAL]]="","","@PART["&amp;Table15[[#This Row],[Name]]&amp;"]:FOR[xxxRP0]
{
    %identicalParts = "&amp;Table15[[#This Row],[IDENTICAL]]&amp;"
}")</f>
        <v/>
      </c>
    </row>
    <row r="1605" spans="1:1" x14ac:dyDescent="0.25">
      <c r="A1605" t="str">
        <f>IF(Table15[[#This Row],[IDENTICAL]]="","","@PART["&amp;Table15[[#This Row],[Name]]&amp;"]:FOR[xxxRP0]
{
    %identicalParts = "&amp;Table15[[#This Row],[IDENTICAL]]&amp;"
}")</f>
        <v/>
      </c>
    </row>
    <row r="1606" spans="1:1" x14ac:dyDescent="0.25">
      <c r="A1606" t="str">
        <f>IF(Table15[[#This Row],[IDENTICAL]]="","","@PART["&amp;Table15[[#This Row],[Name]]&amp;"]:FOR[xxxRP0]
{
    %identicalParts = "&amp;Table15[[#This Row],[IDENTICAL]]&amp;"
}")</f>
        <v/>
      </c>
    </row>
    <row r="1607" spans="1:1" x14ac:dyDescent="0.25">
      <c r="A1607" t="str">
        <f>IF(Table15[[#This Row],[IDENTICAL]]="","","@PART["&amp;Table15[[#This Row],[Name]]&amp;"]:FOR[xxxRP0]
{
    %identicalParts = "&amp;Table15[[#This Row],[IDENTICAL]]&amp;"
}")</f>
        <v/>
      </c>
    </row>
    <row r="1608" spans="1:1" x14ac:dyDescent="0.25">
      <c r="A1608" t="str">
        <f>IF(Table15[[#This Row],[IDENTICAL]]="","","@PART["&amp;Table15[[#This Row],[Name]]&amp;"]:FOR[xxxRP0]
{
    %identicalParts = "&amp;Table15[[#This Row],[IDENTICAL]]&amp;"
}")</f>
        <v/>
      </c>
    </row>
    <row r="1609" spans="1:1" x14ac:dyDescent="0.25">
      <c r="A1609" t="str">
        <f>IF(Table15[[#This Row],[IDENTICAL]]="","","@PART["&amp;Table15[[#This Row],[Name]]&amp;"]:FOR[xxxRP0]
{
    %identicalParts = "&amp;Table15[[#This Row],[IDENTICAL]]&amp;"
}")</f>
        <v/>
      </c>
    </row>
    <row r="1610" spans="1:1" x14ac:dyDescent="0.25">
      <c r="A1610" t="str">
        <f>IF(Table15[[#This Row],[IDENTICAL]]="","","@PART["&amp;Table15[[#This Row],[Name]]&amp;"]:FOR[xxxRP0]
{
    %identicalParts = "&amp;Table15[[#This Row],[IDENTICAL]]&amp;"
}")</f>
        <v/>
      </c>
    </row>
    <row r="1611" spans="1:1" x14ac:dyDescent="0.25">
      <c r="A1611" t="str">
        <f>IF(Table15[[#This Row],[IDENTICAL]]="","","@PART["&amp;Table15[[#This Row],[Name]]&amp;"]:FOR[xxxRP0]
{
    %identicalParts = "&amp;Table15[[#This Row],[IDENTICAL]]&amp;"
}")</f>
        <v/>
      </c>
    </row>
    <row r="1612" spans="1:1" x14ac:dyDescent="0.25">
      <c r="A1612" t="str">
        <f>IF(Table15[[#This Row],[IDENTICAL]]="","","@PART["&amp;Table15[[#This Row],[Name]]&amp;"]:FOR[xxxRP0]
{
    %identicalParts = "&amp;Table15[[#This Row],[IDENTICAL]]&amp;"
}")</f>
        <v/>
      </c>
    </row>
    <row r="1613" spans="1:1" x14ac:dyDescent="0.25">
      <c r="A1613" t="str">
        <f>IF(Table15[[#This Row],[IDENTICAL]]="","","@PART["&amp;Table15[[#This Row],[Name]]&amp;"]:FOR[xxxRP0]
{
    %identicalParts = "&amp;Table15[[#This Row],[IDENTICAL]]&amp;"
}")</f>
        <v/>
      </c>
    </row>
    <row r="1614" spans="1:1" x14ac:dyDescent="0.25">
      <c r="A1614" t="str">
        <f>IF(Table15[[#This Row],[IDENTICAL]]="","","@PART["&amp;Table15[[#This Row],[Name]]&amp;"]:FOR[xxxRP0]
{
    %identicalParts = "&amp;Table15[[#This Row],[IDENTICAL]]&amp;"
}")</f>
        <v/>
      </c>
    </row>
    <row r="1615" spans="1:1" x14ac:dyDescent="0.25">
      <c r="A1615" t="str">
        <f>IF(Table15[[#This Row],[IDENTICAL]]="","","@PART["&amp;Table15[[#This Row],[Name]]&amp;"]:FOR[xxxRP0]
{
    %identicalParts = "&amp;Table15[[#This Row],[IDENTICAL]]&amp;"
}")</f>
        <v/>
      </c>
    </row>
    <row r="1616" spans="1:1" x14ac:dyDescent="0.25">
      <c r="A1616" t="str">
        <f>IF(Table15[[#This Row],[IDENTICAL]]="","","@PART["&amp;Table15[[#This Row],[Name]]&amp;"]:FOR[xxxRP0]
{
    %identicalParts = "&amp;Table15[[#This Row],[IDENTICAL]]&amp;"
}")</f>
        <v/>
      </c>
    </row>
    <row r="1617" spans="1:1" x14ac:dyDescent="0.25">
      <c r="A1617" t="str">
        <f>IF(Table15[[#This Row],[IDENTICAL]]="","","@PART["&amp;Table15[[#This Row],[Name]]&amp;"]:FOR[xxxRP0]
{
    %identicalParts = "&amp;Table15[[#This Row],[IDENTICAL]]&amp;"
}")</f>
        <v/>
      </c>
    </row>
    <row r="1618" spans="1:1" x14ac:dyDescent="0.25">
      <c r="A1618" t="str">
        <f>IF(Table15[[#This Row],[IDENTICAL]]="","","@PART["&amp;Table15[[#This Row],[Name]]&amp;"]:FOR[xxxRP0]
{
    %identicalParts = "&amp;Table15[[#This Row],[IDENTICAL]]&amp;"
}")</f>
        <v/>
      </c>
    </row>
    <row r="1619" spans="1:1" x14ac:dyDescent="0.25">
      <c r="A1619" t="str">
        <f>IF(Table15[[#This Row],[IDENTICAL]]="","","@PART["&amp;Table15[[#This Row],[Name]]&amp;"]:FOR[xxxRP0]
{
    %identicalParts = "&amp;Table15[[#This Row],[IDENTICAL]]&amp;"
}")</f>
        <v/>
      </c>
    </row>
    <row r="1620" spans="1:1" x14ac:dyDescent="0.25">
      <c r="A1620" t="str">
        <f>IF(Table15[[#This Row],[IDENTICAL]]="","","@PART["&amp;Table15[[#This Row],[Name]]&amp;"]:FOR[xxxRP0]
{
    %identicalParts = "&amp;Table15[[#This Row],[IDENTICAL]]&amp;"
}")</f>
        <v/>
      </c>
    </row>
    <row r="1621" spans="1:1" x14ac:dyDescent="0.25">
      <c r="A1621" t="str">
        <f>IF(Table15[[#This Row],[IDENTICAL]]="","","@PART["&amp;Table15[[#This Row],[Name]]&amp;"]:FOR[xxxRP0]
{
    %identicalParts = "&amp;Table15[[#This Row],[IDENTICAL]]&amp;"
}")</f>
        <v/>
      </c>
    </row>
    <row r="1622" spans="1:1" x14ac:dyDescent="0.25">
      <c r="A1622" t="str">
        <f>IF(Table15[[#This Row],[IDENTICAL]]="","","@PART["&amp;Table15[[#This Row],[Name]]&amp;"]:FOR[xxxRP0]
{
    %identicalParts = "&amp;Table15[[#This Row],[IDENTICAL]]&amp;"
}")</f>
        <v/>
      </c>
    </row>
    <row r="1623" spans="1:1" x14ac:dyDescent="0.25">
      <c r="A1623" t="str">
        <f>IF(Table15[[#This Row],[IDENTICAL]]="","","@PART["&amp;Table15[[#This Row],[Name]]&amp;"]:FOR[xxxRP0]
{
    %identicalParts = "&amp;Table15[[#This Row],[IDENTICAL]]&amp;"
}")</f>
        <v/>
      </c>
    </row>
    <row r="1624" spans="1:1" x14ac:dyDescent="0.25">
      <c r="A1624" t="str">
        <f>IF(Table15[[#This Row],[IDENTICAL]]="","","@PART["&amp;Table15[[#This Row],[Name]]&amp;"]:FOR[xxxRP0]
{
    %identicalParts = "&amp;Table15[[#This Row],[IDENTICAL]]&amp;"
}")</f>
        <v/>
      </c>
    </row>
    <row r="1625" spans="1:1" x14ac:dyDescent="0.25">
      <c r="A1625" t="str">
        <f>IF(Table15[[#This Row],[IDENTICAL]]="","","@PART["&amp;Table15[[#This Row],[Name]]&amp;"]:FOR[xxxRP0]
{
    %identicalParts = "&amp;Table15[[#This Row],[IDENTICAL]]&amp;"
}")</f>
        <v/>
      </c>
    </row>
    <row r="1626" spans="1:1" x14ac:dyDescent="0.25">
      <c r="A1626" t="str">
        <f>IF(Table15[[#This Row],[IDENTICAL]]="","","@PART["&amp;Table15[[#This Row],[Name]]&amp;"]:FOR[xxxRP0]
{
    %identicalParts = "&amp;Table15[[#This Row],[IDENTICAL]]&amp;"
}")</f>
        <v/>
      </c>
    </row>
    <row r="1627" spans="1:1" x14ac:dyDescent="0.25">
      <c r="A1627" t="str">
        <f>IF(Table15[[#This Row],[IDENTICAL]]="","","@PART["&amp;Table15[[#This Row],[Name]]&amp;"]:FOR[xxxRP0]
{
    %identicalParts = "&amp;Table15[[#This Row],[IDENTICAL]]&amp;"
}")</f>
        <v/>
      </c>
    </row>
    <row r="1628" spans="1:1" x14ac:dyDescent="0.25">
      <c r="A1628" t="str">
        <f>IF(Table15[[#This Row],[IDENTICAL]]="","","@PART["&amp;Table15[[#This Row],[Name]]&amp;"]:FOR[xxxRP0]
{
    %identicalParts = "&amp;Table15[[#This Row],[IDENTICAL]]&amp;"
}")</f>
        <v/>
      </c>
    </row>
    <row r="1629" spans="1:1" x14ac:dyDescent="0.25">
      <c r="A1629" t="str">
        <f>IF(Table15[[#This Row],[IDENTICAL]]="","","@PART["&amp;Table15[[#This Row],[Name]]&amp;"]:FOR[xxxRP0]
{
    %identicalParts = "&amp;Table15[[#This Row],[IDENTICAL]]&amp;"
}")</f>
        <v/>
      </c>
    </row>
    <row r="1630" spans="1:1" x14ac:dyDescent="0.25">
      <c r="A1630" t="str">
        <f>IF(Table15[[#This Row],[IDENTICAL]]="","","@PART["&amp;Table15[[#This Row],[Name]]&amp;"]:FOR[xxxRP0]
{
    %identicalParts = "&amp;Table15[[#This Row],[IDENTICAL]]&amp;"
}")</f>
        <v>@PART[RSBengineRS25]:FOR[xxxRP0]
{
    %identicalParts = RSBengineRS25,SSME,SSTU-SC-ENG-RS-25,SSTU-SC-ENG-RS-25x5,Size3EngineCluster
}</v>
      </c>
    </row>
    <row r="1631" spans="1:1" x14ac:dyDescent="0.25">
      <c r="A1631" t="str">
        <f>IF(Table15[[#This Row],[IDENTICAL]]="","","@PART["&amp;Table15[[#This Row],[Name]]&amp;"]:FOR[xxxRP0]
{
    %identicalParts = "&amp;Table15[[#This Row],[IDENTICAL]]&amp;"
}")</f>
        <v>@PART[SSME]:FOR[xxxRP0]
{
    %identicalParts = RSBengineRS25,SSME,SSTU-SC-ENG-RS-25,SSTU-SC-ENG-RS-25x5,Size3EngineCluster
}</v>
      </c>
    </row>
    <row r="1632" spans="1:1" x14ac:dyDescent="0.25">
      <c r="A1632" t="str">
        <f>IF(Table15[[#This Row],[IDENTICAL]]="","","@PART["&amp;Table15[[#This Row],[Name]]&amp;"]:FOR[xxxRP0]
{
    %identicalParts = "&amp;Table15[[#This Row],[IDENTICAL]]&amp;"
}")</f>
        <v/>
      </c>
    </row>
    <row r="1633" spans="1:1" x14ac:dyDescent="0.25">
      <c r="A1633" t="str">
        <f>IF(Table15[[#This Row],[IDENTICAL]]="","","@PART["&amp;Table15[[#This Row],[Name]]&amp;"]:FOR[xxxRP0]
{
    %identicalParts = "&amp;Table15[[#This Row],[IDENTICAL]]&amp;"
}")</f>
        <v>@PART[SSTU-SC-B-SM]:FOR[xxxRP0]
{
    %identicalParts = bluedog_Apollo_Block2_ServiceEngine,FASAApollo_SM_Engine,KW2mengineSPS,ROAJ10-137,SSTU-SC-ENG-AJ10-137,SSTU-SC-B-SM
}</v>
      </c>
    </row>
    <row r="1634" spans="1:1" x14ac:dyDescent="0.25">
      <c r="A1634" t="str">
        <f>IF(Table15[[#This Row],[IDENTICAL]]="","","@PART["&amp;Table15[[#This Row],[Name]]&amp;"]:FOR[xxxRP0]
{
    %identicalParts = "&amp;Table15[[#This Row],[IDENTICAL]]&amp;"
}")</f>
        <v/>
      </c>
    </row>
    <row r="1635" spans="1:1" x14ac:dyDescent="0.25">
      <c r="A1635" t="str">
        <f>IF(Table15[[#This Row],[IDENTICAL]]="","","@PART["&amp;Table15[[#This Row],[Name]]&amp;"]:FOR[xxxRP0]
{
    %identicalParts = "&amp;Table15[[#This Row],[IDENTICAL]]&amp;"
}")</f>
        <v/>
      </c>
    </row>
    <row r="1636" spans="1:1" x14ac:dyDescent="0.25">
      <c r="A1636" t="str">
        <f>IF(Table15[[#This Row],[IDENTICAL]]="","","@PART["&amp;Table15[[#This Row],[Name]]&amp;"]:FOR[xxxRP0]
{
    %identicalParts = "&amp;Table15[[#This Row],[IDENTICAL]]&amp;"
}")</f>
        <v/>
      </c>
    </row>
    <row r="1637" spans="1:1" x14ac:dyDescent="0.25">
      <c r="A1637" t="str">
        <f>IF(Table15[[#This Row],[IDENTICAL]]="","","@PART["&amp;Table15[[#This Row],[Name]]&amp;"]:FOR[xxxRP0]
{
    %identicalParts = "&amp;Table15[[#This Row],[IDENTICAL]]&amp;"
}")</f>
        <v/>
      </c>
    </row>
    <row r="1638" spans="1:1" x14ac:dyDescent="0.25">
      <c r="A1638" t="str">
        <f>IF(Table15[[#This Row],[IDENTICAL]]="","","@PART["&amp;Table15[[#This Row],[Name]]&amp;"]:FOR[xxxRP0]
{
    %identicalParts = "&amp;Table15[[#This Row],[IDENTICAL]]&amp;"
}")</f>
        <v/>
      </c>
    </row>
    <row r="1639" spans="1:1" x14ac:dyDescent="0.25">
      <c r="A1639" t="str">
        <f>IF(Table15[[#This Row],[IDENTICAL]]="","","@PART["&amp;Table15[[#This Row],[Name]]&amp;"]:FOR[xxxRP0]
{
    %identicalParts = "&amp;Table15[[#This Row],[IDENTICAL]]&amp;"
}")</f>
        <v/>
      </c>
    </row>
    <row r="1640" spans="1:1" x14ac:dyDescent="0.25">
      <c r="A1640" t="str">
        <f>IF(Table15[[#This Row],[IDENTICAL]]="","","@PART["&amp;Table15[[#This Row],[Name]]&amp;"]:FOR[xxxRP0]
{
    %identicalParts = "&amp;Table15[[#This Row],[IDENTICAL]]&amp;"
}")</f>
        <v/>
      </c>
    </row>
    <row r="1641" spans="1:1" x14ac:dyDescent="0.25">
      <c r="A1641" t="str">
        <f>IF(Table15[[#This Row],[IDENTICAL]]="","","@PART["&amp;Table15[[#This Row],[Name]]&amp;"]:FOR[xxxRP0]
{
    %identicalParts = "&amp;Table15[[#This Row],[IDENTICAL]]&amp;"
}")</f>
        <v/>
      </c>
    </row>
    <row r="1642" spans="1:1" x14ac:dyDescent="0.25">
      <c r="A1642" t="str">
        <f>IF(Table15[[#This Row],[IDENTICAL]]="","","@PART["&amp;Table15[[#This Row],[Name]]&amp;"]:FOR[xxxRP0]
{
    %identicalParts = "&amp;Table15[[#This Row],[IDENTICAL]]&amp;"
}")</f>
        <v/>
      </c>
    </row>
    <row r="1643" spans="1:1" x14ac:dyDescent="0.25">
      <c r="A1643" t="str">
        <f>IF(Table15[[#This Row],[IDENTICAL]]="","","@PART["&amp;Table15[[#This Row],[Name]]&amp;"]:FOR[xxxRP0]
{
    %identicalParts = "&amp;Table15[[#This Row],[IDENTICAL]]&amp;"
}")</f>
        <v/>
      </c>
    </row>
    <row r="1644" spans="1:1" x14ac:dyDescent="0.25">
      <c r="A1644" t="str">
        <f>IF(Table15[[#This Row],[IDENTICAL]]="","","@PART["&amp;Table15[[#This Row],[Name]]&amp;"]:FOR[xxxRP0]
{
    %identicalParts = "&amp;Table15[[#This Row],[IDENTICAL]]&amp;"
}")</f>
        <v/>
      </c>
    </row>
    <row r="1645" spans="1:1" x14ac:dyDescent="0.25">
      <c r="A1645" t="str">
        <f>IF(Table15[[#This Row],[IDENTICAL]]="","","@PART["&amp;Table15[[#This Row],[Name]]&amp;"]:FOR[xxxRP0]
{
    %identicalParts = "&amp;Table15[[#This Row],[IDENTICAL]]&amp;"
}")</f>
        <v/>
      </c>
    </row>
    <row r="1646" spans="1:1" x14ac:dyDescent="0.25">
      <c r="A1646" t="str">
        <f>IF(Table15[[#This Row],[IDENTICAL]]="","","@PART["&amp;Table15[[#This Row],[Name]]&amp;"]:FOR[xxxRP0]
{
    %identicalParts = "&amp;Table15[[#This Row],[IDENTICAL]]&amp;"
}")</f>
        <v/>
      </c>
    </row>
    <row r="1647" spans="1:1" x14ac:dyDescent="0.25">
      <c r="A1647" t="str">
        <f>IF(Table15[[#This Row],[IDENTICAL]]="","","@PART["&amp;Table15[[#This Row],[Name]]&amp;"]:FOR[xxxRP0]
{
    %identicalParts = "&amp;Table15[[#This Row],[IDENTICAL]]&amp;"
}")</f>
        <v/>
      </c>
    </row>
    <row r="1648" spans="1:1" x14ac:dyDescent="0.25">
      <c r="A1648" t="str">
        <f>IF(Table15[[#This Row],[IDENTICAL]]="","","@PART["&amp;Table15[[#This Row],[Name]]&amp;"]:FOR[xxxRP0]
{
    %identicalParts = "&amp;Table15[[#This Row],[IDENTICAL]]&amp;"
}")</f>
        <v/>
      </c>
    </row>
    <row r="1649" spans="1:1" x14ac:dyDescent="0.25">
      <c r="A1649" t="str">
        <f>IF(Table15[[#This Row],[IDENTICAL]]="","","@PART["&amp;Table15[[#This Row],[Name]]&amp;"]:FOR[xxxRP0]
{
    %identicalParts = "&amp;Table15[[#This Row],[IDENTICAL]]&amp;"
}")</f>
        <v/>
      </c>
    </row>
    <row r="1650" spans="1:1" x14ac:dyDescent="0.25">
      <c r="A1650" t="str">
        <f>IF(Table15[[#This Row],[IDENTICAL]]="","","@PART["&amp;Table15[[#This Row],[Name]]&amp;"]:FOR[xxxRP0]
{
    %identicalParts = "&amp;Table15[[#This Row],[IDENTICAL]]&amp;"
}")</f>
        <v/>
      </c>
    </row>
    <row r="1651" spans="1:1" x14ac:dyDescent="0.25">
      <c r="A1651" t="str">
        <f>IF(Table15[[#This Row],[IDENTICAL]]="","","@PART["&amp;Table15[[#This Row],[Name]]&amp;"]:FOR[xxxRP0]
{
    %identicalParts = "&amp;Table15[[#This Row],[IDENTICAL]]&amp;"
}")</f>
        <v/>
      </c>
    </row>
    <row r="1652" spans="1:1" x14ac:dyDescent="0.25">
      <c r="A1652" t="str">
        <f>IF(Table15[[#This Row],[IDENTICAL]]="","","@PART["&amp;Table15[[#This Row],[Name]]&amp;"]:FOR[xxxRP0]
{
    %identicalParts = "&amp;Table15[[#This Row],[IDENTICAL]]&amp;"
}")</f>
        <v/>
      </c>
    </row>
    <row r="1653" spans="1:1" x14ac:dyDescent="0.25">
      <c r="A1653" t="str">
        <f>IF(Table15[[#This Row],[IDENTICAL]]="","","@PART["&amp;Table15[[#This Row],[Name]]&amp;"]:FOR[xxxRP0]
{
    %identicalParts = "&amp;Table15[[#This Row],[IDENTICAL]]&amp;"
}")</f>
        <v/>
      </c>
    </row>
    <row r="1654" spans="1:1" x14ac:dyDescent="0.25">
      <c r="A1654" t="str">
        <f>IF(Table15[[#This Row],[IDENTICAL]]="","","@PART["&amp;Table15[[#This Row],[Name]]&amp;"]:FOR[xxxRP0]
{
    %identicalParts = "&amp;Table15[[#This Row],[IDENTICAL]]&amp;"
}")</f>
        <v/>
      </c>
    </row>
    <row r="1655" spans="1:1" x14ac:dyDescent="0.25">
      <c r="A1655" t="str">
        <f>IF(Table15[[#This Row],[IDENTICAL]]="","","@PART["&amp;Table15[[#This Row],[Name]]&amp;"]:FOR[xxxRP0]
{
    %identicalParts = "&amp;Table15[[#This Row],[IDENTICAL]]&amp;"
}")</f>
        <v/>
      </c>
    </row>
    <row r="1656" spans="1:1" x14ac:dyDescent="0.25">
      <c r="A1656" t="str">
        <f>IF(Table15[[#This Row],[IDENTICAL]]="","","@PART["&amp;Table15[[#This Row],[Name]]&amp;"]:FOR[xxxRP0]
{
    %identicalParts = "&amp;Table15[[#This Row],[IDENTICAL]]&amp;"
}")</f>
        <v/>
      </c>
    </row>
    <row r="1657" spans="1:1" x14ac:dyDescent="0.25">
      <c r="A1657" t="str">
        <f>IF(Table15[[#This Row],[IDENTICAL]]="","","@PART["&amp;Table15[[#This Row],[Name]]&amp;"]:FOR[xxxRP0]
{
    %identicalParts = "&amp;Table15[[#This Row],[IDENTICAL]]&amp;"
}")</f>
        <v/>
      </c>
    </row>
    <row r="1658" spans="1:1" x14ac:dyDescent="0.25">
      <c r="A1658" t="str">
        <f>IF(Table15[[#This Row],[IDENTICAL]]="","","@PART["&amp;Table15[[#This Row],[Name]]&amp;"]:FOR[xxxRP0]
{
    %identicalParts = "&amp;Table15[[#This Row],[IDENTICAL]]&amp;"
}")</f>
        <v/>
      </c>
    </row>
    <row r="1659" spans="1:1" x14ac:dyDescent="0.25">
      <c r="A1659" t="str">
        <f>IF(Table15[[#This Row],[IDENTICAL]]="","","@PART["&amp;Table15[[#This Row],[Name]]&amp;"]:FOR[xxxRP0]
{
    %identicalParts = "&amp;Table15[[#This Row],[IDENTICAL]]&amp;"
}")</f>
        <v/>
      </c>
    </row>
    <row r="1660" spans="1:1" x14ac:dyDescent="0.25">
      <c r="A1660" t="str">
        <f>IF(Table15[[#This Row],[IDENTICAL]]="","","@PART["&amp;Table15[[#This Row],[Name]]&amp;"]:FOR[xxxRP0]
{
    %identicalParts = "&amp;Table15[[#This Row],[IDENTICAL]]&amp;"
}")</f>
        <v/>
      </c>
    </row>
    <row r="1661" spans="1:1" x14ac:dyDescent="0.25">
      <c r="A1661" t="str">
        <f>IF(Table15[[#This Row],[IDENTICAL]]="","","@PART["&amp;Table15[[#This Row],[Name]]&amp;"]:FOR[xxxRP0]
{
    %identicalParts = "&amp;Table15[[#This Row],[IDENTICAL]]&amp;"
}")</f>
        <v/>
      </c>
    </row>
    <row r="1662" spans="1:1" x14ac:dyDescent="0.25">
      <c r="A1662" t="str">
        <f>IF(Table15[[#This Row],[IDENTICAL]]="","","@PART["&amp;Table15[[#This Row],[Name]]&amp;"]:FOR[xxxRP0]
{
    %identicalParts = "&amp;Table15[[#This Row],[IDENTICAL]]&amp;"
}")</f>
        <v/>
      </c>
    </row>
    <row r="1663" spans="1:1" x14ac:dyDescent="0.25">
      <c r="A1663" t="str">
        <f>IF(Table15[[#This Row],[IDENTICAL]]="","","@PART["&amp;Table15[[#This Row],[Name]]&amp;"]:FOR[xxxRP0]
{
    %identicalParts = "&amp;Table15[[#This Row],[IDENTICAL]]&amp;"
}")</f>
        <v/>
      </c>
    </row>
    <row r="1664" spans="1:1" x14ac:dyDescent="0.25">
      <c r="A1664" t="str">
        <f>IF(Table15[[#This Row],[IDENTICAL]]="","","@PART["&amp;Table15[[#This Row],[Name]]&amp;"]:FOR[xxxRP0]
{
    %identicalParts = "&amp;Table15[[#This Row],[IDENTICAL]]&amp;"
}")</f>
        <v/>
      </c>
    </row>
    <row r="1665" spans="1:1" x14ac:dyDescent="0.25">
      <c r="A1665" t="str">
        <f>IF(Table15[[#This Row],[IDENTICAL]]="","","@PART["&amp;Table15[[#This Row],[Name]]&amp;"]:FOR[xxxRP0]
{
    %identicalParts = "&amp;Table15[[#This Row],[IDENTICAL]]&amp;"
}")</f>
        <v/>
      </c>
    </row>
    <row r="1666" spans="1:1" x14ac:dyDescent="0.25">
      <c r="A1666" t="str">
        <f>IF(Table15[[#This Row],[IDENTICAL]]="","","@PART["&amp;Table15[[#This Row],[Name]]&amp;"]:FOR[xxxRP0]
{
    %identicalParts = "&amp;Table15[[#This Row],[IDENTICAL]]&amp;"
}")</f>
        <v/>
      </c>
    </row>
    <row r="1667" spans="1:1" x14ac:dyDescent="0.25">
      <c r="A1667" t="str">
        <f>IF(Table15[[#This Row],[IDENTICAL]]="","","@PART["&amp;Table15[[#This Row],[Name]]&amp;"]:FOR[xxxRP0]
{
    %identicalParts = "&amp;Table15[[#This Row],[IDENTICAL]]&amp;"
}")</f>
        <v/>
      </c>
    </row>
    <row r="1668" spans="1:1" x14ac:dyDescent="0.25">
      <c r="A1668" t="str">
        <f>IF(Table15[[#This Row],[IDENTICAL]]="","","@PART["&amp;Table15[[#This Row],[Name]]&amp;"]:FOR[xxxRP0]
{
    %identicalParts = "&amp;Table15[[#This Row],[IDENTICAL]]&amp;"
}")</f>
        <v/>
      </c>
    </row>
    <row r="1669" spans="1:1" x14ac:dyDescent="0.25">
      <c r="A1669" t="str">
        <f>IF(Table15[[#This Row],[IDENTICAL]]="","","@PART["&amp;Table15[[#This Row],[Name]]&amp;"]:FOR[xxxRP0]
{
    %identicalParts = "&amp;Table15[[#This Row],[IDENTICAL]]&amp;"
}")</f>
        <v/>
      </c>
    </row>
    <row r="1670" spans="1:1" x14ac:dyDescent="0.25">
      <c r="A1670" t="str">
        <f>IF(Table15[[#This Row],[IDENTICAL]]="","","@PART["&amp;Table15[[#This Row],[Name]]&amp;"]:FOR[xxxRP0]
{
    %identicalParts = "&amp;Table15[[#This Row],[IDENTICAL]]&amp;"
}")</f>
        <v/>
      </c>
    </row>
    <row r="1671" spans="1:1" x14ac:dyDescent="0.25">
      <c r="A1671" t="str">
        <f>IF(Table15[[#This Row],[IDENTICAL]]="","","@PART["&amp;Table15[[#This Row],[Name]]&amp;"]:FOR[xxxRP0]
{
    %identicalParts = "&amp;Table15[[#This Row],[IDENTICAL]]&amp;"
}")</f>
        <v/>
      </c>
    </row>
    <row r="1672" spans="1:1" x14ac:dyDescent="0.25">
      <c r="A1672" t="str">
        <f>IF(Table15[[#This Row],[IDENTICAL]]="","","@PART["&amp;Table15[[#This Row],[Name]]&amp;"]:FOR[xxxRP0]
{
    %identicalParts = "&amp;Table15[[#This Row],[IDENTICAL]]&amp;"
}")</f>
        <v/>
      </c>
    </row>
    <row r="1673" spans="1:1" x14ac:dyDescent="0.25">
      <c r="A1673" t="str">
        <f>IF(Table15[[#This Row],[IDENTICAL]]="","","@PART["&amp;Table15[[#This Row],[Name]]&amp;"]:FOR[xxxRP0]
{
    %identicalParts = "&amp;Table15[[#This Row],[IDENTICAL]]&amp;"
}")</f>
        <v/>
      </c>
    </row>
    <row r="1674" spans="1:1" x14ac:dyDescent="0.25">
      <c r="A1674" t="str">
        <f>IF(Table15[[#This Row],[IDENTICAL]]="","","@PART["&amp;Table15[[#This Row],[Name]]&amp;"]:FOR[xxxRP0]
{
    %identicalParts = "&amp;Table15[[#This Row],[IDENTICAL]]&amp;"
}")</f>
        <v/>
      </c>
    </row>
    <row r="1675" spans="1:1" x14ac:dyDescent="0.25">
      <c r="A1675" t="str">
        <f>IF(Table15[[#This Row],[IDENTICAL]]="","","@PART["&amp;Table15[[#This Row],[Name]]&amp;"]:FOR[xxxRP0]
{
    %identicalParts = "&amp;Table15[[#This Row],[IDENTICAL]]&amp;"
}")</f>
        <v/>
      </c>
    </row>
    <row r="1676" spans="1:1" x14ac:dyDescent="0.25">
      <c r="A1676" t="str">
        <f>IF(Table15[[#This Row],[IDENTICAL]]="","","@PART["&amp;Table15[[#This Row],[Name]]&amp;"]:FOR[xxxRP0]
{
    %identicalParts = "&amp;Table15[[#This Row],[IDENTICAL]]&amp;"
}")</f>
        <v/>
      </c>
    </row>
    <row r="1677" spans="1:1" x14ac:dyDescent="0.25">
      <c r="A1677" t="str">
        <f>IF(Table15[[#This Row],[IDENTICAL]]="","","@PART["&amp;Table15[[#This Row],[Name]]&amp;"]:FOR[xxxRP0]
{
    %identicalParts = "&amp;Table15[[#This Row],[IDENTICAL]]&amp;"
}")</f>
        <v/>
      </c>
    </row>
    <row r="1678" spans="1:1" x14ac:dyDescent="0.25">
      <c r="A1678" t="str">
        <f>IF(Table15[[#This Row],[IDENTICAL]]="","","@PART["&amp;Table15[[#This Row],[Name]]&amp;"]:FOR[xxxRP0]
{
    %identicalParts = "&amp;Table15[[#This Row],[IDENTICAL]]&amp;"
}")</f>
        <v/>
      </c>
    </row>
    <row r="1679" spans="1:1" x14ac:dyDescent="0.25">
      <c r="A1679" t="str">
        <f>IF(Table15[[#This Row],[IDENTICAL]]="","","@PART["&amp;Table15[[#This Row],[Name]]&amp;"]:FOR[xxxRP0]
{
    %identicalParts = "&amp;Table15[[#This Row],[IDENTICAL]]&amp;"
}")</f>
        <v/>
      </c>
    </row>
    <row r="1680" spans="1:1" x14ac:dyDescent="0.25">
      <c r="A1680" t="str">
        <f>IF(Table15[[#This Row],[IDENTICAL]]="","","@PART["&amp;Table15[[#This Row],[Name]]&amp;"]:FOR[xxxRP0]
{
    %identicalParts = "&amp;Table15[[#This Row],[IDENTICAL]]&amp;"
}")</f>
        <v/>
      </c>
    </row>
    <row r="1681" spans="1:1" x14ac:dyDescent="0.25">
      <c r="A1681" t="str">
        <f>IF(Table15[[#This Row],[IDENTICAL]]="","","@PART["&amp;Table15[[#This Row],[Name]]&amp;"]:FOR[xxxRP0]
{
    %identicalParts = "&amp;Table15[[#This Row],[IDENTICAL]]&amp;"
}")</f>
        <v/>
      </c>
    </row>
    <row r="1682" spans="1:1" x14ac:dyDescent="0.25">
      <c r="A1682" t="str">
        <f>IF(Table15[[#This Row],[IDENTICAL]]="","","@PART["&amp;Table15[[#This Row],[Name]]&amp;"]:FOR[xxxRP0]
{
    %identicalParts = "&amp;Table15[[#This Row],[IDENTICAL]]&amp;"
}")</f>
        <v/>
      </c>
    </row>
    <row r="1683" spans="1:1" x14ac:dyDescent="0.25">
      <c r="A1683" t="str">
        <f>IF(Table15[[#This Row],[IDENTICAL]]="","","@PART["&amp;Table15[[#This Row],[Name]]&amp;"]:FOR[xxxRP0]
{
    %identicalParts = "&amp;Table15[[#This Row],[IDENTICAL]]&amp;"
}")</f>
        <v/>
      </c>
    </row>
    <row r="1684" spans="1:1" x14ac:dyDescent="0.25">
      <c r="A1684" t="str">
        <f>IF(Table15[[#This Row],[IDENTICAL]]="","","@PART["&amp;Table15[[#This Row],[Name]]&amp;"]:FOR[xxxRP0]
{
    %identicalParts = "&amp;Table15[[#This Row],[IDENTICAL]]&amp;"
}")</f>
        <v/>
      </c>
    </row>
    <row r="1685" spans="1:1" x14ac:dyDescent="0.25">
      <c r="A1685" t="str">
        <f>IF(Table15[[#This Row],[IDENTICAL]]="","","@PART["&amp;Table15[[#This Row],[Name]]&amp;"]:FOR[xxxRP0]
{
    %identicalParts = "&amp;Table15[[#This Row],[IDENTICAL]]&amp;"
}")</f>
        <v/>
      </c>
    </row>
    <row r="1686" spans="1:1" x14ac:dyDescent="0.25">
      <c r="A1686" t="str">
        <f>IF(Table15[[#This Row],[IDENTICAL]]="","","@PART["&amp;Table15[[#This Row],[Name]]&amp;"]:FOR[xxxRP0]
{
    %identicalParts = "&amp;Table15[[#This Row],[IDENTICAL]]&amp;"
}")</f>
        <v/>
      </c>
    </row>
    <row r="1687" spans="1:1" x14ac:dyDescent="0.25">
      <c r="A1687" t="str">
        <f>IF(Table15[[#This Row],[IDENTICAL]]="","","@PART["&amp;Table15[[#This Row],[Name]]&amp;"]:FOR[xxxRP0]
{
    %identicalParts = "&amp;Table15[[#This Row],[IDENTICAL]]&amp;"
}")</f>
        <v/>
      </c>
    </row>
    <row r="1688" spans="1:1" x14ac:dyDescent="0.25">
      <c r="A1688" t="str">
        <f>IF(Table15[[#This Row],[IDENTICAL]]="","","@PART["&amp;Table15[[#This Row],[Name]]&amp;"]:FOR[xxxRP0]
{
    %identicalParts = "&amp;Table15[[#This Row],[IDENTICAL]]&amp;"
}")</f>
        <v/>
      </c>
    </row>
    <row r="1689" spans="1:1" x14ac:dyDescent="0.25">
      <c r="A1689" t="str">
        <f>IF(Table15[[#This Row],[IDENTICAL]]="","","@PART["&amp;Table15[[#This Row],[Name]]&amp;"]:FOR[xxxRP0]
{
    %identicalParts = "&amp;Table15[[#This Row],[IDENTICAL]]&amp;"
}")</f>
        <v/>
      </c>
    </row>
    <row r="1690" spans="1:1" x14ac:dyDescent="0.25">
      <c r="A1690" t="str">
        <f>IF(Table15[[#This Row],[IDENTICAL]]="","","@PART["&amp;Table15[[#This Row],[Name]]&amp;"]:FOR[xxxRP0]
{
    %identicalParts = "&amp;Table15[[#This Row],[IDENTICAL]]&amp;"
}")</f>
        <v/>
      </c>
    </row>
    <row r="1691" spans="1:1" x14ac:dyDescent="0.25">
      <c r="A1691" t="str">
        <f>IF(Table15[[#This Row],[IDENTICAL]]="","","@PART["&amp;Table15[[#This Row],[Name]]&amp;"]:FOR[xxxRP0]
{
    %identicalParts = "&amp;Table15[[#This Row],[IDENTICAL]]&amp;"
}")</f>
        <v/>
      </c>
    </row>
    <row r="1692" spans="1:1" x14ac:dyDescent="0.25">
      <c r="A1692" t="str">
        <f>IF(Table15[[#This Row],[IDENTICAL]]="","","@PART["&amp;Table15[[#This Row],[Name]]&amp;"]:FOR[xxxRP0]
{
    %identicalParts = "&amp;Table15[[#This Row],[IDENTICAL]]&amp;"
}")</f>
        <v/>
      </c>
    </row>
    <row r="1693" spans="1:1" x14ac:dyDescent="0.25">
      <c r="A1693" t="str">
        <f>IF(Table15[[#This Row],[IDENTICAL]]="","","@PART["&amp;Table15[[#This Row],[Name]]&amp;"]:FOR[xxxRP0]
{
    %identicalParts = "&amp;Table15[[#This Row],[IDENTICAL]]&amp;"
}")</f>
        <v/>
      </c>
    </row>
    <row r="1694" spans="1:1" x14ac:dyDescent="0.25">
      <c r="A1694" t="str">
        <f>IF(Table15[[#This Row],[IDENTICAL]]="","","@PART["&amp;Table15[[#This Row],[Name]]&amp;"]:FOR[xxxRP0]
{
    %identicalParts = "&amp;Table15[[#This Row],[IDENTICAL]]&amp;"
}")</f>
        <v/>
      </c>
    </row>
    <row r="1695" spans="1:1" x14ac:dyDescent="0.25">
      <c r="A1695" t="str">
        <f>IF(Table15[[#This Row],[IDENTICAL]]="","","@PART["&amp;Table15[[#This Row],[Name]]&amp;"]:FOR[xxxRP0]
{
    %identicalParts = "&amp;Table15[[#This Row],[IDENTICAL]]&amp;"
}")</f>
        <v/>
      </c>
    </row>
    <row r="1696" spans="1:1" x14ac:dyDescent="0.25">
      <c r="A1696" t="str">
        <f>IF(Table15[[#This Row],[IDENTICAL]]="","","@PART["&amp;Table15[[#This Row],[Name]]&amp;"]:FOR[xxxRP0]
{
    %identicalParts = "&amp;Table15[[#This Row],[IDENTICAL]]&amp;"
}")</f>
        <v/>
      </c>
    </row>
    <row r="1697" spans="1:1" x14ac:dyDescent="0.25">
      <c r="A1697" t="str">
        <f>IF(Table15[[#This Row],[IDENTICAL]]="","","@PART["&amp;Table15[[#This Row],[Name]]&amp;"]:FOR[xxxRP0]
{
    %identicalParts = "&amp;Table15[[#This Row],[IDENTICAL]]&amp;"
}")</f>
        <v/>
      </c>
    </row>
    <row r="1698" spans="1:1" x14ac:dyDescent="0.25">
      <c r="A1698" t="str">
        <f>IF(Table15[[#This Row],[IDENTICAL]]="","","@PART["&amp;Table15[[#This Row],[Name]]&amp;"]:FOR[xxxRP0]
{
    %identicalParts = "&amp;Table15[[#This Row],[IDENTICAL]]&amp;"
}")</f>
        <v/>
      </c>
    </row>
    <row r="1699" spans="1:1" x14ac:dyDescent="0.25">
      <c r="A1699" t="str">
        <f>IF(Table15[[#This Row],[IDENTICAL]]="","","@PART["&amp;Table15[[#This Row],[Name]]&amp;"]:FOR[xxxRP0]
{
    %identicalParts = "&amp;Table15[[#This Row],[IDENTICAL]]&amp;"
}")</f>
        <v/>
      </c>
    </row>
    <row r="1700" spans="1:1" x14ac:dyDescent="0.25">
      <c r="A1700" t="str">
        <f>IF(Table15[[#This Row],[IDENTICAL]]="","","@PART["&amp;Table15[[#This Row],[Name]]&amp;"]:FOR[xxxRP0]
{
    %identicalParts = "&amp;Table15[[#This Row],[IDENTICAL]]&amp;"
}")</f>
        <v/>
      </c>
    </row>
    <row r="1701" spans="1:1" x14ac:dyDescent="0.25">
      <c r="A1701" t="str">
        <f>IF(Table15[[#This Row],[IDENTICAL]]="","","@PART["&amp;Table15[[#This Row],[Name]]&amp;"]:FOR[xxxRP0]
{
    %identicalParts = "&amp;Table15[[#This Row],[IDENTICAL]]&amp;"
}")</f>
        <v/>
      </c>
    </row>
    <row r="1702" spans="1:1" x14ac:dyDescent="0.25">
      <c r="A1702" t="str">
        <f>IF(Table15[[#This Row],[IDENTICAL]]="","","@PART["&amp;Table15[[#This Row],[Name]]&amp;"]:FOR[xxxRP0]
{
    %identicalParts = "&amp;Table15[[#This Row],[IDENTICAL]]&amp;"
}")</f>
        <v/>
      </c>
    </row>
    <row r="1703" spans="1:1" x14ac:dyDescent="0.25">
      <c r="A1703" t="str">
        <f>IF(Table15[[#This Row],[IDENTICAL]]="","","@PART["&amp;Table15[[#This Row],[Name]]&amp;"]:FOR[xxxRP0]
{
    %identicalParts = "&amp;Table15[[#This Row],[IDENTICAL]]&amp;"
}")</f>
        <v>@PART[SSTU-SC-C-BPC]:FOR[xxxRP0]
{
    %identicalParts = XOrionLES,SSTU-SC-C-BPC
}</v>
      </c>
    </row>
    <row r="1704" spans="1:1" x14ac:dyDescent="0.25">
      <c r="A1704" t="str">
        <f>IF(Table15[[#This Row],[IDENTICAL]]="","","@PART["&amp;Table15[[#This Row],[Name]]&amp;"]:FOR[xxxRP0]
{
    %identicalParts = "&amp;Table15[[#This Row],[IDENTICAL]]&amp;"
}")</f>
        <v/>
      </c>
    </row>
    <row r="1705" spans="1:1" x14ac:dyDescent="0.25">
      <c r="A1705" t="str">
        <f>IF(Table15[[#This Row],[IDENTICAL]]="","","@PART["&amp;Table15[[#This Row],[Name]]&amp;"]:FOR[xxxRP0]
{
    %identicalParts = "&amp;Table15[[#This Row],[IDENTICAL]]&amp;"
}")</f>
        <v/>
      </c>
    </row>
    <row r="1706" spans="1:1" x14ac:dyDescent="0.25">
      <c r="A1706" t="str">
        <f>IF(Table15[[#This Row],[IDENTICAL]]="","","@PART["&amp;Table15[[#This Row],[Name]]&amp;"]:FOR[xxxRP0]
{
    %identicalParts = "&amp;Table15[[#This Row],[IDENTICAL]]&amp;"
}")</f>
        <v>@PART[FASAMercuryAtlasVernierEngine]:FOR[xxxRP0]
{
    %identicalParts = bluedog_atlasVernier,FASAMercuryAtlasVernierEngine,RSBengineLR101,radialEngineMini,rn_lr79_vernier
}</v>
      </c>
    </row>
    <row r="1707" spans="1:1" x14ac:dyDescent="0.25">
      <c r="A1707" t="str">
        <f>IF(Table15[[#This Row],[IDENTICAL]]="","","@PART["&amp;Table15[[#This Row],[Name]]&amp;"]:FOR[xxxRP0]
{
    %identicalParts = "&amp;Table15[[#This Row],[IDENTICAL]]&amp;"
}")</f>
        <v>@PART[RSBengineLR101]:FOR[xxxRP0]
{
    %identicalParts = bluedog_atlasVernier,FASAMercuryAtlasVernierEngine,RSBengineLR101,radialEngineMini,rn_lr79_vernier
}</v>
      </c>
    </row>
    <row r="1708" spans="1:1" x14ac:dyDescent="0.25">
      <c r="A1708" t="str">
        <f>IF(Table15[[#This Row],[IDENTICAL]]="","","@PART["&amp;Table15[[#This Row],[Name]]&amp;"]:FOR[xxxRP0]
{
    %identicalParts = "&amp;Table15[[#This Row],[IDENTICAL]]&amp;"
}")</f>
        <v>@PART[radialEngineMini]:FOR[xxxRP0]
{
    %identicalParts = bluedog_atlasVernier,FASAMercuryAtlasVernierEngine,RSBengineLR101,radialEngineMini,rn_lr79_vernier
}</v>
      </c>
    </row>
    <row r="1709" spans="1:1" x14ac:dyDescent="0.25">
      <c r="A1709" t="str">
        <f>IF(Table15[[#This Row],[IDENTICAL]]="","","@PART["&amp;Table15[[#This Row],[Name]]&amp;"]:FOR[xxxRP0]
{
    %identicalParts = "&amp;Table15[[#This Row],[IDENTICAL]]&amp;"
}")</f>
        <v>@PART[bluedog_atlasVernier]:FOR[xxxRP0]
{
    %identicalParts = bluedog_atlasVernier,FASAMercuryAtlasVernierEngine,RSBengineLR101,radialEngineMini,rn_lr79_vernier
}</v>
      </c>
    </row>
    <row r="1710" spans="1:1" x14ac:dyDescent="0.25">
      <c r="A1710" t="str">
        <f>IF(Table15[[#This Row],[IDENTICAL]]="","","@PART["&amp;Table15[[#This Row],[Name]]&amp;"]:FOR[xxxRP0]
{
    %identicalParts = "&amp;Table15[[#This Row],[IDENTICAL]]&amp;"
}")</f>
        <v>@PART[rn_lr79_vernier]:FOR[xxxRP0]
{
    %identicalParts = bluedog_atlasVernier,FASAMercuryAtlasVernierEngine,RSBengineLR101,radialEngineMini,rn_lr79_vernier
}</v>
      </c>
    </row>
    <row r="1711" spans="1:1" x14ac:dyDescent="0.25">
      <c r="A1711" t="str">
        <f>IF(Table15[[#This Row],[IDENTICAL]]="","","@PART["&amp;Table15[[#This Row],[Name]]&amp;"]:FOR[xxxRP0]
{
    %identicalParts = "&amp;Table15[[#This Row],[IDENTICAL]]&amp;"
}")</f>
        <v/>
      </c>
    </row>
    <row r="1712" spans="1:1" x14ac:dyDescent="0.25">
      <c r="A1712" t="str">
        <f>IF(Table15[[#This Row],[IDENTICAL]]="","","@PART["&amp;Table15[[#This Row],[Name]]&amp;"]:FOR[xxxRP0]
{
    %identicalParts = "&amp;Table15[[#This Row],[IDENTICAL]]&amp;"
}")</f>
        <v/>
      </c>
    </row>
    <row r="1713" spans="1:1" x14ac:dyDescent="0.25">
      <c r="A1713" t="str">
        <f>IF(Table15[[#This Row],[IDENTICAL]]="","","@PART["&amp;Table15[[#This Row],[Name]]&amp;"]:FOR[xxxRP0]
{
    %identicalParts = "&amp;Table15[[#This Row],[IDENTICAL]]&amp;"
}")</f>
        <v/>
      </c>
    </row>
    <row r="1714" spans="1:1" x14ac:dyDescent="0.25">
      <c r="A1714" t="str">
        <f>IF(Table15[[#This Row],[IDENTICAL]]="","","@PART["&amp;Table15[[#This Row],[Name]]&amp;"]:FOR[xxxRP0]
{
    %identicalParts = "&amp;Table15[[#This Row],[IDENTICAL]]&amp;"
}")</f>
        <v>@PART[FASAMercuryAtlasEng]:FOR[xxxRP0]
{
    %identicalParts = bluedog_atlasSustainer,FASAMercuryAtlasEng,liquidEngine
}</v>
      </c>
    </row>
    <row r="1715" spans="1:1" x14ac:dyDescent="0.25">
      <c r="A1715" t="str">
        <f>IF(Table15[[#This Row],[IDENTICAL]]="","","@PART["&amp;Table15[[#This Row],[Name]]&amp;"]:FOR[xxxRP0]
{
    %identicalParts = "&amp;Table15[[#This Row],[IDENTICAL]]&amp;"
}")</f>
        <v>@PART[liquidEngine]:FOR[xxxRP0]
{
    %identicalParts = bluedog_atlasSustainer,FASAMercuryAtlasEng,liquidEngine
}</v>
      </c>
    </row>
    <row r="1716" spans="1:1" x14ac:dyDescent="0.25">
      <c r="A1716" t="str">
        <f>IF(Table15[[#This Row],[IDENTICAL]]="","","@PART["&amp;Table15[[#This Row],[Name]]&amp;"]:FOR[xxxRP0]
{
    %identicalParts = "&amp;Table15[[#This Row],[IDENTICAL]]&amp;"
}")</f>
        <v>@PART[bluedog_atlasSustainer]:FOR[xxxRP0]
{
    %identicalParts = bluedog_atlasSustainer,FASAMercuryAtlasEng,liquidEngine
}</v>
      </c>
    </row>
    <row r="1717" spans="1:1" x14ac:dyDescent="0.25">
      <c r="A1717" t="str">
        <f>IF(Table15[[#This Row],[IDENTICAL]]="","","@PART["&amp;Table15[[#This Row],[Name]]&amp;"]:FOR[xxxRP0]
{
    %identicalParts = "&amp;Table15[[#This Row],[IDENTICAL]]&amp;"
}")</f>
        <v/>
      </c>
    </row>
    <row r="1718" spans="1:1" x14ac:dyDescent="0.25">
      <c r="A1718" t="str">
        <f>IF(Table15[[#This Row],[IDENTICAL]]="","","@PART["&amp;Table15[[#This Row],[Name]]&amp;"]:FOR[xxxRP0]
{
    %identicalParts = "&amp;Table15[[#This Row],[IDENTICAL]]&amp;"
}")</f>
        <v/>
      </c>
    </row>
    <row r="1719" spans="1:1" x14ac:dyDescent="0.25">
      <c r="A1719" t="str">
        <f>IF(Table15[[#This Row],[IDENTICAL]]="","","@PART["&amp;Table15[[#This Row],[Name]]&amp;"]:FOR[xxxRP0]
{
    %identicalParts = "&amp;Table15[[#This Row],[IDENTICAL]]&amp;"
}")</f>
        <v/>
      </c>
    </row>
    <row r="1720" spans="1:1" x14ac:dyDescent="0.25">
      <c r="A1720" t="str">
        <f>IF(Table15[[#This Row],[IDENTICAL]]="","","@PART["&amp;Table15[[#This Row],[Name]]&amp;"]:FOR[xxxRP0]
{
    %identicalParts = "&amp;Table15[[#This Row],[IDENTICAL]]&amp;"
}")</f>
        <v/>
      </c>
    </row>
    <row r="1721" spans="1:1" x14ac:dyDescent="0.25">
      <c r="A1721" t="str">
        <f>IF(Table15[[#This Row],[IDENTICAL]]="","","@PART["&amp;Table15[[#This Row],[Name]]&amp;"]:FOR[xxxRP0]
{
    %identicalParts = "&amp;Table15[[#This Row],[IDENTICAL]]&amp;"
}")</f>
        <v/>
      </c>
    </row>
    <row r="1722" spans="1:1" x14ac:dyDescent="0.25">
      <c r="A1722" t="str">
        <f>IF(Table15[[#This Row],[IDENTICAL]]="","","@PART["&amp;Table15[[#This Row],[Name]]&amp;"]:FOR[xxxRP0]
{
    %identicalParts = "&amp;Table15[[#This Row],[IDENTICAL]]&amp;"
}")</f>
        <v/>
      </c>
    </row>
    <row r="1723" spans="1:1" x14ac:dyDescent="0.25">
      <c r="A1723" t="str">
        <f>IF(Table15[[#This Row],[IDENTICAL]]="","","@PART["&amp;Table15[[#This Row],[Name]]&amp;"]:FOR[xxxRP0]
{
    %identicalParts = "&amp;Table15[[#This Row],[IDENTICAL]]&amp;"
}")</f>
        <v/>
      </c>
    </row>
    <row r="1724" spans="1:1" x14ac:dyDescent="0.25">
      <c r="A1724" t="str">
        <f>IF(Table15[[#This Row],[IDENTICAL]]="","","@PART["&amp;Table15[[#This Row],[Name]]&amp;"]:FOR[xxxRP0]
{
    %identicalParts = "&amp;Table15[[#This Row],[IDENTICAL]]&amp;"
}")</f>
        <v>@PART[FASADeltaMB3LFE]:FOR[xxxRP0]
{
    %identicalParts = FASADeltaMB3LFE,liquidEngine1-2,bluedog_Juno_EngineS3D,bluedog_thorEngine
}</v>
      </c>
    </row>
    <row r="1725" spans="1:1" x14ac:dyDescent="0.25">
      <c r="A1725" t="str">
        <f>IF(Table15[[#This Row],[IDENTICAL]]="","","@PART["&amp;Table15[[#This Row],[Name]]&amp;"]:FOR[xxxRP0]
{
    %identicalParts = "&amp;Table15[[#This Row],[IDENTICAL]]&amp;"
}")</f>
        <v>@PART[liquidEngine1-2]:FOR[xxxRP0]
{
    %identicalParts = FASADeltaMB3LFE,liquidEngine1-2,bluedog_Juno_EngineS3D,bluedog_thorEngine
}</v>
      </c>
    </row>
    <row r="1726" spans="1:1" x14ac:dyDescent="0.25">
      <c r="A1726" t="str">
        <f>IF(Table15[[#This Row],[IDENTICAL]]="","","@PART["&amp;Table15[[#This Row],[Name]]&amp;"]:FOR[xxxRP0]
{
    %identicalParts = "&amp;Table15[[#This Row],[IDENTICAL]]&amp;"
}")</f>
        <v/>
      </c>
    </row>
    <row r="1727" spans="1:1" x14ac:dyDescent="0.25">
      <c r="A1727" t="str">
        <f>IF(Table15[[#This Row],[IDENTICAL]]="","","@PART["&amp;Table15[[#This Row],[Name]]&amp;"]:FOR[xxxRP0]
{
    %identicalParts = "&amp;Table15[[#This Row],[IDENTICAL]]&amp;"
}")</f>
        <v>@PART[rn_lr79]:FOR[xxxRP0]
{
    %identicalParts = FASADeltaMB3LFE,liquidEngine1-2,rn_lr79,rn_lr79_tp
}</v>
      </c>
    </row>
    <row r="1728" spans="1:1" x14ac:dyDescent="0.25">
      <c r="A1728" t="str">
        <f>IF(Table15[[#This Row],[IDENTICAL]]="","","@PART["&amp;Table15[[#This Row],[Name]]&amp;"]:FOR[xxxRP0]
{
    %identicalParts = "&amp;Table15[[#This Row],[IDENTICAL]]&amp;"
}")</f>
        <v>@PART[rn_lr79_tp]:FOR[xxxRP0]
{
    %identicalParts = FASADeltaMB3LFE,liquidEngine1-2,rn_lr79,rn_lr79_tp
}</v>
      </c>
    </row>
    <row r="1729" spans="1:1" x14ac:dyDescent="0.25">
      <c r="A1729" t="str">
        <f>IF(Table15[[#This Row],[IDENTICAL]]="","","@PART["&amp;Table15[[#This Row],[Name]]&amp;"]:FOR[xxxRP0]
{
    %identicalParts = "&amp;Table15[[#This Row],[IDENTICAL]]&amp;"
}")</f>
        <v/>
      </c>
    </row>
    <row r="1730" spans="1:1" x14ac:dyDescent="0.25">
      <c r="A1730" t="str">
        <f>IF(Table15[[#This Row],[IDENTICAL]]="","","@PART["&amp;Table15[[#This Row],[Name]]&amp;"]:FOR[xxxRP0]
{
    %identicalParts = "&amp;Table15[[#This Row],[IDENTICAL]]&amp;"
}")</f>
        <v/>
      </c>
    </row>
    <row r="1731" spans="1:1" x14ac:dyDescent="0.25">
      <c r="A1731" t="str">
        <f>IF(Table15[[#This Row],[IDENTICAL]]="","","@PART["&amp;Table15[[#This Row],[Name]]&amp;"]:FOR[xxxRP0]
{
    %identicalParts = "&amp;Table15[[#This Row],[IDENTICAL]]&amp;"
}")</f>
        <v/>
      </c>
    </row>
    <row r="1732" spans="1:1" x14ac:dyDescent="0.25">
      <c r="A1732" t="str">
        <f>IF(Table15[[#This Row],[IDENTICAL]]="","","@PART["&amp;Table15[[#This Row],[Name]]&amp;"]:FOR[xxxRP0]
{
    %identicalParts = "&amp;Table15[[#This Row],[IDENTICAL]]&amp;"
}")</f>
        <v/>
      </c>
    </row>
    <row r="1733" spans="1:1" x14ac:dyDescent="0.25">
      <c r="A1733" t="str">
        <f>IF(Table15[[#This Row],[IDENTICAL]]="","","@PART["&amp;Table15[[#This Row],[Name]]&amp;"]:FOR[xxxRP0]
{
    %identicalParts = "&amp;Table15[[#This Row],[IDENTICAL]]&amp;"
}")</f>
        <v/>
      </c>
    </row>
    <row r="1734" spans="1:1" x14ac:dyDescent="0.25">
      <c r="A1734" t="str">
        <f>IF(Table15[[#This Row],[IDENTICAL]]="","","@PART["&amp;Table15[[#This Row],[Name]]&amp;"]:FOR[xxxRP0]
{
    %identicalParts = "&amp;Table15[[#This Row],[IDENTICAL]]&amp;"
}")</f>
        <v/>
      </c>
    </row>
    <row r="1735" spans="1:1" x14ac:dyDescent="0.25">
      <c r="A1735" t="str">
        <f>IF(Table15[[#This Row],[IDENTICAL]]="","","@PART["&amp;Table15[[#This Row],[Name]]&amp;"]:FOR[xxxRP0]
{
    %identicalParts = "&amp;Table15[[#This Row],[IDENTICAL]]&amp;"
}")</f>
        <v/>
      </c>
    </row>
    <row r="1736" spans="1:1" x14ac:dyDescent="0.25">
      <c r="A1736" t="str">
        <f>IF(Table15[[#This Row],[IDENTICAL]]="","","@PART["&amp;Table15[[#This Row],[Name]]&amp;"]:FOR[xxxRP0]
{
    %identicalParts = "&amp;Table15[[#This Row],[IDENTICAL]]&amp;"
}")</f>
        <v/>
      </c>
    </row>
    <row r="1737" spans="1:1" x14ac:dyDescent="0.25">
      <c r="A1737" t="str">
        <f>IF(Table15[[#This Row],[IDENTICAL]]="","","@PART["&amp;Table15[[#This Row],[Name]]&amp;"]:FOR[xxxRP0]
{
    %identicalParts = "&amp;Table15[[#This Row],[IDENTICAL]]&amp;"
}")</f>
        <v/>
      </c>
    </row>
    <row r="1738" spans="1:1" x14ac:dyDescent="0.25">
      <c r="A1738" t="str">
        <f>IF(Table15[[#This Row],[IDENTICAL]]="","","@PART["&amp;Table15[[#This Row],[Name]]&amp;"]:FOR[xxxRP0]
{
    %identicalParts = "&amp;Table15[[#This Row],[IDENTICAL]]&amp;"
}")</f>
        <v/>
      </c>
    </row>
    <row r="1739" spans="1:1" x14ac:dyDescent="0.25">
      <c r="A1739" t="str">
        <f>IF(Table15[[#This Row],[IDENTICAL]]="","","@PART["&amp;Table15[[#This Row],[Name]]&amp;"]:FOR[xxxRP0]
{
    %identicalParts = "&amp;Table15[[#This Row],[IDENTICAL]]&amp;"
}")</f>
        <v/>
      </c>
    </row>
    <row r="1740" spans="1:1" x14ac:dyDescent="0.25">
      <c r="A1740" t="str">
        <f>IF(Table15[[#This Row],[IDENTICAL]]="","","@PART["&amp;Table15[[#This Row],[Name]]&amp;"]:FOR[xxxRP0]
{
    %identicalParts = "&amp;Table15[[#This Row],[IDENTICAL]]&amp;"
}")</f>
        <v/>
      </c>
    </row>
    <row r="1741" spans="1:1" x14ac:dyDescent="0.25">
      <c r="A1741" t="str">
        <f>IF(Table15[[#This Row],[IDENTICAL]]="","","@PART["&amp;Table15[[#This Row],[Name]]&amp;"]:FOR[xxxRP0]
{
    %identicalParts = "&amp;Table15[[#This Row],[IDENTICAL]]&amp;"
}")</f>
        <v/>
      </c>
    </row>
    <row r="1742" spans="1:1" x14ac:dyDescent="0.25">
      <c r="A1742" t="str">
        <f>IF(Table15[[#This Row],[IDENTICAL]]="","","@PART["&amp;Table15[[#This Row],[Name]]&amp;"]:FOR[xxxRP0]
{
    %identicalParts = "&amp;Table15[[#This Row],[IDENTICAL]]&amp;"
}")</f>
        <v/>
      </c>
    </row>
    <row r="1743" spans="1:1" x14ac:dyDescent="0.25">
      <c r="A1743" t="str">
        <f>IF(Table15[[#This Row],[IDENTICAL]]="","","@PART["&amp;Table15[[#This Row],[Name]]&amp;"]:FOR[xxxRP0]
{
    %identicalParts = "&amp;Table15[[#This Row],[IDENTICAL]]&amp;"
}")</f>
        <v/>
      </c>
    </row>
    <row r="1744" spans="1:1" x14ac:dyDescent="0.25">
      <c r="A1744" t="str">
        <f>IF(Table15[[#This Row],[IDENTICAL]]="","","@PART["&amp;Table15[[#This Row],[Name]]&amp;"]:FOR[xxxRP0]
{
    %identicalParts = "&amp;Table15[[#This Row],[IDENTICAL]]&amp;"
}")</f>
        <v/>
      </c>
    </row>
    <row r="1745" spans="1:1" x14ac:dyDescent="0.25">
      <c r="A1745" t="str">
        <f>IF(Table15[[#This Row],[IDENTICAL]]="","","@PART["&amp;Table15[[#This Row],[Name]]&amp;"]:FOR[xxxRP0]
{
    %identicalParts = "&amp;Table15[[#This Row],[IDENTICAL]]&amp;"
}")</f>
        <v/>
      </c>
    </row>
    <row r="1746" spans="1:1" x14ac:dyDescent="0.25">
      <c r="A1746" t="str">
        <f>IF(Table15[[#This Row],[IDENTICAL]]="","","@PART["&amp;Table15[[#This Row],[Name]]&amp;"]:FOR[xxxRP0]
{
    %identicalParts = "&amp;Table15[[#This Row],[IDENTICAL]]&amp;"
}")</f>
        <v/>
      </c>
    </row>
    <row r="1747" spans="1:1" x14ac:dyDescent="0.25">
      <c r="A1747" t="str">
        <f>IF(Table15[[#This Row],[IDENTICAL]]="","","@PART["&amp;Table15[[#This Row],[Name]]&amp;"]:FOR[xxxRP0]
{
    %identicalParts = "&amp;Table15[[#This Row],[IDENTICAL]]&amp;"
}")</f>
        <v/>
      </c>
    </row>
    <row r="1748" spans="1:1" x14ac:dyDescent="0.25">
      <c r="A1748" t="str">
        <f>IF(Table15[[#This Row],[IDENTICAL]]="","","@PART["&amp;Table15[[#This Row],[Name]]&amp;"]:FOR[xxxRP0]
{
    %identicalParts = "&amp;Table15[[#This Row],[IDENTICAL]]&amp;"
}")</f>
        <v>@PART[FASAMercuryAtlasEngBooster]:FOR[xxxRP0]
{
    %identicalParts = bluedog_atlasBooster,FASAMercuryAtlasEngBooster,RO-LR-89
}</v>
      </c>
    </row>
    <row r="1749" spans="1:1" x14ac:dyDescent="0.25">
      <c r="A1749" t="str">
        <f>IF(Table15[[#This Row],[IDENTICAL]]="","","@PART["&amp;Table15[[#This Row],[Name]]&amp;"]:FOR[xxxRP0]
{
    %identicalParts = "&amp;Table15[[#This Row],[IDENTICAL]]&amp;"
}")</f>
        <v>@PART[RO-LR-89]:FOR[xxxRP0]
{
    %identicalParts = bluedog_atlasBooster,FASAMercuryAtlasEngBooster,RO-LR-89
}</v>
      </c>
    </row>
    <row r="1750" spans="1:1" x14ac:dyDescent="0.25">
      <c r="A1750" t="str">
        <f>IF(Table15[[#This Row],[IDENTICAL]]="","","@PART["&amp;Table15[[#This Row],[Name]]&amp;"]:FOR[xxxRP0]
{
    %identicalParts = "&amp;Table15[[#This Row],[IDENTICAL]]&amp;"
}")</f>
        <v>@PART[bluedog_atlasBooster]:FOR[xxxRP0]
{
    %identicalParts = bluedog_atlasBooster,FASAMercuryAtlasEngBooster,RO-LR-89
}</v>
      </c>
    </row>
    <row r="1751" spans="1:1" x14ac:dyDescent="0.25">
      <c r="A1751" t="str">
        <f>IF(Table15[[#This Row],[IDENTICAL]]="","","@PART["&amp;Table15[[#This Row],[Name]]&amp;"]:FOR[xxxRP0]
{
    %identicalParts = "&amp;Table15[[#This Row],[IDENTICAL]]&amp;"
}")</f>
        <v/>
      </c>
    </row>
    <row r="1752" spans="1:1" x14ac:dyDescent="0.25">
      <c r="A1752" t="str">
        <f>IF(Table15[[#This Row],[IDENTICAL]]="","","@PART["&amp;Table15[[#This Row],[Name]]&amp;"]:FOR[xxxRP0]
{
    %identicalParts = "&amp;Table15[[#This Row],[IDENTICAL]]&amp;"
}")</f>
        <v/>
      </c>
    </row>
    <row r="1753" spans="1:1" x14ac:dyDescent="0.25">
      <c r="A1753" t="str">
        <f>IF(Table15[[#This Row],[IDENTICAL]]="","","@PART["&amp;Table15[[#This Row],[Name]]&amp;"]:FOR[xxxRP0]
{
    %identicalParts = "&amp;Table15[[#This Row],[IDENTICAL]]&amp;"
}")</f>
        <v/>
      </c>
    </row>
    <row r="1754" spans="1:1" x14ac:dyDescent="0.25">
      <c r="A1754" t="str">
        <f>IF(Table15[[#This Row],[IDENTICAL]]="","","@PART["&amp;Table15[[#This Row],[Name]]&amp;"]:FOR[xxxRP0]
{
    %identicalParts = "&amp;Table15[[#This Row],[IDENTICAL]]&amp;"
}")</f>
        <v/>
      </c>
    </row>
    <row r="1755" spans="1:1" x14ac:dyDescent="0.25">
      <c r="A1755" t="str">
        <f>IF(Table15[[#This Row],[IDENTICAL]]="","","@PART["&amp;Table15[[#This Row],[Name]]&amp;"]:FOR[xxxRP0]
{
    %identicalParts = "&amp;Table15[[#This Row],[IDENTICAL]]&amp;"
}")</f>
        <v/>
      </c>
    </row>
    <row r="1756" spans="1:1" x14ac:dyDescent="0.25">
      <c r="A1756" t="str">
        <f>IF(Table15[[#This Row],[IDENTICAL]]="","","@PART["&amp;Table15[[#This Row],[Name]]&amp;"]:FOR[xxxRP0]
{
    %identicalParts = "&amp;Table15[[#This Row],[IDENTICAL]]&amp;"
}")</f>
        <v/>
      </c>
    </row>
    <row r="1757" spans="1:1" x14ac:dyDescent="0.25">
      <c r="A1757" t="str">
        <f>IF(Table15[[#This Row],[IDENTICAL]]="","","@PART["&amp;Table15[[#This Row],[Name]]&amp;"]:FOR[xxxRP0]
{
    %identicalParts = "&amp;Table15[[#This Row],[IDENTICAL]]&amp;"
}")</f>
        <v>@PART[rn_lr91_11]:FOR[xxxRP0]
{
    %identicalParts = rn_lr91_11,liquidEngineorbit2,bluedog_LR91_mod2,bluedog_LR91_mod1,FASAGeminiLR91,FASAGeminiLR91Mini,rn_lr91_11_tp
}</v>
      </c>
    </row>
    <row r="1758" spans="1:1" x14ac:dyDescent="0.25">
      <c r="A1758" t="str">
        <f>IF(Table15[[#This Row],[IDENTICAL]]="","","@PART["&amp;Table15[[#This Row],[Name]]&amp;"]:FOR[xxxRP0]
{
    %identicalParts = "&amp;Table15[[#This Row],[IDENTICAL]]&amp;"
}")</f>
        <v>@PART[liquidEngineorbit2]:FOR[xxxRP0]
{
    %identicalParts = rn_lr91_11,liquidEngineorbit2,bluedog_LR91_mod2,bluedog_LR91_mod1,FASAGeminiLR91,FASAGeminiLR91Mini,rn_lr91_11_tp
}</v>
      </c>
    </row>
    <row r="1759" spans="1:1" x14ac:dyDescent="0.25">
      <c r="A1759" t="str">
        <f>IF(Table15[[#This Row],[IDENTICAL]]="","","@PART["&amp;Table15[[#This Row],[Name]]&amp;"]:FOR[xxxRP0]
{
    %identicalParts = "&amp;Table15[[#This Row],[IDENTICAL]]&amp;"
}")</f>
        <v>@PART[FASAGeminiLR91]:FOR[xxxRP0]
{
    %identicalParts = rn_lr91_11,liquidEngineorbit2,bluedog_LR91_mod2,bluedog_LR91_mod1,FASAGeminiLR91,FASAGeminiLR91Mini,rn_lr91_11_tp
}</v>
      </c>
    </row>
    <row r="1760" spans="1:1" x14ac:dyDescent="0.25">
      <c r="A1760" t="str">
        <f>IF(Table15[[#This Row],[IDENTICAL]]="","","@PART["&amp;Table15[[#This Row],[Name]]&amp;"]:FOR[xxxRP0]
{
    %identicalParts = "&amp;Table15[[#This Row],[IDENTICAL]]&amp;"
}")</f>
        <v>@PART[FASAGeminiLR91Mini]:FOR[xxxRP0]
{
    %identicalParts = rn_lr91_11,liquidEngineorbit2,bluedog_LR91_mod2,bluedog_LR91_mod1,FASAGeminiLR91,FASAGeminiLR91Mini,rn_lr91_11_tp
}</v>
      </c>
    </row>
    <row r="1761" spans="1:1" x14ac:dyDescent="0.25">
      <c r="A1761" t="str">
        <f>IF(Table15[[#This Row],[IDENTICAL]]="","","@PART["&amp;Table15[[#This Row],[Name]]&amp;"]:FOR[xxxRP0]
{
    %identicalParts = "&amp;Table15[[#This Row],[IDENTICAL]]&amp;"
}")</f>
        <v>@PART[bluedog_LR91_mod2]:FOR[xxxRP0]
{
    %identicalParts = rn_lr91_11,liquidEngineorbit2,bluedog_LR91_mod2,bluedog_LR91_mod1,FASAGeminiLR91,FASAGeminiLR91Mini,rn_lr91_11_tp
}</v>
      </c>
    </row>
    <row r="1762" spans="1:1" x14ac:dyDescent="0.25">
      <c r="A1762" t="str">
        <f>IF(Table15[[#This Row],[IDENTICAL]]="","","@PART["&amp;Table15[[#This Row],[Name]]&amp;"]:FOR[xxxRP0]
{
    %identicalParts = "&amp;Table15[[#This Row],[IDENTICAL]]&amp;"
}")</f>
        <v>@PART[bluedog_LR91_mod1]:FOR[xxxRP0]
{
    %identicalParts = rn_lr91_11,liquidEngineorbit2,bluedog_LR91_mod2,bluedog_LR91_mod1,FASAGeminiLR91,FASAGeminiLR91Mini,rn_lr91_11_tp
}</v>
      </c>
    </row>
    <row r="1763" spans="1:1" x14ac:dyDescent="0.25">
      <c r="A1763" t="str">
        <f>IF(Table15[[#This Row],[IDENTICAL]]="","","@PART["&amp;Table15[[#This Row],[Name]]&amp;"]:FOR[xxxRP0]
{
    %identicalParts = "&amp;Table15[[#This Row],[IDENTICAL]]&amp;"
}")</f>
        <v/>
      </c>
    </row>
    <row r="1764" spans="1:1" x14ac:dyDescent="0.25">
      <c r="A1764" t="str">
        <f>IF(Table15[[#This Row],[IDENTICAL]]="","","@PART["&amp;Table15[[#This Row],[Name]]&amp;"]:FOR[xxxRP0]
{
    %identicalParts = "&amp;Table15[[#This Row],[IDENTICAL]]&amp;"
}")</f>
        <v>@PART[rn_lr91_11_tp]:FOR[xxxRP0]
{
    %identicalParts = rn_lr91_11,liquidEngineorbit2,bluedog_LR91_mod2,bluedog_LR91_mod1,FASAGeminiLR91,FASAGeminiLR91Mini,rn_lr91_11_tp
}</v>
      </c>
    </row>
    <row r="1765" spans="1:1" x14ac:dyDescent="0.25">
      <c r="A1765" t="str">
        <f>IF(Table15[[#This Row],[IDENTICAL]]="","","@PART["&amp;Table15[[#This Row],[Name]]&amp;"]:FOR[xxxRP0]
{
    %identicalParts = "&amp;Table15[[#This Row],[IDENTICAL]]&amp;"
}")</f>
        <v/>
      </c>
    </row>
    <row r="1766" spans="1:1" x14ac:dyDescent="0.25">
      <c r="A1766" t="str">
        <f>IF(Table15[[#This Row],[IDENTICAL]]="","","@PART["&amp;Table15[[#This Row],[Name]]&amp;"]:FOR[xxxRP0]
{
    %identicalParts = "&amp;Table15[[#This Row],[IDENTICAL]]&amp;"
}")</f>
        <v/>
      </c>
    </row>
    <row r="1767" spans="1:1" x14ac:dyDescent="0.25">
      <c r="A1767" t="str">
        <f>IF(Table15[[#This Row],[IDENTICAL]]="","","@PART["&amp;Table15[[#This Row],[Name]]&amp;"]:FOR[xxxRP0]
{
    %identicalParts = "&amp;Table15[[#This Row],[IDENTICAL]]&amp;"
}")</f>
        <v/>
      </c>
    </row>
    <row r="1768" spans="1:1" x14ac:dyDescent="0.25">
      <c r="A1768" t="str">
        <f>IF(Table15[[#This Row],[IDENTICAL]]="","","@PART["&amp;Table15[[#This Row],[Name]]&amp;"]:FOR[xxxRP0]
{
    %identicalParts = "&amp;Table15[[#This Row],[IDENTICAL]]&amp;"
}")</f>
        <v/>
      </c>
    </row>
    <row r="1769" spans="1:1" x14ac:dyDescent="0.25">
      <c r="A1769" t="str">
        <f>IF(Table15[[#This Row],[IDENTICAL]]="","","@PART["&amp;Table15[[#This Row],[Name]]&amp;"]:FOR[xxxRP0]
{
    %identicalParts = "&amp;Table15[[#This Row],[IDENTICAL]]&amp;"
}")</f>
        <v/>
      </c>
    </row>
    <row r="1770" spans="1:1" x14ac:dyDescent="0.25">
      <c r="A1770" t="str">
        <f>IF(Table15[[#This Row],[IDENTICAL]]="","","@PART["&amp;Table15[[#This Row],[Name]]&amp;"]:FOR[xxxRP0]
{
    %identicalParts = "&amp;Table15[[#This Row],[IDENTICAL]]&amp;"
}")</f>
        <v/>
      </c>
    </row>
    <row r="1771" spans="1:1" x14ac:dyDescent="0.25">
      <c r="A1771" t="str">
        <f>IF(Table15[[#This Row],[IDENTICAL]]="","","@PART["&amp;Table15[[#This Row],[Name]]&amp;"]:FOR[xxxRP0]
{
    %identicalParts = "&amp;Table15[[#This Row],[IDENTICAL]]&amp;"
}")</f>
        <v/>
      </c>
    </row>
    <row r="1772" spans="1:1" x14ac:dyDescent="0.25">
      <c r="A1772" t="str">
        <f>IF(Table15[[#This Row],[IDENTICAL]]="","","@PART["&amp;Table15[[#This Row],[Name]]&amp;"]:FOR[xxxRP0]
{
    %identicalParts = "&amp;Table15[[#This Row],[IDENTICAL]]&amp;"
}")</f>
        <v/>
      </c>
    </row>
    <row r="1773" spans="1:1" x14ac:dyDescent="0.25">
      <c r="A1773" t="str">
        <f>IF(Table15[[#This Row],[IDENTICAL]]="","","@PART["&amp;Table15[[#This Row],[Name]]&amp;"]:FOR[xxxRP0]
{
    %identicalParts = "&amp;Table15[[#This Row],[IDENTICAL]]&amp;"
}")</f>
        <v/>
      </c>
    </row>
    <row r="1774" spans="1:1" x14ac:dyDescent="0.25">
      <c r="A1774" t="str">
        <f>IF(Table15[[#This Row],[IDENTICAL]]="","","@PART["&amp;Table15[[#This Row],[Name]]&amp;"]:FOR[xxxRP0]
{
    %identicalParts = "&amp;Table15[[#This Row],[IDENTICAL]]&amp;"
}")</f>
        <v/>
      </c>
    </row>
    <row r="1775" spans="1:1" x14ac:dyDescent="0.25">
      <c r="A1775" t="str">
        <f>IF(Table15[[#This Row],[IDENTICAL]]="","","@PART["&amp;Table15[[#This Row],[Name]]&amp;"]:FOR[xxxRP0]
{
    %identicalParts = "&amp;Table15[[#This Row],[IDENTICAL]]&amp;"
}")</f>
        <v/>
      </c>
    </row>
    <row r="1776" spans="1:1" x14ac:dyDescent="0.25">
      <c r="A1776" t="str">
        <f>IF(Table15[[#This Row],[IDENTICAL]]="","","@PART["&amp;Table15[[#This Row],[Name]]&amp;"]:FOR[xxxRP0]
{
    %identicalParts = "&amp;Table15[[#This Row],[IDENTICAL]]&amp;"
}")</f>
        <v/>
      </c>
    </row>
    <row r="1777" spans="1:1" x14ac:dyDescent="0.25">
      <c r="A1777" t="str">
        <f>IF(Table15[[#This Row],[IDENTICAL]]="","","@PART["&amp;Table15[[#This Row],[Name]]&amp;"]:FOR[xxxRP0]
{
    %identicalParts = "&amp;Table15[[#This Row],[IDENTICAL]]&amp;"
}")</f>
        <v/>
      </c>
    </row>
    <row r="1778" spans="1:1" x14ac:dyDescent="0.25">
      <c r="A1778" t="str">
        <f>IF(Table15[[#This Row],[IDENTICAL]]="","","@PART["&amp;Table15[[#This Row],[Name]]&amp;"]:FOR[xxxRP0]
{
    %identicalParts = "&amp;Table15[[#This Row],[IDENTICAL]]&amp;"
}")</f>
        <v/>
      </c>
    </row>
    <row r="1779" spans="1:1" x14ac:dyDescent="0.25">
      <c r="A1779" t="str">
        <f>IF(Table15[[#This Row],[IDENTICAL]]="","","@PART["&amp;Table15[[#This Row],[Name]]&amp;"]:FOR[xxxRP0]
{
    %identicalParts = "&amp;Table15[[#This Row],[IDENTICAL]]&amp;"
}")</f>
        <v/>
      </c>
    </row>
    <row r="1780" spans="1:1" x14ac:dyDescent="0.25">
      <c r="A1780" t="str">
        <f>IF(Table15[[#This Row],[IDENTICAL]]="","","@PART["&amp;Table15[[#This Row],[Name]]&amp;"]:FOR[xxxRP0]
{
    %identicalParts = "&amp;Table15[[#This Row],[IDENTICAL]]&amp;"
}")</f>
        <v/>
      </c>
    </row>
    <row r="1781" spans="1:1" x14ac:dyDescent="0.25">
      <c r="A1781" t="str">
        <f>IF(Table15[[#This Row],[IDENTICAL]]="","","@PART["&amp;Table15[[#This Row],[Name]]&amp;"]:FOR[xxxRP0]
{
    %identicalParts = "&amp;Table15[[#This Row],[IDENTICAL]]&amp;"
}")</f>
        <v/>
      </c>
    </row>
    <row r="1782" spans="1:1" x14ac:dyDescent="0.25">
      <c r="A1782" t="str">
        <f>IF(Table15[[#This Row],[IDENTICAL]]="","","@PART["&amp;Table15[[#This Row],[Name]]&amp;"]:FOR[xxxRP0]
{
    %identicalParts = "&amp;Table15[[#This Row],[IDENTICAL]]&amp;"
}")</f>
        <v/>
      </c>
    </row>
    <row r="1783" spans="1:1" x14ac:dyDescent="0.25">
      <c r="A1783" t="str">
        <f>IF(Table15[[#This Row],[IDENTICAL]]="","","@PART["&amp;Table15[[#This Row],[Name]]&amp;"]:FOR[xxxRP0]
{
    %identicalParts = "&amp;Table15[[#This Row],[IDENTICAL]]&amp;"
}")</f>
        <v/>
      </c>
    </row>
    <row r="1784" spans="1:1" x14ac:dyDescent="0.25">
      <c r="A1784" t="str">
        <f>IF(Table15[[#This Row],[IDENTICAL]]="","","@PART["&amp;Table15[[#This Row],[Name]]&amp;"]:FOR[xxxRP0]
{
    %identicalParts = "&amp;Table15[[#This Row],[IDENTICAL]]&amp;"
}")</f>
        <v/>
      </c>
    </row>
    <row r="1785" spans="1:1" x14ac:dyDescent="0.25">
      <c r="A1785" t="str">
        <f>IF(Table15[[#This Row],[IDENTICAL]]="","","@PART["&amp;Table15[[#This Row],[Name]]&amp;"]:FOR[xxxRP0]
{
    %identicalParts = "&amp;Table15[[#This Row],[IDENTICAL]]&amp;"
}")</f>
        <v/>
      </c>
    </row>
    <row r="1786" spans="1:1" x14ac:dyDescent="0.25">
      <c r="A1786" t="str">
        <f>IF(Table15[[#This Row],[IDENTICAL]]="","","@PART["&amp;Table15[[#This Row],[Name]]&amp;"]:FOR[xxxRP0]
{
    %identicalParts = "&amp;Table15[[#This Row],[IDENTICAL]]&amp;"
}")</f>
        <v/>
      </c>
    </row>
    <row r="1787" spans="1:1" x14ac:dyDescent="0.25">
      <c r="A1787" t="str">
        <f>IF(Table15[[#This Row],[IDENTICAL]]="","","@PART["&amp;Table15[[#This Row],[Name]]&amp;"]:FOR[xxxRP0]
{
    %identicalParts = "&amp;Table15[[#This Row],[IDENTICAL]]&amp;"
}")</f>
        <v/>
      </c>
    </row>
    <row r="1788" spans="1:1" x14ac:dyDescent="0.25">
      <c r="A1788" t="str">
        <f>IF(Table15[[#This Row],[IDENTICAL]]="","","@PART["&amp;Table15[[#This Row],[Name]]&amp;"]:FOR[xxxRP0]
{
    %identicalParts = "&amp;Table15[[#This Row],[IDENTICAL]]&amp;"
}")</f>
        <v/>
      </c>
    </row>
    <row r="1789" spans="1:1" x14ac:dyDescent="0.25">
      <c r="A1789" t="str">
        <f>IF(Table15[[#This Row],[IDENTICAL]]="","","@PART["&amp;Table15[[#This Row],[Name]]&amp;"]:FOR[xxxRP0]
{
    %identicalParts = "&amp;Table15[[#This Row],[IDENTICAL]]&amp;"
}")</f>
        <v/>
      </c>
    </row>
    <row r="1790" spans="1:1" x14ac:dyDescent="0.25">
      <c r="A1790" t="str">
        <f>IF(Table15[[#This Row],[IDENTICAL]]="","","@PART["&amp;Table15[[#This Row],[Name]]&amp;"]:FOR[xxxRP0]
{
    %identicalParts = "&amp;Table15[[#This Row],[IDENTICAL]]&amp;"
}")</f>
        <v>@PART[microEngineSE1]:FOR[xxxRP0]
{
    %identicalParts = bluedog_LEM_Ascent_Engine,microEngineSE1,FASALM_AscentEngine,liquidEngineMini,SSTU-SC-ENG-LMAE
}</v>
      </c>
    </row>
    <row r="1791" spans="1:1" x14ac:dyDescent="0.25">
      <c r="A1791" t="str">
        <f>IF(Table15[[#This Row],[IDENTICAL]]="","","@PART["&amp;Table15[[#This Row],[Name]]&amp;"]:FOR[xxxRP0]
{
    %identicalParts = "&amp;Table15[[#This Row],[IDENTICAL]]&amp;"
}")</f>
        <v>@PART[FASALM_AscentEngine]:FOR[xxxRP0]
{
    %identicalParts = bluedog_LEM_Ascent_Engine,microEngineSE1,FASALM_AscentEngine,liquidEngineMini,SSTU-SC-ENG-LMAE
}</v>
      </c>
    </row>
    <row r="1792" spans="1:1" x14ac:dyDescent="0.25">
      <c r="A1792" t="str">
        <f>IF(Table15[[#This Row],[IDENTICAL]]="","","@PART["&amp;Table15[[#This Row],[Name]]&amp;"]:FOR[xxxRP0]
{
    %identicalParts = "&amp;Table15[[#This Row],[IDENTICAL]]&amp;"
}")</f>
        <v>@PART[liquidEngineMini]:FOR[xxxRP0]
{
    %identicalParts = bluedog_LEM_Ascent_Engine,microEngineSE1,FASALM_AscentEngine,liquidEngineMini,SSTU-SC-ENG-LMAE
}</v>
      </c>
    </row>
    <row r="1793" spans="1:1" x14ac:dyDescent="0.25">
      <c r="A1793" t="str">
        <f>IF(Table15[[#This Row],[IDENTICAL]]="","","@PART["&amp;Table15[[#This Row],[Name]]&amp;"]:FOR[xxxRP0]
{
    %identicalParts = "&amp;Table15[[#This Row],[IDENTICAL]]&amp;"
}")</f>
        <v>@PART[enginelmodc]:FOR[xxxRP0]
{
    %identicalParts = bluedog_LEM_Descent_Engine,enginelmodc,FASALM_DescentEngine,liquidEngine2-2,SSTU-SC-ENG-LMDE
}</v>
      </c>
    </row>
    <row r="1794" spans="1:1" x14ac:dyDescent="0.25">
      <c r="A1794" t="str">
        <f>IF(Table15[[#This Row],[IDENTICAL]]="","","@PART["&amp;Table15[[#This Row],[Name]]&amp;"]:FOR[xxxRP0]
{
    %identicalParts = "&amp;Table15[[#This Row],[IDENTICAL]]&amp;"
}")</f>
        <v>@PART[FASALM_DescentEngine]:FOR[xxxRP0]
{
    %identicalParts = bluedog_LEM_Descent_Engine,enginelmodc,FASALM_DescentEngine,liquidEngine2-2,SSTU-SC-ENG-LMDE
}</v>
      </c>
    </row>
    <row r="1795" spans="1:1" x14ac:dyDescent="0.25">
      <c r="A1795" t="str">
        <f>IF(Table15[[#This Row],[IDENTICAL]]="","","@PART["&amp;Table15[[#This Row],[Name]]&amp;"]:FOR[xxxRP0]
{
    %identicalParts = "&amp;Table15[[#This Row],[IDENTICAL]]&amp;"
}")</f>
        <v>@PART[liquidEngine2-2]:FOR[xxxRP0]
{
    %identicalParts = bluedog_LEM_Descent_Engine,enginelmodc,FASALM_DescentEngine,liquidEngine2-2,SSTU-SC-ENG-LMDE
}</v>
      </c>
    </row>
    <row r="1796" spans="1:1" x14ac:dyDescent="0.25">
      <c r="A1796" t="str">
        <f>IF(Table15[[#This Row],[IDENTICAL]]="","","@PART["&amp;Table15[[#This Row],[Name]]&amp;"]:FOR[xxxRP0]
{
    %identicalParts = "&amp;Table15[[#This Row],[IDENTICAL]]&amp;"
}")</f>
        <v/>
      </c>
    </row>
    <row r="1797" spans="1:1" x14ac:dyDescent="0.25">
      <c r="A1797" t="str">
        <f>IF(Table15[[#This Row],[IDENTICAL]]="","","@PART["&amp;Table15[[#This Row],[Name]]&amp;"]:FOR[xxxRP0]
{
    %identicalParts = "&amp;Table15[[#This Row],[IDENTICAL]]&amp;"
}")</f>
        <v/>
      </c>
    </row>
    <row r="1798" spans="1:1" x14ac:dyDescent="0.25">
      <c r="A1798" t="str">
        <f>IF(Table15[[#This Row],[IDENTICAL]]="","","@PART["&amp;Table15[[#This Row],[Name]]&amp;"]:FOR[xxxRP0]
{
    %identicalParts = "&amp;Table15[[#This Row],[IDENTICAL]]&amp;"
}")</f>
        <v/>
      </c>
    </row>
    <row r="1799" spans="1:1" x14ac:dyDescent="0.25">
      <c r="A1799" t="str">
        <f>IF(Table15[[#This Row],[IDENTICAL]]="","","@PART["&amp;Table15[[#This Row],[Name]]&amp;"]:FOR[xxxRP0]
{
    %identicalParts = "&amp;Table15[[#This Row],[IDENTICAL]]&amp;"
}")</f>
        <v/>
      </c>
    </row>
    <row r="1800" spans="1:1" x14ac:dyDescent="0.25">
      <c r="A1800" t="str">
        <f>IF(Table15[[#This Row],[IDENTICAL]]="","","@PART["&amp;Table15[[#This Row],[Name]]&amp;"]:FOR[xxxRP0]
{
    %identicalParts = "&amp;Table15[[#This Row],[IDENTICAL]]&amp;"
}")</f>
        <v/>
      </c>
    </row>
    <row r="1801" spans="1:1" x14ac:dyDescent="0.25">
      <c r="A1801" t="str">
        <f>IF(Table15[[#This Row],[IDENTICAL]]="","","@PART["&amp;Table15[[#This Row],[Name]]&amp;"]:FOR[xxxRP0]
{
    %identicalParts = "&amp;Table15[[#This Row],[IDENTICAL]]&amp;"
}")</f>
        <v/>
      </c>
    </row>
    <row r="1802" spans="1:1" x14ac:dyDescent="0.25">
      <c r="A1802" t="str">
        <f>IF(Table15[[#This Row],[IDENTICAL]]="","","@PART["&amp;Table15[[#This Row],[Name]]&amp;"]:FOR[xxxRP0]
{
    %identicalParts = "&amp;Table15[[#This Row],[IDENTICAL]]&amp;"
}")</f>
        <v/>
      </c>
    </row>
    <row r="1803" spans="1:1" x14ac:dyDescent="0.25">
      <c r="A1803" t="str">
        <f>IF(Table15[[#This Row],[IDENTICAL]]="","","@PART["&amp;Table15[[#This Row],[Name]]&amp;"]:FOR[xxxRP0]
{
    %identicalParts = "&amp;Table15[[#This Row],[IDENTICAL]]&amp;"
}")</f>
        <v/>
      </c>
    </row>
    <row r="1804" spans="1:1" x14ac:dyDescent="0.25">
      <c r="A1804" t="str">
        <f>IF(Table15[[#This Row],[IDENTICAL]]="","","@PART["&amp;Table15[[#This Row],[Name]]&amp;"]:FOR[xxxRP0]
{
    %identicalParts = "&amp;Table15[[#This Row],[IDENTICAL]]&amp;"
}")</f>
        <v/>
      </c>
    </row>
    <row r="1805" spans="1:1" x14ac:dyDescent="0.25">
      <c r="A1805" t="str">
        <f>IF(Table15[[#This Row],[IDENTICAL]]="","","@PART["&amp;Table15[[#This Row],[Name]]&amp;"]:FOR[xxxRP0]
{
    %identicalParts = "&amp;Table15[[#This Row],[IDENTICAL]]&amp;"
}")</f>
        <v/>
      </c>
    </row>
    <row r="1806" spans="1:1" x14ac:dyDescent="0.25">
      <c r="A1806" t="str">
        <f>IF(Table15[[#This Row],[IDENTICAL]]="","","@PART["&amp;Table15[[#This Row],[Name]]&amp;"]:FOR[xxxRP0]
{
    %identicalParts = "&amp;Table15[[#This Row],[IDENTICAL]]&amp;"
}")</f>
        <v/>
      </c>
    </row>
    <row r="1807" spans="1:1" x14ac:dyDescent="0.25">
      <c r="A1807" t="str">
        <f>IF(Table15[[#This Row],[IDENTICAL]]="","","@PART["&amp;Table15[[#This Row],[Name]]&amp;"]:FOR[xxxRP0]
{
    %identicalParts = "&amp;Table15[[#This Row],[IDENTICAL]]&amp;"
}")</f>
        <v/>
      </c>
    </row>
    <row r="1808" spans="1:1" x14ac:dyDescent="0.25">
      <c r="A1808" t="str">
        <f>IF(Table15[[#This Row],[IDENTICAL]]="","","@PART["&amp;Table15[[#This Row],[Name]]&amp;"]:FOR[xxxRP0]
{
    %identicalParts = "&amp;Table15[[#This Row],[IDENTICAL]]&amp;"
}")</f>
        <v/>
      </c>
    </row>
    <row r="1809" spans="1:1" x14ac:dyDescent="0.25">
      <c r="A1809" t="str">
        <f>IF(Table15[[#This Row],[IDENTICAL]]="","","@PART["&amp;Table15[[#This Row],[Name]]&amp;"]:FOR[xxxRP0]
{
    %identicalParts = "&amp;Table15[[#This Row],[IDENTICAL]]&amp;"
}")</f>
        <v/>
      </c>
    </row>
    <row r="1810" spans="1:1" x14ac:dyDescent="0.25">
      <c r="A1810" t="str">
        <f>IF(Table15[[#This Row],[IDENTICAL]]="","","@PART["&amp;Table15[[#This Row],[Name]]&amp;"]:FOR[xxxRP0]
{
    %identicalParts = "&amp;Table15[[#This Row],[IDENTICAL]]&amp;"
}")</f>
        <v/>
      </c>
    </row>
    <row r="1811" spans="1:1" x14ac:dyDescent="0.25">
      <c r="A1811" t="str">
        <f>IF(Table15[[#This Row],[IDENTICAL]]="","","@PART["&amp;Table15[[#This Row],[Name]]&amp;"]:FOR[xxxRP0]
{
    %identicalParts = "&amp;Table15[[#This Row],[IDENTICAL]]&amp;"
}")</f>
        <v>@PART[cryoengine-375-2]:FOR[xxxRP0]
{
    %identicalParts = cryoengine-375-2,KW3mengineGriffonXX,rd0120,RD0120_StockVersion,SXTCommodore
}</v>
      </c>
    </row>
    <row r="1812" spans="1:1" x14ac:dyDescent="0.25">
      <c r="A1812" t="str">
        <f>IF(Table15[[#This Row],[IDENTICAL]]="","","@PART["&amp;Table15[[#This Row],[Name]]&amp;"]:FOR[xxxRP0]
{
    %identicalParts = "&amp;Table15[[#This Row],[IDENTICAL]]&amp;"
}")</f>
        <v>@PART[KW3mengineGriffonXX]:FOR[xxxRP0]
{
    %identicalParts = cryoengine-375-2,KW3mengineGriffonXX,rd0120,RD0120_StockVersion,SXTCommodore
}</v>
      </c>
    </row>
    <row r="1813" spans="1:1" x14ac:dyDescent="0.25">
      <c r="A1813" t="str">
        <f>IF(Table15[[#This Row],[IDENTICAL]]="","","@PART["&amp;Table15[[#This Row],[Name]]&amp;"]:FOR[xxxRP0]
{
    %identicalParts = "&amp;Table15[[#This Row],[IDENTICAL]]&amp;"
}")</f>
        <v>@PART[rd0120]:FOR[xxxRP0]
{
    %identicalParts = cryoengine-375-2,KW3mengineGriffonXX,rd0120,RD0120_StockVersion,SXTCommodore
}</v>
      </c>
    </row>
    <row r="1814" spans="1:1" x14ac:dyDescent="0.25">
      <c r="A1814" t="str">
        <f>IF(Table15[[#This Row],[IDENTICAL]]="","","@PART["&amp;Table15[[#This Row],[Name]]&amp;"]:FOR[xxxRP0]
{
    %identicalParts = "&amp;Table15[[#This Row],[IDENTICAL]]&amp;"
}")</f>
        <v/>
      </c>
    </row>
    <row r="1815" spans="1:1" x14ac:dyDescent="0.25">
      <c r="A1815" t="str">
        <f>IF(Table15[[#This Row],[IDENTICAL]]="","","@PART["&amp;Table15[[#This Row],[Name]]&amp;"]:FOR[xxxRP0]
{
    %identicalParts = "&amp;Table15[[#This Row],[IDENTICAL]]&amp;"
}")</f>
        <v/>
      </c>
    </row>
    <row r="1816" spans="1:1" x14ac:dyDescent="0.25">
      <c r="A1816" t="str">
        <f>IF(Table15[[#This Row],[IDENTICAL]]="","","@PART["&amp;Table15[[#This Row],[Name]]&amp;"]:FOR[xxxRP0]
{
    %identicalParts = "&amp;Table15[[#This Row],[IDENTICAL]]&amp;"
}")</f>
        <v/>
      </c>
    </row>
    <row r="1817" spans="1:1" x14ac:dyDescent="0.25">
      <c r="A1817" t="str">
        <f>IF(Table15[[#This Row],[IDENTICAL]]="","","@PART["&amp;Table15[[#This Row],[Name]]&amp;"]:FOR[xxxRP0]
{
    %identicalParts = "&amp;Table15[[#This Row],[IDENTICAL]]&amp;"
}")</f>
        <v>@PART[RD0120_StockVersion]:FOR[xxxRP0]
{
    %identicalParts = cryoengine-375-2,KW3mengineGriffonXX,rd0120,RD0120_StockVersion,SXTCommodore
}</v>
      </c>
    </row>
    <row r="1818" spans="1:1" x14ac:dyDescent="0.25">
      <c r="A1818" t="str">
        <f>IF(Table15[[#This Row],[IDENTICAL]]="","","@PART["&amp;Table15[[#This Row],[Name]]&amp;"]:FOR[xxxRP0]
{
    %identicalParts = "&amp;Table15[[#This Row],[IDENTICAL]]&amp;"
}")</f>
        <v>@PART[SXTCommodore]:FOR[xxxRP0]
{
    %identicalParts = cryoengine-375-2,KW3mengineGriffonXX,rd0120,RD0120_StockVersion,SXTCommodore
}</v>
      </c>
    </row>
    <row r="1819" spans="1:1" x14ac:dyDescent="0.25">
      <c r="A1819" t="str">
        <f>IF(Table15[[#This Row],[IDENTICAL]]="","","@PART["&amp;Table15[[#This Row],[Name]]&amp;"]:FOR[xxxRP0]
{
    %identicalParts = "&amp;Table15[[#This Row],[IDENTICAL]]&amp;"
}")</f>
        <v/>
      </c>
    </row>
    <row r="1820" spans="1:1" x14ac:dyDescent="0.25">
      <c r="A1820" t="str">
        <f>IF(Table15[[#This Row],[IDENTICAL]]="","","@PART["&amp;Table15[[#This Row],[Name]]&amp;"]:FOR[xxxRP0]
{
    %identicalParts = "&amp;Table15[[#This Row],[IDENTICAL]]&amp;"
}")</f>
        <v/>
      </c>
    </row>
    <row r="1821" spans="1:1" x14ac:dyDescent="0.25">
      <c r="A1821" t="str">
        <f>IF(Table15[[#This Row],[IDENTICAL]]="","","@PART["&amp;Table15[[#This Row],[Name]]&amp;"]:FOR[xxxRP0]
{
    %identicalParts = "&amp;Table15[[#This Row],[IDENTICAL]]&amp;"
}")</f>
        <v/>
      </c>
    </row>
    <row r="1822" spans="1:1" x14ac:dyDescent="0.25">
      <c r="A1822" t="str">
        <f>IF(Table15[[#This Row],[IDENTICAL]]="","","@PART["&amp;Table15[[#This Row],[Name]]&amp;"]:FOR[xxxRP0]
{
    %identicalParts = "&amp;Table15[[#This Row],[IDENTICAL]]&amp;"
}")</f>
        <v/>
      </c>
    </row>
    <row r="1823" spans="1:1" x14ac:dyDescent="0.25">
      <c r="A1823" t="str">
        <f>IF(Table15[[#This Row],[IDENTICAL]]="","","@PART["&amp;Table15[[#This Row],[Name]]&amp;"]:FOR[xxxRP0]
{
    %identicalParts = "&amp;Table15[[#This Row],[IDENTICAL]]&amp;"
}")</f>
        <v/>
      </c>
    </row>
    <row r="1824" spans="1:1" x14ac:dyDescent="0.25">
      <c r="A1824" t="str">
        <f>IF(Table15[[#This Row],[IDENTICAL]]="","","@PART["&amp;Table15[[#This Row],[Name]]&amp;"]:FOR[xxxRP0]
{
    %identicalParts = "&amp;Table15[[#This Row],[IDENTICAL]]&amp;"
}")</f>
        <v/>
      </c>
    </row>
    <row r="1825" spans="1:1" x14ac:dyDescent="0.25">
      <c r="A1825" t="str">
        <f>IF(Table15[[#This Row],[IDENTICAL]]="","","@PART["&amp;Table15[[#This Row],[Name]]&amp;"]:FOR[xxxRP0]
{
    %identicalParts = "&amp;Table15[[#This Row],[IDENTICAL]]&amp;"
}")</f>
        <v/>
      </c>
    </row>
    <row r="1826" spans="1:1" x14ac:dyDescent="0.25">
      <c r="A1826" t="str">
        <f>IF(Table15[[#This Row],[IDENTICAL]]="","","@PART["&amp;Table15[[#This Row],[Name]]&amp;"]:FOR[xxxRP0]
{
    %identicalParts = "&amp;Table15[[#This Row],[IDENTICAL]]&amp;"
}")</f>
        <v/>
      </c>
    </row>
    <row r="1827" spans="1:1" x14ac:dyDescent="0.25">
      <c r="A1827" t="str">
        <f>IF(Table15[[#This Row],[IDENTICAL]]="","","@PART["&amp;Table15[[#This Row],[Name]]&amp;"]:FOR[xxxRP0]
{
    %identicalParts = "&amp;Table15[[#This Row],[IDENTICAL]]&amp;"
}")</f>
        <v/>
      </c>
    </row>
    <row r="1828" spans="1:1" x14ac:dyDescent="0.25">
      <c r="A1828" t="str">
        <f>IF(Table15[[#This Row],[IDENTICAL]]="","","@PART["&amp;Table15[[#This Row],[Name]]&amp;"]:FOR[xxxRP0]
{
    %identicalParts = "&amp;Table15[[#This Row],[IDENTICAL]]&amp;"
}")</f>
        <v/>
      </c>
    </row>
    <row r="1829" spans="1:1" x14ac:dyDescent="0.25">
      <c r="A1829" t="str">
        <f>IF(Table15[[#This Row],[IDENTICAL]]="","","@PART["&amp;Table15[[#This Row],[Name]]&amp;"]:FOR[xxxRP0]
{
    %identicalParts = "&amp;Table15[[#This Row],[IDENTICAL]]&amp;"
}")</f>
        <v/>
      </c>
    </row>
    <row r="1830" spans="1:1" x14ac:dyDescent="0.25">
      <c r="A1830" t="str">
        <f>IF(Table15[[#This Row],[IDENTICAL]]="","","@PART["&amp;Table15[[#This Row],[Name]]&amp;"]:FOR[xxxRP0]
{
    %identicalParts = "&amp;Table15[[#This Row],[IDENTICAL]]&amp;"
}")</f>
        <v/>
      </c>
    </row>
    <row r="1831" spans="1:1" x14ac:dyDescent="0.25">
      <c r="A1831" t="str">
        <f>IF(Table15[[#This Row],[IDENTICAL]]="","","@PART["&amp;Table15[[#This Row],[Name]]&amp;"]:FOR[xxxRP0]
{
    %identicalParts = "&amp;Table15[[#This Row],[IDENTICAL]]&amp;"
}")</f>
        <v/>
      </c>
    </row>
    <row r="1832" spans="1:1" x14ac:dyDescent="0.25">
      <c r="A1832" t="str">
        <f>IF(Table15[[#This Row],[IDENTICAL]]="","","@PART["&amp;Table15[[#This Row],[Name]]&amp;"]:FOR[xxxRP0]
{
    %identicalParts = "&amp;Table15[[#This Row],[IDENTICAL]]&amp;"
}")</f>
        <v/>
      </c>
    </row>
    <row r="1833" spans="1:1" x14ac:dyDescent="0.25">
      <c r="A1833" t="str">
        <f>IF(Table15[[#This Row],[IDENTICAL]]="","","@PART["&amp;Table15[[#This Row],[Name]]&amp;"]:FOR[xxxRP0]
{
    %identicalParts = "&amp;Table15[[#This Row],[IDENTICAL]]&amp;"
}")</f>
        <v/>
      </c>
    </row>
    <row r="1834" spans="1:1" x14ac:dyDescent="0.25">
      <c r="A1834" t="str">
        <f>IF(Table15[[#This Row],[IDENTICAL]]="","","@PART["&amp;Table15[[#This Row],[Name]]&amp;"]:FOR[xxxRP0]
{
    %identicalParts = "&amp;Table15[[#This Row],[IDENTICAL]]&amp;"
}")</f>
        <v/>
      </c>
    </row>
    <row r="1835" spans="1:1" x14ac:dyDescent="0.25">
      <c r="A1835" t="str">
        <f>IF(Table15[[#This Row],[IDENTICAL]]="","","@PART["&amp;Table15[[#This Row],[Name]]&amp;"]:FOR[xxxRP0]
{
    %identicalParts = "&amp;Table15[[#This Row],[IDENTICAL]]&amp;"
}")</f>
        <v/>
      </c>
    </row>
    <row r="1836" spans="1:1" x14ac:dyDescent="0.25">
      <c r="A1836" t="str">
        <f>IF(Table15[[#This Row],[IDENTICAL]]="","","@PART["&amp;Table15[[#This Row],[Name]]&amp;"]:FOR[xxxRP0]
{
    %identicalParts = "&amp;Table15[[#This Row],[IDENTICAL]]&amp;"
}")</f>
        <v/>
      </c>
    </row>
    <row r="1837" spans="1:1" x14ac:dyDescent="0.25">
      <c r="A1837" t="str">
        <f>IF(Table15[[#This Row],[IDENTICAL]]="","","@PART["&amp;Table15[[#This Row],[Name]]&amp;"]:FOR[xxxRP0]
{
    %identicalParts = "&amp;Table15[[#This Row],[IDENTICAL]]&amp;"
}")</f>
        <v/>
      </c>
    </row>
    <row r="1838" spans="1:1" x14ac:dyDescent="0.25">
      <c r="A1838" t="str">
        <f>IF(Table15[[#This Row],[IDENTICAL]]="","","@PART["&amp;Table15[[#This Row],[Name]]&amp;"]:FOR[xxxRP0]
{
    %identicalParts = "&amp;Table15[[#This Row],[IDENTICAL]]&amp;"
}")</f>
        <v/>
      </c>
    </row>
    <row r="1839" spans="1:1" x14ac:dyDescent="0.25">
      <c r="A1839" t="str">
        <f>IF(Table15[[#This Row],[IDENTICAL]]="","","@PART["&amp;Table15[[#This Row],[Name]]&amp;"]:FOR[xxxRP0]
{
    %identicalParts = "&amp;Table15[[#This Row],[IDENTICAL]]&amp;"
}")</f>
        <v/>
      </c>
    </row>
    <row r="1840" spans="1:1" x14ac:dyDescent="0.25">
      <c r="A1840" t="str">
        <f>IF(Table15[[#This Row],[IDENTICAL]]="","","@PART["&amp;Table15[[#This Row],[Name]]&amp;"]:FOR[xxxRP0]
{
    %identicalParts = "&amp;Table15[[#This Row],[IDENTICAL]]&amp;"
}")</f>
        <v/>
      </c>
    </row>
    <row r="1841" spans="1:1" x14ac:dyDescent="0.25">
      <c r="A1841" t="str">
        <f>IF(Table15[[#This Row],[IDENTICAL]]="","","@PART["&amp;Table15[[#This Row],[Name]]&amp;"]:FOR[xxxRP0]
{
    %identicalParts = "&amp;Table15[[#This Row],[IDENTICAL]]&amp;"
}")</f>
        <v/>
      </c>
    </row>
    <row r="1842" spans="1:1" x14ac:dyDescent="0.25">
      <c r="A1842" t="str">
        <f>IF(Table15[[#This Row],[IDENTICAL]]="","","@PART["&amp;Table15[[#This Row],[Name]]&amp;"]:FOR[xxxRP0]
{
    %identicalParts = "&amp;Table15[[#This Row],[IDENTICAL]]&amp;"
}")</f>
        <v/>
      </c>
    </row>
    <row r="1843" spans="1:1" x14ac:dyDescent="0.25">
      <c r="A1843" t="str">
        <f>IF(Table15[[#This Row],[IDENTICAL]]="","","@PART["&amp;Table15[[#This Row],[Name]]&amp;"]:FOR[xxxRP0]
{
    %identicalParts = "&amp;Table15[[#This Row],[IDENTICAL]]&amp;"
}")</f>
        <v/>
      </c>
    </row>
    <row r="1844" spans="1:1" x14ac:dyDescent="0.25">
      <c r="A1844" t="str">
        <f>IF(Table15[[#This Row],[IDENTICAL]]="","","@PART["&amp;Table15[[#This Row],[Name]]&amp;"]:FOR[xxxRP0]
{
    %identicalParts = "&amp;Table15[[#This Row],[IDENTICAL]]&amp;"
}")</f>
        <v>@PART[SXTHECSRanger]:FOR[xxxRP0]
{
    %identicalParts = bluedog_rangerCore,SXTHECSRanger
}</v>
      </c>
    </row>
    <row r="1845" spans="1:1" x14ac:dyDescent="0.25">
      <c r="A1845" t="str">
        <f>IF(Table15[[#This Row],[IDENTICAL]]="","","@PART["&amp;Table15[[#This Row],[Name]]&amp;"]:FOR[xxxRP0]
{
    %identicalParts = "&amp;Table15[[#This Row],[IDENTICAL]]&amp;"
}")</f>
        <v/>
      </c>
    </row>
    <row r="1846" spans="1:1" x14ac:dyDescent="0.25">
      <c r="A1846" t="str">
        <f>IF(Table15[[#This Row],[IDENTICAL]]="","","@PART["&amp;Table15[[#This Row],[Name]]&amp;"]:FOR[xxxRP0]
{
    %identicalParts = "&amp;Table15[[#This Row],[IDENTICAL]]&amp;"
}")</f>
        <v/>
      </c>
    </row>
    <row r="1847" spans="1:1" x14ac:dyDescent="0.25">
      <c r="A1847" t="str">
        <f>IF(Table15[[#This Row],[IDENTICAL]]="","","@PART["&amp;Table15[[#This Row],[Name]]&amp;"]:FOR[xxxRP0]
{
    %identicalParts = "&amp;Table15[[#This Row],[IDENTICAL]]&amp;"
}")</f>
        <v/>
      </c>
    </row>
    <row r="1848" spans="1:1" x14ac:dyDescent="0.25">
      <c r="A1848" t="str">
        <f>IF(Table15[[#This Row],[IDENTICAL]]="","","@PART["&amp;Table15[[#This Row],[Name]]&amp;"]:FOR[xxxRP0]
{
    %identicalParts = "&amp;Table15[[#This Row],[IDENTICAL]]&amp;"
}")</f>
        <v/>
      </c>
    </row>
    <row r="1849" spans="1:1" x14ac:dyDescent="0.25">
      <c r="A1849" t="str">
        <f>IF(Table15[[#This Row],[IDENTICAL]]="","","@PART["&amp;Table15[[#This Row],[Name]]&amp;"]:FOR[xxxRP0]
{
    %identicalParts = "&amp;Table15[[#This Row],[IDENTICAL]]&amp;"
}")</f>
        <v/>
      </c>
    </row>
    <row r="1850" spans="1:1" x14ac:dyDescent="0.25">
      <c r="A1850" t="str">
        <f>IF(Table15[[#This Row],[IDENTICAL]]="","","@PART["&amp;Table15[[#This Row],[Name]]&amp;"]:FOR[xxxRP0]
{
    %identicalParts = "&amp;Table15[[#This Row],[IDENTICAL]]&amp;"
}")</f>
        <v/>
      </c>
    </row>
    <row r="1851" spans="1:1" x14ac:dyDescent="0.25">
      <c r="A1851" t="str">
        <f>IF(Table15[[#This Row],[IDENTICAL]]="","","@PART["&amp;Table15[[#This Row],[Name]]&amp;"]:FOR[xxxRP0]
{
    %identicalParts = "&amp;Table15[[#This Row],[IDENTICAL]]&amp;"
}")</f>
        <v/>
      </c>
    </row>
    <row r="1852" spans="1:1" x14ac:dyDescent="0.25">
      <c r="A1852" t="str">
        <f>IF(Table15[[#This Row],[IDENTICAL]]="","","@PART["&amp;Table15[[#This Row],[Name]]&amp;"]:FOR[xxxRP0]
{
    %identicalParts = "&amp;Table15[[#This Row],[IDENTICAL]]&amp;"
}")</f>
        <v/>
      </c>
    </row>
    <row r="1853" spans="1:1" x14ac:dyDescent="0.25">
      <c r="A1853" t="str">
        <f>IF(Table15[[#This Row],[IDENTICAL]]="","","@PART["&amp;Table15[[#This Row],[Name]]&amp;"]:FOR[xxxRP0]
{
    %identicalParts = "&amp;Table15[[#This Row],[IDENTICAL]]&amp;"
}")</f>
        <v/>
      </c>
    </row>
    <row r="1854" spans="1:1" x14ac:dyDescent="0.25">
      <c r="A1854" t="str">
        <f>IF(Table15[[#This Row],[IDENTICAL]]="","","@PART["&amp;Table15[[#This Row],[Name]]&amp;"]:FOR[xxxRP0]
{
    %identicalParts = "&amp;Table15[[#This Row],[IDENTICAL]]&amp;"
}")</f>
        <v/>
      </c>
    </row>
    <row r="1855" spans="1:1" x14ac:dyDescent="0.25">
      <c r="A1855" t="str">
        <f>IF(Table15[[#This Row],[IDENTICAL]]="","","@PART["&amp;Table15[[#This Row],[Name]]&amp;"]:FOR[xxxRP0]
{
    %identicalParts = "&amp;Table15[[#This Row],[IDENTICAL]]&amp;"
}")</f>
        <v/>
      </c>
    </row>
    <row r="1856" spans="1:1" x14ac:dyDescent="0.25">
      <c r="A1856" t="str">
        <f>IF(Table15[[#This Row],[IDENTICAL]]="","","@PART["&amp;Table15[[#This Row],[Name]]&amp;"]:FOR[xxxRP0]
{
    %identicalParts = "&amp;Table15[[#This Row],[IDENTICAL]]&amp;"
}")</f>
        <v/>
      </c>
    </row>
    <row r="1857" spans="1:1" x14ac:dyDescent="0.25">
      <c r="A1857" t="str">
        <f>IF(Table15[[#This Row],[IDENTICAL]]="","","@PART["&amp;Table15[[#This Row],[Name]]&amp;"]:FOR[xxxRP0]
{
    %identicalParts = "&amp;Table15[[#This Row],[IDENTICAL]]&amp;"
}")</f>
        <v/>
      </c>
    </row>
    <row r="1858" spans="1:1" x14ac:dyDescent="0.25">
      <c r="A1858" t="str">
        <f>IF(Table15[[#This Row],[IDENTICAL]]="","","@PART["&amp;Table15[[#This Row],[Name]]&amp;"]:FOR[xxxRP0]
{
    %identicalParts = "&amp;Table15[[#This Row],[IDENTICAL]]&amp;"
}")</f>
        <v/>
      </c>
    </row>
    <row r="1859" spans="1:1" x14ac:dyDescent="0.25">
      <c r="A1859" t="str">
        <f>IF(Table15[[#This Row],[IDENTICAL]]="","","@PART["&amp;Table15[[#This Row],[Name]]&amp;"]:FOR[xxxRP0]
{
    %identicalParts = "&amp;Table15[[#This Row],[IDENTICAL]]&amp;"
}")</f>
        <v/>
      </c>
    </row>
    <row r="1860" spans="1:1" x14ac:dyDescent="0.25">
      <c r="A1860" t="str">
        <f>IF(Table15[[#This Row],[IDENTICAL]]="","","@PART["&amp;Table15[[#This Row],[Name]]&amp;"]:FOR[xxxRP0]
{
    %identicalParts = "&amp;Table15[[#This Row],[IDENTICAL]]&amp;"
}")</f>
        <v/>
      </c>
    </row>
    <row r="1861" spans="1:1" x14ac:dyDescent="0.25">
      <c r="A1861" t="str">
        <f>IF(Table15[[#This Row],[IDENTICAL]]="","","@PART["&amp;Table15[[#This Row],[Name]]&amp;"]:FOR[xxxRP0]
{
    %identicalParts = "&amp;Table15[[#This Row],[IDENTICAL]]&amp;"
}")</f>
        <v/>
      </c>
    </row>
    <row r="1862" spans="1:1" x14ac:dyDescent="0.25">
      <c r="A1862" t="str">
        <f>IF(Table15[[#This Row],[IDENTICAL]]="","","@PART["&amp;Table15[[#This Row],[Name]]&amp;"]:FOR[xxxRP0]
{
    %identicalParts = "&amp;Table15[[#This Row],[IDENTICAL]]&amp;"
}")</f>
        <v/>
      </c>
    </row>
    <row r="1863" spans="1:1" x14ac:dyDescent="0.25">
      <c r="A1863" t="str">
        <f>IF(Table15[[#This Row],[IDENTICAL]]="","","@PART["&amp;Table15[[#This Row],[Name]]&amp;"]:FOR[xxxRP0]
{
    %identicalParts = "&amp;Table15[[#This Row],[IDENTICAL]]&amp;"
}")</f>
        <v/>
      </c>
    </row>
    <row r="1864" spans="1:1" x14ac:dyDescent="0.25">
      <c r="A1864" t="str">
        <f>IF(Table15[[#This Row],[IDENTICAL]]="","","@PART["&amp;Table15[[#This Row],[Name]]&amp;"]:FOR[xxxRP0]
{
    %identicalParts = "&amp;Table15[[#This Row],[IDENTICAL]]&amp;"
}")</f>
        <v/>
      </c>
    </row>
    <row r="1865" spans="1:1" x14ac:dyDescent="0.25">
      <c r="A1865" t="str">
        <f>IF(Table15[[#This Row],[IDENTICAL]]="","","@PART["&amp;Table15[[#This Row],[Name]]&amp;"]:FOR[xxxRP0]
{
    %identicalParts = "&amp;Table15[[#This Row],[IDENTICAL]]&amp;"
}")</f>
        <v/>
      </c>
    </row>
    <row r="1866" spans="1:1" x14ac:dyDescent="0.25">
      <c r="A1866" t="str">
        <f>IF(Table15[[#This Row],[IDENTICAL]]="","","@PART["&amp;Table15[[#This Row],[Name]]&amp;"]:FOR[xxxRP0]
{
    %identicalParts = "&amp;Table15[[#This Row],[IDENTICAL]]&amp;"
}")</f>
        <v/>
      </c>
    </row>
    <row r="1867" spans="1:1" x14ac:dyDescent="0.25">
      <c r="A1867" t="str">
        <f>IF(Table15[[#This Row],[IDENTICAL]]="","","@PART["&amp;Table15[[#This Row],[Name]]&amp;"]:FOR[xxxRP0]
{
    %identicalParts = "&amp;Table15[[#This Row],[IDENTICAL]]&amp;"
}")</f>
        <v/>
      </c>
    </row>
    <row r="1868" spans="1:1" x14ac:dyDescent="0.25">
      <c r="A1868" t="str">
        <f>IF(Table15[[#This Row],[IDENTICAL]]="","","@PART["&amp;Table15[[#This Row],[Name]]&amp;"]:FOR[xxxRP0]
{
    %identicalParts = "&amp;Table15[[#This Row],[IDENTICAL]]&amp;"
}")</f>
        <v/>
      </c>
    </row>
    <row r="1869" spans="1:1" x14ac:dyDescent="0.25">
      <c r="A1869" t="str">
        <f>IF(Table15[[#This Row],[IDENTICAL]]="","","@PART["&amp;Table15[[#This Row],[Name]]&amp;"]:FOR[xxxRP0]
{
    %identicalParts = "&amp;Table15[[#This Row],[IDENTICAL]]&amp;"
}")</f>
        <v/>
      </c>
    </row>
    <row r="1870" spans="1:1" x14ac:dyDescent="0.25">
      <c r="A1870" t="str">
        <f>IF(Table15[[#This Row],[IDENTICAL]]="","","@PART["&amp;Table15[[#This Row],[Name]]&amp;"]:FOR[xxxRP0]
{
    %identicalParts = "&amp;Table15[[#This Row],[IDENTICAL]]&amp;"
}")</f>
        <v/>
      </c>
    </row>
    <row r="1871" spans="1:1" x14ac:dyDescent="0.25">
      <c r="A1871" t="str">
        <f>IF(Table15[[#This Row],[IDENTICAL]]="","","@PART["&amp;Table15[[#This Row],[Name]]&amp;"]:FOR[xxxRP0]
{
    %identicalParts = "&amp;Table15[[#This Row],[IDENTICAL]]&amp;"
}")</f>
        <v/>
      </c>
    </row>
    <row r="1872" spans="1:1" x14ac:dyDescent="0.25">
      <c r="A1872" t="str">
        <f>IF(Table15[[#This Row],[IDENTICAL]]="","","@PART["&amp;Table15[[#This Row],[Name]]&amp;"]:FOR[xxxRP0]
{
    %identicalParts = "&amp;Table15[[#This Row],[IDENTICAL]]&amp;"
}")</f>
        <v/>
      </c>
    </row>
    <row r="1873" spans="1:1" x14ac:dyDescent="0.25">
      <c r="A1873" t="str">
        <f>IF(Table15[[#This Row],[IDENTICAL]]="","","@PART["&amp;Table15[[#This Row],[Name]]&amp;"]:FOR[xxxRP0]
{
    %identicalParts = "&amp;Table15[[#This Row],[IDENTICAL]]&amp;"
}")</f>
        <v/>
      </c>
    </row>
    <row r="1874" spans="1:1" x14ac:dyDescent="0.25">
      <c r="A1874" t="str">
        <f>IF(Table15[[#This Row],[IDENTICAL]]="","","@PART["&amp;Table15[[#This Row],[Name]]&amp;"]:FOR[xxxRP0]
{
    %identicalParts = "&amp;Table15[[#This Row],[IDENTICAL]]&amp;"
}")</f>
        <v>@PART[FASA_Mercury_LES]:FOR[xxxRP0]
{
    %identicalParts = RO_mk1_LES,FASA_Mercury_LES
}</v>
      </c>
    </row>
    <row r="1875" spans="1:1" x14ac:dyDescent="0.25">
      <c r="A1875" t="str">
        <f>IF(Table15[[#This Row],[IDENTICAL]]="","","@PART["&amp;Table15[[#This Row],[Name]]&amp;"]:FOR[xxxRP0]
{
    %identicalParts = "&amp;Table15[[#This Row],[IDENTICAL]]&amp;"
}")</f>
        <v>@PART[RO_mk1_LES]:FOR[xxxRP0]
{
    %identicalParts = RO_mk1_LES,FASA_Mercury_LES
}</v>
      </c>
    </row>
    <row r="1876" spans="1:1" x14ac:dyDescent="0.25">
      <c r="A1876" t="str">
        <f>IF(Table15[[#This Row],[IDENTICAL]]="","","@PART["&amp;Table15[[#This Row],[Name]]&amp;"]:FOR[xxxRP0]
{
    %identicalParts = "&amp;Table15[[#This Row],[IDENTICAL]]&amp;"
}")</f>
        <v/>
      </c>
    </row>
    <row r="1877" spans="1:1" x14ac:dyDescent="0.25">
      <c r="A1877" t="str">
        <f>IF(Table15[[#This Row],[IDENTICAL]]="","","@PART["&amp;Table15[[#This Row],[Name]]&amp;"]:FOR[xxxRP0]
{
    %identicalParts = "&amp;Table15[[#This Row],[IDENTICAL]]&amp;"
}")</f>
        <v/>
      </c>
    </row>
    <row r="1878" spans="1:1" x14ac:dyDescent="0.25">
      <c r="A1878" t="str">
        <f>IF(Table15[[#This Row],[IDENTICAL]]="","","@PART["&amp;Table15[[#This Row],[Name]]&amp;"]:FOR[xxxRP0]
{
    %identicalParts = "&amp;Table15[[#This Row],[IDENTICAL]]&amp;"
}")</f>
        <v/>
      </c>
    </row>
    <row r="1879" spans="1:1" x14ac:dyDescent="0.25">
      <c r="A1879" t="str">
        <f>IF(Table15[[#This Row],[IDENTICAL]]="","","@PART["&amp;Table15[[#This Row],[Name]]&amp;"]:FOR[xxxRP0]
{
    %identicalParts = "&amp;Table15[[#This Row],[IDENTICAL]]&amp;"
}")</f>
        <v/>
      </c>
    </row>
    <row r="1880" spans="1:1" x14ac:dyDescent="0.25">
      <c r="A1880" t="str">
        <f>IF(Table15[[#This Row],[IDENTICAL]]="","","@PART["&amp;Table15[[#This Row],[Name]]&amp;"]:FOR[xxxRP0]
{
    %identicalParts = "&amp;Table15[[#This Row],[IDENTICAL]]&amp;"
}")</f>
        <v/>
      </c>
    </row>
    <row r="1881" spans="1:1" x14ac:dyDescent="0.25">
      <c r="A1881" t="str">
        <f>IF(Table15[[#This Row],[IDENTICAL]]="","","@PART["&amp;Table15[[#This Row],[Name]]&amp;"]:FOR[xxxRP0]
{
    %identicalParts = "&amp;Table15[[#This Row],[IDENTICAL]]&amp;"
}")</f>
        <v/>
      </c>
    </row>
    <row r="1882" spans="1:1" x14ac:dyDescent="0.25">
      <c r="A1882" t="str">
        <f>IF(Table15[[#This Row],[IDENTICAL]]="","","@PART["&amp;Table15[[#This Row],[Name]]&amp;"]:FOR[xxxRP0]
{
    %identicalParts = "&amp;Table15[[#This Row],[IDENTICAL]]&amp;"
}")</f>
        <v/>
      </c>
    </row>
    <row r="1883" spans="1:1" x14ac:dyDescent="0.25">
      <c r="A1883" t="str">
        <f>IF(Table15[[#This Row],[IDENTICAL]]="","","@PART["&amp;Table15[[#This Row],[Name]]&amp;"]:FOR[xxxRP0]
{
    %identicalParts = "&amp;Table15[[#This Row],[IDENTICAL]]&amp;"
}")</f>
        <v/>
      </c>
    </row>
    <row r="1884" spans="1:1" x14ac:dyDescent="0.25">
      <c r="A1884" t="str">
        <f>IF(Table15[[#This Row],[IDENTICAL]]="","","@PART["&amp;Table15[[#This Row],[Name]]&amp;"]:FOR[xxxRP0]
{
    %identicalParts = "&amp;Table15[[#This Row],[IDENTICAL]]&amp;"
}")</f>
        <v>@PART[SSTU-SC-C-CM]:FOR[xxxRP0]
{
    %identicalParts = SSTU-SC-C-CM,XOrionPodXbb31,XOrionPodX
}</v>
      </c>
    </row>
    <row r="1885" spans="1:1" x14ac:dyDescent="0.25">
      <c r="A1885" t="str">
        <f>IF(Table15[[#This Row],[IDENTICAL]]="","","@PART["&amp;Table15[[#This Row],[Name]]&amp;"]:FOR[xxxRP0]
{
    %identicalParts = "&amp;Table15[[#This Row],[IDENTICAL]]&amp;"
}")</f>
        <v>@PART[KK_SPX_Merlin1Ci]:FOR[xxxRP0]
{
    %identicalParts = SSTU-SC-ENG-Merlin-1A,KK_SPX_Merlin1Ci,engineLargeSkipper_125m,xmonkeyreptarx
}</v>
      </c>
    </row>
    <row r="1886" spans="1:1" x14ac:dyDescent="0.25">
      <c r="A1886" t="str">
        <f>IF(Table15[[#This Row],[IDENTICAL]]="","","@PART["&amp;Table15[[#This Row],[Name]]&amp;"]:FOR[xxxRP0]
{
    %identicalParts = "&amp;Table15[[#This Row],[IDENTICAL]]&amp;"
}")</f>
        <v/>
      </c>
    </row>
    <row r="1887" spans="1:1" x14ac:dyDescent="0.25">
      <c r="A1887" t="str">
        <f>IF(Table15[[#This Row],[IDENTICAL]]="","","@PART["&amp;Table15[[#This Row],[Name]]&amp;"]:FOR[xxxRP0]
{
    %identicalParts = "&amp;Table15[[#This Row],[IDENTICAL]]&amp;"
}")</f>
        <v/>
      </c>
    </row>
    <row r="1888" spans="1:1" x14ac:dyDescent="0.25">
      <c r="A1888" t="str">
        <f>IF(Table15[[#This Row],[IDENTICAL]]="","","@PART["&amp;Table15[[#This Row],[Name]]&amp;"]:FOR[xxxRP0]
{
    %identicalParts = "&amp;Table15[[#This Row],[IDENTICAL]]&amp;"
}")</f>
        <v/>
      </c>
    </row>
    <row r="1889" spans="1:1" x14ac:dyDescent="0.25">
      <c r="A1889" t="str">
        <f>IF(Table15[[#This Row],[IDENTICAL]]="","","@PART["&amp;Table15[[#This Row],[Name]]&amp;"]:FOR[xxxRP0]
{
    %identicalParts = "&amp;Table15[[#This Row],[IDENTICAL]]&amp;"
}")</f>
        <v>@PART[SSTU-SC-C-SM]:FOR[xxxRP0]
{
    %identicalParts = SSTU-SC-C-SM,XLFTORIONLARGE
}</v>
      </c>
    </row>
    <row r="1890" spans="1:1" x14ac:dyDescent="0.25">
      <c r="A1890" t="str">
        <f>IF(Table15[[#This Row],[IDENTICAL]]="","","@PART["&amp;Table15[[#This Row],[Name]]&amp;"]:FOR[xxxRP0]
{
    %identicalParts = "&amp;Table15[[#This Row],[IDENTICAL]]&amp;"
}")</f>
        <v/>
      </c>
    </row>
    <row r="1891" spans="1:1" x14ac:dyDescent="0.25">
      <c r="A1891" t="str">
        <f>IF(Table15[[#This Row],[IDENTICAL]]="","","@PART["&amp;Table15[[#This Row],[Name]]&amp;"]:FOR[xxxRP0]
{
    %identicalParts = "&amp;Table15[[#This Row],[IDENTICAL]]&amp;"
}")</f>
        <v/>
      </c>
    </row>
    <row r="1892" spans="1:1" x14ac:dyDescent="0.25">
      <c r="A1892" t="str">
        <f>IF(Table15[[#This Row],[IDENTICAL]]="","","@PART["&amp;Table15[[#This Row],[Name]]&amp;"]:FOR[xxxRP0]
{
    %identicalParts = "&amp;Table15[[#This Row],[IDENTICAL]]&amp;"
}")</f>
        <v>@PART[engineLargeSkipper_125m]:FOR[xxxRP0]
{
    %identicalParts = SSTU-SC-ENG-Merlin-1A,KK_SPX_Merlin1Ci,engineLargeSkipper_125m,xmonkeyreptarx
}</v>
      </c>
    </row>
    <row r="1893" spans="1:1" x14ac:dyDescent="0.25">
      <c r="A1893" t="str">
        <f>IF(Table15[[#This Row],[IDENTICAL]]="","","@PART["&amp;Table15[[#This Row],[Name]]&amp;"]:FOR[xxxRP0]
{
    %identicalParts = "&amp;Table15[[#This Row],[IDENTICAL]]&amp;"
}")</f>
        <v>@PART[xmonkeyreptarx]:FOR[xxxRP0]
{
    %identicalParts = SSTU-SC-ENG-Merlin-1A,KK_SPX_Merlin1Ci,engineLargeSkipper_125m,xmonkeyreptarx
}</v>
      </c>
    </row>
    <row r="1894" spans="1:1" x14ac:dyDescent="0.25">
      <c r="A1894" t="str">
        <f>IF(Table15[[#This Row],[IDENTICAL]]="","","@PART["&amp;Table15[[#This Row],[Name]]&amp;"]:FOR[xxxRP0]
{
    %identicalParts = "&amp;Table15[[#This Row],[IDENTICAL]]&amp;"
}")</f>
        <v>@PART[xmonkeyreptarvacx]:FOR[xxxRP0]
{
    %identicalParts = SSTU-SC-ENG-Merlin-1BV,xmonkeyreptarvacx
}</v>
      </c>
    </row>
    <row r="1895" spans="1:1" x14ac:dyDescent="0.25">
      <c r="A1895" t="str">
        <f>IF(Table15[[#This Row],[IDENTICAL]]="","","@PART["&amp;Table15[[#This Row],[Name]]&amp;"]:FOR[xxxRP0]
{
    %identicalParts = "&amp;Table15[[#This Row],[IDENTICAL]]&amp;"
}")</f>
        <v/>
      </c>
    </row>
    <row r="1896" spans="1:1" x14ac:dyDescent="0.25">
      <c r="A1896" t="str">
        <f>IF(Table15[[#This Row],[IDENTICAL]]="","","@PART["&amp;Table15[[#This Row],[Name]]&amp;"]:FOR[xxxRP0]
{
    %identicalParts = "&amp;Table15[[#This Row],[IDENTICAL]]&amp;"
}")</f>
        <v/>
      </c>
    </row>
    <row r="1897" spans="1:1" x14ac:dyDescent="0.25">
      <c r="A1897" t="str">
        <f>IF(Table15[[#This Row],[IDENTICAL]]="","","@PART["&amp;Table15[[#This Row],[Name]]&amp;"]:FOR[xxxRP0]
{
    %identicalParts = "&amp;Table15[[#This Row],[IDENTICAL]]&amp;"
}")</f>
        <v/>
      </c>
    </row>
    <row r="1898" spans="1:1" x14ac:dyDescent="0.25">
      <c r="A1898" t="str">
        <f>IF(Table15[[#This Row],[IDENTICAL]]="","","@PART["&amp;Table15[[#This Row],[Name]]&amp;"]:FOR[xxxRP0]
{
    %identicalParts = "&amp;Table15[[#This Row],[IDENTICAL]]&amp;"
}")</f>
        <v/>
      </c>
    </row>
    <row r="1899" spans="1:1" x14ac:dyDescent="0.25">
      <c r="A1899" t="str">
        <f>IF(Table15[[#This Row],[IDENTICAL]]="","","@PART["&amp;Table15[[#This Row],[Name]]&amp;"]:FOR[xxxRP0]
{
    %identicalParts = "&amp;Table15[[#This Row],[IDENTICAL]]&amp;"
}")</f>
        <v/>
      </c>
    </row>
    <row r="1900" spans="1:1" x14ac:dyDescent="0.25">
      <c r="A1900" t="str">
        <f>IF(Table15[[#This Row],[IDENTICAL]]="","","@PART["&amp;Table15[[#This Row],[Name]]&amp;"]:FOR[xxxRP0]
{
    %identicalParts = "&amp;Table15[[#This Row],[IDENTICAL]]&amp;"
}")</f>
        <v/>
      </c>
    </row>
    <row r="1901" spans="1:1" x14ac:dyDescent="0.25">
      <c r="A1901" t="str">
        <f>IF(Table15[[#This Row],[IDENTICAL]]="","","@PART["&amp;Table15[[#This Row],[Name]]&amp;"]:FOR[xxxRP0]
{
    %identicalParts = "&amp;Table15[[#This Row],[IDENTICAL]]&amp;"
}")</f>
        <v/>
      </c>
    </row>
    <row r="1902" spans="1:1" x14ac:dyDescent="0.25">
      <c r="A1902" t="str">
        <f>IF(Table15[[#This Row],[IDENTICAL]]="","","@PART["&amp;Table15[[#This Row],[Name]]&amp;"]:FOR[xxxRP0]
{
    %identicalParts = "&amp;Table15[[#This Row],[IDENTICAL]]&amp;"
}")</f>
        <v/>
      </c>
    </row>
    <row r="1903" spans="1:1" x14ac:dyDescent="0.25">
      <c r="A1903" t="str">
        <f>IF(Table15[[#This Row],[IDENTICAL]]="","","@PART["&amp;Table15[[#This Row],[Name]]&amp;"]:FOR[xxxRP0]
{
    %identicalParts = "&amp;Table15[[#This Row],[IDENTICAL]]&amp;"
}")</f>
        <v/>
      </c>
    </row>
    <row r="1904" spans="1:1" x14ac:dyDescent="0.25">
      <c r="A1904" t="str">
        <f>IF(Table15[[#This Row],[IDENTICAL]]="","","@PART["&amp;Table15[[#This Row],[Name]]&amp;"]:FOR[xxxRP0]
{
    %identicalParts = "&amp;Table15[[#This Row],[IDENTICAL]]&amp;"
}")</f>
        <v/>
      </c>
    </row>
    <row r="1905" spans="1:1" x14ac:dyDescent="0.25">
      <c r="A1905" t="str">
        <f>IF(Table15[[#This Row],[IDENTICAL]]="","","@PART["&amp;Table15[[#This Row],[Name]]&amp;"]:FOR[xxxRP0]
{
    %identicalParts = "&amp;Table15[[#This Row],[IDENTICAL]]&amp;"
}")</f>
        <v/>
      </c>
    </row>
    <row r="1906" spans="1:1" x14ac:dyDescent="0.25">
      <c r="A1906" t="str">
        <f>IF(Table15[[#This Row],[IDENTICAL]]="","","@PART["&amp;Table15[[#This Row],[Name]]&amp;"]:FOR[xxxRP0]
{
    %identicalParts = "&amp;Table15[[#This Row],[IDENTICAL]]&amp;"
}")</f>
        <v/>
      </c>
    </row>
    <row r="1907" spans="1:1" x14ac:dyDescent="0.25">
      <c r="A1907" t="str">
        <f>IF(Table15[[#This Row],[IDENTICAL]]="","","@PART["&amp;Table15[[#This Row],[Name]]&amp;"]:FOR[xxxRP0]
{
    %identicalParts = "&amp;Table15[[#This Row],[IDENTICAL]]&amp;"
}")</f>
        <v/>
      </c>
    </row>
    <row r="1908" spans="1:1" x14ac:dyDescent="0.25">
      <c r="A1908" t="str">
        <f>IF(Table15[[#This Row],[IDENTICAL]]="","","@PART["&amp;Table15[[#This Row],[Name]]&amp;"]:FOR[xxxRP0]
{
    %identicalParts = "&amp;Table15[[#This Row],[IDENTICAL]]&amp;"
}")</f>
        <v/>
      </c>
    </row>
    <row r="1909" spans="1:1" x14ac:dyDescent="0.25">
      <c r="A1909" t="str">
        <f>IF(Table15[[#This Row],[IDENTICAL]]="","","@PART["&amp;Table15[[#This Row],[Name]]&amp;"]:FOR[xxxRP0]
{
    %identicalParts = "&amp;Table15[[#This Row],[IDENTICAL]]&amp;"
}")</f>
        <v/>
      </c>
    </row>
    <row r="1910" spans="1:1" x14ac:dyDescent="0.25">
      <c r="A1910" t="str">
        <f>IF(Table15[[#This Row],[IDENTICAL]]="","","@PART["&amp;Table15[[#This Row],[Name]]&amp;"]:FOR[xxxRP0]
{
    %identicalParts = "&amp;Table15[[#This Row],[IDENTICAL]]&amp;"
}")</f>
        <v/>
      </c>
    </row>
    <row r="1911" spans="1:1" x14ac:dyDescent="0.25">
      <c r="A1911" t="str">
        <f>IF(Table15[[#This Row],[IDENTICAL]]="","","@PART["&amp;Table15[[#This Row],[Name]]&amp;"]:FOR[xxxRP0]
{
    %identicalParts = "&amp;Table15[[#This Row],[IDENTICAL]]&amp;"
}")</f>
        <v/>
      </c>
    </row>
    <row r="1912" spans="1:1" x14ac:dyDescent="0.25">
      <c r="A1912" t="str">
        <f>IF(Table15[[#This Row],[IDENTICAL]]="","","@PART["&amp;Table15[[#This Row],[Name]]&amp;"]:FOR[xxxRP0]
{
    %identicalParts = "&amp;Table15[[#This Row],[IDENTICAL]]&amp;"
}")</f>
        <v/>
      </c>
    </row>
    <row r="1913" spans="1:1" x14ac:dyDescent="0.25">
      <c r="A1913" t="str">
        <f>IF(Table15[[#This Row],[IDENTICAL]]="","","@PART["&amp;Table15[[#This Row],[Name]]&amp;"]:FOR[xxxRP0]
{
    %identicalParts = "&amp;Table15[[#This Row],[IDENTICAL]]&amp;"
}")</f>
        <v/>
      </c>
    </row>
    <row r="1914" spans="1:1" x14ac:dyDescent="0.25">
      <c r="A1914" t="str">
        <f>IF(Table15[[#This Row],[IDENTICAL]]="","","@PART["&amp;Table15[[#This Row],[Name]]&amp;"]:FOR[xxxRP0]
{
    %identicalParts = "&amp;Table15[[#This Row],[IDENTICAL]]&amp;"
}")</f>
        <v/>
      </c>
    </row>
    <row r="1915" spans="1:1" x14ac:dyDescent="0.25">
      <c r="A1915" t="str">
        <f>IF(Table15[[#This Row],[IDENTICAL]]="","","@PART["&amp;Table15[[#This Row],[Name]]&amp;"]:FOR[xxxRP0]
{
    %identicalParts = "&amp;Table15[[#This Row],[IDENTICAL]]&amp;"
}")</f>
        <v/>
      </c>
    </row>
    <row r="1916" spans="1:1" x14ac:dyDescent="0.25">
      <c r="A1916" t="str">
        <f>IF(Table15[[#This Row],[IDENTICAL]]="","","@PART["&amp;Table15[[#This Row],[Name]]&amp;"]:FOR[xxxRP0]
{
    %identicalParts = "&amp;Table15[[#This Row],[IDENTICAL]]&amp;"
}")</f>
        <v/>
      </c>
    </row>
    <row r="1917" spans="1:1" x14ac:dyDescent="0.25">
      <c r="A1917" t="str">
        <f>IF(Table15[[#This Row],[IDENTICAL]]="","","@PART["&amp;Table15[[#This Row],[Name]]&amp;"]:FOR[xxxRP0]
{
    %identicalParts = "&amp;Table15[[#This Row],[IDENTICAL]]&amp;"
}")</f>
        <v/>
      </c>
    </row>
    <row r="1918" spans="1:1" x14ac:dyDescent="0.25">
      <c r="A1918" t="str">
        <f>IF(Table15[[#This Row],[IDENTICAL]]="","","@PART["&amp;Table15[[#This Row],[Name]]&amp;"]:FOR[xxxRP0]
{
    %identicalParts = "&amp;Table15[[#This Row],[IDENTICAL]]&amp;"
}")</f>
        <v/>
      </c>
    </row>
    <row r="1919" spans="1:1" x14ac:dyDescent="0.25">
      <c r="A1919" t="str">
        <f>IF(Table15[[#This Row],[IDENTICAL]]="","","@PART["&amp;Table15[[#This Row],[Name]]&amp;"]:FOR[xxxRP0]
{
    %identicalParts = "&amp;Table15[[#This Row],[IDENTICAL]]&amp;"
}")</f>
        <v/>
      </c>
    </row>
    <row r="1920" spans="1:1" x14ac:dyDescent="0.25">
      <c r="A1920" t="str">
        <f>IF(Table15[[#This Row],[IDENTICAL]]="","","@PART["&amp;Table15[[#This Row],[Name]]&amp;"]:FOR[xxxRP0]
{
    %identicalParts = "&amp;Table15[[#This Row],[IDENTICAL]]&amp;"
}")</f>
        <v/>
      </c>
    </row>
    <row r="1921" spans="1:1" x14ac:dyDescent="0.25">
      <c r="A1921" t="str">
        <f>IF(Table15[[#This Row],[IDENTICAL]]="","","@PART["&amp;Table15[[#This Row],[Name]]&amp;"]:FOR[xxxRP0]
{
    %identicalParts = "&amp;Table15[[#This Row],[IDENTICAL]]&amp;"
}")</f>
        <v/>
      </c>
    </row>
    <row r="1922" spans="1:1" x14ac:dyDescent="0.25">
      <c r="A1922" t="str">
        <f>IF(Table15[[#This Row],[IDENTICAL]]="","","@PART["&amp;Table15[[#This Row],[Name]]&amp;"]:FOR[xxxRP0]
{
    %identicalParts = "&amp;Table15[[#This Row],[IDENTICAL]]&amp;"
}")</f>
        <v/>
      </c>
    </row>
    <row r="1923" spans="1:1" x14ac:dyDescent="0.25">
      <c r="A1923" t="str">
        <f>IF(Table15[[#This Row],[IDENTICAL]]="","","@PART["&amp;Table15[[#This Row],[Name]]&amp;"]:FOR[xxxRP0]
{
    %identicalParts = "&amp;Table15[[#This Row],[IDENTICAL]]&amp;"
}")</f>
        <v/>
      </c>
    </row>
    <row r="1924" spans="1:1" x14ac:dyDescent="0.25">
      <c r="A1924" t="str">
        <f>IF(Table15[[#This Row],[IDENTICAL]]="","","@PART["&amp;Table15[[#This Row],[Name]]&amp;"]:FOR[xxxRP0]
{
    %identicalParts = "&amp;Table15[[#This Row],[IDENTICAL]]&amp;"
}")</f>
        <v/>
      </c>
    </row>
    <row r="1925" spans="1:1" x14ac:dyDescent="0.25">
      <c r="A1925" t="str">
        <f>IF(Table15[[#This Row],[IDENTICAL]]="","","@PART["&amp;Table15[[#This Row],[Name]]&amp;"]:FOR[xxxRP0]
{
    %identicalParts = "&amp;Table15[[#This Row],[IDENTICAL]]&amp;"
}")</f>
        <v/>
      </c>
    </row>
    <row r="1926" spans="1:1" x14ac:dyDescent="0.25">
      <c r="A1926" t="str">
        <f>IF(Table15[[#This Row],[IDENTICAL]]="","","@PART["&amp;Table15[[#This Row],[Name]]&amp;"]:FOR[xxxRP0]
{
    %identicalParts = "&amp;Table15[[#This Row],[IDENTICAL]]&amp;"
}")</f>
        <v/>
      </c>
    </row>
    <row r="1927" spans="1:1" x14ac:dyDescent="0.25">
      <c r="A1927" t="str">
        <f>IF(Table15[[#This Row],[IDENTICAL]]="","","@PART["&amp;Table15[[#This Row],[Name]]&amp;"]:FOR[xxxRP0]
{
    %identicalParts = "&amp;Table15[[#This Row],[IDENTICAL]]&amp;"
}")</f>
        <v/>
      </c>
    </row>
    <row r="1928" spans="1:1" x14ac:dyDescent="0.25">
      <c r="A1928" t="str">
        <f>IF(Table15[[#This Row],[IDENTICAL]]="","","@PART["&amp;Table15[[#This Row],[Name]]&amp;"]:FOR[xxxRP0]
{
    %identicalParts = "&amp;Table15[[#This Row],[IDENTICAL]]&amp;"
}")</f>
        <v/>
      </c>
    </row>
    <row r="1929" spans="1:1" x14ac:dyDescent="0.25">
      <c r="A1929" t="str">
        <f>IF(Table15[[#This Row],[IDENTICAL]]="","","@PART["&amp;Table15[[#This Row],[Name]]&amp;"]:FOR[xxxRP0]
{
    %identicalParts = "&amp;Table15[[#This Row],[IDENTICAL]]&amp;"
}")</f>
        <v/>
      </c>
    </row>
    <row r="1930" spans="1:1" x14ac:dyDescent="0.25">
      <c r="A1930" t="str">
        <f>IF(Table15[[#This Row],[IDENTICAL]]="","","@PART["&amp;Table15[[#This Row],[Name]]&amp;"]:FOR[xxxRP0]
{
    %identicalParts = "&amp;Table15[[#This Row],[IDENTICAL]]&amp;"
}")</f>
        <v/>
      </c>
    </row>
    <row r="1931" spans="1:1" x14ac:dyDescent="0.25">
      <c r="A1931" t="str">
        <f>IF(Table15[[#This Row],[IDENTICAL]]="","","@PART["&amp;Table15[[#This Row],[Name]]&amp;"]:FOR[xxxRP0]
{
    %identicalParts = "&amp;Table15[[#This Row],[IDENTICAL]]&amp;"
}")</f>
        <v/>
      </c>
    </row>
    <row r="1932" spans="1:1" x14ac:dyDescent="0.25">
      <c r="A1932" t="str">
        <f>IF(Table15[[#This Row],[IDENTICAL]]="","","@PART["&amp;Table15[[#This Row],[Name]]&amp;"]:FOR[xxxRP0]
{
    %identicalParts = "&amp;Table15[[#This Row],[IDENTICAL]]&amp;"
}")</f>
        <v/>
      </c>
    </row>
    <row r="1933" spans="1:1" x14ac:dyDescent="0.25">
      <c r="A1933" t="str">
        <f>IF(Table15[[#This Row],[IDENTICAL]]="","","@PART["&amp;Table15[[#This Row],[Name]]&amp;"]:FOR[xxxRP0]
{
    %identicalParts = "&amp;Table15[[#This Row],[IDENTICAL]]&amp;"
}")</f>
        <v/>
      </c>
    </row>
    <row r="1934" spans="1:1" x14ac:dyDescent="0.25">
      <c r="A1934" t="str">
        <f>IF(Table15[[#This Row],[IDENTICAL]]="","","@PART["&amp;Table15[[#This Row],[Name]]&amp;"]:FOR[xxxRP0]
{
    %identicalParts = "&amp;Table15[[#This Row],[IDENTICAL]]&amp;"
}")</f>
        <v/>
      </c>
    </row>
    <row r="1935" spans="1:1" x14ac:dyDescent="0.25">
      <c r="A1935" t="str">
        <f>IF(Table15[[#This Row],[IDENTICAL]]="","","@PART["&amp;Table15[[#This Row],[Name]]&amp;"]:FOR[xxxRP0]
{
    %identicalParts = "&amp;Table15[[#This Row],[IDENTICAL]]&amp;"
}")</f>
        <v/>
      </c>
    </row>
    <row r="1936" spans="1:1" x14ac:dyDescent="0.25">
      <c r="A1936" t="str">
        <f>IF(Table15[[#This Row],[IDENTICAL]]="","","@PART["&amp;Table15[[#This Row],[Name]]&amp;"]:FOR[xxxRP0]
{
    %identicalParts = "&amp;Table15[[#This Row],[IDENTICAL]]&amp;"
}")</f>
        <v/>
      </c>
    </row>
    <row r="1937" spans="1:1" x14ac:dyDescent="0.25">
      <c r="A1937" t="str">
        <f>IF(Table15[[#This Row],[IDENTICAL]]="","","@PART["&amp;Table15[[#This Row],[Name]]&amp;"]:FOR[xxxRP0]
{
    %identicalParts = "&amp;Table15[[#This Row],[IDENTICAL]]&amp;"
}")</f>
        <v/>
      </c>
    </row>
    <row r="1938" spans="1:1" x14ac:dyDescent="0.25">
      <c r="A1938" t="str">
        <f>IF(Table15[[#This Row],[IDENTICAL]]="","","@PART["&amp;Table15[[#This Row],[Name]]&amp;"]:FOR[xxxRP0]
{
    %identicalParts = "&amp;Table15[[#This Row],[IDENTICAL]]&amp;"
}")</f>
        <v/>
      </c>
    </row>
    <row r="1939" spans="1:1" x14ac:dyDescent="0.25">
      <c r="A1939" t="str">
        <f>IF(Table15[[#This Row],[IDENTICAL]]="","","@PART["&amp;Table15[[#This Row],[Name]]&amp;"]:FOR[xxxRP0]
{
    %identicalParts = "&amp;Table15[[#This Row],[IDENTICAL]]&amp;"
}")</f>
        <v/>
      </c>
    </row>
    <row r="1940" spans="1:1" x14ac:dyDescent="0.25">
      <c r="A1940" t="str">
        <f>IF(Table15[[#This Row],[IDENTICAL]]="","","@PART["&amp;Table15[[#This Row],[Name]]&amp;"]:FOR[xxxRP0]
{
    %identicalParts = "&amp;Table15[[#This Row],[IDENTICAL]]&amp;"
}")</f>
        <v/>
      </c>
    </row>
    <row r="1941" spans="1:1" x14ac:dyDescent="0.25">
      <c r="A1941" t="str">
        <f>IF(Table15[[#This Row],[IDENTICAL]]="","","@PART["&amp;Table15[[#This Row],[Name]]&amp;"]:FOR[xxxRP0]
{
    %identicalParts = "&amp;Table15[[#This Row],[IDENTICAL]]&amp;"
}")</f>
        <v/>
      </c>
    </row>
    <row r="1942" spans="1:1" x14ac:dyDescent="0.25">
      <c r="A1942" t="str">
        <f>IF(Table15[[#This Row],[IDENTICAL]]="","","@PART["&amp;Table15[[#This Row],[Name]]&amp;"]:FOR[xxxRP0]
{
    %identicalParts = "&amp;Table15[[#This Row],[IDENTICAL]]&amp;"
}")</f>
        <v/>
      </c>
    </row>
    <row r="1943" spans="1:1" x14ac:dyDescent="0.25">
      <c r="A1943" t="str">
        <f>IF(Table15[[#This Row],[IDENTICAL]]="","","@PART["&amp;Table15[[#This Row],[Name]]&amp;"]:FOR[xxxRP0]
{
    %identicalParts = "&amp;Table15[[#This Row],[IDENTICAL]]&amp;"
}")</f>
        <v/>
      </c>
    </row>
    <row r="1944" spans="1:1" x14ac:dyDescent="0.25">
      <c r="A1944" t="str">
        <f>IF(Table15[[#This Row],[IDENTICAL]]="","","@PART["&amp;Table15[[#This Row],[Name]]&amp;"]:FOR[xxxRP0]
{
    %identicalParts = "&amp;Table15[[#This Row],[IDENTICAL]]&amp;"
}")</f>
        <v/>
      </c>
    </row>
    <row r="1945" spans="1:1" x14ac:dyDescent="0.25">
      <c r="A1945" t="str">
        <f>IF(Table15[[#This Row],[IDENTICAL]]="","","@PART["&amp;Table15[[#This Row],[Name]]&amp;"]:FOR[xxxRP0]
{
    %identicalParts = "&amp;Table15[[#This Row],[IDENTICAL]]&amp;"
}")</f>
        <v/>
      </c>
    </row>
    <row r="1946" spans="1:1" x14ac:dyDescent="0.25">
      <c r="A1946" t="str">
        <f>IF(Table15[[#This Row],[IDENTICAL]]="","","@PART["&amp;Table15[[#This Row],[Name]]&amp;"]:FOR[xxxRP0]
{
    %identicalParts = "&amp;Table15[[#This Row],[IDENTICAL]]&amp;"
}")</f>
        <v/>
      </c>
    </row>
    <row r="1947" spans="1:1" x14ac:dyDescent="0.25">
      <c r="A1947" t="str">
        <f>IF(Table15[[#This Row],[IDENTICAL]]="","","@PART["&amp;Table15[[#This Row],[Name]]&amp;"]:FOR[xxxRP0]
{
    %identicalParts = "&amp;Table15[[#This Row],[IDENTICAL]]&amp;"
}")</f>
        <v/>
      </c>
    </row>
    <row r="1948" spans="1:1" x14ac:dyDescent="0.25">
      <c r="A1948" t="str">
        <f>IF(Table15[[#This Row],[IDENTICAL]]="","","@PART["&amp;Table15[[#This Row],[Name]]&amp;"]:FOR[xxxRP0]
{
    %identicalParts = "&amp;Table15[[#This Row],[IDENTICAL]]&amp;"
}")</f>
        <v/>
      </c>
    </row>
    <row r="1949" spans="1:1" x14ac:dyDescent="0.25">
      <c r="A1949" t="str">
        <f>IF(Table15[[#This Row],[IDENTICAL]]="","","@PART["&amp;Table15[[#This Row],[Name]]&amp;"]:FOR[xxxRP0]
{
    %identicalParts = "&amp;Table15[[#This Row],[IDENTICAL]]&amp;"
}")</f>
        <v/>
      </c>
    </row>
    <row r="1950" spans="1:1" x14ac:dyDescent="0.25">
      <c r="A1950" t="str">
        <f>IF(Table15[[#This Row],[IDENTICAL]]="","","@PART["&amp;Table15[[#This Row],[Name]]&amp;"]:FOR[xxxRP0]
{
    %identicalParts = "&amp;Table15[[#This Row],[IDENTICAL]]&amp;"
}")</f>
        <v/>
      </c>
    </row>
    <row r="1951" spans="1:1" x14ac:dyDescent="0.25">
      <c r="A1951" t="str">
        <f>IF(Table15[[#This Row],[IDENTICAL]]="","","@PART["&amp;Table15[[#This Row],[Name]]&amp;"]:FOR[xxxRP0]
{
    %identicalParts = "&amp;Table15[[#This Row],[IDENTICAL]]&amp;"
}")</f>
        <v/>
      </c>
    </row>
    <row r="1952" spans="1:1" x14ac:dyDescent="0.25">
      <c r="A1952" t="str">
        <f>IF(Table15[[#This Row],[IDENTICAL]]="","","@PART["&amp;Table15[[#This Row],[Name]]&amp;"]:FOR[xxxRP0]
{
    %identicalParts = "&amp;Table15[[#This Row],[IDENTICAL]]&amp;"
}")</f>
        <v/>
      </c>
    </row>
    <row r="1953" spans="1:1" x14ac:dyDescent="0.25">
      <c r="A1953" t="str">
        <f>IF(Table15[[#This Row],[IDENTICAL]]="","","@PART["&amp;Table15[[#This Row],[Name]]&amp;"]:FOR[xxxRP0]
{
    %identicalParts = "&amp;Table15[[#This Row],[IDENTICAL]]&amp;"
}")</f>
        <v/>
      </c>
    </row>
    <row r="1954" spans="1:1" x14ac:dyDescent="0.25">
      <c r="A1954" t="str">
        <f>IF(Table15[[#This Row],[IDENTICAL]]="","","@PART["&amp;Table15[[#This Row],[Name]]&amp;"]:FOR[xxxRP0]
{
    %identicalParts = "&amp;Table15[[#This Row],[IDENTICAL]]&amp;"
}")</f>
        <v/>
      </c>
    </row>
    <row r="1955" spans="1:1" x14ac:dyDescent="0.25">
      <c r="A1955" t="str">
        <f>IF(Table15[[#This Row],[IDENTICAL]]="","","@PART["&amp;Table15[[#This Row],[Name]]&amp;"]:FOR[xxxRP0]
{
    %identicalParts = "&amp;Table15[[#This Row],[IDENTICAL]]&amp;"
}")</f>
        <v/>
      </c>
    </row>
    <row r="1956" spans="1:1" x14ac:dyDescent="0.25">
      <c r="A1956" t="str">
        <f>IF(Table15[[#This Row],[IDENTICAL]]="","","@PART["&amp;Table15[[#This Row],[Name]]&amp;"]:FOR[xxxRP0]
{
    %identicalParts = "&amp;Table15[[#This Row],[IDENTICAL]]&amp;"
}")</f>
        <v/>
      </c>
    </row>
    <row r="1957" spans="1:1" x14ac:dyDescent="0.25">
      <c r="A1957" t="str">
        <f>IF(Table15[[#This Row],[IDENTICAL]]="","","@PART["&amp;Table15[[#This Row],[Name]]&amp;"]:FOR[xxxRP0]
{
    %identicalParts = "&amp;Table15[[#This Row],[IDENTICAL]]&amp;"
}")</f>
        <v/>
      </c>
    </row>
    <row r="1958" spans="1:1" x14ac:dyDescent="0.25">
      <c r="A1958" t="str">
        <f>IF(Table15[[#This Row],[IDENTICAL]]="","","@PART["&amp;Table15[[#This Row],[Name]]&amp;"]:FOR[xxxRP0]
{
    %identicalParts = "&amp;Table15[[#This Row],[IDENTICAL]]&amp;"
}")</f>
        <v/>
      </c>
    </row>
    <row r="1959" spans="1:1" x14ac:dyDescent="0.25">
      <c r="A1959" t="str">
        <f>IF(Table15[[#This Row],[IDENTICAL]]="","","@PART["&amp;Table15[[#This Row],[Name]]&amp;"]:FOR[xxxRP0]
{
    %identicalParts = "&amp;Table15[[#This Row],[IDENTICAL]]&amp;"
}")</f>
        <v/>
      </c>
    </row>
    <row r="1960" spans="1:1" x14ac:dyDescent="0.25">
      <c r="A1960" t="str">
        <f>IF(Table15[[#This Row],[IDENTICAL]]="","","@PART["&amp;Table15[[#This Row],[Name]]&amp;"]:FOR[xxxRP0]
{
    %identicalParts = "&amp;Table15[[#This Row],[IDENTICAL]]&amp;"
}")</f>
        <v/>
      </c>
    </row>
    <row r="1961" spans="1:1" x14ac:dyDescent="0.25">
      <c r="A1961" t="str">
        <f>IF(Table15[[#This Row],[IDENTICAL]]="","","@PART["&amp;Table15[[#This Row],[Name]]&amp;"]:FOR[xxxRP0]
{
    %identicalParts = "&amp;Table15[[#This Row],[IDENTICAL]]&amp;"
}")</f>
        <v/>
      </c>
    </row>
    <row r="1962" spans="1:1" x14ac:dyDescent="0.25">
      <c r="A1962" t="str">
        <f>IF(Table15[[#This Row],[IDENTICAL]]="","","@PART["&amp;Table15[[#This Row],[Name]]&amp;"]:FOR[xxxRP0]
{
    %identicalParts = "&amp;Table15[[#This Row],[IDENTICAL]]&amp;"
}")</f>
        <v/>
      </c>
    </row>
    <row r="1963" spans="1:1" x14ac:dyDescent="0.25">
      <c r="A1963" t="str">
        <f>IF(Table15[[#This Row],[IDENTICAL]]="","","@PART["&amp;Table15[[#This Row],[Name]]&amp;"]:FOR[xxxRP0]
{
    %identicalParts = "&amp;Table15[[#This Row],[IDENTICAL]]&amp;"
}")</f>
        <v/>
      </c>
    </row>
    <row r="1964" spans="1:1" x14ac:dyDescent="0.25">
      <c r="A1964" t="str">
        <f>IF(Table15[[#This Row],[IDENTICAL]]="","","@PART["&amp;Table15[[#This Row],[Name]]&amp;"]:FOR[xxxRP0]
{
    %identicalParts = "&amp;Table15[[#This Row],[IDENTICAL]]&amp;"
}")</f>
        <v/>
      </c>
    </row>
    <row r="1965" spans="1:1" x14ac:dyDescent="0.25">
      <c r="A1965" t="str">
        <f>IF(Table15[[#This Row],[IDENTICAL]]="","","@PART["&amp;Table15[[#This Row],[Name]]&amp;"]:FOR[xxxRP0]
{
    %identicalParts = "&amp;Table15[[#This Row],[IDENTICAL]]&amp;"
}")</f>
        <v/>
      </c>
    </row>
    <row r="1966" spans="1:1" x14ac:dyDescent="0.25">
      <c r="A1966" t="str">
        <f>IF(Table15[[#This Row],[IDENTICAL]]="","","@PART["&amp;Table15[[#This Row],[Name]]&amp;"]:FOR[xxxRP0]
{
    %identicalParts = "&amp;Table15[[#This Row],[IDENTICAL]]&amp;"
}")</f>
        <v/>
      </c>
    </row>
    <row r="1967" spans="1:1" x14ac:dyDescent="0.25">
      <c r="A1967" t="str">
        <f>IF(Table15[[#This Row],[IDENTICAL]]="","","@PART["&amp;Table15[[#This Row],[Name]]&amp;"]:FOR[xxxRP0]
{
    %identicalParts = "&amp;Table15[[#This Row],[IDENTICAL]]&amp;"
}")</f>
        <v/>
      </c>
    </row>
    <row r="1968" spans="1:1" x14ac:dyDescent="0.25">
      <c r="A1968" t="str">
        <f>IF(Table15[[#This Row],[IDENTICAL]]="","","@PART["&amp;Table15[[#This Row],[Name]]&amp;"]:FOR[xxxRP0]
{
    %identicalParts = "&amp;Table15[[#This Row],[IDENTICAL]]&amp;"
}")</f>
        <v/>
      </c>
    </row>
    <row r="1969" spans="1:1" x14ac:dyDescent="0.25">
      <c r="A1969" t="str">
        <f>IF(Table15[[#This Row],[IDENTICAL]]="","","@PART["&amp;Table15[[#This Row],[Name]]&amp;"]:FOR[xxxRP0]
{
    %identicalParts = "&amp;Table15[[#This Row],[IDENTICAL]]&amp;"
}")</f>
        <v/>
      </c>
    </row>
    <row r="1970" spans="1:1" x14ac:dyDescent="0.25">
      <c r="A1970" t="str">
        <f>IF(Table15[[#This Row],[IDENTICAL]]="","","@PART["&amp;Table15[[#This Row],[Name]]&amp;"]:FOR[xxxRP0]
{
    %identicalParts = "&amp;Table15[[#This Row],[IDENTICAL]]&amp;"
}")</f>
        <v/>
      </c>
    </row>
    <row r="1971" spans="1:1" x14ac:dyDescent="0.25">
      <c r="A1971" t="str">
        <f>IF(Table15[[#This Row],[IDENTICAL]]="","","@PART["&amp;Table15[[#This Row],[Name]]&amp;"]:FOR[xxxRP0]
{
    %identicalParts = "&amp;Table15[[#This Row],[IDENTICAL]]&amp;"
}")</f>
        <v/>
      </c>
    </row>
    <row r="1972" spans="1:1" x14ac:dyDescent="0.25">
      <c r="A1972" t="str">
        <f>IF(Table15[[#This Row],[IDENTICAL]]="","","@PART["&amp;Table15[[#This Row],[Name]]&amp;"]:FOR[xxxRP0]
{
    %identicalParts = "&amp;Table15[[#This Row],[IDENTICAL]]&amp;"
}")</f>
        <v/>
      </c>
    </row>
    <row r="1973" spans="1:1" x14ac:dyDescent="0.25">
      <c r="A1973" t="str">
        <f>IF(Table15[[#This Row],[IDENTICAL]]="","","@PART["&amp;Table15[[#This Row],[Name]]&amp;"]:FOR[xxxRP0]
{
    %identicalParts = "&amp;Table15[[#This Row],[IDENTICAL]]&amp;"
}")</f>
        <v/>
      </c>
    </row>
    <row r="1974" spans="1:1" x14ac:dyDescent="0.25">
      <c r="A1974" t="str">
        <f>IF(Table15[[#This Row],[IDENTICAL]]="","","@PART["&amp;Table15[[#This Row],[Name]]&amp;"]:FOR[xxxRP0]
{
    %identicalParts = "&amp;Table15[[#This Row],[IDENTICAL]]&amp;"
}")</f>
        <v/>
      </c>
    </row>
    <row r="1975" spans="1:1" x14ac:dyDescent="0.25">
      <c r="A1975" t="str">
        <f>IF(Table15[[#This Row],[IDENTICAL]]="","","@PART["&amp;Table15[[#This Row],[Name]]&amp;"]:FOR[xxxRP0]
{
    %identicalParts = "&amp;Table15[[#This Row],[IDENTICAL]]&amp;"
}")</f>
        <v/>
      </c>
    </row>
    <row r="1976" spans="1:1" x14ac:dyDescent="0.25">
      <c r="A1976" t="str">
        <f>IF(Table15[[#This Row],[IDENTICAL]]="","","@PART["&amp;Table15[[#This Row],[Name]]&amp;"]:FOR[xxxRP0]
{
    %identicalParts = "&amp;Table15[[#This Row],[IDENTICAL]]&amp;"
}")</f>
        <v/>
      </c>
    </row>
    <row r="1977" spans="1:1" x14ac:dyDescent="0.25">
      <c r="A1977" t="str">
        <f>IF(Table15[[#This Row],[IDENTICAL]]="","","@PART["&amp;Table15[[#This Row],[Name]]&amp;"]:FOR[xxxRP0]
{
    %identicalParts = "&amp;Table15[[#This Row],[IDENTICAL]]&amp;"
}")</f>
        <v/>
      </c>
    </row>
    <row r="1978" spans="1:1" x14ac:dyDescent="0.25">
      <c r="A1978" t="str">
        <f>IF(Table15[[#This Row],[IDENTICAL]]="","","@PART["&amp;Table15[[#This Row],[Name]]&amp;"]:FOR[xxxRP0]
{
    %identicalParts = "&amp;Table15[[#This Row],[IDENTICAL]]&amp;"
}")</f>
        <v/>
      </c>
    </row>
    <row r="1979" spans="1:1" x14ac:dyDescent="0.25">
      <c r="A1979" t="str">
        <f>IF(Table15[[#This Row],[IDENTICAL]]="","","@PART["&amp;Table15[[#This Row],[Name]]&amp;"]:FOR[xxxRP0]
{
    %identicalParts = "&amp;Table15[[#This Row],[IDENTICAL]]&amp;"
}")</f>
        <v/>
      </c>
    </row>
    <row r="1980" spans="1:1" x14ac:dyDescent="0.25">
      <c r="A1980" t="str">
        <f>IF(Table15[[#This Row],[IDENTICAL]]="","","@PART["&amp;Table15[[#This Row],[Name]]&amp;"]:FOR[xxxRP0]
{
    %identicalParts = "&amp;Table15[[#This Row],[IDENTICAL]]&amp;"
}")</f>
        <v/>
      </c>
    </row>
    <row r="1981" spans="1:1" x14ac:dyDescent="0.25">
      <c r="A1981" t="str">
        <f>IF(Table15[[#This Row],[IDENTICAL]]="","","@PART["&amp;Table15[[#This Row],[Name]]&amp;"]:FOR[xxxRP0]
{
    %identicalParts = "&amp;Table15[[#This Row],[IDENTICAL]]&amp;"
}")</f>
        <v/>
      </c>
    </row>
    <row r="1982" spans="1:1" x14ac:dyDescent="0.25">
      <c r="A1982" t="str">
        <f>IF(Table15[[#This Row],[IDENTICAL]]="","","@PART["&amp;Table15[[#This Row],[Name]]&amp;"]:FOR[xxxRP0]
{
    %identicalParts = "&amp;Table15[[#This Row],[IDENTICAL]]&amp;"
}")</f>
        <v/>
      </c>
    </row>
    <row r="1983" spans="1:1" x14ac:dyDescent="0.25">
      <c r="A1983" t="str">
        <f>IF(Table15[[#This Row],[IDENTICAL]]="","","@PART["&amp;Table15[[#This Row],[Name]]&amp;"]:FOR[xxxRP0]
{
    %identicalParts = "&amp;Table15[[#This Row],[IDENTICAL]]&amp;"
}")</f>
        <v/>
      </c>
    </row>
    <row r="1984" spans="1:1" x14ac:dyDescent="0.25">
      <c r="A1984" t="str">
        <f>IF(Table15[[#This Row],[IDENTICAL]]="","","@PART["&amp;Table15[[#This Row],[Name]]&amp;"]:FOR[xxxRP0]
{
    %identicalParts = "&amp;Table15[[#This Row],[IDENTICAL]]&amp;"
}")</f>
        <v/>
      </c>
    </row>
    <row r="1985" spans="1:1" x14ac:dyDescent="0.25">
      <c r="A1985" t="str">
        <f>IF(Table15[[#This Row],[IDENTICAL]]="","","@PART["&amp;Table15[[#This Row],[Name]]&amp;"]:FOR[xxxRP0]
{
    %identicalParts = "&amp;Table15[[#This Row],[IDENTICAL]]&amp;"
}")</f>
        <v/>
      </c>
    </row>
    <row r="1986" spans="1:1" x14ac:dyDescent="0.25">
      <c r="A1986" t="str">
        <f>IF(Table15[[#This Row],[IDENTICAL]]="","","@PART["&amp;Table15[[#This Row],[Name]]&amp;"]:FOR[xxxRP0]
{
    %identicalParts = "&amp;Table15[[#This Row],[IDENTICAL]]&amp;"
}")</f>
        <v/>
      </c>
    </row>
    <row r="1987" spans="1:1" x14ac:dyDescent="0.25">
      <c r="A1987" t="str">
        <f>IF(Table15[[#This Row],[IDENTICAL]]="","","@PART["&amp;Table15[[#This Row],[Name]]&amp;"]:FOR[xxxRP0]
{
    %identicalParts = "&amp;Table15[[#This Row],[IDENTICAL]]&amp;"
}")</f>
        <v/>
      </c>
    </row>
    <row r="1988" spans="1:1" x14ac:dyDescent="0.25">
      <c r="A1988" t="str">
        <f>IF(Table15[[#This Row],[IDENTICAL]]="","","@PART["&amp;Table15[[#This Row],[Name]]&amp;"]:FOR[xxxRP0]
{
    %identicalParts = "&amp;Table15[[#This Row],[IDENTICAL]]&amp;"
}")</f>
        <v/>
      </c>
    </row>
    <row r="1989" spans="1:1" x14ac:dyDescent="0.25">
      <c r="A1989" t="str">
        <f>IF(Table15[[#This Row],[IDENTICAL]]="","","@PART["&amp;Table15[[#This Row],[Name]]&amp;"]:FOR[xxxRP0]
{
    %identicalParts = "&amp;Table15[[#This Row],[IDENTICAL]]&amp;"
}")</f>
        <v/>
      </c>
    </row>
    <row r="1990" spans="1:1" x14ac:dyDescent="0.25">
      <c r="A1990" t="str">
        <f>IF(Table15[[#This Row],[IDENTICAL]]="","","@PART["&amp;Table15[[#This Row],[Name]]&amp;"]:FOR[xxxRP0]
{
    %identicalParts = "&amp;Table15[[#This Row],[IDENTICAL]]&amp;"
}")</f>
        <v/>
      </c>
    </row>
    <row r="1991" spans="1:1" x14ac:dyDescent="0.25">
      <c r="A1991" t="str">
        <f>IF(Table15[[#This Row],[IDENTICAL]]="","","@PART["&amp;Table15[[#This Row],[Name]]&amp;"]:FOR[xxxRP0]
{
    %identicalParts = "&amp;Table15[[#This Row],[IDENTICAL]]&amp;"
}")</f>
        <v/>
      </c>
    </row>
    <row r="1992" spans="1:1" x14ac:dyDescent="0.25">
      <c r="A1992" t="str">
        <f>IF(Table15[[#This Row],[IDENTICAL]]="","","@PART["&amp;Table15[[#This Row],[Name]]&amp;"]:FOR[xxxRP0]
{
    %identicalParts = "&amp;Table15[[#This Row],[IDENTICAL]]&amp;"
}")</f>
        <v/>
      </c>
    </row>
    <row r="1993" spans="1:1" x14ac:dyDescent="0.25">
      <c r="A1993" t="str">
        <f>IF(Table15[[#This Row],[IDENTICAL]]="","","@PART["&amp;Table15[[#This Row],[Name]]&amp;"]:FOR[xxxRP0]
{
    %identicalParts = "&amp;Table15[[#This Row],[IDENTICAL]]&amp;"
}")</f>
        <v/>
      </c>
    </row>
    <row r="1994" spans="1:1" x14ac:dyDescent="0.25">
      <c r="A1994" t="str">
        <f>IF(Table15[[#This Row],[IDENTICAL]]="","","@PART["&amp;Table15[[#This Row],[Name]]&amp;"]:FOR[xxxRP0]
{
    %identicalParts = "&amp;Table15[[#This Row],[IDENTICAL]]&amp;"
}")</f>
        <v/>
      </c>
    </row>
    <row r="1995" spans="1:1" x14ac:dyDescent="0.25">
      <c r="A1995" t="str">
        <f>IF(Table15[[#This Row],[IDENTICAL]]="","","@PART["&amp;Table15[[#This Row],[Name]]&amp;"]:FOR[xxxRP0]
{
    %identicalParts = "&amp;Table15[[#This Row],[IDENTICAL]]&amp;"
}")</f>
        <v/>
      </c>
    </row>
    <row r="1996" spans="1:1" x14ac:dyDescent="0.25">
      <c r="A1996" t="str">
        <f>IF(Table15[[#This Row],[IDENTICAL]]="","","@PART["&amp;Table15[[#This Row],[Name]]&amp;"]:FOR[xxxRP0]
{
    %identicalParts = "&amp;Table15[[#This Row],[IDENTICAL]]&amp;"
}")</f>
        <v/>
      </c>
    </row>
    <row r="1997" spans="1:1" x14ac:dyDescent="0.25">
      <c r="A1997" t="str">
        <f>IF(Table15[[#This Row],[IDENTICAL]]="","","@PART["&amp;Table15[[#This Row],[Name]]&amp;"]:FOR[xxxRP0]
{
    %identicalParts = "&amp;Table15[[#This Row],[IDENTICAL]]&amp;"
}")</f>
        <v/>
      </c>
    </row>
    <row r="1998" spans="1:1" x14ac:dyDescent="0.25">
      <c r="A1998" t="str">
        <f>IF(Table15[[#This Row],[IDENTICAL]]="","","@PART["&amp;Table15[[#This Row],[Name]]&amp;"]:FOR[xxxRP0]
{
    %identicalParts = "&amp;Table15[[#This Row],[IDENTICAL]]&amp;"
}")</f>
        <v/>
      </c>
    </row>
    <row r="1999" spans="1:1" x14ac:dyDescent="0.25">
      <c r="A1999" t="str">
        <f>IF(Table15[[#This Row],[IDENTICAL]]="","","@PART["&amp;Table15[[#This Row],[Name]]&amp;"]:FOR[xxxRP0]
{
    %identicalParts = "&amp;Table15[[#This Row],[IDENTICAL]]&amp;"
}")</f>
        <v/>
      </c>
    </row>
    <row r="2000" spans="1:1" x14ac:dyDescent="0.25">
      <c r="A2000" t="str">
        <f>IF(Table15[[#This Row],[IDENTICAL]]="","","@PART["&amp;Table15[[#This Row],[Name]]&amp;"]:FOR[xxxRP0]
{
    %identicalParts = "&amp;Table15[[#This Row],[IDENTICAL]]&amp;"
}")</f>
        <v/>
      </c>
    </row>
    <row r="2001" spans="1:1" x14ac:dyDescent="0.25">
      <c r="A2001" t="str">
        <f>IF(Table15[[#This Row],[IDENTICAL]]="","","@PART["&amp;Table15[[#This Row],[Name]]&amp;"]:FOR[xxxRP0]
{
    %identicalParts = "&amp;Table15[[#This Row],[IDENTICAL]]&amp;"
}")</f>
        <v/>
      </c>
    </row>
    <row r="2002" spans="1:1" x14ac:dyDescent="0.25">
      <c r="A2002" t="str">
        <f>IF(Table15[[#This Row],[IDENTICAL]]="","","@PART["&amp;Table15[[#This Row],[Name]]&amp;"]:FOR[xxxRP0]
{
    %identicalParts = "&amp;Table15[[#This Row],[IDENTICAL]]&amp;"
}")</f>
        <v/>
      </c>
    </row>
    <row r="2003" spans="1:1" x14ac:dyDescent="0.25">
      <c r="A2003" t="str">
        <f>IF(Table15[[#This Row],[IDENTICAL]]="","","@PART["&amp;Table15[[#This Row],[Name]]&amp;"]:FOR[xxxRP0]
{
    %identicalParts = "&amp;Table15[[#This Row],[IDENTICAL]]&amp;"
}")</f>
        <v/>
      </c>
    </row>
    <row r="2004" spans="1:1" x14ac:dyDescent="0.25">
      <c r="A2004" t="str">
        <f>IF(Table15[[#This Row],[IDENTICAL]]="","","@PART["&amp;Table15[[#This Row],[Name]]&amp;"]:FOR[xxxRP0]
{
    %identicalParts = "&amp;Table15[[#This Row],[IDENTICAL]]&amp;"
}")</f>
        <v/>
      </c>
    </row>
    <row r="2005" spans="1:1" x14ac:dyDescent="0.25">
      <c r="A2005" t="str">
        <f>IF(Table15[[#This Row],[IDENTICAL]]="","","@PART["&amp;Table15[[#This Row],[Name]]&amp;"]:FOR[xxxRP0]
{
    %identicalParts = "&amp;Table15[[#This Row],[IDENTICAL]]&amp;"
}")</f>
        <v/>
      </c>
    </row>
    <row r="2006" spans="1:1" x14ac:dyDescent="0.25">
      <c r="A2006" t="str">
        <f>IF(Table15[[#This Row],[IDENTICAL]]="","","@PART["&amp;Table15[[#This Row],[Name]]&amp;"]:FOR[xxxRP0]
{
    %identicalParts = "&amp;Table15[[#This Row],[IDENTICAL]]&amp;"
}")</f>
        <v/>
      </c>
    </row>
    <row r="2007" spans="1:1" x14ac:dyDescent="0.25">
      <c r="A2007" t="str">
        <f>IF(Table15[[#This Row],[IDENTICAL]]="","","@PART["&amp;Table15[[#This Row],[Name]]&amp;"]:FOR[xxxRP0]
{
    %identicalParts = "&amp;Table15[[#This Row],[IDENTICAL]]&amp;"
}")</f>
        <v/>
      </c>
    </row>
    <row r="2008" spans="1:1" x14ac:dyDescent="0.25">
      <c r="A2008" t="str">
        <f>IF(Table15[[#This Row],[IDENTICAL]]="","","@PART["&amp;Table15[[#This Row],[Name]]&amp;"]:FOR[xxxRP0]
{
    %identicalParts = "&amp;Table15[[#This Row],[IDENTICAL]]&amp;"
}")</f>
        <v/>
      </c>
    </row>
    <row r="2009" spans="1:1" x14ac:dyDescent="0.25">
      <c r="A2009" t="str">
        <f>IF(Table15[[#This Row],[IDENTICAL]]="","","@PART["&amp;Table15[[#This Row],[Name]]&amp;"]:FOR[xxxRP0]
{
    %identicalParts = "&amp;Table15[[#This Row],[IDENTICAL]]&amp;"
}")</f>
        <v/>
      </c>
    </row>
    <row r="2010" spans="1:1" x14ac:dyDescent="0.25">
      <c r="A2010" t="str">
        <f>IF(Table15[[#This Row],[IDENTICAL]]="","","@PART["&amp;Table15[[#This Row],[Name]]&amp;"]:FOR[xxxRP0]
{
    %identicalParts = "&amp;Table15[[#This Row],[IDENTICAL]]&amp;"
}")</f>
        <v/>
      </c>
    </row>
    <row r="2011" spans="1:1" x14ac:dyDescent="0.25">
      <c r="A2011" t="str">
        <f>IF(Table15[[#This Row],[IDENTICAL]]="","","@PART["&amp;Table15[[#This Row],[Name]]&amp;"]:FOR[xxxRP0]
{
    %identicalParts = "&amp;Table15[[#This Row],[IDENTICAL]]&amp;"
}")</f>
        <v/>
      </c>
    </row>
    <row r="2012" spans="1:1" x14ac:dyDescent="0.25">
      <c r="A2012" t="str">
        <f>IF(Table15[[#This Row],[IDENTICAL]]="","","@PART["&amp;Table15[[#This Row],[Name]]&amp;"]:FOR[xxxRP0]
{
    %identicalParts = "&amp;Table15[[#This Row],[IDENTICAL]]&amp;"
}")</f>
        <v/>
      </c>
    </row>
    <row r="2013" spans="1:1" x14ac:dyDescent="0.25">
      <c r="A2013" t="str">
        <f>IF(Table15[[#This Row],[IDENTICAL]]="","","@PART["&amp;Table15[[#This Row],[Name]]&amp;"]:FOR[xxxRP0]
{
    %identicalParts = "&amp;Table15[[#This Row],[IDENTICAL]]&amp;"
}")</f>
        <v/>
      </c>
    </row>
    <row r="2014" spans="1:1" x14ac:dyDescent="0.25">
      <c r="A2014" t="str">
        <f>IF(Table15[[#This Row],[IDENTICAL]]="","","@PART["&amp;Table15[[#This Row],[Name]]&amp;"]:FOR[xxxRP0]
{
    %identicalParts = "&amp;Table15[[#This Row],[IDENTICAL]]&amp;"
}")</f>
        <v/>
      </c>
    </row>
    <row r="2015" spans="1:1" x14ac:dyDescent="0.25">
      <c r="A2015" t="str">
        <f>IF(Table15[[#This Row],[IDENTICAL]]="","","@PART["&amp;Table15[[#This Row],[Name]]&amp;"]:FOR[xxxRP0]
{
    %identicalParts = "&amp;Table15[[#This Row],[IDENTICAL]]&amp;"
}")</f>
        <v/>
      </c>
    </row>
    <row r="2016" spans="1:1" x14ac:dyDescent="0.25">
      <c r="A2016" t="str">
        <f>IF(Table15[[#This Row],[IDENTICAL]]="","","@PART["&amp;Table15[[#This Row],[Name]]&amp;"]:FOR[xxxRP0]
{
    %identicalParts = "&amp;Table15[[#This Row],[IDENTICAL]]&amp;"
}")</f>
        <v/>
      </c>
    </row>
    <row r="2017" spans="1:1" x14ac:dyDescent="0.25">
      <c r="A2017" t="str">
        <f>IF(Table15[[#This Row],[IDENTICAL]]="","","@PART["&amp;Table15[[#This Row],[Name]]&amp;"]:FOR[xxxRP0]
{
    %identicalParts = "&amp;Table15[[#This Row],[IDENTICAL]]&amp;"
}")</f>
        <v/>
      </c>
    </row>
    <row r="2018" spans="1:1" x14ac:dyDescent="0.25">
      <c r="A2018" t="str">
        <f>IF(Table15[[#This Row],[IDENTICAL]]="","","@PART["&amp;Table15[[#This Row],[Name]]&amp;"]:FOR[xxxRP0]
{
    %identicalParts = "&amp;Table15[[#This Row],[IDENTICAL]]&amp;"
}")</f>
        <v>@PART[trussAdapter]:FOR[xxxRP0]
{
    %identicalParts = trussAdapter,trussPiece1x
}</v>
      </c>
    </row>
    <row r="2019" spans="1:1" x14ac:dyDescent="0.25">
      <c r="A2019" t="str">
        <f>IF(Table15[[#This Row],[IDENTICAL]]="","","@PART["&amp;Table15[[#This Row],[Name]]&amp;"]:FOR[xxxRP0]
{
    %identicalParts = "&amp;Table15[[#This Row],[IDENTICAL]]&amp;"
}")</f>
        <v>@PART[trussPiece1x]:FOR[xxxRP0]
{
    %identicalParts = trussAdapter,trussPiece1x
}</v>
      </c>
    </row>
    <row r="2020" spans="1:1" x14ac:dyDescent="0.25">
      <c r="A2020" t="str">
        <f>IF(Table15[[#This Row],[IDENTICAL]]="","","@PART["&amp;Table15[[#This Row],[Name]]&amp;"]:FOR[xxxRP0]
{
    %identicalParts = "&amp;Table15[[#This Row],[IDENTICAL]]&amp;"
}")</f>
        <v/>
      </c>
    </row>
    <row r="2021" spans="1:1" x14ac:dyDescent="0.25">
      <c r="A2021" t="str">
        <f>IF(Table15[[#This Row],[IDENTICAL]]="","","@PART["&amp;Table15[[#This Row],[Name]]&amp;"]:FOR[xxxRP0]
{
    %identicalParts = "&amp;Table15[[#This Row],[IDENTICAL]]&amp;"
}")</f>
        <v/>
      </c>
    </row>
    <row r="2022" spans="1:1" x14ac:dyDescent="0.25">
      <c r="A2022" t="str">
        <f>IF(Table15[[#This Row],[IDENTICAL]]="","","@PART["&amp;Table15[[#This Row],[Name]]&amp;"]:FOR[xxxRP0]
{
    %identicalParts = "&amp;Table15[[#This Row],[IDENTICAL]]&amp;"
}")</f>
        <v/>
      </c>
    </row>
    <row r="2023" spans="1:1" x14ac:dyDescent="0.25">
      <c r="A2023" t="str">
        <f>IF(Table15[[#This Row],[IDENTICAL]]="","","@PART["&amp;Table15[[#This Row],[Name]]&amp;"]:FOR[xxxRP0]
{
    %identicalParts = "&amp;Table15[[#This Row],[IDENTICAL]]&amp;"
}")</f>
        <v/>
      </c>
    </row>
    <row r="2024" spans="1:1" x14ac:dyDescent="0.25">
      <c r="A2024" t="str">
        <f>IF(Table15[[#This Row],[IDENTICAL]]="","","@PART["&amp;Table15[[#This Row],[Name]]&amp;"]:FOR[xxxRP0]
{
    %identicalParts = "&amp;Table15[[#This Row],[IDENTICAL]]&amp;"
}")</f>
        <v/>
      </c>
    </row>
    <row r="2025" spans="1:1" x14ac:dyDescent="0.25">
      <c r="A2025" t="str">
        <f>IF(Table15[[#This Row],[IDENTICAL]]="","","@PART["&amp;Table15[[#This Row],[Name]]&amp;"]:FOR[xxxRP0]
{
    %identicalParts = "&amp;Table15[[#This Row],[IDENTICAL]]&amp;"
}")</f>
        <v/>
      </c>
    </row>
    <row r="2026" spans="1:1" x14ac:dyDescent="0.25">
      <c r="A2026" t="str">
        <f>IF(Table15[[#This Row],[IDENTICAL]]="","","@PART["&amp;Table15[[#This Row],[Name]]&amp;"]:FOR[xxxRP0]
{
    %identicalParts = "&amp;Table15[[#This Row],[IDENTICAL]]&amp;"
}")</f>
        <v/>
      </c>
    </row>
    <row r="2027" spans="1:1" x14ac:dyDescent="0.25">
      <c r="A2027" t="str">
        <f>IF(Table15[[#This Row],[IDENTICAL]]="","","@PART["&amp;Table15[[#This Row],[Name]]&amp;"]:FOR[xxxRP0]
{
    %identicalParts = "&amp;Table15[[#This Row],[IDENTICAL]]&amp;"
}")</f>
        <v/>
      </c>
    </row>
    <row r="2028" spans="1:1" x14ac:dyDescent="0.25">
      <c r="A2028" t="str">
        <f>IF(Table15[[#This Row],[IDENTICAL]]="","","@PART["&amp;Table15[[#This Row],[Name]]&amp;"]:FOR[xxxRP0]
{
    %identicalParts = "&amp;Table15[[#This Row],[IDENTICAL]]&amp;"
}")</f>
        <v/>
      </c>
    </row>
    <row r="2029" spans="1:1" x14ac:dyDescent="0.25">
      <c r="A2029" t="str">
        <f>IF(Table15[[#This Row],[IDENTICAL]]="","","@PART["&amp;Table15[[#This Row],[Name]]&amp;"]:FOR[xxxRP0]
{
    %identicalParts = "&amp;Table15[[#This Row],[IDENTICAL]]&amp;"
}")</f>
        <v/>
      </c>
    </row>
    <row r="2030" spans="1:1" x14ac:dyDescent="0.25">
      <c r="A2030" t="str">
        <f>IF(Table15[[#This Row],[IDENTICAL]]="","","@PART["&amp;Table15[[#This Row],[Name]]&amp;"]:FOR[xxxRP0]
{
    %identicalParts = "&amp;Table15[[#This Row],[IDENTICAL]]&amp;"
}")</f>
        <v/>
      </c>
    </row>
    <row r="2031" spans="1:1" x14ac:dyDescent="0.25">
      <c r="A2031" t="str">
        <f>IF(Table15[[#This Row],[IDENTICAL]]="","","@PART["&amp;Table15[[#This Row],[Name]]&amp;"]:FOR[xxxRP0]
{
    %identicalParts = "&amp;Table15[[#This Row],[IDENTICAL]]&amp;"
}")</f>
        <v/>
      </c>
    </row>
    <row r="2032" spans="1:1" x14ac:dyDescent="0.25">
      <c r="A2032" t="str">
        <f>IF(Table15[[#This Row],[IDENTICAL]]="","","@PART["&amp;Table15[[#This Row],[Name]]&amp;"]:FOR[xxxRP0]
{
    %identicalParts = "&amp;Table15[[#This Row],[IDENTICAL]]&amp;"
}")</f>
        <v/>
      </c>
    </row>
    <row r="2033" spans="1:1" x14ac:dyDescent="0.25">
      <c r="A2033" t="str">
        <f>IF(Table15[[#This Row],[IDENTICAL]]="","","@PART["&amp;Table15[[#This Row],[Name]]&amp;"]:FOR[xxxRP0]
{
    %identicalParts = "&amp;Table15[[#This Row],[IDENTICAL]]&amp;"
}")</f>
        <v/>
      </c>
    </row>
    <row r="2034" spans="1:1" x14ac:dyDescent="0.25">
      <c r="A2034" t="str">
        <f>IF(Table15[[#This Row],[IDENTICAL]]="","","@PART["&amp;Table15[[#This Row],[Name]]&amp;"]:FOR[xxxRP0]
{
    %identicalParts = "&amp;Table15[[#This Row],[IDENTICAL]]&amp;"
}")</f>
        <v/>
      </c>
    </row>
    <row r="2035" spans="1:1" x14ac:dyDescent="0.25">
      <c r="A2035" t="str">
        <f>IF(Table15[[#This Row],[IDENTICAL]]="","","@PART["&amp;Table15[[#This Row],[Name]]&amp;"]:FOR[xxxRP0]
{
    %identicalParts = "&amp;Table15[[#This Row],[IDENTICAL]]&amp;"
}")</f>
        <v/>
      </c>
    </row>
    <row r="2036" spans="1:1" x14ac:dyDescent="0.25">
      <c r="A2036" t="str">
        <f>IF(Table15[[#This Row],[IDENTICAL]]="","","@PART["&amp;Table15[[#This Row],[Name]]&amp;"]:FOR[xxxRP0]
{
    %identicalParts = "&amp;Table15[[#This Row],[IDENTICAL]]&amp;"
}")</f>
        <v/>
      </c>
    </row>
    <row r="2037" spans="1:1" x14ac:dyDescent="0.25">
      <c r="A2037" t="str">
        <f>IF(Table15[[#This Row],[IDENTICAL]]="","","@PART["&amp;Table15[[#This Row],[Name]]&amp;"]:FOR[xxxRP0]
{
    %identicalParts = "&amp;Table15[[#This Row],[IDENTICAL]]&amp;"
}")</f>
        <v/>
      </c>
    </row>
    <row r="2038" spans="1:1" x14ac:dyDescent="0.25">
      <c r="A2038" t="str">
        <f>IF(Table15[[#This Row],[IDENTICAL]]="","","@PART["&amp;Table15[[#This Row],[Name]]&amp;"]:FOR[xxxRP0]
{
    %identicalParts = "&amp;Table15[[#This Row],[IDENTICAL]]&amp;"
}")</f>
        <v/>
      </c>
    </row>
    <row r="2039" spans="1:1" x14ac:dyDescent="0.25">
      <c r="A2039" t="str">
        <f>IF(Table15[[#This Row],[IDENTICAL]]="","","@PART["&amp;Table15[[#This Row],[Name]]&amp;"]:FOR[xxxRP0]
{
    %identicalParts = "&amp;Table15[[#This Row],[IDENTICAL]]&amp;"
}")</f>
        <v/>
      </c>
    </row>
    <row r="2040" spans="1:1" x14ac:dyDescent="0.25">
      <c r="A2040" t="str">
        <f>IF(Table15[[#This Row],[IDENTICAL]]="","","@PART["&amp;Table15[[#This Row],[Name]]&amp;"]:FOR[xxxRP0]
{
    %identicalParts = "&amp;Table15[[#This Row],[IDENTICAL]]&amp;"
}")</f>
        <v/>
      </c>
    </row>
    <row r="2041" spans="1:1" x14ac:dyDescent="0.25">
      <c r="A2041" t="str">
        <f>IF(Table15[[#This Row],[IDENTICAL]]="","","@PART["&amp;Table15[[#This Row],[Name]]&amp;"]:FOR[xxxRP0]
{
    %identicalParts = "&amp;Table15[[#This Row],[IDENTICAL]]&amp;"
}")</f>
        <v/>
      </c>
    </row>
    <row r="2042" spans="1:1" x14ac:dyDescent="0.25">
      <c r="A2042" t="str">
        <f>IF(Table15[[#This Row],[IDENTICAL]]="","","@PART["&amp;Table15[[#This Row],[Name]]&amp;"]:FOR[xxxRP0]
{
    %identicalParts = "&amp;Table15[[#This Row],[IDENTICAL]]&amp;"
}")</f>
        <v/>
      </c>
    </row>
    <row r="2043" spans="1:1" x14ac:dyDescent="0.25">
      <c r="A2043" t="str">
        <f>IF(Table15[[#This Row],[IDENTICAL]]="","","@PART["&amp;Table15[[#This Row],[Name]]&amp;"]:FOR[xxxRP0]
{
    %identicalParts = "&amp;Table15[[#This Row],[IDENTICAL]]&amp;"
}")</f>
        <v/>
      </c>
    </row>
    <row r="2044" spans="1:1" x14ac:dyDescent="0.25">
      <c r="A2044" t="str">
        <f>IF(Table15[[#This Row],[IDENTICAL]]="","","@PART["&amp;Table15[[#This Row],[Name]]&amp;"]:FOR[xxxRP0]
{
    %identicalParts = "&amp;Table15[[#This Row],[IDENTICAL]]&amp;"
}")</f>
        <v/>
      </c>
    </row>
    <row r="2045" spans="1:1" x14ac:dyDescent="0.25">
      <c r="A2045" t="str">
        <f>IF(Table15[[#This Row],[IDENTICAL]]="","","@PART["&amp;Table15[[#This Row],[Name]]&amp;"]:FOR[xxxRP0]
{
    %identicalParts = "&amp;Table15[[#This Row],[IDENTICAL]]&amp;"
}")</f>
        <v/>
      </c>
    </row>
    <row r="2046" spans="1:1" x14ac:dyDescent="0.25">
      <c r="A2046" t="str">
        <f>IF(Table15[[#This Row],[IDENTICAL]]="","","@PART["&amp;Table15[[#This Row],[Name]]&amp;"]:FOR[xxxRP0]
{
    %identicalParts = "&amp;Table15[[#This Row],[IDENTICAL]]&amp;"
}")</f>
        <v/>
      </c>
    </row>
    <row r="2047" spans="1:1" x14ac:dyDescent="0.25">
      <c r="A2047" t="str">
        <f>IF(Table15[[#This Row],[IDENTICAL]]="","","@PART["&amp;Table15[[#This Row],[Name]]&amp;"]:FOR[xxxRP0]
{
    %identicalParts = "&amp;Table15[[#This Row],[IDENTICAL]]&amp;"
}")</f>
        <v/>
      </c>
    </row>
    <row r="2048" spans="1:1" x14ac:dyDescent="0.25">
      <c r="A2048" t="str">
        <f>IF(Table15[[#This Row],[IDENTICAL]]="","","@PART["&amp;Table15[[#This Row],[Name]]&amp;"]:FOR[xxxRP0]
{
    %identicalParts = "&amp;Table15[[#This Row],[IDENTICAL]]&amp;"
}")</f>
        <v/>
      </c>
    </row>
    <row r="2049" spans="1:1" x14ac:dyDescent="0.25">
      <c r="A2049" t="str">
        <f>IF(Table15[[#This Row],[IDENTICAL]]="","","@PART["&amp;Table15[[#This Row],[Name]]&amp;"]:FOR[xxxRP0]
{
    %identicalParts = "&amp;Table15[[#This Row],[IDENTICAL]]&amp;"
}")</f>
        <v/>
      </c>
    </row>
    <row r="2050" spans="1:1" x14ac:dyDescent="0.25">
      <c r="A2050" t="str">
        <f>IF(Table15[[#This Row],[IDENTICAL]]="","","@PART["&amp;Table15[[#This Row],[Name]]&amp;"]:FOR[xxxRP0]
{
    %identicalParts = "&amp;Table15[[#This Row],[IDENTICAL]]&amp;"
}")</f>
        <v/>
      </c>
    </row>
    <row r="2051" spans="1:1" x14ac:dyDescent="0.25">
      <c r="A2051" t="str">
        <f>IF(Table15[[#This Row],[IDENTICAL]]="","","@PART["&amp;Table15[[#This Row],[Name]]&amp;"]:FOR[xxxRP0]
{
    %identicalParts = "&amp;Table15[[#This Row],[IDENTICAL]]&amp;"
}")</f>
        <v/>
      </c>
    </row>
    <row r="2052" spans="1:1" x14ac:dyDescent="0.25">
      <c r="A2052" t="str">
        <f>IF(Table15[[#This Row],[IDENTICAL]]="","","@PART["&amp;Table15[[#This Row],[Name]]&amp;"]:FOR[xxxRP0]
{
    %identicalParts = "&amp;Table15[[#This Row],[IDENTICAL]]&amp;"
}")</f>
        <v/>
      </c>
    </row>
    <row r="2053" spans="1:1" x14ac:dyDescent="0.25">
      <c r="A2053" t="str">
        <f>IF(Table15[[#This Row],[IDENTICAL]]="","","@PART["&amp;Table15[[#This Row],[Name]]&amp;"]:FOR[xxxRP0]
{
    %identicalParts = "&amp;Table15[[#This Row],[IDENTICAL]]&amp;"
}")</f>
        <v/>
      </c>
    </row>
    <row r="2054" spans="1:1" x14ac:dyDescent="0.25">
      <c r="A2054" t="str">
        <f>IF(Table15[[#This Row],[IDENTICAL]]="","","@PART["&amp;Table15[[#This Row],[Name]]&amp;"]:FOR[xxxRP0]
{
    %identicalParts = "&amp;Table15[[#This Row],[IDENTICAL]]&amp;"
}")</f>
        <v/>
      </c>
    </row>
    <row r="2055" spans="1:1" x14ac:dyDescent="0.25">
      <c r="A2055" t="str">
        <f>IF(Table15[[#This Row],[IDENTICAL]]="","","@PART["&amp;Table15[[#This Row],[Name]]&amp;"]:FOR[xxxRP0]
{
    %identicalParts = "&amp;Table15[[#This Row],[IDENTICAL]]&amp;"
}")</f>
        <v/>
      </c>
    </row>
    <row r="2056" spans="1:1" x14ac:dyDescent="0.25">
      <c r="A2056" t="str">
        <f>IF(Table15[[#This Row],[IDENTICAL]]="","","@PART["&amp;Table15[[#This Row],[Name]]&amp;"]:FOR[xxxRP0]
{
    %identicalParts = "&amp;Table15[[#This Row],[IDENTICAL]]&amp;"
}")</f>
        <v/>
      </c>
    </row>
    <row r="2057" spans="1:1" x14ac:dyDescent="0.25">
      <c r="A2057" t="str">
        <f>IF(Table15[[#This Row],[IDENTICAL]]="","","@PART["&amp;Table15[[#This Row],[Name]]&amp;"]:FOR[xxxRP0]
{
    %identicalParts = "&amp;Table15[[#This Row],[IDENTICAL]]&amp;"
}")</f>
        <v/>
      </c>
    </row>
    <row r="2058" spans="1:1" x14ac:dyDescent="0.25">
      <c r="A2058" t="str">
        <f>IF(Table15[[#This Row],[IDENTICAL]]="","","@PART["&amp;Table15[[#This Row],[Name]]&amp;"]:FOR[xxxRP0]
{
    %identicalParts = "&amp;Table15[[#This Row],[IDENTICAL]]&amp;"
}")</f>
        <v/>
      </c>
    </row>
    <row r="2059" spans="1:1" x14ac:dyDescent="0.25">
      <c r="A2059" t="str">
        <f>IF(Table15[[#This Row],[IDENTICAL]]="","","@PART["&amp;Table15[[#This Row],[Name]]&amp;"]:FOR[xxxRP0]
{
    %identicalParts = "&amp;Table15[[#This Row],[IDENTICAL]]&amp;"
}")</f>
        <v/>
      </c>
    </row>
    <row r="2060" spans="1:1" x14ac:dyDescent="0.25">
      <c r="A2060" t="str">
        <f>IF(Table15[[#This Row],[IDENTICAL]]="","","@PART["&amp;Table15[[#This Row],[Name]]&amp;"]:FOR[xxxRP0]
{
    %identicalParts = "&amp;Table15[[#This Row],[IDENTICAL]]&amp;"
}")</f>
        <v/>
      </c>
    </row>
    <row r="2061" spans="1:1" x14ac:dyDescent="0.25">
      <c r="A2061" t="str">
        <f>IF(Table15[[#This Row],[IDENTICAL]]="","","@PART["&amp;Table15[[#This Row],[Name]]&amp;"]:FOR[xxxRP0]
{
    %identicalParts = "&amp;Table15[[#This Row],[IDENTICAL]]&amp;"
}")</f>
        <v/>
      </c>
    </row>
    <row r="2062" spans="1:1" x14ac:dyDescent="0.25">
      <c r="A2062" t="str">
        <f>IF(Table15[[#This Row],[IDENTICAL]]="","","@PART["&amp;Table15[[#This Row],[Name]]&amp;"]:FOR[xxxRP0]
{
    %identicalParts = "&amp;Table15[[#This Row],[IDENTICAL]]&amp;"
}")</f>
        <v/>
      </c>
    </row>
    <row r="2063" spans="1:1" x14ac:dyDescent="0.25">
      <c r="A2063" t="str">
        <f>IF(Table15[[#This Row],[IDENTICAL]]="","","@PART["&amp;Table15[[#This Row],[Name]]&amp;"]:FOR[xxxRP0]
{
    %identicalParts = "&amp;Table15[[#This Row],[IDENTICAL]]&amp;"
}")</f>
        <v/>
      </c>
    </row>
    <row r="2064" spans="1:1" x14ac:dyDescent="0.25">
      <c r="A2064" t="str">
        <f>IF(Table15[[#This Row],[IDENTICAL]]="","","@PART["&amp;Table15[[#This Row],[Name]]&amp;"]:FOR[xxxRP0]
{
    %identicalParts = "&amp;Table15[[#This Row],[IDENTICAL]]&amp;"
}")</f>
        <v/>
      </c>
    </row>
    <row r="2065" spans="1:1" x14ac:dyDescent="0.25">
      <c r="A2065" t="str">
        <f>IF(Table15[[#This Row],[IDENTICAL]]="","","@PART["&amp;Table15[[#This Row],[Name]]&amp;"]:FOR[xxxRP0]
{
    %identicalParts = "&amp;Table15[[#This Row],[IDENTICAL]]&amp;"
}")</f>
        <v/>
      </c>
    </row>
    <row r="2066" spans="1:1" x14ac:dyDescent="0.25">
      <c r="A2066" t="str">
        <f>IF(Table15[[#This Row],[IDENTICAL]]="","","@PART["&amp;Table15[[#This Row],[Name]]&amp;"]:FOR[xxxRP0]
{
    %identicalParts = "&amp;Table15[[#This Row],[IDENTICAL]]&amp;"
}")</f>
        <v/>
      </c>
    </row>
    <row r="2067" spans="1:1" x14ac:dyDescent="0.25">
      <c r="A2067" t="str">
        <f>IF(Table15[[#This Row],[IDENTICAL]]="","","@PART["&amp;Table15[[#This Row],[Name]]&amp;"]:FOR[xxxRP0]
{
    %identicalParts = "&amp;Table15[[#This Row],[IDENTICAL]]&amp;"
}")</f>
        <v/>
      </c>
    </row>
    <row r="2068" spans="1:1" x14ac:dyDescent="0.25">
      <c r="A2068" t="str">
        <f>IF(Table15[[#This Row],[IDENTICAL]]="","","@PART["&amp;Table15[[#This Row],[Name]]&amp;"]:FOR[xxxRP0]
{
    %identicalParts = "&amp;Table15[[#This Row],[IDENTICAL]]&amp;"
}")</f>
        <v/>
      </c>
    </row>
    <row r="2069" spans="1:1" x14ac:dyDescent="0.25">
      <c r="A2069" t="str">
        <f>IF(Table15[[#This Row],[IDENTICAL]]="","","@PART["&amp;Table15[[#This Row],[Name]]&amp;"]:FOR[xxxRP0]
{
    %identicalParts = "&amp;Table15[[#This Row],[IDENTICAL]]&amp;"
}")</f>
        <v/>
      </c>
    </row>
    <row r="2070" spans="1:1" x14ac:dyDescent="0.25">
      <c r="A2070" t="str">
        <f>IF(Table15[[#This Row],[IDENTICAL]]="","","@PART["&amp;Table15[[#This Row],[Name]]&amp;"]:FOR[xxxRP0]
{
    %identicalParts = "&amp;Table15[[#This Row],[IDENTICAL]]&amp;"
}")</f>
        <v/>
      </c>
    </row>
    <row r="2071" spans="1:1" x14ac:dyDescent="0.25">
      <c r="A2071" t="str">
        <f>IF(Table15[[#This Row],[IDENTICAL]]="","","@PART["&amp;Table15[[#This Row],[Name]]&amp;"]:FOR[xxxRP0]
{
    %identicalParts = "&amp;Table15[[#This Row],[IDENTICAL]]&amp;"
}")</f>
        <v/>
      </c>
    </row>
    <row r="2072" spans="1:1" x14ac:dyDescent="0.25">
      <c r="A2072" t="str">
        <f>IF(Table15[[#This Row],[IDENTICAL]]="","","@PART["&amp;Table15[[#This Row],[Name]]&amp;"]:FOR[xxxRP0]
{
    %identicalParts = "&amp;Table15[[#This Row],[IDENTICAL]]&amp;"
}")</f>
        <v/>
      </c>
    </row>
    <row r="2073" spans="1:1" x14ac:dyDescent="0.25">
      <c r="A2073" t="str">
        <f>IF(Table15[[#This Row],[IDENTICAL]]="","","@PART["&amp;Table15[[#This Row],[Name]]&amp;"]:FOR[xxxRP0]
{
    %identicalParts = "&amp;Table15[[#This Row],[IDENTICAL]]&amp;"
}")</f>
        <v/>
      </c>
    </row>
    <row r="2074" spans="1:1" x14ac:dyDescent="0.25">
      <c r="A2074" t="str">
        <f>IF(Table15[[#This Row],[IDENTICAL]]="","","@PART["&amp;Table15[[#This Row],[Name]]&amp;"]:FOR[xxxRP0]
{
    %identicalParts = "&amp;Table15[[#This Row],[IDENTICAL]]&amp;"
}")</f>
        <v/>
      </c>
    </row>
    <row r="2075" spans="1:1" x14ac:dyDescent="0.25">
      <c r="A2075" t="str">
        <f>IF(Table15[[#This Row],[IDENTICAL]]="","","@PART["&amp;Table15[[#This Row],[Name]]&amp;"]:FOR[xxxRP0]
{
    %identicalParts = "&amp;Table15[[#This Row],[IDENTICAL]]&amp;"
}")</f>
        <v/>
      </c>
    </row>
    <row r="2076" spans="1:1" x14ac:dyDescent="0.25">
      <c r="A2076" t="str">
        <f>IF(Table15[[#This Row],[IDENTICAL]]="","","@PART["&amp;Table15[[#This Row],[Name]]&amp;"]:FOR[xxxRP0]
{
    %identicalParts = "&amp;Table15[[#This Row],[IDENTICAL]]&amp;"
}")</f>
        <v/>
      </c>
    </row>
    <row r="2077" spans="1:1" x14ac:dyDescent="0.25">
      <c r="A2077" t="str">
        <f>IF(Table15[[#This Row],[IDENTICAL]]="","","@PART["&amp;Table15[[#This Row],[Name]]&amp;"]:FOR[xxxRP0]
{
    %identicalParts = "&amp;Table15[[#This Row],[IDENTICAL]]&amp;"
}")</f>
        <v/>
      </c>
    </row>
    <row r="2078" spans="1:1" x14ac:dyDescent="0.25">
      <c r="A2078" t="str">
        <f>IF(Table15[[#This Row],[IDENTICAL]]="","","@PART["&amp;Table15[[#This Row],[Name]]&amp;"]:FOR[xxxRP0]
{
    %identicalParts = "&amp;Table15[[#This Row],[IDENTICAL]]&amp;"
}")</f>
        <v/>
      </c>
    </row>
    <row r="2079" spans="1:1" x14ac:dyDescent="0.25">
      <c r="A2079" t="str">
        <f>IF(Table15[[#This Row],[IDENTICAL]]="","","@PART["&amp;Table15[[#This Row],[Name]]&amp;"]:FOR[xxxRP0]
{
    %identicalParts = "&amp;Table15[[#This Row],[IDENTICAL]]&amp;"
}")</f>
        <v/>
      </c>
    </row>
    <row r="2080" spans="1:1" x14ac:dyDescent="0.25">
      <c r="A2080" t="str">
        <f>IF(Table15[[#This Row],[IDENTICAL]]="","","@PART["&amp;Table15[[#This Row],[Name]]&amp;"]:FOR[xxxRP0]
{
    %identicalParts = "&amp;Table15[[#This Row],[IDENTICAL]]&amp;"
}")</f>
        <v/>
      </c>
    </row>
    <row r="2081" spans="1:1" x14ac:dyDescent="0.25">
      <c r="A2081" t="str">
        <f>IF(Table15[[#This Row],[IDENTICAL]]="","","@PART["&amp;Table15[[#This Row],[Name]]&amp;"]:FOR[xxxRP0]
{
    %identicalParts = "&amp;Table15[[#This Row],[IDENTICAL]]&amp;"
}")</f>
        <v/>
      </c>
    </row>
    <row r="2082" spans="1:1" x14ac:dyDescent="0.25">
      <c r="A2082" t="str">
        <f>IF(Table15[[#This Row],[IDENTICAL]]="","","@PART["&amp;Table15[[#This Row],[Name]]&amp;"]:FOR[xxxRP0]
{
    %identicalParts = "&amp;Table15[[#This Row],[IDENTICAL]]&amp;"
}")</f>
        <v/>
      </c>
    </row>
    <row r="2083" spans="1:1" x14ac:dyDescent="0.25">
      <c r="A2083" t="str">
        <f>IF(Table15[[#This Row],[IDENTICAL]]="","","@PART["&amp;Table15[[#This Row],[Name]]&amp;"]:FOR[xxxRP0]
{
    %identicalParts = "&amp;Table15[[#This Row],[IDENTICAL]]&amp;"
}")</f>
        <v/>
      </c>
    </row>
    <row r="2084" spans="1:1" x14ac:dyDescent="0.25">
      <c r="A2084" t="str">
        <f>IF(Table15[[#This Row],[IDENTICAL]]="","","@PART["&amp;Table15[[#This Row],[Name]]&amp;"]:FOR[xxxRP0]
{
    %identicalParts = "&amp;Table15[[#This Row],[IDENTICAL]]&amp;"
}")</f>
        <v/>
      </c>
    </row>
    <row r="2085" spans="1:1" x14ac:dyDescent="0.25">
      <c r="A2085" t="str">
        <f>IF(Table15[[#This Row],[IDENTICAL]]="","","@PART["&amp;Table15[[#This Row],[Name]]&amp;"]:FOR[xxxRP0]
{
    %identicalParts = "&amp;Table15[[#This Row],[IDENTICAL]]&amp;"
}")</f>
        <v/>
      </c>
    </row>
    <row r="2086" spans="1:1" x14ac:dyDescent="0.25">
      <c r="A2086" t="str">
        <f>IF(Table15[[#This Row],[IDENTICAL]]="","","@PART["&amp;Table15[[#This Row],[Name]]&amp;"]:FOR[xxxRP0]
{
    %identicalParts = "&amp;Table15[[#This Row],[IDENTICAL]]&amp;"
}")</f>
        <v/>
      </c>
    </row>
    <row r="2087" spans="1:1" x14ac:dyDescent="0.25">
      <c r="A2087" t="str">
        <f>IF(Table15[[#This Row],[IDENTICAL]]="","","@PART["&amp;Table15[[#This Row],[Name]]&amp;"]:FOR[xxxRP0]
{
    %identicalParts = "&amp;Table15[[#This Row],[IDENTICAL]]&amp;"
}")</f>
        <v/>
      </c>
    </row>
    <row r="2088" spans="1:1" x14ac:dyDescent="0.25">
      <c r="A2088" t="str">
        <f>IF(Table15[[#This Row],[IDENTICAL]]="","","@PART["&amp;Table15[[#This Row],[Name]]&amp;"]:FOR[xxxRP0]
{
    %identicalParts = "&amp;Table15[[#This Row],[IDENTICAL]]&amp;"
}")</f>
        <v/>
      </c>
    </row>
    <row r="2089" spans="1:1" x14ac:dyDescent="0.25">
      <c r="A2089" t="str">
        <f>IF(Table15[[#This Row],[IDENTICAL]]="","","@PART["&amp;Table15[[#This Row],[Name]]&amp;"]:FOR[xxxRP0]
{
    %identicalParts = "&amp;Table15[[#This Row],[IDENTICAL]]&amp;"
}")</f>
        <v/>
      </c>
    </row>
    <row r="2090" spans="1:1" x14ac:dyDescent="0.25">
      <c r="A2090" t="str">
        <f>IF(Table15[[#This Row],[IDENTICAL]]="","","@PART["&amp;Table15[[#This Row],[Name]]&amp;"]:FOR[xxxRP0]
{
    %identicalParts = "&amp;Table15[[#This Row],[IDENTICAL]]&amp;"
}")</f>
        <v/>
      </c>
    </row>
    <row r="2091" spans="1:1" x14ac:dyDescent="0.25">
      <c r="A2091" t="str">
        <f>IF(Table15[[#This Row],[IDENTICAL]]="","","@PART["&amp;Table15[[#This Row],[Name]]&amp;"]:FOR[xxxRP0]
{
    %identicalParts = "&amp;Table15[[#This Row],[IDENTICAL]]&amp;"
}")</f>
        <v/>
      </c>
    </row>
    <row r="2092" spans="1:1" x14ac:dyDescent="0.25">
      <c r="A2092" t="str">
        <f>IF(Table15[[#This Row],[IDENTICAL]]="","","@PART["&amp;Table15[[#This Row],[Name]]&amp;"]:FOR[xxxRP0]
{
    %identicalParts = "&amp;Table15[[#This Row],[IDENTICAL]]&amp;"
}")</f>
        <v/>
      </c>
    </row>
    <row r="2093" spans="1:1" x14ac:dyDescent="0.25">
      <c r="A2093" t="str">
        <f>IF(Table15[[#This Row],[IDENTICAL]]="","","@PART["&amp;Table15[[#This Row],[Name]]&amp;"]:FOR[xxxRP0]
{
    %identicalParts = "&amp;Table15[[#This Row],[IDENTICAL]]&amp;"
}")</f>
        <v/>
      </c>
    </row>
    <row r="2094" spans="1:1" x14ac:dyDescent="0.25">
      <c r="A2094" t="str">
        <f>IF(Table15[[#This Row],[IDENTICAL]]="","","@PART["&amp;Table15[[#This Row],[Name]]&amp;"]:FOR[xxxRP0]
{
    %identicalParts = "&amp;Table15[[#This Row],[IDENTICAL]]&amp;"
}")</f>
        <v/>
      </c>
    </row>
    <row r="2095" spans="1:1" x14ac:dyDescent="0.25">
      <c r="A2095" t="str">
        <f>IF(Table15[[#This Row],[IDENTICAL]]="","","@PART["&amp;Table15[[#This Row],[Name]]&amp;"]:FOR[xxxRP0]
{
    %identicalParts = "&amp;Table15[[#This Row],[IDENTICAL]]&amp;"
}")</f>
        <v/>
      </c>
    </row>
    <row r="2096" spans="1:1" x14ac:dyDescent="0.25">
      <c r="A2096" t="str">
        <f>IF(Table15[[#This Row],[IDENTICAL]]="","","@PART["&amp;Table15[[#This Row],[Name]]&amp;"]:FOR[xxxRP0]
{
    %identicalParts = "&amp;Table15[[#This Row],[IDENTICAL]]&amp;"
}")</f>
        <v>@PART[FASA_Mercury_Redstone_Eng]:FOR[xxxRP0]
{
    %identicalParts = bluedog_redstone,FASA_Mercury_Redstone_Eng
}</v>
      </c>
    </row>
    <row r="2097" spans="1:1" x14ac:dyDescent="0.25">
      <c r="A2097" t="str">
        <f>IF(Table15[[#This Row],[IDENTICAL]]="","","@PART["&amp;Table15[[#This Row],[Name]]&amp;"]:FOR[xxxRP0]
{
    %identicalParts = "&amp;Table15[[#This Row],[IDENTICAL]]&amp;"
}")</f>
        <v>@PART[bluedog_redstone]:FOR[xxxRP0]
{
    %identicalParts = bluedog_redstone,FASA_Mercury_Redstone_Eng
}</v>
      </c>
    </row>
    <row r="2098" spans="1:1" x14ac:dyDescent="0.25">
      <c r="A2098" t="str">
        <f>IF(Table15[[#This Row],[IDENTICAL]]="","","@PART["&amp;Table15[[#This Row],[Name]]&amp;"]:FOR[xxxRP0]
{
    %identicalParts = "&amp;Table15[[#This Row],[IDENTICAL]]&amp;"
}")</f>
        <v/>
      </c>
    </row>
    <row r="2099" spans="1:1" x14ac:dyDescent="0.25">
      <c r="A2099" t="str">
        <f>IF(Table15[[#This Row],[IDENTICAL]]="","","@PART["&amp;Table15[[#This Row],[Name]]&amp;"]:FOR[xxxRP0]
{
    %identicalParts = "&amp;Table15[[#This Row],[IDENTICAL]]&amp;"
}")</f>
        <v/>
      </c>
    </row>
    <row r="2100" spans="1:1" x14ac:dyDescent="0.25">
      <c r="A2100" t="str">
        <f>IF(Table15[[#This Row],[IDENTICAL]]="","","@PART["&amp;Table15[[#This Row],[Name]]&amp;"]:FOR[xxxRP0]
{
    %identicalParts = "&amp;Table15[[#This Row],[IDENTICAL]]&amp;"
}")</f>
        <v/>
      </c>
    </row>
    <row r="2101" spans="1:1" x14ac:dyDescent="0.25">
      <c r="A2101" t="str">
        <f>IF(Table15[[#This Row],[IDENTICAL]]="","","@PART["&amp;Table15[[#This Row],[Name]]&amp;"]:FOR[xxxRP0]
{
    %identicalParts = "&amp;Table15[[#This Row],[IDENTICAL]]&amp;"
}")</f>
        <v/>
      </c>
    </row>
    <row r="2102" spans="1:1" x14ac:dyDescent="0.25">
      <c r="A2102" t="str">
        <f>IF(Table15[[#This Row],[IDENTICAL]]="","","@PART["&amp;Table15[[#This Row],[Name]]&amp;"]:FOR[xxxRP0]
{
    %identicalParts = "&amp;Table15[[#This Row],[IDENTICAL]]&amp;"
}")</f>
        <v/>
      </c>
    </row>
    <row r="2103" spans="1:1" x14ac:dyDescent="0.25">
      <c r="A2103" t="str">
        <f>IF(Table15[[#This Row],[IDENTICAL]]="","","@PART["&amp;Table15[[#This Row],[Name]]&amp;"]:FOR[xxxRP0]
{
    %identicalParts = "&amp;Table15[[#This Row],[IDENTICAL]]&amp;"
}")</f>
        <v/>
      </c>
    </row>
    <row r="2104" spans="1:1" x14ac:dyDescent="0.25">
      <c r="A2104" t="str">
        <f>IF(Table15[[#This Row],[IDENTICAL]]="","","@PART["&amp;Table15[[#This Row],[Name]]&amp;"]:FOR[xxxRP0]
{
    %identicalParts = "&amp;Table15[[#This Row],[IDENTICAL]]&amp;"
}")</f>
        <v/>
      </c>
    </row>
    <row r="2105" spans="1:1" x14ac:dyDescent="0.25">
      <c r="A2105" t="str">
        <f>IF(Table15[[#This Row],[IDENTICAL]]="","","@PART["&amp;Table15[[#This Row],[Name]]&amp;"]:FOR[xxxRP0]
{
    %identicalParts = "&amp;Table15[[#This Row],[IDENTICAL]]&amp;"
}")</f>
        <v>@PART[xndsport1x]:FOR[xxxRP0]
{
    %identicalParts = dockingPort2,SSTU-SC-GEN-DP-1P,ndsport3,ndsport1,xndsport1x
}</v>
      </c>
    </row>
    <row r="2106" spans="1:1" x14ac:dyDescent="0.25">
      <c r="A2106" t="str">
        <f>IF(Table15[[#This Row],[IDENTICAL]]="","","@PART["&amp;Table15[[#This Row],[Name]]&amp;"]:FOR[xxxRP0]
{
    %identicalParts = "&amp;Table15[[#This Row],[IDENTICAL]]&amp;"
}")</f>
        <v>@PART[dockingPort2]:FOR[xxxRP0]
{
    %identicalParts = dockingPort2,SSTU-SC-GEN-DP-1P,ndsport3,ndsport1,xndsport1x
}</v>
      </c>
    </row>
    <row r="2107" spans="1:1" x14ac:dyDescent="0.25">
      <c r="A2107" t="str">
        <f>IF(Table15[[#This Row],[IDENTICAL]]="","","@PART["&amp;Table15[[#This Row],[Name]]&amp;"]:FOR[xxxRP0]
{
    %identicalParts = "&amp;Table15[[#This Row],[IDENTICAL]]&amp;"
}")</f>
        <v/>
      </c>
    </row>
    <row r="2108" spans="1:1" x14ac:dyDescent="0.25">
      <c r="A2108" t="str">
        <f>IF(Table15[[#This Row],[IDENTICAL]]="","","@PART["&amp;Table15[[#This Row],[Name]]&amp;"]:FOR[xxxRP0]
{
    %identicalParts = "&amp;Table15[[#This Row],[IDENTICAL]]&amp;"
}")</f>
        <v/>
      </c>
    </row>
    <row r="2109" spans="1:1" x14ac:dyDescent="0.25">
      <c r="A2109" t="str">
        <f>IF(Table15[[#This Row],[IDENTICAL]]="","","@PART["&amp;Table15[[#This Row],[Name]]&amp;"]:FOR[xxxRP0]
{
    %identicalParts = "&amp;Table15[[#This Row],[IDENTICAL]]&amp;"
}")</f>
        <v>@PART[ndsport3]:FOR[xxxRP0]
{
    %identicalParts = dockingPort2,SSTU-SC-GEN-DP-1P,ndsport3,ndsport1,xndsport1x
}</v>
      </c>
    </row>
    <row r="2110" spans="1:1" x14ac:dyDescent="0.25">
      <c r="A2110" t="str">
        <f>IF(Table15[[#This Row],[IDENTICAL]]="","","@PART["&amp;Table15[[#This Row],[Name]]&amp;"]:FOR[xxxRP0]
{
    %identicalParts = "&amp;Table15[[#This Row],[IDENTICAL]]&amp;"
}")</f>
        <v>@PART[ndsport1]:FOR[xxxRP0]
{
    %identicalParts = dockingPort2,SSTU-SC-GEN-DP-1P,ndsport3,ndsport1,xndsport1x
}</v>
      </c>
    </row>
    <row r="2111" spans="1:1" x14ac:dyDescent="0.25">
      <c r="A2111" t="str">
        <f>IF(Table15[[#This Row],[IDENTICAL]]="","","@PART["&amp;Table15[[#This Row],[Name]]&amp;"]:FOR[xxxRP0]
{
    %identicalParts = "&amp;Table15[[#This Row],[IDENTICAL]]&amp;"
}")</f>
        <v/>
      </c>
    </row>
    <row r="2112" spans="1:1" x14ac:dyDescent="0.25">
      <c r="A2112" t="str">
        <f>IF(Table15[[#This Row],[IDENTICAL]]="","","@PART["&amp;Table15[[#This Row],[Name]]&amp;"]:FOR[xxxRP0]
{
    %identicalParts = "&amp;Table15[[#This Row],[IDENTICAL]]&amp;"
}")</f>
        <v/>
      </c>
    </row>
    <row r="2113" spans="1:1" x14ac:dyDescent="0.25">
      <c r="A2113" t="str">
        <f>IF(Table15[[#This Row],[IDENTICAL]]="","","@PART["&amp;Table15[[#This Row],[Name]]&amp;"]:FOR[xxxRP0]
{
    %identicalParts = "&amp;Table15[[#This Row],[IDENTICAL]]&amp;"
}")</f>
        <v/>
      </c>
    </row>
    <row r="2114" spans="1:1" x14ac:dyDescent="0.25">
      <c r="A2114" t="str">
        <f>IF(Table15[[#This Row],[IDENTICAL]]="","","@PART["&amp;Table15[[#This Row],[Name]]&amp;"]:FOR[xxxRP0]
{
    %identicalParts = "&amp;Table15[[#This Row],[IDENTICAL]]&amp;"
}")</f>
        <v/>
      </c>
    </row>
    <row r="2115" spans="1:1" x14ac:dyDescent="0.25">
      <c r="A2115" t="str">
        <f>IF(Table15[[#This Row],[IDENTICAL]]="","","@PART["&amp;Table15[[#This Row],[Name]]&amp;"]:FOR[xxxRP0]
{
    %identicalParts = "&amp;Table15[[#This Row],[IDENTICAL]]&amp;"
}")</f>
        <v/>
      </c>
    </row>
    <row r="2116" spans="1:1" x14ac:dyDescent="0.25">
      <c r="A2116" t="str">
        <f>IF(Table15[[#This Row],[IDENTICAL]]="","","@PART["&amp;Table15[[#This Row],[Name]]&amp;"]:FOR[xxxRP0]
{
    %identicalParts = "&amp;Table15[[#This Row],[IDENTICAL]]&amp;"
}")</f>
        <v/>
      </c>
    </row>
    <row r="2117" spans="1:1" x14ac:dyDescent="0.25">
      <c r="A2117" t="str">
        <f>IF(Table15[[#This Row],[IDENTICAL]]="","","@PART["&amp;Table15[[#This Row],[Name]]&amp;"]:FOR[xxxRP0]
{
    %identicalParts = "&amp;Table15[[#This Row],[IDENTICAL]]&amp;"
}")</f>
        <v/>
      </c>
    </row>
    <row r="2118" spans="1:1" x14ac:dyDescent="0.25">
      <c r="A2118" t="str">
        <f>IF(Table15[[#This Row],[IDENTICAL]]="","","@PART["&amp;Table15[[#This Row],[Name]]&amp;"]:FOR[xxxRP0]
{
    %identicalParts = "&amp;Table15[[#This Row],[IDENTICAL]]&amp;"
}")</f>
        <v/>
      </c>
    </row>
    <row r="2119" spans="1:1" x14ac:dyDescent="0.25">
      <c r="A2119" t="str">
        <f>IF(Table15[[#This Row],[IDENTICAL]]="","","@PART["&amp;Table15[[#This Row],[Name]]&amp;"]:FOR[xxxRP0]
{
    %identicalParts = "&amp;Table15[[#This Row],[IDENTICAL]]&amp;"
}")</f>
        <v/>
      </c>
    </row>
    <row r="2120" spans="1:1" x14ac:dyDescent="0.25">
      <c r="A2120" t="str">
        <f>IF(Table15[[#This Row],[IDENTICAL]]="","","@PART["&amp;Table15[[#This Row],[Name]]&amp;"]:FOR[xxxRP0]
{
    %identicalParts = "&amp;Table15[[#This Row],[IDENTICAL]]&amp;"
}")</f>
        <v/>
      </c>
    </row>
    <row r="2121" spans="1:1" x14ac:dyDescent="0.25">
      <c r="A2121" t="str">
        <f>IF(Table15[[#This Row],[IDENTICAL]]="","","@PART["&amp;Table15[[#This Row],[Name]]&amp;"]:FOR[xxxRP0]
{
    %identicalParts = "&amp;Table15[[#This Row],[IDENTICAL]]&amp;"
}")</f>
        <v/>
      </c>
    </row>
    <row r="2122" spans="1:1" x14ac:dyDescent="0.25">
      <c r="A2122" t="str">
        <f>IF(Table15[[#This Row],[IDENTICAL]]="","","@PART["&amp;Table15[[#This Row],[Name]]&amp;"]:FOR[xxxRP0]
{
    %identicalParts = "&amp;Table15[[#This Row],[IDENTICAL]]&amp;"
}")</f>
        <v/>
      </c>
    </row>
    <row r="2123" spans="1:1" x14ac:dyDescent="0.25">
      <c r="A2123" t="str">
        <f>IF(Table15[[#This Row],[IDENTICAL]]="","","@PART["&amp;Table15[[#This Row],[Name]]&amp;"]:FOR[xxxRP0]
{
    %identicalParts = "&amp;Table15[[#This Row],[IDENTICAL]]&amp;"
}")</f>
        <v/>
      </c>
    </row>
    <row r="2124" spans="1:1" x14ac:dyDescent="0.25">
      <c r="A2124" t="str">
        <f>IF(Table15[[#This Row],[IDENTICAL]]="","","@PART["&amp;Table15[[#This Row],[Name]]&amp;"]:FOR[xxxRP0]
{
    %identicalParts = "&amp;Table15[[#This Row],[IDENTICAL]]&amp;"
}")</f>
        <v/>
      </c>
    </row>
    <row r="2125" spans="1:1" x14ac:dyDescent="0.25">
      <c r="A2125" t="str">
        <f>IF(Table15[[#This Row],[IDENTICAL]]="","","@PART["&amp;Table15[[#This Row],[Name]]&amp;"]:FOR[xxxRP0]
{
    %identicalParts = "&amp;Table15[[#This Row],[IDENTICAL]]&amp;"
}")</f>
        <v/>
      </c>
    </row>
    <row r="2126" spans="1:1" x14ac:dyDescent="0.25">
      <c r="A2126" t="str">
        <f>IF(Table15[[#This Row],[IDENTICAL]]="","","@PART["&amp;Table15[[#This Row],[Name]]&amp;"]:FOR[xxxRP0]
{
    %identicalParts = "&amp;Table15[[#This Row],[IDENTICAL]]&amp;"
}")</f>
        <v/>
      </c>
    </row>
    <row r="2127" spans="1:1" x14ac:dyDescent="0.25">
      <c r="A2127" t="str">
        <f>IF(Table15[[#This Row],[IDENTICAL]]="","","@PART["&amp;Table15[[#This Row],[Name]]&amp;"]:FOR[xxxRP0]
{
    %identicalParts = "&amp;Table15[[#This Row],[IDENTICAL]]&amp;"
}")</f>
        <v/>
      </c>
    </row>
    <row r="2128" spans="1:1" x14ac:dyDescent="0.25">
      <c r="A2128" t="str">
        <f>IF(Table15[[#This Row],[IDENTICAL]]="","","@PART["&amp;Table15[[#This Row],[Name]]&amp;"]:FOR[xxxRP0]
{
    %identicalParts = "&amp;Table15[[#This Row],[IDENTICAL]]&amp;"
}")</f>
        <v/>
      </c>
    </row>
    <row r="2129" spans="1:1" x14ac:dyDescent="0.25">
      <c r="A2129" t="str">
        <f>IF(Table15[[#This Row],[IDENTICAL]]="","","@PART["&amp;Table15[[#This Row],[Name]]&amp;"]:FOR[xxxRP0]
{
    %identicalParts = "&amp;Table15[[#This Row],[IDENTICAL]]&amp;"
}")</f>
        <v/>
      </c>
    </row>
    <row r="2130" spans="1:1" x14ac:dyDescent="0.25">
      <c r="A2130" t="str">
        <f>IF(Table15[[#This Row],[IDENTICAL]]="","","@PART["&amp;Table15[[#This Row],[Name]]&amp;"]:FOR[xxxRP0]
{
    %identicalParts = "&amp;Table15[[#This Row],[IDENTICAL]]&amp;"
}")</f>
        <v/>
      </c>
    </row>
    <row r="2131" spans="1:1" x14ac:dyDescent="0.25">
      <c r="A2131" t="str">
        <f>IF(Table15[[#This Row],[IDENTICAL]]="","","@PART["&amp;Table15[[#This Row],[Name]]&amp;"]:FOR[xxxRP0]
{
    %identicalParts = "&amp;Table15[[#This Row],[IDENTICAL]]&amp;"
}")</f>
        <v/>
      </c>
    </row>
    <row r="2132" spans="1:1" x14ac:dyDescent="0.25">
      <c r="A2132" t="str">
        <f>IF(Table15[[#This Row],[IDENTICAL]]="","","@PART["&amp;Table15[[#This Row],[Name]]&amp;"]:FOR[xxxRP0]
{
    %identicalParts = "&amp;Table15[[#This Row],[IDENTICAL]]&amp;"
}")</f>
        <v/>
      </c>
    </row>
    <row r="2133" spans="1:1" x14ac:dyDescent="0.25">
      <c r="A2133" t="str">
        <f>IF(Table15[[#This Row],[IDENTICAL]]="","","@PART["&amp;Table15[[#This Row],[Name]]&amp;"]:FOR[xxxRP0]
{
    %identicalParts = "&amp;Table15[[#This Row],[IDENTICAL]]&amp;"
}")</f>
        <v>@PART[RO-RealEngines-NK9]:FOR[xxxRP0]
{
    %identicalParts = RO-RealEngines-NK9,RO-BobCat-NK9
}</v>
      </c>
    </row>
    <row r="2134" spans="1:1" x14ac:dyDescent="0.25">
      <c r="A2134" t="str">
        <f>IF(Table15[[#This Row],[IDENTICAL]]="","","@PART["&amp;Table15[[#This Row],[Name]]&amp;"]:FOR[xxxRP0]
{
    %identicalParts = "&amp;Table15[[#This Row],[IDENTICAL]]&amp;"
}")</f>
        <v>@PART[RO-BobCat-NK9]:FOR[xxxRP0]
{
    %identicalParts = RO-RealEngines-NK9,RO-BobCat-NK9
}</v>
      </c>
    </row>
    <row r="2135" spans="1:1" x14ac:dyDescent="0.25">
      <c r="A2135" t="str">
        <f>IF(Table15[[#This Row],[IDENTICAL]]="","","@PART["&amp;Table15[[#This Row],[Name]]&amp;"]:FOR[xxxRP0]
{
    %identicalParts = "&amp;Table15[[#This Row],[IDENTICAL]]&amp;"
}")</f>
        <v/>
      </c>
    </row>
    <row r="2136" spans="1:1" x14ac:dyDescent="0.25">
      <c r="A2136" t="str">
        <f>IF(Table15[[#This Row],[IDENTICAL]]="","","@PART["&amp;Table15[[#This Row],[Name]]&amp;"]:FOR[xxxRP0]
{
    %identicalParts = "&amp;Table15[[#This Row],[IDENTICAL]]&amp;"
}")</f>
        <v/>
      </c>
    </row>
    <row r="2137" spans="1:1" x14ac:dyDescent="0.25">
      <c r="A2137" t="str">
        <f>IF(Table15[[#This Row],[IDENTICAL]]="","","@PART["&amp;Table15[[#This Row],[Name]]&amp;"]:FOR[xxxRP0]
{
    %identicalParts = "&amp;Table15[[#This Row],[IDENTICAL]]&amp;"
}")</f>
        <v/>
      </c>
    </row>
    <row r="2138" spans="1:1" x14ac:dyDescent="0.25">
      <c r="A2138" t="str">
        <f>IF(Table15[[#This Row],[IDENTICAL]]="","","@PART["&amp;Table15[[#This Row],[Name]]&amp;"]:FOR[xxxRP0]
{
    %identicalParts = "&amp;Table15[[#This Row],[IDENTICAL]]&amp;"
}")</f>
        <v/>
      </c>
    </row>
    <row r="2139" spans="1:1" x14ac:dyDescent="0.25">
      <c r="A2139" t="str">
        <f>IF(Table15[[#This Row],[IDENTICAL]]="","","@PART["&amp;Table15[[#This Row],[Name]]&amp;"]:FOR[xxxRP0]
{
    %identicalParts = "&amp;Table15[[#This Row],[IDENTICAL]]&amp;"
}")</f>
        <v>@PART[RO-RealEngines-NK9V]:FOR[xxxRP0]
{
    %identicalParts = RO-RealEngines-NK9V,RO-BobCat-NK9V
}</v>
      </c>
    </row>
    <row r="2140" spans="1:1" x14ac:dyDescent="0.25">
      <c r="A2140" t="str">
        <f>IF(Table15[[#This Row],[IDENTICAL]]="","","@PART["&amp;Table15[[#This Row],[Name]]&amp;"]:FOR[xxxRP0]
{
    %identicalParts = "&amp;Table15[[#This Row],[IDENTICAL]]&amp;"
}")</f>
        <v/>
      </c>
    </row>
    <row r="2141" spans="1:1" x14ac:dyDescent="0.25">
      <c r="A2141" t="str">
        <f>IF(Table15[[#This Row],[IDENTICAL]]="","","@PART["&amp;Table15[[#This Row],[Name]]&amp;"]:FOR[xxxRP0]
{
    %identicalParts = "&amp;Table15[[#This Row],[IDENTICAL]]&amp;"
}")</f>
        <v/>
      </c>
    </row>
    <row r="2142" spans="1:1" x14ac:dyDescent="0.25">
      <c r="A2142" t="str">
        <f>IF(Table15[[#This Row],[IDENTICAL]]="","","@PART["&amp;Table15[[#This Row],[Name]]&amp;"]:FOR[xxxRP0]
{
    %identicalParts = "&amp;Table15[[#This Row],[IDENTICAL]]&amp;"
}")</f>
        <v/>
      </c>
    </row>
    <row r="2143" spans="1:1" x14ac:dyDescent="0.25">
      <c r="A2143" t="str">
        <f>IF(Table15[[#This Row],[IDENTICAL]]="","","@PART["&amp;Table15[[#This Row],[Name]]&amp;"]:FOR[xxxRP0]
{
    %identicalParts = "&amp;Table15[[#This Row],[IDENTICAL]]&amp;"
}")</f>
        <v/>
      </c>
    </row>
    <row r="2144" spans="1:1" x14ac:dyDescent="0.25">
      <c r="A2144" t="str">
        <f>IF(Table15[[#This Row],[IDENTICAL]]="","","@PART["&amp;Table15[[#This Row],[Name]]&amp;"]:FOR[xxxRP0]
{
    %identicalParts = "&amp;Table15[[#This Row],[IDENTICAL]]&amp;"
}")</f>
        <v/>
      </c>
    </row>
    <row r="2145" spans="1:1" x14ac:dyDescent="0.25">
      <c r="A2145" t="str">
        <f>IF(Table15[[#This Row],[IDENTICAL]]="","","@PART["&amp;Table15[[#This Row],[Name]]&amp;"]:FOR[xxxRP0]
{
    %identicalParts = "&amp;Table15[[#This Row],[IDENTICAL]]&amp;"
}")</f>
        <v/>
      </c>
    </row>
    <row r="2146" spans="1:1" x14ac:dyDescent="0.25">
      <c r="A2146" t="str">
        <f>IF(Table15[[#This Row],[IDENTICAL]]="","","@PART["&amp;Table15[[#This Row],[Name]]&amp;"]:FOR[xxxRP0]
{
    %identicalParts = "&amp;Table15[[#This Row],[IDENTICAL]]&amp;"
}")</f>
        <v/>
      </c>
    </row>
    <row r="2147" spans="1:1" x14ac:dyDescent="0.25">
      <c r="A2147" t="str">
        <f>IF(Table15[[#This Row],[IDENTICAL]]="","","@PART["&amp;Table15[[#This Row],[Name]]&amp;"]:FOR[xxxRP0]
{
    %identicalParts = "&amp;Table15[[#This Row],[IDENTICAL]]&amp;"
}")</f>
        <v>@PART[RO-BobCat-NK9V]:FOR[xxxRP0]
{
    %identicalParts = RO-RealEngines-NK9V,RO-BobCat-NK9V
}</v>
      </c>
    </row>
    <row r="2148" spans="1:1" x14ac:dyDescent="0.25">
      <c r="A2148" t="str">
        <f>IF(Table15[[#This Row],[IDENTICAL]]="","","@PART["&amp;Table15[[#This Row],[Name]]&amp;"]:FOR[xxxRP0]
{
    %identicalParts = "&amp;Table15[[#This Row],[IDENTICAL]]&amp;"
}")</f>
        <v/>
      </c>
    </row>
    <row r="2149" spans="1:1" x14ac:dyDescent="0.25">
      <c r="A2149" t="str">
        <f>IF(Table15[[#This Row],[IDENTICAL]]="","","@PART["&amp;Table15[[#This Row],[Name]]&amp;"]:FOR[xxxRP0]
{
    %identicalParts = "&amp;Table15[[#This Row],[IDENTICAL]]&amp;"
}")</f>
        <v>@PART[NK33]:FOR[xxxRP0]
{
    %identicalParts = NK33,NK33engine,NK33_StockVersion
}</v>
      </c>
    </row>
    <row r="2150" spans="1:1" x14ac:dyDescent="0.25">
      <c r="A2150" t="str">
        <f>IF(Table15[[#This Row],[IDENTICAL]]="","","@PART["&amp;Table15[[#This Row],[Name]]&amp;"]:FOR[xxxRP0]
{
    %identicalParts = "&amp;Table15[[#This Row],[IDENTICAL]]&amp;"
}")</f>
        <v>@PART[NK33engine]:FOR[xxxRP0]
{
    %identicalParts = NK33,NK33engine,NK33_StockVersion
}</v>
      </c>
    </row>
    <row r="2151" spans="1:1" x14ac:dyDescent="0.25">
      <c r="A2151" t="str">
        <f>IF(Table15[[#This Row],[IDENTICAL]]="","","@PART["&amp;Table15[[#This Row],[Name]]&amp;"]:FOR[xxxRP0]
{
    %identicalParts = "&amp;Table15[[#This Row],[IDENTICAL]]&amp;"
}")</f>
        <v>@PART[NK33_StockVersion]:FOR[xxxRP0]
{
    %identicalParts = NK33,NK33engine,NK33_StockVersion
}</v>
      </c>
    </row>
    <row r="2152" spans="1:1" x14ac:dyDescent="0.25">
      <c r="A2152" t="str">
        <f>IF(Table15[[#This Row],[IDENTICAL]]="","","@PART["&amp;Table15[[#This Row],[Name]]&amp;"]:FOR[xxxRP0]
{
    %identicalParts = "&amp;Table15[[#This Row],[IDENTICAL]]&amp;"
}")</f>
        <v/>
      </c>
    </row>
    <row r="2153" spans="1:1" x14ac:dyDescent="0.25">
      <c r="A2153" t="str">
        <f>IF(Table15[[#This Row],[IDENTICAL]]="","","@PART["&amp;Table15[[#This Row],[Name]]&amp;"]:FOR[xxxRP0]
{
    %identicalParts = "&amp;Table15[[#This Row],[IDENTICAL]]&amp;"
}")</f>
        <v/>
      </c>
    </row>
    <row r="2154" spans="1:1" x14ac:dyDescent="0.25">
      <c r="A2154" t="str">
        <f>IF(Table15[[#This Row],[IDENTICAL]]="","","@PART["&amp;Table15[[#This Row],[Name]]&amp;"]:FOR[xxxRP0]
{
    %identicalParts = "&amp;Table15[[#This Row],[IDENTICAL]]&amp;"
}")</f>
        <v>@PART[NK43engine]:FOR[xxxRP0]
{
    %identicalParts = NK43engine,NK43_StockVersion
}</v>
      </c>
    </row>
    <row r="2155" spans="1:1" x14ac:dyDescent="0.25">
      <c r="A2155" t="str">
        <f>IF(Table15[[#This Row],[IDENTICAL]]="","","@PART["&amp;Table15[[#This Row],[Name]]&amp;"]:FOR[xxxRP0]
{
    %identicalParts = "&amp;Table15[[#This Row],[IDENTICAL]]&amp;"
}")</f>
        <v/>
      </c>
    </row>
    <row r="2156" spans="1:1" x14ac:dyDescent="0.25">
      <c r="A2156" t="str">
        <f>IF(Table15[[#This Row],[IDENTICAL]]="","","@PART["&amp;Table15[[#This Row],[Name]]&amp;"]:FOR[xxxRP0]
{
    %identicalParts = "&amp;Table15[[#This Row],[IDENTICAL]]&amp;"
}")</f>
        <v/>
      </c>
    </row>
    <row r="2157" spans="1:1" x14ac:dyDescent="0.25">
      <c r="A2157" t="str">
        <f>IF(Table15[[#This Row],[IDENTICAL]]="","","@PART["&amp;Table15[[#This Row],[Name]]&amp;"]:FOR[xxxRP0]
{
    %identicalParts = "&amp;Table15[[#This Row],[IDENTICAL]]&amp;"
}")</f>
        <v/>
      </c>
    </row>
    <row r="2158" spans="1:1" x14ac:dyDescent="0.25">
      <c r="A2158" t="str">
        <f>IF(Table15[[#This Row],[IDENTICAL]]="","","@PART["&amp;Table15[[#This Row],[Name]]&amp;"]:FOR[xxxRP0]
{
    %identicalParts = "&amp;Table15[[#This Row],[IDENTICAL]]&amp;"
}")</f>
        <v/>
      </c>
    </row>
    <row r="2159" spans="1:1" x14ac:dyDescent="0.25">
      <c r="A2159" t="str">
        <f>IF(Table15[[#This Row],[IDENTICAL]]="","","@PART["&amp;Table15[[#This Row],[Name]]&amp;"]:FOR[xxxRP0]
{
    %identicalParts = "&amp;Table15[[#This Row],[IDENTICAL]]&amp;"
}")</f>
        <v/>
      </c>
    </row>
    <row r="2160" spans="1:1" x14ac:dyDescent="0.25">
      <c r="A2160" t="str">
        <f>IF(Table15[[#This Row],[IDENTICAL]]="","","@PART["&amp;Table15[[#This Row],[Name]]&amp;"]:FOR[xxxRP0]
{
    %identicalParts = "&amp;Table15[[#This Row],[IDENTICAL]]&amp;"
}")</f>
        <v/>
      </c>
    </row>
    <row r="2161" spans="1:1" x14ac:dyDescent="0.25">
      <c r="A2161" t="str">
        <f>IF(Table15[[#This Row],[IDENTICAL]]="","","@PART["&amp;Table15[[#This Row],[Name]]&amp;"]:FOR[xxxRP0]
{
    %identicalParts = "&amp;Table15[[#This Row],[IDENTICAL]]&amp;"
}")</f>
        <v/>
      </c>
    </row>
    <row r="2162" spans="1:1" x14ac:dyDescent="0.25">
      <c r="A2162" t="str">
        <f>IF(Table15[[#This Row],[IDENTICAL]]="","","@PART["&amp;Table15[[#This Row],[Name]]&amp;"]:FOR[xxxRP0]
{
    %identicalParts = "&amp;Table15[[#This Row],[IDENTICAL]]&amp;"
}")</f>
        <v/>
      </c>
    </row>
    <row r="2163" spans="1:1" x14ac:dyDescent="0.25">
      <c r="A2163" t="str">
        <f>IF(Table15[[#This Row],[IDENTICAL]]="","","@PART["&amp;Table15[[#This Row],[Name]]&amp;"]:FOR[xxxRP0]
{
    %identicalParts = "&amp;Table15[[#This Row],[IDENTICAL]]&amp;"
}")</f>
        <v>@PART[NK43_StockVersion]:FOR[xxxRP0]
{
    %identicalParts = NK43engine,NK43_StockVersion
}</v>
      </c>
    </row>
    <row r="2164" spans="1:1" x14ac:dyDescent="0.25">
      <c r="A2164" t="str">
        <f>IF(Table15[[#This Row],[IDENTICAL]]="","","@PART["&amp;Table15[[#This Row],[Name]]&amp;"]:FOR[xxxRP0]
{
    %identicalParts = "&amp;Table15[[#This Row],[IDENTICAL]]&amp;"
}")</f>
        <v/>
      </c>
    </row>
    <row r="2165" spans="1:1" x14ac:dyDescent="0.25">
      <c r="A2165" t="str">
        <f>IF(Table15[[#This Row],[IDENTICAL]]="","","@PART["&amp;Table15[[#This Row],[Name]]&amp;"]:FOR[xxxRP0]
{
    %identicalParts = "&amp;Table15[[#This Row],[IDENTICAL]]&amp;"
}")</f>
        <v/>
      </c>
    </row>
    <row r="2166" spans="1:1" x14ac:dyDescent="0.25">
      <c r="A2166" t="str">
        <f>IF(Table15[[#This Row],[IDENTICAL]]="","","@PART["&amp;Table15[[#This Row],[Name]]&amp;"]:FOR[xxxRP0]
{
    %identicalParts = "&amp;Table15[[#This Row],[IDENTICAL]]&amp;"
}")</f>
        <v/>
      </c>
    </row>
    <row r="2167" spans="1:1" x14ac:dyDescent="0.25">
      <c r="A2167" t="str">
        <f>IF(Table15[[#This Row],[IDENTICAL]]="","","@PART["&amp;Table15[[#This Row],[Name]]&amp;"]:FOR[xxxRP0]
{
    %identicalParts = "&amp;Table15[[#This Row],[IDENTICAL]]&amp;"
}")</f>
        <v/>
      </c>
    </row>
    <row r="2168" spans="1:1" x14ac:dyDescent="0.25">
      <c r="A2168" t="str">
        <f>IF(Table15[[#This Row],[IDENTICAL]]="","","@PART["&amp;Table15[[#This Row],[Name]]&amp;"]:FOR[xxxRP0]
{
    %identicalParts = "&amp;Table15[[#This Row],[IDENTICAL]]&amp;"
}")</f>
        <v/>
      </c>
    </row>
    <row r="2169" spans="1:1" x14ac:dyDescent="0.25">
      <c r="A2169" t="str">
        <f>IF(Table15[[#This Row],[IDENTICAL]]="","","@PART["&amp;Table15[[#This Row],[Name]]&amp;"]:FOR[xxxRP0]
{
    %identicalParts = "&amp;Table15[[#This Row],[IDENTICAL]]&amp;"
}")</f>
        <v/>
      </c>
    </row>
    <row r="2170" spans="1:1" x14ac:dyDescent="0.25">
      <c r="A2170" t="str">
        <f>IF(Table15[[#This Row],[IDENTICAL]]="","","@PART["&amp;Table15[[#This Row],[Name]]&amp;"]:FOR[xxxRP0]
{
    %identicalParts = "&amp;Table15[[#This Row],[IDENTICAL]]&amp;"
}")</f>
        <v/>
      </c>
    </row>
    <row r="2171" spans="1:1" x14ac:dyDescent="0.25">
      <c r="A2171" t="str">
        <f>IF(Table15[[#This Row],[IDENTICAL]]="","","@PART["&amp;Table15[[#This Row],[Name]]&amp;"]:FOR[xxxRP0]
{
    %identicalParts = "&amp;Table15[[#This Row],[IDENTICAL]]&amp;"
}")</f>
        <v/>
      </c>
    </row>
    <row r="2172" spans="1:1" x14ac:dyDescent="0.25">
      <c r="A2172" t="str">
        <f>IF(Table15[[#This Row],[IDENTICAL]]="","","@PART["&amp;Table15[[#This Row],[Name]]&amp;"]:FOR[xxxRP0]
{
    %identicalParts = "&amp;Table15[[#This Row],[IDENTICAL]]&amp;"
}")</f>
        <v/>
      </c>
    </row>
    <row r="2173" spans="1:1" x14ac:dyDescent="0.25">
      <c r="A2173" t="str">
        <f>IF(Table15[[#This Row],[IDENTICAL]]="","","@PART["&amp;Table15[[#This Row],[Name]]&amp;"]:FOR[xxxRP0]
{
    %identicalParts = "&amp;Table15[[#This Row],[IDENTICAL]]&amp;"
}")</f>
        <v/>
      </c>
    </row>
    <row r="2174" spans="1:1" x14ac:dyDescent="0.25">
      <c r="A2174" t="str">
        <f>IF(Table15[[#This Row],[IDENTICAL]]="","","@PART["&amp;Table15[[#This Row],[Name]]&amp;"]:FOR[xxxRP0]
{
    %identicalParts = "&amp;Table15[[#This Row],[IDENTICAL]]&amp;"
}")</f>
        <v/>
      </c>
    </row>
    <row r="2175" spans="1:1" x14ac:dyDescent="0.25">
      <c r="A2175" t="str">
        <f>IF(Table15[[#This Row],[IDENTICAL]]="","","@PART["&amp;Table15[[#This Row],[Name]]&amp;"]:FOR[xxxRP0]
{
    %identicalParts = "&amp;Table15[[#This Row],[IDENTICAL]]&amp;"
}")</f>
        <v/>
      </c>
    </row>
    <row r="2176" spans="1:1" x14ac:dyDescent="0.25">
      <c r="A2176" t="str">
        <f>IF(Table15[[#This Row],[IDENTICAL]]="","","@PART["&amp;Table15[[#This Row],[Name]]&amp;"]:FOR[xxxRP0]
{
    %identicalParts = "&amp;Table15[[#This Row],[IDENTICAL]]&amp;"
}")</f>
        <v/>
      </c>
    </row>
    <row r="2177" spans="1:1" x14ac:dyDescent="0.25">
      <c r="A2177" t="str">
        <f>IF(Table15[[#This Row],[IDENTICAL]]="","","@PART["&amp;Table15[[#This Row],[Name]]&amp;"]:FOR[xxxRP0]
{
    %identicalParts = "&amp;Table15[[#This Row],[IDENTICAL]]&amp;"
}")</f>
        <v/>
      </c>
    </row>
    <row r="2178" spans="1:1" x14ac:dyDescent="0.25">
      <c r="A2178" t="str">
        <f>IF(Table15[[#This Row],[IDENTICAL]]="","","@PART["&amp;Table15[[#This Row],[Name]]&amp;"]:FOR[xxxRP0]
{
    %identicalParts = "&amp;Table15[[#This Row],[IDENTICAL]]&amp;"
}")</f>
        <v/>
      </c>
    </row>
    <row r="2179" spans="1:1" x14ac:dyDescent="0.25">
      <c r="A2179" t="str">
        <f>IF(Table15[[#This Row],[IDENTICAL]]="","","@PART["&amp;Table15[[#This Row],[Name]]&amp;"]:FOR[xxxRP0]
{
    %identicalParts = "&amp;Table15[[#This Row],[IDENTICAL]]&amp;"
}")</f>
        <v/>
      </c>
    </row>
    <row r="2180" spans="1:1" x14ac:dyDescent="0.25">
      <c r="A2180" t="str">
        <f>IF(Table15[[#This Row],[IDENTICAL]]="","","@PART["&amp;Table15[[#This Row],[Name]]&amp;"]:FOR[xxxRP0]
{
    %identicalParts = "&amp;Table15[[#This Row],[IDENTICAL]]&amp;"
}")</f>
        <v/>
      </c>
    </row>
    <row r="2181" spans="1:1" x14ac:dyDescent="0.25">
      <c r="A2181" t="str">
        <f>IF(Table15[[#This Row],[IDENTICAL]]="","","@PART["&amp;Table15[[#This Row],[Name]]&amp;"]:FOR[xxxRP0]
{
    %identicalParts = "&amp;Table15[[#This Row],[IDENTICAL]]&amp;"
}")</f>
        <v/>
      </c>
    </row>
    <row r="2182" spans="1:1" x14ac:dyDescent="0.25">
      <c r="A2182" t="str">
        <f>IF(Table15[[#This Row],[IDENTICAL]]="","","@PART["&amp;Table15[[#This Row],[Name]]&amp;"]:FOR[xxxRP0]
{
    %identicalParts = "&amp;Table15[[#This Row],[IDENTICAL]]&amp;"
}")</f>
        <v/>
      </c>
    </row>
    <row r="2183" spans="1:1" x14ac:dyDescent="0.25">
      <c r="A2183" t="str">
        <f>IF(Table15[[#This Row],[IDENTICAL]]="","","@PART["&amp;Table15[[#This Row],[Name]]&amp;"]:FOR[xxxRP0]
{
    %identicalParts = "&amp;Table15[[#This Row],[IDENTICAL]]&amp;"
}")</f>
        <v/>
      </c>
    </row>
    <row r="2184" spans="1:1" x14ac:dyDescent="0.25">
      <c r="A2184" t="str">
        <f>IF(Table15[[#This Row],[IDENTICAL]]="","","@PART["&amp;Table15[[#This Row],[Name]]&amp;"]:FOR[xxxRP0]
{
    %identicalParts = "&amp;Table15[[#This Row],[IDENTICAL]]&amp;"
}")</f>
        <v/>
      </c>
    </row>
    <row r="2185" spans="1:1" x14ac:dyDescent="0.25">
      <c r="A2185" t="str">
        <f>IF(Table15[[#This Row],[IDENTICAL]]="","","@PART["&amp;Table15[[#This Row],[Name]]&amp;"]:FOR[xxxRP0]
{
    %identicalParts = "&amp;Table15[[#This Row],[IDENTICAL]]&amp;"
}")</f>
        <v/>
      </c>
    </row>
    <row r="2186" spans="1:1" x14ac:dyDescent="0.25">
      <c r="A2186" t="str">
        <f>IF(Table15[[#This Row],[IDENTICAL]]="","","@PART["&amp;Table15[[#This Row],[Name]]&amp;"]:FOR[xxxRP0]
{
    %identicalParts = "&amp;Table15[[#This Row],[IDENTICAL]]&amp;"
}")</f>
        <v/>
      </c>
    </row>
    <row r="2187" spans="1:1" x14ac:dyDescent="0.25">
      <c r="A2187" t="str">
        <f>IF(Table15[[#This Row],[IDENTICAL]]="","","@PART["&amp;Table15[[#This Row],[Name]]&amp;"]:FOR[xxxRP0]
{
    %identicalParts = "&amp;Table15[[#This Row],[IDENTICAL]]&amp;"
}")</f>
        <v/>
      </c>
    </row>
    <row r="2188" spans="1:1" x14ac:dyDescent="0.25">
      <c r="A2188" t="str">
        <f>IF(Table15[[#This Row],[IDENTICAL]]="","","@PART["&amp;Table15[[#This Row],[Name]]&amp;"]:FOR[xxxRP0]
{
    %identicalParts = "&amp;Table15[[#This Row],[IDENTICAL]]&amp;"
}")</f>
        <v/>
      </c>
    </row>
    <row r="2189" spans="1:1" x14ac:dyDescent="0.25">
      <c r="A2189" t="str">
        <f>IF(Table15[[#This Row],[IDENTICAL]]="","","@PART["&amp;Table15[[#This Row],[Name]]&amp;"]:FOR[xxxRP0]
{
    %identicalParts = "&amp;Table15[[#This Row],[IDENTICAL]]&amp;"
}")</f>
        <v/>
      </c>
    </row>
    <row r="2190" spans="1:1" x14ac:dyDescent="0.25">
      <c r="A2190" t="str">
        <f>IF(Table15[[#This Row],[IDENTICAL]]="","","@PART["&amp;Table15[[#This Row],[Name]]&amp;"]:FOR[xxxRP0]
{
    %identicalParts = "&amp;Table15[[#This Row],[IDENTICAL]]&amp;"
}")</f>
        <v>@PART[XOrionPodXbb31]:FOR[xxxRP0]
{
    %identicalParts = SSTU-SC-C-CM,XOrionPodXbb31,XOrionPodX
}</v>
      </c>
    </row>
    <row r="2191" spans="1:1" x14ac:dyDescent="0.25">
      <c r="A2191" t="str">
        <f>IF(Table15[[#This Row],[IDENTICAL]]="","","@PART["&amp;Table15[[#This Row],[Name]]&amp;"]:FOR[xxxRP0]
{
    %identicalParts = "&amp;Table15[[#This Row],[IDENTICAL]]&amp;"
}")</f>
        <v/>
      </c>
    </row>
    <row r="2192" spans="1:1" x14ac:dyDescent="0.25">
      <c r="A2192" t="str">
        <f>IF(Table15[[#This Row],[IDENTICAL]]="","","@PART["&amp;Table15[[#This Row],[Name]]&amp;"]:FOR[xxxRP0]
{
    %identicalParts = "&amp;Table15[[#This Row],[IDENTICAL]]&amp;"
}")</f>
        <v/>
      </c>
    </row>
    <row r="2193" spans="1:1" x14ac:dyDescent="0.25">
      <c r="A2193" t="str">
        <f>IF(Table15[[#This Row],[IDENTICAL]]="","","@PART["&amp;Table15[[#This Row],[Name]]&amp;"]:FOR[xxxRP0]
{
    %identicalParts = "&amp;Table15[[#This Row],[IDENTICAL]]&amp;"
}")</f>
        <v/>
      </c>
    </row>
    <row r="2194" spans="1:1" x14ac:dyDescent="0.25">
      <c r="A2194" t="str">
        <f>IF(Table15[[#This Row],[IDENTICAL]]="","","@PART["&amp;Table15[[#This Row],[Name]]&amp;"]:FOR[xxxRP0]
{
    %identicalParts = "&amp;Table15[[#This Row],[IDENTICAL]]&amp;"
}")</f>
        <v>@PART[XOrionLES]:FOR[xxxRP0]
{
    %identicalParts = XOrionLES,SSTU-SC-C-BPC
}</v>
      </c>
    </row>
    <row r="2195" spans="1:1" x14ac:dyDescent="0.25">
      <c r="A2195" t="str">
        <f>IF(Table15[[#This Row],[IDENTICAL]]="","","@PART["&amp;Table15[[#This Row],[Name]]&amp;"]:FOR[xxxRP0]
{
    %identicalParts = "&amp;Table15[[#This Row],[IDENTICAL]]&amp;"
}")</f>
        <v>@PART[SSTU-SC-ENG-AJ10-137]:FOR[xxxRP0]
{
    %identicalParts = bluedog_Apollo_Block2_ServiceEngine,FASAApollo_SM_Engine,KW2mengineSPS,ROAJ10-137,SSTU-SC-ENG-AJ10-137,SSTU-SC-B-SM
}</v>
      </c>
    </row>
    <row r="2196" spans="1:1" x14ac:dyDescent="0.25">
      <c r="A2196" t="str">
        <f>IF(Table15[[#This Row],[IDENTICAL]]="","","@PART["&amp;Table15[[#This Row],[Name]]&amp;"]:FOR[xxxRP0]
{
    %identicalParts = "&amp;Table15[[#This Row],[IDENTICAL]]&amp;"
}")</f>
        <v/>
      </c>
    </row>
    <row r="2197" spans="1:1" x14ac:dyDescent="0.25">
      <c r="A2197" t="str">
        <f>IF(Table15[[#This Row],[IDENTICAL]]="","","@PART["&amp;Table15[[#This Row],[Name]]&amp;"]:FOR[xxxRP0]
{
    %identicalParts = "&amp;Table15[[#This Row],[IDENTICAL]]&amp;"
}")</f>
        <v>@PART[XOrionPodX]:FOR[xxxRP0]
{
    %identicalParts = SSTU-SC-C-CM,XOrionPodXbb31,XOrionPodX
}</v>
      </c>
    </row>
    <row r="2198" spans="1:1" x14ac:dyDescent="0.25">
      <c r="A2198" t="str">
        <f>IF(Table15[[#This Row],[IDENTICAL]]="","","@PART["&amp;Table15[[#This Row],[Name]]&amp;"]:FOR[xxxRP0]
{
    %identicalParts = "&amp;Table15[[#This Row],[IDENTICAL]]&amp;"
}")</f>
        <v/>
      </c>
    </row>
    <row r="2199" spans="1:1" x14ac:dyDescent="0.25">
      <c r="A2199" t="str">
        <f>IF(Table15[[#This Row],[IDENTICAL]]="","","@PART["&amp;Table15[[#This Row],[Name]]&amp;"]:FOR[xxxRP0]
{
    %identicalParts = "&amp;Table15[[#This Row],[IDENTICAL]]&amp;"
}")</f>
        <v/>
      </c>
    </row>
    <row r="2200" spans="1:1" x14ac:dyDescent="0.25">
      <c r="A2200" t="str">
        <f>IF(Table15[[#This Row],[IDENTICAL]]="","","@PART["&amp;Table15[[#This Row],[Name]]&amp;"]:FOR[xxxRP0]
{
    %identicalParts = "&amp;Table15[[#This Row],[IDENTICAL]]&amp;"
}")</f>
        <v/>
      </c>
    </row>
    <row r="2201" spans="1:1" x14ac:dyDescent="0.25">
      <c r="A2201" t="str">
        <f>IF(Table15[[#This Row],[IDENTICAL]]="","","@PART["&amp;Table15[[#This Row],[Name]]&amp;"]:FOR[xxxRP0]
{
    %identicalParts = "&amp;Table15[[#This Row],[IDENTICAL]]&amp;"
}")</f>
        <v/>
      </c>
    </row>
    <row r="2202" spans="1:1" x14ac:dyDescent="0.25">
      <c r="A2202" t="str">
        <f>IF(Table15[[#This Row],[IDENTICAL]]="","","@PART["&amp;Table15[[#This Row],[Name]]&amp;"]:FOR[xxxRP0]
{
    %identicalParts = "&amp;Table15[[#This Row],[IDENTICAL]]&amp;"
}")</f>
        <v>@PART[XLFTORIONLARGE]:FOR[xxxRP0]
{
    %identicalParts = SSTU-SC-C-SM,XLFTORIONLARGE
}</v>
      </c>
    </row>
    <row r="2203" spans="1:1" x14ac:dyDescent="0.25">
      <c r="A2203" t="str">
        <f>IF(Table15[[#This Row],[IDENTICAL]]="","","@PART["&amp;Table15[[#This Row],[Name]]&amp;"]:FOR[xxxRP0]
{
    %identicalParts = "&amp;Table15[[#This Row],[IDENTICAL]]&amp;"
}")</f>
        <v/>
      </c>
    </row>
    <row r="2204" spans="1:1" x14ac:dyDescent="0.25">
      <c r="A2204" t="str">
        <f>IF(Table15[[#This Row],[IDENTICAL]]="","","@PART["&amp;Table15[[#This Row],[Name]]&amp;"]:FOR[xxxRP0]
{
    %identicalParts = "&amp;Table15[[#This Row],[IDENTICAL]]&amp;"
}")</f>
        <v/>
      </c>
    </row>
    <row r="2205" spans="1:1" x14ac:dyDescent="0.25">
      <c r="A2205" t="str">
        <f>IF(Table15[[#This Row],[IDENTICAL]]="","","@PART["&amp;Table15[[#This Row],[Name]]&amp;"]:FOR[xxxRP0]
{
    %identicalParts = "&amp;Table15[[#This Row],[IDENTICAL]]&amp;"
}")</f>
        <v/>
      </c>
    </row>
    <row r="2206" spans="1:1" x14ac:dyDescent="0.25">
      <c r="A2206" t="str">
        <f>IF(Table15[[#This Row],[IDENTICAL]]="","","@PART["&amp;Table15[[#This Row],[Name]]&amp;"]:FOR[xxxRP0]
{
    %identicalParts = "&amp;Table15[[#This Row],[IDENTICAL]]&amp;"
}")</f>
        <v/>
      </c>
    </row>
    <row r="2207" spans="1:1" x14ac:dyDescent="0.25">
      <c r="A2207" t="str">
        <f>IF(Table15[[#This Row],[IDENTICAL]]="","","@PART["&amp;Table15[[#This Row],[Name]]&amp;"]:FOR[xxxRP0]
{
    %identicalParts = "&amp;Table15[[#This Row],[IDENTICAL]]&amp;"
}")</f>
        <v/>
      </c>
    </row>
    <row r="2208" spans="1:1" x14ac:dyDescent="0.25">
      <c r="A2208" t="str">
        <f>IF(Table15[[#This Row],[IDENTICAL]]="","","@PART["&amp;Table15[[#This Row],[Name]]&amp;"]:FOR[xxxRP0]
{
    %identicalParts = "&amp;Table15[[#This Row],[IDENTICAL]]&amp;"
}")</f>
        <v/>
      </c>
    </row>
    <row r="2209" spans="1:1" x14ac:dyDescent="0.25">
      <c r="A2209" t="str">
        <f>IF(Table15[[#This Row],[IDENTICAL]]="","","@PART["&amp;Table15[[#This Row],[Name]]&amp;"]:FOR[xxxRP0]
{
    %identicalParts = "&amp;Table15[[#This Row],[IDENTICAL]]&amp;"
}")</f>
        <v/>
      </c>
    </row>
    <row r="2210" spans="1:1" x14ac:dyDescent="0.25">
      <c r="A2210" t="str">
        <f>IF(Table15[[#This Row],[IDENTICAL]]="","","@PART["&amp;Table15[[#This Row],[Name]]&amp;"]:FOR[xxxRP0]
{
    %identicalParts = "&amp;Table15[[#This Row],[IDENTICAL]]&amp;"
}")</f>
        <v/>
      </c>
    </row>
    <row r="2211" spans="1:1" x14ac:dyDescent="0.25">
      <c r="A2211" t="str">
        <f>IF(Table15[[#This Row],[IDENTICAL]]="","","@PART["&amp;Table15[[#This Row],[Name]]&amp;"]:FOR[xxxRP0]
{
    %identicalParts = "&amp;Table15[[#This Row],[IDENTICAL]]&amp;"
}")</f>
        <v/>
      </c>
    </row>
    <row r="2212" spans="1:1" x14ac:dyDescent="0.25">
      <c r="A2212" t="str">
        <f>IF(Table15[[#This Row],[IDENTICAL]]="","","@PART["&amp;Table15[[#This Row],[Name]]&amp;"]:FOR[xxxRP0]
{
    %identicalParts = "&amp;Table15[[#This Row],[IDENTICAL]]&amp;"
}")</f>
        <v/>
      </c>
    </row>
    <row r="2213" spans="1:1" x14ac:dyDescent="0.25">
      <c r="A2213" t="str">
        <f>IF(Table15[[#This Row],[IDENTICAL]]="","","@PART["&amp;Table15[[#This Row],[Name]]&amp;"]:FOR[xxxRP0]
{
    %identicalParts = "&amp;Table15[[#This Row],[IDENTICAL]]&amp;"
}")</f>
        <v/>
      </c>
    </row>
    <row r="2214" spans="1:1" x14ac:dyDescent="0.25">
      <c r="A2214" t="str">
        <f>IF(Table15[[#This Row],[IDENTICAL]]="","","@PART["&amp;Table15[[#This Row],[Name]]&amp;"]:FOR[xxxRP0]
{
    %identicalParts = "&amp;Table15[[#This Row],[IDENTICAL]]&amp;"
}")</f>
        <v/>
      </c>
    </row>
    <row r="2215" spans="1:1" x14ac:dyDescent="0.25">
      <c r="A2215" t="str">
        <f>IF(Table15[[#This Row],[IDENTICAL]]="","","@PART["&amp;Table15[[#This Row],[Name]]&amp;"]:FOR[xxxRP0]
{
    %identicalParts = "&amp;Table15[[#This Row],[IDENTICAL]]&amp;"
}")</f>
        <v/>
      </c>
    </row>
    <row r="2216" spans="1:1" x14ac:dyDescent="0.25">
      <c r="A2216" t="str">
        <f>IF(Table15[[#This Row],[IDENTICAL]]="","","@PART["&amp;Table15[[#This Row],[Name]]&amp;"]:FOR[xxxRP0]
{
    %identicalParts = "&amp;Table15[[#This Row],[IDENTICAL]]&amp;"
}")</f>
        <v/>
      </c>
    </row>
    <row r="2217" spans="1:1" x14ac:dyDescent="0.25">
      <c r="A2217" t="str">
        <f>IF(Table15[[#This Row],[IDENTICAL]]="","","@PART["&amp;Table15[[#This Row],[Name]]&amp;"]:FOR[xxxRP0]
{
    %identicalParts = "&amp;Table15[[#This Row],[IDENTICAL]]&amp;"
}")</f>
        <v/>
      </c>
    </row>
    <row r="2218" spans="1:1" x14ac:dyDescent="0.25">
      <c r="A2218" t="str">
        <f>IF(Table15[[#This Row],[IDENTICAL]]="","","@PART["&amp;Table15[[#This Row],[Name]]&amp;"]:FOR[xxxRP0]
{
    %identicalParts = "&amp;Table15[[#This Row],[IDENTICAL]]&amp;"
}")</f>
        <v/>
      </c>
    </row>
    <row r="2219" spans="1:1" x14ac:dyDescent="0.25">
      <c r="A2219" t="str">
        <f>IF(Table15[[#This Row],[IDENTICAL]]="","","@PART["&amp;Table15[[#This Row],[Name]]&amp;"]:FOR[xxxRP0]
{
    %identicalParts = "&amp;Table15[[#This Row],[IDENTICAL]]&amp;"
}")</f>
        <v/>
      </c>
    </row>
    <row r="2220" spans="1:1" x14ac:dyDescent="0.25">
      <c r="A2220" t="str">
        <f>IF(Table15[[#This Row],[IDENTICAL]]="","","@PART["&amp;Table15[[#This Row],[Name]]&amp;"]:FOR[xxxRP0]
{
    %identicalParts = "&amp;Table15[[#This Row],[IDENTICAL]]&amp;"
}")</f>
        <v/>
      </c>
    </row>
    <row r="2221" spans="1:1" x14ac:dyDescent="0.25">
      <c r="A2221" t="str">
        <f>IF(Table15[[#This Row],[IDENTICAL]]="","","@PART["&amp;Table15[[#This Row],[Name]]&amp;"]:FOR[xxxRP0]
{
    %identicalParts = "&amp;Table15[[#This Row],[IDENTICAL]]&amp;"
}")</f>
        <v/>
      </c>
    </row>
    <row r="2222" spans="1:1" x14ac:dyDescent="0.25">
      <c r="A2222" t="str">
        <f>IF(Table15[[#This Row],[IDENTICAL]]="","","@PART["&amp;Table15[[#This Row],[Name]]&amp;"]:FOR[xxxRP0]
{
    %identicalParts = "&amp;Table15[[#This Row],[IDENTICAL]]&amp;"
}")</f>
        <v/>
      </c>
    </row>
    <row r="2223" spans="1:1" x14ac:dyDescent="0.25">
      <c r="A2223" t="str">
        <f>IF(Table15[[#This Row],[IDENTICAL]]="","","@PART["&amp;Table15[[#This Row],[Name]]&amp;"]:FOR[xxxRP0]
{
    %identicalParts = "&amp;Table15[[#This Row],[IDENTICAL]]&amp;"
}")</f>
        <v/>
      </c>
    </row>
    <row r="2224" spans="1:1" x14ac:dyDescent="0.25">
      <c r="A2224" t="str">
        <f>IF(Table15[[#This Row],[IDENTICAL]]="","","@PART["&amp;Table15[[#This Row],[Name]]&amp;"]:FOR[xxxRP0]
{
    %identicalParts = "&amp;Table15[[#This Row],[IDENTICAL]]&amp;"
}")</f>
        <v/>
      </c>
    </row>
    <row r="2225" spans="1:1" x14ac:dyDescent="0.25">
      <c r="A2225" t="str">
        <f>IF(Table15[[#This Row],[IDENTICAL]]="","","@PART["&amp;Table15[[#This Row],[Name]]&amp;"]:FOR[xxxRP0]
{
    %identicalParts = "&amp;Table15[[#This Row],[IDENTICAL]]&amp;"
}")</f>
        <v>@PART[RSBengineArianeVSRB]:FOR[xxxRP0]
{
    %identicalParts = KWsrbGlobeX5,RSBengineArianeVSRB
}</v>
      </c>
    </row>
    <row r="2226" spans="1:1" x14ac:dyDescent="0.25">
      <c r="A2226" t="str">
        <f>IF(Table15[[#This Row],[IDENTICAL]]="","","@PART["&amp;Table15[[#This Row],[Name]]&amp;"]:FOR[xxxRP0]
{
    %identicalParts = "&amp;Table15[[#This Row],[IDENTICAL]]&amp;"
}")</f>
        <v/>
      </c>
    </row>
    <row r="2227" spans="1:1" x14ac:dyDescent="0.25">
      <c r="A2227" t="str">
        <f>IF(Table15[[#This Row],[IDENTICAL]]="","","@PART["&amp;Table15[[#This Row],[Name]]&amp;"]:FOR[xxxRP0]
{
    %identicalParts = "&amp;Table15[[#This Row],[IDENTICAL]]&amp;"
}")</f>
        <v/>
      </c>
    </row>
    <row r="2228" spans="1:1" x14ac:dyDescent="0.25">
      <c r="A2228" t="str">
        <f>IF(Table15[[#This Row],[IDENTICAL]]="","","@PART["&amp;Table15[[#This Row],[Name]]&amp;"]:FOR[xxxRP0]
{
    %identicalParts = "&amp;Table15[[#This Row],[IDENTICAL]]&amp;"
}")</f>
        <v/>
      </c>
    </row>
    <row r="2229" spans="1:1" x14ac:dyDescent="0.25">
      <c r="A2229" t="str">
        <f>IF(Table15[[#This Row],[IDENTICAL]]="","","@PART["&amp;Table15[[#This Row],[Name]]&amp;"]:FOR[xxxRP0]
{
    %identicalParts = "&amp;Table15[[#This Row],[IDENTICAL]]&amp;"
}")</f>
        <v/>
      </c>
    </row>
    <row r="2230" spans="1:1" x14ac:dyDescent="0.25">
      <c r="A2230" t="str">
        <f>IF(Table15[[#This Row],[IDENTICAL]]="","","@PART["&amp;Table15[[#This Row],[Name]]&amp;"]:FOR[xxxRP0]
{
    %identicalParts = "&amp;Table15[[#This Row],[IDENTICAL]]&amp;"
}")</f>
        <v/>
      </c>
    </row>
    <row r="2231" spans="1:1" x14ac:dyDescent="0.25">
      <c r="A2231" t="str">
        <f>IF(Table15[[#This Row],[IDENTICAL]]="","","@PART["&amp;Table15[[#This Row],[Name]]&amp;"]:FOR[xxxRP0]
{
    %identicalParts = "&amp;Table15[[#This Row],[IDENTICAL]]&amp;"
}")</f>
        <v/>
      </c>
    </row>
    <row r="2232" spans="1:1" x14ac:dyDescent="0.25">
      <c r="A2232" t="str">
        <f>IF(Table15[[#This Row],[IDENTICAL]]="","","@PART["&amp;Table15[[#This Row],[Name]]&amp;"]:FOR[xxxRP0]
{
    %identicalParts = "&amp;Table15[[#This Row],[IDENTICAL]]&amp;"
}")</f>
        <v/>
      </c>
    </row>
    <row r="2233" spans="1:1" x14ac:dyDescent="0.25">
      <c r="A2233" t="str">
        <f>IF(Table15[[#This Row],[IDENTICAL]]="","","@PART["&amp;Table15[[#This Row],[Name]]&amp;"]:FOR[xxxRP0]
{
    %identicalParts = "&amp;Table15[[#This Row],[IDENTICAL]]&amp;"
}")</f>
        <v/>
      </c>
    </row>
    <row r="2234" spans="1:1" x14ac:dyDescent="0.25">
      <c r="A2234" t="str">
        <f>IF(Table15[[#This Row],[IDENTICAL]]="","","@PART["&amp;Table15[[#This Row],[Name]]&amp;"]:FOR[xxxRP0]
{
    %identicalParts = "&amp;Table15[[#This Row],[IDENTICAL]]&amp;"
}")</f>
        <v/>
      </c>
    </row>
    <row r="2235" spans="1:1" x14ac:dyDescent="0.25">
      <c r="A2235" t="str">
        <f>IF(Table15[[#This Row],[IDENTICAL]]="","","@PART["&amp;Table15[[#This Row],[Name]]&amp;"]:FOR[xxxRP0]
{
    %identicalParts = "&amp;Table15[[#This Row],[IDENTICAL]]&amp;"
}")</f>
        <v/>
      </c>
    </row>
    <row r="2236" spans="1:1" x14ac:dyDescent="0.25">
      <c r="A2236" t="str">
        <f>IF(Table15[[#This Row],[IDENTICAL]]="","","@PART["&amp;Table15[[#This Row],[Name]]&amp;"]:FOR[xxxRP0]
{
    %identicalParts = "&amp;Table15[[#This Row],[IDENTICAL]]&amp;"
}")</f>
        <v/>
      </c>
    </row>
    <row r="2237" spans="1:1" x14ac:dyDescent="0.25">
      <c r="A2237" t="str">
        <f>IF(Table15[[#This Row],[IDENTICAL]]="","","@PART["&amp;Table15[[#This Row],[Name]]&amp;"]:FOR[xxxRP0]
{
    %identicalParts = "&amp;Table15[[#This Row],[IDENTICAL]]&amp;"
}")</f>
        <v/>
      </c>
    </row>
    <row r="2238" spans="1:1" x14ac:dyDescent="0.25">
      <c r="A2238" t="str">
        <f>IF(Table15[[#This Row],[IDENTICAL]]="","","@PART["&amp;Table15[[#This Row],[Name]]&amp;"]:FOR[xxxRP0]
{
    %identicalParts = "&amp;Table15[[#This Row],[IDENTICAL]]&amp;"
}")</f>
        <v/>
      </c>
    </row>
    <row r="2239" spans="1:1" x14ac:dyDescent="0.25">
      <c r="A2239" t="str">
        <f>IF(Table15[[#This Row],[IDENTICAL]]="","","@PART["&amp;Table15[[#This Row],[Name]]&amp;"]:FOR[xxxRP0]
{
    %identicalParts = "&amp;Table15[[#This Row],[IDENTICAL]]&amp;"
}")</f>
        <v/>
      </c>
    </row>
    <row r="2240" spans="1:1" x14ac:dyDescent="0.25">
      <c r="A2240" t="str">
        <f>IF(Table15[[#This Row],[IDENTICAL]]="","","@PART["&amp;Table15[[#This Row],[Name]]&amp;"]:FOR[xxxRP0]
{
    %identicalParts = "&amp;Table15[[#This Row],[IDENTICAL]]&amp;"
}")</f>
        <v/>
      </c>
    </row>
    <row r="2241" spans="1:1" x14ac:dyDescent="0.25">
      <c r="A2241" t="str">
        <f>IF(Table15[[#This Row],[IDENTICAL]]="","","@PART["&amp;Table15[[#This Row],[Name]]&amp;"]:FOR[xxxRP0]
{
    %identicalParts = "&amp;Table15[[#This Row],[IDENTICAL]]&amp;"
}")</f>
        <v/>
      </c>
    </row>
    <row r="2242" spans="1:1" x14ac:dyDescent="0.25">
      <c r="A2242" t="str">
        <f>IF(Table15[[#This Row],[IDENTICAL]]="","","@PART["&amp;Table15[[#This Row],[Name]]&amp;"]:FOR[xxxRP0]
{
    %identicalParts = "&amp;Table15[[#This Row],[IDENTICAL]]&amp;"
}")</f>
        <v/>
      </c>
    </row>
    <row r="2243" spans="1:1" x14ac:dyDescent="0.25">
      <c r="A2243" t="str">
        <f>IF(Table15[[#This Row],[IDENTICAL]]="","","@PART["&amp;Table15[[#This Row],[Name]]&amp;"]:FOR[xxxRP0]
{
    %identicalParts = "&amp;Table15[[#This Row],[IDENTICAL]]&amp;"
}")</f>
        <v/>
      </c>
    </row>
    <row r="2244" spans="1:1" x14ac:dyDescent="0.25">
      <c r="A2244" t="str">
        <f>IF(Table15[[#This Row],[IDENTICAL]]="","","@PART["&amp;Table15[[#This Row],[Name]]&amp;"]:FOR[xxxRP0]
{
    %identicalParts = "&amp;Table15[[#This Row],[IDENTICAL]]&amp;"
}")</f>
        <v/>
      </c>
    </row>
    <row r="2245" spans="1:1" x14ac:dyDescent="0.25">
      <c r="A2245" t="str">
        <f>IF(Table15[[#This Row],[IDENTICAL]]="","","@PART["&amp;Table15[[#This Row],[Name]]&amp;"]:FOR[xxxRP0]
{
    %identicalParts = "&amp;Table15[[#This Row],[IDENTICAL]]&amp;"
}")</f>
        <v/>
      </c>
    </row>
    <row r="2246" spans="1:1" x14ac:dyDescent="0.25">
      <c r="A2246" t="str">
        <f>IF(Table15[[#This Row],[IDENTICAL]]="","","@PART["&amp;Table15[[#This Row],[Name]]&amp;"]:FOR[xxxRP0]
{
    %identicalParts = "&amp;Table15[[#This Row],[IDENTICAL]]&amp;"
}")</f>
        <v/>
      </c>
    </row>
    <row r="2247" spans="1:1" x14ac:dyDescent="0.25">
      <c r="A2247" t="str">
        <f>IF(Table15[[#This Row],[IDENTICAL]]="","","@PART["&amp;Table15[[#This Row],[Name]]&amp;"]:FOR[xxxRP0]
{
    %identicalParts = "&amp;Table15[[#This Row],[IDENTICAL]]&amp;"
}")</f>
        <v/>
      </c>
    </row>
    <row r="2248" spans="1:1" x14ac:dyDescent="0.25">
      <c r="A2248" t="str">
        <f>IF(Table15[[#This Row],[IDENTICAL]]="","","@PART["&amp;Table15[[#This Row],[Name]]&amp;"]:FOR[xxxRP0]
{
    %identicalParts = "&amp;Table15[[#This Row],[IDENTICAL]]&amp;"
}")</f>
        <v/>
      </c>
    </row>
    <row r="2249" spans="1:1" x14ac:dyDescent="0.25">
      <c r="A2249" t="str">
        <f>IF(Table15[[#This Row],[IDENTICAL]]="","","@PART["&amp;Table15[[#This Row],[Name]]&amp;"]:FOR[xxxRP0]
{
    %identicalParts = "&amp;Table15[[#This Row],[IDENTICAL]]&amp;"
}")</f>
        <v/>
      </c>
    </row>
    <row r="2250" spans="1:1" x14ac:dyDescent="0.25">
      <c r="A2250" t="str">
        <f>IF(Table15[[#This Row],[IDENTICAL]]="","","@PART["&amp;Table15[[#This Row],[Name]]&amp;"]:FOR[xxxRP0]
{
    %identicalParts = "&amp;Table15[[#This Row],[IDENTICAL]]&amp;"
}")</f>
        <v/>
      </c>
    </row>
    <row r="2251" spans="1:1" x14ac:dyDescent="0.25">
      <c r="A2251" t="str">
        <f>IF(Table15[[#This Row],[IDENTICAL]]="","","@PART["&amp;Table15[[#This Row],[Name]]&amp;"]:FOR[xxxRP0]
{
    %identicalParts = "&amp;Table15[[#This Row],[IDENTICAL]]&amp;"
}")</f>
        <v/>
      </c>
    </row>
    <row r="2252" spans="1:1" x14ac:dyDescent="0.25">
      <c r="A2252" t="str">
        <f>IF(Table15[[#This Row],[IDENTICAL]]="","","@PART["&amp;Table15[[#This Row],[Name]]&amp;"]:FOR[xxxRP0]
{
    %identicalParts = "&amp;Table15[[#This Row],[IDENTICAL]]&amp;"
}")</f>
        <v/>
      </c>
    </row>
    <row r="2253" spans="1:1" x14ac:dyDescent="0.25">
      <c r="A2253" t="str">
        <f>IF(Table15[[#This Row],[IDENTICAL]]="","","@PART["&amp;Table15[[#This Row],[Name]]&amp;"]:FOR[xxxRP0]
{
    %identicalParts = "&amp;Table15[[#This Row],[IDENTICAL]]&amp;"
}")</f>
        <v/>
      </c>
    </row>
    <row r="2254" spans="1:1" x14ac:dyDescent="0.25">
      <c r="A2254" t="str">
        <f>IF(Table15[[#This Row],[IDENTICAL]]="","","@PART["&amp;Table15[[#This Row],[Name]]&amp;"]:FOR[xxxRP0]
{
    %identicalParts = "&amp;Table15[[#This Row],[IDENTICAL]]&amp;"
}")</f>
        <v/>
      </c>
    </row>
    <row r="2255" spans="1:1" x14ac:dyDescent="0.25">
      <c r="A2255" t="str">
        <f>IF(Table15[[#This Row],[IDENTICAL]]="","","@PART["&amp;Table15[[#This Row],[Name]]&amp;"]:FOR[xxxRP0]
{
    %identicalParts = "&amp;Table15[[#This Row],[IDENTICAL]]&amp;"
}")</f>
        <v/>
      </c>
    </row>
    <row r="2256" spans="1:1" x14ac:dyDescent="0.25">
      <c r="A2256" t="str">
        <f>IF(Table15[[#This Row],[IDENTICAL]]="","","@PART["&amp;Table15[[#This Row],[Name]]&amp;"]:FOR[xxxRP0]
{
    %identicalParts = "&amp;Table15[[#This Row],[IDENTICAL]]&amp;"
}")</f>
        <v/>
      </c>
    </row>
    <row r="2257" spans="1:1" x14ac:dyDescent="0.25">
      <c r="A2257" t="str">
        <f>IF(Table15[[#This Row],[IDENTICAL]]="","","@PART["&amp;Table15[[#This Row],[Name]]&amp;"]:FOR[xxxRP0]
{
    %identicalParts = "&amp;Table15[[#This Row],[IDENTICAL]]&amp;"
}")</f>
        <v/>
      </c>
    </row>
    <row r="2258" spans="1:1" x14ac:dyDescent="0.25">
      <c r="A2258" t="str">
        <f>IF(Table15[[#This Row],[IDENTICAL]]="","","@PART["&amp;Table15[[#This Row],[Name]]&amp;"]:FOR[xxxRP0]
{
    %identicalParts = "&amp;Table15[[#This Row],[IDENTICAL]]&amp;"
}")</f>
        <v/>
      </c>
    </row>
    <row r="2259" spans="1:1" x14ac:dyDescent="0.25">
      <c r="A2259" t="str">
        <f>IF(Table15[[#This Row],[IDENTICAL]]="","","@PART["&amp;Table15[[#This Row],[Name]]&amp;"]:FOR[xxxRP0]
{
    %identicalParts = "&amp;Table15[[#This Row],[IDENTICAL]]&amp;"
}")</f>
        <v/>
      </c>
    </row>
    <row r="2260" spans="1:1" x14ac:dyDescent="0.25">
      <c r="A2260" t="str">
        <f>IF(Table15[[#This Row],[IDENTICAL]]="","","@PART["&amp;Table15[[#This Row],[Name]]&amp;"]:FOR[xxxRP0]
{
    %identicalParts = "&amp;Table15[[#This Row],[IDENTICAL]]&amp;"
}")</f>
        <v/>
      </c>
    </row>
    <row r="2261" spans="1:1" x14ac:dyDescent="0.25">
      <c r="A2261" t="str">
        <f>IF(Table15[[#This Row],[IDENTICAL]]="","","@PART["&amp;Table15[[#This Row],[Name]]&amp;"]:FOR[xxxRP0]
{
    %identicalParts = "&amp;Table15[[#This Row],[IDENTICAL]]&amp;"
}")</f>
        <v/>
      </c>
    </row>
    <row r="2262" spans="1:1" x14ac:dyDescent="0.25">
      <c r="A2262" t="str">
        <f>IF(Table15[[#This Row],[IDENTICAL]]="","","@PART["&amp;Table15[[#This Row],[Name]]&amp;"]:FOR[xxxRP0]
{
    %identicalParts = "&amp;Table15[[#This Row],[IDENTICAL]]&amp;"
}")</f>
        <v/>
      </c>
    </row>
    <row r="2263" spans="1:1" x14ac:dyDescent="0.25">
      <c r="A2263" t="str">
        <f>IF(Table15[[#This Row],[IDENTICAL]]="","","@PART["&amp;Table15[[#This Row],[Name]]&amp;"]:FOR[xxxRP0]
{
    %identicalParts = "&amp;Table15[[#This Row],[IDENTICAL]]&amp;"
}")</f>
        <v/>
      </c>
    </row>
    <row r="2264" spans="1:1" x14ac:dyDescent="0.25">
      <c r="A2264" t="str">
        <f>IF(Table15[[#This Row],[IDENTICAL]]="","","@PART["&amp;Table15[[#This Row],[Name]]&amp;"]:FOR[xxxRP0]
{
    %identicalParts = "&amp;Table15[[#This Row],[IDENTICAL]]&amp;"
}")</f>
        <v/>
      </c>
    </row>
    <row r="2265" spans="1:1" x14ac:dyDescent="0.25">
      <c r="A2265" t="str">
        <f>IF(Table15[[#This Row],[IDENTICAL]]="","","@PART["&amp;Table15[[#This Row],[Name]]&amp;"]:FOR[xxxRP0]
{
    %identicalParts = "&amp;Table15[[#This Row],[IDENTICAL]]&amp;"
}")</f>
        <v/>
      </c>
    </row>
    <row r="2266" spans="1:1" x14ac:dyDescent="0.25">
      <c r="A2266" t="str">
        <f>IF(Table15[[#This Row],[IDENTICAL]]="","","@PART["&amp;Table15[[#This Row],[Name]]&amp;"]:FOR[xxxRP0]
{
    %identicalParts = "&amp;Table15[[#This Row],[IDENTICAL]]&amp;"
}")</f>
        <v/>
      </c>
    </row>
    <row r="2267" spans="1:1" x14ac:dyDescent="0.25">
      <c r="A2267" t="str">
        <f>IF(Table15[[#This Row],[IDENTICAL]]="","","@PART["&amp;Table15[[#This Row],[Name]]&amp;"]:FOR[xxxRP0]
{
    %identicalParts = "&amp;Table15[[#This Row],[IDENTICAL]]&amp;"
}")</f>
        <v/>
      </c>
    </row>
    <row r="2268" spans="1:1" x14ac:dyDescent="0.25">
      <c r="A2268" t="str">
        <f>IF(Table15[[#This Row],[IDENTICAL]]="","","@PART["&amp;Table15[[#This Row],[Name]]&amp;"]:FOR[xxxRP0]
{
    %identicalParts = "&amp;Table15[[#This Row],[IDENTICAL]]&amp;"
}")</f>
        <v/>
      </c>
    </row>
    <row r="2269" spans="1:1" x14ac:dyDescent="0.25">
      <c r="A2269" t="str">
        <f>IF(Table15[[#This Row],[IDENTICAL]]="","","@PART["&amp;Table15[[#This Row],[Name]]&amp;"]:FOR[xxxRP0]
{
    %identicalParts = "&amp;Table15[[#This Row],[IDENTICAL]]&amp;"
}")</f>
        <v/>
      </c>
    </row>
    <row r="2270" spans="1:1" x14ac:dyDescent="0.25">
      <c r="A2270" t="str">
        <f>IF(Table15[[#This Row],[IDENTICAL]]="","","@PART["&amp;Table15[[#This Row],[Name]]&amp;"]:FOR[xxxRP0]
{
    %identicalParts = "&amp;Table15[[#This Row],[IDENTICAL]]&amp;"
}")</f>
        <v/>
      </c>
    </row>
    <row r="2271" spans="1:1" x14ac:dyDescent="0.25">
      <c r="A2271" t="str">
        <f>IF(Table15[[#This Row],[IDENTICAL]]="","","@PART["&amp;Table15[[#This Row],[Name]]&amp;"]:FOR[xxxRP0]
{
    %identicalParts = "&amp;Table15[[#This Row],[IDENTICAL]]&amp;"
}")</f>
        <v/>
      </c>
    </row>
    <row r="2272" spans="1:1" x14ac:dyDescent="0.25">
      <c r="A2272" t="str">
        <f>IF(Table15[[#This Row],[IDENTICAL]]="","","@PART["&amp;Table15[[#This Row],[Name]]&amp;"]:FOR[xxxRP0]
{
    %identicalParts = "&amp;Table15[[#This Row],[IDENTICAL]]&amp;"
}")</f>
        <v>@PART[pioneer_0_1_2]:FOR[xxxRP0]
{
    %identicalParts = pioneer_0_1_2,bluedog_Pioneer1
}</v>
      </c>
    </row>
    <row r="2273" spans="1:1" x14ac:dyDescent="0.25">
      <c r="A2273" t="str">
        <f>IF(Table15[[#This Row],[IDENTICAL]]="","","@PART["&amp;Table15[[#This Row],[Name]]&amp;"]:FOR[xxxRP0]
{
    %identicalParts = "&amp;Table15[[#This Row],[IDENTICAL]]&amp;"
}")</f>
        <v/>
      </c>
    </row>
    <row r="2274" spans="1:1" x14ac:dyDescent="0.25">
      <c r="A2274" t="str">
        <f>IF(Table15[[#This Row],[IDENTICAL]]="","","@PART["&amp;Table15[[#This Row],[Name]]&amp;"]:FOR[xxxRP0]
{
    %identicalParts = "&amp;Table15[[#This Row],[IDENTICAL]]&amp;"
}")</f>
        <v/>
      </c>
    </row>
    <row r="2275" spans="1:1" x14ac:dyDescent="0.25">
      <c r="A2275" t="str">
        <f>IF(Table15[[#This Row],[IDENTICAL]]="","","@PART["&amp;Table15[[#This Row],[Name]]&amp;"]:FOR[xxxRP0]
{
    %identicalParts = "&amp;Table15[[#This Row],[IDENTICAL]]&amp;"
}")</f>
        <v>@PART[bluedog_Pioneer1]:FOR[xxxRP0]
{
    %identicalParts = pioneer_0_1_2,bluedog_Pioneer1
}</v>
      </c>
    </row>
    <row r="2276" spans="1:1" x14ac:dyDescent="0.25">
      <c r="A2276" t="str">
        <f>IF(Table15[[#This Row],[IDENTICAL]]="","","@PART["&amp;Table15[[#This Row],[Name]]&amp;"]:FOR[xxxRP0]
{
    %identicalParts = "&amp;Table15[[#This Row],[IDENTICAL]]&amp;"
}")</f>
        <v/>
      </c>
    </row>
    <row r="2277" spans="1:1" x14ac:dyDescent="0.25">
      <c r="A2277" t="str">
        <f>IF(Table15[[#This Row],[IDENTICAL]]="","","@PART["&amp;Table15[[#This Row],[Name]]&amp;"]:FOR[xxxRP0]
{
    %identicalParts = "&amp;Table15[[#This Row],[IDENTICAL]]&amp;"
}")</f>
        <v/>
      </c>
    </row>
    <row r="2278" spans="1:1" x14ac:dyDescent="0.25">
      <c r="A2278" t="str">
        <f>IF(Table15[[#This Row],[IDENTICAL]]="","","@PART["&amp;Table15[[#This Row],[Name]]&amp;"]:FOR[xxxRP0]
{
    %identicalParts = "&amp;Table15[[#This Row],[IDENTICAL]]&amp;"
}")</f>
        <v/>
      </c>
    </row>
    <row r="2279" spans="1:1" x14ac:dyDescent="0.25">
      <c r="A2279" t="str">
        <f>IF(Table15[[#This Row],[IDENTICAL]]="","","@PART["&amp;Table15[[#This Row],[Name]]&amp;"]:FOR[xxxRP0]
{
    %identicalParts = "&amp;Table15[[#This Row],[IDENTICAL]]&amp;"
}")</f>
        <v/>
      </c>
    </row>
    <row r="2280" spans="1:1" x14ac:dyDescent="0.25">
      <c r="A2280" t="str">
        <f>IF(Table15[[#This Row],[IDENTICAL]]="","","@PART["&amp;Table15[[#This Row],[Name]]&amp;"]:FOR[xxxRP0]
{
    %identicalParts = "&amp;Table15[[#This Row],[IDENTICAL]]&amp;"
}")</f>
        <v/>
      </c>
    </row>
    <row r="2281" spans="1:1" x14ac:dyDescent="0.25">
      <c r="A2281" t="str">
        <f>IF(Table15[[#This Row],[IDENTICAL]]="","","@PART["&amp;Table15[[#This Row],[Name]]&amp;"]:FOR[xxxRP0]
{
    %identicalParts = "&amp;Table15[[#This Row],[IDENTICAL]]&amp;"
}")</f>
        <v>@PART[pioneer_3_4]:FOR[xxxRP0]
{
    %identicalParts = pioneer_3_4,bluedog_Pioneer4
}</v>
      </c>
    </row>
    <row r="2282" spans="1:1" x14ac:dyDescent="0.25">
      <c r="A2282" t="str">
        <f>IF(Table15[[#This Row],[IDENTICAL]]="","","@PART["&amp;Table15[[#This Row],[Name]]&amp;"]:FOR[xxxRP0]
{
    %identicalParts = "&amp;Table15[[#This Row],[IDENTICAL]]&amp;"
}")</f>
        <v>@PART[bluedog_Pioneer4]:FOR[xxxRP0]
{
    %identicalParts = pioneer_3_4,bluedog_Pioneer4
}</v>
      </c>
    </row>
    <row r="2283" spans="1:1" x14ac:dyDescent="0.25">
      <c r="A2283" t="str">
        <f>IF(Table15[[#This Row],[IDENTICAL]]="","","@PART["&amp;Table15[[#This Row],[Name]]&amp;"]:FOR[xxxRP0]
{
    %identicalParts = "&amp;Table15[[#This Row],[IDENTICAL]]&amp;"
}")</f>
        <v/>
      </c>
    </row>
    <row r="2284" spans="1:1" x14ac:dyDescent="0.25">
      <c r="A2284" t="str">
        <f>IF(Table15[[#This Row],[IDENTICAL]]="","","@PART["&amp;Table15[[#This Row],[Name]]&amp;"]:FOR[xxxRP0]
{
    %identicalParts = "&amp;Table15[[#This Row],[IDENTICAL]]&amp;"
}")</f>
        <v/>
      </c>
    </row>
    <row r="2285" spans="1:1" x14ac:dyDescent="0.25">
      <c r="A2285" t="str">
        <f>IF(Table15[[#This Row],[IDENTICAL]]="","","@PART["&amp;Table15[[#This Row],[Name]]&amp;"]:FOR[xxxRP0]
{
    %identicalParts = "&amp;Table15[[#This Row],[IDENTICAL]]&amp;"
}")</f>
        <v/>
      </c>
    </row>
    <row r="2286" spans="1:1" x14ac:dyDescent="0.25">
      <c r="A2286" t="str">
        <f>IF(Table15[[#This Row],[IDENTICAL]]="","","@PART["&amp;Table15[[#This Row],[Name]]&amp;"]:FOR[xxxRP0]
{
    %identicalParts = "&amp;Table15[[#This Row],[IDENTICAL]]&amp;"
}")</f>
        <v/>
      </c>
    </row>
    <row r="2287" spans="1:1" x14ac:dyDescent="0.25">
      <c r="A2287" t="str">
        <f>IF(Table15[[#This Row],[IDENTICAL]]="","","@PART["&amp;Table15[[#This Row],[Name]]&amp;"]:FOR[xxxRP0]
{
    %identicalParts = "&amp;Table15[[#This Row],[IDENTICAL]]&amp;"
}")</f>
        <v/>
      </c>
    </row>
    <row r="2288" spans="1:1" x14ac:dyDescent="0.25">
      <c r="A2288" t="str">
        <f>IF(Table15[[#This Row],[IDENTICAL]]="","","@PART["&amp;Table15[[#This Row],[Name]]&amp;"]:FOR[xxxRP0]
{
    %identicalParts = "&amp;Table15[[#This Row],[IDENTICAL]]&amp;"
}")</f>
        <v/>
      </c>
    </row>
    <row r="2289" spans="1:1" x14ac:dyDescent="0.25">
      <c r="A2289" t="str">
        <f>IF(Table15[[#This Row],[IDENTICAL]]="","","@PART["&amp;Table15[[#This Row],[Name]]&amp;"]:FOR[xxxRP0]
{
    %identicalParts = "&amp;Table15[[#This Row],[IDENTICAL]]&amp;"
}")</f>
        <v/>
      </c>
    </row>
    <row r="2290" spans="1:1" x14ac:dyDescent="0.25">
      <c r="A2290" t="str">
        <f>IF(Table15[[#This Row],[IDENTICAL]]="","","@PART["&amp;Table15[[#This Row],[Name]]&amp;"]:FOR[xxxRP0]
{
    %identicalParts = "&amp;Table15[[#This Row],[IDENTICAL]]&amp;"
}")</f>
        <v/>
      </c>
    </row>
    <row r="2291" spans="1:1" x14ac:dyDescent="0.25">
      <c r="A2291" t="str">
        <f>IF(Table15[[#This Row],[IDENTICAL]]="","","@PART["&amp;Table15[[#This Row],[Name]]&amp;"]:FOR[xxxRP0]
{
    %identicalParts = "&amp;Table15[[#This Row],[IDENTICAL]]&amp;"
}")</f>
        <v/>
      </c>
    </row>
    <row r="2292" spans="1:1" x14ac:dyDescent="0.25">
      <c r="A2292" t="str">
        <f>IF(Table15[[#This Row],[IDENTICAL]]="","","@PART["&amp;Table15[[#This Row],[Name]]&amp;"]:FOR[xxxRP0]
{
    %identicalParts = "&amp;Table15[[#This Row],[IDENTICAL]]&amp;"
}")</f>
        <v/>
      </c>
    </row>
    <row r="2293" spans="1:1" x14ac:dyDescent="0.25">
      <c r="A2293" t="str">
        <f>IF(Table15[[#This Row],[IDENTICAL]]="","","@PART["&amp;Table15[[#This Row],[Name]]&amp;"]:FOR[xxxRP0]
{
    %identicalParts = "&amp;Table15[[#This Row],[IDENTICAL]]&amp;"
}")</f>
        <v/>
      </c>
    </row>
    <row r="2294" spans="1:1" x14ac:dyDescent="0.25">
      <c r="A2294" t="str">
        <f>IF(Table15[[#This Row],[IDENTICAL]]="","","@PART["&amp;Table15[[#This Row],[Name]]&amp;"]:FOR[xxxRP0]
{
    %identicalParts = "&amp;Table15[[#This Row],[IDENTICAL]]&amp;"
}")</f>
        <v/>
      </c>
    </row>
    <row r="2295" spans="1:1" x14ac:dyDescent="0.25">
      <c r="A2295" t="str">
        <f>IF(Table15[[#This Row],[IDENTICAL]]="","","@PART["&amp;Table15[[#This Row],[Name]]&amp;"]:FOR[xxxRP0]
{
    %identicalParts = "&amp;Table15[[#This Row],[IDENTICAL]]&amp;"
}")</f>
        <v/>
      </c>
    </row>
    <row r="2296" spans="1:1" x14ac:dyDescent="0.25">
      <c r="A2296" t="str">
        <f>IF(Table15[[#This Row],[IDENTICAL]]="","","@PART["&amp;Table15[[#This Row],[Name]]&amp;"]:FOR[xxxRP0]
{
    %identicalParts = "&amp;Table15[[#This Row],[IDENTICAL]]&amp;"
}")</f>
        <v/>
      </c>
    </row>
    <row r="2297" spans="1:1" x14ac:dyDescent="0.25">
      <c r="A2297" t="str">
        <f>IF(Table15[[#This Row],[IDENTICAL]]="","","@PART["&amp;Table15[[#This Row],[Name]]&amp;"]:FOR[xxxRP0]
{
    %identicalParts = "&amp;Table15[[#This Row],[IDENTICAL]]&amp;"
}")</f>
        <v/>
      </c>
    </row>
    <row r="2298" spans="1:1" x14ac:dyDescent="0.25">
      <c r="A2298" t="str">
        <f>IF(Table15[[#This Row],[IDENTICAL]]="","","@PART["&amp;Table15[[#This Row],[Name]]&amp;"]:FOR[xxxRP0]
{
    %identicalParts = "&amp;Table15[[#This Row],[IDENTICAL]]&amp;"
}")</f>
        <v/>
      </c>
    </row>
    <row r="2299" spans="1:1" x14ac:dyDescent="0.25">
      <c r="A2299" t="str">
        <f>IF(Table15[[#This Row],[IDENTICAL]]="","","@PART["&amp;Table15[[#This Row],[Name]]&amp;"]:FOR[xxxRP0]
{
    %identicalParts = "&amp;Table15[[#This Row],[IDENTICAL]]&amp;"
}")</f>
        <v/>
      </c>
    </row>
    <row r="2300" spans="1:1" x14ac:dyDescent="0.25">
      <c r="A2300" t="str">
        <f>IF(Table15[[#This Row],[IDENTICAL]]="","","@PART["&amp;Table15[[#This Row],[Name]]&amp;"]:FOR[xxxRP0]
{
    %identicalParts = "&amp;Table15[[#This Row],[IDENTICAL]]&amp;"
}")</f>
        <v/>
      </c>
    </row>
    <row r="2301" spans="1:1" x14ac:dyDescent="0.25">
      <c r="A2301" t="str">
        <f>IF(Table15[[#This Row],[IDENTICAL]]="","","@PART["&amp;Table15[[#This Row],[Name]]&amp;"]:FOR[xxxRP0]
{
    %identicalParts = "&amp;Table15[[#This Row],[IDENTICAL]]&amp;"
}")</f>
        <v/>
      </c>
    </row>
    <row r="2302" spans="1:1" x14ac:dyDescent="0.25">
      <c r="A2302" t="str">
        <f>IF(Table15[[#This Row],[IDENTICAL]]="","","@PART["&amp;Table15[[#This Row],[Name]]&amp;"]:FOR[xxxRP0]
{
    %identicalParts = "&amp;Table15[[#This Row],[IDENTICAL]]&amp;"
}")</f>
        <v/>
      </c>
    </row>
    <row r="2303" spans="1:1" x14ac:dyDescent="0.25">
      <c r="A2303" t="str">
        <f>IF(Table15[[#This Row],[IDENTICAL]]="","","@PART["&amp;Table15[[#This Row],[Name]]&amp;"]:FOR[xxxRP0]
{
    %identicalParts = "&amp;Table15[[#This Row],[IDENTICAL]]&amp;"
}")</f>
        <v/>
      </c>
    </row>
    <row r="2304" spans="1:1" x14ac:dyDescent="0.25">
      <c r="A2304" t="str">
        <f>IF(Table15[[#This Row],[IDENTICAL]]="","","@PART["&amp;Table15[[#This Row],[Name]]&amp;"]:FOR[xxxRP0]
{
    %identicalParts = "&amp;Table15[[#This Row],[IDENTICAL]]&amp;"
}")</f>
        <v/>
      </c>
    </row>
    <row r="2305" spans="1:1" x14ac:dyDescent="0.25">
      <c r="A2305" t="str">
        <f>IF(Table15[[#This Row],[IDENTICAL]]="","","@PART["&amp;Table15[[#This Row],[Name]]&amp;"]:FOR[xxxRP0]
{
    %identicalParts = "&amp;Table15[[#This Row],[IDENTICAL]]&amp;"
}")</f>
        <v/>
      </c>
    </row>
    <row r="2306" spans="1:1" x14ac:dyDescent="0.25">
      <c r="A2306" t="str">
        <f>IF(Table15[[#This Row],[IDENTICAL]]="","","@PART["&amp;Table15[[#This Row],[Name]]&amp;"]:FOR[xxxRP0]
{
    %identicalParts = "&amp;Table15[[#This Row],[IDENTICAL]]&amp;"
}")</f>
        <v/>
      </c>
    </row>
    <row r="2307" spans="1:1" x14ac:dyDescent="0.25">
      <c r="A2307" t="str">
        <f>IF(Table15[[#This Row],[IDENTICAL]]="","","@PART["&amp;Table15[[#This Row],[Name]]&amp;"]:FOR[xxxRP0]
{
    %identicalParts = "&amp;Table15[[#This Row],[IDENTICAL]]&amp;"
}")</f>
        <v/>
      </c>
    </row>
    <row r="2308" spans="1:1" x14ac:dyDescent="0.25">
      <c r="A2308" t="str">
        <f>IF(Table15[[#This Row],[IDENTICAL]]="","","@PART["&amp;Table15[[#This Row],[Name]]&amp;"]:FOR[xxxRP0]
{
    %identicalParts = "&amp;Table15[[#This Row],[IDENTICAL]]&amp;"
}")</f>
        <v/>
      </c>
    </row>
    <row r="2309" spans="1:1" x14ac:dyDescent="0.25">
      <c r="A2309" t="str">
        <f>IF(Table15[[#This Row],[IDENTICAL]]="","","@PART["&amp;Table15[[#This Row],[Name]]&amp;"]:FOR[xxxRP0]
{
    %identicalParts = "&amp;Table15[[#This Row],[IDENTICAL]]&amp;"
}")</f>
        <v/>
      </c>
    </row>
    <row r="2310" spans="1:1" x14ac:dyDescent="0.25">
      <c r="A2310" t="str">
        <f>IF(Table15[[#This Row],[IDENTICAL]]="","","@PART["&amp;Table15[[#This Row],[Name]]&amp;"]:FOR[xxxRP0]
{
    %identicalParts = "&amp;Table15[[#This Row],[IDENTICAL]]&amp;"
}")</f>
        <v/>
      </c>
    </row>
    <row r="2311" spans="1:1" x14ac:dyDescent="0.25">
      <c r="A2311" t="str">
        <f>IF(Table15[[#This Row],[IDENTICAL]]="","","@PART["&amp;Table15[[#This Row],[Name]]&amp;"]:FOR[xxxRP0]
{
    %identicalParts = "&amp;Table15[[#This Row],[IDENTICAL]]&amp;"
}")</f>
        <v/>
      </c>
    </row>
    <row r="2312" spans="1:1" x14ac:dyDescent="0.25">
      <c r="A2312" t="str">
        <f>IF(Table15[[#This Row],[IDENTICAL]]="","","@PART["&amp;Table15[[#This Row],[Name]]&amp;"]:FOR[xxxRP0]
{
    %identicalParts = "&amp;Table15[[#This Row],[IDENTICAL]]&amp;"
}")</f>
        <v>@PART[sensorBarometer]:FOR[xxxRP0]
{
    %identicalParts = PAPBarometer,ca_barometer,sensorBarometer
}</v>
      </c>
    </row>
    <row r="2313" spans="1:1" x14ac:dyDescent="0.25">
      <c r="A2313" t="str">
        <f>IF(Table15[[#This Row],[IDENTICAL]]="","","@PART["&amp;Table15[[#This Row],[Name]]&amp;"]:FOR[xxxRP0]
{
    %identicalParts = "&amp;Table15[[#This Row],[IDENTICAL]]&amp;"
}")</f>
        <v/>
      </c>
    </row>
    <row r="2314" spans="1:1" x14ac:dyDescent="0.25">
      <c r="A2314" t="str">
        <f>IF(Table15[[#This Row],[IDENTICAL]]="","","@PART["&amp;Table15[[#This Row],[Name]]&amp;"]:FOR[xxxRP0]
{
    %identicalParts = "&amp;Table15[[#This Row],[IDENTICAL]]&amp;"
}")</f>
        <v>@PART[CXA_PMA]:FOR[xxxRP0]
{
    %identicalParts = CXA_PMA,xPMAx
}</v>
      </c>
    </row>
    <row r="2315" spans="1:1" x14ac:dyDescent="0.25">
      <c r="A2315" t="str">
        <f>IF(Table15[[#This Row],[IDENTICAL]]="","","@PART["&amp;Table15[[#This Row],[Name]]&amp;"]:FOR[xxxRP0]
{
    %identicalParts = "&amp;Table15[[#This Row],[IDENTICAL]]&amp;"
}")</f>
        <v>@PART[xPMAx]:FOR[xxxRP0]
{
    %identicalParts = CXA_PMA,xPMAx
}</v>
      </c>
    </row>
    <row r="2316" spans="1:1" x14ac:dyDescent="0.25">
      <c r="A2316" t="str">
        <f>IF(Table15[[#This Row],[IDENTICAL]]="","","@PART["&amp;Table15[[#This Row],[Name]]&amp;"]:FOR[xxxRP0]
{
    %identicalParts = "&amp;Table15[[#This Row],[IDENTICAL]]&amp;"
}")</f>
        <v/>
      </c>
    </row>
    <row r="2317" spans="1:1" x14ac:dyDescent="0.25">
      <c r="A2317" t="str">
        <f>IF(Table15[[#This Row],[IDENTICAL]]="","","@PART["&amp;Table15[[#This Row],[Name]]&amp;"]:FOR[xxxRP0]
{
    %identicalParts = "&amp;Table15[[#This Row],[IDENTICAL]]&amp;"
}")</f>
        <v/>
      </c>
    </row>
    <row r="2318" spans="1:1" x14ac:dyDescent="0.25">
      <c r="A2318" t="str">
        <f>IF(Table15[[#This Row],[IDENTICAL]]="","","@PART["&amp;Table15[[#This Row],[Name]]&amp;"]:FOR[xxxRP0]
{
    %identicalParts = "&amp;Table15[[#This Row],[IDENTICAL]]&amp;"
}")</f>
        <v/>
      </c>
    </row>
    <row r="2319" spans="1:1" x14ac:dyDescent="0.25">
      <c r="A2319" t="str">
        <f>IF(Table15[[#This Row],[IDENTICAL]]="","","@PART["&amp;Table15[[#This Row],[Name]]&amp;"]:FOR[xxxRP0]
{
    %identicalParts = "&amp;Table15[[#This Row],[IDENTICAL]]&amp;"
}")</f>
        <v/>
      </c>
    </row>
    <row r="2320" spans="1:1" x14ac:dyDescent="0.25">
      <c r="A2320" t="str">
        <f>IF(Table15[[#This Row],[IDENTICAL]]="","","@PART["&amp;Table15[[#This Row],[Name]]&amp;"]:FOR[xxxRP0]
{
    %identicalParts = "&amp;Table15[[#This Row],[IDENTICAL]]&amp;"
}")</f>
        <v/>
      </c>
    </row>
    <row r="2321" spans="1:1" x14ac:dyDescent="0.25">
      <c r="A2321" t="str">
        <f>IF(Table15[[#This Row],[IDENTICAL]]="","","@PART["&amp;Table15[[#This Row],[Name]]&amp;"]:FOR[xxxRP0]
{
    %identicalParts = "&amp;Table15[[#This Row],[IDENTICAL]]&amp;"
}")</f>
        <v/>
      </c>
    </row>
    <row r="2322" spans="1:1" x14ac:dyDescent="0.25">
      <c r="A2322" t="str">
        <f>IF(Table15[[#This Row],[IDENTICAL]]="","","@PART["&amp;Table15[[#This Row],[Name]]&amp;"]:FOR[xxxRP0]
{
    %identicalParts = "&amp;Table15[[#This Row],[IDENTICAL]]&amp;"
}")</f>
        <v/>
      </c>
    </row>
    <row r="2323" spans="1:1" x14ac:dyDescent="0.25">
      <c r="A2323" t="str">
        <f>IF(Table15[[#This Row],[IDENTICAL]]="","","@PART["&amp;Table15[[#This Row],[Name]]&amp;"]:FOR[xxxRP0]
{
    %identicalParts = "&amp;Table15[[#This Row],[IDENTICAL]]&amp;"
}")</f>
        <v/>
      </c>
    </row>
    <row r="2324" spans="1:1" x14ac:dyDescent="0.25">
      <c r="A2324" t="str">
        <f>IF(Table15[[#This Row],[IDENTICAL]]="","","@PART["&amp;Table15[[#This Row],[Name]]&amp;"]:FOR[xxxRP0]
{
    %identicalParts = "&amp;Table15[[#This Row],[IDENTICAL]]&amp;"
}")</f>
        <v/>
      </c>
    </row>
    <row r="2325" spans="1:1" x14ac:dyDescent="0.25">
      <c r="A2325" t="str">
        <f>IF(Table15[[#This Row],[IDENTICAL]]="","","@PART["&amp;Table15[[#This Row],[Name]]&amp;"]:FOR[xxxRP0]
{
    %identicalParts = "&amp;Table15[[#This Row],[IDENTICAL]]&amp;"
}")</f>
        <v/>
      </c>
    </row>
    <row r="2326" spans="1:1" x14ac:dyDescent="0.25">
      <c r="A2326" t="str">
        <f>IF(Table15[[#This Row],[IDENTICAL]]="","","@PART["&amp;Table15[[#This Row],[Name]]&amp;"]:FOR[xxxRP0]
{
    %identicalParts = "&amp;Table15[[#This Row],[IDENTICAL]]&amp;"
}")</f>
        <v/>
      </c>
    </row>
    <row r="2327" spans="1:1" x14ac:dyDescent="0.25">
      <c r="A2327" t="str">
        <f>IF(Table15[[#This Row],[IDENTICAL]]="","","@PART["&amp;Table15[[#This Row],[Name]]&amp;"]:FOR[xxxRP0]
{
    %identicalParts = "&amp;Table15[[#This Row],[IDENTICAL]]&amp;"
}")</f>
        <v/>
      </c>
    </row>
    <row r="2328" spans="1:1" x14ac:dyDescent="0.25">
      <c r="A2328" t="str">
        <f>IF(Table15[[#This Row],[IDENTICAL]]="","","@PART["&amp;Table15[[#This Row],[Name]]&amp;"]:FOR[xxxRP0]
{
    %identicalParts = "&amp;Table15[[#This Row],[IDENTICAL]]&amp;"
}")</f>
        <v/>
      </c>
    </row>
    <row r="2329" spans="1:1" x14ac:dyDescent="0.25">
      <c r="A2329" t="str">
        <f>IF(Table15[[#This Row],[IDENTICAL]]="","","@PART["&amp;Table15[[#This Row],[Name]]&amp;"]:FOR[xxxRP0]
{
    %identicalParts = "&amp;Table15[[#This Row],[IDENTICAL]]&amp;"
}")</f>
        <v/>
      </c>
    </row>
    <row r="2330" spans="1:1" x14ac:dyDescent="0.25">
      <c r="A2330" t="str">
        <f>IF(Table15[[#This Row],[IDENTICAL]]="","","@PART["&amp;Table15[[#This Row],[Name]]&amp;"]:FOR[xxxRP0]
{
    %identicalParts = "&amp;Table15[[#This Row],[IDENTICAL]]&amp;"
}")</f>
        <v/>
      </c>
    </row>
    <row r="2331" spans="1:1" x14ac:dyDescent="0.25">
      <c r="A2331" t="str">
        <f>IF(Table15[[#This Row],[IDENTICAL]]="","","@PART["&amp;Table15[[#This Row],[Name]]&amp;"]:FOR[xxxRP0]
{
    %identicalParts = "&amp;Table15[[#This Row],[IDENTICAL]]&amp;"
}")</f>
        <v/>
      </c>
    </row>
    <row r="2332" spans="1:1" x14ac:dyDescent="0.25">
      <c r="A2332" t="str">
        <f>IF(Table15[[#This Row],[IDENTICAL]]="","","@PART["&amp;Table15[[#This Row],[Name]]&amp;"]:FOR[xxxRP0]
{
    %identicalParts = "&amp;Table15[[#This Row],[IDENTICAL]]&amp;"
}")</f>
        <v/>
      </c>
    </row>
    <row r="2333" spans="1:1" x14ac:dyDescent="0.25">
      <c r="A2333" t="str">
        <f>IF(Table15[[#This Row],[IDENTICAL]]="","","@PART["&amp;Table15[[#This Row],[Name]]&amp;"]:FOR[xxxRP0]
{
    %identicalParts = "&amp;Table15[[#This Row],[IDENTICAL]]&amp;"
}")</f>
        <v/>
      </c>
    </row>
    <row r="2334" spans="1:1" x14ac:dyDescent="0.25">
      <c r="A2334" t="str">
        <f>IF(Table15[[#This Row],[IDENTICAL]]="","","@PART["&amp;Table15[[#This Row],[Name]]&amp;"]:FOR[xxxRP0]
{
    %identicalParts = "&amp;Table15[[#This Row],[IDENTICAL]]&amp;"
}")</f>
        <v/>
      </c>
    </row>
    <row r="2335" spans="1:1" x14ac:dyDescent="0.25">
      <c r="A2335" t="str">
        <f>IF(Table15[[#This Row],[IDENTICAL]]="","","@PART["&amp;Table15[[#This Row],[Name]]&amp;"]:FOR[xxxRP0]
{
    %identicalParts = "&amp;Table15[[#This Row],[IDENTICAL]]&amp;"
}")</f>
        <v/>
      </c>
    </row>
    <row r="2336" spans="1:1" x14ac:dyDescent="0.25">
      <c r="A2336" t="str">
        <f>IF(Table15[[#This Row],[IDENTICAL]]="","","@PART["&amp;Table15[[#This Row],[Name]]&amp;"]:FOR[xxxRP0]
{
    %identicalParts = "&amp;Table15[[#This Row],[IDENTICAL]]&amp;"
}")</f>
        <v/>
      </c>
    </row>
    <row r="2337" spans="1:1" x14ac:dyDescent="0.25">
      <c r="A2337" t="str">
        <f>IF(Table15[[#This Row],[IDENTICAL]]="","","@PART["&amp;Table15[[#This Row],[Name]]&amp;"]:FOR[xxxRP0]
{
    %identicalParts = "&amp;Table15[[#This Row],[IDENTICAL]]&amp;"
}")</f>
        <v/>
      </c>
    </row>
    <row r="2338" spans="1:1" x14ac:dyDescent="0.25">
      <c r="A2338" t="str">
        <f>IF(Table15[[#This Row],[IDENTICAL]]="","","@PART["&amp;Table15[[#This Row],[Name]]&amp;"]:FOR[xxxRP0]
{
    %identicalParts = "&amp;Table15[[#This Row],[IDENTICAL]]&amp;"
}")</f>
        <v/>
      </c>
    </row>
    <row r="2339" spans="1:1" x14ac:dyDescent="0.25">
      <c r="A2339" t="str">
        <f>IF(Table15[[#This Row],[IDENTICAL]]="","","@PART["&amp;Table15[[#This Row],[Name]]&amp;"]:FOR[xxxRP0]
{
    %identicalParts = "&amp;Table15[[#This Row],[IDENTICAL]]&amp;"
}")</f>
        <v/>
      </c>
    </row>
    <row r="2340" spans="1:1" x14ac:dyDescent="0.25">
      <c r="A2340" t="str">
        <f>IF(Table15[[#This Row],[IDENTICAL]]="","","@PART["&amp;Table15[[#This Row],[Name]]&amp;"]:FOR[xxxRP0]
{
    %identicalParts = "&amp;Table15[[#This Row],[IDENTICAL]]&amp;"
}")</f>
        <v/>
      </c>
    </row>
    <row r="2341" spans="1:1" x14ac:dyDescent="0.25">
      <c r="A2341" t="str">
        <f>IF(Table15[[#This Row],[IDENTICAL]]="","","@PART["&amp;Table15[[#This Row],[Name]]&amp;"]:FOR[xxxRP0]
{
    %identicalParts = "&amp;Table15[[#This Row],[IDENTICAL]]&amp;"
}")</f>
        <v/>
      </c>
    </row>
    <row r="2342" spans="1:1" x14ac:dyDescent="0.25">
      <c r="A2342" t="str">
        <f>IF(Table15[[#This Row],[IDENTICAL]]="","","@PART["&amp;Table15[[#This Row],[Name]]&amp;"]:FOR[xxxRP0]
{
    %identicalParts = "&amp;Table15[[#This Row],[IDENTICAL]]&amp;"
}")</f>
        <v/>
      </c>
    </row>
    <row r="2343" spans="1:1" x14ac:dyDescent="0.25">
      <c r="A2343" t="str">
        <f>IF(Table15[[#This Row],[IDENTICAL]]="","","@PART["&amp;Table15[[#This Row],[Name]]&amp;"]:FOR[xxxRP0]
{
    %identicalParts = "&amp;Table15[[#This Row],[IDENTICAL]]&amp;"
}")</f>
        <v/>
      </c>
    </row>
    <row r="2344" spans="1:1" x14ac:dyDescent="0.25">
      <c r="A2344" t="str">
        <f>IF(Table15[[#This Row],[IDENTICAL]]="","","@PART["&amp;Table15[[#This Row],[Name]]&amp;"]:FOR[xxxRP0]
{
    %identicalParts = "&amp;Table15[[#This Row],[IDENTICAL]]&amp;"
}")</f>
        <v/>
      </c>
    </row>
    <row r="2345" spans="1:1" x14ac:dyDescent="0.25">
      <c r="A2345" t="str">
        <f>IF(Table15[[#This Row],[IDENTICAL]]="","","@PART["&amp;Table15[[#This Row],[Name]]&amp;"]:FOR[xxxRP0]
{
    %identicalParts = "&amp;Table15[[#This Row],[IDENTICAL]]&amp;"
}")</f>
        <v/>
      </c>
    </row>
    <row r="2346" spans="1:1" x14ac:dyDescent="0.25">
      <c r="A2346" t="str">
        <f>IF(Table15[[#This Row],[IDENTICAL]]="","","@PART["&amp;Table15[[#This Row],[Name]]&amp;"]:FOR[xxxRP0]
{
    %identicalParts = "&amp;Table15[[#This Row],[IDENTICAL]]&amp;"
}")</f>
        <v/>
      </c>
    </row>
    <row r="2347" spans="1:1" x14ac:dyDescent="0.25">
      <c r="A2347" t="str">
        <f>IF(Table15[[#This Row],[IDENTICAL]]="","","@PART["&amp;Table15[[#This Row],[Name]]&amp;"]:FOR[xxxRP0]
{
    %identicalParts = "&amp;Table15[[#This Row],[IDENTICAL]]&amp;"
}")</f>
        <v/>
      </c>
    </row>
    <row r="2348" spans="1:1" x14ac:dyDescent="0.25">
      <c r="A2348" t="str">
        <f>IF(Table15[[#This Row],[IDENTICAL]]="","","@PART["&amp;Table15[[#This Row],[Name]]&amp;"]:FOR[xxxRP0]
{
    %identicalParts = "&amp;Table15[[#This Row],[IDENTICAL]]&amp;"
}")</f>
        <v/>
      </c>
    </row>
    <row r="2349" spans="1:1" x14ac:dyDescent="0.25">
      <c r="A2349" t="str">
        <f>IF(Table15[[#This Row],[IDENTICAL]]="","","@PART["&amp;Table15[[#This Row],[Name]]&amp;"]:FOR[xxxRP0]
{
    %identicalParts = "&amp;Table15[[#This Row],[IDENTICAL]]&amp;"
}")</f>
        <v/>
      </c>
    </row>
    <row r="2350" spans="1:1" x14ac:dyDescent="0.25">
      <c r="A2350" t="str">
        <f>IF(Table15[[#This Row],[IDENTICAL]]="","","@PART["&amp;Table15[[#This Row],[Name]]&amp;"]:FOR[xxxRP0]
{
    %identicalParts = "&amp;Table15[[#This Row],[IDENTICAL]]&amp;"
}")</f>
        <v/>
      </c>
    </row>
    <row r="2351" spans="1:1" x14ac:dyDescent="0.25">
      <c r="A2351" t="str">
        <f>IF(Table15[[#This Row],[IDENTICAL]]="","","@PART["&amp;Table15[[#This Row],[Name]]&amp;"]:FOR[xxxRP0]
{
    %identicalParts = "&amp;Table15[[#This Row],[IDENTICAL]]&amp;"
}")</f>
        <v/>
      </c>
    </row>
    <row r="2352" spans="1:1" x14ac:dyDescent="0.25">
      <c r="A2352" t="str">
        <f>IF(Table15[[#This Row],[IDENTICAL]]="","","@PART["&amp;Table15[[#This Row],[Name]]&amp;"]:FOR[xxxRP0]
{
    %identicalParts = "&amp;Table15[[#This Row],[IDENTICAL]]&amp;"
}")</f>
        <v/>
      </c>
    </row>
    <row r="2353" spans="1:1" x14ac:dyDescent="0.25">
      <c r="A2353" t="str">
        <f>IF(Table15[[#This Row],[IDENTICAL]]="","","@PART["&amp;Table15[[#This Row],[Name]]&amp;"]:FOR[xxxRP0]
{
    %identicalParts = "&amp;Table15[[#This Row],[IDENTICAL]]&amp;"
}")</f>
        <v/>
      </c>
    </row>
    <row r="2354" spans="1:1" x14ac:dyDescent="0.25">
      <c r="A2354" t="str">
        <f>IF(Table15[[#This Row],[IDENTICAL]]="","","@PART["&amp;Table15[[#This Row],[Name]]&amp;"]:FOR[xxxRP0]
{
    %identicalParts = "&amp;Table15[[#This Row],[IDENTICAL]]&amp;"
}")</f>
        <v/>
      </c>
    </row>
    <row r="2355" spans="1:1" x14ac:dyDescent="0.25">
      <c r="A2355" t="str">
        <f>IF(Table15[[#This Row],[IDENTICAL]]="","","@PART["&amp;Table15[[#This Row],[Name]]&amp;"]:FOR[xxxRP0]
{
    %identicalParts = "&amp;Table15[[#This Row],[IDENTICAL]]&amp;"
}")</f>
        <v/>
      </c>
    </row>
    <row r="2356" spans="1:1" x14ac:dyDescent="0.25">
      <c r="A2356" t="str">
        <f>IF(Table15[[#This Row],[IDENTICAL]]="","","@PART["&amp;Table15[[#This Row],[Name]]&amp;"]:FOR[xxxRP0]
{
    %identicalParts = "&amp;Table15[[#This Row],[IDENTICAL]]&amp;"
}")</f>
        <v/>
      </c>
    </row>
    <row r="2357" spans="1:1" x14ac:dyDescent="0.25">
      <c r="A2357" t="str">
        <f>IF(Table15[[#This Row],[IDENTICAL]]="","","@PART["&amp;Table15[[#This Row],[Name]]&amp;"]:FOR[xxxRP0]
{
    %identicalParts = "&amp;Table15[[#This Row],[IDENTICAL]]&amp;"
}")</f>
        <v/>
      </c>
    </row>
    <row r="2358" spans="1:1" x14ac:dyDescent="0.25">
      <c r="A2358" t="str">
        <f>IF(Table15[[#This Row],[IDENTICAL]]="","","@PART["&amp;Table15[[#This Row],[Name]]&amp;"]:FOR[xxxRP0]
{
    %identicalParts = "&amp;Table15[[#This Row],[IDENTICAL]]&amp;"
}")</f>
        <v/>
      </c>
    </row>
    <row r="2359" spans="1:1" x14ac:dyDescent="0.25">
      <c r="A2359" t="str">
        <f>IF(Table15[[#This Row],[IDENTICAL]]="","","@PART["&amp;Table15[[#This Row],[Name]]&amp;"]:FOR[xxxRP0]
{
    %identicalParts = "&amp;Table15[[#This Row],[IDENTICAL]]&amp;"
}")</f>
        <v/>
      </c>
    </row>
    <row r="2360" spans="1:1" x14ac:dyDescent="0.25">
      <c r="A2360" t="str">
        <f>IF(Table15[[#This Row],[IDENTICAL]]="","","@PART["&amp;Table15[[#This Row],[Name]]&amp;"]:FOR[xxxRP0]
{
    %identicalParts = "&amp;Table15[[#This Row],[IDENTICAL]]&amp;"
}")</f>
        <v/>
      </c>
    </row>
    <row r="2361" spans="1:1" x14ac:dyDescent="0.25">
      <c r="A2361" t="str">
        <f>IF(Table15[[#This Row],[IDENTICAL]]="","","@PART["&amp;Table15[[#This Row],[Name]]&amp;"]:FOR[xxxRP0]
{
    %identicalParts = "&amp;Table15[[#This Row],[IDENTICAL]]&amp;"
}")</f>
        <v/>
      </c>
    </row>
    <row r="2362" spans="1:1" x14ac:dyDescent="0.25">
      <c r="A2362" t="str">
        <f>IF(Table15[[#This Row],[IDENTICAL]]="","","@PART["&amp;Table15[[#This Row],[Name]]&amp;"]:FOR[xxxRP0]
{
    %identicalParts = "&amp;Table15[[#This Row],[IDENTICAL]]&amp;"
}")</f>
        <v/>
      </c>
    </row>
    <row r="2363" spans="1:1" x14ac:dyDescent="0.25">
      <c r="A2363" t="str">
        <f>IF(Table15[[#This Row],[IDENTICAL]]="","","@PART["&amp;Table15[[#This Row],[Name]]&amp;"]:FOR[xxxRP0]
{
    %identicalParts = "&amp;Table15[[#This Row],[IDENTICAL]]&amp;"
}")</f>
        <v/>
      </c>
    </row>
    <row r="2364" spans="1:1" x14ac:dyDescent="0.25">
      <c r="A2364" t="str">
        <f>IF(Table15[[#This Row],[IDENTICAL]]="","","@PART["&amp;Table15[[#This Row],[Name]]&amp;"]:FOR[xxxRP0]
{
    %identicalParts = "&amp;Table15[[#This Row],[IDENTICAL]]&amp;"
}")</f>
        <v/>
      </c>
    </row>
    <row r="2365" spans="1:1" x14ac:dyDescent="0.25">
      <c r="A2365" t="str">
        <f>IF(Table15[[#This Row],[IDENTICAL]]="","","@PART["&amp;Table15[[#This Row],[Name]]&amp;"]:FOR[xxxRP0]
{
    %identicalParts = "&amp;Table15[[#This Row],[IDENTICAL]]&amp;"
}")</f>
        <v/>
      </c>
    </row>
    <row r="2366" spans="1:1" x14ac:dyDescent="0.25">
      <c r="A2366" t="str">
        <f>IF(Table15[[#This Row],[IDENTICAL]]="","","@PART["&amp;Table15[[#This Row],[Name]]&amp;"]:FOR[xxxRP0]
{
    %identicalParts = "&amp;Table15[[#This Row],[IDENTICAL]]&amp;"
}")</f>
        <v/>
      </c>
    </row>
    <row r="2367" spans="1:1" x14ac:dyDescent="0.25">
      <c r="A2367" t="str">
        <f>IF(Table15[[#This Row],[IDENTICAL]]="","","@PART["&amp;Table15[[#This Row],[Name]]&amp;"]:FOR[xxxRP0]
{
    %identicalParts = "&amp;Table15[[#This Row],[IDENTICAL]]&amp;"
}")</f>
        <v>@PART[SSTU-SC-ENG-AJ10-190]:FOR[xxxRP0]
{
    %identicalParts = CHAKAOME2,SSTU-SC-ENG-AJ10-190,omsEngine
}</v>
      </c>
    </row>
    <row r="2368" spans="1:1" x14ac:dyDescent="0.25">
      <c r="A2368" t="str">
        <f>IF(Table15[[#This Row],[IDENTICAL]]="","","@PART["&amp;Table15[[#This Row],[Name]]&amp;"]:FOR[xxxRP0]
{
    %identicalParts = "&amp;Table15[[#This Row],[IDENTICAL]]&amp;"
}")</f>
        <v/>
      </c>
    </row>
    <row r="2369" spans="1:1" x14ac:dyDescent="0.25">
      <c r="A2369" t="str">
        <f>IF(Table15[[#This Row],[IDENTICAL]]="","","@PART["&amp;Table15[[#This Row],[Name]]&amp;"]:FOR[xxxRP0]
{
    %identicalParts = "&amp;Table15[[#This Row],[IDENTICAL]]&amp;"
}")</f>
        <v/>
      </c>
    </row>
    <row r="2370" spans="1:1" x14ac:dyDescent="0.25">
      <c r="A2370" t="str">
        <f>IF(Table15[[#This Row],[IDENTICAL]]="","","@PART["&amp;Table15[[#This Row],[Name]]&amp;"]:FOR[xxxRP0]
{
    %identicalParts = "&amp;Table15[[#This Row],[IDENTICAL]]&amp;"
}")</f>
        <v/>
      </c>
    </row>
    <row r="2371" spans="1:1" x14ac:dyDescent="0.25">
      <c r="A2371" t="str">
        <f>IF(Table15[[#This Row],[IDENTICAL]]="","","@PART["&amp;Table15[[#This Row],[Name]]&amp;"]:FOR[xxxRP0]
{
    %identicalParts = "&amp;Table15[[#This Row],[IDENTICAL]]&amp;"
}")</f>
        <v/>
      </c>
    </row>
    <row r="2372" spans="1:1" x14ac:dyDescent="0.25">
      <c r="A2372" t="str">
        <f>IF(Table15[[#This Row],[IDENTICAL]]="","","@PART["&amp;Table15[[#This Row],[Name]]&amp;"]:FOR[xxxRP0]
{
    %identicalParts = "&amp;Table15[[#This Row],[IDENTICAL]]&amp;"
}")</f>
        <v/>
      </c>
    </row>
    <row r="2373" spans="1:1" x14ac:dyDescent="0.25">
      <c r="A2373" t="str">
        <f>IF(Table15[[#This Row],[IDENTICAL]]="","","@PART["&amp;Table15[[#This Row],[Name]]&amp;"]:FOR[xxxRP0]
{
    %identicalParts = "&amp;Table15[[#This Row],[IDENTICAL]]&amp;"
}")</f>
        <v/>
      </c>
    </row>
    <row r="2374" spans="1:1" x14ac:dyDescent="0.25">
      <c r="A2374" t="str">
        <f>IF(Table15[[#This Row],[IDENTICAL]]="","","@PART["&amp;Table15[[#This Row],[Name]]&amp;"]:FOR[xxxRP0]
{
    %identicalParts = "&amp;Table15[[#This Row],[IDENTICAL]]&amp;"
}")</f>
        <v/>
      </c>
    </row>
    <row r="2375" spans="1:1" x14ac:dyDescent="0.25">
      <c r="A2375" t="str">
        <f>IF(Table15[[#This Row],[IDENTICAL]]="","","@PART["&amp;Table15[[#This Row],[Name]]&amp;"]:FOR[xxxRP0]
{
    %identicalParts = "&amp;Table15[[#This Row],[IDENTICAL]]&amp;"
}")</f>
        <v/>
      </c>
    </row>
    <row r="2376" spans="1:1" x14ac:dyDescent="0.25">
      <c r="A2376" t="str">
        <f>IF(Table15[[#This Row],[IDENTICAL]]="","","@PART["&amp;Table15[[#This Row],[Name]]&amp;"]:FOR[xxxRP0]
{
    %identicalParts = "&amp;Table15[[#This Row],[IDENTICAL]]&amp;"
}")</f>
        <v/>
      </c>
    </row>
    <row r="2377" spans="1:1" x14ac:dyDescent="0.25">
      <c r="A2377" t="str">
        <f>IF(Table15[[#This Row],[IDENTICAL]]="","","@PART["&amp;Table15[[#This Row],[Name]]&amp;"]:FOR[xxxRP0]
{
    %identicalParts = "&amp;Table15[[#This Row],[IDENTICAL]]&amp;"
}")</f>
        <v/>
      </c>
    </row>
    <row r="2378" spans="1:1" x14ac:dyDescent="0.25">
      <c r="A2378" t="str">
        <f>IF(Table15[[#This Row],[IDENTICAL]]="","","@PART["&amp;Table15[[#This Row],[Name]]&amp;"]:FOR[xxxRP0]
{
    %identicalParts = "&amp;Table15[[#This Row],[IDENTICAL]]&amp;"
}")</f>
        <v/>
      </c>
    </row>
    <row r="2379" spans="1:1" x14ac:dyDescent="0.25">
      <c r="A2379" t="str">
        <f>IF(Table15[[#This Row],[IDENTICAL]]="","","@PART["&amp;Table15[[#This Row],[Name]]&amp;"]:FOR[xxxRP0]
{
    %identicalParts = "&amp;Table15[[#This Row],[IDENTICAL]]&amp;"
}")</f>
        <v/>
      </c>
    </row>
    <row r="2380" spans="1:1" x14ac:dyDescent="0.25">
      <c r="A2380" t="str">
        <f>IF(Table15[[#This Row],[IDENTICAL]]="","","@PART["&amp;Table15[[#This Row],[Name]]&amp;"]:FOR[xxxRP0]
{
    %identicalParts = "&amp;Table15[[#This Row],[IDENTICAL]]&amp;"
}")</f>
        <v/>
      </c>
    </row>
    <row r="2381" spans="1:1" x14ac:dyDescent="0.25">
      <c r="A2381" t="str">
        <f>IF(Table15[[#This Row],[IDENTICAL]]="","","@PART["&amp;Table15[[#This Row],[Name]]&amp;"]:FOR[xxxRP0]
{
    %identicalParts = "&amp;Table15[[#This Row],[IDENTICAL]]&amp;"
}")</f>
        <v/>
      </c>
    </row>
    <row r="2382" spans="1:1" x14ac:dyDescent="0.25">
      <c r="A2382" t="str">
        <f>IF(Table15[[#This Row],[IDENTICAL]]="","","@PART["&amp;Table15[[#This Row],[Name]]&amp;"]:FOR[xxxRP0]
{
    %identicalParts = "&amp;Table15[[#This Row],[IDENTICAL]]&amp;"
}")</f>
        <v/>
      </c>
    </row>
    <row r="2383" spans="1:1" x14ac:dyDescent="0.25">
      <c r="A2383" t="str">
        <f>IF(Table15[[#This Row],[IDENTICAL]]="","","@PART["&amp;Table15[[#This Row],[Name]]&amp;"]:FOR[xxxRP0]
{
    %identicalParts = "&amp;Table15[[#This Row],[IDENTICAL]]&amp;"
}")</f>
        <v/>
      </c>
    </row>
    <row r="2384" spans="1:1" x14ac:dyDescent="0.25">
      <c r="A2384" t="str">
        <f>IF(Table15[[#This Row],[IDENTICAL]]="","","@PART["&amp;Table15[[#This Row],[Name]]&amp;"]:FOR[xxxRP0]
{
    %identicalParts = "&amp;Table15[[#This Row],[IDENTICAL]]&amp;"
}")</f>
        <v/>
      </c>
    </row>
    <row r="2385" spans="1:1" x14ac:dyDescent="0.25">
      <c r="A2385" t="str">
        <f>IF(Table15[[#This Row],[IDENTICAL]]="","","@PART["&amp;Table15[[#This Row],[Name]]&amp;"]:FOR[xxxRP0]
{
    %identicalParts = "&amp;Table15[[#This Row],[IDENTICAL]]&amp;"
}")</f>
        <v/>
      </c>
    </row>
    <row r="2386" spans="1:1" x14ac:dyDescent="0.25">
      <c r="A2386" t="str">
        <f>IF(Table15[[#This Row],[IDENTICAL]]="","","@PART["&amp;Table15[[#This Row],[Name]]&amp;"]:FOR[xxxRP0]
{
    %identicalParts = "&amp;Table15[[#This Row],[IDENTICAL]]&amp;"
}")</f>
        <v/>
      </c>
    </row>
    <row r="2387" spans="1:1" x14ac:dyDescent="0.25">
      <c r="A2387" t="str">
        <f>IF(Table15[[#This Row],[IDENTICAL]]="","","@PART["&amp;Table15[[#This Row],[Name]]&amp;"]:FOR[xxxRP0]
{
    %identicalParts = "&amp;Table15[[#This Row],[IDENTICAL]]&amp;"
}")</f>
        <v/>
      </c>
    </row>
    <row r="2388" spans="1:1" x14ac:dyDescent="0.25">
      <c r="A2388" t="str">
        <f>IF(Table15[[#This Row],[IDENTICAL]]="","","@PART["&amp;Table15[[#This Row],[Name]]&amp;"]:FOR[xxxRP0]
{
    %identicalParts = "&amp;Table15[[#This Row],[IDENTICAL]]&amp;"
}")</f>
        <v/>
      </c>
    </row>
    <row r="2389" spans="1:1" x14ac:dyDescent="0.25">
      <c r="A2389" t="str">
        <f>IF(Table15[[#This Row],[IDENTICAL]]="","","@PART["&amp;Table15[[#This Row],[Name]]&amp;"]:FOR[xxxRP0]
{
    %identicalParts = "&amp;Table15[[#This Row],[IDENTICAL]]&amp;"
}")</f>
        <v/>
      </c>
    </row>
    <row r="2390" spans="1:1" x14ac:dyDescent="0.25">
      <c r="A2390" t="str">
        <f>IF(Table15[[#This Row],[IDENTICAL]]="","","@PART["&amp;Table15[[#This Row],[Name]]&amp;"]:FOR[xxxRP0]
{
    %identicalParts = "&amp;Table15[[#This Row],[IDENTICAL]]&amp;"
}")</f>
        <v/>
      </c>
    </row>
    <row r="2391" spans="1:1" x14ac:dyDescent="0.25">
      <c r="A2391" t="str">
        <f>IF(Table15[[#This Row],[IDENTICAL]]="","","@PART["&amp;Table15[[#This Row],[Name]]&amp;"]:FOR[xxxRP0]
{
    %identicalParts = "&amp;Table15[[#This Row],[IDENTICAL]]&amp;"
}")</f>
        <v/>
      </c>
    </row>
    <row r="2392" spans="1:1" x14ac:dyDescent="0.25">
      <c r="A2392" t="str">
        <f>IF(Table15[[#This Row],[IDENTICAL]]="","","@PART["&amp;Table15[[#This Row],[Name]]&amp;"]:FOR[xxxRP0]
{
    %identicalParts = "&amp;Table15[[#This Row],[IDENTICAL]]&amp;"
}")</f>
        <v/>
      </c>
    </row>
    <row r="2393" spans="1:1" x14ac:dyDescent="0.25">
      <c r="A2393" t="str">
        <f>IF(Table15[[#This Row],[IDENTICAL]]="","","@PART["&amp;Table15[[#This Row],[Name]]&amp;"]:FOR[xxxRP0]
{
    %identicalParts = "&amp;Table15[[#This Row],[IDENTICAL]]&amp;"
}")</f>
        <v/>
      </c>
    </row>
    <row r="2394" spans="1:1" x14ac:dyDescent="0.25">
      <c r="A2394" t="str">
        <f>IF(Table15[[#This Row],[IDENTICAL]]="","","@PART["&amp;Table15[[#This Row],[Name]]&amp;"]:FOR[xxxRP0]
{
    %identicalParts = "&amp;Table15[[#This Row],[IDENTICAL]]&amp;"
}")</f>
        <v/>
      </c>
    </row>
    <row r="2395" spans="1:1" x14ac:dyDescent="0.25">
      <c r="A2395" t="str">
        <f>IF(Table15[[#This Row],[IDENTICAL]]="","","@PART["&amp;Table15[[#This Row],[Name]]&amp;"]:FOR[xxxRP0]
{
    %identicalParts = "&amp;Table15[[#This Row],[IDENTICAL]]&amp;"
}")</f>
        <v/>
      </c>
    </row>
    <row r="2396" spans="1:1" x14ac:dyDescent="0.25">
      <c r="A2396" t="str">
        <f>IF(Table15[[#This Row],[IDENTICAL]]="","","@PART["&amp;Table15[[#This Row],[Name]]&amp;"]:FOR[xxxRP0]
{
    %identicalParts = "&amp;Table15[[#This Row],[IDENTICAL]]&amp;"
}")</f>
        <v/>
      </c>
    </row>
    <row r="2397" spans="1:1" x14ac:dyDescent="0.25">
      <c r="A2397" t="str">
        <f>IF(Table15[[#This Row],[IDENTICAL]]="","","@PART["&amp;Table15[[#This Row],[Name]]&amp;"]:FOR[xxxRP0]
{
    %identicalParts = "&amp;Table15[[#This Row],[IDENTICAL]]&amp;"
}")</f>
        <v/>
      </c>
    </row>
    <row r="2398" spans="1:1" x14ac:dyDescent="0.25">
      <c r="A2398" t="str">
        <f>IF(Table15[[#This Row],[IDENTICAL]]="","","@PART["&amp;Table15[[#This Row],[Name]]&amp;"]:FOR[xxxRP0]
{
    %identicalParts = "&amp;Table15[[#This Row],[IDENTICAL]]&amp;"
}")</f>
        <v/>
      </c>
    </row>
    <row r="2399" spans="1:1" x14ac:dyDescent="0.25">
      <c r="A2399" t="str">
        <f>IF(Table15[[#This Row],[IDENTICAL]]="","","@PART["&amp;Table15[[#This Row],[Name]]&amp;"]:FOR[xxxRP0]
{
    %identicalParts = "&amp;Table15[[#This Row],[IDENTICAL]]&amp;"
}")</f>
        <v/>
      </c>
    </row>
    <row r="2400" spans="1:1" x14ac:dyDescent="0.25">
      <c r="A2400" t="str">
        <f>IF(Table15[[#This Row],[IDENTICAL]]="","","@PART["&amp;Table15[[#This Row],[Name]]&amp;"]:FOR[xxxRP0]
{
    %identicalParts = "&amp;Table15[[#This Row],[IDENTICAL]]&amp;"
}")</f>
        <v/>
      </c>
    </row>
    <row r="2401" spans="1:1" x14ac:dyDescent="0.25">
      <c r="A2401" t="str">
        <f>IF(Table15[[#This Row],[IDENTICAL]]="","","@PART["&amp;Table15[[#This Row],[Name]]&amp;"]:FOR[xxxRP0]
{
    %identicalParts = "&amp;Table15[[#This Row],[IDENTICAL]]&amp;"
}")</f>
        <v/>
      </c>
    </row>
    <row r="2402" spans="1:1" x14ac:dyDescent="0.25">
      <c r="A2402" t="str">
        <f>IF(Table15[[#This Row],[IDENTICAL]]="","","@PART["&amp;Table15[[#This Row],[Name]]&amp;"]:FOR[xxxRP0]
{
    %identicalParts = "&amp;Table15[[#This Row],[IDENTICAL]]&amp;"
}")</f>
        <v/>
      </c>
    </row>
    <row r="2403" spans="1:1" x14ac:dyDescent="0.25">
      <c r="A2403" t="str">
        <f>IF(Table15[[#This Row],[IDENTICAL]]="","","@PART["&amp;Table15[[#This Row],[Name]]&amp;"]:FOR[xxxRP0]
{
    %identicalParts = "&amp;Table15[[#This Row],[IDENTICAL]]&amp;"
}")</f>
        <v/>
      </c>
    </row>
    <row r="2404" spans="1:1" x14ac:dyDescent="0.25">
      <c r="A2404" t="str">
        <f>IF(Table15[[#This Row],[IDENTICAL]]="","","@PART["&amp;Table15[[#This Row],[Name]]&amp;"]:FOR[xxxRP0]
{
    %identicalParts = "&amp;Table15[[#This Row],[IDENTICAL]]&amp;"
}")</f>
        <v/>
      </c>
    </row>
    <row r="2405" spans="1:1" x14ac:dyDescent="0.25">
      <c r="A2405" t="str">
        <f>IF(Table15[[#This Row],[IDENTICAL]]="","","@PART["&amp;Table15[[#This Row],[Name]]&amp;"]:FOR[xxxRP0]
{
    %identicalParts = "&amp;Table15[[#This Row],[IDENTICAL]]&amp;"
}")</f>
        <v>@PART[ca_lahar]:FOR[xxxRP0]
{
    %identicalParts = ca_lahar,R_40B_4kN
}</v>
      </c>
    </row>
    <row r="2406" spans="1:1" x14ac:dyDescent="0.25">
      <c r="A2406" t="str">
        <f>IF(Table15[[#This Row],[IDENTICAL]]="","","@PART["&amp;Table15[[#This Row],[Name]]&amp;"]:FOR[xxxRP0]
{
    %identicalParts = "&amp;Table15[[#This Row],[IDENTICAL]]&amp;"
}")</f>
        <v/>
      </c>
    </row>
    <row r="2407" spans="1:1" x14ac:dyDescent="0.25">
      <c r="A2407" t="str">
        <f>IF(Table15[[#This Row],[IDENTICAL]]="","","@PART["&amp;Table15[[#This Row],[Name]]&amp;"]:FOR[xxxRP0]
{
    %identicalParts = "&amp;Table15[[#This Row],[IDENTICAL]]&amp;"
}")</f>
        <v/>
      </c>
    </row>
    <row r="2408" spans="1:1" x14ac:dyDescent="0.25">
      <c r="A2408" t="str">
        <f>IF(Table15[[#This Row],[IDENTICAL]]="","","@PART["&amp;Table15[[#This Row],[Name]]&amp;"]:FOR[xxxRP0]
{
    %identicalParts = "&amp;Table15[[#This Row],[IDENTICAL]]&amp;"
}")</f>
        <v/>
      </c>
    </row>
    <row r="2409" spans="1:1" x14ac:dyDescent="0.25">
      <c r="A2409" t="str">
        <f>IF(Table15[[#This Row],[IDENTICAL]]="","","@PART["&amp;Table15[[#This Row],[Name]]&amp;"]:FOR[xxxRP0]
{
    %identicalParts = "&amp;Table15[[#This Row],[IDENTICAL]]&amp;"
}")</f>
        <v>@PART[R_40B_4kN]:FOR[xxxRP0]
{
    %identicalParts = ca_lahar,R_40B_4kN
}</v>
      </c>
    </row>
    <row r="2410" spans="1:1" x14ac:dyDescent="0.25">
      <c r="A2410" t="str">
        <f>IF(Table15[[#This Row],[IDENTICAL]]="","","@PART["&amp;Table15[[#This Row],[Name]]&amp;"]:FOR[xxxRP0]
{
    %identicalParts = "&amp;Table15[[#This Row],[IDENTICAL]]&amp;"
}")</f>
        <v/>
      </c>
    </row>
    <row r="2411" spans="1:1" x14ac:dyDescent="0.25">
      <c r="A2411" t="str">
        <f>IF(Table15[[#This Row],[IDENTICAL]]="","","@PART["&amp;Table15[[#This Row],[Name]]&amp;"]:FOR[xxxRP0]
{
    %identicalParts = "&amp;Table15[[#This Row],[IDENTICAL]]&amp;"
}")</f>
        <v/>
      </c>
    </row>
    <row r="2412" spans="1:1" x14ac:dyDescent="0.25">
      <c r="A2412" t="str">
        <f>IF(Table15[[#This Row],[IDENTICAL]]="","","@PART["&amp;Table15[[#This Row],[Name]]&amp;"]:FOR[xxxRP0]
{
    %identicalParts = "&amp;Table15[[#This Row],[IDENTICAL]]&amp;"
}")</f>
        <v/>
      </c>
    </row>
    <row r="2413" spans="1:1" x14ac:dyDescent="0.25">
      <c r="A2413" t="str">
        <f>IF(Table15[[#This Row],[IDENTICAL]]="","","@PART["&amp;Table15[[#This Row],[Name]]&amp;"]:FOR[xxxRP0]
{
    %identicalParts = "&amp;Table15[[#This Row],[IDENTICAL]]&amp;"
}")</f>
        <v/>
      </c>
    </row>
    <row r="2414" spans="1:1" x14ac:dyDescent="0.25">
      <c r="A2414" t="str">
        <f>IF(Table15[[#This Row],[IDENTICAL]]="","","@PART["&amp;Table15[[#This Row],[Name]]&amp;"]:FOR[xxxRP0]
{
    %identicalParts = "&amp;Table15[[#This Row],[IDENTICAL]]&amp;"
}")</f>
        <v/>
      </c>
    </row>
    <row r="2415" spans="1:1" x14ac:dyDescent="0.25">
      <c r="A2415" t="str">
        <f>IF(Table15[[#This Row],[IDENTICAL]]="","","@PART["&amp;Table15[[#This Row],[Name]]&amp;"]:FOR[xxxRP0]
{
    %identicalParts = "&amp;Table15[[#This Row],[IDENTICAL]]&amp;"
}")</f>
        <v/>
      </c>
    </row>
    <row r="2416" spans="1:1" x14ac:dyDescent="0.25">
      <c r="A2416" t="str">
        <f>IF(Table15[[#This Row],[IDENTICAL]]="","","@PART["&amp;Table15[[#This Row],[Name]]&amp;"]:FOR[xxxRP0]
{
    %identicalParts = "&amp;Table15[[#This Row],[IDENTICAL]]&amp;"
}")</f>
        <v/>
      </c>
    </row>
    <row r="2417" spans="1:1" x14ac:dyDescent="0.25">
      <c r="A2417" t="str">
        <f>IF(Table15[[#This Row],[IDENTICAL]]="","","@PART["&amp;Table15[[#This Row],[Name]]&amp;"]:FOR[xxxRP0]
{
    %identicalParts = "&amp;Table15[[#This Row],[IDENTICAL]]&amp;"
}")</f>
        <v/>
      </c>
    </row>
    <row r="2418" spans="1:1" x14ac:dyDescent="0.25">
      <c r="A2418" t="str">
        <f>IF(Table15[[#This Row],[IDENTICAL]]="","","@PART["&amp;Table15[[#This Row],[Name]]&amp;"]:FOR[xxxRP0]
{
    %identicalParts = "&amp;Table15[[#This Row],[IDENTICAL]]&amp;"
}")</f>
        <v/>
      </c>
    </row>
    <row r="2419" spans="1:1" x14ac:dyDescent="0.25">
      <c r="A2419" t="str">
        <f>IF(Table15[[#This Row],[IDENTICAL]]="","","@PART["&amp;Table15[[#This Row],[Name]]&amp;"]:FOR[xxxRP0]
{
    %identicalParts = "&amp;Table15[[#This Row],[IDENTICAL]]&amp;"
}")</f>
        <v/>
      </c>
    </row>
    <row r="2420" spans="1:1" x14ac:dyDescent="0.25">
      <c r="A2420" t="str">
        <f>IF(Table15[[#This Row],[IDENTICAL]]="","","@PART["&amp;Table15[[#This Row],[Name]]&amp;"]:FOR[xxxRP0]
{
    %identicalParts = "&amp;Table15[[#This Row],[IDENTICAL]]&amp;"
}")</f>
        <v/>
      </c>
    </row>
    <row r="2421" spans="1:1" x14ac:dyDescent="0.25">
      <c r="A2421" t="str">
        <f>IF(Table15[[#This Row],[IDENTICAL]]="","","@PART["&amp;Table15[[#This Row],[Name]]&amp;"]:FOR[xxxRP0]
{
    %identicalParts = "&amp;Table15[[#This Row],[IDENTICAL]]&amp;"
}")</f>
        <v/>
      </c>
    </row>
    <row r="2422" spans="1:1" x14ac:dyDescent="0.25">
      <c r="A2422" t="str">
        <f>IF(Table15[[#This Row],[IDENTICAL]]="","","@PART["&amp;Table15[[#This Row],[Name]]&amp;"]:FOR[xxxRP0]
{
    %identicalParts = "&amp;Table15[[#This Row],[IDENTICAL]]&amp;"
}")</f>
        <v/>
      </c>
    </row>
    <row r="2423" spans="1:1" x14ac:dyDescent="0.25">
      <c r="A2423" t="str">
        <f>IF(Table15[[#This Row],[IDENTICAL]]="","","@PART["&amp;Table15[[#This Row],[Name]]&amp;"]:FOR[xxxRP0]
{
    %identicalParts = "&amp;Table15[[#This Row],[IDENTICAL]]&amp;"
}")</f>
        <v/>
      </c>
    </row>
    <row r="2424" spans="1:1" x14ac:dyDescent="0.25">
      <c r="A2424" t="str">
        <f>IF(Table15[[#This Row],[IDENTICAL]]="","","@PART["&amp;Table15[[#This Row],[Name]]&amp;"]:FOR[xxxRP0]
{
    %identicalParts = "&amp;Table15[[#This Row],[IDENTICAL]]&amp;"
}")</f>
        <v/>
      </c>
    </row>
    <row r="2425" spans="1:1" x14ac:dyDescent="0.25">
      <c r="A2425" t="str">
        <f>IF(Table15[[#This Row],[IDENTICAL]]="","","@PART["&amp;Table15[[#This Row],[Name]]&amp;"]:FOR[xxxRP0]
{
    %identicalParts = "&amp;Table15[[#This Row],[IDENTICAL]]&amp;"
}")</f>
        <v/>
      </c>
    </row>
    <row r="2426" spans="1:1" x14ac:dyDescent="0.25">
      <c r="A2426" t="str">
        <f>IF(Table15[[#This Row],[IDENTICAL]]="","","@PART["&amp;Table15[[#This Row],[Name]]&amp;"]:FOR[xxxRP0]
{
    %identicalParts = "&amp;Table15[[#This Row],[IDENTICAL]]&amp;"
}")</f>
        <v/>
      </c>
    </row>
    <row r="2427" spans="1:1" x14ac:dyDescent="0.25">
      <c r="A2427" t="str">
        <f>IF(Table15[[#This Row],[IDENTICAL]]="","","@PART["&amp;Table15[[#This Row],[Name]]&amp;"]:FOR[xxxRP0]
{
    %identicalParts = "&amp;Table15[[#This Row],[IDENTICAL]]&amp;"
}")</f>
        <v/>
      </c>
    </row>
    <row r="2428" spans="1:1" x14ac:dyDescent="0.25">
      <c r="A2428" t="str">
        <f>IF(Table15[[#This Row],[IDENTICAL]]="","","@PART["&amp;Table15[[#This Row],[Name]]&amp;"]:FOR[xxxRP0]
{
    %identicalParts = "&amp;Table15[[#This Row],[IDENTICAL]]&amp;"
}")</f>
        <v/>
      </c>
    </row>
    <row r="2429" spans="1:1" x14ac:dyDescent="0.25">
      <c r="A2429" t="str">
        <f>IF(Table15[[#This Row],[IDENTICAL]]="","","@PART["&amp;Table15[[#This Row],[Name]]&amp;"]:FOR[xxxRP0]
{
    %identicalParts = "&amp;Table15[[#This Row],[IDENTICAL]]&amp;"
}")</f>
        <v/>
      </c>
    </row>
    <row r="2430" spans="1:1" x14ac:dyDescent="0.25">
      <c r="A2430" t="str">
        <f>IF(Table15[[#This Row],[IDENTICAL]]="","","@PART["&amp;Table15[[#This Row],[Name]]&amp;"]:FOR[xxxRP0]
{
    %identicalParts = "&amp;Table15[[#This Row],[IDENTICAL]]&amp;"
}")</f>
        <v/>
      </c>
    </row>
    <row r="2431" spans="1:1" x14ac:dyDescent="0.25">
      <c r="A2431" t="str">
        <f>IF(Table15[[#This Row],[IDENTICAL]]="","","@PART["&amp;Table15[[#This Row],[Name]]&amp;"]:FOR[xxxRP0]
{
    %identicalParts = "&amp;Table15[[#This Row],[IDENTICAL]]&amp;"
}")</f>
        <v/>
      </c>
    </row>
    <row r="2432" spans="1:1" x14ac:dyDescent="0.25">
      <c r="A2432" t="str">
        <f>IF(Table15[[#This Row],[IDENTICAL]]="","","@PART["&amp;Table15[[#This Row],[Name]]&amp;"]:FOR[xxxRP0]
{
    %identicalParts = "&amp;Table15[[#This Row],[IDENTICAL]]&amp;"
}")</f>
        <v/>
      </c>
    </row>
    <row r="2433" spans="1:1" x14ac:dyDescent="0.25">
      <c r="A2433" t="str">
        <f>IF(Table15[[#This Row],[IDENTICAL]]="","","@PART["&amp;Table15[[#This Row],[Name]]&amp;"]:FOR[xxxRP0]
{
    %identicalParts = "&amp;Table15[[#This Row],[IDENTICAL]]&amp;"
}")</f>
        <v/>
      </c>
    </row>
    <row r="2434" spans="1:1" x14ac:dyDescent="0.25">
      <c r="A2434" t="str">
        <f>IF(Table15[[#This Row],[IDENTICAL]]="","","@PART["&amp;Table15[[#This Row],[Name]]&amp;"]:FOR[xxxRP0]
{
    %identicalParts = "&amp;Table15[[#This Row],[IDENTICAL]]&amp;"
}")</f>
        <v/>
      </c>
    </row>
    <row r="2435" spans="1:1" x14ac:dyDescent="0.25">
      <c r="A2435" t="str">
        <f>IF(Table15[[#This Row],[IDENTICAL]]="","","@PART["&amp;Table15[[#This Row],[Name]]&amp;"]:FOR[xxxRP0]
{
    %identicalParts = "&amp;Table15[[#This Row],[IDENTICAL]]&amp;"
}")</f>
        <v/>
      </c>
    </row>
    <row r="2436" spans="1:1" x14ac:dyDescent="0.25">
      <c r="A2436" t="str">
        <f>IF(Table15[[#This Row],[IDENTICAL]]="","","@PART["&amp;Table15[[#This Row],[Name]]&amp;"]:FOR[xxxRP0]
{
    %identicalParts = "&amp;Table15[[#This Row],[IDENTICAL]]&amp;"
}")</f>
        <v/>
      </c>
    </row>
    <row r="2437" spans="1:1" x14ac:dyDescent="0.25">
      <c r="A2437" t="str">
        <f>IF(Table15[[#This Row],[IDENTICAL]]="","","@PART["&amp;Table15[[#This Row],[Name]]&amp;"]:FOR[xxxRP0]
{
    %identicalParts = "&amp;Table15[[#This Row],[IDENTICAL]]&amp;"
}")</f>
        <v/>
      </c>
    </row>
    <row r="2438" spans="1:1" x14ac:dyDescent="0.25">
      <c r="A2438" t="str">
        <f>IF(Table15[[#This Row],[IDENTICAL]]="","","@PART["&amp;Table15[[#This Row],[Name]]&amp;"]:FOR[xxxRP0]
{
    %identicalParts = "&amp;Table15[[#This Row],[IDENTICAL]]&amp;"
}")</f>
        <v/>
      </c>
    </row>
    <row r="2439" spans="1:1" x14ac:dyDescent="0.25">
      <c r="A2439" t="str">
        <f>IF(Table15[[#This Row],[IDENTICAL]]="","","@PART["&amp;Table15[[#This Row],[Name]]&amp;"]:FOR[xxxRP0]
{
    %identicalParts = "&amp;Table15[[#This Row],[IDENTICAL]]&amp;"
}")</f>
        <v/>
      </c>
    </row>
    <row r="2440" spans="1:1" x14ac:dyDescent="0.25">
      <c r="A2440" t="str">
        <f>IF(Table15[[#This Row],[IDENTICAL]]="","","@PART["&amp;Table15[[#This Row],[Name]]&amp;"]:FOR[xxxRP0]
{
    %identicalParts = "&amp;Table15[[#This Row],[IDENTICAL]]&amp;"
}")</f>
        <v/>
      </c>
    </row>
    <row r="2441" spans="1:1" x14ac:dyDescent="0.25">
      <c r="A2441" t="str">
        <f>IF(Table15[[#This Row],[IDENTICAL]]="","","@PART["&amp;Table15[[#This Row],[Name]]&amp;"]:FOR[xxxRP0]
{
    %identicalParts = "&amp;Table15[[#This Row],[IDENTICAL]]&amp;"
}")</f>
        <v/>
      </c>
    </row>
    <row r="2442" spans="1:1" x14ac:dyDescent="0.25">
      <c r="A2442" t="str">
        <f>IF(Table15[[#This Row],[IDENTICAL]]="","","@PART["&amp;Table15[[#This Row],[Name]]&amp;"]:FOR[xxxRP0]
{
    %identicalParts = "&amp;Table15[[#This Row],[IDENTICAL]]&amp;"
}")</f>
        <v/>
      </c>
    </row>
    <row r="2443" spans="1:1" x14ac:dyDescent="0.25">
      <c r="A2443" t="str">
        <f>IF(Table15[[#This Row],[IDENTICAL]]="","","@PART["&amp;Table15[[#This Row],[Name]]&amp;"]:FOR[xxxRP0]
{
    %identicalParts = "&amp;Table15[[#This Row],[IDENTICAL]]&amp;"
}")</f>
        <v/>
      </c>
    </row>
    <row r="2444" spans="1:1" x14ac:dyDescent="0.25">
      <c r="A2444" t="str">
        <f>IF(Table15[[#This Row],[IDENTICAL]]="","","@PART["&amp;Table15[[#This Row],[Name]]&amp;"]:FOR[xxxRP0]
{
    %identicalParts = "&amp;Table15[[#This Row],[IDENTICAL]]&amp;"
}")</f>
        <v/>
      </c>
    </row>
    <row r="2445" spans="1:1" x14ac:dyDescent="0.25">
      <c r="A2445" t="str">
        <f>IF(Table15[[#This Row],[IDENTICAL]]="","","@PART["&amp;Table15[[#This Row],[Name]]&amp;"]:FOR[xxxRP0]
{
    %identicalParts = "&amp;Table15[[#This Row],[IDENTICAL]]&amp;"
}")</f>
        <v/>
      </c>
    </row>
    <row r="2446" spans="1:1" x14ac:dyDescent="0.25">
      <c r="A2446" t="str">
        <f>IF(Table15[[#This Row],[IDENTICAL]]="","","@PART["&amp;Table15[[#This Row],[Name]]&amp;"]:FOR[xxxRP0]
{
    %identicalParts = "&amp;Table15[[#This Row],[IDENTICAL]]&amp;"
}")</f>
        <v/>
      </c>
    </row>
    <row r="2447" spans="1:1" x14ac:dyDescent="0.25">
      <c r="A2447" t="str">
        <f>IF(Table15[[#This Row],[IDENTICAL]]="","","@PART["&amp;Table15[[#This Row],[Name]]&amp;"]:FOR[xxxRP0]
{
    %identicalParts = "&amp;Table15[[#This Row],[IDENTICAL]]&amp;"
}")</f>
        <v/>
      </c>
    </row>
    <row r="2448" spans="1:1" x14ac:dyDescent="0.25">
      <c r="A2448" t="str">
        <f>IF(Table15[[#This Row],[IDENTICAL]]="","","@PART["&amp;Table15[[#This Row],[Name]]&amp;"]:FOR[xxxRP0]
{
    %identicalParts = "&amp;Table15[[#This Row],[IDENTICAL]]&amp;"
}")</f>
        <v/>
      </c>
    </row>
    <row r="2449" spans="1:1" x14ac:dyDescent="0.25">
      <c r="A2449" t="str">
        <f>IF(Table15[[#This Row],[IDENTICAL]]="","","@PART["&amp;Table15[[#This Row],[Name]]&amp;"]:FOR[xxxRP0]
{
    %identicalParts = "&amp;Table15[[#This Row],[IDENTICAL]]&amp;"
}")</f>
        <v/>
      </c>
    </row>
    <row r="2450" spans="1:1" x14ac:dyDescent="0.25">
      <c r="A2450" t="str">
        <f>IF(Table15[[#This Row],[IDENTICAL]]="","","@PART["&amp;Table15[[#This Row],[Name]]&amp;"]:FOR[xxxRP0]
{
    %identicalParts = "&amp;Table15[[#This Row],[IDENTICAL]]&amp;"
}")</f>
        <v/>
      </c>
    </row>
    <row r="2451" spans="1:1" x14ac:dyDescent="0.25">
      <c r="A2451" t="str">
        <f>IF(Table15[[#This Row],[IDENTICAL]]="","","@PART["&amp;Table15[[#This Row],[Name]]&amp;"]:FOR[xxxRP0]
{
    %identicalParts = "&amp;Table15[[#This Row],[IDENTICAL]]&amp;"
}")</f>
        <v/>
      </c>
    </row>
    <row r="2452" spans="1:1" x14ac:dyDescent="0.25">
      <c r="A2452" t="str">
        <f>IF(Table15[[#This Row],[IDENTICAL]]="","","@PART["&amp;Table15[[#This Row],[Name]]&amp;"]:FOR[xxxRP0]
{
    %identicalParts = "&amp;Table15[[#This Row],[IDENTICAL]]&amp;"
}")</f>
        <v/>
      </c>
    </row>
    <row r="2453" spans="1:1" x14ac:dyDescent="0.25">
      <c r="A2453" t="str">
        <f>IF(Table15[[#This Row],[IDENTICAL]]="","","@PART["&amp;Table15[[#This Row],[Name]]&amp;"]:FOR[xxxRP0]
{
    %identicalParts = "&amp;Table15[[#This Row],[IDENTICAL]]&amp;"
}")</f>
        <v/>
      </c>
    </row>
    <row r="2454" spans="1:1" x14ac:dyDescent="0.25">
      <c r="A2454" t="str">
        <f>IF(Table15[[#This Row],[IDENTICAL]]="","","@PART["&amp;Table15[[#This Row],[Name]]&amp;"]:FOR[xxxRP0]
{
    %identicalParts = "&amp;Table15[[#This Row],[IDENTICAL]]&amp;"
}")</f>
        <v/>
      </c>
    </row>
    <row r="2455" spans="1:1" x14ac:dyDescent="0.25">
      <c r="A2455" t="str">
        <f>IF(Table15[[#This Row],[IDENTICAL]]="","","@PART["&amp;Table15[[#This Row],[Name]]&amp;"]:FOR[xxxRP0]
{
    %identicalParts = "&amp;Table15[[#This Row],[IDENTICAL]]&amp;"
}")</f>
        <v/>
      </c>
    </row>
    <row r="2456" spans="1:1" x14ac:dyDescent="0.25">
      <c r="A2456" t="str">
        <f>IF(Table15[[#This Row],[IDENTICAL]]="","","@PART["&amp;Table15[[#This Row],[Name]]&amp;"]:FOR[xxxRP0]
{
    %identicalParts = "&amp;Table15[[#This Row],[IDENTICAL]]&amp;"
}")</f>
        <v/>
      </c>
    </row>
    <row r="2457" spans="1:1" x14ac:dyDescent="0.25">
      <c r="A2457" t="str">
        <f>IF(Table15[[#This Row],[IDENTICAL]]="","","@PART["&amp;Table15[[#This Row],[Name]]&amp;"]:FOR[xxxRP0]
{
    %identicalParts = "&amp;Table15[[#This Row],[IDENTICAL]]&amp;"
}")</f>
        <v/>
      </c>
    </row>
    <row r="2458" spans="1:1" x14ac:dyDescent="0.25">
      <c r="A2458" t="str">
        <f>IF(Table15[[#This Row],[IDENTICAL]]="","","@PART["&amp;Table15[[#This Row],[Name]]&amp;"]:FOR[xxxRP0]
{
    %identicalParts = "&amp;Table15[[#This Row],[IDENTICAL]]&amp;"
}")</f>
        <v/>
      </c>
    </row>
    <row r="2459" spans="1:1" x14ac:dyDescent="0.25">
      <c r="A2459" t="str">
        <f>IF(Table15[[#This Row],[IDENTICAL]]="","","@PART["&amp;Table15[[#This Row],[Name]]&amp;"]:FOR[xxxRP0]
{
    %identicalParts = "&amp;Table15[[#This Row],[IDENTICAL]]&amp;"
}")</f>
        <v/>
      </c>
    </row>
    <row r="2460" spans="1:1" x14ac:dyDescent="0.25">
      <c r="A2460" t="str">
        <f>IF(Table15[[#This Row],[IDENTICAL]]="","","@PART["&amp;Table15[[#This Row],[Name]]&amp;"]:FOR[xxxRP0]
{
    %identicalParts = "&amp;Table15[[#This Row],[IDENTICAL]]&amp;"
}")</f>
        <v/>
      </c>
    </row>
    <row r="2461" spans="1:1" x14ac:dyDescent="0.25">
      <c r="A2461" t="str">
        <f>IF(Table15[[#This Row],[IDENTICAL]]="","","@PART["&amp;Table15[[#This Row],[Name]]&amp;"]:FOR[xxxRP0]
{
    %identicalParts = "&amp;Table15[[#This Row],[IDENTICAL]]&amp;"
}")</f>
        <v/>
      </c>
    </row>
    <row r="2462" spans="1:1" x14ac:dyDescent="0.25">
      <c r="A2462" t="str">
        <f>IF(Table15[[#This Row],[IDENTICAL]]="","","@PART["&amp;Table15[[#This Row],[Name]]&amp;"]:FOR[xxxRP0]
{
    %identicalParts = "&amp;Table15[[#This Row],[IDENTICAL]]&amp;"
}")</f>
        <v/>
      </c>
    </row>
    <row r="2463" spans="1:1" x14ac:dyDescent="0.25">
      <c r="A2463" t="str">
        <f>IF(Table15[[#This Row],[IDENTICAL]]="","","@PART["&amp;Table15[[#This Row],[Name]]&amp;"]:FOR[xxxRP0]
{
    %identicalParts = "&amp;Table15[[#This Row],[IDENTICAL]]&amp;"
}")</f>
        <v/>
      </c>
    </row>
    <row r="2464" spans="1:1" x14ac:dyDescent="0.25">
      <c r="A2464" t="str">
        <f>IF(Table15[[#This Row],[IDENTICAL]]="","","@PART["&amp;Table15[[#This Row],[Name]]&amp;"]:FOR[xxxRP0]
{
    %identicalParts = "&amp;Table15[[#This Row],[IDENTICAL]]&amp;"
}")</f>
        <v/>
      </c>
    </row>
    <row r="2465" spans="1:1" x14ac:dyDescent="0.25">
      <c r="A2465" t="str">
        <f>IF(Table15[[#This Row],[IDENTICAL]]="","","@PART["&amp;Table15[[#This Row],[Name]]&amp;"]:FOR[xxxRP0]
{
    %identicalParts = "&amp;Table15[[#This Row],[IDENTICAL]]&amp;"
}")</f>
        <v/>
      </c>
    </row>
    <row r="2466" spans="1:1" x14ac:dyDescent="0.25">
      <c r="A2466" t="str">
        <f>IF(Table15[[#This Row],[IDENTICAL]]="","","@PART["&amp;Table15[[#This Row],[Name]]&amp;"]:FOR[xxxRP0]
{
    %identicalParts = "&amp;Table15[[#This Row],[IDENTICAL]]&amp;"
}")</f>
        <v/>
      </c>
    </row>
    <row r="2467" spans="1:1" x14ac:dyDescent="0.25">
      <c r="A2467" t="str">
        <f>IF(Table15[[#This Row],[IDENTICAL]]="","","@PART["&amp;Table15[[#This Row],[Name]]&amp;"]:FOR[xxxRP0]
{
    %identicalParts = "&amp;Table15[[#This Row],[IDENTICAL]]&amp;"
}")</f>
        <v/>
      </c>
    </row>
    <row r="2468" spans="1:1" x14ac:dyDescent="0.25">
      <c r="A2468" t="str">
        <f>IF(Table15[[#This Row],[IDENTICAL]]="","","@PART["&amp;Table15[[#This Row],[Name]]&amp;"]:FOR[xxxRP0]
{
    %identicalParts = "&amp;Table15[[#This Row],[IDENTICAL]]&amp;"
}")</f>
        <v/>
      </c>
    </row>
    <row r="2469" spans="1:1" x14ac:dyDescent="0.25">
      <c r="A2469" t="str">
        <f>IF(Table15[[#This Row],[IDENTICAL]]="","","@PART["&amp;Table15[[#This Row],[Name]]&amp;"]:FOR[xxxRP0]
{
    %identicalParts = "&amp;Table15[[#This Row],[IDENTICAL]]&amp;"
}")</f>
        <v/>
      </c>
    </row>
    <row r="2470" spans="1:1" x14ac:dyDescent="0.25">
      <c r="A2470" t="str">
        <f>IF(Table15[[#This Row],[IDENTICAL]]="","","@PART["&amp;Table15[[#This Row],[Name]]&amp;"]:FOR[xxxRP0]
{
    %identicalParts = "&amp;Table15[[#This Row],[IDENTICAL]]&amp;"
}")</f>
        <v/>
      </c>
    </row>
    <row r="2471" spans="1:1" x14ac:dyDescent="0.25">
      <c r="A2471" t="str">
        <f>IF(Table15[[#This Row],[IDENTICAL]]="","","@PART["&amp;Table15[[#This Row],[Name]]&amp;"]:FOR[xxxRP0]
{
    %identicalParts = "&amp;Table15[[#This Row],[IDENTICAL]]&amp;"
}")</f>
        <v/>
      </c>
    </row>
    <row r="2472" spans="1:1" x14ac:dyDescent="0.25">
      <c r="A2472" t="str">
        <f>IF(Table15[[#This Row],[IDENTICAL]]="","","@PART["&amp;Table15[[#This Row],[Name]]&amp;"]:FOR[xxxRP0]
{
    %identicalParts = "&amp;Table15[[#This Row],[IDENTICAL]]&amp;"
}")</f>
        <v/>
      </c>
    </row>
    <row r="2473" spans="1:1" x14ac:dyDescent="0.25">
      <c r="A2473" t="str">
        <f>IF(Table15[[#This Row],[IDENTICAL]]="","","@PART["&amp;Table15[[#This Row],[Name]]&amp;"]:FOR[xxxRP0]
{
    %identicalParts = "&amp;Table15[[#This Row],[IDENTICAL]]&amp;"
}")</f>
        <v/>
      </c>
    </row>
    <row r="2474" spans="1:1" x14ac:dyDescent="0.25">
      <c r="A2474" t="str">
        <f>IF(Table15[[#This Row],[IDENTICAL]]="","","@PART["&amp;Table15[[#This Row],[Name]]&amp;"]:FOR[xxxRP0]
{
    %identicalParts = "&amp;Table15[[#This Row],[IDENTICAL]]&amp;"
}")</f>
        <v/>
      </c>
    </row>
    <row r="2475" spans="1:1" x14ac:dyDescent="0.25">
      <c r="A2475" t="str">
        <f>IF(Table15[[#This Row],[IDENTICAL]]="","","@PART["&amp;Table15[[#This Row],[Name]]&amp;"]:FOR[xxxRP0]
{
    %identicalParts = "&amp;Table15[[#This Row],[IDENTICAL]]&amp;"
}")</f>
        <v/>
      </c>
    </row>
    <row r="2476" spans="1:1" x14ac:dyDescent="0.25">
      <c r="A2476" t="str">
        <f>IF(Table15[[#This Row],[IDENTICAL]]="","","@PART["&amp;Table15[[#This Row],[Name]]&amp;"]:FOR[xxxRP0]
{
    %identicalParts = "&amp;Table15[[#This Row],[IDENTICAL]]&amp;"
}")</f>
        <v/>
      </c>
    </row>
    <row r="2477" spans="1:1" x14ac:dyDescent="0.25">
      <c r="A2477" t="str">
        <f>IF(Table15[[#This Row],[IDENTICAL]]="","","@PART["&amp;Table15[[#This Row],[Name]]&amp;"]:FOR[xxxRP0]
{
    %identicalParts = "&amp;Table15[[#This Row],[IDENTICAL]]&amp;"
}")</f>
        <v/>
      </c>
    </row>
    <row r="2478" spans="1:1" x14ac:dyDescent="0.25">
      <c r="A2478" t="str">
        <f>IF(Table15[[#This Row],[IDENTICAL]]="","","@PART["&amp;Table15[[#This Row],[Name]]&amp;"]:FOR[xxxRP0]
{
    %identicalParts = "&amp;Table15[[#This Row],[IDENTICAL]]&amp;"
}")</f>
        <v/>
      </c>
    </row>
    <row r="2479" spans="1:1" x14ac:dyDescent="0.25">
      <c r="A2479" t="str">
        <f>IF(Table15[[#This Row],[IDENTICAL]]="","","@PART["&amp;Table15[[#This Row],[Name]]&amp;"]:FOR[xxxRP0]
{
    %identicalParts = "&amp;Table15[[#This Row],[IDENTICAL]]&amp;"
}")</f>
        <v/>
      </c>
    </row>
    <row r="2480" spans="1:1" x14ac:dyDescent="0.25">
      <c r="A2480" t="str">
        <f>IF(Table15[[#This Row],[IDENTICAL]]="","","@PART["&amp;Table15[[#This Row],[Name]]&amp;"]:FOR[xxxRP0]
{
    %identicalParts = "&amp;Table15[[#This Row],[IDENTICAL]]&amp;"
}")</f>
        <v/>
      </c>
    </row>
    <row r="2481" spans="1:1" x14ac:dyDescent="0.25">
      <c r="A2481" t="str">
        <f>IF(Table15[[#This Row],[IDENTICAL]]="","","@PART["&amp;Table15[[#This Row],[Name]]&amp;"]:FOR[xxxRP0]
{
    %identicalParts = "&amp;Table15[[#This Row],[IDENTICAL]]&amp;"
}")</f>
        <v/>
      </c>
    </row>
    <row r="2482" spans="1:1" x14ac:dyDescent="0.25">
      <c r="A2482" t="str">
        <f>IF(Table15[[#This Row],[IDENTICAL]]="","","@PART["&amp;Table15[[#This Row],[Name]]&amp;"]:FOR[xxxRP0]
{
    %identicalParts = "&amp;Table15[[#This Row],[IDENTICAL]]&amp;"
}")</f>
        <v/>
      </c>
    </row>
    <row r="2483" spans="1:1" x14ac:dyDescent="0.25">
      <c r="A2483" t="str">
        <f>IF(Table15[[#This Row],[IDENTICAL]]="","","@PART["&amp;Table15[[#This Row],[Name]]&amp;"]:FOR[xxxRP0]
{
    %identicalParts = "&amp;Table15[[#This Row],[IDENTICAL]]&amp;"
}")</f>
        <v/>
      </c>
    </row>
    <row r="2484" spans="1:1" x14ac:dyDescent="0.25">
      <c r="A2484" t="str">
        <f>IF(Table15[[#This Row],[IDENTICAL]]="","","@PART["&amp;Table15[[#This Row],[Name]]&amp;"]:FOR[xxxRP0]
{
    %identicalParts = "&amp;Table15[[#This Row],[IDENTICAL]]&amp;"
}")</f>
        <v/>
      </c>
    </row>
    <row r="2485" spans="1:1" x14ac:dyDescent="0.25">
      <c r="A2485" t="str">
        <f>IF(Table15[[#This Row],[IDENTICAL]]="","","@PART["&amp;Table15[[#This Row],[Name]]&amp;"]:FOR[xxxRP0]
{
    %identicalParts = "&amp;Table15[[#This Row],[IDENTICAL]]&amp;"
}")</f>
        <v/>
      </c>
    </row>
    <row r="2486" spans="1:1" x14ac:dyDescent="0.25">
      <c r="A2486" t="str">
        <f>IF(Table15[[#This Row],[IDENTICAL]]="","","@PART["&amp;Table15[[#This Row],[Name]]&amp;"]:FOR[xxxRP0]
{
    %identicalParts = "&amp;Table15[[#This Row],[IDENTICAL]]&amp;"
}")</f>
        <v/>
      </c>
    </row>
    <row r="2487" spans="1:1" x14ac:dyDescent="0.25">
      <c r="A2487" t="str">
        <f>IF(Table15[[#This Row],[IDENTICAL]]="","","@PART["&amp;Table15[[#This Row],[Name]]&amp;"]:FOR[xxxRP0]
{
    %identicalParts = "&amp;Table15[[#This Row],[IDENTICAL]]&amp;"
}")</f>
        <v/>
      </c>
    </row>
    <row r="2488" spans="1:1" x14ac:dyDescent="0.25">
      <c r="A2488" t="str">
        <f>IF(Table15[[#This Row],[IDENTICAL]]="","","@PART["&amp;Table15[[#This Row],[Name]]&amp;"]:FOR[xxxRP0]
{
    %identicalParts = "&amp;Table15[[#This Row],[IDENTICAL]]&amp;"
}")</f>
        <v/>
      </c>
    </row>
    <row r="2489" spans="1:1" x14ac:dyDescent="0.25">
      <c r="A2489" t="str">
        <f>IF(Table15[[#This Row],[IDENTICAL]]="","","@PART["&amp;Table15[[#This Row],[Name]]&amp;"]:FOR[xxxRP0]
{
    %identicalParts = "&amp;Table15[[#This Row],[IDENTICAL]]&amp;"
}")</f>
        <v/>
      </c>
    </row>
    <row r="2490" spans="1:1" x14ac:dyDescent="0.25">
      <c r="A2490" t="str">
        <f>IF(Table15[[#This Row],[IDENTICAL]]="","","@PART["&amp;Table15[[#This Row],[Name]]&amp;"]:FOR[xxxRP0]
{
    %identicalParts = "&amp;Table15[[#This Row],[IDENTICAL]]&amp;"
}")</f>
        <v/>
      </c>
    </row>
    <row r="2491" spans="1:1" x14ac:dyDescent="0.25">
      <c r="A2491" t="str">
        <f>IF(Table15[[#This Row],[IDENTICAL]]="","","@PART["&amp;Table15[[#This Row],[Name]]&amp;"]:FOR[xxxRP0]
{
    %identicalParts = "&amp;Table15[[#This Row],[IDENTICAL]]&amp;"
}")</f>
        <v/>
      </c>
    </row>
    <row r="2492" spans="1:1" x14ac:dyDescent="0.25">
      <c r="A2492" t="str">
        <f>IF(Table15[[#This Row],[IDENTICAL]]="","","@PART["&amp;Table15[[#This Row],[Name]]&amp;"]:FOR[xxxRP0]
{
    %identicalParts = "&amp;Table15[[#This Row],[IDENTICAL]]&amp;"
}")</f>
        <v/>
      </c>
    </row>
    <row r="2493" spans="1:1" x14ac:dyDescent="0.25">
      <c r="A2493" t="str">
        <f>IF(Table15[[#This Row],[IDENTICAL]]="","","@PART["&amp;Table15[[#This Row],[Name]]&amp;"]:FOR[xxxRP0]
{
    %identicalParts = "&amp;Table15[[#This Row],[IDENTICAL]]&amp;"
}")</f>
        <v/>
      </c>
    </row>
    <row r="2494" spans="1:1" x14ac:dyDescent="0.25">
      <c r="A2494" t="str">
        <f>IF(Table15[[#This Row],[IDENTICAL]]="","","@PART["&amp;Table15[[#This Row],[Name]]&amp;"]:FOR[xxxRP0]
{
    %identicalParts = "&amp;Table15[[#This Row],[IDENTICAL]]&amp;"
}")</f>
        <v/>
      </c>
    </row>
    <row r="2495" spans="1:1" x14ac:dyDescent="0.25">
      <c r="A2495" t="str">
        <f>IF(Table15[[#This Row],[IDENTICAL]]="","","@PART["&amp;Table15[[#This Row],[Name]]&amp;"]:FOR[xxxRP0]
{
    %identicalParts = "&amp;Table15[[#This Row],[IDENTICAL]]&amp;"
}")</f>
        <v/>
      </c>
    </row>
    <row r="2496" spans="1:1" x14ac:dyDescent="0.25">
      <c r="A2496" t="str">
        <f>IF(Table15[[#This Row],[IDENTICAL]]="","","@PART["&amp;Table15[[#This Row],[Name]]&amp;"]:FOR[xxxRP0]
{
    %identicalParts = "&amp;Table15[[#This Row],[IDENTICAL]]&amp;"
}")</f>
        <v/>
      </c>
    </row>
    <row r="2497" spans="1:1" x14ac:dyDescent="0.25">
      <c r="A2497" t="str">
        <f>IF(Table15[[#This Row],[IDENTICAL]]="","","@PART["&amp;Table15[[#This Row],[Name]]&amp;"]:FOR[xxxRP0]
{
    %identicalParts = "&amp;Table15[[#This Row],[IDENTICAL]]&amp;"
}")</f>
        <v/>
      </c>
    </row>
    <row r="2498" spans="1:1" x14ac:dyDescent="0.25">
      <c r="A2498" t="str">
        <f>IF(Table15[[#This Row],[IDENTICAL]]="","","@PART["&amp;Table15[[#This Row],[Name]]&amp;"]:FOR[xxxRP0]
{
    %identicalParts = "&amp;Table15[[#This Row],[IDENTICAL]]&amp;"
}")</f>
        <v/>
      </c>
    </row>
    <row r="2499" spans="1:1" x14ac:dyDescent="0.25">
      <c r="A2499" t="str">
        <f>IF(Table15[[#This Row],[IDENTICAL]]="","","@PART["&amp;Table15[[#This Row],[Name]]&amp;"]:FOR[xxxRP0]
{
    %identicalParts = "&amp;Table15[[#This Row],[IDENTICAL]]&amp;"
}")</f>
        <v>@PART[bluedog_rangerCore]:FOR[xxxRP0]
{
    %identicalParts = bluedog_rangerCore,SXTHECSRanger
}</v>
      </c>
    </row>
    <row r="2500" spans="1:1" x14ac:dyDescent="0.25">
      <c r="A2500" t="str">
        <f>IF(Table15[[#This Row],[IDENTICAL]]="","","@PART["&amp;Table15[[#This Row],[Name]]&amp;"]:FOR[xxxRP0]
{
    %identicalParts = "&amp;Table15[[#This Row],[IDENTICAL]]&amp;"
}")</f>
        <v/>
      </c>
    </row>
    <row r="2501" spans="1:1" x14ac:dyDescent="0.25">
      <c r="A2501" t="str">
        <f>IF(Table15[[#This Row],[IDENTICAL]]="","","@PART["&amp;Table15[[#This Row],[Name]]&amp;"]:FOR[xxxRP0]
{
    %identicalParts = "&amp;Table15[[#This Row],[IDENTICAL]]&amp;"
}")</f>
        <v/>
      </c>
    </row>
    <row r="2502" spans="1:1" x14ac:dyDescent="0.25">
      <c r="A2502" t="str">
        <f>IF(Table15[[#This Row],[IDENTICAL]]="","","@PART["&amp;Table15[[#This Row],[Name]]&amp;"]:FOR[xxxRP0]
{
    %identicalParts = "&amp;Table15[[#This Row],[IDENTICAL]]&amp;"
}")</f>
        <v/>
      </c>
    </row>
    <row r="2503" spans="1:1" x14ac:dyDescent="0.25">
      <c r="A2503" t="str">
        <f>IF(Table15[[#This Row],[IDENTICAL]]="","","@PART["&amp;Table15[[#This Row],[Name]]&amp;"]:FOR[xxxRP0]
{
    %identicalParts = "&amp;Table15[[#This Row],[IDENTICAL]]&amp;"
}")</f>
        <v/>
      </c>
    </row>
    <row r="2504" spans="1:1" x14ac:dyDescent="0.25">
      <c r="A2504" t="str">
        <f>IF(Table15[[#This Row],[IDENTICAL]]="","","@PART["&amp;Table15[[#This Row],[Name]]&amp;"]:FOR[xxxRP0]
{
    %identicalParts = "&amp;Table15[[#This Row],[IDENTICAL]]&amp;"
}")</f>
        <v/>
      </c>
    </row>
    <row r="2505" spans="1:1" x14ac:dyDescent="0.25">
      <c r="A2505" t="str">
        <f>IF(Table15[[#This Row],[IDENTICAL]]="","","@PART["&amp;Table15[[#This Row],[Name]]&amp;"]:FOR[xxxRP0]
{
    %identicalParts = "&amp;Table15[[#This Row],[IDENTICAL]]&amp;"
}")</f>
        <v/>
      </c>
    </row>
    <row r="2506" spans="1:1" x14ac:dyDescent="0.25">
      <c r="A2506" t="str">
        <f>IF(Table15[[#This Row],[IDENTICAL]]="","","@PART["&amp;Table15[[#This Row],[Name]]&amp;"]:FOR[xxxRP0]
{
    %identicalParts = "&amp;Table15[[#This Row],[IDENTICAL]]&amp;"
}")</f>
        <v/>
      </c>
    </row>
    <row r="2507" spans="1:1" x14ac:dyDescent="0.25">
      <c r="A2507" t="str">
        <f>IF(Table15[[#This Row],[IDENTICAL]]="","","@PART["&amp;Table15[[#This Row],[Name]]&amp;"]:FOR[xxxRP0]
{
    %identicalParts = "&amp;Table15[[#This Row],[IDENTICAL]]&amp;"
}")</f>
        <v/>
      </c>
    </row>
    <row r="2508" spans="1:1" x14ac:dyDescent="0.25">
      <c r="A2508" t="str">
        <f>IF(Table15[[#This Row],[IDENTICAL]]="","","@PART["&amp;Table15[[#This Row],[Name]]&amp;"]:FOR[xxxRP0]
{
    %identicalParts = "&amp;Table15[[#This Row],[IDENTICAL]]&amp;"
}")</f>
        <v/>
      </c>
    </row>
    <row r="2509" spans="1:1" x14ac:dyDescent="0.25">
      <c r="A2509" t="str">
        <f>IF(Table15[[#This Row],[IDENTICAL]]="","","@PART["&amp;Table15[[#This Row],[Name]]&amp;"]:FOR[xxxRP0]
{
    %identicalParts = "&amp;Table15[[#This Row],[IDENTICAL]]&amp;"
}")</f>
        <v/>
      </c>
    </row>
    <row r="2510" spans="1:1" x14ac:dyDescent="0.25">
      <c r="A2510" t="str">
        <f>IF(Table15[[#This Row],[IDENTICAL]]="","","@PART["&amp;Table15[[#This Row],[Name]]&amp;"]:FOR[xxxRP0]
{
    %identicalParts = "&amp;Table15[[#This Row],[IDENTICAL]]&amp;"
}")</f>
        <v/>
      </c>
    </row>
    <row r="2511" spans="1:1" x14ac:dyDescent="0.25">
      <c r="A2511" t="str">
        <f>IF(Table15[[#This Row],[IDENTICAL]]="","","@PART["&amp;Table15[[#This Row],[Name]]&amp;"]:FOR[xxxRP0]
{
    %identicalParts = "&amp;Table15[[#This Row],[IDENTICAL]]&amp;"
}")</f>
        <v/>
      </c>
    </row>
    <row r="2512" spans="1:1" x14ac:dyDescent="0.25">
      <c r="A2512" t="str">
        <f>IF(Table15[[#This Row],[IDENTICAL]]="","","@PART["&amp;Table15[[#This Row],[Name]]&amp;"]:FOR[xxxRP0]
{
    %identicalParts = "&amp;Table15[[#This Row],[IDENTICAL]]&amp;"
}")</f>
        <v/>
      </c>
    </row>
    <row r="2513" spans="1:1" x14ac:dyDescent="0.25">
      <c r="A2513" t="str">
        <f>IF(Table15[[#This Row],[IDENTICAL]]="","","@PART["&amp;Table15[[#This Row],[Name]]&amp;"]:FOR[xxxRP0]
{
    %identicalParts = "&amp;Table15[[#This Row],[IDENTICAL]]&amp;"
}")</f>
        <v/>
      </c>
    </row>
    <row r="2514" spans="1:1" x14ac:dyDescent="0.25">
      <c r="A2514" t="str">
        <f>IF(Table15[[#This Row],[IDENTICAL]]="","","@PART["&amp;Table15[[#This Row],[Name]]&amp;"]:FOR[xxxRP0]
{
    %identicalParts = "&amp;Table15[[#This Row],[IDENTICAL]]&amp;"
}")</f>
        <v/>
      </c>
    </row>
    <row r="2515" spans="1:1" x14ac:dyDescent="0.25">
      <c r="A2515" t="str">
        <f>IF(Table15[[#This Row],[IDENTICAL]]="","","@PART["&amp;Table15[[#This Row],[Name]]&amp;"]:FOR[xxxRP0]
{
    %identicalParts = "&amp;Table15[[#This Row],[IDENTICAL]]&amp;"
}")</f>
        <v/>
      </c>
    </row>
    <row r="2516" spans="1:1" x14ac:dyDescent="0.25">
      <c r="A2516" t="str">
        <f>IF(Table15[[#This Row],[IDENTICAL]]="","","@PART["&amp;Table15[[#This Row],[Name]]&amp;"]:FOR[xxxRP0]
{
    %identicalParts = "&amp;Table15[[#This Row],[IDENTICAL]]&amp;"
}")</f>
        <v/>
      </c>
    </row>
    <row r="2517" spans="1:1" x14ac:dyDescent="0.25">
      <c r="A2517" t="str">
        <f>IF(Table15[[#This Row],[IDENTICAL]]="","","@PART["&amp;Table15[[#This Row],[Name]]&amp;"]:FOR[xxxRP0]
{
    %identicalParts = "&amp;Table15[[#This Row],[IDENTICAL]]&amp;"
}")</f>
        <v/>
      </c>
    </row>
    <row r="2518" spans="1:1" x14ac:dyDescent="0.25">
      <c r="A2518" t="str">
        <f>IF(Table15[[#This Row],[IDENTICAL]]="","","@PART["&amp;Table15[[#This Row],[Name]]&amp;"]:FOR[xxxRP0]
{
    %identicalParts = "&amp;Table15[[#This Row],[IDENTICAL]]&amp;"
}")</f>
        <v/>
      </c>
    </row>
    <row r="2519" spans="1:1" x14ac:dyDescent="0.25">
      <c r="A2519" t="str">
        <f>IF(Table15[[#This Row],[IDENTICAL]]="","","@PART["&amp;Table15[[#This Row],[Name]]&amp;"]:FOR[xxxRP0]
{
    %identicalParts = "&amp;Table15[[#This Row],[IDENTICAL]]&amp;"
}")</f>
        <v/>
      </c>
    </row>
    <row r="2520" spans="1:1" x14ac:dyDescent="0.25">
      <c r="A2520" t="str">
        <f>IF(Table15[[#This Row],[IDENTICAL]]="","","@PART["&amp;Table15[[#This Row],[Name]]&amp;"]:FOR[xxxRP0]
{
    %identicalParts = "&amp;Table15[[#This Row],[IDENTICAL]]&amp;"
}")</f>
        <v/>
      </c>
    </row>
    <row r="2521" spans="1:1" x14ac:dyDescent="0.25">
      <c r="A2521" t="str">
        <f>IF(Table15[[#This Row],[IDENTICAL]]="","","@PART["&amp;Table15[[#This Row],[Name]]&amp;"]:FOR[xxxRP0]
{
    %identicalParts = "&amp;Table15[[#This Row],[IDENTICAL]]&amp;"
}")</f>
        <v/>
      </c>
    </row>
    <row r="2522" spans="1:1" x14ac:dyDescent="0.25">
      <c r="A2522" t="str">
        <f>IF(Table15[[#This Row],[IDENTICAL]]="","","@PART["&amp;Table15[[#This Row],[Name]]&amp;"]:FOR[xxxRP0]
{
    %identicalParts = "&amp;Table15[[#This Row],[IDENTICAL]]&amp;"
}")</f>
        <v/>
      </c>
    </row>
    <row r="2523" spans="1:1" x14ac:dyDescent="0.25">
      <c r="A2523" t="str">
        <f>IF(Table15[[#This Row],[IDENTICAL]]="","","@PART["&amp;Table15[[#This Row],[Name]]&amp;"]:FOR[xxxRP0]
{
    %identicalParts = "&amp;Table15[[#This Row],[IDENTICAL]]&amp;"
}")</f>
        <v/>
      </c>
    </row>
    <row r="2524" spans="1:1" x14ac:dyDescent="0.25">
      <c r="A2524" t="str">
        <f>IF(Table15[[#This Row],[IDENTICAL]]="","","@PART["&amp;Table15[[#This Row],[Name]]&amp;"]:FOR[xxxRP0]
{
    %identicalParts = "&amp;Table15[[#This Row],[IDENTICAL]]&amp;"
}")</f>
        <v>@PART[RO-RealEngines-RD0105]:FOR[xxxRP0]
{
    %identicalParts = RO-RealEngines-RD0105,liquidEngine3
}</v>
      </c>
    </row>
    <row r="2525" spans="1:1" x14ac:dyDescent="0.25">
      <c r="A2525" t="str">
        <f>IF(Table15[[#This Row],[IDENTICAL]]="","","@PART["&amp;Table15[[#This Row],[Name]]&amp;"]:FOR[xxxRP0]
{
    %identicalParts = "&amp;Table15[[#This Row],[IDENTICAL]]&amp;"
}")</f>
        <v>@PART[liquidEngine3]:FOR[xxxRP0]
{
    %identicalParts = RO-RealEngines-RD0105,liquidEngine3
}</v>
      </c>
    </row>
    <row r="2526" spans="1:1" x14ac:dyDescent="0.25">
      <c r="A2526" t="str">
        <f>IF(Table15[[#This Row],[IDENTICAL]]="","","@PART["&amp;Table15[[#This Row],[Name]]&amp;"]:FOR[xxxRP0]
{
    %identicalParts = "&amp;Table15[[#This Row],[IDENTICAL]]&amp;"
}")</f>
        <v/>
      </c>
    </row>
    <row r="2527" spans="1:1" x14ac:dyDescent="0.25">
      <c r="A2527" t="str">
        <f>IF(Table15[[#This Row],[IDENTICAL]]="","","@PART["&amp;Table15[[#This Row],[Name]]&amp;"]:FOR[xxxRP0]
{
    %identicalParts = "&amp;Table15[[#This Row],[IDENTICAL]]&amp;"
}")</f>
        <v/>
      </c>
    </row>
    <row r="2528" spans="1:1" x14ac:dyDescent="0.25">
      <c r="A2528" t="str">
        <f>IF(Table15[[#This Row],[IDENTICAL]]="","","@PART["&amp;Table15[[#This Row],[Name]]&amp;"]:FOR[xxxRP0]
{
    %identicalParts = "&amp;Table15[[#This Row],[IDENTICAL]]&amp;"
}")</f>
        <v/>
      </c>
    </row>
    <row r="2529" spans="1:1" x14ac:dyDescent="0.25">
      <c r="A2529" t="str">
        <f>IF(Table15[[#This Row],[IDENTICAL]]="","","@PART["&amp;Table15[[#This Row],[Name]]&amp;"]:FOR[xxxRP0]
{
    %identicalParts = "&amp;Table15[[#This Row],[IDENTICAL]]&amp;"
}")</f>
        <v>@PART[RD_0110]:FOR[xxxRP0]
{
    %identicalParts = RD_0110,RD0110,RO-BobCat-RD0110,SSTU-SC-ENG-RD-0110
}</v>
      </c>
    </row>
    <row r="2530" spans="1:1" x14ac:dyDescent="0.25">
      <c r="A2530" t="str">
        <f>IF(Table15[[#This Row],[IDENTICAL]]="","","@PART["&amp;Table15[[#This Row],[Name]]&amp;"]:FOR[xxxRP0]
{
    %identicalParts = "&amp;Table15[[#This Row],[IDENTICAL]]&amp;"
}")</f>
        <v>@PART[RD0110]:FOR[xxxRP0]
{
    %identicalParts = RD_0110,RD0110,RO-BobCat-RD0110,SSTU-SC-ENG-RD-0110
}</v>
      </c>
    </row>
    <row r="2531" spans="1:1" x14ac:dyDescent="0.25">
      <c r="A2531" t="str">
        <f>IF(Table15[[#This Row],[IDENTICAL]]="","","@PART["&amp;Table15[[#This Row],[Name]]&amp;"]:FOR[xxxRP0]
{
    %identicalParts = "&amp;Table15[[#This Row],[IDENTICAL]]&amp;"
}")</f>
        <v>@PART[RO-BobCat-RD0110]:FOR[xxxRP0]
{
    %identicalParts = RD_0110,RD0110,RO-BobCat-RD0110,SSTU-SC-ENG-RD-0110
}</v>
      </c>
    </row>
    <row r="2532" spans="1:1" x14ac:dyDescent="0.25">
      <c r="A2532" t="str">
        <f>IF(Table15[[#This Row],[IDENTICAL]]="","","@PART["&amp;Table15[[#This Row],[Name]]&amp;"]:FOR[xxxRP0]
{
    %identicalParts = "&amp;Table15[[#This Row],[IDENTICAL]]&amp;"
}")</f>
        <v>@PART[SSTU-SC-ENG-F1]:FOR[xxxRP0]
{
    %identicalParts = FASAApolloLFEF1,KW5mengineGriffonC,RSBengineF1,Size3AdvancedEngine,SSTU-SC-ENG-F1,SSTU-SC-ENG-F1x5
}</v>
      </c>
    </row>
    <row r="2533" spans="1:1" x14ac:dyDescent="0.25">
      <c r="A2533" t="str">
        <f>IF(Table15[[#This Row],[IDENTICAL]]="","","@PART["&amp;Table15[[#This Row],[Name]]&amp;"]:FOR[xxxRP0]
{
    %identicalParts = "&amp;Table15[[#This Row],[IDENTICAL]]&amp;"
}")</f>
        <v/>
      </c>
    </row>
    <row r="2534" spans="1:1" x14ac:dyDescent="0.25">
      <c r="A2534" t="str">
        <f>IF(Table15[[#This Row],[IDENTICAL]]="","","@PART["&amp;Table15[[#This Row],[Name]]&amp;"]:FOR[xxxRP0]
{
    %identicalParts = "&amp;Table15[[#This Row],[IDENTICAL]]&amp;"
}")</f>
        <v/>
      </c>
    </row>
    <row r="2535" spans="1:1" x14ac:dyDescent="0.25">
      <c r="A2535" t="str">
        <f>IF(Table15[[#This Row],[IDENTICAL]]="","","@PART["&amp;Table15[[#This Row],[Name]]&amp;"]:FOR[xxxRP0]
{
    %identicalParts = "&amp;Table15[[#This Row],[IDENTICAL]]&amp;"
}")</f>
        <v/>
      </c>
    </row>
    <row r="2536" spans="1:1" x14ac:dyDescent="0.25">
      <c r="A2536" t="str">
        <f>IF(Table15[[#This Row],[IDENTICAL]]="","","@PART["&amp;Table15[[#This Row],[Name]]&amp;"]:FOR[xxxRP0]
{
    %identicalParts = "&amp;Table15[[#This Row],[IDENTICAL]]&amp;"
}")</f>
        <v/>
      </c>
    </row>
    <row r="2537" spans="1:1" x14ac:dyDescent="0.25">
      <c r="A2537" t="str">
        <f>IF(Table15[[#This Row],[IDENTICAL]]="","","@PART["&amp;Table15[[#This Row],[Name]]&amp;"]:FOR[xxxRP0]
{
    %identicalParts = "&amp;Table15[[#This Row],[IDENTICAL]]&amp;"
}")</f>
        <v/>
      </c>
    </row>
    <row r="2538" spans="1:1" x14ac:dyDescent="0.25">
      <c r="A2538" t="str">
        <f>IF(Table15[[#This Row],[IDENTICAL]]="","","@PART["&amp;Table15[[#This Row],[Name]]&amp;"]:FOR[xxxRP0]
{
    %identicalParts = "&amp;Table15[[#This Row],[IDENTICAL]]&amp;"
}")</f>
        <v/>
      </c>
    </row>
    <row r="2539" spans="1:1" x14ac:dyDescent="0.25">
      <c r="A2539" t="str">
        <f>IF(Table15[[#This Row],[IDENTICAL]]="","","@PART["&amp;Table15[[#This Row],[Name]]&amp;"]:FOR[xxxRP0]
{
    %identicalParts = "&amp;Table15[[#This Row],[IDENTICAL]]&amp;"
}")</f>
        <v/>
      </c>
    </row>
    <row r="2540" spans="1:1" x14ac:dyDescent="0.25">
      <c r="A2540" t="str">
        <f>IF(Table15[[#This Row],[IDENTICAL]]="","","@PART["&amp;Table15[[#This Row],[Name]]&amp;"]:FOR[xxxRP0]
{
    %identicalParts = "&amp;Table15[[#This Row],[IDENTICAL]]&amp;"
}")</f>
        <v/>
      </c>
    </row>
    <row r="2541" spans="1:1" x14ac:dyDescent="0.25">
      <c r="A2541" t="str">
        <f>IF(Table15[[#This Row],[IDENTICAL]]="","","@PART["&amp;Table15[[#This Row],[Name]]&amp;"]:FOR[xxxRP0]
{
    %identicalParts = "&amp;Table15[[#This Row],[IDENTICAL]]&amp;"
}")</f>
        <v/>
      </c>
    </row>
    <row r="2542" spans="1:1" x14ac:dyDescent="0.25">
      <c r="A2542" t="str">
        <f>IF(Table15[[#This Row],[IDENTICAL]]="","","@PART["&amp;Table15[[#This Row],[Name]]&amp;"]:FOR[xxxRP0]
{
    %identicalParts = "&amp;Table15[[#This Row],[IDENTICAL]]&amp;"
}")</f>
        <v/>
      </c>
    </row>
    <row r="2543" spans="1:1" x14ac:dyDescent="0.25">
      <c r="A2543" t="str">
        <f>IF(Table15[[#This Row],[IDENTICAL]]="","","@PART["&amp;Table15[[#This Row],[Name]]&amp;"]:FOR[xxxRP0]
{
    %identicalParts = "&amp;Table15[[#This Row],[IDENTICAL]]&amp;"
}")</f>
        <v/>
      </c>
    </row>
    <row r="2544" spans="1:1" x14ac:dyDescent="0.25">
      <c r="A2544" t="str">
        <f>IF(Table15[[#This Row],[IDENTICAL]]="","","@PART["&amp;Table15[[#This Row],[Name]]&amp;"]:FOR[xxxRP0]
{
    %identicalParts = "&amp;Table15[[#This Row],[IDENTICAL]]&amp;"
}")</f>
        <v>@PART[RD0124]:FOR[xxxRP0]
{
    %identicalParts = RD0124,RD0124engine,RD0124_StockVersion,RD0124Aengine
}</v>
      </c>
    </row>
    <row r="2545" spans="1:1" x14ac:dyDescent="0.25">
      <c r="A2545" t="str">
        <f>IF(Table15[[#This Row],[IDENTICAL]]="","","@PART["&amp;Table15[[#This Row],[Name]]&amp;"]:FOR[xxxRP0]
{
    %identicalParts = "&amp;Table15[[#This Row],[IDENTICAL]]&amp;"
}")</f>
        <v>@PART[RD0124engine]:FOR[xxxRP0]
{
    %identicalParts = RD0124,RD0124engine,RD0124_StockVersion,RD0124Aengine
}</v>
      </c>
    </row>
    <row r="2546" spans="1:1" x14ac:dyDescent="0.25">
      <c r="A2546" t="str">
        <f>IF(Table15[[#This Row],[IDENTICAL]]="","","@PART["&amp;Table15[[#This Row],[Name]]&amp;"]:FOR[xxxRP0]
{
    %identicalParts = "&amp;Table15[[#This Row],[IDENTICAL]]&amp;"
}")</f>
        <v>@PART[RD0124_StockVersion]:FOR[xxxRP0]
{
    %identicalParts = RD0124,RD0124engine,RD0124_StockVersion,RD0124Aengine
}</v>
      </c>
    </row>
    <row r="2547" spans="1:1" x14ac:dyDescent="0.25">
      <c r="A2547" t="str">
        <f>IF(Table15[[#This Row],[IDENTICAL]]="","","@PART["&amp;Table15[[#This Row],[Name]]&amp;"]:FOR[xxxRP0]
{
    %identicalParts = "&amp;Table15[[#This Row],[IDENTICAL]]&amp;"
}")</f>
        <v>@PART[RD0124Aengine]:FOR[xxxRP0]
{
    %identicalParts = RD0124,RD0124engine,RD0124_StockVersion,RD0124Aengine
}</v>
      </c>
    </row>
    <row r="2548" spans="1:1" x14ac:dyDescent="0.25">
      <c r="A2548" t="str">
        <f>IF(Table15[[#This Row],[IDENTICAL]]="","","@PART["&amp;Table15[[#This Row],[Name]]&amp;"]:FOR[xxxRP0]
{
    %identicalParts = "&amp;Table15[[#This Row],[IDENTICAL]]&amp;"
}")</f>
        <v>@PART[SSTU-SC-ENG-F1B]:FOR[xxxRP0]
{
    %identicalParts = RSBengineF1B,SSTU-SC-ENG-F1B
}</v>
      </c>
    </row>
    <row r="2549" spans="1:1" x14ac:dyDescent="0.25">
      <c r="A2549" t="str">
        <f>IF(Table15[[#This Row],[IDENTICAL]]="","","@PART["&amp;Table15[[#This Row],[Name]]&amp;"]:FOR[xxxRP0]
{
    %identicalParts = "&amp;Table15[[#This Row],[IDENTICAL]]&amp;"
}")</f>
        <v/>
      </c>
    </row>
    <row r="2550" spans="1:1" x14ac:dyDescent="0.25">
      <c r="A2550" t="str">
        <f>IF(Table15[[#This Row],[IDENTICAL]]="","","@PART["&amp;Table15[[#This Row],[Name]]&amp;"]:FOR[xxxRP0]
{
    %identicalParts = "&amp;Table15[[#This Row],[IDENTICAL]]&amp;"
}")</f>
        <v/>
      </c>
    </row>
    <row r="2551" spans="1:1" x14ac:dyDescent="0.25">
      <c r="A2551" t="str">
        <f>IF(Table15[[#This Row],[IDENTICAL]]="","","@PART["&amp;Table15[[#This Row],[Name]]&amp;"]:FOR[xxxRP0]
{
    %identicalParts = "&amp;Table15[[#This Row],[IDENTICAL]]&amp;"
}")</f>
        <v/>
      </c>
    </row>
    <row r="2552" spans="1:1" x14ac:dyDescent="0.25">
      <c r="A2552" t="str">
        <f>IF(Table15[[#This Row],[IDENTICAL]]="","","@PART["&amp;Table15[[#This Row],[Name]]&amp;"]:FOR[xxxRP0]
{
    %identicalParts = "&amp;Table15[[#This Row],[IDENTICAL]]&amp;"
}")</f>
        <v>@PART[rn_proton_rd0210]:FOR[xxxRP0]
{
    %identicalParts = rn_proton_rd0210,RD0210,RO-RD-0210,RD0212
}</v>
      </c>
    </row>
    <row r="2553" spans="1:1" x14ac:dyDescent="0.25">
      <c r="A2553" t="str">
        <f>IF(Table15[[#This Row],[IDENTICAL]]="","","@PART["&amp;Table15[[#This Row],[Name]]&amp;"]:FOR[xxxRP0]
{
    %identicalParts = "&amp;Table15[[#This Row],[IDENTICAL]]&amp;"
}")</f>
        <v>@PART[RD0210]:FOR[xxxRP0]
{
    %identicalParts = rn_proton_rd0210,RD0210,RO-RD-0210,RD0212
}</v>
      </c>
    </row>
    <row r="2554" spans="1:1" x14ac:dyDescent="0.25">
      <c r="A2554" t="str">
        <f>IF(Table15[[#This Row],[IDENTICAL]]="","","@PART["&amp;Table15[[#This Row],[Name]]&amp;"]:FOR[xxxRP0]
{
    %identicalParts = "&amp;Table15[[#This Row],[IDENTICAL]]&amp;"
}")</f>
        <v>@PART[RO-RD-0210]:FOR[xxxRP0]
{
    %identicalParts = rn_proton_rd0210,RD0210,RO-RD-0210,RD0212
}</v>
      </c>
    </row>
    <row r="2555" spans="1:1" x14ac:dyDescent="0.25">
      <c r="A2555" t="str">
        <f>IF(Table15[[#This Row],[IDENTICAL]]="","","@PART["&amp;Table15[[#This Row],[Name]]&amp;"]:FOR[xxxRP0]
{
    %identicalParts = "&amp;Table15[[#This Row],[IDENTICAL]]&amp;"
}")</f>
        <v>@PART[RD0212]:FOR[xxxRP0]
{
    %identicalParts = rn_proton_rd0210,RD0210,RO-RD-0210,RD0212
}</v>
      </c>
    </row>
    <row r="2556" spans="1:1" x14ac:dyDescent="0.25">
      <c r="A2556" t="str">
        <f>IF(Table15[[#This Row],[IDENTICAL]]="","","@PART["&amp;Table15[[#This Row],[Name]]&amp;"]:FOR[xxxRP0]
{
    %identicalParts = "&amp;Table15[[#This Row],[IDENTICAL]]&amp;"
}")</f>
        <v/>
      </c>
    </row>
    <row r="2557" spans="1:1" x14ac:dyDescent="0.25">
      <c r="A2557" t="str">
        <f>IF(Table15[[#This Row],[IDENTICAL]]="","","@PART["&amp;Table15[[#This Row],[Name]]&amp;"]:FOR[xxxRP0]
{
    %identicalParts = "&amp;Table15[[#This Row],[IDENTICAL]]&amp;"
}")</f>
        <v/>
      </c>
    </row>
    <row r="2558" spans="1:1" x14ac:dyDescent="0.25">
      <c r="A2558" t="str">
        <f>IF(Table15[[#This Row],[IDENTICAL]]="","","@PART["&amp;Table15[[#This Row],[Name]]&amp;"]:FOR[xxxRP0]
{
    %identicalParts = "&amp;Table15[[#This Row],[IDENTICAL]]&amp;"
}")</f>
        <v/>
      </c>
    </row>
    <row r="2559" spans="1:1" x14ac:dyDescent="0.25">
      <c r="A2559" t="str">
        <f>IF(Table15[[#This Row],[IDENTICAL]]="","","@PART["&amp;Table15[[#This Row],[Name]]&amp;"]:FOR[xxxRP0]
{
    %identicalParts = "&amp;Table15[[#This Row],[IDENTICAL]]&amp;"
}")</f>
        <v/>
      </c>
    </row>
    <row r="2560" spans="1:1" x14ac:dyDescent="0.25">
      <c r="A2560" t="str">
        <f>IF(Table15[[#This Row],[IDENTICAL]]="","","@PART["&amp;Table15[[#This Row],[Name]]&amp;"]:FOR[xxxRP0]
{
    %identicalParts = "&amp;Table15[[#This Row],[IDENTICAL]]&amp;"
}")</f>
        <v/>
      </c>
    </row>
    <row r="2561" spans="1:1" x14ac:dyDescent="0.25">
      <c r="A2561" t="str">
        <f>IF(Table15[[#This Row],[IDENTICAL]]="","","@PART["&amp;Table15[[#This Row],[Name]]&amp;"]:FOR[xxxRP0]
{
    %identicalParts = "&amp;Table15[[#This Row],[IDENTICAL]]&amp;"
}")</f>
        <v/>
      </c>
    </row>
    <row r="2562" spans="1:1" x14ac:dyDescent="0.25">
      <c r="A2562" t="str">
        <f>IF(Table15[[#This Row],[IDENTICAL]]="","","@PART["&amp;Table15[[#This Row],[Name]]&amp;"]:FOR[xxxRP0]
{
    %identicalParts = "&amp;Table15[[#This Row],[IDENTICAL]]&amp;"
}")</f>
        <v/>
      </c>
    </row>
    <row r="2563" spans="1:1" x14ac:dyDescent="0.25">
      <c r="A2563" t="str">
        <f>IF(Table15[[#This Row],[IDENTICAL]]="","","@PART["&amp;Table15[[#This Row],[Name]]&amp;"]:FOR[xxxRP0]
{
    %identicalParts = "&amp;Table15[[#This Row],[IDENTICAL]]&amp;"
}")</f>
        <v/>
      </c>
    </row>
    <row r="2564" spans="1:1" x14ac:dyDescent="0.25">
      <c r="A2564" t="str">
        <f>IF(Table15[[#This Row],[IDENTICAL]]="","","@PART["&amp;Table15[[#This Row],[Name]]&amp;"]:FOR[xxxRP0]
{
    %identicalParts = "&amp;Table15[[#This Row],[IDENTICAL]]&amp;"
}")</f>
        <v/>
      </c>
    </row>
    <row r="2565" spans="1:1" x14ac:dyDescent="0.25">
      <c r="A2565" t="str">
        <f>IF(Table15[[#This Row],[IDENTICAL]]="","","@PART["&amp;Table15[[#This Row],[Name]]&amp;"]:FOR[xxxRP0]
{
    %identicalParts = "&amp;Table15[[#This Row],[IDENTICAL]]&amp;"
}")</f>
        <v/>
      </c>
    </row>
    <row r="2566" spans="1:1" x14ac:dyDescent="0.25">
      <c r="A2566" t="str">
        <f>IF(Table15[[#This Row],[IDENTICAL]]="","","@PART["&amp;Table15[[#This Row],[Name]]&amp;"]:FOR[xxxRP0]
{
    %identicalParts = "&amp;Table15[[#This Row],[IDENTICAL]]&amp;"
}")</f>
        <v>@PART[rd100]:FOR[xxxRP0]
{
    %identicalParts = rd100,LVT15
}</v>
      </c>
    </row>
    <row r="2567" spans="1:1" x14ac:dyDescent="0.25">
      <c r="A2567" t="str">
        <f>IF(Table15[[#This Row],[IDENTICAL]]="","","@PART["&amp;Table15[[#This Row],[Name]]&amp;"]:FOR[xxxRP0]
{
    %identicalParts = "&amp;Table15[[#This Row],[IDENTICAL]]&amp;"
}")</f>
        <v>@PART[LVT15]:FOR[xxxRP0]
{
    %identicalParts = rd100,LVT15
}</v>
      </c>
    </row>
    <row r="2568" spans="1:1" x14ac:dyDescent="0.25">
      <c r="A2568" t="str">
        <f>IF(Table15[[#This Row],[IDENTICAL]]="","","@PART["&amp;Table15[[#This Row],[Name]]&amp;"]:FOR[xxxRP0]
{
    %identicalParts = "&amp;Table15[[#This Row],[IDENTICAL]]&amp;"
}")</f>
        <v/>
      </c>
    </row>
    <row r="2569" spans="1:1" x14ac:dyDescent="0.25">
      <c r="A2569" t="str">
        <f>IF(Table15[[#This Row],[IDENTICAL]]="","","@PART["&amp;Table15[[#This Row],[Name]]&amp;"]:FOR[xxxRP0]
{
    %identicalParts = "&amp;Table15[[#This Row],[IDENTICAL]]&amp;"
}")</f>
        <v/>
      </c>
    </row>
    <row r="2570" spans="1:1" x14ac:dyDescent="0.25">
      <c r="A2570" t="str">
        <f>IF(Table15[[#This Row],[IDENTICAL]]="","","@PART["&amp;Table15[[#This Row],[Name]]&amp;"]:FOR[xxxRP0]
{
    %identicalParts = "&amp;Table15[[#This Row],[IDENTICAL]]&amp;"
}")</f>
        <v/>
      </c>
    </row>
    <row r="2571" spans="1:1" x14ac:dyDescent="0.25">
      <c r="A2571" t="str">
        <f>IF(Table15[[#This Row],[IDENTICAL]]="","","@PART["&amp;Table15[[#This Row],[Name]]&amp;"]:FOR[xxxRP0]
{
    %identicalParts = "&amp;Table15[[#This Row],[IDENTICAL]]&amp;"
}")</f>
        <v/>
      </c>
    </row>
    <row r="2572" spans="1:1" x14ac:dyDescent="0.25">
      <c r="A2572" t="str">
        <f>IF(Table15[[#This Row],[IDENTICAL]]="","","@PART["&amp;Table15[[#This Row],[Name]]&amp;"]:FOR[xxxRP0]
{
    %identicalParts = "&amp;Table15[[#This Row],[IDENTICAL]]&amp;"
}")</f>
        <v>@PART[RD107]:FOR[xxxRP0]
{
    %identicalParts = RD107,SSTU-SC-ENG-RD-107A,R7_Booster_Engine,KW2mengineGriffonG8D,SSTU-SC-ENG-RD-107X,R7_FIRST_STAGE
}</v>
      </c>
    </row>
    <row r="2573" spans="1:1" x14ac:dyDescent="0.25">
      <c r="A2573" t="str">
        <f>IF(Table15[[#This Row],[IDENTICAL]]="","","@PART["&amp;Table15[[#This Row],[Name]]&amp;"]:FOR[xxxRP0]
{
    %identicalParts = "&amp;Table15[[#This Row],[IDENTICAL]]&amp;"
}")</f>
        <v>@PART[SSTU-SC-ENG-F1x5]:FOR[xxxRP0]
{
    %identicalParts = FASAApolloLFEF1,KW5mengineGriffonC,RSBengineF1,Size3AdvancedEngine,SSTU-SC-ENG-F1,SSTU-SC-ENG-F1x5
}</v>
      </c>
    </row>
    <row r="2574" spans="1:1" x14ac:dyDescent="0.25">
      <c r="A2574" t="str">
        <f>IF(Table15[[#This Row],[IDENTICAL]]="","","@PART["&amp;Table15[[#This Row],[Name]]&amp;"]:FOR[xxxRP0]
{
    %identicalParts = "&amp;Table15[[#This Row],[IDENTICAL]]&amp;"
}")</f>
        <v>@PART[R7_Booster_Engine]:FOR[xxxRP0]
{
    %identicalParts = RD107,SSTU-SC-ENG-RD-107A,R7_Booster_Engine,KW2mengineGriffonG8D,SSTU-SC-ENG-RD-107X,R7_FIRST_STAGE
}</v>
      </c>
    </row>
    <row r="2575" spans="1:1" x14ac:dyDescent="0.25">
      <c r="A2575" t="str">
        <f>IF(Table15[[#This Row],[IDENTICAL]]="","","@PART["&amp;Table15[[#This Row],[Name]]&amp;"]:FOR[xxxRP0]
{
    %identicalParts = "&amp;Table15[[#This Row],[IDENTICAL]]&amp;"
}")</f>
        <v>@PART[KW2mengineGriffonG8D]:FOR[xxxRP0]
{
    %identicalParts = RD107,SSTU-SC-ENG-RD-107A,R7_Booster_Engine,KW2mengineGriffonG8D,SSTU-SC-ENG-RD-107X,R7_FIRST_STAGE
}</v>
      </c>
    </row>
    <row r="2576" spans="1:1" x14ac:dyDescent="0.25">
      <c r="A2576" t="str">
        <f>IF(Table15[[#This Row],[IDENTICAL]]="","","@PART["&amp;Table15[[#This Row],[Name]]&amp;"]:FOR[xxxRP0]
{
    %identicalParts = "&amp;Table15[[#This Row],[IDENTICAL]]&amp;"
}")</f>
        <v/>
      </c>
    </row>
    <row r="2577" spans="1:1" x14ac:dyDescent="0.25">
      <c r="A2577" t="str">
        <f>IF(Table15[[#This Row],[IDENTICAL]]="","","@PART["&amp;Table15[[#This Row],[Name]]&amp;"]:FOR[xxxRP0]
{
    %identicalParts = "&amp;Table15[[#This Row],[IDENTICAL]]&amp;"
}")</f>
        <v/>
      </c>
    </row>
    <row r="2578" spans="1:1" x14ac:dyDescent="0.25">
      <c r="A2578" t="str">
        <f>IF(Table15[[#This Row],[IDENTICAL]]="","","@PART["&amp;Table15[[#This Row],[Name]]&amp;"]:FOR[xxxRP0]
{
    %identicalParts = "&amp;Table15[[#This Row],[IDENTICAL]]&amp;"
}")</f>
        <v/>
      </c>
    </row>
    <row r="2579" spans="1:1" x14ac:dyDescent="0.25">
      <c r="A2579" t="str">
        <f>IF(Table15[[#This Row],[IDENTICAL]]="","","@PART["&amp;Table15[[#This Row],[Name]]&amp;"]:FOR[xxxRP0]
{
    %identicalParts = "&amp;Table15[[#This Row],[IDENTICAL]]&amp;"
}")</f>
        <v/>
      </c>
    </row>
    <row r="2580" spans="1:1" x14ac:dyDescent="0.25">
      <c r="A2580" t="str">
        <f>IF(Table15[[#This Row],[IDENTICAL]]="","","@PART["&amp;Table15[[#This Row],[Name]]&amp;"]:FOR[xxxRP0]
{
    %identicalParts = "&amp;Table15[[#This Row],[IDENTICAL]]&amp;"
}")</f>
        <v/>
      </c>
    </row>
    <row r="2581" spans="1:1" x14ac:dyDescent="0.25">
      <c r="A2581" t="str">
        <f>IF(Table15[[#This Row],[IDENTICAL]]="","","@PART["&amp;Table15[[#This Row],[Name]]&amp;"]:FOR[xxxRP0]
{
    %identicalParts = "&amp;Table15[[#This Row],[IDENTICAL]]&amp;"
}")</f>
        <v>@PART[SSTU-SC-ENG-H1]:FOR[xxxRP0]
{
    %identicalParts = RSBengineH1,bluedog_Delta2_RS27,FASAApolloLFEH1,RO-H1-RS27,SSTU-SC-ENG-H1,KW2mengineMaverickV
}</v>
      </c>
    </row>
    <row r="2582" spans="1:1" x14ac:dyDescent="0.25">
      <c r="A2582" t="str">
        <f>IF(Table15[[#This Row],[IDENTICAL]]="","","@PART["&amp;Table15[[#This Row],[Name]]&amp;"]:FOR[xxxRP0]
{
    %identicalParts = "&amp;Table15[[#This Row],[IDENTICAL]]&amp;"
}")</f>
        <v>@PART[RD108]:FOR[xxxRP0]
{
    %identicalParts = RD108,SSTU-SC-ENG-RD-108A,R7_Core_Engine,Size2MedEngine,R7_SECOND_STAGE
}</v>
      </c>
    </row>
    <row r="2583" spans="1:1" x14ac:dyDescent="0.25">
      <c r="A2583" t="str">
        <f>IF(Table15[[#This Row],[IDENTICAL]]="","","@PART["&amp;Table15[[#This Row],[Name]]&amp;"]:FOR[xxxRP0]
{
    %identicalParts = "&amp;Table15[[#This Row],[IDENTICAL]]&amp;"
}")</f>
        <v>@PART[SSTU-SC-ENG-J-2]:FOR[xxxRP0]
{
    %identicalParts = KW5mengineTitanV,FASAApolloLFEJ2,RSBengineJ2,SSTU-SC-ENG-J-2,SXTLT80
}</v>
      </c>
    </row>
    <row r="2584" spans="1:1" x14ac:dyDescent="0.25">
      <c r="A2584" t="str">
        <f>IF(Table15[[#This Row],[IDENTICAL]]="","","@PART["&amp;Table15[[#This Row],[Name]]&amp;"]:FOR[xxxRP0]
{
    %identicalParts = "&amp;Table15[[#This Row],[IDENTICAL]]&amp;"
}")</f>
        <v>@PART[R7_Core_Engine]:FOR[xxxRP0]
{
    %identicalParts = RD108,SSTU-SC-ENG-RD-108A,R7_Core_Engine,Size2MedEngine,R7_SECOND_STAGE
}</v>
      </c>
    </row>
    <row r="2585" spans="1:1" x14ac:dyDescent="0.25">
      <c r="A2585" t="str">
        <f>IF(Table15[[#This Row],[IDENTICAL]]="","","@PART["&amp;Table15[[#This Row],[Name]]&amp;"]:FOR[xxxRP0]
{
    %identicalParts = "&amp;Table15[[#This Row],[IDENTICAL]]&amp;"
}")</f>
        <v>@PART[Size2MedEngine]:FOR[xxxRP0]
{
    %identicalParts = RD108,SSTU-SC-ENG-RD-108A,R7_Core_Engine,Size2MedEngine,R7_SECOND_STAGE
}</v>
      </c>
    </row>
    <row r="2586" spans="1:1" x14ac:dyDescent="0.25">
      <c r="A2586" t="str">
        <f>IF(Table15[[#This Row],[IDENTICAL]]="","","@PART["&amp;Table15[[#This Row],[Name]]&amp;"]:FOR[xxxRP0]
{
    %identicalParts = "&amp;Table15[[#This Row],[IDENTICAL]]&amp;"
}")</f>
        <v/>
      </c>
    </row>
    <row r="2587" spans="1:1" x14ac:dyDescent="0.25">
      <c r="A2587" t="str">
        <f>IF(Table15[[#This Row],[IDENTICAL]]="","","@PART["&amp;Table15[[#This Row],[Name]]&amp;"]:FOR[xxxRP0]
{
    %identicalParts = "&amp;Table15[[#This Row],[IDENTICAL]]&amp;"
}")</f>
        <v/>
      </c>
    </row>
    <row r="2588" spans="1:1" x14ac:dyDescent="0.25">
      <c r="A2588" t="str">
        <f>IF(Table15[[#This Row],[IDENTICAL]]="","","@PART["&amp;Table15[[#This Row],[Name]]&amp;"]:FOR[xxxRP0]
{
    %identicalParts = "&amp;Table15[[#This Row],[IDENTICAL]]&amp;"
}")</f>
        <v/>
      </c>
    </row>
    <row r="2589" spans="1:1" x14ac:dyDescent="0.25">
      <c r="A2589" t="str">
        <f>IF(Table15[[#This Row],[IDENTICAL]]="","","@PART["&amp;Table15[[#This Row],[Name]]&amp;"]:FOR[xxxRP0]
{
    %identicalParts = "&amp;Table15[[#This Row],[IDENTICAL]]&amp;"
}")</f>
        <v/>
      </c>
    </row>
    <row r="2590" spans="1:1" x14ac:dyDescent="0.25">
      <c r="A2590" t="str">
        <f>IF(Table15[[#This Row],[IDENTICAL]]="","","@PART["&amp;Table15[[#This Row],[Name]]&amp;"]:FOR[xxxRP0]
{
    %identicalParts = "&amp;Table15[[#This Row],[IDENTICAL]]&amp;"
}")</f>
        <v/>
      </c>
    </row>
    <row r="2591" spans="1:1" x14ac:dyDescent="0.25">
      <c r="A2591" t="str">
        <f>IF(Table15[[#This Row],[IDENTICAL]]="","","@PART["&amp;Table15[[#This Row],[Name]]&amp;"]:FOR[xxxRP0]
{
    %identicalParts = "&amp;Table15[[#This Row],[IDENTICAL]]&amp;"
}")</f>
        <v/>
      </c>
    </row>
    <row r="2592" spans="1:1" x14ac:dyDescent="0.25">
      <c r="A2592" t="str">
        <f>IF(Table15[[#This Row],[IDENTICAL]]="","","@PART["&amp;Table15[[#This Row],[Name]]&amp;"]:FOR[xxxRP0]
{
    %identicalParts = "&amp;Table15[[#This Row],[IDENTICAL]]&amp;"
}")</f>
        <v/>
      </c>
    </row>
    <row r="2593" spans="1:1" x14ac:dyDescent="0.25">
      <c r="A2593" t="str">
        <f>IF(Table15[[#This Row],[IDENTICAL]]="","","@PART["&amp;Table15[[#This Row],[Name]]&amp;"]:FOR[xxxRP0]
{
    %identicalParts = "&amp;Table15[[#This Row],[IDENTICAL]]&amp;"
}")</f>
        <v>@PART[HA3SLRD120]:FOR[xxxRP0]
{
    %identicalParts = HA3SLRD120,RD120
}</v>
      </c>
    </row>
    <row r="2594" spans="1:1" x14ac:dyDescent="0.25">
      <c r="A2594" t="str">
        <f>IF(Table15[[#This Row],[IDENTICAL]]="","","@PART["&amp;Table15[[#This Row],[Name]]&amp;"]:FOR[xxxRP0]
{
    %identicalParts = "&amp;Table15[[#This Row],[IDENTICAL]]&amp;"
}")</f>
        <v/>
      </c>
    </row>
    <row r="2595" spans="1:1" x14ac:dyDescent="0.25">
      <c r="A2595" t="str">
        <f>IF(Table15[[#This Row],[IDENTICAL]]="","","@PART["&amp;Table15[[#This Row],[Name]]&amp;"]:FOR[xxxRP0]
{
    %identicalParts = "&amp;Table15[[#This Row],[IDENTICAL]]&amp;"
}")</f>
        <v>@PART[RD120]:FOR[xxxRP0]
{
    %identicalParts = HA3SLRD120,RD120
}</v>
      </c>
    </row>
    <row r="2596" spans="1:1" x14ac:dyDescent="0.25">
      <c r="A2596" t="str">
        <f>IF(Table15[[#This Row],[IDENTICAL]]="","","@PART["&amp;Table15[[#This Row],[Name]]&amp;"]:FOR[xxxRP0]
{
    %identicalParts = "&amp;Table15[[#This Row],[IDENTICAL]]&amp;"
}")</f>
        <v/>
      </c>
    </row>
    <row r="2597" spans="1:1" x14ac:dyDescent="0.25">
      <c r="A2597" t="str">
        <f>IF(Table15[[#This Row],[IDENTICAL]]="","","@PART["&amp;Table15[[#This Row],[Name]]&amp;"]:FOR[xxxRP0]
{
    %identicalParts = "&amp;Table15[[#This Row],[IDENTICAL]]&amp;"
}")</f>
        <v/>
      </c>
    </row>
    <row r="2598" spans="1:1" x14ac:dyDescent="0.25">
      <c r="A2598" t="str">
        <f>IF(Table15[[#This Row],[IDENTICAL]]="","","@PART["&amp;Table15[[#This Row],[Name]]&amp;"]:FOR[xxxRP0]
{
    %identicalParts = "&amp;Table15[[#This Row],[IDENTICAL]]&amp;"
}")</f>
        <v/>
      </c>
    </row>
    <row r="2599" spans="1:1" x14ac:dyDescent="0.25">
      <c r="A2599" t="str">
        <f>IF(Table15[[#This Row],[IDENTICAL]]="","","@PART["&amp;Table15[[#This Row],[Name]]&amp;"]:FOR[xxxRP0]
{
    %identicalParts = "&amp;Table15[[#This Row],[IDENTICAL]]&amp;"
}")</f>
        <v/>
      </c>
    </row>
    <row r="2600" spans="1:1" x14ac:dyDescent="0.25">
      <c r="A2600" t="str">
        <f>IF(Table15[[#This Row],[IDENTICAL]]="","","@PART["&amp;Table15[[#This Row],[Name]]&amp;"]:FOR[xxxRP0]
{
    %identicalParts = "&amp;Table15[[#This Row],[IDENTICAL]]&amp;"
}")</f>
        <v>@PART[liquidEnginemogulmp1500]:FOR[xxxRP0]
{
    %identicalParts = liquidEnginemogulmp1500,rd170engine,RD171_StockVersion,SXTKD170
}</v>
      </c>
    </row>
    <row r="2601" spans="1:1" x14ac:dyDescent="0.25">
      <c r="A2601" t="str">
        <f>IF(Table15[[#This Row],[IDENTICAL]]="","","@PART["&amp;Table15[[#This Row],[Name]]&amp;"]:FOR[xxxRP0]
{
    %identicalParts = "&amp;Table15[[#This Row],[IDENTICAL]]&amp;"
}")</f>
        <v>@PART[rd170engine]:FOR[xxxRP0]
{
    %identicalParts = liquidEnginemogulmp1500,rd170engine,RD171_StockVersion,SXTKD170
}</v>
      </c>
    </row>
    <row r="2602" spans="1:1" x14ac:dyDescent="0.25">
      <c r="A2602" t="str">
        <f>IF(Table15[[#This Row],[IDENTICAL]]="","","@PART["&amp;Table15[[#This Row],[Name]]&amp;"]:FOR[xxxRP0]
{
    %identicalParts = "&amp;Table15[[#This Row],[IDENTICAL]]&amp;"
}")</f>
        <v>@PART[RD171_StockVersion]:FOR[xxxRP0]
{
    %identicalParts = liquidEnginemogulmp1500,rd170engine,RD171_StockVersion,SXTKD170
}</v>
      </c>
    </row>
    <row r="2603" spans="1:1" x14ac:dyDescent="0.25">
      <c r="A2603" t="str">
        <f>IF(Table15[[#This Row],[IDENTICAL]]="","","@PART["&amp;Table15[[#This Row],[Name]]&amp;"]:FOR[xxxRP0]
{
    %identicalParts = "&amp;Table15[[#This Row],[IDENTICAL]]&amp;"
}")</f>
        <v>@PART[SXTKD170]:FOR[xxxRP0]
{
    %identicalParts = liquidEnginemogulmp1500,rd170engine,RD171_StockVersion,SXTKD170
}</v>
      </c>
    </row>
    <row r="2604" spans="1:1" x14ac:dyDescent="0.25">
      <c r="A2604" t="str">
        <f>IF(Table15[[#This Row],[IDENTICAL]]="","","@PART["&amp;Table15[[#This Row],[Name]]&amp;"]:FOR[xxxRP0]
{
    %identicalParts = "&amp;Table15[[#This Row],[IDENTICAL]]&amp;"
}")</f>
        <v/>
      </c>
    </row>
    <row r="2605" spans="1:1" x14ac:dyDescent="0.25">
      <c r="A2605" t="str">
        <f>IF(Table15[[#This Row],[IDENTICAL]]="","","@PART["&amp;Table15[[#This Row],[Name]]&amp;"]:FOR[xxxRP0]
{
    %identicalParts = "&amp;Table15[[#This Row],[IDENTICAL]]&amp;"
}")</f>
        <v/>
      </c>
    </row>
    <row r="2606" spans="1:1" x14ac:dyDescent="0.25">
      <c r="A2606" t="str">
        <f>IF(Table15[[#This Row],[IDENTICAL]]="","","@PART["&amp;Table15[[#This Row],[Name]]&amp;"]:FOR[xxxRP0]
{
    %identicalParts = "&amp;Table15[[#This Row],[IDENTICAL]]&amp;"
}")</f>
        <v/>
      </c>
    </row>
    <row r="2607" spans="1:1" x14ac:dyDescent="0.25">
      <c r="A2607" t="str">
        <f>IF(Table15[[#This Row],[IDENTICAL]]="","","@PART["&amp;Table15[[#This Row],[Name]]&amp;"]:FOR[xxxRP0]
{
    %identicalParts = "&amp;Table15[[#This Row],[IDENTICAL]]&amp;"
}")</f>
        <v/>
      </c>
    </row>
    <row r="2608" spans="1:1" x14ac:dyDescent="0.25">
      <c r="A2608" t="str">
        <f>IF(Table15[[#This Row],[IDENTICAL]]="","","@PART["&amp;Table15[[#This Row],[Name]]&amp;"]:FOR[xxxRP0]
{
    %identicalParts = "&amp;Table15[[#This Row],[IDENTICAL]]&amp;"
}")</f>
        <v>@PART[RSBengineRD180]:FOR[xxxRP0]
{
    %identicalParts = RSBengineRD180,rd180engine,RD180_StockVersion
}</v>
      </c>
    </row>
    <row r="2609" spans="1:1" x14ac:dyDescent="0.25">
      <c r="A2609" t="str">
        <f>IF(Table15[[#This Row],[IDENTICAL]]="","","@PART["&amp;Table15[[#This Row],[Name]]&amp;"]:FOR[xxxRP0]
{
    %identicalParts = "&amp;Table15[[#This Row],[IDENTICAL]]&amp;"
}")</f>
        <v>@PART[rd180engine]:FOR[xxxRP0]
{
    %identicalParts = RSBengineRD180,rd180engine,RD180_StockVersion
}</v>
      </c>
    </row>
    <row r="2610" spans="1:1" x14ac:dyDescent="0.25">
      <c r="A2610" t="str">
        <f>IF(Table15[[#This Row],[IDENTICAL]]="","","@PART["&amp;Table15[[#This Row],[Name]]&amp;"]:FOR[xxxRP0]
{
    %identicalParts = "&amp;Table15[[#This Row],[IDENTICAL]]&amp;"
}")</f>
        <v>@PART[RD180_StockVersion]:FOR[xxxRP0]
{
    %identicalParts = RSBengineRD180,rd180engine,RD180_StockVersion
}</v>
      </c>
    </row>
    <row r="2611" spans="1:1" x14ac:dyDescent="0.25">
      <c r="A2611" t="str">
        <f>IF(Table15[[#This Row],[IDENTICAL]]="","","@PART["&amp;Table15[[#This Row],[Name]]&amp;"]:FOR[xxxRP0]
{
    %identicalParts = "&amp;Table15[[#This Row],[IDENTICAL]]&amp;"
}")</f>
        <v/>
      </c>
    </row>
    <row r="2612" spans="1:1" x14ac:dyDescent="0.25">
      <c r="A2612" t="str">
        <f>IF(Table15[[#This Row],[IDENTICAL]]="","","@PART["&amp;Table15[[#This Row],[Name]]&amp;"]:FOR[xxxRP0]
{
    %identicalParts = "&amp;Table15[[#This Row],[IDENTICAL]]&amp;"
}")</f>
        <v/>
      </c>
    </row>
    <row r="2613" spans="1:1" x14ac:dyDescent="0.25">
      <c r="A2613" t="str">
        <f>IF(Table15[[#This Row],[IDENTICAL]]="","","@PART["&amp;Table15[[#This Row],[Name]]&amp;"]:FOR[xxxRP0]
{
    %identicalParts = "&amp;Table15[[#This Row],[IDENTICAL]]&amp;"
}")</f>
        <v/>
      </c>
    </row>
    <row r="2614" spans="1:1" x14ac:dyDescent="0.25">
      <c r="A2614" t="str">
        <f>IF(Table15[[#This Row],[IDENTICAL]]="","","@PART["&amp;Table15[[#This Row],[Name]]&amp;"]:FOR[xxxRP0]
{
    %identicalParts = "&amp;Table15[[#This Row],[IDENTICAL]]&amp;"
}")</f>
        <v>@PART[rd191engine]:FOR[xxxRP0]
{
    %identicalParts = rd191engine,RD191_StockVersion
}</v>
      </c>
    </row>
    <row r="2615" spans="1:1" x14ac:dyDescent="0.25">
      <c r="A2615" t="str">
        <f>IF(Table15[[#This Row],[IDENTICAL]]="","","@PART["&amp;Table15[[#This Row],[Name]]&amp;"]:FOR[xxxRP0]
{
    %identicalParts = "&amp;Table15[[#This Row],[IDENTICAL]]&amp;"
}")</f>
        <v>@PART[RD191_StockVersion]:FOR[xxxRP0]
{
    %identicalParts = rd191engine,RD191_StockVersion
}</v>
      </c>
    </row>
    <row r="2616" spans="1:1" x14ac:dyDescent="0.25">
      <c r="A2616" t="str">
        <f>IF(Table15[[#This Row],[IDENTICAL]]="","","@PART["&amp;Table15[[#This Row],[Name]]&amp;"]:FOR[xxxRP0]
{
    %identicalParts = "&amp;Table15[[#This Row],[IDENTICAL]]&amp;"
}")</f>
        <v/>
      </c>
    </row>
    <row r="2617" spans="1:1" x14ac:dyDescent="0.25">
      <c r="A2617" t="str">
        <f>IF(Table15[[#This Row],[IDENTICAL]]="","","@PART["&amp;Table15[[#This Row],[Name]]&amp;"]:FOR[xxxRP0]
{
    %identicalParts = "&amp;Table15[[#This Row],[IDENTICAL]]&amp;"
}")</f>
        <v/>
      </c>
    </row>
    <row r="2618" spans="1:1" x14ac:dyDescent="0.25">
      <c r="A2618" t="str">
        <f>IF(Table15[[#This Row],[IDENTICAL]]="","","@PART["&amp;Table15[[#This Row],[Name]]&amp;"]:FOR[xxxRP0]
{
    %identicalParts = "&amp;Table15[[#This Row],[IDENTICAL]]&amp;"
}")</f>
        <v>@PART[rn_proton_rd253]:FOR[xxxRP0]
{
    %identicalParts = rn_proton_rd253,XKosmos_Angara_RD-275KX,RD275,RLA_small_highthrust,RO-RD-253
}</v>
      </c>
    </row>
    <row r="2619" spans="1:1" x14ac:dyDescent="0.25">
      <c r="A2619" t="str">
        <f>IF(Table15[[#This Row],[IDENTICAL]]="","","@PART["&amp;Table15[[#This Row],[Name]]&amp;"]:FOR[xxxRP0]
{
    %identicalParts = "&amp;Table15[[#This Row],[IDENTICAL]]&amp;"
}")</f>
        <v>@PART[XKosmos_Angara_RD-275KX]:FOR[xxxRP0]
{
    %identicalParts = rn_proton_rd253,XKosmos_Angara_RD-275KX,RD275,RLA_small_highthrust,RO-RD-253
}</v>
      </c>
    </row>
    <row r="2620" spans="1:1" x14ac:dyDescent="0.25">
      <c r="A2620" t="str">
        <f>IF(Table15[[#This Row],[IDENTICAL]]="","","@PART["&amp;Table15[[#This Row],[Name]]&amp;"]:FOR[xxxRP0]
{
    %identicalParts = "&amp;Table15[[#This Row],[IDENTICAL]]&amp;"
}")</f>
        <v>@PART[RD275]:FOR[xxxRP0]
{
    %identicalParts = rn_proton_rd253,XKosmos_Angara_RD-275KX,RD275,RLA_small_highthrust,RO-RD-253
}</v>
      </c>
    </row>
    <row r="2621" spans="1:1" x14ac:dyDescent="0.25">
      <c r="A2621" t="str">
        <f>IF(Table15[[#This Row],[IDENTICAL]]="","","@PART["&amp;Table15[[#This Row],[Name]]&amp;"]:FOR[xxxRP0]
{
    %identicalParts = "&amp;Table15[[#This Row],[IDENTICAL]]&amp;"
}")</f>
        <v>@PART[RLA_small_highthrust]:FOR[xxxRP0]
{
    %identicalParts = rn_proton_rd253,XKosmos_Angara_RD-275KX,RD275,RLA_small_highthrust,RO-RD-253
}</v>
      </c>
    </row>
    <row r="2622" spans="1:1" x14ac:dyDescent="0.25">
      <c r="A2622" t="str">
        <f>IF(Table15[[#This Row],[IDENTICAL]]="","","@PART["&amp;Table15[[#This Row],[Name]]&amp;"]:FOR[xxxRP0]
{
    %identicalParts = "&amp;Table15[[#This Row],[IDENTICAL]]&amp;"
}")</f>
        <v>@PART[RO-RD-253]:FOR[xxxRP0]
{
    %identicalParts = rn_proton_rd253,XKosmos_Angara_RD-275KX,RD275,RLA_small_highthrust,RO-RD-253
}</v>
      </c>
    </row>
    <row r="2623" spans="1:1" x14ac:dyDescent="0.25">
      <c r="A2623" t="str">
        <f>IF(Table15[[#This Row],[IDENTICAL]]="","","@PART["&amp;Table15[[#This Row],[Name]]&amp;"]:FOR[xxxRP0]
{
    %identicalParts = "&amp;Table15[[#This Row],[IDENTICAL]]&amp;"
}")</f>
        <v/>
      </c>
    </row>
    <row r="2624" spans="1:1" x14ac:dyDescent="0.25">
      <c r="A2624" t="str">
        <f>IF(Table15[[#This Row],[IDENTICAL]]="","","@PART["&amp;Table15[[#This Row],[Name]]&amp;"]:FOR[xxxRP0]
{
    %identicalParts = "&amp;Table15[[#This Row],[IDENTICAL]]&amp;"
}")</f>
        <v/>
      </c>
    </row>
    <row r="2625" spans="1:1" x14ac:dyDescent="0.25">
      <c r="A2625" t="str">
        <f>IF(Table15[[#This Row],[IDENTICAL]]="","","@PART["&amp;Table15[[#This Row],[Name]]&amp;"]:FOR[xxxRP0]
{
    %identicalParts = "&amp;Table15[[#This Row],[IDENTICAL]]&amp;"
}")</f>
        <v/>
      </c>
    </row>
    <row r="2626" spans="1:1" x14ac:dyDescent="0.25">
      <c r="A2626" t="str">
        <f>IF(Table15[[#This Row],[IDENTICAL]]="","","@PART["&amp;Table15[[#This Row],[Name]]&amp;"]:FOR[xxxRP0]
{
    %identicalParts = "&amp;Table15[[#This Row],[IDENTICAL]]&amp;"
}")</f>
        <v/>
      </c>
    </row>
    <row r="2627" spans="1:1" x14ac:dyDescent="0.25">
      <c r="A2627" t="str">
        <f>IF(Table15[[#This Row],[IDENTICAL]]="","","@PART["&amp;Table15[[#This Row],[Name]]&amp;"]:FOR[xxxRP0]
{
    %identicalParts = "&amp;Table15[[#This Row],[IDENTICAL]]&amp;"
}")</f>
        <v/>
      </c>
    </row>
    <row r="2628" spans="1:1" x14ac:dyDescent="0.25">
      <c r="A2628" t="str">
        <f>IF(Table15[[#This Row],[IDENTICAL]]="","","@PART["&amp;Table15[[#This Row],[Name]]&amp;"]:FOR[xxxRP0]
{
    %identicalParts = "&amp;Table15[[#This Row],[IDENTICAL]]&amp;"
}")</f>
        <v/>
      </c>
    </row>
    <row r="2629" spans="1:1" x14ac:dyDescent="0.25">
      <c r="A2629" t="str">
        <f>IF(Table15[[#This Row],[IDENTICAL]]="","","@PART["&amp;Table15[[#This Row],[Name]]&amp;"]:FOR[xxxRP0]
{
    %identicalParts = "&amp;Table15[[#This Row],[IDENTICAL]]&amp;"
}")</f>
        <v/>
      </c>
    </row>
    <row r="2630" spans="1:1" x14ac:dyDescent="0.25">
      <c r="A2630" t="str">
        <f>IF(Table15[[#This Row],[IDENTICAL]]="","","@PART["&amp;Table15[[#This Row],[Name]]&amp;"]:FOR[xxxRP0]
{
    %identicalParts = "&amp;Table15[[#This Row],[IDENTICAL]]&amp;"
}")</f>
        <v/>
      </c>
    </row>
    <row r="2631" spans="1:1" x14ac:dyDescent="0.25">
      <c r="A2631" t="str">
        <f>IF(Table15[[#This Row],[IDENTICAL]]="","","@PART["&amp;Table15[[#This Row],[Name]]&amp;"]:FOR[xxxRP0]
{
    %identicalParts = "&amp;Table15[[#This Row],[IDENTICAL]]&amp;"
}")</f>
        <v/>
      </c>
    </row>
    <row r="2632" spans="1:1" x14ac:dyDescent="0.25">
      <c r="A2632" t="str">
        <f>IF(Table15[[#This Row],[IDENTICAL]]="","","@PART["&amp;Table15[[#This Row],[Name]]&amp;"]:FOR[xxxRP0]
{
    %identicalParts = "&amp;Table15[[#This Row],[IDENTICAL]]&amp;"
}")</f>
        <v/>
      </c>
    </row>
    <row r="2633" spans="1:1" x14ac:dyDescent="0.25">
      <c r="A2633" t="str">
        <f>IF(Table15[[#This Row],[IDENTICAL]]="","","@PART["&amp;Table15[[#This Row],[Name]]&amp;"]:FOR[xxxRP0]
{
    %identicalParts = "&amp;Table15[[#This Row],[IDENTICAL]]&amp;"
}")</f>
        <v/>
      </c>
    </row>
    <row r="2634" spans="1:1" x14ac:dyDescent="0.25">
      <c r="A2634" t="str">
        <f>IF(Table15[[#This Row],[IDENTICAL]]="","","@PART["&amp;Table15[[#This Row],[Name]]&amp;"]:FOR[xxxRP0]
{
    %identicalParts = "&amp;Table15[[#This Row],[IDENTICAL]]&amp;"
}")</f>
        <v/>
      </c>
    </row>
    <row r="2635" spans="1:1" x14ac:dyDescent="0.25">
      <c r="A2635" t="str">
        <f>IF(Table15[[#This Row],[IDENTICAL]]="","","@PART["&amp;Table15[[#This Row],[Name]]&amp;"]:FOR[xxxRP0]
{
    %identicalParts = "&amp;Table15[[#This Row],[IDENTICAL]]&amp;"
}")</f>
        <v/>
      </c>
    </row>
    <row r="2636" spans="1:1" x14ac:dyDescent="0.25">
      <c r="A2636" t="str">
        <f>IF(Table15[[#This Row],[IDENTICAL]]="","","@PART["&amp;Table15[[#This Row],[Name]]&amp;"]:FOR[xxxRP0]
{
    %identicalParts = "&amp;Table15[[#This Row],[IDENTICAL]]&amp;"
}")</f>
        <v/>
      </c>
    </row>
    <row r="2637" spans="1:1" x14ac:dyDescent="0.25">
      <c r="A2637" t="str">
        <f>IF(Table15[[#This Row],[IDENTICAL]]="","","@PART["&amp;Table15[[#This Row],[Name]]&amp;"]:FOR[xxxRP0]
{
    %identicalParts = "&amp;Table15[[#This Row],[IDENTICAL]]&amp;"
}")</f>
        <v/>
      </c>
    </row>
    <row r="2638" spans="1:1" x14ac:dyDescent="0.25">
      <c r="A2638" t="str">
        <f>IF(Table15[[#This Row],[IDENTICAL]]="","","@PART["&amp;Table15[[#This Row],[Name]]&amp;"]:FOR[xxxRP0]
{
    %identicalParts = "&amp;Table15[[#This Row],[IDENTICAL]]&amp;"
}")</f>
        <v/>
      </c>
    </row>
    <row r="2639" spans="1:1" x14ac:dyDescent="0.25">
      <c r="A2639" t="str">
        <f>IF(Table15[[#This Row],[IDENTICAL]]="","","@PART["&amp;Table15[[#This Row],[Name]]&amp;"]:FOR[xxxRP0]
{
    %identicalParts = "&amp;Table15[[#This Row],[IDENTICAL]]&amp;"
}")</f>
        <v/>
      </c>
    </row>
    <row r="2640" spans="1:1" x14ac:dyDescent="0.25">
      <c r="A2640" t="str">
        <f>IF(Table15[[#This Row],[IDENTICAL]]="","","@PART["&amp;Table15[[#This Row],[Name]]&amp;"]:FOR[xxxRP0]
{
    %identicalParts = "&amp;Table15[[#This Row],[IDENTICAL]]&amp;"
}")</f>
        <v/>
      </c>
    </row>
    <row r="2641" spans="1:1" x14ac:dyDescent="0.25">
      <c r="A2641" t="str">
        <f>IF(Table15[[#This Row],[IDENTICAL]]="","","@PART["&amp;Table15[[#This Row],[Name]]&amp;"]:FOR[xxxRP0]
{
    %identicalParts = "&amp;Table15[[#This Row],[IDENTICAL]]&amp;"
}")</f>
        <v/>
      </c>
    </row>
    <row r="2642" spans="1:1" x14ac:dyDescent="0.25">
      <c r="A2642" t="str">
        <f>IF(Table15[[#This Row],[IDENTICAL]]="","","@PART["&amp;Table15[[#This Row],[Name]]&amp;"]:FOR[xxxRP0]
{
    %identicalParts = "&amp;Table15[[#This Row],[IDENTICAL]]&amp;"
}")</f>
        <v/>
      </c>
    </row>
    <row r="2643" spans="1:1" x14ac:dyDescent="0.25">
      <c r="A2643" t="str">
        <f>IF(Table15[[#This Row],[IDENTICAL]]="","","@PART["&amp;Table15[[#This Row],[Name]]&amp;"]:FOR[xxxRP0]
{
    %identicalParts = "&amp;Table15[[#This Row],[IDENTICAL]]&amp;"
}")</f>
        <v/>
      </c>
    </row>
    <row r="2644" spans="1:1" x14ac:dyDescent="0.25">
      <c r="A2644" t="str">
        <f>IF(Table15[[#This Row],[IDENTICAL]]="","","@PART["&amp;Table15[[#This Row],[Name]]&amp;"]:FOR[xxxRP0]
{
    %identicalParts = "&amp;Table15[[#This Row],[IDENTICAL]]&amp;"
}")</f>
        <v/>
      </c>
    </row>
    <row r="2645" spans="1:1" x14ac:dyDescent="0.25">
      <c r="A2645" t="str">
        <f>IF(Table15[[#This Row],[IDENTICAL]]="","","@PART["&amp;Table15[[#This Row],[Name]]&amp;"]:FOR[xxxRP0]
{
    %identicalParts = "&amp;Table15[[#This Row],[IDENTICAL]]&amp;"
}")</f>
        <v/>
      </c>
    </row>
    <row r="2646" spans="1:1" x14ac:dyDescent="0.25">
      <c r="A2646" t="str">
        <f>IF(Table15[[#This Row],[IDENTICAL]]="","","@PART["&amp;Table15[[#This Row],[Name]]&amp;"]:FOR[xxxRP0]
{
    %identicalParts = "&amp;Table15[[#This Row],[IDENTICAL]]&amp;"
}")</f>
        <v/>
      </c>
    </row>
    <row r="2647" spans="1:1" x14ac:dyDescent="0.25">
      <c r="A2647" t="str">
        <f>IF(Table15[[#This Row],[IDENTICAL]]="","","@PART["&amp;Table15[[#This Row],[Name]]&amp;"]:FOR[xxxRP0]
{
    %identicalParts = "&amp;Table15[[#This Row],[IDENTICAL]]&amp;"
}")</f>
        <v/>
      </c>
    </row>
    <row r="2648" spans="1:1" x14ac:dyDescent="0.25">
      <c r="A2648" t="str">
        <f>IF(Table15[[#This Row],[IDENTICAL]]="","","@PART["&amp;Table15[[#This Row],[Name]]&amp;"]:FOR[xxxRP0]
{
    %identicalParts = "&amp;Table15[[#This Row],[IDENTICAL]]&amp;"
}")</f>
        <v/>
      </c>
    </row>
    <row r="2649" spans="1:1" x14ac:dyDescent="0.25">
      <c r="A2649" t="str">
        <f>IF(Table15[[#This Row],[IDENTICAL]]="","","@PART["&amp;Table15[[#This Row],[Name]]&amp;"]:FOR[xxxRP0]
{
    %identicalParts = "&amp;Table15[[#This Row],[IDENTICAL]]&amp;"
}")</f>
        <v/>
      </c>
    </row>
    <row r="2650" spans="1:1" x14ac:dyDescent="0.25">
      <c r="A2650" t="str">
        <f>IF(Table15[[#This Row],[IDENTICAL]]="","","@PART["&amp;Table15[[#This Row],[Name]]&amp;"]:FOR[xxxRP0]
{
    %identicalParts = "&amp;Table15[[#This Row],[IDENTICAL]]&amp;"
}")</f>
        <v/>
      </c>
    </row>
    <row r="2651" spans="1:1" x14ac:dyDescent="0.25">
      <c r="A2651" t="str">
        <f>IF(Table15[[#This Row],[IDENTICAL]]="","","@PART["&amp;Table15[[#This Row],[Name]]&amp;"]:FOR[xxxRP0]
{
    %identicalParts = "&amp;Table15[[#This Row],[IDENTICAL]]&amp;"
}")</f>
        <v/>
      </c>
    </row>
    <row r="2652" spans="1:1" x14ac:dyDescent="0.25">
      <c r="A2652" t="str">
        <f>IF(Table15[[#This Row],[IDENTICAL]]="","","@PART["&amp;Table15[[#This Row],[Name]]&amp;"]:FOR[xxxRP0]
{
    %identicalParts = "&amp;Table15[[#This Row],[IDENTICAL]]&amp;"
}")</f>
        <v/>
      </c>
    </row>
    <row r="2653" spans="1:1" x14ac:dyDescent="0.25">
      <c r="A2653" t="str">
        <f>IF(Table15[[#This Row],[IDENTICAL]]="","","@PART["&amp;Table15[[#This Row],[Name]]&amp;"]:FOR[xxxRP0]
{
    %identicalParts = "&amp;Table15[[#This Row],[IDENTICAL]]&amp;"
}")</f>
        <v/>
      </c>
    </row>
    <row r="2654" spans="1:1" x14ac:dyDescent="0.25">
      <c r="A2654" t="str">
        <f>IF(Table15[[#This Row],[IDENTICAL]]="","","@PART["&amp;Table15[[#This Row],[Name]]&amp;"]:FOR[xxxRP0]
{
    %identicalParts = "&amp;Table15[[#This Row],[IDENTICAL]]&amp;"
}")</f>
        <v/>
      </c>
    </row>
    <row r="2655" spans="1:1" x14ac:dyDescent="0.25">
      <c r="A2655" t="str">
        <f>IF(Table15[[#This Row],[IDENTICAL]]="","","@PART["&amp;Table15[[#This Row],[Name]]&amp;"]:FOR[xxxRP0]
{
    %identicalParts = "&amp;Table15[[#This Row],[IDENTICAL]]&amp;"
}")</f>
        <v/>
      </c>
    </row>
    <row r="2656" spans="1:1" x14ac:dyDescent="0.25">
      <c r="A2656" t="str">
        <f>IF(Table15[[#This Row],[IDENTICAL]]="","","@PART["&amp;Table15[[#This Row],[Name]]&amp;"]:FOR[xxxRP0]
{
    %identicalParts = "&amp;Table15[[#This Row],[IDENTICAL]]&amp;"
}")</f>
        <v/>
      </c>
    </row>
    <row r="2657" spans="1:1" x14ac:dyDescent="0.25">
      <c r="A2657" t="str">
        <f>IF(Table15[[#This Row],[IDENTICAL]]="","","@PART["&amp;Table15[[#This Row],[Name]]&amp;"]:FOR[xxxRP0]
{
    %identicalParts = "&amp;Table15[[#This Row],[IDENTICAL]]&amp;"
}")</f>
        <v/>
      </c>
    </row>
    <row r="2658" spans="1:1" x14ac:dyDescent="0.25">
      <c r="A2658" t="str">
        <f>IF(Table15[[#This Row],[IDENTICAL]]="","","@PART["&amp;Table15[[#This Row],[Name]]&amp;"]:FOR[xxxRP0]
{
    %identicalParts = "&amp;Table15[[#This Row],[IDENTICAL]]&amp;"
}")</f>
        <v/>
      </c>
    </row>
    <row r="2659" spans="1:1" x14ac:dyDescent="0.25">
      <c r="A2659" t="str">
        <f>IF(Table15[[#This Row],[IDENTICAL]]="","","@PART["&amp;Table15[[#This Row],[Name]]&amp;"]:FOR[xxxRP0]
{
    %identicalParts = "&amp;Table15[[#This Row],[IDENTICAL]]&amp;"
}")</f>
        <v/>
      </c>
    </row>
    <row r="2660" spans="1:1" x14ac:dyDescent="0.25">
      <c r="A2660" t="str">
        <f>IF(Table15[[#This Row],[IDENTICAL]]="","","@PART["&amp;Table15[[#This Row],[Name]]&amp;"]:FOR[xxxRP0]
{
    %identicalParts = "&amp;Table15[[#This Row],[IDENTICAL]]&amp;"
}")</f>
        <v/>
      </c>
    </row>
    <row r="2661" spans="1:1" x14ac:dyDescent="0.25">
      <c r="A2661" t="str">
        <f>IF(Table15[[#This Row],[IDENTICAL]]="","","@PART["&amp;Table15[[#This Row],[Name]]&amp;"]:FOR[xxxRP0]
{
    %identicalParts = "&amp;Table15[[#This Row],[IDENTICAL]]&amp;"
}")</f>
        <v>@PART[cryoengine-25-1]:FOR[xxxRP0]
{
    %identicalParts = cryoengine-25-1,FRELE7
}</v>
      </c>
    </row>
    <row r="2662" spans="1:1" x14ac:dyDescent="0.25">
      <c r="A2662" t="str">
        <f>IF(Table15[[#This Row],[IDENTICAL]]="","","@PART["&amp;Table15[[#This Row],[Name]]&amp;"]:FOR[xxxRP0]
{
    %identicalParts = "&amp;Table15[[#This Row],[IDENTICAL]]&amp;"
}")</f>
        <v>@PART[FRELE7]:FOR[xxxRP0]
{
    %identicalParts = cryoengine-25-1,FRELE7
}</v>
      </c>
    </row>
    <row r="2663" spans="1:1" x14ac:dyDescent="0.25">
      <c r="A2663" t="str">
        <f>IF(Table15[[#This Row],[IDENTICAL]]="","","@PART["&amp;Table15[[#This Row],[Name]]&amp;"]:FOR[xxxRP0]
{
    %identicalParts = "&amp;Table15[[#This Row],[IDENTICAL]]&amp;"
}")</f>
        <v>@PART[SSTU-SC-ENG-J-2X]:FOR[xxxRP0]
{
    %identicalParts = liquidEngineconstelacion,XROVERENGINE,cryoengine-25-2,RSBengineJ2X,SSTU-SC-ENG-J-2X
}</v>
      </c>
    </row>
    <row r="2664" spans="1:1" x14ac:dyDescent="0.25">
      <c r="A2664" t="str">
        <f>IF(Table15[[#This Row],[IDENTICAL]]="","","@PART["&amp;Table15[[#This Row],[Name]]&amp;"]:FOR[xxxRP0]
{
    %identicalParts = "&amp;Table15[[#This Row],[IDENTICAL]]&amp;"
}")</f>
        <v/>
      </c>
    </row>
    <row r="2665" spans="1:1" x14ac:dyDescent="0.25">
      <c r="A2665" t="str">
        <f>IF(Table15[[#This Row],[IDENTICAL]]="","","@PART["&amp;Table15[[#This Row],[Name]]&amp;"]:FOR[xxxRP0]
{
    %identicalParts = "&amp;Table15[[#This Row],[IDENTICAL]]&amp;"
}")</f>
        <v/>
      </c>
    </row>
    <row r="2666" spans="1:1" x14ac:dyDescent="0.25">
      <c r="A2666" t="str">
        <f>IF(Table15[[#This Row],[IDENTICAL]]="","","@PART["&amp;Table15[[#This Row],[Name]]&amp;"]:FOR[xxxRP0]
{
    %identicalParts = "&amp;Table15[[#This Row],[IDENTICAL]]&amp;"
}")</f>
        <v/>
      </c>
    </row>
    <row r="2667" spans="1:1" x14ac:dyDescent="0.25">
      <c r="A2667" t="str">
        <f>IF(Table15[[#This Row],[IDENTICAL]]="","","@PART["&amp;Table15[[#This Row],[Name]]&amp;"]:FOR[xxxRP0]
{
    %identicalParts = "&amp;Table15[[#This Row],[IDENTICAL]]&amp;"
}")</f>
        <v>@PART[cryoengine-125-1]:FOR[xxxRP0]
{
    %identicalParts = cryoengine-125-1,KW3mengineTitanT1,RSBengineVulcain2
}</v>
      </c>
    </row>
    <row r="2668" spans="1:1" x14ac:dyDescent="0.25">
      <c r="A2668" t="str">
        <f>IF(Table15[[#This Row],[IDENTICAL]]="","","@PART["&amp;Table15[[#This Row],[Name]]&amp;"]:FOR[xxxRP0]
{
    %identicalParts = "&amp;Table15[[#This Row],[IDENTICAL]]&amp;"
}")</f>
        <v>@PART[KW3mengineTitanT1]:FOR[xxxRP0]
{
    %identicalParts = cryoengine-125-1,KW3mengineTitanT1,RSBengineVulcain2
}</v>
      </c>
    </row>
    <row r="2669" spans="1:1" x14ac:dyDescent="0.25">
      <c r="A2669" t="str">
        <f>IF(Table15[[#This Row],[IDENTICAL]]="","","@PART["&amp;Table15[[#This Row],[Name]]&amp;"]:FOR[xxxRP0]
{
    %identicalParts = "&amp;Table15[[#This Row],[IDENTICAL]]&amp;"
}")</f>
        <v>@PART[RSBengineVulcain2]:FOR[xxxRP0]
{
    %identicalParts = cryoengine-125-1,KW3mengineTitanT1,RSBengineVulcain2
}</v>
      </c>
    </row>
    <row r="2670" spans="1:1" x14ac:dyDescent="0.25">
      <c r="A2670" t="str">
        <f>IF(Table15[[#This Row],[IDENTICAL]]="","","@PART["&amp;Table15[[#This Row],[Name]]&amp;"]:FOR[xxxRP0]
{
    %identicalParts = "&amp;Table15[[#This Row],[IDENTICAL]]&amp;"
}")</f>
        <v/>
      </c>
    </row>
    <row r="2671" spans="1:1" x14ac:dyDescent="0.25">
      <c r="A2671" t="str">
        <f>IF(Table15[[#This Row],[IDENTICAL]]="","","@PART["&amp;Table15[[#This Row],[Name]]&amp;"]:FOR[xxxRP0]
{
    %identicalParts = "&amp;Table15[[#This Row],[IDENTICAL]]&amp;"
}")</f>
        <v/>
      </c>
    </row>
    <row r="2672" spans="1:1" x14ac:dyDescent="0.25">
      <c r="A2672" t="str">
        <f>IF(Table15[[#This Row],[IDENTICAL]]="","","@PART["&amp;Table15[[#This Row],[Name]]&amp;"]:FOR[xxxRP0]
{
    %identicalParts = "&amp;Table15[[#This Row],[IDENTICAL]]&amp;"
}")</f>
        <v/>
      </c>
    </row>
    <row r="2673" spans="1:1" x14ac:dyDescent="0.25">
      <c r="A2673" t="str">
        <f>IF(Table15[[#This Row],[IDENTICAL]]="","","@PART["&amp;Table15[[#This Row],[Name]]&amp;"]:FOR[xxxRP0]
{
    %identicalParts = "&amp;Table15[[#This Row],[IDENTICAL]]&amp;"
}")</f>
        <v/>
      </c>
    </row>
    <row r="2674" spans="1:1" x14ac:dyDescent="0.25">
      <c r="A2674" t="str">
        <f>IF(Table15[[#This Row],[IDENTICAL]]="","","@PART["&amp;Table15[[#This Row],[Name]]&amp;"]:FOR[xxxRP0]
{
    %identicalParts = "&amp;Table15[[#This Row],[IDENTICAL]]&amp;"
}")</f>
        <v/>
      </c>
    </row>
    <row r="2675" spans="1:1" x14ac:dyDescent="0.25">
      <c r="A2675" t="str">
        <f>IF(Table15[[#This Row],[IDENTICAL]]="","","@PART["&amp;Table15[[#This Row],[Name]]&amp;"]:FOR[xxxRP0]
{
    %identicalParts = "&amp;Table15[[#This Row],[IDENTICAL]]&amp;"
}")</f>
        <v/>
      </c>
    </row>
    <row r="2676" spans="1:1" x14ac:dyDescent="0.25">
      <c r="A2676" t="str">
        <f>IF(Table15[[#This Row],[IDENTICAL]]="","","@PART["&amp;Table15[[#This Row],[Name]]&amp;"]:FOR[xxxRP0]
{
    %identicalParts = "&amp;Table15[[#This Row],[IDENTICAL]]&amp;"
}")</f>
        <v/>
      </c>
    </row>
    <row r="2677" spans="1:1" x14ac:dyDescent="0.25">
      <c r="A2677" t="str">
        <f>IF(Table15[[#This Row],[IDENTICAL]]="","","@PART["&amp;Table15[[#This Row],[Name]]&amp;"]:FOR[xxxRP0]
{
    %identicalParts = "&amp;Table15[[#This Row],[IDENTICAL]]&amp;"
}")</f>
        <v>@PART[XXxAres1J2-XHIGH]:FOR[xxxRP0]
{
    %identicalParts = XXxAres1J2-XHIGH,RSBengineRL10B2,cryoengine-125-2,SSTU-SC-ENG-RL10B-2
}</v>
      </c>
    </row>
    <row r="2678" spans="1:1" x14ac:dyDescent="0.25">
      <c r="A2678" t="str">
        <f>IF(Table15[[#This Row],[IDENTICAL]]="","","@PART["&amp;Table15[[#This Row],[Name]]&amp;"]:FOR[xxxRP0]
{
    %identicalParts = "&amp;Table15[[#This Row],[IDENTICAL]]&amp;"
}")</f>
        <v>@PART[RSBengineRL10B2]:FOR[xxxRP0]
{
    %identicalParts = XXxAres1J2-XHIGH,RSBengineRL10B2,cryoengine-125-2,SSTU-SC-ENG-RL10B-2
}</v>
      </c>
    </row>
    <row r="2679" spans="1:1" x14ac:dyDescent="0.25">
      <c r="A2679" t="str">
        <f>IF(Table15[[#This Row],[IDENTICAL]]="","","@PART["&amp;Table15[[#This Row],[Name]]&amp;"]:FOR[xxxRP0]
{
    %identicalParts = "&amp;Table15[[#This Row],[IDENTICAL]]&amp;"
}")</f>
        <v>@PART[cryoengine-125-2]:FOR[xxxRP0]
{
    %identicalParts = XXxAres1J2-XHIGH,RSBengineRL10B2,cryoengine-125-2,SSTU-SC-ENG-RL10B-2
}</v>
      </c>
    </row>
    <row r="2680" spans="1:1" x14ac:dyDescent="0.25">
      <c r="A2680" t="str">
        <f>IF(Table15[[#This Row],[IDENTICAL]]="","","@PART["&amp;Table15[[#This Row],[Name]]&amp;"]:FOR[xxxRP0]
{
    %identicalParts = "&amp;Table15[[#This Row],[IDENTICAL]]&amp;"
}")</f>
        <v>@PART[SSTU-SC-ENG-LR81-8048]:FOR[xxxRP0]
{
    %identicalParts = FASAAgena_Engine,RSBengineXLR81,SSTU-SC-ENG-LR81-8048,RO-AgenaEngine
}</v>
      </c>
    </row>
    <row r="2681" spans="1:1" x14ac:dyDescent="0.25">
      <c r="A2681" t="str">
        <f>IF(Table15[[#This Row],[IDENTICAL]]="","","@PART["&amp;Table15[[#This Row],[Name]]&amp;"]:FOR[xxxRP0]
{
    %identicalParts = "&amp;Table15[[#This Row],[IDENTICAL]]&amp;"
}")</f>
        <v/>
      </c>
    </row>
    <row r="2682" spans="1:1" x14ac:dyDescent="0.25">
      <c r="A2682" t="str">
        <f>IF(Table15[[#This Row],[IDENTICAL]]="","","@PART["&amp;Table15[[#This Row],[Name]]&amp;"]:FOR[xxxRP0]
{
    %identicalParts = "&amp;Table15[[#This Row],[IDENTICAL]]&amp;"
}")</f>
        <v>@PART[VR1vulcan]:FOR[xxxRP0]
{
    %identicalParts = VR1vulcan,xbahars68bx,cryoengine-375-1,RSBengineRS68,SSTU-SC-ENG-RS-68
}</v>
      </c>
    </row>
    <row r="2683" spans="1:1" x14ac:dyDescent="0.25">
      <c r="A2683" t="str">
        <f>IF(Table15[[#This Row],[IDENTICAL]]="","","@PART["&amp;Table15[[#This Row],[Name]]&amp;"]:FOR[xxxRP0]
{
    %identicalParts = "&amp;Table15[[#This Row],[IDENTICAL]]&amp;"
}")</f>
        <v>@PART[xbahars68bx]:FOR[xxxRP0]
{
    %identicalParts = VR1vulcan,xbahars68bx,cryoengine-375-1,RSBengineRS68,SSTU-SC-ENG-RS-68
}</v>
      </c>
    </row>
    <row r="2684" spans="1:1" x14ac:dyDescent="0.25">
      <c r="A2684" t="str">
        <f>IF(Table15[[#This Row],[IDENTICAL]]="","","@PART["&amp;Table15[[#This Row],[Name]]&amp;"]:FOR[xxxRP0]
{
    %identicalParts = "&amp;Table15[[#This Row],[IDENTICAL]]&amp;"
}")</f>
        <v>@PART[cryoengine-375-1]:FOR[xxxRP0]
{
    %identicalParts = VR1vulcan,xbahars68bx,cryoengine-375-1,RSBengineRS68,SSTU-SC-ENG-RS-68
}</v>
      </c>
    </row>
    <row r="2685" spans="1:1" x14ac:dyDescent="0.25">
      <c r="A2685" t="str">
        <f>IF(Table15[[#This Row],[IDENTICAL]]="","","@PART["&amp;Table15[[#This Row],[Name]]&amp;"]:FOR[xxxRP0]
{
    %identicalParts = "&amp;Table15[[#This Row],[IDENTICAL]]&amp;"
}")</f>
        <v>@PART[RSBengineRS68]:FOR[xxxRP0]
{
    %identicalParts = VR1vulcan,xbahars68bx,cryoengine-375-1,RSBengineRS68,SSTU-SC-ENG-RS-68
}</v>
      </c>
    </row>
    <row r="2686" spans="1:1" x14ac:dyDescent="0.25">
      <c r="A2686" t="str">
        <f>IF(Table15[[#This Row],[IDENTICAL]]="","","@PART["&amp;Table15[[#This Row],[Name]]&amp;"]:FOR[xxxRP0]
{
    %identicalParts = "&amp;Table15[[#This Row],[IDENTICAL]]&amp;"
}")</f>
        <v/>
      </c>
    </row>
    <row r="2687" spans="1:1" x14ac:dyDescent="0.25">
      <c r="A2687" t="str">
        <f>IF(Table15[[#This Row],[IDENTICAL]]="","","@PART["&amp;Table15[[#This Row],[Name]]&amp;"]:FOR[xxxRP0]
{
    %identicalParts = "&amp;Table15[[#This Row],[IDENTICAL]]&amp;"
}")</f>
        <v/>
      </c>
    </row>
    <row r="2688" spans="1:1" x14ac:dyDescent="0.25">
      <c r="A2688" t="str">
        <f>IF(Table15[[#This Row],[IDENTICAL]]="","","@PART["&amp;Table15[[#This Row],[Name]]&amp;"]:FOR[xxxRP0]
{
    %identicalParts = "&amp;Table15[[#This Row],[IDENTICAL]]&amp;"
}")</f>
        <v/>
      </c>
    </row>
    <row r="2689" spans="1:1" x14ac:dyDescent="0.25">
      <c r="A2689" t="str">
        <f>IF(Table15[[#This Row],[IDENTICAL]]="","","@PART["&amp;Table15[[#This Row],[Name]]&amp;"]:FOR[xxxRP0]
{
    %identicalParts = "&amp;Table15[[#This Row],[IDENTICAL]]&amp;"
}")</f>
        <v/>
      </c>
    </row>
    <row r="2690" spans="1:1" x14ac:dyDescent="0.25">
      <c r="A2690" t="str">
        <f>IF(Table15[[#This Row],[IDENTICAL]]="","","@PART["&amp;Table15[[#This Row],[Name]]&amp;"]:FOR[xxxRP0]
{
    %identicalParts = "&amp;Table15[[#This Row],[IDENTICAL]]&amp;"
}")</f>
        <v/>
      </c>
    </row>
    <row r="2691" spans="1:1" x14ac:dyDescent="0.25">
      <c r="A2691" t="str">
        <f>IF(Table15[[#This Row],[IDENTICAL]]="","","@PART["&amp;Table15[[#This Row],[Name]]&amp;"]:FOR[xxxRP0]
{
    %identicalParts = "&amp;Table15[[#This Row],[IDENTICAL]]&amp;"
}")</f>
        <v/>
      </c>
    </row>
    <row r="2692" spans="1:1" x14ac:dyDescent="0.25">
      <c r="A2692" t="str">
        <f>IF(Table15[[#This Row],[IDENTICAL]]="","","@PART["&amp;Table15[[#This Row],[Name]]&amp;"]:FOR[xxxRP0]
{
    %identicalParts = "&amp;Table15[[#This Row],[IDENTICAL]]&amp;"
}")</f>
        <v/>
      </c>
    </row>
    <row r="2693" spans="1:1" x14ac:dyDescent="0.25">
      <c r="A2693" t="str">
        <f>IF(Table15[[#This Row],[IDENTICAL]]="","","@PART["&amp;Table15[[#This Row],[Name]]&amp;"]:FOR[xxxRP0]
{
    %identicalParts = "&amp;Table15[[#This Row],[IDENTICAL]]&amp;"
}")</f>
        <v/>
      </c>
    </row>
    <row r="2694" spans="1:1" x14ac:dyDescent="0.25">
      <c r="A2694" t="str">
        <f>IF(Table15[[#This Row],[IDENTICAL]]="","","@PART["&amp;Table15[[#This Row],[Name]]&amp;"]:FOR[xxxRP0]
{
    %identicalParts = "&amp;Table15[[#This Row],[IDENTICAL]]&amp;"
}")</f>
        <v/>
      </c>
    </row>
    <row r="2695" spans="1:1" x14ac:dyDescent="0.25">
      <c r="A2695" t="str">
        <f>IF(Table15[[#This Row],[IDENTICAL]]="","","@PART["&amp;Table15[[#This Row],[Name]]&amp;"]:FOR[xxxRP0]
{
    %identicalParts = "&amp;Table15[[#This Row],[IDENTICAL]]&amp;"
}")</f>
        <v/>
      </c>
    </row>
    <row r="2696" spans="1:1" x14ac:dyDescent="0.25">
      <c r="A2696" t="str">
        <f>IF(Table15[[#This Row],[IDENTICAL]]="","","@PART["&amp;Table15[[#This Row],[Name]]&amp;"]:FOR[xxxRP0]
{
    %identicalParts = "&amp;Table15[[#This Row],[IDENTICAL]]&amp;"
}")</f>
        <v/>
      </c>
    </row>
    <row r="2697" spans="1:1" x14ac:dyDescent="0.25">
      <c r="A2697" t="str">
        <f>IF(Table15[[#This Row],[IDENTICAL]]="","","@PART["&amp;Table15[[#This Row],[Name]]&amp;"]:FOR[xxxRP0]
{
    %identicalParts = "&amp;Table15[[#This Row],[IDENTICAL]]&amp;"
}")</f>
        <v/>
      </c>
    </row>
    <row r="2698" spans="1:1" x14ac:dyDescent="0.25">
      <c r="A2698" t="str">
        <f>IF(Table15[[#This Row],[IDENTICAL]]="","","@PART["&amp;Table15[[#This Row],[Name]]&amp;"]:FOR[xxxRP0]
{
    %identicalParts = "&amp;Table15[[#This Row],[IDENTICAL]]&amp;"
}")</f>
        <v/>
      </c>
    </row>
    <row r="2699" spans="1:1" x14ac:dyDescent="0.25">
      <c r="A2699" t="str">
        <f>IF(Table15[[#This Row],[IDENTICAL]]="","","@PART["&amp;Table15[[#This Row],[Name]]&amp;"]:FOR[xxxRP0]
{
    %identicalParts = "&amp;Table15[[#This Row],[IDENTICAL]]&amp;"
}")</f>
        <v/>
      </c>
    </row>
    <row r="2700" spans="1:1" x14ac:dyDescent="0.25">
      <c r="A2700" t="str">
        <f>IF(Table15[[#This Row],[IDENTICAL]]="","","@PART["&amp;Table15[[#This Row],[Name]]&amp;"]:FOR[xxxRP0]
{
    %identicalParts = "&amp;Table15[[#This Row],[IDENTICAL]]&amp;"
}")</f>
        <v/>
      </c>
    </row>
    <row r="2701" spans="1:1" x14ac:dyDescent="0.25">
      <c r="A2701" t="str">
        <f>IF(Table15[[#This Row],[IDENTICAL]]="","","@PART["&amp;Table15[[#This Row],[Name]]&amp;"]:FOR[xxxRP0]
{
    %identicalParts = "&amp;Table15[[#This Row],[IDENTICAL]]&amp;"
}")</f>
        <v/>
      </c>
    </row>
    <row r="2702" spans="1:1" x14ac:dyDescent="0.25">
      <c r="A2702" t="str">
        <f>IF(Table15[[#This Row],[IDENTICAL]]="","","@PART["&amp;Table15[[#This Row],[Name]]&amp;"]:FOR[xxxRP0]
{
    %identicalParts = "&amp;Table15[[#This Row],[IDENTICAL]]&amp;"
}")</f>
        <v/>
      </c>
    </row>
    <row r="2703" spans="1:1" x14ac:dyDescent="0.25">
      <c r="A2703" t="str">
        <f>IF(Table15[[#This Row],[IDENTICAL]]="","","@PART["&amp;Table15[[#This Row],[Name]]&amp;"]:FOR[xxxRP0]
{
    %identicalParts = "&amp;Table15[[#This Row],[IDENTICAL]]&amp;"
}")</f>
        <v/>
      </c>
    </row>
    <row r="2704" spans="1:1" x14ac:dyDescent="0.25">
      <c r="A2704" t="str">
        <f>IF(Table15[[#This Row],[IDENTICAL]]="","","@PART["&amp;Table15[[#This Row],[Name]]&amp;"]:FOR[xxxRP0]
{
    %identicalParts = "&amp;Table15[[#This Row],[IDENTICAL]]&amp;"
}")</f>
        <v/>
      </c>
    </row>
    <row r="2705" spans="1:1" x14ac:dyDescent="0.25">
      <c r="A2705" t="str">
        <f>IF(Table15[[#This Row],[IDENTICAL]]="","","@PART["&amp;Table15[[#This Row],[Name]]&amp;"]:FOR[xxxRP0]
{
    %identicalParts = "&amp;Table15[[#This Row],[IDENTICAL]]&amp;"
}")</f>
        <v/>
      </c>
    </row>
    <row r="2706" spans="1:1" x14ac:dyDescent="0.25">
      <c r="A2706" t="str">
        <f>IF(Table15[[#This Row],[IDENTICAL]]="","","@PART["&amp;Table15[[#This Row],[Name]]&amp;"]:FOR[xxxRP0]
{
    %identicalParts = "&amp;Table15[[#This Row],[IDENTICAL]]&amp;"
}")</f>
        <v/>
      </c>
    </row>
    <row r="2707" spans="1:1" x14ac:dyDescent="0.25">
      <c r="A2707" t="str">
        <f>IF(Table15[[#This Row],[IDENTICAL]]="","","@PART["&amp;Table15[[#This Row],[Name]]&amp;"]:FOR[xxxRP0]
{
    %identicalParts = "&amp;Table15[[#This Row],[IDENTICAL]]&amp;"
}")</f>
        <v/>
      </c>
    </row>
    <row r="2708" spans="1:1" x14ac:dyDescent="0.25">
      <c r="A2708" t="str">
        <f>IF(Table15[[#This Row],[IDENTICAL]]="","","@PART["&amp;Table15[[#This Row],[Name]]&amp;"]:FOR[xxxRP0]
{
    %identicalParts = "&amp;Table15[[#This Row],[IDENTICAL]]&amp;"
}")</f>
        <v/>
      </c>
    </row>
    <row r="2709" spans="1:1" x14ac:dyDescent="0.25">
      <c r="A2709" t="str">
        <f>IF(Table15[[#This Row],[IDENTICAL]]="","","@PART["&amp;Table15[[#This Row],[Name]]&amp;"]:FOR[xxxRP0]
{
    %identicalParts = "&amp;Table15[[#This Row],[IDENTICAL]]&amp;"
}")</f>
        <v/>
      </c>
    </row>
    <row r="2710" spans="1:1" x14ac:dyDescent="0.25">
      <c r="A2710" t="str">
        <f>IF(Table15[[#This Row],[IDENTICAL]]="","","@PART["&amp;Table15[[#This Row],[Name]]&amp;"]:FOR[xxxRP0]
{
    %identicalParts = "&amp;Table15[[#This Row],[IDENTICAL]]&amp;"
}")</f>
        <v/>
      </c>
    </row>
    <row r="2711" spans="1:1" x14ac:dyDescent="0.25">
      <c r="A2711" t="str">
        <f>IF(Table15[[#This Row],[IDENTICAL]]="","","@PART["&amp;Table15[[#This Row],[Name]]&amp;"]:FOR[xxxRP0]
{
    %identicalParts = "&amp;Table15[[#This Row],[IDENTICAL]]&amp;"
}")</f>
        <v/>
      </c>
    </row>
    <row r="2712" spans="1:1" x14ac:dyDescent="0.25">
      <c r="A2712" t="str">
        <f>IF(Table15[[#This Row],[IDENTICAL]]="","","@PART["&amp;Table15[[#This Row],[Name]]&amp;"]:FOR[xxxRP0]
{
    %identicalParts = "&amp;Table15[[#This Row],[IDENTICAL]]&amp;"
}")</f>
        <v/>
      </c>
    </row>
    <row r="2713" spans="1:1" x14ac:dyDescent="0.25">
      <c r="A2713" t="str">
        <f>IF(Table15[[#This Row],[IDENTICAL]]="","","@PART["&amp;Table15[[#This Row],[Name]]&amp;"]:FOR[xxxRP0]
{
    %identicalParts = "&amp;Table15[[#This Row],[IDENTICAL]]&amp;"
}")</f>
        <v/>
      </c>
    </row>
    <row r="2714" spans="1:1" x14ac:dyDescent="0.25">
      <c r="A2714" t="str">
        <f>IF(Table15[[#This Row],[IDENTICAL]]="","","@PART["&amp;Table15[[#This Row],[Name]]&amp;"]:FOR[xxxRP0]
{
    %identicalParts = "&amp;Table15[[#This Row],[IDENTICAL]]&amp;"
}")</f>
        <v/>
      </c>
    </row>
    <row r="2715" spans="1:1" x14ac:dyDescent="0.25">
      <c r="A2715" t="str">
        <f>IF(Table15[[#This Row],[IDENTICAL]]="","","@PART["&amp;Table15[[#This Row],[Name]]&amp;"]:FOR[xxxRP0]
{
    %identicalParts = "&amp;Table15[[#This Row],[IDENTICAL]]&amp;"
}")</f>
        <v/>
      </c>
    </row>
    <row r="2716" spans="1:1" x14ac:dyDescent="0.25">
      <c r="A2716" t="str">
        <f>IF(Table15[[#This Row],[IDENTICAL]]="","","@PART["&amp;Table15[[#This Row],[Name]]&amp;"]:FOR[xxxRP0]
{
    %identicalParts = "&amp;Table15[[#This Row],[IDENTICAL]]&amp;"
}")</f>
        <v/>
      </c>
    </row>
    <row r="2717" spans="1:1" x14ac:dyDescent="0.25">
      <c r="A2717" t="str">
        <f>IF(Table15[[#This Row],[IDENTICAL]]="","","@PART["&amp;Table15[[#This Row],[Name]]&amp;"]:FOR[xxxRP0]
{
    %identicalParts = "&amp;Table15[[#This Row],[IDENTICAL]]&amp;"
}")</f>
        <v/>
      </c>
    </row>
    <row r="2718" spans="1:1" x14ac:dyDescent="0.25">
      <c r="A2718" t="str">
        <f>IF(Table15[[#This Row],[IDENTICAL]]="","","@PART["&amp;Table15[[#This Row],[Name]]&amp;"]:FOR[xxxRP0]
{
    %identicalParts = "&amp;Table15[[#This Row],[IDENTICAL]]&amp;"
}")</f>
        <v/>
      </c>
    </row>
    <row r="2719" spans="1:1" x14ac:dyDescent="0.25">
      <c r="A2719" t="str">
        <f>IF(Table15[[#This Row],[IDENTICAL]]="","","@PART["&amp;Table15[[#This Row],[Name]]&amp;"]:FOR[xxxRP0]
{
    %identicalParts = "&amp;Table15[[#This Row],[IDENTICAL]]&amp;"
}")</f>
        <v/>
      </c>
    </row>
    <row r="2720" spans="1:1" x14ac:dyDescent="0.25">
      <c r="A2720" t="str">
        <f>IF(Table15[[#This Row],[IDENTICAL]]="","","@PART["&amp;Table15[[#This Row],[Name]]&amp;"]:FOR[xxxRP0]
{
    %identicalParts = "&amp;Table15[[#This Row],[IDENTICAL]]&amp;"
}")</f>
        <v/>
      </c>
    </row>
    <row r="2721" spans="1:1" x14ac:dyDescent="0.25">
      <c r="A2721" t="str">
        <f>IF(Table15[[#This Row],[IDENTICAL]]="","","@PART["&amp;Table15[[#This Row],[Name]]&amp;"]:FOR[xxxRP0]
{
    %identicalParts = "&amp;Table15[[#This Row],[IDENTICAL]]&amp;"
}")</f>
        <v/>
      </c>
    </row>
    <row r="2722" spans="1:1" x14ac:dyDescent="0.25">
      <c r="A2722" t="str">
        <f>IF(Table15[[#This Row],[IDENTICAL]]="","","@PART["&amp;Table15[[#This Row],[Name]]&amp;"]:FOR[xxxRP0]
{
    %identicalParts = "&amp;Table15[[#This Row],[IDENTICAL]]&amp;"
}")</f>
        <v/>
      </c>
    </row>
    <row r="2723" spans="1:1" x14ac:dyDescent="0.25">
      <c r="A2723" t="str">
        <f>IF(Table15[[#This Row],[IDENTICAL]]="","","@PART["&amp;Table15[[#This Row],[Name]]&amp;"]:FOR[xxxRP0]
{
    %identicalParts = "&amp;Table15[[#This Row],[IDENTICAL]]&amp;"
}")</f>
        <v/>
      </c>
    </row>
    <row r="2724" spans="1:1" x14ac:dyDescent="0.25">
      <c r="A2724" t="str">
        <f>IF(Table15[[#This Row],[IDENTICAL]]="","","@PART["&amp;Table15[[#This Row],[Name]]&amp;"]:FOR[xxxRP0]
{
    %identicalParts = "&amp;Table15[[#This Row],[IDENTICAL]]&amp;"
}")</f>
        <v/>
      </c>
    </row>
    <row r="2725" spans="1:1" x14ac:dyDescent="0.25">
      <c r="A2725" t="str">
        <f>IF(Table15[[#This Row],[IDENTICAL]]="","","@PART["&amp;Table15[[#This Row],[Name]]&amp;"]:FOR[xxxRP0]
{
    %identicalParts = "&amp;Table15[[#This Row],[IDENTICAL]]&amp;"
}")</f>
        <v>@PART[liquidEngineconstelacion]:FOR[xxxRP0]
{
    %identicalParts = liquidEngineconstelacion,XROVERENGINE,cryoengine-25-2,RSBengineJ2X,SSTU-SC-ENG-J-2X
}</v>
      </c>
    </row>
    <row r="2726" spans="1:1" x14ac:dyDescent="0.25">
      <c r="A2726" t="str">
        <f>IF(Table15[[#This Row],[IDENTICAL]]="","","@PART["&amp;Table15[[#This Row],[Name]]&amp;"]:FOR[xxxRP0]
{
    %identicalParts = "&amp;Table15[[#This Row],[IDENTICAL]]&amp;"
}")</f>
        <v>@PART[XROVERENGINE]:FOR[xxxRP0]
{
    %identicalParts = liquidEngineconstelacion,XROVERENGINE,cryoengine-25-2,RSBengineJ2X,SSTU-SC-ENG-J-2X
}</v>
      </c>
    </row>
    <row r="2727" spans="1:1" x14ac:dyDescent="0.25">
      <c r="A2727" t="str">
        <f>IF(Table15[[#This Row],[IDENTICAL]]="","","@PART["&amp;Table15[[#This Row],[Name]]&amp;"]:FOR[xxxRP0]
{
    %identicalParts = "&amp;Table15[[#This Row],[IDENTICAL]]&amp;"
}")</f>
        <v>@PART[cryoengine-25-2]:FOR[xxxRP0]
{
    %identicalParts = liquidEngineconstelacion,XROVERENGINE,cryoengine-25-2,RSBengineJ2X,SSTU-SC-ENG-J-2X
}</v>
      </c>
    </row>
    <row r="2728" spans="1:1" x14ac:dyDescent="0.25">
      <c r="A2728" t="str">
        <f>IF(Table15[[#This Row],[IDENTICAL]]="","","@PART["&amp;Table15[[#This Row],[Name]]&amp;"]:FOR[xxxRP0]
{
    %identicalParts = "&amp;Table15[[#This Row],[IDENTICAL]]&amp;"
}")</f>
        <v>@PART[RSBengineJ2X]:FOR[xxxRP0]
{
    %identicalParts = liquidEngineconstelacion,XROVERENGINE,cryoengine-25-2,RSBengineJ2X,SSTU-SC-ENG-J-2X
}</v>
      </c>
    </row>
    <row r="2729" spans="1:1" x14ac:dyDescent="0.25">
      <c r="A2729" t="str">
        <f>IF(Table15[[#This Row],[IDENTICAL]]="","","@PART["&amp;Table15[[#This Row],[Name]]&amp;"]:FOR[xxxRP0]
{
    %identicalParts = "&amp;Table15[[#This Row],[IDENTICAL]]&amp;"
}")</f>
        <v>@PART[SSTU-SC-ENG-M1-RO]:FOR[xxxRP0]
{
    %identicalParts = FASAApolloLFEM1,SSTU-SC-ENG-M1-RO
}</v>
      </c>
    </row>
    <row r="2730" spans="1:1" x14ac:dyDescent="0.25">
      <c r="A2730" t="str">
        <f>IF(Table15[[#This Row],[IDENTICAL]]="","","@PART["&amp;Table15[[#This Row],[Name]]&amp;"]:FOR[xxxRP0]
{
    %identicalParts = "&amp;Table15[[#This Row],[IDENTICAL]]&amp;"
}")</f>
        <v/>
      </c>
    </row>
    <row r="2731" spans="1:1" x14ac:dyDescent="0.25">
      <c r="A2731" t="str">
        <f>IF(Table15[[#This Row],[IDENTICAL]]="","","@PART["&amp;Table15[[#This Row],[Name]]&amp;"]:FOR[xxxRP0]
{
    %identicalParts = "&amp;Table15[[#This Row],[IDENTICAL]]&amp;"
}")</f>
        <v/>
      </c>
    </row>
    <row r="2732" spans="1:1" x14ac:dyDescent="0.25">
      <c r="A2732" t="str">
        <f>IF(Table15[[#This Row],[IDENTICAL]]="","","@PART["&amp;Table15[[#This Row],[Name]]&amp;"]:FOR[xxxRP0]
{
    %identicalParts = "&amp;Table15[[#This Row],[IDENTICAL]]&amp;"
}")</f>
        <v/>
      </c>
    </row>
    <row r="2733" spans="1:1" x14ac:dyDescent="0.25">
      <c r="A2733" t="str">
        <f>IF(Table15[[#This Row],[IDENTICAL]]="","","@PART["&amp;Table15[[#This Row],[Name]]&amp;"]:FOR[xxxRP0]
{
    %identicalParts = "&amp;Table15[[#This Row],[IDENTICAL]]&amp;"
}")</f>
        <v/>
      </c>
    </row>
    <row r="2734" spans="1:1" x14ac:dyDescent="0.25">
      <c r="A2734" t="str">
        <f>IF(Table15[[#This Row],[IDENTICAL]]="","","@PART["&amp;Table15[[#This Row],[Name]]&amp;"]:FOR[xxxRP0]
{
    %identicalParts = "&amp;Table15[[#This Row],[IDENTICAL]]&amp;"
}")</f>
        <v/>
      </c>
    </row>
    <row r="2735" spans="1:1" x14ac:dyDescent="0.25">
      <c r="A2735" t="str">
        <f>IF(Table15[[#This Row],[IDENTICAL]]="","","@PART["&amp;Table15[[#This Row],[Name]]&amp;"]:FOR[xxxRP0]
{
    %identicalParts = "&amp;Table15[[#This Row],[IDENTICAL]]&amp;"
}")</f>
        <v/>
      </c>
    </row>
    <row r="2736" spans="1:1" x14ac:dyDescent="0.25">
      <c r="A2736" t="str">
        <f>IF(Table15[[#This Row],[IDENTICAL]]="","","@PART["&amp;Table15[[#This Row],[Name]]&amp;"]:FOR[xxxRP0]
{
    %identicalParts = "&amp;Table15[[#This Row],[IDENTICAL]]&amp;"
}")</f>
        <v/>
      </c>
    </row>
    <row r="2737" spans="1:1" x14ac:dyDescent="0.25">
      <c r="A2737" t="str">
        <f>IF(Table15[[#This Row],[IDENTICAL]]="","","@PART["&amp;Table15[[#This Row],[Name]]&amp;"]:FOR[xxxRP0]
{
    %identicalParts = "&amp;Table15[[#This Row],[IDENTICAL]]&amp;"
}")</f>
        <v>@PART[Size3EngineCluster]:FOR[xxxRP0]
{
    %identicalParts = RSBengineRS25,SSME,SSTU-SC-ENG-RS-25,SSTU-SC-ENG-RS-25x5,Size3EngineCluster
}</v>
      </c>
    </row>
    <row r="2738" spans="1:1" x14ac:dyDescent="0.25">
      <c r="A2738" t="str">
        <f>IF(Table15[[#This Row],[IDENTICAL]]="","","@PART["&amp;Table15[[#This Row],[Name]]&amp;"]:FOR[xxxRP0]
{
    %identicalParts = "&amp;Table15[[#This Row],[IDENTICAL]]&amp;"
}")</f>
        <v/>
      </c>
    </row>
    <row r="2739" spans="1:1" x14ac:dyDescent="0.25">
      <c r="A2739" t="str">
        <f>IF(Table15[[#This Row],[IDENTICAL]]="","","@PART["&amp;Table15[[#This Row],[Name]]&amp;"]:FOR[xxxRP0]
{
    %identicalParts = "&amp;Table15[[#This Row],[IDENTICAL]]&amp;"
}")</f>
        <v/>
      </c>
    </row>
    <row r="2740" spans="1:1" x14ac:dyDescent="0.25">
      <c r="A2740" t="str">
        <f>IF(Table15[[#This Row],[IDENTICAL]]="","","@PART["&amp;Table15[[#This Row],[Name]]&amp;"]:FOR[xxxRP0]
{
    %identicalParts = "&amp;Table15[[#This Row],[IDENTICAL]]&amp;"
}")</f>
        <v/>
      </c>
    </row>
    <row r="2741" spans="1:1" x14ac:dyDescent="0.25">
      <c r="A2741" t="str">
        <f>IF(Table15[[#This Row],[IDENTICAL]]="","","@PART["&amp;Table15[[#This Row],[Name]]&amp;"]:FOR[xxxRP0]
{
    %identicalParts = "&amp;Table15[[#This Row],[IDENTICAL]]&amp;"
}")</f>
        <v/>
      </c>
    </row>
    <row r="2742" spans="1:1" x14ac:dyDescent="0.25">
      <c r="A2742" t="str">
        <f>IF(Table15[[#This Row],[IDENTICAL]]="","","@PART["&amp;Table15[[#This Row],[Name]]&amp;"]:FOR[xxxRP0]
{
    %identicalParts = "&amp;Table15[[#This Row],[IDENTICAL]]&amp;"
}")</f>
        <v/>
      </c>
    </row>
    <row r="2743" spans="1:1" x14ac:dyDescent="0.25">
      <c r="A2743" t="str">
        <f>IF(Table15[[#This Row],[IDENTICAL]]="","","@PART["&amp;Table15[[#This Row],[Name]]&amp;"]:FOR[xxxRP0]
{
    %identicalParts = "&amp;Table15[[#This Row],[IDENTICAL]]&amp;"
}")</f>
        <v/>
      </c>
    </row>
    <row r="2744" spans="1:1" x14ac:dyDescent="0.25">
      <c r="A2744" t="str">
        <f>IF(Table15[[#This Row],[IDENTICAL]]="","","@PART["&amp;Table15[[#This Row],[Name]]&amp;"]:FOR[xxxRP0]
{
    %identicalParts = "&amp;Table15[[#This Row],[IDENTICAL]]&amp;"
}")</f>
        <v/>
      </c>
    </row>
    <row r="2745" spans="1:1" x14ac:dyDescent="0.25">
      <c r="A2745" t="str">
        <f>IF(Table15[[#This Row],[IDENTICAL]]="","","@PART["&amp;Table15[[#This Row],[Name]]&amp;"]:FOR[xxxRP0]
{
    %identicalParts = "&amp;Table15[[#This Row],[IDENTICAL]]&amp;"
}")</f>
        <v>@PART[XSLSSRB]:FOR[xxxRP0]
{
    %identicalParts = XSLSSRB,RSBengineSTSSRB,SSTU-RO-ENG-SRB4,SSTU-RO-ENG-SRB2,SSTU-RO-ENG-SRB3,SSTU-RO-ENG-SRBA
}</v>
      </c>
    </row>
    <row r="2746" spans="1:1" x14ac:dyDescent="0.25">
      <c r="A2746" t="str">
        <f>IF(Table15[[#This Row],[IDENTICAL]]="","","@PART["&amp;Table15[[#This Row],[Name]]&amp;"]:FOR[xxxRP0]
{
    %identicalParts = "&amp;Table15[[#This Row],[IDENTICAL]]&amp;"
}")</f>
        <v>@PART[RSBengineSTSSRB]:FOR[xxxRP0]
{
    %identicalParts = XSLSSRB,RSBengineSTSSRB,SSTU-RO-ENG-SRB4,SSTU-RO-ENG-SRB2,SSTU-RO-ENG-SRB3,SSTU-RO-ENG-SRBA
}</v>
      </c>
    </row>
    <row r="2747" spans="1:1" x14ac:dyDescent="0.25">
      <c r="A2747" t="str">
        <f>IF(Table15[[#This Row],[IDENTICAL]]="","","@PART["&amp;Table15[[#This Row],[Name]]&amp;"]:FOR[xxxRP0]
{
    %identicalParts = "&amp;Table15[[#This Row],[IDENTICAL]]&amp;"
}")</f>
        <v>@PART[SSTU-SC-ENG-Merlin-1A]:FOR[xxxRP0]
{
    %identicalParts = SSTU-SC-ENG-Merlin-1A,KK_SPX_Merlin1Ci,engineLargeSkipper_125m,xmonkeyreptarx
}</v>
      </c>
    </row>
    <row r="2748" spans="1:1" x14ac:dyDescent="0.25">
      <c r="A2748" t="str">
        <f>IF(Table15[[#This Row],[IDENTICAL]]="","","@PART["&amp;Table15[[#This Row],[Name]]&amp;"]:FOR[xxxRP0]
{
    %identicalParts = "&amp;Table15[[#This Row],[IDENTICAL]]&amp;"
}")</f>
        <v/>
      </c>
    </row>
    <row r="2749" spans="1:1" x14ac:dyDescent="0.25">
      <c r="A2749" t="str">
        <f>IF(Table15[[#This Row],[IDENTICAL]]="","","@PART["&amp;Table15[[#This Row],[Name]]&amp;"]:FOR[xxxRP0]
{
    %identicalParts = "&amp;Table15[[#This Row],[IDENTICAL]]&amp;"
}")</f>
        <v/>
      </c>
    </row>
    <row r="2750" spans="1:1" x14ac:dyDescent="0.25">
      <c r="A2750" t="str">
        <f>IF(Table15[[#This Row],[IDENTICAL]]="","","@PART["&amp;Table15[[#This Row],[Name]]&amp;"]:FOR[xxxRP0]
{
    %identicalParts = "&amp;Table15[[#This Row],[IDENTICAL]]&amp;"
}")</f>
        <v>@PART[SSTU-SC-ENG-Merlin-1BV]:FOR[xxxRP0]
{
    %identicalParts = SSTU-SC-ENG-Merlin-1BV,xmonkeyreptarvacx
}</v>
      </c>
    </row>
    <row r="2751" spans="1:1" x14ac:dyDescent="0.25">
      <c r="A2751" t="str">
        <f>IF(Table15[[#This Row],[IDENTICAL]]="","","@PART["&amp;Table15[[#This Row],[Name]]&amp;"]:FOR[xxxRP0]
{
    %identicalParts = "&amp;Table15[[#This Row],[IDENTICAL]]&amp;"
}")</f>
        <v/>
      </c>
    </row>
    <row r="2752" spans="1:1" x14ac:dyDescent="0.25">
      <c r="A2752" t="str">
        <f>IF(Table15[[#This Row],[IDENTICAL]]="","","@PART["&amp;Table15[[#This Row],[Name]]&amp;"]:FOR[xxxRP0]
{
    %identicalParts = "&amp;Table15[[#This Row],[IDENTICAL]]&amp;"
}")</f>
        <v/>
      </c>
    </row>
    <row r="2753" spans="1:1" x14ac:dyDescent="0.25">
      <c r="A2753" t="str">
        <f>IF(Table15[[#This Row],[IDENTICAL]]="","","@PART["&amp;Table15[[#This Row],[Name]]&amp;"]:FOR[xxxRP0]
{
    %identicalParts = "&amp;Table15[[#This Row],[IDENTICAL]]&amp;"
}")</f>
        <v/>
      </c>
    </row>
    <row r="2754" spans="1:1" x14ac:dyDescent="0.25">
      <c r="A2754" t="str">
        <f>IF(Table15[[#This Row],[IDENTICAL]]="","","@PART["&amp;Table15[[#This Row],[Name]]&amp;"]:FOR[xxxRP0]
{
    %identicalParts = "&amp;Table15[[#This Row],[IDENTICAL]]&amp;"
}")</f>
        <v/>
      </c>
    </row>
    <row r="2755" spans="1:1" x14ac:dyDescent="0.25">
      <c r="A2755" t="str">
        <f>IF(Table15[[#This Row],[IDENTICAL]]="","","@PART["&amp;Table15[[#This Row],[Name]]&amp;"]:FOR[xxxRP0]
{
    %identicalParts = "&amp;Table15[[#This Row],[IDENTICAL]]&amp;"
}")</f>
        <v>@PART[xKWsrbGlobeX10Lx]:FOR[xxxRP0]
{
    %identicalParts = xKWsrbGlobeX10Lx,RSBengineAresSRB,MassiveBooster,SSTU-RO-ENG-SRB5
}</v>
      </c>
    </row>
    <row r="2756" spans="1:1" x14ac:dyDescent="0.25">
      <c r="A2756" t="str">
        <f>IF(Table15[[#This Row],[IDENTICAL]]="","","@PART["&amp;Table15[[#This Row],[Name]]&amp;"]:FOR[xxxRP0]
{
    %identicalParts = "&amp;Table15[[#This Row],[IDENTICAL]]&amp;"
}")</f>
        <v>@PART[RSBengineAresSRB]:FOR[xxxRP0]
{
    %identicalParts = xKWsrbGlobeX10Lx,RSBengineAresSRB,MassiveBooster,SSTU-RO-ENG-SRB5
}</v>
      </c>
    </row>
    <row r="2757" spans="1:1" x14ac:dyDescent="0.25">
      <c r="A2757" t="str">
        <f>IF(Table15[[#This Row],[IDENTICAL]]="","","@PART["&amp;Table15[[#This Row],[Name]]&amp;"]:FOR[xxxRP0]
{
    %identicalParts = "&amp;Table15[[#This Row],[IDENTICAL]]&amp;"
}")</f>
        <v>@PART[MassiveBooster]:FOR[xxxRP0]
{
    %identicalParts = xKWsrbGlobeX10Lx,RSBengineAresSRB,MassiveBooster,SSTU-RO-ENG-SRB5
}</v>
      </c>
    </row>
    <row r="2758" spans="1:1" x14ac:dyDescent="0.25">
      <c r="A2758" t="str">
        <f>IF(Table15[[#This Row],[IDENTICAL]]="","","@PART["&amp;Table15[[#This Row],[Name]]&amp;"]:FOR[xxxRP0]
{
    %identicalParts = "&amp;Table15[[#This Row],[IDENTICAL]]&amp;"
}")</f>
        <v/>
      </c>
    </row>
    <row r="2759" spans="1:1" x14ac:dyDescent="0.25">
      <c r="A2759" t="str">
        <f>IF(Table15[[#This Row],[IDENTICAL]]="","","@PART["&amp;Table15[[#This Row],[Name]]&amp;"]:FOR[xxxRP0]
{
    %identicalParts = "&amp;Table15[[#This Row],[IDENTICAL]]&amp;"
}")</f>
        <v/>
      </c>
    </row>
    <row r="2760" spans="1:1" x14ac:dyDescent="0.25">
      <c r="A2760" t="str">
        <f>IF(Table15[[#This Row],[IDENTICAL]]="","","@PART["&amp;Table15[[#This Row],[Name]]&amp;"]:FOR[xxxRP0]
{
    %identicalParts = "&amp;Table15[[#This Row],[IDENTICAL]]&amp;"
}")</f>
        <v>@PART[CXA_RTAS_A]:FOR[xxxRP0]
{
    %identicalParts = CXA_RTAS_A,CXA_RTAS_P
}</v>
      </c>
    </row>
    <row r="2761" spans="1:1" x14ac:dyDescent="0.25">
      <c r="A2761" t="str">
        <f>IF(Table15[[#This Row],[IDENTICAL]]="","","@PART["&amp;Table15[[#This Row],[Name]]&amp;"]:FOR[xxxRP0]
{
    %identicalParts = "&amp;Table15[[#This Row],[IDENTICAL]]&amp;"
}")</f>
        <v>@PART[CXA_RTAS_P]:FOR[xxxRP0]
{
    %identicalParts = CXA_RTAS_A,CXA_RTAS_P
}</v>
      </c>
    </row>
    <row r="2762" spans="1:1" x14ac:dyDescent="0.25">
      <c r="A2762" t="str">
        <f>IF(Table15[[#This Row],[IDENTICAL]]="","","@PART["&amp;Table15[[#This Row],[Name]]&amp;"]:FOR[xxxRP0]
{
    %identicalParts = "&amp;Table15[[#This Row],[IDENTICAL]]&amp;"
}")</f>
        <v>@PART[FRERUTHERFORD]:FOR[xxxRP0]
{
    %identicalParts = FRERUTHERFORD,Rutherford
}</v>
      </c>
    </row>
    <row r="2763" spans="1:1" x14ac:dyDescent="0.25">
      <c r="A2763" t="str">
        <f>IF(Table15[[#This Row],[IDENTICAL]]="","","@PART["&amp;Table15[[#This Row],[Name]]&amp;"]:FOR[xxxRP0]
{
    %identicalParts = "&amp;Table15[[#This Row],[IDENTICAL]]&amp;"
}")</f>
        <v>@PART[Rutherford]:FOR[xxxRP0]
{
    %identicalParts = FRERUTHERFORD,Rutherford
}</v>
      </c>
    </row>
    <row r="2764" spans="1:1" x14ac:dyDescent="0.25">
      <c r="A2764" t="str">
        <f>IF(Table15[[#This Row],[IDENTICAL]]="","","@PART["&amp;Table15[[#This Row],[Name]]&amp;"]:FOR[xxxRP0]
{
    %identicalParts = "&amp;Table15[[#This Row],[IDENTICAL]]&amp;"
}")</f>
        <v>@PART[FRERUTHERFORDVAC]:FOR[xxxRP0]
{
    %identicalParts = FRERUTHERFORDVAC,RutherfordVacuum
}</v>
      </c>
    </row>
    <row r="2765" spans="1:1" x14ac:dyDescent="0.25">
      <c r="A2765" t="str">
        <f>IF(Table15[[#This Row],[IDENTICAL]]="","","@PART["&amp;Table15[[#This Row],[Name]]&amp;"]:FOR[xxxRP0]
{
    %identicalParts = "&amp;Table15[[#This Row],[IDENTICAL]]&amp;"
}")</f>
        <v>@PART[RutherfordVacuum]:FOR[xxxRP0]
{
    %identicalParts = FRERUTHERFORDVAC,RutherfordVacuum
}</v>
      </c>
    </row>
    <row r="2766" spans="1:1" x14ac:dyDescent="0.25">
      <c r="A2766" t="str">
        <f>IF(Table15[[#This Row],[IDENTICAL]]="","","@PART["&amp;Table15[[#This Row],[Name]]&amp;"]:FOR[xxxRP0]
{
    %identicalParts = "&amp;Table15[[#This Row],[IDENTICAL]]&amp;"
}")</f>
        <v/>
      </c>
    </row>
    <row r="2767" spans="1:1" x14ac:dyDescent="0.25">
      <c r="A2767" t="str">
        <f>IF(Table15[[#This Row],[IDENTICAL]]="","","@PART["&amp;Table15[[#This Row],[Name]]&amp;"]:FOR[xxxRP0]
{
    %identicalParts = "&amp;Table15[[#This Row],[IDENTICAL]]&amp;"
}")</f>
        <v/>
      </c>
    </row>
    <row r="2768" spans="1:1" x14ac:dyDescent="0.25">
      <c r="A2768" t="str">
        <f>IF(Table15[[#This Row],[IDENTICAL]]="","","@PART["&amp;Table15[[#This Row],[Name]]&amp;"]:FOR[xxxRP0]
{
    %identicalParts = "&amp;Table15[[#This Row],[IDENTICAL]]&amp;"
}")</f>
        <v/>
      </c>
    </row>
    <row r="2769" spans="1:1" x14ac:dyDescent="0.25">
      <c r="A2769" t="str">
        <f>IF(Table15[[#This Row],[IDENTICAL]]="","","@PART["&amp;Table15[[#This Row],[Name]]&amp;"]:FOR[xxxRP0]
{
    %identicalParts = "&amp;Table15[[#This Row],[IDENTICAL]]&amp;"
}")</f>
        <v/>
      </c>
    </row>
    <row r="2770" spans="1:1" x14ac:dyDescent="0.25">
      <c r="A2770" t="str">
        <f>IF(Table15[[#This Row],[IDENTICAL]]="","","@PART["&amp;Table15[[#This Row],[Name]]&amp;"]:FOR[xxxRP0]
{
    %identicalParts = "&amp;Table15[[#This Row],[IDENTICAL]]&amp;"
}")</f>
        <v/>
      </c>
    </row>
    <row r="2771" spans="1:1" x14ac:dyDescent="0.25">
      <c r="A2771" t="str">
        <f>IF(Table15[[#This Row],[IDENTICAL]]="","","@PART["&amp;Table15[[#This Row],[Name]]&amp;"]:FOR[xxxRP0]
{
    %identicalParts = "&amp;Table15[[#This Row],[IDENTICAL]]&amp;"
}")</f>
        <v/>
      </c>
    </row>
    <row r="2772" spans="1:1" x14ac:dyDescent="0.25">
      <c r="A2772" t="str">
        <f>IF(Table15[[#This Row],[IDENTICAL]]="","","@PART["&amp;Table15[[#This Row],[Name]]&amp;"]:FOR[xxxRP0]
{
    %identicalParts = "&amp;Table15[[#This Row],[IDENTICAL]]&amp;"
}")</f>
        <v/>
      </c>
    </row>
    <row r="2773" spans="1:1" x14ac:dyDescent="0.25">
      <c r="A2773" t="str">
        <f>IF(Table15[[#This Row],[IDENTICAL]]="","","@PART["&amp;Table15[[#This Row],[Name]]&amp;"]:FOR[xxxRP0]
{
    %identicalParts = "&amp;Table15[[#This Row],[IDENTICAL]]&amp;"
}")</f>
        <v/>
      </c>
    </row>
    <row r="2774" spans="1:1" x14ac:dyDescent="0.25">
      <c r="A2774" t="str">
        <f>IF(Table15[[#This Row],[IDENTICAL]]="","","@PART["&amp;Table15[[#This Row],[Name]]&amp;"]:FOR[xxxRP0]
{
    %identicalParts = "&amp;Table15[[#This Row],[IDENTICAL]]&amp;"
}")</f>
        <v/>
      </c>
    </row>
    <row r="2775" spans="1:1" x14ac:dyDescent="0.25">
      <c r="A2775" t="str">
        <f>IF(Table15[[#This Row],[IDENTICAL]]="","","@PART["&amp;Table15[[#This Row],[Name]]&amp;"]:FOR[xxxRP0]
{
    %identicalParts = "&amp;Table15[[#This Row],[IDENTICAL]]&amp;"
}")</f>
        <v/>
      </c>
    </row>
    <row r="2776" spans="1:1" x14ac:dyDescent="0.25">
      <c r="A2776" t="str">
        <f>IF(Table15[[#This Row],[IDENTICAL]]="","","@PART["&amp;Table15[[#This Row],[Name]]&amp;"]:FOR[xxxRP0]
{
    %identicalParts = "&amp;Table15[[#This Row],[IDENTICAL]]&amp;"
}")</f>
        <v/>
      </c>
    </row>
    <row r="2777" spans="1:1" x14ac:dyDescent="0.25">
      <c r="A2777" t="str">
        <f>IF(Table15[[#This Row],[IDENTICAL]]="","","@PART["&amp;Table15[[#This Row],[Name]]&amp;"]:FOR[xxxRP0]
{
    %identicalParts = "&amp;Table15[[#This Row],[IDENTICAL]]&amp;"
}")</f>
        <v/>
      </c>
    </row>
    <row r="2778" spans="1:1" x14ac:dyDescent="0.25">
      <c r="A2778" t="str">
        <f>IF(Table15[[#This Row],[IDENTICAL]]="","","@PART["&amp;Table15[[#This Row],[Name]]&amp;"]:FOR[xxxRP0]
{
    %identicalParts = "&amp;Table15[[#This Row],[IDENTICAL]]&amp;"
}")</f>
        <v/>
      </c>
    </row>
    <row r="2779" spans="1:1" x14ac:dyDescent="0.25">
      <c r="A2779" t="str">
        <f>IF(Table15[[#This Row],[IDENTICAL]]="","","@PART["&amp;Table15[[#This Row],[Name]]&amp;"]:FOR[xxxRP0]
{
    %identicalParts = "&amp;Table15[[#This Row],[IDENTICAL]]&amp;"
}")</f>
        <v/>
      </c>
    </row>
    <row r="2780" spans="1:1" x14ac:dyDescent="0.25">
      <c r="A2780" t="str">
        <f>IF(Table15[[#This Row],[IDENTICAL]]="","","@PART["&amp;Table15[[#This Row],[Name]]&amp;"]:FOR[xxxRP0]
{
    %identicalParts = "&amp;Table15[[#This Row],[IDENTICAL]]&amp;"
}")</f>
        <v/>
      </c>
    </row>
    <row r="2781" spans="1:1" x14ac:dyDescent="0.25">
      <c r="A2781" t="str">
        <f>IF(Table15[[#This Row],[IDENTICAL]]="","","@PART["&amp;Table15[[#This Row],[Name]]&amp;"]:FOR[xxxRP0]
{
    %identicalParts = "&amp;Table15[[#This Row],[IDENTICAL]]&amp;"
}")</f>
        <v/>
      </c>
    </row>
    <row r="2782" spans="1:1" x14ac:dyDescent="0.25">
      <c r="A2782" t="str">
        <f>IF(Table15[[#This Row],[IDENTICAL]]="","","@PART["&amp;Table15[[#This Row],[Name]]&amp;"]:FOR[xxxRP0]
{
    %identicalParts = "&amp;Table15[[#This Row],[IDENTICAL]]&amp;"
}")</f>
        <v/>
      </c>
    </row>
    <row r="2783" spans="1:1" x14ac:dyDescent="0.25">
      <c r="A2783" t="str">
        <f>IF(Table15[[#This Row],[IDENTICAL]]="","","@PART["&amp;Table15[[#This Row],[Name]]&amp;"]:FOR[xxxRP0]
{
    %identicalParts = "&amp;Table15[[#This Row],[IDENTICAL]]&amp;"
}")</f>
        <v/>
      </c>
    </row>
    <row r="2784" spans="1:1" x14ac:dyDescent="0.25">
      <c r="A2784" t="str">
        <f>IF(Table15[[#This Row],[IDENTICAL]]="","","@PART["&amp;Table15[[#This Row],[Name]]&amp;"]:FOR[xxxRP0]
{
    %identicalParts = "&amp;Table15[[#This Row],[IDENTICAL]]&amp;"
}")</f>
        <v/>
      </c>
    </row>
    <row r="2785" spans="1:1" x14ac:dyDescent="0.25">
      <c r="A2785" t="str">
        <f>IF(Table15[[#This Row],[IDENTICAL]]="","","@PART["&amp;Table15[[#This Row],[Name]]&amp;"]:FOR[xxxRP0]
{
    %identicalParts = "&amp;Table15[[#This Row],[IDENTICAL]]&amp;"
}")</f>
        <v/>
      </c>
    </row>
    <row r="2786" spans="1:1" x14ac:dyDescent="0.25">
      <c r="A2786" t="str">
        <f>IF(Table15[[#This Row],[IDENTICAL]]="","","@PART["&amp;Table15[[#This Row],[Name]]&amp;"]:FOR[xxxRP0]
{
    %identicalParts = "&amp;Table15[[#This Row],[IDENTICAL]]&amp;"
}")</f>
        <v>@PART[RD58]:FOR[xxxRP0]
{
    %identicalParts = RD58,liquidEngine2
}</v>
      </c>
    </row>
    <row r="2787" spans="1:1" x14ac:dyDescent="0.25">
      <c r="A2787" t="str">
        <f>IF(Table15[[#This Row],[IDENTICAL]]="","","@PART["&amp;Table15[[#This Row],[Name]]&amp;"]:FOR[xxxRP0]
{
    %identicalParts = "&amp;Table15[[#This Row],[IDENTICAL]]&amp;"
}")</f>
        <v>@PART[liquidEngine2]:FOR[xxxRP0]
{
    %identicalParts = RD58,liquidEngine2
}</v>
      </c>
    </row>
    <row r="2788" spans="1:1" x14ac:dyDescent="0.25">
      <c r="A2788" t="str">
        <f>IF(Table15[[#This Row],[IDENTICAL]]="","","@PART["&amp;Table15[[#This Row],[Name]]&amp;"]:FOR[xxxRP0]
{
    %identicalParts = "&amp;Table15[[#This Row],[IDENTICAL]]&amp;"
}")</f>
        <v/>
      </c>
    </row>
    <row r="2789" spans="1:1" x14ac:dyDescent="0.25">
      <c r="A2789" t="str">
        <f>IF(Table15[[#This Row],[IDENTICAL]]="","","@PART["&amp;Table15[[#This Row],[Name]]&amp;"]:FOR[xxxRP0]
{
    %identicalParts = "&amp;Table15[[#This Row],[IDENTICAL]]&amp;"
}")</f>
        <v/>
      </c>
    </row>
    <row r="2790" spans="1:1" x14ac:dyDescent="0.25">
      <c r="A2790" t="str">
        <f>IF(Table15[[#This Row],[IDENTICAL]]="","","@PART["&amp;Table15[[#This Row],[Name]]&amp;"]:FOR[xxxRP0]
{
    %identicalParts = "&amp;Table15[[#This Row],[IDENTICAL]]&amp;"
}")</f>
        <v/>
      </c>
    </row>
    <row r="2791" spans="1:1" x14ac:dyDescent="0.25">
      <c r="A2791" t="str">
        <f>IF(Table15[[#This Row],[IDENTICAL]]="","","@PART["&amp;Table15[[#This Row],[Name]]&amp;"]:FOR[xxxRP0]
{
    %identicalParts = "&amp;Table15[[#This Row],[IDENTICAL]]&amp;"
}")</f>
        <v/>
      </c>
    </row>
    <row r="2792" spans="1:1" x14ac:dyDescent="0.25">
      <c r="A2792" t="str">
        <f>IF(Table15[[#This Row],[IDENTICAL]]="","","@PART["&amp;Table15[[#This Row],[Name]]&amp;"]:FOR[xxxRP0]
{
    %identicalParts = "&amp;Table15[[#This Row],[IDENTICAL]]&amp;"
}")</f>
        <v/>
      </c>
    </row>
    <row r="2793" spans="1:1" x14ac:dyDescent="0.25">
      <c r="A2793" t="str">
        <f>IF(Table15[[#This Row],[IDENTICAL]]="","","@PART["&amp;Table15[[#This Row],[Name]]&amp;"]:FOR[xxxRP0]
{
    %identicalParts = "&amp;Table15[[#This Row],[IDENTICAL]]&amp;"
}")</f>
        <v/>
      </c>
    </row>
    <row r="2794" spans="1:1" x14ac:dyDescent="0.25">
      <c r="A2794" t="str">
        <f>IF(Table15[[#This Row],[IDENTICAL]]="","","@PART["&amp;Table15[[#This Row],[Name]]&amp;"]:FOR[xxxRP0]
{
    %identicalParts = "&amp;Table15[[#This Row],[IDENTICAL]]&amp;"
}")</f>
        <v/>
      </c>
    </row>
    <row r="2795" spans="1:1" x14ac:dyDescent="0.25">
      <c r="A2795" t="str">
        <f>IF(Table15[[#This Row],[IDENTICAL]]="","","@PART["&amp;Table15[[#This Row],[Name]]&amp;"]:FOR[xxxRP0]
{
    %identicalParts = "&amp;Table15[[#This Row],[IDENTICAL]]&amp;"
}")</f>
        <v/>
      </c>
    </row>
    <row r="2796" spans="1:1" x14ac:dyDescent="0.25">
      <c r="A2796" t="str">
        <f>IF(Table15[[#This Row],[IDENTICAL]]="","","@PART["&amp;Table15[[#This Row],[Name]]&amp;"]:FOR[xxxRP0]
{
    %identicalParts = "&amp;Table15[[#This Row],[IDENTICAL]]&amp;"
}")</f>
        <v/>
      </c>
    </row>
    <row r="2797" spans="1:1" x14ac:dyDescent="0.25">
      <c r="A2797" t="str">
        <f>IF(Table15[[#This Row],[IDENTICAL]]="","","@PART["&amp;Table15[[#This Row],[Name]]&amp;"]:FOR[xxxRP0]
{
    %identicalParts = "&amp;Table15[[#This Row],[IDENTICAL]]&amp;"
}")</f>
        <v/>
      </c>
    </row>
    <row r="2798" spans="1:1" x14ac:dyDescent="0.25">
      <c r="A2798" t="str">
        <f>IF(Table15[[#This Row],[IDENTICAL]]="","","@PART["&amp;Table15[[#This Row],[Name]]&amp;"]:FOR[xxxRP0]
{
    %identicalParts = "&amp;Table15[[#This Row],[IDENTICAL]]&amp;"
}")</f>
        <v>@PART[bluedog_Juno_EngineS3D]:FOR[xxxRP0]
{
    %identicalParts = FASADeltaMB3LFE,liquidEngine1-2,bluedog_Juno_EngineS3D,bluedog_thorEngine
}</v>
      </c>
    </row>
    <row r="2799" spans="1:1" x14ac:dyDescent="0.25">
      <c r="A2799" t="str">
        <f>IF(Table15[[#This Row],[IDENTICAL]]="","","@PART["&amp;Table15[[#This Row],[Name]]&amp;"]:FOR[xxxRP0]
{
    %identicalParts = "&amp;Table15[[#This Row],[IDENTICAL]]&amp;"
}")</f>
        <v/>
      </c>
    </row>
    <row r="2800" spans="1:1" x14ac:dyDescent="0.25">
      <c r="A2800" t="str">
        <f>IF(Table15[[#This Row],[IDENTICAL]]="","","@PART["&amp;Table15[[#This Row],[Name]]&amp;"]:FOR[xxxRP0]
{
    %identicalParts = "&amp;Table15[[#This Row],[IDENTICAL]]&amp;"
}")</f>
        <v>@PART[S5_92fversion]:FOR[xxxRP0]
{
    %identicalParts = NP_S592,S5_92fversion,RLA_small_resistojet
}</v>
      </c>
    </row>
    <row r="2801" spans="1:1" x14ac:dyDescent="0.25">
      <c r="A2801" t="str">
        <f>IF(Table15[[#This Row],[IDENTICAL]]="","","@PART["&amp;Table15[[#This Row],[Name]]&amp;"]:FOR[xxxRP0]
{
    %identicalParts = "&amp;Table15[[#This Row],[IDENTICAL]]&amp;"
}")</f>
        <v>@PART[RLA_small_resistojet]:FOR[xxxRP0]
{
    %identicalParts = NP_S592,S5_92fversion,RLA_small_resistojet
}</v>
      </c>
    </row>
    <row r="2802" spans="1:1" x14ac:dyDescent="0.25">
      <c r="A2802" t="str">
        <f>IF(Table15[[#This Row],[IDENTICAL]]="","","@PART["&amp;Table15[[#This Row],[Name]]&amp;"]:FOR[xxxRP0]
{
    %identicalParts = "&amp;Table15[[#This Row],[IDENTICAL]]&amp;"
}")</f>
        <v>@PART[NP_S592]:FOR[xxxRP0]
{
    %identicalParts = NP_S592,S5_92fversion,RLA_small_resistojet
}</v>
      </c>
    </row>
    <row r="2803" spans="1:1" x14ac:dyDescent="0.25">
      <c r="A2803" t="str">
        <f>IF(Table15[[#This Row],[IDENTICAL]]="","","@PART["&amp;Table15[[#This Row],[Name]]&amp;"]:FOR[xxxRP0]
{
    %identicalParts = "&amp;Table15[[#This Row],[IDENTICAL]]&amp;"
}")</f>
        <v/>
      </c>
    </row>
    <row r="2804" spans="1:1" x14ac:dyDescent="0.25">
      <c r="A2804" t="str">
        <f>IF(Table15[[#This Row],[IDENTICAL]]="","","@PART["&amp;Table15[[#This Row],[Name]]&amp;"]:FOR[xxxRP0]
{
    %identicalParts = "&amp;Table15[[#This Row],[IDENTICAL]]&amp;"
}")</f>
        <v/>
      </c>
    </row>
    <row r="2805" spans="1:1" x14ac:dyDescent="0.25">
      <c r="A2805" t="str">
        <f>IF(Table15[[#This Row],[IDENTICAL]]="","","@PART["&amp;Table15[[#This Row],[Name]]&amp;"]:FOR[xxxRP0]
{
    %identicalParts = "&amp;Table15[[#This Row],[IDENTICAL]]&amp;"
}")</f>
        <v>@PART[S5_98M]:FOR[xxxRP0]
{
    %identicalParts = S5_98M,rn_brizm_me,NP_S598M
}</v>
      </c>
    </row>
    <row r="2806" spans="1:1" x14ac:dyDescent="0.25">
      <c r="A2806" t="str">
        <f>IF(Table15[[#This Row],[IDENTICAL]]="","","@PART["&amp;Table15[[#This Row],[Name]]&amp;"]:FOR[xxxRP0]
{
    %identicalParts = "&amp;Table15[[#This Row],[IDENTICAL]]&amp;"
}")</f>
        <v>@PART[rn_brizm_me]:FOR[xxxRP0]
{
    %identicalParts = S5_98M,rn_brizm_me,NP_S598M
}</v>
      </c>
    </row>
    <row r="2807" spans="1:1" x14ac:dyDescent="0.25">
      <c r="A2807" t="str">
        <f>IF(Table15[[#This Row],[IDENTICAL]]="","","@PART["&amp;Table15[[#This Row],[Name]]&amp;"]:FOR[xxxRP0]
{
    %identicalParts = "&amp;Table15[[#This Row],[IDENTICAL]]&amp;"
}")</f>
        <v/>
      </c>
    </row>
    <row r="2808" spans="1:1" x14ac:dyDescent="0.25">
      <c r="A2808" t="str">
        <f>IF(Table15[[#This Row],[IDENTICAL]]="","","@PART["&amp;Table15[[#This Row],[Name]]&amp;"]:FOR[xxxRP0]
{
    %identicalParts = "&amp;Table15[[#This Row],[IDENTICAL]]&amp;"
}")</f>
        <v>@PART[NP_S598M]:FOR[xxxRP0]
{
    %identicalParts = S5_98M,rn_brizm_me,NP_S598M
}</v>
      </c>
    </row>
    <row r="2809" spans="1:1" x14ac:dyDescent="0.25">
      <c r="A2809" t="str">
        <f>IF(Table15[[#This Row],[IDENTICAL]]="","","@PART["&amp;Table15[[#This Row],[Name]]&amp;"]:FOR[xxxRP0]
{
    %identicalParts = "&amp;Table15[[#This Row],[IDENTICAL]]&amp;"
}")</f>
        <v/>
      </c>
    </row>
    <row r="2810" spans="1:1" x14ac:dyDescent="0.25">
      <c r="A2810" t="str">
        <f>IF(Table15[[#This Row],[IDENTICAL]]="","","@PART["&amp;Table15[[#This Row],[Name]]&amp;"]:FOR[xxxRP0]
{
    %identicalParts = "&amp;Table15[[#This Row],[IDENTICAL]]&amp;"
}")</f>
        <v/>
      </c>
    </row>
    <row r="2811" spans="1:1" x14ac:dyDescent="0.25">
      <c r="A2811" t="str">
        <f>IF(Table15[[#This Row],[IDENTICAL]]="","","@PART["&amp;Table15[[#This Row],[Name]]&amp;"]:FOR[xxxRP0]
{
    %identicalParts = "&amp;Table15[[#This Row],[IDENTICAL]]&amp;"
}")</f>
        <v/>
      </c>
    </row>
    <row r="2812" spans="1:1" x14ac:dyDescent="0.25">
      <c r="A2812" t="str">
        <f>IF(Table15[[#This Row],[IDENTICAL]]="","","@PART["&amp;Table15[[#This Row],[Name]]&amp;"]:FOR[xxxRP0]
{
    %identicalParts = "&amp;Table15[[#This Row],[IDENTICAL]]&amp;"
}")</f>
        <v/>
      </c>
    </row>
    <row r="2813" spans="1:1" x14ac:dyDescent="0.25">
      <c r="A2813" t="str">
        <f>IF(Table15[[#This Row],[IDENTICAL]]="","","@PART["&amp;Table15[[#This Row],[Name]]&amp;"]:FOR[xxxRP0]
{
    %identicalParts = "&amp;Table15[[#This Row],[IDENTICAL]]&amp;"
}")</f>
        <v/>
      </c>
    </row>
    <row r="2814" spans="1:1" x14ac:dyDescent="0.25">
      <c r="A2814" t="str">
        <f>IF(Table15[[#This Row],[IDENTICAL]]="","","@PART["&amp;Table15[[#This Row],[Name]]&amp;"]:FOR[xxxRP0]
{
    %identicalParts = "&amp;Table15[[#This Row],[IDENTICAL]]&amp;"
}")</f>
        <v/>
      </c>
    </row>
    <row r="2815" spans="1:1" x14ac:dyDescent="0.25">
      <c r="A2815" t="str">
        <f>IF(Table15[[#This Row],[IDENTICAL]]="","","@PART["&amp;Table15[[#This Row],[Name]]&amp;"]:FOR[xxxRP0]
{
    %identicalParts = "&amp;Table15[[#This Row],[IDENTICAL]]&amp;"
}")</f>
        <v/>
      </c>
    </row>
    <row r="2816" spans="1:1" x14ac:dyDescent="0.25">
      <c r="A2816" t="str">
        <f>IF(Table15[[#This Row],[IDENTICAL]]="","","@PART["&amp;Table15[[#This Row],[Name]]&amp;"]:FOR[xxxRP0]
{
    %identicalParts = "&amp;Table15[[#This Row],[IDENTICAL]]&amp;"
}")</f>
        <v/>
      </c>
    </row>
    <row r="2817" spans="1:1" x14ac:dyDescent="0.25">
      <c r="A2817" t="str">
        <f>IF(Table15[[#This Row],[IDENTICAL]]="","","@PART["&amp;Table15[[#This Row],[Name]]&amp;"]:FOR[xxxRP0]
{
    %identicalParts = "&amp;Table15[[#This Row],[IDENTICAL]]&amp;"
}")</f>
        <v/>
      </c>
    </row>
    <row r="2818" spans="1:1" x14ac:dyDescent="0.25">
      <c r="A2818" t="str">
        <f>IF(Table15[[#This Row],[IDENTICAL]]="","","@PART["&amp;Table15[[#This Row],[Name]]&amp;"]:FOR[xxxRP0]
{
    %identicalParts = "&amp;Table15[[#This Row],[IDENTICAL]]&amp;"
}")</f>
        <v/>
      </c>
    </row>
    <row r="2819" spans="1:1" x14ac:dyDescent="0.25">
      <c r="A2819" t="str">
        <f>IF(Table15[[#This Row],[IDENTICAL]]="","","@PART["&amp;Table15[[#This Row],[Name]]&amp;"]:FOR[xxxRP0]
{
    %identicalParts = "&amp;Table15[[#This Row],[IDENTICAL]]&amp;"
}")</f>
        <v/>
      </c>
    </row>
    <row r="2820" spans="1:1" x14ac:dyDescent="0.25">
      <c r="A2820" t="str">
        <f>IF(Table15[[#This Row],[IDENTICAL]]="","","@PART["&amp;Table15[[#This Row],[Name]]&amp;"]:FOR[xxxRP0]
{
    %identicalParts = "&amp;Table15[[#This Row],[IDENTICAL]]&amp;"
}")</f>
        <v/>
      </c>
    </row>
    <row r="2821" spans="1:1" x14ac:dyDescent="0.25">
      <c r="A2821" t="str">
        <f>IF(Table15[[#This Row],[IDENTICAL]]="","","@PART["&amp;Table15[[#This Row],[Name]]&amp;"]:FOR[xxxRP0]
{
    %identicalParts = "&amp;Table15[[#This Row],[IDENTICAL]]&amp;"
}")</f>
        <v/>
      </c>
    </row>
    <row r="2822" spans="1:1" x14ac:dyDescent="0.25">
      <c r="A2822" t="str">
        <f>IF(Table15[[#This Row],[IDENTICAL]]="","","@PART["&amp;Table15[[#This Row],[Name]]&amp;"]:FOR[xxxRP0]
{
    %identicalParts = "&amp;Table15[[#This Row],[IDENTICAL]]&amp;"
}")</f>
        <v/>
      </c>
    </row>
    <row r="2823" spans="1:1" x14ac:dyDescent="0.25">
      <c r="A2823" t="str">
        <f>IF(Table15[[#This Row],[IDENTICAL]]="","","@PART["&amp;Table15[[#This Row],[Name]]&amp;"]:FOR[xxxRP0]
{
    %identicalParts = "&amp;Table15[[#This Row],[IDENTICAL]]&amp;"
}")</f>
        <v/>
      </c>
    </row>
    <row r="2824" spans="1:1" x14ac:dyDescent="0.25">
      <c r="A2824" t="str">
        <f>IF(Table15[[#This Row],[IDENTICAL]]="","","@PART["&amp;Table15[[#This Row],[Name]]&amp;"]:FOR[xxxRP0]
{
    %identicalParts = "&amp;Table15[[#This Row],[IDENTICAL]]&amp;"
}")</f>
        <v/>
      </c>
    </row>
    <row r="2825" spans="1:1" x14ac:dyDescent="0.25">
      <c r="A2825" t="str">
        <f>IF(Table15[[#This Row],[IDENTICAL]]="","","@PART["&amp;Table15[[#This Row],[Name]]&amp;"]:FOR[xxxRP0]
{
    %identicalParts = "&amp;Table15[[#This Row],[IDENTICAL]]&amp;"
}")</f>
        <v/>
      </c>
    </row>
    <row r="2826" spans="1:1" x14ac:dyDescent="0.25">
      <c r="A2826" t="str">
        <f>IF(Table15[[#This Row],[IDENTICAL]]="","","@PART["&amp;Table15[[#This Row],[Name]]&amp;"]:FOR[xxxRP0]
{
    %identicalParts = "&amp;Table15[[#This Row],[IDENTICAL]]&amp;"
}")</f>
        <v/>
      </c>
    </row>
    <row r="2827" spans="1:1" x14ac:dyDescent="0.25">
      <c r="A2827" t="str">
        <f>IF(Table15[[#This Row],[IDENTICAL]]="","","@PART["&amp;Table15[[#This Row],[Name]]&amp;"]:FOR[xxxRP0]
{
    %identicalParts = "&amp;Table15[[#This Row],[IDENTICAL]]&amp;"
}")</f>
        <v/>
      </c>
    </row>
    <row r="2828" spans="1:1" x14ac:dyDescent="0.25">
      <c r="A2828" t="str">
        <f>IF(Table15[[#This Row],[IDENTICAL]]="","","@PART["&amp;Table15[[#This Row],[Name]]&amp;"]:FOR[xxxRP0]
{
    %identicalParts = "&amp;Table15[[#This Row],[IDENTICAL]]&amp;"
}")</f>
        <v/>
      </c>
    </row>
    <row r="2829" spans="1:1" x14ac:dyDescent="0.25">
      <c r="A2829" t="str">
        <f>IF(Table15[[#This Row],[IDENTICAL]]="","","@PART["&amp;Table15[[#This Row],[Name]]&amp;"]:FOR[xxxRP0]
{
    %identicalParts = "&amp;Table15[[#This Row],[IDENTICAL]]&amp;"
}")</f>
        <v>@PART[FASAApalloLFTJ2Nova]:FOR[xxxRP0]
{
    %identicalParts = FASAApalloLFTJ2Nova,RSBtankSaturnSIC8
}</v>
      </c>
    </row>
    <row r="2830" spans="1:1" x14ac:dyDescent="0.25">
      <c r="A2830" t="str">
        <f>IF(Table15[[#This Row],[IDENTICAL]]="","","@PART["&amp;Table15[[#This Row],[Name]]&amp;"]:FOR[xxxRP0]
{
    %identicalParts = "&amp;Table15[[#This Row],[IDENTICAL]]&amp;"
}")</f>
        <v>@PART[FASAApolloStrJ2StrJ23m5mDecNova]:FOR[xxxRP0]
{
    %identicalParts = FASAApolloStrJ2StrJ23m5mDecNova,RSBdecouplerSaturnSII8
}</v>
      </c>
    </row>
    <row r="2831" spans="1:1" x14ac:dyDescent="0.25">
      <c r="A2831" t="str">
        <f>IF(Table15[[#This Row],[IDENTICAL]]="","","@PART["&amp;Table15[[#This Row],[Name]]&amp;"]:FOR[xxxRP0]
{
    %identicalParts = "&amp;Table15[[#This Row],[IDENTICAL]]&amp;"
}")</f>
        <v>@PART[FASAApalloLFTF1Plate]:FOR[xxxRP0]
{
    %identicalParts = FASAApalloLFTF1Plate,RSBtankSaturnSII8
}</v>
      </c>
    </row>
    <row r="2832" spans="1:1" x14ac:dyDescent="0.25">
      <c r="A2832" t="str">
        <f>IF(Table15[[#This Row],[IDENTICAL]]="","","@PART["&amp;Table15[[#This Row],[Name]]&amp;"]:FOR[xxxRP0]
{
    %identicalParts = "&amp;Table15[[#This Row],[IDENTICAL]]&amp;"
}")</f>
        <v>@PART[RSBdecouplerSaturnSII8]:FOR[xxxRP0]
{
    %identicalParts = FASAApolloStrJ2StrJ23m5mDecNova,RSBdecouplerSaturnSII8
}</v>
      </c>
    </row>
    <row r="2833" spans="1:1" x14ac:dyDescent="0.25">
      <c r="A2833" t="str">
        <f>IF(Table15[[#This Row],[IDENTICAL]]="","","@PART["&amp;Table15[[#This Row],[Name]]&amp;"]:FOR[xxxRP0]
{
    %identicalParts = "&amp;Table15[[#This Row],[IDENTICAL]]&amp;"
}")</f>
        <v>@PART[RSBtankSaturnSIC8]:FOR[xxxRP0]
{
    %identicalParts = FASAApalloLFTJ2Nova,RSBtankSaturnSIC8
}</v>
      </c>
    </row>
    <row r="2834" spans="1:1" x14ac:dyDescent="0.25">
      <c r="A2834" t="str">
        <f>IF(Table15[[#This Row],[IDENTICAL]]="","","@PART["&amp;Table15[[#This Row],[Name]]&amp;"]:FOR[xxxRP0]
{
    %identicalParts = "&amp;Table15[[#This Row],[IDENTICAL]]&amp;"
}")</f>
        <v>@PART[RSBtankSaturnSII8]:FOR[xxxRP0]
{
    %identicalParts = FASAApalloLFTF1Plate,RSBtankSaturnSII8
}</v>
      </c>
    </row>
    <row r="2835" spans="1:1" x14ac:dyDescent="0.25">
      <c r="A2835" t="str">
        <f>IF(Table15[[#This Row],[IDENTICAL]]="","","@PART["&amp;Table15[[#This Row],[Name]]&amp;"]:FOR[xxxRP0]
{
    %identicalParts = "&amp;Table15[[#This Row],[IDENTICAL]]&amp;"
}")</f>
        <v/>
      </c>
    </row>
    <row r="2836" spans="1:1" x14ac:dyDescent="0.25">
      <c r="A2836" t="str">
        <f>IF(Table15[[#This Row],[IDENTICAL]]="","","@PART["&amp;Table15[[#This Row],[Name]]&amp;"]:FOR[xxxRP0]
{
    %identicalParts = "&amp;Table15[[#This Row],[IDENTICAL]]&amp;"
}")</f>
        <v/>
      </c>
    </row>
    <row r="2837" spans="1:1" x14ac:dyDescent="0.25">
      <c r="A2837" t="str">
        <f>IF(Table15[[#This Row],[IDENTICAL]]="","","@PART["&amp;Table15[[#This Row],[Name]]&amp;"]:FOR[xxxRP0]
{
    %identicalParts = "&amp;Table15[[#This Row],[IDENTICAL]]&amp;"
}")</f>
        <v>@PART[RSBprobeSaturn2]:FOR[xxxRP0]
{
    %identicalParts = RSBprobeSaturn2,bluedog_Saturn_S4_InstrumentUnit,SXT375mProbe
}</v>
      </c>
    </row>
    <row r="2838" spans="1:1" x14ac:dyDescent="0.25">
      <c r="A2838" t="str">
        <f>IF(Table15[[#This Row],[IDENTICAL]]="","","@PART["&amp;Table15[[#This Row],[Name]]&amp;"]:FOR[xxxRP0]
{
    %identicalParts = "&amp;Table15[[#This Row],[IDENTICAL]]&amp;"
}")</f>
        <v>@PART[SXT375mProbe]:FOR[xxxRP0]
{
    %identicalParts = RSBprobeSaturn2,bluedog_Saturn_S4_InstrumentUnit,SXT375mProbe
}</v>
      </c>
    </row>
    <row r="2839" spans="1:1" x14ac:dyDescent="0.25">
      <c r="A2839" t="str">
        <f>IF(Table15[[#This Row],[IDENTICAL]]="","","@PART["&amp;Table15[[#This Row],[Name]]&amp;"]:FOR[xxxRP0]
{
    %identicalParts = "&amp;Table15[[#This Row],[IDENTICAL]]&amp;"
}")</f>
        <v>@PART[bluedog_Saturn_S4_InstrumentUnit]:FOR[xxxRP0]
{
    %identicalParts = RSBprobeSaturn2,bluedog_Saturn_S4_InstrumentUnit,SXT375mProbe
}</v>
      </c>
    </row>
    <row r="2840" spans="1:1" x14ac:dyDescent="0.25">
      <c r="A2840" t="str">
        <f>IF(Table15[[#This Row],[IDENTICAL]]="","","@PART["&amp;Table15[[#This Row],[Name]]&amp;"]:FOR[xxxRP0]
{
    %identicalParts = "&amp;Table15[[#This Row],[IDENTICAL]]&amp;"
}")</f>
        <v/>
      </c>
    </row>
    <row r="2841" spans="1:1" x14ac:dyDescent="0.25">
      <c r="A2841" t="str">
        <f>IF(Table15[[#This Row],[IDENTICAL]]="","","@PART["&amp;Table15[[#This Row],[Name]]&amp;"]:FOR[xxxRP0]
{
    %identicalParts = "&amp;Table15[[#This Row],[IDENTICAL]]&amp;"
}")</f>
        <v/>
      </c>
    </row>
    <row r="2842" spans="1:1" x14ac:dyDescent="0.25">
      <c r="A2842" t="str">
        <f>IF(Table15[[#This Row],[IDENTICAL]]="","","@PART["&amp;Table15[[#This Row],[Name]]&amp;"]:FOR[xxxRP0]
{
    %identicalParts = "&amp;Table15[[#This Row],[IDENTICAL]]&amp;"
}")</f>
        <v/>
      </c>
    </row>
    <row r="2843" spans="1:1" x14ac:dyDescent="0.25">
      <c r="A2843" t="str">
        <f>IF(Table15[[#This Row],[IDENTICAL]]="","","@PART["&amp;Table15[[#This Row],[Name]]&amp;"]:FOR[xxxRP0]
{
    %identicalParts = "&amp;Table15[[#This Row],[IDENTICAL]]&amp;"
}")</f>
        <v/>
      </c>
    </row>
    <row r="2844" spans="1:1" x14ac:dyDescent="0.25">
      <c r="A2844" t="str">
        <f>IF(Table15[[#This Row],[IDENTICAL]]="","","@PART["&amp;Table15[[#This Row],[Name]]&amp;"]:FOR[xxxRP0]
{
    %identicalParts = "&amp;Table15[[#This Row],[IDENTICAL]]&amp;"
}")</f>
        <v/>
      </c>
    </row>
    <row r="2845" spans="1:1" x14ac:dyDescent="0.25">
      <c r="A2845" t="str">
        <f>IF(Table15[[#This Row],[IDENTICAL]]="","","@PART["&amp;Table15[[#This Row],[Name]]&amp;"]:FOR[xxxRP0]
{
    %identicalParts = "&amp;Table15[[#This Row],[IDENTICAL]]&amp;"
}")</f>
        <v/>
      </c>
    </row>
    <row r="2846" spans="1:1" x14ac:dyDescent="0.25">
      <c r="A2846" t="str">
        <f>IF(Table15[[#This Row],[IDENTICAL]]="","","@PART["&amp;Table15[[#This Row],[Name]]&amp;"]:FOR[xxxRP0]
{
    %identicalParts = "&amp;Table15[[#This Row],[IDENTICAL]]&amp;"
}")</f>
        <v/>
      </c>
    </row>
    <row r="2847" spans="1:1" x14ac:dyDescent="0.25">
      <c r="A2847" t="str">
        <f>IF(Table15[[#This Row],[IDENTICAL]]="","","@PART["&amp;Table15[[#This Row],[Name]]&amp;"]:FOR[xxxRP0]
{
    %identicalParts = "&amp;Table15[[#This Row],[IDENTICAL]]&amp;"
}")</f>
        <v/>
      </c>
    </row>
    <row r="2848" spans="1:1" x14ac:dyDescent="0.25">
      <c r="A2848" t="str">
        <f>IF(Table15[[#This Row],[IDENTICAL]]="","","@PART["&amp;Table15[[#This Row],[Name]]&amp;"]:FOR[xxxRP0]
{
    %identicalParts = "&amp;Table15[[#This Row],[IDENTICAL]]&amp;"
}")</f>
        <v/>
      </c>
    </row>
    <row r="2849" spans="1:1" x14ac:dyDescent="0.25">
      <c r="A2849" t="str">
        <f>IF(Table15[[#This Row],[IDENTICAL]]="","","@PART["&amp;Table15[[#This Row],[Name]]&amp;"]:FOR[xxxRP0]
{
    %identicalParts = "&amp;Table15[[#This Row],[IDENTICAL]]&amp;"
}")</f>
        <v/>
      </c>
    </row>
    <row r="2850" spans="1:1" x14ac:dyDescent="0.25">
      <c r="A2850" t="str">
        <f>IF(Table15[[#This Row],[IDENTICAL]]="","","@PART["&amp;Table15[[#This Row],[Name]]&amp;"]:FOR[xxxRP0]
{
    %identicalParts = "&amp;Table15[[#This Row],[IDENTICAL]]&amp;"
}")</f>
        <v/>
      </c>
    </row>
    <row r="2851" spans="1:1" x14ac:dyDescent="0.25">
      <c r="A2851" t="str">
        <f>IF(Table15[[#This Row],[IDENTICAL]]="","","@PART["&amp;Table15[[#This Row],[Name]]&amp;"]:FOR[xxxRP0]
{
    %identicalParts = "&amp;Table15[[#This Row],[IDENTICAL]]&amp;"
}")</f>
        <v/>
      </c>
    </row>
    <row r="2852" spans="1:1" x14ac:dyDescent="0.25">
      <c r="A2852" t="str">
        <f>IF(Table15[[#This Row],[IDENTICAL]]="","","@PART["&amp;Table15[[#This Row],[Name]]&amp;"]:FOR[xxxRP0]
{
    %identicalParts = "&amp;Table15[[#This Row],[IDENTICAL]]&amp;"
}")</f>
        <v>@PART[FASAApolloIU]:FOR[xxxRP0]
{
    %identicalParts = RSBtankSaturnSIE,RP0probeAvionics66m,FASAApolloIU
}</v>
      </c>
    </row>
    <row r="2853" spans="1:1" x14ac:dyDescent="0.25">
      <c r="A2853" t="str">
        <f>IF(Table15[[#This Row],[IDENTICAL]]="","","@PART["&amp;Table15[[#This Row],[Name]]&amp;"]:FOR[xxxRP0]
{
    %identicalParts = "&amp;Table15[[#This Row],[IDENTICAL]]&amp;"
}")</f>
        <v>@PART[RP0probeAvionics66m]:FOR[xxxRP0]
{
    %identicalParts = RSBtankSaturnSIE,RP0probeAvionics66m,FASAApolloIU
}</v>
      </c>
    </row>
    <row r="2854" spans="1:1" x14ac:dyDescent="0.25">
      <c r="A2854" t="str">
        <f>IF(Table15[[#This Row],[IDENTICAL]]="","","@PART["&amp;Table15[[#This Row],[Name]]&amp;"]:FOR[xxxRP0]
{
    %identicalParts = "&amp;Table15[[#This Row],[IDENTICAL]]&amp;"
}")</f>
        <v/>
      </c>
    </row>
    <row r="2855" spans="1:1" x14ac:dyDescent="0.25">
      <c r="A2855" t="str">
        <f>IF(Table15[[#This Row],[IDENTICAL]]="","","@PART["&amp;Table15[[#This Row],[Name]]&amp;"]:FOR[xxxRP0]
{
    %identicalParts = "&amp;Table15[[#This Row],[IDENTICAL]]&amp;"
}")</f>
        <v/>
      </c>
    </row>
    <row r="2856" spans="1:1" x14ac:dyDescent="0.25">
      <c r="A2856" t="str">
        <f>IF(Table15[[#This Row],[IDENTICAL]]="","","@PART["&amp;Table15[[#This Row],[Name]]&amp;"]:FOR[xxxRP0]
{
    %identicalParts = "&amp;Table15[[#This Row],[IDENTICAL]]&amp;"
}")</f>
        <v/>
      </c>
    </row>
    <row r="2857" spans="1:1" x14ac:dyDescent="0.25">
      <c r="A2857" t="str">
        <f>IF(Table15[[#This Row],[IDENTICAL]]="","","@PART["&amp;Table15[[#This Row],[Name]]&amp;"]:FOR[xxxRP0]
{
    %identicalParts = "&amp;Table15[[#This Row],[IDENTICAL]]&amp;"
}")</f>
        <v/>
      </c>
    </row>
    <row r="2858" spans="1:1" x14ac:dyDescent="0.25">
      <c r="A2858" t="str">
        <f>IF(Table15[[#This Row],[IDENTICAL]]="","","@PART["&amp;Table15[[#This Row],[Name]]&amp;"]:FOR[xxxRP0]
{
    %identicalParts = "&amp;Table15[[#This Row],[IDENTICAL]]&amp;"
}")</f>
        <v/>
      </c>
    </row>
    <row r="2859" spans="1:1" x14ac:dyDescent="0.25">
      <c r="A2859" t="str">
        <f>IF(Table15[[#This Row],[IDENTICAL]]="","","@PART["&amp;Table15[[#This Row],[Name]]&amp;"]:FOR[xxxRP0]
{
    %identicalParts = "&amp;Table15[[#This Row],[IDENTICAL]]&amp;"
}")</f>
        <v/>
      </c>
    </row>
    <row r="2860" spans="1:1" x14ac:dyDescent="0.25">
      <c r="A2860" t="str">
        <f>IF(Table15[[#This Row],[IDENTICAL]]="","","@PART["&amp;Table15[[#This Row],[Name]]&amp;"]:FOR[xxxRP0]
{
    %identicalParts = "&amp;Table15[[#This Row],[IDENTICAL]]&amp;"
}")</f>
        <v/>
      </c>
    </row>
    <row r="2861" spans="1:1" x14ac:dyDescent="0.25">
      <c r="A2861" t="str">
        <f>IF(Table15[[#This Row],[IDENTICAL]]="","","@PART["&amp;Table15[[#This Row],[Name]]&amp;"]:FOR[xxxRP0]
{
    %identicalParts = "&amp;Table15[[#This Row],[IDENTICAL]]&amp;"
}")</f>
        <v/>
      </c>
    </row>
    <row r="2862" spans="1:1" x14ac:dyDescent="0.25">
      <c r="A2862" t="str">
        <f>IF(Table15[[#This Row],[IDENTICAL]]="","","@PART["&amp;Table15[[#This Row],[Name]]&amp;"]:FOR[xxxRP0]
{
    %identicalParts = "&amp;Table15[[#This Row],[IDENTICAL]]&amp;"
}")</f>
        <v/>
      </c>
    </row>
    <row r="2863" spans="1:1" x14ac:dyDescent="0.25">
      <c r="A2863" t="str">
        <f>IF(Table15[[#This Row],[IDENTICAL]]="","","@PART["&amp;Table15[[#This Row],[Name]]&amp;"]:FOR[xxxRP0]
{
    %identicalParts = "&amp;Table15[[#This Row],[IDENTICAL]]&amp;"
}")</f>
        <v/>
      </c>
    </row>
    <row r="2864" spans="1:1" x14ac:dyDescent="0.25">
      <c r="A2864" t="str">
        <f>IF(Table15[[#This Row],[IDENTICAL]]="","","@PART["&amp;Table15[[#This Row],[Name]]&amp;"]:FOR[xxxRP0]
{
    %identicalParts = "&amp;Table15[[#This Row],[IDENTICAL]]&amp;"
}")</f>
        <v/>
      </c>
    </row>
    <row r="2865" spans="1:1" x14ac:dyDescent="0.25">
      <c r="A2865" t="str">
        <f>IF(Table15[[#This Row],[IDENTICAL]]="","","@PART["&amp;Table15[[#This Row],[Name]]&amp;"]:FOR[xxxRP0]
{
    %identicalParts = "&amp;Table15[[#This Row],[IDENTICAL]]&amp;"
}")</f>
        <v/>
      </c>
    </row>
    <row r="2866" spans="1:1" x14ac:dyDescent="0.25">
      <c r="A2866" t="str">
        <f>IF(Table15[[#This Row],[IDENTICAL]]="","","@PART["&amp;Table15[[#This Row],[Name]]&amp;"]:FOR[xxxRP0]
{
    %identicalParts = "&amp;Table15[[#This Row],[IDENTICAL]]&amp;"
}")</f>
        <v/>
      </c>
    </row>
    <row r="2867" spans="1:1" x14ac:dyDescent="0.25">
      <c r="A2867" t="str">
        <f>IF(Table15[[#This Row],[IDENTICAL]]="","","@PART["&amp;Table15[[#This Row],[Name]]&amp;"]:FOR[xxxRP0]
{
    %identicalParts = "&amp;Table15[[#This Row],[IDENTICAL]]&amp;"
}")</f>
        <v/>
      </c>
    </row>
    <row r="2868" spans="1:1" x14ac:dyDescent="0.25">
      <c r="A2868" t="str">
        <f>IF(Table15[[#This Row],[IDENTICAL]]="","","@PART["&amp;Table15[[#This Row],[Name]]&amp;"]:FOR[xxxRP0]
{
    %identicalParts = "&amp;Table15[[#This Row],[IDENTICAL]]&amp;"
}")</f>
        <v/>
      </c>
    </row>
    <row r="2869" spans="1:1" x14ac:dyDescent="0.25">
      <c r="A2869" t="str">
        <f>IF(Table15[[#This Row],[IDENTICAL]]="","","@PART["&amp;Table15[[#This Row],[Name]]&amp;"]:FOR[xxxRP0]
{
    %identicalParts = "&amp;Table15[[#This Row],[IDENTICAL]]&amp;"
}")</f>
        <v/>
      </c>
    </row>
    <row r="2870" spans="1:1" x14ac:dyDescent="0.25">
      <c r="A2870" t="str">
        <f>IF(Table15[[#This Row],[IDENTICAL]]="","","@PART["&amp;Table15[[#This Row],[Name]]&amp;"]:FOR[xxxRP0]
{
    %identicalParts = "&amp;Table15[[#This Row],[IDENTICAL]]&amp;"
}")</f>
        <v/>
      </c>
    </row>
    <row r="2871" spans="1:1" x14ac:dyDescent="0.25">
      <c r="A2871" t="str">
        <f>IF(Table15[[#This Row],[IDENTICAL]]="","","@PART["&amp;Table15[[#This Row],[Name]]&amp;"]:FOR[xxxRP0]
{
    %identicalParts = "&amp;Table15[[#This Row],[IDENTICAL]]&amp;"
}")</f>
        <v/>
      </c>
    </row>
    <row r="2872" spans="1:1" x14ac:dyDescent="0.25">
      <c r="A2872" t="str">
        <f>IF(Table15[[#This Row],[IDENTICAL]]="","","@PART["&amp;Table15[[#This Row],[Name]]&amp;"]:FOR[xxxRP0]
{
    %identicalParts = "&amp;Table15[[#This Row],[IDENTICAL]]&amp;"
}")</f>
        <v/>
      </c>
    </row>
    <row r="2873" spans="1:1" x14ac:dyDescent="0.25">
      <c r="A2873" t="str">
        <f>IF(Table15[[#This Row],[IDENTICAL]]="","","@PART["&amp;Table15[[#This Row],[Name]]&amp;"]:FOR[xxxRP0]
{
    %identicalParts = "&amp;Table15[[#This Row],[IDENTICAL]]&amp;"
}")</f>
        <v/>
      </c>
    </row>
    <row r="2874" spans="1:1" x14ac:dyDescent="0.25">
      <c r="A2874" t="str">
        <f>IF(Table15[[#This Row],[IDENTICAL]]="","","@PART["&amp;Table15[[#This Row],[Name]]&amp;"]:FOR[xxxRP0]
{
    %identicalParts = "&amp;Table15[[#This Row],[IDENTICAL]]&amp;"
}")</f>
        <v/>
      </c>
    </row>
    <row r="2875" spans="1:1" x14ac:dyDescent="0.25">
      <c r="A2875" t="str">
        <f>IF(Table15[[#This Row],[IDENTICAL]]="","","@PART["&amp;Table15[[#This Row],[Name]]&amp;"]:FOR[xxxRP0]
{
    %identicalParts = "&amp;Table15[[#This Row],[IDENTICAL]]&amp;"
}")</f>
        <v/>
      </c>
    </row>
    <row r="2876" spans="1:1" x14ac:dyDescent="0.25">
      <c r="A2876" t="str">
        <f>IF(Table15[[#This Row],[IDENTICAL]]="","","@PART["&amp;Table15[[#This Row],[Name]]&amp;"]:FOR[xxxRP0]
{
    %identicalParts = "&amp;Table15[[#This Row],[IDENTICAL]]&amp;"
}")</f>
        <v/>
      </c>
    </row>
    <row r="2877" spans="1:1" x14ac:dyDescent="0.25">
      <c r="A2877" t="str">
        <f>IF(Table15[[#This Row],[IDENTICAL]]="","","@PART["&amp;Table15[[#This Row],[Name]]&amp;"]:FOR[xxxRP0]
{
    %identicalParts = "&amp;Table15[[#This Row],[IDENTICAL]]&amp;"
}")</f>
        <v/>
      </c>
    </row>
    <row r="2878" spans="1:1" x14ac:dyDescent="0.25">
      <c r="A2878" t="str">
        <f>IF(Table15[[#This Row],[IDENTICAL]]="","","@PART["&amp;Table15[[#This Row],[Name]]&amp;"]:FOR[xxxRP0]
{
    %identicalParts = "&amp;Table15[[#This Row],[IDENTICAL]]&amp;"
}")</f>
        <v/>
      </c>
    </row>
    <row r="2879" spans="1:1" x14ac:dyDescent="0.25">
      <c r="A2879" t="str">
        <f>IF(Table15[[#This Row],[IDENTICAL]]="","","@PART["&amp;Table15[[#This Row],[Name]]&amp;"]:FOR[xxxRP0]
{
    %identicalParts = "&amp;Table15[[#This Row],[IDENTICAL]]&amp;"
}")</f>
        <v/>
      </c>
    </row>
    <row r="2880" spans="1:1" x14ac:dyDescent="0.25">
      <c r="A2880" t="str">
        <f>IF(Table15[[#This Row],[IDENTICAL]]="","","@PART["&amp;Table15[[#This Row],[Name]]&amp;"]:FOR[xxxRP0]
{
    %identicalParts = "&amp;Table15[[#This Row],[IDENTICAL]]&amp;"
}")</f>
        <v/>
      </c>
    </row>
    <row r="2881" spans="1:1" x14ac:dyDescent="0.25">
      <c r="A2881" t="str">
        <f>IF(Table15[[#This Row],[IDENTICAL]]="","","@PART["&amp;Table15[[#This Row],[Name]]&amp;"]:FOR[xxxRP0]
{
    %identicalParts = "&amp;Table15[[#This Row],[IDENTICAL]]&amp;"
}")</f>
        <v/>
      </c>
    </row>
    <row r="2882" spans="1:1" x14ac:dyDescent="0.25">
      <c r="A2882" t="str">
        <f>IF(Table15[[#This Row],[IDENTICAL]]="","","@PART["&amp;Table15[[#This Row],[Name]]&amp;"]:FOR[xxxRP0]
{
    %identicalParts = "&amp;Table15[[#This Row],[IDENTICAL]]&amp;"
}")</f>
        <v/>
      </c>
    </row>
    <row r="2883" spans="1:1" x14ac:dyDescent="0.25">
      <c r="A2883" t="str">
        <f>IF(Table15[[#This Row],[IDENTICAL]]="","","@PART["&amp;Table15[[#This Row],[Name]]&amp;"]:FOR[xxxRP0]
{
    %identicalParts = "&amp;Table15[[#This Row],[IDENTICAL]]&amp;"
}")</f>
        <v/>
      </c>
    </row>
    <row r="2884" spans="1:1" x14ac:dyDescent="0.25">
      <c r="A2884" t="str">
        <f>IF(Table15[[#This Row],[IDENTICAL]]="","","@PART["&amp;Table15[[#This Row],[Name]]&amp;"]:FOR[xxxRP0]
{
    %identicalParts = "&amp;Table15[[#This Row],[IDENTICAL]]&amp;"
}")</f>
        <v/>
      </c>
    </row>
    <row r="2885" spans="1:1" x14ac:dyDescent="0.25">
      <c r="A2885" t="str">
        <f>IF(Table15[[#This Row],[IDENTICAL]]="","","@PART["&amp;Table15[[#This Row],[Name]]&amp;"]:FOR[xxxRP0]
{
    %identicalParts = "&amp;Table15[[#This Row],[IDENTICAL]]&amp;"
}")</f>
        <v/>
      </c>
    </row>
    <row r="2886" spans="1:1" x14ac:dyDescent="0.25">
      <c r="A2886" t="str">
        <f>IF(Table15[[#This Row],[IDENTICAL]]="","","@PART["&amp;Table15[[#This Row],[Name]]&amp;"]:FOR[xxxRP0]
{
    %identicalParts = "&amp;Table15[[#This Row],[IDENTICAL]]&amp;"
}")</f>
        <v/>
      </c>
    </row>
    <row r="2887" spans="1:1" x14ac:dyDescent="0.25">
      <c r="A2887" t="str">
        <f>IF(Table15[[#This Row],[IDENTICAL]]="","","@PART["&amp;Table15[[#This Row],[Name]]&amp;"]:FOR[xxxRP0]
{
    %identicalParts = "&amp;Table15[[#This Row],[IDENTICAL]]&amp;"
}")</f>
        <v/>
      </c>
    </row>
    <row r="2888" spans="1:1" x14ac:dyDescent="0.25">
      <c r="A2888" t="str">
        <f>IF(Table15[[#This Row],[IDENTICAL]]="","","@PART["&amp;Table15[[#This Row],[Name]]&amp;"]:FOR[xxxRP0]
{
    %identicalParts = "&amp;Table15[[#This Row],[IDENTICAL]]&amp;"
}")</f>
        <v/>
      </c>
    </row>
    <row r="2889" spans="1:1" x14ac:dyDescent="0.25">
      <c r="A2889" t="str">
        <f>IF(Table15[[#This Row],[IDENTICAL]]="","","@PART["&amp;Table15[[#This Row],[Name]]&amp;"]:FOR[xxxRP0]
{
    %identicalParts = "&amp;Table15[[#This Row],[IDENTICAL]]&amp;"
}")</f>
        <v/>
      </c>
    </row>
    <row r="2890" spans="1:1" x14ac:dyDescent="0.25">
      <c r="A2890" t="str">
        <f>IF(Table15[[#This Row],[IDENTICAL]]="","","@PART["&amp;Table15[[#This Row],[Name]]&amp;"]:FOR[xxxRP0]
{
    %identicalParts = "&amp;Table15[[#This Row],[IDENTICAL]]&amp;"
}")</f>
        <v/>
      </c>
    </row>
    <row r="2891" spans="1:1" x14ac:dyDescent="0.25">
      <c r="A2891" t="str">
        <f>IF(Table15[[#This Row],[IDENTICAL]]="","","@PART["&amp;Table15[[#This Row],[Name]]&amp;"]:FOR[xxxRP0]
{
    %identicalParts = "&amp;Table15[[#This Row],[IDENTICAL]]&amp;"
}")</f>
        <v/>
      </c>
    </row>
    <row r="2892" spans="1:1" x14ac:dyDescent="0.25">
      <c r="A2892" t="str">
        <f>IF(Table15[[#This Row],[IDENTICAL]]="","","@PART["&amp;Table15[[#This Row],[Name]]&amp;"]:FOR[xxxRP0]
{
    %identicalParts = "&amp;Table15[[#This Row],[IDENTICAL]]&amp;"
}")</f>
        <v/>
      </c>
    </row>
    <row r="2893" spans="1:1" x14ac:dyDescent="0.25">
      <c r="A2893" t="str">
        <f>IF(Table15[[#This Row],[IDENTICAL]]="","","@PART["&amp;Table15[[#This Row],[Name]]&amp;"]:FOR[xxxRP0]
{
    %identicalParts = "&amp;Table15[[#This Row],[IDENTICAL]]&amp;"
}")</f>
        <v/>
      </c>
    </row>
    <row r="2894" spans="1:1" x14ac:dyDescent="0.25">
      <c r="A2894" t="str">
        <f>IF(Table15[[#This Row],[IDENTICAL]]="","","@PART["&amp;Table15[[#This Row],[Name]]&amp;"]:FOR[xxxRP0]
{
    %identicalParts = "&amp;Table15[[#This Row],[IDENTICAL]]&amp;"
}")</f>
        <v/>
      </c>
    </row>
    <row r="2895" spans="1:1" x14ac:dyDescent="0.25">
      <c r="A2895" t="str">
        <f>IF(Table15[[#This Row],[IDENTICAL]]="","","@PART["&amp;Table15[[#This Row],[Name]]&amp;"]:FOR[xxxRP0]
{
    %identicalParts = "&amp;Table15[[#This Row],[IDENTICAL]]&amp;"
}")</f>
        <v/>
      </c>
    </row>
    <row r="2896" spans="1:1" x14ac:dyDescent="0.25">
      <c r="A2896" t="str">
        <f>IF(Table15[[#This Row],[IDENTICAL]]="","","@PART["&amp;Table15[[#This Row],[Name]]&amp;"]:FOR[xxxRP0]
{
    %identicalParts = "&amp;Table15[[#This Row],[IDENTICAL]]&amp;"
}")</f>
        <v/>
      </c>
    </row>
    <row r="2897" spans="1:1" x14ac:dyDescent="0.25">
      <c r="A2897" t="str">
        <f>IF(Table15[[#This Row],[IDENTICAL]]="","","@PART["&amp;Table15[[#This Row],[Name]]&amp;"]:FOR[xxxRP0]
{
    %identicalParts = "&amp;Table15[[#This Row],[IDENTICAL]]&amp;"
}")</f>
        <v/>
      </c>
    </row>
    <row r="2898" spans="1:1" x14ac:dyDescent="0.25">
      <c r="A2898" t="str">
        <f>IF(Table15[[#This Row],[IDENTICAL]]="","","@PART["&amp;Table15[[#This Row],[Name]]&amp;"]:FOR[xxxRP0]
{
    %identicalParts = "&amp;Table15[[#This Row],[IDENTICAL]]&amp;"
}")</f>
        <v/>
      </c>
    </row>
    <row r="2899" spans="1:1" x14ac:dyDescent="0.25">
      <c r="A2899" t="str">
        <f>IF(Table15[[#This Row],[IDENTICAL]]="","","@PART["&amp;Table15[[#This Row],[Name]]&amp;"]:FOR[xxxRP0]
{
    %identicalParts = "&amp;Table15[[#This Row],[IDENTICAL]]&amp;"
}")</f>
        <v/>
      </c>
    </row>
    <row r="2900" spans="1:1" x14ac:dyDescent="0.25">
      <c r="A2900" t="str">
        <f>IF(Table15[[#This Row],[IDENTICAL]]="","","@PART["&amp;Table15[[#This Row],[Name]]&amp;"]:FOR[xxxRP0]
{
    %identicalParts = "&amp;Table15[[#This Row],[IDENTICAL]]&amp;"
}")</f>
        <v/>
      </c>
    </row>
    <row r="2901" spans="1:1" x14ac:dyDescent="0.25">
      <c r="A2901" t="str">
        <f>IF(Table15[[#This Row],[IDENTICAL]]="","","@PART["&amp;Table15[[#This Row],[Name]]&amp;"]:FOR[xxxRP0]
{
    %identicalParts = "&amp;Table15[[#This Row],[IDENTICAL]]&amp;"
}")</f>
        <v/>
      </c>
    </row>
    <row r="2902" spans="1:1" x14ac:dyDescent="0.25">
      <c r="A2902" t="str">
        <f>IF(Table15[[#This Row],[IDENTICAL]]="","","@PART["&amp;Table15[[#This Row],[Name]]&amp;"]:FOR[xxxRP0]
{
    %identicalParts = "&amp;Table15[[#This Row],[IDENTICAL]]&amp;"
}")</f>
        <v/>
      </c>
    </row>
    <row r="2903" spans="1:1" x14ac:dyDescent="0.25">
      <c r="A2903" t="str">
        <f>IF(Table15[[#This Row],[IDENTICAL]]="","","@PART["&amp;Table15[[#This Row],[Name]]&amp;"]:FOR[xxxRP0]
{
    %identicalParts = "&amp;Table15[[#This Row],[IDENTICAL]]&amp;"
}")</f>
        <v/>
      </c>
    </row>
    <row r="2904" spans="1:1" x14ac:dyDescent="0.25">
      <c r="A2904" t="str">
        <f>IF(Table15[[#This Row],[IDENTICAL]]="","","@PART["&amp;Table15[[#This Row],[Name]]&amp;"]:FOR[xxxRP0]
{
    %identicalParts = "&amp;Table15[[#This Row],[IDENTICAL]]&amp;"
}")</f>
        <v/>
      </c>
    </row>
    <row r="2905" spans="1:1" x14ac:dyDescent="0.25">
      <c r="A2905" t="str">
        <f>IF(Table15[[#This Row],[IDENTICAL]]="","","@PART["&amp;Table15[[#This Row],[Name]]&amp;"]:FOR[xxxRP0]
{
    %identicalParts = "&amp;Table15[[#This Row],[IDENTICAL]]&amp;"
}")</f>
        <v/>
      </c>
    </row>
    <row r="2906" spans="1:1" x14ac:dyDescent="0.25">
      <c r="A2906" t="str">
        <f>IF(Table15[[#This Row],[IDENTICAL]]="","","@PART["&amp;Table15[[#This Row],[Name]]&amp;"]:FOR[xxxRP0]
{
    %identicalParts = "&amp;Table15[[#This Row],[IDENTICAL]]&amp;"
}")</f>
        <v/>
      </c>
    </row>
    <row r="2907" spans="1:1" x14ac:dyDescent="0.25">
      <c r="A2907" t="str">
        <f>IF(Table15[[#This Row],[IDENTICAL]]="","","@PART["&amp;Table15[[#This Row],[Name]]&amp;"]:FOR[xxxRP0]
{
    %identicalParts = "&amp;Table15[[#This Row],[IDENTICAL]]&amp;"
}")</f>
        <v/>
      </c>
    </row>
    <row r="2908" spans="1:1" x14ac:dyDescent="0.25">
      <c r="A2908" t="str">
        <f>IF(Table15[[#This Row],[IDENTICAL]]="","","@PART["&amp;Table15[[#This Row],[Name]]&amp;"]:FOR[xxxRP0]
{
    %identicalParts = "&amp;Table15[[#This Row],[IDENTICAL]]&amp;"
}")</f>
        <v/>
      </c>
    </row>
    <row r="2909" spans="1:1" x14ac:dyDescent="0.25">
      <c r="A2909" t="str">
        <f>IF(Table15[[#This Row],[IDENTICAL]]="","","@PART["&amp;Table15[[#This Row],[Name]]&amp;"]:FOR[xxxRP0]
{
    %identicalParts = "&amp;Table15[[#This Row],[IDENTICAL]]&amp;"
}")</f>
        <v/>
      </c>
    </row>
    <row r="2910" spans="1:1" x14ac:dyDescent="0.25">
      <c r="A2910" t="str">
        <f>IF(Table15[[#This Row],[IDENTICAL]]="","","@PART["&amp;Table15[[#This Row],[Name]]&amp;"]:FOR[xxxRP0]
{
    %identicalParts = "&amp;Table15[[#This Row],[IDENTICAL]]&amp;"
}")</f>
        <v/>
      </c>
    </row>
    <row r="2911" spans="1:1" x14ac:dyDescent="0.25">
      <c r="A2911" t="str">
        <f>IF(Table15[[#This Row],[IDENTICAL]]="","","@PART["&amp;Table15[[#This Row],[Name]]&amp;"]:FOR[xxxRP0]
{
    %identicalParts = "&amp;Table15[[#This Row],[IDENTICAL]]&amp;"
}")</f>
        <v/>
      </c>
    </row>
    <row r="2912" spans="1:1" x14ac:dyDescent="0.25">
      <c r="A2912" t="str">
        <f>IF(Table15[[#This Row],[IDENTICAL]]="","","@PART["&amp;Table15[[#This Row],[Name]]&amp;"]:FOR[xxxRP0]
{
    %identicalParts = "&amp;Table15[[#This Row],[IDENTICAL]]&amp;"
}")</f>
        <v/>
      </c>
    </row>
    <row r="2913" spans="1:1" x14ac:dyDescent="0.25">
      <c r="A2913" t="str">
        <f>IF(Table15[[#This Row],[IDENTICAL]]="","","@PART["&amp;Table15[[#This Row],[Name]]&amp;"]:FOR[xxxRP0]
{
    %identicalParts = "&amp;Table15[[#This Row],[IDENTICAL]]&amp;"
}")</f>
        <v/>
      </c>
    </row>
    <row r="2914" spans="1:1" x14ac:dyDescent="0.25">
      <c r="A2914" t="str">
        <f>IF(Table15[[#This Row],[IDENTICAL]]="","","@PART["&amp;Table15[[#This Row],[Name]]&amp;"]:FOR[xxxRP0]
{
    %identicalParts = "&amp;Table15[[#This Row],[IDENTICAL]]&amp;"
}")</f>
        <v/>
      </c>
    </row>
    <row r="2915" spans="1:1" x14ac:dyDescent="0.25">
      <c r="A2915" t="str">
        <f>IF(Table15[[#This Row],[IDENTICAL]]="","","@PART["&amp;Table15[[#This Row],[Name]]&amp;"]:FOR[xxxRP0]
{
    %identicalParts = "&amp;Table15[[#This Row],[IDENTICAL]]&amp;"
}")</f>
        <v/>
      </c>
    </row>
    <row r="2916" spans="1:1" x14ac:dyDescent="0.25">
      <c r="A2916" t="str">
        <f>IF(Table15[[#This Row],[IDENTICAL]]="","","@PART["&amp;Table15[[#This Row],[Name]]&amp;"]:FOR[xxxRP0]
{
    %identicalParts = "&amp;Table15[[#This Row],[IDENTICAL]]&amp;"
}")</f>
        <v/>
      </c>
    </row>
    <row r="2917" spans="1:1" x14ac:dyDescent="0.25">
      <c r="A2917" t="str">
        <f>IF(Table15[[#This Row],[IDENTICAL]]="","","@PART["&amp;Table15[[#This Row],[Name]]&amp;"]:FOR[xxxRP0]
{
    %identicalParts = "&amp;Table15[[#This Row],[IDENTICAL]]&amp;"
}")</f>
        <v/>
      </c>
    </row>
    <row r="2918" spans="1:1" x14ac:dyDescent="0.25">
      <c r="A2918" t="str">
        <f>IF(Table15[[#This Row],[IDENTICAL]]="","","@PART["&amp;Table15[[#This Row],[Name]]&amp;"]:FOR[xxxRP0]
{
    %identicalParts = "&amp;Table15[[#This Row],[IDENTICAL]]&amp;"
}")</f>
        <v/>
      </c>
    </row>
    <row r="2919" spans="1:1" x14ac:dyDescent="0.25">
      <c r="A2919" t="str">
        <f>IF(Table15[[#This Row],[IDENTICAL]]="","","@PART["&amp;Table15[[#This Row],[Name]]&amp;"]:FOR[xxxRP0]
{
    %identicalParts = "&amp;Table15[[#This Row],[IDENTICAL]]&amp;"
}")</f>
        <v/>
      </c>
    </row>
    <row r="2920" spans="1:1" x14ac:dyDescent="0.25">
      <c r="A2920" t="str">
        <f>IF(Table15[[#This Row],[IDENTICAL]]="","","@PART["&amp;Table15[[#This Row],[Name]]&amp;"]:FOR[xxxRP0]
{
    %identicalParts = "&amp;Table15[[#This Row],[IDENTICAL]]&amp;"
}")</f>
        <v/>
      </c>
    </row>
    <row r="2921" spans="1:1" x14ac:dyDescent="0.25">
      <c r="A2921" t="str">
        <f>IF(Table15[[#This Row],[IDENTICAL]]="","","@PART["&amp;Table15[[#This Row],[Name]]&amp;"]:FOR[xxxRP0]
{
    %identicalParts = "&amp;Table15[[#This Row],[IDENTICAL]]&amp;"
}")</f>
        <v/>
      </c>
    </row>
    <row r="2922" spans="1:1" x14ac:dyDescent="0.25">
      <c r="A2922" t="str">
        <f>IF(Table15[[#This Row],[IDENTICAL]]="","","@PART["&amp;Table15[[#This Row],[Name]]&amp;"]:FOR[xxxRP0]
{
    %identicalParts = "&amp;Table15[[#This Row],[IDENTICAL]]&amp;"
}")</f>
        <v/>
      </c>
    </row>
    <row r="2923" spans="1:1" x14ac:dyDescent="0.25">
      <c r="A2923" t="str">
        <f>IF(Table15[[#This Row],[IDENTICAL]]="","","@PART["&amp;Table15[[#This Row],[Name]]&amp;"]:FOR[xxxRP0]
{
    %identicalParts = "&amp;Table15[[#This Row],[IDENTICAL]]&amp;"
}")</f>
        <v/>
      </c>
    </row>
    <row r="2924" spans="1:1" x14ac:dyDescent="0.25">
      <c r="A2924" t="str">
        <f>IF(Table15[[#This Row],[IDENTICAL]]="","","@PART["&amp;Table15[[#This Row],[Name]]&amp;"]:FOR[xxxRP0]
{
    %identicalParts = "&amp;Table15[[#This Row],[IDENTICAL]]&amp;"
}")</f>
        <v/>
      </c>
    </row>
    <row r="2925" spans="1:1" x14ac:dyDescent="0.25">
      <c r="A2925" t="str">
        <f>IF(Table15[[#This Row],[IDENTICAL]]="","","@PART["&amp;Table15[[#This Row],[Name]]&amp;"]:FOR[xxxRP0]
{
    %identicalParts = "&amp;Table15[[#This Row],[IDENTICAL]]&amp;"
}")</f>
        <v>@PART[xKosmos_SepRetrox]:FOR[xxxRP0]
{
    %identicalParts = xKosmos_SepRetrox,sepMotor1
}</v>
      </c>
    </row>
    <row r="2926" spans="1:1" x14ac:dyDescent="0.25">
      <c r="A2926" t="str">
        <f>IF(Table15[[#This Row],[IDENTICAL]]="","","@PART["&amp;Table15[[#This Row],[Name]]&amp;"]:FOR[xxxRP0]
{
    %identicalParts = "&amp;Table15[[#This Row],[IDENTICAL]]&amp;"
}")</f>
        <v>@PART[xKosmos_SepRetroxMLS]:FOR[xxxRP0]
{
    %identicalParts = xKosmos_SepRetroxMLS,SnubOtron
}</v>
      </c>
    </row>
    <row r="2927" spans="1:1" x14ac:dyDescent="0.25">
      <c r="A2927" t="str">
        <f>IF(Table15[[#This Row],[IDENTICAL]]="","","@PART["&amp;Table15[[#This Row],[Name]]&amp;"]:FOR[xxxRP0]
{
    %identicalParts = "&amp;Table15[[#This Row],[IDENTICAL]]&amp;"
}")</f>
        <v/>
      </c>
    </row>
    <row r="2928" spans="1:1" x14ac:dyDescent="0.25">
      <c r="A2928" t="str">
        <f>IF(Table15[[#This Row],[IDENTICAL]]="","","@PART["&amp;Table15[[#This Row],[Name]]&amp;"]:FOR[xxxRP0]
{
    %identicalParts = "&amp;Table15[[#This Row],[IDENTICAL]]&amp;"
}")</f>
        <v>@PART[sepMotor1]:FOR[xxxRP0]
{
    %identicalParts = xKosmos_SepRetrox,sepMotor1
}</v>
      </c>
    </row>
    <row r="2929" spans="1:1" x14ac:dyDescent="0.25">
      <c r="A2929" t="str">
        <f>IF(Table15[[#This Row],[IDENTICAL]]="","","@PART["&amp;Table15[[#This Row],[Name]]&amp;"]:FOR[xxxRP0]
{
    %identicalParts = "&amp;Table15[[#This Row],[IDENTICAL]]&amp;"
}")</f>
        <v>@PART[SnubOtron]:FOR[xxxRP0]
{
    %identicalParts = xKosmos_SepRetroxMLS,SnubOtron
}</v>
      </c>
    </row>
    <row r="2930" spans="1:1" x14ac:dyDescent="0.25">
      <c r="A2930" t="str">
        <f>IF(Table15[[#This Row],[IDENTICAL]]="","","@PART["&amp;Table15[[#This Row],[Name]]&amp;"]:FOR[xxxRP0]
{
    %identicalParts = "&amp;Table15[[#This Row],[IDENTICAL]]&amp;"
}")</f>
        <v/>
      </c>
    </row>
    <row r="2931" spans="1:1" x14ac:dyDescent="0.25">
      <c r="A2931" t="str">
        <f>IF(Table15[[#This Row],[IDENTICAL]]="","","@PART["&amp;Table15[[#This Row],[Name]]&amp;"]:FOR[xxxRP0]
{
    %identicalParts = "&amp;Table15[[#This Row],[IDENTICAL]]&amp;"
}")</f>
        <v/>
      </c>
    </row>
    <row r="2932" spans="1:1" x14ac:dyDescent="0.25">
      <c r="A2932" t="str">
        <f>IF(Table15[[#This Row],[IDENTICAL]]="","","@PART["&amp;Table15[[#This Row],[Name]]&amp;"]:FOR[xxxRP0]
{
    %identicalParts = "&amp;Table15[[#This Row],[IDENTICAL]]&amp;"
}")</f>
        <v/>
      </c>
    </row>
    <row r="2933" spans="1:1" x14ac:dyDescent="0.25">
      <c r="A2933" t="str">
        <f>IF(Table15[[#This Row],[IDENTICAL]]="","","@PART["&amp;Table15[[#This Row],[Name]]&amp;"]:FOR[xxxRP0]
{
    %identicalParts = "&amp;Table15[[#This Row],[IDENTICAL]]&amp;"
}")</f>
        <v/>
      </c>
    </row>
    <row r="2934" spans="1:1" x14ac:dyDescent="0.25">
      <c r="A2934" t="str">
        <f>IF(Table15[[#This Row],[IDENTICAL]]="","","@PART["&amp;Table15[[#This Row],[Name]]&amp;"]:FOR[xxxRP0]
{
    %identicalParts = "&amp;Table15[[#This Row],[IDENTICAL]]&amp;"
}")</f>
        <v/>
      </c>
    </row>
    <row r="2935" spans="1:1" x14ac:dyDescent="0.25">
      <c r="A2935" t="str">
        <f>IF(Table15[[#This Row],[IDENTICAL]]="","","@PART["&amp;Table15[[#This Row],[Name]]&amp;"]:FOR[xxxRP0]
{
    %identicalParts = "&amp;Table15[[#This Row],[IDENTICAL]]&amp;"
}")</f>
        <v/>
      </c>
    </row>
    <row r="2936" spans="1:1" x14ac:dyDescent="0.25">
      <c r="A2936" t="str">
        <f>IF(Table15[[#This Row],[IDENTICAL]]="","","@PART["&amp;Table15[[#This Row],[Name]]&amp;"]:FOR[xxxRP0]
{
    %identicalParts = "&amp;Table15[[#This Row],[IDENTICAL]]&amp;"
}")</f>
        <v/>
      </c>
    </row>
    <row r="2937" spans="1:1" x14ac:dyDescent="0.25">
      <c r="A2937" t="str">
        <f>IF(Table15[[#This Row],[IDENTICAL]]="","","@PART["&amp;Table15[[#This Row],[Name]]&amp;"]:FOR[xxxRP0]
{
    %identicalParts = "&amp;Table15[[#This Row],[IDENTICAL]]&amp;"
}")</f>
        <v/>
      </c>
    </row>
    <row r="2938" spans="1:1" x14ac:dyDescent="0.25">
      <c r="A2938" t="str">
        <f>IF(Table15[[#This Row],[IDENTICAL]]="","","@PART["&amp;Table15[[#This Row],[Name]]&amp;"]:FOR[xxxRP0]
{
    %identicalParts = "&amp;Table15[[#This Row],[IDENTICAL]]&amp;"
}")</f>
        <v/>
      </c>
    </row>
    <row r="2939" spans="1:1" x14ac:dyDescent="0.25">
      <c r="A2939" t="str">
        <f>IF(Table15[[#This Row],[IDENTICAL]]="","","@PART["&amp;Table15[[#This Row],[Name]]&amp;"]:FOR[xxxRP0]
{
    %identicalParts = "&amp;Table15[[#This Row],[IDENTICAL]]&amp;"
}")</f>
        <v/>
      </c>
    </row>
    <row r="2940" spans="1:1" x14ac:dyDescent="0.25">
      <c r="A2940" t="str">
        <f>IF(Table15[[#This Row],[IDENTICAL]]="","","@PART["&amp;Table15[[#This Row],[Name]]&amp;"]:FOR[xxxRP0]
{
    %identicalParts = "&amp;Table15[[#This Row],[IDENTICAL]]&amp;"
}")</f>
        <v/>
      </c>
    </row>
    <row r="2941" spans="1:1" x14ac:dyDescent="0.25">
      <c r="A2941" t="str">
        <f>IF(Table15[[#This Row],[IDENTICAL]]="","","@PART["&amp;Table15[[#This Row],[Name]]&amp;"]:FOR[xxxRP0]
{
    %identicalParts = "&amp;Table15[[#This Row],[IDENTICAL]]&amp;"
}")</f>
        <v/>
      </c>
    </row>
    <row r="2942" spans="1:1" x14ac:dyDescent="0.25">
      <c r="A2942" t="str">
        <f>IF(Table15[[#This Row],[IDENTICAL]]="","","@PART["&amp;Table15[[#This Row],[Name]]&amp;"]:FOR[xxxRP0]
{
    %identicalParts = "&amp;Table15[[#This Row],[IDENTICAL]]&amp;"
}")</f>
        <v/>
      </c>
    </row>
    <row r="2943" spans="1:1" x14ac:dyDescent="0.25">
      <c r="A2943" t="str">
        <f>IF(Table15[[#This Row],[IDENTICAL]]="","","@PART["&amp;Table15[[#This Row],[Name]]&amp;"]:FOR[xxxRP0]
{
    %identicalParts = "&amp;Table15[[#This Row],[IDENTICAL]]&amp;"
}")</f>
        <v/>
      </c>
    </row>
    <row r="2944" spans="1:1" x14ac:dyDescent="0.25">
      <c r="A2944" t="str">
        <f>IF(Table15[[#This Row],[IDENTICAL]]="","","@PART["&amp;Table15[[#This Row],[Name]]&amp;"]:FOR[xxxRP0]
{
    %identicalParts = "&amp;Table15[[#This Row],[IDENTICAL]]&amp;"
}")</f>
        <v/>
      </c>
    </row>
    <row r="2945" spans="1:1" x14ac:dyDescent="0.25">
      <c r="A2945" t="str">
        <f>IF(Table15[[#This Row],[IDENTICAL]]="","","@PART["&amp;Table15[[#This Row],[Name]]&amp;"]:FOR[xxxRP0]
{
    %identicalParts = "&amp;Table15[[#This Row],[IDENTICAL]]&amp;"
}")</f>
        <v/>
      </c>
    </row>
    <row r="2946" spans="1:1" x14ac:dyDescent="0.25">
      <c r="A2946" t="str">
        <f>IF(Table15[[#This Row],[IDENTICAL]]="","","@PART["&amp;Table15[[#This Row],[Name]]&amp;"]:FOR[xxxRP0]
{
    %identicalParts = "&amp;Table15[[#This Row],[IDENTICAL]]&amp;"
}")</f>
        <v/>
      </c>
    </row>
    <row r="2947" spans="1:1" x14ac:dyDescent="0.25">
      <c r="A2947" t="str">
        <f>IF(Table15[[#This Row],[IDENTICAL]]="","","@PART["&amp;Table15[[#This Row],[Name]]&amp;"]:FOR[xxxRP0]
{
    %identicalParts = "&amp;Table15[[#This Row],[IDENTICAL]]&amp;"
}")</f>
        <v/>
      </c>
    </row>
    <row r="2948" spans="1:1" x14ac:dyDescent="0.25">
      <c r="A2948" t="str">
        <f>IF(Table15[[#This Row],[IDENTICAL]]="","","@PART["&amp;Table15[[#This Row],[Name]]&amp;"]:FOR[xxxRP0]
{
    %identicalParts = "&amp;Table15[[#This Row],[IDENTICAL]]&amp;"
}")</f>
        <v/>
      </c>
    </row>
    <row r="2949" spans="1:1" x14ac:dyDescent="0.25">
      <c r="A2949" t="str">
        <f>IF(Table15[[#This Row],[IDENTICAL]]="","","@PART["&amp;Table15[[#This Row],[Name]]&amp;"]:FOR[xxxRP0]
{
    %identicalParts = "&amp;Table15[[#This Row],[IDENTICAL]]&amp;"
}")</f>
        <v/>
      </c>
    </row>
    <row r="2950" spans="1:1" x14ac:dyDescent="0.25">
      <c r="A2950" t="str">
        <f>IF(Table15[[#This Row],[IDENTICAL]]="","","@PART["&amp;Table15[[#This Row],[Name]]&amp;"]:FOR[xxxRP0]
{
    %identicalParts = "&amp;Table15[[#This Row],[IDENTICAL]]&amp;"
}")</f>
        <v/>
      </c>
    </row>
    <row r="2951" spans="1:1" x14ac:dyDescent="0.25">
      <c r="A2951" t="str">
        <f>IF(Table15[[#This Row],[IDENTICAL]]="","","@PART["&amp;Table15[[#This Row],[Name]]&amp;"]:FOR[xxxRP0]
{
    %identicalParts = "&amp;Table15[[#This Row],[IDENTICAL]]&amp;"
}")</f>
        <v/>
      </c>
    </row>
    <row r="2952" spans="1:1" x14ac:dyDescent="0.25">
      <c r="A2952" t="str">
        <f>IF(Table15[[#This Row],[IDENTICAL]]="","","@PART["&amp;Table15[[#This Row],[Name]]&amp;"]:FOR[xxxRP0]
{
    %identicalParts = "&amp;Table15[[#This Row],[IDENTICAL]]&amp;"
}")</f>
        <v/>
      </c>
    </row>
    <row r="2953" spans="1:1" x14ac:dyDescent="0.25">
      <c r="A2953" t="str">
        <f>IF(Table15[[#This Row],[IDENTICAL]]="","","@PART["&amp;Table15[[#This Row],[Name]]&amp;"]:FOR[xxxRP0]
{
    %identicalParts = "&amp;Table15[[#This Row],[IDENTICAL]]&amp;"
}")</f>
        <v/>
      </c>
    </row>
    <row r="2954" spans="1:1" x14ac:dyDescent="0.25">
      <c r="A2954" t="str">
        <f>IF(Table15[[#This Row],[IDENTICAL]]="","","@PART["&amp;Table15[[#This Row],[Name]]&amp;"]:FOR[xxxRP0]
{
    %identicalParts = "&amp;Table15[[#This Row],[IDENTICAL]]&amp;"
}")</f>
        <v/>
      </c>
    </row>
    <row r="2955" spans="1:1" x14ac:dyDescent="0.25">
      <c r="A2955" t="str">
        <f>IF(Table15[[#This Row],[IDENTICAL]]="","","@PART["&amp;Table15[[#This Row],[Name]]&amp;"]:FOR[xxxRP0]
{
    %identicalParts = "&amp;Table15[[#This Row],[IDENTICAL]]&amp;"
}")</f>
        <v/>
      </c>
    </row>
    <row r="2956" spans="1:1" x14ac:dyDescent="0.25">
      <c r="A2956" t="str">
        <f>IF(Table15[[#This Row],[IDENTICAL]]="","","@PART["&amp;Table15[[#This Row],[Name]]&amp;"]:FOR[xxxRP0]
{
    %identicalParts = "&amp;Table15[[#This Row],[IDENTICAL]]&amp;"
}")</f>
        <v/>
      </c>
    </row>
    <row r="2957" spans="1:1" x14ac:dyDescent="0.25">
      <c r="A2957" t="str">
        <f>IF(Table15[[#This Row],[IDENTICAL]]="","","@PART["&amp;Table15[[#This Row],[Name]]&amp;"]:FOR[xxxRP0]
{
    %identicalParts = "&amp;Table15[[#This Row],[IDENTICAL]]&amp;"
}")</f>
        <v/>
      </c>
    </row>
    <row r="2958" spans="1:1" x14ac:dyDescent="0.25">
      <c r="A2958" t="str">
        <f>IF(Table15[[#This Row],[IDENTICAL]]="","","@PART["&amp;Table15[[#This Row],[Name]]&amp;"]:FOR[xxxRP0]
{
    %identicalParts = "&amp;Table15[[#This Row],[IDENTICAL]]&amp;"
}")</f>
        <v/>
      </c>
    </row>
    <row r="2959" spans="1:1" x14ac:dyDescent="0.25">
      <c r="A2959" t="str">
        <f>IF(Table15[[#This Row],[IDENTICAL]]="","","@PART["&amp;Table15[[#This Row],[Name]]&amp;"]:FOR[xxxRP0]
{
    %identicalParts = "&amp;Table15[[#This Row],[IDENTICAL]]&amp;"
}")</f>
        <v/>
      </c>
    </row>
    <row r="2960" spans="1:1" x14ac:dyDescent="0.25">
      <c r="A2960" t="str">
        <f>IF(Table15[[#This Row],[IDENTICAL]]="","","@PART["&amp;Table15[[#This Row],[Name]]&amp;"]:FOR[xxxRP0]
{
    %identicalParts = "&amp;Table15[[#This Row],[IDENTICAL]]&amp;"
}")</f>
        <v/>
      </c>
    </row>
    <row r="2961" spans="1:1" x14ac:dyDescent="0.25">
      <c r="A2961" t="str">
        <f>IF(Table15[[#This Row],[IDENTICAL]]="","","@PART["&amp;Table15[[#This Row],[Name]]&amp;"]:FOR[xxxRP0]
{
    %identicalParts = "&amp;Table15[[#This Row],[IDENTICAL]]&amp;"
}")</f>
        <v/>
      </c>
    </row>
    <row r="2962" spans="1:1" x14ac:dyDescent="0.25">
      <c r="A2962" t="str">
        <f>IF(Table15[[#This Row],[IDENTICAL]]="","","@PART["&amp;Table15[[#This Row],[Name]]&amp;"]:FOR[xxxRP0]
{
    %identicalParts = "&amp;Table15[[#This Row],[IDENTICAL]]&amp;"
}")</f>
        <v/>
      </c>
    </row>
    <row r="2963" spans="1:1" x14ac:dyDescent="0.25">
      <c r="A2963" t="str">
        <f>IF(Table15[[#This Row],[IDENTICAL]]="","","@PART["&amp;Table15[[#This Row],[Name]]&amp;"]:FOR[xxxRP0]
{
    %identicalParts = "&amp;Table15[[#This Row],[IDENTICAL]]&amp;"
}")</f>
        <v/>
      </c>
    </row>
    <row r="2964" spans="1:1" x14ac:dyDescent="0.25">
      <c r="A2964" t="str">
        <f>IF(Table15[[#This Row],[IDENTICAL]]="","","@PART["&amp;Table15[[#This Row],[Name]]&amp;"]:FOR[xxxRP0]
{
    %identicalParts = "&amp;Table15[[#This Row],[IDENTICAL]]&amp;"
}")</f>
        <v/>
      </c>
    </row>
    <row r="2965" spans="1:1" x14ac:dyDescent="0.25">
      <c r="A2965" t="str">
        <f>IF(Table15[[#This Row],[IDENTICAL]]="","","@PART["&amp;Table15[[#This Row],[Name]]&amp;"]:FOR[xxxRP0]
{
    %identicalParts = "&amp;Table15[[#This Row],[IDENTICAL]]&amp;"
}")</f>
        <v/>
      </c>
    </row>
    <row r="2966" spans="1:1" x14ac:dyDescent="0.25">
      <c r="A2966" t="str">
        <f>IF(Table15[[#This Row],[IDENTICAL]]="","","@PART["&amp;Table15[[#This Row],[Name]]&amp;"]:FOR[xxxRP0]
{
    %identicalParts = "&amp;Table15[[#This Row],[IDENTICAL]]&amp;"
}")</f>
        <v/>
      </c>
    </row>
    <row r="2967" spans="1:1" x14ac:dyDescent="0.25">
      <c r="A2967" t="str">
        <f>IF(Table15[[#This Row],[IDENTICAL]]="","","@PART["&amp;Table15[[#This Row],[Name]]&amp;"]:FOR[xxxRP0]
{
    %identicalParts = "&amp;Table15[[#This Row],[IDENTICAL]]&amp;"
}")</f>
        <v/>
      </c>
    </row>
    <row r="2968" spans="1:1" x14ac:dyDescent="0.25">
      <c r="A2968" t="str">
        <f>IF(Table15[[#This Row],[IDENTICAL]]="","","@PART["&amp;Table15[[#This Row],[Name]]&amp;"]:FOR[xxxRP0]
{
    %identicalParts = "&amp;Table15[[#This Row],[IDENTICAL]]&amp;"
}")</f>
        <v/>
      </c>
    </row>
    <row r="2969" spans="1:1" x14ac:dyDescent="0.25">
      <c r="A2969" t="str">
        <f>IF(Table15[[#This Row],[IDENTICAL]]="","","@PART["&amp;Table15[[#This Row],[Name]]&amp;"]:FOR[xxxRP0]
{
    %identicalParts = "&amp;Table15[[#This Row],[IDENTICAL]]&amp;"
}")</f>
        <v/>
      </c>
    </row>
    <row r="2970" spans="1:1" x14ac:dyDescent="0.25">
      <c r="A2970" t="str">
        <f>IF(Table15[[#This Row],[IDENTICAL]]="","","@PART["&amp;Table15[[#This Row],[Name]]&amp;"]:FOR[xxxRP0]
{
    %identicalParts = "&amp;Table15[[#This Row],[IDENTICAL]]&amp;"
}")</f>
        <v/>
      </c>
    </row>
    <row r="2971" spans="1:1" x14ac:dyDescent="0.25">
      <c r="A2971" t="str">
        <f>IF(Table15[[#This Row],[IDENTICAL]]="","","@PART["&amp;Table15[[#This Row],[Name]]&amp;"]:FOR[xxxRP0]
{
    %identicalParts = "&amp;Table15[[#This Row],[IDENTICAL]]&amp;"
}")</f>
        <v/>
      </c>
    </row>
    <row r="2972" spans="1:1" x14ac:dyDescent="0.25">
      <c r="A2972" t="str">
        <f>IF(Table15[[#This Row],[IDENTICAL]]="","","@PART["&amp;Table15[[#This Row],[Name]]&amp;"]:FOR[xxxRP0]
{
    %identicalParts = "&amp;Table15[[#This Row],[IDENTICAL]]&amp;"
}")</f>
        <v/>
      </c>
    </row>
    <row r="2973" spans="1:1" x14ac:dyDescent="0.25">
      <c r="A2973" t="str">
        <f>IF(Table15[[#This Row],[IDENTICAL]]="","","@PART["&amp;Table15[[#This Row],[Name]]&amp;"]:FOR[xxxRP0]
{
    %identicalParts = "&amp;Table15[[#This Row],[IDENTICAL]]&amp;"
}")</f>
        <v/>
      </c>
    </row>
    <row r="2974" spans="1:1" x14ac:dyDescent="0.25">
      <c r="A2974" t="str">
        <f>IF(Table15[[#This Row],[IDENTICAL]]="","","@PART["&amp;Table15[[#This Row],[Name]]&amp;"]:FOR[xxxRP0]
{
    %identicalParts = "&amp;Table15[[#This Row],[IDENTICAL]]&amp;"
}")</f>
        <v/>
      </c>
    </row>
    <row r="2975" spans="1:1" x14ac:dyDescent="0.25">
      <c r="A2975" t="str">
        <f>IF(Table15[[#This Row],[IDENTICAL]]="","","@PART["&amp;Table15[[#This Row],[Name]]&amp;"]:FOR[xxxRP0]
{
    %identicalParts = "&amp;Table15[[#This Row],[IDENTICAL]]&amp;"
}")</f>
        <v/>
      </c>
    </row>
    <row r="2976" spans="1:1" x14ac:dyDescent="0.25">
      <c r="A2976" t="str">
        <f>IF(Table15[[#This Row],[IDENTICAL]]="","","@PART["&amp;Table15[[#This Row],[Name]]&amp;"]:FOR[xxxRP0]
{
    %identicalParts = "&amp;Table15[[#This Row],[IDENTICAL]]&amp;"
}")</f>
        <v/>
      </c>
    </row>
    <row r="2977" spans="1:1" x14ac:dyDescent="0.25">
      <c r="A2977" t="str">
        <f>IF(Table15[[#This Row],[IDENTICAL]]="","","@PART["&amp;Table15[[#This Row],[Name]]&amp;"]:FOR[xxxRP0]
{
    %identicalParts = "&amp;Table15[[#This Row],[IDENTICAL]]&amp;"
}")</f>
        <v/>
      </c>
    </row>
    <row r="2978" spans="1:1" x14ac:dyDescent="0.25">
      <c r="A2978" t="str">
        <f>IF(Table15[[#This Row],[IDENTICAL]]="","","@PART["&amp;Table15[[#This Row],[Name]]&amp;"]:FOR[xxxRP0]
{
    %identicalParts = "&amp;Table15[[#This Row],[IDENTICAL]]&amp;"
}")</f>
        <v/>
      </c>
    </row>
    <row r="2979" spans="1:1" x14ac:dyDescent="0.25">
      <c r="A2979" t="str">
        <f>IF(Table15[[#This Row],[IDENTICAL]]="","","@PART["&amp;Table15[[#This Row],[Name]]&amp;"]:FOR[xxxRP0]
{
    %identicalParts = "&amp;Table15[[#This Row],[IDENTICAL]]&amp;"
}")</f>
        <v/>
      </c>
    </row>
    <row r="2980" spans="1:1" x14ac:dyDescent="0.25">
      <c r="A2980" t="str">
        <f>IF(Table15[[#This Row],[IDENTICAL]]="","","@PART["&amp;Table15[[#This Row],[Name]]&amp;"]:FOR[xxxRP0]
{
    %identicalParts = "&amp;Table15[[#This Row],[IDENTICAL]]&amp;"
}")</f>
        <v/>
      </c>
    </row>
    <row r="2981" spans="1:1" x14ac:dyDescent="0.25">
      <c r="A2981" t="str">
        <f>IF(Table15[[#This Row],[IDENTICAL]]="","","@PART["&amp;Table15[[#This Row],[Name]]&amp;"]:FOR[xxxRP0]
{
    %identicalParts = "&amp;Table15[[#This Row],[IDENTICAL]]&amp;"
}")</f>
        <v/>
      </c>
    </row>
    <row r="2982" spans="1:1" x14ac:dyDescent="0.25">
      <c r="A2982" t="str">
        <f>IF(Table15[[#This Row],[IDENTICAL]]="","","@PART["&amp;Table15[[#This Row],[Name]]&amp;"]:FOR[xxxRP0]
{
    %identicalParts = "&amp;Table15[[#This Row],[IDENTICAL]]&amp;"
}")</f>
        <v/>
      </c>
    </row>
    <row r="2983" spans="1:1" x14ac:dyDescent="0.25">
      <c r="A2983" t="str">
        <f>IF(Table15[[#This Row],[IDENTICAL]]="","","@PART["&amp;Table15[[#This Row],[Name]]&amp;"]:FOR[xxxRP0]
{
    %identicalParts = "&amp;Table15[[#This Row],[IDENTICAL]]&amp;"
}")</f>
        <v/>
      </c>
    </row>
    <row r="2984" spans="1:1" x14ac:dyDescent="0.25">
      <c r="A2984" t="str">
        <f>IF(Table15[[#This Row],[IDENTICAL]]="","","@PART["&amp;Table15[[#This Row],[Name]]&amp;"]:FOR[xxxRP0]
{
    %identicalParts = "&amp;Table15[[#This Row],[IDENTICAL]]&amp;"
}")</f>
        <v/>
      </c>
    </row>
    <row r="2985" spans="1:1" x14ac:dyDescent="0.25">
      <c r="A2985" t="str">
        <f>IF(Table15[[#This Row],[IDENTICAL]]="","","@PART["&amp;Table15[[#This Row],[Name]]&amp;"]:FOR[xxxRP0]
{
    %identicalParts = "&amp;Table15[[#This Row],[IDENTICAL]]&amp;"
}")</f>
        <v/>
      </c>
    </row>
    <row r="2986" spans="1:1" x14ac:dyDescent="0.25">
      <c r="A2986" t="str">
        <f>IF(Table15[[#This Row],[IDENTICAL]]="","","@PART["&amp;Table15[[#This Row],[Name]]&amp;"]:FOR[xxxRP0]
{
    %identicalParts = "&amp;Table15[[#This Row],[IDENTICAL]]&amp;"
}")</f>
        <v/>
      </c>
    </row>
    <row r="2987" spans="1:1" x14ac:dyDescent="0.25">
      <c r="A2987" t="str">
        <f>IF(Table15[[#This Row],[IDENTICAL]]="","","@PART["&amp;Table15[[#This Row],[Name]]&amp;"]:FOR[xxxRP0]
{
    %identicalParts = "&amp;Table15[[#This Row],[IDENTICAL]]&amp;"
}")</f>
        <v/>
      </c>
    </row>
    <row r="2988" spans="1:1" x14ac:dyDescent="0.25">
      <c r="A2988" t="str">
        <f>IF(Table15[[#This Row],[IDENTICAL]]="","","@PART["&amp;Table15[[#This Row],[Name]]&amp;"]:FOR[xxxRP0]
{
    %identicalParts = "&amp;Table15[[#This Row],[IDENTICAL]]&amp;"
}")</f>
        <v/>
      </c>
    </row>
    <row r="2989" spans="1:1" x14ac:dyDescent="0.25">
      <c r="A2989" t="str">
        <f>IF(Table15[[#This Row],[IDENTICAL]]="","","@PART["&amp;Table15[[#This Row],[Name]]&amp;"]:FOR[xxxRP0]
{
    %identicalParts = "&amp;Table15[[#This Row],[IDENTICAL]]&amp;"
}")</f>
        <v/>
      </c>
    </row>
    <row r="2990" spans="1:1" x14ac:dyDescent="0.25">
      <c r="A2990" t="str">
        <f>IF(Table15[[#This Row],[IDENTICAL]]="","","@PART["&amp;Table15[[#This Row],[Name]]&amp;"]:FOR[xxxRP0]
{
    %identicalParts = "&amp;Table15[[#This Row],[IDENTICAL]]&amp;"
}")</f>
        <v/>
      </c>
    </row>
    <row r="2991" spans="1:1" x14ac:dyDescent="0.25">
      <c r="A2991" t="str">
        <f>IF(Table15[[#This Row],[IDENTICAL]]="","","@PART["&amp;Table15[[#This Row],[Name]]&amp;"]:FOR[xxxRP0]
{
    %identicalParts = "&amp;Table15[[#This Row],[IDENTICAL]]&amp;"
}")</f>
        <v/>
      </c>
    </row>
    <row r="2992" spans="1:1" x14ac:dyDescent="0.25">
      <c r="A2992" t="str">
        <f>IF(Table15[[#This Row],[IDENTICAL]]="","","@PART["&amp;Table15[[#This Row],[Name]]&amp;"]:FOR[xxxRP0]
{
    %identicalParts = "&amp;Table15[[#This Row],[IDENTICAL]]&amp;"
}")</f>
        <v/>
      </c>
    </row>
    <row r="2993" spans="1:1" x14ac:dyDescent="0.25">
      <c r="A2993" t="str">
        <f>IF(Table15[[#This Row],[IDENTICAL]]="","","@PART["&amp;Table15[[#This Row],[Name]]&amp;"]:FOR[xxxRP0]
{
    %identicalParts = "&amp;Table15[[#This Row],[IDENTICAL]]&amp;"
}")</f>
        <v/>
      </c>
    </row>
    <row r="2994" spans="1:1" x14ac:dyDescent="0.25">
      <c r="A2994" t="str">
        <f>IF(Table15[[#This Row],[IDENTICAL]]="","","@PART["&amp;Table15[[#This Row],[Name]]&amp;"]:FOR[xxxRP0]
{
    %identicalParts = "&amp;Table15[[#This Row],[IDENTICAL]]&amp;"
}")</f>
        <v/>
      </c>
    </row>
    <row r="2995" spans="1:1" x14ac:dyDescent="0.25">
      <c r="A2995" t="str">
        <f>IF(Table15[[#This Row],[IDENTICAL]]="","","@PART["&amp;Table15[[#This Row],[Name]]&amp;"]:FOR[xxxRP0]
{
    %identicalParts = "&amp;Table15[[#This Row],[IDENTICAL]]&amp;"
}")</f>
        <v/>
      </c>
    </row>
    <row r="2996" spans="1:1" x14ac:dyDescent="0.25">
      <c r="A2996" t="str">
        <f>IF(Table15[[#This Row],[IDENTICAL]]="","","@PART["&amp;Table15[[#This Row],[Name]]&amp;"]:FOR[xxxRP0]
{
    %identicalParts = "&amp;Table15[[#This Row],[IDENTICAL]]&amp;"
}")</f>
        <v/>
      </c>
    </row>
    <row r="2997" spans="1:1" x14ac:dyDescent="0.25">
      <c r="A2997" t="str">
        <f>IF(Table15[[#This Row],[IDENTICAL]]="","","@PART["&amp;Table15[[#This Row],[Name]]&amp;"]:FOR[xxxRP0]
{
    %identicalParts = "&amp;Table15[[#This Row],[IDENTICAL]]&amp;"
}")</f>
        <v/>
      </c>
    </row>
    <row r="2998" spans="1:1" x14ac:dyDescent="0.25">
      <c r="A2998" t="str">
        <f>IF(Table15[[#This Row],[IDENTICAL]]="","","@PART["&amp;Table15[[#This Row],[Name]]&amp;"]:FOR[xxxRP0]
{
    %identicalParts = "&amp;Table15[[#This Row],[IDENTICAL]]&amp;"
}")</f>
        <v/>
      </c>
    </row>
    <row r="2999" spans="1:1" x14ac:dyDescent="0.25">
      <c r="A2999" t="str">
        <f>IF(Table15[[#This Row],[IDENTICAL]]="","","@PART["&amp;Table15[[#This Row],[Name]]&amp;"]:FOR[xxxRP0]
{
    %identicalParts = "&amp;Table15[[#This Row],[IDENTICAL]]&amp;"
}")</f>
        <v/>
      </c>
    </row>
    <row r="3000" spans="1:1" x14ac:dyDescent="0.25">
      <c r="A3000" t="str">
        <f>IF(Table15[[#This Row],[IDENTICAL]]="","","@PART["&amp;Table15[[#This Row],[Name]]&amp;"]:FOR[xxxRP0]
{
    %identicalParts = "&amp;Table15[[#This Row],[IDENTICAL]]&amp;"
}")</f>
        <v/>
      </c>
    </row>
    <row r="3001" spans="1:1" x14ac:dyDescent="0.25">
      <c r="A3001" t="str">
        <f>IF(Table15[[#This Row],[IDENTICAL]]="","","@PART["&amp;Table15[[#This Row],[Name]]&amp;"]:FOR[xxxRP0]
{
    %identicalParts = "&amp;Table15[[#This Row],[IDENTICAL]]&amp;"
}")</f>
        <v/>
      </c>
    </row>
    <row r="3002" spans="1:1" x14ac:dyDescent="0.25">
      <c r="A3002" t="str">
        <f>IF(Table15[[#This Row],[IDENTICAL]]="","","@PART["&amp;Table15[[#This Row],[Name]]&amp;"]:FOR[xxxRP0]
{
    %identicalParts = "&amp;Table15[[#This Row],[IDENTICAL]]&amp;"
}")</f>
        <v/>
      </c>
    </row>
    <row r="3003" spans="1:1" x14ac:dyDescent="0.25">
      <c r="A3003" t="str">
        <f>IF(Table15[[#This Row],[IDENTICAL]]="","","@PART["&amp;Table15[[#This Row],[Name]]&amp;"]:FOR[xxxRP0]
{
    %identicalParts = "&amp;Table15[[#This Row],[IDENTICAL]]&amp;"
}")</f>
        <v/>
      </c>
    </row>
    <row r="3004" spans="1:1" x14ac:dyDescent="0.25">
      <c r="A3004" t="str">
        <f>IF(Table15[[#This Row],[IDENTICAL]]="","","@PART["&amp;Table15[[#This Row],[Name]]&amp;"]:FOR[xxxRP0]
{
    %identicalParts = "&amp;Table15[[#This Row],[IDENTICAL]]&amp;"
}")</f>
        <v/>
      </c>
    </row>
    <row r="3005" spans="1:1" x14ac:dyDescent="0.25">
      <c r="A3005" t="str">
        <f>IF(Table15[[#This Row],[IDENTICAL]]="","","@PART["&amp;Table15[[#This Row],[Name]]&amp;"]:FOR[xxxRP0]
{
    %identicalParts = "&amp;Table15[[#This Row],[IDENTICAL]]&amp;"
}")</f>
        <v/>
      </c>
    </row>
    <row r="3006" spans="1:1" x14ac:dyDescent="0.25">
      <c r="A3006" t="str">
        <f>IF(Table15[[#This Row],[IDENTICAL]]="","","@PART["&amp;Table15[[#This Row],[Name]]&amp;"]:FOR[xxxRP0]
{
    %identicalParts = "&amp;Table15[[#This Row],[IDENTICAL]]&amp;"
}")</f>
        <v/>
      </c>
    </row>
    <row r="3007" spans="1:1" x14ac:dyDescent="0.25">
      <c r="A3007" t="str">
        <f>IF(Table15[[#This Row],[IDENTICAL]]="","","@PART["&amp;Table15[[#This Row],[Name]]&amp;"]:FOR[xxxRP0]
{
    %identicalParts = "&amp;Table15[[#This Row],[IDENTICAL]]&amp;"
}")</f>
        <v/>
      </c>
    </row>
    <row r="3008" spans="1:1" x14ac:dyDescent="0.25">
      <c r="A3008" t="str">
        <f>IF(Table15[[#This Row],[IDENTICAL]]="","","@PART["&amp;Table15[[#This Row],[Name]]&amp;"]:FOR[xxxRP0]
{
    %identicalParts = "&amp;Table15[[#This Row],[IDENTICAL]]&amp;"
}")</f>
        <v/>
      </c>
    </row>
    <row r="3009" spans="1:1" x14ac:dyDescent="0.25">
      <c r="A3009" t="str">
        <f>IF(Table15[[#This Row],[IDENTICAL]]="","","@PART["&amp;Table15[[#This Row],[Name]]&amp;"]:FOR[xxxRP0]
{
    %identicalParts = "&amp;Table15[[#This Row],[IDENTICAL]]&amp;"
}")</f>
        <v/>
      </c>
    </row>
    <row r="3010" spans="1:1" x14ac:dyDescent="0.25">
      <c r="A3010" t="str">
        <f>IF(Table15[[#This Row],[IDENTICAL]]="","","@PART["&amp;Table15[[#This Row],[Name]]&amp;"]:FOR[xxxRP0]
{
    %identicalParts = "&amp;Table15[[#This Row],[IDENTICAL]]&amp;"
}")</f>
        <v/>
      </c>
    </row>
    <row r="3011" spans="1:1" x14ac:dyDescent="0.25">
      <c r="A3011" t="str">
        <f>IF(Table15[[#This Row],[IDENTICAL]]="","","@PART["&amp;Table15[[#This Row],[Name]]&amp;"]:FOR[xxxRP0]
{
    %identicalParts = "&amp;Table15[[#This Row],[IDENTICAL]]&amp;"
}")</f>
        <v/>
      </c>
    </row>
    <row r="3012" spans="1:1" x14ac:dyDescent="0.25">
      <c r="A3012" t="str">
        <f>IF(Table15[[#This Row],[IDENTICAL]]="","","@PART["&amp;Table15[[#This Row],[Name]]&amp;"]:FOR[xxxRP0]
{
    %identicalParts = "&amp;Table15[[#This Row],[IDENTICAL]]&amp;"
}")</f>
        <v/>
      </c>
    </row>
    <row r="3013" spans="1:1" x14ac:dyDescent="0.25">
      <c r="A3013" t="str">
        <f>IF(Table15[[#This Row],[IDENTICAL]]="","","@PART["&amp;Table15[[#This Row],[Name]]&amp;"]:FOR[xxxRP0]
{
    %identicalParts = "&amp;Table15[[#This Row],[IDENTICAL]]&amp;"
}")</f>
        <v/>
      </c>
    </row>
    <row r="3014" spans="1:1" x14ac:dyDescent="0.25">
      <c r="A3014" t="str">
        <f>IF(Table15[[#This Row],[IDENTICAL]]="","","@PART["&amp;Table15[[#This Row],[Name]]&amp;"]:FOR[xxxRP0]
{
    %identicalParts = "&amp;Table15[[#This Row],[IDENTICAL]]&amp;"
}")</f>
        <v>@PART[R7_FIRST_STAGE]:FOR[xxxRP0]
{
    %identicalParts = RD107,SSTU-SC-ENG-RD-107A,R7_Booster_Engine,KW2mengineGriffonG8D,SSTU-SC-ENG-RD-107X,R7_FIRST_STAGE
}</v>
      </c>
    </row>
    <row r="3015" spans="1:1" x14ac:dyDescent="0.25">
      <c r="A3015" t="str">
        <f>IF(Table15[[#This Row],[IDENTICAL]]="","","@PART["&amp;Table15[[#This Row],[Name]]&amp;"]:FOR[xxxRP0]
{
    %identicalParts = "&amp;Table15[[#This Row],[IDENTICAL]]&amp;"
}")</f>
        <v/>
      </c>
    </row>
    <row r="3016" spans="1:1" x14ac:dyDescent="0.25">
      <c r="A3016" t="str">
        <f>IF(Table15[[#This Row],[IDENTICAL]]="","","@PART["&amp;Table15[[#This Row],[Name]]&amp;"]:FOR[xxxRP0]
{
    %identicalParts = "&amp;Table15[[#This Row],[IDENTICAL]]&amp;"
}")</f>
        <v/>
      </c>
    </row>
    <row r="3017" spans="1:1" x14ac:dyDescent="0.25">
      <c r="A3017" t="str">
        <f>IF(Table15[[#This Row],[IDENTICAL]]="","","@PART["&amp;Table15[[#This Row],[Name]]&amp;"]:FOR[xxxRP0]
{
    %identicalParts = "&amp;Table15[[#This Row],[IDENTICAL]]&amp;"
}")</f>
        <v>@PART[R7_SECOND_STAGE]:FOR[xxxRP0]
{
    %identicalParts = RD108,SSTU-SC-ENG-RD-108A,R7_Core_Engine,Size2MedEngine,R7_SECOND_STAGE
}</v>
      </c>
    </row>
    <row r="3018" spans="1:1" x14ac:dyDescent="0.25">
      <c r="A3018" t="str">
        <f>IF(Table15[[#This Row],[IDENTICAL]]="","","@PART["&amp;Table15[[#This Row],[Name]]&amp;"]:FOR[xxxRP0]
{
    %identicalParts = "&amp;Table15[[#This Row],[IDENTICAL]]&amp;"
}")</f>
        <v/>
      </c>
    </row>
    <row r="3019" spans="1:1" x14ac:dyDescent="0.25">
      <c r="A3019" t="str">
        <f>IF(Table15[[#This Row],[IDENTICAL]]="","","@PART["&amp;Table15[[#This Row],[Name]]&amp;"]:FOR[xxxRP0]
{
    %identicalParts = "&amp;Table15[[#This Row],[IDENTICAL]]&amp;"
}")</f>
        <v/>
      </c>
    </row>
    <row r="3020" spans="1:1" x14ac:dyDescent="0.25">
      <c r="A3020" t="str">
        <f>IF(Table15[[#This Row],[IDENTICAL]]="","","@PART["&amp;Table15[[#This Row],[Name]]&amp;"]:FOR[xxxRP0]
{
    %identicalParts = "&amp;Table15[[#This Row],[IDENTICAL]]&amp;"
}")</f>
        <v/>
      </c>
    </row>
    <row r="3021" spans="1:1" x14ac:dyDescent="0.25">
      <c r="A3021" t="str">
        <f>IF(Table15[[#This Row],[IDENTICAL]]="","","@PART["&amp;Table15[[#This Row],[Name]]&amp;"]:FOR[xxxRP0]
{
    %identicalParts = "&amp;Table15[[#This Row],[IDENTICAL]]&amp;"
}")</f>
        <v/>
      </c>
    </row>
    <row r="3022" spans="1:1" x14ac:dyDescent="0.25">
      <c r="A3022" t="str">
        <f>IF(Table15[[#This Row],[IDENTICAL]]="","","@PART["&amp;Table15[[#This Row],[Name]]&amp;"]:FOR[xxxRP0]
{
    %identicalParts = "&amp;Table15[[#This Row],[IDENTICAL]]&amp;"
}")</f>
        <v/>
      </c>
    </row>
    <row r="3023" spans="1:1" x14ac:dyDescent="0.25">
      <c r="A3023" t="str">
        <f>IF(Table15[[#This Row],[IDENTICAL]]="","","@PART["&amp;Table15[[#This Row],[Name]]&amp;"]:FOR[xxxRP0]
{
    %identicalParts = "&amp;Table15[[#This Row],[IDENTICAL]]&amp;"
}")</f>
        <v>@PART[SSTU-SC-ENG-RD-0110]:FOR[xxxRP0]
{
    %identicalParts = RD_0110,RD0110,RO-BobCat-RD0110,SSTU-SC-ENG-RD-0110
}</v>
      </c>
    </row>
    <row r="3024" spans="1:1" x14ac:dyDescent="0.25">
      <c r="A3024" t="str">
        <f>IF(Table15[[#This Row],[IDENTICAL]]="","","@PART["&amp;Table15[[#This Row],[Name]]&amp;"]:FOR[xxxRP0]
{
    %identicalParts = "&amp;Table15[[#This Row],[IDENTICAL]]&amp;"
}")</f>
        <v>@PART[SSTU-SC-ENG-RD-107A]:FOR[xxxRP0]
{
    %identicalParts = RD107,SSTU-SC-ENG-RD-107A,R7_Booster_Engine,KW2mengineGriffonG8D,SSTU-SC-ENG-RD-107X,R7_FIRST_STAGE
}</v>
      </c>
    </row>
    <row r="3025" spans="1:1" x14ac:dyDescent="0.25">
      <c r="A3025" t="str">
        <f>IF(Table15[[#This Row],[IDENTICAL]]="","","@PART["&amp;Table15[[#This Row],[Name]]&amp;"]:FOR[xxxRP0]
{
    %identicalParts = "&amp;Table15[[#This Row],[IDENTICAL]]&amp;"
}")</f>
        <v/>
      </c>
    </row>
    <row r="3026" spans="1:1" x14ac:dyDescent="0.25">
      <c r="A3026" t="str">
        <f>IF(Table15[[#This Row],[IDENTICAL]]="","","@PART["&amp;Table15[[#This Row],[Name]]&amp;"]:FOR[xxxRP0]
{
    %identicalParts = "&amp;Table15[[#This Row],[IDENTICAL]]&amp;"
}")</f>
        <v/>
      </c>
    </row>
    <row r="3027" spans="1:1" x14ac:dyDescent="0.25">
      <c r="A3027" t="str">
        <f>IF(Table15[[#This Row],[IDENTICAL]]="","","@PART["&amp;Table15[[#This Row],[Name]]&amp;"]:FOR[xxxRP0]
{
    %identicalParts = "&amp;Table15[[#This Row],[IDENTICAL]]&amp;"
}")</f>
        <v/>
      </c>
    </row>
    <row r="3028" spans="1:1" x14ac:dyDescent="0.25">
      <c r="A3028" t="str">
        <f>IF(Table15[[#This Row],[IDENTICAL]]="","","@PART["&amp;Table15[[#This Row],[Name]]&amp;"]:FOR[xxxRP0]
{
    %identicalParts = "&amp;Table15[[#This Row],[IDENTICAL]]&amp;"
}")</f>
        <v/>
      </c>
    </row>
    <row r="3029" spans="1:1" x14ac:dyDescent="0.25">
      <c r="A3029" t="str">
        <f>IF(Table15[[#This Row],[IDENTICAL]]="","","@PART["&amp;Table15[[#This Row],[Name]]&amp;"]:FOR[xxxRP0]
{
    %identicalParts = "&amp;Table15[[#This Row],[IDENTICAL]]&amp;"
}")</f>
        <v/>
      </c>
    </row>
    <row r="3030" spans="1:1" x14ac:dyDescent="0.25">
      <c r="A3030" t="str">
        <f>IF(Table15[[#This Row],[IDENTICAL]]="","","@PART["&amp;Table15[[#This Row],[Name]]&amp;"]:FOR[xxxRP0]
{
    %identicalParts = "&amp;Table15[[#This Row],[IDENTICAL]]&amp;"
}")</f>
        <v/>
      </c>
    </row>
    <row r="3031" spans="1:1" x14ac:dyDescent="0.25">
      <c r="A3031" t="str">
        <f>IF(Table15[[#This Row],[IDENTICAL]]="","","@PART["&amp;Table15[[#This Row],[Name]]&amp;"]:FOR[xxxRP0]
{
    %identicalParts = "&amp;Table15[[#This Row],[IDENTICAL]]&amp;"
}")</f>
        <v/>
      </c>
    </row>
    <row r="3032" spans="1:1" x14ac:dyDescent="0.25">
      <c r="A3032" t="str">
        <f>IF(Table15[[#This Row],[IDENTICAL]]="","","@PART["&amp;Table15[[#This Row],[Name]]&amp;"]:FOR[xxxRP0]
{
    %identicalParts = "&amp;Table15[[#This Row],[IDENTICAL]]&amp;"
}")</f>
        <v/>
      </c>
    </row>
    <row r="3033" spans="1:1" x14ac:dyDescent="0.25">
      <c r="A3033" t="str">
        <f>IF(Table15[[#This Row],[IDENTICAL]]="","","@PART["&amp;Table15[[#This Row],[Name]]&amp;"]:FOR[xxxRP0]
{
    %identicalParts = "&amp;Table15[[#This Row],[IDENTICAL]]&amp;"
}")</f>
        <v/>
      </c>
    </row>
    <row r="3034" spans="1:1" x14ac:dyDescent="0.25">
      <c r="A3034" t="str">
        <f>IF(Table15[[#This Row],[IDENTICAL]]="","","@PART["&amp;Table15[[#This Row],[Name]]&amp;"]:FOR[xxxRP0]
{
    %identicalParts = "&amp;Table15[[#This Row],[IDENTICAL]]&amp;"
}")</f>
        <v/>
      </c>
    </row>
    <row r="3035" spans="1:1" x14ac:dyDescent="0.25">
      <c r="A3035" t="str">
        <f>IF(Table15[[#This Row],[IDENTICAL]]="","","@PART["&amp;Table15[[#This Row],[Name]]&amp;"]:FOR[xxxRP0]
{
    %identicalParts = "&amp;Table15[[#This Row],[IDENTICAL]]&amp;"
}")</f>
        <v/>
      </c>
    </row>
    <row r="3036" spans="1:1" x14ac:dyDescent="0.25">
      <c r="A3036" t="str">
        <f>IF(Table15[[#This Row],[IDENTICAL]]="","","@PART["&amp;Table15[[#This Row],[Name]]&amp;"]:FOR[xxxRP0]
{
    %identicalParts = "&amp;Table15[[#This Row],[IDENTICAL]]&amp;"
}")</f>
        <v/>
      </c>
    </row>
    <row r="3037" spans="1:1" x14ac:dyDescent="0.25">
      <c r="A3037" t="str">
        <f>IF(Table15[[#This Row],[IDENTICAL]]="","","@PART["&amp;Table15[[#This Row],[Name]]&amp;"]:FOR[xxxRP0]
{
    %identicalParts = "&amp;Table15[[#This Row],[IDENTICAL]]&amp;"
}")</f>
        <v/>
      </c>
    </row>
    <row r="3038" spans="1:1" x14ac:dyDescent="0.25">
      <c r="A3038" t="str">
        <f>IF(Table15[[#This Row],[IDENTICAL]]="","","@PART["&amp;Table15[[#This Row],[Name]]&amp;"]:FOR[xxxRP0]
{
    %identicalParts = "&amp;Table15[[#This Row],[IDENTICAL]]&amp;"
}")</f>
        <v/>
      </c>
    </row>
    <row r="3039" spans="1:1" x14ac:dyDescent="0.25">
      <c r="A3039" t="str">
        <f>IF(Table15[[#This Row],[IDENTICAL]]="","","@PART["&amp;Table15[[#This Row],[Name]]&amp;"]:FOR[xxxRP0]
{
    %identicalParts = "&amp;Table15[[#This Row],[IDENTICAL]]&amp;"
}")</f>
        <v/>
      </c>
    </row>
    <row r="3040" spans="1:1" x14ac:dyDescent="0.25">
      <c r="A3040" t="str">
        <f>IF(Table15[[#This Row],[IDENTICAL]]="","","@PART["&amp;Table15[[#This Row],[Name]]&amp;"]:FOR[xxxRP0]
{
    %identicalParts = "&amp;Table15[[#This Row],[IDENTICAL]]&amp;"
}")</f>
        <v/>
      </c>
    </row>
    <row r="3041" spans="1:1" x14ac:dyDescent="0.25">
      <c r="A3041" t="str">
        <f>IF(Table15[[#This Row],[IDENTICAL]]="","","@PART["&amp;Table15[[#This Row],[Name]]&amp;"]:FOR[xxxRP0]
{
    %identicalParts = "&amp;Table15[[#This Row],[IDENTICAL]]&amp;"
}")</f>
        <v/>
      </c>
    </row>
    <row r="3042" spans="1:1" x14ac:dyDescent="0.25">
      <c r="A3042" t="str">
        <f>IF(Table15[[#This Row],[IDENTICAL]]="","","@PART["&amp;Table15[[#This Row],[Name]]&amp;"]:FOR[xxxRP0]
{
    %identicalParts = "&amp;Table15[[#This Row],[IDENTICAL]]&amp;"
}")</f>
        <v/>
      </c>
    </row>
    <row r="3043" spans="1:1" x14ac:dyDescent="0.25">
      <c r="A3043" t="str">
        <f>IF(Table15[[#This Row],[IDENTICAL]]="","","@PART["&amp;Table15[[#This Row],[Name]]&amp;"]:FOR[xxxRP0]
{
    %identicalParts = "&amp;Table15[[#This Row],[IDENTICAL]]&amp;"
}")</f>
        <v/>
      </c>
    </row>
    <row r="3044" spans="1:1" x14ac:dyDescent="0.25">
      <c r="A3044" t="str">
        <f>IF(Table15[[#This Row],[IDENTICAL]]="","","@PART["&amp;Table15[[#This Row],[Name]]&amp;"]:FOR[xxxRP0]
{
    %identicalParts = "&amp;Table15[[#This Row],[IDENTICAL]]&amp;"
}")</f>
        <v/>
      </c>
    </row>
    <row r="3045" spans="1:1" x14ac:dyDescent="0.25">
      <c r="A3045" t="str">
        <f>IF(Table15[[#This Row],[IDENTICAL]]="","","@PART["&amp;Table15[[#This Row],[Name]]&amp;"]:FOR[xxxRP0]
{
    %identicalParts = "&amp;Table15[[#This Row],[IDENTICAL]]&amp;"
}")</f>
        <v/>
      </c>
    </row>
    <row r="3046" spans="1:1" x14ac:dyDescent="0.25">
      <c r="A3046" t="str">
        <f>IF(Table15[[#This Row],[IDENTICAL]]="","","@PART["&amp;Table15[[#This Row],[Name]]&amp;"]:FOR[xxxRP0]
{
    %identicalParts = "&amp;Table15[[#This Row],[IDENTICAL]]&amp;"
}")</f>
        <v/>
      </c>
    </row>
    <row r="3047" spans="1:1" x14ac:dyDescent="0.25">
      <c r="A3047" t="str">
        <f>IF(Table15[[#This Row],[IDENTICAL]]="","","@PART["&amp;Table15[[#This Row],[Name]]&amp;"]:FOR[xxxRP0]
{
    %identicalParts = "&amp;Table15[[#This Row],[IDENTICAL]]&amp;"
}")</f>
        <v/>
      </c>
    </row>
    <row r="3048" spans="1:1" x14ac:dyDescent="0.25">
      <c r="A3048" t="str">
        <f>IF(Table15[[#This Row],[IDENTICAL]]="","","@PART["&amp;Table15[[#This Row],[Name]]&amp;"]:FOR[xxxRP0]
{
    %identicalParts = "&amp;Table15[[#This Row],[IDENTICAL]]&amp;"
}")</f>
        <v/>
      </c>
    </row>
    <row r="3049" spans="1:1" x14ac:dyDescent="0.25">
      <c r="A3049" t="str">
        <f>IF(Table15[[#This Row],[IDENTICAL]]="","","@PART["&amp;Table15[[#This Row],[Name]]&amp;"]:FOR[xxxRP0]
{
    %identicalParts = "&amp;Table15[[#This Row],[IDENTICAL]]&amp;"
}")</f>
        <v/>
      </c>
    </row>
    <row r="3050" spans="1:1" x14ac:dyDescent="0.25">
      <c r="A3050" t="str">
        <f>IF(Table15[[#This Row],[IDENTICAL]]="","","@PART["&amp;Table15[[#This Row],[Name]]&amp;"]:FOR[xxxRP0]
{
    %identicalParts = "&amp;Table15[[#This Row],[IDENTICAL]]&amp;"
}")</f>
        <v/>
      </c>
    </row>
    <row r="3051" spans="1:1" x14ac:dyDescent="0.25">
      <c r="A3051" t="str">
        <f>IF(Table15[[#This Row],[IDENTICAL]]="","","@PART["&amp;Table15[[#This Row],[Name]]&amp;"]:FOR[xxxRP0]
{
    %identicalParts = "&amp;Table15[[#This Row],[IDENTICAL]]&amp;"
}")</f>
        <v/>
      </c>
    </row>
    <row r="3052" spans="1:1" x14ac:dyDescent="0.25">
      <c r="A3052" t="str">
        <f>IF(Table15[[#This Row],[IDENTICAL]]="","","@PART["&amp;Table15[[#This Row],[Name]]&amp;"]:FOR[xxxRP0]
{
    %identicalParts = "&amp;Table15[[#This Row],[IDENTICAL]]&amp;"
}")</f>
        <v/>
      </c>
    </row>
    <row r="3053" spans="1:1" x14ac:dyDescent="0.25">
      <c r="A3053" t="str">
        <f>IF(Table15[[#This Row],[IDENTICAL]]="","","@PART["&amp;Table15[[#This Row],[Name]]&amp;"]:FOR[xxxRP0]
{
    %identicalParts = "&amp;Table15[[#This Row],[IDENTICAL]]&amp;"
}")</f>
        <v/>
      </c>
    </row>
    <row r="3054" spans="1:1" x14ac:dyDescent="0.25">
      <c r="A3054" t="str">
        <f>IF(Table15[[#This Row],[IDENTICAL]]="","","@PART["&amp;Table15[[#This Row],[Name]]&amp;"]:FOR[xxxRP0]
{
    %identicalParts = "&amp;Table15[[#This Row],[IDENTICAL]]&amp;"
}")</f>
        <v/>
      </c>
    </row>
    <row r="3055" spans="1:1" x14ac:dyDescent="0.25">
      <c r="A3055" t="str">
        <f>IF(Table15[[#This Row],[IDENTICAL]]="","","@PART["&amp;Table15[[#This Row],[Name]]&amp;"]:FOR[xxxRP0]
{
    %identicalParts = "&amp;Table15[[#This Row],[IDENTICAL]]&amp;"
}")</f>
        <v/>
      </c>
    </row>
    <row r="3056" spans="1:1" x14ac:dyDescent="0.25">
      <c r="A3056" t="str">
        <f>IF(Table15[[#This Row],[IDENTICAL]]="","","@PART["&amp;Table15[[#This Row],[Name]]&amp;"]:FOR[xxxRP0]
{
    %identicalParts = "&amp;Table15[[#This Row],[IDENTICAL]]&amp;"
}")</f>
        <v/>
      </c>
    </row>
    <row r="3057" spans="1:1" x14ac:dyDescent="0.25">
      <c r="A3057" t="str">
        <f>IF(Table15[[#This Row],[IDENTICAL]]="","","@PART["&amp;Table15[[#This Row],[Name]]&amp;"]:FOR[xxxRP0]
{
    %identicalParts = "&amp;Table15[[#This Row],[IDENTICAL]]&amp;"
}")</f>
        <v/>
      </c>
    </row>
    <row r="3058" spans="1:1" x14ac:dyDescent="0.25">
      <c r="A3058" t="str">
        <f>IF(Table15[[#This Row],[IDENTICAL]]="","","@PART["&amp;Table15[[#This Row],[Name]]&amp;"]:FOR[xxxRP0]
{
    %identicalParts = "&amp;Table15[[#This Row],[IDENTICAL]]&amp;"
}")</f>
        <v/>
      </c>
    </row>
    <row r="3059" spans="1:1" x14ac:dyDescent="0.25">
      <c r="A3059" t="str">
        <f>IF(Table15[[#This Row],[IDENTICAL]]="","","@PART["&amp;Table15[[#This Row],[Name]]&amp;"]:FOR[xxxRP0]
{
    %identicalParts = "&amp;Table15[[#This Row],[IDENTICAL]]&amp;"
}")</f>
        <v/>
      </c>
    </row>
    <row r="3060" spans="1:1" x14ac:dyDescent="0.25">
      <c r="A3060" t="str">
        <f>IF(Table15[[#This Row],[IDENTICAL]]="","","@PART["&amp;Table15[[#This Row],[Name]]&amp;"]:FOR[xxxRP0]
{
    %identicalParts = "&amp;Table15[[#This Row],[IDENTICAL]]&amp;"
}")</f>
        <v/>
      </c>
    </row>
    <row r="3061" spans="1:1" x14ac:dyDescent="0.25">
      <c r="A3061" t="str">
        <f>IF(Table15[[#This Row],[IDENTICAL]]="","","@PART["&amp;Table15[[#This Row],[Name]]&amp;"]:FOR[xxxRP0]
{
    %identicalParts = "&amp;Table15[[#This Row],[IDENTICAL]]&amp;"
}")</f>
        <v/>
      </c>
    </row>
    <row r="3062" spans="1:1" x14ac:dyDescent="0.25">
      <c r="A3062" t="str">
        <f>IF(Table15[[#This Row],[IDENTICAL]]="","","@PART["&amp;Table15[[#This Row],[Name]]&amp;"]:FOR[xxxRP0]
{
    %identicalParts = "&amp;Table15[[#This Row],[IDENTICAL]]&amp;"
}")</f>
        <v/>
      </c>
    </row>
    <row r="3063" spans="1:1" x14ac:dyDescent="0.25">
      <c r="A3063" t="str">
        <f>IF(Table15[[#This Row],[IDENTICAL]]="","","@PART["&amp;Table15[[#This Row],[Name]]&amp;"]:FOR[xxxRP0]
{
    %identicalParts = "&amp;Table15[[#This Row],[IDENTICAL]]&amp;"
}")</f>
        <v/>
      </c>
    </row>
    <row r="3064" spans="1:1" x14ac:dyDescent="0.25">
      <c r="A3064" t="str">
        <f>IF(Table15[[#This Row],[IDENTICAL]]="","","@PART["&amp;Table15[[#This Row],[Name]]&amp;"]:FOR[xxxRP0]
{
    %identicalParts = "&amp;Table15[[#This Row],[IDENTICAL]]&amp;"
}")</f>
        <v/>
      </c>
    </row>
    <row r="3065" spans="1:1" x14ac:dyDescent="0.25">
      <c r="A3065" t="str">
        <f>IF(Table15[[#This Row],[IDENTICAL]]="","","@PART["&amp;Table15[[#This Row],[Name]]&amp;"]:FOR[xxxRP0]
{
    %identicalParts = "&amp;Table15[[#This Row],[IDENTICAL]]&amp;"
}")</f>
        <v/>
      </c>
    </row>
    <row r="3066" spans="1:1" x14ac:dyDescent="0.25">
      <c r="A3066" t="str">
        <f>IF(Table15[[#This Row],[IDENTICAL]]="","","@PART["&amp;Table15[[#This Row],[Name]]&amp;"]:FOR[xxxRP0]
{
    %identicalParts = "&amp;Table15[[#This Row],[IDENTICAL]]&amp;"
}")</f>
        <v/>
      </c>
    </row>
    <row r="3067" spans="1:1" x14ac:dyDescent="0.25">
      <c r="A3067" t="str">
        <f>IF(Table15[[#This Row],[IDENTICAL]]="","","@PART["&amp;Table15[[#This Row],[Name]]&amp;"]:FOR[xxxRP0]
{
    %identicalParts = "&amp;Table15[[#This Row],[IDENTICAL]]&amp;"
}")</f>
        <v/>
      </c>
    </row>
    <row r="3068" spans="1:1" x14ac:dyDescent="0.25">
      <c r="A3068" t="str">
        <f>IF(Table15[[#This Row],[IDENTICAL]]="","","@PART["&amp;Table15[[#This Row],[Name]]&amp;"]:FOR[xxxRP0]
{
    %identicalParts = "&amp;Table15[[#This Row],[IDENTICAL]]&amp;"
}")</f>
        <v/>
      </c>
    </row>
    <row r="3069" spans="1:1" x14ac:dyDescent="0.25">
      <c r="A3069" t="str">
        <f>IF(Table15[[#This Row],[IDENTICAL]]="","","@PART["&amp;Table15[[#This Row],[Name]]&amp;"]:FOR[xxxRP0]
{
    %identicalParts = "&amp;Table15[[#This Row],[IDENTICAL]]&amp;"
}")</f>
        <v/>
      </c>
    </row>
    <row r="3070" spans="1:1" x14ac:dyDescent="0.25">
      <c r="A3070" t="str">
        <f>IF(Table15[[#This Row],[IDENTICAL]]="","","@PART["&amp;Table15[[#This Row],[Name]]&amp;"]:FOR[xxxRP0]
{
    %identicalParts = "&amp;Table15[[#This Row],[IDENTICAL]]&amp;"
}")</f>
        <v/>
      </c>
    </row>
    <row r="3071" spans="1:1" x14ac:dyDescent="0.25">
      <c r="A3071" t="str">
        <f>IF(Table15[[#This Row],[IDENTICAL]]="","","@PART["&amp;Table15[[#This Row],[Name]]&amp;"]:FOR[xxxRP0]
{
    %identicalParts = "&amp;Table15[[#This Row],[IDENTICAL]]&amp;"
}")</f>
        <v/>
      </c>
    </row>
    <row r="3072" spans="1:1" x14ac:dyDescent="0.25">
      <c r="A3072" t="str">
        <f>IF(Table15[[#This Row],[IDENTICAL]]="","","@PART["&amp;Table15[[#This Row],[Name]]&amp;"]:FOR[xxxRP0]
{
    %identicalParts = "&amp;Table15[[#This Row],[IDENTICAL]]&amp;"
}")</f>
        <v/>
      </c>
    </row>
    <row r="3073" spans="1:1" x14ac:dyDescent="0.25">
      <c r="A3073" t="str">
        <f>IF(Table15[[#This Row],[IDENTICAL]]="","","@PART["&amp;Table15[[#This Row],[Name]]&amp;"]:FOR[xxxRP0]
{
    %identicalParts = "&amp;Table15[[#This Row],[IDENTICAL]]&amp;"
}")</f>
        <v/>
      </c>
    </row>
    <row r="3074" spans="1:1" x14ac:dyDescent="0.25">
      <c r="A3074" t="str">
        <f>IF(Table15[[#This Row],[IDENTICAL]]="","","@PART["&amp;Table15[[#This Row],[Name]]&amp;"]:FOR[xxxRP0]
{
    %identicalParts = "&amp;Table15[[#This Row],[IDENTICAL]]&amp;"
}")</f>
        <v/>
      </c>
    </row>
    <row r="3075" spans="1:1" x14ac:dyDescent="0.25">
      <c r="A3075" t="str">
        <f>IF(Table15[[#This Row],[IDENTICAL]]="","","@PART["&amp;Table15[[#This Row],[Name]]&amp;"]:FOR[xxxRP0]
{
    %identicalParts = "&amp;Table15[[#This Row],[IDENTICAL]]&amp;"
}")</f>
        <v/>
      </c>
    </row>
    <row r="3076" spans="1:1" x14ac:dyDescent="0.25">
      <c r="A3076" t="str">
        <f>IF(Table15[[#This Row],[IDENTICAL]]="","","@PART["&amp;Table15[[#This Row],[Name]]&amp;"]:FOR[xxxRP0]
{
    %identicalParts = "&amp;Table15[[#This Row],[IDENTICAL]]&amp;"
}")</f>
        <v/>
      </c>
    </row>
    <row r="3077" spans="1:1" x14ac:dyDescent="0.25">
      <c r="A3077" t="str">
        <f>IF(Table15[[#This Row],[IDENTICAL]]="","","@PART["&amp;Table15[[#This Row],[Name]]&amp;"]:FOR[xxxRP0]
{
    %identicalParts = "&amp;Table15[[#This Row],[IDENTICAL]]&amp;"
}")</f>
        <v/>
      </c>
    </row>
    <row r="3078" spans="1:1" x14ac:dyDescent="0.25">
      <c r="A3078" t="str">
        <f>IF(Table15[[#This Row],[IDENTICAL]]="","","@PART["&amp;Table15[[#This Row],[Name]]&amp;"]:FOR[xxxRP0]
{
    %identicalParts = "&amp;Table15[[#This Row],[IDENTICAL]]&amp;"
}")</f>
        <v/>
      </c>
    </row>
    <row r="3079" spans="1:1" x14ac:dyDescent="0.25">
      <c r="A3079" t="str">
        <f>IF(Table15[[#This Row],[IDENTICAL]]="","","@PART["&amp;Table15[[#This Row],[Name]]&amp;"]:FOR[xxxRP0]
{
    %identicalParts = "&amp;Table15[[#This Row],[IDENTICAL]]&amp;"
}")</f>
        <v/>
      </c>
    </row>
    <row r="3080" spans="1:1" x14ac:dyDescent="0.25">
      <c r="A3080" t="str">
        <f>IF(Table15[[#This Row],[IDENTICAL]]="","","@PART["&amp;Table15[[#This Row],[Name]]&amp;"]:FOR[xxxRP0]
{
    %identicalParts = "&amp;Table15[[#This Row],[IDENTICAL]]&amp;"
}")</f>
        <v/>
      </c>
    </row>
    <row r="3081" spans="1:1" x14ac:dyDescent="0.25">
      <c r="A3081" t="str">
        <f>IF(Table15[[#This Row],[IDENTICAL]]="","","@PART["&amp;Table15[[#This Row],[Name]]&amp;"]:FOR[xxxRP0]
{
    %identicalParts = "&amp;Table15[[#This Row],[IDENTICAL]]&amp;"
}")</f>
        <v/>
      </c>
    </row>
    <row r="3082" spans="1:1" x14ac:dyDescent="0.25">
      <c r="A3082" t="str">
        <f>IF(Table15[[#This Row],[IDENTICAL]]="","","@PART["&amp;Table15[[#This Row],[Name]]&amp;"]:FOR[xxxRP0]
{
    %identicalParts = "&amp;Table15[[#This Row],[IDENTICAL]]&amp;"
}")</f>
        <v/>
      </c>
    </row>
    <row r="3083" spans="1:1" x14ac:dyDescent="0.25">
      <c r="A3083" t="str">
        <f>IF(Table15[[#This Row],[IDENTICAL]]="","","@PART["&amp;Table15[[#This Row],[Name]]&amp;"]:FOR[xxxRP0]
{
    %identicalParts = "&amp;Table15[[#This Row],[IDENTICAL]]&amp;"
}")</f>
        <v/>
      </c>
    </row>
    <row r="3084" spans="1:1" x14ac:dyDescent="0.25">
      <c r="A3084" t="str">
        <f>IF(Table15[[#This Row],[IDENTICAL]]="","","@PART["&amp;Table15[[#This Row],[Name]]&amp;"]:FOR[xxxRP0]
{
    %identicalParts = "&amp;Table15[[#This Row],[IDENTICAL]]&amp;"
}")</f>
        <v/>
      </c>
    </row>
    <row r="3085" spans="1:1" x14ac:dyDescent="0.25">
      <c r="A3085" t="str">
        <f>IF(Table15[[#This Row],[IDENTICAL]]="","","@PART["&amp;Table15[[#This Row],[Name]]&amp;"]:FOR[xxxRP0]
{
    %identicalParts = "&amp;Table15[[#This Row],[IDENTICAL]]&amp;"
}")</f>
        <v>@PART[sputnik1]:FOR[xxxRP0]
{
    %identicalParts = sputnik1,SXTSputnik
}</v>
      </c>
    </row>
    <row r="3086" spans="1:1" x14ac:dyDescent="0.25">
      <c r="A3086" t="str">
        <f>IF(Table15[[#This Row],[IDENTICAL]]="","","@PART["&amp;Table15[[#This Row],[Name]]&amp;"]:FOR[xxxRP0]
{
    %identicalParts = "&amp;Table15[[#This Row],[IDENTICAL]]&amp;"
}")</f>
        <v/>
      </c>
    </row>
    <row r="3087" spans="1:1" x14ac:dyDescent="0.25">
      <c r="A3087" t="str">
        <f>IF(Table15[[#This Row],[IDENTICAL]]="","","@PART["&amp;Table15[[#This Row],[Name]]&amp;"]:FOR[xxxRP0]
{
    %identicalParts = "&amp;Table15[[#This Row],[IDENTICAL]]&amp;"
}")</f>
        <v/>
      </c>
    </row>
    <row r="3088" spans="1:1" x14ac:dyDescent="0.25">
      <c r="A3088" t="str">
        <f>IF(Table15[[#This Row],[IDENTICAL]]="","","@PART["&amp;Table15[[#This Row],[Name]]&amp;"]:FOR[xxxRP0]
{
    %identicalParts = "&amp;Table15[[#This Row],[IDENTICAL]]&amp;"
}")</f>
        <v/>
      </c>
    </row>
    <row r="3089" spans="1:1" x14ac:dyDescent="0.25">
      <c r="A3089" t="str">
        <f>IF(Table15[[#This Row],[IDENTICAL]]="","","@PART["&amp;Table15[[#This Row],[Name]]&amp;"]:FOR[xxxRP0]
{
    %identicalParts = "&amp;Table15[[#This Row],[IDENTICAL]]&amp;"
}")</f>
        <v/>
      </c>
    </row>
    <row r="3090" spans="1:1" x14ac:dyDescent="0.25">
      <c r="A3090" t="str">
        <f>IF(Table15[[#This Row],[IDENTICAL]]="","","@PART["&amp;Table15[[#This Row],[Name]]&amp;"]:FOR[xxxRP0]
{
    %identicalParts = "&amp;Table15[[#This Row],[IDENTICAL]]&amp;"
}")</f>
        <v/>
      </c>
    </row>
    <row r="3091" spans="1:1" x14ac:dyDescent="0.25">
      <c r="A3091" t="str">
        <f>IF(Table15[[#This Row],[IDENTICAL]]="","","@PART["&amp;Table15[[#This Row],[Name]]&amp;"]:FOR[xxxRP0]
{
    %identicalParts = "&amp;Table15[[#This Row],[IDENTICAL]]&amp;"
}")</f>
        <v>@PART[SXTSputnik]:FOR[xxxRP0]
{
    %identicalParts = sputnik1,SXTSputnik
}</v>
      </c>
    </row>
    <row r="3092" spans="1:1" x14ac:dyDescent="0.25">
      <c r="A3092" t="str">
        <f>IF(Table15[[#This Row],[IDENTICAL]]="","","@PART["&amp;Table15[[#This Row],[Name]]&amp;"]:FOR[xxxRP0]
{
    %identicalParts = "&amp;Table15[[#This Row],[IDENTICAL]]&amp;"
}")</f>
        <v/>
      </c>
    </row>
    <row r="3093" spans="1:1" x14ac:dyDescent="0.25">
      <c r="A3093" t="str">
        <f>IF(Table15[[#This Row],[IDENTICAL]]="","","@PART["&amp;Table15[[#This Row],[Name]]&amp;"]:FOR[xxxRP0]
{
    %identicalParts = "&amp;Table15[[#This Row],[IDENTICAL]]&amp;"
}")</f>
        <v/>
      </c>
    </row>
    <row r="3094" spans="1:1" x14ac:dyDescent="0.25">
      <c r="A3094" t="str">
        <f>IF(Table15[[#This Row],[IDENTICAL]]="","","@PART["&amp;Table15[[#This Row],[Name]]&amp;"]:FOR[xxxRP0]
{
    %identicalParts = "&amp;Table15[[#This Row],[IDENTICAL]]&amp;"
}")</f>
        <v/>
      </c>
    </row>
    <row r="3095" spans="1:1" x14ac:dyDescent="0.25">
      <c r="A3095" t="str">
        <f>IF(Table15[[#This Row],[IDENTICAL]]="","","@PART["&amp;Table15[[#This Row],[Name]]&amp;"]:FOR[xxxRP0]
{
    %identicalParts = "&amp;Table15[[#This Row],[IDENTICAL]]&amp;"
}")</f>
        <v>@PART[KWsrbGlobeX10S]:FOR[xxxRP0]
{
    %identicalParts = bluedog_Titan_SRB3seg,KWsrbGlobeX10S,rn_srmu_mb
}</v>
      </c>
    </row>
    <row r="3096" spans="1:1" x14ac:dyDescent="0.25">
      <c r="A3096" t="str">
        <f>IF(Table15[[#This Row],[IDENTICAL]]="","","@PART["&amp;Table15[[#This Row],[Name]]&amp;"]:FOR[xxxRP0]
{
    %identicalParts = "&amp;Table15[[#This Row],[IDENTICAL]]&amp;"
}")</f>
        <v>@PART[rn_srmu_mb]:FOR[xxxRP0]
{
    %identicalParts = bluedog_Titan_SRB3seg,KWsrbGlobeX10S,rn_srmu_mb
}</v>
      </c>
    </row>
    <row r="3097" spans="1:1" x14ac:dyDescent="0.25">
      <c r="A3097" t="str">
        <f>IF(Table15[[#This Row],[IDENTICAL]]="","","@PART["&amp;Table15[[#This Row],[Name]]&amp;"]:FOR[xxxRP0]
{
    %identicalParts = "&amp;Table15[[#This Row],[IDENTICAL]]&amp;"
}")</f>
        <v/>
      </c>
    </row>
    <row r="3098" spans="1:1" x14ac:dyDescent="0.25">
      <c r="A3098" t="str">
        <f>IF(Table15[[#This Row],[IDENTICAL]]="","","@PART["&amp;Table15[[#This Row],[Name]]&amp;"]:FOR[xxxRP0]
{
    %identicalParts = "&amp;Table15[[#This Row],[IDENTICAL]]&amp;"
}")</f>
        <v>@PART[bluedog_Titan_SRB3seg]:FOR[xxxRP0]
{
    %identicalParts = bluedog_Titan_SRB3seg,KWsrbGlobeX10S,rn_srmu_mb
}</v>
      </c>
    </row>
    <row r="3099" spans="1:1" x14ac:dyDescent="0.25">
      <c r="A3099" t="str">
        <f>IF(Table15[[#This Row],[IDENTICAL]]="","","@PART["&amp;Table15[[#This Row],[Name]]&amp;"]:FOR[xxxRP0]
{
    %identicalParts = "&amp;Table15[[#This Row],[IDENTICAL]]&amp;"
}")</f>
        <v/>
      </c>
    </row>
    <row r="3100" spans="1:1" x14ac:dyDescent="0.25">
      <c r="A3100" t="str">
        <f>IF(Table15[[#This Row],[IDENTICAL]]="","","@PART["&amp;Table15[[#This Row],[Name]]&amp;"]:FOR[xxxRP0]
{
    %identicalParts = "&amp;Table15[[#This Row],[IDENTICAL]]&amp;"
}")</f>
        <v/>
      </c>
    </row>
    <row r="3101" spans="1:1" x14ac:dyDescent="0.25">
      <c r="A3101" t="str">
        <f>IF(Table15[[#This Row],[IDENTICAL]]="","","@PART["&amp;Table15[[#This Row],[Name]]&amp;"]:FOR[xxxRP0]
{
    %identicalParts = "&amp;Table15[[#This Row],[IDENTICAL]]&amp;"
}")</f>
        <v>@PART[SSTU-SC-ENG-RD-107X]:FOR[xxxRP0]
{
    %identicalParts = RD107,SSTU-SC-ENG-RD-107A,R7_Booster_Engine,KW2mengineGriffonG8D,SSTU-SC-ENG-RD-107X,R7_FIRST_STAGE
}</v>
      </c>
    </row>
    <row r="3102" spans="1:1" x14ac:dyDescent="0.25">
      <c r="A3102" t="str">
        <f>IF(Table15[[#This Row],[IDENTICAL]]="","","@PART["&amp;Table15[[#This Row],[Name]]&amp;"]:FOR[xxxRP0]
{
    %identicalParts = "&amp;Table15[[#This Row],[IDENTICAL]]&amp;"
}")</f>
        <v>@PART[SSTU-SC-ENG-RD-108A]:FOR[xxxRP0]
{
    %identicalParts = RD108,SSTU-SC-ENG-RD-108A,R7_Core_Engine,Size2MedEngine,R7_SECOND_STAGE
}</v>
      </c>
    </row>
    <row r="3103" spans="1:1" x14ac:dyDescent="0.25">
      <c r="A3103" t="str">
        <f>IF(Table15[[#This Row],[IDENTICAL]]="","","@PART["&amp;Table15[[#This Row],[Name]]&amp;"]:FOR[xxxRP0]
{
    %identicalParts = "&amp;Table15[[#This Row],[IDENTICAL]]&amp;"
}")</f>
        <v/>
      </c>
    </row>
    <row r="3104" spans="1:1" x14ac:dyDescent="0.25">
      <c r="A3104" t="str">
        <f>IF(Table15[[#This Row],[IDENTICAL]]="","","@PART["&amp;Table15[[#This Row],[Name]]&amp;"]:FOR[xxxRP0]
{
    %identicalParts = "&amp;Table15[[#This Row],[IDENTICAL]]&amp;"
}")</f>
        <v/>
      </c>
    </row>
    <row r="3105" spans="1:1" x14ac:dyDescent="0.25">
      <c r="A3105" t="str">
        <f>IF(Table15[[#This Row],[IDENTICAL]]="","","@PART["&amp;Table15[[#This Row],[Name]]&amp;"]:FOR[xxxRP0]
{
    %identicalParts = "&amp;Table15[[#This Row],[IDENTICAL]]&amp;"
}")</f>
        <v>@PART[SSTU-SC-ENG-RL10A-3]:FOR[xxxRP0]
{
    %identicalParts = KW1mengineMaverick1D,bluedog_rl10,FASAApolloLFERL10,engineLargeSkipper,SSTU-SC-ENG-RL10A-3,KW1mengineWildCatV
}</v>
      </c>
    </row>
    <row r="3106" spans="1:1" x14ac:dyDescent="0.25">
      <c r="A3106" t="str">
        <f>IF(Table15[[#This Row],[IDENTICAL]]="","","@PART["&amp;Table15[[#This Row],[Name]]&amp;"]:FOR[xxxRP0]
{
    %identicalParts = "&amp;Table15[[#This Row],[IDENTICAL]]&amp;"
}")</f>
        <v/>
      </c>
    </row>
    <row r="3107" spans="1:1" x14ac:dyDescent="0.25">
      <c r="A3107" t="str">
        <f>IF(Table15[[#This Row],[IDENTICAL]]="","","@PART["&amp;Table15[[#This Row],[Name]]&amp;"]:FOR[xxxRP0]
{
    %identicalParts = "&amp;Table15[[#This Row],[IDENTICAL]]&amp;"
}")</f>
        <v/>
      </c>
    </row>
    <row r="3108" spans="1:1" x14ac:dyDescent="0.25">
      <c r="A3108" t="str">
        <f>IF(Table15[[#This Row],[IDENTICAL]]="","","@PART["&amp;Table15[[#This Row],[Name]]&amp;"]:FOR[xxxRP0]
{
    %identicalParts = "&amp;Table15[[#This Row],[IDENTICAL]]&amp;"
}")</f>
        <v>@PART[SSTU-SC-ENG-RL10B-2]:FOR[xxxRP0]
{
    %identicalParts = XXxAres1J2-XHIGH,RSBengineRL10B2,cryoengine-125-2,SSTU-SC-ENG-RL10B-2
}</v>
      </c>
    </row>
    <row r="3109" spans="1:1" x14ac:dyDescent="0.25">
      <c r="A3109" t="str">
        <f>IF(Table15[[#This Row],[IDENTICAL]]="","","@PART["&amp;Table15[[#This Row],[Name]]&amp;"]:FOR[xxxRP0]
{
    %identicalParts = "&amp;Table15[[#This Row],[IDENTICAL]]&amp;"
}")</f>
        <v>@PART[SSTU-SC-ENG-RS-25]:FOR[xxxRP0]
{
    %identicalParts = RSBengineRS25,SSME,SSTU-SC-ENG-RS-25,SSTU-SC-ENG-RS-25x5,Size3EngineCluster
}</v>
      </c>
    </row>
    <row r="3110" spans="1:1" x14ac:dyDescent="0.25">
      <c r="A3110" t="str">
        <f>IF(Table15[[#This Row],[IDENTICAL]]="","","@PART["&amp;Table15[[#This Row],[Name]]&amp;"]:FOR[xxxRP0]
{
    %identicalParts = "&amp;Table15[[#This Row],[IDENTICAL]]&amp;"
}")</f>
        <v>@PART[SSTU-SC-ENG-RS-68]:FOR[xxxRP0]
{
    %identicalParts = VR1vulcan,xbahars68bx,cryoengine-375-1,RSBengineRS68,SSTU-SC-ENG-RS-68
}</v>
      </c>
    </row>
    <row r="3111" spans="1:1" x14ac:dyDescent="0.25">
      <c r="A3111" t="str">
        <f>IF(Table15[[#This Row],[IDENTICAL]]="","","@PART["&amp;Table15[[#This Row],[Name]]&amp;"]:FOR[xxxRP0]
{
    %identicalParts = "&amp;Table15[[#This Row],[IDENTICAL]]&amp;"
}")</f>
        <v>@PART[SSTU-SC-ENG-SuperDraco]:FOR[xxxRP0]
{
    %identicalParts = xLazTekSuperDracosx,SuperDraco_Single,SSTU-SC-ENG-SuperDraco
}</v>
      </c>
    </row>
    <row r="3112" spans="1:1" x14ac:dyDescent="0.25">
      <c r="A3112" t="str">
        <f>IF(Table15[[#This Row],[IDENTICAL]]="","","@PART["&amp;Table15[[#This Row],[Name]]&amp;"]:FOR[xxxRP0]
{
    %identicalParts = "&amp;Table15[[#This Row],[IDENTICAL]]&amp;"
}")</f>
        <v/>
      </c>
    </row>
    <row r="3113" spans="1:1" x14ac:dyDescent="0.25">
      <c r="A3113" t="str">
        <f>IF(Table15[[#This Row],[IDENTICAL]]="","","@PART["&amp;Table15[[#This Row],[Name]]&amp;"]:FOR[xxxRP0]
{
    %identicalParts = "&amp;Table15[[#This Row],[IDENTICAL]]&amp;"
}")</f>
        <v/>
      </c>
    </row>
    <row r="3114" spans="1:1" x14ac:dyDescent="0.25">
      <c r="A3114" t="str">
        <f>IF(Table15[[#This Row],[IDENTICAL]]="","","@PART["&amp;Table15[[#This Row],[Name]]&amp;"]:FOR[xxxRP0]
{
    %identicalParts = "&amp;Table15[[#This Row],[IDENTICAL]]&amp;"
}")</f>
        <v/>
      </c>
    </row>
    <row r="3115" spans="1:1" x14ac:dyDescent="0.25">
      <c r="A3115" t="str">
        <f>IF(Table15[[#This Row],[IDENTICAL]]="","","@PART["&amp;Table15[[#This Row],[Name]]&amp;"]:FOR[xxxRP0]
{
    %identicalParts = "&amp;Table15[[#This Row],[IDENTICAL]]&amp;"
}")</f>
        <v/>
      </c>
    </row>
    <row r="3116" spans="1:1" x14ac:dyDescent="0.25">
      <c r="A3116" t="str">
        <f>IF(Table15[[#This Row],[IDENTICAL]]="","","@PART["&amp;Table15[[#This Row],[Name]]&amp;"]:FOR[xxxRP0]
{
    %identicalParts = "&amp;Table15[[#This Row],[IDENTICAL]]&amp;"
}")</f>
        <v>@PART[SSTU-SC-GEN-DP-0P]:FOR[xxxRP0]
{
    %identicalParts = RO-ApolloDockingPort,SSTU-SC-GEN-DP-0P
}</v>
      </c>
    </row>
    <row r="3117" spans="1:1" x14ac:dyDescent="0.25">
      <c r="A3117" t="str">
        <f>IF(Table15[[#This Row],[IDENTICAL]]="","","@PART["&amp;Table15[[#This Row],[Name]]&amp;"]:FOR[xxxRP0]
{
    %identicalParts = "&amp;Table15[[#This Row],[IDENTICAL]]&amp;"
}")</f>
        <v>@PART[SSTU-SC-GEN-DP-1P]:FOR[xxxRP0]
{
    %identicalParts = dockingPort2,SSTU-SC-GEN-DP-1P,ndsport3,ndsport1,xndsport1x
}</v>
      </c>
    </row>
    <row r="3118" spans="1:1" x14ac:dyDescent="0.25">
      <c r="A3118" t="str">
        <f>IF(Table15[[#This Row],[IDENTICAL]]="","","@PART["&amp;Table15[[#This Row],[Name]]&amp;"]:FOR[xxxRP0]
{
    %identicalParts = "&amp;Table15[[#This Row],[IDENTICAL]]&amp;"
}")</f>
        <v/>
      </c>
    </row>
    <row r="3119" spans="1:1" x14ac:dyDescent="0.25">
      <c r="A3119" t="str">
        <f>IF(Table15[[#This Row],[IDENTICAL]]="","","@PART["&amp;Table15[[#This Row],[Name]]&amp;"]:FOR[xxxRP0]
{
    %identicalParts = "&amp;Table15[[#This Row],[IDENTICAL]]&amp;"
}")</f>
        <v/>
      </c>
    </row>
    <row r="3120" spans="1:1" x14ac:dyDescent="0.25">
      <c r="A3120" t="str">
        <f>IF(Table15[[#This Row],[IDENTICAL]]="","","@PART["&amp;Table15[[#This Row],[Name]]&amp;"]:FOR[xxxRP0]
{
    %identicalParts = "&amp;Table15[[#This Row],[IDENTICAL]]&amp;"
}")</f>
        <v/>
      </c>
    </row>
    <row r="3121" spans="1:1" x14ac:dyDescent="0.25">
      <c r="A3121" t="str">
        <f>IF(Table15[[#This Row],[IDENTICAL]]="","","@PART["&amp;Table15[[#This Row],[Name]]&amp;"]:FOR[xxxRP0]
{
    %identicalParts = "&amp;Table15[[#This Row],[IDENTICAL]]&amp;"
}")</f>
        <v/>
      </c>
    </row>
    <row r="3122" spans="1:1" x14ac:dyDescent="0.25">
      <c r="A3122" t="str">
        <f>IF(Table15[[#This Row],[IDENTICAL]]="","","@PART["&amp;Table15[[#This Row],[Name]]&amp;"]:FOR[xxxRP0]
{
    %identicalParts = "&amp;Table15[[#This Row],[IDENTICAL]]&amp;"
}")</f>
        <v/>
      </c>
    </row>
    <row r="3123" spans="1:1" x14ac:dyDescent="0.25">
      <c r="A3123" t="str">
        <f>IF(Table15[[#This Row],[IDENTICAL]]="","","@PART["&amp;Table15[[#This Row],[Name]]&amp;"]:FOR[xxxRP0]
{
    %identicalParts = "&amp;Table15[[#This Row],[IDENTICAL]]&amp;"
}")</f>
        <v/>
      </c>
    </row>
    <row r="3124" spans="1:1" x14ac:dyDescent="0.25">
      <c r="A3124" t="str">
        <f>IF(Table15[[#This Row],[IDENTICAL]]="","","@PART["&amp;Table15[[#This Row],[Name]]&amp;"]:FOR[xxxRP0]
{
    %identicalParts = "&amp;Table15[[#This Row],[IDENTICAL]]&amp;"
}")</f>
        <v/>
      </c>
    </row>
    <row r="3125" spans="1:1" x14ac:dyDescent="0.25">
      <c r="A3125" t="str">
        <f>IF(Table15[[#This Row],[IDENTICAL]]="","","@PART["&amp;Table15[[#This Row],[Name]]&amp;"]:FOR[xxxRP0]
{
    %identicalParts = "&amp;Table15[[#This Row],[IDENTICAL]]&amp;"
}")</f>
        <v/>
      </c>
    </row>
    <row r="3126" spans="1:1" x14ac:dyDescent="0.25">
      <c r="A3126" t="str">
        <f>IF(Table15[[#This Row],[IDENTICAL]]="","","@PART["&amp;Table15[[#This Row],[Name]]&amp;"]:FOR[xxxRP0]
{
    %identicalParts = "&amp;Table15[[#This Row],[IDENTICAL]]&amp;"
}")</f>
        <v/>
      </c>
    </row>
    <row r="3127" spans="1:1" x14ac:dyDescent="0.25">
      <c r="A3127" t="str">
        <f>IF(Table15[[#This Row],[IDENTICAL]]="","","@PART["&amp;Table15[[#This Row],[Name]]&amp;"]:FOR[xxxRP0]
{
    %identicalParts = "&amp;Table15[[#This Row],[IDENTICAL]]&amp;"
}")</f>
        <v/>
      </c>
    </row>
    <row r="3128" spans="1:1" x14ac:dyDescent="0.25">
      <c r="A3128" t="str">
        <f>IF(Table15[[#This Row],[IDENTICAL]]="","","@PART["&amp;Table15[[#This Row],[Name]]&amp;"]:FOR[xxxRP0]
{
    %identicalParts = "&amp;Table15[[#This Row],[IDENTICAL]]&amp;"
}")</f>
        <v/>
      </c>
    </row>
    <row r="3129" spans="1:1" x14ac:dyDescent="0.25">
      <c r="A3129" t="str">
        <f>IF(Table15[[#This Row],[IDENTICAL]]="","","@PART["&amp;Table15[[#This Row],[Name]]&amp;"]:FOR[xxxRP0]
{
    %identicalParts = "&amp;Table15[[#This Row],[IDENTICAL]]&amp;"
}")</f>
        <v/>
      </c>
    </row>
    <row r="3130" spans="1:1" x14ac:dyDescent="0.25">
      <c r="A3130" t="str">
        <f>IF(Table15[[#This Row],[IDENTICAL]]="","","@PART["&amp;Table15[[#This Row],[Name]]&amp;"]:FOR[xxxRP0]
{
    %identicalParts = "&amp;Table15[[#This Row],[IDENTICAL]]&amp;"
}")</f>
        <v/>
      </c>
    </row>
    <row r="3131" spans="1:1" x14ac:dyDescent="0.25">
      <c r="A3131" t="str">
        <f>IF(Table15[[#This Row],[IDENTICAL]]="","","@PART["&amp;Table15[[#This Row],[Name]]&amp;"]:FOR[xxxRP0]
{
    %identicalParts = "&amp;Table15[[#This Row],[IDENTICAL]]&amp;"
}")</f>
        <v/>
      </c>
    </row>
    <row r="3132" spans="1:1" x14ac:dyDescent="0.25">
      <c r="A3132" t="str">
        <f>IF(Table15[[#This Row],[IDENTICAL]]="","","@PART["&amp;Table15[[#This Row],[Name]]&amp;"]:FOR[xxxRP0]
{
    %identicalParts = "&amp;Table15[[#This Row],[IDENTICAL]]&amp;"
}")</f>
        <v/>
      </c>
    </row>
    <row r="3133" spans="1:1" x14ac:dyDescent="0.25">
      <c r="A3133" t="str">
        <f>IF(Table15[[#This Row],[IDENTICAL]]="","","@PART["&amp;Table15[[#This Row],[Name]]&amp;"]:FOR[xxxRP0]
{
    %identicalParts = "&amp;Table15[[#This Row],[IDENTICAL]]&amp;"
}")</f>
        <v/>
      </c>
    </row>
    <row r="3134" spans="1:1" x14ac:dyDescent="0.25">
      <c r="A3134" t="str">
        <f>IF(Table15[[#This Row],[IDENTICAL]]="","","@PART["&amp;Table15[[#This Row],[Name]]&amp;"]:FOR[xxxRP0]
{
    %identicalParts = "&amp;Table15[[#This Row],[IDENTICAL]]&amp;"
}")</f>
        <v/>
      </c>
    </row>
    <row r="3135" spans="1:1" x14ac:dyDescent="0.25">
      <c r="A3135" t="str">
        <f>IF(Table15[[#This Row],[IDENTICAL]]="","","@PART["&amp;Table15[[#This Row],[Name]]&amp;"]:FOR[xxxRP0]
{
    %identicalParts = "&amp;Table15[[#This Row],[IDENTICAL]]&amp;"
}")</f>
        <v/>
      </c>
    </row>
    <row r="3136" spans="1:1" x14ac:dyDescent="0.25">
      <c r="A3136" t="str">
        <f>IF(Table15[[#This Row],[IDENTICAL]]="","","@PART["&amp;Table15[[#This Row],[Name]]&amp;"]:FOR[xxxRP0]
{
    %identicalParts = "&amp;Table15[[#This Row],[IDENTICAL]]&amp;"
}")</f>
        <v/>
      </c>
    </row>
    <row r="3137" spans="1:1" x14ac:dyDescent="0.25">
      <c r="A3137" t="str">
        <f>IF(Table15[[#This Row],[IDENTICAL]]="","","@PART["&amp;Table15[[#This Row],[Name]]&amp;"]:FOR[xxxRP0]
{
    %identicalParts = "&amp;Table15[[#This Row],[IDENTICAL]]&amp;"
}")</f>
        <v/>
      </c>
    </row>
    <row r="3138" spans="1:1" x14ac:dyDescent="0.25">
      <c r="A3138" t="str">
        <f>IF(Table15[[#This Row],[IDENTICAL]]="","","@PART["&amp;Table15[[#This Row],[Name]]&amp;"]:FOR[xxxRP0]
{
    %identicalParts = "&amp;Table15[[#This Row],[IDENTICAL]]&amp;"
}")</f>
        <v/>
      </c>
    </row>
    <row r="3139" spans="1:1" x14ac:dyDescent="0.25">
      <c r="A3139" t="str">
        <f>IF(Table15[[#This Row],[IDENTICAL]]="","","@PART["&amp;Table15[[#This Row],[Name]]&amp;"]:FOR[xxxRP0]
{
    %identicalParts = "&amp;Table15[[#This Row],[IDENTICAL]]&amp;"
}")</f>
        <v/>
      </c>
    </row>
    <row r="3140" spans="1:1" x14ac:dyDescent="0.25">
      <c r="A3140" t="str">
        <f>IF(Table15[[#This Row],[IDENTICAL]]="","","@PART["&amp;Table15[[#This Row],[Name]]&amp;"]:FOR[xxxRP0]
{
    %identicalParts = "&amp;Table15[[#This Row],[IDENTICAL]]&amp;"
}")</f>
        <v/>
      </c>
    </row>
    <row r="3141" spans="1:1" x14ac:dyDescent="0.25">
      <c r="A3141" t="str">
        <f>IF(Table15[[#This Row],[IDENTICAL]]="","","@PART["&amp;Table15[[#This Row],[Name]]&amp;"]:FOR[xxxRP0]
{
    %identicalParts = "&amp;Table15[[#This Row],[IDENTICAL]]&amp;"
}")</f>
        <v/>
      </c>
    </row>
    <row r="3142" spans="1:1" x14ac:dyDescent="0.25">
      <c r="A3142" t="str">
        <f>IF(Table15[[#This Row],[IDENTICAL]]="","","@PART["&amp;Table15[[#This Row],[Name]]&amp;"]:FOR[xxxRP0]
{
    %identicalParts = "&amp;Table15[[#This Row],[IDENTICAL]]&amp;"
}")</f>
        <v/>
      </c>
    </row>
    <row r="3143" spans="1:1" x14ac:dyDescent="0.25">
      <c r="A3143" t="str">
        <f>IF(Table15[[#This Row],[IDENTICAL]]="","","@PART["&amp;Table15[[#This Row],[Name]]&amp;"]:FOR[xxxRP0]
{
    %identicalParts = "&amp;Table15[[#This Row],[IDENTICAL]]&amp;"
}")</f>
        <v/>
      </c>
    </row>
    <row r="3144" spans="1:1" x14ac:dyDescent="0.25">
      <c r="A3144" t="str">
        <f>IF(Table15[[#This Row],[IDENTICAL]]="","","@PART["&amp;Table15[[#This Row],[Name]]&amp;"]:FOR[xxxRP0]
{
    %identicalParts = "&amp;Table15[[#This Row],[IDENTICAL]]&amp;"
}")</f>
        <v/>
      </c>
    </row>
    <row r="3145" spans="1:1" x14ac:dyDescent="0.25">
      <c r="A3145" t="str">
        <f>IF(Table15[[#This Row],[IDENTICAL]]="","","@PART["&amp;Table15[[#This Row],[Name]]&amp;"]:FOR[xxxRP0]
{
    %identicalParts = "&amp;Table15[[#This Row],[IDENTICAL]]&amp;"
}")</f>
        <v/>
      </c>
    </row>
    <row r="3146" spans="1:1" x14ac:dyDescent="0.25">
      <c r="A3146" t="str">
        <f>IF(Table15[[#This Row],[IDENTICAL]]="","","@PART["&amp;Table15[[#This Row],[Name]]&amp;"]:FOR[xxxRP0]
{
    %identicalParts = "&amp;Table15[[#This Row],[IDENTICAL]]&amp;"
}")</f>
        <v/>
      </c>
    </row>
    <row r="3147" spans="1:1" x14ac:dyDescent="0.25">
      <c r="A3147" t="str">
        <f>IF(Table15[[#This Row],[IDENTICAL]]="","","@PART["&amp;Table15[[#This Row],[Name]]&amp;"]:FOR[xxxRP0]
{
    %identicalParts = "&amp;Table15[[#This Row],[IDENTICAL]]&amp;"
}")</f>
        <v/>
      </c>
    </row>
    <row r="3148" spans="1:1" x14ac:dyDescent="0.25">
      <c r="A3148" t="str">
        <f>IF(Table15[[#This Row],[IDENTICAL]]="","","@PART["&amp;Table15[[#This Row],[Name]]&amp;"]:FOR[xxxRP0]
{
    %identicalParts = "&amp;Table15[[#This Row],[IDENTICAL]]&amp;"
}")</f>
        <v/>
      </c>
    </row>
    <row r="3149" spans="1:1" x14ac:dyDescent="0.25">
      <c r="A3149" t="str">
        <f>IF(Table15[[#This Row],[IDENTICAL]]="","","@PART["&amp;Table15[[#This Row],[Name]]&amp;"]:FOR[xxxRP0]
{
    %identicalParts = "&amp;Table15[[#This Row],[IDENTICAL]]&amp;"
}")</f>
        <v/>
      </c>
    </row>
    <row r="3150" spans="1:1" x14ac:dyDescent="0.25">
      <c r="A3150" t="str">
        <f>IF(Table15[[#This Row],[IDENTICAL]]="","","@PART["&amp;Table15[[#This Row],[Name]]&amp;"]:FOR[xxxRP0]
{
    %identicalParts = "&amp;Table15[[#This Row],[IDENTICAL]]&amp;"
}")</f>
        <v/>
      </c>
    </row>
    <row r="3151" spans="1:1" x14ac:dyDescent="0.25">
      <c r="A3151" t="str">
        <f>IF(Table15[[#This Row],[IDENTICAL]]="","","@PART["&amp;Table15[[#This Row],[Name]]&amp;"]:FOR[xxxRP0]
{
    %identicalParts = "&amp;Table15[[#This Row],[IDENTICAL]]&amp;"
}")</f>
        <v/>
      </c>
    </row>
    <row r="3152" spans="1:1" x14ac:dyDescent="0.25">
      <c r="A3152" t="str">
        <f>IF(Table15[[#This Row],[IDENTICAL]]="","","@PART["&amp;Table15[[#This Row],[Name]]&amp;"]:FOR[xxxRP0]
{
    %identicalParts = "&amp;Table15[[#This Row],[IDENTICAL]]&amp;"
}")</f>
        <v/>
      </c>
    </row>
    <row r="3153" spans="1:1" x14ac:dyDescent="0.25">
      <c r="A3153" t="str">
        <f>IF(Table15[[#This Row],[IDENTICAL]]="","","@PART["&amp;Table15[[#This Row],[Name]]&amp;"]:FOR[xxxRP0]
{
    %identicalParts = "&amp;Table15[[#This Row],[IDENTICAL]]&amp;"
}")</f>
        <v/>
      </c>
    </row>
    <row r="3154" spans="1:1" x14ac:dyDescent="0.25">
      <c r="A3154" t="str">
        <f>IF(Table15[[#This Row],[IDENTICAL]]="","","@PART["&amp;Table15[[#This Row],[Name]]&amp;"]:FOR[xxxRP0]
{
    %identicalParts = "&amp;Table15[[#This Row],[IDENTICAL]]&amp;"
}")</f>
        <v/>
      </c>
    </row>
    <row r="3155" spans="1:1" x14ac:dyDescent="0.25">
      <c r="A3155" t="str">
        <f>IF(Table15[[#This Row],[IDENTICAL]]="","","@PART["&amp;Table15[[#This Row],[Name]]&amp;"]:FOR[xxxRP0]
{
    %identicalParts = "&amp;Table15[[#This Row],[IDENTICAL]]&amp;"
}")</f>
        <v/>
      </c>
    </row>
    <row r="3156" spans="1:1" x14ac:dyDescent="0.25">
      <c r="A3156" t="str">
        <f>IF(Table15[[#This Row],[IDENTICAL]]="","","@PART["&amp;Table15[[#This Row],[Name]]&amp;"]:FOR[xxxRP0]
{
    %identicalParts = "&amp;Table15[[#This Row],[IDENTICAL]]&amp;"
}")</f>
        <v/>
      </c>
    </row>
    <row r="3157" spans="1:1" x14ac:dyDescent="0.25">
      <c r="A3157" t="str">
        <f>IF(Table15[[#This Row],[IDENTICAL]]="","","@PART["&amp;Table15[[#This Row],[Name]]&amp;"]:FOR[xxxRP0]
{
    %identicalParts = "&amp;Table15[[#This Row],[IDENTICAL]]&amp;"
}")</f>
        <v/>
      </c>
    </row>
    <row r="3158" spans="1:1" x14ac:dyDescent="0.25">
      <c r="A3158" t="str">
        <f>IF(Table15[[#This Row],[IDENTICAL]]="","","@PART["&amp;Table15[[#This Row],[Name]]&amp;"]:FOR[xxxRP0]
{
    %identicalParts = "&amp;Table15[[#This Row],[IDENTICAL]]&amp;"
}")</f>
        <v/>
      </c>
    </row>
    <row r="3159" spans="1:1" x14ac:dyDescent="0.25">
      <c r="A3159" t="str">
        <f>IF(Table15[[#This Row],[IDENTICAL]]="","","@PART["&amp;Table15[[#This Row],[Name]]&amp;"]:FOR[xxxRP0]
{
    %identicalParts = "&amp;Table15[[#This Row],[IDENTICAL]]&amp;"
}")</f>
        <v/>
      </c>
    </row>
    <row r="3160" spans="1:1" x14ac:dyDescent="0.25">
      <c r="A3160" t="str">
        <f>IF(Table15[[#This Row],[IDENTICAL]]="","","@PART["&amp;Table15[[#This Row],[Name]]&amp;"]:FOR[xxxRP0]
{
    %identicalParts = "&amp;Table15[[#This Row],[IDENTICAL]]&amp;"
}")</f>
        <v/>
      </c>
    </row>
    <row r="3161" spans="1:1" x14ac:dyDescent="0.25">
      <c r="A3161" t="str">
        <f>IF(Table15[[#This Row],[IDENTICAL]]="","","@PART["&amp;Table15[[#This Row],[Name]]&amp;"]:FOR[xxxRP0]
{
    %identicalParts = "&amp;Table15[[#This Row],[IDENTICAL]]&amp;"
}")</f>
        <v/>
      </c>
    </row>
    <row r="3162" spans="1:1" x14ac:dyDescent="0.25">
      <c r="A3162" t="str">
        <f>IF(Table15[[#This Row],[IDENTICAL]]="","","@PART["&amp;Table15[[#This Row],[Name]]&amp;"]:FOR[xxxRP0]
{
    %identicalParts = "&amp;Table15[[#This Row],[IDENTICAL]]&amp;"
}")</f>
        <v/>
      </c>
    </row>
    <row r="3163" spans="1:1" x14ac:dyDescent="0.25">
      <c r="A3163" t="str">
        <f>IF(Table15[[#This Row],[IDENTICAL]]="","","@PART["&amp;Table15[[#This Row],[Name]]&amp;"]:FOR[xxxRP0]
{
    %identicalParts = "&amp;Table15[[#This Row],[IDENTICAL]]&amp;"
}")</f>
        <v/>
      </c>
    </row>
    <row r="3164" spans="1:1" x14ac:dyDescent="0.25">
      <c r="A3164" t="str">
        <f>IF(Table15[[#This Row],[IDENTICAL]]="","","@PART["&amp;Table15[[#This Row],[Name]]&amp;"]:FOR[xxxRP0]
{
    %identicalParts = "&amp;Table15[[#This Row],[IDENTICAL]]&amp;"
}")</f>
        <v/>
      </c>
    </row>
    <row r="3165" spans="1:1" x14ac:dyDescent="0.25">
      <c r="A3165" t="str">
        <f>IF(Table15[[#This Row],[IDENTICAL]]="","","@PART["&amp;Table15[[#This Row],[Name]]&amp;"]:FOR[xxxRP0]
{
    %identicalParts = "&amp;Table15[[#This Row],[IDENTICAL]]&amp;"
}")</f>
        <v/>
      </c>
    </row>
    <row r="3166" spans="1:1" x14ac:dyDescent="0.25">
      <c r="A3166" t="str">
        <f>IF(Table15[[#This Row],[IDENTICAL]]="","","@PART["&amp;Table15[[#This Row],[Name]]&amp;"]:FOR[xxxRP0]
{
    %identicalParts = "&amp;Table15[[#This Row],[IDENTICAL]]&amp;"
}")</f>
        <v/>
      </c>
    </row>
    <row r="3167" spans="1:1" x14ac:dyDescent="0.25">
      <c r="A3167" t="str">
        <f>IF(Table15[[#This Row],[IDENTICAL]]="","","@PART["&amp;Table15[[#This Row],[Name]]&amp;"]:FOR[xxxRP0]
{
    %identicalParts = "&amp;Table15[[#This Row],[IDENTICAL]]&amp;"
}")</f>
        <v/>
      </c>
    </row>
    <row r="3168" spans="1:1" x14ac:dyDescent="0.25">
      <c r="A3168" t="str">
        <f>IF(Table15[[#This Row],[IDENTICAL]]="","","@PART["&amp;Table15[[#This Row],[Name]]&amp;"]:FOR[xxxRP0]
{
    %identicalParts = "&amp;Table15[[#This Row],[IDENTICAL]]&amp;"
}")</f>
        <v/>
      </c>
    </row>
    <row r="3169" spans="1:1" x14ac:dyDescent="0.25">
      <c r="A3169" t="str">
        <f>IF(Table15[[#This Row],[IDENTICAL]]="","","@PART["&amp;Table15[[#This Row],[Name]]&amp;"]:FOR[xxxRP0]
{
    %identicalParts = "&amp;Table15[[#This Row],[IDENTICAL]]&amp;"
}")</f>
        <v/>
      </c>
    </row>
    <row r="3170" spans="1:1" x14ac:dyDescent="0.25">
      <c r="A3170" t="str">
        <f>IF(Table15[[#This Row],[IDENTICAL]]="","","@PART["&amp;Table15[[#This Row],[Name]]&amp;"]:FOR[xxxRP0]
{
    %identicalParts = "&amp;Table15[[#This Row],[IDENTICAL]]&amp;"
}")</f>
        <v/>
      </c>
    </row>
    <row r="3171" spans="1:1" x14ac:dyDescent="0.25">
      <c r="A3171" t="str">
        <f>IF(Table15[[#This Row],[IDENTICAL]]="","","@PART["&amp;Table15[[#This Row],[Name]]&amp;"]:FOR[xxxRP0]
{
    %identicalParts = "&amp;Table15[[#This Row],[IDENTICAL]]&amp;"
}")</f>
        <v/>
      </c>
    </row>
    <row r="3172" spans="1:1" x14ac:dyDescent="0.25">
      <c r="A3172" t="str">
        <f>IF(Table15[[#This Row],[IDENTICAL]]="","","@PART["&amp;Table15[[#This Row],[Name]]&amp;"]:FOR[xxxRP0]
{
    %identicalParts = "&amp;Table15[[#This Row],[IDENTICAL]]&amp;"
}")</f>
        <v/>
      </c>
    </row>
    <row r="3173" spans="1:1" x14ac:dyDescent="0.25">
      <c r="A3173" t="str">
        <f>IF(Table15[[#This Row],[IDENTICAL]]="","","@PART["&amp;Table15[[#This Row],[Name]]&amp;"]:FOR[xxxRP0]
{
    %identicalParts = "&amp;Table15[[#This Row],[IDENTICAL]]&amp;"
}")</f>
        <v/>
      </c>
    </row>
    <row r="3174" spans="1:1" x14ac:dyDescent="0.25">
      <c r="A3174" t="str">
        <f>IF(Table15[[#This Row],[IDENTICAL]]="","","@PART["&amp;Table15[[#This Row],[Name]]&amp;"]:FOR[xxxRP0]
{
    %identicalParts = "&amp;Table15[[#This Row],[IDENTICAL]]&amp;"
}")</f>
        <v/>
      </c>
    </row>
    <row r="3175" spans="1:1" x14ac:dyDescent="0.25">
      <c r="A3175" t="str">
        <f>IF(Table15[[#This Row],[IDENTICAL]]="","","@PART["&amp;Table15[[#This Row],[Name]]&amp;"]:FOR[xxxRP0]
{
    %identicalParts = "&amp;Table15[[#This Row],[IDENTICAL]]&amp;"
}")</f>
        <v/>
      </c>
    </row>
    <row r="3176" spans="1:1" x14ac:dyDescent="0.25">
      <c r="A3176" t="str">
        <f>IF(Table15[[#This Row],[IDENTICAL]]="","","@PART["&amp;Table15[[#This Row],[Name]]&amp;"]:FOR[xxxRP0]
{
    %identicalParts = "&amp;Table15[[#This Row],[IDENTICAL]]&amp;"
}")</f>
        <v/>
      </c>
    </row>
    <row r="3177" spans="1:1" x14ac:dyDescent="0.25">
      <c r="A3177" t="str">
        <f>IF(Table15[[#This Row],[IDENTICAL]]="","","@PART["&amp;Table15[[#This Row],[Name]]&amp;"]:FOR[xxxRP0]
{
    %identicalParts = "&amp;Table15[[#This Row],[IDENTICAL]]&amp;"
}")</f>
        <v/>
      </c>
    </row>
    <row r="3178" spans="1:1" x14ac:dyDescent="0.25">
      <c r="A3178" t="str">
        <f>IF(Table15[[#This Row],[IDENTICAL]]="","","@PART["&amp;Table15[[#This Row],[Name]]&amp;"]:FOR[xxxRP0]
{
    %identicalParts = "&amp;Table15[[#This Row],[IDENTICAL]]&amp;"
}")</f>
        <v/>
      </c>
    </row>
    <row r="3179" spans="1:1" x14ac:dyDescent="0.25">
      <c r="A3179" t="str">
        <f>IF(Table15[[#This Row],[IDENTICAL]]="","","@PART["&amp;Table15[[#This Row],[Name]]&amp;"]:FOR[xxxRP0]
{
    %identicalParts = "&amp;Table15[[#This Row],[IDENTICAL]]&amp;"
}")</f>
        <v/>
      </c>
    </row>
    <row r="3180" spans="1:1" x14ac:dyDescent="0.25">
      <c r="A3180" t="str">
        <f>IF(Table15[[#This Row],[IDENTICAL]]="","","@PART["&amp;Table15[[#This Row],[Name]]&amp;"]:FOR[xxxRP0]
{
    %identicalParts = "&amp;Table15[[#This Row],[IDENTICAL]]&amp;"
}")</f>
        <v/>
      </c>
    </row>
    <row r="3181" spans="1:1" x14ac:dyDescent="0.25">
      <c r="A3181" t="str">
        <f>IF(Table15[[#This Row],[IDENTICAL]]="","","@PART["&amp;Table15[[#This Row],[Name]]&amp;"]:FOR[xxxRP0]
{
    %identicalParts = "&amp;Table15[[#This Row],[IDENTICAL]]&amp;"
}")</f>
        <v/>
      </c>
    </row>
    <row r="3182" spans="1:1" x14ac:dyDescent="0.25">
      <c r="A3182" t="str">
        <f>IF(Table15[[#This Row],[IDENTICAL]]="","","@PART["&amp;Table15[[#This Row],[Name]]&amp;"]:FOR[xxxRP0]
{
    %identicalParts = "&amp;Table15[[#This Row],[IDENTICAL]]&amp;"
}")</f>
        <v/>
      </c>
    </row>
    <row r="3183" spans="1:1" x14ac:dyDescent="0.25">
      <c r="A3183" t="str">
        <f>IF(Table15[[#This Row],[IDENTICAL]]="","","@PART["&amp;Table15[[#This Row],[Name]]&amp;"]:FOR[xxxRP0]
{
    %identicalParts = "&amp;Table15[[#This Row],[IDENTICAL]]&amp;"
}")</f>
        <v/>
      </c>
    </row>
    <row r="3184" spans="1:1" x14ac:dyDescent="0.25">
      <c r="A3184" t="str">
        <f>IF(Table15[[#This Row],[IDENTICAL]]="","","@PART["&amp;Table15[[#This Row],[Name]]&amp;"]:FOR[xxxRP0]
{
    %identicalParts = "&amp;Table15[[#This Row],[IDENTICAL]]&amp;"
}")</f>
        <v/>
      </c>
    </row>
    <row r="3185" spans="1:1" x14ac:dyDescent="0.25">
      <c r="A3185" t="str">
        <f>IF(Table15[[#This Row],[IDENTICAL]]="","","@PART["&amp;Table15[[#This Row],[Name]]&amp;"]:FOR[xxxRP0]
{
    %identicalParts = "&amp;Table15[[#This Row],[IDENTICAL]]&amp;"
}")</f>
        <v/>
      </c>
    </row>
    <row r="3186" spans="1:1" x14ac:dyDescent="0.25">
      <c r="A3186" t="str">
        <f>IF(Table15[[#This Row],[IDENTICAL]]="","","@PART["&amp;Table15[[#This Row],[Name]]&amp;"]:FOR[xxxRP0]
{
    %identicalParts = "&amp;Table15[[#This Row],[IDENTICAL]]&amp;"
}")</f>
        <v/>
      </c>
    </row>
    <row r="3187" spans="1:1" x14ac:dyDescent="0.25">
      <c r="A3187" t="str">
        <f>IF(Table15[[#This Row],[IDENTICAL]]="","","@PART["&amp;Table15[[#This Row],[Name]]&amp;"]:FOR[xxxRP0]
{
    %identicalParts = "&amp;Table15[[#This Row],[IDENTICAL]]&amp;"
}")</f>
        <v/>
      </c>
    </row>
    <row r="3188" spans="1:1" x14ac:dyDescent="0.25">
      <c r="A3188" t="str">
        <f>IF(Table15[[#This Row],[IDENTICAL]]="","","@PART["&amp;Table15[[#This Row],[Name]]&amp;"]:FOR[xxxRP0]
{
    %identicalParts = "&amp;Table15[[#This Row],[IDENTICAL]]&amp;"
}")</f>
        <v/>
      </c>
    </row>
    <row r="3189" spans="1:1" x14ac:dyDescent="0.25">
      <c r="A3189" t="str">
        <f>IF(Table15[[#This Row],[IDENTICAL]]="","","@PART["&amp;Table15[[#This Row],[Name]]&amp;"]:FOR[xxxRP0]
{
    %identicalParts = "&amp;Table15[[#This Row],[IDENTICAL]]&amp;"
}")</f>
        <v/>
      </c>
    </row>
    <row r="3190" spans="1:1" x14ac:dyDescent="0.25">
      <c r="A3190" t="str">
        <f>IF(Table15[[#This Row],[IDENTICAL]]="","","@PART["&amp;Table15[[#This Row],[Name]]&amp;"]:FOR[xxxRP0]
{
    %identicalParts = "&amp;Table15[[#This Row],[IDENTICAL]]&amp;"
}")</f>
        <v/>
      </c>
    </row>
    <row r="3191" spans="1:1" x14ac:dyDescent="0.25">
      <c r="A3191" t="str">
        <f>IF(Table15[[#This Row],[IDENTICAL]]="","","@PART["&amp;Table15[[#This Row],[Name]]&amp;"]:FOR[xxxRP0]
{
    %identicalParts = "&amp;Table15[[#This Row],[IDENTICAL]]&amp;"
}")</f>
        <v/>
      </c>
    </row>
    <row r="3192" spans="1:1" x14ac:dyDescent="0.25">
      <c r="A3192" t="str">
        <f>IF(Table15[[#This Row],[IDENTICAL]]="","","@PART["&amp;Table15[[#This Row],[Name]]&amp;"]:FOR[xxxRP0]
{
    %identicalParts = "&amp;Table15[[#This Row],[IDENTICAL]]&amp;"
}")</f>
        <v/>
      </c>
    </row>
    <row r="3193" spans="1:1" x14ac:dyDescent="0.25">
      <c r="A3193" t="str">
        <f>IF(Table15[[#This Row],[IDENTICAL]]="","","@PART["&amp;Table15[[#This Row],[Name]]&amp;"]:FOR[xxxRP0]
{
    %identicalParts = "&amp;Table15[[#This Row],[IDENTICAL]]&amp;"
}")</f>
        <v/>
      </c>
    </row>
    <row r="3194" spans="1:1" x14ac:dyDescent="0.25">
      <c r="A3194" t="str">
        <f>IF(Table15[[#This Row],[IDENTICAL]]="","","@PART["&amp;Table15[[#This Row],[Name]]&amp;"]:FOR[xxxRP0]
{
    %identicalParts = "&amp;Table15[[#This Row],[IDENTICAL]]&amp;"
}")</f>
        <v/>
      </c>
    </row>
    <row r="3195" spans="1:1" x14ac:dyDescent="0.25">
      <c r="A3195" t="str">
        <f>IF(Table15[[#This Row],[IDENTICAL]]="","","@PART["&amp;Table15[[#This Row],[Name]]&amp;"]:FOR[xxxRP0]
{
    %identicalParts = "&amp;Table15[[#This Row],[IDENTICAL]]&amp;"
}")</f>
        <v/>
      </c>
    </row>
    <row r="3196" spans="1:1" x14ac:dyDescent="0.25">
      <c r="A3196" t="str">
        <f>IF(Table15[[#This Row],[IDENTICAL]]="","","@PART["&amp;Table15[[#This Row],[Name]]&amp;"]:FOR[xxxRP0]
{
    %identicalParts = "&amp;Table15[[#This Row],[IDENTICAL]]&amp;"
}")</f>
        <v/>
      </c>
    </row>
    <row r="3197" spans="1:1" x14ac:dyDescent="0.25">
      <c r="A3197" t="str">
        <f>IF(Table15[[#This Row],[IDENTICAL]]="","","@PART["&amp;Table15[[#This Row],[Name]]&amp;"]:FOR[xxxRP0]
{
    %identicalParts = "&amp;Table15[[#This Row],[IDENTICAL]]&amp;"
}")</f>
        <v/>
      </c>
    </row>
    <row r="3198" spans="1:1" x14ac:dyDescent="0.25">
      <c r="A3198" t="str">
        <f>IF(Table15[[#This Row],[IDENTICAL]]="","","@PART["&amp;Table15[[#This Row],[Name]]&amp;"]:FOR[xxxRP0]
{
    %identicalParts = "&amp;Table15[[#This Row],[IDENTICAL]]&amp;"
}")</f>
        <v/>
      </c>
    </row>
    <row r="3199" spans="1:1" x14ac:dyDescent="0.25">
      <c r="A3199" t="str">
        <f>IF(Table15[[#This Row],[IDENTICAL]]="","","@PART["&amp;Table15[[#This Row],[Name]]&amp;"]:FOR[xxxRP0]
{
    %identicalParts = "&amp;Table15[[#This Row],[IDENTICAL]]&amp;"
}")</f>
        <v>@PART[KK_ATK_Star20]:FOR[xxxRP0]
{
    %identicalParts = KK_ATK_Star20,bluedog_star20
}</v>
      </c>
    </row>
    <row r="3200" spans="1:1" x14ac:dyDescent="0.25">
      <c r="A3200" t="str">
        <f>IF(Table15[[#This Row],[IDENTICAL]]="","","@PART["&amp;Table15[[#This Row],[Name]]&amp;"]:FOR[xxxRP0]
{
    %identicalParts = "&amp;Table15[[#This Row],[IDENTICAL]]&amp;"
}")</f>
        <v>@PART[bluedog_star20]:FOR[xxxRP0]
{
    %identicalParts = KK_ATK_Star20,bluedog_star20
}</v>
      </c>
    </row>
    <row r="3201" spans="1:1" x14ac:dyDescent="0.25">
      <c r="A3201" t="str">
        <f>IF(Table15[[#This Row],[IDENTICAL]]="","","@PART["&amp;Table15[[#This Row],[Name]]&amp;"]:FOR[xxxRP0]
{
    %identicalParts = "&amp;Table15[[#This Row],[IDENTICAL]]&amp;"
}")</f>
        <v>@PART[KK_ATK_Star27]:FOR[xxxRP0]
{
    %identicalParts = KK_ATK_Star27,KK_ATK_Star27H
}</v>
      </c>
    </row>
    <row r="3202" spans="1:1" x14ac:dyDescent="0.25">
      <c r="A3202" t="str">
        <f>IF(Table15[[#This Row],[IDENTICAL]]="","","@PART["&amp;Table15[[#This Row],[Name]]&amp;"]:FOR[xxxRP0]
{
    %identicalParts = "&amp;Table15[[#This Row],[IDENTICAL]]&amp;"
}")</f>
        <v>@PART[KK_ATK_Star27H]:FOR[xxxRP0]
{
    %identicalParts = KK_ATK_Star27,KK_ATK_Star27H
}</v>
      </c>
    </row>
    <row r="3203" spans="1:1" x14ac:dyDescent="0.25">
      <c r="A3203" t="str">
        <f>IF(Table15[[#This Row],[IDENTICAL]]="","","@PART["&amp;Table15[[#This Row],[Name]]&amp;"]:FOR[xxxRP0]
{
    %identicalParts = "&amp;Table15[[#This Row],[IDENTICAL]]&amp;"
}")</f>
        <v/>
      </c>
    </row>
    <row r="3204" spans="1:1" x14ac:dyDescent="0.25">
      <c r="A3204" t="str">
        <f>IF(Table15[[#This Row],[IDENTICAL]]="","","@PART["&amp;Table15[[#This Row],[Name]]&amp;"]:FOR[xxxRP0]
{
    %identicalParts = "&amp;Table15[[#This Row],[IDENTICAL]]&amp;"
}")</f>
        <v/>
      </c>
    </row>
    <row r="3205" spans="1:1" x14ac:dyDescent="0.25">
      <c r="A3205" t="str">
        <f>IF(Table15[[#This Row],[IDENTICAL]]="","","@PART["&amp;Table15[[#This Row],[Name]]&amp;"]:FOR[xxxRP0]
{
    %identicalParts = "&amp;Table15[[#This Row],[IDENTICAL]]&amp;"
}")</f>
        <v>@PART[KK_ATK_Star31]:FOR[xxxRP0]
{
    %identicalParts = KK_ATK_Star31,bluedog_star31
}</v>
      </c>
    </row>
    <row r="3206" spans="1:1" x14ac:dyDescent="0.25">
      <c r="A3206" t="str">
        <f>IF(Table15[[#This Row],[IDENTICAL]]="","","@PART["&amp;Table15[[#This Row],[Name]]&amp;"]:FOR[xxxRP0]
{
    %identicalParts = "&amp;Table15[[#This Row],[IDENTICAL]]&amp;"
}")</f>
        <v>@PART[bluedog_star31]:FOR[xxxRP0]
{
    %identicalParts = KK_ATK_Star31,bluedog_star31
}</v>
      </c>
    </row>
    <row r="3207" spans="1:1" x14ac:dyDescent="0.25">
      <c r="A3207" t="str">
        <f>IF(Table15[[#This Row],[IDENTICAL]]="","","@PART["&amp;Table15[[#This Row],[Name]]&amp;"]:FOR[xxxRP0]
{
    %identicalParts = "&amp;Table15[[#This Row],[IDENTICAL]]&amp;"
}")</f>
        <v>@PART[KK_ATK_Star37FM]:FOR[xxxRP0]
{
    %identicalParts = KK_ATK_Star37FM,ca_landv_srm,bluedog_star37,RO-STAR-37
}</v>
      </c>
    </row>
    <row r="3208" spans="1:1" x14ac:dyDescent="0.25">
      <c r="A3208" t="str">
        <f>IF(Table15[[#This Row],[IDENTICAL]]="","","@PART["&amp;Table15[[#This Row],[Name]]&amp;"]:FOR[xxxRP0]
{
    %identicalParts = "&amp;Table15[[#This Row],[IDENTICAL]]&amp;"
}")</f>
        <v>@PART[ca_landv_srm]:FOR[xxxRP0]
{
    %identicalParts = KK_ATK_Star37FM,ca_landv_srm,bluedog_star37,RO-STAR-37
}</v>
      </c>
    </row>
    <row r="3209" spans="1:1" x14ac:dyDescent="0.25">
      <c r="A3209" t="str">
        <f>IF(Table15[[#This Row],[IDENTICAL]]="","","@PART["&amp;Table15[[#This Row],[Name]]&amp;"]:FOR[xxxRP0]
{
    %identicalParts = "&amp;Table15[[#This Row],[IDENTICAL]]&amp;"
}")</f>
        <v>@PART[RO-STAR-37]:FOR[xxxRP0]
{
    %identicalParts = KK_ATK_Star37FM,ca_landv_srm,bluedog_star37,RO-STAR-37
}</v>
      </c>
    </row>
    <row r="3210" spans="1:1" x14ac:dyDescent="0.25">
      <c r="A3210" t="str">
        <f>IF(Table15[[#This Row],[IDENTICAL]]="","","@PART["&amp;Table15[[#This Row],[Name]]&amp;"]:FOR[xxxRP0]
{
    %identicalParts = "&amp;Table15[[#This Row],[IDENTICAL]]&amp;"
}")</f>
        <v>@PART[bluedog_star37]:FOR[xxxRP0]
{
    %identicalParts = KK_ATK_Star37FM,ca_landv_srm,bluedog_star37,RO-STAR-37
}</v>
      </c>
    </row>
    <row r="3211" spans="1:1" x14ac:dyDescent="0.25">
      <c r="A3211" t="str">
        <f>IF(Table15[[#This Row],[IDENTICAL]]="","","@PART["&amp;Table15[[#This Row],[Name]]&amp;"]:FOR[xxxRP0]
{
    %identicalParts = "&amp;Table15[[#This Row],[IDENTICAL]]&amp;"
}")</f>
        <v>@PART[KK_ATK_Star48B]:FOR[xxxRP0]
{
    %identicalParts = KK_ATK_Star48B,bluedog_star48,solidBooster_sm,KK_ATK_Star48BV
}</v>
      </c>
    </row>
    <row r="3212" spans="1:1" x14ac:dyDescent="0.25">
      <c r="A3212" t="str">
        <f>IF(Table15[[#This Row],[IDENTICAL]]="","","@PART["&amp;Table15[[#This Row],[Name]]&amp;"]:FOR[xxxRP0]
{
    %identicalParts = "&amp;Table15[[#This Row],[IDENTICAL]]&amp;"
}")</f>
        <v>@PART[solidBooster_sm]:FOR[xxxRP0]
{
    %identicalParts = KK_ATK_Star48B,bluedog_star48,solidBooster_sm,KK_ATK_Star48BV
}</v>
      </c>
    </row>
    <row r="3213" spans="1:1" x14ac:dyDescent="0.25">
      <c r="A3213" t="str">
        <f>IF(Table15[[#This Row],[IDENTICAL]]="","","@PART["&amp;Table15[[#This Row],[Name]]&amp;"]:FOR[xxxRP0]
{
    %identicalParts = "&amp;Table15[[#This Row],[IDENTICAL]]&amp;"
}")</f>
        <v>@PART[bluedog_star48]:FOR[xxxRP0]
{
    %identicalParts = KK_ATK_Star48B,bluedog_star48,solidBooster_sm,KK_ATK_Star48BV
}</v>
      </c>
    </row>
    <row r="3214" spans="1:1" x14ac:dyDescent="0.25">
      <c r="A3214" t="str">
        <f>IF(Table15[[#This Row],[IDENTICAL]]="","","@PART["&amp;Table15[[#This Row],[Name]]&amp;"]:FOR[xxxRP0]
{
    %identicalParts = "&amp;Table15[[#This Row],[IDENTICAL]]&amp;"
}")</f>
        <v>@PART[KK_ATK_Star48BV]:FOR[xxxRP0]
{
    %identicalParts = KK_ATK_Star48B,bluedog_star48,solidBooster_sm,KK_ATK_Star48BV
}</v>
      </c>
    </row>
    <row r="3215" spans="1:1" x14ac:dyDescent="0.25">
      <c r="A3215" t="str">
        <f>IF(Table15[[#This Row],[IDENTICAL]]="","","@PART["&amp;Table15[[#This Row],[Name]]&amp;"]:FOR[xxxRP0]
{
    %identicalParts = "&amp;Table15[[#This Row],[IDENTICAL]]&amp;"
}")</f>
        <v/>
      </c>
    </row>
    <row r="3216" spans="1:1" x14ac:dyDescent="0.25">
      <c r="A3216" t="str">
        <f>IF(Table15[[#This Row],[IDENTICAL]]="","","@PART["&amp;Table15[[#This Row],[Name]]&amp;"]:FOR[xxxRP0]
{
    %identicalParts = "&amp;Table15[[#This Row],[IDENTICAL]]&amp;"
}")</f>
        <v/>
      </c>
    </row>
    <row r="3217" spans="1:1" x14ac:dyDescent="0.25">
      <c r="A3217" t="str">
        <f>IF(Table15[[#This Row],[IDENTICAL]]="","","@PART["&amp;Table15[[#This Row],[Name]]&amp;"]:FOR[xxxRP0]
{
    %identicalParts = "&amp;Table15[[#This Row],[IDENTICAL]]&amp;"
}")</f>
        <v/>
      </c>
    </row>
    <row r="3218" spans="1:1" x14ac:dyDescent="0.25">
      <c r="A3218" t="str">
        <f>IF(Table15[[#This Row],[IDENTICAL]]="","","@PART["&amp;Table15[[#This Row],[Name]]&amp;"]:FOR[xxxRP0]
{
    %identicalParts = "&amp;Table15[[#This Row],[IDENTICAL]]&amp;"
}")</f>
        <v/>
      </c>
    </row>
    <row r="3219" spans="1:1" x14ac:dyDescent="0.25">
      <c r="A3219" t="str">
        <f>IF(Table15[[#This Row],[IDENTICAL]]="","","@PART["&amp;Table15[[#This Row],[Name]]&amp;"]:FOR[xxxRP0]
{
    %identicalParts = "&amp;Table15[[#This Row],[IDENTICAL]]&amp;"
}")</f>
        <v/>
      </c>
    </row>
    <row r="3220" spans="1:1" x14ac:dyDescent="0.25">
      <c r="A3220" t="str">
        <f>IF(Table15[[#This Row],[IDENTICAL]]="","","@PART["&amp;Table15[[#This Row],[Name]]&amp;"]:FOR[xxxRP0]
{
    %identicalParts = "&amp;Table15[[#This Row],[IDENTICAL]]&amp;"
}")</f>
        <v/>
      </c>
    </row>
    <row r="3221" spans="1:1" x14ac:dyDescent="0.25">
      <c r="A3221" t="str">
        <f>IF(Table15[[#This Row],[IDENTICAL]]="","","@PART["&amp;Table15[[#This Row],[Name]]&amp;"]:FOR[xxxRP0]
{
    %identicalParts = "&amp;Table15[[#This Row],[IDENTICAL]]&amp;"
}")</f>
        <v/>
      </c>
    </row>
    <row r="3222" spans="1:1" x14ac:dyDescent="0.25">
      <c r="A3222" t="str">
        <f>IF(Table15[[#This Row],[IDENTICAL]]="","","@PART["&amp;Table15[[#This Row],[Name]]&amp;"]:FOR[xxxRP0]
{
    %identicalParts = "&amp;Table15[[#This Row],[IDENTICAL]]&amp;"
}")</f>
        <v/>
      </c>
    </row>
    <row r="3223" spans="1:1" x14ac:dyDescent="0.25">
      <c r="A3223" t="str">
        <f>IF(Table15[[#This Row],[IDENTICAL]]="","","@PART["&amp;Table15[[#This Row],[Name]]&amp;"]:FOR[xxxRP0]
{
    %identicalParts = "&amp;Table15[[#This Row],[IDENTICAL]]&amp;"
}")</f>
        <v/>
      </c>
    </row>
    <row r="3224" spans="1:1" x14ac:dyDescent="0.25">
      <c r="A3224" t="str">
        <f>IF(Table15[[#This Row],[IDENTICAL]]="","","@PART["&amp;Table15[[#This Row],[Name]]&amp;"]:FOR[xxxRP0]
{
    %identicalParts = "&amp;Table15[[#This Row],[IDENTICAL]]&amp;"
}")</f>
        <v/>
      </c>
    </row>
    <row r="3225" spans="1:1" x14ac:dyDescent="0.25">
      <c r="A3225" t="str">
        <f>IF(Table15[[#This Row],[IDENTICAL]]="","","@PART["&amp;Table15[[#This Row],[Name]]&amp;"]:FOR[xxxRP0]
{
    %identicalParts = "&amp;Table15[[#This Row],[IDENTICAL]]&amp;"
}")</f>
        <v/>
      </c>
    </row>
    <row r="3226" spans="1:1" x14ac:dyDescent="0.25">
      <c r="A3226" t="str">
        <f>IF(Table15[[#This Row],[IDENTICAL]]="","","@PART["&amp;Table15[[#This Row],[Name]]&amp;"]:FOR[xxxRP0]
{
    %identicalParts = "&amp;Table15[[#This Row],[IDENTICAL]]&amp;"
}")</f>
        <v/>
      </c>
    </row>
    <row r="3227" spans="1:1" x14ac:dyDescent="0.25">
      <c r="A3227" t="str">
        <f>IF(Table15[[#This Row],[IDENTICAL]]="","","@PART["&amp;Table15[[#This Row],[Name]]&amp;"]:FOR[xxxRP0]
{
    %identicalParts = "&amp;Table15[[#This Row],[IDENTICAL]]&amp;"
}")</f>
        <v/>
      </c>
    </row>
    <row r="3228" spans="1:1" x14ac:dyDescent="0.25">
      <c r="A3228" t="str">
        <f>IF(Table15[[#This Row],[IDENTICAL]]="","","@PART["&amp;Table15[[#This Row],[Name]]&amp;"]:FOR[xxxRP0]
{
    %identicalParts = "&amp;Table15[[#This Row],[IDENTICAL]]&amp;"
}")</f>
        <v/>
      </c>
    </row>
    <row r="3229" spans="1:1" x14ac:dyDescent="0.25">
      <c r="A3229" t="str">
        <f>IF(Table15[[#This Row],[IDENTICAL]]="","","@PART["&amp;Table15[[#This Row],[Name]]&amp;"]:FOR[xxxRP0]
{
    %identicalParts = "&amp;Table15[[#This Row],[IDENTICAL]]&amp;"
}")</f>
        <v/>
      </c>
    </row>
    <row r="3230" spans="1:1" x14ac:dyDescent="0.25">
      <c r="A3230" t="str">
        <f>IF(Table15[[#This Row],[IDENTICAL]]="","","@PART["&amp;Table15[[#This Row],[Name]]&amp;"]:FOR[xxxRP0]
{
    %identicalParts = "&amp;Table15[[#This Row],[IDENTICAL]]&amp;"
}")</f>
        <v/>
      </c>
    </row>
    <row r="3231" spans="1:1" x14ac:dyDescent="0.25">
      <c r="A3231" t="str">
        <f>IF(Table15[[#This Row],[IDENTICAL]]="","","@PART["&amp;Table15[[#This Row],[Name]]&amp;"]:FOR[xxxRP0]
{
    %identicalParts = "&amp;Table15[[#This Row],[IDENTICAL]]&amp;"
}")</f>
        <v/>
      </c>
    </row>
    <row r="3232" spans="1:1" x14ac:dyDescent="0.25">
      <c r="A3232" t="str">
        <f>IF(Table15[[#This Row],[IDENTICAL]]="","","@PART["&amp;Table15[[#This Row],[Name]]&amp;"]:FOR[xxxRP0]
{
    %identicalParts = "&amp;Table15[[#This Row],[IDENTICAL]]&amp;"
}")</f>
        <v/>
      </c>
    </row>
    <row r="3233" spans="1:1" x14ac:dyDescent="0.25">
      <c r="A3233" t="str">
        <f>IF(Table15[[#This Row],[IDENTICAL]]="","","@PART["&amp;Table15[[#This Row],[Name]]&amp;"]:FOR[xxxRP0]
{
    %identicalParts = "&amp;Table15[[#This Row],[IDENTICAL]]&amp;"
}")</f>
        <v/>
      </c>
    </row>
    <row r="3234" spans="1:1" x14ac:dyDescent="0.25">
      <c r="A3234" t="str">
        <f>IF(Table15[[#This Row],[IDENTICAL]]="","","@PART["&amp;Table15[[#This Row],[Name]]&amp;"]:FOR[xxxRP0]
{
    %identicalParts = "&amp;Table15[[#This Row],[IDENTICAL]]&amp;"
}")</f>
        <v/>
      </c>
    </row>
    <row r="3235" spans="1:1" x14ac:dyDescent="0.25">
      <c r="A3235" t="str">
        <f>IF(Table15[[#This Row],[IDENTICAL]]="","","@PART["&amp;Table15[[#This Row],[Name]]&amp;"]:FOR[xxxRP0]
{
    %identicalParts = "&amp;Table15[[#This Row],[IDENTICAL]]&amp;"
}")</f>
        <v/>
      </c>
    </row>
    <row r="3236" spans="1:1" x14ac:dyDescent="0.25">
      <c r="A3236" t="str">
        <f>IF(Table15[[#This Row],[IDENTICAL]]="","","@PART["&amp;Table15[[#This Row],[Name]]&amp;"]:FOR[xxxRP0]
{
    %identicalParts = "&amp;Table15[[#This Row],[IDENTICAL]]&amp;"
}")</f>
        <v/>
      </c>
    </row>
    <row r="3237" spans="1:1" x14ac:dyDescent="0.25">
      <c r="A3237" t="str">
        <f>IF(Table15[[#This Row],[IDENTICAL]]="","","@PART["&amp;Table15[[#This Row],[Name]]&amp;"]:FOR[xxxRP0]
{
    %identicalParts = "&amp;Table15[[#This Row],[IDENTICAL]]&amp;"
}")</f>
        <v/>
      </c>
    </row>
    <row r="3238" spans="1:1" x14ac:dyDescent="0.25">
      <c r="A3238" t="str">
        <f>IF(Table15[[#This Row],[IDENTICAL]]="","","@PART["&amp;Table15[[#This Row],[Name]]&amp;"]:FOR[xxxRP0]
{
    %identicalParts = "&amp;Table15[[#This Row],[IDENTICAL]]&amp;"
}")</f>
        <v/>
      </c>
    </row>
    <row r="3239" spans="1:1" x14ac:dyDescent="0.25">
      <c r="A3239" t="str">
        <f>IF(Table15[[#This Row],[IDENTICAL]]="","","@PART["&amp;Table15[[#This Row],[Name]]&amp;"]:FOR[xxxRP0]
{
    %identicalParts = "&amp;Table15[[#This Row],[IDENTICAL]]&amp;"
}")</f>
        <v/>
      </c>
    </row>
    <row r="3240" spans="1:1" x14ac:dyDescent="0.25">
      <c r="A3240" t="str">
        <f>IF(Table15[[#This Row],[IDENTICAL]]="","","@PART["&amp;Table15[[#This Row],[Name]]&amp;"]:FOR[xxxRP0]
{
    %identicalParts = "&amp;Table15[[#This Row],[IDENTICAL]]&amp;"
}")</f>
        <v/>
      </c>
    </row>
    <row r="3241" spans="1:1" x14ac:dyDescent="0.25">
      <c r="A3241" t="str">
        <f>IF(Table15[[#This Row],[IDENTICAL]]="","","@PART["&amp;Table15[[#This Row],[Name]]&amp;"]:FOR[xxxRP0]
{
    %identicalParts = "&amp;Table15[[#This Row],[IDENTICAL]]&amp;"
}")</f>
        <v/>
      </c>
    </row>
    <row r="3242" spans="1:1" x14ac:dyDescent="0.25">
      <c r="A3242" t="str">
        <f>IF(Table15[[#This Row],[IDENTICAL]]="","","@PART["&amp;Table15[[#This Row],[Name]]&amp;"]:FOR[xxxRP0]
{
    %identicalParts = "&amp;Table15[[#This Row],[IDENTICAL]]&amp;"
}")</f>
        <v/>
      </c>
    </row>
    <row r="3243" spans="1:1" x14ac:dyDescent="0.25">
      <c r="A3243" t="str">
        <f>IF(Table15[[#This Row],[IDENTICAL]]="","","@PART["&amp;Table15[[#This Row],[Name]]&amp;"]:FOR[xxxRP0]
{
    %identicalParts = "&amp;Table15[[#This Row],[IDENTICAL]]&amp;"
}")</f>
        <v/>
      </c>
    </row>
    <row r="3244" spans="1:1" x14ac:dyDescent="0.25">
      <c r="A3244" t="str">
        <f>IF(Table15[[#This Row],[IDENTICAL]]="","","@PART["&amp;Table15[[#This Row],[Name]]&amp;"]:FOR[xxxRP0]
{
    %identicalParts = "&amp;Table15[[#This Row],[IDENTICAL]]&amp;"
}")</f>
        <v/>
      </c>
    </row>
    <row r="3245" spans="1:1" x14ac:dyDescent="0.25">
      <c r="A3245" t="str">
        <f>IF(Table15[[#This Row],[IDENTICAL]]="","","@PART["&amp;Table15[[#This Row],[Name]]&amp;"]:FOR[xxxRP0]
{
    %identicalParts = "&amp;Table15[[#This Row],[IDENTICAL]]&amp;"
}")</f>
        <v/>
      </c>
    </row>
    <row r="3246" spans="1:1" x14ac:dyDescent="0.25">
      <c r="A3246" t="str">
        <f>IF(Table15[[#This Row],[IDENTICAL]]="","","@PART["&amp;Table15[[#This Row],[Name]]&amp;"]:FOR[xxxRP0]
{
    %identicalParts = "&amp;Table15[[#This Row],[IDENTICAL]]&amp;"
}")</f>
        <v/>
      </c>
    </row>
    <row r="3247" spans="1:1" x14ac:dyDescent="0.25">
      <c r="A3247" t="str">
        <f>IF(Table15[[#This Row],[IDENTICAL]]="","","@PART["&amp;Table15[[#This Row],[Name]]&amp;"]:FOR[xxxRP0]
{
    %identicalParts = "&amp;Table15[[#This Row],[IDENTICAL]]&amp;"
}")</f>
        <v/>
      </c>
    </row>
    <row r="3248" spans="1:1" x14ac:dyDescent="0.25">
      <c r="A3248" t="str">
        <f>IF(Table15[[#This Row],[IDENTICAL]]="","","@PART["&amp;Table15[[#This Row],[Name]]&amp;"]:FOR[xxxRP0]
{
    %identicalParts = "&amp;Table15[[#This Row],[IDENTICAL]]&amp;"
}")</f>
        <v/>
      </c>
    </row>
    <row r="3249" spans="1:1" x14ac:dyDescent="0.25">
      <c r="A3249" t="str">
        <f>IF(Table15[[#This Row],[IDENTICAL]]="","","@PART["&amp;Table15[[#This Row],[Name]]&amp;"]:FOR[xxxRP0]
{
    %identicalParts = "&amp;Table15[[#This Row],[IDENTICAL]]&amp;"
}")</f>
        <v/>
      </c>
    </row>
    <row r="3250" spans="1:1" x14ac:dyDescent="0.25">
      <c r="A3250" t="str">
        <f>IF(Table15[[#This Row],[IDENTICAL]]="","","@PART["&amp;Table15[[#This Row],[Name]]&amp;"]:FOR[xxxRP0]
{
    %identicalParts = "&amp;Table15[[#This Row],[IDENTICAL]]&amp;"
}")</f>
        <v/>
      </c>
    </row>
    <row r="3251" spans="1:1" x14ac:dyDescent="0.25">
      <c r="A3251" t="str">
        <f>IF(Table15[[#This Row],[IDENTICAL]]="","","@PART["&amp;Table15[[#This Row],[Name]]&amp;"]:FOR[xxxRP0]
{
    %identicalParts = "&amp;Table15[[#This Row],[IDENTICAL]]&amp;"
}")</f>
        <v/>
      </c>
    </row>
    <row r="3252" spans="1:1" x14ac:dyDescent="0.25">
      <c r="A3252" t="str">
        <f>IF(Table15[[#This Row],[IDENTICAL]]="","","@PART["&amp;Table15[[#This Row],[Name]]&amp;"]:FOR[xxxRP0]
{
    %identicalParts = "&amp;Table15[[#This Row],[IDENTICAL]]&amp;"
}")</f>
        <v/>
      </c>
    </row>
    <row r="3253" spans="1:1" x14ac:dyDescent="0.25">
      <c r="A3253" t="str">
        <f>IF(Table15[[#This Row],[IDENTICAL]]="","","@PART["&amp;Table15[[#This Row],[Name]]&amp;"]:FOR[xxxRP0]
{
    %identicalParts = "&amp;Table15[[#This Row],[IDENTICAL]]&amp;"
}")</f>
        <v/>
      </c>
    </row>
    <row r="3254" spans="1:1" x14ac:dyDescent="0.25">
      <c r="A3254" t="str">
        <f>IF(Table15[[#This Row],[IDENTICAL]]="","","@PART["&amp;Table15[[#This Row],[Name]]&amp;"]:FOR[xxxRP0]
{
    %identicalParts = "&amp;Table15[[#This Row],[IDENTICAL]]&amp;"
}")</f>
        <v/>
      </c>
    </row>
    <row r="3255" spans="1:1" x14ac:dyDescent="0.25">
      <c r="A3255" t="str">
        <f>IF(Table15[[#This Row],[IDENTICAL]]="","","@PART["&amp;Table15[[#This Row],[Name]]&amp;"]:FOR[xxxRP0]
{
    %identicalParts = "&amp;Table15[[#This Row],[IDENTICAL]]&amp;"
}")</f>
        <v/>
      </c>
    </row>
    <row r="3256" spans="1:1" x14ac:dyDescent="0.25">
      <c r="A3256" t="str">
        <f>IF(Table15[[#This Row],[IDENTICAL]]="","","@PART["&amp;Table15[[#This Row],[Name]]&amp;"]:FOR[xxxRP0]
{
    %identicalParts = "&amp;Table15[[#This Row],[IDENTICAL]]&amp;"
}")</f>
        <v/>
      </c>
    </row>
    <row r="3257" spans="1:1" x14ac:dyDescent="0.25">
      <c r="A3257" t="str">
        <f>IF(Table15[[#This Row],[IDENTICAL]]="","","@PART["&amp;Table15[[#This Row],[Name]]&amp;"]:FOR[xxxRP0]
{
    %identicalParts = "&amp;Table15[[#This Row],[IDENTICAL]]&amp;"
}")</f>
        <v/>
      </c>
    </row>
    <row r="3258" spans="1:1" x14ac:dyDescent="0.25">
      <c r="A3258" t="str">
        <f>IF(Table15[[#This Row],[IDENTICAL]]="","","@PART["&amp;Table15[[#This Row],[Name]]&amp;"]:FOR[xxxRP0]
{
    %identicalParts = "&amp;Table15[[#This Row],[IDENTICAL]]&amp;"
}")</f>
        <v/>
      </c>
    </row>
    <row r="3259" spans="1:1" x14ac:dyDescent="0.25">
      <c r="A3259" t="str">
        <f>IF(Table15[[#This Row],[IDENTICAL]]="","","@PART["&amp;Table15[[#This Row],[Name]]&amp;"]:FOR[xxxRP0]
{
    %identicalParts = "&amp;Table15[[#This Row],[IDENTICAL]]&amp;"
}")</f>
        <v/>
      </c>
    </row>
    <row r="3260" spans="1:1" x14ac:dyDescent="0.25">
      <c r="A3260" t="str">
        <f>IF(Table15[[#This Row],[IDENTICAL]]="","","@PART["&amp;Table15[[#This Row],[Name]]&amp;"]:FOR[xxxRP0]
{
    %identicalParts = "&amp;Table15[[#This Row],[IDENTICAL]]&amp;"
}")</f>
        <v/>
      </c>
    </row>
    <row r="3261" spans="1:1" x14ac:dyDescent="0.25">
      <c r="A3261" t="str">
        <f>IF(Table15[[#This Row],[IDENTICAL]]="","","@PART["&amp;Table15[[#This Row],[Name]]&amp;"]:FOR[xxxRP0]
{
    %identicalParts = "&amp;Table15[[#This Row],[IDENTICAL]]&amp;"
}")</f>
        <v/>
      </c>
    </row>
    <row r="3262" spans="1:1" x14ac:dyDescent="0.25">
      <c r="A3262" t="str">
        <f>IF(Table15[[#This Row],[IDENTICAL]]="","","@PART["&amp;Table15[[#This Row],[Name]]&amp;"]:FOR[xxxRP0]
{
    %identicalParts = "&amp;Table15[[#This Row],[IDENTICAL]]&amp;"
}")</f>
        <v/>
      </c>
    </row>
    <row r="3263" spans="1:1" x14ac:dyDescent="0.25">
      <c r="A3263" t="str">
        <f>IF(Table15[[#This Row],[IDENTICAL]]="","","@PART["&amp;Table15[[#This Row],[Name]]&amp;"]:FOR[xxxRP0]
{
    %identicalParts = "&amp;Table15[[#This Row],[IDENTICAL]]&amp;"
}")</f>
        <v/>
      </c>
    </row>
    <row r="3264" spans="1:1" x14ac:dyDescent="0.25">
      <c r="A3264" t="str">
        <f>IF(Table15[[#This Row],[IDENTICAL]]="","","@PART["&amp;Table15[[#This Row],[Name]]&amp;"]:FOR[xxxRP0]
{
    %identicalParts = "&amp;Table15[[#This Row],[IDENTICAL]]&amp;"
}")</f>
        <v/>
      </c>
    </row>
    <row r="3265" spans="1:1" x14ac:dyDescent="0.25">
      <c r="A3265" t="str">
        <f>IF(Table15[[#This Row],[IDENTICAL]]="","","@PART["&amp;Table15[[#This Row],[Name]]&amp;"]:FOR[xxxRP0]
{
    %identicalParts = "&amp;Table15[[#This Row],[IDENTICAL]]&amp;"
}")</f>
        <v/>
      </c>
    </row>
    <row r="3266" spans="1:1" x14ac:dyDescent="0.25">
      <c r="A3266" t="str">
        <f>IF(Table15[[#This Row],[IDENTICAL]]="","","@PART["&amp;Table15[[#This Row],[Name]]&amp;"]:FOR[xxxRP0]
{
    %identicalParts = "&amp;Table15[[#This Row],[IDENTICAL]]&amp;"
}")</f>
        <v/>
      </c>
    </row>
    <row r="3267" spans="1:1" x14ac:dyDescent="0.25">
      <c r="A3267" t="str">
        <f>IF(Table15[[#This Row],[IDENTICAL]]="","","@PART["&amp;Table15[[#This Row],[Name]]&amp;"]:FOR[xxxRP0]
{
    %identicalParts = "&amp;Table15[[#This Row],[IDENTICAL]]&amp;"
}")</f>
        <v/>
      </c>
    </row>
    <row r="3268" spans="1:1" x14ac:dyDescent="0.25">
      <c r="A3268" t="str">
        <f>IF(Table15[[#This Row],[IDENTICAL]]="","","@PART["&amp;Table15[[#This Row],[Name]]&amp;"]:FOR[xxxRP0]
{
    %identicalParts = "&amp;Table15[[#This Row],[IDENTICAL]]&amp;"
}")</f>
        <v/>
      </c>
    </row>
    <row r="3269" spans="1:1" x14ac:dyDescent="0.25">
      <c r="A3269" t="str">
        <f>IF(Table15[[#This Row],[IDENTICAL]]="","","@PART["&amp;Table15[[#This Row],[Name]]&amp;"]:FOR[xxxRP0]
{
    %identicalParts = "&amp;Table15[[#This Row],[IDENTICAL]]&amp;"
}")</f>
        <v/>
      </c>
    </row>
    <row r="3270" spans="1:1" x14ac:dyDescent="0.25">
      <c r="A3270" t="str">
        <f>IF(Table15[[#This Row],[IDENTICAL]]="","","@PART["&amp;Table15[[#This Row],[Name]]&amp;"]:FOR[xxxRP0]
{
    %identicalParts = "&amp;Table15[[#This Row],[IDENTICAL]]&amp;"
}")</f>
        <v/>
      </c>
    </row>
    <row r="3271" spans="1:1" x14ac:dyDescent="0.25">
      <c r="A3271" t="str">
        <f>IF(Table15[[#This Row],[IDENTICAL]]="","","@PART["&amp;Table15[[#This Row],[Name]]&amp;"]:FOR[xxxRP0]
{
    %identicalParts = "&amp;Table15[[#This Row],[IDENTICAL]]&amp;"
}")</f>
        <v/>
      </c>
    </row>
    <row r="3272" spans="1:1" x14ac:dyDescent="0.25">
      <c r="A3272" t="str">
        <f>IF(Table15[[#This Row],[IDENTICAL]]="","","@PART["&amp;Table15[[#This Row],[Name]]&amp;"]:FOR[xxxRP0]
{
    %identicalParts = "&amp;Table15[[#This Row],[IDENTICAL]]&amp;"
}")</f>
        <v/>
      </c>
    </row>
    <row r="3273" spans="1:1" x14ac:dyDescent="0.25">
      <c r="A3273" t="str">
        <f>IF(Table15[[#This Row],[IDENTICAL]]="","","@PART["&amp;Table15[[#This Row],[Name]]&amp;"]:FOR[xxxRP0]
{
    %identicalParts = "&amp;Table15[[#This Row],[IDENTICAL]]&amp;"
}")</f>
        <v>@PART[xLazTekSuperDracosx]:FOR[xxxRP0]
{
    %identicalParts = xLazTekSuperDracosx,SuperDraco_Single,SSTU-SC-ENG-SuperDraco
}</v>
      </c>
    </row>
    <row r="3274" spans="1:1" x14ac:dyDescent="0.25">
      <c r="A3274" t="str">
        <f>IF(Table15[[#This Row],[IDENTICAL]]="","","@PART["&amp;Table15[[#This Row],[Name]]&amp;"]:FOR[xxxRP0]
{
    %identicalParts = "&amp;Table15[[#This Row],[IDENTICAL]]&amp;"
}")</f>
        <v>@PART[SuperDraco_Single]:FOR[xxxRP0]
{
    %identicalParts = xLazTekSuperDracosx,SuperDraco_Single,SSTU-SC-ENG-SuperDraco
}</v>
      </c>
    </row>
    <row r="3275" spans="1:1" x14ac:dyDescent="0.25">
      <c r="A3275" t="str">
        <f>IF(Table15[[#This Row],[IDENTICAL]]="","","@PART["&amp;Table15[[#This Row],[Name]]&amp;"]:FOR[xxxRP0]
{
    %identicalParts = "&amp;Table15[[#This Row],[IDENTICAL]]&amp;"
}")</f>
        <v/>
      </c>
    </row>
    <row r="3276" spans="1:1" x14ac:dyDescent="0.25">
      <c r="A3276" t="str">
        <f>IF(Table15[[#This Row],[IDENTICAL]]="","","@PART["&amp;Table15[[#This Row],[Name]]&amp;"]:FOR[xxxRP0]
{
    %identicalParts = "&amp;Table15[[#This Row],[IDENTICAL]]&amp;"
}")</f>
        <v/>
      </c>
    </row>
    <row r="3277" spans="1:1" x14ac:dyDescent="0.25">
      <c r="A3277" t="str">
        <f>IF(Table15[[#This Row],[IDENTICAL]]="","","@PART["&amp;Table15[[#This Row],[Name]]&amp;"]:FOR[xxxRP0]
{
    %identicalParts = "&amp;Table15[[#This Row],[IDENTICAL]]&amp;"
}")</f>
        <v>@PART[SuperDrago]:FOR[xxxRP0]
{
    %identicalParts = SuperDrago,SuperDraco_Double
}</v>
      </c>
    </row>
    <row r="3278" spans="1:1" x14ac:dyDescent="0.25">
      <c r="A3278" t="str">
        <f>IF(Table15[[#This Row],[IDENTICAL]]="","","@PART["&amp;Table15[[#This Row],[Name]]&amp;"]:FOR[xxxRP0]
{
    %identicalParts = "&amp;Table15[[#This Row],[IDENTICAL]]&amp;"
}")</f>
        <v/>
      </c>
    </row>
    <row r="3279" spans="1:1" x14ac:dyDescent="0.25">
      <c r="A3279" t="str">
        <f>IF(Table15[[#This Row],[IDENTICAL]]="","","@PART["&amp;Table15[[#This Row],[Name]]&amp;"]:FOR[xxxRP0]
{
    %identicalParts = "&amp;Table15[[#This Row],[IDENTICAL]]&amp;"
}")</f>
        <v/>
      </c>
    </row>
    <row r="3280" spans="1:1" x14ac:dyDescent="0.25">
      <c r="A3280" t="str">
        <f>IF(Table15[[#This Row],[IDENTICAL]]="","","@PART["&amp;Table15[[#This Row],[Name]]&amp;"]:FOR[xxxRP0]
{
    %identicalParts = "&amp;Table15[[#This Row],[IDENTICAL]]&amp;"
}")</f>
        <v/>
      </c>
    </row>
    <row r="3281" spans="1:1" x14ac:dyDescent="0.25">
      <c r="A3281" t="str">
        <f>IF(Table15[[#This Row],[IDENTICAL]]="","","@PART["&amp;Table15[[#This Row],[Name]]&amp;"]:FOR[xxxRP0]
{
    %identicalParts = "&amp;Table15[[#This Row],[IDENTICAL]]&amp;"
}")</f>
        <v>@PART[probeCoreOcto]:FOR[xxxRP0]
{
    %identicalParts = ca_landv_core,probeCoreOcto
}</v>
      </c>
    </row>
    <row r="3282" spans="1:1" x14ac:dyDescent="0.25">
      <c r="A3282" t="str">
        <f>IF(Table15[[#This Row],[IDENTICAL]]="","","@PART["&amp;Table15[[#This Row],[Name]]&amp;"]:FOR[xxxRP0]
{
    %identicalParts = "&amp;Table15[[#This Row],[IDENTICAL]]&amp;"
}")</f>
        <v>@PART[ca_landv_core]:FOR[xxxRP0]
{
    %identicalParts = ca_landv_core,probeCoreOcto
}</v>
      </c>
    </row>
    <row r="3283" spans="1:1" x14ac:dyDescent="0.25">
      <c r="A3283" t="str">
        <f>IF(Table15[[#This Row],[IDENTICAL]]="","","@PART["&amp;Table15[[#This Row],[Name]]&amp;"]:FOR[xxxRP0]
{
    %identicalParts = "&amp;Table15[[#This Row],[IDENTICAL]]&amp;"
}")</f>
        <v/>
      </c>
    </row>
    <row r="3284" spans="1:1" x14ac:dyDescent="0.25">
      <c r="A3284" t="str">
        <f>IF(Table15[[#This Row],[IDENTICAL]]="","","@PART["&amp;Table15[[#This Row],[Name]]&amp;"]:FOR[xxxRP0]
{
    %identicalParts = "&amp;Table15[[#This Row],[IDENTICAL]]&amp;"
}")</f>
        <v/>
      </c>
    </row>
    <row r="3285" spans="1:1" x14ac:dyDescent="0.25">
      <c r="A3285" t="str">
        <f>IF(Table15[[#This Row],[IDENTICAL]]="","","@PART["&amp;Table15[[#This Row],[Name]]&amp;"]:FOR[xxxRP0]
{
    %identicalParts = "&amp;Table15[[#This Row],[IDENTICAL]]&amp;"
}")</f>
        <v/>
      </c>
    </row>
    <row r="3286" spans="1:1" x14ac:dyDescent="0.25">
      <c r="A3286" t="str">
        <f>IF(Table15[[#This Row],[IDENTICAL]]="","","@PART["&amp;Table15[[#This Row],[Name]]&amp;"]:FOR[xxxRP0]
{
    %identicalParts = "&amp;Table15[[#This Row],[IDENTICAL]]&amp;"
}")</f>
        <v/>
      </c>
    </row>
    <row r="3287" spans="1:1" x14ac:dyDescent="0.25">
      <c r="A3287" t="str">
        <f>IF(Table15[[#This Row],[IDENTICAL]]="","","@PART["&amp;Table15[[#This Row],[Name]]&amp;"]:FOR[xxxRP0]
{
    %identicalParts = "&amp;Table15[[#This Row],[IDENTICAL]]&amp;"
}")</f>
        <v/>
      </c>
    </row>
    <row r="3288" spans="1:1" x14ac:dyDescent="0.25">
      <c r="A3288" t="str">
        <f>IF(Table15[[#This Row],[IDENTICAL]]="","","@PART["&amp;Table15[[#This Row],[Name]]&amp;"]:FOR[xxxRP0]
{
    %identicalParts = "&amp;Table15[[#This Row],[IDENTICAL]]&amp;"
}")</f>
        <v/>
      </c>
    </row>
    <row r="3289" spans="1:1" x14ac:dyDescent="0.25">
      <c r="A3289" t="str">
        <f>IF(Table15[[#This Row],[IDENTICAL]]="","","@PART["&amp;Table15[[#This Row],[Name]]&amp;"]:FOR[xxxRP0]
{
    %identicalParts = "&amp;Table15[[#This Row],[IDENTICAL]]&amp;"
}")</f>
        <v/>
      </c>
    </row>
    <row r="3290" spans="1:1" x14ac:dyDescent="0.25">
      <c r="A3290" t="str">
        <f>IF(Table15[[#This Row],[IDENTICAL]]="","","@PART["&amp;Table15[[#This Row],[Name]]&amp;"]:FOR[xxxRP0]
{
    %identicalParts = "&amp;Table15[[#This Row],[IDENTICAL]]&amp;"
}")</f>
        <v/>
      </c>
    </row>
    <row r="3291" spans="1:1" x14ac:dyDescent="0.25">
      <c r="A3291" t="str">
        <f>IF(Table15[[#This Row],[IDENTICAL]]="","","@PART["&amp;Table15[[#This Row],[Name]]&amp;"]:FOR[xxxRP0]
{
    %identicalParts = "&amp;Table15[[#This Row],[IDENTICAL]]&amp;"
}")</f>
        <v/>
      </c>
    </row>
    <row r="3292" spans="1:1" x14ac:dyDescent="0.25">
      <c r="A3292" t="str">
        <f>IF(Table15[[#This Row],[IDENTICAL]]="","","@PART["&amp;Table15[[#This Row],[Name]]&amp;"]:FOR[xxxRP0]
{
    %identicalParts = "&amp;Table15[[#This Row],[IDENTICAL]]&amp;"
}")</f>
        <v/>
      </c>
    </row>
    <row r="3293" spans="1:1" x14ac:dyDescent="0.25">
      <c r="A3293" t="str">
        <f>IF(Table15[[#This Row],[IDENTICAL]]="","","@PART["&amp;Table15[[#This Row],[Name]]&amp;"]:FOR[xxxRP0]
{
    %identicalParts = "&amp;Table15[[#This Row],[IDENTICAL]]&amp;"
}")</f>
        <v/>
      </c>
    </row>
    <row r="3294" spans="1:1" x14ac:dyDescent="0.25">
      <c r="A3294" t="str">
        <f>IF(Table15[[#This Row],[IDENTICAL]]="","","@PART["&amp;Table15[[#This Row],[Name]]&amp;"]:FOR[xxxRP0]
{
    %identicalParts = "&amp;Table15[[#This Row],[IDENTICAL]]&amp;"
}")</f>
        <v/>
      </c>
    </row>
    <row r="3295" spans="1:1" x14ac:dyDescent="0.25">
      <c r="A3295" t="str">
        <f>IF(Table15[[#This Row],[IDENTICAL]]="","","@PART["&amp;Table15[[#This Row],[Name]]&amp;"]:FOR[xxxRP0]
{
    %identicalParts = "&amp;Table15[[#This Row],[IDENTICAL]]&amp;"
}")</f>
        <v/>
      </c>
    </row>
    <row r="3296" spans="1:1" x14ac:dyDescent="0.25">
      <c r="A3296" t="str">
        <f>IF(Table15[[#This Row],[IDENTICAL]]="","","@PART["&amp;Table15[[#This Row],[Name]]&amp;"]:FOR[xxxRP0]
{
    %identicalParts = "&amp;Table15[[#This Row],[IDENTICAL]]&amp;"
}")</f>
        <v/>
      </c>
    </row>
    <row r="3297" spans="1:1" x14ac:dyDescent="0.25">
      <c r="A3297" t="str">
        <f>IF(Table15[[#This Row],[IDENTICAL]]="","","@PART["&amp;Table15[[#This Row],[Name]]&amp;"]:FOR[xxxRP0]
{
    %identicalParts = "&amp;Table15[[#This Row],[IDENTICAL]]&amp;"
}")</f>
        <v/>
      </c>
    </row>
    <row r="3298" spans="1:1" x14ac:dyDescent="0.25">
      <c r="A3298" t="str">
        <f>IF(Table15[[#This Row],[IDENTICAL]]="","","@PART["&amp;Table15[[#This Row],[Name]]&amp;"]:FOR[xxxRP0]
{
    %identicalParts = "&amp;Table15[[#This Row],[IDENTICAL]]&amp;"
}")</f>
        <v/>
      </c>
    </row>
    <row r="3299" spans="1:1" x14ac:dyDescent="0.25">
      <c r="A3299" t="str">
        <f>IF(Table15[[#This Row],[IDENTICAL]]="","","@PART["&amp;Table15[[#This Row],[Name]]&amp;"]:FOR[xxxRP0]
{
    %identicalParts = "&amp;Table15[[#This Row],[IDENTICAL]]&amp;"
}")</f>
        <v/>
      </c>
    </row>
    <row r="3300" spans="1:1" x14ac:dyDescent="0.25">
      <c r="A3300" t="str">
        <f>IF(Table15[[#This Row],[IDENTICAL]]="","","@PART["&amp;Table15[[#This Row],[Name]]&amp;"]:FOR[xxxRP0]
{
    %identicalParts = "&amp;Table15[[#This Row],[IDENTICAL]]&amp;"
}")</f>
        <v/>
      </c>
    </row>
    <row r="3301" spans="1:1" x14ac:dyDescent="0.25">
      <c r="A3301" t="str">
        <f>IF(Table15[[#This Row],[IDENTICAL]]="","","@PART["&amp;Table15[[#This Row],[Name]]&amp;"]:FOR[xxxRP0]
{
    %identicalParts = "&amp;Table15[[#This Row],[IDENTICAL]]&amp;"
}")</f>
        <v/>
      </c>
    </row>
    <row r="3302" spans="1:1" x14ac:dyDescent="0.25">
      <c r="A3302" t="str">
        <f>IF(Table15[[#This Row],[IDENTICAL]]="","","@PART["&amp;Table15[[#This Row],[Name]]&amp;"]:FOR[xxxRP0]
{
    %identicalParts = "&amp;Table15[[#This Row],[IDENTICAL]]&amp;"
}")</f>
        <v/>
      </c>
    </row>
    <row r="3303" spans="1:1" x14ac:dyDescent="0.25">
      <c r="A3303" t="str">
        <f>IF(Table15[[#This Row],[IDENTICAL]]="","","@PART["&amp;Table15[[#This Row],[Name]]&amp;"]:FOR[xxxRP0]
{
    %identicalParts = "&amp;Table15[[#This Row],[IDENTICAL]]&amp;"
}")</f>
        <v/>
      </c>
    </row>
    <row r="3304" spans="1:1" x14ac:dyDescent="0.25">
      <c r="A3304" t="str">
        <f>IF(Table15[[#This Row],[IDENTICAL]]="","","@PART["&amp;Table15[[#This Row],[Name]]&amp;"]:FOR[xxxRP0]
{
    %identicalParts = "&amp;Table15[[#This Row],[IDENTICAL]]&amp;"
}")</f>
        <v/>
      </c>
    </row>
    <row r="3305" spans="1:1" x14ac:dyDescent="0.25">
      <c r="A3305" t="str">
        <f>IF(Table15[[#This Row],[IDENTICAL]]="","","@PART["&amp;Table15[[#This Row],[Name]]&amp;"]:FOR[xxxRP0]
{
    %identicalParts = "&amp;Table15[[#This Row],[IDENTICAL]]&amp;"
}")</f>
        <v/>
      </c>
    </row>
    <row r="3306" spans="1:1" x14ac:dyDescent="0.25">
      <c r="A3306" t="str">
        <f>IF(Table15[[#This Row],[IDENTICAL]]="","","@PART["&amp;Table15[[#This Row],[Name]]&amp;"]:FOR[xxxRP0]
{
    %identicalParts = "&amp;Table15[[#This Row],[IDENTICAL]]&amp;"
}")</f>
        <v/>
      </c>
    </row>
    <row r="3307" spans="1:1" x14ac:dyDescent="0.25">
      <c r="A3307" t="str">
        <f>IF(Table15[[#This Row],[IDENTICAL]]="","","@PART["&amp;Table15[[#This Row],[Name]]&amp;"]:FOR[xxxRP0]
{
    %identicalParts = "&amp;Table15[[#This Row],[IDENTICAL]]&amp;"
}")</f>
        <v/>
      </c>
    </row>
    <row r="3308" spans="1:1" x14ac:dyDescent="0.25">
      <c r="A3308" t="str">
        <f>IF(Table15[[#This Row],[IDENTICAL]]="","","@PART["&amp;Table15[[#This Row],[Name]]&amp;"]:FOR[xxxRP0]
{
    %identicalParts = "&amp;Table15[[#This Row],[IDENTICAL]]&amp;"
}")</f>
        <v/>
      </c>
    </row>
    <row r="3309" spans="1:1" x14ac:dyDescent="0.25">
      <c r="A3309" t="str">
        <f>IF(Table15[[#This Row],[IDENTICAL]]="","","@PART["&amp;Table15[[#This Row],[Name]]&amp;"]:FOR[xxxRP0]
{
    %identicalParts = "&amp;Table15[[#This Row],[IDENTICAL]]&amp;"
}")</f>
        <v/>
      </c>
    </row>
    <row r="3310" spans="1:1" x14ac:dyDescent="0.25">
      <c r="A3310" t="str">
        <f>IF(Table15[[#This Row],[IDENTICAL]]="","","@PART["&amp;Table15[[#This Row],[Name]]&amp;"]:FOR[xxxRP0]
{
    %identicalParts = "&amp;Table15[[#This Row],[IDENTICAL]]&amp;"
}")</f>
        <v/>
      </c>
    </row>
    <row r="3311" spans="1:1" x14ac:dyDescent="0.25">
      <c r="A3311" t="str">
        <f>IF(Table15[[#This Row],[IDENTICAL]]="","","@PART["&amp;Table15[[#This Row],[Name]]&amp;"]:FOR[xxxRP0]
{
    %identicalParts = "&amp;Table15[[#This Row],[IDENTICAL]]&amp;"
}")</f>
        <v/>
      </c>
    </row>
    <row r="3312" spans="1:1" x14ac:dyDescent="0.25">
      <c r="A3312" t="str">
        <f>IF(Table15[[#This Row],[IDENTICAL]]="","","@PART["&amp;Table15[[#This Row],[Name]]&amp;"]:FOR[xxxRP0]
{
    %identicalParts = "&amp;Table15[[#This Row],[IDENTICAL]]&amp;"
}")</f>
        <v/>
      </c>
    </row>
    <row r="3313" spans="1:1" x14ac:dyDescent="0.25">
      <c r="A3313" t="str">
        <f>IF(Table15[[#This Row],[IDENTICAL]]="","","@PART["&amp;Table15[[#This Row],[Name]]&amp;"]:FOR[xxxRP0]
{
    %identicalParts = "&amp;Table15[[#This Row],[IDENTICAL]]&amp;"
}")</f>
        <v/>
      </c>
    </row>
    <row r="3314" spans="1:1" x14ac:dyDescent="0.25">
      <c r="A3314" t="str">
        <f>IF(Table15[[#This Row],[IDENTICAL]]="","","@PART["&amp;Table15[[#This Row],[Name]]&amp;"]:FOR[xxxRP0]
{
    %identicalParts = "&amp;Table15[[#This Row],[IDENTICAL]]&amp;"
}")</f>
        <v/>
      </c>
    </row>
    <row r="3315" spans="1:1" x14ac:dyDescent="0.25">
      <c r="A3315" t="str">
        <f>IF(Table15[[#This Row],[IDENTICAL]]="","","@PART["&amp;Table15[[#This Row],[Name]]&amp;"]:FOR[xxxRP0]
{
    %identicalParts = "&amp;Table15[[#This Row],[IDENTICAL]]&amp;"
}")</f>
        <v/>
      </c>
    </row>
    <row r="3316" spans="1:1" x14ac:dyDescent="0.25">
      <c r="A3316" t="str">
        <f>IF(Table15[[#This Row],[IDENTICAL]]="","","@PART["&amp;Table15[[#This Row],[Name]]&amp;"]:FOR[xxxRP0]
{
    %identicalParts = "&amp;Table15[[#This Row],[IDENTICAL]]&amp;"
}")</f>
        <v/>
      </c>
    </row>
    <row r="3317" spans="1:1" x14ac:dyDescent="0.25">
      <c r="A3317" t="str">
        <f>IF(Table15[[#This Row],[IDENTICAL]]="","","@PART["&amp;Table15[[#This Row],[Name]]&amp;"]:FOR[xxxRP0]
{
    %identicalParts = "&amp;Table15[[#This Row],[IDENTICAL]]&amp;"
}")</f>
        <v/>
      </c>
    </row>
    <row r="3318" spans="1:1" x14ac:dyDescent="0.25">
      <c r="A3318" t="str">
        <f>IF(Table15[[#This Row],[IDENTICAL]]="","","@PART["&amp;Table15[[#This Row],[Name]]&amp;"]:FOR[xxxRP0]
{
    %identicalParts = "&amp;Table15[[#This Row],[IDENTICAL]]&amp;"
}")</f>
        <v/>
      </c>
    </row>
    <row r="3319" spans="1:1" x14ac:dyDescent="0.25">
      <c r="A3319" t="str">
        <f>IF(Table15[[#This Row],[IDENTICAL]]="","","@PART["&amp;Table15[[#This Row],[Name]]&amp;"]:FOR[xxxRP0]
{
    %identicalParts = "&amp;Table15[[#This Row],[IDENTICAL]]&amp;"
}")</f>
        <v/>
      </c>
    </row>
    <row r="3320" spans="1:1" x14ac:dyDescent="0.25">
      <c r="A3320" t="str">
        <f>IF(Table15[[#This Row],[IDENTICAL]]="","","@PART["&amp;Table15[[#This Row],[Name]]&amp;"]:FOR[xxxRP0]
{
    %identicalParts = "&amp;Table15[[#This Row],[IDENTICAL]]&amp;"
}")</f>
        <v/>
      </c>
    </row>
    <row r="3321" spans="1:1" x14ac:dyDescent="0.25">
      <c r="A3321" t="str">
        <f>IF(Table15[[#This Row],[IDENTICAL]]="","","@PART["&amp;Table15[[#This Row],[Name]]&amp;"]:FOR[xxxRP0]
{
    %identicalParts = "&amp;Table15[[#This Row],[IDENTICAL]]&amp;"
}")</f>
        <v/>
      </c>
    </row>
    <row r="3322" spans="1:1" x14ac:dyDescent="0.25">
      <c r="A3322" t="str">
        <f>IF(Table15[[#This Row],[IDENTICAL]]="","","@PART["&amp;Table15[[#This Row],[Name]]&amp;"]:FOR[xxxRP0]
{
    %identicalParts = "&amp;Table15[[#This Row],[IDENTICAL]]&amp;"
}")</f>
        <v/>
      </c>
    </row>
    <row r="3323" spans="1:1" x14ac:dyDescent="0.25">
      <c r="A3323" t="str">
        <f>IF(Table15[[#This Row],[IDENTICAL]]="","","@PART["&amp;Table15[[#This Row],[Name]]&amp;"]:FOR[xxxRP0]
{
    %identicalParts = "&amp;Table15[[#This Row],[IDENTICAL]]&amp;"
}")</f>
        <v/>
      </c>
    </row>
    <row r="3324" spans="1:1" x14ac:dyDescent="0.25">
      <c r="A3324" t="str">
        <f>IF(Table15[[#This Row],[IDENTICAL]]="","","@PART["&amp;Table15[[#This Row],[Name]]&amp;"]:FOR[xxxRP0]
{
    %identicalParts = "&amp;Table15[[#This Row],[IDENTICAL]]&amp;"
}")</f>
        <v/>
      </c>
    </row>
    <row r="3325" spans="1:1" x14ac:dyDescent="0.25">
      <c r="A3325" t="str">
        <f>IF(Table15[[#This Row],[IDENTICAL]]="","","@PART["&amp;Table15[[#This Row],[Name]]&amp;"]:FOR[xxxRP0]
{
    %identicalParts = "&amp;Table15[[#This Row],[IDENTICAL]]&amp;"
}")</f>
        <v/>
      </c>
    </row>
    <row r="3326" spans="1:1" x14ac:dyDescent="0.25">
      <c r="A3326" t="str">
        <f>IF(Table15[[#This Row],[IDENTICAL]]="","","@PART["&amp;Table15[[#This Row],[Name]]&amp;"]:FOR[xxxRP0]
{
    %identicalParts = "&amp;Table15[[#This Row],[IDENTICAL]]&amp;"
}")</f>
        <v/>
      </c>
    </row>
    <row r="3327" spans="1:1" x14ac:dyDescent="0.25">
      <c r="A3327" t="str">
        <f>IF(Table15[[#This Row],[IDENTICAL]]="","","@PART["&amp;Table15[[#This Row],[Name]]&amp;"]:FOR[xxxRP0]
{
    %identicalParts = "&amp;Table15[[#This Row],[IDENTICAL]]&amp;"
}")</f>
        <v/>
      </c>
    </row>
    <row r="3328" spans="1:1" x14ac:dyDescent="0.25">
      <c r="A3328" t="str">
        <f>IF(Table15[[#This Row],[IDENTICAL]]="","","@PART["&amp;Table15[[#This Row],[Name]]&amp;"]:FOR[xxxRP0]
{
    %identicalParts = "&amp;Table15[[#This Row],[IDENTICAL]]&amp;"
}")</f>
        <v/>
      </c>
    </row>
    <row r="3329" spans="1:1" x14ac:dyDescent="0.25">
      <c r="A3329" t="str">
        <f>IF(Table15[[#This Row],[IDENTICAL]]="","","@PART["&amp;Table15[[#This Row],[Name]]&amp;"]:FOR[xxxRP0]
{
    %identicalParts = "&amp;Table15[[#This Row],[IDENTICAL]]&amp;"
}")</f>
        <v/>
      </c>
    </row>
    <row r="3330" spans="1:1" x14ac:dyDescent="0.25">
      <c r="A3330" t="str">
        <f>IF(Table15[[#This Row],[IDENTICAL]]="","","@PART["&amp;Table15[[#This Row],[Name]]&amp;"]:FOR[xxxRP0]
{
    %identicalParts = "&amp;Table15[[#This Row],[IDENTICAL]]&amp;"
}")</f>
        <v/>
      </c>
    </row>
    <row r="3331" spans="1:1" x14ac:dyDescent="0.25">
      <c r="A3331" t="str">
        <f>IF(Table15[[#This Row],[IDENTICAL]]="","","@PART["&amp;Table15[[#This Row],[Name]]&amp;"]:FOR[xxxRP0]
{
    %identicalParts = "&amp;Table15[[#This Row],[IDENTICAL]]&amp;"
}")</f>
        <v/>
      </c>
    </row>
    <row r="3332" spans="1:1" x14ac:dyDescent="0.25">
      <c r="A3332" t="str">
        <f>IF(Table15[[#This Row],[IDENTICAL]]="","","@PART["&amp;Table15[[#This Row],[Name]]&amp;"]:FOR[xxxRP0]
{
    %identicalParts = "&amp;Table15[[#This Row],[IDENTICAL]]&amp;"
}")</f>
        <v>@PART[TD339]:FOR[xxxRP0]
{
    %identicalParts = ca_landv_vernier,TD339,rn_surveyor_s_engine,RO-SurveyorVernier
}</v>
      </c>
    </row>
    <row r="3333" spans="1:1" x14ac:dyDescent="0.25">
      <c r="A3333" t="str">
        <f>IF(Table15[[#This Row],[IDENTICAL]]="","","@PART["&amp;Table15[[#This Row],[Name]]&amp;"]:FOR[xxxRP0]
{
    %identicalParts = "&amp;Table15[[#This Row],[IDENTICAL]]&amp;"
}")</f>
        <v>@PART[rn_surveyor_s_engine]:FOR[xxxRP0]
{
    %identicalParts = ca_landv_vernier,TD339,rn_surveyor_s_engine,RO-SurveyorVernier
}</v>
      </c>
    </row>
    <row r="3334" spans="1:1" x14ac:dyDescent="0.25">
      <c r="A3334" t="str">
        <f>IF(Table15[[#This Row],[IDENTICAL]]="","","@PART["&amp;Table15[[#This Row],[Name]]&amp;"]:FOR[xxxRP0]
{
    %identicalParts = "&amp;Table15[[#This Row],[IDENTICAL]]&amp;"
}")</f>
        <v>@PART[RO-SurveyorVernier]:FOR[xxxRP0]
{
    %identicalParts = ca_landv_vernier,TD339,rn_surveyor_s_engine,RO-SurveyorVernier
}</v>
      </c>
    </row>
    <row r="3335" spans="1:1" x14ac:dyDescent="0.25">
      <c r="A3335" t="str">
        <f>IF(Table15[[#This Row],[IDENTICAL]]="","","@PART["&amp;Table15[[#This Row],[Name]]&amp;"]:FOR[xxxRP0]
{
    %identicalParts = "&amp;Table15[[#This Row],[IDENTICAL]]&amp;"
}")</f>
        <v>@PART[ca_landv_vernier]:FOR[xxxRP0]
{
    %identicalParts = ca_landv_vernier,TD339,rn_surveyor_s_engine,RO-SurveyorVernier
}</v>
      </c>
    </row>
    <row r="3336" spans="1:1" x14ac:dyDescent="0.25">
      <c r="A3336" t="str">
        <f>IF(Table15[[#This Row],[IDENTICAL]]="","","@PART["&amp;Table15[[#This Row],[Name]]&amp;"]:FOR[xxxRP0]
{
    %identicalParts = "&amp;Table15[[#This Row],[IDENTICAL]]&amp;"
}")</f>
        <v/>
      </c>
    </row>
    <row r="3337" spans="1:1" x14ac:dyDescent="0.25">
      <c r="A3337" t="str">
        <f>IF(Table15[[#This Row],[IDENTICAL]]="","","@PART["&amp;Table15[[#This Row],[Name]]&amp;"]:FOR[xxxRP0]
{
    %identicalParts = "&amp;Table15[[#This Row],[IDENTICAL]]&amp;"
}")</f>
        <v/>
      </c>
    </row>
    <row r="3338" spans="1:1" x14ac:dyDescent="0.25">
      <c r="A3338" t="str">
        <f>IF(Table15[[#This Row],[IDENTICAL]]="","","@PART["&amp;Table15[[#This Row],[Name]]&amp;"]:FOR[xxxRP0]
{
    %identicalParts = "&amp;Table15[[#This Row],[IDENTICAL]]&amp;"
}")</f>
        <v/>
      </c>
    </row>
    <row r="3339" spans="1:1" x14ac:dyDescent="0.25">
      <c r="A3339" t="str">
        <f>IF(Table15[[#This Row],[IDENTICAL]]="","","@PART["&amp;Table15[[#This Row],[Name]]&amp;"]:FOR[xxxRP0]
{
    %identicalParts = "&amp;Table15[[#This Row],[IDENTICAL]]&amp;"
}")</f>
        <v/>
      </c>
    </row>
    <row r="3340" spans="1:1" x14ac:dyDescent="0.25">
      <c r="A3340" t="str">
        <f>IF(Table15[[#This Row],[IDENTICAL]]="","","@PART["&amp;Table15[[#This Row],[Name]]&amp;"]:FOR[xxxRP0]
{
    %identicalParts = "&amp;Table15[[#This Row],[IDENTICAL]]&amp;"
}")</f>
        <v/>
      </c>
    </row>
    <row r="3341" spans="1:1" x14ac:dyDescent="0.25">
      <c r="A3341" t="str">
        <f>IF(Table15[[#This Row],[IDENTICAL]]="","","@PART["&amp;Table15[[#This Row],[Name]]&amp;"]:FOR[xxxRP0]
{
    %identicalParts = "&amp;Table15[[#This Row],[IDENTICAL]]&amp;"
}")</f>
        <v/>
      </c>
    </row>
    <row r="3342" spans="1:1" x14ac:dyDescent="0.25">
      <c r="A3342" t="str">
        <f>IF(Table15[[#This Row],[IDENTICAL]]="","","@PART["&amp;Table15[[#This Row],[Name]]&amp;"]:FOR[xxxRP0]
{
    %identicalParts = "&amp;Table15[[#This Row],[IDENTICAL]]&amp;"
}")</f>
        <v/>
      </c>
    </row>
    <row r="3343" spans="1:1" x14ac:dyDescent="0.25">
      <c r="A3343" t="str">
        <f>IF(Table15[[#This Row],[IDENTICAL]]="","","@PART["&amp;Table15[[#This Row],[Name]]&amp;"]:FOR[xxxRP0]
{
    %identicalParts = "&amp;Table15[[#This Row],[IDENTICAL]]&amp;"
}")</f>
        <v/>
      </c>
    </row>
    <row r="3344" spans="1:1" x14ac:dyDescent="0.25">
      <c r="A3344" t="str">
        <f>IF(Table15[[#This Row],[IDENTICAL]]="","","@PART["&amp;Table15[[#This Row],[Name]]&amp;"]:FOR[xxxRP0]
{
    %identicalParts = "&amp;Table15[[#This Row],[IDENTICAL]]&amp;"
}")</f>
        <v/>
      </c>
    </row>
    <row r="3345" spans="1:1" x14ac:dyDescent="0.25">
      <c r="A3345" t="str">
        <f>IF(Table15[[#This Row],[IDENTICAL]]="","","@PART["&amp;Table15[[#This Row],[Name]]&amp;"]:FOR[xxxRP0]
{
    %identicalParts = "&amp;Table15[[#This Row],[IDENTICAL]]&amp;"
}")</f>
        <v/>
      </c>
    </row>
    <row r="3346" spans="1:1" x14ac:dyDescent="0.25">
      <c r="A3346" t="str">
        <f>IF(Table15[[#This Row],[IDENTICAL]]="","","@PART["&amp;Table15[[#This Row],[Name]]&amp;"]:FOR[xxxRP0]
{
    %identicalParts = "&amp;Table15[[#This Row],[IDENTICAL]]&amp;"
}")</f>
        <v/>
      </c>
    </row>
    <row r="3347" spans="1:1" x14ac:dyDescent="0.25">
      <c r="A3347" t="str">
        <f>IF(Table15[[#This Row],[IDENTICAL]]="","","@PART["&amp;Table15[[#This Row],[Name]]&amp;"]:FOR[xxxRP0]
{
    %identicalParts = "&amp;Table15[[#This Row],[IDENTICAL]]&amp;"
}")</f>
        <v/>
      </c>
    </row>
    <row r="3348" spans="1:1" x14ac:dyDescent="0.25">
      <c r="A3348" t="str">
        <f>IF(Table15[[#This Row],[IDENTICAL]]="","","@PART["&amp;Table15[[#This Row],[Name]]&amp;"]:FOR[xxxRP0]
{
    %identicalParts = "&amp;Table15[[#This Row],[IDENTICAL]]&amp;"
}")</f>
        <v/>
      </c>
    </row>
    <row r="3349" spans="1:1" x14ac:dyDescent="0.25">
      <c r="A3349" t="str">
        <f>IF(Table15[[#This Row],[IDENTICAL]]="","","@PART["&amp;Table15[[#This Row],[Name]]&amp;"]:FOR[xxxRP0]
{
    %identicalParts = "&amp;Table15[[#This Row],[IDENTICAL]]&amp;"
}")</f>
        <v/>
      </c>
    </row>
    <row r="3350" spans="1:1" x14ac:dyDescent="0.25">
      <c r="A3350" t="str">
        <f>IF(Table15[[#This Row],[IDENTICAL]]="","","@PART["&amp;Table15[[#This Row],[Name]]&amp;"]:FOR[xxxRP0]
{
    %identicalParts = "&amp;Table15[[#This Row],[IDENTICAL]]&amp;"
}")</f>
        <v/>
      </c>
    </row>
    <row r="3351" spans="1:1" x14ac:dyDescent="0.25">
      <c r="A3351" t="str">
        <f>IF(Table15[[#This Row],[IDENTICAL]]="","","@PART["&amp;Table15[[#This Row],[Name]]&amp;"]:FOR[xxxRP0]
{
    %identicalParts = "&amp;Table15[[#This Row],[IDENTICAL]]&amp;"
}")</f>
        <v/>
      </c>
    </row>
    <row r="3352" spans="1:1" x14ac:dyDescent="0.25">
      <c r="A3352" t="str">
        <f>IF(Table15[[#This Row],[IDENTICAL]]="","","@PART["&amp;Table15[[#This Row],[Name]]&amp;"]:FOR[xxxRP0]
{
    %identicalParts = "&amp;Table15[[#This Row],[IDENTICAL]]&amp;"
}")</f>
        <v/>
      </c>
    </row>
    <row r="3353" spans="1:1" x14ac:dyDescent="0.25">
      <c r="A3353" t="str">
        <f>IF(Table15[[#This Row],[IDENTICAL]]="","","@PART["&amp;Table15[[#This Row],[Name]]&amp;"]:FOR[xxxRP0]
{
    %identicalParts = "&amp;Table15[[#This Row],[IDENTICAL]]&amp;"
}")</f>
        <v/>
      </c>
    </row>
    <row r="3354" spans="1:1" x14ac:dyDescent="0.25">
      <c r="A3354" t="str">
        <f>IF(Table15[[#This Row],[IDENTICAL]]="","","@PART["&amp;Table15[[#This Row],[Name]]&amp;"]:FOR[xxxRP0]
{
    %identicalParts = "&amp;Table15[[#This Row],[IDENTICAL]]&amp;"
}")</f>
        <v/>
      </c>
    </row>
    <row r="3355" spans="1:1" x14ac:dyDescent="0.25">
      <c r="A3355" t="str">
        <f>IF(Table15[[#This Row],[IDENTICAL]]="","","@PART["&amp;Table15[[#This Row],[Name]]&amp;"]:FOR[xxxRP0]
{
    %identicalParts = "&amp;Table15[[#This Row],[IDENTICAL]]&amp;"
}")</f>
        <v/>
      </c>
    </row>
    <row r="3356" spans="1:1" x14ac:dyDescent="0.25">
      <c r="A3356" t="str">
        <f>IF(Table15[[#This Row],[IDENTICAL]]="","","@PART["&amp;Table15[[#This Row],[Name]]&amp;"]:FOR[xxxRP0]
{
    %identicalParts = "&amp;Table15[[#This Row],[IDENTICAL]]&amp;"
}")</f>
        <v/>
      </c>
    </row>
    <row r="3357" spans="1:1" x14ac:dyDescent="0.25">
      <c r="A3357" t="str">
        <f>IF(Table15[[#This Row],[IDENTICAL]]="","","@PART["&amp;Table15[[#This Row],[Name]]&amp;"]:FOR[xxxRP0]
{
    %identicalParts = "&amp;Table15[[#This Row],[IDENTICAL]]&amp;"
}")</f>
        <v/>
      </c>
    </row>
    <row r="3358" spans="1:1" x14ac:dyDescent="0.25">
      <c r="A3358" t="str">
        <f>IF(Table15[[#This Row],[IDENTICAL]]="","","@PART["&amp;Table15[[#This Row],[Name]]&amp;"]:FOR[xxxRP0]
{
    %identicalParts = "&amp;Table15[[#This Row],[IDENTICAL]]&amp;"
}")</f>
        <v/>
      </c>
    </row>
    <row r="3359" spans="1:1" x14ac:dyDescent="0.25">
      <c r="A3359" t="str">
        <f>IF(Table15[[#This Row],[IDENTICAL]]="","","@PART["&amp;Table15[[#This Row],[Name]]&amp;"]:FOR[xxxRP0]
{
    %identicalParts = "&amp;Table15[[#This Row],[IDENTICAL]]&amp;"
}")</f>
        <v>@PART[bluedog_thorEngine]:FOR[xxxRP0]
{
    %identicalParts = FASADeltaMB3LFE,liquidEngine1-2,bluedog_Juno_EngineS3D,bluedog_thorEngine
}</v>
      </c>
    </row>
    <row r="3360" spans="1:1" x14ac:dyDescent="0.25">
      <c r="A3360" t="str">
        <f>IF(Table15[[#This Row],[IDENTICAL]]="","","@PART["&amp;Table15[[#This Row],[Name]]&amp;"]:FOR[xxxRP0]
{
    %identicalParts = "&amp;Table15[[#This Row],[IDENTICAL]]&amp;"
}")</f>
        <v/>
      </c>
    </row>
    <row r="3361" spans="1:1" x14ac:dyDescent="0.25">
      <c r="A3361" t="str">
        <f>IF(Table15[[#This Row],[IDENTICAL]]="","","@PART["&amp;Table15[[#This Row],[Name]]&amp;"]:FOR[xxxRP0]
{
    %identicalParts = "&amp;Table15[[#This Row],[IDENTICAL]]&amp;"
}")</f>
        <v/>
      </c>
    </row>
    <row r="3362" spans="1:1" x14ac:dyDescent="0.25">
      <c r="A3362" t="str">
        <f>IF(Table15[[#This Row],[IDENTICAL]]="","","@PART["&amp;Table15[[#This Row],[Name]]&amp;"]:FOR[xxxRP0]
{
    %identicalParts = "&amp;Table15[[#This Row],[IDENTICAL]]&amp;"
}")</f>
        <v/>
      </c>
    </row>
    <row r="3363" spans="1:1" x14ac:dyDescent="0.25">
      <c r="A3363" t="str">
        <f>IF(Table15[[#This Row],[IDENTICAL]]="","","@PART["&amp;Table15[[#This Row],[Name]]&amp;"]:FOR[xxxRP0]
{
    %identicalParts = "&amp;Table15[[#This Row],[IDENTICAL]]&amp;"
}")</f>
        <v/>
      </c>
    </row>
    <row r="3364" spans="1:1" x14ac:dyDescent="0.25">
      <c r="A3364" t="str">
        <f>IF(Table15[[#This Row],[IDENTICAL]]="","","@PART["&amp;Table15[[#This Row],[Name]]&amp;"]:FOR[xxxRP0]
{
    %identicalParts = "&amp;Table15[[#This Row],[IDENTICAL]]&amp;"
}")</f>
        <v/>
      </c>
    </row>
    <row r="3365" spans="1:1" x14ac:dyDescent="0.25">
      <c r="A3365" t="str">
        <f>IF(Table15[[#This Row],[IDENTICAL]]="","","@PART["&amp;Table15[[#This Row],[Name]]&amp;"]:FOR[xxxRP0]
{
    %identicalParts = "&amp;Table15[[#This Row],[IDENTICAL]]&amp;"
}")</f>
        <v/>
      </c>
    </row>
    <row r="3366" spans="1:1" x14ac:dyDescent="0.25">
      <c r="A3366" t="str">
        <f>IF(Table15[[#This Row],[IDENTICAL]]="","","@PART["&amp;Table15[[#This Row],[Name]]&amp;"]:FOR[xxxRP0]
{
    %identicalParts = "&amp;Table15[[#This Row],[IDENTICAL]]&amp;"
}")</f>
        <v/>
      </c>
    </row>
    <row r="3367" spans="1:1" x14ac:dyDescent="0.25">
      <c r="A3367" t="str">
        <f>IF(Table15[[#This Row],[IDENTICAL]]="","","@PART["&amp;Table15[[#This Row],[Name]]&amp;"]:FOR[xxxRP0]
{
    %identicalParts = "&amp;Table15[[#This Row],[IDENTICAL]]&amp;"
}")</f>
        <v/>
      </c>
    </row>
    <row r="3368" spans="1:1" x14ac:dyDescent="0.25">
      <c r="A3368" t="str">
        <f>IF(Table15[[#This Row],[IDENTICAL]]="","","@PART["&amp;Table15[[#This Row],[Name]]&amp;"]:FOR[xxxRP0]
{
    %identicalParts = "&amp;Table15[[#This Row],[IDENTICAL]]&amp;"
}")</f>
        <v/>
      </c>
    </row>
    <row r="3369" spans="1:1" x14ac:dyDescent="0.25">
      <c r="A3369" t="str">
        <f>IF(Table15[[#This Row],[IDENTICAL]]="","","@PART["&amp;Table15[[#This Row],[Name]]&amp;"]:FOR[xxxRP0]
{
    %identicalParts = "&amp;Table15[[#This Row],[IDENTICAL]]&amp;"
}")</f>
        <v/>
      </c>
    </row>
    <row r="3370" spans="1:1" x14ac:dyDescent="0.25">
      <c r="A3370" t="str">
        <f>IF(Table15[[#This Row],[IDENTICAL]]="","","@PART["&amp;Table15[[#This Row],[Name]]&amp;"]:FOR[xxxRP0]
{
    %identicalParts = "&amp;Table15[[#This Row],[IDENTICAL]]&amp;"
}")</f>
        <v/>
      </c>
    </row>
    <row r="3371" spans="1:1" x14ac:dyDescent="0.25">
      <c r="A3371" t="str">
        <f>IF(Table15[[#This Row],[IDENTICAL]]="","","@PART["&amp;Table15[[#This Row],[Name]]&amp;"]:FOR[xxxRP0]
{
    %identicalParts = "&amp;Table15[[#This Row],[IDENTICAL]]&amp;"
}")</f>
        <v/>
      </c>
    </row>
    <row r="3372" spans="1:1" x14ac:dyDescent="0.25">
      <c r="A3372" t="str">
        <f>IF(Table15[[#This Row],[IDENTICAL]]="","","@PART["&amp;Table15[[#This Row],[Name]]&amp;"]:FOR[xxxRP0]
{
    %identicalParts = "&amp;Table15[[#This Row],[IDENTICAL]]&amp;"
}")</f>
        <v/>
      </c>
    </row>
    <row r="3373" spans="1:1" x14ac:dyDescent="0.25">
      <c r="A3373" t="str">
        <f>IF(Table15[[#This Row],[IDENTICAL]]="","","@PART["&amp;Table15[[#This Row],[Name]]&amp;"]:FOR[xxxRP0]
{
    %identicalParts = "&amp;Table15[[#This Row],[IDENTICAL]]&amp;"
}")</f>
        <v/>
      </c>
    </row>
    <row r="3374" spans="1:1" x14ac:dyDescent="0.25">
      <c r="A3374" t="str">
        <f>IF(Table15[[#This Row],[IDENTICAL]]="","","@PART["&amp;Table15[[#This Row],[Name]]&amp;"]:FOR[xxxRP0]
{
    %identicalParts = "&amp;Table15[[#This Row],[IDENTICAL]]&amp;"
}")</f>
        <v/>
      </c>
    </row>
    <row r="3375" spans="1:1" x14ac:dyDescent="0.25">
      <c r="A3375" t="str">
        <f>IF(Table15[[#This Row],[IDENTICAL]]="","","@PART["&amp;Table15[[#This Row],[Name]]&amp;"]:FOR[xxxRP0]
{
    %identicalParts = "&amp;Table15[[#This Row],[IDENTICAL]]&amp;"
}")</f>
        <v/>
      </c>
    </row>
    <row r="3376" spans="1:1" x14ac:dyDescent="0.25">
      <c r="A3376" t="str">
        <f>IF(Table15[[#This Row],[IDENTICAL]]="","","@PART["&amp;Table15[[#This Row],[Name]]&amp;"]:FOR[xxxRP0]
{
    %identicalParts = "&amp;Table15[[#This Row],[IDENTICAL]]&amp;"
}")</f>
        <v/>
      </c>
    </row>
    <row r="3377" spans="1:1" x14ac:dyDescent="0.25">
      <c r="A3377" t="str">
        <f>IF(Table15[[#This Row],[IDENTICAL]]="","","@PART["&amp;Table15[[#This Row],[Name]]&amp;"]:FOR[xxxRP0]
{
    %identicalParts = "&amp;Table15[[#This Row],[IDENTICAL]]&amp;"
}")</f>
        <v/>
      </c>
    </row>
    <row r="3378" spans="1:1" x14ac:dyDescent="0.25">
      <c r="A3378" t="str">
        <f>IF(Table15[[#This Row],[IDENTICAL]]="","","@PART["&amp;Table15[[#This Row],[Name]]&amp;"]:FOR[xxxRP0]
{
    %identicalParts = "&amp;Table15[[#This Row],[IDENTICAL]]&amp;"
}")</f>
        <v/>
      </c>
    </row>
    <row r="3379" spans="1:1" x14ac:dyDescent="0.25">
      <c r="A3379" t="str">
        <f>IF(Table15[[#This Row],[IDENTICAL]]="","","@PART["&amp;Table15[[#This Row],[Name]]&amp;"]:FOR[xxxRP0]
{
    %identicalParts = "&amp;Table15[[#This Row],[IDENTICAL]]&amp;"
}")</f>
        <v/>
      </c>
    </row>
    <row r="3380" spans="1:1" x14ac:dyDescent="0.25">
      <c r="A3380" t="str">
        <f>IF(Table15[[#This Row],[IDENTICAL]]="","","@PART["&amp;Table15[[#This Row],[Name]]&amp;"]:FOR[xxxRP0]
{
    %identicalParts = "&amp;Table15[[#This Row],[IDENTICAL]]&amp;"
}")</f>
        <v/>
      </c>
    </row>
    <row r="3381" spans="1:1" x14ac:dyDescent="0.25">
      <c r="A3381" t="str">
        <f>IF(Table15[[#This Row],[IDENTICAL]]="","","@PART["&amp;Table15[[#This Row],[Name]]&amp;"]:FOR[xxxRP0]
{
    %identicalParts = "&amp;Table15[[#This Row],[IDENTICAL]]&amp;"
}")</f>
        <v/>
      </c>
    </row>
    <row r="3382" spans="1:1" x14ac:dyDescent="0.25">
      <c r="A3382" t="str">
        <f>IF(Table15[[#This Row],[IDENTICAL]]="","","@PART["&amp;Table15[[#This Row],[Name]]&amp;"]:FOR[xxxRP0]
{
    %identicalParts = "&amp;Table15[[#This Row],[IDENTICAL]]&amp;"
}")</f>
        <v/>
      </c>
    </row>
    <row r="3383" spans="1:1" x14ac:dyDescent="0.25">
      <c r="A3383" t="str">
        <f>IF(Table15[[#This Row],[IDENTICAL]]="","","@PART["&amp;Table15[[#This Row],[Name]]&amp;"]:FOR[xxxRP0]
{
    %identicalParts = "&amp;Table15[[#This Row],[IDENTICAL]]&amp;"
}")</f>
        <v/>
      </c>
    </row>
    <row r="3384" spans="1:1" x14ac:dyDescent="0.25">
      <c r="A3384" t="str">
        <f>IF(Table15[[#This Row],[IDENTICAL]]="","","@PART["&amp;Table15[[#This Row],[Name]]&amp;"]:FOR[xxxRP0]
{
    %identicalParts = "&amp;Table15[[#This Row],[IDENTICAL]]&amp;"
}")</f>
        <v/>
      </c>
    </row>
    <row r="3385" spans="1:1" x14ac:dyDescent="0.25">
      <c r="A3385" t="str">
        <f>IF(Table15[[#This Row],[IDENTICAL]]="","","@PART["&amp;Table15[[#This Row],[Name]]&amp;"]:FOR[xxxRP0]
{
    %identicalParts = "&amp;Table15[[#This Row],[IDENTICAL]]&amp;"
}")</f>
        <v/>
      </c>
    </row>
    <row r="3386" spans="1:1" x14ac:dyDescent="0.25">
      <c r="A3386" t="str">
        <f>IF(Table15[[#This Row],[IDENTICAL]]="","","@PART["&amp;Table15[[#This Row],[Name]]&amp;"]:FOR[xxxRP0]
{
    %identicalParts = "&amp;Table15[[#This Row],[IDENTICAL]]&amp;"
}")</f>
        <v/>
      </c>
    </row>
    <row r="3387" spans="1:1" x14ac:dyDescent="0.25">
      <c r="A3387" t="str">
        <f>IF(Table15[[#This Row],[IDENTICAL]]="","","@PART["&amp;Table15[[#This Row],[Name]]&amp;"]:FOR[xxxRP0]
{
    %identicalParts = "&amp;Table15[[#This Row],[IDENTICAL]]&amp;"
}")</f>
        <v/>
      </c>
    </row>
    <row r="3388" spans="1:1" x14ac:dyDescent="0.25">
      <c r="A3388" t="str">
        <f>IF(Table15[[#This Row],[IDENTICAL]]="","","@PART["&amp;Table15[[#This Row],[Name]]&amp;"]:FOR[xxxRP0]
{
    %identicalParts = "&amp;Table15[[#This Row],[IDENTICAL]]&amp;"
}")</f>
        <v/>
      </c>
    </row>
    <row r="3389" spans="1:1" x14ac:dyDescent="0.25">
      <c r="A3389" t="str">
        <f>IF(Table15[[#This Row],[IDENTICAL]]="","","@PART["&amp;Table15[[#This Row],[Name]]&amp;"]:FOR[xxxRP0]
{
    %identicalParts = "&amp;Table15[[#This Row],[IDENTICAL]]&amp;"
}")</f>
        <v/>
      </c>
    </row>
    <row r="3390" spans="1:1" x14ac:dyDescent="0.25">
      <c r="A3390" t="str">
        <f>IF(Table15[[#This Row],[IDENTICAL]]="","","@PART["&amp;Table15[[#This Row],[Name]]&amp;"]:FOR[xxxRP0]
{
    %identicalParts = "&amp;Table15[[#This Row],[IDENTICAL]]&amp;"
}")</f>
        <v/>
      </c>
    </row>
    <row r="3391" spans="1:1" x14ac:dyDescent="0.25">
      <c r="A3391" t="str">
        <f>IF(Table15[[#This Row],[IDENTICAL]]="","","@PART["&amp;Table15[[#This Row],[Name]]&amp;"]:FOR[xxxRP0]
{
    %identicalParts = "&amp;Table15[[#This Row],[IDENTICAL]]&amp;"
}")</f>
        <v/>
      </c>
    </row>
    <row r="3392" spans="1:1" x14ac:dyDescent="0.25">
      <c r="A3392" t="str">
        <f>IF(Table15[[#This Row],[IDENTICAL]]="","","@PART["&amp;Table15[[#This Row],[Name]]&amp;"]:FOR[xxxRP0]
{
    %identicalParts = "&amp;Table15[[#This Row],[IDENTICAL]]&amp;"
}")</f>
        <v/>
      </c>
    </row>
    <row r="3393" spans="1:1" x14ac:dyDescent="0.25">
      <c r="A3393" t="str">
        <f>IF(Table15[[#This Row],[IDENTICAL]]="","","@PART["&amp;Table15[[#This Row],[Name]]&amp;"]:FOR[xxxRP0]
{
    %identicalParts = "&amp;Table15[[#This Row],[IDENTICAL]]&amp;"
}")</f>
        <v/>
      </c>
    </row>
    <row r="3394" spans="1:1" x14ac:dyDescent="0.25">
      <c r="A3394" t="str">
        <f>IF(Table15[[#This Row],[IDENTICAL]]="","","@PART["&amp;Table15[[#This Row],[Name]]&amp;"]:FOR[xxxRP0]
{
    %identicalParts = "&amp;Table15[[#This Row],[IDENTICAL]]&amp;"
}")</f>
        <v/>
      </c>
    </row>
    <row r="3395" spans="1:1" x14ac:dyDescent="0.25">
      <c r="A3395" t="str">
        <f>IF(Table15[[#This Row],[IDENTICAL]]="","","@PART["&amp;Table15[[#This Row],[Name]]&amp;"]:FOR[xxxRP0]
{
    %identicalParts = "&amp;Table15[[#This Row],[IDENTICAL]]&amp;"
}")</f>
        <v/>
      </c>
    </row>
    <row r="3396" spans="1:1" x14ac:dyDescent="0.25">
      <c r="A3396" t="str">
        <f>IF(Table15[[#This Row],[IDENTICAL]]="","","@PART["&amp;Table15[[#This Row],[Name]]&amp;"]:FOR[xxxRP0]
{
    %identicalParts = "&amp;Table15[[#This Row],[IDENTICAL]]&amp;"
}")</f>
        <v/>
      </c>
    </row>
    <row r="3397" spans="1:1" x14ac:dyDescent="0.25">
      <c r="A3397" t="str">
        <f>IF(Table15[[#This Row],[IDENTICAL]]="","","@PART["&amp;Table15[[#This Row],[Name]]&amp;"]:FOR[xxxRP0]
{
    %identicalParts = "&amp;Table15[[#This Row],[IDENTICAL]]&amp;"
}")</f>
        <v/>
      </c>
    </row>
    <row r="3398" spans="1:1" x14ac:dyDescent="0.25">
      <c r="A3398" t="str">
        <f>IF(Table15[[#This Row],[IDENTICAL]]="","","@PART["&amp;Table15[[#This Row],[Name]]&amp;"]:FOR[xxxRP0]
{
    %identicalParts = "&amp;Table15[[#This Row],[IDENTICAL]]&amp;"
}")</f>
        <v/>
      </c>
    </row>
    <row r="3399" spans="1:1" x14ac:dyDescent="0.25">
      <c r="A3399" t="str">
        <f>IF(Table15[[#This Row],[IDENTICAL]]="","","@PART["&amp;Table15[[#This Row],[Name]]&amp;"]:FOR[xxxRP0]
{
    %identicalParts = "&amp;Table15[[#This Row],[IDENTICAL]]&amp;"
}")</f>
        <v/>
      </c>
    </row>
    <row r="3400" spans="1:1" x14ac:dyDescent="0.25">
      <c r="A3400" t="str">
        <f>IF(Table15[[#This Row],[IDENTICAL]]="","","@PART["&amp;Table15[[#This Row],[Name]]&amp;"]:FOR[xxxRP0]
{
    %identicalParts = "&amp;Table15[[#This Row],[IDENTICAL]]&amp;"
}")</f>
        <v/>
      </c>
    </row>
    <row r="3401" spans="1:1" x14ac:dyDescent="0.25">
      <c r="A3401" t="str">
        <f>IF(Table15[[#This Row],[IDENTICAL]]="","","@PART["&amp;Table15[[#This Row],[Name]]&amp;"]:FOR[xxxRP0]
{
    %identicalParts = "&amp;Table15[[#This Row],[IDENTICAL]]&amp;"
}")</f>
        <v/>
      </c>
    </row>
    <row r="3402" spans="1:1" x14ac:dyDescent="0.25">
      <c r="A3402" t="str">
        <f>IF(Table15[[#This Row],[IDENTICAL]]="","","@PART["&amp;Table15[[#This Row],[Name]]&amp;"]:FOR[xxxRP0]
{
    %identicalParts = "&amp;Table15[[#This Row],[IDENTICAL]]&amp;"
}")</f>
        <v/>
      </c>
    </row>
    <row r="3403" spans="1:1" x14ac:dyDescent="0.25">
      <c r="A3403" t="str">
        <f>IF(Table15[[#This Row],[IDENTICAL]]="","","@PART["&amp;Table15[[#This Row],[Name]]&amp;"]:FOR[xxxRP0]
{
    %identicalParts = "&amp;Table15[[#This Row],[IDENTICAL]]&amp;"
}")</f>
        <v/>
      </c>
    </row>
    <row r="3404" spans="1:1" x14ac:dyDescent="0.25">
      <c r="A3404" t="str">
        <f>IF(Table15[[#This Row],[IDENTICAL]]="","","@PART["&amp;Table15[[#This Row],[Name]]&amp;"]:FOR[xxxRP0]
{
    %identicalParts = "&amp;Table15[[#This Row],[IDENTICAL]]&amp;"
}")</f>
        <v/>
      </c>
    </row>
    <row r="3405" spans="1:1" x14ac:dyDescent="0.25">
      <c r="A3405" t="str">
        <f>IF(Table15[[#This Row],[IDENTICAL]]="","","@PART["&amp;Table15[[#This Row],[Name]]&amp;"]:FOR[xxxRP0]
{
    %identicalParts = "&amp;Table15[[#This Row],[IDENTICAL]]&amp;"
}")</f>
        <v/>
      </c>
    </row>
    <row r="3406" spans="1:1" x14ac:dyDescent="0.25">
      <c r="A3406" t="str">
        <f>IF(Table15[[#This Row],[IDENTICAL]]="","","@PART["&amp;Table15[[#This Row],[Name]]&amp;"]:FOR[xxxRP0]
{
    %identicalParts = "&amp;Table15[[#This Row],[IDENTICAL]]&amp;"
}")</f>
        <v/>
      </c>
    </row>
    <row r="3407" spans="1:1" x14ac:dyDescent="0.25">
      <c r="A3407" t="str">
        <f>IF(Table15[[#This Row],[IDENTICAL]]="","","@PART["&amp;Table15[[#This Row],[Name]]&amp;"]:FOR[xxxRP0]
{
    %identicalParts = "&amp;Table15[[#This Row],[IDENTICAL]]&amp;"
}")</f>
        <v/>
      </c>
    </row>
    <row r="3408" spans="1:1" x14ac:dyDescent="0.25">
      <c r="A3408" t="str">
        <f>IF(Table15[[#This Row],[IDENTICAL]]="","","@PART["&amp;Table15[[#This Row],[Name]]&amp;"]:FOR[xxxRP0]
{
    %identicalParts = "&amp;Table15[[#This Row],[IDENTICAL]]&amp;"
}")</f>
        <v/>
      </c>
    </row>
    <row r="3409" spans="1:1" x14ac:dyDescent="0.25">
      <c r="A3409" t="str">
        <f>IF(Table15[[#This Row],[IDENTICAL]]="","","@PART["&amp;Table15[[#This Row],[Name]]&amp;"]:FOR[xxxRP0]
{
    %identicalParts = "&amp;Table15[[#This Row],[IDENTICAL]]&amp;"
}")</f>
        <v/>
      </c>
    </row>
    <row r="3410" spans="1:1" x14ac:dyDescent="0.25">
      <c r="A3410" t="str">
        <f>IF(Table15[[#This Row],[IDENTICAL]]="","","@PART["&amp;Table15[[#This Row],[Name]]&amp;"]:FOR[xxxRP0]
{
    %identicalParts = "&amp;Table15[[#This Row],[IDENTICAL]]&amp;"
}")</f>
        <v/>
      </c>
    </row>
    <row r="3411" spans="1:1" x14ac:dyDescent="0.25">
      <c r="A3411" t="str">
        <f>IF(Table15[[#This Row],[IDENTICAL]]="","","@PART["&amp;Table15[[#This Row],[Name]]&amp;"]:FOR[xxxRP0]
{
    %identicalParts = "&amp;Table15[[#This Row],[IDENTICAL]]&amp;"
}")</f>
        <v/>
      </c>
    </row>
    <row r="3412" spans="1:1" x14ac:dyDescent="0.25">
      <c r="A3412" t="str">
        <f>IF(Table15[[#This Row],[IDENTICAL]]="","","@PART["&amp;Table15[[#This Row],[Name]]&amp;"]:FOR[xxxRP0]
{
    %identicalParts = "&amp;Table15[[#This Row],[IDENTICAL]]&amp;"
}")</f>
        <v/>
      </c>
    </row>
    <row r="3413" spans="1:1" x14ac:dyDescent="0.25">
      <c r="A3413" t="str">
        <f>IF(Table15[[#This Row],[IDENTICAL]]="","","@PART["&amp;Table15[[#This Row],[Name]]&amp;"]:FOR[xxxRP0]
{
    %identicalParts = "&amp;Table15[[#This Row],[IDENTICAL]]&amp;"
}")</f>
        <v/>
      </c>
    </row>
    <row r="3414" spans="1:1" x14ac:dyDescent="0.25">
      <c r="A3414" t="str">
        <f>IF(Table15[[#This Row],[IDENTICAL]]="","","@PART["&amp;Table15[[#This Row],[Name]]&amp;"]:FOR[xxxRP0]
{
    %identicalParts = "&amp;Table15[[#This Row],[IDENTICAL]]&amp;"
}")</f>
        <v/>
      </c>
    </row>
    <row r="3415" spans="1:1" x14ac:dyDescent="0.25">
      <c r="A3415" t="str">
        <f>IF(Table15[[#This Row],[IDENTICAL]]="","","@PART["&amp;Table15[[#This Row],[Name]]&amp;"]:FOR[xxxRP0]
{
    %identicalParts = "&amp;Table15[[#This Row],[IDENTICAL]]&amp;"
}")</f>
        <v/>
      </c>
    </row>
    <row r="3416" spans="1:1" x14ac:dyDescent="0.25">
      <c r="A3416" t="str">
        <f>IF(Table15[[#This Row],[IDENTICAL]]="","","@PART["&amp;Table15[[#This Row],[Name]]&amp;"]:FOR[xxxRP0]
{
    %identicalParts = "&amp;Table15[[#This Row],[IDENTICAL]]&amp;"
}")</f>
        <v/>
      </c>
    </row>
    <row r="3417" spans="1:1" x14ac:dyDescent="0.25">
      <c r="A3417" t="str">
        <f>IF(Table15[[#This Row],[IDENTICAL]]="","","@PART["&amp;Table15[[#This Row],[Name]]&amp;"]:FOR[xxxRP0]
{
    %identicalParts = "&amp;Table15[[#This Row],[IDENTICAL]]&amp;"
}")</f>
        <v/>
      </c>
    </row>
    <row r="3418" spans="1:1" x14ac:dyDescent="0.25">
      <c r="A3418" t="str">
        <f>IF(Table15[[#This Row],[IDENTICAL]]="","","@PART["&amp;Table15[[#This Row],[Name]]&amp;"]:FOR[xxxRP0]
{
    %identicalParts = "&amp;Table15[[#This Row],[IDENTICAL]]&amp;"
}")</f>
        <v/>
      </c>
    </row>
    <row r="3419" spans="1:1" x14ac:dyDescent="0.25">
      <c r="A3419" t="str">
        <f>IF(Table15[[#This Row],[IDENTICAL]]="","","@PART["&amp;Table15[[#This Row],[Name]]&amp;"]:FOR[xxxRP0]
{
    %identicalParts = "&amp;Table15[[#This Row],[IDENTICAL]]&amp;"
}")</f>
        <v/>
      </c>
    </row>
    <row r="3420" spans="1:1" x14ac:dyDescent="0.25">
      <c r="A3420" t="str">
        <f>IF(Table15[[#This Row],[IDENTICAL]]="","","@PART["&amp;Table15[[#This Row],[Name]]&amp;"]:FOR[xxxRP0]
{
    %identicalParts = "&amp;Table15[[#This Row],[IDENTICAL]]&amp;"
}")</f>
        <v/>
      </c>
    </row>
    <row r="3421" spans="1:1" x14ac:dyDescent="0.25">
      <c r="A3421" t="str">
        <f>IF(Table15[[#This Row],[IDENTICAL]]="","","@PART["&amp;Table15[[#This Row],[Name]]&amp;"]:FOR[xxxRP0]
{
    %identicalParts = "&amp;Table15[[#This Row],[IDENTICAL]]&amp;"
}")</f>
        <v/>
      </c>
    </row>
    <row r="3422" spans="1:1" x14ac:dyDescent="0.25">
      <c r="A3422" t="str">
        <f>IF(Table15[[#This Row],[IDENTICAL]]="","","@PART["&amp;Table15[[#This Row],[Name]]&amp;"]:FOR[xxxRP0]
{
    %identicalParts = "&amp;Table15[[#This Row],[IDENTICAL]]&amp;"
}")</f>
        <v/>
      </c>
    </row>
    <row r="3423" spans="1:1" x14ac:dyDescent="0.25">
      <c r="A3423" t="str">
        <f>IF(Table15[[#This Row],[IDENTICAL]]="","","@PART["&amp;Table15[[#This Row],[Name]]&amp;"]:FOR[xxxRP0]
{
    %identicalParts = "&amp;Table15[[#This Row],[IDENTICAL]]&amp;"
}")</f>
        <v/>
      </c>
    </row>
    <row r="3424" spans="1:1" x14ac:dyDescent="0.25">
      <c r="A3424" t="str">
        <f>IF(Table15[[#This Row],[IDENTICAL]]="","","@PART["&amp;Table15[[#This Row],[Name]]&amp;"]:FOR[xxxRP0]
{
    %identicalParts = "&amp;Table15[[#This Row],[IDENTICAL]]&amp;"
}")</f>
        <v/>
      </c>
    </row>
    <row r="3425" spans="1:1" x14ac:dyDescent="0.25">
      <c r="A3425" t="str">
        <f>IF(Table15[[#This Row],[IDENTICAL]]="","","@PART["&amp;Table15[[#This Row],[Name]]&amp;"]:FOR[xxxRP0]
{
    %identicalParts = "&amp;Table15[[#This Row],[IDENTICAL]]&amp;"
}")</f>
        <v/>
      </c>
    </row>
    <row r="3426" spans="1:1" x14ac:dyDescent="0.25">
      <c r="A3426" t="str">
        <f>IF(Table15[[#This Row],[IDENTICAL]]="","","@PART["&amp;Table15[[#This Row],[Name]]&amp;"]:FOR[xxxRP0]
{
    %identicalParts = "&amp;Table15[[#This Row],[IDENTICAL]]&amp;"
}")</f>
        <v/>
      </c>
    </row>
    <row r="3427" spans="1:1" x14ac:dyDescent="0.25">
      <c r="A3427" t="str">
        <f>IF(Table15[[#This Row],[IDENTICAL]]="","","@PART["&amp;Table15[[#This Row],[Name]]&amp;"]:FOR[xxxRP0]
{
    %identicalParts = "&amp;Table15[[#This Row],[IDENTICAL]]&amp;"
}")</f>
        <v/>
      </c>
    </row>
    <row r="3428" spans="1:1" x14ac:dyDescent="0.25">
      <c r="A3428" t="str">
        <f>IF(Table15[[#This Row],[IDENTICAL]]="","","@PART["&amp;Table15[[#This Row],[Name]]&amp;"]:FOR[xxxRP0]
{
    %identicalParts = "&amp;Table15[[#This Row],[IDENTICAL]]&amp;"
}")</f>
        <v/>
      </c>
    </row>
    <row r="3429" spans="1:1" x14ac:dyDescent="0.25">
      <c r="A3429" t="str">
        <f>IF(Table15[[#This Row],[IDENTICAL]]="","","@PART["&amp;Table15[[#This Row],[Name]]&amp;"]:FOR[xxxRP0]
{
    %identicalParts = "&amp;Table15[[#This Row],[IDENTICAL]]&amp;"
}")</f>
        <v/>
      </c>
    </row>
    <row r="3430" spans="1:1" x14ac:dyDescent="0.25">
      <c r="A3430" t="str">
        <f>IF(Table15[[#This Row],[IDENTICAL]]="","","@PART["&amp;Table15[[#This Row],[Name]]&amp;"]:FOR[xxxRP0]
{
    %identicalParts = "&amp;Table15[[#This Row],[IDENTICAL]]&amp;"
}")</f>
        <v/>
      </c>
    </row>
    <row r="3431" spans="1:1" x14ac:dyDescent="0.25">
      <c r="A3431" t="str">
        <f>IF(Table15[[#This Row],[IDENTICAL]]="","","@PART["&amp;Table15[[#This Row],[Name]]&amp;"]:FOR[xxxRP0]
{
    %identicalParts = "&amp;Table15[[#This Row],[IDENTICAL]]&amp;"
}")</f>
        <v/>
      </c>
    </row>
    <row r="3432" spans="1:1" x14ac:dyDescent="0.25">
      <c r="A3432" t="str">
        <f>IF(Table15[[#This Row],[IDENTICAL]]="","","@PART["&amp;Table15[[#This Row],[Name]]&amp;"]:FOR[xxxRP0]
{
    %identicalParts = "&amp;Table15[[#This Row],[IDENTICAL]]&amp;"
}")</f>
        <v/>
      </c>
    </row>
    <row r="3433" spans="1:1" x14ac:dyDescent="0.25">
      <c r="A3433" t="str">
        <f>IF(Table15[[#This Row],[IDENTICAL]]="","","@PART["&amp;Table15[[#This Row],[Name]]&amp;"]:FOR[xxxRP0]
{
    %identicalParts = "&amp;Table15[[#This Row],[IDENTICAL]]&amp;"
}")</f>
        <v/>
      </c>
    </row>
    <row r="3434" spans="1:1" x14ac:dyDescent="0.25">
      <c r="A3434" t="str">
        <f>IF(Table15[[#This Row],[IDENTICAL]]="","","@PART["&amp;Table15[[#This Row],[Name]]&amp;"]:FOR[xxxRP0]
{
    %identicalParts = "&amp;Table15[[#This Row],[IDENTICAL]]&amp;"
}")</f>
        <v/>
      </c>
    </row>
    <row r="3435" spans="1:1" x14ac:dyDescent="0.25">
      <c r="A3435" t="str">
        <f>IF(Table15[[#This Row],[IDENTICAL]]="","","@PART["&amp;Table15[[#This Row],[Name]]&amp;"]:FOR[xxxRP0]
{
    %identicalParts = "&amp;Table15[[#This Row],[IDENTICAL]]&amp;"
}")</f>
        <v/>
      </c>
    </row>
    <row r="3436" spans="1:1" x14ac:dyDescent="0.25">
      <c r="A3436" t="str">
        <f>IF(Table15[[#This Row],[IDENTICAL]]="","","@PART["&amp;Table15[[#This Row],[Name]]&amp;"]:FOR[xxxRP0]
{
    %identicalParts = "&amp;Table15[[#This Row],[IDENTICAL]]&amp;"
}")</f>
        <v/>
      </c>
    </row>
    <row r="3437" spans="1:1" x14ac:dyDescent="0.25">
      <c r="A3437" t="str">
        <f>IF(Table15[[#This Row],[IDENTICAL]]="","","@PART["&amp;Table15[[#This Row],[Name]]&amp;"]:FOR[xxxRP0]
{
    %identicalParts = "&amp;Table15[[#This Row],[IDENTICAL]]&amp;"
}")</f>
        <v/>
      </c>
    </row>
    <row r="3438" spans="1:1" x14ac:dyDescent="0.25">
      <c r="A3438" t="str">
        <f>IF(Table15[[#This Row],[IDENTICAL]]="","","@PART["&amp;Table15[[#This Row],[Name]]&amp;"]:FOR[xxxRP0]
{
    %identicalParts = "&amp;Table15[[#This Row],[IDENTICAL]]&amp;"
}")</f>
        <v/>
      </c>
    </row>
    <row r="3439" spans="1:1" x14ac:dyDescent="0.25">
      <c r="A3439" t="str">
        <f>IF(Table15[[#This Row],[IDENTICAL]]="","","@PART["&amp;Table15[[#This Row],[Name]]&amp;"]:FOR[xxxRP0]
{
    %identicalParts = "&amp;Table15[[#This Row],[IDENTICAL]]&amp;"
}")</f>
        <v/>
      </c>
    </row>
    <row r="3440" spans="1:1" x14ac:dyDescent="0.25">
      <c r="A3440" t="str">
        <f>IF(Table15[[#This Row],[IDENTICAL]]="","","@PART["&amp;Table15[[#This Row],[Name]]&amp;"]:FOR[xxxRP0]
{
    %identicalParts = "&amp;Table15[[#This Row],[IDENTICAL]]&amp;"
}")</f>
        <v/>
      </c>
    </row>
    <row r="3441" spans="1:1" x14ac:dyDescent="0.25">
      <c r="A3441" t="str">
        <f>IF(Table15[[#This Row],[IDENTICAL]]="","","@PART["&amp;Table15[[#This Row],[Name]]&amp;"]:FOR[xxxRP0]
{
    %identicalParts = "&amp;Table15[[#This Row],[IDENTICAL]]&amp;"
}")</f>
        <v/>
      </c>
    </row>
    <row r="3442" spans="1:1" x14ac:dyDescent="0.25">
      <c r="A3442" t="str">
        <f>IF(Table15[[#This Row],[IDENTICAL]]="","","@PART["&amp;Table15[[#This Row],[Name]]&amp;"]:FOR[xxxRP0]
{
    %identicalParts = "&amp;Table15[[#This Row],[IDENTICAL]]&amp;"
}")</f>
        <v/>
      </c>
    </row>
    <row r="3443" spans="1:1" x14ac:dyDescent="0.25">
      <c r="A3443" t="str">
        <f>IF(Table15[[#This Row],[IDENTICAL]]="","","@PART["&amp;Table15[[#This Row],[Name]]&amp;"]:FOR[xxxRP0]
{
    %identicalParts = "&amp;Table15[[#This Row],[IDENTICAL]]&amp;"
}")</f>
        <v/>
      </c>
    </row>
    <row r="3444" spans="1:1" x14ac:dyDescent="0.25">
      <c r="A3444" t="str">
        <f>IF(Table15[[#This Row],[IDENTICAL]]="","","@PART["&amp;Table15[[#This Row],[Name]]&amp;"]:FOR[xxxRP0]
{
    %identicalParts = "&amp;Table15[[#This Row],[IDENTICAL]]&amp;"
}")</f>
        <v/>
      </c>
    </row>
    <row r="3445" spans="1:1" x14ac:dyDescent="0.25">
      <c r="A3445" t="str">
        <f>IF(Table15[[#This Row],[IDENTICAL]]="","","@PART["&amp;Table15[[#This Row],[Name]]&amp;"]:FOR[xxxRP0]
{
    %identicalParts = "&amp;Table15[[#This Row],[IDENTICAL]]&amp;"
}")</f>
        <v/>
      </c>
    </row>
    <row r="3446" spans="1:1" x14ac:dyDescent="0.25">
      <c r="A3446" t="str">
        <f>IF(Table15[[#This Row],[IDENTICAL]]="","","@PART["&amp;Table15[[#This Row],[Name]]&amp;"]:FOR[xxxRP0]
{
    %identicalParts = "&amp;Table15[[#This Row],[IDENTICAL]]&amp;"
}")</f>
        <v/>
      </c>
    </row>
    <row r="3447" spans="1:1" x14ac:dyDescent="0.25">
      <c r="A3447" t="str">
        <f>IF(Table15[[#This Row],[IDENTICAL]]="","","@PART["&amp;Table15[[#This Row],[Name]]&amp;"]:FOR[xxxRP0]
{
    %identicalParts = "&amp;Table15[[#This Row],[IDENTICAL]]&amp;"
}")</f>
        <v/>
      </c>
    </row>
    <row r="3448" spans="1:1" x14ac:dyDescent="0.25">
      <c r="A3448" t="str">
        <f>IF(Table15[[#This Row],[IDENTICAL]]="","","@PART["&amp;Table15[[#This Row],[Name]]&amp;"]:FOR[xxxRP0]
{
    %identicalParts = "&amp;Table15[[#This Row],[IDENTICAL]]&amp;"
}")</f>
        <v/>
      </c>
    </row>
    <row r="3449" spans="1:1" x14ac:dyDescent="0.25">
      <c r="A3449" t="str">
        <f>IF(Table15[[#This Row],[IDENTICAL]]="","","@PART["&amp;Table15[[#This Row],[Name]]&amp;"]:FOR[xxxRP0]
{
    %identicalParts = "&amp;Table15[[#This Row],[IDENTICAL]]&amp;"
}")</f>
        <v/>
      </c>
    </row>
    <row r="3450" spans="1:1" x14ac:dyDescent="0.25">
      <c r="A3450" t="str">
        <f>IF(Table15[[#This Row],[IDENTICAL]]="","","@PART["&amp;Table15[[#This Row],[Name]]&amp;"]:FOR[xxxRP0]
{
    %identicalParts = "&amp;Table15[[#This Row],[IDENTICAL]]&amp;"
}")</f>
        <v/>
      </c>
    </row>
    <row r="3451" spans="1:1" x14ac:dyDescent="0.25">
      <c r="A3451" t="str">
        <f>IF(Table15[[#This Row],[IDENTICAL]]="","","@PART["&amp;Table15[[#This Row],[Name]]&amp;"]:FOR[xxxRP0]
{
    %identicalParts = "&amp;Table15[[#This Row],[IDENTICAL]]&amp;"
}")</f>
        <v/>
      </c>
    </row>
    <row r="3452" spans="1:1" x14ac:dyDescent="0.25">
      <c r="A3452" t="str">
        <f>IF(Table15[[#This Row],[IDENTICAL]]="","","@PART["&amp;Table15[[#This Row],[Name]]&amp;"]:FOR[xxxRP0]
{
    %identicalParts = "&amp;Table15[[#This Row],[IDENTICAL]]&amp;"
}")</f>
        <v/>
      </c>
    </row>
    <row r="3453" spans="1:1" x14ac:dyDescent="0.25">
      <c r="A3453" t="str">
        <f>IF(Table15[[#This Row],[IDENTICAL]]="","","@PART["&amp;Table15[[#This Row],[Name]]&amp;"]:FOR[xxxRP0]
{
    %identicalParts = "&amp;Table15[[#This Row],[IDENTICAL]]&amp;"
}")</f>
        <v/>
      </c>
    </row>
    <row r="3454" spans="1:1" x14ac:dyDescent="0.25">
      <c r="A3454" t="str">
        <f>IF(Table15[[#This Row],[IDENTICAL]]="","","@PART["&amp;Table15[[#This Row],[Name]]&amp;"]:FOR[xxxRP0]
{
    %identicalParts = "&amp;Table15[[#This Row],[IDENTICAL]]&amp;"
}")</f>
        <v/>
      </c>
    </row>
    <row r="3455" spans="1:1" x14ac:dyDescent="0.25">
      <c r="A3455" t="str">
        <f>IF(Table15[[#This Row],[IDENTICAL]]="","","@PART["&amp;Table15[[#This Row],[Name]]&amp;"]:FOR[xxxRP0]
{
    %identicalParts = "&amp;Table15[[#This Row],[IDENTICAL]]&amp;"
}")</f>
        <v/>
      </c>
    </row>
    <row r="3456" spans="1:1" x14ac:dyDescent="0.25">
      <c r="A3456" t="str">
        <f>IF(Table15[[#This Row],[IDENTICAL]]="","","@PART["&amp;Table15[[#This Row],[Name]]&amp;"]:FOR[xxxRP0]
{
    %identicalParts = "&amp;Table15[[#This Row],[IDENTICAL]]&amp;"
}")</f>
        <v/>
      </c>
    </row>
    <row r="3457" spans="1:1" x14ac:dyDescent="0.25">
      <c r="A3457" t="str">
        <f>IF(Table15[[#This Row],[IDENTICAL]]="","","@PART["&amp;Table15[[#This Row],[Name]]&amp;"]:FOR[xxxRP0]
{
    %identicalParts = "&amp;Table15[[#This Row],[IDENTICAL]]&amp;"
}")</f>
        <v/>
      </c>
    </row>
    <row r="3458" spans="1:1" x14ac:dyDescent="0.25">
      <c r="A3458" t="str">
        <f>IF(Table15[[#This Row],[IDENTICAL]]="","","@PART["&amp;Table15[[#This Row],[Name]]&amp;"]:FOR[xxxRP0]
{
    %identicalParts = "&amp;Table15[[#This Row],[IDENTICAL]]&amp;"
}")</f>
        <v/>
      </c>
    </row>
    <row r="3459" spans="1:1" x14ac:dyDescent="0.25">
      <c r="A3459" t="str">
        <f>IF(Table15[[#This Row],[IDENTICAL]]="","","@PART["&amp;Table15[[#This Row],[Name]]&amp;"]:FOR[xxxRP0]
{
    %identicalParts = "&amp;Table15[[#This Row],[IDENTICAL]]&amp;"
}")</f>
        <v/>
      </c>
    </row>
    <row r="3460" spans="1:1" x14ac:dyDescent="0.25">
      <c r="A3460" t="str">
        <f>IF(Table15[[#This Row],[IDENTICAL]]="","","@PART["&amp;Table15[[#This Row],[Name]]&amp;"]:FOR[xxxRP0]
{
    %identicalParts = "&amp;Table15[[#This Row],[IDENTICAL]]&amp;"
}")</f>
        <v/>
      </c>
    </row>
    <row r="3461" spans="1:1" x14ac:dyDescent="0.25">
      <c r="A3461" t="str">
        <f>IF(Table15[[#This Row],[IDENTICAL]]="","","@PART["&amp;Table15[[#This Row],[Name]]&amp;"]:FOR[xxxRP0]
{
    %identicalParts = "&amp;Table15[[#This Row],[IDENTICAL]]&amp;"
}")</f>
        <v/>
      </c>
    </row>
    <row r="3462" spans="1:1" x14ac:dyDescent="0.25">
      <c r="A3462" t="str">
        <f>IF(Table15[[#This Row],[IDENTICAL]]="","","@PART["&amp;Table15[[#This Row],[Name]]&amp;"]:FOR[xxxRP0]
{
    %identicalParts = "&amp;Table15[[#This Row],[IDENTICAL]]&amp;"
}")</f>
        <v/>
      </c>
    </row>
    <row r="3463" spans="1:1" x14ac:dyDescent="0.25">
      <c r="A3463" t="str">
        <f>IF(Table15[[#This Row],[IDENTICAL]]="","","@PART["&amp;Table15[[#This Row],[Name]]&amp;"]:FOR[xxxRP0]
{
    %identicalParts = "&amp;Table15[[#This Row],[IDENTICAL]]&amp;"
}")</f>
        <v/>
      </c>
    </row>
    <row r="3464" spans="1:1" x14ac:dyDescent="0.25">
      <c r="A3464" t="str">
        <f>IF(Table15[[#This Row],[IDENTICAL]]="","","@PART["&amp;Table15[[#This Row],[Name]]&amp;"]:FOR[xxxRP0]
{
    %identicalParts = "&amp;Table15[[#This Row],[IDENTICAL]]&amp;"
}")</f>
        <v/>
      </c>
    </row>
    <row r="3465" spans="1:1" x14ac:dyDescent="0.25">
      <c r="A3465" t="str">
        <f>IF(Table15[[#This Row],[IDENTICAL]]="","","@PART["&amp;Table15[[#This Row],[Name]]&amp;"]:FOR[xxxRP0]
{
    %identicalParts = "&amp;Table15[[#This Row],[IDENTICAL]]&amp;"
}")</f>
        <v/>
      </c>
    </row>
    <row r="3466" spans="1:1" x14ac:dyDescent="0.25">
      <c r="A3466" t="str">
        <f>IF(Table15[[#This Row],[IDENTICAL]]="","","@PART["&amp;Table15[[#This Row],[Name]]&amp;"]:FOR[xxxRP0]
{
    %identicalParts = "&amp;Table15[[#This Row],[IDENTICAL]]&amp;"
}")</f>
        <v/>
      </c>
    </row>
    <row r="3467" spans="1:1" x14ac:dyDescent="0.25">
      <c r="A3467" t="str">
        <f>IF(Table15[[#This Row],[IDENTICAL]]="","","@PART["&amp;Table15[[#This Row],[Name]]&amp;"]:FOR[xxxRP0]
{
    %identicalParts = "&amp;Table15[[#This Row],[IDENTICAL]]&amp;"
}")</f>
        <v/>
      </c>
    </row>
    <row r="3468" spans="1:1" x14ac:dyDescent="0.25">
      <c r="A3468" t="str">
        <f>IF(Table15[[#This Row],[IDENTICAL]]="","","@PART["&amp;Table15[[#This Row],[Name]]&amp;"]:FOR[xxxRP0]
{
    %identicalParts = "&amp;Table15[[#This Row],[IDENTICAL]]&amp;"
}")</f>
        <v/>
      </c>
    </row>
    <row r="3469" spans="1:1" x14ac:dyDescent="0.25">
      <c r="A3469" t="str">
        <f>IF(Table15[[#This Row],[IDENTICAL]]="","","@PART["&amp;Table15[[#This Row],[Name]]&amp;"]:FOR[xxxRP0]
{
    %identicalParts = "&amp;Table15[[#This Row],[IDENTICAL]]&amp;"
}")</f>
        <v/>
      </c>
    </row>
    <row r="3470" spans="1:1" x14ac:dyDescent="0.25">
      <c r="A3470" t="str">
        <f>IF(Table15[[#This Row],[IDENTICAL]]="","","@PART["&amp;Table15[[#This Row],[Name]]&amp;"]:FOR[xxxRP0]
{
    %identicalParts = "&amp;Table15[[#This Row],[IDENTICAL]]&amp;"
}")</f>
        <v/>
      </c>
    </row>
    <row r="3471" spans="1:1" x14ac:dyDescent="0.25">
      <c r="A3471" t="str">
        <f>IF(Table15[[#This Row],[IDENTICAL]]="","","@PART["&amp;Table15[[#This Row],[Name]]&amp;"]:FOR[xxxRP0]
{
    %identicalParts = "&amp;Table15[[#This Row],[IDENTICAL]]&amp;"
}")</f>
        <v/>
      </c>
    </row>
    <row r="3472" spans="1:1" x14ac:dyDescent="0.25">
      <c r="A3472" t="str">
        <f>IF(Table15[[#This Row],[IDENTICAL]]="","","@PART["&amp;Table15[[#This Row],[Name]]&amp;"]:FOR[xxxRP0]
{
    %identicalParts = "&amp;Table15[[#This Row],[IDENTICAL]]&amp;"
}")</f>
        <v/>
      </c>
    </row>
    <row r="3473" spans="1:1" x14ac:dyDescent="0.25">
      <c r="A3473" t="str">
        <f>IF(Table15[[#This Row],[IDENTICAL]]="","","@PART["&amp;Table15[[#This Row],[Name]]&amp;"]:FOR[xxxRP0]
{
    %identicalParts = "&amp;Table15[[#This Row],[IDENTICAL]]&amp;"
}")</f>
        <v/>
      </c>
    </row>
    <row r="3474" spans="1:1" x14ac:dyDescent="0.25">
      <c r="A3474" t="str">
        <f>IF(Table15[[#This Row],[IDENTICAL]]="","","@PART["&amp;Table15[[#This Row],[Name]]&amp;"]:FOR[xxxRP0]
{
    %identicalParts = "&amp;Table15[[#This Row],[IDENTICAL]]&amp;"
}")</f>
        <v/>
      </c>
    </row>
    <row r="3475" spans="1:1" x14ac:dyDescent="0.25">
      <c r="A3475" t="str">
        <f>IF(Table15[[#This Row],[IDENTICAL]]="","","@PART["&amp;Table15[[#This Row],[Name]]&amp;"]:FOR[xxxRP0]
{
    %identicalParts = "&amp;Table15[[#This Row],[IDENTICAL]]&amp;"
}")</f>
        <v/>
      </c>
    </row>
    <row r="3476" spans="1:1" x14ac:dyDescent="0.25">
      <c r="A3476" t="str">
        <f>IF(Table15[[#This Row],[IDENTICAL]]="","","@PART["&amp;Table15[[#This Row],[Name]]&amp;"]:FOR[xxxRP0]
{
    %identicalParts = "&amp;Table15[[#This Row],[IDENTICAL]]&amp;"
}")</f>
        <v/>
      </c>
    </row>
    <row r="3477" spans="1:1" x14ac:dyDescent="0.25">
      <c r="A3477" t="str">
        <f>IF(Table15[[#This Row],[IDENTICAL]]="","","@PART["&amp;Table15[[#This Row],[Name]]&amp;"]:FOR[xxxRP0]
{
    %identicalParts = "&amp;Table15[[#This Row],[IDENTICAL]]&amp;"
}")</f>
        <v>@PART[SuperDraco_Double]:FOR[xxxRP0]
{
    %identicalParts = SuperDrago,SuperDraco_Double
}</v>
      </c>
    </row>
    <row r="3478" spans="1:1" x14ac:dyDescent="0.25">
      <c r="A3478" t="str">
        <f>IF(Table15[[#This Row],[IDENTICAL]]="","","@PART["&amp;Table15[[#This Row],[Name]]&amp;"]:FOR[xxxRP0]
{
    %identicalParts = "&amp;Table15[[#This Row],[IDENTICAL]]&amp;"
}")</f>
        <v/>
      </c>
    </row>
    <row r="3479" spans="1:1" x14ac:dyDescent="0.25">
      <c r="A3479" t="str">
        <f>IF(Table15[[#This Row],[IDENTICAL]]="","","@PART["&amp;Table15[[#This Row],[Name]]&amp;"]:FOR[xxxRP0]
{
    %identicalParts = "&amp;Table15[[#This Row],[IDENTICAL]]&amp;"
}")</f>
        <v/>
      </c>
    </row>
    <row r="3480" spans="1:1" x14ac:dyDescent="0.25">
      <c r="A3480" t="str">
        <f>IF(Table15[[#This Row],[IDENTICAL]]="","","@PART["&amp;Table15[[#This Row],[Name]]&amp;"]:FOR[xxxRP0]
{
    %identicalParts = "&amp;Table15[[#This Row],[IDENTICAL]]&amp;"
}")</f>
        <v/>
      </c>
    </row>
    <row r="3481" spans="1:1" x14ac:dyDescent="0.25">
      <c r="A3481" t="str">
        <f>IF(Table15[[#This Row],[IDENTICAL]]="","","@PART["&amp;Table15[[#This Row],[Name]]&amp;"]:FOR[xxxRP0]
{
    %identicalParts = "&amp;Table15[[#This Row],[IDENTICAL]]&amp;"
}")</f>
        <v/>
      </c>
    </row>
    <row r="3482" spans="1:1" x14ac:dyDescent="0.25">
      <c r="A3482" t="str">
        <f>IF(Table15[[#This Row],[IDENTICAL]]="","","@PART["&amp;Table15[[#This Row],[Name]]&amp;"]:FOR[xxxRP0]
{
    %identicalParts = "&amp;Table15[[#This Row],[IDENTICAL]]&amp;"
}")</f>
        <v/>
      </c>
    </row>
    <row r="3483" spans="1:1" x14ac:dyDescent="0.25">
      <c r="A3483" t="str">
        <f>IF(Table15[[#This Row],[IDENTICAL]]="","","@PART["&amp;Table15[[#This Row],[Name]]&amp;"]:FOR[xxxRP0]
{
    %identicalParts = "&amp;Table15[[#This Row],[IDENTICAL]]&amp;"
}")</f>
        <v/>
      </c>
    </row>
    <row r="3484" spans="1:1" x14ac:dyDescent="0.25">
      <c r="A3484" t="str">
        <f>IF(Table15[[#This Row],[IDENTICAL]]="","","@PART["&amp;Table15[[#This Row],[Name]]&amp;"]:FOR[xxxRP0]
{
    %identicalParts = "&amp;Table15[[#This Row],[IDENTICAL]]&amp;"
}")</f>
        <v/>
      </c>
    </row>
    <row r="3485" spans="1:1" x14ac:dyDescent="0.25">
      <c r="A3485" t="str">
        <f>IF(Table15[[#This Row],[IDENTICAL]]="","","@PART["&amp;Table15[[#This Row],[Name]]&amp;"]:FOR[xxxRP0]
{
    %identicalParts = "&amp;Table15[[#This Row],[IDENTICAL]]&amp;"
}")</f>
        <v>@PART[bluedog_Titan_SRB2seg]:FOR[xxxRP0]
{
    %identicalParts = bluedog_Titan_SRB2seg,FASAGerminiSRB175_5Seg
}</v>
      </c>
    </row>
    <row r="3486" spans="1:1" x14ac:dyDescent="0.25">
      <c r="A3486" t="str">
        <f>IF(Table15[[#This Row],[IDENTICAL]]="","","@PART["&amp;Table15[[#This Row],[Name]]&amp;"]:FOR[xxxRP0]
{
    %identicalParts = "&amp;Table15[[#This Row],[IDENTICAL]]&amp;"
}")</f>
        <v>@PART[FASAGerminiSRB175_5Seg]:FOR[xxxRP0]
{
    %identicalParts = bluedog_Titan_SRB2seg,FASAGerminiSRB175_5Seg
}</v>
      </c>
    </row>
    <row r="3487" spans="1:1" x14ac:dyDescent="0.25">
      <c r="A3487" t="str">
        <f>IF(Table15[[#This Row],[IDENTICAL]]="","","@PART["&amp;Table15[[#This Row],[Name]]&amp;"]:FOR[xxxRP0]
{
    %identicalParts = "&amp;Table15[[#This Row],[IDENTICAL]]&amp;"
}")</f>
        <v>@PART[solidBoosterMAX]:FOR[xxxRP0]
{
    %identicalParts = bluedog_Titan_SRB5seg,bluedog_Titan_SRB5segStack,solidBoosterMAX,FASAGerminiSRB175,FASAGerminiSRB175White,rn_ua1205
}</v>
      </c>
    </row>
    <row r="3488" spans="1:1" x14ac:dyDescent="0.25">
      <c r="A3488" t="str">
        <f>IF(Table15[[#This Row],[IDENTICAL]]="","","@PART["&amp;Table15[[#This Row],[Name]]&amp;"]:FOR[xxxRP0]
{
    %identicalParts = "&amp;Table15[[#This Row],[IDENTICAL]]&amp;"
}")</f>
        <v/>
      </c>
    </row>
    <row r="3489" spans="1:1" x14ac:dyDescent="0.25">
      <c r="A3489" t="str">
        <f>IF(Table15[[#This Row],[IDENTICAL]]="","","@PART["&amp;Table15[[#This Row],[Name]]&amp;"]:FOR[xxxRP0]
{
    %identicalParts = "&amp;Table15[[#This Row],[IDENTICAL]]&amp;"
}")</f>
        <v>@PART[bluedog_Titan_SRB5seg]:FOR[xxxRP0]
{
    %identicalParts = bluedog_Titan_SRB5seg,bluedog_Titan_SRB5segStack,solidBoosterMAX,FASAGerminiSRB175,FASAGerminiSRB175White,rn_ua1205
}</v>
      </c>
    </row>
    <row r="3490" spans="1:1" x14ac:dyDescent="0.25">
      <c r="A3490" t="str">
        <f>IF(Table15[[#This Row],[IDENTICAL]]="","","@PART["&amp;Table15[[#This Row],[Name]]&amp;"]:FOR[xxxRP0]
{
    %identicalParts = "&amp;Table15[[#This Row],[IDENTICAL]]&amp;"
}")</f>
        <v>@PART[bluedog_Titan_SRB5segStack]:FOR[xxxRP0]
{
    %identicalParts = bluedog_Titan_SRB5seg,bluedog_Titan_SRB5segStack,solidBoosterMAX,FASAGerminiSRB175,FASAGerminiSRB175White,rn_ua1205
}</v>
      </c>
    </row>
    <row r="3491" spans="1:1" x14ac:dyDescent="0.25">
      <c r="A3491" t="str">
        <f>IF(Table15[[#This Row],[IDENTICAL]]="","","@PART["&amp;Table15[[#This Row],[Name]]&amp;"]:FOR[xxxRP0]
{
    %identicalParts = "&amp;Table15[[#This Row],[IDENTICAL]]&amp;"
}")</f>
        <v>@PART[FASAGerminiSRB175]:FOR[xxxRP0]
{
    %identicalParts = bluedog_Titan_SRB5seg,bluedog_Titan_SRB5segStack,solidBoosterMAX,FASAGerminiSRB175,FASAGerminiSRB175White,rn_ua1205
}</v>
      </c>
    </row>
    <row r="3492" spans="1:1" x14ac:dyDescent="0.25">
      <c r="A3492" t="str">
        <f>IF(Table15[[#This Row],[IDENTICAL]]="","","@PART["&amp;Table15[[#This Row],[Name]]&amp;"]:FOR[xxxRP0]
{
    %identicalParts = "&amp;Table15[[#This Row],[IDENTICAL]]&amp;"
}")</f>
        <v>@PART[FASAGerminiSRB175White]:FOR[xxxRP0]
{
    %identicalParts = bluedog_Titan_SRB5seg,bluedog_Titan_SRB5segStack,solidBoosterMAX,FASAGerminiSRB175,FASAGerminiSRB175White,rn_ua1205
}</v>
      </c>
    </row>
    <row r="3493" spans="1:1" x14ac:dyDescent="0.25">
      <c r="A3493" t="str">
        <f>IF(Table15[[#This Row],[IDENTICAL]]="","","@PART["&amp;Table15[[#This Row],[Name]]&amp;"]:FOR[xxxRP0]
{
    %identicalParts = "&amp;Table15[[#This Row],[IDENTICAL]]&amp;"
}")</f>
        <v>@PART[rn_ua1205]:FOR[xxxRP0]
{
    %identicalParts = bluedog_Titan_SRB5seg,bluedog_Titan_SRB5segStack,solidBoosterMAX,FASAGerminiSRB175,FASAGerminiSRB175White,rn_ua1205
}</v>
      </c>
    </row>
    <row r="3494" spans="1:1" x14ac:dyDescent="0.25">
      <c r="A3494" t="str">
        <f>IF(Table15[[#This Row],[IDENTICAL]]="","","@PART["&amp;Table15[[#This Row],[Name]]&amp;"]:FOR[xxxRP0]
{
    %identicalParts = "&amp;Table15[[#This Row],[IDENTICAL]]&amp;"
}")</f>
        <v/>
      </c>
    </row>
    <row r="3495" spans="1:1" x14ac:dyDescent="0.25">
      <c r="A3495" t="str">
        <f>IF(Table15[[#This Row],[IDENTICAL]]="","","@PART["&amp;Table15[[#This Row],[Name]]&amp;"]:FOR[xxxRP0]
{
    %identicalParts = "&amp;Table15[[#This Row],[IDENTICAL]]&amp;"
}")</f>
        <v>@PART[FASAGerminiSRB175_7Seg]:FOR[xxxRP0]
{
    %identicalParts = FASAGerminiSRB175_7Seg,rn_ua1206
}</v>
      </c>
    </row>
    <row r="3496" spans="1:1" x14ac:dyDescent="0.25">
      <c r="A3496" t="str">
        <f>IF(Table15[[#This Row],[IDENTICAL]]="","","@PART["&amp;Table15[[#This Row],[Name]]&amp;"]:FOR[xxxRP0]
{
    %identicalParts = "&amp;Table15[[#This Row],[IDENTICAL]]&amp;"
}")</f>
        <v>@PART[rn_ua1206]:FOR[xxxRP0]
{
    %identicalParts = FASAGerminiSRB175_7Seg,rn_ua1206
}</v>
      </c>
    </row>
    <row r="3497" spans="1:1" x14ac:dyDescent="0.25">
      <c r="A3497" t="str">
        <f>IF(Table15[[#This Row],[IDENTICAL]]="","","@PART["&amp;Table15[[#This Row],[Name]]&amp;"]:FOR[xxxRP0]
{
    %identicalParts = "&amp;Table15[[#This Row],[IDENTICAL]]&amp;"
}")</f>
        <v/>
      </c>
    </row>
    <row r="3498" spans="1:1" x14ac:dyDescent="0.25">
      <c r="A3498" t="str">
        <f>IF(Table15[[#This Row],[IDENTICAL]]="","","@PART["&amp;Table15[[#This Row],[Name]]&amp;"]:FOR[xxxRP0]
{
    %identicalParts = "&amp;Table15[[#This Row],[IDENTICAL]]&amp;"
}")</f>
        <v>@PART[KWsrbGlobeX10L]:FOR[xxxRP0]
{
    %identicalParts = bluedog_Titan_SRB7seg,bluedog_Titan_SRB7segStack,KWsrbGlobeX10L,FASA_RO_UA1207,rn_ua1207
}</v>
      </c>
    </row>
    <row r="3499" spans="1:1" x14ac:dyDescent="0.25">
      <c r="A3499" t="str">
        <f>IF(Table15[[#This Row],[IDENTICAL]]="","","@PART["&amp;Table15[[#This Row],[Name]]&amp;"]:FOR[xxxRP0]
{
    %identicalParts = "&amp;Table15[[#This Row],[IDENTICAL]]&amp;"
}")</f>
        <v/>
      </c>
    </row>
    <row r="3500" spans="1:1" x14ac:dyDescent="0.25">
      <c r="A3500" t="str">
        <f>IF(Table15[[#This Row],[IDENTICAL]]="","","@PART["&amp;Table15[[#This Row],[Name]]&amp;"]:FOR[xxxRP0]
{
    %identicalParts = "&amp;Table15[[#This Row],[IDENTICAL]]&amp;"
}")</f>
        <v>@PART[bluedog_Titan_SRB7seg]:FOR[xxxRP0]
{
    %identicalParts = bluedog_Titan_SRB7seg,bluedog_Titan_SRB7segStack,KWsrbGlobeX10L,FASA_RO_UA1207,rn_ua1207
}</v>
      </c>
    </row>
    <row r="3501" spans="1:1" x14ac:dyDescent="0.25">
      <c r="A3501" t="str">
        <f>IF(Table15[[#This Row],[IDENTICAL]]="","","@PART["&amp;Table15[[#This Row],[Name]]&amp;"]:FOR[xxxRP0]
{
    %identicalParts = "&amp;Table15[[#This Row],[IDENTICAL]]&amp;"
}")</f>
        <v>@PART[bluedog_Titan_SRB7segStack]:FOR[xxxRP0]
{
    %identicalParts = bluedog_Titan_SRB7seg,bluedog_Titan_SRB7segStack,KWsrbGlobeX10L,FASA_RO_UA1207,rn_ua1207
}</v>
      </c>
    </row>
    <row r="3502" spans="1:1" x14ac:dyDescent="0.25">
      <c r="A3502" t="str">
        <f>IF(Table15[[#This Row],[IDENTICAL]]="","","@PART["&amp;Table15[[#This Row],[Name]]&amp;"]:FOR[xxxRP0]
{
    %identicalParts = "&amp;Table15[[#This Row],[IDENTICAL]]&amp;"
}")</f>
        <v>@PART[FASA_RO_UA1207]:FOR[xxxRP0]
{
    %identicalParts = bluedog_Titan_SRB7seg,bluedog_Titan_SRB7segStack,KWsrbGlobeX10L,FASA_RO_UA1207,rn_ua1207
}</v>
      </c>
    </row>
    <row r="3503" spans="1:1" x14ac:dyDescent="0.25">
      <c r="A3503" t="str">
        <f>IF(Table15[[#This Row],[IDENTICAL]]="","","@PART["&amp;Table15[[#This Row],[Name]]&amp;"]:FOR[xxxRP0]
{
    %identicalParts = "&amp;Table15[[#This Row],[IDENTICAL]]&amp;"
}")</f>
        <v>@PART[rn_ua1207]:FOR[xxxRP0]
{
    %identicalParts = bluedog_Titan_SRB7seg,bluedog_Titan_SRB7segStack,KWsrbGlobeX10L,FASA_RO_UA1207,rn_ua1207
}</v>
      </c>
    </row>
    <row r="3504" spans="1:1" x14ac:dyDescent="0.25">
      <c r="A3504" t="str">
        <f>IF(Table15[[#This Row],[IDENTICAL]]="","","@PART["&amp;Table15[[#This Row],[Name]]&amp;"]:FOR[xxxRP0]
{
    %identicalParts = "&amp;Table15[[#This Row],[IDENTICAL]]&amp;"
}")</f>
        <v/>
      </c>
    </row>
    <row r="3505" spans="1:1" x14ac:dyDescent="0.25">
      <c r="A3505" t="str">
        <f>IF(Table15[[#This Row],[IDENTICAL]]="","","@PART["&amp;Table15[[#This Row],[Name]]&amp;"]:FOR[xxxRP0]
{
    %identicalParts = "&amp;Table15[[#This Row],[IDENTICAL]]&amp;"
}")</f>
        <v/>
      </c>
    </row>
    <row r="3506" spans="1:1" x14ac:dyDescent="0.25">
      <c r="A3506" t="str">
        <f>IF(Table15[[#This Row],[IDENTICAL]]="","","@PART["&amp;Table15[[#This Row],[Name]]&amp;"]:FOR[xxxRP0]
{
    %identicalParts = "&amp;Table15[[#This Row],[IDENTICAL]]&amp;"
}")</f>
        <v/>
      </c>
    </row>
    <row r="3507" spans="1:1" x14ac:dyDescent="0.25">
      <c r="A3507" t="str">
        <f>IF(Table15[[#This Row],[IDENTICAL]]="","","@PART["&amp;Table15[[#This Row],[Name]]&amp;"]:FOR[xxxRP0]
{
    %identicalParts = "&amp;Table15[[#This Row],[IDENTICAL]]&amp;"
}")</f>
        <v/>
      </c>
    </row>
    <row r="3508" spans="1:1" x14ac:dyDescent="0.25">
      <c r="A3508" t="str">
        <f>IF(Table15[[#This Row],[IDENTICAL]]="","","@PART["&amp;Table15[[#This Row],[Name]]&amp;"]:FOR[xxxRP0]
{
    %identicalParts = "&amp;Table15[[#This Row],[IDENTICAL]]&amp;"
}")</f>
        <v/>
      </c>
    </row>
    <row r="3509" spans="1:1" x14ac:dyDescent="0.25">
      <c r="A3509" t="str">
        <f>IF(Table15[[#This Row],[IDENTICAL]]="","","@PART["&amp;Table15[[#This Row],[Name]]&amp;"]:FOR[xxxRP0]
{
    %identicalParts = "&amp;Table15[[#This Row],[IDENTICAL]]&amp;"
}")</f>
        <v/>
      </c>
    </row>
    <row r="3510" spans="1:1" x14ac:dyDescent="0.25">
      <c r="A3510" t="str">
        <f>IF(Table15[[#This Row],[IDENTICAL]]="","","@PART["&amp;Table15[[#This Row],[Name]]&amp;"]:FOR[xxxRP0]
{
    %identicalParts = "&amp;Table15[[#This Row],[IDENTICAL]]&amp;"
}")</f>
        <v/>
      </c>
    </row>
    <row r="3511" spans="1:1" x14ac:dyDescent="0.25">
      <c r="A3511" t="str">
        <f>IF(Table15[[#This Row],[IDENTICAL]]="","","@PART["&amp;Table15[[#This Row],[Name]]&amp;"]:FOR[xxxRP0]
{
    %identicalParts = "&amp;Table15[[#This Row],[IDENTICAL]]&amp;"
}")</f>
        <v/>
      </c>
    </row>
    <row r="3512" spans="1:1" x14ac:dyDescent="0.25">
      <c r="A3512" t="str">
        <f>IF(Table15[[#This Row],[IDENTICAL]]="","","@PART["&amp;Table15[[#This Row],[Name]]&amp;"]:FOR[xxxRP0]
{
    %identicalParts = "&amp;Table15[[#This Row],[IDENTICAL]]&amp;"
}")</f>
        <v/>
      </c>
    </row>
    <row r="3513" spans="1:1" x14ac:dyDescent="0.25">
      <c r="A3513" t="str">
        <f>IF(Table15[[#This Row],[IDENTICAL]]="","","@PART["&amp;Table15[[#This Row],[Name]]&amp;"]:FOR[xxxRP0]
{
    %identicalParts = "&amp;Table15[[#This Row],[IDENTICAL]]&amp;"
}")</f>
        <v/>
      </c>
    </row>
    <row r="3514" spans="1:1" x14ac:dyDescent="0.25">
      <c r="A3514" t="str">
        <f>IF(Table15[[#This Row],[IDENTICAL]]="","","@PART["&amp;Table15[[#This Row],[Name]]&amp;"]:FOR[xxxRP0]
{
    %identicalParts = "&amp;Table15[[#This Row],[IDENTICAL]]&amp;"
}")</f>
        <v/>
      </c>
    </row>
    <row r="3515" spans="1:1" x14ac:dyDescent="0.25">
      <c r="A3515" t="str">
        <f>IF(Table15[[#This Row],[IDENTICAL]]="","","@PART["&amp;Table15[[#This Row],[Name]]&amp;"]:FOR[xxxRP0]
{
    %identicalParts = "&amp;Table15[[#This Row],[IDENTICAL]]&amp;"
}")</f>
        <v/>
      </c>
    </row>
    <row r="3516" spans="1:1" x14ac:dyDescent="0.25">
      <c r="A3516" t="str">
        <f>IF(Table15[[#This Row],[IDENTICAL]]="","","@PART["&amp;Table15[[#This Row],[Name]]&amp;"]:FOR[xxxRP0]
{
    %identicalParts = "&amp;Table15[[#This Row],[IDENTICAL]]&amp;"
}")</f>
        <v/>
      </c>
    </row>
    <row r="3517" spans="1:1" x14ac:dyDescent="0.25">
      <c r="A3517" t="str">
        <f>IF(Table15[[#This Row],[IDENTICAL]]="","","@PART["&amp;Table15[[#This Row],[Name]]&amp;"]:FOR[xxxRP0]
{
    %identicalParts = "&amp;Table15[[#This Row],[IDENTICAL]]&amp;"
}")</f>
        <v/>
      </c>
    </row>
    <row r="3518" spans="1:1" x14ac:dyDescent="0.25">
      <c r="A3518" t="str">
        <f>IF(Table15[[#This Row],[IDENTICAL]]="","","@PART["&amp;Table15[[#This Row],[Name]]&amp;"]:FOR[xxxRP0]
{
    %identicalParts = "&amp;Table15[[#This Row],[IDENTICAL]]&amp;"
}")</f>
        <v/>
      </c>
    </row>
    <row r="3519" spans="1:1" x14ac:dyDescent="0.25">
      <c r="A3519" t="str">
        <f>IF(Table15[[#This Row],[IDENTICAL]]="","","@PART["&amp;Table15[[#This Row],[Name]]&amp;"]:FOR[xxxRP0]
{
    %identicalParts = "&amp;Table15[[#This Row],[IDENTICAL]]&amp;"
}")</f>
        <v/>
      </c>
    </row>
    <row r="3520" spans="1:1" x14ac:dyDescent="0.25">
      <c r="A3520" t="str">
        <f>IF(Table15[[#This Row],[IDENTICAL]]="","","@PART["&amp;Table15[[#This Row],[Name]]&amp;"]:FOR[xxxRP0]
{
    %identicalParts = "&amp;Table15[[#This Row],[IDENTICAL]]&amp;"
}")</f>
        <v/>
      </c>
    </row>
    <row r="3521" spans="1:1" x14ac:dyDescent="0.25">
      <c r="A3521" t="str">
        <f>IF(Table15[[#This Row],[IDENTICAL]]="","","@PART["&amp;Table15[[#This Row],[Name]]&amp;"]:FOR[xxxRP0]
{
    %identicalParts = "&amp;Table15[[#This Row],[IDENTICAL]]&amp;"
}")</f>
        <v/>
      </c>
    </row>
    <row r="3522" spans="1:1" x14ac:dyDescent="0.25">
      <c r="A3522" t="str">
        <f>IF(Table15[[#This Row],[IDENTICAL]]="","","@PART["&amp;Table15[[#This Row],[Name]]&amp;"]:FOR[xxxRP0]
{
    %identicalParts = "&amp;Table15[[#This Row],[IDENTICAL]]&amp;"
}")</f>
        <v/>
      </c>
    </row>
    <row r="3523" spans="1:1" x14ac:dyDescent="0.25">
      <c r="A3523" t="str">
        <f>IF(Table15[[#This Row],[IDENTICAL]]="","","@PART["&amp;Table15[[#This Row],[Name]]&amp;"]:FOR[xxxRP0]
{
    %identicalParts = "&amp;Table15[[#This Row],[IDENTICAL]]&amp;"
}")</f>
        <v/>
      </c>
    </row>
    <row r="3524" spans="1:1" x14ac:dyDescent="0.25">
      <c r="A3524" t="str">
        <f>IF(Table15[[#This Row],[IDENTICAL]]="","","@PART["&amp;Table15[[#This Row],[Name]]&amp;"]:FOR[xxxRP0]
{
    %identicalParts = "&amp;Table15[[#This Row],[IDENTICAL]]&amp;"
}")</f>
        <v/>
      </c>
    </row>
    <row r="3525" spans="1:1" x14ac:dyDescent="0.25">
      <c r="A3525" t="str">
        <f>IF(Table15[[#This Row],[IDENTICAL]]="","","@PART["&amp;Table15[[#This Row],[Name]]&amp;"]:FOR[xxxRP0]
{
    %identicalParts = "&amp;Table15[[#This Row],[IDENTICAL]]&amp;"
}")</f>
        <v/>
      </c>
    </row>
    <row r="3526" spans="1:1" x14ac:dyDescent="0.25">
      <c r="A3526" t="str">
        <f>IF(Table15[[#This Row],[IDENTICAL]]="","","@PART["&amp;Table15[[#This Row],[Name]]&amp;"]:FOR[xxxRP0]
{
    %identicalParts = "&amp;Table15[[#This Row],[IDENTICAL]]&amp;"
}")</f>
        <v/>
      </c>
    </row>
    <row r="3527" spans="1:1" x14ac:dyDescent="0.25">
      <c r="A3527" t="str">
        <f>IF(Table15[[#This Row],[IDENTICAL]]="","","@PART["&amp;Table15[[#This Row],[Name]]&amp;"]:FOR[xxxRP0]
{
    %identicalParts = "&amp;Table15[[#This Row],[IDENTICAL]]&amp;"
}")</f>
        <v/>
      </c>
    </row>
    <row r="3528" spans="1:1" x14ac:dyDescent="0.25">
      <c r="A3528" t="str">
        <f>IF(Table15[[#This Row],[IDENTICAL]]="","","@PART["&amp;Table15[[#This Row],[Name]]&amp;"]:FOR[xxxRP0]
{
    %identicalParts = "&amp;Table15[[#This Row],[IDENTICAL]]&amp;"
}")</f>
        <v/>
      </c>
    </row>
    <row r="3529" spans="1:1" x14ac:dyDescent="0.25">
      <c r="A3529" t="str">
        <f>IF(Table15[[#This Row],[IDENTICAL]]="","","@PART["&amp;Table15[[#This Row],[Name]]&amp;"]:FOR[xxxRP0]
{
    %identicalParts = "&amp;Table15[[#This Row],[IDENTICAL]]&amp;"
}")</f>
        <v/>
      </c>
    </row>
    <row r="3530" spans="1:1" x14ac:dyDescent="0.25">
      <c r="A3530" t="str">
        <f>IF(Table15[[#This Row],[IDENTICAL]]="","","@PART["&amp;Table15[[#This Row],[Name]]&amp;"]:FOR[xxxRP0]
{
    %identicalParts = "&amp;Table15[[#This Row],[IDENTICAL]]&amp;"
}")</f>
        <v/>
      </c>
    </row>
    <row r="3531" spans="1:1" x14ac:dyDescent="0.25">
      <c r="A3531" t="str">
        <f>IF(Table15[[#This Row],[IDENTICAL]]="","","@PART["&amp;Table15[[#This Row],[Name]]&amp;"]:FOR[xxxRP0]
{
    %identicalParts = "&amp;Table15[[#This Row],[IDENTICAL]]&amp;"
}")</f>
        <v/>
      </c>
    </row>
    <row r="3532" spans="1:1" x14ac:dyDescent="0.25">
      <c r="A3532" t="str">
        <f>IF(Table15[[#This Row],[IDENTICAL]]="","","@PART["&amp;Table15[[#This Row],[Name]]&amp;"]:FOR[xxxRP0]
{
    %identicalParts = "&amp;Table15[[#This Row],[IDENTICAL]]&amp;"
}")</f>
        <v/>
      </c>
    </row>
    <row r="3533" spans="1:1" x14ac:dyDescent="0.25">
      <c r="A3533" t="str">
        <f>IF(Table15[[#This Row],[IDENTICAL]]="","","@PART["&amp;Table15[[#This Row],[Name]]&amp;"]:FOR[xxxRP0]
{
    %identicalParts = "&amp;Table15[[#This Row],[IDENTICAL]]&amp;"
}")</f>
        <v/>
      </c>
    </row>
    <row r="3534" spans="1:1" x14ac:dyDescent="0.25">
      <c r="A3534" t="str">
        <f>IF(Table15[[#This Row],[IDENTICAL]]="","","@PART["&amp;Table15[[#This Row],[Name]]&amp;"]:FOR[xxxRP0]
{
    %identicalParts = "&amp;Table15[[#This Row],[IDENTICAL]]&amp;"
}")</f>
        <v/>
      </c>
    </row>
    <row r="3535" spans="1:1" x14ac:dyDescent="0.25">
      <c r="A3535" t="str">
        <f>IF(Table15[[#This Row],[IDENTICAL]]="","","@PART["&amp;Table15[[#This Row],[Name]]&amp;"]:FOR[xxxRP0]
{
    %identicalParts = "&amp;Table15[[#This Row],[IDENTICAL]]&amp;"
}")</f>
        <v/>
      </c>
    </row>
    <row r="3536" spans="1:1" x14ac:dyDescent="0.25">
      <c r="A3536" t="str">
        <f>IF(Table15[[#This Row],[IDENTICAL]]="","","@PART["&amp;Table15[[#This Row],[Name]]&amp;"]:FOR[xxxRP0]
{
    %identicalParts = "&amp;Table15[[#This Row],[IDENTICAL]]&amp;"
}")</f>
        <v/>
      </c>
    </row>
    <row r="3537" spans="1:1" x14ac:dyDescent="0.25">
      <c r="A3537" t="str">
        <f>IF(Table15[[#This Row],[IDENTICAL]]="","","@PART["&amp;Table15[[#This Row],[Name]]&amp;"]:FOR[xxxRP0]
{
    %identicalParts = "&amp;Table15[[#This Row],[IDENTICAL]]&amp;"
}")</f>
        <v/>
      </c>
    </row>
    <row r="3538" spans="1:1" x14ac:dyDescent="0.25">
      <c r="A3538" t="str">
        <f>IF(Table15[[#This Row],[IDENTICAL]]="","","@PART["&amp;Table15[[#This Row],[Name]]&amp;"]:FOR[xxxRP0]
{
    %identicalParts = "&amp;Table15[[#This Row],[IDENTICAL]]&amp;"
}")</f>
        <v/>
      </c>
    </row>
    <row r="3539" spans="1:1" x14ac:dyDescent="0.25">
      <c r="A3539" t="str">
        <f>IF(Table15[[#This Row],[IDENTICAL]]="","","@PART["&amp;Table15[[#This Row],[Name]]&amp;"]:FOR[xxxRP0]
{
    %identicalParts = "&amp;Table15[[#This Row],[IDENTICAL]]&amp;"
}")</f>
        <v/>
      </c>
    </row>
    <row r="3540" spans="1:1" x14ac:dyDescent="0.25">
      <c r="A3540" t="str">
        <f>IF(Table15[[#This Row],[IDENTICAL]]="","","@PART["&amp;Table15[[#This Row],[Name]]&amp;"]:FOR[xxxRP0]
{
    %identicalParts = "&amp;Table15[[#This Row],[IDENTICAL]]&amp;"
}")</f>
        <v/>
      </c>
    </row>
    <row r="3541" spans="1:1" x14ac:dyDescent="0.25">
      <c r="A3541" t="str">
        <f>IF(Table15[[#This Row],[IDENTICAL]]="","","@PART["&amp;Table15[[#This Row],[Name]]&amp;"]:FOR[xxxRP0]
{
    %identicalParts = "&amp;Table15[[#This Row],[IDENTICAL]]&amp;"
}")</f>
        <v/>
      </c>
    </row>
    <row r="3542" spans="1:1" x14ac:dyDescent="0.25">
      <c r="A3542" t="str">
        <f>IF(Table15[[#This Row],[IDENTICAL]]="","","@PART["&amp;Table15[[#This Row],[Name]]&amp;"]:FOR[xxxRP0]
{
    %identicalParts = "&amp;Table15[[#This Row],[IDENTICAL]]&amp;"
}")</f>
        <v/>
      </c>
    </row>
    <row r="3543" spans="1:1" x14ac:dyDescent="0.25">
      <c r="A3543" t="str">
        <f>IF(Table15[[#This Row],[IDENTICAL]]="","","@PART["&amp;Table15[[#This Row],[Name]]&amp;"]:FOR[xxxRP0]
{
    %identicalParts = "&amp;Table15[[#This Row],[IDENTICAL]]&amp;"
}")</f>
        <v/>
      </c>
    </row>
    <row r="3544" spans="1:1" x14ac:dyDescent="0.25">
      <c r="A3544" t="str">
        <f>IF(Table15[[#This Row],[IDENTICAL]]="","","@PART["&amp;Table15[[#This Row],[Name]]&amp;"]:FOR[xxxRP0]
{
    %identicalParts = "&amp;Table15[[#This Row],[IDENTICAL]]&amp;"
}")</f>
        <v/>
      </c>
    </row>
    <row r="3545" spans="1:1" x14ac:dyDescent="0.25">
      <c r="A3545" t="str">
        <f>IF(Table15[[#This Row],[IDENTICAL]]="","","@PART["&amp;Table15[[#This Row],[Name]]&amp;"]:FOR[xxxRP0]
{
    %identicalParts = "&amp;Table15[[#This Row],[IDENTICAL]]&amp;"
}")</f>
        <v/>
      </c>
    </row>
    <row r="3546" spans="1:1" x14ac:dyDescent="0.25">
      <c r="A3546" t="str">
        <f>IF(Table15[[#This Row],[IDENTICAL]]="","","@PART["&amp;Table15[[#This Row],[Name]]&amp;"]:FOR[xxxRP0]
{
    %identicalParts = "&amp;Table15[[#This Row],[IDENTICAL]]&amp;"
}")</f>
        <v/>
      </c>
    </row>
    <row r="3547" spans="1:1" x14ac:dyDescent="0.25">
      <c r="A3547" t="str">
        <f>IF(Table15[[#This Row],[IDENTICAL]]="","","@PART["&amp;Table15[[#This Row],[Name]]&amp;"]:FOR[xxxRP0]
{
    %identicalParts = "&amp;Table15[[#This Row],[IDENTICAL]]&amp;"
}")</f>
        <v/>
      </c>
    </row>
    <row r="3548" spans="1:1" x14ac:dyDescent="0.25">
      <c r="A3548" t="str">
        <f>IF(Table15[[#This Row],[IDENTICAL]]="","","@PART["&amp;Table15[[#This Row],[Name]]&amp;"]:FOR[xxxRP0]
{
    %identicalParts = "&amp;Table15[[#This Row],[IDENTICAL]]&amp;"
}")</f>
        <v/>
      </c>
    </row>
    <row r="3549" spans="1:1" x14ac:dyDescent="0.25">
      <c r="A3549" t="str">
        <f>IF(Table15[[#This Row],[IDENTICAL]]="","","@PART["&amp;Table15[[#This Row],[Name]]&amp;"]:FOR[xxxRP0]
{
    %identicalParts = "&amp;Table15[[#This Row],[IDENTICAL]]&amp;"
}")</f>
        <v/>
      </c>
    </row>
    <row r="3550" spans="1:1" x14ac:dyDescent="0.25">
      <c r="A3550" t="str">
        <f>IF(Table15[[#This Row],[IDENTICAL]]="","","@PART["&amp;Table15[[#This Row],[Name]]&amp;"]:FOR[xxxRP0]
{
    %identicalParts = "&amp;Table15[[#This Row],[IDENTICAL]]&amp;"
}")</f>
        <v/>
      </c>
    </row>
    <row r="3551" spans="1:1" x14ac:dyDescent="0.25">
      <c r="A3551" t="str">
        <f>IF(Table15[[#This Row],[IDENTICAL]]="","","@PART["&amp;Table15[[#This Row],[Name]]&amp;"]:FOR[xxxRP0]
{
    %identicalParts = "&amp;Table15[[#This Row],[IDENTICAL]]&amp;"
}")</f>
        <v/>
      </c>
    </row>
    <row r="3552" spans="1:1" x14ac:dyDescent="0.25">
      <c r="A3552" t="str">
        <f>IF(Table15[[#This Row],[IDENTICAL]]="","","@PART["&amp;Table15[[#This Row],[Name]]&amp;"]:FOR[xxxRP0]
{
    %identicalParts = "&amp;Table15[[#This Row],[IDENTICAL]]&amp;"
}")</f>
        <v/>
      </c>
    </row>
    <row r="3553" spans="1:1" x14ac:dyDescent="0.25">
      <c r="A3553" t="str">
        <f>IF(Table15[[#This Row],[IDENTICAL]]="","","@PART["&amp;Table15[[#This Row],[Name]]&amp;"]:FOR[xxxRP0]
{
    %identicalParts = "&amp;Table15[[#This Row],[IDENTICAL]]&amp;"
}")</f>
        <v>@PART[rn_vanguard_stg31]:FOR[xxxRP0]
{
    %identicalParts = RO-X-248,rn_vanguard_stg31,rn_thor_altair_e1_1
}</v>
      </c>
    </row>
    <row r="3554" spans="1:1" x14ac:dyDescent="0.25">
      <c r="A3554" t="str">
        <f>IF(Table15[[#This Row],[IDENTICAL]]="","","@PART["&amp;Table15[[#This Row],[Name]]&amp;"]:FOR[xxxRP0]
{
    %identicalParts = "&amp;Table15[[#This Row],[IDENTICAL]]&amp;"
}")</f>
        <v>@PART[rn_x405]:FOR[xxxRP0]
{
    %identicalParts = bluedog_vanguardEngine,rn_x405
}</v>
      </c>
    </row>
    <row r="3555" spans="1:1" x14ac:dyDescent="0.25">
      <c r="A3555" t="str">
        <f>IF(Table15[[#This Row],[IDENTICAL]]="","","@PART["&amp;Table15[[#This Row],[Name]]&amp;"]:FOR[xxxRP0]
{
    %identicalParts = "&amp;Table15[[#This Row],[IDENTICAL]]&amp;"
}")</f>
        <v>@PART[bluedog_vanguardEngine]:FOR[xxxRP0]
{
    %identicalParts = bluedog_vanguardEngine,rn_x405,SXTX405
}</v>
      </c>
    </row>
    <row r="3556" spans="1:1" x14ac:dyDescent="0.25">
      <c r="A3556" t="str">
        <f>IF(Table15[[#This Row],[IDENTICAL]]="","","@PART["&amp;Table15[[#This Row],[Name]]&amp;"]:FOR[xxxRP0]
{
    %identicalParts = "&amp;Table15[[#This Row],[IDENTICAL]]&amp;"
}")</f>
        <v/>
      </c>
    </row>
    <row r="3557" spans="1:1" x14ac:dyDescent="0.25">
      <c r="A3557" t="str">
        <f>IF(Table15[[#This Row],[IDENTICAL]]="","","@PART["&amp;Table15[[#This Row],[Name]]&amp;"]:FOR[xxxRP0]
{
    %identicalParts = "&amp;Table15[[#This Row],[IDENTICAL]]&amp;"
}")</f>
        <v/>
      </c>
    </row>
    <row r="3558" spans="1:1" x14ac:dyDescent="0.25">
      <c r="A3558" t="str">
        <f>IF(Table15[[#This Row],[IDENTICAL]]="","","@PART["&amp;Table15[[#This Row],[Name]]&amp;"]:FOR[xxxRP0]
{
    %identicalParts = "&amp;Table15[[#This Row],[IDENTICAL]]&amp;"
}")</f>
        <v/>
      </c>
    </row>
    <row r="3559" spans="1:1" x14ac:dyDescent="0.25">
      <c r="A3559" t="str">
        <f>IF(Table15[[#This Row],[IDENTICAL]]="","","@PART["&amp;Table15[[#This Row],[Name]]&amp;"]:FOR[xxxRP0]
{
    %identicalParts = "&amp;Table15[[#This Row],[IDENTICAL]]&amp;"
}")</f>
        <v/>
      </c>
    </row>
    <row r="3560" spans="1:1" x14ac:dyDescent="0.25">
      <c r="A3560" t="str">
        <f>IF(Table15[[#This Row],[IDENTICAL]]="","","@PART["&amp;Table15[[#This Row],[Name]]&amp;"]:FOR[xxxRP0]
{
    %identicalParts = "&amp;Table15[[#This Row],[IDENTICAL]]&amp;"
}")</f>
        <v/>
      </c>
    </row>
    <row r="3561" spans="1:1" x14ac:dyDescent="0.25">
      <c r="A3561" t="str">
        <f>IF(Table15[[#This Row],[IDENTICAL]]="","","@PART["&amp;Table15[[#This Row],[Name]]&amp;"]:FOR[xxxRP0]
{
    %identicalParts = "&amp;Table15[[#This Row],[IDENTICAL]]&amp;"
}")</f>
        <v/>
      </c>
    </row>
    <row r="3562" spans="1:1" x14ac:dyDescent="0.25">
      <c r="A3562" t="str">
        <f>IF(Table15[[#This Row],[IDENTICAL]]="","","@PART["&amp;Table15[[#This Row],[Name]]&amp;"]:FOR[xxxRP0]
{
    %identicalParts = "&amp;Table15[[#This Row],[IDENTICAL]]&amp;"
}")</f>
        <v/>
      </c>
    </row>
    <row r="3563" spans="1:1" x14ac:dyDescent="0.25">
      <c r="A3563" t="str">
        <f>IF(Table15[[#This Row],[IDENTICAL]]="","","@PART["&amp;Table15[[#This Row],[Name]]&amp;"]:FOR[xxxRP0]
{
    %identicalParts = "&amp;Table15[[#This Row],[IDENTICAL]]&amp;"
}")</f>
        <v/>
      </c>
    </row>
    <row r="3564" spans="1:1" x14ac:dyDescent="0.25">
      <c r="A3564" t="str">
        <f>IF(Table15[[#This Row],[IDENTICAL]]="","","@PART["&amp;Table15[[#This Row],[Name]]&amp;"]:FOR[xxxRP0]
{
    %identicalParts = "&amp;Table15[[#This Row],[IDENTICAL]]&amp;"
}")</f>
        <v/>
      </c>
    </row>
    <row r="3565" spans="1:1" x14ac:dyDescent="0.25">
      <c r="A3565" t="str">
        <f>IF(Table15[[#This Row],[IDENTICAL]]="","","@PART["&amp;Table15[[#This Row],[Name]]&amp;"]:FOR[xxxRP0]
{
    %identicalParts = "&amp;Table15[[#This Row],[IDENTICAL]]&amp;"
}")</f>
        <v/>
      </c>
    </row>
    <row r="3566" spans="1:1" x14ac:dyDescent="0.25">
      <c r="A3566" t="str">
        <f>IF(Table15[[#This Row],[IDENTICAL]]="","","@PART["&amp;Table15[[#This Row],[Name]]&amp;"]:FOR[xxxRP0]
{
    %identicalParts = "&amp;Table15[[#This Row],[IDENTICAL]]&amp;"
}")</f>
        <v/>
      </c>
    </row>
    <row r="3567" spans="1:1" x14ac:dyDescent="0.25">
      <c r="A3567" t="str">
        <f>IF(Table15[[#This Row],[IDENTICAL]]="","","@PART["&amp;Table15[[#This Row],[Name]]&amp;"]:FOR[xxxRP0]
{
    %identicalParts = "&amp;Table15[[#This Row],[IDENTICAL]]&amp;"
}")</f>
        <v/>
      </c>
    </row>
    <row r="3568" spans="1:1" x14ac:dyDescent="0.25">
      <c r="A3568" t="str">
        <f>IF(Table15[[#This Row],[IDENTICAL]]="","","@PART["&amp;Table15[[#This Row],[Name]]&amp;"]:FOR[xxxRP0]
{
    %identicalParts = "&amp;Table15[[#This Row],[IDENTICAL]]&amp;"
}")</f>
        <v/>
      </c>
    </row>
    <row r="3569" spans="1:1" x14ac:dyDescent="0.25">
      <c r="A3569" t="str">
        <f>IF(Table15[[#This Row],[IDENTICAL]]="","","@PART["&amp;Table15[[#This Row],[Name]]&amp;"]:FOR[xxxRP0]
{
    %identicalParts = "&amp;Table15[[#This Row],[IDENTICAL]]&amp;"
}")</f>
        <v/>
      </c>
    </row>
    <row r="3570" spans="1:1" x14ac:dyDescent="0.25">
      <c r="A3570" t="str">
        <f>IF(Table15[[#This Row],[IDENTICAL]]="","","@PART["&amp;Table15[[#This Row],[Name]]&amp;"]:FOR[xxxRP0]
{
    %identicalParts = "&amp;Table15[[#This Row],[IDENTICAL]]&amp;"
}")</f>
        <v/>
      </c>
    </row>
    <row r="3571" spans="1:1" x14ac:dyDescent="0.25">
      <c r="A3571" t="str">
        <f>IF(Table15[[#This Row],[IDENTICAL]]="","","@PART["&amp;Table15[[#This Row],[Name]]&amp;"]:FOR[xxxRP0]
{
    %identicalParts = "&amp;Table15[[#This Row],[IDENTICAL]]&amp;"
}")</f>
        <v/>
      </c>
    </row>
    <row r="3572" spans="1:1" x14ac:dyDescent="0.25">
      <c r="A3572" t="str">
        <f>IF(Table15[[#This Row],[IDENTICAL]]="","","@PART["&amp;Table15[[#This Row],[Name]]&amp;"]:FOR[xxxRP0]
{
    %identicalParts = "&amp;Table15[[#This Row],[IDENTICAL]]&amp;"
}")</f>
        <v/>
      </c>
    </row>
    <row r="3573" spans="1:1" x14ac:dyDescent="0.25">
      <c r="A3573" t="str">
        <f>IF(Table15[[#This Row],[IDENTICAL]]="","","@PART["&amp;Table15[[#This Row],[Name]]&amp;"]:FOR[xxxRP0]
{
    %identicalParts = "&amp;Table15[[#This Row],[IDENTICAL]]&amp;"
}")</f>
        <v/>
      </c>
    </row>
    <row r="3574" spans="1:1" x14ac:dyDescent="0.25">
      <c r="A3574" t="str">
        <f>IF(Table15[[#This Row],[IDENTICAL]]="","","@PART["&amp;Table15[[#This Row],[Name]]&amp;"]:FOR[xxxRP0]
{
    %identicalParts = "&amp;Table15[[#This Row],[IDENTICAL]]&amp;"
}")</f>
        <v>@PART[RD0146engine]:FOR[xxxRP0]
{
    %identicalParts = RD0146engine,RD0146_StockVersion
}</v>
      </c>
    </row>
    <row r="3575" spans="1:1" x14ac:dyDescent="0.25">
      <c r="A3575" t="str">
        <f>IF(Table15[[#This Row],[IDENTICAL]]="","","@PART["&amp;Table15[[#This Row],[Name]]&amp;"]:FOR[xxxRP0]
{
    %identicalParts = "&amp;Table15[[#This Row],[IDENTICAL]]&amp;"
}")</f>
        <v>@PART[RD0146_StockVersion]:FOR[xxxRP0]
{
    %identicalParts = RD0146engine,RD0146_StockVersion
}</v>
      </c>
    </row>
    <row r="3576" spans="1:1" x14ac:dyDescent="0.25">
      <c r="A3576" t="str">
        <f>IF(Table15[[#This Row],[IDENTICAL]]="","","@PART["&amp;Table15[[#This Row],[Name]]&amp;"]:FOR[xxxRP0]
{
    %identicalParts = "&amp;Table15[[#This Row],[IDENTICAL]]&amp;"
}")</f>
        <v/>
      </c>
    </row>
    <row r="3577" spans="1:1" x14ac:dyDescent="0.25">
      <c r="A3577" t="str">
        <f>IF(Table15[[#This Row],[IDENTICAL]]="","","@PART["&amp;Table15[[#This Row],[Name]]&amp;"]:FOR[xxxRP0]
{
    %identicalParts = "&amp;Table15[[#This Row],[IDENTICAL]]&amp;"
}")</f>
        <v/>
      </c>
    </row>
    <row r="3578" spans="1:1" x14ac:dyDescent="0.25">
      <c r="A3578" t="str">
        <f>IF(Table15[[#This Row],[IDENTICAL]]="","","@PART["&amp;Table15[[#This Row],[Name]]&amp;"]:FOR[xxxRP0]
{
    %identicalParts = "&amp;Table15[[#This Row],[IDENTICAL]]&amp;"
}")</f>
        <v/>
      </c>
    </row>
    <row r="3579" spans="1:1" x14ac:dyDescent="0.25">
      <c r="A3579" t="str">
        <f>IF(Table15[[#This Row],[IDENTICAL]]="","","@PART["&amp;Table15[[#This Row],[Name]]&amp;"]:FOR[xxxRP0]
{
    %identicalParts = "&amp;Table15[[#This Row],[IDENTICAL]]&amp;"
}")</f>
        <v/>
      </c>
    </row>
    <row r="3580" spans="1:1" x14ac:dyDescent="0.25">
      <c r="A3580" t="str">
        <f>IF(Table15[[#This Row],[IDENTICAL]]="","","@PART["&amp;Table15[[#This Row],[Name]]&amp;"]:FOR[xxxRP0]
{
    %identicalParts = "&amp;Table15[[#This Row],[IDENTICAL]]&amp;"
}")</f>
        <v/>
      </c>
    </row>
    <row r="3581" spans="1:1" x14ac:dyDescent="0.25">
      <c r="A3581" t="str">
        <f>IF(Table15[[#This Row],[IDENTICAL]]="","","@PART["&amp;Table15[[#This Row],[Name]]&amp;"]:FOR[xxxRP0]
{
    %identicalParts = "&amp;Table15[[#This Row],[IDENTICAL]]&amp;"
}")</f>
        <v/>
      </c>
    </row>
    <row r="3582" spans="1:1" x14ac:dyDescent="0.25">
      <c r="A3582" t="str">
        <f>IF(Table15[[#This Row],[IDENTICAL]]="","","@PART["&amp;Table15[[#This Row],[Name]]&amp;"]:FOR[xxxRP0]
{
    %identicalParts = "&amp;Table15[[#This Row],[IDENTICAL]]&amp;"
}")</f>
        <v/>
      </c>
    </row>
    <row r="3583" spans="1:1" x14ac:dyDescent="0.25">
      <c r="A3583" t="str">
        <f>IF(Table15[[#This Row],[IDENTICAL]]="","","@PART["&amp;Table15[[#This Row],[Name]]&amp;"]:FOR[xxxRP0]
{
    %identicalParts = "&amp;Table15[[#This Row],[IDENTICAL]]&amp;"
}")</f>
        <v/>
      </c>
    </row>
    <row r="3584" spans="1:1" x14ac:dyDescent="0.25">
      <c r="A3584" t="str">
        <f>IF(Table15[[#This Row],[IDENTICAL]]="","","@PART["&amp;Table15[[#This Row],[Name]]&amp;"]:FOR[xxxRP0]
{
    %identicalParts = "&amp;Table15[[#This Row],[IDENTICAL]]&amp;"
}")</f>
        <v/>
      </c>
    </row>
    <row r="3585" spans="1:1" x14ac:dyDescent="0.25">
      <c r="A3585" t="str">
        <f>IF(Table15[[#This Row],[IDENTICAL]]="","","@PART["&amp;Table15[[#This Row],[Name]]&amp;"]:FOR[xxxRP0]
{
    %identicalParts = "&amp;Table15[[#This Row],[IDENTICAL]]&amp;"
}")</f>
        <v/>
      </c>
    </row>
    <row r="3586" spans="1:1" x14ac:dyDescent="0.25">
      <c r="A3586" t="str">
        <f>IF(Table15[[#This Row],[IDENTICAL]]="","","@PART["&amp;Table15[[#This Row],[Name]]&amp;"]:FOR[xxxRP0]
{
    %identicalParts = "&amp;Table15[[#This Row],[IDENTICAL]]&amp;"
}")</f>
        <v/>
      </c>
    </row>
    <row r="3587" spans="1:1" x14ac:dyDescent="0.25">
      <c r="A3587" t="str">
        <f>IF(Table15[[#This Row],[IDENTICAL]]="","","@PART["&amp;Table15[[#This Row],[Name]]&amp;"]:FOR[xxxRP0]
{
    %identicalParts = "&amp;Table15[[#This Row],[IDENTICAL]]&amp;"
}")</f>
        <v/>
      </c>
    </row>
    <row r="3588" spans="1:1" x14ac:dyDescent="0.25">
      <c r="A3588" t="str">
        <f>IF(Table15[[#This Row],[IDENTICAL]]="","","@PART["&amp;Table15[[#This Row],[Name]]&amp;"]:FOR[xxxRP0]
{
    %identicalParts = "&amp;Table15[[#This Row],[IDENTICAL]]&amp;"
}")</f>
        <v/>
      </c>
    </row>
    <row r="3589" spans="1:1" x14ac:dyDescent="0.25">
      <c r="A3589" t="str">
        <f>IF(Table15[[#This Row],[IDENTICAL]]="","","@PART["&amp;Table15[[#This Row],[Name]]&amp;"]:FOR[xxxRP0]
{
    %identicalParts = "&amp;Table15[[#This Row],[IDENTICAL]]&amp;"
}")</f>
        <v/>
      </c>
    </row>
    <row r="3590" spans="1:1" x14ac:dyDescent="0.25">
      <c r="A3590" t="str">
        <f>IF(Table15[[#This Row],[IDENTICAL]]="","","@PART["&amp;Table15[[#This Row],[Name]]&amp;"]:FOR[xxxRP0]
{
    %identicalParts = "&amp;Table15[[#This Row],[IDENTICAL]]&amp;"
}")</f>
        <v/>
      </c>
    </row>
    <row r="3591" spans="1:1" x14ac:dyDescent="0.25">
      <c r="A3591" t="str">
        <f>IF(Table15[[#This Row],[IDENTICAL]]="","","@PART["&amp;Table15[[#This Row],[Name]]&amp;"]:FOR[xxxRP0]
{
    %identicalParts = "&amp;Table15[[#This Row],[IDENTICAL]]&amp;"
}")</f>
        <v/>
      </c>
    </row>
    <row r="3592" spans="1:1" x14ac:dyDescent="0.25">
      <c r="A3592" t="str">
        <f>IF(Table15[[#This Row],[IDENTICAL]]="","","@PART["&amp;Table15[[#This Row],[Name]]&amp;"]:FOR[xxxRP0]
{
    %identicalParts = "&amp;Table15[[#This Row],[IDENTICAL]]&amp;"
}")</f>
        <v/>
      </c>
    </row>
    <row r="3593" spans="1:1" x14ac:dyDescent="0.25">
      <c r="A3593" t="str">
        <f>IF(Table15[[#This Row],[IDENTICAL]]="","","@PART["&amp;Table15[[#This Row],[Name]]&amp;"]:FOR[xxxRP0]
{
    %identicalParts = "&amp;Table15[[#This Row],[IDENTICAL]]&amp;"
}")</f>
        <v/>
      </c>
    </row>
    <row r="3594" spans="1:1" x14ac:dyDescent="0.25">
      <c r="A3594" t="str">
        <f>IF(Table15[[#This Row],[IDENTICAL]]="","","@PART["&amp;Table15[[#This Row],[Name]]&amp;"]:FOR[xxxRP0]
{
    %identicalParts = "&amp;Table15[[#This Row],[IDENTICAL]]&amp;"
}")</f>
        <v/>
      </c>
    </row>
    <row r="3595" spans="1:1" x14ac:dyDescent="0.25">
      <c r="A3595" t="str">
        <f>IF(Table15[[#This Row],[IDENTICAL]]="","","@PART["&amp;Table15[[#This Row],[Name]]&amp;"]:FOR[xxxRP0]
{
    %identicalParts = "&amp;Table15[[#This Row],[IDENTICAL]]&amp;"
}")</f>
        <v/>
      </c>
    </row>
    <row r="3596" spans="1:1" x14ac:dyDescent="0.25">
      <c r="A3596" t="str">
        <f>IF(Table15[[#This Row],[IDENTICAL]]="","","@PART["&amp;Table15[[#This Row],[Name]]&amp;"]:FOR[xxxRP0]
{
    %identicalParts = "&amp;Table15[[#This Row],[IDENTICAL]]&amp;"
}")</f>
        <v/>
      </c>
    </row>
    <row r="3597" spans="1:1" x14ac:dyDescent="0.25">
      <c r="A3597" t="str">
        <f>IF(Table15[[#This Row],[IDENTICAL]]="","","@PART["&amp;Table15[[#This Row],[Name]]&amp;"]:FOR[xxxRP0]
{
    %identicalParts = "&amp;Table15[[#This Row],[IDENTICAL]]&amp;"
}")</f>
        <v/>
      </c>
    </row>
    <row r="3598" spans="1:1" x14ac:dyDescent="0.25">
      <c r="A3598" t="str">
        <f>IF(Table15[[#This Row],[IDENTICAL]]="","","@PART["&amp;Table15[[#This Row],[Name]]&amp;"]:FOR[xxxRP0]
{
    %identicalParts = "&amp;Table15[[#This Row],[IDENTICAL]]&amp;"
}")</f>
        <v/>
      </c>
    </row>
    <row r="3599" spans="1:1" x14ac:dyDescent="0.25">
      <c r="A3599" t="str">
        <f>IF(Table15[[#This Row],[IDENTICAL]]="","","@PART["&amp;Table15[[#This Row],[Name]]&amp;"]:FOR[xxxRP0]
{
    %identicalParts = "&amp;Table15[[#This Row],[IDENTICAL]]&amp;"
}")</f>
        <v/>
      </c>
    </row>
    <row r="3600" spans="1:1" x14ac:dyDescent="0.25">
      <c r="A3600" t="str">
        <f>IF(Table15[[#This Row],[IDENTICAL]]="","","@PART["&amp;Table15[[#This Row],[Name]]&amp;"]:FOR[xxxRP0]
{
    %identicalParts = "&amp;Table15[[#This Row],[IDENTICAL]]&amp;"
}")</f>
        <v/>
      </c>
    </row>
    <row r="3601" spans="1:1" x14ac:dyDescent="0.25">
      <c r="A3601" t="str">
        <f>IF(Table15[[#This Row],[IDENTICAL]]="","","@PART["&amp;Table15[[#This Row],[Name]]&amp;"]:FOR[xxxRP0]
{
    %identicalParts = "&amp;Table15[[#This Row],[IDENTICAL]]&amp;"
}")</f>
        <v/>
      </c>
    </row>
    <row r="3602" spans="1:1" x14ac:dyDescent="0.25">
      <c r="A3602" t="str">
        <f>IF(Table15[[#This Row],[IDENTICAL]]="","","@PART["&amp;Table15[[#This Row],[Name]]&amp;"]:FOR[xxxRP0]
{
    %identicalParts = "&amp;Table15[[#This Row],[IDENTICAL]]&amp;"
}")</f>
        <v>@PART[engineexper05]:FOR[xxxRP0]
{
    %identicalParts = engineexper05,RLA_mp_large_vac
}</v>
      </c>
    </row>
    <row r="3603" spans="1:1" x14ac:dyDescent="0.25">
      <c r="A3603" t="str">
        <f>IF(Table15[[#This Row],[IDENTICAL]]="","","@PART["&amp;Table15[[#This Row],[Name]]&amp;"]:FOR[xxxRP0]
{
    %identicalParts = "&amp;Table15[[#This Row],[IDENTICAL]]&amp;"
}")</f>
        <v>@PART[RLA_mp_large_vac]:FOR[xxxRP0]
{
    %identicalParts = engineexper05,RLA_mp_large_vac
}</v>
      </c>
    </row>
    <row r="3604" spans="1:1" x14ac:dyDescent="0.25">
      <c r="A3604" t="str">
        <f>IF(Table15[[#This Row],[IDENTICAL]]="","","@PART["&amp;Table15[[#This Row],[Name]]&amp;"]:FOR[xxxRP0]
{
    %identicalParts = "&amp;Table15[[#This Row],[IDENTICAL]]&amp;"
}")</f>
        <v/>
      </c>
    </row>
    <row r="3605" spans="1:1" x14ac:dyDescent="0.25">
      <c r="A3605" t="str">
        <f>IF(Table15[[#This Row],[IDENTICAL]]="","","@PART["&amp;Table15[[#This Row],[Name]]&amp;"]:FOR[xxxRP0]
{
    %identicalParts = "&amp;Table15[[#This Row],[IDENTICAL]]&amp;"
}")</f>
        <v/>
      </c>
    </row>
    <row r="3606" spans="1:1" x14ac:dyDescent="0.25">
      <c r="A3606" t="str">
        <f>IF(Table15[[#This Row],[IDENTICAL]]="","","@PART["&amp;Table15[[#This Row],[Name]]&amp;"]:FOR[xxxRP0]
{
    %identicalParts = "&amp;Table15[[#This Row],[IDENTICAL]]&amp;"
}")</f>
        <v/>
      </c>
    </row>
    <row r="3607" spans="1:1" x14ac:dyDescent="0.25">
      <c r="A3607" t="str">
        <f>IF(Table15[[#This Row],[IDENTICAL]]="","","@PART["&amp;Table15[[#This Row],[Name]]&amp;"]:FOR[xxxRP0]
{
    %identicalParts = "&amp;Table15[[#This Row],[IDENTICAL]]&amp;"
}")</f>
        <v/>
      </c>
    </row>
    <row r="3608" spans="1:1" x14ac:dyDescent="0.25">
      <c r="A3608" t="str">
        <f>IF(Table15[[#This Row],[IDENTICAL]]="","","@PART["&amp;Table15[[#This Row],[Name]]&amp;"]:FOR[xxxRP0]
{
    %identicalParts = "&amp;Table15[[#This Row],[IDENTICAL]]&amp;"
}")</f>
        <v/>
      </c>
    </row>
    <row r="3609" spans="1:1" x14ac:dyDescent="0.25">
      <c r="A3609" t="str">
        <f>IF(Table15[[#This Row],[IDENTICAL]]="","","@PART["&amp;Table15[[#This Row],[Name]]&amp;"]:FOR[xxxRP0]
{
    %identicalParts = "&amp;Table15[[#This Row],[IDENTICAL]]&amp;"
}")</f>
        <v/>
      </c>
    </row>
    <row r="3610" spans="1:1" x14ac:dyDescent="0.25">
      <c r="A3610" t="str">
        <f>IF(Table15[[#This Row],[IDENTICAL]]="","","@PART["&amp;Table15[[#This Row],[Name]]&amp;"]:FOR[xxxRP0]
{
    %identicalParts = "&amp;Table15[[#This Row],[IDENTICAL]]&amp;"
}")</f>
        <v/>
      </c>
    </row>
    <row r="3611" spans="1:1" x14ac:dyDescent="0.25">
      <c r="A3611" t="str">
        <f>IF(Table15[[#This Row],[IDENTICAL]]="","","@PART["&amp;Table15[[#This Row],[Name]]&amp;"]:FOR[xxxRP0]
{
    %identicalParts = "&amp;Table15[[#This Row],[IDENTICAL]]&amp;"
}")</f>
        <v/>
      </c>
    </row>
    <row r="3612" spans="1:1" x14ac:dyDescent="0.25">
      <c r="A3612" t="str">
        <f>IF(Table15[[#This Row],[IDENTICAL]]="","","@PART["&amp;Table15[[#This Row],[Name]]&amp;"]:FOR[xxxRP0]
{
    %identicalParts = "&amp;Table15[[#This Row],[IDENTICAL]]&amp;"
}")</f>
        <v/>
      </c>
    </row>
    <row r="3613" spans="1:1" x14ac:dyDescent="0.25">
      <c r="A3613" t="str">
        <f>IF(Table15[[#This Row],[IDENTICAL]]="","","@PART["&amp;Table15[[#This Row],[Name]]&amp;"]:FOR[xxxRP0]
{
    %identicalParts = "&amp;Table15[[#This Row],[IDENTICAL]]&amp;"
}")</f>
        <v/>
      </c>
    </row>
    <row r="3614" spans="1:1" x14ac:dyDescent="0.25">
      <c r="A3614" t="str">
        <f>IF(Table15[[#This Row],[IDENTICAL]]="","","@PART["&amp;Table15[[#This Row],[Name]]&amp;"]:FOR[xxxRP0]
{
    %identicalParts = "&amp;Table15[[#This Row],[IDENTICAL]]&amp;"
}")</f>
        <v/>
      </c>
    </row>
    <row r="3615" spans="1:1" x14ac:dyDescent="0.25">
      <c r="A3615" t="str">
        <f>IF(Table15[[#This Row],[IDENTICAL]]="","","@PART["&amp;Table15[[#This Row],[Name]]&amp;"]:FOR[xxxRP0]
{
    %identicalParts = "&amp;Table15[[#This Row],[IDENTICAL]]&amp;"
}")</f>
        <v/>
      </c>
    </row>
    <row r="3616" spans="1:1" x14ac:dyDescent="0.25">
      <c r="A3616" t="str">
        <f>IF(Table15[[#This Row],[IDENTICAL]]="","","@PART["&amp;Table15[[#This Row],[Name]]&amp;"]:FOR[xxxRP0]
{
    %identicalParts = "&amp;Table15[[#This Row],[IDENTICAL]]&amp;"
}")</f>
        <v/>
      </c>
    </row>
    <row r="3617" spans="1:1" x14ac:dyDescent="0.25">
      <c r="A3617" t="str">
        <f>IF(Table15[[#This Row],[IDENTICAL]]="","","@PART["&amp;Table15[[#This Row],[Name]]&amp;"]:FOR[xxxRP0]
{
    %identicalParts = "&amp;Table15[[#This Row],[IDENTICAL]]&amp;"
}")</f>
        <v/>
      </c>
    </row>
    <row r="3618" spans="1:1" x14ac:dyDescent="0.25">
      <c r="A3618" t="str">
        <f>IF(Table15[[#This Row],[IDENTICAL]]="","","@PART["&amp;Table15[[#This Row],[Name]]&amp;"]:FOR[xxxRP0]
{
    %identicalParts = "&amp;Table15[[#This Row],[IDENTICAL]]&amp;"
}")</f>
        <v/>
      </c>
    </row>
    <row r="3619" spans="1:1" x14ac:dyDescent="0.25">
      <c r="A3619" t="str">
        <f>IF(Table15[[#This Row],[IDENTICAL]]="","","@PART["&amp;Table15[[#This Row],[Name]]&amp;"]:FOR[xxxRP0]
{
    %identicalParts = "&amp;Table15[[#This Row],[IDENTICAL]]&amp;"
}")</f>
        <v/>
      </c>
    </row>
    <row r="3620" spans="1:1" x14ac:dyDescent="0.25">
      <c r="A3620" t="str">
        <f>IF(Table15[[#This Row],[IDENTICAL]]="","","@PART["&amp;Table15[[#This Row],[Name]]&amp;"]:FOR[xxxRP0]
{
    %identicalParts = "&amp;Table15[[#This Row],[IDENTICAL]]&amp;"
}")</f>
        <v/>
      </c>
    </row>
    <row r="3621" spans="1:1" x14ac:dyDescent="0.25">
      <c r="A3621" t="str">
        <f>IF(Table15[[#This Row],[IDENTICAL]]="","","@PART["&amp;Table15[[#This Row],[Name]]&amp;"]:FOR[xxxRP0]
{
    %identicalParts = "&amp;Table15[[#This Row],[IDENTICAL]]&amp;"
}")</f>
        <v/>
      </c>
    </row>
    <row r="3622" spans="1:1" x14ac:dyDescent="0.25">
      <c r="A3622" t="str">
        <f>IF(Table15[[#This Row],[IDENTICAL]]="","","@PART["&amp;Table15[[#This Row],[Name]]&amp;"]:FOR[xxxRP0]
{
    %identicalParts = "&amp;Table15[[#This Row],[IDENTICAL]]&amp;"
}")</f>
        <v/>
      </c>
    </row>
    <row r="3623" spans="1:1" x14ac:dyDescent="0.25">
      <c r="A3623" t="str">
        <f>IF(Table15[[#This Row],[IDENTICAL]]="","","@PART["&amp;Table15[[#This Row],[Name]]&amp;"]:FOR[xxxRP0]
{
    %identicalParts = "&amp;Table15[[#This Row],[IDENTICAL]]&amp;"
}")</f>
        <v/>
      </c>
    </row>
    <row r="3624" spans="1:1" x14ac:dyDescent="0.25">
      <c r="A3624" t="str">
        <f>IF(Table15[[#This Row],[IDENTICAL]]="","","@PART["&amp;Table15[[#This Row],[Name]]&amp;"]:FOR[xxxRP0]
{
    %identicalParts = "&amp;Table15[[#This Row],[IDENTICAL]]&amp;"
}")</f>
        <v/>
      </c>
    </row>
    <row r="3625" spans="1:1" x14ac:dyDescent="0.25">
      <c r="A3625" t="str">
        <f>IF(Table15[[#This Row],[IDENTICAL]]="","","@PART["&amp;Table15[[#This Row],[Name]]&amp;"]:FOR[xxxRP0]
{
    %identicalParts = "&amp;Table15[[#This Row],[IDENTICAL]]&amp;"
}")</f>
        <v/>
      </c>
    </row>
    <row r="3626" spans="1:1" x14ac:dyDescent="0.25">
      <c r="A3626" t="str">
        <f>IF(Table15[[#This Row],[IDENTICAL]]="","","@PART["&amp;Table15[[#This Row],[Name]]&amp;"]:FOR[xxxRP0]
{
    %identicalParts = "&amp;Table15[[#This Row],[IDENTICAL]]&amp;"
}")</f>
        <v/>
      </c>
    </row>
    <row r="3627" spans="1:1" x14ac:dyDescent="0.25">
      <c r="A3627" t="str">
        <f>IF(Table15[[#This Row],[IDENTICAL]]="","","@PART["&amp;Table15[[#This Row],[Name]]&amp;"]:FOR[xxxRP0]
{
    %identicalParts = "&amp;Table15[[#This Row],[IDENTICAL]]&amp;"
}")</f>
        <v/>
      </c>
    </row>
    <row r="3628" spans="1:1" x14ac:dyDescent="0.25">
      <c r="A3628" t="str">
        <f>IF(Table15[[#This Row],[IDENTICAL]]="","","@PART["&amp;Table15[[#This Row],[Name]]&amp;"]:FOR[xxxRP0]
{
    %identicalParts = "&amp;Table15[[#This Row],[IDENTICAL]]&amp;"
}")</f>
        <v/>
      </c>
    </row>
    <row r="3629" spans="1:1" x14ac:dyDescent="0.25">
      <c r="A3629" t="str">
        <f>IF(Table15[[#This Row],[IDENTICAL]]="","","@PART["&amp;Table15[[#This Row],[Name]]&amp;"]:FOR[xxxRP0]
{
    %identicalParts = "&amp;Table15[[#This Row],[IDENTICAL]]&amp;"
}")</f>
        <v/>
      </c>
    </row>
    <row r="3630" spans="1:1" x14ac:dyDescent="0.25">
      <c r="A3630" t="str">
        <f>IF(Table15[[#This Row],[IDENTICAL]]="","","@PART["&amp;Table15[[#This Row],[Name]]&amp;"]:FOR[xxxRP0]
{
    %identicalParts = "&amp;Table15[[#This Row],[IDENTICAL]]&amp;"
}")</f>
        <v/>
      </c>
    </row>
    <row r="3631" spans="1:1" x14ac:dyDescent="0.25">
      <c r="A3631" t="str">
        <f>IF(Table15[[#This Row],[IDENTICAL]]="","","@PART["&amp;Table15[[#This Row],[Name]]&amp;"]:FOR[xxxRP0]
{
    %identicalParts = "&amp;Table15[[#This Row],[IDENTICAL]]&amp;"
}")</f>
        <v/>
      </c>
    </row>
    <row r="3632" spans="1:1" x14ac:dyDescent="0.25">
      <c r="A3632" t="str">
        <f>IF(Table15[[#This Row],[IDENTICAL]]="","","@PART["&amp;Table15[[#This Row],[Name]]&amp;"]:FOR[xxxRP0]
{
    %identicalParts = "&amp;Table15[[#This Row],[IDENTICAL]]&amp;"
}")</f>
        <v/>
      </c>
    </row>
    <row r="3633" spans="1:1" x14ac:dyDescent="0.25">
      <c r="A3633" t="str">
        <f>IF(Table15[[#This Row],[IDENTICAL]]="","","@PART["&amp;Table15[[#This Row],[Name]]&amp;"]:FOR[xxxRP0]
{
    %identicalParts = "&amp;Table15[[#This Row],[IDENTICAL]]&amp;"
}")</f>
        <v/>
      </c>
    </row>
    <row r="3634" spans="1:1" x14ac:dyDescent="0.25">
      <c r="A3634" t="str">
        <f>IF(Table15[[#This Row],[IDENTICAL]]="","","@PART["&amp;Table15[[#This Row],[Name]]&amp;"]:FOR[xxxRP0]
{
    %identicalParts = "&amp;Table15[[#This Row],[IDENTICAL]]&amp;"
}")</f>
        <v/>
      </c>
    </row>
    <row r="3635" spans="1:1" x14ac:dyDescent="0.25">
      <c r="A3635" t="str">
        <f>IF(Table15[[#This Row],[IDENTICAL]]="","","@PART["&amp;Table15[[#This Row],[Name]]&amp;"]:FOR[xxxRP0]
{
    %identicalParts = "&amp;Table15[[#This Row],[IDENTICAL]]&amp;"
}")</f>
        <v/>
      </c>
    </row>
    <row r="3636" spans="1:1" x14ac:dyDescent="0.25">
      <c r="A3636" t="str">
        <f>IF(Table15[[#This Row],[IDENTICAL]]="","","@PART["&amp;Table15[[#This Row],[Name]]&amp;"]:FOR[xxxRP0]
{
    %identicalParts = "&amp;Table15[[#This Row],[IDENTICAL]]&amp;"
}")</f>
        <v/>
      </c>
    </row>
    <row r="3637" spans="1:1" x14ac:dyDescent="0.25">
      <c r="A3637" t="str">
        <f>IF(Table15[[#This Row],[IDENTICAL]]="","","@PART["&amp;Table15[[#This Row],[Name]]&amp;"]:FOR[xxxRP0]
{
    %identicalParts = "&amp;Table15[[#This Row],[IDENTICAL]]&amp;"
}")</f>
        <v/>
      </c>
    </row>
    <row r="3638" spans="1:1" x14ac:dyDescent="0.25">
      <c r="A3638" t="str">
        <f>IF(Table15[[#This Row],[IDENTICAL]]="","","@PART["&amp;Table15[[#This Row],[Name]]&amp;"]:FOR[xxxRP0]
{
    %identicalParts = "&amp;Table15[[#This Row],[IDENTICAL]]&amp;"
}")</f>
        <v/>
      </c>
    </row>
    <row r="3639" spans="1:1" x14ac:dyDescent="0.25">
      <c r="A3639" t="str">
        <f>IF(Table15[[#This Row],[IDENTICAL]]="","","@PART["&amp;Table15[[#This Row],[Name]]&amp;"]:FOR[xxxRP0]
{
    %identicalParts = "&amp;Table15[[#This Row],[IDENTICAL]]&amp;"
}")</f>
        <v/>
      </c>
    </row>
    <row r="3640" spans="1:1" x14ac:dyDescent="0.25">
      <c r="A3640" t="str">
        <f>IF(Table15[[#This Row],[IDENTICAL]]="","","@PART["&amp;Table15[[#This Row],[Name]]&amp;"]:FOR[xxxRP0]
{
    %identicalParts = "&amp;Table15[[#This Row],[IDENTICAL]]&amp;"
}")</f>
        <v>@PART[rn_thor_altair_e1_1]:FOR[xxxRP0]
{
    %identicalParts = RO-X-248,rn_vanguard_stg31,rn_thor_altair_e1_1
}</v>
      </c>
    </row>
    <row r="3641" spans="1:1" x14ac:dyDescent="0.25">
      <c r="A3641" t="str">
        <f>IF(Table15[[#This Row],[IDENTICAL]]="","","@PART["&amp;Table15[[#This Row],[Name]]&amp;"]:FOR[xxxRP0]
{
    %identicalParts = "&amp;Table15[[#This Row],[IDENTICAL]]&amp;"
}")</f>
        <v/>
      </c>
    </row>
    <row r="3642" spans="1:1" x14ac:dyDescent="0.25">
      <c r="A3642" t="str">
        <f>IF(Table15[[#This Row],[IDENTICAL]]="","","@PART["&amp;Table15[[#This Row],[Name]]&amp;"]:FOR[xxxRP0]
{
    %identicalParts = "&amp;Table15[[#This Row],[IDENTICAL]]&amp;"
}")</f>
        <v/>
      </c>
    </row>
    <row r="3643" spans="1:1" x14ac:dyDescent="0.25">
      <c r="A3643" t="str">
        <f>IF(Table15[[#This Row],[IDENTICAL]]="","","@PART["&amp;Table15[[#This Row],[Name]]&amp;"]:FOR[xxxRP0]
{
    %identicalParts = "&amp;Table15[[#This Row],[IDENTICAL]]&amp;"
}")</f>
        <v>@PART[SXTX405]:FOR[xxxRP0]
{
    %identicalParts = bluedog_vanguardEngine,rn_x405,SXTX405
}</v>
      </c>
    </row>
    <row r="3644" spans="1:1" x14ac:dyDescent="0.25">
      <c r="A3644" t="str">
        <f>IF(Table15[[#This Row],[IDENTICAL]]="","","@PART["&amp;Table15[[#This Row],[Name]]&amp;"]:FOR[xxxRP0]
{
    %identicalParts = "&amp;Table15[[#This Row],[IDENTICAL]]&amp;"
}")</f>
        <v/>
      </c>
    </row>
    <row r="3645" spans="1:1" x14ac:dyDescent="0.25">
      <c r="A3645" t="str">
        <f>IF(Table15[[#This Row],[IDENTICAL]]="","","@PART["&amp;Table15[[#This Row],[Name]]&amp;"]:FOR[xxxRP0]
{
    %identicalParts = "&amp;Table15[[#This Row],[IDENTICAL]]&amp;"
}")</f>
        <v/>
      </c>
    </row>
    <row r="3646" spans="1:1" x14ac:dyDescent="0.25">
      <c r="A3646" t="str">
        <f>IF(Table15[[#This Row],[IDENTICAL]]="","","@PART["&amp;Table15[[#This Row],[Name]]&amp;"]:FOR[xxxRP0]
{
    %identicalParts = "&amp;Table15[[#This Row],[IDENTICAL]]&amp;"
}")</f>
        <v/>
      </c>
    </row>
    <row r="3647" spans="1:1" x14ac:dyDescent="0.25">
      <c r="A3647" t="str">
        <f>IF(Table15[[#This Row],[IDENTICAL]]="","","@PART["&amp;Table15[[#This Row],[Name]]&amp;"]:FOR[xxxRP0]
{
    %identicalParts = "&amp;Table15[[#This Row],[IDENTICAL]]&amp;"
}")</f>
        <v/>
      </c>
    </row>
    <row r="3648" spans="1:1" x14ac:dyDescent="0.25">
      <c r="A3648" t="str">
        <f>IF(Table15[[#This Row],[IDENTICAL]]="","","@PART["&amp;Table15[[#This Row],[Name]]&amp;"]:FOR[xxxRP0]
{
    %identicalParts = "&amp;Table15[[#This Row],[IDENTICAL]]&amp;"
}")</f>
        <v/>
      </c>
    </row>
    <row r="3649" spans="1:1" x14ac:dyDescent="0.25">
      <c r="A3649" t="str">
        <f>IF(Table15[[#This Row],[IDENTICAL]]="","","@PART["&amp;Table15[[#This Row],[Name]]&amp;"]:FOR[xxxRP0]
{
    %identicalParts = "&amp;Table15[[#This Row],[IDENTICAL]]&amp;"
}")</f>
        <v/>
      </c>
    </row>
    <row r="3650" spans="1:1" x14ac:dyDescent="0.25">
      <c r="A3650" t="str">
        <f>IF(Table15[[#This Row],[IDENTICAL]]="","","@PART["&amp;Table15[[#This Row],[Name]]&amp;"]:FOR[xxxRP0]
{
    %identicalParts = "&amp;Table15[[#This Row],[IDENTICAL]]&amp;"
}")</f>
        <v/>
      </c>
    </row>
    <row r="3651" spans="1:1" x14ac:dyDescent="0.25">
      <c r="A3651" t="str">
        <f>IF(Table15[[#This Row],[IDENTICAL]]="","","@PART["&amp;Table15[[#This Row],[Name]]&amp;"]:FOR[xxxRP0]
{
    %identicalParts = "&amp;Table15[[#This Row],[IDENTICAL]]&amp;"
}")</f>
        <v/>
      </c>
    </row>
    <row r="3652" spans="1:1" x14ac:dyDescent="0.25">
      <c r="A3652" t="str">
        <f>IF(Table15[[#This Row],[IDENTICAL]]="","","@PART["&amp;Table15[[#This Row],[Name]]&amp;"]:FOR[xxxRP0]
{
    %identicalParts = "&amp;Table15[[#This Row],[IDENTICAL]]&amp;"
}")</f>
        <v/>
      </c>
    </row>
    <row r="3653" spans="1:1" x14ac:dyDescent="0.25">
      <c r="A3653" t="str">
        <f>IF(Table15[[#This Row],[IDENTICAL]]="","","@PART["&amp;Table15[[#This Row],[Name]]&amp;"]:FOR[xxxRP0]
{
    %identicalParts = "&amp;Table15[[#This Row],[IDENTICAL]]&amp;"
}")</f>
        <v/>
      </c>
    </row>
    <row r="3654" spans="1:1" x14ac:dyDescent="0.25">
      <c r="A3654" t="str">
        <f>IF(Table15[[#This Row],[IDENTICAL]]="","","@PART["&amp;Table15[[#This Row],[Name]]&amp;"]:FOR[xxxRP0]
{
    %identicalParts = "&amp;Table15[[#This Row],[IDENTICAL]]&amp;"
}")</f>
        <v/>
      </c>
    </row>
    <row r="3655" spans="1:1" x14ac:dyDescent="0.25">
      <c r="A3655" t="str">
        <f>IF(Table15[[#This Row],[IDENTICAL]]="","","@PART["&amp;Table15[[#This Row],[Name]]&amp;"]:FOR[xxxRP0]
{
    %identicalParts = "&amp;Table15[[#This Row],[IDENTICAL]]&amp;"
}")</f>
        <v/>
      </c>
    </row>
    <row r="3656" spans="1:1" x14ac:dyDescent="0.25">
      <c r="A3656" t="str">
        <f>IF(Table15[[#This Row],[IDENTICAL]]="","","@PART["&amp;Table15[[#This Row],[Name]]&amp;"]:FOR[xxxRP0]
{
    %identicalParts = "&amp;Table15[[#This Row],[IDENTICAL]]&amp;"
}")</f>
        <v/>
      </c>
    </row>
    <row r="3657" spans="1:1" x14ac:dyDescent="0.25">
      <c r="A3657" t="str">
        <f>IF(Table15[[#This Row],[IDENTICAL]]="","","@PART["&amp;Table15[[#This Row],[Name]]&amp;"]:FOR[xxxRP0]
{
    %identicalParts = "&amp;Table15[[#This Row],[IDENTICAL]]&amp;"
}")</f>
        <v/>
      </c>
    </row>
    <row r="3658" spans="1:1" x14ac:dyDescent="0.25">
      <c r="A3658" t="str">
        <f>IF(Table15[[#This Row],[IDENTICAL]]="","","@PART["&amp;Table15[[#This Row],[Name]]&amp;"]:FOR[xxxRP0]
{
    %identicalParts = "&amp;Table15[[#This Row],[IDENTICAL]]&amp;"
}")</f>
        <v/>
      </c>
    </row>
    <row r="3659" spans="1:1" x14ac:dyDescent="0.25">
      <c r="A3659" t="str">
        <f>IF(Table15[[#This Row],[IDENTICAL]]="","","@PART["&amp;Table15[[#This Row],[Name]]&amp;"]:FOR[xxxRP0]
{
    %identicalParts = "&amp;Table15[[#This Row],[IDENTICAL]]&amp;"
}")</f>
        <v>@PART[FASAGemini4X800Mini]:FOR[xxxRP0]
{
    %identicalParts = FASAGemini4X800Mini,X1_Engine
}</v>
      </c>
    </row>
    <row r="3660" spans="1:1" x14ac:dyDescent="0.25">
      <c r="A3660" t="str">
        <f>IF(Table15[[#This Row],[IDENTICAL]]="","","@PART["&amp;Table15[[#This Row],[Name]]&amp;"]:FOR[xxxRP0]
{
    %identicalParts = "&amp;Table15[[#This Row],[IDENTICAL]]&amp;"
}")</f>
        <v>@PART[X1_Engine]:FOR[xxxRP0]
{
    %identicalParts = FASAGemini4X800Mini,X1_Engine
}</v>
      </c>
    </row>
    <row r="3661" spans="1:1" x14ac:dyDescent="0.25">
      <c r="A3661" t="str">
        <f>IF(Table15[[#This Row],[IDENTICAL]]="","","@PART["&amp;Table15[[#This Row],[Name]]&amp;"]:FOR[xxxRP0]
{
    %identicalParts = "&amp;Table15[[#This Row],[IDENTICAL]]&amp;"
}")</f>
        <v/>
      </c>
    </row>
    <row r="3662" spans="1:1" x14ac:dyDescent="0.25">
      <c r="A3662" t="str">
        <f>IF(Table15[[#This Row],[IDENTICAL]]="","","@PART["&amp;Table15[[#This Row],[Name]]&amp;"]:FOR[xxxRP0]
{
    %identicalParts = "&amp;Table15[[#This Row],[IDENTICAL]]&amp;"
}")</f>
        <v/>
      </c>
    </row>
    <row r="3663" spans="1:1" x14ac:dyDescent="0.25">
      <c r="A3663" t="str">
        <f>IF(Table15[[#This Row],[IDENTICAL]]="","","@PART["&amp;Table15[[#This Row],[Name]]&amp;"]:FOR[xxxRP0]
{
    %identicalParts = "&amp;Table15[[#This Row],[IDENTICAL]]&amp;"
}")</f>
        <v>@PART[FASAAgena_Engine]:FOR[xxxRP0]
{
    %identicalParts = FASAAgena_Engine,RSBengineXLR81,SSTU-SC-ENG-LR81-8048,RO-AgenaEngine
}</v>
      </c>
    </row>
    <row r="3664" spans="1:1" x14ac:dyDescent="0.25">
      <c r="A3664" t="str">
        <f>IF(Table15[[#This Row],[IDENTICAL]]="","","@PART["&amp;Table15[[#This Row],[Name]]&amp;"]:FOR[xxxRP0]
{
    %identicalParts = "&amp;Table15[[#This Row],[IDENTICAL]]&amp;"
}")</f>
        <v>@PART[RSBengineXLR81]:FOR[xxxRP0]
{
    %identicalParts = FASAAgena_Engine,RSBengineXLR81,SSTU-SC-ENG-LR81-8048,RO-AgenaEngine
}</v>
      </c>
    </row>
    <row r="3665" spans="1:1" x14ac:dyDescent="0.25">
      <c r="A3665" t="str">
        <f>IF(Table15[[#This Row],[IDENTICAL]]="","","@PART["&amp;Table15[[#This Row],[Name]]&amp;"]:FOR[xxxRP0]
{
    %identicalParts = "&amp;Table15[[#This Row],[IDENTICAL]]&amp;"
}")</f>
        <v/>
      </c>
    </row>
    <row r="3666" spans="1:1" x14ac:dyDescent="0.25">
      <c r="A3666" t="str">
        <f>IF(Table15[[#This Row],[IDENTICAL]]="","","@PART["&amp;Table15[[#This Row],[Name]]&amp;"]:FOR[xxxRP0]
{
    %identicalParts = "&amp;Table15[[#This Row],[IDENTICAL]]&amp;"
}")</f>
        <v>@PART[RO-AgenaEngine]:FOR[xxxRP0]
{
    %identicalParts = FASAAgena_Engine,RSBengineXLR81,SSTU-SC-ENG-LR81-8048,RO-AgenaEngine
}</v>
      </c>
    </row>
    <row r="3667" spans="1:1" x14ac:dyDescent="0.25">
      <c r="A3667" t="str">
        <f>IF(Table15[[#This Row],[IDENTICAL]]="","","@PART["&amp;Table15[[#This Row],[Name]]&amp;"]:FOR[xxxRP0]
{
    %identicalParts = "&amp;Table15[[#This Row],[IDENTICAL]]&amp;"
}")</f>
        <v/>
      </c>
    </row>
    <row r="3668" spans="1:1" x14ac:dyDescent="0.25">
      <c r="A3668" t="str">
        <f>IF(Table15[[#This Row],[IDENTICAL]]="","","@PART["&amp;Table15[[#This Row],[Name]]&amp;"]:FOR[xxxRP0]
{
    %identicalParts = "&amp;Table15[[#This Row],[IDENTICAL]]&amp;"
}")</f>
        <v>@PART[NP_lfe_25m_Orbitalbertha_Mini]:FOR[xxxRP0]
{
    %identicalParts = NP_lfe_25m_Orbitalbertha_Mini,RO-XLR99
}</v>
      </c>
    </row>
    <row r="3669" spans="1:1" x14ac:dyDescent="0.25">
      <c r="A3669" t="str">
        <f>IF(Table15[[#This Row],[IDENTICAL]]="","","@PART["&amp;Table15[[#This Row],[Name]]&amp;"]:FOR[xxxRP0]
{
    %identicalParts = "&amp;Table15[[#This Row],[IDENTICAL]]&amp;"
}")</f>
        <v>@PART[RO-XLR99]:FOR[xxxRP0]
{
    %identicalParts = NP_lfe_25m_Orbitalbertha_Mini,RO-XLR99
}</v>
      </c>
    </row>
    <row r="3670" spans="1:1" x14ac:dyDescent="0.25">
      <c r="A3670" t="str">
        <f>IF(Table15[[#This Row],[IDENTICAL]]="","","@PART["&amp;Table15[[#This Row],[Name]]&amp;"]:FOR[xxxRP0]
{
    %identicalParts = "&amp;Table15[[#This Row],[IDENTICAL]]&amp;"
}")</f>
        <v/>
      </c>
    </row>
    <row r="3671" spans="1:1" x14ac:dyDescent="0.25">
      <c r="A3671" t="str">
        <f>IF(Table15[[#This Row],[IDENTICAL]]="","","@PART["&amp;Table15[[#This Row],[Name]]&amp;"]:FOR[xxxRP0]
{
    %identicalParts = "&amp;Table15[[#This Row],[IDENTICAL]]&amp;"
}")</f>
        <v/>
      </c>
    </row>
    <row r="3672" spans="1:1" x14ac:dyDescent="0.25">
      <c r="A3672" t="str">
        <f>IF(Table15[[#This Row],[IDENTICAL]]="","","@PART["&amp;Table15[[#This Row],[Name]]&amp;"]:FOR[xxxRP0]
{
    %identicalParts = "&amp;Table15[[#This Row],[IDENTICAL]]&amp;"
}")</f>
        <v/>
      </c>
    </row>
    <row r="3673" spans="1:1" x14ac:dyDescent="0.25">
      <c r="A3673" t="str">
        <f>IF(Table15[[#This Row],[IDENTICAL]]="","","@PART["&amp;Table15[[#This Row],[Name]]&amp;"]:FOR[xxxRP0]
{
    %identicalParts = "&amp;Table15[[#This Row],[IDENTICAL]]&amp;"
}")</f>
        <v/>
      </c>
    </row>
    <row r="3674" spans="1:1" x14ac:dyDescent="0.25">
      <c r="A3674" t="str">
        <f>IF(Table15[[#This Row],[IDENTICAL]]="","","@PART["&amp;Table15[[#This Row],[Name]]&amp;"]:FOR[xxxRP0]
{
    %identicalParts = "&amp;Table15[[#This Row],[IDENTICAL]]&amp;"
}")</f>
        <v/>
      </c>
    </row>
    <row r="3675" spans="1:1" x14ac:dyDescent="0.25">
      <c r="A3675" t="str">
        <f>IF(Table15[[#This Row],[IDENTICAL]]="","","@PART["&amp;Table15[[#This Row],[Name]]&amp;"]:FOR[xxxRP0]
{
    %identicalParts = "&amp;Table15[[#This Row],[IDENTICAL]]&amp;"
}")</f>
        <v/>
      </c>
    </row>
    <row r="3676" spans="1:1" x14ac:dyDescent="0.25">
      <c r="A3676" t="str">
        <f>IF(Table15[[#This Row],[IDENTICAL]]="","","@PART["&amp;Table15[[#This Row],[Name]]&amp;"]:FOR[xxxRP0]
{
    %identicalParts = "&amp;Table15[[#This Row],[IDENTICAL]]&amp;"
}")</f>
        <v/>
      </c>
    </row>
    <row r="3677" spans="1:1" x14ac:dyDescent="0.25">
      <c r="A3677" t="str">
        <f>IF(Table15[[#This Row],[IDENTICAL]]="","","@PART["&amp;Table15[[#This Row],[Name]]&amp;"]:FOR[xxxRP0]
{
    %identicalParts = "&amp;Table15[[#This Row],[IDENTICAL]]&amp;"
}")</f>
        <v/>
      </c>
    </row>
    <row r="3678" spans="1:1" x14ac:dyDescent="0.25">
      <c r="A3678" t="str">
        <f>IF(Table15[[#This Row],[IDENTICAL]]="","","@PART["&amp;Table15[[#This Row],[Name]]&amp;"]:FOR[xxxRP0]
{
    %identicalParts = "&amp;Table15[[#This Row],[IDENTICAL]]&amp;"
}")</f>
        <v/>
      </c>
    </row>
    <row r="3679" spans="1:1" x14ac:dyDescent="0.25">
      <c r="A3679" t="str">
        <f>IF(Table15[[#This Row],[IDENTICAL]]="","","@PART["&amp;Table15[[#This Row],[Name]]&amp;"]:FOR[xxxRP0]
{
    %identicalParts = "&amp;Table15[[#This Row],[IDENTICAL]]&amp;"
}")</f>
        <v/>
      </c>
    </row>
    <row r="3680" spans="1:1" x14ac:dyDescent="0.25">
      <c r="A3680" t="str">
        <f>IF(Table15[[#This Row],[IDENTICAL]]="","","@PART["&amp;Table15[[#This Row],[Name]]&amp;"]:FOR[xxxRP0]
{
    %identicalParts = "&amp;Table15[[#This Row],[IDENTICAL]]&amp;"
}")</f>
        <v/>
      </c>
    </row>
    <row r="3681" spans="1:1" x14ac:dyDescent="0.25">
      <c r="A3681" t="str">
        <f>IF(Table15[[#This Row],[IDENTICAL]]="","","@PART["&amp;Table15[[#This Row],[Name]]&amp;"]:FOR[xxxRP0]
{
    %identicalParts = "&amp;Table15[[#This Row],[IDENTICAL]]&amp;"
}")</f>
        <v/>
      </c>
    </row>
    <row r="3682" spans="1:1" x14ac:dyDescent="0.25">
      <c r="A3682" t="str">
        <f>IF(Table15[[#This Row],[IDENTICAL]]="","","@PART["&amp;Table15[[#This Row],[Name]]&amp;"]:FOR[xxxRP0]
{
    %identicalParts = "&amp;Table15[[#This Row],[IDENTICAL]]&amp;"
}")</f>
        <v/>
      </c>
    </row>
    <row r="3683" spans="1:1" x14ac:dyDescent="0.25">
      <c r="A3683" t="str">
        <f>IF(Table15[[#This Row],[IDENTICAL]]="","","@PART["&amp;Table15[[#This Row],[Name]]&amp;"]:FOR[xxxRP0]
{
    %identicalParts = "&amp;Table15[[#This Row],[IDENTICAL]]&amp;"
}")</f>
        <v/>
      </c>
    </row>
    <row r="3684" spans="1:1" x14ac:dyDescent="0.25">
      <c r="A3684" t="str">
        <f>IF(Table15[[#This Row],[IDENTICAL]]="","","@PART["&amp;Table15[[#This Row],[Name]]&amp;"]:FOR[xxxRP0]
{
    %identicalParts = "&amp;Table15[[#This Row],[IDENTICAL]]&amp;"
}")</f>
        <v/>
      </c>
    </row>
    <row r="3685" spans="1:1" x14ac:dyDescent="0.25">
      <c r="A3685" t="str">
        <f>IF(Table15[[#This Row],[IDENTICAL]]="","","@PART["&amp;Table15[[#This Row],[Name]]&amp;"]:FOR[xxxRP0]
{
    %identicalParts = "&amp;Table15[[#This Row],[IDENTICAL]]&amp;"
}")</f>
        <v/>
      </c>
    </row>
    <row r="3686" spans="1:1" x14ac:dyDescent="0.25">
      <c r="A3686" t="str">
        <f>IF(Table15[[#This Row],[IDENTICAL]]="","","@PART["&amp;Table15[[#This Row],[Name]]&amp;"]:FOR[xxxRP0]
{
    %identicalParts = "&amp;Table15[[#This Row],[IDENTICAL]]&amp;"
}")</f>
        <v/>
      </c>
    </row>
    <row r="3687" spans="1:1" x14ac:dyDescent="0.25">
      <c r="A3687" t="str">
        <f>IF(Table15[[#This Row],[IDENTICAL]]="","","@PART["&amp;Table15[[#This Row],[Name]]&amp;"]:FOR[xxxRP0]
{
    %identicalParts = "&amp;Table15[[#This Row],[IDENTICAL]]&amp;"
}")</f>
        <v/>
      </c>
    </row>
    <row r="3688" spans="1:1" x14ac:dyDescent="0.25">
      <c r="A3688" t="str">
        <f>IF(Table15[[#This Row],[IDENTICAL]]="","","@PART["&amp;Table15[[#This Row],[Name]]&amp;"]:FOR[xxxRP0]
{
    %identicalParts = "&amp;Table15[[#This Row],[IDENTICAL]]&amp;"
}")</f>
        <v/>
      </c>
    </row>
    <row r="3689" spans="1:1" x14ac:dyDescent="0.25">
      <c r="A3689" t="str">
        <f>IF(Table15[[#This Row],[IDENTICAL]]="","","@PART["&amp;Table15[[#This Row],[Name]]&amp;"]:FOR[xxxRP0]
{
    %identicalParts = "&amp;Table15[[#This Row],[IDENTICAL]]&amp;"
}")</f>
        <v/>
      </c>
    </row>
    <row r="3690" spans="1:1" x14ac:dyDescent="0.25">
      <c r="A3690" t="str">
        <f>IF(Table15[[#This Row],[IDENTICAL]]="","","@PART["&amp;Table15[[#This Row],[Name]]&amp;"]:FOR[xxxRP0]
{
    %identicalParts = "&amp;Table15[[#This Row],[IDENTICAL]]&amp;"
}")</f>
        <v/>
      </c>
    </row>
    <row r="3691" spans="1:1" x14ac:dyDescent="0.25">
      <c r="A3691" t="str">
        <f>IF(Table15[[#This Row],[IDENTICAL]]="","","@PART["&amp;Table15[[#This Row],[Name]]&amp;"]:FOR[xxxRP0]
{
    %identicalParts = "&amp;Table15[[#This Row],[IDENTICAL]]&amp;"
}")</f>
        <v/>
      </c>
    </row>
    <row r="3692" spans="1:1" x14ac:dyDescent="0.25">
      <c r="A3692" t="str">
        <f>IF(Table15[[#This Row],[IDENTICAL]]="","","@PART["&amp;Table15[[#This Row],[Name]]&amp;"]:FOR[xxxRP0]
{
    %identicalParts = "&amp;Table15[[#This Row],[IDENTICAL]]&amp;"
}")</f>
        <v/>
      </c>
    </row>
    <row r="3693" spans="1:1" x14ac:dyDescent="0.25">
      <c r="A3693" t="str">
        <f>IF(Table15[[#This Row],[IDENTICAL]]="","","@PART["&amp;Table15[[#This Row],[Name]]&amp;"]:FOR[xxxRP0]
{
    %identicalParts = "&amp;Table15[[#This Row],[IDENTICAL]]&amp;"
}")</f>
        <v/>
      </c>
    </row>
    <row r="3694" spans="1:1" x14ac:dyDescent="0.25">
      <c r="A3694" t="str">
        <f>IF(Table15[[#This Row],[IDENTICAL]]="","","@PART["&amp;Table15[[#This Row],[Name]]&amp;"]:FOR[xxxRP0]
{
    %identicalParts = "&amp;Table15[[#This Row],[IDENTICAL]]&amp;"
}")</f>
        <v/>
      </c>
    </row>
    <row r="3695" spans="1:1" x14ac:dyDescent="0.25">
      <c r="A3695" t="str">
        <f>IF(Table15[[#This Row],[IDENTICAL]]="","","@PART["&amp;Table15[[#This Row],[Name]]&amp;"]:FOR[xxxRP0]
{
    %identicalParts = "&amp;Table15[[#This Row],[IDENTICAL]]&amp;"
}")</f>
        <v/>
      </c>
    </row>
    <row r="3696" spans="1:1" x14ac:dyDescent="0.25">
      <c r="A3696" t="str">
        <f>IF(Table15[[#This Row],[IDENTICAL]]="","","@PART["&amp;Table15[[#This Row],[Name]]&amp;"]:FOR[xxxRP0]
{
    %identicalParts = "&amp;Table15[[#This Row],[IDENTICAL]]&amp;"
}")</f>
        <v/>
      </c>
    </row>
    <row r="3697" spans="1:1" x14ac:dyDescent="0.25">
      <c r="A3697" t="str">
        <f>IF(Table15[[#This Row],[IDENTICAL]]="","","@PART["&amp;Table15[[#This Row],[Name]]&amp;"]:FOR[xxxRP0]
{
    %identicalParts = "&amp;Table15[[#This Row],[IDENTICAL]]&amp;"
}")</f>
        <v/>
      </c>
    </row>
    <row r="3698" spans="1:1" x14ac:dyDescent="0.25">
      <c r="A3698" t="str">
        <f>IF(Table15[[#This Row],[IDENTICAL]]="","","@PART["&amp;Table15[[#This Row],[Name]]&amp;"]:FOR[xxxRP0]
{
    %identicalParts = "&amp;Table15[[#This Row],[IDENTICAL]]&amp;"
}")</f>
        <v/>
      </c>
    </row>
    <row r="3699" spans="1:1" x14ac:dyDescent="0.25">
      <c r="A3699" t="str">
        <f>IF(Table15[[#This Row],[IDENTICAL]]="","","@PART["&amp;Table15[[#This Row],[Name]]&amp;"]:FOR[xxxRP0]
{
    %identicalParts = "&amp;Table15[[#This Row],[IDENTICAL]]&amp;"
}")</f>
        <v/>
      </c>
    </row>
    <row r="3700" spans="1:1" x14ac:dyDescent="0.25">
      <c r="A3700" t="str">
        <f>IF(Table15[[#This Row],[IDENTICAL]]="","","@PART["&amp;Table15[[#This Row],[Name]]&amp;"]:FOR[xxxRP0]
{
    %identicalParts = "&amp;Table15[[#This Row],[IDENTICAL]]&amp;"
}")</f>
        <v/>
      </c>
    </row>
    <row r="3701" spans="1:1" x14ac:dyDescent="0.25">
      <c r="A3701" t="str">
        <f>IF(Table15[[#This Row],[IDENTICAL]]="","","@PART["&amp;Table15[[#This Row],[Name]]&amp;"]:FOR[xxxRP0]
{
    %identicalParts = "&amp;Table15[[#This Row],[IDENTICAL]]&amp;"
}")</f>
        <v/>
      </c>
    </row>
    <row r="3702" spans="1:1" x14ac:dyDescent="0.25">
      <c r="A3702" t="str">
        <f>IF(Table15[[#This Row],[IDENTICAL]]="","","@PART["&amp;Table15[[#This Row],[Name]]&amp;"]:FOR[xxxRP0]
{
    %identicalParts = "&amp;Table15[[#This Row],[IDENTICAL]]&amp;"
}")</f>
        <v/>
      </c>
    </row>
    <row r="3703" spans="1:1" x14ac:dyDescent="0.25">
      <c r="A3703" t="str">
        <f>IF(Table15[[#This Row],[IDENTICAL]]="","","@PART["&amp;Table15[[#This Row],[Name]]&amp;"]:FOR[xxxRP0]
{
    %identicalParts = "&amp;Table15[[#This Row],[IDENTICAL]]&amp;"
}")</f>
        <v/>
      </c>
    </row>
    <row r="3704" spans="1:1" x14ac:dyDescent="0.25">
      <c r="A3704" t="str">
        <f>IF(Table15[[#This Row],[IDENTICAL]]="","","@PART["&amp;Table15[[#This Row],[Name]]&amp;"]:FOR[xxxRP0]
{
    %identicalParts = "&amp;Table15[[#This Row],[IDENTICAL]]&amp;"
}")</f>
        <v/>
      </c>
    </row>
    <row r="3705" spans="1:1" x14ac:dyDescent="0.25">
      <c r="A3705" t="str">
        <f>IF(Table15[[#This Row],[IDENTICAL]]="","","@PART["&amp;Table15[[#This Row],[Name]]&amp;"]:FOR[xxxRP0]
{
    %identicalParts = "&amp;Table15[[#This Row],[IDENTICAL]]&amp;"
}")</f>
        <v/>
      </c>
    </row>
    <row r="3706" spans="1:1" x14ac:dyDescent="0.25">
      <c r="A3706" t="str">
        <f>IF(Table15[[#This Row],[IDENTICAL]]="","","@PART["&amp;Table15[[#This Row],[Name]]&amp;"]:FOR[xxxRP0]
{
    %identicalParts = "&amp;Table15[[#This Row],[IDENTICAL]]&amp;"
}")</f>
        <v/>
      </c>
    </row>
    <row r="3707" spans="1:1" x14ac:dyDescent="0.25">
      <c r="A3707" t="str">
        <f>IF(Table15[[#This Row],[IDENTICAL]]="","","@PART["&amp;Table15[[#This Row],[Name]]&amp;"]:FOR[xxxRP0]
{
    %identicalParts = "&amp;Table15[[#This Row],[IDENTICAL]]&amp;"
}")</f>
        <v/>
      </c>
    </row>
    <row r="3708" spans="1:1" x14ac:dyDescent="0.25">
      <c r="A3708" t="str">
        <f>IF(Table15[[#This Row],[IDENTICAL]]="","","@PART["&amp;Table15[[#This Row],[Name]]&amp;"]:FOR[xxxRP0]
{
    %identicalParts = "&amp;Table15[[#This Row],[IDENTICAL]]&amp;"
}")</f>
        <v/>
      </c>
    </row>
    <row r="3709" spans="1:1" x14ac:dyDescent="0.25">
      <c r="A3709" t="str">
        <f>IF(Table15[[#This Row],[IDENTICAL]]="","","@PART["&amp;Table15[[#This Row],[Name]]&amp;"]:FOR[xxxRP0]
{
    %identicalParts = "&amp;Table15[[#This Row],[IDENTICAL]]&amp;"
}")</f>
        <v/>
      </c>
    </row>
    <row r="3710" spans="1:1" x14ac:dyDescent="0.25">
      <c r="A3710" t="str">
        <f>IF(Table15[[#This Row],[IDENTICAL]]="","","@PART["&amp;Table15[[#This Row],[Name]]&amp;"]:FOR[xxxRP0]
{
    %identicalParts = "&amp;Table15[[#This Row],[IDENTICAL]]&amp;"
}")</f>
        <v/>
      </c>
    </row>
    <row r="3711" spans="1:1" x14ac:dyDescent="0.25">
      <c r="A3711" t="str">
        <f>IF(Table15[[#This Row],[IDENTICAL]]="","","@PART["&amp;Table15[[#This Row],[Name]]&amp;"]:FOR[xxxRP0]
{
    %identicalParts = "&amp;Table15[[#This Row],[IDENTICAL]]&amp;"
}")</f>
        <v/>
      </c>
    </row>
    <row r="3712" spans="1:1" x14ac:dyDescent="0.25">
      <c r="A3712" t="str">
        <f>IF(Table15[[#This Row],[IDENTICAL]]="","","@PART["&amp;Table15[[#This Row],[Name]]&amp;"]:FOR[xxxRP0]
{
    %identicalParts = "&amp;Table15[[#This Row],[IDENTICAL]]&amp;"
}")</f>
        <v/>
      </c>
    </row>
    <row r="3713" spans="1:1" x14ac:dyDescent="0.25">
      <c r="A3713" t="str">
        <f>IF(Table15[[#This Row],[IDENTICAL]]="","","@PART["&amp;Table15[[#This Row],[Name]]&amp;"]:FOR[xxxRP0]
{
    %identicalParts = "&amp;Table15[[#This Row],[IDENTICAL]]&amp;"
}")</f>
        <v/>
      </c>
    </row>
    <row r="3714" spans="1:1" x14ac:dyDescent="0.25">
      <c r="A3714" t="str">
        <f>IF(Table15[[#This Row],[IDENTICAL]]="","","@PART["&amp;Table15[[#This Row],[Name]]&amp;"]:FOR[xxxRP0]
{
    %identicalParts = "&amp;Table15[[#This Row],[IDENTICAL]]&amp;"
}")</f>
        <v/>
      </c>
    </row>
    <row r="3715" spans="1:1" x14ac:dyDescent="0.25">
      <c r="A3715" t="str">
        <f>IF(Table15[[#This Row],[IDENTICAL]]="","","@PART["&amp;Table15[[#This Row],[Name]]&amp;"]:FOR[xxxRP0]
{
    %identicalParts = "&amp;Table15[[#This Row],[IDENTICAL]]&amp;"
}")</f>
        <v/>
      </c>
    </row>
    <row r="3716" spans="1:1" x14ac:dyDescent="0.25">
      <c r="A3716" t="str">
        <f>IF(Table15[[#This Row],[IDENTICAL]]="","","@PART["&amp;Table15[[#This Row],[Name]]&amp;"]:FOR[xxxRP0]
{
    %identicalParts = "&amp;Table15[[#This Row],[IDENTICAL]]&amp;"
}")</f>
        <v/>
      </c>
    </row>
    <row r="3717" spans="1:1" x14ac:dyDescent="0.25">
      <c r="A3717" t="str">
        <f>IF(Table15[[#This Row],[IDENTICAL]]="","","@PART["&amp;Table15[[#This Row],[Name]]&amp;"]:FOR[xxxRP0]
{
    %identicalParts = "&amp;Table15[[#This Row],[IDENTICAL]]&amp;"
}")</f>
        <v/>
      </c>
    </row>
    <row r="3718" spans="1:1" x14ac:dyDescent="0.25">
      <c r="A3718" t="str">
        <f>IF(Table15[[#This Row],[IDENTICAL]]="","","@PART["&amp;Table15[[#This Row],[Name]]&amp;"]:FOR[xxxRP0]
{
    %identicalParts = "&amp;Table15[[#This Row],[IDENTICAL]]&amp;"
}")</f>
        <v/>
      </c>
    </row>
    <row r="3719" spans="1:1" x14ac:dyDescent="0.25">
      <c r="A3719" t="str">
        <f>IF(Table15[[#This Row],[IDENTICAL]]="","","@PART["&amp;Table15[[#This Row],[Name]]&amp;"]:FOR[xxxRP0]
{
    %identicalParts = "&amp;Table15[[#This Row],[IDENTICAL]]&amp;"
}")</f>
        <v/>
      </c>
    </row>
    <row r="3720" spans="1:1" x14ac:dyDescent="0.25">
      <c r="A3720" t="str">
        <f>IF(Table15[[#This Row],[IDENTICAL]]="","","@PART["&amp;Table15[[#This Row],[Name]]&amp;"]:FOR[xxxRP0]
{
    %identicalParts = "&amp;Table15[[#This Row],[IDENTICAL]]&amp;"
}")</f>
        <v/>
      </c>
    </row>
    <row r="3721" spans="1:1" x14ac:dyDescent="0.25">
      <c r="A3721" t="str">
        <f>IF(Table15[[#This Row],[IDENTICAL]]="","","@PART["&amp;Table15[[#This Row],[Name]]&amp;"]:FOR[xxxRP0]
{
    %identicalParts = "&amp;Table15[[#This Row],[IDENTICAL]]&amp;"
}")</f>
        <v/>
      </c>
    </row>
    <row r="3722" spans="1:1" x14ac:dyDescent="0.25">
      <c r="A3722" t="str">
        <f>IF(Table15[[#This Row],[IDENTICAL]]="","","@PART["&amp;Table15[[#This Row],[Name]]&amp;"]:FOR[xxxRP0]
{
    %identicalParts = "&amp;Table15[[#This Row],[IDENTICAL]]&amp;"
}")</f>
        <v/>
      </c>
    </row>
    <row r="3723" spans="1:1" x14ac:dyDescent="0.25">
      <c r="A3723" t="str">
        <f>IF(Table15[[#This Row],[IDENTICAL]]="","","@PART["&amp;Table15[[#This Row],[Name]]&amp;"]:FOR[xxxRP0]
{
    %identicalParts = "&amp;Table15[[#This Row],[IDENTICAL]]&amp;"
}")</f>
        <v/>
      </c>
    </row>
    <row r="3724" spans="1:1" x14ac:dyDescent="0.25">
      <c r="A3724" t="str">
        <f>IF(Table15[[#This Row],[IDENTICAL]]="","","@PART["&amp;Table15[[#This Row],[Name]]&amp;"]:FOR[xxxRP0]
{
    %identicalParts = "&amp;Table15[[#This Row],[IDENTICAL]]&amp;"
}")</f>
        <v/>
      </c>
    </row>
    <row r="3725" spans="1:1" x14ac:dyDescent="0.25">
      <c r="A3725" t="str">
        <f>IF(Table15[[#This Row],[IDENTICAL]]="","","@PART["&amp;Table15[[#This Row],[Name]]&amp;"]:FOR[xxxRP0]
{
    %identicalParts = "&amp;Table15[[#This Row],[IDENTICAL]]&amp;"
}")</f>
        <v/>
      </c>
    </row>
    <row r="3726" spans="1:1" x14ac:dyDescent="0.25">
      <c r="A3726" t="str">
        <f>IF(Table15[[#This Row],[IDENTICAL]]="","","@PART["&amp;Table15[[#This Row],[Name]]&amp;"]:FOR[xxxRP0]
{
    %identicalParts = "&amp;Table15[[#This Row],[IDENTICAL]]&amp;"
}")</f>
        <v/>
      </c>
    </row>
    <row r="3727" spans="1:1" x14ac:dyDescent="0.25">
      <c r="A3727" t="str">
        <f>IF(Table15[[#This Row],[IDENTICAL]]="","","@PART["&amp;Table15[[#This Row],[Name]]&amp;"]:FOR[xxxRP0]
{
    %identicalParts = "&amp;Table15[[#This Row],[IDENTICAL]]&amp;"
}")</f>
        <v/>
      </c>
    </row>
    <row r="3728" spans="1:1" x14ac:dyDescent="0.25">
      <c r="A3728" t="str">
        <f>IF(Table15[[#This Row],[IDENTICAL]]="","","@PART["&amp;Table15[[#This Row],[Name]]&amp;"]:FOR[xxxRP0]
{
    %identicalParts = "&amp;Table15[[#This Row],[IDENTICAL]]&amp;"
}")</f>
        <v/>
      </c>
    </row>
    <row r="3729" spans="1:1" x14ac:dyDescent="0.25">
      <c r="A3729" t="str">
        <f>IF(Table15[[#This Row],[IDENTICAL]]="","","@PART["&amp;Table15[[#This Row],[Name]]&amp;"]:FOR[xxxRP0]
{
    %identicalParts = "&amp;Table15[[#This Row],[IDENTICAL]]&amp;"
}")</f>
        <v/>
      </c>
    </row>
    <row r="3730" spans="1:1" x14ac:dyDescent="0.25">
      <c r="A3730" t="str">
        <f>IF(Table15[[#This Row],[IDENTICAL]]="","","@PART["&amp;Table15[[#This Row],[Name]]&amp;"]:FOR[xxxRP0]
{
    %identicalParts = "&amp;Table15[[#This Row],[IDENTICAL]]&amp;"
}")</f>
        <v/>
      </c>
    </row>
    <row r="3731" spans="1:1" x14ac:dyDescent="0.25">
      <c r="A3731" t="str">
        <f>IF(Table15[[#This Row],[IDENTICAL]]="","","@PART["&amp;Table15[[#This Row],[Name]]&amp;"]:FOR[xxxRP0]
{
    %identicalParts = "&amp;Table15[[#This Row],[IDENTICAL]]&amp;"
}")</f>
        <v/>
      </c>
    </row>
    <row r="3732" spans="1:1" x14ac:dyDescent="0.25">
      <c r="A3732" t="str">
        <f>IF(Table15[[#This Row],[IDENTICAL]]="","","@PART["&amp;Table15[[#This Row],[Name]]&amp;"]:FOR[xxxRP0]
{
    %identicalParts = "&amp;Table15[[#This Row],[IDENTICAL]]&amp;"
}")</f>
        <v/>
      </c>
    </row>
    <row r="3733" spans="1:1" x14ac:dyDescent="0.25">
      <c r="A3733" t="str">
        <f>IF(Table15[[#This Row],[IDENTICAL]]="","","@PART["&amp;Table15[[#This Row],[Name]]&amp;"]:FOR[xxxRP0]
{
    %identicalParts = "&amp;Table15[[#This Row],[IDENTICAL]]&amp;"
}")</f>
        <v/>
      </c>
    </row>
    <row r="3734" spans="1:1" x14ac:dyDescent="0.25">
      <c r="A3734" t="str">
        <f>IF(Table15[[#This Row],[IDENTICAL]]="","","@PART["&amp;Table15[[#This Row],[Name]]&amp;"]:FOR[xxxRP0]
{
    %identicalParts = "&amp;Table15[[#This Row],[IDENTICAL]]&amp;"
}")</f>
        <v>@PART[ntr-sc-25-1]:FOR[xxxRP0]
{
    %identicalParts = nervaII_kerbscalexx,SXTNERVA,ntr-sc-25-1
}</v>
      </c>
    </row>
    <row r="3735" spans="1:1" x14ac:dyDescent="0.25">
      <c r="A3735" t="str">
        <f>IF(Table15[[#This Row],[IDENTICAL]]="","","@PART["&amp;Table15[[#This Row],[Name]]&amp;"]:FOR[xxxRP0]
{
    %identicalParts = "&amp;Table15[[#This Row],[IDENTICAL]]&amp;"
}")</f>
        <v/>
      </c>
    </row>
    <row r="3736" spans="1:1" x14ac:dyDescent="0.25">
      <c r="A3736" t="str">
        <f>IF(Table15[[#This Row],[IDENTICAL]]="","","@PART["&amp;Table15[[#This Row],[Name]]&amp;"]:FOR[xxxRP0]
{
    %identicalParts = "&amp;Table15[[#This Row],[IDENTICAL]]&amp;"
}")</f>
        <v/>
      </c>
    </row>
    <row r="3737" spans="1:1" x14ac:dyDescent="0.25">
      <c r="A3737" t="str">
        <f>IF(Table15[[#This Row],[IDENTICAL]]="","","@PART["&amp;Table15[[#This Row],[Name]]&amp;"]:FOR[xxxRP0]
{
    %identicalParts = "&amp;Table15[[#This Row],[IDENTICAL]]&amp;"
}")</f>
        <v>@PART[RO-HG-3]:FOR[xxxRP0]
{
    %identicalParts = SHIP_HG_3_SL, RO-HG-3
}</v>
      </c>
    </row>
    <row r="3738" spans="1:1" x14ac:dyDescent="0.25">
      <c r="A3738" t="str">
        <f>IF(Table15[[#This Row],[IDENTICAL]]="","","@PART["&amp;Table15[[#This Row],[Name]]&amp;"]:FOR[xxxRP0]
{
    %identicalParts = "&amp;Table15[[#This Row],[IDENTICAL]]&amp;"
}")</f>
        <v/>
      </c>
    </row>
    <row r="3739" spans="1:1" x14ac:dyDescent="0.25">
      <c r="A3739" t="str">
        <f>IF(Table15[[#This Row],[IDENTICAL]]="","","@PART["&amp;Table15[[#This Row],[Name]]&amp;"]:FOR[xxxRP0]
{
    %identicalParts = "&amp;Table15[[#This Row],[IDENTICAL]]&amp;"
}")</f>
        <v/>
      </c>
    </row>
    <row r="3740" spans="1:1" x14ac:dyDescent="0.25">
      <c r="A3740" t="str">
        <f>IF(Table15[[#This Row],[IDENTICAL]]="","","@PART["&amp;Table15[[#This Row],[Name]]&amp;"]:FOR[xxxRP0]
{
    %identicalParts = "&amp;Table15[[#This Row],[IDENTICAL]]&amp;"
}")</f>
        <v/>
      </c>
    </row>
    <row r="3741" spans="1:1" x14ac:dyDescent="0.25">
      <c r="A3741" t="str">
        <f>IF(Table15[[#This Row],[IDENTICAL]]="","","@PART["&amp;Table15[[#This Row],[Name]]&amp;"]:FOR[xxxRP0]
{
    %identicalParts = "&amp;Table15[[#This Row],[IDENTICAL]]&amp;"
}")</f>
        <v/>
      </c>
    </row>
    <row r="3742" spans="1:1" x14ac:dyDescent="0.25">
      <c r="A3742" t="str">
        <f>IF(Table15[[#This Row],[IDENTICAL]]="","","@PART["&amp;Table15[[#This Row],[Name]]&amp;"]:FOR[xxxRP0]
{
    %identicalParts = "&amp;Table15[[#This Row],[IDENTICAL]]&amp;"
}")</f>
        <v/>
      </c>
    </row>
    <row r="3743" spans="1:1" x14ac:dyDescent="0.25">
      <c r="A3743" t="str">
        <f>IF(Table15[[#This Row],[IDENTICAL]]="","","@PART["&amp;Table15[[#This Row],[Name]]&amp;"]:FOR[xxxRP0]
{
    %identicalParts = "&amp;Table15[[#This Row],[IDENTICAL]]&amp;"
}")</f>
        <v/>
      </c>
    </row>
    <row r="3744" spans="1:1" x14ac:dyDescent="0.25">
      <c r="A3744" t="str">
        <f>IF(Table15[[#This Row],[IDENTICAL]]="","","@PART["&amp;Table15[[#This Row],[Name]]&amp;"]:FOR[xxxRP0]
{
    %identicalParts = "&amp;Table15[[#This Row],[IDENTICAL]]&amp;"
}")</f>
        <v/>
      </c>
    </row>
    <row r="3745" spans="1:1" x14ac:dyDescent="0.25">
      <c r="A3745" t="str">
        <f>IF(Table15[[#This Row],[IDENTICAL]]="","","@PART["&amp;Table15[[#This Row],[Name]]&amp;"]:FOR[xxxRP0]
{
    %identicalParts = "&amp;Table15[[#This Row],[IDENTICAL]]&amp;"
}")</f>
        <v/>
      </c>
    </row>
    <row r="3746" spans="1:1" x14ac:dyDescent="0.25">
      <c r="A3746" t="str">
        <f>IF(Table15[[#This Row],[IDENTICAL]]="","","@PART["&amp;Table15[[#This Row],[Name]]&amp;"]:FOR[xxxRP0]
{
    %identicalParts = "&amp;Table15[[#This Row],[IDENTICAL]]&amp;"
}")</f>
        <v/>
      </c>
    </row>
    <row r="3747" spans="1:1" x14ac:dyDescent="0.25">
      <c r="A3747" t="str">
        <f>IF(Table15[[#This Row],[IDENTICAL]]="","","@PART["&amp;Table15[[#This Row],[Name]]&amp;"]:FOR[xxxRP0]
{
    %identicalParts = "&amp;Table15[[#This Row],[IDENTICAL]]&amp;"
}")</f>
        <v/>
      </c>
    </row>
    <row r="3748" spans="1:1" x14ac:dyDescent="0.25">
      <c r="A3748" t="str">
        <f>IF(Table15[[#This Row],[IDENTICAL]]="","","@PART["&amp;Table15[[#This Row],[Name]]&amp;"]:FOR[xxxRP0]
{
    %identicalParts = "&amp;Table15[[#This Row],[IDENTICAL]]&amp;"
}")</f>
        <v/>
      </c>
    </row>
    <row r="3749" spans="1:1" x14ac:dyDescent="0.25">
      <c r="A3749" t="str">
        <f>IF(Table15[[#This Row],[IDENTICAL]]="","","@PART["&amp;Table15[[#This Row],[Name]]&amp;"]:FOR[xxxRP0]
{
    %identicalParts = "&amp;Table15[[#This Row],[IDENTICAL]]&amp;"
}")</f>
        <v/>
      </c>
    </row>
    <row r="3750" spans="1:1" x14ac:dyDescent="0.25">
      <c r="A3750" t="str">
        <f>IF(Table15[[#This Row],[IDENTICAL]]="","","@PART["&amp;Table15[[#This Row],[Name]]&amp;"]:FOR[xxxRP0]
{
    %identicalParts = "&amp;Table15[[#This Row],[IDENTICAL]]&amp;"
}")</f>
        <v/>
      </c>
    </row>
    <row r="3751" spans="1:1" x14ac:dyDescent="0.25">
      <c r="A3751" t="str">
        <f>IF(Table15[[#This Row],[IDENTICAL]]="","","@PART["&amp;Table15[[#This Row],[Name]]&amp;"]:FOR[xxxRP0]
{
    %identicalParts = "&amp;Table15[[#This Row],[IDENTICAL]]&amp;"
}")</f>
        <v/>
      </c>
    </row>
    <row r="3752" spans="1:1" x14ac:dyDescent="0.25">
      <c r="A3752" t="str">
        <f>IF(Table15[[#This Row],[IDENTICAL]]="","","@PART["&amp;Table15[[#This Row],[Name]]&amp;"]:FOR[xxxRP0]
{
    %identicalParts = "&amp;Table15[[#This Row],[IDENTICAL]]&amp;"
}")</f>
        <v/>
      </c>
    </row>
    <row r="3753" spans="1:1" x14ac:dyDescent="0.25">
      <c r="A3753" t="str">
        <f>IF(Table15[[#This Row],[IDENTICAL]]="","","@PART["&amp;Table15[[#This Row],[Name]]&amp;"]:FOR[xxxRP0]
{
    %identicalParts = "&amp;Table15[[#This Row],[IDENTICAL]]&amp;"
}")</f>
        <v/>
      </c>
    </row>
    <row r="3754" spans="1:1" x14ac:dyDescent="0.25">
      <c r="A3754" t="str">
        <f>IF(Table15[[#This Row],[IDENTICAL]]="","","@PART["&amp;Table15[[#This Row],[Name]]&amp;"]:FOR[xxxRP0]
{
    %identicalParts = "&amp;Table15[[#This Row],[IDENTICAL]]&amp;"
}")</f>
        <v/>
      </c>
    </row>
    <row r="3755" spans="1:1" x14ac:dyDescent="0.25">
      <c r="A3755" t="str">
        <f>IF(Table15[[#This Row],[IDENTICAL]]="","","@PART["&amp;Table15[[#This Row],[Name]]&amp;"]:FOR[xxxRP0]
{
    %identicalParts = "&amp;Table15[[#This Row],[IDENTICAL]]&amp;"
}")</f>
        <v/>
      </c>
    </row>
    <row r="3756" spans="1:1" x14ac:dyDescent="0.25">
      <c r="A3756" t="str">
        <f>IF(Table15[[#This Row],[IDENTICAL]]="","","@PART["&amp;Table15[[#This Row],[Name]]&amp;"]:FOR[xxxRP0]
{
    %identicalParts = "&amp;Table15[[#This Row],[IDENTICAL]]&amp;"
}")</f>
        <v/>
      </c>
    </row>
    <row r="3757" spans="1:1" x14ac:dyDescent="0.25">
      <c r="A3757" t="str">
        <f>IF(Table15[[#This Row],[IDENTICAL]]="","","@PART["&amp;Table15[[#This Row],[Name]]&amp;"]:FOR[xxxRP0]
{
    %identicalParts = "&amp;Table15[[#This Row],[IDENTICAL]]&amp;"
}")</f>
        <v/>
      </c>
    </row>
    <row r="3758" spans="1:1" x14ac:dyDescent="0.25">
      <c r="A3758" t="str">
        <f>IF(Table15[[#This Row],[IDENTICAL]]="","","@PART["&amp;Table15[[#This Row],[Name]]&amp;"]:FOR[xxxRP0]
{
    %identicalParts = "&amp;Table15[[#This Row],[IDENTICAL]]&amp;"
}")</f>
        <v/>
      </c>
    </row>
    <row r="3759" spans="1:1" x14ac:dyDescent="0.25">
      <c r="A3759" t="str">
        <f>IF(Table15[[#This Row],[IDENTICAL]]="","","@PART["&amp;Table15[[#This Row],[Name]]&amp;"]:FOR[xxxRP0]
{
    %identicalParts = "&amp;Table15[[#This Row],[IDENTICAL]]&amp;"
}")</f>
        <v/>
      </c>
    </row>
    <row r="3760" spans="1:1" x14ac:dyDescent="0.25">
      <c r="A3760" t="str">
        <f>IF(Table15[[#This Row],[IDENTICAL]]="","","@PART["&amp;Table15[[#This Row],[Name]]&amp;"]:FOR[xxxRP0]
{
    %identicalParts = "&amp;Table15[[#This Row],[IDENTICAL]]&amp;"
}")</f>
        <v/>
      </c>
    </row>
    <row r="3761" spans="1:1" x14ac:dyDescent="0.25">
      <c r="A3761" t="str">
        <f>IF(Table15[[#This Row],[IDENTICAL]]="","","@PART["&amp;Table15[[#This Row],[Name]]&amp;"]:FOR[xxxRP0]
{
    %identicalParts = "&amp;Table15[[#This Row],[IDENTICAL]]&amp;"
}")</f>
        <v/>
      </c>
    </row>
    <row r="3762" spans="1:1" x14ac:dyDescent="0.25">
      <c r="A3762" t="str">
        <f>IF(Table15[[#This Row],[IDENTICAL]]="","","@PART["&amp;Table15[[#This Row],[Name]]&amp;"]:FOR[xxxRP0]
{
    %identicalParts = "&amp;Table15[[#This Row],[IDENTICAL]]&amp;"
}")</f>
        <v/>
      </c>
    </row>
    <row r="3763" spans="1:1" x14ac:dyDescent="0.25">
      <c r="A3763" t="str">
        <f>IF(Table15[[#This Row],[IDENTICAL]]="","","@PART["&amp;Table15[[#This Row],[Name]]&amp;"]:FOR[xxxRP0]
{
    %identicalParts = "&amp;Table15[[#This Row],[IDENTICAL]]&amp;"
}")</f>
        <v/>
      </c>
    </row>
    <row r="3764" spans="1:1" x14ac:dyDescent="0.25">
      <c r="A3764" t="str">
        <f>IF(Table15[[#This Row],[IDENTICAL]]="","","@PART["&amp;Table15[[#This Row],[Name]]&amp;"]:FOR[xxxRP0]
{
    %identicalParts = "&amp;Table15[[#This Row],[IDENTICAL]]&amp;"
}")</f>
        <v/>
      </c>
    </row>
    <row r="3765" spans="1:1" x14ac:dyDescent="0.25">
      <c r="A3765" t="str">
        <f>IF(Table15[[#This Row],[IDENTICAL]]="","","@PART["&amp;Table15[[#This Row],[Name]]&amp;"]:FOR[xxxRP0]
{
    %identicalParts = "&amp;Table15[[#This Row],[IDENTICAL]]&amp;"
}")</f>
        <v/>
      </c>
    </row>
    <row r="3766" spans="1:1" x14ac:dyDescent="0.25">
      <c r="A3766" t="str">
        <f>IF(Table15[[#This Row],[IDENTICAL]]="","","@PART["&amp;Table15[[#This Row],[Name]]&amp;"]:FOR[xxxRP0]
{
    %identicalParts = "&amp;Table15[[#This Row],[IDENTICAL]]&amp;"
}")</f>
        <v/>
      </c>
    </row>
    <row r="3767" spans="1:1" x14ac:dyDescent="0.25">
      <c r="A3767" t="str">
        <f>IF(Table15[[#This Row],[IDENTICAL]]="","","@PART["&amp;Table15[[#This Row],[Name]]&amp;"]:FOR[xxxRP0]
{
    %identicalParts = "&amp;Table15[[#This Row],[IDENTICAL]]&amp;"
}")</f>
        <v/>
      </c>
    </row>
    <row r="3768" spans="1:1" x14ac:dyDescent="0.25">
      <c r="A3768" t="str">
        <f>IF(Table15[[#This Row],[IDENTICAL]]="","","@PART["&amp;Table15[[#This Row],[Name]]&amp;"]:FOR[xxxRP0]
{
    %identicalParts = "&amp;Table15[[#This Row],[IDENTICAL]]&amp;"
}")</f>
        <v>@PART[RO-SSTU-DP-APAS]:FOR[xxxRP0]
{
    %identicalParts = bluedog_CXA_APAS_P,bluedog_CXA_APAS_A_L04F,RO-SSTU-DP-APAS,APAS89-95
}</v>
      </c>
    </row>
    <row r="3769" spans="1:1" x14ac:dyDescent="0.25">
      <c r="A3769" t="str">
        <f>IF(Table15[[#This Row],[IDENTICAL]]="","","@PART["&amp;Table15[[#This Row],[Name]]&amp;"]:FOR[xxxRP0]
{
    %identicalParts = "&amp;Table15[[#This Row],[IDENTICAL]]&amp;"
}")</f>
        <v>@PART[RO-SSTU-DP-CBM]:FOR[xxxRP0]
{
    %identicalParts = dockingPortLarge,CXA_ACBM,XCXA_ACBMX,CXA_MCBM,CXA_PCBM,KW3mDockingRing,RO-SSTU-DP-CBM
}</v>
      </c>
    </row>
    <row r="3770" spans="1:1" x14ac:dyDescent="0.25">
      <c r="A3770" t="str">
        <f>IF(Table15[[#This Row],[IDENTICAL]]="","","@PART["&amp;Table15[[#This Row],[Name]]&amp;"]:FOR[xxxRP0]
{
    %identicalParts = "&amp;Table15[[#This Row],[IDENTICAL]]&amp;"
}")</f>
        <v>@PART[SSTU-SC-ENG-LMAE]:FOR[xxxRP0]
{
    %identicalParts = bluedog_LEM_Ascent_Engine,microEngineSE1,FASALM_AscentEngine,liquidEngineMini,SSTU-SC-ENG-LMAE
}</v>
      </c>
    </row>
    <row r="3771" spans="1:1" x14ac:dyDescent="0.25">
      <c r="A3771" t="str">
        <f>IF(Table15[[#This Row],[IDENTICAL]]="","","@PART["&amp;Table15[[#This Row],[Name]]&amp;"]:FOR[xxxRP0]
{
    %identicalParts = "&amp;Table15[[#This Row],[IDENTICAL]]&amp;"
}")</f>
        <v>@PART[SSTU-SC-ENG-LMDE]:FOR[xxxRP0]
{
    %identicalParts = bluedog_LEM_Descent_Engine,enginelmodc,FASALM_DescentEngine,liquidEngine2-2,SSTU-SC-ENG-LMDE
}</v>
      </c>
    </row>
    <row r="3772" spans="1:1" x14ac:dyDescent="0.25">
      <c r="A3772" t="str">
        <f>IF(Table15[[#This Row],[IDENTICAL]]="","","@PART["&amp;Table15[[#This Row],[Name]]&amp;"]:FOR[xxxRP0]
{
    %identicalParts = "&amp;Table15[[#This Row],[IDENTICAL]]&amp;"
}")</f>
        <v/>
      </c>
    </row>
    <row r="3773" spans="1:1" x14ac:dyDescent="0.25">
      <c r="A3773" t="str">
        <f>IF(Table15[[#This Row],[IDENTICAL]]="","","@PART["&amp;Table15[[#This Row],[Name]]&amp;"]:FOR[xxxRP0]
{
    %identicalParts = "&amp;Table15[[#This Row],[IDENTICAL]]&amp;"
}")</f>
        <v/>
      </c>
    </row>
    <row r="3774" spans="1:1" x14ac:dyDescent="0.25">
      <c r="A3774" t="str">
        <f>IF(Table15[[#This Row],[IDENTICAL]]="","","@PART["&amp;Table15[[#This Row],[Name]]&amp;"]:FOR[xxxRP0]
{
    %identicalParts = "&amp;Table15[[#This Row],[IDENTICAL]]&amp;"
}")</f>
        <v/>
      </c>
    </row>
    <row r="3775" spans="1:1" x14ac:dyDescent="0.25">
      <c r="A3775" t="str">
        <f>IF(Table15[[#This Row],[IDENTICAL]]="","","@PART["&amp;Table15[[#This Row],[Name]]&amp;"]:FOR[xxxRP0]
{
    %identicalParts = "&amp;Table15[[#This Row],[IDENTICAL]]&amp;"
}")</f>
        <v/>
      </c>
    </row>
    <row r="3776" spans="1:1" x14ac:dyDescent="0.25">
      <c r="A3776" t="str">
        <f>IF(Table15[[#This Row],[IDENTICAL]]="","","@PART["&amp;Table15[[#This Row],[Name]]&amp;"]:FOR[xxxRP0]
{
    %identicalParts = "&amp;Table15[[#This Row],[IDENTICAL]]&amp;"
}")</f>
        <v/>
      </c>
    </row>
    <row r="3777" spans="1:1" x14ac:dyDescent="0.25">
      <c r="A3777" t="str">
        <f>IF(Table15[[#This Row],[IDENTICAL]]="","","@PART["&amp;Table15[[#This Row],[Name]]&amp;"]:FOR[xxxRP0]
{
    %identicalParts = "&amp;Table15[[#This Row],[IDENTICAL]]&amp;"
}")</f>
        <v/>
      </c>
    </row>
    <row r="3778" spans="1:1" x14ac:dyDescent="0.25">
      <c r="A3778" t="str">
        <f>IF(Table15[[#This Row],[IDENTICAL]]="","","@PART["&amp;Table15[[#This Row],[Name]]&amp;"]:FOR[xxxRP0]
{
    %identicalParts = "&amp;Table15[[#This Row],[IDENTICAL]]&amp;"
}")</f>
        <v/>
      </c>
    </row>
    <row r="3779" spans="1:1" x14ac:dyDescent="0.25">
      <c r="A3779" t="str">
        <f>IF(Table15[[#This Row],[IDENTICAL]]="","","@PART["&amp;Table15[[#This Row],[Name]]&amp;"]:FOR[xxxRP0]
{
    %identicalParts = "&amp;Table15[[#This Row],[IDENTICAL]]&amp;"
}")</f>
        <v/>
      </c>
    </row>
    <row r="3780" spans="1:1" x14ac:dyDescent="0.25">
      <c r="A3780" t="str">
        <f>IF(Table15[[#This Row],[IDENTICAL]]="","","@PART["&amp;Table15[[#This Row],[Name]]&amp;"]:FOR[xxxRP0]
{
    %identicalParts = "&amp;Table15[[#This Row],[IDENTICAL]]&amp;"
}")</f>
        <v/>
      </c>
    </row>
    <row r="3781" spans="1:1" x14ac:dyDescent="0.25">
      <c r="A3781" t="str">
        <f>IF(Table15[[#This Row],[IDENTICAL]]="","","@PART["&amp;Table15[[#This Row],[Name]]&amp;"]:FOR[xxxRP0]
{
    %identicalParts = "&amp;Table15[[#This Row],[IDENTICAL]]&amp;"
}")</f>
        <v/>
      </c>
    </row>
    <row r="3782" spans="1:1" x14ac:dyDescent="0.25">
      <c r="A3782" t="str">
        <f>IF(Table15[[#This Row],[IDENTICAL]]="","","@PART["&amp;Table15[[#This Row],[Name]]&amp;"]:FOR[xxxRP0]
{
    %identicalParts = "&amp;Table15[[#This Row],[IDENTICAL]]&amp;"
}")</f>
        <v/>
      </c>
    </row>
    <row r="3783" spans="1:1" x14ac:dyDescent="0.25">
      <c r="A3783" t="str">
        <f>IF(Table15[[#This Row],[IDENTICAL]]="","","@PART["&amp;Table15[[#This Row],[Name]]&amp;"]:FOR[xxxRP0]
{
    %identicalParts = "&amp;Table15[[#This Row],[IDENTICAL]]&amp;"
}")</f>
        <v/>
      </c>
    </row>
    <row r="3784" spans="1:1" x14ac:dyDescent="0.25">
      <c r="A3784" t="str">
        <f>IF(Table15[[#This Row],[IDENTICAL]]="","","@PART["&amp;Table15[[#This Row],[Name]]&amp;"]:FOR[xxxRP0]
{
    %identicalParts = "&amp;Table15[[#This Row],[IDENTICAL]]&amp;"
}")</f>
        <v/>
      </c>
    </row>
    <row r="3785" spans="1:1" x14ac:dyDescent="0.25">
      <c r="A3785" t="str">
        <f>IF(Table15[[#This Row],[IDENTICAL]]="","","@PART["&amp;Table15[[#This Row],[Name]]&amp;"]:FOR[xxxRP0]
{
    %identicalParts = "&amp;Table15[[#This Row],[IDENTICAL]]&amp;"
}")</f>
        <v/>
      </c>
    </row>
    <row r="3786" spans="1:1" x14ac:dyDescent="0.25">
      <c r="A3786" t="str">
        <f>IF(Table15[[#This Row],[IDENTICAL]]="","","@PART["&amp;Table15[[#This Row],[Name]]&amp;"]:FOR[xxxRP0]
{
    %identicalParts = "&amp;Table15[[#This Row],[IDENTICAL]]&amp;"
}")</f>
        <v/>
      </c>
    </row>
    <row r="3787" spans="1:1" x14ac:dyDescent="0.25">
      <c r="A3787" t="str">
        <f>IF(Table15[[#This Row],[IDENTICAL]]="","","@PART["&amp;Table15[[#This Row],[Name]]&amp;"]:FOR[xxxRP0]
{
    %identicalParts = "&amp;Table15[[#This Row],[IDENTICAL]]&amp;"
}")</f>
        <v/>
      </c>
    </row>
    <row r="3788" spans="1:1" x14ac:dyDescent="0.25">
      <c r="A3788" t="str">
        <f>IF(Table15[[#This Row],[IDENTICAL]]="","","@PART["&amp;Table15[[#This Row],[Name]]&amp;"]:FOR[xxxRP0]
{
    %identicalParts = "&amp;Table15[[#This Row],[IDENTICAL]]&amp;"
}")</f>
        <v/>
      </c>
    </row>
    <row r="3789" spans="1:1" x14ac:dyDescent="0.25">
      <c r="A3789" t="str">
        <f>IF(Table15[[#This Row],[IDENTICAL]]="","","@PART["&amp;Table15[[#This Row],[Name]]&amp;"]:FOR[xxxRP0]
{
    %identicalParts = "&amp;Table15[[#This Row],[IDENTICAL]]&amp;"
}")</f>
        <v/>
      </c>
    </row>
    <row r="3790" spans="1:1" x14ac:dyDescent="0.25">
      <c r="A3790" t="e">
        <f>IF(Table15[[#This Row],[IDENTICAL]]="","","@PART["&amp;Table15[[#This Row],[Name]]&amp;"]:FOR[xxxRP0]
{
    %identicalParts = "&amp;Table15[[#This Row],[IDENTICAL]]&amp;"
}")</f>
        <v>#VALUE!</v>
      </c>
    </row>
    <row r="3791" spans="1:1" x14ac:dyDescent="0.25">
      <c r="A3791" t="e">
        <f>IF(Table15[[#This Row],[IDENTICAL]]="","","@PART["&amp;Table15[[#This Row],[Name]]&amp;"]:FOR[xxxRP0]
{
    %identicalParts = "&amp;Table15[[#This Row],[IDENTICAL]]&amp;"
}")</f>
        <v>#VALUE!</v>
      </c>
    </row>
    <row r="3792" spans="1:1" x14ac:dyDescent="0.25">
      <c r="A3792" t="e">
        <f>IF(Table15[[#This Row],[IDENTICAL]]="","","@PART["&amp;Table15[[#This Row],[Name]]&amp;"]:FOR[xxxRP0]
{
    %identicalParts = "&amp;Table15[[#This Row],[IDENTICAL]]&amp;"
}")</f>
        <v>#VALUE!</v>
      </c>
    </row>
    <row r="3793" spans="1:1" x14ac:dyDescent="0.25">
      <c r="A3793" t="e">
        <f>IF(Table15[[#This Row],[IDENTICAL]]="","","@PART["&amp;Table15[[#This Row],[Name]]&amp;"]:FOR[xxxRP0]
{
    %identicalParts = "&amp;Table15[[#This Row],[IDENTICAL]]&amp;"
}")</f>
        <v>#VALUE!</v>
      </c>
    </row>
    <row r="3794" spans="1:1" x14ac:dyDescent="0.25">
      <c r="A3794" t="e">
        <f>IF(Table15[[#This Row],[IDENTICAL]]="","","@PART["&amp;Table15[[#This Row],[Name]]&amp;"]:FOR[xxxRP0]
{
    %identicalParts = "&amp;Table15[[#This Row],[IDENTICAL]]&amp;"
}")</f>
        <v>#VALUE!</v>
      </c>
    </row>
    <row r="3795" spans="1:1" x14ac:dyDescent="0.25">
      <c r="A3795" t="e">
        <f>IF(Table15[[#This Row],[IDENTICAL]]="","","@PART["&amp;Table15[[#This Row],[Name]]&amp;"]:FOR[xxxRP0]
{
    %identicalParts = "&amp;Table15[[#This Row],[IDENTICAL]]&amp;"
}")</f>
        <v>#VALUE!</v>
      </c>
    </row>
    <row r="3796" spans="1:1" x14ac:dyDescent="0.25">
      <c r="A3796" t="e">
        <f>IF(Table15[[#This Row],[IDENTICAL]]="","","@PART["&amp;Table15[[#This Row],[Name]]&amp;"]:FOR[xxxRP0]
{
    %identicalParts = "&amp;Table15[[#This Row],[IDENTICAL]]&amp;"
}")</f>
        <v>#VALUE!</v>
      </c>
    </row>
    <row r="3797" spans="1:1" x14ac:dyDescent="0.25">
      <c r="A3797" t="e">
        <f>IF(Table15[[#This Row],[IDENTICAL]]="","","@PART["&amp;Table15[[#This Row],[Name]]&amp;"]:FOR[xxxRP0]
{
    %identicalParts = "&amp;Table15[[#This Row],[IDENTICAL]]&amp;"
}")</f>
        <v>#VALUE!</v>
      </c>
    </row>
    <row r="3798" spans="1:1" x14ac:dyDescent="0.25">
      <c r="A3798" t="e">
        <f>IF(Table15[[#This Row],[IDENTICAL]]="","","@PART["&amp;Table15[[#This Row],[Name]]&amp;"]:FOR[xxxRP0]
{
    %identicalParts = "&amp;Table15[[#This Row],[IDENTICAL]]&amp;"
}")</f>
        <v>#VALUE!</v>
      </c>
    </row>
    <row r="3799" spans="1:1" x14ac:dyDescent="0.25">
      <c r="A3799" t="e">
        <f>IF(Table15[[#This Row],[IDENTICAL]]="","","@PART["&amp;Table15[[#This Row],[Name]]&amp;"]:FOR[xxxRP0]
{
    %identicalParts = "&amp;Table15[[#This Row],[IDENTICAL]]&amp;"
}")</f>
        <v>#VALUE!</v>
      </c>
    </row>
    <row r="3800" spans="1:1" x14ac:dyDescent="0.25">
      <c r="A3800" t="e">
        <f>IF(Table15[[#This Row],[IDENTICAL]]="","","@PART["&amp;Table15[[#This Row],[Name]]&amp;"]:FOR[xxxRP0]
{
    %identicalParts = "&amp;Table15[[#This Row],[IDENTICAL]]&amp;"
}")</f>
        <v>#VALUE!</v>
      </c>
    </row>
    <row r="3801" spans="1:1" x14ac:dyDescent="0.25">
      <c r="A3801" t="e">
        <f>IF(Table15[[#This Row],[IDENTICAL]]="","","@PART["&amp;Table15[[#This Row],[Name]]&amp;"]:FOR[xxxRP0]
{
    %identicalParts = "&amp;Table15[[#This Row],[IDENTICAL]]&amp;"
}")</f>
        <v>#VALUE!</v>
      </c>
    </row>
    <row r="3802" spans="1:1" x14ac:dyDescent="0.25">
      <c r="A3802" t="e">
        <f>IF(Table15[[#This Row],[IDENTICAL]]="","","@PART["&amp;Table15[[#This Row],[Name]]&amp;"]:FOR[xxxRP0]
{
    %identicalParts = "&amp;Table15[[#This Row],[IDENTICAL]]&amp;"
}")</f>
        <v>#VALUE!</v>
      </c>
    </row>
    <row r="3803" spans="1:1" x14ac:dyDescent="0.25">
      <c r="A3803" t="e">
        <f>IF(Table15[[#This Row],[IDENTICAL]]="","","@PART["&amp;Table15[[#This Row],[Name]]&amp;"]:FOR[xxxRP0]
{
    %identicalParts = "&amp;Table15[[#This Row],[IDENTICAL]]&amp;"
}")</f>
        <v>#VALUE!</v>
      </c>
    </row>
    <row r="3804" spans="1:1" x14ac:dyDescent="0.25">
      <c r="A3804" t="e">
        <f>IF(Table15[[#This Row],[IDENTICAL]]="","","@PART["&amp;Table15[[#This Row],[Name]]&amp;"]:FOR[xxxRP0]
{
    %identicalParts = "&amp;Table15[[#This Row],[IDENTICAL]]&amp;"
}")</f>
        <v>#VALUE!</v>
      </c>
    </row>
    <row r="3805" spans="1:1" x14ac:dyDescent="0.25">
      <c r="A3805" t="e">
        <f>IF(Table15[[#This Row],[IDENTICAL]]="","","@PART["&amp;Table15[[#This Row],[Name]]&amp;"]:FOR[xxxRP0]
{
    %identicalParts = "&amp;Table15[[#This Row],[IDENTICAL]]&amp;"
}")</f>
        <v>#VALUE!</v>
      </c>
    </row>
    <row r="3806" spans="1:1" x14ac:dyDescent="0.25">
      <c r="A3806" t="e">
        <f>IF(Table15[[#This Row],[IDENTICAL]]="","","@PART["&amp;Table15[[#This Row],[Name]]&amp;"]:FOR[xxxRP0]
{
    %identicalParts = "&amp;Table15[[#This Row],[IDENTICAL]]&amp;"
}")</f>
        <v>#VALUE!</v>
      </c>
    </row>
    <row r="3807" spans="1:1" x14ac:dyDescent="0.25">
      <c r="A3807" t="e">
        <f>IF(Table15[[#This Row],[IDENTICAL]]="","","@PART["&amp;Table15[[#This Row],[Name]]&amp;"]:FOR[xxxRP0]
{
    %identicalParts = "&amp;Table15[[#This Row],[IDENTICAL]]&amp;"
}")</f>
        <v>#VALUE!</v>
      </c>
    </row>
    <row r="3808" spans="1:1" x14ac:dyDescent="0.25">
      <c r="A3808" t="e">
        <f>IF(Table15[[#This Row],[IDENTICAL]]="","","@PART["&amp;Table15[[#This Row],[Name]]&amp;"]:FOR[xxxRP0]
{
    %identicalParts = "&amp;Table15[[#This Row],[IDENTICAL]]&amp;"
}")</f>
        <v>#VALUE!</v>
      </c>
    </row>
    <row r="3809" spans="1:1" x14ac:dyDescent="0.25">
      <c r="A3809" t="e">
        <f>IF(Table15[[#This Row],[IDENTICAL]]="","","@PART["&amp;Table15[[#This Row],[Name]]&amp;"]:FOR[xxxRP0]
{
    %identicalParts = "&amp;Table15[[#This Row],[IDENTICAL]]&amp;"
}")</f>
        <v>#VALUE!</v>
      </c>
    </row>
    <row r="3810" spans="1:1" x14ac:dyDescent="0.25">
      <c r="A3810" t="e">
        <f>IF(Table15[[#This Row],[IDENTICAL]]="","","@PART["&amp;Table15[[#This Row],[Name]]&amp;"]:FOR[xxxRP0]
{
    %identicalParts = "&amp;Table15[[#This Row],[IDENTICAL]]&amp;"
}")</f>
        <v>#VALUE!</v>
      </c>
    </row>
    <row r="3811" spans="1:1" x14ac:dyDescent="0.25">
      <c r="A3811" t="e">
        <f>IF(Table15[[#This Row],[IDENTICAL]]="","","@PART["&amp;Table15[[#This Row],[Name]]&amp;"]:FOR[xxxRP0]
{
    %identicalParts = "&amp;Table15[[#This Row],[IDENTICAL]]&amp;"
}")</f>
        <v>#VALUE!</v>
      </c>
    </row>
    <row r="3812" spans="1:1" x14ac:dyDescent="0.25">
      <c r="A3812" t="e">
        <f>IF(Table15[[#This Row],[IDENTICAL]]="","","@PART["&amp;Table15[[#This Row],[Name]]&amp;"]:FOR[xxxRP0]
{
    %identicalParts = "&amp;Table15[[#This Row],[IDENTICAL]]&amp;"
}")</f>
        <v>#VALUE!</v>
      </c>
    </row>
    <row r="3813" spans="1:1" x14ac:dyDescent="0.25">
      <c r="A3813" t="e">
        <f>IF(Table15[[#This Row],[IDENTICAL]]="","","@PART["&amp;Table15[[#This Row],[Name]]&amp;"]:FOR[xxxRP0]
{
    %identicalParts = "&amp;Table15[[#This Row],[IDENTICAL]]&amp;"
}")</f>
        <v>#VALUE!</v>
      </c>
    </row>
    <row r="3814" spans="1:1" x14ac:dyDescent="0.25">
      <c r="A3814" t="e">
        <f>IF(Table15[[#This Row],[IDENTICAL]]="","","@PART["&amp;Table15[[#This Row],[Name]]&amp;"]:FOR[xxxRP0]
{
    %identicalParts = "&amp;Table15[[#This Row],[IDENTICAL]]&amp;"
}")</f>
        <v>#VALUE!</v>
      </c>
    </row>
    <row r="3815" spans="1:1" x14ac:dyDescent="0.25">
      <c r="A3815" t="e">
        <f>IF(Table15[[#This Row],[IDENTICAL]]="","","@PART["&amp;Table15[[#This Row],[Name]]&amp;"]:FOR[xxxRP0]
{
    %identicalParts = "&amp;Table15[[#This Row],[IDENTICAL]]&amp;"
}")</f>
        <v>#VALUE!</v>
      </c>
    </row>
    <row r="3816" spans="1:1" x14ac:dyDescent="0.25">
      <c r="A3816" t="e">
        <f>IF(Table15[[#This Row],[IDENTICAL]]="","","@PART["&amp;Table15[[#This Row],[Name]]&amp;"]:FOR[xxxRP0]
{
    %identicalParts = "&amp;Table15[[#This Row],[IDENTICAL]]&amp;"
}")</f>
        <v>#VALUE!</v>
      </c>
    </row>
    <row r="3817" spans="1:1" x14ac:dyDescent="0.25">
      <c r="A3817" t="e">
        <f>IF(Table15[[#This Row],[IDENTICAL]]="","","@PART["&amp;Table15[[#This Row],[Name]]&amp;"]:FOR[xxxRP0]
{
    %identicalParts = "&amp;Table15[[#This Row],[IDENTICAL]]&amp;"
}")</f>
        <v>#VALUE!</v>
      </c>
    </row>
    <row r="3818" spans="1:1" x14ac:dyDescent="0.25">
      <c r="A3818" t="e">
        <f>IF(Table15[[#This Row],[IDENTICAL]]="","","@PART["&amp;Table15[[#This Row],[Name]]&amp;"]:FOR[xxxRP0]
{
    %identicalParts = "&amp;Table15[[#This Row],[IDENTICAL]]&amp;"
}")</f>
        <v>#VALUE!</v>
      </c>
    </row>
    <row r="3819" spans="1:1" x14ac:dyDescent="0.25">
      <c r="A3819" t="e">
        <f>IF(Table15[[#This Row],[IDENTICAL]]="","","@PART["&amp;Table15[[#This Row],[Name]]&amp;"]:FOR[xxxRP0]
{
    %identicalParts = "&amp;Table15[[#This Row],[IDENTICAL]]&amp;"
}")</f>
        <v>#VALUE!</v>
      </c>
    </row>
    <row r="3820" spans="1:1" x14ac:dyDescent="0.25">
      <c r="A3820" t="e">
        <f>IF(Table15[[#This Row],[IDENTICAL]]="","","@PART["&amp;Table15[[#This Row],[Name]]&amp;"]:FOR[xxxRP0]
{
    %identicalParts = "&amp;Table15[[#This Row],[IDENTICAL]]&amp;"
}")</f>
        <v>#VALUE!</v>
      </c>
    </row>
    <row r="3821" spans="1:1" x14ac:dyDescent="0.25">
      <c r="A3821" t="e">
        <f>IF(Table15[[#This Row],[IDENTICAL]]="","","@PART["&amp;Table15[[#This Row],[Name]]&amp;"]:FOR[xxxRP0]
{
    %identicalParts = "&amp;Table15[[#This Row],[IDENTICAL]]&amp;"
}")</f>
        <v>#VALUE!</v>
      </c>
    </row>
    <row r="3822" spans="1:1" x14ac:dyDescent="0.25">
      <c r="A3822" t="e">
        <f>IF(Table15[[#This Row],[IDENTICAL]]="","","@PART["&amp;Table15[[#This Row],[Name]]&amp;"]:FOR[xxxRP0]
{
    %identicalParts = "&amp;Table15[[#This Row],[IDENTICAL]]&amp;"
}")</f>
        <v>#VALUE!</v>
      </c>
    </row>
    <row r="3823" spans="1:1" x14ac:dyDescent="0.25">
      <c r="A3823" t="e">
        <f>IF(Table15[[#This Row],[IDENTICAL]]="","","@PART["&amp;Table15[[#This Row],[Name]]&amp;"]:FOR[xxxRP0]
{
    %identicalParts = "&amp;Table15[[#This Row],[IDENTICAL]]&amp;"
}")</f>
        <v>#VALUE!</v>
      </c>
    </row>
    <row r="3824" spans="1:1" x14ac:dyDescent="0.25">
      <c r="A3824" t="e">
        <f>IF(Table15[[#This Row],[IDENTICAL]]="","","@PART["&amp;Table15[[#This Row],[Name]]&amp;"]:FOR[xxxRP0]
{
    %identicalParts = "&amp;Table15[[#This Row],[IDENTICAL]]&amp;"
}")</f>
        <v>#VALUE!</v>
      </c>
    </row>
    <row r="3825" spans="1:1" x14ac:dyDescent="0.25">
      <c r="A3825" t="e">
        <f>IF(Table15[[#This Row],[IDENTICAL]]="","","@PART["&amp;Table15[[#This Row],[Name]]&amp;"]:FOR[xxxRP0]
{
    %identicalParts = "&amp;Table15[[#This Row],[IDENTICAL]]&amp;"
}")</f>
        <v>#VALUE!</v>
      </c>
    </row>
    <row r="3826" spans="1:1" x14ac:dyDescent="0.25">
      <c r="A3826" t="e">
        <f>IF(Table15[[#This Row],[IDENTICAL]]="","","@PART["&amp;Table15[[#This Row],[Name]]&amp;"]:FOR[xxxRP0]
{
    %identicalParts = "&amp;Table15[[#This Row],[IDENTICAL]]&amp;"
}")</f>
        <v>#VALUE!</v>
      </c>
    </row>
    <row r="3827" spans="1:1" x14ac:dyDescent="0.25">
      <c r="A3827" t="e">
        <f>IF(Table15[[#This Row],[IDENTICAL]]="","","@PART["&amp;Table15[[#This Row],[Name]]&amp;"]:FOR[xxxRP0]
{
    %identicalParts = "&amp;Table15[[#This Row],[IDENTICAL]]&amp;"
}")</f>
        <v>#VALUE!</v>
      </c>
    </row>
    <row r="3828" spans="1:1" x14ac:dyDescent="0.25">
      <c r="A3828" t="e">
        <f>IF(Table15[[#This Row],[IDENTICAL]]="","","@PART["&amp;Table15[[#This Row],[Name]]&amp;"]:FOR[xxxRP0]
{
    %identicalParts = "&amp;Table15[[#This Row],[IDENTICAL]]&amp;"
}")</f>
        <v>#VALUE!</v>
      </c>
    </row>
    <row r="3829" spans="1:1" x14ac:dyDescent="0.25">
      <c r="A3829" t="e">
        <f>IF(Table15[[#This Row],[IDENTICAL]]="","","@PART["&amp;Table15[[#This Row],[Name]]&amp;"]:FOR[xxxRP0]
{
    %identicalParts = "&amp;Table15[[#This Row],[IDENTICAL]]&amp;"
}")</f>
        <v>#VALUE!</v>
      </c>
    </row>
    <row r="3830" spans="1:1" x14ac:dyDescent="0.25">
      <c r="A3830" t="e">
        <f>IF(Table15[[#This Row],[IDENTICAL]]="","","@PART["&amp;Table15[[#This Row],[Name]]&amp;"]:FOR[xxxRP0]
{
    %identicalParts = "&amp;Table15[[#This Row],[IDENTICAL]]&amp;"
}")</f>
        <v>#VALUE!</v>
      </c>
    </row>
    <row r="3831" spans="1:1" x14ac:dyDescent="0.25">
      <c r="A3831" t="e">
        <f>IF(Table15[[#This Row],[IDENTICAL]]="","","@PART["&amp;Table15[[#This Row],[Name]]&amp;"]:FOR[xxxRP0]
{
    %identicalParts = "&amp;Table15[[#This Row],[IDENTICAL]]&amp;"
}")</f>
        <v>#VALUE!</v>
      </c>
    </row>
    <row r="3832" spans="1:1" x14ac:dyDescent="0.25">
      <c r="A3832" t="e">
        <f>IF(Table15[[#This Row],[IDENTICAL]]="","","@PART["&amp;Table15[[#This Row],[Name]]&amp;"]:FOR[xxxRP0]
{
    %identicalParts = "&amp;Table15[[#This Row],[IDENTICAL]]&amp;"
}")</f>
        <v>#VALUE!</v>
      </c>
    </row>
    <row r="3833" spans="1:1" x14ac:dyDescent="0.25">
      <c r="A3833" t="e">
        <f>IF(Table15[[#This Row],[IDENTICAL]]="","","@PART["&amp;Table15[[#This Row],[Name]]&amp;"]:FOR[xxxRP0]
{
    %identicalParts = "&amp;Table15[[#This Row],[IDENTICAL]]&amp;"
}")</f>
        <v>#VALUE!</v>
      </c>
    </row>
    <row r="3834" spans="1:1" x14ac:dyDescent="0.25">
      <c r="A3834" t="e">
        <f>IF(Table15[[#This Row],[IDENTICAL]]="","","@PART["&amp;Table15[[#This Row],[Name]]&amp;"]:FOR[xxxRP0]
{
    %identicalParts = "&amp;Table15[[#This Row],[IDENTICAL]]&amp;"
}")</f>
        <v>#VALUE!</v>
      </c>
    </row>
    <row r="3835" spans="1:1" x14ac:dyDescent="0.25">
      <c r="A3835" t="e">
        <f>IF(Table15[[#This Row],[IDENTICAL]]="","","@PART["&amp;Table15[[#This Row],[Name]]&amp;"]:FOR[xxxRP0]
{
    %identicalParts = "&amp;Table15[[#This Row],[IDENTICAL]]&amp;"
}")</f>
        <v>#VALUE!</v>
      </c>
    </row>
    <row r="3836" spans="1:1" x14ac:dyDescent="0.25">
      <c r="A3836" t="e">
        <f>IF(Table15[[#This Row],[IDENTICAL]]="","","@PART["&amp;Table15[[#This Row],[Name]]&amp;"]:FOR[xxxRP0]
{
    %identicalParts = "&amp;Table15[[#This Row],[IDENTICAL]]&amp;"
}")</f>
        <v>#VALUE!</v>
      </c>
    </row>
    <row r="3837" spans="1:1" x14ac:dyDescent="0.25">
      <c r="A3837" t="e">
        <f>IF(Table15[[#This Row],[IDENTICAL]]="","","@PART["&amp;Table15[[#This Row],[Name]]&amp;"]:FOR[xxxRP0]
{
    %identicalParts = "&amp;Table15[[#This Row],[IDENTICAL]]&amp;"
}")</f>
        <v>#VALUE!</v>
      </c>
    </row>
    <row r="3838" spans="1:1" x14ac:dyDescent="0.25">
      <c r="A3838" t="e">
        <f>IF(Table15[[#This Row],[IDENTICAL]]="","","@PART["&amp;Table15[[#This Row],[Name]]&amp;"]:FOR[xxxRP0]
{
    %identicalParts = "&amp;Table15[[#This Row],[IDENTICAL]]&amp;"
}")</f>
        <v>#VALUE!</v>
      </c>
    </row>
    <row r="3839" spans="1:1" x14ac:dyDescent="0.25">
      <c r="A3839" t="e">
        <f>IF(Table15[[#This Row],[IDENTICAL]]="","","@PART["&amp;Table15[[#This Row],[Name]]&amp;"]:FOR[xxxRP0]
{
    %identicalParts = "&amp;Table15[[#This Row],[IDENTICAL]]&amp;"
}")</f>
        <v>#VALUE!</v>
      </c>
    </row>
    <row r="3840" spans="1:1" x14ac:dyDescent="0.25">
      <c r="A3840" t="e">
        <f>IF(Table15[[#This Row],[IDENTICAL]]="","","@PART["&amp;Table15[[#This Row],[Name]]&amp;"]:FOR[xxxRP0]
{
    %identicalParts = "&amp;Table15[[#This Row],[IDENTICAL]]&amp;"
}")</f>
        <v>#VALUE!</v>
      </c>
    </row>
    <row r="3841" spans="1:1" x14ac:dyDescent="0.25">
      <c r="A3841" t="e">
        <f>IF(Table15[[#This Row],[IDENTICAL]]="","","@PART["&amp;Table15[[#This Row],[Name]]&amp;"]:FOR[xxxRP0]
{
    %identicalParts = "&amp;Table15[[#This Row],[IDENTICAL]]&amp;"
}")</f>
        <v>#VALUE!</v>
      </c>
    </row>
    <row r="3842" spans="1:1" x14ac:dyDescent="0.25">
      <c r="A3842" t="e">
        <f>IF(Table15[[#This Row],[IDENTICAL]]="","","@PART["&amp;Table15[[#This Row],[Name]]&amp;"]:FOR[xxxRP0]
{
    %identicalParts = "&amp;Table15[[#This Row],[IDENTICAL]]&amp;"
}")</f>
        <v>#VALUE!</v>
      </c>
    </row>
    <row r="3843" spans="1:1" x14ac:dyDescent="0.25">
      <c r="A3843" t="e">
        <f>IF(Table15[[#This Row],[IDENTICAL]]="","","@PART["&amp;Table15[[#This Row],[Name]]&amp;"]:FOR[xxxRP0]
{
    %identicalParts = "&amp;Table15[[#This Row],[IDENTICAL]]&amp;"
}")</f>
        <v>#VALUE!</v>
      </c>
    </row>
    <row r="3844" spans="1:1" x14ac:dyDescent="0.25">
      <c r="A3844" t="e">
        <f>IF(Table15[[#This Row],[IDENTICAL]]="","","@PART["&amp;Table15[[#This Row],[Name]]&amp;"]:FOR[xxxRP0]
{
    %identicalParts = "&amp;Table15[[#This Row],[IDENTICAL]]&amp;"
}")</f>
        <v>#VALUE!</v>
      </c>
    </row>
    <row r="3845" spans="1:1" x14ac:dyDescent="0.25">
      <c r="A3845" t="e">
        <f>IF(Table15[[#This Row],[IDENTICAL]]="","","@PART["&amp;Table15[[#This Row],[Name]]&amp;"]:FOR[xxxRP0]
{
    %identicalParts = "&amp;Table15[[#This Row],[IDENTICAL]]&amp;"
}")</f>
        <v>#VALUE!</v>
      </c>
    </row>
    <row r="3846" spans="1:1" x14ac:dyDescent="0.25">
      <c r="A3846" t="e">
        <f>IF(Table15[[#This Row],[IDENTICAL]]="","","@PART["&amp;Table15[[#This Row],[Name]]&amp;"]:FOR[xxxRP0]
{
    %identicalParts = "&amp;Table15[[#This Row],[IDENTICAL]]&amp;"
}")</f>
        <v>#VALUE!</v>
      </c>
    </row>
    <row r="3847" spans="1:1" x14ac:dyDescent="0.25">
      <c r="A3847" t="e">
        <f>IF(Table15[[#This Row],[IDENTICAL]]="","","@PART["&amp;Table15[[#This Row],[Name]]&amp;"]:FOR[xxxRP0]
{
    %identicalParts = "&amp;Table15[[#This Row],[IDENTICAL]]&amp;"
}")</f>
        <v>#VALUE!</v>
      </c>
    </row>
    <row r="3848" spans="1:1" x14ac:dyDescent="0.25">
      <c r="A3848" t="e">
        <f>IF(Table15[[#This Row],[IDENTICAL]]="","","@PART["&amp;Table15[[#This Row],[Name]]&amp;"]:FOR[xxxRP0]
{
    %identicalParts = "&amp;Table15[[#This Row],[IDENTICAL]]&amp;"
}")</f>
        <v>#VALUE!</v>
      </c>
    </row>
    <row r="3849" spans="1:1" x14ac:dyDescent="0.25">
      <c r="A3849" t="e">
        <f>IF(Table15[[#This Row],[IDENTICAL]]="","","@PART["&amp;Table15[[#This Row],[Name]]&amp;"]:FOR[xxxRP0]
{
    %identicalParts = "&amp;Table15[[#This Row],[IDENTICAL]]&amp;"
}")</f>
        <v>#VALUE!</v>
      </c>
    </row>
    <row r="3850" spans="1:1" x14ac:dyDescent="0.25">
      <c r="A3850" t="e">
        <f>IF(Table15[[#This Row],[IDENTICAL]]="","","@PART["&amp;Table15[[#This Row],[Name]]&amp;"]:FOR[xxxRP0]
{
    %identicalParts = "&amp;Table15[[#This Row],[IDENTICAL]]&amp;"
}")</f>
        <v>#VALUE!</v>
      </c>
    </row>
    <row r="3851" spans="1:1" x14ac:dyDescent="0.25">
      <c r="A3851" t="e">
        <f>IF(Table15[[#This Row],[IDENTICAL]]="","","@PART["&amp;Table15[[#This Row],[Name]]&amp;"]:FOR[xxxRP0]
{
    %identicalParts = "&amp;Table15[[#This Row],[IDENTICAL]]&amp;"
}")</f>
        <v>#VALUE!</v>
      </c>
    </row>
    <row r="3852" spans="1:1" x14ac:dyDescent="0.25">
      <c r="A3852" t="e">
        <f>IF(Table15[[#This Row],[IDENTICAL]]="","","@PART["&amp;Table15[[#This Row],[Name]]&amp;"]:FOR[xxxRP0]
{
    %identicalParts = "&amp;Table15[[#This Row],[IDENTICAL]]&amp;"
}")</f>
        <v>#VALUE!</v>
      </c>
    </row>
    <row r="3853" spans="1:1" x14ac:dyDescent="0.25">
      <c r="A3853" t="e">
        <f>IF(Table15[[#This Row],[IDENTICAL]]="","","@PART["&amp;Table15[[#This Row],[Name]]&amp;"]:FOR[xxxRP0]
{
    %identicalParts = "&amp;Table15[[#This Row],[IDENTICAL]]&amp;"
}")</f>
        <v>#VALUE!</v>
      </c>
    </row>
    <row r="3854" spans="1:1" x14ac:dyDescent="0.25">
      <c r="A3854" t="e">
        <f>IF(Table15[[#This Row],[IDENTICAL]]="","","@PART["&amp;Table15[[#This Row],[Name]]&amp;"]:FOR[xxxRP0]
{
    %identicalParts = "&amp;Table15[[#This Row],[IDENTICAL]]&amp;"
}")</f>
        <v>#VALUE!</v>
      </c>
    </row>
    <row r="3855" spans="1:1" x14ac:dyDescent="0.25">
      <c r="A3855" t="e">
        <f>IF(Table15[[#This Row],[IDENTICAL]]="","","@PART["&amp;Table15[[#This Row],[Name]]&amp;"]:FOR[xxxRP0]
{
    %identicalParts = "&amp;Table15[[#This Row],[IDENTICAL]]&amp;"
}")</f>
        <v>#VALUE!</v>
      </c>
    </row>
    <row r="3856" spans="1:1" x14ac:dyDescent="0.25">
      <c r="A3856" t="e">
        <f>IF(Table15[[#This Row],[IDENTICAL]]="","","@PART["&amp;Table15[[#This Row],[Name]]&amp;"]:FOR[xxxRP0]
{
    %identicalParts = "&amp;Table15[[#This Row],[IDENTICAL]]&amp;"
}")</f>
        <v>#VALUE!</v>
      </c>
    </row>
    <row r="3857" spans="1:1" x14ac:dyDescent="0.25">
      <c r="A3857" t="e">
        <f>IF(Table15[[#This Row],[IDENTICAL]]="","","@PART["&amp;Table15[[#This Row],[Name]]&amp;"]:FOR[xxxRP0]
{
    %identicalParts = "&amp;Table15[[#This Row],[IDENTICAL]]&amp;"
}")</f>
        <v>#VALUE!</v>
      </c>
    </row>
    <row r="3858" spans="1:1" x14ac:dyDescent="0.25">
      <c r="A3858" t="e">
        <f>IF(Table15[[#This Row],[IDENTICAL]]="","","@PART["&amp;Table15[[#This Row],[Name]]&amp;"]:FOR[xxxRP0]
{
    %identicalParts = "&amp;Table15[[#This Row],[IDENTICAL]]&amp;"
}")</f>
        <v>#VALUE!</v>
      </c>
    </row>
    <row r="3859" spans="1:1" x14ac:dyDescent="0.25">
      <c r="A3859" t="e">
        <f>IF(Table15[[#This Row],[IDENTICAL]]="","","@PART["&amp;Table15[[#This Row],[Name]]&amp;"]:FOR[xxxRP0]
{
    %identicalParts = "&amp;Table15[[#This Row],[IDENTICAL]]&amp;"
}")</f>
        <v>#VALUE!</v>
      </c>
    </row>
    <row r="3860" spans="1:1" x14ac:dyDescent="0.25">
      <c r="A3860" t="e">
        <f>IF(Table15[[#This Row],[IDENTICAL]]="","","@PART["&amp;Table15[[#This Row],[Name]]&amp;"]:FOR[xxxRP0]
{
    %identicalParts = "&amp;Table15[[#This Row],[IDENTICAL]]&amp;"
}")</f>
        <v>#VALUE!</v>
      </c>
    </row>
    <row r="3861" spans="1:1" x14ac:dyDescent="0.25">
      <c r="A3861" t="e">
        <f>IF(Table15[[#This Row],[IDENTICAL]]="","","@PART["&amp;Table15[[#This Row],[Name]]&amp;"]:FOR[xxxRP0]
{
    %identicalParts = "&amp;Table15[[#This Row],[IDENTICAL]]&amp;"
}")</f>
        <v>#VALUE!</v>
      </c>
    </row>
    <row r="3862" spans="1:1" x14ac:dyDescent="0.25">
      <c r="A3862" t="e">
        <f>IF(Table15[[#This Row],[IDENTICAL]]="","","@PART["&amp;Table15[[#This Row],[Name]]&amp;"]:FOR[xxxRP0]
{
    %identicalParts = "&amp;Table15[[#This Row],[IDENTICAL]]&amp;"
}")</f>
        <v>#VALUE!</v>
      </c>
    </row>
    <row r="3863" spans="1:1" x14ac:dyDescent="0.25">
      <c r="A3863" t="e">
        <f>IF(Table15[[#This Row],[IDENTICAL]]="","","@PART["&amp;Table15[[#This Row],[Name]]&amp;"]:FOR[xxxRP0]
{
    %identicalParts = "&amp;Table15[[#This Row],[IDENTICAL]]&amp;"
}")</f>
        <v>#VALUE!</v>
      </c>
    </row>
    <row r="3864" spans="1:1" x14ac:dyDescent="0.25">
      <c r="A3864" t="e">
        <f>IF(Table15[[#This Row],[IDENTICAL]]="","","@PART["&amp;Table15[[#This Row],[Name]]&amp;"]:FOR[xxxRP0]
{
    %identicalParts = "&amp;Table15[[#This Row],[IDENTICAL]]&amp;"
}")</f>
        <v>#VALUE!</v>
      </c>
    </row>
    <row r="3865" spans="1:1" x14ac:dyDescent="0.25">
      <c r="A3865" t="e">
        <f>IF(Table15[[#This Row],[IDENTICAL]]="","","@PART["&amp;Table15[[#This Row],[Name]]&amp;"]:FOR[xxxRP0]
{
    %identicalParts = "&amp;Table15[[#This Row],[IDENTICAL]]&amp;"
}")</f>
        <v>#VALUE!</v>
      </c>
    </row>
    <row r="3866" spans="1:1" x14ac:dyDescent="0.25">
      <c r="A3866" t="e">
        <f>IF(Table15[[#This Row],[IDENTICAL]]="","","@PART["&amp;Table15[[#This Row],[Name]]&amp;"]:FOR[xxxRP0]
{
    %identicalParts = "&amp;Table15[[#This Row],[IDENTICAL]]&amp;"
}")</f>
        <v>#VALUE!</v>
      </c>
    </row>
    <row r="3867" spans="1:1" x14ac:dyDescent="0.25">
      <c r="A3867" t="e">
        <f>IF(Table15[[#This Row],[IDENTICAL]]="","","@PART["&amp;Table15[[#This Row],[Name]]&amp;"]:FOR[xxxRP0]
{
    %identicalParts = "&amp;Table15[[#This Row],[IDENTICAL]]&amp;"
}")</f>
        <v>#VALUE!</v>
      </c>
    </row>
    <row r="3868" spans="1:1" x14ac:dyDescent="0.25">
      <c r="A3868" t="e">
        <f>IF(Table15[[#This Row],[IDENTICAL]]="","","@PART["&amp;Table15[[#This Row],[Name]]&amp;"]:FOR[xxxRP0]
{
    %identicalParts = "&amp;Table15[[#This Row],[IDENTICAL]]&amp;"
}")</f>
        <v>#VALUE!</v>
      </c>
    </row>
    <row r="3869" spans="1:1" x14ac:dyDescent="0.25">
      <c r="A3869" t="e">
        <f>IF(Table15[[#This Row],[IDENTICAL]]="","","@PART["&amp;Table15[[#This Row],[Name]]&amp;"]:FOR[xxxRP0]
{
    %identicalParts = "&amp;Table15[[#This Row],[IDENTICAL]]&amp;"
}")</f>
        <v>#VALUE!</v>
      </c>
    </row>
    <row r="3870" spans="1:1" x14ac:dyDescent="0.25">
      <c r="A3870" t="e">
        <f>IF(Table15[[#This Row],[IDENTICAL]]="","","@PART["&amp;Table15[[#This Row],[Name]]&amp;"]:FOR[xxxRP0]
{
    %identicalParts = "&amp;Table15[[#This Row],[IDENTICAL]]&amp;"
}")</f>
        <v>#VALUE!</v>
      </c>
    </row>
    <row r="3871" spans="1:1" x14ac:dyDescent="0.25">
      <c r="A3871" t="e">
        <f>IF(Table15[[#This Row],[IDENTICAL]]="","","@PART["&amp;Table15[[#This Row],[Name]]&amp;"]:FOR[xxxRP0]
{
    %identicalParts = "&amp;Table15[[#This Row],[IDENTICAL]]&amp;"
}")</f>
        <v>#VALUE!</v>
      </c>
    </row>
    <row r="3872" spans="1:1" x14ac:dyDescent="0.25">
      <c r="A3872" t="e">
        <f>IF(Table15[[#This Row],[IDENTICAL]]="","","@PART["&amp;Table15[[#This Row],[Name]]&amp;"]:FOR[xxxRP0]
{
    %identicalParts = "&amp;Table15[[#This Row],[IDENTICAL]]&amp;"
}")</f>
        <v>#VALUE!</v>
      </c>
    </row>
    <row r="3873" spans="1:1" x14ac:dyDescent="0.25">
      <c r="A3873" t="e">
        <f>IF(Table15[[#This Row],[IDENTICAL]]="","","@PART["&amp;Table15[[#This Row],[Name]]&amp;"]:FOR[xxxRP0]
{
    %identicalParts = "&amp;Table15[[#This Row],[IDENTICAL]]&amp;"
}")</f>
        <v>#VALUE!</v>
      </c>
    </row>
    <row r="3874" spans="1:1" x14ac:dyDescent="0.25">
      <c r="A3874" t="e">
        <f>IF(Table15[[#This Row],[IDENTICAL]]="","","@PART["&amp;Table15[[#This Row],[Name]]&amp;"]:FOR[xxxRP0]
{
    %identicalParts = "&amp;Table15[[#This Row],[IDENTICAL]]&amp;"
}")</f>
        <v>#VALUE!</v>
      </c>
    </row>
    <row r="3875" spans="1:1" x14ac:dyDescent="0.25">
      <c r="A3875" t="e">
        <f>IF(Table15[[#This Row],[IDENTICAL]]="","","@PART["&amp;Table15[[#This Row],[Name]]&amp;"]:FOR[xxxRP0]
{
    %identicalParts = "&amp;Table15[[#This Row],[IDENTICAL]]&amp;"
}")</f>
        <v>#VALUE!</v>
      </c>
    </row>
    <row r="3876" spans="1:1" x14ac:dyDescent="0.25">
      <c r="A3876" t="e">
        <f>IF(Table15[[#This Row],[IDENTICAL]]="","","@PART["&amp;Table15[[#This Row],[Name]]&amp;"]:FOR[xxxRP0]
{
    %identicalParts = "&amp;Table15[[#This Row],[IDENTICAL]]&amp;"
}")</f>
        <v>#VALUE!</v>
      </c>
    </row>
    <row r="3877" spans="1:1" x14ac:dyDescent="0.25">
      <c r="A3877" t="e">
        <f>IF(Table15[[#This Row],[IDENTICAL]]="","","@PART["&amp;Table15[[#This Row],[Name]]&amp;"]:FOR[xxxRP0]
{
    %identicalParts = "&amp;Table15[[#This Row],[IDENTICAL]]&amp;"
}")</f>
        <v>#VALUE!</v>
      </c>
    </row>
    <row r="3878" spans="1:1" x14ac:dyDescent="0.25">
      <c r="A3878" t="e">
        <f>IF(Table15[[#This Row],[IDENTICAL]]="","","@PART["&amp;Table15[[#This Row],[Name]]&amp;"]:FOR[xxxRP0]
{
    %identicalParts = "&amp;Table15[[#This Row],[IDENTICAL]]&amp;"
}")</f>
        <v>#VALUE!</v>
      </c>
    </row>
    <row r="3879" spans="1:1" x14ac:dyDescent="0.25">
      <c r="A3879" t="e">
        <f>IF(Table15[[#This Row],[IDENTICAL]]="","","@PART["&amp;Table15[[#This Row],[Name]]&amp;"]:FOR[xxxRP0]
{
    %identicalParts = "&amp;Table15[[#This Row],[IDENTICAL]]&amp;"
}")</f>
        <v>#VALUE!</v>
      </c>
    </row>
    <row r="3880" spans="1:1" x14ac:dyDescent="0.25">
      <c r="A3880" t="e">
        <f>IF(Table15[[#This Row],[IDENTICAL]]="","","@PART["&amp;Table15[[#This Row],[Name]]&amp;"]:FOR[xxxRP0]
{
    %identicalParts = "&amp;Table15[[#This Row],[IDENTICAL]]&amp;"
}")</f>
        <v>#VALUE!</v>
      </c>
    </row>
    <row r="3881" spans="1:1" x14ac:dyDescent="0.25">
      <c r="A3881" t="e">
        <f>IF(Table15[[#This Row],[IDENTICAL]]="","","@PART["&amp;Table15[[#This Row],[Name]]&amp;"]:FOR[xxxRP0]
{
    %identicalParts = "&amp;Table15[[#This Row],[IDENTICAL]]&amp;"
}")</f>
        <v>#VALUE!</v>
      </c>
    </row>
    <row r="3882" spans="1:1" x14ac:dyDescent="0.25">
      <c r="A3882" t="e">
        <f>IF(Table15[[#This Row],[IDENTICAL]]="","","@PART["&amp;Table15[[#This Row],[Name]]&amp;"]:FOR[xxxRP0]
{
    %identicalParts = "&amp;Table15[[#This Row],[IDENTICAL]]&amp;"
}")</f>
        <v>#VALUE!</v>
      </c>
    </row>
    <row r="3883" spans="1:1" x14ac:dyDescent="0.25">
      <c r="A3883" t="e">
        <f>IF(Table15[[#This Row],[IDENTICAL]]="","","@PART["&amp;Table15[[#This Row],[Name]]&amp;"]:FOR[xxxRP0]
{
    %identicalParts = "&amp;Table15[[#This Row],[IDENTICAL]]&amp;"
}")</f>
        <v>#VALUE!</v>
      </c>
    </row>
    <row r="3884" spans="1:1" x14ac:dyDescent="0.25">
      <c r="A3884" t="e">
        <f>IF(Table15[[#This Row],[IDENTICAL]]="","","@PART["&amp;Table15[[#This Row],[Name]]&amp;"]:FOR[xxxRP0]
{
    %identicalParts = "&amp;Table15[[#This Row],[IDENTICAL]]&amp;"
}")</f>
        <v>#VALUE!</v>
      </c>
    </row>
    <row r="3885" spans="1:1" x14ac:dyDescent="0.25">
      <c r="A3885" t="e">
        <f>IF(Table15[[#This Row],[IDENTICAL]]="","","@PART["&amp;Table15[[#This Row],[Name]]&amp;"]:FOR[xxxRP0]
{
    %identicalParts = "&amp;Table15[[#This Row],[IDENTICAL]]&amp;"
}")</f>
        <v>#VALUE!</v>
      </c>
    </row>
    <row r="3886" spans="1:1" x14ac:dyDescent="0.25">
      <c r="A3886" t="e">
        <f>IF(Table15[[#This Row],[IDENTICAL]]="","","@PART["&amp;Table15[[#This Row],[Name]]&amp;"]:FOR[xxxRP0]
{
    %identicalParts = "&amp;Table15[[#This Row],[IDENTICAL]]&amp;"
}")</f>
        <v>#VALUE!</v>
      </c>
    </row>
    <row r="3887" spans="1:1" x14ac:dyDescent="0.25">
      <c r="A3887" t="e">
        <f>IF(Table15[[#This Row],[IDENTICAL]]="","","@PART["&amp;Table15[[#This Row],[Name]]&amp;"]:FOR[xxxRP0]
{
    %identicalParts = "&amp;Table15[[#This Row],[IDENTICAL]]&amp;"
}")</f>
        <v>#VALUE!</v>
      </c>
    </row>
    <row r="3888" spans="1:1" x14ac:dyDescent="0.25">
      <c r="A3888" t="e">
        <f>IF(Table15[[#This Row],[IDENTICAL]]="","","@PART["&amp;Table15[[#This Row],[Name]]&amp;"]:FOR[xxxRP0]
{
    %identicalParts = "&amp;Table15[[#This Row],[IDENTICAL]]&amp;"
}")</f>
        <v>#VALUE!</v>
      </c>
    </row>
    <row r="3889" spans="1:1" x14ac:dyDescent="0.25">
      <c r="A3889" t="e">
        <f>IF(Table15[[#This Row],[IDENTICAL]]="","","@PART["&amp;Table15[[#This Row],[Name]]&amp;"]:FOR[xxxRP0]
{
    %identicalParts = "&amp;Table15[[#This Row],[IDENTICAL]]&amp;"
}")</f>
        <v>#VALUE!</v>
      </c>
    </row>
    <row r="3890" spans="1:1" x14ac:dyDescent="0.25">
      <c r="A3890" t="e">
        <f>IF(Table15[[#This Row],[IDENTICAL]]="","","@PART["&amp;Table15[[#This Row],[Name]]&amp;"]:FOR[xxxRP0]
{
    %identicalParts = "&amp;Table15[[#This Row],[IDENTICAL]]&amp;"
}")</f>
        <v>#VALUE!</v>
      </c>
    </row>
    <row r="3891" spans="1:1" x14ac:dyDescent="0.25">
      <c r="A3891" t="e">
        <f>IF(Table15[[#This Row],[IDENTICAL]]="","","@PART["&amp;Table15[[#This Row],[Name]]&amp;"]:FOR[xxxRP0]
{
    %identicalParts = "&amp;Table15[[#This Row],[IDENTICAL]]&amp;"
}")</f>
        <v>#VALUE!</v>
      </c>
    </row>
    <row r="3892" spans="1:1" x14ac:dyDescent="0.25">
      <c r="A3892" t="e">
        <f>IF(Table15[[#This Row],[IDENTICAL]]="","","@PART["&amp;Table15[[#This Row],[Name]]&amp;"]:FOR[xxxRP0]
{
    %identicalParts = "&amp;Table15[[#This Row],[IDENTICAL]]&amp;"
}")</f>
        <v>#VALUE!</v>
      </c>
    </row>
    <row r="3893" spans="1:1" x14ac:dyDescent="0.25">
      <c r="A3893" t="e">
        <f>IF(Table15[[#This Row],[IDENTICAL]]="","","@PART["&amp;Table15[[#This Row],[Name]]&amp;"]:FOR[xxxRP0]
{
    %identicalParts = "&amp;Table15[[#This Row],[IDENTICAL]]&amp;"
}")</f>
        <v>#VALUE!</v>
      </c>
    </row>
    <row r="3894" spans="1:1" x14ac:dyDescent="0.25">
      <c r="A3894" t="e">
        <f>IF(Table15[[#This Row],[IDENTICAL]]="","","@PART["&amp;Table15[[#This Row],[Name]]&amp;"]:FOR[xxxRP0]
{
    %identicalParts = "&amp;Table15[[#This Row],[IDENTICAL]]&amp;"
}")</f>
        <v>#VALUE!</v>
      </c>
    </row>
    <row r="3895" spans="1:1" x14ac:dyDescent="0.25">
      <c r="A3895" t="e">
        <f>IF(Table15[[#This Row],[IDENTICAL]]="","","@PART["&amp;Table15[[#This Row],[Name]]&amp;"]:FOR[xxxRP0]
{
    %identicalParts = "&amp;Table15[[#This Row],[IDENTICAL]]&amp;"
}")</f>
        <v>#VALUE!</v>
      </c>
    </row>
    <row r="3896" spans="1:1" x14ac:dyDescent="0.25">
      <c r="A3896" t="e">
        <f>IF(Table15[[#This Row],[IDENTICAL]]="","","@PART["&amp;Table15[[#This Row],[Name]]&amp;"]:FOR[xxxRP0]
{
    %identicalParts = "&amp;Table15[[#This Row],[IDENTICAL]]&amp;"
}")</f>
        <v>#VALUE!</v>
      </c>
    </row>
    <row r="3897" spans="1:1" x14ac:dyDescent="0.25">
      <c r="A3897" t="e">
        <f>IF(Table15[[#This Row],[IDENTICAL]]="","","@PART["&amp;Table15[[#This Row],[Name]]&amp;"]:FOR[xxxRP0]
{
    %identicalParts = "&amp;Table15[[#This Row],[IDENTICAL]]&amp;"
}")</f>
        <v>#VALUE!</v>
      </c>
    </row>
    <row r="3898" spans="1:1" x14ac:dyDescent="0.25">
      <c r="A3898" t="e">
        <f>IF(Table15[[#This Row],[IDENTICAL]]="","","@PART["&amp;Table15[[#This Row],[Name]]&amp;"]:FOR[xxxRP0]
{
    %identicalParts = "&amp;Table15[[#This Row],[IDENTICAL]]&amp;"
}")</f>
        <v>#VALUE!</v>
      </c>
    </row>
    <row r="3899" spans="1:1" x14ac:dyDescent="0.25">
      <c r="A3899" t="e">
        <f>IF(Table15[[#This Row],[IDENTICAL]]="","","@PART["&amp;Table15[[#This Row],[Name]]&amp;"]:FOR[xxxRP0]
{
    %identicalParts = "&amp;Table15[[#This Row],[IDENTICAL]]&amp;"
}")</f>
        <v>#VALUE!</v>
      </c>
    </row>
    <row r="3900" spans="1:1" x14ac:dyDescent="0.25">
      <c r="A3900" t="e">
        <f>IF(Table15[[#This Row],[IDENTICAL]]="","","@PART["&amp;Table15[[#This Row],[Name]]&amp;"]:FOR[xxxRP0]
{
    %identicalParts = "&amp;Table15[[#This Row],[IDENTICAL]]&amp;"
}")</f>
        <v>#VALUE!</v>
      </c>
    </row>
    <row r="3901" spans="1:1" x14ac:dyDescent="0.25">
      <c r="A3901" t="e">
        <f>IF(Table15[[#This Row],[IDENTICAL]]="","","@PART["&amp;Table15[[#This Row],[Name]]&amp;"]:FOR[xxxRP0]
{
    %identicalParts = "&amp;Table15[[#This Row],[IDENTICAL]]&amp;"
}")</f>
        <v>#VALUE!</v>
      </c>
    </row>
    <row r="3902" spans="1:1" x14ac:dyDescent="0.25">
      <c r="A3902" t="e">
        <f>IF(Table15[[#This Row],[IDENTICAL]]="","","@PART["&amp;Table15[[#This Row],[Name]]&amp;"]:FOR[xxxRP0]
{
    %identicalParts = "&amp;Table15[[#This Row],[IDENTICAL]]&amp;"
}")</f>
        <v>#VALUE!</v>
      </c>
    </row>
    <row r="3903" spans="1:1" x14ac:dyDescent="0.25">
      <c r="A3903" t="e">
        <f>IF(Table15[[#This Row],[IDENTICAL]]="","","@PART["&amp;Table15[[#This Row],[Name]]&amp;"]:FOR[xxxRP0]
{
    %identicalParts = "&amp;Table15[[#This Row],[IDENTICAL]]&amp;"
}")</f>
        <v>#VALUE!</v>
      </c>
    </row>
    <row r="3904" spans="1:1" x14ac:dyDescent="0.25">
      <c r="A3904" t="e">
        <f>IF(Table15[[#This Row],[IDENTICAL]]="","","@PART["&amp;Table15[[#This Row],[Name]]&amp;"]:FOR[xxxRP0]
{
    %identicalParts = "&amp;Table15[[#This Row],[IDENTICAL]]&amp;"
}")</f>
        <v>#VALUE!</v>
      </c>
    </row>
    <row r="3905" spans="1:1" x14ac:dyDescent="0.25">
      <c r="A3905" t="e">
        <f>IF(Table15[[#This Row],[IDENTICAL]]="","","@PART["&amp;Table15[[#This Row],[Name]]&amp;"]:FOR[xxxRP0]
{
    %identicalParts = "&amp;Table15[[#This Row],[IDENTICAL]]&amp;"
}")</f>
        <v>#VALUE!</v>
      </c>
    </row>
    <row r="3906" spans="1:1" x14ac:dyDescent="0.25">
      <c r="A3906" t="e">
        <f>IF(Table15[[#This Row],[IDENTICAL]]="","","@PART["&amp;Table15[[#This Row],[Name]]&amp;"]:FOR[xxxRP0]
{
    %identicalParts = "&amp;Table15[[#This Row],[IDENTICAL]]&amp;"
}")</f>
        <v>#VALUE!</v>
      </c>
    </row>
    <row r="3907" spans="1:1" x14ac:dyDescent="0.25">
      <c r="A3907" t="e">
        <f>IF(Table15[[#This Row],[IDENTICAL]]="","","@PART["&amp;Table15[[#This Row],[Name]]&amp;"]:FOR[xxxRP0]
{
    %identicalParts = "&amp;Table15[[#This Row],[IDENTICAL]]&amp;"
}")</f>
        <v>#VALUE!</v>
      </c>
    </row>
    <row r="3908" spans="1:1" x14ac:dyDescent="0.25">
      <c r="A3908" t="e">
        <f>IF(Table15[[#This Row],[IDENTICAL]]="","","@PART["&amp;Table15[[#This Row],[Name]]&amp;"]:FOR[xxxRP0]
{
    %identicalParts = "&amp;Table15[[#This Row],[IDENTICAL]]&amp;"
}")</f>
        <v>#VALUE!</v>
      </c>
    </row>
    <row r="3909" spans="1:1" x14ac:dyDescent="0.25">
      <c r="A3909" t="e">
        <f>IF(Table15[[#This Row],[IDENTICAL]]="","","@PART["&amp;Table15[[#This Row],[Name]]&amp;"]:FOR[xxxRP0]
{
    %identicalParts = "&amp;Table15[[#This Row],[IDENTICAL]]&amp;"
}")</f>
        <v>#VALUE!</v>
      </c>
    </row>
    <row r="3910" spans="1:1" x14ac:dyDescent="0.25">
      <c r="A3910" t="e">
        <f>IF(Table15[[#This Row],[IDENTICAL]]="","","@PART["&amp;Table15[[#This Row],[Name]]&amp;"]:FOR[xxxRP0]
{
    %identicalParts = "&amp;Table15[[#This Row],[IDENTICAL]]&amp;"
}")</f>
        <v>#VALUE!</v>
      </c>
    </row>
    <row r="3911" spans="1:1" x14ac:dyDescent="0.25">
      <c r="A3911" t="e">
        <f>IF(Table15[[#This Row],[IDENTICAL]]="","","@PART["&amp;Table15[[#This Row],[Name]]&amp;"]:FOR[xxxRP0]
{
    %identicalParts = "&amp;Table15[[#This Row],[IDENTICAL]]&amp;"
}")</f>
        <v>#VALUE!</v>
      </c>
    </row>
    <row r="3912" spans="1:1" x14ac:dyDescent="0.25">
      <c r="A3912" t="e">
        <f>IF(Table15[[#This Row],[IDENTICAL]]="","","@PART["&amp;Table15[[#This Row],[Name]]&amp;"]:FOR[xxxRP0]
{
    %identicalParts = "&amp;Table15[[#This Row],[IDENTICAL]]&amp;"
}")</f>
        <v>#VALUE!</v>
      </c>
    </row>
    <row r="3913" spans="1:1" x14ac:dyDescent="0.25">
      <c r="A3913" t="e">
        <f>IF(Table15[[#This Row],[IDENTICAL]]="","","@PART["&amp;Table15[[#This Row],[Name]]&amp;"]:FOR[xxxRP0]
{
    %identicalParts = "&amp;Table15[[#This Row],[IDENTICAL]]&amp;"
}")</f>
        <v>#VALUE!</v>
      </c>
    </row>
    <row r="3914" spans="1:1" x14ac:dyDescent="0.25">
      <c r="A3914" t="e">
        <f>IF(Table15[[#This Row],[IDENTICAL]]="","","@PART["&amp;Table15[[#This Row],[Name]]&amp;"]:FOR[xxxRP0]
{
    %identicalParts = "&amp;Table15[[#This Row],[IDENTICAL]]&amp;"
}")</f>
        <v>#VALUE!</v>
      </c>
    </row>
    <row r="3915" spans="1:1" x14ac:dyDescent="0.25">
      <c r="A3915" t="e">
        <f>IF(Table15[[#This Row],[IDENTICAL]]="","","@PART["&amp;Table15[[#This Row],[Name]]&amp;"]:FOR[xxxRP0]
{
    %identicalParts = "&amp;Table15[[#This Row],[IDENTICAL]]&amp;"
}")</f>
        <v>#VALUE!</v>
      </c>
    </row>
    <row r="3916" spans="1:1" x14ac:dyDescent="0.25">
      <c r="A3916" t="e">
        <f>IF(Table15[[#This Row],[IDENTICAL]]="","","@PART["&amp;Table15[[#This Row],[Name]]&amp;"]:FOR[xxxRP0]
{
    %identicalParts = "&amp;Table15[[#This Row],[IDENTICAL]]&amp;"
}")</f>
        <v>#VALUE!</v>
      </c>
    </row>
    <row r="3917" spans="1:1" x14ac:dyDescent="0.25">
      <c r="A3917" t="e">
        <f>IF(Table15[[#This Row],[IDENTICAL]]="","","@PART["&amp;Table15[[#This Row],[Name]]&amp;"]:FOR[xxxRP0]
{
    %identicalParts = "&amp;Table15[[#This Row],[IDENTICAL]]&amp;"
}")</f>
        <v>#VALUE!</v>
      </c>
    </row>
    <row r="3918" spans="1:1" x14ac:dyDescent="0.25">
      <c r="A3918" t="e">
        <f>IF(Table15[[#This Row],[IDENTICAL]]="","","@PART["&amp;Table15[[#This Row],[Name]]&amp;"]:FOR[xxxRP0]
{
    %identicalParts = "&amp;Table15[[#This Row],[IDENTICAL]]&amp;"
}")</f>
        <v>#VALUE!</v>
      </c>
    </row>
    <row r="3919" spans="1:1" x14ac:dyDescent="0.25">
      <c r="A3919" t="e">
        <f>IF(Table15[[#This Row],[IDENTICAL]]="","","@PART["&amp;Table15[[#This Row],[Name]]&amp;"]:FOR[xxxRP0]
{
    %identicalParts = "&amp;Table15[[#This Row],[IDENTICAL]]&amp;"
}")</f>
        <v>#VALUE!</v>
      </c>
    </row>
    <row r="3920" spans="1:1" x14ac:dyDescent="0.25">
      <c r="A3920" t="e">
        <f>IF(Table15[[#This Row],[IDENTICAL]]="","","@PART["&amp;Table15[[#This Row],[Name]]&amp;"]:FOR[xxxRP0]
{
    %identicalParts = "&amp;Table15[[#This Row],[IDENTICAL]]&amp;"
}")</f>
        <v>#VALUE!</v>
      </c>
    </row>
    <row r="3921" spans="1:1" x14ac:dyDescent="0.25">
      <c r="A3921" t="e">
        <f>IF(Table15[[#This Row],[IDENTICAL]]="","","@PART["&amp;Table15[[#This Row],[Name]]&amp;"]:FOR[xxxRP0]
{
    %identicalParts = "&amp;Table15[[#This Row],[IDENTICAL]]&amp;"
}")</f>
        <v>#VALUE!</v>
      </c>
    </row>
    <row r="3922" spans="1:1" x14ac:dyDescent="0.25">
      <c r="A3922" t="e">
        <f>IF(Table15[[#This Row],[IDENTICAL]]="","","@PART["&amp;Table15[[#This Row],[Name]]&amp;"]:FOR[xxxRP0]
{
    %identicalParts = "&amp;Table15[[#This Row],[IDENTICAL]]&amp;"
}")</f>
        <v>#VALUE!</v>
      </c>
    </row>
    <row r="3923" spans="1:1" x14ac:dyDescent="0.25">
      <c r="A3923" t="e">
        <f>IF(Table15[[#This Row],[IDENTICAL]]="","","@PART["&amp;Table15[[#This Row],[Name]]&amp;"]:FOR[xxxRP0]
{
    %identicalParts = "&amp;Table15[[#This Row],[IDENTICAL]]&amp;"
}")</f>
        <v>#VALUE!</v>
      </c>
    </row>
    <row r="3924" spans="1:1" x14ac:dyDescent="0.25">
      <c r="A3924" t="e">
        <f>IF(Table15[[#This Row],[IDENTICAL]]="","","@PART["&amp;Table15[[#This Row],[Name]]&amp;"]:FOR[xxxRP0]
{
    %identicalParts = "&amp;Table15[[#This Row],[IDENTICAL]]&amp;"
}")</f>
        <v>#VALUE!</v>
      </c>
    </row>
    <row r="3925" spans="1:1" x14ac:dyDescent="0.25">
      <c r="A3925" t="e">
        <f>IF(Table15[[#This Row],[IDENTICAL]]="","","@PART["&amp;Table15[[#This Row],[Name]]&amp;"]:FOR[xxxRP0]
{
    %identicalParts = "&amp;Table15[[#This Row],[IDENTICAL]]&amp;"
}")</f>
        <v>#VALUE!</v>
      </c>
    </row>
    <row r="3926" spans="1:1" x14ac:dyDescent="0.25">
      <c r="A3926" t="e">
        <f>IF(Table15[[#This Row],[IDENTICAL]]="","","@PART["&amp;Table15[[#This Row],[Name]]&amp;"]:FOR[xxxRP0]
{
    %identicalParts = "&amp;Table15[[#This Row],[IDENTICAL]]&amp;"
}")</f>
        <v>#VALUE!</v>
      </c>
    </row>
    <row r="3927" spans="1:1" x14ac:dyDescent="0.25">
      <c r="A3927" t="e">
        <f>IF(Table15[[#This Row],[IDENTICAL]]="","","@PART["&amp;Table15[[#This Row],[Name]]&amp;"]:FOR[xxxRP0]
{
    %identicalParts = "&amp;Table15[[#This Row],[IDENTICAL]]&amp;"
}")</f>
        <v>#VALUE!</v>
      </c>
    </row>
    <row r="3928" spans="1:1" x14ac:dyDescent="0.25">
      <c r="A3928" t="e">
        <f>IF(Table15[[#This Row],[IDENTICAL]]="","","@PART["&amp;Table15[[#This Row],[Name]]&amp;"]:FOR[xxxRP0]
{
    %identicalParts = "&amp;Table15[[#This Row],[IDENTICAL]]&amp;"
}")</f>
        <v>#VALUE!</v>
      </c>
    </row>
    <row r="3929" spans="1:1" x14ac:dyDescent="0.25">
      <c r="A3929" t="e">
        <f>IF(Table15[[#This Row],[IDENTICAL]]="","","@PART["&amp;Table15[[#This Row],[Name]]&amp;"]:FOR[xxxRP0]
{
    %identicalParts = "&amp;Table15[[#This Row],[IDENTICAL]]&amp;"
}")</f>
        <v>#VALUE!</v>
      </c>
    </row>
    <row r="3930" spans="1:1" x14ac:dyDescent="0.25">
      <c r="A3930" t="e">
        <f>IF(Table15[[#This Row],[IDENTICAL]]="","","@PART["&amp;Table15[[#This Row],[Name]]&amp;"]:FOR[xxxRP0]
{
    %identicalParts = "&amp;Table15[[#This Row],[IDENTICAL]]&amp;"
}")</f>
        <v>#VALUE!</v>
      </c>
    </row>
    <row r="3931" spans="1:1" x14ac:dyDescent="0.25">
      <c r="A3931" t="e">
        <f>IF(Table15[[#This Row],[IDENTICAL]]="","","@PART["&amp;Table15[[#This Row],[Name]]&amp;"]:FOR[xxxRP0]
{
    %identicalParts = "&amp;Table15[[#This Row],[IDENTICAL]]&amp;"
}")</f>
        <v>#VALUE!</v>
      </c>
    </row>
    <row r="3932" spans="1:1" x14ac:dyDescent="0.25">
      <c r="A3932" t="e">
        <f>IF(Table15[[#This Row],[IDENTICAL]]="","","@PART["&amp;Table15[[#This Row],[Name]]&amp;"]:FOR[xxxRP0]
{
    %identicalParts = "&amp;Table15[[#This Row],[IDENTICAL]]&amp;"
}")</f>
        <v>#VALUE!</v>
      </c>
    </row>
    <row r="3933" spans="1:1" x14ac:dyDescent="0.25">
      <c r="A3933" t="e">
        <f>IF(Table15[[#This Row],[IDENTICAL]]="","","@PART["&amp;Table15[[#This Row],[Name]]&amp;"]:FOR[xxxRP0]
{
    %identicalParts = "&amp;Table15[[#This Row],[IDENTICAL]]&amp;"
}")</f>
        <v>#VALUE!</v>
      </c>
    </row>
    <row r="3934" spans="1:1" x14ac:dyDescent="0.25">
      <c r="A3934" t="e">
        <f>IF(Table15[[#This Row],[IDENTICAL]]="","","@PART["&amp;Table15[[#This Row],[Name]]&amp;"]:FOR[xxxRP0]
{
    %identicalParts = "&amp;Table15[[#This Row],[IDENTICAL]]&amp;"
}")</f>
        <v>#VALUE!</v>
      </c>
    </row>
    <row r="3935" spans="1:1" x14ac:dyDescent="0.25">
      <c r="A3935" t="e">
        <f>IF(Table15[[#This Row],[IDENTICAL]]="","","@PART["&amp;Table15[[#This Row],[Name]]&amp;"]:FOR[xxxRP0]
{
    %identicalParts = "&amp;Table15[[#This Row],[IDENTICAL]]&amp;"
}")</f>
        <v>#VALUE!</v>
      </c>
    </row>
    <row r="3936" spans="1:1" x14ac:dyDescent="0.25">
      <c r="A3936" t="e">
        <f>IF(Table15[[#This Row],[IDENTICAL]]="","","@PART["&amp;Table15[[#This Row],[Name]]&amp;"]:FOR[xxxRP0]
{
    %identicalParts = "&amp;Table15[[#This Row],[IDENTICAL]]&amp;"
}")</f>
        <v>#VALUE!</v>
      </c>
    </row>
    <row r="3937" spans="1:1" x14ac:dyDescent="0.25">
      <c r="A3937" t="e">
        <f>IF(Table15[[#This Row],[IDENTICAL]]="","","@PART["&amp;Table15[[#This Row],[Name]]&amp;"]:FOR[xxxRP0]
{
    %identicalParts = "&amp;Table15[[#This Row],[IDENTICAL]]&amp;"
}")</f>
        <v>#VALUE!</v>
      </c>
    </row>
    <row r="3938" spans="1:1" x14ac:dyDescent="0.25">
      <c r="A3938" t="e">
        <f>IF(Table15[[#This Row],[IDENTICAL]]="","","@PART["&amp;Table15[[#This Row],[Name]]&amp;"]:FOR[xxxRP0]
{
    %identicalParts = "&amp;Table15[[#This Row],[IDENTICAL]]&amp;"
}")</f>
        <v>#VALUE!</v>
      </c>
    </row>
    <row r="3939" spans="1:1" x14ac:dyDescent="0.25">
      <c r="A3939" t="e">
        <f>IF(Table15[[#This Row],[IDENTICAL]]="","","@PART["&amp;Table15[[#This Row],[Name]]&amp;"]:FOR[xxxRP0]
{
    %identicalParts = "&amp;Table15[[#This Row],[IDENTICAL]]&amp;"
}")</f>
        <v>#VALUE!</v>
      </c>
    </row>
    <row r="3940" spans="1:1" x14ac:dyDescent="0.25">
      <c r="A3940" t="e">
        <f>IF(Table15[[#This Row],[IDENTICAL]]="","","@PART["&amp;Table15[[#This Row],[Name]]&amp;"]:FOR[xxxRP0]
{
    %identicalParts = "&amp;Table15[[#This Row],[IDENTICAL]]&amp;"
}")</f>
        <v>#VALUE!</v>
      </c>
    </row>
    <row r="3941" spans="1:1" x14ac:dyDescent="0.25">
      <c r="A3941" t="e">
        <f>IF(Table15[[#This Row],[IDENTICAL]]="","","@PART["&amp;Table15[[#This Row],[Name]]&amp;"]:FOR[xxxRP0]
{
    %identicalParts = "&amp;Table15[[#This Row],[IDENTICAL]]&amp;"
}")</f>
        <v>#VALUE!</v>
      </c>
    </row>
    <row r="3942" spans="1:1" x14ac:dyDescent="0.25">
      <c r="A3942" t="e">
        <f>IF(Table15[[#This Row],[IDENTICAL]]="","","@PART["&amp;Table15[[#This Row],[Name]]&amp;"]:FOR[xxxRP0]
{
    %identicalParts = "&amp;Table15[[#This Row],[IDENTICAL]]&amp;"
}")</f>
        <v>#VALUE!</v>
      </c>
    </row>
    <row r="3943" spans="1:1" x14ac:dyDescent="0.25">
      <c r="A3943" t="e">
        <f>IF(Table15[[#This Row],[IDENTICAL]]="","","@PART["&amp;Table15[[#This Row],[Name]]&amp;"]:FOR[xxxRP0]
{
    %identicalParts = "&amp;Table15[[#This Row],[IDENTICAL]]&amp;"
}")</f>
        <v>#VALUE!</v>
      </c>
    </row>
    <row r="3944" spans="1:1" x14ac:dyDescent="0.25">
      <c r="A3944" t="e">
        <f>IF(Table15[[#This Row],[IDENTICAL]]="","","@PART["&amp;Table15[[#This Row],[Name]]&amp;"]:FOR[xxxRP0]
{
    %identicalParts = "&amp;Table15[[#This Row],[IDENTICAL]]&amp;"
}")</f>
        <v>#VALUE!</v>
      </c>
    </row>
    <row r="3945" spans="1:1" x14ac:dyDescent="0.25">
      <c r="A3945" t="e">
        <f>IF(Table15[[#This Row],[IDENTICAL]]="","","@PART["&amp;Table15[[#This Row],[Name]]&amp;"]:FOR[xxxRP0]
{
    %identicalParts = "&amp;Table15[[#This Row],[IDENTICAL]]&amp;"
}")</f>
        <v>#VALUE!</v>
      </c>
    </row>
    <row r="3946" spans="1:1" x14ac:dyDescent="0.25">
      <c r="A3946" t="e">
        <f>IF(Table15[[#This Row],[IDENTICAL]]="","","@PART["&amp;Table15[[#This Row],[Name]]&amp;"]:FOR[xxxRP0]
{
    %identicalParts = "&amp;Table15[[#This Row],[IDENTICAL]]&amp;"
}")</f>
        <v>#VALUE!</v>
      </c>
    </row>
    <row r="3947" spans="1:1" x14ac:dyDescent="0.25">
      <c r="A3947" t="e">
        <f>IF(Table15[[#This Row],[IDENTICAL]]="","","@PART["&amp;Table15[[#This Row],[Name]]&amp;"]:FOR[xxxRP0]
{
    %identicalParts = "&amp;Table15[[#This Row],[IDENTICAL]]&amp;"
}")</f>
        <v>#VALUE!</v>
      </c>
    </row>
    <row r="3948" spans="1:1" x14ac:dyDescent="0.25">
      <c r="A3948" t="e">
        <f>IF(Table15[[#This Row],[IDENTICAL]]="","","@PART["&amp;Table15[[#This Row],[Name]]&amp;"]:FOR[xxxRP0]
{
    %identicalParts = "&amp;Table15[[#This Row],[IDENTICAL]]&amp;"
}")</f>
        <v>#VALUE!</v>
      </c>
    </row>
    <row r="3949" spans="1:1" x14ac:dyDescent="0.25">
      <c r="A3949" t="e">
        <f>IF(Table15[[#This Row],[IDENTICAL]]="","","@PART["&amp;Table15[[#This Row],[Name]]&amp;"]:FOR[xxxRP0]
{
    %identicalParts = "&amp;Table15[[#This Row],[IDENTICAL]]&amp;"
}")</f>
        <v>#VALUE!</v>
      </c>
    </row>
    <row r="3950" spans="1:1" x14ac:dyDescent="0.25">
      <c r="A3950" t="e">
        <f>IF(Table15[[#This Row],[IDENTICAL]]="","","@PART["&amp;Table15[[#This Row],[Name]]&amp;"]:FOR[xxxRP0]
{
    %identicalParts = "&amp;Table15[[#This Row],[IDENTICAL]]&amp;"
}")</f>
        <v>#VALUE!</v>
      </c>
    </row>
    <row r="3951" spans="1:1" x14ac:dyDescent="0.25">
      <c r="A3951" t="e">
        <f>IF(Table15[[#This Row],[IDENTICAL]]="","","@PART["&amp;Table15[[#This Row],[Name]]&amp;"]:FOR[xxxRP0]
{
    %identicalParts = "&amp;Table15[[#This Row],[IDENTICAL]]&amp;"
}")</f>
        <v>#VALUE!</v>
      </c>
    </row>
    <row r="3952" spans="1:1" x14ac:dyDescent="0.25">
      <c r="A3952" t="e">
        <f>IF(Table15[[#This Row],[IDENTICAL]]="","","@PART["&amp;Table15[[#This Row],[Name]]&amp;"]:FOR[xxxRP0]
{
    %identicalParts = "&amp;Table15[[#This Row],[IDENTICAL]]&amp;"
}")</f>
        <v>#VALUE!</v>
      </c>
    </row>
    <row r="3953" spans="1:1" x14ac:dyDescent="0.25">
      <c r="A3953" t="e">
        <f>IF(Table15[[#This Row],[IDENTICAL]]="","","@PART["&amp;Table15[[#This Row],[Name]]&amp;"]:FOR[xxxRP0]
{
    %identicalParts = "&amp;Table15[[#This Row],[IDENTICAL]]&amp;"
}")</f>
        <v>#VALUE!</v>
      </c>
    </row>
    <row r="3954" spans="1:1" x14ac:dyDescent="0.25">
      <c r="A3954" t="e">
        <f>IF(Table15[[#This Row],[IDENTICAL]]="","","@PART["&amp;Table15[[#This Row],[Name]]&amp;"]:FOR[xxxRP0]
{
    %identicalParts = "&amp;Table15[[#This Row],[IDENTICAL]]&amp;"
}")</f>
        <v>#VALUE!</v>
      </c>
    </row>
    <row r="3955" spans="1:1" x14ac:dyDescent="0.25">
      <c r="A3955" t="e">
        <f>IF(Table15[[#This Row],[IDENTICAL]]="","","@PART["&amp;Table15[[#This Row],[Name]]&amp;"]:FOR[xxxRP0]
{
    %identicalParts = "&amp;Table15[[#This Row],[IDENTICAL]]&amp;"
}")</f>
        <v>#VALUE!</v>
      </c>
    </row>
    <row r="3956" spans="1:1" x14ac:dyDescent="0.25">
      <c r="A3956" t="e">
        <f>IF(Table15[[#This Row],[IDENTICAL]]="","","@PART["&amp;Table15[[#This Row],[Name]]&amp;"]:FOR[xxxRP0]
{
    %identicalParts = "&amp;Table15[[#This Row],[IDENTICAL]]&amp;"
}")</f>
        <v>#VALUE!</v>
      </c>
    </row>
    <row r="3957" spans="1:1" x14ac:dyDescent="0.25">
      <c r="A3957" t="e">
        <f>IF(Table15[[#This Row],[IDENTICAL]]="","","@PART["&amp;Table15[[#This Row],[Name]]&amp;"]:FOR[xxxRP0]
{
    %identicalParts = "&amp;Table15[[#This Row],[IDENTICAL]]&amp;"
}")</f>
        <v>#VALUE!</v>
      </c>
    </row>
    <row r="3958" spans="1:1" x14ac:dyDescent="0.25">
      <c r="A3958" t="e">
        <f>IF(Table15[[#This Row],[IDENTICAL]]="","","@PART["&amp;Table15[[#This Row],[Name]]&amp;"]:FOR[xxxRP0]
{
    %identicalParts = "&amp;Table15[[#This Row],[IDENTICAL]]&amp;"
}")</f>
        <v>#VALUE!</v>
      </c>
    </row>
    <row r="3959" spans="1:1" x14ac:dyDescent="0.25">
      <c r="A3959" t="e">
        <f>IF(Table15[[#This Row],[IDENTICAL]]="","","@PART["&amp;Table15[[#This Row],[Name]]&amp;"]:FOR[xxxRP0]
{
    %identicalParts = "&amp;Table15[[#This Row],[IDENTICAL]]&amp;"
}")</f>
        <v>#VALUE!</v>
      </c>
    </row>
    <row r="3960" spans="1:1" x14ac:dyDescent="0.25">
      <c r="A3960" t="e">
        <f>IF(Table15[[#This Row],[IDENTICAL]]="","","@PART["&amp;Table15[[#This Row],[Name]]&amp;"]:FOR[xxxRP0]
{
    %identicalParts = "&amp;Table15[[#This Row],[IDENTICAL]]&amp;"
}")</f>
        <v>#VALUE!</v>
      </c>
    </row>
    <row r="3961" spans="1:1" x14ac:dyDescent="0.25">
      <c r="A3961" t="e">
        <f>IF(Table15[[#This Row],[IDENTICAL]]="","","@PART["&amp;Table15[[#This Row],[Name]]&amp;"]:FOR[xxxRP0]
{
    %identicalParts = "&amp;Table15[[#This Row],[IDENTICAL]]&amp;"
}")</f>
        <v>#VALUE!</v>
      </c>
    </row>
    <row r="3962" spans="1:1" x14ac:dyDescent="0.25">
      <c r="A3962" t="e">
        <f>IF(Table15[[#This Row],[IDENTICAL]]="","","@PART["&amp;Table15[[#This Row],[Name]]&amp;"]:FOR[xxxRP0]
{
    %identicalParts = "&amp;Table15[[#This Row],[IDENTICAL]]&amp;"
}")</f>
        <v>#VALUE!</v>
      </c>
    </row>
    <row r="3963" spans="1:1" x14ac:dyDescent="0.25">
      <c r="A3963" t="e">
        <f>IF(Table15[[#This Row],[IDENTICAL]]="","","@PART["&amp;Table15[[#This Row],[Name]]&amp;"]:FOR[xxxRP0]
{
    %identicalParts = "&amp;Table15[[#This Row],[IDENTICAL]]&amp;"
}")</f>
        <v>#VALUE!</v>
      </c>
    </row>
    <row r="3964" spans="1:1" x14ac:dyDescent="0.25">
      <c r="A3964" t="e">
        <f>IF(Table15[[#This Row],[IDENTICAL]]="","","@PART["&amp;Table15[[#This Row],[Name]]&amp;"]:FOR[xxxRP0]
{
    %identicalParts = "&amp;Table15[[#This Row],[IDENTICAL]]&amp;"
}")</f>
        <v>#VALUE!</v>
      </c>
    </row>
    <row r="3965" spans="1:1" x14ac:dyDescent="0.25">
      <c r="A3965" t="e">
        <f>IF(Table15[[#This Row],[IDENTICAL]]="","","@PART["&amp;Table15[[#This Row],[Name]]&amp;"]:FOR[xxxRP0]
{
    %identicalParts = "&amp;Table15[[#This Row],[IDENTICAL]]&amp;"
}")</f>
        <v>#VALUE!</v>
      </c>
    </row>
    <row r="3966" spans="1:1" x14ac:dyDescent="0.25">
      <c r="A3966" t="e">
        <f>IF(Table15[[#This Row],[IDENTICAL]]="","","@PART["&amp;Table15[[#This Row],[Name]]&amp;"]:FOR[xxxRP0]
{
    %identicalParts = "&amp;Table15[[#This Row],[IDENTICAL]]&amp;"
}")</f>
        <v>#VALUE!</v>
      </c>
    </row>
    <row r="3967" spans="1:1" x14ac:dyDescent="0.25">
      <c r="A3967" t="e">
        <f>IF(Table15[[#This Row],[IDENTICAL]]="","","@PART["&amp;Table15[[#This Row],[Name]]&amp;"]:FOR[xxxRP0]
{
    %identicalParts = "&amp;Table15[[#This Row],[IDENTICAL]]&amp;"
}")</f>
        <v>#VALUE!</v>
      </c>
    </row>
    <row r="3968" spans="1:1" x14ac:dyDescent="0.25">
      <c r="A3968" t="e">
        <f>IF(Table15[[#This Row],[IDENTICAL]]="","","@PART["&amp;Table15[[#This Row],[Name]]&amp;"]:FOR[xxxRP0]
{
    %identicalParts = "&amp;Table15[[#This Row],[IDENTICAL]]&amp;"
}")</f>
        <v>#VALUE!</v>
      </c>
    </row>
    <row r="3969" spans="1:1" x14ac:dyDescent="0.25">
      <c r="A3969" t="e">
        <f>IF(Table15[[#This Row],[IDENTICAL]]="","","@PART["&amp;Table15[[#This Row],[Name]]&amp;"]:FOR[xxxRP0]
{
    %identicalParts = "&amp;Table15[[#This Row],[IDENTICAL]]&amp;"
}")</f>
        <v>#VALUE!</v>
      </c>
    </row>
    <row r="3970" spans="1:1" x14ac:dyDescent="0.25">
      <c r="A3970" t="e">
        <f>IF(Table15[[#This Row],[IDENTICAL]]="","","@PART["&amp;Table15[[#This Row],[Name]]&amp;"]:FOR[xxxRP0]
{
    %identicalParts = "&amp;Table15[[#This Row],[IDENTICAL]]&amp;"
}")</f>
        <v>#VALUE!</v>
      </c>
    </row>
    <row r="3971" spans="1:1" x14ac:dyDescent="0.25">
      <c r="A3971" t="e">
        <f>IF(Table15[[#This Row],[IDENTICAL]]="","","@PART["&amp;Table15[[#This Row],[Name]]&amp;"]:FOR[xxxRP0]
{
    %identicalParts = "&amp;Table15[[#This Row],[IDENTICAL]]&amp;"
}")</f>
        <v>#VALUE!</v>
      </c>
    </row>
    <row r="3972" spans="1:1" x14ac:dyDescent="0.25">
      <c r="A3972" t="e">
        <f>IF(Table15[[#This Row],[IDENTICAL]]="","","@PART["&amp;Table15[[#This Row],[Name]]&amp;"]:FOR[xxxRP0]
{
    %identicalParts = "&amp;Table15[[#This Row],[IDENTICAL]]&amp;"
}")</f>
        <v>#VALUE!</v>
      </c>
    </row>
    <row r="3973" spans="1:1" x14ac:dyDescent="0.25">
      <c r="A3973" t="e">
        <f>IF(Table15[[#This Row],[IDENTICAL]]="","","@PART["&amp;Table15[[#This Row],[Name]]&amp;"]:FOR[xxxRP0]
{
    %identicalParts = "&amp;Table15[[#This Row],[IDENTICAL]]&amp;"
}")</f>
        <v>#VALUE!</v>
      </c>
    </row>
    <row r="3974" spans="1:1" x14ac:dyDescent="0.25">
      <c r="A3974" t="e">
        <f>IF(Table15[[#This Row],[IDENTICAL]]="","","@PART["&amp;Table15[[#This Row],[Name]]&amp;"]:FOR[xxxRP0]
{
    %identicalParts = "&amp;Table15[[#This Row],[IDENTICAL]]&amp;"
}")</f>
        <v>#VALUE!</v>
      </c>
    </row>
    <row r="3975" spans="1:1" x14ac:dyDescent="0.25">
      <c r="A3975" t="e">
        <f>IF(Table15[[#This Row],[IDENTICAL]]="","","@PART["&amp;Table15[[#This Row],[Name]]&amp;"]:FOR[xxxRP0]
{
    %identicalParts = "&amp;Table15[[#This Row],[IDENTICAL]]&amp;"
}")</f>
        <v>#VALUE!</v>
      </c>
    </row>
    <row r="3976" spans="1:1" x14ac:dyDescent="0.25">
      <c r="A3976" t="e">
        <f>IF(Table15[[#This Row],[IDENTICAL]]="","","@PART["&amp;Table15[[#This Row],[Name]]&amp;"]:FOR[xxxRP0]
{
    %identicalParts = "&amp;Table15[[#This Row],[IDENTICAL]]&amp;"
}")</f>
        <v>#VALUE!</v>
      </c>
    </row>
    <row r="3977" spans="1:1" x14ac:dyDescent="0.25">
      <c r="A3977" t="e">
        <f>IF(Table15[[#This Row],[IDENTICAL]]="","","@PART["&amp;Table15[[#This Row],[Name]]&amp;"]:FOR[xxxRP0]
{
    %identicalParts = "&amp;Table15[[#This Row],[IDENTICAL]]&amp;"
}")</f>
        <v>#VALUE!</v>
      </c>
    </row>
    <row r="3978" spans="1:1" x14ac:dyDescent="0.25">
      <c r="A3978" t="e">
        <f>IF(Table15[[#This Row],[IDENTICAL]]="","","@PART["&amp;Table15[[#This Row],[Name]]&amp;"]:FOR[xxxRP0]
{
    %identicalParts = "&amp;Table15[[#This Row],[IDENTICAL]]&amp;"
}")</f>
        <v>#VALUE!</v>
      </c>
    </row>
    <row r="3979" spans="1:1" x14ac:dyDescent="0.25">
      <c r="A3979" t="e">
        <f>IF(Table15[[#This Row],[IDENTICAL]]="","","@PART["&amp;Table15[[#This Row],[Name]]&amp;"]:FOR[xxxRP0]
{
    %identicalParts = "&amp;Table15[[#This Row],[IDENTICAL]]&amp;"
}")</f>
        <v>#VALUE!</v>
      </c>
    </row>
    <row r="3980" spans="1:1" x14ac:dyDescent="0.25">
      <c r="A3980" t="e">
        <f>IF(Table15[[#This Row],[IDENTICAL]]="","","@PART["&amp;Table15[[#This Row],[Name]]&amp;"]:FOR[xxxRP0]
{
    %identicalParts = "&amp;Table15[[#This Row],[IDENTICAL]]&amp;"
}")</f>
        <v>#VALUE!</v>
      </c>
    </row>
    <row r="3981" spans="1:1" x14ac:dyDescent="0.25">
      <c r="A3981" t="e">
        <f>IF(Table15[[#This Row],[IDENTICAL]]="","","@PART["&amp;Table15[[#This Row],[Name]]&amp;"]:FOR[xxxRP0]
{
    %identicalParts = "&amp;Table15[[#This Row],[IDENTICAL]]&amp;"
}")</f>
        <v>#VALUE!</v>
      </c>
    </row>
    <row r="3982" spans="1:1" x14ac:dyDescent="0.25">
      <c r="A3982" t="e">
        <f>IF(Table15[[#This Row],[IDENTICAL]]="","","@PART["&amp;Table15[[#This Row],[Name]]&amp;"]:FOR[xxxRP0]
{
    %identicalParts = "&amp;Table15[[#This Row],[IDENTICAL]]&amp;"
}")</f>
        <v>#VALUE!</v>
      </c>
    </row>
    <row r="3983" spans="1:1" x14ac:dyDescent="0.25">
      <c r="A3983" t="e">
        <f>IF(Table15[[#This Row],[IDENTICAL]]="","","@PART["&amp;Table15[[#This Row],[Name]]&amp;"]:FOR[xxxRP0]
{
    %identicalParts = "&amp;Table15[[#This Row],[IDENTICAL]]&amp;"
}")</f>
        <v>#VALUE!</v>
      </c>
    </row>
    <row r="3984" spans="1:1" x14ac:dyDescent="0.25">
      <c r="A3984" t="e">
        <f>IF(Table15[[#This Row],[IDENTICAL]]="","","@PART["&amp;Table15[[#This Row],[Name]]&amp;"]:FOR[xxxRP0]
{
    %identicalParts = "&amp;Table15[[#This Row],[IDENTICAL]]&amp;"
}")</f>
        <v>#VALUE!</v>
      </c>
    </row>
    <row r="3985" spans="1:1" x14ac:dyDescent="0.25">
      <c r="A3985" t="e">
        <f>IF(Table15[[#This Row],[IDENTICAL]]="","","@PART["&amp;Table15[[#This Row],[Name]]&amp;"]:FOR[xxxRP0]
{
    %identicalParts = "&amp;Table15[[#This Row],[IDENTICAL]]&amp;"
}")</f>
        <v>#VALUE!</v>
      </c>
    </row>
    <row r="3986" spans="1:1" x14ac:dyDescent="0.25">
      <c r="A3986" t="e">
        <f>IF(Table15[[#This Row],[IDENTICAL]]="","","@PART["&amp;Table15[[#This Row],[Name]]&amp;"]:FOR[xxxRP0]
{
    %identicalParts = "&amp;Table15[[#This Row],[IDENTICAL]]&amp;"
}")</f>
        <v>#VALUE!</v>
      </c>
    </row>
    <row r="3987" spans="1:1" x14ac:dyDescent="0.25">
      <c r="A3987" t="e">
        <f>IF(Table15[[#This Row],[IDENTICAL]]="","","@PART["&amp;Table15[[#This Row],[Name]]&amp;"]:FOR[xxxRP0]
{
    %identicalParts = "&amp;Table15[[#This Row],[IDENTICAL]]&amp;"
}")</f>
        <v>#VALUE!</v>
      </c>
    </row>
    <row r="3988" spans="1:1" x14ac:dyDescent="0.25">
      <c r="A3988" t="e">
        <f>IF(Table15[[#This Row],[IDENTICAL]]="","","@PART["&amp;Table15[[#This Row],[Name]]&amp;"]:FOR[xxxRP0]
{
    %identicalParts = "&amp;Table15[[#This Row],[IDENTICAL]]&amp;"
}")</f>
        <v>#VALUE!</v>
      </c>
    </row>
    <row r="3989" spans="1:1" x14ac:dyDescent="0.25">
      <c r="A3989" t="e">
        <f>IF(Table15[[#This Row],[IDENTICAL]]="","","@PART["&amp;Table15[[#This Row],[Name]]&amp;"]:FOR[xxxRP0]
{
    %identicalParts = "&amp;Table15[[#This Row],[IDENTICAL]]&amp;"
}")</f>
        <v>#VALUE!</v>
      </c>
    </row>
    <row r="3990" spans="1:1" x14ac:dyDescent="0.25">
      <c r="A3990" t="e">
        <f>IF(Table15[[#This Row],[IDENTICAL]]="","","@PART["&amp;Table15[[#This Row],[Name]]&amp;"]:FOR[xxxRP0]
{
    %identicalParts = "&amp;Table15[[#This Row],[IDENTICAL]]&amp;"
}")</f>
        <v>#VALUE!</v>
      </c>
    </row>
    <row r="3991" spans="1:1" x14ac:dyDescent="0.25">
      <c r="A3991" t="e">
        <f>IF(Table15[[#This Row],[IDENTICAL]]="","","@PART["&amp;Table15[[#This Row],[Name]]&amp;"]:FOR[xxxRP0]
{
    %identicalParts = "&amp;Table15[[#This Row],[IDENTICAL]]&amp;"
}")</f>
        <v>#VALUE!</v>
      </c>
    </row>
    <row r="3992" spans="1:1" x14ac:dyDescent="0.25">
      <c r="A3992" t="e">
        <f>IF(Table15[[#This Row],[IDENTICAL]]="","","@PART["&amp;Table15[[#This Row],[Name]]&amp;"]:FOR[xxxRP0]
{
    %identicalParts = "&amp;Table15[[#This Row],[IDENTICAL]]&amp;"
}")</f>
        <v>#VALUE!</v>
      </c>
    </row>
    <row r="3993" spans="1:1" x14ac:dyDescent="0.25">
      <c r="A3993" t="e">
        <f>IF(Table15[[#This Row],[IDENTICAL]]="","","@PART["&amp;Table15[[#This Row],[Name]]&amp;"]:FOR[xxxRP0]
{
    %identicalParts = "&amp;Table15[[#This Row],[IDENTICAL]]&amp;"
}")</f>
        <v>#VALUE!</v>
      </c>
    </row>
    <row r="3994" spans="1:1" x14ac:dyDescent="0.25">
      <c r="A3994" t="e">
        <f>IF(Table15[[#This Row],[IDENTICAL]]="","","@PART["&amp;Table15[[#This Row],[Name]]&amp;"]:FOR[xxxRP0]
{
    %identicalParts = "&amp;Table15[[#This Row],[IDENTICAL]]&amp;"
}")</f>
        <v>#VALUE!</v>
      </c>
    </row>
    <row r="3995" spans="1:1" x14ac:dyDescent="0.25">
      <c r="A3995" t="e">
        <f>IF(Table15[[#This Row],[IDENTICAL]]="","","@PART["&amp;Table15[[#This Row],[Name]]&amp;"]:FOR[xxxRP0]
{
    %identicalParts = "&amp;Table15[[#This Row],[IDENTICAL]]&amp;"
}")</f>
        <v>#VALUE!</v>
      </c>
    </row>
    <row r="3996" spans="1:1" x14ac:dyDescent="0.25">
      <c r="A3996" t="e">
        <f>IF(Table15[[#This Row],[IDENTICAL]]="","","@PART["&amp;Table15[[#This Row],[Name]]&amp;"]:FOR[xxxRP0]
{
    %identicalParts = "&amp;Table15[[#This Row],[IDENTICAL]]&amp;"
}")</f>
        <v>#VALUE!</v>
      </c>
    </row>
    <row r="3997" spans="1:1" x14ac:dyDescent="0.25">
      <c r="A3997" t="e">
        <f>IF(Table15[[#This Row],[IDENTICAL]]="","","@PART["&amp;Table15[[#This Row],[Name]]&amp;"]:FOR[xxxRP0]
{
    %identicalParts = "&amp;Table15[[#This Row],[IDENTICAL]]&amp;"
}")</f>
        <v>#VALUE!</v>
      </c>
    </row>
    <row r="3998" spans="1:1" x14ac:dyDescent="0.25">
      <c r="A3998" t="e">
        <f>IF(Table15[[#This Row],[IDENTICAL]]="","","@PART["&amp;Table15[[#This Row],[Name]]&amp;"]:FOR[xxxRP0]
{
    %identicalParts = "&amp;Table15[[#This Row],[IDENTICAL]]&amp;"
}")</f>
        <v>#VALUE!</v>
      </c>
    </row>
    <row r="3999" spans="1:1" x14ac:dyDescent="0.25">
      <c r="A3999" t="e">
        <f>IF(Table15[[#This Row],[IDENTICAL]]="","","@PART["&amp;Table15[[#This Row],[Name]]&amp;"]:FOR[xxxRP0]
{
    %identicalParts = "&amp;Table15[[#This Row],[IDENTICAL]]&amp;"
}")</f>
        <v>#VALUE!</v>
      </c>
    </row>
    <row r="4000" spans="1:1" x14ac:dyDescent="0.25">
      <c r="A4000" t="e">
        <f>IF(Table15[[#This Row],[IDENTICAL]]="","","@PART["&amp;Table15[[#This Row],[Name]]&amp;"]:FOR[xxxRP0]
{
    %identicalParts = "&amp;Table15[[#This Row],[IDENTICAL]]&amp;"
}")</f>
        <v>#VALUE!</v>
      </c>
    </row>
    <row r="4001" spans="1:1" x14ac:dyDescent="0.25">
      <c r="A4001" t="e">
        <f>IF(Table15[[#This Row],[IDENTICAL]]="","","@PART["&amp;Table15[[#This Row],[Name]]&amp;"]:FOR[xxxRP0]
{
    %identicalParts = "&amp;Table15[[#This Row],[IDENTICAL]]&amp;"
}")</f>
        <v>#VALUE!</v>
      </c>
    </row>
    <row r="4002" spans="1:1" x14ac:dyDescent="0.25">
      <c r="A4002" t="e">
        <f>IF(Table15[[#This Row],[IDENTICAL]]="","","@PART["&amp;Table15[[#This Row],[Name]]&amp;"]:FOR[xxxRP0]
{
    %identicalParts = "&amp;Table15[[#This Row],[IDENTICAL]]&amp;"
}")</f>
        <v>#VALUE!</v>
      </c>
    </row>
    <row r="4003" spans="1:1" x14ac:dyDescent="0.25">
      <c r="A4003" t="e">
        <f>IF(Table15[[#This Row],[IDENTICAL]]="","","@PART["&amp;Table15[[#This Row],[Name]]&amp;"]:FOR[xxxRP0]
{
    %identicalParts = "&amp;Table15[[#This Row],[IDENTICAL]]&amp;"
}")</f>
        <v>#VALUE!</v>
      </c>
    </row>
    <row r="4004" spans="1:1" x14ac:dyDescent="0.25">
      <c r="A4004" t="e">
        <f>IF(Table15[[#This Row],[IDENTICAL]]="","","@PART["&amp;Table15[[#This Row],[Name]]&amp;"]:FOR[xxxRP0]
{
    %identicalParts = "&amp;Table15[[#This Row],[IDENTICAL]]&amp;"
}")</f>
        <v>#VALUE!</v>
      </c>
    </row>
    <row r="4005" spans="1:1" x14ac:dyDescent="0.25">
      <c r="A4005" t="e">
        <f>IF(Table15[[#This Row],[IDENTICAL]]="","","@PART["&amp;Table15[[#This Row],[Name]]&amp;"]:FOR[xxxRP0]
{
    %identicalParts = "&amp;Table15[[#This Row],[IDENTICAL]]&amp;"
}")</f>
        <v>#VALUE!</v>
      </c>
    </row>
    <row r="4006" spans="1:1" x14ac:dyDescent="0.25">
      <c r="A4006" t="e">
        <f>IF(Table15[[#This Row],[IDENTICAL]]="","","@PART["&amp;Table15[[#This Row],[Name]]&amp;"]:FOR[xxxRP0]
{
    %identicalParts = "&amp;Table15[[#This Row],[IDENTICAL]]&amp;"
}")</f>
        <v>#VALUE!</v>
      </c>
    </row>
    <row r="4007" spans="1:1" x14ac:dyDescent="0.25">
      <c r="A4007" t="e">
        <f>IF(Table15[[#This Row],[IDENTICAL]]="","","@PART["&amp;Table15[[#This Row],[Name]]&amp;"]:FOR[xxxRP0]
{
    %identicalParts = "&amp;Table15[[#This Row],[IDENTICAL]]&amp;"
}")</f>
        <v>#VALUE!</v>
      </c>
    </row>
    <row r="4008" spans="1:1" x14ac:dyDescent="0.25">
      <c r="A4008" t="e">
        <f>IF(Table15[[#This Row],[IDENTICAL]]="","","@PART["&amp;Table15[[#This Row],[Name]]&amp;"]:FOR[xxxRP0]
{
    %identicalParts = "&amp;Table15[[#This Row],[IDENTICAL]]&amp;"
}")</f>
        <v>#VALUE!</v>
      </c>
    </row>
    <row r="4009" spans="1:1" x14ac:dyDescent="0.25">
      <c r="A4009" t="e">
        <f>IF(Table15[[#This Row],[IDENTICAL]]="","","@PART["&amp;Table15[[#This Row],[Name]]&amp;"]:FOR[xxxRP0]
{
    %identicalParts = "&amp;Table15[[#This Row],[IDENTICAL]]&amp;"
}")</f>
        <v>#VALUE!</v>
      </c>
    </row>
    <row r="4010" spans="1:1" x14ac:dyDescent="0.25">
      <c r="A4010" t="e">
        <f>IF(Table15[[#This Row],[IDENTICAL]]="","","@PART["&amp;Table15[[#This Row],[Name]]&amp;"]:FOR[xxxRP0]
{
    %identicalParts = "&amp;Table15[[#This Row],[IDENTICAL]]&amp;"
}")</f>
        <v>#VALUE!</v>
      </c>
    </row>
    <row r="4011" spans="1:1" x14ac:dyDescent="0.25">
      <c r="A4011" t="e">
        <f>IF(Table15[[#This Row],[IDENTICAL]]="","","@PART["&amp;Table15[[#This Row],[Name]]&amp;"]:FOR[xxxRP0]
{
    %identicalParts = "&amp;Table15[[#This Row],[IDENTICAL]]&amp;"
}")</f>
        <v>#VALUE!</v>
      </c>
    </row>
    <row r="4012" spans="1:1" x14ac:dyDescent="0.25">
      <c r="A4012" t="e">
        <f>IF(Table15[[#This Row],[IDENTICAL]]="","","@PART["&amp;Table15[[#This Row],[Name]]&amp;"]:FOR[xxxRP0]
{
    %identicalParts = "&amp;Table15[[#This Row],[IDENTICAL]]&amp;"
}")</f>
        <v>#VALUE!</v>
      </c>
    </row>
    <row r="4013" spans="1:1" x14ac:dyDescent="0.25">
      <c r="A4013" t="e">
        <f>IF(Table15[[#This Row],[IDENTICAL]]="","","@PART["&amp;Table15[[#This Row],[Name]]&amp;"]:FOR[xxxRP0]
{
    %identicalParts = "&amp;Table15[[#This Row],[IDENTICAL]]&amp;"
}")</f>
        <v>#VALUE!</v>
      </c>
    </row>
    <row r="4014" spans="1:1" x14ac:dyDescent="0.25">
      <c r="A4014" t="e">
        <f>IF(Table15[[#This Row],[IDENTICAL]]="","","@PART["&amp;Table15[[#This Row],[Name]]&amp;"]:FOR[xxxRP0]
{
    %identicalParts = "&amp;Table15[[#This Row],[IDENTICAL]]&amp;"
}")</f>
        <v>#VALUE!</v>
      </c>
    </row>
    <row r="4015" spans="1:1" x14ac:dyDescent="0.25">
      <c r="A4015" t="e">
        <f>IF(Table15[[#This Row],[IDENTICAL]]="","","@PART["&amp;Table15[[#This Row],[Name]]&amp;"]:FOR[xxxRP0]
{
    %identicalParts = "&amp;Table15[[#This Row],[IDENTICAL]]&amp;"
}")</f>
        <v>#VALUE!</v>
      </c>
    </row>
    <row r="4016" spans="1:1" x14ac:dyDescent="0.25">
      <c r="A4016" t="e">
        <f>IF(Table15[[#This Row],[IDENTICAL]]="","","@PART["&amp;Table15[[#This Row],[Name]]&amp;"]:FOR[xxxRP0]
{
    %identicalParts = "&amp;Table15[[#This Row],[IDENTICAL]]&amp;"
}")</f>
        <v>#VALUE!</v>
      </c>
    </row>
    <row r="4017" spans="1:1" x14ac:dyDescent="0.25">
      <c r="A4017" t="e">
        <f>IF(Table15[[#This Row],[IDENTICAL]]="","","@PART["&amp;Table15[[#This Row],[Name]]&amp;"]:FOR[xxxRP0]
{
    %identicalParts = "&amp;Table15[[#This Row],[IDENTICAL]]&amp;"
}")</f>
        <v>#VALUE!</v>
      </c>
    </row>
    <row r="4018" spans="1:1" x14ac:dyDescent="0.25">
      <c r="A4018" t="e">
        <f>IF(Table15[[#This Row],[IDENTICAL]]="","","@PART["&amp;Table15[[#This Row],[Name]]&amp;"]:FOR[xxxRP0]
{
    %identicalParts = "&amp;Table15[[#This Row],[IDENTICAL]]&amp;"
}")</f>
        <v>#VALUE!</v>
      </c>
    </row>
    <row r="4019" spans="1:1" x14ac:dyDescent="0.25">
      <c r="A4019" t="e">
        <f>IF(Table15[[#This Row],[IDENTICAL]]="","","@PART["&amp;Table15[[#This Row],[Name]]&amp;"]:FOR[xxxRP0]
{
    %identicalParts = "&amp;Table15[[#This Row],[IDENTICAL]]&amp;"
}")</f>
        <v>#VALUE!</v>
      </c>
    </row>
    <row r="4020" spans="1:1" x14ac:dyDescent="0.25">
      <c r="A4020" t="e">
        <f>IF(Table15[[#This Row],[IDENTICAL]]="","","@PART["&amp;Table15[[#This Row],[Name]]&amp;"]:FOR[xxxRP0]
{
    %identicalParts = "&amp;Table15[[#This Row],[IDENTICAL]]&amp;"
}")</f>
        <v>#VALUE!</v>
      </c>
    </row>
    <row r="4021" spans="1:1" x14ac:dyDescent="0.25">
      <c r="A4021" t="e">
        <f>IF(Table15[[#This Row],[IDENTICAL]]="","","@PART["&amp;Table15[[#This Row],[Name]]&amp;"]:FOR[xxxRP0]
{
    %identicalParts = "&amp;Table15[[#This Row],[IDENTICAL]]&amp;"
}")</f>
        <v>#VALUE!</v>
      </c>
    </row>
    <row r="4022" spans="1:1" x14ac:dyDescent="0.25">
      <c r="A4022" t="e">
        <f>IF(Table15[[#This Row],[IDENTICAL]]="","","@PART["&amp;Table15[[#This Row],[Name]]&amp;"]:FOR[xxxRP0]
{
    %identicalParts = "&amp;Table15[[#This Row],[IDENTICAL]]&amp;"
}")</f>
        <v>#VALUE!</v>
      </c>
    </row>
    <row r="4023" spans="1:1" x14ac:dyDescent="0.25">
      <c r="A4023" t="e">
        <f>IF(Table15[[#This Row],[IDENTICAL]]="","","@PART["&amp;Table15[[#This Row],[Name]]&amp;"]:FOR[xxxRP0]
{
    %identicalParts = "&amp;Table15[[#This Row],[IDENTICAL]]&amp;"
}")</f>
        <v>#VALUE!</v>
      </c>
    </row>
    <row r="4024" spans="1:1" x14ac:dyDescent="0.25">
      <c r="A4024" t="e">
        <f>IF(Table15[[#This Row],[IDENTICAL]]="","","@PART["&amp;Table15[[#This Row],[Name]]&amp;"]:FOR[xxxRP0]
{
    %identicalParts = "&amp;Table15[[#This Row],[IDENTICAL]]&amp;"
}")</f>
        <v>#VALUE!</v>
      </c>
    </row>
    <row r="4025" spans="1:1" x14ac:dyDescent="0.25">
      <c r="A4025" t="e">
        <f>IF(Table15[[#This Row],[IDENTICAL]]="","","@PART["&amp;Table15[[#This Row],[Name]]&amp;"]:FOR[xxxRP0]
{
    %identicalParts = "&amp;Table15[[#This Row],[IDENTICAL]]&amp;"
}")</f>
        <v>#VALUE!</v>
      </c>
    </row>
    <row r="4026" spans="1:1" x14ac:dyDescent="0.25">
      <c r="A4026" t="e">
        <f>IF(Table15[[#This Row],[IDENTICAL]]="","","@PART["&amp;Table15[[#This Row],[Name]]&amp;"]:FOR[xxxRP0]
{
    %identicalParts = "&amp;Table15[[#This Row],[IDENTICAL]]&amp;"
}")</f>
        <v>#VALUE!</v>
      </c>
    </row>
    <row r="4027" spans="1:1" x14ac:dyDescent="0.25">
      <c r="A4027" t="e">
        <f>IF(Table15[[#This Row],[IDENTICAL]]="","","@PART["&amp;Table15[[#This Row],[Name]]&amp;"]:FOR[xxxRP0]
{
    %identicalParts = "&amp;Table15[[#This Row],[IDENTICAL]]&amp;"
}")</f>
        <v>#VALUE!</v>
      </c>
    </row>
    <row r="4028" spans="1:1" x14ac:dyDescent="0.25">
      <c r="A4028" t="e">
        <f>IF(Table15[[#This Row],[IDENTICAL]]="","","@PART["&amp;Table15[[#This Row],[Name]]&amp;"]:FOR[xxxRP0]
{
    %identicalParts = "&amp;Table15[[#This Row],[IDENTICAL]]&amp;"
}")</f>
        <v>#VALUE!</v>
      </c>
    </row>
    <row r="4029" spans="1:1" x14ac:dyDescent="0.25">
      <c r="A4029" t="e">
        <f>IF(Table15[[#This Row],[IDENTICAL]]="","","@PART["&amp;Table15[[#This Row],[Name]]&amp;"]:FOR[xxxRP0]
{
    %identicalParts = "&amp;Table15[[#This Row],[IDENTICAL]]&amp;"
}")</f>
        <v>#VALUE!</v>
      </c>
    </row>
    <row r="4030" spans="1:1" x14ac:dyDescent="0.25">
      <c r="A4030" t="e">
        <f>IF(Table15[[#This Row],[IDENTICAL]]="","","@PART["&amp;Table15[[#This Row],[Name]]&amp;"]:FOR[xxxRP0]
{
    %identicalParts = "&amp;Table15[[#This Row],[IDENTICAL]]&amp;"
}")</f>
        <v>#VALUE!</v>
      </c>
    </row>
    <row r="4031" spans="1:1" x14ac:dyDescent="0.25">
      <c r="A4031" t="e">
        <f>IF(Table15[[#This Row],[IDENTICAL]]="","","@PART["&amp;Table15[[#This Row],[Name]]&amp;"]:FOR[xxxRP0]
{
    %identicalParts = "&amp;Table15[[#This Row],[IDENTICAL]]&amp;"
}")</f>
        <v>#VALUE!</v>
      </c>
    </row>
    <row r="4032" spans="1:1" x14ac:dyDescent="0.25">
      <c r="A4032" t="e">
        <f>IF(Table15[[#This Row],[IDENTICAL]]="","","@PART["&amp;Table15[[#This Row],[Name]]&amp;"]:FOR[xxxRP0]
{
    %identicalParts = "&amp;Table15[[#This Row],[IDENTICAL]]&amp;"
}")</f>
        <v>#VALUE!</v>
      </c>
    </row>
    <row r="4033" spans="1:1" x14ac:dyDescent="0.25">
      <c r="A4033" t="e">
        <f>IF(Table15[[#This Row],[IDENTICAL]]="","","@PART["&amp;Table15[[#This Row],[Name]]&amp;"]:FOR[xxxRP0]
{
    %identicalParts = "&amp;Table15[[#This Row],[IDENTICAL]]&amp;"
}")</f>
        <v>#VALUE!</v>
      </c>
    </row>
    <row r="4034" spans="1:1" x14ac:dyDescent="0.25">
      <c r="A4034" t="e">
        <f>IF(Table15[[#This Row],[IDENTICAL]]="","","@PART["&amp;Table15[[#This Row],[Name]]&amp;"]:FOR[xxxRP0]
{
    %identicalParts = "&amp;Table15[[#This Row],[IDENTICAL]]&amp;"
}")</f>
        <v>#VALUE!</v>
      </c>
    </row>
    <row r="4035" spans="1:1" x14ac:dyDescent="0.25">
      <c r="A4035" t="e">
        <f>IF(Table15[[#This Row],[IDENTICAL]]="","","@PART["&amp;Table15[[#This Row],[Name]]&amp;"]:FOR[xxxRP0]
{
    %identicalParts = "&amp;Table15[[#This Row],[IDENTICAL]]&amp;"
}")</f>
        <v>#VALUE!</v>
      </c>
    </row>
    <row r="4036" spans="1:1" x14ac:dyDescent="0.25">
      <c r="A4036" t="e">
        <f>IF(Table15[[#This Row],[IDENTICAL]]="","","@PART["&amp;Table15[[#This Row],[Name]]&amp;"]:FOR[xxxRP0]
{
    %identicalParts = "&amp;Table15[[#This Row],[IDENTICAL]]&amp;"
}")</f>
        <v>#VALUE!</v>
      </c>
    </row>
    <row r="4037" spans="1:1" x14ac:dyDescent="0.25">
      <c r="A4037" t="e">
        <f>IF(Table15[[#This Row],[IDENTICAL]]="","","@PART["&amp;Table15[[#This Row],[Name]]&amp;"]:FOR[xxxRP0]
{
    %identicalParts = "&amp;Table15[[#This Row],[IDENTICAL]]&amp;"
}")</f>
        <v>#VALUE!</v>
      </c>
    </row>
    <row r="4038" spans="1:1" x14ac:dyDescent="0.25">
      <c r="A4038" t="e">
        <f>IF(Table15[[#This Row],[IDENTICAL]]="","","@PART["&amp;Table15[[#This Row],[Name]]&amp;"]:FOR[xxxRP0]
{
    %identicalParts = "&amp;Table15[[#This Row],[IDENTICAL]]&amp;"
}")</f>
        <v>#VALUE!</v>
      </c>
    </row>
    <row r="4039" spans="1:1" x14ac:dyDescent="0.25">
      <c r="A4039" t="e">
        <f>IF(Table15[[#This Row],[IDENTICAL]]="","","@PART["&amp;Table15[[#This Row],[Name]]&amp;"]:FOR[xxxRP0]
{
    %identicalParts = "&amp;Table15[[#This Row],[IDENTICAL]]&amp;"
}")</f>
        <v>#VALUE!</v>
      </c>
    </row>
    <row r="4040" spans="1:1" x14ac:dyDescent="0.25">
      <c r="A4040" t="e">
        <f>IF(Table15[[#This Row],[IDENTICAL]]="","","@PART["&amp;Table15[[#This Row],[Name]]&amp;"]:FOR[xxxRP0]
{
    %identicalParts = "&amp;Table15[[#This Row],[IDENTICAL]]&amp;"
}")</f>
        <v>#VALUE!</v>
      </c>
    </row>
    <row r="4041" spans="1:1" x14ac:dyDescent="0.25">
      <c r="A4041" t="e">
        <f>IF(Table15[[#This Row],[IDENTICAL]]="","","@PART["&amp;Table15[[#This Row],[Name]]&amp;"]:FOR[xxxRP0]
{
    %identicalParts = "&amp;Table15[[#This Row],[IDENTICAL]]&amp;"
}")</f>
        <v>#VALUE!</v>
      </c>
    </row>
    <row r="4042" spans="1:1" x14ac:dyDescent="0.25">
      <c r="A4042" t="e">
        <f>IF(Table15[[#This Row],[IDENTICAL]]="","","@PART["&amp;Table15[[#This Row],[Name]]&amp;"]:FOR[xxxRP0]
{
    %identicalParts = "&amp;Table15[[#This Row],[IDENTICAL]]&amp;"
}")</f>
        <v>#VALUE!</v>
      </c>
    </row>
    <row r="4043" spans="1:1" x14ac:dyDescent="0.25">
      <c r="A4043" t="e">
        <f>IF(Table15[[#This Row],[IDENTICAL]]="","","@PART["&amp;Table15[[#This Row],[Name]]&amp;"]:FOR[xxxRP0]
{
    %identicalParts = "&amp;Table15[[#This Row],[IDENTICAL]]&amp;"
}")</f>
        <v>#VALUE!</v>
      </c>
    </row>
    <row r="4044" spans="1:1" x14ac:dyDescent="0.25">
      <c r="A4044" t="e">
        <f>IF(Table15[[#This Row],[IDENTICAL]]="","","@PART["&amp;Table15[[#This Row],[Name]]&amp;"]:FOR[xxxRP0]
{
    %identicalParts = "&amp;Table15[[#This Row],[IDENTICAL]]&amp;"
}")</f>
        <v>#VALUE!</v>
      </c>
    </row>
    <row r="4045" spans="1:1" x14ac:dyDescent="0.25">
      <c r="A4045" t="e">
        <f>IF(Table15[[#This Row],[IDENTICAL]]="","","@PART["&amp;Table15[[#This Row],[Name]]&amp;"]:FOR[xxxRP0]
{
    %identicalParts = "&amp;Table15[[#This Row],[IDENTICAL]]&amp;"
}")</f>
        <v>#VALUE!</v>
      </c>
    </row>
    <row r="4046" spans="1:1" x14ac:dyDescent="0.25">
      <c r="A4046" t="e">
        <f>IF(Table15[[#This Row],[IDENTICAL]]="","","@PART["&amp;Table15[[#This Row],[Name]]&amp;"]:FOR[xxxRP0]
{
    %identicalParts = "&amp;Table15[[#This Row],[IDENTICAL]]&amp;"
}")</f>
        <v>#VALUE!</v>
      </c>
    </row>
    <row r="4047" spans="1:1" x14ac:dyDescent="0.25">
      <c r="A4047" t="e">
        <f>IF(Table15[[#This Row],[IDENTICAL]]="","","@PART["&amp;Table15[[#This Row],[Name]]&amp;"]:FOR[xxxRP0]
{
    %identicalParts = "&amp;Table15[[#This Row],[IDENTICAL]]&amp;"
}")</f>
        <v>#VALUE!</v>
      </c>
    </row>
    <row r="4048" spans="1:1" x14ac:dyDescent="0.25">
      <c r="A4048" t="e">
        <f>IF(Table15[[#This Row],[IDENTICAL]]="","","@PART["&amp;Table15[[#This Row],[Name]]&amp;"]:FOR[xxxRP0]
{
    %identicalParts = "&amp;Table15[[#This Row],[IDENTICAL]]&amp;"
}")</f>
        <v>#VALUE!</v>
      </c>
    </row>
    <row r="4049" spans="1:1" x14ac:dyDescent="0.25">
      <c r="A4049" t="e">
        <f>IF(Table15[[#This Row],[IDENTICAL]]="","","@PART["&amp;Table15[[#This Row],[Name]]&amp;"]:FOR[xxxRP0]
{
    %identicalParts = "&amp;Table15[[#This Row],[IDENTICAL]]&amp;"
}")</f>
        <v>#VALUE!</v>
      </c>
    </row>
    <row r="4050" spans="1:1" x14ac:dyDescent="0.25">
      <c r="A4050" t="e">
        <f>IF(Table15[[#This Row],[IDENTICAL]]="","","@PART["&amp;Table15[[#This Row],[Name]]&amp;"]:FOR[xxxRP0]
{
    %identicalParts = "&amp;Table15[[#This Row],[IDENTICAL]]&amp;"
}")</f>
        <v>#VALUE!</v>
      </c>
    </row>
    <row r="4051" spans="1:1" x14ac:dyDescent="0.25">
      <c r="A4051" t="e">
        <f>IF(Table15[[#This Row],[IDENTICAL]]="","","@PART["&amp;Table15[[#This Row],[Name]]&amp;"]:FOR[xxxRP0]
{
    %identicalParts = "&amp;Table15[[#This Row],[IDENTICAL]]&amp;"
}")</f>
        <v>#VALUE!</v>
      </c>
    </row>
    <row r="4052" spans="1:1" x14ac:dyDescent="0.25">
      <c r="A4052" t="e">
        <f>IF(Table15[[#This Row],[IDENTICAL]]="","","@PART["&amp;Table15[[#This Row],[Name]]&amp;"]:FOR[xxxRP0]
{
    %identicalParts = "&amp;Table15[[#This Row],[IDENTICAL]]&amp;"
}")</f>
        <v>#VALUE!</v>
      </c>
    </row>
    <row r="4053" spans="1:1" x14ac:dyDescent="0.25">
      <c r="A4053" t="e">
        <f>IF(Table15[[#This Row],[IDENTICAL]]="","","@PART["&amp;Table15[[#This Row],[Name]]&amp;"]:FOR[xxxRP0]
{
    %identicalParts = "&amp;Table15[[#This Row],[IDENTICAL]]&amp;"
}")</f>
        <v>#VALUE!</v>
      </c>
    </row>
    <row r="4054" spans="1:1" x14ac:dyDescent="0.25">
      <c r="A4054" t="e">
        <f>IF(Table15[[#This Row],[IDENTICAL]]="","","@PART["&amp;Table15[[#This Row],[Name]]&amp;"]:FOR[xxxRP0]
{
    %identicalParts = "&amp;Table15[[#This Row],[IDENTICAL]]&amp;"
}")</f>
        <v>#VALUE!</v>
      </c>
    </row>
    <row r="4055" spans="1:1" x14ac:dyDescent="0.25">
      <c r="A4055" t="e">
        <f>IF(Table15[[#This Row],[IDENTICAL]]="","","@PART["&amp;Table15[[#This Row],[Name]]&amp;"]:FOR[xxxRP0]
{
    %identicalParts = "&amp;Table15[[#This Row],[IDENTICAL]]&amp;"
}")</f>
        <v>#VALUE!</v>
      </c>
    </row>
    <row r="4056" spans="1:1" x14ac:dyDescent="0.25">
      <c r="A4056" t="e">
        <f>IF(Table15[[#This Row],[IDENTICAL]]="","","@PART["&amp;Table15[[#This Row],[Name]]&amp;"]:FOR[xxxRP0]
{
    %identicalParts = "&amp;Table15[[#This Row],[IDENTICAL]]&amp;"
}")</f>
        <v>#VALUE!</v>
      </c>
    </row>
    <row r="4057" spans="1:1" x14ac:dyDescent="0.25">
      <c r="A4057" t="e">
        <f>IF(Table15[[#This Row],[IDENTICAL]]="","","@PART["&amp;Table15[[#This Row],[Name]]&amp;"]:FOR[xxxRP0]
{
    %identicalParts = "&amp;Table15[[#This Row],[IDENTICAL]]&amp;"
}")</f>
        <v>#VALUE!</v>
      </c>
    </row>
    <row r="4058" spans="1:1" x14ac:dyDescent="0.25">
      <c r="A4058" t="e">
        <f>IF(Table15[[#This Row],[IDENTICAL]]="","","@PART["&amp;Table15[[#This Row],[Name]]&amp;"]:FOR[xxxRP0]
{
    %identicalParts = "&amp;Table15[[#This Row],[IDENTICAL]]&amp;"
}")</f>
        <v>#VALUE!</v>
      </c>
    </row>
    <row r="4059" spans="1:1" x14ac:dyDescent="0.25">
      <c r="A4059" t="e">
        <f>IF(Table15[[#This Row],[IDENTICAL]]="","","@PART["&amp;Table15[[#This Row],[Name]]&amp;"]:FOR[xxxRP0]
{
    %identicalParts = "&amp;Table15[[#This Row],[IDENTICAL]]&amp;"
}")</f>
        <v>#VALUE!</v>
      </c>
    </row>
    <row r="4060" spans="1:1" x14ac:dyDescent="0.25">
      <c r="A4060" t="e">
        <f>IF(Table15[[#This Row],[IDENTICAL]]="","","@PART["&amp;Table15[[#This Row],[Name]]&amp;"]:FOR[xxxRP0]
{
    %identicalParts = "&amp;Table15[[#This Row],[IDENTICAL]]&amp;"
}")</f>
        <v>#VALUE!</v>
      </c>
    </row>
    <row r="4061" spans="1:1" x14ac:dyDescent="0.25">
      <c r="A4061" t="e">
        <f>IF(Table15[[#This Row],[IDENTICAL]]="","","@PART["&amp;Table15[[#This Row],[Name]]&amp;"]:FOR[xxxRP0]
{
    %identicalParts = "&amp;Table15[[#This Row],[IDENTICAL]]&amp;"
}")</f>
        <v>#VALUE!</v>
      </c>
    </row>
    <row r="4062" spans="1:1" x14ac:dyDescent="0.25">
      <c r="A4062" t="e">
        <f>IF(Table15[[#This Row],[IDENTICAL]]="","","@PART["&amp;Table15[[#This Row],[Name]]&amp;"]:FOR[xxxRP0]
{
    %identicalParts = "&amp;Table15[[#This Row],[IDENTICAL]]&amp;"
}")</f>
        <v>#VALUE!</v>
      </c>
    </row>
    <row r="4063" spans="1:1" x14ac:dyDescent="0.25">
      <c r="A4063" t="e">
        <f>IF(Table15[[#This Row],[IDENTICAL]]="","","@PART["&amp;Table15[[#This Row],[Name]]&amp;"]:FOR[xxxRP0]
{
    %identicalParts = "&amp;Table15[[#This Row],[IDENTICAL]]&amp;"
}")</f>
        <v>#VALUE!</v>
      </c>
    </row>
    <row r="4064" spans="1:1" x14ac:dyDescent="0.25">
      <c r="A4064" t="e">
        <f>IF(Table15[[#This Row],[IDENTICAL]]="","","@PART["&amp;Table15[[#This Row],[Name]]&amp;"]:FOR[xxxRP0]
{
    %identicalParts = "&amp;Table15[[#This Row],[IDENTICAL]]&amp;"
}")</f>
        <v>#VALUE!</v>
      </c>
    </row>
    <row r="4065" spans="1:1" x14ac:dyDescent="0.25">
      <c r="A4065" t="e">
        <f>IF(Table15[[#This Row],[IDENTICAL]]="","","@PART["&amp;Table15[[#This Row],[Name]]&amp;"]:FOR[xxxRP0]
{
    %identicalParts = "&amp;Table15[[#This Row],[IDENTICAL]]&amp;"
}")</f>
        <v>#VALUE!</v>
      </c>
    </row>
    <row r="4066" spans="1:1" x14ac:dyDescent="0.25">
      <c r="A4066" t="e">
        <f>IF(Table15[[#This Row],[IDENTICAL]]="","","@PART["&amp;Table15[[#This Row],[Name]]&amp;"]:FOR[xxxRP0]
{
    %identicalParts = "&amp;Table15[[#This Row],[IDENTICAL]]&amp;"
}")</f>
        <v>#VALUE!</v>
      </c>
    </row>
    <row r="4067" spans="1:1" x14ac:dyDescent="0.25">
      <c r="A4067" t="e">
        <f>IF(Table15[[#This Row],[IDENTICAL]]="","","@PART["&amp;Table15[[#This Row],[Name]]&amp;"]:FOR[xxxRP0]
{
    %identicalParts = "&amp;Table15[[#This Row],[IDENTICAL]]&amp;"
}")</f>
        <v>#VALUE!</v>
      </c>
    </row>
    <row r="4068" spans="1:1" x14ac:dyDescent="0.25">
      <c r="A4068" t="e">
        <f>IF(Table15[[#This Row],[IDENTICAL]]="","","@PART["&amp;Table15[[#This Row],[Name]]&amp;"]:FOR[xxxRP0]
{
    %identicalParts = "&amp;Table15[[#This Row],[IDENTICAL]]&amp;"
}")</f>
        <v>#VALUE!</v>
      </c>
    </row>
    <row r="4069" spans="1:1" x14ac:dyDescent="0.25">
      <c r="A4069" t="e">
        <f>IF(Table15[[#This Row],[IDENTICAL]]="","","@PART["&amp;Table15[[#This Row],[Name]]&amp;"]:FOR[xxxRP0]
{
    %identicalParts = "&amp;Table15[[#This Row],[IDENTICAL]]&amp;"
}")</f>
        <v>#VALUE!</v>
      </c>
    </row>
    <row r="4070" spans="1:1" x14ac:dyDescent="0.25">
      <c r="A4070" t="e">
        <f>IF(Table15[[#This Row],[IDENTICAL]]="","","@PART["&amp;Table15[[#This Row],[Name]]&amp;"]:FOR[xxxRP0]
{
    %identicalParts = "&amp;Table15[[#This Row],[IDENTICAL]]&amp;"
}")</f>
        <v>#VALUE!</v>
      </c>
    </row>
    <row r="4071" spans="1:1" x14ac:dyDescent="0.25">
      <c r="A4071" t="e">
        <f>IF(Table15[[#This Row],[IDENTICAL]]="","","@PART["&amp;Table15[[#This Row],[Name]]&amp;"]:FOR[xxxRP0]
{
    %identicalParts = "&amp;Table15[[#This Row],[IDENTICAL]]&amp;"
}")</f>
        <v>#VALUE!</v>
      </c>
    </row>
    <row r="4072" spans="1:1" x14ac:dyDescent="0.25">
      <c r="A4072" t="e">
        <f>IF(Table15[[#This Row],[IDENTICAL]]="","","@PART["&amp;Table15[[#This Row],[Name]]&amp;"]:FOR[xxxRP0]
{
    %identicalParts = "&amp;Table15[[#This Row],[IDENTICAL]]&amp;"
}")</f>
        <v>#VALUE!</v>
      </c>
    </row>
    <row r="4073" spans="1:1" x14ac:dyDescent="0.25">
      <c r="A4073" t="e">
        <f>IF(Table15[[#This Row],[IDENTICAL]]="","","@PART["&amp;Table15[[#This Row],[Name]]&amp;"]:FOR[xxxRP0]
{
    %identicalParts = "&amp;Table15[[#This Row],[IDENTICAL]]&amp;"
}")</f>
        <v>#VALUE!</v>
      </c>
    </row>
    <row r="4074" spans="1:1" x14ac:dyDescent="0.25">
      <c r="A4074" t="e">
        <f>IF(Table15[[#This Row],[IDENTICAL]]="","","@PART["&amp;Table15[[#This Row],[Name]]&amp;"]:FOR[xxxRP0]
{
    %identicalParts = "&amp;Table15[[#This Row],[IDENTICAL]]&amp;"
}")</f>
        <v>#VALUE!</v>
      </c>
    </row>
    <row r="4075" spans="1:1" x14ac:dyDescent="0.25">
      <c r="A4075" t="e">
        <f>IF(Table15[[#This Row],[IDENTICAL]]="","","@PART["&amp;Table15[[#This Row],[Name]]&amp;"]:FOR[xxxRP0]
{
    %identicalParts = "&amp;Table15[[#This Row],[IDENTICAL]]&amp;"
}")</f>
        <v>#VALUE!</v>
      </c>
    </row>
    <row r="4076" spans="1:1" x14ac:dyDescent="0.25">
      <c r="A4076" t="e">
        <f>IF(Table15[[#This Row],[IDENTICAL]]="","","@PART["&amp;Table15[[#This Row],[Name]]&amp;"]:FOR[xxxRP0]
{
    %identicalParts = "&amp;Table15[[#This Row],[IDENTICAL]]&amp;"
}")</f>
        <v>#VALUE!</v>
      </c>
    </row>
    <row r="4077" spans="1:1" x14ac:dyDescent="0.25">
      <c r="A4077" t="e">
        <f>IF(Table15[[#This Row],[IDENTICAL]]="","","@PART["&amp;Table15[[#This Row],[Name]]&amp;"]:FOR[xxxRP0]
{
    %identicalParts = "&amp;Table15[[#This Row],[IDENTICAL]]&amp;"
}")</f>
        <v>#VALUE!</v>
      </c>
    </row>
    <row r="4078" spans="1:1" x14ac:dyDescent="0.25">
      <c r="A4078" t="e">
        <f>IF(Table15[[#This Row],[IDENTICAL]]="","","@PART["&amp;Table15[[#This Row],[Name]]&amp;"]:FOR[xxxRP0]
{
    %identicalParts = "&amp;Table15[[#This Row],[IDENTICAL]]&amp;"
}")</f>
        <v>#VALUE!</v>
      </c>
    </row>
    <row r="4079" spans="1:1" x14ac:dyDescent="0.25">
      <c r="A4079" t="e">
        <f>IF(Table15[[#This Row],[IDENTICAL]]="","","@PART["&amp;Table15[[#This Row],[Name]]&amp;"]:FOR[xxxRP0]
{
    %identicalParts = "&amp;Table15[[#This Row],[IDENTICAL]]&amp;"
}")</f>
        <v>#VALUE!</v>
      </c>
    </row>
    <row r="4080" spans="1:1" x14ac:dyDescent="0.25">
      <c r="A4080" t="e">
        <f>IF(Table15[[#This Row],[IDENTICAL]]="","","@PART["&amp;Table15[[#This Row],[Name]]&amp;"]:FOR[xxxRP0]
{
    %identicalParts = "&amp;Table15[[#This Row],[IDENTICAL]]&amp;"
}")</f>
        <v>#VALUE!</v>
      </c>
    </row>
    <row r="4081" spans="1:1" x14ac:dyDescent="0.25">
      <c r="A4081" t="e">
        <f>IF(Table15[[#This Row],[IDENTICAL]]="","","@PART["&amp;Table15[[#This Row],[Name]]&amp;"]:FOR[xxxRP0]
{
    %identicalParts = "&amp;Table15[[#This Row],[IDENTICAL]]&amp;"
}")</f>
        <v>#VALUE!</v>
      </c>
    </row>
    <row r="4082" spans="1:1" x14ac:dyDescent="0.25">
      <c r="A4082" t="e">
        <f>IF(Table15[[#This Row],[IDENTICAL]]="","","@PART["&amp;Table15[[#This Row],[Name]]&amp;"]:FOR[xxxRP0]
{
    %identicalParts = "&amp;Table15[[#This Row],[IDENTICAL]]&amp;"
}")</f>
        <v>#VALUE!</v>
      </c>
    </row>
    <row r="4083" spans="1:1" x14ac:dyDescent="0.25">
      <c r="A4083" t="e">
        <f>IF(Table15[[#This Row],[IDENTICAL]]="","","@PART["&amp;Table15[[#This Row],[Name]]&amp;"]:FOR[xxxRP0]
{
    %identicalParts = "&amp;Table15[[#This Row],[IDENTICAL]]&amp;"
}")</f>
        <v>#VALUE!</v>
      </c>
    </row>
    <row r="4084" spans="1:1" x14ac:dyDescent="0.25">
      <c r="A4084" t="e">
        <f>IF(Table15[[#This Row],[IDENTICAL]]="","","@PART["&amp;Table15[[#This Row],[Name]]&amp;"]:FOR[xxxRP0]
{
    %identicalParts = "&amp;Table15[[#This Row],[IDENTICAL]]&amp;"
}")</f>
        <v>#VALUE!</v>
      </c>
    </row>
    <row r="4085" spans="1:1" x14ac:dyDescent="0.25">
      <c r="A4085" t="e">
        <f>IF(Table15[[#This Row],[IDENTICAL]]="","","@PART["&amp;Table15[[#This Row],[Name]]&amp;"]:FOR[xxxRP0]
{
    %identicalParts = "&amp;Table15[[#This Row],[IDENTICAL]]&amp;"
}")</f>
        <v>#VALUE!</v>
      </c>
    </row>
    <row r="4086" spans="1:1" x14ac:dyDescent="0.25">
      <c r="A4086" t="e">
        <f>IF(Table15[[#This Row],[IDENTICAL]]="","","@PART["&amp;Table15[[#This Row],[Name]]&amp;"]:FOR[xxxRP0]
{
    %identicalParts = "&amp;Table15[[#This Row],[IDENTICAL]]&amp;"
}")</f>
        <v>#VALUE!</v>
      </c>
    </row>
    <row r="4087" spans="1:1" x14ac:dyDescent="0.25">
      <c r="A4087" t="e">
        <f>IF(Table15[[#This Row],[IDENTICAL]]="","","@PART["&amp;Table15[[#This Row],[Name]]&amp;"]:FOR[xxxRP0]
{
    %identicalParts = "&amp;Table15[[#This Row],[IDENTICAL]]&amp;"
}")</f>
        <v>#VALUE!</v>
      </c>
    </row>
    <row r="4088" spans="1:1" x14ac:dyDescent="0.25">
      <c r="A4088" t="e">
        <f>IF(Table15[[#This Row],[IDENTICAL]]="","","@PART["&amp;Table15[[#This Row],[Name]]&amp;"]:FOR[xxxRP0]
{
    %identicalParts = "&amp;Table15[[#This Row],[IDENTICAL]]&amp;"
}")</f>
        <v>#VALUE!</v>
      </c>
    </row>
    <row r="4089" spans="1:1" x14ac:dyDescent="0.25">
      <c r="A4089" t="e">
        <f>IF(Table15[[#This Row],[IDENTICAL]]="","","@PART["&amp;Table15[[#This Row],[Name]]&amp;"]:FOR[xxxRP0]
{
    %identicalParts = "&amp;Table15[[#This Row],[IDENTICAL]]&amp;"
}")</f>
        <v>#VALUE!</v>
      </c>
    </row>
    <row r="4090" spans="1:1" x14ac:dyDescent="0.25">
      <c r="A4090" t="e">
        <f>IF(Table15[[#This Row],[IDENTICAL]]="","","@PART["&amp;Table15[[#This Row],[Name]]&amp;"]:FOR[xxxRP0]
{
    %identicalParts = "&amp;Table15[[#This Row],[IDENTICAL]]&amp;"
}")</f>
        <v>#VALUE!</v>
      </c>
    </row>
    <row r="4091" spans="1:1" x14ac:dyDescent="0.25">
      <c r="A4091" t="e">
        <f>IF(Table15[[#This Row],[IDENTICAL]]="","","@PART["&amp;Table15[[#This Row],[Name]]&amp;"]:FOR[xxxRP0]
{
    %identicalParts = "&amp;Table15[[#This Row],[IDENTICAL]]&amp;"
}")</f>
        <v>#VALUE!</v>
      </c>
    </row>
    <row r="4092" spans="1:1" x14ac:dyDescent="0.25">
      <c r="A4092" t="e">
        <f>IF(Table15[[#This Row],[IDENTICAL]]="","","@PART["&amp;Table15[[#This Row],[Name]]&amp;"]:FOR[xxxRP0]
{
    %identicalParts = "&amp;Table15[[#This Row],[IDENTICAL]]&amp;"
}")</f>
        <v>#VALUE!</v>
      </c>
    </row>
    <row r="4093" spans="1:1" x14ac:dyDescent="0.25">
      <c r="A4093" t="e">
        <f>IF(Table15[[#This Row],[IDENTICAL]]="","","@PART["&amp;Table15[[#This Row],[Name]]&amp;"]:FOR[xxxRP0]
{
    %identicalParts = "&amp;Table15[[#This Row],[IDENTICAL]]&amp;"
}")</f>
        <v>#VALUE!</v>
      </c>
    </row>
    <row r="4094" spans="1:1" x14ac:dyDescent="0.25">
      <c r="A4094" t="e">
        <f>IF(Table15[[#This Row],[IDENTICAL]]="","","@PART["&amp;Table15[[#This Row],[Name]]&amp;"]:FOR[xxxRP0]
{
    %identicalParts = "&amp;Table15[[#This Row],[IDENTICAL]]&amp;"
}")</f>
        <v>#VALUE!</v>
      </c>
    </row>
    <row r="4095" spans="1:1" x14ac:dyDescent="0.25">
      <c r="A4095" t="e">
        <f>IF(Table15[[#This Row],[IDENTICAL]]="","","@PART["&amp;Table15[[#This Row],[Name]]&amp;"]:FOR[xxxRP0]
{
    %identicalParts = "&amp;Table15[[#This Row],[IDENTICAL]]&amp;"
}")</f>
        <v>#VALUE!</v>
      </c>
    </row>
    <row r="4096" spans="1:1" x14ac:dyDescent="0.25">
      <c r="A4096" t="e">
        <f>IF(Table15[[#This Row],[IDENTICAL]]="","","@PART["&amp;Table15[[#This Row],[Name]]&amp;"]:FOR[xxxRP0]
{
    %identicalParts = "&amp;Table15[[#This Row],[IDENTICAL]]&amp;"
}")</f>
        <v>#VALUE!</v>
      </c>
    </row>
    <row r="4097" spans="1:1" x14ac:dyDescent="0.25">
      <c r="A4097" t="e">
        <f>IF(Table15[[#This Row],[IDENTICAL]]="","","@PART["&amp;Table15[[#This Row],[Name]]&amp;"]:FOR[xxxRP0]
{
    %identicalParts = "&amp;Table15[[#This Row],[IDENTICAL]]&amp;"
}")</f>
        <v>#VALUE!</v>
      </c>
    </row>
    <row r="4098" spans="1:1" x14ac:dyDescent="0.25">
      <c r="A4098" t="e">
        <f>IF(Table15[[#This Row],[IDENTICAL]]="","","@PART["&amp;Table15[[#This Row],[Name]]&amp;"]:FOR[xxxRP0]
{
    %identicalParts = "&amp;Table15[[#This Row],[IDENTICAL]]&amp;"
}")</f>
        <v>#VALUE!</v>
      </c>
    </row>
    <row r="4099" spans="1:1" x14ac:dyDescent="0.25">
      <c r="A4099" t="e">
        <f>IF(Table15[[#This Row],[IDENTICAL]]="","","@PART["&amp;Table15[[#This Row],[Name]]&amp;"]:FOR[xxxRP0]
{
    %identicalParts = "&amp;Table15[[#This Row],[IDENTICAL]]&amp;"
}")</f>
        <v>#VALUE!</v>
      </c>
    </row>
    <row r="4100" spans="1:1" x14ac:dyDescent="0.25">
      <c r="A4100" t="e">
        <f>IF(Table15[[#This Row],[IDENTICAL]]="","","@PART["&amp;Table15[[#This Row],[Name]]&amp;"]:FOR[xxxRP0]
{
    %identicalParts = "&amp;Table15[[#This Row],[IDENTICAL]]&amp;"
}")</f>
        <v>#VALUE!</v>
      </c>
    </row>
    <row r="4101" spans="1:1" x14ac:dyDescent="0.25">
      <c r="A4101" t="e">
        <f>IF(Table15[[#This Row],[IDENTICAL]]="","","@PART["&amp;Table15[[#This Row],[Name]]&amp;"]:FOR[xxxRP0]
{
    %identicalParts = "&amp;Table15[[#This Row],[IDENTICAL]]&amp;"
}")</f>
        <v>#VALUE!</v>
      </c>
    </row>
    <row r="4102" spans="1:1" x14ac:dyDescent="0.25">
      <c r="A4102" t="e">
        <f>IF(Table15[[#This Row],[IDENTICAL]]="","","@PART["&amp;Table15[[#This Row],[Name]]&amp;"]:FOR[xxxRP0]
{
    %identicalParts = "&amp;Table15[[#This Row],[IDENTICAL]]&amp;"
}")</f>
        <v>#VALUE!</v>
      </c>
    </row>
    <row r="4103" spans="1:1" x14ac:dyDescent="0.25">
      <c r="A4103" t="e">
        <f>IF(Table15[[#This Row],[IDENTICAL]]="","","@PART["&amp;Table15[[#This Row],[Name]]&amp;"]:FOR[xxxRP0]
{
    %identicalParts = "&amp;Table15[[#This Row],[IDENTICAL]]&amp;"
}")</f>
        <v>#VALUE!</v>
      </c>
    </row>
    <row r="4104" spans="1:1" x14ac:dyDescent="0.25">
      <c r="A4104" t="e">
        <f>IF(Table15[[#This Row],[IDENTICAL]]="","","@PART["&amp;Table15[[#This Row],[Name]]&amp;"]:FOR[xxxRP0]
{
    %identicalParts = "&amp;Table15[[#This Row],[IDENTICAL]]&amp;"
}")</f>
        <v>#VALUE!</v>
      </c>
    </row>
    <row r="4105" spans="1:1" x14ac:dyDescent="0.25">
      <c r="A4105" t="e">
        <f>IF(Table15[[#This Row],[IDENTICAL]]="","","@PART["&amp;Table15[[#This Row],[Name]]&amp;"]:FOR[xxxRP0]
{
    %identicalParts = "&amp;Table15[[#This Row],[IDENTICAL]]&amp;"
}")</f>
        <v>#VALUE!</v>
      </c>
    </row>
    <row r="4106" spans="1:1" x14ac:dyDescent="0.25">
      <c r="A4106" t="e">
        <f>IF(Table15[[#This Row],[IDENTICAL]]="","","@PART["&amp;Table15[[#This Row],[Name]]&amp;"]:FOR[xxxRP0]
{
    %identicalParts = "&amp;Table15[[#This Row],[IDENTICAL]]&amp;"
}")</f>
        <v>#VALUE!</v>
      </c>
    </row>
    <row r="4107" spans="1:1" x14ac:dyDescent="0.25">
      <c r="A4107" t="e">
        <f>IF(Table15[[#This Row],[IDENTICAL]]="","","@PART["&amp;Table15[[#This Row],[Name]]&amp;"]:FOR[xxxRP0]
{
    %identicalParts = "&amp;Table15[[#This Row],[IDENTICAL]]&amp;"
}")</f>
        <v>#VALUE!</v>
      </c>
    </row>
    <row r="4108" spans="1:1" x14ac:dyDescent="0.25">
      <c r="A4108" t="e">
        <f>IF(Table15[[#This Row],[IDENTICAL]]="","","@PART["&amp;Table15[[#This Row],[Name]]&amp;"]:FOR[xxxRP0]
{
    %identicalParts = "&amp;Table15[[#This Row],[IDENTICAL]]&amp;"
}")</f>
        <v>#VALUE!</v>
      </c>
    </row>
    <row r="4109" spans="1:1" x14ac:dyDescent="0.25">
      <c r="A4109" t="e">
        <f>IF(Table15[[#This Row],[IDENTICAL]]="","","@PART["&amp;Table15[[#This Row],[Name]]&amp;"]:FOR[xxxRP0]
{
    %identicalParts = "&amp;Table15[[#This Row],[IDENTICAL]]&amp;"
}")</f>
        <v>#VALUE!</v>
      </c>
    </row>
    <row r="4110" spans="1:1" x14ac:dyDescent="0.25">
      <c r="A4110" t="e">
        <f>IF(Table15[[#This Row],[IDENTICAL]]="","","@PART["&amp;Table15[[#This Row],[Name]]&amp;"]:FOR[xxxRP0]
{
    %identicalParts = "&amp;Table15[[#This Row],[IDENTICAL]]&amp;"
}")</f>
        <v>#VALUE!</v>
      </c>
    </row>
    <row r="4111" spans="1:1" x14ac:dyDescent="0.25">
      <c r="A4111" t="e">
        <f>IF(Table15[[#This Row],[IDENTICAL]]="","","@PART["&amp;Table15[[#This Row],[Name]]&amp;"]:FOR[xxxRP0]
{
    %identicalParts = "&amp;Table15[[#This Row],[IDENTICAL]]&amp;"
}")</f>
        <v>#VALUE!</v>
      </c>
    </row>
    <row r="4112" spans="1:1" x14ac:dyDescent="0.25">
      <c r="A4112" t="e">
        <f>IF(Table15[[#This Row],[IDENTICAL]]="","","@PART["&amp;Table15[[#This Row],[Name]]&amp;"]:FOR[xxxRP0]
{
    %identicalParts = "&amp;Table15[[#This Row],[IDENTICAL]]&amp;"
}")</f>
        <v>#VALUE!</v>
      </c>
    </row>
    <row r="4113" spans="1:1" x14ac:dyDescent="0.25">
      <c r="A4113" t="e">
        <f>IF(Table15[[#This Row],[IDENTICAL]]="","","@PART["&amp;Table15[[#This Row],[Name]]&amp;"]:FOR[xxxRP0]
{
    %identicalParts = "&amp;Table15[[#This Row],[IDENTICAL]]&amp;"
}")</f>
        <v>#VALUE!</v>
      </c>
    </row>
    <row r="4114" spans="1:1" x14ac:dyDescent="0.25">
      <c r="A4114" t="e">
        <f>IF(Table15[[#This Row],[IDENTICAL]]="","","@PART["&amp;Table15[[#This Row],[Name]]&amp;"]:FOR[xxxRP0]
{
    %identicalParts = "&amp;Table15[[#This Row],[IDENTICAL]]&amp;"
}")</f>
        <v>#VALUE!</v>
      </c>
    </row>
    <row r="4115" spans="1:1" x14ac:dyDescent="0.25">
      <c r="A4115" t="e">
        <f>IF(Table15[[#This Row],[IDENTICAL]]="","","@PART["&amp;Table15[[#This Row],[Name]]&amp;"]:FOR[xxxRP0]
{
    %identicalParts = "&amp;Table15[[#This Row],[IDENTICAL]]&amp;"
}")</f>
        <v>#VALUE!</v>
      </c>
    </row>
    <row r="4116" spans="1:1" x14ac:dyDescent="0.25">
      <c r="A4116" t="e">
        <f>IF(Table15[[#This Row],[IDENTICAL]]="","","@PART["&amp;Table15[[#This Row],[Name]]&amp;"]:FOR[xxxRP0]
{
    %identicalParts = "&amp;Table15[[#This Row],[IDENTICAL]]&amp;"
}")</f>
        <v>#VALUE!</v>
      </c>
    </row>
    <row r="4117" spans="1:1" x14ac:dyDescent="0.25">
      <c r="A4117" t="e">
        <f>IF(Table15[[#This Row],[IDENTICAL]]="","","@PART["&amp;Table15[[#This Row],[Name]]&amp;"]:FOR[xxxRP0]
{
    %identicalParts = "&amp;Table15[[#This Row],[IDENTICAL]]&amp;"
}")</f>
        <v>#VALUE!</v>
      </c>
    </row>
    <row r="4118" spans="1:1" x14ac:dyDescent="0.25">
      <c r="A4118" t="e">
        <f>IF(Table15[[#This Row],[IDENTICAL]]="","","@PART["&amp;Table15[[#This Row],[Name]]&amp;"]:FOR[xxxRP0]
{
    %identicalParts = "&amp;Table15[[#This Row],[IDENTICAL]]&amp;"
}")</f>
        <v>#VALUE!</v>
      </c>
    </row>
    <row r="4119" spans="1:1" x14ac:dyDescent="0.25">
      <c r="A4119" t="e">
        <f>IF(Table15[[#This Row],[IDENTICAL]]="","","@PART["&amp;Table15[[#This Row],[Name]]&amp;"]:FOR[xxxRP0]
{
    %identicalParts = "&amp;Table15[[#This Row],[IDENTICAL]]&amp;"
}")</f>
        <v>#VALUE!</v>
      </c>
    </row>
    <row r="4120" spans="1:1" x14ac:dyDescent="0.25">
      <c r="A4120" t="e">
        <f>IF(Table15[[#This Row],[IDENTICAL]]="","","@PART["&amp;Table15[[#This Row],[Name]]&amp;"]:FOR[xxxRP0]
{
    %identicalParts = "&amp;Table15[[#This Row],[IDENTICAL]]&amp;"
}")</f>
        <v>#VALUE!</v>
      </c>
    </row>
    <row r="4121" spans="1:1" x14ac:dyDescent="0.25">
      <c r="A4121" t="e">
        <f>IF(Table15[[#This Row],[IDENTICAL]]="","","@PART["&amp;Table15[[#This Row],[Name]]&amp;"]:FOR[xxxRP0]
{
    %identicalParts = "&amp;Table15[[#This Row],[IDENTICAL]]&amp;"
}")</f>
        <v>#VALUE!</v>
      </c>
    </row>
    <row r="4122" spans="1:1" x14ac:dyDescent="0.25">
      <c r="A4122" t="e">
        <f>IF(Table15[[#This Row],[IDENTICAL]]="","","@PART["&amp;Table15[[#This Row],[Name]]&amp;"]:FOR[xxxRP0]
{
    %identicalParts = "&amp;Table15[[#This Row],[IDENTICAL]]&amp;"
}")</f>
        <v>#VALUE!</v>
      </c>
    </row>
    <row r="4123" spans="1:1" x14ac:dyDescent="0.25">
      <c r="A4123" t="e">
        <f>IF(Table15[[#This Row],[IDENTICAL]]="","","@PART["&amp;Table15[[#This Row],[Name]]&amp;"]:FOR[xxxRP0]
{
    %identicalParts = "&amp;Table15[[#This Row],[IDENTICAL]]&amp;"
}")</f>
        <v>#VALUE!</v>
      </c>
    </row>
    <row r="4124" spans="1:1" x14ac:dyDescent="0.25">
      <c r="A4124" t="e">
        <f>IF(Table15[[#This Row],[IDENTICAL]]="","","@PART["&amp;Table15[[#This Row],[Name]]&amp;"]:FOR[xxxRP0]
{
    %identicalParts = "&amp;Table15[[#This Row],[IDENTICAL]]&amp;"
}")</f>
        <v>#VALUE!</v>
      </c>
    </row>
    <row r="4125" spans="1:1" x14ac:dyDescent="0.25">
      <c r="A4125" t="e">
        <f>IF(Table15[[#This Row],[IDENTICAL]]="","","@PART["&amp;Table15[[#This Row],[Name]]&amp;"]:FOR[xxxRP0]
{
    %identicalParts = "&amp;Table15[[#This Row],[IDENTICAL]]&amp;"
}")</f>
        <v>#VALUE!</v>
      </c>
    </row>
    <row r="4126" spans="1:1" x14ac:dyDescent="0.25">
      <c r="A4126" t="e">
        <f>IF(Table15[[#This Row],[IDENTICAL]]="","","@PART["&amp;Table15[[#This Row],[Name]]&amp;"]:FOR[xxxRP0]
{
    %identicalParts = "&amp;Table15[[#This Row],[IDENTICAL]]&amp;"
}")</f>
        <v>#VALUE!</v>
      </c>
    </row>
    <row r="4127" spans="1:1" x14ac:dyDescent="0.25">
      <c r="A4127" t="e">
        <f>IF(Table15[[#This Row],[IDENTICAL]]="","","@PART["&amp;Table15[[#This Row],[Name]]&amp;"]:FOR[xxxRP0]
{
    %identicalParts = "&amp;Table15[[#This Row],[IDENTICAL]]&amp;"
}")</f>
        <v>#VALUE!</v>
      </c>
    </row>
    <row r="4128" spans="1:1" x14ac:dyDescent="0.25">
      <c r="A4128" t="e">
        <f>IF(Table15[[#This Row],[IDENTICAL]]="","","@PART["&amp;Table15[[#This Row],[Name]]&amp;"]:FOR[xxxRP0]
{
    %identicalParts = "&amp;Table15[[#This Row],[IDENTICAL]]&amp;"
}")</f>
        <v>#VALUE!</v>
      </c>
    </row>
    <row r="4129" spans="1:1" x14ac:dyDescent="0.25">
      <c r="A4129" t="e">
        <f>IF(Table15[[#This Row],[IDENTICAL]]="","","@PART["&amp;Table15[[#This Row],[Name]]&amp;"]:FOR[xxxRP0]
{
    %identicalParts = "&amp;Table15[[#This Row],[IDENTICAL]]&amp;"
}")</f>
        <v>#VALUE!</v>
      </c>
    </row>
    <row r="4130" spans="1:1" x14ac:dyDescent="0.25">
      <c r="A4130" t="e">
        <f>IF(Table15[[#This Row],[IDENTICAL]]="","","@PART["&amp;Table15[[#This Row],[Name]]&amp;"]:FOR[xxxRP0]
{
    %identicalParts = "&amp;Table15[[#This Row],[IDENTICAL]]&amp;"
}")</f>
        <v>#VALUE!</v>
      </c>
    </row>
    <row r="4131" spans="1:1" x14ac:dyDescent="0.25">
      <c r="A4131" t="e">
        <f>IF(Table15[[#This Row],[IDENTICAL]]="","","@PART["&amp;Table15[[#This Row],[Name]]&amp;"]:FOR[xxxRP0]
{
    %identicalParts = "&amp;Table15[[#This Row],[IDENTICAL]]&amp;"
}")</f>
        <v>#VALUE!</v>
      </c>
    </row>
    <row r="4132" spans="1:1" x14ac:dyDescent="0.25">
      <c r="A4132" t="e">
        <f>IF(Table15[[#This Row],[IDENTICAL]]="","","@PART["&amp;Table15[[#This Row],[Name]]&amp;"]:FOR[xxxRP0]
{
    %identicalParts = "&amp;Table15[[#This Row],[IDENTICAL]]&amp;"
}")</f>
        <v>#VALUE!</v>
      </c>
    </row>
    <row r="4133" spans="1:1" x14ac:dyDescent="0.25">
      <c r="A4133" t="e">
        <f>IF(Table15[[#This Row],[IDENTICAL]]="","","@PART["&amp;Table15[[#This Row],[Name]]&amp;"]:FOR[xxxRP0]
{
    %identicalParts = "&amp;Table15[[#This Row],[IDENTICAL]]&amp;"
}")</f>
        <v>#VALUE!</v>
      </c>
    </row>
    <row r="4134" spans="1:1" x14ac:dyDescent="0.25">
      <c r="A4134" t="e">
        <f>IF(Table15[[#This Row],[IDENTICAL]]="","","@PART["&amp;Table15[[#This Row],[Name]]&amp;"]:FOR[xxxRP0]
{
    %identicalParts = "&amp;Table15[[#This Row],[IDENTICAL]]&amp;"
}")</f>
        <v>#VALUE!</v>
      </c>
    </row>
    <row r="4135" spans="1:1" x14ac:dyDescent="0.25">
      <c r="A4135" t="e">
        <f>IF(Table15[[#This Row],[IDENTICAL]]="","","@PART["&amp;Table15[[#This Row],[Name]]&amp;"]:FOR[xxxRP0]
{
    %identicalParts = "&amp;Table15[[#This Row],[IDENTICAL]]&amp;"
}")</f>
        <v>#VALUE!</v>
      </c>
    </row>
    <row r="4136" spans="1:1" x14ac:dyDescent="0.25">
      <c r="A4136" t="e">
        <f>IF(Table15[[#This Row],[IDENTICAL]]="","","@PART["&amp;Table15[[#This Row],[Name]]&amp;"]:FOR[xxxRP0]
{
    %identicalParts = "&amp;Table15[[#This Row],[IDENTICAL]]&amp;"
}")</f>
        <v>#VALUE!</v>
      </c>
    </row>
    <row r="4137" spans="1:1" x14ac:dyDescent="0.25">
      <c r="A4137" t="e">
        <f>IF(Table15[[#This Row],[IDENTICAL]]="","","@PART["&amp;Table15[[#This Row],[Name]]&amp;"]:FOR[xxxRP0]
{
    %identicalParts = "&amp;Table15[[#This Row],[IDENTICAL]]&amp;"
}")</f>
        <v>#VALUE!</v>
      </c>
    </row>
    <row r="4138" spans="1:1" x14ac:dyDescent="0.25">
      <c r="A4138" t="e">
        <f>IF(Table15[[#This Row],[IDENTICAL]]="","","@PART["&amp;Table15[[#This Row],[Name]]&amp;"]:FOR[xxxRP0]
{
    %identicalParts = "&amp;Table15[[#This Row],[IDENTICAL]]&amp;"
}")</f>
        <v>#VALUE!</v>
      </c>
    </row>
    <row r="4139" spans="1:1" x14ac:dyDescent="0.25">
      <c r="A4139" t="e">
        <f>IF(Table15[[#This Row],[IDENTICAL]]="","","@PART["&amp;Table15[[#This Row],[Name]]&amp;"]:FOR[xxxRP0]
{
    %identicalParts = "&amp;Table15[[#This Row],[IDENTICAL]]&amp;"
}")</f>
        <v>#VALUE!</v>
      </c>
    </row>
    <row r="4140" spans="1:1" x14ac:dyDescent="0.25">
      <c r="A4140" t="e">
        <f>IF(Table15[[#This Row],[IDENTICAL]]="","","@PART["&amp;Table15[[#This Row],[Name]]&amp;"]:FOR[xxxRP0]
{
    %identicalParts = "&amp;Table15[[#This Row],[IDENTICAL]]&amp;"
}")</f>
        <v>#VALUE!</v>
      </c>
    </row>
    <row r="4141" spans="1:1" x14ac:dyDescent="0.25">
      <c r="A4141" t="e">
        <f>IF(Table15[[#This Row],[IDENTICAL]]="","","@PART["&amp;Table15[[#This Row],[Name]]&amp;"]:FOR[xxxRP0]
{
    %identicalParts = "&amp;Table15[[#This Row],[IDENTICAL]]&amp;"
}")</f>
        <v>#VALUE!</v>
      </c>
    </row>
    <row r="4142" spans="1:1" x14ac:dyDescent="0.25">
      <c r="A4142" t="e">
        <f>IF(Table15[[#This Row],[IDENTICAL]]="","","@PART["&amp;Table15[[#This Row],[Name]]&amp;"]:FOR[xxxRP0]
{
    %identicalParts = "&amp;Table15[[#This Row],[IDENTICAL]]&amp;"
}")</f>
        <v>#VALUE!</v>
      </c>
    </row>
    <row r="4143" spans="1:1" x14ac:dyDescent="0.25">
      <c r="A4143" t="e">
        <f>IF(Table15[[#This Row],[IDENTICAL]]="","","@PART["&amp;Table15[[#This Row],[Name]]&amp;"]:FOR[xxxRP0]
{
    %identicalParts = "&amp;Table15[[#This Row],[IDENTICAL]]&amp;"
}")</f>
        <v>#VALUE!</v>
      </c>
    </row>
    <row r="4144" spans="1:1" x14ac:dyDescent="0.25">
      <c r="A4144" t="e">
        <f>IF(Table15[[#This Row],[IDENTICAL]]="","","@PART["&amp;Table15[[#This Row],[Name]]&amp;"]:FOR[xxxRP0]
{
    %identicalParts = "&amp;Table15[[#This Row],[IDENTICAL]]&amp;"
}")</f>
        <v>#VALUE!</v>
      </c>
    </row>
    <row r="4145" spans="1:1" x14ac:dyDescent="0.25">
      <c r="A4145" t="e">
        <f>IF(Table15[[#This Row],[IDENTICAL]]="","","@PART["&amp;Table15[[#This Row],[Name]]&amp;"]:FOR[xxxRP0]
{
    %identicalParts = "&amp;Table15[[#This Row],[IDENTICAL]]&amp;"
}")</f>
        <v>#VALUE!</v>
      </c>
    </row>
    <row r="4146" spans="1:1" x14ac:dyDescent="0.25">
      <c r="A4146" t="e">
        <f>IF(Table15[[#This Row],[IDENTICAL]]="","","@PART["&amp;Table15[[#This Row],[Name]]&amp;"]:FOR[xxxRP0]
{
    %identicalParts = "&amp;Table15[[#This Row],[IDENTICAL]]&amp;"
}")</f>
        <v>#VALUE!</v>
      </c>
    </row>
    <row r="4147" spans="1:1" x14ac:dyDescent="0.25">
      <c r="A4147" t="e">
        <f>IF(Table15[[#This Row],[IDENTICAL]]="","","@PART["&amp;Table15[[#This Row],[Name]]&amp;"]:FOR[xxxRP0]
{
    %identicalParts = "&amp;Table15[[#This Row],[IDENTICAL]]&amp;"
}")</f>
        <v>#VALUE!</v>
      </c>
    </row>
    <row r="4148" spans="1:1" x14ac:dyDescent="0.25">
      <c r="A4148" t="e">
        <f>IF(Table15[[#This Row],[IDENTICAL]]="","","@PART["&amp;Table15[[#This Row],[Name]]&amp;"]:FOR[xxxRP0]
{
    %identicalParts = "&amp;Table15[[#This Row],[IDENTICAL]]&amp;"
}")</f>
        <v>#VALUE!</v>
      </c>
    </row>
    <row r="4149" spans="1:1" x14ac:dyDescent="0.25">
      <c r="A4149" t="e">
        <f>IF(Table15[[#This Row],[IDENTICAL]]="","","@PART["&amp;Table15[[#This Row],[Name]]&amp;"]:FOR[xxxRP0]
{
    %identicalParts = "&amp;Table15[[#This Row],[IDENTICAL]]&amp;"
}")</f>
        <v>#VALUE!</v>
      </c>
    </row>
    <row r="4150" spans="1:1" x14ac:dyDescent="0.25">
      <c r="A4150" t="e">
        <f>IF(Table15[[#This Row],[IDENTICAL]]="","","@PART["&amp;Table15[[#This Row],[Name]]&amp;"]:FOR[xxxRP0]
{
    %identicalParts = "&amp;Table15[[#This Row],[IDENTICAL]]&amp;"
}")</f>
        <v>#VALUE!</v>
      </c>
    </row>
    <row r="4151" spans="1:1" x14ac:dyDescent="0.25">
      <c r="A4151" t="e">
        <f>IF(Table15[[#This Row],[IDENTICAL]]="","","@PART["&amp;Table15[[#This Row],[Name]]&amp;"]:FOR[xxxRP0]
{
    %identicalParts = "&amp;Table15[[#This Row],[IDENTICAL]]&amp;"
}")</f>
        <v>#VALUE!</v>
      </c>
    </row>
    <row r="4152" spans="1:1" x14ac:dyDescent="0.25">
      <c r="A4152" t="e">
        <f>IF(Table15[[#This Row],[IDENTICAL]]="","","@PART["&amp;Table15[[#This Row],[Name]]&amp;"]:FOR[xxxRP0]
{
    %identicalParts = "&amp;Table15[[#This Row],[IDENTICAL]]&amp;"
}")</f>
        <v>#VALUE!</v>
      </c>
    </row>
    <row r="4153" spans="1:1" x14ac:dyDescent="0.25">
      <c r="A4153" t="e">
        <f>IF(Table15[[#This Row],[IDENTICAL]]="","","@PART["&amp;Table15[[#This Row],[Name]]&amp;"]:FOR[xxxRP0]
{
    %identicalParts = "&amp;Table15[[#This Row],[IDENTICAL]]&amp;"
}")</f>
        <v>#VALUE!</v>
      </c>
    </row>
    <row r="4154" spans="1:1" x14ac:dyDescent="0.25">
      <c r="A4154" t="e">
        <f>IF(Table15[[#This Row],[IDENTICAL]]="","","@PART["&amp;Table15[[#This Row],[Name]]&amp;"]:FOR[xxxRP0]
{
    %identicalParts = "&amp;Table15[[#This Row],[IDENTICAL]]&amp;"
}")</f>
        <v>#VALUE!</v>
      </c>
    </row>
    <row r="4155" spans="1:1" x14ac:dyDescent="0.25">
      <c r="A4155" t="e">
        <f>IF(Table15[[#This Row],[IDENTICAL]]="","","@PART["&amp;Table15[[#This Row],[Name]]&amp;"]:FOR[xxxRP0]
{
    %identicalParts = "&amp;Table15[[#This Row],[IDENTICAL]]&amp;"
}")</f>
        <v>#VALUE!</v>
      </c>
    </row>
    <row r="4156" spans="1:1" x14ac:dyDescent="0.25">
      <c r="A4156" t="e">
        <f>IF(Table15[[#This Row],[IDENTICAL]]="","","@PART["&amp;Table15[[#This Row],[Name]]&amp;"]:FOR[xxxRP0]
{
    %identicalParts = "&amp;Table15[[#This Row],[IDENTICAL]]&amp;"
}")</f>
        <v>#VALUE!</v>
      </c>
    </row>
    <row r="4157" spans="1:1" x14ac:dyDescent="0.25">
      <c r="A4157" t="e">
        <f>IF(Table15[[#This Row],[IDENTICAL]]="","","@PART["&amp;Table15[[#This Row],[Name]]&amp;"]:FOR[xxxRP0]
{
    %identicalParts = "&amp;Table15[[#This Row],[IDENTICAL]]&amp;"
}")</f>
        <v>#VALUE!</v>
      </c>
    </row>
    <row r="4158" spans="1:1" x14ac:dyDescent="0.25">
      <c r="A4158" t="e">
        <f>IF(Table15[[#This Row],[IDENTICAL]]="","","@PART["&amp;Table15[[#This Row],[Name]]&amp;"]:FOR[xxxRP0]
{
    %identicalParts = "&amp;Table15[[#This Row],[IDENTICAL]]&amp;"
}")</f>
        <v>#VALUE!</v>
      </c>
    </row>
    <row r="4159" spans="1:1" x14ac:dyDescent="0.25">
      <c r="A4159" t="e">
        <f>IF(Table15[[#This Row],[IDENTICAL]]="","","@PART["&amp;Table15[[#This Row],[Name]]&amp;"]:FOR[xxxRP0]
{
    %identicalParts = "&amp;Table15[[#This Row],[IDENTICAL]]&amp;"
}")</f>
        <v>#VALUE!</v>
      </c>
    </row>
    <row r="4160" spans="1:1" x14ac:dyDescent="0.25">
      <c r="A4160" t="e">
        <f>IF(Table15[[#This Row],[IDENTICAL]]="","","@PART["&amp;Table15[[#This Row],[Name]]&amp;"]:FOR[xxxRP0]
{
    %identicalParts = "&amp;Table15[[#This Row],[IDENTICAL]]&amp;"
}")</f>
        <v>#VALUE!</v>
      </c>
    </row>
    <row r="4161" spans="1:1" x14ac:dyDescent="0.25">
      <c r="A4161" t="e">
        <f>IF(Table15[[#This Row],[IDENTICAL]]="","","@PART["&amp;Table15[[#This Row],[Name]]&amp;"]:FOR[xxxRP0]
{
    %identicalParts = "&amp;Table15[[#This Row],[IDENTICAL]]&amp;"
}")</f>
        <v>#VALUE!</v>
      </c>
    </row>
    <row r="4162" spans="1:1" x14ac:dyDescent="0.25">
      <c r="A4162" t="e">
        <f>IF(Table15[[#This Row],[IDENTICAL]]="","","@PART["&amp;Table15[[#This Row],[Name]]&amp;"]:FOR[xxxRP0]
{
    %identicalParts = "&amp;Table15[[#This Row],[IDENTICAL]]&amp;"
}")</f>
        <v>#VALUE!</v>
      </c>
    </row>
    <row r="4163" spans="1:1" x14ac:dyDescent="0.25">
      <c r="A4163" t="e">
        <f>IF(Table15[[#This Row],[IDENTICAL]]="","","@PART["&amp;Table15[[#This Row],[Name]]&amp;"]:FOR[xxxRP0]
{
    %identicalParts = "&amp;Table15[[#This Row],[IDENTICAL]]&amp;"
}")</f>
        <v>#VALUE!</v>
      </c>
    </row>
    <row r="4164" spans="1:1" x14ac:dyDescent="0.25">
      <c r="A4164" t="e">
        <f>IF(Table15[[#This Row],[IDENTICAL]]="","","@PART["&amp;Table15[[#This Row],[Name]]&amp;"]:FOR[xxxRP0]
{
    %identicalParts = "&amp;Table15[[#This Row],[IDENTICAL]]&amp;"
}")</f>
        <v>#VALUE!</v>
      </c>
    </row>
    <row r="4165" spans="1:1" x14ac:dyDescent="0.25">
      <c r="A4165" t="e">
        <f>IF(Table15[[#This Row],[IDENTICAL]]="","","@PART["&amp;Table15[[#This Row],[Name]]&amp;"]:FOR[xxxRP0]
{
    %identicalParts = "&amp;Table15[[#This Row],[IDENTICAL]]&amp;"
}")</f>
        <v>#VALUE!</v>
      </c>
    </row>
    <row r="4166" spans="1:1" x14ac:dyDescent="0.25">
      <c r="A4166" t="e">
        <f>IF(Table15[[#This Row],[IDENTICAL]]="","","@PART["&amp;Table15[[#This Row],[Name]]&amp;"]:FOR[xxxRP0]
{
    %identicalParts = "&amp;Table15[[#This Row],[IDENTICAL]]&amp;"
}")</f>
        <v>#VALUE!</v>
      </c>
    </row>
    <row r="4167" spans="1:1" x14ac:dyDescent="0.25">
      <c r="A4167" t="e">
        <f>IF(Table15[[#This Row],[IDENTICAL]]="","","@PART["&amp;Table15[[#This Row],[Name]]&amp;"]:FOR[xxxRP0]
{
    %identicalParts = "&amp;Table15[[#This Row],[IDENTICAL]]&amp;"
}")</f>
        <v>#VALUE!</v>
      </c>
    </row>
    <row r="4168" spans="1:1" x14ac:dyDescent="0.25">
      <c r="A4168" t="e">
        <f>IF(Table15[[#This Row],[IDENTICAL]]="","","@PART["&amp;Table15[[#This Row],[Name]]&amp;"]:FOR[xxxRP0]
{
    %identicalParts = "&amp;Table15[[#This Row],[IDENTICAL]]&amp;"
}")</f>
        <v>#VALUE!</v>
      </c>
    </row>
    <row r="4169" spans="1:1" x14ac:dyDescent="0.25">
      <c r="A4169" t="e">
        <f>IF(Table15[[#This Row],[IDENTICAL]]="","","@PART["&amp;Table15[[#This Row],[Name]]&amp;"]:FOR[xxxRP0]
{
    %identicalParts = "&amp;Table15[[#This Row],[IDENTICAL]]&amp;"
}")</f>
        <v>#VALUE!</v>
      </c>
    </row>
    <row r="4170" spans="1:1" x14ac:dyDescent="0.25">
      <c r="A4170" t="e">
        <f>IF(Table15[[#This Row],[IDENTICAL]]="","","@PART["&amp;Table15[[#This Row],[Name]]&amp;"]:FOR[xxxRP0]
{
    %identicalParts = "&amp;Table15[[#This Row],[IDENTICAL]]&amp;"
}")</f>
        <v>#VALUE!</v>
      </c>
    </row>
    <row r="4171" spans="1:1" x14ac:dyDescent="0.25">
      <c r="A4171" t="e">
        <f>IF(Table15[[#This Row],[IDENTICAL]]="","","@PART["&amp;Table15[[#This Row],[Name]]&amp;"]:FOR[xxxRP0]
{
    %identicalParts = "&amp;Table15[[#This Row],[IDENTICAL]]&amp;"
}")</f>
        <v>#VALUE!</v>
      </c>
    </row>
    <row r="4172" spans="1:1" x14ac:dyDescent="0.25">
      <c r="A4172" t="e">
        <f>IF(Table15[[#This Row],[IDENTICAL]]="","","@PART["&amp;Table15[[#This Row],[Name]]&amp;"]:FOR[xxxRP0]
{
    %identicalParts = "&amp;Table15[[#This Row],[IDENTICAL]]&amp;"
}")</f>
        <v>#VALUE!</v>
      </c>
    </row>
    <row r="4173" spans="1:1" x14ac:dyDescent="0.25">
      <c r="A4173" t="e">
        <f>IF(Table15[[#This Row],[IDENTICAL]]="","","@PART["&amp;Table15[[#This Row],[Name]]&amp;"]:FOR[xxxRP0]
{
    %identicalParts = "&amp;Table15[[#This Row],[IDENTICAL]]&amp;"
}")</f>
        <v>#VALUE!</v>
      </c>
    </row>
    <row r="4174" spans="1:1" x14ac:dyDescent="0.25">
      <c r="A4174" t="e">
        <f>IF(Table15[[#This Row],[IDENTICAL]]="","","@PART["&amp;Table15[[#This Row],[Name]]&amp;"]:FOR[xxxRP0]
{
    %identicalParts = "&amp;Table15[[#This Row],[IDENTICAL]]&amp;"
}")</f>
        <v>#VALUE!</v>
      </c>
    </row>
    <row r="4175" spans="1:1" x14ac:dyDescent="0.25">
      <c r="A4175" t="e">
        <f>IF(Table15[[#This Row],[IDENTICAL]]="","","@PART["&amp;Table15[[#This Row],[Name]]&amp;"]:FOR[xxxRP0]
{
    %identicalParts = "&amp;Table15[[#This Row],[IDENTICAL]]&amp;"
}")</f>
        <v>#VALUE!</v>
      </c>
    </row>
    <row r="4176" spans="1:1" x14ac:dyDescent="0.25">
      <c r="A4176" t="e">
        <f>IF(Table15[[#This Row],[IDENTICAL]]="","","@PART["&amp;Table15[[#This Row],[Name]]&amp;"]:FOR[xxxRP0]
{
    %identicalParts = "&amp;Table15[[#This Row],[IDENTICAL]]&amp;"
}")</f>
        <v>#VALUE!</v>
      </c>
    </row>
    <row r="4177" spans="1:1" x14ac:dyDescent="0.25">
      <c r="A4177" t="e">
        <f>IF(Table15[[#This Row],[IDENTICAL]]="","","@PART["&amp;Table15[[#This Row],[Name]]&amp;"]:FOR[xxxRP0]
{
    %identicalParts = "&amp;Table15[[#This Row],[IDENTICAL]]&amp;"
}")</f>
        <v>#VALUE!</v>
      </c>
    </row>
    <row r="4178" spans="1:1" x14ac:dyDescent="0.25">
      <c r="A4178" t="e">
        <f>IF(Table15[[#This Row],[IDENTICAL]]="","","@PART["&amp;Table15[[#This Row],[Name]]&amp;"]:FOR[xxxRP0]
{
    %identicalParts = "&amp;Table15[[#This Row],[IDENTICAL]]&amp;"
}")</f>
        <v>#VALUE!</v>
      </c>
    </row>
    <row r="4179" spans="1:1" x14ac:dyDescent="0.25">
      <c r="A4179" t="e">
        <f>IF(Table15[[#This Row],[IDENTICAL]]="","","@PART["&amp;Table15[[#This Row],[Name]]&amp;"]:FOR[xxxRP0]
{
    %identicalParts = "&amp;Table15[[#This Row],[IDENTICAL]]&amp;"
}")</f>
        <v>#VALUE!</v>
      </c>
    </row>
    <row r="4180" spans="1:1" x14ac:dyDescent="0.25">
      <c r="A4180" t="e">
        <f>IF(Table15[[#This Row],[IDENTICAL]]="","","@PART["&amp;Table15[[#This Row],[Name]]&amp;"]:FOR[xxxRP0]
{
    %identicalParts = "&amp;Table15[[#This Row],[IDENTICAL]]&amp;"
}")</f>
        <v>#VALUE!</v>
      </c>
    </row>
    <row r="4181" spans="1:1" x14ac:dyDescent="0.25">
      <c r="A4181" t="e">
        <f>IF(Table15[[#This Row],[IDENTICAL]]="","","@PART["&amp;Table15[[#This Row],[Name]]&amp;"]:FOR[xxxRP0]
{
    %identicalParts = "&amp;Table15[[#This Row],[IDENTICAL]]&amp;"
}")</f>
        <v>#VALUE!</v>
      </c>
    </row>
    <row r="4182" spans="1:1" x14ac:dyDescent="0.25">
      <c r="A4182" t="e">
        <f>IF(Table15[[#This Row],[IDENTICAL]]="","","@PART["&amp;Table15[[#This Row],[Name]]&amp;"]:FOR[xxxRP0]
{
    %identicalParts = "&amp;Table15[[#This Row],[IDENTICAL]]&amp;"
}")</f>
        <v>#VALUE!</v>
      </c>
    </row>
    <row r="4183" spans="1:1" x14ac:dyDescent="0.25">
      <c r="A4183" t="e">
        <f>IF(Table15[[#This Row],[IDENTICAL]]="","","@PART["&amp;Table15[[#This Row],[Name]]&amp;"]:FOR[xxxRP0]
{
    %identicalParts = "&amp;Table15[[#This Row],[IDENTICAL]]&amp;"
}")</f>
        <v>#VALUE!</v>
      </c>
    </row>
    <row r="4184" spans="1:1" x14ac:dyDescent="0.25">
      <c r="A4184" t="e">
        <f>IF(Table15[[#This Row],[IDENTICAL]]="","","@PART["&amp;Table15[[#This Row],[Name]]&amp;"]:FOR[xxxRP0]
{
    %identicalParts = "&amp;Table15[[#This Row],[IDENTICAL]]&amp;"
}")</f>
        <v>#VALUE!</v>
      </c>
    </row>
    <row r="4185" spans="1:1" x14ac:dyDescent="0.25">
      <c r="A4185" t="e">
        <f>IF(Table15[[#This Row],[IDENTICAL]]="","","@PART["&amp;Table15[[#This Row],[Name]]&amp;"]:FOR[xxxRP0]
{
    %identicalParts = "&amp;Table15[[#This Row],[IDENTICAL]]&amp;"
}")</f>
        <v>#VALUE!</v>
      </c>
    </row>
    <row r="4186" spans="1:1" x14ac:dyDescent="0.25">
      <c r="A4186" t="e">
        <f>IF(Table15[[#This Row],[IDENTICAL]]="","","@PART["&amp;Table15[[#This Row],[Name]]&amp;"]:FOR[xxxRP0]
{
    %identicalParts = "&amp;Table15[[#This Row],[IDENTICAL]]&amp;"
}")</f>
        <v>#VALUE!</v>
      </c>
    </row>
    <row r="4187" spans="1:1" x14ac:dyDescent="0.25">
      <c r="A4187" t="e">
        <f>IF(Table15[[#This Row],[IDENTICAL]]="","","@PART["&amp;Table15[[#This Row],[Name]]&amp;"]:FOR[xxxRP0]
{
    %identicalParts = "&amp;Table15[[#This Row],[IDENTICAL]]&amp;"
}")</f>
        <v>#VALUE!</v>
      </c>
    </row>
    <row r="4188" spans="1:1" x14ac:dyDescent="0.25">
      <c r="A4188" t="e">
        <f>IF(Table15[[#This Row],[IDENTICAL]]="","","@PART["&amp;Table15[[#This Row],[Name]]&amp;"]:FOR[xxxRP0]
{
    %identicalParts = "&amp;Table15[[#This Row],[IDENTICAL]]&amp;"
}")</f>
        <v>#VALUE!</v>
      </c>
    </row>
    <row r="4189" spans="1:1" x14ac:dyDescent="0.25">
      <c r="A4189" t="e">
        <f>IF(Table15[[#This Row],[IDENTICAL]]="","","@PART["&amp;Table15[[#This Row],[Name]]&amp;"]:FOR[xxxRP0]
{
    %identicalParts = "&amp;Table15[[#This Row],[IDENTICAL]]&amp;"
}")</f>
        <v>#VALUE!</v>
      </c>
    </row>
    <row r="4190" spans="1:1" x14ac:dyDescent="0.25">
      <c r="A4190" t="e">
        <f>IF(Table15[[#This Row],[IDENTICAL]]="","","@PART["&amp;Table15[[#This Row],[Name]]&amp;"]:FOR[xxxRP0]
{
    %identicalParts = "&amp;Table15[[#This Row],[IDENTICAL]]&amp;"
}")</f>
        <v>#VALUE!</v>
      </c>
    </row>
    <row r="4191" spans="1:1" x14ac:dyDescent="0.25">
      <c r="A4191" t="e">
        <f>IF(Table15[[#This Row],[IDENTICAL]]="","","@PART["&amp;Table15[[#This Row],[Name]]&amp;"]:FOR[xxxRP0]
{
    %identicalParts = "&amp;Table15[[#This Row],[IDENTICAL]]&amp;"
}")</f>
        <v>#VALUE!</v>
      </c>
    </row>
    <row r="4192" spans="1:1" x14ac:dyDescent="0.25">
      <c r="A4192" t="e">
        <f>IF(Table15[[#This Row],[IDENTICAL]]="","","@PART["&amp;Table15[[#This Row],[Name]]&amp;"]:FOR[xxxRP0]
{
    %identicalParts = "&amp;Table15[[#This Row],[IDENTICAL]]&amp;"
}")</f>
        <v>#VALUE!</v>
      </c>
    </row>
    <row r="4193" spans="1:1" x14ac:dyDescent="0.25">
      <c r="A4193" t="e">
        <f>IF(Table15[[#This Row],[IDENTICAL]]="","","@PART["&amp;Table15[[#This Row],[Name]]&amp;"]:FOR[xxxRP0]
{
    %identicalParts = "&amp;Table15[[#This Row],[IDENTICAL]]&amp;"
}")</f>
        <v>#VALUE!</v>
      </c>
    </row>
    <row r="4194" spans="1:1" x14ac:dyDescent="0.25">
      <c r="A4194" t="e">
        <f>IF(Table15[[#This Row],[IDENTICAL]]="","","@PART["&amp;Table15[[#This Row],[Name]]&amp;"]:FOR[xxxRP0]
{
    %identicalParts = "&amp;Table15[[#This Row],[IDENTICAL]]&amp;"
}")</f>
        <v>#VALUE!</v>
      </c>
    </row>
    <row r="4195" spans="1:1" x14ac:dyDescent="0.25">
      <c r="A4195" t="e">
        <f>IF(Table15[[#This Row],[IDENTICAL]]="","","@PART["&amp;Table15[[#This Row],[Name]]&amp;"]:FOR[xxxRP0]
{
    %identicalParts = "&amp;Table15[[#This Row],[IDENTICAL]]&amp;"
}")</f>
        <v>#VALUE!</v>
      </c>
    </row>
    <row r="4196" spans="1:1" x14ac:dyDescent="0.25">
      <c r="A4196" t="e">
        <f>IF(Table15[[#This Row],[IDENTICAL]]="","","@PART["&amp;Table15[[#This Row],[Name]]&amp;"]:FOR[xxxRP0]
{
    %identicalParts = "&amp;Table15[[#This Row],[IDENTICAL]]&amp;"
}")</f>
        <v>#VALUE!</v>
      </c>
    </row>
    <row r="4197" spans="1:1" x14ac:dyDescent="0.25">
      <c r="A4197" t="e">
        <f>IF(Table15[[#This Row],[IDENTICAL]]="","","@PART["&amp;Table15[[#This Row],[Name]]&amp;"]:FOR[xxxRP0]
{
    %identicalParts = "&amp;Table15[[#This Row],[IDENTICAL]]&amp;"
}")</f>
        <v>#VALUE!</v>
      </c>
    </row>
    <row r="4198" spans="1:1" x14ac:dyDescent="0.25">
      <c r="A4198" t="e">
        <f>IF(Table15[[#This Row],[IDENTICAL]]="","","@PART["&amp;Table15[[#This Row],[Name]]&amp;"]:FOR[xxxRP0]
{
    %identicalParts = "&amp;Table15[[#This Row],[IDENTICAL]]&amp;"
}")</f>
        <v>#VALUE!</v>
      </c>
    </row>
    <row r="4199" spans="1:1" x14ac:dyDescent="0.25">
      <c r="A4199" t="e">
        <f>IF(Table15[[#This Row],[IDENTICAL]]="","","@PART["&amp;Table15[[#This Row],[Name]]&amp;"]:FOR[xxxRP0]
{
    %identicalParts = "&amp;Table15[[#This Row],[IDENTICAL]]&amp;"
}")</f>
        <v>#VALUE!</v>
      </c>
    </row>
    <row r="4200" spans="1:1" x14ac:dyDescent="0.25">
      <c r="A4200" t="e">
        <f>IF(Table15[[#This Row],[IDENTICAL]]="","","@PART["&amp;Table15[[#This Row],[Name]]&amp;"]:FOR[xxxRP0]
{
    %identicalParts = "&amp;Table15[[#This Row],[IDENTICAL]]&amp;"
}")</f>
        <v>#VALUE!</v>
      </c>
    </row>
    <row r="4201" spans="1:1" x14ac:dyDescent="0.25">
      <c r="A4201" t="e">
        <f>IF(Table15[[#This Row],[IDENTICAL]]="","","@PART["&amp;Table15[[#This Row],[Name]]&amp;"]:FOR[xxxRP0]
{
    %identicalParts = "&amp;Table15[[#This Row],[IDENTICAL]]&amp;"
}")</f>
        <v>#VALUE!</v>
      </c>
    </row>
    <row r="4202" spans="1:1" x14ac:dyDescent="0.25">
      <c r="A4202" t="e">
        <f>IF(Table15[[#This Row],[IDENTICAL]]="","","@PART["&amp;Table15[[#This Row],[Name]]&amp;"]:FOR[xxxRP0]
{
    %identicalParts = "&amp;Table15[[#This Row],[IDENTICAL]]&amp;"
}")</f>
        <v>#VALUE!</v>
      </c>
    </row>
    <row r="4203" spans="1:1" x14ac:dyDescent="0.25">
      <c r="A4203" t="e">
        <f>IF(Table15[[#This Row],[IDENTICAL]]="","","@PART["&amp;Table15[[#This Row],[Name]]&amp;"]:FOR[xxxRP0]
{
    %identicalParts = "&amp;Table15[[#This Row],[IDENTICAL]]&amp;"
}")</f>
        <v>#VALUE!</v>
      </c>
    </row>
    <row r="4204" spans="1:1" x14ac:dyDescent="0.25">
      <c r="A4204" t="e">
        <f>IF(Table15[[#This Row],[IDENTICAL]]="","","@PART["&amp;Table15[[#This Row],[Name]]&amp;"]:FOR[xxxRP0]
{
    %identicalParts = "&amp;Table15[[#This Row],[IDENTICAL]]&amp;"
}")</f>
        <v>#VALUE!</v>
      </c>
    </row>
    <row r="4205" spans="1:1" x14ac:dyDescent="0.25">
      <c r="A4205" t="e">
        <f>IF(Table15[[#This Row],[IDENTICAL]]="","","@PART["&amp;Table15[[#This Row],[Name]]&amp;"]:FOR[xxxRP0]
{
    %identicalParts = "&amp;Table15[[#This Row],[IDENTICAL]]&amp;"
}")</f>
        <v>#VALUE!</v>
      </c>
    </row>
    <row r="4206" spans="1:1" x14ac:dyDescent="0.25">
      <c r="A4206" t="e">
        <f>IF(Table15[[#This Row],[IDENTICAL]]="","","@PART["&amp;Table15[[#This Row],[Name]]&amp;"]:FOR[xxxRP0]
{
    %identicalParts = "&amp;Table15[[#This Row],[IDENTICAL]]&amp;"
}")</f>
        <v>#VALUE!</v>
      </c>
    </row>
    <row r="4207" spans="1:1" x14ac:dyDescent="0.25">
      <c r="A4207" t="e">
        <f>IF(Table15[[#This Row],[IDENTICAL]]="","","@PART["&amp;Table15[[#This Row],[Name]]&amp;"]:FOR[xxxRP0]
{
    %identicalParts = "&amp;Table15[[#This Row],[IDENTICAL]]&amp;"
}")</f>
        <v>#VALUE!</v>
      </c>
    </row>
    <row r="4208" spans="1:1" x14ac:dyDescent="0.25">
      <c r="A4208" t="e">
        <f>IF(Table15[[#This Row],[IDENTICAL]]="","","@PART["&amp;Table15[[#This Row],[Name]]&amp;"]:FOR[xxxRP0]
{
    %identicalParts = "&amp;Table15[[#This Row],[IDENTICAL]]&amp;"
}")</f>
        <v>#VALUE!</v>
      </c>
    </row>
    <row r="4209" spans="1:1" x14ac:dyDescent="0.25">
      <c r="A4209" t="e">
        <f>IF(Table15[[#This Row],[IDENTICAL]]="","","@PART["&amp;Table15[[#This Row],[Name]]&amp;"]:FOR[xxxRP0]
{
    %identicalParts = "&amp;Table15[[#This Row],[IDENTICAL]]&amp;"
}")</f>
        <v>#VALUE!</v>
      </c>
    </row>
    <row r="4210" spans="1:1" x14ac:dyDescent="0.25">
      <c r="A4210" t="e">
        <f>IF(Table15[[#This Row],[IDENTICAL]]="","","@PART["&amp;Table15[[#This Row],[Name]]&amp;"]:FOR[xxxRP0]
{
    %identicalParts = "&amp;Table15[[#This Row],[IDENTICAL]]&amp;"
}")</f>
        <v>#VALUE!</v>
      </c>
    </row>
    <row r="4211" spans="1:1" x14ac:dyDescent="0.25">
      <c r="A4211" t="e">
        <f>IF(Table15[[#This Row],[IDENTICAL]]="","","@PART["&amp;Table15[[#This Row],[Name]]&amp;"]:FOR[xxxRP0]
{
    %identicalParts = "&amp;Table15[[#This Row],[IDENTICAL]]&amp;"
}")</f>
        <v>#VALUE!</v>
      </c>
    </row>
    <row r="4212" spans="1:1" x14ac:dyDescent="0.25">
      <c r="A4212" t="e">
        <f>IF(Table15[[#This Row],[IDENTICAL]]="","","@PART["&amp;Table15[[#This Row],[Name]]&amp;"]:FOR[xxxRP0]
{
    %identicalParts = "&amp;Table15[[#This Row],[IDENTICAL]]&amp;"
}")</f>
        <v>#VALUE!</v>
      </c>
    </row>
    <row r="4213" spans="1:1" x14ac:dyDescent="0.25">
      <c r="A4213" t="e">
        <f>IF(Table15[[#This Row],[IDENTICAL]]="","","@PART["&amp;Table15[[#This Row],[Name]]&amp;"]:FOR[xxxRP0]
{
    %identicalParts = "&amp;Table15[[#This Row],[IDENTICAL]]&amp;"
}")</f>
        <v>#VALUE!</v>
      </c>
    </row>
    <row r="4214" spans="1:1" x14ac:dyDescent="0.25">
      <c r="A4214" t="e">
        <f>IF(Table15[[#This Row],[IDENTICAL]]="","","@PART["&amp;Table15[[#This Row],[Name]]&amp;"]:FOR[xxxRP0]
{
    %identicalParts = "&amp;Table15[[#This Row],[IDENTICAL]]&amp;"
}")</f>
        <v>#VALUE!</v>
      </c>
    </row>
    <row r="4215" spans="1:1" x14ac:dyDescent="0.25">
      <c r="A4215" t="e">
        <f>IF(Table15[[#This Row],[IDENTICAL]]="","","@PART["&amp;Table15[[#This Row],[Name]]&amp;"]:FOR[xxxRP0]
{
    %identicalParts = "&amp;Table15[[#This Row],[IDENTICAL]]&amp;"
}")</f>
        <v>#VALUE!</v>
      </c>
    </row>
    <row r="4216" spans="1:1" x14ac:dyDescent="0.25">
      <c r="A4216" t="e">
        <f>IF(Table15[[#This Row],[IDENTICAL]]="","","@PART["&amp;Table15[[#This Row],[Name]]&amp;"]:FOR[xxxRP0]
{
    %identicalParts = "&amp;Table15[[#This Row],[IDENTICAL]]&amp;"
}")</f>
        <v>#VALUE!</v>
      </c>
    </row>
    <row r="4217" spans="1:1" x14ac:dyDescent="0.25">
      <c r="A4217" t="e">
        <f>IF(Table15[[#This Row],[IDENTICAL]]="","","@PART["&amp;Table15[[#This Row],[Name]]&amp;"]:FOR[xxxRP0]
{
    %identicalParts = "&amp;Table15[[#This Row],[IDENTICAL]]&amp;"
}")</f>
        <v>#VALUE!</v>
      </c>
    </row>
    <row r="4218" spans="1:1" x14ac:dyDescent="0.25">
      <c r="A4218" t="e">
        <f>IF(Table15[[#This Row],[IDENTICAL]]="","","@PART["&amp;Table15[[#This Row],[Name]]&amp;"]:FOR[xxxRP0]
{
    %identicalParts = "&amp;Table15[[#This Row],[IDENTICAL]]&amp;"
}")</f>
        <v>#VALUE!</v>
      </c>
    </row>
    <row r="4219" spans="1:1" x14ac:dyDescent="0.25">
      <c r="A4219" t="e">
        <f>IF(Table15[[#This Row],[IDENTICAL]]="","","@PART["&amp;Table15[[#This Row],[Name]]&amp;"]:FOR[xxxRP0]
{
    %identicalParts = "&amp;Table15[[#This Row],[IDENTICAL]]&amp;"
}")</f>
        <v>#VALUE!</v>
      </c>
    </row>
    <row r="4220" spans="1:1" x14ac:dyDescent="0.25">
      <c r="A4220" t="e">
        <f>IF(Table15[[#This Row],[IDENTICAL]]="","","@PART["&amp;Table15[[#This Row],[Name]]&amp;"]:FOR[xxxRP0]
{
    %identicalParts = "&amp;Table15[[#This Row],[IDENTICAL]]&amp;"
}")</f>
        <v>#VALUE!</v>
      </c>
    </row>
    <row r="4221" spans="1:1" x14ac:dyDescent="0.25">
      <c r="A4221" t="e">
        <f>IF(Table15[[#This Row],[IDENTICAL]]="","","@PART["&amp;Table15[[#This Row],[Name]]&amp;"]:FOR[xxxRP0]
{
    %identicalParts = "&amp;Table15[[#This Row],[IDENTICAL]]&amp;"
}")</f>
        <v>#VALUE!</v>
      </c>
    </row>
    <row r="4222" spans="1:1" x14ac:dyDescent="0.25">
      <c r="A4222" t="e">
        <f>IF(Table15[[#This Row],[IDENTICAL]]="","","@PART["&amp;Table15[[#This Row],[Name]]&amp;"]:FOR[xxxRP0]
{
    %identicalParts = "&amp;Table15[[#This Row],[IDENTICAL]]&amp;"
}")</f>
        <v>#VALUE!</v>
      </c>
    </row>
    <row r="4223" spans="1:1" x14ac:dyDescent="0.25">
      <c r="A4223" t="e">
        <f>IF(Table15[[#This Row],[IDENTICAL]]="","","@PART["&amp;Table15[[#This Row],[Name]]&amp;"]:FOR[xxxRP0]
{
    %identicalParts = "&amp;Table15[[#This Row],[IDENTICAL]]&amp;"
}")</f>
        <v>#VALUE!</v>
      </c>
    </row>
    <row r="4224" spans="1:1" x14ac:dyDescent="0.25">
      <c r="A4224" t="e">
        <f>IF(Table15[[#This Row],[IDENTICAL]]="","","@PART["&amp;Table15[[#This Row],[Name]]&amp;"]:FOR[xxxRP0]
{
    %identicalParts = "&amp;Table15[[#This Row],[IDENTICAL]]&amp;"
}")</f>
        <v>#VALUE!</v>
      </c>
    </row>
    <row r="4225" spans="1:1" x14ac:dyDescent="0.25">
      <c r="A4225" t="e">
        <f>IF(Table15[[#This Row],[IDENTICAL]]="","","@PART["&amp;Table15[[#This Row],[Name]]&amp;"]:FOR[xxxRP0]
{
    %identicalParts = "&amp;Table15[[#This Row],[IDENTICAL]]&amp;"
}")</f>
        <v>#VALUE!</v>
      </c>
    </row>
    <row r="4226" spans="1:1" x14ac:dyDescent="0.25">
      <c r="A4226" t="e">
        <f>IF(Table15[[#This Row],[IDENTICAL]]="","","@PART["&amp;Table15[[#This Row],[Name]]&amp;"]:FOR[xxxRP0]
{
    %identicalParts = "&amp;Table15[[#This Row],[IDENTICAL]]&amp;"
}")</f>
        <v>#VALUE!</v>
      </c>
    </row>
    <row r="4227" spans="1:1" x14ac:dyDescent="0.25">
      <c r="A4227" t="e">
        <f>IF(Table15[[#This Row],[IDENTICAL]]="","","@PART["&amp;Table15[[#This Row],[Name]]&amp;"]:FOR[xxxRP0]
{
    %identicalParts = "&amp;Table15[[#This Row],[IDENTICAL]]&amp;"
}")</f>
        <v>#VALUE!</v>
      </c>
    </row>
    <row r="4228" spans="1:1" x14ac:dyDescent="0.25">
      <c r="A4228" t="e">
        <f>IF(Table15[[#This Row],[IDENTICAL]]="","","@PART["&amp;Table15[[#This Row],[Name]]&amp;"]:FOR[xxxRP0]
{
    %identicalParts = "&amp;Table15[[#This Row],[IDENTICAL]]&amp;"
}")</f>
        <v>#VALUE!</v>
      </c>
    </row>
    <row r="4229" spans="1:1" x14ac:dyDescent="0.25">
      <c r="A4229" t="e">
        <f>IF(Table15[[#This Row],[IDENTICAL]]="","","@PART["&amp;Table15[[#This Row],[Name]]&amp;"]:FOR[xxxRP0]
{
    %identicalParts = "&amp;Table15[[#This Row],[IDENTICAL]]&amp;"
}")</f>
        <v>#VALUE!</v>
      </c>
    </row>
    <row r="4230" spans="1:1" x14ac:dyDescent="0.25">
      <c r="A4230" t="e">
        <f>IF(Table15[[#This Row],[IDENTICAL]]="","","@PART["&amp;Table15[[#This Row],[Name]]&amp;"]:FOR[xxxRP0]
{
    %identicalParts = "&amp;Table15[[#This Row],[IDENTICAL]]&amp;"
}")</f>
        <v>#VALUE!</v>
      </c>
    </row>
    <row r="4231" spans="1:1" x14ac:dyDescent="0.25">
      <c r="A4231" t="e">
        <f>IF(Table15[[#This Row],[IDENTICAL]]="","","@PART["&amp;Table15[[#This Row],[Name]]&amp;"]:FOR[xxxRP0]
{
    %identicalParts = "&amp;Table15[[#This Row],[IDENTICAL]]&amp;"
}")</f>
        <v>#VALUE!</v>
      </c>
    </row>
    <row r="4232" spans="1:1" x14ac:dyDescent="0.25">
      <c r="A4232" t="e">
        <f>IF(Table15[[#This Row],[IDENTICAL]]="","","@PART["&amp;Table15[[#This Row],[Name]]&amp;"]:FOR[xxxRP0]
{
    %identicalParts = "&amp;Table15[[#This Row],[IDENTICAL]]&amp;"
}")</f>
        <v>#VALUE!</v>
      </c>
    </row>
    <row r="4233" spans="1:1" x14ac:dyDescent="0.25">
      <c r="A4233" t="e">
        <f>IF(Table15[[#This Row],[IDENTICAL]]="","","@PART["&amp;Table15[[#This Row],[Name]]&amp;"]:FOR[xxxRP0]
{
    %identicalParts = "&amp;Table15[[#This Row],[IDENTICAL]]&amp;"
}")</f>
        <v>#VALUE!</v>
      </c>
    </row>
    <row r="4234" spans="1:1" x14ac:dyDescent="0.25">
      <c r="A4234" t="e">
        <f>IF(Table15[[#This Row],[IDENTICAL]]="","","@PART["&amp;Table15[[#This Row],[Name]]&amp;"]:FOR[xxxRP0]
{
    %identicalParts = "&amp;Table15[[#This Row],[IDENTICAL]]&amp;"
}")</f>
        <v>#VALUE!</v>
      </c>
    </row>
    <row r="4235" spans="1:1" x14ac:dyDescent="0.25">
      <c r="A4235" t="e">
        <f>IF(Table15[[#This Row],[IDENTICAL]]="","","@PART["&amp;Table15[[#This Row],[Name]]&amp;"]:FOR[xxxRP0]
{
    %identicalParts = "&amp;Table15[[#This Row],[IDENTICAL]]&amp;"
}")</f>
        <v>#VALUE!</v>
      </c>
    </row>
    <row r="4236" spans="1:1" x14ac:dyDescent="0.25">
      <c r="A4236" t="e">
        <f>IF(Table15[[#This Row],[IDENTICAL]]="","","@PART["&amp;Table15[[#This Row],[Name]]&amp;"]:FOR[xxxRP0]
{
    %identicalParts = "&amp;Table15[[#This Row],[IDENTICAL]]&amp;"
}")</f>
        <v>#VALUE!</v>
      </c>
    </row>
    <row r="4237" spans="1:1" x14ac:dyDescent="0.25">
      <c r="A4237" t="e">
        <f>IF(Table15[[#This Row],[IDENTICAL]]="","","@PART["&amp;Table15[[#This Row],[Name]]&amp;"]:FOR[xxxRP0]
{
    %identicalParts = "&amp;Table15[[#This Row],[IDENTICAL]]&amp;"
}")</f>
        <v>#VALUE!</v>
      </c>
    </row>
    <row r="4238" spans="1:1" x14ac:dyDescent="0.25">
      <c r="A4238" t="e">
        <f>IF(Table15[[#This Row],[IDENTICAL]]="","","@PART["&amp;Table15[[#This Row],[Name]]&amp;"]:FOR[xxxRP0]
{
    %identicalParts = "&amp;Table15[[#This Row],[IDENTICAL]]&amp;"
}")</f>
        <v>#VALUE!</v>
      </c>
    </row>
    <row r="4239" spans="1:1" x14ac:dyDescent="0.25">
      <c r="A4239" t="e">
        <f>IF(Table15[[#This Row],[IDENTICAL]]="","","@PART["&amp;Table15[[#This Row],[Name]]&amp;"]:FOR[xxxRP0]
{
    %identicalParts = "&amp;Table15[[#This Row],[IDENTICAL]]&amp;"
}")</f>
        <v>#VALUE!</v>
      </c>
    </row>
    <row r="4240" spans="1:1" x14ac:dyDescent="0.25">
      <c r="A4240" t="e">
        <f>IF(Table15[[#This Row],[IDENTICAL]]="","","@PART["&amp;Table15[[#This Row],[Name]]&amp;"]:FOR[xxxRP0]
{
    %identicalParts = "&amp;Table15[[#This Row],[IDENTICAL]]&amp;"
}")</f>
        <v>#VALUE!</v>
      </c>
    </row>
    <row r="4241" spans="1:1" x14ac:dyDescent="0.25">
      <c r="A4241" t="e">
        <f>IF(Table15[[#This Row],[IDENTICAL]]="","","@PART["&amp;Table15[[#This Row],[Name]]&amp;"]:FOR[xxxRP0]
{
    %identicalParts = "&amp;Table15[[#This Row],[IDENTICAL]]&amp;"
}")</f>
        <v>#VALUE!</v>
      </c>
    </row>
    <row r="4242" spans="1:1" x14ac:dyDescent="0.25">
      <c r="A4242" t="e">
        <f>IF(Table15[[#This Row],[IDENTICAL]]="","","@PART["&amp;Table15[[#This Row],[Name]]&amp;"]:FOR[xxxRP0]
{
    %identicalParts = "&amp;Table15[[#This Row],[IDENTICAL]]&amp;"
}")</f>
        <v>#VALUE!</v>
      </c>
    </row>
    <row r="4243" spans="1:1" x14ac:dyDescent="0.25">
      <c r="A4243" t="e">
        <f>IF(Table15[[#This Row],[IDENTICAL]]="","","@PART["&amp;Table15[[#This Row],[Name]]&amp;"]:FOR[xxxRP0]
{
    %identicalParts = "&amp;Table15[[#This Row],[IDENTICAL]]&amp;"
}")</f>
        <v>#VALUE!</v>
      </c>
    </row>
    <row r="4244" spans="1:1" x14ac:dyDescent="0.25">
      <c r="A4244" t="e">
        <f>IF(Table15[[#This Row],[IDENTICAL]]="","","@PART["&amp;Table15[[#This Row],[Name]]&amp;"]:FOR[xxxRP0]
{
    %identicalParts = "&amp;Table15[[#This Row],[IDENTICAL]]&amp;"
}")</f>
        <v>#VALUE!</v>
      </c>
    </row>
    <row r="4245" spans="1:1" x14ac:dyDescent="0.25">
      <c r="A4245" t="e">
        <f>IF(Table15[[#This Row],[IDENTICAL]]="","","@PART["&amp;Table15[[#This Row],[Name]]&amp;"]:FOR[xxxRP0]
{
    %identicalParts = "&amp;Table15[[#This Row],[IDENTICAL]]&amp;"
}")</f>
        <v>#VALUE!</v>
      </c>
    </row>
    <row r="4246" spans="1:1" x14ac:dyDescent="0.25">
      <c r="A4246" t="e">
        <f>IF(Table15[[#This Row],[IDENTICAL]]="","","@PART["&amp;Table15[[#This Row],[Name]]&amp;"]:FOR[xxxRP0]
{
    %identicalParts = "&amp;Table15[[#This Row],[IDENTICAL]]&amp;"
}")</f>
        <v>#VALUE!</v>
      </c>
    </row>
    <row r="4247" spans="1:1" x14ac:dyDescent="0.25">
      <c r="A4247" t="e">
        <f>IF(Table15[[#This Row],[IDENTICAL]]="","","@PART["&amp;Table15[[#This Row],[Name]]&amp;"]:FOR[xxxRP0]
{
    %identicalParts = "&amp;Table15[[#This Row],[IDENTICAL]]&amp;"
}")</f>
        <v>#VALUE!</v>
      </c>
    </row>
    <row r="4248" spans="1:1" x14ac:dyDescent="0.25">
      <c r="A4248" t="e">
        <f>IF(Table15[[#This Row],[IDENTICAL]]="","","@PART["&amp;Table15[[#This Row],[Name]]&amp;"]:FOR[xxxRP0]
{
    %identicalParts = "&amp;Table15[[#This Row],[IDENTICAL]]&amp;"
}")</f>
        <v>#VALUE!</v>
      </c>
    </row>
    <row r="4249" spans="1:1" x14ac:dyDescent="0.25">
      <c r="A4249" t="e">
        <f>IF(Table15[[#This Row],[IDENTICAL]]="","","@PART["&amp;Table15[[#This Row],[Name]]&amp;"]:FOR[xxxRP0]
{
    %identicalParts = "&amp;Table15[[#This Row],[IDENTICAL]]&amp;"
}")</f>
        <v>#VALUE!</v>
      </c>
    </row>
    <row r="4250" spans="1:1" x14ac:dyDescent="0.25">
      <c r="A4250" t="e">
        <f>IF(Table15[[#This Row],[IDENTICAL]]="","","@PART["&amp;Table15[[#This Row],[Name]]&amp;"]:FOR[xxxRP0]
{
    %identicalParts = "&amp;Table15[[#This Row],[IDENTICAL]]&amp;"
}")</f>
        <v>#VALUE!</v>
      </c>
    </row>
    <row r="4251" spans="1:1" x14ac:dyDescent="0.25">
      <c r="A4251" t="e">
        <f>IF(Table15[[#This Row],[IDENTICAL]]="","","@PART["&amp;Table15[[#This Row],[Name]]&amp;"]:FOR[xxxRP0]
{
    %identicalParts = "&amp;Table15[[#This Row],[IDENTICAL]]&amp;"
}")</f>
        <v>#VALUE!</v>
      </c>
    </row>
    <row r="4252" spans="1:1" x14ac:dyDescent="0.25">
      <c r="A4252" t="e">
        <f>IF(Table15[[#This Row],[IDENTICAL]]="","","@PART["&amp;Table15[[#This Row],[Name]]&amp;"]:FOR[xxxRP0]
{
    %identicalParts = "&amp;Table15[[#This Row],[IDENTICAL]]&amp;"
}")</f>
        <v>#VALUE!</v>
      </c>
    </row>
    <row r="4253" spans="1:1" x14ac:dyDescent="0.25">
      <c r="A4253" t="e">
        <f>IF(Table15[[#This Row],[IDENTICAL]]="","","@PART["&amp;Table15[[#This Row],[Name]]&amp;"]:FOR[xxxRP0]
{
    %identicalParts = "&amp;Table15[[#This Row],[IDENTICAL]]&amp;"
}")</f>
        <v>#VALUE!</v>
      </c>
    </row>
    <row r="4254" spans="1:1" x14ac:dyDescent="0.25">
      <c r="A4254" t="e">
        <f>IF(Table15[[#This Row],[IDENTICAL]]="","","@PART["&amp;Table15[[#This Row],[Name]]&amp;"]:FOR[xxxRP0]
{
    %identicalParts = "&amp;Table15[[#This Row],[IDENTICAL]]&amp;"
}")</f>
        <v>#VALUE!</v>
      </c>
    </row>
    <row r="4255" spans="1:1" x14ac:dyDescent="0.25">
      <c r="A4255" t="e">
        <f>IF(Table15[[#This Row],[IDENTICAL]]="","","@PART["&amp;Table15[[#This Row],[Name]]&amp;"]:FOR[xxxRP0]
{
    %identicalParts = "&amp;Table15[[#This Row],[IDENTICAL]]&amp;"
}")</f>
        <v>#VALUE!</v>
      </c>
    </row>
    <row r="4256" spans="1:1" x14ac:dyDescent="0.25">
      <c r="A4256" t="e">
        <f>IF(Table15[[#This Row],[IDENTICAL]]="","","@PART["&amp;Table15[[#This Row],[Name]]&amp;"]:FOR[xxxRP0]
{
    %identicalParts = "&amp;Table15[[#This Row],[IDENTICAL]]&amp;"
}")</f>
        <v>#VALUE!</v>
      </c>
    </row>
    <row r="4257" spans="1:1" x14ac:dyDescent="0.25">
      <c r="A4257" t="e">
        <f>IF(Table15[[#This Row],[IDENTICAL]]="","","@PART["&amp;Table15[[#This Row],[Name]]&amp;"]:FOR[xxxRP0]
{
    %identicalParts = "&amp;Table15[[#This Row],[IDENTICAL]]&amp;"
}")</f>
        <v>#VALUE!</v>
      </c>
    </row>
    <row r="4258" spans="1:1" x14ac:dyDescent="0.25">
      <c r="A4258" t="e">
        <f>IF(Table15[[#This Row],[IDENTICAL]]="","","@PART["&amp;Table15[[#This Row],[Name]]&amp;"]:FOR[xxxRP0]
{
    %identicalParts = "&amp;Table15[[#This Row],[IDENTICAL]]&amp;"
}")</f>
        <v>#VALUE!</v>
      </c>
    </row>
    <row r="4259" spans="1:1" x14ac:dyDescent="0.25">
      <c r="A4259" t="e">
        <f>IF(Table15[[#This Row],[IDENTICAL]]="","","@PART["&amp;Table15[[#This Row],[Name]]&amp;"]:FOR[xxxRP0]
{
    %identicalParts = "&amp;Table15[[#This Row],[IDENTICAL]]&amp;"
}")</f>
        <v>#VALUE!</v>
      </c>
    </row>
    <row r="4260" spans="1:1" x14ac:dyDescent="0.25">
      <c r="A4260" t="e">
        <f>IF(Table15[[#This Row],[IDENTICAL]]="","","@PART["&amp;Table15[[#This Row],[Name]]&amp;"]:FOR[xxxRP0]
{
    %identicalParts = "&amp;Table15[[#This Row],[IDENTICAL]]&amp;"
}")</f>
        <v>#VALUE!</v>
      </c>
    </row>
    <row r="4261" spans="1:1" x14ac:dyDescent="0.25">
      <c r="A4261" t="e">
        <f>IF(Table15[[#This Row],[IDENTICAL]]="","","@PART["&amp;Table15[[#This Row],[Name]]&amp;"]:FOR[xxxRP0]
{
    %identicalParts = "&amp;Table15[[#This Row],[IDENTICAL]]&amp;"
}")</f>
        <v>#VALUE!</v>
      </c>
    </row>
    <row r="4262" spans="1:1" x14ac:dyDescent="0.25">
      <c r="A4262" t="e">
        <f>IF(Table15[[#This Row],[IDENTICAL]]="","","@PART["&amp;Table15[[#This Row],[Name]]&amp;"]:FOR[xxxRP0]
{
    %identicalParts = "&amp;Table15[[#This Row],[IDENTICAL]]&amp;"
}")</f>
        <v>#VALUE!</v>
      </c>
    </row>
    <row r="4263" spans="1:1" x14ac:dyDescent="0.25">
      <c r="A4263" t="e">
        <f>IF(Table15[[#This Row],[IDENTICAL]]="","","@PART["&amp;Table15[[#This Row],[Name]]&amp;"]:FOR[xxxRP0]
{
    %identicalParts = "&amp;Table15[[#This Row],[IDENTICAL]]&amp;"
}")</f>
        <v>#VALUE!</v>
      </c>
    </row>
    <row r="4264" spans="1:1" x14ac:dyDescent="0.25">
      <c r="A4264" t="e">
        <f>IF(Table15[[#This Row],[IDENTICAL]]="","","@PART["&amp;Table15[[#This Row],[Name]]&amp;"]:FOR[xxxRP0]
{
    %identicalParts = "&amp;Table15[[#This Row],[IDENTICAL]]&amp;"
}")</f>
        <v>#VALUE!</v>
      </c>
    </row>
    <row r="4265" spans="1:1" x14ac:dyDescent="0.25">
      <c r="A4265" t="e">
        <f>IF(Table15[[#This Row],[IDENTICAL]]="","","@PART["&amp;Table15[[#This Row],[Name]]&amp;"]:FOR[xxxRP0]
{
    %identicalParts = "&amp;Table15[[#This Row],[IDENTICAL]]&amp;"
}")</f>
        <v>#VALUE!</v>
      </c>
    </row>
    <row r="4266" spans="1:1" x14ac:dyDescent="0.25">
      <c r="A4266" t="e">
        <f>IF(Table15[[#This Row],[IDENTICAL]]="","","@PART["&amp;Table15[[#This Row],[Name]]&amp;"]:FOR[xxxRP0]
{
    %identicalParts = "&amp;Table15[[#This Row],[IDENTICAL]]&amp;"
}")</f>
        <v>#VALUE!</v>
      </c>
    </row>
    <row r="4267" spans="1:1" x14ac:dyDescent="0.25">
      <c r="A4267" t="e">
        <f>IF(Table15[[#This Row],[IDENTICAL]]="","","@PART["&amp;Table15[[#This Row],[Name]]&amp;"]:FOR[xxxRP0]
{
    %identicalParts = "&amp;Table15[[#This Row],[IDENTICAL]]&amp;"
}")</f>
        <v>#VALUE!</v>
      </c>
    </row>
    <row r="4268" spans="1:1" x14ac:dyDescent="0.25">
      <c r="A4268" t="e">
        <f>IF(Table15[[#This Row],[IDENTICAL]]="","","@PART["&amp;Table15[[#This Row],[Name]]&amp;"]:FOR[xxxRP0]
{
    %identicalParts = "&amp;Table15[[#This Row],[IDENTICAL]]&amp;"
}")</f>
        <v>#VALUE!</v>
      </c>
    </row>
    <row r="4269" spans="1:1" x14ac:dyDescent="0.25">
      <c r="A4269" t="e">
        <f>IF(Table15[[#This Row],[IDENTICAL]]="","","@PART["&amp;Table15[[#This Row],[Name]]&amp;"]:FOR[xxxRP0]
{
    %identicalParts = "&amp;Table15[[#This Row],[IDENTICAL]]&amp;"
}")</f>
        <v>#VALUE!</v>
      </c>
    </row>
    <row r="4270" spans="1:1" x14ac:dyDescent="0.25">
      <c r="A4270" t="e">
        <f>IF(Table15[[#This Row],[IDENTICAL]]="","","@PART["&amp;Table15[[#This Row],[Name]]&amp;"]:FOR[xxxRP0]
{
    %identicalParts = "&amp;Table15[[#This Row],[IDENTICAL]]&amp;"
}")</f>
        <v>#VALUE!</v>
      </c>
    </row>
    <row r="4271" spans="1:1" x14ac:dyDescent="0.25">
      <c r="A4271" t="e">
        <f>IF(Table15[[#This Row],[IDENTICAL]]="","","@PART["&amp;Table15[[#This Row],[Name]]&amp;"]:FOR[xxxRP0]
{
    %identicalParts = "&amp;Table15[[#This Row],[IDENTICAL]]&amp;"
}")</f>
        <v>#VALUE!</v>
      </c>
    </row>
    <row r="4272" spans="1:1" x14ac:dyDescent="0.25">
      <c r="A4272" t="e">
        <f>IF(Table15[[#This Row],[IDENTICAL]]="","","@PART["&amp;Table15[[#This Row],[Name]]&amp;"]:FOR[xxxRP0]
{
    %identicalParts = "&amp;Table15[[#This Row],[IDENTICAL]]&amp;"
}")</f>
        <v>#VALUE!</v>
      </c>
    </row>
    <row r="4273" spans="1:1" x14ac:dyDescent="0.25">
      <c r="A4273" t="e">
        <f>IF(Table15[[#This Row],[IDENTICAL]]="","","@PART["&amp;Table15[[#This Row],[Name]]&amp;"]:FOR[xxxRP0]
{
    %identicalParts = "&amp;Table15[[#This Row],[IDENTICAL]]&amp;"
}")</f>
        <v>#VALUE!</v>
      </c>
    </row>
    <row r="4274" spans="1:1" x14ac:dyDescent="0.25">
      <c r="A4274" t="e">
        <f>IF(Table15[[#This Row],[IDENTICAL]]="","","@PART["&amp;Table15[[#This Row],[Name]]&amp;"]:FOR[xxxRP0]
{
    %identicalParts = "&amp;Table15[[#This Row],[IDENTICAL]]&amp;"
}")</f>
        <v>#VALUE!</v>
      </c>
    </row>
    <row r="4275" spans="1:1" x14ac:dyDescent="0.25">
      <c r="A4275" t="e">
        <f>IF(Table15[[#This Row],[IDENTICAL]]="","","@PART["&amp;Table15[[#This Row],[Name]]&amp;"]:FOR[xxxRP0]
{
    %identicalParts = "&amp;Table15[[#This Row],[IDENTICAL]]&amp;"
}")</f>
        <v>#VALUE!</v>
      </c>
    </row>
    <row r="4276" spans="1:1" x14ac:dyDescent="0.25">
      <c r="A4276" t="e">
        <f>IF(Table15[[#This Row],[IDENTICAL]]="","","@PART["&amp;Table15[[#This Row],[Name]]&amp;"]:FOR[xxxRP0]
{
    %identicalParts = "&amp;Table15[[#This Row],[IDENTICAL]]&amp;"
}")</f>
        <v>#VALUE!</v>
      </c>
    </row>
    <row r="4277" spans="1:1" x14ac:dyDescent="0.25">
      <c r="A4277" t="e">
        <f>IF(Table15[[#This Row],[IDENTICAL]]="","","@PART["&amp;Table15[[#This Row],[Name]]&amp;"]:FOR[xxxRP0]
{
    %identicalParts = "&amp;Table15[[#This Row],[IDENTICAL]]&amp;"
}")</f>
        <v>#VALUE!</v>
      </c>
    </row>
    <row r="4278" spans="1:1" x14ac:dyDescent="0.25">
      <c r="A4278" t="e">
        <f>IF(Table15[[#This Row],[IDENTICAL]]="","","@PART["&amp;Table15[[#This Row],[Name]]&amp;"]:FOR[xxxRP0]
{
    %identicalParts = "&amp;Table15[[#This Row],[IDENTICAL]]&amp;"
}")</f>
        <v>#VALUE!</v>
      </c>
    </row>
    <row r="4279" spans="1:1" x14ac:dyDescent="0.25">
      <c r="A4279" t="e">
        <f>IF(Table15[[#This Row],[IDENTICAL]]="","","@PART["&amp;Table15[[#This Row],[Name]]&amp;"]:FOR[xxxRP0]
{
    %identicalParts = "&amp;Table15[[#This Row],[IDENTICAL]]&amp;"
}")</f>
        <v>#VALUE!</v>
      </c>
    </row>
    <row r="4280" spans="1:1" x14ac:dyDescent="0.25">
      <c r="A4280" t="e">
        <f>IF(Table15[[#This Row],[IDENTICAL]]="","","@PART["&amp;Table15[[#This Row],[Name]]&amp;"]:FOR[xxxRP0]
{
    %identicalParts = "&amp;Table15[[#This Row],[IDENTICAL]]&amp;"
}")</f>
        <v>#VALUE!</v>
      </c>
    </row>
    <row r="4281" spans="1:1" x14ac:dyDescent="0.25">
      <c r="A4281" t="e">
        <f>IF(Table15[[#This Row],[IDENTICAL]]="","","@PART["&amp;Table15[[#This Row],[Name]]&amp;"]:FOR[xxxRP0]
{
    %identicalParts = "&amp;Table15[[#This Row],[IDENTICAL]]&amp;"
}")</f>
        <v>#VALUE!</v>
      </c>
    </row>
    <row r="4282" spans="1:1" x14ac:dyDescent="0.25">
      <c r="A4282" t="e">
        <f>IF(Table15[[#This Row],[IDENTICAL]]="","","@PART["&amp;Table15[[#This Row],[Name]]&amp;"]:FOR[xxxRP0]
{
    %identicalParts = "&amp;Table15[[#This Row],[IDENTICAL]]&amp;"
}")</f>
        <v>#VALUE!</v>
      </c>
    </row>
    <row r="4283" spans="1:1" x14ac:dyDescent="0.25">
      <c r="A4283" t="e">
        <f>IF(Table15[[#This Row],[IDENTICAL]]="","","@PART["&amp;Table15[[#This Row],[Name]]&amp;"]:FOR[xxxRP0]
{
    %identicalParts = "&amp;Table15[[#This Row],[IDENTICAL]]&amp;"
}")</f>
        <v>#VALUE!</v>
      </c>
    </row>
    <row r="4284" spans="1:1" x14ac:dyDescent="0.25">
      <c r="A4284" t="e">
        <f>IF(Table15[[#This Row],[IDENTICAL]]="","","@PART["&amp;Table15[[#This Row],[Name]]&amp;"]:FOR[xxxRP0]
{
    %identicalParts = "&amp;Table15[[#This Row],[IDENTICAL]]&amp;"
}")</f>
        <v>#VALUE!</v>
      </c>
    </row>
    <row r="4285" spans="1:1" x14ac:dyDescent="0.25">
      <c r="A4285" t="e">
        <f>IF(Table15[[#This Row],[IDENTICAL]]="","","@PART["&amp;Table15[[#This Row],[Name]]&amp;"]:FOR[xxxRP0]
{
    %identicalParts = "&amp;Table15[[#This Row],[IDENTICAL]]&amp;"
}")</f>
        <v>#VALUE!</v>
      </c>
    </row>
    <row r="4286" spans="1:1" x14ac:dyDescent="0.25">
      <c r="A4286" t="e">
        <f>IF(Table15[[#This Row],[IDENTICAL]]="","","@PART["&amp;Table15[[#This Row],[Name]]&amp;"]:FOR[xxxRP0]
{
    %identicalParts = "&amp;Table15[[#This Row],[IDENTICAL]]&amp;"
}")</f>
        <v>#VALUE!</v>
      </c>
    </row>
    <row r="4287" spans="1:1" x14ac:dyDescent="0.25">
      <c r="A4287" t="e">
        <f>IF(Table15[[#This Row],[IDENTICAL]]="","","@PART["&amp;Table15[[#This Row],[Name]]&amp;"]:FOR[xxxRP0]
{
    %identicalParts = "&amp;Table15[[#This Row],[IDENTICAL]]&amp;"
}")</f>
        <v>#VALUE!</v>
      </c>
    </row>
    <row r="4288" spans="1:1" x14ac:dyDescent="0.25">
      <c r="A4288" t="e">
        <f>IF(Table15[[#This Row],[IDENTICAL]]="","","@PART["&amp;Table15[[#This Row],[Name]]&amp;"]:FOR[xxxRP0]
{
    %identicalParts = "&amp;Table15[[#This Row],[IDENTICAL]]&amp;"
}")</f>
        <v>#VALUE!</v>
      </c>
    </row>
    <row r="4289" spans="1:1" x14ac:dyDescent="0.25">
      <c r="A4289" t="e">
        <f>IF(Table15[[#This Row],[IDENTICAL]]="","","@PART["&amp;Table15[[#This Row],[Name]]&amp;"]:FOR[xxxRP0]
{
    %identicalParts = "&amp;Table15[[#This Row],[IDENTICAL]]&amp;"
}")</f>
        <v>#VALUE!</v>
      </c>
    </row>
    <row r="4290" spans="1:1" x14ac:dyDescent="0.25">
      <c r="A4290" t="e">
        <f>IF(Table15[[#This Row],[IDENTICAL]]="","","@PART["&amp;Table15[[#This Row],[Name]]&amp;"]:FOR[xxxRP0]
{
    %identicalParts = "&amp;Table15[[#This Row],[IDENTICAL]]&amp;"
}")</f>
        <v>#VALUE!</v>
      </c>
    </row>
    <row r="4291" spans="1:1" x14ac:dyDescent="0.25">
      <c r="A4291" t="e">
        <f>IF(Table15[[#This Row],[IDENTICAL]]="","","@PART["&amp;Table15[[#This Row],[Name]]&amp;"]:FOR[xxxRP0]
{
    %identicalParts = "&amp;Table15[[#This Row],[IDENTICAL]]&amp;"
}")</f>
        <v>#VALUE!</v>
      </c>
    </row>
    <row r="4292" spans="1:1" x14ac:dyDescent="0.25">
      <c r="A4292" t="e">
        <f>IF(Table15[[#This Row],[IDENTICAL]]="","","@PART["&amp;Table15[[#This Row],[Name]]&amp;"]:FOR[xxxRP0]
{
    %identicalParts = "&amp;Table15[[#This Row],[IDENTICAL]]&amp;"
}")</f>
        <v>#VALUE!</v>
      </c>
    </row>
    <row r="4293" spans="1:1" x14ac:dyDescent="0.25">
      <c r="A4293" t="e">
        <f>IF(Table15[[#This Row],[IDENTICAL]]="","","@PART["&amp;Table15[[#This Row],[Name]]&amp;"]:FOR[xxxRP0]
{
    %identicalParts = "&amp;Table15[[#This Row],[IDENTICAL]]&amp;"
}")</f>
        <v>#VALUE!</v>
      </c>
    </row>
    <row r="4294" spans="1:1" x14ac:dyDescent="0.25">
      <c r="A4294" t="e">
        <f>IF(Table15[[#This Row],[IDENTICAL]]="","","@PART["&amp;Table15[[#This Row],[Name]]&amp;"]:FOR[xxxRP0]
{
    %identicalParts = "&amp;Table15[[#This Row],[IDENTICAL]]&amp;"
}")</f>
        <v>#VALUE!</v>
      </c>
    </row>
    <row r="4295" spans="1:1" x14ac:dyDescent="0.25">
      <c r="A4295" t="e">
        <f>IF(Table15[[#This Row],[IDENTICAL]]="","","@PART["&amp;Table15[[#This Row],[Name]]&amp;"]:FOR[xxxRP0]
{
    %identicalParts = "&amp;Table15[[#This Row],[IDENTICAL]]&amp;"
}")</f>
        <v>#VALUE!</v>
      </c>
    </row>
    <row r="4296" spans="1:1" x14ac:dyDescent="0.25">
      <c r="A4296" t="e">
        <f>IF(Table15[[#This Row],[IDENTICAL]]="","","@PART["&amp;Table15[[#This Row],[Name]]&amp;"]:FOR[xxxRP0]
{
    %identicalParts = "&amp;Table15[[#This Row],[IDENTICAL]]&amp;"
}")</f>
        <v>#VALUE!</v>
      </c>
    </row>
    <row r="4297" spans="1:1" x14ac:dyDescent="0.25">
      <c r="A4297" t="e">
        <f>IF(Table15[[#This Row],[IDENTICAL]]="","","@PART["&amp;Table15[[#This Row],[Name]]&amp;"]:FOR[xxxRP0]
{
    %identicalParts = "&amp;Table15[[#This Row],[IDENTICAL]]&amp;"
}")</f>
        <v>#VALUE!</v>
      </c>
    </row>
    <row r="4298" spans="1:1" x14ac:dyDescent="0.25">
      <c r="A4298" t="e">
        <f>IF(Table15[[#This Row],[IDENTICAL]]="","","@PART["&amp;Table15[[#This Row],[Name]]&amp;"]:FOR[xxxRP0]
{
    %identicalParts = "&amp;Table15[[#This Row],[IDENTICAL]]&amp;"
}")</f>
        <v>#VALUE!</v>
      </c>
    </row>
    <row r="4299" spans="1:1" x14ac:dyDescent="0.25">
      <c r="A4299" t="e">
        <f>IF(Table15[[#This Row],[IDENTICAL]]="","","@PART["&amp;Table15[[#This Row],[Name]]&amp;"]:FOR[xxxRP0]
{
    %identicalParts = "&amp;Table15[[#This Row],[IDENTICAL]]&amp;"
}")</f>
        <v>#VALUE!</v>
      </c>
    </row>
    <row r="4300" spans="1:1" x14ac:dyDescent="0.25">
      <c r="A4300" t="e">
        <f>IF(Table15[[#This Row],[IDENTICAL]]="","","@PART["&amp;Table15[[#This Row],[Name]]&amp;"]:FOR[xxxRP0]
{
    %identicalParts = "&amp;Table15[[#This Row],[IDENTICAL]]&amp;"
}")</f>
        <v>#VALUE!</v>
      </c>
    </row>
    <row r="4301" spans="1:1" x14ac:dyDescent="0.25">
      <c r="A4301" t="e">
        <f>IF(Table15[[#This Row],[IDENTICAL]]="","","@PART["&amp;Table15[[#This Row],[Name]]&amp;"]:FOR[xxxRP0]
{
    %identicalParts = "&amp;Table15[[#This Row],[IDENTICAL]]&amp;"
}")</f>
        <v>#VALUE!</v>
      </c>
    </row>
    <row r="4302" spans="1:1" x14ac:dyDescent="0.25">
      <c r="A4302" t="e">
        <f>IF(Table15[[#This Row],[IDENTICAL]]="","","@PART["&amp;Table15[[#This Row],[Name]]&amp;"]:FOR[xxxRP0]
{
    %identicalParts = "&amp;Table15[[#This Row],[IDENTICAL]]&amp;"
}")</f>
        <v>#VALUE!</v>
      </c>
    </row>
    <row r="4303" spans="1:1" x14ac:dyDescent="0.25">
      <c r="A4303" t="e">
        <f>IF(Table15[[#This Row],[IDENTICAL]]="","","@PART["&amp;Table15[[#This Row],[Name]]&amp;"]:FOR[xxxRP0]
{
    %identicalParts = "&amp;Table15[[#This Row],[IDENTICAL]]&amp;"
}")</f>
        <v>#VALUE!</v>
      </c>
    </row>
    <row r="4304" spans="1:1" x14ac:dyDescent="0.25">
      <c r="A4304" t="e">
        <f>IF(Table15[[#This Row],[IDENTICAL]]="","","@PART["&amp;Table15[[#This Row],[Name]]&amp;"]:FOR[xxxRP0]
{
    %identicalParts = "&amp;Table15[[#This Row],[IDENTICAL]]&amp;"
}")</f>
        <v>#VALUE!</v>
      </c>
    </row>
    <row r="4305" spans="1:1" x14ac:dyDescent="0.25">
      <c r="A4305" t="e">
        <f>IF(Table15[[#This Row],[IDENTICAL]]="","","@PART["&amp;Table15[[#This Row],[Name]]&amp;"]:FOR[xxxRP0]
{
    %identicalParts = "&amp;Table15[[#This Row],[IDENTICAL]]&amp;"
}")</f>
        <v>#VALUE!</v>
      </c>
    </row>
    <row r="4306" spans="1:1" x14ac:dyDescent="0.25">
      <c r="A4306" t="e">
        <f>IF(Table15[[#This Row],[IDENTICAL]]="","","@PART["&amp;Table15[[#This Row],[Name]]&amp;"]:FOR[xxxRP0]
{
    %identicalParts = "&amp;Table15[[#This Row],[IDENTICAL]]&amp;"
}")</f>
        <v>#VALUE!</v>
      </c>
    </row>
    <row r="4307" spans="1:1" x14ac:dyDescent="0.25">
      <c r="A4307" t="e">
        <f>IF(Table15[[#This Row],[IDENTICAL]]="","","@PART["&amp;Table15[[#This Row],[Name]]&amp;"]:FOR[xxxRP0]
{
    %identicalParts = "&amp;Table15[[#This Row],[IDENTICAL]]&amp;"
}")</f>
        <v>#VALUE!</v>
      </c>
    </row>
    <row r="4308" spans="1:1" x14ac:dyDescent="0.25">
      <c r="A4308" t="e">
        <f>IF(Table15[[#This Row],[IDENTICAL]]="","","@PART["&amp;Table15[[#This Row],[Name]]&amp;"]:FOR[xxxRP0]
{
    %identicalParts = "&amp;Table15[[#This Row],[IDENTICAL]]&amp;"
}")</f>
        <v>#VALUE!</v>
      </c>
    </row>
    <row r="4309" spans="1:1" x14ac:dyDescent="0.25">
      <c r="A4309" t="e">
        <f>IF(Table15[[#This Row],[IDENTICAL]]="","","@PART["&amp;Table15[[#This Row],[Name]]&amp;"]:FOR[xxxRP0]
{
    %identicalParts = "&amp;Table15[[#This Row],[IDENTICAL]]&amp;"
}")</f>
        <v>#VALUE!</v>
      </c>
    </row>
    <row r="4310" spans="1:1" x14ac:dyDescent="0.25">
      <c r="A4310" t="e">
        <f>IF(Table15[[#This Row],[IDENTICAL]]="","","@PART["&amp;Table15[[#This Row],[Name]]&amp;"]:FOR[xxxRP0]
{
    %identicalParts = "&amp;Table15[[#This Row],[IDENTICAL]]&amp;"
}")</f>
        <v>#VALUE!</v>
      </c>
    </row>
    <row r="4311" spans="1:1" x14ac:dyDescent="0.25">
      <c r="A4311" t="e">
        <f>IF(Table15[[#This Row],[IDENTICAL]]="","","@PART["&amp;Table15[[#This Row],[Name]]&amp;"]:FOR[xxxRP0]
{
    %identicalParts = "&amp;Table15[[#This Row],[IDENTICAL]]&amp;"
}")</f>
        <v>#VALUE!</v>
      </c>
    </row>
    <row r="4312" spans="1:1" x14ac:dyDescent="0.25">
      <c r="A4312" t="e">
        <f>IF(Table15[[#This Row],[IDENTICAL]]="","","@PART["&amp;Table15[[#This Row],[Name]]&amp;"]:FOR[xxxRP0]
{
    %identicalParts = "&amp;Table15[[#This Row],[IDENTICAL]]&amp;"
}")</f>
        <v>#VALUE!</v>
      </c>
    </row>
    <row r="4313" spans="1:1" x14ac:dyDescent="0.25">
      <c r="A4313" t="e">
        <f>IF(Table15[[#This Row],[IDENTICAL]]="","","@PART["&amp;Table15[[#This Row],[Name]]&amp;"]:FOR[xxxRP0]
{
    %identicalParts = "&amp;Table15[[#This Row],[IDENTICAL]]&amp;"
}")</f>
        <v>#VALUE!</v>
      </c>
    </row>
    <row r="4314" spans="1:1" x14ac:dyDescent="0.25">
      <c r="A4314" t="e">
        <f>IF(Table15[[#This Row],[IDENTICAL]]="","","@PART["&amp;Table15[[#This Row],[Name]]&amp;"]:FOR[xxxRP0]
{
    %identicalParts = "&amp;Table15[[#This Row],[IDENTICAL]]&amp;"
}")</f>
        <v>#VALUE!</v>
      </c>
    </row>
    <row r="4315" spans="1:1" x14ac:dyDescent="0.25">
      <c r="A4315" t="e">
        <f>IF(Table15[[#This Row],[IDENTICAL]]="","","@PART["&amp;Table15[[#This Row],[Name]]&amp;"]:FOR[xxxRP0]
{
    %identicalParts = "&amp;Table15[[#This Row],[IDENTICAL]]&amp;"
}")</f>
        <v>#VALUE!</v>
      </c>
    </row>
    <row r="4316" spans="1:1" x14ac:dyDescent="0.25">
      <c r="A4316" t="e">
        <f>IF(Table15[[#This Row],[IDENTICAL]]="","","@PART["&amp;Table15[[#This Row],[Name]]&amp;"]:FOR[xxxRP0]
{
    %identicalParts = "&amp;Table15[[#This Row],[IDENTICAL]]&amp;"
}")</f>
        <v>#VALUE!</v>
      </c>
    </row>
    <row r="4317" spans="1:1" x14ac:dyDescent="0.25">
      <c r="A4317" t="e">
        <f>IF(Table15[[#This Row],[IDENTICAL]]="","","@PART["&amp;Table15[[#This Row],[Name]]&amp;"]:FOR[xxxRP0]
{
    %identicalParts = "&amp;Table15[[#This Row],[IDENTICAL]]&amp;"
}")</f>
        <v>#VALUE!</v>
      </c>
    </row>
    <row r="4318" spans="1:1" x14ac:dyDescent="0.25">
      <c r="A4318" t="e">
        <f>IF(Table15[[#This Row],[IDENTICAL]]="","","@PART["&amp;Table15[[#This Row],[Name]]&amp;"]:FOR[xxxRP0]
{
    %identicalParts = "&amp;Table15[[#This Row],[IDENTICAL]]&amp;"
}")</f>
        <v>#VALUE!</v>
      </c>
    </row>
    <row r="4319" spans="1:1" x14ac:dyDescent="0.25">
      <c r="A4319" t="e">
        <f>IF(Table15[[#This Row],[IDENTICAL]]="","","@PART["&amp;Table15[[#This Row],[Name]]&amp;"]:FOR[xxxRP0]
{
    %identicalParts = "&amp;Table15[[#This Row],[IDENTICAL]]&amp;"
}")</f>
        <v>#VALUE!</v>
      </c>
    </row>
    <row r="4320" spans="1:1" x14ac:dyDescent="0.25">
      <c r="A4320" t="e">
        <f>IF(Table15[[#This Row],[IDENTICAL]]="","","@PART["&amp;Table15[[#This Row],[Name]]&amp;"]:FOR[xxxRP0]
{
    %identicalParts = "&amp;Table15[[#This Row],[IDENTICAL]]&amp;"
}")</f>
        <v>#VALUE!</v>
      </c>
    </row>
    <row r="4321" spans="1:1" x14ac:dyDescent="0.25">
      <c r="A4321" t="e">
        <f>IF(Table15[[#This Row],[IDENTICAL]]="","","@PART["&amp;Table15[[#This Row],[Name]]&amp;"]:FOR[xxxRP0]
{
    %identicalParts = "&amp;Table15[[#This Row],[IDENTICAL]]&amp;"
}")</f>
        <v>#VALUE!</v>
      </c>
    </row>
    <row r="4322" spans="1:1" x14ac:dyDescent="0.25">
      <c r="A4322" t="e">
        <f>IF(Table15[[#This Row],[IDENTICAL]]="","","@PART["&amp;Table15[[#This Row],[Name]]&amp;"]:FOR[xxxRP0]
{
    %identicalParts = "&amp;Table15[[#This Row],[IDENTICAL]]&amp;"
}")</f>
        <v>#VALUE!</v>
      </c>
    </row>
    <row r="4323" spans="1:1" x14ac:dyDescent="0.25">
      <c r="A4323" t="e">
        <f>IF(Table15[[#This Row],[IDENTICAL]]="","","@PART["&amp;Table15[[#This Row],[Name]]&amp;"]:FOR[xxxRP0]
{
    %identicalParts = "&amp;Table15[[#This Row],[IDENTICAL]]&amp;"
}")</f>
        <v>#VALUE!</v>
      </c>
    </row>
    <row r="4324" spans="1:1" x14ac:dyDescent="0.25">
      <c r="A4324" t="e">
        <f>IF(Table15[[#This Row],[IDENTICAL]]="","","@PART["&amp;Table15[[#This Row],[Name]]&amp;"]:FOR[xxxRP0]
{
    %identicalParts = "&amp;Table15[[#This Row],[IDENTICAL]]&amp;"
}")</f>
        <v>#VALUE!</v>
      </c>
    </row>
    <row r="4325" spans="1:1" x14ac:dyDescent="0.25">
      <c r="A4325" t="e">
        <f>IF(Table15[[#This Row],[IDENTICAL]]="","","@PART["&amp;Table15[[#This Row],[Name]]&amp;"]:FOR[xxxRP0]
{
    %identicalParts = "&amp;Table15[[#This Row],[IDENTICAL]]&amp;"
}")</f>
        <v>#VALUE!</v>
      </c>
    </row>
    <row r="4326" spans="1:1" x14ac:dyDescent="0.25">
      <c r="A4326" t="e">
        <f>IF(Table15[[#This Row],[IDENTICAL]]="","","@PART["&amp;Table15[[#This Row],[Name]]&amp;"]:FOR[xxxRP0]
{
    %identicalParts = "&amp;Table15[[#This Row],[IDENTICAL]]&amp;"
}")</f>
        <v>#VALUE!</v>
      </c>
    </row>
    <row r="4327" spans="1:1" x14ac:dyDescent="0.25">
      <c r="A4327" t="e">
        <f>IF(Table15[[#This Row],[IDENTICAL]]="","","@PART["&amp;Table15[[#This Row],[Name]]&amp;"]:FOR[xxxRP0]
{
    %identicalParts = "&amp;Table15[[#This Row],[IDENTICAL]]&amp;"
}")</f>
        <v>#VALUE!</v>
      </c>
    </row>
    <row r="4328" spans="1:1" x14ac:dyDescent="0.25">
      <c r="A4328" t="e">
        <f>IF(Table15[[#This Row],[IDENTICAL]]="","","@PART["&amp;Table15[[#This Row],[Name]]&amp;"]:FOR[xxxRP0]
{
    %identicalParts = "&amp;Table15[[#This Row],[IDENTICAL]]&amp;"
}")</f>
        <v>#VALUE!</v>
      </c>
    </row>
    <row r="4329" spans="1:1" x14ac:dyDescent="0.25">
      <c r="A4329" t="e">
        <f>IF(Table15[[#This Row],[IDENTICAL]]="","","@PART["&amp;Table15[[#This Row],[Name]]&amp;"]:FOR[xxxRP0]
{
    %identicalParts = "&amp;Table15[[#This Row],[IDENTICAL]]&amp;"
}")</f>
        <v>#VALUE!</v>
      </c>
    </row>
    <row r="4330" spans="1:1" x14ac:dyDescent="0.25">
      <c r="A4330" t="e">
        <f>IF(Table15[[#This Row],[IDENTICAL]]="","","@PART["&amp;Table15[[#This Row],[Name]]&amp;"]:FOR[xxxRP0]
{
    %identicalParts = "&amp;Table15[[#This Row],[IDENTICAL]]&amp;"
}")</f>
        <v>#VALUE!</v>
      </c>
    </row>
    <row r="4331" spans="1:1" x14ac:dyDescent="0.25">
      <c r="A4331" t="e">
        <f>IF(Table15[[#This Row],[IDENTICAL]]="","","@PART["&amp;Table15[[#This Row],[Name]]&amp;"]:FOR[xxxRP0]
{
    %identicalParts = "&amp;Table15[[#This Row],[IDENTICAL]]&amp;"
}")</f>
        <v>#VALUE!</v>
      </c>
    </row>
    <row r="4332" spans="1:1" x14ac:dyDescent="0.25">
      <c r="A4332" t="e">
        <f>IF(Table15[[#This Row],[IDENTICAL]]="","","@PART["&amp;Table15[[#This Row],[Name]]&amp;"]:FOR[xxxRP0]
{
    %identicalParts = "&amp;Table15[[#This Row],[IDENTICAL]]&amp;"
}")</f>
        <v>#VALUE!</v>
      </c>
    </row>
    <row r="4333" spans="1:1" x14ac:dyDescent="0.25">
      <c r="A4333" t="e">
        <f>IF(Table15[[#This Row],[IDENTICAL]]="","","@PART["&amp;Table15[[#This Row],[Name]]&amp;"]:FOR[xxxRP0]
{
    %identicalParts = "&amp;Table15[[#This Row],[IDENTICAL]]&amp;"
}")</f>
        <v>#VALUE!</v>
      </c>
    </row>
    <row r="4334" spans="1:1" x14ac:dyDescent="0.25">
      <c r="A4334" t="e">
        <f>IF(Table15[[#This Row],[IDENTICAL]]="","","@PART["&amp;Table15[[#This Row],[Name]]&amp;"]:FOR[xxxRP0]
{
    %identicalParts = "&amp;Table15[[#This Row],[IDENTICAL]]&amp;"
}")</f>
        <v>#VALUE!</v>
      </c>
    </row>
    <row r="4335" spans="1:1" x14ac:dyDescent="0.25">
      <c r="A4335" t="e">
        <f>IF(Table15[[#This Row],[IDENTICAL]]="","","@PART["&amp;Table15[[#This Row],[Name]]&amp;"]:FOR[xxxRP0]
{
    %identicalParts = "&amp;Table15[[#This Row],[IDENTICAL]]&amp;"
}")</f>
        <v>#VALUE!</v>
      </c>
    </row>
    <row r="4336" spans="1:1" x14ac:dyDescent="0.25">
      <c r="A4336" t="e">
        <f>IF(Table15[[#This Row],[IDENTICAL]]="","","@PART["&amp;Table15[[#This Row],[Name]]&amp;"]:FOR[xxxRP0]
{
    %identicalParts = "&amp;Table15[[#This Row],[IDENTICAL]]&amp;"
}")</f>
        <v>#VALUE!</v>
      </c>
    </row>
    <row r="4337" spans="1:1" x14ac:dyDescent="0.25">
      <c r="A4337" t="e">
        <f>IF(Table15[[#This Row],[IDENTICAL]]="","","@PART["&amp;Table15[[#This Row],[Name]]&amp;"]:FOR[xxxRP0]
{
    %identicalParts = "&amp;Table15[[#This Row],[IDENTICAL]]&amp;"
}")</f>
        <v>#VALUE!</v>
      </c>
    </row>
    <row r="4338" spans="1:1" x14ac:dyDescent="0.25">
      <c r="A4338" t="e">
        <f>IF(Table15[[#This Row],[IDENTICAL]]="","","@PART["&amp;Table15[[#This Row],[Name]]&amp;"]:FOR[xxxRP0]
{
    %identicalParts = "&amp;Table15[[#This Row],[IDENTICAL]]&amp;"
}")</f>
        <v>#VALUE!</v>
      </c>
    </row>
    <row r="4339" spans="1:1" x14ac:dyDescent="0.25">
      <c r="A4339" t="e">
        <f>IF(Table15[[#This Row],[IDENTICAL]]="","","@PART["&amp;Table15[[#This Row],[Name]]&amp;"]:FOR[xxxRP0]
{
    %identicalParts = "&amp;Table15[[#This Row],[IDENTICAL]]&amp;"
}")</f>
        <v>#VALUE!</v>
      </c>
    </row>
    <row r="4340" spans="1:1" x14ac:dyDescent="0.25">
      <c r="A4340" t="e">
        <f>IF(Table15[[#This Row],[IDENTICAL]]="","","@PART["&amp;Table15[[#This Row],[Name]]&amp;"]:FOR[xxxRP0]
{
    %identicalParts = "&amp;Table15[[#This Row],[IDENTICAL]]&amp;"
}")</f>
        <v>#VALUE!</v>
      </c>
    </row>
    <row r="4341" spans="1:1" x14ac:dyDescent="0.25">
      <c r="A4341" t="e">
        <f>IF(Table15[[#This Row],[IDENTICAL]]="","","@PART["&amp;Table15[[#This Row],[Name]]&amp;"]:FOR[xxxRP0]
{
    %identicalParts = "&amp;Table15[[#This Row],[IDENTICAL]]&amp;"
}")</f>
        <v>#VALUE!</v>
      </c>
    </row>
    <row r="4342" spans="1:1" x14ac:dyDescent="0.25">
      <c r="A4342" t="e">
        <f>IF(Table15[[#This Row],[IDENTICAL]]="","","@PART["&amp;Table15[[#This Row],[Name]]&amp;"]:FOR[xxxRP0]
{
    %identicalParts = "&amp;Table15[[#This Row],[IDENTICAL]]&amp;"
}")</f>
        <v>#VALUE!</v>
      </c>
    </row>
    <row r="4343" spans="1:1" x14ac:dyDescent="0.25">
      <c r="A4343" t="e">
        <f>IF(Table15[[#This Row],[IDENTICAL]]="","","@PART["&amp;Table15[[#This Row],[Name]]&amp;"]:FOR[xxxRP0]
{
    %identicalParts = "&amp;Table15[[#This Row],[IDENTICAL]]&amp;"
}")</f>
        <v>#VALUE!</v>
      </c>
    </row>
    <row r="4344" spans="1:1" x14ac:dyDescent="0.25">
      <c r="A4344" t="e">
        <f>IF(Table15[[#This Row],[IDENTICAL]]="","","@PART["&amp;Table15[[#This Row],[Name]]&amp;"]:FOR[xxxRP0]
{
    %identicalParts = "&amp;Table15[[#This Row],[IDENTICAL]]&amp;"
}")</f>
        <v>#VALUE!</v>
      </c>
    </row>
    <row r="4345" spans="1:1" x14ac:dyDescent="0.25">
      <c r="A4345" t="e">
        <f>IF(Table15[[#This Row],[IDENTICAL]]="","","@PART["&amp;Table15[[#This Row],[Name]]&amp;"]:FOR[xxxRP0]
{
    %identicalParts = "&amp;Table15[[#This Row],[IDENTICAL]]&amp;"
}")</f>
        <v>#VALUE!</v>
      </c>
    </row>
    <row r="4346" spans="1:1" x14ac:dyDescent="0.25">
      <c r="A4346" t="e">
        <f>IF(Table15[[#This Row],[IDENTICAL]]="","","@PART["&amp;Table15[[#This Row],[Name]]&amp;"]:FOR[xxxRP0]
{
    %identicalParts = "&amp;Table15[[#This Row],[IDENTICAL]]&amp;"
}")</f>
        <v>#VALUE!</v>
      </c>
    </row>
    <row r="4347" spans="1:1" x14ac:dyDescent="0.25">
      <c r="A4347" t="e">
        <f>IF(Table15[[#This Row],[IDENTICAL]]="","","@PART["&amp;Table15[[#This Row],[Name]]&amp;"]:FOR[xxxRP0]
{
    %identicalParts = "&amp;Table15[[#This Row],[IDENTICAL]]&amp;"
}")</f>
        <v>#VALUE!</v>
      </c>
    </row>
    <row r="4348" spans="1:1" x14ac:dyDescent="0.25">
      <c r="A4348" t="e">
        <f>IF(Table15[[#This Row],[IDENTICAL]]="","","@PART["&amp;Table15[[#This Row],[Name]]&amp;"]:FOR[xxxRP0]
{
    %identicalParts = "&amp;Table15[[#This Row],[IDENTICAL]]&amp;"
}")</f>
        <v>#VALUE!</v>
      </c>
    </row>
    <row r="4349" spans="1:1" x14ac:dyDescent="0.25">
      <c r="A4349" t="e">
        <f>IF(Table15[[#This Row],[IDENTICAL]]="","","@PART["&amp;Table15[[#This Row],[Name]]&amp;"]:FOR[xxxRP0]
{
    %identicalParts = "&amp;Table15[[#This Row],[IDENTICAL]]&amp;"
}")</f>
        <v>#VALUE!</v>
      </c>
    </row>
    <row r="4350" spans="1:1" x14ac:dyDescent="0.25">
      <c r="A4350" t="e">
        <f>IF(Table15[[#This Row],[IDENTICAL]]="","","@PART["&amp;Table15[[#This Row],[Name]]&amp;"]:FOR[xxxRP0]
{
    %identicalParts = "&amp;Table15[[#This Row],[IDENTICAL]]&amp;"
}")</f>
        <v>#VALUE!</v>
      </c>
    </row>
    <row r="4351" spans="1:1" x14ac:dyDescent="0.25">
      <c r="A4351" t="e">
        <f>IF(Table15[[#This Row],[IDENTICAL]]="","","@PART["&amp;Table15[[#This Row],[Name]]&amp;"]:FOR[xxxRP0]
{
    %identicalParts = "&amp;Table15[[#This Row],[IDENTICAL]]&amp;"
}")</f>
        <v>#VALUE!</v>
      </c>
    </row>
    <row r="4352" spans="1:1" x14ac:dyDescent="0.25">
      <c r="A4352" t="e">
        <f>IF(Table15[[#This Row],[IDENTICAL]]="","","@PART["&amp;Table15[[#This Row],[Name]]&amp;"]:FOR[xxxRP0]
{
    %identicalParts = "&amp;Table15[[#This Row],[IDENTICAL]]&amp;"
}")</f>
        <v>#VALUE!</v>
      </c>
    </row>
    <row r="4353" spans="1:1" x14ac:dyDescent="0.25">
      <c r="A4353" t="e">
        <f>IF(Table15[[#This Row],[IDENTICAL]]="","","@PART["&amp;Table15[[#This Row],[Name]]&amp;"]:FOR[xxxRP0]
{
    %identicalParts = "&amp;Table15[[#This Row],[IDENTICAL]]&amp;"
}")</f>
        <v>#VALUE!</v>
      </c>
    </row>
    <row r="4354" spans="1:1" x14ac:dyDescent="0.25">
      <c r="A4354" t="e">
        <f>IF(Table15[[#This Row],[IDENTICAL]]="","","@PART["&amp;Table15[[#This Row],[Name]]&amp;"]:FOR[xxxRP0]
{
    %identicalParts = "&amp;Table15[[#This Row],[IDENTICAL]]&amp;"
}")</f>
        <v>#VALUE!</v>
      </c>
    </row>
    <row r="4355" spans="1:1" x14ac:dyDescent="0.25">
      <c r="A4355" t="e">
        <f>IF(Table15[[#This Row],[IDENTICAL]]="","","@PART["&amp;Table15[[#This Row],[Name]]&amp;"]:FOR[xxxRP0]
{
    %identicalParts = "&amp;Table15[[#This Row],[IDENTICAL]]&amp;"
}")</f>
        <v>#VALUE!</v>
      </c>
    </row>
    <row r="4356" spans="1:1" x14ac:dyDescent="0.25">
      <c r="A4356" t="e">
        <f>IF(Table15[[#This Row],[IDENTICAL]]="","","@PART["&amp;Table15[[#This Row],[Name]]&amp;"]:FOR[xxxRP0]
{
    %identicalParts = "&amp;Table15[[#This Row],[IDENTICAL]]&amp;"
}")</f>
        <v>#VALUE!</v>
      </c>
    </row>
    <row r="4357" spans="1:1" x14ac:dyDescent="0.25">
      <c r="A4357" t="e">
        <f>IF(Table15[[#This Row],[IDENTICAL]]="","","@PART["&amp;Table15[[#This Row],[Name]]&amp;"]:FOR[xxxRP0]
{
    %identicalParts = "&amp;Table15[[#This Row],[IDENTICAL]]&amp;"
}")</f>
        <v>#VALUE!</v>
      </c>
    </row>
    <row r="4358" spans="1:1" x14ac:dyDescent="0.25">
      <c r="A4358" t="e">
        <f>IF(Table15[[#This Row],[IDENTICAL]]="","","@PART["&amp;Table15[[#This Row],[Name]]&amp;"]:FOR[xxxRP0]
{
    %identicalParts = "&amp;Table15[[#This Row],[IDENTICAL]]&amp;"
}")</f>
        <v>#VALUE!</v>
      </c>
    </row>
    <row r="4359" spans="1:1" x14ac:dyDescent="0.25">
      <c r="A4359" t="e">
        <f>IF(Table15[[#This Row],[IDENTICAL]]="","","@PART["&amp;Table15[[#This Row],[Name]]&amp;"]:FOR[xxxRP0]
{
    %identicalParts = "&amp;Table15[[#This Row],[IDENTICAL]]&amp;"
}")</f>
        <v>#VALUE!</v>
      </c>
    </row>
    <row r="4360" spans="1:1" x14ac:dyDescent="0.25">
      <c r="A4360" t="e">
        <f>IF(Table15[[#This Row],[IDENTICAL]]="","","@PART["&amp;Table15[[#This Row],[Name]]&amp;"]:FOR[xxxRP0]
{
    %identicalParts = "&amp;Table15[[#This Row],[IDENTICAL]]&amp;"
}")</f>
        <v>#VALUE!</v>
      </c>
    </row>
    <row r="4361" spans="1:1" x14ac:dyDescent="0.25">
      <c r="A4361" t="e">
        <f>IF(Table15[[#This Row],[IDENTICAL]]="","","@PART["&amp;Table15[[#This Row],[Name]]&amp;"]:FOR[xxxRP0]
{
    %identicalParts = "&amp;Table15[[#This Row],[IDENTICAL]]&amp;"
}")</f>
        <v>#VALUE!</v>
      </c>
    </row>
    <row r="4362" spans="1:1" x14ac:dyDescent="0.25">
      <c r="A4362" t="e">
        <f>IF(Table15[[#This Row],[IDENTICAL]]="","","@PART["&amp;Table15[[#This Row],[Name]]&amp;"]:FOR[xxxRP0]
{
    %identicalParts = "&amp;Table15[[#This Row],[IDENTICAL]]&amp;"
}")</f>
        <v>#VALUE!</v>
      </c>
    </row>
    <row r="4363" spans="1:1" x14ac:dyDescent="0.25">
      <c r="A4363" t="e">
        <f>IF(Table15[[#This Row],[IDENTICAL]]="","","@PART["&amp;Table15[[#This Row],[Name]]&amp;"]:FOR[xxxRP0]
{
    %identicalParts = "&amp;Table15[[#This Row],[IDENTICAL]]&amp;"
}")</f>
        <v>#VALUE!</v>
      </c>
    </row>
    <row r="4364" spans="1:1" x14ac:dyDescent="0.25">
      <c r="A4364" t="e">
        <f>IF(Table15[[#This Row],[IDENTICAL]]="","","@PART["&amp;Table15[[#This Row],[Name]]&amp;"]:FOR[xxxRP0]
{
    %identicalParts = "&amp;Table15[[#This Row],[IDENTICAL]]&amp;"
}")</f>
        <v>#VALUE!</v>
      </c>
    </row>
    <row r="4365" spans="1:1" x14ac:dyDescent="0.25">
      <c r="A4365" t="e">
        <f>IF(Table15[[#This Row],[IDENTICAL]]="","","@PART["&amp;Table15[[#This Row],[Name]]&amp;"]:FOR[xxxRP0]
{
    %identicalParts = "&amp;Table15[[#This Row],[IDENTICAL]]&amp;"
}")</f>
        <v>#VALUE!</v>
      </c>
    </row>
    <row r="4366" spans="1:1" x14ac:dyDescent="0.25">
      <c r="A4366" t="e">
        <f>IF(Table15[[#This Row],[IDENTICAL]]="","","@PART["&amp;Table15[[#This Row],[Name]]&amp;"]:FOR[xxxRP0]
{
    %identicalParts = "&amp;Table15[[#This Row],[IDENTICAL]]&amp;"
}")</f>
        <v>#VALUE!</v>
      </c>
    </row>
    <row r="4367" spans="1:1" x14ac:dyDescent="0.25">
      <c r="A4367" t="e">
        <f>IF(Table15[[#This Row],[IDENTICAL]]="","","@PART["&amp;Table15[[#This Row],[Name]]&amp;"]:FOR[xxxRP0]
{
    %identicalParts = "&amp;Table15[[#This Row],[IDENTICAL]]&amp;"
}")</f>
        <v>#VALUE!</v>
      </c>
    </row>
    <row r="4368" spans="1:1" x14ac:dyDescent="0.25">
      <c r="A4368" t="e">
        <f>IF(Table15[[#This Row],[IDENTICAL]]="","","@PART["&amp;Table15[[#This Row],[Name]]&amp;"]:FOR[xxxRP0]
{
    %identicalParts = "&amp;Table15[[#This Row],[IDENTICAL]]&amp;"
}")</f>
        <v>#VALUE!</v>
      </c>
    </row>
    <row r="4369" spans="1:1" x14ac:dyDescent="0.25">
      <c r="A4369" t="e">
        <f>IF(Table15[[#This Row],[IDENTICAL]]="","","@PART["&amp;Table15[[#This Row],[Name]]&amp;"]:FOR[xxxRP0]
{
    %identicalParts = "&amp;Table15[[#This Row],[IDENTICAL]]&amp;"
}")</f>
        <v>#VALUE!</v>
      </c>
    </row>
    <row r="4370" spans="1:1" x14ac:dyDescent="0.25">
      <c r="A4370" t="e">
        <f>IF(Table15[[#This Row],[IDENTICAL]]="","","@PART["&amp;Table15[[#This Row],[Name]]&amp;"]:FOR[xxxRP0]
{
    %identicalParts = "&amp;Table15[[#This Row],[IDENTICAL]]&amp;"
}")</f>
        <v>#VALUE!</v>
      </c>
    </row>
    <row r="4371" spans="1:1" x14ac:dyDescent="0.25">
      <c r="A4371" t="e">
        <f>IF(Table15[[#This Row],[IDENTICAL]]="","","@PART["&amp;Table15[[#This Row],[Name]]&amp;"]:FOR[xxxRP0]
{
    %identicalParts = "&amp;Table15[[#This Row],[IDENTICAL]]&amp;"
}")</f>
        <v>#VALUE!</v>
      </c>
    </row>
    <row r="4372" spans="1:1" x14ac:dyDescent="0.25">
      <c r="A4372" t="e">
        <f>IF(Table15[[#This Row],[IDENTICAL]]="","","@PART["&amp;Table15[[#This Row],[Name]]&amp;"]:FOR[xxxRP0]
{
    %identicalParts = "&amp;Table15[[#This Row],[IDENTICAL]]&amp;"
}")</f>
        <v>#VALUE!</v>
      </c>
    </row>
    <row r="4373" spans="1:1" x14ac:dyDescent="0.25">
      <c r="A4373" t="e">
        <f>IF(Table15[[#This Row],[IDENTICAL]]="","","@PART["&amp;Table15[[#This Row],[Name]]&amp;"]:FOR[xxxRP0]
{
    %identicalParts = "&amp;Table15[[#This Row],[IDENTICAL]]&amp;"
}")</f>
        <v>#VALUE!</v>
      </c>
    </row>
    <row r="4374" spans="1:1" x14ac:dyDescent="0.25">
      <c r="A4374" t="e">
        <f>IF(Table15[[#This Row],[IDENTICAL]]="","","@PART["&amp;Table15[[#This Row],[Name]]&amp;"]:FOR[xxxRP0]
{
    %identicalParts = "&amp;Table15[[#This Row],[IDENTICAL]]&amp;"
}")</f>
        <v>#VALUE!</v>
      </c>
    </row>
    <row r="4375" spans="1:1" x14ac:dyDescent="0.25">
      <c r="A4375" t="e">
        <f>IF(Table15[[#This Row],[IDENTICAL]]="","","@PART["&amp;Table15[[#This Row],[Name]]&amp;"]:FOR[xxxRP0]
{
    %identicalParts = "&amp;Table15[[#This Row],[IDENTICAL]]&amp;"
}")</f>
        <v>#VALUE!</v>
      </c>
    </row>
    <row r="4376" spans="1:1" x14ac:dyDescent="0.25">
      <c r="A4376" t="e">
        <f>IF(Table15[[#This Row],[IDENTICAL]]="","","@PART["&amp;Table15[[#This Row],[Name]]&amp;"]:FOR[xxxRP0]
{
    %identicalParts = "&amp;Table15[[#This Row],[IDENTICAL]]&amp;"
}")</f>
        <v>#VALUE!</v>
      </c>
    </row>
    <row r="4377" spans="1:1" x14ac:dyDescent="0.25">
      <c r="A4377" t="e">
        <f>IF(Table15[[#This Row],[IDENTICAL]]="","","@PART["&amp;Table15[[#This Row],[Name]]&amp;"]:FOR[xxxRP0]
{
    %identicalParts = "&amp;Table15[[#This Row],[IDENTICAL]]&amp;"
}")</f>
        <v>#VALUE!</v>
      </c>
    </row>
    <row r="4378" spans="1:1" x14ac:dyDescent="0.25">
      <c r="A4378" t="e">
        <f>IF(Table15[[#This Row],[IDENTICAL]]="","","@PART["&amp;Table15[[#This Row],[Name]]&amp;"]:FOR[xxxRP0]
{
    %identicalParts = "&amp;Table15[[#This Row],[IDENTICAL]]&amp;"
}")</f>
        <v>#VALUE!</v>
      </c>
    </row>
    <row r="4379" spans="1:1" x14ac:dyDescent="0.25">
      <c r="A4379" t="e">
        <f>IF(Table15[[#This Row],[IDENTICAL]]="","","@PART["&amp;Table15[[#This Row],[Name]]&amp;"]:FOR[xxxRP0]
{
    %identicalParts = "&amp;Table15[[#This Row],[IDENTICAL]]&amp;"
}")</f>
        <v>#VALUE!</v>
      </c>
    </row>
    <row r="4380" spans="1:1" x14ac:dyDescent="0.25">
      <c r="A4380" t="e">
        <f>IF(Table15[[#This Row],[IDENTICAL]]="","","@PART["&amp;Table15[[#This Row],[Name]]&amp;"]:FOR[xxxRP0]
{
    %identicalParts = "&amp;Table15[[#This Row],[IDENTICAL]]&amp;"
}")</f>
        <v>#VALUE!</v>
      </c>
    </row>
    <row r="4381" spans="1:1" x14ac:dyDescent="0.25">
      <c r="A4381" t="e">
        <f>IF(Table15[[#This Row],[IDENTICAL]]="","","@PART["&amp;Table15[[#This Row],[Name]]&amp;"]:FOR[xxxRP0]
{
    %identicalParts = "&amp;Table15[[#This Row],[IDENTICAL]]&amp;"
}")</f>
        <v>#VALUE!</v>
      </c>
    </row>
    <row r="4382" spans="1:1" x14ac:dyDescent="0.25">
      <c r="A4382" t="e">
        <f>IF(Table15[[#This Row],[IDENTICAL]]="","","@PART["&amp;Table15[[#This Row],[Name]]&amp;"]:FOR[xxxRP0]
{
    %identicalParts = "&amp;Table15[[#This Row],[IDENTICAL]]&amp;"
}")</f>
        <v>#VALUE!</v>
      </c>
    </row>
    <row r="4383" spans="1:1" x14ac:dyDescent="0.25">
      <c r="A4383" t="e">
        <f>IF(Table15[[#This Row],[IDENTICAL]]="","","@PART["&amp;Table15[[#This Row],[Name]]&amp;"]:FOR[xxxRP0]
{
    %identicalParts = "&amp;Table15[[#This Row],[IDENTICAL]]&amp;"
}")</f>
        <v>#VALUE!</v>
      </c>
    </row>
    <row r="4384" spans="1:1" x14ac:dyDescent="0.25">
      <c r="A4384" t="e">
        <f>IF(Table15[[#This Row],[IDENTICAL]]="","","@PART["&amp;Table15[[#This Row],[Name]]&amp;"]:FOR[xxxRP0]
{
    %identicalParts = "&amp;Table15[[#This Row],[IDENTICAL]]&amp;"
}")</f>
        <v>#VALUE!</v>
      </c>
    </row>
    <row r="4385" spans="1:1" x14ac:dyDescent="0.25">
      <c r="A4385" t="e">
        <f>IF(Table15[[#This Row],[IDENTICAL]]="","","@PART["&amp;Table15[[#This Row],[Name]]&amp;"]:FOR[xxxRP0]
{
    %identicalParts = "&amp;Table15[[#This Row],[IDENTICAL]]&amp;"
}")</f>
        <v>#VALUE!</v>
      </c>
    </row>
    <row r="4386" spans="1:1" x14ac:dyDescent="0.25">
      <c r="A4386" t="e">
        <f>IF(Table15[[#This Row],[IDENTICAL]]="","","@PART["&amp;Table15[[#This Row],[Name]]&amp;"]:FOR[xxxRP0]
{
    %identicalParts = "&amp;Table15[[#This Row],[IDENTICAL]]&amp;"
}")</f>
        <v>#VALUE!</v>
      </c>
    </row>
    <row r="4387" spans="1:1" x14ac:dyDescent="0.25">
      <c r="A4387" t="e">
        <f>IF(Table15[[#This Row],[IDENTICAL]]="","","@PART["&amp;Table15[[#This Row],[Name]]&amp;"]:FOR[xxxRP0]
{
    %identicalParts = "&amp;Table15[[#This Row],[IDENTICAL]]&amp;"
}")</f>
        <v>#VALUE!</v>
      </c>
    </row>
    <row r="4388" spans="1:1" x14ac:dyDescent="0.25">
      <c r="A4388" t="e">
        <f>IF(Table15[[#This Row],[IDENTICAL]]="","","@PART["&amp;Table15[[#This Row],[Name]]&amp;"]:FOR[xxxRP0]
{
    %identicalParts = "&amp;Table15[[#This Row],[IDENTICAL]]&amp;"
}")</f>
        <v>#VALUE!</v>
      </c>
    </row>
    <row r="4389" spans="1:1" x14ac:dyDescent="0.25">
      <c r="A4389" t="e">
        <f>IF(Table15[[#This Row],[IDENTICAL]]="","","@PART["&amp;Table15[[#This Row],[Name]]&amp;"]:FOR[xxxRP0]
{
    %identicalParts = "&amp;Table15[[#This Row],[IDENTICAL]]&amp;"
}")</f>
        <v>#VALUE!</v>
      </c>
    </row>
    <row r="4390" spans="1:1" x14ac:dyDescent="0.25">
      <c r="A4390" t="e">
        <f>IF(Table15[[#This Row],[IDENTICAL]]="","","@PART["&amp;Table15[[#This Row],[Name]]&amp;"]:FOR[xxxRP0]
{
    %identicalParts = "&amp;Table15[[#This Row],[IDENTICAL]]&amp;"
}")</f>
        <v>#VALUE!</v>
      </c>
    </row>
    <row r="4391" spans="1:1" x14ac:dyDescent="0.25">
      <c r="A4391" t="e">
        <f>IF(Table15[[#This Row],[IDENTICAL]]="","","@PART["&amp;Table15[[#This Row],[Name]]&amp;"]:FOR[xxxRP0]
{
    %identicalParts = "&amp;Table15[[#This Row],[IDENTICAL]]&amp;"
}")</f>
        <v>#VALUE!</v>
      </c>
    </row>
    <row r="4392" spans="1:1" x14ac:dyDescent="0.25">
      <c r="A4392" t="e">
        <f>IF(Table15[[#This Row],[IDENTICAL]]="","","@PART["&amp;Table15[[#This Row],[Name]]&amp;"]:FOR[xxxRP0]
{
    %identicalParts = "&amp;Table15[[#This Row],[IDENTICAL]]&amp;"
}")</f>
        <v>#VALUE!</v>
      </c>
    </row>
    <row r="4393" spans="1:1" x14ac:dyDescent="0.25">
      <c r="A4393" t="e">
        <f>IF(Table15[[#This Row],[IDENTICAL]]="","","@PART["&amp;Table15[[#This Row],[Name]]&amp;"]:FOR[xxxRP0]
{
    %identicalParts = "&amp;Table15[[#This Row],[IDENTICAL]]&amp;"
}")</f>
        <v>#VALUE!</v>
      </c>
    </row>
    <row r="4394" spans="1:1" x14ac:dyDescent="0.25">
      <c r="A4394" t="e">
        <f>IF(Table15[[#This Row],[IDENTICAL]]="","","@PART["&amp;Table15[[#This Row],[Name]]&amp;"]:FOR[xxxRP0]
{
    %identicalParts = "&amp;Table15[[#This Row],[IDENTICAL]]&amp;"
}")</f>
        <v>#VALUE!</v>
      </c>
    </row>
    <row r="4395" spans="1:1" x14ac:dyDescent="0.25">
      <c r="A4395" t="e">
        <f>IF(Table15[[#This Row],[IDENTICAL]]="","","@PART["&amp;Table15[[#This Row],[Name]]&amp;"]:FOR[xxxRP0]
{
    %identicalParts = "&amp;Table15[[#This Row],[IDENTICAL]]&amp;"
}")</f>
        <v>#VALUE!</v>
      </c>
    </row>
    <row r="4396" spans="1:1" x14ac:dyDescent="0.25">
      <c r="A4396" t="e">
        <f>IF(Table15[[#This Row],[IDENTICAL]]="","","@PART["&amp;Table15[[#This Row],[Name]]&amp;"]:FOR[xxxRP0]
{
    %identicalParts = "&amp;Table15[[#This Row],[IDENTICAL]]&amp;"
}")</f>
        <v>#VALUE!</v>
      </c>
    </row>
    <row r="4397" spans="1:1" x14ac:dyDescent="0.25">
      <c r="A4397" t="e">
        <f>IF(Table15[[#This Row],[IDENTICAL]]="","","@PART["&amp;Table15[[#This Row],[Name]]&amp;"]:FOR[xxxRP0]
{
    %identicalParts = "&amp;Table15[[#This Row],[IDENTICAL]]&amp;"
}")</f>
        <v>#VALUE!</v>
      </c>
    </row>
    <row r="4398" spans="1:1" x14ac:dyDescent="0.25">
      <c r="A4398" t="e">
        <f>IF(Table15[[#This Row],[IDENTICAL]]="","","@PART["&amp;Table15[[#This Row],[Name]]&amp;"]:FOR[xxxRP0]
{
    %identicalParts = "&amp;Table15[[#This Row],[IDENTICAL]]&amp;"
}")</f>
        <v>#VALUE!</v>
      </c>
    </row>
    <row r="4399" spans="1:1" x14ac:dyDescent="0.25">
      <c r="A4399" t="e">
        <f>IF(Table15[[#This Row],[IDENTICAL]]="","","@PART["&amp;Table15[[#This Row],[Name]]&amp;"]:FOR[xxxRP0]
{
    %identicalParts = "&amp;Table15[[#This Row],[IDENTICAL]]&amp;"
}")</f>
        <v>#VALUE!</v>
      </c>
    </row>
    <row r="4400" spans="1:1" x14ac:dyDescent="0.25">
      <c r="A4400" t="e">
        <f>IF(Table15[[#This Row],[IDENTICAL]]="","","@PART["&amp;Table15[[#This Row],[Name]]&amp;"]:FOR[xxxRP0]
{
    %identicalParts = "&amp;Table15[[#This Row],[IDENTICAL]]&amp;"
}")</f>
        <v>#VALUE!</v>
      </c>
    </row>
    <row r="4401" spans="1:1" x14ac:dyDescent="0.25">
      <c r="A4401" t="e">
        <f>IF(Table15[[#This Row],[IDENTICAL]]="","","@PART["&amp;Table15[[#This Row],[Name]]&amp;"]:FOR[xxxRP0]
{
    %identicalParts = "&amp;Table15[[#This Row],[IDENTICAL]]&amp;"
}")</f>
        <v>#VALUE!</v>
      </c>
    </row>
    <row r="4402" spans="1:1" x14ac:dyDescent="0.25">
      <c r="A4402" t="e">
        <f>IF(Table15[[#This Row],[IDENTICAL]]="","","@PART["&amp;Table15[[#This Row],[Name]]&amp;"]:FOR[xxxRP0]
{
    %identicalParts = "&amp;Table15[[#This Row],[IDENTICAL]]&amp;"
}")</f>
        <v>#VALUE!</v>
      </c>
    </row>
    <row r="4403" spans="1:1" x14ac:dyDescent="0.25">
      <c r="A4403" t="e">
        <f>IF(Table15[[#This Row],[IDENTICAL]]="","","@PART["&amp;Table15[[#This Row],[Name]]&amp;"]:FOR[xxxRP0]
{
    %identicalParts = "&amp;Table15[[#This Row],[IDENTICAL]]&amp;"
}")</f>
        <v>#VALUE!</v>
      </c>
    </row>
    <row r="4404" spans="1:1" x14ac:dyDescent="0.25">
      <c r="A4404" t="e">
        <f>IF(Table15[[#This Row],[IDENTICAL]]="","","@PART["&amp;Table15[[#This Row],[Name]]&amp;"]:FOR[xxxRP0]
{
    %identicalParts = "&amp;Table15[[#This Row],[IDENTICAL]]&amp;"
}")</f>
        <v>#VALUE!</v>
      </c>
    </row>
    <row r="4405" spans="1:1" x14ac:dyDescent="0.25">
      <c r="A4405" t="e">
        <f>IF(Table15[[#This Row],[IDENTICAL]]="","","@PART["&amp;Table15[[#This Row],[Name]]&amp;"]:FOR[xxxRP0]
{
    %identicalParts = "&amp;Table15[[#This Row],[IDENTICAL]]&amp;"
}")</f>
        <v>#VALUE!</v>
      </c>
    </row>
    <row r="4406" spans="1:1" x14ac:dyDescent="0.25">
      <c r="A4406" t="e">
        <f>IF(Table15[[#This Row],[IDENTICAL]]="","","@PART["&amp;Table15[[#This Row],[Name]]&amp;"]:FOR[xxxRP0]
{
    %identicalParts = "&amp;Table15[[#This Row],[IDENTICAL]]&amp;"
}")</f>
        <v>#VALUE!</v>
      </c>
    </row>
    <row r="4407" spans="1:1" x14ac:dyDescent="0.25">
      <c r="A4407" t="e">
        <f>IF(Table15[[#This Row],[IDENTICAL]]="","","@PART["&amp;Table15[[#This Row],[Name]]&amp;"]:FOR[xxxRP0]
{
    %identicalParts = "&amp;Table15[[#This Row],[IDENTICAL]]&amp;"
}")</f>
        <v>#VALUE!</v>
      </c>
    </row>
    <row r="4408" spans="1:1" x14ac:dyDescent="0.25">
      <c r="A4408" t="e">
        <f>IF(Table15[[#This Row],[IDENTICAL]]="","","@PART["&amp;Table15[[#This Row],[Name]]&amp;"]:FOR[xxxRP0]
{
    %identicalParts = "&amp;Table15[[#This Row],[IDENTICAL]]&amp;"
}")</f>
        <v>#VALUE!</v>
      </c>
    </row>
    <row r="4409" spans="1:1" x14ac:dyDescent="0.25">
      <c r="A4409" t="e">
        <f>IF(Table15[[#This Row],[IDENTICAL]]="","","@PART["&amp;Table15[[#This Row],[Name]]&amp;"]:FOR[xxxRP0]
{
    %identicalParts = "&amp;Table15[[#This Row],[IDENTICAL]]&amp;"
}")</f>
        <v>#VALUE!</v>
      </c>
    </row>
    <row r="4410" spans="1:1" x14ac:dyDescent="0.25">
      <c r="A4410" t="e">
        <f>IF(Table15[[#This Row],[IDENTICAL]]="","","@PART["&amp;Table15[[#This Row],[Name]]&amp;"]:FOR[xxxRP0]
{
    %identicalParts = "&amp;Table15[[#This Row],[IDENTICAL]]&amp;"
}")</f>
        <v>#VALUE!</v>
      </c>
    </row>
    <row r="4411" spans="1:1" x14ac:dyDescent="0.25">
      <c r="A4411" t="e">
        <f>IF(Table15[[#This Row],[IDENTICAL]]="","","@PART["&amp;Table15[[#This Row],[Name]]&amp;"]:FOR[xxxRP0]
{
    %identicalParts = "&amp;Table15[[#This Row],[IDENTICAL]]&amp;"
}")</f>
        <v>#VALUE!</v>
      </c>
    </row>
    <row r="4412" spans="1:1" x14ac:dyDescent="0.25">
      <c r="A4412" t="e">
        <f>IF(Table15[[#This Row],[IDENTICAL]]="","","@PART["&amp;Table15[[#This Row],[Name]]&amp;"]:FOR[xxxRP0]
{
    %identicalParts = "&amp;Table15[[#This Row],[IDENTICAL]]&amp;"
}")</f>
        <v>#VALUE!</v>
      </c>
    </row>
    <row r="4413" spans="1:1" x14ac:dyDescent="0.25">
      <c r="A4413" t="e">
        <f>IF(Table15[[#This Row],[IDENTICAL]]="","","@PART["&amp;Table15[[#This Row],[Name]]&amp;"]:FOR[xxxRP0]
{
    %identicalParts = "&amp;Table15[[#This Row],[IDENTICAL]]&amp;"
}")</f>
        <v>#VALUE!</v>
      </c>
    </row>
    <row r="4414" spans="1:1" x14ac:dyDescent="0.25">
      <c r="A4414" t="e">
        <f>IF(Table15[[#This Row],[IDENTICAL]]="","","@PART["&amp;Table15[[#This Row],[Name]]&amp;"]:FOR[xxxRP0]
{
    %identicalParts = "&amp;Table15[[#This Row],[IDENTICAL]]&amp;"
}")</f>
        <v>#VALUE!</v>
      </c>
    </row>
    <row r="4415" spans="1:1" x14ac:dyDescent="0.25">
      <c r="A4415" t="e">
        <f>IF(Table15[[#This Row],[IDENTICAL]]="","","@PART["&amp;Table15[[#This Row],[Name]]&amp;"]:FOR[xxxRP0]
{
    %identicalParts = "&amp;Table15[[#This Row],[IDENTICAL]]&amp;"
}")</f>
        <v>#VALUE!</v>
      </c>
    </row>
    <row r="4416" spans="1:1" x14ac:dyDescent="0.25">
      <c r="A4416" t="e">
        <f>IF(Table15[[#This Row],[IDENTICAL]]="","","@PART["&amp;Table15[[#This Row],[Name]]&amp;"]:FOR[xxxRP0]
{
    %identicalParts = "&amp;Table15[[#This Row],[IDENTICAL]]&amp;"
}")</f>
        <v>#VALUE!</v>
      </c>
    </row>
    <row r="4417" spans="1:1" x14ac:dyDescent="0.25">
      <c r="A4417" t="e">
        <f>IF(Table15[[#This Row],[IDENTICAL]]="","","@PART["&amp;Table15[[#This Row],[Name]]&amp;"]:FOR[xxxRP0]
{
    %identicalParts = "&amp;Table15[[#This Row],[IDENTICAL]]&amp;"
}")</f>
        <v>#VALUE!</v>
      </c>
    </row>
    <row r="4418" spans="1:1" x14ac:dyDescent="0.25">
      <c r="A4418" t="e">
        <f>IF(Table15[[#This Row],[IDENTICAL]]="","","@PART["&amp;Table15[[#This Row],[Name]]&amp;"]:FOR[xxxRP0]
{
    %identicalParts = "&amp;Table15[[#This Row],[IDENTICAL]]&amp;"
}")</f>
        <v>#VALUE!</v>
      </c>
    </row>
    <row r="4419" spans="1:1" x14ac:dyDescent="0.25">
      <c r="A4419" t="e">
        <f>IF(Table15[[#This Row],[IDENTICAL]]="","","@PART["&amp;Table15[[#This Row],[Name]]&amp;"]:FOR[xxxRP0]
{
    %identicalParts = "&amp;Table15[[#This Row],[IDENTICAL]]&amp;"
}")</f>
        <v>#VALUE!</v>
      </c>
    </row>
    <row r="4420" spans="1:1" x14ac:dyDescent="0.25">
      <c r="A4420" t="e">
        <f>IF(Table15[[#This Row],[IDENTICAL]]="","","@PART["&amp;Table15[[#This Row],[Name]]&amp;"]:FOR[xxxRP0]
{
    %identicalParts = "&amp;Table15[[#This Row],[IDENTICAL]]&amp;"
}")</f>
        <v>#VALUE!</v>
      </c>
    </row>
    <row r="4421" spans="1:1" x14ac:dyDescent="0.25">
      <c r="A4421" t="e">
        <f>IF(Table15[[#This Row],[IDENTICAL]]="","","@PART["&amp;Table15[[#This Row],[Name]]&amp;"]:FOR[xxxRP0]
{
    %identicalParts = "&amp;Table15[[#This Row],[IDENTICAL]]&amp;"
}")</f>
        <v>#VALUE!</v>
      </c>
    </row>
    <row r="4422" spans="1:1" x14ac:dyDescent="0.25">
      <c r="A4422" t="e">
        <f>IF(Table15[[#This Row],[IDENTICAL]]="","","@PART["&amp;Table15[[#This Row],[Name]]&amp;"]:FOR[xxxRP0]
{
    %identicalParts = "&amp;Table15[[#This Row],[IDENTICAL]]&amp;"
}")</f>
        <v>#VALUE!</v>
      </c>
    </row>
    <row r="4423" spans="1:1" x14ac:dyDescent="0.25">
      <c r="A4423" t="e">
        <f>IF(Table15[[#This Row],[IDENTICAL]]="","","@PART["&amp;Table15[[#This Row],[Name]]&amp;"]:FOR[xxxRP0]
{
    %identicalParts = "&amp;Table15[[#This Row],[IDENTICAL]]&amp;"
}")</f>
        <v>#VALUE!</v>
      </c>
    </row>
    <row r="4424" spans="1:1" x14ac:dyDescent="0.25">
      <c r="A4424" t="e">
        <f>IF(Table15[[#This Row],[IDENTICAL]]="","","@PART["&amp;Table15[[#This Row],[Name]]&amp;"]:FOR[xxxRP0]
{
    %identicalParts = "&amp;Table15[[#This Row],[IDENTICAL]]&amp;"
}")</f>
        <v>#VALUE!</v>
      </c>
    </row>
    <row r="4425" spans="1:1" x14ac:dyDescent="0.25">
      <c r="A4425" t="e">
        <f>IF(Table15[[#This Row],[IDENTICAL]]="","","@PART["&amp;Table15[[#This Row],[Name]]&amp;"]:FOR[xxxRP0]
{
    %identicalParts = "&amp;Table15[[#This Row],[IDENTICAL]]&amp;"
}")</f>
        <v>#VALUE!</v>
      </c>
    </row>
    <row r="4426" spans="1:1" x14ac:dyDescent="0.25">
      <c r="A4426" t="e">
        <f>IF(Table15[[#This Row],[IDENTICAL]]="","","@PART["&amp;Table15[[#This Row],[Name]]&amp;"]:FOR[xxxRP0]
{
    %identicalParts = "&amp;Table15[[#This Row],[IDENTICAL]]&amp;"
}")</f>
        <v>#VALUE!</v>
      </c>
    </row>
    <row r="4427" spans="1:1" x14ac:dyDescent="0.25">
      <c r="A4427" t="e">
        <f>IF(Table15[[#This Row],[IDENTICAL]]="","","@PART["&amp;Table15[[#This Row],[Name]]&amp;"]:FOR[xxxRP0]
{
    %identicalParts = "&amp;Table15[[#This Row],[IDENTICAL]]&amp;"
}")</f>
        <v>#VALUE!</v>
      </c>
    </row>
    <row r="4428" spans="1:1" x14ac:dyDescent="0.25">
      <c r="A4428" t="e">
        <f>IF(Table15[[#This Row],[IDENTICAL]]="","","@PART["&amp;Table15[[#This Row],[Name]]&amp;"]:FOR[xxxRP0]
{
    %identicalParts = "&amp;Table15[[#This Row],[IDENTICAL]]&amp;"
}")</f>
        <v>#VALUE!</v>
      </c>
    </row>
    <row r="4429" spans="1:1" x14ac:dyDescent="0.25">
      <c r="A4429" t="e">
        <f>IF(Table15[[#This Row],[IDENTICAL]]="","","@PART["&amp;Table15[[#This Row],[Name]]&amp;"]:FOR[xxxRP0]
{
    %identicalParts = "&amp;Table15[[#This Row],[IDENTICAL]]&amp;"
}")</f>
        <v>#VALUE!</v>
      </c>
    </row>
    <row r="4430" spans="1:1" x14ac:dyDescent="0.25">
      <c r="A4430" t="e">
        <f>IF(Table15[[#This Row],[IDENTICAL]]="","","@PART["&amp;Table15[[#This Row],[Name]]&amp;"]:FOR[xxxRP0]
{
    %identicalParts = "&amp;Table15[[#This Row],[IDENTICAL]]&amp;"
}")</f>
        <v>#VALUE!</v>
      </c>
    </row>
    <row r="4431" spans="1:1" x14ac:dyDescent="0.25">
      <c r="A4431" t="e">
        <f>IF(Table15[[#This Row],[IDENTICAL]]="","","@PART["&amp;Table15[[#This Row],[Name]]&amp;"]:FOR[xxxRP0]
{
    %identicalParts = "&amp;Table15[[#This Row],[IDENTICAL]]&amp;"
}")</f>
        <v>#VALUE!</v>
      </c>
    </row>
    <row r="4432" spans="1:1" x14ac:dyDescent="0.25">
      <c r="A4432" t="e">
        <f>IF(Table15[[#This Row],[IDENTICAL]]="","","@PART["&amp;Table15[[#This Row],[Name]]&amp;"]:FOR[xxxRP0]
{
    %identicalParts = "&amp;Table15[[#This Row],[IDENTICAL]]&amp;"
}")</f>
        <v>#VALUE!</v>
      </c>
    </row>
    <row r="4433" spans="1:1" x14ac:dyDescent="0.25">
      <c r="A4433" t="e">
        <f>IF(Table15[[#This Row],[IDENTICAL]]="","","@PART["&amp;Table15[[#This Row],[Name]]&amp;"]:FOR[xxxRP0]
{
    %identicalParts = "&amp;Table15[[#This Row],[IDENTICAL]]&amp;"
}")</f>
        <v>#VALUE!</v>
      </c>
    </row>
    <row r="4434" spans="1:1" x14ac:dyDescent="0.25">
      <c r="A4434" t="e">
        <f>IF(Table15[[#This Row],[IDENTICAL]]="","","@PART["&amp;Table15[[#This Row],[Name]]&amp;"]:FOR[xxxRP0]
{
    %identicalParts = "&amp;Table15[[#This Row],[IDENTICAL]]&amp;"
}")</f>
        <v>#VALUE!</v>
      </c>
    </row>
    <row r="4435" spans="1:1" x14ac:dyDescent="0.25">
      <c r="A4435" t="e">
        <f>IF(Table15[[#This Row],[IDENTICAL]]="","","@PART["&amp;Table15[[#This Row],[Name]]&amp;"]:FOR[xxxRP0]
{
    %identicalParts = "&amp;Table15[[#This Row],[IDENTICAL]]&amp;"
}")</f>
        <v>#VALUE!</v>
      </c>
    </row>
    <row r="4436" spans="1:1" x14ac:dyDescent="0.25">
      <c r="A4436" t="e">
        <f>IF(Table15[[#This Row],[IDENTICAL]]="","","@PART["&amp;Table15[[#This Row],[Name]]&amp;"]:FOR[xxxRP0]
{
    %identicalParts = "&amp;Table15[[#This Row],[IDENTICAL]]&amp;"
}")</f>
        <v>#VALUE!</v>
      </c>
    </row>
    <row r="4437" spans="1:1" x14ac:dyDescent="0.25">
      <c r="A4437" t="e">
        <f>IF(Table15[[#This Row],[IDENTICAL]]="","","@PART["&amp;Table15[[#This Row],[Name]]&amp;"]:FOR[xxxRP0]
{
    %identicalParts = "&amp;Table15[[#This Row],[IDENTICAL]]&amp;"
}")</f>
        <v>#VALUE!</v>
      </c>
    </row>
    <row r="4438" spans="1:1" x14ac:dyDescent="0.25">
      <c r="A4438" t="e">
        <f>IF(Table15[[#This Row],[IDENTICAL]]="","","@PART["&amp;Table15[[#This Row],[Name]]&amp;"]:FOR[xxxRP0]
{
    %identicalParts = "&amp;Table15[[#This Row],[IDENTICAL]]&amp;"
}")</f>
        <v>#VALUE!</v>
      </c>
    </row>
    <row r="4439" spans="1:1" x14ac:dyDescent="0.25">
      <c r="A4439" t="e">
        <f>IF(Table15[[#This Row],[IDENTICAL]]="","","@PART["&amp;Table15[[#This Row],[Name]]&amp;"]:FOR[xxxRP0]
{
    %identicalParts = "&amp;Table15[[#This Row],[IDENTICAL]]&amp;"
}")</f>
        <v>#VALUE!</v>
      </c>
    </row>
    <row r="4440" spans="1:1" x14ac:dyDescent="0.25">
      <c r="A4440" t="e">
        <f>IF(Table15[[#This Row],[IDENTICAL]]="","","@PART["&amp;Table15[[#This Row],[Name]]&amp;"]:FOR[xxxRP0]
{
    %identicalParts = "&amp;Table15[[#This Row],[IDENTICAL]]&amp;"
}")</f>
        <v>#VALUE!</v>
      </c>
    </row>
    <row r="4441" spans="1:1" x14ac:dyDescent="0.25">
      <c r="A4441" t="e">
        <f>IF(Table15[[#This Row],[IDENTICAL]]="","","@PART["&amp;Table15[[#This Row],[Name]]&amp;"]:FOR[xxxRP0]
{
    %identicalParts = "&amp;Table15[[#This Row],[IDENTICAL]]&amp;"
}")</f>
        <v>#VALUE!</v>
      </c>
    </row>
    <row r="4442" spans="1:1" x14ac:dyDescent="0.25">
      <c r="A4442" t="e">
        <f>IF(Table15[[#This Row],[IDENTICAL]]="","","@PART["&amp;Table15[[#This Row],[Name]]&amp;"]:FOR[xxxRP0]
{
    %identicalParts = "&amp;Table15[[#This Row],[IDENTICAL]]&amp;"
}")</f>
        <v>#VALUE!</v>
      </c>
    </row>
    <row r="4443" spans="1:1" x14ac:dyDescent="0.25">
      <c r="A4443" t="e">
        <f>IF(Table15[[#This Row],[IDENTICAL]]="","","@PART["&amp;Table15[[#This Row],[Name]]&amp;"]:FOR[xxxRP0]
{
    %identicalParts = "&amp;Table15[[#This Row],[IDENTICAL]]&amp;"
}")</f>
        <v>#VALUE!</v>
      </c>
    </row>
    <row r="4444" spans="1:1" x14ac:dyDescent="0.25">
      <c r="A4444" t="e">
        <f>IF(Table15[[#This Row],[IDENTICAL]]="","","@PART["&amp;Table15[[#This Row],[Name]]&amp;"]:FOR[xxxRP0]
{
    %identicalParts = "&amp;Table15[[#This Row],[IDENTICAL]]&amp;"
}")</f>
        <v>#VALUE!</v>
      </c>
    </row>
    <row r="4445" spans="1:1" x14ac:dyDescent="0.25">
      <c r="A4445" t="e">
        <f>IF(Table15[[#This Row],[IDENTICAL]]="","","@PART["&amp;Table15[[#This Row],[Name]]&amp;"]:FOR[xxxRP0]
{
    %identicalParts = "&amp;Table15[[#This Row],[IDENTICAL]]&amp;"
}")</f>
        <v>#VALUE!</v>
      </c>
    </row>
    <row r="4446" spans="1:1" x14ac:dyDescent="0.25">
      <c r="A4446" t="e">
        <f>IF(Table15[[#This Row],[IDENTICAL]]="","","@PART["&amp;Table15[[#This Row],[Name]]&amp;"]:FOR[xxxRP0]
{
    %identicalParts = "&amp;Table15[[#This Row],[IDENTICAL]]&amp;"
}")</f>
        <v>#VALUE!</v>
      </c>
    </row>
    <row r="4447" spans="1:1" x14ac:dyDescent="0.25">
      <c r="A4447" t="e">
        <f>IF(Table15[[#This Row],[IDENTICAL]]="","","@PART["&amp;Table15[[#This Row],[Name]]&amp;"]:FOR[xxxRP0]
{
    %identicalParts = "&amp;Table15[[#This Row],[IDENTICAL]]&amp;"
}")</f>
        <v>#VALUE!</v>
      </c>
    </row>
    <row r="4448" spans="1:1" x14ac:dyDescent="0.25">
      <c r="A4448" t="e">
        <f>IF(Table15[[#This Row],[IDENTICAL]]="","","@PART["&amp;Table15[[#This Row],[Name]]&amp;"]:FOR[xxxRP0]
{
    %identicalParts = "&amp;Table15[[#This Row],[IDENTICAL]]&amp;"
}")</f>
        <v>#VALUE!</v>
      </c>
    </row>
    <row r="4449" spans="1:1" x14ac:dyDescent="0.25">
      <c r="A4449" t="e">
        <f>IF(Table15[[#This Row],[IDENTICAL]]="","","@PART["&amp;Table15[[#This Row],[Name]]&amp;"]:FOR[xxxRP0]
{
    %identicalParts = "&amp;Table15[[#This Row],[IDENTICAL]]&amp;"
}")</f>
        <v>#VALUE!</v>
      </c>
    </row>
    <row r="4450" spans="1:1" x14ac:dyDescent="0.25">
      <c r="A4450" t="e">
        <f>IF(Table15[[#This Row],[IDENTICAL]]="","","@PART["&amp;Table15[[#This Row],[Name]]&amp;"]:FOR[xxxRP0]
{
    %identicalParts = "&amp;Table15[[#This Row],[IDENTICAL]]&amp;"
}")</f>
        <v>#VALUE!</v>
      </c>
    </row>
    <row r="4451" spans="1:1" x14ac:dyDescent="0.25">
      <c r="A4451" t="e">
        <f>IF(Table15[[#This Row],[IDENTICAL]]="","","@PART["&amp;Table15[[#This Row],[Name]]&amp;"]:FOR[xxxRP0]
{
    %identicalParts = "&amp;Table15[[#This Row],[IDENTICAL]]&amp;"
}")</f>
        <v>#VALUE!</v>
      </c>
    </row>
    <row r="4452" spans="1:1" x14ac:dyDescent="0.25">
      <c r="A4452" t="e">
        <f>IF(Table15[[#This Row],[IDENTICAL]]="","","@PART["&amp;Table15[[#This Row],[Name]]&amp;"]:FOR[xxxRP0]
{
    %identicalParts = "&amp;Table15[[#This Row],[IDENTICAL]]&amp;"
}")</f>
        <v>#VALUE!</v>
      </c>
    </row>
    <row r="4453" spans="1:1" x14ac:dyDescent="0.25">
      <c r="A4453" t="e">
        <f>IF(Table15[[#This Row],[IDENTICAL]]="","","@PART["&amp;Table15[[#This Row],[Name]]&amp;"]:FOR[xxxRP0]
{
    %identicalParts = "&amp;Table15[[#This Row],[IDENTICAL]]&amp;"
}")</f>
        <v>#VALUE!</v>
      </c>
    </row>
    <row r="4454" spans="1:1" x14ac:dyDescent="0.25">
      <c r="A4454" t="e">
        <f>IF(Table15[[#This Row],[IDENTICAL]]="","","@PART["&amp;Table15[[#This Row],[Name]]&amp;"]:FOR[xxxRP0]
{
    %identicalParts = "&amp;Table15[[#This Row],[IDENTICAL]]&amp;"
}")</f>
        <v>#VALUE!</v>
      </c>
    </row>
    <row r="4455" spans="1:1" x14ac:dyDescent="0.25">
      <c r="A4455" t="e">
        <f>IF(Table15[[#This Row],[IDENTICAL]]="","","@PART["&amp;Table15[[#This Row],[Name]]&amp;"]:FOR[xxxRP0]
{
    %identicalParts = "&amp;Table15[[#This Row],[IDENTICAL]]&amp;"
}")</f>
        <v>#VALUE!</v>
      </c>
    </row>
    <row r="4456" spans="1:1" x14ac:dyDescent="0.25">
      <c r="A4456" t="e">
        <f>IF(Table15[[#This Row],[IDENTICAL]]="","","@PART["&amp;Table15[[#This Row],[Name]]&amp;"]:FOR[xxxRP0]
{
    %identicalParts = "&amp;Table15[[#This Row],[IDENTICAL]]&amp;"
}")</f>
        <v>#VALUE!</v>
      </c>
    </row>
    <row r="4457" spans="1:1" x14ac:dyDescent="0.25">
      <c r="A4457" t="e">
        <f>IF(Table15[[#This Row],[IDENTICAL]]="","","@PART["&amp;Table15[[#This Row],[Name]]&amp;"]:FOR[xxxRP0]
{
    %identicalParts = "&amp;Table15[[#This Row],[IDENTICAL]]&amp;"
}")</f>
        <v>#VALUE!</v>
      </c>
    </row>
    <row r="4458" spans="1:1" x14ac:dyDescent="0.25">
      <c r="A4458" t="e">
        <f>IF(Table15[[#This Row],[IDENTICAL]]="","","@PART["&amp;Table15[[#This Row],[Name]]&amp;"]:FOR[xxxRP0]
{
    %identicalParts = "&amp;Table15[[#This Row],[IDENTICAL]]&amp;"
}")</f>
        <v>#VALUE!</v>
      </c>
    </row>
    <row r="4459" spans="1:1" x14ac:dyDescent="0.25">
      <c r="A4459" t="e">
        <f>IF(Table15[[#This Row],[IDENTICAL]]="","","@PART["&amp;Table15[[#This Row],[Name]]&amp;"]:FOR[xxxRP0]
{
    %identicalParts = "&amp;Table15[[#This Row],[IDENTICAL]]&amp;"
}")</f>
        <v>#VALUE!</v>
      </c>
    </row>
    <row r="4460" spans="1:1" x14ac:dyDescent="0.25">
      <c r="A4460" t="e">
        <f>IF(Table15[[#This Row],[IDENTICAL]]="","","@PART["&amp;Table15[[#This Row],[Name]]&amp;"]:FOR[xxxRP0]
{
    %identicalParts = "&amp;Table15[[#This Row],[IDENTICAL]]&amp;"
}")</f>
        <v>#VALUE!</v>
      </c>
    </row>
    <row r="4461" spans="1:1" x14ac:dyDescent="0.25">
      <c r="A4461" t="e">
        <f>IF(Table15[[#This Row],[IDENTICAL]]="","","@PART["&amp;Table15[[#This Row],[Name]]&amp;"]:FOR[xxxRP0]
{
    %identicalParts = "&amp;Table15[[#This Row],[IDENTICAL]]&amp;"
}")</f>
        <v>#VALUE!</v>
      </c>
    </row>
    <row r="4462" spans="1:1" x14ac:dyDescent="0.25">
      <c r="A4462" t="e">
        <f>IF(Table15[[#This Row],[IDENTICAL]]="","","@PART["&amp;Table15[[#This Row],[Name]]&amp;"]:FOR[xxxRP0]
{
    %identicalParts = "&amp;Table15[[#This Row],[IDENTICAL]]&amp;"
}")</f>
        <v>#VALUE!</v>
      </c>
    </row>
    <row r="4463" spans="1:1" x14ac:dyDescent="0.25">
      <c r="A4463" t="e">
        <f>IF(Table15[[#This Row],[IDENTICAL]]="","","@PART["&amp;Table15[[#This Row],[Name]]&amp;"]:FOR[xxxRP0]
{
    %identicalParts = "&amp;Table15[[#This Row],[IDENTICAL]]&amp;"
}")</f>
        <v>#VALUE!</v>
      </c>
    </row>
    <row r="4464" spans="1:1" x14ac:dyDescent="0.25">
      <c r="A4464" t="e">
        <f>IF(Table15[[#This Row],[IDENTICAL]]="","","@PART["&amp;Table15[[#This Row],[Name]]&amp;"]:FOR[xxxRP0]
{
    %identicalParts = "&amp;Table15[[#This Row],[IDENTICAL]]&amp;"
}")</f>
        <v>#VALUE!</v>
      </c>
    </row>
    <row r="4465" spans="1:1" x14ac:dyDescent="0.25">
      <c r="A4465" t="e">
        <f>IF(Table15[[#This Row],[IDENTICAL]]="","","@PART["&amp;Table15[[#This Row],[Name]]&amp;"]:FOR[xxxRP0]
{
    %identicalParts = "&amp;Table15[[#This Row],[IDENTICAL]]&amp;"
}")</f>
        <v>#VALUE!</v>
      </c>
    </row>
    <row r="4466" spans="1:1" x14ac:dyDescent="0.25">
      <c r="A4466" t="e">
        <f>IF(Table15[[#This Row],[IDENTICAL]]="","","@PART["&amp;Table15[[#This Row],[Name]]&amp;"]:FOR[xxxRP0]
{
    %identicalParts = "&amp;Table15[[#This Row],[IDENTICAL]]&amp;"
}")</f>
        <v>#VALUE!</v>
      </c>
    </row>
    <row r="4467" spans="1:1" x14ac:dyDescent="0.25">
      <c r="A4467" t="e">
        <f>IF(Table15[[#This Row],[IDENTICAL]]="","","@PART["&amp;Table15[[#This Row],[Name]]&amp;"]:FOR[xxxRP0]
{
    %identicalParts = "&amp;Table15[[#This Row],[IDENTICAL]]&amp;"
}")</f>
        <v>#VALUE!</v>
      </c>
    </row>
    <row r="4468" spans="1:1" x14ac:dyDescent="0.25">
      <c r="A4468" t="e">
        <f>IF(Table15[[#This Row],[IDENTICAL]]="","","@PART["&amp;Table15[[#This Row],[Name]]&amp;"]:FOR[xxxRP0]
{
    %identicalParts = "&amp;Table15[[#This Row],[IDENTICAL]]&amp;"
}")</f>
        <v>#VALUE!</v>
      </c>
    </row>
    <row r="4469" spans="1:1" x14ac:dyDescent="0.25">
      <c r="A4469" t="e">
        <f>IF(Table15[[#This Row],[IDENTICAL]]="","","@PART["&amp;Table15[[#This Row],[Name]]&amp;"]:FOR[xxxRP0]
{
    %identicalParts = "&amp;Table15[[#This Row],[IDENTICAL]]&amp;"
}")</f>
        <v>#VALUE!</v>
      </c>
    </row>
    <row r="4470" spans="1:1" x14ac:dyDescent="0.25">
      <c r="A4470" t="e">
        <f>IF(Table15[[#This Row],[IDENTICAL]]="","","@PART["&amp;Table15[[#This Row],[Name]]&amp;"]:FOR[xxxRP0]
{
    %identicalParts = "&amp;Table15[[#This Row],[IDENTICAL]]&amp;"
}")</f>
        <v>#VALUE!</v>
      </c>
    </row>
    <row r="4471" spans="1:1" x14ac:dyDescent="0.25">
      <c r="A4471" t="e">
        <f>IF(Table15[[#This Row],[IDENTICAL]]="","","@PART["&amp;Table15[[#This Row],[Name]]&amp;"]:FOR[xxxRP0]
{
    %identicalParts = "&amp;Table15[[#This Row],[IDENTICAL]]&amp;"
}")</f>
        <v>#VALUE!</v>
      </c>
    </row>
    <row r="4472" spans="1:1" x14ac:dyDescent="0.25">
      <c r="A4472" t="e">
        <f>IF(Table15[[#This Row],[IDENTICAL]]="","","@PART["&amp;Table15[[#This Row],[Name]]&amp;"]:FOR[xxxRP0]
{
    %identicalParts = "&amp;Table15[[#This Row],[IDENTICAL]]&amp;"
}")</f>
        <v>#VALUE!</v>
      </c>
    </row>
    <row r="4473" spans="1:1" x14ac:dyDescent="0.25">
      <c r="A4473" t="e">
        <f>IF(Table15[[#This Row],[IDENTICAL]]="","","@PART["&amp;Table15[[#This Row],[Name]]&amp;"]:FOR[xxxRP0]
{
    %identicalParts = "&amp;Table15[[#This Row],[IDENTICAL]]&amp;"
}")</f>
        <v>#VALUE!</v>
      </c>
    </row>
    <row r="4474" spans="1:1" x14ac:dyDescent="0.25">
      <c r="A4474" t="e">
        <f>IF(Table15[[#This Row],[IDENTICAL]]="","","@PART["&amp;Table15[[#This Row],[Name]]&amp;"]:FOR[xxxRP0]
{
    %identicalParts = "&amp;Table15[[#This Row],[IDENTICAL]]&amp;"
}")</f>
        <v>#VALUE!</v>
      </c>
    </row>
    <row r="4475" spans="1:1" x14ac:dyDescent="0.25">
      <c r="A4475" t="e">
        <f>IF(Table15[[#This Row],[IDENTICAL]]="","","@PART["&amp;Table15[[#This Row],[Name]]&amp;"]:FOR[xxxRP0]
{
    %identicalParts = "&amp;Table15[[#This Row],[IDENTICAL]]&amp;"
}")</f>
        <v>#VALUE!</v>
      </c>
    </row>
    <row r="4476" spans="1:1" x14ac:dyDescent="0.25">
      <c r="A4476" t="e">
        <f>IF(Table15[[#This Row],[IDENTICAL]]="","","@PART["&amp;Table15[[#This Row],[Name]]&amp;"]:FOR[xxxRP0]
{
    %identicalParts = "&amp;Table15[[#This Row],[IDENTICAL]]&amp;"
}")</f>
        <v>#VALUE!</v>
      </c>
    </row>
    <row r="4477" spans="1:1" x14ac:dyDescent="0.25">
      <c r="A4477" t="e">
        <f>IF(Table15[[#This Row],[IDENTICAL]]="","","@PART["&amp;Table15[[#This Row],[Name]]&amp;"]:FOR[xxxRP0]
{
    %identicalParts = "&amp;Table15[[#This Row],[IDENTICAL]]&amp;"
}")</f>
        <v>#VALUE!</v>
      </c>
    </row>
    <row r="4478" spans="1:1" x14ac:dyDescent="0.25">
      <c r="A4478" t="e">
        <f>IF(Table15[[#This Row],[IDENTICAL]]="","","@PART["&amp;Table15[[#This Row],[Name]]&amp;"]:FOR[xxxRP0]
{
    %identicalParts = "&amp;Table15[[#This Row],[IDENTICAL]]&amp;"
}")</f>
        <v>#VALUE!</v>
      </c>
    </row>
    <row r="4479" spans="1:1" x14ac:dyDescent="0.25">
      <c r="A4479" t="e">
        <f>IF(Table15[[#This Row],[IDENTICAL]]="","","@PART["&amp;Table15[[#This Row],[Name]]&amp;"]:FOR[xxxRP0]
{
    %identicalParts = "&amp;Table15[[#This Row],[IDENTICAL]]&amp;"
}")</f>
        <v>#VALUE!</v>
      </c>
    </row>
    <row r="4480" spans="1:1" x14ac:dyDescent="0.25">
      <c r="A4480" t="e">
        <f>IF(Table15[[#This Row],[IDENTICAL]]="","","@PART["&amp;Table15[[#This Row],[Name]]&amp;"]:FOR[xxxRP0]
{
    %identicalParts = "&amp;Table15[[#This Row],[IDENTICAL]]&amp;"
}")</f>
        <v>#VALUE!</v>
      </c>
    </row>
    <row r="4481" spans="1:1" x14ac:dyDescent="0.25">
      <c r="A4481" t="e">
        <f>IF(Table15[[#This Row],[IDENTICAL]]="","","@PART["&amp;Table15[[#This Row],[Name]]&amp;"]:FOR[xxxRP0]
{
    %identicalParts = "&amp;Table15[[#This Row],[IDENTICAL]]&amp;"
}")</f>
        <v>#VALUE!</v>
      </c>
    </row>
    <row r="4482" spans="1:1" x14ac:dyDescent="0.25">
      <c r="A4482" t="e">
        <f>IF(Table15[[#This Row],[IDENTICAL]]="","","@PART["&amp;Table15[[#This Row],[Name]]&amp;"]:FOR[xxxRP0]
{
    %identicalParts = "&amp;Table15[[#This Row],[IDENTICAL]]&amp;"
}")</f>
        <v>#VALUE!</v>
      </c>
    </row>
    <row r="4483" spans="1:1" x14ac:dyDescent="0.25">
      <c r="A4483" t="e">
        <f>IF(Table15[[#This Row],[IDENTICAL]]="","","@PART["&amp;Table15[[#This Row],[Name]]&amp;"]:FOR[xxxRP0]
{
    %identicalParts = "&amp;Table15[[#This Row],[IDENTICAL]]&amp;"
}")</f>
        <v>#VALUE!</v>
      </c>
    </row>
    <row r="4484" spans="1:1" x14ac:dyDescent="0.25">
      <c r="A4484" t="e">
        <f>IF(Table15[[#This Row],[IDENTICAL]]="","","@PART["&amp;Table15[[#This Row],[Name]]&amp;"]:FOR[xxxRP0]
{
    %identicalParts = "&amp;Table15[[#This Row],[IDENTICAL]]&amp;"
}")</f>
        <v>#VALUE!</v>
      </c>
    </row>
    <row r="4485" spans="1:1" x14ac:dyDescent="0.25">
      <c r="A4485" t="e">
        <f>IF(Table15[[#This Row],[IDENTICAL]]="","","@PART["&amp;Table15[[#This Row],[Name]]&amp;"]:FOR[xxxRP0]
{
    %identicalParts = "&amp;Table15[[#This Row],[IDENTICAL]]&amp;"
}")</f>
        <v>#VALUE!</v>
      </c>
    </row>
    <row r="4486" spans="1:1" x14ac:dyDescent="0.25">
      <c r="A4486" t="e">
        <f>IF(Table15[[#This Row],[IDENTICAL]]="","","@PART["&amp;Table15[[#This Row],[Name]]&amp;"]:FOR[xxxRP0]
{
    %identicalParts = "&amp;Table15[[#This Row],[IDENTICAL]]&amp;"
}")</f>
        <v>#VALUE!</v>
      </c>
    </row>
    <row r="4487" spans="1:1" x14ac:dyDescent="0.25">
      <c r="A4487" t="e">
        <f>IF(Table15[[#This Row],[IDENTICAL]]="","","@PART["&amp;Table15[[#This Row],[Name]]&amp;"]:FOR[xxxRP0]
{
    %identicalParts = "&amp;Table15[[#This Row],[IDENTICAL]]&amp;"
}")</f>
        <v>#VALUE!</v>
      </c>
    </row>
    <row r="4488" spans="1:1" x14ac:dyDescent="0.25">
      <c r="A4488" t="e">
        <f>IF(Table15[[#This Row],[IDENTICAL]]="","","@PART["&amp;Table15[[#This Row],[Name]]&amp;"]:FOR[xxxRP0]
{
    %identicalParts = "&amp;Table15[[#This Row],[IDENTICAL]]&amp;"
}")</f>
        <v>#VALUE!</v>
      </c>
    </row>
    <row r="4489" spans="1:1" x14ac:dyDescent="0.25">
      <c r="A4489" t="e">
        <f>IF(Table15[[#This Row],[IDENTICAL]]="","","@PART["&amp;Table15[[#This Row],[Name]]&amp;"]:FOR[xxxRP0]
{
    %identicalParts = "&amp;Table15[[#This Row],[IDENTICAL]]&amp;"
}")</f>
        <v>#VALUE!</v>
      </c>
    </row>
    <row r="4490" spans="1:1" x14ac:dyDescent="0.25">
      <c r="A4490" t="e">
        <f>IF(Table15[[#This Row],[IDENTICAL]]="","","@PART["&amp;Table15[[#This Row],[Name]]&amp;"]:FOR[xxxRP0]
{
    %identicalParts = "&amp;Table15[[#This Row],[IDENTICAL]]&amp;"
}")</f>
        <v>#VALUE!</v>
      </c>
    </row>
    <row r="4491" spans="1:1" x14ac:dyDescent="0.25">
      <c r="A4491" t="e">
        <f>IF(Table15[[#This Row],[IDENTICAL]]="","","@PART["&amp;Table15[[#This Row],[Name]]&amp;"]:FOR[xxxRP0]
{
    %identicalParts = "&amp;Table15[[#This Row],[IDENTICAL]]&amp;"
}")</f>
        <v>#VALUE!</v>
      </c>
    </row>
    <row r="4492" spans="1:1" x14ac:dyDescent="0.25">
      <c r="A4492" t="e">
        <f>IF(Table15[[#This Row],[IDENTICAL]]="","","@PART["&amp;Table15[[#This Row],[Name]]&amp;"]:FOR[xxxRP0]
{
    %identicalParts = "&amp;Table15[[#This Row],[IDENTICAL]]&amp;"
}")</f>
        <v>#VALUE!</v>
      </c>
    </row>
    <row r="4493" spans="1:1" x14ac:dyDescent="0.25">
      <c r="A4493" t="e">
        <f>IF(Table15[[#This Row],[IDENTICAL]]="","","@PART["&amp;Table15[[#This Row],[Name]]&amp;"]:FOR[xxxRP0]
{
    %identicalParts = "&amp;Table15[[#This Row],[IDENTICAL]]&amp;"
}")</f>
        <v>#VALUE!</v>
      </c>
    </row>
    <row r="4494" spans="1:1" x14ac:dyDescent="0.25">
      <c r="A4494" t="e">
        <f>IF(Table15[[#This Row],[IDENTICAL]]="","","@PART["&amp;Table15[[#This Row],[Name]]&amp;"]:FOR[xxxRP0]
{
    %identicalParts = "&amp;Table15[[#This Row],[IDENTICAL]]&amp;"
}")</f>
        <v>#VALUE!</v>
      </c>
    </row>
    <row r="4495" spans="1:1" x14ac:dyDescent="0.25">
      <c r="A4495" t="e">
        <f>IF(Table15[[#This Row],[IDENTICAL]]="","","@PART["&amp;Table15[[#This Row],[Name]]&amp;"]:FOR[xxxRP0]
{
    %identicalParts = "&amp;Table15[[#This Row],[IDENTICAL]]&amp;"
}")</f>
        <v>#VALUE!</v>
      </c>
    </row>
    <row r="4496" spans="1:1" x14ac:dyDescent="0.25">
      <c r="A4496" t="e">
        <f>IF(Table15[[#This Row],[IDENTICAL]]="","","@PART["&amp;Table15[[#This Row],[Name]]&amp;"]:FOR[xxxRP0]
{
    %identicalParts = "&amp;Table15[[#This Row],[IDENTICAL]]&amp;"
}")</f>
        <v>#VALUE!</v>
      </c>
    </row>
    <row r="4497" spans="1:1" x14ac:dyDescent="0.25">
      <c r="A4497" t="e">
        <f>IF(Table15[[#This Row],[IDENTICAL]]="","","@PART["&amp;Table15[[#This Row],[Name]]&amp;"]:FOR[xxxRP0]
{
    %identicalParts = "&amp;Table15[[#This Row],[IDENTICAL]]&amp;"
}")</f>
        <v>#VALUE!</v>
      </c>
    </row>
    <row r="4498" spans="1:1" x14ac:dyDescent="0.25">
      <c r="A4498" t="e">
        <f>IF(Table15[[#This Row],[IDENTICAL]]="","","@PART["&amp;Table15[[#This Row],[Name]]&amp;"]:FOR[xxxRP0]
{
    %identicalParts = "&amp;Table15[[#This Row],[IDENTICAL]]&amp;"
}")</f>
        <v>#VALUE!</v>
      </c>
    </row>
    <row r="4499" spans="1:1" x14ac:dyDescent="0.25">
      <c r="A4499" t="e">
        <f>IF(Table15[[#This Row],[IDENTICAL]]="","","@PART["&amp;Table15[[#This Row],[Name]]&amp;"]:FOR[xxxRP0]
{
    %identicalParts = "&amp;Table15[[#This Row],[IDENTICAL]]&amp;"
}")</f>
        <v>#VALUE!</v>
      </c>
    </row>
    <row r="4500" spans="1:1" x14ac:dyDescent="0.25">
      <c r="A4500" t="e">
        <f>IF(Table15[[#This Row],[IDENTICAL]]="","","@PART["&amp;Table15[[#This Row],[Name]]&amp;"]:FOR[xxxRP0]
{
    %identicalParts = "&amp;Table15[[#This Row],[IDENTICAL]]&amp;"
}")</f>
        <v>#VALUE!</v>
      </c>
    </row>
    <row r="4501" spans="1:1" x14ac:dyDescent="0.25">
      <c r="A4501" t="e">
        <f>IF(Table15[[#This Row],[IDENTICAL]]="","","@PART["&amp;Table15[[#This Row],[Name]]&amp;"]:FOR[xxxRP0]
{
    %identicalParts = "&amp;Table15[[#This Row],[IDENTICAL]]&amp;"
}")</f>
        <v>#VALUE!</v>
      </c>
    </row>
    <row r="4502" spans="1:1" x14ac:dyDescent="0.25">
      <c r="A4502" t="e">
        <f>IF(Table15[[#This Row],[IDENTICAL]]="","","@PART["&amp;Table15[[#This Row],[Name]]&amp;"]:FOR[xxxRP0]
{
    %identicalParts = "&amp;Table15[[#This Row],[IDENTICAL]]&amp;"
}")</f>
        <v>#VALUE!</v>
      </c>
    </row>
    <row r="4503" spans="1:1" x14ac:dyDescent="0.25">
      <c r="A4503" t="e">
        <f>IF(Table15[[#This Row],[IDENTICAL]]="","","@PART["&amp;Table15[[#This Row],[Name]]&amp;"]:FOR[xxxRP0]
{
    %identicalParts = "&amp;Table15[[#This Row],[IDENTICAL]]&amp;"
}")</f>
        <v>#VALUE!</v>
      </c>
    </row>
    <row r="4504" spans="1:1" x14ac:dyDescent="0.25">
      <c r="A4504" t="e">
        <f>IF(Table15[[#This Row],[IDENTICAL]]="","","@PART["&amp;Table15[[#This Row],[Name]]&amp;"]:FOR[xxxRP0]
{
    %identicalParts = "&amp;Table15[[#This Row],[IDENTICAL]]&amp;"
}")</f>
        <v>#VALUE!</v>
      </c>
    </row>
    <row r="4505" spans="1:1" x14ac:dyDescent="0.25">
      <c r="A4505" t="e">
        <f>IF(Table15[[#This Row],[IDENTICAL]]="","","@PART["&amp;Table15[[#This Row],[Name]]&amp;"]:FOR[xxxRP0]
{
    %identicalParts = "&amp;Table15[[#This Row],[IDENTICAL]]&amp;"
}")</f>
        <v>#VALUE!</v>
      </c>
    </row>
    <row r="4506" spans="1:1" x14ac:dyDescent="0.25">
      <c r="A4506" t="e">
        <f>IF(Table15[[#This Row],[IDENTICAL]]="","","@PART["&amp;Table15[[#This Row],[Name]]&amp;"]:FOR[xxxRP0]
{
    %identicalParts = "&amp;Table15[[#This Row],[IDENTICAL]]&amp;"
}")</f>
        <v>#VALUE!</v>
      </c>
    </row>
    <row r="4507" spans="1:1" x14ac:dyDescent="0.25">
      <c r="A4507" t="e">
        <f>IF(Table15[[#This Row],[IDENTICAL]]="","","@PART["&amp;Table15[[#This Row],[Name]]&amp;"]:FOR[xxxRP0]
{
    %identicalParts = "&amp;Table15[[#This Row],[IDENTICAL]]&amp;"
}")</f>
        <v>#VALUE!</v>
      </c>
    </row>
    <row r="4508" spans="1:1" x14ac:dyDescent="0.25">
      <c r="A4508" t="e">
        <f>IF(Table15[[#This Row],[IDENTICAL]]="","","@PART["&amp;Table15[[#This Row],[Name]]&amp;"]:FOR[xxxRP0]
{
    %identicalParts = "&amp;Table15[[#This Row],[IDENTICAL]]&amp;"
}")</f>
        <v>#VALUE!</v>
      </c>
    </row>
    <row r="4509" spans="1:1" x14ac:dyDescent="0.25">
      <c r="A4509" t="e">
        <f>IF(Table15[[#This Row],[IDENTICAL]]="","","@PART["&amp;Table15[[#This Row],[Name]]&amp;"]:FOR[xxxRP0]
{
    %identicalParts = "&amp;Table15[[#This Row],[IDENTICAL]]&amp;"
}")</f>
        <v>#VALUE!</v>
      </c>
    </row>
    <row r="4510" spans="1:1" x14ac:dyDescent="0.25">
      <c r="A4510" t="e">
        <f>IF(Table15[[#This Row],[IDENTICAL]]="","","@PART["&amp;Table15[[#This Row],[Name]]&amp;"]:FOR[xxxRP0]
{
    %identicalParts = "&amp;Table15[[#This Row],[IDENTICAL]]&amp;"
}")</f>
        <v>#VALUE!</v>
      </c>
    </row>
    <row r="4511" spans="1:1" x14ac:dyDescent="0.25">
      <c r="A4511" t="e">
        <f>IF(Table15[[#This Row],[IDENTICAL]]="","","@PART["&amp;Table15[[#This Row],[Name]]&amp;"]:FOR[xxxRP0]
{
    %identicalParts = "&amp;Table15[[#This Row],[IDENTICAL]]&amp;"
}")</f>
        <v>#VALUE!</v>
      </c>
    </row>
    <row r="4512" spans="1:1" x14ac:dyDescent="0.25">
      <c r="A4512" t="e">
        <f>IF(Table15[[#This Row],[IDENTICAL]]="","","@PART["&amp;Table15[[#This Row],[Name]]&amp;"]:FOR[xxxRP0]
{
    %identicalParts = "&amp;Table15[[#This Row],[IDENTICAL]]&amp;"
}")</f>
        <v>#VALUE!</v>
      </c>
    </row>
    <row r="4513" spans="1:1" x14ac:dyDescent="0.25">
      <c r="A4513" t="e">
        <f>IF(Table15[[#This Row],[IDENTICAL]]="","","@PART["&amp;Table15[[#This Row],[Name]]&amp;"]:FOR[xxxRP0]
{
    %identicalParts = "&amp;Table15[[#This Row],[IDENTICAL]]&amp;"
}")</f>
        <v>#VALUE!</v>
      </c>
    </row>
    <row r="4514" spans="1:1" x14ac:dyDescent="0.25">
      <c r="A4514" t="e">
        <f>IF(Table15[[#This Row],[IDENTICAL]]="","","@PART["&amp;Table15[[#This Row],[Name]]&amp;"]:FOR[xxxRP0]
{
    %identicalParts = "&amp;Table15[[#This Row],[IDENTICAL]]&amp;"
}")</f>
        <v>#VALUE!</v>
      </c>
    </row>
    <row r="4515" spans="1:1" x14ac:dyDescent="0.25">
      <c r="A4515" t="e">
        <f>IF(Table15[[#This Row],[IDENTICAL]]="","","@PART["&amp;Table15[[#This Row],[Name]]&amp;"]:FOR[xxxRP0]
{
    %identicalParts = "&amp;Table15[[#This Row],[IDENTICAL]]&amp;"
}")</f>
        <v>#VALUE!</v>
      </c>
    </row>
    <row r="4516" spans="1:1" x14ac:dyDescent="0.25">
      <c r="A4516" t="e">
        <f>IF(Table15[[#This Row],[IDENTICAL]]="","","@PART["&amp;Table15[[#This Row],[Name]]&amp;"]:FOR[xxxRP0]
{
    %identicalParts = "&amp;Table15[[#This Row],[IDENTICAL]]&amp;"
}")</f>
        <v>#VALUE!</v>
      </c>
    </row>
    <row r="4517" spans="1:1" x14ac:dyDescent="0.25">
      <c r="A4517" t="e">
        <f>IF(Table15[[#This Row],[IDENTICAL]]="","","@PART["&amp;Table15[[#This Row],[Name]]&amp;"]:FOR[xxxRP0]
{
    %identicalParts = "&amp;Table15[[#This Row],[IDENTICAL]]&amp;"
}")</f>
        <v>#VALUE!</v>
      </c>
    </row>
    <row r="4518" spans="1:1" x14ac:dyDescent="0.25">
      <c r="A4518" t="e">
        <f>IF(Table15[[#This Row],[IDENTICAL]]="","","@PART["&amp;Table15[[#This Row],[Name]]&amp;"]:FOR[xxxRP0]
{
    %identicalParts = "&amp;Table15[[#This Row],[IDENTICAL]]&amp;"
}")</f>
        <v>#VALUE!</v>
      </c>
    </row>
    <row r="4519" spans="1:1" x14ac:dyDescent="0.25">
      <c r="A4519" t="e">
        <f>IF(Table15[[#This Row],[IDENTICAL]]="","","@PART["&amp;Table15[[#This Row],[Name]]&amp;"]:FOR[xxxRP0]
{
    %identicalParts = "&amp;Table15[[#This Row],[IDENTICAL]]&amp;"
}")</f>
        <v>#VALUE!</v>
      </c>
    </row>
    <row r="4520" spans="1:1" x14ac:dyDescent="0.25">
      <c r="A4520" t="e">
        <f>IF(Table15[[#This Row],[IDENTICAL]]="","","@PART["&amp;Table15[[#This Row],[Name]]&amp;"]:FOR[xxxRP0]
{
    %identicalParts = "&amp;Table15[[#This Row],[IDENTICAL]]&amp;"
}")</f>
        <v>#VALUE!</v>
      </c>
    </row>
    <row r="4521" spans="1:1" x14ac:dyDescent="0.25">
      <c r="A4521" t="e">
        <f>IF(Table15[[#This Row],[IDENTICAL]]="","","@PART["&amp;Table15[[#This Row],[Name]]&amp;"]:FOR[xxxRP0]
{
    %identicalParts = "&amp;Table15[[#This Row],[IDENTICAL]]&amp;"
}")</f>
        <v>#VALUE!</v>
      </c>
    </row>
    <row r="4522" spans="1:1" x14ac:dyDescent="0.25">
      <c r="A4522" t="e">
        <f>IF(Table15[[#This Row],[IDENTICAL]]="","","@PART["&amp;Table15[[#This Row],[Name]]&amp;"]:FOR[xxxRP0]
{
    %identicalParts = "&amp;Table15[[#This Row],[IDENTICAL]]&amp;"
}")</f>
        <v>#VALUE!</v>
      </c>
    </row>
    <row r="4523" spans="1:1" x14ac:dyDescent="0.25">
      <c r="A4523" t="e">
        <f>IF(Table15[[#This Row],[IDENTICAL]]="","","@PART["&amp;Table15[[#This Row],[Name]]&amp;"]:FOR[xxxRP0]
{
    %identicalParts = "&amp;Table15[[#This Row],[IDENTICAL]]&amp;"
}")</f>
        <v>#VALUE!</v>
      </c>
    </row>
    <row r="4524" spans="1:1" x14ac:dyDescent="0.25">
      <c r="A4524" t="e">
        <f>IF(Table15[[#This Row],[IDENTICAL]]="","","@PART["&amp;Table15[[#This Row],[Name]]&amp;"]:FOR[xxxRP0]
{
    %identicalParts = "&amp;Table15[[#This Row],[IDENTICAL]]&amp;"
}")</f>
        <v>#VALUE!</v>
      </c>
    </row>
    <row r="4525" spans="1:1" x14ac:dyDescent="0.25">
      <c r="A4525" t="e">
        <f>IF(Table15[[#This Row],[IDENTICAL]]="","","@PART["&amp;Table15[[#This Row],[Name]]&amp;"]:FOR[xxxRP0]
{
    %identicalParts = "&amp;Table15[[#This Row],[IDENTICAL]]&amp;"
}")</f>
        <v>#VALUE!</v>
      </c>
    </row>
    <row r="4526" spans="1:1" x14ac:dyDescent="0.25">
      <c r="A4526" t="e">
        <f>IF(Table15[[#This Row],[IDENTICAL]]="","","@PART["&amp;Table15[[#This Row],[Name]]&amp;"]:FOR[xxxRP0]
{
    %identicalParts = "&amp;Table15[[#This Row],[IDENTICAL]]&amp;"
}")</f>
        <v>#VALUE!</v>
      </c>
    </row>
    <row r="4527" spans="1:1" x14ac:dyDescent="0.25">
      <c r="A4527" t="e">
        <f>IF(Table15[[#This Row],[IDENTICAL]]="","","@PART["&amp;Table15[[#This Row],[Name]]&amp;"]:FOR[xxxRP0]
{
    %identicalParts = "&amp;Table15[[#This Row],[IDENTICAL]]&amp;"
}")</f>
        <v>#VALUE!</v>
      </c>
    </row>
    <row r="4528" spans="1:1" x14ac:dyDescent="0.25">
      <c r="A4528" t="e">
        <f>IF(Table15[[#This Row],[IDENTICAL]]="","","@PART["&amp;Table15[[#This Row],[Name]]&amp;"]:FOR[xxxRP0]
{
    %identicalParts = "&amp;Table15[[#This Row],[IDENTICAL]]&amp;"
}")</f>
        <v>#VALUE!</v>
      </c>
    </row>
    <row r="4529" spans="1:1" x14ac:dyDescent="0.25">
      <c r="A4529" t="e">
        <f>IF(Table15[[#This Row],[IDENTICAL]]="","","@PART["&amp;Table15[[#This Row],[Name]]&amp;"]:FOR[xxxRP0]
{
    %identicalParts = "&amp;Table15[[#This Row],[IDENTICAL]]&amp;"
}")</f>
        <v>#VALUE!</v>
      </c>
    </row>
    <row r="4530" spans="1:1" x14ac:dyDescent="0.25">
      <c r="A4530" t="e">
        <f>IF(Table15[[#This Row],[IDENTICAL]]="","","@PART["&amp;Table15[[#This Row],[Name]]&amp;"]:FOR[xxxRP0]
{
    %identicalParts = "&amp;Table15[[#This Row],[IDENTICAL]]&amp;"
}")</f>
        <v>#VALUE!</v>
      </c>
    </row>
    <row r="4531" spans="1:1" x14ac:dyDescent="0.25">
      <c r="A4531" t="e">
        <f>IF(Table15[[#This Row],[IDENTICAL]]="","","@PART["&amp;Table15[[#This Row],[Name]]&amp;"]:FOR[xxxRP0]
{
    %identicalParts = "&amp;Table15[[#This Row],[IDENTICAL]]&amp;"
}")</f>
        <v>#VALUE!</v>
      </c>
    </row>
    <row r="4532" spans="1:1" x14ac:dyDescent="0.25">
      <c r="A4532" t="e">
        <f>IF(Table15[[#This Row],[IDENTICAL]]="","","@PART["&amp;Table15[[#This Row],[Name]]&amp;"]:FOR[xxxRP0]
{
    %identicalParts = "&amp;Table15[[#This Row],[IDENTICAL]]&amp;"
}")</f>
        <v>#VALUE!</v>
      </c>
    </row>
    <row r="4533" spans="1:1" x14ac:dyDescent="0.25">
      <c r="A4533" t="e">
        <f>IF(Table15[[#This Row],[IDENTICAL]]="","","@PART["&amp;Table15[[#This Row],[Name]]&amp;"]:FOR[xxxRP0]
{
    %identicalParts = "&amp;Table15[[#This Row],[IDENTICAL]]&amp;"
}")</f>
        <v>#VALUE!</v>
      </c>
    </row>
    <row r="4534" spans="1:1" x14ac:dyDescent="0.25">
      <c r="A4534" t="e">
        <f>IF(Table15[[#This Row],[IDENTICAL]]="","","@PART["&amp;Table15[[#This Row],[Name]]&amp;"]:FOR[xxxRP0]
{
    %identicalParts = "&amp;Table15[[#This Row],[IDENTICAL]]&amp;"
}")</f>
        <v>#VALUE!</v>
      </c>
    </row>
    <row r="4535" spans="1:1" x14ac:dyDescent="0.25">
      <c r="A4535" t="e">
        <f>IF(Table15[[#This Row],[IDENTICAL]]="","","@PART["&amp;Table15[[#This Row],[Name]]&amp;"]:FOR[xxxRP0]
{
    %identicalParts = "&amp;Table15[[#This Row],[IDENTICAL]]&amp;"
}")</f>
        <v>#VALUE!</v>
      </c>
    </row>
    <row r="4536" spans="1:1" x14ac:dyDescent="0.25">
      <c r="A4536" t="e">
        <f>IF(Table15[[#This Row],[IDENTICAL]]="","","@PART["&amp;Table15[[#This Row],[Name]]&amp;"]:FOR[xxxRP0]
{
    %identicalParts = "&amp;Table15[[#This Row],[IDENTICAL]]&amp;"
}")</f>
        <v>#VALUE!</v>
      </c>
    </row>
    <row r="4537" spans="1:1" x14ac:dyDescent="0.25">
      <c r="A4537" t="e">
        <f>IF(Table15[[#This Row],[IDENTICAL]]="","","@PART["&amp;Table15[[#This Row],[Name]]&amp;"]:FOR[xxxRP0]
{
    %identicalParts = "&amp;Table15[[#This Row],[IDENTICAL]]&amp;"
}")</f>
        <v>#VALUE!</v>
      </c>
    </row>
    <row r="4538" spans="1:1" x14ac:dyDescent="0.25">
      <c r="A4538" t="e">
        <f>IF(Table15[[#This Row],[IDENTICAL]]="","","@PART["&amp;Table15[[#This Row],[Name]]&amp;"]:FOR[xxxRP0]
{
    %identicalParts = "&amp;Table15[[#This Row],[IDENTICAL]]&amp;"
}")</f>
        <v>#VALUE!</v>
      </c>
    </row>
    <row r="4539" spans="1:1" x14ac:dyDescent="0.25">
      <c r="A4539" t="e">
        <f>IF(Table15[[#This Row],[IDENTICAL]]="","","@PART["&amp;Table15[[#This Row],[Name]]&amp;"]:FOR[xxxRP0]
{
    %identicalParts = "&amp;Table15[[#This Row],[IDENTICAL]]&amp;"
}")</f>
        <v>#VALUE!</v>
      </c>
    </row>
    <row r="4540" spans="1:1" x14ac:dyDescent="0.25">
      <c r="A4540" t="e">
        <f>IF(Table15[[#This Row],[IDENTICAL]]="","","@PART["&amp;Table15[[#This Row],[Name]]&amp;"]:FOR[xxxRP0]
{
    %identicalParts = "&amp;Table15[[#This Row],[IDENTICAL]]&amp;"
}")</f>
        <v>#VALUE!</v>
      </c>
    </row>
    <row r="4541" spans="1:1" x14ac:dyDescent="0.25">
      <c r="A4541" t="e">
        <f>IF(Table15[[#This Row],[IDENTICAL]]="","","@PART["&amp;Table15[[#This Row],[Name]]&amp;"]:FOR[xxxRP0]
{
    %identicalParts = "&amp;Table15[[#This Row],[IDENTICAL]]&amp;"
}")</f>
        <v>#VALUE!</v>
      </c>
    </row>
    <row r="4542" spans="1:1" x14ac:dyDescent="0.25">
      <c r="A4542" t="e">
        <f>IF(Table15[[#This Row],[IDENTICAL]]="","","@PART["&amp;Table15[[#This Row],[Name]]&amp;"]:FOR[xxxRP0]
{
    %identicalParts = "&amp;Table15[[#This Row],[IDENTICAL]]&amp;"
}")</f>
        <v>#VALUE!</v>
      </c>
    </row>
    <row r="4543" spans="1:1" x14ac:dyDescent="0.25">
      <c r="A4543" t="e">
        <f>IF(Table15[[#This Row],[IDENTICAL]]="","","@PART["&amp;Table15[[#This Row],[Name]]&amp;"]:FOR[xxxRP0]
{
    %identicalParts = "&amp;Table15[[#This Row],[IDENTICAL]]&amp;"
}")</f>
        <v>#VALUE!</v>
      </c>
    </row>
    <row r="4544" spans="1:1" x14ac:dyDescent="0.25">
      <c r="A4544" t="e">
        <f>IF(Table15[[#This Row],[IDENTICAL]]="","","@PART["&amp;Table15[[#This Row],[Name]]&amp;"]:FOR[xxxRP0]
{
    %identicalParts = "&amp;Table15[[#This Row],[IDENTICAL]]&amp;"
}")</f>
        <v>#VALUE!</v>
      </c>
    </row>
    <row r="4545" spans="1:1" x14ac:dyDescent="0.25">
      <c r="A4545" t="e">
        <f>IF(Table15[[#This Row],[IDENTICAL]]="","","@PART["&amp;Table15[[#This Row],[Name]]&amp;"]:FOR[xxxRP0]
{
    %identicalParts = "&amp;Table15[[#This Row],[IDENTICAL]]&amp;"
}")</f>
        <v>#VALUE!</v>
      </c>
    </row>
    <row r="4546" spans="1:1" x14ac:dyDescent="0.25">
      <c r="A4546" t="e">
        <f>IF(Table15[[#This Row],[IDENTICAL]]="","","@PART["&amp;Table15[[#This Row],[Name]]&amp;"]:FOR[xxxRP0]
{
    %identicalParts = "&amp;Table15[[#This Row],[IDENTICAL]]&amp;"
}")</f>
        <v>#VALUE!</v>
      </c>
    </row>
    <row r="4547" spans="1:1" x14ac:dyDescent="0.25">
      <c r="A4547" t="e">
        <f>IF(Table15[[#This Row],[IDENTICAL]]="","","@PART["&amp;Table15[[#This Row],[Name]]&amp;"]:FOR[xxxRP0]
{
    %identicalParts = "&amp;Table15[[#This Row],[IDENTICAL]]&amp;"
}")</f>
        <v>#VALUE!</v>
      </c>
    </row>
    <row r="4548" spans="1:1" x14ac:dyDescent="0.25">
      <c r="A4548" t="e">
        <f>IF(Table15[[#This Row],[IDENTICAL]]="","","@PART["&amp;Table15[[#This Row],[Name]]&amp;"]:FOR[xxxRP0]
{
    %identicalParts = "&amp;Table15[[#This Row],[IDENTICAL]]&amp;"
}")</f>
        <v>#VALUE!</v>
      </c>
    </row>
    <row r="4549" spans="1:1" x14ac:dyDescent="0.25">
      <c r="A4549" t="e">
        <f>IF(Table15[[#This Row],[IDENTICAL]]="","","@PART["&amp;Table15[[#This Row],[Name]]&amp;"]:FOR[xxxRP0]
{
    %identicalParts = "&amp;Table15[[#This Row],[IDENTICAL]]&amp;"
}")</f>
        <v>#VALUE!</v>
      </c>
    </row>
    <row r="4550" spans="1:1" x14ac:dyDescent="0.25">
      <c r="A4550" t="e">
        <f>IF(Table15[[#This Row],[IDENTICAL]]="","","@PART["&amp;Table15[[#This Row],[Name]]&amp;"]:FOR[xxxRP0]
{
    %identicalParts = "&amp;Table15[[#This Row],[IDENTICAL]]&amp;"
}")</f>
        <v>#VALUE!</v>
      </c>
    </row>
    <row r="4551" spans="1:1" x14ac:dyDescent="0.25">
      <c r="A4551" t="e">
        <f>IF(Table15[[#This Row],[IDENTICAL]]="","","@PART["&amp;Table15[[#This Row],[Name]]&amp;"]:FOR[xxxRP0]
{
    %identicalParts = "&amp;Table15[[#This Row],[IDENTICAL]]&amp;"
}")</f>
        <v>#VALUE!</v>
      </c>
    </row>
    <row r="4552" spans="1:1" x14ac:dyDescent="0.25">
      <c r="A4552" t="e">
        <f>IF(Table15[[#This Row],[IDENTICAL]]="","","@PART["&amp;Table15[[#This Row],[Name]]&amp;"]:FOR[xxxRP0]
{
    %identicalParts = "&amp;Table15[[#This Row],[IDENTICAL]]&amp;"
}")</f>
        <v>#VALUE!</v>
      </c>
    </row>
    <row r="4553" spans="1:1" x14ac:dyDescent="0.25">
      <c r="A4553" t="e">
        <f>IF(Table15[[#This Row],[IDENTICAL]]="","","@PART["&amp;Table15[[#This Row],[Name]]&amp;"]:FOR[xxxRP0]
{
    %identicalParts = "&amp;Table15[[#This Row],[IDENTICAL]]&amp;"
}")</f>
        <v>#VALUE!</v>
      </c>
    </row>
    <row r="4554" spans="1:1" x14ac:dyDescent="0.25">
      <c r="A4554" t="e">
        <f>IF(Table15[[#This Row],[IDENTICAL]]="","","@PART["&amp;Table15[[#This Row],[Name]]&amp;"]:FOR[xxxRP0]
{
    %identicalParts = "&amp;Table15[[#This Row],[IDENTICAL]]&amp;"
}")</f>
        <v>#VALUE!</v>
      </c>
    </row>
    <row r="4555" spans="1:1" x14ac:dyDescent="0.25">
      <c r="A4555" t="e">
        <f>IF(Table15[[#This Row],[IDENTICAL]]="","","@PART["&amp;Table15[[#This Row],[Name]]&amp;"]:FOR[xxxRP0]
{
    %identicalParts = "&amp;Table15[[#This Row],[IDENTICAL]]&amp;"
}")</f>
        <v>#VALUE!</v>
      </c>
    </row>
    <row r="4556" spans="1:1" x14ac:dyDescent="0.25">
      <c r="A4556" t="e">
        <f>IF(Table15[[#This Row],[IDENTICAL]]="","","@PART["&amp;Table15[[#This Row],[Name]]&amp;"]:FOR[xxxRP0]
{
    %identicalParts = "&amp;Table15[[#This Row],[IDENTICAL]]&amp;"
}")</f>
        <v>#VALUE!</v>
      </c>
    </row>
    <row r="4557" spans="1:1" x14ac:dyDescent="0.25">
      <c r="A4557" t="e">
        <f>IF(Table15[[#This Row],[IDENTICAL]]="","","@PART["&amp;Table15[[#This Row],[Name]]&amp;"]:FOR[xxxRP0]
{
    %identicalParts = "&amp;Table15[[#This Row],[IDENTICAL]]&amp;"
}")</f>
        <v>#VALUE!</v>
      </c>
    </row>
    <row r="4558" spans="1:1" x14ac:dyDescent="0.25">
      <c r="A4558" t="e">
        <f>IF(Table15[[#This Row],[IDENTICAL]]="","","@PART["&amp;Table15[[#This Row],[Name]]&amp;"]:FOR[xxxRP0]
{
    %identicalParts = "&amp;Table15[[#This Row],[IDENTICAL]]&amp;"
}")</f>
        <v>#VALUE!</v>
      </c>
    </row>
    <row r="4559" spans="1:1" x14ac:dyDescent="0.25">
      <c r="A4559" t="e">
        <f>IF(Table15[[#This Row],[IDENTICAL]]="","","@PART["&amp;Table15[[#This Row],[Name]]&amp;"]:FOR[xxxRP0]
{
    %identicalParts = "&amp;Table15[[#This Row],[IDENTICAL]]&amp;"
}")</f>
        <v>#VALUE!</v>
      </c>
    </row>
    <row r="4560" spans="1:1" x14ac:dyDescent="0.25">
      <c r="A4560" t="e">
        <f>IF(Table15[[#This Row],[IDENTICAL]]="","","@PART["&amp;Table15[[#This Row],[Name]]&amp;"]:FOR[xxxRP0]
{
    %identicalParts = "&amp;Table15[[#This Row],[IDENTICAL]]&amp;"
}")</f>
        <v>#VALUE!</v>
      </c>
    </row>
    <row r="4561" spans="1:1" x14ac:dyDescent="0.25">
      <c r="A4561" t="e">
        <f>IF(Table15[[#This Row],[IDENTICAL]]="","","@PART["&amp;Table15[[#This Row],[Name]]&amp;"]:FOR[xxxRP0]
{
    %identicalParts = "&amp;Table15[[#This Row],[IDENTICAL]]&amp;"
}")</f>
        <v>#VALUE!</v>
      </c>
    </row>
    <row r="4562" spans="1:1" x14ac:dyDescent="0.25">
      <c r="A4562" t="e">
        <f>IF(Table15[[#This Row],[IDENTICAL]]="","","@PART["&amp;Table15[[#This Row],[Name]]&amp;"]:FOR[xxxRP0]
{
    %identicalParts = "&amp;Table15[[#This Row],[IDENTICAL]]&amp;"
}")</f>
        <v>#VALUE!</v>
      </c>
    </row>
    <row r="4563" spans="1:1" x14ac:dyDescent="0.25">
      <c r="A4563" t="e">
        <f>IF(Table15[[#This Row],[IDENTICAL]]="","","@PART["&amp;Table15[[#This Row],[Name]]&amp;"]:FOR[xxxRP0]
{
    %identicalParts = "&amp;Table15[[#This Row],[IDENTICAL]]&amp;"
}")</f>
        <v>#VALUE!</v>
      </c>
    </row>
    <row r="4564" spans="1:1" x14ac:dyDescent="0.25">
      <c r="A4564" t="e">
        <f>IF(Table15[[#This Row],[IDENTICAL]]="","","@PART["&amp;Table15[[#This Row],[Name]]&amp;"]:FOR[xxxRP0]
{
    %identicalParts = "&amp;Table15[[#This Row],[IDENTICAL]]&amp;"
}")</f>
        <v>#VALUE!</v>
      </c>
    </row>
    <row r="4565" spans="1:1" x14ac:dyDescent="0.25">
      <c r="A4565" t="e">
        <f>IF(Table15[[#This Row],[IDENTICAL]]="","","@PART["&amp;Table15[[#This Row],[Name]]&amp;"]:FOR[xxxRP0]
{
    %identicalParts = "&amp;Table15[[#This Row],[IDENTICAL]]&amp;"
}")</f>
        <v>#VALUE!</v>
      </c>
    </row>
    <row r="4566" spans="1:1" x14ac:dyDescent="0.25">
      <c r="A4566" t="e">
        <f>IF(Table15[[#This Row],[IDENTICAL]]="","","@PART["&amp;Table15[[#This Row],[Name]]&amp;"]:FOR[xxxRP0]
{
    %identicalParts = "&amp;Table15[[#This Row],[IDENTICAL]]&amp;"
}")</f>
        <v>#VALUE!</v>
      </c>
    </row>
    <row r="4567" spans="1:1" x14ac:dyDescent="0.25">
      <c r="A4567" t="e">
        <f>IF(Table15[[#This Row],[IDENTICAL]]="","","@PART["&amp;Table15[[#This Row],[Name]]&amp;"]:FOR[xxxRP0]
{
    %identicalParts = "&amp;Table15[[#This Row],[IDENTICAL]]&amp;"
}")</f>
        <v>#VALUE!</v>
      </c>
    </row>
    <row r="4568" spans="1:1" x14ac:dyDescent="0.25">
      <c r="A4568" t="e">
        <f>IF(Table15[[#This Row],[IDENTICAL]]="","","@PART["&amp;Table15[[#This Row],[Name]]&amp;"]:FOR[xxxRP0]
{
    %identicalParts = "&amp;Table15[[#This Row],[IDENTICAL]]&amp;"
}")</f>
        <v>#VALUE!</v>
      </c>
    </row>
    <row r="4569" spans="1:1" x14ac:dyDescent="0.25">
      <c r="A4569" t="e">
        <f>IF(Table15[[#This Row],[IDENTICAL]]="","","@PART["&amp;Table15[[#This Row],[Name]]&amp;"]:FOR[xxxRP0]
{
    %identicalParts = "&amp;Table15[[#This Row],[IDENTICAL]]&amp;"
}")</f>
        <v>#VALUE!</v>
      </c>
    </row>
    <row r="4570" spans="1:1" x14ac:dyDescent="0.25">
      <c r="A4570" t="e">
        <f>IF(Table15[[#This Row],[IDENTICAL]]="","","@PART["&amp;Table15[[#This Row],[Name]]&amp;"]:FOR[xxxRP0]
{
    %identicalParts = "&amp;Table15[[#This Row],[IDENTICAL]]&amp;"
}")</f>
        <v>#VALUE!</v>
      </c>
    </row>
    <row r="4571" spans="1:1" x14ac:dyDescent="0.25">
      <c r="A4571" t="e">
        <f>IF(Table15[[#This Row],[IDENTICAL]]="","","@PART["&amp;Table15[[#This Row],[Name]]&amp;"]:FOR[xxxRP0]
{
    %identicalParts = "&amp;Table15[[#This Row],[IDENTICAL]]&amp;"
}")</f>
        <v>#VALUE!</v>
      </c>
    </row>
    <row r="4572" spans="1:1" x14ac:dyDescent="0.25">
      <c r="A4572" t="e">
        <f>IF(Table15[[#This Row],[IDENTICAL]]="","","@PART["&amp;Table15[[#This Row],[Name]]&amp;"]:FOR[xxxRP0]
{
    %identicalParts = "&amp;Table15[[#This Row],[IDENTICAL]]&amp;"
}")</f>
        <v>#VALUE!</v>
      </c>
    </row>
    <row r="4573" spans="1:1" x14ac:dyDescent="0.25">
      <c r="A4573" t="e">
        <f>IF(Table15[[#This Row],[IDENTICAL]]="","","@PART["&amp;Table15[[#This Row],[Name]]&amp;"]:FOR[xxxRP0]
{
    %identicalParts = "&amp;Table15[[#This Row],[IDENTICAL]]&amp;"
}")</f>
        <v>#VALUE!</v>
      </c>
    </row>
    <row r="4574" spans="1:1" x14ac:dyDescent="0.25">
      <c r="A4574" t="e">
        <f>IF(Table15[[#This Row],[IDENTICAL]]="","","@PART["&amp;Table15[[#This Row],[Name]]&amp;"]:FOR[xxxRP0]
{
    %identicalParts = "&amp;Table15[[#This Row],[IDENTICAL]]&amp;"
}")</f>
        <v>#VALUE!</v>
      </c>
    </row>
    <row r="4575" spans="1:1" x14ac:dyDescent="0.25">
      <c r="A4575" t="e">
        <f>IF(Table15[[#This Row],[IDENTICAL]]="","","@PART["&amp;Table15[[#This Row],[Name]]&amp;"]:FOR[xxxRP0]
{
    %identicalParts = "&amp;Table15[[#This Row],[IDENTICAL]]&amp;"
}")</f>
        <v>#VALUE!</v>
      </c>
    </row>
    <row r="4576" spans="1:1" x14ac:dyDescent="0.25">
      <c r="A4576" t="e">
        <f>IF(Table15[[#This Row],[IDENTICAL]]="","","@PART["&amp;Table15[[#This Row],[Name]]&amp;"]:FOR[xxxRP0]
{
    %identicalParts = "&amp;Table15[[#This Row],[IDENTICAL]]&amp;"
}")</f>
        <v>#VALUE!</v>
      </c>
    </row>
    <row r="4577" spans="1:1" x14ac:dyDescent="0.25">
      <c r="A4577" t="e">
        <f>IF(Table15[[#This Row],[IDENTICAL]]="","","@PART["&amp;Table15[[#This Row],[Name]]&amp;"]:FOR[xxxRP0]
{
    %identicalParts = "&amp;Table15[[#This Row],[IDENTICAL]]&amp;"
}")</f>
        <v>#VALUE!</v>
      </c>
    </row>
    <row r="4578" spans="1:1" x14ac:dyDescent="0.25">
      <c r="A4578" t="e">
        <f>IF(Table15[[#This Row],[IDENTICAL]]="","","@PART["&amp;Table15[[#This Row],[Name]]&amp;"]:FOR[xxxRP0]
{
    %identicalParts = "&amp;Table15[[#This Row],[IDENTICAL]]&amp;"
}")</f>
        <v>#VALUE!</v>
      </c>
    </row>
    <row r="4579" spans="1:1" x14ac:dyDescent="0.25">
      <c r="A4579" t="e">
        <f>IF(Table15[[#This Row],[IDENTICAL]]="","","@PART["&amp;Table15[[#This Row],[Name]]&amp;"]:FOR[xxxRP0]
{
    %identicalParts = "&amp;Table15[[#This Row],[IDENTICAL]]&amp;"
}")</f>
        <v>#VALUE!</v>
      </c>
    </row>
    <row r="4580" spans="1:1" x14ac:dyDescent="0.25">
      <c r="A4580" t="e">
        <f>IF(Table15[[#This Row],[IDENTICAL]]="","","@PART["&amp;Table15[[#This Row],[Name]]&amp;"]:FOR[xxxRP0]
{
    %identicalParts = "&amp;Table15[[#This Row],[IDENTICAL]]&amp;"
}")</f>
        <v>#VALUE!</v>
      </c>
    </row>
    <row r="4581" spans="1:1" x14ac:dyDescent="0.25">
      <c r="A4581" t="e">
        <f>IF(Table15[[#This Row],[IDENTICAL]]="","","@PART["&amp;Table15[[#This Row],[Name]]&amp;"]:FOR[xxxRP0]
{
    %identicalParts = "&amp;Table15[[#This Row],[IDENTICAL]]&amp;"
}")</f>
        <v>#VALUE!</v>
      </c>
    </row>
    <row r="4582" spans="1:1" x14ac:dyDescent="0.25">
      <c r="A4582" t="e">
        <f>IF(Table15[[#This Row],[IDENTICAL]]="","","@PART["&amp;Table15[[#This Row],[Name]]&amp;"]:FOR[xxxRP0]
{
    %identicalParts = "&amp;Table15[[#This Row],[IDENTICAL]]&amp;"
}")</f>
        <v>#VALUE!</v>
      </c>
    </row>
    <row r="4583" spans="1:1" x14ac:dyDescent="0.25">
      <c r="A4583" t="e">
        <f>IF(Table15[[#This Row],[IDENTICAL]]="","","@PART["&amp;Table15[[#This Row],[Name]]&amp;"]:FOR[xxxRP0]
{
    %identicalParts = "&amp;Table15[[#This Row],[IDENTICAL]]&amp;"
}")</f>
        <v>#VALUE!</v>
      </c>
    </row>
    <row r="4584" spans="1:1" x14ac:dyDescent="0.25">
      <c r="A4584" t="e">
        <f>IF(Table15[[#This Row],[IDENTICAL]]="","","@PART["&amp;Table15[[#This Row],[Name]]&amp;"]:FOR[xxxRP0]
{
    %identicalParts = "&amp;Table15[[#This Row],[IDENTICAL]]&amp;"
}")</f>
        <v>#VALUE!</v>
      </c>
    </row>
    <row r="4585" spans="1:1" x14ac:dyDescent="0.25">
      <c r="A4585" t="e">
        <f>IF(Table15[[#This Row],[IDENTICAL]]="","","@PART["&amp;Table15[[#This Row],[Name]]&amp;"]:FOR[xxxRP0]
{
    %identicalParts = "&amp;Table15[[#This Row],[IDENTICAL]]&amp;"
}")</f>
        <v>#VALUE!</v>
      </c>
    </row>
    <row r="4586" spans="1:1" x14ac:dyDescent="0.25">
      <c r="A4586" t="e">
        <f>IF(Table15[[#This Row],[IDENTICAL]]="","","@PART["&amp;Table15[[#This Row],[Name]]&amp;"]:FOR[xxxRP0]
{
    %identicalParts = "&amp;Table15[[#This Row],[IDENTICAL]]&amp;"
}")</f>
        <v>#VALUE!</v>
      </c>
    </row>
    <row r="4587" spans="1:1" x14ac:dyDescent="0.25">
      <c r="A4587" t="e">
        <f>IF(Table15[[#This Row],[IDENTICAL]]="","","@PART["&amp;Table15[[#This Row],[Name]]&amp;"]:FOR[xxxRP0]
{
    %identicalParts = "&amp;Table15[[#This Row],[IDENTICAL]]&amp;"
}")</f>
        <v>#VALUE!</v>
      </c>
    </row>
    <row r="4588" spans="1:1" x14ac:dyDescent="0.25">
      <c r="A4588" t="e">
        <f>IF(Table15[[#This Row],[IDENTICAL]]="","","@PART["&amp;Table15[[#This Row],[Name]]&amp;"]:FOR[xxxRP0]
{
    %identicalParts = "&amp;Table15[[#This Row],[IDENTICAL]]&amp;"
}")</f>
        <v>#VALUE!</v>
      </c>
    </row>
    <row r="4589" spans="1:1" x14ac:dyDescent="0.25">
      <c r="A4589" t="e">
        <f>IF(Table15[[#This Row],[IDENTICAL]]="","","@PART["&amp;Table15[[#This Row],[Name]]&amp;"]:FOR[xxxRP0]
{
    %identicalParts = "&amp;Table15[[#This Row],[IDENTICAL]]&amp;"
}")</f>
        <v>#VALUE!</v>
      </c>
    </row>
    <row r="4590" spans="1:1" x14ac:dyDescent="0.25">
      <c r="A4590" t="e">
        <f>IF(Table15[[#This Row],[IDENTICAL]]="","","@PART["&amp;Table15[[#This Row],[Name]]&amp;"]:FOR[xxxRP0]
{
    %identicalParts = "&amp;Table15[[#This Row],[IDENTICAL]]&amp;"
}")</f>
        <v>#VALUE!</v>
      </c>
    </row>
    <row r="4591" spans="1:1" x14ac:dyDescent="0.25">
      <c r="A4591" t="e">
        <f>IF(Table15[[#This Row],[IDENTICAL]]="","","@PART["&amp;Table15[[#This Row],[Name]]&amp;"]:FOR[xxxRP0]
{
    %identicalParts = "&amp;Table15[[#This Row],[IDENTICAL]]&amp;"
}")</f>
        <v>#VALUE!</v>
      </c>
    </row>
    <row r="4592" spans="1:1" x14ac:dyDescent="0.25">
      <c r="A4592" t="e">
        <f>IF(Table15[[#This Row],[IDENTICAL]]="","","@PART["&amp;Table15[[#This Row],[Name]]&amp;"]:FOR[xxxRP0]
{
    %identicalParts = "&amp;Table15[[#This Row],[IDENTICAL]]&amp;"
}")</f>
        <v>#VALUE!</v>
      </c>
    </row>
    <row r="4593" spans="1:1" x14ac:dyDescent="0.25">
      <c r="A4593" t="e">
        <f>IF(Table15[[#This Row],[IDENTICAL]]="","","@PART["&amp;Table15[[#This Row],[Name]]&amp;"]:FOR[xxxRP0]
{
    %identicalParts = "&amp;Table15[[#This Row],[IDENTICAL]]&amp;"
}")</f>
        <v>#VALUE!</v>
      </c>
    </row>
    <row r="4594" spans="1:1" x14ac:dyDescent="0.25">
      <c r="A4594" t="e">
        <f>IF(Table15[[#This Row],[IDENTICAL]]="","","@PART["&amp;Table15[[#This Row],[Name]]&amp;"]:FOR[xxxRP0]
{
    %identicalParts = "&amp;Table15[[#This Row],[IDENTICAL]]&amp;"
}")</f>
        <v>#VALUE!</v>
      </c>
    </row>
    <row r="4595" spans="1:1" x14ac:dyDescent="0.25">
      <c r="A4595" t="e">
        <f>IF(Table15[[#This Row],[IDENTICAL]]="","","@PART["&amp;Table15[[#This Row],[Name]]&amp;"]:FOR[xxxRP0]
{
    %identicalParts = "&amp;Table15[[#This Row],[IDENTICAL]]&amp;"
}")</f>
        <v>#VALUE!</v>
      </c>
    </row>
    <row r="4596" spans="1:1" x14ac:dyDescent="0.25">
      <c r="A4596" t="e">
        <f>IF(Table15[[#This Row],[IDENTICAL]]="","","@PART["&amp;Table15[[#This Row],[Name]]&amp;"]:FOR[xxxRP0]
{
    %identicalParts = "&amp;Table15[[#This Row],[IDENTICAL]]&amp;"
}")</f>
        <v>#VALUE!</v>
      </c>
    </row>
    <row r="4597" spans="1:1" x14ac:dyDescent="0.25">
      <c r="A4597" t="e">
        <f>IF(Table15[[#This Row],[IDENTICAL]]="","","@PART["&amp;Table15[[#This Row],[Name]]&amp;"]:FOR[xxxRP0]
{
    %identicalParts = "&amp;Table15[[#This Row],[IDENTICAL]]&amp;"
}")</f>
        <v>#VALUE!</v>
      </c>
    </row>
    <row r="4598" spans="1:1" x14ac:dyDescent="0.25">
      <c r="A4598" t="e">
        <f>IF(Table15[[#This Row],[IDENTICAL]]="","","@PART["&amp;Table15[[#This Row],[Name]]&amp;"]:FOR[xxxRP0]
{
    %identicalParts = "&amp;Table15[[#This Row],[IDENTICAL]]&amp;"
}")</f>
        <v>#VALUE!</v>
      </c>
    </row>
    <row r="4599" spans="1:1" x14ac:dyDescent="0.25">
      <c r="A4599" t="e">
        <f>IF(Table15[[#This Row],[IDENTICAL]]="","","@PART["&amp;Table15[[#This Row],[Name]]&amp;"]:FOR[xxxRP0]
{
    %identicalParts = "&amp;Table15[[#This Row],[IDENTICAL]]&amp;"
}")</f>
        <v>#VALUE!</v>
      </c>
    </row>
    <row r="4600" spans="1:1" x14ac:dyDescent="0.25">
      <c r="A4600" t="e">
        <f>IF(Table15[[#This Row],[IDENTICAL]]="","","@PART["&amp;Table15[[#This Row],[Name]]&amp;"]:FOR[xxxRP0]
{
    %identicalParts = "&amp;Table15[[#This Row],[IDENTICAL]]&amp;"
}")</f>
        <v>#VALUE!</v>
      </c>
    </row>
    <row r="4601" spans="1:1" x14ac:dyDescent="0.25">
      <c r="A4601" t="e">
        <f>IF(Table15[[#This Row],[IDENTICAL]]="","","@PART["&amp;Table15[[#This Row],[Name]]&amp;"]:FOR[xxxRP0]
{
    %identicalParts = "&amp;Table15[[#This Row],[IDENTICAL]]&amp;"
}")</f>
        <v>#VALUE!</v>
      </c>
    </row>
    <row r="4602" spans="1:1" x14ac:dyDescent="0.25">
      <c r="A4602" t="e">
        <f>IF(Table15[[#This Row],[IDENTICAL]]="","","@PART["&amp;Table15[[#This Row],[Name]]&amp;"]:FOR[xxxRP0]
{
    %identicalParts = "&amp;Table15[[#This Row],[IDENTICAL]]&amp;"
}")</f>
        <v>#VALUE!</v>
      </c>
    </row>
    <row r="4603" spans="1:1" x14ac:dyDescent="0.25">
      <c r="A4603" t="e">
        <f>IF(Table15[[#This Row],[IDENTICAL]]="","","@PART["&amp;Table15[[#This Row],[Name]]&amp;"]:FOR[xxxRP0]
{
    %identicalParts = "&amp;Table15[[#This Row],[IDENTICAL]]&amp;"
}")</f>
        <v>#VALUE!</v>
      </c>
    </row>
    <row r="4604" spans="1:1" x14ac:dyDescent="0.25">
      <c r="A4604" t="e">
        <f>IF(Table15[[#This Row],[IDENTICAL]]="","","@PART["&amp;Table15[[#This Row],[Name]]&amp;"]:FOR[xxxRP0]
{
    %identicalParts = "&amp;Table15[[#This Row],[IDENTICAL]]&amp;"
}")</f>
        <v>#VALUE!</v>
      </c>
    </row>
    <row r="4605" spans="1:1" x14ac:dyDescent="0.25">
      <c r="A4605" t="e">
        <f>IF(Table15[[#This Row],[IDENTICAL]]="","","@PART["&amp;Table15[[#This Row],[Name]]&amp;"]:FOR[xxxRP0]
{
    %identicalParts = "&amp;Table15[[#This Row],[IDENTICAL]]&amp;"
}")</f>
        <v>#VALUE!</v>
      </c>
    </row>
    <row r="4606" spans="1:1" x14ac:dyDescent="0.25">
      <c r="A4606" t="e">
        <f>IF(Table15[[#This Row],[IDENTICAL]]="","","@PART["&amp;Table15[[#This Row],[Name]]&amp;"]:FOR[xxxRP0]
{
    %identicalParts = "&amp;Table15[[#This Row],[IDENTICAL]]&amp;"
}")</f>
        <v>#VALUE!</v>
      </c>
    </row>
    <row r="4607" spans="1:1" x14ac:dyDescent="0.25">
      <c r="A4607" t="e">
        <f>IF(Table15[[#This Row],[IDENTICAL]]="","","@PART["&amp;Table15[[#This Row],[Name]]&amp;"]:FOR[xxxRP0]
{
    %identicalParts = "&amp;Table15[[#This Row],[IDENTICAL]]&amp;"
}")</f>
        <v>#VALUE!</v>
      </c>
    </row>
    <row r="4608" spans="1:1" x14ac:dyDescent="0.25">
      <c r="A4608" t="e">
        <f>IF(Table15[[#This Row],[IDENTICAL]]="","","@PART["&amp;Table15[[#This Row],[Name]]&amp;"]:FOR[xxxRP0]
{
    %identicalParts = "&amp;Table15[[#This Row],[IDENTICAL]]&amp;"
}")</f>
        <v>#VALUE!</v>
      </c>
    </row>
    <row r="4609" spans="1:1" x14ac:dyDescent="0.25">
      <c r="A4609" t="e">
        <f>IF(Table15[[#This Row],[IDENTICAL]]="","","@PART["&amp;Table15[[#This Row],[Name]]&amp;"]:FOR[xxxRP0]
{
    %identicalParts = "&amp;Table15[[#This Row],[IDENTICAL]]&amp;"
}")</f>
        <v>#VALUE!</v>
      </c>
    </row>
    <row r="4610" spans="1:1" x14ac:dyDescent="0.25">
      <c r="A4610" t="e">
        <f>IF(Table15[[#This Row],[IDENTICAL]]="","","@PART["&amp;Table15[[#This Row],[Name]]&amp;"]:FOR[xxxRP0]
{
    %identicalParts = "&amp;Table15[[#This Row],[IDENTICAL]]&amp;"
}")</f>
        <v>#VALUE!</v>
      </c>
    </row>
    <row r="4611" spans="1:1" x14ac:dyDescent="0.25">
      <c r="A4611" t="e">
        <f>IF(Table15[[#This Row],[IDENTICAL]]="","","@PART["&amp;Table15[[#This Row],[Name]]&amp;"]:FOR[xxxRP0]
{
    %identicalParts = "&amp;Table15[[#This Row],[IDENTICAL]]&amp;"
}")</f>
        <v>#VALUE!</v>
      </c>
    </row>
    <row r="4612" spans="1:1" x14ac:dyDescent="0.25">
      <c r="A4612" t="e">
        <f>IF(Table15[[#This Row],[IDENTICAL]]="","","@PART["&amp;Table15[[#This Row],[Name]]&amp;"]:FOR[xxxRP0]
{
    %identicalParts = "&amp;Table15[[#This Row],[IDENTICAL]]&amp;"
}")</f>
        <v>#VALUE!</v>
      </c>
    </row>
    <row r="4613" spans="1:1" x14ac:dyDescent="0.25">
      <c r="A4613" t="e">
        <f>IF(Table15[[#This Row],[IDENTICAL]]="","","@PART["&amp;Table15[[#This Row],[Name]]&amp;"]:FOR[xxxRP0]
{
    %identicalParts = "&amp;Table15[[#This Row],[IDENTICAL]]&amp;"
}")</f>
        <v>#VALUE!</v>
      </c>
    </row>
    <row r="4614" spans="1:1" x14ac:dyDescent="0.25">
      <c r="A4614" t="e">
        <f>IF(Table15[[#This Row],[IDENTICAL]]="","","@PART["&amp;Table15[[#This Row],[Name]]&amp;"]:FOR[xxxRP0]
{
    %identicalParts = "&amp;Table15[[#This Row],[IDENTICAL]]&amp;"
}")</f>
        <v>#VALUE!</v>
      </c>
    </row>
    <row r="4615" spans="1:1" x14ac:dyDescent="0.25">
      <c r="A4615" t="e">
        <f>IF(Table15[[#This Row],[IDENTICAL]]="","","@PART["&amp;Table15[[#This Row],[Name]]&amp;"]:FOR[xxxRP0]
{
    %identicalParts = "&amp;Table15[[#This Row],[IDENTICAL]]&amp;"
}")</f>
        <v>#VALUE!</v>
      </c>
    </row>
    <row r="4616" spans="1:1" x14ac:dyDescent="0.25">
      <c r="A4616" t="e">
        <f>IF(Table15[[#This Row],[IDENTICAL]]="","","@PART["&amp;Table15[[#This Row],[Name]]&amp;"]:FOR[xxxRP0]
{
    %identicalParts = "&amp;Table15[[#This Row],[IDENTICAL]]&amp;"
}")</f>
        <v>#VALUE!</v>
      </c>
    </row>
    <row r="4617" spans="1:1" x14ac:dyDescent="0.25">
      <c r="A4617" t="e">
        <f>IF(Table15[[#This Row],[IDENTICAL]]="","","@PART["&amp;Table15[[#This Row],[Name]]&amp;"]:FOR[xxxRP0]
{
    %identicalParts = "&amp;Table15[[#This Row],[IDENTICAL]]&amp;"
}")</f>
        <v>#VALUE!</v>
      </c>
    </row>
    <row r="4618" spans="1:1" x14ac:dyDescent="0.25">
      <c r="A4618" t="e">
        <f>IF(Table15[[#This Row],[IDENTICAL]]="","","@PART["&amp;Table15[[#This Row],[Name]]&amp;"]:FOR[xxxRP0]
{
    %identicalParts = "&amp;Table15[[#This Row],[IDENTICAL]]&amp;"
}")</f>
        <v>#VALUE!</v>
      </c>
    </row>
    <row r="4619" spans="1:1" x14ac:dyDescent="0.25">
      <c r="A4619" t="e">
        <f>IF(Table15[[#This Row],[IDENTICAL]]="","","@PART["&amp;Table15[[#This Row],[Name]]&amp;"]:FOR[xxxRP0]
{
    %identicalParts = "&amp;Table15[[#This Row],[IDENTICAL]]&amp;"
}")</f>
        <v>#VALUE!</v>
      </c>
    </row>
    <row r="4620" spans="1:1" x14ac:dyDescent="0.25">
      <c r="A4620" t="e">
        <f>IF(Table15[[#This Row],[IDENTICAL]]="","","@PART["&amp;Table15[[#This Row],[Name]]&amp;"]:FOR[xxxRP0]
{
    %identicalParts = "&amp;Table15[[#This Row],[IDENTICAL]]&amp;"
}")</f>
        <v>#VALUE!</v>
      </c>
    </row>
    <row r="4621" spans="1:1" x14ac:dyDescent="0.25">
      <c r="A4621" t="e">
        <f>IF(Table15[[#This Row],[IDENTICAL]]="","","@PART["&amp;Table15[[#This Row],[Name]]&amp;"]:FOR[xxxRP0]
{
    %identicalParts = "&amp;Table15[[#This Row],[IDENTICAL]]&amp;"
}")</f>
        <v>#VALUE!</v>
      </c>
    </row>
    <row r="4622" spans="1:1" x14ac:dyDescent="0.25">
      <c r="A4622" t="e">
        <f>IF(Table15[[#This Row],[IDENTICAL]]="","","@PART["&amp;Table15[[#This Row],[Name]]&amp;"]:FOR[xxxRP0]
{
    %identicalParts = "&amp;Table15[[#This Row],[IDENTICAL]]&amp;"
}")</f>
        <v>#VALUE!</v>
      </c>
    </row>
    <row r="4623" spans="1:1" x14ac:dyDescent="0.25">
      <c r="A4623" t="e">
        <f>IF(Table15[[#This Row],[IDENTICAL]]="","","@PART["&amp;Table15[[#This Row],[Name]]&amp;"]:FOR[xxxRP0]
{
    %identicalParts = "&amp;Table15[[#This Row],[IDENTICAL]]&amp;"
}")</f>
        <v>#VALUE!</v>
      </c>
    </row>
    <row r="4624" spans="1:1" x14ac:dyDescent="0.25">
      <c r="A4624" t="e">
        <f>IF(Table15[[#This Row],[IDENTICAL]]="","","@PART["&amp;Table15[[#This Row],[Name]]&amp;"]:FOR[xxxRP0]
{
    %identicalParts = "&amp;Table15[[#This Row],[IDENTICAL]]&amp;"
}")</f>
        <v>#VALUE!</v>
      </c>
    </row>
    <row r="4625" spans="1:1" x14ac:dyDescent="0.25">
      <c r="A4625" t="e">
        <f>IF(Table15[[#This Row],[IDENTICAL]]="","","@PART["&amp;Table15[[#This Row],[Name]]&amp;"]:FOR[xxxRP0]
{
    %identicalParts = "&amp;Table15[[#This Row],[IDENTICAL]]&amp;"
}")</f>
        <v>#VALUE!</v>
      </c>
    </row>
    <row r="4626" spans="1:1" x14ac:dyDescent="0.25">
      <c r="A4626" t="e">
        <f>IF(Table15[[#This Row],[IDENTICAL]]="","","@PART["&amp;Table15[[#This Row],[Name]]&amp;"]:FOR[xxxRP0]
{
    %identicalParts = "&amp;Table15[[#This Row],[IDENTICAL]]&amp;"
}")</f>
        <v>#VALUE!</v>
      </c>
    </row>
    <row r="4627" spans="1:1" x14ac:dyDescent="0.25">
      <c r="A4627" t="e">
        <f>IF(Table15[[#This Row],[IDENTICAL]]="","","@PART["&amp;Table15[[#This Row],[Name]]&amp;"]:FOR[xxxRP0]
{
    %identicalParts = "&amp;Table15[[#This Row],[IDENTICAL]]&amp;"
}")</f>
        <v>#VALUE!</v>
      </c>
    </row>
    <row r="4628" spans="1:1" x14ac:dyDescent="0.25">
      <c r="A4628" t="e">
        <f>IF(Table15[[#This Row],[IDENTICAL]]="","","@PART["&amp;Table15[[#This Row],[Name]]&amp;"]:FOR[xxxRP0]
{
    %identicalParts = "&amp;Table15[[#This Row],[IDENTICAL]]&amp;"
}")</f>
        <v>#VALUE!</v>
      </c>
    </row>
    <row r="4629" spans="1:1" x14ac:dyDescent="0.25">
      <c r="A4629" t="e">
        <f>IF(Table15[[#This Row],[IDENTICAL]]="","","@PART["&amp;Table15[[#This Row],[Name]]&amp;"]:FOR[xxxRP0]
{
    %identicalParts = "&amp;Table15[[#This Row],[IDENTICAL]]&amp;"
}")</f>
        <v>#VALUE!</v>
      </c>
    </row>
    <row r="4630" spans="1:1" x14ac:dyDescent="0.25">
      <c r="A4630" t="e">
        <f>IF(Table15[[#This Row],[IDENTICAL]]="","","@PART["&amp;Table15[[#This Row],[Name]]&amp;"]:FOR[xxxRP0]
{
    %identicalParts = "&amp;Table15[[#This Row],[IDENTICAL]]&amp;"
}")</f>
        <v>#VALUE!</v>
      </c>
    </row>
    <row r="4631" spans="1:1" x14ac:dyDescent="0.25">
      <c r="A4631" t="e">
        <f>IF(Table15[[#This Row],[IDENTICAL]]="","","@PART["&amp;Table15[[#This Row],[Name]]&amp;"]:FOR[xxxRP0]
{
    %identicalParts = "&amp;Table15[[#This Row],[IDENTICAL]]&amp;"
}")</f>
        <v>#VALUE!</v>
      </c>
    </row>
    <row r="4632" spans="1:1" x14ac:dyDescent="0.25">
      <c r="A4632" t="e">
        <f>IF(Table15[[#This Row],[IDENTICAL]]="","","@PART["&amp;Table15[[#This Row],[Name]]&amp;"]:FOR[xxxRP0]
{
    %identicalParts = "&amp;Table15[[#This Row],[IDENTICAL]]&amp;"
}")</f>
        <v>#VALUE!</v>
      </c>
    </row>
    <row r="4633" spans="1:1" x14ac:dyDescent="0.25">
      <c r="A4633" t="e">
        <f>IF(Table15[[#This Row],[IDENTICAL]]="","","@PART["&amp;Table15[[#This Row],[Name]]&amp;"]:FOR[xxxRP0]
{
    %identicalParts = "&amp;Table15[[#This Row],[IDENTICAL]]&amp;"
}")</f>
        <v>#VALUE!</v>
      </c>
    </row>
    <row r="4634" spans="1:1" x14ac:dyDescent="0.25">
      <c r="A4634" t="e">
        <f>IF(Table15[[#This Row],[IDENTICAL]]="","","@PART["&amp;Table15[[#This Row],[Name]]&amp;"]:FOR[xxxRP0]
{
    %identicalParts = "&amp;Table15[[#This Row],[IDENTICAL]]&amp;"
}")</f>
        <v>#VALUE!</v>
      </c>
    </row>
    <row r="4635" spans="1:1" x14ac:dyDescent="0.25">
      <c r="A4635" t="e">
        <f>IF(Table15[[#This Row],[IDENTICAL]]="","","@PART["&amp;Table15[[#This Row],[Name]]&amp;"]:FOR[xxxRP0]
{
    %identicalParts = "&amp;Table15[[#This Row],[IDENTICAL]]&amp;"
}")</f>
        <v>#VALUE!</v>
      </c>
    </row>
    <row r="4636" spans="1:1" x14ac:dyDescent="0.25">
      <c r="A4636" t="e">
        <f>IF(Table15[[#This Row],[IDENTICAL]]="","","@PART["&amp;Table15[[#This Row],[Name]]&amp;"]:FOR[xxxRP0]
{
    %identicalParts = "&amp;Table15[[#This Row],[IDENTICAL]]&amp;"
}")</f>
        <v>#VALUE!</v>
      </c>
    </row>
    <row r="4637" spans="1:1" x14ac:dyDescent="0.25">
      <c r="A4637" t="e">
        <f>IF(Table15[[#This Row],[IDENTICAL]]="","","@PART["&amp;Table15[[#This Row],[Name]]&amp;"]:FOR[xxxRP0]
{
    %identicalParts = "&amp;Table15[[#This Row],[IDENTICAL]]&amp;"
}")</f>
        <v>#VALUE!</v>
      </c>
    </row>
    <row r="4638" spans="1:1" x14ac:dyDescent="0.25">
      <c r="A4638" t="e">
        <f>IF(Table15[[#This Row],[IDENTICAL]]="","","@PART["&amp;Table15[[#This Row],[Name]]&amp;"]:FOR[xxxRP0]
{
    %identicalParts = "&amp;Table15[[#This Row],[IDENTICAL]]&amp;"
}")</f>
        <v>#VALUE!</v>
      </c>
    </row>
    <row r="4639" spans="1:1" x14ac:dyDescent="0.25">
      <c r="A4639" t="e">
        <f>IF(Table15[[#This Row],[IDENTICAL]]="","","@PART["&amp;Table15[[#This Row],[Name]]&amp;"]:FOR[xxxRP0]
{
    %identicalParts = "&amp;Table15[[#This Row],[IDENTICAL]]&amp;"
}")</f>
        <v>#VALUE!</v>
      </c>
    </row>
    <row r="4640" spans="1:1" x14ac:dyDescent="0.25">
      <c r="A4640" t="e">
        <f>IF(Table15[[#This Row],[IDENTICAL]]="","","@PART["&amp;Table15[[#This Row],[Name]]&amp;"]:FOR[xxxRP0]
{
    %identicalParts = "&amp;Table15[[#This Row],[IDENTICAL]]&amp;"
}")</f>
        <v>#VALUE!</v>
      </c>
    </row>
    <row r="4641" spans="1:1" x14ac:dyDescent="0.25">
      <c r="A4641" t="e">
        <f>IF(Table15[[#This Row],[IDENTICAL]]="","","@PART["&amp;Table15[[#This Row],[Name]]&amp;"]:FOR[xxxRP0]
{
    %identicalParts = "&amp;Table15[[#This Row],[IDENTICAL]]&amp;"
}")</f>
        <v>#VALUE!</v>
      </c>
    </row>
    <row r="4642" spans="1:1" x14ac:dyDescent="0.25">
      <c r="A4642" t="e">
        <f>IF(Table15[[#This Row],[IDENTICAL]]="","","@PART["&amp;Table15[[#This Row],[Name]]&amp;"]:FOR[xxxRP0]
{
    %identicalParts = "&amp;Table15[[#This Row],[IDENTICAL]]&amp;"
}")</f>
        <v>#VALUE!</v>
      </c>
    </row>
    <row r="4643" spans="1:1" x14ac:dyDescent="0.25">
      <c r="A4643" t="e">
        <f>IF(Table15[[#This Row],[IDENTICAL]]="","","@PART["&amp;Table15[[#This Row],[Name]]&amp;"]:FOR[xxxRP0]
{
    %identicalParts = "&amp;Table15[[#This Row],[IDENTICAL]]&amp;"
}")</f>
        <v>#VALUE!</v>
      </c>
    </row>
    <row r="4644" spans="1:1" x14ac:dyDescent="0.25">
      <c r="A4644" t="e">
        <f>IF(Table15[[#This Row],[IDENTICAL]]="","","@PART["&amp;Table15[[#This Row],[Name]]&amp;"]:FOR[xxxRP0]
{
    %identicalParts = "&amp;Table15[[#This Row],[IDENTICAL]]&amp;"
}")</f>
        <v>#VALUE!</v>
      </c>
    </row>
    <row r="4645" spans="1:1" x14ac:dyDescent="0.25">
      <c r="A4645" t="e">
        <f>IF(Table15[[#This Row],[IDENTICAL]]="","","@PART["&amp;Table15[[#This Row],[Name]]&amp;"]:FOR[xxxRP0]
{
    %identicalParts = "&amp;Table15[[#This Row],[IDENTICAL]]&amp;"
}")</f>
        <v>#VALUE!</v>
      </c>
    </row>
    <row r="4646" spans="1:1" x14ac:dyDescent="0.25">
      <c r="A4646" t="e">
        <f>IF(Table15[[#This Row],[IDENTICAL]]="","","@PART["&amp;Table15[[#This Row],[Name]]&amp;"]:FOR[xxxRP0]
{
    %identicalParts = "&amp;Table15[[#This Row],[IDENTICAL]]&amp;"
}")</f>
        <v>#VALUE!</v>
      </c>
    </row>
    <row r="4647" spans="1:1" x14ac:dyDescent="0.25">
      <c r="A4647" t="e">
        <f>IF(Table15[[#This Row],[IDENTICAL]]="","","@PART["&amp;Table15[[#This Row],[Name]]&amp;"]:FOR[xxxRP0]
{
    %identicalParts = "&amp;Table15[[#This Row],[IDENTICAL]]&amp;"
}")</f>
        <v>#VALUE!</v>
      </c>
    </row>
    <row r="4648" spans="1:1" x14ac:dyDescent="0.25">
      <c r="A4648" t="e">
        <f>IF(Table15[[#This Row],[IDENTICAL]]="","","@PART["&amp;Table15[[#This Row],[Name]]&amp;"]:FOR[xxxRP0]
{
    %identicalParts = "&amp;Table15[[#This Row],[IDENTICAL]]&amp;"
}")</f>
        <v>#VALUE!</v>
      </c>
    </row>
    <row r="4649" spans="1:1" x14ac:dyDescent="0.25">
      <c r="A4649" t="e">
        <f>IF(Table15[[#This Row],[IDENTICAL]]="","","@PART["&amp;Table15[[#This Row],[Name]]&amp;"]:FOR[xxxRP0]
{
    %identicalParts = "&amp;Table15[[#This Row],[IDENTICAL]]&amp;"
}")</f>
        <v>#VALUE!</v>
      </c>
    </row>
    <row r="4650" spans="1:1" x14ac:dyDescent="0.25">
      <c r="A4650" t="e">
        <f>IF(Table15[[#This Row],[IDENTICAL]]="","","@PART["&amp;Table15[[#This Row],[Name]]&amp;"]:FOR[xxxRP0]
{
    %identicalParts = "&amp;Table15[[#This Row],[IDENTICAL]]&amp;"
}")</f>
        <v>#VALUE!</v>
      </c>
    </row>
    <row r="4651" spans="1:1" x14ac:dyDescent="0.25">
      <c r="A4651" t="e">
        <f>IF(Table15[[#This Row],[IDENTICAL]]="","","@PART["&amp;Table15[[#This Row],[Name]]&amp;"]:FOR[xxxRP0]
{
    %identicalParts = "&amp;Table15[[#This Row],[IDENTICAL]]&amp;"
}")</f>
        <v>#VALUE!</v>
      </c>
    </row>
    <row r="4652" spans="1:1" x14ac:dyDescent="0.25">
      <c r="A4652" t="e">
        <f>IF(Table15[[#This Row],[IDENTICAL]]="","","@PART["&amp;Table15[[#This Row],[Name]]&amp;"]:FOR[xxxRP0]
{
    %identicalParts = "&amp;Table15[[#This Row],[IDENTICAL]]&amp;"
}")</f>
        <v>#VALUE!</v>
      </c>
    </row>
    <row r="4653" spans="1:1" x14ac:dyDescent="0.25">
      <c r="A4653" t="e">
        <f>IF(Table15[[#This Row],[IDENTICAL]]="","","@PART["&amp;Table15[[#This Row],[Name]]&amp;"]:FOR[xxxRP0]
{
    %identicalParts = "&amp;Table15[[#This Row],[IDENTICAL]]&amp;"
}")</f>
        <v>#VALUE!</v>
      </c>
    </row>
    <row r="4654" spans="1:1" x14ac:dyDescent="0.25">
      <c r="A4654" t="e">
        <f>IF(Table15[[#This Row],[IDENTICAL]]="","","@PART["&amp;Table15[[#This Row],[Name]]&amp;"]:FOR[xxxRP0]
{
    %identicalParts = "&amp;Table15[[#This Row],[IDENTICAL]]&amp;"
}")</f>
        <v>#VALUE!</v>
      </c>
    </row>
    <row r="4655" spans="1:1" x14ac:dyDescent="0.25">
      <c r="A4655" t="e">
        <f>IF(Table15[[#This Row],[IDENTICAL]]="","","@PART["&amp;Table15[[#This Row],[Name]]&amp;"]:FOR[xxxRP0]
{
    %identicalParts = "&amp;Table15[[#This Row],[IDENTICAL]]&amp;"
}")</f>
        <v>#VALUE!</v>
      </c>
    </row>
    <row r="4656" spans="1:1" x14ac:dyDescent="0.25">
      <c r="A4656" t="e">
        <f>IF(Table15[[#This Row],[IDENTICAL]]="","","@PART["&amp;Table15[[#This Row],[Name]]&amp;"]:FOR[xxxRP0]
{
    %identicalParts = "&amp;Table15[[#This Row],[IDENTICAL]]&amp;"
}")</f>
        <v>#VALUE!</v>
      </c>
    </row>
    <row r="4657" spans="1:1" x14ac:dyDescent="0.25">
      <c r="A4657" t="e">
        <f>IF(Table15[[#This Row],[IDENTICAL]]="","","@PART["&amp;Table15[[#This Row],[Name]]&amp;"]:FOR[xxxRP0]
{
    %identicalParts = "&amp;Table15[[#This Row],[IDENTICAL]]&amp;"
}")</f>
        <v>#VALUE!</v>
      </c>
    </row>
    <row r="4658" spans="1:1" x14ac:dyDescent="0.25">
      <c r="A4658" t="e">
        <f>IF(Table15[[#This Row],[IDENTICAL]]="","","@PART["&amp;Table15[[#This Row],[Name]]&amp;"]:FOR[xxxRP0]
{
    %identicalParts = "&amp;Table15[[#This Row],[IDENTICAL]]&amp;"
}")</f>
        <v>#VALUE!</v>
      </c>
    </row>
    <row r="4659" spans="1:1" x14ac:dyDescent="0.25">
      <c r="A4659" t="e">
        <f>IF(Table15[[#This Row],[IDENTICAL]]="","","@PART["&amp;Table15[[#This Row],[Name]]&amp;"]:FOR[xxxRP0]
{
    %identicalParts = "&amp;Table15[[#This Row],[IDENTICAL]]&amp;"
}")</f>
        <v>#VALUE!</v>
      </c>
    </row>
    <row r="4660" spans="1:1" x14ac:dyDescent="0.25">
      <c r="A4660" t="e">
        <f>IF(Table15[[#This Row],[IDENTICAL]]="","","@PART["&amp;Table15[[#This Row],[Name]]&amp;"]:FOR[xxxRP0]
{
    %identicalParts = "&amp;Table15[[#This Row],[IDENTICAL]]&amp;"
}")</f>
        <v>#VALUE!</v>
      </c>
    </row>
    <row r="4661" spans="1:1" x14ac:dyDescent="0.25">
      <c r="A4661" t="e">
        <f>IF(Table15[[#This Row],[IDENTICAL]]="","","@PART["&amp;Table15[[#This Row],[Name]]&amp;"]:FOR[xxxRP0]
{
    %identicalParts = "&amp;Table15[[#This Row],[IDENTICAL]]&amp;"
}")</f>
        <v>#VALUE!</v>
      </c>
    </row>
    <row r="4662" spans="1:1" x14ac:dyDescent="0.25">
      <c r="A4662" t="e">
        <f>IF(Table15[[#This Row],[IDENTICAL]]="","","@PART["&amp;Table15[[#This Row],[Name]]&amp;"]:FOR[xxxRP0]
{
    %identicalParts = "&amp;Table15[[#This Row],[IDENTICAL]]&amp;"
}")</f>
        <v>#VALUE!</v>
      </c>
    </row>
    <row r="4663" spans="1:1" x14ac:dyDescent="0.25">
      <c r="A4663" t="e">
        <f>IF(Table15[[#This Row],[IDENTICAL]]="","","@PART["&amp;Table15[[#This Row],[Name]]&amp;"]:FOR[xxxRP0]
{
    %identicalParts = "&amp;Table15[[#This Row],[IDENTICAL]]&amp;"
}")</f>
        <v>#VALUE!</v>
      </c>
    </row>
    <row r="4664" spans="1:1" x14ac:dyDescent="0.25">
      <c r="A4664" t="e">
        <f>IF(Table15[[#This Row],[IDENTICAL]]="","","@PART["&amp;Table15[[#This Row],[Name]]&amp;"]:FOR[xxxRP0]
{
    %identicalParts = "&amp;Table15[[#This Row],[IDENTICAL]]&amp;"
}")</f>
        <v>#VALUE!</v>
      </c>
    </row>
    <row r="4665" spans="1:1" x14ac:dyDescent="0.25">
      <c r="A4665" t="e">
        <f>IF(Table15[[#This Row],[IDENTICAL]]="","","@PART["&amp;Table15[[#This Row],[Name]]&amp;"]:FOR[xxxRP0]
{
    %identicalParts = "&amp;Table15[[#This Row],[IDENTICAL]]&amp;"
}")</f>
        <v>#VALUE!</v>
      </c>
    </row>
    <row r="4666" spans="1:1" x14ac:dyDescent="0.25">
      <c r="A4666" t="e">
        <f>IF(Table15[[#This Row],[IDENTICAL]]="","","@PART["&amp;Table15[[#This Row],[Name]]&amp;"]:FOR[xxxRP0]
{
    %identicalParts = "&amp;Table15[[#This Row],[IDENTICAL]]&amp;"
}")</f>
        <v>#VALUE!</v>
      </c>
    </row>
    <row r="4667" spans="1:1" x14ac:dyDescent="0.25">
      <c r="A4667" t="e">
        <f>IF(Table15[[#This Row],[IDENTICAL]]="","","@PART["&amp;Table15[[#This Row],[Name]]&amp;"]:FOR[xxxRP0]
{
    %identicalParts = "&amp;Table15[[#This Row],[IDENTICAL]]&amp;"
}")</f>
        <v>#VALUE!</v>
      </c>
    </row>
    <row r="4668" spans="1:1" x14ac:dyDescent="0.25">
      <c r="A4668" t="e">
        <f>IF(Table15[[#This Row],[IDENTICAL]]="","","@PART["&amp;Table15[[#This Row],[Name]]&amp;"]:FOR[xxxRP0]
{
    %identicalParts = "&amp;Table15[[#This Row],[IDENTICAL]]&amp;"
}")</f>
        <v>#VALUE!</v>
      </c>
    </row>
    <row r="4669" spans="1:1" x14ac:dyDescent="0.25">
      <c r="A4669" t="e">
        <f>IF(Table15[[#This Row],[IDENTICAL]]="","","@PART["&amp;Table15[[#This Row],[Name]]&amp;"]:FOR[xxxRP0]
{
    %identicalParts = "&amp;Table15[[#This Row],[IDENTICAL]]&amp;"
}")</f>
        <v>#VALUE!</v>
      </c>
    </row>
    <row r="4670" spans="1:1" x14ac:dyDescent="0.25">
      <c r="A4670" t="e">
        <f>IF(Table15[[#This Row],[IDENTICAL]]="","","@PART["&amp;Table15[[#This Row],[Name]]&amp;"]:FOR[xxxRP0]
{
    %identicalParts = "&amp;Table15[[#This Row],[IDENTICAL]]&amp;"
}")</f>
        <v>#VALUE!</v>
      </c>
    </row>
    <row r="4671" spans="1:1" x14ac:dyDescent="0.25">
      <c r="A4671" t="e">
        <f>IF(Table15[[#This Row],[IDENTICAL]]="","","@PART["&amp;Table15[[#This Row],[Name]]&amp;"]:FOR[xxxRP0]
{
    %identicalParts = "&amp;Table15[[#This Row],[IDENTICAL]]&amp;"
}")</f>
        <v>#VALUE!</v>
      </c>
    </row>
    <row r="4672" spans="1:1" x14ac:dyDescent="0.25">
      <c r="A4672" t="e">
        <f>IF(Table15[[#This Row],[IDENTICAL]]="","","@PART["&amp;Table15[[#This Row],[Name]]&amp;"]:FOR[xxxRP0]
{
    %identicalParts = "&amp;Table15[[#This Row],[IDENTICAL]]&amp;"
}")</f>
        <v>#VALUE!</v>
      </c>
    </row>
    <row r="4673" spans="1:1" x14ac:dyDescent="0.25">
      <c r="A4673" t="e">
        <f>IF(Table15[[#This Row],[IDENTICAL]]="","","@PART["&amp;Table15[[#This Row],[Name]]&amp;"]:FOR[xxxRP0]
{
    %identicalParts = "&amp;Table15[[#This Row],[IDENTICAL]]&amp;"
}")</f>
        <v>#VALUE!</v>
      </c>
    </row>
    <row r="4674" spans="1:1" x14ac:dyDescent="0.25">
      <c r="A4674" t="e">
        <f>IF(Table15[[#This Row],[IDENTICAL]]="","","@PART["&amp;Table15[[#This Row],[Name]]&amp;"]:FOR[xxxRP0]
{
    %identicalParts = "&amp;Table15[[#This Row],[IDENTICAL]]&amp;"
}")</f>
        <v>#VALUE!</v>
      </c>
    </row>
    <row r="4675" spans="1:1" x14ac:dyDescent="0.25">
      <c r="A4675" t="e">
        <f>IF(Table15[[#This Row],[IDENTICAL]]="","","@PART["&amp;Table15[[#This Row],[Name]]&amp;"]:FOR[xxxRP0]
{
    %identicalParts = "&amp;Table15[[#This Row],[IDENTICAL]]&amp;"
}")</f>
        <v>#VALUE!</v>
      </c>
    </row>
    <row r="4676" spans="1:1" x14ac:dyDescent="0.25">
      <c r="A4676" t="e">
        <f>IF(Table15[[#This Row],[IDENTICAL]]="","","@PART["&amp;Table15[[#This Row],[Name]]&amp;"]:FOR[xxxRP0]
{
    %identicalParts = "&amp;Table15[[#This Row],[IDENTICAL]]&amp;"
}")</f>
        <v>#VALUE!</v>
      </c>
    </row>
    <row r="4677" spans="1:1" x14ac:dyDescent="0.25">
      <c r="A4677" t="e">
        <f>IF(Table15[[#This Row],[IDENTICAL]]="","","@PART["&amp;Table15[[#This Row],[Name]]&amp;"]:FOR[xxxRP0]
{
    %identicalParts = "&amp;Table15[[#This Row],[IDENTICAL]]&amp;"
}")</f>
        <v>#VALUE!</v>
      </c>
    </row>
    <row r="4678" spans="1:1" x14ac:dyDescent="0.25">
      <c r="A4678" t="e">
        <f>IF(Table15[[#This Row],[IDENTICAL]]="","","@PART["&amp;Table15[[#This Row],[Name]]&amp;"]:FOR[xxxRP0]
{
    %identicalParts = "&amp;Table15[[#This Row],[IDENTICAL]]&amp;"
}")</f>
        <v>#VALUE!</v>
      </c>
    </row>
    <row r="4679" spans="1:1" x14ac:dyDescent="0.25">
      <c r="A4679" t="e">
        <f>IF(Table15[[#This Row],[IDENTICAL]]="","","@PART["&amp;Table15[[#This Row],[Name]]&amp;"]:FOR[xxxRP0]
{
    %identicalParts = "&amp;Table15[[#This Row],[IDENTICAL]]&amp;"
}")</f>
        <v>#VALUE!</v>
      </c>
    </row>
    <row r="4680" spans="1:1" x14ac:dyDescent="0.25">
      <c r="A4680" t="e">
        <f>IF(Table15[[#This Row],[IDENTICAL]]="","","@PART["&amp;Table15[[#This Row],[Name]]&amp;"]:FOR[xxxRP0]
{
    %identicalParts = "&amp;Table15[[#This Row],[IDENTICAL]]&amp;"
}")</f>
        <v>#VALUE!</v>
      </c>
    </row>
    <row r="4681" spans="1:1" x14ac:dyDescent="0.25">
      <c r="A4681" t="e">
        <f>IF(Table15[[#This Row],[IDENTICAL]]="","","@PART["&amp;Table15[[#This Row],[Name]]&amp;"]:FOR[xxxRP0]
{
    %identicalParts = "&amp;Table15[[#This Row],[IDENTICAL]]&amp;"
}")</f>
        <v>#VALUE!</v>
      </c>
    </row>
    <row r="4682" spans="1:1" x14ac:dyDescent="0.25">
      <c r="A4682" t="e">
        <f>IF(Table15[[#This Row],[IDENTICAL]]="","","@PART["&amp;Table15[[#This Row],[Name]]&amp;"]:FOR[xxxRP0]
{
    %identicalParts = "&amp;Table15[[#This Row],[IDENTICAL]]&amp;"
}")</f>
        <v>#VALUE!</v>
      </c>
    </row>
    <row r="4683" spans="1:1" x14ac:dyDescent="0.25">
      <c r="A4683" t="e">
        <f>IF(Table15[[#This Row],[IDENTICAL]]="","","@PART["&amp;Table15[[#This Row],[Name]]&amp;"]:FOR[xxxRP0]
{
    %identicalParts = "&amp;Table15[[#This Row],[IDENTICAL]]&amp;"
}")</f>
        <v>#VALUE!</v>
      </c>
    </row>
    <row r="4684" spans="1:1" x14ac:dyDescent="0.25">
      <c r="A4684" t="e">
        <f>IF(Table15[[#This Row],[IDENTICAL]]="","","@PART["&amp;Table15[[#This Row],[Name]]&amp;"]:FOR[xxxRP0]
{
    %identicalParts = "&amp;Table15[[#This Row],[IDENTICAL]]&amp;"
}")</f>
        <v>#VALUE!</v>
      </c>
    </row>
    <row r="4685" spans="1:1" x14ac:dyDescent="0.25">
      <c r="A4685" t="e">
        <f>IF(Table15[[#This Row],[IDENTICAL]]="","","@PART["&amp;Table15[[#This Row],[Name]]&amp;"]:FOR[xxxRP0]
{
    %identicalParts = "&amp;Table15[[#This Row],[IDENTICAL]]&amp;"
}")</f>
        <v>#VALUE!</v>
      </c>
    </row>
    <row r="4686" spans="1:1" x14ac:dyDescent="0.25">
      <c r="A4686" t="e">
        <f>IF(Table15[[#This Row],[IDENTICAL]]="","","@PART["&amp;Table15[[#This Row],[Name]]&amp;"]:FOR[xxxRP0]
{
    %identicalParts = "&amp;Table15[[#This Row],[IDENTICAL]]&amp;"
}")</f>
        <v>#VALUE!</v>
      </c>
    </row>
    <row r="4687" spans="1:1" x14ac:dyDescent="0.25">
      <c r="A4687" t="e">
        <f>IF(Table15[[#This Row],[IDENTICAL]]="","","@PART["&amp;Table15[[#This Row],[Name]]&amp;"]:FOR[xxxRP0]
{
    %identicalParts = "&amp;Table15[[#This Row],[IDENTICAL]]&amp;"
}")</f>
        <v>#VALUE!</v>
      </c>
    </row>
    <row r="4688" spans="1:1" x14ac:dyDescent="0.25">
      <c r="A4688" t="e">
        <f>IF(Table15[[#This Row],[IDENTICAL]]="","","@PART["&amp;Table15[[#This Row],[Name]]&amp;"]:FOR[xxxRP0]
{
    %identicalParts = "&amp;Table15[[#This Row],[IDENTICAL]]&amp;"
}")</f>
        <v>#VALUE!</v>
      </c>
    </row>
    <row r="4689" spans="1:1" x14ac:dyDescent="0.25">
      <c r="A4689" t="e">
        <f>IF(Table15[[#This Row],[IDENTICAL]]="","","@PART["&amp;Table15[[#This Row],[Name]]&amp;"]:FOR[xxxRP0]
{
    %identicalParts = "&amp;Table15[[#This Row],[IDENTICAL]]&amp;"
}")</f>
        <v>#VALUE!</v>
      </c>
    </row>
    <row r="4690" spans="1:1" x14ac:dyDescent="0.25">
      <c r="A4690" t="e">
        <f>IF(Table15[[#This Row],[IDENTICAL]]="","","@PART["&amp;Table15[[#This Row],[Name]]&amp;"]:FOR[xxxRP0]
{
    %identicalParts = "&amp;Table15[[#This Row],[IDENTICAL]]&amp;"
}")</f>
        <v>#VALUE!</v>
      </c>
    </row>
    <row r="4691" spans="1:1" x14ac:dyDescent="0.25">
      <c r="A4691" t="e">
        <f>IF(Table15[[#This Row],[IDENTICAL]]="","","@PART["&amp;Table15[[#This Row],[Name]]&amp;"]:FOR[xxxRP0]
{
    %identicalParts = "&amp;Table15[[#This Row],[IDENTICAL]]&amp;"
}")</f>
        <v>#VALUE!</v>
      </c>
    </row>
    <row r="4692" spans="1:1" x14ac:dyDescent="0.25">
      <c r="A4692" t="e">
        <f>IF(Table15[[#This Row],[IDENTICAL]]="","","@PART["&amp;Table15[[#This Row],[Name]]&amp;"]:FOR[xxxRP0]
{
    %identicalParts = "&amp;Table15[[#This Row],[IDENTICAL]]&amp;"
}")</f>
        <v>#VALUE!</v>
      </c>
    </row>
    <row r="4693" spans="1:1" x14ac:dyDescent="0.25">
      <c r="A4693" t="e">
        <f>IF(Table15[[#This Row],[IDENTICAL]]="","","@PART["&amp;Table15[[#This Row],[Name]]&amp;"]:FOR[xxxRP0]
{
    %identicalParts = "&amp;Table15[[#This Row],[IDENTICAL]]&amp;"
}")</f>
        <v>#VALUE!</v>
      </c>
    </row>
    <row r="4694" spans="1:1" x14ac:dyDescent="0.25">
      <c r="A4694" t="e">
        <f>IF(Table15[[#This Row],[IDENTICAL]]="","","@PART["&amp;Table15[[#This Row],[Name]]&amp;"]:FOR[xxxRP0]
{
    %identicalParts = "&amp;Table15[[#This Row],[IDENTICAL]]&amp;"
}")</f>
        <v>#VALUE!</v>
      </c>
    </row>
    <row r="4695" spans="1:1" x14ac:dyDescent="0.25">
      <c r="A4695" t="e">
        <f>IF(Table15[[#This Row],[IDENTICAL]]="","","@PART["&amp;Table15[[#This Row],[Name]]&amp;"]:FOR[xxxRP0]
{
    %identicalParts = "&amp;Table15[[#This Row],[IDENTICAL]]&amp;"
}")</f>
        <v>#VALUE!</v>
      </c>
    </row>
    <row r="4696" spans="1:1" x14ac:dyDescent="0.25">
      <c r="A4696" t="e">
        <f>IF(Table15[[#This Row],[IDENTICAL]]="","","@PART["&amp;Table15[[#This Row],[Name]]&amp;"]:FOR[xxxRP0]
{
    %identicalParts = "&amp;Table15[[#This Row],[IDENTICAL]]&amp;"
}")</f>
        <v>#VALUE!</v>
      </c>
    </row>
    <row r="4697" spans="1:1" x14ac:dyDescent="0.25">
      <c r="A4697" t="e">
        <f>IF(Table15[[#This Row],[IDENTICAL]]="","","@PART["&amp;Table15[[#This Row],[Name]]&amp;"]:FOR[xxxRP0]
{
    %identicalParts = "&amp;Table15[[#This Row],[IDENTICAL]]&amp;"
}")</f>
        <v>#VALUE!</v>
      </c>
    </row>
    <row r="4698" spans="1:1" x14ac:dyDescent="0.25">
      <c r="A4698" t="e">
        <f>IF(Table15[[#This Row],[IDENTICAL]]="","","@PART["&amp;Table15[[#This Row],[Name]]&amp;"]:FOR[xxxRP0]
{
    %identicalParts = "&amp;Table15[[#This Row],[IDENTICAL]]&amp;"
}")</f>
        <v>#VALUE!</v>
      </c>
    </row>
    <row r="4699" spans="1:1" x14ac:dyDescent="0.25">
      <c r="A4699" t="e">
        <f>IF(Table15[[#This Row],[IDENTICAL]]="","","@PART["&amp;Table15[[#This Row],[Name]]&amp;"]:FOR[xxxRP0]
{
    %identicalParts = "&amp;Table15[[#This Row],[IDENTICAL]]&amp;"
}")</f>
        <v>#VALUE!</v>
      </c>
    </row>
    <row r="4700" spans="1:1" x14ac:dyDescent="0.25">
      <c r="A4700" t="e">
        <f>IF(Table15[[#This Row],[IDENTICAL]]="","","@PART["&amp;Table15[[#This Row],[Name]]&amp;"]:FOR[xxxRP0]
{
    %identicalParts = "&amp;Table15[[#This Row],[IDENTICAL]]&amp;"
}")</f>
        <v>#VALUE!</v>
      </c>
    </row>
    <row r="4701" spans="1:1" x14ac:dyDescent="0.25">
      <c r="A4701" t="e">
        <f>IF(Table15[[#This Row],[IDENTICAL]]="","","@PART["&amp;Table15[[#This Row],[Name]]&amp;"]:FOR[xxxRP0]
{
    %identicalParts = "&amp;Table15[[#This Row],[IDENTICAL]]&amp;"
}")</f>
        <v>#VALUE!</v>
      </c>
    </row>
    <row r="4702" spans="1:1" x14ac:dyDescent="0.25">
      <c r="A4702" t="e">
        <f>IF(Table15[[#This Row],[IDENTICAL]]="","","@PART["&amp;Table15[[#This Row],[Name]]&amp;"]:FOR[xxxRP0]
{
    %identicalParts = "&amp;Table15[[#This Row],[IDENTICAL]]&amp;"
}")</f>
        <v>#VALUE!</v>
      </c>
    </row>
    <row r="4703" spans="1:1" x14ac:dyDescent="0.25">
      <c r="A4703" t="e">
        <f>IF(Table15[[#This Row],[IDENTICAL]]="","","@PART["&amp;Table15[[#This Row],[Name]]&amp;"]:FOR[xxxRP0]
{
    %identicalParts = "&amp;Table15[[#This Row],[IDENTICAL]]&amp;"
}")</f>
        <v>#VALUE!</v>
      </c>
    </row>
    <row r="4704" spans="1:1" x14ac:dyDescent="0.25">
      <c r="A4704" t="e">
        <f>IF(Table15[[#This Row],[IDENTICAL]]="","","@PART["&amp;Table15[[#This Row],[Name]]&amp;"]:FOR[xxxRP0]
{
    %identicalParts = "&amp;Table15[[#This Row],[IDENTICAL]]&amp;"
}")</f>
        <v>#VALUE!</v>
      </c>
    </row>
    <row r="4705" spans="1:1" x14ac:dyDescent="0.25">
      <c r="A4705" t="e">
        <f>IF(Table15[[#This Row],[IDENTICAL]]="","","@PART["&amp;Table15[[#This Row],[Name]]&amp;"]:FOR[xxxRP0]
{
    %identicalParts = "&amp;Table15[[#This Row],[IDENTICAL]]&amp;"
}")</f>
        <v>#VALUE!</v>
      </c>
    </row>
    <row r="4706" spans="1:1" x14ac:dyDescent="0.25">
      <c r="A4706" t="e">
        <f>IF(Table15[[#This Row],[IDENTICAL]]="","","@PART["&amp;Table15[[#This Row],[Name]]&amp;"]:FOR[xxxRP0]
{
    %identicalParts = "&amp;Table15[[#This Row],[IDENTICAL]]&amp;"
}")</f>
        <v>#VALUE!</v>
      </c>
    </row>
    <row r="4707" spans="1:1" x14ac:dyDescent="0.25">
      <c r="A4707" t="e">
        <f>IF(Table15[[#This Row],[IDENTICAL]]="","","@PART["&amp;Table15[[#This Row],[Name]]&amp;"]:FOR[xxxRP0]
{
    %identicalParts = "&amp;Table15[[#This Row],[IDENTICAL]]&amp;"
}")</f>
        <v>#VALUE!</v>
      </c>
    </row>
    <row r="4708" spans="1:1" x14ac:dyDescent="0.25">
      <c r="A4708" t="e">
        <f>IF(Table15[[#This Row],[IDENTICAL]]="","","@PART["&amp;Table15[[#This Row],[Name]]&amp;"]:FOR[xxxRP0]
{
    %identicalParts = "&amp;Table15[[#This Row],[IDENTICAL]]&amp;"
}")</f>
        <v>#VALUE!</v>
      </c>
    </row>
    <row r="4709" spans="1:1" x14ac:dyDescent="0.25">
      <c r="A4709" t="e">
        <f>IF(Table15[[#This Row],[IDENTICAL]]="","","@PART["&amp;Table15[[#This Row],[Name]]&amp;"]:FOR[xxxRP0]
{
    %identicalParts = "&amp;Table15[[#This Row],[IDENTICAL]]&amp;"
}")</f>
        <v>#VALUE!</v>
      </c>
    </row>
    <row r="4710" spans="1:1" x14ac:dyDescent="0.25">
      <c r="A4710" t="e">
        <f>IF(Table15[[#This Row],[IDENTICAL]]="","","@PART["&amp;Table15[[#This Row],[Name]]&amp;"]:FOR[xxxRP0]
{
    %identicalParts = "&amp;Table15[[#This Row],[IDENTICAL]]&amp;"
}")</f>
        <v>#VALUE!</v>
      </c>
    </row>
    <row r="4711" spans="1:1" x14ac:dyDescent="0.25">
      <c r="A4711" t="e">
        <f>IF(Table15[[#This Row],[IDENTICAL]]="","","@PART["&amp;Table15[[#This Row],[Name]]&amp;"]:FOR[xxxRP0]
{
    %identicalParts = "&amp;Table15[[#This Row],[IDENTICAL]]&amp;"
}")</f>
        <v>#VALUE!</v>
      </c>
    </row>
    <row r="4712" spans="1:1" x14ac:dyDescent="0.25">
      <c r="A4712" t="e">
        <f>IF(Table15[[#This Row],[IDENTICAL]]="","","@PART["&amp;Table15[[#This Row],[Name]]&amp;"]:FOR[xxxRP0]
{
    %identicalParts = "&amp;Table15[[#This Row],[IDENTICAL]]&amp;"
}")</f>
        <v>#VALUE!</v>
      </c>
    </row>
    <row r="4713" spans="1:1" x14ac:dyDescent="0.25">
      <c r="A4713" t="e">
        <f>IF(Table15[[#This Row],[IDENTICAL]]="","","@PART["&amp;Table15[[#This Row],[Name]]&amp;"]:FOR[xxxRP0]
{
    %identicalParts = "&amp;Table15[[#This Row],[IDENTICAL]]&amp;"
}")</f>
        <v>#VALUE!</v>
      </c>
    </row>
    <row r="4714" spans="1:1" x14ac:dyDescent="0.25">
      <c r="A4714" t="e">
        <f>IF(Table15[[#This Row],[IDENTICAL]]="","","@PART["&amp;Table15[[#This Row],[Name]]&amp;"]:FOR[xxxRP0]
{
    %identicalParts = "&amp;Table15[[#This Row],[IDENTICAL]]&amp;"
}")</f>
        <v>#VALUE!</v>
      </c>
    </row>
    <row r="4715" spans="1:1" x14ac:dyDescent="0.25">
      <c r="A4715" t="e">
        <f>IF(Table15[[#This Row],[IDENTICAL]]="","","@PART["&amp;Table15[[#This Row],[Name]]&amp;"]:FOR[xxxRP0]
{
    %identicalParts = "&amp;Table15[[#This Row],[IDENTICAL]]&amp;"
}")</f>
        <v>#VALUE!</v>
      </c>
    </row>
    <row r="4716" spans="1:1" x14ac:dyDescent="0.25">
      <c r="A4716" t="e">
        <f>IF(Table15[[#This Row],[IDENTICAL]]="","","@PART["&amp;Table15[[#This Row],[Name]]&amp;"]:FOR[xxxRP0]
{
    %identicalParts = "&amp;Table15[[#This Row],[IDENTICAL]]&amp;"
}")</f>
        <v>#VALUE!</v>
      </c>
    </row>
    <row r="4717" spans="1:1" x14ac:dyDescent="0.25">
      <c r="A4717" t="e">
        <f>IF(Table15[[#This Row],[IDENTICAL]]="","","@PART["&amp;Table15[[#This Row],[Name]]&amp;"]:FOR[xxxRP0]
{
    %identicalParts = "&amp;Table15[[#This Row],[IDENTICAL]]&amp;"
}")</f>
        <v>#VALUE!</v>
      </c>
    </row>
    <row r="4718" spans="1:1" x14ac:dyDescent="0.25">
      <c r="A4718" t="e">
        <f>IF(Table15[[#This Row],[IDENTICAL]]="","","@PART["&amp;Table15[[#This Row],[Name]]&amp;"]:FOR[xxxRP0]
{
    %identicalParts = "&amp;Table15[[#This Row],[IDENTICAL]]&amp;"
}")</f>
        <v>#VALUE!</v>
      </c>
    </row>
    <row r="4719" spans="1:1" x14ac:dyDescent="0.25">
      <c r="A4719" t="e">
        <f>IF(Table15[[#This Row],[IDENTICAL]]="","","@PART["&amp;Table15[[#This Row],[Name]]&amp;"]:FOR[xxxRP0]
{
    %identicalParts = "&amp;Table15[[#This Row],[IDENTICAL]]&amp;"
}")</f>
        <v>#VALUE!</v>
      </c>
    </row>
    <row r="4720" spans="1:1" x14ac:dyDescent="0.25">
      <c r="A4720" t="e">
        <f>IF(Table15[[#This Row],[IDENTICAL]]="","","@PART["&amp;Table15[[#This Row],[Name]]&amp;"]:FOR[xxxRP0]
{
    %identicalParts = "&amp;Table15[[#This Row],[IDENTICAL]]&amp;"
}")</f>
        <v>#VALUE!</v>
      </c>
    </row>
    <row r="4721" spans="1:1" x14ac:dyDescent="0.25">
      <c r="A4721" t="e">
        <f>IF(Table15[[#This Row],[IDENTICAL]]="","","@PART["&amp;Table15[[#This Row],[Name]]&amp;"]:FOR[xxxRP0]
{
    %identicalParts = "&amp;Table15[[#This Row],[IDENTICAL]]&amp;"
}")</f>
        <v>#VALUE!</v>
      </c>
    </row>
    <row r="4722" spans="1:1" x14ac:dyDescent="0.25">
      <c r="A4722" t="e">
        <f>IF(Table15[[#This Row],[IDENTICAL]]="","","@PART["&amp;Table15[[#This Row],[Name]]&amp;"]:FOR[xxxRP0]
{
    %identicalParts = "&amp;Table15[[#This Row],[IDENTICAL]]&amp;"
}")</f>
        <v>#VALUE!</v>
      </c>
    </row>
    <row r="4723" spans="1:1" x14ac:dyDescent="0.25">
      <c r="A4723" t="e">
        <f>IF(Table15[[#This Row],[IDENTICAL]]="","","@PART["&amp;Table15[[#This Row],[Name]]&amp;"]:FOR[xxxRP0]
{
    %identicalParts = "&amp;Table15[[#This Row],[IDENTICAL]]&amp;"
}")</f>
        <v>#VALUE!</v>
      </c>
    </row>
    <row r="4724" spans="1:1" x14ac:dyDescent="0.25">
      <c r="A4724" t="e">
        <f>IF(Table15[[#This Row],[IDENTICAL]]="","","@PART["&amp;Table15[[#This Row],[Name]]&amp;"]:FOR[xxxRP0]
{
    %identicalParts = "&amp;Table15[[#This Row],[IDENTICAL]]&amp;"
}")</f>
        <v>#VALUE!</v>
      </c>
    </row>
    <row r="4725" spans="1:1" x14ac:dyDescent="0.25">
      <c r="A4725" t="e">
        <f>IF(Table15[[#This Row],[IDENTICAL]]="","","@PART["&amp;Table15[[#This Row],[Name]]&amp;"]:FOR[xxxRP0]
{
    %identicalParts = "&amp;Table15[[#This Row],[IDENTICAL]]&amp;"
}")</f>
        <v>#VALUE!</v>
      </c>
    </row>
    <row r="4726" spans="1:1" x14ac:dyDescent="0.25">
      <c r="A4726" t="e">
        <f>IF(Table15[[#This Row],[IDENTICAL]]="","","@PART["&amp;Table15[[#This Row],[Name]]&amp;"]:FOR[xxxRP0]
{
    %identicalParts = "&amp;Table15[[#This Row],[IDENTICAL]]&amp;"
}")</f>
        <v>#VALUE!</v>
      </c>
    </row>
    <row r="4727" spans="1:1" x14ac:dyDescent="0.25">
      <c r="A4727" t="e">
        <f>IF(Table15[[#This Row],[IDENTICAL]]="","","@PART["&amp;Table15[[#This Row],[Name]]&amp;"]:FOR[xxxRP0]
{
    %identicalParts = "&amp;Table15[[#This Row],[IDENTICAL]]&amp;"
}")</f>
        <v>#VALUE!</v>
      </c>
    </row>
    <row r="4728" spans="1:1" x14ac:dyDescent="0.25">
      <c r="A4728" t="e">
        <f>IF(Table15[[#This Row],[IDENTICAL]]="","","@PART["&amp;Table15[[#This Row],[Name]]&amp;"]:FOR[xxxRP0]
{
    %identicalParts = "&amp;Table15[[#This Row],[IDENTICAL]]&amp;"
}")</f>
        <v>#VALUE!</v>
      </c>
    </row>
    <row r="4729" spans="1:1" x14ac:dyDescent="0.25">
      <c r="A4729" t="e">
        <f>IF(Table15[[#This Row],[IDENTICAL]]="","","@PART["&amp;Table15[[#This Row],[Name]]&amp;"]:FOR[xxxRP0]
{
    %identicalParts = "&amp;Table15[[#This Row],[IDENTICAL]]&amp;"
}")</f>
        <v>#VALUE!</v>
      </c>
    </row>
    <row r="4730" spans="1:1" x14ac:dyDescent="0.25">
      <c r="A4730" t="e">
        <f>IF(Table15[[#This Row],[IDENTICAL]]="","","@PART["&amp;Table15[[#This Row],[Name]]&amp;"]:FOR[xxxRP0]
{
    %identicalParts = "&amp;Table15[[#This Row],[IDENTICAL]]&amp;"
}")</f>
        <v>#VALUE!</v>
      </c>
    </row>
    <row r="4731" spans="1:1" x14ac:dyDescent="0.25">
      <c r="A4731" t="e">
        <f>IF(Table15[[#This Row],[IDENTICAL]]="","","@PART["&amp;Table15[[#This Row],[Name]]&amp;"]:FOR[xxxRP0]
{
    %identicalParts = "&amp;Table15[[#This Row],[IDENTICAL]]&amp;"
}")</f>
        <v>#VALUE!</v>
      </c>
    </row>
    <row r="4732" spans="1:1" x14ac:dyDescent="0.25">
      <c r="A4732" t="e">
        <f>IF(Table15[[#This Row],[IDENTICAL]]="","","@PART["&amp;Table15[[#This Row],[Name]]&amp;"]:FOR[xxxRP0]
{
    %identicalParts = "&amp;Table15[[#This Row],[IDENTICAL]]&amp;"
}")</f>
        <v>#VALUE!</v>
      </c>
    </row>
    <row r="4733" spans="1:1" x14ac:dyDescent="0.25">
      <c r="A4733" t="e">
        <f>IF(Table15[[#This Row],[IDENTICAL]]="","","@PART["&amp;Table15[[#This Row],[Name]]&amp;"]:FOR[xxxRP0]
{
    %identicalParts = "&amp;Table15[[#This Row],[IDENTICAL]]&amp;"
}")</f>
        <v>#VALUE!</v>
      </c>
    </row>
    <row r="4734" spans="1:1" x14ac:dyDescent="0.25">
      <c r="A4734" t="e">
        <f>IF(Table15[[#This Row],[IDENTICAL]]="","","@PART["&amp;Table15[[#This Row],[Name]]&amp;"]:FOR[xxxRP0]
{
    %identicalParts = "&amp;Table15[[#This Row],[IDENTICAL]]&amp;"
}")</f>
        <v>#VALUE!</v>
      </c>
    </row>
    <row r="4735" spans="1:1" x14ac:dyDescent="0.25">
      <c r="A4735" t="e">
        <f>IF(Table15[[#This Row],[IDENTICAL]]="","","@PART["&amp;Table15[[#This Row],[Name]]&amp;"]:FOR[xxxRP0]
{
    %identicalParts = "&amp;Table15[[#This Row],[IDENTICAL]]&amp;"
}")</f>
        <v>#VALUE!</v>
      </c>
    </row>
    <row r="4736" spans="1:1" x14ac:dyDescent="0.25">
      <c r="A4736" t="e">
        <f>IF(Table15[[#This Row],[IDENTICAL]]="","","@PART["&amp;Table15[[#This Row],[Name]]&amp;"]:FOR[xxxRP0]
{
    %identicalParts = "&amp;Table15[[#This Row],[IDENTICAL]]&amp;"
}")</f>
        <v>#VALUE!</v>
      </c>
    </row>
    <row r="4737" spans="1:1" x14ac:dyDescent="0.25">
      <c r="A4737" t="e">
        <f>IF(Table15[[#This Row],[IDENTICAL]]="","","@PART["&amp;Table15[[#This Row],[Name]]&amp;"]:FOR[xxxRP0]
{
    %identicalParts = "&amp;Table15[[#This Row],[IDENTICAL]]&amp;"
}")</f>
        <v>#VALUE!</v>
      </c>
    </row>
    <row r="4738" spans="1:1" x14ac:dyDescent="0.25">
      <c r="A4738" t="e">
        <f>IF(Table15[[#This Row],[IDENTICAL]]="","","@PART["&amp;Table15[[#This Row],[Name]]&amp;"]:FOR[xxxRP0]
{
    %identicalParts = "&amp;Table15[[#This Row],[IDENTICAL]]&amp;"
}")</f>
        <v>#VALUE!</v>
      </c>
    </row>
    <row r="4739" spans="1:1" x14ac:dyDescent="0.25">
      <c r="A4739" t="e">
        <f>IF(Table15[[#This Row],[IDENTICAL]]="","","@PART["&amp;Table15[[#This Row],[Name]]&amp;"]:FOR[xxxRP0]
{
    %identicalParts = "&amp;Table15[[#This Row],[IDENTICAL]]&amp;"
}")</f>
        <v>#VALUE!</v>
      </c>
    </row>
    <row r="4740" spans="1:1" x14ac:dyDescent="0.25">
      <c r="A4740" t="e">
        <f>IF(Table15[[#This Row],[IDENTICAL]]="","","@PART["&amp;Table15[[#This Row],[Name]]&amp;"]:FOR[xxxRP0]
{
    %identicalParts = "&amp;Table15[[#This Row],[IDENTICAL]]&amp;"
}")</f>
        <v>#VALUE!</v>
      </c>
    </row>
    <row r="4741" spans="1:1" x14ac:dyDescent="0.25">
      <c r="A4741" t="e">
        <f>IF(Table15[[#This Row],[IDENTICAL]]="","","@PART["&amp;Table15[[#This Row],[Name]]&amp;"]:FOR[xxxRP0]
{
    %identicalParts = "&amp;Table15[[#This Row],[IDENTICAL]]&amp;"
}")</f>
        <v>#VALUE!</v>
      </c>
    </row>
    <row r="4742" spans="1:1" x14ac:dyDescent="0.25">
      <c r="A4742" t="e">
        <f>IF(Table15[[#This Row],[IDENTICAL]]="","","@PART["&amp;Table15[[#This Row],[Name]]&amp;"]:FOR[xxxRP0]
{
    %identicalParts = "&amp;Table15[[#This Row],[IDENTICAL]]&amp;"
}")</f>
        <v>#VALUE!</v>
      </c>
    </row>
    <row r="4743" spans="1:1" x14ac:dyDescent="0.25">
      <c r="A4743" t="e">
        <f>IF(Table15[[#This Row],[IDENTICAL]]="","","@PART["&amp;Table15[[#This Row],[Name]]&amp;"]:FOR[xxxRP0]
{
    %identicalParts = "&amp;Table15[[#This Row],[IDENTICAL]]&amp;"
}")</f>
        <v>#VALUE!</v>
      </c>
    </row>
    <row r="4744" spans="1:1" x14ac:dyDescent="0.25">
      <c r="A4744" t="e">
        <f>IF(Table15[[#This Row],[IDENTICAL]]="","","@PART["&amp;Table15[[#This Row],[Name]]&amp;"]:FOR[xxxRP0]
{
    %identicalParts = "&amp;Table15[[#This Row],[IDENTICAL]]&amp;"
}")</f>
        <v>#VALUE!</v>
      </c>
    </row>
    <row r="4745" spans="1:1" x14ac:dyDescent="0.25">
      <c r="A4745" t="e">
        <f>IF(Table15[[#This Row],[IDENTICAL]]="","","@PART["&amp;Table15[[#This Row],[Name]]&amp;"]:FOR[xxxRP0]
{
    %identicalParts = "&amp;Table15[[#This Row],[IDENTICAL]]&amp;"
}")</f>
        <v>#VALUE!</v>
      </c>
    </row>
    <row r="4746" spans="1:1" x14ac:dyDescent="0.25">
      <c r="A4746" t="e">
        <f>IF(Table15[[#This Row],[IDENTICAL]]="","","@PART["&amp;Table15[[#This Row],[Name]]&amp;"]:FOR[xxxRP0]
{
    %identicalParts = "&amp;Table15[[#This Row],[IDENTICAL]]&amp;"
}")</f>
        <v>#VALUE!</v>
      </c>
    </row>
    <row r="4747" spans="1:1" x14ac:dyDescent="0.25">
      <c r="A4747" t="e">
        <f>IF(Table15[[#This Row],[IDENTICAL]]="","","@PART["&amp;Table15[[#This Row],[Name]]&amp;"]:FOR[xxxRP0]
{
    %identicalParts = "&amp;Table15[[#This Row],[IDENTICAL]]&amp;"
}")</f>
        <v>#VALUE!</v>
      </c>
    </row>
    <row r="4748" spans="1:1" x14ac:dyDescent="0.25">
      <c r="A4748" t="e">
        <f>IF(Table15[[#This Row],[IDENTICAL]]="","","@PART["&amp;Table15[[#This Row],[Name]]&amp;"]:FOR[xxxRP0]
{
    %identicalParts = "&amp;Table15[[#This Row],[IDENTICAL]]&amp;"
}")</f>
        <v>#VALUE!</v>
      </c>
    </row>
    <row r="4749" spans="1:1" x14ac:dyDescent="0.25">
      <c r="A4749" t="e">
        <f>IF(Table15[[#This Row],[IDENTICAL]]="","","@PART["&amp;Table15[[#This Row],[Name]]&amp;"]:FOR[xxxRP0]
{
    %identicalParts = "&amp;Table15[[#This Row],[IDENTICAL]]&amp;"
}")</f>
        <v>#VALUE!</v>
      </c>
    </row>
    <row r="4750" spans="1:1" x14ac:dyDescent="0.25">
      <c r="A4750" t="e">
        <f>IF(Table15[[#This Row],[IDENTICAL]]="","","@PART["&amp;Table15[[#This Row],[Name]]&amp;"]:FOR[xxxRP0]
{
    %identicalParts = "&amp;Table15[[#This Row],[IDENTICAL]]&amp;"
}")</f>
        <v>#VALUE!</v>
      </c>
    </row>
    <row r="4751" spans="1:1" x14ac:dyDescent="0.25">
      <c r="A4751" t="e">
        <f>IF(Table15[[#This Row],[IDENTICAL]]="","","@PART["&amp;Table15[[#This Row],[Name]]&amp;"]:FOR[xxxRP0]
{
    %identicalParts = "&amp;Table15[[#This Row],[IDENTICAL]]&amp;"
}")</f>
        <v>#VALUE!</v>
      </c>
    </row>
    <row r="4752" spans="1:1" x14ac:dyDescent="0.25">
      <c r="A4752" t="e">
        <f>IF(Table15[[#This Row],[IDENTICAL]]="","","@PART["&amp;Table15[[#This Row],[Name]]&amp;"]:FOR[xxxRP0]
{
    %identicalParts = "&amp;Table15[[#This Row],[IDENTICAL]]&amp;"
}")</f>
        <v>#VALUE!</v>
      </c>
    </row>
    <row r="4753" spans="1:1" x14ac:dyDescent="0.25">
      <c r="A4753" t="e">
        <f>IF(Table15[[#This Row],[IDENTICAL]]="","","@PART["&amp;Table15[[#This Row],[Name]]&amp;"]:FOR[xxxRP0]
{
    %identicalParts = "&amp;Table15[[#This Row],[IDENTICAL]]&amp;"
}")</f>
        <v>#VALUE!</v>
      </c>
    </row>
    <row r="4754" spans="1:1" x14ac:dyDescent="0.25">
      <c r="A4754" t="e">
        <f>IF(Table15[[#This Row],[IDENTICAL]]="","","@PART["&amp;Table15[[#This Row],[Name]]&amp;"]:FOR[xxxRP0]
{
    %identicalParts = "&amp;Table15[[#This Row],[IDENTICAL]]&amp;"
}")</f>
        <v>#VALUE!</v>
      </c>
    </row>
    <row r="4755" spans="1:1" x14ac:dyDescent="0.25">
      <c r="A4755" t="e">
        <f>IF(Table15[[#This Row],[IDENTICAL]]="","","@PART["&amp;Table15[[#This Row],[Name]]&amp;"]:FOR[xxxRP0]
{
    %identicalParts = "&amp;Table15[[#This Row],[IDENTICAL]]&amp;"
}")</f>
        <v>#VALUE!</v>
      </c>
    </row>
    <row r="4756" spans="1:1" x14ac:dyDescent="0.25">
      <c r="A4756" t="e">
        <f>IF(Table15[[#This Row],[IDENTICAL]]="","","@PART["&amp;Table15[[#This Row],[Name]]&amp;"]:FOR[xxxRP0]
{
    %identicalParts = "&amp;Table15[[#This Row],[IDENTICAL]]&amp;"
}")</f>
        <v>#VALUE!</v>
      </c>
    </row>
    <row r="4757" spans="1:1" x14ac:dyDescent="0.25">
      <c r="A4757" t="e">
        <f>IF(Table15[[#This Row],[IDENTICAL]]="","","@PART["&amp;Table15[[#This Row],[Name]]&amp;"]:FOR[xxxRP0]
{
    %identicalParts = "&amp;Table15[[#This Row],[IDENTICAL]]&amp;"
}")</f>
        <v>#VALUE!</v>
      </c>
    </row>
    <row r="4758" spans="1:1" x14ac:dyDescent="0.25">
      <c r="A4758" t="e">
        <f>IF(Table15[[#This Row],[IDENTICAL]]="","","@PART["&amp;Table15[[#This Row],[Name]]&amp;"]:FOR[xxxRP0]
{
    %identicalParts = "&amp;Table15[[#This Row],[IDENTICAL]]&amp;"
}")</f>
        <v>#VALUE!</v>
      </c>
    </row>
    <row r="4759" spans="1:1" x14ac:dyDescent="0.25">
      <c r="A4759" t="e">
        <f>IF(Table15[[#This Row],[IDENTICAL]]="","","@PART["&amp;Table15[[#This Row],[Name]]&amp;"]:FOR[xxxRP0]
{
    %identicalParts = "&amp;Table15[[#This Row],[IDENTICAL]]&amp;"
}")</f>
        <v>#VALUE!</v>
      </c>
    </row>
    <row r="4760" spans="1:1" x14ac:dyDescent="0.25">
      <c r="A4760" t="e">
        <f>IF(Table15[[#This Row],[IDENTICAL]]="","","@PART["&amp;Table15[[#This Row],[Name]]&amp;"]:FOR[xxxRP0]
{
    %identicalParts = "&amp;Table15[[#This Row],[IDENTICAL]]&amp;"
}")</f>
        <v>#VALUE!</v>
      </c>
    </row>
    <row r="4761" spans="1:1" x14ac:dyDescent="0.25">
      <c r="A4761" t="e">
        <f>IF(Table15[[#This Row],[IDENTICAL]]="","","@PART["&amp;Table15[[#This Row],[Name]]&amp;"]:FOR[xxxRP0]
{
    %identicalParts = "&amp;Table15[[#This Row],[IDENTICAL]]&amp;"
}")</f>
        <v>#VALUE!</v>
      </c>
    </row>
    <row r="4762" spans="1:1" x14ac:dyDescent="0.25">
      <c r="A4762" t="e">
        <f>IF(Table15[[#This Row],[IDENTICAL]]="","","@PART["&amp;Table15[[#This Row],[Name]]&amp;"]:FOR[xxxRP0]
{
    %identicalParts = "&amp;Table15[[#This Row],[IDENTICAL]]&amp;"
}")</f>
        <v>#VALUE!</v>
      </c>
    </row>
    <row r="4763" spans="1:1" x14ac:dyDescent="0.25">
      <c r="A4763" t="e">
        <f>IF(Table15[[#This Row],[IDENTICAL]]="","","@PART["&amp;Table15[[#This Row],[Name]]&amp;"]:FOR[xxxRP0]
{
    %identicalParts = "&amp;Table15[[#This Row],[IDENTICAL]]&amp;"
}")</f>
        <v>#VALUE!</v>
      </c>
    </row>
    <row r="4764" spans="1:1" x14ac:dyDescent="0.25">
      <c r="A4764" t="e">
        <f>IF(Table15[[#This Row],[IDENTICAL]]="","","@PART["&amp;Table15[[#This Row],[Name]]&amp;"]:FOR[xxxRP0]
{
    %identicalParts = "&amp;Table15[[#This Row],[IDENTICAL]]&amp;"
}")</f>
        <v>#VALUE!</v>
      </c>
    </row>
    <row r="4765" spans="1:1" x14ac:dyDescent="0.25">
      <c r="A4765" t="e">
        <f>IF(Table15[[#This Row],[IDENTICAL]]="","","@PART["&amp;Table15[[#This Row],[Name]]&amp;"]:FOR[xxxRP0]
{
    %identicalParts = "&amp;Table15[[#This Row],[IDENTICAL]]&amp;"
}")</f>
        <v>#VALUE!</v>
      </c>
    </row>
    <row r="4766" spans="1:1" x14ac:dyDescent="0.25">
      <c r="A4766" t="e">
        <f>IF(Table15[[#This Row],[IDENTICAL]]="","","@PART["&amp;Table15[[#This Row],[Name]]&amp;"]:FOR[xxxRP0]
{
    %identicalParts = "&amp;Table15[[#This Row],[IDENTICAL]]&amp;"
}")</f>
        <v>#VALUE!</v>
      </c>
    </row>
    <row r="4767" spans="1:1" x14ac:dyDescent="0.25">
      <c r="A4767" t="e">
        <f>IF(Table15[[#This Row],[IDENTICAL]]="","","@PART["&amp;Table15[[#This Row],[Name]]&amp;"]:FOR[xxxRP0]
{
    %identicalParts = "&amp;Table15[[#This Row],[IDENTICAL]]&amp;"
}")</f>
        <v>#VALUE!</v>
      </c>
    </row>
    <row r="4768" spans="1:1" x14ac:dyDescent="0.25">
      <c r="A4768" t="e">
        <f>IF(Table15[[#This Row],[IDENTICAL]]="","","@PART["&amp;Table15[[#This Row],[Name]]&amp;"]:FOR[xxxRP0]
{
    %identicalParts = "&amp;Table15[[#This Row],[IDENTICAL]]&amp;"
}")</f>
        <v>#VALUE!</v>
      </c>
    </row>
    <row r="4769" spans="1:1" x14ac:dyDescent="0.25">
      <c r="A4769" t="e">
        <f>IF(Table15[[#This Row],[IDENTICAL]]="","","@PART["&amp;Table15[[#This Row],[Name]]&amp;"]:FOR[xxxRP0]
{
    %identicalParts = "&amp;Table15[[#This Row],[IDENTICAL]]&amp;"
}")</f>
        <v>#VALUE!</v>
      </c>
    </row>
    <row r="4770" spans="1:1" x14ac:dyDescent="0.25">
      <c r="A4770" t="e">
        <f>IF(Table15[[#This Row],[IDENTICAL]]="","","@PART["&amp;Table15[[#This Row],[Name]]&amp;"]:FOR[xxxRP0]
{
    %identicalParts = "&amp;Table15[[#This Row],[IDENTICAL]]&amp;"
}")</f>
        <v>#VALUE!</v>
      </c>
    </row>
    <row r="4771" spans="1:1" x14ac:dyDescent="0.25">
      <c r="A4771" t="e">
        <f>IF(Table15[[#This Row],[IDENTICAL]]="","","@PART["&amp;Table15[[#This Row],[Name]]&amp;"]:FOR[xxxRP0]
{
    %identicalParts = "&amp;Table15[[#This Row],[IDENTICAL]]&amp;"
}")</f>
        <v>#VALUE!</v>
      </c>
    </row>
    <row r="4772" spans="1:1" x14ac:dyDescent="0.25">
      <c r="A4772" t="e">
        <f>IF(Table15[[#This Row],[IDENTICAL]]="","","@PART["&amp;Table15[[#This Row],[Name]]&amp;"]:FOR[xxxRP0]
{
    %identicalParts = "&amp;Table15[[#This Row],[IDENTICAL]]&amp;"
}")</f>
        <v>#VALUE!</v>
      </c>
    </row>
    <row r="4773" spans="1:1" x14ac:dyDescent="0.25">
      <c r="A4773" t="e">
        <f>IF(Table15[[#This Row],[IDENTICAL]]="","","@PART["&amp;Table15[[#This Row],[Name]]&amp;"]:FOR[xxxRP0]
{
    %identicalParts = "&amp;Table15[[#This Row],[IDENTICAL]]&amp;"
}")</f>
        <v>#VALUE!</v>
      </c>
    </row>
    <row r="4774" spans="1:1" x14ac:dyDescent="0.25">
      <c r="A4774" t="e">
        <f>IF(Table15[[#This Row],[IDENTICAL]]="","","@PART["&amp;Table15[[#This Row],[Name]]&amp;"]:FOR[xxxRP0]
{
    %identicalParts = "&amp;Table15[[#This Row],[IDENTICAL]]&amp;"
}")</f>
        <v>#VALUE!</v>
      </c>
    </row>
    <row r="4775" spans="1:1" x14ac:dyDescent="0.25">
      <c r="A4775" t="e">
        <f>IF(Table15[[#This Row],[IDENTICAL]]="","","@PART["&amp;Table15[[#This Row],[Name]]&amp;"]:FOR[xxxRP0]
{
    %identicalParts = "&amp;Table15[[#This Row],[IDENTICAL]]&amp;"
}")</f>
        <v>#VALUE!</v>
      </c>
    </row>
    <row r="4776" spans="1:1" x14ac:dyDescent="0.25">
      <c r="A4776" t="e">
        <f>IF(Table15[[#This Row],[IDENTICAL]]="","","@PART["&amp;Table15[[#This Row],[Name]]&amp;"]:FOR[xxxRP0]
{
    %identicalParts = "&amp;Table15[[#This Row],[IDENTICAL]]&amp;"
}")</f>
        <v>#VALUE!</v>
      </c>
    </row>
    <row r="4777" spans="1:1" x14ac:dyDescent="0.25">
      <c r="A4777" t="e">
        <f>IF(Table15[[#This Row],[IDENTICAL]]="","","@PART["&amp;Table15[[#This Row],[Name]]&amp;"]:FOR[xxxRP0]
{
    %identicalParts = "&amp;Table15[[#This Row],[IDENTICAL]]&amp;"
}")</f>
        <v>#VALUE!</v>
      </c>
    </row>
    <row r="4778" spans="1:1" x14ac:dyDescent="0.25">
      <c r="A4778" t="e">
        <f>IF(Table15[[#This Row],[IDENTICAL]]="","","@PART["&amp;Table15[[#This Row],[Name]]&amp;"]:FOR[xxxRP0]
{
    %identicalParts = "&amp;Table15[[#This Row],[IDENTICAL]]&amp;"
}")</f>
        <v>#VALUE!</v>
      </c>
    </row>
    <row r="4779" spans="1:1" x14ac:dyDescent="0.25">
      <c r="A4779" t="e">
        <f>IF(Table15[[#This Row],[IDENTICAL]]="","","@PART["&amp;Table15[[#This Row],[Name]]&amp;"]:FOR[xxxRP0]
{
    %identicalParts = "&amp;Table15[[#This Row],[IDENTICAL]]&amp;"
}")</f>
        <v>#VALUE!</v>
      </c>
    </row>
    <row r="4780" spans="1:1" x14ac:dyDescent="0.25">
      <c r="A4780" t="e">
        <f>IF(Table15[[#This Row],[IDENTICAL]]="","","@PART["&amp;Table15[[#This Row],[Name]]&amp;"]:FOR[xxxRP0]
{
    %identicalParts = "&amp;Table15[[#This Row],[IDENTICAL]]&amp;"
}")</f>
        <v>#VALUE!</v>
      </c>
    </row>
    <row r="4781" spans="1:1" x14ac:dyDescent="0.25">
      <c r="A4781" t="e">
        <f>IF(Table15[[#This Row],[IDENTICAL]]="","","@PART["&amp;Table15[[#This Row],[Name]]&amp;"]:FOR[xxxRP0]
{
    %identicalParts = "&amp;Table15[[#This Row],[IDENTICAL]]&amp;"
}")</f>
        <v>#VALUE!</v>
      </c>
    </row>
    <row r="4782" spans="1:1" x14ac:dyDescent="0.25">
      <c r="A4782" t="e">
        <f>IF(Table15[[#This Row],[IDENTICAL]]="","","@PART["&amp;Table15[[#This Row],[Name]]&amp;"]:FOR[xxxRP0]
{
    %identicalParts = "&amp;Table15[[#This Row],[IDENTICAL]]&amp;"
}")</f>
        <v>#VALUE!</v>
      </c>
    </row>
    <row r="4783" spans="1:1" x14ac:dyDescent="0.25">
      <c r="A4783" t="e">
        <f>IF(Table15[[#This Row],[IDENTICAL]]="","","@PART["&amp;Table15[[#This Row],[Name]]&amp;"]:FOR[xxxRP0]
{
    %identicalParts = "&amp;Table15[[#This Row],[IDENTICAL]]&amp;"
}")</f>
        <v>#VALUE!</v>
      </c>
    </row>
    <row r="4784" spans="1:1" x14ac:dyDescent="0.25">
      <c r="A4784" t="e">
        <f>IF(Table15[[#This Row],[IDENTICAL]]="","","@PART["&amp;Table15[[#This Row],[Name]]&amp;"]:FOR[xxxRP0]
{
    %identicalParts = "&amp;Table15[[#This Row],[IDENTICAL]]&amp;"
}")</f>
        <v>#VALUE!</v>
      </c>
    </row>
    <row r="4785" spans="1:1" x14ac:dyDescent="0.25">
      <c r="A4785" t="e">
        <f>IF(Table15[[#This Row],[IDENTICAL]]="","","@PART["&amp;Table15[[#This Row],[Name]]&amp;"]:FOR[xxxRP0]
{
    %identicalParts = "&amp;Table15[[#This Row],[IDENTICAL]]&amp;"
}")</f>
        <v>#VALUE!</v>
      </c>
    </row>
    <row r="4786" spans="1:1" x14ac:dyDescent="0.25">
      <c r="A4786" t="e">
        <f>IF(Table15[[#This Row],[IDENTICAL]]="","","@PART["&amp;Table15[[#This Row],[Name]]&amp;"]:FOR[xxxRP0]
{
    %identicalParts = "&amp;Table15[[#This Row],[IDENTICAL]]&amp;"
}")</f>
        <v>#VALUE!</v>
      </c>
    </row>
    <row r="4787" spans="1:1" x14ac:dyDescent="0.25">
      <c r="A4787" t="e">
        <f>IF(Table15[[#This Row],[IDENTICAL]]="","","@PART["&amp;Table15[[#This Row],[Name]]&amp;"]:FOR[xxxRP0]
{
    %identicalParts = "&amp;Table15[[#This Row],[IDENTICAL]]&amp;"
}")</f>
        <v>#VALUE!</v>
      </c>
    </row>
    <row r="4788" spans="1:1" x14ac:dyDescent="0.25">
      <c r="A4788" t="e">
        <f>IF(Table15[[#This Row],[IDENTICAL]]="","","@PART["&amp;Table15[[#This Row],[Name]]&amp;"]:FOR[xxxRP0]
{
    %identicalParts = "&amp;Table15[[#This Row],[IDENTICAL]]&amp;"
}")</f>
        <v>#VALUE!</v>
      </c>
    </row>
    <row r="4789" spans="1:1" x14ac:dyDescent="0.25">
      <c r="A4789" t="e">
        <f>IF(Table15[[#This Row],[IDENTICAL]]="","","@PART["&amp;Table15[[#This Row],[Name]]&amp;"]:FOR[xxxRP0]
{
    %identicalParts = "&amp;Table15[[#This Row],[IDENTICAL]]&amp;"
}")</f>
        <v>#VALUE!</v>
      </c>
    </row>
    <row r="4790" spans="1:1" x14ac:dyDescent="0.25">
      <c r="A4790" t="e">
        <f>IF(Table15[[#This Row],[IDENTICAL]]="","","@PART["&amp;Table15[[#This Row],[Name]]&amp;"]:FOR[xxxRP0]
{
    %identicalParts = "&amp;Table15[[#This Row],[IDENTICAL]]&amp;"
}")</f>
        <v>#VALUE!</v>
      </c>
    </row>
    <row r="4791" spans="1:1" x14ac:dyDescent="0.25">
      <c r="A4791" t="e">
        <f>IF(Table15[[#This Row],[IDENTICAL]]="","","@PART["&amp;Table15[[#This Row],[Name]]&amp;"]:FOR[xxxRP0]
{
    %identicalParts = "&amp;Table15[[#This Row],[IDENTICAL]]&amp;"
}")</f>
        <v>#VALUE!</v>
      </c>
    </row>
    <row r="4792" spans="1:1" x14ac:dyDescent="0.25">
      <c r="A4792" t="e">
        <f>IF(Table15[[#This Row],[IDENTICAL]]="","","@PART["&amp;Table15[[#This Row],[Name]]&amp;"]:FOR[xxxRP0]
{
    %identicalParts = "&amp;Table15[[#This Row],[IDENTICAL]]&amp;"
}")</f>
        <v>#VALUE!</v>
      </c>
    </row>
    <row r="4793" spans="1:1" x14ac:dyDescent="0.25">
      <c r="A4793" t="e">
        <f>IF(Table15[[#This Row],[IDENTICAL]]="","","@PART["&amp;Table15[[#This Row],[Name]]&amp;"]:FOR[xxxRP0]
{
    %identicalParts = "&amp;Table15[[#This Row],[IDENTICAL]]&amp;"
}")</f>
        <v>#VALUE!</v>
      </c>
    </row>
    <row r="4794" spans="1:1" x14ac:dyDescent="0.25">
      <c r="A4794" t="e">
        <f>IF(Table15[[#This Row],[IDENTICAL]]="","","@PART["&amp;Table15[[#This Row],[Name]]&amp;"]:FOR[xxxRP0]
{
    %identicalParts = "&amp;Table15[[#This Row],[IDENTICAL]]&amp;"
}")</f>
        <v>#VALUE!</v>
      </c>
    </row>
    <row r="4795" spans="1:1" x14ac:dyDescent="0.25">
      <c r="A4795" t="e">
        <f>IF(Table15[[#This Row],[IDENTICAL]]="","","@PART["&amp;Table15[[#This Row],[Name]]&amp;"]:FOR[xxxRP0]
{
    %identicalParts = "&amp;Table15[[#This Row],[IDENTICAL]]&amp;"
}")</f>
        <v>#VALUE!</v>
      </c>
    </row>
    <row r="4796" spans="1:1" x14ac:dyDescent="0.25">
      <c r="A4796" t="e">
        <f>IF(Table15[[#This Row],[IDENTICAL]]="","","@PART["&amp;Table15[[#This Row],[Name]]&amp;"]:FOR[xxxRP0]
{
    %identicalParts = "&amp;Table15[[#This Row],[IDENTICAL]]&amp;"
}")</f>
        <v>#VALUE!</v>
      </c>
    </row>
    <row r="4797" spans="1:1" x14ac:dyDescent="0.25">
      <c r="A4797" t="e">
        <f>IF(Table15[[#This Row],[IDENTICAL]]="","","@PART["&amp;Table15[[#This Row],[Name]]&amp;"]:FOR[xxxRP0]
{
    %identicalParts = "&amp;Table15[[#This Row],[IDENTICAL]]&amp;"
}")</f>
        <v>#VALUE!</v>
      </c>
    </row>
    <row r="4798" spans="1:1" x14ac:dyDescent="0.25">
      <c r="A4798" t="e">
        <f>IF(Table15[[#This Row],[IDENTICAL]]="","","@PART["&amp;Table15[[#This Row],[Name]]&amp;"]:FOR[xxxRP0]
{
    %identicalParts = "&amp;Table15[[#This Row],[IDENTICAL]]&amp;"
}")</f>
        <v>#VALUE!</v>
      </c>
    </row>
    <row r="4799" spans="1:1" x14ac:dyDescent="0.25">
      <c r="A4799" t="e">
        <f>IF(Table15[[#This Row],[IDENTICAL]]="","","@PART["&amp;Table15[[#This Row],[Name]]&amp;"]:FOR[xxxRP0]
{
    %identicalParts = "&amp;Table15[[#This Row],[IDENTICAL]]&amp;"
}")</f>
        <v>#VALUE!</v>
      </c>
    </row>
    <row r="4800" spans="1:1" x14ac:dyDescent="0.25">
      <c r="A4800" t="e">
        <f>IF(Table15[[#This Row],[IDENTICAL]]="","","@PART["&amp;Table15[[#This Row],[Name]]&amp;"]:FOR[xxxRP0]
{
    %identicalParts = "&amp;Table15[[#This Row],[IDENTICAL]]&amp;"
}")</f>
        <v>#VALUE!</v>
      </c>
    </row>
    <row r="4801" spans="1:1" x14ac:dyDescent="0.25">
      <c r="A4801" t="e">
        <f>IF(Table15[[#This Row],[IDENTICAL]]="","","@PART["&amp;Table15[[#This Row],[Name]]&amp;"]:FOR[xxxRP0]
{
    %identicalParts = "&amp;Table15[[#This Row],[IDENTICAL]]&amp;"
}")</f>
        <v>#VALUE!</v>
      </c>
    </row>
    <row r="4802" spans="1:1" x14ac:dyDescent="0.25">
      <c r="A4802" t="e">
        <f>IF(Table15[[#This Row],[IDENTICAL]]="","","@PART["&amp;Table15[[#This Row],[Name]]&amp;"]:FOR[xxxRP0]
{
    %identicalParts = "&amp;Table15[[#This Row],[IDENTICAL]]&amp;"
}")</f>
        <v>#VALUE!</v>
      </c>
    </row>
    <row r="4803" spans="1:1" x14ac:dyDescent="0.25">
      <c r="A4803" t="e">
        <f>IF(Table15[[#This Row],[IDENTICAL]]="","","@PART["&amp;Table15[[#This Row],[Name]]&amp;"]:FOR[xxxRP0]
{
    %identicalParts = "&amp;Table15[[#This Row],[IDENTICAL]]&amp;"
}")</f>
        <v>#VALUE!</v>
      </c>
    </row>
    <row r="4804" spans="1:1" x14ac:dyDescent="0.25">
      <c r="A4804" t="e">
        <f>IF(Table15[[#This Row],[IDENTICAL]]="","","@PART["&amp;Table15[[#This Row],[Name]]&amp;"]:FOR[xxxRP0]
{
    %identicalParts = "&amp;Table15[[#This Row],[IDENTICAL]]&amp;"
}")</f>
        <v>#VALUE!</v>
      </c>
    </row>
    <row r="4805" spans="1:1" x14ac:dyDescent="0.25">
      <c r="A4805" t="e">
        <f>IF(Table15[[#This Row],[IDENTICAL]]="","","@PART["&amp;Table15[[#This Row],[Name]]&amp;"]:FOR[xxxRP0]
{
    %identicalParts = "&amp;Table15[[#This Row],[IDENTICAL]]&amp;"
}")</f>
        <v>#VALUE!</v>
      </c>
    </row>
    <row r="4806" spans="1:1" x14ac:dyDescent="0.25">
      <c r="A4806" t="e">
        <f>IF(Table15[[#This Row],[IDENTICAL]]="","","@PART["&amp;Table15[[#This Row],[Name]]&amp;"]:FOR[xxxRP0]
{
    %identicalParts = "&amp;Table15[[#This Row],[IDENTICAL]]&amp;"
}")</f>
        <v>#VALUE!</v>
      </c>
    </row>
    <row r="4807" spans="1:1" x14ac:dyDescent="0.25">
      <c r="A4807" t="e">
        <f>IF(Table15[[#This Row],[IDENTICAL]]="","","@PART["&amp;Table15[[#This Row],[Name]]&amp;"]:FOR[xxxRP0]
{
    %identicalParts = "&amp;Table15[[#This Row],[IDENTICAL]]&amp;"
}")</f>
        <v>#VALUE!</v>
      </c>
    </row>
    <row r="4808" spans="1:1" x14ac:dyDescent="0.25">
      <c r="A4808" t="e">
        <f>IF(Table15[[#This Row],[IDENTICAL]]="","","@PART["&amp;Table15[[#This Row],[Name]]&amp;"]:FOR[xxxRP0]
{
    %identicalParts = "&amp;Table15[[#This Row],[IDENTICAL]]&amp;"
}")</f>
        <v>#VALUE!</v>
      </c>
    </row>
    <row r="4809" spans="1:1" x14ac:dyDescent="0.25">
      <c r="A4809" t="e">
        <f>IF(Table15[[#This Row],[IDENTICAL]]="","","@PART["&amp;Table15[[#This Row],[Name]]&amp;"]:FOR[xxxRP0]
{
    %identicalParts = "&amp;Table15[[#This Row],[IDENTICAL]]&amp;"
}")</f>
        <v>#VALUE!</v>
      </c>
    </row>
    <row r="4810" spans="1:1" x14ac:dyDescent="0.25">
      <c r="A4810" t="e">
        <f>IF(Table15[[#This Row],[IDENTICAL]]="","","@PART["&amp;Table15[[#This Row],[Name]]&amp;"]:FOR[xxxRP0]
{
    %identicalParts = "&amp;Table15[[#This Row],[IDENTICAL]]&amp;"
}")</f>
        <v>#VALUE!</v>
      </c>
    </row>
    <row r="4811" spans="1:1" x14ac:dyDescent="0.25">
      <c r="A4811" t="e">
        <f>IF(Table15[[#This Row],[IDENTICAL]]="","","@PART["&amp;Table15[[#This Row],[Name]]&amp;"]:FOR[xxxRP0]
{
    %identicalParts = "&amp;Table15[[#This Row],[IDENTICAL]]&amp;"
}")</f>
        <v>#VALUE!</v>
      </c>
    </row>
    <row r="4812" spans="1:1" x14ac:dyDescent="0.25">
      <c r="A4812" t="e">
        <f>IF(Table15[[#This Row],[IDENTICAL]]="","","@PART["&amp;Table15[[#This Row],[Name]]&amp;"]:FOR[xxxRP0]
{
    %identicalParts = "&amp;Table15[[#This Row],[IDENTICAL]]&amp;"
}")</f>
        <v>#VALUE!</v>
      </c>
    </row>
    <row r="4813" spans="1:1" x14ac:dyDescent="0.25">
      <c r="A4813" t="e">
        <f>IF(Table15[[#This Row],[IDENTICAL]]="","","@PART["&amp;Table15[[#This Row],[Name]]&amp;"]:FOR[xxxRP0]
{
    %identicalParts = "&amp;Table15[[#This Row],[IDENTICAL]]&amp;"
}")</f>
        <v>#VALUE!</v>
      </c>
    </row>
    <row r="4814" spans="1:1" x14ac:dyDescent="0.25">
      <c r="A4814" t="e">
        <f>IF(Table15[[#This Row],[IDENTICAL]]="","","@PART["&amp;Table15[[#This Row],[Name]]&amp;"]:FOR[xxxRP0]
{
    %identicalParts = "&amp;Table15[[#This Row],[IDENTICAL]]&amp;"
}")</f>
        <v>#VALUE!</v>
      </c>
    </row>
    <row r="4815" spans="1:1" x14ac:dyDescent="0.25">
      <c r="A4815" t="e">
        <f>IF(Table15[[#This Row],[IDENTICAL]]="","","@PART["&amp;Table15[[#This Row],[Name]]&amp;"]:FOR[xxxRP0]
{
    %identicalParts = "&amp;Table15[[#This Row],[IDENTICAL]]&amp;"
}")</f>
        <v>#VALUE!</v>
      </c>
    </row>
    <row r="4816" spans="1:1" x14ac:dyDescent="0.25">
      <c r="A4816" t="e">
        <f>IF(Table15[[#This Row],[IDENTICAL]]="","","@PART["&amp;Table15[[#This Row],[Name]]&amp;"]:FOR[xxxRP0]
{
    %identicalParts = "&amp;Table15[[#This Row],[IDENTICAL]]&amp;"
}")</f>
        <v>#VALUE!</v>
      </c>
    </row>
    <row r="4817" spans="1:1" x14ac:dyDescent="0.25">
      <c r="A4817" t="e">
        <f>IF(Table15[[#This Row],[IDENTICAL]]="","","@PART["&amp;Table15[[#This Row],[Name]]&amp;"]:FOR[xxxRP0]
{
    %identicalParts = "&amp;Table15[[#This Row],[IDENTICAL]]&amp;"
}")</f>
        <v>#VALUE!</v>
      </c>
    </row>
    <row r="4818" spans="1:1" x14ac:dyDescent="0.25">
      <c r="A4818" t="e">
        <f>IF(Table15[[#This Row],[IDENTICAL]]="","","@PART["&amp;Table15[[#This Row],[Name]]&amp;"]:FOR[xxxRP0]
{
    %identicalParts = "&amp;Table15[[#This Row],[IDENTICAL]]&amp;"
}")</f>
        <v>#VALUE!</v>
      </c>
    </row>
    <row r="4819" spans="1:1" x14ac:dyDescent="0.25">
      <c r="A4819" t="e">
        <f>IF(Table15[[#This Row],[IDENTICAL]]="","","@PART["&amp;Table15[[#This Row],[Name]]&amp;"]:FOR[xxxRP0]
{
    %identicalParts = "&amp;Table15[[#This Row],[IDENTICAL]]&amp;"
}")</f>
        <v>#VALUE!</v>
      </c>
    </row>
    <row r="4820" spans="1:1" x14ac:dyDescent="0.25">
      <c r="A4820" t="e">
        <f>IF(Table15[[#This Row],[IDENTICAL]]="","","@PART["&amp;Table15[[#This Row],[Name]]&amp;"]:FOR[xxxRP0]
{
    %identicalParts = "&amp;Table15[[#This Row],[IDENTICAL]]&amp;"
}")</f>
        <v>#VALUE!</v>
      </c>
    </row>
    <row r="4821" spans="1:1" x14ac:dyDescent="0.25">
      <c r="A4821" t="e">
        <f>IF(Table15[[#This Row],[IDENTICAL]]="","","@PART["&amp;Table15[[#This Row],[Name]]&amp;"]:FOR[xxxRP0]
{
    %identicalParts = "&amp;Table15[[#This Row],[IDENTICAL]]&amp;"
}")</f>
        <v>#VALUE!</v>
      </c>
    </row>
    <row r="4822" spans="1:1" x14ac:dyDescent="0.25">
      <c r="A4822" t="e">
        <f>IF(Table15[[#This Row],[IDENTICAL]]="","","@PART["&amp;Table15[[#This Row],[Name]]&amp;"]:FOR[xxxRP0]
{
    %identicalParts = "&amp;Table15[[#This Row],[IDENTICAL]]&amp;"
}")</f>
        <v>#VALUE!</v>
      </c>
    </row>
    <row r="4823" spans="1:1" x14ac:dyDescent="0.25">
      <c r="A4823" t="e">
        <f>IF(Table15[[#This Row],[IDENTICAL]]="","","@PART["&amp;Table15[[#This Row],[Name]]&amp;"]:FOR[xxxRP0]
{
    %identicalParts = "&amp;Table15[[#This Row],[IDENTICAL]]&amp;"
}")</f>
        <v>#VALUE!</v>
      </c>
    </row>
    <row r="4824" spans="1:1" x14ac:dyDescent="0.25">
      <c r="A4824" t="e">
        <f>IF(Table15[[#This Row],[IDENTICAL]]="","","@PART["&amp;Table15[[#This Row],[Name]]&amp;"]:FOR[xxxRP0]
{
    %identicalParts = "&amp;Table15[[#This Row],[IDENTICAL]]&amp;"
}")</f>
        <v>#VALUE!</v>
      </c>
    </row>
    <row r="4825" spans="1:1" x14ac:dyDescent="0.25">
      <c r="A4825" t="e">
        <f>IF(Table15[[#This Row],[IDENTICAL]]="","","@PART["&amp;Table15[[#This Row],[Name]]&amp;"]:FOR[xxxRP0]
{
    %identicalParts = "&amp;Table15[[#This Row],[IDENTICAL]]&amp;"
}")</f>
        <v>#VALUE!</v>
      </c>
    </row>
    <row r="4826" spans="1:1" x14ac:dyDescent="0.25">
      <c r="A4826" t="e">
        <f>IF(Table15[[#This Row],[IDENTICAL]]="","","@PART["&amp;Table15[[#This Row],[Name]]&amp;"]:FOR[xxxRP0]
{
    %identicalParts = "&amp;Table15[[#This Row],[IDENTICAL]]&amp;"
}")</f>
        <v>#VALUE!</v>
      </c>
    </row>
    <row r="4827" spans="1:1" x14ac:dyDescent="0.25">
      <c r="A4827" t="e">
        <f>IF(Table15[[#This Row],[IDENTICAL]]="","","@PART["&amp;Table15[[#This Row],[Name]]&amp;"]:FOR[xxxRP0]
{
    %identicalParts = "&amp;Table15[[#This Row],[IDENTICAL]]&amp;"
}")</f>
        <v>#VALUE!</v>
      </c>
    </row>
    <row r="4828" spans="1:1" x14ac:dyDescent="0.25">
      <c r="A4828" t="e">
        <f>IF(Table15[[#This Row],[IDENTICAL]]="","","@PART["&amp;Table15[[#This Row],[Name]]&amp;"]:FOR[xxxRP0]
{
    %identicalParts = "&amp;Table15[[#This Row],[IDENTICAL]]&amp;"
}")</f>
        <v>#VALUE!</v>
      </c>
    </row>
    <row r="4829" spans="1:1" x14ac:dyDescent="0.25">
      <c r="A4829" t="e">
        <f>IF(Table15[[#This Row],[IDENTICAL]]="","","@PART["&amp;Table15[[#This Row],[Name]]&amp;"]:FOR[xxxRP0]
{
    %identicalParts = "&amp;Table15[[#This Row],[IDENTICAL]]&amp;"
}")</f>
        <v>#VALUE!</v>
      </c>
    </row>
    <row r="4830" spans="1:1" x14ac:dyDescent="0.25">
      <c r="A4830" t="e">
        <f>IF(Table15[[#This Row],[IDENTICAL]]="","","@PART["&amp;Table15[[#This Row],[Name]]&amp;"]:FOR[xxxRP0]
{
    %identicalParts = "&amp;Table15[[#This Row],[IDENTICAL]]&amp;"
}")</f>
        <v>#VALUE!</v>
      </c>
    </row>
    <row r="4831" spans="1:1" x14ac:dyDescent="0.25">
      <c r="A4831" t="e">
        <f>IF(Table15[[#This Row],[IDENTICAL]]="","","@PART["&amp;Table15[[#This Row],[Name]]&amp;"]:FOR[xxxRP0]
{
    %identicalParts = "&amp;Table15[[#This Row],[IDENTICAL]]&amp;"
}")</f>
        <v>#VALUE!</v>
      </c>
    </row>
    <row r="4832" spans="1:1" x14ac:dyDescent="0.25">
      <c r="A4832" t="e">
        <f>IF(Table15[[#This Row],[IDENTICAL]]="","","@PART["&amp;Table15[[#This Row],[Name]]&amp;"]:FOR[xxxRP0]
{
    %identicalParts = "&amp;Table15[[#This Row],[IDENTICAL]]&amp;"
}")</f>
        <v>#VALUE!</v>
      </c>
    </row>
    <row r="4833" spans="1:1" x14ac:dyDescent="0.25">
      <c r="A4833" t="e">
        <f>IF(Table15[[#This Row],[IDENTICAL]]="","","@PART["&amp;Table15[[#This Row],[Name]]&amp;"]:FOR[xxxRP0]
{
    %identicalParts = "&amp;Table15[[#This Row],[IDENTICAL]]&amp;"
}")</f>
        <v>#VALUE!</v>
      </c>
    </row>
    <row r="4834" spans="1:1" x14ac:dyDescent="0.25">
      <c r="A4834" t="e">
        <f>IF(Table15[[#This Row],[IDENTICAL]]="","","@PART["&amp;Table15[[#This Row],[Name]]&amp;"]:FOR[xxxRP0]
{
    %identicalParts = "&amp;Table15[[#This Row],[IDENTICAL]]&amp;"
}")</f>
        <v>#VALUE!</v>
      </c>
    </row>
    <row r="4835" spans="1:1" x14ac:dyDescent="0.25">
      <c r="A4835" t="e">
        <f>IF(Table15[[#This Row],[IDENTICAL]]="","","@PART["&amp;Table15[[#This Row],[Name]]&amp;"]:FOR[xxxRP0]
{
    %identicalParts = "&amp;Table15[[#This Row],[IDENTICAL]]&amp;"
}")</f>
        <v>#VALUE!</v>
      </c>
    </row>
    <row r="4836" spans="1:1" x14ac:dyDescent="0.25">
      <c r="A4836" t="e">
        <f>IF(Table15[[#This Row],[IDENTICAL]]="","","@PART["&amp;Table15[[#This Row],[Name]]&amp;"]:FOR[xxxRP0]
{
    %identicalParts = "&amp;Table15[[#This Row],[IDENTICAL]]&amp;"
}")</f>
        <v>#VALUE!</v>
      </c>
    </row>
    <row r="4837" spans="1:1" x14ac:dyDescent="0.25">
      <c r="A4837" t="e">
        <f>IF(Table15[[#This Row],[IDENTICAL]]="","","@PART["&amp;Table15[[#This Row],[Name]]&amp;"]:FOR[xxxRP0]
{
    %identicalParts = "&amp;Table15[[#This Row],[IDENTICAL]]&amp;"
}")</f>
        <v>#VALUE!</v>
      </c>
    </row>
    <row r="4838" spans="1:1" x14ac:dyDescent="0.25">
      <c r="A4838" t="e">
        <f>IF(Table15[[#This Row],[IDENTICAL]]="","","@PART["&amp;Table15[[#This Row],[Name]]&amp;"]:FOR[xxxRP0]
{
    %identicalParts = "&amp;Table15[[#This Row],[IDENTICAL]]&amp;"
}")</f>
        <v>#VALUE!</v>
      </c>
    </row>
    <row r="4839" spans="1:1" x14ac:dyDescent="0.25">
      <c r="A4839" t="e">
        <f>IF(Table15[[#This Row],[IDENTICAL]]="","","@PART["&amp;Table15[[#This Row],[Name]]&amp;"]:FOR[xxxRP0]
{
    %identicalParts = "&amp;Table15[[#This Row],[IDENTICAL]]&amp;"
}")</f>
        <v>#VALUE!</v>
      </c>
    </row>
    <row r="4840" spans="1:1" x14ac:dyDescent="0.25">
      <c r="A4840" t="e">
        <f>IF(Table15[[#This Row],[IDENTICAL]]="","","@PART["&amp;Table15[[#This Row],[Name]]&amp;"]:FOR[xxxRP0]
{
    %identicalParts = "&amp;Table15[[#This Row],[IDENTICAL]]&amp;"
}")</f>
        <v>#VALUE!</v>
      </c>
    </row>
    <row r="4841" spans="1:1" x14ac:dyDescent="0.25">
      <c r="A4841" t="e">
        <f>IF(Table15[[#This Row],[IDENTICAL]]="","","@PART["&amp;Table15[[#This Row],[Name]]&amp;"]:FOR[xxxRP0]
{
    %identicalParts = "&amp;Table15[[#This Row],[IDENTICAL]]&amp;"
}")</f>
        <v>#VALUE!</v>
      </c>
    </row>
    <row r="4842" spans="1:1" x14ac:dyDescent="0.25">
      <c r="A4842" t="e">
        <f>IF(Table15[[#This Row],[IDENTICAL]]="","","@PART["&amp;Table15[[#This Row],[Name]]&amp;"]:FOR[xxxRP0]
{
    %identicalParts = "&amp;Table15[[#This Row],[IDENTICAL]]&amp;"
}")</f>
        <v>#VALUE!</v>
      </c>
    </row>
    <row r="4843" spans="1:1" x14ac:dyDescent="0.25">
      <c r="A4843" t="e">
        <f>IF(Table15[[#This Row],[IDENTICAL]]="","","@PART["&amp;Table15[[#This Row],[Name]]&amp;"]:FOR[xxxRP0]
{
    %identicalParts = "&amp;Table15[[#This Row],[IDENTICAL]]&amp;"
}")</f>
        <v>#VALUE!</v>
      </c>
    </row>
    <row r="4844" spans="1:1" x14ac:dyDescent="0.25">
      <c r="A4844" t="e">
        <f>IF(Table15[[#This Row],[IDENTICAL]]="","","@PART["&amp;Table15[[#This Row],[Name]]&amp;"]:FOR[xxxRP0]
{
    %identicalParts = "&amp;Table15[[#This Row],[IDENTICAL]]&amp;"
}")</f>
        <v>#VALUE!</v>
      </c>
    </row>
    <row r="4845" spans="1:1" x14ac:dyDescent="0.25">
      <c r="A4845" t="e">
        <f>IF(Table15[[#This Row],[IDENTICAL]]="","","@PART["&amp;Table15[[#This Row],[Name]]&amp;"]:FOR[xxxRP0]
{
    %identicalParts = "&amp;Table15[[#This Row],[IDENTICAL]]&amp;"
}")</f>
        <v>#VALUE!</v>
      </c>
    </row>
    <row r="4846" spans="1:1" x14ac:dyDescent="0.25">
      <c r="A4846" t="e">
        <f>IF(Table15[[#This Row],[IDENTICAL]]="","","@PART["&amp;Table15[[#This Row],[Name]]&amp;"]:FOR[xxxRP0]
{
    %identicalParts = "&amp;Table15[[#This Row],[IDENTICAL]]&amp;"
}")</f>
        <v>#VALUE!</v>
      </c>
    </row>
    <row r="4847" spans="1:1" x14ac:dyDescent="0.25">
      <c r="A4847" t="e">
        <f>IF(Table15[[#This Row],[IDENTICAL]]="","","@PART["&amp;Table15[[#This Row],[Name]]&amp;"]:FOR[xxxRP0]
{
    %identicalParts = "&amp;Table15[[#This Row],[IDENTICAL]]&amp;"
}")</f>
        <v>#VALUE!</v>
      </c>
    </row>
    <row r="4848" spans="1:1" x14ac:dyDescent="0.25">
      <c r="A4848" t="e">
        <f>IF(Table15[[#This Row],[IDENTICAL]]="","","@PART["&amp;Table15[[#This Row],[Name]]&amp;"]:FOR[xxxRP0]
{
    %identicalParts = "&amp;Table15[[#This Row],[IDENTICAL]]&amp;"
}")</f>
        <v>#VALUE!</v>
      </c>
    </row>
    <row r="4849" spans="1:1" x14ac:dyDescent="0.25">
      <c r="A4849" t="e">
        <f>IF(Table15[[#This Row],[IDENTICAL]]="","","@PART["&amp;Table15[[#This Row],[Name]]&amp;"]:FOR[xxxRP0]
{
    %identicalParts = "&amp;Table15[[#This Row],[IDENTICAL]]&amp;"
}")</f>
        <v>#VALUE!</v>
      </c>
    </row>
    <row r="4850" spans="1:1" x14ac:dyDescent="0.25">
      <c r="A4850" t="e">
        <f>IF(Table15[[#This Row],[IDENTICAL]]="","","@PART["&amp;Table15[[#This Row],[Name]]&amp;"]:FOR[xxxRP0]
{
    %identicalParts = "&amp;Table15[[#This Row],[IDENTICAL]]&amp;"
}")</f>
        <v>#VALUE!</v>
      </c>
    </row>
    <row r="4851" spans="1:1" x14ac:dyDescent="0.25">
      <c r="A4851" t="e">
        <f>IF(Table15[[#This Row],[IDENTICAL]]="","","@PART["&amp;Table15[[#This Row],[Name]]&amp;"]:FOR[xxxRP0]
{
    %identicalParts = "&amp;Table15[[#This Row],[IDENTICAL]]&amp;"
}")</f>
        <v>#VALUE!</v>
      </c>
    </row>
    <row r="4852" spans="1:1" x14ac:dyDescent="0.25">
      <c r="A4852" t="e">
        <f>IF(Table15[[#This Row],[IDENTICAL]]="","","@PART["&amp;Table15[[#This Row],[Name]]&amp;"]:FOR[xxxRP0]
{
    %identicalParts = "&amp;Table15[[#This Row],[IDENTICAL]]&amp;"
}")</f>
        <v>#VALUE!</v>
      </c>
    </row>
    <row r="4853" spans="1:1" x14ac:dyDescent="0.25">
      <c r="A4853" t="e">
        <f>IF(Table15[[#This Row],[IDENTICAL]]="","","@PART["&amp;Table15[[#This Row],[Name]]&amp;"]:FOR[xxxRP0]
{
    %identicalParts = "&amp;Table15[[#This Row],[IDENTICAL]]&amp;"
}")</f>
        <v>#VALUE!</v>
      </c>
    </row>
    <row r="4854" spans="1:1" x14ac:dyDescent="0.25">
      <c r="A4854" t="e">
        <f>IF(Table15[[#This Row],[IDENTICAL]]="","","@PART["&amp;Table15[[#This Row],[Name]]&amp;"]:FOR[xxxRP0]
{
    %identicalParts = "&amp;Table15[[#This Row],[IDENTICAL]]&amp;"
}")</f>
        <v>#VALUE!</v>
      </c>
    </row>
    <row r="4855" spans="1:1" x14ac:dyDescent="0.25">
      <c r="A4855" t="e">
        <f>IF(Table15[[#This Row],[IDENTICAL]]="","","@PART["&amp;Table15[[#This Row],[Name]]&amp;"]:FOR[xxxRP0]
{
    %identicalParts = "&amp;Table15[[#This Row],[IDENTICAL]]&amp;"
}")</f>
        <v>#VALUE!</v>
      </c>
    </row>
    <row r="4856" spans="1:1" x14ac:dyDescent="0.25">
      <c r="A4856" t="e">
        <f>IF(Table15[[#This Row],[IDENTICAL]]="","","@PART["&amp;Table15[[#This Row],[Name]]&amp;"]:FOR[xxxRP0]
{
    %identicalParts = "&amp;Table15[[#This Row],[IDENTICAL]]&amp;"
}")</f>
        <v>#VALUE!</v>
      </c>
    </row>
    <row r="4857" spans="1:1" x14ac:dyDescent="0.25">
      <c r="A4857" t="e">
        <f>IF(Table15[[#This Row],[IDENTICAL]]="","","@PART["&amp;Table15[[#This Row],[Name]]&amp;"]:FOR[xxxRP0]
{
    %identicalParts = "&amp;Table15[[#This Row],[IDENTICAL]]&amp;"
}")</f>
        <v>#VALUE!</v>
      </c>
    </row>
    <row r="4858" spans="1:1" x14ac:dyDescent="0.25">
      <c r="A4858" t="e">
        <f>IF(Table15[[#This Row],[IDENTICAL]]="","","@PART["&amp;Table15[[#This Row],[Name]]&amp;"]:FOR[xxxRP0]
{
    %identicalParts = "&amp;Table15[[#This Row],[IDENTICAL]]&amp;"
}")</f>
        <v>#VALUE!</v>
      </c>
    </row>
    <row r="4859" spans="1:1" x14ac:dyDescent="0.25">
      <c r="A4859" t="e">
        <f>IF(Table15[[#This Row],[IDENTICAL]]="","","@PART["&amp;Table15[[#This Row],[Name]]&amp;"]:FOR[xxxRP0]
{
    %identicalParts = "&amp;Table15[[#This Row],[IDENTICAL]]&amp;"
}")</f>
        <v>#VALUE!</v>
      </c>
    </row>
    <row r="4860" spans="1:1" x14ac:dyDescent="0.25">
      <c r="A4860" t="e">
        <f>IF(Table15[[#This Row],[IDENTICAL]]="","","@PART["&amp;Table15[[#This Row],[Name]]&amp;"]:FOR[xxxRP0]
{
    %identicalParts = "&amp;Table15[[#This Row],[IDENTICAL]]&amp;"
}")</f>
        <v>#VALUE!</v>
      </c>
    </row>
    <row r="4861" spans="1:1" x14ac:dyDescent="0.25">
      <c r="A4861" t="e">
        <f>IF(Table15[[#This Row],[IDENTICAL]]="","","@PART["&amp;Table15[[#This Row],[Name]]&amp;"]:FOR[xxxRP0]
{
    %identicalParts = "&amp;Table15[[#This Row],[IDENTICAL]]&amp;"
}")</f>
        <v>#VALUE!</v>
      </c>
    </row>
    <row r="4862" spans="1:1" x14ac:dyDescent="0.25">
      <c r="A4862" t="e">
        <f>IF(Table15[[#This Row],[IDENTICAL]]="","","@PART["&amp;Table15[[#This Row],[Name]]&amp;"]:FOR[xxxRP0]
{
    %identicalParts = "&amp;Table15[[#This Row],[IDENTICAL]]&amp;"
}")</f>
        <v>#VALUE!</v>
      </c>
    </row>
    <row r="4863" spans="1:1" x14ac:dyDescent="0.25">
      <c r="A4863" t="e">
        <f>IF(Table15[[#This Row],[IDENTICAL]]="","","@PART["&amp;Table15[[#This Row],[Name]]&amp;"]:FOR[xxxRP0]
{
    %identicalParts = "&amp;Table15[[#This Row],[IDENTICAL]]&amp;"
}")</f>
        <v>#VALUE!</v>
      </c>
    </row>
    <row r="4864" spans="1:1" x14ac:dyDescent="0.25">
      <c r="A4864" t="e">
        <f>IF(Table15[[#This Row],[IDENTICAL]]="","","@PART["&amp;Table15[[#This Row],[Name]]&amp;"]:FOR[xxxRP0]
{
    %identicalParts = "&amp;Table15[[#This Row],[IDENTICAL]]&amp;"
}")</f>
        <v>#VALUE!</v>
      </c>
    </row>
    <row r="4865" spans="1:1" x14ac:dyDescent="0.25">
      <c r="A4865" t="e">
        <f>IF(Table15[[#This Row],[IDENTICAL]]="","","@PART["&amp;Table15[[#This Row],[Name]]&amp;"]:FOR[xxxRP0]
{
    %identicalParts = "&amp;Table15[[#This Row],[IDENTICAL]]&amp;"
}")</f>
        <v>#VALUE!</v>
      </c>
    </row>
    <row r="4866" spans="1:1" x14ac:dyDescent="0.25">
      <c r="A4866" t="e">
        <f>IF(Table15[[#This Row],[IDENTICAL]]="","","@PART["&amp;Table15[[#This Row],[Name]]&amp;"]:FOR[xxxRP0]
{
    %identicalParts = "&amp;Table15[[#This Row],[IDENTICAL]]&amp;"
}")</f>
        <v>#VALUE!</v>
      </c>
    </row>
    <row r="4867" spans="1:1" x14ac:dyDescent="0.25">
      <c r="A4867" t="e">
        <f>IF(Table15[[#This Row],[IDENTICAL]]="","","@PART["&amp;Table15[[#This Row],[Name]]&amp;"]:FOR[xxxRP0]
{
    %identicalParts = "&amp;Table15[[#This Row],[IDENTICAL]]&amp;"
}")</f>
        <v>#VALUE!</v>
      </c>
    </row>
    <row r="4868" spans="1:1" x14ac:dyDescent="0.25">
      <c r="A4868" t="e">
        <f>IF(Table15[[#This Row],[IDENTICAL]]="","","@PART["&amp;Table15[[#This Row],[Name]]&amp;"]:FOR[xxxRP0]
{
    %identicalParts = "&amp;Table15[[#This Row],[IDENTICAL]]&amp;"
}")</f>
        <v>#VALUE!</v>
      </c>
    </row>
    <row r="4869" spans="1:1" x14ac:dyDescent="0.25">
      <c r="A4869" t="e">
        <f>IF(Table15[[#This Row],[IDENTICAL]]="","","@PART["&amp;Table15[[#This Row],[Name]]&amp;"]:FOR[xxxRP0]
{
    %identicalParts = "&amp;Table15[[#This Row],[IDENTICAL]]&amp;"
}")</f>
        <v>#VALUE!</v>
      </c>
    </row>
    <row r="4870" spans="1:1" x14ac:dyDescent="0.25">
      <c r="A4870" t="e">
        <f>IF(Table15[[#This Row],[IDENTICAL]]="","","@PART["&amp;Table15[[#This Row],[Name]]&amp;"]:FOR[xxxRP0]
{
    %identicalParts = "&amp;Table15[[#This Row],[IDENTICAL]]&amp;"
}")</f>
        <v>#VALUE!</v>
      </c>
    </row>
    <row r="4871" spans="1:1" x14ac:dyDescent="0.25">
      <c r="A4871" t="e">
        <f>IF(Table15[[#This Row],[IDENTICAL]]="","","@PART["&amp;Table15[[#This Row],[Name]]&amp;"]:FOR[xxxRP0]
{
    %identicalParts = "&amp;Table15[[#This Row],[IDENTICAL]]&amp;"
}")</f>
        <v>#VALUE!</v>
      </c>
    </row>
    <row r="4872" spans="1:1" x14ac:dyDescent="0.25">
      <c r="A4872" t="e">
        <f>IF(Table15[[#This Row],[IDENTICAL]]="","","@PART["&amp;Table15[[#This Row],[Name]]&amp;"]:FOR[xxxRP0]
{
    %identicalParts = "&amp;Table15[[#This Row],[IDENTICAL]]&amp;"
}")</f>
        <v>#VALUE!</v>
      </c>
    </row>
    <row r="4873" spans="1:1" x14ac:dyDescent="0.25">
      <c r="A4873" t="e">
        <f>IF(Table15[[#This Row],[IDENTICAL]]="","","@PART["&amp;Table15[[#This Row],[Name]]&amp;"]:FOR[xxxRP0]
{
    %identicalParts = "&amp;Table15[[#This Row],[IDENTICAL]]&amp;"
}")</f>
        <v>#VALUE!</v>
      </c>
    </row>
    <row r="4874" spans="1:1" x14ac:dyDescent="0.25">
      <c r="A4874" t="e">
        <f>IF(Table15[[#This Row],[IDENTICAL]]="","","@PART["&amp;Table15[[#This Row],[Name]]&amp;"]:FOR[xxxRP0]
{
    %identicalParts = "&amp;Table15[[#This Row],[IDENTICAL]]&amp;"
}")</f>
        <v>#VALUE!</v>
      </c>
    </row>
    <row r="4875" spans="1:1" x14ac:dyDescent="0.25">
      <c r="A4875" t="e">
        <f>IF(Table15[[#This Row],[IDENTICAL]]="","","@PART["&amp;Table15[[#This Row],[Name]]&amp;"]:FOR[xxxRP0]
{
    %identicalParts = "&amp;Table15[[#This Row],[IDENTICAL]]&amp;"
}")</f>
        <v>#VALUE!</v>
      </c>
    </row>
    <row r="4876" spans="1:1" x14ac:dyDescent="0.25">
      <c r="A4876" t="e">
        <f>IF(Table15[[#This Row],[IDENTICAL]]="","","@PART["&amp;Table15[[#This Row],[Name]]&amp;"]:FOR[xxxRP0]
{
    %identicalParts = "&amp;Table15[[#This Row],[IDENTICAL]]&amp;"
}")</f>
        <v>#VALUE!</v>
      </c>
    </row>
    <row r="4877" spans="1:1" x14ac:dyDescent="0.25">
      <c r="A4877" t="e">
        <f>IF(Table15[[#This Row],[IDENTICAL]]="","","@PART["&amp;Table15[[#This Row],[Name]]&amp;"]:FOR[xxxRP0]
{
    %identicalParts = "&amp;Table15[[#This Row],[IDENTICAL]]&amp;"
}")</f>
        <v>#VALUE!</v>
      </c>
    </row>
    <row r="4878" spans="1:1" x14ac:dyDescent="0.25">
      <c r="A4878" t="e">
        <f>IF(Table15[[#This Row],[IDENTICAL]]="","","@PART["&amp;Table15[[#This Row],[Name]]&amp;"]:FOR[xxxRP0]
{
    %identicalParts = "&amp;Table15[[#This Row],[IDENTICAL]]&amp;"
}")</f>
        <v>#VALUE!</v>
      </c>
    </row>
    <row r="4879" spans="1:1" x14ac:dyDescent="0.25">
      <c r="A4879" t="e">
        <f>IF(Table15[[#This Row],[IDENTICAL]]="","","@PART["&amp;Table15[[#This Row],[Name]]&amp;"]:FOR[xxxRP0]
{
    %identicalParts = "&amp;Table15[[#This Row],[IDENTICAL]]&amp;"
}")</f>
        <v>#VALUE!</v>
      </c>
    </row>
    <row r="4880" spans="1:1" x14ac:dyDescent="0.25">
      <c r="A4880" t="e">
        <f>IF(Table15[[#This Row],[IDENTICAL]]="","","@PART["&amp;Table15[[#This Row],[Name]]&amp;"]:FOR[xxxRP0]
{
    %identicalParts = "&amp;Table15[[#This Row],[IDENTICAL]]&amp;"
}")</f>
        <v>#VALUE!</v>
      </c>
    </row>
    <row r="4881" spans="1:1" x14ac:dyDescent="0.25">
      <c r="A4881" t="e">
        <f>IF(Table15[[#This Row],[IDENTICAL]]="","","@PART["&amp;Table15[[#This Row],[Name]]&amp;"]:FOR[xxxRP0]
{
    %identicalParts = "&amp;Table15[[#This Row],[IDENTICAL]]&amp;"
}")</f>
        <v>#VALUE!</v>
      </c>
    </row>
    <row r="4882" spans="1:1" x14ac:dyDescent="0.25">
      <c r="A4882" t="e">
        <f>IF(Table15[[#This Row],[IDENTICAL]]="","","@PART["&amp;Table15[[#This Row],[Name]]&amp;"]:FOR[xxxRP0]
{
    %identicalParts = "&amp;Table15[[#This Row],[IDENTICAL]]&amp;"
}")</f>
        <v>#VALUE!</v>
      </c>
    </row>
    <row r="4883" spans="1:1" x14ac:dyDescent="0.25">
      <c r="A4883" t="e">
        <f>IF(Table15[[#This Row],[IDENTICAL]]="","","@PART["&amp;Table15[[#This Row],[Name]]&amp;"]:FOR[xxxRP0]
{
    %identicalParts = "&amp;Table15[[#This Row],[IDENTICAL]]&amp;"
}")</f>
        <v>#VALUE!</v>
      </c>
    </row>
    <row r="4884" spans="1:1" x14ac:dyDescent="0.25">
      <c r="A4884" t="e">
        <f>IF(Table15[[#This Row],[IDENTICAL]]="","","@PART["&amp;Table15[[#This Row],[Name]]&amp;"]:FOR[xxxRP0]
{
    %identicalParts = "&amp;Table15[[#This Row],[IDENTICAL]]&amp;"
}")</f>
        <v>#VALUE!</v>
      </c>
    </row>
    <row r="4885" spans="1:1" x14ac:dyDescent="0.25">
      <c r="A4885" t="e">
        <f>IF(Table15[[#This Row],[IDENTICAL]]="","","@PART["&amp;Table15[[#This Row],[Name]]&amp;"]:FOR[xxxRP0]
{
    %identicalParts = "&amp;Table15[[#This Row],[IDENTICAL]]&amp;"
}")</f>
        <v>#VALUE!</v>
      </c>
    </row>
    <row r="4886" spans="1:1" x14ac:dyDescent="0.25">
      <c r="A4886" t="e">
        <f>IF(Table15[[#This Row],[IDENTICAL]]="","","@PART["&amp;Table15[[#This Row],[Name]]&amp;"]:FOR[xxxRP0]
{
    %identicalParts = "&amp;Table15[[#This Row],[IDENTICAL]]&amp;"
}")</f>
        <v>#VALUE!</v>
      </c>
    </row>
    <row r="4887" spans="1:1" x14ac:dyDescent="0.25">
      <c r="A4887" t="e">
        <f>IF(Table15[[#This Row],[IDENTICAL]]="","","@PART["&amp;Table15[[#This Row],[Name]]&amp;"]:FOR[xxxRP0]
{
    %identicalParts = "&amp;Table15[[#This Row],[IDENTICAL]]&amp;"
}")</f>
        <v>#VALUE!</v>
      </c>
    </row>
    <row r="4888" spans="1:1" x14ac:dyDescent="0.25">
      <c r="A4888" t="e">
        <f>IF(Table15[[#This Row],[IDENTICAL]]="","","@PART["&amp;Table15[[#This Row],[Name]]&amp;"]:FOR[xxxRP0]
{
    %identicalParts = "&amp;Table15[[#This Row],[IDENTICAL]]&amp;"
}")</f>
        <v>#VALUE!</v>
      </c>
    </row>
    <row r="4889" spans="1:1" x14ac:dyDescent="0.25">
      <c r="A4889" t="e">
        <f>IF(Table15[[#This Row],[IDENTICAL]]="","","@PART["&amp;Table15[[#This Row],[Name]]&amp;"]:FOR[xxxRP0]
{
    %identicalParts = "&amp;Table15[[#This Row],[IDENTICAL]]&amp;"
}")</f>
        <v>#VALUE!</v>
      </c>
    </row>
    <row r="4890" spans="1:1" x14ac:dyDescent="0.25">
      <c r="A4890" t="e">
        <f>IF(Table15[[#This Row],[IDENTICAL]]="","","@PART["&amp;Table15[[#This Row],[Name]]&amp;"]:FOR[xxxRP0]
{
    %identicalParts = "&amp;Table15[[#This Row],[IDENTICAL]]&amp;"
}")</f>
        <v>#VALUE!</v>
      </c>
    </row>
    <row r="4891" spans="1:1" x14ac:dyDescent="0.25">
      <c r="A4891" t="e">
        <f>IF(Table15[[#This Row],[IDENTICAL]]="","","@PART["&amp;Table15[[#This Row],[Name]]&amp;"]:FOR[xxxRP0]
{
    %identicalParts = "&amp;Table15[[#This Row],[IDENTICAL]]&amp;"
}")</f>
        <v>#VALUE!</v>
      </c>
    </row>
    <row r="4892" spans="1:1" x14ac:dyDescent="0.25">
      <c r="A4892" t="e">
        <f>IF(Table15[[#This Row],[IDENTICAL]]="","","@PART["&amp;Table15[[#This Row],[Name]]&amp;"]:FOR[xxxRP0]
{
    %identicalParts = "&amp;Table15[[#This Row],[IDENTICAL]]&amp;"
}")</f>
        <v>#VALUE!</v>
      </c>
    </row>
    <row r="4893" spans="1:1" x14ac:dyDescent="0.25">
      <c r="A4893" t="e">
        <f>IF(Table15[[#This Row],[IDENTICAL]]="","","@PART["&amp;Table15[[#This Row],[Name]]&amp;"]:FOR[xxxRP0]
{
    %identicalParts = "&amp;Table15[[#This Row],[IDENTICAL]]&amp;"
}")</f>
        <v>#VALUE!</v>
      </c>
    </row>
    <row r="4894" spans="1:1" x14ac:dyDescent="0.25">
      <c r="A4894" t="e">
        <f>IF(Table15[[#This Row],[IDENTICAL]]="","","@PART["&amp;Table15[[#This Row],[Name]]&amp;"]:FOR[xxxRP0]
{
    %identicalParts = "&amp;Table15[[#This Row],[IDENTICAL]]&amp;"
}")</f>
        <v>#VALUE!</v>
      </c>
    </row>
    <row r="4895" spans="1:1" x14ac:dyDescent="0.25">
      <c r="A4895" t="e">
        <f>IF(Table15[[#This Row],[IDENTICAL]]="","","@PART["&amp;Table15[[#This Row],[Name]]&amp;"]:FOR[xxxRP0]
{
    %identicalParts = "&amp;Table15[[#This Row],[IDENTICAL]]&amp;"
}")</f>
        <v>#VALUE!</v>
      </c>
    </row>
    <row r="4896" spans="1:1" x14ac:dyDescent="0.25">
      <c r="A4896" t="e">
        <f>IF(Table15[[#This Row],[IDENTICAL]]="","","@PART["&amp;Table15[[#This Row],[Name]]&amp;"]:FOR[xxxRP0]
{
    %identicalParts = "&amp;Table15[[#This Row],[IDENTICAL]]&amp;"
}")</f>
        <v>#VALUE!</v>
      </c>
    </row>
    <row r="4897" spans="1:1" x14ac:dyDescent="0.25">
      <c r="A4897" t="e">
        <f>IF(Table15[[#This Row],[IDENTICAL]]="","","@PART["&amp;Table15[[#This Row],[Name]]&amp;"]:FOR[xxxRP0]
{
    %identicalParts = "&amp;Table15[[#This Row],[IDENTICAL]]&amp;"
}")</f>
        <v>#VALUE!</v>
      </c>
    </row>
    <row r="4898" spans="1:1" x14ac:dyDescent="0.25">
      <c r="A4898" t="e">
        <f>IF(Table15[[#This Row],[IDENTICAL]]="","","@PART["&amp;Table15[[#This Row],[Name]]&amp;"]:FOR[xxxRP0]
{
    %identicalParts = "&amp;Table15[[#This Row],[IDENTICAL]]&amp;"
}")</f>
        <v>#VALUE!</v>
      </c>
    </row>
    <row r="4899" spans="1:1" x14ac:dyDescent="0.25">
      <c r="A4899" t="e">
        <f>IF(Table15[[#This Row],[IDENTICAL]]="","","@PART["&amp;Table15[[#This Row],[Name]]&amp;"]:FOR[xxxRP0]
{
    %identicalParts = "&amp;Table15[[#This Row],[IDENTICAL]]&amp;"
}")</f>
        <v>#VALUE!</v>
      </c>
    </row>
    <row r="4900" spans="1:1" x14ac:dyDescent="0.25">
      <c r="A4900" t="e">
        <f>IF(Table15[[#This Row],[IDENTICAL]]="","","@PART["&amp;Table15[[#This Row],[Name]]&amp;"]:FOR[xxxRP0]
{
    %identicalParts = "&amp;Table15[[#This Row],[IDENTICAL]]&amp;"
}")</f>
        <v>#VALUE!</v>
      </c>
    </row>
    <row r="4901" spans="1:1" x14ac:dyDescent="0.25">
      <c r="A4901" t="e">
        <f>IF(Table15[[#This Row],[IDENTICAL]]="","","@PART["&amp;Table15[[#This Row],[Name]]&amp;"]:FOR[xxxRP0]
{
    %identicalParts = "&amp;Table15[[#This Row],[IDENTICAL]]&amp;"
}")</f>
        <v>#VALUE!</v>
      </c>
    </row>
    <row r="4902" spans="1:1" x14ac:dyDescent="0.25">
      <c r="A4902" t="e">
        <f>IF(Table15[[#This Row],[IDENTICAL]]="","","@PART["&amp;Table15[[#This Row],[Name]]&amp;"]:FOR[xxxRP0]
{
    %identicalParts = "&amp;Table15[[#This Row],[IDENTICAL]]&amp;"
}")</f>
        <v>#VALUE!</v>
      </c>
    </row>
    <row r="4903" spans="1:1" x14ac:dyDescent="0.25">
      <c r="A4903" t="e">
        <f>IF(Table15[[#This Row],[IDENTICAL]]="","","@PART["&amp;Table15[[#This Row],[Name]]&amp;"]:FOR[xxxRP0]
{
    %identicalParts = "&amp;Table15[[#This Row],[IDENTICAL]]&amp;"
}")</f>
        <v>#VALUE!</v>
      </c>
    </row>
    <row r="4904" spans="1:1" x14ac:dyDescent="0.25">
      <c r="A4904" t="e">
        <f>IF(Table15[[#This Row],[IDENTICAL]]="","","@PART["&amp;Table15[[#This Row],[Name]]&amp;"]:FOR[xxxRP0]
{
    %identicalParts = "&amp;Table15[[#This Row],[IDENTICAL]]&amp;"
}")</f>
        <v>#VALUE!</v>
      </c>
    </row>
    <row r="4905" spans="1:1" x14ac:dyDescent="0.25">
      <c r="A4905" t="e">
        <f>IF(Table15[[#This Row],[IDENTICAL]]="","","@PART["&amp;Table15[[#This Row],[Name]]&amp;"]:FOR[xxxRP0]
{
    %identicalParts = "&amp;Table15[[#This Row],[IDENTICAL]]&amp;"
}")</f>
        <v>#VALUE!</v>
      </c>
    </row>
    <row r="4906" spans="1:1" x14ac:dyDescent="0.25">
      <c r="A4906" t="e">
        <f>IF(Table15[[#This Row],[IDENTICAL]]="","","@PART["&amp;Table15[[#This Row],[Name]]&amp;"]:FOR[xxxRP0]
{
    %identicalParts = "&amp;Table15[[#This Row],[IDENTICAL]]&amp;"
}")</f>
        <v>#VALUE!</v>
      </c>
    </row>
    <row r="4907" spans="1:1" x14ac:dyDescent="0.25">
      <c r="A4907" t="e">
        <f>IF(Table15[[#This Row],[IDENTICAL]]="","","@PART["&amp;Table15[[#This Row],[Name]]&amp;"]:FOR[xxxRP0]
{
    %identicalParts = "&amp;Table15[[#This Row],[IDENTICAL]]&amp;"
}")</f>
        <v>#VALUE!</v>
      </c>
    </row>
    <row r="4908" spans="1:1" x14ac:dyDescent="0.25">
      <c r="A4908" t="e">
        <f>IF(Table15[[#This Row],[IDENTICAL]]="","","@PART["&amp;Table15[[#This Row],[Name]]&amp;"]:FOR[xxxRP0]
{
    %identicalParts = "&amp;Table15[[#This Row],[IDENTICAL]]&amp;"
}")</f>
        <v>#VALUE!</v>
      </c>
    </row>
    <row r="4909" spans="1:1" x14ac:dyDescent="0.25">
      <c r="A4909" t="e">
        <f>IF(Table15[[#This Row],[IDENTICAL]]="","","@PART["&amp;Table15[[#This Row],[Name]]&amp;"]:FOR[xxxRP0]
{
    %identicalParts = "&amp;Table15[[#This Row],[IDENTICAL]]&amp;"
}")</f>
        <v>#VALUE!</v>
      </c>
    </row>
    <row r="4910" spans="1:1" x14ac:dyDescent="0.25">
      <c r="A4910" t="e">
        <f>IF(Table15[[#This Row],[IDENTICAL]]="","","@PART["&amp;Table15[[#This Row],[Name]]&amp;"]:FOR[xxxRP0]
{
    %identicalParts = "&amp;Table15[[#This Row],[IDENTICAL]]&amp;"
}")</f>
        <v>#VALUE!</v>
      </c>
    </row>
    <row r="4911" spans="1:1" x14ac:dyDescent="0.25">
      <c r="A4911" t="e">
        <f>IF(Table15[[#This Row],[IDENTICAL]]="","","@PART["&amp;Table15[[#This Row],[Name]]&amp;"]:FOR[xxxRP0]
{
    %identicalParts = "&amp;Table15[[#This Row],[IDENTICAL]]&amp;"
}")</f>
        <v>#VALUE!</v>
      </c>
    </row>
    <row r="4912" spans="1:1" x14ac:dyDescent="0.25">
      <c r="A4912" t="e">
        <f>IF(Table15[[#This Row],[IDENTICAL]]="","","@PART["&amp;Table15[[#This Row],[Name]]&amp;"]:FOR[xxxRP0]
{
    %identicalParts = "&amp;Table15[[#This Row],[IDENTICAL]]&amp;"
}")</f>
        <v>#VALUE!</v>
      </c>
    </row>
    <row r="4913" spans="1:1" x14ac:dyDescent="0.25">
      <c r="A4913" t="e">
        <f>IF(Table15[[#This Row],[IDENTICAL]]="","","@PART["&amp;Table15[[#This Row],[Name]]&amp;"]:FOR[xxxRP0]
{
    %identicalParts = "&amp;Table15[[#This Row],[IDENTICAL]]&amp;"
}")</f>
        <v>#VALUE!</v>
      </c>
    </row>
    <row r="4914" spans="1:1" x14ac:dyDescent="0.25">
      <c r="A4914" t="e">
        <f>IF(Table15[[#This Row],[IDENTICAL]]="","","@PART["&amp;Table15[[#This Row],[Name]]&amp;"]:FOR[xxxRP0]
{
    %identicalParts = "&amp;Table15[[#This Row],[IDENTICAL]]&amp;"
}")</f>
        <v>#VALUE!</v>
      </c>
    </row>
    <row r="4915" spans="1:1" x14ac:dyDescent="0.25">
      <c r="A4915" t="e">
        <f>IF(Table15[[#This Row],[IDENTICAL]]="","","@PART["&amp;Table15[[#This Row],[Name]]&amp;"]:FOR[xxxRP0]
{
    %identicalParts = "&amp;Table15[[#This Row],[IDENTICAL]]&amp;"
}")</f>
        <v>#VALUE!</v>
      </c>
    </row>
    <row r="4916" spans="1:1" x14ac:dyDescent="0.25">
      <c r="A4916" t="e">
        <f>IF(Table15[[#This Row],[IDENTICAL]]="","","@PART["&amp;Table15[[#This Row],[Name]]&amp;"]:FOR[xxxRP0]
{
    %identicalParts = "&amp;Table15[[#This Row],[IDENTICAL]]&amp;"
}")</f>
        <v>#VALUE!</v>
      </c>
    </row>
    <row r="4917" spans="1:1" x14ac:dyDescent="0.25">
      <c r="A4917" t="e">
        <f>IF(Table15[[#This Row],[IDENTICAL]]="","","@PART["&amp;Table15[[#This Row],[Name]]&amp;"]:FOR[xxxRP0]
{
    %identicalParts = "&amp;Table15[[#This Row],[IDENTICAL]]&amp;"
}")</f>
        <v>#VALUE!</v>
      </c>
    </row>
    <row r="4918" spans="1:1" x14ac:dyDescent="0.25">
      <c r="A4918" t="e">
        <f>IF(Table15[[#This Row],[IDENTICAL]]="","","@PART["&amp;Table15[[#This Row],[Name]]&amp;"]:FOR[xxxRP0]
{
    %identicalParts = "&amp;Table15[[#This Row],[IDENTICAL]]&amp;"
}")</f>
        <v>#VALUE!</v>
      </c>
    </row>
    <row r="4919" spans="1:1" x14ac:dyDescent="0.25">
      <c r="A4919" t="e">
        <f>IF(Table15[[#This Row],[IDENTICAL]]="","","@PART["&amp;Table15[[#This Row],[Name]]&amp;"]:FOR[xxxRP0]
{
    %identicalParts = "&amp;Table15[[#This Row],[IDENTICAL]]&amp;"
}")</f>
        <v>#VALUE!</v>
      </c>
    </row>
    <row r="4920" spans="1:1" x14ac:dyDescent="0.25">
      <c r="A4920" t="e">
        <f>IF(Table15[[#This Row],[IDENTICAL]]="","","@PART["&amp;Table15[[#This Row],[Name]]&amp;"]:FOR[xxxRP0]
{
    %identicalParts = "&amp;Table15[[#This Row],[IDENTICAL]]&amp;"
}")</f>
        <v>#VALUE!</v>
      </c>
    </row>
    <row r="4921" spans="1:1" x14ac:dyDescent="0.25">
      <c r="A4921" t="e">
        <f>IF(Table15[[#This Row],[IDENTICAL]]="","","@PART["&amp;Table15[[#This Row],[Name]]&amp;"]:FOR[xxxRP0]
{
    %identicalParts = "&amp;Table15[[#This Row],[IDENTICAL]]&amp;"
}")</f>
        <v>#VALUE!</v>
      </c>
    </row>
    <row r="4922" spans="1:1" x14ac:dyDescent="0.25">
      <c r="A4922" t="e">
        <f>IF(Table15[[#This Row],[IDENTICAL]]="","","@PART["&amp;Table15[[#This Row],[Name]]&amp;"]:FOR[xxxRP0]
{
    %identicalParts = "&amp;Table15[[#This Row],[IDENTICAL]]&amp;"
}")</f>
        <v>#VALUE!</v>
      </c>
    </row>
    <row r="4923" spans="1:1" x14ac:dyDescent="0.25">
      <c r="A4923" t="e">
        <f>IF(Table15[[#This Row],[IDENTICAL]]="","","@PART["&amp;Table15[[#This Row],[Name]]&amp;"]:FOR[xxxRP0]
{
    %identicalParts = "&amp;Table15[[#This Row],[IDENTICAL]]&amp;"
}")</f>
        <v>#VALUE!</v>
      </c>
    </row>
    <row r="4924" spans="1:1" x14ac:dyDescent="0.25">
      <c r="A4924" t="e">
        <f>IF(Table15[[#This Row],[IDENTICAL]]="","","@PART["&amp;Table15[[#This Row],[Name]]&amp;"]:FOR[xxxRP0]
{
    %identicalParts = "&amp;Table15[[#This Row],[IDENTICAL]]&amp;"
}")</f>
        <v>#VALUE!</v>
      </c>
    </row>
    <row r="4925" spans="1:1" x14ac:dyDescent="0.25">
      <c r="A4925" t="e">
        <f>IF(Table15[[#This Row],[IDENTICAL]]="","","@PART["&amp;Table15[[#This Row],[Name]]&amp;"]:FOR[xxxRP0]
{
    %identicalParts = "&amp;Table15[[#This Row],[IDENTICAL]]&amp;"
}")</f>
        <v>#VALUE!</v>
      </c>
    </row>
    <row r="4926" spans="1:1" x14ac:dyDescent="0.25">
      <c r="A4926" t="e">
        <f>IF(Table15[[#This Row],[IDENTICAL]]="","","@PART["&amp;Table15[[#This Row],[Name]]&amp;"]:FOR[xxxRP0]
{
    %identicalParts = "&amp;Table15[[#This Row],[IDENTICAL]]&amp;"
}")</f>
        <v>#VALUE!</v>
      </c>
    </row>
    <row r="4927" spans="1:1" x14ac:dyDescent="0.25">
      <c r="A4927" t="e">
        <f>IF(Table15[[#This Row],[IDENTICAL]]="","","@PART["&amp;Table15[[#This Row],[Name]]&amp;"]:FOR[xxxRP0]
{
    %identicalParts = "&amp;Table15[[#This Row],[IDENTICAL]]&amp;"
}")</f>
        <v>#VALUE!</v>
      </c>
    </row>
    <row r="4928" spans="1:1" x14ac:dyDescent="0.25">
      <c r="A4928" t="e">
        <f>IF(Table15[[#This Row],[IDENTICAL]]="","","@PART["&amp;Table15[[#This Row],[Name]]&amp;"]:FOR[xxxRP0]
{
    %identicalParts = "&amp;Table15[[#This Row],[IDENTICAL]]&amp;"
}")</f>
        <v>#VALUE!</v>
      </c>
    </row>
    <row r="4929" spans="1:1" x14ac:dyDescent="0.25">
      <c r="A4929" t="e">
        <f>IF(Table15[[#This Row],[IDENTICAL]]="","","@PART["&amp;Table15[[#This Row],[Name]]&amp;"]:FOR[xxxRP0]
{
    %identicalParts = "&amp;Table15[[#This Row],[IDENTICAL]]&amp;"
}")</f>
        <v>#VALUE!</v>
      </c>
    </row>
    <row r="4930" spans="1:1" x14ac:dyDescent="0.25">
      <c r="A4930" t="e">
        <f>IF(Table15[[#This Row],[IDENTICAL]]="","","@PART["&amp;Table15[[#This Row],[Name]]&amp;"]:FOR[xxxRP0]
{
    %identicalParts = "&amp;Table15[[#This Row],[IDENTICAL]]&amp;"
}")</f>
        <v>#VALUE!</v>
      </c>
    </row>
    <row r="4931" spans="1:1" x14ac:dyDescent="0.25">
      <c r="A4931" t="e">
        <f>IF(Table15[[#This Row],[IDENTICAL]]="","","@PART["&amp;Table15[[#This Row],[Name]]&amp;"]:FOR[xxxRP0]
{
    %identicalParts = "&amp;Table15[[#This Row],[IDENTICAL]]&amp;"
}")</f>
        <v>#VALUE!</v>
      </c>
    </row>
    <row r="4932" spans="1:1" x14ac:dyDescent="0.25">
      <c r="A4932" t="e">
        <f>IF(Table15[[#This Row],[IDENTICAL]]="","","@PART["&amp;Table15[[#This Row],[Name]]&amp;"]:FOR[xxxRP0]
{
    %identicalParts = "&amp;Table15[[#This Row],[IDENTICAL]]&amp;"
}")</f>
        <v>#VALUE!</v>
      </c>
    </row>
    <row r="4933" spans="1:1" x14ac:dyDescent="0.25">
      <c r="A4933" t="e">
        <f>IF(Table15[[#This Row],[IDENTICAL]]="","","@PART["&amp;Table15[[#This Row],[Name]]&amp;"]:FOR[xxxRP0]
{
    %identicalParts = "&amp;Table15[[#This Row],[IDENTICAL]]&amp;"
}")</f>
        <v>#VALUE!</v>
      </c>
    </row>
    <row r="4934" spans="1:1" x14ac:dyDescent="0.25">
      <c r="A4934" t="e">
        <f>IF(Table15[[#This Row],[IDENTICAL]]="","","@PART["&amp;Table15[[#This Row],[Name]]&amp;"]:FOR[xxxRP0]
{
    %identicalParts = "&amp;Table15[[#This Row],[IDENTICAL]]&amp;"
}")</f>
        <v>#VALUE!</v>
      </c>
    </row>
    <row r="4935" spans="1:1" x14ac:dyDescent="0.25">
      <c r="A4935" t="e">
        <f>IF(Table15[[#This Row],[IDENTICAL]]="","","@PART["&amp;Table15[[#This Row],[Name]]&amp;"]:FOR[xxxRP0]
{
    %identicalParts = "&amp;Table15[[#This Row],[IDENTICAL]]&amp;"
}")</f>
        <v>#VALUE!</v>
      </c>
    </row>
    <row r="4936" spans="1:1" x14ac:dyDescent="0.25">
      <c r="A4936" t="e">
        <f>IF(Table15[[#This Row],[IDENTICAL]]="","","@PART["&amp;Table15[[#This Row],[Name]]&amp;"]:FOR[xxxRP0]
{
    %identicalParts = "&amp;Table15[[#This Row],[IDENTICAL]]&amp;"
}")</f>
        <v>#VALUE!</v>
      </c>
    </row>
    <row r="4937" spans="1:1" x14ac:dyDescent="0.25">
      <c r="A4937" t="e">
        <f>IF(Table15[[#This Row],[IDENTICAL]]="","","@PART["&amp;Table15[[#This Row],[Name]]&amp;"]:FOR[xxxRP0]
{
    %identicalParts = "&amp;Table15[[#This Row],[IDENTICAL]]&amp;"
}")</f>
        <v>#VALUE!</v>
      </c>
    </row>
    <row r="4938" spans="1:1" x14ac:dyDescent="0.25">
      <c r="A4938" t="e">
        <f>IF(Table15[[#This Row],[IDENTICAL]]="","","@PART["&amp;Table15[[#This Row],[Name]]&amp;"]:FOR[xxxRP0]
{
    %identicalParts = "&amp;Table15[[#This Row],[IDENTICAL]]&amp;"
}")</f>
        <v>#VALUE!</v>
      </c>
    </row>
    <row r="4939" spans="1:1" x14ac:dyDescent="0.25">
      <c r="A4939" t="e">
        <f>IF(Table15[[#This Row],[IDENTICAL]]="","","@PART["&amp;Table15[[#This Row],[Name]]&amp;"]:FOR[xxxRP0]
{
    %identicalParts = "&amp;Table15[[#This Row],[IDENTICAL]]&amp;"
}")</f>
        <v>#VALUE!</v>
      </c>
    </row>
    <row r="4940" spans="1:1" x14ac:dyDescent="0.25">
      <c r="A4940" t="e">
        <f>IF(Table15[[#This Row],[IDENTICAL]]="","","@PART["&amp;Table15[[#This Row],[Name]]&amp;"]:FOR[xxxRP0]
{
    %identicalParts = "&amp;Table15[[#This Row],[IDENTICAL]]&amp;"
}")</f>
        <v>#VALUE!</v>
      </c>
    </row>
    <row r="4941" spans="1:1" x14ac:dyDescent="0.25">
      <c r="A4941" t="e">
        <f>IF(Table15[[#This Row],[IDENTICAL]]="","","@PART["&amp;Table15[[#This Row],[Name]]&amp;"]:FOR[xxxRP0]
{
    %identicalParts = "&amp;Table15[[#This Row],[IDENTICAL]]&amp;"
}")</f>
        <v>#VALUE!</v>
      </c>
    </row>
    <row r="4942" spans="1:1" x14ac:dyDescent="0.25">
      <c r="A4942" t="e">
        <f>IF(Table15[[#This Row],[IDENTICAL]]="","","@PART["&amp;Table15[[#This Row],[Name]]&amp;"]:FOR[xxxRP0]
{
    %identicalParts = "&amp;Table15[[#This Row],[IDENTICAL]]&amp;"
}")</f>
        <v>#VALUE!</v>
      </c>
    </row>
    <row r="4943" spans="1:1" x14ac:dyDescent="0.25">
      <c r="A4943" t="e">
        <f>IF(Table15[[#This Row],[IDENTICAL]]="","","@PART["&amp;Table15[[#This Row],[Name]]&amp;"]:FOR[xxxRP0]
{
    %identicalParts = "&amp;Table15[[#This Row],[IDENTICAL]]&amp;"
}")</f>
        <v>#VALUE!</v>
      </c>
    </row>
    <row r="4944" spans="1:1" x14ac:dyDescent="0.25">
      <c r="A4944" t="e">
        <f>IF(Table15[[#This Row],[IDENTICAL]]="","","@PART["&amp;Table15[[#This Row],[Name]]&amp;"]:FOR[xxxRP0]
{
    %identicalParts = "&amp;Table15[[#This Row],[IDENTICAL]]&amp;"
}")</f>
        <v>#VALUE!</v>
      </c>
    </row>
    <row r="4945" spans="1:1" x14ac:dyDescent="0.25">
      <c r="A4945" t="e">
        <f>IF(Table15[[#This Row],[IDENTICAL]]="","","@PART["&amp;Table15[[#This Row],[Name]]&amp;"]:FOR[xxxRP0]
{
    %identicalParts = "&amp;Table15[[#This Row],[IDENTICAL]]&amp;"
}")</f>
        <v>#VALUE!</v>
      </c>
    </row>
    <row r="4946" spans="1:1" x14ac:dyDescent="0.25">
      <c r="A4946" t="e">
        <f>IF(Table15[[#This Row],[IDENTICAL]]="","","@PART["&amp;Table15[[#This Row],[Name]]&amp;"]:FOR[xxxRP0]
{
    %identicalParts = "&amp;Table15[[#This Row],[IDENTICAL]]&amp;"
}")</f>
        <v>#VALUE!</v>
      </c>
    </row>
    <row r="4947" spans="1:1" x14ac:dyDescent="0.25">
      <c r="A4947" t="e">
        <f>IF(Table15[[#This Row],[IDENTICAL]]="","","@PART["&amp;Table15[[#This Row],[Name]]&amp;"]:FOR[xxxRP0]
{
    %identicalParts = "&amp;Table15[[#This Row],[IDENTICAL]]&amp;"
}")</f>
        <v>#VALUE!</v>
      </c>
    </row>
    <row r="4948" spans="1:1" x14ac:dyDescent="0.25">
      <c r="A4948" t="e">
        <f>IF(Table15[[#This Row],[IDENTICAL]]="","","@PART["&amp;Table15[[#This Row],[Name]]&amp;"]:FOR[xxxRP0]
{
    %identicalParts = "&amp;Table15[[#This Row],[IDENTICAL]]&amp;"
}")</f>
        <v>#VALUE!</v>
      </c>
    </row>
    <row r="4949" spans="1:1" x14ac:dyDescent="0.25">
      <c r="A4949" t="e">
        <f>IF(Table15[[#This Row],[IDENTICAL]]="","","@PART["&amp;Table15[[#This Row],[Name]]&amp;"]:FOR[xxxRP0]
{
    %identicalParts = "&amp;Table15[[#This Row],[IDENTICAL]]&amp;"
}")</f>
        <v>#VALUE!</v>
      </c>
    </row>
    <row r="4950" spans="1:1" x14ac:dyDescent="0.25">
      <c r="A4950" t="e">
        <f>IF(Table15[[#This Row],[IDENTICAL]]="","","@PART["&amp;Table15[[#This Row],[Name]]&amp;"]:FOR[xxxRP0]
{
    %identicalParts = "&amp;Table15[[#This Row],[IDENTICAL]]&amp;"
}")</f>
        <v>#VALUE!</v>
      </c>
    </row>
    <row r="4951" spans="1:1" x14ac:dyDescent="0.25">
      <c r="A4951" t="e">
        <f>IF(Table15[[#This Row],[IDENTICAL]]="","","@PART["&amp;Table15[[#This Row],[Name]]&amp;"]:FOR[xxxRP0]
{
    %identicalParts = "&amp;Table15[[#This Row],[IDENTICAL]]&amp;"
}")</f>
        <v>#VALUE!</v>
      </c>
    </row>
    <row r="4952" spans="1:1" x14ac:dyDescent="0.25">
      <c r="A4952" t="e">
        <f>IF(Table15[[#This Row],[IDENTICAL]]="","","@PART["&amp;Table15[[#This Row],[Name]]&amp;"]:FOR[xxxRP0]
{
    %identicalParts = "&amp;Table15[[#This Row],[IDENTICAL]]&amp;"
}")</f>
        <v>#VALUE!</v>
      </c>
    </row>
    <row r="4953" spans="1:1" x14ac:dyDescent="0.25">
      <c r="A4953" t="e">
        <f>IF(Table15[[#This Row],[IDENTICAL]]="","","@PART["&amp;Table15[[#This Row],[Name]]&amp;"]:FOR[xxxRP0]
{
    %identicalParts = "&amp;Table15[[#This Row],[IDENTICAL]]&amp;"
}")</f>
        <v>#VALUE!</v>
      </c>
    </row>
    <row r="4954" spans="1:1" x14ac:dyDescent="0.25">
      <c r="A4954" t="e">
        <f>IF(Table15[[#This Row],[IDENTICAL]]="","","@PART["&amp;Table15[[#This Row],[Name]]&amp;"]:FOR[xxxRP0]
{
    %identicalParts = "&amp;Table15[[#This Row],[IDENTICAL]]&amp;"
}")</f>
        <v>#VALUE!</v>
      </c>
    </row>
    <row r="4955" spans="1:1" x14ac:dyDescent="0.25">
      <c r="A4955" t="e">
        <f>IF(Table15[[#This Row],[IDENTICAL]]="","","@PART["&amp;Table15[[#This Row],[Name]]&amp;"]:FOR[xxxRP0]
{
    %identicalParts = "&amp;Table15[[#This Row],[IDENTICAL]]&amp;"
}")</f>
        <v>#VALUE!</v>
      </c>
    </row>
    <row r="4956" spans="1:1" x14ac:dyDescent="0.25">
      <c r="A4956" t="e">
        <f>IF(Table15[[#This Row],[IDENTICAL]]="","","@PART["&amp;Table15[[#This Row],[Name]]&amp;"]:FOR[xxxRP0]
{
    %identicalParts = "&amp;Table15[[#This Row],[IDENTICAL]]&amp;"
}")</f>
        <v>#VALUE!</v>
      </c>
    </row>
    <row r="4957" spans="1:1" x14ac:dyDescent="0.25">
      <c r="A4957" t="e">
        <f>IF(Table15[[#This Row],[IDENTICAL]]="","","@PART["&amp;Table15[[#This Row],[Name]]&amp;"]:FOR[xxxRP0]
{
    %identicalParts = "&amp;Table15[[#This Row],[IDENTICAL]]&amp;"
}")</f>
        <v>#VALUE!</v>
      </c>
    </row>
    <row r="4958" spans="1:1" x14ac:dyDescent="0.25">
      <c r="A4958" t="e">
        <f>IF(Table15[[#This Row],[IDENTICAL]]="","","@PART["&amp;Table15[[#This Row],[Name]]&amp;"]:FOR[xxxRP0]
{
    %identicalParts = "&amp;Table15[[#This Row],[IDENTICAL]]&amp;"
}")</f>
        <v>#VALUE!</v>
      </c>
    </row>
    <row r="4959" spans="1:1" x14ac:dyDescent="0.25">
      <c r="A4959" t="e">
        <f>IF(Table15[[#This Row],[IDENTICAL]]="","","@PART["&amp;Table15[[#This Row],[Name]]&amp;"]:FOR[xxxRP0]
{
    %identicalParts = "&amp;Table15[[#This Row],[IDENTICAL]]&amp;"
}")</f>
        <v>#VALUE!</v>
      </c>
    </row>
    <row r="4960" spans="1:1" x14ac:dyDescent="0.25">
      <c r="A4960" t="e">
        <f>IF(Table15[[#This Row],[IDENTICAL]]="","","@PART["&amp;Table15[[#This Row],[Name]]&amp;"]:FOR[xxxRP0]
{
    %identicalParts = "&amp;Table15[[#This Row],[IDENTICAL]]&amp;"
}")</f>
        <v>#VALUE!</v>
      </c>
    </row>
    <row r="4961" spans="1:1" x14ac:dyDescent="0.25">
      <c r="A4961" t="e">
        <f>IF(Table15[[#This Row],[IDENTICAL]]="","","@PART["&amp;Table15[[#This Row],[Name]]&amp;"]:FOR[xxxRP0]
{
    %identicalParts = "&amp;Table15[[#This Row],[IDENTICAL]]&amp;"
}")</f>
        <v>#VALUE!</v>
      </c>
    </row>
    <row r="4962" spans="1:1" x14ac:dyDescent="0.25">
      <c r="A4962" t="e">
        <f>IF(Table15[[#This Row],[IDENTICAL]]="","","@PART["&amp;Table15[[#This Row],[Name]]&amp;"]:FOR[xxxRP0]
{
    %identicalParts = "&amp;Table15[[#This Row],[IDENTICAL]]&amp;"
}")</f>
        <v>#VALUE!</v>
      </c>
    </row>
    <row r="4963" spans="1:1" x14ac:dyDescent="0.25">
      <c r="A4963" t="e">
        <f>IF(Table15[[#This Row],[IDENTICAL]]="","","@PART["&amp;Table15[[#This Row],[Name]]&amp;"]:FOR[xxxRP0]
{
    %identicalParts = "&amp;Table15[[#This Row],[IDENTICAL]]&amp;"
}")</f>
        <v>#VALUE!</v>
      </c>
    </row>
    <row r="4964" spans="1:1" x14ac:dyDescent="0.25">
      <c r="A4964" t="e">
        <f>IF(Table15[[#This Row],[IDENTICAL]]="","","@PART["&amp;Table15[[#This Row],[Name]]&amp;"]:FOR[xxxRP0]
{
    %identicalParts = "&amp;Table15[[#This Row],[IDENTICAL]]&amp;"
}")</f>
        <v>#VALUE!</v>
      </c>
    </row>
    <row r="4965" spans="1:1" x14ac:dyDescent="0.25">
      <c r="A4965" t="e">
        <f>IF(Table15[[#This Row],[IDENTICAL]]="","","@PART["&amp;Table15[[#This Row],[Name]]&amp;"]:FOR[xxxRP0]
{
    %identicalParts = "&amp;Table15[[#This Row],[IDENTICAL]]&amp;"
}")</f>
        <v>#VALUE!</v>
      </c>
    </row>
    <row r="4966" spans="1:1" x14ac:dyDescent="0.25">
      <c r="A4966" t="e">
        <f>IF(Table15[[#This Row],[IDENTICAL]]="","","@PART["&amp;Table15[[#This Row],[Name]]&amp;"]:FOR[xxxRP0]
{
    %identicalParts = "&amp;Table15[[#This Row],[IDENTICAL]]&amp;"
}")</f>
        <v>#VALUE!</v>
      </c>
    </row>
    <row r="4967" spans="1:1" x14ac:dyDescent="0.25">
      <c r="A4967" t="e">
        <f>IF(Table15[[#This Row],[IDENTICAL]]="","","@PART["&amp;Table15[[#This Row],[Name]]&amp;"]:FOR[xxxRP0]
{
    %identicalParts = "&amp;Table15[[#This Row],[IDENTICAL]]&amp;"
}")</f>
        <v>#VALUE!</v>
      </c>
    </row>
    <row r="4968" spans="1:1" x14ac:dyDescent="0.25">
      <c r="A4968" t="e">
        <f>IF(Table15[[#This Row],[IDENTICAL]]="","","@PART["&amp;Table15[[#This Row],[Name]]&amp;"]:FOR[xxxRP0]
{
    %identicalParts = "&amp;Table15[[#This Row],[IDENTICAL]]&amp;"
}")</f>
        <v>#VALUE!</v>
      </c>
    </row>
    <row r="4969" spans="1:1" x14ac:dyDescent="0.25">
      <c r="A4969" t="e">
        <f>IF(Table15[[#This Row],[IDENTICAL]]="","","@PART["&amp;Table15[[#This Row],[Name]]&amp;"]:FOR[xxxRP0]
{
    %identicalParts = "&amp;Table15[[#This Row],[IDENTICAL]]&amp;"
}")</f>
        <v>#VALUE!</v>
      </c>
    </row>
    <row r="4970" spans="1:1" x14ac:dyDescent="0.25">
      <c r="A4970" t="e">
        <f>IF(Table15[[#This Row],[IDENTICAL]]="","","@PART["&amp;Table15[[#This Row],[Name]]&amp;"]:FOR[xxxRP0]
{
    %identicalParts = "&amp;Table15[[#This Row],[IDENTICAL]]&amp;"
}")</f>
        <v>#VALUE!</v>
      </c>
    </row>
    <row r="4971" spans="1:1" x14ac:dyDescent="0.25">
      <c r="A4971" t="e">
        <f>IF(Table15[[#This Row],[IDENTICAL]]="","","@PART["&amp;Table15[[#This Row],[Name]]&amp;"]:FOR[xxxRP0]
{
    %identicalParts = "&amp;Table15[[#This Row],[IDENTICAL]]&amp;"
}")</f>
        <v>#VALUE!</v>
      </c>
    </row>
    <row r="4972" spans="1:1" x14ac:dyDescent="0.25">
      <c r="A4972" t="e">
        <f>IF(Table15[[#This Row],[IDENTICAL]]="","","@PART["&amp;Table15[[#This Row],[Name]]&amp;"]:FOR[xxxRP0]
{
    %identicalParts = "&amp;Table15[[#This Row],[IDENTICAL]]&amp;"
}")</f>
        <v>#VALUE!</v>
      </c>
    </row>
    <row r="4973" spans="1:1" x14ac:dyDescent="0.25">
      <c r="A4973" t="e">
        <f>IF(Table15[[#This Row],[IDENTICAL]]="","","@PART["&amp;Table15[[#This Row],[Name]]&amp;"]:FOR[xxxRP0]
{
    %identicalParts = "&amp;Table15[[#This Row],[IDENTICAL]]&amp;"
}")</f>
        <v>#VALUE!</v>
      </c>
    </row>
    <row r="4974" spans="1:1" x14ac:dyDescent="0.25">
      <c r="A4974" t="e">
        <f>IF(Table15[[#This Row],[IDENTICAL]]="","","@PART["&amp;Table15[[#This Row],[Name]]&amp;"]:FOR[xxxRP0]
{
    %identicalParts = "&amp;Table15[[#This Row],[IDENTICAL]]&amp;"
}")</f>
        <v>#VALUE!</v>
      </c>
    </row>
    <row r="4975" spans="1:1" x14ac:dyDescent="0.25">
      <c r="A4975" t="e">
        <f>IF(Table15[[#This Row],[IDENTICAL]]="","","@PART["&amp;Table15[[#This Row],[Name]]&amp;"]:FOR[xxxRP0]
{
    %identicalParts = "&amp;Table15[[#This Row],[IDENTICAL]]&amp;"
}")</f>
        <v>#VALUE!</v>
      </c>
    </row>
    <row r="4976" spans="1:1" x14ac:dyDescent="0.25">
      <c r="A4976" t="e">
        <f>IF(Table15[[#This Row],[IDENTICAL]]="","","@PART["&amp;Table15[[#This Row],[Name]]&amp;"]:FOR[xxxRP0]
{
    %identicalParts = "&amp;Table15[[#This Row],[IDENTICAL]]&amp;"
}")</f>
        <v>#VALUE!</v>
      </c>
    </row>
    <row r="4977" spans="1:1" x14ac:dyDescent="0.25">
      <c r="A4977" t="e">
        <f>IF(Table15[[#This Row],[IDENTICAL]]="","","@PART["&amp;Table15[[#This Row],[Name]]&amp;"]:FOR[xxxRP0]
{
    %identicalParts = "&amp;Table15[[#This Row],[IDENTICAL]]&amp;"
}")</f>
        <v>#VALUE!</v>
      </c>
    </row>
    <row r="4978" spans="1:1" x14ac:dyDescent="0.25">
      <c r="A4978" t="e">
        <f>IF(Table15[[#This Row],[IDENTICAL]]="","","@PART["&amp;Table15[[#This Row],[Name]]&amp;"]:FOR[xxxRP0]
{
    %identicalParts = "&amp;Table15[[#This Row],[IDENTICAL]]&amp;"
}")</f>
        <v>#VALUE!</v>
      </c>
    </row>
    <row r="4979" spans="1:1" x14ac:dyDescent="0.25">
      <c r="A4979" t="e">
        <f>IF(Table15[[#This Row],[IDENTICAL]]="","","@PART["&amp;Table15[[#This Row],[Name]]&amp;"]:FOR[xxxRP0]
{
    %identicalParts = "&amp;Table15[[#This Row],[IDENTICAL]]&amp;"
}")</f>
        <v>#VALUE!</v>
      </c>
    </row>
    <row r="4980" spans="1:1" x14ac:dyDescent="0.25">
      <c r="A4980" t="e">
        <f>IF(Table15[[#This Row],[IDENTICAL]]="","","@PART["&amp;Table15[[#This Row],[Name]]&amp;"]:FOR[xxxRP0]
{
    %identicalParts = "&amp;Table15[[#This Row],[IDENTICAL]]&amp;"
}")</f>
        <v>#VALUE!</v>
      </c>
    </row>
    <row r="4981" spans="1:1" x14ac:dyDescent="0.25">
      <c r="A4981" t="e">
        <f>IF(Table15[[#This Row],[IDENTICAL]]="","","@PART["&amp;Table15[[#This Row],[Name]]&amp;"]:FOR[xxxRP0]
{
    %identicalParts = "&amp;Table15[[#This Row],[IDENTICAL]]&amp;"
}")</f>
        <v>#VALUE!</v>
      </c>
    </row>
    <row r="4982" spans="1:1" x14ac:dyDescent="0.25">
      <c r="A4982" t="e">
        <f>IF(Table15[[#This Row],[IDENTICAL]]="","","@PART["&amp;Table15[[#This Row],[Name]]&amp;"]:FOR[xxxRP0]
{
    %identicalParts = "&amp;Table15[[#This Row],[IDENTICAL]]&amp;"
}")</f>
        <v>#VALUE!</v>
      </c>
    </row>
    <row r="4983" spans="1:1" x14ac:dyDescent="0.25">
      <c r="A4983" t="e">
        <f>IF(Table15[[#This Row],[IDENTICAL]]="","","@PART["&amp;Table15[[#This Row],[Name]]&amp;"]:FOR[xxxRP0]
{
    %identicalParts = "&amp;Table15[[#This Row],[IDENTICAL]]&amp;"
}")</f>
        <v>#VALUE!</v>
      </c>
    </row>
    <row r="4984" spans="1:1" x14ac:dyDescent="0.25">
      <c r="A4984" t="e">
        <f>IF(Table15[[#This Row],[IDENTICAL]]="","","@PART["&amp;Table15[[#This Row],[Name]]&amp;"]:FOR[xxxRP0]
{
    %identicalParts = "&amp;Table15[[#This Row],[IDENTICAL]]&amp;"
}")</f>
        <v>#VALUE!</v>
      </c>
    </row>
    <row r="4985" spans="1:1" x14ac:dyDescent="0.25">
      <c r="A4985" t="e">
        <f>IF(Table15[[#This Row],[IDENTICAL]]="","","@PART["&amp;Table15[[#This Row],[Name]]&amp;"]:FOR[xxxRP0]
{
    %identicalParts = "&amp;Table15[[#This Row],[IDENTICAL]]&amp;"
}")</f>
        <v>#VALUE!</v>
      </c>
    </row>
    <row r="4986" spans="1:1" x14ac:dyDescent="0.25">
      <c r="A4986" t="e">
        <f>IF(Table15[[#This Row],[IDENTICAL]]="","","@PART["&amp;Table15[[#This Row],[Name]]&amp;"]:FOR[xxxRP0]
{
    %identicalParts = "&amp;Table15[[#This Row],[IDENTICAL]]&amp;"
}")</f>
        <v>#VALUE!</v>
      </c>
    </row>
    <row r="4987" spans="1:1" x14ac:dyDescent="0.25">
      <c r="A4987" t="e">
        <f>IF(Table15[[#This Row],[IDENTICAL]]="","","@PART["&amp;Table15[[#This Row],[Name]]&amp;"]:FOR[xxxRP0]
{
    %identicalParts = "&amp;Table15[[#This Row],[IDENTICAL]]&amp;"
}")</f>
        <v>#VALUE!</v>
      </c>
    </row>
    <row r="4988" spans="1:1" x14ac:dyDescent="0.25">
      <c r="A4988" t="e">
        <f>IF(Table15[[#This Row],[IDENTICAL]]="","","@PART["&amp;Table15[[#This Row],[Name]]&amp;"]:FOR[xxxRP0]
{
    %identicalParts = "&amp;Table15[[#This Row],[IDENTICAL]]&amp;"
}")</f>
        <v>#VALUE!</v>
      </c>
    </row>
    <row r="4989" spans="1:1" x14ac:dyDescent="0.25">
      <c r="A4989" t="e">
        <f>IF(Table15[[#This Row],[IDENTICAL]]="","","@PART["&amp;Table15[[#This Row],[Name]]&amp;"]:FOR[xxxRP0]
{
    %identicalParts = "&amp;Table15[[#This Row],[IDENTICAL]]&amp;"
}")</f>
        <v>#VALUE!</v>
      </c>
    </row>
    <row r="4990" spans="1:1" x14ac:dyDescent="0.25">
      <c r="A4990" t="e">
        <f>IF(Table15[[#This Row],[IDENTICAL]]="","","@PART["&amp;Table15[[#This Row],[Name]]&amp;"]:FOR[xxxRP0]
{
    %identicalParts = "&amp;Table15[[#This Row],[IDENTICAL]]&amp;"
}")</f>
        <v>#VALUE!</v>
      </c>
    </row>
    <row r="4991" spans="1:1" x14ac:dyDescent="0.25">
      <c r="A4991" t="e">
        <f>IF(Table15[[#This Row],[IDENTICAL]]="","","@PART["&amp;Table15[[#This Row],[Name]]&amp;"]:FOR[xxxRP0]
{
    %identicalParts = "&amp;Table15[[#This Row],[IDENTICAL]]&amp;"
}")</f>
        <v>#VALUE!</v>
      </c>
    </row>
    <row r="4992" spans="1:1" x14ac:dyDescent="0.25">
      <c r="A4992" t="e">
        <f>IF(Table15[[#This Row],[IDENTICAL]]="","","@PART["&amp;Table15[[#This Row],[Name]]&amp;"]:FOR[xxxRP0]
{
    %identicalParts = "&amp;Table15[[#This Row],[IDENTICAL]]&amp;"
}")</f>
        <v>#VALUE!</v>
      </c>
    </row>
    <row r="4993" spans="1:1" x14ac:dyDescent="0.25">
      <c r="A4993" t="e">
        <f>IF(Table15[[#This Row],[IDENTICAL]]="","","@PART["&amp;Table15[[#This Row],[Name]]&amp;"]:FOR[xxxRP0]
{
    %identicalParts = "&amp;Table15[[#This Row],[IDENTICAL]]&amp;"
}")</f>
        <v>#VALUE!</v>
      </c>
    </row>
    <row r="4994" spans="1:1" x14ac:dyDescent="0.25">
      <c r="A4994" t="e">
        <f>IF(Table15[[#This Row],[IDENTICAL]]="","","@PART["&amp;Table15[[#This Row],[Name]]&amp;"]:FOR[xxxRP0]
{
    %identicalParts = "&amp;Table15[[#This Row],[IDENTICAL]]&amp;"
}")</f>
        <v>#VALUE!</v>
      </c>
    </row>
    <row r="4995" spans="1:1" x14ac:dyDescent="0.25">
      <c r="A4995" t="e">
        <f>IF(Table15[[#This Row],[IDENTICAL]]="","","@PART["&amp;Table15[[#This Row],[Name]]&amp;"]:FOR[xxxRP0]
{
    %identicalParts = "&amp;Table15[[#This Row],[IDENTICAL]]&amp;"
}")</f>
        <v>#VALUE!</v>
      </c>
    </row>
    <row r="4996" spans="1:1" x14ac:dyDescent="0.25">
      <c r="A4996" t="e">
        <f>IF(Table15[[#This Row],[IDENTICAL]]="","","@PART["&amp;Table15[[#This Row],[Name]]&amp;"]:FOR[xxxRP0]
{
    %identicalParts = "&amp;Table15[[#This Row],[IDENTICAL]]&amp;"
}")</f>
        <v>#VALUE!</v>
      </c>
    </row>
    <row r="4997" spans="1:1" x14ac:dyDescent="0.25">
      <c r="A4997" t="e">
        <f>IF(Table15[[#This Row],[IDENTICAL]]="","","@PART["&amp;Table15[[#This Row],[Name]]&amp;"]:FOR[xxxRP0]
{
    %identicalParts = "&amp;Table15[[#This Row],[IDENTICAL]]&amp;"
}")</f>
        <v>#VALUE!</v>
      </c>
    </row>
    <row r="4998" spans="1:1" x14ac:dyDescent="0.25">
      <c r="A4998" t="e">
        <f>IF(Table15[[#This Row],[IDENTICAL]]="","","@PART["&amp;Table15[[#This Row],[Name]]&amp;"]:FOR[xxxRP0]
{
    %identicalParts = "&amp;Table15[[#This Row],[IDENTICAL]]&amp;"
}")</f>
        <v>#VALUE!</v>
      </c>
    </row>
    <row r="4999" spans="1:1" x14ac:dyDescent="0.25">
      <c r="A4999" t="e">
        <f>IF(Table15[[#This Row],[IDENTICAL]]="","","@PART["&amp;Table15[[#This Row],[Name]]&amp;"]:FOR[xxxRP0]
{
    %identicalParts = "&amp;Table15[[#This Row],[IDENTICAL]]&amp;"
}")</f>
        <v>#VALUE!</v>
      </c>
    </row>
    <row r="5000" spans="1:1" x14ac:dyDescent="0.25">
      <c r="A5000" t="e">
        <f>IF(Table15[[#This Row],[IDENTICAL]]="","","@PART["&amp;Table15[[#This Row],[Name]]&amp;"]:FOR[xxxRP0]
{
    %identicalParts = "&amp;Table15[[#This Row],[IDENTICAL]]&amp;"
}")</f>
        <v>#VALUE!</v>
      </c>
    </row>
    <row r="5001" spans="1:1" x14ac:dyDescent="0.25">
      <c r="A5001" t="e">
        <f>IF(Table15[[#This Row],[IDENTICAL]]="","","@PART["&amp;Table15[[#This Row],[Name]]&amp;"]:FOR[xxxRP0]
{
    %identicalParts = "&amp;Table15[[#This Row],[IDENTICAL]]&amp;"
}")</f>
        <v>#VALUE!</v>
      </c>
    </row>
    <row r="5002" spans="1:1" x14ac:dyDescent="0.25">
      <c r="A5002" t="e">
        <f>IF(Table15[[#This Row],[IDENTICAL]]="","","@PART["&amp;Table15[[#This Row],[Name]]&amp;"]:FOR[xxxRP0]
{
    %identicalParts = "&amp;Table15[[#This Row],[IDENTICAL]]&amp;"
}")</f>
        <v>#VALUE!</v>
      </c>
    </row>
    <row r="5003" spans="1:1" x14ac:dyDescent="0.25">
      <c r="A5003" t="e">
        <f>IF(Table15[[#This Row],[IDENTICAL]]="","","@PART["&amp;Table15[[#This Row],[Name]]&amp;"]:FOR[xxxRP0]
{
    %identicalParts = "&amp;Table15[[#This Row],[IDENTICAL]]&amp;"
}")</f>
        <v>#VALUE!</v>
      </c>
    </row>
    <row r="5004" spans="1:1" x14ac:dyDescent="0.25">
      <c r="A5004" t="e">
        <f>IF(Table15[[#This Row],[IDENTICAL]]="","","@PART["&amp;Table15[[#This Row],[Name]]&amp;"]:FOR[xxxRP0]
{
    %identicalParts = "&amp;Table15[[#This Row],[IDENTICAL]]&amp;"
}")</f>
        <v>#VALUE!</v>
      </c>
    </row>
    <row r="5005" spans="1:1" x14ac:dyDescent="0.25">
      <c r="A5005" t="e">
        <f>IF(Table15[[#This Row],[IDENTICAL]]="","","@PART["&amp;Table15[[#This Row],[Name]]&amp;"]:FOR[xxxRP0]
{
    %identicalParts = "&amp;Table15[[#This Row],[IDENTICAL]]&amp;"
}")</f>
        <v>#VALUE!</v>
      </c>
    </row>
    <row r="5006" spans="1:1" x14ac:dyDescent="0.25">
      <c r="A5006" t="e">
        <f>IF(Table15[[#This Row],[IDENTICAL]]="","","@PART["&amp;Table15[[#This Row],[Name]]&amp;"]:FOR[xxxRP0]
{
    %identicalParts = "&amp;Table15[[#This Row],[IDENTICAL]]&amp;"
}")</f>
        <v>#VALUE!</v>
      </c>
    </row>
    <row r="5007" spans="1:1" x14ac:dyDescent="0.25">
      <c r="A5007" t="e">
        <f>IF(Table15[[#This Row],[IDENTICAL]]="","","@PART["&amp;Table15[[#This Row],[Name]]&amp;"]:FOR[xxxRP0]
{
    %identicalParts = "&amp;Table15[[#This Row],[IDENTICAL]]&amp;"
}")</f>
        <v>#VALUE!</v>
      </c>
    </row>
    <row r="5008" spans="1:1" x14ac:dyDescent="0.25">
      <c r="A5008" t="e">
        <f>IF(Table15[[#This Row],[IDENTICAL]]="","","@PART["&amp;Table15[[#This Row],[Name]]&amp;"]:FOR[xxxRP0]
{
    %identicalParts = "&amp;Table15[[#This Row],[IDENTICAL]]&amp;"
}")</f>
        <v>#VALUE!</v>
      </c>
    </row>
    <row r="5009" spans="1:1" x14ac:dyDescent="0.25">
      <c r="A5009" t="e">
        <f>IF(Table15[[#This Row],[IDENTICAL]]="","","@PART["&amp;Table15[[#This Row],[Name]]&amp;"]:FOR[xxxRP0]
{
    %identicalParts = "&amp;Table15[[#This Row],[IDENTICAL]]&amp;"
}")</f>
        <v>#VALUE!</v>
      </c>
    </row>
    <row r="5010" spans="1:1" x14ac:dyDescent="0.25">
      <c r="A5010" t="e">
        <f>IF(Table15[[#This Row],[IDENTICAL]]="","","@PART["&amp;Table15[[#This Row],[Name]]&amp;"]:FOR[xxxRP0]
{
    %identicalParts = "&amp;Table15[[#This Row],[IDENTICAL]]&amp;"
}")</f>
        <v>#VALUE!</v>
      </c>
    </row>
    <row r="5011" spans="1:1" x14ac:dyDescent="0.25">
      <c r="A5011" t="e">
        <f>IF(Table15[[#This Row],[IDENTICAL]]="","","@PART["&amp;Table15[[#This Row],[Name]]&amp;"]:FOR[xxxRP0]
{
    %identicalParts = "&amp;Table15[[#This Row],[IDENTICAL]]&amp;"
}")</f>
        <v>#VALUE!</v>
      </c>
    </row>
    <row r="5012" spans="1:1" x14ac:dyDescent="0.25">
      <c r="A5012" t="e">
        <f>IF(Table15[[#This Row],[IDENTICAL]]="","","@PART["&amp;Table15[[#This Row],[Name]]&amp;"]:FOR[xxxRP0]
{
    %identicalParts = "&amp;Table15[[#This Row],[IDENTICAL]]&amp;"
}")</f>
        <v>#VALUE!</v>
      </c>
    </row>
    <row r="5013" spans="1:1" x14ac:dyDescent="0.25">
      <c r="A5013" t="e">
        <f>IF(Table15[[#This Row],[IDENTICAL]]="","","@PART["&amp;Table15[[#This Row],[Name]]&amp;"]:FOR[xxxRP0]
{
    %identicalParts = "&amp;Table15[[#This Row],[IDENTICAL]]&amp;"
}")</f>
        <v>#VALUE!</v>
      </c>
    </row>
    <row r="5014" spans="1:1" x14ac:dyDescent="0.25">
      <c r="A5014" t="e">
        <f>IF(Table15[[#This Row],[IDENTICAL]]="","","@PART["&amp;Table15[[#This Row],[Name]]&amp;"]:FOR[xxxRP0]
{
    %identicalParts = "&amp;Table15[[#This Row],[IDENTICAL]]&amp;"
}")</f>
        <v>#VALUE!</v>
      </c>
    </row>
    <row r="5015" spans="1:1" x14ac:dyDescent="0.25">
      <c r="A5015" t="e">
        <f>IF(Table15[[#This Row],[IDENTICAL]]="","","@PART["&amp;Table15[[#This Row],[Name]]&amp;"]:FOR[xxxRP0]
{
    %identicalParts = "&amp;Table15[[#This Row],[IDENTICAL]]&amp;"
}")</f>
        <v>#VALUE!</v>
      </c>
    </row>
  </sheetData>
  <autoFilter ref="A1:A5015"/>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15"/>
  <sheetViews>
    <sheetView zoomScale="55" zoomScaleNormal="55" workbookViewId="0">
      <selection activeCell="S2" sqref="S2:AF2"/>
    </sheetView>
  </sheetViews>
  <sheetFormatPr defaultRowHeight="15" x14ac:dyDescent="0.25"/>
  <cols>
    <col min="1" max="1" width="47.85546875" bestFit="1" customWidth="1"/>
    <col min="2" max="15" width="8.5703125" customWidth="1"/>
    <col min="19" max="32" width="15" customWidth="1"/>
  </cols>
  <sheetData>
    <row r="1" spans="1:32" x14ac:dyDescent="0.25">
      <c r="B1">
        <v>26</v>
      </c>
      <c r="C1">
        <v>27</v>
      </c>
      <c r="D1">
        <v>28</v>
      </c>
      <c r="E1">
        <v>29</v>
      </c>
      <c r="F1">
        <v>30</v>
      </c>
      <c r="G1">
        <v>31</v>
      </c>
      <c r="H1">
        <v>32</v>
      </c>
      <c r="I1">
        <v>33</v>
      </c>
      <c r="J1">
        <v>34</v>
      </c>
      <c r="K1">
        <v>35</v>
      </c>
      <c r="L1">
        <v>36</v>
      </c>
      <c r="M1">
        <v>37</v>
      </c>
      <c r="N1">
        <v>38</v>
      </c>
      <c r="O1">
        <v>39</v>
      </c>
      <c r="P1" t="s">
        <v>11290</v>
      </c>
      <c r="S1" t="s">
        <v>6808</v>
      </c>
      <c r="T1" t="s">
        <v>11276</v>
      </c>
      <c r="U1" t="s">
        <v>11277</v>
      </c>
      <c r="V1" t="s">
        <v>11278</v>
      </c>
      <c r="W1" t="s">
        <v>11279</v>
      </c>
      <c r="X1" t="s">
        <v>11280</v>
      </c>
      <c r="Y1" t="s">
        <v>11281</v>
      </c>
      <c r="Z1" t="s">
        <v>11282</v>
      </c>
      <c r="AA1" t="s">
        <v>11283</v>
      </c>
      <c r="AB1" t="s">
        <v>9391</v>
      </c>
      <c r="AC1" t="s">
        <v>11284</v>
      </c>
      <c r="AD1" t="s">
        <v>11285</v>
      </c>
      <c r="AE1" t="s">
        <v>8649</v>
      </c>
      <c r="AF1" t="s">
        <v>9256</v>
      </c>
    </row>
    <row r="2" spans="1:32" x14ac:dyDescent="0.25">
      <c r="A2" t="str">
        <f>Table15[[#This Row],[Name]]</f>
        <v>RealISRU_Hex_Elektron</v>
      </c>
      <c r="B2" t="str">
        <f>IF(VLOOKUP($A2,Parts!$A:$AM,B$1,0)="X",S$2,"")</f>
        <v/>
      </c>
      <c r="C2" t="str">
        <f>IF(VLOOKUP($A2,Parts!$A:$AM,C$1,0)="X",T$2,"")</f>
        <v/>
      </c>
      <c r="D2" t="str">
        <f>IF(VLOOKUP($A2,Parts!$A:$AM,D$1,0)="X",U$2,"")</f>
        <v/>
      </c>
      <c r="E2" t="str">
        <f>IF(VLOOKUP($A2,Parts!$A:$AM,E$1,0)="X",V$2,"")</f>
        <v/>
      </c>
      <c r="F2" t="str">
        <f>IF(VLOOKUP($A2,Parts!$A:$AM,F$1,0)="X",W$2,"")</f>
        <v/>
      </c>
      <c r="G2" t="str">
        <f>IF(VLOOKUP($A2,Parts!$A:$AM,G$1,0)="X",X$2,"")</f>
        <v/>
      </c>
      <c r="H2" t="str">
        <f>IF(VLOOKUP($A2,Parts!$A:$AM,H$1,0)="X",Y$2,"")</f>
        <v/>
      </c>
      <c r="I2" t="str">
        <f>IF(VLOOKUP($A2,Parts!$A:$AM,I$1,0)="X",Z$2,"")</f>
        <v/>
      </c>
      <c r="J2" t="str">
        <f>IF(VLOOKUP($A2,Parts!$A:$AM,J$1,0)="X",AA$2,"")</f>
        <v/>
      </c>
      <c r="K2" t="str">
        <f>IF(VLOOKUP($A2,Parts!$A:$AM,K$1,0)="X",AB$2,"")</f>
        <v/>
      </c>
      <c r="L2" t="str">
        <f>IF(VLOOKUP($A2,Parts!$A:$AM,L$1,0)="X",AC$2,"")</f>
        <v/>
      </c>
      <c r="M2" t="str">
        <f>IF(VLOOKUP($A2,Parts!$A:$AM,M$1,0)="X",AD$2,"")</f>
        <v/>
      </c>
      <c r="N2" t="str">
        <f>IF(VLOOKUP($A2,Parts!$A:$AM,N$1,0)="X",AE$2,"")</f>
        <v/>
      </c>
      <c r="O2" t="str">
        <f>IF(VLOOKUP($A2,Parts!$A:$AM,O$1,0)="X",AF$2,"")</f>
        <v/>
      </c>
      <c r="P2" t="str">
        <f>B2&amp;C2&amp;D2&amp;E2&amp;F2&amp;G2&amp;H2&amp;I2&amp;J2&amp;K2&amp;L2&amp;M2&amp;N2&amp;O2</f>
        <v/>
      </c>
      <c r="S2" s="65" t="str">
        <f>"    MODULE
    { name = ModuleTag"&amp;S1&amp;" }
"</f>
        <v xml:space="preserve">    MODULE
    { name = ModuleTagAvionics }
</v>
      </c>
      <c r="T2" s="65" t="str">
        <f t="shared" ref="T2:AF2" si="0">"    MODULE
    { name = ModuleTag"&amp;T1&amp;" }
"</f>
        <v xml:space="preserve">    MODULE
    { name = ModuleTagDecreaseA }
</v>
      </c>
      <c r="U2" s="65" t="str">
        <f t="shared" si="0"/>
        <v xml:space="preserve">    MODULE
    { name = ModuleTagDecreaseB }
</v>
      </c>
      <c r="V2" s="65" t="str">
        <f t="shared" si="0"/>
        <v xml:space="preserve">    MODULE
    { name = ModuleTagEngineLiquidPF }
</v>
      </c>
      <c r="W2" s="65" t="str">
        <f t="shared" si="0"/>
        <v xml:space="preserve">    MODULE
    { name = ModuleTagEngineLiquidTurbo }
</v>
      </c>
      <c r="X2" s="65" t="str">
        <f t="shared" si="0"/>
        <v xml:space="preserve">    MODULE
    { name = ModuleTagEngineSolid }
</v>
      </c>
      <c r="Y2" s="65" t="str">
        <f t="shared" si="0"/>
        <v xml:space="preserve">    MODULE
    { name = ModuleTagHabitable }
</v>
      </c>
      <c r="Z2" s="65" t="str">
        <f t="shared" si="0"/>
        <v xml:space="preserve">    MODULE
    { name = ModuleTagHumanRated }
</v>
      </c>
      <c r="AA2" s="65" t="str">
        <f t="shared" si="0"/>
        <v xml:space="preserve">    MODULE
    { name = ModuleTagInstruments }
</v>
      </c>
      <c r="AB2" s="65" t="str">
        <f t="shared" si="0"/>
        <v xml:space="preserve">    MODULE
    { name = ModuleTagNuclear }
</v>
      </c>
      <c r="AC2" s="65" t="str">
        <f t="shared" si="0"/>
        <v xml:space="preserve">    MODULE
    { name = ModuleTagReentry }
</v>
      </c>
      <c r="AD2" s="65" t="str">
        <f t="shared" si="0"/>
        <v xml:space="preserve">    MODULE
    { name = ModuleTagToxic }
</v>
      </c>
      <c r="AE2" s="65" t="str">
        <f t="shared" si="0"/>
        <v xml:space="preserve">    MODULE
    { name = ModuleTagDecoupler }
</v>
      </c>
      <c r="AF2" s="65" t="str">
        <f t="shared" si="0"/>
        <v xml:space="preserve">    MODULE
    { name = ModuleTagHydrolox }
</v>
      </c>
    </row>
    <row r="3" spans="1:32" x14ac:dyDescent="0.25">
      <c r="A3" t="str">
        <f>Table15[[#This Row],[Name]]</f>
        <v>NASA-457M-V1</v>
      </c>
      <c r="B3" t="str">
        <f>IF(VLOOKUP($A3,Parts!$A:$AM,B$1,0)="X",S$2,"")</f>
        <v/>
      </c>
      <c r="C3" t="str">
        <f>IF(VLOOKUP($A3,Parts!$A:$AM,C$1,0)="X",T$2,"")</f>
        <v/>
      </c>
      <c r="D3" t="str">
        <f>IF(VLOOKUP($A3,Parts!$A:$AM,D$1,0)="X",U$2,"")</f>
        <v/>
      </c>
      <c r="E3" t="str">
        <f>IF(VLOOKUP($A3,Parts!$A:$AM,E$1,0)="X",V$2,"")</f>
        <v/>
      </c>
      <c r="F3" t="str">
        <f>IF(VLOOKUP($A3,Parts!$A:$AM,F$1,0)="X",W$2,"")</f>
        <v/>
      </c>
      <c r="G3" t="str">
        <f>IF(VLOOKUP($A3,Parts!$A:$AM,G$1,0)="X",X$2,"")</f>
        <v/>
      </c>
      <c r="H3" t="str">
        <f>IF(VLOOKUP($A3,Parts!$A:$AM,H$1,0)="X",Y$2,"")</f>
        <v/>
      </c>
      <c r="I3" t="str">
        <f>IF(VLOOKUP($A3,Parts!$A:$AM,I$1,0)="X",Z$2,"")</f>
        <v/>
      </c>
      <c r="J3" t="str">
        <f>IF(VLOOKUP($A3,Parts!$A:$AM,J$1,0)="X",AA$2,"")</f>
        <v/>
      </c>
      <c r="K3" t="str">
        <f>IF(VLOOKUP($A3,Parts!$A:$AM,K$1,0)="X",AB$2,"")</f>
        <v/>
      </c>
      <c r="L3" t="str">
        <f>IF(VLOOKUP($A3,Parts!$A:$AM,L$1,0)="X",AC$2,"")</f>
        <v/>
      </c>
      <c r="M3" t="str">
        <f>IF(VLOOKUP($A3,Parts!$A:$AM,M$1,0)="X",AD$2,"")</f>
        <v/>
      </c>
      <c r="N3" t="str">
        <f>IF(VLOOKUP($A3,Parts!$A:$AM,N$1,0)="X",AE$2,"")</f>
        <v/>
      </c>
      <c r="O3" t="str">
        <f>IF(VLOOKUP($A3,Parts!$A:$AM,O$1,0)="X",AF$2,"")</f>
        <v/>
      </c>
      <c r="P3" t="str">
        <f t="shared" ref="P3:P66" si="1">B3&amp;C3&amp;D3&amp;E3&amp;F3&amp;G3&amp;H3&amp;I3&amp;J3&amp;K3&amp;L3&amp;M3&amp;N3&amp;O3</f>
        <v/>
      </c>
    </row>
    <row r="4" spans="1:32" x14ac:dyDescent="0.25">
      <c r="A4" t="str">
        <f>Table15[[#This Row],[Name]]</f>
        <v>NASA-457M-V2</v>
      </c>
      <c r="B4" t="str">
        <f>IF(VLOOKUP($A4,Parts!$A:$AM,B$1,0)="X",S$2,"")</f>
        <v/>
      </c>
      <c r="C4" t="str">
        <f>IF(VLOOKUP($A4,Parts!$A:$AM,C$1,0)="X",T$2,"")</f>
        <v/>
      </c>
      <c r="D4" t="str">
        <f>IF(VLOOKUP($A4,Parts!$A:$AM,D$1,0)="X",U$2,"")</f>
        <v/>
      </c>
      <c r="E4" t="str">
        <f>IF(VLOOKUP($A4,Parts!$A:$AM,E$1,0)="X",V$2,"")</f>
        <v/>
      </c>
      <c r="F4" t="str">
        <f>IF(VLOOKUP($A4,Parts!$A:$AM,F$1,0)="X",W$2,"")</f>
        <v/>
      </c>
      <c r="G4" t="str">
        <f>IF(VLOOKUP($A4,Parts!$A:$AM,G$1,0)="X",X$2,"")</f>
        <v/>
      </c>
      <c r="H4" t="str">
        <f>IF(VLOOKUP($A4,Parts!$A:$AM,H$1,0)="X",Y$2,"")</f>
        <v/>
      </c>
      <c r="I4" t="str">
        <f>IF(VLOOKUP($A4,Parts!$A:$AM,I$1,0)="X",Z$2,"")</f>
        <v/>
      </c>
      <c r="J4" t="str">
        <f>IF(VLOOKUP($A4,Parts!$A:$AM,J$1,0)="X",AA$2,"")</f>
        <v/>
      </c>
      <c r="K4" t="str">
        <f>IF(VLOOKUP($A4,Parts!$A:$AM,K$1,0)="X",AB$2,"")</f>
        <v/>
      </c>
      <c r="L4" t="str">
        <f>IF(VLOOKUP($A4,Parts!$A:$AM,L$1,0)="X",AC$2,"")</f>
        <v/>
      </c>
      <c r="M4" t="str">
        <f>IF(VLOOKUP($A4,Parts!$A:$AM,M$1,0)="X",AD$2,"")</f>
        <v/>
      </c>
      <c r="N4" t="str">
        <f>IF(VLOOKUP($A4,Parts!$A:$AM,N$1,0)="X",AE$2,"")</f>
        <v/>
      </c>
      <c r="O4" t="str">
        <f>IF(VLOOKUP($A4,Parts!$A:$AM,O$1,0)="X",AF$2,"")</f>
        <v/>
      </c>
      <c r="P4" t="str">
        <f t="shared" si="1"/>
        <v/>
      </c>
    </row>
    <row r="5" spans="1:32" x14ac:dyDescent="0.25">
      <c r="A5" t="str">
        <f>Table15[[#This Row],[Name]]</f>
        <v>NASA-457M-V1-X4</v>
      </c>
      <c r="B5" t="str">
        <f>IF(VLOOKUP($A5,Parts!$A:$AM,B$1,0)="X",S$2,"")</f>
        <v/>
      </c>
      <c r="C5" t="str">
        <f>IF(VLOOKUP($A5,Parts!$A:$AM,C$1,0)="X",T$2,"")</f>
        <v/>
      </c>
      <c r="D5" t="str">
        <f>IF(VLOOKUP($A5,Parts!$A:$AM,D$1,0)="X",U$2,"")</f>
        <v/>
      </c>
      <c r="E5" t="str">
        <f>IF(VLOOKUP($A5,Parts!$A:$AM,E$1,0)="X",V$2,"")</f>
        <v/>
      </c>
      <c r="F5" t="str">
        <f>IF(VLOOKUP($A5,Parts!$A:$AM,F$1,0)="X",W$2,"")</f>
        <v/>
      </c>
      <c r="G5" t="str">
        <f>IF(VLOOKUP($A5,Parts!$A:$AM,G$1,0)="X",X$2,"")</f>
        <v/>
      </c>
      <c r="H5" t="str">
        <f>IF(VLOOKUP($A5,Parts!$A:$AM,H$1,0)="X",Y$2,"")</f>
        <v/>
      </c>
      <c r="I5" t="str">
        <f>IF(VLOOKUP($A5,Parts!$A:$AM,I$1,0)="X",Z$2,"")</f>
        <v/>
      </c>
      <c r="J5" t="str">
        <f>IF(VLOOKUP($A5,Parts!$A:$AM,J$1,0)="X",AA$2,"")</f>
        <v/>
      </c>
      <c r="K5" t="str">
        <f>IF(VLOOKUP($A5,Parts!$A:$AM,K$1,0)="X",AB$2,"")</f>
        <v/>
      </c>
      <c r="L5" t="str">
        <f>IF(VLOOKUP($A5,Parts!$A:$AM,L$1,0)="X",AC$2,"")</f>
        <v/>
      </c>
      <c r="M5" t="str">
        <f>IF(VLOOKUP($A5,Parts!$A:$AM,M$1,0)="X",AD$2,"")</f>
        <v/>
      </c>
      <c r="N5" t="str">
        <f>IF(VLOOKUP($A5,Parts!$A:$AM,N$1,0)="X",AE$2,"")</f>
        <v/>
      </c>
      <c r="O5" t="str">
        <f>IF(VLOOKUP($A5,Parts!$A:$AM,O$1,0)="X",AF$2,"")</f>
        <v/>
      </c>
      <c r="P5" t="str">
        <f t="shared" si="1"/>
        <v/>
      </c>
    </row>
    <row r="6" spans="1:32" x14ac:dyDescent="0.25">
      <c r="A6" t="str">
        <f>Table15[[#This Row],[Name]]</f>
        <v>NASA-457M-V2-X4</v>
      </c>
      <c r="B6" t="str">
        <f>IF(VLOOKUP($A6,Parts!$A:$AM,B$1,0)="X",S$2,"")</f>
        <v/>
      </c>
      <c r="C6" t="str">
        <f>IF(VLOOKUP($A6,Parts!$A:$AM,C$1,0)="X",T$2,"")</f>
        <v/>
      </c>
      <c r="D6" t="str">
        <f>IF(VLOOKUP($A6,Parts!$A:$AM,D$1,0)="X",U$2,"")</f>
        <v/>
      </c>
      <c r="E6" t="str">
        <f>IF(VLOOKUP($A6,Parts!$A:$AM,E$1,0)="X",V$2,"")</f>
        <v/>
      </c>
      <c r="F6" t="str">
        <f>IF(VLOOKUP($A6,Parts!$A:$AM,F$1,0)="X",W$2,"")</f>
        <v/>
      </c>
      <c r="G6" t="str">
        <f>IF(VLOOKUP($A6,Parts!$A:$AM,G$1,0)="X",X$2,"")</f>
        <v/>
      </c>
      <c r="H6" t="str">
        <f>IF(VLOOKUP($A6,Parts!$A:$AM,H$1,0)="X",Y$2,"")</f>
        <v/>
      </c>
      <c r="I6" t="str">
        <f>IF(VLOOKUP($A6,Parts!$A:$AM,I$1,0)="X",Z$2,"")</f>
        <v/>
      </c>
      <c r="J6" t="str">
        <f>IF(VLOOKUP($A6,Parts!$A:$AM,J$1,0)="X",AA$2,"")</f>
        <v/>
      </c>
      <c r="K6" t="str">
        <f>IF(VLOOKUP($A6,Parts!$A:$AM,K$1,0)="X",AB$2,"")</f>
        <v/>
      </c>
      <c r="L6" t="str">
        <f>IF(VLOOKUP($A6,Parts!$A:$AM,L$1,0)="X",AC$2,"")</f>
        <v/>
      </c>
      <c r="M6" t="str">
        <f>IF(VLOOKUP($A6,Parts!$A:$AM,M$1,0)="X",AD$2,"")</f>
        <v/>
      </c>
      <c r="N6" t="str">
        <f>IF(VLOOKUP($A6,Parts!$A:$AM,N$1,0)="X",AE$2,"")</f>
        <v/>
      </c>
      <c r="O6" t="str">
        <f>IF(VLOOKUP($A6,Parts!$A:$AM,O$1,0)="X",AF$2,"")</f>
        <v/>
      </c>
      <c r="P6" t="str">
        <f t="shared" si="1"/>
        <v/>
      </c>
    </row>
    <row r="7" spans="1:32" x14ac:dyDescent="0.25">
      <c r="A7" t="str">
        <f>Table15[[#This Row],[Name]]</f>
        <v>P5-1</v>
      </c>
      <c r="B7" t="str">
        <f>IF(VLOOKUP($A7,Parts!$A:$AM,B$1,0)="X",S$2,"")</f>
        <v/>
      </c>
      <c r="C7" t="str">
        <f>IF(VLOOKUP($A7,Parts!$A:$AM,C$1,0)="X",T$2,"")</f>
        <v/>
      </c>
      <c r="D7" t="str">
        <f>IF(VLOOKUP($A7,Parts!$A:$AM,D$1,0)="X",U$2,"")</f>
        <v/>
      </c>
      <c r="E7" t="str">
        <f>IF(VLOOKUP($A7,Parts!$A:$AM,E$1,0)="X",V$2,"")</f>
        <v/>
      </c>
      <c r="F7" t="str">
        <f>IF(VLOOKUP($A7,Parts!$A:$AM,F$1,0)="X",W$2,"")</f>
        <v/>
      </c>
      <c r="G7" t="str">
        <f>IF(VLOOKUP($A7,Parts!$A:$AM,G$1,0)="X",X$2,"")</f>
        <v/>
      </c>
      <c r="H7" t="str">
        <f>IF(VLOOKUP($A7,Parts!$A:$AM,H$1,0)="X",Y$2,"")</f>
        <v/>
      </c>
      <c r="I7" t="str">
        <f>IF(VLOOKUP($A7,Parts!$A:$AM,I$1,0)="X",Z$2,"")</f>
        <v/>
      </c>
      <c r="J7" t="str">
        <f>IF(VLOOKUP($A7,Parts!$A:$AM,J$1,0)="X",AA$2,"")</f>
        <v/>
      </c>
      <c r="K7" t="str">
        <f>IF(VLOOKUP($A7,Parts!$A:$AM,K$1,0)="X",AB$2,"")</f>
        <v/>
      </c>
      <c r="L7" t="str">
        <f>IF(VLOOKUP($A7,Parts!$A:$AM,L$1,0)="X",AC$2,"")</f>
        <v/>
      </c>
      <c r="M7" t="str">
        <f>IF(VLOOKUP($A7,Parts!$A:$AM,M$1,0)="X",AD$2,"")</f>
        <v/>
      </c>
      <c r="N7" t="str">
        <f>IF(VLOOKUP($A7,Parts!$A:$AM,N$1,0)="X",AE$2,"")</f>
        <v/>
      </c>
      <c r="O7" t="str">
        <f>IF(VLOOKUP($A7,Parts!$A:$AM,O$1,0)="X",AF$2,"")</f>
        <v/>
      </c>
      <c r="P7" t="str">
        <f t="shared" si="1"/>
        <v/>
      </c>
    </row>
    <row r="8" spans="1:32" x14ac:dyDescent="0.25">
      <c r="A8" t="str">
        <f>Table15[[#This Row],[Name]]</f>
        <v>P5-2</v>
      </c>
      <c r="B8" t="str">
        <f>IF(VLOOKUP($A8,Parts!$A:$AM,B$1,0)="X",S$2,"")</f>
        <v/>
      </c>
      <c r="C8" t="str">
        <f>IF(VLOOKUP($A8,Parts!$A:$AM,C$1,0)="X",T$2,"")</f>
        <v/>
      </c>
      <c r="D8" t="str">
        <f>IF(VLOOKUP($A8,Parts!$A:$AM,D$1,0)="X",U$2,"")</f>
        <v/>
      </c>
      <c r="E8" t="str">
        <f>IF(VLOOKUP($A8,Parts!$A:$AM,E$1,0)="X",V$2,"")</f>
        <v/>
      </c>
      <c r="F8" t="str">
        <f>IF(VLOOKUP($A8,Parts!$A:$AM,F$1,0)="X",W$2,"")</f>
        <v/>
      </c>
      <c r="G8" t="str">
        <f>IF(VLOOKUP($A8,Parts!$A:$AM,G$1,0)="X",X$2,"")</f>
        <v/>
      </c>
      <c r="H8" t="str">
        <f>IF(VLOOKUP($A8,Parts!$A:$AM,H$1,0)="X",Y$2,"")</f>
        <v/>
      </c>
      <c r="I8" t="str">
        <f>IF(VLOOKUP($A8,Parts!$A:$AM,I$1,0)="X",Z$2,"")</f>
        <v/>
      </c>
      <c r="J8" t="str">
        <f>IF(VLOOKUP($A8,Parts!$A:$AM,J$1,0)="X",AA$2,"")</f>
        <v/>
      </c>
      <c r="K8" t="str">
        <f>IF(VLOOKUP($A8,Parts!$A:$AM,K$1,0)="X",AB$2,"")</f>
        <v/>
      </c>
      <c r="L8" t="str">
        <f>IF(VLOOKUP($A8,Parts!$A:$AM,L$1,0)="X",AC$2,"")</f>
        <v/>
      </c>
      <c r="M8" t="str">
        <f>IF(VLOOKUP($A8,Parts!$A:$AM,M$1,0)="X",AD$2,"")</f>
        <v/>
      </c>
      <c r="N8" t="str">
        <f>IF(VLOOKUP($A8,Parts!$A:$AM,N$1,0)="X",AE$2,"")</f>
        <v/>
      </c>
      <c r="O8" t="str">
        <f>IF(VLOOKUP($A8,Parts!$A:$AM,O$1,0)="X",AF$2,"")</f>
        <v/>
      </c>
      <c r="P8" t="str">
        <f t="shared" si="1"/>
        <v/>
      </c>
    </row>
    <row r="9" spans="1:32" x14ac:dyDescent="0.25">
      <c r="A9" t="str">
        <f>Table15[[#This Row],[Name]]</f>
        <v>FSbiPlaneAileron</v>
      </c>
      <c r="B9" t="str">
        <f>IF(VLOOKUP($A9,Parts!$A:$AM,B$1,0)="X",S$2,"")</f>
        <v/>
      </c>
      <c r="C9" t="str">
        <f>IF(VLOOKUP($A9,Parts!$A:$AM,C$1,0)="X",T$2,"")</f>
        <v/>
      </c>
      <c r="D9" t="str">
        <f>IF(VLOOKUP($A9,Parts!$A:$AM,D$1,0)="X",U$2,"")</f>
        <v/>
      </c>
      <c r="E9" t="str">
        <f>IF(VLOOKUP($A9,Parts!$A:$AM,E$1,0)="X",V$2,"")</f>
        <v/>
      </c>
      <c r="F9" t="str">
        <f>IF(VLOOKUP($A9,Parts!$A:$AM,F$1,0)="X",W$2,"")</f>
        <v/>
      </c>
      <c r="G9" t="str">
        <f>IF(VLOOKUP($A9,Parts!$A:$AM,G$1,0)="X",X$2,"")</f>
        <v/>
      </c>
      <c r="H9" t="str">
        <f>IF(VLOOKUP($A9,Parts!$A:$AM,H$1,0)="X",Y$2,"")</f>
        <v/>
      </c>
      <c r="I9" t="str">
        <f>IF(VLOOKUP($A9,Parts!$A:$AM,I$1,0)="X",Z$2,"")</f>
        <v/>
      </c>
      <c r="J9" t="str">
        <f>IF(VLOOKUP($A9,Parts!$A:$AM,J$1,0)="X",AA$2,"")</f>
        <v/>
      </c>
      <c r="K9" t="str">
        <f>IF(VLOOKUP($A9,Parts!$A:$AM,K$1,0)="X",AB$2,"")</f>
        <v/>
      </c>
      <c r="L9" t="str">
        <f>IF(VLOOKUP($A9,Parts!$A:$AM,L$1,0)="X",AC$2,"")</f>
        <v/>
      </c>
      <c r="M9" t="str">
        <f>IF(VLOOKUP($A9,Parts!$A:$AM,M$1,0)="X",AD$2,"")</f>
        <v/>
      </c>
      <c r="N9" t="str">
        <f>IF(VLOOKUP($A9,Parts!$A:$AM,N$1,0)="X",AE$2,"")</f>
        <v/>
      </c>
      <c r="O9" t="str">
        <f>IF(VLOOKUP($A9,Parts!$A:$AM,O$1,0)="X",AF$2,"")</f>
        <v/>
      </c>
      <c r="P9" t="str">
        <f t="shared" si="1"/>
        <v/>
      </c>
    </row>
    <row r="10" spans="1:32" x14ac:dyDescent="0.25">
      <c r="A10" t="str">
        <f>Table15[[#This Row],[Name]]</f>
        <v>FSbiplaneCockpit</v>
      </c>
      <c r="B10" t="str">
        <f>IF(VLOOKUP($A10,Parts!$A:$AM,B$1,0)="X",S$2,"")</f>
        <v/>
      </c>
      <c r="C10" t="str">
        <f>IF(VLOOKUP($A10,Parts!$A:$AM,C$1,0)="X",T$2,"")</f>
        <v/>
      </c>
      <c r="D10" t="str">
        <f>IF(VLOOKUP($A10,Parts!$A:$AM,D$1,0)="X",U$2,"")</f>
        <v/>
      </c>
      <c r="E10" t="str">
        <f>IF(VLOOKUP($A10,Parts!$A:$AM,E$1,0)="X",V$2,"")</f>
        <v/>
      </c>
      <c r="F10" t="str">
        <f>IF(VLOOKUP($A10,Parts!$A:$AM,F$1,0)="X",W$2,"")</f>
        <v/>
      </c>
      <c r="G10" t="str">
        <f>IF(VLOOKUP($A10,Parts!$A:$AM,G$1,0)="X",X$2,"")</f>
        <v/>
      </c>
      <c r="H10" t="str">
        <f>IF(VLOOKUP($A10,Parts!$A:$AM,H$1,0)="X",Y$2,"")</f>
        <v/>
      </c>
      <c r="I10" t="str">
        <f>IF(VLOOKUP($A10,Parts!$A:$AM,I$1,0)="X",Z$2,"")</f>
        <v/>
      </c>
      <c r="J10" t="str">
        <f>IF(VLOOKUP($A10,Parts!$A:$AM,J$1,0)="X",AA$2,"")</f>
        <v/>
      </c>
      <c r="K10" t="str">
        <f>IF(VLOOKUP($A10,Parts!$A:$AM,K$1,0)="X",AB$2,"")</f>
        <v/>
      </c>
      <c r="L10" t="str">
        <f>IF(VLOOKUP($A10,Parts!$A:$AM,L$1,0)="X",AC$2,"")</f>
        <v/>
      </c>
      <c r="M10" t="str">
        <f>IF(VLOOKUP($A10,Parts!$A:$AM,M$1,0)="X",AD$2,"")</f>
        <v/>
      </c>
      <c r="N10" t="str">
        <f>IF(VLOOKUP($A10,Parts!$A:$AM,N$1,0)="X",AE$2,"")</f>
        <v/>
      </c>
      <c r="O10" t="str">
        <f>IF(VLOOKUP($A10,Parts!$A:$AM,O$1,0)="X",AF$2,"")</f>
        <v/>
      </c>
      <c r="P10" t="str">
        <f t="shared" si="1"/>
        <v/>
      </c>
    </row>
    <row r="11" spans="1:32" x14ac:dyDescent="0.25">
      <c r="A11" t="str">
        <f>Table15[[#This Row],[Name]]</f>
        <v>FSbiPlaneElevator</v>
      </c>
      <c r="B11" t="str">
        <f>IF(VLOOKUP($A11,Parts!$A:$AM,B$1,0)="X",S$2,"")</f>
        <v/>
      </c>
      <c r="C11" t="str">
        <f>IF(VLOOKUP($A11,Parts!$A:$AM,C$1,0)="X",T$2,"")</f>
        <v/>
      </c>
      <c r="D11" t="str">
        <f>IF(VLOOKUP($A11,Parts!$A:$AM,D$1,0)="X",U$2,"")</f>
        <v/>
      </c>
      <c r="E11" t="str">
        <f>IF(VLOOKUP($A11,Parts!$A:$AM,E$1,0)="X",V$2,"")</f>
        <v/>
      </c>
      <c r="F11" t="str">
        <f>IF(VLOOKUP($A11,Parts!$A:$AM,F$1,0)="X",W$2,"")</f>
        <v/>
      </c>
      <c r="G11" t="str">
        <f>IF(VLOOKUP($A11,Parts!$A:$AM,G$1,0)="X",X$2,"")</f>
        <v/>
      </c>
      <c r="H11" t="str">
        <f>IF(VLOOKUP($A11,Parts!$A:$AM,H$1,0)="X",Y$2,"")</f>
        <v/>
      </c>
      <c r="I11" t="str">
        <f>IF(VLOOKUP($A11,Parts!$A:$AM,I$1,0)="X",Z$2,"")</f>
        <v/>
      </c>
      <c r="J11" t="str">
        <f>IF(VLOOKUP($A11,Parts!$A:$AM,J$1,0)="X",AA$2,"")</f>
        <v/>
      </c>
      <c r="K11" t="str">
        <f>IF(VLOOKUP($A11,Parts!$A:$AM,K$1,0)="X",AB$2,"")</f>
        <v/>
      </c>
      <c r="L11" t="str">
        <f>IF(VLOOKUP($A11,Parts!$A:$AM,L$1,0)="X",AC$2,"")</f>
        <v/>
      </c>
      <c r="M11" t="str">
        <f>IF(VLOOKUP($A11,Parts!$A:$AM,M$1,0)="X",AD$2,"")</f>
        <v/>
      </c>
      <c r="N11" t="str">
        <f>IF(VLOOKUP($A11,Parts!$A:$AM,N$1,0)="X",AE$2,"")</f>
        <v/>
      </c>
      <c r="O11" t="str">
        <f>IF(VLOOKUP($A11,Parts!$A:$AM,O$1,0)="X",AF$2,"")</f>
        <v/>
      </c>
      <c r="P11" t="str">
        <f t="shared" si="1"/>
        <v/>
      </c>
    </row>
    <row r="12" spans="1:32" x14ac:dyDescent="0.25">
      <c r="A12" t="str">
        <f>Table15[[#This Row],[Name]]</f>
        <v>FSbiPlaneTail</v>
      </c>
      <c r="B12" t="str">
        <f>IF(VLOOKUP($A12,Parts!$A:$AM,B$1,0)="X",S$2,"")</f>
        <v/>
      </c>
      <c r="C12" t="str">
        <f>IF(VLOOKUP($A12,Parts!$A:$AM,C$1,0)="X",T$2,"")</f>
        <v/>
      </c>
      <c r="D12" t="str">
        <f>IF(VLOOKUP($A12,Parts!$A:$AM,D$1,0)="X",U$2,"")</f>
        <v/>
      </c>
      <c r="E12" t="str">
        <f>IF(VLOOKUP($A12,Parts!$A:$AM,E$1,0)="X",V$2,"")</f>
        <v/>
      </c>
      <c r="F12" t="str">
        <f>IF(VLOOKUP($A12,Parts!$A:$AM,F$1,0)="X",W$2,"")</f>
        <v/>
      </c>
      <c r="G12" t="str">
        <f>IF(VLOOKUP($A12,Parts!$A:$AM,G$1,0)="X",X$2,"")</f>
        <v/>
      </c>
      <c r="H12" t="str">
        <f>IF(VLOOKUP($A12,Parts!$A:$AM,H$1,0)="X",Y$2,"")</f>
        <v/>
      </c>
      <c r="I12" t="str">
        <f>IF(VLOOKUP($A12,Parts!$A:$AM,I$1,0)="X",Z$2,"")</f>
        <v/>
      </c>
      <c r="J12" t="str">
        <f>IF(VLOOKUP($A12,Parts!$A:$AM,J$1,0)="X",AA$2,"")</f>
        <v/>
      </c>
      <c r="K12" t="str">
        <f>IF(VLOOKUP($A12,Parts!$A:$AM,K$1,0)="X",AB$2,"")</f>
        <v/>
      </c>
      <c r="L12" t="str">
        <f>IF(VLOOKUP($A12,Parts!$A:$AM,L$1,0)="X",AC$2,"")</f>
        <v/>
      </c>
      <c r="M12" t="str">
        <f>IF(VLOOKUP($A12,Parts!$A:$AM,M$1,0)="X",AD$2,"")</f>
        <v/>
      </c>
      <c r="N12" t="str">
        <f>IF(VLOOKUP($A12,Parts!$A:$AM,N$1,0)="X",AE$2,"")</f>
        <v/>
      </c>
      <c r="O12" t="str">
        <f>IF(VLOOKUP($A12,Parts!$A:$AM,O$1,0)="X",AF$2,"")</f>
        <v/>
      </c>
      <c r="P12" t="str">
        <f t="shared" si="1"/>
        <v/>
      </c>
    </row>
    <row r="13" spans="1:32" x14ac:dyDescent="0.25">
      <c r="A13" t="str">
        <f>Table15[[#This Row],[Name]]</f>
        <v>FSbiPlaneWheelPair</v>
      </c>
      <c r="B13" t="str">
        <f>IF(VLOOKUP($A13,Parts!$A:$AM,B$1,0)="X",S$2,"")</f>
        <v/>
      </c>
      <c r="C13" t="str">
        <f>IF(VLOOKUP($A13,Parts!$A:$AM,C$1,0)="X",T$2,"")</f>
        <v/>
      </c>
      <c r="D13" t="str">
        <f>IF(VLOOKUP($A13,Parts!$A:$AM,D$1,0)="X",U$2,"")</f>
        <v/>
      </c>
      <c r="E13" t="str">
        <f>IF(VLOOKUP($A13,Parts!$A:$AM,E$1,0)="X",V$2,"")</f>
        <v/>
      </c>
      <c r="F13" t="str">
        <f>IF(VLOOKUP($A13,Parts!$A:$AM,F$1,0)="X",W$2,"")</f>
        <v/>
      </c>
      <c r="G13" t="str">
        <f>IF(VLOOKUP($A13,Parts!$A:$AM,G$1,0)="X",X$2,"")</f>
        <v/>
      </c>
      <c r="H13" t="str">
        <f>IF(VLOOKUP($A13,Parts!$A:$AM,H$1,0)="X",Y$2,"")</f>
        <v/>
      </c>
      <c r="I13" t="str">
        <f>IF(VLOOKUP($A13,Parts!$A:$AM,I$1,0)="X",Z$2,"")</f>
        <v/>
      </c>
      <c r="J13" t="str">
        <f>IF(VLOOKUP($A13,Parts!$A:$AM,J$1,0)="X",AA$2,"")</f>
        <v/>
      </c>
      <c r="K13" t="str">
        <f>IF(VLOOKUP($A13,Parts!$A:$AM,K$1,0)="X",AB$2,"")</f>
        <v/>
      </c>
      <c r="L13" t="str">
        <f>IF(VLOOKUP($A13,Parts!$A:$AM,L$1,0)="X",AC$2,"")</f>
        <v/>
      </c>
      <c r="M13" t="str">
        <f>IF(VLOOKUP($A13,Parts!$A:$AM,M$1,0)="X",AD$2,"")</f>
        <v/>
      </c>
      <c r="N13" t="str">
        <f>IF(VLOOKUP($A13,Parts!$A:$AM,N$1,0)="X",AE$2,"")</f>
        <v/>
      </c>
      <c r="O13" t="str">
        <f>IF(VLOOKUP($A13,Parts!$A:$AM,O$1,0)="X",AF$2,"")</f>
        <v/>
      </c>
      <c r="P13" t="str">
        <f t="shared" si="1"/>
        <v/>
      </c>
    </row>
    <row r="14" spans="1:32" x14ac:dyDescent="0.25">
      <c r="A14" t="str">
        <f>Table15[[#This Row],[Name]]</f>
        <v>FSbiPlaneRudder</v>
      </c>
      <c r="B14" t="str">
        <f>IF(VLOOKUP($A14,Parts!$A:$AM,B$1,0)="X",S$2,"")</f>
        <v/>
      </c>
      <c r="C14" t="str">
        <f>IF(VLOOKUP($A14,Parts!$A:$AM,C$1,0)="X",T$2,"")</f>
        <v/>
      </c>
      <c r="D14" t="str">
        <f>IF(VLOOKUP($A14,Parts!$A:$AM,D$1,0)="X",U$2,"")</f>
        <v/>
      </c>
      <c r="E14" t="str">
        <f>IF(VLOOKUP($A14,Parts!$A:$AM,E$1,0)="X",V$2,"")</f>
        <v/>
      </c>
      <c r="F14" t="str">
        <f>IF(VLOOKUP($A14,Parts!$A:$AM,F$1,0)="X",W$2,"")</f>
        <v/>
      </c>
      <c r="G14" t="str">
        <f>IF(VLOOKUP($A14,Parts!$A:$AM,G$1,0)="X",X$2,"")</f>
        <v/>
      </c>
      <c r="H14" t="str">
        <f>IF(VLOOKUP($A14,Parts!$A:$AM,H$1,0)="X",Y$2,"")</f>
        <v/>
      </c>
      <c r="I14" t="str">
        <f>IF(VLOOKUP($A14,Parts!$A:$AM,I$1,0)="X",Z$2,"")</f>
        <v/>
      </c>
      <c r="J14" t="str">
        <f>IF(VLOOKUP($A14,Parts!$A:$AM,J$1,0)="X",AA$2,"")</f>
        <v/>
      </c>
      <c r="K14" t="str">
        <f>IF(VLOOKUP($A14,Parts!$A:$AM,K$1,0)="X",AB$2,"")</f>
        <v/>
      </c>
      <c r="L14" t="str">
        <f>IF(VLOOKUP($A14,Parts!$A:$AM,L$1,0)="X",AC$2,"")</f>
        <v/>
      </c>
      <c r="M14" t="str">
        <f>IF(VLOOKUP($A14,Parts!$A:$AM,M$1,0)="X",AD$2,"")</f>
        <v/>
      </c>
      <c r="N14" t="str">
        <f>IF(VLOOKUP($A14,Parts!$A:$AM,N$1,0)="X",AE$2,"")</f>
        <v/>
      </c>
      <c r="O14" t="str">
        <f>IF(VLOOKUP($A14,Parts!$A:$AM,O$1,0)="X",AF$2,"")</f>
        <v/>
      </c>
      <c r="P14" t="str">
        <f t="shared" si="1"/>
        <v/>
      </c>
    </row>
    <row r="15" spans="1:32" x14ac:dyDescent="0.25">
      <c r="A15" t="str">
        <f>Table15[[#This Row],[Name]]</f>
        <v>FSbiPlaneSkid</v>
      </c>
      <c r="B15" t="str">
        <f>IF(VLOOKUP($A15,Parts!$A:$AM,B$1,0)="X",S$2,"")</f>
        <v/>
      </c>
      <c r="C15" t="str">
        <f>IF(VLOOKUP($A15,Parts!$A:$AM,C$1,0)="X",T$2,"")</f>
        <v/>
      </c>
      <c r="D15" t="str">
        <f>IF(VLOOKUP($A15,Parts!$A:$AM,D$1,0)="X",U$2,"")</f>
        <v/>
      </c>
      <c r="E15" t="str">
        <f>IF(VLOOKUP($A15,Parts!$A:$AM,E$1,0)="X",V$2,"")</f>
        <v/>
      </c>
      <c r="F15" t="str">
        <f>IF(VLOOKUP($A15,Parts!$A:$AM,F$1,0)="X",W$2,"")</f>
        <v/>
      </c>
      <c r="G15" t="str">
        <f>IF(VLOOKUP($A15,Parts!$A:$AM,G$1,0)="X",X$2,"")</f>
        <v/>
      </c>
      <c r="H15" t="str">
        <f>IF(VLOOKUP($A15,Parts!$A:$AM,H$1,0)="X",Y$2,"")</f>
        <v/>
      </c>
      <c r="I15" t="str">
        <f>IF(VLOOKUP($A15,Parts!$A:$AM,I$1,0)="X",Z$2,"")</f>
        <v/>
      </c>
      <c r="J15" t="str">
        <f>IF(VLOOKUP($A15,Parts!$A:$AM,J$1,0)="X",AA$2,"")</f>
        <v/>
      </c>
      <c r="K15" t="str">
        <f>IF(VLOOKUP($A15,Parts!$A:$AM,K$1,0)="X",AB$2,"")</f>
        <v/>
      </c>
      <c r="L15" t="str">
        <f>IF(VLOOKUP($A15,Parts!$A:$AM,L$1,0)="X",AC$2,"")</f>
        <v/>
      </c>
      <c r="M15" t="str">
        <f>IF(VLOOKUP($A15,Parts!$A:$AM,M$1,0)="X",AD$2,"")</f>
        <v/>
      </c>
      <c r="N15" t="str">
        <f>IF(VLOOKUP($A15,Parts!$A:$AM,N$1,0)="X",AE$2,"")</f>
        <v/>
      </c>
      <c r="O15" t="str">
        <f>IF(VLOOKUP($A15,Parts!$A:$AM,O$1,0)="X",AF$2,"")</f>
        <v/>
      </c>
      <c r="P15" t="str">
        <f t="shared" si="1"/>
        <v/>
      </c>
    </row>
    <row r="16" spans="1:32" x14ac:dyDescent="0.25">
      <c r="A16" t="str">
        <f>Table15[[#This Row],[Name]]</f>
        <v>FSbiPlaneWingCenter</v>
      </c>
      <c r="B16" t="str">
        <f>IF(VLOOKUP($A16,Parts!$A:$AM,B$1,0)="X",S$2,"")</f>
        <v/>
      </c>
      <c r="C16" t="str">
        <f>IF(VLOOKUP($A16,Parts!$A:$AM,C$1,0)="X",T$2,"")</f>
        <v/>
      </c>
      <c r="D16" t="str">
        <f>IF(VLOOKUP($A16,Parts!$A:$AM,D$1,0)="X",U$2,"")</f>
        <v/>
      </c>
      <c r="E16" t="str">
        <f>IF(VLOOKUP($A16,Parts!$A:$AM,E$1,0)="X",V$2,"")</f>
        <v/>
      </c>
      <c r="F16" t="str">
        <f>IF(VLOOKUP($A16,Parts!$A:$AM,F$1,0)="X",W$2,"")</f>
        <v/>
      </c>
      <c r="G16" t="str">
        <f>IF(VLOOKUP($A16,Parts!$A:$AM,G$1,0)="X",X$2,"")</f>
        <v/>
      </c>
      <c r="H16" t="str">
        <f>IF(VLOOKUP($A16,Parts!$A:$AM,H$1,0)="X",Y$2,"")</f>
        <v/>
      </c>
      <c r="I16" t="str">
        <f>IF(VLOOKUP($A16,Parts!$A:$AM,I$1,0)="X",Z$2,"")</f>
        <v/>
      </c>
      <c r="J16" t="str">
        <f>IF(VLOOKUP($A16,Parts!$A:$AM,J$1,0)="X",AA$2,"")</f>
        <v/>
      </c>
      <c r="K16" t="str">
        <f>IF(VLOOKUP($A16,Parts!$A:$AM,K$1,0)="X",AB$2,"")</f>
        <v/>
      </c>
      <c r="L16" t="str">
        <f>IF(VLOOKUP($A16,Parts!$A:$AM,L$1,0)="X",AC$2,"")</f>
        <v/>
      </c>
      <c r="M16" t="str">
        <f>IF(VLOOKUP($A16,Parts!$A:$AM,M$1,0)="X",AD$2,"")</f>
        <v/>
      </c>
      <c r="N16" t="str">
        <f>IF(VLOOKUP($A16,Parts!$A:$AM,N$1,0)="X",AE$2,"")</f>
        <v/>
      </c>
      <c r="O16" t="str">
        <f>IF(VLOOKUP($A16,Parts!$A:$AM,O$1,0)="X",AF$2,"")</f>
        <v/>
      </c>
      <c r="P16" t="str">
        <f t="shared" si="1"/>
        <v/>
      </c>
    </row>
    <row r="17" spans="1:16" x14ac:dyDescent="0.25">
      <c r="A17" t="str">
        <f>Table15[[#This Row],[Name]]</f>
        <v>FSbiPlaneWingMain</v>
      </c>
      <c r="B17" t="str">
        <f>IF(VLOOKUP($A17,Parts!$A:$AM,B$1,0)="X",S$2,"")</f>
        <v/>
      </c>
      <c r="C17" t="str">
        <f>IF(VLOOKUP($A17,Parts!$A:$AM,C$1,0)="X",T$2,"")</f>
        <v/>
      </c>
      <c r="D17" t="str">
        <f>IF(VLOOKUP($A17,Parts!$A:$AM,D$1,0)="X",U$2,"")</f>
        <v/>
      </c>
      <c r="E17" t="str">
        <f>IF(VLOOKUP($A17,Parts!$A:$AM,E$1,0)="X",V$2,"")</f>
        <v/>
      </c>
      <c r="F17" t="str">
        <f>IF(VLOOKUP($A17,Parts!$A:$AM,F$1,0)="X",W$2,"")</f>
        <v/>
      </c>
      <c r="G17" t="str">
        <f>IF(VLOOKUP($A17,Parts!$A:$AM,G$1,0)="X",X$2,"")</f>
        <v/>
      </c>
      <c r="H17" t="str">
        <f>IF(VLOOKUP($A17,Parts!$A:$AM,H$1,0)="X",Y$2,"")</f>
        <v/>
      </c>
      <c r="I17" t="str">
        <f>IF(VLOOKUP($A17,Parts!$A:$AM,I$1,0)="X",Z$2,"")</f>
        <v/>
      </c>
      <c r="J17" t="str">
        <f>IF(VLOOKUP($A17,Parts!$A:$AM,J$1,0)="X",AA$2,"")</f>
        <v/>
      </c>
      <c r="K17" t="str">
        <f>IF(VLOOKUP($A17,Parts!$A:$AM,K$1,0)="X",AB$2,"")</f>
        <v/>
      </c>
      <c r="L17" t="str">
        <f>IF(VLOOKUP($A17,Parts!$A:$AM,L$1,0)="X",AC$2,"")</f>
        <v/>
      </c>
      <c r="M17" t="str">
        <f>IF(VLOOKUP($A17,Parts!$A:$AM,M$1,0)="X",AD$2,"")</f>
        <v/>
      </c>
      <c r="N17" t="str">
        <f>IF(VLOOKUP($A17,Parts!$A:$AM,N$1,0)="X",AE$2,"")</f>
        <v/>
      </c>
      <c r="O17" t="str">
        <f>IF(VLOOKUP($A17,Parts!$A:$AM,O$1,0)="X",AF$2,"")</f>
        <v/>
      </c>
      <c r="P17" t="str">
        <f t="shared" si="1"/>
        <v/>
      </c>
    </row>
    <row r="18" spans="1:16" x14ac:dyDescent="0.25">
      <c r="A18" t="str">
        <f>Table15[[#This Row],[Name]]</f>
        <v>FSbiPlaneWingRound</v>
      </c>
      <c r="B18" t="str">
        <f>IF(VLOOKUP($A18,Parts!$A:$AM,B$1,0)="X",S$2,"")</f>
        <v/>
      </c>
      <c r="C18" t="str">
        <f>IF(VLOOKUP($A18,Parts!$A:$AM,C$1,0)="X",T$2,"")</f>
        <v/>
      </c>
      <c r="D18" t="str">
        <f>IF(VLOOKUP($A18,Parts!$A:$AM,D$1,0)="X",U$2,"")</f>
        <v/>
      </c>
      <c r="E18" t="str">
        <f>IF(VLOOKUP($A18,Parts!$A:$AM,E$1,0)="X",V$2,"")</f>
        <v/>
      </c>
      <c r="F18" t="str">
        <f>IF(VLOOKUP($A18,Parts!$A:$AM,F$1,0)="X",W$2,"")</f>
        <v/>
      </c>
      <c r="G18" t="str">
        <f>IF(VLOOKUP($A18,Parts!$A:$AM,G$1,0)="X",X$2,"")</f>
        <v/>
      </c>
      <c r="H18" t="str">
        <f>IF(VLOOKUP($A18,Parts!$A:$AM,H$1,0)="X",Y$2,"")</f>
        <v/>
      </c>
      <c r="I18" t="str">
        <f>IF(VLOOKUP($A18,Parts!$A:$AM,I$1,0)="X",Z$2,"")</f>
        <v/>
      </c>
      <c r="J18" t="str">
        <f>IF(VLOOKUP($A18,Parts!$A:$AM,J$1,0)="X",AA$2,"")</f>
        <v/>
      </c>
      <c r="K18" t="str">
        <f>IF(VLOOKUP($A18,Parts!$A:$AM,K$1,0)="X",AB$2,"")</f>
        <v/>
      </c>
      <c r="L18" t="str">
        <f>IF(VLOOKUP($A18,Parts!$A:$AM,L$1,0)="X",AC$2,"")</f>
        <v/>
      </c>
      <c r="M18" t="str">
        <f>IF(VLOOKUP($A18,Parts!$A:$AM,M$1,0)="X",AD$2,"")</f>
        <v/>
      </c>
      <c r="N18" t="str">
        <f>IF(VLOOKUP($A18,Parts!$A:$AM,N$1,0)="X",AE$2,"")</f>
        <v/>
      </c>
      <c r="O18" t="str">
        <f>IF(VLOOKUP($A18,Parts!$A:$AM,O$1,0)="X",AF$2,"")</f>
        <v/>
      </c>
      <c r="P18" t="str">
        <f t="shared" si="1"/>
        <v/>
      </c>
    </row>
    <row r="19" spans="1:16" x14ac:dyDescent="0.25">
      <c r="A19" t="str">
        <f>Table15[[#This Row],[Name]]</f>
        <v>FSbiPlaneWingShort</v>
      </c>
      <c r="B19" t="str">
        <f>IF(VLOOKUP($A19,Parts!$A:$AM,B$1,0)="X",S$2,"")</f>
        <v/>
      </c>
      <c r="C19" t="str">
        <f>IF(VLOOKUP($A19,Parts!$A:$AM,C$1,0)="X",T$2,"")</f>
        <v/>
      </c>
      <c r="D19" t="str">
        <f>IF(VLOOKUP($A19,Parts!$A:$AM,D$1,0)="X",U$2,"")</f>
        <v/>
      </c>
      <c r="E19" t="str">
        <f>IF(VLOOKUP($A19,Parts!$A:$AM,E$1,0)="X",V$2,"")</f>
        <v/>
      </c>
      <c r="F19" t="str">
        <f>IF(VLOOKUP($A19,Parts!$A:$AM,F$1,0)="X",W$2,"")</f>
        <v/>
      </c>
      <c r="G19" t="str">
        <f>IF(VLOOKUP($A19,Parts!$A:$AM,G$1,0)="X",X$2,"")</f>
        <v/>
      </c>
      <c r="H19" t="str">
        <f>IF(VLOOKUP($A19,Parts!$A:$AM,H$1,0)="X",Y$2,"")</f>
        <v/>
      </c>
      <c r="I19" t="str">
        <f>IF(VLOOKUP($A19,Parts!$A:$AM,I$1,0)="X",Z$2,"")</f>
        <v/>
      </c>
      <c r="J19" t="str">
        <f>IF(VLOOKUP($A19,Parts!$A:$AM,J$1,0)="X",AA$2,"")</f>
        <v/>
      </c>
      <c r="K19" t="str">
        <f>IF(VLOOKUP($A19,Parts!$A:$AM,K$1,0)="X",AB$2,"")</f>
        <v/>
      </c>
      <c r="L19" t="str">
        <f>IF(VLOOKUP($A19,Parts!$A:$AM,L$1,0)="X",AC$2,"")</f>
        <v/>
      </c>
      <c r="M19" t="str">
        <f>IF(VLOOKUP($A19,Parts!$A:$AM,M$1,0)="X",AD$2,"")</f>
        <v/>
      </c>
      <c r="N19" t="str">
        <f>IF(VLOOKUP($A19,Parts!$A:$AM,N$1,0)="X",AE$2,"")</f>
        <v/>
      </c>
      <c r="O19" t="str">
        <f>IF(VLOOKUP($A19,Parts!$A:$AM,O$1,0)="X",AF$2,"")</f>
        <v/>
      </c>
      <c r="P19" t="str">
        <f t="shared" si="1"/>
        <v/>
      </c>
    </row>
    <row r="20" spans="1:16" x14ac:dyDescent="0.25">
      <c r="A20" t="str">
        <f>Table15[[#This Row],[Name]]</f>
        <v>FSbiPlaneWingTip</v>
      </c>
      <c r="B20" t="str">
        <f>IF(VLOOKUP($A20,Parts!$A:$AM,B$1,0)="X",S$2,"")</f>
        <v/>
      </c>
      <c r="C20" t="str">
        <f>IF(VLOOKUP($A20,Parts!$A:$AM,C$1,0)="X",T$2,"")</f>
        <v/>
      </c>
      <c r="D20" t="str">
        <f>IF(VLOOKUP($A20,Parts!$A:$AM,D$1,0)="X",U$2,"")</f>
        <v/>
      </c>
      <c r="E20" t="str">
        <f>IF(VLOOKUP($A20,Parts!$A:$AM,E$1,0)="X",V$2,"")</f>
        <v/>
      </c>
      <c r="F20" t="str">
        <f>IF(VLOOKUP($A20,Parts!$A:$AM,F$1,0)="X",W$2,"")</f>
        <v/>
      </c>
      <c r="G20" t="str">
        <f>IF(VLOOKUP($A20,Parts!$A:$AM,G$1,0)="X",X$2,"")</f>
        <v/>
      </c>
      <c r="H20" t="str">
        <f>IF(VLOOKUP($A20,Parts!$A:$AM,H$1,0)="X",Y$2,"")</f>
        <v/>
      </c>
      <c r="I20" t="str">
        <f>IF(VLOOKUP($A20,Parts!$A:$AM,I$1,0)="X",Z$2,"")</f>
        <v/>
      </c>
      <c r="J20" t="str">
        <f>IF(VLOOKUP($A20,Parts!$A:$AM,J$1,0)="X",AA$2,"")</f>
        <v/>
      </c>
      <c r="K20" t="str">
        <f>IF(VLOOKUP($A20,Parts!$A:$AM,K$1,0)="X",AB$2,"")</f>
        <v/>
      </c>
      <c r="L20" t="str">
        <f>IF(VLOOKUP($A20,Parts!$A:$AM,L$1,0)="X",AC$2,"")</f>
        <v/>
      </c>
      <c r="M20" t="str">
        <f>IF(VLOOKUP($A20,Parts!$A:$AM,M$1,0)="X",AD$2,"")</f>
        <v/>
      </c>
      <c r="N20" t="str">
        <f>IF(VLOOKUP($A20,Parts!$A:$AM,N$1,0)="X",AE$2,"")</f>
        <v/>
      </c>
      <c r="O20" t="str">
        <f>IF(VLOOKUP($A20,Parts!$A:$AM,O$1,0)="X",AF$2,"")</f>
        <v/>
      </c>
      <c r="P20" t="str">
        <f t="shared" si="1"/>
        <v/>
      </c>
    </row>
    <row r="21" spans="1:16" x14ac:dyDescent="0.25">
      <c r="A21" t="str">
        <f>Table15[[#This Row],[Name]]</f>
        <v>RLA_mp_tiny_radial</v>
      </c>
      <c r="B21" t="str">
        <f>IF(VLOOKUP($A21,Parts!$A:$AM,B$1,0)="X",S$2,"")</f>
        <v/>
      </c>
      <c r="C21" t="str">
        <f>IF(VLOOKUP($A21,Parts!$A:$AM,C$1,0)="X",T$2,"")</f>
        <v/>
      </c>
      <c r="D21" t="str">
        <f>IF(VLOOKUP($A21,Parts!$A:$AM,D$1,0)="X",U$2,"")</f>
        <v/>
      </c>
      <c r="E21" t="str">
        <f>IF(VLOOKUP($A21,Parts!$A:$AM,E$1,0)="X",V$2,"")</f>
        <v xml:space="preserve">    MODULE
    { name = ModuleTagEngineLiquidPF }
</v>
      </c>
      <c r="F21" t="str">
        <f>IF(VLOOKUP($A21,Parts!$A:$AM,F$1,0)="X",W$2,"")</f>
        <v/>
      </c>
      <c r="G21" t="str">
        <f>IF(VLOOKUP($A21,Parts!$A:$AM,G$1,0)="X",X$2,"")</f>
        <v/>
      </c>
      <c r="H21" t="str">
        <f>IF(VLOOKUP($A21,Parts!$A:$AM,H$1,0)="X",Y$2,"")</f>
        <v/>
      </c>
      <c r="I21" t="str">
        <f>IF(VLOOKUP($A21,Parts!$A:$AM,I$1,0)="X",Z$2,"")</f>
        <v/>
      </c>
      <c r="J21" t="str">
        <f>IF(VLOOKUP($A21,Parts!$A:$AM,J$1,0)="X",AA$2,"")</f>
        <v/>
      </c>
      <c r="K21" t="str">
        <f>IF(VLOOKUP($A21,Parts!$A:$AM,K$1,0)="X",AB$2,"")</f>
        <v/>
      </c>
      <c r="L21" t="str">
        <f>IF(VLOOKUP($A21,Parts!$A:$AM,L$1,0)="X",AC$2,"")</f>
        <v/>
      </c>
      <c r="M21" t="str">
        <f>IF(VLOOKUP($A21,Parts!$A:$AM,M$1,0)="X",AD$2,"")</f>
        <v/>
      </c>
      <c r="N21" t="str">
        <f>IF(VLOOKUP($A21,Parts!$A:$AM,N$1,0)="X",AE$2,"")</f>
        <v/>
      </c>
      <c r="O21" t="str">
        <f>IF(VLOOKUP($A21,Parts!$A:$AM,O$1,0)="X",AF$2,"")</f>
        <v/>
      </c>
      <c r="P21" t="str">
        <f t="shared" si="1"/>
        <v xml:space="preserve">    MODULE
    { name = ModuleTagEngineLiquidPF }
</v>
      </c>
    </row>
    <row r="22" spans="1:16" x14ac:dyDescent="0.25">
      <c r="A22" t="str">
        <f>Table15[[#This Row],[Name]]</f>
        <v>RLA_mp_tiny_stack</v>
      </c>
      <c r="B22" t="str">
        <f>IF(VLOOKUP($A22,Parts!$A:$AM,B$1,0)="X",S$2,"")</f>
        <v/>
      </c>
      <c r="C22" t="str">
        <f>IF(VLOOKUP($A22,Parts!$A:$AM,C$1,0)="X",T$2,"")</f>
        <v/>
      </c>
      <c r="D22" t="str">
        <f>IF(VLOOKUP($A22,Parts!$A:$AM,D$1,0)="X",U$2,"")</f>
        <v/>
      </c>
      <c r="E22" t="str">
        <f>IF(VLOOKUP($A22,Parts!$A:$AM,E$1,0)="X",V$2,"")</f>
        <v xml:space="preserve">    MODULE
    { name = ModuleTagEngineLiquidPF }
</v>
      </c>
      <c r="F22" t="str">
        <f>IF(VLOOKUP($A22,Parts!$A:$AM,F$1,0)="X",W$2,"")</f>
        <v/>
      </c>
      <c r="G22" t="str">
        <f>IF(VLOOKUP($A22,Parts!$A:$AM,G$1,0)="X",X$2,"")</f>
        <v/>
      </c>
      <c r="H22" t="str">
        <f>IF(VLOOKUP($A22,Parts!$A:$AM,H$1,0)="X",Y$2,"")</f>
        <v/>
      </c>
      <c r="I22" t="str">
        <f>IF(VLOOKUP($A22,Parts!$A:$AM,I$1,0)="X",Z$2,"")</f>
        <v/>
      </c>
      <c r="J22" t="str">
        <f>IF(VLOOKUP($A22,Parts!$A:$AM,J$1,0)="X",AA$2,"")</f>
        <v/>
      </c>
      <c r="K22" t="str">
        <f>IF(VLOOKUP($A22,Parts!$A:$AM,K$1,0)="X",AB$2,"")</f>
        <v/>
      </c>
      <c r="L22" t="str">
        <f>IF(VLOOKUP($A22,Parts!$A:$AM,L$1,0)="X",AC$2,"")</f>
        <v/>
      </c>
      <c r="M22" t="str">
        <f>IF(VLOOKUP($A22,Parts!$A:$AM,M$1,0)="X",AD$2,"")</f>
        <v/>
      </c>
      <c r="N22" t="str">
        <f>IF(VLOOKUP($A22,Parts!$A:$AM,N$1,0)="X",AE$2,"")</f>
        <v/>
      </c>
      <c r="O22" t="str">
        <f>IF(VLOOKUP($A22,Parts!$A:$AM,O$1,0)="X",AF$2,"")</f>
        <v/>
      </c>
      <c r="P22" t="str">
        <f t="shared" si="1"/>
        <v xml:space="preserve">    MODULE
    { name = ModuleTagEngineLiquidPF }
</v>
      </c>
    </row>
    <row r="23" spans="1:16" x14ac:dyDescent="0.25">
      <c r="A23" t="str">
        <f>Table15[[#This Row],[Name]]</f>
        <v>miniFuselage</v>
      </c>
      <c r="B23" t="str">
        <f>IF(VLOOKUP($A23,Parts!$A:$AM,B$1,0)="X",S$2,"")</f>
        <v/>
      </c>
      <c r="C23" t="str">
        <f>IF(VLOOKUP($A23,Parts!$A:$AM,C$1,0)="X",T$2,"")</f>
        <v/>
      </c>
      <c r="D23" t="str">
        <f>IF(VLOOKUP($A23,Parts!$A:$AM,D$1,0)="X",U$2,"")</f>
        <v/>
      </c>
      <c r="E23" t="str">
        <f>IF(VLOOKUP($A23,Parts!$A:$AM,E$1,0)="X",V$2,"")</f>
        <v/>
      </c>
      <c r="F23" t="str">
        <f>IF(VLOOKUP($A23,Parts!$A:$AM,F$1,0)="X",W$2,"")</f>
        <v/>
      </c>
      <c r="G23" t="str">
        <f>IF(VLOOKUP($A23,Parts!$A:$AM,G$1,0)="X",X$2,"")</f>
        <v/>
      </c>
      <c r="H23" t="str">
        <f>IF(VLOOKUP($A23,Parts!$A:$AM,H$1,0)="X",Y$2,"")</f>
        <v/>
      </c>
      <c r="I23" t="str">
        <f>IF(VLOOKUP($A23,Parts!$A:$AM,I$1,0)="X",Z$2,"")</f>
        <v/>
      </c>
      <c r="J23" t="str">
        <f>IF(VLOOKUP($A23,Parts!$A:$AM,J$1,0)="X",AA$2,"")</f>
        <v/>
      </c>
      <c r="K23" t="str">
        <f>IF(VLOOKUP($A23,Parts!$A:$AM,K$1,0)="X",AB$2,"")</f>
        <v/>
      </c>
      <c r="L23" t="str">
        <f>IF(VLOOKUP($A23,Parts!$A:$AM,L$1,0)="X",AC$2,"")</f>
        <v/>
      </c>
      <c r="M23" t="str">
        <f>IF(VLOOKUP($A23,Parts!$A:$AM,M$1,0)="X",AD$2,"")</f>
        <v/>
      </c>
      <c r="N23" t="str">
        <f>IF(VLOOKUP($A23,Parts!$A:$AM,N$1,0)="X",AE$2,"")</f>
        <v/>
      </c>
      <c r="O23" t="str">
        <f>IF(VLOOKUP($A23,Parts!$A:$AM,O$1,0)="X",AF$2,"")</f>
        <v/>
      </c>
      <c r="P23" t="str">
        <f t="shared" si="1"/>
        <v/>
      </c>
    </row>
    <row r="24" spans="1:16" x14ac:dyDescent="0.25">
      <c r="A24" t="str">
        <f>Table15[[#This Row],[Name]]</f>
        <v>SXTSmallFuselage</v>
      </c>
      <c r="B24" t="str">
        <f>IF(VLOOKUP($A24,Parts!$A:$AM,B$1,0)="X",S$2,"")</f>
        <v/>
      </c>
      <c r="C24" t="str">
        <f>IF(VLOOKUP($A24,Parts!$A:$AM,C$1,0)="X",T$2,"")</f>
        <v/>
      </c>
      <c r="D24" t="str">
        <f>IF(VLOOKUP($A24,Parts!$A:$AM,D$1,0)="X",U$2,"")</f>
        <v/>
      </c>
      <c r="E24" t="str">
        <f>IF(VLOOKUP($A24,Parts!$A:$AM,E$1,0)="X",V$2,"")</f>
        <v/>
      </c>
      <c r="F24" t="str">
        <f>IF(VLOOKUP($A24,Parts!$A:$AM,F$1,0)="X",W$2,"")</f>
        <v/>
      </c>
      <c r="G24" t="str">
        <f>IF(VLOOKUP($A24,Parts!$A:$AM,G$1,0)="X",X$2,"")</f>
        <v/>
      </c>
      <c r="H24" t="str">
        <f>IF(VLOOKUP($A24,Parts!$A:$AM,H$1,0)="X",Y$2,"")</f>
        <v/>
      </c>
      <c r="I24" t="str">
        <f>IF(VLOOKUP($A24,Parts!$A:$AM,I$1,0)="X",Z$2,"")</f>
        <v/>
      </c>
      <c r="J24" t="str">
        <f>IF(VLOOKUP($A24,Parts!$A:$AM,J$1,0)="X",AA$2,"")</f>
        <v/>
      </c>
      <c r="K24" t="str">
        <f>IF(VLOOKUP($A24,Parts!$A:$AM,K$1,0)="X",AB$2,"")</f>
        <v/>
      </c>
      <c r="L24" t="str">
        <f>IF(VLOOKUP($A24,Parts!$A:$AM,L$1,0)="X",AC$2,"")</f>
        <v/>
      </c>
      <c r="M24" t="str">
        <f>IF(VLOOKUP($A24,Parts!$A:$AM,M$1,0)="X",AD$2,"")</f>
        <v/>
      </c>
      <c r="N24" t="str">
        <f>IF(VLOOKUP($A24,Parts!$A:$AM,N$1,0)="X",AE$2,"")</f>
        <v/>
      </c>
      <c r="O24" t="str">
        <f>IF(VLOOKUP($A24,Parts!$A:$AM,O$1,0)="X",AF$2,"")</f>
        <v/>
      </c>
      <c r="P24" t="str">
        <f t="shared" si="1"/>
        <v/>
      </c>
    </row>
    <row r="25" spans="1:16" x14ac:dyDescent="0.25">
      <c r="A25" t="str">
        <f>Table15[[#This Row],[Name]]</f>
        <v>Mark1Cockpit</v>
      </c>
      <c r="B25" t="str">
        <f>IF(VLOOKUP($A25,Parts!$A:$AM,B$1,0)="X",S$2,"")</f>
        <v/>
      </c>
      <c r="C25" t="str">
        <f>IF(VLOOKUP($A25,Parts!$A:$AM,C$1,0)="X",T$2,"")</f>
        <v/>
      </c>
      <c r="D25" t="str">
        <f>IF(VLOOKUP($A25,Parts!$A:$AM,D$1,0)="X",U$2,"")</f>
        <v/>
      </c>
      <c r="E25" t="str">
        <f>IF(VLOOKUP($A25,Parts!$A:$AM,E$1,0)="X",V$2,"")</f>
        <v/>
      </c>
      <c r="F25" t="str">
        <f>IF(VLOOKUP($A25,Parts!$A:$AM,F$1,0)="X",W$2,"")</f>
        <v/>
      </c>
      <c r="G25" t="str">
        <f>IF(VLOOKUP($A25,Parts!$A:$AM,G$1,0)="X",X$2,"")</f>
        <v/>
      </c>
      <c r="H25" t="str">
        <f>IF(VLOOKUP($A25,Parts!$A:$AM,H$1,0)="X",Y$2,"")</f>
        <v xml:space="preserve">    MODULE
    { name = ModuleTagHabitable }
</v>
      </c>
      <c r="I25" t="str">
        <f>IF(VLOOKUP($A25,Parts!$A:$AM,I$1,0)="X",Z$2,"")</f>
        <v xml:space="preserve">    MODULE
    { name = ModuleTagHumanRated }
</v>
      </c>
      <c r="J25" t="str">
        <f>IF(VLOOKUP($A25,Parts!$A:$AM,J$1,0)="X",AA$2,"")</f>
        <v/>
      </c>
      <c r="K25" t="str">
        <f>IF(VLOOKUP($A25,Parts!$A:$AM,K$1,0)="X",AB$2,"")</f>
        <v/>
      </c>
      <c r="L25" t="str">
        <f>IF(VLOOKUP($A25,Parts!$A:$AM,L$1,0)="X",AC$2,"")</f>
        <v/>
      </c>
      <c r="M25" t="str">
        <f>IF(VLOOKUP($A25,Parts!$A:$AM,M$1,0)="X",AD$2,"")</f>
        <v/>
      </c>
      <c r="N25" t="str">
        <f>IF(VLOOKUP($A25,Parts!$A:$AM,N$1,0)="X",AE$2,"")</f>
        <v/>
      </c>
      <c r="O25" t="str">
        <f>IF(VLOOKUP($A25,Parts!$A:$AM,O$1,0)="X",AF$2,"")</f>
        <v/>
      </c>
      <c r="P25" t="str">
        <f t="shared" si="1"/>
        <v xml:space="preserve">    MODULE
    { name = ModuleTagHabitable }
    MODULE
    { name = ModuleTagHumanRated }
</v>
      </c>
    </row>
    <row r="26" spans="1:16" x14ac:dyDescent="0.25">
      <c r="A26" t="str">
        <f>Table15[[#This Row],[Name]]</f>
        <v>KerbCan</v>
      </c>
      <c r="B26" t="str">
        <f>IF(VLOOKUP($A26,Parts!$A:$AM,B$1,0)="X",S$2,"")</f>
        <v/>
      </c>
      <c r="C26" t="str">
        <f>IF(VLOOKUP($A26,Parts!$A:$AM,C$1,0)="X",T$2,"")</f>
        <v/>
      </c>
      <c r="D26" t="str">
        <f>IF(VLOOKUP($A26,Parts!$A:$AM,D$1,0)="X",U$2,"")</f>
        <v/>
      </c>
      <c r="E26" t="str">
        <f>IF(VLOOKUP($A26,Parts!$A:$AM,E$1,0)="X",V$2,"")</f>
        <v/>
      </c>
      <c r="F26" t="str">
        <f>IF(VLOOKUP($A26,Parts!$A:$AM,F$1,0)="X",W$2,"")</f>
        <v/>
      </c>
      <c r="G26" t="str">
        <f>IF(VLOOKUP($A26,Parts!$A:$AM,G$1,0)="X",X$2,"")</f>
        <v/>
      </c>
      <c r="H26" t="str">
        <f>IF(VLOOKUP($A26,Parts!$A:$AM,H$1,0)="X",Y$2,"")</f>
        <v xml:space="preserve">    MODULE
    { name = ModuleTagHabitable }
</v>
      </c>
      <c r="I26" t="str">
        <f>IF(VLOOKUP($A26,Parts!$A:$AM,I$1,0)="X",Z$2,"")</f>
        <v xml:space="preserve">    MODULE
    { name = ModuleTagHumanRated }
</v>
      </c>
      <c r="J26" t="str">
        <f>IF(VLOOKUP($A26,Parts!$A:$AM,J$1,0)="X",AA$2,"")</f>
        <v/>
      </c>
      <c r="K26" t="str">
        <f>IF(VLOOKUP($A26,Parts!$A:$AM,K$1,0)="X",AB$2,"")</f>
        <v/>
      </c>
      <c r="L26" t="str">
        <f>IF(VLOOKUP($A26,Parts!$A:$AM,L$1,0)="X",AC$2,"")</f>
        <v/>
      </c>
      <c r="M26" t="str">
        <f>IF(VLOOKUP($A26,Parts!$A:$AM,M$1,0)="X",AD$2,"")</f>
        <v/>
      </c>
      <c r="N26" t="str">
        <f>IF(VLOOKUP($A26,Parts!$A:$AM,N$1,0)="X",AE$2,"")</f>
        <v/>
      </c>
      <c r="O26" t="str">
        <f>IF(VLOOKUP($A26,Parts!$A:$AM,O$1,0)="X",AF$2,"")</f>
        <v/>
      </c>
      <c r="P26" t="str">
        <f t="shared" si="1"/>
        <v xml:space="preserve">    MODULE
    { name = ModuleTagHabitable }
    MODULE
    { name = ModuleTagHumanRated }
</v>
      </c>
    </row>
    <row r="27" spans="1:16" x14ac:dyDescent="0.25">
      <c r="A27" t="str">
        <f>Table15[[#This Row],[Name]]</f>
        <v>MK1Fuselage</v>
      </c>
      <c r="B27" t="str">
        <f>IF(VLOOKUP($A27,Parts!$A:$AM,B$1,0)="X",S$2,"")</f>
        <v/>
      </c>
      <c r="C27" t="str">
        <f>IF(VLOOKUP($A27,Parts!$A:$AM,C$1,0)="X",T$2,"")</f>
        <v/>
      </c>
      <c r="D27" t="str">
        <f>IF(VLOOKUP($A27,Parts!$A:$AM,D$1,0)="X",U$2,"")</f>
        <v/>
      </c>
      <c r="E27" t="str">
        <f>IF(VLOOKUP($A27,Parts!$A:$AM,E$1,0)="X",V$2,"")</f>
        <v/>
      </c>
      <c r="F27" t="str">
        <f>IF(VLOOKUP($A27,Parts!$A:$AM,F$1,0)="X",W$2,"")</f>
        <v/>
      </c>
      <c r="G27" t="str">
        <f>IF(VLOOKUP($A27,Parts!$A:$AM,G$1,0)="X",X$2,"")</f>
        <v/>
      </c>
      <c r="H27" t="str">
        <f>IF(VLOOKUP($A27,Parts!$A:$AM,H$1,0)="X",Y$2,"")</f>
        <v/>
      </c>
      <c r="I27" t="str">
        <f>IF(VLOOKUP($A27,Parts!$A:$AM,I$1,0)="X",Z$2,"")</f>
        <v/>
      </c>
      <c r="J27" t="str">
        <f>IF(VLOOKUP($A27,Parts!$A:$AM,J$1,0)="X",AA$2,"")</f>
        <v/>
      </c>
      <c r="K27" t="str">
        <f>IF(VLOOKUP($A27,Parts!$A:$AM,K$1,0)="X",AB$2,"")</f>
        <v/>
      </c>
      <c r="L27" t="str">
        <f>IF(VLOOKUP($A27,Parts!$A:$AM,L$1,0)="X",AC$2,"")</f>
        <v/>
      </c>
      <c r="M27" t="str">
        <f>IF(VLOOKUP($A27,Parts!$A:$AM,M$1,0)="X",AD$2,"")</f>
        <v/>
      </c>
      <c r="N27" t="str">
        <f>IF(VLOOKUP($A27,Parts!$A:$AM,N$1,0)="X",AE$2,"")</f>
        <v/>
      </c>
      <c r="O27" t="str">
        <f>IF(VLOOKUP($A27,Parts!$A:$AM,O$1,0)="X",AF$2,"")</f>
        <v/>
      </c>
      <c r="P27" t="str">
        <f t="shared" si="1"/>
        <v/>
      </c>
    </row>
    <row r="28" spans="1:16" x14ac:dyDescent="0.25">
      <c r="A28" t="str">
        <f>Table15[[#This Row],[Name]]</f>
        <v>MK1IntakeFuselage</v>
      </c>
      <c r="B28" t="str">
        <f>IF(VLOOKUP($A28,Parts!$A:$AM,B$1,0)="X",S$2,"")</f>
        <v/>
      </c>
      <c r="C28" t="str">
        <f>IF(VLOOKUP($A28,Parts!$A:$AM,C$1,0)="X",T$2,"")</f>
        <v/>
      </c>
      <c r="D28" t="str">
        <f>IF(VLOOKUP($A28,Parts!$A:$AM,D$1,0)="X",U$2,"")</f>
        <v/>
      </c>
      <c r="E28" t="str">
        <f>IF(VLOOKUP($A28,Parts!$A:$AM,E$1,0)="X",V$2,"")</f>
        <v/>
      </c>
      <c r="F28" t="str">
        <f>IF(VLOOKUP($A28,Parts!$A:$AM,F$1,0)="X",W$2,"")</f>
        <v/>
      </c>
      <c r="G28" t="str">
        <f>IF(VLOOKUP($A28,Parts!$A:$AM,G$1,0)="X",X$2,"")</f>
        <v/>
      </c>
      <c r="H28" t="str">
        <f>IF(VLOOKUP($A28,Parts!$A:$AM,H$1,0)="X",Y$2,"")</f>
        <v/>
      </c>
      <c r="I28" t="str">
        <f>IF(VLOOKUP($A28,Parts!$A:$AM,I$1,0)="X",Z$2,"")</f>
        <v/>
      </c>
      <c r="J28" t="str">
        <f>IF(VLOOKUP($A28,Parts!$A:$AM,J$1,0)="X",AA$2,"")</f>
        <v/>
      </c>
      <c r="K28" t="str">
        <f>IF(VLOOKUP($A28,Parts!$A:$AM,K$1,0)="X",AB$2,"")</f>
        <v/>
      </c>
      <c r="L28" t="str">
        <f>IF(VLOOKUP($A28,Parts!$A:$AM,L$1,0)="X",AC$2,"")</f>
        <v/>
      </c>
      <c r="M28" t="str">
        <f>IF(VLOOKUP($A28,Parts!$A:$AM,M$1,0)="X",AD$2,"")</f>
        <v/>
      </c>
      <c r="N28" t="str">
        <f>IF(VLOOKUP($A28,Parts!$A:$AM,N$1,0)="X",AE$2,"")</f>
        <v/>
      </c>
      <c r="O28" t="str">
        <f>IF(VLOOKUP($A28,Parts!$A:$AM,O$1,0)="X",AF$2,"")</f>
        <v/>
      </c>
      <c r="P28" t="str">
        <f t="shared" si="1"/>
        <v/>
      </c>
    </row>
    <row r="29" spans="1:16" x14ac:dyDescent="0.25">
      <c r="A29" t="str">
        <f>Table15[[#This Row],[Name]]</f>
        <v>Mk1FuselageStructural</v>
      </c>
      <c r="B29" t="str">
        <f>IF(VLOOKUP($A29,Parts!$A:$AM,B$1,0)="X",S$2,"")</f>
        <v/>
      </c>
      <c r="C29" t="str">
        <f>IF(VLOOKUP($A29,Parts!$A:$AM,C$1,0)="X",T$2,"")</f>
        <v/>
      </c>
      <c r="D29" t="str">
        <f>IF(VLOOKUP($A29,Parts!$A:$AM,D$1,0)="X",U$2,"")</f>
        <v/>
      </c>
      <c r="E29" t="str">
        <f>IF(VLOOKUP($A29,Parts!$A:$AM,E$1,0)="X",V$2,"")</f>
        <v/>
      </c>
      <c r="F29" t="str">
        <f>IF(VLOOKUP($A29,Parts!$A:$AM,F$1,0)="X",W$2,"")</f>
        <v/>
      </c>
      <c r="G29" t="str">
        <f>IF(VLOOKUP($A29,Parts!$A:$AM,G$1,0)="X",X$2,"")</f>
        <v/>
      </c>
      <c r="H29" t="str">
        <f>IF(VLOOKUP($A29,Parts!$A:$AM,H$1,0)="X",Y$2,"")</f>
        <v/>
      </c>
      <c r="I29" t="str">
        <f>IF(VLOOKUP($A29,Parts!$A:$AM,I$1,0)="X",Z$2,"")</f>
        <v/>
      </c>
      <c r="J29" t="str">
        <f>IF(VLOOKUP($A29,Parts!$A:$AM,J$1,0)="X",AA$2,"")</f>
        <v/>
      </c>
      <c r="K29" t="str">
        <f>IF(VLOOKUP($A29,Parts!$A:$AM,K$1,0)="X",AB$2,"")</f>
        <v/>
      </c>
      <c r="L29" t="str">
        <f>IF(VLOOKUP($A29,Parts!$A:$AM,L$1,0)="X",AC$2,"")</f>
        <v/>
      </c>
      <c r="M29" t="str">
        <f>IF(VLOOKUP($A29,Parts!$A:$AM,M$1,0)="X",AD$2,"")</f>
        <v/>
      </c>
      <c r="N29" t="str">
        <f>IF(VLOOKUP($A29,Parts!$A:$AM,N$1,0)="X",AE$2,"")</f>
        <v/>
      </c>
      <c r="O29" t="str">
        <f>IF(VLOOKUP($A29,Parts!$A:$AM,O$1,0)="X",AF$2,"")</f>
        <v/>
      </c>
      <c r="P29" t="str">
        <f t="shared" si="1"/>
        <v/>
      </c>
    </row>
    <row r="30" spans="1:16" x14ac:dyDescent="0.25">
      <c r="A30" t="str">
        <f>Table15[[#This Row],[Name]]</f>
        <v>Mark2Cockpit</v>
      </c>
      <c r="B30" t="str">
        <f>IF(VLOOKUP($A30,Parts!$A:$AM,B$1,0)="X",S$2,"")</f>
        <v/>
      </c>
      <c r="C30" t="str">
        <f>IF(VLOOKUP($A30,Parts!$A:$AM,C$1,0)="X",T$2,"")</f>
        <v/>
      </c>
      <c r="D30" t="str">
        <f>IF(VLOOKUP($A30,Parts!$A:$AM,D$1,0)="X",U$2,"")</f>
        <v/>
      </c>
      <c r="E30" t="str">
        <f>IF(VLOOKUP($A30,Parts!$A:$AM,E$1,0)="X",V$2,"")</f>
        <v/>
      </c>
      <c r="F30" t="str">
        <f>IF(VLOOKUP($A30,Parts!$A:$AM,F$1,0)="X",W$2,"")</f>
        <v/>
      </c>
      <c r="G30" t="str">
        <f>IF(VLOOKUP($A30,Parts!$A:$AM,G$1,0)="X",X$2,"")</f>
        <v/>
      </c>
      <c r="H30" t="str">
        <f>IF(VLOOKUP($A30,Parts!$A:$AM,H$1,0)="X",Y$2,"")</f>
        <v xml:space="preserve">    MODULE
    { name = ModuleTagHabitable }
</v>
      </c>
      <c r="I30" t="str">
        <f>IF(VLOOKUP($A30,Parts!$A:$AM,I$1,0)="X",Z$2,"")</f>
        <v xml:space="preserve">    MODULE
    { name = ModuleTagHumanRated }
</v>
      </c>
      <c r="J30" t="str">
        <f>IF(VLOOKUP($A30,Parts!$A:$AM,J$1,0)="X",AA$2,"")</f>
        <v/>
      </c>
      <c r="K30" t="str">
        <f>IF(VLOOKUP($A30,Parts!$A:$AM,K$1,0)="X",AB$2,"")</f>
        <v/>
      </c>
      <c r="L30" t="str">
        <f>IF(VLOOKUP($A30,Parts!$A:$AM,L$1,0)="X",AC$2,"")</f>
        <v/>
      </c>
      <c r="M30" t="str">
        <f>IF(VLOOKUP($A30,Parts!$A:$AM,M$1,0)="X",AD$2,"")</f>
        <v/>
      </c>
      <c r="N30" t="str">
        <f>IF(VLOOKUP($A30,Parts!$A:$AM,N$1,0)="X",AE$2,"")</f>
        <v/>
      </c>
      <c r="O30" t="str">
        <f>IF(VLOOKUP($A30,Parts!$A:$AM,O$1,0)="X",AF$2,"")</f>
        <v/>
      </c>
      <c r="P30" t="str">
        <f t="shared" si="1"/>
        <v xml:space="preserve">    MODULE
    { name = ModuleTagHabitable }
    MODULE
    { name = ModuleTagHumanRated }
</v>
      </c>
    </row>
    <row r="31" spans="1:16" x14ac:dyDescent="0.25">
      <c r="A31" t="str">
        <f>Table15[[#This Row],[Name]]</f>
        <v>rn_aerobee300_srb</v>
      </c>
      <c r="B31" t="str">
        <f>IF(VLOOKUP($A31,Parts!$A:$AM,B$1,0)="X",S$2,"")</f>
        <v/>
      </c>
      <c r="C31" t="str">
        <f>IF(VLOOKUP($A31,Parts!$A:$AM,C$1,0)="X",T$2,"")</f>
        <v/>
      </c>
      <c r="D31" t="str">
        <f>IF(VLOOKUP($A31,Parts!$A:$AM,D$1,0)="X",U$2,"")</f>
        <v/>
      </c>
      <c r="E31" t="str">
        <f>IF(VLOOKUP($A31,Parts!$A:$AM,E$1,0)="X",V$2,"")</f>
        <v/>
      </c>
      <c r="F31" t="str">
        <f>IF(VLOOKUP($A31,Parts!$A:$AM,F$1,0)="X",W$2,"")</f>
        <v/>
      </c>
      <c r="G31" t="str">
        <f>IF(VLOOKUP($A31,Parts!$A:$AM,G$1,0)="X",X$2,"")</f>
        <v xml:space="preserve">    MODULE
    { name = ModuleTagEngineSolid }
</v>
      </c>
      <c r="H31" t="str">
        <f>IF(VLOOKUP($A31,Parts!$A:$AM,H$1,0)="X",Y$2,"")</f>
        <v/>
      </c>
      <c r="I31" t="str">
        <f>IF(VLOOKUP($A31,Parts!$A:$AM,I$1,0)="X",Z$2,"")</f>
        <v/>
      </c>
      <c r="J31" t="str">
        <f>IF(VLOOKUP($A31,Parts!$A:$AM,J$1,0)="X",AA$2,"")</f>
        <v/>
      </c>
      <c r="K31" t="str">
        <f>IF(VLOOKUP($A31,Parts!$A:$AM,K$1,0)="X",AB$2,"")</f>
        <v/>
      </c>
      <c r="L31" t="str">
        <f>IF(VLOOKUP($A31,Parts!$A:$AM,L$1,0)="X",AC$2,"")</f>
        <v/>
      </c>
      <c r="M31" t="str">
        <f>IF(VLOOKUP($A31,Parts!$A:$AM,M$1,0)="X",AD$2,"")</f>
        <v/>
      </c>
      <c r="N31" t="str">
        <f>IF(VLOOKUP($A31,Parts!$A:$AM,N$1,0)="X",AE$2,"")</f>
        <v/>
      </c>
      <c r="O31" t="str">
        <f>IF(VLOOKUP($A31,Parts!$A:$AM,O$1,0)="X",AF$2,"")</f>
        <v/>
      </c>
      <c r="P31" t="str">
        <f t="shared" si="1"/>
        <v xml:space="preserve">    MODULE
    { name = ModuleTagEngineSolid }
</v>
      </c>
    </row>
    <row r="32" spans="1:16" x14ac:dyDescent="0.25">
      <c r="A32" t="str">
        <f>Table15[[#This Row],[Name]]</f>
        <v>bluedog_Soltan_Radial</v>
      </c>
      <c r="B32" t="str">
        <f>IF(VLOOKUP($A32,Parts!$A:$AM,B$1,0)="X",S$2,"")</f>
        <v/>
      </c>
      <c r="C32" t="str">
        <f>IF(VLOOKUP($A32,Parts!$A:$AM,C$1,0)="X",T$2,"")</f>
        <v/>
      </c>
      <c r="D32" t="str">
        <f>IF(VLOOKUP($A32,Parts!$A:$AM,D$1,0)="X",U$2,"")</f>
        <v/>
      </c>
      <c r="E32" t="str">
        <f>IF(VLOOKUP($A32,Parts!$A:$AM,E$1,0)="X",V$2,"")</f>
        <v/>
      </c>
      <c r="F32" t="str">
        <f>IF(VLOOKUP($A32,Parts!$A:$AM,F$1,0)="X",W$2,"")</f>
        <v/>
      </c>
      <c r="G32" t="str">
        <f>IF(VLOOKUP($A32,Parts!$A:$AM,G$1,0)="X",X$2,"")</f>
        <v xml:space="preserve">    MODULE
    { name = ModuleTagEngineSolid }
</v>
      </c>
      <c r="H32" t="str">
        <f>IF(VLOOKUP($A32,Parts!$A:$AM,H$1,0)="X",Y$2,"")</f>
        <v/>
      </c>
      <c r="I32" t="str">
        <f>IF(VLOOKUP($A32,Parts!$A:$AM,I$1,0)="X",Z$2,"")</f>
        <v/>
      </c>
      <c r="J32" t="str">
        <f>IF(VLOOKUP($A32,Parts!$A:$AM,J$1,0)="X",AA$2,"")</f>
        <v/>
      </c>
      <c r="K32" t="str">
        <f>IF(VLOOKUP($A32,Parts!$A:$AM,K$1,0)="X",AB$2,"")</f>
        <v/>
      </c>
      <c r="L32" t="str">
        <f>IF(VLOOKUP($A32,Parts!$A:$AM,L$1,0)="X",AC$2,"")</f>
        <v/>
      </c>
      <c r="M32" t="str">
        <f>IF(VLOOKUP($A32,Parts!$A:$AM,M$1,0)="X",AD$2,"")</f>
        <v/>
      </c>
      <c r="N32" t="str">
        <f>IF(VLOOKUP($A32,Parts!$A:$AM,N$1,0)="X",AE$2,"")</f>
        <v/>
      </c>
      <c r="O32" t="str">
        <f>IF(VLOOKUP($A32,Parts!$A:$AM,O$1,0)="X",AF$2,"")</f>
        <v/>
      </c>
      <c r="P32" t="str">
        <f t="shared" si="1"/>
        <v xml:space="preserve">    MODULE
    { name = ModuleTagEngineSolid }
</v>
      </c>
    </row>
    <row r="33" spans="1:16" x14ac:dyDescent="0.25">
      <c r="A33" t="str">
        <f>Table15[[#This Row],[Name]]</f>
        <v>bluedog_Soltan_Inline</v>
      </c>
      <c r="B33" t="str">
        <f>IF(VLOOKUP($A33,Parts!$A:$AM,B$1,0)="X",S$2,"")</f>
        <v/>
      </c>
      <c r="C33" t="str">
        <f>IF(VLOOKUP($A33,Parts!$A:$AM,C$1,0)="X",T$2,"")</f>
        <v/>
      </c>
      <c r="D33" t="str">
        <f>IF(VLOOKUP($A33,Parts!$A:$AM,D$1,0)="X",U$2,"")</f>
        <v/>
      </c>
      <c r="E33" t="str">
        <f>IF(VLOOKUP($A33,Parts!$A:$AM,E$1,0)="X",V$2,"")</f>
        <v/>
      </c>
      <c r="F33" t="str">
        <f>IF(VLOOKUP($A33,Parts!$A:$AM,F$1,0)="X",W$2,"")</f>
        <v/>
      </c>
      <c r="G33" t="str">
        <f>IF(VLOOKUP($A33,Parts!$A:$AM,G$1,0)="X",X$2,"")</f>
        <v xml:space="preserve">    MODULE
    { name = ModuleTagEngineSolid }
</v>
      </c>
      <c r="H33" t="str">
        <f>IF(VLOOKUP($A33,Parts!$A:$AM,H$1,0)="X",Y$2,"")</f>
        <v/>
      </c>
      <c r="I33" t="str">
        <f>IF(VLOOKUP($A33,Parts!$A:$AM,I$1,0)="X",Z$2,"")</f>
        <v/>
      </c>
      <c r="J33" t="str">
        <f>IF(VLOOKUP($A33,Parts!$A:$AM,J$1,0)="X",AA$2,"")</f>
        <v/>
      </c>
      <c r="K33" t="str">
        <f>IF(VLOOKUP($A33,Parts!$A:$AM,K$1,0)="X",AB$2,"")</f>
        <v/>
      </c>
      <c r="L33" t="str">
        <f>IF(VLOOKUP($A33,Parts!$A:$AM,L$1,0)="X",AC$2,"")</f>
        <v/>
      </c>
      <c r="M33" t="str">
        <f>IF(VLOOKUP($A33,Parts!$A:$AM,M$1,0)="X",AD$2,"")</f>
        <v/>
      </c>
      <c r="N33" t="str">
        <f>IF(VLOOKUP($A33,Parts!$A:$AM,N$1,0)="X",AE$2,"")</f>
        <v/>
      </c>
      <c r="O33" t="str">
        <f>IF(VLOOKUP($A33,Parts!$A:$AM,O$1,0)="X",AF$2,"")</f>
        <v/>
      </c>
      <c r="P33" t="str">
        <f t="shared" si="1"/>
        <v xml:space="preserve">    MODULE
    { name = ModuleTagEngineSolid }
</v>
      </c>
    </row>
    <row r="34" spans="1:16" x14ac:dyDescent="0.25">
      <c r="A34" t="str">
        <f>Table15[[#This Row],[Name]]</f>
        <v>bluedog_Soltan_SRBnose</v>
      </c>
      <c r="B34" t="str">
        <f>IF(VLOOKUP($A34,Parts!$A:$AM,B$1,0)="X",S$2,"")</f>
        <v/>
      </c>
      <c r="C34" t="str">
        <f>IF(VLOOKUP($A34,Parts!$A:$AM,C$1,0)="X",T$2,"")</f>
        <v/>
      </c>
      <c r="D34" t="str">
        <f>IF(VLOOKUP($A34,Parts!$A:$AM,D$1,0)="X",U$2,"")</f>
        <v/>
      </c>
      <c r="E34" t="str">
        <f>IF(VLOOKUP($A34,Parts!$A:$AM,E$1,0)="X",V$2,"")</f>
        <v/>
      </c>
      <c r="F34" t="str">
        <f>IF(VLOOKUP($A34,Parts!$A:$AM,F$1,0)="X",W$2,"")</f>
        <v/>
      </c>
      <c r="G34" t="str">
        <f>IF(VLOOKUP($A34,Parts!$A:$AM,G$1,0)="X",X$2,"")</f>
        <v xml:space="preserve">    MODULE
    { name = ModuleTagEngineSolid }
</v>
      </c>
      <c r="H34" t="str">
        <f>IF(VLOOKUP($A34,Parts!$A:$AM,H$1,0)="X",Y$2,"")</f>
        <v/>
      </c>
      <c r="I34" t="str">
        <f>IF(VLOOKUP($A34,Parts!$A:$AM,I$1,0)="X",Z$2,"")</f>
        <v/>
      </c>
      <c r="J34" t="str">
        <f>IF(VLOOKUP($A34,Parts!$A:$AM,J$1,0)="X",AA$2,"")</f>
        <v/>
      </c>
      <c r="K34" t="str">
        <f>IF(VLOOKUP($A34,Parts!$A:$AM,K$1,0)="X",AB$2,"")</f>
        <v/>
      </c>
      <c r="L34" t="str">
        <f>IF(VLOOKUP($A34,Parts!$A:$AM,L$1,0)="X",AC$2,"")</f>
        <v/>
      </c>
      <c r="M34" t="str">
        <f>IF(VLOOKUP($A34,Parts!$A:$AM,M$1,0)="X",AD$2,"")</f>
        <v/>
      </c>
      <c r="N34" t="str">
        <f>IF(VLOOKUP($A34,Parts!$A:$AM,N$1,0)="X",AE$2,"")</f>
        <v/>
      </c>
      <c r="O34" t="str">
        <f>IF(VLOOKUP($A34,Parts!$A:$AM,O$1,0)="X",AF$2,"")</f>
        <v/>
      </c>
      <c r="P34" t="str">
        <f t="shared" si="1"/>
        <v xml:space="preserve">    MODULE
    { name = ModuleTagEngineSolid }
</v>
      </c>
    </row>
    <row r="35" spans="1:16" x14ac:dyDescent="0.25">
      <c r="A35" t="str">
        <f>Table15[[#This Row],[Name]]</f>
        <v>LR87-AJ-3</v>
      </c>
      <c r="B35" t="str">
        <f>IF(VLOOKUP($A35,Parts!$A:$AM,B$1,0)="X",S$2,"")</f>
        <v/>
      </c>
      <c r="C35" t="str">
        <f>IF(VLOOKUP($A35,Parts!$A:$AM,C$1,0)="X",T$2,"")</f>
        <v/>
      </c>
      <c r="D35" t="str">
        <f>IF(VLOOKUP($A35,Parts!$A:$AM,D$1,0)="X",U$2,"")</f>
        <v/>
      </c>
      <c r="E35" t="str">
        <f>IF(VLOOKUP($A35,Parts!$A:$AM,E$1,0)="X",V$2,"")</f>
        <v/>
      </c>
      <c r="F35" t="str">
        <f>IF(VLOOKUP($A35,Parts!$A:$AM,F$1,0)="X",W$2,"")</f>
        <v/>
      </c>
      <c r="G35" t="str">
        <f>IF(VLOOKUP($A35,Parts!$A:$AM,G$1,0)="X",X$2,"")</f>
        <v/>
      </c>
      <c r="H35" t="str">
        <f>IF(VLOOKUP($A35,Parts!$A:$AM,H$1,0)="X",Y$2,"")</f>
        <v/>
      </c>
      <c r="I35" t="str">
        <f>IF(VLOOKUP($A35,Parts!$A:$AM,I$1,0)="X",Z$2,"")</f>
        <v/>
      </c>
      <c r="J35" t="str">
        <f>IF(VLOOKUP($A35,Parts!$A:$AM,J$1,0)="X",AA$2,"")</f>
        <v/>
      </c>
      <c r="K35" t="str">
        <f>IF(VLOOKUP($A35,Parts!$A:$AM,K$1,0)="X",AB$2,"")</f>
        <v/>
      </c>
      <c r="L35" t="str">
        <f>IF(VLOOKUP($A35,Parts!$A:$AM,L$1,0)="X",AC$2,"")</f>
        <v/>
      </c>
      <c r="M35" t="str">
        <f>IF(VLOOKUP($A35,Parts!$A:$AM,M$1,0)="X",AD$2,"")</f>
        <v/>
      </c>
      <c r="N35" t="str">
        <f>IF(VLOOKUP($A35,Parts!$A:$AM,N$1,0)="X",AE$2,"")</f>
        <v/>
      </c>
      <c r="O35" t="str">
        <f>IF(VLOOKUP($A35,Parts!$A:$AM,O$1,0)="X",AF$2,"")</f>
        <v/>
      </c>
      <c r="P35" t="str">
        <f t="shared" si="1"/>
        <v/>
      </c>
    </row>
    <row r="36" spans="1:16" x14ac:dyDescent="0.25">
      <c r="A36" t="str">
        <f>Table15[[#This Row],[Name]]</f>
        <v>liquidEngineprodulVR2</v>
      </c>
      <c r="B36" t="str">
        <f>IF(VLOOKUP($A36,Parts!$A:$AM,B$1,0)="X",S$2,"")</f>
        <v/>
      </c>
      <c r="C36" t="str">
        <f>IF(VLOOKUP($A36,Parts!$A:$AM,C$1,0)="X",T$2,"")</f>
        <v/>
      </c>
      <c r="D36" t="str">
        <f>IF(VLOOKUP($A36,Parts!$A:$AM,D$1,0)="X",U$2,"")</f>
        <v/>
      </c>
      <c r="E36" t="str">
        <f>IF(VLOOKUP($A36,Parts!$A:$AM,E$1,0)="X",V$2,"")</f>
        <v/>
      </c>
      <c r="F36" t="str">
        <f>IF(VLOOKUP($A36,Parts!$A:$AM,F$1,0)="X",W$2,"")</f>
        <v xml:space="preserve">    MODULE
    { name = ModuleTagEngineLiquidTurbo }
</v>
      </c>
      <c r="G36" t="str">
        <f>IF(VLOOKUP($A36,Parts!$A:$AM,G$1,0)="X",X$2,"")</f>
        <v/>
      </c>
      <c r="H36" t="str">
        <f>IF(VLOOKUP($A36,Parts!$A:$AM,H$1,0)="X",Y$2,"")</f>
        <v/>
      </c>
      <c r="I36" t="str">
        <f>IF(VLOOKUP($A36,Parts!$A:$AM,I$1,0)="X",Z$2,"")</f>
        <v/>
      </c>
      <c r="J36" t="str">
        <f>IF(VLOOKUP($A36,Parts!$A:$AM,J$1,0)="X",AA$2,"")</f>
        <v/>
      </c>
      <c r="K36" t="str">
        <f>IF(VLOOKUP($A36,Parts!$A:$AM,K$1,0)="X",AB$2,"")</f>
        <v/>
      </c>
      <c r="L36" t="str">
        <f>IF(VLOOKUP($A36,Parts!$A:$AM,L$1,0)="X",AC$2,"")</f>
        <v/>
      </c>
      <c r="M36" t="str">
        <f>IF(VLOOKUP($A36,Parts!$A:$AM,M$1,0)="X",AD$2,"")</f>
        <v/>
      </c>
      <c r="N36" t="str">
        <f>IF(VLOOKUP($A36,Parts!$A:$AM,N$1,0)="X",AE$2,"")</f>
        <v/>
      </c>
      <c r="O36" t="str">
        <f>IF(VLOOKUP($A36,Parts!$A:$AM,O$1,0)="X",AF$2,"")</f>
        <v/>
      </c>
      <c r="P36" t="str">
        <f t="shared" si="1"/>
        <v xml:space="preserve">    MODULE
    { name = ModuleTagEngineLiquidTurbo }
</v>
      </c>
    </row>
    <row r="37" spans="1:16" x14ac:dyDescent="0.25">
      <c r="A37" t="str">
        <f>Table15[[#This Row],[Name]]</f>
        <v>rn_brizm_vern</v>
      </c>
      <c r="B37" t="str">
        <f>IF(VLOOKUP($A37,Parts!$A:$AM,B$1,0)="X",S$2,"")</f>
        <v/>
      </c>
      <c r="C37" t="str">
        <f>IF(VLOOKUP($A37,Parts!$A:$AM,C$1,0)="X",T$2,"")</f>
        <v/>
      </c>
      <c r="D37" t="str">
        <f>IF(VLOOKUP($A37,Parts!$A:$AM,D$1,0)="X",U$2,"")</f>
        <v/>
      </c>
      <c r="E37" t="str">
        <f>IF(VLOOKUP($A37,Parts!$A:$AM,E$1,0)="X",V$2,"")</f>
        <v/>
      </c>
      <c r="F37" t="str">
        <f>IF(VLOOKUP($A37,Parts!$A:$AM,F$1,0)="X",W$2,"")</f>
        <v/>
      </c>
      <c r="G37" t="str">
        <f>IF(VLOOKUP($A37,Parts!$A:$AM,G$1,0)="X",X$2,"")</f>
        <v/>
      </c>
      <c r="H37" t="str">
        <f>IF(VLOOKUP($A37,Parts!$A:$AM,H$1,0)="X",Y$2,"")</f>
        <v/>
      </c>
      <c r="I37" t="str">
        <f>IF(VLOOKUP($A37,Parts!$A:$AM,I$1,0)="X",Z$2,"")</f>
        <v/>
      </c>
      <c r="J37" t="str">
        <f>IF(VLOOKUP($A37,Parts!$A:$AM,J$1,0)="X",AA$2,"")</f>
        <v/>
      </c>
      <c r="K37" t="str">
        <f>IF(VLOOKUP($A37,Parts!$A:$AM,K$1,0)="X",AB$2,"")</f>
        <v/>
      </c>
      <c r="L37" t="str">
        <f>IF(VLOOKUP($A37,Parts!$A:$AM,L$1,0)="X",AC$2,"")</f>
        <v/>
      </c>
      <c r="M37" t="str">
        <f>IF(VLOOKUP($A37,Parts!$A:$AM,M$1,0)="X",AD$2,"")</f>
        <v/>
      </c>
      <c r="N37" t="str">
        <f>IF(VLOOKUP($A37,Parts!$A:$AM,N$1,0)="X",AE$2,"")</f>
        <v/>
      </c>
      <c r="O37" t="str">
        <f>IF(VLOOKUP($A37,Parts!$A:$AM,O$1,0)="X",AF$2,"")</f>
        <v/>
      </c>
      <c r="P37" t="str">
        <f t="shared" si="1"/>
        <v/>
      </c>
    </row>
    <row r="38" spans="1:16" x14ac:dyDescent="0.25">
      <c r="A38" t="str">
        <f>Table15[[#This Row],[Name]]</f>
        <v>microEngine</v>
      </c>
      <c r="B38" t="str">
        <f>IF(VLOOKUP($A38,Parts!$A:$AM,B$1,0)="X",S$2,"")</f>
        <v/>
      </c>
      <c r="C38" t="str">
        <f>IF(VLOOKUP($A38,Parts!$A:$AM,C$1,0)="X",T$2,"")</f>
        <v/>
      </c>
      <c r="D38" t="str">
        <f>IF(VLOOKUP($A38,Parts!$A:$AM,D$1,0)="X",U$2,"")</f>
        <v/>
      </c>
      <c r="E38" t="str">
        <f>IF(VLOOKUP($A38,Parts!$A:$AM,E$1,0)="X",V$2,"")</f>
        <v xml:space="preserve">    MODULE
    { name = ModuleTagEngineLiquidPF }
</v>
      </c>
      <c r="F38" t="str">
        <f>IF(VLOOKUP($A38,Parts!$A:$AM,F$1,0)="X",W$2,"")</f>
        <v/>
      </c>
      <c r="G38" t="str">
        <f>IF(VLOOKUP($A38,Parts!$A:$AM,G$1,0)="X",X$2,"")</f>
        <v/>
      </c>
      <c r="H38" t="str">
        <f>IF(VLOOKUP($A38,Parts!$A:$AM,H$1,0)="X",Y$2,"")</f>
        <v/>
      </c>
      <c r="I38" t="str">
        <f>IF(VLOOKUP($A38,Parts!$A:$AM,I$1,0)="X",Z$2,"")</f>
        <v/>
      </c>
      <c r="J38" t="str">
        <f>IF(VLOOKUP($A38,Parts!$A:$AM,J$1,0)="X",AA$2,"")</f>
        <v/>
      </c>
      <c r="K38" t="str">
        <f>IF(VLOOKUP($A38,Parts!$A:$AM,K$1,0)="X",AB$2,"")</f>
        <v/>
      </c>
      <c r="L38" t="str">
        <f>IF(VLOOKUP($A38,Parts!$A:$AM,L$1,0)="X",AC$2,"")</f>
        <v/>
      </c>
      <c r="M38" t="str">
        <f>IF(VLOOKUP($A38,Parts!$A:$AM,M$1,0)="X",AD$2,"")</f>
        <v/>
      </c>
      <c r="N38" t="str">
        <f>IF(VLOOKUP($A38,Parts!$A:$AM,N$1,0)="X",AE$2,"")</f>
        <v/>
      </c>
      <c r="O38" t="str">
        <f>IF(VLOOKUP($A38,Parts!$A:$AM,O$1,0)="X",AF$2,"")</f>
        <v/>
      </c>
      <c r="P38" t="str">
        <f t="shared" si="1"/>
        <v xml:space="preserve">    MODULE
    { name = ModuleTagEngineLiquidPF }
</v>
      </c>
    </row>
    <row r="39" spans="1:16" x14ac:dyDescent="0.25">
      <c r="A39" t="str">
        <f>Table15[[#This Row],[Name]]</f>
        <v>HECS2_ProbeCore</v>
      </c>
      <c r="B39" t="str">
        <f>IF(VLOOKUP($A39,Parts!$A:$AM,B$1,0)="X",S$2,"")</f>
        <v xml:space="preserve">    MODULE
    { name = ModuleTagAvionics }
</v>
      </c>
      <c r="C39" t="str">
        <f>IF(VLOOKUP($A39,Parts!$A:$AM,C$1,0)="X",T$2,"")</f>
        <v/>
      </c>
      <c r="D39" t="str">
        <f>IF(VLOOKUP($A39,Parts!$A:$AM,D$1,0)="X",U$2,"")</f>
        <v/>
      </c>
      <c r="E39" t="str">
        <f>IF(VLOOKUP($A39,Parts!$A:$AM,E$1,0)="X",V$2,"")</f>
        <v/>
      </c>
      <c r="F39" t="str">
        <f>IF(VLOOKUP($A39,Parts!$A:$AM,F$1,0)="X",W$2,"")</f>
        <v/>
      </c>
      <c r="G39" t="str">
        <f>IF(VLOOKUP($A39,Parts!$A:$AM,G$1,0)="X",X$2,"")</f>
        <v/>
      </c>
      <c r="H39" t="str">
        <f>IF(VLOOKUP($A39,Parts!$A:$AM,H$1,0)="X",Y$2,"")</f>
        <v/>
      </c>
      <c r="I39" t="str">
        <f>IF(VLOOKUP($A39,Parts!$A:$AM,I$1,0)="X",Z$2,"")</f>
        <v/>
      </c>
      <c r="J39" t="str">
        <f>IF(VLOOKUP($A39,Parts!$A:$AM,J$1,0)="X",AA$2,"")</f>
        <v/>
      </c>
      <c r="K39" t="str">
        <f>IF(VLOOKUP($A39,Parts!$A:$AM,K$1,0)="X",AB$2,"")</f>
        <v/>
      </c>
      <c r="L39" t="str">
        <f>IF(VLOOKUP($A39,Parts!$A:$AM,L$1,0)="X",AC$2,"")</f>
        <v/>
      </c>
      <c r="M39" t="str">
        <f>IF(VLOOKUP($A39,Parts!$A:$AM,M$1,0)="X",AD$2,"")</f>
        <v/>
      </c>
      <c r="N39" t="str">
        <f>IF(VLOOKUP($A39,Parts!$A:$AM,N$1,0)="X",AE$2,"")</f>
        <v/>
      </c>
      <c r="O39" t="str">
        <f>IF(VLOOKUP($A39,Parts!$A:$AM,O$1,0)="X",AF$2,"")</f>
        <v/>
      </c>
      <c r="P39" t="str">
        <f t="shared" si="1"/>
        <v xml:space="preserve">    MODULE
    { name = ModuleTagAvionics }
</v>
      </c>
    </row>
    <row r="40" spans="1:16" x14ac:dyDescent="0.25">
      <c r="A40" t="str">
        <f>Table15[[#This Row],[Name]]</f>
        <v>KW1mengineMaverick1D</v>
      </c>
      <c r="B40" t="str">
        <f>IF(VLOOKUP($A40,Parts!$A:$AM,B$1,0)="X",S$2,"")</f>
        <v/>
      </c>
      <c r="C40" t="str">
        <f>IF(VLOOKUP($A40,Parts!$A:$AM,C$1,0)="X",T$2,"")</f>
        <v/>
      </c>
      <c r="D40" t="str">
        <f>IF(VLOOKUP($A40,Parts!$A:$AM,D$1,0)="X",U$2,"")</f>
        <v/>
      </c>
      <c r="E40" t="str">
        <f>IF(VLOOKUP($A40,Parts!$A:$AM,E$1,0)="X",V$2,"")</f>
        <v/>
      </c>
      <c r="F40" t="str">
        <f>IF(VLOOKUP($A40,Parts!$A:$AM,F$1,0)="X",W$2,"")</f>
        <v xml:space="preserve">    MODULE
    { name = ModuleTagEngineLiquidTurbo }
</v>
      </c>
      <c r="G40" t="str">
        <f>IF(VLOOKUP($A40,Parts!$A:$AM,G$1,0)="X",X$2,"")</f>
        <v/>
      </c>
      <c r="H40" t="str">
        <f>IF(VLOOKUP($A40,Parts!$A:$AM,H$1,0)="X",Y$2,"")</f>
        <v/>
      </c>
      <c r="I40" t="str">
        <f>IF(VLOOKUP($A40,Parts!$A:$AM,I$1,0)="X",Z$2,"")</f>
        <v/>
      </c>
      <c r="J40" t="str">
        <f>IF(VLOOKUP($A40,Parts!$A:$AM,J$1,0)="X",AA$2,"")</f>
        <v/>
      </c>
      <c r="K40" t="str">
        <f>IF(VLOOKUP($A40,Parts!$A:$AM,K$1,0)="X",AB$2,"")</f>
        <v/>
      </c>
      <c r="L40" t="str">
        <f>IF(VLOOKUP($A40,Parts!$A:$AM,L$1,0)="X",AC$2,"")</f>
        <v/>
      </c>
      <c r="M40" t="str">
        <f>IF(VLOOKUP($A40,Parts!$A:$AM,M$1,0)="X",AD$2,"")</f>
        <v/>
      </c>
      <c r="N40" t="str">
        <f>IF(VLOOKUP($A40,Parts!$A:$AM,N$1,0)="X",AE$2,"")</f>
        <v/>
      </c>
      <c r="O40" t="str">
        <f>IF(VLOOKUP($A40,Parts!$A:$AM,O$1,0)="X",AF$2,"")</f>
        <v xml:space="preserve">    MODULE
    { name = ModuleTagHydrolox }
</v>
      </c>
      <c r="P40" t="str">
        <f t="shared" si="1"/>
        <v xml:space="preserve">    MODULE
    { name = ModuleTagEngineLiquidTurbo }
    MODULE
    { name = ModuleTagHydrolox }
</v>
      </c>
    </row>
    <row r="41" spans="1:16" x14ac:dyDescent="0.25">
      <c r="A41" t="str">
        <f>Table15[[#This Row],[Name]]</f>
        <v>rn_aerobee150_srb</v>
      </c>
      <c r="B41" t="str">
        <f>IF(VLOOKUP($A41,Parts!$A:$AM,B$1,0)="X",S$2,"")</f>
        <v/>
      </c>
      <c r="C41" t="str">
        <f>IF(VLOOKUP($A41,Parts!$A:$AM,C$1,0)="X",T$2,"")</f>
        <v/>
      </c>
      <c r="D41" t="str">
        <f>IF(VLOOKUP($A41,Parts!$A:$AM,D$1,0)="X",U$2,"")</f>
        <v/>
      </c>
      <c r="E41" t="str">
        <f>IF(VLOOKUP($A41,Parts!$A:$AM,E$1,0)="X",V$2,"")</f>
        <v/>
      </c>
      <c r="F41" t="str">
        <f>IF(VLOOKUP($A41,Parts!$A:$AM,F$1,0)="X",W$2,"")</f>
        <v/>
      </c>
      <c r="G41" t="str">
        <f>IF(VLOOKUP($A41,Parts!$A:$AM,G$1,0)="X",X$2,"")</f>
        <v xml:space="preserve">    MODULE
    { name = ModuleTagEngineSolid }
</v>
      </c>
      <c r="H41" t="str">
        <f>IF(VLOOKUP($A41,Parts!$A:$AM,H$1,0)="X",Y$2,"")</f>
        <v/>
      </c>
      <c r="I41" t="str">
        <f>IF(VLOOKUP($A41,Parts!$A:$AM,I$1,0)="X",Z$2,"")</f>
        <v/>
      </c>
      <c r="J41" t="str">
        <f>IF(VLOOKUP($A41,Parts!$A:$AM,J$1,0)="X",AA$2,"")</f>
        <v/>
      </c>
      <c r="K41" t="str">
        <f>IF(VLOOKUP($A41,Parts!$A:$AM,K$1,0)="X",AB$2,"")</f>
        <v/>
      </c>
      <c r="L41" t="str">
        <f>IF(VLOOKUP($A41,Parts!$A:$AM,L$1,0)="X",AC$2,"")</f>
        <v/>
      </c>
      <c r="M41" t="str">
        <f>IF(VLOOKUP($A41,Parts!$A:$AM,M$1,0)="X",AD$2,"")</f>
        <v/>
      </c>
      <c r="N41" t="str">
        <f>IF(VLOOKUP($A41,Parts!$A:$AM,N$1,0)="X",AE$2,"")</f>
        <v/>
      </c>
      <c r="O41" t="str">
        <f>IF(VLOOKUP($A41,Parts!$A:$AM,O$1,0)="X",AF$2,"")</f>
        <v/>
      </c>
      <c r="P41" t="str">
        <f t="shared" si="1"/>
        <v xml:space="preserve">    MODULE
    { name = ModuleTagEngineSolid }
</v>
      </c>
    </row>
    <row r="42" spans="1:16" x14ac:dyDescent="0.25">
      <c r="A42" t="str">
        <f>Table15[[#This Row],[Name]]</f>
        <v>RP0probeVanguardXray</v>
      </c>
      <c r="B42" t="str">
        <f>IF(VLOOKUP($A42,Parts!$A:$AM,B$1,0)="X",S$2,"")</f>
        <v xml:space="preserve">    MODULE
    { name = ModuleTagAvionics }
</v>
      </c>
      <c r="C42" t="str">
        <f>IF(VLOOKUP($A42,Parts!$A:$AM,C$1,0)="X",T$2,"")</f>
        <v/>
      </c>
      <c r="D42" t="str">
        <f>IF(VLOOKUP($A42,Parts!$A:$AM,D$1,0)="X",U$2,"")</f>
        <v/>
      </c>
      <c r="E42" t="str">
        <f>IF(VLOOKUP($A42,Parts!$A:$AM,E$1,0)="X",V$2,"")</f>
        <v/>
      </c>
      <c r="F42" t="str">
        <f>IF(VLOOKUP($A42,Parts!$A:$AM,F$1,0)="X",W$2,"")</f>
        <v/>
      </c>
      <c r="G42" t="str">
        <f>IF(VLOOKUP($A42,Parts!$A:$AM,G$1,0)="X",X$2,"")</f>
        <v/>
      </c>
      <c r="H42" t="str">
        <f>IF(VLOOKUP($A42,Parts!$A:$AM,H$1,0)="X",Y$2,"")</f>
        <v/>
      </c>
      <c r="I42" t="str">
        <f>IF(VLOOKUP($A42,Parts!$A:$AM,I$1,0)="X",Z$2,"")</f>
        <v/>
      </c>
      <c r="J42" t="str">
        <f>IF(VLOOKUP($A42,Parts!$A:$AM,J$1,0)="X",AA$2,"")</f>
        <v xml:space="preserve">    MODULE
    { name = ModuleTagInstruments }
</v>
      </c>
      <c r="K42" t="str">
        <f>IF(VLOOKUP($A42,Parts!$A:$AM,K$1,0)="X",AB$2,"")</f>
        <v/>
      </c>
      <c r="L42" t="str">
        <f>IF(VLOOKUP($A42,Parts!$A:$AM,L$1,0)="X",AC$2,"")</f>
        <v/>
      </c>
      <c r="M42" t="str">
        <f>IF(VLOOKUP($A42,Parts!$A:$AM,M$1,0)="X",AD$2,"")</f>
        <v/>
      </c>
      <c r="N42" t="str">
        <f>IF(VLOOKUP($A42,Parts!$A:$AM,N$1,0)="X",AE$2,"")</f>
        <v/>
      </c>
      <c r="O42" t="str">
        <f>IF(VLOOKUP($A42,Parts!$A:$AM,O$1,0)="X",AF$2,"")</f>
        <v/>
      </c>
      <c r="P42" t="str">
        <f t="shared" si="1"/>
        <v xml:space="preserve">    MODULE
    { name = ModuleTagAvionics }
    MODULE
    { name = ModuleTagInstruments }
</v>
      </c>
    </row>
    <row r="43" spans="1:16" x14ac:dyDescent="0.25">
      <c r="A43" t="str">
        <f>Table15[[#This Row],[Name]]</f>
        <v>SXTmk2225degree</v>
      </c>
      <c r="B43" t="str">
        <f>IF(VLOOKUP($A43,Parts!$A:$AM,B$1,0)="X",S$2,"")</f>
        <v/>
      </c>
      <c r="C43" t="str">
        <f>IF(VLOOKUP($A43,Parts!$A:$AM,C$1,0)="X",T$2,"")</f>
        <v/>
      </c>
      <c r="D43" t="str">
        <f>IF(VLOOKUP($A43,Parts!$A:$AM,D$1,0)="X",U$2,"")</f>
        <v/>
      </c>
      <c r="E43" t="str">
        <f>IF(VLOOKUP($A43,Parts!$A:$AM,E$1,0)="X",V$2,"")</f>
        <v/>
      </c>
      <c r="F43" t="str">
        <f>IF(VLOOKUP($A43,Parts!$A:$AM,F$1,0)="X",W$2,"")</f>
        <v/>
      </c>
      <c r="G43" t="str">
        <f>IF(VLOOKUP($A43,Parts!$A:$AM,G$1,0)="X",X$2,"")</f>
        <v/>
      </c>
      <c r="H43" t="str">
        <f>IF(VLOOKUP($A43,Parts!$A:$AM,H$1,0)="X",Y$2,"")</f>
        <v/>
      </c>
      <c r="I43" t="str">
        <f>IF(VLOOKUP($A43,Parts!$A:$AM,I$1,0)="X",Z$2,"")</f>
        <v/>
      </c>
      <c r="J43" t="str">
        <f>IF(VLOOKUP($A43,Parts!$A:$AM,J$1,0)="X",AA$2,"")</f>
        <v/>
      </c>
      <c r="K43" t="str">
        <f>IF(VLOOKUP($A43,Parts!$A:$AM,K$1,0)="X",AB$2,"")</f>
        <v/>
      </c>
      <c r="L43" t="str">
        <f>IF(VLOOKUP($A43,Parts!$A:$AM,L$1,0)="X",AC$2,"")</f>
        <v/>
      </c>
      <c r="M43" t="str">
        <f>IF(VLOOKUP($A43,Parts!$A:$AM,M$1,0)="X",AD$2,"")</f>
        <v/>
      </c>
      <c r="N43" t="str">
        <f>IF(VLOOKUP($A43,Parts!$A:$AM,N$1,0)="X",AE$2,"")</f>
        <v/>
      </c>
      <c r="O43" t="str">
        <f>IF(VLOOKUP($A43,Parts!$A:$AM,O$1,0)="X",AF$2,"")</f>
        <v/>
      </c>
      <c r="P43" t="str">
        <f t="shared" si="1"/>
        <v/>
      </c>
    </row>
    <row r="44" spans="1:16" x14ac:dyDescent="0.25">
      <c r="A44" t="str">
        <f>Table15[[#This Row],[Name]]</f>
        <v>sensorThermometer</v>
      </c>
      <c r="B44" t="str">
        <f>IF(VLOOKUP($A44,Parts!$A:$AM,B$1,0)="X",S$2,"")</f>
        <v/>
      </c>
      <c r="C44" t="str">
        <f>IF(VLOOKUP($A44,Parts!$A:$AM,C$1,0)="X",T$2,"")</f>
        <v/>
      </c>
      <c r="D44" t="str">
        <f>IF(VLOOKUP($A44,Parts!$A:$AM,D$1,0)="X",U$2,"")</f>
        <v/>
      </c>
      <c r="E44" t="str">
        <f>IF(VLOOKUP($A44,Parts!$A:$AM,E$1,0)="X",V$2,"")</f>
        <v/>
      </c>
      <c r="F44" t="str">
        <f>IF(VLOOKUP($A44,Parts!$A:$AM,F$1,0)="X",W$2,"")</f>
        <v/>
      </c>
      <c r="G44" t="str">
        <f>IF(VLOOKUP($A44,Parts!$A:$AM,G$1,0)="X",X$2,"")</f>
        <v/>
      </c>
      <c r="H44" t="str">
        <f>IF(VLOOKUP($A44,Parts!$A:$AM,H$1,0)="X",Y$2,"")</f>
        <v/>
      </c>
      <c r="I44" t="str">
        <f>IF(VLOOKUP($A44,Parts!$A:$AM,I$1,0)="X",Z$2,"")</f>
        <v/>
      </c>
      <c r="J44" t="str">
        <f>IF(VLOOKUP($A44,Parts!$A:$AM,J$1,0)="X",AA$2,"")</f>
        <v xml:space="preserve">    MODULE
    { name = ModuleTagInstruments }
</v>
      </c>
      <c r="K44" t="str">
        <f>IF(VLOOKUP($A44,Parts!$A:$AM,K$1,0)="X",AB$2,"")</f>
        <v/>
      </c>
      <c r="L44" t="str">
        <f>IF(VLOOKUP($A44,Parts!$A:$AM,L$1,0)="X",AC$2,"")</f>
        <v/>
      </c>
      <c r="M44" t="str">
        <f>IF(VLOOKUP($A44,Parts!$A:$AM,M$1,0)="X",AD$2,"")</f>
        <v/>
      </c>
      <c r="N44" t="str">
        <f>IF(VLOOKUP($A44,Parts!$A:$AM,N$1,0)="X",AE$2,"")</f>
        <v/>
      </c>
      <c r="O44" t="str">
        <f>IF(VLOOKUP($A44,Parts!$A:$AM,O$1,0)="X",AF$2,"")</f>
        <v/>
      </c>
      <c r="P44" t="str">
        <f t="shared" si="1"/>
        <v xml:space="preserve">    MODULE
    { name = ModuleTagInstruments }
</v>
      </c>
    </row>
    <row r="45" spans="1:16" x14ac:dyDescent="0.25">
      <c r="A45" t="str">
        <f>Table15[[#This Row],[Name]]</f>
        <v>SXTSaturnV3</v>
      </c>
      <c r="B45" t="str">
        <f>IF(VLOOKUP($A45,Parts!$A:$AM,B$1,0)="X",S$2,"")</f>
        <v/>
      </c>
      <c r="C45" t="str">
        <f>IF(VLOOKUP($A45,Parts!$A:$AM,C$1,0)="X",T$2,"")</f>
        <v/>
      </c>
      <c r="D45" t="str">
        <f>IF(VLOOKUP($A45,Parts!$A:$AM,D$1,0)="X",U$2,"")</f>
        <v/>
      </c>
      <c r="E45" t="str">
        <f>IF(VLOOKUP($A45,Parts!$A:$AM,E$1,0)="X",V$2,"")</f>
        <v/>
      </c>
      <c r="F45" t="str">
        <f>IF(VLOOKUP($A45,Parts!$A:$AM,F$1,0)="X",W$2,"")</f>
        <v/>
      </c>
      <c r="G45" t="str">
        <f>IF(VLOOKUP($A45,Parts!$A:$AM,G$1,0)="X",X$2,"")</f>
        <v/>
      </c>
      <c r="H45" t="str">
        <f>IF(VLOOKUP($A45,Parts!$A:$AM,H$1,0)="X",Y$2,"")</f>
        <v/>
      </c>
      <c r="I45" t="str">
        <f>IF(VLOOKUP($A45,Parts!$A:$AM,I$1,0)="X",Z$2,"")</f>
        <v/>
      </c>
      <c r="J45" t="str">
        <f>IF(VLOOKUP($A45,Parts!$A:$AM,J$1,0)="X",AA$2,"")</f>
        <v/>
      </c>
      <c r="K45" t="str">
        <f>IF(VLOOKUP($A45,Parts!$A:$AM,K$1,0)="X",AB$2,"")</f>
        <v/>
      </c>
      <c r="L45" t="str">
        <f>IF(VLOOKUP($A45,Parts!$A:$AM,L$1,0)="X",AC$2,"")</f>
        <v/>
      </c>
      <c r="M45" t="str">
        <f>IF(VLOOKUP($A45,Parts!$A:$AM,M$1,0)="X",AD$2,"")</f>
        <v/>
      </c>
      <c r="N45" t="str">
        <f>IF(VLOOKUP($A45,Parts!$A:$AM,N$1,0)="X",AE$2,"")</f>
        <v/>
      </c>
      <c r="O45" t="str">
        <f>IF(VLOOKUP($A45,Parts!$A:$AM,O$1,0)="X",AF$2,"")</f>
        <v/>
      </c>
      <c r="P45" t="str">
        <f t="shared" si="1"/>
        <v/>
      </c>
    </row>
    <row r="46" spans="1:16" x14ac:dyDescent="0.25">
      <c r="A46" t="str">
        <f>Table15[[#This Row],[Name]]</f>
        <v>FASAGeminiLR87Twin</v>
      </c>
      <c r="B46" t="str">
        <f>IF(VLOOKUP($A46,Parts!$A:$AM,B$1,0)="X",S$2,"")</f>
        <v/>
      </c>
      <c r="C46" t="str">
        <f>IF(VLOOKUP($A46,Parts!$A:$AM,C$1,0)="X",T$2,"")</f>
        <v/>
      </c>
      <c r="D46" t="str">
        <f>IF(VLOOKUP($A46,Parts!$A:$AM,D$1,0)="X",U$2,"")</f>
        <v/>
      </c>
      <c r="E46" t="str">
        <f>IF(VLOOKUP($A46,Parts!$A:$AM,E$1,0)="X",V$2,"")</f>
        <v/>
      </c>
      <c r="F46" t="str">
        <f>IF(VLOOKUP($A46,Parts!$A:$AM,F$1,0)="X",W$2,"")</f>
        <v xml:space="preserve">    MODULE
    { name = ModuleTagEngineLiquidTurbo }
</v>
      </c>
      <c r="G46" t="str">
        <f>IF(VLOOKUP($A46,Parts!$A:$AM,G$1,0)="X",X$2,"")</f>
        <v/>
      </c>
      <c r="H46" t="str">
        <f>IF(VLOOKUP($A46,Parts!$A:$AM,H$1,0)="X",Y$2,"")</f>
        <v/>
      </c>
      <c r="I46" t="str">
        <f>IF(VLOOKUP($A46,Parts!$A:$AM,I$1,0)="X",Z$2,"")</f>
        <v/>
      </c>
      <c r="J46" t="str">
        <f>IF(VLOOKUP($A46,Parts!$A:$AM,J$1,0)="X",AA$2,"")</f>
        <v/>
      </c>
      <c r="K46" t="str">
        <f>IF(VLOOKUP($A46,Parts!$A:$AM,K$1,0)="X",AB$2,"")</f>
        <v/>
      </c>
      <c r="L46" t="str">
        <f>IF(VLOOKUP($A46,Parts!$A:$AM,L$1,0)="X",AC$2,"")</f>
        <v/>
      </c>
      <c r="M46" t="str">
        <f>IF(VLOOKUP($A46,Parts!$A:$AM,M$1,0)="X",AD$2,"")</f>
        <v/>
      </c>
      <c r="N46" t="str">
        <f>IF(VLOOKUP($A46,Parts!$A:$AM,N$1,0)="X",AE$2,"")</f>
        <v/>
      </c>
      <c r="O46" t="str">
        <f>IF(VLOOKUP($A46,Parts!$A:$AM,O$1,0)="X",AF$2,"")</f>
        <v/>
      </c>
      <c r="P46" t="str">
        <f t="shared" si="1"/>
        <v xml:space="preserve">    MODULE
    { name = ModuleTagEngineLiquidTurbo }
</v>
      </c>
    </row>
    <row r="47" spans="1:16" x14ac:dyDescent="0.25">
      <c r="A47" t="str">
        <f>Table15[[#This Row],[Name]]</f>
        <v>rn_lr87_11</v>
      </c>
      <c r="B47" t="str">
        <f>IF(VLOOKUP($A47,Parts!$A:$AM,B$1,0)="X",S$2,"")</f>
        <v/>
      </c>
      <c r="C47" t="str">
        <f>IF(VLOOKUP($A47,Parts!$A:$AM,C$1,0)="X",T$2,"")</f>
        <v/>
      </c>
      <c r="D47" t="str">
        <f>IF(VLOOKUP($A47,Parts!$A:$AM,D$1,0)="X",U$2,"")</f>
        <v/>
      </c>
      <c r="E47" t="str">
        <f>IF(VLOOKUP($A47,Parts!$A:$AM,E$1,0)="X",V$2,"")</f>
        <v/>
      </c>
      <c r="F47" t="str">
        <f>IF(VLOOKUP($A47,Parts!$A:$AM,F$1,0)="X",W$2,"")</f>
        <v xml:space="preserve">    MODULE
    { name = ModuleTagEngineLiquidTurbo }
</v>
      </c>
      <c r="G47" t="str">
        <f>IF(VLOOKUP($A47,Parts!$A:$AM,G$1,0)="X",X$2,"")</f>
        <v/>
      </c>
      <c r="H47" t="str">
        <f>IF(VLOOKUP($A47,Parts!$A:$AM,H$1,0)="X",Y$2,"")</f>
        <v/>
      </c>
      <c r="I47" t="str">
        <f>IF(VLOOKUP($A47,Parts!$A:$AM,I$1,0)="X",Z$2,"")</f>
        <v/>
      </c>
      <c r="J47" t="str">
        <f>IF(VLOOKUP($A47,Parts!$A:$AM,J$1,0)="X",AA$2,"")</f>
        <v/>
      </c>
      <c r="K47" t="str">
        <f>IF(VLOOKUP($A47,Parts!$A:$AM,K$1,0)="X",AB$2,"")</f>
        <v/>
      </c>
      <c r="L47" t="str">
        <f>IF(VLOOKUP($A47,Parts!$A:$AM,L$1,0)="X",AC$2,"")</f>
        <v/>
      </c>
      <c r="M47" t="str">
        <f>IF(VLOOKUP($A47,Parts!$A:$AM,M$1,0)="X",AD$2,"")</f>
        <v/>
      </c>
      <c r="N47" t="str">
        <f>IF(VLOOKUP($A47,Parts!$A:$AM,N$1,0)="X",AE$2,"")</f>
        <v/>
      </c>
      <c r="O47" t="str">
        <f>IF(VLOOKUP($A47,Parts!$A:$AM,O$1,0)="X",AF$2,"")</f>
        <v/>
      </c>
      <c r="P47" t="str">
        <f t="shared" si="1"/>
        <v xml:space="preserve">    MODULE
    { name = ModuleTagEngineLiquidTurbo }
</v>
      </c>
    </row>
    <row r="48" spans="1:16" x14ac:dyDescent="0.25">
      <c r="A48" t="str">
        <f>Table15[[#This Row],[Name]]</f>
        <v>RLA_small_spike</v>
      </c>
      <c r="B48" t="str">
        <f>IF(VLOOKUP($A48,Parts!$A:$AM,B$1,0)="X",S$2,"")</f>
        <v/>
      </c>
      <c r="C48" t="str">
        <f>IF(VLOOKUP($A48,Parts!$A:$AM,C$1,0)="X",T$2,"")</f>
        <v/>
      </c>
      <c r="D48" t="str">
        <f>IF(VLOOKUP($A48,Parts!$A:$AM,D$1,0)="X",U$2,"")</f>
        <v/>
      </c>
      <c r="E48" t="str">
        <f>IF(VLOOKUP($A48,Parts!$A:$AM,E$1,0)="X",V$2,"")</f>
        <v/>
      </c>
      <c r="F48" t="str">
        <f>IF(VLOOKUP($A48,Parts!$A:$AM,F$1,0)="X",W$2,"")</f>
        <v/>
      </c>
      <c r="G48" t="str">
        <f>IF(VLOOKUP($A48,Parts!$A:$AM,G$1,0)="X",X$2,"")</f>
        <v/>
      </c>
      <c r="H48" t="str">
        <f>IF(VLOOKUP($A48,Parts!$A:$AM,H$1,0)="X",Y$2,"")</f>
        <v/>
      </c>
      <c r="I48" t="str">
        <f>IF(VLOOKUP($A48,Parts!$A:$AM,I$1,0)="X",Z$2,"")</f>
        <v/>
      </c>
      <c r="J48" t="str">
        <f>IF(VLOOKUP($A48,Parts!$A:$AM,J$1,0)="X",AA$2,"")</f>
        <v/>
      </c>
      <c r="K48" t="str">
        <f>IF(VLOOKUP($A48,Parts!$A:$AM,K$1,0)="X",AB$2,"")</f>
        <v/>
      </c>
      <c r="L48" t="str">
        <f>IF(VLOOKUP($A48,Parts!$A:$AM,L$1,0)="X",AC$2,"")</f>
        <v/>
      </c>
      <c r="M48" t="str">
        <f>IF(VLOOKUP($A48,Parts!$A:$AM,M$1,0)="X",AD$2,"")</f>
        <v/>
      </c>
      <c r="N48" t="str">
        <f>IF(VLOOKUP($A48,Parts!$A:$AM,N$1,0)="X",AE$2,"")</f>
        <v/>
      </c>
      <c r="O48" t="str">
        <f>IF(VLOOKUP($A48,Parts!$A:$AM,O$1,0)="X",AF$2,"")</f>
        <v/>
      </c>
      <c r="P48" t="str">
        <f t="shared" si="1"/>
        <v/>
      </c>
    </row>
    <row r="49" spans="1:16" x14ac:dyDescent="0.25">
      <c r="A49" t="str">
        <f>Table15[[#This Row],[Name]]</f>
        <v>FASAFairingBase_76m</v>
      </c>
      <c r="B49" t="str">
        <f>IF(VLOOKUP($A49,Parts!$A:$AM,B$1,0)="X",S$2,"")</f>
        <v/>
      </c>
      <c r="C49" t="str">
        <f>IF(VLOOKUP($A49,Parts!$A:$AM,C$1,0)="X",T$2,"")</f>
        <v/>
      </c>
      <c r="D49" t="str">
        <f>IF(VLOOKUP($A49,Parts!$A:$AM,D$1,0)="X",U$2,"")</f>
        <v/>
      </c>
      <c r="E49" t="str">
        <f>IF(VLOOKUP($A49,Parts!$A:$AM,E$1,0)="X",V$2,"")</f>
        <v/>
      </c>
      <c r="F49" t="str">
        <f>IF(VLOOKUP($A49,Parts!$A:$AM,F$1,0)="X",W$2,"")</f>
        <v/>
      </c>
      <c r="G49" t="str">
        <f>IF(VLOOKUP($A49,Parts!$A:$AM,G$1,0)="X",X$2,"")</f>
        <v/>
      </c>
      <c r="H49" t="str">
        <f>IF(VLOOKUP($A49,Parts!$A:$AM,H$1,0)="X",Y$2,"")</f>
        <v/>
      </c>
      <c r="I49" t="str">
        <f>IF(VLOOKUP($A49,Parts!$A:$AM,I$1,0)="X",Z$2,"")</f>
        <v/>
      </c>
      <c r="J49" t="str">
        <f>IF(VLOOKUP($A49,Parts!$A:$AM,J$1,0)="X",AA$2,"")</f>
        <v/>
      </c>
      <c r="K49" t="str">
        <f>IF(VLOOKUP($A49,Parts!$A:$AM,K$1,0)="X",AB$2,"")</f>
        <v/>
      </c>
      <c r="L49" t="str">
        <f>IF(VLOOKUP($A49,Parts!$A:$AM,L$1,0)="X",AC$2,"")</f>
        <v/>
      </c>
      <c r="M49" t="str">
        <f>IF(VLOOKUP($A49,Parts!$A:$AM,M$1,0)="X",AD$2,"")</f>
        <v/>
      </c>
      <c r="N49" t="str">
        <f>IF(VLOOKUP($A49,Parts!$A:$AM,N$1,0)="X",AE$2,"")</f>
        <v xml:space="preserve">    MODULE
    { name = ModuleTagDecoupler }
</v>
      </c>
      <c r="O49" t="str">
        <f>IF(VLOOKUP($A49,Parts!$A:$AM,O$1,0)="X",AF$2,"")</f>
        <v/>
      </c>
      <c r="P49" t="str">
        <f t="shared" si="1"/>
        <v xml:space="preserve">    MODULE
    { name = ModuleTagDecoupler }
</v>
      </c>
    </row>
    <row r="50" spans="1:16" x14ac:dyDescent="0.25">
      <c r="A50" t="str">
        <f>Table15[[#This Row],[Name]]</f>
        <v>adapterSize2-Mk2</v>
      </c>
      <c r="B50" t="str">
        <f>IF(VLOOKUP($A50,Parts!$A:$AM,B$1,0)="X",S$2,"")</f>
        <v/>
      </c>
      <c r="C50" t="str">
        <f>IF(VLOOKUP($A50,Parts!$A:$AM,C$1,0)="X",T$2,"")</f>
        <v/>
      </c>
      <c r="D50" t="str">
        <f>IF(VLOOKUP($A50,Parts!$A:$AM,D$1,0)="X",U$2,"")</f>
        <v/>
      </c>
      <c r="E50" t="str">
        <f>IF(VLOOKUP($A50,Parts!$A:$AM,E$1,0)="X",V$2,"")</f>
        <v/>
      </c>
      <c r="F50" t="str">
        <f>IF(VLOOKUP($A50,Parts!$A:$AM,F$1,0)="X",W$2,"")</f>
        <v/>
      </c>
      <c r="G50" t="str">
        <f>IF(VLOOKUP($A50,Parts!$A:$AM,G$1,0)="X",X$2,"")</f>
        <v/>
      </c>
      <c r="H50" t="str">
        <f>IF(VLOOKUP($A50,Parts!$A:$AM,H$1,0)="X",Y$2,"")</f>
        <v/>
      </c>
      <c r="I50" t="str">
        <f>IF(VLOOKUP($A50,Parts!$A:$AM,I$1,0)="X",Z$2,"")</f>
        <v/>
      </c>
      <c r="J50" t="str">
        <f>IF(VLOOKUP($A50,Parts!$A:$AM,J$1,0)="X",AA$2,"")</f>
        <v/>
      </c>
      <c r="K50" t="str">
        <f>IF(VLOOKUP($A50,Parts!$A:$AM,K$1,0)="X",AB$2,"")</f>
        <v/>
      </c>
      <c r="L50" t="str">
        <f>IF(VLOOKUP($A50,Parts!$A:$AM,L$1,0)="X",AC$2,"")</f>
        <v/>
      </c>
      <c r="M50" t="str">
        <f>IF(VLOOKUP($A50,Parts!$A:$AM,M$1,0)="X",AD$2,"")</f>
        <v/>
      </c>
      <c r="N50" t="str">
        <f>IF(VLOOKUP($A50,Parts!$A:$AM,N$1,0)="X",AE$2,"")</f>
        <v/>
      </c>
      <c r="O50" t="str">
        <f>IF(VLOOKUP($A50,Parts!$A:$AM,O$1,0)="X",AF$2,"")</f>
        <v/>
      </c>
      <c r="P50" t="str">
        <f t="shared" si="1"/>
        <v/>
      </c>
    </row>
    <row r="51" spans="1:16" x14ac:dyDescent="0.25">
      <c r="A51" t="str">
        <f>Table15[[#This Row],[Name]]</f>
        <v>ca_vor_tank</v>
      </c>
      <c r="B51" t="str">
        <f>IF(VLOOKUP($A51,Parts!$A:$AM,B$1,0)="X",S$2,"")</f>
        <v/>
      </c>
      <c r="C51" t="str">
        <f>IF(VLOOKUP($A51,Parts!$A:$AM,C$1,0)="X",T$2,"")</f>
        <v/>
      </c>
      <c r="D51" t="str">
        <f>IF(VLOOKUP($A51,Parts!$A:$AM,D$1,0)="X",U$2,"")</f>
        <v/>
      </c>
      <c r="E51" t="str">
        <f>IF(VLOOKUP($A51,Parts!$A:$AM,E$1,0)="X",V$2,"")</f>
        <v/>
      </c>
      <c r="F51" t="str">
        <f>IF(VLOOKUP($A51,Parts!$A:$AM,F$1,0)="X",W$2,"")</f>
        <v/>
      </c>
      <c r="G51" t="str">
        <f>IF(VLOOKUP($A51,Parts!$A:$AM,G$1,0)="X",X$2,"")</f>
        <v/>
      </c>
      <c r="H51" t="str">
        <f>IF(VLOOKUP($A51,Parts!$A:$AM,H$1,0)="X",Y$2,"")</f>
        <v/>
      </c>
      <c r="I51" t="str">
        <f>IF(VLOOKUP($A51,Parts!$A:$AM,I$1,0)="X",Z$2,"")</f>
        <v/>
      </c>
      <c r="J51" t="str">
        <f>IF(VLOOKUP($A51,Parts!$A:$AM,J$1,0)="X",AA$2,"")</f>
        <v/>
      </c>
      <c r="K51" t="str">
        <f>IF(VLOOKUP($A51,Parts!$A:$AM,K$1,0)="X",AB$2,"")</f>
        <v/>
      </c>
      <c r="L51" t="str">
        <f>IF(VLOOKUP($A51,Parts!$A:$AM,L$1,0)="X",AC$2,"")</f>
        <v/>
      </c>
      <c r="M51" t="str">
        <f>IF(VLOOKUP($A51,Parts!$A:$AM,M$1,0)="X",AD$2,"")</f>
        <v/>
      </c>
      <c r="N51" t="str">
        <f>IF(VLOOKUP($A51,Parts!$A:$AM,N$1,0)="X",AE$2,"")</f>
        <v/>
      </c>
      <c r="O51" t="str">
        <f>IF(VLOOKUP($A51,Parts!$A:$AM,O$1,0)="X",AF$2,"")</f>
        <v/>
      </c>
      <c r="P51" t="str">
        <f t="shared" si="1"/>
        <v/>
      </c>
    </row>
    <row r="52" spans="1:16" x14ac:dyDescent="0.25">
      <c r="A52" t="str">
        <f>Table15[[#This Row],[Name]]</f>
        <v>bluedog_LR87_mod1</v>
      </c>
      <c r="B52" t="str">
        <f>IF(VLOOKUP($A52,Parts!$A:$AM,B$1,0)="X",S$2,"")</f>
        <v/>
      </c>
      <c r="C52" t="str">
        <f>IF(VLOOKUP($A52,Parts!$A:$AM,C$1,0)="X",T$2,"")</f>
        <v/>
      </c>
      <c r="D52" t="str">
        <f>IF(VLOOKUP($A52,Parts!$A:$AM,D$1,0)="X",U$2,"")</f>
        <v/>
      </c>
      <c r="E52" t="str">
        <f>IF(VLOOKUP($A52,Parts!$A:$AM,E$1,0)="X",V$2,"")</f>
        <v/>
      </c>
      <c r="F52" t="str">
        <f>IF(VLOOKUP($A52,Parts!$A:$AM,F$1,0)="X",W$2,"")</f>
        <v xml:space="preserve">    MODULE
    { name = ModuleTagEngineLiquidTurbo }
</v>
      </c>
      <c r="G52" t="str">
        <f>IF(VLOOKUP($A52,Parts!$A:$AM,G$1,0)="X",X$2,"")</f>
        <v/>
      </c>
      <c r="H52" t="str">
        <f>IF(VLOOKUP($A52,Parts!$A:$AM,H$1,0)="X",Y$2,"")</f>
        <v/>
      </c>
      <c r="I52" t="str">
        <f>IF(VLOOKUP($A52,Parts!$A:$AM,I$1,0)="X",Z$2,"")</f>
        <v/>
      </c>
      <c r="J52" t="str">
        <f>IF(VLOOKUP($A52,Parts!$A:$AM,J$1,0)="X",AA$2,"")</f>
        <v/>
      </c>
      <c r="K52" t="str">
        <f>IF(VLOOKUP($A52,Parts!$A:$AM,K$1,0)="X",AB$2,"")</f>
        <v/>
      </c>
      <c r="L52" t="str">
        <f>IF(VLOOKUP($A52,Parts!$A:$AM,L$1,0)="X",AC$2,"")</f>
        <v/>
      </c>
      <c r="M52" t="str">
        <f>IF(VLOOKUP($A52,Parts!$A:$AM,M$1,0)="X",AD$2,"")</f>
        <v/>
      </c>
      <c r="N52" t="str">
        <f>IF(VLOOKUP($A52,Parts!$A:$AM,N$1,0)="X",AE$2,"")</f>
        <v/>
      </c>
      <c r="O52" t="str">
        <f>IF(VLOOKUP($A52,Parts!$A:$AM,O$1,0)="X",AF$2,"")</f>
        <v/>
      </c>
      <c r="P52" t="str">
        <f t="shared" si="1"/>
        <v xml:space="preserve">    MODULE
    { name = ModuleTagEngineLiquidTurbo }
</v>
      </c>
    </row>
    <row r="53" spans="1:16" x14ac:dyDescent="0.25">
      <c r="A53" t="str">
        <f>Table15[[#This Row],[Name]]</f>
        <v>LR87-AJ-5</v>
      </c>
      <c r="B53" t="str">
        <f>IF(VLOOKUP($A53,Parts!$A:$AM,B$1,0)="X",S$2,"")</f>
        <v/>
      </c>
      <c r="C53" t="str">
        <f>IF(VLOOKUP($A53,Parts!$A:$AM,C$1,0)="X",T$2,"")</f>
        <v/>
      </c>
      <c r="D53" t="str">
        <f>IF(VLOOKUP($A53,Parts!$A:$AM,D$1,0)="X",U$2,"")</f>
        <v/>
      </c>
      <c r="E53" t="str">
        <f>IF(VLOOKUP($A53,Parts!$A:$AM,E$1,0)="X",V$2,"")</f>
        <v/>
      </c>
      <c r="F53" t="str">
        <f>IF(VLOOKUP($A53,Parts!$A:$AM,F$1,0)="X",W$2,"")</f>
        <v/>
      </c>
      <c r="G53" t="str">
        <f>IF(VLOOKUP($A53,Parts!$A:$AM,G$1,0)="X",X$2,"")</f>
        <v/>
      </c>
      <c r="H53" t="str">
        <f>IF(VLOOKUP($A53,Parts!$A:$AM,H$1,0)="X",Y$2,"")</f>
        <v/>
      </c>
      <c r="I53" t="str">
        <f>IF(VLOOKUP($A53,Parts!$A:$AM,I$1,0)="X",Z$2,"")</f>
        <v/>
      </c>
      <c r="J53" t="str">
        <f>IF(VLOOKUP($A53,Parts!$A:$AM,J$1,0)="X",AA$2,"")</f>
        <v/>
      </c>
      <c r="K53" t="str">
        <f>IF(VLOOKUP($A53,Parts!$A:$AM,K$1,0)="X",AB$2,"")</f>
        <v/>
      </c>
      <c r="L53" t="str">
        <f>IF(VLOOKUP($A53,Parts!$A:$AM,L$1,0)="X",AC$2,"")</f>
        <v/>
      </c>
      <c r="M53" t="str">
        <f>IF(VLOOKUP($A53,Parts!$A:$AM,M$1,0)="X",AD$2,"")</f>
        <v/>
      </c>
      <c r="N53" t="str">
        <f>IF(VLOOKUP($A53,Parts!$A:$AM,N$1,0)="X",AE$2,"")</f>
        <v/>
      </c>
      <c r="O53" t="str">
        <f>IF(VLOOKUP($A53,Parts!$A:$AM,O$1,0)="X",AF$2,"")</f>
        <v/>
      </c>
      <c r="P53" t="str">
        <f t="shared" si="1"/>
        <v/>
      </c>
    </row>
    <row r="54" spans="1:16" x14ac:dyDescent="0.25">
      <c r="A54" t="str">
        <f>Table15[[#This Row],[Name]]</f>
        <v>SXTPipeHub</v>
      </c>
      <c r="B54" t="str">
        <f>IF(VLOOKUP($A54,Parts!$A:$AM,B$1,0)="X",S$2,"")</f>
        <v/>
      </c>
      <c r="C54" t="str">
        <f>IF(VLOOKUP($A54,Parts!$A:$AM,C$1,0)="X",T$2,"")</f>
        <v/>
      </c>
      <c r="D54" t="str">
        <f>IF(VLOOKUP($A54,Parts!$A:$AM,D$1,0)="X",U$2,"")</f>
        <v/>
      </c>
      <c r="E54" t="str">
        <f>IF(VLOOKUP($A54,Parts!$A:$AM,E$1,0)="X",V$2,"")</f>
        <v/>
      </c>
      <c r="F54" t="str">
        <f>IF(VLOOKUP($A54,Parts!$A:$AM,F$1,0)="X",W$2,"")</f>
        <v/>
      </c>
      <c r="G54" t="str">
        <f>IF(VLOOKUP($A54,Parts!$A:$AM,G$1,0)="X",X$2,"")</f>
        <v/>
      </c>
      <c r="H54" t="str">
        <f>IF(VLOOKUP($A54,Parts!$A:$AM,H$1,0)="X",Y$2,"")</f>
        <v/>
      </c>
      <c r="I54" t="str">
        <f>IF(VLOOKUP($A54,Parts!$A:$AM,I$1,0)="X",Z$2,"")</f>
        <v/>
      </c>
      <c r="J54" t="str">
        <f>IF(VLOOKUP($A54,Parts!$A:$AM,J$1,0)="X",AA$2,"")</f>
        <v/>
      </c>
      <c r="K54" t="str">
        <f>IF(VLOOKUP($A54,Parts!$A:$AM,K$1,0)="X",AB$2,"")</f>
        <v/>
      </c>
      <c r="L54" t="str">
        <f>IF(VLOOKUP($A54,Parts!$A:$AM,L$1,0)="X",AC$2,"")</f>
        <v/>
      </c>
      <c r="M54" t="str">
        <f>IF(VLOOKUP($A54,Parts!$A:$AM,M$1,0)="X",AD$2,"")</f>
        <v/>
      </c>
      <c r="N54" t="str">
        <f>IF(VLOOKUP($A54,Parts!$A:$AM,N$1,0)="X",AE$2,"")</f>
        <v/>
      </c>
      <c r="O54" t="str">
        <f>IF(VLOOKUP($A54,Parts!$A:$AM,O$1,0)="X",AF$2,"")</f>
        <v/>
      </c>
      <c r="P54" t="str">
        <f t="shared" si="1"/>
        <v/>
      </c>
    </row>
    <row r="55" spans="1:16" x14ac:dyDescent="0.25">
      <c r="A55" t="str">
        <f>Table15[[#This Row],[Name]]</f>
        <v>Maxurpod</v>
      </c>
      <c r="B55" t="str">
        <f>IF(VLOOKUP($A55,Parts!$A:$AM,B$1,0)="X",S$2,"")</f>
        <v xml:space="preserve">    MODULE
    { name = ModuleTagAvionics }
</v>
      </c>
      <c r="C55" t="str">
        <f>IF(VLOOKUP($A55,Parts!$A:$AM,C$1,0)="X",T$2,"")</f>
        <v/>
      </c>
      <c r="D55" t="str">
        <f>IF(VLOOKUP($A55,Parts!$A:$AM,D$1,0)="X",U$2,"")</f>
        <v/>
      </c>
      <c r="E55" t="str">
        <f>IF(VLOOKUP($A55,Parts!$A:$AM,E$1,0)="X",V$2,"")</f>
        <v/>
      </c>
      <c r="F55" t="str">
        <f>IF(VLOOKUP($A55,Parts!$A:$AM,F$1,0)="X",W$2,"")</f>
        <v/>
      </c>
      <c r="G55" t="str">
        <f>IF(VLOOKUP($A55,Parts!$A:$AM,G$1,0)="X",X$2,"")</f>
        <v/>
      </c>
      <c r="H55" t="str">
        <f>IF(VLOOKUP($A55,Parts!$A:$AM,H$1,0)="X",Y$2,"")</f>
        <v/>
      </c>
      <c r="I55" t="str">
        <f>IF(VLOOKUP($A55,Parts!$A:$AM,I$1,0)="X",Z$2,"")</f>
        <v/>
      </c>
      <c r="J55" t="str">
        <f>IF(VLOOKUP($A55,Parts!$A:$AM,J$1,0)="X",AA$2,"")</f>
        <v/>
      </c>
      <c r="K55" t="str">
        <f>IF(VLOOKUP($A55,Parts!$A:$AM,K$1,0)="X",AB$2,"")</f>
        <v/>
      </c>
      <c r="L55" t="str">
        <f>IF(VLOOKUP($A55,Parts!$A:$AM,L$1,0)="X",AC$2,"")</f>
        <v/>
      </c>
      <c r="M55" t="str">
        <f>IF(VLOOKUP($A55,Parts!$A:$AM,M$1,0)="X",AD$2,"")</f>
        <v/>
      </c>
      <c r="N55" t="str">
        <f>IF(VLOOKUP($A55,Parts!$A:$AM,N$1,0)="X",AE$2,"")</f>
        <v/>
      </c>
      <c r="O55" t="str">
        <f>IF(VLOOKUP($A55,Parts!$A:$AM,O$1,0)="X",AF$2,"")</f>
        <v/>
      </c>
      <c r="P55" t="str">
        <f t="shared" si="1"/>
        <v xml:space="preserve">    MODULE
    { name = ModuleTagAvionics }
</v>
      </c>
    </row>
    <row r="56" spans="1:16" x14ac:dyDescent="0.25">
      <c r="A56" t="str">
        <f>Table15[[#This Row],[Name]]</f>
        <v>LR87-LH2-TitanC</v>
      </c>
      <c r="B56" t="str">
        <f>IF(VLOOKUP($A56,Parts!$A:$AM,B$1,0)="X",S$2,"")</f>
        <v/>
      </c>
      <c r="C56" t="str">
        <f>IF(VLOOKUP($A56,Parts!$A:$AM,C$1,0)="X",T$2,"")</f>
        <v/>
      </c>
      <c r="D56" t="str">
        <f>IF(VLOOKUP($A56,Parts!$A:$AM,D$1,0)="X",U$2,"")</f>
        <v/>
      </c>
      <c r="E56" t="str">
        <f>IF(VLOOKUP($A56,Parts!$A:$AM,E$1,0)="X",V$2,"")</f>
        <v/>
      </c>
      <c r="F56" t="str">
        <f>IF(VLOOKUP($A56,Parts!$A:$AM,F$1,0)="X",W$2,"")</f>
        <v/>
      </c>
      <c r="G56" t="str">
        <f>IF(VLOOKUP($A56,Parts!$A:$AM,G$1,0)="X",X$2,"")</f>
        <v/>
      </c>
      <c r="H56" t="str">
        <f>IF(VLOOKUP($A56,Parts!$A:$AM,H$1,0)="X",Y$2,"")</f>
        <v/>
      </c>
      <c r="I56" t="str">
        <f>IF(VLOOKUP($A56,Parts!$A:$AM,I$1,0)="X",Z$2,"")</f>
        <v/>
      </c>
      <c r="J56" t="str">
        <f>IF(VLOOKUP($A56,Parts!$A:$AM,J$1,0)="X",AA$2,"")</f>
        <v/>
      </c>
      <c r="K56" t="str">
        <f>IF(VLOOKUP($A56,Parts!$A:$AM,K$1,0)="X",AB$2,"")</f>
        <v/>
      </c>
      <c r="L56" t="str">
        <f>IF(VLOOKUP($A56,Parts!$A:$AM,L$1,0)="X",AC$2,"")</f>
        <v/>
      </c>
      <c r="M56" t="str">
        <f>IF(VLOOKUP($A56,Parts!$A:$AM,M$1,0)="X",AD$2,"")</f>
        <v/>
      </c>
      <c r="N56" t="str">
        <f>IF(VLOOKUP($A56,Parts!$A:$AM,N$1,0)="X",AE$2,"")</f>
        <v/>
      </c>
      <c r="O56" t="str">
        <f>IF(VLOOKUP($A56,Parts!$A:$AM,O$1,0)="X",AF$2,"")</f>
        <v/>
      </c>
      <c r="P56" t="str">
        <f t="shared" si="1"/>
        <v/>
      </c>
    </row>
    <row r="57" spans="1:16" x14ac:dyDescent="0.25">
      <c r="A57" t="str">
        <f>Table15[[#This Row],[Name]]</f>
        <v>A-4</v>
      </c>
      <c r="B57" t="str">
        <f>IF(VLOOKUP($A57,Parts!$A:$AM,B$1,0)="X",S$2,"")</f>
        <v/>
      </c>
      <c r="C57" t="str">
        <f>IF(VLOOKUP($A57,Parts!$A:$AM,C$1,0)="X",T$2,"")</f>
        <v/>
      </c>
      <c r="D57" t="str">
        <f>IF(VLOOKUP($A57,Parts!$A:$AM,D$1,0)="X",U$2,"")</f>
        <v/>
      </c>
      <c r="E57" t="str">
        <f>IF(VLOOKUP($A57,Parts!$A:$AM,E$1,0)="X",V$2,"")</f>
        <v/>
      </c>
      <c r="F57" t="str">
        <f>IF(VLOOKUP($A57,Parts!$A:$AM,F$1,0)="X",W$2,"")</f>
        <v/>
      </c>
      <c r="G57" t="str">
        <f>IF(VLOOKUP($A57,Parts!$A:$AM,G$1,0)="X",X$2,"")</f>
        <v/>
      </c>
      <c r="H57" t="str">
        <f>IF(VLOOKUP($A57,Parts!$A:$AM,H$1,0)="X",Y$2,"")</f>
        <v/>
      </c>
      <c r="I57" t="str">
        <f>IF(VLOOKUP($A57,Parts!$A:$AM,I$1,0)="X",Z$2,"")</f>
        <v/>
      </c>
      <c r="J57" t="str">
        <f>IF(VLOOKUP($A57,Parts!$A:$AM,J$1,0)="X",AA$2,"")</f>
        <v/>
      </c>
      <c r="K57" t="str">
        <f>IF(VLOOKUP($A57,Parts!$A:$AM,K$1,0)="X",AB$2,"")</f>
        <v/>
      </c>
      <c r="L57" t="str">
        <f>IF(VLOOKUP($A57,Parts!$A:$AM,L$1,0)="X",AC$2,"")</f>
        <v/>
      </c>
      <c r="M57" t="str">
        <f>IF(VLOOKUP($A57,Parts!$A:$AM,M$1,0)="X",AD$2,"")</f>
        <v/>
      </c>
      <c r="N57" t="str">
        <f>IF(VLOOKUP($A57,Parts!$A:$AM,N$1,0)="X",AE$2,"")</f>
        <v/>
      </c>
      <c r="O57" t="str">
        <f>IF(VLOOKUP($A57,Parts!$A:$AM,O$1,0)="X",AF$2,"")</f>
        <v/>
      </c>
      <c r="P57" t="str">
        <f t="shared" si="1"/>
        <v/>
      </c>
    </row>
    <row r="58" spans="1:16" x14ac:dyDescent="0.25">
      <c r="A58" t="str">
        <f>Table15[[#This Row],[Name]]</f>
        <v>SXTPipeTurn</v>
      </c>
      <c r="B58" t="str">
        <f>IF(VLOOKUP($A58,Parts!$A:$AM,B$1,0)="X",S$2,"")</f>
        <v/>
      </c>
      <c r="C58" t="str">
        <f>IF(VLOOKUP($A58,Parts!$A:$AM,C$1,0)="X",T$2,"")</f>
        <v/>
      </c>
      <c r="D58" t="str">
        <f>IF(VLOOKUP($A58,Parts!$A:$AM,D$1,0)="X",U$2,"")</f>
        <v/>
      </c>
      <c r="E58" t="str">
        <f>IF(VLOOKUP($A58,Parts!$A:$AM,E$1,0)="X",V$2,"")</f>
        <v/>
      </c>
      <c r="F58" t="str">
        <f>IF(VLOOKUP($A58,Parts!$A:$AM,F$1,0)="X",W$2,"")</f>
        <v/>
      </c>
      <c r="G58" t="str">
        <f>IF(VLOOKUP($A58,Parts!$A:$AM,G$1,0)="X",X$2,"")</f>
        <v/>
      </c>
      <c r="H58" t="str">
        <f>IF(VLOOKUP($A58,Parts!$A:$AM,H$1,0)="X",Y$2,"")</f>
        <v/>
      </c>
      <c r="I58" t="str">
        <f>IF(VLOOKUP($A58,Parts!$A:$AM,I$1,0)="X",Z$2,"")</f>
        <v/>
      </c>
      <c r="J58" t="str">
        <f>IF(VLOOKUP($A58,Parts!$A:$AM,J$1,0)="X",AA$2,"")</f>
        <v/>
      </c>
      <c r="K58" t="str">
        <f>IF(VLOOKUP($A58,Parts!$A:$AM,K$1,0)="X",AB$2,"")</f>
        <v/>
      </c>
      <c r="L58" t="str">
        <f>IF(VLOOKUP($A58,Parts!$A:$AM,L$1,0)="X",AC$2,"")</f>
        <v/>
      </c>
      <c r="M58" t="str">
        <f>IF(VLOOKUP($A58,Parts!$A:$AM,M$1,0)="X",AD$2,"")</f>
        <v/>
      </c>
      <c r="N58" t="str">
        <f>IF(VLOOKUP($A58,Parts!$A:$AM,N$1,0)="X",AE$2,"")</f>
        <v/>
      </c>
      <c r="O58" t="str">
        <f>IF(VLOOKUP($A58,Parts!$A:$AM,O$1,0)="X",AF$2,"")</f>
        <v/>
      </c>
      <c r="P58" t="str">
        <f t="shared" si="1"/>
        <v/>
      </c>
    </row>
    <row r="59" spans="1:16" x14ac:dyDescent="0.25">
      <c r="A59" t="str">
        <f>Table15[[#This Row],[Name]]</f>
        <v>PotatoRoid</v>
      </c>
      <c r="B59" t="str">
        <f>IF(VLOOKUP($A59,Parts!$A:$AM,B$1,0)="X",S$2,"")</f>
        <v/>
      </c>
      <c r="C59" t="str">
        <f>IF(VLOOKUP($A59,Parts!$A:$AM,C$1,0)="X",T$2,"")</f>
        <v/>
      </c>
      <c r="D59" t="str">
        <f>IF(VLOOKUP($A59,Parts!$A:$AM,D$1,0)="X",U$2,"")</f>
        <v/>
      </c>
      <c r="E59" t="str">
        <f>IF(VLOOKUP($A59,Parts!$A:$AM,E$1,0)="X",V$2,"")</f>
        <v/>
      </c>
      <c r="F59" t="str">
        <f>IF(VLOOKUP($A59,Parts!$A:$AM,F$1,0)="X",W$2,"")</f>
        <v/>
      </c>
      <c r="G59" t="str">
        <f>IF(VLOOKUP($A59,Parts!$A:$AM,G$1,0)="X",X$2,"")</f>
        <v/>
      </c>
      <c r="H59" t="str">
        <f>IF(VLOOKUP($A59,Parts!$A:$AM,H$1,0)="X",Y$2,"")</f>
        <v/>
      </c>
      <c r="I59" t="str">
        <f>IF(VLOOKUP($A59,Parts!$A:$AM,I$1,0)="X",Z$2,"")</f>
        <v/>
      </c>
      <c r="J59" t="str">
        <f>IF(VLOOKUP($A59,Parts!$A:$AM,J$1,0)="X",AA$2,"")</f>
        <v/>
      </c>
      <c r="K59" t="str">
        <f>IF(VLOOKUP($A59,Parts!$A:$AM,K$1,0)="X",AB$2,"")</f>
        <v/>
      </c>
      <c r="L59" t="str">
        <f>IF(VLOOKUP($A59,Parts!$A:$AM,L$1,0)="X",AC$2,"")</f>
        <v/>
      </c>
      <c r="M59" t="str">
        <f>IF(VLOOKUP($A59,Parts!$A:$AM,M$1,0)="X",AD$2,"")</f>
        <v/>
      </c>
      <c r="N59" t="str">
        <f>IF(VLOOKUP($A59,Parts!$A:$AM,N$1,0)="X",AE$2,"")</f>
        <v/>
      </c>
      <c r="O59" t="str">
        <f>IF(VLOOKUP($A59,Parts!$A:$AM,O$1,0)="X",AF$2,"")</f>
        <v/>
      </c>
      <c r="P59" t="str">
        <f t="shared" si="1"/>
        <v/>
      </c>
    </row>
    <row r="60" spans="1:16" x14ac:dyDescent="0.25">
      <c r="A60" t="str">
        <f>Table15[[#This Row],[Name]]</f>
        <v>airbrake1</v>
      </c>
      <c r="B60" t="str">
        <f>IF(VLOOKUP($A60,Parts!$A:$AM,B$1,0)="X",S$2,"")</f>
        <v/>
      </c>
      <c r="C60" t="str">
        <f>IF(VLOOKUP($A60,Parts!$A:$AM,C$1,0)="X",T$2,"")</f>
        <v/>
      </c>
      <c r="D60" t="str">
        <f>IF(VLOOKUP($A60,Parts!$A:$AM,D$1,0)="X",U$2,"")</f>
        <v/>
      </c>
      <c r="E60" t="str">
        <f>IF(VLOOKUP($A60,Parts!$A:$AM,E$1,0)="X",V$2,"")</f>
        <v/>
      </c>
      <c r="F60" t="str">
        <f>IF(VLOOKUP($A60,Parts!$A:$AM,F$1,0)="X",W$2,"")</f>
        <v/>
      </c>
      <c r="G60" t="str">
        <f>IF(VLOOKUP($A60,Parts!$A:$AM,G$1,0)="X",X$2,"")</f>
        <v/>
      </c>
      <c r="H60" t="str">
        <f>IF(VLOOKUP($A60,Parts!$A:$AM,H$1,0)="X",Y$2,"")</f>
        <v/>
      </c>
      <c r="I60" t="str">
        <f>IF(VLOOKUP($A60,Parts!$A:$AM,I$1,0)="X",Z$2,"")</f>
        <v/>
      </c>
      <c r="J60" t="str">
        <f>IF(VLOOKUP($A60,Parts!$A:$AM,J$1,0)="X",AA$2,"")</f>
        <v/>
      </c>
      <c r="K60" t="str">
        <f>IF(VLOOKUP($A60,Parts!$A:$AM,K$1,0)="X",AB$2,"")</f>
        <v/>
      </c>
      <c r="L60" t="str">
        <f>IF(VLOOKUP($A60,Parts!$A:$AM,L$1,0)="X",AC$2,"")</f>
        <v/>
      </c>
      <c r="M60" t="str">
        <f>IF(VLOOKUP($A60,Parts!$A:$AM,M$1,0)="X",AD$2,"")</f>
        <v/>
      </c>
      <c r="N60" t="str">
        <f>IF(VLOOKUP($A60,Parts!$A:$AM,N$1,0)="X",AE$2,"")</f>
        <v/>
      </c>
      <c r="O60" t="str">
        <f>IF(VLOOKUP($A60,Parts!$A:$AM,O$1,0)="X",AF$2,"")</f>
        <v/>
      </c>
      <c r="P60" t="str">
        <f t="shared" si="1"/>
        <v/>
      </c>
    </row>
    <row r="61" spans="1:16" x14ac:dyDescent="0.25">
      <c r="A61" t="str">
        <f>Table15[[#This Row],[Name]]</f>
        <v>SXTAirbrake</v>
      </c>
      <c r="B61" t="str">
        <f>IF(VLOOKUP($A61,Parts!$A:$AM,B$1,0)="X",S$2,"")</f>
        <v/>
      </c>
      <c r="C61" t="str">
        <f>IF(VLOOKUP($A61,Parts!$A:$AM,C$1,0)="X",T$2,"")</f>
        <v/>
      </c>
      <c r="D61" t="str">
        <f>IF(VLOOKUP($A61,Parts!$A:$AM,D$1,0)="X",U$2,"")</f>
        <v/>
      </c>
      <c r="E61" t="str">
        <f>IF(VLOOKUP($A61,Parts!$A:$AM,E$1,0)="X",V$2,"")</f>
        <v/>
      </c>
      <c r="F61" t="str">
        <f>IF(VLOOKUP($A61,Parts!$A:$AM,F$1,0)="X",W$2,"")</f>
        <v/>
      </c>
      <c r="G61" t="str">
        <f>IF(VLOOKUP($A61,Parts!$A:$AM,G$1,0)="X",X$2,"")</f>
        <v/>
      </c>
      <c r="H61" t="str">
        <f>IF(VLOOKUP($A61,Parts!$A:$AM,H$1,0)="X",Y$2,"")</f>
        <v/>
      </c>
      <c r="I61" t="str">
        <f>IF(VLOOKUP($A61,Parts!$A:$AM,I$1,0)="X",Z$2,"")</f>
        <v/>
      </c>
      <c r="J61" t="str">
        <f>IF(VLOOKUP($A61,Parts!$A:$AM,J$1,0)="X",AA$2,"")</f>
        <v/>
      </c>
      <c r="K61" t="str">
        <f>IF(VLOOKUP($A61,Parts!$A:$AM,K$1,0)="X",AB$2,"")</f>
        <v/>
      </c>
      <c r="L61" t="str">
        <f>IF(VLOOKUP($A61,Parts!$A:$AM,L$1,0)="X",AC$2,"")</f>
        <v/>
      </c>
      <c r="M61" t="str">
        <f>IF(VLOOKUP($A61,Parts!$A:$AM,M$1,0)="X",AD$2,"")</f>
        <v/>
      </c>
      <c r="N61" t="str">
        <f>IF(VLOOKUP($A61,Parts!$A:$AM,N$1,0)="X",AE$2,"")</f>
        <v/>
      </c>
      <c r="O61" t="str">
        <f>IF(VLOOKUP($A61,Parts!$A:$AM,O$1,0)="X",AF$2,"")</f>
        <v/>
      </c>
      <c r="P61" t="str">
        <f t="shared" si="1"/>
        <v/>
      </c>
    </row>
    <row r="62" spans="1:16" x14ac:dyDescent="0.25">
      <c r="A62" t="str">
        <f>Table15[[#This Row],[Name]]</f>
        <v>SXTAirbrakeLarger</v>
      </c>
      <c r="B62" t="str">
        <f>IF(VLOOKUP($A62,Parts!$A:$AM,B$1,0)="X",S$2,"")</f>
        <v/>
      </c>
      <c r="C62" t="str">
        <f>IF(VLOOKUP($A62,Parts!$A:$AM,C$1,0)="X",T$2,"")</f>
        <v/>
      </c>
      <c r="D62" t="str">
        <f>IF(VLOOKUP($A62,Parts!$A:$AM,D$1,0)="X",U$2,"")</f>
        <v/>
      </c>
      <c r="E62" t="str">
        <f>IF(VLOOKUP($A62,Parts!$A:$AM,E$1,0)="X",V$2,"")</f>
        <v/>
      </c>
      <c r="F62" t="str">
        <f>IF(VLOOKUP($A62,Parts!$A:$AM,F$1,0)="X",W$2,"")</f>
        <v/>
      </c>
      <c r="G62" t="str">
        <f>IF(VLOOKUP($A62,Parts!$A:$AM,G$1,0)="X",X$2,"")</f>
        <v/>
      </c>
      <c r="H62" t="str">
        <f>IF(VLOOKUP($A62,Parts!$A:$AM,H$1,0)="X",Y$2,"")</f>
        <v/>
      </c>
      <c r="I62" t="str">
        <f>IF(VLOOKUP($A62,Parts!$A:$AM,I$1,0)="X",Z$2,"")</f>
        <v/>
      </c>
      <c r="J62" t="str">
        <f>IF(VLOOKUP($A62,Parts!$A:$AM,J$1,0)="X",AA$2,"")</f>
        <v/>
      </c>
      <c r="K62" t="str">
        <f>IF(VLOOKUP($A62,Parts!$A:$AM,K$1,0)="X",AB$2,"")</f>
        <v/>
      </c>
      <c r="L62" t="str">
        <f>IF(VLOOKUP($A62,Parts!$A:$AM,L$1,0)="X",AC$2,"")</f>
        <v/>
      </c>
      <c r="M62" t="str">
        <f>IF(VLOOKUP($A62,Parts!$A:$AM,M$1,0)="X",AD$2,"")</f>
        <v/>
      </c>
      <c r="N62" t="str">
        <f>IF(VLOOKUP($A62,Parts!$A:$AM,N$1,0)="X",AE$2,"")</f>
        <v/>
      </c>
      <c r="O62" t="str">
        <f>IF(VLOOKUP($A62,Parts!$A:$AM,O$1,0)="X",AF$2,"")</f>
        <v/>
      </c>
      <c r="P62" t="str">
        <f t="shared" si="1"/>
        <v/>
      </c>
    </row>
    <row r="63" spans="1:16" x14ac:dyDescent="0.25">
      <c r="A63" t="str">
        <f>Table15[[#This Row],[Name]]</f>
        <v>SXTAirbrakeLarge</v>
      </c>
      <c r="B63" t="str">
        <f>IF(VLOOKUP($A63,Parts!$A:$AM,B$1,0)="X",S$2,"")</f>
        <v/>
      </c>
      <c r="C63" t="str">
        <f>IF(VLOOKUP($A63,Parts!$A:$AM,C$1,0)="X",T$2,"")</f>
        <v/>
      </c>
      <c r="D63" t="str">
        <f>IF(VLOOKUP($A63,Parts!$A:$AM,D$1,0)="X",U$2,"")</f>
        <v/>
      </c>
      <c r="E63" t="str">
        <f>IF(VLOOKUP($A63,Parts!$A:$AM,E$1,0)="X",V$2,"")</f>
        <v/>
      </c>
      <c r="F63" t="str">
        <f>IF(VLOOKUP($A63,Parts!$A:$AM,F$1,0)="X",W$2,"")</f>
        <v/>
      </c>
      <c r="G63" t="str">
        <f>IF(VLOOKUP($A63,Parts!$A:$AM,G$1,0)="X",X$2,"")</f>
        <v/>
      </c>
      <c r="H63" t="str">
        <f>IF(VLOOKUP($A63,Parts!$A:$AM,H$1,0)="X",Y$2,"")</f>
        <v/>
      </c>
      <c r="I63" t="str">
        <f>IF(VLOOKUP($A63,Parts!$A:$AM,I$1,0)="X",Z$2,"")</f>
        <v/>
      </c>
      <c r="J63" t="str">
        <f>IF(VLOOKUP($A63,Parts!$A:$AM,J$1,0)="X",AA$2,"")</f>
        <v/>
      </c>
      <c r="K63" t="str">
        <f>IF(VLOOKUP($A63,Parts!$A:$AM,K$1,0)="X",AB$2,"")</f>
        <v/>
      </c>
      <c r="L63" t="str">
        <f>IF(VLOOKUP($A63,Parts!$A:$AM,L$1,0)="X",AC$2,"")</f>
        <v/>
      </c>
      <c r="M63" t="str">
        <f>IF(VLOOKUP($A63,Parts!$A:$AM,M$1,0)="X",AD$2,"")</f>
        <v/>
      </c>
      <c r="N63" t="str">
        <f>IF(VLOOKUP($A63,Parts!$A:$AM,N$1,0)="X",AE$2,"")</f>
        <v/>
      </c>
      <c r="O63" t="str">
        <f>IF(VLOOKUP($A63,Parts!$A:$AM,O$1,0)="X",AF$2,"")</f>
        <v/>
      </c>
      <c r="P63" t="str">
        <f t="shared" si="1"/>
        <v/>
      </c>
    </row>
    <row r="64" spans="1:16" x14ac:dyDescent="0.25">
      <c r="A64" t="str">
        <f>Table15[[#This Row],[Name]]</f>
        <v>DiamantAsterix</v>
      </c>
      <c r="B64" t="str">
        <f>IF(VLOOKUP($A64,Parts!$A:$AM,B$1,0)="X",S$2,"")</f>
        <v/>
      </c>
      <c r="C64" t="str">
        <f>IF(VLOOKUP($A64,Parts!$A:$AM,C$1,0)="X",T$2,"")</f>
        <v/>
      </c>
      <c r="D64" t="str">
        <f>IF(VLOOKUP($A64,Parts!$A:$AM,D$1,0)="X",U$2,"")</f>
        <v/>
      </c>
      <c r="E64" t="str">
        <f>IF(VLOOKUP($A64,Parts!$A:$AM,E$1,0)="X",V$2,"")</f>
        <v/>
      </c>
      <c r="F64" t="str">
        <f>IF(VLOOKUP($A64,Parts!$A:$AM,F$1,0)="X",W$2,"")</f>
        <v/>
      </c>
      <c r="G64" t="str">
        <f>IF(VLOOKUP($A64,Parts!$A:$AM,G$1,0)="X",X$2,"")</f>
        <v/>
      </c>
      <c r="H64" t="str">
        <f>IF(VLOOKUP($A64,Parts!$A:$AM,H$1,0)="X",Y$2,"")</f>
        <v/>
      </c>
      <c r="I64" t="str">
        <f>IF(VLOOKUP($A64,Parts!$A:$AM,I$1,0)="X",Z$2,"")</f>
        <v/>
      </c>
      <c r="J64" t="str">
        <f>IF(VLOOKUP($A64,Parts!$A:$AM,J$1,0)="X",AA$2,"")</f>
        <v/>
      </c>
      <c r="K64" t="str">
        <f>IF(VLOOKUP($A64,Parts!$A:$AM,K$1,0)="X",AB$2,"")</f>
        <v/>
      </c>
      <c r="L64" t="str">
        <f>IF(VLOOKUP($A64,Parts!$A:$AM,L$1,0)="X",AC$2,"")</f>
        <v/>
      </c>
      <c r="M64" t="str">
        <f>IF(VLOOKUP($A64,Parts!$A:$AM,M$1,0)="X",AD$2,"")</f>
        <v/>
      </c>
      <c r="N64" t="str">
        <f>IF(VLOOKUP($A64,Parts!$A:$AM,N$1,0)="X",AE$2,"")</f>
        <v/>
      </c>
      <c r="O64" t="str">
        <f>IF(VLOOKUP($A64,Parts!$A:$AM,O$1,0)="X",AF$2,"")</f>
        <v/>
      </c>
      <c r="P64" t="str">
        <f t="shared" si="1"/>
        <v/>
      </c>
    </row>
    <row r="65" spans="1:16" x14ac:dyDescent="0.25">
      <c r="A65" t="str">
        <f>Table15[[#This Row],[Name]]</f>
        <v>argon-radial-0625-1</v>
      </c>
      <c r="B65" t="str">
        <f>IF(VLOOKUP($A65,Parts!$A:$AM,B$1,0)="X",S$2,"")</f>
        <v/>
      </c>
      <c r="C65" t="str">
        <f>IF(VLOOKUP($A65,Parts!$A:$AM,C$1,0)="X",T$2,"")</f>
        <v/>
      </c>
      <c r="D65" t="str">
        <f>IF(VLOOKUP($A65,Parts!$A:$AM,D$1,0)="X",U$2,"")</f>
        <v/>
      </c>
      <c r="E65" t="str">
        <f>IF(VLOOKUP($A65,Parts!$A:$AM,E$1,0)="X",V$2,"")</f>
        <v/>
      </c>
      <c r="F65" t="str">
        <f>IF(VLOOKUP($A65,Parts!$A:$AM,F$1,0)="X",W$2,"")</f>
        <v/>
      </c>
      <c r="G65" t="str">
        <f>IF(VLOOKUP($A65,Parts!$A:$AM,G$1,0)="X",X$2,"")</f>
        <v/>
      </c>
      <c r="H65" t="str">
        <f>IF(VLOOKUP($A65,Parts!$A:$AM,H$1,0)="X",Y$2,"")</f>
        <v/>
      </c>
      <c r="I65" t="str">
        <f>IF(VLOOKUP($A65,Parts!$A:$AM,I$1,0)="X",Z$2,"")</f>
        <v/>
      </c>
      <c r="J65" t="str">
        <f>IF(VLOOKUP($A65,Parts!$A:$AM,J$1,0)="X",AA$2,"")</f>
        <v/>
      </c>
      <c r="K65" t="str">
        <f>IF(VLOOKUP($A65,Parts!$A:$AM,K$1,0)="X",AB$2,"")</f>
        <v/>
      </c>
      <c r="L65" t="str">
        <f>IF(VLOOKUP($A65,Parts!$A:$AM,L$1,0)="X",AC$2,"")</f>
        <v/>
      </c>
      <c r="M65" t="str">
        <f>IF(VLOOKUP($A65,Parts!$A:$AM,M$1,0)="X",AD$2,"")</f>
        <v/>
      </c>
      <c r="N65" t="str">
        <f>IF(VLOOKUP($A65,Parts!$A:$AM,N$1,0)="X",AE$2,"")</f>
        <v/>
      </c>
      <c r="O65" t="str">
        <f>IF(VLOOKUP($A65,Parts!$A:$AM,O$1,0)="X",AF$2,"")</f>
        <v/>
      </c>
      <c r="P65" t="str">
        <f t="shared" si="1"/>
        <v/>
      </c>
    </row>
    <row r="66" spans="1:16" x14ac:dyDescent="0.25">
      <c r="A66" t="str">
        <f>Table15[[#This Row],[Name]]</f>
        <v>argon-radial-125-1</v>
      </c>
      <c r="B66" t="str">
        <f>IF(VLOOKUP($A66,Parts!$A:$AM,B$1,0)="X",S$2,"")</f>
        <v/>
      </c>
      <c r="C66" t="str">
        <f>IF(VLOOKUP($A66,Parts!$A:$AM,C$1,0)="X",T$2,"")</f>
        <v/>
      </c>
      <c r="D66" t="str">
        <f>IF(VLOOKUP($A66,Parts!$A:$AM,D$1,0)="X",U$2,"")</f>
        <v/>
      </c>
      <c r="E66" t="str">
        <f>IF(VLOOKUP($A66,Parts!$A:$AM,E$1,0)="X",V$2,"")</f>
        <v/>
      </c>
      <c r="F66" t="str">
        <f>IF(VLOOKUP($A66,Parts!$A:$AM,F$1,0)="X",W$2,"")</f>
        <v/>
      </c>
      <c r="G66" t="str">
        <f>IF(VLOOKUP($A66,Parts!$A:$AM,G$1,0)="X",X$2,"")</f>
        <v/>
      </c>
      <c r="H66" t="str">
        <f>IF(VLOOKUP($A66,Parts!$A:$AM,H$1,0)="X",Y$2,"")</f>
        <v/>
      </c>
      <c r="I66" t="str">
        <f>IF(VLOOKUP($A66,Parts!$A:$AM,I$1,0)="X",Z$2,"")</f>
        <v/>
      </c>
      <c r="J66" t="str">
        <f>IF(VLOOKUP($A66,Parts!$A:$AM,J$1,0)="X",AA$2,"")</f>
        <v/>
      </c>
      <c r="K66" t="str">
        <f>IF(VLOOKUP($A66,Parts!$A:$AM,K$1,0)="X",AB$2,"")</f>
        <v/>
      </c>
      <c r="L66" t="str">
        <f>IF(VLOOKUP($A66,Parts!$A:$AM,L$1,0)="X",AC$2,"")</f>
        <v/>
      </c>
      <c r="M66" t="str">
        <f>IF(VLOOKUP($A66,Parts!$A:$AM,M$1,0)="X",AD$2,"")</f>
        <v/>
      </c>
      <c r="N66" t="str">
        <f>IF(VLOOKUP($A66,Parts!$A:$AM,N$1,0)="X",AE$2,"")</f>
        <v/>
      </c>
      <c r="O66" t="str">
        <f>IF(VLOOKUP($A66,Parts!$A:$AM,O$1,0)="X",AF$2,"")</f>
        <v/>
      </c>
      <c r="P66" t="str">
        <f t="shared" si="1"/>
        <v/>
      </c>
    </row>
    <row r="67" spans="1:16" x14ac:dyDescent="0.25">
      <c r="A67" t="str">
        <f>Table15[[#This Row],[Name]]</f>
        <v>A-9</v>
      </c>
      <c r="B67" t="str">
        <f>IF(VLOOKUP($A67,Parts!$A:$AM,B$1,0)="X",S$2,"")</f>
        <v/>
      </c>
      <c r="C67" t="str">
        <f>IF(VLOOKUP($A67,Parts!$A:$AM,C$1,0)="X",T$2,"")</f>
        <v/>
      </c>
      <c r="D67" t="str">
        <f>IF(VLOOKUP($A67,Parts!$A:$AM,D$1,0)="X",U$2,"")</f>
        <v/>
      </c>
      <c r="E67" t="str">
        <f>IF(VLOOKUP($A67,Parts!$A:$AM,E$1,0)="X",V$2,"")</f>
        <v/>
      </c>
      <c r="F67" t="str">
        <f>IF(VLOOKUP($A67,Parts!$A:$AM,F$1,0)="X",W$2,"")</f>
        <v/>
      </c>
      <c r="G67" t="str">
        <f>IF(VLOOKUP($A67,Parts!$A:$AM,G$1,0)="X",X$2,"")</f>
        <v/>
      </c>
      <c r="H67" t="str">
        <f>IF(VLOOKUP($A67,Parts!$A:$AM,H$1,0)="X",Y$2,"")</f>
        <v/>
      </c>
      <c r="I67" t="str">
        <f>IF(VLOOKUP($A67,Parts!$A:$AM,I$1,0)="X",Z$2,"")</f>
        <v/>
      </c>
      <c r="J67" t="str">
        <f>IF(VLOOKUP($A67,Parts!$A:$AM,J$1,0)="X",AA$2,"")</f>
        <v/>
      </c>
      <c r="K67" t="str">
        <f>IF(VLOOKUP($A67,Parts!$A:$AM,K$1,0)="X",AB$2,"")</f>
        <v/>
      </c>
      <c r="L67" t="str">
        <f>IF(VLOOKUP($A67,Parts!$A:$AM,L$1,0)="X",AC$2,"")</f>
        <v/>
      </c>
      <c r="M67" t="str">
        <f>IF(VLOOKUP($A67,Parts!$A:$AM,M$1,0)="X",AD$2,"")</f>
        <v/>
      </c>
      <c r="N67" t="str">
        <f>IF(VLOOKUP($A67,Parts!$A:$AM,N$1,0)="X",AE$2,"")</f>
        <v/>
      </c>
      <c r="O67" t="str">
        <f>IF(VLOOKUP($A67,Parts!$A:$AM,O$1,0)="X",AF$2,"")</f>
        <v/>
      </c>
      <c r="P67" t="str">
        <f t="shared" ref="P67:P130" si="2">B67&amp;C67&amp;D67&amp;E67&amp;F67&amp;G67&amp;H67&amp;I67&amp;J67&amp;K67&amp;L67&amp;M67&amp;N67&amp;O67</f>
        <v/>
      </c>
    </row>
    <row r="68" spans="1:16" x14ac:dyDescent="0.25">
      <c r="A68" t="str">
        <f>Table15[[#This Row],[Name]]</f>
        <v>Bumper_Engine</v>
      </c>
      <c r="B68" t="str">
        <f>IF(VLOOKUP($A68,Parts!$A:$AM,B$1,0)="X",S$2,"")</f>
        <v/>
      </c>
      <c r="C68" t="str">
        <f>IF(VLOOKUP($A68,Parts!$A:$AM,C$1,0)="X",T$2,"")</f>
        <v/>
      </c>
      <c r="D68" t="str">
        <f>IF(VLOOKUP($A68,Parts!$A:$AM,D$1,0)="X",U$2,"")</f>
        <v/>
      </c>
      <c r="E68" t="str">
        <f>IF(VLOOKUP($A68,Parts!$A:$AM,E$1,0)="X",V$2,"")</f>
        <v/>
      </c>
      <c r="F68" t="str">
        <f>IF(VLOOKUP($A68,Parts!$A:$AM,F$1,0)="X",W$2,"")</f>
        <v xml:space="preserve">    MODULE
    { name = ModuleTagEngineLiquidTurbo }
</v>
      </c>
      <c r="G68" t="str">
        <f>IF(VLOOKUP($A68,Parts!$A:$AM,G$1,0)="X",X$2,"")</f>
        <v/>
      </c>
      <c r="H68" t="str">
        <f>IF(VLOOKUP($A68,Parts!$A:$AM,H$1,0)="X",Y$2,"")</f>
        <v/>
      </c>
      <c r="I68" t="str">
        <f>IF(VLOOKUP($A68,Parts!$A:$AM,I$1,0)="X",Z$2,"")</f>
        <v/>
      </c>
      <c r="J68" t="str">
        <f>IF(VLOOKUP($A68,Parts!$A:$AM,J$1,0)="X",AA$2,"")</f>
        <v/>
      </c>
      <c r="K68" t="str">
        <f>IF(VLOOKUP($A68,Parts!$A:$AM,K$1,0)="X",AB$2,"")</f>
        <v/>
      </c>
      <c r="L68" t="str">
        <f>IF(VLOOKUP($A68,Parts!$A:$AM,L$1,0)="X",AC$2,"")</f>
        <v/>
      </c>
      <c r="M68" t="str">
        <f>IF(VLOOKUP($A68,Parts!$A:$AM,M$1,0)="X",AD$2,"")</f>
        <v/>
      </c>
      <c r="N68" t="str">
        <f>IF(VLOOKUP($A68,Parts!$A:$AM,N$1,0)="X",AE$2,"")</f>
        <v/>
      </c>
      <c r="O68" t="str">
        <f>IF(VLOOKUP($A68,Parts!$A:$AM,O$1,0)="X",AF$2,"")</f>
        <v/>
      </c>
      <c r="P68" t="str">
        <f t="shared" si="2"/>
        <v xml:space="preserve">    MODULE
    { name = ModuleTagEngineLiquidTurbo }
</v>
      </c>
    </row>
    <row r="69" spans="1:16" x14ac:dyDescent="0.25">
      <c r="A69" t="str">
        <f>Table15[[#This Row],[Name]]</f>
        <v>Bumper_Engine_Unclad</v>
      </c>
      <c r="B69" t="str">
        <f>IF(VLOOKUP($A69,Parts!$A:$AM,B$1,0)="X",S$2,"")</f>
        <v/>
      </c>
      <c r="C69" t="str">
        <f>IF(VLOOKUP($A69,Parts!$A:$AM,C$1,0)="X",T$2,"")</f>
        <v/>
      </c>
      <c r="D69" t="str">
        <f>IF(VLOOKUP($A69,Parts!$A:$AM,D$1,0)="X",U$2,"")</f>
        <v/>
      </c>
      <c r="E69" t="str">
        <f>IF(VLOOKUP($A69,Parts!$A:$AM,E$1,0)="X",V$2,"")</f>
        <v/>
      </c>
      <c r="F69" t="str">
        <f>IF(VLOOKUP($A69,Parts!$A:$AM,F$1,0)="X",W$2,"")</f>
        <v xml:space="preserve">    MODULE
    { name = ModuleTagEngineLiquidTurbo }
</v>
      </c>
      <c r="G69" t="str">
        <f>IF(VLOOKUP($A69,Parts!$A:$AM,G$1,0)="X",X$2,"")</f>
        <v/>
      </c>
      <c r="H69" t="str">
        <f>IF(VLOOKUP($A69,Parts!$A:$AM,H$1,0)="X",Y$2,"")</f>
        <v/>
      </c>
      <c r="I69" t="str">
        <f>IF(VLOOKUP($A69,Parts!$A:$AM,I$1,0)="X",Z$2,"")</f>
        <v/>
      </c>
      <c r="J69" t="str">
        <f>IF(VLOOKUP($A69,Parts!$A:$AM,J$1,0)="X",AA$2,"")</f>
        <v/>
      </c>
      <c r="K69" t="str">
        <f>IF(VLOOKUP($A69,Parts!$A:$AM,K$1,0)="X",AB$2,"")</f>
        <v/>
      </c>
      <c r="L69" t="str">
        <f>IF(VLOOKUP($A69,Parts!$A:$AM,L$1,0)="X",AC$2,"")</f>
        <v/>
      </c>
      <c r="M69" t="str">
        <f>IF(VLOOKUP($A69,Parts!$A:$AM,M$1,0)="X",AD$2,"")</f>
        <v/>
      </c>
      <c r="N69" t="str">
        <f>IF(VLOOKUP($A69,Parts!$A:$AM,N$1,0)="X",AE$2,"")</f>
        <v/>
      </c>
      <c r="O69" t="str">
        <f>IF(VLOOKUP($A69,Parts!$A:$AM,O$1,0)="X",AF$2,"")</f>
        <v/>
      </c>
      <c r="P69" t="str">
        <f t="shared" si="2"/>
        <v xml:space="preserve">    MODULE
    { name = ModuleTagEngineLiquidTurbo }
</v>
      </c>
    </row>
    <row r="70" spans="1:16" x14ac:dyDescent="0.25">
      <c r="A70" t="str">
        <f>Table15[[#This Row],[Name]]</f>
        <v>Bumper_Fin</v>
      </c>
      <c r="B70" t="str">
        <f>IF(VLOOKUP($A70,Parts!$A:$AM,B$1,0)="X",S$2,"")</f>
        <v/>
      </c>
      <c r="C70" t="str">
        <f>IF(VLOOKUP($A70,Parts!$A:$AM,C$1,0)="X",T$2,"")</f>
        <v/>
      </c>
      <c r="D70" t="str">
        <f>IF(VLOOKUP($A70,Parts!$A:$AM,D$1,0)="X",U$2,"")</f>
        <v/>
      </c>
      <c r="E70" t="str">
        <f>IF(VLOOKUP($A70,Parts!$A:$AM,E$1,0)="X",V$2,"")</f>
        <v/>
      </c>
      <c r="F70" t="str">
        <f>IF(VLOOKUP($A70,Parts!$A:$AM,F$1,0)="X",W$2,"")</f>
        <v/>
      </c>
      <c r="G70" t="str">
        <f>IF(VLOOKUP($A70,Parts!$A:$AM,G$1,0)="X",X$2,"")</f>
        <v/>
      </c>
      <c r="H70" t="str">
        <f>IF(VLOOKUP($A70,Parts!$A:$AM,H$1,0)="X",Y$2,"")</f>
        <v/>
      </c>
      <c r="I70" t="str">
        <f>IF(VLOOKUP($A70,Parts!$A:$AM,I$1,0)="X",Z$2,"")</f>
        <v/>
      </c>
      <c r="J70" t="str">
        <f>IF(VLOOKUP($A70,Parts!$A:$AM,J$1,0)="X",AA$2,"")</f>
        <v/>
      </c>
      <c r="K70" t="str">
        <f>IF(VLOOKUP($A70,Parts!$A:$AM,K$1,0)="X",AB$2,"")</f>
        <v/>
      </c>
      <c r="L70" t="str">
        <f>IF(VLOOKUP($A70,Parts!$A:$AM,L$1,0)="X",AC$2,"")</f>
        <v/>
      </c>
      <c r="M70" t="str">
        <f>IF(VLOOKUP($A70,Parts!$A:$AM,M$1,0)="X",AD$2,"")</f>
        <v/>
      </c>
      <c r="N70" t="str">
        <f>IF(VLOOKUP($A70,Parts!$A:$AM,N$1,0)="X",AE$2,"")</f>
        <v/>
      </c>
      <c r="O70" t="str">
        <f>IF(VLOOKUP($A70,Parts!$A:$AM,O$1,0)="X",AF$2,"")</f>
        <v/>
      </c>
      <c r="P70" t="str">
        <f t="shared" si="2"/>
        <v/>
      </c>
    </row>
    <row r="71" spans="1:16" x14ac:dyDescent="0.25">
      <c r="A71" t="str">
        <f>Table15[[#This Row],[Name]]</f>
        <v>Bumper_Control</v>
      </c>
      <c r="B71" t="str">
        <f>IF(VLOOKUP($A71,Parts!$A:$AM,B$1,0)="X",S$2,"")</f>
        <v xml:space="preserve">    MODULE
    { name = ModuleTagAvionics }
</v>
      </c>
      <c r="C71" t="str">
        <f>IF(VLOOKUP($A71,Parts!$A:$AM,C$1,0)="X",T$2,"")</f>
        <v/>
      </c>
      <c r="D71" t="str">
        <f>IF(VLOOKUP($A71,Parts!$A:$AM,D$1,0)="X",U$2,"")</f>
        <v/>
      </c>
      <c r="E71" t="str">
        <f>IF(VLOOKUP($A71,Parts!$A:$AM,E$1,0)="X",V$2,"")</f>
        <v/>
      </c>
      <c r="F71" t="str">
        <f>IF(VLOOKUP($A71,Parts!$A:$AM,F$1,0)="X",W$2,"")</f>
        <v/>
      </c>
      <c r="G71" t="str">
        <f>IF(VLOOKUP($A71,Parts!$A:$AM,G$1,0)="X",X$2,"")</f>
        <v/>
      </c>
      <c r="H71" t="str">
        <f>IF(VLOOKUP($A71,Parts!$A:$AM,H$1,0)="X",Y$2,"")</f>
        <v/>
      </c>
      <c r="I71" t="str">
        <f>IF(VLOOKUP($A71,Parts!$A:$AM,I$1,0)="X",Z$2,"")</f>
        <v/>
      </c>
      <c r="J71" t="str">
        <f>IF(VLOOKUP($A71,Parts!$A:$AM,J$1,0)="X",AA$2,"")</f>
        <v/>
      </c>
      <c r="K71" t="str">
        <f>IF(VLOOKUP($A71,Parts!$A:$AM,K$1,0)="X",AB$2,"")</f>
        <v/>
      </c>
      <c r="L71" t="str">
        <f>IF(VLOOKUP($A71,Parts!$A:$AM,L$1,0)="X",AC$2,"")</f>
        <v/>
      </c>
      <c r="M71" t="str">
        <f>IF(VLOOKUP($A71,Parts!$A:$AM,M$1,0)="X",AD$2,"")</f>
        <v/>
      </c>
      <c r="N71" t="str">
        <f>IF(VLOOKUP($A71,Parts!$A:$AM,N$1,0)="X",AE$2,"")</f>
        <v/>
      </c>
      <c r="O71" t="str">
        <f>IF(VLOOKUP($A71,Parts!$A:$AM,O$1,0)="X",AF$2,"")</f>
        <v/>
      </c>
      <c r="P71" t="str">
        <f t="shared" si="2"/>
        <v xml:space="preserve">    MODULE
    { name = ModuleTagAvionics }
</v>
      </c>
    </row>
    <row r="72" spans="1:16" x14ac:dyDescent="0.25">
      <c r="A72" t="str">
        <f>Table15[[#This Row],[Name]]</f>
        <v>Bumper_Body</v>
      </c>
      <c r="B72" t="str">
        <f>IF(VLOOKUP($A72,Parts!$A:$AM,B$1,0)="X",S$2,"")</f>
        <v/>
      </c>
      <c r="C72" t="str">
        <f>IF(VLOOKUP($A72,Parts!$A:$AM,C$1,0)="X",T$2,"")</f>
        <v/>
      </c>
      <c r="D72" t="str">
        <f>IF(VLOOKUP($A72,Parts!$A:$AM,D$1,0)="X",U$2,"")</f>
        <v/>
      </c>
      <c r="E72" t="str">
        <f>IF(VLOOKUP($A72,Parts!$A:$AM,E$1,0)="X",V$2,"")</f>
        <v/>
      </c>
      <c r="F72" t="str">
        <f>IF(VLOOKUP($A72,Parts!$A:$AM,F$1,0)="X",W$2,"")</f>
        <v/>
      </c>
      <c r="G72" t="str">
        <f>IF(VLOOKUP($A72,Parts!$A:$AM,G$1,0)="X",X$2,"")</f>
        <v/>
      </c>
      <c r="H72" t="str">
        <f>IF(VLOOKUP($A72,Parts!$A:$AM,H$1,0)="X",Y$2,"")</f>
        <v/>
      </c>
      <c r="I72" t="str">
        <f>IF(VLOOKUP($A72,Parts!$A:$AM,I$1,0)="X",Z$2,"")</f>
        <v/>
      </c>
      <c r="J72" t="str">
        <f>IF(VLOOKUP($A72,Parts!$A:$AM,J$1,0)="X",AA$2,"")</f>
        <v/>
      </c>
      <c r="K72" t="str">
        <f>IF(VLOOKUP($A72,Parts!$A:$AM,K$1,0)="X",AB$2,"")</f>
        <v/>
      </c>
      <c r="L72" t="str">
        <f>IF(VLOOKUP($A72,Parts!$A:$AM,L$1,0)="X",AC$2,"")</f>
        <v/>
      </c>
      <c r="M72" t="str">
        <f>IF(VLOOKUP($A72,Parts!$A:$AM,M$1,0)="X",AD$2,"")</f>
        <v/>
      </c>
      <c r="N72" t="str">
        <f>IF(VLOOKUP($A72,Parts!$A:$AM,N$1,0)="X",AE$2,"")</f>
        <v/>
      </c>
      <c r="O72" t="str">
        <f>IF(VLOOKUP($A72,Parts!$A:$AM,O$1,0)="X",AF$2,"")</f>
        <v/>
      </c>
      <c r="P72" t="str">
        <f t="shared" si="2"/>
        <v/>
      </c>
    </row>
    <row r="73" spans="1:16" x14ac:dyDescent="0.25">
      <c r="A73" t="str">
        <f>Table15[[#This Row],[Name]]</f>
        <v>Bumper_Nose</v>
      </c>
      <c r="B73" t="str">
        <f>IF(VLOOKUP($A73,Parts!$A:$AM,B$1,0)="X",S$2,"")</f>
        <v/>
      </c>
      <c r="C73" t="str">
        <f>IF(VLOOKUP($A73,Parts!$A:$AM,C$1,0)="X",T$2,"")</f>
        <v/>
      </c>
      <c r="D73" t="str">
        <f>IF(VLOOKUP($A73,Parts!$A:$AM,D$1,0)="X",U$2,"")</f>
        <v/>
      </c>
      <c r="E73" t="str">
        <f>IF(VLOOKUP($A73,Parts!$A:$AM,E$1,0)="X",V$2,"")</f>
        <v/>
      </c>
      <c r="F73" t="str">
        <f>IF(VLOOKUP($A73,Parts!$A:$AM,F$1,0)="X",W$2,"")</f>
        <v/>
      </c>
      <c r="G73" t="str">
        <f>IF(VLOOKUP($A73,Parts!$A:$AM,G$1,0)="X",X$2,"")</f>
        <v/>
      </c>
      <c r="H73" t="str">
        <f>IF(VLOOKUP($A73,Parts!$A:$AM,H$1,0)="X",Y$2,"")</f>
        <v/>
      </c>
      <c r="I73" t="str">
        <f>IF(VLOOKUP($A73,Parts!$A:$AM,I$1,0)="X",Z$2,"")</f>
        <v/>
      </c>
      <c r="J73" t="str">
        <f>IF(VLOOKUP($A73,Parts!$A:$AM,J$1,0)="X",AA$2,"")</f>
        <v/>
      </c>
      <c r="K73" t="str">
        <f>IF(VLOOKUP($A73,Parts!$A:$AM,K$1,0)="X",AB$2,"")</f>
        <v/>
      </c>
      <c r="L73" t="str">
        <f>IF(VLOOKUP($A73,Parts!$A:$AM,L$1,0)="X",AC$2,"")</f>
        <v/>
      </c>
      <c r="M73" t="str">
        <f>IF(VLOOKUP($A73,Parts!$A:$AM,M$1,0)="X",AD$2,"")</f>
        <v/>
      </c>
      <c r="N73" t="str">
        <f>IF(VLOOKUP($A73,Parts!$A:$AM,N$1,0)="X",AE$2,"")</f>
        <v/>
      </c>
      <c r="O73" t="str">
        <f>IF(VLOOKUP($A73,Parts!$A:$AM,O$1,0)="X",AF$2,"")</f>
        <v/>
      </c>
      <c r="P73" t="str">
        <f t="shared" si="2"/>
        <v/>
      </c>
    </row>
    <row r="74" spans="1:16" x14ac:dyDescent="0.25">
      <c r="A74" t="str">
        <f>Table15[[#This Row],[Name]]</f>
        <v>AJ10-27</v>
      </c>
      <c r="B74" t="str">
        <f>IF(VLOOKUP($A74,Parts!$A:$AM,B$1,0)="X",S$2,"")</f>
        <v/>
      </c>
      <c r="C74" t="str">
        <f>IF(VLOOKUP($A74,Parts!$A:$AM,C$1,0)="X",T$2,"")</f>
        <v/>
      </c>
      <c r="D74" t="str">
        <f>IF(VLOOKUP($A74,Parts!$A:$AM,D$1,0)="X",U$2,"")</f>
        <v/>
      </c>
      <c r="E74" t="str">
        <f>IF(VLOOKUP($A74,Parts!$A:$AM,E$1,0)="X",V$2,"")</f>
        <v/>
      </c>
      <c r="F74" t="str">
        <f>IF(VLOOKUP($A74,Parts!$A:$AM,F$1,0)="X",W$2,"")</f>
        <v/>
      </c>
      <c r="G74" t="str">
        <f>IF(VLOOKUP($A74,Parts!$A:$AM,G$1,0)="X",X$2,"")</f>
        <v/>
      </c>
      <c r="H74" t="str">
        <f>IF(VLOOKUP($A74,Parts!$A:$AM,H$1,0)="X",Y$2,"")</f>
        <v/>
      </c>
      <c r="I74" t="str">
        <f>IF(VLOOKUP($A74,Parts!$A:$AM,I$1,0)="X",Z$2,"")</f>
        <v/>
      </c>
      <c r="J74" t="str">
        <f>IF(VLOOKUP($A74,Parts!$A:$AM,J$1,0)="X",AA$2,"")</f>
        <v/>
      </c>
      <c r="K74" t="str">
        <f>IF(VLOOKUP($A74,Parts!$A:$AM,K$1,0)="X",AB$2,"")</f>
        <v/>
      </c>
      <c r="L74" t="str">
        <f>IF(VLOOKUP($A74,Parts!$A:$AM,L$1,0)="X",AC$2,"")</f>
        <v/>
      </c>
      <c r="M74" t="str">
        <f>IF(VLOOKUP($A74,Parts!$A:$AM,M$1,0)="X",AD$2,"")</f>
        <v/>
      </c>
      <c r="N74" t="str">
        <f>IF(VLOOKUP($A74,Parts!$A:$AM,N$1,0)="X",AE$2,"")</f>
        <v/>
      </c>
      <c r="O74" t="str">
        <f>IF(VLOOKUP($A74,Parts!$A:$AM,O$1,0)="X",AF$2,"")</f>
        <v/>
      </c>
      <c r="P74" t="str">
        <f t="shared" si="2"/>
        <v/>
      </c>
    </row>
    <row r="75" spans="1:16" x14ac:dyDescent="0.25">
      <c r="A75" t="str">
        <f>Table15[[#This Row],[Name]]</f>
        <v>WAC-Corporal</v>
      </c>
      <c r="B75" t="str">
        <f>IF(VLOOKUP($A75,Parts!$A:$AM,B$1,0)="X",S$2,"")</f>
        <v/>
      </c>
      <c r="C75" t="str">
        <f>IF(VLOOKUP($A75,Parts!$A:$AM,C$1,0)="X",T$2,"")</f>
        <v/>
      </c>
      <c r="D75" t="str">
        <f>IF(VLOOKUP($A75,Parts!$A:$AM,D$1,0)="X",U$2,"")</f>
        <v/>
      </c>
      <c r="E75" t="str">
        <f>IF(VLOOKUP($A75,Parts!$A:$AM,E$1,0)="X",V$2,"")</f>
        <v/>
      </c>
      <c r="F75" t="str">
        <f>IF(VLOOKUP($A75,Parts!$A:$AM,F$1,0)="X",W$2,"")</f>
        <v/>
      </c>
      <c r="G75" t="str">
        <f>IF(VLOOKUP($A75,Parts!$A:$AM,G$1,0)="X",X$2,"")</f>
        <v/>
      </c>
      <c r="H75" t="str">
        <f>IF(VLOOKUP($A75,Parts!$A:$AM,H$1,0)="X",Y$2,"")</f>
        <v/>
      </c>
      <c r="I75" t="str">
        <f>IF(VLOOKUP($A75,Parts!$A:$AM,I$1,0)="X",Z$2,"")</f>
        <v/>
      </c>
      <c r="J75" t="str">
        <f>IF(VLOOKUP($A75,Parts!$A:$AM,J$1,0)="X",AA$2,"")</f>
        <v/>
      </c>
      <c r="K75" t="str">
        <f>IF(VLOOKUP($A75,Parts!$A:$AM,K$1,0)="X",AB$2,"")</f>
        <v/>
      </c>
      <c r="L75" t="str">
        <f>IF(VLOOKUP($A75,Parts!$A:$AM,L$1,0)="X",AC$2,"")</f>
        <v/>
      </c>
      <c r="M75" t="str">
        <f>IF(VLOOKUP($A75,Parts!$A:$AM,M$1,0)="X",AD$2,"")</f>
        <v/>
      </c>
      <c r="N75" t="str">
        <f>IF(VLOOKUP($A75,Parts!$A:$AM,N$1,0)="X",AE$2,"")</f>
        <v/>
      </c>
      <c r="O75" t="str">
        <f>IF(VLOOKUP($A75,Parts!$A:$AM,O$1,0)="X",AF$2,"")</f>
        <v/>
      </c>
      <c r="P75" t="str">
        <f t="shared" si="2"/>
        <v/>
      </c>
    </row>
    <row r="76" spans="1:16" x14ac:dyDescent="0.25">
      <c r="A76" t="str">
        <f>Table15[[#This Row],[Name]]</f>
        <v>FASAMercuryRedstoneFin</v>
      </c>
      <c r="B76" t="str">
        <f>IF(VLOOKUP($A76,Parts!$A:$AM,B$1,0)="X",S$2,"")</f>
        <v/>
      </c>
      <c r="C76" t="str">
        <f>IF(VLOOKUP($A76,Parts!$A:$AM,C$1,0)="X",T$2,"")</f>
        <v/>
      </c>
      <c r="D76" t="str">
        <f>IF(VLOOKUP($A76,Parts!$A:$AM,D$1,0)="X",U$2,"")</f>
        <v/>
      </c>
      <c r="E76" t="str">
        <f>IF(VLOOKUP($A76,Parts!$A:$AM,E$1,0)="X",V$2,"")</f>
        <v/>
      </c>
      <c r="F76" t="str">
        <f>IF(VLOOKUP($A76,Parts!$A:$AM,F$1,0)="X",W$2,"")</f>
        <v xml:space="preserve">    MODULE
    { name = ModuleTagEngineLiquidTurbo }
</v>
      </c>
      <c r="G76" t="str">
        <f>IF(VLOOKUP($A76,Parts!$A:$AM,G$1,0)="X",X$2,"")</f>
        <v/>
      </c>
      <c r="H76" t="str">
        <f>IF(VLOOKUP($A76,Parts!$A:$AM,H$1,0)="X",Y$2,"")</f>
        <v/>
      </c>
      <c r="I76" t="str">
        <f>IF(VLOOKUP($A76,Parts!$A:$AM,I$1,0)="X",Z$2,"")</f>
        <v/>
      </c>
      <c r="J76" t="str">
        <f>IF(VLOOKUP($A76,Parts!$A:$AM,J$1,0)="X",AA$2,"")</f>
        <v/>
      </c>
      <c r="K76" t="str">
        <f>IF(VLOOKUP($A76,Parts!$A:$AM,K$1,0)="X",AB$2,"")</f>
        <v/>
      </c>
      <c r="L76" t="str">
        <f>IF(VLOOKUP($A76,Parts!$A:$AM,L$1,0)="X",AC$2,"")</f>
        <v/>
      </c>
      <c r="M76" t="str">
        <f>IF(VLOOKUP($A76,Parts!$A:$AM,M$1,0)="X",AD$2,"")</f>
        <v/>
      </c>
      <c r="N76" t="str">
        <f>IF(VLOOKUP($A76,Parts!$A:$AM,N$1,0)="X",AE$2,"")</f>
        <v/>
      </c>
      <c r="O76" t="str">
        <f>IF(VLOOKUP($A76,Parts!$A:$AM,O$1,0)="X",AF$2,"")</f>
        <v/>
      </c>
      <c r="P76" t="str">
        <f t="shared" si="2"/>
        <v xml:space="preserve">    MODULE
    { name = ModuleTagEngineLiquidTurbo }
</v>
      </c>
    </row>
    <row r="77" spans="1:16" x14ac:dyDescent="0.25">
      <c r="A77" t="str">
        <f>Table15[[#This Row],[Name]]</f>
        <v>XASR-1</v>
      </c>
      <c r="B77" t="str">
        <f>IF(VLOOKUP($A77,Parts!$A:$AM,B$1,0)="X",S$2,"")</f>
        <v/>
      </c>
      <c r="C77" t="str">
        <f>IF(VLOOKUP($A77,Parts!$A:$AM,C$1,0)="X",T$2,"")</f>
        <v/>
      </c>
      <c r="D77" t="str">
        <f>IF(VLOOKUP($A77,Parts!$A:$AM,D$1,0)="X",U$2,"")</f>
        <v/>
      </c>
      <c r="E77" t="str">
        <f>IF(VLOOKUP($A77,Parts!$A:$AM,E$1,0)="X",V$2,"")</f>
        <v/>
      </c>
      <c r="F77" t="str">
        <f>IF(VLOOKUP($A77,Parts!$A:$AM,F$1,0)="X",W$2,"")</f>
        <v/>
      </c>
      <c r="G77" t="str">
        <f>IF(VLOOKUP($A77,Parts!$A:$AM,G$1,0)="X",X$2,"")</f>
        <v/>
      </c>
      <c r="H77" t="str">
        <f>IF(VLOOKUP($A77,Parts!$A:$AM,H$1,0)="X",Y$2,"")</f>
        <v/>
      </c>
      <c r="I77" t="str">
        <f>IF(VLOOKUP($A77,Parts!$A:$AM,I$1,0)="X",Z$2,"")</f>
        <v/>
      </c>
      <c r="J77" t="str">
        <f>IF(VLOOKUP($A77,Parts!$A:$AM,J$1,0)="X",AA$2,"")</f>
        <v/>
      </c>
      <c r="K77" t="str">
        <f>IF(VLOOKUP($A77,Parts!$A:$AM,K$1,0)="X",AB$2,"")</f>
        <v/>
      </c>
      <c r="L77" t="str">
        <f>IF(VLOOKUP($A77,Parts!$A:$AM,L$1,0)="X",AC$2,"")</f>
        <v/>
      </c>
      <c r="M77" t="str">
        <f>IF(VLOOKUP($A77,Parts!$A:$AM,M$1,0)="X",AD$2,"")</f>
        <v/>
      </c>
      <c r="N77" t="str">
        <f>IF(VLOOKUP($A77,Parts!$A:$AM,N$1,0)="X",AE$2,"")</f>
        <v/>
      </c>
      <c r="O77" t="str">
        <f>IF(VLOOKUP($A77,Parts!$A:$AM,O$1,0)="X",AF$2,"")</f>
        <v/>
      </c>
      <c r="P77" t="str">
        <f t="shared" si="2"/>
        <v/>
      </c>
    </row>
    <row r="78" spans="1:16" x14ac:dyDescent="0.25">
      <c r="A78" t="str">
        <f>Table15[[#This Row],[Name]]</f>
        <v>rn_thor_altair_e1</v>
      </c>
      <c r="B78" t="str">
        <f>IF(VLOOKUP($A78,Parts!$A:$AM,B$1,0)="X",S$2,"")</f>
        <v/>
      </c>
      <c r="C78" t="str">
        <f>IF(VLOOKUP($A78,Parts!$A:$AM,C$1,0)="X",T$2,"")</f>
        <v/>
      </c>
      <c r="D78" t="str">
        <f>IF(VLOOKUP($A78,Parts!$A:$AM,D$1,0)="X",U$2,"")</f>
        <v/>
      </c>
      <c r="E78" t="str">
        <f>IF(VLOOKUP($A78,Parts!$A:$AM,E$1,0)="X",V$2,"")</f>
        <v/>
      </c>
      <c r="F78" t="str">
        <f>IF(VLOOKUP($A78,Parts!$A:$AM,F$1,0)="X",W$2,"")</f>
        <v/>
      </c>
      <c r="G78" t="str">
        <f>IF(VLOOKUP($A78,Parts!$A:$AM,G$1,0)="X",X$2,"")</f>
        <v xml:space="preserve">    MODULE
    { name = ModuleTagEngineSolid }
</v>
      </c>
      <c r="H78" t="str">
        <f>IF(VLOOKUP($A78,Parts!$A:$AM,H$1,0)="X",Y$2,"")</f>
        <v/>
      </c>
      <c r="I78" t="str">
        <f>IF(VLOOKUP($A78,Parts!$A:$AM,I$1,0)="X",Z$2,"")</f>
        <v/>
      </c>
      <c r="J78" t="str">
        <f>IF(VLOOKUP($A78,Parts!$A:$AM,J$1,0)="X",AA$2,"")</f>
        <v/>
      </c>
      <c r="K78" t="str">
        <f>IF(VLOOKUP($A78,Parts!$A:$AM,K$1,0)="X",AB$2,"")</f>
        <v/>
      </c>
      <c r="L78" t="str">
        <f>IF(VLOOKUP($A78,Parts!$A:$AM,L$1,0)="X",AC$2,"")</f>
        <v/>
      </c>
      <c r="M78" t="str">
        <f>IF(VLOOKUP($A78,Parts!$A:$AM,M$1,0)="X",AD$2,"")</f>
        <v/>
      </c>
      <c r="N78" t="str">
        <f>IF(VLOOKUP($A78,Parts!$A:$AM,N$1,0)="X",AE$2,"")</f>
        <v/>
      </c>
      <c r="O78" t="str">
        <f>IF(VLOOKUP($A78,Parts!$A:$AM,O$1,0)="X",AF$2,"")</f>
        <v/>
      </c>
      <c r="P78" t="str">
        <f t="shared" si="2"/>
        <v xml:space="preserve">    MODULE
    { name = ModuleTagEngineSolid }
</v>
      </c>
    </row>
    <row r="79" spans="1:16" x14ac:dyDescent="0.25">
      <c r="A79" t="str">
        <f>Table15[[#This Row],[Name]]</f>
        <v>SHIP_ABLE</v>
      </c>
      <c r="B79" t="str">
        <f>IF(VLOOKUP($A79,Parts!$A:$AM,B$1,0)="X",S$2,"")</f>
        <v/>
      </c>
      <c r="C79" t="str">
        <f>IF(VLOOKUP($A79,Parts!$A:$AM,C$1,0)="X",T$2,"")</f>
        <v/>
      </c>
      <c r="D79" t="str">
        <f>IF(VLOOKUP($A79,Parts!$A:$AM,D$1,0)="X",U$2,"")</f>
        <v/>
      </c>
      <c r="E79" t="str">
        <f>IF(VLOOKUP($A79,Parts!$A:$AM,E$1,0)="X",V$2,"")</f>
        <v/>
      </c>
      <c r="F79" t="str">
        <f>IF(VLOOKUP($A79,Parts!$A:$AM,F$1,0)="X",W$2,"")</f>
        <v/>
      </c>
      <c r="G79" t="str">
        <f>IF(VLOOKUP($A79,Parts!$A:$AM,G$1,0)="X",X$2,"")</f>
        <v/>
      </c>
      <c r="H79" t="str">
        <f>IF(VLOOKUP($A79,Parts!$A:$AM,H$1,0)="X",Y$2,"")</f>
        <v/>
      </c>
      <c r="I79" t="str">
        <f>IF(VLOOKUP($A79,Parts!$A:$AM,I$1,0)="X",Z$2,"")</f>
        <v/>
      </c>
      <c r="J79" t="str">
        <f>IF(VLOOKUP($A79,Parts!$A:$AM,J$1,0)="X",AA$2,"")</f>
        <v/>
      </c>
      <c r="K79" t="str">
        <f>IF(VLOOKUP($A79,Parts!$A:$AM,K$1,0)="X",AB$2,"")</f>
        <v/>
      </c>
      <c r="L79" t="str">
        <f>IF(VLOOKUP($A79,Parts!$A:$AM,L$1,0)="X",AC$2,"")</f>
        <v/>
      </c>
      <c r="M79" t="str">
        <f>IF(VLOOKUP($A79,Parts!$A:$AM,M$1,0)="X",AD$2,"")</f>
        <v/>
      </c>
      <c r="N79" t="str">
        <f>IF(VLOOKUP($A79,Parts!$A:$AM,N$1,0)="X",AE$2,"")</f>
        <v/>
      </c>
      <c r="O79" t="str">
        <f>IF(VLOOKUP($A79,Parts!$A:$AM,O$1,0)="X",AF$2,"")</f>
        <v/>
      </c>
      <c r="P79" t="str">
        <f t="shared" si="2"/>
        <v/>
      </c>
    </row>
    <row r="80" spans="1:16" x14ac:dyDescent="0.25">
      <c r="A80" t="str">
        <f>Table15[[#This Row],[Name]]</f>
        <v>RP0probeAvionics0-81m</v>
      </c>
      <c r="B80" t="str">
        <f>IF(VLOOKUP($A80,Parts!$A:$AM,B$1,0)="X",S$2,"")</f>
        <v xml:space="preserve">    MODULE
    { name = ModuleTagAvionics }
</v>
      </c>
      <c r="C80" t="str">
        <f>IF(VLOOKUP($A80,Parts!$A:$AM,C$1,0)="X",T$2,"")</f>
        <v/>
      </c>
      <c r="D80" t="str">
        <f>IF(VLOOKUP($A80,Parts!$A:$AM,D$1,0)="X",U$2,"")</f>
        <v/>
      </c>
      <c r="E80" t="str">
        <f>IF(VLOOKUP($A80,Parts!$A:$AM,E$1,0)="X",V$2,"")</f>
        <v/>
      </c>
      <c r="F80" t="str">
        <f>IF(VLOOKUP($A80,Parts!$A:$AM,F$1,0)="X",W$2,"")</f>
        <v/>
      </c>
      <c r="G80" t="str">
        <f>IF(VLOOKUP($A80,Parts!$A:$AM,G$1,0)="X",X$2,"")</f>
        <v/>
      </c>
      <c r="H80" t="str">
        <f>IF(VLOOKUP($A80,Parts!$A:$AM,H$1,0)="X",Y$2,"")</f>
        <v/>
      </c>
      <c r="I80" t="str">
        <f>IF(VLOOKUP($A80,Parts!$A:$AM,I$1,0)="X",Z$2,"")</f>
        <v/>
      </c>
      <c r="J80" t="str">
        <f>IF(VLOOKUP($A80,Parts!$A:$AM,J$1,0)="X",AA$2,"")</f>
        <v/>
      </c>
      <c r="K80" t="str">
        <f>IF(VLOOKUP($A80,Parts!$A:$AM,K$1,0)="X",AB$2,"")</f>
        <v/>
      </c>
      <c r="L80" t="str">
        <f>IF(VLOOKUP($A80,Parts!$A:$AM,L$1,0)="X",AC$2,"")</f>
        <v/>
      </c>
      <c r="M80" t="str">
        <f>IF(VLOOKUP($A80,Parts!$A:$AM,M$1,0)="X",AD$2,"")</f>
        <v/>
      </c>
      <c r="N80" t="str">
        <f>IF(VLOOKUP($A80,Parts!$A:$AM,N$1,0)="X",AE$2,"")</f>
        <v/>
      </c>
      <c r="O80" t="str">
        <f>IF(VLOOKUP($A80,Parts!$A:$AM,O$1,0)="X",AF$2,"")</f>
        <v/>
      </c>
      <c r="P80" t="str">
        <f t="shared" si="2"/>
        <v xml:space="preserve">    MODULE
    { name = ModuleTagAvionics }
</v>
      </c>
    </row>
    <row r="81" spans="1:16" x14ac:dyDescent="0.25">
      <c r="A81" t="str">
        <f>Table15[[#This Row],[Name]]</f>
        <v>rn_thor_ss</v>
      </c>
      <c r="B81" t="str">
        <f>IF(VLOOKUP($A81,Parts!$A:$AM,B$1,0)="X",S$2,"")</f>
        <v/>
      </c>
      <c r="C81" t="str">
        <f>IF(VLOOKUP($A81,Parts!$A:$AM,C$1,0)="X",T$2,"")</f>
        <v/>
      </c>
      <c r="D81" t="str">
        <f>IF(VLOOKUP($A81,Parts!$A:$AM,D$1,0)="X",U$2,"")</f>
        <v/>
      </c>
      <c r="E81" t="str">
        <f>IF(VLOOKUP($A81,Parts!$A:$AM,E$1,0)="X",V$2,"")</f>
        <v/>
      </c>
      <c r="F81" t="str">
        <f>IF(VLOOKUP($A81,Parts!$A:$AM,F$1,0)="X",W$2,"")</f>
        <v/>
      </c>
      <c r="G81" t="str">
        <f>IF(VLOOKUP($A81,Parts!$A:$AM,G$1,0)="X",X$2,"")</f>
        <v/>
      </c>
      <c r="H81" t="str">
        <f>IF(VLOOKUP($A81,Parts!$A:$AM,H$1,0)="X",Y$2,"")</f>
        <v/>
      </c>
      <c r="I81" t="str">
        <f>IF(VLOOKUP($A81,Parts!$A:$AM,I$1,0)="X",Z$2,"")</f>
        <v/>
      </c>
      <c r="J81" t="str">
        <f>IF(VLOOKUP($A81,Parts!$A:$AM,J$1,0)="X",AA$2,"")</f>
        <v/>
      </c>
      <c r="K81" t="str">
        <f>IF(VLOOKUP($A81,Parts!$A:$AM,K$1,0)="X",AB$2,"")</f>
        <v/>
      </c>
      <c r="L81" t="str">
        <f>IF(VLOOKUP($A81,Parts!$A:$AM,L$1,0)="X",AC$2,"")</f>
        <v/>
      </c>
      <c r="M81" t="str">
        <f>IF(VLOOKUP($A81,Parts!$A:$AM,M$1,0)="X",AD$2,"")</f>
        <v/>
      </c>
      <c r="N81" t="str">
        <f>IF(VLOOKUP($A81,Parts!$A:$AM,N$1,0)="X",AE$2,"")</f>
        <v/>
      </c>
      <c r="O81" t="str">
        <f>IF(VLOOKUP($A81,Parts!$A:$AM,O$1,0)="X",AF$2,"")</f>
        <v/>
      </c>
      <c r="P81" t="str">
        <f t="shared" si="2"/>
        <v/>
      </c>
    </row>
    <row r="82" spans="1:16" x14ac:dyDescent="0.25">
      <c r="A82" t="str">
        <f>Table15[[#This Row],[Name]]</f>
        <v>rn_thor_ss_1</v>
      </c>
      <c r="B82" t="str">
        <f>IF(VLOOKUP($A82,Parts!$A:$AM,B$1,0)="X",S$2,"")</f>
        <v/>
      </c>
      <c r="C82" t="str">
        <f>IF(VLOOKUP($A82,Parts!$A:$AM,C$1,0)="X",T$2,"")</f>
        <v/>
      </c>
      <c r="D82" t="str">
        <f>IF(VLOOKUP($A82,Parts!$A:$AM,D$1,0)="X",U$2,"")</f>
        <v/>
      </c>
      <c r="E82" t="str">
        <f>IF(VLOOKUP($A82,Parts!$A:$AM,E$1,0)="X",V$2,"")</f>
        <v/>
      </c>
      <c r="F82" t="str">
        <f>IF(VLOOKUP($A82,Parts!$A:$AM,F$1,0)="X",W$2,"")</f>
        <v/>
      </c>
      <c r="G82" t="str">
        <f>IF(VLOOKUP($A82,Parts!$A:$AM,G$1,0)="X",X$2,"")</f>
        <v/>
      </c>
      <c r="H82" t="str">
        <f>IF(VLOOKUP($A82,Parts!$A:$AM,H$1,0)="X",Y$2,"")</f>
        <v/>
      </c>
      <c r="I82" t="str">
        <f>IF(VLOOKUP($A82,Parts!$A:$AM,I$1,0)="X",Z$2,"")</f>
        <v/>
      </c>
      <c r="J82" t="str">
        <f>IF(VLOOKUP($A82,Parts!$A:$AM,J$1,0)="X",AA$2,"")</f>
        <v/>
      </c>
      <c r="K82" t="str">
        <f>IF(VLOOKUP($A82,Parts!$A:$AM,K$1,0)="X",AB$2,"")</f>
        <v/>
      </c>
      <c r="L82" t="str">
        <f>IF(VLOOKUP($A82,Parts!$A:$AM,L$1,0)="X",AC$2,"")</f>
        <v/>
      </c>
      <c r="M82" t="str">
        <f>IF(VLOOKUP($A82,Parts!$A:$AM,M$1,0)="X",AD$2,"")</f>
        <v/>
      </c>
      <c r="N82" t="str">
        <f>IF(VLOOKUP($A82,Parts!$A:$AM,N$1,0)="X",AE$2,"")</f>
        <v/>
      </c>
      <c r="O82" t="str">
        <f>IF(VLOOKUP($A82,Parts!$A:$AM,O$1,0)="X",AF$2,"")</f>
        <v/>
      </c>
      <c r="P82" t="str">
        <f t="shared" si="2"/>
        <v/>
      </c>
    </row>
    <row r="83" spans="1:16" x14ac:dyDescent="0.25">
      <c r="A83" t="str">
        <f>Table15[[#This Row],[Name]]</f>
        <v>rn_thor_ss_as</v>
      </c>
      <c r="B83" t="str">
        <f>IF(VLOOKUP($A83,Parts!$A:$AM,B$1,0)="X",S$2,"")</f>
        <v/>
      </c>
      <c r="C83" t="str">
        <f>IF(VLOOKUP($A83,Parts!$A:$AM,C$1,0)="X",T$2,"")</f>
        <v/>
      </c>
      <c r="D83" t="str">
        <f>IF(VLOOKUP($A83,Parts!$A:$AM,D$1,0)="X",U$2,"")</f>
        <v/>
      </c>
      <c r="E83" t="str">
        <f>IF(VLOOKUP($A83,Parts!$A:$AM,E$1,0)="X",V$2,"")</f>
        <v/>
      </c>
      <c r="F83" t="str">
        <f>IF(VLOOKUP($A83,Parts!$A:$AM,F$1,0)="X",W$2,"")</f>
        <v/>
      </c>
      <c r="G83" t="str">
        <f>IF(VLOOKUP($A83,Parts!$A:$AM,G$1,0)="X",X$2,"")</f>
        <v/>
      </c>
      <c r="H83" t="str">
        <f>IF(VLOOKUP($A83,Parts!$A:$AM,H$1,0)="X",Y$2,"")</f>
        <v/>
      </c>
      <c r="I83" t="str">
        <f>IF(VLOOKUP($A83,Parts!$A:$AM,I$1,0)="X",Z$2,"")</f>
        <v/>
      </c>
      <c r="J83" t="str">
        <f>IF(VLOOKUP($A83,Parts!$A:$AM,J$1,0)="X",AA$2,"")</f>
        <v/>
      </c>
      <c r="K83" t="str">
        <f>IF(VLOOKUP($A83,Parts!$A:$AM,K$1,0)="X",AB$2,"")</f>
        <v/>
      </c>
      <c r="L83" t="str">
        <f>IF(VLOOKUP($A83,Parts!$A:$AM,L$1,0)="X",AC$2,"")</f>
        <v/>
      </c>
      <c r="M83" t="str">
        <f>IF(VLOOKUP($A83,Parts!$A:$AM,M$1,0)="X",AD$2,"")</f>
        <v/>
      </c>
      <c r="N83" t="str">
        <f>IF(VLOOKUP($A83,Parts!$A:$AM,N$1,0)="X",AE$2,"")</f>
        <v/>
      </c>
      <c r="O83" t="str">
        <f>IF(VLOOKUP($A83,Parts!$A:$AM,O$1,0)="X",AF$2,"")</f>
        <v/>
      </c>
      <c r="P83" t="str">
        <f t="shared" si="2"/>
        <v/>
      </c>
    </row>
    <row r="84" spans="1:16" x14ac:dyDescent="0.25">
      <c r="A84" t="str">
        <f>Table15[[#This Row],[Name]]</f>
        <v>SHIP_ABLESTAR</v>
      </c>
      <c r="B84" t="str">
        <f>IF(VLOOKUP($A84,Parts!$A:$AM,B$1,0)="X",S$2,"")</f>
        <v/>
      </c>
      <c r="C84" t="str">
        <f>IF(VLOOKUP($A84,Parts!$A:$AM,C$1,0)="X",T$2,"")</f>
        <v/>
      </c>
      <c r="D84" t="str">
        <f>IF(VLOOKUP($A84,Parts!$A:$AM,D$1,0)="X",U$2,"")</f>
        <v/>
      </c>
      <c r="E84" t="str">
        <f>IF(VLOOKUP($A84,Parts!$A:$AM,E$1,0)="X",V$2,"")</f>
        <v/>
      </c>
      <c r="F84" t="str">
        <f>IF(VLOOKUP($A84,Parts!$A:$AM,F$1,0)="X",W$2,"")</f>
        <v/>
      </c>
      <c r="G84" t="str">
        <f>IF(VLOOKUP($A84,Parts!$A:$AM,G$1,0)="X",X$2,"")</f>
        <v/>
      </c>
      <c r="H84" t="str">
        <f>IF(VLOOKUP($A84,Parts!$A:$AM,H$1,0)="X",Y$2,"")</f>
        <v/>
      </c>
      <c r="I84" t="str">
        <f>IF(VLOOKUP($A84,Parts!$A:$AM,I$1,0)="X",Z$2,"")</f>
        <v/>
      </c>
      <c r="J84" t="str">
        <f>IF(VLOOKUP($A84,Parts!$A:$AM,J$1,0)="X",AA$2,"")</f>
        <v/>
      </c>
      <c r="K84" t="str">
        <f>IF(VLOOKUP($A84,Parts!$A:$AM,K$1,0)="X",AB$2,"")</f>
        <v/>
      </c>
      <c r="L84" t="str">
        <f>IF(VLOOKUP($A84,Parts!$A:$AM,L$1,0)="X",AC$2,"")</f>
        <v/>
      </c>
      <c r="M84" t="str">
        <f>IF(VLOOKUP($A84,Parts!$A:$AM,M$1,0)="X",AD$2,"")</f>
        <v/>
      </c>
      <c r="N84" t="str">
        <f>IF(VLOOKUP($A84,Parts!$A:$AM,N$1,0)="X",AE$2,"")</f>
        <v/>
      </c>
      <c r="O84" t="str">
        <f>IF(VLOOKUP($A84,Parts!$A:$AM,O$1,0)="X",AF$2,"")</f>
        <v/>
      </c>
      <c r="P84" t="str">
        <f t="shared" si="2"/>
        <v/>
      </c>
    </row>
    <row r="85" spans="1:16" x14ac:dyDescent="0.25">
      <c r="A85" t="str">
        <f>Table15[[#This Row],[Name]]</f>
        <v>IntakeRadialLong</v>
      </c>
      <c r="B85" t="str">
        <f>IF(VLOOKUP($A85,Parts!$A:$AM,B$1,0)="X",S$2,"")</f>
        <v/>
      </c>
      <c r="C85" t="str">
        <f>IF(VLOOKUP($A85,Parts!$A:$AM,C$1,0)="X",T$2,"")</f>
        <v/>
      </c>
      <c r="D85" t="str">
        <f>IF(VLOOKUP($A85,Parts!$A:$AM,D$1,0)="X",U$2,"")</f>
        <v/>
      </c>
      <c r="E85" t="str">
        <f>IF(VLOOKUP($A85,Parts!$A:$AM,E$1,0)="X",V$2,"")</f>
        <v/>
      </c>
      <c r="F85" t="str">
        <f>IF(VLOOKUP($A85,Parts!$A:$AM,F$1,0)="X",W$2,"")</f>
        <v/>
      </c>
      <c r="G85" t="str">
        <f>IF(VLOOKUP($A85,Parts!$A:$AM,G$1,0)="X",X$2,"")</f>
        <v/>
      </c>
      <c r="H85" t="str">
        <f>IF(VLOOKUP($A85,Parts!$A:$AM,H$1,0)="X",Y$2,"")</f>
        <v/>
      </c>
      <c r="I85" t="str">
        <f>IF(VLOOKUP($A85,Parts!$A:$AM,I$1,0)="X",Z$2,"")</f>
        <v/>
      </c>
      <c r="J85" t="str">
        <f>IF(VLOOKUP($A85,Parts!$A:$AM,J$1,0)="X",AA$2,"")</f>
        <v/>
      </c>
      <c r="K85" t="str">
        <f>IF(VLOOKUP($A85,Parts!$A:$AM,K$1,0)="X",AB$2,"")</f>
        <v/>
      </c>
      <c r="L85" t="str">
        <f>IF(VLOOKUP($A85,Parts!$A:$AM,L$1,0)="X",AC$2,"")</f>
        <v/>
      </c>
      <c r="M85" t="str">
        <f>IF(VLOOKUP($A85,Parts!$A:$AM,M$1,0)="X",AD$2,"")</f>
        <v/>
      </c>
      <c r="N85" t="str">
        <f>IF(VLOOKUP($A85,Parts!$A:$AM,N$1,0)="X",AE$2,"")</f>
        <v/>
      </c>
      <c r="O85" t="str">
        <f>IF(VLOOKUP($A85,Parts!$A:$AM,O$1,0)="X",AF$2,"")</f>
        <v/>
      </c>
      <c r="P85" t="str">
        <f t="shared" si="2"/>
        <v/>
      </c>
    </row>
    <row r="86" spans="1:16" x14ac:dyDescent="0.25">
      <c r="A86" t="str">
        <f>Table15[[#This Row],[Name]]</f>
        <v>XKWsrbGlobeX5X</v>
      </c>
      <c r="B86" t="str">
        <f>IF(VLOOKUP($A86,Parts!$A:$AM,B$1,0)="X",S$2,"")</f>
        <v/>
      </c>
      <c r="C86" t="str">
        <f>IF(VLOOKUP($A86,Parts!$A:$AM,C$1,0)="X",T$2,"")</f>
        <v/>
      </c>
      <c r="D86" t="str">
        <f>IF(VLOOKUP($A86,Parts!$A:$AM,D$1,0)="X",U$2,"")</f>
        <v/>
      </c>
      <c r="E86" t="str">
        <f>IF(VLOOKUP($A86,Parts!$A:$AM,E$1,0)="X",V$2,"")</f>
        <v/>
      </c>
      <c r="F86" t="str">
        <f>IF(VLOOKUP($A86,Parts!$A:$AM,F$1,0)="X",W$2,"")</f>
        <v/>
      </c>
      <c r="G86" t="str">
        <f>IF(VLOOKUP($A86,Parts!$A:$AM,G$1,0)="X",X$2,"")</f>
        <v xml:space="preserve">    MODULE
    { name = ModuleTagEngineSolid }
</v>
      </c>
      <c r="H86" t="str">
        <f>IF(VLOOKUP($A86,Parts!$A:$AM,H$1,0)="X",Y$2,"")</f>
        <v/>
      </c>
      <c r="I86" t="str">
        <f>IF(VLOOKUP($A86,Parts!$A:$AM,I$1,0)="X",Z$2,"")</f>
        <v/>
      </c>
      <c r="J86" t="str">
        <f>IF(VLOOKUP($A86,Parts!$A:$AM,J$1,0)="X",AA$2,"")</f>
        <v/>
      </c>
      <c r="K86" t="str">
        <f>IF(VLOOKUP($A86,Parts!$A:$AM,K$1,0)="X",AB$2,"")</f>
        <v/>
      </c>
      <c r="L86" t="str">
        <f>IF(VLOOKUP($A86,Parts!$A:$AM,L$1,0)="X",AC$2,"")</f>
        <v/>
      </c>
      <c r="M86" t="str">
        <f>IF(VLOOKUP($A86,Parts!$A:$AM,M$1,0)="X",AD$2,"")</f>
        <v/>
      </c>
      <c r="N86" t="str">
        <f>IF(VLOOKUP($A86,Parts!$A:$AM,N$1,0)="X",AE$2,"")</f>
        <v/>
      </c>
      <c r="O86" t="str">
        <f>IF(VLOOKUP($A86,Parts!$A:$AM,O$1,0)="X",AF$2,"")</f>
        <v/>
      </c>
      <c r="P86" t="str">
        <f t="shared" si="2"/>
        <v xml:space="preserve">    MODULE
    { name = ModuleTagEngineSolid }
</v>
      </c>
    </row>
    <row r="87" spans="1:16" x14ac:dyDescent="0.25">
      <c r="A87" t="str">
        <f>Table15[[#This Row],[Name]]</f>
        <v>AdvancedCanard</v>
      </c>
      <c r="B87" t="str">
        <f>IF(VLOOKUP($A87,Parts!$A:$AM,B$1,0)="X",S$2,"")</f>
        <v/>
      </c>
      <c r="C87" t="str">
        <f>IF(VLOOKUP($A87,Parts!$A:$AM,C$1,0)="X",T$2,"")</f>
        <v/>
      </c>
      <c r="D87" t="str">
        <f>IF(VLOOKUP($A87,Parts!$A:$AM,D$1,0)="X",U$2,"")</f>
        <v/>
      </c>
      <c r="E87" t="str">
        <f>IF(VLOOKUP($A87,Parts!$A:$AM,E$1,0)="X",V$2,"")</f>
        <v/>
      </c>
      <c r="F87" t="str">
        <f>IF(VLOOKUP($A87,Parts!$A:$AM,F$1,0)="X",W$2,"")</f>
        <v/>
      </c>
      <c r="G87" t="str">
        <f>IF(VLOOKUP($A87,Parts!$A:$AM,G$1,0)="X",X$2,"")</f>
        <v/>
      </c>
      <c r="H87" t="str">
        <f>IF(VLOOKUP($A87,Parts!$A:$AM,H$1,0)="X",Y$2,"")</f>
        <v/>
      </c>
      <c r="I87" t="str">
        <f>IF(VLOOKUP($A87,Parts!$A:$AM,I$1,0)="X",Z$2,"")</f>
        <v/>
      </c>
      <c r="J87" t="str">
        <f>IF(VLOOKUP($A87,Parts!$A:$AM,J$1,0)="X",AA$2,"")</f>
        <v/>
      </c>
      <c r="K87" t="str">
        <f>IF(VLOOKUP($A87,Parts!$A:$AM,K$1,0)="X",AB$2,"")</f>
        <v/>
      </c>
      <c r="L87" t="str">
        <f>IF(VLOOKUP($A87,Parts!$A:$AM,L$1,0)="X",AC$2,"")</f>
        <v/>
      </c>
      <c r="M87" t="str">
        <f>IF(VLOOKUP($A87,Parts!$A:$AM,M$1,0)="X",AD$2,"")</f>
        <v/>
      </c>
      <c r="N87" t="str">
        <f>IF(VLOOKUP($A87,Parts!$A:$AM,N$1,0)="X",AE$2,"")</f>
        <v/>
      </c>
      <c r="O87" t="str">
        <f>IF(VLOOKUP($A87,Parts!$A:$AM,O$1,0)="X",AF$2,"")</f>
        <v/>
      </c>
      <c r="P87" t="str">
        <f t="shared" si="2"/>
        <v/>
      </c>
    </row>
    <row r="88" spans="1:16" x14ac:dyDescent="0.25">
      <c r="A88" t="str">
        <f>Table15[[#This Row],[Name]]</f>
        <v>GrapplingDevice</v>
      </c>
      <c r="B88" t="str">
        <f>IF(VLOOKUP($A88,Parts!$A:$AM,B$1,0)="X",S$2,"")</f>
        <v/>
      </c>
      <c r="C88" t="str">
        <f>IF(VLOOKUP($A88,Parts!$A:$AM,C$1,0)="X",T$2,"")</f>
        <v/>
      </c>
      <c r="D88" t="str">
        <f>IF(VLOOKUP($A88,Parts!$A:$AM,D$1,0)="X",U$2,"")</f>
        <v/>
      </c>
      <c r="E88" t="str">
        <f>IF(VLOOKUP($A88,Parts!$A:$AM,E$1,0)="X",V$2,"")</f>
        <v/>
      </c>
      <c r="F88" t="str">
        <f>IF(VLOOKUP($A88,Parts!$A:$AM,F$1,0)="X",W$2,"")</f>
        <v/>
      </c>
      <c r="G88" t="str">
        <f>IF(VLOOKUP($A88,Parts!$A:$AM,G$1,0)="X",X$2,"")</f>
        <v/>
      </c>
      <c r="H88" t="str">
        <f>IF(VLOOKUP($A88,Parts!$A:$AM,H$1,0)="X",Y$2,"")</f>
        <v/>
      </c>
      <c r="I88" t="str">
        <f>IF(VLOOKUP($A88,Parts!$A:$AM,I$1,0)="X",Z$2,"")</f>
        <v/>
      </c>
      <c r="J88" t="str">
        <f>IF(VLOOKUP($A88,Parts!$A:$AM,J$1,0)="X",AA$2,"")</f>
        <v/>
      </c>
      <c r="K88" t="str">
        <f>IF(VLOOKUP($A88,Parts!$A:$AM,K$1,0)="X",AB$2,"")</f>
        <v/>
      </c>
      <c r="L88" t="str">
        <f>IF(VLOOKUP($A88,Parts!$A:$AM,L$1,0)="X",AC$2,"")</f>
        <v/>
      </c>
      <c r="M88" t="str">
        <f>IF(VLOOKUP($A88,Parts!$A:$AM,M$1,0)="X",AD$2,"")</f>
        <v/>
      </c>
      <c r="N88" t="str">
        <f>IF(VLOOKUP($A88,Parts!$A:$AM,N$1,0)="X",AE$2,"")</f>
        <v/>
      </c>
      <c r="O88" t="str">
        <f>IF(VLOOKUP($A88,Parts!$A:$AM,O$1,0)="X",AF$2,"")</f>
        <v/>
      </c>
      <c r="P88" t="str">
        <f t="shared" si="2"/>
        <v/>
      </c>
    </row>
    <row r="89" spans="1:16" x14ac:dyDescent="0.25">
      <c r="A89" t="str">
        <f>Table15[[#This Row],[Name]]</f>
        <v>advSasModule</v>
      </c>
      <c r="B89" t="str">
        <f>IF(VLOOKUP($A89,Parts!$A:$AM,B$1,0)="X",S$2,"")</f>
        <v/>
      </c>
      <c r="C89" t="str">
        <f>IF(VLOOKUP($A89,Parts!$A:$AM,C$1,0)="X",T$2,"")</f>
        <v/>
      </c>
      <c r="D89" t="str">
        <f>IF(VLOOKUP($A89,Parts!$A:$AM,D$1,0)="X",U$2,"")</f>
        <v/>
      </c>
      <c r="E89" t="str">
        <f>IF(VLOOKUP($A89,Parts!$A:$AM,E$1,0)="X",V$2,"")</f>
        <v/>
      </c>
      <c r="F89" t="str">
        <f>IF(VLOOKUP($A89,Parts!$A:$AM,F$1,0)="X",W$2,"")</f>
        <v/>
      </c>
      <c r="G89" t="str">
        <f>IF(VLOOKUP($A89,Parts!$A:$AM,G$1,0)="X",X$2,"")</f>
        <v/>
      </c>
      <c r="H89" t="str">
        <f>IF(VLOOKUP($A89,Parts!$A:$AM,H$1,0)="X",Y$2,"")</f>
        <v/>
      </c>
      <c r="I89" t="str">
        <f>IF(VLOOKUP($A89,Parts!$A:$AM,I$1,0)="X",Z$2,"")</f>
        <v/>
      </c>
      <c r="J89" t="str">
        <f>IF(VLOOKUP($A89,Parts!$A:$AM,J$1,0)="X",AA$2,"")</f>
        <v/>
      </c>
      <c r="K89" t="str">
        <f>IF(VLOOKUP($A89,Parts!$A:$AM,K$1,0)="X",AB$2,"")</f>
        <v/>
      </c>
      <c r="L89" t="str">
        <f>IF(VLOOKUP($A89,Parts!$A:$AM,L$1,0)="X",AC$2,"")</f>
        <v/>
      </c>
      <c r="M89" t="str">
        <f>IF(VLOOKUP($A89,Parts!$A:$AM,M$1,0)="X",AD$2,"")</f>
        <v/>
      </c>
      <c r="N89" t="str">
        <f>IF(VLOOKUP($A89,Parts!$A:$AM,N$1,0)="X",AE$2,"")</f>
        <v/>
      </c>
      <c r="O89" t="str">
        <f>IF(VLOOKUP($A89,Parts!$A:$AM,O$1,0)="X",AF$2,"")</f>
        <v/>
      </c>
      <c r="P89" t="str">
        <f t="shared" si="2"/>
        <v/>
      </c>
    </row>
    <row r="90" spans="1:16" x14ac:dyDescent="0.25">
      <c r="A90" t="str">
        <f>Table15[[#This Row],[Name]]</f>
        <v>pointyNoseConeA</v>
      </c>
      <c r="B90" t="str">
        <f>IF(VLOOKUP($A90,Parts!$A:$AM,B$1,0)="X",S$2,"")</f>
        <v/>
      </c>
      <c r="C90" t="str">
        <f>IF(VLOOKUP($A90,Parts!$A:$AM,C$1,0)="X",T$2,"")</f>
        <v/>
      </c>
      <c r="D90" t="str">
        <f>IF(VLOOKUP($A90,Parts!$A:$AM,D$1,0)="X",U$2,"")</f>
        <v/>
      </c>
      <c r="E90" t="str">
        <f>IF(VLOOKUP($A90,Parts!$A:$AM,E$1,0)="X",V$2,"")</f>
        <v/>
      </c>
      <c r="F90" t="str">
        <f>IF(VLOOKUP($A90,Parts!$A:$AM,F$1,0)="X",W$2,"")</f>
        <v/>
      </c>
      <c r="G90" t="str">
        <f>IF(VLOOKUP($A90,Parts!$A:$AM,G$1,0)="X",X$2,"")</f>
        <v/>
      </c>
      <c r="H90" t="str">
        <f>IF(VLOOKUP($A90,Parts!$A:$AM,H$1,0)="X",Y$2,"")</f>
        <v/>
      </c>
      <c r="I90" t="str">
        <f>IF(VLOOKUP($A90,Parts!$A:$AM,I$1,0)="X",Z$2,"")</f>
        <v/>
      </c>
      <c r="J90" t="str">
        <f>IF(VLOOKUP($A90,Parts!$A:$AM,J$1,0)="X",AA$2,"")</f>
        <v/>
      </c>
      <c r="K90" t="str">
        <f>IF(VLOOKUP($A90,Parts!$A:$AM,K$1,0)="X",AB$2,"")</f>
        <v/>
      </c>
      <c r="L90" t="str">
        <f>IF(VLOOKUP($A90,Parts!$A:$AM,L$1,0)="X",AC$2,"")</f>
        <v/>
      </c>
      <c r="M90" t="str">
        <f>IF(VLOOKUP($A90,Parts!$A:$AM,M$1,0)="X",AD$2,"")</f>
        <v/>
      </c>
      <c r="N90" t="str">
        <f>IF(VLOOKUP($A90,Parts!$A:$AM,N$1,0)="X",AE$2,"")</f>
        <v/>
      </c>
      <c r="O90" t="str">
        <f>IF(VLOOKUP($A90,Parts!$A:$AM,O$1,0)="X",AF$2,"")</f>
        <v/>
      </c>
      <c r="P90" t="str">
        <f t="shared" si="2"/>
        <v/>
      </c>
    </row>
    <row r="91" spans="1:16" x14ac:dyDescent="0.25">
      <c r="A91" t="str">
        <f>Table15[[#This Row],[Name]]</f>
        <v>pointyNoseConeB</v>
      </c>
      <c r="B91" t="str">
        <f>IF(VLOOKUP($A91,Parts!$A:$AM,B$1,0)="X",S$2,"")</f>
        <v/>
      </c>
      <c r="C91" t="str">
        <f>IF(VLOOKUP($A91,Parts!$A:$AM,C$1,0)="X",T$2,"")</f>
        <v/>
      </c>
      <c r="D91" t="str">
        <f>IF(VLOOKUP($A91,Parts!$A:$AM,D$1,0)="X",U$2,"")</f>
        <v/>
      </c>
      <c r="E91" t="str">
        <f>IF(VLOOKUP($A91,Parts!$A:$AM,E$1,0)="X",V$2,"")</f>
        <v/>
      </c>
      <c r="F91" t="str">
        <f>IF(VLOOKUP($A91,Parts!$A:$AM,F$1,0)="X",W$2,"")</f>
        <v/>
      </c>
      <c r="G91" t="str">
        <f>IF(VLOOKUP($A91,Parts!$A:$AM,G$1,0)="X",X$2,"")</f>
        <v/>
      </c>
      <c r="H91" t="str">
        <f>IF(VLOOKUP($A91,Parts!$A:$AM,H$1,0)="X",Y$2,"")</f>
        <v/>
      </c>
      <c r="I91" t="str">
        <f>IF(VLOOKUP($A91,Parts!$A:$AM,I$1,0)="X",Z$2,"")</f>
        <v/>
      </c>
      <c r="J91" t="str">
        <f>IF(VLOOKUP($A91,Parts!$A:$AM,J$1,0)="X",AA$2,"")</f>
        <v/>
      </c>
      <c r="K91" t="str">
        <f>IF(VLOOKUP($A91,Parts!$A:$AM,K$1,0)="X",AB$2,"")</f>
        <v/>
      </c>
      <c r="L91" t="str">
        <f>IF(VLOOKUP($A91,Parts!$A:$AM,L$1,0)="X",AC$2,"")</f>
        <v/>
      </c>
      <c r="M91" t="str">
        <f>IF(VLOOKUP($A91,Parts!$A:$AM,M$1,0)="X",AD$2,"")</f>
        <v/>
      </c>
      <c r="N91" t="str">
        <f>IF(VLOOKUP($A91,Parts!$A:$AM,N$1,0)="X",AE$2,"")</f>
        <v/>
      </c>
      <c r="O91" t="str">
        <f>IF(VLOOKUP($A91,Parts!$A:$AM,O$1,0)="X",AF$2,"")</f>
        <v/>
      </c>
      <c r="P91" t="str">
        <f t="shared" si="2"/>
        <v/>
      </c>
    </row>
    <row r="92" spans="1:16" x14ac:dyDescent="0.25">
      <c r="A92" t="str">
        <f>Table15[[#This Row],[Name]]</f>
        <v>asasmodule1-2</v>
      </c>
      <c r="B92" t="str">
        <f>IF(VLOOKUP($A92,Parts!$A:$AM,B$1,0)="X",S$2,"")</f>
        <v/>
      </c>
      <c r="C92" t="str">
        <f>IF(VLOOKUP($A92,Parts!$A:$AM,C$1,0)="X",T$2,"")</f>
        <v/>
      </c>
      <c r="D92" t="str">
        <f>IF(VLOOKUP($A92,Parts!$A:$AM,D$1,0)="X",U$2,"")</f>
        <v/>
      </c>
      <c r="E92" t="str">
        <f>IF(VLOOKUP($A92,Parts!$A:$AM,E$1,0)="X",V$2,"")</f>
        <v/>
      </c>
      <c r="F92" t="str">
        <f>IF(VLOOKUP($A92,Parts!$A:$AM,F$1,0)="X",W$2,"")</f>
        <v/>
      </c>
      <c r="G92" t="str">
        <f>IF(VLOOKUP($A92,Parts!$A:$AM,G$1,0)="X",X$2,"")</f>
        <v/>
      </c>
      <c r="H92" t="str">
        <f>IF(VLOOKUP($A92,Parts!$A:$AM,H$1,0)="X",Y$2,"")</f>
        <v/>
      </c>
      <c r="I92" t="str">
        <f>IF(VLOOKUP($A92,Parts!$A:$AM,I$1,0)="X",Z$2,"")</f>
        <v/>
      </c>
      <c r="J92" t="str">
        <f>IF(VLOOKUP($A92,Parts!$A:$AM,J$1,0)="X",AA$2,"")</f>
        <v/>
      </c>
      <c r="K92" t="str">
        <f>IF(VLOOKUP($A92,Parts!$A:$AM,K$1,0)="X",AB$2,"")</f>
        <v/>
      </c>
      <c r="L92" t="str">
        <f>IF(VLOOKUP($A92,Parts!$A:$AM,L$1,0)="X",AC$2,"")</f>
        <v/>
      </c>
      <c r="M92" t="str">
        <f>IF(VLOOKUP($A92,Parts!$A:$AM,M$1,0)="X",AD$2,"")</f>
        <v/>
      </c>
      <c r="N92" t="str">
        <f>IF(VLOOKUP($A92,Parts!$A:$AM,N$1,0)="X",AE$2,"")</f>
        <v/>
      </c>
      <c r="O92" t="str">
        <f>IF(VLOOKUP($A92,Parts!$A:$AM,O$1,0)="X",AF$2,"")</f>
        <v/>
      </c>
      <c r="P92" t="str">
        <f t="shared" si="2"/>
        <v/>
      </c>
    </row>
    <row r="93" spans="1:16" x14ac:dyDescent="0.25">
      <c r="A93" t="str">
        <f>Table15[[#This Row],[Name]]</f>
        <v>SXTmk2SAScore</v>
      </c>
      <c r="B93" t="str">
        <f>IF(VLOOKUP($A93,Parts!$A:$AM,B$1,0)="X",S$2,"")</f>
        <v/>
      </c>
      <c r="C93" t="str">
        <f>IF(VLOOKUP($A93,Parts!$A:$AM,C$1,0)="X",T$2,"")</f>
        <v/>
      </c>
      <c r="D93" t="str">
        <f>IF(VLOOKUP($A93,Parts!$A:$AM,D$1,0)="X",U$2,"")</f>
        <v/>
      </c>
      <c r="E93" t="str">
        <f>IF(VLOOKUP($A93,Parts!$A:$AM,E$1,0)="X",V$2,"")</f>
        <v/>
      </c>
      <c r="F93" t="str">
        <f>IF(VLOOKUP($A93,Parts!$A:$AM,F$1,0)="X",W$2,"")</f>
        <v/>
      </c>
      <c r="G93" t="str">
        <f>IF(VLOOKUP($A93,Parts!$A:$AM,G$1,0)="X",X$2,"")</f>
        <v/>
      </c>
      <c r="H93" t="str">
        <f>IF(VLOOKUP($A93,Parts!$A:$AM,H$1,0)="X",Y$2,"")</f>
        <v/>
      </c>
      <c r="I93" t="str">
        <f>IF(VLOOKUP($A93,Parts!$A:$AM,I$1,0)="X",Z$2,"")</f>
        <v/>
      </c>
      <c r="J93" t="str">
        <f>IF(VLOOKUP($A93,Parts!$A:$AM,J$1,0)="X",AA$2,"")</f>
        <v/>
      </c>
      <c r="K93" t="str">
        <f>IF(VLOOKUP($A93,Parts!$A:$AM,K$1,0)="X",AB$2,"")</f>
        <v/>
      </c>
      <c r="L93" t="str">
        <f>IF(VLOOKUP($A93,Parts!$A:$AM,L$1,0)="X",AC$2,"")</f>
        <v/>
      </c>
      <c r="M93" t="str">
        <f>IF(VLOOKUP($A93,Parts!$A:$AM,M$1,0)="X",AD$2,"")</f>
        <v/>
      </c>
      <c r="N93" t="str">
        <f>IF(VLOOKUP($A93,Parts!$A:$AM,N$1,0)="X",AE$2,"")</f>
        <v/>
      </c>
      <c r="O93" t="str">
        <f>IF(VLOOKUP($A93,Parts!$A:$AM,O$1,0)="X",AF$2,"")</f>
        <v/>
      </c>
      <c r="P93" t="str">
        <f t="shared" si="2"/>
        <v/>
      </c>
    </row>
    <row r="94" spans="1:16" x14ac:dyDescent="0.25">
      <c r="A94" t="str">
        <f>Table15[[#This Row],[Name]]</f>
        <v>SXTfairingSize0</v>
      </c>
      <c r="B94" t="str">
        <f>IF(VLOOKUP($A94,Parts!$A:$AM,B$1,0)="X",S$2,"")</f>
        <v/>
      </c>
      <c r="C94" t="str">
        <f>IF(VLOOKUP($A94,Parts!$A:$AM,C$1,0)="X",T$2,"")</f>
        <v/>
      </c>
      <c r="D94" t="str">
        <f>IF(VLOOKUP($A94,Parts!$A:$AM,D$1,0)="X",U$2,"")</f>
        <v/>
      </c>
      <c r="E94" t="str">
        <f>IF(VLOOKUP($A94,Parts!$A:$AM,E$1,0)="X",V$2,"")</f>
        <v/>
      </c>
      <c r="F94" t="str">
        <f>IF(VLOOKUP($A94,Parts!$A:$AM,F$1,0)="X",W$2,"")</f>
        <v/>
      </c>
      <c r="G94" t="str">
        <f>IF(VLOOKUP($A94,Parts!$A:$AM,G$1,0)="X",X$2,"")</f>
        <v/>
      </c>
      <c r="H94" t="str">
        <f>IF(VLOOKUP($A94,Parts!$A:$AM,H$1,0)="X",Y$2,"")</f>
        <v/>
      </c>
      <c r="I94" t="str">
        <f>IF(VLOOKUP($A94,Parts!$A:$AM,I$1,0)="X",Z$2,"")</f>
        <v/>
      </c>
      <c r="J94" t="str">
        <f>IF(VLOOKUP($A94,Parts!$A:$AM,J$1,0)="X",AA$2,"")</f>
        <v/>
      </c>
      <c r="K94" t="str">
        <f>IF(VLOOKUP($A94,Parts!$A:$AM,K$1,0)="X",AB$2,"")</f>
        <v/>
      </c>
      <c r="L94" t="str">
        <f>IF(VLOOKUP($A94,Parts!$A:$AM,L$1,0)="X",AC$2,"")</f>
        <v/>
      </c>
      <c r="M94" t="str">
        <f>IF(VLOOKUP($A94,Parts!$A:$AM,M$1,0)="X",AD$2,"")</f>
        <v/>
      </c>
      <c r="N94" t="str">
        <f>IF(VLOOKUP($A94,Parts!$A:$AM,N$1,0)="X",AE$2,"")</f>
        <v/>
      </c>
      <c r="O94" t="str">
        <f>IF(VLOOKUP($A94,Parts!$A:$AM,O$1,0)="X",AF$2,"")</f>
        <v/>
      </c>
      <c r="P94" t="str">
        <f t="shared" si="2"/>
        <v/>
      </c>
    </row>
    <row r="95" spans="1:16" x14ac:dyDescent="0.25">
      <c r="A95" t="str">
        <f>Table15[[#This Row],[Name]]</f>
        <v>SXTfairingSize5</v>
      </c>
      <c r="B95" t="str">
        <f>IF(VLOOKUP($A95,Parts!$A:$AM,B$1,0)="X",S$2,"")</f>
        <v/>
      </c>
      <c r="C95" t="str">
        <f>IF(VLOOKUP($A95,Parts!$A:$AM,C$1,0)="X",T$2,"")</f>
        <v/>
      </c>
      <c r="D95" t="str">
        <f>IF(VLOOKUP($A95,Parts!$A:$AM,D$1,0)="X",U$2,"")</f>
        <v/>
      </c>
      <c r="E95" t="str">
        <f>IF(VLOOKUP($A95,Parts!$A:$AM,E$1,0)="X",V$2,"")</f>
        <v/>
      </c>
      <c r="F95" t="str">
        <f>IF(VLOOKUP($A95,Parts!$A:$AM,F$1,0)="X",W$2,"")</f>
        <v/>
      </c>
      <c r="G95" t="str">
        <f>IF(VLOOKUP($A95,Parts!$A:$AM,G$1,0)="X",X$2,"")</f>
        <v/>
      </c>
      <c r="H95" t="str">
        <f>IF(VLOOKUP($A95,Parts!$A:$AM,H$1,0)="X",Y$2,"")</f>
        <v/>
      </c>
      <c r="I95" t="str">
        <f>IF(VLOOKUP($A95,Parts!$A:$AM,I$1,0)="X",Z$2,"")</f>
        <v/>
      </c>
      <c r="J95" t="str">
        <f>IF(VLOOKUP($A95,Parts!$A:$AM,J$1,0)="X",AA$2,"")</f>
        <v/>
      </c>
      <c r="K95" t="str">
        <f>IF(VLOOKUP($A95,Parts!$A:$AM,K$1,0)="X",AB$2,"")</f>
        <v/>
      </c>
      <c r="L95" t="str">
        <f>IF(VLOOKUP($A95,Parts!$A:$AM,L$1,0)="X",AC$2,"")</f>
        <v/>
      </c>
      <c r="M95" t="str">
        <f>IF(VLOOKUP($A95,Parts!$A:$AM,M$1,0)="X",AD$2,"")</f>
        <v/>
      </c>
      <c r="N95" t="str">
        <f>IF(VLOOKUP($A95,Parts!$A:$AM,N$1,0)="X",AE$2,"")</f>
        <v/>
      </c>
      <c r="O95" t="str">
        <f>IF(VLOOKUP($A95,Parts!$A:$AM,O$1,0)="X",AF$2,"")</f>
        <v/>
      </c>
      <c r="P95" t="str">
        <f t="shared" si="2"/>
        <v/>
      </c>
    </row>
    <row r="96" spans="1:16" x14ac:dyDescent="0.25">
      <c r="A96" t="str">
        <f>Table15[[#This Row],[Name]]</f>
        <v>ROAerobeeSustainer</v>
      </c>
      <c r="B96" t="str">
        <f>IF(VLOOKUP($A96,Parts!$A:$AM,B$1,0)="X",S$2,"")</f>
        <v/>
      </c>
      <c r="C96" t="str">
        <f>IF(VLOOKUP($A96,Parts!$A:$AM,C$1,0)="X",T$2,"")</f>
        <v/>
      </c>
      <c r="D96" t="str">
        <f>IF(VLOOKUP($A96,Parts!$A:$AM,D$1,0)="X",U$2,"")</f>
        <v/>
      </c>
      <c r="E96" t="str">
        <f>IF(VLOOKUP($A96,Parts!$A:$AM,E$1,0)="X",V$2,"")</f>
        <v xml:space="preserve">    MODULE
    { name = ModuleTagEngineLiquidPF }
</v>
      </c>
      <c r="F96" t="str">
        <f>IF(VLOOKUP($A96,Parts!$A:$AM,F$1,0)="X",W$2,"")</f>
        <v/>
      </c>
      <c r="G96" t="str">
        <f>IF(VLOOKUP($A96,Parts!$A:$AM,G$1,0)="X",X$2,"")</f>
        <v/>
      </c>
      <c r="H96" t="str">
        <f>IF(VLOOKUP($A96,Parts!$A:$AM,H$1,0)="X",Y$2,"")</f>
        <v/>
      </c>
      <c r="I96" t="str">
        <f>IF(VLOOKUP($A96,Parts!$A:$AM,I$1,0)="X",Z$2,"")</f>
        <v/>
      </c>
      <c r="J96" t="str">
        <f>IF(VLOOKUP($A96,Parts!$A:$AM,J$1,0)="X",AA$2,"")</f>
        <v/>
      </c>
      <c r="K96" t="str">
        <f>IF(VLOOKUP($A96,Parts!$A:$AM,K$1,0)="X",AB$2,"")</f>
        <v/>
      </c>
      <c r="L96" t="str">
        <f>IF(VLOOKUP($A96,Parts!$A:$AM,L$1,0)="X",AC$2,"")</f>
        <v/>
      </c>
      <c r="M96" t="str">
        <f>IF(VLOOKUP($A96,Parts!$A:$AM,M$1,0)="X",AD$2,"")</f>
        <v/>
      </c>
      <c r="N96" t="str">
        <f>IF(VLOOKUP($A96,Parts!$A:$AM,N$1,0)="X",AE$2,"")</f>
        <v/>
      </c>
      <c r="O96" t="str">
        <f>IF(VLOOKUP($A96,Parts!$A:$AM,O$1,0)="X",AF$2,"")</f>
        <v/>
      </c>
      <c r="P96" t="str">
        <f t="shared" si="2"/>
        <v xml:space="preserve">    MODULE
    { name = ModuleTagEngineLiquidPF }
</v>
      </c>
    </row>
    <row r="97" spans="1:16" x14ac:dyDescent="0.25">
      <c r="A97" t="str">
        <f>Table15[[#This Row],[Name]]</f>
        <v>taerobee_aerobee</v>
      </c>
      <c r="B97" t="str">
        <f>IF(VLOOKUP($A97,Parts!$A:$AM,B$1,0)="X",S$2,"")</f>
        <v/>
      </c>
      <c r="C97" t="str">
        <f>IF(VLOOKUP($A97,Parts!$A:$AM,C$1,0)="X",T$2,"")</f>
        <v/>
      </c>
      <c r="D97" t="str">
        <f>IF(VLOOKUP($A97,Parts!$A:$AM,D$1,0)="X",U$2,"")</f>
        <v/>
      </c>
      <c r="E97" t="str">
        <f>IF(VLOOKUP($A97,Parts!$A:$AM,E$1,0)="X",V$2,"")</f>
        <v xml:space="preserve">    MODULE
    { name = ModuleTagEngineLiquidPF }
</v>
      </c>
      <c r="F97" t="str">
        <f>IF(VLOOKUP($A97,Parts!$A:$AM,F$1,0)="X",W$2,"")</f>
        <v/>
      </c>
      <c r="G97" t="str">
        <f>IF(VLOOKUP($A97,Parts!$A:$AM,G$1,0)="X",X$2,"")</f>
        <v/>
      </c>
      <c r="H97" t="str">
        <f>IF(VLOOKUP($A97,Parts!$A:$AM,H$1,0)="X",Y$2,"")</f>
        <v/>
      </c>
      <c r="I97" t="str">
        <f>IF(VLOOKUP($A97,Parts!$A:$AM,I$1,0)="X",Z$2,"")</f>
        <v/>
      </c>
      <c r="J97" t="str">
        <f>IF(VLOOKUP($A97,Parts!$A:$AM,J$1,0)="X",AA$2,"")</f>
        <v/>
      </c>
      <c r="K97" t="str">
        <f>IF(VLOOKUP($A97,Parts!$A:$AM,K$1,0)="X",AB$2,"")</f>
        <v/>
      </c>
      <c r="L97" t="str">
        <f>IF(VLOOKUP($A97,Parts!$A:$AM,L$1,0)="X",AC$2,"")</f>
        <v/>
      </c>
      <c r="M97" t="str">
        <f>IF(VLOOKUP($A97,Parts!$A:$AM,M$1,0)="X",AD$2,"")</f>
        <v/>
      </c>
      <c r="N97" t="str">
        <f>IF(VLOOKUP($A97,Parts!$A:$AM,N$1,0)="X",AE$2,"")</f>
        <v/>
      </c>
      <c r="O97" t="str">
        <f>IF(VLOOKUP($A97,Parts!$A:$AM,O$1,0)="X",AF$2,"")</f>
        <v/>
      </c>
      <c r="P97" t="str">
        <f t="shared" si="2"/>
        <v xml:space="preserve">    MODULE
    { name = ModuleTagEngineLiquidPF }
</v>
      </c>
    </row>
    <row r="98" spans="1:16" x14ac:dyDescent="0.25">
      <c r="A98" t="str">
        <f>Table15[[#This Row],[Name]]</f>
        <v>rn_aerobee150_nc</v>
      </c>
      <c r="B98" t="str">
        <f>IF(VLOOKUP($A98,Parts!$A:$AM,B$1,0)="X",S$2,"")</f>
        <v/>
      </c>
      <c r="C98" t="str">
        <f>IF(VLOOKUP($A98,Parts!$A:$AM,C$1,0)="X",T$2,"")</f>
        <v/>
      </c>
      <c r="D98" t="str">
        <f>IF(VLOOKUP($A98,Parts!$A:$AM,D$1,0)="X",U$2,"")</f>
        <v/>
      </c>
      <c r="E98" t="str">
        <f>IF(VLOOKUP($A98,Parts!$A:$AM,E$1,0)="X",V$2,"")</f>
        <v/>
      </c>
      <c r="F98" t="str">
        <f>IF(VLOOKUP($A98,Parts!$A:$AM,F$1,0)="X",W$2,"")</f>
        <v/>
      </c>
      <c r="G98" t="str">
        <f>IF(VLOOKUP($A98,Parts!$A:$AM,G$1,0)="X",X$2,"")</f>
        <v/>
      </c>
      <c r="H98" t="str">
        <f>IF(VLOOKUP($A98,Parts!$A:$AM,H$1,0)="X",Y$2,"")</f>
        <v/>
      </c>
      <c r="I98" t="str">
        <f>IF(VLOOKUP($A98,Parts!$A:$AM,I$1,0)="X",Z$2,"")</f>
        <v/>
      </c>
      <c r="J98" t="str">
        <f>IF(VLOOKUP($A98,Parts!$A:$AM,J$1,0)="X",AA$2,"")</f>
        <v/>
      </c>
      <c r="K98" t="str">
        <f>IF(VLOOKUP($A98,Parts!$A:$AM,K$1,0)="X",AB$2,"")</f>
        <v/>
      </c>
      <c r="L98" t="str">
        <f>IF(VLOOKUP($A98,Parts!$A:$AM,L$1,0)="X",AC$2,"")</f>
        <v/>
      </c>
      <c r="M98" t="str">
        <f>IF(VLOOKUP($A98,Parts!$A:$AM,M$1,0)="X",AD$2,"")</f>
        <v/>
      </c>
      <c r="N98" t="str">
        <f>IF(VLOOKUP($A98,Parts!$A:$AM,N$1,0)="X",AE$2,"")</f>
        <v/>
      </c>
      <c r="O98" t="str">
        <f>IF(VLOOKUP($A98,Parts!$A:$AM,O$1,0)="X",AF$2,"")</f>
        <v/>
      </c>
      <c r="P98" t="str">
        <f t="shared" si="2"/>
        <v/>
      </c>
    </row>
    <row r="99" spans="1:16" x14ac:dyDescent="0.25">
      <c r="A99" t="str">
        <f>Table15[[#This Row],[Name]]</f>
        <v>rn_aerobee_chute</v>
      </c>
      <c r="B99" t="str">
        <f>IF(VLOOKUP($A99,Parts!$A:$AM,B$1,0)="X",S$2,"")</f>
        <v/>
      </c>
      <c r="C99" t="str">
        <f>IF(VLOOKUP($A99,Parts!$A:$AM,C$1,0)="X",T$2,"")</f>
        <v/>
      </c>
      <c r="D99" t="str">
        <f>IF(VLOOKUP($A99,Parts!$A:$AM,D$1,0)="X",U$2,"")</f>
        <v/>
      </c>
      <c r="E99" t="str">
        <f>IF(VLOOKUP($A99,Parts!$A:$AM,E$1,0)="X",V$2,"")</f>
        <v/>
      </c>
      <c r="F99" t="str">
        <f>IF(VLOOKUP($A99,Parts!$A:$AM,F$1,0)="X",W$2,"")</f>
        <v/>
      </c>
      <c r="G99" t="str">
        <f>IF(VLOOKUP($A99,Parts!$A:$AM,G$1,0)="X",X$2,"")</f>
        <v/>
      </c>
      <c r="H99" t="str">
        <f>IF(VLOOKUP($A99,Parts!$A:$AM,H$1,0)="X",Y$2,"")</f>
        <v/>
      </c>
      <c r="I99" t="str">
        <f>IF(VLOOKUP($A99,Parts!$A:$AM,I$1,0)="X",Z$2,"")</f>
        <v/>
      </c>
      <c r="J99" t="str">
        <f>IF(VLOOKUP($A99,Parts!$A:$AM,J$1,0)="X",AA$2,"")</f>
        <v/>
      </c>
      <c r="K99" t="str">
        <f>IF(VLOOKUP($A99,Parts!$A:$AM,K$1,0)="X",AB$2,"")</f>
        <v/>
      </c>
      <c r="L99" t="str">
        <f>IF(VLOOKUP($A99,Parts!$A:$AM,L$1,0)="X",AC$2,"")</f>
        <v/>
      </c>
      <c r="M99" t="str">
        <f>IF(VLOOKUP($A99,Parts!$A:$AM,M$1,0)="X",AD$2,"")</f>
        <v/>
      </c>
      <c r="N99" t="str">
        <f>IF(VLOOKUP($A99,Parts!$A:$AM,N$1,0)="X",AE$2,"")</f>
        <v/>
      </c>
      <c r="O99" t="str">
        <f>IF(VLOOKUP($A99,Parts!$A:$AM,O$1,0)="X",AF$2,"")</f>
        <v/>
      </c>
      <c r="P99" t="str">
        <f t="shared" si="2"/>
        <v/>
      </c>
    </row>
    <row r="100" spans="1:16" x14ac:dyDescent="0.25">
      <c r="A100" t="str">
        <f>Table15[[#This Row],[Name]]</f>
        <v>rn_aerobee150_sas</v>
      </c>
      <c r="B100" t="str">
        <f>IF(VLOOKUP($A100,Parts!$A:$AM,B$1,0)="X",S$2,"")</f>
        <v xml:space="preserve">    MODULE
    { name = ModuleTagAvionics }
</v>
      </c>
      <c r="C100" t="str">
        <f>IF(VLOOKUP($A100,Parts!$A:$AM,C$1,0)="X",T$2,"")</f>
        <v/>
      </c>
      <c r="D100" t="str">
        <f>IF(VLOOKUP($A100,Parts!$A:$AM,D$1,0)="X",U$2,"")</f>
        <v/>
      </c>
      <c r="E100" t="str">
        <f>IF(VLOOKUP($A100,Parts!$A:$AM,E$1,0)="X",V$2,"")</f>
        <v/>
      </c>
      <c r="F100" t="str">
        <f>IF(VLOOKUP($A100,Parts!$A:$AM,F$1,0)="X",W$2,"")</f>
        <v/>
      </c>
      <c r="G100" t="str">
        <f>IF(VLOOKUP($A100,Parts!$A:$AM,G$1,0)="X",X$2,"")</f>
        <v/>
      </c>
      <c r="H100" t="str">
        <f>IF(VLOOKUP($A100,Parts!$A:$AM,H$1,0)="X",Y$2,"")</f>
        <v/>
      </c>
      <c r="I100" t="str">
        <f>IF(VLOOKUP($A100,Parts!$A:$AM,I$1,0)="X",Z$2,"")</f>
        <v/>
      </c>
      <c r="J100" t="str">
        <f>IF(VLOOKUP($A100,Parts!$A:$AM,J$1,0)="X",AA$2,"")</f>
        <v/>
      </c>
      <c r="K100" t="str">
        <f>IF(VLOOKUP($A100,Parts!$A:$AM,K$1,0)="X",AB$2,"")</f>
        <v/>
      </c>
      <c r="L100" t="str">
        <f>IF(VLOOKUP($A100,Parts!$A:$AM,L$1,0)="X",AC$2,"")</f>
        <v/>
      </c>
      <c r="M100" t="str">
        <f>IF(VLOOKUP($A100,Parts!$A:$AM,M$1,0)="X",AD$2,"")</f>
        <v/>
      </c>
      <c r="N100" t="str">
        <f>IF(VLOOKUP($A100,Parts!$A:$AM,N$1,0)="X",AE$2,"")</f>
        <v/>
      </c>
      <c r="O100" t="str">
        <f>IF(VLOOKUP($A100,Parts!$A:$AM,O$1,0)="X",AF$2,"")</f>
        <v/>
      </c>
      <c r="P100" t="str">
        <f t="shared" si="2"/>
        <v xml:space="preserve">    MODULE
    { name = ModuleTagAvionics }
</v>
      </c>
    </row>
    <row r="101" spans="1:16" x14ac:dyDescent="0.25">
      <c r="A101" t="str">
        <f>Table15[[#This Row],[Name]]</f>
        <v>rn_aerobee150_rcs</v>
      </c>
      <c r="B101" t="str">
        <f>IF(VLOOKUP($A101,Parts!$A:$AM,B$1,0)="X",S$2,"")</f>
        <v/>
      </c>
      <c r="C101" t="str">
        <f>IF(VLOOKUP($A101,Parts!$A:$AM,C$1,0)="X",T$2,"")</f>
        <v/>
      </c>
      <c r="D101" t="str">
        <f>IF(VLOOKUP($A101,Parts!$A:$AM,D$1,0)="X",U$2,"")</f>
        <v/>
      </c>
      <c r="E101" t="str">
        <f>IF(VLOOKUP($A101,Parts!$A:$AM,E$1,0)="X",V$2,"")</f>
        <v/>
      </c>
      <c r="F101" t="str">
        <f>IF(VLOOKUP($A101,Parts!$A:$AM,F$1,0)="X",W$2,"")</f>
        <v/>
      </c>
      <c r="G101" t="str">
        <f>IF(VLOOKUP($A101,Parts!$A:$AM,G$1,0)="X",X$2,"")</f>
        <v/>
      </c>
      <c r="H101" t="str">
        <f>IF(VLOOKUP($A101,Parts!$A:$AM,H$1,0)="X",Y$2,"")</f>
        <v/>
      </c>
      <c r="I101" t="str">
        <f>IF(VLOOKUP($A101,Parts!$A:$AM,I$1,0)="X",Z$2,"")</f>
        <v/>
      </c>
      <c r="J101" t="str">
        <f>IF(VLOOKUP($A101,Parts!$A:$AM,J$1,0)="X",AA$2,"")</f>
        <v/>
      </c>
      <c r="K101" t="str">
        <f>IF(VLOOKUP($A101,Parts!$A:$AM,K$1,0)="X",AB$2,"")</f>
        <v/>
      </c>
      <c r="L101" t="str">
        <f>IF(VLOOKUP($A101,Parts!$A:$AM,L$1,0)="X",AC$2,"")</f>
        <v/>
      </c>
      <c r="M101" t="str">
        <f>IF(VLOOKUP($A101,Parts!$A:$AM,M$1,0)="X",AD$2,"")</f>
        <v/>
      </c>
      <c r="N101" t="str">
        <f>IF(VLOOKUP($A101,Parts!$A:$AM,N$1,0)="X",AE$2,"")</f>
        <v/>
      </c>
      <c r="O101" t="str">
        <f>IF(VLOOKUP($A101,Parts!$A:$AM,O$1,0)="X",AF$2,"")</f>
        <v/>
      </c>
      <c r="P101" t="str">
        <f t="shared" si="2"/>
        <v/>
      </c>
    </row>
    <row r="102" spans="1:16" x14ac:dyDescent="0.25">
      <c r="A102" t="str">
        <f>Table15[[#This Row],[Name]]</f>
        <v>rn_aerobee150_fin2</v>
      </c>
      <c r="B102" t="str">
        <f>IF(VLOOKUP($A102,Parts!$A:$AM,B$1,0)="X",S$2,"")</f>
        <v/>
      </c>
      <c r="C102" t="str">
        <f>IF(VLOOKUP($A102,Parts!$A:$AM,C$1,0)="X",T$2,"")</f>
        <v/>
      </c>
      <c r="D102" t="str">
        <f>IF(VLOOKUP($A102,Parts!$A:$AM,D$1,0)="X",U$2,"")</f>
        <v/>
      </c>
      <c r="E102" t="str">
        <f>IF(VLOOKUP($A102,Parts!$A:$AM,E$1,0)="X",V$2,"")</f>
        <v/>
      </c>
      <c r="F102" t="str">
        <f>IF(VLOOKUP($A102,Parts!$A:$AM,F$1,0)="X",W$2,"")</f>
        <v/>
      </c>
      <c r="G102" t="str">
        <f>IF(VLOOKUP($A102,Parts!$A:$AM,G$1,0)="X",X$2,"")</f>
        <v/>
      </c>
      <c r="H102" t="str">
        <f>IF(VLOOKUP($A102,Parts!$A:$AM,H$1,0)="X",Y$2,"")</f>
        <v/>
      </c>
      <c r="I102" t="str">
        <f>IF(VLOOKUP($A102,Parts!$A:$AM,I$1,0)="X",Z$2,"")</f>
        <v/>
      </c>
      <c r="J102" t="str">
        <f>IF(VLOOKUP($A102,Parts!$A:$AM,J$1,0)="X",AA$2,"")</f>
        <v/>
      </c>
      <c r="K102" t="str">
        <f>IF(VLOOKUP($A102,Parts!$A:$AM,K$1,0)="X",AB$2,"")</f>
        <v/>
      </c>
      <c r="L102" t="str">
        <f>IF(VLOOKUP($A102,Parts!$A:$AM,L$1,0)="X",AC$2,"")</f>
        <v/>
      </c>
      <c r="M102" t="str">
        <f>IF(VLOOKUP($A102,Parts!$A:$AM,M$1,0)="X",AD$2,"")</f>
        <v/>
      </c>
      <c r="N102" t="str">
        <f>IF(VLOOKUP($A102,Parts!$A:$AM,N$1,0)="X",AE$2,"")</f>
        <v/>
      </c>
      <c r="O102" t="str">
        <f>IF(VLOOKUP($A102,Parts!$A:$AM,O$1,0)="X",AF$2,"")</f>
        <v/>
      </c>
      <c r="P102" t="str">
        <f t="shared" si="2"/>
        <v/>
      </c>
    </row>
    <row r="103" spans="1:16" x14ac:dyDescent="0.25">
      <c r="A103" t="str">
        <f>Table15[[#This Row],[Name]]</f>
        <v>rn_aerobee_payload_dec</v>
      </c>
      <c r="B103" t="str">
        <f>IF(VLOOKUP($A103,Parts!$A:$AM,B$1,0)="X",S$2,"")</f>
        <v/>
      </c>
      <c r="C103" t="str">
        <f>IF(VLOOKUP($A103,Parts!$A:$AM,C$1,0)="X",T$2,"")</f>
        <v/>
      </c>
      <c r="D103" t="str">
        <f>IF(VLOOKUP($A103,Parts!$A:$AM,D$1,0)="X",U$2,"")</f>
        <v/>
      </c>
      <c r="E103" t="str">
        <f>IF(VLOOKUP($A103,Parts!$A:$AM,E$1,0)="X",V$2,"")</f>
        <v/>
      </c>
      <c r="F103" t="str">
        <f>IF(VLOOKUP($A103,Parts!$A:$AM,F$1,0)="X",W$2,"")</f>
        <v/>
      </c>
      <c r="G103" t="str">
        <f>IF(VLOOKUP($A103,Parts!$A:$AM,G$1,0)="X",X$2,"")</f>
        <v/>
      </c>
      <c r="H103" t="str">
        <f>IF(VLOOKUP($A103,Parts!$A:$AM,H$1,0)="X",Y$2,"")</f>
        <v/>
      </c>
      <c r="I103" t="str">
        <f>IF(VLOOKUP($A103,Parts!$A:$AM,I$1,0)="X",Z$2,"")</f>
        <v/>
      </c>
      <c r="J103" t="str">
        <f>IF(VLOOKUP($A103,Parts!$A:$AM,J$1,0)="X",AA$2,"")</f>
        <v/>
      </c>
      <c r="K103" t="str">
        <f>IF(VLOOKUP($A103,Parts!$A:$AM,K$1,0)="X",AB$2,"")</f>
        <v/>
      </c>
      <c r="L103" t="str">
        <f>IF(VLOOKUP($A103,Parts!$A:$AM,L$1,0)="X",AC$2,"")</f>
        <v/>
      </c>
      <c r="M103" t="str">
        <f>IF(VLOOKUP($A103,Parts!$A:$AM,M$1,0)="X",AD$2,"")</f>
        <v/>
      </c>
      <c r="N103" t="str">
        <f>IF(VLOOKUP($A103,Parts!$A:$AM,N$1,0)="X",AE$2,"")</f>
        <v xml:space="preserve">    MODULE
    { name = ModuleTagDecoupler }
</v>
      </c>
      <c r="O103" t="str">
        <f>IF(VLOOKUP($A103,Parts!$A:$AM,O$1,0)="X",AF$2,"")</f>
        <v/>
      </c>
      <c r="P103" t="str">
        <f t="shared" si="2"/>
        <v xml:space="preserve">    MODULE
    { name = ModuleTagDecoupler }
</v>
      </c>
    </row>
    <row r="104" spans="1:16" x14ac:dyDescent="0.25">
      <c r="A104" t="str">
        <f>Table15[[#This Row],[Name]]</f>
        <v>rn_aerobee150_srb_dec</v>
      </c>
      <c r="B104" t="str">
        <f>IF(VLOOKUP($A104,Parts!$A:$AM,B$1,0)="X",S$2,"")</f>
        <v/>
      </c>
      <c r="C104" t="str">
        <f>IF(VLOOKUP($A104,Parts!$A:$AM,C$1,0)="X",T$2,"")</f>
        <v/>
      </c>
      <c r="D104" t="str">
        <f>IF(VLOOKUP($A104,Parts!$A:$AM,D$1,0)="X",U$2,"")</f>
        <v/>
      </c>
      <c r="E104" t="str">
        <f>IF(VLOOKUP($A104,Parts!$A:$AM,E$1,0)="X",V$2,"")</f>
        <v/>
      </c>
      <c r="F104" t="str">
        <f>IF(VLOOKUP($A104,Parts!$A:$AM,F$1,0)="X",W$2,"")</f>
        <v/>
      </c>
      <c r="G104" t="str">
        <f>IF(VLOOKUP($A104,Parts!$A:$AM,G$1,0)="X",X$2,"")</f>
        <v/>
      </c>
      <c r="H104" t="str">
        <f>IF(VLOOKUP($A104,Parts!$A:$AM,H$1,0)="X",Y$2,"")</f>
        <v/>
      </c>
      <c r="I104" t="str">
        <f>IF(VLOOKUP($A104,Parts!$A:$AM,I$1,0)="X",Z$2,"")</f>
        <v/>
      </c>
      <c r="J104" t="str">
        <f>IF(VLOOKUP($A104,Parts!$A:$AM,J$1,0)="X",AA$2,"")</f>
        <v/>
      </c>
      <c r="K104" t="str">
        <f>IF(VLOOKUP($A104,Parts!$A:$AM,K$1,0)="X",AB$2,"")</f>
        <v/>
      </c>
      <c r="L104" t="str">
        <f>IF(VLOOKUP($A104,Parts!$A:$AM,L$1,0)="X",AC$2,"")</f>
        <v/>
      </c>
      <c r="M104" t="str">
        <f>IF(VLOOKUP($A104,Parts!$A:$AM,M$1,0)="X",AD$2,"")</f>
        <v/>
      </c>
      <c r="N104" t="str">
        <f>IF(VLOOKUP($A104,Parts!$A:$AM,N$1,0)="X",AE$2,"")</f>
        <v/>
      </c>
      <c r="O104" t="str">
        <f>IF(VLOOKUP($A104,Parts!$A:$AM,O$1,0)="X",AF$2,"")</f>
        <v/>
      </c>
      <c r="P104" t="str">
        <f t="shared" si="2"/>
        <v/>
      </c>
    </row>
    <row r="105" spans="1:16" x14ac:dyDescent="0.25">
      <c r="A105" t="str">
        <f>Table15[[#This Row],[Name]]</f>
        <v>rn_aerobee150_srb_fin</v>
      </c>
      <c r="B105" t="str">
        <f>IF(VLOOKUP($A105,Parts!$A:$AM,B$1,0)="X",S$2,"")</f>
        <v/>
      </c>
      <c r="C105" t="str">
        <f>IF(VLOOKUP($A105,Parts!$A:$AM,C$1,0)="X",T$2,"")</f>
        <v/>
      </c>
      <c r="D105" t="str">
        <f>IF(VLOOKUP($A105,Parts!$A:$AM,D$1,0)="X",U$2,"")</f>
        <v/>
      </c>
      <c r="E105" t="str">
        <f>IF(VLOOKUP($A105,Parts!$A:$AM,E$1,0)="X",V$2,"")</f>
        <v/>
      </c>
      <c r="F105" t="str">
        <f>IF(VLOOKUP($A105,Parts!$A:$AM,F$1,0)="X",W$2,"")</f>
        <v/>
      </c>
      <c r="G105" t="str">
        <f>IF(VLOOKUP($A105,Parts!$A:$AM,G$1,0)="X",X$2,"")</f>
        <v/>
      </c>
      <c r="H105" t="str">
        <f>IF(VLOOKUP($A105,Parts!$A:$AM,H$1,0)="X",Y$2,"")</f>
        <v/>
      </c>
      <c r="I105" t="str">
        <f>IF(VLOOKUP($A105,Parts!$A:$AM,I$1,0)="X",Z$2,"")</f>
        <v/>
      </c>
      <c r="J105" t="str">
        <f>IF(VLOOKUP($A105,Parts!$A:$AM,J$1,0)="X",AA$2,"")</f>
        <v/>
      </c>
      <c r="K105" t="str">
        <f>IF(VLOOKUP($A105,Parts!$A:$AM,K$1,0)="X",AB$2,"")</f>
        <v/>
      </c>
      <c r="L105" t="str">
        <f>IF(VLOOKUP($A105,Parts!$A:$AM,L$1,0)="X",AC$2,"")</f>
        <v/>
      </c>
      <c r="M105" t="str">
        <f>IF(VLOOKUP($A105,Parts!$A:$AM,M$1,0)="X",AD$2,"")</f>
        <v/>
      </c>
      <c r="N105" t="str">
        <f>IF(VLOOKUP($A105,Parts!$A:$AM,N$1,0)="X",AE$2,"")</f>
        <v/>
      </c>
      <c r="O105" t="str">
        <f>IF(VLOOKUP($A105,Parts!$A:$AM,O$1,0)="X",AF$2,"")</f>
        <v/>
      </c>
      <c r="P105" t="str">
        <f t="shared" si="2"/>
        <v/>
      </c>
    </row>
    <row r="106" spans="1:16" x14ac:dyDescent="0.25">
      <c r="A106" t="str">
        <f>Table15[[#This Row],[Name]]</f>
        <v>rn_aerobee150_mb2</v>
      </c>
      <c r="B106" t="str">
        <f>IF(VLOOKUP($A106,Parts!$A:$AM,B$1,0)="X",S$2,"")</f>
        <v/>
      </c>
      <c r="C106" t="str">
        <f>IF(VLOOKUP($A106,Parts!$A:$AM,C$1,0)="X",T$2,"")</f>
        <v/>
      </c>
      <c r="D106" t="str">
        <f>IF(VLOOKUP($A106,Parts!$A:$AM,D$1,0)="X",U$2,"")</f>
        <v/>
      </c>
      <c r="E106" t="str">
        <f>IF(VLOOKUP($A106,Parts!$A:$AM,E$1,0)="X",V$2,"")</f>
        <v/>
      </c>
      <c r="F106" t="str">
        <f>IF(VLOOKUP($A106,Parts!$A:$AM,F$1,0)="X",W$2,"")</f>
        <v/>
      </c>
      <c r="G106" t="str">
        <f>IF(VLOOKUP($A106,Parts!$A:$AM,G$1,0)="X",X$2,"")</f>
        <v/>
      </c>
      <c r="H106" t="str">
        <f>IF(VLOOKUP($A106,Parts!$A:$AM,H$1,0)="X",Y$2,"")</f>
        <v/>
      </c>
      <c r="I106" t="str">
        <f>IF(VLOOKUP($A106,Parts!$A:$AM,I$1,0)="X",Z$2,"")</f>
        <v/>
      </c>
      <c r="J106" t="str">
        <f>IF(VLOOKUP($A106,Parts!$A:$AM,J$1,0)="X",AA$2,"")</f>
        <v/>
      </c>
      <c r="K106" t="str">
        <f>IF(VLOOKUP($A106,Parts!$A:$AM,K$1,0)="X",AB$2,"")</f>
        <v/>
      </c>
      <c r="L106" t="str">
        <f>IF(VLOOKUP($A106,Parts!$A:$AM,L$1,0)="X",AC$2,"")</f>
        <v/>
      </c>
      <c r="M106" t="str">
        <f>IF(VLOOKUP($A106,Parts!$A:$AM,M$1,0)="X",AD$2,"")</f>
        <v/>
      </c>
      <c r="N106" t="str">
        <f>IF(VLOOKUP($A106,Parts!$A:$AM,N$1,0)="X",AE$2,"")</f>
        <v/>
      </c>
      <c r="O106" t="str">
        <f>IF(VLOOKUP($A106,Parts!$A:$AM,O$1,0)="X",AF$2,"")</f>
        <v/>
      </c>
      <c r="P106" t="str">
        <f t="shared" si="2"/>
        <v/>
      </c>
    </row>
    <row r="107" spans="1:16" x14ac:dyDescent="0.25">
      <c r="A107" t="str">
        <f>Table15[[#This Row],[Name]]</f>
        <v>rn_aerobee150_mb</v>
      </c>
      <c r="B107" t="str">
        <f>IF(VLOOKUP($A107,Parts!$A:$AM,B$1,0)="X",S$2,"")</f>
        <v/>
      </c>
      <c r="C107" t="str">
        <f>IF(VLOOKUP($A107,Parts!$A:$AM,C$1,0)="X",T$2,"")</f>
        <v/>
      </c>
      <c r="D107" t="str">
        <f>IF(VLOOKUP($A107,Parts!$A:$AM,D$1,0)="X",U$2,"")</f>
        <v/>
      </c>
      <c r="E107" t="str">
        <f>IF(VLOOKUP($A107,Parts!$A:$AM,E$1,0)="X",V$2,"")</f>
        <v/>
      </c>
      <c r="F107" t="str">
        <f>IF(VLOOKUP($A107,Parts!$A:$AM,F$1,0)="X",W$2,"")</f>
        <v/>
      </c>
      <c r="G107" t="str">
        <f>IF(VLOOKUP($A107,Parts!$A:$AM,G$1,0)="X",X$2,"")</f>
        <v/>
      </c>
      <c r="H107" t="str">
        <f>IF(VLOOKUP($A107,Parts!$A:$AM,H$1,0)="X",Y$2,"")</f>
        <v/>
      </c>
      <c r="I107" t="str">
        <f>IF(VLOOKUP($A107,Parts!$A:$AM,I$1,0)="X",Z$2,"")</f>
        <v/>
      </c>
      <c r="J107" t="str">
        <f>IF(VLOOKUP($A107,Parts!$A:$AM,J$1,0)="X",AA$2,"")</f>
        <v/>
      </c>
      <c r="K107" t="str">
        <f>IF(VLOOKUP($A107,Parts!$A:$AM,K$1,0)="X",AB$2,"")</f>
        <v/>
      </c>
      <c r="L107" t="str">
        <f>IF(VLOOKUP($A107,Parts!$A:$AM,L$1,0)="X",AC$2,"")</f>
        <v/>
      </c>
      <c r="M107" t="str">
        <f>IF(VLOOKUP($A107,Parts!$A:$AM,M$1,0)="X",AD$2,"")</f>
        <v/>
      </c>
      <c r="N107" t="str">
        <f>IF(VLOOKUP($A107,Parts!$A:$AM,N$1,0)="X",AE$2,"")</f>
        <v/>
      </c>
      <c r="O107" t="str">
        <f>IF(VLOOKUP($A107,Parts!$A:$AM,O$1,0)="X",AF$2,"")</f>
        <v/>
      </c>
      <c r="P107" t="str">
        <f t="shared" si="2"/>
        <v/>
      </c>
    </row>
    <row r="108" spans="1:16" x14ac:dyDescent="0.25">
      <c r="A108" t="str">
        <f>Table15[[#This Row],[Name]]</f>
        <v>rn_aerobee150_fin</v>
      </c>
      <c r="B108" t="str">
        <f>IF(VLOOKUP($A108,Parts!$A:$AM,B$1,0)="X",S$2,"")</f>
        <v/>
      </c>
      <c r="C108" t="str">
        <f>IF(VLOOKUP($A108,Parts!$A:$AM,C$1,0)="X",T$2,"")</f>
        <v/>
      </c>
      <c r="D108" t="str">
        <f>IF(VLOOKUP($A108,Parts!$A:$AM,D$1,0)="X",U$2,"")</f>
        <v/>
      </c>
      <c r="E108" t="str">
        <f>IF(VLOOKUP($A108,Parts!$A:$AM,E$1,0)="X",V$2,"")</f>
        <v/>
      </c>
      <c r="F108" t="str">
        <f>IF(VLOOKUP($A108,Parts!$A:$AM,F$1,0)="X",W$2,"")</f>
        <v/>
      </c>
      <c r="G108" t="str">
        <f>IF(VLOOKUP($A108,Parts!$A:$AM,G$1,0)="X",X$2,"")</f>
        <v/>
      </c>
      <c r="H108" t="str">
        <f>IF(VLOOKUP($A108,Parts!$A:$AM,H$1,0)="X",Y$2,"")</f>
        <v/>
      </c>
      <c r="I108" t="str">
        <f>IF(VLOOKUP($A108,Parts!$A:$AM,I$1,0)="X",Z$2,"")</f>
        <v/>
      </c>
      <c r="J108" t="str">
        <f>IF(VLOOKUP($A108,Parts!$A:$AM,J$1,0)="X",AA$2,"")</f>
        <v/>
      </c>
      <c r="K108" t="str">
        <f>IF(VLOOKUP($A108,Parts!$A:$AM,K$1,0)="X",AB$2,"")</f>
        <v/>
      </c>
      <c r="L108" t="str">
        <f>IF(VLOOKUP($A108,Parts!$A:$AM,L$1,0)="X",AC$2,"")</f>
        <v/>
      </c>
      <c r="M108" t="str">
        <f>IF(VLOOKUP($A108,Parts!$A:$AM,M$1,0)="X",AD$2,"")</f>
        <v/>
      </c>
      <c r="N108" t="str">
        <f>IF(VLOOKUP($A108,Parts!$A:$AM,N$1,0)="X",AE$2,"")</f>
        <v/>
      </c>
      <c r="O108" t="str">
        <f>IF(VLOOKUP($A108,Parts!$A:$AM,O$1,0)="X",AF$2,"")</f>
        <v/>
      </c>
      <c r="P108" t="str">
        <f t="shared" si="2"/>
        <v/>
      </c>
    </row>
    <row r="109" spans="1:16" x14ac:dyDescent="0.25">
      <c r="A109" t="str">
        <f>Table15[[#This Row],[Name]]</f>
        <v>rn_aerobee170_srb_dec</v>
      </c>
      <c r="B109" t="str">
        <f>IF(VLOOKUP($A109,Parts!$A:$AM,B$1,0)="X",S$2,"")</f>
        <v/>
      </c>
      <c r="C109" t="str">
        <f>IF(VLOOKUP($A109,Parts!$A:$AM,C$1,0)="X",T$2,"")</f>
        <v/>
      </c>
      <c r="D109" t="str">
        <f>IF(VLOOKUP($A109,Parts!$A:$AM,D$1,0)="X",U$2,"")</f>
        <v/>
      </c>
      <c r="E109" t="str">
        <f>IF(VLOOKUP($A109,Parts!$A:$AM,E$1,0)="X",V$2,"")</f>
        <v/>
      </c>
      <c r="F109" t="str">
        <f>IF(VLOOKUP($A109,Parts!$A:$AM,F$1,0)="X",W$2,"")</f>
        <v/>
      </c>
      <c r="G109" t="str">
        <f>IF(VLOOKUP($A109,Parts!$A:$AM,G$1,0)="X",X$2,"")</f>
        <v/>
      </c>
      <c r="H109" t="str">
        <f>IF(VLOOKUP($A109,Parts!$A:$AM,H$1,0)="X",Y$2,"")</f>
        <v/>
      </c>
      <c r="I109" t="str">
        <f>IF(VLOOKUP($A109,Parts!$A:$AM,I$1,0)="X",Z$2,"")</f>
        <v/>
      </c>
      <c r="J109" t="str">
        <f>IF(VLOOKUP($A109,Parts!$A:$AM,J$1,0)="X",AA$2,"")</f>
        <v/>
      </c>
      <c r="K109" t="str">
        <f>IF(VLOOKUP($A109,Parts!$A:$AM,K$1,0)="X",AB$2,"")</f>
        <v/>
      </c>
      <c r="L109" t="str">
        <f>IF(VLOOKUP($A109,Parts!$A:$AM,L$1,0)="X",AC$2,"")</f>
        <v/>
      </c>
      <c r="M109" t="str">
        <f>IF(VLOOKUP($A109,Parts!$A:$AM,M$1,0)="X",AD$2,"")</f>
        <v/>
      </c>
      <c r="N109" t="str">
        <f>IF(VLOOKUP($A109,Parts!$A:$AM,N$1,0)="X",AE$2,"")</f>
        <v/>
      </c>
      <c r="O109" t="str">
        <f>IF(VLOOKUP($A109,Parts!$A:$AM,O$1,0)="X",AF$2,"")</f>
        <v/>
      </c>
      <c r="P109" t="str">
        <f t="shared" si="2"/>
        <v/>
      </c>
    </row>
    <row r="110" spans="1:16" x14ac:dyDescent="0.25">
      <c r="A110" t="str">
        <f>Table15[[#This Row],[Name]]</f>
        <v>rn_aerobee170_srb_fin</v>
      </c>
      <c r="B110" t="str">
        <f>IF(VLOOKUP($A110,Parts!$A:$AM,B$1,0)="X",S$2,"")</f>
        <v/>
      </c>
      <c r="C110" t="str">
        <f>IF(VLOOKUP($A110,Parts!$A:$AM,C$1,0)="X",T$2,"")</f>
        <v/>
      </c>
      <c r="D110" t="str">
        <f>IF(VLOOKUP($A110,Parts!$A:$AM,D$1,0)="X",U$2,"")</f>
        <v/>
      </c>
      <c r="E110" t="str">
        <f>IF(VLOOKUP($A110,Parts!$A:$AM,E$1,0)="X",V$2,"")</f>
        <v/>
      </c>
      <c r="F110" t="str">
        <f>IF(VLOOKUP($A110,Parts!$A:$AM,F$1,0)="X",W$2,"")</f>
        <v/>
      </c>
      <c r="G110" t="str">
        <f>IF(VLOOKUP($A110,Parts!$A:$AM,G$1,0)="X",X$2,"")</f>
        <v/>
      </c>
      <c r="H110" t="str">
        <f>IF(VLOOKUP($A110,Parts!$A:$AM,H$1,0)="X",Y$2,"")</f>
        <v/>
      </c>
      <c r="I110" t="str">
        <f>IF(VLOOKUP($A110,Parts!$A:$AM,I$1,0)="X",Z$2,"")</f>
        <v/>
      </c>
      <c r="J110" t="str">
        <f>IF(VLOOKUP($A110,Parts!$A:$AM,J$1,0)="X",AA$2,"")</f>
        <v/>
      </c>
      <c r="K110" t="str">
        <f>IF(VLOOKUP($A110,Parts!$A:$AM,K$1,0)="X",AB$2,"")</f>
        <v/>
      </c>
      <c r="L110" t="str">
        <f>IF(VLOOKUP($A110,Parts!$A:$AM,L$1,0)="X",AC$2,"")</f>
        <v/>
      </c>
      <c r="M110" t="str">
        <f>IF(VLOOKUP($A110,Parts!$A:$AM,M$1,0)="X",AD$2,"")</f>
        <v/>
      </c>
      <c r="N110" t="str">
        <f>IF(VLOOKUP($A110,Parts!$A:$AM,N$1,0)="X",AE$2,"")</f>
        <v/>
      </c>
      <c r="O110" t="str">
        <f>IF(VLOOKUP($A110,Parts!$A:$AM,O$1,0)="X",AF$2,"")</f>
        <v/>
      </c>
      <c r="P110" t="str">
        <f t="shared" si="2"/>
        <v/>
      </c>
    </row>
    <row r="111" spans="1:16" x14ac:dyDescent="0.25">
      <c r="A111" t="str">
        <f>Table15[[#This Row],[Name]]</f>
        <v>rn_aerobee300_nc_sas</v>
      </c>
      <c r="B111" t="str">
        <f>IF(VLOOKUP($A111,Parts!$A:$AM,B$1,0)="X",S$2,"")</f>
        <v/>
      </c>
      <c r="C111" t="str">
        <f>IF(VLOOKUP($A111,Parts!$A:$AM,C$1,0)="X",T$2,"")</f>
        <v/>
      </c>
      <c r="D111" t="str">
        <f>IF(VLOOKUP($A111,Parts!$A:$AM,D$1,0)="X",U$2,"")</f>
        <v/>
      </c>
      <c r="E111" t="str">
        <f>IF(VLOOKUP($A111,Parts!$A:$AM,E$1,0)="X",V$2,"")</f>
        <v/>
      </c>
      <c r="F111" t="str">
        <f>IF(VLOOKUP($A111,Parts!$A:$AM,F$1,0)="X",W$2,"")</f>
        <v/>
      </c>
      <c r="G111" t="str">
        <f>IF(VLOOKUP($A111,Parts!$A:$AM,G$1,0)="X",X$2,"")</f>
        <v/>
      </c>
      <c r="H111" t="str">
        <f>IF(VLOOKUP($A111,Parts!$A:$AM,H$1,0)="X",Y$2,"")</f>
        <v/>
      </c>
      <c r="I111" t="str">
        <f>IF(VLOOKUP($A111,Parts!$A:$AM,I$1,0)="X",Z$2,"")</f>
        <v/>
      </c>
      <c r="J111" t="str">
        <f>IF(VLOOKUP($A111,Parts!$A:$AM,J$1,0)="X",AA$2,"")</f>
        <v/>
      </c>
      <c r="K111" t="str">
        <f>IF(VLOOKUP($A111,Parts!$A:$AM,K$1,0)="X",AB$2,"")</f>
        <v/>
      </c>
      <c r="L111" t="str">
        <f>IF(VLOOKUP($A111,Parts!$A:$AM,L$1,0)="X",AC$2,"")</f>
        <v/>
      </c>
      <c r="M111" t="str">
        <f>IF(VLOOKUP($A111,Parts!$A:$AM,M$1,0)="X",AD$2,"")</f>
        <v/>
      </c>
      <c r="N111" t="str">
        <f>IF(VLOOKUP($A111,Parts!$A:$AM,N$1,0)="X",AE$2,"")</f>
        <v/>
      </c>
      <c r="O111" t="str">
        <f>IF(VLOOKUP($A111,Parts!$A:$AM,O$1,0)="X",AF$2,"")</f>
        <v/>
      </c>
      <c r="P111" t="str">
        <f t="shared" si="2"/>
        <v/>
      </c>
    </row>
    <row r="112" spans="1:16" x14ac:dyDescent="0.25">
      <c r="A112" t="str">
        <f>Table15[[#This Row],[Name]]</f>
        <v>rn_aerobee300_srb_dec</v>
      </c>
      <c r="B112" t="str">
        <f>IF(VLOOKUP($A112,Parts!$A:$AM,B$1,0)="X",S$2,"")</f>
        <v/>
      </c>
      <c r="C112" t="str">
        <f>IF(VLOOKUP($A112,Parts!$A:$AM,C$1,0)="X",T$2,"")</f>
        <v/>
      </c>
      <c r="D112" t="str">
        <f>IF(VLOOKUP($A112,Parts!$A:$AM,D$1,0)="X",U$2,"")</f>
        <v/>
      </c>
      <c r="E112" t="str">
        <f>IF(VLOOKUP($A112,Parts!$A:$AM,E$1,0)="X",V$2,"")</f>
        <v/>
      </c>
      <c r="F112" t="str">
        <f>IF(VLOOKUP($A112,Parts!$A:$AM,F$1,0)="X",W$2,"")</f>
        <v/>
      </c>
      <c r="G112" t="str">
        <f>IF(VLOOKUP($A112,Parts!$A:$AM,G$1,0)="X",X$2,"")</f>
        <v/>
      </c>
      <c r="H112" t="str">
        <f>IF(VLOOKUP($A112,Parts!$A:$AM,H$1,0)="X",Y$2,"")</f>
        <v/>
      </c>
      <c r="I112" t="str">
        <f>IF(VLOOKUP($A112,Parts!$A:$AM,I$1,0)="X",Z$2,"")</f>
        <v/>
      </c>
      <c r="J112" t="str">
        <f>IF(VLOOKUP($A112,Parts!$A:$AM,J$1,0)="X",AA$2,"")</f>
        <v/>
      </c>
      <c r="K112" t="str">
        <f>IF(VLOOKUP($A112,Parts!$A:$AM,K$1,0)="X",AB$2,"")</f>
        <v/>
      </c>
      <c r="L112" t="str">
        <f>IF(VLOOKUP($A112,Parts!$A:$AM,L$1,0)="X",AC$2,"")</f>
        <v/>
      </c>
      <c r="M112" t="str">
        <f>IF(VLOOKUP($A112,Parts!$A:$AM,M$1,0)="X",AD$2,"")</f>
        <v/>
      </c>
      <c r="N112" t="str">
        <f>IF(VLOOKUP($A112,Parts!$A:$AM,N$1,0)="X",AE$2,"")</f>
        <v/>
      </c>
      <c r="O112" t="str">
        <f>IF(VLOOKUP($A112,Parts!$A:$AM,O$1,0)="X",AF$2,"")</f>
        <v/>
      </c>
      <c r="P112" t="str">
        <f t="shared" si="2"/>
        <v/>
      </c>
    </row>
    <row r="113" spans="1:16" x14ac:dyDescent="0.25">
      <c r="A113" t="str">
        <f>Table15[[#This Row],[Name]]</f>
        <v>rn_aerobee350_mb</v>
      </c>
      <c r="B113" t="str">
        <f>IF(VLOOKUP($A113,Parts!$A:$AM,B$1,0)="X",S$2,"")</f>
        <v/>
      </c>
      <c r="C113" t="str">
        <f>IF(VLOOKUP($A113,Parts!$A:$AM,C$1,0)="X",T$2,"")</f>
        <v/>
      </c>
      <c r="D113" t="str">
        <f>IF(VLOOKUP($A113,Parts!$A:$AM,D$1,0)="X",U$2,"")</f>
        <v/>
      </c>
      <c r="E113" t="str">
        <f>IF(VLOOKUP($A113,Parts!$A:$AM,E$1,0)="X",V$2,"")</f>
        <v/>
      </c>
      <c r="F113" t="str">
        <f>IF(VLOOKUP($A113,Parts!$A:$AM,F$1,0)="X",W$2,"")</f>
        <v/>
      </c>
      <c r="G113" t="str">
        <f>IF(VLOOKUP($A113,Parts!$A:$AM,G$1,0)="X",X$2,"")</f>
        <v/>
      </c>
      <c r="H113" t="str">
        <f>IF(VLOOKUP($A113,Parts!$A:$AM,H$1,0)="X",Y$2,"")</f>
        <v/>
      </c>
      <c r="I113" t="str">
        <f>IF(VLOOKUP($A113,Parts!$A:$AM,I$1,0)="X",Z$2,"")</f>
        <v/>
      </c>
      <c r="J113" t="str">
        <f>IF(VLOOKUP($A113,Parts!$A:$AM,J$1,0)="X",AA$2,"")</f>
        <v/>
      </c>
      <c r="K113" t="str">
        <f>IF(VLOOKUP($A113,Parts!$A:$AM,K$1,0)="X",AB$2,"")</f>
        <v/>
      </c>
      <c r="L113" t="str">
        <f>IF(VLOOKUP($A113,Parts!$A:$AM,L$1,0)="X",AC$2,"")</f>
        <v/>
      </c>
      <c r="M113" t="str">
        <f>IF(VLOOKUP($A113,Parts!$A:$AM,M$1,0)="X",AD$2,"")</f>
        <v/>
      </c>
      <c r="N113" t="str">
        <f>IF(VLOOKUP($A113,Parts!$A:$AM,N$1,0)="X",AE$2,"")</f>
        <v/>
      </c>
      <c r="O113" t="str">
        <f>IF(VLOOKUP($A113,Parts!$A:$AM,O$1,0)="X",AF$2,"")</f>
        <v/>
      </c>
      <c r="P113" t="str">
        <f t="shared" si="2"/>
        <v/>
      </c>
    </row>
    <row r="114" spans="1:16" x14ac:dyDescent="0.25">
      <c r="A114" t="str">
        <f>Table15[[#This Row],[Name]]</f>
        <v>rn_aerobee350_nc</v>
      </c>
      <c r="B114" t="str">
        <f>IF(VLOOKUP($A114,Parts!$A:$AM,B$1,0)="X",S$2,"")</f>
        <v/>
      </c>
      <c r="C114" t="str">
        <f>IF(VLOOKUP($A114,Parts!$A:$AM,C$1,0)="X",T$2,"")</f>
        <v/>
      </c>
      <c r="D114" t="str">
        <f>IF(VLOOKUP($A114,Parts!$A:$AM,D$1,0)="X",U$2,"")</f>
        <v/>
      </c>
      <c r="E114" t="str">
        <f>IF(VLOOKUP($A114,Parts!$A:$AM,E$1,0)="X",V$2,"")</f>
        <v/>
      </c>
      <c r="F114" t="str">
        <f>IF(VLOOKUP($A114,Parts!$A:$AM,F$1,0)="X",W$2,"")</f>
        <v/>
      </c>
      <c r="G114" t="str">
        <f>IF(VLOOKUP($A114,Parts!$A:$AM,G$1,0)="X",X$2,"")</f>
        <v/>
      </c>
      <c r="H114" t="str">
        <f>IF(VLOOKUP($A114,Parts!$A:$AM,H$1,0)="X",Y$2,"")</f>
        <v/>
      </c>
      <c r="I114" t="str">
        <f>IF(VLOOKUP($A114,Parts!$A:$AM,I$1,0)="X",Z$2,"")</f>
        <v/>
      </c>
      <c r="J114" t="str">
        <f>IF(VLOOKUP($A114,Parts!$A:$AM,J$1,0)="X",AA$2,"")</f>
        <v/>
      </c>
      <c r="K114" t="str">
        <f>IF(VLOOKUP($A114,Parts!$A:$AM,K$1,0)="X",AB$2,"")</f>
        <v/>
      </c>
      <c r="L114" t="str">
        <f>IF(VLOOKUP($A114,Parts!$A:$AM,L$1,0)="X",AC$2,"")</f>
        <v/>
      </c>
      <c r="M114" t="str">
        <f>IF(VLOOKUP($A114,Parts!$A:$AM,M$1,0)="X",AD$2,"")</f>
        <v/>
      </c>
      <c r="N114" t="str">
        <f>IF(VLOOKUP($A114,Parts!$A:$AM,N$1,0)="X",AE$2,"")</f>
        <v/>
      </c>
      <c r="O114" t="str">
        <f>IF(VLOOKUP($A114,Parts!$A:$AM,O$1,0)="X",AF$2,"")</f>
        <v/>
      </c>
      <c r="P114" t="str">
        <f t="shared" si="2"/>
        <v/>
      </c>
    </row>
    <row r="115" spans="1:16" x14ac:dyDescent="0.25">
      <c r="A115" t="str">
        <f>Table15[[#This Row],[Name]]</f>
        <v>rn_aerobee350_sas</v>
      </c>
      <c r="B115" t="str">
        <f>IF(VLOOKUP($A115,Parts!$A:$AM,B$1,0)="X",S$2,"")</f>
        <v xml:space="preserve">    MODULE
    { name = ModuleTagAvionics }
</v>
      </c>
      <c r="C115" t="str">
        <f>IF(VLOOKUP($A115,Parts!$A:$AM,C$1,0)="X",T$2,"")</f>
        <v/>
      </c>
      <c r="D115" t="str">
        <f>IF(VLOOKUP($A115,Parts!$A:$AM,D$1,0)="X",U$2,"")</f>
        <v/>
      </c>
      <c r="E115" t="str">
        <f>IF(VLOOKUP($A115,Parts!$A:$AM,E$1,0)="X",V$2,"")</f>
        <v/>
      </c>
      <c r="F115" t="str">
        <f>IF(VLOOKUP($A115,Parts!$A:$AM,F$1,0)="X",W$2,"")</f>
        <v/>
      </c>
      <c r="G115" t="str">
        <f>IF(VLOOKUP($A115,Parts!$A:$AM,G$1,0)="X",X$2,"")</f>
        <v/>
      </c>
      <c r="H115" t="str">
        <f>IF(VLOOKUP($A115,Parts!$A:$AM,H$1,0)="X",Y$2,"")</f>
        <v/>
      </c>
      <c r="I115" t="str">
        <f>IF(VLOOKUP($A115,Parts!$A:$AM,I$1,0)="X",Z$2,"")</f>
        <v/>
      </c>
      <c r="J115" t="str">
        <f>IF(VLOOKUP($A115,Parts!$A:$AM,J$1,0)="X",AA$2,"")</f>
        <v/>
      </c>
      <c r="K115" t="str">
        <f>IF(VLOOKUP($A115,Parts!$A:$AM,K$1,0)="X",AB$2,"")</f>
        <v/>
      </c>
      <c r="L115" t="str">
        <f>IF(VLOOKUP($A115,Parts!$A:$AM,L$1,0)="X",AC$2,"")</f>
        <v/>
      </c>
      <c r="M115" t="str">
        <f>IF(VLOOKUP($A115,Parts!$A:$AM,M$1,0)="X",AD$2,"")</f>
        <v/>
      </c>
      <c r="N115" t="str">
        <f>IF(VLOOKUP($A115,Parts!$A:$AM,N$1,0)="X",AE$2,"")</f>
        <v/>
      </c>
      <c r="O115" t="str">
        <f>IF(VLOOKUP($A115,Parts!$A:$AM,O$1,0)="X",AF$2,"")</f>
        <v/>
      </c>
      <c r="P115" t="str">
        <f t="shared" si="2"/>
        <v xml:space="preserve">    MODULE
    { name = ModuleTagAvionics }
</v>
      </c>
    </row>
    <row r="116" spans="1:16" x14ac:dyDescent="0.25">
      <c r="A116" t="str">
        <f>Table15[[#This Row],[Name]]</f>
        <v>rn_aerobee350_fin</v>
      </c>
      <c r="B116" t="str">
        <f>IF(VLOOKUP($A116,Parts!$A:$AM,B$1,0)="X",S$2,"")</f>
        <v/>
      </c>
      <c r="C116" t="str">
        <f>IF(VLOOKUP($A116,Parts!$A:$AM,C$1,0)="X",T$2,"")</f>
        <v/>
      </c>
      <c r="D116" t="str">
        <f>IF(VLOOKUP($A116,Parts!$A:$AM,D$1,0)="X",U$2,"")</f>
        <v/>
      </c>
      <c r="E116" t="str">
        <f>IF(VLOOKUP($A116,Parts!$A:$AM,E$1,0)="X",V$2,"")</f>
        <v/>
      </c>
      <c r="F116" t="str">
        <f>IF(VLOOKUP($A116,Parts!$A:$AM,F$1,0)="X",W$2,"")</f>
        <v/>
      </c>
      <c r="G116" t="str">
        <f>IF(VLOOKUP($A116,Parts!$A:$AM,G$1,0)="X",X$2,"")</f>
        <v/>
      </c>
      <c r="H116" t="str">
        <f>IF(VLOOKUP($A116,Parts!$A:$AM,H$1,0)="X",Y$2,"")</f>
        <v/>
      </c>
      <c r="I116" t="str">
        <f>IF(VLOOKUP($A116,Parts!$A:$AM,I$1,0)="X",Z$2,"")</f>
        <v/>
      </c>
      <c r="J116" t="str">
        <f>IF(VLOOKUP($A116,Parts!$A:$AM,J$1,0)="X",AA$2,"")</f>
        <v/>
      </c>
      <c r="K116" t="str">
        <f>IF(VLOOKUP($A116,Parts!$A:$AM,K$1,0)="X",AB$2,"")</f>
        <v/>
      </c>
      <c r="L116" t="str">
        <f>IF(VLOOKUP($A116,Parts!$A:$AM,L$1,0)="X",AC$2,"")</f>
        <v/>
      </c>
      <c r="M116" t="str">
        <f>IF(VLOOKUP($A116,Parts!$A:$AM,M$1,0)="X",AD$2,"")</f>
        <v/>
      </c>
      <c r="N116" t="str">
        <f>IF(VLOOKUP($A116,Parts!$A:$AM,N$1,0)="X",AE$2,"")</f>
        <v/>
      </c>
      <c r="O116" t="str">
        <f>IF(VLOOKUP($A116,Parts!$A:$AM,O$1,0)="X",AF$2,"")</f>
        <v/>
      </c>
      <c r="P116" t="str">
        <f t="shared" si="2"/>
        <v/>
      </c>
    </row>
    <row r="117" spans="1:16" x14ac:dyDescent="0.25">
      <c r="A117" t="str">
        <f>Table15[[#This Row],[Name]]</f>
        <v>rn_aerobee350_srb_dec</v>
      </c>
      <c r="B117" t="str">
        <f>IF(VLOOKUP($A117,Parts!$A:$AM,B$1,0)="X",S$2,"")</f>
        <v/>
      </c>
      <c r="C117" t="str">
        <f>IF(VLOOKUP($A117,Parts!$A:$AM,C$1,0)="X",T$2,"")</f>
        <v/>
      </c>
      <c r="D117" t="str">
        <f>IF(VLOOKUP($A117,Parts!$A:$AM,D$1,0)="X",U$2,"")</f>
        <v/>
      </c>
      <c r="E117" t="str">
        <f>IF(VLOOKUP($A117,Parts!$A:$AM,E$1,0)="X",V$2,"")</f>
        <v/>
      </c>
      <c r="F117" t="str">
        <f>IF(VLOOKUP($A117,Parts!$A:$AM,F$1,0)="X",W$2,"")</f>
        <v/>
      </c>
      <c r="G117" t="str">
        <f>IF(VLOOKUP($A117,Parts!$A:$AM,G$1,0)="X",X$2,"")</f>
        <v/>
      </c>
      <c r="H117" t="str">
        <f>IF(VLOOKUP($A117,Parts!$A:$AM,H$1,0)="X",Y$2,"")</f>
        <v/>
      </c>
      <c r="I117" t="str">
        <f>IF(VLOOKUP($A117,Parts!$A:$AM,I$1,0)="X",Z$2,"")</f>
        <v/>
      </c>
      <c r="J117" t="str">
        <f>IF(VLOOKUP($A117,Parts!$A:$AM,J$1,0)="X",AA$2,"")</f>
        <v/>
      </c>
      <c r="K117" t="str">
        <f>IF(VLOOKUP($A117,Parts!$A:$AM,K$1,0)="X",AB$2,"")</f>
        <v/>
      </c>
      <c r="L117" t="str">
        <f>IF(VLOOKUP($A117,Parts!$A:$AM,L$1,0)="X",AC$2,"")</f>
        <v/>
      </c>
      <c r="M117" t="str">
        <f>IF(VLOOKUP($A117,Parts!$A:$AM,M$1,0)="X",AD$2,"")</f>
        <v/>
      </c>
      <c r="N117" t="str">
        <f>IF(VLOOKUP($A117,Parts!$A:$AM,N$1,0)="X",AE$2,"")</f>
        <v/>
      </c>
      <c r="O117" t="str">
        <f>IF(VLOOKUP($A117,Parts!$A:$AM,O$1,0)="X",AF$2,"")</f>
        <v/>
      </c>
      <c r="P117" t="str">
        <f t="shared" si="2"/>
        <v/>
      </c>
    </row>
    <row r="118" spans="1:16" x14ac:dyDescent="0.25">
      <c r="A118" t="str">
        <f>Table15[[#This Row],[Name]]</f>
        <v>taerobee_control</v>
      </c>
      <c r="B118" t="str">
        <f>IF(VLOOKUP($A118,Parts!$A:$AM,B$1,0)="X",S$2,"")</f>
        <v xml:space="preserve">    MODULE
    { name = ModuleTagAvionics }
</v>
      </c>
      <c r="C118" t="str">
        <f>IF(VLOOKUP($A118,Parts!$A:$AM,C$1,0)="X",T$2,"")</f>
        <v/>
      </c>
      <c r="D118" t="str">
        <f>IF(VLOOKUP($A118,Parts!$A:$AM,D$1,0)="X",U$2,"")</f>
        <v/>
      </c>
      <c r="E118" t="str">
        <f>IF(VLOOKUP($A118,Parts!$A:$AM,E$1,0)="X",V$2,"")</f>
        <v/>
      </c>
      <c r="F118" t="str">
        <f>IF(VLOOKUP($A118,Parts!$A:$AM,F$1,0)="X",W$2,"")</f>
        <v/>
      </c>
      <c r="G118" t="str">
        <f>IF(VLOOKUP($A118,Parts!$A:$AM,G$1,0)="X",X$2,"")</f>
        <v/>
      </c>
      <c r="H118" t="str">
        <f>IF(VLOOKUP($A118,Parts!$A:$AM,H$1,0)="X",Y$2,"")</f>
        <v/>
      </c>
      <c r="I118" t="str">
        <f>IF(VLOOKUP($A118,Parts!$A:$AM,I$1,0)="X",Z$2,"")</f>
        <v/>
      </c>
      <c r="J118" t="str">
        <f>IF(VLOOKUP($A118,Parts!$A:$AM,J$1,0)="X",AA$2,"")</f>
        <v/>
      </c>
      <c r="K118" t="str">
        <f>IF(VLOOKUP($A118,Parts!$A:$AM,K$1,0)="X",AB$2,"")</f>
        <v/>
      </c>
      <c r="L118" t="str">
        <f>IF(VLOOKUP($A118,Parts!$A:$AM,L$1,0)="X",AC$2,"")</f>
        <v/>
      </c>
      <c r="M118" t="str">
        <f>IF(VLOOKUP($A118,Parts!$A:$AM,M$1,0)="X",AD$2,"")</f>
        <v/>
      </c>
      <c r="N118" t="str">
        <f>IF(VLOOKUP($A118,Parts!$A:$AM,N$1,0)="X",AE$2,"")</f>
        <v/>
      </c>
      <c r="O118" t="str">
        <f>IF(VLOOKUP($A118,Parts!$A:$AM,O$1,0)="X",AF$2,"")</f>
        <v/>
      </c>
      <c r="P118" t="str">
        <f t="shared" si="2"/>
        <v xml:space="preserve">    MODULE
    { name = ModuleTagAvionics }
</v>
      </c>
    </row>
    <row r="119" spans="1:16" x14ac:dyDescent="0.25">
      <c r="A119" t="str">
        <f>Table15[[#This Row],[Name]]</f>
        <v>taerobee_sustainerTank_3</v>
      </c>
      <c r="B119" t="str">
        <f>IF(VLOOKUP($A119,Parts!$A:$AM,B$1,0)="X",S$2,"")</f>
        <v/>
      </c>
      <c r="C119" t="str">
        <f>IF(VLOOKUP($A119,Parts!$A:$AM,C$1,0)="X",T$2,"")</f>
        <v/>
      </c>
      <c r="D119" t="str">
        <f>IF(VLOOKUP($A119,Parts!$A:$AM,D$1,0)="X",U$2,"")</f>
        <v/>
      </c>
      <c r="E119" t="str">
        <f>IF(VLOOKUP($A119,Parts!$A:$AM,E$1,0)="X",V$2,"")</f>
        <v/>
      </c>
      <c r="F119" t="str">
        <f>IF(VLOOKUP($A119,Parts!$A:$AM,F$1,0)="X",W$2,"")</f>
        <v/>
      </c>
      <c r="G119" t="str">
        <f>IF(VLOOKUP($A119,Parts!$A:$AM,G$1,0)="X",X$2,"")</f>
        <v/>
      </c>
      <c r="H119" t="str">
        <f>IF(VLOOKUP($A119,Parts!$A:$AM,H$1,0)="X",Y$2,"")</f>
        <v/>
      </c>
      <c r="I119" t="str">
        <f>IF(VLOOKUP($A119,Parts!$A:$AM,I$1,0)="X",Z$2,"")</f>
        <v/>
      </c>
      <c r="J119" t="str">
        <f>IF(VLOOKUP($A119,Parts!$A:$AM,J$1,0)="X",AA$2,"")</f>
        <v/>
      </c>
      <c r="K119" t="str">
        <f>IF(VLOOKUP($A119,Parts!$A:$AM,K$1,0)="X",AB$2,"")</f>
        <v/>
      </c>
      <c r="L119" t="str">
        <f>IF(VLOOKUP($A119,Parts!$A:$AM,L$1,0)="X",AC$2,"")</f>
        <v/>
      </c>
      <c r="M119" t="str">
        <f>IF(VLOOKUP($A119,Parts!$A:$AM,M$1,0)="X",AD$2,"")</f>
        <v/>
      </c>
      <c r="N119" t="str">
        <f>IF(VLOOKUP($A119,Parts!$A:$AM,N$1,0)="X",AE$2,"")</f>
        <v/>
      </c>
      <c r="O119" t="str">
        <f>IF(VLOOKUP($A119,Parts!$A:$AM,O$1,0)="X",AF$2,"")</f>
        <v/>
      </c>
      <c r="P119" t="str">
        <f t="shared" si="2"/>
        <v/>
      </c>
    </row>
    <row r="120" spans="1:16" x14ac:dyDescent="0.25">
      <c r="A120" t="str">
        <f>Table15[[#This Row],[Name]]</f>
        <v>rn_aerobee100_mb</v>
      </c>
      <c r="B120" t="str">
        <f>IF(VLOOKUP($A120,Parts!$A:$AM,B$1,0)="X",S$2,"")</f>
        <v/>
      </c>
      <c r="C120" t="str">
        <f>IF(VLOOKUP($A120,Parts!$A:$AM,C$1,0)="X",T$2,"")</f>
        <v/>
      </c>
      <c r="D120" t="str">
        <f>IF(VLOOKUP($A120,Parts!$A:$AM,D$1,0)="X",U$2,"")</f>
        <v/>
      </c>
      <c r="E120" t="str">
        <f>IF(VLOOKUP($A120,Parts!$A:$AM,E$1,0)="X",V$2,"")</f>
        <v/>
      </c>
      <c r="F120" t="str">
        <f>IF(VLOOKUP($A120,Parts!$A:$AM,F$1,0)="X",W$2,"")</f>
        <v/>
      </c>
      <c r="G120" t="str">
        <f>IF(VLOOKUP($A120,Parts!$A:$AM,G$1,0)="X",X$2,"")</f>
        <v/>
      </c>
      <c r="H120" t="str">
        <f>IF(VLOOKUP($A120,Parts!$A:$AM,H$1,0)="X",Y$2,"")</f>
        <v/>
      </c>
      <c r="I120" t="str">
        <f>IF(VLOOKUP($A120,Parts!$A:$AM,I$1,0)="X",Z$2,"")</f>
        <v/>
      </c>
      <c r="J120" t="str">
        <f>IF(VLOOKUP($A120,Parts!$A:$AM,J$1,0)="X",AA$2,"")</f>
        <v/>
      </c>
      <c r="K120" t="str">
        <f>IF(VLOOKUP($A120,Parts!$A:$AM,K$1,0)="X",AB$2,"")</f>
        <v/>
      </c>
      <c r="L120" t="str">
        <f>IF(VLOOKUP($A120,Parts!$A:$AM,L$1,0)="X",AC$2,"")</f>
        <v/>
      </c>
      <c r="M120" t="str">
        <f>IF(VLOOKUP($A120,Parts!$A:$AM,M$1,0)="X",AD$2,"")</f>
        <v/>
      </c>
      <c r="N120" t="str">
        <f>IF(VLOOKUP($A120,Parts!$A:$AM,N$1,0)="X",AE$2,"")</f>
        <v/>
      </c>
      <c r="O120" t="str">
        <f>IF(VLOOKUP($A120,Parts!$A:$AM,O$1,0)="X",AF$2,"")</f>
        <v/>
      </c>
      <c r="P120" t="str">
        <f t="shared" si="2"/>
        <v/>
      </c>
    </row>
    <row r="121" spans="1:16" x14ac:dyDescent="0.25">
      <c r="A121" t="str">
        <f>Table15[[#This Row],[Name]]</f>
        <v>rn_aerobee150_eng1</v>
      </c>
      <c r="B121" t="str">
        <f>IF(VLOOKUP($A121,Parts!$A:$AM,B$1,0)="X",S$2,"")</f>
        <v/>
      </c>
      <c r="C121" t="str">
        <f>IF(VLOOKUP($A121,Parts!$A:$AM,C$1,0)="X",T$2,"")</f>
        <v/>
      </c>
      <c r="D121" t="str">
        <f>IF(VLOOKUP($A121,Parts!$A:$AM,D$1,0)="X",U$2,"")</f>
        <v/>
      </c>
      <c r="E121" t="str">
        <f>IF(VLOOKUP($A121,Parts!$A:$AM,E$1,0)="X",V$2,"")</f>
        <v xml:space="preserve">    MODULE
    { name = ModuleTagEngineLiquidPF }
</v>
      </c>
      <c r="F121" t="str">
        <f>IF(VLOOKUP($A121,Parts!$A:$AM,F$1,0)="X",W$2,"")</f>
        <v/>
      </c>
      <c r="G121" t="str">
        <f>IF(VLOOKUP($A121,Parts!$A:$AM,G$1,0)="X",X$2,"")</f>
        <v/>
      </c>
      <c r="H121" t="str">
        <f>IF(VLOOKUP($A121,Parts!$A:$AM,H$1,0)="X",Y$2,"")</f>
        <v/>
      </c>
      <c r="I121" t="str">
        <f>IF(VLOOKUP($A121,Parts!$A:$AM,I$1,0)="X",Z$2,"")</f>
        <v/>
      </c>
      <c r="J121" t="str">
        <f>IF(VLOOKUP($A121,Parts!$A:$AM,J$1,0)="X",AA$2,"")</f>
        <v/>
      </c>
      <c r="K121" t="str">
        <f>IF(VLOOKUP($A121,Parts!$A:$AM,K$1,0)="X",AB$2,"")</f>
        <v/>
      </c>
      <c r="L121" t="str">
        <f>IF(VLOOKUP($A121,Parts!$A:$AM,L$1,0)="X",AC$2,"")</f>
        <v/>
      </c>
      <c r="M121" t="str">
        <f>IF(VLOOKUP($A121,Parts!$A:$AM,M$1,0)="X",AD$2,"")</f>
        <v/>
      </c>
      <c r="N121" t="str">
        <f>IF(VLOOKUP($A121,Parts!$A:$AM,N$1,0)="X",AE$2,"")</f>
        <v/>
      </c>
      <c r="O121" t="str">
        <f>IF(VLOOKUP($A121,Parts!$A:$AM,O$1,0)="X",AF$2,"")</f>
        <v/>
      </c>
      <c r="P121" t="str">
        <f t="shared" si="2"/>
        <v xml:space="preserve">    MODULE
    { name = ModuleTagEngineLiquidPF }
</v>
      </c>
    </row>
    <row r="122" spans="1:16" x14ac:dyDescent="0.25">
      <c r="A122" t="str">
        <f>Table15[[#This Row],[Name]]</f>
        <v>taerobee_nosecone</v>
      </c>
      <c r="B122" t="str">
        <f>IF(VLOOKUP($A122,Parts!$A:$AM,B$1,0)="X",S$2,"")</f>
        <v/>
      </c>
      <c r="C122" t="str">
        <f>IF(VLOOKUP($A122,Parts!$A:$AM,C$1,0)="X",T$2,"")</f>
        <v/>
      </c>
      <c r="D122" t="str">
        <f>IF(VLOOKUP($A122,Parts!$A:$AM,D$1,0)="X",U$2,"")</f>
        <v/>
      </c>
      <c r="E122" t="str">
        <f>IF(VLOOKUP($A122,Parts!$A:$AM,E$1,0)="X",V$2,"")</f>
        <v/>
      </c>
      <c r="F122" t="str">
        <f>IF(VLOOKUP($A122,Parts!$A:$AM,F$1,0)="X",W$2,"")</f>
        <v/>
      </c>
      <c r="G122" t="str">
        <f>IF(VLOOKUP($A122,Parts!$A:$AM,G$1,0)="X",X$2,"")</f>
        <v/>
      </c>
      <c r="H122" t="str">
        <f>IF(VLOOKUP($A122,Parts!$A:$AM,H$1,0)="X",Y$2,"")</f>
        <v/>
      </c>
      <c r="I122" t="str">
        <f>IF(VLOOKUP($A122,Parts!$A:$AM,I$1,0)="X",Z$2,"")</f>
        <v/>
      </c>
      <c r="J122" t="str">
        <f>IF(VLOOKUP($A122,Parts!$A:$AM,J$1,0)="X",AA$2,"")</f>
        <v/>
      </c>
      <c r="K122" t="str">
        <f>IF(VLOOKUP($A122,Parts!$A:$AM,K$1,0)="X",AB$2,"")</f>
        <v/>
      </c>
      <c r="L122" t="str">
        <f>IF(VLOOKUP($A122,Parts!$A:$AM,L$1,0)="X",AC$2,"")</f>
        <v/>
      </c>
      <c r="M122" t="str">
        <f>IF(VLOOKUP($A122,Parts!$A:$AM,M$1,0)="X",AD$2,"")</f>
        <v/>
      </c>
      <c r="N122" t="str">
        <f>IF(VLOOKUP($A122,Parts!$A:$AM,N$1,0)="X",AE$2,"")</f>
        <v/>
      </c>
      <c r="O122" t="str">
        <f>IF(VLOOKUP($A122,Parts!$A:$AM,O$1,0)="X",AF$2,"")</f>
        <v/>
      </c>
      <c r="P122" t="str">
        <f t="shared" si="2"/>
        <v/>
      </c>
    </row>
    <row r="123" spans="1:16" x14ac:dyDescent="0.25">
      <c r="A123" t="str">
        <f>Table15[[#This Row],[Name]]</f>
        <v>taerobee_parachute</v>
      </c>
      <c r="B123" t="str">
        <f>IF(VLOOKUP($A123,Parts!$A:$AM,B$1,0)="X",S$2,"")</f>
        <v/>
      </c>
      <c r="C123" t="str">
        <f>IF(VLOOKUP($A123,Parts!$A:$AM,C$1,0)="X",T$2,"")</f>
        <v/>
      </c>
      <c r="D123" t="str">
        <f>IF(VLOOKUP($A123,Parts!$A:$AM,D$1,0)="X",U$2,"")</f>
        <v/>
      </c>
      <c r="E123" t="str">
        <f>IF(VLOOKUP($A123,Parts!$A:$AM,E$1,0)="X",V$2,"")</f>
        <v/>
      </c>
      <c r="F123" t="str">
        <f>IF(VLOOKUP($A123,Parts!$A:$AM,F$1,0)="X",W$2,"")</f>
        <v/>
      </c>
      <c r="G123" t="str">
        <f>IF(VLOOKUP($A123,Parts!$A:$AM,G$1,0)="X",X$2,"")</f>
        <v/>
      </c>
      <c r="H123" t="str">
        <f>IF(VLOOKUP($A123,Parts!$A:$AM,H$1,0)="X",Y$2,"")</f>
        <v/>
      </c>
      <c r="I123" t="str">
        <f>IF(VLOOKUP($A123,Parts!$A:$AM,I$1,0)="X",Z$2,"")</f>
        <v/>
      </c>
      <c r="J123" t="str">
        <f>IF(VLOOKUP($A123,Parts!$A:$AM,J$1,0)="X",AA$2,"")</f>
        <v/>
      </c>
      <c r="K123" t="str">
        <f>IF(VLOOKUP($A123,Parts!$A:$AM,K$1,0)="X",AB$2,"")</f>
        <v/>
      </c>
      <c r="L123" t="str">
        <f>IF(VLOOKUP($A123,Parts!$A:$AM,L$1,0)="X",AC$2,"")</f>
        <v/>
      </c>
      <c r="M123" t="str">
        <f>IF(VLOOKUP($A123,Parts!$A:$AM,M$1,0)="X",AD$2,"")</f>
        <v/>
      </c>
      <c r="N123" t="str">
        <f>IF(VLOOKUP($A123,Parts!$A:$AM,N$1,0)="X",AE$2,"")</f>
        <v/>
      </c>
      <c r="O123" t="str">
        <f>IF(VLOOKUP($A123,Parts!$A:$AM,O$1,0)="X",AF$2,"")</f>
        <v/>
      </c>
      <c r="P123" t="str">
        <f t="shared" si="2"/>
        <v/>
      </c>
    </row>
    <row r="124" spans="1:16" x14ac:dyDescent="0.25">
      <c r="A124" t="str">
        <f>Table15[[#This Row],[Name]]</f>
        <v>taerobee_decoupler</v>
      </c>
      <c r="B124" t="str">
        <f>IF(VLOOKUP($A124,Parts!$A:$AM,B$1,0)="X",S$2,"")</f>
        <v/>
      </c>
      <c r="C124" t="str">
        <f>IF(VLOOKUP($A124,Parts!$A:$AM,C$1,0)="X",T$2,"")</f>
        <v/>
      </c>
      <c r="D124" t="str">
        <f>IF(VLOOKUP($A124,Parts!$A:$AM,D$1,0)="X",U$2,"")</f>
        <v/>
      </c>
      <c r="E124" t="str">
        <f>IF(VLOOKUP($A124,Parts!$A:$AM,E$1,0)="X",V$2,"")</f>
        <v/>
      </c>
      <c r="F124" t="str">
        <f>IF(VLOOKUP($A124,Parts!$A:$AM,F$1,0)="X",W$2,"")</f>
        <v/>
      </c>
      <c r="G124" t="str">
        <f>IF(VLOOKUP($A124,Parts!$A:$AM,G$1,0)="X",X$2,"")</f>
        <v/>
      </c>
      <c r="H124" t="str">
        <f>IF(VLOOKUP($A124,Parts!$A:$AM,H$1,0)="X",Y$2,"")</f>
        <v/>
      </c>
      <c r="I124" t="str">
        <f>IF(VLOOKUP($A124,Parts!$A:$AM,I$1,0)="X",Z$2,"")</f>
        <v/>
      </c>
      <c r="J124" t="str">
        <f>IF(VLOOKUP($A124,Parts!$A:$AM,J$1,0)="X",AA$2,"")</f>
        <v/>
      </c>
      <c r="K124" t="str">
        <f>IF(VLOOKUP($A124,Parts!$A:$AM,K$1,0)="X",AB$2,"")</f>
        <v/>
      </c>
      <c r="L124" t="str">
        <f>IF(VLOOKUP($A124,Parts!$A:$AM,L$1,0)="X",AC$2,"")</f>
        <v/>
      </c>
      <c r="M124" t="str">
        <f>IF(VLOOKUP($A124,Parts!$A:$AM,M$1,0)="X",AD$2,"")</f>
        <v/>
      </c>
      <c r="N124" t="str">
        <f>IF(VLOOKUP($A124,Parts!$A:$AM,N$1,0)="X",AE$2,"")</f>
        <v xml:space="preserve">    MODULE
    { name = ModuleTagDecoupler }
</v>
      </c>
      <c r="O124" t="str">
        <f>IF(VLOOKUP($A124,Parts!$A:$AM,O$1,0)="X",AF$2,"")</f>
        <v/>
      </c>
      <c r="P124" t="str">
        <f t="shared" si="2"/>
        <v xml:space="preserve">    MODULE
    { name = ModuleTagDecoupler }
</v>
      </c>
    </row>
    <row r="125" spans="1:16" x14ac:dyDescent="0.25">
      <c r="A125" t="str">
        <f>Table15[[#This Row],[Name]]</f>
        <v>taerobee_despin</v>
      </c>
      <c r="B125" t="str">
        <f>IF(VLOOKUP($A125,Parts!$A:$AM,B$1,0)="X",S$2,"")</f>
        <v/>
      </c>
      <c r="C125" t="str">
        <f>IF(VLOOKUP($A125,Parts!$A:$AM,C$1,0)="X",T$2,"")</f>
        <v/>
      </c>
      <c r="D125" t="str">
        <f>IF(VLOOKUP($A125,Parts!$A:$AM,D$1,0)="X",U$2,"")</f>
        <v/>
      </c>
      <c r="E125" t="str">
        <f>IF(VLOOKUP($A125,Parts!$A:$AM,E$1,0)="X",V$2,"")</f>
        <v/>
      </c>
      <c r="F125" t="str">
        <f>IF(VLOOKUP($A125,Parts!$A:$AM,F$1,0)="X",W$2,"")</f>
        <v/>
      </c>
      <c r="G125" t="str">
        <f>IF(VLOOKUP($A125,Parts!$A:$AM,G$1,0)="X",X$2,"")</f>
        <v/>
      </c>
      <c r="H125" t="str">
        <f>IF(VLOOKUP($A125,Parts!$A:$AM,H$1,0)="X",Y$2,"")</f>
        <v/>
      </c>
      <c r="I125" t="str">
        <f>IF(VLOOKUP($A125,Parts!$A:$AM,I$1,0)="X",Z$2,"")</f>
        <v/>
      </c>
      <c r="J125" t="str">
        <f>IF(VLOOKUP($A125,Parts!$A:$AM,J$1,0)="X",AA$2,"")</f>
        <v/>
      </c>
      <c r="K125" t="str">
        <f>IF(VLOOKUP($A125,Parts!$A:$AM,K$1,0)="X",AB$2,"")</f>
        <v/>
      </c>
      <c r="L125" t="str">
        <f>IF(VLOOKUP($A125,Parts!$A:$AM,L$1,0)="X",AC$2,"")</f>
        <v/>
      </c>
      <c r="M125" t="str">
        <f>IF(VLOOKUP($A125,Parts!$A:$AM,M$1,0)="X",AD$2,"")</f>
        <v/>
      </c>
      <c r="N125" t="str">
        <f>IF(VLOOKUP($A125,Parts!$A:$AM,N$1,0)="X",AE$2,"")</f>
        <v/>
      </c>
      <c r="O125" t="str">
        <f>IF(VLOOKUP($A125,Parts!$A:$AM,O$1,0)="X",AF$2,"")</f>
        <v/>
      </c>
      <c r="P125" t="str">
        <f t="shared" si="2"/>
        <v/>
      </c>
    </row>
    <row r="126" spans="1:16" x14ac:dyDescent="0.25">
      <c r="A126" t="str">
        <f>Table15[[#This Row],[Name]]</f>
        <v>taerobee_science</v>
      </c>
      <c r="B126" t="str">
        <f>IF(VLOOKUP($A126,Parts!$A:$AM,B$1,0)="X",S$2,"")</f>
        <v/>
      </c>
      <c r="C126" t="str">
        <f>IF(VLOOKUP($A126,Parts!$A:$AM,C$1,0)="X",T$2,"")</f>
        <v/>
      </c>
      <c r="D126" t="str">
        <f>IF(VLOOKUP($A126,Parts!$A:$AM,D$1,0)="X",U$2,"")</f>
        <v/>
      </c>
      <c r="E126" t="str">
        <f>IF(VLOOKUP($A126,Parts!$A:$AM,E$1,0)="X",V$2,"")</f>
        <v/>
      </c>
      <c r="F126" t="str">
        <f>IF(VLOOKUP($A126,Parts!$A:$AM,F$1,0)="X",W$2,"")</f>
        <v/>
      </c>
      <c r="G126" t="str">
        <f>IF(VLOOKUP($A126,Parts!$A:$AM,G$1,0)="X",X$2,"")</f>
        <v/>
      </c>
      <c r="H126" t="str">
        <f>IF(VLOOKUP($A126,Parts!$A:$AM,H$1,0)="X",Y$2,"")</f>
        <v/>
      </c>
      <c r="I126" t="str">
        <f>IF(VLOOKUP($A126,Parts!$A:$AM,I$1,0)="X",Z$2,"")</f>
        <v/>
      </c>
      <c r="J126" t="str">
        <f>IF(VLOOKUP($A126,Parts!$A:$AM,J$1,0)="X",AA$2,"")</f>
        <v xml:space="preserve">    MODULE
    { name = ModuleTagInstruments }
</v>
      </c>
      <c r="K126" t="str">
        <f>IF(VLOOKUP($A126,Parts!$A:$AM,K$1,0)="X",AB$2,"")</f>
        <v/>
      </c>
      <c r="L126" t="str">
        <f>IF(VLOOKUP($A126,Parts!$A:$AM,L$1,0)="X",AC$2,"")</f>
        <v/>
      </c>
      <c r="M126" t="str">
        <f>IF(VLOOKUP($A126,Parts!$A:$AM,M$1,0)="X",AD$2,"")</f>
        <v/>
      </c>
      <c r="N126" t="str">
        <f>IF(VLOOKUP($A126,Parts!$A:$AM,N$1,0)="X",AE$2,"")</f>
        <v/>
      </c>
      <c r="O126" t="str">
        <f>IF(VLOOKUP($A126,Parts!$A:$AM,O$1,0)="X",AF$2,"")</f>
        <v/>
      </c>
      <c r="P126" t="str">
        <f t="shared" si="2"/>
        <v xml:space="preserve">    MODULE
    { name = ModuleTagInstruments }
</v>
      </c>
    </row>
    <row r="127" spans="1:16" x14ac:dyDescent="0.25">
      <c r="A127" t="str">
        <f>Table15[[#This Row],[Name]]</f>
        <v>taerobee_largeFin</v>
      </c>
      <c r="B127" t="str">
        <f>IF(VLOOKUP($A127,Parts!$A:$AM,B$1,0)="X",S$2,"")</f>
        <v/>
      </c>
      <c r="C127" t="str">
        <f>IF(VLOOKUP($A127,Parts!$A:$AM,C$1,0)="X",T$2,"")</f>
        <v/>
      </c>
      <c r="D127" t="str">
        <f>IF(VLOOKUP($A127,Parts!$A:$AM,D$1,0)="X",U$2,"")</f>
        <v/>
      </c>
      <c r="E127" t="str">
        <f>IF(VLOOKUP($A127,Parts!$A:$AM,E$1,0)="X",V$2,"")</f>
        <v/>
      </c>
      <c r="F127" t="str">
        <f>IF(VLOOKUP($A127,Parts!$A:$AM,F$1,0)="X",W$2,"")</f>
        <v/>
      </c>
      <c r="G127" t="str">
        <f>IF(VLOOKUP($A127,Parts!$A:$AM,G$1,0)="X",X$2,"")</f>
        <v/>
      </c>
      <c r="H127" t="str">
        <f>IF(VLOOKUP($A127,Parts!$A:$AM,H$1,0)="X",Y$2,"")</f>
        <v/>
      </c>
      <c r="I127" t="str">
        <f>IF(VLOOKUP($A127,Parts!$A:$AM,I$1,0)="X",Z$2,"")</f>
        <v/>
      </c>
      <c r="J127" t="str">
        <f>IF(VLOOKUP($A127,Parts!$A:$AM,J$1,0)="X",AA$2,"")</f>
        <v/>
      </c>
      <c r="K127" t="str">
        <f>IF(VLOOKUP($A127,Parts!$A:$AM,K$1,0)="X",AB$2,"")</f>
        <v/>
      </c>
      <c r="L127" t="str">
        <f>IF(VLOOKUP($A127,Parts!$A:$AM,L$1,0)="X",AC$2,"")</f>
        <v/>
      </c>
      <c r="M127" t="str">
        <f>IF(VLOOKUP($A127,Parts!$A:$AM,M$1,0)="X",AD$2,"")</f>
        <v/>
      </c>
      <c r="N127" t="str">
        <f>IF(VLOOKUP($A127,Parts!$A:$AM,N$1,0)="X",AE$2,"")</f>
        <v/>
      </c>
      <c r="O127" t="str">
        <f>IF(VLOOKUP($A127,Parts!$A:$AM,O$1,0)="X",AF$2,"")</f>
        <v/>
      </c>
      <c r="P127" t="str">
        <f t="shared" si="2"/>
        <v/>
      </c>
    </row>
    <row r="128" spans="1:16" x14ac:dyDescent="0.25">
      <c r="A128" t="str">
        <f>Table15[[#This Row],[Name]]</f>
        <v>taerobee_smallFin</v>
      </c>
      <c r="B128" t="str">
        <f>IF(VLOOKUP($A128,Parts!$A:$AM,B$1,0)="X",S$2,"")</f>
        <v/>
      </c>
      <c r="C128" t="str">
        <f>IF(VLOOKUP($A128,Parts!$A:$AM,C$1,0)="X",T$2,"")</f>
        <v/>
      </c>
      <c r="D128" t="str">
        <f>IF(VLOOKUP($A128,Parts!$A:$AM,D$1,0)="X",U$2,"")</f>
        <v/>
      </c>
      <c r="E128" t="str">
        <f>IF(VLOOKUP($A128,Parts!$A:$AM,E$1,0)="X",V$2,"")</f>
        <v/>
      </c>
      <c r="F128" t="str">
        <f>IF(VLOOKUP($A128,Parts!$A:$AM,F$1,0)="X",W$2,"")</f>
        <v/>
      </c>
      <c r="G128" t="str">
        <f>IF(VLOOKUP($A128,Parts!$A:$AM,G$1,0)="X",X$2,"")</f>
        <v/>
      </c>
      <c r="H128" t="str">
        <f>IF(VLOOKUP($A128,Parts!$A:$AM,H$1,0)="X",Y$2,"")</f>
        <v/>
      </c>
      <c r="I128" t="str">
        <f>IF(VLOOKUP($A128,Parts!$A:$AM,I$1,0)="X",Z$2,"")</f>
        <v/>
      </c>
      <c r="J128" t="str">
        <f>IF(VLOOKUP($A128,Parts!$A:$AM,J$1,0)="X",AA$2,"")</f>
        <v/>
      </c>
      <c r="K128" t="str">
        <f>IF(VLOOKUP($A128,Parts!$A:$AM,K$1,0)="X",AB$2,"")</f>
        <v/>
      </c>
      <c r="L128" t="str">
        <f>IF(VLOOKUP($A128,Parts!$A:$AM,L$1,0)="X",AC$2,"")</f>
        <v/>
      </c>
      <c r="M128" t="str">
        <f>IF(VLOOKUP($A128,Parts!$A:$AM,M$1,0)="X",AD$2,"")</f>
        <v/>
      </c>
      <c r="N128" t="str">
        <f>IF(VLOOKUP($A128,Parts!$A:$AM,N$1,0)="X",AE$2,"")</f>
        <v/>
      </c>
      <c r="O128" t="str">
        <f>IF(VLOOKUP($A128,Parts!$A:$AM,O$1,0)="X",AF$2,"")</f>
        <v/>
      </c>
      <c r="P128" t="str">
        <f t="shared" si="2"/>
        <v/>
      </c>
    </row>
    <row r="129" spans="1:16" x14ac:dyDescent="0.25">
      <c r="A129" t="str">
        <f>Table15[[#This Row],[Name]]</f>
        <v>noseCone</v>
      </c>
      <c r="B129" t="str">
        <f>IF(VLOOKUP($A129,Parts!$A:$AM,B$1,0)="X",S$2,"")</f>
        <v/>
      </c>
      <c r="C129" t="str">
        <f>IF(VLOOKUP($A129,Parts!$A:$AM,C$1,0)="X",T$2,"")</f>
        <v/>
      </c>
      <c r="D129" t="str">
        <f>IF(VLOOKUP($A129,Parts!$A:$AM,D$1,0)="X",U$2,"")</f>
        <v/>
      </c>
      <c r="E129" t="str">
        <f>IF(VLOOKUP($A129,Parts!$A:$AM,E$1,0)="X",V$2,"")</f>
        <v/>
      </c>
      <c r="F129" t="str">
        <f>IF(VLOOKUP($A129,Parts!$A:$AM,F$1,0)="X",W$2,"")</f>
        <v/>
      </c>
      <c r="G129" t="str">
        <f>IF(VLOOKUP($A129,Parts!$A:$AM,G$1,0)="X",X$2,"")</f>
        <v/>
      </c>
      <c r="H129" t="str">
        <f>IF(VLOOKUP($A129,Parts!$A:$AM,H$1,0)="X",Y$2,"")</f>
        <v/>
      </c>
      <c r="I129" t="str">
        <f>IF(VLOOKUP($A129,Parts!$A:$AM,I$1,0)="X",Z$2,"")</f>
        <v/>
      </c>
      <c r="J129" t="str">
        <f>IF(VLOOKUP($A129,Parts!$A:$AM,J$1,0)="X",AA$2,"")</f>
        <v/>
      </c>
      <c r="K129" t="str">
        <f>IF(VLOOKUP($A129,Parts!$A:$AM,K$1,0)="X",AB$2,"")</f>
        <v/>
      </c>
      <c r="L129" t="str">
        <f>IF(VLOOKUP($A129,Parts!$A:$AM,L$1,0)="X",AC$2,"")</f>
        <v/>
      </c>
      <c r="M129" t="str">
        <f>IF(VLOOKUP($A129,Parts!$A:$AM,M$1,0)="X",AD$2,"")</f>
        <v/>
      </c>
      <c r="N129" t="str">
        <f>IF(VLOOKUP($A129,Parts!$A:$AM,N$1,0)="X",AE$2,"")</f>
        <v/>
      </c>
      <c r="O129" t="str">
        <f>IF(VLOOKUP($A129,Parts!$A:$AM,O$1,0)="X",AF$2,"")</f>
        <v/>
      </c>
      <c r="P129" t="str">
        <f t="shared" si="2"/>
        <v/>
      </c>
    </row>
    <row r="130" spans="1:16" x14ac:dyDescent="0.25">
      <c r="A130" t="str">
        <f>Table15[[#This Row],[Name]]</f>
        <v>taerobee_TinyTim</v>
      </c>
      <c r="B130" t="str">
        <f>IF(VLOOKUP($A130,Parts!$A:$AM,B$1,0)="X",S$2,"")</f>
        <v/>
      </c>
      <c r="C130" t="str">
        <f>IF(VLOOKUP($A130,Parts!$A:$AM,C$1,0)="X",T$2,"")</f>
        <v/>
      </c>
      <c r="D130" t="str">
        <f>IF(VLOOKUP($A130,Parts!$A:$AM,D$1,0)="X",U$2,"")</f>
        <v/>
      </c>
      <c r="E130" t="str">
        <f>IF(VLOOKUP($A130,Parts!$A:$AM,E$1,0)="X",V$2,"")</f>
        <v/>
      </c>
      <c r="F130" t="str">
        <f>IF(VLOOKUP($A130,Parts!$A:$AM,F$1,0)="X",W$2,"")</f>
        <v/>
      </c>
      <c r="G130" t="str">
        <f>IF(VLOOKUP($A130,Parts!$A:$AM,G$1,0)="X",X$2,"")</f>
        <v xml:space="preserve">    MODULE
    { name = ModuleTagEngineSolid }
</v>
      </c>
      <c r="H130" t="str">
        <f>IF(VLOOKUP($A130,Parts!$A:$AM,H$1,0)="X",Y$2,"")</f>
        <v/>
      </c>
      <c r="I130" t="str">
        <f>IF(VLOOKUP($A130,Parts!$A:$AM,I$1,0)="X",Z$2,"")</f>
        <v/>
      </c>
      <c r="J130" t="str">
        <f>IF(VLOOKUP($A130,Parts!$A:$AM,J$1,0)="X",AA$2,"")</f>
        <v/>
      </c>
      <c r="K130" t="str">
        <f>IF(VLOOKUP($A130,Parts!$A:$AM,K$1,0)="X",AB$2,"")</f>
        <v/>
      </c>
      <c r="L130" t="str">
        <f>IF(VLOOKUP($A130,Parts!$A:$AM,L$1,0)="X",AC$2,"")</f>
        <v/>
      </c>
      <c r="M130" t="str">
        <f>IF(VLOOKUP($A130,Parts!$A:$AM,M$1,0)="X",AD$2,"")</f>
        <v/>
      </c>
      <c r="N130" t="str">
        <f>IF(VLOOKUP($A130,Parts!$A:$AM,N$1,0)="X",AE$2,"")</f>
        <v/>
      </c>
      <c r="O130" t="str">
        <f>IF(VLOOKUP($A130,Parts!$A:$AM,O$1,0)="X",AF$2,"")</f>
        <v/>
      </c>
      <c r="P130" t="str">
        <f t="shared" si="2"/>
        <v xml:space="preserve">    MODULE
    { name = ModuleTagEngineSolid }
</v>
      </c>
    </row>
    <row r="131" spans="1:16" x14ac:dyDescent="0.25">
      <c r="A131" t="str">
        <f>Table15[[#This Row],[Name]]</f>
        <v>Aestus</v>
      </c>
      <c r="B131" t="str">
        <f>IF(VLOOKUP($A131,Parts!$A:$AM,B$1,0)="X",S$2,"")</f>
        <v/>
      </c>
      <c r="C131" t="str">
        <f>IF(VLOOKUP($A131,Parts!$A:$AM,C$1,0)="X",T$2,"")</f>
        <v/>
      </c>
      <c r="D131" t="str">
        <f>IF(VLOOKUP($A131,Parts!$A:$AM,D$1,0)="X",U$2,"")</f>
        <v/>
      </c>
      <c r="E131" t="str">
        <f>IF(VLOOKUP($A131,Parts!$A:$AM,E$1,0)="X",V$2,"")</f>
        <v/>
      </c>
      <c r="F131" t="str">
        <f>IF(VLOOKUP($A131,Parts!$A:$AM,F$1,0)="X",W$2,"")</f>
        <v/>
      </c>
      <c r="G131" t="str">
        <f>IF(VLOOKUP($A131,Parts!$A:$AM,G$1,0)="X",X$2,"")</f>
        <v/>
      </c>
      <c r="H131" t="str">
        <f>IF(VLOOKUP($A131,Parts!$A:$AM,H$1,0)="X",Y$2,"")</f>
        <v/>
      </c>
      <c r="I131" t="str">
        <f>IF(VLOOKUP($A131,Parts!$A:$AM,I$1,0)="X",Z$2,"")</f>
        <v/>
      </c>
      <c r="J131" t="str">
        <f>IF(VLOOKUP($A131,Parts!$A:$AM,J$1,0)="X",AA$2,"")</f>
        <v/>
      </c>
      <c r="K131" t="str">
        <f>IF(VLOOKUP($A131,Parts!$A:$AM,K$1,0)="X",AB$2,"")</f>
        <v/>
      </c>
      <c r="L131" t="str">
        <f>IF(VLOOKUP($A131,Parts!$A:$AM,L$1,0)="X",AC$2,"")</f>
        <v/>
      </c>
      <c r="M131" t="str">
        <f>IF(VLOOKUP($A131,Parts!$A:$AM,M$1,0)="X",AD$2,"")</f>
        <v/>
      </c>
      <c r="N131" t="str">
        <f>IF(VLOOKUP($A131,Parts!$A:$AM,N$1,0)="X",AE$2,"")</f>
        <v/>
      </c>
      <c r="O131" t="str">
        <f>IF(VLOOKUP($A131,Parts!$A:$AM,O$1,0)="X",AF$2,"")</f>
        <v/>
      </c>
      <c r="P131" t="str">
        <f t="shared" ref="P131:P194" si="3">B131&amp;C131&amp;D131&amp;E131&amp;F131&amp;G131&amp;H131&amp;I131&amp;J131&amp;K131&amp;L131&amp;M131&amp;N131&amp;O131</f>
        <v/>
      </c>
    </row>
    <row r="132" spans="1:16" x14ac:dyDescent="0.25">
      <c r="A132" t="str">
        <f>Table15[[#This Row],[Name]]</f>
        <v>liquidEngineMiniRescale</v>
      </c>
      <c r="B132" t="str">
        <f>IF(VLOOKUP($A132,Parts!$A:$AM,B$1,0)="X",S$2,"")</f>
        <v/>
      </c>
      <c r="C132" t="str">
        <f>IF(VLOOKUP($A132,Parts!$A:$AM,C$1,0)="X",T$2,"")</f>
        <v/>
      </c>
      <c r="D132" t="str">
        <f>IF(VLOOKUP($A132,Parts!$A:$AM,D$1,0)="X",U$2,"")</f>
        <v/>
      </c>
      <c r="E132" t="str">
        <f>IF(VLOOKUP($A132,Parts!$A:$AM,E$1,0)="X",V$2,"")</f>
        <v/>
      </c>
      <c r="F132" t="str">
        <f>IF(VLOOKUP($A132,Parts!$A:$AM,F$1,0)="X",W$2,"")</f>
        <v xml:space="preserve">    MODULE
    { name = ModuleTagEngineLiquidTurbo }
</v>
      </c>
      <c r="G132" t="str">
        <f>IF(VLOOKUP($A132,Parts!$A:$AM,G$1,0)="X",X$2,"")</f>
        <v/>
      </c>
      <c r="H132" t="str">
        <f>IF(VLOOKUP($A132,Parts!$A:$AM,H$1,0)="X",Y$2,"")</f>
        <v/>
      </c>
      <c r="I132" t="str">
        <f>IF(VLOOKUP($A132,Parts!$A:$AM,I$1,0)="X",Z$2,"")</f>
        <v/>
      </c>
      <c r="J132" t="str">
        <f>IF(VLOOKUP($A132,Parts!$A:$AM,J$1,0)="X",AA$2,"")</f>
        <v/>
      </c>
      <c r="K132" t="str">
        <f>IF(VLOOKUP($A132,Parts!$A:$AM,K$1,0)="X",AB$2,"")</f>
        <v/>
      </c>
      <c r="L132" t="str">
        <f>IF(VLOOKUP($A132,Parts!$A:$AM,L$1,0)="X",AC$2,"")</f>
        <v/>
      </c>
      <c r="M132" t="str">
        <f>IF(VLOOKUP($A132,Parts!$A:$AM,M$1,0)="X",AD$2,"")</f>
        <v xml:space="preserve">    MODULE
    { name = ModuleTagToxic }
</v>
      </c>
      <c r="N132" t="str">
        <f>IF(VLOOKUP($A132,Parts!$A:$AM,N$1,0)="X",AE$2,"")</f>
        <v/>
      </c>
      <c r="O132" t="str">
        <f>IF(VLOOKUP($A132,Parts!$A:$AM,O$1,0)="X",AF$2,"")</f>
        <v/>
      </c>
      <c r="P132" t="str">
        <f t="shared" si="3"/>
        <v xml:space="preserve">    MODULE
    { name = ModuleTagEngineLiquidTurbo }
    MODULE
    { name = ModuleTagToxic }
</v>
      </c>
    </row>
    <row r="133" spans="1:16" x14ac:dyDescent="0.25">
      <c r="A133" t="str">
        <f>Table15[[#This Row],[Name]]</f>
        <v>galaxvr2</v>
      </c>
      <c r="B133" t="str">
        <f>IF(VLOOKUP($A133,Parts!$A:$AM,B$1,0)="X",S$2,"")</f>
        <v/>
      </c>
      <c r="C133" t="str">
        <f>IF(VLOOKUP($A133,Parts!$A:$AM,C$1,0)="X",T$2,"")</f>
        <v/>
      </c>
      <c r="D133" t="str">
        <f>IF(VLOOKUP($A133,Parts!$A:$AM,D$1,0)="X",U$2,"")</f>
        <v/>
      </c>
      <c r="E133" t="str">
        <f>IF(VLOOKUP($A133,Parts!$A:$AM,E$1,0)="X",V$2,"")</f>
        <v/>
      </c>
      <c r="F133" t="str">
        <f>IF(VLOOKUP($A133,Parts!$A:$AM,F$1,0)="X",W$2,"")</f>
        <v xml:space="preserve">    MODULE
    { name = ModuleTagEngineLiquidTurbo }
</v>
      </c>
      <c r="G133" t="str">
        <f>IF(VLOOKUP($A133,Parts!$A:$AM,G$1,0)="X",X$2,"")</f>
        <v/>
      </c>
      <c r="H133" t="str">
        <f>IF(VLOOKUP($A133,Parts!$A:$AM,H$1,0)="X",Y$2,"")</f>
        <v/>
      </c>
      <c r="I133" t="str">
        <f>IF(VLOOKUP($A133,Parts!$A:$AM,I$1,0)="X",Z$2,"")</f>
        <v/>
      </c>
      <c r="J133" t="str">
        <f>IF(VLOOKUP($A133,Parts!$A:$AM,J$1,0)="X",AA$2,"")</f>
        <v/>
      </c>
      <c r="K133" t="str">
        <f>IF(VLOOKUP($A133,Parts!$A:$AM,K$1,0)="X",AB$2,"")</f>
        <v/>
      </c>
      <c r="L133" t="str">
        <f>IF(VLOOKUP($A133,Parts!$A:$AM,L$1,0)="X",AC$2,"")</f>
        <v/>
      </c>
      <c r="M133" t="str">
        <f>IF(VLOOKUP($A133,Parts!$A:$AM,M$1,0)="X",AD$2,"")</f>
        <v xml:space="preserve">    MODULE
    { name = ModuleTagToxic }
</v>
      </c>
      <c r="N133" t="str">
        <f>IF(VLOOKUP($A133,Parts!$A:$AM,N$1,0)="X",AE$2,"")</f>
        <v/>
      </c>
      <c r="O133" t="str">
        <f>IF(VLOOKUP($A133,Parts!$A:$AM,O$1,0)="X",AF$2,"")</f>
        <v/>
      </c>
      <c r="P133" t="str">
        <f t="shared" si="3"/>
        <v xml:space="preserve">    MODULE
    { name = ModuleTagEngineLiquidTurbo }
    MODULE
    { name = ModuleTagToxic }
</v>
      </c>
    </row>
    <row r="134" spans="1:16" x14ac:dyDescent="0.25">
      <c r="A134" t="str">
        <f>Table15[[#This Row],[Name]]</f>
        <v>Aestus-II</v>
      </c>
      <c r="B134" t="str">
        <f>IF(VLOOKUP($A134,Parts!$A:$AM,B$1,0)="X",S$2,"")</f>
        <v/>
      </c>
      <c r="C134" t="str">
        <f>IF(VLOOKUP($A134,Parts!$A:$AM,C$1,0)="X",T$2,"")</f>
        <v/>
      </c>
      <c r="D134" t="str">
        <f>IF(VLOOKUP($A134,Parts!$A:$AM,D$1,0)="X",U$2,"")</f>
        <v/>
      </c>
      <c r="E134" t="str">
        <f>IF(VLOOKUP($A134,Parts!$A:$AM,E$1,0)="X",V$2,"")</f>
        <v/>
      </c>
      <c r="F134" t="str">
        <f>IF(VLOOKUP($A134,Parts!$A:$AM,F$1,0)="X",W$2,"")</f>
        <v/>
      </c>
      <c r="G134" t="str">
        <f>IF(VLOOKUP($A134,Parts!$A:$AM,G$1,0)="X",X$2,"")</f>
        <v/>
      </c>
      <c r="H134" t="str">
        <f>IF(VLOOKUP($A134,Parts!$A:$AM,H$1,0)="X",Y$2,"")</f>
        <v/>
      </c>
      <c r="I134" t="str">
        <f>IF(VLOOKUP($A134,Parts!$A:$AM,I$1,0)="X",Z$2,"")</f>
        <v/>
      </c>
      <c r="J134" t="str">
        <f>IF(VLOOKUP($A134,Parts!$A:$AM,J$1,0)="X",AA$2,"")</f>
        <v/>
      </c>
      <c r="K134" t="str">
        <f>IF(VLOOKUP($A134,Parts!$A:$AM,K$1,0)="X",AB$2,"")</f>
        <v/>
      </c>
      <c r="L134" t="str">
        <f>IF(VLOOKUP($A134,Parts!$A:$AM,L$1,0)="X",AC$2,"")</f>
        <v/>
      </c>
      <c r="M134" t="str">
        <f>IF(VLOOKUP($A134,Parts!$A:$AM,M$1,0)="X",AD$2,"")</f>
        <v/>
      </c>
      <c r="N134" t="str">
        <f>IF(VLOOKUP($A134,Parts!$A:$AM,N$1,0)="X",AE$2,"")</f>
        <v/>
      </c>
      <c r="O134" t="str">
        <f>IF(VLOOKUP($A134,Parts!$A:$AM,O$1,0)="X",AF$2,"")</f>
        <v/>
      </c>
      <c r="P134" t="str">
        <f t="shared" si="3"/>
        <v/>
      </c>
    </row>
    <row r="135" spans="1:16" x14ac:dyDescent="0.25">
      <c r="A135" t="str">
        <f>Table15[[#This Row],[Name]]</f>
        <v>RP0probeAvionics1-5m</v>
      </c>
      <c r="B135" t="str">
        <f>IF(VLOOKUP($A135,Parts!$A:$AM,B$1,0)="X",S$2,"")</f>
        <v xml:space="preserve">    MODULE
    { name = ModuleTagAvionics }
</v>
      </c>
      <c r="C135" t="str">
        <f>IF(VLOOKUP($A135,Parts!$A:$AM,C$1,0)="X",T$2,"")</f>
        <v/>
      </c>
      <c r="D135" t="str">
        <f>IF(VLOOKUP($A135,Parts!$A:$AM,D$1,0)="X",U$2,"")</f>
        <v/>
      </c>
      <c r="E135" t="str">
        <f>IF(VLOOKUP($A135,Parts!$A:$AM,E$1,0)="X",V$2,"")</f>
        <v/>
      </c>
      <c r="F135" t="str">
        <f>IF(VLOOKUP($A135,Parts!$A:$AM,F$1,0)="X",W$2,"")</f>
        <v/>
      </c>
      <c r="G135" t="str">
        <f>IF(VLOOKUP($A135,Parts!$A:$AM,G$1,0)="X",X$2,"")</f>
        <v/>
      </c>
      <c r="H135" t="str">
        <f>IF(VLOOKUP($A135,Parts!$A:$AM,H$1,0)="X",Y$2,"")</f>
        <v/>
      </c>
      <c r="I135" t="str">
        <f>IF(VLOOKUP($A135,Parts!$A:$AM,I$1,0)="X",Z$2,"")</f>
        <v/>
      </c>
      <c r="J135" t="str">
        <f>IF(VLOOKUP($A135,Parts!$A:$AM,J$1,0)="X",AA$2,"")</f>
        <v/>
      </c>
      <c r="K135" t="str">
        <f>IF(VLOOKUP($A135,Parts!$A:$AM,K$1,0)="X",AB$2,"")</f>
        <v/>
      </c>
      <c r="L135" t="str">
        <f>IF(VLOOKUP($A135,Parts!$A:$AM,L$1,0)="X",AC$2,"")</f>
        <v/>
      </c>
      <c r="M135" t="str">
        <f>IF(VLOOKUP($A135,Parts!$A:$AM,M$1,0)="X",AD$2,"")</f>
        <v/>
      </c>
      <c r="N135" t="str">
        <f>IF(VLOOKUP($A135,Parts!$A:$AM,N$1,0)="X",AE$2,"")</f>
        <v/>
      </c>
      <c r="O135" t="str">
        <f>IF(VLOOKUP($A135,Parts!$A:$AM,O$1,0)="X",AF$2,"")</f>
        <v/>
      </c>
      <c r="P135" t="str">
        <f t="shared" si="3"/>
        <v xml:space="preserve">    MODULE
    { name = ModuleTagAvionics }
</v>
      </c>
    </row>
    <row r="136" spans="1:16" x14ac:dyDescent="0.25">
      <c r="A136" t="str">
        <f>Table15[[#This Row],[Name]]</f>
        <v>bluedog_agenaProbeCore</v>
      </c>
      <c r="B136" t="str">
        <f>IF(VLOOKUP($A136,Parts!$A:$AM,B$1,0)="X",S$2,"")</f>
        <v xml:space="preserve">    MODULE
    { name = ModuleTagAvionics }
</v>
      </c>
      <c r="C136" t="str">
        <f>IF(VLOOKUP($A136,Parts!$A:$AM,C$1,0)="X",T$2,"")</f>
        <v/>
      </c>
      <c r="D136" t="str">
        <f>IF(VLOOKUP($A136,Parts!$A:$AM,D$1,0)="X",U$2,"")</f>
        <v/>
      </c>
      <c r="E136" t="str">
        <f>IF(VLOOKUP($A136,Parts!$A:$AM,E$1,0)="X",V$2,"")</f>
        <v/>
      </c>
      <c r="F136" t="str">
        <f>IF(VLOOKUP($A136,Parts!$A:$AM,F$1,0)="X",W$2,"")</f>
        <v/>
      </c>
      <c r="G136" t="str">
        <f>IF(VLOOKUP($A136,Parts!$A:$AM,G$1,0)="X",X$2,"")</f>
        <v/>
      </c>
      <c r="H136" t="str">
        <f>IF(VLOOKUP($A136,Parts!$A:$AM,H$1,0)="X",Y$2,"")</f>
        <v/>
      </c>
      <c r="I136" t="str">
        <f>IF(VLOOKUP($A136,Parts!$A:$AM,I$1,0)="X",Z$2,"")</f>
        <v/>
      </c>
      <c r="J136" t="str">
        <f>IF(VLOOKUP($A136,Parts!$A:$AM,J$1,0)="X",AA$2,"")</f>
        <v/>
      </c>
      <c r="K136" t="str">
        <f>IF(VLOOKUP($A136,Parts!$A:$AM,K$1,0)="X",AB$2,"")</f>
        <v/>
      </c>
      <c r="L136" t="str">
        <f>IF(VLOOKUP($A136,Parts!$A:$AM,L$1,0)="X",AC$2,"")</f>
        <v/>
      </c>
      <c r="M136" t="str">
        <f>IF(VLOOKUP($A136,Parts!$A:$AM,M$1,0)="X",AD$2,"")</f>
        <v/>
      </c>
      <c r="N136" t="str">
        <f>IF(VLOOKUP($A136,Parts!$A:$AM,N$1,0)="X",AE$2,"")</f>
        <v/>
      </c>
      <c r="O136" t="str">
        <f>IF(VLOOKUP($A136,Parts!$A:$AM,O$1,0)="X",AF$2,"")</f>
        <v/>
      </c>
      <c r="P136" t="str">
        <f t="shared" si="3"/>
        <v xml:space="preserve">    MODULE
    { name = ModuleTagAvionics }
</v>
      </c>
    </row>
    <row r="137" spans="1:16" x14ac:dyDescent="0.25">
      <c r="A137" t="str">
        <f>Table15[[#This Row],[Name]]</f>
        <v>FASAFairingWall05m_agena</v>
      </c>
      <c r="B137" t="str">
        <f>IF(VLOOKUP($A137,Parts!$A:$AM,B$1,0)="X",S$2,"")</f>
        <v/>
      </c>
      <c r="C137" t="str">
        <f>IF(VLOOKUP($A137,Parts!$A:$AM,C$1,0)="X",T$2,"")</f>
        <v/>
      </c>
      <c r="D137" t="str">
        <f>IF(VLOOKUP($A137,Parts!$A:$AM,D$1,0)="X",U$2,"")</f>
        <v/>
      </c>
      <c r="E137" t="str">
        <f>IF(VLOOKUP($A137,Parts!$A:$AM,E$1,0)="X",V$2,"")</f>
        <v/>
      </c>
      <c r="F137" t="str">
        <f>IF(VLOOKUP($A137,Parts!$A:$AM,F$1,0)="X",W$2,"")</f>
        <v/>
      </c>
      <c r="G137" t="str">
        <f>IF(VLOOKUP($A137,Parts!$A:$AM,G$1,0)="X",X$2,"")</f>
        <v/>
      </c>
      <c r="H137" t="str">
        <f>IF(VLOOKUP($A137,Parts!$A:$AM,H$1,0)="X",Y$2,"")</f>
        <v/>
      </c>
      <c r="I137" t="str">
        <f>IF(VLOOKUP($A137,Parts!$A:$AM,I$1,0)="X",Z$2,"")</f>
        <v/>
      </c>
      <c r="J137" t="str">
        <f>IF(VLOOKUP($A137,Parts!$A:$AM,J$1,0)="X",AA$2,"")</f>
        <v/>
      </c>
      <c r="K137" t="str">
        <f>IF(VLOOKUP($A137,Parts!$A:$AM,K$1,0)="X",AB$2,"")</f>
        <v/>
      </c>
      <c r="L137" t="str">
        <f>IF(VLOOKUP($A137,Parts!$A:$AM,L$1,0)="X",AC$2,"")</f>
        <v/>
      </c>
      <c r="M137" t="str">
        <f>IF(VLOOKUP($A137,Parts!$A:$AM,M$1,0)="X",AD$2,"")</f>
        <v/>
      </c>
      <c r="N137" t="str">
        <f>IF(VLOOKUP($A137,Parts!$A:$AM,N$1,0)="X",AE$2,"")</f>
        <v/>
      </c>
      <c r="O137" t="str">
        <f>IF(VLOOKUP($A137,Parts!$A:$AM,O$1,0)="X",AF$2,"")</f>
        <v/>
      </c>
      <c r="P137" t="str">
        <f t="shared" si="3"/>
        <v/>
      </c>
    </row>
    <row r="138" spans="1:16" x14ac:dyDescent="0.25">
      <c r="A138" t="str">
        <f>Table15[[#This Row],[Name]]</f>
        <v>FASAAgenaProbe</v>
      </c>
      <c r="B138" t="str">
        <f>IF(VLOOKUP($A138,Parts!$A:$AM,B$1,0)="X",S$2,"")</f>
        <v xml:space="preserve">    MODULE
    { name = ModuleTagAvionics }
</v>
      </c>
      <c r="C138" t="str">
        <f>IF(VLOOKUP($A138,Parts!$A:$AM,C$1,0)="X",T$2,"")</f>
        <v/>
      </c>
      <c r="D138" t="str">
        <f>IF(VLOOKUP($A138,Parts!$A:$AM,D$1,0)="X",U$2,"")</f>
        <v/>
      </c>
      <c r="E138" t="str">
        <f>IF(VLOOKUP($A138,Parts!$A:$AM,E$1,0)="X",V$2,"")</f>
        <v/>
      </c>
      <c r="F138" t="str">
        <f>IF(VLOOKUP($A138,Parts!$A:$AM,F$1,0)="X",W$2,"")</f>
        <v/>
      </c>
      <c r="G138" t="str">
        <f>IF(VLOOKUP($A138,Parts!$A:$AM,G$1,0)="X",X$2,"")</f>
        <v/>
      </c>
      <c r="H138" t="str">
        <f>IF(VLOOKUP($A138,Parts!$A:$AM,H$1,0)="X",Y$2,"")</f>
        <v/>
      </c>
      <c r="I138" t="str">
        <f>IF(VLOOKUP($A138,Parts!$A:$AM,I$1,0)="X",Z$2,"")</f>
        <v/>
      </c>
      <c r="J138" t="str">
        <f>IF(VLOOKUP($A138,Parts!$A:$AM,J$1,0)="X",AA$2,"")</f>
        <v/>
      </c>
      <c r="K138" t="str">
        <f>IF(VLOOKUP($A138,Parts!$A:$AM,K$1,0)="X",AB$2,"")</f>
        <v/>
      </c>
      <c r="L138" t="str">
        <f>IF(VLOOKUP($A138,Parts!$A:$AM,L$1,0)="X",AC$2,"")</f>
        <v/>
      </c>
      <c r="M138" t="str">
        <f>IF(VLOOKUP($A138,Parts!$A:$AM,M$1,0)="X",AD$2,"")</f>
        <v/>
      </c>
      <c r="N138" t="str">
        <f>IF(VLOOKUP($A138,Parts!$A:$AM,N$1,0)="X",AE$2,"")</f>
        <v/>
      </c>
      <c r="O138" t="str">
        <f>IF(VLOOKUP($A138,Parts!$A:$AM,O$1,0)="X",AF$2,"")</f>
        <v/>
      </c>
      <c r="P138" t="str">
        <f t="shared" si="3"/>
        <v xml:space="preserve">    MODULE
    { name = ModuleTagAvionics }
</v>
      </c>
    </row>
    <row r="139" spans="1:16" x14ac:dyDescent="0.25">
      <c r="A139" t="str">
        <f>Table15[[#This Row],[Name]]</f>
        <v>RSBtankAgenaD</v>
      </c>
      <c r="B139" t="str">
        <f>IF(VLOOKUP($A139,Parts!$A:$AM,B$1,0)="X",S$2,"")</f>
        <v/>
      </c>
      <c r="C139" t="str">
        <f>IF(VLOOKUP($A139,Parts!$A:$AM,C$1,0)="X",T$2,"")</f>
        <v/>
      </c>
      <c r="D139" t="str">
        <f>IF(VLOOKUP($A139,Parts!$A:$AM,D$1,0)="X",U$2,"")</f>
        <v/>
      </c>
      <c r="E139" t="str">
        <f>IF(VLOOKUP($A139,Parts!$A:$AM,E$1,0)="X",V$2,"")</f>
        <v/>
      </c>
      <c r="F139" t="str">
        <f>IF(VLOOKUP($A139,Parts!$A:$AM,F$1,0)="X",W$2,"")</f>
        <v/>
      </c>
      <c r="G139" t="str">
        <f>IF(VLOOKUP($A139,Parts!$A:$AM,G$1,0)="X",X$2,"")</f>
        <v/>
      </c>
      <c r="H139" t="str">
        <f>IF(VLOOKUP($A139,Parts!$A:$AM,H$1,0)="X",Y$2,"")</f>
        <v/>
      </c>
      <c r="I139" t="str">
        <f>IF(VLOOKUP($A139,Parts!$A:$AM,I$1,0)="X",Z$2,"")</f>
        <v/>
      </c>
      <c r="J139" t="str">
        <f>IF(VLOOKUP($A139,Parts!$A:$AM,J$1,0)="X",AA$2,"")</f>
        <v/>
      </c>
      <c r="K139" t="str">
        <f>IF(VLOOKUP($A139,Parts!$A:$AM,K$1,0)="X",AB$2,"")</f>
        <v/>
      </c>
      <c r="L139" t="str">
        <f>IF(VLOOKUP($A139,Parts!$A:$AM,L$1,0)="X",AC$2,"")</f>
        <v/>
      </c>
      <c r="M139" t="str">
        <f>IF(VLOOKUP($A139,Parts!$A:$AM,M$1,0)="X",AD$2,"")</f>
        <v/>
      </c>
      <c r="N139" t="str">
        <f>IF(VLOOKUP($A139,Parts!$A:$AM,N$1,0)="X",AE$2,"")</f>
        <v/>
      </c>
      <c r="O139" t="str">
        <f>IF(VLOOKUP($A139,Parts!$A:$AM,O$1,0)="X",AF$2,"")</f>
        <v/>
      </c>
      <c r="P139" t="str">
        <f t="shared" si="3"/>
        <v/>
      </c>
    </row>
    <row r="140" spans="1:16" x14ac:dyDescent="0.25">
      <c r="A140" t="str">
        <f>Table15[[#This Row],[Name]]</f>
        <v>bluedog_agenaShortTankM</v>
      </c>
      <c r="B140" t="str">
        <f>IF(VLOOKUP($A140,Parts!$A:$AM,B$1,0)="X",S$2,"")</f>
        <v/>
      </c>
      <c r="C140" t="str">
        <f>IF(VLOOKUP($A140,Parts!$A:$AM,C$1,0)="X",T$2,"")</f>
        <v/>
      </c>
      <c r="D140" t="str">
        <f>IF(VLOOKUP($A140,Parts!$A:$AM,D$1,0)="X",U$2,"")</f>
        <v/>
      </c>
      <c r="E140" t="str">
        <f>IF(VLOOKUP($A140,Parts!$A:$AM,E$1,0)="X",V$2,"")</f>
        <v/>
      </c>
      <c r="F140" t="str">
        <f>IF(VLOOKUP($A140,Parts!$A:$AM,F$1,0)="X",W$2,"")</f>
        <v/>
      </c>
      <c r="G140" t="str">
        <f>IF(VLOOKUP($A140,Parts!$A:$AM,G$1,0)="X",X$2,"")</f>
        <v/>
      </c>
      <c r="H140" t="str">
        <f>IF(VLOOKUP($A140,Parts!$A:$AM,H$1,0)="X",Y$2,"")</f>
        <v/>
      </c>
      <c r="I140" t="str">
        <f>IF(VLOOKUP($A140,Parts!$A:$AM,I$1,0)="X",Z$2,"")</f>
        <v/>
      </c>
      <c r="J140" t="str">
        <f>IF(VLOOKUP($A140,Parts!$A:$AM,J$1,0)="X",AA$2,"")</f>
        <v/>
      </c>
      <c r="K140" t="str">
        <f>IF(VLOOKUP($A140,Parts!$A:$AM,K$1,0)="X",AB$2,"")</f>
        <v/>
      </c>
      <c r="L140" t="str">
        <f>IF(VLOOKUP($A140,Parts!$A:$AM,L$1,0)="X",AC$2,"")</f>
        <v/>
      </c>
      <c r="M140" t="str">
        <f>IF(VLOOKUP($A140,Parts!$A:$AM,M$1,0)="X",AD$2,"")</f>
        <v/>
      </c>
      <c r="N140" t="str">
        <f>IF(VLOOKUP($A140,Parts!$A:$AM,N$1,0)="X",AE$2,"")</f>
        <v/>
      </c>
      <c r="O140" t="str">
        <f>IF(VLOOKUP($A140,Parts!$A:$AM,O$1,0)="X",AF$2,"")</f>
        <v/>
      </c>
      <c r="P140" t="str">
        <f t="shared" si="3"/>
        <v/>
      </c>
    </row>
    <row r="141" spans="1:16" x14ac:dyDescent="0.25">
      <c r="A141" t="str">
        <f>Table15[[#This Row],[Name]]</f>
        <v>bluedog_agenaShortTank</v>
      </c>
      <c r="B141" t="str">
        <f>IF(VLOOKUP($A141,Parts!$A:$AM,B$1,0)="X",S$2,"")</f>
        <v/>
      </c>
      <c r="C141" t="str">
        <f>IF(VLOOKUP($A141,Parts!$A:$AM,C$1,0)="X",T$2,"")</f>
        <v/>
      </c>
      <c r="D141" t="str">
        <f>IF(VLOOKUP($A141,Parts!$A:$AM,D$1,0)="X",U$2,"")</f>
        <v/>
      </c>
      <c r="E141" t="str">
        <f>IF(VLOOKUP($A141,Parts!$A:$AM,E$1,0)="X",V$2,"")</f>
        <v/>
      </c>
      <c r="F141" t="str">
        <f>IF(VLOOKUP($A141,Parts!$A:$AM,F$1,0)="X",W$2,"")</f>
        <v/>
      </c>
      <c r="G141" t="str">
        <f>IF(VLOOKUP($A141,Parts!$A:$AM,G$1,0)="X",X$2,"")</f>
        <v/>
      </c>
      <c r="H141" t="str">
        <f>IF(VLOOKUP($A141,Parts!$A:$AM,H$1,0)="X",Y$2,"")</f>
        <v/>
      </c>
      <c r="I141" t="str">
        <f>IF(VLOOKUP($A141,Parts!$A:$AM,I$1,0)="X",Z$2,"")</f>
        <v/>
      </c>
      <c r="J141" t="str">
        <f>IF(VLOOKUP($A141,Parts!$A:$AM,J$1,0)="X",AA$2,"")</f>
        <v/>
      </c>
      <c r="K141" t="str">
        <f>IF(VLOOKUP($A141,Parts!$A:$AM,K$1,0)="X",AB$2,"")</f>
        <v/>
      </c>
      <c r="L141" t="str">
        <f>IF(VLOOKUP($A141,Parts!$A:$AM,L$1,0)="X",AC$2,"")</f>
        <v/>
      </c>
      <c r="M141" t="str">
        <f>IF(VLOOKUP($A141,Parts!$A:$AM,M$1,0)="X",AD$2,"")</f>
        <v/>
      </c>
      <c r="N141" t="str">
        <f>IF(VLOOKUP($A141,Parts!$A:$AM,N$1,0)="X",AE$2,"")</f>
        <v/>
      </c>
      <c r="O141" t="str">
        <f>IF(VLOOKUP($A141,Parts!$A:$AM,O$1,0)="X",AF$2,"")</f>
        <v/>
      </c>
      <c r="P141" t="str">
        <f t="shared" si="3"/>
        <v/>
      </c>
    </row>
    <row r="142" spans="1:16" x14ac:dyDescent="0.25">
      <c r="A142" t="str">
        <f>Table15[[#This Row],[Name]]</f>
        <v>bluedog_agenaNoseCone</v>
      </c>
      <c r="B142" t="str">
        <f>IF(VLOOKUP($A142,Parts!$A:$AM,B$1,0)="X",S$2,"")</f>
        <v/>
      </c>
      <c r="C142" t="str">
        <f>IF(VLOOKUP($A142,Parts!$A:$AM,C$1,0)="X",T$2,"")</f>
        <v/>
      </c>
      <c r="D142" t="str">
        <f>IF(VLOOKUP($A142,Parts!$A:$AM,D$1,0)="X",U$2,"")</f>
        <v/>
      </c>
      <c r="E142" t="str">
        <f>IF(VLOOKUP($A142,Parts!$A:$AM,E$1,0)="X",V$2,"")</f>
        <v/>
      </c>
      <c r="F142" t="str">
        <f>IF(VLOOKUP($A142,Parts!$A:$AM,F$1,0)="X",W$2,"")</f>
        <v/>
      </c>
      <c r="G142" t="str">
        <f>IF(VLOOKUP($A142,Parts!$A:$AM,G$1,0)="X",X$2,"")</f>
        <v/>
      </c>
      <c r="H142" t="str">
        <f>IF(VLOOKUP($A142,Parts!$A:$AM,H$1,0)="X",Y$2,"")</f>
        <v/>
      </c>
      <c r="I142" t="str">
        <f>IF(VLOOKUP($A142,Parts!$A:$AM,I$1,0)="X",Z$2,"")</f>
        <v/>
      </c>
      <c r="J142" t="str">
        <f>IF(VLOOKUP($A142,Parts!$A:$AM,J$1,0)="X",AA$2,"")</f>
        <v/>
      </c>
      <c r="K142" t="str">
        <f>IF(VLOOKUP($A142,Parts!$A:$AM,K$1,0)="X",AB$2,"")</f>
        <v/>
      </c>
      <c r="L142" t="str">
        <f>IF(VLOOKUP($A142,Parts!$A:$AM,L$1,0)="X",AC$2,"")</f>
        <v/>
      </c>
      <c r="M142" t="str">
        <f>IF(VLOOKUP($A142,Parts!$A:$AM,M$1,0)="X",AD$2,"")</f>
        <v/>
      </c>
      <c r="N142" t="str">
        <f>IF(VLOOKUP($A142,Parts!$A:$AM,N$1,0)="X",AE$2,"")</f>
        <v/>
      </c>
      <c r="O142" t="str">
        <f>IF(VLOOKUP($A142,Parts!$A:$AM,O$1,0)="X",AF$2,"")</f>
        <v/>
      </c>
      <c r="P142" t="str">
        <f t="shared" si="3"/>
        <v/>
      </c>
    </row>
    <row r="143" spans="1:16" x14ac:dyDescent="0.25">
      <c r="A143" t="str">
        <f>Table15[[#This Row],[Name]]</f>
        <v>bluedog_agenaMediumTank</v>
      </c>
      <c r="B143" t="str">
        <f>IF(VLOOKUP($A143,Parts!$A:$AM,B$1,0)="X",S$2,"")</f>
        <v/>
      </c>
      <c r="C143" t="str">
        <f>IF(VLOOKUP($A143,Parts!$A:$AM,C$1,0)="X",T$2,"")</f>
        <v/>
      </c>
      <c r="D143" t="str">
        <f>IF(VLOOKUP($A143,Parts!$A:$AM,D$1,0)="X",U$2,"")</f>
        <v/>
      </c>
      <c r="E143" t="str">
        <f>IF(VLOOKUP($A143,Parts!$A:$AM,E$1,0)="X",V$2,"")</f>
        <v/>
      </c>
      <c r="F143" t="str">
        <f>IF(VLOOKUP($A143,Parts!$A:$AM,F$1,0)="X",W$2,"")</f>
        <v/>
      </c>
      <c r="G143" t="str">
        <f>IF(VLOOKUP($A143,Parts!$A:$AM,G$1,0)="X",X$2,"")</f>
        <v/>
      </c>
      <c r="H143" t="str">
        <f>IF(VLOOKUP($A143,Parts!$A:$AM,H$1,0)="X",Y$2,"")</f>
        <v/>
      </c>
      <c r="I143" t="str">
        <f>IF(VLOOKUP($A143,Parts!$A:$AM,I$1,0)="X",Z$2,"")</f>
        <v/>
      </c>
      <c r="J143" t="str">
        <f>IF(VLOOKUP($A143,Parts!$A:$AM,J$1,0)="X",AA$2,"")</f>
        <v/>
      </c>
      <c r="K143" t="str">
        <f>IF(VLOOKUP($A143,Parts!$A:$AM,K$1,0)="X",AB$2,"")</f>
        <v/>
      </c>
      <c r="L143" t="str">
        <f>IF(VLOOKUP($A143,Parts!$A:$AM,L$1,0)="X",AC$2,"")</f>
        <v/>
      </c>
      <c r="M143" t="str">
        <f>IF(VLOOKUP($A143,Parts!$A:$AM,M$1,0)="X",AD$2,"")</f>
        <v/>
      </c>
      <c r="N143" t="str">
        <f>IF(VLOOKUP($A143,Parts!$A:$AM,N$1,0)="X",AE$2,"")</f>
        <v/>
      </c>
      <c r="O143" t="str">
        <f>IF(VLOOKUP($A143,Parts!$A:$AM,O$1,0)="X",AF$2,"")</f>
        <v/>
      </c>
      <c r="P143" t="str">
        <f t="shared" si="3"/>
        <v/>
      </c>
    </row>
    <row r="144" spans="1:16" x14ac:dyDescent="0.25">
      <c r="A144" t="str">
        <f>Table15[[#This Row],[Name]]</f>
        <v>bluedog_AgenaA</v>
      </c>
      <c r="B144" t="str">
        <f>IF(VLOOKUP($A144,Parts!$A:$AM,B$1,0)="X",S$2,"")</f>
        <v/>
      </c>
      <c r="C144" t="str">
        <f>IF(VLOOKUP($A144,Parts!$A:$AM,C$1,0)="X",T$2,"")</f>
        <v/>
      </c>
      <c r="D144" t="str">
        <f>IF(VLOOKUP($A144,Parts!$A:$AM,D$1,0)="X",U$2,"")</f>
        <v/>
      </c>
      <c r="E144" t="str">
        <f>IF(VLOOKUP($A144,Parts!$A:$AM,E$1,0)="X",V$2,"")</f>
        <v xml:space="preserve">    MODULE
    { name = ModuleTagEngineLiquidPF }
</v>
      </c>
      <c r="F144" t="str">
        <f>IF(VLOOKUP($A144,Parts!$A:$AM,F$1,0)="X",W$2,"")</f>
        <v/>
      </c>
      <c r="G144" t="str">
        <f>IF(VLOOKUP($A144,Parts!$A:$AM,G$1,0)="X",X$2,"")</f>
        <v/>
      </c>
      <c r="H144" t="str">
        <f>IF(VLOOKUP($A144,Parts!$A:$AM,H$1,0)="X",Y$2,"")</f>
        <v/>
      </c>
      <c r="I144" t="str">
        <f>IF(VLOOKUP($A144,Parts!$A:$AM,I$1,0)="X",Z$2,"")</f>
        <v/>
      </c>
      <c r="J144" t="str">
        <f>IF(VLOOKUP($A144,Parts!$A:$AM,J$1,0)="X",AA$2,"")</f>
        <v/>
      </c>
      <c r="K144" t="str">
        <f>IF(VLOOKUP($A144,Parts!$A:$AM,K$1,0)="X",AB$2,"")</f>
        <v/>
      </c>
      <c r="L144" t="str">
        <f>IF(VLOOKUP($A144,Parts!$A:$AM,L$1,0)="X",AC$2,"")</f>
        <v/>
      </c>
      <c r="M144" t="str">
        <f>IF(VLOOKUP($A144,Parts!$A:$AM,M$1,0)="X",AD$2,"")</f>
        <v/>
      </c>
      <c r="N144" t="str">
        <f>IF(VLOOKUP($A144,Parts!$A:$AM,N$1,0)="X",AE$2,"")</f>
        <v/>
      </c>
      <c r="O144" t="str">
        <f>IF(VLOOKUP($A144,Parts!$A:$AM,O$1,0)="X",AF$2,"")</f>
        <v/>
      </c>
      <c r="P144" t="str">
        <f t="shared" si="3"/>
        <v xml:space="preserve">    MODULE
    { name = ModuleTagEngineLiquidPF }
</v>
      </c>
    </row>
    <row r="145" spans="1:16" x14ac:dyDescent="0.25">
      <c r="A145" t="str">
        <f>Table15[[#This Row],[Name]]</f>
        <v>FASAAgena_Engine_FP_b</v>
      </c>
      <c r="B145" t="str">
        <f>IF(VLOOKUP($A145,Parts!$A:$AM,B$1,0)="X",S$2,"")</f>
        <v/>
      </c>
      <c r="C145" t="str">
        <f>IF(VLOOKUP($A145,Parts!$A:$AM,C$1,0)="X",T$2,"")</f>
        <v/>
      </c>
      <c r="D145" t="str">
        <f>IF(VLOOKUP($A145,Parts!$A:$AM,D$1,0)="X",U$2,"")</f>
        <v/>
      </c>
      <c r="E145" t="str">
        <f>IF(VLOOKUP($A145,Parts!$A:$AM,E$1,0)="X",V$2,"")</f>
        <v xml:space="preserve">    MODULE
    { name = ModuleTagEngineLiquidPF }
</v>
      </c>
      <c r="F145" t="str">
        <f>IF(VLOOKUP($A145,Parts!$A:$AM,F$1,0)="X",W$2,"")</f>
        <v/>
      </c>
      <c r="G145" t="str">
        <f>IF(VLOOKUP($A145,Parts!$A:$AM,G$1,0)="X",X$2,"")</f>
        <v/>
      </c>
      <c r="H145" t="str">
        <f>IF(VLOOKUP($A145,Parts!$A:$AM,H$1,0)="X",Y$2,"")</f>
        <v/>
      </c>
      <c r="I145" t="str">
        <f>IF(VLOOKUP($A145,Parts!$A:$AM,I$1,0)="X",Z$2,"")</f>
        <v/>
      </c>
      <c r="J145" t="str">
        <f>IF(VLOOKUP($A145,Parts!$A:$AM,J$1,0)="X",AA$2,"")</f>
        <v/>
      </c>
      <c r="K145" t="str">
        <f>IF(VLOOKUP($A145,Parts!$A:$AM,K$1,0)="X",AB$2,"")</f>
        <v/>
      </c>
      <c r="L145" t="str">
        <f>IF(VLOOKUP($A145,Parts!$A:$AM,L$1,0)="X",AC$2,"")</f>
        <v/>
      </c>
      <c r="M145" t="str">
        <f>IF(VLOOKUP($A145,Parts!$A:$AM,M$1,0)="X",AD$2,"")</f>
        <v/>
      </c>
      <c r="N145" t="str">
        <f>IF(VLOOKUP($A145,Parts!$A:$AM,N$1,0)="X",AE$2,"")</f>
        <v/>
      </c>
      <c r="O145" t="str">
        <f>IF(VLOOKUP($A145,Parts!$A:$AM,O$1,0)="X",AF$2,"")</f>
        <v/>
      </c>
      <c r="P145" t="str">
        <f t="shared" si="3"/>
        <v xml:space="preserve">    MODULE
    { name = ModuleTagEngineLiquidPF }
</v>
      </c>
    </row>
    <row r="146" spans="1:16" x14ac:dyDescent="0.25">
      <c r="A146" t="str">
        <f>Table15[[#This Row],[Name]]</f>
        <v>bluedog_agenaLongWhiteTank</v>
      </c>
      <c r="B146" t="str">
        <f>IF(VLOOKUP($A146,Parts!$A:$AM,B$1,0)="X",S$2,"")</f>
        <v/>
      </c>
      <c r="C146" t="str">
        <f>IF(VLOOKUP($A146,Parts!$A:$AM,C$1,0)="X",T$2,"")</f>
        <v/>
      </c>
      <c r="D146" t="str">
        <f>IF(VLOOKUP($A146,Parts!$A:$AM,D$1,0)="X",U$2,"")</f>
        <v/>
      </c>
      <c r="E146" t="str">
        <f>IF(VLOOKUP($A146,Parts!$A:$AM,E$1,0)="X",V$2,"")</f>
        <v/>
      </c>
      <c r="F146" t="str">
        <f>IF(VLOOKUP($A146,Parts!$A:$AM,F$1,0)="X",W$2,"")</f>
        <v/>
      </c>
      <c r="G146" t="str">
        <f>IF(VLOOKUP($A146,Parts!$A:$AM,G$1,0)="X",X$2,"")</f>
        <v/>
      </c>
      <c r="H146" t="str">
        <f>IF(VLOOKUP($A146,Parts!$A:$AM,H$1,0)="X",Y$2,"")</f>
        <v/>
      </c>
      <c r="I146" t="str">
        <f>IF(VLOOKUP($A146,Parts!$A:$AM,I$1,0)="X",Z$2,"")</f>
        <v/>
      </c>
      <c r="J146" t="str">
        <f>IF(VLOOKUP($A146,Parts!$A:$AM,J$1,0)="X",AA$2,"")</f>
        <v/>
      </c>
      <c r="K146" t="str">
        <f>IF(VLOOKUP($A146,Parts!$A:$AM,K$1,0)="X",AB$2,"")</f>
        <v/>
      </c>
      <c r="L146" t="str">
        <f>IF(VLOOKUP($A146,Parts!$A:$AM,L$1,0)="X",AC$2,"")</f>
        <v/>
      </c>
      <c r="M146" t="str">
        <f>IF(VLOOKUP($A146,Parts!$A:$AM,M$1,0)="X",AD$2,"")</f>
        <v/>
      </c>
      <c r="N146" t="str">
        <f>IF(VLOOKUP($A146,Parts!$A:$AM,N$1,0)="X",AE$2,"")</f>
        <v/>
      </c>
      <c r="O146" t="str">
        <f>IF(VLOOKUP($A146,Parts!$A:$AM,O$1,0)="X",AF$2,"")</f>
        <v/>
      </c>
      <c r="P146" t="str">
        <f t="shared" si="3"/>
        <v/>
      </c>
    </row>
    <row r="147" spans="1:16" x14ac:dyDescent="0.25">
      <c r="A147" t="str">
        <f>Table15[[#This Row],[Name]]</f>
        <v>FASAAgenaLFT_b</v>
      </c>
      <c r="B147" t="str">
        <f>IF(VLOOKUP($A147,Parts!$A:$AM,B$1,0)="X",S$2,"")</f>
        <v/>
      </c>
      <c r="C147" t="str">
        <f>IF(VLOOKUP($A147,Parts!$A:$AM,C$1,0)="X",T$2,"")</f>
        <v/>
      </c>
      <c r="D147" t="str">
        <f>IF(VLOOKUP($A147,Parts!$A:$AM,D$1,0)="X",U$2,"")</f>
        <v/>
      </c>
      <c r="E147" t="str">
        <f>IF(VLOOKUP($A147,Parts!$A:$AM,E$1,0)="X",V$2,"")</f>
        <v/>
      </c>
      <c r="F147" t="str">
        <f>IF(VLOOKUP($A147,Parts!$A:$AM,F$1,0)="X",W$2,"")</f>
        <v/>
      </c>
      <c r="G147" t="str">
        <f>IF(VLOOKUP($A147,Parts!$A:$AM,G$1,0)="X",X$2,"")</f>
        <v/>
      </c>
      <c r="H147" t="str">
        <f>IF(VLOOKUP($A147,Parts!$A:$AM,H$1,0)="X",Y$2,"")</f>
        <v/>
      </c>
      <c r="I147" t="str">
        <f>IF(VLOOKUP($A147,Parts!$A:$AM,I$1,0)="X",Z$2,"")</f>
        <v/>
      </c>
      <c r="J147" t="str">
        <f>IF(VLOOKUP($A147,Parts!$A:$AM,J$1,0)="X",AA$2,"")</f>
        <v/>
      </c>
      <c r="K147" t="str">
        <f>IF(VLOOKUP($A147,Parts!$A:$AM,K$1,0)="X",AB$2,"")</f>
        <v/>
      </c>
      <c r="L147" t="str">
        <f>IF(VLOOKUP($A147,Parts!$A:$AM,L$1,0)="X",AC$2,"")</f>
        <v/>
      </c>
      <c r="M147" t="str">
        <f>IF(VLOOKUP($A147,Parts!$A:$AM,M$1,0)="X",AD$2,"")</f>
        <v/>
      </c>
      <c r="N147" t="str">
        <f>IF(VLOOKUP($A147,Parts!$A:$AM,N$1,0)="X",AE$2,"")</f>
        <v/>
      </c>
      <c r="O147" t="str">
        <f>IF(VLOOKUP($A147,Parts!$A:$AM,O$1,0)="X",AF$2,"")</f>
        <v/>
      </c>
      <c r="P147" t="str">
        <f t="shared" si="3"/>
        <v/>
      </c>
    </row>
    <row r="148" spans="1:16" x14ac:dyDescent="0.25">
      <c r="A148" t="str">
        <f>Table15[[#This Row],[Name]]</f>
        <v>FASAAgenaAnt</v>
      </c>
      <c r="B148" t="str">
        <f>IF(VLOOKUP($A148,Parts!$A:$AM,B$1,0)="X",S$2,"")</f>
        <v/>
      </c>
      <c r="C148" t="str">
        <f>IF(VLOOKUP($A148,Parts!$A:$AM,C$1,0)="X",T$2,"")</f>
        <v/>
      </c>
      <c r="D148" t="str">
        <f>IF(VLOOKUP($A148,Parts!$A:$AM,D$1,0)="X",U$2,"")</f>
        <v/>
      </c>
      <c r="E148" t="str">
        <f>IF(VLOOKUP($A148,Parts!$A:$AM,E$1,0)="X",V$2,"")</f>
        <v/>
      </c>
      <c r="F148" t="str">
        <f>IF(VLOOKUP($A148,Parts!$A:$AM,F$1,0)="X",W$2,"")</f>
        <v/>
      </c>
      <c r="G148" t="str">
        <f>IF(VLOOKUP($A148,Parts!$A:$AM,G$1,0)="X",X$2,"")</f>
        <v/>
      </c>
      <c r="H148" t="str">
        <f>IF(VLOOKUP($A148,Parts!$A:$AM,H$1,0)="X",Y$2,"")</f>
        <v/>
      </c>
      <c r="I148" t="str">
        <f>IF(VLOOKUP($A148,Parts!$A:$AM,I$1,0)="X",Z$2,"")</f>
        <v/>
      </c>
      <c r="J148" t="str">
        <f>IF(VLOOKUP($A148,Parts!$A:$AM,J$1,0)="X",AA$2,"")</f>
        <v xml:space="preserve">    MODULE
    { name = ModuleTagInstruments }
</v>
      </c>
      <c r="K148" t="str">
        <f>IF(VLOOKUP($A148,Parts!$A:$AM,K$1,0)="X",AB$2,"")</f>
        <v/>
      </c>
      <c r="L148" t="str">
        <f>IF(VLOOKUP($A148,Parts!$A:$AM,L$1,0)="X",AC$2,"")</f>
        <v/>
      </c>
      <c r="M148" t="str">
        <f>IF(VLOOKUP($A148,Parts!$A:$AM,M$1,0)="X",AD$2,"")</f>
        <v/>
      </c>
      <c r="N148" t="str">
        <f>IF(VLOOKUP($A148,Parts!$A:$AM,N$1,0)="X",AE$2,"")</f>
        <v/>
      </c>
      <c r="O148" t="str">
        <f>IF(VLOOKUP($A148,Parts!$A:$AM,O$1,0)="X",AF$2,"")</f>
        <v/>
      </c>
      <c r="P148" t="str">
        <f t="shared" si="3"/>
        <v xml:space="preserve">    MODULE
    { name = ModuleTagInstruments }
</v>
      </c>
    </row>
    <row r="149" spans="1:16" x14ac:dyDescent="0.25">
      <c r="A149" t="str">
        <f>Table15[[#This Row],[Name]]</f>
        <v>bluedog_agenaAntenna</v>
      </c>
      <c r="B149" t="str">
        <f>IF(VLOOKUP($A149,Parts!$A:$AM,B$1,0)="X",S$2,"")</f>
        <v/>
      </c>
      <c r="C149" t="str">
        <f>IF(VLOOKUP($A149,Parts!$A:$AM,C$1,0)="X",T$2,"")</f>
        <v/>
      </c>
      <c r="D149" t="str">
        <f>IF(VLOOKUP($A149,Parts!$A:$AM,D$1,0)="X",U$2,"")</f>
        <v/>
      </c>
      <c r="E149" t="str">
        <f>IF(VLOOKUP($A149,Parts!$A:$AM,E$1,0)="X",V$2,"")</f>
        <v/>
      </c>
      <c r="F149" t="str">
        <f>IF(VLOOKUP($A149,Parts!$A:$AM,F$1,0)="X",W$2,"")</f>
        <v/>
      </c>
      <c r="G149" t="str">
        <f>IF(VLOOKUP($A149,Parts!$A:$AM,G$1,0)="X",X$2,"")</f>
        <v/>
      </c>
      <c r="H149" t="str">
        <f>IF(VLOOKUP($A149,Parts!$A:$AM,H$1,0)="X",Y$2,"")</f>
        <v/>
      </c>
      <c r="I149" t="str">
        <f>IF(VLOOKUP($A149,Parts!$A:$AM,I$1,0)="X",Z$2,"")</f>
        <v/>
      </c>
      <c r="J149" t="str">
        <f>IF(VLOOKUP($A149,Parts!$A:$AM,J$1,0)="X",AA$2,"")</f>
        <v xml:space="preserve">    MODULE
    { name = ModuleTagInstruments }
</v>
      </c>
      <c r="K149" t="str">
        <f>IF(VLOOKUP($A149,Parts!$A:$AM,K$1,0)="X",AB$2,"")</f>
        <v/>
      </c>
      <c r="L149" t="str">
        <f>IF(VLOOKUP($A149,Parts!$A:$AM,L$1,0)="X",AC$2,"")</f>
        <v/>
      </c>
      <c r="M149" t="str">
        <f>IF(VLOOKUP($A149,Parts!$A:$AM,M$1,0)="X",AD$2,"")</f>
        <v/>
      </c>
      <c r="N149" t="str">
        <f>IF(VLOOKUP($A149,Parts!$A:$AM,N$1,0)="X",AE$2,"")</f>
        <v/>
      </c>
      <c r="O149" t="str">
        <f>IF(VLOOKUP($A149,Parts!$A:$AM,O$1,0)="X",AF$2,"")</f>
        <v/>
      </c>
      <c r="P149" t="str">
        <f t="shared" si="3"/>
        <v xml:space="preserve">    MODULE
    { name = ModuleTagInstruments }
</v>
      </c>
    </row>
    <row r="150" spans="1:16" x14ac:dyDescent="0.25">
      <c r="A150" t="str">
        <f>Table15[[#This Row],[Name]]</f>
        <v>bluedog_AgenaD</v>
      </c>
      <c r="B150" t="str">
        <f>IF(VLOOKUP($A150,Parts!$A:$AM,B$1,0)="X",S$2,"")</f>
        <v/>
      </c>
      <c r="C150" t="str">
        <f>IF(VLOOKUP($A150,Parts!$A:$AM,C$1,0)="X",T$2,"")</f>
        <v/>
      </c>
      <c r="D150" t="str">
        <f>IF(VLOOKUP($A150,Parts!$A:$AM,D$1,0)="X",U$2,"")</f>
        <v/>
      </c>
      <c r="E150" t="str">
        <f>IF(VLOOKUP($A150,Parts!$A:$AM,E$1,0)="X",V$2,"")</f>
        <v xml:space="preserve">    MODULE
    { name = ModuleTagEngineLiquidPF }
</v>
      </c>
      <c r="F150" t="str">
        <f>IF(VLOOKUP($A150,Parts!$A:$AM,F$1,0)="X",W$2,"")</f>
        <v/>
      </c>
      <c r="G150" t="str">
        <f>IF(VLOOKUP($A150,Parts!$A:$AM,G$1,0)="X",X$2,"")</f>
        <v/>
      </c>
      <c r="H150" t="str">
        <f>IF(VLOOKUP($A150,Parts!$A:$AM,H$1,0)="X",Y$2,"")</f>
        <v/>
      </c>
      <c r="I150" t="str">
        <f>IF(VLOOKUP($A150,Parts!$A:$AM,I$1,0)="X",Z$2,"")</f>
        <v/>
      </c>
      <c r="J150" t="str">
        <f>IF(VLOOKUP($A150,Parts!$A:$AM,J$1,0)="X",AA$2,"")</f>
        <v/>
      </c>
      <c r="K150" t="str">
        <f>IF(VLOOKUP($A150,Parts!$A:$AM,K$1,0)="X",AB$2,"")</f>
        <v/>
      </c>
      <c r="L150" t="str">
        <f>IF(VLOOKUP($A150,Parts!$A:$AM,L$1,0)="X",AC$2,"")</f>
        <v/>
      </c>
      <c r="M150" t="str">
        <f>IF(VLOOKUP($A150,Parts!$A:$AM,M$1,0)="X",AD$2,"")</f>
        <v/>
      </c>
      <c r="N150" t="str">
        <f>IF(VLOOKUP($A150,Parts!$A:$AM,N$1,0)="X",AE$2,"")</f>
        <v/>
      </c>
      <c r="O150" t="str">
        <f>IF(VLOOKUP($A150,Parts!$A:$AM,O$1,0)="X",AF$2,"")</f>
        <v/>
      </c>
      <c r="P150" t="str">
        <f t="shared" si="3"/>
        <v xml:space="preserve">    MODULE
    { name = ModuleTagEngineLiquidPF }
</v>
      </c>
    </row>
    <row r="151" spans="1:16" x14ac:dyDescent="0.25">
      <c r="A151" t="str">
        <f>Table15[[#This Row],[Name]]</f>
        <v>FASAAgena_Engine_FP_d</v>
      </c>
      <c r="B151" t="str">
        <f>IF(VLOOKUP($A151,Parts!$A:$AM,B$1,0)="X",S$2,"")</f>
        <v/>
      </c>
      <c r="C151" t="str">
        <f>IF(VLOOKUP($A151,Parts!$A:$AM,C$1,0)="X",T$2,"")</f>
        <v/>
      </c>
      <c r="D151" t="str">
        <f>IF(VLOOKUP($A151,Parts!$A:$AM,D$1,0)="X",U$2,"")</f>
        <v/>
      </c>
      <c r="E151" t="str">
        <f>IF(VLOOKUP($A151,Parts!$A:$AM,E$1,0)="X",V$2,"")</f>
        <v xml:space="preserve">    MODULE
    { name = ModuleTagEngineLiquidPF }
</v>
      </c>
      <c r="F151" t="str">
        <f>IF(VLOOKUP($A151,Parts!$A:$AM,F$1,0)="X",W$2,"")</f>
        <v/>
      </c>
      <c r="G151" t="str">
        <f>IF(VLOOKUP($A151,Parts!$A:$AM,G$1,0)="X",X$2,"")</f>
        <v/>
      </c>
      <c r="H151" t="str">
        <f>IF(VLOOKUP($A151,Parts!$A:$AM,H$1,0)="X",Y$2,"")</f>
        <v/>
      </c>
      <c r="I151" t="str">
        <f>IF(VLOOKUP($A151,Parts!$A:$AM,I$1,0)="X",Z$2,"")</f>
        <v/>
      </c>
      <c r="J151" t="str">
        <f>IF(VLOOKUP($A151,Parts!$A:$AM,J$1,0)="X",AA$2,"")</f>
        <v/>
      </c>
      <c r="K151" t="str">
        <f>IF(VLOOKUP($A151,Parts!$A:$AM,K$1,0)="X",AB$2,"")</f>
        <v/>
      </c>
      <c r="L151" t="str">
        <f>IF(VLOOKUP($A151,Parts!$A:$AM,L$1,0)="X",AC$2,"")</f>
        <v/>
      </c>
      <c r="M151" t="str">
        <f>IF(VLOOKUP($A151,Parts!$A:$AM,M$1,0)="X",AD$2,"")</f>
        <v/>
      </c>
      <c r="N151" t="str">
        <f>IF(VLOOKUP($A151,Parts!$A:$AM,N$1,0)="X",AE$2,"")</f>
        <v/>
      </c>
      <c r="O151" t="str">
        <f>IF(VLOOKUP($A151,Parts!$A:$AM,O$1,0)="X",AF$2,"")</f>
        <v/>
      </c>
      <c r="P151" t="str">
        <f t="shared" si="3"/>
        <v xml:space="preserve">    MODULE
    { name = ModuleTagEngineLiquidPF }
</v>
      </c>
    </row>
    <row r="152" spans="1:16" x14ac:dyDescent="0.25">
      <c r="A152" t="str">
        <f>Table15[[#This Row],[Name]]</f>
        <v>FASAAgena_Engine_FP</v>
      </c>
      <c r="B152" t="str">
        <f>IF(VLOOKUP($A152,Parts!$A:$AM,B$1,0)="X",S$2,"")</f>
        <v/>
      </c>
      <c r="C152" t="str">
        <f>IF(VLOOKUP($A152,Parts!$A:$AM,C$1,0)="X",T$2,"")</f>
        <v/>
      </c>
      <c r="D152" t="str">
        <f>IF(VLOOKUP($A152,Parts!$A:$AM,D$1,0)="X",U$2,"")</f>
        <v/>
      </c>
      <c r="E152" t="str">
        <f>IF(VLOOKUP($A152,Parts!$A:$AM,E$1,0)="X",V$2,"")</f>
        <v xml:space="preserve">    MODULE
    { name = ModuleTagEngineLiquidPF }
</v>
      </c>
      <c r="F152" t="str">
        <f>IF(VLOOKUP($A152,Parts!$A:$AM,F$1,0)="X",W$2,"")</f>
        <v/>
      </c>
      <c r="G152" t="str">
        <f>IF(VLOOKUP($A152,Parts!$A:$AM,G$1,0)="X",X$2,"")</f>
        <v/>
      </c>
      <c r="H152" t="str">
        <f>IF(VLOOKUP($A152,Parts!$A:$AM,H$1,0)="X",Y$2,"")</f>
        <v/>
      </c>
      <c r="I152" t="str">
        <f>IF(VLOOKUP($A152,Parts!$A:$AM,I$1,0)="X",Z$2,"")</f>
        <v/>
      </c>
      <c r="J152" t="str">
        <f>IF(VLOOKUP($A152,Parts!$A:$AM,J$1,0)="X",AA$2,"")</f>
        <v/>
      </c>
      <c r="K152" t="str">
        <f>IF(VLOOKUP($A152,Parts!$A:$AM,K$1,0)="X",AB$2,"")</f>
        <v/>
      </c>
      <c r="L152" t="str">
        <f>IF(VLOOKUP($A152,Parts!$A:$AM,L$1,0)="X",AC$2,"")</f>
        <v/>
      </c>
      <c r="M152" t="str">
        <f>IF(VLOOKUP($A152,Parts!$A:$AM,M$1,0)="X",AD$2,"")</f>
        <v/>
      </c>
      <c r="N152" t="str">
        <f>IF(VLOOKUP($A152,Parts!$A:$AM,N$1,0)="X",AE$2,"")</f>
        <v/>
      </c>
      <c r="O152" t="str">
        <f>IF(VLOOKUP($A152,Parts!$A:$AM,O$1,0)="X",AF$2,"")</f>
        <v/>
      </c>
      <c r="P152" t="str">
        <f t="shared" si="3"/>
        <v xml:space="preserve">    MODULE
    { name = ModuleTagEngineLiquidPF }
</v>
      </c>
    </row>
    <row r="153" spans="1:16" x14ac:dyDescent="0.25">
      <c r="A153" t="str">
        <f>Table15[[#This Row],[Name]]</f>
        <v>bluedog_agenaLongTank</v>
      </c>
      <c r="B153" t="str">
        <f>IF(VLOOKUP($A153,Parts!$A:$AM,B$1,0)="X",S$2,"")</f>
        <v/>
      </c>
      <c r="C153" t="str">
        <f>IF(VLOOKUP($A153,Parts!$A:$AM,C$1,0)="X",T$2,"")</f>
        <v/>
      </c>
      <c r="D153" t="str">
        <f>IF(VLOOKUP($A153,Parts!$A:$AM,D$1,0)="X",U$2,"")</f>
        <v/>
      </c>
      <c r="E153" t="str">
        <f>IF(VLOOKUP($A153,Parts!$A:$AM,E$1,0)="X",V$2,"")</f>
        <v/>
      </c>
      <c r="F153" t="str">
        <f>IF(VLOOKUP($A153,Parts!$A:$AM,F$1,0)="X",W$2,"")</f>
        <v/>
      </c>
      <c r="G153" t="str">
        <f>IF(VLOOKUP($A153,Parts!$A:$AM,G$1,0)="X",X$2,"")</f>
        <v/>
      </c>
      <c r="H153" t="str">
        <f>IF(VLOOKUP($A153,Parts!$A:$AM,H$1,0)="X",Y$2,"")</f>
        <v/>
      </c>
      <c r="I153" t="str">
        <f>IF(VLOOKUP($A153,Parts!$A:$AM,I$1,0)="X",Z$2,"")</f>
        <v/>
      </c>
      <c r="J153" t="str">
        <f>IF(VLOOKUP($A153,Parts!$A:$AM,J$1,0)="X",AA$2,"")</f>
        <v/>
      </c>
      <c r="K153" t="str">
        <f>IF(VLOOKUP($A153,Parts!$A:$AM,K$1,0)="X",AB$2,"")</f>
        <v/>
      </c>
      <c r="L153" t="str">
        <f>IF(VLOOKUP($A153,Parts!$A:$AM,L$1,0)="X",AC$2,"")</f>
        <v/>
      </c>
      <c r="M153" t="str">
        <f>IF(VLOOKUP($A153,Parts!$A:$AM,M$1,0)="X",AD$2,"")</f>
        <v/>
      </c>
      <c r="N153" t="str">
        <f>IF(VLOOKUP($A153,Parts!$A:$AM,N$1,0)="X",AE$2,"")</f>
        <v/>
      </c>
      <c r="O153" t="str">
        <f>IF(VLOOKUP($A153,Parts!$A:$AM,O$1,0)="X",AF$2,"")</f>
        <v/>
      </c>
      <c r="P153" t="str">
        <f t="shared" si="3"/>
        <v/>
      </c>
    </row>
    <row r="154" spans="1:16" x14ac:dyDescent="0.25">
      <c r="A154" t="str">
        <f>Table15[[#This Row],[Name]]</f>
        <v>FASAAgenaLFT</v>
      </c>
      <c r="B154" t="str">
        <f>IF(VLOOKUP($A154,Parts!$A:$AM,B$1,0)="X",S$2,"")</f>
        <v/>
      </c>
      <c r="C154" t="str">
        <f>IF(VLOOKUP($A154,Parts!$A:$AM,C$1,0)="X",T$2,"")</f>
        <v/>
      </c>
      <c r="D154" t="str">
        <f>IF(VLOOKUP($A154,Parts!$A:$AM,D$1,0)="X",U$2,"")</f>
        <v/>
      </c>
      <c r="E154" t="str">
        <f>IF(VLOOKUP($A154,Parts!$A:$AM,E$1,0)="X",V$2,"")</f>
        <v/>
      </c>
      <c r="F154" t="str">
        <f>IF(VLOOKUP($A154,Parts!$A:$AM,F$1,0)="X",W$2,"")</f>
        <v/>
      </c>
      <c r="G154" t="str">
        <f>IF(VLOOKUP($A154,Parts!$A:$AM,G$1,0)="X",X$2,"")</f>
        <v/>
      </c>
      <c r="H154" t="str">
        <f>IF(VLOOKUP($A154,Parts!$A:$AM,H$1,0)="X",Y$2,"")</f>
        <v/>
      </c>
      <c r="I154" t="str">
        <f>IF(VLOOKUP($A154,Parts!$A:$AM,I$1,0)="X",Z$2,"")</f>
        <v/>
      </c>
      <c r="J154" t="str">
        <f>IF(VLOOKUP($A154,Parts!$A:$AM,J$1,0)="X",AA$2,"")</f>
        <v/>
      </c>
      <c r="K154" t="str">
        <f>IF(VLOOKUP($A154,Parts!$A:$AM,K$1,0)="X",AB$2,"")</f>
        <v/>
      </c>
      <c r="L154" t="str">
        <f>IF(VLOOKUP($A154,Parts!$A:$AM,L$1,0)="X",AC$2,"")</f>
        <v/>
      </c>
      <c r="M154" t="str">
        <f>IF(VLOOKUP($A154,Parts!$A:$AM,M$1,0)="X",AD$2,"")</f>
        <v/>
      </c>
      <c r="N154" t="str">
        <f>IF(VLOOKUP($A154,Parts!$A:$AM,N$1,0)="X",AE$2,"")</f>
        <v/>
      </c>
      <c r="O154" t="str">
        <f>IF(VLOOKUP($A154,Parts!$A:$AM,O$1,0)="X",AF$2,"")</f>
        <v/>
      </c>
      <c r="P154" t="str">
        <f t="shared" si="3"/>
        <v/>
      </c>
    </row>
    <row r="155" spans="1:16" x14ac:dyDescent="0.25">
      <c r="A155" t="str">
        <f>Table15[[#This Row],[Name]]</f>
        <v>bluedog_agenaSecondaryEngine</v>
      </c>
      <c r="B155" t="str">
        <f>IF(VLOOKUP($A155,Parts!$A:$AM,B$1,0)="X",S$2,"")</f>
        <v/>
      </c>
      <c r="C155" t="str">
        <f>IF(VLOOKUP($A155,Parts!$A:$AM,C$1,0)="X",T$2,"")</f>
        <v/>
      </c>
      <c r="D155" t="str">
        <f>IF(VLOOKUP($A155,Parts!$A:$AM,D$1,0)="X",U$2,"")</f>
        <v/>
      </c>
      <c r="E155" t="str">
        <f>IF(VLOOKUP($A155,Parts!$A:$AM,E$1,0)="X",V$2,"")</f>
        <v xml:space="preserve">    MODULE
    { name = ModuleTagEngineLiquidPF }
</v>
      </c>
      <c r="F155" t="str">
        <f>IF(VLOOKUP($A155,Parts!$A:$AM,F$1,0)="X",W$2,"")</f>
        <v/>
      </c>
      <c r="G155" t="str">
        <f>IF(VLOOKUP($A155,Parts!$A:$AM,G$1,0)="X",X$2,"")</f>
        <v/>
      </c>
      <c r="H155" t="str">
        <f>IF(VLOOKUP($A155,Parts!$A:$AM,H$1,0)="X",Y$2,"")</f>
        <v/>
      </c>
      <c r="I155" t="str">
        <f>IF(VLOOKUP($A155,Parts!$A:$AM,I$1,0)="X",Z$2,"")</f>
        <v/>
      </c>
      <c r="J155" t="str">
        <f>IF(VLOOKUP($A155,Parts!$A:$AM,J$1,0)="X",AA$2,"")</f>
        <v/>
      </c>
      <c r="K155" t="str">
        <f>IF(VLOOKUP($A155,Parts!$A:$AM,K$1,0)="X",AB$2,"")</f>
        <v/>
      </c>
      <c r="L155" t="str">
        <f>IF(VLOOKUP($A155,Parts!$A:$AM,L$1,0)="X",AC$2,"")</f>
        <v/>
      </c>
      <c r="M155" t="str">
        <f>IF(VLOOKUP($A155,Parts!$A:$AM,M$1,0)="X",AD$2,"")</f>
        <v/>
      </c>
      <c r="N155" t="str">
        <f>IF(VLOOKUP($A155,Parts!$A:$AM,N$1,0)="X",AE$2,"")</f>
        <v/>
      </c>
      <c r="O155" t="str">
        <f>IF(VLOOKUP($A155,Parts!$A:$AM,O$1,0)="X",AF$2,"")</f>
        <v/>
      </c>
      <c r="P155" t="str">
        <f t="shared" si="3"/>
        <v xml:space="preserve">    MODULE
    { name = ModuleTagEngineLiquidPF }
</v>
      </c>
    </row>
    <row r="156" spans="1:16" x14ac:dyDescent="0.25">
      <c r="A156" t="str">
        <f>Table15[[#This Row],[Name]]</f>
        <v>Model8096-39</v>
      </c>
      <c r="B156" t="str">
        <f>IF(VLOOKUP($A156,Parts!$A:$AM,B$1,0)="X",S$2,"")</f>
        <v/>
      </c>
      <c r="C156" t="str">
        <f>IF(VLOOKUP($A156,Parts!$A:$AM,C$1,0)="X",T$2,"")</f>
        <v/>
      </c>
      <c r="D156" t="str">
        <f>IF(VLOOKUP($A156,Parts!$A:$AM,D$1,0)="X",U$2,"")</f>
        <v/>
      </c>
      <c r="E156" t="str">
        <f>IF(VLOOKUP($A156,Parts!$A:$AM,E$1,0)="X",V$2,"")</f>
        <v/>
      </c>
      <c r="F156" t="str">
        <f>IF(VLOOKUP($A156,Parts!$A:$AM,F$1,0)="X",W$2,"")</f>
        <v/>
      </c>
      <c r="G156" t="str">
        <f>IF(VLOOKUP($A156,Parts!$A:$AM,G$1,0)="X",X$2,"")</f>
        <v/>
      </c>
      <c r="H156" t="str">
        <f>IF(VLOOKUP($A156,Parts!$A:$AM,H$1,0)="X",Y$2,"")</f>
        <v/>
      </c>
      <c r="I156" t="str">
        <f>IF(VLOOKUP($A156,Parts!$A:$AM,I$1,0)="X",Z$2,"")</f>
        <v/>
      </c>
      <c r="J156" t="str">
        <f>IF(VLOOKUP($A156,Parts!$A:$AM,J$1,0)="X",AA$2,"")</f>
        <v/>
      </c>
      <c r="K156" t="str">
        <f>IF(VLOOKUP($A156,Parts!$A:$AM,K$1,0)="X",AB$2,"")</f>
        <v/>
      </c>
      <c r="L156" t="str">
        <f>IF(VLOOKUP($A156,Parts!$A:$AM,L$1,0)="X",AC$2,"")</f>
        <v/>
      </c>
      <c r="M156" t="str">
        <f>IF(VLOOKUP($A156,Parts!$A:$AM,M$1,0)="X",AD$2,"")</f>
        <v/>
      </c>
      <c r="N156" t="str">
        <f>IF(VLOOKUP($A156,Parts!$A:$AM,N$1,0)="X",AE$2,"")</f>
        <v/>
      </c>
      <c r="O156" t="str">
        <f>IF(VLOOKUP($A156,Parts!$A:$AM,O$1,0)="X",AF$2,"")</f>
        <v/>
      </c>
      <c r="P156" t="str">
        <f t="shared" si="3"/>
        <v/>
      </c>
    </row>
    <row r="157" spans="1:16" x14ac:dyDescent="0.25">
      <c r="A157" t="str">
        <f>Table15[[#This Row],[Name]]</f>
        <v>cone05ra</v>
      </c>
      <c r="B157" t="str">
        <f>IF(VLOOKUP($A157,Parts!$A:$AM,B$1,0)="X",S$2,"")</f>
        <v/>
      </c>
      <c r="C157" t="str">
        <f>IF(VLOOKUP($A157,Parts!$A:$AM,C$1,0)="X",T$2,"")</f>
        <v/>
      </c>
      <c r="D157" t="str">
        <f>IF(VLOOKUP($A157,Parts!$A:$AM,D$1,0)="X",U$2,"")</f>
        <v/>
      </c>
      <c r="E157" t="str">
        <f>IF(VLOOKUP($A157,Parts!$A:$AM,E$1,0)="X",V$2,"")</f>
        <v/>
      </c>
      <c r="F157" t="str">
        <f>IF(VLOOKUP($A157,Parts!$A:$AM,F$1,0)="X",W$2,"")</f>
        <v/>
      </c>
      <c r="G157" t="str">
        <f>IF(VLOOKUP($A157,Parts!$A:$AM,G$1,0)="X",X$2,"")</f>
        <v/>
      </c>
      <c r="H157" t="str">
        <f>IF(VLOOKUP($A157,Parts!$A:$AM,H$1,0)="X",Y$2,"")</f>
        <v/>
      </c>
      <c r="I157" t="str">
        <f>IF(VLOOKUP($A157,Parts!$A:$AM,I$1,0)="X",Z$2,"")</f>
        <v/>
      </c>
      <c r="J157" t="str">
        <f>IF(VLOOKUP($A157,Parts!$A:$AM,J$1,0)="X",AA$2,"")</f>
        <v/>
      </c>
      <c r="K157" t="str">
        <f>IF(VLOOKUP($A157,Parts!$A:$AM,K$1,0)="X",AB$2,"")</f>
        <v/>
      </c>
      <c r="L157" t="str">
        <f>IF(VLOOKUP($A157,Parts!$A:$AM,L$1,0)="X",AC$2,"")</f>
        <v/>
      </c>
      <c r="M157" t="str">
        <f>IF(VLOOKUP($A157,Parts!$A:$AM,M$1,0)="X",AD$2,"")</f>
        <v/>
      </c>
      <c r="N157" t="str">
        <f>IF(VLOOKUP($A157,Parts!$A:$AM,N$1,0)="X",AE$2,"")</f>
        <v/>
      </c>
      <c r="O157" t="str">
        <f>IF(VLOOKUP($A157,Parts!$A:$AM,O$1,0)="X",AF$2,"")</f>
        <v/>
      </c>
      <c r="P157" t="str">
        <f t="shared" si="3"/>
        <v/>
      </c>
    </row>
    <row r="158" spans="1:16" x14ac:dyDescent="0.25">
      <c r="A158" t="str">
        <f>Table15[[#This Row],[Name]]</f>
        <v>conenoseram</v>
      </c>
      <c r="B158" t="str">
        <f>IF(VLOOKUP($A158,Parts!$A:$AM,B$1,0)="X",S$2,"")</f>
        <v/>
      </c>
      <c r="C158" t="str">
        <f>IF(VLOOKUP($A158,Parts!$A:$AM,C$1,0)="X",T$2,"")</f>
        <v/>
      </c>
      <c r="D158" t="str">
        <f>IF(VLOOKUP($A158,Parts!$A:$AM,D$1,0)="X",U$2,"")</f>
        <v/>
      </c>
      <c r="E158" t="str">
        <f>IF(VLOOKUP($A158,Parts!$A:$AM,E$1,0)="X",V$2,"")</f>
        <v/>
      </c>
      <c r="F158" t="str">
        <f>IF(VLOOKUP($A158,Parts!$A:$AM,F$1,0)="X",W$2,"")</f>
        <v/>
      </c>
      <c r="G158" t="str">
        <f>IF(VLOOKUP($A158,Parts!$A:$AM,G$1,0)="X",X$2,"")</f>
        <v/>
      </c>
      <c r="H158" t="str">
        <f>IF(VLOOKUP($A158,Parts!$A:$AM,H$1,0)="X",Y$2,"")</f>
        <v/>
      </c>
      <c r="I158" t="str">
        <f>IF(VLOOKUP($A158,Parts!$A:$AM,I$1,0)="X",Z$2,"")</f>
        <v/>
      </c>
      <c r="J158" t="str">
        <f>IF(VLOOKUP($A158,Parts!$A:$AM,J$1,0)="X",AA$2,"")</f>
        <v/>
      </c>
      <c r="K158" t="str">
        <f>IF(VLOOKUP($A158,Parts!$A:$AM,K$1,0)="X",AB$2,"")</f>
        <v/>
      </c>
      <c r="L158" t="str">
        <f>IF(VLOOKUP($A158,Parts!$A:$AM,L$1,0)="X",AC$2,"")</f>
        <v/>
      </c>
      <c r="M158" t="str">
        <f>IF(VLOOKUP($A158,Parts!$A:$AM,M$1,0)="X",AD$2,"")</f>
        <v/>
      </c>
      <c r="N158" t="str">
        <f>IF(VLOOKUP($A158,Parts!$A:$AM,N$1,0)="X",AE$2,"")</f>
        <v/>
      </c>
      <c r="O158" t="str">
        <f>IF(VLOOKUP($A158,Parts!$A:$AM,O$1,0)="X",AF$2,"")</f>
        <v/>
      </c>
      <c r="P158" t="str">
        <f t="shared" si="3"/>
        <v/>
      </c>
    </row>
    <row r="159" spans="1:16" x14ac:dyDescent="0.25">
      <c r="A159" t="str">
        <f>Table15[[#This Row],[Name]]</f>
        <v>saltguia</v>
      </c>
      <c r="B159" t="str">
        <f>IF(VLOOKUP($A159,Parts!$A:$AM,B$1,0)="X",S$2,"")</f>
        <v/>
      </c>
      <c r="C159" t="str">
        <f>IF(VLOOKUP($A159,Parts!$A:$AM,C$1,0)="X",T$2,"")</f>
        <v/>
      </c>
      <c r="D159" t="str">
        <f>IF(VLOOKUP($A159,Parts!$A:$AM,D$1,0)="X",U$2,"")</f>
        <v/>
      </c>
      <c r="E159" t="str">
        <f>IF(VLOOKUP($A159,Parts!$A:$AM,E$1,0)="X",V$2,"")</f>
        <v/>
      </c>
      <c r="F159" t="str">
        <f>IF(VLOOKUP($A159,Parts!$A:$AM,F$1,0)="X",W$2,"")</f>
        <v/>
      </c>
      <c r="G159" t="str">
        <f>IF(VLOOKUP($A159,Parts!$A:$AM,G$1,0)="X",X$2,"")</f>
        <v/>
      </c>
      <c r="H159" t="str">
        <f>IF(VLOOKUP($A159,Parts!$A:$AM,H$1,0)="X",Y$2,"")</f>
        <v/>
      </c>
      <c r="I159" t="str">
        <f>IF(VLOOKUP($A159,Parts!$A:$AM,I$1,0)="X",Z$2,"")</f>
        <v/>
      </c>
      <c r="J159" t="str">
        <f>IF(VLOOKUP($A159,Parts!$A:$AM,J$1,0)="X",AA$2,"")</f>
        <v/>
      </c>
      <c r="K159" t="str">
        <f>IF(VLOOKUP($A159,Parts!$A:$AM,K$1,0)="X",AB$2,"")</f>
        <v/>
      </c>
      <c r="L159" t="str">
        <f>IF(VLOOKUP($A159,Parts!$A:$AM,L$1,0)="X",AC$2,"")</f>
        <v/>
      </c>
      <c r="M159" t="str">
        <f>IF(VLOOKUP($A159,Parts!$A:$AM,M$1,0)="X",AD$2,"")</f>
        <v/>
      </c>
      <c r="N159" t="str">
        <f>IF(VLOOKUP($A159,Parts!$A:$AM,N$1,0)="X",AE$2,"")</f>
        <v/>
      </c>
      <c r="O159" t="str">
        <f>IF(VLOOKUP($A159,Parts!$A:$AM,O$1,0)="X",AF$2,"")</f>
        <v/>
      </c>
      <c r="P159" t="str">
        <f t="shared" si="3"/>
        <v/>
      </c>
    </row>
    <row r="160" spans="1:16" x14ac:dyDescent="0.25">
      <c r="A160" t="str">
        <f>Table15[[#This Row],[Name]]</f>
        <v>RCSTanka5a</v>
      </c>
      <c r="B160" t="str">
        <f>IF(VLOOKUP($A160,Parts!$A:$AM,B$1,0)="X",S$2,"")</f>
        <v/>
      </c>
      <c r="C160" t="str">
        <f>IF(VLOOKUP($A160,Parts!$A:$AM,C$1,0)="X",T$2,"")</f>
        <v/>
      </c>
      <c r="D160" t="str">
        <f>IF(VLOOKUP($A160,Parts!$A:$AM,D$1,0)="X",U$2,"")</f>
        <v/>
      </c>
      <c r="E160" t="str">
        <f>IF(VLOOKUP($A160,Parts!$A:$AM,E$1,0)="X",V$2,"")</f>
        <v/>
      </c>
      <c r="F160" t="str">
        <f>IF(VLOOKUP($A160,Parts!$A:$AM,F$1,0)="X",W$2,"")</f>
        <v/>
      </c>
      <c r="G160" t="str">
        <f>IF(VLOOKUP($A160,Parts!$A:$AM,G$1,0)="X",X$2,"")</f>
        <v/>
      </c>
      <c r="H160" t="str">
        <f>IF(VLOOKUP($A160,Parts!$A:$AM,H$1,0)="X",Y$2,"")</f>
        <v/>
      </c>
      <c r="I160" t="str">
        <f>IF(VLOOKUP($A160,Parts!$A:$AM,I$1,0)="X",Z$2,"")</f>
        <v/>
      </c>
      <c r="J160" t="str">
        <f>IF(VLOOKUP($A160,Parts!$A:$AM,J$1,0)="X",AA$2,"")</f>
        <v/>
      </c>
      <c r="K160" t="str">
        <f>IF(VLOOKUP($A160,Parts!$A:$AM,K$1,0)="X",AB$2,"")</f>
        <v/>
      </c>
      <c r="L160" t="str">
        <f>IF(VLOOKUP($A160,Parts!$A:$AM,L$1,0)="X",AC$2,"")</f>
        <v/>
      </c>
      <c r="M160" t="str">
        <f>IF(VLOOKUP($A160,Parts!$A:$AM,M$1,0)="X",AD$2,"")</f>
        <v/>
      </c>
      <c r="N160" t="str">
        <f>IF(VLOOKUP($A160,Parts!$A:$AM,N$1,0)="X",AE$2,"")</f>
        <v/>
      </c>
      <c r="O160" t="str">
        <f>IF(VLOOKUP($A160,Parts!$A:$AM,O$1,0)="X",AF$2,"")</f>
        <v/>
      </c>
      <c r="P160" t="str">
        <f t="shared" si="3"/>
        <v/>
      </c>
    </row>
    <row r="161" spans="1:16" x14ac:dyDescent="0.25">
      <c r="A161" t="str">
        <f>Table15[[#This Row],[Name]]</f>
        <v>ASDecoupler</v>
      </c>
      <c r="B161" t="str">
        <f>IF(VLOOKUP($A161,Parts!$A:$AM,B$1,0)="X",S$2,"")</f>
        <v/>
      </c>
      <c r="C161" t="str">
        <f>IF(VLOOKUP($A161,Parts!$A:$AM,C$1,0)="X",T$2,"")</f>
        <v/>
      </c>
      <c r="D161" t="str">
        <f>IF(VLOOKUP($A161,Parts!$A:$AM,D$1,0)="X",U$2,"")</f>
        <v/>
      </c>
      <c r="E161" t="str">
        <f>IF(VLOOKUP($A161,Parts!$A:$AM,E$1,0)="X",V$2,"")</f>
        <v/>
      </c>
      <c r="F161" t="str">
        <f>IF(VLOOKUP($A161,Parts!$A:$AM,F$1,0)="X",W$2,"")</f>
        <v/>
      </c>
      <c r="G161" t="str">
        <f>IF(VLOOKUP($A161,Parts!$A:$AM,G$1,0)="X",X$2,"")</f>
        <v/>
      </c>
      <c r="H161" t="str">
        <f>IF(VLOOKUP($A161,Parts!$A:$AM,H$1,0)="X",Y$2,"")</f>
        <v/>
      </c>
      <c r="I161" t="str">
        <f>IF(VLOOKUP($A161,Parts!$A:$AM,I$1,0)="X",Z$2,"")</f>
        <v/>
      </c>
      <c r="J161" t="str">
        <f>IF(VLOOKUP($A161,Parts!$A:$AM,J$1,0)="X",AA$2,"")</f>
        <v/>
      </c>
      <c r="K161" t="str">
        <f>IF(VLOOKUP($A161,Parts!$A:$AM,K$1,0)="X",AB$2,"")</f>
        <v/>
      </c>
      <c r="L161" t="str">
        <f>IF(VLOOKUP($A161,Parts!$A:$AM,L$1,0)="X",AC$2,"")</f>
        <v/>
      </c>
      <c r="M161" t="str">
        <f>IF(VLOOKUP($A161,Parts!$A:$AM,M$1,0)="X",AD$2,"")</f>
        <v/>
      </c>
      <c r="N161" t="str">
        <f>IF(VLOOKUP($A161,Parts!$A:$AM,N$1,0)="X",AE$2,"")</f>
        <v xml:space="preserve">    MODULE
    { name = ModuleTagDecoupler }
</v>
      </c>
      <c r="O161" t="str">
        <f>IF(VLOOKUP($A161,Parts!$A:$AM,O$1,0)="X",AF$2,"")</f>
        <v/>
      </c>
      <c r="P161" t="str">
        <f t="shared" si="3"/>
        <v xml:space="preserve">    MODULE
    { name = ModuleTagDecoupler }
</v>
      </c>
    </row>
    <row r="162" spans="1:16" x14ac:dyDescent="0.25">
      <c r="A162" t="str">
        <f>Table15[[#This Row],[Name]]</f>
        <v>batteryBAEr</v>
      </c>
      <c r="B162" t="str">
        <f>IF(VLOOKUP($A162,Parts!$A:$AM,B$1,0)="X",S$2,"")</f>
        <v/>
      </c>
      <c r="C162" t="str">
        <f>IF(VLOOKUP($A162,Parts!$A:$AM,C$1,0)="X",T$2,"")</f>
        <v/>
      </c>
      <c r="D162" t="str">
        <f>IF(VLOOKUP($A162,Parts!$A:$AM,D$1,0)="X",U$2,"")</f>
        <v/>
      </c>
      <c r="E162" t="str">
        <f>IF(VLOOKUP($A162,Parts!$A:$AM,E$1,0)="X",V$2,"")</f>
        <v/>
      </c>
      <c r="F162" t="str">
        <f>IF(VLOOKUP($A162,Parts!$A:$AM,F$1,0)="X",W$2,"")</f>
        <v/>
      </c>
      <c r="G162" t="str">
        <f>IF(VLOOKUP($A162,Parts!$A:$AM,G$1,0)="X",X$2,"")</f>
        <v/>
      </c>
      <c r="H162" t="str">
        <f>IF(VLOOKUP($A162,Parts!$A:$AM,H$1,0)="X",Y$2,"")</f>
        <v/>
      </c>
      <c r="I162" t="str">
        <f>IF(VLOOKUP($A162,Parts!$A:$AM,I$1,0)="X",Z$2,"")</f>
        <v/>
      </c>
      <c r="J162" t="str">
        <f>IF(VLOOKUP($A162,Parts!$A:$AM,J$1,0)="X",AA$2,"")</f>
        <v/>
      </c>
      <c r="K162" t="str">
        <f>IF(VLOOKUP($A162,Parts!$A:$AM,K$1,0)="X",AB$2,"")</f>
        <v/>
      </c>
      <c r="L162" t="str">
        <f>IF(VLOOKUP($A162,Parts!$A:$AM,L$1,0)="X",AC$2,"")</f>
        <v/>
      </c>
      <c r="M162" t="str">
        <f>IF(VLOOKUP($A162,Parts!$A:$AM,M$1,0)="X",AD$2,"")</f>
        <v/>
      </c>
      <c r="N162" t="str">
        <f>IF(VLOOKUP($A162,Parts!$A:$AM,N$1,0)="X",AE$2,"")</f>
        <v/>
      </c>
      <c r="O162" t="str">
        <f>IF(VLOOKUP($A162,Parts!$A:$AM,O$1,0)="X",AF$2,"")</f>
        <v/>
      </c>
      <c r="P162" t="str">
        <f t="shared" si="3"/>
        <v/>
      </c>
    </row>
    <row r="163" spans="1:16" x14ac:dyDescent="0.25">
      <c r="A163" t="str">
        <f>Table15[[#This Row],[Name]]</f>
        <v>orbitaiespod</v>
      </c>
      <c r="B163" t="str">
        <f>IF(VLOOKUP($A163,Parts!$A:$AM,B$1,0)="X",S$2,"")</f>
        <v xml:space="preserve">    MODULE
    { name = ModuleTagAvionics }
</v>
      </c>
      <c r="C163" t="str">
        <f>IF(VLOOKUP($A163,Parts!$A:$AM,C$1,0)="X",T$2,"")</f>
        <v/>
      </c>
      <c r="D163" t="str">
        <f>IF(VLOOKUP($A163,Parts!$A:$AM,D$1,0)="X",U$2,"")</f>
        <v/>
      </c>
      <c r="E163" t="str">
        <f>IF(VLOOKUP($A163,Parts!$A:$AM,E$1,0)="X",V$2,"")</f>
        <v/>
      </c>
      <c r="F163" t="str">
        <f>IF(VLOOKUP($A163,Parts!$A:$AM,F$1,0)="X",W$2,"")</f>
        <v/>
      </c>
      <c r="G163" t="str">
        <f>IF(VLOOKUP($A163,Parts!$A:$AM,G$1,0)="X",X$2,"")</f>
        <v/>
      </c>
      <c r="H163" t="str">
        <f>IF(VLOOKUP($A163,Parts!$A:$AM,H$1,0)="X",Y$2,"")</f>
        <v xml:space="preserve">    MODULE
    { name = ModuleTagHabitable }
</v>
      </c>
      <c r="I163" t="str">
        <f>IF(VLOOKUP($A163,Parts!$A:$AM,I$1,0)="X",Z$2,"")</f>
        <v xml:space="preserve">    MODULE
    { name = ModuleTagHumanRated }
</v>
      </c>
      <c r="J163" t="str">
        <f>IF(VLOOKUP($A163,Parts!$A:$AM,J$1,0)="X",AA$2,"")</f>
        <v/>
      </c>
      <c r="K163" t="str">
        <f>IF(VLOOKUP($A163,Parts!$A:$AM,K$1,0)="X",AB$2,"")</f>
        <v/>
      </c>
      <c r="L163" t="str">
        <f>IF(VLOOKUP($A163,Parts!$A:$AM,L$1,0)="X",AC$2,"")</f>
        <v xml:space="preserve">    MODULE
    { name = ModuleTagReentry }
</v>
      </c>
      <c r="M163" t="str">
        <f>IF(VLOOKUP($A163,Parts!$A:$AM,M$1,0)="X",AD$2,"")</f>
        <v/>
      </c>
      <c r="N163" t="str">
        <f>IF(VLOOKUP($A163,Parts!$A:$AM,N$1,0)="X",AE$2,"")</f>
        <v/>
      </c>
      <c r="O163" t="str">
        <f>IF(VLOOKUP($A163,Parts!$A:$AM,O$1,0)="X",AF$2,"")</f>
        <v/>
      </c>
      <c r="P163" t="str">
        <f t="shared" si="3"/>
        <v xml:space="preserve">    MODULE
    { name = ModuleTagAvionics }
    MODULE
    { name = ModuleTagHabitable }
    MODULE
    { name = ModuleTagHumanRated }
    MODULE
    { name = ModuleTagReentry }
</v>
      </c>
    </row>
    <row r="164" spans="1:16" x14ac:dyDescent="0.25">
      <c r="A164" t="str">
        <f>Table15[[#This Row],[Name]]</f>
        <v>strutsoportec1</v>
      </c>
      <c r="B164" t="str">
        <f>IF(VLOOKUP($A164,Parts!$A:$AM,B$1,0)="X",S$2,"")</f>
        <v/>
      </c>
      <c r="C164" t="str">
        <f>IF(VLOOKUP($A164,Parts!$A:$AM,C$1,0)="X",T$2,"")</f>
        <v/>
      </c>
      <c r="D164" t="str">
        <f>IF(VLOOKUP($A164,Parts!$A:$AM,D$1,0)="X",U$2,"")</f>
        <v/>
      </c>
      <c r="E164" t="str">
        <f>IF(VLOOKUP($A164,Parts!$A:$AM,E$1,0)="X",V$2,"")</f>
        <v/>
      </c>
      <c r="F164" t="str">
        <f>IF(VLOOKUP($A164,Parts!$A:$AM,F$1,0)="X",W$2,"")</f>
        <v/>
      </c>
      <c r="G164" t="str">
        <f>IF(VLOOKUP($A164,Parts!$A:$AM,G$1,0)="X",X$2,"")</f>
        <v/>
      </c>
      <c r="H164" t="str">
        <f>IF(VLOOKUP($A164,Parts!$A:$AM,H$1,0)="X",Y$2,"")</f>
        <v/>
      </c>
      <c r="I164" t="str">
        <f>IF(VLOOKUP($A164,Parts!$A:$AM,I$1,0)="X",Z$2,"")</f>
        <v/>
      </c>
      <c r="J164" t="str">
        <f>IF(VLOOKUP($A164,Parts!$A:$AM,J$1,0)="X",AA$2,"")</f>
        <v/>
      </c>
      <c r="K164" t="str">
        <f>IF(VLOOKUP($A164,Parts!$A:$AM,K$1,0)="X",AB$2,"")</f>
        <v/>
      </c>
      <c r="L164" t="str">
        <f>IF(VLOOKUP($A164,Parts!$A:$AM,L$1,0)="X",AC$2,"")</f>
        <v/>
      </c>
      <c r="M164" t="str">
        <f>IF(VLOOKUP($A164,Parts!$A:$AM,M$1,0)="X",AD$2,"")</f>
        <v/>
      </c>
      <c r="N164" t="str">
        <f>IF(VLOOKUP($A164,Parts!$A:$AM,N$1,0)="X",AE$2,"")</f>
        <v/>
      </c>
      <c r="O164" t="str">
        <f>IF(VLOOKUP($A164,Parts!$A:$AM,O$1,0)="X",AF$2,"")</f>
        <v/>
      </c>
      <c r="P164" t="str">
        <f t="shared" si="3"/>
        <v/>
      </c>
    </row>
    <row r="165" spans="1:16" x14ac:dyDescent="0.25">
      <c r="A165" t="str">
        <f>Table15[[#This Row],[Name]]</f>
        <v>tank1300cl</v>
      </c>
      <c r="B165" t="str">
        <f>IF(VLOOKUP($A165,Parts!$A:$AM,B$1,0)="X",S$2,"")</f>
        <v/>
      </c>
      <c r="C165" t="str">
        <f>IF(VLOOKUP($A165,Parts!$A:$AM,C$1,0)="X",T$2,"")</f>
        <v/>
      </c>
      <c r="D165" t="str">
        <f>IF(VLOOKUP($A165,Parts!$A:$AM,D$1,0)="X",U$2,"")</f>
        <v/>
      </c>
      <c r="E165" t="str">
        <f>IF(VLOOKUP($A165,Parts!$A:$AM,E$1,0)="X",V$2,"")</f>
        <v/>
      </c>
      <c r="F165" t="str">
        <f>IF(VLOOKUP($A165,Parts!$A:$AM,F$1,0)="X",W$2,"")</f>
        <v/>
      </c>
      <c r="G165" t="str">
        <f>IF(VLOOKUP($A165,Parts!$A:$AM,G$1,0)="X",X$2,"")</f>
        <v/>
      </c>
      <c r="H165" t="str">
        <f>IF(VLOOKUP($A165,Parts!$A:$AM,H$1,0)="X",Y$2,"")</f>
        <v/>
      </c>
      <c r="I165" t="str">
        <f>IF(VLOOKUP($A165,Parts!$A:$AM,I$1,0)="X",Z$2,"")</f>
        <v/>
      </c>
      <c r="J165" t="str">
        <f>IF(VLOOKUP($A165,Parts!$A:$AM,J$1,0)="X",AA$2,"")</f>
        <v/>
      </c>
      <c r="K165" t="str">
        <f>IF(VLOOKUP($A165,Parts!$A:$AM,K$1,0)="X",AB$2,"")</f>
        <v/>
      </c>
      <c r="L165" t="str">
        <f>IF(VLOOKUP($A165,Parts!$A:$AM,L$1,0)="X",AC$2,"")</f>
        <v/>
      </c>
      <c r="M165" t="str">
        <f>IF(VLOOKUP($A165,Parts!$A:$AM,M$1,0)="X",AD$2,"")</f>
        <v/>
      </c>
      <c r="N165" t="str">
        <f>IF(VLOOKUP($A165,Parts!$A:$AM,N$1,0)="X",AE$2,"")</f>
        <v/>
      </c>
      <c r="O165" t="str">
        <f>IF(VLOOKUP($A165,Parts!$A:$AM,O$1,0)="X",AF$2,"")</f>
        <v/>
      </c>
      <c r="P165" t="str">
        <f t="shared" si="3"/>
        <v/>
      </c>
    </row>
    <row r="166" spans="1:16" x14ac:dyDescent="0.25">
      <c r="A166" t="str">
        <f>Table15[[#This Row],[Name]]</f>
        <v>dishcomlar1</v>
      </c>
      <c r="B166" t="str">
        <f>IF(VLOOKUP($A166,Parts!$A:$AM,B$1,0)="X",S$2,"")</f>
        <v/>
      </c>
      <c r="C166" t="str">
        <f>IF(VLOOKUP($A166,Parts!$A:$AM,C$1,0)="X",T$2,"")</f>
        <v/>
      </c>
      <c r="D166" t="str">
        <f>IF(VLOOKUP($A166,Parts!$A:$AM,D$1,0)="X",U$2,"")</f>
        <v/>
      </c>
      <c r="E166" t="str">
        <f>IF(VLOOKUP($A166,Parts!$A:$AM,E$1,0)="X",V$2,"")</f>
        <v/>
      </c>
      <c r="F166" t="str">
        <f>IF(VLOOKUP($A166,Parts!$A:$AM,F$1,0)="X",W$2,"")</f>
        <v/>
      </c>
      <c r="G166" t="str">
        <f>IF(VLOOKUP($A166,Parts!$A:$AM,G$1,0)="X",X$2,"")</f>
        <v/>
      </c>
      <c r="H166" t="str">
        <f>IF(VLOOKUP($A166,Parts!$A:$AM,H$1,0)="X",Y$2,"")</f>
        <v/>
      </c>
      <c r="I166" t="str">
        <f>IF(VLOOKUP($A166,Parts!$A:$AM,I$1,0)="X",Z$2,"")</f>
        <v/>
      </c>
      <c r="J166" t="str">
        <f>IF(VLOOKUP($A166,Parts!$A:$AM,J$1,0)="X",AA$2,"")</f>
        <v/>
      </c>
      <c r="K166" t="str">
        <f>IF(VLOOKUP($A166,Parts!$A:$AM,K$1,0)="X",AB$2,"")</f>
        <v/>
      </c>
      <c r="L166" t="str">
        <f>IF(VLOOKUP($A166,Parts!$A:$AM,L$1,0)="X",AC$2,"")</f>
        <v/>
      </c>
      <c r="M166" t="str">
        <f>IF(VLOOKUP($A166,Parts!$A:$AM,M$1,0)="X",AD$2,"")</f>
        <v/>
      </c>
      <c r="N166" t="str">
        <f>IF(VLOOKUP($A166,Parts!$A:$AM,N$1,0)="X",AE$2,"")</f>
        <v/>
      </c>
      <c r="O166" t="str">
        <f>IF(VLOOKUP($A166,Parts!$A:$AM,O$1,0)="X",AF$2,"")</f>
        <v/>
      </c>
      <c r="P166" t="str">
        <f t="shared" si="3"/>
        <v/>
      </c>
    </row>
    <row r="167" spans="1:16" x14ac:dyDescent="0.25">
      <c r="A167" t="str">
        <f>Table15[[#This Row],[Name]]</f>
        <v>Dishcl1</v>
      </c>
      <c r="B167" t="str">
        <f>IF(VLOOKUP($A167,Parts!$A:$AM,B$1,0)="X",S$2,"")</f>
        <v/>
      </c>
      <c r="C167" t="str">
        <f>IF(VLOOKUP($A167,Parts!$A:$AM,C$1,0)="X",T$2,"")</f>
        <v/>
      </c>
      <c r="D167" t="str">
        <f>IF(VLOOKUP($A167,Parts!$A:$AM,D$1,0)="X",U$2,"")</f>
        <v/>
      </c>
      <c r="E167" t="str">
        <f>IF(VLOOKUP($A167,Parts!$A:$AM,E$1,0)="X",V$2,"")</f>
        <v/>
      </c>
      <c r="F167" t="str">
        <f>IF(VLOOKUP($A167,Parts!$A:$AM,F$1,0)="X",W$2,"")</f>
        <v/>
      </c>
      <c r="G167" t="str">
        <f>IF(VLOOKUP($A167,Parts!$A:$AM,G$1,0)="X",X$2,"")</f>
        <v/>
      </c>
      <c r="H167" t="str">
        <f>IF(VLOOKUP($A167,Parts!$A:$AM,H$1,0)="X",Y$2,"")</f>
        <v/>
      </c>
      <c r="I167" t="str">
        <f>IF(VLOOKUP($A167,Parts!$A:$AM,I$1,0)="X",Z$2,"")</f>
        <v/>
      </c>
      <c r="J167" t="str">
        <f>IF(VLOOKUP($A167,Parts!$A:$AM,J$1,0)="X",AA$2,"")</f>
        <v xml:space="preserve">    MODULE
    { name = ModuleTagInstruments }
</v>
      </c>
      <c r="K167" t="str">
        <f>IF(VLOOKUP($A167,Parts!$A:$AM,K$1,0)="X",AB$2,"")</f>
        <v/>
      </c>
      <c r="L167" t="str">
        <f>IF(VLOOKUP($A167,Parts!$A:$AM,L$1,0)="X",AC$2,"")</f>
        <v/>
      </c>
      <c r="M167" t="str">
        <f>IF(VLOOKUP($A167,Parts!$A:$AM,M$1,0)="X",AD$2,"")</f>
        <v/>
      </c>
      <c r="N167" t="str">
        <f>IF(VLOOKUP($A167,Parts!$A:$AM,N$1,0)="X",AE$2,"")</f>
        <v/>
      </c>
      <c r="O167" t="str">
        <f>IF(VLOOKUP($A167,Parts!$A:$AM,O$1,0)="X",AF$2,"")</f>
        <v/>
      </c>
      <c r="P167" t="str">
        <f t="shared" si="3"/>
        <v xml:space="preserve">    MODULE
    { name = ModuleTagInstruments }
</v>
      </c>
    </row>
    <row r="168" spans="1:16" x14ac:dyDescent="0.25">
      <c r="A168" t="str">
        <f>Table15[[#This Row],[Name]]</f>
        <v>Dishmccomu</v>
      </c>
      <c r="B168" t="str">
        <f>IF(VLOOKUP($A168,Parts!$A:$AM,B$1,0)="X",S$2,"")</f>
        <v/>
      </c>
      <c r="C168" t="str">
        <f>IF(VLOOKUP($A168,Parts!$A:$AM,C$1,0)="X",T$2,"")</f>
        <v/>
      </c>
      <c r="D168" t="str">
        <f>IF(VLOOKUP($A168,Parts!$A:$AM,D$1,0)="X",U$2,"")</f>
        <v/>
      </c>
      <c r="E168" t="str">
        <f>IF(VLOOKUP($A168,Parts!$A:$AM,E$1,0)="X",V$2,"")</f>
        <v/>
      </c>
      <c r="F168" t="str">
        <f>IF(VLOOKUP($A168,Parts!$A:$AM,F$1,0)="X",W$2,"")</f>
        <v/>
      </c>
      <c r="G168" t="str">
        <f>IF(VLOOKUP($A168,Parts!$A:$AM,G$1,0)="X",X$2,"")</f>
        <v/>
      </c>
      <c r="H168" t="str">
        <f>IF(VLOOKUP($A168,Parts!$A:$AM,H$1,0)="X",Y$2,"")</f>
        <v/>
      </c>
      <c r="I168" t="str">
        <f>IF(VLOOKUP($A168,Parts!$A:$AM,I$1,0)="X",Z$2,"")</f>
        <v/>
      </c>
      <c r="J168" t="str">
        <f>IF(VLOOKUP($A168,Parts!$A:$AM,J$1,0)="X",AA$2,"")</f>
        <v xml:space="preserve">    MODULE
    { name = ModuleTagInstruments }
</v>
      </c>
      <c r="K168" t="str">
        <f>IF(VLOOKUP($A168,Parts!$A:$AM,K$1,0)="X",AB$2,"")</f>
        <v/>
      </c>
      <c r="L168" t="str">
        <f>IF(VLOOKUP($A168,Parts!$A:$AM,L$1,0)="X",AC$2,"")</f>
        <v/>
      </c>
      <c r="M168" t="str">
        <f>IF(VLOOKUP($A168,Parts!$A:$AM,M$1,0)="X",AD$2,"")</f>
        <v/>
      </c>
      <c r="N168" t="str">
        <f>IF(VLOOKUP($A168,Parts!$A:$AM,N$1,0)="X",AE$2,"")</f>
        <v/>
      </c>
      <c r="O168" t="str">
        <f>IF(VLOOKUP($A168,Parts!$A:$AM,O$1,0)="X",AF$2,"")</f>
        <v/>
      </c>
      <c r="P168" t="str">
        <f t="shared" si="3"/>
        <v xml:space="preserve">    MODULE
    { name = ModuleTagInstruments }
</v>
      </c>
    </row>
    <row r="169" spans="1:16" x14ac:dyDescent="0.25">
      <c r="A169" t="str">
        <f>Table15[[#This Row],[Name]]</f>
        <v>AntennaDF2</v>
      </c>
      <c r="B169" t="str">
        <f>IF(VLOOKUP($A169,Parts!$A:$AM,B$1,0)="X",S$2,"")</f>
        <v/>
      </c>
      <c r="C169" t="str">
        <f>IF(VLOOKUP($A169,Parts!$A:$AM,C$1,0)="X",T$2,"")</f>
        <v/>
      </c>
      <c r="D169" t="str">
        <f>IF(VLOOKUP($A169,Parts!$A:$AM,D$1,0)="X",U$2,"")</f>
        <v/>
      </c>
      <c r="E169" t="str">
        <f>IF(VLOOKUP($A169,Parts!$A:$AM,E$1,0)="X",V$2,"")</f>
        <v/>
      </c>
      <c r="F169" t="str">
        <f>IF(VLOOKUP($A169,Parts!$A:$AM,F$1,0)="X",W$2,"")</f>
        <v/>
      </c>
      <c r="G169" t="str">
        <f>IF(VLOOKUP($A169,Parts!$A:$AM,G$1,0)="X",X$2,"")</f>
        <v/>
      </c>
      <c r="H169" t="str">
        <f>IF(VLOOKUP($A169,Parts!$A:$AM,H$1,0)="X",Y$2,"")</f>
        <v/>
      </c>
      <c r="I169" t="str">
        <f>IF(VLOOKUP($A169,Parts!$A:$AM,I$1,0)="X",Z$2,"")</f>
        <v/>
      </c>
      <c r="J169" t="str">
        <f>IF(VLOOKUP($A169,Parts!$A:$AM,J$1,0)="X",AA$2,"")</f>
        <v xml:space="preserve">    MODULE
    { name = ModuleTagInstruments }
</v>
      </c>
      <c r="K169" t="str">
        <f>IF(VLOOKUP($A169,Parts!$A:$AM,K$1,0)="X",AB$2,"")</f>
        <v/>
      </c>
      <c r="L169" t="str">
        <f>IF(VLOOKUP($A169,Parts!$A:$AM,L$1,0)="X",AC$2,"")</f>
        <v/>
      </c>
      <c r="M169" t="str">
        <f>IF(VLOOKUP($A169,Parts!$A:$AM,M$1,0)="X",AD$2,"")</f>
        <v/>
      </c>
      <c r="N169" t="str">
        <f>IF(VLOOKUP($A169,Parts!$A:$AM,N$1,0)="X",AE$2,"")</f>
        <v/>
      </c>
      <c r="O169" t="str">
        <f>IF(VLOOKUP($A169,Parts!$A:$AM,O$1,0)="X",AF$2,"")</f>
        <v/>
      </c>
      <c r="P169" t="str">
        <f t="shared" si="3"/>
        <v xml:space="preserve">    MODULE
    { name = ModuleTagInstruments }
</v>
      </c>
    </row>
    <row r="170" spans="1:16" x14ac:dyDescent="0.25">
      <c r="A170" t="str">
        <f>Table15[[#This Row],[Name]]</f>
        <v>Antennaesc</v>
      </c>
      <c r="B170" t="str">
        <f>IF(VLOOKUP($A170,Parts!$A:$AM,B$1,0)="X",S$2,"")</f>
        <v/>
      </c>
      <c r="C170" t="str">
        <f>IF(VLOOKUP($A170,Parts!$A:$AM,C$1,0)="X",T$2,"")</f>
        <v/>
      </c>
      <c r="D170" t="str">
        <f>IF(VLOOKUP($A170,Parts!$A:$AM,D$1,0)="X",U$2,"")</f>
        <v/>
      </c>
      <c r="E170" t="str">
        <f>IF(VLOOKUP($A170,Parts!$A:$AM,E$1,0)="X",V$2,"")</f>
        <v/>
      </c>
      <c r="F170" t="str">
        <f>IF(VLOOKUP($A170,Parts!$A:$AM,F$1,0)="X",W$2,"")</f>
        <v/>
      </c>
      <c r="G170" t="str">
        <f>IF(VLOOKUP($A170,Parts!$A:$AM,G$1,0)="X",X$2,"")</f>
        <v/>
      </c>
      <c r="H170" t="str">
        <f>IF(VLOOKUP($A170,Parts!$A:$AM,H$1,0)="X",Y$2,"")</f>
        <v/>
      </c>
      <c r="I170" t="str">
        <f>IF(VLOOKUP($A170,Parts!$A:$AM,I$1,0)="X",Z$2,"")</f>
        <v/>
      </c>
      <c r="J170" t="str">
        <f>IF(VLOOKUP($A170,Parts!$A:$AM,J$1,0)="X",AA$2,"")</f>
        <v xml:space="preserve">    MODULE
    { name = ModuleTagInstruments }
</v>
      </c>
      <c r="K170" t="str">
        <f>IF(VLOOKUP($A170,Parts!$A:$AM,K$1,0)="X",AB$2,"")</f>
        <v/>
      </c>
      <c r="L170" t="str">
        <f>IF(VLOOKUP($A170,Parts!$A:$AM,L$1,0)="X",AC$2,"")</f>
        <v/>
      </c>
      <c r="M170" t="str">
        <f>IF(VLOOKUP($A170,Parts!$A:$AM,M$1,0)="X",AD$2,"")</f>
        <v/>
      </c>
      <c r="N170" t="str">
        <f>IF(VLOOKUP($A170,Parts!$A:$AM,N$1,0)="X",AE$2,"")</f>
        <v/>
      </c>
      <c r="O170" t="str">
        <f>IF(VLOOKUP($A170,Parts!$A:$AM,O$1,0)="X",AF$2,"")</f>
        <v/>
      </c>
      <c r="P170" t="str">
        <f t="shared" si="3"/>
        <v xml:space="preserve">    MODULE
    { name = ModuleTagInstruments }
</v>
      </c>
    </row>
    <row r="171" spans="1:16" x14ac:dyDescent="0.25">
      <c r="A171" t="str">
        <f>Table15[[#This Row],[Name]]</f>
        <v>Antennaexpatvr2</v>
      </c>
      <c r="B171" t="str">
        <f>IF(VLOOKUP($A171,Parts!$A:$AM,B$1,0)="X",S$2,"")</f>
        <v/>
      </c>
      <c r="C171" t="str">
        <f>IF(VLOOKUP($A171,Parts!$A:$AM,C$1,0)="X",T$2,"")</f>
        <v/>
      </c>
      <c r="D171" t="str">
        <f>IF(VLOOKUP($A171,Parts!$A:$AM,D$1,0)="X",U$2,"")</f>
        <v/>
      </c>
      <c r="E171" t="str">
        <f>IF(VLOOKUP($A171,Parts!$A:$AM,E$1,0)="X",V$2,"")</f>
        <v/>
      </c>
      <c r="F171" t="str">
        <f>IF(VLOOKUP($A171,Parts!$A:$AM,F$1,0)="X",W$2,"")</f>
        <v/>
      </c>
      <c r="G171" t="str">
        <f>IF(VLOOKUP($A171,Parts!$A:$AM,G$1,0)="X",X$2,"")</f>
        <v/>
      </c>
      <c r="H171" t="str">
        <f>IF(VLOOKUP($A171,Parts!$A:$AM,H$1,0)="X",Y$2,"")</f>
        <v/>
      </c>
      <c r="I171" t="str">
        <f>IF(VLOOKUP($A171,Parts!$A:$AM,I$1,0)="X",Z$2,"")</f>
        <v/>
      </c>
      <c r="J171" t="str">
        <f>IF(VLOOKUP($A171,Parts!$A:$AM,J$1,0)="X",AA$2,"")</f>
        <v xml:space="preserve">    MODULE
    { name = ModuleTagInstruments }
</v>
      </c>
      <c r="K171" t="str">
        <f>IF(VLOOKUP($A171,Parts!$A:$AM,K$1,0)="X",AB$2,"")</f>
        <v/>
      </c>
      <c r="L171" t="str">
        <f>IF(VLOOKUP($A171,Parts!$A:$AM,L$1,0)="X",AC$2,"")</f>
        <v/>
      </c>
      <c r="M171" t="str">
        <f>IF(VLOOKUP($A171,Parts!$A:$AM,M$1,0)="X",AD$2,"")</f>
        <v/>
      </c>
      <c r="N171" t="str">
        <f>IF(VLOOKUP($A171,Parts!$A:$AM,N$1,0)="X",AE$2,"")</f>
        <v/>
      </c>
      <c r="O171" t="str">
        <f>IF(VLOOKUP($A171,Parts!$A:$AM,O$1,0)="X",AF$2,"")</f>
        <v/>
      </c>
      <c r="P171" t="str">
        <f t="shared" si="3"/>
        <v xml:space="preserve">    MODULE
    { name = ModuleTagInstruments }
</v>
      </c>
    </row>
    <row r="172" spans="1:16" x14ac:dyDescent="0.25">
      <c r="A172" t="str">
        <f>Table15[[#This Row],[Name]]</f>
        <v>Dishomega2g</v>
      </c>
      <c r="B172" t="str">
        <f>IF(VLOOKUP($A172,Parts!$A:$AM,B$1,0)="X",S$2,"")</f>
        <v/>
      </c>
      <c r="C172" t="str">
        <f>IF(VLOOKUP($A172,Parts!$A:$AM,C$1,0)="X",T$2,"")</f>
        <v/>
      </c>
      <c r="D172" t="str">
        <f>IF(VLOOKUP($A172,Parts!$A:$AM,D$1,0)="X",U$2,"")</f>
        <v/>
      </c>
      <c r="E172" t="str">
        <f>IF(VLOOKUP($A172,Parts!$A:$AM,E$1,0)="X",V$2,"")</f>
        <v/>
      </c>
      <c r="F172" t="str">
        <f>IF(VLOOKUP($A172,Parts!$A:$AM,F$1,0)="X",W$2,"")</f>
        <v/>
      </c>
      <c r="G172" t="str">
        <f>IF(VLOOKUP($A172,Parts!$A:$AM,G$1,0)="X",X$2,"")</f>
        <v/>
      </c>
      <c r="H172" t="str">
        <f>IF(VLOOKUP($A172,Parts!$A:$AM,H$1,0)="X",Y$2,"")</f>
        <v/>
      </c>
      <c r="I172" t="str">
        <f>IF(VLOOKUP($A172,Parts!$A:$AM,I$1,0)="X",Z$2,"")</f>
        <v/>
      </c>
      <c r="J172" t="str">
        <f>IF(VLOOKUP($A172,Parts!$A:$AM,J$1,0)="X",AA$2,"")</f>
        <v xml:space="preserve">    MODULE
    { name = ModuleTagInstruments }
</v>
      </c>
      <c r="K172" t="str">
        <f>IF(VLOOKUP($A172,Parts!$A:$AM,K$1,0)="X",AB$2,"")</f>
        <v/>
      </c>
      <c r="L172" t="str">
        <f>IF(VLOOKUP($A172,Parts!$A:$AM,L$1,0)="X",AC$2,"")</f>
        <v/>
      </c>
      <c r="M172" t="str">
        <f>IF(VLOOKUP($A172,Parts!$A:$AM,M$1,0)="X",AD$2,"")</f>
        <v/>
      </c>
      <c r="N172" t="str">
        <f>IF(VLOOKUP($A172,Parts!$A:$AM,N$1,0)="X",AE$2,"")</f>
        <v/>
      </c>
      <c r="O172" t="str">
        <f>IF(VLOOKUP($A172,Parts!$A:$AM,O$1,0)="X",AF$2,"")</f>
        <v/>
      </c>
      <c r="P172" t="str">
        <f t="shared" si="3"/>
        <v xml:space="preserve">    MODULE
    { name = ModuleTagInstruments }
</v>
      </c>
    </row>
    <row r="173" spans="1:16" x14ac:dyDescent="0.25">
      <c r="A173" t="str">
        <f>Table15[[#This Row],[Name]]</f>
        <v>Dishpcf</v>
      </c>
      <c r="B173" t="str">
        <f>IF(VLOOKUP($A173,Parts!$A:$AM,B$1,0)="X",S$2,"")</f>
        <v/>
      </c>
      <c r="C173" t="str">
        <f>IF(VLOOKUP($A173,Parts!$A:$AM,C$1,0)="X",T$2,"")</f>
        <v/>
      </c>
      <c r="D173" t="str">
        <f>IF(VLOOKUP($A173,Parts!$A:$AM,D$1,0)="X",U$2,"")</f>
        <v/>
      </c>
      <c r="E173" t="str">
        <f>IF(VLOOKUP($A173,Parts!$A:$AM,E$1,0)="X",V$2,"")</f>
        <v/>
      </c>
      <c r="F173" t="str">
        <f>IF(VLOOKUP($A173,Parts!$A:$AM,F$1,0)="X",W$2,"")</f>
        <v/>
      </c>
      <c r="G173" t="str">
        <f>IF(VLOOKUP($A173,Parts!$A:$AM,G$1,0)="X",X$2,"")</f>
        <v/>
      </c>
      <c r="H173" t="str">
        <f>IF(VLOOKUP($A173,Parts!$A:$AM,H$1,0)="X",Y$2,"")</f>
        <v/>
      </c>
      <c r="I173" t="str">
        <f>IF(VLOOKUP($A173,Parts!$A:$AM,I$1,0)="X",Z$2,"")</f>
        <v/>
      </c>
      <c r="J173" t="str">
        <f>IF(VLOOKUP($A173,Parts!$A:$AM,J$1,0)="X",AA$2,"")</f>
        <v xml:space="preserve">    MODULE
    { name = ModuleTagInstruments }
</v>
      </c>
      <c r="K173" t="str">
        <f>IF(VLOOKUP($A173,Parts!$A:$AM,K$1,0)="X",AB$2,"")</f>
        <v/>
      </c>
      <c r="L173" t="str">
        <f>IF(VLOOKUP($A173,Parts!$A:$AM,L$1,0)="X",AC$2,"")</f>
        <v/>
      </c>
      <c r="M173" t="str">
        <f>IF(VLOOKUP($A173,Parts!$A:$AM,M$1,0)="X",AD$2,"")</f>
        <v/>
      </c>
      <c r="N173" t="str">
        <f>IF(VLOOKUP($A173,Parts!$A:$AM,N$1,0)="X",AE$2,"")</f>
        <v/>
      </c>
      <c r="O173" t="str">
        <f>IF(VLOOKUP($A173,Parts!$A:$AM,O$1,0)="X",AF$2,"")</f>
        <v/>
      </c>
      <c r="P173" t="str">
        <f t="shared" si="3"/>
        <v xml:space="preserve">    MODULE
    { name = ModuleTagInstruments }
</v>
      </c>
    </row>
    <row r="174" spans="1:16" x14ac:dyDescent="0.25">
      <c r="A174" t="str">
        <f>Table15[[#This Row],[Name]]</f>
        <v>Antennacomtec1</v>
      </c>
      <c r="B174" t="str">
        <f>IF(VLOOKUP($A174,Parts!$A:$AM,B$1,0)="X",S$2,"")</f>
        <v/>
      </c>
      <c r="C174" t="str">
        <f>IF(VLOOKUP($A174,Parts!$A:$AM,C$1,0)="X",T$2,"")</f>
        <v/>
      </c>
      <c r="D174" t="str">
        <f>IF(VLOOKUP($A174,Parts!$A:$AM,D$1,0)="X",U$2,"")</f>
        <v/>
      </c>
      <c r="E174" t="str">
        <f>IF(VLOOKUP($A174,Parts!$A:$AM,E$1,0)="X",V$2,"")</f>
        <v/>
      </c>
      <c r="F174" t="str">
        <f>IF(VLOOKUP($A174,Parts!$A:$AM,F$1,0)="X",W$2,"")</f>
        <v/>
      </c>
      <c r="G174" t="str">
        <f>IF(VLOOKUP($A174,Parts!$A:$AM,G$1,0)="X",X$2,"")</f>
        <v/>
      </c>
      <c r="H174" t="str">
        <f>IF(VLOOKUP($A174,Parts!$A:$AM,H$1,0)="X",Y$2,"")</f>
        <v/>
      </c>
      <c r="I174" t="str">
        <f>IF(VLOOKUP($A174,Parts!$A:$AM,I$1,0)="X",Z$2,"")</f>
        <v/>
      </c>
      <c r="J174" t="str">
        <f>IF(VLOOKUP($A174,Parts!$A:$AM,J$1,0)="X",AA$2,"")</f>
        <v xml:space="preserve">    MODULE
    { name = ModuleTagInstruments }
</v>
      </c>
      <c r="K174" t="str">
        <f>IF(VLOOKUP($A174,Parts!$A:$AM,K$1,0)="X",AB$2,"")</f>
        <v/>
      </c>
      <c r="L174" t="str">
        <f>IF(VLOOKUP($A174,Parts!$A:$AM,L$1,0)="X",AC$2,"")</f>
        <v/>
      </c>
      <c r="M174" t="str">
        <f>IF(VLOOKUP($A174,Parts!$A:$AM,M$1,0)="X",AD$2,"")</f>
        <v/>
      </c>
      <c r="N174" t="str">
        <f>IF(VLOOKUP($A174,Parts!$A:$AM,N$1,0)="X",AE$2,"")</f>
        <v/>
      </c>
      <c r="O174" t="str">
        <f>IF(VLOOKUP($A174,Parts!$A:$AM,O$1,0)="X",AF$2,"")</f>
        <v/>
      </c>
      <c r="P174" t="str">
        <f t="shared" si="3"/>
        <v xml:space="preserve">    MODULE
    { name = ModuleTagInstruments }
</v>
      </c>
    </row>
    <row r="175" spans="1:16" x14ac:dyDescent="0.25">
      <c r="A175" t="str">
        <f>Table15[[#This Row],[Name]]</f>
        <v>Antennacomtec2</v>
      </c>
      <c r="B175" t="str">
        <f>IF(VLOOKUP($A175,Parts!$A:$AM,B$1,0)="X",S$2,"")</f>
        <v/>
      </c>
      <c r="C175" t="str">
        <f>IF(VLOOKUP($A175,Parts!$A:$AM,C$1,0)="X",T$2,"")</f>
        <v/>
      </c>
      <c r="D175" t="str">
        <f>IF(VLOOKUP($A175,Parts!$A:$AM,D$1,0)="X",U$2,"")</f>
        <v/>
      </c>
      <c r="E175" t="str">
        <f>IF(VLOOKUP($A175,Parts!$A:$AM,E$1,0)="X",V$2,"")</f>
        <v/>
      </c>
      <c r="F175" t="str">
        <f>IF(VLOOKUP($A175,Parts!$A:$AM,F$1,0)="X",W$2,"")</f>
        <v/>
      </c>
      <c r="G175" t="str">
        <f>IF(VLOOKUP($A175,Parts!$A:$AM,G$1,0)="X",X$2,"")</f>
        <v/>
      </c>
      <c r="H175" t="str">
        <f>IF(VLOOKUP($A175,Parts!$A:$AM,H$1,0)="X",Y$2,"")</f>
        <v/>
      </c>
      <c r="I175" t="str">
        <f>IF(VLOOKUP($A175,Parts!$A:$AM,I$1,0)="X",Z$2,"")</f>
        <v/>
      </c>
      <c r="J175" t="str">
        <f>IF(VLOOKUP($A175,Parts!$A:$AM,J$1,0)="X",AA$2,"")</f>
        <v xml:space="preserve">    MODULE
    { name = ModuleTagInstruments }
</v>
      </c>
      <c r="K175" t="str">
        <f>IF(VLOOKUP($A175,Parts!$A:$AM,K$1,0)="X",AB$2,"")</f>
        <v/>
      </c>
      <c r="L175" t="str">
        <f>IF(VLOOKUP($A175,Parts!$A:$AM,L$1,0)="X",AC$2,"")</f>
        <v/>
      </c>
      <c r="M175" t="str">
        <f>IF(VLOOKUP($A175,Parts!$A:$AM,M$1,0)="X",AD$2,"")</f>
        <v/>
      </c>
      <c r="N175" t="str">
        <f>IF(VLOOKUP($A175,Parts!$A:$AM,N$1,0)="X",AE$2,"")</f>
        <v/>
      </c>
      <c r="O175" t="str">
        <f>IF(VLOOKUP($A175,Parts!$A:$AM,O$1,0)="X",AF$2,"")</f>
        <v/>
      </c>
      <c r="P175" t="str">
        <f t="shared" si="3"/>
        <v xml:space="preserve">    MODULE
    { name = ModuleTagInstruments }
</v>
      </c>
    </row>
    <row r="176" spans="1:16" x14ac:dyDescent="0.25">
      <c r="A176" t="str">
        <f>Table15[[#This Row],[Name]]</f>
        <v>advSascr3</v>
      </c>
      <c r="B176" t="str">
        <f>IF(VLOOKUP($A176,Parts!$A:$AM,B$1,0)="X",S$2,"")</f>
        <v/>
      </c>
      <c r="C176" t="str">
        <f>IF(VLOOKUP($A176,Parts!$A:$AM,C$1,0)="X",T$2,"")</f>
        <v/>
      </c>
      <c r="D176" t="str">
        <f>IF(VLOOKUP($A176,Parts!$A:$AM,D$1,0)="X",U$2,"")</f>
        <v/>
      </c>
      <c r="E176" t="str">
        <f>IF(VLOOKUP($A176,Parts!$A:$AM,E$1,0)="X",V$2,"")</f>
        <v/>
      </c>
      <c r="F176" t="str">
        <f>IF(VLOOKUP($A176,Parts!$A:$AM,F$1,0)="X",W$2,"")</f>
        <v/>
      </c>
      <c r="G176" t="str">
        <f>IF(VLOOKUP($A176,Parts!$A:$AM,G$1,0)="X",X$2,"")</f>
        <v/>
      </c>
      <c r="H176" t="str">
        <f>IF(VLOOKUP($A176,Parts!$A:$AM,H$1,0)="X",Y$2,"")</f>
        <v/>
      </c>
      <c r="I176" t="str">
        <f>IF(VLOOKUP($A176,Parts!$A:$AM,I$1,0)="X",Z$2,"")</f>
        <v/>
      </c>
      <c r="J176" t="str">
        <f>IF(VLOOKUP($A176,Parts!$A:$AM,J$1,0)="X",AA$2,"")</f>
        <v/>
      </c>
      <c r="K176" t="str">
        <f>IF(VLOOKUP($A176,Parts!$A:$AM,K$1,0)="X",AB$2,"")</f>
        <v/>
      </c>
      <c r="L176" t="str">
        <f>IF(VLOOKUP($A176,Parts!$A:$AM,L$1,0)="X",AC$2,"")</f>
        <v/>
      </c>
      <c r="M176" t="str">
        <f>IF(VLOOKUP($A176,Parts!$A:$AM,M$1,0)="X",AD$2,"")</f>
        <v/>
      </c>
      <c r="N176" t="str">
        <f>IF(VLOOKUP($A176,Parts!$A:$AM,N$1,0)="X",AE$2,"")</f>
        <v/>
      </c>
      <c r="O176" t="str">
        <f>IF(VLOOKUP($A176,Parts!$A:$AM,O$1,0)="X",AF$2,"")</f>
        <v/>
      </c>
      <c r="P176" t="str">
        <f t="shared" si="3"/>
        <v/>
      </c>
    </row>
    <row r="177" spans="1:16" x14ac:dyDescent="0.25">
      <c r="A177" t="str">
        <f>Table15[[#This Row],[Name]]</f>
        <v>Sasdv4</v>
      </c>
      <c r="B177" t="str">
        <f>IF(VLOOKUP($A177,Parts!$A:$AM,B$1,0)="X",S$2,"")</f>
        <v/>
      </c>
      <c r="C177" t="str">
        <f>IF(VLOOKUP($A177,Parts!$A:$AM,C$1,0)="X",T$2,"")</f>
        <v/>
      </c>
      <c r="D177" t="str">
        <f>IF(VLOOKUP($A177,Parts!$A:$AM,D$1,0)="X",U$2,"")</f>
        <v/>
      </c>
      <c r="E177" t="str">
        <f>IF(VLOOKUP($A177,Parts!$A:$AM,E$1,0)="X",V$2,"")</f>
        <v/>
      </c>
      <c r="F177" t="str">
        <f>IF(VLOOKUP($A177,Parts!$A:$AM,F$1,0)="X",W$2,"")</f>
        <v/>
      </c>
      <c r="G177" t="str">
        <f>IF(VLOOKUP($A177,Parts!$A:$AM,G$1,0)="X",X$2,"")</f>
        <v/>
      </c>
      <c r="H177" t="str">
        <f>IF(VLOOKUP($A177,Parts!$A:$AM,H$1,0)="X",Y$2,"")</f>
        <v/>
      </c>
      <c r="I177" t="str">
        <f>IF(VLOOKUP($A177,Parts!$A:$AM,I$1,0)="X",Z$2,"")</f>
        <v/>
      </c>
      <c r="J177" t="str">
        <f>IF(VLOOKUP($A177,Parts!$A:$AM,J$1,0)="X",AA$2,"")</f>
        <v/>
      </c>
      <c r="K177" t="str">
        <f>IF(VLOOKUP($A177,Parts!$A:$AM,K$1,0)="X",AB$2,"")</f>
        <v/>
      </c>
      <c r="L177" t="str">
        <f>IF(VLOOKUP($A177,Parts!$A:$AM,L$1,0)="X",AC$2,"")</f>
        <v/>
      </c>
      <c r="M177" t="str">
        <f>IF(VLOOKUP($A177,Parts!$A:$AM,M$1,0)="X",AD$2,"")</f>
        <v/>
      </c>
      <c r="N177" t="str">
        <f>IF(VLOOKUP($A177,Parts!$A:$AM,N$1,0)="X",AE$2,"")</f>
        <v/>
      </c>
      <c r="O177" t="str">
        <f>IF(VLOOKUP($A177,Parts!$A:$AM,O$1,0)="X",AF$2,"")</f>
        <v/>
      </c>
      <c r="P177" t="str">
        <f t="shared" si="3"/>
        <v/>
      </c>
    </row>
    <row r="178" spans="1:16" x14ac:dyDescent="0.25">
      <c r="A178" t="str">
        <f>Table15[[#This Row],[Name]]</f>
        <v>FASASolarMini</v>
      </c>
      <c r="B178" t="str">
        <f>IF(VLOOKUP($A178,Parts!$A:$AM,B$1,0)="X",S$2,"")</f>
        <v/>
      </c>
      <c r="C178" t="str">
        <f>IF(VLOOKUP($A178,Parts!$A:$AM,C$1,0)="X",T$2,"")</f>
        <v/>
      </c>
      <c r="D178" t="str">
        <f>IF(VLOOKUP($A178,Parts!$A:$AM,D$1,0)="X",U$2,"")</f>
        <v/>
      </c>
      <c r="E178" t="str">
        <f>IF(VLOOKUP($A178,Parts!$A:$AM,E$1,0)="X",V$2,"")</f>
        <v/>
      </c>
      <c r="F178" t="str">
        <f>IF(VLOOKUP($A178,Parts!$A:$AM,F$1,0)="X",W$2,"")</f>
        <v/>
      </c>
      <c r="G178" t="str">
        <f>IF(VLOOKUP($A178,Parts!$A:$AM,G$1,0)="X",X$2,"")</f>
        <v/>
      </c>
      <c r="H178" t="str">
        <f>IF(VLOOKUP($A178,Parts!$A:$AM,H$1,0)="X",Y$2,"")</f>
        <v/>
      </c>
      <c r="I178" t="str">
        <f>IF(VLOOKUP($A178,Parts!$A:$AM,I$1,0)="X",Z$2,"")</f>
        <v/>
      </c>
      <c r="J178" t="str">
        <f>IF(VLOOKUP($A178,Parts!$A:$AM,J$1,0)="X",AA$2,"")</f>
        <v/>
      </c>
      <c r="K178" t="str">
        <f>IF(VLOOKUP($A178,Parts!$A:$AM,K$1,0)="X",AB$2,"")</f>
        <v/>
      </c>
      <c r="L178" t="str">
        <f>IF(VLOOKUP($A178,Parts!$A:$AM,L$1,0)="X",AC$2,"")</f>
        <v/>
      </c>
      <c r="M178" t="str">
        <f>IF(VLOOKUP($A178,Parts!$A:$AM,M$1,0)="X",AD$2,"")</f>
        <v/>
      </c>
      <c r="N178" t="str">
        <f>IF(VLOOKUP($A178,Parts!$A:$AM,N$1,0)="X",AE$2,"")</f>
        <v/>
      </c>
      <c r="O178" t="str">
        <f>IF(VLOOKUP($A178,Parts!$A:$AM,O$1,0)="X",AF$2,"")</f>
        <v/>
      </c>
      <c r="P178" t="str">
        <f t="shared" si="3"/>
        <v/>
      </c>
    </row>
    <row r="179" spans="1:16" x14ac:dyDescent="0.25">
      <c r="A179" t="str">
        <f>Table15[[#This Row],[Name]]</f>
        <v>escalerar2s</v>
      </c>
      <c r="B179" t="str">
        <f>IF(VLOOKUP($A179,Parts!$A:$AM,B$1,0)="X",S$2,"")</f>
        <v/>
      </c>
      <c r="C179" t="str">
        <f>IF(VLOOKUP($A179,Parts!$A:$AM,C$1,0)="X",T$2,"")</f>
        <v/>
      </c>
      <c r="D179" t="str">
        <f>IF(VLOOKUP($A179,Parts!$A:$AM,D$1,0)="X",U$2,"")</f>
        <v/>
      </c>
      <c r="E179" t="str">
        <f>IF(VLOOKUP($A179,Parts!$A:$AM,E$1,0)="X",V$2,"")</f>
        <v/>
      </c>
      <c r="F179" t="str">
        <f>IF(VLOOKUP($A179,Parts!$A:$AM,F$1,0)="X",W$2,"")</f>
        <v/>
      </c>
      <c r="G179" t="str">
        <f>IF(VLOOKUP($A179,Parts!$A:$AM,G$1,0)="X",X$2,"")</f>
        <v/>
      </c>
      <c r="H179" t="str">
        <f>IF(VLOOKUP($A179,Parts!$A:$AM,H$1,0)="X",Y$2,"")</f>
        <v/>
      </c>
      <c r="I179" t="str">
        <f>IF(VLOOKUP($A179,Parts!$A:$AM,I$1,0)="X",Z$2,"")</f>
        <v/>
      </c>
      <c r="J179" t="str">
        <f>IF(VLOOKUP($A179,Parts!$A:$AM,J$1,0)="X",AA$2,"")</f>
        <v/>
      </c>
      <c r="K179" t="str">
        <f>IF(VLOOKUP($A179,Parts!$A:$AM,K$1,0)="X",AB$2,"")</f>
        <v/>
      </c>
      <c r="L179" t="str">
        <f>IF(VLOOKUP($A179,Parts!$A:$AM,L$1,0)="X",AC$2,"")</f>
        <v/>
      </c>
      <c r="M179" t="str">
        <f>IF(VLOOKUP($A179,Parts!$A:$AM,M$1,0)="X",AD$2,"")</f>
        <v/>
      </c>
      <c r="N179" t="str">
        <f>IF(VLOOKUP($A179,Parts!$A:$AM,N$1,0)="X",AE$2,"")</f>
        <v/>
      </c>
      <c r="O179" t="str">
        <f>IF(VLOOKUP($A179,Parts!$A:$AM,O$1,0)="X",AF$2,"")</f>
        <v/>
      </c>
      <c r="P179" t="str">
        <f t="shared" si="3"/>
        <v/>
      </c>
    </row>
    <row r="180" spans="1:16" x14ac:dyDescent="0.25">
      <c r="A180" t="str">
        <f>Table15[[#This Row],[Name]]</f>
        <v>expendLandingLeg</v>
      </c>
      <c r="B180" t="str">
        <f>IF(VLOOKUP($A180,Parts!$A:$AM,B$1,0)="X",S$2,"")</f>
        <v/>
      </c>
      <c r="C180" t="str">
        <f>IF(VLOOKUP($A180,Parts!$A:$AM,C$1,0)="X",T$2,"")</f>
        <v/>
      </c>
      <c r="D180" t="str">
        <f>IF(VLOOKUP($A180,Parts!$A:$AM,D$1,0)="X",U$2,"")</f>
        <v/>
      </c>
      <c r="E180" t="str">
        <f>IF(VLOOKUP($A180,Parts!$A:$AM,E$1,0)="X",V$2,"")</f>
        <v/>
      </c>
      <c r="F180" t="str">
        <f>IF(VLOOKUP($A180,Parts!$A:$AM,F$1,0)="X",W$2,"")</f>
        <v/>
      </c>
      <c r="G180" t="str">
        <f>IF(VLOOKUP($A180,Parts!$A:$AM,G$1,0)="X",X$2,"")</f>
        <v/>
      </c>
      <c r="H180" t="str">
        <f>IF(VLOOKUP($A180,Parts!$A:$AM,H$1,0)="X",Y$2,"")</f>
        <v/>
      </c>
      <c r="I180" t="str">
        <f>IF(VLOOKUP($A180,Parts!$A:$AM,I$1,0)="X",Z$2,"")</f>
        <v/>
      </c>
      <c r="J180" t="str">
        <f>IF(VLOOKUP($A180,Parts!$A:$AM,J$1,0)="X",AA$2,"")</f>
        <v/>
      </c>
      <c r="K180" t="str">
        <f>IF(VLOOKUP($A180,Parts!$A:$AM,K$1,0)="X",AB$2,"")</f>
        <v/>
      </c>
      <c r="L180" t="str">
        <f>IF(VLOOKUP($A180,Parts!$A:$AM,L$1,0)="X",AC$2,"")</f>
        <v/>
      </c>
      <c r="M180" t="str">
        <f>IF(VLOOKUP($A180,Parts!$A:$AM,M$1,0)="X",AD$2,"")</f>
        <v/>
      </c>
      <c r="N180" t="str">
        <f>IF(VLOOKUP($A180,Parts!$A:$AM,N$1,0)="X",AE$2,"")</f>
        <v/>
      </c>
      <c r="O180" t="str">
        <f>IF(VLOOKUP($A180,Parts!$A:$AM,O$1,0)="X",AF$2,"")</f>
        <v/>
      </c>
      <c r="P180" t="str">
        <f t="shared" si="3"/>
        <v/>
      </c>
    </row>
    <row r="181" spans="1:16" x14ac:dyDescent="0.25">
      <c r="A181" t="str">
        <f>Table15[[#This Row],[Name]]</f>
        <v>basef1sond</v>
      </c>
      <c r="B181" t="str">
        <f>IF(VLOOKUP($A181,Parts!$A:$AM,B$1,0)="X",S$2,"")</f>
        <v/>
      </c>
      <c r="C181" t="str">
        <f>IF(VLOOKUP($A181,Parts!$A:$AM,C$1,0)="X",T$2,"")</f>
        <v/>
      </c>
      <c r="D181" t="str">
        <f>IF(VLOOKUP($A181,Parts!$A:$AM,D$1,0)="X",U$2,"")</f>
        <v/>
      </c>
      <c r="E181" t="str">
        <f>IF(VLOOKUP($A181,Parts!$A:$AM,E$1,0)="X",V$2,"")</f>
        <v/>
      </c>
      <c r="F181" t="str">
        <f>IF(VLOOKUP($A181,Parts!$A:$AM,F$1,0)="X",W$2,"")</f>
        <v/>
      </c>
      <c r="G181" t="str">
        <f>IF(VLOOKUP($A181,Parts!$A:$AM,G$1,0)="X",X$2,"")</f>
        <v/>
      </c>
      <c r="H181" t="str">
        <f>IF(VLOOKUP($A181,Parts!$A:$AM,H$1,0)="X",Y$2,"")</f>
        <v/>
      </c>
      <c r="I181" t="str">
        <f>IF(VLOOKUP($A181,Parts!$A:$AM,I$1,0)="X",Z$2,"")</f>
        <v/>
      </c>
      <c r="J181" t="str">
        <f>IF(VLOOKUP($A181,Parts!$A:$AM,J$1,0)="X",AA$2,"")</f>
        <v/>
      </c>
      <c r="K181" t="str">
        <f>IF(VLOOKUP($A181,Parts!$A:$AM,K$1,0)="X",AB$2,"")</f>
        <v/>
      </c>
      <c r="L181" t="str">
        <f>IF(VLOOKUP($A181,Parts!$A:$AM,L$1,0)="X",AC$2,"")</f>
        <v/>
      </c>
      <c r="M181" t="str">
        <f>IF(VLOOKUP($A181,Parts!$A:$AM,M$1,0)="X",AD$2,"")</f>
        <v/>
      </c>
      <c r="N181" t="str">
        <f>IF(VLOOKUP($A181,Parts!$A:$AM,N$1,0)="X",AE$2,"")</f>
        <v/>
      </c>
      <c r="O181" t="str">
        <f>IF(VLOOKUP($A181,Parts!$A:$AM,O$1,0)="X",AF$2,"")</f>
        <v/>
      </c>
      <c r="P181" t="str">
        <f t="shared" si="3"/>
        <v/>
      </c>
    </row>
    <row r="182" spans="1:16" x14ac:dyDescent="0.25">
      <c r="A182" t="str">
        <f>Table15[[#This Row],[Name]]</f>
        <v>AccelerometerFGA</v>
      </c>
      <c r="B182" t="str">
        <f>IF(VLOOKUP($A182,Parts!$A:$AM,B$1,0)="X",S$2,"")</f>
        <v/>
      </c>
      <c r="C182" t="str">
        <f>IF(VLOOKUP($A182,Parts!$A:$AM,C$1,0)="X",T$2,"")</f>
        <v/>
      </c>
      <c r="D182" t="str">
        <f>IF(VLOOKUP($A182,Parts!$A:$AM,D$1,0)="X",U$2,"")</f>
        <v/>
      </c>
      <c r="E182" t="str">
        <f>IF(VLOOKUP($A182,Parts!$A:$AM,E$1,0)="X",V$2,"")</f>
        <v/>
      </c>
      <c r="F182" t="str">
        <f>IF(VLOOKUP($A182,Parts!$A:$AM,F$1,0)="X",W$2,"")</f>
        <v/>
      </c>
      <c r="G182" t="str">
        <f>IF(VLOOKUP($A182,Parts!$A:$AM,G$1,0)="X",X$2,"")</f>
        <v/>
      </c>
      <c r="H182" t="str">
        <f>IF(VLOOKUP($A182,Parts!$A:$AM,H$1,0)="X",Y$2,"")</f>
        <v/>
      </c>
      <c r="I182" t="str">
        <f>IF(VLOOKUP($A182,Parts!$A:$AM,I$1,0)="X",Z$2,"")</f>
        <v/>
      </c>
      <c r="J182" t="str">
        <f>IF(VLOOKUP($A182,Parts!$A:$AM,J$1,0)="X",AA$2,"")</f>
        <v xml:space="preserve">    MODULE
    { name = ModuleTagInstruments }
</v>
      </c>
      <c r="K182" t="str">
        <f>IF(VLOOKUP($A182,Parts!$A:$AM,K$1,0)="X",AB$2,"")</f>
        <v/>
      </c>
      <c r="L182" t="str">
        <f>IF(VLOOKUP($A182,Parts!$A:$AM,L$1,0)="X",AC$2,"")</f>
        <v/>
      </c>
      <c r="M182" t="str">
        <f>IF(VLOOKUP($A182,Parts!$A:$AM,M$1,0)="X",AD$2,"")</f>
        <v/>
      </c>
      <c r="N182" t="str">
        <f>IF(VLOOKUP($A182,Parts!$A:$AM,N$1,0)="X",AE$2,"")</f>
        <v/>
      </c>
      <c r="O182" t="str">
        <f>IF(VLOOKUP($A182,Parts!$A:$AM,O$1,0)="X",AF$2,"")</f>
        <v/>
      </c>
      <c r="P182" t="str">
        <f t="shared" si="3"/>
        <v xml:space="preserve">    MODULE
    { name = ModuleTagInstruments }
</v>
      </c>
    </row>
    <row r="183" spans="1:16" x14ac:dyDescent="0.25">
      <c r="A183" t="str">
        <f>Table15[[#This Row],[Name]]</f>
        <v>novapod</v>
      </c>
      <c r="B183" t="str">
        <f>IF(VLOOKUP($A183,Parts!$A:$AM,B$1,0)="X",S$2,"")</f>
        <v/>
      </c>
      <c r="C183" t="str">
        <f>IF(VLOOKUP($A183,Parts!$A:$AM,C$1,0)="X",T$2,"")</f>
        <v/>
      </c>
      <c r="D183" t="str">
        <f>IF(VLOOKUP($A183,Parts!$A:$AM,D$1,0)="X",U$2,"")</f>
        <v/>
      </c>
      <c r="E183" t="str">
        <f>IF(VLOOKUP($A183,Parts!$A:$AM,E$1,0)="X",V$2,"")</f>
        <v/>
      </c>
      <c r="F183" t="str">
        <f>IF(VLOOKUP($A183,Parts!$A:$AM,F$1,0)="X",W$2,"")</f>
        <v/>
      </c>
      <c r="G183" t="str">
        <f>IF(VLOOKUP($A183,Parts!$A:$AM,G$1,0)="X",X$2,"")</f>
        <v/>
      </c>
      <c r="H183" t="str">
        <f>IF(VLOOKUP($A183,Parts!$A:$AM,H$1,0)="X",Y$2,"")</f>
        <v/>
      </c>
      <c r="I183" t="str">
        <f>IF(VLOOKUP($A183,Parts!$A:$AM,I$1,0)="X",Z$2,"")</f>
        <v/>
      </c>
      <c r="J183" t="str">
        <f>IF(VLOOKUP($A183,Parts!$A:$AM,J$1,0)="X",AA$2,"")</f>
        <v/>
      </c>
      <c r="K183" t="str">
        <f>IF(VLOOKUP($A183,Parts!$A:$AM,K$1,0)="X",AB$2,"")</f>
        <v/>
      </c>
      <c r="L183" t="str">
        <f>IF(VLOOKUP($A183,Parts!$A:$AM,L$1,0)="X",AC$2,"")</f>
        <v/>
      </c>
      <c r="M183" t="str">
        <f>IF(VLOOKUP($A183,Parts!$A:$AM,M$1,0)="X",AD$2,"")</f>
        <v/>
      </c>
      <c r="N183" t="str">
        <f>IF(VLOOKUP($A183,Parts!$A:$AM,N$1,0)="X",AE$2,"")</f>
        <v/>
      </c>
      <c r="O183" t="str">
        <f>IF(VLOOKUP($A183,Parts!$A:$AM,O$1,0)="X",AF$2,"")</f>
        <v/>
      </c>
      <c r="P183" t="str">
        <f t="shared" si="3"/>
        <v/>
      </c>
    </row>
    <row r="184" spans="1:16" x14ac:dyDescent="0.25">
      <c r="A184" t="str">
        <f>Table15[[#This Row],[Name]]</f>
        <v>godLandingLeg</v>
      </c>
      <c r="B184" t="str">
        <f>IF(VLOOKUP($A184,Parts!$A:$AM,B$1,0)="X",S$2,"")</f>
        <v/>
      </c>
      <c r="C184" t="str">
        <f>IF(VLOOKUP($A184,Parts!$A:$AM,C$1,0)="X",T$2,"")</f>
        <v/>
      </c>
      <c r="D184" t="str">
        <f>IF(VLOOKUP($A184,Parts!$A:$AM,D$1,0)="X",U$2,"")</f>
        <v/>
      </c>
      <c r="E184" t="str">
        <f>IF(VLOOKUP($A184,Parts!$A:$AM,E$1,0)="X",V$2,"")</f>
        <v/>
      </c>
      <c r="F184" t="str">
        <f>IF(VLOOKUP($A184,Parts!$A:$AM,F$1,0)="X",W$2,"")</f>
        <v/>
      </c>
      <c r="G184" t="str">
        <f>IF(VLOOKUP($A184,Parts!$A:$AM,G$1,0)="X",X$2,"")</f>
        <v/>
      </c>
      <c r="H184" t="str">
        <f>IF(VLOOKUP($A184,Parts!$A:$AM,H$1,0)="X",Y$2,"")</f>
        <v/>
      </c>
      <c r="I184" t="str">
        <f>IF(VLOOKUP($A184,Parts!$A:$AM,I$1,0)="X",Z$2,"")</f>
        <v/>
      </c>
      <c r="J184" t="str">
        <f>IF(VLOOKUP($A184,Parts!$A:$AM,J$1,0)="X",AA$2,"")</f>
        <v/>
      </c>
      <c r="K184" t="str">
        <f>IF(VLOOKUP($A184,Parts!$A:$AM,K$1,0)="X",AB$2,"")</f>
        <v/>
      </c>
      <c r="L184" t="str">
        <f>IF(VLOOKUP($A184,Parts!$A:$AM,L$1,0)="X",AC$2,"")</f>
        <v/>
      </c>
      <c r="M184" t="str">
        <f>IF(VLOOKUP($A184,Parts!$A:$AM,M$1,0)="X",AD$2,"")</f>
        <v/>
      </c>
      <c r="N184" t="str">
        <f>IF(VLOOKUP($A184,Parts!$A:$AM,N$1,0)="X",AE$2,"")</f>
        <v/>
      </c>
      <c r="O184" t="str">
        <f>IF(VLOOKUP($A184,Parts!$A:$AM,O$1,0)="X",AF$2,"")</f>
        <v/>
      </c>
      <c r="P184" t="str">
        <f t="shared" si="3"/>
        <v/>
      </c>
    </row>
    <row r="185" spans="1:16" x14ac:dyDescent="0.25">
      <c r="A185" t="str">
        <f>Table15[[#This Row],[Name]]</f>
        <v>godLandingLeg2</v>
      </c>
      <c r="B185" t="str">
        <f>IF(VLOOKUP($A185,Parts!$A:$AM,B$1,0)="X",S$2,"")</f>
        <v/>
      </c>
      <c r="C185" t="str">
        <f>IF(VLOOKUP($A185,Parts!$A:$AM,C$1,0)="X",T$2,"")</f>
        <v/>
      </c>
      <c r="D185" t="str">
        <f>IF(VLOOKUP($A185,Parts!$A:$AM,D$1,0)="X",U$2,"")</f>
        <v/>
      </c>
      <c r="E185" t="str">
        <f>IF(VLOOKUP($A185,Parts!$A:$AM,E$1,0)="X",V$2,"")</f>
        <v/>
      </c>
      <c r="F185" t="str">
        <f>IF(VLOOKUP($A185,Parts!$A:$AM,F$1,0)="X",W$2,"")</f>
        <v/>
      </c>
      <c r="G185" t="str">
        <f>IF(VLOOKUP($A185,Parts!$A:$AM,G$1,0)="X",X$2,"")</f>
        <v/>
      </c>
      <c r="H185" t="str">
        <f>IF(VLOOKUP($A185,Parts!$A:$AM,H$1,0)="X",Y$2,"")</f>
        <v/>
      </c>
      <c r="I185" t="str">
        <f>IF(VLOOKUP($A185,Parts!$A:$AM,I$1,0)="X",Z$2,"")</f>
        <v/>
      </c>
      <c r="J185" t="str">
        <f>IF(VLOOKUP($A185,Parts!$A:$AM,J$1,0)="X",AA$2,"")</f>
        <v/>
      </c>
      <c r="K185" t="str">
        <f>IF(VLOOKUP($A185,Parts!$A:$AM,K$1,0)="X",AB$2,"")</f>
        <v/>
      </c>
      <c r="L185" t="str">
        <f>IF(VLOOKUP($A185,Parts!$A:$AM,L$1,0)="X",AC$2,"")</f>
        <v/>
      </c>
      <c r="M185" t="str">
        <f>IF(VLOOKUP($A185,Parts!$A:$AM,M$1,0)="X",AD$2,"")</f>
        <v/>
      </c>
      <c r="N185" t="str">
        <f>IF(VLOOKUP($A185,Parts!$A:$AM,N$1,0)="X",AE$2,"")</f>
        <v/>
      </c>
      <c r="O185" t="str">
        <f>IF(VLOOKUP($A185,Parts!$A:$AM,O$1,0)="X",AF$2,"")</f>
        <v/>
      </c>
      <c r="P185" t="str">
        <f t="shared" si="3"/>
        <v/>
      </c>
    </row>
    <row r="186" spans="1:16" x14ac:dyDescent="0.25">
      <c r="A186" t="str">
        <f>Table15[[#This Row],[Name]]</f>
        <v>fuelTank7k</v>
      </c>
      <c r="B186" t="str">
        <f>IF(VLOOKUP($A186,Parts!$A:$AM,B$1,0)="X",S$2,"")</f>
        <v/>
      </c>
      <c r="C186" t="str">
        <f>IF(VLOOKUP($A186,Parts!$A:$AM,C$1,0)="X",T$2,"")</f>
        <v/>
      </c>
      <c r="D186" t="str">
        <f>IF(VLOOKUP($A186,Parts!$A:$AM,D$1,0)="X",U$2,"")</f>
        <v/>
      </c>
      <c r="E186" t="str">
        <f>IF(VLOOKUP($A186,Parts!$A:$AM,E$1,0)="X",V$2,"")</f>
        <v/>
      </c>
      <c r="F186" t="str">
        <f>IF(VLOOKUP($A186,Parts!$A:$AM,F$1,0)="X",W$2,"")</f>
        <v/>
      </c>
      <c r="G186" t="str">
        <f>IF(VLOOKUP($A186,Parts!$A:$AM,G$1,0)="X",X$2,"")</f>
        <v/>
      </c>
      <c r="H186" t="str">
        <f>IF(VLOOKUP($A186,Parts!$A:$AM,H$1,0)="X",Y$2,"")</f>
        <v/>
      </c>
      <c r="I186" t="str">
        <f>IF(VLOOKUP($A186,Parts!$A:$AM,I$1,0)="X",Z$2,"")</f>
        <v/>
      </c>
      <c r="J186" t="str">
        <f>IF(VLOOKUP($A186,Parts!$A:$AM,J$1,0)="X",AA$2,"")</f>
        <v/>
      </c>
      <c r="K186" t="str">
        <f>IF(VLOOKUP($A186,Parts!$A:$AM,K$1,0)="X",AB$2,"")</f>
        <v/>
      </c>
      <c r="L186" t="str">
        <f>IF(VLOOKUP($A186,Parts!$A:$AM,L$1,0)="X",AC$2,"")</f>
        <v/>
      </c>
      <c r="M186" t="str">
        <f>IF(VLOOKUP($A186,Parts!$A:$AM,M$1,0)="X",AD$2,"")</f>
        <v/>
      </c>
      <c r="N186" t="str">
        <f>IF(VLOOKUP($A186,Parts!$A:$AM,N$1,0)="X",AE$2,"")</f>
        <v/>
      </c>
      <c r="O186" t="str">
        <f>IF(VLOOKUP($A186,Parts!$A:$AM,O$1,0)="X",AF$2,"")</f>
        <v/>
      </c>
      <c r="P186" t="str">
        <f t="shared" si="3"/>
        <v/>
      </c>
    </row>
    <row r="187" spans="1:16" x14ac:dyDescent="0.25">
      <c r="A187" t="str">
        <f>Table15[[#This Row],[Name]]</f>
        <v>baseinstrul8</v>
      </c>
      <c r="B187" t="str">
        <f>IF(VLOOKUP($A187,Parts!$A:$AM,B$1,0)="X",S$2,"")</f>
        <v/>
      </c>
      <c r="C187" t="str">
        <f>IF(VLOOKUP($A187,Parts!$A:$AM,C$1,0)="X",T$2,"")</f>
        <v/>
      </c>
      <c r="D187" t="str">
        <f>IF(VLOOKUP($A187,Parts!$A:$AM,D$1,0)="X",U$2,"")</f>
        <v/>
      </c>
      <c r="E187" t="str">
        <f>IF(VLOOKUP($A187,Parts!$A:$AM,E$1,0)="X",V$2,"")</f>
        <v/>
      </c>
      <c r="F187" t="str">
        <f>IF(VLOOKUP($A187,Parts!$A:$AM,F$1,0)="X",W$2,"")</f>
        <v/>
      </c>
      <c r="G187" t="str">
        <f>IF(VLOOKUP($A187,Parts!$A:$AM,G$1,0)="X",X$2,"")</f>
        <v/>
      </c>
      <c r="H187" t="str">
        <f>IF(VLOOKUP($A187,Parts!$A:$AM,H$1,0)="X",Y$2,"")</f>
        <v/>
      </c>
      <c r="I187" t="str">
        <f>IF(VLOOKUP($A187,Parts!$A:$AM,I$1,0)="X",Z$2,"")</f>
        <v/>
      </c>
      <c r="J187" t="str">
        <f>IF(VLOOKUP($A187,Parts!$A:$AM,J$1,0)="X",AA$2,"")</f>
        <v/>
      </c>
      <c r="K187" t="str">
        <f>IF(VLOOKUP($A187,Parts!$A:$AM,K$1,0)="X",AB$2,"")</f>
        <v/>
      </c>
      <c r="L187" t="str">
        <f>IF(VLOOKUP($A187,Parts!$A:$AM,L$1,0)="X",AC$2,"")</f>
        <v/>
      </c>
      <c r="M187" t="str">
        <f>IF(VLOOKUP($A187,Parts!$A:$AM,M$1,0)="X",AD$2,"")</f>
        <v/>
      </c>
      <c r="N187" t="str">
        <f>IF(VLOOKUP($A187,Parts!$A:$AM,N$1,0)="X",AE$2,"")</f>
        <v/>
      </c>
      <c r="O187" t="str">
        <f>IF(VLOOKUP($A187,Parts!$A:$AM,O$1,0)="X",AF$2,"")</f>
        <v/>
      </c>
      <c r="P187" t="str">
        <f t="shared" si="3"/>
        <v/>
      </c>
    </row>
    <row r="188" spans="1:16" x14ac:dyDescent="0.25">
      <c r="A188" t="str">
        <f>Table15[[#This Row],[Name]]</f>
        <v>legstrotLandingLeg</v>
      </c>
      <c r="B188" t="str">
        <f>IF(VLOOKUP($A188,Parts!$A:$AM,B$1,0)="X",S$2,"")</f>
        <v/>
      </c>
      <c r="C188" t="str">
        <f>IF(VLOOKUP($A188,Parts!$A:$AM,C$1,0)="X",T$2,"")</f>
        <v/>
      </c>
      <c r="D188" t="str">
        <f>IF(VLOOKUP($A188,Parts!$A:$AM,D$1,0)="X",U$2,"")</f>
        <v/>
      </c>
      <c r="E188" t="str">
        <f>IF(VLOOKUP($A188,Parts!$A:$AM,E$1,0)="X",V$2,"")</f>
        <v/>
      </c>
      <c r="F188" t="str">
        <f>IF(VLOOKUP($A188,Parts!$A:$AM,F$1,0)="X",W$2,"")</f>
        <v/>
      </c>
      <c r="G188" t="str">
        <f>IF(VLOOKUP($A188,Parts!$A:$AM,G$1,0)="X",X$2,"")</f>
        <v/>
      </c>
      <c r="H188" t="str">
        <f>IF(VLOOKUP($A188,Parts!$A:$AM,H$1,0)="X",Y$2,"")</f>
        <v/>
      </c>
      <c r="I188" t="str">
        <f>IF(VLOOKUP($A188,Parts!$A:$AM,I$1,0)="X",Z$2,"")</f>
        <v/>
      </c>
      <c r="J188" t="str">
        <f>IF(VLOOKUP($A188,Parts!$A:$AM,J$1,0)="X",AA$2,"")</f>
        <v/>
      </c>
      <c r="K188" t="str">
        <f>IF(VLOOKUP($A188,Parts!$A:$AM,K$1,0)="X",AB$2,"")</f>
        <v/>
      </c>
      <c r="L188" t="str">
        <f>IF(VLOOKUP($A188,Parts!$A:$AM,L$1,0)="X",AC$2,"")</f>
        <v/>
      </c>
      <c r="M188" t="str">
        <f>IF(VLOOKUP($A188,Parts!$A:$AM,M$1,0)="X",AD$2,"")</f>
        <v/>
      </c>
      <c r="N188" t="str">
        <f>IF(VLOOKUP($A188,Parts!$A:$AM,N$1,0)="X",AE$2,"")</f>
        <v/>
      </c>
      <c r="O188" t="str">
        <f>IF(VLOOKUP($A188,Parts!$A:$AM,O$1,0)="X",AF$2,"")</f>
        <v/>
      </c>
      <c r="P188" t="str">
        <f t="shared" si="3"/>
        <v/>
      </c>
    </row>
    <row r="189" spans="1:16" x14ac:dyDescent="0.25">
      <c r="A189" t="str">
        <f>Table15[[#This Row],[Name]]</f>
        <v>LRDecoupler</v>
      </c>
      <c r="B189" t="str">
        <f>IF(VLOOKUP($A189,Parts!$A:$AM,B$1,0)="X",S$2,"")</f>
        <v/>
      </c>
      <c r="C189" t="str">
        <f>IF(VLOOKUP($A189,Parts!$A:$AM,C$1,0)="X",T$2,"")</f>
        <v/>
      </c>
      <c r="D189" t="str">
        <f>IF(VLOOKUP($A189,Parts!$A:$AM,D$1,0)="X",U$2,"")</f>
        <v/>
      </c>
      <c r="E189" t="str">
        <f>IF(VLOOKUP($A189,Parts!$A:$AM,E$1,0)="X",V$2,"")</f>
        <v/>
      </c>
      <c r="F189" t="str">
        <f>IF(VLOOKUP($A189,Parts!$A:$AM,F$1,0)="X",W$2,"")</f>
        <v/>
      </c>
      <c r="G189" t="str">
        <f>IF(VLOOKUP($A189,Parts!$A:$AM,G$1,0)="X",X$2,"")</f>
        <v/>
      </c>
      <c r="H189" t="str">
        <f>IF(VLOOKUP($A189,Parts!$A:$AM,H$1,0)="X",Y$2,"")</f>
        <v/>
      </c>
      <c r="I189" t="str">
        <f>IF(VLOOKUP($A189,Parts!$A:$AM,I$1,0)="X",Z$2,"")</f>
        <v/>
      </c>
      <c r="J189" t="str">
        <f>IF(VLOOKUP($A189,Parts!$A:$AM,J$1,0)="X",AA$2,"")</f>
        <v/>
      </c>
      <c r="K189" t="str">
        <f>IF(VLOOKUP($A189,Parts!$A:$AM,K$1,0)="X",AB$2,"")</f>
        <v/>
      </c>
      <c r="L189" t="str">
        <f>IF(VLOOKUP($A189,Parts!$A:$AM,L$1,0)="X",AC$2,"")</f>
        <v/>
      </c>
      <c r="M189" t="str">
        <f>IF(VLOOKUP($A189,Parts!$A:$AM,M$1,0)="X",AD$2,"")</f>
        <v/>
      </c>
      <c r="N189" t="str">
        <f>IF(VLOOKUP($A189,Parts!$A:$AM,N$1,0)="X",AE$2,"")</f>
        <v/>
      </c>
      <c r="O189" t="str">
        <f>IF(VLOOKUP($A189,Parts!$A:$AM,O$1,0)="X",AF$2,"")</f>
        <v/>
      </c>
      <c r="P189" t="str">
        <f t="shared" si="3"/>
        <v/>
      </c>
    </row>
    <row r="190" spans="1:16" x14ac:dyDescent="0.25">
      <c r="A190" t="str">
        <f>Table15[[#This Row],[Name]]</f>
        <v>fuelTanklunderl</v>
      </c>
      <c r="B190" t="str">
        <f>IF(VLOOKUP($A190,Parts!$A:$AM,B$1,0)="X",S$2,"")</f>
        <v/>
      </c>
      <c r="C190" t="str">
        <f>IF(VLOOKUP($A190,Parts!$A:$AM,C$1,0)="X",T$2,"")</f>
        <v/>
      </c>
      <c r="D190" t="str">
        <f>IF(VLOOKUP($A190,Parts!$A:$AM,D$1,0)="X",U$2,"")</f>
        <v/>
      </c>
      <c r="E190" t="str">
        <f>IF(VLOOKUP($A190,Parts!$A:$AM,E$1,0)="X",V$2,"")</f>
        <v/>
      </c>
      <c r="F190" t="str">
        <f>IF(VLOOKUP($A190,Parts!$A:$AM,F$1,0)="X",W$2,"")</f>
        <v/>
      </c>
      <c r="G190" t="str">
        <f>IF(VLOOKUP($A190,Parts!$A:$AM,G$1,0)="X",X$2,"")</f>
        <v/>
      </c>
      <c r="H190" t="str">
        <f>IF(VLOOKUP($A190,Parts!$A:$AM,H$1,0)="X",Y$2,"")</f>
        <v/>
      </c>
      <c r="I190" t="str">
        <f>IF(VLOOKUP($A190,Parts!$A:$AM,I$1,0)="X",Z$2,"")</f>
        <v/>
      </c>
      <c r="J190" t="str">
        <f>IF(VLOOKUP($A190,Parts!$A:$AM,J$1,0)="X",AA$2,"")</f>
        <v/>
      </c>
      <c r="K190" t="str">
        <f>IF(VLOOKUP($A190,Parts!$A:$AM,K$1,0)="X",AB$2,"")</f>
        <v/>
      </c>
      <c r="L190" t="str">
        <f>IF(VLOOKUP($A190,Parts!$A:$AM,L$1,0)="X",AC$2,"")</f>
        <v/>
      </c>
      <c r="M190" t="str">
        <f>IF(VLOOKUP($A190,Parts!$A:$AM,M$1,0)="X",AD$2,"")</f>
        <v/>
      </c>
      <c r="N190" t="str">
        <f>IF(VLOOKUP($A190,Parts!$A:$AM,N$1,0)="X",AE$2,"")</f>
        <v/>
      </c>
      <c r="O190" t="str">
        <f>IF(VLOOKUP($A190,Parts!$A:$AM,O$1,0)="X",AF$2,"")</f>
        <v/>
      </c>
      <c r="P190" t="str">
        <f t="shared" si="3"/>
        <v/>
      </c>
    </row>
    <row r="191" spans="1:16" x14ac:dyDescent="0.25">
      <c r="A191" t="str">
        <f>Table15[[#This Row],[Name]]</f>
        <v>tankMER1</v>
      </c>
      <c r="B191" t="str">
        <f>IF(VLOOKUP($A191,Parts!$A:$AM,B$1,0)="X",S$2,"")</f>
        <v/>
      </c>
      <c r="C191" t="str">
        <f>IF(VLOOKUP($A191,Parts!$A:$AM,C$1,0)="X",T$2,"")</f>
        <v/>
      </c>
      <c r="D191" t="str">
        <f>IF(VLOOKUP($A191,Parts!$A:$AM,D$1,0)="X",U$2,"")</f>
        <v/>
      </c>
      <c r="E191" t="str">
        <f>IF(VLOOKUP($A191,Parts!$A:$AM,E$1,0)="X",V$2,"")</f>
        <v/>
      </c>
      <c r="F191" t="str">
        <f>IF(VLOOKUP($A191,Parts!$A:$AM,F$1,0)="X",W$2,"")</f>
        <v/>
      </c>
      <c r="G191" t="str">
        <f>IF(VLOOKUP($A191,Parts!$A:$AM,G$1,0)="X",X$2,"")</f>
        <v/>
      </c>
      <c r="H191" t="str">
        <f>IF(VLOOKUP($A191,Parts!$A:$AM,H$1,0)="X",Y$2,"")</f>
        <v/>
      </c>
      <c r="I191" t="str">
        <f>IF(VLOOKUP($A191,Parts!$A:$AM,I$1,0)="X",Z$2,"")</f>
        <v/>
      </c>
      <c r="J191" t="str">
        <f>IF(VLOOKUP($A191,Parts!$A:$AM,J$1,0)="X",AA$2,"")</f>
        <v/>
      </c>
      <c r="K191" t="str">
        <f>IF(VLOOKUP($A191,Parts!$A:$AM,K$1,0)="X",AB$2,"")</f>
        <v/>
      </c>
      <c r="L191" t="str">
        <f>IF(VLOOKUP($A191,Parts!$A:$AM,L$1,0)="X",AC$2,"")</f>
        <v/>
      </c>
      <c r="M191" t="str">
        <f>IF(VLOOKUP($A191,Parts!$A:$AM,M$1,0)="X",AD$2,"")</f>
        <v/>
      </c>
      <c r="N191" t="str">
        <f>IF(VLOOKUP($A191,Parts!$A:$AM,N$1,0)="X",AE$2,"")</f>
        <v/>
      </c>
      <c r="O191" t="str">
        <f>IF(VLOOKUP($A191,Parts!$A:$AM,O$1,0)="X",AF$2,"")</f>
        <v/>
      </c>
      <c r="P191" t="str">
        <f t="shared" si="3"/>
        <v/>
      </c>
    </row>
    <row r="192" spans="1:16" x14ac:dyDescent="0.25">
      <c r="A192" t="str">
        <f>Table15[[#This Row],[Name]]</f>
        <v>tankMER6</v>
      </c>
      <c r="B192" t="str">
        <f>IF(VLOOKUP($A192,Parts!$A:$AM,B$1,0)="X",S$2,"")</f>
        <v/>
      </c>
      <c r="C192" t="str">
        <f>IF(VLOOKUP($A192,Parts!$A:$AM,C$1,0)="X",T$2,"")</f>
        <v/>
      </c>
      <c r="D192" t="str">
        <f>IF(VLOOKUP($A192,Parts!$A:$AM,D$1,0)="X",U$2,"")</f>
        <v/>
      </c>
      <c r="E192" t="str">
        <f>IF(VLOOKUP($A192,Parts!$A:$AM,E$1,0)="X",V$2,"")</f>
        <v/>
      </c>
      <c r="F192" t="str">
        <f>IF(VLOOKUP($A192,Parts!$A:$AM,F$1,0)="X",W$2,"")</f>
        <v/>
      </c>
      <c r="G192" t="str">
        <f>IF(VLOOKUP($A192,Parts!$A:$AM,G$1,0)="X",X$2,"")</f>
        <v/>
      </c>
      <c r="H192" t="str">
        <f>IF(VLOOKUP($A192,Parts!$A:$AM,H$1,0)="X",Y$2,"")</f>
        <v/>
      </c>
      <c r="I192" t="str">
        <f>IF(VLOOKUP($A192,Parts!$A:$AM,I$1,0)="X",Z$2,"")</f>
        <v/>
      </c>
      <c r="J192" t="str">
        <f>IF(VLOOKUP($A192,Parts!$A:$AM,J$1,0)="X",AA$2,"")</f>
        <v/>
      </c>
      <c r="K192" t="str">
        <f>IF(VLOOKUP($A192,Parts!$A:$AM,K$1,0)="X",AB$2,"")</f>
        <v/>
      </c>
      <c r="L192" t="str">
        <f>IF(VLOOKUP($A192,Parts!$A:$AM,L$1,0)="X",AC$2,"")</f>
        <v/>
      </c>
      <c r="M192" t="str">
        <f>IF(VLOOKUP($A192,Parts!$A:$AM,M$1,0)="X",AD$2,"")</f>
        <v/>
      </c>
      <c r="N192" t="str">
        <f>IF(VLOOKUP($A192,Parts!$A:$AM,N$1,0)="X",AE$2,"")</f>
        <v/>
      </c>
      <c r="O192" t="str">
        <f>IF(VLOOKUP($A192,Parts!$A:$AM,O$1,0)="X",AF$2,"")</f>
        <v/>
      </c>
      <c r="P192" t="str">
        <f t="shared" si="3"/>
        <v/>
      </c>
    </row>
    <row r="193" spans="1:16" x14ac:dyDescent="0.25">
      <c r="A193" t="str">
        <f>Table15[[#This Row],[Name]]</f>
        <v>tankminsond</v>
      </c>
      <c r="B193" t="str">
        <f>IF(VLOOKUP($A193,Parts!$A:$AM,B$1,0)="X",S$2,"")</f>
        <v/>
      </c>
      <c r="C193" t="str">
        <f>IF(VLOOKUP($A193,Parts!$A:$AM,C$1,0)="X",T$2,"")</f>
        <v/>
      </c>
      <c r="D193" t="str">
        <f>IF(VLOOKUP($A193,Parts!$A:$AM,D$1,0)="X",U$2,"")</f>
        <v/>
      </c>
      <c r="E193" t="str">
        <f>IF(VLOOKUP($A193,Parts!$A:$AM,E$1,0)="X",V$2,"")</f>
        <v/>
      </c>
      <c r="F193" t="str">
        <f>IF(VLOOKUP($A193,Parts!$A:$AM,F$1,0)="X",W$2,"")</f>
        <v/>
      </c>
      <c r="G193" t="str">
        <f>IF(VLOOKUP($A193,Parts!$A:$AM,G$1,0)="X",X$2,"")</f>
        <v/>
      </c>
      <c r="H193" t="str">
        <f>IF(VLOOKUP($A193,Parts!$A:$AM,H$1,0)="X",Y$2,"")</f>
        <v/>
      </c>
      <c r="I193" t="str">
        <f>IF(VLOOKUP($A193,Parts!$A:$AM,I$1,0)="X",Z$2,"")</f>
        <v/>
      </c>
      <c r="J193" t="str">
        <f>IF(VLOOKUP($A193,Parts!$A:$AM,J$1,0)="X",AA$2,"")</f>
        <v/>
      </c>
      <c r="K193" t="str">
        <f>IF(VLOOKUP($A193,Parts!$A:$AM,K$1,0)="X",AB$2,"")</f>
        <v/>
      </c>
      <c r="L193" t="str">
        <f>IF(VLOOKUP($A193,Parts!$A:$AM,L$1,0)="X",AC$2,"")</f>
        <v/>
      </c>
      <c r="M193" t="str">
        <f>IF(VLOOKUP($A193,Parts!$A:$AM,M$1,0)="X",AD$2,"")</f>
        <v/>
      </c>
      <c r="N193" t="str">
        <f>IF(VLOOKUP($A193,Parts!$A:$AM,N$1,0)="X",AE$2,"")</f>
        <v/>
      </c>
      <c r="O193" t="str">
        <f>IF(VLOOKUP($A193,Parts!$A:$AM,O$1,0)="X",AF$2,"")</f>
        <v/>
      </c>
      <c r="P193" t="str">
        <f t="shared" si="3"/>
        <v/>
      </c>
    </row>
    <row r="194" spans="1:16" x14ac:dyDescent="0.25">
      <c r="A194" t="str">
        <f>Table15[[#This Row],[Name]]</f>
        <v>fuelTankmr1</v>
      </c>
      <c r="B194" t="str">
        <f>IF(VLOOKUP($A194,Parts!$A:$AM,B$1,0)="X",S$2,"")</f>
        <v/>
      </c>
      <c r="C194" t="str">
        <f>IF(VLOOKUP($A194,Parts!$A:$AM,C$1,0)="X",T$2,"")</f>
        <v/>
      </c>
      <c r="D194" t="str">
        <f>IF(VLOOKUP($A194,Parts!$A:$AM,D$1,0)="X",U$2,"")</f>
        <v/>
      </c>
      <c r="E194" t="str">
        <f>IF(VLOOKUP($A194,Parts!$A:$AM,E$1,0)="X",V$2,"")</f>
        <v/>
      </c>
      <c r="F194" t="str">
        <f>IF(VLOOKUP($A194,Parts!$A:$AM,F$1,0)="X",W$2,"")</f>
        <v/>
      </c>
      <c r="G194" t="str">
        <f>IF(VLOOKUP($A194,Parts!$A:$AM,G$1,0)="X",X$2,"")</f>
        <v/>
      </c>
      <c r="H194" t="str">
        <f>IF(VLOOKUP($A194,Parts!$A:$AM,H$1,0)="X",Y$2,"")</f>
        <v/>
      </c>
      <c r="I194" t="str">
        <f>IF(VLOOKUP($A194,Parts!$A:$AM,I$1,0)="X",Z$2,"")</f>
        <v/>
      </c>
      <c r="J194" t="str">
        <f>IF(VLOOKUP($A194,Parts!$A:$AM,J$1,0)="X",AA$2,"")</f>
        <v/>
      </c>
      <c r="K194" t="str">
        <f>IF(VLOOKUP($A194,Parts!$A:$AM,K$1,0)="X",AB$2,"")</f>
        <v/>
      </c>
      <c r="L194" t="str">
        <f>IF(VLOOKUP($A194,Parts!$A:$AM,L$1,0)="X",AC$2,"")</f>
        <v/>
      </c>
      <c r="M194" t="str">
        <f>IF(VLOOKUP($A194,Parts!$A:$AM,M$1,0)="X",AD$2,"")</f>
        <v/>
      </c>
      <c r="N194" t="str">
        <f>IF(VLOOKUP($A194,Parts!$A:$AM,N$1,0)="X",AE$2,"")</f>
        <v/>
      </c>
      <c r="O194" t="str">
        <f>IF(VLOOKUP($A194,Parts!$A:$AM,O$1,0)="X",AF$2,"")</f>
        <v/>
      </c>
      <c r="P194" t="str">
        <f t="shared" si="3"/>
        <v/>
      </c>
    </row>
    <row r="195" spans="1:16" x14ac:dyDescent="0.25">
      <c r="A195" t="str">
        <f>Table15[[#This Row],[Name]]</f>
        <v>ms1RCSTank</v>
      </c>
      <c r="B195" t="str">
        <f>IF(VLOOKUP($A195,Parts!$A:$AM,B$1,0)="X",S$2,"")</f>
        <v/>
      </c>
      <c r="C195" t="str">
        <f>IF(VLOOKUP($A195,Parts!$A:$AM,C$1,0)="X",T$2,"")</f>
        <v/>
      </c>
      <c r="D195" t="str">
        <f>IF(VLOOKUP($A195,Parts!$A:$AM,D$1,0)="X",U$2,"")</f>
        <v/>
      </c>
      <c r="E195" t="str">
        <f>IF(VLOOKUP($A195,Parts!$A:$AM,E$1,0)="X",V$2,"")</f>
        <v/>
      </c>
      <c r="F195" t="str">
        <f>IF(VLOOKUP($A195,Parts!$A:$AM,F$1,0)="X",W$2,"")</f>
        <v/>
      </c>
      <c r="G195" t="str">
        <f>IF(VLOOKUP($A195,Parts!$A:$AM,G$1,0)="X",X$2,"")</f>
        <v/>
      </c>
      <c r="H195" t="str">
        <f>IF(VLOOKUP($A195,Parts!$A:$AM,H$1,0)="X",Y$2,"")</f>
        <v/>
      </c>
      <c r="I195" t="str">
        <f>IF(VLOOKUP($A195,Parts!$A:$AM,I$1,0)="X",Z$2,"")</f>
        <v/>
      </c>
      <c r="J195" t="str">
        <f>IF(VLOOKUP($A195,Parts!$A:$AM,J$1,0)="X",AA$2,"")</f>
        <v/>
      </c>
      <c r="K195" t="str">
        <f>IF(VLOOKUP($A195,Parts!$A:$AM,K$1,0)="X",AB$2,"")</f>
        <v/>
      </c>
      <c r="L195" t="str">
        <f>IF(VLOOKUP($A195,Parts!$A:$AM,L$1,0)="X",AC$2,"")</f>
        <v/>
      </c>
      <c r="M195" t="str">
        <f>IF(VLOOKUP($A195,Parts!$A:$AM,M$1,0)="X",AD$2,"")</f>
        <v/>
      </c>
      <c r="N195" t="str">
        <f>IF(VLOOKUP($A195,Parts!$A:$AM,N$1,0)="X",AE$2,"")</f>
        <v/>
      </c>
      <c r="O195" t="str">
        <f>IF(VLOOKUP($A195,Parts!$A:$AM,O$1,0)="X",AF$2,"")</f>
        <v/>
      </c>
      <c r="P195" t="str">
        <f t="shared" ref="P195:P258" si="4">B195&amp;C195&amp;D195&amp;E195&amp;F195&amp;G195&amp;H195&amp;I195&amp;J195&amp;K195&amp;L195&amp;M195&amp;N195&amp;O195</f>
        <v/>
      </c>
    </row>
    <row r="196" spans="1:16" x14ac:dyDescent="0.25">
      <c r="A196" t="str">
        <f>Table15[[#This Row],[Name]]</f>
        <v>AIESrcsThrusrmt1</v>
      </c>
      <c r="B196" t="str">
        <f>IF(VLOOKUP($A196,Parts!$A:$AM,B$1,0)="X",S$2,"")</f>
        <v/>
      </c>
      <c r="C196" t="str">
        <f>IF(VLOOKUP($A196,Parts!$A:$AM,C$1,0)="X",T$2,"")</f>
        <v/>
      </c>
      <c r="D196" t="str">
        <f>IF(VLOOKUP($A196,Parts!$A:$AM,D$1,0)="X",U$2,"")</f>
        <v/>
      </c>
      <c r="E196" t="str">
        <f>IF(VLOOKUP($A196,Parts!$A:$AM,E$1,0)="X",V$2,"")</f>
        <v xml:space="preserve">    MODULE
    { name = ModuleTagEngineLiquidPF }
</v>
      </c>
      <c r="F196" t="str">
        <f>IF(VLOOKUP($A196,Parts!$A:$AM,F$1,0)="X",W$2,"")</f>
        <v/>
      </c>
      <c r="G196" t="str">
        <f>IF(VLOOKUP($A196,Parts!$A:$AM,G$1,0)="X",X$2,"")</f>
        <v/>
      </c>
      <c r="H196" t="str">
        <f>IF(VLOOKUP($A196,Parts!$A:$AM,H$1,0)="X",Y$2,"")</f>
        <v/>
      </c>
      <c r="I196" t="str">
        <f>IF(VLOOKUP($A196,Parts!$A:$AM,I$1,0)="X",Z$2,"")</f>
        <v/>
      </c>
      <c r="J196" t="str">
        <f>IF(VLOOKUP($A196,Parts!$A:$AM,J$1,0)="X",AA$2,"")</f>
        <v/>
      </c>
      <c r="K196" t="str">
        <f>IF(VLOOKUP($A196,Parts!$A:$AM,K$1,0)="X",AB$2,"")</f>
        <v/>
      </c>
      <c r="L196" t="str">
        <f>IF(VLOOKUP($A196,Parts!$A:$AM,L$1,0)="X",AC$2,"")</f>
        <v/>
      </c>
      <c r="M196" t="str">
        <f>IF(VLOOKUP($A196,Parts!$A:$AM,M$1,0)="X",AD$2,"")</f>
        <v/>
      </c>
      <c r="N196" t="str">
        <f>IF(VLOOKUP($A196,Parts!$A:$AM,N$1,0)="X",AE$2,"")</f>
        <v/>
      </c>
      <c r="O196" t="str">
        <f>IF(VLOOKUP($A196,Parts!$A:$AM,O$1,0)="X",AF$2,"")</f>
        <v/>
      </c>
      <c r="P196" t="str">
        <f t="shared" si="4"/>
        <v xml:space="preserve">    MODULE
    { name = ModuleTagEngineLiquidPF }
</v>
      </c>
    </row>
    <row r="197" spans="1:16" x14ac:dyDescent="0.25">
      <c r="A197" t="str">
        <f>Table15[[#This Row],[Name]]</f>
        <v>Thermometermt1</v>
      </c>
      <c r="B197" t="str">
        <f>IF(VLOOKUP($A197,Parts!$A:$AM,B$1,0)="X",S$2,"")</f>
        <v/>
      </c>
      <c r="C197" t="str">
        <f>IF(VLOOKUP($A197,Parts!$A:$AM,C$1,0)="X",T$2,"")</f>
        <v/>
      </c>
      <c r="D197" t="str">
        <f>IF(VLOOKUP($A197,Parts!$A:$AM,D$1,0)="X",U$2,"")</f>
        <v/>
      </c>
      <c r="E197" t="str">
        <f>IF(VLOOKUP($A197,Parts!$A:$AM,E$1,0)="X",V$2,"")</f>
        <v/>
      </c>
      <c r="F197" t="str">
        <f>IF(VLOOKUP($A197,Parts!$A:$AM,F$1,0)="X",W$2,"")</f>
        <v/>
      </c>
      <c r="G197" t="str">
        <f>IF(VLOOKUP($A197,Parts!$A:$AM,G$1,0)="X",X$2,"")</f>
        <v/>
      </c>
      <c r="H197" t="str">
        <f>IF(VLOOKUP($A197,Parts!$A:$AM,H$1,0)="X",Y$2,"")</f>
        <v/>
      </c>
      <c r="I197" t="str">
        <f>IF(VLOOKUP($A197,Parts!$A:$AM,I$1,0)="X",Z$2,"")</f>
        <v/>
      </c>
      <c r="J197" t="str">
        <f>IF(VLOOKUP($A197,Parts!$A:$AM,J$1,0)="X",AA$2,"")</f>
        <v xml:space="preserve">    MODULE
    { name = ModuleTagInstruments }
</v>
      </c>
      <c r="K197" t="str">
        <f>IF(VLOOKUP($A197,Parts!$A:$AM,K$1,0)="X",AB$2,"")</f>
        <v/>
      </c>
      <c r="L197" t="str">
        <f>IF(VLOOKUP($A197,Parts!$A:$AM,L$1,0)="X",AC$2,"")</f>
        <v/>
      </c>
      <c r="M197" t="str">
        <f>IF(VLOOKUP($A197,Parts!$A:$AM,M$1,0)="X",AD$2,"")</f>
        <v/>
      </c>
      <c r="N197" t="str">
        <f>IF(VLOOKUP($A197,Parts!$A:$AM,N$1,0)="X",AE$2,"")</f>
        <v/>
      </c>
      <c r="O197" t="str">
        <f>IF(VLOOKUP($A197,Parts!$A:$AM,O$1,0)="X",AF$2,"")</f>
        <v/>
      </c>
      <c r="P197" t="str">
        <f t="shared" si="4"/>
        <v xml:space="preserve">    MODULE
    { name = ModuleTagInstruments }
</v>
      </c>
    </row>
    <row r="198" spans="1:16" x14ac:dyDescent="0.25">
      <c r="A198" t="str">
        <f>Table15[[#This Row],[Name]]</f>
        <v>Separatormultifs</v>
      </c>
      <c r="B198" t="str">
        <f>IF(VLOOKUP($A198,Parts!$A:$AM,B$1,0)="X",S$2,"")</f>
        <v/>
      </c>
      <c r="C198" t="str">
        <f>IF(VLOOKUP($A198,Parts!$A:$AM,C$1,0)="X",T$2,"")</f>
        <v/>
      </c>
      <c r="D198" t="str">
        <f>IF(VLOOKUP($A198,Parts!$A:$AM,D$1,0)="X",U$2,"")</f>
        <v/>
      </c>
      <c r="E198" t="str">
        <f>IF(VLOOKUP($A198,Parts!$A:$AM,E$1,0)="X",V$2,"")</f>
        <v/>
      </c>
      <c r="F198" t="str">
        <f>IF(VLOOKUP($A198,Parts!$A:$AM,F$1,0)="X",W$2,"")</f>
        <v/>
      </c>
      <c r="G198" t="str">
        <f>IF(VLOOKUP($A198,Parts!$A:$AM,G$1,0)="X",X$2,"")</f>
        <v/>
      </c>
      <c r="H198" t="str">
        <f>IF(VLOOKUP($A198,Parts!$A:$AM,H$1,0)="X",Y$2,"")</f>
        <v/>
      </c>
      <c r="I198" t="str">
        <f>IF(VLOOKUP($A198,Parts!$A:$AM,I$1,0)="X",Z$2,"")</f>
        <v/>
      </c>
      <c r="J198" t="str">
        <f>IF(VLOOKUP($A198,Parts!$A:$AM,J$1,0)="X",AA$2,"")</f>
        <v/>
      </c>
      <c r="K198" t="str">
        <f>IF(VLOOKUP($A198,Parts!$A:$AM,K$1,0)="X",AB$2,"")</f>
        <v/>
      </c>
      <c r="L198" t="str">
        <f>IF(VLOOKUP($A198,Parts!$A:$AM,L$1,0)="X",AC$2,"")</f>
        <v/>
      </c>
      <c r="M198" t="str">
        <f>IF(VLOOKUP($A198,Parts!$A:$AM,M$1,0)="X",AD$2,"")</f>
        <v/>
      </c>
      <c r="N198" t="str">
        <f>IF(VLOOKUP($A198,Parts!$A:$AM,N$1,0)="X",AE$2,"")</f>
        <v/>
      </c>
      <c r="O198" t="str">
        <f>IF(VLOOKUP($A198,Parts!$A:$AM,O$1,0)="X",AF$2,"")</f>
        <v/>
      </c>
      <c r="P198" t="str">
        <f t="shared" si="4"/>
        <v/>
      </c>
    </row>
    <row r="199" spans="1:16" x14ac:dyDescent="0.25">
      <c r="A199" t="str">
        <f>Table15[[#This Row],[Name]]</f>
        <v>tanktoemv2</v>
      </c>
      <c r="B199" t="str">
        <f>IF(VLOOKUP($A199,Parts!$A:$AM,B$1,0)="X",S$2,"")</f>
        <v/>
      </c>
      <c r="C199" t="str">
        <f>IF(VLOOKUP($A199,Parts!$A:$AM,C$1,0)="X",T$2,"")</f>
        <v/>
      </c>
      <c r="D199" t="str">
        <f>IF(VLOOKUP($A199,Parts!$A:$AM,D$1,0)="X",U$2,"")</f>
        <v/>
      </c>
      <c r="E199" t="str">
        <f>IF(VLOOKUP($A199,Parts!$A:$AM,E$1,0)="X",V$2,"")</f>
        <v/>
      </c>
      <c r="F199" t="str">
        <f>IF(VLOOKUP($A199,Parts!$A:$AM,F$1,0)="X",W$2,"")</f>
        <v/>
      </c>
      <c r="G199" t="str">
        <f>IF(VLOOKUP($A199,Parts!$A:$AM,G$1,0)="X",X$2,"")</f>
        <v/>
      </c>
      <c r="H199" t="str">
        <f>IF(VLOOKUP($A199,Parts!$A:$AM,H$1,0)="X",Y$2,"")</f>
        <v/>
      </c>
      <c r="I199" t="str">
        <f>IF(VLOOKUP($A199,Parts!$A:$AM,I$1,0)="X",Z$2,"")</f>
        <v/>
      </c>
      <c r="J199" t="str">
        <f>IF(VLOOKUP($A199,Parts!$A:$AM,J$1,0)="X",AA$2,"")</f>
        <v/>
      </c>
      <c r="K199" t="str">
        <f>IF(VLOOKUP($A199,Parts!$A:$AM,K$1,0)="X",AB$2,"")</f>
        <v/>
      </c>
      <c r="L199" t="str">
        <f>IF(VLOOKUP($A199,Parts!$A:$AM,L$1,0)="X",AC$2,"")</f>
        <v/>
      </c>
      <c r="M199" t="str">
        <f>IF(VLOOKUP($A199,Parts!$A:$AM,M$1,0)="X",AD$2,"")</f>
        <v/>
      </c>
      <c r="N199" t="str">
        <f>IF(VLOOKUP($A199,Parts!$A:$AM,N$1,0)="X",AE$2,"")</f>
        <v/>
      </c>
      <c r="O199" t="str">
        <f>IF(VLOOKUP($A199,Parts!$A:$AM,O$1,0)="X",AF$2,"")</f>
        <v/>
      </c>
      <c r="P199" t="str">
        <f t="shared" si="4"/>
        <v/>
      </c>
    </row>
    <row r="200" spans="1:16" x14ac:dyDescent="0.25">
      <c r="A200" t="str">
        <f>Table15[[#This Row],[Name]]</f>
        <v>xluzopl</v>
      </c>
      <c r="B200" t="str">
        <f>IF(VLOOKUP($A200,Parts!$A:$AM,B$1,0)="X",S$2,"")</f>
        <v/>
      </c>
      <c r="C200" t="str">
        <f>IF(VLOOKUP($A200,Parts!$A:$AM,C$1,0)="X",T$2,"")</f>
        <v/>
      </c>
      <c r="D200" t="str">
        <f>IF(VLOOKUP($A200,Parts!$A:$AM,D$1,0)="X",U$2,"")</f>
        <v/>
      </c>
      <c r="E200" t="str">
        <f>IF(VLOOKUP($A200,Parts!$A:$AM,E$1,0)="X",V$2,"")</f>
        <v/>
      </c>
      <c r="F200" t="str">
        <f>IF(VLOOKUP($A200,Parts!$A:$AM,F$1,0)="X",W$2,"")</f>
        <v/>
      </c>
      <c r="G200" t="str">
        <f>IF(VLOOKUP($A200,Parts!$A:$AM,G$1,0)="X",X$2,"")</f>
        <v/>
      </c>
      <c r="H200" t="str">
        <f>IF(VLOOKUP($A200,Parts!$A:$AM,H$1,0)="X",Y$2,"")</f>
        <v/>
      </c>
      <c r="I200" t="str">
        <f>IF(VLOOKUP($A200,Parts!$A:$AM,I$1,0)="X",Z$2,"")</f>
        <v/>
      </c>
      <c r="J200" t="str">
        <f>IF(VLOOKUP($A200,Parts!$A:$AM,J$1,0)="X",AA$2,"")</f>
        <v/>
      </c>
      <c r="K200" t="str">
        <f>IF(VLOOKUP($A200,Parts!$A:$AM,K$1,0)="X",AB$2,"")</f>
        <v/>
      </c>
      <c r="L200" t="str">
        <f>IF(VLOOKUP($A200,Parts!$A:$AM,L$1,0)="X",AC$2,"")</f>
        <v/>
      </c>
      <c r="M200" t="str">
        <f>IF(VLOOKUP($A200,Parts!$A:$AM,M$1,0)="X",AD$2,"")</f>
        <v/>
      </c>
      <c r="N200" t="str">
        <f>IF(VLOOKUP($A200,Parts!$A:$AM,N$1,0)="X",AE$2,"")</f>
        <v/>
      </c>
      <c r="O200" t="str">
        <f>IF(VLOOKUP($A200,Parts!$A:$AM,O$1,0)="X",AF$2,"")</f>
        <v/>
      </c>
      <c r="P200" t="str">
        <f t="shared" si="4"/>
        <v/>
      </c>
    </row>
    <row r="201" spans="1:16" x14ac:dyDescent="0.25">
      <c r="A201" t="str">
        <f>Table15[[#This Row],[Name]]</f>
        <v>tankorb1</v>
      </c>
      <c r="B201" t="str">
        <f>IF(VLOOKUP($A201,Parts!$A:$AM,B$1,0)="X",S$2,"")</f>
        <v/>
      </c>
      <c r="C201" t="str">
        <f>IF(VLOOKUP($A201,Parts!$A:$AM,C$1,0)="X",T$2,"")</f>
        <v/>
      </c>
      <c r="D201" t="str">
        <f>IF(VLOOKUP($A201,Parts!$A:$AM,D$1,0)="X",U$2,"")</f>
        <v/>
      </c>
      <c r="E201" t="str">
        <f>IF(VLOOKUP($A201,Parts!$A:$AM,E$1,0)="X",V$2,"")</f>
        <v/>
      </c>
      <c r="F201" t="str">
        <f>IF(VLOOKUP($A201,Parts!$A:$AM,F$1,0)="X",W$2,"")</f>
        <v/>
      </c>
      <c r="G201" t="str">
        <f>IF(VLOOKUP($A201,Parts!$A:$AM,G$1,0)="X",X$2,"")</f>
        <v/>
      </c>
      <c r="H201" t="str">
        <f>IF(VLOOKUP($A201,Parts!$A:$AM,H$1,0)="X",Y$2,"")</f>
        <v/>
      </c>
      <c r="I201" t="str">
        <f>IF(VLOOKUP($A201,Parts!$A:$AM,I$1,0)="X",Z$2,"")</f>
        <v/>
      </c>
      <c r="J201" t="str">
        <f>IF(VLOOKUP($A201,Parts!$A:$AM,J$1,0)="X",AA$2,"")</f>
        <v/>
      </c>
      <c r="K201" t="str">
        <f>IF(VLOOKUP($A201,Parts!$A:$AM,K$1,0)="X",AB$2,"")</f>
        <v/>
      </c>
      <c r="L201" t="str">
        <f>IF(VLOOKUP($A201,Parts!$A:$AM,L$1,0)="X",AC$2,"")</f>
        <v/>
      </c>
      <c r="M201" t="str">
        <f>IF(VLOOKUP($A201,Parts!$A:$AM,M$1,0)="X",AD$2,"")</f>
        <v/>
      </c>
      <c r="N201" t="str">
        <f>IF(VLOOKUP($A201,Parts!$A:$AM,N$1,0)="X",AE$2,"")</f>
        <v/>
      </c>
      <c r="O201" t="str">
        <f>IF(VLOOKUP($A201,Parts!$A:$AM,O$1,0)="X",AF$2,"")</f>
        <v/>
      </c>
      <c r="P201" t="str">
        <f t="shared" si="4"/>
        <v/>
      </c>
    </row>
    <row r="202" spans="1:16" x14ac:dyDescent="0.25">
      <c r="A202" t="str">
        <f>Table15[[#This Row],[Name]]</f>
        <v>PAPBarometer</v>
      </c>
      <c r="B202" t="str">
        <f>IF(VLOOKUP($A202,Parts!$A:$AM,B$1,0)="X",S$2,"")</f>
        <v/>
      </c>
      <c r="C202" t="str">
        <f>IF(VLOOKUP($A202,Parts!$A:$AM,C$1,0)="X",T$2,"")</f>
        <v/>
      </c>
      <c r="D202" t="str">
        <f>IF(VLOOKUP($A202,Parts!$A:$AM,D$1,0)="X",U$2,"")</f>
        <v/>
      </c>
      <c r="E202" t="str">
        <f>IF(VLOOKUP($A202,Parts!$A:$AM,E$1,0)="X",V$2,"")</f>
        <v/>
      </c>
      <c r="F202" t="str">
        <f>IF(VLOOKUP($A202,Parts!$A:$AM,F$1,0)="X",W$2,"")</f>
        <v/>
      </c>
      <c r="G202" t="str">
        <f>IF(VLOOKUP($A202,Parts!$A:$AM,G$1,0)="X",X$2,"")</f>
        <v/>
      </c>
      <c r="H202" t="str">
        <f>IF(VLOOKUP($A202,Parts!$A:$AM,H$1,0)="X",Y$2,"")</f>
        <v/>
      </c>
      <c r="I202" t="str">
        <f>IF(VLOOKUP($A202,Parts!$A:$AM,I$1,0)="X",Z$2,"")</f>
        <v/>
      </c>
      <c r="J202" t="str">
        <f>IF(VLOOKUP($A202,Parts!$A:$AM,J$1,0)="X",AA$2,"")</f>
        <v xml:space="preserve">    MODULE
    { name = ModuleTagInstruments }
</v>
      </c>
      <c r="K202" t="str">
        <f>IF(VLOOKUP($A202,Parts!$A:$AM,K$1,0)="X",AB$2,"")</f>
        <v/>
      </c>
      <c r="L202" t="str">
        <f>IF(VLOOKUP($A202,Parts!$A:$AM,L$1,0)="X",AC$2,"")</f>
        <v/>
      </c>
      <c r="M202" t="str">
        <f>IF(VLOOKUP($A202,Parts!$A:$AM,M$1,0)="X",AD$2,"")</f>
        <v/>
      </c>
      <c r="N202" t="str">
        <f>IF(VLOOKUP($A202,Parts!$A:$AM,N$1,0)="X",AE$2,"")</f>
        <v/>
      </c>
      <c r="O202" t="str">
        <f>IF(VLOOKUP($A202,Parts!$A:$AM,O$1,0)="X",AF$2,"")</f>
        <v/>
      </c>
      <c r="P202" t="str">
        <f t="shared" si="4"/>
        <v xml:space="preserve">    MODULE
    { name = ModuleTagInstruments }
</v>
      </c>
    </row>
    <row r="203" spans="1:16" x14ac:dyDescent="0.25">
      <c r="A203" t="str">
        <f>Table15[[#This Row],[Name]]</f>
        <v>moduldesspod</v>
      </c>
      <c r="B203" t="str">
        <f>IF(VLOOKUP($A203,Parts!$A:$AM,B$1,0)="X",S$2,"")</f>
        <v xml:space="preserve">    MODULE
    { name = ModuleTagAvionics }
</v>
      </c>
      <c r="C203" t="str">
        <f>IF(VLOOKUP($A203,Parts!$A:$AM,C$1,0)="X",T$2,"")</f>
        <v/>
      </c>
      <c r="D203" t="str">
        <f>IF(VLOOKUP($A203,Parts!$A:$AM,D$1,0)="X",U$2,"")</f>
        <v/>
      </c>
      <c r="E203" t="str">
        <f>IF(VLOOKUP($A203,Parts!$A:$AM,E$1,0)="X",V$2,"")</f>
        <v/>
      </c>
      <c r="F203" t="str">
        <f>IF(VLOOKUP($A203,Parts!$A:$AM,F$1,0)="X",W$2,"")</f>
        <v/>
      </c>
      <c r="G203" t="str">
        <f>IF(VLOOKUP($A203,Parts!$A:$AM,G$1,0)="X",X$2,"")</f>
        <v/>
      </c>
      <c r="H203" t="str">
        <f>IF(VLOOKUP($A203,Parts!$A:$AM,H$1,0)="X",Y$2,"")</f>
        <v xml:space="preserve">    MODULE
    { name = ModuleTagHabitable }
</v>
      </c>
      <c r="I203" t="str">
        <f>IF(VLOOKUP($A203,Parts!$A:$AM,I$1,0)="X",Z$2,"")</f>
        <v xml:space="preserve">    MODULE
    { name = ModuleTagHumanRated }
</v>
      </c>
      <c r="J203" t="str">
        <f>IF(VLOOKUP($A203,Parts!$A:$AM,J$1,0)="X",AA$2,"")</f>
        <v/>
      </c>
      <c r="K203" t="str">
        <f>IF(VLOOKUP($A203,Parts!$A:$AM,K$1,0)="X",AB$2,"")</f>
        <v/>
      </c>
      <c r="L203" t="str">
        <f>IF(VLOOKUP($A203,Parts!$A:$AM,L$1,0)="X",AC$2,"")</f>
        <v xml:space="preserve">    MODULE
    { name = ModuleTagReentry }
</v>
      </c>
      <c r="M203" t="str">
        <f>IF(VLOOKUP($A203,Parts!$A:$AM,M$1,0)="X",AD$2,"")</f>
        <v/>
      </c>
      <c r="N203" t="str">
        <f>IF(VLOOKUP($A203,Parts!$A:$AM,N$1,0)="X",AE$2,"")</f>
        <v/>
      </c>
      <c r="O203" t="str">
        <f>IF(VLOOKUP($A203,Parts!$A:$AM,O$1,0)="X",AF$2,"")</f>
        <v/>
      </c>
      <c r="P203" t="str">
        <f t="shared" si="4"/>
        <v xml:space="preserve">    MODULE
    { name = ModuleTagAvionics }
    MODULE
    { name = ModuleTagHabitable }
    MODULE
    { name = ModuleTagHumanRated }
    MODULE
    { name = ModuleTagReentry }
</v>
      </c>
    </row>
    <row r="204" spans="1:16" x14ac:dyDescent="0.25">
      <c r="A204" t="str">
        <f>Table15[[#This Row],[Name]]</f>
        <v>plommsLandingLeg</v>
      </c>
      <c r="B204" t="str">
        <f>IF(VLOOKUP($A204,Parts!$A:$AM,B$1,0)="X",S$2,"")</f>
        <v/>
      </c>
      <c r="C204" t="str">
        <f>IF(VLOOKUP($A204,Parts!$A:$AM,C$1,0)="X",T$2,"")</f>
        <v/>
      </c>
      <c r="D204" t="str">
        <f>IF(VLOOKUP($A204,Parts!$A:$AM,D$1,0)="X",U$2,"")</f>
        <v/>
      </c>
      <c r="E204" t="str">
        <f>IF(VLOOKUP($A204,Parts!$A:$AM,E$1,0)="X",V$2,"")</f>
        <v/>
      </c>
      <c r="F204" t="str">
        <f>IF(VLOOKUP($A204,Parts!$A:$AM,F$1,0)="X",W$2,"")</f>
        <v/>
      </c>
      <c r="G204" t="str">
        <f>IF(VLOOKUP($A204,Parts!$A:$AM,G$1,0)="X",X$2,"")</f>
        <v/>
      </c>
      <c r="H204" t="str">
        <f>IF(VLOOKUP($A204,Parts!$A:$AM,H$1,0)="X",Y$2,"")</f>
        <v/>
      </c>
      <c r="I204" t="str">
        <f>IF(VLOOKUP($A204,Parts!$A:$AM,I$1,0)="X",Z$2,"")</f>
        <v/>
      </c>
      <c r="J204" t="str">
        <f>IF(VLOOKUP($A204,Parts!$A:$AM,J$1,0)="X",AA$2,"")</f>
        <v/>
      </c>
      <c r="K204" t="str">
        <f>IF(VLOOKUP($A204,Parts!$A:$AM,K$1,0)="X",AB$2,"")</f>
        <v/>
      </c>
      <c r="L204" t="str">
        <f>IF(VLOOKUP($A204,Parts!$A:$AM,L$1,0)="X",AC$2,"")</f>
        <v/>
      </c>
      <c r="M204" t="str">
        <f>IF(VLOOKUP($A204,Parts!$A:$AM,M$1,0)="X",AD$2,"")</f>
        <v/>
      </c>
      <c r="N204" t="str">
        <f>IF(VLOOKUP($A204,Parts!$A:$AM,N$1,0)="X",AE$2,"")</f>
        <v/>
      </c>
      <c r="O204" t="str">
        <f>IF(VLOOKUP($A204,Parts!$A:$AM,O$1,0)="X",AF$2,"")</f>
        <v/>
      </c>
      <c r="P204" t="str">
        <f t="shared" si="4"/>
        <v/>
      </c>
    </row>
    <row r="205" spans="1:16" x14ac:dyDescent="0.25">
      <c r="A205" t="str">
        <f>Table15[[#This Row],[Name]]</f>
        <v>torpod</v>
      </c>
      <c r="B205" t="str">
        <f>IF(VLOOKUP($A205,Parts!$A:$AM,B$1,0)="X",S$2,"")</f>
        <v/>
      </c>
      <c r="C205" t="str">
        <f>IF(VLOOKUP($A205,Parts!$A:$AM,C$1,0)="X",T$2,"")</f>
        <v/>
      </c>
      <c r="D205" t="str">
        <f>IF(VLOOKUP($A205,Parts!$A:$AM,D$1,0)="X",U$2,"")</f>
        <v/>
      </c>
      <c r="E205" t="str">
        <f>IF(VLOOKUP($A205,Parts!$A:$AM,E$1,0)="X",V$2,"")</f>
        <v/>
      </c>
      <c r="F205" t="str">
        <f>IF(VLOOKUP($A205,Parts!$A:$AM,F$1,0)="X",W$2,"")</f>
        <v/>
      </c>
      <c r="G205" t="str">
        <f>IF(VLOOKUP($A205,Parts!$A:$AM,G$1,0)="X",X$2,"")</f>
        <v/>
      </c>
      <c r="H205" t="str">
        <f>IF(VLOOKUP($A205,Parts!$A:$AM,H$1,0)="X",Y$2,"")</f>
        <v/>
      </c>
      <c r="I205" t="str">
        <f>IF(VLOOKUP($A205,Parts!$A:$AM,I$1,0)="X",Z$2,"")</f>
        <v/>
      </c>
      <c r="J205" t="str">
        <f>IF(VLOOKUP($A205,Parts!$A:$AM,J$1,0)="X",AA$2,"")</f>
        <v/>
      </c>
      <c r="K205" t="str">
        <f>IF(VLOOKUP($A205,Parts!$A:$AM,K$1,0)="X",AB$2,"")</f>
        <v/>
      </c>
      <c r="L205" t="str">
        <f>IF(VLOOKUP($A205,Parts!$A:$AM,L$1,0)="X",AC$2,"")</f>
        <v/>
      </c>
      <c r="M205" t="str">
        <f>IF(VLOOKUP($A205,Parts!$A:$AM,M$1,0)="X",AD$2,"")</f>
        <v/>
      </c>
      <c r="N205" t="str">
        <f>IF(VLOOKUP($A205,Parts!$A:$AM,N$1,0)="X",AE$2,"")</f>
        <v/>
      </c>
      <c r="O205" t="str">
        <f>IF(VLOOKUP($A205,Parts!$A:$AM,O$1,0)="X",AF$2,"")</f>
        <v/>
      </c>
      <c r="P205" t="str">
        <f t="shared" si="4"/>
        <v/>
      </c>
    </row>
    <row r="206" spans="1:16" x14ac:dyDescent="0.25">
      <c r="A206" t="str">
        <f>Table15[[#This Row],[Name]]</f>
        <v>RCS125ra</v>
      </c>
      <c r="B206" t="str">
        <f>IF(VLOOKUP($A206,Parts!$A:$AM,B$1,0)="X",S$2,"")</f>
        <v/>
      </c>
      <c r="C206" t="str">
        <f>IF(VLOOKUP($A206,Parts!$A:$AM,C$1,0)="X",T$2,"")</f>
        <v/>
      </c>
      <c r="D206" t="str">
        <f>IF(VLOOKUP($A206,Parts!$A:$AM,D$1,0)="X",U$2,"")</f>
        <v/>
      </c>
      <c r="E206" t="str">
        <f>IF(VLOOKUP($A206,Parts!$A:$AM,E$1,0)="X",V$2,"")</f>
        <v/>
      </c>
      <c r="F206" t="str">
        <f>IF(VLOOKUP($A206,Parts!$A:$AM,F$1,0)="X",W$2,"")</f>
        <v/>
      </c>
      <c r="G206" t="str">
        <f>IF(VLOOKUP($A206,Parts!$A:$AM,G$1,0)="X",X$2,"")</f>
        <v/>
      </c>
      <c r="H206" t="str">
        <f>IF(VLOOKUP($A206,Parts!$A:$AM,H$1,0)="X",Y$2,"")</f>
        <v/>
      </c>
      <c r="I206" t="str">
        <f>IF(VLOOKUP($A206,Parts!$A:$AM,I$1,0)="X",Z$2,"")</f>
        <v/>
      </c>
      <c r="J206" t="str">
        <f>IF(VLOOKUP($A206,Parts!$A:$AM,J$1,0)="X",AA$2,"")</f>
        <v/>
      </c>
      <c r="K206" t="str">
        <f>IF(VLOOKUP($A206,Parts!$A:$AM,K$1,0)="X",AB$2,"")</f>
        <v/>
      </c>
      <c r="L206" t="str">
        <f>IF(VLOOKUP($A206,Parts!$A:$AM,L$1,0)="X",AC$2,"")</f>
        <v/>
      </c>
      <c r="M206" t="str">
        <f>IF(VLOOKUP($A206,Parts!$A:$AM,M$1,0)="X",AD$2,"")</f>
        <v/>
      </c>
      <c r="N206" t="str">
        <f>IF(VLOOKUP($A206,Parts!$A:$AM,N$1,0)="X",AE$2,"")</f>
        <v/>
      </c>
      <c r="O206" t="str">
        <f>IF(VLOOKUP($A206,Parts!$A:$AM,O$1,0)="X",AF$2,"")</f>
        <v/>
      </c>
      <c r="P206" t="str">
        <f t="shared" si="4"/>
        <v/>
      </c>
    </row>
    <row r="207" spans="1:16" x14ac:dyDescent="0.25">
      <c r="A207" t="str">
        <f>Table15[[#This Row],[Name]]</f>
        <v>adapterrads</v>
      </c>
      <c r="B207" t="str">
        <f>IF(VLOOKUP($A207,Parts!$A:$AM,B$1,0)="X",S$2,"")</f>
        <v/>
      </c>
      <c r="C207" t="str">
        <f>IF(VLOOKUP($A207,Parts!$A:$AM,C$1,0)="X",T$2,"")</f>
        <v/>
      </c>
      <c r="D207" t="str">
        <f>IF(VLOOKUP($A207,Parts!$A:$AM,D$1,0)="X",U$2,"")</f>
        <v/>
      </c>
      <c r="E207" t="str">
        <f>IF(VLOOKUP($A207,Parts!$A:$AM,E$1,0)="X",V$2,"")</f>
        <v/>
      </c>
      <c r="F207" t="str">
        <f>IF(VLOOKUP($A207,Parts!$A:$AM,F$1,0)="X",W$2,"")</f>
        <v/>
      </c>
      <c r="G207" t="str">
        <f>IF(VLOOKUP($A207,Parts!$A:$AM,G$1,0)="X",X$2,"")</f>
        <v/>
      </c>
      <c r="H207" t="str">
        <f>IF(VLOOKUP($A207,Parts!$A:$AM,H$1,0)="X",Y$2,"")</f>
        <v/>
      </c>
      <c r="I207" t="str">
        <f>IF(VLOOKUP($A207,Parts!$A:$AM,I$1,0)="X",Z$2,"")</f>
        <v/>
      </c>
      <c r="J207" t="str">
        <f>IF(VLOOKUP($A207,Parts!$A:$AM,J$1,0)="X",AA$2,"")</f>
        <v/>
      </c>
      <c r="K207" t="str">
        <f>IF(VLOOKUP($A207,Parts!$A:$AM,K$1,0)="X",AB$2,"")</f>
        <v/>
      </c>
      <c r="L207" t="str">
        <f>IF(VLOOKUP($A207,Parts!$A:$AM,L$1,0)="X",AC$2,"")</f>
        <v/>
      </c>
      <c r="M207" t="str">
        <f>IF(VLOOKUP($A207,Parts!$A:$AM,M$1,0)="X",AD$2,"")</f>
        <v/>
      </c>
      <c r="N207" t="str">
        <f>IF(VLOOKUP($A207,Parts!$A:$AM,N$1,0)="X",AE$2,"")</f>
        <v/>
      </c>
      <c r="O207" t="str">
        <f>IF(VLOOKUP($A207,Parts!$A:$AM,O$1,0)="X",AF$2,"")</f>
        <v/>
      </c>
      <c r="P207" t="str">
        <f t="shared" si="4"/>
        <v/>
      </c>
    </row>
    <row r="208" spans="1:16" x14ac:dyDescent="0.25">
      <c r="A208" t="str">
        <f>Table15[[#This Row],[Name]]</f>
        <v>retinaGravimeter</v>
      </c>
      <c r="B208" t="str">
        <f>IF(VLOOKUP($A208,Parts!$A:$AM,B$1,0)="X",S$2,"")</f>
        <v/>
      </c>
      <c r="C208" t="str">
        <f>IF(VLOOKUP($A208,Parts!$A:$AM,C$1,0)="X",T$2,"")</f>
        <v/>
      </c>
      <c r="D208" t="str">
        <f>IF(VLOOKUP($A208,Parts!$A:$AM,D$1,0)="X",U$2,"")</f>
        <v/>
      </c>
      <c r="E208" t="str">
        <f>IF(VLOOKUP($A208,Parts!$A:$AM,E$1,0)="X",V$2,"")</f>
        <v/>
      </c>
      <c r="F208" t="str">
        <f>IF(VLOOKUP($A208,Parts!$A:$AM,F$1,0)="X",W$2,"")</f>
        <v/>
      </c>
      <c r="G208" t="str">
        <f>IF(VLOOKUP($A208,Parts!$A:$AM,G$1,0)="X",X$2,"")</f>
        <v/>
      </c>
      <c r="H208" t="str">
        <f>IF(VLOOKUP($A208,Parts!$A:$AM,H$1,0)="X",Y$2,"")</f>
        <v/>
      </c>
      <c r="I208" t="str">
        <f>IF(VLOOKUP($A208,Parts!$A:$AM,I$1,0)="X",Z$2,"")</f>
        <v/>
      </c>
      <c r="J208" t="str">
        <f>IF(VLOOKUP($A208,Parts!$A:$AM,J$1,0)="X",AA$2,"")</f>
        <v xml:space="preserve">    MODULE
    { name = ModuleTagInstruments }
</v>
      </c>
      <c r="K208" t="str">
        <f>IF(VLOOKUP($A208,Parts!$A:$AM,K$1,0)="X",AB$2,"")</f>
        <v/>
      </c>
      <c r="L208" t="str">
        <f>IF(VLOOKUP($A208,Parts!$A:$AM,L$1,0)="X",AC$2,"")</f>
        <v/>
      </c>
      <c r="M208" t="str">
        <f>IF(VLOOKUP($A208,Parts!$A:$AM,M$1,0)="X",AD$2,"")</f>
        <v/>
      </c>
      <c r="N208" t="str">
        <f>IF(VLOOKUP($A208,Parts!$A:$AM,N$1,0)="X",AE$2,"")</f>
        <v/>
      </c>
      <c r="O208" t="str">
        <f>IF(VLOOKUP($A208,Parts!$A:$AM,O$1,0)="X",AF$2,"")</f>
        <v/>
      </c>
      <c r="P208" t="str">
        <f t="shared" si="4"/>
        <v xml:space="preserve">    MODULE
    { name = ModuleTagInstruments }
</v>
      </c>
    </row>
    <row r="209" spans="1:16" x14ac:dyDescent="0.25">
      <c r="A209" t="str">
        <f>Table15[[#This Row],[Name]]</f>
        <v>AIESrcsThrusrom9</v>
      </c>
      <c r="B209" t="str">
        <f>IF(VLOOKUP($A209,Parts!$A:$AM,B$1,0)="X",S$2,"")</f>
        <v/>
      </c>
      <c r="C209" t="str">
        <f>IF(VLOOKUP($A209,Parts!$A:$AM,C$1,0)="X",T$2,"")</f>
        <v/>
      </c>
      <c r="D209" t="str">
        <f>IF(VLOOKUP($A209,Parts!$A:$AM,D$1,0)="X",U$2,"")</f>
        <v/>
      </c>
      <c r="E209" t="str">
        <f>IF(VLOOKUP($A209,Parts!$A:$AM,E$1,0)="X",V$2,"")</f>
        <v xml:space="preserve">    MODULE
    { name = ModuleTagEngineLiquidPF }
</v>
      </c>
      <c r="F209" t="str">
        <f>IF(VLOOKUP($A209,Parts!$A:$AM,F$1,0)="X",W$2,"")</f>
        <v/>
      </c>
      <c r="G209" t="str">
        <f>IF(VLOOKUP($A209,Parts!$A:$AM,G$1,0)="X",X$2,"")</f>
        <v/>
      </c>
      <c r="H209" t="str">
        <f>IF(VLOOKUP($A209,Parts!$A:$AM,H$1,0)="X",Y$2,"")</f>
        <v/>
      </c>
      <c r="I209" t="str">
        <f>IF(VLOOKUP($A209,Parts!$A:$AM,I$1,0)="X",Z$2,"")</f>
        <v/>
      </c>
      <c r="J209" t="str">
        <f>IF(VLOOKUP($A209,Parts!$A:$AM,J$1,0)="X",AA$2,"")</f>
        <v/>
      </c>
      <c r="K209" t="str">
        <f>IF(VLOOKUP($A209,Parts!$A:$AM,K$1,0)="X",AB$2,"")</f>
        <v/>
      </c>
      <c r="L209" t="str">
        <f>IF(VLOOKUP($A209,Parts!$A:$AM,L$1,0)="X",AC$2,"")</f>
        <v/>
      </c>
      <c r="M209" t="str">
        <f>IF(VLOOKUP($A209,Parts!$A:$AM,M$1,0)="X",AD$2,"")</f>
        <v/>
      </c>
      <c r="N209" t="str">
        <f>IF(VLOOKUP($A209,Parts!$A:$AM,N$1,0)="X",AE$2,"")</f>
        <v/>
      </c>
      <c r="O209" t="str">
        <f>IF(VLOOKUP($A209,Parts!$A:$AM,O$1,0)="X",AF$2,"")</f>
        <v/>
      </c>
      <c r="P209" t="str">
        <f t="shared" si="4"/>
        <v xml:space="preserve">    MODULE
    { name = ModuleTagEngineLiquidPF }
</v>
      </c>
    </row>
    <row r="210" spans="1:16" x14ac:dyDescent="0.25">
      <c r="A210" t="str">
        <f>Table15[[#This Row],[Name]]</f>
        <v>desacopladorsat1</v>
      </c>
      <c r="B210" t="str">
        <f>IF(VLOOKUP($A210,Parts!$A:$AM,B$1,0)="X",S$2,"")</f>
        <v/>
      </c>
      <c r="C210" t="str">
        <f>IF(VLOOKUP($A210,Parts!$A:$AM,C$1,0)="X",T$2,"")</f>
        <v/>
      </c>
      <c r="D210" t="str">
        <f>IF(VLOOKUP($A210,Parts!$A:$AM,D$1,0)="X",U$2,"")</f>
        <v/>
      </c>
      <c r="E210" t="str">
        <f>IF(VLOOKUP($A210,Parts!$A:$AM,E$1,0)="X",V$2,"")</f>
        <v/>
      </c>
      <c r="F210" t="str">
        <f>IF(VLOOKUP($A210,Parts!$A:$AM,F$1,0)="X",W$2,"")</f>
        <v/>
      </c>
      <c r="G210" t="str">
        <f>IF(VLOOKUP($A210,Parts!$A:$AM,G$1,0)="X",X$2,"")</f>
        <v/>
      </c>
      <c r="H210" t="str">
        <f>IF(VLOOKUP($A210,Parts!$A:$AM,H$1,0)="X",Y$2,"")</f>
        <v/>
      </c>
      <c r="I210" t="str">
        <f>IF(VLOOKUP($A210,Parts!$A:$AM,I$1,0)="X",Z$2,"")</f>
        <v/>
      </c>
      <c r="J210" t="str">
        <f>IF(VLOOKUP($A210,Parts!$A:$AM,J$1,0)="X",AA$2,"")</f>
        <v/>
      </c>
      <c r="K210" t="str">
        <f>IF(VLOOKUP($A210,Parts!$A:$AM,K$1,0)="X",AB$2,"")</f>
        <v/>
      </c>
      <c r="L210" t="str">
        <f>IF(VLOOKUP($A210,Parts!$A:$AM,L$1,0)="X",AC$2,"")</f>
        <v/>
      </c>
      <c r="M210" t="str">
        <f>IF(VLOOKUP($A210,Parts!$A:$AM,M$1,0)="X",AD$2,"")</f>
        <v/>
      </c>
      <c r="N210" t="str">
        <f>IF(VLOOKUP($A210,Parts!$A:$AM,N$1,0)="X",AE$2,"")</f>
        <v xml:space="preserve">    MODULE
    { name = ModuleTagDecoupler }
</v>
      </c>
      <c r="O210" t="str">
        <f>IF(VLOOKUP($A210,Parts!$A:$AM,O$1,0)="X",AF$2,"")</f>
        <v/>
      </c>
      <c r="P210" t="str">
        <f t="shared" si="4"/>
        <v xml:space="preserve">    MODULE
    { name = ModuleTagDecoupler }
</v>
      </c>
    </row>
    <row r="211" spans="1:16" x14ac:dyDescent="0.25">
      <c r="A211" t="str">
        <f>Table15[[#This Row],[Name]]</f>
        <v>desacopladorsat2</v>
      </c>
      <c r="B211" t="str">
        <f>IF(VLOOKUP($A211,Parts!$A:$AM,B$1,0)="X",S$2,"")</f>
        <v/>
      </c>
      <c r="C211" t="str">
        <f>IF(VLOOKUP($A211,Parts!$A:$AM,C$1,0)="X",T$2,"")</f>
        <v/>
      </c>
      <c r="D211" t="str">
        <f>IF(VLOOKUP($A211,Parts!$A:$AM,D$1,0)="X",U$2,"")</f>
        <v/>
      </c>
      <c r="E211" t="str">
        <f>IF(VLOOKUP($A211,Parts!$A:$AM,E$1,0)="X",V$2,"")</f>
        <v/>
      </c>
      <c r="F211" t="str">
        <f>IF(VLOOKUP($A211,Parts!$A:$AM,F$1,0)="X",W$2,"")</f>
        <v/>
      </c>
      <c r="G211" t="str">
        <f>IF(VLOOKUP($A211,Parts!$A:$AM,G$1,0)="X",X$2,"")</f>
        <v/>
      </c>
      <c r="H211" t="str">
        <f>IF(VLOOKUP($A211,Parts!$A:$AM,H$1,0)="X",Y$2,"")</f>
        <v/>
      </c>
      <c r="I211" t="str">
        <f>IF(VLOOKUP($A211,Parts!$A:$AM,I$1,0)="X",Z$2,"")</f>
        <v/>
      </c>
      <c r="J211" t="str">
        <f>IF(VLOOKUP($A211,Parts!$A:$AM,J$1,0)="X",AA$2,"")</f>
        <v/>
      </c>
      <c r="K211" t="str">
        <f>IF(VLOOKUP($A211,Parts!$A:$AM,K$1,0)="X",AB$2,"")</f>
        <v/>
      </c>
      <c r="L211" t="str">
        <f>IF(VLOOKUP($A211,Parts!$A:$AM,L$1,0)="X",AC$2,"")</f>
        <v/>
      </c>
      <c r="M211" t="str">
        <f>IF(VLOOKUP($A211,Parts!$A:$AM,M$1,0)="X",AD$2,"")</f>
        <v/>
      </c>
      <c r="N211" t="str">
        <f>IF(VLOOKUP($A211,Parts!$A:$AM,N$1,0)="X",AE$2,"")</f>
        <v xml:space="preserve">    MODULE
    { name = ModuleTagDecoupler }
</v>
      </c>
      <c r="O211" t="str">
        <f>IF(VLOOKUP($A211,Parts!$A:$AM,O$1,0)="X",AF$2,"")</f>
        <v/>
      </c>
      <c r="P211" t="str">
        <f t="shared" si="4"/>
        <v xml:space="preserve">    MODULE
    { name = ModuleTagDecoupler }
</v>
      </c>
    </row>
    <row r="212" spans="1:16" x14ac:dyDescent="0.25">
      <c r="A212" t="str">
        <f>Table15[[#This Row],[Name]]</f>
        <v>desacopladorsat3</v>
      </c>
      <c r="B212" t="str">
        <f>IF(VLOOKUP($A212,Parts!$A:$AM,B$1,0)="X",S$2,"")</f>
        <v/>
      </c>
      <c r="C212" t="str">
        <f>IF(VLOOKUP($A212,Parts!$A:$AM,C$1,0)="X",T$2,"")</f>
        <v/>
      </c>
      <c r="D212" t="str">
        <f>IF(VLOOKUP($A212,Parts!$A:$AM,D$1,0)="X",U$2,"")</f>
        <v/>
      </c>
      <c r="E212" t="str">
        <f>IF(VLOOKUP($A212,Parts!$A:$AM,E$1,0)="X",V$2,"")</f>
        <v/>
      </c>
      <c r="F212" t="str">
        <f>IF(VLOOKUP($A212,Parts!$A:$AM,F$1,0)="X",W$2,"")</f>
        <v/>
      </c>
      <c r="G212" t="str">
        <f>IF(VLOOKUP($A212,Parts!$A:$AM,G$1,0)="X",X$2,"")</f>
        <v/>
      </c>
      <c r="H212" t="str">
        <f>IF(VLOOKUP($A212,Parts!$A:$AM,H$1,0)="X",Y$2,"")</f>
        <v/>
      </c>
      <c r="I212" t="str">
        <f>IF(VLOOKUP($A212,Parts!$A:$AM,I$1,0)="X",Z$2,"")</f>
        <v/>
      </c>
      <c r="J212" t="str">
        <f>IF(VLOOKUP($A212,Parts!$A:$AM,J$1,0)="X",AA$2,"")</f>
        <v/>
      </c>
      <c r="K212" t="str">
        <f>IF(VLOOKUP($A212,Parts!$A:$AM,K$1,0)="X",AB$2,"")</f>
        <v/>
      </c>
      <c r="L212" t="str">
        <f>IF(VLOOKUP($A212,Parts!$A:$AM,L$1,0)="X",AC$2,"")</f>
        <v/>
      </c>
      <c r="M212" t="str">
        <f>IF(VLOOKUP($A212,Parts!$A:$AM,M$1,0)="X",AD$2,"")</f>
        <v/>
      </c>
      <c r="N212" t="str">
        <f>IF(VLOOKUP($A212,Parts!$A:$AM,N$1,0)="X",AE$2,"")</f>
        <v xml:space="preserve">    MODULE
    { name = ModuleTagDecoupler }
</v>
      </c>
      <c r="O212" t="str">
        <f>IF(VLOOKUP($A212,Parts!$A:$AM,O$1,0)="X",AF$2,"")</f>
        <v/>
      </c>
      <c r="P212" t="str">
        <f t="shared" si="4"/>
        <v xml:space="preserve">    MODULE
    { name = ModuleTagDecoupler }
</v>
      </c>
    </row>
    <row r="213" spans="1:16" x14ac:dyDescent="0.25">
      <c r="A213" t="str">
        <f>Table15[[#This Row],[Name]]</f>
        <v>RO_EarlyTinySolarPanel</v>
      </c>
      <c r="B213" t="str">
        <f>IF(VLOOKUP($A213,Parts!$A:$AM,B$1,0)="X",S$2,"")</f>
        <v/>
      </c>
      <c r="C213" t="str">
        <f>IF(VLOOKUP($A213,Parts!$A:$AM,C$1,0)="X",T$2,"")</f>
        <v/>
      </c>
      <c r="D213" t="str">
        <f>IF(VLOOKUP($A213,Parts!$A:$AM,D$1,0)="X",U$2,"")</f>
        <v/>
      </c>
      <c r="E213" t="str">
        <f>IF(VLOOKUP($A213,Parts!$A:$AM,E$1,0)="X",V$2,"")</f>
        <v/>
      </c>
      <c r="F213" t="str">
        <f>IF(VLOOKUP($A213,Parts!$A:$AM,F$1,0)="X",W$2,"")</f>
        <v/>
      </c>
      <c r="G213" t="str">
        <f>IF(VLOOKUP($A213,Parts!$A:$AM,G$1,0)="X",X$2,"")</f>
        <v/>
      </c>
      <c r="H213" t="str">
        <f>IF(VLOOKUP($A213,Parts!$A:$AM,H$1,0)="X",Y$2,"")</f>
        <v/>
      </c>
      <c r="I213" t="str">
        <f>IF(VLOOKUP($A213,Parts!$A:$AM,I$1,0)="X",Z$2,"")</f>
        <v/>
      </c>
      <c r="J213" t="str">
        <f>IF(VLOOKUP($A213,Parts!$A:$AM,J$1,0)="X",AA$2,"")</f>
        <v/>
      </c>
      <c r="K213" t="str">
        <f>IF(VLOOKUP($A213,Parts!$A:$AM,K$1,0)="X",AB$2,"")</f>
        <v/>
      </c>
      <c r="L213" t="str">
        <f>IF(VLOOKUP($A213,Parts!$A:$AM,L$1,0)="X",AC$2,"")</f>
        <v/>
      </c>
      <c r="M213" t="str">
        <f>IF(VLOOKUP($A213,Parts!$A:$AM,M$1,0)="X",AD$2,"")</f>
        <v/>
      </c>
      <c r="N213" t="str">
        <f>IF(VLOOKUP($A213,Parts!$A:$AM,N$1,0)="X",AE$2,"")</f>
        <v/>
      </c>
      <c r="O213" t="str">
        <f>IF(VLOOKUP($A213,Parts!$A:$AM,O$1,0)="X",AF$2,"")</f>
        <v/>
      </c>
      <c r="P213" t="str">
        <f t="shared" si="4"/>
        <v/>
      </c>
    </row>
    <row r="214" spans="1:16" x14ac:dyDescent="0.25">
      <c r="A214" t="str">
        <f>Table15[[#This Row],[Name]]</f>
        <v>rcsThrustermicrosn</v>
      </c>
      <c r="B214" t="str">
        <f>IF(VLOOKUP($A214,Parts!$A:$AM,B$1,0)="X",S$2,"")</f>
        <v/>
      </c>
      <c r="C214" t="str">
        <f>IF(VLOOKUP($A214,Parts!$A:$AM,C$1,0)="X",T$2,"")</f>
        <v/>
      </c>
      <c r="D214" t="str">
        <f>IF(VLOOKUP($A214,Parts!$A:$AM,D$1,0)="X",U$2,"")</f>
        <v/>
      </c>
      <c r="E214" t="str">
        <f>IF(VLOOKUP($A214,Parts!$A:$AM,E$1,0)="X",V$2,"")</f>
        <v/>
      </c>
      <c r="F214" t="str">
        <f>IF(VLOOKUP($A214,Parts!$A:$AM,F$1,0)="X",W$2,"")</f>
        <v/>
      </c>
      <c r="G214" t="str">
        <f>IF(VLOOKUP($A214,Parts!$A:$AM,G$1,0)="X",X$2,"")</f>
        <v/>
      </c>
      <c r="H214" t="str">
        <f>IF(VLOOKUP($A214,Parts!$A:$AM,H$1,0)="X",Y$2,"")</f>
        <v/>
      </c>
      <c r="I214" t="str">
        <f>IF(VLOOKUP($A214,Parts!$A:$AM,I$1,0)="X",Z$2,"")</f>
        <v/>
      </c>
      <c r="J214" t="str">
        <f>IF(VLOOKUP($A214,Parts!$A:$AM,J$1,0)="X",AA$2,"")</f>
        <v/>
      </c>
      <c r="K214" t="str">
        <f>IF(VLOOKUP($A214,Parts!$A:$AM,K$1,0)="X",AB$2,"")</f>
        <v/>
      </c>
      <c r="L214" t="str">
        <f>IF(VLOOKUP($A214,Parts!$A:$AM,L$1,0)="X",AC$2,"")</f>
        <v/>
      </c>
      <c r="M214" t="str">
        <f>IF(VLOOKUP($A214,Parts!$A:$AM,M$1,0)="X",AD$2,"")</f>
        <v/>
      </c>
      <c r="N214" t="str">
        <f>IF(VLOOKUP($A214,Parts!$A:$AM,N$1,0)="X",AE$2,"")</f>
        <v/>
      </c>
      <c r="O214" t="str">
        <f>IF(VLOOKUP($A214,Parts!$A:$AM,O$1,0)="X",AF$2,"")</f>
        <v/>
      </c>
      <c r="P214" t="str">
        <f t="shared" si="4"/>
        <v/>
      </c>
    </row>
    <row r="215" spans="1:16" x14ac:dyDescent="0.25">
      <c r="A215" t="str">
        <f>Table15[[#This Row],[Name]]</f>
        <v>RO_EarlyMediumSolarPanel</v>
      </c>
      <c r="B215" t="str">
        <f>IF(VLOOKUP($A215,Parts!$A:$AM,B$1,0)="X",S$2,"")</f>
        <v/>
      </c>
      <c r="C215" t="str">
        <f>IF(VLOOKUP($A215,Parts!$A:$AM,C$1,0)="X",T$2,"")</f>
        <v/>
      </c>
      <c r="D215" t="str">
        <f>IF(VLOOKUP($A215,Parts!$A:$AM,D$1,0)="X",U$2,"")</f>
        <v/>
      </c>
      <c r="E215" t="str">
        <f>IF(VLOOKUP($A215,Parts!$A:$AM,E$1,0)="X",V$2,"")</f>
        <v/>
      </c>
      <c r="F215" t="str">
        <f>IF(VLOOKUP($A215,Parts!$A:$AM,F$1,0)="X",W$2,"")</f>
        <v/>
      </c>
      <c r="G215" t="str">
        <f>IF(VLOOKUP($A215,Parts!$A:$AM,G$1,0)="X",X$2,"")</f>
        <v/>
      </c>
      <c r="H215" t="str">
        <f>IF(VLOOKUP($A215,Parts!$A:$AM,H$1,0)="X",Y$2,"")</f>
        <v/>
      </c>
      <c r="I215" t="str">
        <f>IF(VLOOKUP($A215,Parts!$A:$AM,I$1,0)="X",Z$2,"")</f>
        <v/>
      </c>
      <c r="J215" t="str">
        <f>IF(VLOOKUP($A215,Parts!$A:$AM,J$1,0)="X",AA$2,"")</f>
        <v/>
      </c>
      <c r="K215" t="str">
        <f>IF(VLOOKUP($A215,Parts!$A:$AM,K$1,0)="X",AB$2,"")</f>
        <v/>
      </c>
      <c r="L215" t="str">
        <f>IF(VLOOKUP($A215,Parts!$A:$AM,L$1,0)="X",AC$2,"")</f>
        <v/>
      </c>
      <c r="M215" t="str">
        <f>IF(VLOOKUP($A215,Parts!$A:$AM,M$1,0)="X",AD$2,"")</f>
        <v/>
      </c>
      <c r="N215" t="str">
        <f>IF(VLOOKUP($A215,Parts!$A:$AM,N$1,0)="X",AE$2,"")</f>
        <v/>
      </c>
      <c r="O215" t="str">
        <f>IF(VLOOKUP($A215,Parts!$A:$AM,O$1,0)="X",AF$2,"")</f>
        <v/>
      </c>
      <c r="P215" t="str">
        <f t="shared" si="4"/>
        <v/>
      </c>
    </row>
    <row r="216" spans="1:16" x14ac:dyDescent="0.25">
      <c r="A216" t="str">
        <f>Table15[[#This Row],[Name]]</f>
        <v>fuelTanksul</v>
      </c>
      <c r="B216" t="str">
        <f>IF(VLOOKUP($A216,Parts!$A:$AM,B$1,0)="X",S$2,"")</f>
        <v/>
      </c>
      <c r="C216" t="str">
        <f>IF(VLOOKUP($A216,Parts!$A:$AM,C$1,0)="X",T$2,"")</f>
        <v/>
      </c>
      <c r="D216" t="str">
        <f>IF(VLOOKUP($A216,Parts!$A:$AM,D$1,0)="X",U$2,"")</f>
        <v/>
      </c>
      <c r="E216" t="str">
        <f>IF(VLOOKUP($A216,Parts!$A:$AM,E$1,0)="X",V$2,"")</f>
        <v/>
      </c>
      <c r="F216" t="str">
        <f>IF(VLOOKUP($A216,Parts!$A:$AM,F$1,0)="X",W$2,"")</f>
        <v/>
      </c>
      <c r="G216" t="str">
        <f>IF(VLOOKUP($A216,Parts!$A:$AM,G$1,0)="X",X$2,"")</f>
        <v/>
      </c>
      <c r="H216" t="str">
        <f>IF(VLOOKUP($A216,Parts!$A:$AM,H$1,0)="X",Y$2,"")</f>
        <v/>
      </c>
      <c r="I216" t="str">
        <f>IF(VLOOKUP($A216,Parts!$A:$AM,I$1,0)="X",Z$2,"")</f>
        <v/>
      </c>
      <c r="J216" t="str">
        <f>IF(VLOOKUP($A216,Parts!$A:$AM,J$1,0)="X",AA$2,"")</f>
        <v/>
      </c>
      <c r="K216" t="str">
        <f>IF(VLOOKUP($A216,Parts!$A:$AM,K$1,0)="X",AB$2,"")</f>
        <v/>
      </c>
      <c r="L216" t="str">
        <f>IF(VLOOKUP($A216,Parts!$A:$AM,L$1,0)="X",AC$2,"")</f>
        <v/>
      </c>
      <c r="M216" t="str">
        <f>IF(VLOOKUP($A216,Parts!$A:$AM,M$1,0)="X",AD$2,"")</f>
        <v/>
      </c>
      <c r="N216" t="str">
        <f>IF(VLOOKUP($A216,Parts!$A:$AM,N$1,0)="X",AE$2,"")</f>
        <v/>
      </c>
      <c r="O216" t="str">
        <f>IF(VLOOKUP($A216,Parts!$A:$AM,O$1,0)="X",AF$2,"")</f>
        <v/>
      </c>
      <c r="P216" t="str">
        <f t="shared" si="4"/>
        <v/>
      </c>
    </row>
    <row r="217" spans="1:16" x14ac:dyDescent="0.25">
      <c r="A217" t="str">
        <f>Table15[[#This Row],[Name]]</f>
        <v>solarPanels5</v>
      </c>
      <c r="B217" t="str">
        <f>IF(VLOOKUP($A217,Parts!$A:$AM,B$1,0)="X",S$2,"")</f>
        <v/>
      </c>
      <c r="C217" t="str">
        <f>IF(VLOOKUP($A217,Parts!$A:$AM,C$1,0)="X",T$2,"")</f>
        <v/>
      </c>
      <c r="D217" t="str">
        <f>IF(VLOOKUP($A217,Parts!$A:$AM,D$1,0)="X",U$2,"")</f>
        <v/>
      </c>
      <c r="E217" t="str">
        <f>IF(VLOOKUP($A217,Parts!$A:$AM,E$1,0)="X",V$2,"")</f>
        <v/>
      </c>
      <c r="F217" t="str">
        <f>IF(VLOOKUP($A217,Parts!$A:$AM,F$1,0)="X",W$2,"")</f>
        <v/>
      </c>
      <c r="G217" t="str">
        <f>IF(VLOOKUP($A217,Parts!$A:$AM,G$1,0)="X",X$2,"")</f>
        <v/>
      </c>
      <c r="H217" t="str">
        <f>IF(VLOOKUP($A217,Parts!$A:$AM,H$1,0)="X",Y$2,"")</f>
        <v/>
      </c>
      <c r="I217" t="str">
        <f>IF(VLOOKUP($A217,Parts!$A:$AM,I$1,0)="X",Z$2,"")</f>
        <v/>
      </c>
      <c r="J217" t="str">
        <f>IF(VLOOKUP($A217,Parts!$A:$AM,J$1,0)="X",AA$2,"")</f>
        <v/>
      </c>
      <c r="K217" t="str">
        <f>IF(VLOOKUP($A217,Parts!$A:$AM,K$1,0)="X",AB$2,"")</f>
        <v/>
      </c>
      <c r="L217" t="str">
        <f>IF(VLOOKUP($A217,Parts!$A:$AM,L$1,0)="X",AC$2,"")</f>
        <v/>
      </c>
      <c r="M217" t="str">
        <f>IF(VLOOKUP($A217,Parts!$A:$AM,M$1,0)="X",AD$2,"")</f>
        <v/>
      </c>
      <c r="N217" t="str">
        <f>IF(VLOOKUP($A217,Parts!$A:$AM,N$1,0)="X",AE$2,"")</f>
        <v/>
      </c>
      <c r="O217" t="str">
        <f>IF(VLOOKUP($A217,Parts!$A:$AM,O$1,0)="X",AF$2,"")</f>
        <v/>
      </c>
      <c r="P217" t="str">
        <f t="shared" si="4"/>
        <v/>
      </c>
    </row>
    <row r="218" spans="1:16" x14ac:dyDescent="0.25">
      <c r="A218" t="str">
        <f>Table15[[#This Row],[Name]]</f>
        <v>solarpaneles1</v>
      </c>
      <c r="B218" t="str">
        <f>IF(VLOOKUP($A218,Parts!$A:$AM,B$1,0)="X",S$2,"")</f>
        <v/>
      </c>
      <c r="C218" t="str">
        <f>IF(VLOOKUP($A218,Parts!$A:$AM,C$1,0)="X",T$2,"")</f>
        <v/>
      </c>
      <c r="D218" t="str">
        <f>IF(VLOOKUP($A218,Parts!$A:$AM,D$1,0)="X",U$2,"")</f>
        <v/>
      </c>
      <c r="E218" t="str">
        <f>IF(VLOOKUP($A218,Parts!$A:$AM,E$1,0)="X",V$2,"")</f>
        <v/>
      </c>
      <c r="F218" t="str">
        <f>IF(VLOOKUP($A218,Parts!$A:$AM,F$1,0)="X",W$2,"")</f>
        <v/>
      </c>
      <c r="G218" t="str">
        <f>IF(VLOOKUP($A218,Parts!$A:$AM,G$1,0)="X",X$2,"")</f>
        <v/>
      </c>
      <c r="H218" t="str">
        <f>IF(VLOOKUP($A218,Parts!$A:$AM,H$1,0)="X",Y$2,"")</f>
        <v/>
      </c>
      <c r="I218" t="str">
        <f>IF(VLOOKUP($A218,Parts!$A:$AM,I$1,0)="X",Z$2,"")</f>
        <v/>
      </c>
      <c r="J218" t="str">
        <f>IF(VLOOKUP($A218,Parts!$A:$AM,J$1,0)="X",AA$2,"")</f>
        <v/>
      </c>
      <c r="K218" t="str">
        <f>IF(VLOOKUP($A218,Parts!$A:$AM,K$1,0)="X",AB$2,"")</f>
        <v/>
      </c>
      <c r="L218" t="str">
        <f>IF(VLOOKUP($A218,Parts!$A:$AM,L$1,0)="X",AC$2,"")</f>
        <v/>
      </c>
      <c r="M218" t="str">
        <f>IF(VLOOKUP($A218,Parts!$A:$AM,M$1,0)="X",AD$2,"")</f>
        <v/>
      </c>
      <c r="N218" t="str">
        <f>IF(VLOOKUP($A218,Parts!$A:$AM,N$1,0)="X",AE$2,"")</f>
        <v/>
      </c>
      <c r="O218" t="str">
        <f>IF(VLOOKUP($A218,Parts!$A:$AM,O$1,0)="X",AF$2,"")</f>
        <v/>
      </c>
      <c r="P218" t="str">
        <f t="shared" si="4"/>
        <v/>
      </c>
    </row>
    <row r="219" spans="1:16" x14ac:dyDescent="0.25">
      <c r="A219" t="str">
        <f>Table15[[#This Row],[Name]]</f>
        <v>fuelTanksuperior3</v>
      </c>
      <c r="B219" t="str">
        <f>IF(VLOOKUP($A219,Parts!$A:$AM,B$1,0)="X",S$2,"")</f>
        <v/>
      </c>
      <c r="C219" t="str">
        <f>IF(VLOOKUP($A219,Parts!$A:$AM,C$1,0)="X",T$2,"")</f>
        <v/>
      </c>
      <c r="D219" t="str">
        <f>IF(VLOOKUP($A219,Parts!$A:$AM,D$1,0)="X",U$2,"")</f>
        <v/>
      </c>
      <c r="E219" t="str">
        <f>IF(VLOOKUP($A219,Parts!$A:$AM,E$1,0)="X",V$2,"")</f>
        <v/>
      </c>
      <c r="F219" t="str">
        <f>IF(VLOOKUP($A219,Parts!$A:$AM,F$1,0)="X",W$2,"")</f>
        <v/>
      </c>
      <c r="G219" t="str">
        <f>IF(VLOOKUP($A219,Parts!$A:$AM,G$1,0)="X",X$2,"")</f>
        <v/>
      </c>
      <c r="H219" t="str">
        <f>IF(VLOOKUP($A219,Parts!$A:$AM,H$1,0)="X",Y$2,"")</f>
        <v/>
      </c>
      <c r="I219" t="str">
        <f>IF(VLOOKUP($A219,Parts!$A:$AM,I$1,0)="X",Z$2,"")</f>
        <v/>
      </c>
      <c r="J219" t="str">
        <f>IF(VLOOKUP($A219,Parts!$A:$AM,J$1,0)="X",AA$2,"")</f>
        <v/>
      </c>
      <c r="K219" t="str">
        <f>IF(VLOOKUP($A219,Parts!$A:$AM,K$1,0)="X",AB$2,"")</f>
        <v/>
      </c>
      <c r="L219" t="str">
        <f>IF(VLOOKUP($A219,Parts!$A:$AM,L$1,0)="X",AC$2,"")</f>
        <v/>
      </c>
      <c r="M219" t="str">
        <f>IF(VLOOKUP($A219,Parts!$A:$AM,M$1,0)="X",AD$2,"")</f>
        <v/>
      </c>
      <c r="N219" t="str">
        <f>IF(VLOOKUP($A219,Parts!$A:$AM,N$1,0)="X",AE$2,"")</f>
        <v/>
      </c>
      <c r="O219" t="str">
        <f>IF(VLOOKUP($A219,Parts!$A:$AM,O$1,0)="X",AF$2,"")</f>
        <v/>
      </c>
      <c r="P219" t="str">
        <f t="shared" si="4"/>
        <v/>
      </c>
    </row>
    <row r="220" spans="1:16" x14ac:dyDescent="0.25">
      <c r="A220" t="str">
        <f>Table15[[#This Row],[Name]]</f>
        <v>decouplersv05</v>
      </c>
      <c r="B220" t="str">
        <f>IF(VLOOKUP($A220,Parts!$A:$AM,B$1,0)="X",S$2,"")</f>
        <v/>
      </c>
      <c r="C220" t="str">
        <f>IF(VLOOKUP($A220,Parts!$A:$AM,C$1,0)="X",T$2,"")</f>
        <v/>
      </c>
      <c r="D220" t="str">
        <f>IF(VLOOKUP($A220,Parts!$A:$AM,D$1,0)="X",U$2,"")</f>
        <v/>
      </c>
      <c r="E220" t="str">
        <f>IF(VLOOKUP($A220,Parts!$A:$AM,E$1,0)="X",V$2,"")</f>
        <v/>
      </c>
      <c r="F220" t="str">
        <f>IF(VLOOKUP($A220,Parts!$A:$AM,F$1,0)="X",W$2,"")</f>
        <v/>
      </c>
      <c r="G220" t="str">
        <f>IF(VLOOKUP($A220,Parts!$A:$AM,G$1,0)="X",X$2,"")</f>
        <v/>
      </c>
      <c r="H220" t="str">
        <f>IF(VLOOKUP($A220,Parts!$A:$AM,H$1,0)="X",Y$2,"")</f>
        <v/>
      </c>
      <c r="I220" t="str">
        <f>IF(VLOOKUP($A220,Parts!$A:$AM,I$1,0)="X",Z$2,"")</f>
        <v/>
      </c>
      <c r="J220" t="str">
        <f>IF(VLOOKUP($A220,Parts!$A:$AM,J$1,0)="X",AA$2,"")</f>
        <v/>
      </c>
      <c r="K220" t="str">
        <f>IF(VLOOKUP($A220,Parts!$A:$AM,K$1,0)="X",AB$2,"")</f>
        <v/>
      </c>
      <c r="L220" t="str">
        <f>IF(VLOOKUP($A220,Parts!$A:$AM,L$1,0)="X",AC$2,"")</f>
        <v/>
      </c>
      <c r="M220" t="str">
        <f>IF(VLOOKUP($A220,Parts!$A:$AM,M$1,0)="X",AD$2,"")</f>
        <v/>
      </c>
      <c r="N220" t="str">
        <f>IF(VLOOKUP($A220,Parts!$A:$AM,N$1,0)="X",AE$2,"")</f>
        <v xml:space="preserve">    MODULE
    { name = ModuleTagDecoupler }
</v>
      </c>
      <c r="O220" t="str">
        <f>IF(VLOOKUP($A220,Parts!$A:$AM,O$1,0)="X",AF$2,"")</f>
        <v/>
      </c>
      <c r="P220" t="str">
        <f t="shared" si="4"/>
        <v xml:space="preserve">    MODULE
    { name = ModuleTagDecoupler }
</v>
      </c>
    </row>
    <row r="221" spans="1:16" x14ac:dyDescent="0.25">
      <c r="A221" t="str">
        <f>Table15[[#This Row],[Name]]</f>
        <v>decouplersvblack</v>
      </c>
      <c r="B221" t="str">
        <f>IF(VLOOKUP($A221,Parts!$A:$AM,B$1,0)="X",S$2,"")</f>
        <v/>
      </c>
      <c r="C221" t="str">
        <f>IF(VLOOKUP($A221,Parts!$A:$AM,C$1,0)="X",T$2,"")</f>
        <v/>
      </c>
      <c r="D221" t="str">
        <f>IF(VLOOKUP($A221,Parts!$A:$AM,D$1,0)="X",U$2,"")</f>
        <v/>
      </c>
      <c r="E221" t="str">
        <f>IF(VLOOKUP($A221,Parts!$A:$AM,E$1,0)="X",V$2,"")</f>
        <v/>
      </c>
      <c r="F221" t="str">
        <f>IF(VLOOKUP($A221,Parts!$A:$AM,F$1,0)="X",W$2,"")</f>
        <v/>
      </c>
      <c r="G221" t="str">
        <f>IF(VLOOKUP($A221,Parts!$A:$AM,G$1,0)="X",X$2,"")</f>
        <v/>
      </c>
      <c r="H221" t="str">
        <f>IF(VLOOKUP($A221,Parts!$A:$AM,H$1,0)="X",Y$2,"")</f>
        <v/>
      </c>
      <c r="I221" t="str">
        <f>IF(VLOOKUP($A221,Parts!$A:$AM,I$1,0)="X",Z$2,"")</f>
        <v/>
      </c>
      <c r="J221" t="str">
        <f>IF(VLOOKUP($A221,Parts!$A:$AM,J$1,0)="X",AA$2,"")</f>
        <v/>
      </c>
      <c r="K221" t="str">
        <f>IF(VLOOKUP($A221,Parts!$A:$AM,K$1,0)="X",AB$2,"")</f>
        <v/>
      </c>
      <c r="L221" t="str">
        <f>IF(VLOOKUP($A221,Parts!$A:$AM,L$1,0)="X",AC$2,"")</f>
        <v/>
      </c>
      <c r="M221" t="str">
        <f>IF(VLOOKUP($A221,Parts!$A:$AM,M$1,0)="X",AD$2,"")</f>
        <v/>
      </c>
      <c r="N221" t="str">
        <f>IF(VLOOKUP($A221,Parts!$A:$AM,N$1,0)="X",AE$2,"")</f>
        <v xml:space="preserve">    MODULE
    { name = ModuleTagDecoupler }
</v>
      </c>
      <c r="O221" t="str">
        <f>IF(VLOOKUP($A221,Parts!$A:$AM,O$1,0)="X",AF$2,"")</f>
        <v/>
      </c>
      <c r="P221" t="str">
        <f t="shared" si="4"/>
        <v xml:space="preserve">    MODULE
    { name = ModuleTagDecoupler }
</v>
      </c>
    </row>
    <row r="222" spans="1:16" x14ac:dyDescent="0.25">
      <c r="A222" t="str">
        <f>Table15[[#This Row],[Name]]</f>
        <v>satpropt300FuelTank</v>
      </c>
      <c r="B222" t="str">
        <f>IF(VLOOKUP($A222,Parts!$A:$AM,B$1,0)="X",S$2,"")</f>
        <v/>
      </c>
      <c r="C222" t="str">
        <f>IF(VLOOKUP($A222,Parts!$A:$AM,C$1,0)="X",T$2,"")</f>
        <v/>
      </c>
      <c r="D222" t="str">
        <f>IF(VLOOKUP($A222,Parts!$A:$AM,D$1,0)="X",U$2,"")</f>
        <v/>
      </c>
      <c r="E222" t="str">
        <f>IF(VLOOKUP($A222,Parts!$A:$AM,E$1,0)="X",V$2,"")</f>
        <v/>
      </c>
      <c r="F222" t="str">
        <f>IF(VLOOKUP($A222,Parts!$A:$AM,F$1,0)="X",W$2,"")</f>
        <v/>
      </c>
      <c r="G222" t="str">
        <f>IF(VLOOKUP($A222,Parts!$A:$AM,G$1,0)="X",X$2,"")</f>
        <v/>
      </c>
      <c r="H222" t="str">
        <f>IF(VLOOKUP($A222,Parts!$A:$AM,H$1,0)="X",Y$2,"")</f>
        <v/>
      </c>
      <c r="I222" t="str">
        <f>IF(VLOOKUP($A222,Parts!$A:$AM,I$1,0)="X",Z$2,"")</f>
        <v/>
      </c>
      <c r="J222" t="str">
        <f>IF(VLOOKUP($A222,Parts!$A:$AM,J$1,0)="X",AA$2,"")</f>
        <v/>
      </c>
      <c r="K222" t="str">
        <f>IF(VLOOKUP($A222,Parts!$A:$AM,K$1,0)="X",AB$2,"")</f>
        <v/>
      </c>
      <c r="L222" t="str">
        <f>IF(VLOOKUP($A222,Parts!$A:$AM,L$1,0)="X",AC$2,"")</f>
        <v/>
      </c>
      <c r="M222" t="str">
        <f>IF(VLOOKUP($A222,Parts!$A:$AM,M$1,0)="X",AD$2,"")</f>
        <v/>
      </c>
      <c r="N222" t="str">
        <f>IF(VLOOKUP($A222,Parts!$A:$AM,N$1,0)="X",AE$2,"")</f>
        <v/>
      </c>
      <c r="O222" t="str">
        <f>IF(VLOOKUP($A222,Parts!$A:$AM,O$1,0)="X",AF$2,"")</f>
        <v/>
      </c>
      <c r="P222" t="str">
        <f t="shared" si="4"/>
        <v/>
      </c>
    </row>
    <row r="223" spans="1:16" x14ac:dyDescent="0.25">
      <c r="A223" t="str">
        <f>Table15[[#This Row],[Name]]</f>
        <v>top500a1ur5</v>
      </c>
      <c r="B223" t="str">
        <f>IF(VLOOKUP($A223,Parts!$A:$AM,B$1,0)="X",S$2,"")</f>
        <v/>
      </c>
      <c r="C223" t="str">
        <f>IF(VLOOKUP($A223,Parts!$A:$AM,C$1,0)="X",T$2,"")</f>
        <v/>
      </c>
      <c r="D223" t="str">
        <f>IF(VLOOKUP($A223,Parts!$A:$AM,D$1,0)="X",U$2,"")</f>
        <v/>
      </c>
      <c r="E223" t="str">
        <f>IF(VLOOKUP($A223,Parts!$A:$AM,E$1,0)="X",V$2,"")</f>
        <v/>
      </c>
      <c r="F223" t="str">
        <f>IF(VLOOKUP($A223,Parts!$A:$AM,F$1,0)="X",W$2,"")</f>
        <v/>
      </c>
      <c r="G223" t="str">
        <f>IF(VLOOKUP($A223,Parts!$A:$AM,G$1,0)="X",X$2,"")</f>
        <v/>
      </c>
      <c r="H223" t="str">
        <f>IF(VLOOKUP($A223,Parts!$A:$AM,H$1,0)="X",Y$2,"")</f>
        <v/>
      </c>
      <c r="I223" t="str">
        <f>IF(VLOOKUP($A223,Parts!$A:$AM,I$1,0)="X",Z$2,"")</f>
        <v/>
      </c>
      <c r="J223" t="str">
        <f>IF(VLOOKUP($A223,Parts!$A:$AM,J$1,0)="X",AA$2,"")</f>
        <v/>
      </c>
      <c r="K223" t="str">
        <f>IF(VLOOKUP($A223,Parts!$A:$AM,K$1,0)="X",AB$2,"")</f>
        <v/>
      </c>
      <c r="L223" t="str">
        <f>IF(VLOOKUP($A223,Parts!$A:$AM,L$1,0)="X",AC$2,"")</f>
        <v/>
      </c>
      <c r="M223" t="str">
        <f>IF(VLOOKUP($A223,Parts!$A:$AM,M$1,0)="X",AD$2,"")</f>
        <v/>
      </c>
      <c r="N223" t="str">
        <f>IF(VLOOKUP($A223,Parts!$A:$AM,N$1,0)="X",AE$2,"")</f>
        <v/>
      </c>
      <c r="O223" t="str">
        <f>IF(VLOOKUP($A223,Parts!$A:$AM,O$1,0)="X",AF$2,"")</f>
        <v/>
      </c>
      <c r="P223" t="str">
        <f t="shared" si="4"/>
        <v/>
      </c>
    </row>
    <row r="224" spans="1:16" x14ac:dyDescent="0.25">
      <c r="A224" t="str">
        <f>Table15[[#This Row],[Name]]</f>
        <v>topb1</v>
      </c>
      <c r="B224" t="str">
        <f>IF(VLOOKUP($A224,Parts!$A:$AM,B$1,0)="X",S$2,"")</f>
        <v/>
      </c>
      <c r="C224" t="str">
        <f>IF(VLOOKUP($A224,Parts!$A:$AM,C$1,0)="X",T$2,"")</f>
        <v/>
      </c>
      <c r="D224" t="str">
        <f>IF(VLOOKUP($A224,Parts!$A:$AM,D$1,0)="X",U$2,"")</f>
        <v/>
      </c>
      <c r="E224" t="str">
        <f>IF(VLOOKUP($A224,Parts!$A:$AM,E$1,0)="X",V$2,"")</f>
        <v/>
      </c>
      <c r="F224" t="str">
        <f>IF(VLOOKUP($A224,Parts!$A:$AM,F$1,0)="X",W$2,"")</f>
        <v/>
      </c>
      <c r="G224" t="str">
        <f>IF(VLOOKUP($A224,Parts!$A:$AM,G$1,0)="X",X$2,"")</f>
        <v/>
      </c>
      <c r="H224" t="str">
        <f>IF(VLOOKUP($A224,Parts!$A:$AM,H$1,0)="X",Y$2,"")</f>
        <v/>
      </c>
      <c r="I224" t="str">
        <f>IF(VLOOKUP($A224,Parts!$A:$AM,I$1,0)="X",Z$2,"")</f>
        <v/>
      </c>
      <c r="J224" t="str">
        <f>IF(VLOOKUP($A224,Parts!$A:$AM,J$1,0)="X",AA$2,"")</f>
        <v/>
      </c>
      <c r="K224" t="str">
        <f>IF(VLOOKUP($A224,Parts!$A:$AM,K$1,0)="X",AB$2,"")</f>
        <v/>
      </c>
      <c r="L224" t="str">
        <f>IF(VLOOKUP($A224,Parts!$A:$AM,L$1,0)="X",AC$2,"")</f>
        <v/>
      </c>
      <c r="M224" t="str">
        <f>IF(VLOOKUP($A224,Parts!$A:$AM,M$1,0)="X",AD$2,"")</f>
        <v/>
      </c>
      <c r="N224" t="str">
        <f>IF(VLOOKUP($A224,Parts!$A:$AM,N$1,0)="X",AE$2,"")</f>
        <v/>
      </c>
      <c r="O224" t="str">
        <f>IF(VLOOKUP($A224,Parts!$A:$AM,O$1,0)="X",AF$2,"")</f>
        <v/>
      </c>
      <c r="P224" t="str">
        <f t="shared" si="4"/>
        <v/>
      </c>
    </row>
    <row r="225" spans="1:16" x14ac:dyDescent="0.25">
      <c r="A225" t="str">
        <f>Table15[[#This Row],[Name]]</f>
        <v>basepuntv2r10</v>
      </c>
      <c r="B225" t="str">
        <f>IF(VLOOKUP($A225,Parts!$A:$AM,B$1,0)="X",S$2,"")</f>
        <v/>
      </c>
      <c r="C225" t="str">
        <f>IF(VLOOKUP($A225,Parts!$A:$AM,C$1,0)="X",T$2,"")</f>
        <v/>
      </c>
      <c r="D225" t="str">
        <f>IF(VLOOKUP($A225,Parts!$A:$AM,D$1,0)="X",U$2,"")</f>
        <v/>
      </c>
      <c r="E225" t="str">
        <f>IF(VLOOKUP($A225,Parts!$A:$AM,E$1,0)="X",V$2,"")</f>
        <v/>
      </c>
      <c r="F225" t="str">
        <f>IF(VLOOKUP($A225,Parts!$A:$AM,F$1,0)="X",W$2,"")</f>
        <v/>
      </c>
      <c r="G225" t="str">
        <f>IF(VLOOKUP($A225,Parts!$A:$AM,G$1,0)="X",X$2,"")</f>
        <v/>
      </c>
      <c r="H225" t="str">
        <f>IF(VLOOKUP($A225,Parts!$A:$AM,H$1,0)="X",Y$2,"")</f>
        <v/>
      </c>
      <c r="I225" t="str">
        <f>IF(VLOOKUP($A225,Parts!$A:$AM,I$1,0)="X",Z$2,"")</f>
        <v/>
      </c>
      <c r="J225" t="str">
        <f>IF(VLOOKUP($A225,Parts!$A:$AM,J$1,0)="X",AA$2,"")</f>
        <v/>
      </c>
      <c r="K225" t="str">
        <f>IF(VLOOKUP($A225,Parts!$A:$AM,K$1,0)="X",AB$2,"")</f>
        <v/>
      </c>
      <c r="L225" t="str">
        <f>IF(VLOOKUP($A225,Parts!$A:$AM,L$1,0)="X",AC$2,"")</f>
        <v/>
      </c>
      <c r="M225" t="str">
        <f>IF(VLOOKUP($A225,Parts!$A:$AM,M$1,0)="X",AD$2,"")</f>
        <v/>
      </c>
      <c r="N225" t="str">
        <f>IF(VLOOKUP($A225,Parts!$A:$AM,N$1,0)="X",AE$2,"")</f>
        <v/>
      </c>
      <c r="O225" t="str">
        <f>IF(VLOOKUP($A225,Parts!$A:$AM,O$1,0)="X",AF$2,"")</f>
        <v/>
      </c>
      <c r="P225" t="str">
        <f t="shared" si="4"/>
        <v/>
      </c>
    </row>
    <row r="226" spans="1:16" x14ac:dyDescent="0.25">
      <c r="A226" t="str">
        <f>Table15[[#This Row],[Name]]</f>
        <v>decoupvector</v>
      </c>
      <c r="B226" t="str">
        <f>IF(VLOOKUP($A226,Parts!$A:$AM,B$1,0)="X",S$2,"")</f>
        <v/>
      </c>
      <c r="C226" t="str">
        <f>IF(VLOOKUP($A226,Parts!$A:$AM,C$1,0)="X",T$2,"")</f>
        <v/>
      </c>
      <c r="D226" t="str">
        <f>IF(VLOOKUP($A226,Parts!$A:$AM,D$1,0)="X",U$2,"")</f>
        <v/>
      </c>
      <c r="E226" t="str">
        <f>IF(VLOOKUP($A226,Parts!$A:$AM,E$1,0)="X",V$2,"")</f>
        <v/>
      </c>
      <c r="F226" t="str">
        <f>IF(VLOOKUP($A226,Parts!$A:$AM,F$1,0)="X",W$2,"")</f>
        <v/>
      </c>
      <c r="G226" t="str">
        <f>IF(VLOOKUP($A226,Parts!$A:$AM,G$1,0)="X",X$2,"")</f>
        <v/>
      </c>
      <c r="H226" t="str">
        <f>IF(VLOOKUP($A226,Parts!$A:$AM,H$1,0)="X",Y$2,"")</f>
        <v/>
      </c>
      <c r="I226" t="str">
        <f>IF(VLOOKUP($A226,Parts!$A:$AM,I$1,0)="X",Z$2,"")</f>
        <v/>
      </c>
      <c r="J226" t="str">
        <f>IF(VLOOKUP($A226,Parts!$A:$AM,J$1,0)="X",AA$2,"")</f>
        <v/>
      </c>
      <c r="K226" t="str">
        <f>IF(VLOOKUP($A226,Parts!$A:$AM,K$1,0)="X",AB$2,"")</f>
        <v/>
      </c>
      <c r="L226" t="str">
        <f>IF(VLOOKUP($A226,Parts!$A:$AM,L$1,0)="X",AC$2,"")</f>
        <v/>
      </c>
      <c r="M226" t="str">
        <f>IF(VLOOKUP($A226,Parts!$A:$AM,M$1,0)="X",AD$2,"")</f>
        <v/>
      </c>
      <c r="N226" t="str">
        <f>IF(VLOOKUP($A226,Parts!$A:$AM,N$1,0)="X",AE$2,"")</f>
        <v xml:space="preserve">    MODULE
    { name = ModuleTagDecoupler }
</v>
      </c>
      <c r="O226" t="str">
        <f>IF(VLOOKUP($A226,Parts!$A:$AM,O$1,0)="X",AF$2,"")</f>
        <v/>
      </c>
      <c r="P226" t="str">
        <f t="shared" si="4"/>
        <v xml:space="preserve">    MODULE
    { name = ModuleTagDecoupler }
</v>
      </c>
    </row>
    <row r="227" spans="1:16" x14ac:dyDescent="0.25">
      <c r="A227" t="str">
        <f>Table15[[#This Row],[Name]]</f>
        <v>gasspectrometer-01</v>
      </c>
      <c r="B227" t="str">
        <f>IF(VLOOKUP($A227,Parts!$A:$AM,B$1,0)="X",S$2,"")</f>
        <v/>
      </c>
      <c r="C227" t="str">
        <f>IF(VLOOKUP($A227,Parts!$A:$AM,C$1,0)="X",T$2,"")</f>
        <v/>
      </c>
      <c r="D227" t="str">
        <f>IF(VLOOKUP($A227,Parts!$A:$AM,D$1,0)="X",U$2,"")</f>
        <v/>
      </c>
      <c r="E227" t="str">
        <f>IF(VLOOKUP($A227,Parts!$A:$AM,E$1,0)="X",V$2,"")</f>
        <v/>
      </c>
      <c r="F227" t="str">
        <f>IF(VLOOKUP($A227,Parts!$A:$AM,F$1,0)="X",W$2,"")</f>
        <v/>
      </c>
      <c r="G227" t="str">
        <f>IF(VLOOKUP($A227,Parts!$A:$AM,G$1,0)="X",X$2,"")</f>
        <v/>
      </c>
      <c r="H227" t="str">
        <f>IF(VLOOKUP($A227,Parts!$A:$AM,H$1,0)="X",Y$2,"")</f>
        <v/>
      </c>
      <c r="I227" t="str">
        <f>IF(VLOOKUP($A227,Parts!$A:$AM,I$1,0)="X",Z$2,"")</f>
        <v/>
      </c>
      <c r="J227" t="str">
        <f>IF(VLOOKUP($A227,Parts!$A:$AM,J$1,0)="X",AA$2,"")</f>
        <v/>
      </c>
      <c r="K227" t="str">
        <f>IF(VLOOKUP($A227,Parts!$A:$AM,K$1,0)="X",AB$2,"")</f>
        <v/>
      </c>
      <c r="L227" t="str">
        <f>IF(VLOOKUP($A227,Parts!$A:$AM,L$1,0)="X",AC$2,"")</f>
        <v/>
      </c>
      <c r="M227" t="str">
        <f>IF(VLOOKUP($A227,Parts!$A:$AM,M$1,0)="X",AD$2,"")</f>
        <v/>
      </c>
      <c r="N227" t="str">
        <f>IF(VLOOKUP($A227,Parts!$A:$AM,N$1,0)="X",AE$2,"")</f>
        <v/>
      </c>
      <c r="O227" t="str">
        <f>IF(VLOOKUP($A227,Parts!$A:$AM,O$1,0)="X",AF$2,"")</f>
        <v/>
      </c>
      <c r="P227" t="str">
        <f t="shared" si="4"/>
        <v/>
      </c>
    </row>
    <row r="228" spans="1:16" x14ac:dyDescent="0.25">
      <c r="A228" t="str">
        <f>Table15[[#This Row],[Name]]</f>
        <v>SXTradialWindow</v>
      </c>
      <c r="B228" t="str">
        <f>IF(VLOOKUP($A228,Parts!$A:$AM,B$1,0)="X",S$2,"")</f>
        <v/>
      </c>
      <c r="C228" t="str">
        <f>IF(VLOOKUP($A228,Parts!$A:$AM,C$1,0)="X",T$2,"")</f>
        <v/>
      </c>
      <c r="D228" t="str">
        <f>IF(VLOOKUP($A228,Parts!$A:$AM,D$1,0)="X",U$2,"")</f>
        <v/>
      </c>
      <c r="E228" t="str">
        <f>IF(VLOOKUP($A228,Parts!$A:$AM,E$1,0)="X",V$2,"")</f>
        <v/>
      </c>
      <c r="F228" t="str">
        <f>IF(VLOOKUP($A228,Parts!$A:$AM,F$1,0)="X",W$2,"")</f>
        <v/>
      </c>
      <c r="G228" t="str">
        <f>IF(VLOOKUP($A228,Parts!$A:$AM,G$1,0)="X",X$2,"")</f>
        <v/>
      </c>
      <c r="H228" t="str">
        <f>IF(VLOOKUP($A228,Parts!$A:$AM,H$1,0)="X",Y$2,"")</f>
        <v/>
      </c>
      <c r="I228" t="str">
        <f>IF(VLOOKUP($A228,Parts!$A:$AM,I$1,0)="X",Z$2,"")</f>
        <v/>
      </c>
      <c r="J228" t="str">
        <f>IF(VLOOKUP($A228,Parts!$A:$AM,J$1,0)="X",AA$2,"")</f>
        <v/>
      </c>
      <c r="K228" t="str">
        <f>IF(VLOOKUP($A228,Parts!$A:$AM,K$1,0)="X",AB$2,"")</f>
        <v/>
      </c>
      <c r="L228" t="str">
        <f>IF(VLOOKUP($A228,Parts!$A:$AM,L$1,0)="X",AC$2,"")</f>
        <v/>
      </c>
      <c r="M228" t="str">
        <f>IF(VLOOKUP($A228,Parts!$A:$AM,M$1,0)="X",AD$2,"")</f>
        <v/>
      </c>
      <c r="N228" t="str">
        <f>IF(VLOOKUP($A228,Parts!$A:$AM,N$1,0)="X",AE$2,"")</f>
        <v/>
      </c>
      <c r="O228" t="str">
        <f>IF(VLOOKUP($A228,Parts!$A:$AM,O$1,0)="X",AF$2,"")</f>
        <v/>
      </c>
      <c r="P228" t="str">
        <f t="shared" si="4"/>
        <v/>
      </c>
    </row>
    <row r="229" spans="1:16" x14ac:dyDescent="0.25">
      <c r="A229" t="str">
        <f>Table15[[#This Row],[Name]]</f>
        <v>sxtairlockAnimated</v>
      </c>
      <c r="B229" t="str">
        <f>IF(VLOOKUP($A229,Parts!$A:$AM,B$1,0)="X",S$2,"")</f>
        <v/>
      </c>
      <c r="C229" t="str">
        <f>IF(VLOOKUP($A229,Parts!$A:$AM,C$1,0)="X",T$2,"")</f>
        <v/>
      </c>
      <c r="D229" t="str">
        <f>IF(VLOOKUP($A229,Parts!$A:$AM,D$1,0)="X",U$2,"")</f>
        <v/>
      </c>
      <c r="E229" t="str">
        <f>IF(VLOOKUP($A229,Parts!$A:$AM,E$1,0)="X",V$2,"")</f>
        <v/>
      </c>
      <c r="F229" t="str">
        <f>IF(VLOOKUP($A229,Parts!$A:$AM,F$1,0)="X",W$2,"")</f>
        <v/>
      </c>
      <c r="G229" t="str">
        <f>IF(VLOOKUP($A229,Parts!$A:$AM,G$1,0)="X",X$2,"")</f>
        <v/>
      </c>
      <c r="H229" t="str">
        <f>IF(VLOOKUP($A229,Parts!$A:$AM,H$1,0)="X",Y$2,"")</f>
        <v/>
      </c>
      <c r="I229" t="str">
        <f>IF(VLOOKUP($A229,Parts!$A:$AM,I$1,0)="X",Z$2,"")</f>
        <v/>
      </c>
      <c r="J229" t="str">
        <f>IF(VLOOKUP($A229,Parts!$A:$AM,J$1,0)="X",AA$2,"")</f>
        <v/>
      </c>
      <c r="K229" t="str">
        <f>IF(VLOOKUP($A229,Parts!$A:$AM,K$1,0)="X",AB$2,"")</f>
        <v/>
      </c>
      <c r="L229" t="str">
        <f>IF(VLOOKUP($A229,Parts!$A:$AM,L$1,0)="X",AC$2,"")</f>
        <v/>
      </c>
      <c r="M229" t="str">
        <f>IF(VLOOKUP($A229,Parts!$A:$AM,M$1,0)="X",AD$2,"")</f>
        <v/>
      </c>
      <c r="N229" t="str">
        <f>IF(VLOOKUP($A229,Parts!$A:$AM,N$1,0)="X",AE$2,"")</f>
        <v/>
      </c>
      <c r="O229" t="str">
        <f>IF(VLOOKUP($A229,Parts!$A:$AM,O$1,0)="X",AF$2,"")</f>
        <v/>
      </c>
      <c r="P229" t="str">
        <f t="shared" si="4"/>
        <v/>
      </c>
    </row>
    <row r="230" spans="1:16" x14ac:dyDescent="0.25">
      <c r="A230" t="str">
        <f>Table15[[#This Row],[Name]]</f>
        <v>SHIP_AJ_10_101_104</v>
      </c>
      <c r="B230" t="str">
        <f>IF(VLOOKUP($A230,Parts!$A:$AM,B$1,0)="X",S$2,"")</f>
        <v/>
      </c>
      <c r="C230" t="str">
        <f>IF(VLOOKUP($A230,Parts!$A:$AM,C$1,0)="X",T$2,"")</f>
        <v/>
      </c>
      <c r="D230" t="str">
        <f>IF(VLOOKUP($A230,Parts!$A:$AM,D$1,0)="X",U$2,"")</f>
        <v/>
      </c>
      <c r="E230" t="str">
        <f>IF(VLOOKUP($A230,Parts!$A:$AM,E$1,0)="X",V$2,"")</f>
        <v xml:space="preserve">    MODULE
    { name = ModuleTagEngineLiquidPF }
</v>
      </c>
      <c r="F230" t="str">
        <f>IF(VLOOKUP($A230,Parts!$A:$AM,F$1,0)="X",W$2,"")</f>
        <v/>
      </c>
      <c r="G230" t="str">
        <f>IF(VLOOKUP($A230,Parts!$A:$AM,G$1,0)="X",X$2,"")</f>
        <v/>
      </c>
      <c r="H230" t="str">
        <f>IF(VLOOKUP($A230,Parts!$A:$AM,H$1,0)="X",Y$2,"")</f>
        <v/>
      </c>
      <c r="I230" t="str">
        <f>IF(VLOOKUP($A230,Parts!$A:$AM,I$1,0)="X",Z$2,"")</f>
        <v/>
      </c>
      <c r="J230" t="str">
        <f>IF(VLOOKUP($A230,Parts!$A:$AM,J$1,0)="X",AA$2,"")</f>
        <v/>
      </c>
      <c r="K230" t="str">
        <f>IF(VLOOKUP($A230,Parts!$A:$AM,K$1,0)="X",AB$2,"")</f>
        <v/>
      </c>
      <c r="L230" t="str">
        <f>IF(VLOOKUP($A230,Parts!$A:$AM,L$1,0)="X",AC$2,"")</f>
        <v/>
      </c>
      <c r="M230" t="str">
        <f>IF(VLOOKUP($A230,Parts!$A:$AM,M$1,0)="X",AD$2,"")</f>
        <v xml:space="preserve">    MODULE
    { name = ModuleTagToxic }
</v>
      </c>
      <c r="N230" t="str">
        <f>IF(VLOOKUP($A230,Parts!$A:$AM,N$1,0)="X",AE$2,"")</f>
        <v/>
      </c>
      <c r="O230" t="str">
        <f>IF(VLOOKUP($A230,Parts!$A:$AM,O$1,0)="X",AF$2,"")</f>
        <v/>
      </c>
      <c r="P230" t="str">
        <f t="shared" si="4"/>
        <v xml:space="preserve">    MODULE
    { name = ModuleTagEngineLiquidPF }
    MODULE
    { name = ModuleTagToxic }
</v>
      </c>
    </row>
    <row r="231" spans="1:16" x14ac:dyDescent="0.25">
      <c r="A231" t="str">
        <f>Table15[[#This Row],[Name]]</f>
        <v>bluedog_DeltaK_AJ10</v>
      </c>
      <c r="B231" t="str">
        <f>IF(VLOOKUP($A231,Parts!$A:$AM,B$1,0)="X",S$2,"")</f>
        <v/>
      </c>
      <c r="C231" t="str">
        <f>IF(VLOOKUP($A231,Parts!$A:$AM,C$1,0)="X",T$2,"")</f>
        <v/>
      </c>
      <c r="D231" t="str">
        <f>IF(VLOOKUP($A231,Parts!$A:$AM,D$1,0)="X",U$2,"")</f>
        <v/>
      </c>
      <c r="E231" t="str">
        <f>IF(VLOOKUP($A231,Parts!$A:$AM,E$1,0)="X",V$2,"")</f>
        <v xml:space="preserve">    MODULE
    { name = ModuleTagEngineLiquidPF }
</v>
      </c>
      <c r="F231" t="str">
        <f>IF(VLOOKUP($A231,Parts!$A:$AM,F$1,0)="X",W$2,"")</f>
        <v/>
      </c>
      <c r="G231" t="str">
        <f>IF(VLOOKUP($A231,Parts!$A:$AM,G$1,0)="X",X$2,"")</f>
        <v/>
      </c>
      <c r="H231" t="str">
        <f>IF(VLOOKUP($A231,Parts!$A:$AM,H$1,0)="X",Y$2,"")</f>
        <v/>
      </c>
      <c r="I231" t="str">
        <f>IF(VLOOKUP($A231,Parts!$A:$AM,I$1,0)="X",Z$2,"")</f>
        <v/>
      </c>
      <c r="J231" t="str">
        <f>IF(VLOOKUP($A231,Parts!$A:$AM,J$1,0)="X",AA$2,"")</f>
        <v/>
      </c>
      <c r="K231" t="str">
        <f>IF(VLOOKUP($A231,Parts!$A:$AM,K$1,0)="X",AB$2,"")</f>
        <v/>
      </c>
      <c r="L231" t="str">
        <f>IF(VLOOKUP($A231,Parts!$A:$AM,L$1,0)="X",AC$2,"")</f>
        <v/>
      </c>
      <c r="M231" t="str">
        <f>IF(VLOOKUP($A231,Parts!$A:$AM,M$1,0)="X",AD$2,"")</f>
        <v xml:space="preserve">    MODULE
    { name = ModuleTagToxic }
</v>
      </c>
      <c r="N231" t="str">
        <f>IF(VLOOKUP($A231,Parts!$A:$AM,N$1,0)="X",AE$2,"")</f>
        <v/>
      </c>
      <c r="O231" t="str">
        <f>IF(VLOOKUP($A231,Parts!$A:$AM,O$1,0)="X",AF$2,"")</f>
        <v/>
      </c>
      <c r="P231" t="str">
        <f t="shared" si="4"/>
        <v xml:space="preserve">    MODULE
    { name = ModuleTagEngineLiquidPF }
    MODULE
    { name = ModuleTagToxic }
</v>
      </c>
    </row>
    <row r="232" spans="1:16" x14ac:dyDescent="0.25">
      <c r="A232" t="str">
        <f>Table15[[#This Row],[Name]]</f>
        <v>KW1mengineVestaVR1</v>
      </c>
      <c r="B232" t="str">
        <f>IF(VLOOKUP($A232,Parts!$A:$AM,B$1,0)="X",S$2,"")</f>
        <v/>
      </c>
      <c r="C232" t="str">
        <f>IF(VLOOKUP($A232,Parts!$A:$AM,C$1,0)="X",T$2,"")</f>
        <v/>
      </c>
      <c r="D232" t="str">
        <f>IF(VLOOKUP($A232,Parts!$A:$AM,D$1,0)="X",U$2,"")</f>
        <v/>
      </c>
      <c r="E232" t="str">
        <f>IF(VLOOKUP($A232,Parts!$A:$AM,E$1,0)="X",V$2,"")</f>
        <v xml:space="preserve">    MODULE
    { name = ModuleTagEngineLiquidPF }
</v>
      </c>
      <c r="F232" t="str">
        <f>IF(VLOOKUP($A232,Parts!$A:$AM,F$1,0)="X",W$2,"")</f>
        <v/>
      </c>
      <c r="G232" t="str">
        <f>IF(VLOOKUP($A232,Parts!$A:$AM,G$1,0)="X",X$2,"")</f>
        <v/>
      </c>
      <c r="H232" t="str">
        <f>IF(VLOOKUP($A232,Parts!$A:$AM,H$1,0)="X",Y$2,"")</f>
        <v/>
      </c>
      <c r="I232" t="str">
        <f>IF(VLOOKUP($A232,Parts!$A:$AM,I$1,0)="X",Z$2,"")</f>
        <v/>
      </c>
      <c r="J232" t="str">
        <f>IF(VLOOKUP($A232,Parts!$A:$AM,J$1,0)="X",AA$2,"")</f>
        <v/>
      </c>
      <c r="K232" t="str">
        <f>IF(VLOOKUP($A232,Parts!$A:$AM,K$1,0)="X",AB$2,"")</f>
        <v/>
      </c>
      <c r="L232" t="str">
        <f>IF(VLOOKUP($A232,Parts!$A:$AM,L$1,0)="X",AC$2,"")</f>
        <v/>
      </c>
      <c r="M232" t="str">
        <f>IF(VLOOKUP($A232,Parts!$A:$AM,M$1,0)="X",AD$2,"")</f>
        <v xml:space="preserve">    MODULE
    { name = ModuleTagToxic }
</v>
      </c>
      <c r="N232" t="str">
        <f>IF(VLOOKUP($A232,Parts!$A:$AM,N$1,0)="X",AE$2,"")</f>
        <v/>
      </c>
      <c r="O232" t="str">
        <f>IF(VLOOKUP($A232,Parts!$A:$AM,O$1,0)="X",AF$2,"")</f>
        <v/>
      </c>
      <c r="P232" t="str">
        <f t="shared" si="4"/>
        <v xml:space="preserve">    MODULE
    { name = ModuleTagEngineLiquidPF }
    MODULE
    { name = ModuleTagToxic }
</v>
      </c>
    </row>
    <row r="233" spans="1:16" x14ac:dyDescent="0.25">
      <c r="A233" t="str">
        <f>Table15[[#This Row],[Name]]</f>
        <v>RO-SSTU-M1-SL</v>
      </c>
      <c r="B233" t="str">
        <f>IF(VLOOKUP($A233,Parts!$A:$AM,B$1,0)="X",S$2,"")</f>
        <v/>
      </c>
      <c r="C233" t="str">
        <f>IF(VLOOKUP($A233,Parts!$A:$AM,C$1,0)="X",T$2,"")</f>
        <v/>
      </c>
      <c r="D233" t="str">
        <f>IF(VLOOKUP($A233,Parts!$A:$AM,D$1,0)="X",U$2,"")</f>
        <v/>
      </c>
      <c r="E233" t="str">
        <f>IF(VLOOKUP($A233,Parts!$A:$AM,E$1,0)="X",V$2,"")</f>
        <v/>
      </c>
      <c r="F233" t="str">
        <f>IF(VLOOKUP($A233,Parts!$A:$AM,F$1,0)="X",W$2,"")</f>
        <v xml:space="preserve">    MODULE
    { name = ModuleTagEngineLiquidTurbo }
</v>
      </c>
      <c r="G233" t="str">
        <f>IF(VLOOKUP($A233,Parts!$A:$AM,G$1,0)="X",X$2,"")</f>
        <v/>
      </c>
      <c r="H233" t="str">
        <f>IF(VLOOKUP($A233,Parts!$A:$AM,H$1,0)="X",Y$2,"")</f>
        <v/>
      </c>
      <c r="I233" t="str">
        <f>IF(VLOOKUP($A233,Parts!$A:$AM,I$1,0)="X",Z$2,"")</f>
        <v/>
      </c>
      <c r="J233" t="str">
        <f>IF(VLOOKUP($A233,Parts!$A:$AM,J$1,0)="X",AA$2,"")</f>
        <v/>
      </c>
      <c r="K233" t="str">
        <f>IF(VLOOKUP($A233,Parts!$A:$AM,K$1,0)="X",AB$2,"")</f>
        <v/>
      </c>
      <c r="L233" t="str">
        <f>IF(VLOOKUP($A233,Parts!$A:$AM,L$1,0)="X",AC$2,"")</f>
        <v/>
      </c>
      <c r="M233" t="str">
        <f>IF(VLOOKUP($A233,Parts!$A:$AM,M$1,0)="X",AD$2,"")</f>
        <v/>
      </c>
      <c r="N233" t="str">
        <f>IF(VLOOKUP($A233,Parts!$A:$AM,N$1,0)="X",AE$2,"")</f>
        <v/>
      </c>
      <c r="O233" t="str">
        <f>IF(VLOOKUP($A233,Parts!$A:$AM,O$1,0)="X",AF$2,"")</f>
        <v xml:space="preserve">    MODULE
    { name = ModuleTagHydrolox }
</v>
      </c>
      <c r="P233" t="str">
        <f t="shared" si="4"/>
        <v xml:space="preserve">    MODULE
    { name = ModuleTagEngineLiquidTurbo }
    MODULE
    { name = ModuleTagHydrolox }
</v>
      </c>
    </row>
    <row r="234" spans="1:16" x14ac:dyDescent="0.25">
      <c r="A234" t="str">
        <f>Table15[[#This Row],[Name]]</f>
        <v>SXTAJ10Adv</v>
      </c>
      <c r="B234" t="str">
        <f>IF(VLOOKUP($A234,Parts!$A:$AM,B$1,0)="X",S$2,"")</f>
        <v/>
      </c>
      <c r="C234" t="str">
        <f>IF(VLOOKUP($A234,Parts!$A:$AM,C$1,0)="X",T$2,"")</f>
        <v/>
      </c>
      <c r="D234" t="str">
        <f>IF(VLOOKUP($A234,Parts!$A:$AM,D$1,0)="X",U$2,"")</f>
        <v/>
      </c>
      <c r="E234" t="str">
        <f>IF(VLOOKUP($A234,Parts!$A:$AM,E$1,0)="X",V$2,"")</f>
        <v xml:space="preserve">    MODULE
    { name = ModuleTagEngineLiquidPF }
</v>
      </c>
      <c r="F234" t="str">
        <f>IF(VLOOKUP($A234,Parts!$A:$AM,F$1,0)="X",W$2,"")</f>
        <v/>
      </c>
      <c r="G234" t="str">
        <f>IF(VLOOKUP($A234,Parts!$A:$AM,G$1,0)="X",X$2,"")</f>
        <v/>
      </c>
      <c r="H234" t="str">
        <f>IF(VLOOKUP($A234,Parts!$A:$AM,H$1,0)="X",Y$2,"")</f>
        <v/>
      </c>
      <c r="I234" t="str">
        <f>IF(VLOOKUP($A234,Parts!$A:$AM,I$1,0)="X",Z$2,"")</f>
        <v/>
      </c>
      <c r="J234" t="str">
        <f>IF(VLOOKUP($A234,Parts!$A:$AM,J$1,0)="X",AA$2,"")</f>
        <v/>
      </c>
      <c r="K234" t="str">
        <f>IF(VLOOKUP($A234,Parts!$A:$AM,K$1,0)="X",AB$2,"")</f>
        <v/>
      </c>
      <c r="L234" t="str">
        <f>IF(VLOOKUP($A234,Parts!$A:$AM,L$1,0)="X",AC$2,"")</f>
        <v/>
      </c>
      <c r="M234" t="str">
        <f>IF(VLOOKUP($A234,Parts!$A:$AM,M$1,0)="X",AD$2,"")</f>
        <v xml:space="preserve">    MODULE
    { name = ModuleTagToxic }
</v>
      </c>
      <c r="N234" t="str">
        <f>IF(VLOOKUP($A234,Parts!$A:$AM,N$1,0)="X",AE$2,"")</f>
        <v/>
      </c>
      <c r="O234" t="str">
        <f>IF(VLOOKUP($A234,Parts!$A:$AM,O$1,0)="X",AF$2,"")</f>
        <v/>
      </c>
      <c r="P234" t="str">
        <f t="shared" si="4"/>
        <v xml:space="preserve">    MODULE
    { name = ModuleTagEngineLiquidPF }
    MODULE
    { name = ModuleTagToxic }
</v>
      </c>
    </row>
    <row r="235" spans="1:16" x14ac:dyDescent="0.25">
      <c r="A235" t="str">
        <f>Table15[[#This Row],[Name]]</f>
        <v>bluedog_ableEngine</v>
      </c>
      <c r="B235" t="str">
        <f>IF(VLOOKUP($A235,Parts!$A:$AM,B$1,0)="X",S$2,"")</f>
        <v/>
      </c>
      <c r="C235" t="str">
        <f>IF(VLOOKUP($A235,Parts!$A:$AM,C$1,0)="X",T$2,"")</f>
        <v/>
      </c>
      <c r="D235" t="str">
        <f>IF(VLOOKUP($A235,Parts!$A:$AM,D$1,0)="X",U$2,"")</f>
        <v/>
      </c>
      <c r="E235" t="str">
        <f>IF(VLOOKUP($A235,Parts!$A:$AM,E$1,0)="X",V$2,"")</f>
        <v xml:space="preserve">    MODULE
    { name = ModuleTagEngineLiquidPF }
</v>
      </c>
      <c r="F235" t="str">
        <f>IF(VLOOKUP($A235,Parts!$A:$AM,F$1,0)="X",W$2,"")</f>
        <v/>
      </c>
      <c r="G235" t="str">
        <f>IF(VLOOKUP($A235,Parts!$A:$AM,G$1,0)="X",X$2,"")</f>
        <v/>
      </c>
      <c r="H235" t="str">
        <f>IF(VLOOKUP($A235,Parts!$A:$AM,H$1,0)="X",Y$2,"")</f>
        <v/>
      </c>
      <c r="I235" t="str">
        <f>IF(VLOOKUP($A235,Parts!$A:$AM,I$1,0)="X",Z$2,"")</f>
        <v/>
      </c>
      <c r="J235" t="str">
        <f>IF(VLOOKUP($A235,Parts!$A:$AM,J$1,0)="X",AA$2,"")</f>
        <v/>
      </c>
      <c r="K235" t="str">
        <f>IF(VLOOKUP($A235,Parts!$A:$AM,K$1,0)="X",AB$2,"")</f>
        <v/>
      </c>
      <c r="L235" t="str">
        <f>IF(VLOOKUP($A235,Parts!$A:$AM,L$1,0)="X",AC$2,"")</f>
        <v/>
      </c>
      <c r="M235" t="str">
        <f>IF(VLOOKUP($A235,Parts!$A:$AM,M$1,0)="X",AD$2,"")</f>
        <v xml:space="preserve">    MODULE
    { name = ModuleTagToxic }
</v>
      </c>
      <c r="N235" t="str">
        <f>IF(VLOOKUP($A235,Parts!$A:$AM,N$1,0)="X",AE$2,"")</f>
        <v/>
      </c>
      <c r="O235" t="str">
        <f>IF(VLOOKUP($A235,Parts!$A:$AM,O$1,0)="X",AF$2,"")</f>
        <v/>
      </c>
      <c r="P235" t="str">
        <f t="shared" si="4"/>
        <v xml:space="preserve">    MODULE
    { name = ModuleTagEngineLiquidPF }
    MODULE
    { name = ModuleTagToxic }
</v>
      </c>
    </row>
    <row r="236" spans="1:16" x14ac:dyDescent="0.25">
      <c r="A236" t="str">
        <f>Table15[[#This Row],[Name]]</f>
        <v>RO-SSTU-RL10C</v>
      </c>
      <c r="B236" t="str">
        <f>IF(VLOOKUP($A236,Parts!$A:$AM,B$1,0)="X",S$2,"")</f>
        <v/>
      </c>
      <c r="C236" t="str">
        <f>IF(VLOOKUP($A236,Parts!$A:$AM,C$1,0)="X",T$2,"")</f>
        <v/>
      </c>
      <c r="D236" t="str">
        <f>IF(VLOOKUP($A236,Parts!$A:$AM,D$1,0)="X",U$2,"")</f>
        <v/>
      </c>
      <c r="E236" t="str">
        <f>IF(VLOOKUP($A236,Parts!$A:$AM,E$1,0)="X",V$2,"")</f>
        <v/>
      </c>
      <c r="F236" t="str">
        <f>IF(VLOOKUP($A236,Parts!$A:$AM,F$1,0)="X",W$2,"")</f>
        <v xml:space="preserve">    MODULE
    { name = ModuleTagEngineLiquidTurbo }
</v>
      </c>
      <c r="G236" t="str">
        <f>IF(VLOOKUP($A236,Parts!$A:$AM,G$1,0)="X",X$2,"")</f>
        <v/>
      </c>
      <c r="H236" t="str">
        <f>IF(VLOOKUP($A236,Parts!$A:$AM,H$1,0)="X",Y$2,"")</f>
        <v/>
      </c>
      <c r="I236" t="str">
        <f>IF(VLOOKUP($A236,Parts!$A:$AM,I$1,0)="X",Z$2,"")</f>
        <v/>
      </c>
      <c r="J236" t="str">
        <f>IF(VLOOKUP($A236,Parts!$A:$AM,J$1,0)="X",AA$2,"")</f>
        <v/>
      </c>
      <c r="K236" t="str">
        <f>IF(VLOOKUP($A236,Parts!$A:$AM,K$1,0)="X",AB$2,"")</f>
        <v/>
      </c>
      <c r="L236" t="str">
        <f>IF(VLOOKUP($A236,Parts!$A:$AM,L$1,0)="X",AC$2,"")</f>
        <v/>
      </c>
      <c r="M236" t="str">
        <f>IF(VLOOKUP($A236,Parts!$A:$AM,M$1,0)="X",AD$2,"")</f>
        <v/>
      </c>
      <c r="N236" t="str">
        <f>IF(VLOOKUP($A236,Parts!$A:$AM,N$1,0)="X",AE$2,"")</f>
        <v/>
      </c>
      <c r="O236" t="str">
        <f>IF(VLOOKUP($A236,Parts!$A:$AM,O$1,0)="X",AF$2,"")</f>
        <v xml:space="preserve">    MODULE
    { name = ModuleTagHydrolox }
</v>
      </c>
      <c r="P236" t="str">
        <f t="shared" si="4"/>
        <v xml:space="preserve">    MODULE
    { name = ModuleTagEngineLiquidTurbo }
    MODULE
    { name = ModuleTagHydrolox }
</v>
      </c>
    </row>
    <row r="237" spans="1:16" x14ac:dyDescent="0.25">
      <c r="A237" t="str">
        <f>Table15[[#This Row],[Name]]</f>
        <v>SXTAJ10</v>
      </c>
      <c r="B237" t="str">
        <f>IF(VLOOKUP($A237,Parts!$A:$AM,B$1,0)="X",S$2,"")</f>
        <v/>
      </c>
      <c r="C237" t="str">
        <f>IF(VLOOKUP($A237,Parts!$A:$AM,C$1,0)="X",T$2,"")</f>
        <v/>
      </c>
      <c r="D237" t="str">
        <f>IF(VLOOKUP($A237,Parts!$A:$AM,D$1,0)="X",U$2,"")</f>
        <v/>
      </c>
      <c r="E237" t="str">
        <f>IF(VLOOKUP($A237,Parts!$A:$AM,E$1,0)="X",V$2,"")</f>
        <v xml:space="preserve">    MODULE
    { name = ModuleTagEngineLiquidPF }
</v>
      </c>
      <c r="F237" t="str">
        <f>IF(VLOOKUP($A237,Parts!$A:$AM,F$1,0)="X",W$2,"")</f>
        <v/>
      </c>
      <c r="G237" t="str">
        <f>IF(VLOOKUP($A237,Parts!$A:$AM,G$1,0)="X",X$2,"")</f>
        <v/>
      </c>
      <c r="H237" t="str">
        <f>IF(VLOOKUP($A237,Parts!$A:$AM,H$1,0)="X",Y$2,"")</f>
        <v/>
      </c>
      <c r="I237" t="str">
        <f>IF(VLOOKUP($A237,Parts!$A:$AM,I$1,0)="X",Z$2,"")</f>
        <v/>
      </c>
      <c r="J237" t="str">
        <f>IF(VLOOKUP($A237,Parts!$A:$AM,J$1,0)="X",AA$2,"")</f>
        <v/>
      </c>
      <c r="K237" t="str">
        <f>IF(VLOOKUP($A237,Parts!$A:$AM,K$1,0)="X",AB$2,"")</f>
        <v/>
      </c>
      <c r="L237" t="str">
        <f>IF(VLOOKUP($A237,Parts!$A:$AM,L$1,0)="X",AC$2,"")</f>
        <v/>
      </c>
      <c r="M237" t="str">
        <f>IF(VLOOKUP($A237,Parts!$A:$AM,M$1,0)="X",AD$2,"")</f>
        <v xml:space="preserve">    MODULE
    { name = ModuleTagToxic }
</v>
      </c>
      <c r="N237" t="str">
        <f>IF(VLOOKUP($A237,Parts!$A:$AM,N$1,0)="X",AE$2,"")</f>
        <v/>
      </c>
      <c r="O237" t="str">
        <f>IF(VLOOKUP($A237,Parts!$A:$AM,O$1,0)="X",AF$2,"")</f>
        <v/>
      </c>
      <c r="P237" t="str">
        <f t="shared" si="4"/>
        <v xml:space="preserve">    MODULE
    { name = ModuleTagEngineLiquidPF }
    MODULE
    { name = ModuleTagToxic }
</v>
      </c>
    </row>
    <row r="238" spans="1:16" x14ac:dyDescent="0.25">
      <c r="A238" t="str">
        <f>Table15[[#This Row],[Name]]</f>
        <v>bluedog_ablestarEngine</v>
      </c>
      <c r="B238" t="str">
        <f>IF(VLOOKUP($A238,Parts!$A:$AM,B$1,0)="X",S$2,"")</f>
        <v/>
      </c>
      <c r="C238" t="str">
        <f>IF(VLOOKUP($A238,Parts!$A:$AM,C$1,0)="X",T$2,"")</f>
        <v/>
      </c>
      <c r="D238" t="str">
        <f>IF(VLOOKUP($A238,Parts!$A:$AM,D$1,0)="X",U$2,"")</f>
        <v/>
      </c>
      <c r="E238" t="str">
        <f>IF(VLOOKUP($A238,Parts!$A:$AM,E$1,0)="X",V$2,"")</f>
        <v xml:space="preserve">    MODULE
    { name = ModuleTagEngineLiquidPF }
</v>
      </c>
      <c r="F238" t="str">
        <f>IF(VLOOKUP($A238,Parts!$A:$AM,F$1,0)="X",W$2,"")</f>
        <v/>
      </c>
      <c r="G238" t="str">
        <f>IF(VLOOKUP($A238,Parts!$A:$AM,G$1,0)="X",X$2,"")</f>
        <v/>
      </c>
      <c r="H238" t="str">
        <f>IF(VLOOKUP($A238,Parts!$A:$AM,H$1,0)="X",Y$2,"")</f>
        <v/>
      </c>
      <c r="I238" t="str">
        <f>IF(VLOOKUP($A238,Parts!$A:$AM,I$1,0)="X",Z$2,"")</f>
        <v/>
      </c>
      <c r="J238" t="str">
        <f>IF(VLOOKUP($A238,Parts!$A:$AM,J$1,0)="X",AA$2,"")</f>
        <v/>
      </c>
      <c r="K238" t="str">
        <f>IF(VLOOKUP($A238,Parts!$A:$AM,K$1,0)="X",AB$2,"")</f>
        <v/>
      </c>
      <c r="L238" t="str">
        <f>IF(VLOOKUP($A238,Parts!$A:$AM,L$1,0)="X",AC$2,"")</f>
        <v/>
      </c>
      <c r="M238" t="str">
        <f>IF(VLOOKUP($A238,Parts!$A:$AM,M$1,0)="X",AD$2,"")</f>
        <v xml:space="preserve">    MODULE
    { name = ModuleTagToxic }
</v>
      </c>
      <c r="N238" t="str">
        <f>IF(VLOOKUP($A238,Parts!$A:$AM,N$1,0)="X",AE$2,"")</f>
        <v/>
      </c>
      <c r="O238" t="str">
        <f>IF(VLOOKUP($A238,Parts!$A:$AM,O$1,0)="X",AF$2,"")</f>
        <v/>
      </c>
      <c r="P238" t="str">
        <f t="shared" si="4"/>
        <v xml:space="preserve">    MODULE
    { name = ModuleTagEngineLiquidPF }
    MODULE
    { name = ModuleTagToxic }
</v>
      </c>
    </row>
    <row r="239" spans="1:16" x14ac:dyDescent="0.25">
      <c r="A239" t="str">
        <f>Table15[[#This Row],[Name]]</f>
        <v>SSTU_LanderCore_LC3-POD</v>
      </c>
      <c r="B239" t="str">
        <f>IF(VLOOKUP($A239,Parts!$A:$AM,B$1,0)="X",S$2,"")</f>
        <v/>
      </c>
      <c r="C239" t="str">
        <f>IF(VLOOKUP($A239,Parts!$A:$AM,C$1,0)="X",T$2,"")</f>
        <v/>
      </c>
      <c r="D239" t="str">
        <f>IF(VLOOKUP($A239,Parts!$A:$AM,D$1,0)="X",U$2,"")</f>
        <v/>
      </c>
      <c r="E239" t="str">
        <f>IF(VLOOKUP($A239,Parts!$A:$AM,E$1,0)="X",V$2,"")</f>
        <v/>
      </c>
      <c r="F239" t="str">
        <f>IF(VLOOKUP($A239,Parts!$A:$AM,F$1,0)="X",W$2,"")</f>
        <v/>
      </c>
      <c r="G239" t="str">
        <f>IF(VLOOKUP($A239,Parts!$A:$AM,G$1,0)="X",X$2,"")</f>
        <v/>
      </c>
      <c r="H239" t="str">
        <f>IF(VLOOKUP($A239,Parts!$A:$AM,H$1,0)="X",Y$2,"")</f>
        <v/>
      </c>
      <c r="I239" t="str">
        <f>IF(VLOOKUP($A239,Parts!$A:$AM,I$1,0)="X",Z$2,"")</f>
        <v/>
      </c>
      <c r="J239" t="str">
        <f>IF(VLOOKUP($A239,Parts!$A:$AM,J$1,0)="X",AA$2,"")</f>
        <v/>
      </c>
      <c r="K239" t="str">
        <f>IF(VLOOKUP($A239,Parts!$A:$AM,K$1,0)="X",AB$2,"")</f>
        <v/>
      </c>
      <c r="L239" t="str">
        <f>IF(VLOOKUP($A239,Parts!$A:$AM,L$1,0)="X",AC$2,"")</f>
        <v/>
      </c>
      <c r="M239" t="str">
        <f>IF(VLOOKUP($A239,Parts!$A:$AM,M$1,0)="X",AD$2,"")</f>
        <v/>
      </c>
      <c r="N239" t="str">
        <f>IF(VLOOKUP($A239,Parts!$A:$AM,N$1,0)="X",AE$2,"")</f>
        <v/>
      </c>
      <c r="O239" t="str">
        <f>IF(VLOOKUP($A239,Parts!$A:$AM,O$1,0)="X",AF$2,"")</f>
        <v/>
      </c>
      <c r="P239" t="str">
        <f t="shared" si="4"/>
        <v/>
      </c>
    </row>
    <row r="240" spans="1:16" x14ac:dyDescent="0.25">
      <c r="A240" t="str">
        <f>Table15[[#This Row],[Name]]</f>
        <v>SXTAJ10Mid</v>
      </c>
      <c r="B240" t="str">
        <f>IF(VLOOKUP($A240,Parts!$A:$AM,B$1,0)="X",S$2,"")</f>
        <v/>
      </c>
      <c r="C240" t="str">
        <f>IF(VLOOKUP($A240,Parts!$A:$AM,C$1,0)="X",T$2,"")</f>
        <v/>
      </c>
      <c r="D240" t="str">
        <f>IF(VLOOKUP($A240,Parts!$A:$AM,D$1,0)="X",U$2,"")</f>
        <v/>
      </c>
      <c r="E240" t="str">
        <f>IF(VLOOKUP($A240,Parts!$A:$AM,E$1,0)="X",V$2,"")</f>
        <v xml:space="preserve">    MODULE
    { name = ModuleTagEngineLiquidPF }
</v>
      </c>
      <c r="F240" t="str">
        <f>IF(VLOOKUP($A240,Parts!$A:$AM,F$1,0)="X",W$2,"")</f>
        <v/>
      </c>
      <c r="G240" t="str">
        <f>IF(VLOOKUP($A240,Parts!$A:$AM,G$1,0)="X",X$2,"")</f>
        <v/>
      </c>
      <c r="H240" t="str">
        <f>IF(VLOOKUP($A240,Parts!$A:$AM,H$1,0)="X",Y$2,"")</f>
        <v/>
      </c>
      <c r="I240" t="str">
        <f>IF(VLOOKUP($A240,Parts!$A:$AM,I$1,0)="X",Z$2,"")</f>
        <v/>
      </c>
      <c r="J240" t="str">
        <f>IF(VLOOKUP($A240,Parts!$A:$AM,J$1,0)="X",AA$2,"")</f>
        <v/>
      </c>
      <c r="K240" t="str">
        <f>IF(VLOOKUP($A240,Parts!$A:$AM,K$1,0)="X",AB$2,"")</f>
        <v/>
      </c>
      <c r="L240" t="str">
        <f>IF(VLOOKUP($A240,Parts!$A:$AM,L$1,0)="X",AC$2,"")</f>
        <v/>
      </c>
      <c r="M240" t="str">
        <f>IF(VLOOKUP($A240,Parts!$A:$AM,M$1,0)="X",AD$2,"")</f>
        <v xml:space="preserve">    MODULE
    { name = ModuleTagToxic }
</v>
      </c>
      <c r="N240" t="str">
        <f>IF(VLOOKUP($A240,Parts!$A:$AM,N$1,0)="X",AE$2,"")</f>
        <v/>
      </c>
      <c r="O240" t="str">
        <f>IF(VLOOKUP($A240,Parts!$A:$AM,O$1,0)="X",AF$2,"")</f>
        <v/>
      </c>
      <c r="P240" t="str">
        <f t="shared" si="4"/>
        <v xml:space="preserve">    MODULE
    { name = ModuleTagEngineLiquidPF }
    MODULE
    { name = ModuleTagToxic }
</v>
      </c>
    </row>
    <row r="241" spans="1:16" x14ac:dyDescent="0.25">
      <c r="A241" t="str">
        <f>Table15[[#This Row],[Name]]</f>
        <v>rn_aj10_37</v>
      </c>
      <c r="B241" t="str">
        <f>IF(VLOOKUP($A241,Parts!$A:$AM,B$1,0)="X",S$2,"")</f>
        <v/>
      </c>
      <c r="C241" t="str">
        <f>IF(VLOOKUP($A241,Parts!$A:$AM,C$1,0)="X",T$2,"")</f>
        <v/>
      </c>
      <c r="D241" t="str">
        <f>IF(VLOOKUP($A241,Parts!$A:$AM,D$1,0)="X",U$2,"")</f>
        <v/>
      </c>
      <c r="E241" t="str">
        <f>IF(VLOOKUP($A241,Parts!$A:$AM,E$1,0)="X",V$2,"")</f>
        <v xml:space="preserve">    MODULE
    { name = ModuleTagEngineLiquidPF }
</v>
      </c>
      <c r="F241" t="str">
        <f>IF(VLOOKUP($A241,Parts!$A:$AM,F$1,0)="X",W$2,"")</f>
        <v/>
      </c>
      <c r="G241" t="str">
        <f>IF(VLOOKUP($A241,Parts!$A:$AM,G$1,0)="X",X$2,"")</f>
        <v/>
      </c>
      <c r="H241" t="str">
        <f>IF(VLOOKUP($A241,Parts!$A:$AM,H$1,0)="X",Y$2,"")</f>
        <v/>
      </c>
      <c r="I241" t="str">
        <f>IF(VLOOKUP($A241,Parts!$A:$AM,I$1,0)="X",Z$2,"")</f>
        <v/>
      </c>
      <c r="J241" t="str">
        <f>IF(VLOOKUP($A241,Parts!$A:$AM,J$1,0)="X",AA$2,"")</f>
        <v/>
      </c>
      <c r="K241" t="str">
        <f>IF(VLOOKUP($A241,Parts!$A:$AM,K$1,0)="X",AB$2,"")</f>
        <v/>
      </c>
      <c r="L241" t="str">
        <f>IF(VLOOKUP($A241,Parts!$A:$AM,L$1,0)="X",AC$2,"")</f>
        <v/>
      </c>
      <c r="M241" t="str">
        <f>IF(VLOOKUP($A241,Parts!$A:$AM,M$1,0)="X",AD$2,"")</f>
        <v xml:space="preserve">    MODULE
    { name = ModuleTagToxic }
</v>
      </c>
      <c r="N241" t="str">
        <f>IF(VLOOKUP($A241,Parts!$A:$AM,N$1,0)="X",AE$2,"")</f>
        <v/>
      </c>
      <c r="O241" t="str">
        <f>IF(VLOOKUP($A241,Parts!$A:$AM,O$1,0)="X",AF$2,"")</f>
        <v/>
      </c>
      <c r="P241" t="str">
        <f t="shared" si="4"/>
        <v xml:space="preserve">    MODULE
    { name = ModuleTagEngineLiquidPF }
    MODULE
    { name = ModuleTagToxic }
</v>
      </c>
    </row>
    <row r="242" spans="1:16" x14ac:dyDescent="0.25">
      <c r="A242" t="str">
        <f>Table15[[#This Row],[Name]]</f>
        <v>rn_aj10_104</v>
      </c>
      <c r="B242" t="str">
        <f>IF(VLOOKUP($A242,Parts!$A:$AM,B$1,0)="X",S$2,"")</f>
        <v/>
      </c>
      <c r="C242" t="str">
        <f>IF(VLOOKUP($A242,Parts!$A:$AM,C$1,0)="X",T$2,"")</f>
        <v/>
      </c>
      <c r="D242" t="str">
        <f>IF(VLOOKUP($A242,Parts!$A:$AM,D$1,0)="X",U$2,"")</f>
        <v/>
      </c>
      <c r="E242" t="str">
        <f>IF(VLOOKUP($A242,Parts!$A:$AM,E$1,0)="X",V$2,"")</f>
        <v xml:space="preserve">    MODULE
    { name = ModuleTagEngineLiquidPF }
</v>
      </c>
      <c r="F242" t="str">
        <f>IF(VLOOKUP($A242,Parts!$A:$AM,F$1,0)="X",W$2,"")</f>
        <v/>
      </c>
      <c r="G242" t="str">
        <f>IF(VLOOKUP($A242,Parts!$A:$AM,G$1,0)="X",X$2,"")</f>
        <v/>
      </c>
      <c r="H242" t="str">
        <f>IF(VLOOKUP($A242,Parts!$A:$AM,H$1,0)="X",Y$2,"")</f>
        <v/>
      </c>
      <c r="I242" t="str">
        <f>IF(VLOOKUP($A242,Parts!$A:$AM,I$1,0)="X",Z$2,"")</f>
        <v/>
      </c>
      <c r="J242" t="str">
        <f>IF(VLOOKUP($A242,Parts!$A:$AM,J$1,0)="X",AA$2,"")</f>
        <v/>
      </c>
      <c r="K242" t="str">
        <f>IF(VLOOKUP($A242,Parts!$A:$AM,K$1,0)="X",AB$2,"")</f>
        <v/>
      </c>
      <c r="L242" t="str">
        <f>IF(VLOOKUP($A242,Parts!$A:$AM,L$1,0)="X",AC$2,"")</f>
        <v/>
      </c>
      <c r="M242" t="str">
        <f>IF(VLOOKUP($A242,Parts!$A:$AM,M$1,0)="X",AD$2,"")</f>
        <v xml:space="preserve">    MODULE
    { name = ModuleTagToxic }
</v>
      </c>
      <c r="N242" t="str">
        <f>IF(VLOOKUP($A242,Parts!$A:$AM,N$1,0)="X",AE$2,"")</f>
        <v/>
      </c>
      <c r="O242" t="str">
        <f>IF(VLOOKUP($A242,Parts!$A:$AM,O$1,0)="X",AF$2,"")</f>
        <v/>
      </c>
      <c r="P242" t="str">
        <f t="shared" si="4"/>
        <v xml:space="preserve">    MODULE
    { name = ModuleTagEngineLiquidPF }
    MODULE
    { name = ModuleTagToxic }
</v>
      </c>
    </row>
    <row r="243" spans="1:16" x14ac:dyDescent="0.25">
      <c r="A243" t="str">
        <f>Table15[[#This Row],[Name]]</f>
        <v>Model8096A</v>
      </c>
      <c r="B243" t="str">
        <f>IF(VLOOKUP($A243,Parts!$A:$AM,B$1,0)="X",S$2,"")</f>
        <v/>
      </c>
      <c r="C243" t="str">
        <f>IF(VLOOKUP($A243,Parts!$A:$AM,C$1,0)="X",T$2,"")</f>
        <v/>
      </c>
      <c r="D243" t="str">
        <f>IF(VLOOKUP($A243,Parts!$A:$AM,D$1,0)="X",U$2,"")</f>
        <v/>
      </c>
      <c r="E243" t="str">
        <f>IF(VLOOKUP($A243,Parts!$A:$AM,E$1,0)="X",V$2,"")</f>
        <v/>
      </c>
      <c r="F243" t="str">
        <f>IF(VLOOKUP($A243,Parts!$A:$AM,F$1,0)="X",W$2,"")</f>
        <v/>
      </c>
      <c r="G243" t="str">
        <f>IF(VLOOKUP($A243,Parts!$A:$AM,G$1,0)="X",X$2,"")</f>
        <v/>
      </c>
      <c r="H243" t="str">
        <f>IF(VLOOKUP($A243,Parts!$A:$AM,H$1,0)="X",Y$2,"")</f>
        <v/>
      </c>
      <c r="I243" t="str">
        <f>IF(VLOOKUP($A243,Parts!$A:$AM,I$1,0)="X",Z$2,"")</f>
        <v/>
      </c>
      <c r="J243" t="str">
        <f>IF(VLOOKUP($A243,Parts!$A:$AM,J$1,0)="X",AA$2,"")</f>
        <v/>
      </c>
      <c r="K243" t="str">
        <f>IF(VLOOKUP($A243,Parts!$A:$AM,K$1,0)="X",AB$2,"")</f>
        <v/>
      </c>
      <c r="L243" t="str">
        <f>IF(VLOOKUP($A243,Parts!$A:$AM,L$1,0)="X",AC$2,"")</f>
        <v/>
      </c>
      <c r="M243" t="str">
        <f>IF(VLOOKUP($A243,Parts!$A:$AM,M$1,0)="X",AD$2,"")</f>
        <v/>
      </c>
      <c r="N243" t="str">
        <f>IF(VLOOKUP($A243,Parts!$A:$AM,N$1,0)="X",AE$2,"")</f>
        <v/>
      </c>
      <c r="O243" t="str">
        <f>IF(VLOOKUP($A243,Parts!$A:$AM,O$1,0)="X",AF$2,"")</f>
        <v/>
      </c>
      <c r="P243" t="str">
        <f t="shared" si="4"/>
        <v/>
      </c>
    </row>
    <row r="244" spans="1:16" x14ac:dyDescent="0.25">
      <c r="A244" t="str">
        <f>Table15[[#This Row],[Name]]</f>
        <v>Model8096L</v>
      </c>
      <c r="B244" t="str">
        <f>IF(VLOOKUP($A244,Parts!$A:$AM,B$1,0)="X",S$2,"")</f>
        <v/>
      </c>
      <c r="C244" t="str">
        <f>IF(VLOOKUP($A244,Parts!$A:$AM,C$1,0)="X",T$2,"")</f>
        <v/>
      </c>
      <c r="D244" t="str">
        <f>IF(VLOOKUP($A244,Parts!$A:$AM,D$1,0)="X",U$2,"")</f>
        <v/>
      </c>
      <c r="E244" t="str">
        <f>IF(VLOOKUP($A244,Parts!$A:$AM,E$1,0)="X",V$2,"")</f>
        <v/>
      </c>
      <c r="F244" t="str">
        <f>IF(VLOOKUP($A244,Parts!$A:$AM,F$1,0)="X",W$2,"")</f>
        <v/>
      </c>
      <c r="G244" t="str">
        <f>IF(VLOOKUP($A244,Parts!$A:$AM,G$1,0)="X",X$2,"")</f>
        <v/>
      </c>
      <c r="H244" t="str">
        <f>IF(VLOOKUP($A244,Parts!$A:$AM,H$1,0)="X",Y$2,"")</f>
        <v/>
      </c>
      <c r="I244" t="str">
        <f>IF(VLOOKUP($A244,Parts!$A:$AM,I$1,0)="X",Z$2,"")</f>
        <v/>
      </c>
      <c r="J244" t="str">
        <f>IF(VLOOKUP($A244,Parts!$A:$AM,J$1,0)="X",AA$2,"")</f>
        <v/>
      </c>
      <c r="K244" t="str">
        <f>IF(VLOOKUP($A244,Parts!$A:$AM,K$1,0)="X",AB$2,"")</f>
        <v/>
      </c>
      <c r="L244" t="str">
        <f>IF(VLOOKUP($A244,Parts!$A:$AM,L$1,0)="X",AC$2,"")</f>
        <v/>
      </c>
      <c r="M244" t="str">
        <f>IF(VLOOKUP($A244,Parts!$A:$AM,M$1,0)="X",AD$2,"")</f>
        <v/>
      </c>
      <c r="N244" t="str">
        <f>IF(VLOOKUP($A244,Parts!$A:$AM,N$1,0)="X",AE$2,"")</f>
        <v/>
      </c>
      <c r="O244" t="str">
        <f>IF(VLOOKUP($A244,Parts!$A:$AM,O$1,0)="X",AF$2,"")</f>
        <v/>
      </c>
      <c r="P244" t="str">
        <f t="shared" si="4"/>
        <v/>
      </c>
    </row>
    <row r="245" spans="1:16" x14ac:dyDescent="0.25">
      <c r="A245" t="str">
        <f>Table15[[#This Row],[Name]]</f>
        <v>XLR81-BA-11</v>
      </c>
      <c r="B245" t="str">
        <f>IF(VLOOKUP($A245,Parts!$A:$AM,B$1,0)="X",S$2,"")</f>
        <v/>
      </c>
      <c r="C245" t="str">
        <f>IF(VLOOKUP($A245,Parts!$A:$AM,C$1,0)="X",T$2,"")</f>
        <v/>
      </c>
      <c r="D245" t="str">
        <f>IF(VLOOKUP($A245,Parts!$A:$AM,D$1,0)="X",U$2,"")</f>
        <v/>
      </c>
      <c r="E245" t="str">
        <f>IF(VLOOKUP($A245,Parts!$A:$AM,E$1,0)="X",V$2,"")</f>
        <v/>
      </c>
      <c r="F245" t="str">
        <f>IF(VLOOKUP($A245,Parts!$A:$AM,F$1,0)="X",W$2,"")</f>
        <v/>
      </c>
      <c r="G245" t="str">
        <f>IF(VLOOKUP($A245,Parts!$A:$AM,G$1,0)="X",X$2,"")</f>
        <v/>
      </c>
      <c r="H245" t="str">
        <f>IF(VLOOKUP($A245,Parts!$A:$AM,H$1,0)="X",Y$2,"")</f>
        <v/>
      </c>
      <c r="I245" t="str">
        <f>IF(VLOOKUP($A245,Parts!$A:$AM,I$1,0)="X",Z$2,"")</f>
        <v/>
      </c>
      <c r="J245" t="str">
        <f>IF(VLOOKUP($A245,Parts!$A:$AM,J$1,0)="X",AA$2,"")</f>
        <v/>
      </c>
      <c r="K245" t="str">
        <f>IF(VLOOKUP($A245,Parts!$A:$AM,K$1,0)="X",AB$2,"")</f>
        <v/>
      </c>
      <c r="L245" t="str">
        <f>IF(VLOOKUP($A245,Parts!$A:$AM,L$1,0)="X",AC$2,"")</f>
        <v/>
      </c>
      <c r="M245" t="str">
        <f>IF(VLOOKUP($A245,Parts!$A:$AM,M$1,0)="X",AD$2,"")</f>
        <v/>
      </c>
      <c r="N245" t="str">
        <f>IF(VLOOKUP($A245,Parts!$A:$AM,N$1,0)="X",AE$2,"")</f>
        <v/>
      </c>
      <c r="O245" t="str">
        <f>IF(VLOOKUP($A245,Parts!$A:$AM,O$1,0)="X",AF$2,"")</f>
        <v/>
      </c>
      <c r="P245" t="str">
        <f t="shared" si="4"/>
        <v/>
      </c>
    </row>
    <row r="246" spans="1:16" x14ac:dyDescent="0.25">
      <c r="A246" t="str">
        <f>Table15[[#This Row],[Name]]</f>
        <v>RSBengineAJ10-118K</v>
      </c>
      <c r="B246" t="str">
        <f>IF(VLOOKUP($A246,Parts!$A:$AM,B$1,0)="X",S$2,"")</f>
        <v/>
      </c>
      <c r="C246" t="str">
        <f>IF(VLOOKUP($A246,Parts!$A:$AM,C$1,0)="X",T$2,"")</f>
        <v/>
      </c>
      <c r="D246" t="str">
        <f>IF(VLOOKUP($A246,Parts!$A:$AM,D$1,0)="X",U$2,"")</f>
        <v/>
      </c>
      <c r="E246" t="str">
        <f>IF(VLOOKUP($A246,Parts!$A:$AM,E$1,0)="X",V$2,"")</f>
        <v xml:space="preserve">    MODULE
    { name = ModuleTagEngineLiquidPF }
</v>
      </c>
      <c r="F246" t="str">
        <f>IF(VLOOKUP($A246,Parts!$A:$AM,F$1,0)="X",W$2,"")</f>
        <v/>
      </c>
      <c r="G246" t="str">
        <f>IF(VLOOKUP($A246,Parts!$A:$AM,G$1,0)="X",X$2,"")</f>
        <v/>
      </c>
      <c r="H246" t="str">
        <f>IF(VLOOKUP($A246,Parts!$A:$AM,H$1,0)="X",Y$2,"")</f>
        <v/>
      </c>
      <c r="I246" t="str">
        <f>IF(VLOOKUP($A246,Parts!$A:$AM,I$1,0)="X",Z$2,"")</f>
        <v/>
      </c>
      <c r="J246" t="str">
        <f>IF(VLOOKUP($A246,Parts!$A:$AM,J$1,0)="X",AA$2,"")</f>
        <v/>
      </c>
      <c r="K246" t="str">
        <f>IF(VLOOKUP($A246,Parts!$A:$AM,K$1,0)="X",AB$2,"")</f>
        <v/>
      </c>
      <c r="L246" t="str">
        <f>IF(VLOOKUP($A246,Parts!$A:$AM,L$1,0)="X",AC$2,"")</f>
        <v/>
      </c>
      <c r="M246" t="str">
        <f>IF(VLOOKUP($A246,Parts!$A:$AM,M$1,0)="X",AD$2,"")</f>
        <v/>
      </c>
      <c r="N246" t="str">
        <f>IF(VLOOKUP($A246,Parts!$A:$AM,N$1,0)="X",AE$2,"")</f>
        <v/>
      </c>
      <c r="O246" t="str">
        <f>IF(VLOOKUP($A246,Parts!$A:$AM,O$1,0)="X",AF$2,"")</f>
        <v/>
      </c>
      <c r="P246" t="str">
        <f t="shared" si="4"/>
        <v xml:space="preserve">    MODULE
    { name = ModuleTagEngineLiquidPF }
</v>
      </c>
    </row>
    <row r="247" spans="1:16" x14ac:dyDescent="0.25">
      <c r="A247" t="str">
        <f>Table15[[#This Row],[Name]]</f>
        <v>XLR81-BA-13</v>
      </c>
      <c r="B247" t="str">
        <f>IF(VLOOKUP($A247,Parts!$A:$AM,B$1,0)="X",S$2,"")</f>
        <v/>
      </c>
      <c r="C247" t="str">
        <f>IF(VLOOKUP($A247,Parts!$A:$AM,C$1,0)="X",T$2,"")</f>
        <v/>
      </c>
      <c r="D247" t="str">
        <f>IF(VLOOKUP($A247,Parts!$A:$AM,D$1,0)="X",U$2,"")</f>
        <v/>
      </c>
      <c r="E247" t="str">
        <f>IF(VLOOKUP($A247,Parts!$A:$AM,E$1,0)="X",V$2,"")</f>
        <v/>
      </c>
      <c r="F247" t="str">
        <f>IF(VLOOKUP($A247,Parts!$A:$AM,F$1,0)="X",W$2,"")</f>
        <v/>
      </c>
      <c r="G247" t="str">
        <f>IF(VLOOKUP($A247,Parts!$A:$AM,G$1,0)="X",X$2,"")</f>
        <v/>
      </c>
      <c r="H247" t="str">
        <f>IF(VLOOKUP($A247,Parts!$A:$AM,H$1,0)="X",Y$2,"")</f>
        <v/>
      </c>
      <c r="I247" t="str">
        <f>IF(VLOOKUP($A247,Parts!$A:$AM,I$1,0)="X",Z$2,"")</f>
        <v/>
      </c>
      <c r="J247" t="str">
        <f>IF(VLOOKUP($A247,Parts!$A:$AM,J$1,0)="X",AA$2,"")</f>
        <v/>
      </c>
      <c r="K247" t="str">
        <f>IF(VLOOKUP($A247,Parts!$A:$AM,K$1,0)="X",AB$2,"")</f>
        <v/>
      </c>
      <c r="L247" t="str">
        <f>IF(VLOOKUP($A247,Parts!$A:$AM,L$1,0)="X",AC$2,"")</f>
        <v/>
      </c>
      <c r="M247" t="str">
        <f>IF(VLOOKUP($A247,Parts!$A:$AM,M$1,0)="X",AD$2,"")</f>
        <v/>
      </c>
      <c r="N247" t="str">
        <f>IF(VLOOKUP($A247,Parts!$A:$AM,N$1,0)="X",AE$2,"")</f>
        <v/>
      </c>
      <c r="O247" t="str">
        <f>IF(VLOOKUP($A247,Parts!$A:$AM,O$1,0)="X",AF$2,"")</f>
        <v/>
      </c>
      <c r="P247" t="str">
        <f t="shared" si="4"/>
        <v/>
      </c>
    </row>
    <row r="248" spans="1:16" x14ac:dyDescent="0.25">
      <c r="A248" t="str">
        <f>Table15[[#This Row],[Name]]</f>
        <v>XLR81-BA-5</v>
      </c>
      <c r="B248" t="str">
        <f>IF(VLOOKUP($A248,Parts!$A:$AM,B$1,0)="X",S$2,"")</f>
        <v/>
      </c>
      <c r="C248" t="str">
        <f>IF(VLOOKUP($A248,Parts!$A:$AM,C$1,0)="X",T$2,"")</f>
        <v/>
      </c>
      <c r="D248" t="str">
        <f>IF(VLOOKUP($A248,Parts!$A:$AM,D$1,0)="X",U$2,"")</f>
        <v/>
      </c>
      <c r="E248" t="str">
        <f>IF(VLOOKUP($A248,Parts!$A:$AM,E$1,0)="X",V$2,"")</f>
        <v/>
      </c>
      <c r="F248" t="str">
        <f>IF(VLOOKUP($A248,Parts!$A:$AM,F$1,0)="X",W$2,"")</f>
        <v/>
      </c>
      <c r="G248" t="str">
        <f>IF(VLOOKUP($A248,Parts!$A:$AM,G$1,0)="X",X$2,"")</f>
        <v/>
      </c>
      <c r="H248" t="str">
        <f>IF(VLOOKUP($A248,Parts!$A:$AM,H$1,0)="X",Y$2,"")</f>
        <v/>
      </c>
      <c r="I248" t="str">
        <f>IF(VLOOKUP($A248,Parts!$A:$AM,I$1,0)="X",Z$2,"")</f>
        <v/>
      </c>
      <c r="J248" t="str">
        <f>IF(VLOOKUP($A248,Parts!$A:$AM,J$1,0)="X",AA$2,"")</f>
        <v/>
      </c>
      <c r="K248" t="str">
        <f>IF(VLOOKUP($A248,Parts!$A:$AM,K$1,0)="X",AB$2,"")</f>
        <v/>
      </c>
      <c r="L248" t="str">
        <f>IF(VLOOKUP($A248,Parts!$A:$AM,L$1,0)="X",AC$2,"")</f>
        <v/>
      </c>
      <c r="M248" t="str">
        <f>IF(VLOOKUP($A248,Parts!$A:$AM,M$1,0)="X",AD$2,"")</f>
        <v/>
      </c>
      <c r="N248" t="str">
        <f>IF(VLOOKUP($A248,Parts!$A:$AM,N$1,0)="X",AE$2,"")</f>
        <v/>
      </c>
      <c r="O248" t="str">
        <f>IF(VLOOKUP($A248,Parts!$A:$AM,O$1,0)="X",AF$2,"")</f>
        <v/>
      </c>
      <c r="P248" t="str">
        <f t="shared" si="4"/>
        <v/>
      </c>
    </row>
    <row r="249" spans="1:16" x14ac:dyDescent="0.25">
      <c r="A249" t="str">
        <f>Table15[[#This Row],[Name]]</f>
        <v>XLR81-BA-7</v>
      </c>
      <c r="B249" t="str">
        <f>IF(VLOOKUP($A249,Parts!$A:$AM,B$1,0)="X",S$2,"")</f>
        <v/>
      </c>
      <c r="C249" t="str">
        <f>IF(VLOOKUP($A249,Parts!$A:$AM,C$1,0)="X",T$2,"")</f>
        <v/>
      </c>
      <c r="D249" t="str">
        <f>IF(VLOOKUP($A249,Parts!$A:$AM,D$1,0)="X",U$2,"")</f>
        <v/>
      </c>
      <c r="E249" t="str">
        <f>IF(VLOOKUP($A249,Parts!$A:$AM,E$1,0)="X",V$2,"")</f>
        <v/>
      </c>
      <c r="F249" t="str">
        <f>IF(VLOOKUP($A249,Parts!$A:$AM,F$1,0)="X",W$2,"")</f>
        <v/>
      </c>
      <c r="G249" t="str">
        <f>IF(VLOOKUP($A249,Parts!$A:$AM,G$1,0)="X",X$2,"")</f>
        <v/>
      </c>
      <c r="H249" t="str">
        <f>IF(VLOOKUP($A249,Parts!$A:$AM,H$1,0)="X",Y$2,"")</f>
        <v/>
      </c>
      <c r="I249" t="str">
        <f>IF(VLOOKUP($A249,Parts!$A:$AM,I$1,0)="X",Z$2,"")</f>
        <v/>
      </c>
      <c r="J249" t="str">
        <f>IF(VLOOKUP($A249,Parts!$A:$AM,J$1,0)="X",AA$2,"")</f>
        <v/>
      </c>
      <c r="K249" t="str">
        <f>IF(VLOOKUP($A249,Parts!$A:$AM,K$1,0)="X",AB$2,"")</f>
        <v/>
      </c>
      <c r="L249" t="str">
        <f>IF(VLOOKUP($A249,Parts!$A:$AM,L$1,0)="X",AC$2,"")</f>
        <v/>
      </c>
      <c r="M249" t="str">
        <f>IF(VLOOKUP($A249,Parts!$A:$AM,M$1,0)="X",AD$2,"")</f>
        <v/>
      </c>
      <c r="N249" t="str">
        <f>IF(VLOOKUP($A249,Parts!$A:$AM,N$1,0)="X",AE$2,"")</f>
        <v/>
      </c>
      <c r="O249" t="str">
        <f>IF(VLOOKUP($A249,Parts!$A:$AM,O$1,0)="X",AF$2,"")</f>
        <v/>
      </c>
      <c r="P249" t="str">
        <f t="shared" si="4"/>
        <v/>
      </c>
    </row>
    <row r="250" spans="1:16" x14ac:dyDescent="0.25">
      <c r="A250" t="str">
        <f>Table15[[#This Row],[Name]]</f>
        <v>AgenaSPS</v>
      </c>
      <c r="B250" t="str">
        <f>IF(VLOOKUP($A250,Parts!$A:$AM,B$1,0)="X",S$2,"")</f>
        <v/>
      </c>
      <c r="C250" t="str">
        <f>IF(VLOOKUP($A250,Parts!$A:$AM,C$1,0)="X",T$2,"")</f>
        <v/>
      </c>
      <c r="D250" t="str">
        <f>IF(VLOOKUP($A250,Parts!$A:$AM,D$1,0)="X",U$2,"")</f>
        <v/>
      </c>
      <c r="E250" t="str">
        <f>IF(VLOOKUP($A250,Parts!$A:$AM,E$1,0)="X",V$2,"")</f>
        <v/>
      </c>
      <c r="F250" t="str">
        <f>IF(VLOOKUP($A250,Parts!$A:$AM,F$1,0)="X",W$2,"")</f>
        <v/>
      </c>
      <c r="G250" t="str">
        <f>IF(VLOOKUP($A250,Parts!$A:$AM,G$1,0)="X",X$2,"")</f>
        <v/>
      </c>
      <c r="H250" t="str">
        <f>IF(VLOOKUP($A250,Parts!$A:$AM,H$1,0)="X",Y$2,"")</f>
        <v/>
      </c>
      <c r="I250" t="str">
        <f>IF(VLOOKUP($A250,Parts!$A:$AM,I$1,0)="X",Z$2,"")</f>
        <v/>
      </c>
      <c r="J250" t="str">
        <f>IF(VLOOKUP($A250,Parts!$A:$AM,J$1,0)="X",AA$2,"")</f>
        <v/>
      </c>
      <c r="K250" t="str">
        <f>IF(VLOOKUP($A250,Parts!$A:$AM,K$1,0)="X",AB$2,"")</f>
        <v/>
      </c>
      <c r="L250" t="str">
        <f>IF(VLOOKUP($A250,Parts!$A:$AM,L$1,0)="X",AC$2,"")</f>
        <v/>
      </c>
      <c r="M250" t="str">
        <f>IF(VLOOKUP($A250,Parts!$A:$AM,M$1,0)="X",AD$2,"")</f>
        <v/>
      </c>
      <c r="N250" t="str">
        <f>IF(VLOOKUP($A250,Parts!$A:$AM,N$1,0)="X",AE$2,"")</f>
        <v/>
      </c>
      <c r="O250" t="str">
        <f>IF(VLOOKUP($A250,Parts!$A:$AM,O$1,0)="X",AF$2,"")</f>
        <v/>
      </c>
      <c r="P250" t="str">
        <f t="shared" si="4"/>
        <v/>
      </c>
    </row>
    <row r="251" spans="1:16" x14ac:dyDescent="0.25">
      <c r="A251" t="str">
        <f>Table15[[#This Row],[Name]]</f>
        <v>bluedog_Apollo_Block2_ServiceEngine</v>
      </c>
      <c r="B251" t="str">
        <f>IF(VLOOKUP($A251,Parts!$A:$AM,B$1,0)="X",S$2,"")</f>
        <v/>
      </c>
      <c r="C251" t="str">
        <f>IF(VLOOKUP($A251,Parts!$A:$AM,C$1,0)="X",T$2,"")</f>
        <v/>
      </c>
      <c r="D251" t="str">
        <f>IF(VLOOKUP($A251,Parts!$A:$AM,D$1,0)="X",U$2,"")</f>
        <v/>
      </c>
      <c r="E251" t="str">
        <f>IF(VLOOKUP($A251,Parts!$A:$AM,E$1,0)="X",V$2,"")</f>
        <v xml:space="preserve">    MODULE
    { name = ModuleTagEngineLiquidPF }
</v>
      </c>
      <c r="F251" t="str">
        <f>IF(VLOOKUP($A251,Parts!$A:$AM,F$1,0)="X",W$2,"")</f>
        <v/>
      </c>
      <c r="G251" t="str">
        <f>IF(VLOOKUP($A251,Parts!$A:$AM,G$1,0)="X",X$2,"")</f>
        <v/>
      </c>
      <c r="H251" t="str">
        <f>IF(VLOOKUP($A251,Parts!$A:$AM,H$1,0)="X",Y$2,"")</f>
        <v/>
      </c>
      <c r="I251" t="str">
        <f>IF(VLOOKUP($A251,Parts!$A:$AM,I$1,0)="X",Z$2,"")</f>
        <v xml:space="preserve">    MODULE
    { name = ModuleTagHumanRated }
</v>
      </c>
      <c r="J251" t="str">
        <f>IF(VLOOKUP($A251,Parts!$A:$AM,J$1,0)="X",AA$2,"")</f>
        <v/>
      </c>
      <c r="K251" t="str">
        <f>IF(VLOOKUP($A251,Parts!$A:$AM,K$1,0)="X",AB$2,"")</f>
        <v/>
      </c>
      <c r="L251" t="str">
        <f>IF(VLOOKUP($A251,Parts!$A:$AM,L$1,0)="X",AC$2,"")</f>
        <v/>
      </c>
      <c r="M251" t="str">
        <f>IF(VLOOKUP($A251,Parts!$A:$AM,M$1,0)="X",AD$2,"")</f>
        <v xml:space="preserve">    MODULE
    { name = ModuleTagToxic }
</v>
      </c>
      <c r="N251" t="str">
        <f>IF(VLOOKUP($A251,Parts!$A:$AM,N$1,0)="X",AE$2,"")</f>
        <v/>
      </c>
      <c r="O251" t="str">
        <f>IF(VLOOKUP($A251,Parts!$A:$AM,O$1,0)="X",AF$2,"")</f>
        <v/>
      </c>
      <c r="P251" t="str">
        <f t="shared" si="4"/>
        <v xml:space="preserve">    MODULE
    { name = ModuleTagEngineLiquidPF }
    MODULE
    { name = ModuleTagHumanRated }
    MODULE
    { name = ModuleTagToxic }
</v>
      </c>
    </row>
    <row r="252" spans="1:16" x14ac:dyDescent="0.25">
      <c r="A252" t="str">
        <f>Table15[[#This Row],[Name]]</f>
        <v>FASAApollo_SM_Engine</v>
      </c>
      <c r="B252" t="str">
        <f>IF(VLOOKUP($A252,Parts!$A:$AM,B$1,0)="X",S$2,"")</f>
        <v/>
      </c>
      <c r="C252" t="str">
        <f>IF(VLOOKUP($A252,Parts!$A:$AM,C$1,0)="X",T$2,"")</f>
        <v/>
      </c>
      <c r="D252" t="str">
        <f>IF(VLOOKUP($A252,Parts!$A:$AM,D$1,0)="X",U$2,"")</f>
        <v/>
      </c>
      <c r="E252" t="str">
        <f>IF(VLOOKUP($A252,Parts!$A:$AM,E$1,0)="X",V$2,"")</f>
        <v xml:space="preserve">    MODULE
    { name = ModuleTagEngineLiquidPF }
</v>
      </c>
      <c r="F252" t="str">
        <f>IF(VLOOKUP($A252,Parts!$A:$AM,F$1,0)="X",W$2,"")</f>
        <v/>
      </c>
      <c r="G252" t="str">
        <f>IF(VLOOKUP($A252,Parts!$A:$AM,G$1,0)="X",X$2,"")</f>
        <v/>
      </c>
      <c r="H252" t="str">
        <f>IF(VLOOKUP($A252,Parts!$A:$AM,H$1,0)="X",Y$2,"")</f>
        <v/>
      </c>
      <c r="I252" t="str">
        <f>IF(VLOOKUP($A252,Parts!$A:$AM,I$1,0)="X",Z$2,"")</f>
        <v xml:space="preserve">    MODULE
    { name = ModuleTagHumanRated }
</v>
      </c>
      <c r="J252" t="str">
        <f>IF(VLOOKUP($A252,Parts!$A:$AM,J$1,0)="X",AA$2,"")</f>
        <v/>
      </c>
      <c r="K252" t="str">
        <f>IF(VLOOKUP($A252,Parts!$A:$AM,K$1,0)="X",AB$2,"")</f>
        <v/>
      </c>
      <c r="L252" t="str">
        <f>IF(VLOOKUP($A252,Parts!$A:$AM,L$1,0)="X",AC$2,"")</f>
        <v/>
      </c>
      <c r="M252" t="str">
        <f>IF(VLOOKUP($A252,Parts!$A:$AM,M$1,0)="X",AD$2,"")</f>
        <v xml:space="preserve">    MODULE
    { name = ModuleTagToxic }
</v>
      </c>
      <c r="N252" t="str">
        <f>IF(VLOOKUP($A252,Parts!$A:$AM,N$1,0)="X",AE$2,"")</f>
        <v/>
      </c>
      <c r="O252" t="str">
        <f>IF(VLOOKUP($A252,Parts!$A:$AM,O$1,0)="X",AF$2,"")</f>
        <v/>
      </c>
      <c r="P252" t="str">
        <f t="shared" si="4"/>
        <v xml:space="preserve">    MODULE
    { name = ModuleTagEngineLiquidPF }
    MODULE
    { name = ModuleTagHumanRated }
    MODULE
    { name = ModuleTagToxic }
</v>
      </c>
    </row>
    <row r="253" spans="1:16" x14ac:dyDescent="0.25">
      <c r="A253" t="str">
        <f>Table15[[#This Row],[Name]]</f>
        <v>KW2mengineSPS</v>
      </c>
      <c r="B253" t="str">
        <f>IF(VLOOKUP($A253,Parts!$A:$AM,B$1,0)="X",S$2,"")</f>
        <v/>
      </c>
      <c r="C253" t="str">
        <f>IF(VLOOKUP($A253,Parts!$A:$AM,C$1,0)="X",T$2,"")</f>
        <v/>
      </c>
      <c r="D253" t="str">
        <f>IF(VLOOKUP($A253,Parts!$A:$AM,D$1,0)="X",U$2,"")</f>
        <v/>
      </c>
      <c r="E253" t="str">
        <f>IF(VLOOKUP($A253,Parts!$A:$AM,E$1,0)="X",V$2,"")</f>
        <v xml:space="preserve">    MODULE
    { name = ModuleTagEngineLiquidPF }
</v>
      </c>
      <c r="F253" t="str">
        <f>IF(VLOOKUP($A253,Parts!$A:$AM,F$1,0)="X",W$2,"")</f>
        <v/>
      </c>
      <c r="G253" t="str">
        <f>IF(VLOOKUP($A253,Parts!$A:$AM,G$1,0)="X",X$2,"")</f>
        <v/>
      </c>
      <c r="H253" t="str">
        <f>IF(VLOOKUP($A253,Parts!$A:$AM,H$1,0)="X",Y$2,"")</f>
        <v/>
      </c>
      <c r="I253" t="str">
        <f>IF(VLOOKUP($A253,Parts!$A:$AM,I$1,0)="X",Z$2,"")</f>
        <v xml:space="preserve">    MODULE
    { name = ModuleTagHumanRated }
</v>
      </c>
      <c r="J253" t="str">
        <f>IF(VLOOKUP($A253,Parts!$A:$AM,J$1,0)="X",AA$2,"")</f>
        <v/>
      </c>
      <c r="K253" t="str">
        <f>IF(VLOOKUP($A253,Parts!$A:$AM,K$1,0)="X",AB$2,"")</f>
        <v/>
      </c>
      <c r="L253" t="str">
        <f>IF(VLOOKUP($A253,Parts!$A:$AM,L$1,0)="X",AC$2,"")</f>
        <v/>
      </c>
      <c r="M253" t="str">
        <f>IF(VLOOKUP($A253,Parts!$A:$AM,M$1,0)="X",AD$2,"")</f>
        <v xml:space="preserve">    MODULE
    { name = ModuleTagToxic }
</v>
      </c>
      <c r="N253" t="str">
        <f>IF(VLOOKUP($A253,Parts!$A:$AM,N$1,0)="X",AE$2,"")</f>
        <v/>
      </c>
      <c r="O253" t="str">
        <f>IF(VLOOKUP($A253,Parts!$A:$AM,O$1,0)="X",AF$2,"")</f>
        <v/>
      </c>
      <c r="P253" t="str">
        <f t="shared" si="4"/>
        <v xml:space="preserve">    MODULE
    { name = ModuleTagEngineLiquidPF }
    MODULE
    { name = ModuleTagHumanRated }
    MODULE
    { name = ModuleTagToxic }
</v>
      </c>
    </row>
    <row r="254" spans="1:16" x14ac:dyDescent="0.25">
      <c r="A254" t="str">
        <f>Table15[[#This Row],[Name]]</f>
        <v>ROAJ10-137</v>
      </c>
      <c r="B254" t="str">
        <f>IF(VLOOKUP($A254,Parts!$A:$AM,B$1,0)="X",S$2,"")</f>
        <v/>
      </c>
      <c r="C254" t="str">
        <f>IF(VLOOKUP($A254,Parts!$A:$AM,C$1,0)="X",T$2,"")</f>
        <v/>
      </c>
      <c r="D254" t="str">
        <f>IF(VLOOKUP($A254,Parts!$A:$AM,D$1,0)="X",U$2,"")</f>
        <v/>
      </c>
      <c r="E254" t="str">
        <f>IF(VLOOKUP($A254,Parts!$A:$AM,E$1,0)="X",V$2,"")</f>
        <v xml:space="preserve">    MODULE
    { name = ModuleTagEngineLiquidPF }
</v>
      </c>
      <c r="F254" t="str">
        <f>IF(VLOOKUP($A254,Parts!$A:$AM,F$1,0)="X",W$2,"")</f>
        <v/>
      </c>
      <c r="G254" t="str">
        <f>IF(VLOOKUP($A254,Parts!$A:$AM,G$1,0)="X",X$2,"")</f>
        <v/>
      </c>
      <c r="H254" t="str">
        <f>IF(VLOOKUP($A254,Parts!$A:$AM,H$1,0)="X",Y$2,"")</f>
        <v/>
      </c>
      <c r="I254" t="str">
        <f>IF(VLOOKUP($A254,Parts!$A:$AM,I$1,0)="X",Z$2,"")</f>
        <v xml:space="preserve">    MODULE
    { name = ModuleTagHumanRated }
</v>
      </c>
      <c r="J254" t="str">
        <f>IF(VLOOKUP($A254,Parts!$A:$AM,J$1,0)="X",AA$2,"")</f>
        <v/>
      </c>
      <c r="K254" t="str">
        <f>IF(VLOOKUP($A254,Parts!$A:$AM,K$1,0)="X",AB$2,"")</f>
        <v/>
      </c>
      <c r="L254" t="str">
        <f>IF(VLOOKUP($A254,Parts!$A:$AM,L$1,0)="X",AC$2,"")</f>
        <v/>
      </c>
      <c r="M254" t="str">
        <f>IF(VLOOKUP($A254,Parts!$A:$AM,M$1,0)="X",AD$2,"")</f>
        <v xml:space="preserve">    MODULE
    { name = ModuleTagToxic }
</v>
      </c>
      <c r="N254" t="str">
        <f>IF(VLOOKUP($A254,Parts!$A:$AM,N$1,0)="X",AE$2,"")</f>
        <v/>
      </c>
      <c r="O254" t="str">
        <f>IF(VLOOKUP($A254,Parts!$A:$AM,O$1,0)="X",AF$2,"")</f>
        <v/>
      </c>
      <c r="P254" t="str">
        <f t="shared" si="4"/>
        <v xml:space="preserve">    MODULE
    { name = ModuleTagEngineLiquidPF }
    MODULE
    { name = ModuleTagHumanRated }
    MODULE
    { name = ModuleTagToxic }
</v>
      </c>
    </row>
    <row r="255" spans="1:16" x14ac:dyDescent="0.25">
      <c r="A255" t="str">
        <f>Table15[[#This Row],[Name]]</f>
        <v>SSTU_LanderCore_LC5-POD</v>
      </c>
      <c r="B255" t="str">
        <f>IF(VLOOKUP($A255,Parts!$A:$AM,B$1,0)="X",S$2,"")</f>
        <v/>
      </c>
      <c r="C255" t="str">
        <f>IF(VLOOKUP($A255,Parts!$A:$AM,C$1,0)="X",T$2,"")</f>
        <v/>
      </c>
      <c r="D255" t="str">
        <f>IF(VLOOKUP($A255,Parts!$A:$AM,D$1,0)="X",U$2,"")</f>
        <v/>
      </c>
      <c r="E255" t="str">
        <f>IF(VLOOKUP($A255,Parts!$A:$AM,E$1,0)="X",V$2,"")</f>
        <v/>
      </c>
      <c r="F255" t="str">
        <f>IF(VLOOKUP($A255,Parts!$A:$AM,F$1,0)="X",W$2,"")</f>
        <v/>
      </c>
      <c r="G255" t="str">
        <f>IF(VLOOKUP($A255,Parts!$A:$AM,G$1,0)="X",X$2,"")</f>
        <v/>
      </c>
      <c r="H255" t="str">
        <f>IF(VLOOKUP($A255,Parts!$A:$AM,H$1,0)="X",Y$2,"")</f>
        <v/>
      </c>
      <c r="I255" t="str">
        <f>IF(VLOOKUP($A255,Parts!$A:$AM,I$1,0)="X",Z$2,"")</f>
        <v/>
      </c>
      <c r="J255" t="str">
        <f>IF(VLOOKUP($A255,Parts!$A:$AM,J$1,0)="X",AA$2,"")</f>
        <v/>
      </c>
      <c r="K255" t="str">
        <f>IF(VLOOKUP($A255,Parts!$A:$AM,K$1,0)="X",AB$2,"")</f>
        <v/>
      </c>
      <c r="L255" t="str">
        <f>IF(VLOOKUP($A255,Parts!$A:$AM,L$1,0)="X",AC$2,"")</f>
        <v/>
      </c>
      <c r="M255" t="str">
        <f>IF(VLOOKUP($A255,Parts!$A:$AM,M$1,0)="X",AD$2,"")</f>
        <v/>
      </c>
      <c r="N255" t="str">
        <f>IF(VLOOKUP($A255,Parts!$A:$AM,N$1,0)="X",AE$2,"")</f>
        <v/>
      </c>
      <c r="O255" t="str">
        <f>IF(VLOOKUP($A255,Parts!$A:$AM,O$1,0)="X",AF$2,"")</f>
        <v/>
      </c>
      <c r="P255" t="str">
        <f t="shared" si="4"/>
        <v/>
      </c>
    </row>
    <row r="256" spans="1:16" x14ac:dyDescent="0.25">
      <c r="A256" t="str">
        <f>Table15[[#This Row],[Name]]</f>
        <v>SSTU-AJ10-CustomAdvanced</v>
      </c>
      <c r="B256" t="str">
        <f>IF(VLOOKUP($A256,Parts!$A:$AM,B$1,0)="X",S$2,"")</f>
        <v/>
      </c>
      <c r="C256" t="str">
        <f>IF(VLOOKUP($A256,Parts!$A:$AM,C$1,0)="X",T$2,"")</f>
        <v/>
      </c>
      <c r="D256" t="str">
        <f>IF(VLOOKUP($A256,Parts!$A:$AM,D$1,0)="X",U$2,"")</f>
        <v/>
      </c>
      <c r="E256" t="str">
        <f>IF(VLOOKUP($A256,Parts!$A:$AM,E$1,0)="X",V$2,"")</f>
        <v xml:space="preserve">    MODULE
    { name = ModuleTagEngineLiquidPF }
</v>
      </c>
      <c r="F256" t="str">
        <f>IF(VLOOKUP($A256,Parts!$A:$AM,F$1,0)="X",W$2,"")</f>
        <v/>
      </c>
      <c r="G256" t="str">
        <f>IF(VLOOKUP($A256,Parts!$A:$AM,G$1,0)="X",X$2,"")</f>
        <v/>
      </c>
      <c r="H256" t="str">
        <f>IF(VLOOKUP($A256,Parts!$A:$AM,H$1,0)="X",Y$2,"")</f>
        <v/>
      </c>
      <c r="I256" t="str">
        <f>IF(VLOOKUP($A256,Parts!$A:$AM,I$1,0)="X",Z$2,"")</f>
        <v/>
      </c>
      <c r="J256" t="str">
        <f>IF(VLOOKUP($A256,Parts!$A:$AM,J$1,0)="X",AA$2,"")</f>
        <v/>
      </c>
      <c r="K256" t="str">
        <f>IF(VLOOKUP($A256,Parts!$A:$AM,K$1,0)="X",AB$2,"")</f>
        <v/>
      </c>
      <c r="L256" t="str">
        <f>IF(VLOOKUP($A256,Parts!$A:$AM,L$1,0)="X",AC$2,"")</f>
        <v/>
      </c>
      <c r="M256" t="str">
        <f>IF(VLOOKUP($A256,Parts!$A:$AM,M$1,0)="X",AD$2,"")</f>
        <v xml:space="preserve">    MODULE
    { name = ModuleTagToxic }
</v>
      </c>
      <c r="N256" t="str">
        <f>IF(VLOOKUP($A256,Parts!$A:$AM,N$1,0)="X",AE$2,"")</f>
        <v/>
      </c>
      <c r="O256" t="str">
        <f>IF(VLOOKUP($A256,Parts!$A:$AM,O$1,0)="X",AF$2,"")</f>
        <v/>
      </c>
      <c r="P256" t="str">
        <f t="shared" si="4"/>
        <v xml:space="preserve">    MODULE
    { name = ModuleTagEngineLiquidPF }
    MODULE
    { name = ModuleTagToxic }
</v>
      </c>
    </row>
    <row r="257" spans="1:16" x14ac:dyDescent="0.25">
      <c r="A257" t="str">
        <f>Table15[[#This Row],[Name]]</f>
        <v>AJ10-137</v>
      </c>
      <c r="B257" t="str">
        <f>IF(VLOOKUP($A257,Parts!$A:$AM,B$1,0)="X",S$2,"")</f>
        <v/>
      </c>
      <c r="C257" t="str">
        <f>IF(VLOOKUP($A257,Parts!$A:$AM,C$1,0)="X",T$2,"")</f>
        <v/>
      </c>
      <c r="D257" t="str">
        <f>IF(VLOOKUP($A257,Parts!$A:$AM,D$1,0)="X",U$2,"")</f>
        <v/>
      </c>
      <c r="E257" t="str">
        <f>IF(VLOOKUP($A257,Parts!$A:$AM,E$1,0)="X",V$2,"")</f>
        <v/>
      </c>
      <c r="F257" t="str">
        <f>IF(VLOOKUP($A257,Parts!$A:$AM,F$1,0)="X",W$2,"")</f>
        <v/>
      </c>
      <c r="G257" t="str">
        <f>IF(VLOOKUP($A257,Parts!$A:$AM,G$1,0)="X",X$2,"")</f>
        <v/>
      </c>
      <c r="H257" t="str">
        <f>IF(VLOOKUP($A257,Parts!$A:$AM,H$1,0)="X",Y$2,"")</f>
        <v/>
      </c>
      <c r="I257" t="str">
        <f>IF(VLOOKUP($A257,Parts!$A:$AM,I$1,0)="X",Z$2,"")</f>
        <v/>
      </c>
      <c r="J257" t="str">
        <f>IF(VLOOKUP($A257,Parts!$A:$AM,J$1,0)="X",AA$2,"")</f>
        <v/>
      </c>
      <c r="K257" t="str">
        <f>IF(VLOOKUP($A257,Parts!$A:$AM,K$1,0)="X",AB$2,"")</f>
        <v/>
      </c>
      <c r="L257" t="str">
        <f>IF(VLOOKUP($A257,Parts!$A:$AM,L$1,0)="X",AC$2,"")</f>
        <v/>
      </c>
      <c r="M257" t="str">
        <f>IF(VLOOKUP($A257,Parts!$A:$AM,M$1,0)="X",AD$2,"")</f>
        <v/>
      </c>
      <c r="N257" t="str">
        <f>IF(VLOOKUP($A257,Parts!$A:$AM,N$1,0)="X",AE$2,"")</f>
        <v/>
      </c>
      <c r="O257" t="str">
        <f>IF(VLOOKUP($A257,Parts!$A:$AM,O$1,0)="X",AF$2,"")</f>
        <v/>
      </c>
      <c r="P257" t="str">
        <f t="shared" si="4"/>
        <v/>
      </c>
    </row>
    <row r="258" spans="1:16" x14ac:dyDescent="0.25">
      <c r="A258" t="str">
        <f>Table15[[#This Row],[Name]]</f>
        <v>AJ10-138</v>
      </c>
      <c r="B258" t="str">
        <f>IF(VLOOKUP($A258,Parts!$A:$AM,B$1,0)="X",S$2,"")</f>
        <v/>
      </c>
      <c r="C258" t="str">
        <f>IF(VLOOKUP($A258,Parts!$A:$AM,C$1,0)="X",T$2,"")</f>
        <v/>
      </c>
      <c r="D258" t="str">
        <f>IF(VLOOKUP($A258,Parts!$A:$AM,D$1,0)="X",U$2,"")</f>
        <v/>
      </c>
      <c r="E258" t="str">
        <f>IF(VLOOKUP($A258,Parts!$A:$AM,E$1,0)="X",V$2,"")</f>
        <v/>
      </c>
      <c r="F258" t="str">
        <f>IF(VLOOKUP($A258,Parts!$A:$AM,F$1,0)="X",W$2,"")</f>
        <v/>
      </c>
      <c r="G258" t="str">
        <f>IF(VLOOKUP($A258,Parts!$A:$AM,G$1,0)="X",X$2,"")</f>
        <v/>
      </c>
      <c r="H258" t="str">
        <f>IF(VLOOKUP($A258,Parts!$A:$AM,H$1,0)="X",Y$2,"")</f>
        <v/>
      </c>
      <c r="I258" t="str">
        <f>IF(VLOOKUP($A258,Parts!$A:$AM,I$1,0)="X",Z$2,"")</f>
        <v/>
      </c>
      <c r="J258" t="str">
        <f>IF(VLOOKUP($A258,Parts!$A:$AM,J$1,0)="X",AA$2,"")</f>
        <v/>
      </c>
      <c r="K258" t="str">
        <f>IF(VLOOKUP($A258,Parts!$A:$AM,K$1,0)="X",AB$2,"")</f>
        <v/>
      </c>
      <c r="L258" t="str">
        <f>IF(VLOOKUP($A258,Parts!$A:$AM,L$1,0)="X",AC$2,"")</f>
        <v/>
      </c>
      <c r="M258" t="str">
        <f>IF(VLOOKUP($A258,Parts!$A:$AM,M$1,0)="X",AD$2,"")</f>
        <v/>
      </c>
      <c r="N258" t="str">
        <f>IF(VLOOKUP($A258,Parts!$A:$AM,N$1,0)="X",AE$2,"")</f>
        <v/>
      </c>
      <c r="O258" t="str">
        <f>IF(VLOOKUP($A258,Parts!$A:$AM,O$1,0)="X",AF$2,"")</f>
        <v/>
      </c>
      <c r="P258" t="str">
        <f t="shared" si="4"/>
        <v/>
      </c>
    </row>
    <row r="259" spans="1:16" x14ac:dyDescent="0.25">
      <c r="A259" t="str">
        <f>Table15[[#This Row],[Name]]</f>
        <v>bluedog_Titan_TranstageEngine</v>
      </c>
      <c r="B259" t="str">
        <f>IF(VLOOKUP($A259,Parts!$A:$AM,B$1,0)="X",S$2,"")</f>
        <v/>
      </c>
      <c r="C259" t="str">
        <f>IF(VLOOKUP($A259,Parts!$A:$AM,C$1,0)="X",T$2,"")</f>
        <v/>
      </c>
      <c r="D259" t="str">
        <f>IF(VLOOKUP($A259,Parts!$A:$AM,D$1,0)="X",U$2,"")</f>
        <v/>
      </c>
      <c r="E259" t="str">
        <f>IF(VLOOKUP($A259,Parts!$A:$AM,E$1,0)="X",V$2,"")</f>
        <v xml:space="preserve">    MODULE
    { name = ModuleTagEngineLiquidPF }
</v>
      </c>
      <c r="F259" t="str">
        <f>IF(VLOOKUP($A259,Parts!$A:$AM,F$1,0)="X",W$2,"")</f>
        <v/>
      </c>
      <c r="G259" t="str">
        <f>IF(VLOOKUP($A259,Parts!$A:$AM,G$1,0)="X",X$2,"")</f>
        <v/>
      </c>
      <c r="H259" t="str">
        <f>IF(VLOOKUP($A259,Parts!$A:$AM,H$1,0)="X",Y$2,"")</f>
        <v/>
      </c>
      <c r="I259" t="str">
        <f>IF(VLOOKUP($A259,Parts!$A:$AM,I$1,0)="X",Z$2,"")</f>
        <v/>
      </c>
      <c r="J259" t="str">
        <f>IF(VLOOKUP($A259,Parts!$A:$AM,J$1,0)="X",AA$2,"")</f>
        <v/>
      </c>
      <c r="K259" t="str">
        <f>IF(VLOOKUP($A259,Parts!$A:$AM,K$1,0)="X",AB$2,"")</f>
        <v/>
      </c>
      <c r="L259" t="str">
        <f>IF(VLOOKUP($A259,Parts!$A:$AM,L$1,0)="X",AC$2,"")</f>
        <v/>
      </c>
      <c r="M259" t="str">
        <f>IF(VLOOKUP($A259,Parts!$A:$AM,M$1,0)="X",AD$2,"")</f>
        <v xml:space="preserve">    MODULE
    { name = ModuleTagToxic }
</v>
      </c>
      <c r="N259" t="str">
        <f>IF(VLOOKUP($A259,Parts!$A:$AM,N$1,0)="X",AE$2,"")</f>
        <v/>
      </c>
      <c r="O259" t="str">
        <f>IF(VLOOKUP($A259,Parts!$A:$AM,O$1,0)="X",AF$2,"")</f>
        <v/>
      </c>
      <c r="P259" t="str">
        <f t="shared" ref="P259:P322" si="5">B259&amp;C259&amp;D259&amp;E259&amp;F259&amp;G259&amp;H259&amp;I259&amp;J259&amp;K259&amp;L259&amp;M259&amp;N259&amp;O259</f>
        <v xml:space="preserve">    MODULE
    { name = ModuleTagEngineLiquidPF }
    MODULE
    { name = ModuleTagToxic }
</v>
      </c>
    </row>
    <row r="260" spans="1:16" x14ac:dyDescent="0.25">
      <c r="A260" t="str">
        <f>Table15[[#This Row],[Name]]</f>
        <v>FASAGeminiLFECentarTwin</v>
      </c>
      <c r="B260" t="str">
        <f>IF(VLOOKUP($A260,Parts!$A:$AM,B$1,0)="X",S$2,"")</f>
        <v/>
      </c>
      <c r="C260" t="str">
        <f>IF(VLOOKUP($A260,Parts!$A:$AM,C$1,0)="X",T$2,"")</f>
        <v/>
      </c>
      <c r="D260" t="str">
        <f>IF(VLOOKUP($A260,Parts!$A:$AM,D$1,0)="X",U$2,"")</f>
        <v/>
      </c>
      <c r="E260" t="str">
        <f>IF(VLOOKUP($A260,Parts!$A:$AM,E$1,0)="X",V$2,"")</f>
        <v xml:space="preserve">    MODULE
    { name = ModuleTagEngineLiquidPF }
</v>
      </c>
      <c r="F260" t="str">
        <f>IF(VLOOKUP($A260,Parts!$A:$AM,F$1,0)="X",W$2,"")</f>
        <v/>
      </c>
      <c r="G260" t="str">
        <f>IF(VLOOKUP($A260,Parts!$A:$AM,G$1,0)="X",X$2,"")</f>
        <v/>
      </c>
      <c r="H260" t="str">
        <f>IF(VLOOKUP($A260,Parts!$A:$AM,H$1,0)="X",Y$2,"")</f>
        <v/>
      </c>
      <c r="I260" t="str">
        <f>IF(VLOOKUP($A260,Parts!$A:$AM,I$1,0)="X",Z$2,"")</f>
        <v/>
      </c>
      <c r="J260" t="str">
        <f>IF(VLOOKUP($A260,Parts!$A:$AM,J$1,0)="X",AA$2,"")</f>
        <v/>
      </c>
      <c r="K260" t="str">
        <f>IF(VLOOKUP($A260,Parts!$A:$AM,K$1,0)="X",AB$2,"")</f>
        <v/>
      </c>
      <c r="L260" t="str">
        <f>IF(VLOOKUP($A260,Parts!$A:$AM,L$1,0)="X",AC$2,"")</f>
        <v/>
      </c>
      <c r="M260" t="str">
        <f>IF(VLOOKUP($A260,Parts!$A:$AM,M$1,0)="X",AD$2,"")</f>
        <v xml:space="preserve">    MODULE
    { name = ModuleTagToxic }
</v>
      </c>
      <c r="N260" t="str">
        <f>IF(VLOOKUP($A260,Parts!$A:$AM,N$1,0)="X",AE$2,"")</f>
        <v/>
      </c>
      <c r="O260" t="str">
        <f>IF(VLOOKUP($A260,Parts!$A:$AM,O$1,0)="X",AF$2,"")</f>
        <v/>
      </c>
      <c r="P260" t="str">
        <f t="shared" si="5"/>
        <v xml:space="preserve">    MODULE
    { name = ModuleTagEngineLiquidPF }
    MODULE
    { name = ModuleTagToxic }
</v>
      </c>
    </row>
    <row r="261" spans="1:16" x14ac:dyDescent="0.25">
      <c r="A261" t="str">
        <f>Table15[[#This Row],[Name]]</f>
        <v>AJ10-190</v>
      </c>
      <c r="B261" t="str">
        <f>IF(VLOOKUP($A261,Parts!$A:$AM,B$1,0)="X",S$2,"")</f>
        <v/>
      </c>
      <c r="C261" t="str">
        <f>IF(VLOOKUP($A261,Parts!$A:$AM,C$1,0)="X",T$2,"")</f>
        <v/>
      </c>
      <c r="D261" t="str">
        <f>IF(VLOOKUP($A261,Parts!$A:$AM,D$1,0)="X",U$2,"")</f>
        <v/>
      </c>
      <c r="E261" t="str">
        <f>IF(VLOOKUP($A261,Parts!$A:$AM,E$1,0)="X",V$2,"")</f>
        <v/>
      </c>
      <c r="F261" t="str">
        <f>IF(VLOOKUP($A261,Parts!$A:$AM,F$1,0)="X",W$2,"")</f>
        <v/>
      </c>
      <c r="G261" t="str">
        <f>IF(VLOOKUP($A261,Parts!$A:$AM,G$1,0)="X",X$2,"")</f>
        <v/>
      </c>
      <c r="H261" t="str">
        <f>IF(VLOOKUP($A261,Parts!$A:$AM,H$1,0)="X",Y$2,"")</f>
        <v/>
      </c>
      <c r="I261" t="str">
        <f>IF(VLOOKUP($A261,Parts!$A:$AM,I$1,0)="X",Z$2,"")</f>
        <v/>
      </c>
      <c r="J261" t="str">
        <f>IF(VLOOKUP($A261,Parts!$A:$AM,J$1,0)="X",AA$2,"")</f>
        <v/>
      </c>
      <c r="K261" t="str">
        <f>IF(VLOOKUP($A261,Parts!$A:$AM,K$1,0)="X",AB$2,"")</f>
        <v/>
      </c>
      <c r="L261" t="str">
        <f>IF(VLOOKUP($A261,Parts!$A:$AM,L$1,0)="X",AC$2,"")</f>
        <v/>
      </c>
      <c r="M261" t="str">
        <f>IF(VLOOKUP($A261,Parts!$A:$AM,M$1,0)="X",AD$2,"")</f>
        <v/>
      </c>
      <c r="N261" t="str">
        <f>IF(VLOOKUP($A261,Parts!$A:$AM,N$1,0)="X",AE$2,"")</f>
        <v/>
      </c>
      <c r="O261" t="str">
        <f>IF(VLOOKUP($A261,Parts!$A:$AM,O$1,0)="X",AF$2,"")</f>
        <v/>
      </c>
      <c r="P261" t="str">
        <f t="shared" si="5"/>
        <v/>
      </c>
    </row>
    <row r="262" spans="1:16" x14ac:dyDescent="0.25">
      <c r="A262" t="str">
        <f>Table15[[#This Row],[Name]]</f>
        <v>AJ10-118K</v>
      </c>
      <c r="B262" t="str">
        <f>IF(VLOOKUP($A262,Parts!$A:$AM,B$1,0)="X",S$2,"")</f>
        <v/>
      </c>
      <c r="C262" t="str">
        <f>IF(VLOOKUP($A262,Parts!$A:$AM,C$1,0)="X",T$2,"")</f>
        <v/>
      </c>
      <c r="D262" t="str">
        <f>IF(VLOOKUP($A262,Parts!$A:$AM,D$1,0)="X",U$2,"")</f>
        <v/>
      </c>
      <c r="E262" t="str">
        <f>IF(VLOOKUP($A262,Parts!$A:$AM,E$1,0)="X",V$2,"")</f>
        <v/>
      </c>
      <c r="F262" t="str">
        <f>IF(VLOOKUP($A262,Parts!$A:$AM,F$1,0)="X",W$2,"")</f>
        <v/>
      </c>
      <c r="G262" t="str">
        <f>IF(VLOOKUP($A262,Parts!$A:$AM,G$1,0)="X",X$2,"")</f>
        <v/>
      </c>
      <c r="H262" t="str">
        <f>IF(VLOOKUP($A262,Parts!$A:$AM,H$1,0)="X",Y$2,"")</f>
        <v/>
      </c>
      <c r="I262" t="str">
        <f>IF(VLOOKUP($A262,Parts!$A:$AM,I$1,0)="X",Z$2,"")</f>
        <v/>
      </c>
      <c r="J262" t="str">
        <f>IF(VLOOKUP($A262,Parts!$A:$AM,J$1,0)="X",AA$2,"")</f>
        <v/>
      </c>
      <c r="K262" t="str">
        <f>IF(VLOOKUP($A262,Parts!$A:$AM,K$1,0)="X",AB$2,"")</f>
        <v/>
      </c>
      <c r="L262" t="str">
        <f>IF(VLOOKUP($A262,Parts!$A:$AM,L$1,0)="X",AC$2,"")</f>
        <v/>
      </c>
      <c r="M262" t="str">
        <f>IF(VLOOKUP($A262,Parts!$A:$AM,M$1,0)="X",AD$2,"")</f>
        <v/>
      </c>
      <c r="N262" t="str">
        <f>IF(VLOOKUP($A262,Parts!$A:$AM,N$1,0)="X",AE$2,"")</f>
        <v/>
      </c>
      <c r="O262" t="str">
        <f>IF(VLOOKUP($A262,Parts!$A:$AM,O$1,0)="X",AF$2,"")</f>
        <v/>
      </c>
      <c r="P262" t="str">
        <f t="shared" si="5"/>
        <v/>
      </c>
    </row>
    <row r="263" spans="1:16" x14ac:dyDescent="0.25">
      <c r="A263" t="str">
        <f>Table15[[#This Row],[Name]]</f>
        <v>CHAKAOME2</v>
      </c>
      <c r="B263" t="str">
        <f>IF(VLOOKUP($A263,Parts!$A:$AM,B$1,0)="X",S$2,"")</f>
        <v/>
      </c>
      <c r="C263" t="str">
        <f>IF(VLOOKUP($A263,Parts!$A:$AM,C$1,0)="X",T$2,"")</f>
        <v/>
      </c>
      <c r="D263" t="str">
        <f>IF(VLOOKUP($A263,Parts!$A:$AM,D$1,0)="X",U$2,"")</f>
        <v/>
      </c>
      <c r="E263" t="str">
        <f>IF(VLOOKUP($A263,Parts!$A:$AM,E$1,0)="X",V$2,"")</f>
        <v/>
      </c>
      <c r="F263" t="str">
        <f>IF(VLOOKUP($A263,Parts!$A:$AM,F$1,0)="X",W$2,"")</f>
        <v/>
      </c>
      <c r="G263" t="str">
        <f>IF(VLOOKUP($A263,Parts!$A:$AM,G$1,0)="X",X$2,"")</f>
        <v/>
      </c>
      <c r="H263" t="str">
        <f>IF(VLOOKUP($A263,Parts!$A:$AM,H$1,0)="X",Y$2,"")</f>
        <v/>
      </c>
      <c r="I263" t="str">
        <f>IF(VLOOKUP($A263,Parts!$A:$AM,I$1,0)="X",Z$2,"")</f>
        <v/>
      </c>
      <c r="J263" t="str">
        <f>IF(VLOOKUP($A263,Parts!$A:$AM,J$1,0)="X",AA$2,"")</f>
        <v/>
      </c>
      <c r="K263" t="str">
        <f>IF(VLOOKUP($A263,Parts!$A:$AM,K$1,0)="X",AB$2,"")</f>
        <v/>
      </c>
      <c r="L263" t="str">
        <f>IF(VLOOKUP($A263,Parts!$A:$AM,L$1,0)="X",AC$2,"")</f>
        <v/>
      </c>
      <c r="M263" t="str">
        <f>IF(VLOOKUP($A263,Parts!$A:$AM,M$1,0)="X",AD$2,"")</f>
        <v/>
      </c>
      <c r="N263" t="str">
        <f>IF(VLOOKUP($A263,Parts!$A:$AM,N$1,0)="X",AE$2,"")</f>
        <v/>
      </c>
      <c r="O263" t="str">
        <f>IF(VLOOKUP($A263,Parts!$A:$AM,O$1,0)="X",AF$2,"")</f>
        <v/>
      </c>
      <c r="P263" t="str">
        <f t="shared" si="5"/>
        <v/>
      </c>
    </row>
    <row r="264" spans="1:16" x14ac:dyDescent="0.25">
      <c r="A264" t="str">
        <f>Table15[[#This Row],[Name]]</f>
        <v>SSTU-AJ10-CustomEarly</v>
      </c>
      <c r="B264" t="str">
        <f>IF(VLOOKUP($A264,Parts!$A:$AM,B$1,0)="X",S$2,"")</f>
        <v/>
      </c>
      <c r="C264" t="str">
        <f>IF(VLOOKUP($A264,Parts!$A:$AM,C$1,0)="X",T$2,"")</f>
        <v/>
      </c>
      <c r="D264" t="str">
        <f>IF(VLOOKUP($A264,Parts!$A:$AM,D$1,0)="X",U$2,"")</f>
        <v/>
      </c>
      <c r="E264" t="str">
        <f>IF(VLOOKUP($A264,Parts!$A:$AM,E$1,0)="X",V$2,"")</f>
        <v xml:space="preserve">    MODULE
    { name = ModuleTagEngineLiquidPF }
</v>
      </c>
      <c r="F264" t="str">
        <f>IF(VLOOKUP($A264,Parts!$A:$AM,F$1,0)="X",W$2,"")</f>
        <v/>
      </c>
      <c r="G264" t="str">
        <f>IF(VLOOKUP($A264,Parts!$A:$AM,G$1,0)="X",X$2,"")</f>
        <v/>
      </c>
      <c r="H264" t="str">
        <f>IF(VLOOKUP($A264,Parts!$A:$AM,H$1,0)="X",Y$2,"")</f>
        <v/>
      </c>
      <c r="I264" t="str">
        <f>IF(VLOOKUP($A264,Parts!$A:$AM,I$1,0)="X",Z$2,"")</f>
        <v/>
      </c>
      <c r="J264" t="str">
        <f>IF(VLOOKUP($A264,Parts!$A:$AM,J$1,0)="X",AA$2,"")</f>
        <v/>
      </c>
      <c r="K264" t="str">
        <f>IF(VLOOKUP($A264,Parts!$A:$AM,K$1,0)="X",AB$2,"")</f>
        <v/>
      </c>
      <c r="L264" t="str">
        <f>IF(VLOOKUP($A264,Parts!$A:$AM,L$1,0)="X",AC$2,"")</f>
        <v/>
      </c>
      <c r="M264" t="str">
        <f>IF(VLOOKUP($A264,Parts!$A:$AM,M$1,0)="X",AD$2,"")</f>
        <v xml:space="preserve">    MODULE
    { name = ModuleTagToxic }
</v>
      </c>
      <c r="N264" t="str">
        <f>IF(VLOOKUP($A264,Parts!$A:$AM,N$1,0)="X",AE$2,"")</f>
        <v/>
      </c>
      <c r="O264" t="str">
        <f>IF(VLOOKUP($A264,Parts!$A:$AM,O$1,0)="X",AF$2,"")</f>
        <v/>
      </c>
      <c r="P264" t="str">
        <f t="shared" si="5"/>
        <v xml:space="preserve">    MODULE
    { name = ModuleTagEngineLiquidPF }
    MODULE
    { name = ModuleTagToxic }
</v>
      </c>
    </row>
    <row r="265" spans="1:16" x14ac:dyDescent="0.25">
      <c r="A265" t="str">
        <f>Table15[[#This Row],[Name]]</f>
        <v>omsEngine</v>
      </c>
      <c r="B265" t="str">
        <f>IF(VLOOKUP($A265,Parts!$A:$AM,B$1,0)="X",S$2,"")</f>
        <v/>
      </c>
      <c r="C265" t="str">
        <f>IF(VLOOKUP($A265,Parts!$A:$AM,C$1,0)="X",T$2,"")</f>
        <v/>
      </c>
      <c r="D265" t="str">
        <f>IF(VLOOKUP($A265,Parts!$A:$AM,D$1,0)="X",U$2,"")</f>
        <v/>
      </c>
      <c r="E265" t="str">
        <f>IF(VLOOKUP($A265,Parts!$A:$AM,E$1,0)="X",V$2,"")</f>
        <v/>
      </c>
      <c r="F265" t="str">
        <f>IF(VLOOKUP($A265,Parts!$A:$AM,F$1,0)="X",W$2,"")</f>
        <v/>
      </c>
      <c r="G265" t="str">
        <f>IF(VLOOKUP($A265,Parts!$A:$AM,G$1,0)="X",X$2,"")</f>
        <v/>
      </c>
      <c r="H265" t="str">
        <f>IF(VLOOKUP($A265,Parts!$A:$AM,H$1,0)="X",Y$2,"")</f>
        <v/>
      </c>
      <c r="I265" t="str">
        <f>IF(VLOOKUP($A265,Parts!$A:$AM,I$1,0)="X",Z$2,"")</f>
        <v/>
      </c>
      <c r="J265" t="str">
        <f>IF(VLOOKUP($A265,Parts!$A:$AM,J$1,0)="X",AA$2,"")</f>
        <v/>
      </c>
      <c r="K265" t="str">
        <f>IF(VLOOKUP($A265,Parts!$A:$AM,K$1,0)="X",AB$2,"")</f>
        <v/>
      </c>
      <c r="L265" t="str">
        <f>IF(VLOOKUP($A265,Parts!$A:$AM,L$1,0)="X",AC$2,"")</f>
        <v/>
      </c>
      <c r="M265" t="str">
        <f>IF(VLOOKUP($A265,Parts!$A:$AM,M$1,0)="X",AD$2,"")</f>
        <v/>
      </c>
      <c r="N265" t="str">
        <f>IF(VLOOKUP($A265,Parts!$A:$AM,N$1,0)="X",AE$2,"")</f>
        <v/>
      </c>
      <c r="O265" t="str">
        <f>IF(VLOOKUP($A265,Parts!$A:$AM,O$1,0)="X",AF$2,"")</f>
        <v/>
      </c>
      <c r="P265" t="str">
        <f t="shared" si="5"/>
        <v/>
      </c>
    </row>
    <row r="266" spans="1:16" x14ac:dyDescent="0.25">
      <c r="A266" t="str">
        <f>Table15[[#This Row],[Name]]</f>
        <v>AJ10-138</v>
      </c>
      <c r="B266" t="str">
        <f>IF(VLOOKUP($A266,Parts!$A:$AM,B$1,0)="X",S$2,"")</f>
        <v/>
      </c>
      <c r="C266" t="str">
        <f>IF(VLOOKUP($A266,Parts!$A:$AM,C$1,0)="X",T$2,"")</f>
        <v/>
      </c>
      <c r="D266" t="str">
        <f>IF(VLOOKUP($A266,Parts!$A:$AM,D$1,0)="X",U$2,"")</f>
        <v/>
      </c>
      <c r="E266" t="str">
        <f>IF(VLOOKUP($A266,Parts!$A:$AM,E$1,0)="X",V$2,"")</f>
        <v/>
      </c>
      <c r="F266" t="str">
        <f>IF(VLOOKUP($A266,Parts!$A:$AM,F$1,0)="X",W$2,"")</f>
        <v/>
      </c>
      <c r="G266" t="str">
        <f>IF(VLOOKUP($A266,Parts!$A:$AM,G$1,0)="X",X$2,"")</f>
        <v/>
      </c>
      <c r="H266" t="str">
        <f>IF(VLOOKUP($A266,Parts!$A:$AM,H$1,0)="X",Y$2,"")</f>
        <v/>
      </c>
      <c r="I266" t="str">
        <f>IF(VLOOKUP($A266,Parts!$A:$AM,I$1,0)="X",Z$2,"")</f>
        <v/>
      </c>
      <c r="J266" t="str">
        <f>IF(VLOOKUP($A266,Parts!$A:$AM,J$1,0)="X",AA$2,"")</f>
        <v/>
      </c>
      <c r="K266" t="str">
        <f>IF(VLOOKUP($A266,Parts!$A:$AM,K$1,0)="X",AB$2,"")</f>
        <v/>
      </c>
      <c r="L266" t="str">
        <f>IF(VLOOKUP($A266,Parts!$A:$AM,L$1,0)="X",AC$2,"")</f>
        <v/>
      </c>
      <c r="M266" t="str">
        <f>IF(VLOOKUP($A266,Parts!$A:$AM,M$1,0)="X",AD$2,"")</f>
        <v/>
      </c>
      <c r="N266" t="str">
        <f>IF(VLOOKUP($A266,Parts!$A:$AM,N$1,0)="X",AE$2,"")</f>
        <v/>
      </c>
      <c r="O266" t="str">
        <f>IF(VLOOKUP($A266,Parts!$A:$AM,O$1,0)="X",AF$2,"")</f>
        <v/>
      </c>
      <c r="P266" t="str">
        <f t="shared" si="5"/>
        <v/>
      </c>
    </row>
    <row r="267" spans="1:16" x14ac:dyDescent="0.25">
      <c r="A267" t="str">
        <f>Table15[[#This Row],[Name]]</f>
        <v>AJ10-101A</v>
      </c>
      <c r="B267" t="str">
        <f>IF(VLOOKUP($A267,Parts!$A:$AM,B$1,0)="X",S$2,"")</f>
        <v/>
      </c>
      <c r="C267" t="str">
        <f>IF(VLOOKUP($A267,Parts!$A:$AM,C$1,0)="X",T$2,"")</f>
        <v/>
      </c>
      <c r="D267" t="str">
        <f>IF(VLOOKUP($A267,Parts!$A:$AM,D$1,0)="X",U$2,"")</f>
        <v/>
      </c>
      <c r="E267" t="str">
        <f>IF(VLOOKUP($A267,Parts!$A:$AM,E$1,0)="X",V$2,"")</f>
        <v/>
      </c>
      <c r="F267" t="str">
        <f>IF(VLOOKUP($A267,Parts!$A:$AM,F$1,0)="X",W$2,"")</f>
        <v/>
      </c>
      <c r="G267" t="str">
        <f>IF(VLOOKUP($A267,Parts!$A:$AM,G$1,0)="X",X$2,"")</f>
        <v/>
      </c>
      <c r="H267" t="str">
        <f>IF(VLOOKUP($A267,Parts!$A:$AM,H$1,0)="X",Y$2,"")</f>
        <v/>
      </c>
      <c r="I267" t="str">
        <f>IF(VLOOKUP($A267,Parts!$A:$AM,I$1,0)="X",Z$2,"")</f>
        <v/>
      </c>
      <c r="J267" t="str">
        <f>IF(VLOOKUP($A267,Parts!$A:$AM,J$1,0)="X",AA$2,"")</f>
        <v/>
      </c>
      <c r="K267" t="str">
        <f>IF(VLOOKUP($A267,Parts!$A:$AM,K$1,0)="X",AB$2,"")</f>
        <v/>
      </c>
      <c r="L267" t="str">
        <f>IF(VLOOKUP($A267,Parts!$A:$AM,L$1,0)="X",AC$2,"")</f>
        <v/>
      </c>
      <c r="M267" t="str">
        <f>IF(VLOOKUP($A267,Parts!$A:$AM,M$1,0)="X",AD$2,"")</f>
        <v/>
      </c>
      <c r="N267" t="str">
        <f>IF(VLOOKUP($A267,Parts!$A:$AM,N$1,0)="X",AE$2,"")</f>
        <v/>
      </c>
      <c r="O267" t="str">
        <f>IF(VLOOKUP($A267,Parts!$A:$AM,O$1,0)="X",AF$2,"")</f>
        <v/>
      </c>
      <c r="P267" t="str">
        <f t="shared" si="5"/>
        <v/>
      </c>
    </row>
    <row r="268" spans="1:16" x14ac:dyDescent="0.25">
      <c r="A268" t="str">
        <f>Table15[[#This Row],[Name]]</f>
        <v>AJ10-118</v>
      </c>
      <c r="B268" t="str">
        <f>IF(VLOOKUP($A268,Parts!$A:$AM,B$1,0)="X",S$2,"")</f>
        <v/>
      </c>
      <c r="C268" t="str">
        <f>IF(VLOOKUP($A268,Parts!$A:$AM,C$1,0)="X",T$2,"")</f>
        <v/>
      </c>
      <c r="D268" t="str">
        <f>IF(VLOOKUP($A268,Parts!$A:$AM,D$1,0)="X",U$2,"")</f>
        <v/>
      </c>
      <c r="E268" t="str">
        <f>IF(VLOOKUP($A268,Parts!$A:$AM,E$1,0)="X",V$2,"")</f>
        <v/>
      </c>
      <c r="F268" t="str">
        <f>IF(VLOOKUP($A268,Parts!$A:$AM,F$1,0)="X",W$2,"")</f>
        <v/>
      </c>
      <c r="G268" t="str">
        <f>IF(VLOOKUP($A268,Parts!$A:$AM,G$1,0)="X",X$2,"")</f>
        <v/>
      </c>
      <c r="H268" t="str">
        <f>IF(VLOOKUP($A268,Parts!$A:$AM,H$1,0)="X",Y$2,"")</f>
        <v/>
      </c>
      <c r="I268" t="str">
        <f>IF(VLOOKUP($A268,Parts!$A:$AM,I$1,0)="X",Z$2,"")</f>
        <v/>
      </c>
      <c r="J268" t="str">
        <f>IF(VLOOKUP($A268,Parts!$A:$AM,J$1,0)="X",AA$2,"")</f>
        <v/>
      </c>
      <c r="K268" t="str">
        <f>IF(VLOOKUP($A268,Parts!$A:$AM,K$1,0)="X",AB$2,"")</f>
        <v/>
      </c>
      <c r="L268" t="str">
        <f>IF(VLOOKUP($A268,Parts!$A:$AM,L$1,0)="X",AC$2,"")</f>
        <v/>
      </c>
      <c r="M268" t="str">
        <f>IF(VLOOKUP($A268,Parts!$A:$AM,M$1,0)="X",AD$2,"")</f>
        <v/>
      </c>
      <c r="N268" t="str">
        <f>IF(VLOOKUP($A268,Parts!$A:$AM,N$1,0)="X",AE$2,"")</f>
        <v/>
      </c>
      <c r="O268" t="str">
        <f>IF(VLOOKUP($A268,Parts!$A:$AM,O$1,0)="X",AF$2,"")</f>
        <v/>
      </c>
      <c r="P268" t="str">
        <f t="shared" si="5"/>
        <v/>
      </c>
    </row>
    <row r="269" spans="1:16" x14ac:dyDescent="0.25">
      <c r="A269" t="str">
        <f>Table15[[#This Row],[Name]]</f>
        <v>rn_aerobee150_eng</v>
      </c>
      <c r="B269" t="str">
        <f>IF(VLOOKUP($A269,Parts!$A:$AM,B$1,0)="X",S$2,"")</f>
        <v/>
      </c>
      <c r="C269" t="str">
        <f>IF(VLOOKUP($A269,Parts!$A:$AM,C$1,0)="X",T$2,"")</f>
        <v/>
      </c>
      <c r="D269" t="str">
        <f>IF(VLOOKUP($A269,Parts!$A:$AM,D$1,0)="X",U$2,"")</f>
        <v/>
      </c>
      <c r="E269" t="str">
        <f>IF(VLOOKUP($A269,Parts!$A:$AM,E$1,0)="X",V$2,"")</f>
        <v xml:space="preserve">    MODULE
    { name = ModuleTagEngineLiquidPF }
</v>
      </c>
      <c r="F269" t="str">
        <f>IF(VLOOKUP($A269,Parts!$A:$AM,F$1,0)="X",W$2,"")</f>
        <v/>
      </c>
      <c r="G269" t="str">
        <f>IF(VLOOKUP($A269,Parts!$A:$AM,G$1,0)="X",X$2,"")</f>
        <v/>
      </c>
      <c r="H269" t="str">
        <f>IF(VLOOKUP($A269,Parts!$A:$AM,H$1,0)="X",Y$2,"")</f>
        <v/>
      </c>
      <c r="I269" t="str">
        <f>IF(VLOOKUP($A269,Parts!$A:$AM,I$1,0)="X",Z$2,"")</f>
        <v/>
      </c>
      <c r="J269" t="str">
        <f>IF(VLOOKUP($A269,Parts!$A:$AM,J$1,0)="X",AA$2,"")</f>
        <v/>
      </c>
      <c r="K269" t="str">
        <f>IF(VLOOKUP($A269,Parts!$A:$AM,K$1,0)="X",AB$2,"")</f>
        <v/>
      </c>
      <c r="L269" t="str">
        <f>IF(VLOOKUP($A269,Parts!$A:$AM,L$1,0)="X",AC$2,"")</f>
        <v/>
      </c>
      <c r="M269" t="str">
        <f>IF(VLOOKUP($A269,Parts!$A:$AM,M$1,0)="X",AD$2,"")</f>
        <v xml:space="preserve">    MODULE
    { name = ModuleTagToxic }
</v>
      </c>
      <c r="N269" t="str">
        <f>IF(VLOOKUP($A269,Parts!$A:$AM,N$1,0)="X",AE$2,"")</f>
        <v/>
      </c>
      <c r="O269" t="str">
        <f>IF(VLOOKUP($A269,Parts!$A:$AM,O$1,0)="X",AF$2,"")</f>
        <v/>
      </c>
      <c r="P269" t="str">
        <f t="shared" si="5"/>
        <v xml:space="preserve">    MODULE
    { name = ModuleTagEngineLiquidPF }
    MODULE
    { name = ModuleTagToxic }
</v>
      </c>
    </row>
    <row r="270" spans="1:16" x14ac:dyDescent="0.25">
      <c r="A270" t="str">
        <f>Table15[[#This Row],[Name]]</f>
        <v>RO_RLA_AJ260_FL</v>
      </c>
      <c r="B270" t="str">
        <f>IF(VLOOKUP($A270,Parts!$A:$AM,B$1,0)="X",S$2,"")</f>
        <v/>
      </c>
      <c r="C270" t="str">
        <f>IF(VLOOKUP($A270,Parts!$A:$AM,C$1,0)="X",T$2,"")</f>
        <v/>
      </c>
      <c r="D270" t="str">
        <f>IF(VLOOKUP($A270,Parts!$A:$AM,D$1,0)="X",U$2,"")</f>
        <v/>
      </c>
      <c r="E270" t="str">
        <f>IF(VLOOKUP($A270,Parts!$A:$AM,E$1,0)="X",V$2,"")</f>
        <v/>
      </c>
      <c r="F270" t="str">
        <f>IF(VLOOKUP($A270,Parts!$A:$AM,F$1,0)="X",W$2,"")</f>
        <v/>
      </c>
      <c r="G270" t="str">
        <f>IF(VLOOKUP($A270,Parts!$A:$AM,G$1,0)="X",X$2,"")</f>
        <v xml:space="preserve">    MODULE
    { name = ModuleTagEngineSolid }
</v>
      </c>
      <c r="H270" t="str">
        <f>IF(VLOOKUP($A270,Parts!$A:$AM,H$1,0)="X",Y$2,"")</f>
        <v/>
      </c>
      <c r="I270" t="str">
        <f>IF(VLOOKUP($A270,Parts!$A:$AM,I$1,0)="X",Z$2,"")</f>
        <v/>
      </c>
      <c r="J270" t="str">
        <f>IF(VLOOKUP($A270,Parts!$A:$AM,J$1,0)="X",AA$2,"")</f>
        <v/>
      </c>
      <c r="K270" t="str">
        <f>IF(VLOOKUP($A270,Parts!$A:$AM,K$1,0)="X",AB$2,"")</f>
        <v/>
      </c>
      <c r="L270" t="str">
        <f>IF(VLOOKUP($A270,Parts!$A:$AM,L$1,0)="X",AC$2,"")</f>
        <v/>
      </c>
      <c r="M270" t="str">
        <f>IF(VLOOKUP($A270,Parts!$A:$AM,M$1,0)="X",AD$2,"")</f>
        <v/>
      </c>
      <c r="N270" t="str">
        <f>IF(VLOOKUP($A270,Parts!$A:$AM,N$1,0)="X",AE$2,"")</f>
        <v/>
      </c>
      <c r="O270" t="str">
        <f>IF(VLOOKUP($A270,Parts!$A:$AM,O$1,0)="X",AF$2,"")</f>
        <v/>
      </c>
      <c r="P270" t="str">
        <f t="shared" si="5"/>
        <v xml:space="preserve">    MODULE
    { name = ModuleTagEngineSolid }
</v>
      </c>
    </row>
    <row r="271" spans="1:16" x14ac:dyDescent="0.25">
      <c r="A271" t="str">
        <f>Table15[[#This Row],[Name]]</f>
        <v>RO_RLA_AJ260_HL</v>
      </c>
      <c r="B271" t="str">
        <f>IF(VLOOKUP($A271,Parts!$A:$AM,B$1,0)="X",S$2,"")</f>
        <v/>
      </c>
      <c r="C271" t="str">
        <f>IF(VLOOKUP($A271,Parts!$A:$AM,C$1,0)="X",T$2,"")</f>
        <v/>
      </c>
      <c r="D271" t="str">
        <f>IF(VLOOKUP($A271,Parts!$A:$AM,D$1,0)="X",U$2,"")</f>
        <v/>
      </c>
      <c r="E271" t="str">
        <f>IF(VLOOKUP($A271,Parts!$A:$AM,E$1,0)="X",V$2,"")</f>
        <v/>
      </c>
      <c r="F271" t="str">
        <f>IF(VLOOKUP($A271,Parts!$A:$AM,F$1,0)="X",W$2,"")</f>
        <v/>
      </c>
      <c r="G271" t="str">
        <f>IF(VLOOKUP($A271,Parts!$A:$AM,G$1,0)="X",X$2,"")</f>
        <v xml:space="preserve">    MODULE
    { name = ModuleTagEngineSolid }
</v>
      </c>
      <c r="H271" t="str">
        <f>IF(VLOOKUP($A271,Parts!$A:$AM,H$1,0)="X",Y$2,"")</f>
        <v/>
      </c>
      <c r="I271" t="str">
        <f>IF(VLOOKUP($A271,Parts!$A:$AM,I$1,0)="X",Z$2,"")</f>
        <v/>
      </c>
      <c r="J271" t="str">
        <f>IF(VLOOKUP($A271,Parts!$A:$AM,J$1,0)="X",AA$2,"")</f>
        <v/>
      </c>
      <c r="K271" t="str">
        <f>IF(VLOOKUP($A271,Parts!$A:$AM,K$1,0)="X",AB$2,"")</f>
        <v/>
      </c>
      <c r="L271" t="str">
        <f>IF(VLOOKUP($A271,Parts!$A:$AM,L$1,0)="X",AC$2,"")</f>
        <v/>
      </c>
      <c r="M271" t="str">
        <f>IF(VLOOKUP($A271,Parts!$A:$AM,M$1,0)="X",AD$2,"")</f>
        <v/>
      </c>
      <c r="N271" t="str">
        <f>IF(VLOOKUP($A271,Parts!$A:$AM,N$1,0)="X",AE$2,"")</f>
        <v/>
      </c>
      <c r="O271" t="str">
        <f>IF(VLOOKUP($A271,Parts!$A:$AM,O$1,0)="X",AF$2,"")</f>
        <v/>
      </c>
      <c r="P271" t="str">
        <f t="shared" si="5"/>
        <v xml:space="preserve">    MODULE
    { name = ModuleTagEngineSolid }
</v>
      </c>
    </row>
    <row r="272" spans="1:16" x14ac:dyDescent="0.25">
      <c r="A272" t="str">
        <f>Table15[[#This Row],[Name]]</f>
        <v>AJ10-118D</v>
      </c>
      <c r="B272" t="str">
        <f>IF(VLOOKUP($A272,Parts!$A:$AM,B$1,0)="X",S$2,"")</f>
        <v/>
      </c>
      <c r="C272" t="str">
        <f>IF(VLOOKUP($A272,Parts!$A:$AM,C$1,0)="X",T$2,"")</f>
        <v/>
      </c>
      <c r="D272" t="str">
        <f>IF(VLOOKUP($A272,Parts!$A:$AM,D$1,0)="X",U$2,"")</f>
        <v/>
      </c>
      <c r="E272" t="str">
        <f>IF(VLOOKUP($A272,Parts!$A:$AM,E$1,0)="X",V$2,"")</f>
        <v/>
      </c>
      <c r="F272" t="str">
        <f>IF(VLOOKUP($A272,Parts!$A:$AM,F$1,0)="X",W$2,"")</f>
        <v/>
      </c>
      <c r="G272" t="str">
        <f>IF(VLOOKUP($A272,Parts!$A:$AM,G$1,0)="X",X$2,"")</f>
        <v/>
      </c>
      <c r="H272" t="str">
        <f>IF(VLOOKUP($A272,Parts!$A:$AM,H$1,0)="X",Y$2,"")</f>
        <v/>
      </c>
      <c r="I272" t="str">
        <f>IF(VLOOKUP($A272,Parts!$A:$AM,I$1,0)="X",Z$2,"")</f>
        <v/>
      </c>
      <c r="J272" t="str">
        <f>IF(VLOOKUP($A272,Parts!$A:$AM,J$1,0)="X",AA$2,"")</f>
        <v/>
      </c>
      <c r="K272" t="str">
        <f>IF(VLOOKUP($A272,Parts!$A:$AM,K$1,0)="X",AB$2,"")</f>
        <v/>
      </c>
      <c r="L272" t="str">
        <f>IF(VLOOKUP($A272,Parts!$A:$AM,L$1,0)="X",AC$2,"")</f>
        <v/>
      </c>
      <c r="M272" t="str">
        <f>IF(VLOOKUP($A272,Parts!$A:$AM,M$1,0)="X",AD$2,"")</f>
        <v/>
      </c>
      <c r="N272" t="str">
        <f>IF(VLOOKUP($A272,Parts!$A:$AM,N$1,0)="X",AE$2,"")</f>
        <v/>
      </c>
      <c r="O272" t="str">
        <f>IF(VLOOKUP($A272,Parts!$A:$AM,O$1,0)="X",AF$2,"")</f>
        <v/>
      </c>
      <c r="P272" t="str">
        <f t="shared" si="5"/>
        <v/>
      </c>
    </row>
    <row r="273" spans="1:16" x14ac:dyDescent="0.25">
      <c r="A273" t="str">
        <f>Table15[[#This Row],[Name]]</f>
        <v>rn_aerobee350_eng</v>
      </c>
      <c r="B273" t="str">
        <f>IF(VLOOKUP($A273,Parts!$A:$AM,B$1,0)="X",S$2,"")</f>
        <v/>
      </c>
      <c r="C273" t="str">
        <f>IF(VLOOKUP($A273,Parts!$A:$AM,C$1,0)="X",T$2,"")</f>
        <v/>
      </c>
      <c r="D273" t="str">
        <f>IF(VLOOKUP($A273,Parts!$A:$AM,D$1,0)="X",U$2,"")</f>
        <v/>
      </c>
      <c r="E273" t="str">
        <f>IF(VLOOKUP($A273,Parts!$A:$AM,E$1,0)="X",V$2,"")</f>
        <v xml:space="preserve">    MODULE
    { name = ModuleTagEngineLiquidPF }
</v>
      </c>
      <c r="F273" t="str">
        <f>IF(VLOOKUP($A273,Parts!$A:$AM,F$1,0)="X",W$2,"")</f>
        <v/>
      </c>
      <c r="G273" t="str">
        <f>IF(VLOOKUP($A273,Parts!$A:$AM,G$1,0)="X",X$2,"")</f>
        <v/>
      </c>
      <c r="H273" t="str">
        <f>IF(VLOOKUP($A273,Parts!$A:$AM,H$1,0)="X",Y$2,"")</f>
        <v/>
      </c>
      <c r="I273" t="str">
        <f>IF(VLOOKUP($A273,Parts!$A:$AM,I$1,0)="X",Z$2,"")</f>
        <v/>
      </c>
      <c r="J273" t="str">
        <f>IF(VLOOKUP($A273,Parts!$A:$AM,J$1,0)="X",AA$2,"")</f>
        <v/>
      </c>
      <c r="K273" t="str">
        <f>IF(VLOOKUP($A273,Parts!$A:$AM,K$1,0)="X",AB$2,"")</f>
        <v/>
      </c>
      <c r="L273" t="str">
        <f>IF(VLOOKUP($A273,Parts!$A:$AM,L$1,0)="X",AC$2,"")</f>
        <v/>
      </c>
      <c r="M273" t="str">
        <f>IF(VLOOKUP($A273,Parts!$A:$AM,M$1,0)="X",AD$2,"")</f>
        <v xml:space="preserve">    MODULE
    { name = ModuleTagToxic }
</v>
      </c>
      <c r="N273" t="str">
        <f>IF(VLOOKUP($A273,Parts!$A:$AM,N$1,0)="X",AE$2,"")</f>
        <v/>
      </c>
      <c r="O273" t="str">
        <f>IF(VLOOKUP($A273,Parts!$A:$AM,O$1,0)="X",AF$2,"")</f>
        <v/>
      </c>
      <c r="P273" t="str">
        <f t="shared" si="5"/>
        <v xml:space="preserve">    MODULE
    { name = ModuleTagEngineLiquidPF }
    MODULE
    { name = ModuleTagToxic }
</v>
      </c>
    </row>
    <row r="274" spans="1:16" x14ac:dyDescent="0.25">
      <c r="A274" t="str">
        <f>Table15[[#This Row],[Name]]</f>
        <v>AJ10-142</v>
      </c>
      <c r="B274" t="str">
        <f>IF(VLOOKUP($A274,Parts!$A:$AM,B$1,0)="X",S$2,"")</f>
        <v/>
      </c>
      <c r="C274" t="str">
        <f>IF(VLOOKUP($A274,Parts!$A:$AM,C$1,0)="X",T$2,"")</f>
        <v/>
      </c>
      <c r="D274" t="str">
        <f>IF(VLOOKUP($A274,Parts!$A:$AM,D$1,0)="X",U$2,"")</f>
        <v/>
      </c>
      <c r="E274" t="str">
        <f>IF(VLOOKUP($A274,Parts!$A:$AM,E$1,0)="X",V$2,"")</f>
        <v/>
      </c>
      <c r="F274" t="str">
        <f>IF(VLOOKUP($A274,Parts!$A:$AM,F$1,0)="X",W$2,"")</f>
        <v/>
      </c>
      <c r="G274" t="str">
        <f>IF(VLOOKUP($A274,Parts!$A:$AM,G$1,0)="X",X$2,"")</f>
        <v/>
      </c>
      <c r="H274" t="str">
        <f>IF(VLOOKUP($A274,Parts!$A:$AM,H$1,0)="X",Y$2,"")</f>
        <v/>
      </c>
      <c r="I274" t="str">
        <f>IF(VLOOKUP($A274,Parts!$A:$AM,I$1,0)="X",Z$2,"")</f>
        <v/>
      </c>
      <c r="J274" t="str">
        <f>IF(VLOOKUP($A274,Parts!$A:$AM,J$1,0)="X",AA$2,"")</f>
        <v/>
      </c>
      <c r="K274" t="str">
        <f>IF(VLOOKUP($A274,Parts!$A:$AM,K$1,0)="X",AB$2,"")</f>
        <v/>
      </c>
      <c r="L274" t="str">
        <f>IF(VLOOKUP($A274,Parts!$A:$AM,L$1,0)="X",AC$2,"")</f>
        <v/>
      </c>
      <c r="M274" t="str">
        <f>IF(VLOOKUP($A274,Parts!$A:$AM,M$1,0)="X",AD$2,"")</f>
        <v/>
      </c>
      <c r="N274" t="str">
        <f>IF(VLOOKUP($A274,Parts!$A:$AM,N$1,0)="X",AE$2,"")</f>
        <v/>
      </c>
      <c r="O274" t="str">
        <f>IF(VLOOKUP($A274,Parts!$A:$AM,O$1,0)="X",AF$2,"")</f>
        <v/>
      </c>
      <c r="P274" t="str">
        <f t="shared" si="5"/>
        <v/>
      </c>
    </row>
    <row r="275" spans="1:16" x14ac:dyDescent="0.25">
      <c r="A275" t="str">
        <f>Table15[[#This Row],[Name]]</f>
        <v>KWsrbGlobeVI</v>
      </c>
      <c r="B275" t="str">
        <f>IF(VLOOKUP($A275,Parts!$A:$AM,B$1,0)="X",S$2,"")</f>
        <v/>
      </c>
      <c r="C275" t="str">
        <f>IF(VLOOKUP($A275,Parts!$A:$AM,C$1,0)="X",T$2,"")</f>
        <v/>
      </c>
      <c r="D275" t="str">
        <f>IF(VLOOKUP($A275,Parts!$A:$AM,D$1,0)="X",U$2,"")</f>
        <v/>
      </c>
      <c r="E275" t="str">
        <f>IF(VLOOKUP($A275,Parts!$A:$AM,E$1,0)="X",V$2,"")</f>
        <v/>
      </c>
      <c r="F275" t="str">
        <f>IF(VLOOKUP($A275,Parts!$A:$AM,F$1,0)="X",W$2,"")</f>
        <v/>
      </c>
      <c r="G275" t="str">
        <f>IF(VLOOKUP($A275,Parts!$A:$AM,G$1,0)="X",X$2,"")</f>
        <v xml:space="preserve">    MODULE
    { name = ModuleTagEngineSolid }
</v>
      </c>
      <c r="H275" t="str">
        <f>IF(VLOOKUP($A275,Parts!$A:$AM,H$1,0)="X",Y$2,"")</f>
        <v/>
      </c>
      <c r="I275" t="str">
        <f>IF(VLOOKUP($A275,Parts!$A:$AM,I$1,0)="X",Z$2,"")</f>
        <v/>
      </c>
      <c r="J275" t="str">
        <f>IF(VLOOKUP($A275,Parts!$A:$AM,J$1,0)="X",AA$2,"")</f>
        <v/>
      </c>
      <c r="K275" t="str">
        <f>IF(VLOOKUP($A275,Parts!$A:$AM,K$1,0)="X",AB$2,"")</f>
        <v/>
      </c>
      <c r="L275" t="str">
        <f>IF(VLOOKUP($A275,Parts!$A:$AM,L$1,0)="X",AC$2,"")</f>
        <v/>
      </c>
      <c r="M275" t="str">
        <f>IF(VLOOKUP($A275,Parts!$A:$AM,M$1,0)="X",AD$2,"")</f>
        <v/>
      </c>
      <c r="N275" t="str">
        <f>IF(VLOOKUP($A275,Parts!$A:$AM,N$1,0)="X",AE$2,"")</f>
        <v/>
      </c>
      <c r="O275" t="str">
        <f>IF(VLOOKUP($A275,Parts!$A:$AM,O$1,0)="X",AF$2,"")</f>
        <v/>
      </c>
      <c r="P275" t="str">
        <f t="shared" si="5"/>
        <v xml:space="preserve">    MODULE
    { name = ModuleTagEngineSolid }
</v>
      </c>
    </row>
    <row r="276" spans="1:16" x14ac:dyDescent="0.25">
      <c r="A276" t="str">
        <f>Table15[[#This Row],[Name]]</f>
        <v>RSBengineAtlasSRB</v>
      </c>
      <c r="B276" t="str">
        <f>IF(VLOOKUP($A276,Parts!$A:$AM,B$1,0)="X",S$2,"")</f>
        <v/>
      </c>
      <c r="C276" t="str">
        <f>IF(VLOOKUP($A276,Parts!$A:$AM,C$1,0)="X",T$2,"")</f>
        <v/>
      </c>
      <c r="D276" t="str">
        <f>IF(VLOOKUP($A276,Parts!$A:$AM,D$1,0)="X",U$2,"")</f>
        <v/>
      </c>
      <c r="E276" t="str">
        <f>IF(VLOOKUP($A276,Parts!$A:$AM,E$1,0)="X",V$2,"")</f>
        <v/>
      </c>
      <c r="F276" t="str">
        <f>IF(VLOOKUP($A276,Parts!$A:$AM,F$1,0)="X",W$2,"")</f>
        <v/>
      </c>
      <c r="G276" t="str">
        <f>IF(VLOOKUP($A276,Parts!$A:$AM,G$1,0)="X",X$2,"")</f>
        <v xml:space="preserve">    MODULE
    { name = ModuleTagEngineSolid }
</v>
      </c>
      <c r="H276" t="str">
        <f>IF(VLOOKUP($A276,Parts!$A:$AM,H$1,0)="X",Y$2,"")</f>
        <v/>
      </c>
      <c r="I276" t="str">
        <f>IF(VLOOKUP($A276,Parts!$A:$AM,I$1,0)="X",Z$2,"")</f>
        <v/>
      </c>
      <c r="J276" t="str">
        <f>IF(VLOOKUP($A276,Parts!$A:$AM,J$1,0)="X",AA$2,"")</f>
        <v/>
      </c>
      <c r="K276" t="str">
        <f>IF(VLOOKUP($A276,Parts!$A:$AM,K$1,0)="X",AB$2,"")</f>
        <v/>
      </c>
      <c r="L276" t="str">
        <f>IF(VLOOKUP($A276,Parts!$A:$AM,L$1,0)="X",AC$2,"")</f>
        <v/>
      </c>
      <c r="M276" t="str">
        <f>IF(VLOOKUP($A276,Parts!$A:$AM,M$1,0)="X",AD$2,"")</f>
        <v/>
      </c>
      <c r="N276" t="str">
        <f>IF(VLOOKUP($A276,Parts!$A:$AM,N$1,0)="X",AE$2,"")</f>
        <v/>
      </c>
      <c r="O276" t="str">
        <f>IF(VLOOKUP($A276,Parts!$A:$AM,O$1,0)="X",AF$2,"")</f>
        <v/>
      </c>
      <c r="P276" t="str">
        <f t="shared" si="5"/>
        <v xml:space="preserve">    MODULE
    { name = ModuleTagEngineSolid }
</v>
      </c>
    </row>
    <row r="277" spans="1:16" x14ac:dyDescent="0.25">
      <c r="A277" t="str">
        <f>Table15[[#This Row],[Name]]</f>
        <v>FScopterRotorMainElectric</v>
      </c>
      <c r="B277" t="str">
        <f>IF(VLOOKUP($A277,Parts!$A:$AM,B$1,0)="X",S$2,"")</f>
        <v/>
      </c>
      <c r="C277" t="str">
        <f>IF(VLOOKUP($A277,Parts!$A:$AM,C$1,0)="X",T$2,"")</f>
        <v/>
      </c>
      <c r="D277" t="str">
        <f>IF(VLOOKUP($A277,Parts!$A:$AM,D$1,0)="X",U$2,"")</f>
        <v/>
      </c>
      <c r="E277" t="str">
        <f>IF(VLOOKUP($A277,Parts!$A:$AM,E$1,0)="X",V$2,"")</f>
        <v/>
      </c>
      <c r="F277" t="str">
        <f>IF(VLOOKUP($A277,Parts!$A:$AM,F$1,0)="X",W$2,"")</f>
        <v/>
      </c>
      <c r="G277" t="str">
        <f>IF(VLOOKUP($A277,Parts!$A:$AM,G$1,0)="X",X$2,"")</f>
        <v/>
      </c>
      <c r="H277" t="str">
        <f>IF(VLOOKUP($A277,Parts!$A:$AM,H$1,0)="X",Y$2,"")</f>
        <v/>
      </c>
      <c r="I277" t="str">
        <f>IF(VLOOKUP($A277,Parts!$A:$AM,I$1,0)="X",Z$2,"")</f>
        <v/>
      </c>
      <c r="J277" t="str">
        <f>IF(VLOOKUP($A277,Parts!$A:$AM,J$1,0)="X",AA$2,"")</f>
        <v/>
      </c>
      <c r="K277" t="str">
        <f>IF(VLOOKUP($A277,Parts!$A:$AM,K$1,0)="X",AB$2,"")</f>
        <v/>
      </c>
      <c r="L277" t="str">
        <f>IF(VLOOKUP($A277,Parts!$A:$AM,L$1,0)="X",AC$2,"")</f>
        <v/>
      </c>
      <c r="M277" t="str">
        <f>IF(VLOOKUP($A277,Parts!$A:$AM,M$1,0)="X",AD$2,"")</f>
        <v/>
      </c>
      <c r="N277" t="str">
        <f>IF(VLOOKUP($A277,Parts!$A:$AM,N$1,0)="X",AE$2,"")</f>
        <v/>
      </c>
      <c r="O277" t="str">
        <f>IF(VLOOKUP($A277,Parts!$A:$AM,O$1,0)="X",AF$2,"")</f>
        <v/>
      </c>
      <c r="P277" t="str">
        <f t="shared" si="5"/>
        <v/>
      </c>
    </row>
    <row r="278" spans="1:16" x14ac:dyDescent="0.25">
      <c r="A278" t="str">
        <f>Table15[[#This Row],[Name]]</f>
        <v>FSpropellerFolding</v>
      </c>
      <c r="B278" t="str">
        <f>IF(VLOOKUP($A278,Parts!$A:$AM,B$1,0)="X",S$2,"")</f>
        <v/>
      </c>
      <c r="C278" t="str">
        <f>IF(VLOOKUP($A278,Parts!$A:$AM,C$1,0)="X",T$2,"")</f>
        <v/>
      </c>
      <c r="D278" t="str">
        <f>IF(VLOOKUP($A278,Parts!$A:$AM,D$1,0)="X",U$2,"")</f>
        <v/>
      </c>
      <c r="E278" t="str">
        <f>IF(VLOOKUP($A278,Parts!$A:$AM,E$1,0)="X",V$2,"")</f>
        <v/>
      </c>
      <c r="F278" t="str">
        <f>IF(VLOOKUP($A278,Parts!$A:$AM,F$1,0)="X",W$2,"")</f>
        <v/>
      </c>
      <c r="G278" t="str">
        <f>IF(VLOOKUP($A278,Parts!$A:$AM,G$1,0)="X",X$2,"")</f>
        <v/>
      </c>
      <c r="H278" t="str">
        <f>IF(VLOOKUP($A278,Parts!$A:$AM,H$1,0)="X",Y$2,"")</f>
        <v/>
      </c>
      <c r="I278" t="str">
        <f>IF(VLOOKUP($A278,Parts!$A:$AM,I$1,0)="X",Z$2,"")</f>
        <v/>
      </c>
      <c r="J278" t="str">
        <f>IF(VLOOKUP($A278,Parts!$A:$AM,J$1,0)="X",AA$2,"")</f>
        <v/>
      </c>
      <c r="K278" t="str">
        <f>IF(VLOOKUP($A278,Parts!$A:$AM,K$1,0)="X",AB$2,"")</f>
        <v/>
      </c>
      <c r="L278" t="str">
        <f>IF(VLOOKUP($A278,Parts!$A:$AM,L$1,0)="X",AC$2,"")</f>
        <v/>
      </c>
      <c r="M278" t="str">
        <f>IF(VLOOKUP($A278,Parts!$A:$AM,M$1,0)="X",AD$2,"")</f>
        <v/>
      </c>
      <c r="N278" t="str">
        <f>IF(VLOOKUP($A278,Parts!$A:$AM,N$1,0)="X",AE$2,"")</f>
        <v/>
      </c>
      <c r="O278" t="str">
        <f>IF(VLOOKUP($A278,Parts!$A:$AM,O$1,0)="X",AF$2,"")</f>
        <v/>
      </c>
      <c r="P278" t="str">
        <f t="shared" si="5"/>
        <v/>
      </c>
    </row>
    <row r="279" spans="1:16" x14ac:dyDescent="0.25">
      <c r="A279" t="str">
        <f>Table15[[#This Row],[Name]]</f>
        <v>aje_al31</v>
      </c>
      <c r="B279" t="str">
        <f>IF(VLOOKUP($A279,Parts!$A:$AM,B$1,0)="X",S$2,"")</f>
        <v/>
      </c>
      <c r="C279" t="str">
        <f>IF(VLOOKUP($A279,Parts!$A:$AM,C$1,0)="X",T$2,"")</f>
        <v/>
      </c>
      <c r="D279" t="str">
        <f>IF(VLOOKUP($A279,Parts!$A:$AM,D$1,0)="X",U$2,"")</f>
        <v/>
      </c>
      <c r="E279" t="str">
        <f>IF(VLOOKUP($A279,Parts!$A:$AM,E$1,0)="X",V$2,"")</f>
        <v/>
      </c>
      <c r="F279" t="str">
        <f>IF(VLOOKUP($A279,Parts!$A:$AM,F$1,0)="X",W$2,"")</f>
        <v/>
      </c>
      <c r="G279" t="str">
        <f>IF(VLOOKUP($A279,Parts!$A:$AM,G$1,0)="X",X$2,"")</f>
        <v/>
      </c>
      <c r="H279" t="str">
        <f>IF(VLOOKUP($A279,Parts!$A:$AM,H$1,0)="X",Y$2,"")</f>
        <v/>
      </c>
      <c r="I279" t="str">
        <f>IF(VLOOKUP($A279,Parts!$A:$AM,I$1,0)="X",Z$2,"")</f>
        <v/>
      </c>
      <c r="J279" t="str">
        <f>IF(VLOOKUP($A279,Parts!$A:$AM,J$1,0)="X",AA$2,"")</f>
        <v/>
      </c>
      <c r="K279" t="str">
        <f>IF(VLOOKUP($A279,Parts!$A:$AM,K$1,0)="X",AB$2,"")</f>
        <v/>
      </c>
      <c r="L279" t="str">
        <f>IF(VLOOKUP($A279,Parts!$A:$AM,L$1,0)="X",AC$2,"")</f>
        <v/>
      </c>
      <c r="M279" t="str">
        <f>IF(VLOOKUP($A279,Parts!$A:$AM,M$1,0)="X",AD$2,"")</f>
        <v/>
      </c>
      <c r="N279" t="str">
        <f>IF(VLOOKUP($A279,Parts!$A:$AM,N$1,0)="X",AE$2,"")</f>
        <v/>
      </c>
      <c r="O279" t="str">
        <f>IF(VLOOKUP($A279,Parts!$A:$AM,O$1,0)="X",AF$2,"")</f>
        <v/>
      </c>
      <c r="P279" t="str">
        <f t="shared" si="5"/>
        <v/>
      </c>
    </row>
    <row r="280" spans="1:16" x14ac:dyDescent="0.25">
      <c r="A280" t="str">
        <f>Table15[[#This Row],[Name]]</f>
        <v>ALCOR_LanderCapsule</v>
      </c>
      <c r="B280" t="str">
        <f>IF(VLOOKUP($A280,Parts!$A:$AM,B$1,0)="X",S$2,"")</f>
        <v/>
      </c>
      <c r="C280" t="str">
        <f>IF(VLOOKUP($A280,Parts!$A:$AM,C$1,0)="X",T$2,"")</f>
        <v/>
      </c>
      <c r="D280" t="str">
        <f>IF(VLOOKUP($A280,Parts!$A:$AM,D$1,0)="X",U$2,"")</f>
        <v/>
      </c>
      <c r="E280" t="str">
        <f>IF(VLOOKUP($A280,Parts!$A:$AM,E$1,0)="X",V$2,"")</f>
        <v/>
      </c>
      <c r="F280" t="str">
        <f>IF(VLOOKUP($A280,Parts!$A:$AM,F$1,0)="X",W$2,"")</f>
        <v/>
      </c>
      <c r="G280" t="str">
        <f>IF(VLOOKUP($A280,Parts!$A:$AM,G$1,0)="X",X$2,"")</f>
        <v/>
      </c>
      <c r="H280" t="str">
        <f>IF(VLOOKUP($A280,Parts!$A:$AM,H$1,0)="X",Y$2,"")</f>
        <v/>
      </c>
      <c r="I280" t="str">
        <f>IF(VLOOKUP($A280,Parts!$A:$AM,I$1,0)="X",Z$2,"")</f>
        <v/>
      </c>
      <c r="J280" t="str">
        <f>IF(VLOOKUP($A280,Parts!$A:$AM,J$1,0)="X",AA$2,"")</f>
        <v/>
      </c>
      <c r="K280" t="str">
        <f>IF(VLOOKUP($A280,Parts!$A:$AM,K$1,0)="X",AB$2,"")</f>
        <v/>
      </c>
      <c r="L280" t="str">
        <f>IF(VLOOKUP($A280,Parts!$A:$AM,L$1,0)="X",AC$2,"")</f>
        <v/>
      </c>
      <c r="M280" t="str">
        <f>IF(VLOOKUP($A280,Parts!$A:$AM,M$1,0)="X",AD$2,"")</f>
        <v/>
      </c>
      <c r="N280" t="str">
        <f>IF(VLOOKUP($A280,Parts!$A:$AM,N$1,0)="X",AE$2,"")</f>
        <v/>
      </c>
      <c r="O280" t="str">
        <f>IF(VLOOKUP($A280,Parts!$A:$AM,O$1,0)="X",AF$2,"")</f>
        <v/>
      </c>
      <c r="P280" t="str">
        <f t="shared" si="5"/>
        <v/>
      </c>
    </row>
    <row r="281" spans="1:16" x14ac:dyDescent="0.25">
      <c r="A281" t="str">
        <f>Table15[[#This Row],[Name]]</f>
        <v>LFUELM3</v>
      </c>
      <c r="B281" t="str">
        <f>IF(VLOOKUP($A281,Parts!$A:$AM,B$1,0)="X",S$2,"")</f>
        <v/>
      </c>
      <c r="C281" t="str">
        <f>IF(VLOOKUP($A281,Parts!$A:$AM,C$1,0)="X",T$2,"")</f>
        <v/>
      </c>
      <c r="D281" t="str">
        <f>IF(VLOOKUP($A281,Parts!$A:$AM,D$1,0)="X",U$2,"")</f>
        <v/>
      </c>
      <c r="E281" t="str">
        <f>IF(VLOOKUP($A281,Parts!$A:$AM,E$1,0)="X",V$2,"")</f>
        <v/>
      </c>
      <c r="F281" t="str">
        <f>IF(VLOOKUP($A281,Parts!$A:$AM,F$1,0)="X",W$2,"")</f>
        <v/>
      </c>
      <c r="G281" t="str">
        <f>IF(VLOOKUP($A281,Parts!$A:$AM,G$1,0)="X",X$2,"")</f>
        <v/>
      </c>
      <c r="H281" t="str">
        <f>IF(VLOOKUP($A281,Parts!$A:$AM,H$1,0)="X",Y$2,"")</f>
        <v/>
      </c>
      <c r="I281" t="str">
        <f>IF(VLOOKUP($A281,Parts!$A:$AM,I$1,0)="X",Z$2,"")</f>
        <v/>
      </c>
      <c r="J281" t="str">
        <f>IF(VLOOKUP($A281,Parts!$A:$AM,J$1,0)="X",AA$2,"")</f>
        <v/>
      </c>
      <c r="K281" t="str">
        <f>IF(VLOOKUP($A281,Parts!$A:$AM,K$1,0)="X",AB$2,"")</f>
        <v/>
      </c>
      <c r="L281" t="str">
        <f>IF(VLOOKUP($A281,Parts!$A:$AM,L$1,0)="X",AC$2,"")</f>
        <v/>
      </c>
      <c r="M281" t="str">
        <f>IF(VLOOKUP($A281,Parts!$A:$AM,M$1,0)="X",AD$2,"")</f>
        <v/>
      </c>
      <c r="N281" t="str">
        <f>IF(VLOOKUP($A281,Parts!$A:$AM,N$1,0)="X",AE$2,"")</f>
        <v/>
      </c>
      <c r="O281" t="str">
        <f>IF(VLOOKUP($A281,Parts!$A:$AM,O$1,0)="X",AF$2,"")</f>
        <v/>
      </c>
      <c r="P281" t="str">
        <f t="shared" si="5"/>
        <v/>
      </c>
    </row>
    <row r="282" spans="1:16" x14ac:dyDescent="0.25">
      <c r="A282" t="str">
        <f>Table15[[#This Row],[Name]]</f>
        <v>almaz_sample_return</v>
      </c>
      <c r="B282" t="str">
        <f>IF(VLOOKUP($A282,Parts!$A:$AM,B$1,0)="X",S$2,"")</f>
        <v/>
      </c>
      <c r="C282" t="str">
        <f>IF(VLOOKUP($A282,Parts!$A:$AM,C$1,0)="X",T$2,"")</f>
        <v/>
      </c>
      <c r="D282" t="str">
        <f>IF(VLOOKUP($A282,Parts!$A:$AM,D$1,0)="X",U$2,"")</f>
        <v/>
      </c>
      <c r="E282" t="str">
        <f>IF(VLOOKUP($A282,Parts!$A:$AM,E$1,0)="X",V$2,"")</f>
        <v/>
      </c>
      <c r="F282" t="str">
        <f>IF(VLOOKUP($A282,Parts!$A:$AM,F$1,0)="X",W$2,"")</f>
        <v/>
      </c>
      <c r="G282" t="str">
        <f>IF(VLOOKUP($A282,Parts!$A:$AM,G$1,0)="X",X$2,"")</f>
        <v/>
      </c>
      <c r="H282" t="str">
        <f>IF(VLOOKUP($A282,Parts!$A:$AM,H$1,0)="X",Y$2,"")</f>
        <v/>
      </c>
      <c r="I282" t="str">
        <f>IF(VLOOKUP($A282,Parts!$A:$AM,I$1,0)="X",Z$2,"")</f>
        <v/>
      </c>
      <c r="J282" t="str">
        <f>IF(VLOOKUP($A282,Parts!$A:$AM,J$1,0)="X",AA$2,"")</f>
        <v xml:space="preserve">    MODULE
    { name = ModuleTagInstruments }
</v>
      </c>
      <c r="K282" t="str">
        <f>IF(VLOOKUP($A282,Parts!$A:$AM,K$1,0)="X",AB$2,"")</f>
        <v/>
      </c>
      <c r="L282" t="str">
        <f>IF(VLOOKUP($A282,Parts!$A:$AM,L$1,0)="X",AC$2,"")</f>
        <v/>
      </c>
      <c r="M282" t="str">
        <f>IF(VLOOKUP($A282,Parts!$A:$AM,M$1,0)="X",AD$2,"")</f>
        <v/>
      </c>
      <c r="N282" t="str">
        <f>IF(VLOOKUP($A282,Parts!$A:$AM,N$1,0)="X",AE$2,"")</f>
        <v/>
      </c>
      <c r="O282" t="str">
        <f>IF(VLOOKUP($A282,Parts!$A:$AM,O$1,0)="X",AF$2,"")</f>
        <v/>
      </c>
      <c r="P282" t="str">
        <f t="shared" si="5"/>
        <v xml:space="preserve">    MODULE
    { name = ModuleTagInstruments }
</v>
      </c>
    </row>
    <row r="283" spans="1:16" x14ac:dyDescent="0.25">
      <c r="A283" t="str">
        <f>Table15[[#This Row],[Name]]</f>
        <v>almaz_sr_para</v>
      </c>
      <c r="B283" t="str">
        <f>IF(VLOOKUP($A283,Parts!$A:$AM,B$1,0)="X",S$2,"")</f>
        <v/>
      </c>
      <c r="C283" t="str">
        <f>IF(VLOOKUP($A283,Parts!$A:$AM,C$1,0)="X",T$2,"")</f>
        <v/>
      </c>
      <c r="D283" t="str">
        <f>IF(VLOOKUP($A283,Parts!$A:$AM,D$1,0)="X",U$2,"")</f>
        <v/>
      </c>
      <c r="E283" t="str">
        <f>IF(VLOOKUP($A283,Parts!$A:$AM,E$1,0)="X",V$2,"")</f>
        <v/>
      </c>
      <c r="F283" t="str">
        <f>IF(VLOOKUP($A283,Parts!$A:$AM,F$1,0)="X",W$2,"")</f>
        <v/>
      </c>
      <c r="G283" t="str">
        <f>IF(VLOOKUP($A283,Parts!$A:$AM,G$1,0)="X",X$2,"")</f>
        <v/>
      </c>
      <c r="H283" t="str">
        <f>IF(VLOOKUP($A283,Parts!$A:$AM,H$1,0)="X",Y$2,"")</f>
        <v/>
      </c>
      <c r="I283" t="str">
        <f>IF(VLOOKUP($A283,Parts!$A:$AM,I$1,0)="X",Z$2,"")</f>
        <v/>
      </c>
      <c r="J283" t="str">
        <f>IF(VLOOKUP($A283,Parts!$A:$AM,J$1,0)="X",AA$2,"")</f>
        <v/>
      </c>
      <c r="K283" t="str">
        <f>IF(VLOOKUP($A283,Parts!$A:$AM,K$1,0)="X",AB$2,"")</f>
        <v/>
      </c>
      <c r="L283" t="str">
        <f>IF(VLOOKUP($A283,Parts!$A:$AM,L$1,0)="X",AC$2,"")</f>
        <v/>
      </c>
      <c r="M283" t="str">
        <f>IF(VLOOKUP($A283,Parts!$A:$AM,M$1,0)="X",AD$2,"")</f>
        <v/>
      </c>
      <c r="N283" t="str">
        <f>IF(VLOOKUP($A283,Parts!$A:$AM,N$1,0)="X",AE$2,"")</f>
        <v/>
      </c>
      <c r="O283" t="str">
        <f>IF(VLOOKUP($A283,Parts!$A:$AM,O$1,0)="X",AF$2,"")</f>
        <v/>
      </c>
      <c r="P283" t="str">
        <f t="shared" si="5"/>
        <v/>
      </c>
    </row>
    <row r="284" spans="1:16" x14ac:dyDescent="0.25">
      <c r="A284" t="str">
        <f>Table15[[#This Row],[Name]]</f>
        <v>almaz_sr_dec</v>
      </c>
      <c r="B284" t="str">
        <f>IF(VLOOKUP($A284,Parts!$A:$AM,B$1,0)="X",S$2,"")</f>
        <v/>
      </c>
      <c r="C284" t="str">
        <f>IF(VLOOKUP($A284,Parts!$A:$AM,C$1,0)="X",T$2,"")</f>
        <v/>
      </c>
      <c r="D284" t="str">
        <f>IF(VLOOKUP($A284,Parts!$A:$AM,D$1,0)="X",U$2,"")</f>
        <v/>
      </c>
      <c r="E284" t="str">
        <f>IF(VLOOKUP($A284,Parts!$A:$AM,E$1,0)="X",V$2,"")</f>
        <v/>
      </c>
      <c r="F284" t="str">
        <f>IF(VLOOKUP($A284,Parts!$A:$AM,F$1,0)="X",W$2,"")</f>
        <v/>
      </c>
      <c r="G284" t="str">
        <f>IF(VLOOKUP($A284,Parts!$A:$AM,G$1,0)="X",X$2,"")</f>
        <v/>
      </c>
      <c r="H284" t="str">
        <f>IF(VLOOKUP($A284,Parts!$A:$AM,H$1,0)="X",Y$2,"")</f>
        <v/>
      </c>
      <c r="I284" t="str">
        <f>IF(VLOOKUP($A284,Parts!$A:$AM,I$1,0)="X",Z$2,"")</f>
        <v/>
      </c>
      <c r="J284" t="str">
        <f>IF(VLOOKUP($A284,Parts!$A:$AM,J$1,0)="X",AA$2,"")</f>
        <v/>
      </c>
      <c r="K284" t="str">
        <f>IF(VLOOKUP($A284,Parts!$A:$AM,K$1,0)="X",AB$2,"")</f>
        <v/>
      </c>
      <c r="L284" t="str">
        <f>IF(VLOOKUP($A284,Parts!$A:$AM,L$1,0)="X",AC$2,"")</f>
        <v/>
      </c>
      <c r="M284" t="str">
        <f>IF(VLOOKUP($A284,Parts!$A:$AM,M$1,0)="X",AD$2,"")</f>
        <v/>
      </c>
      <c r="N284" t="str">
        <f>IF(VLOOKUP($A284,Parts!$A:$AM,N$1,0)="X",AE$2,"")</f>
        <v xml:space="preserve">    MODULE
    { name = ModuleTagDecoupler }
</v>
      </c>
      <c r="O284" t="str">
        <f>IF(VLOOKUP($A284,Parts!$A:$AM,O$1,0)="X",AF$2,"")</f>
        <v/>
      </c>
      <c r="P284" t="str">
        <f t="shared" si="5"/>
        <v xml:space="preserve">    MODULE
    { name = ModuleTagDecoupler }
</v>
      </c>
    </row>
    <row r="285" spans="1:16" x14ac:dyDescent="0.25">
      <c r="A285" t="str">
        <f>Table15[[#This Row],[Name]]</f>
        <v>almaz_sr_retro</v>
      </c>
      <c r="B285" t="str">
        <f>IF(VLOOKUP($A285,Parts!$A:$AM,B$1,0)="X",S$2,"")</f>
        <v/>
      </c>
      <c r="C285" t="str">
        <f>IF(VLOOKUP($A285,Parts!$A:$AM,C$1,0)="X",T$2,"")</f>
        <v/>
      </c>
      <c r="D285" t="str">
        <f>IF(VLOOKUP($A285,Parts!$A:$AM,D$1,0)="X",U$2,"")</f>
        <v/>
      </c>
      <c r="E285" t="str">
        <f>IF(VLOOKUP($A285,Parts!$A:$AM,E$1,0)="X",V$2,"")</f>
        <v/>
      </c>
      <c r="F285" t="str">
        <f>IF(VLOOKUP($A285,Parts!$A:$AM,F$1,0)="X",W$2,"")</f>
        <v/>
      </c>
      <c r="G285" t="str">
        <f>IF(VLOOKUP($A285,Parts!$A:$AM,G$1,0)="X",X$2,"")</f>
        <v xml:space="preserve">    MODULE
    { name = ModuleTagEngineSolid }
</v>
      </c>
      <c r="H285" t="str">
        <f>IF(VLOOKUP($A285,Parts!$A:$AM,H$1,0)="X",Y$2,"")</f>
        <v/>
      </c>
      <c r="I285" t="str">
        <f>IF(VLOOKUP($A285,Parts!$A:$AM,I$1,0)="X",Z$2,"")</f>
        <v/>
      </c>
      <c r="J285" t="str">
        <f>IF(VLOOKUP($A285,Parts!$A:$AM,J$1,0)="X",AA$2,"")</f>
        <v/>
      </c>
      <c r="K285" t="str">
        <f>IF(VLOOKUP($A285,Parts!$A:$AM,K$1,0)="X",AB$2,"")</f>
        <v/>
      </c>
      <c r="L285" t="str">
        <f>IF(VLOOKUP($A285,Parts!$A:$AM,L$1,0)="X",AC$2,"")</f>
        <v/>
      </c>
      <c r="M285" t="str">
        <f>IF(VLOOKUP($A285,Parts!$A:$AM,M$1,0)="X",AD$2,"")</f>
        <v/>
      </c>
      <c r="N285" t="str">
        <f>IF(VLOOKUP($A285,Parts!$A:$AM,N$1,0)="X",AE$2,"")</f>
        <v/>
      </c>
      <c r="O285" t="str">
        <f>IF(VLOOKUP($A285,Parts!$A:$AM,O$1,0)="X",AF$2,"")</f>
        <v/>
      </c>
      <c r="P285" t="str">
        <f t="shared" si="5"/>
        <v xml:space="preserve">    MODULE
    { name = ModuleTagEngineSolid }
</v>
      </c>
    </row>
    <row r="286" spans="1:16" x14ac:dyDescent="0.25">
      <c r="A286" t="str">
        <f>Table15[[#This Row],[Name]]</f>
        <v>solarPanelsond1</v>
      </c>
      <c r="B286" t="str">
        <f>IF(VLOOKUP($A286,Parts!$A:$AM,B$1,0)="X",S$2,"")</f>
        <v/>
      </c>
      <c r="C286" t="str">
        <f>IF(VLOOKUP($A286,Parts!$A:$AM,C$1,0)="X",T$2,"")</f>
        <v/>
      </c>
      <c r="D286" t="str">
        <f>IF(VLOOKUP($A286,Parts!$A:$AM,D$1,0)="X",U$2,"")</f>
        <v/>
      </c>
      <c r="E286" t="str">
        <f>IF(VLOOKUP($A286,Parts!$A:$AM,E$1,0)="X",V$2,"")</f>
        <v/>
      </c>
      <c r="F286" t="str">
        <f>IF(VLOOKUP($A286,Parts!$A:$AM,F$1,0)="X",W$2,"")</f>
        <v/>
      </c>
      <c r="G286" t="str">
        <f>IF(VLOOKUP($A286,Parts!$A:$AM,G$1,0)="X",X$2,"")</f>
        <v/>
      </c>
      <c r="H286" t="str">
        <f>IF(VLOOKUP($A286,Parts!$A:$AM,H$1,0)="X",Y$2,"")</f>
        <v/>
      </c>
      <c r="I286" t="str">
        <f>IF(VLOOKUP($A286,Parts!$A:$AM,I$1,0)="X",Z$2,"")</f>
        <v/>
      </c>
      <c r="J286" t="str">
        <f>IF(VLOOKUP($A286,Parts!$A:$AM,J$1,0)="X",AA$2,"")</f>
        <v/>
      </c>
      <c r="K286" t="str">
        <f>IF(VLOOKUP($A286,Parts!$A:$AM,K$1,0)="X",AB$2,"")</f>
        <v/>
      </c>
      <c r="L286" t="str">
        <f>IF(VLOOKUP($A286,Parts!$A:$AM,L$1,0)="X",AC$2,"")</f>
        <v/>
      </c>
      <c r="M286" t="str">
        <f>IF(VLOOKUP($A286,Parts!$A:$AM,M$1,0)="X",AD$2,"")</f>
        <v/>
      </c>
      <c r="N286" t="str">
        <f>IF(VLOOKUP($A286,Parts!$A:$AM,N$1,0)="X",AE$2,"")</f>
        <v/>
      </c>
      <c r="O286" t="str">
        <f>IF(VLOOKUP($A286,Parts!$A:$AM,O$1,0)="X",AF$2,"")</f>
        <v/>
      </c>
      <c r="P286" t="str">
        <f t="shared" si="5"/>
        <v/>
      </c>
    </row>
    <row r="287" spans="1:16" x14ac:dyDescent="0.25">
      <c r="A287" t="str">
        <f>Table15[[#This Row],[Name]]</f>
        <v>rn_almaz_fairing</v>
      </c>
      <c r="B287" t="str">
        <f>IF(VLOOKUP($A287,Parts!$A:$AM,B$1,0)="X",S$2,"")</f>
        <v/>
      </c>
      <c r="C287" t="str">
        <f>IF(VLOOKUP($A287,Parts!$A:$AM,C$1,0)="X",T$2,"")</f>
        <v/>
      </c>
      <c r="D287" t="str">
        <f>IF(VLOOKUP($A287,Parts!$A:$AM,D$1,0)="X",U$2,"")</f>
        <v/>
      </c>
      <c r="E287" t="str">
        <f>IF(VLOOKUP($A287,Parts!$A:$AM,E$1,0)="X",V$2,"")</f>
        <v/>
      </c>
      <c r="F287" t="str">
        <f>IF(VLOOKUP($A287,Parts!$A:$AM,F$1,0)="X",W$2,"")</f>
        <v/>
      </c>
      <c r="G287" t="str">
        <f>IF(VLOOKUP($A287,Parts!$A:$AM,G$1,0)="X",X$2,"")</f>
        <v/>
      </c>
      <c r="H287" t="str">
        <f>IF(VLOOKUP($A287,Parts!$A:$AM,H$1,0)="X",Y$2,"")</f>
        <v/>
      </c>
      <c r="I287" t="str">
        <f>IF(VLOOKUP($A287,Parts!$A:$AM,I$1,0)="X",Z$2,"")</f>
        <v/>
      </c>
      <c r="J287" t="str">
        <f>IF(VLOOKUP($A287,Parts!$A:$AM,J$1,0)="X",AA$2,"")</f>
        <v/>
      </c>
      <c r="K287" t="str">
        <f>IF(VLOOKUP($A287,Parts!$A:$AM,K$1,0)="X",AB$2,"")</f>
        <v/>
      </c>
      <c r="L287" t="str">
        <f>IF(VLOOKUP($A287,Parts!$A:$AM,L$1,0)="X",AC$2,"")</f>
        <v/>
      </c>
      <c r="M287" t="str">
        <f>IF(VLOOKUP($A287,Parts!$A:$AM,M$1,0)="X",AD$2,"")</f>
        <v/>
      </c>
      <c r="N287" t="str">
        <f>IF(VLOOKUP($A287,Parts!$A:$AM,N$1,0)="X",AE$2,"")</f>
        <v/>
      </c>
      <c r="O287" t="str">
        <f>IF(VLOOKUP($A287,Parts!$A:$AM,O$1,0)="X",AF$2,"")</f>
        <v/>
      </c>
      <c r="P287" t="str">
        <f t="shared" si="5"/>
        <v/>
      </c>
    </row>
    <row r="288" spans="1:16" x14ac:dyDescent="0.25">
      <c r="A288" t="str">
        <f>Table15[[#This Row],[Name]]</f>
        <v>solarPanels5HiTech</v>
      </c>
      <c r="B288" t="str">
        <f>IF(VLOOKUP($A288,Parts!$A:$AM,B$1,0)="X",S$2,"")</f>
        <v/>
      </c>
      <c r="C288" t="str">
        <f>IF(VLOOKUP($A288,Parts!$A:$AM,C$1,0)="X",T$2,"")</f>
        <v/>
      </c>
      <c r="D288" t="str">
        <f>IF(VLOOKUP($A288,Parts!$A:$AM,D$1,0)="X",U$2,"")</f>
        <v/>
      </c>
      <c r="E288" t="str">
        <f>IF(VLOOKUP($A288,Parts!$A:$AM,E$1,0)="X",V$2,"")</f>
        <v/>
      </c>
      <c r="F288" t="str">
        <f>IF(VLOOKUP($A288,Parts!$A:$AM,F$1,0)="X",W$2,"")</f>
        <v/>
      </c>
      <c r="G288" t="str">
        <f>IF(VLOOKUP($A288,Parts!$A:$AM,G$1,0)="X",X$2,"")</f>
        <v/>
      </c>
      <c r="H288" t="str">
        <f>IF(VLOOKUP($A288,Parts!$A:$AM,H$1,0)="X",Y$2,"")</f>
        <v/>
      </c>
      <c r="I288" t="str">
        <f>IF(VLOOKUP($A288,Parts!$A:$AM,I$1,0)="X",Z$2,"")</f>
        <v/>
      </c>
      <c r="J288" t="str">
        <f>IF(VLOOKUP($A288,Parts!$A:$AM,J$1,0)="X",AA$2,"")</f>
        <v/>
      </c>
      <c r="K288" t="str">
        <f>IF(VLOOKUP($A288,Parts!$A:$AM,K$1,0)="X",AB$2,"")</f>
        <v/>
      </c>
      <c r="L288" t="str">
        <f>IF(VLOOKUP($A288,Parts!$A:$AM,L$1,0)="X",AC$2,"")</f>
        <v/>
      </c>
      <c r="M288" t="str">
        <f>IF(VLOOKUP($A288,Parts!$A:$AM,M$1,0)="X",AD$2,"")</f>
        <v/>
      </c>
      <c r="N288" t="str">
        <f>IF(VLOOKUP($A288,Parts!$A:$AM,N$1,0)="X",AE$2,"")</f>
        <v/>
      </c>
      <c r="O288" t="str">
        <f>IF(VLOOKUP($A288,Parts!$A:$AM,O$1,0)="X",AF$2,"")</f>
        <v/>
      </c>
      <c r="P288" t="str">
        <f t="shared" si="5"/>
        <v/>
      </c>
    </row>
    <row r="289" spans="1:16" x14ac:dyDescent="0.25">
      <c r="A289" t="str">
        <f>Table15[[#This Row],[Name]]</f>
        <v>SXTAlouetteI</v>
      </c>
      <c r="B289" t="str">
        <f>IF(VLOOKUP($A289,Parts!$A:$AM,B$1,0)="X",S$2,"")</f>
        <v xml:space="preserve">    MODULE
    { name = ModuleTagAvionics }
</v>
      </c>
      <c r="C289" t="str">
        <f>IF(VLOOKUP($A289,Parts!$A:$AM,C$1,0)="X",T$2,"")</f>
        <v/>
      </c>
      <c r="D289" t="str">
        <f>IF(VLOOKUP($A289,Parts!$A:$AM,D$1,0)="X",U$2,"")</f>
        <v/>
      </c>
      <c r="E289" t="str">
        <f>IF(VLOOKUP($A289,Parts!$A:$AM,E$1,0)="X",V$2,"")</f>
        <v/>
      </c>
      <c r="F289" t="str">
        <f>IF(VLOOKUP($A289,Parts!$A:$AM,F$1,0)="X",W$2,"")</f>
        <v/>
      </c>
      <c r="G289" t="str">
        <f>IF(VLOOKUP($A289,Parts!$A:$AM,G$1,0)="X",X$2,"")</f>
        <v/>
      </c>
      <c r="H289" t="str">
        <f>IF(VLOOKUP($A289,Parts!$A:$AM,H$1,0)="X",Y$2,"")</f>
        <v/>
      </c>
      <c r="I289" t="str">
        <f>IF(VLOOKUP($A289,Parts!$A:$AM,I$1,0)="X",Z$2,"")</f>
        <v/>
      </c>
      <c r="J289" t="str">
        <f>IF(VLOOKUP($A289,Parts!$A:$AM,J$1,0)="X",AA$2,"")</f>
        <v/>
      </c>
      <c r="K289" t="str">
        <f>IF(VLOOKUP($A289,Parts!$A:$AM,K$1,0)="X",AB$2,"")</f>
        <v/>
      </c>
      <c r="L289" t="str">
        <f>IF(VLOOKUP($A289,Parts!$A:$AM,L$1,0)="X",AC$2,"")</f>
        <v/>
      </c>
      <c r="M289" t="str">
        <f>IF(VLOOKUP($A289,Parts!$A:$AM,M$1,0)="X",AD$2,"")</f>
        <v/>
      </c>
      <c r="N289" t="str">
        <f>IF(VLOOKUP($A289,Parts!$A:$AM,N$1,0)="X",AE$2,"")</f>
        <v/>
      </c>
      <c r="O289" t="str">
        <f>IF(VLOOKUP($A289,Parts!$A:$AM,O$1,0)="X",AF$2,"")</f>
        <v/>
      </c>
      <c r="P289" t="str">
        <f t="shared" si="5"/>
        <v xml:space="preserve">    MODULE
    { name = ModuleTagAvionics }
</v>
      </c>
    </row>
    <row r="290" spans="1:16" x14ac:dyDescent="0.25">
      <c r="A290" t="str">
        <f>Table15[[#This Row],[Name]]</f>
        <v>AJ10-37</v>
      </c>
      <c r="B290" t="str">
        <f>IF(VLOOKUP($A290,Parts!$A:$AM,B$1,0)="X",S$2,"")</f>
        <v/>
      </c>
      <c r="C290" t="str">
        <f>IF(VLOOKUP($A290,Parts!$A:$AM,C$1,0)="X",T$2,"")</f>
        <v/>
      </c>
      <c r="D290" t="str">
        <f>IF(VLOOKUP($A290,Parts!$A:$AM,D$1,0)="X",U$2,"")</f>
        <v/>
      </c>
      <c r="E290" t="str">
        <f>IF(VLOOKUP($A290,Parts!$A:$AM,E$1,0)="X",V$2,"")</f>
        <v/>
      </c>
      <c r="F290" t="str">
        <f>IF(VLOOKUP($A290,Parts!$A:$AM,F$1,0)="X",W$2,"")</f>
        <v/>
      </c>
      <c r="G290" t="str">
        <f>IF(VLOOKUP($A290,Parts!$A:$AM,G$1,0)="X",X$2,"")</f>
        <v/>
      </c>
      <c r="H290" t="str">
        <f>IF(VLOOKUP($A290,Parts!$A:$AM,H$1,0)="X",Y$2,"")</f>
        <v/>
      </c>
      <c r="I290" t="str">
        <f>IF(VLOOKUP($A290,Parts!$A:$AM,I$1,0)="X",Z$2,"")</f>
        <v/>
      </c>
      <c r="J290" t="str">
        <f>IF(VLOOKUP($A290,Parts!$A:$AM,J$1,0)="X",AA$2,"")</f>
        <v/>
      </c>
      <c r="K290" t="str">
        <f>IF(VLOOKUP($A290,Parts!$A:$AM,K$1,0)="X",AB$2,"")</f>
        <v/>
      </c>
      <c r="L290" t="str">
        <f>IF(VLOOKUP($A290,Parts!$A:$AM,L$1,0)="X",AC$2,"")</f>
        <v/>
      </c>
      <c r="M290" t="str">
        <f>IF(VLOOKUP($A290,Parts!$A:$AM,M$1,0)="X",AD$2,"")</f>
        <v/>
      </c>
      <c r="N290" t="str">
        <f>IF(VLOOKUP($A290,Parts!$A:$AM,N$1,0)="X",AE$2,"")</f>
        <v/>
      </c>
      <c r="O290" t="str">
        <f>IF(VLOOKUP($A290,Parts!$A:$AM,O$1,0)="X",AF$2,"")</f>
        <v/>
      </c>
      <c r="P290" t="str">
        <f t="shared" si="5"/>
        <v/>
      </c>
    </row>
    <row r="291" spans="1:16" x14ac:dyDescent="0.25">
      <c r="A291" t="str">
        <f>Table15[[#This Row],[Name]]</f>
        <v>RO-X-248</v>
      </c>
      <c r="B291" t="str">
        <f>IF(VLOOKUP($A291,Parts!$A:$AM,B$1,0)="X",S$2,"")</f>
        <v/>
      </c>
      <c r="C291" t="str">
        <f>IF(VLOOKUP($A291,Parts!$A:$AM,C$1,0)="X",T$2,"")</f>
        <v/>
      </c>
      <c r="D291" t="str">
        <f>IF(VLOOKUP($A291,Parts!$A:$AM,D$1,0)="X",U$2,"")</f>
        <v/>
      </c>
      <c r="E291" t="str">
        <f>IF(VLOOKUP($A291,Parts!$A:$AM,E$1,0)="X",V$2,"")</f>
        <v/>
      </c>
      <c r="F291" t="str">
        <f>IF(VLOOKUP($A291,Parts!$A:$AM,F$1,0)="X",W$2,"")</f>
        <v/>
      </c>
      <c r="G291" t="str">
        <f>IF(VLOOKUP($A291,Parts!$A:$AM,G$1,0)="X",X$2,"")</f>
        <v xml:space="preserve">    MODULE
    { name = ModuleTagEngineSolid }
</v>
      </c>
      <c r="H291" t="str">
        <f>IF(VLOOKUP($A291,Parts!$A:$AM,H$1,0)="X",Y$2,"")</f>
        <v/>
      </c>
      <c r="I291" t="str">
        <f>IF(VLOOKUP($A291,Parts!$A:$AM,I$1,0)="X",Z$2,"")</f>
        <v/>
      </c>
      <c r="J291" t="str">
        <f>IF(VLOOKUP($A291,Parts!$A:$AM,J$1,0)="X",AA$2,"")</f>
        <v/>
      </c>
      <c r="K291" t="str">
        <f>IF(VLOOKUP($A291,Parts!$A:$AM,K$1,0)="X",AB$2,"")</f>
        <v/>
      </c>
      <c r="L291" t="str">
        <f>IF(VLOOKUP($A291,Parts!$A:$AM,L$1,0)="X",AC$2,"")</f>
        <v/>
      </c>
      <c r="M291" t="str">
        <f>IF(VLOOKUP($A291,Parts!$A:$AM,M$1,0)="X",AD$2,"")</f>
        <v/>
      </c>
      <c r="N291" t="str">
        <f>IF(VLOOKUP($A291,Parts!$A:$AM,N$1,0)="X",AE$2,"")</f>
        <v/>
      </c>
      <c r="O291" t="str">
        <f>IF(VLOOKUP($A291,Parts!$A:$AM,O$1,0)="X",AF$2,"")</f>
        <v/>
      </c>
      <c r="P291" t="str">
        <f t="shared" si="5"/>
        <v xml:space="preserve">    MODULE
    { name = ModuleTagEngineSolid }
</v>
      </c>
    </row>
    <row r="292" spans="1:16" x14ac:dyDescent="0.25">
      <c r="A292" t="str">
        <f>Table15[[#This Row],[Name]]</f>
        <v>altairPod</v>
      </c>
      <c r="B292" t="str">
        <f>IF(VLOOKUP($A292,Parts!$A:$AM,B$1,0)="X",S$2,"")</f>
        <v/>
      </c>
      <c r="C292" t="str">
        <f>IF(VLOOKUP($A292,Parts!$A:$AM,C$1,0)="X",T$2,"")</f>
        <v/>
      </c>
      <c r="D292" t="str">
        <f>IF(VLOOKUP($A292,Parts!$A:$AM,D$1,0)="X",U$2,"")</f>
        <v/>
      </c>
      <c r="E292" t="str">
        <f>IF(VLOOKUP($A292,Parts!$A:$AM,E$1,0)="X",V$2,"")</f>
        <v xml:space="preserve">    MODULE
    { name = ModuleTagEngineLiquidPF }
</v>
      </c>
      <c r="F292" t="str">
        <f>IF(VLOOKUP($A292,Parts!$A:$AM,F$1,0)="X",W$2,"")</f>
        <v/>
      </c>
      <c r="G292" t="str">
        <f>IF(VLOOKUP($A292,Parts!$A:$AM,G$1,0)="X",X$2,"")</f>
        <v/>
      </c>
      <c r="H292" t="str">
        <f>IF(VLOOKUP($A292,Parts!$A:$AM,H$1,0)="X",Y$2,"")</f>
        <v/>
      </c>
      <c r="I292" t="str">
        <f>IF(VLOOKUP($A292,Parts!$A:$AM,I$1,0)="X",Z$2,"")</f>
        <v/>
      </c>
      <c r="J292" t="str">
        <f>IF(VLOOKUP($A292,Parts!$A:$AM,J$1,0)="X",AA$2,"")</f>
        <v/>
      </c>
      <c r="K292" t="str">
        <f>IF(VLOOKUP($A292,Parts!$A:$AM,K$1,0)="X",AB$2,"")</f>
        <v/>
      </c>
      <c r="L292" t="str">
        <f>IF(VLOOKUP($A292,Parts!$A:$AM,L$1,0)="X",AC$2,"")</f>
        <v/>
      </c>
      <c r="M292" t="str">
        <f>IF(VLOOKUP($A292,Parts!$A:$AM,M$1,0)="X",AD$2,"")</f>
        <v/>
      </c>
      <c r="N292" t="str">
        <f>IF(VLOOKUP($A292,Parts!$A:$AM,N$1,0)="X",AE$2,"")</f>
        <v/>
      </c>
      <c r="O292" t="str">
        <f>IF(VLOOKUP($A292,Parts!$A:$AM,O$1,0)="X",AF$2,"")</f>
        <v/>
      </c>
      <c r="P292" t="str">
        <f t="shared" si="5"/>
        <v xml:space="preserve">    MODULE
    { name = ModuleTagEngineLiquidPF }
</v>
      </c>
    </row>
    <row r="293" spans="1:16" x14ac:dyDescent="0.25">
      <c r="A293" t="str">
        <f>Table15[[#This Row],[Name]]</f>
        <v>XAltair2descent2stageX</v>
      </c>
      <c r="B293" t="str">
        <f>IF(VLOOKUP($A293,Parts!$A:$AM,B$1,0)="X",S$2,"")</f>
        <v/>
      </c>
      <c r="C293" t="str">
        <f>IF(VLOOKUP($A293,Parts!$A:$AM,C$1,0)="X",T$2,"")</f>
        <v/>
      </c>
      <c r="D293" t="str">
        <f>IF(VLOOKUP($A293,Parts!$A:$AM,D$1,0)="X",U$2,"")</f>
        <v/>
      </c>
      <c r="E293" t="str">
        <f>IF(VLOOKUP($A293,Parts!$A:$AM,E$1,0)="X",V$2,"")</f>
        <v/>
      </c>
      <c r="F293" t="str">
        <f>IF(VLOOKUP($A293,Parts!$A:$AM,F$1,0)="X",W$2,"")</f>
        <v xml:space="preserve">    MODULE
    { name = ModuleTagEngineLiquidTurbo }
</v>
      </c>
      <c r="G293" t="str">
        <f>IF(VLOOKUP($A293,Parts!$A:$AM,G$1,0)="X",X$2,"")</f>
        <v/>
      </c>
      <c r="H293" t="str">
        <f>IF(VLOOKUP($A293,Parts!$A:$AM,H$1,0)="X",Y$2,"")</f>
        <v/>
      </c>
      <c r="I293" t="str">
        <f>IF(VLOOKUP($A293,Parts!$A:$AM,I$1,0)="X",Z$2,"")</f>
        <v/>
      </c>
      <c r="J293" t="str">
        <f>IF(VLOOKUP($A293,Parts!$A:$AM,J$1,0)="X",AA$2,"")</f>
        <v/>
      </c>
      <c r="K293" t="str">
        <f>IF(VLOOKUP($A293,Parts!$A:$AM,K$1,0)="X",AB$2,"")</f>
        <v/>
      </c>
      <c r="L293" t="str">
        <f>IF(VLOOKUP($A293,Parts!$A:$AM,L$1,0)="X",AC$2,"")</f>
        <v/>
      </c>
      <c r="M293" t="str">
        <f>IF(VLOOKUP($A293,Parts!$A:$AM,M$1,0)="X",AD$2,"")</f>
        <v/>
      </c>
      <c r="N293" t="str">
        <f>IF(VLOOKUP($A293,Parts!$A:$AM,N$1,0)="X",AE$2,"")</f>
        <v/>
      </c>
      <c r="O293" t="str">
        <f>IF(VLOOKUP($A293,Parts!$A:$AM,O$1,0)="X",AF$2,"")</f>
        <v xml:space="preserve">    MODULE
    { name = ModuleTagHydrolox }
</v>
      </c>
      <c r="P293" t="str">
        <f t="shared" si="5"/>
        <v xml:space="preserve">    MODULE
    { name = ModuleTagEngineLiquidTurbo }
    MODULE
    { name = ModuleTagHydrolox }
</v>
      </c>
    </row>
    <row r="294" spans="1:16" x14ac:dyDescent="0.25">
      <c r="A294" t="str">
        <f>Table15[[#This Row],[Name]]</f>
        <v>RO-X-258</v>
      </c>
      <c r="B294" t="str">
        <f>IF(VLOOKUP($A294,Parts!$A:$AM,B$1,0)="X",S$2,"")</f>
        <v/>
      </c>
      <c r="C294" t="str">
        <f>IF(VLOOKUP($A294,Parts!$A:$AM,C$1,0)="X",T$2,"")</f>
        <v/>
      </c>
      <c r="D294" t="str">
        <f>IF(VLOOKUP($A294,Parts!$A:$AM,D$1,0)="X",U$2,"")</f>
        <v/>
      </c>
      <c r="E294" t="str">
        <f>IF(VLOOKUP($A294,Parts!$A:$AM,E$1,0)="X",V$2,"")</f>
        <v/>
      </c>
      <c r="F294" t="str">
        <f>IF(VLOOKUP($A294,Parts!$A:$AM,F$1,0)="X",W$2,"")</f>
        <v/>
      </c>
      <c r="G294" t="str">
        <f>IF(VLOOKUP($A294,Parts!$A:$AM,G$1,0)="X",X$2,"")</f>
        <v xml:space="preserve">    MODULE
    { name = ModuleTagEngineSolid }
</v>
      </c>
      <c r="H294" t="str">
        <f>IF(VLOOKUP($A294,Parts!$A:$AM,H$1,0)="X",Y$2,"")</f>
        <v/>
      </c>
      <c r="I294" t="str">
        <f>IF(VLOOKUP($A294,Parts!$A:$AM,I$1,0)="X",Z$2,"")</f>
        <v/>
      </c>
      <c r="J294" t="str">
        <f>IF(VLOOKUP($A294,Parts!$A:$AM,J$1,0)="X",AA$2,"")</f>
        <v/>
      </c>
      <c r="K294" t="str">
        <f>IF(VLOOKUP($A294,Parts!$A:$AM,K$1,0)="X",AB$2,"")</f>
        <v/>
      </c>
      <c r="L294" t="str">
        <f>IF(VLOOKUP($A294,Parts!$A:$AM,L$1,0)="X",AC$2,"")</f>
        <v/>
      </c>
      <c r="M294" t="str">
        <f>IF(VLOOKUP($A294,Parts!$A:$AM,M$1,0)="X",AD$2,"")</f>
        <v/>
      </c>
      <c r="N294" t="str">
        <f>IF(VLOOKUP($A294,Parts!$A:$AM,N$1,0)="X",AE$2,"")</f>
        <v/>
      </c>
      <c r="O294" t="str">
        <f>IF(VLOOKUP($A294,Parts!$A:$AM,O$1,0)="X",AF$2,"")</f>
        <v/>
      </c>
      <c r="P294" t="str">
        <f t="shared" si="5"/>
        <v xml:space="preserve">    MODULE
    { name = ModuleTagEngineSolid }
</v>
      </c>
    </row>
    <row r="295" spans="1:16" x14ac:dyDescent="0.25">
      <c r="A295" t="str">
        <f>Table15[[#This Row],[Name]]</f>
        <v>RealISRU_AmmoniaOxidizer</v>
      </c>
      <c r="B295" t="str">
        <f>IF(VLOOKUP($A295,Parts!$A:$AM,B$1,0)="X",S$2,"")</f>
        <v/>
      </c>
      <c r="C295" t="str">
        <f>IF(VLOOKUP($A295,Parts!$A:$AM,C$1,0)="X",T$2,"")</f>
        <v/>
      </c>
      <c r="D295" t="str">
        <f>IF(VLOOKUP($A295,Parts!$A:$AM,D$1,0)="X",U$2,"")</f>
        <v/>
      </c>
      <c r="E295" t="str">
        <f>IF(VLOOKUP($A295,Parts!$A:$AM,E$1,0)="X",V$2,"")</f>
        <v/>
      </c>
      <c r="F295" t="str">
        <f>IF(VLOOKUP($A295,Parts!$A:$AM,F$1,0)="X",W$2,"")</f>
        <v/>
      </c>
      <c r="G295" t="str">
        <f>IF(VLOOKUP($A295,Parts!$A:$AM,G$1,0)="X",X$2,"")</f>
        <v/>
      </c>
      <c r="H295" t="str">
        <f>IF(VLOOKUP($A295,Parts!$A:$AM,H$1,0)="X",Y$2,"")</f>
        <v/>
      </c>
      <c r="I295" t="str">
        <f>IF(VLOOKUP($A295,Parts!$A:$AM,I$1,0)="X",Z$2,"")</f>
        <v/>
      </c>
      <c r="J295" t="str">
        <f>IF(VLOOKUP($A295,Parts!$A:$AM,J$1,0)="X",AA$2,"")</f>
        <v/>
      </c>
      <c r="K295" t="str">
        <f>IF(VLOOKUP($A295,Parts!$A:$AM,K$1,0)="X",AB$2,"")</f>
        <v/>
      </c>
      <c r="L295" t="str">
        <f>IF(VLOOKUP($A295,Parts!$A:$AM,L$1,0)="X",AC$2,"")</f>
        <v/>
      </c>
      <c r="M295" t="str">
        <f>IF(VLOOKUP($A295,Parts!$A:$AM,M$1,0)="X",AD$2,"")</f>
        <v/>
      </c>
      <c r="N295" t="str">
        <f>IF(VLOOKUP($A295,Parts!$A:$AM,N$1,0)="X",AE$2,"")</f>
        <v/>
      </c>
      <c r="O295" t="str">
        <f>IF(VLOOKUP($A295,Parts!$A:$AM,O$1,0)="X",AF$2,"")</f>
        <v/>
      </c>
      <c r="P295" t="str">
        <f t="shared" si="5"/>
        <v/>
      </c>
    </row>
    <row r="296" spans="1:16" x14ac:dyDescent="0.25">
      <c r="A296" t="str">
        <f>Table15[[#This Row],[Name]]</f>
        <v>SXTOsaulNoseCockpitAn225</v>
      </c>
      <c r="B296" t="str">
        <f>IF(VLOOKUP($A296,Parts!$A:$AM,B$1,0)="X",S$2,"")</f>
        <v/>
      </c>
      <c r="C296" t="str">
        <f>IF(VLOOKUP($A296,Parts!$A:$AM,C$1,0)="X",T$2,"")</f>
        <v/>
      </c>
      <c r="D296" t="str">
        <f>IF(VLOOKUP($A296,Parts!$A:$AM,D$1,0)="X",U$2,"")</f>
        <v/>
      </c>
      <c r="E296" t="str">
        <f>IF(VLOOKUP($A296,Parts!$A:$AM,E$1,0)="X",V$2,"")</f>
        <v/>
      </c>
      <c r="F296" t="str">
        <f>IF(VLOOKUP($A296,Parts!$A:$AM,F$1,0)="X",W$2,"")</f>
        <v/>
      </c>
      <c r="G296" t="str">
        <f>IF(VLOOKUP($A296,Parts!$A:$AM,G$1,0)="X",X$2,"")</f>
        <v/>
      </c>
      <c r="H296" t="str">
        <f>IF(VLOOKUP($A296,Parts!$A:$AM,H$1,0)="X",Y$2,"")</f>
        <v xml:space="preserve">    MODULE
    { name = ModuleTagHabitable }
</v>
      </c>
      <c r="I296" t="str">
        <f>IF(VLOOKUP($A296,Parts!$A:$AM,I$1,0)="X",Z$2,"")</f>
        <v/>
      </c>
      <c r="J296" t="str">
        <f>IF(VLOOKUP($A296,Parts!$A:$AM,J$1,0)="X",AA$2,"")</f>
        <v/>
      </c>
      <c r="K296" t="str">
        <f>IF(VLOOKUP($A296,Parts!$A:$AM,K$1,0)="X",AB$2,"")</f>
        <v/>
      </c>
      <c r="L296" t="str">
        <f>IF(VLOOKUP($A296,Parts!$A:$AM,L$1,0)="X",AC$2,"")</f>
        <v/>
      </c>
      <c r="M296" t="str">
        <f>IF(VLOOKUP($A296,Parts!$A:$AM,M$1,0)="X",AD$2,"")</f>
        <v/>
      </c>
      <c r="N296" t="str">
        <f>IF(VLOOKUP($A296,Parts!$A:$AM,N$1,0)="X",AE$2,"")</f>
        <v/>
      </c>
      <c r="O296" t="str">
        <f>IF(VLOOKUP($A296,Parts!$A:$AM,O$1,0)="X",AF$2,"")</f>
        <v/>
      </c>
      <c r="P296" t="str">
        <f t="shared" si="5"/>
        <v xml:space="preserve">    MODULE
    { name = ModuleTagHabitable }
</v>
      </c>
    </row>
    <row r="297" spans="1:16" x14ac:dyDescent="0.25">
      <c r="A297" t="str">
        <f>Table15[[#This Row],[Name]]</f>
        <v>SXTOsualRadCockpit</v>
      </c>
      <c r="B297" t="str">
        <f>IF(VLOOKUP($A297,Parts!$A:$AM,B$1,0)="X",S$2,"")</f>
        <v/>
      </c>
      <c r="C297" t="str">
        <f>IF(VLOOKUP($A297,Parts!$A:$AM,C$1,0)="X",T$2,"")</f>
        <v/>
      </c>
      <c r="D297" t="str">
        <f>IF(VLOOKUP($A297,Parts!$A:$AM,D$1,0)="X",U$2,"")</f>
        <v/>
      </c>
      <c r="E297" t="str">
        <f>IF(VLOOKUP($A297,Parts!$A:$AM,E$1,0)="X",V$2,"")</f>
        <v/>
      </c>
      <c r="F297" t="str">
        <f>IF(VLOOKUP($A297,Parts!$A:$AM,F$1,0)="X",W$2,"")</f>
        <v/>
      </c>
      <c r="G297" t="str">
        <f>IF(VLOOKUP($A297,Parts!$A:$AM,G$1,0)="X",X$2,"")</f>
        <v/>
      </c>
      <c r="H297" t="str">
        <f>IF(VLOOKUP($A297,Parts!$A:$AM,H$1,0)="X",Y$2,"")</f>
        <v xml:space="preserve">    MODULE
    { name = ModuleTagHabitable }
</v>
      </c>
      <c r="I297" t="str">
        <f>IF(VLOOKUP($A297,Parts!$A:$AM,I$1,0)="X",Z$2,"")</f>
        <v/>
      </c>
      <c r="J297" t="str">
        <f>IF(VLOOKUP($A297,Parts!$A:$AM,J$1,0)="X",AA$2,"")</f>
        <v/>
      </c>
      <c r="K297" t="str">
        <f>IF(VLOOKUP($A297,Parts!$A:$AM,K$1,0)="X",AB$2,"")</f>
        <v/>
      </c>
      <c r="L297" t="str">
        <f>IF(VLOOKUP($A297,Parts!$A:$AM,L$1,0)="X",AC$2,"")</f>
        <v/>
      </c>
      <c r="M297" t="str">
        <f>IF(VLOOKUP($A297,Parts!$A:$AM,M$1,0)="X",AD$2,"")</f>
        <v/>
      </c>
      <c r="N297" t="str">
        <f>IF(VLOOKUP($A297,Parts!$A:$AM,N$1,0)="X",AE$2,"")</f>
        <v/>
      </c>
      <c r="O297" t="str">
        <f>IF(VLOOKUP($A297,Parts!$A:$AM,O$1,0)="X",AF$2,"")</f>
        <v/>
      </c>
      <c r="P297" t="str">
        <f t="shared" si="5"/>
        <v xml:space="preserve">    MODULE
    { name = ModuleTagHabitable }
</v>
      </c>
    </row>
    <row r="298" spans="1:16" x14ac:dyDescent="0.25">
      <c r="A298" t="str">
        <f>Table15[[#This Row],[Name]]</f>
        <v>SXTOsualHullLarge</v>
      </c>
      <c r="B298" t="str">
        <f>IF(VLOOKUP($A298,Parts!$A:$AM,B$1,0)="X",S$2,"")</f>
        <v/>
      </c>
      <c r="C298" t="str">
        <f>IF(VLOOKUP($A298,Parts!$A:$AM,C$1,0)="X",T$2,"")</f>
        <v/>
      </c>
      <c r="D298" t="str">
        <f>IF(VLOOKUP($A298,Parts!$A:$AM,D$1,0)="X",U$2,"")</f>
        <v/>
      </c>
      <c r="E298" t="str">
        <f>IF(VLOOKUP($A298,Parts!$A:$AM,E$1,0)="X",V$2,"")</f>
        <v/>
      </c>
      <c r="F298" t="str">
        <f>IF(VLOOKUP($A298,Parts!$A:$AM,F$1,0)="X",W$2,"")</f>
        <v/>
      </c>
      <c r="G298" t="str">
        <f>IF(VLOOKUP($A298,Parts!$A:$AM,G$1,0)="X",X$2,"")</f>
        <v/>
      </c>
      <c r="H298" t="str">
        <f>IF(VLOOKUP($A298,Parts!$A:$AM,H$1,0)="X",Y$2,"")</f>
        <v/>
      </c>
      <c r="I298" t="str">
        <f>IF(VLOOKUP($A298,Parts!$A:$AM,I$1,0)="X",Z$2,"")</f>
        <v/>
      </c>
      <c r="J298" t="str">
        <f>IF(VLOOKUP($A298,Parts!$A:$AM,J$1,0)="X",AA$2,"")</f>
        <v/>
      </c>
      <c r="K298" t="str">
        <f>IF(VLOOKUP($A298,Parts!$A:$AM,K$1,0)="X",AB$2,"")</f>
        <v/>
      </c>
      <c r="L298" t="str">
        <f>IF(VLOOKUP($A298,Parts!$A:$AM,L$1,0)="X",AC$2,"")</f>
        <v/>
      </c>
      <c r="M298" t="str">
        <f>IF(VLOOKUP($A298,Parts!$A:$AM,M$1,0)="X",AD$2,"")</f>
        <v/>
      </c>
      <c r="N298" t="str">
        <f>IF(VLOOKUP($A298,Parts!$A:$AM,N$1,0)="X",AE$2,"")</f>
        <v/>
      </c>
      <c r="O298" t="str">
        <f>IF(VLOOKUP($A298,Parts!$A:$AM,O$1,0)="X",AF$2,"")</f>
        <v/>
      </c>
      <c r="P298" t="str">
        <f t="shared" si="5"/>
        <v/>
      </c>
    </row>
    <row r="299" spans="1:16" x14ac:dyDescent="0.25">
      <c r="A299" t="str">
        <f>Table15[[#This Row],[Name]]</f>
        <v>SXTOsualRadHull</v>
      </c>
      <c r="B299" t="str">
        <f>IF(VLOOKUP($A299,Parts!$A:$AM,B$1,0)="X",S$2,"")</f>
        <v/>
      </c>
      <c r="C299" t="str">
        <f>IF(VLOOKUP($A299,Parts!$A:$AM,C$1,0)="X",T$2,"")</f>
        <v/>
      </c>
      <c r="D299" t="str">
        <f>IF(VLOOKUP($A299,Parts!$A:$AM,D$1,0)="X",U$2,"")</f>
        <v/>
      </c>
      <c r="E299" t="str">
        <f>IF(VLOOKUP($A299,Parts!$A:$AM,E$1,0)="X",V$2,"")</f>
        <v/>
      </c>
      <c r="F299" t="str">
        <f>IF(VLOOKUP($A299,Parts!$A:$AM,F$1,0)="X",W$2,"")</f>
        <v/>
      </c>
      <c r="G299" t="str">
        <f>IF(VLOOKUP($A299,Parts!$A:$AM,G$1,0)="X",X$2,"")</f>
        <v/>
      </c>
      <c r="H299" t="str">
        <f>IF(VLOOKUP($A299,Parts!$A:$AM,H$1,0)="X",Y$2,"")</f>
        <v/>
      </c>
      <c r="I299" t="str">
        <f>IF(VLOOKUP($A299,Parts!$A:$AM,I$1,0)="X",Z$2,"")</f>
        <v/>
      </c>
      <c r="J299" t="str">
        <f>IF(VLOOKUP($A299,Parts!$A:$AM,J$1,0)="X",AA$2,"")</f>
        <v/>
      </c>
      <c r="K299" t="str">
        <f>IF(VLOOKUP($A299,Parts!$A:$AM,K$1,0)="X",AB$2,"")</f>
        <v/>
      </c>
      <c r="L299" t="str">
        <f>IF(VLOOKUP($A299,Parts!$A:$AM,L$1,0)="X",AC$2,"")</f>
        <v/>
      </c>
      <c r="M299" t="str">
        <f>IF(VLOOKUP($A299,Parts!$A:$AM,M$1,0)="X",AD$2,"")</f>
        <v/>
      </c>
      <c r="N299" t="str">
        <f>IF(VLOOKUP($A299,Parts!$A:$AM,N$1,0)="X",AE$2,"")</f>
        <v/>
      </c>
      <c r="O299" t="str">
        <f>IF(VLOOKUP($A299,Parts!$A:$AM,O$1,0)="X",AF$2,"")</f>
        <v/>
      </c>
      <c r="P299" t="str">
        <f t="shared" si="5"/>
        <v/>
      </c>
    </row>
    <row r="300" spans="1:16" x14ac:dyDescent="0.25">
      <c r="A300" t="str">
        <f>Table15[[#This Row],[Name]]</f>
        <v>SXTOsualRadHullEnd</v>
      </c>
      <c r="B300" t="str">
        <f>IF(VLOOKUP($A300,Parts!$A:$AM,B$1,0)="X",S$2,"")</f>
        <v/>
      </c>
      <c r="C300" t="str">
        <f>IF(VLOOKUP($A300,Parts!$A:$AM,C$1,0)="X",T$2,"")</f>
        <v/>
      </c>
      <c r="D300" t="str">
        <f>IF(VLOOKUP($A300,Parts!$A:$AM,D$1,0)="X",U$2,"")</f>
        <v/>
      </c>
      <c r="E300" t="str">
        <f>IF(VLOOKUP($A300,Parts!$A:$AM,E$1,0)="X",V$2,"")</f>
        <v/>
      </c>
      <c r="F300" t="str">
        <f>IF(VLOOKUP($A300,Parts!$A:$AM,F$1,0)="X",W$2,"")</f>
        <v/>
      </c>
      <c r="G300" t="str">
        <f>IF(VLOOKUP($A300,Parts!$A:$AM,G$1,0)="X",X$2,"")</f>
        <v/>
      </c>
      <c r="H300" t="str">
        <f>IF(VLOOKUP($A300,Parts!$A:$AM,H$1,0)="X",Y$2,"")</f>
        <v/>
      </c>
      <c r="I300" t="str">
        <f>IF(VLOOKUP($A300,Parts!$A:$AM,I$1,0)="X",Z$2,"")</f>
        <v/>
      </c>
      <c r="J300" t="str">
        <f>IF(VLOOKUP($A300,Parts!$A:$AM,J$1,0)="X",AA$2,"")</f>
        <v/>
      </c>
      <c r="K300" t="str">
        <f>IF(VLOOKUP($A300,Parts!$A:$AM,K$1,0)="X",AB$2,"")</f>
        <v/>
      </c>
      <c r="L300" t="str">
        <f>IF(VLOOKUP($A300,Parts!$A:$AM,L$1,0)="X",AC$2,"")</f>
        <v/>
      </c>
      <c r="M300" t="str">
        <f>IF(VLOOKUP($A300,Parts!$A:$AM,M$1,0)="X",AD$2,"")</f>
        <v/>
      </c>
      <c r="N300" t="str">
        <f>IF(VLOOKUP($A300,Parts!$A:$AM,N$1,0)="X",AE$2,"")</f>
        <v/>
      </c>
      <c r="O300" t="str">
        <f>IF(VLOOKUP($A300,Parts!$A:$AM,O$1,0)="X",AF$2,"")</f>
        <v/>
      </c>
      <c r="P300" t="str">
        <f t="shared" si="5"/>
        <v/>
      </c>
    </row>
    <row r="301" spans="1:16" x14ac:dyDescent="0.25">
      <c r="A301" t="str">
        <f>Table15[[#This Row],[Name]]</f>
        <v>SXTOsaulTail</v>
      </c>
      <c r="B301" t="str">
        <f>IF(VLOOKUP($A301,Parts!$A:$AM,B$1,0)="X",S$2,"")</f>
        <v/>
      </c>
      <c r="C301" t="str">
        <f>IF(VLOOKUP($A301,Parts!$A:$AM,C$1,0)="X",T$2,"")</f>
        <v/>
      </c>
      <c r="D301" t="str">
        <f>IF(VLOOKUP($A301,Parts!$A:$AM,D$1,0)="X",U$2,"")</f>
        <v/>
      </c>
      <c r="E301" t="str">
        <f>IF(VLOOKUP($A301,Parts!$A:$AM,E$1,0)="X",V$2,"")</f>
        <v/>
      </c>
      <c r="F301" t="str">
        <f>IF(VLOOKUP($A301,Parts!$A:$AM,F$1,0)="X",W$2,"")</f>
        <v/>
      </c>
      <c r="G301" t="str">
        <f>IF(VLOOKUP($A301,Parts!$A:$AM,G$1,0)="X",X$2,"")</f>
        <v/>
      </c>
      <c r="H301" t="str">
        <f>IF(VLOOKUP($A301,Parts!$A:$AM,H$1,0)="X",Y$2,"")</f>
        <v/>
      </c>
      <c r="I301" t="str">
        <f>IF(VLOOKUP($A301,Parts!$A:$AM,I$1,0)="X",Z$2,"")</f>
        <v/>
      </c>
      <c r="J301" t="str">
        <f>IF(VLOOKUP($A301,Parts!$A:$AM,J$1,0)="X",AA$2,"")</f>
        <v/>
      </c>
      <c r="K301" t="str">
        <f>IF(VLOOKUP($A301,Parts!$A:$AM,K$1,0)="X",AB$2,"")</f>
        <v/>
      </c>
      <c r="L301" t="str">
        <f>IF(VLOOKUP($A301,Parts!$A:$AM,L$1,0)="X",AC$2,"")</f>
        <v/>
      </c>
      <c r="M301" t="str">
        <f>IF(VLOOKUP($A301,Parts!$A:$AM,M$1,0)="X",AD$2,"")</f>
        <v/>
      </c>
      <c r="N301" t="str">
        <f>IF(VLOOKUP($A301,Parts!$A:$AM,N$1,0)="X",AE$2,"")</f>
        <v/>
      </c>
      <c r="O301" t="str">
        <f>IF(VLOOKUP($A301,Parts!$A:$AM,O$1,0)="X",AF$2,"")</f>
        <v/>
      </c>
      <c r="P301" t="str">
        <f t="shared" si="5"/>
        <v/>
      </c>
    </row>
    <row r="302" spans="1:16" x14ac:dyDescent="0.25">
      <c r="A302" t="str">
        <f>Table15[[#This Row],[Name]]</f>
        <v>dmAnomScanner</v>
      </c>
      <c r="B302" t="str">
        <f>IF(VLOOKUP($A302,Parts!$A:$AM,B$1,0)="X",S$2,"")</f>
        <v/>
      </c>
      <c r="C302" t="str">
        <f>IF(VLOOKUP($A302,Parts!$A:$AM,C$1,0)="X",T$2,"")</f>
        <v/>
      </c>
      <c r="D302" t="str">
        <f>IF(VLOOKUP($A302,Parts!$A:$AM,D$1,0)="X",U$2,"")</f>
        <v/>
      </c>
      <c r="E302" t="str">
        <f>IF(VLOOKUP($A302,Parts!$A:$AM,E$1,0)="X",V$2,"")</f>
        <v/>
      </c>
      <c r="F302" t="str">
        <f>IF(VLOOKUP($A302,Parts!$A:$AM,F$1,0)="X",W$2,"")</f>
        <v/>
      </c>
      <c r="G302" t="str">
        <f>IF(VLOOKUP($A302,Parts!$A:$AM,G$1,0)="X",X$2,"")</f>
        <v/>
      </c>
      <c r="H302" t="str">
        <f>IF(VLOOKUP($A302,Parts!$A:$AM,H$1,0)="X",Y$2,"")</f>
        <v/>
      </c>
      <c r="I302" t="str">
        <f>IF(VLOOKUP($A302,Parts!$A:$AM,I$1,0)="X",Z$2,"")</f>
        <v/>
      </c>
      <c r="J302" t="str">
        <f>IF(VLOOKUP($A302,Parts!$A:$AM,J$1,0)="X",AA$2,"")</f>
        <v/>
      </c>
      <c r="K302" t="str">
        <f>IF(VLOOKUP($A302,Parts!$A:$AM,K$1,0)="X",AB$2,"")</f>
        <v/>
      </c>
      <c r="L302" t="str">
        <f>IF(VLOOKUP($A302,Parts!$A:$AM,L$1,0)="X",AC$2,"")</f>
        <v/>
      </c>
      <c r="M302" t="str">
        <f>IF(VLOOKUP($A302,Parts!$A:$AM,M$1,0)="X",AD$2,"")</f>
        <v/>
      </c>
      <c r="N302" t="str">
        <f>IF(VLOOKUP($A302,Parts!$A:$AM,N$1,0)="X",AE$2,"")</f>
        <v/>
      </c>
      <c r="O302" t="str">
        <f>IF(VLOOKUP($A302,Parts!$A:$AM,O$1,0)="X",AF$2,"")</f>
        <v/>
      </c>
      <c r="P302" t="str">
        <f t="shared" si="5"/>
        <v/>
      </c>
    </row>
    <row r="303" spans="1:16" x14ac:dyDescent="0.25">
      <c r="A303" t="str">
        <f>Table15[[#This Row],[Name]]</f>
        <v>KK_Antares_Castor30Adapter</v>
      </c>
      <c r="B303" t="str">
        <f>IF(VLOOKUP($A303,Parts!$A:$AM,B$1,0)="X",S$2,"")</f>
        <v/>
      </c>
      <c r="C303" t="str">
        <f>IF(VLOOKUP($A303,Parts!$A:$AM,C$1,0)="X",T$2,"")</f>
        <v/>
      </c>
      <c r="D303" t="str">
        <f>IF(VLOOKUP($A303,Parts!$A:$AM,D$1,0)="X",U$2,"")</f>
        <v/>
      </c>
      <c r="E303" t="str">
        <f>IF(VLOOKUP($A303,Parts!$A:$AM,E$1,0)="X",V$2,"")</f>
        <v/>
      </c>
      <c r="F303" t="str">
        <f>IF(VLOOKUP($A303,Parts!$A:$AM,F$1,0)="X",W$2,"")</f>
        <v/>
      </c>
      <c r="G303" t="str">
        <f>IF(VLOOKUP($A303,Parts!$A:$AM,G$1,0)="X",X$2,"")</f>
        <v/>
      </c>
      <c r="H303" t="str">
        <f>IF(VLOOKUP($A303,Parts!$A:$AM,H$1,0)="X",Y$2,"")</f>
        <v/>
      </c>
      <c r="I303" t="str">
        <f>IF(VLOOKUP($A303,Parts!$A:$AM,I$1,0)="X",Z$2,"")</f>
        <v/>
      </c>
      <c r="J303" t="str">
        <f>IF(VLOOKUP($A303,Parts!$A:$AM,J$1,0)="X",AA$2,"")</f>
        <v/>
      </c>
      <c r="K303" t="str">
        <f>IF(VLOOKUP($A303,Parts!$A:$AM,K$1,0)="X",AB$2,"")</f>
        <v/>
      </c>
      <c r="L303" t="str">
        <f>IF(VLOOKUP($A303,Parts!$A:$AM,L$1,0)="X",AC$2,"")</f>
        <v/>
      </c>
      <c r="M303" t="str">
        <f>IF(VLOOKUP($A303,Parts!$A:$AM,M$1,0)="X",AD$2,"")</f>
        <v/>
      </c>
      <c r="N303" t="str">
        <f>IF(VLOOKUP($A303,Parts!$A:$AM,N$1,0)="X",AE$2,"")</f>
        <v/>
      </c>
      <c r="O303" t="str">
        <f>IF(VLOOKUP($A303,Parts!$A:$AM,O$1,0)="X",AF$2,"")</f>
        <v/>
      </c>
      <c r="P303" t="str">
        <f t="shared" si="5"/>
        <v/>
      </c>
    </row>
    <row r="304" spans="1:16" x14ac:dyDescent="0.25">
      <c r="A304" t="str">
        <f>Table15[[#This Row],[Name]]</f>
        <v>KK_Antares_FirstStage</v>
      </c>
      <c r="B304" t="str">
        <f>IF(VLOOKUP($A304,Parts!$A:$AM,B$1,0)="X",S$2,"")</f>
        <v/>
      </c>
      <c r="C304" t="str">
        <f>IF(VLOOKUP($A304,Parts!$A:$AM,C$1,0)="X",T$2,"")</f>
        <v/>
      </c>
      <c r="D304" t="str">
        <f>IF(VLOOKUP($A304,Parts!$A:$AM,D$1,0)="X",U$2,"")</f>
        <v/>
      </c>
      <c r="E304" t="str">
        <f>IF(VLOOKUP($A304,Parts!$A:$AM,E$1,0)="X",V$2,"")</f>
        <v/>
      </c>
      <c r="F304" t="str">
        <f>IF(VLOOKUP($A304,Parts!$A:$AM,F$1,0)="X",W$2,"")</f>
        <v/>
      </c>
      <c r="G304" t="str">
        <f>IF(VLOOKUP($A304,Parts!$A:$AM,G$1,0)="X",X$2,"")</f>
        <v/>
      </c>
      <c r="H304" t="str">
        <f>IF(VLOOKUP($A304,Parts!$A:$AM,H$1,0)="X",Y$2,"")</f>
        <v/>
      </c>
      <c r="I304" t="str">
        <f>IF(VLOOKUP($A304,Parts!$A:$AM,I$1,0)="X",Z$2,"")</f>
        <v/>
      </c>
      <c r="J304" t="str">
        <f>IF(VLOOKUP($A304,Parts!$A:$AM,J$1,0)="X",AA$2,"")</f>
        <v/>
      </c>
      <c r="K304" t="str">
        <f>IF(VLOOKUP($A304,Parts!$A:$AM,K$1,0)="X",AB$2,"")</f>
        <v/>
      </c>
      <c r="L304" t="str">
        <f>IF(VLOOKUP($A304,Parts!$A:$AM,L$1,0)="X",AC$2,"")</f>
        <v/>
      </c>
      <c r="M304" t="str">
        <f>IF(VLOOKUP($A304,Parts!$A:$AM,M$1,0)="X",AD$2,"")</f>
        <v/>
      </c>
      <c r="N304" t="str">
        <f>IF(VLOOKUP($A304,Parts!$A:$AM,N$1,0)="X",AE$2,"")</f>
        <v/>
      </c>
      <c r="O304" t="str">
        <f>IF(VLOOKUP($A304,Parts!$A:$AM,O$1,0)="X",AF$2,"")</f>
        <v/>
      </c>
      <c r="P304" t="str">
        <f t="shared" si="5"/>
        <v/>
      </c>
    </row>
    <row r="305" spans="1:16" x14ac:dyDescent="0.25">
      <c r="A305" t="str">
        <f>Table15[[#This Row],[Name]]</f>
        <v>KK_Antares_Interstage</v>
      </c>
      <c r="B305" t="str">
        <f>IF(VLOOKUP($A305,Parts!$A:$AM,B$1,0)="X",S$2,"")</f>
        <v/>
      </c>
      <c r="C305" t="str">
        <f>IF(VLOOKUP($A305,Parts!$A:$AM,C$1,0)="X",T$2,"")</f>
        <v/>
      </c>
      <c r="D305" t="str">
        <f>IF(VLOOKUP($A305,Parts!$A:$AM,D$1,0)="X",U$2,"")</f>
        <v/>
      </c>
      <c r="E305" t="str">
        <f>IF(VLOOKUP($A305,Parts!$A:$AM,E$1,0)="X",V$2,"")</f>
        <v/>
      </c>
      <c r="F305" t="str">
        <f>IF(VLOOKUP($A305,Parts!$A:$AM,F$1,0)="X",W$2,"")</f>
        <v/>
      </c>
      <c r="G305" t="str">
        <f>IF(VLOOKUP($A305,Parts!$A:$AM,G$1,0)="X",X$2,"")</f>
        <v/>
      </c>
      <c r="H305" t="str">
        <f>IF(VLOOKUP($A305,Parts!$A:$AM,H$1,0)="X",Y$2,"")</f>
        <v/>
      </c>
      <c r="I305" t="str">
        <f>IF(VLOOKUP($A305,Parts!$A:$AM,I$1,0)="X",Z$2,"")</f>
        <v/>
      </c>
      <c r="J305" t="str">
        <f>IF(VLOOKUP($A305,Parts!$A:$AM,J$1,0)="X",AA$2,"")</f>
        <v/>
      </c>
      <c r="K305" t="str">
        <f>IF(VLOOKUP($A305,Parts!$A:$AM,K$1,0)="X",AB$2,"")</f>
        <v/>
      </c>
      <c r="L305" t="str">
        <f>IF(VLOOKUP($A305,Parts!$A:$AM,L$1,0)="X",AC$2,"")</f>
        <v/>
      </c>
      <c r="M305" t="str">
        <f>IF(VLOOKUP($A305,Parts!$A:$AM,M$1,0)="X",AD$2,"")</f>
        <v/>
      </c>
      <c r="N305" t="str">
        <f>IF(VLOOKUP($A305,Parts!$A:$AM,N$1,0)="X",AE$2,"")</f>
        <v/>
      </c>
      <c r="O305" t="str">
        <f>IF(VLOOKUP($A305,Parts!$A:$AM,O$1,0)="X",AF$2,"")</f>
        <v/>
      </c>
      <c r="P305" t="str">
        <f t="shared" si="5"/>
        <v/>
      </c>
    </row>
    <row r="306" spans="1:16" x14ac:dyDescent="0.25">
      <c r="A306" t="str">
        <f>Table15[[#This Row],[Name]]</f>
        <v>KK_Antares_PayloadFairing</v>
      </c>
      <c r="B306" t="str">
        <f>IF(VLOOKUP($A306,Parts!$A:$AM,B$1,0)="X",S$2,"")</f>
        <v/>
      </c>
      <c r="C306" t="str">
        <f>IF(VLOOKUP($A306,Parts!$A:$AM,C$1,0)="X",T$2,"")</f>
        <v/>
      </c>
      <c r="D306" t="str">
        <f>IF(VLOOKUP($A306,Parts!$A:$AM,D$1,0)="X",U$2,"")</f>
        <v/>
      </c>
      <c r="E306" t="str">
        <f>IF(VLOOKUP($A306,Parts!$A:$AM,E$1,0)="X",V$2,"")</f>
        <v/>
      </c>
      <c r="F306" t="str">
        <f>IF(VLOOKUP($A306,Parts!$A:$AM,F$1,0)="X",W$2,"")</f>
        <v/>
      </c>
      <c r="G306" t="str">
        <f>IF(VLOOKUP($A306,Parts!$A:$AM,G$1,0)="X",X$2,"")</f>
        <v/>
      </c>
      <c r="H306" t="str">
        <f>IF(VLOOKUP($A306,Parts!$A:$AM,H$1,0)="X",Y$2,"")</f>
        <v/>
      </c>
      <c r="I306" t="str">
        <f>IF(VLOOKUP($A306,Parts!$A:$AM,I$1,0)="X",Z$2,"")</f>
        <v/>
      </c>
      <c r="J306" t="str">
        <f>IF(VLOOKUP($A306,Parts!$A:$AM,J$1,0)="X",AA$2,"")</f>
        <v/>
      </c>
      <c r="K306" t="str">
        <f>IF(VLOOKUP($A306,Parts!$A:$AM,K$1,0)="X",AB$2,"")</f>
        <v/>
      </c>
      <c r="L306" t="str">
        <f>IF(VLOOKUP($A306,Parts!$A:$AM,L$1,0)="X",AC$2,"")</f>
        <v/>
      </c>
      <c r="M306" t="str">
        <f>IF(VLOOKUP($A306,Parts!$A:$AM,M$1,0)="X",AD$2,"")</f>
        <v/>
      </c>
      <c r="N306" t="str">
        <f>IF(VLOOKUP($A306,Parts!$A:$AM,N$1,0)="X",AE$2,"")</f>
        <v/>
      </c>
      <c r="O306" t="str">
        <f>IF(VLOOKUP($A306,Parts!$A:$AM,O$1,0)="X",AF$2,"")</f>
        <v/>
      </c>
      <c r="P306" t="str">
        <f t="shared" si="5"/>
        <v/>
      </c>
    </row>
    <row r="307" spans="1:16" x14ac:dyDescent="0.25">
      <c r="A307" t="str">
        <f>Table15[[#This Row],[Name]]</f>
        <v>KK_Antares_PayloadFairing_e</v>
      </c>
      <c r="B307" t="str">
        <f>IF(VLOOKUP($A307,Parts!$A:$AM,B$1,0)="X",S$2,"")</f>
        <v/>
      </c>
      <c r="C307" t="str">
        <f>IF(VLOOKUP($A307,Parts!$A:$AM,C$1,0)="X",T$2,"")</f>
        <v/>
      </c>
      <c r="D307" t="str">
        <f>IF(VLOOKUP($A307,Parts!$A:$AM,D$1,0)="X",U$2,"")</f>
        <v/>
      </c>
      <c r="E307" t="str">
        <f>IF(VLOOKUP($A307,Parts!$A:$AM,E$1,0)="X",V$2,"")</f>
        <v/>
      </c>
      <c r="F307" t="str">
        <f>IF(VLOOKUP($A307,Parts!$A:$AM,F$1,0)="X",W$2,"")</f>
        <v/>
      </c>
      <c r="G307" t="str">
        <f>IF(VLOOKUP($A307,Parts!$A:$AM,G$1,0)="X",X$2,"")</f>
        <v/>
      </c>
      <c r="H307" t="str">
        <f>IF(VLOOKUP($A307,Parts!$A:$AM,H$1,0)="X",Y$2,"")</f>
        <v/>
      </c>
      <c r="I307" t="str">
        <f>IF(VLOOKUP($A307,Parts!$A:$AM,I$1,0)="X",Z$2,"")</f>
        <v/>
      </c>
      <c r="J307" t="str">
        <f>IF(VLOOKUP($A307,Parts!$A:$AM,J$1,0)="X",AA$2,"")</f>
        <v/>
      </c>
      <c r="K307" t="str">
        <f>IF(VLOOKUP($A307,Parts!$A:$AM,K$1,0)="X",AB$2,"")</f>
        <v/>
      </c>
      <c r="L307" t="str">
        <f>IF(VLOOKUP($A307,Parts!$A:$AM,L$1,0)="X",AC$2,"")</f>
        <v/>
      </c>
      <c r="M307" t="str">
        <f>IF(VLOOKUP($A307,Parts!$A:$AM,M$1,0)="X",AD$2,"")</f>
        <v/>
      </c>
      <c r="N307" t="str">
        <f>IF(VLOOKUP($A307,Parts!$A:$AM,N$1,0)="X",AE$2,"")</f>
        <v/>
      </c>
      <c r="O307" t="str">
        <f>IF(VLOOKUP($A307,Parts!$A:$AM,O$1,0)="X",AF$2,"")</f>
        <v/>
      </c>
      <c r="P307" t="str">
        <f t="shared" si="5"/>
        <v/>
      </c>
    </row>
    <row r="308" spans="1:16" x14ac:dyDescent="0.25">
      <c r="A308" t="str">
        <f>Table15[[#This Row],[Name]]</f>
        <v>KK_Antares_RUAG937SPayloadAdapter</v>
      </c>
      <c r="B308" t="str">
        <f>IF(VLOOKUP($A308,Parts!$A:$AM,B$1,0)="X",S$2,"")</f>
        <v/>
      </c>
      <c r="C308" t="str">
        <f>IF(VLOOKUP($A308,Parts!$A:$AM,C$1,0)="X",T$2,"")</f>
        <v/>
      </c>
      <c r="D308" t="str">
        <f>IF(VLOOKUP($A308,Parts!$A:$AM,D$1,0)="X",U$2,"")</f>
        <v/>
      </c>
      <c r="E308" t="str">
        <f>IF(VLOOKUP($A308,Parts!$A:$AM,E$1,0)="X",V$2,"")</f>
        <v/>
      </c>
      <c r="F308" t="str">
        <f>IF(VLOOKUP($A308,Parts!$A:$AM,F$1,0)="X",W$2,"")</f>
        <v/>
      </c>
      <c r="G308" t="str">
        <f>IF(VLOOKUP($A308,Parts!$A:$AM,G$1,0)="X",X$2,"")</f>
        <v/>
      </c>
      <c r="H308" t="str">
        <f>IF(VLOOKUP($A308,Parts!$A:$AM,H$1,0)="X",Y$2,"")</f>
        <v/>
      </c>
      <c r="I308" t="str">
        <f>IF(VLOOKUP($A308,Parts!$A:$AM,I$1,0)="X",Z$2,"")</f>
        <v/>
      </c>
      <c r="J308" t="str">
        <f>IF(VLOOKUP($A308,Parts!$A:$AM,J$1,0)="X",AA$2,"")</f>
        <v/>
      </c>
      <c r="K308" t="str">
        <f>IF(VLOOKUP($A308,Parts!$A:$AM,K$1,0)="X",AB$2,"")</f>
        <v/>
      </c>
      <c r="L308" t="str">
        <f>IF(VLOOKUP($A308,Parts!$A:$AM,L$1,0)="X",AC$2,"")</f>
        <v/>
      </c>
      <c r="M308" t="str">
        <f>IF(VLOOKUP($A308,Parts!$A:$AM,M$1,0)="X",AD$2,"")</f>
        <v/>
      </c>
      <c r="N308" t="str">
        <f>IF(VLOOKUP($A308,Parts!$A:$AM,N$1,0)="X",AE$2,"")</f>
        <v/>
      </c>
      <c r="O308" t="str">
        <f>IF(VLOOKUP($A308,Parts!$A:$AM,O$1,0)="X",AF$2,"")</f>
        <v/>
      </c>
      <c r="P308" t="str">
        <f t="shared" si="5"/>
        <v/>
      </c>
    </row>
    <row r="309" spans="1:16" x14ac:dyDescent="0.25">
      <c r="A309" t="str">
        <f>Table15[[#This Row],[Name]]</f>
        <v>rn_apas75</v>
      </c>
      <c r="B309" t="str">
        <f>IF(VLOOKUP($A309,Parts!$A:$AM,B$1,0)="X",S$2,"")</f>
        <v/>
      </c>
      <c r="C309" t="str">
        <f>IF(VLOOKUP($A309,Parts!$A:$AM,C$1,0)="X",T$2,"")</f>
        <v/>
      </c>
      <c r="D309" t="str">
        <f>IF(VLOOKUP($A309,Parts!$A:$AM,D$1,0)="X",U$2,"")</f>
        <v/>
      </c>
      <c r="E309" t="str">
        <f>IF(VLOOKUP($A309,Parts!$A:$AM,E$1,0)="X",V$2,"")</f>
        <v/>
      </c>
      <c r="F309" t="str">
        <f>IF(VLOOKUP($A309,Parts!$A:$AM,F$1,0)="X",W$2,"")</f>
        <v/>
      </c>
      <c r="G309" t="str">
        <f>IF(VLOOKUP($A309,Parts!$A:$AM,G$1,0)="X",X$2,"")</f>
        <v/>
      </c>
      <c r="H309" t="str">
        <f>IF(VLOOKUP($A309,Parts!$A:$AM,H$1,0)="X",Y$2,"")</f>
        <v/>
      </c>
      <c r="I309" t="str">
        <f>IF(VLOOKUP($A309,Parts!$A:$AM,I$1,0)="X",Z$2,"")</f>
        <v/>
      </c>
      <c r="J309" t="str">
        <f>IF(VLOOKUP($A309,Parts!$A:$AM,J$1,0)="X",AA$2,"")</f>
        <v/>
      </c>
      <c r="K309" t="str">
        <f>IF(VLOOKUP($A309,Parts!$A:$AM,K$1,0)="X",AB$2,"")</f>
        <v/>
      </c>
      <c r="L309" t="str">
        <f>IF(VLOOKUP($A309,Parts!$A:$AM,L$1,0)="X",AC$2,"")</f>
        <v/>
      </c>
      <c r="M309" t="str">
        <f>IF(VLOOKUP($A309,Parts!$A:$AM,M$1,0)="X",AD$2,"")</f>
        <v/>
      </c>
      <c r="N309" t="str">
        <f>IF(VLOOKUP($A309,Parts!$A:$AM,N$1,0)="X",AE$2,"")</f>
        <v/>
      </c>
      <c r="O309" t="str">
        <f>IF(VLOOKUP($A309,Parts!$A:$AM,O$1,0)="X",AF$2,"")</f>
        <v/>
      </c>
      <c r="P309" t="str">
        <f t="shared" si="5"/>
        <v/>
      </c>
    </row>
    <row r="310" spans="1:16" x14ac:dyDescent="0.25">
      <c r="A310" t="str">
        <f>Table15[[#This Row],[Name]]</f>
        <v>APAS89-95</v>
      </c>
      <c r="B310" t="str">
        <f>IF(VLOOKUP($A310,Parts!$A:$AM,B$1,0)="X",S$2,"")</f>
        <v/>
      </c>
      <c r="C310" t="str">
        <f>IF(VLOOKUP($A310,Parts!$A:$AM,C$1,0)="X",T$2,"")</f>
        <v/>
      </c>
      <c r="D310" t="str">
        <f>IF(VLOOKUP($A310,Parts!$A:$AM,D$1,0)="X",U$2,"")</f>
        <v/>
      </c>
      <c r="E310" t="str">
        <f>IF(VLOOKUP($A310,Parts!$A:$AM,E$1,0)="X",V$2,"")</f>
        <v/>
      </c>
      <c r="F310" t="str">
        <f>IF(VLOOKUP($A310,Parts!$A:$AM,F$1,0)="X",W$2,"")</f>
        <v/>
      </c>
      <c r="G310" t="str">
        <f>IF(VLOOKUP($A310,Parts!$A:$AM,G$1,0)="X",X$2,"")</f>
        <v/>
      </c>
      <c r="H310" t="str">
        <f>IF(VLOOKUP($A310,Parts!$A:$AM,H$1,0)="X",Y$2,"")</f>
        <v/>
      </c>
      <c r="I310" t="str">
        <f>IF(VLOOKUP($A310,Parts!$A:$AM,I$1,0)="X",Z$2,"")</f>
        <v xml:space="preserve">    MODULE
    { name = ModuleTagHumanRated }
</v>
      </c>
      <c r="J310" t="str">
        <f>IF(VLOOKUP($A310,Parts!$A:$AM,J$1,0)="X",AA$2,"")</f>
        <v/>
      </c>
      <c r="K310" t="str">
        <f>IF(VLOOKUP($A310,Parts!$A:$AM,K$1,0)="X",AB$2,"")</f>
        <v/>
      </c>
      <c r="L310" t="str">
        <f>IF(VLOOKUP($A310,Parts!$A:$AM,L$1,0)="X",AC$2,"")</f>
        <v/>
      </c>
      <c r="M310" t="str">
        <f>IF(VLOOKUP($A310,Parts!$A:$AM,M$1,0)="X",AD$2,"")</f>
        <v/>
      </c>
      <c r="N310" t="str">
        <f>IF(VLOOKUP($A310,Parts!$A:$AM,N$1,0)="X",AE$2,"")</f>
        <v xml:space="preserve">    MODULE
    { name = ModuleTagDecoupler }
</v>
      </c>
      <c r="O310" t="str">
        <f>IF(VLOOKUP($A310,Parts!$A:$AM,O$1,0)="X",AF$2,"")</f>
        <v/>
      </c>
      <c r="P310" t="str">
        <f t="shared" si="5"/>
        <v xml:space="preserve">    MODULE
    { name = ModuleTagHumanRated }
    MODULE
    { name = ModuleTagDecoupler }
</v>
      </c>
    </row>
    <row r="311" spans="1:16" x14ac:dyDescent="0.25">
      <c r="A311" t="str">
        <f>Table15[[#This Row],[Name]]</f>
        <v>bluedog_CXA_APAS_A_L04F</v>
      </c>
      <c r="B311" t="str">
        <f>IF(VLOOKUP($A311,Parts!$A:$AM,B$1,0)="X",S$2,"")</f>
        <v/>
      </c>
      <c r="C311" t="str">
        <f>IF(VLOOKUP($A311,Parts!$A:$AM,C$1,0)="X",T$2,"")</f>
        <v/>
      </c>
      <c r="D311" t="str">
        <f>IF(VLOOKUP($A311,Parts!$A:$AM,D$1,0)="X",U$2,"")</f>
        <v/>
      </c>
      <c r="E311" t="str">
        <f>IF(VLOOKUP($A311,Parts!$A:$AM,E$1,0)="X",V$2,"")</f>
        <v/>
      </c>
      <c r="F311" t="str">
        <f>IF(VLOOKUP($A311,Parts!$A:$AM,F$1,0)="X",W$2,"")</f>
        <v/>
      </c>
      <c r="G311" t="str">
        <f>IF(VLOOKUP($A311,Parts!$A:$AM,G$1,0)="X",X$2,"")</f>
        <v/>
      </c>
      <c r="H311" t="str">
        <f>IF(VLOOKUP($A311,Parts!$A:$AM,H$1,0)="X",Y$2,"")</f>
        <v/>
      </c>
      <c r="I311" t="str">
        <f>IF(VLOOKUP($A311,Parts!$A:$AM,I$1,0)="X",Z$2,"")</f>
        <v xml:space="preserve">    MODULE
    { name = ModuleTagHumanRated }
</v>
      </c>
      <c r="J311" t="str">
        <f>IF(VLOOKUP($A311,Parts!$A:$AM,J$1,0)="X",AA$2,"")</f>
        <v/>
      </c>
      <c r="K311" t="str">
        <f>IF(VLOOKUP($A311,Parts!$A:$AM,K$1,0)="X",AB$2,"")</f>
        <v/>
      </c>
      <c r="L311" t="str">
        <f>IF(VLOOKUP($A311,Parts!$A:$AM,L$1,0)="X",AC$2,"")</f>
        <v/>
      </c>
      <c r="M311" t="str">
        <f>IF(VLOOKUP($A311,Parts!$A:$AM,M$1,0)="X",AD$2,"")</f>
        <v/>
      </c>
      <c r="N311" t="str">
        <f>IF(VLOOKUP($A311,Parts!$A:$AM,N$1,0)="X",AE$2,"")</f>
        <v xml:space="preserve">    MODULE
    { name = ModuleTagDecoupler }
</v>
      </c>
      <c r="O311" t="str">
        <f>IF(VLOOKUP($A311,Parts!$A:$AM,O$1,0)="X",AF$2,"")</f>
        <v/>
      </c>
      <c r="P311" t="str">
        <f t="shared" si="5"/>
        <v xml:space="preserve">    MODULE
    { name = ModuleTagHumanRated }
    MODULE
    { name = ModuleTagDecoupler }
</v>
      </c>
    </row>
    <row r="312" spans="1:16" x14ac:dyDescent="0.25">
      <c r="A312" t="str">
        <f>Table15[[#This Row],[Name]]</f>
        <v>bluedog_CXA_APAS_P</v>
      </c>
      <c r="B312" t="str">
        <f>IF(VLOOKUP($A312,Parts!$A:$AM,B$1,0)="X",S$2,"")</f>
        <v/>
      </c>
      <c r="C312" t="str">
        <f>IF(VLOOKUP($A312,Parts!$A:$AM,C$1,0)="X",T$2,"")</f>
        <v/>
      </c>
      <c r="D312" t="str">
        <f>IF(VLOOKUP($A312,Parts!$A:$AM,D$1,0)="X",U$2,"")</f>
        <v/>
      </c>
      <c r="E312" t="str">
        <f>IF(VLOOKUP($A312,Parts!$A:$AM,E$1,0)="X",V$2,"")</f>
        <v/>
      </c>
      <c r="F312" t="str">
        <f>IF(VLOOKUP($A312,Parts!$A:$AM,F$1,0)="X",W$2,"")</f>
        <v/>
      </c>
      <c r="G312" t="str">
        <f>IF(VLOOKUP($A312,Parts!$A:$AM,G$1,0)="X",X$2,"")</f>
        <v/>
      </c>
      <c r="H312" t="str">
        <f>IF(VLOOKUP($A312,Parts!$A:$AM,H$1,0)="X",Y$2,"")</f>
        <v/>
      </c>
      <c r="I312" t="str">
        <f>IF(VLOOKUP($A312,Parts!$A:$AM,I$1,0)="X",Z$2,"")</f>
        <v xml:space="preserve">    MODULE
    { name = ModuleTagHumanRated }
</v>
      </c>
      <c r="J312" t="str">
        <f>IF(VLOOKUP($A312,Parts!$A:$AM,J$1,0)="X",AA$2,"")</f>
        <v/>
      </c>
      <c r="K312" t="str">
        <f>IF(VLOOKUP($A312,Parts!$A:$AM,K$1,0)="X",AB$2,"")</f>
        <v/>
      </c>
      <c r="L312" t="str">
        <f>IF(VLOOKUP($A312,Parts!$A:$AM,L$1,0)="X",AC$2,"")</f>
        <v/>
      </c>
      <c r="M312" t="str">
        <f>IF(VLOOKUP($A312,Parts!$A:$AM,M$1,0)="X",AD$2,"")</f>
        <v/>
      </c>
      <c r="N312" t="str">
        <f>IF(VLOOKUP($A312,Parts!$A:$AM,N$1,0)="X",AE$2,"")</f>
        <v xml:space="preserve">    MODULE
    { name = ModuleTagDecoupler }
</v>
      </c>
      <c r="O312" t="str">
        <f>IF(VLOOKUP($A312,Parts!$A:$AM,O$1,0)="X",AF$2,"")</f>
        <v/>
      </c>
      <c r="P312" t="str">
        <f t="shared" si="5"/>
        <v xml:space="preserve">    MODULE
    { name = ModuleTagHumanRated }
    MODULE
    { name = ModuleTagDecoupler }
</v>
      </c>
    </row>
    <row r="313" spans="1:16" x14ac:dyDescent="0.25">
      <c r="A313" t="str">
        <f>Table15[[#This Row],[Name]]</f>
        <v>bluedog_Apollo_Block2_ActiveDockingMechanism</v>
      </c>
      <c r="B313" t="str">
        <f>IF(VLOOKUP($A313,Parts!$A:$AM,B$1,0)="X",S$2,"")</f>
        <v/>
      </c>
      <c r="C313" t="str">
        <f>IF(VLOOKUP($A313,Parts!$A:$AM,C$1,0)="X",T$2,"")</f>
        <v/>
      </c>
      <c r="D313" t="str">
        <f>IF(VLOOKUP($A313,Parts!$A:$AM,D$1,0)="X",U$2,"")</f>
        <v/>
      </c>
      <c r="E313" t="str">
        <f>IF(VLOOKUP($A313,Parts!$A:$AM,E$1,0)="X",V$2,"")</f>
        <v/>
      </c>
      <c r="F313" t="str">
        <f>IF(VLOOKUP($A313,Parts!$A:$AM,F$1,0)="X",W$2,"")</f>
        <v/>
      </c>
      <c r="G313" t="str">
        <f>IF(VLOOKUP($A313,Parts!$A:$AM,G$1,0)="X",X$2,"")</f>
        <v/>
      </c>
      <c r="H313" t="str">
        <f>IF(VLOOKUP($A313,Parts!$A:$AM,H$1,0)="X",Y$2,"")</f>
        <v/>
      </c>
      <c r="I313" t="str">
        <f>IF(VLOOKUP($A313,Parts!$A:$AM,I$1,0)="X",Z$2,"")</f>
        <v xml:space="preserve">    MODULE
    { name = ModuleTagHumanRated }
</v>
      </c>
      <c r="J313" t="str">
        <f>IF(VLOOKUP($A313,Parts!$A:$AM,J$1,0)="X",AA$2,"")</f>
        <v/>
      </c>
      <c r="K313" t="str">
        <f>IF(VLOOKUP($A313,Parts!$A:$AM,K$1,0)="X",AB$2,"")</f>
        <v/>
      </c>
      <c r="L313" t="str">
        <f>IF(VLOOKUP($A313,Parts!$A:$AM,L$1,0)="X",AC$2,"")</f>
        <v/>
      </c>
      <c r="M313" t="str">
        <f>IF(VLOOKUP($A313,Parts!$A:$AM,M$1,0)="X",AD$2,"")</f>
        <v/>
      </c>
      <c r="N313" t="str">
        <f>IF(VLOOKUP($A313,Parts!$A:$AM,N$1,0)="X",AE$2,"")</f>
        <v xml:space="preserve">    MODULE
    { name = ModuleTagDecoupler }
</v>
      </c>
      <c r="O313" t="str">
        <f>IF(VLOOKUP($A313,Parts!$A:$AM,O$1,0)="X",AF$2,"")</f>
        <v/>
      </c>
      <c r="P313" t="str">
        <f t="shared" si="5"/>
        <v xml:space="preserve">    MODULE
    { name = ModuleTagHumanRated }
    MODULE
    { name = ModuleTagDecoupler }
</v>
      </c>
    </row>
    <row r="314" spans="1:16" x14ac:dyDescent="0.25">
      <c r="A314" t="str">
        <f>Table15[[#This Row],[Name]]</f>
        <v>bluedog_Apollo_Block2_PassiveDockingMechanism</v>
      </c>
      <c r="B314" t="str">
        <f>IF(VLOOKUP($A314,Parts!$A:$AM,B$1,0)="X",S$2,"")</f>
        <v/>
      </c>
      <c r="C314" t="str">
        <f>IF(VLOOKUP($A314,Parts!$A:$AM,C$1,0)="X",T$2,"")</f>
        <v/>
      </c>
      <c r="D314" t="str">
        <f>IF(VLOOKUP($A314,Parts!$A:$AM,D$1,0)="X",U$2,"")</f>
        <v/>
      </c>
      <c r="E314" t="str">
        <f>IF(VLOOKUP($A314,Parts!$A:$AM,E$1,0)="X",V$2,"")</f>
        <v/>
      </c>
      <c r="F314" t="str">
        <f>IF(VLOOKUP($A314,Parts!$A:$AM,F$1,0)="X",W$2,"")</f>
        <v/>
      </c>
      <c r="G314" t="str">
        <f>IF(VLOOKUP($A314,Parts!$A:$AM,G$1,0)="X",X$2,"")</f>
        <v/>
      </c>
      <c r="H314" t="str">
        <f>IF(VLOOKUP($A314,Parts!$A:$AM,H$1,0)="X",Y$2,"")</f>
        <v/>
      </c>
      <c r="I314" t="str">
        <f>IF(VLOOKUP($A314,Parts!$A:$AM,I$1,0)="X",Z$2,"")</f>
        <v xml:space="preserve">    MODULE
    { name = ModuleTagHumanRated }
</v>
      </c>
      <c r="J314" t="str">
        <f>IF(VLOOKUP($A314,Parts!$A:$AM,J$1,0)="X",AA$2,"")</f>
        <v/>
      </c>
      <c r="K314" t="str">
        <f>IF(VLOOKUP($A314,Parts!$A:$AM,K$1,0)="X",AB$2,"")</f>
        <v/>
      </c>
      <c r="L314" t="str">
        <f>IF(VLOOKUP($A314,Parts!$A:$AM,L$1,0)="X",AC$2,"")</f>
        <v/>
      </c>
      <c r="M314" t="str">
        <f>IF(VLOOKUP($A314,Parts!$A:$AM,M$1,0)="X",AD$2,"")</f>
        <v/>
      </c>
      <c r="N314" t="str">
        <f>IF(VLOOKUP($A314,Parts!$A:$AM,N$1,0)="X",AE$2,"")</f>
        <v xml:space="preserve">    MODULE
    { name = ModuleTagDecoupler }
</v>
      </c>
      <c r="O314" t="str">
        <f>IF(VLOOKUP($A314,Parts!$A:$AM,O$1,0)="X",AF$2,"")</f>
        <v/>
      </c>
      <c r="P314" t="str">
        <f t="shared" si="5"/>
        <v xml:space="preserve">    MODULE
    { name = ModuleTagHumanRated }
    MODULE
    { name = ModuleTagDecoupler }
</v>
      </c>
    </row>
    <row r="315" spans="1:16" x14ac:dyDescent="0.25">
      <c r="A315" t="str">
        <f>Table15[[#This Row],[Name]]</f>
        <v>bluedog_Apollo_Block2_Heatshield</v>
      </c>
      <c r="B315" t="str">
        <f>IF(VLOOKUP($A315,Parts!$A:$AM,B$1,0)="X",S$2,"")</f>
        <v/>
      </c>
      <c r="C315" t="str">
        <f>IF(VLOOKUP($A315,Parts!$A:$AM,C$1,0)="X",T$2,"")</f>
        <v/>
      </c>
      <c r="D315" t="str">
        <f>IF(VLOOKUP($A315,Parts!$A:$AM,D$1,0)="X",U$2,"")</f>
        <v/>
      </c>
      <c r="E315" t="str">
        <f>IF(VLOOKUP($A315,Parts!$A:$AM,E$1,0)="X",V$2,"")</f>
        <v/>
      </c>
      <c r="F315" t="str">
        <f>IF(VLOOKUP($A315,Parts!$A:$AM,F$1,0)="X",W$2,"")</f>
        <v/>
      </c>
      <c r="G315" t="str">
        <f>IF(VLOOKUP($A315,Parts!$A:$AM,G$1,0)="X",X$2,"")</f>
        <v/>
      </c>
      <c r="H315" t="str">
        <f>IF(VLOOKUP($A315,Parts!$A:$AM,H$1,0)="X",Y$2,"")</f>
        <v/>
      </c>
      <c r="I315" t="str">
        <f>IF(VLOOKUP($A315,Parts!$A:$AM,I$1,0)="X",Z$2,"")</f>
        <v xml:space="preserve">    MODULE
    { name = ModuleTagHumanRated }
</v>
      </c>
      <c r="J315" t="str">
        <f>IF(VLOOKUP($A315,Parts!$A:$AM,J$1,0)="X",AA$2,"")</f>
        <v/>
      </c>
      <c r="K315" t="str">
        <f>IF(VLOOKUP($A315,Parts!$A:$AM,K$1,0)="X",AB$2,"")</f>
        <v/>
      </c>
      <c r="L315" t="str">
        <f>IF(VLOOKUP($A315,Parts!$A:$AM,L$1,0)="X",AC$2,"")</f>
        <v xml:space="preserve">    MODULE
    { name = ModuleTagReentry }
</v>
      </c>
      <c r="M315" t="str">
        <f>IF(VLOOKUP($A315,Parts!$A:$AM,M$1,0)="X",AD$2,"")</f>
        <v/>
      </c>
      <c r="N315" t="str">
        <f>IF(VLOOKUP($A315,Parts!$A:$AM,N$1,0)="X",AE$2,"")</f>
        <v/>
      </c>
      <c r="O315" t="str">
        <f>IF(VLOOKUP($A315,Parts!$A:$AM,O$1,0)="X",AF$2,"")</f>
        <v/>
      </c>
      <c r="P315" t="str">
        <f t="shared" si="5"/>
        <v xml:space="preserve">    MODULE
    { name = ModuleTagHumanRated }
    MODULE
    { name = ModuleTagReentry }
</v>
      </c>
    </row>
    <row r="316" spans="1:16" x14ac:dyDescent="0.25">
      <c r="A316" t="str">
        <f>Table15[[#This Row],[Name]]</f>
        <v>bluedog_Apollo_Block3_HGA</v>
      </c>
      <c r="B316" t="str">
        <f>IF(VLOOKUP($A316,Parts!$A:$AM,B$1,0)="X",S$2,"")</f>
        <v/>
      </c>
      <c r="C316" t="str">
        <f>IF(VLOOKUP($A316,Parts!$A:$AM,C$1,0)="X",T$2,"")</f>
        <v/>
      </c>
      <c r="D316" t="str">
        <f>IF(VLOOKUP($A316,Parts!$A:$AM,D$1,0)="X",U$2,"")</f>
        <v/>
      </c>
      <c r="E316" t="str">
        <f>IF(VLOOKUP($A316,Parts!$A:$AM,E$1,0)="X",V$2,"")</f>
        <v/>
      </c>
      <c r="F316" t="str">
        <f>IF(VLOOKUP($A316,Parts!$A:$AM,F$1,0)="X",W$2,"")</f>
        <v/>
      </c>
      <c r="G316" t="str">
        <f>IF(VLOOKUP($A316,Parts!$A:$AM,G$1,0)="X",X$2,"")</f>
        <v/>
      </c>
      <c r="H316" t="str">
        <f>IF(VLOOKUP($A316,Parts!$A:$AM,H$1,0)="X",Y$2,"")</f>
        <v/>
      </c>
      <c r="I316" t="str">
        <f>IF(VLOOKUP($A316,Parts!$A:$AM,I$1,0)="X",Z$2,"")</f>
        <v xml:space="preserve">    MODULE
    { name = ModuleTagHumanRated }
</v>
      </c>
      <c r="J316" t="str">
        <f>IF(VLOOKUP($A316,Parts!$A:$AM,J$1,0)="X",AA$2,"")</f>
        <v xml:space="preserve">    MODULE
    { name = ModuleTagInstruments }
</v>
      </c>
      <c r="K316" t="str">
        <f>IF(VLOOKUP($A316,Parts!$A:$AM,K$1,0)="X",AB$2,"")</f>
        <v/>
      </c>
      <c r="L316" t="str">
        <f>IF(VLOOKUP($A316,Parts!$A:$AM,L$1,0)="X",AC$2,"")</f>
        <v/>
      </c>
      <c r="M316" t="str">
        <f>IF(VLOOKUP($A316,Parts!$A:$AM,M$1,0)="X",AD$2,"")</f>
        <v/>
      </c>
      <c r="N316" t="str">
        <f>IF(VLOOKUP($A316,Parts!$A:$AM,N$1,0)="X",AE$2,"")</f>
        <v/>
      </c>
      <c r="O316" t="str">
        <f>IF(VLOOKUP($A316,Parts!$A:$AM,O$1,0)="X",AF$2,"")</f>
        <v/>
      </c>
      <c r="P316" t="str">
        <f t="shared" si="5"/>
        <v xml:space="preserve">    MODULE
    { name = ModuleTagHumanRated }
    MODULE
    { name = ModuleTagInstruments }
</v>
      </c>
    </row>
    <row r="317" spans="1:16" x14ac:dyDescent="0.25">
      <c r="A317" t="str">
        <f>Table15[[#This Row],[Name]]</f>
        <v>bluedog_Apollo_Block3_ServiceEngine</v>
      </c>
      <c r="B317" t="str">
        <f>IF(VLOOKUP($A317,Parts!$A:$AM,B$1,0)="X",S$2,"")</f>
        <v/>
      </c>
      <c r="C317" t="str">
        <f>IF(VLOOKUP($A317,Parts!$A:$AM,C$1,0)="X",T$2,"")</f>
        <v/>
      </c>
      <c r="D317" t="str">
        <f>IF(VLOOKUP($A317,Parts!$A:$AM,D$1,0)="X",U$2,"")</f>
        <v/>
      </c>
      <c r="E317" t="str">
        <f>IF(VLOOKUP($A317,Parts!$A:$AM,E$1,0)="X",V$2,"")</f>
        <v/>
      </c>
      <c r="F317" t="str">
        <f>IF(VLOOKUP($A317,Parts!$A:$AM,F$1,0)="X",W$2,"")</f>
        <v/>
      </c>
      <c r="G317" t="str">
        <f>IF(VLOOKUP($A317,Parts!$A:$AM,G$1,0)="X",X$2,"")</f>
        <v/>
      </c>
      <c r="H317" t="str">
        <f>IF(VLOOKUP($A317,Parts!$A:$AM,H$1,0)="X",Y$2,"")</f>
        <v/>
      </c>
      <c r="I317" t="str">
        <f>IF(VLOOKUP($A317,Parts!$A:$AM,I$1,0)="X",Z$2,"")</f>
        <v/>
      </c>
      <c r="J317" t="str">
        <f>IF(VLOOKUP($A317,Parts!$A:$AM,J$1,0)="X",AA$2,"")</f>
        <v/>
      </c>
      <c r="K317" t="str">
        <f>IF(VLOOKUP($A317,Parts!$A:$AM,K$1,0)="X",AB$2,"")</f>
        <v/>
      </c>
      <c r="L317" t="str">
        <f>IF(VLOOKUP($A317,Parts!$A:$AM,L$1,0)="X",AC$2,"")</f>
        <v/>
      </c>
      <c r="M317" t="str">
        <f>IF(VLOOKUP($A317,Parts!$A:$AM,M$1,0)="X",AD$2,"")</f>
        <v/>
      </c>
      <c r="N317" t="str">
        <f>IF(VLOOKUP($A317,Parts!$A:$AM,N$1,0)="X",AE$2,"")</f>
        <v/>
      </c>
      <c r="O317" t="str">
        <f>IF(VLOOKUP($A317,Parts!$A:$AM,O$1,0)="X",AF$2,"")</f>
        <v/>
      </c>
      <c r="P317" t="str">
        <f t="shared" si="5"/>
        <v/>
      </c>
    </row>
    <row r="318" spans="1:16" x14ac:dyDescent="0.25">
      <c r="A318" t="str">
        <f>Table15[[#This Row],[Name]]</f>
        <v>bluedog_Apollo_Block3_Capsule</v>
      </c>
      <c r="B318" t="str">
        <f>IF(VLOOKUP($A318,Parts!$A:$AM,B$1,0)="X",S$2,"")</f>
        <v xml:space="preserve">    MODULE
    { name = ModuleTagAvionics }
</v>
      </c>
      <c r="C318" t="str">
        <f>IF(VLOOKUP($A318,Parts!$A:$AM,C$1,0)="X",T$2,"")</f>
        <v/>
      </c>
      <c r="D318" t="str">
        <f>IF(VLOOKUP($A318,Parts!$A:$AM,D$1,0)="X",U$2,"")</f>
        <v/>
      </c>
      <c r="E318" t="str">
        <f>IF(VLOOKUP($A318,Parts!$A:$AM,E$1,0)="X",V$2,"")</f>
        <v/>
      </c>
      <c r="F318" t="str">
        <f>IF(VLOOKUP($A318,Parts!$A:$AM,F$1,0)="X",W$2,"")</f>
        <v/>
      </c>
      <c r="G318" t="str">
        <f>IF(VLOOKUP($A318,Parts!$A:$AM,G$1,0)="X",X$2,"")</f>
        <v/>
      </c>
      <c r="H318" t="str">
        <f>IF(VLOOKUP($A318,Parts!$A:$AM,H$1,0)="X",Y$2,"")</f>
        <v xml:space="preserve">    MODULE
    { name = ModuleTagHabitable }
</v>
      </c>
      <c r="I318" t="str">
        <f>IF(VLOOKUP($A318,Parts!$A:$AM,I$1,0)="X",Z$2,"")</f>
        <v xml:space="preserve">    MODULE
    { name = ModuleTagHumanRated }
</v>
      </c>
      <c r="J318" t="str">
        <f>IF(VLOOKUP($A318,Parts!$A:$AM,J$1,0)="X",AA$2,"")</f>
        <v/>
      </c>
      <c r="K318" t="str">
        <f>IF(VLOOKUP($A318,Parts!$A:$AM,K$1,0)="X",AB$2,"")</f>
        <v/>
      </c>
      <c r="L318" t="str">
        <f>IF(VLOOKUP($A318,Parts!$A:$AM,L$1,0)="X",AC$2,"")</f>
        <v xml:space="preserve">    MODULE
    { name = ModuleTagReentry }
</v>
      </c>
      <c r="M318" t="str">
        <f>IF(VLOOKUP($A318,Parts!$A:$AM,M$1,0)="X",AD$2,"")</f>
        <v/>
      </c>
      <c r="N318" t="str">
        <f>IF(VLOOKUP($A318,Parts!$A:$AM,N$1,0)="X",AE$2,"")</f>
        <v/>
      </c>
      <c r="O318" t="str">
        <f>IF(VLOOKUP($A318,Parts!$A:$AM,O$1,0)="X",AF$2,"")</f>
        <v/>
      </c>
      <c r="P318" t="str">
        <f t="shared" si="5"/>
        <v xml:space="preserve">    MODULE
    { name = ModuleTagAvionics }
    MODULE
    { name = ModuleTagHabitable }
    MODULE
    { name = ModuleTagHumanRated }
    MODULE
    { name = ModuleTagReentry }
</v>
      </c>
    </row>
    <row r="319" spans="1:16" x14ac:dyDescent="0.25">
      <c r="A319" t="str">
        <f>Table15[[#This Row],[Name]]</f>
        <v>bluedog_Apollo_Block3_MissionModule</v>
      </c>
      <c r="B319" t="str">
        <f>IF(VLOOKUP($A319,Parts!$A:$AM,B$1,0)="X",S$2,"")</f>
        <v xml:space="preserve">    MODULE
    { name = ModuleTagAvionics }
</v>
      </c>
      <c r="C319" t="str">
        <f>IF(VLOOKUP($A319,Parts!$A:$AM,C$1,0)="X",T$2,"")</f>
        <v/>
      </c>
      <c r="D319" t="str">
        <f>IF(VLOOKUP($A319,Parts!$A:$AM,D$1,0)="X",U$2,"")</f>
        <v/>
      </c>
      <c r="E319" t="str">
        <f>IF(VLOOKUP($A319,Parts!$A:$AM,E$1,0)="X",V$2,"")</f>
        <v/>
      </c>
      <c r="F319" t="str">
        <f>IF(VLOOKUP($A319,Parts!$A:$AM,F$1,0)="X",W$2,"")</f>
        <v/>
      </c>
      <c r="G319" t="str">
        <f>IF(VLOOKUP($A319,Parts!$A:$AM,G$1,0)="X",X$2,"")</f>
        <v/>
      </c>
      <c r="H319" t="str">
        <f>IF(VLOOKUP($A319,Parts!$A:$AM,H$1,0)="X",Y$2,"")</f>
        <v xml:space="preserve">    MODULE
    { name = ModuleTagHabitable }
</v>
      </c>
      <c r="I319" t="str">
        <f>IF(VLOOKUP($A319,Parts!$A:$AM,I$1,0)="X",Z$2,"")</f>
        <v xml:space="preserve">    MODULE
    { name = ModuleTagHumanRated }
</v>
      </c>
      <c r="J319" t="str">
        <f>IF(VLOOKUP($A319,Parts!$A:$AM,J$1,0)="X",AA$2,"")</f>
        <v/>
      </c>
      <c r="K319" t="str">
        <f>IF(VLOOKUP($A319,Parts!$A:$AM,K$1,0)="X",AB$2,"")</f>
        <v/>
      </c>
      <c r="L319" t="str">
        <f>IF(VLOOKUP($A319,Parts!$A:$AM,L$1,0)="X",AC$2,"")</f>
        <v/>
      </c>
      <c r="M319" t="str">
        <f>IF(VLOOKUP($A319,Parts!$A:$AM,M$1,0)="X",AD$2,"")</f>
        <v/>
      </c>
      <c r="N319" t="str">
        <f>IF(VLOOKUP($A319,Parts!$A:$AM,N$1,0)="X",AE$2,"")</f>
        <v/>
      </c>
      <c r="O319" t="str">
        <f>IF(VLOOKUP($A319,Parts!$A:$AM,O$1,0)="X",AF$2,"")</f>
        <v/>
      </c>
      <c r="P319" t="str">
        <f t="shared" si="5"/>
        <v xml:space="preserve">    MODULE
    { name = ModuleTagAvionics }
    MODULE
    { name = ModuleTagHabitable }
    MODULE
    { name = ModuleTagHumanRated }
</v>
      </c>
    </row>
    <row r="320" spans="1:16" x14ac:dyDescent="0.25">
      <c r="A320" t="str">
        <f>Table15[[#This Row],[Name]]</f>
        <v>bluedog_Apollo_Block3_ServiceModule</v>
      </c>
      <c r="B320" t="str">
        <f>IF(VLOOKUP($A320,Parts!$A:$AM,B$1,0)="X",S$2,"")</f>
        <v/>
      </c>
      <c r="C320" t="str">
        <f>IF(VLOOKUP($A320,Parts!$A:$AM,C$1,0)="X",T$2,"")</f>
        <v/>
      </c>
      <c r="D320" t="str">
        <f>IF(VLOOKUP($A320,Parts!$A:$AM,D$1,0)="X",U$2,"")</f>
        <v/>
      </c>
      <c r="E320" t="str">
        <f>IF(VLOOKUP($A320,Parts!$A:$AM,E$1,0)="X",V$2,"")</f>
        <v/>
      </c>
      <c r="F320" t="str">
        <f>IF(VLOOKUP($A320,Parts!$A:$AM,F$1,0)="X",W$2,"")</f>
        <v/>
      </c>
      <c r="G320" t="str">
        <f>IF(VLOOKUP($A320,Parts!$A:$AM,G$1,0)="X",X$2,"")</f>
        <v/>
      </c>
      <c r="H320" t="str">
        <f>IF(VLOOKUP($A320,Parts!$A:$AM,H$1,0)="X",Y$2,"")</f>
        <v/>
      </c>
      <c r="I320" t="str">
        <f>IF(VLOOKUP($A320,Parts!$A:$AM,I$1,0)="X",Z$2,"")</f>
        <v xml:space="preserve">    MODULE
    { name = ModuleTagHumanRated }
</v>
      </c>
      <c r="J320" t="str">
        <f>IF(VLOOKUP($A320,Parts!$A:$AM,J$1,0)="X",AA$2,"")</f>
        <v/>
      </c>
      <c r="K320" t="str">
        <f>IF(VLOOKUP($A320,Parts!$A:$AM,K$1,0)="X",AB$2,"")</f>
        <v/>
      </c>
      <c r="L320" t="str">
        <f>IF(VLOOKUP($A320,Parts!$A:$AM,L$1,0)="X",AC$2,"")</f>
        <v/>
      </c>
      <c r="M320" t="str">
        <f>IF(VLOOKUP($A320,Parts!$A:$AM,M$1,0)="X",AD$2,"")</f>
        <v/>
      </c>
      <c r="N320" t="str">
        <f>IF(VLOOKUP($A320,Parts!$A:$AM,N$1,0)="X",AE$2,"")</f>
        <v/>
      </c>
      <c r="O320" t="str">
        <f>IF(VLOOKUP($A320,Parts!$A:$AM,O$1,0)="X",AF$2,"")</f>
        <v/>
      </c>
      <c r="P320" t="str">
        <f t="shared" si="5"/>
        <v xml:space="preserve">    MODULE
    { name = ModuleTagHumanRated }
</v>
      </c>
    </row>
    <row r="321" spans="1:16" x14ac:dyDescent="0.25">
      <c r="A321" t="str">
        <f>Table15[[#This Row],[Name]]</f>
        <v>LgRadialSolarPanel</v>
      </c>
      <c r="B321" t="str">
        <f>IF(VLOOKUP($A321,Parts!$A:$AM,B$1,0)="X",S$2,"")</f>
        <v/>
      </c>
      <c r="C321" t="str">
        <f>IF(VLOOKUP($A321,Parts!$A:$AM,C$1,0)="X",T$2,"")</f>
        <v/>
      </c>
      <c r="D321" t="str">
        <f>IF(VLOOKUP($A321,Parts!$A:$AM,D$1,0)="X",U$2,"")</f>
        <v/>
      </c>
      <c r="E321" t="str">
        <f>IF(VLOOKUP($A321,Parts!$A:$AM,E$1,0)="X",V$2,"")</f>
        <v/>
      </c>
      <c r="F321" t="str">
        <f>IF(VLOOKUP($A321,Parts!$A:$AM,F$1,0)="X",W$2,"")</f>
        <v/>
      </c>
      <c r="G321" t="str">
        <f>IF(VLOOKUP($A321,Parts!$A:$AM,G$1,0)="X",X$2,"")</f>
        <v/>
      </c>
      <c r="H321" t="str">
        <f>IF(VLOOKUP($A321,Parts!$A:$AM,H$1,0)="X",Y$2,"")</f>
        <v/>
      </c>
      <c r="I321" t="str">
        <f>IF(VLOOKUP($A321,Parts!$A:$AM,I$1,0)="X",Z$2,"")</f>
        <v/>
      </c>
      <c r="J321" t="str">
        <f>IF(VLOOKUP($A321,Parts!$A:$AM,J$1,0)="X",AA$2,"")</f>
        <v/>
      </c>
      <c r="K321" t="str">
        <f>IF(VLOOKUP($A321,Parts!$A:$AM,K$1,0)="X",AB$2,"")</f>
        <v/>
      </c>
      <c r="L321" t="str">
        <f>IF(VLOOKUP($A321,Parts!$A:$AM,L$1,0)="X",AC$2,"")</f>
        <v/>
      </c>
      <c r="M321" t="str">
        <f>IF(VLOOKUP($A321,Parts!$A:$AM,M$1,0)="X",AD$2,"")</f>
        <v/>
      </c>
      <c r="N321" t="str">
        <f>IF(VLOOKUP($A321,Parts!$A:$AM,N$1,0)="X",AE$2,"")</f>
        <v/>
      </c>
      <c r="O321" t="str">
        <f>IF(VLOOKUP($A321,Parts!$A:$AM,O$1,0)="X",AF$2,"")</f>
        <v/>
      </c>
      <c r="P321" t="str">
        <f t="shared" si="5"/>
        <v/>
      </c>
    </row>
    <row r="322" spans="1:16" x14ac:dyDescent="0.25">
      <c r="A322" t="str">
        <f>Table15[[#This Row],[Name]]</f>
        <v>bluedog_Apollo_Block2_Capsule</v>
      </c>
      <c r="B322" t="str">
        <f>IF(VLOOKUP($A322,Parts!$A:$AM,B$1,0)="X",S$2,"")</f>
        <v xml:space="preserve">    MODULE
    { name = ModuleTagAvionics }
</v>
      </c>
      <c r="C322" t="str">
        <f>IF(VLOOKUP($A322,Parts!$A:$AM,C$1,0)="X",T$2,"")</f>
        <v/>
      </c>
      <c r="D322" t="str">
        <f>IF(VLOOKUP($A322,Parts!$A:$AM,D$1,0)="X",U$2,"")</f>
        <v/>
      </c>
      <c r="E322" t="str">
        <f>IF(VLOOKUP($A322,Parts!$A:$AM,E$1,0)="X",V$2,"")</f>
        <v/>
      </c>
      <c r="F322" t="str">
        <f>IF(VLOOKUP($A322,Parts!$A:$AM,F$1,0)="X",W$2,"")</f>
        <v/>
      </c>
      <c r="G322" t="str">
        <f>IF(VLOOKUP($A322,Parts!$A:$AM,G$1,0)="X",X$2,"")</f>
        <v/>
      </c>
      <c r="H322" t="str">
        <f>IF(VLOOKUP($A322,Parts!$A:$AM,H$1,0)="X",Y$2,"")</f>
        <v xml:space="preserve">    MODULE
    { name = ModuleTagHabitable }
</v>
      </c>
      <c r="I322" t="str">
        <f>IF(VLOOKUP($A322,Parts!$A:$AM,I$1,0)="X",Z$2,"")</f>
        <v xml:space="preserve">    MODULE
    { name = ModuleTagHumanRated }
</v>
      </c>
      <c r="J322" t="str">
        <f>IF(VLOOKUP($A322,Parts!$A:$AM,J$1,0)="X",AA$2,"")</f>
        <v/>
      </c>
      <c r="K322" t="str">
        <f>IF(VLOOKUP($A322,Parts!$A:$AM,K$1,0)="X",AB$2,"")</f>
        <v/>
      </c>
      <c r="L322" t="str">
        <f>IF(VLOOKUP($A322,Parts!$A:$AM,L$1,0)="X",AC$2,"")</f>
        <v xml:space="preserve">    MODULE
    { name = ModuleTagReentry }
</v>
      </c>
      <c r="M322" t="str">
        <f>IF(VLOOKUP($A322,Parts!$A:$AM,M$1,0)="X",AD$2,"")</f>
        <v/>
      </c>
      <c r="N322" t="str">
        <f>IF(VLOOKUP($A322,Parts!$A:$AM,N$1,0)="X",AE$2,"")</f>
        <v/>
      </c>
      <c r="O322" t="str">
        <f>IF(VLOOKUP($A322,Parts!$A:$AM,O$1,0)="X",AF$2,"")</f>
        <v/>
      </c>
      <c r="P322" t="str">
        <f t="shared" si="5"/>
        <v xml:space="preserve">    MODULE
    { name = ModuleTagAvionics }
    MODULE
    { name = ModuleTagHabitable }
    MODULE
    { name = ModuleTagHumanRated }
    MODULE
    { name = ModuleTagReentry }
</v>
      </c>
    </row>
    <row r="323" spans="1:16" x14ac:dyDescent="0.25">
      <c r="A323" t="str">
        <f>Table15[[#This Row],[Name]]</f>
        <v>FASAApollo_CM</v>
      </c>
      <c r="B323" t="str">
        <f>IF(VLOOKUP($A323,Parts!$A:$AM,B$1,0)="X",S$2,"")</f>
        <v xml:space="preserve">    MODULE
    { name = ModuleTagAvionics }
</v>
      </c>
      <c r="C323" t="str">
        <f>IF(VLOOKUP($A323,Parts!$A:$AM,C$1,0)="X",T$2,"")</f>
        <v/>
      </c>
      <c r="D323" t="str">
        <f>IF(VLOOKUP($A323,Parts!$A:$AM,D$1,0)="X",U$2,"")</f>
        <v/>
      </c>
      <c r="E323" t="str">
        <f>IF(VLOOKUP($A323,Parts!$A:$AM,E$1,0)="X",V$2,"")</f>
        <v/>
      </c>
      <c r="F323" t="str">
        <f>IF(VLOOKUP($A323,Parts!$A:$AM,F$1,0)="X",W$2,"")</f>
        <v/>
      </c>
      <c r="G323" t="str">
        <f>IF(VLOOKUP($A323,Parts!$A:$AM,G$1,0)="X",X$2,"")</f>
        <v/>
      </c>
      <c r="H323" t="str">
        <f>IF(VLOOKUP($A323,Parts!$A:$AM,H$1,0)="X",Y$2,"")</f>
        <v xml:space="preserve">    MODULE
    { name = ModuleTagHabitable }
</v>
      </c>
      <c r="I323" t="str">
        <f>IF(VLOOKUP($A323,Parts!$A:$AM,I$1,0)="X",Z$2,"")</f>
        <v xml:space="preserve">    MODULE
    { name = ModuleTagHumanRated }
</v>
      </c>
      <c r="J323" t="str">
        <f>IF(VLOOKUP($A323,Parts!$A:$AM,J$1,0)="X",AA$2,"")</f>
        <v/>
      </c>
      <c r="K323" t="str">
        <f>IF(VLOOKUP($A323,Parts!$A:$AM,K$1,0)="X",AB$2,"")</f>
        <v/>
      </c>
      <c r="L323" t="str">
        <f>IF(VLOOKUP($A323,Parts!$A:$AM,L$1,0)="X",AC$2,"")</f>
        <v xml:space="preserve">    MODULE
    { name = ModuleTagReentry }
</v>
      </c>
      <c r="M323" t="str">
        <f>IF(VLOOKUP($A323,Parts!$A:$AM,M$1,0)="X",AD$2,"")</f>
        <v/>
      </c>
      <c r="N323" t="str">
        <f>IF(VLOOKUP($A323,Parts!$A:$AM,N$1,0)="X",AE$2,"")</f>
        <v/>
      </c>
      <c r="O323" t="str">
        <f>IF(VLOOKUP($A323,Parts!$A:$AM,O$1,0)="X",AF$2,"")</f>
        <v/>
      </c>
      <c r="P323" t="str">
        <f t="shared" ref="P323:P386" si="6">B323&amp;C323&amp;D323&amp;E323&amp;F323&amp;G323&amp;H323&amp;I323&amp;J323&amp;K323&amp;L323&amp;M323&amp;N323&amp;O323</f>
        <v xml:space="preserve">    MODULE
    { name = ModuleTagAvionics }
    MODULE
    { name = ModuleTagHabitable }
    MODULE
    { name = ModuleTagHumanRated }
    MODULE
    { name = ModuleTagReentry }
</v>
      </c>
    </row>
    <row r="324" spans="1:16" x14ac:dyDescent="0.25">
      <c r="A324" t="str">
        <f>Table15[[#This Row],[Name]]</f>
        <v>SSTU-AJ10-CustomMid</v>
      </c>
      <c r="B324" t="str">
        <f>IF(VLOOKUP($A324,Parts!$A:$AM,B$1,0)="X",S$2,"")</f>
        <v/>
      </c>
      <c r="C324" t="str">
        <f>IF(VLOOKUP($A324,Parts!$A:$AM,C$1,0)="X",T$2,"")</f>
        <v/>
      </c>
      <c r="D324" t="str">
        <f>IF(VLOOKUP($A324,Parts!$A:$AM,D$1,0)="X",U$2,"")</f>
        <v/>
      </c>
      <c r="E324" t="str">
        <f>IF(VLOOKUP($A324,Parts!$A:$AM,E$1,0)="X",V$2,"")</f>
        <v xml:space="preserve">    MODULE
    { name = ModuleTagEngineLiquidPF }
</v>
      </c>
      <c r="F324" t="str">
        <f>IF(VLOOKUP($A324,Parts!$A:$AM,F$1,0)="X",W$2,"")</f>
        <v/>
      </c>
      <c r="G324" t="str">
        <f>IF(VLOOKUP($A324,Parts!$A:$AM,G$1,0)="X",X$2,"")</f>
        <v/>
      </c>
      <c r="H324" t="str">
        <f>IF(VLOOKUP($A324,Parts!$A:$AM,H$1,0)="X",Y$2,"")</f>
        <v/>
      </c>
      <c r="I324" t="str">
        <f>IF(VLOOKUP($A324,Parts!$A:$AM,I$1,0)="X",Z$2,"")</f>
        <v/>
      </c>
      <c r="J324" t="str">
        <f>IF(VLOOKUP($A324,Parts!$A:$AM,J$1,0)="X",AA$2,"")</f>
        <v/>
      </c>
      <c r="K324" t="str">
        <f>IF(VLOOKUP($A324,Parts!$A:$AM,K$1,0)="X",AB$2,"")</f>
        <v/>
      </c>
      <c r="L324" t="str">
        <f>IF(VLOOKUP($A324,Parts!$A:$AM,L$1,0)="X",AC$2,"")</f>
        <v/>
      </c>
      <c r="M324" t="str">
        <f>IF(VLOOKUP($A324,Parts!$A:$AM,M$1,0)="X",AD$2,"")</f>
        <v xml:space="preserve">    MODULE
    { name = ModuleTagToxic }
</v>
      </c>
      <c r="N324" t="str">
        <f>IF(VLOOKUP($A324,Parts!$A:$AM,N$1,0)="X",AE$2,"")</f>
        <v/>
      </c>
      <c r="O324" t="str">
        <f>IF(VLOOKUP($A324,Parts!$A:$AM,O$1,0)="X",AF$2,"")</f>
        <v/>
      </c>
      <c r="P324" t="str">
        <f t="shared" si="6"/>
        <v xml:space="preserve">    MODULE
    { name = ModuleTagEngineLiquidPF }
    MODULE
    { name = ModuleTagToxic }
</v>
      </c>
    </row>
    <row r="325" spans="1:16" x14ac:dyDescent="0.25">
      <c r="A325" t="str">
        <f>Table15[[#This Row],[Name]]</f>
        <v>SSTU-DC-D1</v>
      </c>
      <c r="B325" t="str">
        <f>IF(VLOOKUP($A325,Parts!$A:$AM,B$1,0)="X",S$2,"")</f>
        <v/>
      </c>
      <c r="C325" t="str">
        <f>IF(VLOOKUP($A325,Parts!$A:$AM,C$1,0)="X",T$2,"")</f>
        <v/>
      </c>
      <c r="D325" t="str">
        <f>IF(VLOOKUP($A325,Parts!$A:$AM,D$1,0)="X",U$2,"")</f>
        <v/>
      </c>
      <c r="E325" t="str">
        <f>IF(VLOOKUP($A325,Parts!$A:$AM,E$1,0)="X",V$2,"")</f>
        <v/>
      </c>
      <c r="F325" t="str">
        <f>IF(VLOOKUP($A325,Parts!$A:$AM,F$1,0)="X",W$2,"")</f>
        <v/>
      </c>
      <c r="G325" t="str">
        <f>IF(VLOOKUP($A325,Parts!$A:$AM,G$1,0)="X",X$2,"")</f>
        <v/>
      </c>
      <c r="H325" t="str">
        <f>IF(VLOOKUP($A325,Parts!$A:$AM,H$1,0)="X",Y$2,"")</f>
        <v/>
      </c>
      <c r="I325" t="str">
        <f>IF(VLOOKUP($A325,Parts!$A:$AM,I$1,0)="X",Z$2,"")</f>
        <v/>
      </c>
      <c r="J325" t="str">
        <f>IF(VLOOKUP($A325,Parts!$A:$AM,J$1,0)="X",AA$2,"")</f>
        <v/>
      </c>
      <c r="K325" t="str">
        <f>IF(VLOOKUP($A325,Parts!$A:$AM,K$1,0)="X",AB$2,"")</f>
        <v/>
      </c>
      <c r="L325" t="str">
        <f>IF(VLOOKUP($A325,Parts!$A:$AM,L$1,0)="X",AC$2,"")</f>
        <v/>
      </c>
      <c r="M325" t="str">
        <f>IF(VLOOKUP($A325,Parts!$A:$AM,M$1,0)="X",AD$2,"")</f>
        <v/>
      </c>
      <c r="N325" t="str">
        <f>IF(VLOOKUP($A325,Parts!$A:$AM,N$1,0)="X",AE$2,"")</f>
        <v xml:space="preserve">    MODULE
    { name = ModuleTagDecoupler }
</v>
      </c>
      <c r="O325" t="str">
        <f>IF(VLOOKUP($A325,Parts!$A:$AM,O$1,0)="X",AF$2,"")</f>
        <v/>
      </c>
      <c r="P325" t="str">
        <f t="shared" si="6"/>
        <v xml:space="preserve">    MODULE
    { name = ModuleTagDecoupler }
</v>
      </c>
    </row>
    <row r="326" spans="1:16" x14ac:dyDescent="0.25">
      <c r="A326" t="str">
        <f>Table15[[#This Row],[Name]]</f>
        <v>FASAApollo_CM_Top</v>
      </c>
      <c r="B326" t="str">
        <f>IF(VLOOKUP($A326,Parts!$A:$AM,B$1,0)="X",S$2,"")</f>
        <v/>
      </c>
      <c r="C326" t="str">
        <f>IF(VLOOKUP($A326,Parts!$A:$AM,C$1,0)="X",T$2,"")</f>
        <v/>
      </c>
      <c r="D326" t="str">
        <f>IF(VLOOKUP($A326,Parts!$A:$AM,D$1,0)="X",U$2,"")</f>
        <v/>
      </c>
      <c r="E326" t="str">
        <f>IF(VLOOKUP($A326,Parts!$A:$AM,E$1,0)="X",V$2,"")</f>
        <v/>
      </c>
      <c r="F326" t="str">
        <f>IF(VLOOKUP($A326,Parts!$A:$AM,F$1,0)="X",W$2,"")</f>
        <v/>
      </c>
      <c r="G326" t="str">
        <f>IF(VLOOKUP($A326,Parts!$A:$AM,G$1,0)="X",X$2,"")</f>
        <v/>
      </c>
      <c r="H326" t="str">
        <f>IF(VLOOKUP($A326,Parts!$A:$AM,H$1,0)="X",Y$2,"")</f>
        <v/>
      </c>
      <c r="I326" t="str">
        <f>IF(VLOOKUP($A326,Parts!$A:$AM,I$1,0)="X",Z$2,"")</f>
        <v xml:space="preserve">    MODULE
    { name = ModuleTagHumanRated }
</v>
      </c>
      <c r="J326" t="str">
        <f>IF(VLOOKUP($A326,Parts!$A:$AM,J$1,0)="X",AA$2,"")</f>
        <v/>
      </c>
      <c r="K326" t="str">
        <f>IF(VLOOKUP($A326,Parts!$A:$AM,K$1,0)="X",AB$2,"")</f>
        <v/>
      </c>
      <c r="L326" t="str">
        <f>IF(VLOOKUP($A326,Parts!$A:$AM,L$1,0)="X",AC$2,"")</f>
        <v xml:space="preserve">    MODULE
    { name = ModuleTagReentry }
</v>
      </c>
      <c r="M326" t="str">
        <f>IF(VLOOKUP($A326,Parts!$A:$AM,M$1,0)="X",AD$2,"")</f>
        <v/>
      </c>
      <c r="N326" t="str">
        <f>IF(VLOOKUP($A326,Parts!$A:$AM,N$1,0)="X",AE$2,"")</f>
        <v/>
      </c>
      <c r="O326" t="str">
        <f>IF(VLOOKUP($A326,Parts!$A:$AM,O$1,0)="X",AF$2,"")</f>
        <v/>
      </c>
      <c r="P326" t="str">
        <f t="shared" si="6"/>
        <v xml:space="preserve">    MODULE
    { name = ModuleTagHumanRated }
    MODULE
    { name = ModuleTagReentry }
</v>
      </c>
    </row>
    <row r="327" spans="1:16" x14ac:dyDescent="0.25">
      <c r="A327" t="str">
        <f>Table15[[#This Row],[Name]]</f>
        <v>FASAApollo_CM_HeatShield</v>
      </c>
      <c r="B327" t="str">
        <f>IF(VLOOKUP($A327,Parts!$A:$AM,B$1,0)="X",S$2,"")</f>
        <v/>
      </c>
      <c r="C327" t="str">
        <f>IF(VLOOKUP($A327,Parts!$A:$AM,C$1,0)="X",T$2,"")</f>
        <v/>
      </c>
      <c r="D327" t="str">
        <f>IF(VLOOKUP($A327,Parts!$A:$AM,D$1,0)="X",U$2,"")</f>
        <v/>
      </c>
      <c r="E327" t="str">
        <f>IF(VLOOKUP($A327,Parts!$A:$AM,E$1,0)="X",V$2,"")</f>
        <v/>
      </c>
      <c r="F327" t="str">
        <f>IF(VLOOKUP($A327,Parts!$A:$AM,F$1,0)="X",W$2,"")</f>
        <v/>
      </c>
      <c r="G327" t="str">
        <f>IF(VLOOKUP($A327,Parts!$A:$AM,G$1,0)="X",X$2,"")</f>
        <v/>
      </c>
      <c r="H327" t="str">
        <f>IF(VLOOKUP($A327,Parts!$A:$AM,H$1,0)="X",Y$2,"")</f>
        <v/>
      </c>
      <c r="I327" t="str">
        <f>IF(VLOOKUP($A327,Parts!$A:$AM,I$1,0)="X",Z$2,"")</f>
        <v xml:space="preserve">    MODULE
    { name = ModuleTagHumanRated }
</v>
      </c>
      <c r="J327" t="str">
        <f>IF(VLOOKUP($A327,Parts!$A:$AM,J$1,0)="X",AA$2,"")</f>
        <v/>
      </c>
      <c r="K327" t="str">
        <f>IF(VLOOKUP($A327,Parts!$A:$AM,K$1,0)="X",AB$2,"")</f>
        <v/>
      </c>
      <c r="L327" t="str">
        <f>IF(VLOOKUP($A327,Parts!$A:$AM,L$1,0)="X",AC$2,"")</f>
        <v xml:space="preserve">    MODULE
    { name = ModuleTagReentry }
</v>
      </c>
      <c r="M327" t="str">
        <f>IF(VLOOKUP($A327,Parts!$A:$AM,M$1,0)="X",AD$2,"")</f>
        <v/>
      </c>
      <c r="N327" t="str">
        <f>IF(VLOOKUP($A327,Parts!$A:$AM,N$1,0)="X",AE$2,"")</f>
        <v/>
      </c>
      <c r="O327" t="str">
        <f>IF(VLOOKUP($A327,Parts!$A:$AM,O$1,0)="X",AF$2,"")</f>
        <v/>
      </c>
      <c r="P327" t="str">
        <f t="shared" si="6"/>
        <v xml:space="preserve">    MODULE
    { name = ModuleTagHumanRated }
    MODULE
    { name = ModuleTagReentry }
</v>
      </c>
    </row>
    <row r="328" spans="1:16" x14ac:dyDescent="0.25">
      <c r="A328" t="str">
        <f>Table15[[#This Row],[Name]]</f>
        <v>FASAApollo_CM_parachutes</v>
      </c>
      <c r="B328" t="str">
        <f>IF(VLOOKUP($A328,Parts!$A:$AM,B$1,0)="X",S$2,"")</f>
        <v/>
      </c>
      <c r="C328" t="str">
        <f>IF(VLOOKUP($A328,Parts!$A:$AM,C$1,0)="X",T$2,"")</f>
        <v/>
      </c>
      <c r="D328" t="str">
        <f>IF(VLOOKUP($A328,Parts!$A:$AM,D$1,0)="X",U$2,"")</f>
        <v/>
      </c>
      <c r="E328" t="str">
        <f>IF(VLOOKUP($A328,Parts!$A:$AM,E$1,0)="X",V$2,"")</f>
        <v/>
      </c>
      <c r="F328" t="str">
        <f>IF(VLOOKUP($A328,Parts!$A:$AM,F$1,0)="X",W$2,"")</f>
        <v/>
      </c>
      <c r="G328" t="str">
        <f>IF(VLOOKUP($A328,Parts!$A:$AM,G$1,0)="X",X$2,"")</f>
        <v/>
      </c>
      <c r="H328" t="str">
        <f>IF(VLOOKUP($A328,Parts!$A:$AM,H$1,0)="X",Y$2,"")</f>
        <v/>
      </c>
      <c r="I328" t="str">
        <f>IF(VLOOKUP($A328,Parts!$A:$AM,I$1,0)="X",Z$2,"")</f>
        <v xml:space="preserve">    MODULE
    { name = ModuleTagHumanRated }
</v>
      </c>
      <c r="J328" t="str">
        <f>IF(VLOOKUP($A328,Parts!$A:$AM,J$1,0)="X",AA$2,"")</f>
        <v/>
      </c>
      <c r="K328" t="str">
        <f>IF(VLOOKUP($A328,Parts!$A:$AM,K$1,0)="X",AB$2,"")</f>
        <v/>
      </c>
      <c r="L328" t="str">
        <f>IF(VLOOKUP($A328,Parts!$A:$AM,L$1,0)="X",AC$2,"")</f>
        <v xml:space="preserve">    MODULE
    { name = ModuleTagReentry }
</v>
      </c>
      <c r="M328" t="str">
        <f>IF(VLOOKUP($A328,Parts!$A:$AM,M$1,0)="X",AD$2,"")</f>
        <v/>
      </c>
      <c r="N328" t="str">
        <f>IF(VLOOKUP($A328,Parts!$A:$AM,N$1,0)="X",AE$2,"")</f>
        <v/>
      </c>
      <c r="O328" t="str">
        <f>IF(VLOOKUP($A328,Parts!$A:$AM,O$1,0)="X",AF$2,"")</f>
        <v/>
      </c>
      <c r="P328" t="str">
        <f t="shared" si="6"/>
        <v xml:space="preserve">    MODULE
    { name = ModuleTagHumanRated }
    MODULE
    { name = ModuleTagReentry }
</v>
      </c>
    </row>
    <row r="329" spans="1:16" x14ac:dyDescent="0.25">
      <c r="A329" t="str">
        <f>Table15[[#This Row],[Name]]</f>
        <v>bluedog_Apollo_Block2_Decoupler</v>
      </c>
      <c r="B329" t="str">
        <f>IF(VLOOKUP($A329,Parts!$A:$AM,B$1,0)="X",S$2,"")</f>
        <v/>
      </c>
      <c r="C329" t="str">
        <f>IF(VLOOKUP($A329,Parts!$A:$AM,C$1,0)="X",T$2,"")</f>
        <v/>
      </c>
      <c r="D329" t="str">
        <f>IF(VLOOKUP($A329,Parts!$A:$AM,D$1,0)="X",U$2,"")</f>
        <v/>
      </c>
      <c r="E329" t="str">
        <f>IF(VLOOKUP($A329,Parts!$A:$AM,E$1,0)="X",V$2,"")</f>
        <v/>
      </c>
      <c r="F329" t="str">
        <f>IF(VLOOKUP($A329,Parts!$A:$AM,F$1,0)="X",W$2,"")</f>
        <v/>
      </c>
      <c r="G329" t="str">
        <f>IF(VLOOKUP($A329,Parts!$A:$AM,G$1,0)="X",X$2,"")</f>
        <v/>
      </c>
      <c r="H329" t="str">
        <f>IF(VLOOKUP($A329,Parts!$A:$AM,H$1,0)="X",Y$2,"")</f>
        <v/>
      </c>
      <c r="I329" t="str">
        <f>IF(VLOOKUP($A329,Parts!$A:$AM,I$1,0)="X",Z$2,"")</f>
        <v xml:space="preserve">    MODULE
    { name = ModuleTagHumanRated }
</v>
      </c>
      <c r="J329" t="str">
        <f>IF(VLOOKUP($A329,Parts!$A:$AM,J$1,0)="X",AA$2,"")</f>
        <v/>
      </c>
      <c r="K329" t="str">
        <f>IF(VLOOKUP($A329,Parts!$A:$AM,K$1,0)="X",AB$2,"")</f>
        <v/>
      </c>
      <c r="L329" t="str">
        <f>IF(VLOOKUP($A329,Parts!$A:$AM,L$1,0)="X",AC$2,"")</f>
        <v/>
      </c>
      <c r="M329" t="str">
        <f>IF(VLOOKUP($A329,Parts!$A:$AM,M$1,0)="X",AD$2,"")</f>
        <v/>
      </c>
      <c r="N329" t="str">
        <f>IF(VLOOKUP($A329,Parts!$A:$AM,N$1,0)="X",AE$2,"")</f>
        <v/>
      </c>
      <c r="O329" t="str">
        <f>IF(VLOOKUP($A329,Parts!$A:$AM,O$1,0)="X",AF$2,"")</f>
        <v/>
      </c>
      <c r="P329" t="str">
        <f t="shared" si="6"/>
        <v xml:space="preserve">    MODULE
    { name = ModuleTagHumanRated }
</v>
      </c>
    </row>
    <row r="330" spans="1:16" x14ac:dyDescent="0.25">
      <c r="A330" t="str">
        <f>Table15[[#This Row],[Name]]</f>
        <v>FASAApollo_CM_Decoupler</v>
      </c>
      <c r="B330" t="str">
        <f>IF(VLOOKUP($A330,Parts!$A:$AM,B$1,0)="X",S$2,"")</f>
        <v/>
      </c>
      <c r="C330" t="str">
        <f>IF(VLOOKUP($A330,Parts!$A:$AM,C$1,0)="X",T$2,"")</f>
        <v/>
      </c>
      <c r="D330" t="str">
        <f>IF(VLOOKUP($A330,Parts!$A:$AM,D$1,0)="X",U$2,"")</f>
        <v/>
      </c>
      <c r="E330" t="str">
        <f>IF(VLOOKUP($A330,Parts!$A:$AM,E$1,0)="X",V$2,"")</f>
        <v/>
      </c>
      <c r="F330" t="str">
        <f>IF(VLOOKUP($A330,Parts!$A:$AM,F$1,0)="X",W$2,"")</f>
        <v/>
      </c>
      <c r="G330" t="str">
        <f>IF(VLOOKUP($A330,Parts!$A:$AM,G$1,0)="X",X$2,"")</f>
        <v/>
      </c>
      <c r="H330" t="str">
        <f>IF(VLOOKUP($A330,Parts!$A:$AM,H$1,0)="X",Y$2,"")</f>
        <v/>
      </c>
      <c r="I330" t="str">
        <f>IF(VLOOKUP($A330,Parts!$A:$AM,I$1,0)="X",Z$2,"")</f>
        <v xml:space="preserve">    MODULE
    { name = ModuleTagHumanRated }
</v>
      </c>
      <c r="J330" t="str">
        <f>IF(VLOOKUP($A330,Parts!$A:$AM,J$1,0)="X",AA$2,"")</f>
        <v/>
      </c>
      <c r="K330" t="str">
        <f>IF(VLOOKUP($A330,Parts!$A:$AM,K$1,0)="X",AB$2,"")</f>
        <v/>
      </c>
      <c r="L330" t="str">
        <f>IF(VLOOKUP($A330,Parts!$A:$AM,L$1,0)="X",AC$2,"")</f>
        <v/>
      </c>
      <c r="M330" t="str">
        <f>IF(VLOOKUP($A330,Parts!$A:$AM,M$1,0)="X",AD$2,"")</f>
        <v/>
      </c>
      <c r="N330" t="str">
        <f>IF(VLOOKUP($A330,Parts!$A:$AM,N$1,0)="X",AE$2,"")</f>
        <v/>
      </c>
      <c r="O330" t="str">
        <f>IF(VLOOKUP($A330,Parts!$A:$AM,O$1,0)="X",AF$2,"")</f>
        <v/>
      </c>
      <c r="P330" t="str">
        <f t="shared" si="6"/>
        <v xml:space="preserve">    MODULE
    { name = ModuleTagHumanRated }
</v>
      </c>
    </row>
    <row r="331" spans="1:16" x14ac:dyDescent="0.25">
      <c r="A331" t="str">
        <f>Table15[[#This Row],[Name]]</f>
        <v>FASALM_DockingCone</v>
      </c>
      <c r="B331" t="str">
        <f>IF(VLOOKUP($A331,Parts!$A:$AM,B$1,0)="X",S$2,"")</f>
        <v/>
      </c>
      <c r="C331" t="str">
        <f>IF(VLOOKUP($A331,Parts!$A:$AM,C$1,0)="X",T$2,"")</f>
        <v/>
      </c>
      <c r="D331" t="str">
        <f>IF(VLOOKUP($A331,Parts!$A:$AM,D$1,0)="X",U$2,"")</f>
        <v/>
      </c>
      <c r="E331" t="str">
        <f>IF(VLOOKUP($A331,Parts!$A:$AM,E$1,0)="X",V$2,"")</f>
        <v/>
      </c>
      <c r="F331" t="str">
        <f>IF(VLOOKUP($A331,Parts!$A:$AM,F$1,0)="X",W$2,"")</f>
        <v/>
      </c>
      <c r="G331" t="str">
        <f>IF(VLOOKUP($A331,Parts!$A:$AM,G$1,0)="X",X$2,"")</f>
        <v/>
      </c>
      <c r="H331" t="str">
        <f>IF(VLOOKUP($A331,Parts!$A:$AM,H$1,0)="X",Y$2,"")</f>
        <v/>
      </c>
      <c r="I331" t="str">
        <f>IF(VLOOKUP($A331,Parts!$A:$AM,I$1,0)="X",Z$2,"")</f>
        <v xml:space="preserve">    MODULE
    { name = ModuleTagHumanRated }
</v>
      </c>
      <c r="J331" t="str">
        <f>IF(VLOOKUP($A331,Parts!$A:$AM,J$1,0)="X",AA$2,"")</f>
        <v/>
      </c>
      <c r="K331" t="str">
        <f>IF(VLOOKUP($A331,Parts!$A:$AM,K$1,0)="X",AB$2,"")</f>
        <v/>
      </c>
      <c r="L331" t="str">
        <f>IF(VLOOKUP($A331,Parts!$A:$AM,L$1,0)="X",AC$2,"")</f>
        <v/>
      </c>
      <c r="M331" t="str">
        <f>IF(VLOOKUP($A331,Parts!$A:$AM,M$1,0)="X",AD$2,"")</f>
        <v/>
      </c>
      <c r="N331" t="str">
        <f>IF(VLOOKUP($A331,Parts!$A:$AM,N$1,0)="X",AE$2,"")</f>
        <v/>
      </c>
      <c r="O331" t="str">
        <f>IF(VLOOKUP($A331,Parts!$A:$AM,O$1,0)="X",AF$2,"")</f>
        <v/>
      </c>
      <c r="P331" t="str">
        <f t="shared" si="6"/>
        <v xml:space="preserve">    MODULE
    { name = ModuleTagHumanRated }
</v>
      </c>
    </row>
    <row r="332" spans="1:16" x14ac:dyDescent="0.25">
      <c r="A332" t="str">
        <f>Table15[[#This Row],[Name]]</f>
        <v>FASAApollo_DockingDevice</v>
      </c>
      <c r="B332" t="str">
        <f>IF(VLOOKUP($A332,Parts!$A:$AM,B$1,0)="X",S$2,"")</f>
        <v/>
      </c>
      <c r="C332" t="str">
        <f>IF(VLOOKUP($A332,Parts!$A:$AM,C$1,0)="X",T$2,"")</f>
        <v/>
      </c>
      <c r="D332" t="str">
        <f>IF(VLOOKUP($A332,Parts!$A:$AM,D$1,0)="X",U$2,"")</f>
        <v/>
      </c>
      <c r="E332" t="str">
        <f>IF(VLOOKUP($A332,Parts!$A:$AM,E$1,0)="X",V$2,"")</f>
        <v/>
      </c>
      <c r="F332" t="str">
        <f>IF(VLOOKUP($A332,Parts!$A:$AM,F$1,0)="X",W$2,"")</f>
        <v/>
      </c>
      <c r="G332" t="str">
        <f>IF(VLOOKUP($A332,Parts!$A:$AM,G$1,0)="X",X$2,"")</f>
        <v/>
      </c>
      <c r="H332" t="str">
        <f>IF(VLOOKUP($A332,Parts!$A:$AM,H$1,0)="X",Y$2,"")</f>
        <v/>
      </c>
      <c r="I332" t="str">
        <f>IF(VLOOKUP($A332,Parts!$A:$AM,I$1,0)="X",Z$2,"")</f>
        <v xml:space="preserve">    MODULE
    { name = ModuleTagHumanRated }
</v>
      </c>
      <c r="J332" t="str">
        <f>IF(VLOOKUP($A332,Parts!$A:$AM,J$1,0)="X",AA$2,"")</f>
        <v/>
      </c>
      <c r="K332" t="str">
        <f>IF(VLOOKUP($A332,Parts!$A:$AM,K$1,0)="X",AB$2,"")</f>
        <v/>
      </c>
      <c r="L332" t="str">
        <f>IF(VLOOKUP($A332,Parts!$A:$AM,L$1,0)="X",AC$2,"")</f>
        <v/>
      </c>
      <c r="M332" t="str">
        <f>IF(VLOOKUP($A332,Parts!$A:$AM,M$1,0)="X",AD$2,"")</f>
        <v/>
      </c>
      <c r="N332" t="str">
        <f>IF(VLOOKUP($A332,Parts!$A:$AM,N$1,0)="X",AE$2,"")</f>
        <v/>
      </c>
      <c r="O332" t="str">
        <f>IF(VLOOKUP($A332,Parts!$A:$AM,O$1,0)="X",AF$2,"")</f>
        <v/>
      </c>
      <c r="P332" t="str">
        <f t="shared" si="6"/>
        <v xml:space="preserve">    MODULE
    { name = ModuleTagHumanRated }
</v>
      </c>
    </row>
    <row r="333" spans="1:16" x14ac:dyDescent="0.25">
      <c r="A333" t="str">
        <f>Table15[[#This Row],[Name]]</f>
        <v>RO-ApolloDockingPort</v>
      </c>
      <c r="B333" t="str">
        <f>IF(VLOOKUP($A333,Parts!$A:$AM,B$1,0)="X",S$2,"")</f>
        <v/>
      </c>
      <c r="C333" t="str">
        <f>IF(VLOOKUP($A333,Parts!$A:$AM,C$1,0)="X",T$2,"")</f>
        <v/>
      </c>
      <c r="D333" t="str">
        <f>IF(VLOOKUP($A333,Parts!$A:$AM,D$1,0)="X",U$2,"")</f>
        <v/>
      </c>
      <c r="E333" t="str">
        <f>IF(VLOOKUP($A333,Parts!$A:$AM,E$1,0)="X",V$2,"")</f>
        <v/>
      </c>
      <c r="F333" t="str">
        <f>IF(VLOOKUP($A333,Parts!$A:$AM,F$1,0)="X",W$2,"")</f>
        <v/>
      </c>
      <c r="G333" t="str">
        <f>IF(VLOOKUP($A333,Parts!$A:$AM,G$1,0)="X",X$2,"")</f>
        <v/>
      </c>
      <c r="H333" t="str">
        <f>IF(VLOOKUP($A333,Parts!$A:$AM,H$1,0)="X",Y$2,"")</f>
        <v/>
      </c>
      <c r="I333" t="str">
        <f>IF(VLOOKUP($A333,Parts!$A:$AM,I$1,0)="X",Z$2,"")</f>
        <v/>
      </c>
      <c r="J333" t="str">
        <f>IF(VLOOKUP($A333,Parts!$A:$AM,J$1,0)="X",AA$2,"")</f>
        <v/>
      </c>
      <c r="K333" t="str">
        <f>IF(VLOOKUP($A333,Parts!$A:$AM,K$1,0)="X",AB$2,"")</f>
        <v/>
      </c>
      <c r="L333" t="str">
        <f>IF(VLOOKUP($A333,Parts!$A:$AM,L$1,0)="X",AC$2,"")</f>
        <v/>
      </c>
      <c r="M333" t="str">
        <f>IF(VLOOKUP($A333,Parts!$A:$AM,M$1,0)="X",AD$2,"")</f>
        <v/>
      </c>
      <c r="N333" t="str">
        <f>IF(VLOOKUP($A333,Parts!$A:$AM,N$1,0)="X",AE$2,"")</f>
        <v xml:space="preserve">    MODULE
    { name = ModuleTagDecoupler }
</v>
      </c>
      <c r="O333" t="str">
        <f>IF(VLOOKUP($A333,Parts!$A:$AM,O$1,0)="X",AF$2,"")</f>
        <v/>
      </c>
      <c r="P333" t="str">
        <f t="shared" si="6"/>
        <v xml:space="preserve">    MODULE
    { name = ModuleTagDecoupler }
</v>
      </c>
    </row>
    <row r="334" spans="1:16" x14ac:dyDescent="0.25">
      <c r="A334" t="str">
        <f>Table15[[#This Row],[Name]]</f>
        <v>SSTU-DC-D2</v>
      </c>
      <c r="B334" t="str">
        <f>IF(VLOOKUP($A334,Parts!$A:$AM,B$1,0)="X",S$2,"")</f>
        <v/>
      </c>
      <c r="C334" t="str">
        <f>IF(VLOOKUP($A334,Parts!$A:$AM,C$1,0)="X",T$2,"")</f>
        <v/>
      </c>
      <c r="D334" t="str">
        <f>IF(VLOOKUP($A334,Parts!$A:$AM,D$1,0)="X",U$2,"")</f>
        <v/>
      </c>
      <c r="E334" t="str">
        <f>IF(VLOOKUP($A334,Parts!$A:$AM,E$1,0)="X",V$2,"")</f>
        <v/>
      </c>
      <c r="F334" t="str">
        <f>IF(VLOOKUP($A334,Parts!$A:$AM,F$1,0)="X",W$2,"")</f>
        <v/>
      </c>
      <c r="G334" t="str">
        <f>IF(VLOOKUP($A334,Parts!$A:$AM,G$1,0)="X",X$2,"")</f>
        <v/>
      </c>
      <c r="H334" t="str">
        <f>IF(VLOOKUP($A334,Parts!$A:$AM,H$1,0)="X",Y$2,"")</f>
        <v/>
      </c>
      <c r="I334" t="str">
        <f>IF(VLOOKUP($A334,Parts!$A:$AM,I$1,0)="X",Z$2,"")</f>
        <v/>
      </c>
      <c r="J334" t="str">
        <f>IF(VLOOKUP($A334,Parts!$A:$AM,J$1,0)="X",AA$2,"")</f>
        <v/>
      </c>
      <c r="K334" t="str">
        <f>IF(VLOOKUP($A334,Parts!$A:$AM,K$1,0)="X",AB$2,"")</f>
        <v/>
      </c>
      <c r="L334" t="str">
        <f>IF(VLOOKUP($A334,Parts!$A:$AM,L$1,0)="X",AC$2,"")</f>
        <v/>
      </c>
      <c r="M334" t="str">
        <f>IF(VLOOKUP($A334,Parts!$A:$AM,M$1,0)="X",AD$2,"")</f>
        <v/>
      </c>
      <c r="N334" t="str">
        <f>IF(VLOOKUP($A334,Parts!$A:$AM,N$1,0)="X",AE$2,"")</f>
        <v xml:space="preserve">    MODULE
    { name = ModuleTagDecoupler }
</v>
      </c>
      <c r="O334" t="str">
        <f>IF(VLOOKUP($A334,Parts!$A:$AM,O$1,0)="X",AF$2,"")</f>
        <v/>
      </c>
      <c r="P334" t="str">
        <f t="shared" si="6"/>
        <v xml:space="preserve">    MODULE
    { name = ModuleTagDecoupler }
</v>
      </c>
    </row>
    <row r="335" spans="1:16" x14ac:dyDescent="0.25">
      <c r="A335" t="str">
        <f>Table15[[#This Row],[Name]]</f>
        <v>bluedog_Apollo_Block2_DockingLight</v>
      </c>
      <c r="B335" t="str">
        <f>IF(VLOOKUP($A335,Parts!$A:$AM,B$1,0)="X",S$2,"")</f>
        <v/>
      </c>
      <c r="C335" t="str">
        <f>IF(VLOOKUP($A335,Parts!$A:$AM,C$1,0)="X",T$2,"")</f>
        <v/>
      </c>
      <c r="D335" t="str">
        <f>IF(VLOOKUP($A335,Parts!$A:$AM,D$1,0)="X",U$2,"")</f>
        <v/>
      </c>
      <c r="E335" t="str">
        <f>IF(VLOOKUP($A335,Parts!$A:$AM,E$1,0)="X",V$2,"")</f>
        <v/>
      </c>
      <c r="F335" t="str">
        <f>IF(VLOOKUP($A335,Parts!$A:$AM,F$1,0)="X",W$2,"")</f>
        <v/>
      </c>
      <c r="G335" t="str">
        <f>IF(VLOOKUP($A335,Parts!$A:$AM,G$1,0)="X",X$2,"")</f>
        <v/>
      </c>
      <c r="H335" t="str">
        <f>IF(VLOOKUP($A335,Parts!$A:$AM,H$1,0)="X",Y$2,"")</f>
        <v/>
      </c>
      <c r="I335" t="str">
        <f>IF(VLOOKUP($A335,Parts!$A:$AM,I$1,0)="X",Z$2,"")</f>
        <v xml:space="preserve">    MODULE
    { name = ModuleTagHumanRated }
</v>
      </c>
      <c r="J335" t="str">
        <f>IF(VLOOKUP($A335,Parts!$A:$AM,J$1,0)="X",AA$2,"")</f>
        <v/>
      </c>
      <c r="K335" t="str">
        <f>IF(VLOOKUP($A335,Parts!$A:$AM,K$1,0)="X",AB$2,"")</f>
        <v/>
      </c>
      <c r="L335" t="str">
        <f>IF(VLOOKUP($A335,Parts!$A:$AM,L$1,0)="X",AC$2,"")</f>
        <v/>
      </c>
      <c r="M335" t="str">
        <f>IF(VLOOKUP($A335,Parts!$A:$AM,M$1,0)="X",AD$2,"")</f>
        <v/>
      </c>
      <c r="N335" t="str">
        <f>IF(VLOOKUP($A335,Parts!$A:$AM,N$1,0)="X",AE$2,"")</f>
        <v/>
      </c>
      <c r="O335" t="str">
        <f>IF(VLOOKUP($A335,Parts!$A:$AM,O$1,0)="X",AF$2,"")</f>
        <v/>
      </c>
      <c r="P335" t="str">
        <f t="shared" si="6"/>
        <v xml:space="preserve">    MODULE
    { name = ModuleTagHumanRated }
</v>
      </c>
    </row>
    <row r="336" spans="1:16" x14ac:dyDescent="0.25">
      <c r="A336" t="str">
        <f>Table15[[#This Row],[Name]]</f>
        <v>bluedog_Apollo_Block2_HGA</v>
      </c>
      <c r="B336" t="str">
        <f>IF(VLOOKUP($A336,Parts!$A:$AM,B$1,0)="X",S$2,"")</f>
        <v/>
      </c>
      <c r="C336" t="str">
        <f>IF(VLOOKUP($A336,Parts!$A:$AM,C$1,0)="X",T$2,"")</f>
        <v/>
      </c>
      <c r="D336" t="str">
        <f>IF(VLOOKUP($A336,Parts!$A:$AM,D$1,0)="X",U$2,"")</f>
        <v/>
      </c>
      <c r="E336" t="str">
        <f>IF(VLOOKUP($A336,Parts!$A:$AM,E$1,0)="X",V$2,"")</f>
        <v/>
      </c>
      <c r="F336" t="str">
        <f>IF(VLOOKUP($A336,Parts!$A:$AM,F$1,0)="X",W$2,"")</f>
        <v/>
      </c>
      <c r="G336" t="str">
        <f>IF(VLOOKUP($A336,Parts!$A:$AM,G$1,0)="X",X$2,"")</f>
        <v/>
      </c>
      <c r="H336" t="str">
        <f>IF(VLOOKUP($A336,Parts!$A:$AM,H$1,0)="X",Y$2,"")</f>
        <v/>
      </c>
      <c r="I336" t="str">
        <f>IF(VLOOKUP($A336,Parts!$A:$AM,I$1,0)="X",Z$2,"")</f>
        <v xml:space="preserve">    MODULE
    { name = ModuleTagHumanRated }
</v>
      </c>
      <c r="J336" t="str">
        <f>IF(VLOOKUP($A336,Parts!$A:$AM,J$1,0)="X",AA$2,"")</f>
        <v xml:space="preserve">    MODULE
    { name = ModuleTagInstruments }
</v>
      </c>
      <c r="K336" t="str">
        <f>IF(VLOOKUP($A336,Parts!$A:$AM,K$1,0)="X",AB$2,"")</f>
        <v/>
      </c>
      <c r="L336" t="str">
        <f>IF(VLOOKUP($A336,Parts!$A:$AM,L$1,0)="X",AC$2,"")</f>
        <v/>
      </c>
      <c r="M336" t="str">
        <f>IF(VLOOKUP($A336,Parts!$A:$AM,M$1,0)="X",AD$2,"")</f>
        <v/>
      </c>
      <c r="N336" t="str">
        <f>IF(VLOOKUP($A336,Parts!$A:$AM,N$1,0)="X",AE$2,"")</f>
        <v/>
      </c>
      <c r="O336" t="str">
        <f>IF(VLOOKUP($A336,Parts!$A:$AM,O$1,0)="X",AF$2,"")</f>
        <v/>
      </c>
      <c r="P336" t="str">
        <f t="shared" si="6"/>
        <v xml:space="preserve">    MODULE
    { name = ModuleTagHumanRated }
    MODULE
    { name = ModuleTagInstruments }
</v>
      </c>
    </row>
    <row r="337" spans="1:16" x14ac:dyDescent="0.25">
      <c r="A337" t="str">
        <f>Table15[[#This Row],[Name]]</f>
        <v>bluedog_Apollo_Block2_LES</v>
      </c>
      <c r="B337" t="str">
        <f>IF(VLOOKUP($A337,Parts!$A:$AM,B$1,0)="X",S$2,"")</f>
        <v/>
      </c>
      <c r="C337" t="str">
        <f>IF(VLOOKUP($A337,Parts!$A:$AM,C$1,0)="X",T$2,"")</f>
        <v/>
      </c>
      <c r="D337" t="str">
        <f>IF(VLOOKUP($A337,Parts!$A:$AM,D$1,0)="X",U$2,"")</f>
        <v/>
      </c>
      <c r="E337" t="str">
        <f>IF(VLOOKUP($A337,Parts!$A:$AM,E$1,0)="X",V$2,"")</f>
        <v/>
      </c>
      <c r="F337" t="str">
        <f>IF(VLOOKUP($A337,Parts!$A:$AM,F$1,0)="X",W$2,"")</f>
        <v/>
      </c>
      <c r="G337" t="str">
        <f>IF(VLOOKUP($A337,Parts!$A:$AM,G$1,0)="X",X$2,"")</f>
        <v xml:space="preserve">    MODULE
    { name = ModuleTagEngineSolid }
</v>
      </c>
      <c r="H337" t="str">
        <f>IF(VLOOKUP($A337,Parts!$A:$AM,H$1,0)="X",Y$2,"")</f>
        <v/>
      </c>
      <c r="I337" t="str">
        <f>IF(VLOOKUP($A337,Parts!$A:$AM,I$1,0)="X",Z$2,"")</f>
        <v xml:space="preserve">    MODULE
    { name = ModuleTagHumanRated }
</v>
      </c>
      <c r="J337" t="str">
        <f>IF(VLOOKUP($A337,Parts!$A:$AM,J$1,0)="X",AA$2,"")</f>
        <v/>
      </c>
      <c r="K337" t="str">
        <f>IF(VLOOKUP($A337,Parts!$A:$AM,K$1,0)="X",AB$2,"")</f>
        <v/>
      </c>
      <c r="L337" t="str">
        <f>IF(VLOOKUP($A337,Parts!$A:$AM,L$1,0)="X",AC$2,"")</f>
        <v/>
      </c>
      <c r="M337" t="str">
        <f>IF(VLOOKUP($A337,Parts!$A:$AM,M$1,0)="X",AD$2,"")</f>
        <v/>
      </c>
      <c r="N337" t="str">
        <f>IF(VLOOKUP($A337,Parts!$A:$AM,N$1,0)="X",AE$2,"")</f>
        <v/>
      </c>
      <c r="O337" t="str">
        <f>IF(VLOOKUP($A337,Parts!$A:$AM,O$1,0)="X",AF$2,"")</f>
        <v/>
      </c>
      <c r="P337" t="str">
        <f t="shared" si="6"/>
        <v xml:space="preserve">    MODULE
    { name = ModuleTagEngineSolid }
    MODULE
    { name = ModuleTagHumanRated }
</v>
      </c>
    </row>
    <row r="338" spans="1:16" x14ac:dyDescent="0.25">
      <c r="A338" t="str">
        <f>Table15[[#This Row],[Name]]</f>
        <v>FASAApollo_LES</v>
      </c>
      <c r="B338" t="str">
        <f>IF(VLOOKUP($A338,Parts!$A:$AM,B$1,0)="X",S$2,"")</f>
        <v/>
      </c>
      <c r="C338" t="str">
        <f>IF(VLOOKUP($A338,Parts!$A:$AM,C$1,0)="X",T$2,"")</f>
        <v/>
      </c>
      <c r="D338" t="str">
        <f>IF(VLOOKUP($A338,Parts!$A:$AM,D$1,0)="X",U$2,"")</f>
        <v/>
      </c>
      <c r="E338" t="str">
        <f>IF(VLOOKUP($A338,Parts!$A:$AM,E$1,0)="X",V$2,"")</f>
        <v/>
      </c>
      <c r="F338" t="str">
        <f>IF(VLOOKUP($A338,Parts!$A:$AM,F$1,0)="X",W$2,"")</f>
        <v/>
      </c>
      <c r="G338" t="str">
        <f>IF(VLOOKUP($A338,Parts!$A:$AM,G$1,0)="X",X$2,"")</f>
        <v xml:space="preserve">    MODULE
    { name = ModuleTagEngineSolid }
</v>
      </c>
      <c r="H338" t="str">
        <f>IF(VLOOKUP($A338,Parts!$A:$AM,H$1,0)="X",Y$2,"")</f>
        <v/>
      </c>
      <c r="I338" t="str">
        <f>IF(VLOOKUP($A338,Parts!$A:$AM,I$1,0)="X",Z$2,"")</f>
        <v xml:space="preserve">    MODULE
    { name = ModuleTagHumanRated }
</v>
      </c>
      <c r="J338" t="str">
        <f>IF(VLOOKUP($A338,Parts!$A:$AM,J$1,0)="X",AA$2,"")</f>
        <v/>
      </c>
      <c r="K338" t="str">
        <f>IF(VLOOKUP($A338,Parts!$A:$AM,K$1,0)="X",AB$2,"")</f>
        <v/>
      </c>
      <c r="L338" t="str">
        <f>IF(VLOOKUP($A338,Parts!$A:$AM,L$1,0)="X",AC$2,"")</f>
        <v/>
      </c>
      <c r="M338" t="str">
        <f>IF(VLOOKUP($A338,Parts!$A:$AM,M$1,0)="X",AD$2,"")</f>
        <v/>
      </c>
      <c r="N338" t="str">
        <f>IF(VLOOKUP($A338,Parts!$A:$AM,N$1,0)="X",AE$2,"")</f>
        <v/>
      </c>
      <c r="O338" t="str">
        <f>IF(VLOOKUP($A338,Parts!$A:$AM,O$1,0)="X",AF$2,"")</f>
        <v/>
      </c>
      <c r="P338" t="str">
        <f t="shared" si="6"/>
        <v xml:space="preserve">    MODULE
    { name = ModuleTagEngineSolid }
    MODULE
    { name = ModuleTagHumanRated }
</v>
      </c>
    </row>
    <row r="339" spans="1:16" x14ac:dyDescent="0.25">
      <c r="A339" t="str">
        <f>Table15[[#This Row],[Name]]</f>
        <v>LaunchEscapeSystem</v>
      </c>
      <c r="B339" t="str">
        <f>IF(VLOOKUP($A339,Parts!$A:$AM,B$1,0)="X",S$2,"")</f>
        <v/>
      </c>
      <c r="C339" t="str">
        <f>IF(VLOOKUP($A339,Parts!$A:$AM,C$1,0)="X",T$2,"")</f>
        <v/>
      </c>
      <c r="D339" t="str">
        <f>IF(VLOOKUP($A339,Parts!$A:$AM,D$1,0)="X",U$2,"")</f>
        <v/>
      </c>
      <c r="E339" t="str">
        <f>IF(VLOOKUP($A339,Parts!$A:$AM,E$1,0)="X",V$2,"")</f>
        <v/>
      </c>
      <c r="F339" t="str">
        <f>IF(VLOOKUP($A339,Parts!$A:$AM,F$1,0)="X",W$2,"")</f>
        <v/>
      </c>
      <c r="G339" t="str">
        <f>IF(VLOOKUP($A339,Parts!$A:$AM,G$1,0)="X",X$2,"")</f>
        <v xml:space="preserve">    MODULE
    { name = ModuleTagEngineSolid }
</v>
      </c>
      <c r="H339" t="str">
        <f>IF(VLOOKUP($A339,Parts!$A:$AM,H$1,0)="X",Y$2,"")</f>
        <v/>
      </c>
      <c r="I339" t="str">
        <f>IF(VLOOKUP($A339,Parts!$A:$AM,I$1,0)="X",Z$2,"")</f>
        <v xml:space="preserve">    MODULE
    { name = ModuleTagHumanRated }
</v>
      </c>
      <c r="J339" t="str">
        <f>IF(VLOOKUP($A339,Parts!$A:$AM,J$1,0)="X",AA$2,"")</f>
        <v/>
      </c>
      <c r="K339" t="str">
        <f>IF(VLOOKUP($A339,Parts!$A:$AM,K$1,0)="X",AB$2,"")</f>
        <v/>
      </c>
      <c r="L339" t="str">
        <f>IF(VLOOKUP($A339,Parts!$A:$AM,L$1,0)="X",AC$2,"")</f>
        <v/>
      </c>
      <c r="M339" t="str">
        <f>IF(VLOOKUP($A339,Parts!$A:$AM,M$1,0)="X",AD$2,"")</f>
        <v/>
      </c>
      <c r="N339" t="str">
        <f>IF(VLOOKUP($A339,Parts!$A:$AM,N$1,0)="X",AE$2,"")</f>
        <v/>
      </c>
      <c r="O339" t="str">
        <f>IF(VLOOKUP($A339,Parts!$A:$AM,O$1,0)="X",AF$2,"")</f>
        <v/>
      </c>
      <c r="P339" t="str">
        <f t="shared" si="6"/>
        <v xml:space="preserve">    MODULE
    { name = ModuleTagEngineSolid }
    MODULE
    { name = ModuleTagHumanRated }
</v>
      </c>
    </row>
    <row r="340" spans="1:16" x14ac:dyDescent="0.25">
      <c r="A340" t="str">
        <f>Table15[[#This Row],[Name]]</f>
        <v>SSTU-DC-D3</v>
      </c>
      <c r="B340" t="str">
        <f>IF(VLOOKUP($A340,Parts!$A:$AM,B$1,0)="X",S$2,"")</f>
        <v/>
      </c>
      <c r="C340" t="str">
        <f>IF(VLOOKUP($A340,Parts!$A:$AM,C$1,0)="X",T$2,"")</f>
        <v/>
      </c>
      <c r="D340" t="str">
        <f>IF(VLOOKUP($A340,Parts!$A:$AM,D$1,0)="X",U$2,"")</f>
        <v/>
      </c>
      <c r="E340" t="str">
        <f>IF(VLOOKUP($A340,Parts!$A:$AM,E$1,0)="X",V$2,"")</f>
        <v/>
      </c>
      <c r="F340" t="str">
        <f>IF(VLOOKUP($A340,Parts!$A:$AM,F$1,0)="X",W$2,"")</f>
        <v/>
      </c>
      <c r="G340" t="str">
        <f>IF(VLOOKUP($A340,Parts!$A:$AM,G$1,0)="X",X$2,"")</f>
        <v/>
      </c>
      <c r="H340" t="str">
        <f>IF(VLOOKUP($A340,Parts!$A:$AM,H$1,0)="X",Y$2,"")</f>
        <v/>
      </c>
      <c r="I340" t="str">
        <f>IF(VLOOKUP($A340,Parts!$A:$AM,I$1,0)="X",Z$2,"")</f>
        <v/>
      </c>
      <c r="J340" t="str">
        <f>IF(VLOOKUP($A340,Parts!$A:$AM,J$1,0)="X",AA$2,"")</f>
        <v/>
      </c>
      <c r="K340" t="str">
        <f>IF(VLOOKUP($A340,Parts!$A:$AM,K$1,0)="X",AB$2,"")</f>
        <v/>
      </c>
      <c r="L340" t="str">
        <f>IF(VLOOKUP($A340,Parts!$A:$AM,L$1,0)="X",AC$2,"")</f>
        <v/>
      </c>
      <c r="M340" t="str">
        <f>IF(VLOOKUP($A340,Parts!$A:$AM,M$1,0)="X",AD$2,"")</f>
        <v/>
      </c>
      <c r="N340" t="str">
        <f>IF(VLOOKUP($A340,Parts!$A:$AM,N$1,0)="X",AE$2,"")</f>
        <v xml:space="preserve">    MODULE
    { name = ModuleTagDecoupler }
</v>
      </c>
      <c r="O340" t="str">
        <f>IF(VLOOKUP($A340,Parts!$A:$AM,O$1,0)="X",AF$2,"")</f>
        <v/>
      </c>
      <c r="P340" t="str">
        <f t="shared" si="6"/>
        <v xml:space="preserve">    MODULE
    { name = ModuleTagDecoupler }
</v>
      </c>
    </row>
    <row r="341" spans="1:16" x14ac:dyDescent="0.25">
      <c r="A341" t="str">
        <f>Table15[[#This Row],[Name]]</f>
        <v>bluedog_LEM_Ascent_Cockpit</v>
      </c>
      <c r="B341" t="str">
        <f>IF(VLOOKUP($A341,Parts!$A:$AM,B$1,0)="X",S$2,"")</f>
        <v/>
      </c>
      <c r="C341" t="str">
        <f>IF(VLOOKUP($A341,Parts!$A:$AM,C$1,0)="X",T$2,"")</f>
        <v/>
      </c>
      <c r="D341" t="str">
        <f>IF(VLOOKUP($A341,Parts!$A:$AM,D$1,0)="X",U$2,"")</f>
        <v/>
      </c>
      <c r="E341" t="str">
        <f>IF(VLOOKUP($A341,Parts!$A:$AM,E$1,0)="X",V$2,"")</f>
        <v/>
      </c>
      <c r="F341" t="str">
        <f>IF(VLOOKUP($A341,Parts!$A:$AM,F$1,0)="X",W$2,"")</f>
        <v/>
      </c>
      <c r="G341" t="str">
        <f>IF(VLOOKUP($A341,Parts!$A:$AM,G$1,0)="X",X$2,"")</f>
        <v/>
      </c>
      <c r="H341" t="str">
        <f>IF(VLOOKUP($A341,Parts!$A:$AM,H$1,0)="X",Y$2,"")</f>
        <v xml:space="preserve">    MODULE
    { name = ModuleTagHabitable }
</v>
      </c>
      <c r="I341" t="str">
        <f>IF(VLOOKUP($A341,Parts!$A:$AM,I$1,0)="X",Z$2,"")</f>
        <v xml:space="preserve">    MODULE
    { name = ModuleTagHumanRated }
</v>
      </c>
      <c r="J341" t="str">
        <f>IF(VLOOKUP($A341,Parts!$A:$AM,J$1,0)="X",AA$2,"")</f>
        <v/>
      </c>
      <c r="K341" t="str">
        <f>IF(VLOOKUP($A341,Parts!$A:$AM,K$1,0)="X",AB$2,"")</f>
        <v/>
      </c>
      <c r="L341" t="str">
        <f>IF(VLOOKUP($A341,Parts!$A:$AM,L$1,0)="X",AC$2,"")</f>
        <v/>
      </c>
      <c r="M341" t="str">
        <f>IF(VLOOKUP($A341,Parts!$A:$AM,M$1,0)="X",AD$2,"")</f>
        <v/>
      </c>
      <c r="N341" t="str">
        <f>IF(VLOOKUP($A341,Parts!$A:$AM,N$1,0)="X",AE$2,"")</f>
        <v/>
      </c>
      <c r="O341" t="str">
        <f>IF(VLOOKUP($A341,Parts!$A:$AM,O$1,0)="X",AF$2,"")</f>
        <v/>
      </c>
      <c r="P341" t="str">
        <f t="shared" si="6"/>
        <v xml:space="preserve">    MODULE
    { name = ModuleTagHabitable }
    MODULE
    { name = ModuleTagHumanRated }
</v>
      </c>
    </row>
    <row r="342" spans="1:16" x14ac:dyDescent="0.25">
      <c r="A342" t="str">
        <f>Table15[[#This Row],[Name]]</f>
        <v>bluedog_LEM_Descent_Tanks</v>
      </c>
      <c r="B342" t="str">
        <f>IF(VLOOKUP($A342,Parts!$A:$AM,B$1,0)="X",S$2,"")</f>
        <v/>
      </c>
      <c r="C342" t="str">
        <f>IF(VLOOKUP($A342,Parts!$A:$AM,C$1,0)="X",T$2,"")</f>
        <v/>
      </c>
      <c r="D342" t="str">
        <f>IF(VLOOKUP($A342,Parts!$A:$AM,D$1,0)="X",U$2,"")</f>
        <v/>
      </c>
      <c r="E342" t="str">
        <f>IF(VLOOKUP($A342,Parts!$A:$AM,E$1,0)="X",V$2,"")</f>
        <v/>
      </c>
      <c r="F342" t="str">
        <f>IF(VLOOKUP($A342,Parts!$A:$AM,F$1,0)="X",W$2,"")</f>
        <v/>
      </c>
      <c r="G342" t="str">
        <f>IF(VLOOKUP($A342,Parts!$A:$AM,G$1,0)="X",X$2,"")</f>
        <v/>
      </c>
      <c r="H342" t="str">
        <f>IF(VLOOKUP($A342,Parts!$A:$AM,H$1,0)="X",Y$2,"")</f>
        <v/>
      </c>
      <c r="I342" t="str">
        <f>IF(VLOOKUP($A342,Parts!$A:$AM,I$1,0)="X",Z$2,"")</f>
        <v xml:space="preserve">    MODULE
    { name = ModuleTagHumanRated }
</v>
      </c>
      <c r="J342" t="str">
        <f>IF(VLOOKUP($A342,Parts!$A:$AM,J$1,0)="X",AA$2,"")</f>
        <v/>
      </c>
      <c r="K342" t="str">
        <f>IF(VLOOKUP($A342,Parts!$A:$AM,K$1,0)="X",AB$2,"")</f>
        <v/>
      </c>
      <c r="L342" t="str">
        <f>IF(VLOOKUP($A342,Parts!$A:$AM,L$1,0)="X",AC$2,"")</f>
        <v/>
      </c>
      <c r="M342" t="str">
        <f>IF(VLOOKUP($A342,Parts!$A:$AM,M$1,0)="X",AD$2,"")</f>
        <v/>
      </c>
      <c r="N342" t="str">
        <f>IF(VLOOKUP($A342,Parts!$A:$AM,N$1,0)="X",AE$2,"")</f>
        <v/>
      </c>
      <c r="O342" t="str">
        <f>IF(VLOOKUP($A342,Parts!$A:$AM,O$1,0)="X",AF$2,"")</f>
        <v/>
      </c>
      <c r="P342" t="str">
        <f t="shared" si="6"/>
        <v xml:space="preserve">    MODULE
    { name = ModuleTagHumanRated }
</v>
      </c>
    </row>
    <row r="343" spans="1:16" x14ac:dyDescent="0.25">
      <c r="A343" t="str">
        <f>Table15[[#This Row],[Name]]</f>
        <v>FASAALSEP_Scanner</v>
      </c>
      <c r="B343" t="str">
        <f>IF(VLOOKUP($A343,Parts!$A:$AM,B$1,0)="X",S$2,"")</f>
        <v/>
      </c>
      <c r="C343" t="str">
        <f>IF(VLOOKUP($A343,Parts!$A:$AM,C$1,0)="X",T$2,"")</f>
        <v/>
      </c>
      <c r="D343" t="str">
        <f>IF(VLOOKUP($A343,Parts!$A:$AM,D$1,0)="X",U$2,"")</f>
        <v/>
      </c>
      <c r="E343" t="str">
        <f>IF(VLOOKUP($A343,Parts!$A:$AM,E$1,0)="X",V$2,"")</f>
        <v/>
      </c>
      <c r="F343" t="str">
        <f>IF(VLOOKUP($A343,Parts!$A:$AM,F$1,0)="X",W$2,"")</f>
        <v/>
      </c>
      <c r="G343" t="str">
        <f>IF(VLOOKUP($A343,Parts!$A:$AM,G$1,0)="X",X$2,"")</f>
        <v/>
      </c>
      <c r="H343" t="str">
        <f>IF(VLOOKUP($A343,Parts!$A:$AM,H$1,0)="X",Y$2,"")</f>
        <v/>
      </c>
      <c r="I343" t="str">
        <f>IF(VLOOKUP($A343,Parts!$A:$AM,I$1,0)="X",Z$2,"")</f>
        <v xml:space="preserve">    MODULE
    { name = ModuleTagHumanRated }
</v>
      </c>
      <c r="J343" t="str">
        <f>IF(VLOOKUP($A343,Parts!$A:$AM,J$1,0)="X",AA$2,"")</f>
        <v xml:space="preserve">    MODULE
    { name = ModuleTagInstruments }
</v>
      </c>
      <c r="K343" t="str">
        <f>IF(VLOOKUP($A343,Parts!$A:$AM,K$1,0)="X",AB$2,"")</f>
        <v/>
      </c>
      <c r="L343" t="str">
        <f>IF(VLOOKUP($A343,Parts!$A:$AM,L$1,0)="X",AC$2,"")</f>
        <v/>
      </c>
      <c r="M343" t="str">
        <f>IF(VLOOKUP($A343,Parts!$A:$AM,M$1,0)="X",AD$2,"")</f>
        <v/>
      </c>
      <c r="N343" t="str">
        <f>IF(VLOOKUP($A343,Parts!$A:$AM,N$1,0)="X",AE$2,"")</f>
        <v/>
      </c>
      <c r="O343" t="str">
        <f>IF(VLOOKUP($A343,Parts!$A:$AM,O$1,0)="X",AF$2,"")</f>
        <v/>
      </c>
      <c r="P343" t="str">
        <f t="shared" si="6"/>
        <v xml:space="preserve">    MODULE
    { name = ModuleTagHumanRated }
    MODULE
    { name = ModuleTagInstruments }
</v>
      </c>
    </row>
    <row r="344" spans="1:16" x14ac:dyDescent="0.25">
      <c r="A344" t="str">
        <f>Table15[[#This Row],[Name]]</f>
        <v>FASALM_Antenna</v>
      </c>
      <c r="B344" t="str">
        <f>IF(VLOOKUP($A344,Parts!$A:$AM,B$1,0)="X",S$2,"")</f>
        <v/>
      </c>
      <c r="C344" t="str">
        <f>IF(VLOOKUP($A344,Parts!$A:$AM,C$1,0)="X",T$2,"")</f>
        <v/>
      </c>
      <c r="D344" t="str">
        <f>IF(VLOOKUP($A344,Parts!$A:$AM,D$1,0)="X",U$2,"")</f>
        <v/>
      </c>
      <c r="E344" t="str">
        <f>IF(VLOOKUP($A344,Parts!$A:$AM,E$1,0)="X",V$2,"")</f>
        <v/>
      </c>
      <c r="F344" t="str">
        <f>IF(VLOOKUP($A344,Parts!$A:$AM,F$1,0)="X",W$2,"")</f>
        <v/>
      </c>
      <c r="G344" t="str">
        <f>IF(VLOOKUP($A344,Parts!$A:$AM,G$1,0)="X",X$2,"")</f>
        <v/>
      </c>
      <c r="H344" t="str">
        <f>IF(VLOOKUP($A344,Parts!$A:$AM,H$1,0)="X",Y$2,"")</f>
        <v/>
      </c>
      <c r="I344" t="str">
        <f>IF(VLOOKUP($A344,Parts!$A:$AM,I$1,0)="X",Z$2,"")</f>
        <v/>
      </c>
      <c r="J344" t="str">
        <f>IF(VLOOKUP($A344,Parts!$A:$AM,J$1,0)="X",AA$2,"")</f>
        <v xml:space="preserve">    MODULE
    { name = ModuleTagInstruments }
</v>
      </c>
      <c r="K344" t="str">
        <f>IF(VLOOKUP($A344,Parts!$A:$AM,K$1,0)="X",AB$2,"")</f>
        <v/>
      </c>
      <c r="L344" t="str">
        <f>IF(VLOOKUP($A344,Parts!$A:$AM,L$1,0)="X",AC$2,"")</f>
        <v/>
      </c>
      <c r="M344" t="str">
        <f>IF(VLOOKUP($A344,Parts!$A:$AM,M$1,0)="X",AD$2,"")</f>
        <v/>
      </c>
      <c r="N344" t="str">
        <f>IF(VLOOKUP($A344,Parts!$A:$AM,N$1,0)="X",AE$2,"")</f>
        <v/>
      </c>
      <c r="O344" t="str">
        <f>IF(VLOOKUP($A344,Parts!$A:$AM,O$1,0)="X",AF$2,"")</f>
        <v/>
      </c>
      <c r="P344" t="str">
        <f t="shared" si="6"/>
        <v xml:space="preserve">    MODULE
    { name = ModuleTagInstruments }
</v>
      </c>
    </row>
    <row r="345" spans="1:16" x14ac:dyDescent="0.25">
      <c r="A345" t="str">
        <f>Table15[[#This Row],[Name]]</f>
        <v>bluedog_LEM_Ascent_Engine</v>
      </c>
      <c r="B345" t="str">
        <f>IF(VLOOKUP($A345,Parts!$A:$AM,B$1,0)="X",S$2,"")</f>
        <v/>
      </c>
      <c r="C345" t="str">
        <f>IF(VLOOKUP($A345,Parts!$A:$AM,C$1,0)="X",T$2,"")</f>
        <v/>
      </c>
      <c r="D345" t="str">
        <f>IF(VLOOKUP($A345,Parts!$A:$AM,D$1,0)="X",U$2,"")</f>
        <v/>
      </c>
      <c r="E345" t="str">
        <f>IF(VLOOKUP($A345,Parts!$A:$AM,E$1,0)="X",V$2,"")</f>
        <v xml:space="preserve">    MODULE
    { name = ModuleTagEngineLiquidPF }
</v>
      </c>
      <c r="F345" t="str">
        <f>IF(VLOOKUP($A345,Parts!$A:$AM,F$1,0)="X",W$2,"")</f>
        <v/>
      </c>
      <c r="G345" t="str">
        <f>IF(VLOOKUP($A345,Parts!$A:$AM,G$1,0)="X",X$2,"")</f>
        <v/>
      </c>
      <c r="H345" t="str">
        <f>IF(VLOOKUP($A345,Parts!$A:$AM,H$1,0)="X",Y$2,"")</f>
        <v/>
      </c>
      <c r="I345" t="str">
        <f>IF(VLOOKUP($A345,Parts!$A:$AM,I$1,0)="X",Z$2,"")</f>
        <v xml:space="preserve">    MODULE
    { name = ModuleTagHumanRated }
</v>
      </c>
      <c r="J345" t="str">
        <f>IF(VLOOKUP($A345,Parts!$A:$AM,J$1,0)="X",AA$2,"")</f>
        <v/>
      </c>
      <c r="K345" t="str">
        <f>IF(VLOOKUP($A345,Parts!$A:$AM,K$1,0)="X",AB$2,"")</f>
        <v/>
      </c>
      <c r="L345" t="str">
        <f>IF(VLOOKUP($A345,Parts!$A:$AM,L$1,0)="X",AC$2,"")</f>
        <v/>
      </c>
      <c r="M345" t="str">
        <f>IF(VLOOKUP($A345,Parts!$A:$AM,M$1,0)="X",AD$2,"")</f>
        <v/>
      </c>
      <c r="N345" t="str">
        <f>IF(VLOOKUP($A345,Parts!$A:$AM,N$1,0)="X",AE$2,"")</f>
        <v/>
      </c>
      <c r="O345" t="str">
        <f>IF(VLOOKUP($A345,Parts!$A:$AM,O$1,0)="X",AF$2,"")</f>
        <v/>
      </c>
      <c r="P345" t="str">
        <f t="shared" si="6"/>
        <v xml:space="preserve">    MODULE
    { name = ModuleTagEngineLiquidPF }
    MODULE
    { name = ModuleTagHumanRated }
</v>
      </c>
    </row>
    <row r="346" spans="1:16" x14ac:dyDescent="0.25">
      <c r="A346" t="str">
        <f>Table15[[#This Row],[Name]]</f>
        <v>FASALM_AscentStage</v>
      </c>
      <c r="B346" t="str">
        <f>IF(VLOOKUP($A346,Parts!$A:$AM,B$1,0)="X",S$2,"")</f>
        <v/>
      </c>
      <c r="C346" t="str">
        <f>IF(VLOOKUP($A346,Parts!$A:$AM,C$1,0)="X",T$2,"")</f>
        <v/>
      </c>
      <c r="D346" t="str">
        <f>IF(VLOOKUP($A346,Parts!$A:$AM,D$1,0)="X",U$2,"")</f>
        <v/>
      </c>
      <c r="E346" t="str">
        <f>IF(VLOOKUP($A346,Parts!$A:$AM,E$1,0)="X",V$2,"")</f>
        <v/>
      </c>
      <c r="F346" t="str">
        <f>IF(VLOOKUP($A346,Parts!$A:$AM,F$1,0)="X",W$2,"")</f>
        <v/>
      </c>
      <c r="G346" t="str">
        <f>IF(VLOOKUP($A346,Parts!$A:$AM,G$1,0)="X",X$2,"")</f>
        <v/>
      </c>
      <c r="H346" t="str">
        <f>IF(VLOOKUP($A346,Parts!$A:$AM,H$1,0)="X",Y$2,"")</f>
        <v xml:space="preserve">    MODULE
    { name = ModuleTagHabitable }
</v>
      </c>
      <c r="I346" t="str">
        <f>IF(VLOOKUP($A346,Parts!$A:$AM,I$1,0)="X",Z$2,"")</f>
        <v xml:space="preserve">    MODULE
    { name = ModuleTagHumanRated }
</v>
      </c>
      <c r="J346" t="str">
        <f>IF(VLOOKUP($A346,Parts!$A:$AM,J$1,0)="X",AA$2,"")</f>
        <v/>
      </c>
      <c r="K346" t="str">
        <f>IF(VLOOKUP($A346,Parts!$A:$AM,K$1,0)="X",AB$2,"")</f>
        <v/>
      </c>
      <c r="L346" t="str">
        <f>IF(VLOOKUP($A346,Parts!$A:$AM,L$1,0)="X",AC$2,"")</f>
        <v/>
      </c>
      <c r="M346" t="str">
        <f>IF(VLOOKUP($A346,Parts!$A:$AM,M$1,0)="X",AD$2,"")</f>
        <v/>
      </c>
      <c r="N346" t="str">
        <f>IF(VLOOKUP($A346,Parts!$A:$AM,N$1,0)="X",AE$2,"")</f>
        <v/>
      </c>
      <c r="O346" t="str">
        <f>IF(VLOOKUP($A346,Parts!$A:$AM,O$1,0)="X",AF$2,"")</f>
        <v/>
      </c>
      <c r="P346" t="str">
        <f t="shared" si="6"/>
        <v xml:space="preserve">    MODULE
    { name = ModuleTagHabitable }
    MODULE
    { name = ModuleTagHumanRated }
</v>
      </c>
    </row>
    <row r="347" spans="1:16" x14ac:dyDescent="0.25">
      <c r="A347" t="str">
        <f>Table15[[#This Row],[Name]]</f>
        <v>MEMLander</v>
      </c>
      <c r="B347" t="str">
        <f>IF(VLOOKUP($A347,Parts!$A:$AM,B$1,0)="X",S$2,"")</f>
        <v/>
      </c>
      <c r="C347" t="str">
        <f>IF(VLOOKUP($A347,Parts!$A:$AM,C$1,0)="X",T$2,"")</f>
        <v/>
      </c>
      <c r="D347" t="str">
        <f>IF(VLOOKUP($A347,Parts!$A:$AM,D$1,0)="X",U$2,"")</f>
        <v/>
      </c>
      <c r="E347" t="str">
        <f>IF(VLOOKUP($A347,Parts!$A:$AM,E$1,0)="X",V$2,"")</f>
        <v/>
      </c>
      <c r="F347" t="str">
        <f>IF(VLOOKUP($A347,Parts!$A:$AM,F$1,0)="X",W$2,"")</f>
        <v/>
      </c>
      <c r="G347" t="str">
        <f>IF(VLOOKUP($A347,Parts!$A:$AM,G$1,0)="X",X$2,"")</f>
        <v/>
      </c>
      <c r="H347" t="str">
        <f>IF(VLOOKUP($A347,Parts!$A:$AM,H$1,0)="X",Y$2,"")</f>
        <v xml:space="preserve">    MODULE
    { name = ModuleTagHabitable }
</v>
      </c>
      <c r="I347" t="str">
        <f>IF(VLOOKUP($A347,Parts!$A:$AM,I$1,0)="X",Z$2,"")</f>
        <v xml:space="preserve">    MODULE
    { name = ModuleTagHumanRated }
</v>
      </c>
      <c r="J347" t="str">
        <f>IF(VLOOKUP($A347,Parts!$A:$AM,J$1,0)="X",AA$2,"")</f>
        <v/>
      </c>
      <c r="K347" t="str">
        <f>IF(VLOOKUP($A347,Parts!$A:$AM,K$1,0)="X",AB$2,"")</f>
        <v/>
      </c>
      <c r="L347" t="str">
        <f>IF(VLOOKUP($A347,Parts!$A:$AM,L$1,0)="X",AC$2,"")</f>
        <v/>
      </c>
      <c r="M347" t="str">
        <f>IF(VLOOKUP($A347,Parts!$A:$AM,M$1,0)="X",AD$2,"")</f>
        <v/>
      </c>
      <c r="N347" t="str">
        <f>IF(VLOOKUP($A347,Parts!$A:$AM,N$1,0)="X",AE$2,"")</f>
        <v/>
      </c>
      <c r="O347" t="str">
        <f>IF(VLOOKUP($A347,Parts!$A:$AM,O$1,0)="X",AF$2,"")</f>
        <v/>
      </c>
      <c r="P347" t="str">
        <f t="shared" si="6"/>
        <v xml:space="preserve">    MODULE
    { name = ModuleTagHabitable }
    MODULE
    { name = ModuleTagHumanRated }
</v>
      </c>
    </row>
    <row r="348" spans="1:16" x14ac:dyDescent="0.25">
      <c r="A348" t="str">
        <f>Table15[[#This Row],[Name]]</f>
        <v>bluedog_LEM_Descent_Engine</v>
      </c>
      <c r="B348" t="str">
        <f>IF(VLOOKUP($A348,Parts!$A:$AM,B$1,0)="X",S$2,"")</f>
        <v/>
      </c>
      <c r="C348" t="str">
        <f>IF(VLOOKUP($A348,Parts!$A:$AM,C$1,0)="X",T$2,"")</f>
        <v/>
      </c>
      <c r="D348" t="str">
        <f>IF(VLOOKUP($A348,Parts!$A:$AM,D$1,0)="X",U$2,"")</f>
        <v/>
      </c>
      <c r="E348" t="str">
        <f>IF(VLOOKUP($A348,Parts!$A:$AM,E$1,0)="X",V$2,"")</f>
        <v xml:space="preserve">    MODULE
    { name = ModuleTagEngineLiquidPF }
</v>
      </c>
      <c r="F348" t="str">
        <f>IF(VLOOKUP($A348,Parts!$A:$AM,F$1,0)="X",W$2,"")</f>
        <v/>
      </c>
      <c r="G348" t="str">
        <f>IF(VLOOKUP($A348,Parts!$A:$AM,G$1,0)="X",X$2,"")</f>
        <v/>
      </c>
      <c r="H348" t="str">
        <f>IF(VLOOKUP($A348,Parts!$A:$AM,H$1,0)="X",Y$2,"")</f>
        <v/>
      </c>
      <c r="I348" t="str">
        <f>IF(VLOOKUP($A348,Parts!$A:$AM,I$1,0)="X",Z$2,"")</f>
        <v xml:space="preserve">    MODULE
    { name = ModuleTagHumanRated }
</v>
      </c>
      <c r="J348" t="str">
        <f>IF(VLOOKUP($A348,Parts!$A:$AM,J$1,0)="X",AA$2,"")</f>
        <v/>
      </c>
      <c r="K348" t="str">
        <f>IF(VLOOKUP($A348,Parts!$A:$AM,K$1,0)="X",AB$2,"")</f>
        <v/>
      </c>
      <c r="L348" t="str">
        <f>IF(VLOOKUP($A348,Parts!$A:$AM,L$1,0)="X",AC$2,"")</f>
        <v/>
      </c>
      <c r="M348" t="str">
        <f>IF(VLOOKUP($A348,Parts!$A:$AM,M$1,0)="X",AD$2,"")</f>
        <v/>
      </c>
      <c r="N348" t="str">
        <f>IF(VLOOKUP($A348,Parts!$A:$AM,N$1,0)="X",AE$2,"")</f>
        <v/>
      </c>
      <c r="O348" t="str">
        <f>IF(VLOOKUP($A348,Parts!$A:$AM,O$1,0)="X",AF$2,"")</f>
        <v/>
      </c>
      <c r="P348" t="str">
        <f t="shared" si="6"/>
        <v xml:space="preserve">    MODULE
    { name = ModuleTagEngineLiquidPF }
    MODULE
    { name = ModuleTagHumanRated }
</v>
      </c>
    </row>
    <row r="349" spans="1:16" x14ac:dyDescent="0.25">
      <c r="A349" t="str">
        <f>Table15[[#This Row],[Name]]</f>
        <v>FASALM_DescentStage</v>
      </c>
      <c r="B349" t="str">
        <f>IF(VLOOKUP($A349,Parts!$A:$AM,B$1,0)="X",S$2,"")</f>
        <v/>
      </c>
      <c r="C349" t="str">
        <f>IF(VLOOKUP($A349,Parts!$A:$AM,C$1,0)="X",T$2,"")</f>
        <v/>
      </c>
      <c r="D349" t="str">
        <f>IF(VLOOKUP($A349,Parts!$A:$AM,D$1,0)="X",U$2,"")</f>
        <v/>
      </c>
      <c r="E349" t="str">
        <f>IF(VLOOKUP($A349,Parts!$A:$AM,E$1,0)="X",V$2,"")</f>
        <v/>
      </c>
      <c r="F349" t="str">
        <f>IF(VLOOKUP($A349,Parts!$A:$AM,F$1,0)="X",W$2,"")</f>
        <v/>
      </c>
      <c r="G349" t="str">
        <f>IF(VLOOKUP($A349,Parts!$A:$AM,G$1,0)="X",X$2,"")</f>
        <v/>
      </c>
      <c r="H349" t="str">
        <f>IF(VLOOKUP($A349,Parts!$A:$AM,H$1,0)="X",Y$2,"")</f>
        <v/>
      </c>
      <c r="I349" t="str">
        <f>IF(VLOOKUP($A349,Parts!$A:$AM,I$1,0)="X",Z$2,"")</f>
        <v xml:space="preserve">    MODULE
    { name = ModuleTagHumanRated }
</v>
      </c>
      <c r="J349" t="str">
        <f>IF(VLOOKUP($A349,Parts!$A:$AM,J$1,0)="X",AA$2,"")</f>
        <v/>
      </c>
      <c r="K349" t="str">
        <f>IF(VLOOKUP($A349,Parts!$A:$AM,K$1,0)="X",AB$2,"")</f>
        <v/>
      </c>
      <c r="L349" t="str">
        <f>IF(VLOOKUP($A349,Parts!$A:$AM,L$1,0)="X",AC$2,"")</f>
        <v/>
      </c>
      <c r="M349" t="str">
        <f>IF(VLOOKUP($A349,Parts!$A:$AM,M$1,0)="X",AD$2,"")</f>
        <v/>
      </c>
      <c r="N349" t="str">
        <f>IF(VLOOKUP($A349,Parts!$A:$AM,N$1,0)="X",AE$2,"")</f>
        <v/>
      </c>
      <c r="O349" t="str">
        <f>IF(VLOOKUP($A349,Parts!$A:$AM,O$1,0)="X",AF$2,"")</f>
        <v/>
      </c>
      <c r="P349" t="str">
        <f t="shared" si="6"/>
        <v xml:space="preserve">    MODULE
    { name = ModuleTagHumanRated }
</v>
      </c>
    </row>
    <row r="350" spans="1:16" x14ac:dyDescent="0.25">
      <c r="A350" t="str">
        <f>Table15[[#This Row],[Name]]</f>
        <v>MEMDescentMod</v>
      </c>
      <c r="B350" t="str">
        <f>IF(VLOOKUP($A350,Parts!$A:$AM,B$1,0)="X",S$2,"")</f>
        <v/>
      </c>
      <c r="C350" t="str">
        <f>IF(VLOOKUP($A350,Parts!$A:$AM,C$1,0)="X",T$2,"")</f>
        <v/>
      </c>
      <c r="D350" t="str">
        <f>IF(VLOOKUP($A350,Parts!$A:$AM,D$1,0)="X",U$2,"")</f>
        <v/>
      </c>
      <c r="E350" t="str">
        <f>IF(VLOOKUP($A350,Parts!$A:$AM,E$1,0)="X",V$2,"")</f>
        <v/>
      </c>
      <c r="F350" t="str">
        <f>IF(VLOOKUP($A350,Parts!$A:$AM,F$1,0)="X",W$2,"")</f>
        <v/>
      </c>
      <c r="G350" t="str">
        <f>IF(VLOOKUP($A350,Parts!$A:$AM,G$1,0)="X",X$2,"")</f>
        <v/>
      </c>
      <c r="H350" t="str">
        <f>IF(VLOOKUP($A350,Parts!$A:$AM,H$1,0)="X",Y$2,"")</f>
        <v/>
      </c>
      <c r="I350" t="str">
        <f>IF(VLOOKUP($A350,Parts!$A:$AM,I$1,0)="X",Z$2,"")</f>
        <v xml:space="preserve">    MODULE
    { name = ModuleTagHumanRated }
</v>
      </c>
      <c r="J350" t="str">
        <f>IF(VLOOKUP($A350,Parts!$A:$AM,J$1,0)="X",AA$2,"")</f>
        <v/>
      </c>
      <c r="K350" t="str">
        <f>IF(VLOOKUP($A350,Parts!$A:$AM,K$1,0)="X",AB$2,"")</f>
        <v/>
      </c>
      <c r="L350" t="str">
        <f>IF(VLOOKUP($A350,Parts!$A:$AM,L$1,0)="X",AC$2,"")</f>
        <v/>
      </c>
      <c r="M350" t="str">
        <f>IF(VLOOKUP($A350,Parts!$A:$AM,M$1,0)="X",AD$2,"")</f>
        <v/>
      </c>
      <c r="N350" t="str">
        <f>IF(VLOOKUP($A350,Parts!$A:$AM,N$1,0)="X",AE$2,"")</f>
        <v/>
      </c>
      <c r="O350" t="str">
        <f>IF(VLOOKUP($A350,Parts!$A:$AM,O$1,0)="X",AF$2,"")</f>
        <v/>
      </c>
      <c r="P350" t="str">
        <f t="shared" si="6"/>
        <v xml:space="preserve">    MODULE
    { name = ModuleTagHumanRated }
</v>
      </c>
    </row>
    <row r="351" spans="1:16" x14ac:dyDescent="0.25">
      <c r="A351" t="str">
        <f>Table15[[#This Row],[Name]]</f>
        <v>FASALM_LandingLegs</v>
      </c>
      <c r="B351" t="str">
        <f>IF(VLOOKUP($A351,Parts!$A:$AM,B$1,0)="X",S$2,"")</f>
        <v/>
      </c>
      <c r="C351" t="str">
        <f>IF(VLOOKUP($A351,Parts!$A:$AM,C$1,0)="X",T$2,"")</f>
        <v/>
      </c>
      <c r="D351" t="str">
        <f>IF(VLOOKUP($A351,Parts!$A:$AM,D$1,0)="X",U$2,"")</f>
        <v/>
      </c>
      <c r="E351" t="str">
        <f>IF(VLOOKUP($A351,Parts!$A:$AM,E$1,0)="X",V$2,"")</f>
        <v/>
      </c>
      <c r="F351" t="str">
        <f>IF(VLOOKUP($A351,Parts!$A:$AM,F$1,0)="X",W$2,"")</f>
        <v/>
      </c>
      <c r="G351" t="str">
        <f>IF(VLOOKUP($A351,Parts!$A:$AM,G$1,0)="X",X$2,"")</f>
        <v/>
      </c>
      <c r="H351" t="str">
        <f>IF(VLOOKUP($A351,Parts!$A:$AM,H$1,0)="X",Y$2,"")</f>
        <v/>
      </c>
      <c r="I351" t="str">
        <f>IF(VLOOKUP($A351,Parts!$A:$AM,I$1,0)="X",Z$2,"")</f>
        <v xml:space="preserve">    MODULE
    { name = ModuleTagHumanRated }
</v>
      </c>
      <c r="J351" t="str">
        <f>IF(VLOOKUP($A351,Parts!$A:$AM,J$1,0)="X",AA$2,"")</f>
        <v/>
      </c>
      <c r="K351" t="str">
        <f>IF(VLOOKUP($A351,Parts!$A:$AM,K$1,0)="X",AB$2,"")</f>
        <v/>
      </c>
      <c r="L351" t="str">
        <f>IF(VLOOKUP($A351,Parts!$A:$AM,L$1,0)="X",AC$2,"")</f>
        <v/>
      </c>
      <c r="M351" t="str">
        <f>IF(VLOOKUP($A351,Parts!$A:$AM,M$1,0)="X",AD$2,"")</f>
        <v/>
      </c>
      <c r="N351" t="str">
        <f>IF(VLOOKUP($A351,Parts!$A:$AM,N$1,0)="X",AE$2,"")</f>
        <v/>
      </c>
      <c r="O351" t="str">
        <f>IF(VLOOKUP($A351,Parts!$A:$AM,O$1,0)="X",AF$2,"")</f>
        <v/>
      </c>
      <c r="P351" t="str">
        <f t="shared" si="6"/>
        <v xml:space="preserve">    MODULE
    { name = ModuleTagHumanRated }
</v>
      </c>
    </row>
    <row r="352" spans="1:16" x14ac:dyDescent="0.25">
      <c r="A352" t="str">
        <f>Table15[[#This Row],[Name]]</f>
        <v>FASALM_LandingLegStaircase</v>
      </c>
      <c r="B352" t="str">
        <f>IF(VLOOKUP($A352,Parts!$A:$AM,B$1,0)="X",S$2,"")</f>
        <v/>
      </c>
      <c r="C352" t="str">
        <f>IF(VLOOKUP($A352,Parts!$A:$AM,C$1,0)="X",T$2,"")</f>
        <v/>
      </c>
      <c r="D352" t="str">
        <f>IF(VLOOKUP($A352,Parts!$A:$AM,D$1,0)="X",U$2,"")</f>
        <v/>
      </c>
      <c r="E352" t="str">
        <f>IF(VLOOKUP($A352,Parts!$A:$AM,E$1,0)="X",V$2,"")</f>
        <v/>
      </c>
      <c r="F352" t="str">
        <f>IF(VLOOKUP($A352,Parts!$A:$AM,F$1,0)="X",W$2,"")</f>
        <v/>
      </c>
      <c r="G352" t="str">
        <f>IF(VLOOKUP($A352,Parts!$A:$AM,G$1,0)="X",X$2,"")</f>
        <v/>
      </c>
      <c r="H352" t="str">
        <f>IF(VLOOKUP($A352,Parts!$A:$AM,H$1,0)="X",Y$2,"")</f>
        <v/>
      </c>
      <c r="I352" t="str">
        <f>IF(VLOOKUP($A352,Parts!$A:$AM,I$1,0)="X",Z$2,"")</f>
        <v xml:space="preserve">    MODULE
    { name = ModuleTagHumanRated }
</v>
      </c>
      <c r="J352" t="str">
        <f>IF(VLOOKUP($A352,Parts!$A:$AM,J$1,0)="X",AA$2,"")</f>
        <v/>
      </c>
      <c r="K352" t="str">
        <f>IF(VLOOKUP($A352,Parts!$A:$AM,K$1,0)="X",AB$2,"")</f>
        <v/>
      </c>
      <c r="L352" t="str">
        <f>IF(VLOOKUP($A352,Parts!$A:$AM,L$1,0)="X",AC$2,"")</f>
        <v/>
      </c>
      <c r="M352" t="str">
        <f>IF(VLOOKUP($A352,Parts!$A:$AM,M$1,0)="X",AD$2,"")</f>
        <v/>
      </c>
      <c r="N352" t="str">
        <f>IF(VLOOKUP($A352,Parts!$A:$AM,N$1,0)="X",AE$2,"")</f>
        <v/>
      </c>
      <c r="O352" t="str">
        <f>IF(VLOOKUP($A352,Parts!$A:$AM,O$1,0)="X",AF$2,"")</f>
        <v/>
      </c>
      <c r="P352" t="str">
        <f t="shared" si="6"/>
        <v xml:space="preserve">    MODULE
    { name = ModuleTagHumanRated }
</v>
      </c>
    </row>
    <row r="353" spans="1:16" x14ac:dyDescent="0.25">
      <c r="A353" t="str">
        <f>Table15[[#This Row],[Name]]</f>
        <v>FASALM_LandingLegsSA</v>
      </c>
      <c r="B353" t="str">
        <f>IF(VLOOKUP($A353,Parts!$A:$AM,B$1,0)="X",S$2,"")</f>
        <v/>
      </c>
      <c r="C353" t="str">
        <f>IF(VLOOKUP($A353,Parts!$A:$AM,C$1,0)="X",T$2,"")</f>
        <v/>
      </c>
      <c r="D353" t="str">
        <f>IF(VLOOKUP($A353,Parts!$A:$AM,D$1,0)="X",U$2,"")</f>
        <v/>
      </c>
      <c r="E353" t="str">
        <f>IF(VLOOKUP($A353,Parts!$A:$AM,E$1,0)="X",V$2,"")</f>
        <v/>
      </c>
      <c r="F353" t="str">
        <f>IF(VLOOKUP($A353,Parts!$A:$AM,F$1,0)="X",W$2,"")</f>
        <v/>
      </c>
      <c r="G353" t="str">
        <f>IF(VLOOKUP($A353,Parts!$A:$AM,G$1,0)="X",X$2,"")</f>
        <v/>
      </c>
      <c r="H353" t="str">
        <f>IF(VLOOKUP($A353,Parts!$A:$AM,H$1,0)="X",Y$2,"")</f>
        <v/>
      </c>
      <c r="I353" t="str">
        <f>IF(VLOOKUP($A353,Parts!$A:$AM,I$1,0)="X",Z$2,"")</f>
        <v xml:space="preserve">    MODULE
    { name = ModuleTagHumanRated }
</v>
      </c>
      <c r="J353" t="str">
        <f>IF(VLOOKUP($A353,Parts!$A:$AM,J$1,0)="X",AA$2,"")</f>
        <v/>
      </c>
      <c r="K353" t="str">
        <f>IF(VLOOKUP($A353,Parts!$A:$AM,K$1,0)="X",AB$2,"")</f>
        <v/>
      </c>
      <c r="L353" t="str">
        <f>IF(VLOOKUP($A353,Parts!$A:$AM,L$1,0)="X",AC$2,"")</f>
        <v/>
      </c>
      <c r="M353" t="str">
        <f>IF(VLOOKUP($A353,Parts!$A:$AM,M$1,0)="X",AD$2,"")</f>
        <v/>
      </c>
      <c r="N353" t="str">
        <f>IF(VLOOKUP($A353,Parts!$A:$AM,N$1,0)="X",AE$2,"")</f>
        <v/>
      </c>
      <c r="O353" t="str">
        <f>IF(VLOOKUP($A353,Parts!$A:$AM,O$1,0)="X",AF$2,"")</f>
        <v/>
      </c>
      <c r="P353" t="str">
        <f t="shared" si="6"/>
        <v xml:space="preserve">    MODULE
    { name = ModuleTagHumanRated }
</v>
      </c>
    </row>
    <row r="354" spans="1:16" x14ac:dyDescent="0.25">
      <c r="A354" t="str">
        <f>Table15[[#This Row],[Name]]</f>
        <v>FASALM_OutputPlace</v>
      </c>
      <c r="B354" t="str">
        <f>IF(VLOOKUP($A354,Parts!$A:$AM,B$1,0)="X",S$2,"")</f>
        <v/>
      </c>
      <c r="C354" t="str">
        <f>IF(VLOOKUP($A354,Parts!$A:$AM,C$1,0)="X",T$2,"")</f>
        <v/>
      </c>
      <c r="D354" t="str">
        <f>IF(VLOOKUP($A354,Parts!$A:$AM,D$1,0)="X",U$2,"")</f>
        <v/>
      </c>
      <c r="E354" t="str">
        <f>IF(VLOOKUP($A354,Parts!$A:$AM,E$1,0)="X",V$2,"")</f>
        <v/>
      </c>
      <c r="F354" t="str">
        <f>IF(VLOOKUP($A354,Parts!$A:$AM,F$1,0)="X",W$2,"")</f>
        <v/>
      </c>
      <c r="G354" t="str">
        <f>IF(VLOOKUP($A354,Parts!$A:$AM,G$1,0)="X",X$2,"")</f>
        <v/>
      </c>
      <c r="H354" t="str">
        <f>IF(VLOOKUP($A354,Parts!$A:$AM,H$1,0)="X",Y$2,"")</f>
        <v/>
      </c>
      <c r="I354" t="str">
        <f>IF(VLOOKUP($A354,Parts!$A:$AM,I$1,0)="X",Z$2,"")</f>
        <v xml:space="preserve">    MODULE
    { name = ModuleTagHumanRated }
</v>
      </c>
      <c r="J354" t="str">
        <f>IF(VLOOKUP($A354,Parts!$A:$AM,J$1,0)="X",AA$2,"")</f>
        <v/>
      </c>
      <c r="K354" t="str">
        <f>IF(VLOOKUP($A354,Parts!$A:$AM,K$1,0)="X",AB$2,"")</f>
        <v/>
      </c>
      <c r="L354" t="str">
        <f>IF(VLOOKUP($A354,Parts!$A:$AM,L$1,0)="X",AC$2,"")</f>
        <v/>
      </c>
      <c r="M354" t="str">
        <f>IF(VLOOKUP($A354,Parts!$A:$AM,M$1,0)="X",AD$2,"")</f>
        <v/>
      </c>
      <c r="N354" t="str">
        <f>IF(VLOOKUP($A354,Parts!$A:$AM,N$1,0)="X",AE$2,"")</f>
        <v/>
      </c>
      <c r="O354" t="str">
        <f>IF(VLOOKUP($A354,Parts!$A:$AM,O$1,0)="X",AF$2,"")</f>
        <v/>
      </c>
      <c r="P354" t="str">
        <f t="shared" si="6"/>
        <v xml:space="preserve">    MODULE
    { name = ModuleTagHumanRated }
</v>
      </c>
    </row>
    <row r="355" spans="1:16" x14ac:dyDescent="0.25">
      <c r="A355" t="str">
        <f>Table15[[#This Row],[Name]]</f>
        <v>FASALM_RCS</v>
      </c>
      <c r="B355" t="str">
        <f>IF(VLOOKUP($A355,Parts!$A:$AM,B$1,0)="X",S$2,"")</f>
        <v/>
      </c>
      <c r="C355" t="str">
        <f>IF(VLOOKUP($A355,Parts!$A:$AM,C$1,0)="X",T$2,"")</f>
        <v/>
      </c>
      <c r="D355" t="str">
        <f>IF(VLOOKUP($A355,Parts!$A:$AM,D$1,0)="X",U$2,"")</f>
        <v/>
      </c>
      <c r="E355" t="str">
        <f>IF(VLOOKUP($A355,Parts!$A:$AM,E$1,0)="X",V$2,"")</f>
        <v xml:space="preserve">    MODULE
    { name = ModuleTagEngineLiquidPF }
</v>
      </c>
      <c r="F355" t="str">
        <f>IF(VLOOKUP($A355,Parts!$A:$AM,F$1,0)="X",W$2,"")</f>
        <v/>
      </c>
      <c r="G355" t="str">
        <f>IF(VLOOKUP($A355,Parts!$A:$AM,G$1,0)="X",X$2,"")</f>
        <v/>
      </c>
      <c r="H355" t="str">
        <f>IF(VLOOKUP($A355,Parts!$A:$AM,H$1,0)="X",Y$2,"")</f>
        <v/>
      </c>
      <c r="I355" t="str">
        <f>IF(VLOOKUP($A355,Parts!$A:$AM,I$1,0)="X",Z$2,"")</f>
        <v xml:space="preserve">    MODULE
    { name = ModuleTagHumanRated }
</v>
      </c>
      <c r="J355" t="str">
        <f>IF(VLOOKUP($A355,Parts!$A:$AM,J$1,0)="X",AA$2,"")</f>
        <v/>
      </c>
      <c r="K355" t="str">
        <f>IF(VLOOKUP($A355,Parts!$A:$AM,K$1,0)="X",AB$2,"")</f>
        <v/>
      </c>
      <c r="L355" t="str">
        <f>IF(VLOOKUP($A355,Parts!$A:$AM,L$1,0)="X",AC$2,"")</f>
        <v/>
      </c>
      <c r="M355" t="str">
        <f>IF(VLOOKUP($A355,Parts!$A:$AM,M$1,0)="X",AD$2,"")</f>
        <v/>
      </c>
      <c r="N355" t="str">
        <f>IF(VLOOKUP($A355,Parts!$A:$AM,N$1,0)="X",AE$2,"")</f>
        <v/>
      </c>
      <c r="O355" t="str">
        <f>IF(VLOOKUP($A355,Parts!$A:$AM,O$1,0)="X",AF$2,"")</f>
        <v/>
      </c>
      <c r="P355" t="str">
        <f t="shared" si="6"/>
        <v xml:space="preserve">    MODULE
    { name = ModuleTagEngineLiquidPF }
    MODULE
    { name = ModuleTagHumanRated }
</v>
      </c>
    </row>
    <row r="356" spans="1:16" x14ac:dyDescent="0.25">
      <c r="A356" t="str">
        <f>Table15[[#This Row],[Name]]</f>
        <v>FASALM_DecouplerRing</v>
      </c>
      <c r="B356" t="str">
        <f>IF(VLOOKUP($A356,Parts!$A:$AM,B$1,0)="X",S$2,"")</f>
        <v/>
      </c>
      <c r="C356" t="str">
        <f>IF(VLOOKUP($A356,Parts!$A:$AM,C$1,0)="X",T$2,"")</f>
        <v/>
      </c>
      <c r="D356" t="str">
        <f>IF(VLOOKUP($A356,Parts!$A:$AM,D$1,0)="X",U$2,"")</f>
        <v/>
      </c>
      <c r="E356" t="str">
        <f>IF(VLOOKUP($A356,Parts!$A:$AM,E$1,0)="X",V$2,"")</f>
        <v/>
      </c>
      <c r="F356" t="str">
        <f>IF(VLOOKUP($A356,Parts!$A:$AM,F$1,0)="X",W$2,"")</f>
        <v/>
      </c>
      <c r="G356" t="str">
        <f>IF(VLOOKUP($A356,Parts!$A:$AM,G$1,0)="X",X$2,"")</f>
        <v/>
      </c>
      <c r="H356" t="str">
        <f>IF(VLOOKUP($A356,Parts!$A:$AM,H$1,0)="X",Y$2,"")</f>
        <v/>
      </c>
      <c r="I356" t="str">
        <f>IF(VLOOKUP($A356,Parts!$A:$AM,I$1,0)="X",Z$2,"")</f>
        <v xml:space="preserve">    MODULE
    { name = ModuleTagHumanRated }
</v>
      </c>
      <c r="J356" t="str">
        <f>IF(VLOOKUP($A356,Parts!$A:$AM,J$1,0)="X",AA$2,"")</f>
        <v/>
      </c>
      <c r="K356" t="str">
        <f>IF(VLOOKUP($A356,Parts!$A:$AM,K$1,0)="X",AB$2,"")</f>
        <v/>
      </c>
      <c r="L356" t="str">
        <f>IF(VLOOKUP($A356,Parts!$A:$AM,L$1,0)="X",AC$2,"")</f>
        <v/>
      </c>
      <c r="M356" t="str">
        <f>IF(VLOOKUP($A356,Parts!$A:$AM,M$1,0)="X",AD$2,"")</f>
        <v/>
      </c>
      <c r="N356" t="str">
        <f>IF(VLOOKUP($A356,Parts!$A:$AM,N$1,0)="X",AE$2,"")</f>
        <v xml:space="preserve">    MODULE
    { name = ModuleTagDecoupler }
</v>
      </c>
      <c r="O356" t="str">
        <f>IF(VLOOKUP($A356,Parts!$A:$AM,O$1,0)="X",AF$2,"")</f>
        <v/>
      </c>
      <c r="P356" t="str">
        <f t="shared" si="6"/>
        <v xml:space="preserve">    MODULE
    { name = ModuleTagHumanRated }
    MODULE
    { name = ModuleTagDecoupler }
</v>
      </c>
    </row>
    <row r="357" spans="1:16" x14ac:dyDescent="0.25">
      <c r="A357" t="str">
        <f>Table15[[#This Row],[Name]]</f>
        <v>FASALM_StairCase</v>
      </c>
      <c r="B357" t="str">
        <f>IF(VLOOKUP($A357,Parts!$A:$AM,B$1,0)="X",S$2,"")</f>
        <v/>
      </c>
      <c r="C357" t="str">
        <f>IF(VLOOKUP($A357,Parts!$A:$AM,C$1,0)="X",T$2,"")</f>
        <v/>
      </c>
      <c r="D357" t="str">
        <f>IF(VLOOKUP($A357,Parts!$A:$AM,D$1,0)="X",U$2,"")</f>
        <v/>
      </c>
      <c r="E357" t="str">
        <f>IF(VLOOKUP($A357,Parts!$A:$AM,E$1,0)="X",V$2,"")</f>
        <v/>
      </c>
      <c r="F357" t="str">
        <f>IF(VLOOKUP($A357,Parts!$A:$AM,F$1,0)="X",W$2,"")</f>
        <v/>
      </c>
      <c r="G357" t="str">
        <f>IF(VLOOKUP($A357,Parts!$A:$AM,G$1,0)="X",X$2,"")</f>
        <v/>
      </c>
      <c r="H357" t="str">
        <f>IF(VLOOKUP($A357,Parts!$A:$AM,H$1,0)="X",Y$2,"")</f>
        <v/>
      </c>
      <c r="I357" t="str">
        <f>IF(VLOOKUP($A357,Parts!$A:$AM,I$1,0)="X",Z$2,"")</f>
        <v xml:space="preserve">    MODULE
    { name = ModuleTagHumanRated }
</v>
      </c>
      <c r="J357" t="str">
        <f>IF(VLOOKUP($A357,Parts!$A:$AM,J$1,0)="X",AA$2,"")</f>
        <v/>
      </c>
      <c r="K357" t="str">
        <f>IF(VLOOKUP($A357,Parts!$A:$AM,K$1,0)="X",AB$2,"")</f>
        <v/>
      </c>
      <c r="L357" t="str">
        <f>IF(VLOOKUP($A357,Parts!$A:$AM,L$1,0)="X",AC$2,"")</f>
        <v/>
      </c>
      <c r="M357" t="str">
        <f>IF(VLOOKUP($A357,Parts!$A:$AM,M$1,0)="X",AD$2,"")</f>
        <v/>
      </c>
      <c r="N357" t="str">
        <f>IF(VLOOKUP($A357,Parts!$A:$AM,N$1,0)="X",AE$2,"")</f>
        <v/>
      </c>
      <c r="O357" t="str">
        <f>IF(VLOOKUP($A357,Parts!$A:$AM,O$1,0)="X",AF$2,"")</f>
        <v/>
      </c>
      <c r="P357" t="str">
        <f t="shared" si="6"/>
        <v xml:space="preserve">    MODULE
    { name = ModuleTagHumanRated }
</v>
      </c>
    </row>
    <row r="358" spans="1:16" x14ac:dyDescent="0.25">
      <c r="A358" t="str">
        <f>Table15[[#This Row],[Name]]</f>
        <v>bluedog_Apollo_Block2_ParachuteMount</v>
      </c>
      <c r="B358" t="str">
        <f>IF(VLOOKUP($A358,Parts!$A:$AM,B$1,0)="X",S$2,"")</f>
        <v/>
      </c>
      <c r="C358" t="str">
        <f>IF(VLOOKUP($A358,Parts!$A:$AM,C$1,0)="X",T$2,"")</f>
        <v/>
      </c>
      <c r="D358" t="str">
        <f>IF(VLOOKUP($A358,Parts!$A:$AM,D$1,0)="X",U$2,"")</f>
        <v/>
      </c>
      <c r="E358" t="str">
        <f>IF(VLOOKUP($A358,Parts!$A:$AM,E$1,0)="X",V$2,"")</f>
        <v/>
      </c>
      <c r="F358" t="str">
        <f>IF(VLOOKUP($A358,Parts!$A:$AM,F$1,0)="X",W$2,"")</f>
        <v/>
      </c>
      <c r="G358" t="str">
        <f>IF(VLOOKUP($A358,Parts!$A:$AM,G$1,0)="X",X$2,"")</f>
        <v/>
      </c>
      <c r="H358" t="str">
        <f>IF(VLOOKUP($A358,Parts!$A:$AM,H$1,0)="X",Y$2,"")</f>
        <v/>
      </c>
      <c r="I358" t="str">
        <f>IF(VLOOKUP($A358,Parts!$A:$AM,I$1,0)="X",Z$2,"")</f>
        <v xml:space="preserve">    MODULE
    { name = ModuleTagHumanRated }
</v>
      </c>
      <c r="J358" t="str">
        <f>IF(VLOOKUP($A358,Parts!$A:$AM,J$1,0)="X",AA$2,"")</f>
        <v/>
      </c>
      <c r="K358" t="str">
        <f>IF(VLOOKUP($A358,Parts!$A:$AM,K$1,0)="X",AB$2,"")</f>
        <v/>
      </c>
      <c r="L358" t="str">
        <f>IF(VLOOKUP($A358,Parts!$A:$AM,L$1,0)="X",AC$2,"")</f>
        <v xml:space="preserve">    MODULE
    { name = ModuleTagReentry }
</v>
      </c>
      <c r="M358" t="str">
        <f>IF(VLOOKUP($A358,Parts!$A:$AM,M$1,0)="X",AD$2,"")</f>
        <v/>
      </c>
      <c r="N358" t="str">
        <f>IF(VLOOKUP($A358,Parts!$A:$AM,N$1,0)="X",AE$2,"")</f>
        <v/>
      </c>
      <c r="O358" t="str">
        <f>IF(VLOOKUP($A358,Parts!$A:$AM,O$1,0)="X",AF$2,"")</f>
        <v/>
      </c>
      <c r="P358" t="str">
        <f t="shared" si="6"/>
        <v xml:space="preserve">    MODULE
    { name = ModuleTagHumanRated }
    MODULE
    { name = ModuleTagReentry }
</v>
      </c>
    </row>
    <row r="359" spans="1:16" x14ac:dyDescent="0.25">
      <c r="A359" t="str">
        <f>Table15[[#This Row],[Name]]</f>
        <v>bluedog_Apollo_Block2_Parachute</v>
      </c>
      <c r="B359" t="str">
        <f>IF(VLOOKUP($A359,Parts!$A:$AM,B$1,0)="X",S$2,"")</f>
        <v/>
      </c>
      <c r="C359" t="str">
        <f>IF(VLOOKUP($A359,Parts!$A:$AM,C$1,0)="X",T$2,"")</f>
        <v/>
      </c>
      <c r="D359" t="str">
        <f>IF(VLOOKUP($A359,Parts!$A:$AM,D$1,0)="X",U$2,"")</f>
        <v/>
      </c>
      <c r="E359" t="str">
        <f>IF(VLOOKUP($A359,Parts!$A:$AM,E$1,0)="X",V$2,"")</f>
        <v/>
      </c>
      <c r="F359" t="str">
        <f>IF(VLOOKUP($A359,Parts!$A:$AM,F$1,0)="X",W$2,"")</f>
        <v/>
      </c>
      <c r="G359" t="str">
        <f>IF(VLOOKUP($A359,Parts!$A:$AM,G$1,0)="X",X$2,"")</f>
        <v/>
      </c>
      <c r="H359" t="str">
        <f>IF(VLOOKUP($A359,Parts!$A:$AM,H$1,0)="X",Y$2,"")</f>
        <v/>
      </c>
      <c r="I359" t="str">
        <f>IF(VLOOKUP($A359,Parts!$A:$AM,I$1,0)="X",Z$2,"")</f>
        <v xml:space="preserve">    MODULE
    { name = ModuleTagHumanRated }
</v>
      </c>
      <c r="J359" t="str">
        <f>IF(VLOOKUP($A359,Parts!$A:$AM,J$1,0)="X",AA$2,"")</f>
        <v/>
      </c>
      <c r="K359" t="str">
        <f>IF(VLOOKUP($A359,Parts!$A:$AM,K$1,0)="X",AB$2,"")</f>
        <v/>
      </c>
      <c r="L359" t="str">
        <f>IF(VLOOKUP($A359,Parts!$A:$AM,L$1,0)="X",AC$2,"")</f>
        <v xml:space="preserve">    MODULE
    { name = ModuleTagReentry }
</v>
      </c>
      <c r="M359" t="str">
        <f>IF(VLOOKUP($A359,Parts!$A:$AM,M$1,0)="X",AD$2,"")</f>
        <v/>
      </c>
      <c r="N359" t="str">
        <f>IF(VLOOKUP($A359,Parts!$A:$AM,N$1,0)="X",AE$2,"")</f>
        <v/>
      </c>
      <c r="O359" t="str">
        <f>IF(VLOOKUP($A359,Parts!$A:$AM,O$1,0)="X",AF$2,"")</f>
        <v/>
      </c>
      <c r="P359" t="str">
        <f t="shared" si="6"/>
        <v xml:space="preserve">    MODULE
    { name = ModuleTagHumanRated }
    MODULE
    { name = ModuleTagReentry }
</v>
      </c>
    </row>
    <row r="360" spans="1:16" x14ac:dyDescent="0.25">
      <c r="A360" t="str">
        <f>Table15[[#This Row],[Name]]</f>
        <v>bluedog_Apollo_Block2_ServiceModule</v>
      </c>
      <c r="B360" t="str">
        <f>IF(VLOOKUP($A360,Parts!$A:$AM,B$1,0)="X",S$2,"")</f>
        <v/>
      </c>
      <c r="C360" t="str">
        <f>IF(VLOOKUP($A360,Parts!$A:$AM,C$1,0)="X",T$2,"")</f>
        <v/>
      </c>
      <c r="D360" t="str">
        <f>IF(VLOOKUP($A360,Parts!$A:$AM,D$1,0)="X",U$2,"")</f>
        <v/>
      </c>
      <c r="E360" t="str">
        <f>IF(VLOOKUP($A360,Parts!$A:$AM,E$1,0)="X",V$2,"")</f>
        <v/>
      </c>
      <c r="F360" t="str">
        <f>IF(VLOOKUP($A360,Parts!$A:$AM,F$1,0)="X",W$2,"")</f>
        <v/>
      </c>
      <c r="G360" t="str">
        <f>IF(VLOOKUP($A360,Parts!$A:$AM,G$1,0)="X",X$2,"")</f>
        <v/>
      </c>
      <c r="H360" t="str">
        <f>IF(VLOOKUP($A360,Parts!$A:$AM,H$1,0)="X",Y$2,"")</f>
        <v/>
      </c>
      <c r="I360" t="str">
        <f>IF(VLOOKUP($A360,Parts!$A:$AM,I$1,0)="X",Z$2,"")</f>
        <v xml:space="preserve">    MODULE
    { name = ModuleTagHumanRated }
</v>
      </c>
      <c r="J360" t="str">
        <f>IF(VLOOKUP($A360,Parts!$A:$AM,J$1,0)="X",AA$2,"")</f>
        <v/>
      </c>
      <c r="K360" t="str">
        <f>IF(VLOOKUP($A360,Parts!$A:$AM,K$1,0)="X",AB$2,"")</f>
        <v/>
      </c>
      <c r="L360" t="str">
        <f>IF(VLOOKUP($A360,Parts!$A:$AM,L$1,0)="X",AC$2,"")</f>
        <v/>
      </c>
      <c r="M360" t="str">
        <f>IF(VLOOKUP($A360,Parts!$A:$AM,M$1,0)="X",AD$2,"")</f>
        <v/>
      </c>
      <c r="N360" t="str">
        <f>IF(VLOOKUP($A360,Parts!$A:$AM,N$1,0)="X",AE$2,"")</f>
        <v/>
      </c>
      <c r="O360" t="str">
        <f>IF(VLOOKUP($A360,Parts!$A:$AM,O$1,0)="X",AF$2,"")</f>
        <v/>
      </c>
      <c r="P360" t="str">
        <f t="shared" si="6"/>
        <v xml:space="preserve">    MODULE
    { name = ModuleTagHumanRated }
</v>
      </c>
    </row>
    <row r="361" spans="1:16" x14ac:dyDescent="0.25">
      <c r="A361" t="str">
        <f>Table15[[#This Row],[Name]]</f>
        <v>FASAApollo_SM_Light</v>
      </c>
      <c r="B361" t="str">
        <f>IF(VLOOKUP($A361,Parts!$A:$AM,B$1,0)="X",S$2,"")</f>
        <v/>
      </c>
      <c r="C361" t="str">
        <f>IF(VLOOKUP($A361,Parts!$A:$AM,C$1,0)="X",T$2,"")</f>
        <v/>
      </c>
      <c r="D361" t="str">
        <f>IF(VLOOKUP($A361,Parts!$A:$AM,D$1,0)="X",U$2,"")</f>
        <v/>
      </c>
      <c r="E361" t="str">
        <f>IF(VLOOKUP($A361,Parts!$A:$AM,E$1,0)="X",V$2,"")</f>
        <v/>
      </c>
      <c r="F361" t="str">
        <f>IF(VLOOKUP($A361,Parts!$A:$AM,F$1,0)="X",W$2,"")</f>
        <v/>
      </c>
      <c r="G361" t="str">
        <f>IF(VLOOKUP($A361,Parts!$A:$AM,G$1,0)="X",X$2,"")</f>
        <v/>
      </c>
      <c r="H361" t="str">
        <f>IF(VLOOKUP($A361,Parts!$A:$AM,H$1,0)="X",Y$2,"")</f>
        <v/>
      </c>
      <c r="I361" t="str">
        <f>IF(VLOOKUP($A361,Parts!$A:$AM,I$1,0)="X",Z$2,"")</f>
        <v xml:space="preserve">    MODULE
    { name = ModuleTagHumanRated }
</v>
      </c>
      <c r="J361" t="str">
        <f>IF(VLOOKUP($A361,Parts!$A:$AM,J$1,0)="X",AA$2,"")</f>
        <v/>
      </c>
      <c r="K361" t="str">
        <f>IF(VLOOKUP($A361,Parts!$A:$AM,K$1,0)="X",AB$2,"")</f>
        <v/>
      </c>
      <c r="L361" t="str">
        <f>IF(VLOOKUP($A361,Parts!$A:$AM,L$1,0)="X",AC$2,"")</f>
        <v/>
      </c>
      <c r="M361" t="str">
        <f>IF(VLOOKUP($A361,Parts!$A:$AM,M$1,0)="X",AD$2,"")</f>
        <v/>
      </c>
      <c r="N361" t="str">
        <f>IF(VLOOKUP($A361,Parts!$A:$AM,N$1,0)="X",AE$2,"")</f>
        <v/>
      </c>
      <c r="O361" t="str">
        <f>IF(VLOOKUP($A361,Parts!$A:$AM,O$1,0)="X",AF$2,"")</f>
        <v/>
      </c>
      <c r="P361" t="str">
        <f t="shared" si="6"/>
        <v xml:space="preserve">    MODULE
    { name = ModuleTagHumanRated }
</v>
      </c>
    </row>
    <row r="362" spans="1:16" x14ac:dyDescent="0.25">
      <c r="A362" t="str">
        <f>Table15[[#This Row],[Name]]</f>
        <v>FASAApollo_SM_Dish</v>
      </c>
      <c r="B362" t="str">
        <f>IF(VLOOKUP($A362,Parts!$A:$AM,B$1,0)="X",S$2,"")</f>
        <v/>
      </c>
      <c r="C362" t="str">
        <f>IF(VLOOKUP($A362,Parts!$A:$AM,C$1,0)="X",T$2,"")</f>
        <v/>
      </c>
      <c r="D362" t="str">
        <f>IF(VLOOKUP($A362,Parts!$A:$AM,D$1,0)="X",U$2,"")</f>
        <v/>
      </c>
      <c r="E362" t="str">
        <f>IF(VLOOKUP($A362,Parts!$A:$AM,E$1,0)="X",V$2,"")</f>
        <v/>
      </c>
      <c r="F362" t="str">
        <f>IF(VLOOKUP($A362,Parts!$A:$AM,F$1,0)="X",W$2,"")</f>
        <v/>
      </c>
      <c r="G362" t="str">
        <f>IF(VLOOKUP($A362,Parts!$A:$AM,G$1,0)="X",X$2,"")</f>
        <v/>
      </c>
      <c r="H362" t="str">
        <f>IF(VLOOKUP($A362,Parts!$A:$AM,H$1,0)="X",Y$2,"")</f>
        <v/>
      </c>
      <c r="I362" t="str">
        <f>IF(VLOOKUP($A362,Parts!$A:$AM,I$1,0)="X",Z$2,"")</f>
        <v xml:space="preserve">    MODULE
    { name = ModuleTagHumanRated }
</v>
      </c>
      <c r="J362" t="str">
        <f>IF(VLOOKUP($A362,Parts!$A:$AM,J$1,0)="X",AA$2,"")</f>
        <v/>
      </c>
      <c r="K362" t="str">
        <f>IF(VLOOKUP($A362,Parts!$A:$AM,K$1,0)="X",AB$2,"")</f>
        <v/>
      </c>
      <c r="L362" t="str">
        <f>IF(VLOOKUP($A362,Parts!$A:$AM,L$1,0)="X",AC$2,"")</f>
        <v/>
      </c>
      <c r="M362" t="str">
        <f>IF(VLOOKUP($A362,Parts!$A:$AM,M$1,0)="X",AD$2,"")</f>
        <v/>
      </c>
      <c r="N362" t="str">
        <f>IF(VLOOKUP($A362,Parts!$A:$AM,N$1,0)="X",AE$2,"")</f>
        <v/>
      </c>
      <c r="O362" t="str">
        <f>IF(VLOOKUP($A362,Parts!$A:$AM,O$1,0)="X",AF$2,"")</f>
        <v/>
      </c>
      <c r="P362" t="str">
        <f t="shared" si="6"/>
        <v xml:space="preserve">    MODULE
    { name = ModuleTagHumanRated }
</v>
      </c>
    </row>
    <row r="363" spans="1:16" x14ac:dyDescent="0.25">
      <c r="A363" t="str">
        <f>Table15[[#This Row],[Name]]</f>
        <v>FASAApollo_SM_RCS</v>
      </c>
      <c r="B363" t="str">
        <f>IF(VLOOKUP($A363,Parts!$A:$AM,B$1,0)="X",S$2,"")</f>
        <v/>
      </c>
      <c r="C363" t="str">
        <f>IF(VLOOKUP($A363,Parts!$A:$AM,C$1,0)="X",T$2,"")</f>
        <v/>
      </c>
      <c r="D363" t="str">
        <f>IF(VLOOKUP($A363,Parts!$A:$AM,D$1,0)="X",U$2,"")</f>
        <v/>
      </c>
      <c r="E363" t="str">
        <f>IF(VLOOKUP($A363,Parts!$A:$AM,E$1,0)="X",V$2,"")</f>
        <v xml:space="preserve">    MODULE
    { name = ModuleTagEngineLiquidPF }
</v>
      </c>
      <c r="F363" t="str">
        <f>IF(VLOOKUP($A363,Parts!$A:$AM,F$1,0)="X",W$2,"")</f>
        <v/>
      </c>
      <c r="G363" t="str">
        <f>IF(VLOOKUP($A363,Parts!$A:$AM,G$1,0)="X",X$2,"")</f>
        <v/>
      </c>
      <c r="H363" t="str">
        <f>IF(VLOOKUP($A363,Parts!$A:$AM,H$1,0)="X",Y$2,"")</f>
        <v/>
      </c>
      <c r="I363" t="str">
        <f>IF(VLOOKUP($A363,Parts!$A:$AM,I$1,0)="X",Z$2,"")</f>
        <v xml:space="preserve">    MODULE
    { name = ModuleTagHumanRated }
</v>
      </c>
      <c r="J363" t="str">
        <f>IF(VLOOKUP($A363,Parts!$A:$AM,J$1,0)="X",AA$2,"")</f>
        <v/>
      </c>
      <c r="K363" t="str">
        <f>IF(VLOOKUP($A363,Parts!$A:$AM,K$1,0)="X",AB$2,"")</f>
        <v/>
      </c>
      <c r="L363" t="str">
        <f>IF(VLOOKUP($A363,Parts!$A:$AM,L$1,0)="X",AC$2,"")</f>
        <v/>
      </c>
      <c r="M363" t="str">
        <f>IF(VLOOKUP($A363,Parts!$A:$AM,M$1,0)="X",AD$2,"")</f>
        <v/>
      </c>
      <c r="N363" t="str">
        <f>IF(VLOOKUP($A363,Parts!$A:$AM,N$1,0)="X",AE$2,"")</f>
        <v/>
      </c>
      <c r="O363" t="str">
        <f>IF(VLOOKUP($A363,Parts!$A:$AM,O$1,0)="X",AF$2,"")</f>
        <v/>
      </c>
      <c r="P363" t="str">
        <f t="shared" si="6"/>
        <v xml:space="preserve">    MODULE
    { name = ModuleTagEngineLiquidPF }
    MODULE
    { name = ModuleTagHumanRated }
</v>
      </c>
    </row>
    <row r="364" spans="1:16" x14ac:dyDescent="0.25">
      <c r="A364" t="str">
        <f>Table15[[#This Row],[Name]]</f>
        <v>bluedog_Apollo_Block2_RCSquad</v>
      </c>
      <c r="B364" t="str">
        <f>IF(VLOOKUP($A364,Parts!$A:$AM,B$1,0)="X",S$2,"")</f>
        <v/>
      </c>
      <c r="C364" t="str">
        <f>IF(VLOOKUP($A364,Parts!$A:$AM,C$1,0)="X",T$2,"")</f>
        <v/>
      </c>
      <c r="D364" t="str">
        <f>IF(VLOOKUP($A364,Parts!$A:$AM,D$1,0)="X",U$2,"")</f>
        <v/>
      </c>
      <c r="E364" t="str">
        <f>IF(VLOOKUP($A364,Parts!$A:$AM,E$1,0)="X",V$2,"")</f>
        <v xml:space="preserve">    MODULE
    { name = ModuleTagEngineLiquidPF }
</v>
      </c>
      <c r="F364" t="str">
        <f>IF(VLOOKUP($A364,Parts!$A:$AM,F$1,0)="X",W$2,"")</f>
        <v/>
      </c>
      <c r="G364" t="str">
        <f>IF(VLOOKUP($A364,Parts!$A:$AM,G$1,0)="X",X$2,"")</f>
        <v/>
      </c>
      <c r="H364" t="str">
        <f>IF(VLOOKUP($A364,Parts!$A:$AM,H$1,0)="X",Y$2,"")</f>
        <v/>
      </c>
      <c r="I364" t="str">
        <f>IF(VLOOKUP($A364,Parts!$A:$AM,I$1,0)="X",Z$2,"")</f>
        <v xml:space="preserve">    MODULE
    { name = ModuleTagHumanRated }
</v>
      </c>
      <c r="J364" t="str">
        <f>IF(VLOOKUP($A364,Parts!$A:$AM,J$1,0)="X",AA$2,"")</f>
        <v/>
      </c>
      <c r="K364" t="str">
        <f>IF(VLOOKUP($A364,Parts!$A:$AM,K$1,0)="X",AB$2,"")</f>
        <v/>
      </c>
      <c r="L364" t="str">
        <f>IF(VLOOKUP($A364,Parts!$A:$AM,L$1,0)="X",AC$2,"")</f>
        <v/>
      </c>
      <c r="M364" t="str">
        <f>IF(VLOOKUP($A364,Parts!$A:$AM,M$1,0)="X",AD$2,"")</f>
        <v/>
      </c>
      <c r="N364" t="str">
        <f>IF(VLOOKUP($A364,Parts!$A:$AM,N$1,0)="X",AE$2,"")</f>
        <v/>
      </c>
      <c r="O364" t="str">
        <f>IF(VLOOKUP($A364,Parts!$A:$AM,O$1,0)="X",AF$2,"")</f>
        <v/>
      </c>
      <c r="P364" t="str">
        <f t="shared" si="6"/>
        <v xml:space="preserve">    MODULE
    { name = ModuleTagEngineLiquidPF }
    MODULE
    { name = ModuleTagHumanRated }
</v>
      </c>
    </row>
    <row r="365" spans="1:16" x14ac:dyDescent="0.25">
      <c r="A365" t="str">
        <f>Table15[[#This Row],[Name]]</f>
        <v>FASAApollo_SM</v>
      </c>
      <c r="B365" t="str">
        <f>IF(VLOOKUP($A365,Parts!$A:$AM,B$1,0)="X",S$2,"")</f>
        <v/>
      </c>
      <c r="C365" t="str">
        <f>IF(VLOOKUP($A365,Parts!$A:$AM,C$1,0)="X",T$2,"")</f>
        <v/>
      </c>
      <c r="D365" t="str">
        <f>IF(VLOOKUP($A365,Parts!$A:$AM,D$1,0)="X",U$2,"")</f>
        <v/>
      </c>
      <c r="E365" t="str">
        <f>IF(VLOOKUP($A365,Parts!$A:$AM,E$1,0)="X",V$2,"")</f>
        <v xml:space="preserve">    MODULE
    { name = ModuleTagEngineLiquidPF }
</v>
      </c>
      <c r="F365" t="str">
        <f>IF(VLOOKUP($A365,Parts!$A:$AM,F$1,0)="X",W$2,"")</f>
        <v/>
      </c>
      <c r="G365" t="str">
        <f>IF(VLOOKUP($A365,Parts!$A:$AM,G$1,0)="X",X$2,"")</f>
        <v/>
      </c>
      <c r="H365" t="str">
        <f>IF(VLOOKUP($A365,Parts!$A:$AM,H$1,0)="X",Y$2,"")</f>
        <v/>
      </c>
      <c r="I365" t="str">
        <f>IF(VLOOKUP($A365,Parts!$A:$AM,I$1,0)="X",Z$2,"")</f>
        <v xml:space="preserve">    MODULE
    { name = ModuleTagHumanRated }
</v>
      </c>
      <c r="J365" t="str">
        <f>IF(VLOOKUP($A365,Parts!$A:$AM,J$1,0)="X",AA$2,"")</f>
        <v/>
      </c>
      <c r="K365" t="str">
        <f>IF(VLOOKUP($A365,Parts!$A:$AM,K$1,0)="X",AB$2,"")</f>
        <v/>
      </c>
      <c r="L365" t="str">
        <f>IF(VLOOKUP($A365,Parts!$A:$AM,L$1,0)="X",AC$2,"")</f>
        <v/>
      </c>
      <c r="M365" t="str">
        <f>IF(VLOOKUP($A365,Parts!$A:$AM,M$1,0)="X",AD$2,"")</f>
        <v/>
      </c>
      <c r="N365" t="str">
        <f>IF(VLOOKUP($A365,Parts!$A:$AM,N$1,0)="X",AE$2,"")</f>
        <v/>
      </c>
      <c r="O365" t="str">
        <f>IF(VLOOKUP($A365,Parts!$A:$AM,O$1,0)="X",AF$2,"")</f>
        <v/>
      </c>
      <c r="P365" t="str">
        <f t="shared" si="6"/>
        <v xml:space="preserve">    MODULE
    { name = ModuleTagEngineLiquidPF }
    MODULE
    { name = ModuleTagHumanRated }
</v>
      </c>
    </row>
    <row r="366" spans="1:16" x14ac:dyDescent="0.25">
      <c r="A366" t="str">
        <f>Table15[[#This Row],[Name]]</f>
        <v>FASAApolloSubSat</v>
      </c>
      <c r="B366" t="str">
        <f>IF(VLOOKUP($A366,Parts!$A:$AM,B$1,0)="X",S$2,"")</f>
        <v/>
      </c>
      <c r="C366" t="str">
        <f>IF(VLOOKUP($A366,Parts!$A:$AM,C$1,0)="X",T$2,"")</f>
        <v/>
      </c>
      <c r="D366" t="str">
        <f>IF(VLOOKUP($A366,Parts!$A:$AM,D$1,0)="X",U$2,"")</f>
        <v/>
      </c>
      <c r="E366" t="str">
        <f>IF(VLOOKUP($A366,Parts!$A:$AM,E$1,0)="X",V$2,"")</f>
        <v/>
      </c>
      <c r="F366" t="str">
        <f>IF(VLOOKUP($A366,Parts!$A:$AM,F$1,0)="X",W$2,"")</f>
        <v/>
      </c>
      <c r="G366" t="str">
        <f>IF(VLOOKUP($A366,Parts!$A:$AM,G$1,0)="X",X$2,"")</f>
        <v/>
      </c>
      <c r="H366" t="str">
        <f>IF(VLOOKUP($A366,Parts!$A:$AM,H$1,0)="X",Y$2,"")</f>
        <v/>
      </c>
      <c r="I366" t="str">
        <f>IF(VLOOKUP($A366,Parts!$A:$AM,I$1,0)="X",Z$2,"")</f>
        <v/>
      </c>
      <c r="J366" t="str">
        <f>IF(VLOOKUP($A366,Parts!$A:$AM,J$1,0)="X",AA$2,"")</f>
        <v/>
      </c>
      <c r="K366" t="str">
        <f>IF(VLOOKUP($A366,Parts!$A:$AM,K$1,0)="X",AB$2,"")</f>
        <v/>
      </c>
      <c r="L366" t="str">
        <f>IF(VLOOKUP($A366,Parts!$A:$AM,L$1,0)="X",AC$2,"")</f>
        <v/>
      </c>
      <c r="M366" t="str">
        <f>IF(VLOOKUP($A366,Parts!$A:$AM,M$1,0)="X",AD$2,"")</f>
        <v/>
      </c>
      <c r="N366" t="str">
        <f>IF(VLOOKUP($A366,Parts!$A:$AM,N$1,0)="X",AE$2,"")</f>
        <v/>
      </c>
      <c r="O366" t="str">
        <f>IF(VLOOKUP($A366,Parts!$A:$AM,O$1,0)="X",AF$2,"")</f>
        <v/>
      </c>
      <c r="P366" t="str">
        <f t="shared" si="6"/>
        <v/>
      </c>
    </row>
    <row r="367" spans="1:16" x14ac:dyDescent="0.25">
      <c r="A367" t="str">
        <f>Table15[[#This Row],[Name]]</f>
        <v>FASAApollo_SubSatAnt</v>
      </c>
      <c r="B367" t="str">
        <f>IF(VLOOKUP($A367,Parts!$A:$AM,B$1,0)="X",S$2,"")</f>
        <v/>
      </c>
      <c r="C367" t="str">
        <f>IF(VLOOKUP($A367,Parts!$A:$AM,C$1,0)="X",T$2,"")</f>
        <v/>
      </c>
      <c r="D367" t="str">
        <f>IF(VLOOKUP($A367,Parts!$A:$AM,D$1,0)="X",U$2,"")</f>
        <v/>
      </c>
      <c r="E367" t="str">
        <f>IF(VLOOKUP($A367,Parts!$A:$AM,E$1,0)="X",V$2,"")</f>
        <v/>
      </c>
      <c r="F367" t="str">
        <f>IF(VLOOKUP($A367,Parts!$A:$AM,F$1,0)="X",W$2,"")</f>
        <v/>
      </c>
      <c r="G367" t="str">
        <f>IF(VLOOKUP($A367,Parts!$A:$AM,G$1,0)="X",X$2,"")</f>
        <v/>
      </c>
      <c r="H367" t="str">
        <f>IF(VLOOKUP($A367,Parts!$A:$AM,H$1,0)="X",Y$2,"")</f>
        <v/>
      </c>
      <c r="I367" t="str">
        <f>IF(VLOOKUP($A367,Parts!$A:$AM,I$1,0)="X",Z$2,"")</f>
        <v/>
      </c>
      <c r="J367" t="str">
        <f>IF(VLOOKUP($A367,Parts!$A:$AM,J$1,0)="X",AA$2,"")</f>
        <v/>
      </c>
      <c r="K367" t="str">
        <f>IF(VLOOKUP($A367,Parts!$A:$AM,K$1,0)="X",AB$2,"")</f>
        <v/>
      </c>
      <c r="L367" t="str">
        <f>IF(VLOOKUP($A367,Parts!$A:$AM,L$1,0)="X",AC$2,"")</f>
        <v/>
      </c>
      <c r="M367" t="str">
        <f>IF(VLOOKUP($A367,Parts!$A:$AM,M$1,0)="X",AD$2,"")</f>
        <v/>
      </c>
      <c r="N367" t="str">
        <f>IF(VLOOKUP($A367,Parts!$A:$AM,N$1,0)="X",AE$2,"")</f>
        <v/>
      </c>
      <c r="O367" t="str">
        <f>IF(VLOOKUP($A367,Parts!$A:$AM,O$1,0)="X",AF$2,"")</f>
        <v/>
      </c>
      <c r="P367" t="str">
        <f t="shared" si="6"/>
        <v/>
      </c>
    </row>
    <row r="368" spans="1:16" x14ac:dyDescent="0.25">
      <c r="A368" t="str">
        <f>Table15[[#This Row],[Name]]</f>
        <v>eos_aqua</v>
      </c>
      <c r="B368" t="str">
        <f>IF(VLOOKUP($A368,Parts!$A:$AM,B$1,0)="X",S$2,"")</f>
        <v xml:space="preserve">    MODULE
    { name = ModuleTagAvionics }
</v>
      </c>
      <c r="C368" t="str">
        <f>IF(VLOOKUP($A368,Parts!$A:$AM,C$1,0)="X",T$2,"")</f>
        <v/>
      </c>
      <c r="D368" t="str">
        <f>IF(VLOOKUP($A368,Parts!$A:$AM,D$1,0)="X",U$2,"")</f>
        <v/>
      </c>
      <c r="E368" t="str">
        <f>IF(VLOOKUP($A368,Parts!$A:$AM,E$1,0)="X",V$2,"")</f>
        <v/>
      </c>
      <c r="F368" t="str">
        <f>IF(VLOOKUP($A368,Parts!$A:$AM,F$1,0)="X",W$2,"")</f>
        <v/>
      </c>
      <c r="G368" t="str">
        <f>IF(VLOOKUP($A368,Parts!$A:$AM,G$1,0)="X",X$2,"")</f>
        <v/>
      </c>
      <c r="H368" t="str">
        <f>IF(VLOOKUP($A368,Parts!$A:$AM,H$1,0)="X",Y$2,"")</f>
        <v/>
      </c>
      <c r="I368" t="str">
        <f>IF(VLOOKUP($A368,Parts!$A:$AM,I$1,0)="X",Z$2,"")</f>
        <v/>
      </c>
      <c r="J368" t="str">
        <f>IF(VLOOKUP($A368,Parts!$A:$AM,J$1,0)="X",AA$2,"")</f>
        <v/>
      </c>
      <c r="K368" t="str">
        <f>IF(VLOOKUP($A368,Parts!$A:$AM,K$1,0)="X",AB$2,"")</f>
        <v/>
      </c>
      <c r="L368" t="str">
        <f>IF(VLOOKUP($A368,Parts!$A:$AM,L$1,0)="X",AC$2,"")</f>
        <v/>
      </c>
      <c r="M368" t="str">
        <f>IF(VLOOKUP($A368,Parts!$A:$AM,M$1,0)="X",AD$2,"")</f>
        <v/>
      </c>
      <c r="N368" t="str">
        <f>IF(VLOOKUP($A368,Parts!$A:$AM,N$1,0)="X",AE$2,"")</f>
        <v/>
      </c>
      <c r="O368" t="str">
        <f>IF(VLOOKUP($A368,Parts!$A:$AM,O$1,0)="X",AF$2,"")</f>
        <v/>
      </c>
      <c r="P368" t="str">
        <f t="shared" si="6"/>
        <v xml:space="preserve">    MODULE
    { name = ModuleTagAvionics }
</v>
      </c>
    </row>
    <row r="369" spans="1:16" x14ac:dyDescent="0.25">
      <c r="A369" t="str">
        <f>Table15[[#This Row],[Name]]</f>
        <v>rn_aquila_at</v>
      </c>
      <c r="B369" t="str">
        <f>IF(VLOOKUP($A369,Parts!$A:$AM,B$1,0)="X",S$2,"")</f>
        <v/>
      </c>
      <c r="C369" t="str">
        <f>IF(VLOOKUP($A369,Parts!$A:$AM,C$1,0)="X",T$2,"")</f>
        <v/>
      </c>
      <c r="D369" t="str">
        <f>IF(VLOOKUP($A369,Parts!$A:$AM,D$1,0)="X",U$2,"")</f>
        <v/>
      </c>
      <c r="E369" t="str">
        <f>IF(VLOOKUP($A369,Parts!$A:$AM,E$1,0)="X",V$2,"")</f>
        <v/>
      </c>
      <c r="F369" t="str">
        <f>IF(VLOOKUP($A369,Parts!$A:$AM,F$1,0)="X",W$2,"")</f>
        <v/>
      </c>
      <c r="G369" t="str">
        <f>IF(VLOOKUP($A369,Parts!$A:$AM,G$1,0)="X",X$2,"")</f>
        <v/>
      </c>
      <c r="H369" t="str">
        <f>IF(VLOOKUP($A369,Parts!$A:$AM,H$1,0)="X",Y$2,"")</f>
        <v/>
      </c>
      <c r="I369" t="str">
        <f>IF(VLOOKUP($A369,Parts!$A:$AM,I$1,0)="X",Z$2,"")</f>
        <v/>
      </c>
      <c r="J369" t="str">
        <f>IF(VLOOKUP($A369,Parts!$A:$AM,J$1,0)="X",AA$2,"")</f>
        <v/>
      </c>
      <c r="K369" t="str">
        <f>IF(VLOOKUP($A369,Parts!$A:$AM,K$1,0)="X",AB$2,"")</f>
        <v/>
      </c>
      <c r="L369" t="str">
        <f>IF(VLOOKUP($A369,Parts!$A:$AM,L$1,0)="X",AC$2,"")</f>
        <v/>
      </c>
      <c r="M369" t="str">
        <f>IF(VLOOKUP($A369,Parts!$A:$AM,M$1,0)="X",AD$2,"")</f>
        <v/>
      </c>
      <c r="N369" t="str">
        <f>IF(VLOOKUP($A369,Parts!$A:$AM,N$1,0)="X",AE$2,"")</f>
        <v/>
      </c>
      <c r="O369" t="str">
        <f>IF(VLOOKUP($A369,Parts!$A:$AM,O$1,0)="X",AF$2,"")</f>
        <v/>
      </c>
      <c r="P369" t="str">
        <f t="shared" si="6"/>
        <v/>
      </c>
    </row>
    <row r="370" spans="1:16" x14ac:dyDescent="0.25">
      <c r="A370" t="str">
        <f>Table15[[#This Row],[Name]]</f>
        <v>rn_aquila_at_grate</v>
      </c>
      <c r="B370" t="str">
        <f>IF(VLOOKUP($A370,Parts!$A:$AM,B$1,0)="X",S$2,"")</f>
        <v/>
      </c>
      <c r="C370" t="str">
        <f>IF(VLOOKUP($A370,Parts!$A:$AM,C$1,0)="X",T$2,"")</f>
        <v/>
      </c>
      <c r="D370" t="str">
        <f>IF(VLOOKUP($A370,Parts!$A:$AM,D$1,0)="X",U$2,"")</f>
        <v/>
      </c>
      <c r="E370" t="str">
        <f>IF(VLOOKUP($A370,Parts!$A:$AM,E$1,0)="X",V$2,"")</f>
        <v/>
      </c>
      <c r="F370" t="str">
        <f>IF(VLOOKUP($A370,Parts!$A:$AM,F$1,0)="X",W$2,"")</f>
        <v/>
      </c>
      <c r="G370" t="str">
        <f>IF(VLOOKUP($A370,Parts!$A:$AM,G$1,0)="X",X$2,"")</f>
        <v/>
      </c>
      <c r="H370" t="str">
        <f>IF(VLOOKUP($A370,Parts!$A:$AM,H$1,0)="X",Y$2,"")</f>
        <v/>
      </c>
      <c r="I370" t="str">
        <f>IF(VLOOKUP($A370,Parts!$A:$AM,I$1,0)="X",Z$2,"")</f>
        <v/>
      </c>
      <c r="J370" t="str">
        <f>IF(VLOOKUP($A370,Parts!$A:$AM,J$1,0)="X",AA$2,"")</f>
        <v/>
      </c>
      <c r="K370" t="str">
        <f>IF(VLOOKUP($A370,Parts!$A:$AM,K$1,0)="X",AB$2,"")</f>
        <v/>
      </c>
      <c r="L370" t="str">
        <f>IF(VLOOKUP($A370,Parts!$A:$AM,L$1,0)="X",AC$2,"")</f>
        <v/>
      </c>
      <c r="M370" t="str">
        <f>IF(VLOOKUP($A370,Parts!$A:$AM,M$1,0)="X",AD$2,"")</f>
        <v/>
      </c>
      <c r="N370" t="str">
        <f>IF(VLOOKUP($A370,Parts!$A:$AM,N$1,0)="X",AE$2,"")</f>
        <v/>
      </c>
      <c r="O370" t="str">
        <f>IF(VLOOKUP($A370,Parts!$A:$AM,O$1,0)="X",AF$2,"")</f>
        <v/>
      </c>
      <c r="P370" t="str">
        <f t="shared" si="6"/>
        <v/>
      </c>
    </row>
    <row r="371" spans="1:16" x14ac:dyDescent="0.25">
      <c r="A371" t="str">
        <f>Table15[[#This Row],[Name]]</f>
        <v>rn_aquila_dt_l</v>
      </c>
      <c r="B371" t="str">
        <f>IF(VLOOKUP($A371,Parts!$A:$AM,B$1,0)="X",S$2,"")</f>
        <v/>
      </c>
      <c r="C371" t="str">
        <f>IF(VLOOKUP($A371,Parts!$A:$AM,C$1,0)="X",T$2,"")</f>
        <v/>
      </c>
      <c r="D371" t="str">
        <f>IF(VLOOKUP($A371,Parts!$A:$AM,D$1,0)="X",U$2,"")</f>
        <v/>
      </c>
      <c r="E371" t="str">
        <f>IF(VLOOKUP($A371,Parts!$A:$AM,E$1,0)="X",V$2,"")</f>
        <v/>
      </c>
      <c r="F371" t="str">
        <f>IF(VLOOKUP($A371,Parts!$A:$AM,F$1,0)="X",W$2,"")</f>
        <v/>
      </c>
      <c r="G371" t="str">
        <f>IF(VLOOKUP($A371,Parts!$A:$AM,G$1,0)="X",X$2,"")</f>
        <v/>
      </c>
      <c r="H371" t="str">
        <f>IF(VLOOKUP($A371,Parts!$A:$AM,H$1,0)="X",Y$2,"")</f>
        <v/>
      </c>
      <c r="I371" t="str">
        <f>IF(VLOOKUP($A371,Parts!$A:$AM,I$1,0)="X",Z$2,"")</f>
        <v/>
      </c>
      <c r="J371" t="str">
        <f>IF(VLOOKUP($A371,Parts!$A:$AM,J$1,0)="X",AA$2,"")</f>
        <v/>
      </c>
      <c r="K371" t="str">
        <f>IF(VLOOKUP($A371,Parts!$A:$AM,K$1,0)="X",AB$2,"")</f>
        <v/>
      </c>
      <c r="L371" t="str">
        <f>IF(VLOOKUP($A371,Parts!$A:$AM,L$1,0)="X",AC$2,"")</f>
        <v/>
      </c>
      <c r="M371" t="str">
        <f>IF(VLOOKUP($A371,Parts!$A:$AM,M$1,0)="X",AD$2,"")</f>
        <v/>
      </c>
      <c r="N371" t="str">
        <f>IF(VLOOKUP($A371,Parts!$A:$AM,N$1,0)="X",AE$2,"")</f>
        <v/>
      </c>
      <c r="O371" t="str">
        <f>IF(VLOOKUP($A371,Parts!$A:$AM,O$1,0)="X",AF$2,"")</f>
        <v/>
      </c>
      <c r="P371" t="str">
        <f t="shared" si="6"/>
        <v/>
      </c>
    </row>
    <row r="372" spans="1:16" x14ac:dyDescent="0.25">
      <c r="A372" t="str">
        <f>Table15[[#This Row],[Name]]</f>
        <v>rn_aquila_dt_l_grate</v>
      </c>
      <c r="B372" t="str">
        <f>IF(VLOOKUP($A372,Parts!$A:$AM,B$1,0)="X",S$2,"")</f>
        <v/>
      </c>
      <c r="C372" t="str">
        <f>IF(VLOOKUP($A372,Parts!$A:$AM,C$1,0)="X",T$2,"")</f>
        <v/>
      </c>
      <c r="D372" t="str">
        <f>IF(VLOOKUP($A372,Parts!$A:$AM,D$1,0)="X",U$2,"")</f>
        <v/>
      </c>
      <c r="E372" t="str">
        <f>IF(VLOOKUP($A372,Parts!$A:$AM,E$1,0)="X",V$2,"")</f>
        <v/>
      </c>
      <c r="F372" t="str">
        <f>IF(VLOOKUP($A372,Parts!$A:$AM,F$1,0)="X",W$2,"")</f>
        <v/>
      </c>
      <c r="G372" t="str">
        <f>IF(VLOOKUP($A372,Parts!$A:$AM,G$1,0)="X",X$2,"")</f>
        <v/>
      </c>
      <c r="H372" t="str">
        <f>IF(VLOOKUP($A372,Parts!$A:$AM,H$1,0)="X",Y$2,"")</f>
        <v/>
      </c>
      <c r="I372" t="str">
        <f>IF(VLOOKUP($A372,Parts!$A:$AM,I$1,0)="X",Z$2,"")</f>
        <v/>
      </c>
      <c r="J372" t="str">
        <f>IF(VLOOKUP($A372,Parts!$A:$AM,J$1,0)="X",AA$2,"")</f>
        <v/>
      </c>
      <c r="K372" t="str">
        <f>IF(VLOOKUP($A372,Parts!$A:$AM,K$1,0)="X",AB$2,"")</f>
        <v/>
      </c>
      <c r="L372" t="str">
        <f>IF(VLOOKUP($A372,Parts!$A:$AM,L$1,0)="X",AC$2,"")</f>
        <v/>
      </c>
      <c r="M372" t="str">
        <f>IF(VLOOKUP($A372,Parts!$A:$AM,M$1,0)="X",AD$2,"")</f>
        <v/>
      </c>
      <c r="N372" t="str">
        <f>IF(VLOOKUP($A372,Parts!$A:$AM,N$1,0)="X",AE$2,"")</f>
        <v/>
      </c>
      <c r="O372" t="str">
        <f>IF(VLOOKUP($A372,Parts!$A:$AM,O$1,0)="X",AF$2,"")</f>
        <v/>
      </c>
      <c r="P372" t="str">
        <f t="shared" si="6"/>
        <v/>
      </c>
    </row>
    <row r="373" spans="1:16" x14ac:dyDescent="0.25">
      <c r="A373" t="str">
        <f>Table15[[#This Row],[Name]]</f>
        <v>rn_aquila_dt_u</v>
      </c>
      <c r="B373" t="str">
        <f>IF(VLOOKUP($A373,Parts!$A:$AM,B$1,0)="X",S$2,"")</f>
        <v/>
      </c>
      <c r="C373" t="str">
        <f>IF(VLOOKUP($A373,Parts!$A:$AM,C$1,0)="X",T$2,"")</f>
        <v/>
      </c>
      <c r="D373" t="str">
        <f>IF(VLOOKUP($A373,Parts!$A:$AM,D$1,0)="X",U$2,"")</f>
        <v/>
      </c>
      <c r="E373" t="str">
        <f>IF(VLOOKUP($A373,Parts!$A:$AM,E$1,0)="X",V$2,"")</f>
        <v/>
      </c>
      <c r="F373" t="str">
        <f>IF(VLOOKUP($A373,Parts!$A:$AM,F$1,0)="X",W$2,"")</f>
        <v/>
      </c>
      <c r="G373" t="str">
        <f>IF(VLOOKUP($A373,Parts!$A:$AM,G$1,0)="X",X$2,"")</f>
        <v/>
      </c>
      <c r="H373" t="str">
        <f>IF(VLOOKUP($A373,Parts!$A:$AM,H$1,0)="X",Y$2,"")</f>
        <v/>
      </c>
      <c r="I373" t="str">
        <f>IF(VLOOKUP($A373,Parts!$A:$AM,I$1,0)="X",Z$2,"")</f>
        <v/>
      </c>
      <c r="J373" t="str">
        <f>IF(VLOOKUP($A373,Parts!$A:$AM,J$1,0)="X",AA$2,"")</f>
        <v/>
      </c>
      <c r="K373" t="str">
        <f>IF(VLOOKUP($A373,Parts!$A:$AM,K$1,0)="X",AB$2,"")</f>
        <v/>
      </c>
      <c r="L373" t="str">
        <f>IF(VLOOKUP($A373,Parts!$A:$AM,L$1,0)="X",AC$2,"")</f>
        <v/>
      </c>
      <c r="M373" t="str">
        <f>IF(VLOOKUP($A373,Parts!$A:$AM,M$1,0)="X",AD$2,"")</f>
        <v/>
      </c>
      <c r="N373" t="str">
        <f>IF(VLOOKUP($A373,Parts!$A:$AM,N$1,0)="X",AE$2,"")</f>
        <v/>
      </c>
      <c r="O373" t="str">
        <f>IF(VLOOKUP($A373,Parts!$A:$AM,O$1,0)="X",AF$2,"")</f>
        <v/>
      </c>
      <c r="P373" t="str">
        <f t="shared" si="6"/>
        <v/>
      </c>
    </row>
    <row r="374" spans="1:16" x14ac:dyDescent="0.25">
      <c r="A374" t="str">
        <f>Table15[[#This Row],[Name]]</f>
        <v>rn_aquila_dt_u_grate</v>
      </c>
      <c r="B374" t="str">
        <f>IF(VLOOKUP($A374,Parts!$A:$AM,B$1,0)="X",S$2,"")</f>
        <v/>
      </c>
      <c r="C374" t="str">
        <f>IF(VLOOKUP($A374,Parts!$A:$AM,C$1,0)="X",T$2,"")</f>
        <v/>
      </c>
      <c r="D374" t="str">
        <f>IF(VLOOKUP($A374,Parts!$A:$AM,D$1,0)="X",U$2,"")</f>
        <v/>
      </c>
      <c r="E374" t="str">
        <f>IF(VLOOKUP($A374,Parts!$A:$AM,E$1,0)="X",V$2,"")</f>
        <v/>
      </c>
      <c r="F374" t="str">
        <f>IF(VLOOKUP($A374,Parts!$A:$AM,F$1,0)="X",W$2,"")</f>
        <v/>
      </c>
      <c r="G374" t="str">
        <f>IF(VLOOKUP($A374,Parts!$A:$AM,G$1,0)="X",X$2,"")</f>
        <v/>
      </c>
      <c r="H374" t="str">
        <f>IF(VLOOKUP($A374,Parts!$A:$AM,H$1,0)="X",Y$2,"")</f>
        <v/>
      </c>
      <c r="I374" t="str">
        <f>IF(VLOOKUP($A374,Parts!$A:$AM,I$1,0)="X",Z$2,"")</f>
        <v/>
      </c>
      <c r="J374" t="str">
        <f>IF(VLOOKUP($A374,Parts!$A:$AM,J$1,0)="X",AA$2,"")</f>
        <v/>
      </c>
      <c r="K374" t="str">
        <f>IF(VLOOKUP($A374,Parts!$A:$AM,K$1,0)="X",AB$2,"")</f>
        <v/>
      </c>
      <c r="L374" t="str">
        <f>IF(VLOOKUP($A374,Parts!$A:$AM,L$1,0)="X",AC$2,"")</f>
        <v/>
      </c>
      <c r="M374" t="str">
        <f>IF(VLOOKUP($A374,Parts!$A:$AM,M$1,0)="X",AD$2,"")</f>
        <v/>
      </c>
      <c r="N374" t="str">
        <f>IF(VLOOKUP($A374,Parts!$A:$AM,N$1,0)="X",AE$2,"")</f>
        <v/>
      </c>
      <c r="O374" t="str">
        <f>IF(VLOOKUP($A374,Parts!$A:$AM,O$1,0)="X",AF$2,"")</f>
        <v/>
      </c>
      <c r="P374" t="str">
        <f t="shared" si="6"/>
        <v/>
      </c>
    </row>
    <row r="375" spans="1:16" x14ac:dyDescent="0.25">
      <c r="A375" t="str">
        <f>Table15[[#This Row],[Name]]</f>
        <v>RSBdecouplerAresI3m</v>
      </c>
      <c r="B375" t="str">
        <f>IF(VLOOKUP($A375,Parts!$A:$AM,B$1,0)="X",S$2,"")</f>
        <v/>
      </c>
      <c r="C375" t="str">
        <f>IF(VLOOKUP($A375,Parts!$A:$AM,C$1,0)="X",T$2,"")</f>
        <v/>
      </c>
      <c r="D375" t="str">
        <f>IF(VLOOKUP($A375,Parts!$A:$AM,D$1,0)="X",U$2,"")</f>
        <v/>
      </c>
      <c r="E375" t="str">
        <f>IF(VLOOKUP($A375,Parts!$A:$AM,E$1,0)="X",V$2,"")</f>
        <v/>
      </c>
      <c r="F375" t="str">
        <f>IF(VLOOKUP($A375,Parts!$A:$AM,F$1,0)="X",W$2,"")</f>
        <v/>
      </c>
      <c r="G375" t="str">
        <f>IF(VLOOKUP($A375,Parts!$A:$AM,G$1,0)="X",X$2,"")</f>
        <v/>
      </c>
      <c r="H375" t="str">
        <f>IF(VLOOKUP($A375,Parts!$A:$AM,H$1,0)="X",Y$2,"")</f>
        <v/>
      </c>
      <c r="I375" t="str">
        <f>IF(VLOOKUP($A375,Parts!$A:$AM,I$1,0)="X",Z$2,"")</f>
        <v/>
      </c>
      <c r="J375" t="str">
        <f>IF(VLOOKUP($A375,Parts!$A:$AM,J$1,0)="X",AA$2,"")</f>
        <v/>
      </c>
      <c r="K375" t="str">
        <f>IF(VLOOKUP($A375,Parts!$A:$AM,K$1,0)="X",AB$2,"")</f>
        <v/>
      </c>
      <c r="L375" t="str">
        <f>IF(VLOOKUP($A375,Parts!$A:$AM,L$1,0)="X",AC$2,"")</f>
        <v/>
      </c>
      <c r="M375" t="str">
        <f>IF(VLOOKUP($A375,Parts!$A:$AM,M$1,0)="X",AD$2,"")</f>
        <v/>
      </c>
      <c r="N375" t="str">
        <f>IF(VLOOKUP($A375,Parts!$A:$AM,N$1,0)="X",AE$2,"")</f>
        <v xml:space="preserve">    MODULE
    { name = ModuleTagDecoupler }
</v>
      </c>
      <c r="O375" t="str">
        <f>IF(VLOOKUP($A375,Parts!$A:$AM,O$1,0)="X",AF$2,"")</f>
        <v/>
      </c>
      <c r="P375" t="str">
        <f t="shared" si="6"/>
        <v xml:space="preserve">    MODULE
    { name = ModuleTagDecoupler }
</v>
      </c>
    </row>
    <row r="376" spans="1:16" x14ac:dyDescent="0.25">
      <c r="A376" t="str">
        <f>Table15[[#This Row],[Name]]</f>
        <v>RSBdecouplerAresI5m</v>
      </c>
      <c r="B376" t="str">
        <f>IF(VLOOKUP($A376,Parts!$A:$AM,B$1,0)="X",S$2,"")</f>
        <v/>
      </c>
      <c r="C376" t="str">
        <f>IF(VLOOKUP($A376,Parts!$A:$AM,C$1,0)="X",T$2,"")</f>
        <v/>
      </c>
      <c r="D376" t="str">
        <f>IF(VLOOKUP($A376,Parts!$A:$AM,D$1,0)="X",U$2,"")</f>
        <v/>
      </c>
      <c r="E376" t="str">
        <f>IF(VLOOKUP($A376,Parts!$A:$AM,E$1,0)="X",V$2,"")</f>
        <v/>
      </c>
      <c r="F376" t="str">
        <f>IF(VLOOKUP($A376,Parts!$A:$AM,F$1,0)="X",W$2,"")</f>
        <v/>
      </c>
      <c r="G376" t="str">
        <f>IF(VLOOKUP($A376,Parts!$A:$AM,G$1,0)="X",X$2,"")</f>
        <v/>
      </c>
      <c r="H376" t="str">
        <f>IF(VLOOKUP($A376,Parts!$A:$AM,H$1,0)="X",Y$2,"")</f>
        <v/>
      </c>
      <c r="I376" t="str">
        <f>IF(VLOOKUP($A376,Parts!$A:$AM,I$1,0)="X",Z$2,"")</f>
        <v/>
      </c>
      <c r="J376" t="str">
        <f>IF(VLOOKUP($A376,Parts!$A:$AM,J$1,0)="X",AA$2,"")</f>
        <v/>
      </c>
      <c r="K376" t="str">
        <f>IF(VLOOKUP($A376,Parts!$A:$AM,K$1,0)="X",AB$2,"")</f>
        <v/>
      </c>
      <c r="L376" t="str">
        <f>IF(VLOOKUP($A376,Parts!$A:$AM,L$1,0)="X",AC$2,"")</f>
        <v/>
      </c>
      <c r="M376" t="str">
        <f>IF(VLOOKUP($A376,Parts!$A:$AM,M$1,0)="X",AD$2,"")</f>
        <v/>
      </c>
      <c r="N376" t="str">
        <f>IF(VLOOKUP($A376,Parts!$A:$AM,N$1,0)="X",AE$2,"")</f>
        <v xml:space="preserve">    MODULE
    { name = ModuleTagDecoupler }
</v>
      </c>
      <c r="O376" t="str">
        <f>IF(VLOOKUP($A376,Parts!$A:$AM,O$1,0)="X",AF$2,"")</f>
        <v/>
      </c>
      <c r="P376" t="str">
        <f t="shared" si="6"/>
        <v xml:space="preserve">    MODULE
    { name = ModuleTagDecoupler }
</v>
      </c>
    </row>
    <row r="377" spans="1:16" x14ac:dyDescent="0.25">
      <c r="A377" t="str">
        <f>Table15[[#This Row],[Name]]</f>
        <v>RSBfairingAresI5m</v>
      </c>
      <c r="B377" t="str">
        <f>IF(VLOOKUP($A377,Parts!$A:$AM,B$1,0)="X",S$2,"")</f>
        <v/>
      </c>
      <c r="C377" t="str">
        <f>IF(VLOOKUP($A377,Parts!$A:$AM,C$1,0)="X",T$2,"")</f>
        <v/>
      </c>
      <c r="D377" t="str">
        <f>IF(VLOOKUP($A377,Parts!$A:$AM,D$1,0)="X",U$2,"")</f>
        <v/>
      </c>
      <c r="E377" t="str">
        <f>IF(VLOOKUP($A377,Parts!$A:$AM,E$1,0)="X",V$2,"")</f>
        <v/>
      </c>
      <c r="F377" t="str">
        <f>IF(VLOOKUP($A377,Parts!$A:$AM,F$1,0)="X",W$2,"")</f>
        <v/>
      </c>
      <c r="G377" t="str">
        <f>IF(VLOOKUP($A377,Parts!$A:$AM,G$1,0)="X",X$2,"")</f>
        <v/>
      </c>
      <c r="H377" t="str">
        <f>IF(VLOOKUP($A377,Parts!$A:$AM,H$1,0)="X",Y$2,"")</f>
        <v/>
      </c>
      <c r="I377" t="str">
        <f>IF(VLOOKUP($A377,Parts!$A:$AM,I$1,0)="X",Z$2,"")</f>
        <v/>
      </c>
      <c r="J377" t="str">
        <f>IF(VLOOKUP($A377,Parts!$A:$AM,J$1,0)="X",AA$2,"")</f>
        <v/>
      </c>
      <c r="K377" t="str">
        <f>IF(VLOOKUP($A377,Parts!$A:$AM,K$1,0)="X",AB$2,"")</f>
        <v/>
      </c>
      <c r="L377" t="str">
        <f>IF(VLOOKUP($A377,Parts!$A:$AM,L$1,0)="X",AC$2,"")</f>
        <v/>
      </c>
      <c r="M377" t="str">
        <f>IF(VLOOKUP($A377,Parts!$A:$AM,M$1,0)="X",AD$2,"")</f>
        <v/>
      </c>
      <c r="N377" t="str">
        <f>IF(VLOOKUP($A377,Parts!$A:$AM,N$1,0)="X",AE$2,"")</f>
        <v xml:space="preserve">    MODULE
    { name = ModuleTagDecoupler }
</v>
      </c>
      <c r="O377" t="str">
        <f>IF(VLOOKUP($A377,Parts!$A:$AM,O$1,0)="X",AF$2,"")</f>
        <v/>
      </c>
      <c r="P377" t="str">
        <f t="shared" si="6"/>
        <v xml:space="preserve">    MODULE
    { name = ModuleTagDecoupler }
</v>
      </c>
    </row>
    <row r="378" spans="1:16" x14ac:dyDescent="0.25">
      <c r="A378" t="str">
        <f>Table15[[#This Row],[Name]]</f>
        <v>RSBtankAresIstage2</v>
      </c>
      <c r="B378" t="str">
        <f>IF(VLOOKUP($A378,Parts!$A:$AM,B$1,0)="X",S$2,"")</f>
        <v/>
      </c>
      <c r="C378" t="str">
        <f>IF(VLOOKUP($A378,Parts!$A:$AM,C$1,0)="X",T$2,"")</f>
        <v/>
      </c>
      <c r="D378" t="str">
        <f>IF(VLOOKUP($A378,Parts!$A:$AM,D$1,0)="X",U$2,"")</f>
        <v/>
      </c>
      <c r="E378" t="str">
        <f>IF(VLOOKUP($A378,Parts!$A:$AM,E$1,0)="X",V$2,"")</f>
        <v/>
      </c>
      <c r="F378" t="str">
        <f>IF(VLOOKUP($A378,Parts!$A:$AM,F$1,0)="X",W$2,"")</f>
        <v/>
      </c>
      <c r="G378" t="str">
        <f>IF(VLOOKUP($A378,Parts!$A:$AM,G$1,0)="X",X$2,"")</f>
        <v/>
      </c>
      <c r="H378" t="str">
        <f>IF(VLOOKUP($A378,Parts!$A:$AM,H$1,0)="X",Y$2,"")</f>
        <v/>
      </c>
      <c r="I378" t="str">
        <f>IF(VLOOKUP($A378,Parts!$A:$AM,I$1,0)="X",Z$2,"")</f>
        <v/>
      </c>
      <c r="J378" t="str">
        <f>IF(VLOOKUP($A378,Parts!$A:$AM,J$1,0)="X",AA$2,"")</f>
        <v/>
      </c>
      <c r="K378" t="str">
        <f>IF(VLOOKUP($A378,Parts!$A:$AM,K$1,0)="X",AB$2,"")</f>
        <v/>
      </c>
      <c r="L378" t="str">
        <f>IF(VLOOKUP($A378,Parts!$A:$AM,L$1,0)="X",AC$2,"")</f>
        <v/>
      </c>
      <c r="M378" t="str">
        <f>IF(VLOOKUP($A378,Parts!$A:$AM,M$1,0)="X",AD$2,"")</f>
        <v/>
      </c>
      <c r="N378" t="str">
        <f>IF(VLOOKUP($A378,Parts!$A:$AM,N$1,0)="X",AE$2,"")</f>
        <v/>
      </c>
      <c r="O378" t="str">
        <f>IF(VLOOKUP($A378,Parts!$A:$AM,O$1,0)="X",AF$2,"")</f>
        <v/>
      </c>
      <c r="P378" t="str">
        <f t="shared" si="6"/>
        <v/>
      </c>
    </row>
    <row r="379" spans="1:16" x14ac:dyDescent="0.25">
      <c r="A379" t="str">
        <f>Table15[[#This Row],[Name]]</f>
        <v>LSmallFuelMod</v>
      </c>
      <c r="B379" t="str">
        <f>IF(VLOOKUP($A379,Parts!$A:$AM,B$1,0)="X",S$2,"")</f>
        <v/>
      </c>
      <c r="C379" t="str">
        <f>IF(VLOOKUP($A379,Parts!$A:$AM,C$1,0)="X",T$2,"")</f>
        <v/>
      </c>
      <c r="D379" t="str">
        <f>IF(VLOOKUP($A379,Parts!$A:$AM,D$1,0)="X",U$2,"")</f>
        <v/>
      </c>
      <c r="E379" t="str">
        <f>IF(VLOOKUP($A379,Parts!$A:$AM,E$1,0)="X",V$2,"")</f>
        <v/>
      </c>
      <c r="F379" t="str">
        <f>IF(VLOOKUP($A379,Parts!$A:$AM,F$1,0)="X",W$2,"")</f>
        <v/>
      </c>
      <c r="G379" t="str">
        <f>IF(VLOOKUP($A379,Parts!$A:$AM,G$1,0)="X",X$2,"")</f>
        <v/>
      </c>
      <c r="H379" t="str">
        <f>IF(VLOOKUP($A379,Parts!$A:$AM,H$1,0)="X",Y$2,"")</f>
        <v/>
      </c>
      <c r="I379" t="str">
        <f>IF(VLOOKUP($A379,Parts!$A:$AM,I$1,0)="X",Z$2,"")</f>
        <v/>
      </c>
      <c r="J379" t="str">
        <f>IF(VLOOKUP($A379,Parts!$A:$AM,J$1,0)="X",AA$2,"")</f>
        <v/>
      </c>
      <c r="K379" t="str">
        <f>IF(VLOOKUP($A379,Parts!$A:$AM,K$1,0)="X",AB$2,"")</f>
        <v/>
      </c>
      <c r="L379" t="str">
        <f>IF(VLOOKUP($A379,Parts!$A:$AM,L$1,0)="X",AC$2,"")</f>
        <v/>
      </c>
      <c r="M379" t="str">
        <f>IF(VLOOKUP($A379,Parts!$A:$AM,M$1,0)="X",AD$2,"")</f>
        <v/>
      </c>
      <c r="N379" t="str">
        <f>IF(VLOOKUP($A379,Parts!$A:$AM,N$1,0)="X",AE$2,"")</f>
        <v/>
      </c>
      <c r="O379" t="str">
        <f>IF(VLOOKUP($A379,Parts!$A:$AM,O$1,0)="X",AF$2,"")</f>
        <v/>
      </c>
      <c r="P379" t="str">
        <f t="shared" si="6"/>
        <v/>
      </c>
    </row>
    <row r="380" spans="1:16" x14ac:dyDescent="0.25">
      <c r="A380" t="str">
        <f>Table15[[#This Row],[Name]]</f>
        <v>argon-25-3</v>
      </c>
      <c r="B380" t="str">
        <f>IF(VLOOKUP($A380,Parts!$A:$AM,B$1,0)="X",S$2,"")</f>
        <v/>
      </c>
      <c r="C380" t="str">
        <f>IF(VLOOKUP($A380,Parts!$A:$AM,C$1,0)="X",T$2,"")</f>
        <v/>
      </c>
      <c r="D380" t="str">
        <f>IF(VLOOKUP($A380,Parts!$A:$AM,D$1,0)="X",U$2,"")</f>
        <v/>
      </c>
      <c r="E380" t="str">
        <f>IF(VLOOKUP($A380,Parts!$A:$AM,E$1,0)="X",V$2,"")</f>
        <v/>
      </c>
      <c r="F380" t="str">
        <f>IF(VLOOKUP($A380,Parts!$A:$AM,F$1,0)="X",W$2,"")</f>
        <v/>
      </c>
      <c r="G380" t="str">
        <f>IF(VLOOKUP($A380,Parts!$A:$AM,G$1,0)="X",X$2,"")</f>
        <v/>
      </c>
      <c r="H380" t="str">
        <f>IF(VLOOKUP($A380,Parts!$A:$AM,H$1,0)="X",Y$2,"")</f>
        <v/>
      </c>
      <c r="I380" t="str">
        <f>IF(VLOOKUP($A380,Parts!$A:$AM,I$1,0)="X",Z$2,"")</f>
        <v/>
      </c>
      <c r="J380" t="str">
        <f>IF(VLOOKUP($A380,Parts!$A:$AM,J$1,0)="X",AA$2,"")</f>
        <v/>
      </c>
      <c r="K380" t="str">
        <f>IF(VLOOKUP($A380,Parts!$A:$AM,K$1,0)="X",AB$2,"")</f>
        <v/>
      </c>
      <c r="L380" t="str">
        <f>IF(VLOOKUP($A380,Parts!$A:$AM,L$1,0)="X",AC$2,"")</f>
        <v/>
      </c>
      <c r="M380" t="str">
        <f>IF(VLOOKUP($A380,Parts!$A:$AM,M$1,0)="X",AD$2,"")</f>
        <v/>
      </c>
      <c r="N380" t="str">
        <f>IF(VLOOKUP($A380,Parts!$A:$AM,N$1,0)="X",AE$2,"")</f>
        <v/>
      </c>
      <c r="O380" t="str">
        <f>IF(VLOOKUP($A380,Parts!$A:$AM,O$1,0)="X",AF$2,"")</f>
        <v/>
      </c>
      <c r="P380" t="str">
        <f t="shared" si="6"/>
        <v/>
      </c>
    </row>
    <row r="381" spans="1:16" x14ac:dyDescent="0.25">
      <c r="A381" t="str">
        <f>Table15[[#This Row],[Name]]</f>
        <v>argon-25-2</v>
      </c>
      <c r="B381" t="str">
        <f>IF(VLOOKUP($A381,Parts!$A:$AM,B$1,0)="X",S$2,"")</f>
        <v/>
      </c>
      <c r="C381" t="str">
        <f>IF(VLOOKUP($A381,Parts!$A:$AM,C$1,0)="X",T$2,"")</f>
        <v/>
      </c>
      <c r="D381" t="str">
        <f>IF(VLOOKUP($A381,Parts!$A:$AM,D$1,0)="X",U$2,"")</f>
        <v/>
      </c>
      <c r="E381" t="str">
        <f>IF(VLOOKUP($A381,Parts!$A:$AM,E$1,0)="X",V$2,"")</f>
        <v/>
      </c>
      <c r="F381" t="str">
        <f>IF(VLOOKUP($A381,Parts!$A:$AM,F$1,0)="X",W$2,"")</f>
        <v/>
      </c>
      <c r="G381" t="str">
        <f>IF(VLOOKUP($A381,Parts!$A:$AM,G$1,0)="X",X$2,"")</f>
        <v/>
      </c>
      <c r="H381" t="str">
        <f>IF(VLOOKUP($A381,Parts!$A:$AM,H$1,0)="X",Y$2,"")</f>
        <v/>
      </c>
      <c r="I381" t="str">
        <f>IF(VLOOKUP($A381,Parts!$A:$AM,I$1,0)="X",Z$2,"")</f>
        <v/>
      </c>
      <c r="J381" t="str">
        <f>IF(VLOOKUP($A381,Parts!$A:$AM,J$1,0)="X",AA$2,"")</f>
        <v/>
      </c>
      <c r="K381" t="str">
        <f>IF(VLOOKUP($A381,Parts!$A:$AM,K$1,0)="X",AB$2,"")</f>
        <v/>
      </c>
      <c r="L381" t="str">
        <f>IF(VLOOKUP($A381,Parts!$A:$AM,L$1,0)="X",AC$2,"")</f>
        <v/>
      </c>
      <c r="M381" t="str">
        <f>IF(VLOOKUP($A381,Parts!$A:$AM,M$1,0)="X",AD$2,"")</f>
        <v/>
      </c>
      <c r="N381" t="str">
        <f>IF(VLOOKUP($A381,Parts!$A:$AM,N$1,0)="X",AE$2,"")</f>
        <v/>
      </c>
      <c r="O381" t="str">
        <f>IF(VLOOKUP($A381,Parts!$A:$AM,O$1,0)="X",AF$2,"")</f>
        <v/>
      </c>
      <c r="P381" t="str">
        <f t="shared" si="6"/>
        <v/>
      </c>
    </row>
    <row r="382" spans="1:16" x14ac:dyDescent="0.25">
      <c r="A382" t="str">
        <f>Table15[[#This Row],[Name]]</f>
        <v>argon-25-1</v>
      </c>
      <c r="B382" t="str">
        <f>IF(VLOOKUP($A382,Parts!$A:$AM,B$1,0)="X",S$2,"")</f>
        <v/>
      </c>
      <c r="C382" t="str">
        <f>IF(VLOOKUP($A382,Parts!$A:$AM,C$1,0)="X",T$2,"")</f>
        <v/>
      </c>
      <c r="D382" t="str">
        <f>IF(VLOOKUP($A382,Parts!$A:$AM,D$1,0)="X",U$2,"")</f>
        <v/>
      </c>
      <c r="E382" t="str">
        <f>IF(VLOOKUP($A382,Parts!$A:$AM,E$1,0)="X",V$2,"")</f>
        <v/>
      </c>
      <c r="F382" t="str">
        <f>IF(VLOOKUP($A382,Parts!$A:$AM,F$1,0)="X",W$2,"")</f>
        <v/>
      </c>
      <c r="G382" t="str">
        <f>IF(VLOOKUP($A382,Parts!$A:$AM,G$1,0)="X",X$2,"")</f>
        <v/>
      </c>
      <c r="H382" t="str">
        <f>IF(VLOOKUP($A382,Parts!$A:$AM,H$1,0)="X",Y$2,"")</f>
        <v/>
      </c>
      <c r="I382" t="str">
        <f>IF(VLOOKUP($A382,Parts!$A:$AM,I$1,0)="X",Z$2,"")</f>
        <v/>
      </c>
      <c r="J382" t="str">
        <f>IF(VLOOKUP($A382,Parts!$A:$AM,J$1,0)="X",AA$2,"")</f>
        <v/>
      </c>
      <c r="K382" t="str">
        <f>IF(VLOOKUP($A382,Parts!$A:$AM,K$1,0)="X",AB$2,"")</f>
        <v/>
      </c>
      <c r="L382" t="str">
        <f>IF(VLOOKUP($A382,Parts!$A:$AM,L$1,0)="X",AC$2,"")</f>
        <v/>
      </c>
      <c r="M382" t="str">
        <f>IF(VLOOKUP($A382,Parts!$A:$AM,M$1,0)="X",AD$2,"")</f>
        <v/>
      </c>
      <c r="N382" t="str">
        <f>IF(VLOOKUP($A382,Parts!$A:$AM,N$1,0)="X",AE$2,"")</f>
        <v/>
      </c>
      <c r="O382" t="str">
        <f>IF(VLOOKUP($A382,Parts!$A:$AM,O$1,0)="X",AF$2,"")</f>
        <v/>
      </c>
      <c r="P382" t="str">
        <f t="shared" si="6"/>
        <v/>
      </c>
    </row>
    <row r="383" spans="1:16" x14ac:dyDescent="0.25">
      <c r="A383" t="str">
        <f>Table15[[#This Row],[Name]]</f>
        <v>Ariane3Stage3</v>
      </c>
      <c r="B383" t="str">
        <f>IF(VLOOKUP($A383,Parts!$A:$AM,B$1,0)="X",S$2,"")</f>
        <v/>
      </c>
      <c r="C383" t="str">
        <f>IF(VLOOKUP($A383,Parts!$A:$AM,C$1,0)="X",T$2,"")</f>
        <v/>
      </c>
      <c r="D383" t="str">
        <f>IF(VLOOKUP($A383,Parts!$A:$AM,D$1,0)="X",U$2,"")</f>
        <v/>
      </c>
      <c r="E383" t="str">
        <f>IF(VLOOKUP($A383,Parts!$A:$AM,E$1,0)="X",V$2,"")</f>
        <v/>
      </c>
      <c r="F383" t="str">
        <f>IF(VLOOKUP($A383,Parts!$A:$AM,F$1,0)="X",W$2,"")</f>
        <v/>
      </c>
      <c r="G383" t="str">
        <f>IF(VLOOKUP($A383,Parts!$A:$AM,G$1,0)="X",X$2,"")</f>
        <v/>
      </c>
      <c r="H383" t="str">
        <f>IF(VLOOKUP($A383,Parts!$A:$AM,H$1,0)="X",Y$2,"")</f>
        <v/>
      </c>
      <c r="I383" t="str">
        <f>IF(VLOOKUP($A383,Parts!$A:$AM,I$1,0)="X",Z$2,"")</f>
        <v/>
      </c>
      <c r="J383" t="str">
        <f>IF(VLOOKUP($A383,Parts!$A:$AM,J$1,0)="X",AA$2,"")</f>
        <v/>
      </c>
      <c r="K383" t="str">
        <f>IF(VLOOKUP($A383,Parts!$A:$AM,K$1,0)="X",AB$2,"")</f>
        <v/>
      </c>
      <c r="L383" t="str">
        <f>IF(VLOOKUP($A383,Parts!$A:$AM,L$1,0)="X",AC$2,"")</f>
        <v/>
      </c>
      <c r="M383" t="str">
        <f>IF(VLOOKUP($A383,Parts!$A:$AM,M$1,0)="X",AD$2,"")</f>
        <v/>
      </c>
      <c r="N383" t="str">
        <f>IF(VLOOKUP($A383,Parts!$A:$AM,N$1,0)="X",AE$2,"")</f>
        <v/>
      </c>
      <c r="O383" t="str">
        <f>IF(VLOOKUP($A383,Parts!$A:$AM,O$1,0)="X",AF$2,"")</f>
        <v/>
      </c>
      <c r="P383" t="str">
        <f t="shared" si="6"/>
        <v/>
      </c>
    </row>
    <row r="384" spans="1:16" x14ac:dyDescent="0.25">
      <c r="A384" t="str">
        <f>Table15[[#This Row],[Name]]</f>
        <v>Ariane3Stage1</v>
      </c>
      <c r="B384" t="str">
        <f>IF(VLOOKUP($A384,Parts!$A:$AM,B$1,0)="X",S$2,"")</f>
        <v/>
      </c>
      <c r="C384" t="str">
        <f>IF(VLOOKUP($A384,Parts!$A:$AM,C$1,0)="X",T$2,"")</f>
        <v/>
      </c>
      <c r="D384" t="str">
        <f>IF(VLOOKUP($A384,Parts!$A:$AM,D$1,0)="X",U$2,"")</f>
        <v/>
      </c>
      <c r="E384" t="str">
        <f>IF(VLOOKUP($A384,Parts!$A:$AM,E$1,0)="X",V$2,"")</f>
        <v/>
      </c>
      <c r="F384" t="str">
        <f>IF(VLOOKUP($A384,Parts!$A:$AM,F$1,0)="X",W$2,"")</f>
        <v/>
      </c>
      <c r="G384" t="str">
        <f>IF(VLOOKUP($A384,Parts!$A:$AM,G$1,0)="X",X$2,"")</f>
        <v/>
      </c>
      <c r="H384" t="str">
        <f>IF(VLOOKUP($A384,Parts!$A:$AM,H$1,0)="X",Y$2,"")</f>
        <v/>
      </c>
      <c r="I384" t="str">
        <f>IF(VLOOKUP($A384,Parts!$A:$AM,I$1,0)="X",Z$2,"")</f>
        <v/>
      </c>
      <c r="J384" t="str">
        <f>IF(VLOOKUP($A384,Parts!$A:$AM,J$1,0)="X",AA$2,"")</f>
        <v/>
      </c>
      <c r="K384" t="str">
        <f>IF(VLOOKUP($A384,Parts!$A:$AM,K$1,0)="X",AB$2,"")</f>
        <v/>
      </c>
      <c r="L384" t="str">
        <f>IF(VLOOKUP($A384,Parts!$A:$AM,L$1,0)="X",AC$2,"")</f>
        <v/>
      </c>
      <c r="M384" t="str">
        <f>IF(VLOOKUP($A384,Parts!$A:$AM,M$1,0)="X",AD$2,"")</f>
        <v/>
      </c>
      <c r="N384" t="str">
        <f>IF(VLOOKUP($A384,Parts!$A:$AM,N$1,0)="X",AE$2,"")</f>
        <v/>
      </c>
      <c r="O384" t="str">
        <f>IF(VLOOKUP($A384,Parts!$A:$AM,O$1,0)="X",AF$2,"")</f>
        <v/>
      </c>
      <c r="P384" t="str">
        <f t="shared" si="6"/>
        <v/>
      </c>
    </row>
    <row r="385" spans="1:16" x14ac:dyDescent="0.25">
      <c r="A385" t="str">
        <f>Table15[[#This Row],[Name]]</f>
        <v>Ariane4Decoupler1</v>
      </c>
      <c r="B385" t="str">
        <f>IF(VLOOKUP($A385,Parts!$A:$AM,B$1,0)="X",S$2,"")</f>
        <v/>
      </c>
      <c r="C385" t="str">
        <f>IF(VLOOKUP($A385,Parts!$A:$AM,C$1,0)="X",T$2,"")</f>
        <v/>
      </c>
      <c r="D385" t="str">
        <f>IF(VLOOKUP($A385,Parts!$A:$AM,D$1,0)="X",U$2,"")</f>
        <v/>
      </c>
      <c r="E385" t="str">
        <f>IF(VLOOKUP($A385,Parts!$A:$AM,E$1,0)="X",V$2,"")</f>
        <v/>
      </c>
      <c r="F385" t="str">
        <f>IF(VLOOKUP($A385,Parts!$A:$AM,F$1,0)="X",W$2,"")</f>
        <v/>
      </c>
      <c r="G385" t="str">
        <f>IF(VLOOKUP($A385,Parts!$A:$AM,G$1,0)="X",X$2,"")</f>
        <v/>
      </c>
      <c r="H385" t="str">
        <f>IF(VLOOKUP($A385,Parts!$A:$AM,H$1,0)="X",Y$2,"")</f>
        <v/>
      </c>
      <c r="I385" t="str">
        <f>IF(VLOOKUP($A385,Parts!$A:$AM,I$1,0)="X",Z$2,"")</f>
        <v/>
      </c>
      <c r="J385" t="str">
        <f>IF(VLOOKUP($A385,Parts!$A:$AM,J$1,0)="X",AA$2,"")</f>
        <v/>
      </c>
      <c r="K385" t="str">
        <f>IF(VLOOKUP($A385,Parts!$A:$AM,K$1,0)="X",AB$2,"")</f>
        <v/>
      </c>
      <c r="L385" t="str">
        <f>IF(VLOOKUP($A385,Parts!$A:$AM,L$1,0)="X",AC$2,"")</f>
        <v/>
      </c>
      <c r="M385" t="str">
        <f>IF(VLOOKUP($A385,Parts!$A:$AM,M$1,0)="X",AD$2,"")</f>
        <v/>
      </c>
      <c r="N385" t="str">
        <f>IF(VLOOKUP($A385,Parts!$A:$AM,N$1,0)="X",AE$2,"")</f>
        <v xml:space="preserve">    MODULE
    { name = ModuleTagDecoupler }
</v>
      </c>
      <c r="O385" t="str">
        <f>IF(VLOOKUP($A385,Parts!$A:$AM,O$1,0)="X",AF$2,"")</f>
        <v/>
      </c>
      <c r="P385" t="str">
        <f t="shared" si="6"/>
        <v xml:space="preserve">    MODULE
    { name = ModuleTagDecoupler }
</v>
      </c>
    </row>
    <row r="386" spans="1:16" x14ac:dyDescent="0.25">
      <c r="A386" t="str">
        <f>Table15[[#This Row],[Name]]</f>
        <v>Ariane4Decoupler2</v>
      </c>
      <c r="B386" t="str">
        <f>IF(VLOOKUP($A386,Parts!$A:$AM,B$1,0)="X",S$2,"")</f>
        <v/>
      </c>
      <c r="C386" t="str">
        <f>IF(VLOOKUP($A386,Parts!$A:$AM,C$1,0)="X",T$2,"")</f>
        <v/>
      </c>
      <c r="D386" t="str">
        <f>IF(VLOOKUP($A386,Parts!$A:$AM,D$1,0)="X",U$2,"")</f>
        <v/>
      </c>
      <c r="E386" t="str">
        <f>IF(VLOOKUP($A386,Parts!$A:$AM,E$1,0)="X",V$2,"")</f>
        <v/>
      </c>
      <c r="F386" t="str">
        <f>IF(VLOOKUP($A386,Parts!$A:$AM,F$1,0)="X",W$2,"")</f>
        <v/>
      </c>
      <c r="G386" t="str">
        <f>IF(VLOOKUP($A386,Parts!$A:$AM,G$1,0)="X",X$2,"")</f>
        <v/>
      </c>
      <c r="H386" t="str">
        <f>IF(VLOOKUP($A386,Parts!$A:$AM,H$1,0)="X",Y$2,"")</f>
        <v/>
      </c>
      <c r="I386" t="str">
        <f>IF(VLOOKUP($A386,Parts!$A:$AM,I$1,0)="X",Z$2,"")</f>
        <v/>
      </c>
      <c r="J386" t="str">
        <f>IF(VLOOKUP($A386,Parts!$A:$AM,J$1,0)="X",AA$2,"")</f>
        <v/>
      </c>
      <c r="K386" t="str">
        <f>IF(VLOOKUP($A386,Parts!$A:$AM,K$1,0)="X",AB$2,"")</f>
        <v/>
      </c>
      <c r="L386" t="str">
        <f>IF(VLOOKUP($A386,Parts!$A:$AM,L$1,0)="X",AC$2,"")</f>
        <v/>
      </c>
      <c r="M386" t="str">
        <f>IF(VLOOKUP($A386,Parts!$A:$AM,M$1,0)="X",AD$2,"")</f>
        <v/>
      </c>
      <c r="N386" t="str">
        <f>IF(VLOOKUP($A386,Parts!$A:$AM,N$1,0)="X",AE$2,"")</f>
        <v xml:space="preserve">    MODULE
    { name = ModuleTagDecoupler }
</v>
      </c>
      <c r="O386" t="str">
        <f>IF(VLOOKUP($A386,Parts!$A:$AM,O$1,0)="X",AF$2,"")</f>
        <v/>
      </c>
      <c r="P386" t="str">
        <f t="shared" si="6"/>
        <v xml:space="preserve">    MODULE
    { name = ModuleTagDecoupler }
</v>
      </c>
    </row>
    <row r="387" spans="1:16" x14ac:dyDescent="0.25">
      <c r="A387" t="str">
        <f>Table15[[#This Row],[Name]]</f>
        <v>Ariane4Fairing</v>
      </c>
      <c r="B387" t="str">
        <f>IF(VLOOKUP($A387,Parts!$A:$AM,B$1,0)="X",S$2,"")</f>
        <v/>
      </c>
      <c r="C387" t="str">
        <f>IF(VLOOKUP($A387,Parts!$A:$AM,C$1,0)="X",T$2,"")</f>
        <v/>
      </c>
      <c r="D387" t="str">
        <f>IF(VLOOKUP($A387,Parts!$A:$AM,D$1,0)="X",U$2,"")</f>
        <v/>
      </c>
      <c r="E387" t="str">
        <f>IF(VLOOKUP($A387,Parts!$A:$AM,E$1,0)="X",V$2,"")</f>
        <v/>
      </c>
      <c r="F387" t="str">
        <f>IF(VLOOKUP($A387,Parts!$A:$AM,F$1,0)="X",W$2,"")</f>
        <v/>
      </c>
      <c r="G387" t="str">
        <f>IF(VLOOKUP($A387,Parts!$A:$AM,G$1,0)="X",X$2,"")</f>
        <v/>
      </c>
      <c r="H387" t="str">
        <f>IF(VLOOKUP($A387,Parts!$A:$AM,H$1,0)="X",Y$2,"")</f>
        <v/>
      </c>
      <c r="I387" t="str">
        <f>IF(VLOOKUP($A387,Parts!$A:$AM,I$1,0)="X",Z$2,"")</f>
        <v/>
      </c>
      <c r="J387" t="str">
        <f>IF(VLOOKUP($A387,Parts!$A:$AM,J$1,0)="X",AA$2,"")</f>
        <v/>
      </c>
      <c r="K387" t="str">
        <f>IF(VLOOKUP($A387,Parts!$A:$AM,K$1,0)="X",AB$2,"")</f>
        <v/>
      </c>
      <c r="L387" t="str">
        <f>IF(VLOOKUP($A387,Parts!$A:$AM,L$1,0)="X",AC$2,"")</f>
        <v/>
      </c>
      <c r="M387" t="str">
        <f>IF(VLOOKUP($A387,Parts!$A:$AM,M$1,0)="X",AD$2,"")</f>
        <v/>
      </c>
      <c r="N387" t="str">
        <f>IF(VLOOKUP($A387,Parts!$A:$AM,N$1,0)="X",AE$2,"")</f>
        <v/>
      </c>
      <c r="O387" t="str">
        <f>IF(VLOOKUP($A387,Parts!$A:$AM,O$1,0)="X",AF$2,"")</f>
        <v/>
      </c>
      <c r="P387" t="str">
        <f t="shared" ref="P387:P450" si="7">B387&amp;C387&amp;D387&amp;E387&amp;F387&amp;G387&amp;H387&amp;I387&amp;J387&amp;K387&amp;L387&amp;M387&amp;N387&amp;O387</f>
        <v/>
      </c>
    </row>
    <row r="388" spans="1:16" x14ac:dyDescent="0.25">
      <c r="A388" t="str">
        <f>Table15[[#This Row],[Name]]</f>
        <v>Ariane4Stage2</v>
      </c>
      <c r="B388" t="str">
        <f>IF(VLOOKUP($A388,Parts!$A:$AM,B$1,0)="X",S$2,"")</f>
        <v/>
      </c>
      <c r="C388" t="str">
        <f>IF(VLOOKUP($A388,Parts!$A:$AM,C$1,0)="X",T$2,"")</f>
        <v/>
      </c>
      <c r="D388" t="str">
        <f>IF(VLOOKUP($A388,Parts!$A:$AM,D$1,0)="X",U$2,"")</f>
        <v/>
      </c>
      <c r="E388" t="str">
        <f>IF(VLOOKUP($A388,Parts!$A:$AM,E$1,0)="X",V$2,"")</f>
        <v/>
      </c>
      <c r="F388" t="str">
        <f>IF(VLOOKUP($A388,Parts!$A:$AM,F$1,0)="X",W$2,"")</f>
        <v/>
      </c>
      <c r="G388" t="str">
        <f>IF(VLOOKUP($A388,Parts!$A:$AM,G$1,0)="X",X$2,"")</f>
        <v/>
      </c>
      <c r="H388" t="str">
        <f>IF(VLOOKUP($A388,Parts!$A:$AM,H$1,0)="X",Y$2,"")</f>
        <v/>
      </c>
      <c r="I388" t="str">
        <f>IF(VLOOKUP($A388,Parts!$A:$AM,I$1,0)="X",Z$2,"")</f>
        <v/>
      </c>
      <c r="J388" t="str">
        <f>IF(VLOOKUP($A388,Parts!$A:$AM,J$1,0)="X",AA$2,"")</f>
        <v/>
      </c>
      <c r="K388" t="str">
        <f>IF(VLOOKUP($A388,Parts!$A:$AM,K$1,0)="X",AB$2,"")</f>
        <v/>
      </c>
      <c r="L388" t="str">
        <f>IF(VLOOKUP($A388,Parts!$A:$AM,L$1,0)="X",AC$2,"")</f>
        <v/>
      </c>
      <c r="M388" t="str">
        <f>IF(VLOOKUP($A388,Parts!$A:$AM,M$1,0)="X",AD$2,"")</f>
        <v/>
      </c>
      <c r="N388" t="str">
        <f>IF(VLOOKUP($A388,Parts!$A:$AM,N$1,0)="X",AE$2,"")</f>
        <v/>
      </c>
      <c r="O388" t="str">
        <f>IF(VLOOKUP($A388,Parts!$A:$AM,O$1,0)="X",AF$2,"")</f>
        <v/>
      </c>
      <c r="P388" t="str">
        <f t="shared" si="7"/>
        <v/>
      </c>
    </row>
    <row r="389" spans="1:16" x14ac:dyDescent="0.25">
      <c r="A389" t="str">
        <f>Table15[[#This Row],[Name]]</f>
        <v>Ariane4Sylda</v>
      </c>
      <c r="B389" t="str">
        <f>IF(VLOOKUP($A389,Parts!$A:$AM,B$1,0)="X",S$2,"")</f>
        <v/>
      </c>
      <c r="C389" t="str">
        <f>IF(VLOOKUP($A389,Parts!$A:$AM,C$1,0)="X",T$2,"")</f>
        <v/>
      </c>
      <c r="D389" t="str">
        <f>IF(VLOOKUP($A389,Parts!$A:$AM,D$1,0)="X",U$2,"")</f>
        <v/>
      </c>
      <c r="E389" t="str">
        <f>IF(VLOOKUP($A389,Parts!$A:$AM,E$1,0)="X",V$2,"")</f>
        <v/>
      </c>
      <c r="F389" t="str">
        <f>IF(VLOOKUP($A389,Parts!$A:$AM,F$1,0)="X",W$2,"")</f>
        <v/>
      </c>
      <c r="G389" t="str">
        <f>IF(VLOOKUP($A389,Parts!$A:$AM,G$1,0)="X",X$2,"")</f>
        <v/>
      </c>
      <c r="H389" t="str">
        <f>IF(VLOOKUP($A389,Parts!$A:$AM,H$1,0)="X",Y$2,"")</f>
        <v/>
      </c>
      <c r="I389" t="str">
        <f>IF(VLOOKUP($A389,Parts!$A:$AM,I$1,0)="X",Z$2,"")</f>
        <v/>
      </c>
      <c r="J389" t="str">
        <f>IF(VLOOKUP($A389,Parts!$A:$AM,J$1,0)="X",AA$2,"")</f>
        <v/>
      </c>
      <c r="K389" t="str">
        <f>IF(VLOOKUP($A389,Parts!$A:$AM,K$1,0)="X",AB$2,"")</f>
        <v/>
      </c>
      <c r="L389" t="str">
        <f>IF(VLOOKUP($A389,Parts!$A:$AM,L$1,0)="X",AC$2,"")</f>
        <v/>
      </c>
      <c r="M389" t="str">
        <f>IF(VLOOKUP($A389,Parts!$A:$AM,M$1,0)="X",AD$2,"")</f>
        <v/>
      </c>
      <c r="N389" t="str">
        <f>IF(VLOOKUP($A389,Parts!$A:$AM,N$1,0)="X",AE$2,"")</f>
        <v/>
      </c>
      <c r="O389" t="str">
        <f>IF(VLOOKUP($A389,Parts!$A:$AM,O$1,0)="X",AF$2,"")</f>
        <v/>
      </c>
      <c r="P389" t="str">
        <f t="shared" si="7"/>
        <v/>
      </c>
    </row>
    <row r="390" spans="1:16" x14ac:dyDescent="0.25">
      <c r="A390" t="str">
        <f>Table15[[#This Row],[Name]]</f>
        <v>FASAApolloLFERL10</v>
      </c>
      <c r="B390" t="str">
        <f>IF(VLOOKUP($A390,Parts!$A:$AM,B$1,0)="X",S$2,"")</f>
        <v/>
      </c>
      <c r="C390" t="str">
        <f>IF(VLOOKUP($A390,Parts!$A:$AM,C$1,0)="X",T$2,"")</f>
        <v/>
      </c>
      <c r="D390" t="str">
        <f>IF(VLOOKUP($A390,Parts!$A:$AM,D$1,0)="X",U$2,"")</f>
        <v/>
      </c>
      <c r="E390" t="str">
        <f>IF(VLOOKUP($A390,Parts!$A:$AM,E$1,0)="X",V$2,"")</f>
        <v/>
      </c>
      <c r="F390" t="str">
        <f>IF(VLOOKUP($A390,Parts!$A:$AM,F$1,0)="X",W$2,"")</f>
        <v xml:space="preserve">    MODULE
    { name = ModuleTagEngineLiquidTurbo }
</v>
      </c>
      <c r="G390" t="str">
        <f>IF(VLOOKUP($A390,Parts!$A:$AM,G$1,0)="X",X$2,"")</f>
        <v/>
      </c>
      <c r="H390" t="str">
        <f>IF(VLOOKUP($A390,Parts!$A:$AM,H$1,0)="X",Y$2,"")</f>
        <v/>
      </c>
      <c r="I390" t="str">
        <f>IF(VLOOKUP($A390,Parts!$A:$AM,I$1,0)="X",Z$2,"")</f>
        <v/>
      </c>
      <c r="J390" t="str">
        <f>IF(VLOOKUP($A390,Parts!$A:$AM,J$1,0)="X",AA$2,"")</f>
        <v/>
      </c>
      <c r="K390" t="str">
        <f>IF(VLOOKUP($A390,Parts!$A:$AM,K$1,0)="X",AB$2,"")</f>
        <v/>
      </c>
      <c r="L390" t="str">
        <f>IF(VLOOKUP($A390,Parts!$A:$AM,L$1,0)="X",AC$2,"")</f>
        <v/>
      </c>
      <c r="M390" t="str">
        <f>IF(VLOOKUP($A390,Parts!$A:$AM,M$1,0)="X",AD$2,"")</f>
        <v/>
      </c>
      <c r="N390" t="str">
        <f>IF(VLOOKUP($A390,Parts!$A:$AM,N$1,0)="X",AE$2,"")</f>
        <v/>
      </c>
      <c r="O390" t="str">
        <f>IF(VLOOKUP($A390,Parts!$A:$AM,O$1,0)="X",AF$2,"")</f>
        <v xml:space="preserve">    MODULE
    { name = ModuleTagHydrolox }
</v>
      </c>
      <c r="P390" t="str">
        <f t="shared" si="7"/>
        <v xml:space="preserve">    MODULE
    { name = ModuleTagEngineLiquidTurbo }
    MODULE
    { name = ModuleTagHydrolox }
</v>
      </c>
    </row>
    <row r="391" spans="1:16" x14ac:dyDescent="0.25">
      <c r="A391" t="str">
        <f>Table15[[#This Row],[Name]]</f>
        <v>engineLargeSkipper</v>
      </c>
      <c r="B391" t="str">
        <f>IF(VLOOKUP($A391,Parts!$A:$AM,B$1,0)="X",S$2,"")</f>
        <v/>
      </c>
      <c r="C391" t="str">
        <f>IF(VLOOKUP($A391,Parts!$A:$AM,C$1,0)="X",T$2,"")</f>
        <v/>
      </c>
      <c r="D391" t="str">
        <f>IF(VLOOKUP($A391,Parts!$A:$AM,D$1,0)="X",U$2,"")</f>
        <v/>
      </c>
      <c r="E391" t="str">
        <f>IF(VLOOKUP($A391,Parts!$A:$AM,E$1,0)="X",V$2,"")</f>
        <v/>
      </c>
      <c r="F391" t="str">
        <f>IF(VLOOKUP($A391,Parts!$A:$AM,F$1,0)="X",W$2,"")</f>
        <v xml:space="preserve">    MODULE
    { name = ModuleTagEngineLiquidTurbo }
</v>
      </c>
      <c r="G391" t="str">
        <f>IF(VLOOKUP($A391,Parts!$A:$AM,G$1,0)="X",X$2,"")</f>
        <v/>
      </c>
      <c r="H391" t="str">
        <f>IF(VLOOKUP($A391,Parts!$A:$AM,H$1,0)="X",Y$2,"")</f>
        <v/>
      </c>
      <c r="I391" t="str">
        <f>IF(VLOOKUP($A391,Parts!$A:$AM,I$1,0)="X",Z$2,"")</f>
        <v/>
      </c>
      <c r="J391" t="str">
        <f>IF(VLOOKUP($A391,Parts!$A:$AM,J$1,0)="X",AA$2,"")</f>
        <v/>
      </c>
      <c r="K391" t="str">
        <f>IF(VLOOKUP($A391,Parts!$A:$AM,K$1,0)="X",AB$2,"")</f>
        <v/>
      </c>
      <c r="L391" t="str">
        <f>IF(VLOOKUP($A391,Parts!$A:$AM,L$1,0)="X",AC$2,"")</f>
        <v/>
      </c>
      <c r="M391" t="str">
        <f>IF(VLOOKUP($A391,Parts!$A:$AM,M$1,0)="X",AD$2,"")</f>
        <v/>
      </c>
      <c r="N391" t="str">
        <f>IF(VLOOKUP($A391,Parts!$A:$AM,N$1,0)="X",AE$2,"")</f>
        <v/>
      </c>
      <c r="O391" t="str">
        <f>IF(VLOOKUP($A391,Parts!$A:$AM,O$1,0)="X",AF$2,"")</f>
        <v xml:space="preserve">    MODULE
    { name = ModuleTagHydrolox }
</v>
      </c>
      <c r="P391" t="str">
        <f t="shared" si="7"/>
        <v xml:space="preserve">    MODULE
    { name = ModuleTagEngineLiquidTurbo }
    MODULE
    { name = ModuleTagHydrolox }
</v>
      </c>
    </row>
    <row r="392" spans="1:16" x14ac:dyDescent="0.25">
      <c r="A392" t="str">
        <f>Table15[[#This Row],[Name]]</f>
        <v>Ariane4NoseCone</v>
      </c>
      <c r="B392" t="str">
        <f>IF(VLOOKUP($A392,Parts!$A:$AM,B$1,0)="X",S$2,"")</f>
        <v/>
      </c>
      <c r="C392" t="str">
        <f>IF(VLOOKUP($A392,Parts!$A:$AM,C$1,0)="X",T$2,"")</f>
        <v/>
      </c>
      <c r="D392" t="str">
        <f>IF(VLOOKUP($A392,Parts!$A:$AM,D$1,0)="X",U$2,"")</f>
        <v/>
      </c>
      <c r="E392" t="str">
        <f>IF(VLOOKUP($A392,Parts!$A:$AM,E$1,0)="X",V$2,"")</f>
        <v/>
      </c>
      <c r="F392" t="str">
        <f>IF(VLOOKUP($A392,Parts!$A:$AM,F$1,0)="X",W$2,"")</f>
        <v/>
      </c>
      <c r="G392" t="str">
        <f>IF(VLOOKUP($A392,Parts!$A:$AM,G$1,0)="X",X$2,"")</f>
        <v/>
      </c>
      <c r="H392" t="str">
        <f>IF(VLOOKUP($A392,Parts!$A:$AM,H$1,0)="X",Y$2,"")</f>
        <v/>
      </c>
      <c r="I392" t="str">
        <f>IF(VLOOKUP($A392,Parts!$A:$AM,I$1,0)="X",Z$2,"")</f>
        <v/>
      </c>
      <c r="J392" t="str">
        <f>IF(VLOOKUP($A392,Parts!$A:$AM,J$1,0)="X",AA$2,"")</f>
        <v/>
      </c>
      <c r="K392" t="str">
        <f>IF(VLOOKUP($A392,Parts!$A:$AM,K$1,0)="X",AB$2,"")</f>
        <v/>
      </c>
      <c r="L392" t="str">
        <f>IF(VLOOKUP($A392,Parts!$A:$AM,L$1,0)="X",AC$2,"")</f>
        <v/>
      </c>
      <c r="M392" t="str">
        <f>IF(VLOOKUP($A392,Parts!$A:$AM,M$1,0)="X",AD$2,"")</f>
        <v/>
      </c>
      <c r="N392" t="str">
        <f>IF(VLOOKUP($A392,Parts!$A:$AM,N$1,0)="X",AE$2,"")</f>
        <v/>
      </c>
      <c r="O392" t="str">
        <f>IF(VLOOKUP($A392,Parts!$A:$AM,O$1,0)="X",AF$2,"")</f>
        <v/>
      </c>
      <c r="P392" t="str">
        <f t="shared" si="7"/>
        <v/>
      </c>
    </row>
    <row r="393" spans="1:16" x14ac:dyDescent="0.25">
      <c r="A393" t="str">
        <f>Table15[[#This Row],[Name]]</f>
        <v>Ariane4LiquidBooster</v>
      </c>
      <c r="B393" t="str">
        <f>IF(VLOOKUP($A393,Parts!$A:$AM,B$1,0)="X",S$2,"")</f>
        <v/>
      </c>
      <c r="C393" t="str">
        <f>IF(VLOOKUP($A393,Parts!$A:$AM,C$1,0)="X",T$2,"")</f>
        <v/>
      </c>
      <c r="D393" t="str">
        <f>IF(VLOOKUP($A393,Parts!$A:$AM,D$1,0)="X",U$2,"")</f>
        <v/>
      </c>
      <c r="E393" t="str">
        <f>IF(VLOOKUP($A393,Parts!$A:$AM,E$1,0)="X",V$2,"")</f>
        <v/>
      </c>
      <c r="F393" t="str">
        <f>IF(VLOOKUP($A393,Parts!$A:$AM,F$1,0)="X",W$2,"")</f>
        <v/>
      </c>
      <c r="G393" t="str">
        <f>IF(VLOOKUP($A393,Parts!$A:$AM,G$1,0)="X",X$2,"")</f>
        <v/>
      </c>
      <c r="H393" t="str">
        <f>IF(VLOOKUP($A393,Parts!$A:$AM,H$1,0)="X",Y$2,"")</f>
        <v/>
      </c>
      <c r="I393" t="str">
        <f>IF(VLOOKUP($A393,Parts!$A:$AM,I$1,0)="X",Z$2,"")</f>
        <v/>
      </c>
      <c r="J393" t="str">
        <f>IF(VLOOKUP($A393,Parts!$A:$AM,J$1,0)="X",AA$2,"")</f>
        <v/>
      </c>
      <c r="K393" t="str">
        <f>IF(VLOOKUP($A393,Parts!$A:$AM,K$1,0)="X",AB$2,"")</f>
        <v/>
      </c>
      <c r="L393" t="str">
        <f>IF(VLOOKUP($A393,Parts!$A:$AM,L$1,0)="X",AC$2,"")</f>
        <v/>
      </c>
      <c r="M393" t="str">
        <f>IF(VLOOKUP($A393,Parts!$A:$AM,M$1,0)="X",AD$2,"")</f>
        <v/>
      </c>
      <c r="N393" t="str">
        <f>IF(VLOOKUP($A393,Parts!$A:$AM,N$1,0)="X",AE$2,"")</f>
        <v/>
      </c>
      <c r="O393" t="str">
        <f>IF(VLOOKUP($A393,Parts!$A:$AM,O$1,0)="X",AF$2,"")</f>
        <v/>
      </c>
      <c r="P393" t="str">
        <f t="shared" si="7"/>
        <v/>
      </c>
    </row>
    <row r="394" spans="1:16" x14ac:dyDescent="0.25">
      <c r="A394" t="str">
        <f>Table15[[#This Row],[Name]]</f>
        <v>Ariane4Srb</v>
      </c>
      <c r="B394" t="str">
        <f>IF(VLOOKUP($A394,Parts!$A:$AM,B$1,0)="X",S$2,"")</f>
        <v/>
      </c>
      <c r="C394" t="str">
        <f>IF(VLOOKUP($A394,Parts!$A:$AM,C$1,0)="X",T$2,"")</f>
        <v/>
      </c>
      <c r="D394" t="str">
        <f>IF(VLOOKUP($A394,Parts!$A:$AM,D$1,0)="X",U$2,"")</f>
        <v/>
      </c>
      <c r="E394" t="str">
        <f>IF(VLOOKUP($A394,Parts!$A:$AM,E$1,0)="X",V$2,"")</f>
        <v/>
      </c>
      <c r="F394" t="str">
        <f>IF(VLOOKUP($A394,Parts!$A:$AM,F$1,0)="X",W$2,"")</f>
        <v/>
      </c>
      <c r="G394" t="str">
        <f>IF(VLOOKUP($A394,Parts!$A:$AM,G$1,0)="X",X$2,"")</f>
        <v xml:space="preserve">    MODULE
    { name = ModuleTagEngineSolid }
</v>
      </c>
      <c r="H394" t="str">
        <f>IF(VLOOKUP($A394,Parts!$A:$AM,H$1,0)="X",Y$2,"")</f>
        <v/>
      </c>
      <c r="I394" t="str">
        <f>IF(VLOOKUP($A394,Parts!$A:$AM,I$1,0)="X",Z$2,"")</f>
        <v/>
      </c>
      <c r="J394" t="str">
        <f>IF(VLOOKUP($A394,Parts!$A:$AM,J$1,0)="X",AA$2,"")</f>
        <v/>
      </c>
      <c r="K394" t="str">
        <f>IF(VLOOKUP($A394,Parts!$A:$AM,K$1,0)="X",AB$2,"")</f>
        <v/>
      </c>
      <c r="L394" t="str">
        <f>IF(VLOOKUP($A394,Parts!$A:$AM,L$1,0)="X",AC$2,"")</f>
        <v/>
      </c>
      <c r="M394" t="str">
        <f>IF(VLOOKUP($A394,Parts!$A:$AM,M$1,0)="X",AD$2,"")</f>
        <v/>
      </c>
      <c r="N394" t="str">
        <f>IF(VLOOKUP($A394,Parts!$A:$AM,N$1,0)="X",AE$2,"")</f>
        <v/>
      </c>
      <c r="O394" t="str">
        <f>IF(VLOOKUP($A394,Parts!$A:$AM,O$1,0)="X",AF$2,"")</f>
        <v/>
      </c>
      <c r="P394" t="str">
        <f t="shared" si="7"/>
        <v xml:space="preserve">    MODULE
    { name = ModuleTagEngineSolid }
</v>
      </c>
    </row>
    <row r="395" spans="1:16" x14ac:dyDescent="0.25">
      <c r="A395" t="str">
        <f>Table15[[#This Row],[Name]]</f>
        <v>Ariane4RadialDecoupler</v>
      </c>
      <c r="B395" t="str">
        <f>IF(VLOOKUP($A395,Parts!$A:$AM,B$1,0)="X",S$2,"")</f>
        <v/>
      </c>
      <c r="C395" t="str">
        <f>IF(VLOOKUP($A395,Parts!$A:$AM,C$1,0)="X",T$2,"")</f>
        <v/>
      </c>
      <c r="D395" t="str">
        <f>IF(VLOOKUP($A395,Parts!$A:$AM,D$1,0)="X",U$2,"")</f>
        <v/>
      </c>
      <c r="E395" t="str">
        <f>IF(VLOOKUP($A395,Parts!$A:$AM,E$1,0)="X",V$2,"")</f>
        <v/>
      </c>
      <c r="F395" t="str">
        <f>IF(VLOOKUP($A395,Parts!$A:$AM,F$1,0)="X",W$2,"")</f>
        <v/>
      </c>
      <c r="G395" t="str">
        <f>IF(VLOOKUP($A395,Parts!$A:$AM,G$1,0)="X",X$2,"")</f>
        <v/>
      </c>
      <c r="H395" t="str">
        <f>IF(VLOOKUP($A395,Parts!$A:$AM,H$1,0)="X",Y$2,"")</f>
        <v/>
      </c>
      <c r="I395" t="str">
        <f>IF(VLOOKUP($A395,Parts!$A:$AM,I$1,0)="X",Z$2,"")</f>
        <v/>
      </c>
      <c r="J395" t="str">
        <f>IF(VLOOKUP($A395,Parts!$A:$AM,J$1,0)="X",AA$2,"")</f>
        <v/>
      </c>
      <c r="K395" t="str">
        <f>IF(VLOOKUP($A395,Parts!$A:$AM,K$1,0)="X",AB$2,"")</f>
        <v/>
      </c>
      <c r="L395" t="str">
        <f>IF(VLOOKUP($A395,Parts!$A:$AM,L$1,0)="X",AC$2,"")</f>
        <v/>
      </c>
      <c r="M395" t="str">
        <f>IF(VLOOKUP($A395,Parts!$A:$AM,M$1,0)="X",AD$2,"")</f>
        <v/>
      </c>
      <c r="N395" t="str">
        <f>IF(VLOOKUP($A395,Parts!$A:$AM,N$1,0)="X",AE$2,"")</f>
        <v xml:space="preserve">    MODULE
    { name = ModuleTagDecoupler }
</v>
      </c>
      <c r="O395" t="str">
        <f>IF(VLOOKUP($A395,Parts!$A:$AM,O$1,0)="X",AF$2,"")</f>
        <v/>
      </c>
      <c r="P395" t="str">
        <f t="shared" si="7"/>
        <v xml:space="preserve">    MODULE
    { name = ModuleTagDecoupler }
</v>
      </c>
    </row>
    <row r="396" spans="1:16" x14ac:dyDescent="0.25">
      <c r="A396" t="str">
        <f>Table15[[#This Row],[Name]]</f>
        <v>Ariane4NoseCone2</v>
      </c>
      <c r="B396" t="str">
        <f>IF(VLOOKUP($A396,Parts!$A:$AM,B$1,0)="X",S$2,"")</f>
        <v/>
      </c>
      <c r="C396" t="str">
        <f>IF(VLOOKUP($A396,Parts!$A:$AM,C$1,0)="X",T$2,"")</f>
        <v/>
      </c>
      <c r="D396" t="str">
        <f>IF(VLOOKUP($A396,Parts!$A:$AM,D$1,0)="X",U$2,"")</f>
        <v/>
      </c>
      <c r="E396" t="str">
        <f>IF(VLOOKUP($A396,Parts!$A:$AM,E$1,0)="X",V$2,"")</f>
        <v/>
      </c>
      <c r="F396" t="str">
        <f>IF(VLOOKUP($A396,Parts!$A:$AM,F$1,0)="X",W$2,"")</f>
        <v/>
      </c>
      <c r="G396" t="str">
        <f>IF(VLOOKUP($A396,Parts!$A:$AM,G$1,0)="X",X$2,"")</f>
        <v/>
      </c>
      <c r="H396" t="str">
        <f>IF(VLOOKUP($A396,Parts!$A:$AM,H$1,0)="X",Y$2,"")</f>
        <v/>
      </c>
      <c r="I396" t="str">
        <f>IF(VLOOKUP($A396,Parts!$A:$AM,I$1,0)="X",Z$2,"")</f>
        <v/>
      </c>
      <c r="J396" t="str">
        <f>IF(VLOOKUP($A396,Parts!$A:$AM,J$1,0)="X",AA$2,"")</f>
        <v/>
      </c>
      <c r="K396" t="str">
        <f>IF(VLOOKUP($A396,Parts!$A:$AM,K$1,0)="X",AB$2,"")</f>
        <v/>
      </c>
      <c r="L396" t="str">
        <f>IF(VLOOKUP($A396,Parts!$A:$AM,L$1,0)="X",AC$2,"")</f>
        <v/>
      </c>
      <c r="M396" t="str">
        <f>IF(VLOOKUP($A396,Parts!$A:$AM,M$1,0)="X",AD$2,"")</f>
        <v/>
      </c>
      <c r="N396" t="str">
        <f>IF(VLOOKUP($A396,Parts!$A:$AM,N$1,0)="X",AE$2,"")</f>
        <v/>
      </c>
      <c r="O396" t="str">
        <f>IF(VLOOKUP($A396,Parts!$A:$AM,O$1,0)="X",AF$2,"")</f>
        <v/>
      </c>
      <c r="P396" t="str">
        <f t="shared" si="7"/>
        <v/>
      </c>
    </row>
    <row r="397" spans="1:16" x14ac:dyDescent="0.25">
      <c r="A397" t="str">
        <f>Table15[[#This Row],[Name]]</f>
        <v>Ariane5_FairingBig</v>
      </c>
      <c r="B397" t="str">
        <f>IF(VLOOKUP($A397,Parts!$A:$AM,B$1,0)="X",S$2,"")</f>
        <v/>
      </c>
      <c r="C397" t="str">
        <f>IF(VLOOKUP($A397,Parts!$A:$AM,C$1,0)="X",T$2,"")</f>
        <v/>
      </c>
      <c r="D397" t="str">
        <f>IF(VLOOKUP($A397,Parts!$A:$AM,D$1,0)="X",U$2,"")</f>
        <v/>
      </c>
      <c r="E397" t="str">
        <f>IF(VLOOKUP($A397,Parts!$A:$AM,E$1,0)="X",V$2,"")</f>
        <v/>
      </c>
      <c r="F397" t="str">
        <f>IF(VLOOKUP($A397,Parts!$A:$AM,F$1,0)="X",W$2,"")</f>
        <v/>
      </c>
      <c r="G397" t="str">
        <f>IF(VLOOKUP($A397,Parts!$A:$AM,G$1,0)="X",X$2,"")</f>
        <v/>
      </c>
      <c r="H397" t="str">
        <f>IF(VLOOKUP($A397,Parts!$A:$AM,H$1,0)="X",Y$2,"")</f>
        <v/>
      </c>
      <c r="I397" t="str">
        <f>IF(VLOOKUP($A397,Parts!$A:$AM,I$1,0)="X",Z$2,"")</f>
        <v/>
      </c>
      <c r="J397" t="str">
        <f>IF(VLOOKUP($A397,Parts!$A:$AM,J$1,0)="X",AA$2,"")</f>
        <v/>
      </c>
      <c r="K397" t="str">
        <f>IF(VLOOKUP($A397,Parts!$A:$AM,K$1,0)="X",AB$2,"")</f>
        <v/>
      </c>
      <c r="L397" t="str">
        <f>IF(VLOOKUP($A397,Parts!$A:$AM,L$1,0)="X",AC$2,"")</f>
        <v/>
      </c>
      <c r="M397" t="str">
        <f>IF(VLOOKUP($A397,Parts!$A:$AM,M$1,0)="X",AD$2,"")</f>
        <v/>
      </c>
      <c r="N397" t="str">
        <f>IF(VLOOKUP($A397,Parts!$A:$AM,N$1,0)="X",AE$2,"")</f>
        <v/>
      </c>
      <c r="O397" t="str">
        <f>IF(VLOOKUP($A397,Parts!$A:$AM,O$1,0)="X",AF$2,"")</f>
        <v/>
      </c>
      <c r="P397" t="str">
        <f t="shared" si="7"/>
        <v/>
      </c>
    </row>
    <row r="398" spans="1:16" x14ac:dyDescent="0.25">
      <c r="A398" t="str">
        <f>Table15[[#This Row],[Name]]</f>
        <v>Ariane5_NoseCone</v>
      </c>
      <c r="B398" t="str">
        <f>IF(VLOOKUP($A398,Parts!$A:$AM,B$1,0)="X",S$2,"")</f>
        <v/>
      </c>
      <c r="C398" t="str">
        <f>IF(VLOOKUP($A398,Parts!$A:$AM,C$1,0)="X",T$2,"")</f>
        <v/>
      </c>
      <c r="D398" t="str">
        <f>IF(VLOOKUP($A398,Parts!$A:$AM,D$1,0)="X",U$2,"")</f>
        <v/>
      </c>
      <c r="E398" t="str">
        <f>IF(VLOOKUP($A398,Parts!$A:$AM,E$1,0)="X",V$2,"")</f>
        <v/>
      </c>
      <c r="F398" t="str">
        <f>IF(VLOOKUP($A398,Parts!$A:$AM,F$1,0)="X",W$2,"")</f>
        <v/>
      </c>
      <c r="G398" t="str">
        <f>IF(VLOOKUP($A398,Parts!$A:$AM,G$1,0)="X",X$2,"")</f>
        <v/>
      </c>
      <c r="H398" t="str">
        <f>IF(VLOOKUP($A398,Parts!$A:$AM,H$1,0)="X",Y$2,"")</f>
        <v/>
      </c>
      <c r="I398" t="str">
        <f>IF(VLOOKUP($A398,Parts!$A:$AM,I$1,0)="X",Z$2,"")</f>
        <v/>
      </c>
      <c r="J398" t="str">
        <f>IF(VLOOKUP($A398,Parts!$A:$AM,J$1,0)="X",AA$2,"")</f>
        <v/>
      </c>
      <c r="K398" t="str">
        <f>IF(VLOOKUP($A398,Parts!$A:$AM,K$1,0)="X",AB$2,"")</f>
        <v/>
      </c>
      <c r="L398" t="str">
        <f>IF(VLOOKUP($A398,Parts!$A:$AM,L$1,0)="X",AC$2,"")</f>
        <v/>
      </c>
      <c r="M398" t="str">
        <f>IF(VLOOKUP($A398,Parts!$A:$AM,M$1,0)="X",AD$2,"")</f>
        <v/>
      </c>
      <c r="N398" t="str">
        <f>IF(VLOOKUP($A398,Parts!$A:$AM,N$1,0)="X",AE$2,"")</f>
        <v/>
      </c>
      <c r="O398" t="str">
        <f>IF(VLOOKUP($A398,Parts!$A:$AM,O$1,0)="X",AF$2,"")</f>
        <v/>
      </c>
      <c r="P398" t="str">
        <f t="shared" si="7"/>
        <v/>
      </c>
    </row>
    <row r="399" spans="1:16" x14ac:dyDescent="0.25">
      <c r="A399" t="str">
        <f>Table15[[#This Row],[Name]]</f>
        <v>RSBadapterArianeV5m</v>
      </c>
      <c r="B399" t="str">
        <f>IF(VLOOKUP($A399,Parts!$A:$AM,B$1,0)="X",S$2,"")</f>
        <v/>
      </c>
      <c r="C399" t="str">
        <f>IF(VLOOKUP($A399,Parts!$A:$AM,C$1,0)="X",T$2,"")</f>
        <v/>
      </c>
      <c r="D399" t="str">
        <f>IF(VLOOKUP($A399,Parts!$A:$AM,D$1,0)="X",U$2,"")</f>
        <v/>
      </c>
      <c r="E399" t="str">
        <f>IF(VLOOKUP($A399,Parts!$A:$AM,E$1,0)="X",V$2,"")</f>
        <v/>
      </c>
      <c r="F399" t="str">
        <f>IF(VLOOKUP($A399,Parts!$A:$AM,F$1,0)="X",W$2,"")</f>
        <v/>
      </c>
      <c r="G399" t="str">
        <f>IF(VLOOKUP($A399,Parts!$A:$AM,G$1,0)="X",X$2,"")</f>
        <v/>
      </c>
      <c r="H399" t="str">
        <f>IF(VLOOKUP($A399,Parts!$A:$AM,H$1,0)="X",Y$2,"")</f>
        <v/>
      </c>
      <c r="I399" t="str">
        <f>IF(VLOOKUP($A399,Parts!$A:$AM,I$1,0)="X",Z$2,"")</f>
        <v/>
      </c>
      <c r="J399" t="str">
        <f>IF(VLOOKUP($A399,Parts!$A:$AM,J$1,0)="X",AA$2,"")</f>
        <v/>
      </c>
      <c r="K399" t="str">
        <f>IF(VLOOKUP($A399,Parts!$A:$AM,K$1,0)="X",AB$2,"")</f>
        <v/>
      </c>
      <c r="L399" t="str">
        <f>IF(VLOOKUP($A399,Parts!$A:$AM,L$1,0)="X",AC$2,"")</f>
        <v/>
      </c>
      <c r="M399" t="str">
        <f>IF(VLOOKUP($A399,Parts!$A:$AM,M$1,0)="X",AD$2,"")</f>
        <v/>
      </c>
      <c r="N399" t="str">
        <f>IF(VLOOKUP($A399,Parts!$A:$AM,N$1,0)="X",AE$2,"")</f>
        <v/>
      </c>
      <c r="O399" t="str">
        <f>IF(VLOOKUP($A399,Parts!$A:$AM,O$1,0)="X",AF$2,"")</f>
        <v/>
      </c>
      <c r="P399" t="str">
        <f t="shared" si="7"/>
        <v/>
      </c>
    </row>
    <row r="400" spans="1:16" x14ac:dyDescent="0.25">
      <c r="A400" t="str">
        <f>Table15[[#This Row],[Name]]</f>
        <v>RSB_PLF_ArianeV5m</v>
      </c>
      <c r="B400" t="str">
        <f>IF(VLOOKUP($A400,Parts!$A:$AM,B$1,0)="X",S$2,"")</f>
        <v/>
      </c>
      <c r="C400" t="str">
        <f>IF(VLOOKUP($A400,Parts!$A:$AM,C$1,0)="X",T$2,"")</f>
        <v/>
      </c>
      <c r="D400" t="str">
        <f>IF(VLOOKUP($A400,Parts!$A:$AM,D$1,0)="X",U$2,"")</f>
        <v/>
      </c>
      <c r="E400" t="str">
        <f>IF(VLOOKUP($A400,Parts!$A:$AM,E$1,0)="X",V$2,"")</f>
        <v/>
      </c>
      <c r="F400" t="str">
        <f>IF(VLOOKUP($A400,Parts!$A:$AM,F$1,0)="X",W$2,"")</f>
        <v/>
      </c>
      <c r="G400" t="str">
        <f>IF(VLOOKUP($A400,Parts!$A:$AM,G$1,0)="X",X$2,"")</f>
        <v/>
      </c>
      <c r="H400" t="str">
        <f>IF(VLOOKUP($A400,Parts!$A:$AM,H$1,0)="X",Y$2,"")</f>
        <v/>
      </c>
      <c r="I400" t="str">
        <f>IF(VLOOKUP($A400,Parts!$A:$AM,I$1,0)="X",Z$2,"")</f>
        <v/>
      </c>
      <c r="J400" t="str">
        <f>IF(VLOOKUP($A400,Parts!$A:$AM,J$1,0)="X",AA$2,"")</f>
        <v/>
      </c>
      <c r="K400" t="str">
        <f>IF(VLOOKUP($A400,Parts!$A:$AM,K$1,0)="X",AB$2,"")</f>
        <v/>
      </c>
      <c r="L400" t="str">
        <f>IF(VLOOKUP($A400,Parts!$A:$AM,L$1,0)="X",AC$2,"")</f>
        <v/>
      </c>
      <c r="M400" t="str">
        <f>IF(VLOOKUP($A400,Parts!$A:$AM,M$1,0)="X",AD$2,"")</f>
        <v/>
      </c>
      <c r="N400" t="str">
        <f>IF(VLOOKUP($A400,Parts!$A:$AM,N$1,0)="X",AE$2,"")</f>
        <v/>
      </c>
      <c r="O400" t="str">
        <f>IF(VLOOKUP($A400,Parts!$A:$AM,O$1,0)="X",AF$2,"")</f>
        <v/>
      </c>
      <c r="P400" t="str">
        <f t="shared" si="7"/>
        <v/>
      </c>
    </row>
    <row r="401" spans="1:16" x14ac:dyDescent="0.25">
      <c r="A401" t="str">
        <f>Table15[[#This Row],[Name]]</f>
        <v>SSTU-DC-D4</v>
      </c>
      <c r="B401" t="str">
        <f>IF(VLOOKUP($A401,Parts!$A:$AM,B$1,0)="X",S$2,"")</f>
        <v/>
      </c>
      <c r="C401" t="str">
        <f>IF(VLOOKUP($A401,Parts!$A:$AM,C$1,0)="X",T$2,"")</f>
        <v/>
      </c>
      <c r="D401" t="str">
        <f>IF(VLOOKUP($A401,Parts!$A:$AM,D$1,0)="X",U$2,"")</f>
        <v/>
      </c>
      <c r="E401" t="str">
        <f>IF(VLOOKUP($A401,Parts!$A:$AM,E$1,0)="X",V$2,"")</f>
        <v/>
      </c>
      <c r="F401" t="str">
        <f>IF(VLOOKUP($A401,Parts!$A:$AM,F$1,0)="X",W$2,"")</f>
        <v/>
      </c>
      <c r="G401" t="str">
        <f>IF(VLOOKUP($A401,Parts!$A:$AM,G$1,0)="X",X$2,"")</f>
        <v/>
      </c>
      <c r="H401" t="str">
        <f>IF(VLOOKUP($A401,Parts!$A:$AM,H$1,0)="X",Y$2,"")</f>
        <v/>
      </c>
      <c r="I401" t="str">
        <f>IF(VLOOKUP($A401,Parts!$A:$AM,I$1,0)="X",Z$2,"")</f>
        <v/>
      </c>
      <c r="J401" t="str">
        <f>IF(VLOOKUP($A401,Parts!$A:$AM,J$1,0)="X",AA$2,"")</f>
        <v/>
      </c>
      <c r="K401" t="str">
        <f>IF(VLOOKUP($A401,Parts!$A:$AM,K$1,0)="X",AB$2,"")</f>
        <v/>
      </c>
      <c r="L401" t="str">
        <f>IF(VLOOKUP($A401,Parts!$A:$AM,L$1,0)="X",AC$2,"")</f>
        <v/>
      </c>
      <c r="M401" t="str">
        <f>IF(VLOOKUP($A401,Parts!$A:$AM,M$1,0)="X",AD$2,"")</f>
        <v/>
      </c>
      <c r="N401" t="str">
        <f>IF(VLOOKUP($A401,Parts!$A:$AM,N$1,0)="X",AE$2,"")</f>
        <v xml:space="preserve">    MODULE
    { name = ModuleTagDecoupler }
</v>
      </c>
      <c r="O401" t="str">
        <f>IF(VLOOKUP($A401,Parts!$A:$AM,O$1,0)="X",AF$2,"")</f>
        <v/>
      </c>
      <c r="P401" t="str">
        <f t="shared" si="7"/>
        <v xml:space="preserve">    MODULE
    { name = ModuleTagDecoupler }
</v>
      </c>
    </row>
    <row r="402" spans="1:16" x14ac:dyDescent="0.25">
      <c r="A402" t="str">
        <f>Table15[[#This Row],[Name]]</f>
        <v>Ariane5_tank</v>
      </c>
      <c r="B402" t="str">
        <f>IF(VLOOKUP($A402,Parts!$A:$AM,B$1,0)="X",S$2,"")</f>
        <v/>
      </c>
      <c r="C402" t="str">
        <f>IF(VLOOKUP($A402,Parts!$A:$AM,C$1,0)="X",T$2,"")</f>
        <v/>
      </c>
      <c r="D402" t="str">
        <f>IF(VLOOKUP($A402,Parts!$A:$AM,D$1,0)="X",U$2,"")</f>
        <v/>
      </c>
      <c r="E402" t="str">
        <f>IF(VLOOKUP($A402,Parts!$A:$AM,E$1,0)="X",V$2,"")</f>
        <v/>
      </c>
      <c r="F402" t="str">
        <f>IF(VLOOKUP($A402,Parts!$A:$AM,F$1,0)="X",W$2,"")</f>
        <v/>
      </c>
      <c r="G402" t="str">
        <f>IF(VLOOKUP($A402,Parts!$A:$AM,G$1,0)="X",X$2,"")</f>
        <v/>
      </c>
      <c r="H402" t="str">
        <f>IF(VLOOKUP($A402,Parts!$A:$AM,H$1,0)="X",Y$2,"")</f>
        <v/>
      </c>
      <c r="I402" t="str">
        <f>IF(VLOOKUP($A402,Parts!$A:$AM,I$1,0)="X",Z$2,"")</f>
        <v/>
      </c>
      <c r="J402" t="str">
        <f>IF(VLOOKUP($A402,Parts!$A:$AM,J$1,0)="X",AA$2,"")</f>
        <v/>
      </c>
      <c r="K402" t="str">
        <f>IF(VLOOKUP($A402,Parts!$A:$AM,K$1,0)="X",AB$2,"")</f>
        <v/>
      </c>
      <c r="L402" t="str">
        <f>IF(VLOOKUP($A402,Parts!$A:$AM,L$1,0)="X",AC$2,"")</f>
        <v/>
      </c>
      <c r="M402" t="str">
        <f>IF(VLOOKUP($A402,Parts!$A:$AM,M$1,0)="X",AD$2,"")</f>
        <v/>
      </c>
      <c r="N402" t="str">
        <f>IF(VLOOKUP($A402,Parts!$A:$AM,N$1,0)="X",AE$2,"")</f>
        <v/>
      </c>
      <c r="O402" t="str">
        <f>IF(VLOOKUP($A402,Parts!$A:$AM,O$1,0)="X",AF$2,"")</f>
        <v/>
      </c>
      <c r="P402" t="str">
        <f t="shared" si="7"/>
        <v/>
      </c>
    </row>
    <row r="403" spans="1:16" x14ac:dyDescent="0.25">
      <c r="A403" t="str">
        <f>Table15[[#This Row],[Name]]</f>
        <v>RSBtankArianeVcore</v>
      </c>
      <c r="B403" t="str">
        <f>IF(VLOOKUP($A403,Parts!$A:$AM,B$1,0)="X",S$2,"")</f>
        <v/>
      </c>
      <c r="C403" t="str">
        <f>IF(VLOOKUP($A403,Parts!$A:$AM,C$1,0)="X",T$2,"")</f>
        <v/>
      </c>
      <c r="D403" t="str">
        <f>IF(VLOOKUP($A403,Parts!$A:$AM,D$1,0)="X",U$2,"")</f>
        <v/>
      </c>
      <c r="E403" t="str">
        <f>IF(VLOOKUP($A403,Parts!$A:$AM,E$1,0)="X",V$2,"")</f>
        <v/>
      </c>
      <c r="F403" t="str">
        <f>IF(VLOOKUP($A403,Parts!$A:$AM,F$1,0)="X",W$2,"")</f>
        <v/>
      </c>
      <c r="G403" t="str">
        <f>IF(VLOOKUP($A403,Parts!$A:$AM,G$1,0)="X",X$2,"")</f>
        <v/>
      </c>
      <c r="H403" t="str">
        <f>IF(VLOOKUP($A403,Parts!$A:$AM,H$1,0)="X",Y$2,"")</f>
        <v/>
      </c>
      <c r="I403" t="str">
        <f>IF(VLOOKUP($A403,Parts!$A:$AM,I$1,0)="X",Z$2,"")</f>
        <v/>
      </c>
      <c r="J403" t="str">
        <f>IF(VLOOKUP($A403,Parts!$A:$AM,J$1,0)="X",AA$2,"")</f>
        <v/>
      </c>
      <c r="K403" t="str">
        <f>IF(VLOOKUP($A403,Parts!$A:$AM,K$1,0)="X",AB$2,"")</f>
        <v/>
      </c>
      <c r="L403" t="str">
        <f>IF(VLOOKUP($A403,Parts!$A:$AM,L$1,0)="X",AC$2,"")</f>
        <v/>
      </c>
      <c r="M403" t="str">
        <f>IF(VLOOKUP($A403,Parts!$A:$AM,M$1,0)="X",AD$2,"")</f>
        <v/>
      </c>
      <c r="N403" t="str">
        <f>IF(VLOOKUP($A403,Parts!$A:$AM,N$1,0)="X",AE$2,"")</f>
        <v/>
      </c>
      <c r="O403" t="str">
        <f>IF(VLOOKUP($A403,Parts!$A:$AM,O$1,0)="X",AF$2,"")</f>
        <v/>
      </c>
      <c r="P403" t="str">
        <f t="shared" si="7"/>
        <v/>
      </c>
    </row>
    <row r="404" spans="1:16" x14ac:dyDescent="0.25">
      <c r="A404" t="str">
        <f>Table15[[#This Row],[Name]]</f>
        <v>Ariane5_EPS</v>
      </c>
      <c r="B404" t="str">
        <f>IF(VLOOKUP($A404,Parts!$A:$AM,B$1,0)="X",S$2,"")</f>
        <v/>
      </c>
      <c r="C404" t="str">
        <f>IF(VLOOKUP($A404,Parts!$A:$AM,C$1,0)="X",T$2,"")</f>
        <v/>
      </c>
      <c r="D404" t="str">
        <f>IF(VLOOKUP($A404,Parts!$A:$AM,D$1,0)="X",U$2,"")</f>
        <v/>
      </c>
      <c r="E404" t="str">
        <f>IF(VLOOKUP($A404,Parts!$A:$AM,E$1,0)="X",V$2,"")</f>
        <v/>
      </c>
      <c r="F404" t="str">
        <f>IF(VLOOKUP($A404,Parts!$A:$AM,F$1,0)="X",W$2,"")</f>
        <v/>
      </c>
      <c r="G404" t="str">
        <f>IF(VLOOKUP($A404,Parts!$A:$AM,G$1,0)="X",X$2,"")</f>
        <v/>
      </c>
      <c r="H404" t="str">
        <f>IF(VLOOKUP($A404,Parts!$A:$AM,H$1,0)="X",Y$2,"")</f>
        <v/>
      </c>
      <c r="I404" t="str">
        <f>IF(VLOOKUP($A404,Parts!$A:$AM,I$1,0)="X",Z$2,"")</f>
        <v/>
      </c>
      <c r="J404" t="str">
        <f>IF(VLOOKUP($A404,Parts!$A:$AM,J$1,0)="X",AA$2,"")</f>
        <v/>
      </c>
      <c r="K404" t="str">
        <f>IF(VLOOKUP($A404,Parts!$A:$AM,K$1,0)="X",AB$2,"")</f>
        <v/>
      </c>
      <c r="L404" t="str">
        <f>IF(VLOOKUP($A404,Parts!$A:$AM,L$1,0)="X",AC$2,"")</f>
        <v/>
      </c>
      <c r="M404" t="str">
        <f>IF(VLOOKUP($A404,Parts!$A:$AM,M$1,0)="X",AD$2,"")</f>
        <v/>
      </c>
      <c r="N404" t="str">
        <f>IF(VLOOKUP($A404,Parts!$A:$AM,N$1,0)="X",AE$2,"")</f>
        <v/>
      </c>
      <c r="O404" t="str">
        <f>IF(VLOOKUP($A404,Parts!$A:$AM,O$1,0)="X",AF$2,"")</f>
        <v/>
      </c>
      <c r="P404" t="str">
        <f t="shared" si="7"/>
        <v/>
      </c>
    </row>
    <row r="405" spans="1:16" x14ac:dyDescent="0.25">
      <c r="A405" t="str">
        <f>Table15[[#This Row],[Name]]</f>
        <v>RSBtankArianeVescA</v>
      </c>
      <c r="B405" t="str">
        <f>IF(VLOOKUP($A405,Parts!$A:$AM,B$1,0)="X",S$2,"")</f>
        <v/>
      </c>
      <c r="C405" t="str">
        <f>IF(VLOOKUP($A405,Parts!$A:$AM,C$1,0)="X",T$2,"")</f>
        <v/>
      </c>
      <c r="D405" t="str">
        <f>IF(VLOOKUP($A405,Parts!$A:$AM,D$1,0)="X",U$2,"")</f>
        <v/>
      </c>
      <c r="E405" t="str">
        <f>IF(VLOOKUP($A405,Parts!$A:$AM,E$1,0)="X",V$2,"")</f>
        <v/>
      </c>
      <c r="F405" t="str">
        <f>IF(VLOOKUP($A405,Parts!$A:$AM,F$1,0)="X",W$2,"")</f>
        <v/>
      </c>
      <c r="G405" t="str">
        <f>IF(VLOOKUP($A405,Parts!$A:$AM,G$1,0)="X",X$2,"")</f>
        <v/>
      </c>
      <c r="H405" t="str">
        <f>IF(VLOOKUP($A405,Parts!$A:$AM,H$1,0)="X",Y$2,"")</f>
        <v/>
      </c>
      <c r="I405" t="str">
        <f>IF(VLOOKUP($A405,Parts!$A:$AM,I$1,0)="X",Z$2,"")</f>
        <v/>
      </c>
      <c r="J405" t="str">
        <f>IF(VLOOKUP($A405,Parts!$A:$AM,J$1,0)="X",AA$2,"")</f>
        <v/>
      </c>
      <c r="K405" t="str">
        <f>IF(VLOOKUP($A405,Parts!$A:$AM,K$1,0)="X",AB$2,"")</f>
        <v/>
      </c>
      <c r="L405" t="str">
        <f>IF(VLOOKUP($A405,Parts!$A:$AM,L$1,0)="X",AC$2,"")</f>
        <v/>
      </c>
      <c r="M405" t="str">
        <f>IF(VLOOKUP($A405,Parts!$A:$AM,M$1,0)="X",AD$2,"")</f>
        <v/>
      </c>
      <c r="N405" t="str">
        <f>IF(VLOOKUP($A405,Parts!$A:$AM,N$1,0)="X",AE$2,"")</f>
        <v/>
      </c>
      <c r="O405" t="str">
        <f>IF(VLOOKUP($A405,Parts!$A:$AM,O$1,0)="X",AF$2,"")</f>
        <v/>
      </c>
      <c r="P405" t="str">
        <f t="shared" si="7"/>
        <v/>
      </c>
    </row>
    <row r="406" spans="1:16" x14ac:dyDescent="0.25">
      <c r="A406" t="str">
        <f>Table15[[#This Row],[Name]]</f>
        <v>RSBnoseconeArianeVSRB</v>
      </c>
      <c r="B406" t="str">
        <f>IF(VLOOKUP($A406,Parts!$A:$AM,B$1,0)="X",S$2,"")</f>
        <v/>
      </c>
      <c r="C406" t="str">
        <f>IF(VLOOKUP($A406,Parts!$A:$AM,C$1,0)="X",T$2,"")</f>
        <v/>
      </c>
      <c r="D406" t="str">
        <f>IF(VLOOKUP($A406,Parts!$A:$AM,D$1,0)="X",U$2,"")</f>
        <v/>
      </c>
      <c r="E406" t="str">
        <f>IF(VLOOKUP($A406,Parts!$A:$AM,E$1,0)="X",V$2,"")</f>
        <v/>
      </c>
      <c r="F406" t="str">
        <f>IF(VLOOKUP($A406,Parts!$A:$AM,F$1,0)="X",W$2,"")</f>
        <v/>
      </c>
      <c r="G406" t="str">
        <f>IF(VLOOKUP($A406,Parts!$A:$AM,G$1,0)="X",X$2,"")</f>
        <v/>
      </c>
      <c r="H406" t="str">
        <f>IF(VLOOKUP($A406,Parts!$A:$AM,H$1,0)="X",Y$2,"")</f>
        <v/>
      </c>
      <c r="I406" t="str">
        <f>IF(VLOOKUP($A406,Parts!$A:$AM,I$1,0)="X",Z$2,"")</f>
        <v/>
      </c>
      <c r="J406" t="str">
        <f>IF(VLOOKUP($A406,Parts!$A:$AM,J$1,0)="X",AA$2,"")</f>
        <v/>
      </c>
      <c r="K406" t="str">
        <f>IF(VLOOKUP($A406,Parts!$A:$AM,K$1,0)="X",AB$2,"")</f>
        <v/>
      </c>
      <c r="L406" t="str">
        <f>IF(VLOOKUP($A406,Parts!$A:$AM,L$1,0)="X",AC$2,"")</f>
        <v/>
      </c>
      <c r="M406" t="str">
        <f>IF(VLOOKUP($A406,Parts!$A:$AM,M$1,0)="X",AD$2,"")</f>
        <v/>
      </c>
      <c r="N406" t="str">
        <f>IF(VLOOKUP($A406,Parts!$A:$AM,N$1,0)="X",AE$2,"")</f>
        <v/>
      </c>
      <c r="O406" t="str">
        <f>IF(VLOOKUP($A406,Parts!$A:$AM,O$1,0)="X",AF$2,"")</f>
        <v/>
      </c>
      <c r="P406" t="str">
        <f t="shared" si="7"/>
        <v/>
      </c>
    </row>
    <row r="407" spans="1:16" x14ac:dyDescent="0.25">
      <c r="A407" t="str">
        <f>Table15[[#This Row],[Name]]</f>
        <v>RSBdecouplerArianeVpayload1</v>
      </c>
      <c r="B407" t="str">
        <f>IF(VLOOKUP($A407,Parts!$A:$AM,B$1,0)="X",S$2,"")</f>
        <v/>
      </c>
      <c r="C407" t="str">
        <f>IF(VLOOKUP($A407,Parts!$A:$AM,C$1,0)="X",T$2,"")</f>
        <v/>
      </c>
      <c r="D407" t="str">
        <f>IF(VLOOKUP($A407,Parts!$A:$AM,D$1,0)="X",U$2,"")</f>
        <v/>
      </c>
      <c r="E407" t="str">
        <f>IF(VLOOKUP($A407,Parts!$A:$AM,E$1,0)="X",V$2,"")</f>
        <v/>
      </c>
      <c r="F407" t="str">
        <f>IF(VLOOKUP($A407,Parts!$A:$AM,F$1,0)="X",W$2,"")</f>
        <v/>
      </c>
      <c r="G407" t="str">
        <f>IF(VLOOKUP($A407,Parts!$A:$AM,G$1,0)="X",X$2,"")</f>
        <v/>
      </c>
      <c r="H407" t="str">
        <f>IF(VLOOKUP($A407,Parts!$A:$AM,H$1,0)="X",Y$2,"")</f>
        <v/>
      </c>
      <c r="I407" t="str">
        <f>IF(VLOOKUP($A407,Parts!$A:$AM,I$1,0)="X",Z$2,"")</f>
        <v/>
      </c>
      <c r="J407" t="str">
        <f>IF(VLOOKUP($A407,Parts!$A:$AM,J$1,0)="X",AA$2,"")</f>
        <v/>
      </c>
      <c r="K407" t="str">
        <f>IF(VLOOKUP($A407,Parts!$A:$AM,K$1,0)="X",AB$2,"")</f>
        <v/>
      </c>
      <c r="L407" t="str">
        <f>IF(VLOOKUP($A407,Parts!$A:$AM,L$1,0)="X",AC$2,"")</f>
        <v/>
      </c>
      <c r="M407" t="str">
        <f>IF(VLOOKUP($A407,Parts!$A:$AM,M$1,0)="X",AD$2,"")</f>
        <v/>
      </c>
      <c r="N407" t="str">
        <f>IF(VLOOKUP($A407,Parts!$A:$AM,N$1,0)="X",AE$2,"")</f>
        <v/>
      </c>
      <c r="O407" t="str">
        <f>IF(VLOOKUP($A407,Parts!$A:$AM,O$1,0)="X",AF$2,"")</f>
        <v/>
      </c>
      <c r="P407" t="str">
        <f t="shared" si="7"/>
        <v/>
      </c>
    </row>
    <row r="408" spans="1:16" x14ac:dyDescent="0.25">
      <c r="A408" t="str">
        <f>Table15[[#This Row],[Name]]</f>
        <v>RSBdecouplerArianeVpayload2</v>
      </c>
      <c r="B408" t="str">
        <f>IF(VLOOKUP($A408,Parts!$A:$AM,B$1,0)="X",S$2,"")</f>
        <v/>
      </c>
      <c r="C408" t="str">
        <f>IF(VLOOKUP($A408,Parts!$A:$AM,C$1,0)="X",T$2,"")</f>
        <v/>
      </c>
      <c r="D408" t="str">
        <f>IF(VLOOKUP($A408,Parts!$A:$AM,D$1,0)="X",U$2,"")</f>
        <v/>
      </c>
      <c r="E408" t="str">
        <f>IF(VLOOKUP($A408,Parts!$A:$AM,E$1,0)="X",V$2,"")</f>
        <v/>
      </c>
      <c r="F408" t="str">
        <f>IF(VLOOKUP($A408,Parts!$A:$AM,F$1,0)="X",W$2,"")</f>
        <v/>
      </c>
      <c r="G408" t="str">
        <f>IF(VLOOKUP($A408,Parts!$A:$AM,G$1,0)="X",X$2,"")</f>
        <v/>
      </c>
      <c r="H408" t="str">
        <f>IF(VLOOKUP($A408,Parts!$A:$AM,H$1,0)="X",Y$2,"")</f>
        <v/>
      </c>
      <c r="I408" t="str">
        <f>IF(VLOOKUP($A408,Parts!$A:$AM,I$1,0)="X",Z$2,"")</f>
        <v/>
      </c>
      <c r="J408" t="str">
        <f>IF(VLOOKUP($A408,Parts!$A:$AM,J$1,0)="X",AA$2,"")</f>
        <v/>
      </c>
      <c r="K408" t="str">
        <f>IF(VLOOKUP($A408,Parts!$A:$AM,K$1,0)="X",AB$2,"")</f>
        <v/>
      </c>
      <c r="L408" t="str">
        <f>IF(VLOOKUP($A408,Parts!$A:$AM,L$1,0)="X",AC$2,"")</f>
        <v/>
      </c>
      <c r="M408" t="str">
        <f>IF(VLOOKUP($A408,Parts!$A:$AM,M$1,0)="X",AD$2,"")</f>
        <v/>
      </c>
      <c r="N408" t="str">
        <f>IF(VLOOKUP($A408,Parts!$A:$AM,N$1,0)="X",AE$2,"")</f>
        <v/>
      </c>
      <c r="O408" t="str">
        <f>IF(VLOOKUP($A408,Parts!$A:$AM,O$1,0)="X",AF$2,"")</f>
        <v/>
      </c>
      <c r="P408" t="str">
        <f t="shared" si="7"/>
        <v/>
      </c>
    </row>
    <row r="409" spans="1:16" x14ac:dyDescent="0.25">
      <c r="A409" t="str">
        <f>Table15[[#This Row],[Name]]</f>
        <v>RSBdecouplerArianeVpayload3</v>
      </c>
      <c r="B409" t="str">
        <f>IF(VLOOKUP($A409,Parts!$A:$AM,B$1,0)="X",S$2,"")</f>
        <v/>
      </c>
      <c r="C409" t="str">
        <f>IF(VLOOKUP($A409,Parts!$A:$AM,C$1,0)="X",T$2,"")</f>
        <v/>
      </c>
      <c r="D409" t="str">
        <f>IF(VLOOKUP($A409,Parts!$A:$AM,D$1,0)="X",U$2,"")</f>
        <v/>
      </c>
      <c r="E409" t="str">
        <f>IF(VLOOKUP($A409,Parts!$A:$AM,E$1,0)="X",V$2,"")</f>
        <v/>
      </c>
      <c r="F409" t="str">
        <f>IF(VLOOKUP($A409,Parts!$A:$AM,F$1,0)="X",W$2,"")</f>
        <v/>
      </c>
      <c r="G409" t="str">
        <f>IF(VLOOKUP($A409,Parts!$A:$AM,G$1,0)="X",X$2,"")</f>
        <v/>
      </c>
      <c r="H409" t="str">
        <f>IF(VLOOKUP($A409,Parts!$A:$AM,H$1,0)="X",Y$2,"")</f>
        <v/>
      </c>
      <c r="I409" t="str">
        <f>IF(VLOOKUP($A409,Parts!$A:$AM,I$1,0)="X",Z$2,"")</f>
        <v/>
      </c>
      <c r="J409" t="str">
        <f>IF(VLOOKUP($A409,Parts!$A:$AM,J$1,0)="X",AA$2,"")</f>
        <v/>
      </c>
      <c r="K409" t="str">
        <f>IF(VLOOKUP($A409,Parts!$A:$AM,K$1,0)="X",AB$2,"")</f>
        <v/>
      </c>
      <c r="L409" t="str">
        <f>IF(VLOOKUP($A409,Parts!$A:$AM,L$1,0)="X",AC$2,"")</f>
        <v/>
      </c>
      <c r="M409" t="str">
        <f>IF(VLOOKUP($A409,Parts!$A:$AM,M$1,0)="X",AD$2,"")</f>
        <v/>
      </c>
      <c r="N409" t="str">
        <f>IF(VLOOKUP($A409,Parts!$A:$AM,N$1,0)="X",AE$2,"")</f>
        <v/>
      </c>
      <c r="O409" t="str">
        <f>IF(VLOOKUP($A409,Parts!$A:$AM,O$1,0)="X",AF$2,"")</f>
        <v/>
      </c>
      <c r="P409" t="str">
        <f t="shared" si="7"/>
        <v/>
      </c>
    </row>
    <row r="410" spans="1:16" x14ac:dyDescent="0.25">
      <c r="A410" t="str">
        <f>Table15[[#This Row],[Name]]</f>
        <v>RSBfairingArianeV5m</v>
      </c>
      <c r="B410" t="str">
        <f>IF(VLOOKUP($A410,Parts!$A:$AM,B$1,0)="X",S$2,"")</f>
        <v/>
      </c>
      <c r="C410" t="str">
        <f>IF(VLOOKUP($A410,Parts!$A:$AM,C$1,0)="X",T$2,"")</f>
        <v/>
      </c>
      <c r="D410" t="str">
        <f>IF(VLOOKUP($A410,Parts!$A:$AM,D$1,0)="X",U$2,"")</f>
        <v/>
      </c>
      <c r="E410" t="str">
        <f>IF(VLOOKUP($A410,Parts!$A:$AM,E$1,0)="X",V$2,"")</f>
        <v/>
      </c>
      <c r="F410" t="str">
        <f>IF(VLOOKUP($A410,Parts!$A:$AM,F$1,0)="X",W$2,"")</f>
        <v/>
      </c>
      <c r="G410" t="str">
        <f>IF(VLOOKUP($A410,Parts!$A:$AM,G$1,0)="X",X$2,"")</f>
        <v/>
      </c>
      <c r="H410" t="str">
        <f>IF(VLOOKUP($A410,Parts!$A:$AM,H$1,0)="X",Y$2,"")</f>
        <v/>
      </c>
      <c r="I410" t="str">
        <f>IF(VLOOKUP($A410,Parts!$A:$AM,I$1,0)="X",Z$2,"")</f>
        <v/>
      </c>
      <c r="J410" t="str">
        <f>IF(VLOOKUP($A410,Parts!$A:$AM,J$1,0)="X",AA$2,"")</f>
        <v/>
      </c>
      <c r="K410" t="str">
        <f>IF(VLOOKUP($A410,Parts!$A:$AM,K$1,0)="X",AB$2,"")</f>
        <v/>
      </c>
      <c r="L410" t="str">
        <f>IF(VLOOKUP($A410,Parts!$A:$AM,L$1,0)="X",AC$2,"")</f>
        <v/>
      </c>
      <c r="M410" t="str">
        <f>IF(VLOOKUP($A410,Parts!$A:$AM,M$1,0)="X",AD$2,"")</f>
        <v/>
      </c>
      <c r="N410" t="str">
        <f>IF(VLOOKUP($A410,Parts!$A:$AM,N$1,0)="X",AE$2,"")</f>
        <v/>
      </c>
      <c r="O410" t="str">
        <f>IF(VLOOKUP($A410,Parts!$A:$AM,O$1,0)="X",AF$2,"")</f>
        <v/>
      </c>
      <c r="P410" t="str">
        <f t="shared" si="7"/>
        <v/>
      </c>
    </row>
    <row r="411" spans="1:16" x14ac:dyDescent="0.25">
      <c r="A411" t="str">
        <f>Table15[[#This Row],[Name]]</f>
        <v>Ariane5_RadialDecoupler</v>
      </c>
      <c r="B411" t="str">
        <f>IF(VLOOKUP($A411,Parts!$A:$AM,B$1,0)="X",S$2,"")</f>
        <v/>
      </c>
      <c r="C411" t="str">
        <f>IF(VLOOKUP($A411,Parts!$A:$AM,C$1,0)="X",T$2,"")</f>
        <v/>
      </c>
      <c r="D411" t="str">
        <f>IF(VLOOKUP($A411,Parts!$A:$AM,D$1,0)="X",U$2,"")</f>
        <v/>
      </c>
      <c r="E411" t="str">
        <f>IF(VLOOKUP($A411,Parts!$A:$AM,E$1,0)="X",V$2,"")</f>
        <v/>
      </c>
      <c r="F411" t="str">
        <f>IF(VLOOKUP($A411,Parts!$A:$AM,F$1,0)="X",W$2,"")</f>
        <v/>
      </c>
      <c r="G411" t="str">
        <f>IF(VLOOKUP($A411,Parts!$A:$AM,G$1,0)="X",X$2,"")</f>
        <v/>
      </c>
      <c r="H411" t="str">
        <f>IF(VLOOKUP($A411,Parts!$A:$AM,H$1,0)="X",Y$2,"")</f>
        <v/>
      </c>
      <c r="I411" t="str">
        <f>IF(VLOOKUP($A411,Parts!$A:$AM,I$1,0)="X",Z$2,"")</f>
        <v/>
      </c>
      <c r="J411" t="str">
        <f>IF(VLOOKUP($A411,Parts!$A:$AM,J$1,0)="X",AA$2,"")</f>
        <v/>
      </c>
      <c r="K411" t="str">
        <f>IF(VLOOKUP($A411,Parts!$A:$AM,K$1,0)="X",AB$2,"")</f>
        <v/>
      </c>
      <c r="L411" t="str">
        <f>IF(VLOOKUP($A411,Parts!$A:$AM,L$1,0)="X",AC$2,"")</f>
        <v/>
      </c>
      <c r="M411" t="str">
        <f>IF(VLOOKUP($A411,Parts!$A:$AM,M$1,0)="X",AD$2,"")</f>
        <v/>
      </c>
      <c r="N411" t="str">
        <f>IF(VLOOKUP($A411,Parts!$A:$AM,N$1,0)="X",AE$2,"")</f>
        <v/>
      </c>
      <c r="O411" t="str">
        <f>IF(VLOOKUP($A411,Parts!$A:$AM,O$1,0)="X",AF$2,"")</f>
        <v/>
      </c>
      <c r="P411" t="str">
        <f t="shared" si="7"/>
        <v/>
      </c>
    </row>
    <row r="412" spans="1:16" x14ac:dyDescent="0.25">
      <c r="A412" t="str">
        <f>Table15[[#This Row],[Name]]</f>
        <v>Ariane5_FairingSmall</v>
      </c>
      <c r="B412" t="str">
        <f>IF(VLOOKUP($A412,Parts!$A:$AM,B$1,0)="X",S$2,"")</f>
        <v/>
      </c>
      <c r="C412" t="str">
        <f>IF(VLOOKUP($A412,Parts!$A:$AM,C$1,0)="X",T$2,"")</f>
        <v/>
      </c>
      <c r="D412" t="str">
        <f>IF(VLOOKUP($A412,Parts!$A:$AM,D$1,0)="X",U$2,"")</f>
        <v/>
      </c>
      <c r="E412" t="str">
        <f>IF(VLOOKUP($A412,Parts!$A:$AM,E$1,0)="X",V$2,"")</f>
        <v/>
      </c>
      <c r="F412" t="str">
        <f>IF(VLOOKUP($A412,Parts!$A:$AM,F$1,0)="X",W$2,"")</f>
        <v/>
      </c>
      <c r="G412" t="str">
        <f>IF(VLOOKUP($A412,Parts!$A:$AM,G$1,0)="X",X$2,"")</f>
        <v/>
      </c>
      <c r="H412" t="str">
        <f>IF(VLOOKUP($A412,Parts!$A:$AM,H$1,0)="X",Y$2,"")</f>
        <v/>
      </c>
      <c r="I412" t="str">
        <f>IF(VLOOKUP($A412,Parts!$A:$AM,I$1,0)="X",Z$2,"")</f>
        <v/>
      </c>
      <c r="J412" t="str">
        <f>IF(VLOOKUP($A412,Parts!$A:$AM,J$1,0)="X",AA$2,"")</f>
        <v/>
      </c>
      <c r="K412" t="str">
        <f>IF(VLOOKUP($A412,Parts!$A:$AM,K$1,0)="X",AB$2,"")</f>
        <v/>
      </c>
      <c r="L412" t="str">
        <f>IF(VLOOKUP($A412,Parts!$A:$AM,L$1,0)="X",AC$2,"")</f>
        <v/>
      </c>
      <c r="M412" t="str">
        <f>IF(VLOOKUP($A412,Parts!$A:$AM,M$1,0)="X",AD$2,"")</f>
        <v/>
      </c>
      <c r="N412" t="str">
        <f>IF(VLOOKUP($A412,Parts!$A:$AM,N$1,0)="X",AE$2,"")</f>
        <v/>
      </c>
      <c r="O412" t="str">
        <f>IF(VLOOKUP($A412,Parts!$A:$AM,O$1,0)="X",AF$2,"")</f>
        <v/>
      </c>
      <c r="P412" t="str">
        <f t="shared" si="7"/>
        <v/>
      </c>
    </row>
    <row r="413" spans="1:16" x14ac:dyDescent="0.25">
      <c r="A413" t="str">
        <f>Table15[[#This Row],[Name]]</f>
        <v>Sylda</v>
      </c>
      <c r="B413" t="str">
        <f>IF(VLOOKUP($A413,Parts!$A:$AM,B$1,0)="X",S$2,"")</f>
        <v/>
      </c>
      <c r="C413" t="str">
        <f>IF(VLOOKUP($A413,Parts!$A:$AM,C$1,0)="X",T$2,"")</f>
        <v/>
      </c>
      <c r="D413" t="str">
        <f>IF(VLOOKUP($A413,Parts!$A:$AM,D$1,0)="X",U$2,"")</f>
        <v/>
      </c>
      <c r="E413" t="str">
        <f>IF(VLOOKUP($A413,Parts!$A:$AM,E$1,0)="X",V$2,"")</f>
        <v/>
      </c>
      <c r="F413" t="str">
        <f>IF(VLOOKUP($A413,Parts!$A:$AM,F$1,0)="X",W$2,"")</f>
        <v/>
      </c>
      <c r="G413" t="str">
        <f>IF(VLOOKUP($A413,Parts!$A:$AM,G$1,0)="X",X$2,"")</f>
        <v/>
      </c>
      <c r="H413" t="str">
        <f>IF(VLOOKUP($A413,Parts!$A:$AM,H$1,0)="X",Y$2,"")</f>
        <v/>
      </c>
      <c r="I413" t="str">
        <f>IF(VLOOKUP($A413,Parts!$A:$AM,I$1,0)="X",Z$2,"")</f>
        <v/>
      </c>
      <c r="J413" t="str">
        <f>IF(VLOOKUP($A413,Parts!$A:$AM,J$1,0)="X",AA$2,"")</f>
        <v/>
      </c>
      <c r="K413" t="str">
        <f>IF(VLOOKUP($A413,Parts!$A:$AM,K$1,0)="X",AB$2,"")</f>
        <v/>
      </c>
      <c r="L413" t="str">
        <f>IF(VLOOKUP($A413,Parts!$A:$AM,L$1,0)="X",AC$2,"")</f>
        <v/>
      </c>
      <c r="M413" t="str">
        <f>IF(VLOOKUP($A413,Parts!$A:$AM,M$1,0)="X",AD$2,"")</f>
        <v/>
      </c>
      <c r="N413" t="str">
        <f>IF(VLOOKUP($A413,Parts!$A:$AM,N$1,0)="X",AE$2,"")</f>
        <v/>
      </c>
      <c r="O413" t="str">
        <f>IF(VLOOKUP($A413,Parts!$A:$AM,O$1,0)="X",AF$2,"")</f>
        <v/>
      </c>
      <c r="P413" t="str">
        <f t="shared" si="7"/>
        <v/>
      </c>
    </row>
    <row r="414" spans="1:16" x14ac:dyDescent="0.25">
      <c r="A414" t="str">
        <f>Table15[[#This Row],[Name]]</f>
        <v>DecouplerSylda</v>
      </c>
      <c r="B414" t="str">
        <f>IF(VLOOKUP($A414,Parts!$A:$AM,B$1,0)="X",S$2,"")</f>
        <v/>
      </c>
      <c r="C414" t="str">
        <f>IF(VLOOKUP($A414,Parts!$A:$AM,C$1,0)="X",T$2,"")</f>
        <v/>
      </c>
      <c r="D414" t="str">
        <f>IF(VLOOKUP($A414,Parts!$A:$AM,D$1,0)="X",U$2,"")</f>
        <v/>
      </c>
      <c r="E414" t="str">
        <f>IF(VLOOKUP($A414,Parts!$A:$AM,E$1,0)="X",V$2,"")</f>
        <v/>
      </c>
      <c r="F414" t="str">
        <f>IF(VLOOKUP($A414,Parts!$A:$AM,F$1,0)="X",W$2,"")</f>
        <v/>
      </c>
      <c r="G414" t="str">
        <f>IF(VLOOKUP($A414,Parts!$A:$AM,G$1,0)="X",X$2,"")</f>
        <v/>
      </c>
      <c r="H414" t="str">
        <f>IF(VLOOKUP($A414,Parts!$A:$AM,H$1,0)="X",Y$2,"")</f>
        <v/>
      </c>
      <c r="I414" t="str">
        <f>IF(VLOOKUP($A414,Parts!$A:$AM,I$1,0)="X",Z$2,"")</f>
        <v/>
      </c>
      <c r="J414" t="str">
        <f>IF(VLOOKUP($A414,Parts!$A:$AM,J$1,0)="X",AA$2,"")</f>
        <v/>
      </c>
      <c r="K414" t="str">
        <f>IF(VLOOKUP($A414,Parts!$A:$AM,K$1,0)="X",AB$2,"")</f>
        <v/>
      </c>
      <c r="L414" t="str">
        <f>IF(VLOOKUP($A414,Parts!$A:$AM,L$1,0)="X",AC$2,"")</f>
        <v/>
      </c>
      <c r="M414" t="str">
        <f>IF(VLOOKUP($A414,Parts!$A:$AM,M$1,0)="X",AD$2,"")</f>
        <v/>
      </c>
      <c r="N414" t="str">
        <f>IF(VLOOKUP($A414,Parts!$A:$AM,N$1,0)="X",AE$2,"")</f>
        <v xml:space="preserve">    MODULE
    { name = ModuleTagDecoupler }
</v>
      </c>
      <c r="O414" t="str">
        <f>IF(VLOOKUP($A414,Parts!$A:$AM,O$1,0)="X",AF$2,"")</f>
        <v/>
      </c>
      <c r="P414" t="str">
        <f t="shared" si="7"/>
        <v xml:space="preserve">    MODULE
    { name = ModuleTagDecoupler }
</v>
      </c>
    </row>
    <row r="415" spans="1:16" x14ac:dyDescent="0.25">
      <c r="A415" t="str">
        <f>Table15[[#This Row],[Name]]</f>
        <v>RSBdecouplerSylda5x70</v>
      </c>
      <c r="B415" t="str">
        <f>IF(VLOOKUP($A415,Parts!$A:$AM,B$1,0)="X",S$2,"")</f>
        <v/>
      </c>
      <c r="C415" t="str">
        <f>IF(VLOOKUP($A415,Parts!$A:$AM,C$1,0)="X",T$2,"")</f>
        <v/>
      </c>
      <c r="D415" t="str">
        <f>IF(VLOOKUP($A415,Parts!$A:$AM,D$1,0)="X",U$2,"")</f>
        <v/>
      </c>
      <c r="E415" t="str">
        <f>IF(VLOOKUP($A415,Parts!$A:$AM,E$1,0)="X",V$2,"")</f>
        <v/>
      </c>
      <c r="F415" t="str">
        <f>IF(VLOOKUP($A415,Parts!$A:$AM,F$1,0)="X",W$2,"")</f>
        <v/>
      </c>
      <c r="G415" t="str">
        <f>IF(VLOOKUP($A415,Parts!$A:$AM,G$1,0)="X",X$2,"")</f>
        <v/>
      </c>
      <c r="H415" t="str">
        <f>IF(VLOOKUP($A415,Parts!$A:$AM,H$1,0)="X",Y$2,"")</f>
        <v/>
      </c>
      <c r="I415" t="str">
        <f>IF(VLOOKUP($A415,Parts!$A:$AM,I$1,0)="X",Z$2,"")</f>
        <v/>
      </c>
      <c r="J415" t="str">
        <f>IF(VLOOKUP($A415,Parts!$A:$AM,J$1,0)="X",AA$2,"")</f>
        <v/>
      </c>
      <c r="K415" t="str">
        <f>IF(VLOOKUP($A415,Parts!$A:$AM,K$1,0)="X",AB$2,"")</f>
        <v/>
      </c>
      <c r="L415" t="str">
        <f>IF(VLOOKUP($A415,Parts!$A:$AM,L$1,0)="X",AC$2,"")</f>
        <v/>
      </c>
      <c r="M415" t="str">
        <f>IF(VLOOKUP($A415,Parts!$A:$AM,M$1,0)="X",AD$2,"")</f>
        <v/>
      </c>
      <c r="N415" t="str">
        <f>IF(VLOOKUP($A415,Parts!$A:$AM,N$1,0)="X",AE$2,"")</f>
        <v xml:space="preserve">    MODULE
    { name = ModuleTagDecoupler }
</v>
      </c>
      <c r="O415" t="str">
        <f>IF(VLOOKUP($A415,Parts!$A:$AM,O$1,0)="X",AF$2,"")</f>
        <v/>
      </c>
      <c r="P415" t="str">
        <f t="shared" si="7"/>
        <v xml:space="preserve">    MODULE
    { name = ModuleTagDecoupler }
</v>
      </c>
    </row>
    <row r="416" spans="1:16" x14ac:dyDescent="0.25">
      <c r="A416" t="str">
        <f>Table15[[#This Row],[Name]]</f>
        <v>RSBdecouplerSylda5x49</v>
      </c>
      <c r="B416" t="str">
        <f>IF(VLOOKUP($A416,Parts!$A:$AM,B$1,0)="X",S$2,"")</f>
        <v/>
      </c>
      <c r="C416" t="str">
        <f>IF(VLOOKUP($A416,Parts!$A:$AM,C$1,0)="X",T$2,"")</f>
        <v/>
      </c>
      <c r="D416" t="str">
        <f>IF(VLOOKUP($A416,Parts!$A:$AM,D$1,0)="X",U$2,"")</f>
        <v/>
      </c>
      <c r="E416" t="str">
        <f>IF(VLOOKUP($A416,Parts!$A:$AM,E$1,0)="X",V$2,"")</f>
        <v/>
      </c>
      <c r="F416" t="str">
        <f>IF(VLOOKUP($A416,Parts!$A:$AM,F$1,0)="X",W$2,"")</f>
        <v/>
      </c>
      <c r="G416" t="str">
        <f>IF(VLOOKUP($A416,Parts!$A:$AM,G$1,0)="X",X$2,"")</f>
        <v/>
      </c>
      <c r="H416" t="str">
        <f>IF(VLOOKUP($A416,Parts!$A:$AM,H$1,0)="X",Y$2,"")</f>
        <v/>
      </c>
      <c r="I416" t="str">
        <f>IF(VLOOKUP($A416,Parts!$A:$AM,I$1,0)="X",Z$2,"")</f>
        <v/>
      </c>
      <c r="J416" t="str">
        <f>IF(VLOOKUP($A416,Parts!$A:$AM,J$1,0)="X",AA$2,"")</f>
        <v/>
      </c>
      <c r="K416" t="str">
        <f>IF(VLOOKUP($A416,Parts!$A:$AM,K$1,0)="X",AB$2,"")</f>
        <v/>
      </c>
      <c r="L416" t="str">
        <f>IF(VLOOKUP($A416,Parts!$A:$AM,L$1,0)="X",AC$2,"")</f>
        <v/>
      </c>
      <c r="M416" t="str">
        <f>IF(VLOOKUP($A416,Parts!$A:$AM,M$1,0)="X",AD$2,"")</f>
        <v/>
      </c>
      <c r="N416" t="str">
        <f>IF(VLOOKUP($A416,Parts!$A:$AM,N$1,0)="X",AE$2,"")</f>
        <v xml:space="preserve">    MODULE
    { name = ModuleTagDecoupler }
</v>
      </c>
      <c r="O416" t="str">
        <f>IF(VLOOKUP($A416,Parts!$A:$AM,O$1,0)="X",AF$2,"")</f>
        <v/>
      </c>
      <c r="P416" t="str">
        <f t="shared" si="7"/>
        <v xml:space="preserve">    MODULE
    { name = ModuleTagDecoupler }
</v>
      </c>
    </row>
    <row r="417" spans="1:16" x14ac:dyDescent="0.25">
      <c r="A417" t="str">
        <f>Table15[[#This Row],[Name]]</f>
        <v>RSBdecouplerArianeV</v>
      </c>
      <c r="B417" t="str">
        <f>IF(VLOOKUP($A417,Parts!$A:$AM,B$1,0)="X",S$2,"")</f>
        <v/>
      </c>
      <c r="C417" t="str">
        <f>IF(VLOOKUP($A417,Parts!$A:$AM,C$1,0)="X",T$2,"")</f>
        <v/>
      </c>
      <c r="D417" t="str">
        <f>IF(VLOOKUP($A417,Parts!$A:$AM,D$1,0)="X",U$2,"")</f>
        <v/>
      </c>
      <c r="E417" t="str">
        <f>IF(VLOOKUP($A417,Parts!$A:$AM,E$1,0)="X",V$2,"")</f>
        <v/>
      </c>
      <c r="F417" t="str">
        <f>IF(VLOOKUP($A417,Parts!$A:$AM,F$1,0)="X",W$2,"")</f>
        <v/>
      </c>
      <c r="G417" t="str">
        <f>IF(VLOOKUP($A417,Parts!$A:$AM,G$1,0)="X",X$2,"")</f>
        <v/>
      </c>
      <c r="H417" t="str">
        <f>IF(VLOOKUP($A417,Parts!$A:$AM,H$1,0)="X",Y$2,"")</f>
        <v/>
      </c>
      <c r="I417" t="str">
        <f>IF(VLOOKUP($A417,Parts!$A:$AM,I$1,0)="X",Z$2,"")</f>
        <v/>
      </c>
      <c r="J417" t="str">
        <f>IF(VLOOKUP($A417,Parts!$A:$AM,J$1,0)="X",AA$2,"")</f>
        <v/>
      </c>
      <c r="K417" t="str">
        <f>IF(VLOOKUP($A417,Parts!$A:$AM,K$1,0)="X",AB$2,"")</f>
        <v/>
      </c>
      <c r="L417" t="str">
        <f>IF(VLOOKUP($A417,Parts!$A:$AM,L$1,0)="X",AC$2,"")</f>
        <v/>
      </c>
      <c r="M417" t="str">
        <f>IF(VLOOKUP($A417,Parts!$A:$AM,M$1,0)="X",AD$2,"")</f>
        <v/>
      </c>
      <c r="N417" t="str">
        <f>IF(VLOOKUP($A417,Parts!$A:$AM,N$1,0)="X",AE$2,"")</f>
        <v/>
      </c>
      <c r="O417" t="str">
        <f>IF(VLOOKUP($A417,Parts!$A:$AM,O$1,0)="X",AF$2,"")</f>
        <v/>
      </c>
      <c r="P417" t="str">
        <f t="shared" si="7"/>
        <v/>
      </c>
    </row>
    <row r="418" spans="1:16" x14ac:dyDescent="0.25">
      <c r="A418" t="str">
        <f>Table15[[#This Row],[Name]]</f>
        <v>Ariane6_Fairing</v>
      </c>
      <c r="B418" t="str">
        <f>IF(VLOOKUP($A418,Parts!$A:$AM,B$1,0)="X",S$2,"")</f>
        <v/>
      </c>
      <c r="C418" t="str">
        <f>IF(VLOOKUP($A418,Parts!$A:$AM,C$1,0)="X",T$2,"")</f>
        <v/>
      </c>
      <c r="D418" t="str">
        <f>IF(VLOOKUP($A418,Parts!$A:$AM,D$1,0)="X",U$2,"")</f>
        <v/>
      </c>
      <c r="E418" t="str">
        <f>IF(VLOOKUP($A418,Parts!$A:$AM,E$1,0)="X",V$2,"")</f>
        <v/>
      </c>
      <c r="F418" t="str">
        <f>IF(VLOOKUP($A418,Parts!$A:$AM,F$1,0)="X",W$2,"")</f>
        <v/>
      </c>
      <c r="G418" t="str">
        <f>IF(VLOOKUP($A418,Parts!$A:$AM,G$1,0)="X",X$2,"")</f>
        <v/>
      </c>
      <c r="H418" t="str">
        <f>IF(VLOOKUP($A418,Parts!$A:$AM,H$1,0)="X",Y$2,"")</f>
        <v/>
      </c>
      <c r="I418" t="str">
        <f>IF(VLOOKUP($A418,Parts!$A:$AM,I$1,0)="X",Z$2,"")</f>
        <v/>
      </c>
      <c r="J418" t="str">
        <f>IF(VLOOKUP($A418,Parts!$A:$AM,J$1,0)="X",AA$2,"")</f>
        <v/>
      </c>
      <c r="K418" t="str">
        <f>IF(VLOOKUP($A418,Parts!$A:$AM,K$1,0)="X",AB$2,"")</f>
        <v/>
      </c>
      <c r="L418" t="str">
        <f>IF(VLOOKUP($A418,Parts!$A:$AM,L$1,0)="X",AC$2,"")</f>
        <v/>
      </c>
      <c r="M418" t="str">
        <f>IF(VLOOKUP($A418,Parts!$A:$AM,M$1,0)="X",AD$2,"")</f>
        <v/>
      </c>
      <c r="N418" t="str">
        <f>IF(VLOOKUP($A418,Parts!$A:$AM,N$1,0)="X",AE$2,"")</f>
        <v/>
      </c>
      <c r="O418" t="str">
        <f>IF(VLOOKUP($A418,Parts!$A:$AM,O$1,0)="X",AF$2,"")</f>
        <v/>
      </c>
      <c r="P418" t="str">
        <f t="shared" si="7"/>
        <v/>
      </c>
    </row>
    <row r="419" spans="1:16" x14ac:dyDescent="0.25">
      <c r="A419" t="str">
        <f>Table15[[#This Row],[Name]]</f>
        <v>explonpod</v>
      </c>
      <c r="B419" t="str">
        <f>IF(VLOOKUP($A419,Parts!$A:$AM,B$1,0)="X",S$2,"")</f>
        <v xml:space="preserve">    MODULE
    { name = ModuleTagAvionics }
</v>
      </c>
      <c r="C419" t="str">
        <f>IF(VLOOKUP($A419,Parts!$A:$AM,C$1,0)="X",T$2,"")</f>
        <v/>
      </c>
      <c r="D419" t="str">
        <f>IF(VLOOKUP($A419,Parts!$A:$AM,D$1,0)="X",U$2,"")</f>
        <v/>
      </c>
      <c r="E419" t="str">
        <f>IF(VLOOKUP($A419,Parts!$A:$AM,E$1,0)="X",V$2,"")</f>
        <v/>
      </c>
      <c r="F419" t="str">
        <f>IF(VLOOKUP($A419,Parts!$A:$AM,F$1,0)="X",W$2,"")</f>
        <v/>
      </c>
      <c r="G419" t="str">
        <f>IF(VLOOKUP($A419,Parts!$A:$AM,G$1,0)="X",X$2,"")</f>
        <v/>
      </c>
      <c r="H419" t="str">
        <f>IF(VLOOKUP($A419,Parts!$A:$AM,H$1,0)="X",Y$2,"")</f>
        <v/>
      </c>
      <c r="I419" t="str">
        <f>IF(VLOOKUP($A419,Parts!$A:$AM,I$1,0)="X",Z$2,"")</f>
        <v/>
      </c>
      <c r="J419" t="str">
        <f>IF(VLOOKUP($A419,Parts!$A:$AM,J$1,0)="X",AA$2,"")</f>
        <v/>
      </c>
      <c r="K419" t="str">
        <f>IF(VLOOKUP($A419,Parts!$A:$AM,K$1,0)="X",AB$2,"")</f>
        <v/>
      </c>
      <c r="L419" t="str">
        <f>IF(VLOOKUP($A419,Parts!$A:$AM,L$1,0)="X",AC$2,"")</f>
        <v/>
      </c>
      <c r="M419" t="str">
        <f>IF(VLOOKUP($A419,Parts!$A:$AM,M$1,0)="X",AD$2,"")</f>
        <v/>
      </c>
      <c r="N419" t="str">
        <f>IF(VLOOKUP($A419,Parts!$A:$AM,N$1,0)="X",AE$2,"")</f>
        <v/>
      </c>
      <c r="O419" t="str">
        <f>IF(VLOOKUP($A419,Parts!$A:$AM,O$1,0)="X",AF$2,"")</f>
        <v/>
      </c>
      <c r="P419" t="str">
        <f t="shared" si="7"/>
        <v xml:space="preserve">    MODULE
    { name = ModuleTagAvionics }
</v>
      </c>
    </row>
    <row r="420" spans="1:16" x14ac:dyDescent="0.25">
      <c r="A420" t="str">
        <f>Table15[[#This Row],[Name]]</f>
        <v>ASET_LL</v>
      </c>
      <c r="B420" t="str">
        <f>IF(VLOOKUP($A420,Parts!$A:$AM,B$1,0)="X",S$2,"")</f>
        <v/>
      </c>
      <c r="C420" t="str">
        <f>IF(VLOOKUP($A420,Parts!$A:$AM,C$1,0)="X",T$2,"")</f>
        <v/>
      </c>
      <c r="D420" t="str">
        <f>IF(VLOOKUP($A420,Parts!$A:$AM,D$1,0)="X",U$2,"")</f>
        <v/>
      </c>
      <c r="E420" t="str">
        <f>IF(VLOOKUP($A420,Parts!$A:$AM,E$1,0)="X",V$2,"")</f>
        <v/>
      </c>
      <c r="F420" t="str">
        <f>IF(VLOOKUP($A420,Parts!$A:$AM,F$1,0)="X",W$2,"")</f>
        <v/>
      </c>
      <c r="G420" t="str">
        <f>IF(VLOOKUP($A420,Parts!$A:$AM,G$1,0)="X",X$2,"")</f>
        <v/>
      </c>
      <c r="H420" t="str">
        <f>IF(VLOOKUP($A420,Parts!$A:$AM,H$1,0)="X",Y$2,"")</f>
        <v/>
      </c>
      <c r="I420" t="str">
        <f>IF(VLOOKUP($A420,Parts!$A:$AM,I$1,0)="X",Z$2,"")</f>
        <v/>
      </c>
      <c r="J420" t="str">
        <f>IF(VLOOKUP($A420,Parts!$A:$AM,J$1,0)="X",AA$2,"")</f>
        <v/>
      </c>
      <c r="K420" t="str">
        <f>IF(VLOOKUP($A420,Parts!$A:$AM,K$1,0)="X",AB$2,"")</f>
        <v/>
      </c>
      <c r="L420" t="str">
        <f>IF(VLOOKUP($A420,Parts!$A:$AM,L$1,0)="X",AC$2,"")</f>
        <v/>
      </c>
      <c r="M420" t="str">
        <f>IF(VLOOKUP($A420,Parts!$A:$AM,M$1,0)="X",AD$2,"")</f>
        <v/>
      </c>
      <c r="N420" t="str">
        <f>IF(VLOOKUP($A420,Parts!$A:$AM,N$1,0)="X",AE$2,"")</f>
        <v/>
      </c>
      <c r="O420" t="str">
        <f>IF(VLOOKUP($A420,Parts!$A:$AM,O$1,0)="X",AF$2,"")</f>
        <v/>
      </c>
      <c r="P420" t="str">
        <f t="shared" si="7"/>
        <v/>
      </c>
    </row>
    <row r="421" spans="1:16" x14ac:dyDescent="0.25">
      <c r="A421" t="str">
        <f>Table15[[#This Row],[Name]]</f>
        <v>AJ10-42</v>
      </c>
      <c r="B421" t="str">
        <f>IF(VLOOKUP($A421,Parts!$A:$AM,B$1,0)="X",S$2,"")</f>
        <v/>
      </c>
      <c r="C421" t="str">
        <f>IF(VLOOKUP($A421,Parts!$A:$AM,C$1,0)="X",T$2,"")</f>
        <v/>
      </c>
      <c r="D421" t="str">
        <f>IF(VLOOKUP($A421,Parts!$A:$AM,D$1,0)="X",U$2,"")</f>
        <v/>
      </c>
      <c r="E421" t="str">
        <f>IF(VLOOKUP($A421,Parts!$A:$AM,E$1,0)="X",V$2,"")</f>
        <v/>
      </c>
      <c r="F421" t="str">
        <f>IF(VLOOKUP($A421,Parts!$A:$AM,F$1,0)="X",W$2,"")</f>
        <v/>
      </c>
      <c r="G421" t="str">
        <f>IF(VLOOKUP($A421,Parts!$A:$AM,G$1,0)="X",X$2,"")</f>
        <v/>
      </c>
      <c r="H421" t="str">
        <f>IF(VLOOKUP($A421,Parts!$A:$AM,H$1,0)="X",Y$2,"")</f>
        <v/>
      </c>
      <c r="I421" t="str">
        <f>IF(VLOOKUP($A421,Parts!$A:$AM,I$1,0)="X",Z$2,"")</f>
        <v/>
      </c>
      <c r="J421" t="str">
        <f>IF(VLOOKUP($A421,Parts!$A:$AM,J$1,0)="X",AA$2,"")</f>
        <v/>
      </c>
      <c r="K421" t="str">
        <f>IF(VLOOKUP($A421,Parts!$A:$AM,K$1,0)="X",AB$2,"")</f>
        <v/>
      </c>
      <c r="L421" t="str">
        <f>IF(VLOOKUP($A421,Parts!$A:$AM,L$1,0)="X",AC$2,"")</f>
        <v/>
      </c>
      <c r="M421" t="str">
        <f>IF(VLOOKUP($A421,Parts!$A:$AM,M$1,0)="X",AD$2,"")</f>
        <v/>
      </c>
      <c r="N421" t="str">
        <f>IF(VLOOKUP($A421,Parts!$A:$AM,N$1,0)="X",AE$2,"")</f>
        <v/>
      </c>
      <c r="O421" t="str">
        <f>IF(VLOOKUP($A421,Parts!$A:$AM,O$1,0)="X",AF$2,"")</f>
        <v/>
      </c>
      <c r="P421" t="str">
        <f t="shared" si="7"/>
        <v/>
      </c>
    </row>
    <row r="422" spans="1:16" x14ac:dyDescent="0.25">
      <c r="A422" t="str">
        <f>Table15[[#This Row],[Name]]</f>
        <v>bluedog_Diamant_Asterix</v>
      </c>
      <c r="B422" t="str">
        <f>IF(VLOOKUP($A422,Parts!$A:$AM,B$1,0)="X",S$2,"")</f>
        <v/>
      </c>
      <c r="C422" t="str">
        <f>IF(VLOOKUP($A422,Parts!$A:$AM,C$1,0)="X",T$2,"")</f>
        <v/>
      </c>
      <c r="D422" t="str">
        <f>IF(VLOOKUP($A422,Parts!$A:$AM,D$1,0)="X",U$2,"")</f>
        <v/>
      </c>
      <c r="E422" t="str">
        <f>IF(VLOOKUP($A422,Parts!$A:$AM,E$1,0)="X",V$2,"")</f>
        <v/>
      </c>
      <c r="F422" t="str">
        <f>IF(VLOOKUP($A422,Parts!$A:$AM,F$1,0)="X",W$2,"")</f>
        <v/>
      </c>
      <c r="G422" t="str">
        <f>IF(VLOOKUP($A422,Parts!$A:$AM,G$1,0)="X",X$2,"")</f>
        <v/>
      </c>
      <c r="H422" t="str">
        <f>IF(VLOOKUP($A422,Parts!$A:$AM,H$1,0)="X",Y$2,"")</f>
        <v/>
      </c>
      <c r="I422" t="str">
        <f>IF(VLOOKUP($A422,Parts!$A:$AM,I$1,0)="X",Z$2,"")</f>
        <v/>
      </c>
      <c r="J422" t="str">
        <f>IF(VLOOKUP($A422,Parts!$A:$AM,J$1,0)="X",AA$2,"")</f>
        <v/>
      </c>
      <c r="K422" t="str">
        <f>IF(VLOOKUP($A422,Parts!$A:$AM,K$1,0)="X",AB$2,"")</f>
        <v/>
      </c>
      <c r="L422" t="str">
        <f>IF(VLOOKUP($A422,Parts!$A:$AM,L$1,0)="X",AC$2,"")</f>
        <v/>
      </c>
      <c r="M422" t="str">
        <f>IF(VLOOKUP($A422,Parts!$A:$AM,M$1,0)="X",AD$2,"")</f>
        <v/>
      </c>
      <c r="N422" t="str">
        <f>IF(VLOOKUP($A422,Parts!$A:$AM,N$1,0)="X",AE$2,"")</f>
        <v/>
      </c>
      <c r="O422" t="str">
        <f>IF(VLOOKUP($A422,Parts!$A:$AM,O$1,0)="X",AF$2,"")</f>
        <v/>
      </c>
      <c r="P422" t="str">
        <f t="shared" si="7"/>
        <v/>
      </c>
    </row>
    <row r="423" spans="1:16" x14ac:dyDescent="0.25">
      <c r="A423" t="str">
        <f>Table15[[#This Row],[Name]]</f>
        <v>dmASERT</v>
      </c>
      <c r="B423" t="str">
        <f>IF(VLOOKUP($A423,Parts!$A:$AM,B$1,0)="X",S$2,"")</f>
        <v/>
      </c>
      <c r="C423" t="str">
        <f>IF(VLOOKUP($A423,Parts!$A:$AM,C$1,0)="X",T$2,"")</f>
        <v/>
      </c>
      <c r="D423" t="str">
        <f>IF(VLOOKUP($A423,Parts!$A:$AM,D$1,0)="X",U$2,"")</f>
        <v/>
      </c>
      <c r="E423" t="str">
        <f>IF(VLOOKUP($A423,Parts!$A:$AM,E$1,0)="X",V$2,"")</f>
        <v/>
      </c>
      <c r="F423" t="str">
        <f>IF(VLOOKUP($A423,Parts!$A:$AM,F$1,0)="X",W$2,"")</f>
        <v/>
      </c>
      <c r="G423" t="str">
        <f>IF(VLOOKUP($A423,Parts!$A:$AM,G$1,0)="X",X$2,"")</f>
        <v/>
      </c>
      <c r="H423" t="str">
        <f>IF(VLOOKUP($A423,Parts!$A:$AM,H$1,0)="X",Y$2,"")</f>
        <v/>
      </c>
      <c r="I423" t="str">
        <f>IF(VLOOKUP($A423,Parts!$A:$AM,I$1,0)="X",Z$2,"")</f>
        <v/>
      </c>
      <c r="J423" t="str">
        <f>IF(VLOOKUP($A423,Parts!$A:$AM,J$1,0)="X",AA$2,"")</f>
        <v xml:space="preserve">    MODULE
    { name = ModuleTagInstruments }
</v>
      </c>
      <c r="K423" t="str">
        <f>IF(VLOOKUP($A423,Parts!$A:$AM,K$1,0)="X",AB$2,"")</f>
        <v/>
      </c>
      <c r="L423" t="str">
        <f>IF(VLOOKUP($A423,Parts!$A:$AM,L$1,0)="X",AC$2,"")</f>
        <v/>
      </c>
      <c r="M423" t="str">
        <f>IF(VLOOKUP($A423,Parts!$A:$AM,M$1,0)="X",AD$2,"")</f>
        <v/>
      </c>
      <c r="N423" t="str">
        <f>IF(VLOOKUP($A423,Parts!$A:$AM,N$1,0)="X",AE$2,"")</f>
        <v/>
      </c>
      <c r="O423" t="str">
        <f>IF(VLOOKUP($A423,Parts!$A:$AM,O$1,0)="X",AF$2,"")</f>
        <v/>
      </c>
      <c r="P423" t="str">
        <f t="shared" si="7"/>
        <v xml:space="preserve">    MODULE
    { name = ModuleTagInstruments }
</v>
      </c>
    </row>
    <row r="424" spans="1:16" x14ac:dyDescent="0.25">
      <c r="A424" t="str">
        <f>Table15[[#This Row],[Name]]</f>
        <v>rn_uda</v>
      </c>
      <c r="B424" t="str">
        <f>IF(VLOOKUP($A424,Parts!$A:$AM,B$1,0)="X",S$2,"")</f>
        <v/>
      </c>
      <c r="C424" t="str">
        <f>IF(VLOOKUP($A424,Parts!$A:$AM,C$1,0)="X",T$2,"")</f>
        <v/>
      </c>
      <c r="D424" t="str">
        <f>IF(VLOOKUP($A424,Parts!$A:$AM,D$1,0)="X",U$2,"")</f>
        <v/>
      </c>
      <c r="E424" t="str">
        <f>IF(VLOOKUP($A424,Parts!$A:$AM,E$1,0)="X",V$2,"")</f>
        <v/>
      </c>
      <c r="F424" t="str">
        <f>IF(VLOOKUP($A424,Parts!$A:$AM,F$1,0)="X",W$2,"")</f>
        <v/>
      </c>
      <c r="G424" t="str">
        <f>IF(VLOOKUP($A424,Parts!$A:$AM,G$1,0)="X",X$2,"")</f>
        <v/>
      </c>
      <c r="H424" t="str">
        <f>IF(VLOOKUP($A424,Parts!$A:$AM,H$1,0)="X",Y$2,"")</f>
        <v/>
      </c>
      <c r="I424" t="str">
        <f>IF(VLOOKUP($A424,Parts!$A:$AM,I$1,0)="X",Z$2,"")</f>
        <v/>
      </c>
      <c r="J424" t="str">
        <f>IF(VLOOKUP($A424,Parts!$A:$AM,J$1,0)="X",AA$2,"")</f>
        <v/>
      </c>
      <c r="K424" t="str">
        <f>IF(VLOOKUP($A424,Parts!$A:$AM,K$1,0)="X",AB$2,"")</f>
        <v/>
      </c>
      <c r="L424" t="str">
        <f>IF(VLOOKUP($A424,Parts!$A:$AM,L$1,0)="X",AC$2,"")</f>
        <v/>
      </c>
      <c r="M424" t="str">
        <f>IF(VLOOKUP($A424,Parts!$A:$AM,M$1,0)="X",AD$2,"")</f>
        <v/>
      </c>
      <c r="N424" t="str">
        <f>IF(VLOOKUP($A424,Parts!$A:$AM,N$1,0)="X",AE$2,"")</f>
        <v/>
      </c>
      <c r="O424" t="str">
        <f>IF(VLOOKUP($A424,Parts!$A:$AM,O$1,0)="X",AF$2,"")</f>
        <v/>
      </c>
      <c r="P424" t="str">
        <f t="shared" si="7"/>
        <v/>
      </c>
    </row>
    <row r="425" spans="1:16" x14ac:dyDescent="0.25">
      <c r="A425" t="str">
        <f>Table15[[#This Row],[Name]]</f>
        <v>LargeOMS</v>
      </c>
      <c r="B425" t="str">
        <f>IF(VLOOKUP($A425,Parts!$A:$AM,B$1,0)="X",S$2,"")</f>
        <v/>
      </c>
      <c r="C425" t="str">
        <f>IF(VLOOKUP($A425,Parts!$A:$AM,C$1,0)="X",T$2,"")</f>
        <v/>
      </c>
      <c r="D425" t="str">
        <f>IF(VLOOKUP($A425,Parts!$A:$AM,D$1,0)="X",U$2,"")</f>
        <v/>
      </c>
      <c r="E425" t="str">
        <f>IF(VLOOKUP($A425,Parts!$A:$AM,E$1,0)="X",V$2,"")</f>
        <v xml:space="preserve">    MODULE
    { name = ModuleTagEngineLiquidPF }
</v>
      </c>
      <c r="F425" t="str">
        <f>IF(VLOOKUP($A425,Parts!$A:$AM,F$1,0)="X",W$2,"")</f>
        <v/>
      </c>
      <c r="G425" t="str">
        <f>IF(VLOOKUP($A425,Parts!$A:$AM,G$1,0)="X",X$2,"")</f>
        <v/>
      </c>
      <c r="H425" t="str">
        <f>IF(VLOOKUP($A425,Parts!$A:$AM,H$1,0)="X",Y$2,"")</f>
        <v/>
      </c>
      <c r="I425" t="str">
        <f>IF(VLOOKUP($A425,Parts!$A:$AM,I$1,0)="X",Z$2,"")</f>
        <v/>
      </c>
      <c r="J425" t="str">
        <f>IF(VLOOKUP($A425,Parts!$A:$AM,J$1,0)="X",AA$2,"")</f>
        <v/>
      </c>
      <c r="K425" t="str">
        <f>IF(VLOOKUP($A425,Parts!$A:$AM,K$1,0)="X",AB$2,"")</f>
        <v/>
      </c>
      <c r="L425" t="str">
        <f>IF(VLOOKUP($A425,Parts!$A:$AM,L$1,0)="X",AC$2,"")</f>
        <v/>
      </c>
      <c r="M425" t="str">
        <f>IF(VLOOKUP($A425,Parts!$A:$AM,M$1,0)="X",AD$2,"")</f>
        <v/>
      </c>
      <c r="N425" t="str">
        <f>IF(VLOOKUP($A425,Parts!$A:$AM,N$1,0)="X",AE$2,"")</f>
        <v/>
      </c>
      <c r="O425" t="str">
        <f>IF(VLOOKUP($A425,Parts!$A:$AM,O$1,0)="X",AF$2,"")</f>
        <v/>
      </c>
      <c r="P425" t="str">
        <f t="shared" si="7"/>
        <v xml:space="preserve">    MODULE
    { name = ModuleTagEngineLiquidPF }
</v>
      </c>
    </row>
    <row r="426" spans="1:16" x14ac:dyDescent="0.25">
      <c r="A426" t="str">
        <f>Table15[[#This Row],[Name]]</f>
        <v>AJ10-104</v>
      </c>
      <c r="B426" t="str">
        <f>IF(VLOOKUP($A426,Parts!$A:$AM,B$1,0)="X",S$2,"")</f>
        <v/>
      </c>
      <c r="C426" t="str">
        <f>IF(VLOOKUP($A426,Parts!$A:$AM,C$1,0)="X",T$2,"")</f>
        <v/>
      </c>
      <c r="D426" t="str">
        <f>IF(VLOOKUP($A426,Parts!$A:$AM,D$1,0)="X",U$2,"")</f>
        <v/>
      </c>
      <c r="E426" t="str">
        <f>IF(VLOOKUP($A426,Parts!$A:$AM,E$1,0)="X",V$2,"")</f>
        <v/>
      </c>
      <c r="F426" t="str">
        <f>IF(VLOOKUP($A426,Parts!$A:$AM,F$1,0)="X",W$2,"")</f>
        <v/>
      </c>
      <c r="G426" t="str">
        <f>IF(VLOOKUP($A426,Parts!$A:$AM,G$1,0)="X",X$2,"")</f>
        <v/>
      </c>
      <c r="H426" t="str">
        <f>IF(VLOOKUP($A426,Parts!$A:$AM,H$1,0)="X",Y$2,"")</f>
        <v/>
      </c>
      <c r="I426" t="str">
        <f>IF(VLOOKUP($A426,Parts!$A:$AM,I$1,0)="X",Z$2,"")</f>
        <v/>
      </c>
      <c r="J426" t="str">
        <f>IF(VLOOKUP($A426,Parts!$A:$AM,J$1,0)="X",AA$2,"")</f>
        <v/>
      </c>
      <c r="K426" t="str">
        <f>IF(VLOOKUP($A426,Parts!$A:$AM,K$1,0)="X",AB$2,"")</f>
        <v/>
      </c>
      <c r="L426" t="str">
        <f>IF(VLOOKUP($A426,Parts!$A:$AM,L$1,0)="X",AC$2,"")</f>
        <v/>
      </c>
      <c r="M426" t="str">
        <f>IF(VLOOKUP($A426,Parts!$A:$AM,M$1,0)="X",AD$2,"")</f>
        <v/>
      </c>
      <c r="N426" t="str">
        <f>IF(VLOOKUP($A426,Parts!$A:$AM,N$1,0)="X",AE$2,"")</f>
        <v/>
      </c>
      <c r="O426" t="str">
        <f>IF(VLOOKUP($A426,Parts!$A:$AM,O$1,0)="X",AF$2,"")</f>
        <v/>
      </c>
      <c r="P426" t="str">
        <f t="shared" si="7"/>
        <v/>
      </c>
    </row>
    <row r="427" spans="1:16" x14ac:dyDescent="0.25">
      <c r="A427" t="str">
        <f>Table15[[#This Row],[Name]]</f>
        <v>AJ10-118E</v>
      </c>
      <c r="B427" t="str">
        <f>IF(VLOOKUP($A427,Parts!$A:$AM,B$1,0)="X",S$2,"")</f>
        <v/>
      </c>
      <c r="C427" t="str">
        <f>IF(VLOOKUP($A427,Parts!$A:$AM,C$1,0)="X",T$2,"")</f>
        <v/>
      </c>
      <c r="D427" t="str">
        <f>IF(VLOOKUP($A427,Parts!$A:$AM,D$1,0)="X",U$2,"")</f>
        <v/>
      </c>
      <c r="E427" t="str">
        <f>IF(VLOOKUP($A427,Parts!$A:$AM,E$1,0)="X",V$2,"")</f>
        <v/>
      </c>
      <c r="F427" t="str">
        <f>IF(VLOOKUP($A427,Parts!$A:$AM,F$1,0)="X",W$2,"")</f>
        <v/>
      </c>
      <c r="G427" t="str">
        <f>IF(VLOOKUP($A427,Parts!$A:$AM,G$1,0)="X",X$2,"")</f>
        <v/>
      </c>
      <c r="H427" t="str">
        <f>IF(VLOOKUP($A427,Parts!$A:$AM,H$1,0)="X",Y$2,"")</f>
        <v/>
      </c>
      <c r="I427" t="str">
        <f>IF(VLOOKUP($A427,Parts!$A:$AM,I$1,0)="X",Z$2,"")</f>
        <v/>
      </c>
      <c r="J427" t="str">
        <f>IF(VLOOKUP($A427,Parts!$A:$AM,J$1,0)="X",AA$2,"")</f>
        <v/>
      </c>
      <c r="K427" t="str">
        <f>IF(VLOOKUP($A427,Parts!$A:$AM,K$1,0)="X",AB$2,"")</f>
        <v/>
      </c>
      <c r="L427" t="str">
        <f>IF(VLOOKUP($A427,Parts!$A:$AM,L$1,0)="X",AC$2,"")</f>
        <v/>
      </c>
      <c r="M427" t="str">
        <f>IF(VLOOKUP($A427,Parts!$A:$AM,M$1,0)="X",AD$2,"")</f>
        <v/>
      </c>
      <c r="N427" t="str">
        <f>IF(VLOOKUP($A427,Parts!$A:$AM,N$1,0)="X",AE$2,"")</f>
        <v/>
      </c>
      <c r="O427" t="str">
        <f>IF(VLOOKUP($A427,Parts!$A:$AM,O$1,0)="X",AF$2,"")</f>
        <v/>
      </c>
      <c r="P427" t="str">
        <f t="shared" si="7"/>
        <v/>
      </c>
    </row>
    <row r="428" spans="1:16" x14ac:dyDescent="0.25">
      <c r="A428" t="str">
        <f>Table15[[#This Row],[Name]]</f>
        <v>aje_atar</v>
      </c>
      <c r="B428" t="str">
        <f>IF(VLOOKUP($A428,Parts!$A:$AM,B$1,0)="X",S$2,"")</f>
        <v/>
      </c>
      <c r="C428" t="str">
        <f>IF(VLOOKUP($A428,Parts!$A:$AM,C$1,0)="X",T$2,"")</f>
        <v/>
      </c>
      <c r="D428" t="str">
        <f>IF(VLOOKUP($A428,Parts!$A:$AM,D$1,0)="X",U$2,"")</f>
        <v/>
      </c>
      <c r="E428" t="str">
        <f>IF(VLOOKUP($A428,Parts!$A:$AM,E$1,0)="X",V$2,"")</f>
        <v/>
      </c>
      <c r="F428" t="str">
        <f>IF(VLOOKUP($A428,Parts!$A:$AM,F$1,0)="X",W$2,"")</f>
        <v/>
      </c>
      <c r="G428" t="str">
        <f>IF(VLOOKUP($A428,Parts!$A:$AM,G$1,0)="X",X$2,"")</f>
        <v/>
      </c>
      <c r="H428" t="str">
        <f>IF(VLOOKUP($A428,Parts!$A:$AM,H$1,0)="X",Y$2,"")</f>
        <v/>
      </c>
      <c r="I428" t="str">
        <f>IF(VLOOKUP($A428,Parts!$A:$AM,I$1,0)="X",Z$2,"")</f>
        <v/>
      </c>
      <c r="J428" t="str">
        <f>IF(VLOOKUP($A428,Parts!$A:$AM,J$1,0)="X",AA$2,"")</f>
        <v/>
      </c>
      <c r="K428" t="str">
        <f>IF(VLOOKUP($A428,Parts!$A:$AM,K$1,0)="X",AB$2,"")</f>
        <v/>
      </c>
      <c r="L428" t="str">
        <f>IF(VLOOKUP($A428,Parts!$A:$AM,L$1,0)="X",AC$2,"")</f>
        <v/>
      </c>
      <c r="M428" t="str">
        <f>IF(VLOOKUP($A428,Parts!$A:$AM,M$1,0)="X",AD$2,"")</f>
        <v/>
      </c>
      <c r="N428" t="str">
        <f>IF(VLOOKUP($A428,Parts!$A:$AM,N$1,0)="X",AE$2,"")</f>
        <v/>
      </c>
      <c r="O428" t="str">
        <f>IF(VLOOKUP($A428,Parts!$A:$AM,O$1,0)="X",AF$2,"")</f>
        <v/>
      </c>
      <c r="P428" t="str">
        <f t="shared" si="7"/>
        <v/>
      </c>
    </row>
    <row r="429" spans="1:16" x14ac:dyDescent="0.25">
      <c r="A429" t="str">
        <f>Table15[[#This Row],[Name]]</f>
        <v>RSB_PLF_Athena92</v>
      </c>
      <c r="B429" t="str">
        <f>IF(VLOOKUP($A429,Parts!$A:$AM,B$1,0)="X",S$2,"")</f>
        <v/>
      </c>
      <c r="C429" t="str">
        <f>IF(VLOOKUP($A429,Parts!$A:$AM,C$1,0)="X",T$2,"")</f>
        <v/>
      </c>
      <c r="D429" t="str">
        <f>IF(VLOOKUP($A429,Parts!$A:$AM,D$1,0)="X",U$2,"")</f>
        <v/>
      </c>
      <c r="E429" t="str">
        <f>IF(VLOOKUP($A429,Parts!$A:$AM,E$1,0)="X",V$2,"")</f>
        <v/>
      </c>
      <c r="F429" t="str">
        <f>IF(VLOOKUP($A429,Parts!$A:$AM,F$1,0)="X",W$2,"")</f>
        <v/>
      </c>
      <c r="G429" t="str">
        <f>IF(VLOOKUP($A429,Parts!$A:$AM,G$1,0)="X",X$2,"")</f>
        <v/>
      </c>
      <c r="H429" t="str">
        <f>IF(VLOOKUP($A429,Parts!$A:$AM,H$1,0)="X",Y$2,"")</f>
        <v/>
      </c>
      <c r="I429" t="str">
        <f>IF(VLOOKUP($A429,Parts!$A:$AM,I$1,0)="X",Z$2,"")</f>
        <v/>
      </c>
      <c r="J429" t="str">
        <f>IF(VLOOKUP($A429,Parts!$A:$AM,J$1,0)="X",AA$2,"")</f>
        <v/>
      </c>
      <c r="K429" t="str">
        <f>IF(VLOOKUP($A429,Parts!$A:$AM,K$1,0)="X",AB$2,"")</f>
        <v/>
      </c>
      <c r="L429" t="str">
        <f>IF(VLOOKUP($A429,Parts!$A:$AM,L$1,0)="X",AC$2,"")</f>
        <v/>
      </c>
      <c r="M429" t="str">
        <f>IF(VLOOKUP($A429,Parts!$A:$AM,M$1,0)="X",AD$2,"")</f>
        <v/>
      </c>
      <c r="N429" t="str">
        <f>IF(VLOOKUP($A429,Parts!$A:$AM,N$1,0)="X",AE$2,"")</f>
        <v/>
      </c>
      <c r="O429" t="str">
        <f>IF(VLOOKUP($A429,Parts!$A:$AM,O$1,0)="X",AF$2,"")</f>
        <v/>
      </c>
      <c r="P429" t="str">
        <f t="shared" si="7"/>
        <v/>
      </c>
    </row>
    <row r="430" spans="1:16" x14ac:dyDescent="0.25">
      <c r="A430" t="str">
        <f>Table15[[#This Row],[Name]]</f>
        <v>RSB_Athena_OAM_Interstage</v>
      </c>
      <c r="B430" t="str">
        <f>IF(VLOOKUP($A430,Parts!$A:$AM,B$1,0)="X",S$2,"")</f>
        <v/>
      </c>
      <c r="C430" t="str">
        <f>IF(VLOOKUP($A430,Parts!$A:$AM,C$1,0)="X",T$2,"")</f>
        <v/>
      </c>
      <c r="D430" t="str">
        <f>IF(VLOOKUP($A430,Parts!$A:$AM,D$1,0)="X",U$2,"")</f>
        <v/>
      </c>
      <c r="E430" t="str">
        <f>IF(VLOOKUP($A430,Parts!$A:$AM,E$1,0)="X",V$2,"")</f>
        <v/>
      </c>
      <c r="F430" t="str">
        <f>IF(VLOOKUP($A430,Parts!$A:$AM,F$1,0)="X",W$2,"")</f>
        <v/>
      </c>
      <c r="G430" t="str">
        <f>IF(VLOOKUP($A430,Parts!$A:$AM,G$1,0)="X",X$2,"")</f>
        <v/>
      </c>
      <c r="H430" t="str">
        <f>IF(VLOOKUP($A430,Parts!$A:$AM,H$1,0)="X",Y$2,"")</f>
        <v/>
      </c>
      <c r="I430" t="str">
        <f>IF(VLOOKUP($A430,Parts!$A:$AM,I$1,0)="X",Z$2,"")</f>
        <v/>
      </c>
      <c r="J430" t="str">
        <f>IF(VLOOKUP($A430,Parts!$A:$AM,J$1,0)="X",AA$2,"")</f>
        <v/>
      </c>
      <c r="K430" t="str">
        <f>IF(VLOOKUP($A430,Parts!$A:$AM,K$1,0)="X",AB$2,"")</f>
        <v/>
      </c>
      <c r="L430" t="str">
        <f>IF(VLOOKUP($A430,Parts!$A:$AM,L$1,0)="X",AC$2,"")</f>
        <v/>
      </c>
      <c r="M430" t="str">
        <f>IF(VLOOKUP($A430,Parts!$A:$AM,M$1,0)="X",AD$2,"")</f>
        <v/>
      </c>
      <c r="N430" t="str">
        <f>IF(VLOOKUP($A430,Parts!$A:$AM,N$1,0)="X",AE$2,"")</f>
        <v/>
      </c>
      <c r="O430" t="str">
        <f>IF(VLOOKUP($A430,Parts!$A:$AM,O$1,0)="X",AF$2,"")</f>
        <v/>
      </c>
      <c r="P430" t="str">
        <f t="shared" si="7"/>
        <v/>
      </c>
    </row>
    <row r="431" spans="1:16" x14ac:dyDescent="0.25">
      <c r="A431" t="str">
        <f>Table15[[#This Row],[Name]]</f>
        <v>RSBathenaOAM</v>
      </c>
      <c r="B431" t="str">
        <f>IF(VLOOKUP($A431,Parts!$A:$AM,B$1,0)="X",S$2,"")</f>
        <v/>
      </c>
      <c r="C431" t="str">
        <f>IF(VLOOKUP($A431,Parts!$A:$AM,C$1,0)="X",T$2,"")</f>
        <v/>
      </c>
      <c r="D431" t="str">
        <f>IF(VLOOKUP($A431,Parts!$A:$AM,D$1,0)="X",U$2,"")</f>
        <v/>
      </c>
      <c r="E431" t="str">
        <f>IF(VLOOKUP($A431,Parts!$A:$AM,E$1,0)="X",V$2,"")</f>
        <v/>
      </c>
      <c r="F431" t="str">
        <f>IF(VLOOKUP($A431,Parts!$A:$AM,F$1,0)="X",W$2,"")</f>
        <v/>
      </c>
      <c r="G431" t="str">
        <f>IF(VLOOKUP($A431,Parts!$A:$AM,G$1,0)="X",X$2,"")</f>
        <v/>
      </c>
      <c r="H431" t="str">
        <f>IF(VLOOKUP($A431,Parts!$A:$AM,H$1,0)="X",Y$2,"")</f>
        <v/>
      </c>
      <c r="I431" t="str">
        <f>IF(VLOOKUP($A431,Parts!$A:$AM,I$1,0)="X",Z$2,"")</f>
        <v/>
      </c>
      <c r="J431" t="str">
        <f>IF(VLOOKUP($A431,Parts!$A:$AM,J$1,0)="X",AA$2,"")</f>
        <v/>
      </c>
      <c r="K431" t="str">
        <f>IF(VLOOKUP($A431,Parts!$A:$AM,K$1,0)="X",AB$2,"")</f>
        <v/>
      </c>
      <c r="L431" t="str">
        <f>IF(VLOOKUP($A431,Parts!$A:$AM,L$1,0)="X",AC$2,"")</f>
        <v/>
      </c>
      <c r="M431" t="str">
        <f>IF(VLOOKUP($A431,Parts!$A:$AM,M$1,0)="X",AD$2,"")</f>
        <v/>
      </c>
      <c r="N431" t="str">
        <f>IF(VLOOKUP($A431,Parts!$A:$AM,N$1,0)="X",AE$2,"")</f>
        <v/>
      </c>
      <c r="O431" t="str">
        <f>IF(VLOOKUP($A431,Parts!$A:$AM,O$1,0)="X",AF$2,"")</f>
        <v/>
      </c>
      <c r="P431" t="str">
        <f t="shared" si="7"/>
        <v/>
      </c>
    </row>
    <row r="432" spans="1:16" x14ac:dyDescent="0.25">
      <c r="A432" t="str">
        <f>Table15[[#This Row],[Name]]</f>
        <v>RSBdecouplerAthenaPayload</v>
      </c>
      <c r="B432" t="str">
        <f>IF(VLOOKUP($A432,Parts!$A:$AM,B$1,0)="X",S$2,"")</f>
        <v/>
      </c>
      <c r="C432" t="str">
        <f>IF(VLOOKUP($A432,Parts!$A:$AM,C$1,0)="X",T$2,"")</f>
        <v/>
      </c>
      <c r="D432" t="str">
        <f>IF(VLOOKUP($A432,Parts!$A:$AM,D$1,0)="X",U$2,"")</f>
        <v/>
      </c>
      <c r="E432" t="str">
        <f>IF(VLOOKUP($A432,Parts!$A:$AM,E$1,0)="X",V$2,"")</f>
        <v/>
      </c>
      <c r="F432" t="str">
        <f>IF(VLOOKUP($A432,Parts!$A:$AM,F$1,0)="X",W$2,"")</f>
        <v/>
      </c>
      <c r="G432" t="str">
        <f>IF(VLOOKUP($A432,Parts!$A:$AM,G$1,0)="X",X$2,"")</f>
        <v/>
      </c>
      <c r="H432" t="str">
        <f>IF(VLOOKUP($A432,Parts!$A:$AM,H$1,0)="X",Y$2,"")</f>
        <v/>
      </c>
      <c r="I432" t="str">
        <f>IF(VLOOKUP($A432,Parts!$A:$AM,I$1,0)="X",Z$2,"")</f>
        <v/>
      </c>
      <c r="J432" t="str">
        <f>IF(VLOOKUP($A432,Parts!$A:$AM,J$1,0)="X",AA$2,"")</f>
        <v/>
      </c>
      <c r="K432" t="str">
        <f>IF(VLOOKUP($A432,Parts!$A:$AM,K$1,0)="X",AB$2,"")</f>
        <v/>
      </c>
      <c r="L432" t="str">
        <f>IF(VLOOKUP($A432,Parts!$A:$AM,L$1,0)="X",AC$2,"")</f>
        <v/>
      </c>
      <c r="M432" t="str">
        <f>IF(VLOOKUP($A432,Parts!$A:$AM,M$1,0)="X",AD$2,"")</f>
        <v/>
      </c>
      <c r="N432" t="str">
        <f>IF(VLOOKUP($A432,Parts!$A:$AM,N$1,0)="X",AE$2,"")</f>
        <v/>
      </c>
      <c r="O432" t="str">
        <f>IF(VLOOKUP($A432,Parts!$A:$AM,O$1,0)="X",AF$2,"")</f>
        <v/>
      </c>
      <c r="P432" t="str">
        <f t="shared" si="7"/>
        <v/>
      </c>
    </row>
    <row r="433" spans="1:16" x14ac:dyDescent="0.25">
      <c r="A433" t="str">
        <f>Table15[[#This Row],[Name]]</f>
        <v>FASAMercuryFairing</v>
      </c>
      <c r="B433" t="str">
        <f>IF(VLOOKUP($A433,Parts!$A:$AM,B$1,0)="X",S$2,"")</f>
        <v/>
      </c>
      <c r="C433" t="str">
        <f>IF(VLOOKUP($A433,Parts!$A:$AM,C$1,0)="X",T$2,"")</f>
        <v/>
      </c>
      <c r="D433" t="str">
        <f>IF(VLOOKUP($A433,Parts!$A:$AM,D$1,0)="X",U$2,"")</f>
        <v/>
      </c>
      <c r="E433" t="str">
        <f>IF(VLOOKUP($A433,Parts!$A:$AM,E$1,0)="X",V$2,"")</f>
        <v/>
      </c>
      <c r="F433" t="str">
        <f>IF(VLOOKUP($A433,Parts!$A:$AM,F$1,0)="X",W$2,"")</f>
        <v/>
      </c>
      <c r="G433" t="str">
        <f>IF(VLOOKUP($A433,Parts!$A:$AM,G$1,0)="X",X$2,"")</f>
        <v/>
      </c>
      <c r="H433" t="str">
        <f>IF(VLOOKUP($A433,Parts!$A:$AM,H$1,0)="X",Y$2,"")</f>
        <v/>
      </c>
      <c r="I433" t="str">
        <f>IF(VLOOKUP($A433,Parts!$A:$AM,I$1,0)="X",Z$2,"")</f>
        <v/>
      </c>
      <c r="J433" t="str">
        <f>IF(VLOOKUP($A433,Parts!$A:$AM,J$1,0)="X",AA$2,"")</f>
        <v/>
      </c>
      <c r="K433" t="str">
        <f>IF(VLOOKUP($A433,Parts!$A:$AM,K$1,0)="X",AB$2,"")</f>
        <v/>
      </c>
      <c r="L433" t="str">
        <f>IF(VLOOKUP($A433,Parts!$A:$AM,L$1,0)="X",AC$2,"")</f>
        <v/>
      </c>
      <c r="M433" t="str">
        <f>IF(VLOOKUP($A433,Parts!$A:$AM,M$1,0)="X",AD$2,"")</f>
        <v/>
      </c>
      <c r="N433" t="str">
        <f>IF(VLOOKUP($A433,Parts!$A:$AM,N$1,0)="X",AE$2,"")</f>
        <v xml:space="preserve">    MODULE
    { name = ModuleTagDecoupler }
</v>
      </c>
      <c r="O433" t="str">
        <f>IF(VLOOKUP($A433,Parts!$A:$AM,O$1,0)="X",AF$2,"")</f>
        <v/>
      </c>
      <c r="P433" t="str">
        <f t="shared" si="7"/>
        <v xml:space="preserve">    MODULE
    { name = ModuleTagDecoupler }
</v>
      </c>
    </row>
    <row r="434" spans="1:16" x14ac:dyDescent="0.25">
      <c r="A434" t="str">
        <f>Table15[[#This Row],[Name]]</f>
        <v>FASAAtlasH</v>
      </c>
      <c r="B434" t="str">
        <f>IF(VLOOKUP($A434,Parts!$A:$AM,B$1,0)="X",S$2,"")</f>
        <v/>
      </c>
      <c r="C434" t="str">
        <f>IF(VLOOKUP($A434,Parts!$A:$AM,C$1,0)="X",T$2,"")</f>
        <v/>
      </c>
      <c r="D434" t="str">
        <f>IF(VLOOKUP($A434,Parts!$A:$AM,D$1,0)="X",U$2,"")</f>
        <v/>
      </c>
      <c r="E434" t="str">
        <f>IF(VLOOKUP($A434,Parts!$A:$AM,E$1,0)="X",V$2,"")</f>
        <v/>
      </c>
      <c r="F434" t="str">
        <f>IF(VLOOKUP($A434,Parts!$A:$AM,F$1,0)="X",W$2,"")</f>
        <v/>
      </c>
      <c r="G434" t="str">
        <f>IF(VLOOKUP($A434,Parts!$A:$AM,G$1,0)="X",X$2,"")</f>
        <v/>
      </c>
      <c r="H434" t="str">
        <f>IF(VLOOKUP($A434,Parts!$A:$AM,H$1,0)="X",Y$2,"")</f>
        <v/>
      </c>
      <c r="I434" t="str">
        <f>IF(VLOOKUP($A434,Parts!$A:$AM,I$1,0)="X",Z$2,"")</f>
        <v/>
      </c>
      <c r="J434" t="str">
        <f>IF(VLOOKUP($A434,Parts!$A:$AM,J$1,0)="X",AA$2,"")</f>
        <v/>
      </c>
      <c r="K434" t="str">
        <f>IF(VLOOKUP($A434,Parts!$A:$AM,K$1,0)="X",AB$2,"")</f>
        <v/>
      </c>
      <c r="L434" t="str">
        <f>IF(VLOOKUP($A434,Parts!$A:$AM,L$1,0)="X",AC$2,"")</f>
        <v/>
      </c>
      <c r="M434" t="str">
        <f>IF(VLOOKUP($A434,Parts!$A:$AM,M$1,0)="X",AD$2,"")</f>
        <v/>
      </c>
      <c r="N434" t="str">
        <f>IF(VLOOKUP($A434,Parts!$A:$AM,N$1,0)="X",AE$2,"")</f>
        <v/>
      </c>
      <c r="O434" t="str">
        <f>IF(VLOOKUP($A434,Parts!$A:$AM,O$1,0)="X",AF$2,"")</f>
        <v/>
      </c>
      <c r="P434" t="str">
        <f t="shared" si="7"/>
        <v/>
      </c>
    </row>
    <row r="435" spans="1:16" x14ac:dyDescent="0.25">
      <c r="A435" t="str">
        <f>Table15[[#This Row],[Name]]</f>
        <v>FASAAtlasII</v>
      </c>
      <c r="B435" t="str">
        <f>IF(VLOOKUP($A435,Parts!$A:$AM,B$1,0)="X",S$2,"")</f>
        <v/>
      </c>
      <c r="C435" t="str">
        <f>IF(VLOOKUP($A435,Parts!$A:$AM,C$1,0)="X",T$2,"")</f>
        <v/>
      </c>
      <c r="D435" t="str">
        <f>IF(VLOOKUP($A435,Parts!$A:$AM,D$1,0)="X",U$2,"")</f>
        <v/>
      </c>
      <c r="E435" t="str">
        <f>IF(VLOOKUP($A435,Parts!$A:$AM,E$1,0)="X",V$2,"")</f>
        <v/>
      </c>
      <c r="F435" t="str">
        <f>IF(VLOOKUP($A435,Parts!$A:$AM,F$1,0)="X",W$2,"")</f>
        <v/>
      </c>
      <c r="G435" t="str">
        <f>IF(VLOOKUP($A435,Parts!$A:$AM,G$1,0)="X",X$2,"")</f>
        <v/>
      </c>
      <c r="H435" t="str">
        <f>IF(VLOOKUP($A435,Parts!$A:$AM,H$1,0)="X",Y$2,"")</f>
        <v/>
      </c>
      <c r="I435" t="str">
        <f>IF(VLOOKUP($A435,Parts!$A:$AM,I$1,0)="X",Z$2,"")</f>
        <v/>
      </c>
      <c r="J435" t="str">
        <f>IF(VLOOKUP($A435,Parts!$A:$AM,J$1,0)="X",AA$2,"")</f>
        <v/>
      </c>
      <c r="K435" t="str">
        <f>IF(VLOOKUP($A435,Parts!$A:$AM,K$1,0)="X",AB$2,"")</f>
        <v/>
      </c>
      <c r="L435" t="str">
        <f>IF(VLOOKUP($A435,Parts!$A:$AM,L$1,0)="X",AC$2,"")</f>
        <v/>
      </c>
      <c r="M435" t="str">
        <f>IF(VLOOKUP($A435,Parts!$A:$AM,M$1,0)="X",AD$2,"")</f>
        <v/>
      </c>
      <c r="N435" t="str">
        <f>IF(VLOOKUP($A435,Parts!$A:$AM,N$1,0)="X",AE$2,"")</f>
        <v/>
      </c>
      <c r="O435" t="str">
        <f>IF(VLOOKUP($A435,Parts!$A:$AM,O$1,0)="X",AF$2,"")</f>
        <v/>
      </c>
      <c r="P435" t="str">
        <f t="shared" si="7"/>
        <v/>
      </c>
    </row>
    <row r="436" spans="1:16" x14ac:dyDescent="0.25">
      <c r="A436" t="str">
        <f>Table15[[#This Row],[Name]]</f>
        <v>FASAAtlasLV3C</v>
      </c>
      <c r="B436" t="str">
        <f>IF(VLOOKUP($A436,Parts!$A:$AM,B$1,0)="X",S$2,"")</f>
        <v/>
      </c>
      <c r="C436" t="str">
        <f>IF(VLOOKUP($A436,Parts!$A:$AM,C$1,0)="X",T$2,"")</f>
        <v/>
      </c>
      <c r="D436" t="str">
        <f>IF(VLOOKUP($A436,Parts!$A:$AM,D$1,0)="X",U$2,"")</f>
        <v/>
      </c>
      <c r="E436" t="str">
        <f>IF(VLOOKUP($A436,Parts!$A:$AM,E$1,0)="X",V$2,"")</f>
        <v/>
      </c>
      <c r="F436" t="str">
        <f>IF(VLOOKUP($A436,Parts!$A:$AM,F$1,0)="X",W$2,"")</f>
        <v/>
      </c>
      <c r="G436" t="str">
        <f>IF(VLOOKUP($A436,Parts!$A:$AM,G$1,0)="X",X$2,"")</f>
        <v/>
      </c>
      <c r="H436" t="str">
        <f>IF(VLOOKUP($A436,Parts!$A:$AM,H$1,0)="X",Y$2,"")</f>
        <v/>
      </c>
      <c r="I436" t="str">
        <f>IF(VLOOKUP($A436,Parts!$A:$AM,I$1,0)="X",Z$2,"")</f>
        <v/>
      </c>
      <c r="J436" t="str">
        <f>IF(VLOOKUP($A436,Parts!$A:$AM,J$1,0)="X",AA$2,"")</f>
        <v/>
      </c>
      <c r="K436" t="str">
        <f>IF(VLOOKUP($A436,Parts!$A:$AM,K$1,0)="X",AB$2,"")</f>
        <v/>
      </c>
      <c r="L436" t="str">
        <f>IF(VLOOKUP($A436,Parts!$A:$AM,L$1,0)="X",AC$2,"")</f>
        <v/>
      </c>
      <c r="M436" t="str">
        <f>IF(VLOOKUP($A436,Parts!$A:$AM,M$1,0)="X",AD$2,"")</f>
        <v/>
      </c>
      <c r="N436" t="str">
        <f>IF(VLOOKUP($A436,Parts!$A:$AM,N$1,0)="X",AE$2,"")</f>
        <v/>
      </c>
      <c r="O436" t="str">
        <f>IF(VLOOKUP($A436,Parts!$A:$AM,O$1,0)="X",AF$2,"")</f>
        <v/>
      </c>
      <c r="P436" t="str">
        <f t="shared" si="7"/>
        <v/>
      </c>
    </row>
    <row r="437" spans="1:16" x14ac:dyDescent="0.25">
      <c r="A437" t="str">
        <f>Table15[[#This Row],[Name]]</f>
        <v>FASAMercuryAtlasLFTLong</v>
      </c>
      <c r="B437" t="str">
        <f>IF(VLOOKUP($A437,Parts!$A:$AM,B$1,0)="X",S$2,"")</f>
        <v/>
      </c>
      <c r="C437" t="str">
        <f>IF(VLOOKUP($A437,Parts!$A:$AM,C$1,0)="X",T$2,"")</f>
        <v/>
      </c>
      <c r="D437" t="str">
        <f>IF(VLOOKUP($A437,Parts!$A:$AM,D$1,0)="X",U$2,"")</f>
        <v/>
      </c>
      <c r="E437" t="str">
        <f>IF(VLOOKUP($A437,Parts!$A:$AM,E$1,0)="X",V$2,"")</f>
        <v/>
      </c>
      <c r="F437" t="str">
        <f>IF(VLOOKUP($A437,Parts!$A:$AM,F$1,0)="X",W$2,"")</f>
        <v/>
      </c>
      <c r="G437" t="str">
        <f>IF(VLOOKUP($A437,Parts!$A:$AM,G$1,0)="X",X$2,"")</f>
        <v/>
      </c>
      <c r="H437" t="str">
        <f>IF(VLOOKUP($A437,Parts!$A:$AM,H$1,0)="X",Y$2,"")</f>
        <v/>
      </c>
      <c r="I437" t="str">
        <f>IF(VLOOKUP($A437,Parts!$A:$AM,I$1,0)="X",Z$2,"")</f>
        <v/>
      </c>
      <c r="J437" t="str">
        <f>IF(VLOOKUP($A437,Parts!$A:$AM,J$1,0)="X",AA$2,"")</f>
        <v/>
      </c>
      <c r="K437" t="str">
        <f>IF(VLOOKUP($A437,Parts!$A:$AM,K$1,0)="X",AB$2,"")</f>
        <v/>
      </c>
      <c r="L437" t="str">
        <f>IF(VLOOKUP($A437,Parts!$A:$AM,L$1,0)="X",AC$2,"")</f>
        <v/>
      </c>
      <c r="M437" t="str">
        <f>IF(VLOOKUP($A437,Parts!$A:$AM,M$1,0)="X",AD$2,"")</f>
        <v/>
      </c>
      <c r="N437" t="str">
        <f>IF(VLOOKUP($A437,Parts!$A:$AM,N$1,0)="X",AE$2,"")</f>
        <v/>
      </c>
      <c r="O437" t="str">
        <f>IF(VLOOKUP($A437,Parts!$A:$AM,O$1,0)="X",AF$2,"")</f>
        <v/>
      </c>
      <c r="P437" t="str">
        <f t="shared" si="7"/>
        <v/>
      </c>
    </row>
    <row r="438" spans="1:16" x14ac:dyDescent="0.25">
      <c r="A438" t="str">
        <f>Table15[[#This Row],[Name]]</f>
        <v>FASAAtlasSLV3A</v>
      </c>
      <c r="B438" t="str">
        <f>IF(VLOOKUP($A438,Parts!$A:$AM,B$1,0)="X",S$2,"")</f>
        <v/>
      </c>
      <c r="C438" t="str">
        <f>IF(VLOOKUP($A438,Parts!$A:$AM,C$1,0)="X",T$2,"")</f>
        <v/>
      </c>
      <c r="D438" t="str">
        <f>IF(VLOOKUP($A438,Parts!$A:$AM,D$1,0)="X",U$2,"")</f>
        <v/>
      </c>
      <c r="E438" t="str">
        <f>IF(VLOOKUP($A438,Parts!$A:$AM,E$1,0)="X",V$2,"")</f>
        <v/>
      </c>
      <c r="F438" t="str">
        <f>IF(VLOOKUP($A438,Parts!$A:$AM,F$1,0)="X",W$2,"")</f>
        <v/>
      </c>
      <c r="G438" t="str">
        <f>IF(VLOOKUP($A438,Parts!$A:$AM,G$1,0)="X",X$2,"")</f>
        <v/>
      </c>
      <c r="H438" t="str">
        <f>IF(VLOOKUP($A438,Parts!$A:$AM,H$1,0)="X",Y$2,"")</f>
        <v/>
      </c>
      <c r="I438" t="str">
        <f>IF(VLOOKUP($A438,Parts!$A:$AM,I$1,0)="X",Z$2,"")</f>
        <v/>
      </c>
      <c r="J438" t="str">
        <f>IF(VLOOKUP($A438,Parts!$A:$AM,J$1,0)="X",AA$2,"")</f>
        <v/>
      </c>
      <c r="K438" t="str">
        <f>IF(VLOOKUP($A438,Parts!$A:$AM,K$1,0)="X",AB$2,"")</f>
        <v/>
      </c>
      <c r="L438" t="str">
        <f>IF(VLOOKUP($A438,Parts!$A:$AM,L$1,0)="X",AC$2,"")</f>
        <v/>
      </c>
      <c r="M438" t="str">
        <f>IF(VLOOKUP($A438,Parts!$A:$AM,M$1,0)="X",AD$2,"")</f>
        <v/>
      </c>
      <c r="N438" t="str">
        <f>IF(VLOOKUP($A438,Parts!$A:$AM,N$1,0)="X",AE$2,"")</f>
        <v/>
      </c>
      <c r="O438" t="str">
        <f>IF(VLOOKUP($A438,Parts!$A:$AM,O$1,0)="X",AF$2,"")</f>
        <v/>
      </c>
      <c r="P438" t="str">
        <f t="shared" si="7"/>
        <v/>
      </c>
    </row>
    <row r="439" spans="1:16" x14ac:dyDescent="0.25">
      <c r="A439" t="str">
        <f>Table15[[#This Row],[Name]]</f>
        <v>FASAAtlasSLV3C</v>
      </c>
      <c r="B439" t="str">
        <f>IF(VLOOKUP($A439,Parts!$A:$AM,B$1,0)="X",S$2,"")</f>
        <v/>
      </c>
      <c r="C439" t="str">
        <f>IF(VLOOKUP($A439,Parts!$A:$AM,C$1,0)="X",T$2,"")</f>
        <v/>
      </c>
      <c r="D439" t="str">
        <f>IF(VLOOKUP($A439,Parts!$A:$AM,D$1,0)="X",U$2,"")</f>
        <v/>
      </c>
      <c r="E439" t="str">
        <f>IF(VLOOKUP($A439,Parts!$A:$AM,E$1,0)="X",V$2,"")</f>
        <v/>
      </c>
      <c r="F439" t="str">
        <f>IF(VLOOKUP($A439,Parts!$A:$AM,F$1,0)="X",W$2,"")</f>
        <v/>
      </c>
      <c r="G439" t="str">
        <f>IF(VLOOKUP($A439,Parts!$A:$AM,G$1,0)="X",X$2,"")</f>
        <v/>
      </c>
      <c r="H439" t="str">
        <f>IF(VLOOKUP($A439,Parts!$A:$AM,H$1,0)="X",Y$2,"")</f>
        <v/>
      </c>
      <c r="I439" t="str">
        <f>IF(VLOOKUP($A439,Parts!$A:$AM,I$1,0)="X",Z$2,"")</f>
        <v/>
      </c>
      <c r="J439" t="str">
        <f>IF(VLOOKUP($A439,Parts!$A:$AM,J$1,0)="X",AA$2,"")</f>
        <v/>
      </c>
      <c r="K439" t="str">
        <f>IF(VLOOKUP($A439,Parts!$A:$AM,K$1,0)="X",AB$2,"")</f>
        <v/>
      </c>
      <c r="L439" t="str">
        <f>IF(VLOOKUP($A439,Parts!$A:$AM,L$1,0)="X",AC$2,"")</f>
        <v/>
      </c>
      <c r="M439" t="str">
        <f>IF(VLOOKUP($A439,Parts!$A:$AM,M$1,0)="X",AD$2,"")</f>
        <v/>
      </c>
      <c r="N439" t="str">
        <f>IF(VLOOKUP($A439,Parts!$A:$AM,N$1,0)="X",AE$2,"")</f>
        <v/>
      </c>
      <c r="O439" t="str">
        <f>IF(VLOOKUP($A439,Parts!$A:$AM,O$1,0)="X",AF$2,"")</f>
        <v/>
      </c>
      <c r="P439" t="str">
        <f t="shared" si="7"/>
        <v/>
      </c>
    </row>
    <row r="440" spans="1:16" x14ac:dyDescent="0.25">
      <c r="A440" t="str">
        <f>Table15[[#This Row],[Name]]</f>
        <v>RSB_PLF_AtlasV400_2</v>
      </c>
      <c r="B440" t="str">
        <f>IF(VLOOKUP($A440,Parts!$A:$AM,B$1,0)="X",S$2,"")</f>
        <v/>
      </c>
      <c r="C440" t="str">
        <f>IF(VLOOKUP($A440,Parts!$A:$AM,C$1,0)="X",T$2,"")</f>
        <v/>
      </c>
      <c r="D440" t="str">
        <f>IF(VLOOKUP($A440,Parts!$A:$AM,D$1,0)="X",U$2,"")</f>
        <v/>
      </c>
      <c r="E440" t="str">
        <f>IF(VLOOKUP($A440,Parts!$A:$AM,E$1,0)="X",V$2,"")</f>
        <v/>
      </c>
      <c r="F440" t="str">
        <f>IF(VLOOKUP($A440,Parts!$A:$AM,F$1,0)="X",W$2,"")</f>
        <v/>
      </c>
      <c r="G440" t="str">
        <f>IF(VLOOKUP($A440,Parts!$A:$AM,G$1,0)="X",X$2,"")</f>
        <v/>
      </c>
      <c r="H440" t="str">
        <f>IF(VLOOKUP($A440,Parts!$A:$AM,H$1,0)="X",Y$2,"")</f>
        <v/>
      </c>
      <c r="I440" t="str">
        <f>IF(VLOOKUP($A440,Parts!$A:$AM,I$1,0)="X",Z$2,"")</f>
        <v/>
      </c>
      <c r="J440" t="str">
        <f>IF(VLOOKUP($A440,Parts!$A:$AM,J$1,0)="X",AA$2,"")</f>
        <v/>
      </c>
      <c r="K440" t="str">
        <f>IF(VLOOKUP($A440,Parts!$A:$AM,K$1,0)="X",AB$2,"")</f>
        <v/>
      </c>
      <c r="L440" t="str">
        <f>IF(VLOOKUP($A440,Parts!$A:$AM,L$1,0)="X",AC$2,"")</f>
        <v/>
      </c>
      <c r="M440" t="str">
        <f>IF(VLOOKUP($A440,Parts!$A:$AM,M$1,0)="X",AD$2,"")</f>
        <v/>
      </c>
      <c r="N440" t="str">
        <f>IF(VLOOKUP($A440,Parts!$A:$AM,N$1,0)="X",AE$2,"")</f>
        <v/>
      </c>
      <c r="O440" t="str">
        <f>IF(VLOOKUP($A440,Parts!$A:$AM,O$1,0)="X",AF$2,"")</f>
        <v/>
      </c>
      <c r="P440" t="str">
        <f t="shared" si="7"/>
        <v/>
      </c>
    </row>
    <row r="441" spans="1:16" x14ac:dyDescent="0.25">
      <c r="A441" t="str">
        <f>Table15[[#This Row],[Name]]</f>
        <v>RSBinterstageAtlasCentaur400</v>
      </c>
      <c r="B441" t="str">
        <f>IF(VLOOKUP($A441,Parts!$A:$AM,B$1,0)="X",S$2,"")</f>
        <v/>
      </c>
      <c r="C441" t="str">
        <f>IF(VLOOKUP($A441,Parts!$A:$AM,C$1,0)="X",T$2,"")</f>
        <v/>
      </c>
      <c r="D441" t="str">
        <f>IF(VLOOKUP($A441,Parts!$A:$AM,D$1,0)="X",U$2,"")</f>
        <v/>
      </c>
      <c r="E441" t="str">
        <f>IF(VLOOKUP($A441,Parts!$A:$AM,E$1,0)="X",V$2,"")</f>
        <v/>
      </c>
      <c r="F441" t="str">
        <f>IF(VLOOKUP($A441,Parts!$A:$AM,F$1,0)="X",W$2,"")</f>
        <v/>
      </c>
      <c r="G441" t="str">
        <f>IF(VLOOKUP($A441,Parts!$A:$AM,G$1,0)="X",X$2,"")</f>
        <v/>
      </c>
      <c r="H441" t="str">
        <f>IF(VLOOKUP($A441,Parts!$A:$AM,H$1,0)="X",Y$2,"")</f>
        <v/>
      </c>
      <c r="I441" t="str">
        <f>IF(VLOOKUP($A441,Parts!$A:$AM,I$1,0)="X",Z$2,"")</f>
        <v/>
      </c>
      <c r="J441" t="str">
        <f>IF(VLOOKUP($A441,Parts!$A:$AM,J$1,0)="X",AA$2,"")</f>
        <v/>
      </c>
      <c r="K441" t="str">
        <f>IF(VLOOKUP($A441,Parts!$A:$AM,K$1,0)="X",AB$2,"")</f>
        <v/>
      </c>
      <c r="L441" t="str">
        <f>IF(VLOOKUP($A441,Parts!$A:$AM,L$1,0)="X",AC$2,"")</f>
        <v/>
      </c>
      <c r="M441" t="str">
        <f>IF(VLOOKUP($A441,Parts!$A:$AM,M$1,0)="X",AD$2,"")</f>
        <v/>
      </c>
      <c r="N441" t="str">
        <f>IF(VLOOKUP($A441,Parts!$A:$AM,N$1,0)="X",AE$2,"")</f>
        <v xml:space="preserve">    MODULE
    { name = ModuleTagDecoupler }
</v>
      </c>
      <c r="O441" t="str">
        <f>IF(VLOOKUP($A441,Parts!$A:$AM,O$1,0)="X",AF$2,"")</f>
        <v/>
      </c>
      <c r="P441" t="str">
        <f t="shared" si="7"/>
        <v xml:space="preserve">    MODULE
    { name = ModuleTagDecoupler }
</v>
      </c>
    </row>
    <row r="442" spans="1:16" x14ac:dyDescent="0.25">
      <c r="A442" t="str">
        <f>Table15[[#This Row],[Name]]</f>
        <v>RSB_PLF_AtlasV400_1</v>
      </c>
      <c r="B442" t="str">
        <f>IF(VLOOKUP($A442,Parts!$A:$AM,B$1,0)="X",S$2,"")</f>
        <v/>
      </c>
      <c r="C442" t="str">
        <f>IF(VLOOKUP($A442,Parts!$A:$AM,C$1,0)="X",T$2,"")</f>
        <v/>
      </c>
      <c r="D442" t="str">
        <f>IF(VLOOKUP($A442,Parts!$A:$AM,D$1,0)="X",U$2,"")</f>
        <v/>
      </c>
      <c r="E442" t="str">
        <f>IF(VLOOKUP($A442,Parts!$A:$AM,E$1,0)="X",V$2,"")</f>
        <v/>
      </c>
      <c r="F442" t="str">
        <f>IF(VLOOKUP($A442,Parts!$A:$AM,F$1,0)="X",W$2,"")</f>
        <v/>
      </c>
      <c r="G442" t="str">
        <f>IF(VLOOKUP($A442,Parts!$A:$AM,G$1,0)="X",X$2,"")</f>
        <v/>
      </c>
      <c r="H442" t="str">
        <f>IF(VLOOKUP($A442,Parts!$A:$AM,H$1,0)="X",Y$2,"")</f>
        <v/>
      </c>
      <c r="I442" t="str">
        <f>IF(VLOOKUP($A442,Parts!$A:$AM,I$1,0)="X",Z$2,"")</f>
        <v/>
      </c>
      <c r="J442" t="str">
        <f>IF(VLOOKUP($A442,Parts!$A:$AM,J$1,0)="X",AA$2,"")</f>
        <v/>
      </c>
      <c r="K442" t="str">
        <f>IF(VLOOKUP($A442,Parts!$A:$AM,K$1,0)="X",AB$2,"")</f>
        <v/>
      </c>
      <c r="L442" t="str">
        <f>IF(VLOOKUP($A442,Parts!$A:$AM,L$1,0)="X",AC$2,"")</f>
        <v/>
      </c>
      <c r="M442" t="str">
        <f>IF(VLOOKUP($A442,Parts!$A:$AM,M$1,0)="X",AD$2,"")</f>
        <v/>
      </c>
      <c r="N442" t="str">
        <f>IF(VLOOKUP($A442,Parts!$A:$AM,N$1,0)="X",AE$2,"")</f>
        <v/>
      </c>
      <c r="O442" t="str">
        <f>IF(VLOOKUP($A442,Parts!$A:$AM,O$1,0)="X",AF$2,"")</f>
        <v/>
      </c>
      <c r="P442" t="str">
        <f t="shared" si="7"/>
        <v/>
      </c>
    </row>
    <row r="443" spans="1:16" x14ac:dyDescent="0.25">
      <c r="A443" t="str">
        <f>Table15[[#This Row],[Name]]</f>
        <v>RSB_PLF_AtlasV400_3</v>
      </c>
      <c r="B443" t="str">
        <f>IF(VLOOKUP($A443,Parts!$A:$AM,B$1,0)="X",S$2,"")</f>
        <v/>
      </c>
      <c r="C443" t="str">
        <f>IF(VLOOKUP($A443,Parts!$A:$AM,C$1,0)="X",T$2,"")</f>
        <v/>
      </c>
      <c r="D443" t="str">
        <f>IF(VLOOKUP($A443,Parts!$A:$AM,D$1,0)="X",U$2,"")</f>
        <v/>
      </c>
      <c r="E443" t="str">
        <f>IF(VLOOKUP($A443,Parts!$A:$AM,E$1,0)="X",V$2,"")</f>
        <v/>
      </c>
      <c r="F443" t="str">
        <f>IF(VLOOKUP($A443,Parts!$A:$AM,F$1,0)="X",W$2,"")</f>
        <v/>
      </c>
      <c r="G443" t="str">
        <f>IF(VLOOKUP($A443,Parts!$A:$AM,G$1,0)="X",X$2,"")</f>
        <v/>
      </c>
      <c r="H443" t="str">
        <f>IF(VLOOKUP($A443,Parts!$A:$AM,H$1,0)="X",Y$2,"")</f>
        <v/>
      </c>
      <c r="I443" t="str">
        <f>IF(VLOOKUP($A443,Parts!$A:$AM,I$1,0)="X",Z$2,"")</f>
        <v/>
      </c>
      <c r="J443" t="str">
        <f>IF(VLOOKUP($A443,Parts!$A:$AM,J$1,0)="X",AA$2,"")</f>
        <v/>
      </c>
      <c r="K443" t="str">
        <f>IF(VLOOKUP($A443,Parts!$A:$AM,K$1,0)="X",AB$2,"")</f>
        <v/>
      </c>
      <c r="L443" t="str">
        <f>IF(VLOOKUP($A443,Parts!$A:$AM,L$1,0)="X",AC$2,"")</f>
        <v/>
      </c>
      <c r="M443" t="str">
        <f>IF(VLOOKUP($A443,Parts!$A:$AM,M$1,0)="X",AD$2,"")</f>
        <v/>
      </c>
      <c r="N443" t="str">
        <f>IF(VLOOKUP($A443,Parts!$A:$AM,N$1,0)="X",AE$2,"")</f>
        <v/>
      </c>
      <c r="O443" t="str">
        <f>IF(VLOOKUP($A443,Parts!$A:$AM,O$1,0)="X",AF$2,"")</f>
        <v/>
      </c>
      <c r="P443" t="str">
        <f t="shared" si="7"/>
        <v/>
      </c>
    </row>
    <row r="444" spans="1:16" x14ac:dyDescent="0.25">
      <c r="A444" t="str">
        <f>Table15[[#This Row],[Name]]</f>
        <v>RSBatlasVboattail</v>
      </c>
      <c r="B444" t="str">
        <f>IF(VLOOKUP($A444,Parts!$A:$AM,B$1,0)="X",S$2,"")</f>
        <v/>
      </c>
      <c r="C444" t="str">
        <f>IF(VLOOKUP($A444,Parts!$A:$AM,C$1,0)="X",T$2,"")</f>
        <v/>
      </c>
      <c r="D444" t="str">
        <f>IF(VLOOKUP($A444,Parts!$A:$AM,D$1,0)="X",U$2,"")</f>
        <v/>
      </c>
      <c r="E444" t="str">
        <f>IF(VLOOKUP($A444,Parts!$A:$AM,E$1,0)="X",V$2,"")</f>
        <v/>
      </c>
      <c r="F444" t="str">
        <f>IF(VLOOKUP($A444,Parts!$A:$AM,F$1,0)="X",W$2,"")</f>
        <v/>
      </c>
      <c r="G444" t="str">
        <f>IF(VLOOKUP($A444,Parts!$A:$AM,G$1,0)="X",X$2,"")</f>
        <v/>
      </c>
      <c r="H444" t="str">
        <f>IF(VLOOKUP($A444,Parts!$A:$AM,H$1,0)="X",Y$2,"")</f>
        <v/>
      </c>
      <c r="I444" t="str">
        <f>IF(VLOOKUP($A444,Parts!$A:$AM,I$1,0)="X",Z$2,"")</f>
        <v/>
      </c>
      <c r="J444" t="str">
        <f>IF(VLOOKUP($A444,Parts!$A:$AM,J$1,0)="X",AA$2,"")</f>
        <v/>
      </c>
      <c r="K444" t="str">
        <f>IF(VLOOKUP($A444,Parts!$A:$AM,K$1,0)="X",AB$2,"")</f>
        <v/>
      </c>
      <c r="L444" t="str">
        <f>IF(VLOOKUP($A444,Parts!$A:$AM,L$1,0)="X",AC$2,"")</f>
        <v/>
      </c>
      <c r="M444" t="str">
        <f>IF(VLOOKUP($A444,Parts!$A:$AM,M$1,0)="X",AD$2,"")</f>
        <v/>
      </c>
      <c r="N444" t="str">
        <f>IF(VLOOKUP($A444,Parts!$A:$AM,N$1,0)="X",AE$2,"")</f>
        <v/>
      </c>
      <c r="O444" t="str">
        <f>IF(VLOOKUP($A444,Parts!$A:$AM,O$1,0)="X",AF$2,"")</f>
        <v/>
      </c>
      <c r="P444" t="str">
        <f t="shared" si="7"/>
        <v/>
      </c>
    </row>
    <row r="445" spans="1:16" x14ac:dyDescent="0.25">
      <c r="A445" t="str">
        <f>Table15[[#This Row],[Name]]</f>
        <v>RSBfairingAtlasCentaur381</v>
      </c>
      <c r="B445" t="str">
        <f>IF(VLOOKUP($A445,Parts!$A:$AM,B$1,0)="X",S$2,"")</f>
        <v/>
      </c>
      <c r="C445" t="str">
        <f>IF(VLOOKUP($A445,Parts!$A:$AM,C$1,0)="X",T$2,"")</f>
        <v/>
      </c>
      <c r="D445" t="str">
        <f>IF(VLOOKUP($A445,Parts!$A:$AM,D$1,0)="X",U$2,"")</f>
        <v/>
      </c>
      <c r="E445" t="str">
        <f>IF(VLOOKUP($A445,Parts!$A:$AM,E$1,0)="X",V$2,"")</f>
        <v/>
      </c>
      <c r="F445" t="str">
        <f>IF(VLOOKUP($A445,Parts!$A:$AM,F$1,0)="X",W$2,"")</f>
        <v/>
      </c>
      <c r="G445" t="str">
        <f>IF(VLOOKUP($A445,Parts!$A:$AM,G$1,0)="X",X$2,"")</f>
        <v/>
      </c>
      <c r="H445" t="str">
        <f>IF(VLOOKUP($A445,Parts!$A:$AM,H$1,0)="X",Y$2,"")</f>
        <v/>
      </c>
      <c r="I445" t="str">
        <f>IF(VLOOKUP($A445,Parts!$A:$AM,I$1,0)="X",Z$2,"")</f>
        <v/>
      </c>
      <c r="J445" t="str">
        <f>IF(VLOOKUP($A445,Parts!$A:$AM,J$1,0)="X",AA$2,"")</f>
        <v/>
      </c>
      <c r="K445" t="str">
        <f>IF(VLOOKUP($A445,Parts!$A:$AM,K$1,0)="X",AB$2,"")</f>
        <v/>
      </c>
      <c r="L445" t="str">
        <f>IF(VLOOKUP($A445,Parts!$A:$AM,L$1,0)="X",AC$2,"")</f>
        <v/>
      </c>
      <c r="M445" t="str">
        <f>IF(VLOOKUP($A445,Parts!$A:$AM,M$1,0)="X",AD$2,"")</f>
        <v/>
      </c>
      <c r="N445" t="str">
        <f>IF(VLOOKUP($A445,Parts!$A:$AM,N$1,0)="X",AE$2,"")</f>
        <v/>
      </c>
      <c r="O445" t="str">
        <f>IF(VLOOKUP($A445,Parts!$A:$AM,O$1,0)="X",AF$2,"")</f>
        <v/>
      </c>
      <c r="P445" t="str">
        <f t="shared" si="7"/>
        <v/>
      </c>
    </row>
    <row r="446" spans="1:16" x14ac:dyDescent="0.25">
      <c r="A446" t="str">
        <f>Table15[[#This Row],[Name]]</f>
        <v>RSBinterstageAtlasCentaur500</v>
      </c>
      <c r="B446" t="str">
        <f>IF(VLOOKUP($A446,Parts!$A:$AM,B$1,0)="X",S$2,"")</f>
        <v/>
      </c>
      <c r="C446" t="str">
        <f>IF(VLOOKUP($A446,Parts!$A:$AM,C$1,0)="X",T$2,"")</f>
        <v/>
      </c>
      <c r="D446" t="str">
        <f>IF(VLOOKUP($A446,Parts!$A:$AM,D$1,0)="X",U$2,"")</f>
        <v/>
      </c>
      <c r="E446" t="str">
        <f>IF(VLOOKUP($A446,Parts!$A:$AM,E$1,0)="X",V$2,"")</f>
        <v/>
      </c>
      <c r="F446" t="str">
        <f>IF(VLOOKUP($A446,Parts!$A:$AM,F$1,0)="X",W$2,"")</f>
        <v/>
      </c>
      <c r="G446" t="str">
        <f>IF(VLOOKUP($A446,Parts!$A:$AM,G$1,0)="X",X$2,"")</f>
        <v/>
      </c>
      <c r="H446" t="str">
        <f>IF(VLOOKUP($A446,Parts!$A:$AM,H$1,0)="X",Y$2,"")</f>
        <v/>
      </c>
      <c r="I446" t="str">
        <f>IF(VLOOKUP($A446,Parts!$A:$AM,I$1,0)="X",Z$2,"")</f>
        <v/>
      </c>
      <c r="J446" t="str">
        <f>IF(VLOOKUP($A446,Parts!$A:$AM,J$1,0)="X",AA$2,"")</f>
        <v/>
      </c>
      <c r="K446" t="str">
        <f>IF(VLOOKUP($A446,Parts!$A:$AM,K$1,0)="X",AB$2,"")</f>
        <v/>
      </c>
      <c r="L446" t="str">
        <f>IF(VLOOKUP($A446,Parts!$A:$AM,L$1,0)="X",AC$2,"")</f>
        <v/>
      </c>
      <c r="M446" t="str">
        <f>IF(VLOOKUP($A446,Parts!$A:$AM,M$1,0)="X",AD$2,"")</f>
        <v/>
      </c>
      <c r="N446" t="str">
        <f>IF(VLOOKUP($A446,Parts!$A:$AM,N$1,0)="X",AE$2,"")</f>
        <v/>
      </c>
      <c r="O446" t="str">
        <f>IF(VLOOKUP($A446,Parts!$A:$AM,O$1,0)="X",AF$2,"")</f>
        <v/>
      </c>
      <c r="P446" t="str">
        <f t="shared" si="7"/>
        <v/>
      </c>
    </row>
    <row r="447" spans="1:16" x14ac:dyDescent="0.25">
      <c r="A447" t="str">
        <f>Table15[[#This Row],[Name]]</f>
        <v>RSBfairingAtlas500</v>
      </c>
      <c r="B447" t="str">
        <f>IF(VLOOKUP($A447,Parts!$A:$AM,B$1,0)="X",S$2,"")</f>
        <v/>
      </c>
      <c r="C447" t="str">
        <f>IF(VLOOKUP($A447,Parts!$A:$AM,C$1,0)="X",T$2,"")</f>
        <v/>
      </c>
      <c r="D447" t="str">
        <f>IF(VLOOKUP($A447,Parts!$A:$AM,D$1,0)="X",U$2,"")</f>
        <v/>
      </c>
      <c r="E447" t="str">
        <f>IF(VLOOKUP($A447,Parts!$A:$AM,E$1,0)="X",V$2,"")</f>
        <v/>
      </c>
      <c r="F447" t="str">
        <f>IF(VLOOKUP($A447,Parts!$A:$AM,F$1,0)="X",W$2,"")</f>
        <v/>
      </c>
      <c r="G447" t="str">
        <f>IF(VLOOKUP($A447,Parts!$A:$AM,G$1,0)="X",X$2,"")</f>
        <v/>
      </c>
      <c r="H447" t="str">
        <f>IF(VLOOKUP($A447,Parts!$A:$AM,H$1,0)="X",Y$2,"")</f>
        <v/>
      </c>
      <c r="I447" t="str">
        <f>IF(VLOOKUP($A447,Parts!$A:$AM,I$1,0)="X",Z$2,"")</f>
        <v/>
      </c>
      <c r="J447" t="str">
        <f>IF(VLOOKUP($A447,Parts!$A:$AM,J$1,0)="X",AA$2,"")</f>
        <v/>
      </c>
      <c r="K447" t="str">
        <f>IF(VLOOKUP($A447,Parts!$A:$AM,K$1,0)="X",AB$2,"")</f>
        <v/>
      </c>
      <c r="L447" t="str">
        <f>IF(VLOOKUP($A447,Parts!$A:$AM,L$1,0)="X",AC$2,"")</f>
        <v/>
      </c>
      <c r="M447" t="str">
        <f>IF(VLOOKUP($A447,Parts!$A:$AM,M$1,0)="X",AD$2,"")</f>
        <v/>
      </c>
      <c r="N447" t="str">
        <f>IF(VLOOKUP($A447,Parts!$A:$AM,N$1,0)="X",AE$2,"")</f>
        <v/>
      </c>
      <c r="O447" t="str">
        <f>IF(VLOOKUP($A447,Parts!$A:$AM,O$1,0)="X",AF$2,"")</f>
        <v/>
      </c>
      <c r="P447" t="str">
        <f t="shared" si="7"/>
        <v/>
      </c>
    </row>
    <row r="448" spans="1:16" x14ac:dyDescent="0.25">
      <c r="A448" t="str">
        <f>Table15[[#This Row],[Name]]</f>
        <v>RSB_PLF_AtlasV500_3</v>
      </c>
      <c r="B448" t="str">
        <f>IF(VLOOKUP($A448,Parts!$A:$AM,B$1,0)="X",S$2,"")</f>
        <v/>
      </c>
      <c r="C448" t="str">
        <f>IF(VLOOKUP($A448,Parts!$A:$AM,C$1,0)="X",T$2,"")</f>
        <v/>
      </c>
      <c r="D448" t="str">
        <f>IF(VLOOKUP($A448,Parts!$A:$AM,D$1,0)="X",U$2,"")</f>
        <v/>
      </c>
      <c r="E448" t="str">
        <f>IF(VLOOKUP($A448,Parts!$A:$AM,E$1,0)="X",V$2,"")</f>
        <v/>
      </c>
      <c r="F448" t="str">
        <f>IF(VLOOKUP($A448,Parts!$A:$AM,F$1,0)="X",W$2,"")</f>
        <v/>
      </c>
      <c r="G448" t="str">
        <f>IF(VLOOKUP($A448,Parts!$A:$AM,G$1,0)="X",X$2,"")</f>
        <v/>
      </c>
      <c r="H448" t="str">
        <f>IF(VLOOKUP($A448,Parts!$A:$AM,H$1,0)="X",Y$2,"")</f>
        <v/>
      </c>
      <c r="I448" t="str">
        <f>IF(VLOOKUP($A448,Parts!$A:$AM,I$1,0)="X",Z$2,"")</f>
        <v/>
      </c>
      <c r="J448" t="str">
        <f>IF(VLOOKUP($A448,Parts!$A:$AM,J$1,0)="X",AA$2,"")</f>
        <v/>
      </c>
      <c r="K448" t="str">
        <f>IF(VLOOKUP($A448,Parts!$A:$AM,K$1,0)="X",AB$2,"")</f>
        <v/>
      </c>
      <c r="L448" t="str">
        <f>IF(VLOOKUP($A448,Parts!$A:$AM,L$1,0)="X",AC$2,"")</f>
        <v/>
      </c>
      <c r="M448" t="str">
        <f>IF(VLOOKUP($A448,Parts!$A:$AM,M$1,0)="X",AD$2,"")</f>
        <v/>
      </c>
      <c r="N448" t="str">
        <f>IF(VLOOKUP($A448,Parts!$A:$AM,N$1,0)="X",AE$2,"")</f>
        <v/>
      </c>
      <c r="O448" t="str">
        <f>IF(VLOOKUP($A448,Parts!$A:$AM,O$1,0)="X",AF$2,"")</f>
        <v/>
      </c>
      <c r="P448" t="str">
        <f t="shared" si="7"/>
        <v/>
      </c>
    </row>
    <row r="449" spans="1:16" x14ac:dyDescent="0.25">
      <c r="A449" t="str">
        <f>Table15[[#This Row],[Name]]</f>
        <v>RSB_PLF_AtlasV500_2</v>
      </c>
      <c r="B449" t="str">
        <f>IF(VLOOKUP($A449,Parts!$A:$AM,B$1,0)="X",S$2,"")</f>
        <v/>
      </c>
      <c r="C449" t="str">
        <f>IF(VLOOKUP($A449,Parts!$A:$AM,C$1,0)="X",T$2,"")</f>
        <v/>
      </c>
      <c r="D449" t="str">
        <f>IF(VLOOKUP($A449,Parts!$A:$AM,D$1,0)="X",U$2,"")</f>
        <v/>
      </c>
      <c r="E449" t="str">
        <f>IF(VLOOKUP($A449,Parts!$A:$AM,E$1,0)="X",V$2,"")</f>
        <v/>
      </c>
      <c r="F449" t="str">
        <f>IF(VLOOKUP($A449,Parts!$A:$AM,F$1,0)="X",W$2,"")</f>
        <v/>
      </c>
      <c r="G449" t="str">
        <f>IF(VLOOKUP($A449,Parts!$A:$AM,G$1,0)="X",X$2,"")</f>
        <v/>
      </c>
      <c r="H449" t="str">
        <f>IF(VLOOKUP($A449,Parts!$A:$AM,H$1,0)="X",Y$2,"")</f>
        <v/>
      </c>
      <c r="I449" t="str">
        <f>IF(VLOOKUP($A449,Parts!$A:$AM,I$1,0)="X",Z$2,"")</f>
        <v/>
      </c>
      <c r="J449" t="str">
        <f>IF(VLOOKUP($A449,Parts!$A:$AM,J$1,0)="X",AA$2,"")</f>
        <v/>
      </c>
      <c r="K449" t="str">
        <f>IF(VLOOKUP($A449,Parts!$A:$AM,K$1,0)="X",AB$2,"")</f>
        <v/>
      </c>
      <c r="L449" t="str">
        <f>IF(VLOOKUP($A449,Parts!$A:$AM,L$1,0)="X",AC$2,"")</f>
        <v/>
      </c>
      <c r="M449" t="str">
        <f>IF(VLOOKUP($A449,Parts!$A:$AM,M$1,0)="X",AD$2,"")</f>
        <v/>
      </c>
      <c r="N449" t="str">
        <f>IF(VLOOKUP($A449,Parts!$A:$AM,N$1,0)="X",AE$2,"")</f>
        <v/>
      </c>
      <c r="O449" t="str">
        <f>IF(VLOOKUP($A449,Parts!$A:$AM,O$1,0)="X",AF$2,"")</f>
        <v/>
      </c>
      <c r="P449" t="str">
        <f t="shared" si="7"/>
        <v/>
      </c>
    </row>
    <row r="450" spans="1:16" x14ac:dyDescent="0.25">
      <c r="A450" t="str">
        <f>Table15[[#This Row],[Name]]</f>
        <v>RSB_PLF_AtlasV500_1</v>
      </c>
      <c r="B450" t="str">
        <f>IF(VLOOKUP($A450,Parts!$A:$AM,B$1,0)="X",S$2,"")</f>
        <v/>
      </c>
      <c r="C450" t="str">
        <f>IF(VLOOKUP($A450,Parts!$A:$AM,C$1,0)="X",T$2,"")</f>
        <v/>
      </c>
      <c r="D450" t="str">
        <f>IF(VLOOKUP($A450,Parts!$A:$AM,D$1,0)="X",U$2,"")</f>
        <v/>
      </c>
      <c r="E450" t="str">
        <f>IF(VLOOKUP($A450,Parts!$A:$AM,E$1,0)="X",V$2,"")</f>
        <v/>
      </c>
      <c r="F450" t="str">
        <f>IF(VLOOKUP($A450,Parts!$A:$AM,F$1,0)="X",W$2,"")</f>
        <v/>
      </c>
      <c r="G450" t="str">
        <f>IF(VLOOKUP($A450,Parts!$A:$AM,G$1,0)="X",X$2,"")</f>
        <v/>
      </c>
      <c r="H450" t="str">
        <f>IF(VLOOKUP($A450,Parts!$A:$AM,H$1,0)="X",Y$2,"")</f>
        <v/>
      </c>
      <c r="I450" t="str">
        <f>IF(VLOOKUP($A450,Parts!$A:$AM,I$1,0)="X",Z$2,"")</f>
        <v/>
      </c>
      <c r="J450" t="str">
        <f>IF(VLOOKUP($A450,Parts!$A:$AM,J$1,0)="X",AA$2,"")</f>
        <v/>
      </c>
      <c r="K450" t="str">
        <f>IF(VLOOKUP($A450,Parts!$A:$AM,K$1,0)="X",AB$2,"")</f>
        <v/>
      </c>
      <c r="L450" t="str">
        <f>IF(VLOOKUP($A450,Parts!$A:$AM,L$1,0)="X",AC$2,"")</f>
        <v/>
      </c>
      <c r="M450" t="str">
        <f>IF(VLOOKUP($A450,Parts!$A:$AM,M$1,0)="X",AD$2,"")</f>
        <v/>
      </c>
      <c r="N450" t="str">
        <f>IF(VLOOKUP($A450,Parts!$A:$AM,N$1,0)="X",AE$2,"")</f>
        <v/>
      </c>
      <c r="O450" t="str">
        <f>IF(VLOOKUP($A450,Parts!$A:$AM,O$1,0)="X",AF$2,"")</f>
        <v/>
      </c>
      <c r="P450" t="str">
        <f t="shared" si="7"/>
        <v/>
      </c>
    </row>
    <row r="451" spans="1:16" x14ac:dyDescent="0.25">
      <c r="A451" t="str">
        <f>Table15[[#This Row],[Name]]</f>
        <v>RSBnosecone381</v>
      </c>
      <c r="B451" t="str">
        <f>IF(VLOOKUP($A451,Parts!$A:$AM,B$1,0)="X",S$2,"")</f>
        <v/>
      </c>
      <c r="C451" t="str">
        <f>IF(VLOOKUP($A451,Parts!$A:$AM,C$1,0)="X",T$2,"")</f>
        <v/>
      </c>
      <c r="D451" t="str">
        <f>IF(VLOOKUP($A451,Parts!$A:$AM,D$1,0)="X",U$2,"")</f>
        <v/>
      </c>
      <c r="E451" t="str">
        <f>IF(VLOOKUP($A451,Parts!$A:$AM,E$1,0)="X",V$2,"")</f>
        <v/>
      </c>
      <c r="F451" t="str">
        <f>IF(VLOOKUP($A451,Parts!$A:$AM,F$1,0)="X",W$2,"")</f>
        <v/>
      </c>
      <c r="G451" t="str">
        <f>IF(VLOOKUP($A451,Parts!$A:$AM,G$1,0)="X",X$2,"")</f>
        <v/>
      </c>
      <c r="H451" t="str">
        <f>IF(VLOOKUP($A451,Parts!$A:$AM,H$1,0)="X",Y$2,"")</f>
        <v/>
      </c>
      <c r="I451" t="str">
        <f>IF(VLOOKUP($A451,Parts!$A:$AM,I$1,0)="X",Z$2,"")</f>
        <v/>
      </c>
      <c r="J451" t="str">
        <f>IF(VLOOKUP($A451,Parts!$A:$AM,J$1,0)="X",AA$2,"")</f>
        <v/>
      </c>
      <c r="K451" t="str">
        <f>IF(VLOOKUP($A451,Parts!$A:$AM,K$1,0)="X",AB$2,"")</f>
        <v/>
      </c>
      <c r="L451" t="str">
        <f>IF(VLOOKUP($A451,Parts!$A:$AM,L$1,0)="X",AC$2,"")</f>
        <v/>
      </c>
      <c r="M451" t="str">
        <f>IF(VLOOKUP($A451,Parts!$A:$AM,M$1,0)="X",AD$2,"")</f>
        <v/>
      </c>
      <c r="N451" t="str">
        <f>IF(VLOOKUP($A451,Parts!$A:$AM,N$1,0)="X",AE$2,"")</f>
        <v/>
      </c>
      <c r="O451" t="str">
        <f>IF(VLOOKUP($A451,Parts!$A:$AM,O$1,0)="X",AF$2,"")</f>
        <v/>
      </c>
      <c r="P451" t="str">
        <f t="shared" ref="P451:P514" si="8">B451&amp;C451&amp;D451&amp;E451&amp;F451&amp;G451&amp;H451&amp;I451&amp;J451&amp;K451&amp;L451&amp;M451&amp;N451&amp;O451</f>
        <v/>
      </c>
    </row>
    <row r="452" spans="1:16" x14ac:dyDescent="0.25">
      <c r="A452" t="str">
        <f>Table15[[#This Row],[Name]]</f>
        <v>RSBtankAtlasVcore</v>
      </c>
      <c r="B452" t="str">
        <f>IF(VLOOKUP($A452,Parts!$A:$AM,B$1,0)="X",S$2,"")</f>
        <v/>
      </c>
      <c r="C452" t="str">
        <f>IF(VLOOKUP($A452,Parts!$A:$AM,C$1,0)="X",T$2,"")</f>
        <v/>
      </c>
      <c r="D452" t="str">
        <f>IF(VLOOKUP($A452,Parts!$A:$AM,D$1,0)="X",U$2,"")</f>
        <v/>
      </c>
      <c r="E452" t="str">
        <f>IF(VLOOKUP($A452,Parts!$A:$AM,E$1,0)="X",V$2,"")</f>
        <v/>
      </c>
      <c r="F452" t="str">
        <f>IF(VLOOKUP($A452,Parts!$A:$AM,F$1,0)="X",W$2,"")</f>
        <v/>
      </c>
      <c r="G452" t="str">
        <f>IF(VLOOKUP($A452,Parts!$A:$AM,G$1,0)="X",X$2,"")</f>
        <v/>
      </c>
      <c r="H452" t="str">
        <f>IF(VLOOKUP($A452,Parts!$A:$AM,H$1,0)="X",Y$2,"")</f>
        <v/>
      </c>
      <c r="I452" t="str">
        <f>IF(VLOOKUP($A452,Parts!$A:$AM,I$1,0)="X",Z$2,"")</f>
        <v/>
      </c>
      <c r="J452" t="str">
        <f>IF(VLOOKUP($A452,Parts!$A:$AM,J$1,0)="X",AA$2,"")</f>
        <v/>
      </c>
      <c r="K452" t="str">
        <f>IF(VLOOKUP($A452,Parts!$A:$AM,K$1,0)="X",AB$2,"")</f>
        <v/>
      </c>
      <c r="L452" t="str">
        <f>IF(VLOOKUP($A452,Parts!$A:$AM,L$1,0)="X",AC$2,"")</f>
        <v/>
      </c>
      <c r="M452" t="str">
        <f>IF(VLOOKUP($A452,Parts!$A:$AM,M$1,0)="X",AD$2,"")</f>
        <v/>
      </c>
      <c r="N452" t="str">
        <f>IF(VLOOKUP($A452,Parts!$A:$AM,N$1,0)="X",AE$2,"")</f>
        <v/>
      </c>
      <c r="O452" t="str">
        <f>IF(VLOOKUP($A452,Parts!$A:$AM,O$1,0)="X",AF$2,"")</f>
        <v/>
      </c>
      <c r="P452" t="str">
        <f t="shared" si="8"/>
        <v/>
      </c>
    </row>
    <row r="453" spans="1:16" x14ac:dyDescent="0.25">
      <c r="A453" t="str">
        <f>Table15[[#This Row],[Name]]</f>
        <v>FASA_Atlas_LFT_Cone2</v>
      </c>
      <c r="B453" t="str">
        <f>IF(VLOOKUP($A453,Parts!$A:$AM,B$1,0)="X",S$2,"")</f>
        <v/>
      </c>
      <c r="C453" t="str">
        <f>IF(VLOOKUP($A453,Parts!$A:$AM,C$1,0)="X",T$2,"")</f>
        <v/>
      </c>
      <c r="D453" t="str">
        <f>IF(VLOOKUP($A453,Parts!$A:$AM,D$1,0)="X",U$2,"")</f>
        <v/>
      </c>
      <c r="E453" t="str">
        <f>IF(VLOOKUP($A453,Parts!$A:$AM,E$1,0)="X",V$2,"")</f>
        <v/>
      </c>
      <c r="F453" t="str">
        <f>IF(VLOOKUP($A453,Parts!$A:$AM,F$1,0)="X",W$2,"")</f>
        <v/>
      </c>
      <c r="G453" t="str">
        <f>IF(VLOOKUP($A453,Parts!$A:$AM,G$1,0)="X",X$2,"")</f>
        <v/>
      </c>
      <c r="H453" t="str">
        <f>IF(VLOOKUP($A453,Parts!$A:$AM,H$1,0)="X",Y$2,"")</f>
        <v/>
      </c>
      <c r="I453" t="str">
        <f>IF(VLOOKUP($A453,Parts!$A:$AM,I$1,0)="X",Z$2,"")</f>
        <v/>
      </c>
      <c r="J453" t="str">
        <f>IF(VLOOKUP($A453,Parts!$A:$AM,J$1,0)="X",AA$2,"")</f>
        <v/>
      </c>
      <c r="K453" t="str">
        <f>IF(VLOOKUP($A453,Parts!$A:$AM,K$1,0)="X",AB$2,"")</f>
        <v/>
      </c>
      <c r="L453" t="str">
        <f>IF(VLOOKUP($A453,Parts!$A:$AM,L$1,0)="X",AC$2,"")</f>
        <v/>
      </c>
      <c r="M453" t="str">
        <f>IF(VLOOKUP($A453,Parts!$A:$AM,M$1,0)="X",AD$2,"")</f>
        <v/>
      </c>
      <c r="N453" t="str">
        <f>IF(VLOOKUP($A453,Parts!$A:$AM,N$1,0)="X",AE$2,"")</f>
        <v/>
      </c>
      <c r="O453" t="str">
        <f>IF(VLOOKUP($A453,Parts!$A:$AM,O$1,0)="X",AF$2,"")</f>
        <v/>
      </c>
      <c r="P453" t="str">
        <f t="shared" si="8"/>
        <v/>
      </c>
    </row>
    <row r="454" spans="1:16" x14ac:dyDescent="0.25">
      <c r="A454" t="str">
        <f>Table15[[#This Row],[Name]]</f>
        <v>RO_FASA_MercuryPodRCS</v>
      </c>
      <c r="B454" t="str">
        <f>IF(VLOOKUP($A454,Parts!$A:$AM,B$1,0)="X",S$2,"")</f>
        <v/>
      </c>
      <c r="C454" t="str">
        <f>IF(VLOOKUP($A454,Parts!$A:$AM,C$1,0)="X",T$2,"")</f>
        <v/>
      </c>
      <c r="D454" t="str">
        <f>IF(VLOOKUP($A454,Parts!$A:$AM,D$1,0)="X",U$2,"")</f>
        <v/>
      </c>
      <c r="E454" t="str">
        <f>IF(VLOOKUP($A454,Parts!$A:$AM,E$1,0)="X",V$2,"")</f>
        <v xml:space="preserve">    MODULE
    { name = ModuleTagEngineLiquidPF }
</v>
      </c>
      <c r="F454" t="str">
        <f>IF(VLOOKUP($A454,Parts!$A:$AM,F$1,0)="X",W$2,"")</f>
        <v/>
      </c>
      <c r="G454" t="str">
        <f>IF(VLOOKUP($A454,Parts!$A:$AM,G$1,0)="X",X$2,"")</f>
        <v/>
      </c>
      <c r="H454" t="str">
        <f>IF(VLOOKUP($A454,Parts!$A:$AM,H$1,0)="X",Y$2,"")</f>
        <v/>
      </c>
      <c r="I454" t="str">
        <f>IF(VLOOKUP($A454,Parts!$A:$AM,I$1,0)="X",Z$2,"")</f>
        <v/>
      </c>
      <c r="J454" t="str">
        <f>IF(VLOOKUP($A454,Parts!$A:$AM,J$1,0)="X",AA$2,"")</f>
        <v/>
      </c>
      <c r="K454" t="str">
        <f>IF(VLOOKUP($A454,Parts!$A:$AM,K$1,0)="X",AB$2,"")</f>
        <v/>
      </c>
      <c r="L454" t="str">
        <f>IF(VLOOKUP($A454,Parts!$A:$AM,L$1,0)="X",AC$2,"")</f>
        <v/>
      </c>
      <c r="M454" t="str">
        <f>IF(VLOOKUP($A454,Parts!$A:$AM,M$1,0)="X",AD$2,"")</f>
        <v/>
      </c>
      <c r="N454" t="str">
        <f>IF(VLOOKUP($A454,Parts!$A:$AM,N$1,0)="X",AE$2,"")</f>
        <v/>
      </c>
      <c r="O454" t="str">
        <f>IF(VLOOKUP($A454,Parts!$A:$AM,O$1,0)="X",AF$2,"")</f>
        <v/>
      </c>
      <c r="P454" t="str">
        <f t="shared" si="8"/>
        <v xml:space="preserve">    MODULE
    { name = ModuleTagEngineLiquidPF }
</v>
      </c>
    </row>
    <row r="455" spans="1:16" x14ac:dyDescent="0.25">
      <c r="A455" t="str">
        <f>Table15[[#This Row],[Name]]</f>
        <v>RO_linearRcs_tenth</v>
      </c>
      <c r="B455" t="str">
        <f>IF(VLOOKUP($A455,Parts!$A:$AM,B$1,0)="X",S$2,"")</f>
        <v/>
      </c>
      <c r="C455" t="str">
        <f>IF(VLOOKUP($A455,Parts!$A:$AM,C$1,0)="X",T$2,"")</f>
        <v/>
      </c>
      <c r="D455" t="str">
        <f>IF(VLOOKUP($A455,Parts!$A:$AM,D$1,0)="X",U$2,"")</f>
        <v/>
      </c>
      <c r="E455" t="str">
        <f>IF(VLOOKUP($A455,Parts!$A:$AM,E$1,0)="X",V$2,"")</f>
        <v xml:space="preserve">    MODULE
    { name = ModuleTagEngineLiquidPF }
</v>
      </c>
      <c r="F455" t="str">
        <f>IF(VLOOKUP($A455,Parts!$A:$AM,F$1,0)="X",W$2,"")</f>
        <v/>
      </c>
      <c r="G455" t="str">
        <f>IF(VLOOKUP($A455,Parts!$A:$AM,G$1,0)="X",X$2,"")</f>
        <v/>
      </c>
      <c r="H455" t="str">
        <f>IF(VLOOKUP($A455,Parts!$A:$AM,H$1,0)="X",Y$2,"")</f>
        <v/>
      </c>
      <c r="I455" t="str">
        <f>IF(VLOOKUP($A455,Parts!$A:$AM,I$1,0)="X",Z$2,"")</f>
        <v/>
      </c>
      <c r="J455" t="str">
        <f>IF(VLOOKUP($A455,Parts!$A:$AM,J$1,0)="X",AA$2,"")</f>
        <v/>
      </c>
      <c r="K455" t="str">
        <f>IF(VLOOKUP($A455,Parts!$A:$AM,K$1,0)="X",AB$2,"")</f>
        <v/>
      </c>
      <c r="L455" t="str">
        <f>IF(VLOOKUP($A455,Parts!$A:$AM,L$1,0)="X",AC$2,"")</f>
        <v/>
      </c>
      <c r="M455" t="str">
        <f>IF(VLOOKUP($A455,Parts!$A:$AM,M$1,0)="X",AD$2,"")</f>
        <v/>
      </c>
      <c r="N455" t="str">
        <f>IF(VLOOKUP($A455,Parts!$A:$AM,N$1,0)="X",AE$2,"")</f>
        <v/>
      </c>
      <c r="O455" t="str">
        <f>IF(VLOOKUP($A455,Parts!$A:$AM,O$1,0)="X",AF$2,"")</f>
        <v/>
      </c>
      <c r="P455" t="str">
        <f t="shared" si="8"/>
        <v xml:space="preserve">    MODULE
    { name = ModuleTagEngineLiquidPF }
</v>
      </c>
    </row>
    <row r="456" spans="1:16" x14ac:dyDescent="0.25">
      <c r="A456" t="str">
        <f>Table15[[#This Row],[Name]]</f>
        <v>RO_FASA_ExplorerRCS</v>
      </c>
      <c r="B456" t="str">
        <f>IF(VLOOKUP($A456,Parts!$A:$AM,B$1,0)="X",S$2,"")</f>
        <v/>
      </c>
      <c r="C456" t="str">
        <f>IF(VLOOKUP($A456,Parts!$A:$AM,C$1,0)="X",T$2,"")</f>
        <v/>
      </c>
      <c r="D456" t="str">
        <f>IF(VLOOKUP($A456,Parts!$A:$AM,D$1,0)="X",U$2,"")</f>
        <v/>
      </c>
      <c r="E456" t="str">
        <f>IF(VLOOKUP($A456,Parts!$A:$AM,E$1,0)="X",V$2,"")</f>
        <v xml:space="preserve">    MODULE
    { name = ModuleTagEngineLiquidPF }
</v>
      </c>
      <c r="F456" t="str">
        <f>IF(VLOOKUP($A456,Parts!$A:$AM,F$1,0)="X",W$2,"")</f>
        <v/>
      </c>
      <c r="G456" t="str">
        <f>IF(VLOOKUP($A456,Parts!$A:$AM,G$1,0)="X",X$2,"")</f>
        <v/>
      </c>
      <c r="H456" t="str">
        <f>IF(VLOOKUP($A456,Parts!$A:$AM,H$1,0)="X",Y$2,"")</f>
        <v/>
      </c>
      <c r="I456" t="str">
        <f>IF(VLOOKUP($A456,Parts!$A:$AM,I$1,0)="X",Z$2,"")</f>
        <v/>
      </c>
      <c r="J456" t="str">
        <f>IF(VLOOKUP($A456,Parts!$A:$AM,J$1,0)="X",AA$2,"")</f>
        <v/>
      </c>
      <c r="K456" t="str">
        <f>IF(VLOOKUP($A456,Parts!$A:$AM,K$1,0)="X",AB$2,"")</f>
        <v/>
      </c>
      <c r="L456" t="str">
        <f>IF(VLOOKUP($A456,Parts!$A:$AM,L$1,0)="X",AC$2,"")</f>
        <v/>
      </c>
      <c r="M456" t="str">
        <f>IF(VLOOKUP($A456,Parts!$A:$AM,M$1,0)="X",AD$2,"")</f>
        <v/>
      </c>
      <c r="N456" t="str">
        <f>IF(VLOOKUP($A456,Parts!$A:$AM,N$1,0)="X",AE$2,"")</f>
        <v/>
      </c>
      <c r="O456" t="str">
        <f>IF(VLOOKUP($A456,Parts!$A:$AM,O$1,0)="X",AF$2,"")</f>
        <v/>
      </c>
      <c r="P456" t="str">
        <f t="shared" si="8"/>
        <v xml:space="preserve">    MODULE
    { name = ModuleTagEngineLiquidPF }
</v>
      </c>
    </row>
    <row r="457" spans="1:16" x14ac:dyDescent="0.25">
      <c r="A457" t="str">
        <f>Table15[[#This Row],[Name]]</f>
        <v>WBI_ATVSeat</v>
      </c>
      <c r="B457" t="str">
        <f>IF(VLOOKUP($A457,Parts!$A:$AM,B$1,0)="X",S$2,"")</f>
        <v xml:space="preserve">    MODULE
    { name = ModuleTagAvionics }
</v>
      </c>
      <c r="C457" t="str">
        <f>IF(VLOOKUP($A457,Parts!$A:$AM,C$1,0)="X",T$2,"")</f>
        <v/>
      </c>
      <c r="D457" t="str">
        <f>IF(VLOOKUP($A457,Parts!$A:$AM,D$1,0)="X",U$2,"")</f>
        <v/>
      </c>
      <c r="E457" t="str">
        <f>IF(VLOOKUP($A457,Parts!$A:$AM,E$1,0)="X",V$2,"")</f>
        <v/>
      </c>
      <c r="F457" t="str">
        <f>IF(VLOOKUP($A457,Parts!$A:$AM,F$1,0)="X",W$2,"")</f>
        <v/>
      </c>
      <c r="G457" t="str">
        <f>IF(VLOOKUP($A457,Parts!$A:$AM,G$1,0)="X",X$2,"")</f>
        <v/>
      </c>
      <c r="H457" t="str">
        <f>IF(VLOOKUP($A457,Parts!$A:$AM,H$1,0)="X",Y$2,"")</f>
        <v xml:space="preserve">    MODULE
    { name = ModuleTagHabitable }
</v>
      </c>
      <c r="I457" t="str">
        <f>IF(VLOOKUP($A457,Parts!$A:$AM,I$1,0)="X",Z$2,"")</f>
        <v xml:space="preserve">    MODULE
    { name = ModuleTagHumanRated }
</v>
      </c>
      <c r="J457" t="str">
        <f>IF(VLOOKUP($A457,Parts!$A:$AM,J$1,0)="X",AA$2,"")</f>
        <v/>
      </c>
      <c r="K457" t="str">
        <f>IF(VLOOKUP($A457,Parts!$A:$AM,K$1,0)="X",AB$2,"")</f>
        <v/>
      </c>
      <c r="L457" t="str">
        <f>IF(VLOOKUP($A457,Parts!$A:$AM,L$1,0)="X",AC$2,"")</f>
        <v/>
      </c>
      <c r="M457" t="str">
        <f>IF(VLOOKUP($A457,Parts!$A:$AM,M$1,0)="X",AD$2,"")</f>
        <v/>
      </c>
      <c r="N457" t="str">
        <f>IF(VLOOKUP($A457,Parts!$A:$AM,N$1,0)="X",AE$2,"")</f>
        <v/>
      </c>
      <c r="O457" t="str">
        <f>IF(VLOOKUP($A457,Parts!$A:$AM,O$1,0)="X",AF$2,"")</f>
        <v/>
      </c>
      <c r="P457" t="str">
        <f t="shared" si="8"/>
        <v xml:space="preserve">    MODULE
    { name = ModuleTagAvionics }
    MODULE
    { name = ModuleTagHabitable }
    MODULE
    { name = ModuleTagHumanRated }
</v>
      </c>
    </row>
    <row r="458" spans="1:16" x14ac:dyDescent="0.25">
      <c r="A458" t="str">
        <f>Table15[[#This Row],[Name]]</f>
        <v>ATV_RCS_back</v>
      </c>
      <c r="B458" t="str">
        <f>IF(VLOOKUP($A458,Parts!$A:$AM,B$1,0)="X",S$2,"")</f>
        <v/>
      </c>
      <c r="C458" t="str">
        <f>IF(VLOOKUP($A458,Parts!$A:$AM,C$1,0)="X",T$2,"")</f>
        <v/>
      </c>
      <c r="D458" t="str">
        <f>IF(VLOOKUP($A458,Parts!$A:$AM,D$1,0)="X",U$2,"")</f>
        <v/>
      </c>
      <c r="E458" t="str">
        <f>IF(VLOOKUP($A458,Parts!$A:$AM,E$1,0)="X",V$2,"")</f>
        <v/>
      </c>
      <c r="F458" t="str">
        <f>IF(VLOOKUP($A458,Parts!$A:$AM,F$1,0)="X",W$2,"")</f>
        <v/>
      </c>
      <c r="G458" t="str">
        <f>IF(VLOOKUP($A458,Parts!$A:$AM,G$1,0)="X",X$2,"")</f>
        <v/>
      </c>
      <c r="H458" t="str">
        <f>IF(VLOOKUP($A458,Parts!$A:$AM,H$1,0)="X",Y$2,"")</f>
        <v/>
      </c>
      <c r="I458" t="str">
        <f>IF(VLOOKUP($A458,Parts!$A:$AM,I$1,0)="X",Z$2,"")</f>
        <v/>
      </c>
      <c r="J458" t="str">
        <f>IF(VLOOKUP($A458,Parts!$A:$AM,J$1,0)="X",AA$2,"")</f>
        <v/>
      </c>
      <c r="K458" t="str">
        <f>IF(VLOOKUP($A458,Parts!$A:$AM,K$1,0)="X",AB$2,"")</f>
        <v/>
      </c>
      <c r="L458" t="str">
        <f>IF(VLOOKUP($A458,Parts!$A:$AM,L$1,0)="X",AC$2,"")</f>
        <v/>
      </c>
      <c r="M458" t="str">
        <f>IF(VLOOKUP($A458,Parts!$A:$AM,M$1,0)="X",AD$2,"")</f>
        <v/>
      </c>
      <c r="N458" t="str">
        <f>IF(VLOOKUP($A458,Parts!$A:$AM,N$1,0)="X",AE$2,"")</f>
        <v/>
      </c>
      <c r="O458" t="str">
        <f>IF(VLOOKUP($A458,Parts!$A:$AM,O$1,0)="X",AF$2,"")</f>
        <v/>
      </c>
      <c r="P458" t="str">
        <f t="shared" si="8"/>
        <v/>
      </c>
    </row>
    <row r="459" spans="1:16" x14ac:dyDescent="0.25">
      <c r="A459" t="str">
        <f>Table15[[#This Row],[Name]]</f>
        <v>eos_aura</v>
      </c>
      <c r="B459" t="str">
        <f>IF(VLOOKUP($A459,Parts!$A:$AM,B$1,0)="X",S$2,"")</f>
        <v xml:space="preserve">    MODULE
    { name = ModuleTagAvionics }
</v>
      </c>
      <c r="C459" t="str">
        <f>IF(VLOOKUP($A459,Parts!$A:$AM,C$1,0)="X",T$2,"")</f>
        <v/>
      </c>
      <c r="D459" t="str">
        <f>IF(VLOOKUP($A459,Parts!$A:$AM,D$1,0)="X",U$2,"")</f>
        <v/>
      </c>
      <c r="E459" t="str">
        <f>IF(VLOOKUP($A459,Parts!$A:$AM,E$1,0)="X",V$2,"")</f>
        <v/>
      </c>
      <c r="F459" t="str">
        <f>IF(VLOOKUP($A459,Parts!$A:$AM,F$1,0)="X",W$2,"")</f>
        <v/>
      </c>
      <c r="G459" t="str">
        <f>IF(VLOOKUP($A459,Parts!$A:$AM,G$1,0)="X",X$2,"")</f>
        <v/>
      </c>
      <c r="H459" t="str">
        <f>IF(VLOOKUP($A459,Parts!$A:$AM,H$1,0)="X",Y$2,"")</f>
        <v/>
      </c>
      <c r="I459" t="str">
        <f>IF(VLOOKUP($A459,Parts!$A:$AM,I$1,0)="X",Z$2,"")</f>
        <v/>
      </c>
      <c r="J459" t="str">
        <f>IF(VLOOKUP($A459,Parts!$A:$AM,J$1,0)="X",AA$2,"")</f>
        <v/>
      </c>
      <c r="K459" t="str">
        <f>IF(VLOOKUP($A459,Parts!$A:$AM,K$1,0)="X",AB$2,"")</f>
        <v/>
      </c>
      <c r="L459" t="str">
        <f>IF(VLOOKUP($A459,Parts!$A:$AM,L$1,0)="X",AC$2,"")</f>
        <v/>
      </c>
      <c r="M459" t="str">
        <f>IF(VLOOKUP($A459,Parts!$A:$AM,M$1,0)="X",AD$2,"")</f>
        <v/>
      </c>
      <c r="N459" t="str">
        <f>IF(VLOOKUP($A459,Parts!$A:$AM,N$1,0)="X",AE$2,"")</f>
        <v/>
      </c>
      <c r="O459" t="str">
        <f>IF(VLOOKUP($A459,Parts!$A:$AM,O$1,0)="X",AF$2,"")</f>
        <v/>
      </c>
      <c r="P459" t="str">
        <f t="shared" si="8"/>
        <v xml:space="preserve">    MODULE
    { name = ModuleTagAvionics }
</v>
      </c>
    </row>
    <row r="460" spans="1:16" x14ac:dyDescent="0.25">
      <c r="A460" t="str">
        <f>Table15[[#This Row],[Name]]</f>
        <v>WBI_AuxEN</v>
      </c>
      <c r="B460" t="str">
        <f>IF(VLOOKUP($A460,Parts!$A:$AM,B$1,0)="X",S$2,"")</f>
        <v xml:space="preserve">    MODULE
    { name = ModuleTagAvionics }
</v>
      </c>
      <c r="C460" t="str">
        <f>IF(VLOOKUP($A460,Parts!$A:$AM,C$1,0)="X",T$2,"")</f>
        <v/>
      </c>
      <c r="D460" t="str">
        <f>IF(VLOOKUP($A460,Parts!$A:$AM,D$1,0)="X",U$2,"")</f>
        <v/>
      </c>
      <c r="E460" t="str">
        <f>IF(VLOOKUP($A460,Parts!$A:$AM,E$1,0)="X",V$2,"")</f>
        <v/>
      </c>
      <c r="F460" t="str">
        <f>IF(VLOOKUP($A460,Parts!$A:$AM,F$1,0)="X",W$2,"")</f>
        <v/>
      </c>
      <c r="G460" t="str">
        <f>IF(VLOOKUP($A460,Parts!$A:$AM,G$1,0)="X",X$2,"")</f>
        <v/>
      </c>
      <c r="H460" t="str">
        <f>IF(VLOOKUP($A460,Parts!$A:$AM,H$1,0)="X",Y$2,"")</f>
        <v/>
      </c>
      <c r="I460" t="str">
        <f>IF(VLOOKUP($A460,Parts!$A:$AM,I$1,0)="X",Z$2,"")</f>
        <v/>
      </c>
      <c r="J460" t="str">
        <f>IF(VLOOKUP($A460,Parts!$A:$AM,J$1,0)="X",AA$2,"")</f>
        <v/>
      </c>
      <c r="K460" t="str">
        <f>IF(VLOOKUP($A460,Parts!$A:$AM,K$1,0)="X",AB$2,"")</f>
        <v/>
      </c>
      <c r="L460" t="str">
        <f>IF(VLOOKUP($A460,Parts!$A:$AM,L$1,0)="X",AC$2,"")</f>
        <v/>
      </c>
      <c r="M460" t="str">
        <f>IF(VLOOKUP($A460,Parts!$A:$AM,M$1,0)="X",AD$2,"")</f>
        <v/>
      </c>
      <c r="N460" t="str">
        <f>IF(VLOOKUP($A460,Parts!$A:$AM,N$1,0)="X",AE$2,"")</f>
        <v/>
      </c>
      <c r="O460" t="str">
        <f>IF(VLOOKUP($A460,Parts!$A:$AM,O$1,0)="X",AF$2,"")</f>
        <v/>
      </c>
      <c r="P460" t="str">
        <f t="shared" si="8"/>
        <v xml:space="preserve">    MODULE
    { name = ModuleTagAvionics }
</v>
      </c>
    </row>
    <row r="461" spans="1:16" x14ac:dyDescent="0.25">
      <c r="A461" t="str">
        <f>Table15[[#This Row],[Name]]</f>
        <v>proceduralAvionics</v>
      </c>
      <c r="B461" t="str">
        <f>IF(VLOOKUP($A461,Parts!$A:$AM,B$1,0)="X",S$2,"")</f>
        <v xml:space="preserve">    MODULE
    { name = ModuleTagAvionics }
</v>
      </c>
      <c r="C461" t="str">
        <f>IF(VLOOKUP($A461,Parts!$A:$AM,C$1,0)="X",T$2,"")</f>
        <v/>
      </c>
      <c r="D461" t="str">
        <f>IF(VLOOKUP($A461,Parts!$A:$AM,D$1,0)="X",U$2,"")</f>
        <v/>
      </c>
      <c r="E461" t="str">
        <f>IF(VLOOKUP($A461,Parts!$A:$AM,E$1,0)="X",V$2,"")</f>
        <v/>
      </c>
      <c r="F461" t="str">
        <f>IF(VLOOKUP($A461,Parts!$A:$AM,F$1,0)="X",W$2,"")</f>
        <v/>
      </c>
      <c r="G461" t="str">
        <f>IF(VLOOKUP($A461,Parts!$A:$AM,G$1,0)="X",X$2,"")</f>
        <v/>
      </c>
      <c r="H461" t="str">
        <f>IF(VLOOKUP($A461,Parts!$A:$AM,H$1,0)="X",Y$2,"")</f>
        <v/>
      </c>
      <c r="I461" t="str">
        <f>IF(VLOOKUP($A461,Parts!$A:$AM,I$1,0)="X",Z$2,"")</f>
        <v/>
      </c>
      <c r="J461" t="str">
        <f>IF(VLOOKUP($A461,Parts!$A:$AM,J$1,0)="X",AA$2,"")</f>
        <v/>
      </c>
      <c r="K461" t="str">
        <f>IF(VLOOKUP($A461,Parts!$A:$AM,K$1,0)="X",AB$2,"")</f>
        <v/>
      </c>
      <c r="L461" t="str">
        <f>IF(VLOOKUP($A461,Parts!$A:$AM,L$1,0)="X",AC$2,"")</f>
        <v/>
      </c>
      <c r="M461" t="str">
        <f>IF(VLOOKUP($A461,Parts!$A:$AM,M$1,0)="X",AD$2,"")</f>
        <v/>
      </c>
      <c r="N461" t="str">
        <f>IF(VLOOKUP($A461,Parts!$A:$AM,N$1,0)="X",AE$2,"")</f>
        <v/>
      </c>
      <c r="O461" t="str">
        <f>IF(VLOOKUP($A461,Parts!$A:$AM,O$1,0)="X",AF$2,"")</f>
        <v/>
      </c>
      <c r="P461" t="str">
        <f t="shared" si="8"/>
        <v xml:space="preserve">    MODULE
    { name = ModuleTagAvionics }
</v>
      </c>
    </row>
    <row r="462" spans="1:16" x14ac:dyDescent="0.25">
      <c r="A462" t="str">
        <f>Table15[[#This Row],[Name]]</f>
        <v>aje_avon</v>
      </c>
      <c r="B462" t="str">
        <f>IF(VLOOKUP($A462,Parts!$A:$AM,B$1,0)="X",S$2,"")</f>
        <v/>
      </c>
      <c r="C462" t="str">
        <f>IF(VLOOKUP($A462,Parts!$A:$AM,C$1,0)="X",T$2,"")</f>
        <v/>
      </c>
      <c r="D462" t="str">
        <f>IF(VLOOKUP($A462,Parts!$A:$AM,D$1,0)="X",U$2,"")</f>
        <v/>
      </c>
      <c r="E462" t="str">
        <f>IF(VLOOKUP($A462,Parts!$A:$AM,E$1,0)="X",V$2,"")</f>
        <v/>
      </c>
      <c r="F462" t="str">
        <f>IF(VLOOKUP($A462,Parts!$A:$AM,F$1,0)="X",W$2,"")</f>
        <v/>
      </c>
      <c r="G462" t="str">
        <f>IF(VLOOKUP($A462,Parts!$A:$AM,G$1,0)="X",X$2,"")</f>
        <v/>
      </c>
      <c r="H462" t="str">
        <f>IF(VLOOKUP($A462,Parts!$A:$AM,H$1,0)="X",Y$2,"")</f>
        <v/>
      </c>
      <c r="I462" t="str">
        <f>IF(VLOOKUP($A462,Parts!$A:$AM,I$1,0)="X",Z$2,"")</f>
        <v/>
      </c>
      <c r="J462" t="str">
        <f>IF(VLOOKUP($A462,Parts!$A:$AM,J$1,0)="X",AA$2,"")</f>
        <v/>
      </c>
      <c r="K462" t="str">
        <f>IF(VLOOKUP($A462,Parts!$A:$AM,K$1,0)="X",AB$2,"")</f>
        <v/>
      </c>
      <c r="L462" t="str">
        <f>IF(VLOOKUP($A462,Parts!$A:$AM,L$1,0)="X",AC$2,"")</f>
        <v/>
      </c>
      <c r="M462" t="str">
        <f>IF(VLOOKUP($A462,Parts!$A:$AM,M$1,0)="X",AD$2,"")</f>
        <v/>
      </c>
      <c r="N462" t="str">
        <f>IF(VLOOKUP($A462,Parts!$A:$AM,N$1,0)="X",AE$2,"")</f>
        <v/>
      </c>
      <c r="O462" t="str">
        <f>IF(VLOOKUP($A462,Parts!$A:$AM,O$1,0)="X",AF$2,"")</f>
        <v/>
      </c>
      <c r="P462" t="str">
        <f t="shared" si="8"/>
        <v/>
      </c>
    </row>
    <row r="463" spans="1:16" x14ac:dyDescent="0.25">
      <c r="A463" t="str">
        <f>Table15[[#This Row],[Name]]</f>
        <v>R8winglet</v>
      </c>
      <c r="B463" t="str">
        <f>IF(VLOOKUP($A463,Parts!$A:$AM,B$1,0)="X",S$2,"")</f>
        <v/>
      </c>
      <c r="C463" t="str">
        <f>IF(VLOOKUP($A463,Parts!$A:$AM,C$1,0)="X",T$2,"")</f>
        <v/>
      </c>
      <c r="D463" t="str">
        <f>IF(VLOOKUP($A463,Parts!$A:$AM,D$1,0)="X",U$2,"")</f>
        <v/>
      </c>
      <c r="E463" t="str">
        <f>IF(VLOOKUP($A463,Parts!$A:$AM,E$1,0)="X",V$2,"")</f>
        <v/>
      </c>
      <c r="F463" t="str">
        <f>IF(VLOOKUP($A463,Parts!$A:$AM,F$1,0)="X",W$2,"")</f>
        <v/>
      </c>
      <c r="G463" t="str">
        <f>IF(VLOOKUP($A463,Parts!$A:$AM,G$1,0)="X",X$2,"")</f>
        <v/>
      </c>
      <c r="H463" t="str">
        <f>IF(VLOOKUP($A463,Parts!$A:$AM,H$1,0)="X",Y$2,"")</f>
        <v/>
      </c>
      <c r="I463" t="str">
        <f>IF(VLOOKUP($A463,Parts!$A:$AM,I$1,0)="X",Z$2,"")</f>
        <v/>
      </c>
      <c r="J463" t="str">
        <f>IF(VLOOKUP($A463,Parts!$A:$AM,J$1,0)="X",AA$2,"")</f>
        <v/>
      </c>
      <c r="K463" t="str">
        <f>IF(VLOOKUP($A463,Parts!$A:$AM,K$1,0)="X",AB$2,"")</f>
        <v/>
      </c>
      <c r="L463" t="str">
        <f>IF(VLOOKUP($A463,Parts!$A:$AM,L$1,0)="X",AC$2,"")</f>
        <v/>
      </c>
      <c r="M463" t="str">
        <f>IF(VLOOKUP($A463,Parts!$A:$AM,M$1,0)="X",AD$2,"")</f>
        <v/>
      </c>
      <c r="N463" t="str">
        <f>IF(VLOOKUP($A463,Parts!$A:$AM,N$1,0)="X",AE$2,"")</f>
        <v/>
      </c>
      <c r="O463" t="str">
        <f>IF(VLOOKUP($A463,Parts!$A:$AM,O$1,0)="X",AF$2,"")</f>
        <v/>
      </c>
      <c r="P463" t="str">
        <f t="shared" si="8"/>
        <v/>
      </c>
    </row>
    <row r="464" spans="1:16" x14ac:dyDescent="0.25">
      <c r="A464" t="str">
        <f>Table15[[#This Row],[Name]]</f>
        <v>winglet</v>
      </c>
      <c r="B464" t="str">
        <f>IF(VLOOKUP($A464,Parts!$A:$AM,B$1,0)="X",S$2,"")</f>
        <v/>
      </c>
      <c r="C464" t="str">
        <f>IF(VLOOKUP($A464,Parts!$A:$AM,C$1,0)="X",T$2,"")</f>
        <v/>
      </c>
      <c r="D464" t="str">
        <f>IF(VLOOKUP($A464,Parts!$A:$AM,D$1,0)="X",U$2,"")</f>
        <v/>
      </c>
      <c r="E464" t="str">
        <f>IF(VLOOKUP($A464,Parts!$A:$AM,E$1,0)="X",V$2,"")</f>
        <v/>
      </c>
      <c r="F464" t="str">
        <f>IF(VLOOKUP($A464,Parts!$A:$AM,F$1,0)="X",W$2,"")</f>
        <v/>
      </c>
      <c r="G464" t="str">
        <f>IF(VLOOKUP($A464,Parts!$A:$AM,G$1,0)="X",X$2,"")</f>
        <v/>
      </c>
      <c r="H464" t="str">
        <f>IF(VLOOKUP($A464,Parts!$A:$AM,H$1,0)="X",Y$2,"")</f>
        <v/>
      </c>
      <c r="I464" t="str">
        <f>IF(VLOOKUP($A464,Parts!$A:$AM,I$1,0)="X",Z$2,"")</f>
        <v/>
      </c>
      <c r="J464" t="str">
        <f>IF(VLOOKUP($A464,Parts!$A:$AM,J$1,0)="X",AA$2,"")</f>
        <v/>
      </c>
      <c r="K464" t="str">
        <f>IF(VLOOKUP($A464,Parts!$A:$AM,K$1,0)="X",AB$2,"")</f>
        <v/>
      </c>
      <c r="L464" t="str">
        <f>IF(VLOOKUP($A464,Parts!$A:$AM,L$1,0)="X",AC$2,"")</f>
        <v/>
      </c>
      <c r="M464" t="str">
        <f>IF(VLOOKUP($A464,Parts!$A:$AM,M$1,0)="X",AD$2,"")</f>
        <v/>
      </c>
      <c r="N464" t="str">
        <f>IF(VLOOKUP($A464,Parts!$A:$AM,N$1,0)="X",AE$2,"")</f>
        <v/>
      </c>
      <c r="O464" t="str">
        <f>IF(VLOOKUP($A464,Parts!$A:$AM,O$1,0)="X",AF$2,"")</f>
        <v/>
      </c>
      <c r="P464" t="str">
        <f t="shared" si="8"/>
        <v/>
      </c>
    </row>
    <row r="465" spans="1:16" x14ac:dyDescent="0.25">
      <c r="A465" t="str">
        <f>Table15[[#This Row],[Name]]</f>
        <v>battery-375</v>
      </c>
      <c r="B465" t="str">
        <f>IF(VLOOKUP($A465,Parts!$A:$AM,B$1,0)="X",S$2,"")</f>
        <v/>
      </c>
      <c r="C465" t="str">
        <f>IF(VLOOKUP($A465,Parts!$A:$AM,C$1,0)="X",T$2,"")</f>
        <v/>
      </c>
      <c r="D465" t="str">
        <f>IF(VLOOKUP($A465,Parts!$A:$AM,D$1,0)="X",U$2,"")</f>
        <v/>
      </c>
      <c r="E465" t="str">
        <f>IF(VLOOKUP($A465,Parts!$A:$AM,E$1,0)="X",V$2,"")</f>
        <v/>
      </c>
      <c r="F465" t="str">
        <f>IF(VLOOKUP($A465,Parts!$A:$AM,F$1,0)="X",W$2,"")</f>
        <v/>
      </c>
      <c r="G465" t="str">
        <f>IF(VLOOKUP($A465,Parts!$A:$AM,G$1,0)="X",X$2,"")</f>
        <v/>
      </c>
      <c r="H465" t="str">
        <f>IF(VLOOKUP($A465,Parts!$A:$AM,H$1,0)="X",Y$2,"")</f>
        <v/>
      </c>
      <c r="I465" t="str">
        <f>IF(VLOOKUP($A465,Parts!$A:$AM,I$1,0)="X",Z$2,"")</f>
        <v/>
      </c>
      <c r="J465" t="str">
        <f>IF(VLOOKUP($A465,Parts!$A:$AM,J$1,0)="X",AA$2,"")</f>
        <v/>
      </c>
      <c r="K465" t="str">
        <f>IF(VLOOKUP($A465,Parts!$A:$AM,K$1,0)="X",AB$2,"")</f>
        <v/>
      </c>
      <c r="L465" t="str">
        <f>IF(VLOOKUP($A465,Parts!$A:$AM,L$1,0)="X",AC$2,"")</f>
        <v/>
      </c>
      <c r="M465" t="str">
        <f>IF(VLOOKUP($A465,Parts!$A:$AM,M$1,0)="X",AD$2,"")</f>
        <v/>
      </c>
      <c r="N465" t="str">
        <f>IF(VLOOKUP($A465,Parts!$A:$AM,N$1,0)="X",AE$2,"")</f>
        <v/>
      </c>
      <c r="O465" t="str">
        <f>IF(VLOOKUP($A465,Parts!$A:$AM,O$1,0)="X",AF$2,"")</f>
        <v/>
      </c>
      <c r="P465" t="str">
        <f t="shared" si="8"/>
        <v/>
      </c>
    </row>
    <row r="466" spans="1:16" x14ac:dyDescent="0.25">
      <c r="A466" t="str">
        <f>Table15[[#This Row],[Name]]</f>
        <v>battery-25</v>
      </c>
      <c r="B466" t="str">
        <f>IF(VLOOKUP($A466,Parts!$A:$AM,B$1,0)="X",S$2,"")</f>
        <v/>
      </c>
      <c r="C466" t="str">
        <f>IF(VLOOKUP($A466,Parts!$A:$AM,C$1,0)="X",T$2,"")</f>
        <v/>
      </c>
      <c r="D466" t="str">
        <f>IF(VLOOKUP($A466,Parts!$A:$AM,D$1,0)="X",U$2,"")</f>
        <v/>
      </c>
      <c r="E466" t="str">
        <f>IF(VLOOKUP($A466,Parts!$A:$AM,E$1,0)="X",V$2,"")</f>
        <v/>
      </c>
      <c r="F466" t="str">
        <f>IF(VLOOKUP($A466,Parts!$A:$AM,F$1,0)="X",W$2,"")</f>
        <v/>
      </c>
      <c r="G466" t="str">
        <f>IF(VLOOKUP($A466,Parts!$A:$AM,G$1,0)="X",X$2,"")</f>
        <v/>
      </c>
      <c r="H466" t="str">
        <f>IF(VLOOKUP($A466,Parts!$A:$AM,H$1,0)="X",Y$2,"")</f>
        <v/>
      </c>
      <c r="I466" t="str">
        <f>IF(VLOOKUP($A466,Parts!$A:$AM,I$1,0)="X",Z$2,"")</f>
        <v/>
      </c>
      <c r="J466" t="str">
        <f>IF(VLOOKUP($A466,Parts!$A:$AM,J$1,0)="X",AA$2,"")</f>
        <v/>
      </c>
      <c r="K466" t="str">
        <f>IF(VLOOKUP($A466,Parts!$A:$AM,K$1,0)="X",AB$2,"")</f>
        <v/>
      </c>
      <c r="L466" t="str">
        <f>IF(VLOOKUP($A466,Parts!$A:$AM,L$1,0)="X",AC$2,"")</f>
        <v/>
      </c>
      <c r="M466" t="str">
        <f>IF(VLOOKUP($A466,Parts!$A:$AM,M$1,0)="X",AD$2,"")</f>
        <v/>
      </c>
      <c r="N466" t="str">
        <f>IF(VLOOKUP($A466,Parts!$A:$AM,N$1,0)="X",AE$2,"")</f>
        <v/>
      </c>
      <c r="O466" t="str">
        <f>IF(VLOOKUP($A466,Parts!$A:$AM,O$1,0)="X",AF$2,"")</f>
        <v/>
      </c>
      <c r="P466" t="str">
        <f t="shared" si="8"/>
        <v/>
      </c>
    </row>
    <row r="467" spans="1:16" x14ac:dyDescent="0.25">
      <c r="A467" t="str">
        <f>Table15[[#This Row],[Name]]</f>
        <v>battery-0625</v>
      </c>
      <c r="B467" t="str">
        <f>IF(VLOOKUP($A467,Parts!$A:$AM,B$1,0)="X",S$2,"")</f>
        <v/>
      </c>
      <c r="C467" t="str">
        <f>IF(VLOOKUP($A467,Parts!$A:$AM,C$1,0)="X",T$2,"")</f>
        <v/>
      </c>
      <c r="D467" t="str">
        <f>IF(VLOOKUP($A467,Parts!$A:$AM,D$1,0)="X",U$2,"")</f>
        <v/>
      </c>
      <c r="E467" t="str">
        <f>IF(VLOOKUP($A467,Parts!$A:$AM,E$1,0)="X",V$2,"")</f>
        <v/>
      </c>
      <c r="F467" t="str">
        <f>IF(VLOOKUP($A467,Parts!$A:$AM,F$1,0)="X",W$2,"")</f>
        <v/>
      </c>
      <c r="G467" t="str">
        <f>IF(VLOOKUP($A467,Parts!$A:$AM,G$1,0)="X",X$2,"")</f>
        <v/>
      </c>
      <c r="H467" t="str">
        <f>IF(VLOOKUP($A467,Parts!$A:$AM,H$1,0)="X",Y$2,"")</f>
        <v/>
      </c>
      <c r="I467" t="str">
        <f>IF(VLOOKUP($A467,Parts!$A:$AM,I$1,0)="X",Z$2,"")</f>
        <v/>
      </c>
      <c r="J467" t="str">
        <f>IF(VLOOKUP($A467,Parts!$A:$AM,J$1,0)="X",AA$2,"")</f>
        <v/>
      </c>
      <c r="K467" t="str">
        <f>IF(VLOOKUP($A467,Parts!$A:$AM,K$1,0)="X",AB$2,"")</f>
        <v/>
      </c>
      <c r="L467" t="str">
        <f>IF(VLOOKUP($A467,Parts!$A:$AM,L$1,0)="X",AC$2,"")</f>
        <v/>
      </c>
      <c r="M467" t="str">
        <f>IF(VLOOKUP($A467,Parts!$A:$AM,M$1,0)="X",AD$2,"")</f>
        <v/>
      </c>
      <c r="N467" t="str">
        <f>IF(VLOOKUP($A467,Parts!$A:$AM,N$1,0)="X",AE$2,"")</f>
        <v/>
      </c>
      <c r="O467" t="str">
        <f>IF(VLOOKUP($A467,Parts!$A:$AM,O$1,0)="X",AF$2,"")</f>
        <v/>
      </c>
      <c r="P467" t="str">
        <f t="shared" si="8"/>
        <v/>
      </c>
    </row>
    <row r="468" spans="1:16" x14ac:dyDescent="0.25">
      <c r="A468" t="str">
        <f>Table15[[#This Row],[Name]]</f>
        <v>SXTmk3Cockpit52</v>
      </c>
      <c r="B468" t="str">
        <f>IF(VLOOKUP($A468,Parts!$A:$AM,B$1,0)="X",S$2,"")</f>
        <v/>
      </c>
      <c r="C468" t="str">
        <f>IF(VLOOKUP($A468,Parts!$A:$AM,C$1,0)="X",T$2,"")</f>
        <v/>
      </c>
      <c r="D468" t="str">
        <f>IF(VLOOKUP($A468,Parts!$A:$AM,D$1,0)="X",U$2,"")</f>
        <v/>
      </c>
      <c r="E468" t="str">
        <f>IF(VLOOKUP($A468,Parts!$A:$AM,E$1,0)="X",V$2,"")</f>
        <v/>
      </c>
      <c r="F468" t="str">
        <f>IF(VLOOKUP($A468,Parts!$A:$AM,F$1,0)="X",W$2,"")</f>
        <v/>
      </c>
      <c r="G468" t="str">
        <f>IF(VLOOKUP($A468,Parts!$A:$AM,G$1,0)="X",X$2,"")</f>
        <v/>
      </c>
      <c r="H468" t="str">
        <f>IF(VLOOKUP($A468,Parts!$A:$AM,H$1,0)="X",Y$2,"")</f>
        <v xml:space="preserve">    MODULE
    { name = ModuleTagHabitable }
</v>
      </c>
      <c r="I468" t="str">
        <f>IF(VLOOKUP($A468,Parts!$A:$AM,I$1,0)="X",Z$2,"")</f>
        <v/>
      </c>
      <c r="J468" t="str">
        <f>IF(VLOOKUP($A468,Parts!$A:$AM,J$1,0)="X",AA$2,"")</f>
        <v/>
      </c>
      <c r="K468" t="str">
        <f>IF(VLOOKUP($A468,Parts!$A:$AM,K$1,0)="X",AB$2,"")</f>
        <v/>
      </c>
      <c r="L468" t="str">
        <f>IF(VLOOKUP($A468,Parts!$A:$AM,L$1,0)="X",AC$2,"")</f>
        <v/>
      </c>
      <c r="M468" t="str">
        <f>IF(VLOOKUP($A468,Parts!$A:$AM,M$1,0)="X",AD$2,"")</f>
        <v/>
      </c>
      <c r="N468" t="str">
        <f>IF(VLOOKUP($A468,Parts!$A:$AM,N$1,0)="X",AE$2,"")</f>
        <v/>
      </c>
      <c r="O468" t="str">
        <f>IF(VLOOKUP($A468,Parts!$A:$AM,O$1,0)="X",AF$2,"")</f>
        <v/>
      </c>
      <c r="P468" t="str">
        <f t="shared" si="8"/>
        <v xml:space="preserve">    MODULE
    { name = ModuleTagHabitable }
</v>
      </c>
    </row>
    <row r="469" spans="1:16" x14ac:dyDescent="0.25">
      <c r="A469" t="str">
        <f>Table15[[#This Row],[Name]]</f>
        <v>battery-125</v>
      </c>
      <c r="B469" t="str">
        <f>IF(VLOOKUP($A469,Parts!$A:$AM,B$1,0)="X",S$2,"")</f>
        <v/>
      </c>
      <c r="C469" t="str">
        <f>IF(VLOOKUP($A469,Parts!$A:$AM,C$1,0)="X",T$2,"")</f>
        <v/>
      </c>
      <c r="D469" t="str">
        <f>IF(VLOOKUP($A469,Parts!$A:$AM,D$1,0)="X",U$2,"")</f>
        <v/>
      </c>
      <c r="E469" t="str">
        <f>IF(VLOOKUP($A469,Parts!$A:$AM,E$1,0)="X",V$2,"")</f>
        <v/>
      </c>
      <c r="F469" t="str">
        <f>IF(VLOOKUP($A469,Parts!$A:$AM,F$1,0)="X",W$2,"")</f>
        <v/>
      </c>
      <c r="G469" t="str">
        <f>IF(VLOOKUP($A469,Parts!$A:$AM,G$1,0)="X",X$2,"")</f>
        <v/>
      </c>
      <c r="H469" t="str">
        <f>IF(VLOOKUP($A469,Parts!$A:$AM,H$1,0)="X",Y$2,"")</f>
        <v/>
      </c>
      <c r="I469" t="str">
        <f>IF(VLOOKUP($A469,Parts!$A:$AM,I$1,0)="X",Z$2,"")</f>
        <v/>
      </c>
      <c r="J469" t="str">
        <f>IF(VLOOKUP($A469,Parts!$A:$AM,J$1,0)="X",AA$2,"")</f>
        <v/>
      </c>
      <c r="K469" t="str">
        <f>IF(VLOOKUP($A469,Parts!$A:$AM,K$1,0)="X",AB$2,"")</f>
        <v/>
      </c>
      <c r="L469" t="str">
        <f>IF(VLOOKUP($A469,Parts!$A:$AM,L$1,0)="X",AC$2,"")</f>
        <v/>
      </c>
      <c r="M469" t="str">
        <f>IF(VLOOKUP($A469,Parts!$A:$AM,M$1,0)="X",AD$2,"")</f>
        <v/>
      </c>
      <c r="N469" t="str">
        <f>IF(VLOOKUP($A469,Parts!$A:$AM,N$1,0)="X",AE$2,"")</f>
        <v/>
      </c>
      <c r="O469" t="str">
        <f>IF(VLOOKUP($A469,Parts!$A:$AM,O$1,0)="X",AF$2,"")</f>
        <v/>
      </c>
      <c r="P469" t="str">
        <f t="shared" si="8"/>
        <v/>
      </c>
    </row>
    <row r="470" spans="1:16" x14ac:dyDescent="0.25">
      <c r="A470" t="str">
        <f>Table15[[#This Row],[Name]]</f>
        <v>battery-rad-125</v>
      </c>
      <c r="B470" t="str">
        <f>IF(VLOOKUP($A470,Parts!$A:$AM,B$1,0)="X",S$2,"")</f>
        <v/>
      </c>
      <c r="C470" t="str">
        <f>IF(VLOOKUP($A470,Parts!$A:$AM,C$1,0)="X",T$2,"")</f>
        <v/>
      </c>
      <c r="D470" t="str">
        <f>IF(VLOOKUP($A470,Parts!$A:$AM,D$1,0)="X",U$2,"")</f>
        <v/>
      </c>
      <c r="E470" t="str">
        <f>IF(VLOOKUP($A470,Parts!$A:$AM,E$1,0)="X",V$2,"")</f>
        <v/>
      </c>
      <c r="F470" t="str">
        <f>IF(VLOOKUP($A470,Parts!$A:$AM,F$1,0)="X",W$2,"")</f>
        <v/>
      </c>
      <c r="G470" t="str">
        <f>IF(VLOOKUP($A470,Parts!$A:$AM,G$1,0)="X",X$2,"")</f>
        <v/>
      </c>
      <c r="H470" t="str">
        <f>IF(VLOOKUP($A470,Parts!$A:$AM,H$1,0)="X",Y$2,"")</f>
        <v/>
      </c>
      <c r="I470" t="str">
        <f>IF(VLOOKUP($A470,Parts!$A:$AM,I$1,0)="X",Z$2,"")</f>
        <v/>
      </c>
      <c r="J470" t="str">
        <f>IF(VLOOKUP($A470,Parts!$A:$AM,J$1,0)="X",AA$2,"")</f>
        <v/>
      </c>
      <c r="K470" t="str">
        <f>IF(VLOOKUP($A470,Parts!$A:$AM,K$1,0)="X",AB$2,"")</f>
        <v/>
      </c>
      <c r="L470" t="str">
        <f>IF(VLOOKUP($A470,Parts!$A:$AM,L$1,0)="X",AC$2,"")</f>
        <v/>
      </c>
      <c r="M470" t="str">
        <f>IF(VLOOKUP($A470,Parts!$A:$AM,M$1,0)="X",AD$2,"")</f>
        <v/>
      </c>
      <c r="N470" t="str">
        <f>IF(VLOOKUP($A470,Parts!$A:$AM,N$1,0)="X",AE$2,"")</f>
        <v/>
      </c>
      <c r="O470" t="str">
        <f>IF(VLOOKUP($A470,Parts!$A:$AM,O$1,0)="X",AF$2,"")</f>
        <v/>
      </c>
      <c r="P470" t="str">
        <f t="shared" si="8"/>
        <v/>
      </c>
    </row>
    <row r="471" spans="1:16" x14ac:dyDescent="0.25">
      <c r="A471" t="str">
        <f>Table15[[#This Row],[Name]]</f>
        <v>RO-B9ProcCS-Early</v>
      </c>
      <c r="B471" t="str">
        <f>IF(VLOOKUP($A471,Parts!$A:$AM,B$1,0)="X",S$2,"")</f>
        <v/>
      </c>
      <c r="C471" t="str">
        <f>IF(VLOOKUP($A471,Parts!$A:$AM,C$1,0)="X",T$2,"")</f>
        <v/>
      </c>
      <c r="D471" t="str">
        <f>IF(VLOOKUP($A471,Parts!$A:$AM,D$1,0)="X",U$2,"")</f>
        <v/>
      </c>
      <c r="E471" t="str">
        <f>IF(VLOOKUP($A471,Parts!$A:$AM,E$1,0)="X",V$2,"")</f>
        <v/>
      </c>
      <c r="F471" t="str">
        <f>IF(VLOOKUP($A471,Parts!$A:$AM,F$1,0)="X",W$2,"")</f>
        <v/>
      </c>
      <c r="G471" t="str">
        <f>IF(VLOOKUP($A471,Parts!$A:$AM,G$1,0)="X",X$2,"")</f>
        <v/>
      </c>
      <c r="H471" t="str">
        <f>IF(VLOOKUP($A471,Parts!$A:$AM,H$1,0)="X",Y$2,"")</f>
        <v/>
      </c>
      <c r="I471" t="str">
        <f>IF(VLOOKUP($A471,Parts!$A:$AM,I$1,0)="X",Z$2,"")</f>
        <v/>
      </c>
      <c r="J471" t="str">
        <f>IF(VLOOKUP($A471,Parts!$A:$AM,J$1,0)="X",AA$2,"")</f>
        <v/>
      </c>
      <c r="K471" t="str">
        <f>IF(VLOOKUP($A471,Parts!$A:$AM,K$1,0)="X",AB$2,"")</f>
        <v/>
      </c>
      <c r="L471" t="str">
        <f>IF(VLOOKUP($A471,Parts!$A:$AM,L$1,0)="X",AC$2,"")</f>
        <v/>
      </c>
      <c r="M471" t="str">
        <f>IF(VLOOKUP($A471,Parts!$A:$AM,M$1,0)="X",AD$2,"")</f>
        <v/>
      </c>
      <c r="N471" t="str">
        <f>IF(VLOOKUP($A471,Parts!$A:$AM,N$1,0)="X",AE$2,"")</f>
        <v/>
      </c>
      <c r="O471" t="str">
        <f>IF(VLOOKUP($A471,Parts!$A:$AM,O$1,0)="X",AF$2,"")</f>
        <v/>
      </c>
      <c r="P471" t="str">
        <f t="shared" si="8"/>
        <v/>
      </c>
    </row>
    <row r="472" spans="1:16" x14ac:dyDescent="0.25">
      <c r="A472" t="str">
        <f>Table15[[#This Row],[Name]]</f>
        <v>B9_Aero_Wing_Procedural_TypeB</v>
      </c>
      <c r="B472" t="str">
        <f>IF(VLOOKUP($A472,Parts!$A:$AM,B$1,0)="X",S$2,"")</f>
        <v/>
      </c>
      <c r="C472" t="str">
        <f>IF(VLOOKUP($A472,Parts!$A:$AM,C$1,0)="X",T$2,"")</f>
        <v/>
      </c>
      <c r="D472" t="str">
        <f>IF(VLOOKUP($A472,Parts!$A:$AM,D$1,0)="X",U$2,"")</f>
        <v/>
      </c>
      <c r="E472" t="str">
        <f>IF(VLOOKUP($A472,Parts!$A:$AM,E$1,0)="X",V$2,"")</f>
        <v/>
      </c>
      <c r="F472" t="str">
        <f>IF(VLOOKUP($A472,Parts!$A:$AM,F$1,0)="X",W$2,"")</f>
        <v/>
      </c>
      <c r="G472" t="str">
        <f>IF(VLOOKUP($A472,Parts!$A:$AM,G$1,0)="X",X$2,"")</f>
        <v/>
      </c>
      <c r="H472" t="str">
        <f>IF(VLOOKUP($A472,Parts!$A:$AM,H$1,0)="X",Y$2,"")</f>
        <v/>
      </c>
      <c r="I472" t="str">
        <f>IF(VLOOKUP($A472,Parts!$A:$AM,I$1,0)="X",Z$2,"")</f>
        <v/>
      </c>
      <c r="J472" t="str">
        <f>IF(VLOOKUP($A472,Parts!$A:$AM,J$1,0)="X",AA$2,"")</f>
        <v/>
      </c>
      <c r="K472" t="str">
        <f>IF(VLOOKUP($A472,Parts!$A:$AM,K$1,0)="X",AB$2,"")</f>
        <v/>
      </c>
      <c r="L472" t="str">
        <f>IF(VLOOKUP($A472,Parts!$A:$AM,L$1,0)="X",AC$2,"")</f>
        <v/>
      </c>
      <c r="M472" t="str">
        <f>IF(VLOOKUP($A472,Parts!$A:$AM,M$1,0)="X",AD$2,"")</f>
        <v/>
      </c>
      <c r="N472" t="str">
        <f>IF(VLOOKUP($A472,Parts!$A:$AM,N$1,0)="X",AE$2,"")</f>
        <v/>
      </c>
      <c r="O472" t="str">
        <f>IF(VLOOKUP($A472,Parts!$A:$AM,O$1,0)="X",AF$2,"")</f>
        <v/>
      </c>
      <c r="P472" t="str">
        <f t="shared" si="8"/>
        <v/>
      </c>
    </row>
    <row r="473" spans="1:16" x14ac:dyDescent="0.25">
      <c r="A473" t="str">
        <f>Table15[[#This Row],[Name]]</f>
        <v>RO-B9ProcCS-Supersonic</v>
      </c>
      <c r="B473" t="str">
        <f>IF(VLOOKUP($A473,Parts!$A:$AM,B$1,0)="X",S$2,"")</f>
        <v/>
      </c>
      <c r="C473" t="str">
        <f>IF(VLOOKUP($A473,Parts!$A:$AM,C$1,0)="X",T$2,"")</f>
        <v/>
      </c>
      <c r="D473" t="str">
        <f>IF(VLOOKUP($A473,Parts!$A:$AM,D$1,0)="X",U$2,"")</f>
        <v/>
      </c>
      <c r="E473" t="str">
        <f>IF(VLOOKUP($A473,Parts!$A:$AM,E$1,0)="X",V$2,"")</f>
        <v/>
      </c>
      <c r="F473" t="str">
        <f>IF(VLOOKUP($A473,Parts!$A:$AM,F$1,0)="X",W$2,"")</f>
        <v/>
      </c>
      <c r="G473" t="str">
        <f>IF(VLOOKUP($A473,Parts!$A:$AM,G$1,0)="X",X$2,"")</f>
        <v/>
      </c>
      <c r="H473" t="str">
        <f>IF(VLOOKUP($A473,Parts!$A:$AM,H$1,0)="X",Y$2,"")</f>
        <v/>
      </c>
      <c r="I473" t="str">
        <f>IF(VLOOKUP($A473,Parts!$A:$AM,I$1,0)="X",Z$2,"")</f>
        <v/>
      </c>
      <c r="J473" t="str">
        <f>IF(VLOOKUP($A473,Parts!$A:$AM,J$1,0)="X",AA$2,"")</f>
        <v/>
      </c>
      <c r="K473" t="str">
        <f>IF(VLOOKUP($A473,Parts!$A:$AM,K$1,0)="X",AB$2,"")</f>
        <v/>
      </c>
      <c r="L473" t="str">
        <f>IF(VLOOKUP($A473,Parts!$A:$AM,L$1,0)="X",AC$2,"")</f>
        <v/>
      </c>
      <c r="M473" t="str">
        <f>IF(VLOOKUP($A473,Parts!$A:$AM,M$1,0)="X",AD$2,"")</f>
        <v/>
      </c>
      <c r="N473" t="str">
        <f>IF(VLOOKUP($A473,Parts!$A:$AM,N$1,0)="X",AE$2,"")</f>
        <v/>
      </c>
      <c r="O473" t="str">
        <f>IF(VLOOKUP($A473,Parts!$A:$AM,O$1,0)="X",AF$2,"")</f>
        <v/>
      </c>
      <c r="P473" t="str">
        <f t="shared" si="8"/>
        <v/>
      </c>
    </row>
    <row r="474" spans="1:16" x14ac:dyDescent="0.25">
      <c r="A474" t="str">
        <f>Table15[[#This Row],[Name]]</f>
        <v>RO-B9ProcWing-Early</v>
      </c>
      <c r="B474" t="str">
        <f>IF(VLOOKUP($A474,Parts!$A:$AM,B$1,0)="X",S$2,"")</f>
        <v/>
      </c>
      <c r="C474" t="str">
        <f>IF(VLOOKUP($A474,Parts!$A:$AM,C$1,0)="X",T$2,"")</f>
        <v/>
      </c>
      <c r="D474" t="str">
        <f>IF(VLOOKUP($A474,Parts!$A:$AM,D$1,0)="X",U$2,"")</f>
        <v/>
      </c>
      <c r="E474" t="str">
        <f>IF(VLOOKUP($A474,Parts!$A:$AM,E$1,0)="X",V$2,"")</f>
        <v/>
      </c>
      <c r="F474" t="str">
        <f>IF(VLOOKUP($A474,Parts!$A:$AM,F$1,0)="X",W$2,"")</f>
        <v/>
      </c>
      <c r="G474" t="str">
        <f>IF(VLOOKUP($A474,Parts!$A:$AM,G$1,0)="X",X$2,"")</f>
        <v/>
      </c>
      <c r="H474" t="str">
        <f>IF(VLOOKUP($A474,Parts!$A:$AM,H$1,0)="X",Y$2,"")</f>
        <v/>
      </c>
      <c r="I474" t="str">
        <f>IF(VLOOKUP($A474,Parts!$A:$AM,I$1,0)="X",Z$2,"")</f>
        <v/>
      </c>
      <c r="J474" t="str">
        <f>IF(VLOOKUP($A474,Parts!$A:$AM,J$1,0)="X",AA$2,"")</f>
        <v/>
      </c>
      <c r="K474" t="str">
        <f>IF(VLOOKUP($A474,Parts!$A:$AM,K$1,0)="X",AB$2,"")</f>
        <v/>
      </c>
      <c r="L474" t="str">
        <f>IF(VLOOKUP($A474,Parts!$A:$AM,L$1,0)="X",AC$2,"")</f>
        <v/>
      </c>
      <c r="M474" t="str">
        <f>IF(VLOOKUP($A474,Parts!$A:$AM,M$1,0)="X",AD$2,"")</f>
        <v/>
      </c>
      <c r="N474" t="str">
        <f>IF(VLOOKUP($A474,Parts!$A:$AM,N$1,0)="X",AE$2,"")</f>
        <v/>
      </c>
      <c r="O474" t="str">
        <f>IF(VLOOKUP($A474,Parts!$A:$AM,O$1,0)="X",AF$2,"")</f>
        <v/>
      </c>
      <c r="P474" t="str">
        <f t="shared" si="8"/>
        <v/>
      </c>
    </row>
    <row r="475" spans="1:16" x14ac:dyDescent="0.25">
      <c r="A475" t="str">
        <f>Table15[[#This Row],[Name]]</f>
        <v>B9_Aero_Wing_Procedural_TypeA</v>
      </c>
      <c r="B475" t="str">
        <f>IF(VLOOKUP($A475,Parts!$A:$AM,B$1,0)="X",S$2,"")</f>
        <v/>
      </c>
      <c r="C475" t="str">
        <f>IF(VLOOKUP($A475,Parts!$A:$AM,C$1,0)="X",T$2,"")</f>
        <v/>
      </c>
      <c r="D475" t="str">
        <f>IF(VLOOKUP($A475,Parts!$A:$AM,D$1,0)="X",U$2,"")</f>
        <v/>
      </c>
      <c r="E475" t="str">
        <f>IF(VLOOKUP($A475,Parts!$A:$AM,E$1,0)="X",V$2,"")</f>
        <v/>
      </c>
      <c r="F475" t="str">
        <f>IF(VLOOKUP($A475,Parts!$A:$AM,F$1,0)="X",W$2,"")</f>
        <v/>
      </c>
      <c r="G475" t="str">
        <f>IF(VLOOKUP($A475,Parts!$A:$AM,G$1,0)="X",X$2,"")</f>
        <v/>
      </c>
      <c r="H475" t="str">
        <f>IF(VLOOKUP($A475,Parts!$A:$AM,H$1,0)="X",Y$2,"")</f>
        <v/>
      </c>
      <c r="I475" t="str">
        <f>IF(VLOOKUP($A475,Parts!$A:$AM,I$1,0)="X",Z$2,"")</f>
        <v/>
      </c>
      <c r="J475" t="str">
        <f>IF(VLOOKUP($A475,Parts!$A:$AM,J$1,0)="X",AA$2,"")</f>
        <v/>
      </c>
      <c r="K475" t="str">
        <f>IF(VLOOKUP($A475,Parts!$A:$AM,K$1,0)="X",AB$2,"")</f>
        <v/>
      </c>
      <c r="L475" t="str">
        <f>IF(VLOOKUP($A475,Parts!$A:$AM,L$1,0)="X",AC$2,"")</f>
        <v/>
      </c>
      <c r="M475" t="str">
        <f>IF(VLOOKUP($A475,Parts!$A:$AM,M$1,0)="X",AD$2,"")</f>
        <v/>
      </c>
      <c r="N475" t="str">
        <f>IF(VLOOKUP($A475,Parts!$A:$AM,N$1,0)="X",AE$2,"")</f>
        <v/>
      </c>
      <c r="O475" t="str">
        <f>IF(VLOOKUP($A475,Parts!$A:$AM,O$1,0)="X",AF$2,"")</f>
        <v/>
      </c>
      <c r="P475" t="str">
        <f t="shared" si="8"/>
        <v/>
      </c>
    </row>
    <row r="476" spans="1:16" x14ac:dyDescent="0.25">
      <c r="A476" t="str">
        <f>Table15[[#This Row],[Name]]</f>
        <v>RO-B9ProcWing-Supersonic</v>
      </c>
      <c r="B476" t="str">
        <f>IF(VLOOKUP($A476,Parts!$A:$AM,B$1,0)="X",S$2,"")</f>
        <v/>
      </c>
      <c r="C476" t="str">
        <f>IF(VLOOKUP($A476,Parts!$A:$AM,C$1,0)="X",T$2,"")</f>
        <v/>
      </c>
      <c r="D476" t="str">
        <f>IF(VLOOKUP($A476,Parts!$A:$AM,D$1,0)="X",U$2,"")</f>
        <v/>
      </c>
      <c r="E476" t="str">
        <f>IF(VLOOKUP($A476,Parts!$A:$AM,E$1,0)="X",V$2,"")</f>
        <v/>
      </c>
      <c r="F476" t="str">
        <f>IF(VLOOKUP($A476,Parts!$A:$AM,F$1,0)="X",W$2,"")</f>
        <v/>
      </c>
      <c r="G476" t="str">
        <f>IF(VLOOKUP($A476,Parts!$A:$AM,G$1,0)="X",X$2,"")</f>
        <v/>
      </c>
      <c r="H476" t="str">
        <f>IF(VLOOKUP($A476,Parts!$A:$AM,H$1,0)="X",Y$2,"")</f>
        <v/>
      </c>
      <c r="I476" t="str">
        <f>IF(VLOOKUP($A476,Parts!$A:$AM,I$1,0)="X",Z$2,"")</f>
        <v/>
      </c>
      <c r="J476" t="str">
        <f>IF(VLOOKUP($A476,Parts!$A:$AM,J$1,0)="X",AA$2,"")</f>
        <v/>
      </c>
      <c r="K476" t="str">
        <f>IF(VLOOKUP($A476,Parts!$A:$AM,K$1,0)="X",AB$2,"")</f>
        <v/>
      </c>
      <c r="L476" t="str">
        <f>IF(VLOOKUP($A476,Parts!$A:$AM,L$1,0)="X",AC$2,"")</f>
        <v/>
      </c>
      <c r="M476" t="str">
        <f>IF(VLOOKUP($A476,Parts!$A:$AM,M$1,0)="X",AD$2,"")</f>
        <v/>
      </c>
      <c r="N476" t="str">
        <f>IF(VLOOKUP($A476,Parts!$A:$AM,N$1,0)="X",AE$2,"")</f>
        <v/>
      </c>
      <c r="O476" t="str">
        <f>IF(VLOOKUP($A476,Parts!$A:$AM,O$1,0)="X",AF$2,"")</f>
        <v/>
      </c>
      <c r="P476" t="str">
        <f t="shared" si="8"/>
        <v/>
      </c>
    </row>
    <row r="477" spans="1:16" x14ac:dyDescent="0.25">
      <c r="A477" t="str">
        <f>Table15[[#This Row],[Name]]</f>
        <v>RO-B9ProcAMWing-Early</v>
      </c>
      <c r="B477" t="str">
        <f>IF(VLOOKUP($A477,Parts!$A:$AM,B$1,0)="X",S$2,"")</f>
        <v/>
      </c>
      <c r="C477" t="str">
        <f>IF(VLOOKUP($A477,Parts!$A:$AM,C$1,0)="X",T$2,"")</f>
        <v/>
      </c>
      <c r="D477" t="str">
        <f>IF(VLOOKUP($A477,Parts!$A:$AM,D$1,0)="X",U$2,"")</f>
        <v/>
      </c>
      <c r="E477" t="str">
        <f>IF(VLOOKUP($A477,Parts!$A:$AM,E$1,0)="X",V$2,"")</f>
        <v/>
      </c>
      <c r="F477" t="str">
        <f>IF(VLOOKUP($A477,Parts!$A:$AM,F$1,0)="X",W$2,"")</f>
        <v/>
      </c>
      <c r="G477" t="str">
        <f>IF(VLOOKUP($A477,Parts!$A:$AM,G$1,0)="X",X$2,"")</f>
        <v/>
      </c>
      <c r="H477" t="str">
        <f>IF(VLOOKUP($A477,Parts!$A:$AM,H$1,0)="X",Y$2,"")</f>
        <v/>
      </c>
      <c r="I477" t="str">
        <f>IF(VLOOKUP($A477,Parts!$A:$AM,I$1,0)="X",Z$2,"")</f>
        <v/>
      </c>
      <c r="J477" t="str">
        <f>IF(VLOOKUP($A477,Parts!$A:$AM,J$1,0)="X",AA$2,"")</f>
        <v/>
      </c>
      <c r="K477" t="str">
        <f>IF(VLOOKUP($A477,Parts!$A:$AM,K$1,0)="X",AB$2,"")</f>
        <v/>
      </c>
      <c r="L477" t="str">
        <f>IF(VLOOKUP($A477,Parts!$A:$AM,L$1,0)="X",AC$2,"")</f>
        <v/>
      </c>
      <c r="M477" t="str">
        <f>IF(VLOOKUP($A477,Parts!$A:$AM,M$1,0)="X",AD$2,"")</f>
        <v/>
      </c>
      <c r="N477" t="str">
        <f>IF(VLOOKUP($A477,Parts!$A:$AM,N$1,0)="X",AE$2,"")</f>
        <v/>
      </c>
      <c r="O477" t="str">
        <f>IF(VLOOKUP($A477,Parts!$A:$AM,O$1,0)="X",AF$2,"")</f>
        <v/>
      </c>
      <c r="P477" t="str">
        <f t="shared" si="8"/>
        <v/>
      </c>
    </row>
    <row r="478" spans="1:16" x14ac:dyDescent="0.25">
      <c r="A478" t="str">
        <f>Table15[[#This Row],[Name]]</f>
        <v>B9_Aero_Wing_Procedural_TypeC</v>
      </c>
      <c r="B478" t="str">
        <f>IF(VLOOKUP($A478,Parts!$A:$AM,B$1,0)="X",S$2,"")</f>
        <v/>
      </c>
      <c r="C478" t="str">
        <f>IF(VLOOKUP($A478,Parts!$A:$AM,C$1,0)="X",T$2,"")</f>
        <v/>
      </c>
      <c r="D478" t="str">
        <f>IF(VLOOKUP($A478,Parts!$A:$AM,D$1,0)="X",U$2,"")</f>
        <v/>
      </c>
      <c r="E478" t="str">
        <f>IF(VLOOKUP($A478,Parts!$A:$AM,E$1,0)="X",V$2,"")</f>
        <v/>
      </c>
      <c r="F478" t="str">
        <f>IF(VLOOKUP($A478,Parts!$A:$AM,F$1,0)="X",W$2,"")</f>
        <v/>
      </c>
      <c r="G478" t="str">
        <f>IF(VLOOKUP($A478,Parts!$A:$AM,G$1,0)="X",X$2,"")</f>
        <v/>
      </c>
      <c r="H478" t="str">
        <f>IF(VLOOKUP($A478,Parts!$A:$AM,H$1,0)="X",Y$2,"")</f>
        <v/>
      </c>
      <c r="I478" t="str">
        <f>IF(VLOOKUP($A478,Parts!$A:$AM,I$1,0)="X",Z$2,"")</f>
        <v/>
      </c>
      <c r="J478" t="str">
        <f>IF(VLOOKUP($A478,Parts!$A:$AM,J$1,0)="X",AA$2,"")</f>
        <v/>
      </c>
      <c r="K478" t="str">
        <f>IF(VLOOKUP($A478,Parts!$A:$AM,K$1,0)="X",AB$2,"")</f>
        <v/>
      </c>
      <c r="L478" t="str">
        <f>IF(VLOOKUP($A478,Parts!$A:$AM,L$1,0)="X",AC$2,"")</f>
        <v/>
      </c>
      <c r="M478" t="str">
        <f>IF(VLOOKUP($A478,Parts!$A:$AM,M$1,0)="X",AD$2,"")</f>
        <v/>
      </c>
      <c r="N478" t="str">
        <f>IF(VLOOKUP($A478,Parts!$A:$AM,N$1,0)="X",AE$2,"")</f>
        <v/>
      </c>
      <c r="O478" t="str">
        <f>IF(VLOOKUP($A478,Parts!$A:$AM,O$1,0)="X",AF$2,"")</f>
        <v/>
      </c>
      <c r="P478" t="str">
        <f t="shared" si="8"/>
        <v/>
      </c>
    </row>
    <row r="479" spans="1:16" x14ac:dyDescent="0.25">
      <c r="A479" t="str">
        <f>Table15[[#This Row],[Name]]</f>
        <v>RO-B9ProcAMWing-Supersonic</v>
      </c>
      <c r="B479" t="str">
        <f>IF(VLOOKUP($A479,Parts!$A:$AM,B$1,0)="X",S$2,"")</f>
        <v/>
      </c>
      <c r="C479" t="str">
        <f>IF(VLOOKUP($A479,Parts!$A:$AM,C$1,0)="X",T$2,"")</f>
        <v/>
      </c>
      <c r="D479" t="str">
        <f>IF(VLOOKUP($A479,Parts!$A:$AM,D$1,0)="X",U$2,"")</f>
        <v/>
      </c>
      <c r="E479" t="str">
        <f>IF(VLOOKUP($A479,Parts!$A:$AM,E$1,0)="X",V$2,"")</f>
        <v/>
      </c>
      <c r="F479" t="str">
        <f>IF(VLOOKUP($A479,Parts!$A:$AM,F$1,0)="X",W$2,"")</f>
        <v/>
      </c>
      <c r="G479" t="str">
        <f>IF(VLOOKUP($A479,Parts!$A:$AM,G$1,0)="X",X$2,"")</f>
        <v/>
      </c>
      <c r="H479" t="str">
        <f>IF(VLOOKUP($A479,Parts!$A:$AM,H$1,0)="X",Y$2,"")</f>
        <v/>
      </c>
      <c r="I479" t="str">
        <f>IF(VLOOKUP($A479,Parts!$A:$AM,I$1,0)="X",Z$2,"")</f>
        <v/>
      </c>
      <c r="J479" t="str">
        <f>IF(VLOOKUP($A479,Parts!$A:$AM,J$1,0)="X",AA$2,"")</f>
        <v/>
      </c>
      <c r="K479" t="str">
        <f>IF(VLOOKUP($A479,Parts!$A:$AM,K$1,0)="X",AB$2,"")</f>
        <v/>
      </c>
      <c r="L479" t="str">
        <f>IF(VLOOKUP($A479,Parts!$A:$AM,L$1,0)="X",AC$2,"")</f>
        <v/>
      </c>
      <c r="M479" t="str">
        <f>IF(VLOOKUP($A479,Parts!$A:$AM,M$1,0)="X",AD$2,"")</f>
        <v/>
      </c>
      <c r="N479" t="str">
        <f>IF(VLOOKUP($A479,Parts!$A:$AM,N$1,0)="X",AE$2,"")</f>
        <v/>
      </c>
      <c r="O479" t="str">
        <f>IF(VLOOKUP($A479,Parts!$A:$AM,O$1,0)="X",AF$2,"")</f>
        <v/>
      </c>
      <c r="P479" t="str">
        <f t="shared" si="8"/>
        <v/>
      </c>
    </row>
    <row r="480" spans="1:16" x14ac:dyDescent="0.25">
      <c r="A480" t="str">
        <f>Table15[[#This Row],[Name]]</f>
        <v>FASAExplorerSgt</v>
      </c>
      <c r="B480" t="str">
        <f>IF(VLOOKUP($A480,Parts!$A:$AM,B$1,0)="X",S$2,"")</f>
        <v/>
      </c>
      <c r="C480" t="str">
        <f>IF(VLOOKUP($A480,Parts!$A:$AM,C$1,0)="X",T$2,"")</f>
        <v/>
      </c>
      <c r="D480" t="str">
        <f>IF(VLOOKUP($A480,Parts!$A:$AM,D$1,0)="X",U$2,"")</f>
        <v/>
      </c>
      <c r="E480" t="str">
        <f>IF(VLOOKUP($A480,Parts!$A:$AM,E$1,0)="X",V$2,"")</f>
        <v/>
      </c>
      <c r="F480" t="str">
        <f>IF(VLOOKUP($A480,Parts!$A:$AM,F$1,0)="X",W$2,"")</f>
        <v/>
      </c>
      <c r="G480" t="str">
        <f>IF(VLOOKUP($A480,Parts!$A:$AM,G$1,0)="X",X$2,"")</f>
        <v xml:space="preserve">    MODULE
    { name = ModuleTagEngineSolid }
</v>
      </c>
      <c r="H480" t="str">
        <f>IF(VLOOKUP($A480,Parts!$A:$AM,H$1,0)="X",Y$2,"")</f>
        <v/>
      </c>
      <c r="I480" t="str">
        <f>IF(VLOOKUP($A480,Parts!$A:$AM,I$1,0)="X",Z$2,"")</f>
        <v/>
      </c>
      <c r="J480" t="str">
        <f>IF(VLOOKUP($A480,Parts!$A:$AM,J$1,0)="X",AA$2,"")</f>
        <v/>
      </c>
      <c r="K480" t="str">
        <f>IF(VLOOKUP($A480,Parts!$A:$AM,K$1,0)="X",AB$2,"")</f>
        <v/>
      </c>
      <c r="L480" t="str">
        <f>IF(VLOOKUP($A480,Parts!$A:$AM,L$1,0)="X",AC$2,"")</f>
        <v/>
      </c>
      <c r="M480" t="str">
        <f>IF(VLOOKUP($A480,Parts!$A:$AM,M$1,0)="X",AD$2,"")</f>
        <v/>
      </c>
      <c r="N480" t="str">
        <f>IF(VLOOKUP($A480,Parts!$A:$AM,N$1,0)="X",AE$2,"")</f>
        <v/>
      </c>
      <c r="O480" t="str">
        <f>IF(VLOOKUP($A480,Parts!$A:$AM,O$1,0)="X",AF$2,"")</f>
        <v/>
      </c>
      <c r="P480" t="str">
        <f t="shared" si="8"/>
        <v xml:space="preserve">    MODULE
    { name = ModuleTagEngineSolid }
</v>
      </c>
    </row>
    <row r="481" spans="1:16" x14ac:dyDescent="0.25">
      <c r="A481" t="str">
        <f>Table15[[#This Row],[Name]]</f>
        <v>ROBabySergeant</v>
      </c>
      <c r="B481" t="str">
        <f>IF(VLOOKUP($A481,Parts!$A:$AM,B$1,0)="X",S$2,"")</f>
        <v/>
      </c>
      <c r="C481" t="str">
        <f>IF(VLOOKUP($A481,Parts!$A:$AM,C$1,0)="X",T$2,"")</f>
        <v/>
      </c>
      <c r="D481" t="str">
        <f>IF(VLOOKUP($A481,Parts!$A:$AM,D$1,0)="X",U$2,"")</f>
        <v/>
      </c>
      <c r="E481" t="str">
        <f>IF(VLOOKUP($A481,Parts!$A:$AM,E$1,0)="X",V$2,"")</f>
        <v/>
      </c>
      <c r="F481" t="str">
        <f>IF(VLOOKUP($A481,Parts!$A:$AM,F$1,0)="X",W$2,"")</f>
        <v/>
      </c>
      <c r="G481" t="str">
        <f>IF(VLOOKUP($A481,Parts!$A:$AM,G$1,0)="X",X$2,"")</f>
        <v xml:space="preserve">    MODULE
    { name = ModuleTagEngineSolid }
</v>
      </c>
      <c r="H481" t="str">
        <f>IF(VLOOKUP($A481,Parts!$A:$AM,H$1,0)="X",Y$2,"")</f>
        <v/>
      </c>
      <c r="I481" t="str">
        <f>IF(VLOOKUP($A481,Parts!$A:$AM,I$1,0)="X",Z$2,"")</f>
        <v/>
      </c>
      <c r="J481" t="str">
        <f>IF(VLOOKUP($A481,Parts!$A:$AM,J$1,0)="X",AA$2,"")</f>
        <v/>
      </c>
      <c r="K481" t="str">
        <f>IF(VLOOKUP($A481,Parts!$A:$AM,K$1,0)="X",AB$2,"")</f>
        <v/>
      </c>
      <c r="L481" t="str">
        <f>IF(VLOOKUP($A481,Parts!$A:$AM,L$1,0)="X",AC$2,"")</f>
        <v/>
      </c>
      <c r="M481" t="str">
        <f>IF(VLOOKUP($A481,Parts!$A:$AM,M$1,0)="X",AD$2,"")</f>
        <v/>
      </c>
      <c r="N481" t="str">
        <f>IF(VLOOKUP($A481,Parts!$A:$AM,N$1,0)="X",AE$2,"")</f>
        <v/>
      </c>
      <c r="O481" t="str">
        <f>IF(VLOOKUP($A481,Parts!$A:$AM,O$1,0)="X",AF$2,"")</f>
        <v/>
      </c>
      <c r="P481" t="str">
        <f t="shared" si="8"/>
        <v xml:space="preserve">    MODULE
    { name = ModuleTagEngineSolid }
</v>
      </c>
    </row>
    <row r="482" spans="1:16" x14ac:dyDescent="0.25">
      <c r="A482" t="str">
        <f>Table15[[#This Row],[Name]]</f>
        <v>FASAExplorerSgt11Dec</v>
      </c>
      <c r="B482" t="str">
        <f>IF(VLOOKUP($A482,Parts!$A:$AM,B$1,0)="X",S$2,"")</f>
        <v/>
      </c>
      <c r="C482" t="str">
        <f>IF(VLOOKUP($A482,Parts!$A:$AM,C$1,0)="X",T$2,"")</f>
        <v/>
      </c>
      <c r="D482" t="str">
        <f>IF(VLOOKUP($A482,Parts!$A:$AM,D$1,0)="X",U$2,"")</f>
        <v/>
      </c>
      <c r="E482" t="str">
        <f>IF(VLOOKUP($A482,Parts!$A:$AM,E$1,0)="X",V$2,"")</f>
        <v/>
      </c>
      <c r="F482" t="str">
        <f>IF(VLOOKUP($A482,Parts!$A:$AM,F$1,0)="X",W$2,"")</f>
        <v/>
      </c>
      <c r="G482" t="str">
        <f>IF(VLOOKUP($A482,Parts!$A:$AM,G$1,0)="X",X$2,"")</f>
        <v/>
      </c>
      <c r="H482" t="str">
        <f>IF(VLOOKUP($A482,Parts!$A:$AM,H$1,0)="X",Y$2,"")</f>
        <v/>
      </c>
      <c r="I482" t="str">
        <f>IF(VLOOKUP($A482,Parts!$A:$AM,I$1,0)="X",Z$2,"")</f>
        <v/>
      </c>
      <c r="J482" t="str">
        <f>IF(VLOOKUP($A482,Parts!$A:$AM,J$1,0)="X",AA$2,"")</f>
        <v/>
      </c>
      <c r="K482" t="str">
        <f>IF(VLOOKUP($A482,Parts!$A:$AM,K$1,0)="X",AB$2,"")</f>
        <v/>
      </c>
      <c r="L482" t="str">
        <f>IF(VLOOKUP($A482,Parts!$A:$AM,L$1,0)="X",AC$2,"")</f>
        <v/>
      </c>
      <c r="M482" t="str">
        <f>IF(VLOOKUP($A482,Parts!$A:$AM,M$1,0)="X",AD$2,"")</f>
        <v/>
      </c>
      <c r="N482" t="str">
        <f>IF(VLOOKUP($A482,Parts!$A:$AM,N$1,0)="X",AE$2,"")</f>
        <v xml:space="preserve">    MODULE
    { name = ModuleTagDecoupler }
</v>
      </c>
      <c r="O482" t="str">
        <f>IF(VLOOKUP($A482,Parts!$A:$AM,O$1,0)="X",AF$2,"")</f>
        <v/>
      </c>
      <c r="P482" t="str">
        <f t="shared" si="8"/>
        <v xml:space="preserve">    MODULE
    { name = ModuleTagDecoupler }
</v>
      </c>
    </row>
    <row r="483" spans="1:16" x14ac:dyDescent="0.25">
      <c r="A483" t="str">
        <f>Table15[[#This Row],[Name]]</f>
        <v>FASAExplorerSgt11</v>
      </c>
      <c r="B483" t="str">
        <f>IF(VLOOKUP($A483,Parts!$A:$AM,B$1,0)="X",S$2,"")</f>
        <v/>
      </c>
      <c r="C483" t="str">
        <f>IF(VLOOKUP($A483,Parts!$A:$AM,C$1,0)="X",T$2,"")</f>
        <v/>
      </c>
      <c r="D483" t="str">
        <f>IF(VLOOKUP($A483,Parts!$A:$AM,D$1,0)="X",U$2,"")</f>
        <v/>
      </c>
      <c r="E483" t="str">
        <f>IF(VLOOKUP($A483,Parts!$A:$AM,E$1,0)="X",V$2,"")</f>
        <v/>
      </c>
      <c r="F483" t="str">
        <f>IF(VLOOKUP($A483,Parts!$A:$AM,F$1,0)="X",W$2,"")</f>
        <v/>
      </c>
      <c r="G483" t="str">
        <f>IF(VLOOKUP($A483,Parts!$A:$AM,G$1,0)="X",X$2,"")</f>
        <v xml:space="preserve">    MODULE
    { name = ModuleTagEngineSolid }
</v>
      </c>
      <c r="H483" t="str">
        <f>IF(VLOOKUP($A483,Parts!$A:$AM,H$1,0)="X",Y$2,"")</f>
        <v/>
      </c>
      <c r="I483" t="str">
        <f>IF(VLOOKUP($A483,Parts!$A:$AM,I$1,0)="X",Z$2,"")</f>
        <v/>
      </c>
      <c r="J483" t="str">
        <f>IF(VLOOKUP($A483,Parts!$A:$AM,J$1,0)="X",AA$2,"")</f>
        <v/>
      </c>
      <c r="K483" t="str">
        <f>IF(VLOOKUP($A483,Parts!$A:$AM,K$1,0)="X",AB$2,"")</f>
        <v/>
      </c>
      <c r="L483" t="str">
        <f>IF(VLOOKUP($A483,Parts!$A:$AM,L$1,0)="X",AC$2,"")</f>
        <v/>
      </c>
      <c r="M483" t="str">
        <f>IF(VLOOKUP($A483,Parts!$A:$AM,M$1,0)="X",AD$2,"")</f>
        <v/>
      </c>
      <c r="N483" t="str">
        <f>IF(VLOOKUP($A483,Parts!$A:$AM,N$1,0)="X",AE$2,"")</f>
        <v/>
      </c>
      <c r="O483" t="str">
        <f>IF(VLOOKUP($A483,Parts!$A:$AM,O$1,0)="X",AF$2,"")</f>
        <v/>
      </c>
      <c r="P483" t="str">
        <f t="shared" si="8"/>
        <v xml:space="preserve">    MODULE
    { name = ModuleTagEngineSolid }
</v>
      </c>
    </row>
    <row r="484" spans="1:16" x14ac:dyDescent="0.25">
      <c r="A484" t="str">
        <f>Table15[[#This Row],[Name]]</f>
        <v>FASAExplorerSgt3Dec</v>
      </c>
      <c r="B484" t="str">
        <f>IF(VLOOKUP($A484,Parts!$A:$AM,B$1,0)="X",S$2,"")</f>
        <v/>
      </c>
      <c r="C484" t="str">
        <f>IF(VLOOKUP($A484,Parts!$A:$AM,C$1,0)="X",T$2,"")</f>
        <v/>
      </c>
      <c r="D484" t="str">
        <f>IF(VLOOKUP($A484,Parts!$A:$AM,D$1,0)="X",U$2,"")</f>
        <v/>
      </c>
      <c r="E484" t="str">
        <f>IF(VLOOKUP($A484,Parts!$A:$AM,E$1,0)="X",V$2,"")</f>
        <v/>
      </c>
      <c r="F484" t="str">
        <f>IF(VLOOKUP($A484,Parts!$A:$AM,F$1,0)="X",W$2,"")</f>
        <v/>
      </c>
      <c r="G484" t="str">
        <f>IF(VLOOKUP($A484,Parts!$A:$AM,G$1,0)="X",X$2,"")</f>
        <v/>
      </c>
      <c r="H484" t="str">
        <f>IF(VLOOKUP($A484,Parts!$A:$AM,H$1,0)="X",Y$2,"")</f>
        <v/>
      </c>
      <c r="I484" t="str">
        <f>IF(VLOOKUP($A484,Parts!$A:$AM,I$1,0)="X",Z$2,"")</f>
        <v/>
      </c>
      <c r="J484" t="str">
        <f>IF(VLOOKUP($A484,Parts!$A:$AM,J$1,0)="X",AA$2,"")</f>
        <v/>
      </c>
      <c r="K484" t="str">
        <f>IF(VLOOKUP($A484,Parts!$A:$AM,K$1,0)="X",AB$2,"")</f>
        <v/>
      </c>
      <c r="L484" t="str">
        <f>IF(VLOOKUP($A484,Parts!$A:$AM,L$1,0)="X",AC$2,"")</f>
        <v/>
      </c>
      <c r="M484" t="str">
        <f>IF(VLOOKUP($A484,Parts!$A:$AM,M$1,0)="X",AD$2,"")</f>
        <v/>
      </c>
      <c r="N484" t="str">
        <f>IF(VLOOKUP($A484,Parts!$A:$AM,N$1,0)="X",AE$2,"")</f>
        <v xml:space="preserve">    MODULE
    { name = ModuleTagDecoupler }
</v>
      </c>
      <c r="O484" t="str">
        <f>IF(VLOOKUP($A484,Parts!$A:$AM,O$1,0)="X",AF$2,"")</f>
        <v/>
      </c>
      <c r="P484" t="str">
        <f t="shared" si="8"/>
        <v xml:space="preserve">    MODULE
    { name = ModuleTagDecoupler }
</v>
      </c>
    </row>
    <row r="485" spans="1:16" x14ac:dyDescent="0.25">
      <c r="A485" t="str">
        <f>Table15[[#This Row],[Name]]</f>
        <v>FASAExplorerSgt3</v>
      </c>
      <c r="B485" t="str">
        <f>IF(VLOOKUP($A485,Parts!$A:$AM,B$1,0)="X",S$2,"")</f>
        <v/>
      </c>
      <c r="C485" t="str">
        <f>IF(VLOOKUP($A485,Parts!$A:$AM,C$1,0)="X",T$2,"")</f>
        <v/>
      </c>
      <c r="D485" t="str">
        <f>IF(VLOOKUP($A485,Parts!$A:$AM,D$1,0)="X",U$2,"")</f>
        <v/>
      </c>
      <c r="E485" t="str">
        <f>IF(VLOOKUP($A485,Parts!$A:$AM,E$1,0)="X",V$2,"")</f>
        <v/>
      </c>
      <c r="F485" t="str">
        <f>IF(VLOOKUP($A485,Parts!$A:$AM,F$1,0)="X",W$2,"")</f>
        <v/>
      </c>
      <c r="G485" t="str">
        <f>IF(VLOOKUP($A485,Parts!$A:$AM,G$1,0)="X",X$2,"")</f>
        <v xml:space="preserve">    MODULE
    { name = ModuleTagEngineSolid }
</v>
      </c>
      <c r="H485" t="str">
        <f>IF(VLOOKUP($A485,Parts!$A:$AM,H$1,0)="X",Y$2,"")</f>
        <v/>
      </c>
      <c r="I485" t="str">
        <f>IF(VLOOKUP($A485,Parts!$A:$AM,I$1,0)="X",Z$2,"")</f>
        <v/>
      </c>
      <c r="J485" t="str">
        <f>IF(VLOOKUP($A485,Parts!$A:$AM,J$1,0)="X",AA$2,"")</f>
        <v/>
      </c>
      <c r="K485" t="str">
        <f>IF(VLOOKUP($A485,Parts!$A:$AM,K$1,0)="X",AB$2,"")</f>
        <v/>
      </c>
      <c r="L485" t="str">
        <f>IF(VLOOKUP($A485,Parts!$A:$AM,L$1,0)="X",AC$2,"")</f>
        <v/>
      </c>
      <c r="M485" t="str">
        <f>IF(VLOOKUP($A485,Parts!$A:$AM,M$1,0)="X",AD$2,"")</f>
        <v/>
      </c>
      <c r="N485" t="str">
        <f>IF(VLOOKUP($A485,Parts!$A:$AM,N$1,0)="X",AE$2,"")</f>
        <v/>
      </c>
      <c r="O485" t="str">
        <f>IF(VLOOKUP($A485,Parts!$A:$AM,O$1,0)="X",AF$2,"")</f>
        <v/>
      </c>
      <c r="P485" t="str">
        <f t="shared" si="8"/>
        <v xml:space="preserve">    MODULE
    { name = ModuleTagEngineSolid }
</v>
      </c>
    </row>
    <row r="486" spans="1:16" x14ac:dyDescent="0.25">
      <c r="A486" t="str">
        <f>Table15[[#This Row],[Name]]</f>
        <v>basicCanard</v>
      </c>
      <c r="B486" t="str">
        <f>IF(VLOOKUP($A486,Parts!$A:$AM,B$1,0)="X",S$2,"")</f>
        <v/>
      </c>
      <c r="C486" t="str">
        <f>IF(VLOOKUP($A486,Parts!$A:$AM,C$1,0)="X",T$2,"")</f>
        <v/>
      </c>
      <c r="D486" t="str">
        <f>IF(VLOOKUP($A486,Parts!$A:$AM,D$1,0)="X",U$2,"")</f>
        <v/>
      </c>
      <c r="E486" t="str">
        <f>IF(VLOOKUP($A486,Parts!$A:$AM,E$1,0)="X",V$2,"")</f>
        <v/>
      </c>
      <c r="F486" t="str">
        <f>IF(VLOOKUP($A486,Parts!$A:$AM,F$1,0)="X",W$2,"")</f>
        <v/>
      </c>
      <c r="G486" t="str">
        <f>IF(VLOOKUP($A486,Parts!$A:$AM,G$1,0)="X",X$2,"")</f>
        <v/>
      </c>
      <c r="H486" t="str">
        <f>IF(VLOOKUP($A486,Parts!$A:$AM,H$1,0)="X",Y$2,"")</f>
        <v/>
      </c>
      <c r="I486" t="str">
        <f>IF(VLOOKUP($A486,Parts!$A:$AM,I$1,0)="X",Z$2,"")</f>
        <v/>
      </c>
      <c r="J486" t="str">
        <f>IF(VLOOKUP($A486,Parts!$A:$AM,J$1,0)="X",AA$2,"")</f>
        <v/>
      </c>
      <c r="K486" t="str">
        <f>IF(VLOOKUP($A486,Parts!$A:$AM,K$1,0)="X",AB$2,"")</f>
        <v/>
      </c>
      <c r="L486" t="str">
        <f>IF(VLOOKUP($A486,Parts!$A:$AM,L$1,0)="X",AC$2,"")</f>
        <v/>
      </c>
      <c r="M486" t="str">
        <f>IF(VLOOKUP($A486,Parts!$A:$AM,M$1,0)="X",AD$2,"")</f>
        <v/>
      </c>
      <c r="N486" t="str">
        <f>IF(VLOOKUP($A486,Parts!$A:$AM,N$1,0)="X",AE$2,"")</f>
        <v/>
      </c>
      <c r="O486" t="str">
        <f>IF(VLOOKUP($A486,Parts!$A:$AM,O$1,0)="X",AF$2,"")</f>
        <v/>
      </c>
      <c r="P486" t="str">
        <f t="shared" si="8"/>
        <v/>
      </c>
    </row>
    <row r="487" spans="1:16" x14ac:dyDescent="0.25">
      <c r="A487" t="str">
        <f>Table15[[#This Row],[Name]]</f>
        <v>basicFin</v>
      </c>
      <c r="B487" t="str">
        <f>IF(VLOOKUP($A487,Parts!$A:$AM,B$1,0)="X",S$2,"")</f>
        <v/>
      </c>
      <c r="C487" t="str">
        <f>IF(VLOOKUP($A487,Parts!$A:$AM,C$1,0)="X",T$2,"")</f>
        <v/>
      </c>
      <c r="D487" t="str">
        <f>IF(VLOOKUP($A487,Parts!$A:$AM,D$1,0)="X",U$2,"")</f>
        <v/>
      </c>
      <c r="E487" t="str">
        <f>IF(VLOOKUP($A487,Parts!$A:$AM,E$1,0)="X",V$2,"")</f>
        <v/>
      </c>
      <c r="F487" t="str">
        <f>IF(VLOOKUP($A487,Parts!$A:$AM,F$1,0)="X",W$2,"")</f>
        <v/>
      </c>
      <c r="G487" t="str">
        <f>IF(VLOOKUP($A487,Parts!$A:$AM,G$1,0)="X",X$2,"")</f>
        <v/>
      </c>
      <c r="H487" t="str">
        <f>IF(VLOOKUP($A487,Parts!$A:$AM,H$1,0)="X",Y$2,"")</f>
        <v/>
      </c>
      <c r="I487" t="str">
        <f>IF(VLOOKUP($A487,Parts!$A:$AM,I$1,0)="X",Z$2,"")</f>
        <v/>
      </c>
      <c r="J487" t="str">
        <f>IF(VLOOKUP($A487,Parts!$A:$AM,J$1,0)="X",AA$2,"")</f>
        <v/>
      </c>
      <c r="K487" t="str">
        <f>IF(VLOOKUP($A487,Parts!$A:$AM,K$1,0)="X",AB$2,"")</f>
        <v/>
      </c>
      <c r="L487" t="str">
        <f>IF(VLOOKUP($A487,Parts!$A:$AM,L$1,0)="X",AC$2,"")</f>
        <v/>
      </c>
      <c r="M487" t="str">
        <f>IF(VLOOKUP($A487,Parts!$A:$AM,M$1,0)="X",AD$2,"")</f>
        <v/>
      </c>
      <c r="N487" t="str">
        <f>IF(VLOOKUP($A487,Parts!$A:$AM,N$1,0)="X",AE$2,"")</f>
        <v/>
      </c>
      <c r="O487" t="str">
        <f>IF(VLOOKUP($A487,Parts!$A:$AM,O$1,0)="X",AF$2,"")</f>
        <v/>
      </c>
      <c r="P487" t="str">
        <f t="shared" si="8"/>
        <v/>
      </c>
    </row>
    <row r="488" spans="1:16" x14ac:dyDescent="0.25">
      <c r="A488" t="str">
        <f>Table15[[#This Row],[Name]]</f>
        <v>proceduralBattery</v>
      </c>
      <c r="B488" t="str">
        <f>IF(VLOOKUP($A488,Parts!$A:$AM,B$1,0)="X",S$2,"")</f>
        <v/>
      </c>
      <c r="C488" t="str">
        <f>IF(VLOOKUP($A488,Parts!$A:$AM,C$1,0)="X",T$2,"")</f>
        <v/>
      </c>
      <c r="D488" t="str">
        <f>IF(VLOOKUP($A488,Parts!$A:$AM,D$1,0)="X",U$2,"")</f>
        <v/>
      </c>
      <c r="E488" t="str">
        <f>IF(VLOOKUP($A488,Parts!$A:$AM,E$1,0)="X",V$2,"")</f>
        <v/>
      </c>
      <c r="F488" t="str">
        <f>IF(VLOOKUP($A488,Parts!$A:$AM,F$1,0)="X",W$2,"")</f>
        <v/>
      </c>
      <c r="G488" t="str">
        <f>IF(VLOOKUP($A488,Parts!$A:$AM,G$1,0)="X",X$2,"")</f>
        <v/>
      </c>
      <c r="H488" t="str">
        <f>IF(VLOOKUP($A488,Parts!$A:$AM,H$1,0)="X",Y$2,"")</f>
        <v/>
      </c>
      <c r="I488" t="str">
        <f>IF(VLOOKUP($A488,Parts!$A:$AM,I$1,0)="X",Z$2,"")</f>
        <v/>
      </c>
      <c r="J488" t="str">
        <f>IF(VLOOKUP($A488,Parts!$A:$AM,J$1,0)="X",AA$2,"")</f>
        <v/>
      </c>
      <c r="K488" t="str">
        <f>IF(VLOOKUP($A488,Parts!$A:$AM,K$1,0)="X",AB$2,"")</f>
        <v/>
      </c>
      <c r="L488" t="str">
        <f>IF(VLOOKUP($A488,Parts!$A:$AM,L$1,0)="X",AC$2,"")</f>
        <v/>
      </c>
      <c r="M488" t="str">
        <f>IF(VLOOKUP($A488,Parts!$A:$AM,M$1,0)="X",AD$2,"")</f>
        <v/>
      </c>
      <c r="N488" t="str">
        <f>IF(VLOOKUP($A488,Parts!$A:$AM,N$1,0)="X",AE$2,"")</f>
        <v/>
      </c>
      <c r="O488" t="str">
        <f>IF(VLOOKUP($A488,Parts!$A:$AM,O$1,0)="X",AF$2,"")</f>
        <v xml:space="preserve">    MODULE
    { name = ModuleTagHydrolox }
</v>
      </c>
      <c r="P488" t="str">
        <f t="shared" si="8"/>
        <v xml:space="preserve">    MODULE
    { name = ModuleTagHydrolox }
</v>
      </c>
    </row>
    <row r="489" spans="1:16" x14ac:dyDescent="0.25">
      <c r="A489" t="str">
        <f>Table15[[#This Row],[Name]]</f>
        <v>bluedog_rl10</v>
      </c>
      <c r="B489" t="str">
        <f>IF(VLOOKUP($A489,Parts!$A:$AM,B$1,0)="X",S$2,"")</f>
        <v/>
      </c>
      <c r="C489" t="str">
        <f>IF(VLOOKUP($A489,Parts!$A:$AM,C$1,0)="X",T$2,"")</f>
        <v/>
      </c>
      <c r="D489" t="str">
        <f>IF(VLOOKUP($A489,Parts!$A:$AM,D$1,0)="X",U$2,"")</f>
        <v/>
      </c>
      <c r="E489" t="str">
        <f>IF(VLOOKUP($A489,Parts!$A:$AM,E$1,0)="X",V$2,"")</f>
        <v/>
      </c>
      <c r="F489" t="str">
        <f>IF(VLOOKUP($A489,Parts!$A:$AM,F$1,0)="X",W$2,"")</f>
        <v xml:space="preserve">    MODULE
    { name = ModuleTagEngineLiquidTurbo }
</v>
      </c>
      <c r="G489" t="str">
        <f>IF(VLOOKUP($A489,Parts!$A:$AM,G$1,0)="X",X$2,"")</f>
        <v/>
      </c>
      <c r="H489" t="str">
        <f>IF(VLOOKUP($A489,Parts!$A:$AM,H$1,0)="X",Y$2,"")</f>
        <v/>
      </c>
      <c r="I489" t="str">
        <f>IF(VLOOKUP($A489,Parts!$A:$AM,I$1,0)="X",Z$2,"")</f>
        <v/>
      </c>
      <c r="J489" t="str">
        <f>IF(VLOOKUP($A489,Parts!$A:$AM,J$1,0)="X",AA$2,"")</f>
        <v/>
      </c>
      <c r="K489" t="str">
        <f>IF(VLOOKUP($A489,Parts!$A:$AM,K$1,0)="X",AB$2,"")</f>
        <v/>
      </c>
      <c r="L489" t="str">
        <f>IF(VLOOKUP($A489,Parts!$A:$AM,L$1,0)="X",AC$2,"")</f>
        <v/>
      </c>
      <c r="M489" t="str">
        <f>IF(VLOOKUP($A489,Parts!$A:$AM,M$1,0)="X",AD$2,"")</f>
        <v/>
      </c>
      <c r="N489" t="str">
        <f>IF(VLOOKUP($A489,Parts!$A:$AM,N$1,0)="X",AE$2,"")</f>
        <v/>
      </c>
      <c r="O489" t="str">
        <f>IF(VLOOKUP($A489,Parts!$A:$AM,O$1,0)="X",AF$2,"")</f>
        <v xml:space="preserve">    MODULE
    { name = ModuleTagHydrolox }
</v>
      </c>
      <c r="P489" t="str">
        <f t="shared" si="8"/>
        <v xml:space="preserve">    MODULE
    { name = ModuleTagEngineLiquidTurbo }
    MODULE
    { name = ModuleTagHydrolox }
</v>
      </c>
    </row>
    <row r="490" spans="1:16" x14ac:dyDescent="0.25">
      <c r="A490" t="str">
        <f>Table15[[#This Row],[Name]]</f>
        <v>BE3EngineCompartment</v>
      </c>
      <c r="B490" t="str">
        <f>IF(VLOOKUP($A490,Parts!$A:$AM,B$1,0)="X",S$2,"")</f>
        <v/>
      </c>
      <c r="C490" t="str">
        <f>IF(VLOOKUP($A490,Parts!$A:$AM,C$1,0)="X",T$2,"")</f>
        <v/>
      </c>
      <c r="D490" t="str">
        <f>IF(VLOOKUP($A490,Parts!$A:$AM,D$1,0)="X",U$2,"")</f>
        <v/>
      </c>
      <c r="E490" t="str">
        <f>IF(VLOOKUP($A490,Parts!$A:$AM,E$1,0)="X",V$2,"")</f>
        <v/>
      </c>
      <c r="F490" t="str">
        <f>IF(VLOOKUP($A490,Parts!$A:$AM,F$1,0)="X",W$2,"")</f>
        <v/>
      </c>
      <c r="G490" t="str">
        <f>IF(VLOOKUP($A490,Parts!$A:$AM,G$1,0)="X",X$2,"")</f>
        <v/>
      </c>
      <c r="H490" t="str">
        <f>IF(VLOOKUP($A490,Parts!$A:$AM,H$1,0)="X",Y$2,"")</f>
        <v/>
      </c>
      <c r="I490" t="str">
        <f>IF(VLOOKUP($A490,Parts!$A:$AM,I$1,0)="X",Z$2,"")</f>
        <v/>
      </c>
      <c r="J490" t="str">
        <f>IF(VLOOKUP($A490,Parts!$A:$AM,J$1,0)="X",AA$2,"")</f>
        <v/>
      </c>
      <c r="K490" t="str">
        <f>IF(VLOOKUP($A490,Parts!$A:$AM,K$1,0)="X",AB$2,"")</f>
        <v/>
      </c>
      <c r="L490" t="str">
        <f>IF(VLOOKUP($A490,Parts!$A:$AM,L$1,0)="X",AC$2,"")</f>
        <v/>
      </c>
      <c r="M490" t="str">
        <f>IF(VLOOKUP($A490,Parts!$A:$AM,M$1,0)="X",AD$2,"")</f>
        <v/>
      </c>
      <c r="N490" t="str">
        <f>IF(VLOOKUP($A490,Parts!$A:$AM,N$1,0)="X",AE$2,"")</f>
        <v/>
      </c>
      <c r="O490" t="str">
        <f>IF(VLOOKUP($A490,Parts!$A:$AM,O$1,0)="X",AF$2,"")</f>
        <v/>
      </c>
      <c r="P490" t="str">
        <f t="shared" si="8"/>
        <v/>
      </c>
    </row>
    <row r="491" spans="1:16" x14ac:dyDescent="0.25">
      <c r="A491" t="str">
        <f>Table15[[#This Row],[Name]]</f>
        <v>bluedog_alcyone</v>
      </c>
      <c r="B491" t="str">
        <f>IF(VLOOKUP($A491,Parts!$A:$AM,B$1,0)="X",S$2,"")</f>
        <v/>
      </c>
      <c r="C491" t="str">
        <f>IF(VLOOKUP($A491,Parts!$A:$AM,C$1,0)="X",T$2,"")</f>
        <v/>
      </c>
      <c r="D491" t="str">
        <f>IF(VLOOKUP($A491,Parts!$A:$AM,D$1,0)="X",U$2,"")</f>
        <v/>
      </c>
      <c r="E491" t="str">
        <f>IF(VLOOKUP($A491,Parts!$A:$AM,E$1,0)="X",V$2,"")</f>
        <v/>
      </c>
      <c r="F491" t="str">
        <f>IF(VLOOKUP($A491,Parts!$A:$AM,F$1,0)="X",W$2,"")</f>
        <v/>
      </c>
      <c r="G491" t="str">
        <f>IF(VLOOKUP($A491,Parts!$A:$AM,G$1,0)="X",X$2,"")</f>
        <v xml:space="preserve">    MODULE
    { name = ModuleTagEngineSolid }
</v>
      </c>
      <c r="H491" t="str">
        <f>IF(VLOOKUP($A491,Parts!$A:$AM,H$1,0)="X",Y$2,"")</f>
        <v/>
      </c>
      <c r="I491" t="str">
        <f>IF(VLOOKUP($A491,Parts!$A:$AM,I$1,0)="X",Z$2,"")</f>
        <v/>
      </c>
      <c r="J491" t="str">
        <f>IF(VLOOKUP($A491,Parts!$A:$AM,J$1,0)="X",AA$2,"")</f>
        <v/>
      </c>
      <c r="K491" t="str">
        <f>IF(VLOOKUP($A491,Parts!$A:$AM,K$1,0)="X",AB$2,"")</f>
        <v/>
      </c>
      <c r="L491" t="str">
        <f>IF(VLOOKUP($A491,Parts!$A:$AM,L$1,0)="X",AC$2,"")</f>
        <v/>
      </c>
      <c r="M491" t="str">
        <f>IF(VLOOKUP($A491,Parts!$A:$AM,M$1,0)="X",AD$2,"")</f>
        <v/>
      </c>
      <c r="N491" t="str">
        <f>IF(VLOOKUP($A491,Parts!$A:$AM,N$1,0)="X",AE$2,"")</f>
        <v/>
      </c>
      <c r="O491" t="str">
        <f>IF(VLOOKUP($A491,Parts!$A:$AM,O$1,0)="X",AF$2,"")</f>
        <v/>
      </c>
      <c r="P491" t="str">
        <f t="shared" si="8"/>
        <v xml:space="preserve">    MODULE
    { name = ModuleTagEngineSolid }
</v>
      </c>
    </row>
    <row r="492" spans="1:16" x14ac:dyDescent="0.25">
      <c r="A492" t="str">
        <f>Table15[[#This Row],[Name]]</f>
        <v>AJ-60A</v>
      </c>
      <c r="B492" t="str">
        <f>IF(VLOOKUP($A492,Parts!$A:$AM,B$1,0)="X",S$2,"")</f>
        <v/>
      </c>
      <c r="C492" t="str">
        <f>IF(VLOOKUP($A492,Parts!$A:$AM,C$1,0)="X",T$2,"")</f>
        <v/>
      </c>
      <c r="D492" t="str">
        <f>IF(VLOOKUP($A492,Parts!$A:$AM,D$1,0)="X",U$2,"")</f>
        <v/>
      </c>
      <c r="E492" t="str">
        <f>IF(VLOOKUP($A492,Parts!$A:$AM,E$1,0)="X",V$2,"")</f>
        <v/>
      </c>
      <c r="F492" t="str">
        <f>IF(VLOOKUP($A492,Parts!$A:$AM,F$1,0)="X",W$2,"")</f>
        <v/>
      </c>
      <c r="G492" t="str">
        <f>IF(VLOOKUP($A492,Parts!$A:$AM,G$1,0)="X",X$2,"")</f>
        <v/>
      </c>
      <c r="H492" t="str">
        <f>IF(VLOOKUP($A492,Parts!$A:$AM,H$1,0)="X",Y$2,"")</f>
        <v/>
      </c>
      <c r="I492" t="str">
        <f>IF(VLOOKUP($A492,Parts!$A:$AM,I$1,0)="X",Z$2,"")</f>
        <v/>
      </c>
      <c r="J492" t="str">
        <f>IF(VLOOKUP($A492,Parts!$A:$AM,J$1,0)="X",AA$2,"")</f>
        <v/>
      </c>
      <c r="K492" t="str">
        <f>IF(VLOOKUP($A492,Parts!$A:$AM,K$1,0)="X",AB$2,"")</f>
        <v/>
      </c>
      <c r="L492" t="str">
        <f>IF(VLOOKUP($A492,Parts!$A:$AM,L$1,0)="X",AC$2,"")</f>
        <v/>
      </c>
      <c r="M492" t="str">
        <f>IF(VLOOKUP($A492,Parts!$A:$AM,M$1,0)="X",AD$2,"")</f>
        <v/>
      </c>
      <c r="N492" t="str">
        <f>IF(VLOOKUP($A492,Parts!$A:$AM,N$1,0)="X",AE$2,"")</f>
        <v/>
      </c>
      <c r="O492" t="str">
        <f>IF(VLOOKUP($A492,Parts!$A:$AM,O$1,0)="X",AF$2,"")</f>
        <v/>
      </c>
      <c r="P492" t="str">
        <f t="shared" si="8"/>
        <v/>
      </c>
    </row>
    <row r="493" spans="1:16" x14ac:dyDescent="0.25">
      <c r="A493" t="str">
        <f>Table15[[#This Row],[Name]]</f>
        <v>liquidEngineMiniTurbo</v>
      </c>
      <c r="B493" t="str">
        <f>IF(VLOOKUP($A493,Parts!$A:$AM,B$1,0)="X",S$2,"")</f>
        <v/>
      </c>
      <c r="C493" t="str">
        <f>IF(VLOOKUP($A493,Parts!$A:$AM,C$1,0)="X",T$2,"")</f>
        <v/>
      </c>
      <c r="D493" t="str">
        <f>IF(VLOOKUP($A493,Parts!$A:$AM,D$1,0)="X",U$2,"")</f>
        <v/>
      </c>
      <c r="E493" t="str">
        <f>IF(VLOOKUP($A493,Parts!$A:$AM,E$1,0)="X",V$2,"")</f>
        <v/>
      </c>
      <c r="F493" t="str">
        <f>IF(VLOOKUP($A493,Parts!$A:$AM,F$1,0)="X",W$2,"")</f>
        <v xml:space="preserve">    MODULE
    { name = ModuleTagEngineLiquidTurbo }
</v>
      </c>
      <c r="G493" t="str">
        <f>IF(VLOOKUP($A493,Parts!$A:$AM,G$1,0)="X",X$2,"")</f>
        <v/>
      </c>
      <c r="H493" t="str">
        <f>IF(VLOOKUP($A493,Parts!$A:$AM,H$1,0)="X",Y$2,"")</f>
        <v/>
      </c>
      <c r="I493" t="str">
        <f>IF(VLOOKUP($A493,Parts!$A:$AM,I$1,0)="X",Z$2,"")</f>
        <v/>
      </c>
      <c r="J493" t="str">
        <f>IF(VLOOKUP($A493,Parts!$A:$AM,J$1,0)="X",AA$2,"")</f>
        <v/>
      </c>
      <c r="K493" t="str">
        <f>IF(VLOOKUP($A493,Parts!$A:$AM,K$1,0)="X",AB$2,"")</f>
        <v/>
      </c>
      <c r="L493" t="str">
        <f>IF(VLOOKUP($A493,Parts!$A:$AM,L$1,0)="X",AC$2,"")</f>
        <v/>
      </c>
      <c r="M493" t="str">
        <f>IF(VLOOKUP($A493,Parts!$A:$AM,M$1,0)="X",AD$2,"")</f>
        <v/>
      </c>
      <c r="N493" t="str">
        <f>IF(VLOOKUP($A493,Parts!$A:$AM,N$1,0)="X",AE$2,"")</f>
        <v/>
      </c>
      <c r="O493" t="str">
        <f>IF(VLOOKUP($A493,Parts!$A:$AM,O$1,0)="X",AF$2,"")</f>
        <v/>
      </c>
      <c r="P493" t="str">
        <f t="shared" si="8"/>
        <v xml:space="preserve">    MODULE
    { name = ModuleTagEngineLiquidTurbo }
</v>
      </c>
    </row>
    <row r="494" spans="1:16" x14ac:dyDescent="0.25">
      <c r="A494" t="str">
        <f>Table15[[#This Row],[Name]]</f>
        <v>FSVTOLengineLarge</v>
      </c>
      <c r="B494" t="str">
        <f>IF(VLOOKUP($A494,Parts!$A:$AM,B$1,0)="X",S$2,"")</f>
        <v/>
      </c>
      <c r="C494" t="str">
        <f>IF(VLOOKUP($A494,Parts!$A:$AM,C$1,0)="X",T$2,"")</f>
        <v/>
      </c>
      <c r="D494" t="str">
        <f>IF(VLOOKUP($A494,Parts!$A:$AM,D$1,0)="X",U$2,"")</f>
        <v/>
      </c>
      <c r="E494" t="str">
        <f>IF(VLOOKUP($A494,Parts!$A:$AM,E$1,0)="X",V$2,"")</f>
        <v/>
      </c>
      <c r="F494" t="str">
        <f>IF(VLOOKUP($A494,Parts!$A:$AM,F$1,0)="X",W$2,"")</f>
        <v/>
      </c>
      <c r="G494" t="str">
        <f>IF(VLOOKUP($A494,Parts!$A:$AM,G$1,0)="X",X$2,"")</f>
        <v/>
      </c>
      <c r="H494" t="str">
        <f>IF(VLOOKUP($A494,Parts!$A:$AM,H$1,0)="X",Y$2,"")</f>
        <v/>
      </c>
      <c r="I494" t="str">
        <f>IF(VLOOKUP($A494,Parts!$A:$AM,I$1,0)="X",Z$2,"")</f>
        <v/>
      </c>
      <c r="J494" t="str">
        <f>IF(VLOOKUP($A494,Parts!$A:$AM,J$1,0)="X",AA$2,"")</f>
        <v/>
      </c>
      <c r="K494" t="str">
        <f>IF(VLOOKUP($A494,Parts!$A:$AM,K$1,0)="X",AB$2,"")</f>
        <v/>
      </c>
      <c r="L494" t="str">
        <f>IF(VLOOKUP($A494,Parts!$A:$AM,L$1,0)="X",AC$2,"")</f>
        <v/>
      </c>
      <c r="M494" t="str">
        <f>IF(VLOOKUP($A494,Parts!$A:$AM,M$1,0)="X",AD$2,"")</f>
        <v/>
      </c>
      <c r="N494" t="str">
        <f>IF(VLOOKUP($A494,Parts!$A:$AM,N$1,0)="X",AE$2,"")</f>
        <v/>
      </c>
      <c r="O494" t="str">
        <f>IF(VLOOKUP($A494,Parts!$A:$AM,O$1,0)="X",AF$2,"")</f>
        <v/>
      </c>
      <c r="P494" t="str">
        <f t="shared" si="8"/>
        <v/>
      </c>
    </row>
    <row r="495" spans="1:16" x14ac:dyDescent="0.25">
      <c r="A495" t="str">
        <f>Table15[[#This Row],[Name]]</f>
        <v>FSVTOLengine</v>
      </c>
      <c r="B495" t="str">
        <f>IF(VLOOKUP($A495,Parts!$A:$AM,B$1,0)="X",S$2,"")</f>
        <v/>
      </c>
      <c r="C495" t="str">
        <f>IF(VLOOKUP($A495,Parts!$A:$AM,C$1,0)="X",T$2,"")</f>
        <v/>
      </c>
      <c r="D495" t="str">
        <f>IF(VLOOKUP($A495,Parts!$A:$AM,D$1,0)="X",U$2,"")</f>
        <v/>
      </c>
      <c r="E495" t="str">
        <f>IF(VLOOKUP($A495,Parts!$A:$AM,E$1,0)="X",V$2,"")</f>
        <v/>
      </c>
      <c r="F495" t="str">
        <f>IF(VLOOKUP($A495,Parts!$A:$AM,F$1,0)="X",W$2,"")</f>
        <v/>
      </c>
      <c r="G495" t="str">
        <f>IF(VLOOKUP($A495,Parts!$A:$AM,G$1,0)="X",X$2,"")</f>
        <v/>
      </c>
      <c r="H495" t="str">
        <f>IF(VLOOKUP($A495,Parts!$A:$AM,H$1,0)="X",Y$2,"")</f>
        <v/>
      </c>
      <c r="I495" t="str">
        <f>IF(VLOOKUP($A495,Parts!$A:$AM,I$1,0)="X",Z$2,"")</f>
        <v/>
      </c>
      <c r="J495" t="str">
        <f>IF(VLOOKUP($A495,Parts!$A:$AM,J$1,0)="X",AA$2,"")</f>
        <v/>
      </c>
      <c r="K495" t="str">
        <f>IF(VLOOKUP($A495,Parts!$A:$AM,K$1,0)="X",AB$2,"")</f>
        <v/>
      </c>
      <c r="L495" t="str">
        <f>IF(VLOOKUP($A495,Parts!$A:$AM,L$1,0)="X",AC$2,"")</f>
        <v/>
      </c>
      <c r="M495" t="str">
        <f>IF(VLOOKUP($A495,Parts!$A:$AM,M$1,0)="X",AD$2,"")</f>
        <v/>
      </c>
      <c r="N495" t="str">
        <f>IF(VLOOKUP($A495,Parts!$A:$AM,N$1,0)="X",AE$2,"")</f>
        <v/>
      </c>
      <c r="O495" t="str">
        <f>IF(VLOOKUP($A495,Parts!$A:$AM,O$1,0)="X",AF$2,"")</f>
        <v/>
      </c>
      <c r="P495" t="str">
        <f t="shared" si="8"/>
        <v/>
      </c>
    </row>
    <row r="496" spans="1:16" x14ac:dyDescent="0.25">
      <c r="A496" t="str">
        <f>Table15[[#This Row],[Name]]</f>
        <v>dmReconLarge</v>
      </c>
      <c r="B496" t="str">
        <f>IF(VLOOKUP($A496,Parts!$A:$AM,B$1,0)="X",S$2,"")</f>
        <v/>
      </c>
      <c r="C496" t="str">
        <f>IF(VLOOKUP($A496,Parts!$A:$AM,C$1,0)="X",T$2,"")</f>
        <v/>
      </c>
      <c r="D496" t="str">
        <f>IF(VLOOKUP($A496,Parts!$A:$AM,D$1,0)="X",U$2,"")</f>
        <v/>
      </c>
      <c r="E496" t="str">
        <f>IF(VLOOKUP($A496,Parts!$A:$AM,E$1,0)="X",V$2,"")</f>
        <v/>
      </c>
      <c r="F496" t="str">
        <f>IF(VLOOKUP($A496,Parts!$A:$AM,F$1,0)="X",W$2,"")</f>
        <v/>
      </c>
      <c r="G496" t="str">
        <f>IF(VLOOKUP($A496,Parts!$A:$AM,G$1,0)="X",X$2,"")</f>
        <v/>
      </c>
      <c r="H496" t="str">
        <f>IF(VLOOKUP($A496,Parts!$A:$AM,H$1,0)="X",Y$2,"")</f>
        <v/>
      </c>
      <c r="I496" t="str">
        <f>IF(VLOOKUP($A496,Parts!$A:$AM,I$1,0)="X",Z$2,"")</f>
        <v/>
      </c>
      <c r="J496" t="str">
        <f>IF(VLOOKUP($A496,Parts!$A:$AM,J$1,0)="X",AA$2,"")</f>
        <v xml:space="preserve">    MODULE
    { name = ModuleTagInstruments }
</v>
      </c>
      <c r="K496" t="str">
        <f>IF(VLOOKUP($A496,Parts!$A:$AM,K$1,0)="X",AB$2,"")</f>
        <v/>
      </c>
      <c r="L496" t="str">
        <f>IF(VLOOKUP($A496,Parts!$A:$AM,L$1,0)="X",AC$2,"")</f>
        <v/>
      </c>
      <c r="M496" t="str">
        <f>IF(VLOOKUP($A496,Parts!$A:$AM,M$1,0)="X",AD$2,"")</f>
        <v/>
      </c>
      <c r="N496" t="str">
        <f>IF(VLOOKUP($A496,Parts!$A:$AM,N$1,0)="X",AE$2,"")</f>
        <v/>
      </c>
      <c r="O496" t="str">
        <f>IF(VLOOKUP($A496,Parts!$A:$AM,O$1,0)="X",AF$2,"")</f>
        <v/>
      </c>
      <c r="P496" t="str">
        <f t="shared" si="8"/>
        <v xml:space="preserve">    MODULE
    { name = ModuleTagInstruments }
</v>
      </c>
    </row>
    <row r="497" spans="1:16" x14ac:dyDescent="0.25">
      <c r="A497" t="str">
        <f>Table15[[#This Row],[Name]]</f>
        <v>FASAGeminiNoseCone2Aero</v>
      </c>
      <c r="B497" t="str">
        <f>IF(VLOOKUP($A497,Parts!$A:$AM,B$1,0)="X",S$2,"")</f>
        <v/>
      </c>
      <c r="C497" t="str">
        <f>IF(VLOOKUP($A497,Parts!$A:$AM,C$1,0)="X",T$2,"")</f>
        <v/>
      </c>
      <c r="D497" t="str">
        <f>IF(VLOOKUP($A497,Parts!$A:$AM,D$1,0)="X",U$2,"")</f>
        <v/>
      </c>
      <c r="E497" t="str">
        <f>IF(VLOOKUP($A497,Parts!$A:$AM,E$1,0)="X",V$2,"")</f>
        <v/>
      </c>
      <c r="F497" t="str">
        <f>IF(VLOOKUP($A497,Parts!$A:$AM,F$1,0)="X",W$2,"")</f>
        <v/>
      </c>
      <c r="G497" t="str">
        <f>IF(VLOOKUP($A497,Parts!$A:$AM,G$1,0)="X",X$2,"")</f>
        <v/>
      </c>
      <c r="H497" t="str">
        <f>IF(VLOOKUP($A497,Parts!$A:$AM,H$1,0)="X",Y$2,"")</f>
        <v/>
      </c>
      <c r="I497" t="str">
        <f>IF(VLOOKUP($A497,Parts!$A:$AM,I$1,0)="X",Z$2,"")</f>
        <v xml:space="preserve">    MODULE
    { name = ModuleTagHumanRated }
</v>
      </c>
      <c r="J497" t="str">
        <f>IF(VLOOKUP($A497,Parts!$A:$AM,J$1,0)="X",AA$2,"")</f>
        <v/>
      </c>
      <c r="K497" t="str">
        <f>IF(VLOOKUP($A497,Parts!$A:$AM,K$1,0)="X",AB$2,"")</f>
        <v/>
      </c>
      <c r="L497" t="str">
        <f>IF(VLOOKUP($A497,Parts!$A:$AM,L$1,0)="X",AC$2,"")</f>
        <v/>
      </c>
      <c r="M497" t="str">
        <f>IF(VLOOKUP($A497,Parts!$A:$AM,M$1,0)="X",AD$2,"")</f>
        <v/>
      </c>
      <c r="N497" t="str">
        <f>IF(VLOOKUP($A497,Parts!$A:$AM,N$1,0)="X",AE$2,"")</f>
        <v/>
      </c>
      <c r="O497" t="str">
        <f>IF(VLOOKUP($A497,Parts!$A:$AM,O$1,0)="X",AF$2,"")</f>
        <v/>
      </c>
      <c r="P497" t="str">
        <f t="shared" si="8"/>
        <v xml:space="preserve">    MODULE
    { name = ModuleTagHumanRated }
</v>
      </c>
    </row>
    <row r="498" spans="1:16" x14ac:dyDescent="0.25">
      <c r="A498" t="str">
        <f>Table15[[#This Row],[Name]]</f>
        <v>FASAGeminiBigGDec</v>
      </c>
      <c r="B498" t="str">
        <f>IF(VLOOKUP($A498,Parts!$A:$AM,B$1,0)="X",S$2,"")</f>
        <v/>
      </c>
      <c r="C498" t="str">
        <f>IF(VLOOKUP($A498,Parts!$A:$AM,C$1,0)="X",T$2,"")</f>
        <v/>
      </c>
      <c r="D498" t="str">
        <f>IF(VLOOKUP($A498,Parts!$A:$AM,D$1,0)="X",U$2,"")</f>
        <v/>
      </c>
      <c r="E498" t="str">
        <f>IF(VLOOKUP($A498,Parts!$A:$AM,E$1,0)="X",V$2,"")</f>
        <v/>
      </c>
      <c r="F498" t="str">
        <f>IF(VLOOKUP($A498,Parts!$A:$AM,F$1,0)="X",W$2,"")</f>
        <v/>
      </c>
      <c r="G498" t="str">
        <f>IF(VLOOKUP($A498,Parts!$A:$AM,G$1,0)="X",X$2,"")</f>
        <v/>
      </c>
      <c r="H498" t="str">
        <f>IF(VLOOKUP($A498,Parts!$A:$AM,H$1,0)="X",Y$2,"")</f>
        <v/>
      </c>
      <c r="I498" t="str">
        <f>IF(VLOOKUP($A498,Parts!$A:$AM,I$1,0)="X",Z$2,"")</f>
        <v xml:space="preserve">    MODULE
    { name = ModuleTagHumanRated }
</v>
      </c>
      <c r="J498" t="str">
        <f>IF(VLOOKUP($A498,Parts!$A:$AM,J$1,0)="X",AA$2,"")</f>
        <v/>
      </c>
      <c r="K498" t="str">
        <f>IF(VLOOKUP($A498,Parts!$A:$AM,K$1,0)="X",AB$2,"")</f>
        <v/>
      </c>
      <c r="L498" t="str">
        <f>IF(VLOOKUP($A498,Parts!$A:$AM,L$1,0)="X",AC$2,"")</f>
        <v/>
      </c>
      <c r="M498" t="str">
        <f>IF(VLOOKUP($A498,Parts!$A:$AM,M$1,0)="X",AD$2,"")</f>
        <v/>
      </c>
      <c r="N498" t="str">
        <f>IF(VLOOKUP($A498,Parts!$A:$AM,N$1,0)="X",AE$2,"")</f>
        <v xml:space="preserve">    MODULE
    { name = ModuleTagDecoupler }
</v>
      </c>
      <c r="O498" t="str">
        <f>IF(VLOOKUP($A498,Parts!$A:$AM,O$1,0)="X",AF$2,"")</f>
        <v/>
      </c>
      <c r="P498" t="str">
        <f t="shared" si="8"/>
        <v xml:space="preserve">    MODULE
    { name = ModuleTagHumanRated }
    MODULE
    { name = ModuleTagDecoupler }
</v>
      </c>
    </row>
    <row r="499" spans="1:16" x14ac:dyDescent="0.25">
      <c r="A499" t="str">
        <f>Table15[[#This Row],[Name]]</f>
        <v>FASAFairingsApolloPlate375m</v>
      </c>
      <c r="B499" t="str">
        <f>IF(VLOOKUP($A499,Parts!$A:$AM,B$1,0)="X",S$2,"")</f>
        <v/>
      </c>
      <c r="C499" t="str">
        <f>IF(VLOOKUP($A499,Parts!$A:$AM,C$1,0)="X",T$2,"")</f>
        <v/>
      </c>
      <c r="D499" t="str">
        <f>IF(VLOOKUP($A499,Parts!$A:$AM,D$1,0)="X",U$2,"")</f>
        <v/>
      </c>
      <c r="E499" t="str">
        <f>IF(VLOOKUP($A499,Parts!$A:$AM,E$1,0)="X",V$2,"")</f>
        <v/>
      </c>
      <c r="F499" t="str">
        <f>IF(VLOOKUP($A499,Parts!$A:$AM,F$1,0)="X",W$2,"")</f>
        <v/>
      </c>
      <c r="G499" t="str">
        <f>IF(VLOOKUP($A499,Parts!$A:$AM,G$1,0)="X",X$2,"")</f>
        <v/>
      </c>
      <c r="H499" t="str">
        <f>IF(VLOOKUP($A499,Parts!$A:$AM,H$1,0)="X",Y$2,"")</f>
        <v/>
      </c>
      <c r="I499" t="str">
        <f>IF(VLOOKUP($A499,Parts!$A:$AM,I$1,0)="X",Z$2,"")</f>
        <v/>
      </c>
      <c r="J499" t="str">
        <f>IF(VLOOKUP($A499,Parts!$A:$AM,J$1,0)="X",AA$2,"")</f>
        <v/>
      </c>
      <c r="K499" t="str">
        <f>IF(VLOOKUP($A499,Parts!$A:$AM,K$1,0)="X",AB$2,"")</f>
        <v/>
      </c>
      <c r="L499" t="str">
        <f>IF(VLOOKUP($A499,Parts!$A:$AM,L$1,0)="X",AC$2,"")</f>
        <v/>
      </c>
      <c r="M499" t="str">
        <f>IF(VLOOKUP($A499,Parts!$A:$AM,M$1,0)="X",AD$2,"")</f>
        <v/>
      </c>
      <c r="N499" t="str">
        <f>IF(VLOOKUP($A499,Parts!$A:$AM,N$1,0)="X",AE$2,"")</f>
        <v xml:space="preserve">    MODULE
    { name = ModuleTagDecoupler }
</v>
      </c>
      <c r="O499" t="str">
        <f>IF(VLOOKUP($A499,Parts!$A:$AM,O$1,0)="X",AF$2,"")</f>
        <v/>
      </c>
      <c r="P499" t="str">
        <f t="shared" si="8"/>
        <v xml:space="preserve">    MODULE
    { name = ModuleTagDecoupler }
</v>
      </c>
    </row>
    <row r="500" spans="1:16" x14ac:dyDescent="0.25">
      <c r="A500" t="str">
        <f>Table15[[#This Row],[Name]]</f>
        <v>FASAGeminiBigGDockExt</v>
      </c>
      <c r="B500" t="str">
        <f>IF(VLOOKUP($A500,Parts!$A:$AM,B$1,0)="X",S$2,"")</f>
        <v/>
      </c>
      <c r="C500" t="str">
        <f>IF(VLOOKUP($A500,Parts!$A:$AM,C$1,0)="X",T$2,"")</f>
        <v/>
      </c>
      <c r="D500" t="str">
        <f>IF(VLOOKUP($A500,Parts!$A:$AM,D$1,0)="X",U$2,"")</f>
        <v/>
      </c>
      <c r="E500" t="str">
        <f>IF(VLOOKUP($A500,Parts!$A:$AM,E$1,0)="X",V$2,"")</f>
        <v/>
      </c>
      <c r="F500" t="str">
        <f>IF(VLOOKUP($A500,Parts!$A:$AM,F$1,0)="X",W$2,"")</f>
        <v/>
      </c>
      <c r="G500" t="str">
        <f>IF(VLOOKUP($A500,Parts!$A:$AM,G$1,0)="X",X$2,"")</f>
        <v/>
      </c>
      <c r="H500" t="str">
        <f>IF(VLOOKUP($A500,Parts!$A:$AM,H$1,0)="X",Y$2,"")</f>
        <v/>
      </c>
      <c r="I500" t="str">
        <f>IF(VLOOKUP($A500,Parts!$A:$AM,I$1,0)="X",Z$2,"")</f>
        <v/>
      </c>
      <c r="J500" t="str">
        <f>IF(VLOOKUP($A500,Parts!$A:$AM,J$1,0)="X",AA$2,"")</f>
        <v/>
      </c>
      <c r="K500" t="str">
        <f>IF(VLOOKUP($A500,Parts!$A:$AM,K$1,0)="X",AB$2,"")</f>
        <v/>
      </c>
      <c r="L500" t="str">
        <f>IF(VLOOKUP($A500,Parts!$A:$AM,L$1,0)="X",AC$2,"")</f>
        <v/>
      </c>
      <c r="M500" t="str">
        <f>IF(VLOOKUP($A500,Parts!$A:$AM,M$1,0)="X",AD$2,"")</f>
        <v/>
      </c>
      <c r="N500" t="str">
        <f>IF(VLOOKUP($A500,Parts!$A:$AM,N$1,0)="X",AE$2,"")</f>
        <v xml:space="preserve">    MODULE
    { name = ModuleTagDecoupler }
</v>
      </c>
      <c r="O500" t="str">
        <f>IF(VLOOKUP($A500,Parts!$A:$AM,O$1,0)="X",AF$2,"")</f>
        <v/>
      </c>
      <c r="P500" t="str">
        <f t="shared" si="8"/>
        <v xml:space="preserve">    MODULE
    { name = ModuleTagDecoupler }
</v>
      </c>
    </row>
    <row r="501" spans="1:16" x14ac:dyDescent="0.25">
      <c r="A501" t="str">
        <f>Table15[[#This Row],[Name]]</f>
        <v>FASAGeminiLES</v>
      </c>
      <c r="B501" t="str">
        <f>IF(VLOOKUP($A501,Parts!$A:$AM,B$1,0)="X",S$2,"")</f>
        <v/>
      </c>
      <c r="C501" t="str">
        <f>IF(VLOOKUP($A501,Parts!$A:$AM,C$1,0)="X",T$2,"")</f>
        <v/>
      </c>
      <c r="D501" t="str">
        <f>IF(VLOOKUP($A501,Parts!$A:$AM,D$1,0)="X",U$2,"")</f>
        <v/>
      </c>
      <c r="E501" t="str">
        <f>IF(VLOOKUP($A501,Parts!$A:$AM,E$1,0)="X",V$2,"")</f>
        <v/>
      </c>
      <c r="F501" t="str">
        <f>IF(VLOOKUP($A501,Parts!$A:$AM,F$1,0)="X",W$2,"")</f>
        <v/>
      </c>
      <c r="G501" t="str">
        <f>IF(VLOOKUP($A501,Parts!$A:$AM,G$1,0)="X",X$2,"")</f>
        <v xml:space="preserve">    MODULE
    { name = ModuleTagEngineSolid }
</v>
      </c>
      <c r="H501" t="str">
        <f>IF(VLOOKUP($A501,Parts!$A:$AM,H$1,0)="X",Y$2,"")</f>
        <v/>
      </c>
      <c r="I501" t="str">
        <f>IF(VLOOKUP($A501,Parts!$A:$AM,I$1,0)="X",Z$2,"")</f>
        <v xml:space="preserve">    MODULE
    { name = ModuleTagHumanRated }
</v>
      </c>
      <c r="J501" t="str">
        <f>IF(VLOOKUP($A501,Parts!$A:$AM,J$1,0)="X",AA$2,"")</f>
        <v/>
      </c>
      <c r="K501" t="str">
        <f>IF(VLOOKUP($A501,Parts!$A:$AM,K$1,0)="X",AB$2,"")</f>
        <v/>
      </c>
      <c r="L501" t="str">
        <f>IF(VLOOKUP($A501,Parts!$A:$AM,L$1,0)="X",AC$2,"")</f>
        <v/>
      </c>
      <c r="M501" t="str">
        <f>IF(VLOOKUP($A501,Parts!$A:$AM,M$1,0)="X",AD$2,"")</f>
        <v/>
      </c>
      <c r="N501" t="str">
        <f>IF(VLOOKUP($A501,Parts!$A:$AM,N$1,0)="X",AE$2,"")</f>
        <v/>
      </c>
      <c r="O501" t="str">
        <f>IF(VLOOKUP($A501,Parts!$A:$AM,O$1,0)="X",AF$2,"")</f>
        <v/>
      </c>
      <c r="P501" t="str">
        <f t="shared" si="8"/>
        <v xml:space="preserve">    MODULE
    { name = ModuleTagEngineSolid }
    MODULE
    { name = ModuleTagHumanRated }
</v>
      </c>
    </row>
    <row r="502" spans="1:16" x14ac:dyDescent="0.25">
      <c r="A502" t="str">
        <f>Table15[[#This Row],[Name]]</f>
        <v>FASAGeminiBigG</v>
      </c>
      <c r="B502" t="str">
        <f>IF(VLOOKUP($A502,Parts!$A:$AM,B$1,0)="X",S$2,"")</f>
        <v/>
      </c>
      <c r="C502" t="str">
        <f>IF(VLOOKUP($A502,Parts!$A:$AM,C$1,0)="X",T$2,"")</f>
        <v/>
      </c>
      <c r="D502" t="str">
        <f>IF(VLOOKUP($A502,Parts!$A:$AM,D$1,0)="X",U$2,"")</f>
        <v/>
      </c>
      <c r="E502" t="str">
        <f>IF(VLOOKUP($A502,Parts!$A:$AM,E$1,0)="X",V$2,"")</f>
        <v/>
      </c>
      <c r="F502" t="str">
        <f>IF(VLOOKUP($A502,Parts!$A:$AM,F$1,0)="X",W$2,"")</f>
        <v/>
      </c>
      <c r="G502" t="str">
        <f>IF(VLOOKUP($A502,Parts!$A:$AM,G$1,0)="X",X$2,"")</f>
        <v/>
      </c>
      <c r="H502" t="str">
        <f>IF(VLOOKUP($A502,Parts!$A:$AM,H$1,0)="X",Y$2,"")</f>
        <v xml:space="preserve">    MODULE
    { name = ModuleTagHabitable }
</v>
      </c>
      <c r="I502" t="str">
        <f>IF(VLOOKUP($A502,Parts!$A:$AM,I$1,0)="X",Z$2,"")</f>
        <v xml:space="preserve">    MODULE
    { name = ModuleTagHumanRated }
</v>
      </c>
      <c r="J502" t="str">
        <f>IF(VLOOKUP($A502,Parts!$A:$AM,J$1,0)="X",AA$2,"")</f>
        <v/>
      </c>
      <c r="K502" t="str">
        <f>IF(VLOOKUP($A502,Parts!$A:$AM,K$1,0)="X",AB$2,"")</f>
        <v/>
      </c>
      <c r="L502" t="str">
        <f>IF(VLOOKUP($A502,Parts!$A:$AM,L$1,0)="X",AC$2,"")</f>
        <v xml:space="preserve">    MODULE
    { name = ModuleTagReentry }
</v>
      </c>
      <c r="M502" t="str">
        <f>IF(VLOOKUP($A502,Parts!$A:$AM,M$1,0)="X",AD$2,"")</f>
        <v/>
      </c>
      <c r="N502" t="str">
        <f>IF(VLOOKUP($A502,Parts!$A:$AM,N$1,0)="X",AE$2,"")</f>
        <v/>
      </c>
      <c r="O502" t="str">
        <f>IF(VLOOKUP($A502,Parts!$A:$AM,O$1,0)="X",AF$2,"")</f>
        <v/>
      </c>
      <c r="P502" t="str">
        <f t="shared" si="8"/>
        <v xml:space="preserve">    MODULE
    { name = ModuleTagHabitable }
    MODULE
    { name = ModuleTagHumanRated }
    MODULE
    { name = ModuleTagReentry }
</v>
      </c>
    </row>
    <row r="503" spans="1:16" x14ac:dyDescent="0.25">
      <c r="A503" t="str">
        <f>Table15[[#This Row],[Name]]</f>
        <v>FASAGeminiBigGWhite</v>
      </c>
      <c r="B503" t="str">
        <f>IF(VLOOKUP($A503,Parts!$A:$AM,B$1,0)="X",S$2,"")</f>
        <v/>
      </c>
      <c r="C503" t="str">
        <f>IF(VLOOKUP($A503,Parts!$A:$AM,C$1,0)="X",T$2,"")</f>
        <v/>
      </c>
      <c r="D503" t="str">
        <f>IF(VLOOKUP($A503,Parts!$A:$AM,D$1,0)="X",U$2,"")</f>
        <v/>
      </c>
      <c r="E503" t="str">
        <f>IF(VLOOKUP($A503,Parts!$A:$AM,E$1,0)="X",V$2,"")</f>
        <v/>
      </c>
      <c r="F503" t="str">
        <f>IF(VLOOKUP($A503,Parts!$A:$AM,F$1,0)="X",W$2,"")</f>
        <v/>
      </c>
      <c r="G503" t="str">
        <f>IF(VLOOKUP($A503,Parts!$A:$AM,G$1,0)="X",X$2,"")</f>
        <v/>
      </c>
      <c r="H503" t="str">
        <f>IF(VLOOKUP($A503,Parts!$A:$AM,H$1,0)="X",Y$2,"")</f>
        <v xml:space="preserve">    MODULE
    { name = ModuleTagHabitable }
</v>
      </c>
      <c r="I503" t="str">
        <f>IF(VLOOKUP($A503,Parts!$A:$AM,I$1,0)="X",Z$2,"")</f>
        <v xml:space="preserve">    MODULE
    { name = ModuleTagHumanRated }
</v>
      </c>
      <c r="J503" t="str">
        <f>IF(VLOOKUP($A503,Parts!$A:$AM,J$1,0)="X",AA$2,"")</f>
        <v/>
      </c>
      <c r="K503" t="str">
        <f>IF(VLOOKUP($A503,Parts!$A:$AM,K$1,0)="X",AB$2,"")</f>
        <v/>
      </c>
      <c r="L503" t="str">
        <f>IF(VLOOKUP($A503,Parts!$A:$AM,L$1,0)="X",AC$2,"")</f>
        <v xml:space="preserve">    MODULE
    { name = ModuleTagReentry }
</v>
      </c>
      <c r="M503" t="str">
        <f>IF(VLOOKUP($A503,Parts!$A:$AM,M$1,0)="X",AD$2,"")</f>
        <v/>
      </c>
      <c r="N503" t="str">
        <f>IF(VLOOKUP($A503,Parts!$A:$AM,N$1,0)="X",AE$2,"")</f>
        <v/>
      </c>
      <c r="O503" t="str">
        <f>IF(VLOOKUP($A503,Parts!$A:$AM,O$1,0)="X",AF$2,"")</f>
        <v/>
      </c>
      <c r="P503" t="str">
        <f t="shared" si="8"/>
        <v xml:space="preserve">    MODULE
    { name = ModuleTagHabitable }
    MODULE
    { name = ModuleTagHumanRated }
    MODULE
    { name = ModuleTagReentry }
</v>
      </c>
    </row>
    <row r="504" spans="1:16" x14ac:dyDescent="0.25">
      <c r="A504" t="str">
        <f>Table15[[#This Row],[Name]]</f>
        <v>FASA_BigGeminiParachute2</v>
      </c>
      <c r="B504" t="str">
        <f>IF(VLOOKUP($A504,Parts!$A:$AM,B$1,0)="X",S$2,"")</f>
        <v/>
      </c>
      <c r="C504" t="str">
        <f>IF(VLOOKUP($A504,Parts!$A:$AM,C$1,0)="X",T$2,"")</f>
        <v/>
      </c>
      <c r="D504" t="str">
        <f>IF(VLOOKUP($A504,Parts!$A:$AM,D$1,0)="X",U$2,"")</f>
        <v/>
      </c>
      <c r="E504" t="str">
        <f>IF(VLOOKUP($A504,Parts!$A:$AM,E$1,0)="X",V$2,"")</f>
        <v/>
      </c>
      <c r="F504" t="str">
        <f>IF(VLOOKUP($A504,Parts!$A:$AM,F$1,0)="X",W$2,"")</f>
        <v/>
      </c>
      <c r="G504" t="str">
        <f>IF(VLOOKUP($A504,Parts!$A:$AM,G$1,0)="X",X$2,"")</f>
        <v/>
      </c>
      <c r="H504" t="str">
        <f>IF(VLOOKUP($A504,Parts!$A:$AM,H$1,0)="X",Y$2,"")</f>
        <v/>
      </c>
      <c r="I504" t="str">
        <f>IF(VLOOKUP($A504,Parts!$A:$AM,I$1,0)="X",Z$2,"")</f>
        <v/>
      </c>
      <c r="J504" t="str">
        <f>IF(VLOOKUP($A504,Parts!$A:$AM,J$1,0)="X",AA$2,"")</f>
        <v/>
      </c>
      <c r="K504" t="str">
        <f>IF(VLOOKUP($A504,Parts!$A:$AM,K$1,0)="X",AB$2,"")</f>
        <v/>
      </c>
      <c r="L504" t="str">
        <f>IF(VLOOKUP($A504,Parts!$A:$AM,L$1,0)="X",AC$2,"")</f>
        <v/>
      </c>
      <c r="M504" t="str">
        <f>IF(VLOOKUP($A504,Parts!$A:$AM,M$1,0)="X",AD$2,"")</f>
        <v/>
      </c>
      <c r="N504" t="str">
        <f>IF(VLOOKUP($A504,Parts!$A:$AM,N$1,0)="X",AE$2,"")</f>
        <v/>
      </c>
      <c r="O504" t="str">
        <f>IF(VLOOKUP($A504,Parts!$A:$AM,O$1,0)="X",AF$2,"")</f>
        <v/>
      </c>
      <c r="P504" t="str">
        <f t="shared" si="8"/>
        <v/>
      </c>
    </row>
    <row r="505" spans="1:16" x14ac:dyDescent="0.25">
      <c r="A505" t="str">
        <f>Table15[[#This Row],[Name]]</f>
        <v>FASABigGeminiRetroModule</v>
      </c>
      <c r="B505" t="str">
        <f>IF(VLOOKUP($A505,Parts!$A:$AM,B$1,0)="X",S$2,"")</f>
        <v/>
      </c>
      <c r="C505" t="str">
        <f>IF(VLOOKUP($A505,Parts!$A:$AM,C$1,0)="X",T$2,"")</f>
        <v/>
      </c>
      <c r="D505" t="str">
        <f>IF(VLOOKUP($A505,Parts!$A:$AM,D$1,0)="X",U$2,"")</f>
        <v/>
      </c>
      <c r="E505" t="str">
        <f>IF(VLOOKUP($A505,Parts!$A:$AM,E$1,0)="X",V$2,"")</f>
        <v/>
      </c>
      <c r="F505" t="str">
        <f>IF(VLOOKUP($A505,Parts!$A:$AM,F$1,0)="X",W$2,"")</f>
        <v/>
      </c>
      <c r="G505" t="str">
        <f>IF(VLOOKUP($A505,Parts!$A:$AM,G$1,0)="X",X$2,"")</f>
        <v/>
      </c>
      <c r="H505" t="str">
        <f>IF(VLOOKUP($A505,Parts!$A:$AM,H$1,0)="X",Y$2,"")</f>
        <v/>
      </c>
      <c r="I505" t="str">
        <f>IF(VLOOKUP($A505,Parts!$A:$AM,I$1,0)="X",Z$2,"")</f>
        <v xml:space="preserve">    MODULE
    { name = ModuleTagHumanRated }
</v>
      </c>
      <c r="J505" t="str">
        <f>IF(VLOOKUP($A505,Parts!$A:$AM,J$1,0)="X",AA$2,"")</f>
        <v/>
      </c>
      <c r="K505" t="str">
        <f>IF(VLOOKUP($A505,Parts!$A:$AM,K$1,0)="X",AB$2,"")</f>
        <v/>
      </c>
      <c r="L505" t="str">
        <f>IF(VLOOKUP($A505,Parts!$A:$AM,L$1,0)="X",AC$2,"")</f>
        <v/>
      </c>
      <c r="M505" t="str">
        <f>IF(VLOOKUP($A505,Parts!$A:$AM,M$1,0)="X",AD$2,"")</f>
        <v/>
      </c>
      <c r="N505" t="str">
        <f>IF(VLOOKUP($A505,Parts!$A:$AM,N$1,0)="X",AE$2,"")</f>
        <v/>
      </c>
      <c r="O505" t="str">
        <f>IF(VLOOKUP($A505,Parts!$A:$AM,O$1,0)="X",AF$2,"")</f>
        <v/>
      </c>
      <c r="P505" t="str">
        <f t="shared" si="8"/>
        <v xml:space="preserve">    MODULE
    { name = ModuleTagHumanRated }
</v>
      </c>
    </row>
    <row r="506" spans="1:16" x14ac:dyDescent="0.25">
      <c r="A506" t="str">
        <f>Table15[[#This Row],[Name]]</f>
        <v>FASAGeminiBigGDock</v>
      </c>
      <c r="B506" t="str">
        <f>IF(VLOOKUP($A506,Parts!$A:$AM,B$1,0)="X",S$2,"")</f>
        <v/>
      </c>
      <c r="C506" t="str">
        <f>IF(VLOOKUP($A506,Parts!$A:$AM,C$1,0)="X",T$2,"")</f>
        <v/>
      </c>
      <c r="D506" t="str">
        <f>IF(VLOOKUP($A506,Parts!$A:$AM,D$1,0)="X",U$2,"")</f>
        <v/>
      </c>
      <c r="E506" t="str">
        <f>IF(VLOOKUP($A506,Parts!$A:$AM,E$1,0)="X",V$2,"")</f>
        <v/>
      </c>
      <c r="F506" t="str">
        <f>IF(VLOOKUP($A506,Parts!$A:$AM,F$1,0)="X",W$2,"")</f>
        <v/>
      </c>
      <c r="G506" t="str">
        <f>IF(VLOOKUP($A506,Parts!$A:$AM,G$1,0)="X",X$2,"")</f>
        <v/>
      </c>
      <c r="H506" t="str">
        <f>IF(VLOOKUP($A506,Parts!$A:$AM,H$1,0)="X",Y$2,"")</f>
        <v/>
      </c>
      <c r="I506" t="str">
        <f>IF(VLOOKUP($A506,Parts!$A:$AM,I$1,0)="X",Z$2,"")</f>
        <v xml:space="preserve">    MODULE
    { name = ModuleTagHumanRated }
</v>
      </c>
      <c r="J506" t="str">
        <f>IF(VLOOKUP($A506,Parts!$A:$AM,J$1,0)="X",AA$2,"")</f>
        <v/>
      </c>
      <c r="K506" t="str">
        <f>IF(VLOOKUP($A506,Parts!$A:$AM,K$1,0)="X",AB$2,"")</f>
        <v/>
      </c>
      <c r="L506" t="str">
        <f>IF(VLOOKUP($A506,Parts!$A:$AM,L$1,0)="X",AC$2,"")</f>
        <v/>
      </c>
      <c r="M506" t="str">
        <f>IF(VLOOKUP($A506,Parts!$A:$AM,M$1,0)="X",AD$2,"")</f>
        <v/>
      </c>
      <c r="N506" t="str">
        <f>IF(VLOOKUP($A506,Parts!$A:$AM,N$1,0)="X",AE$2,"")</f>
        <v/>
      </c>
      <c r="O506" t="str">
        <f>IF(VLOOKUP($A506,Parts!$A:$AM,O$1,0)="X",AF$2,"")</f>
        <v/>
      </c>
      <c r="P506" t="str">
        <f t="shared" si="8"/>
        <v xml:space="preserve">    MODULE
    { name = ModuleTagHumanRated }
</v>
      </c>
    </row>
    <row r="507" spans="1:16" x14ac:dyDescent="0.25">
      <c r="A507" t="str">
        <f>Table15[[#This Row],[Name]]</f>
        <v>wingShuttleDelta</v>
      </c>
      <c r="B507" t="str">
        <f>IF(VLOOKUP($A507,Parts!$A:$AM,B$1,0)="X",S$2,"")</f>
        <v/>
      </c>
      <c r="C507" t="str">
        <f>IF(VLOOKUP($A507,Parts!$A:$AM,C$1,0)="X",T$2,"")</f>
        <v/>
      </c>
      <c r="D507" t="str">
        <f>IF(VLOOKUP($A507,Parts!$A:$AM,D$1,0)="X",U$2,"")</f>
        <v/>
      </c>
      <c r="E507" t="str">
        <f>IF(VLOOKUP($A507,Parts!$A:$AM,E$1,0)="X",V$2,"")</f>
        <v/>
      </c>
      <c r="F507" t="str">
        <f>IF(VLOOKUP($A507,Parts!$A:$AM,F$1,0)="X",W$2,"")</f>
        <v/>
      </c>
      <c r="G507" t="str">
        <f>IF(VLOOKUP($A507,Parts!$A:$AM,G$1,0)="X",X$2,"")</f>
        <v/>
      </c>
      <c r="H507" t="str">
        <f>IF(VLOOKUP($A507,Parts!$A:$AM,H$1,0)="X",Y$2,"")</f>
        <v/>
      </c>
      <c r="I507" t="str">
        <f>IF(VLOOKUP($A507,Parts!$A:$AM,I$1,0)="X",Z$2,"")</f>
        <v/>
      </c>
      <c r="J507" t="str">
        <f>IF(VLOOKUP($A507,Parts!$A:$AM,J$1,0)="X",AA$2,"")</f>
        <v/>
      </c>
      <c r="K507" t="str">
        <f>IF(VLOOKUP($A507,Parts!$A:$AM,K$1,0)="X",AB$2,"")</f>
        <v/>
      </c>
      <c r="L507" t="str">
        <f>IF(VLOOKUP($A507,Parts!$A:$AM,L$1,0)="X",AC$2,"")</f>
        <v/>
      </c>
      <c r="M507" t="str">
        <f>IF(VLOOKUP($A507,Parts!$A:$AM,M$1,0)="X",AD$2,"")</f>
        <v/>
      </c>
      <c r="N507" t="str">
        <f>IF(VLOOKUP($A507,Parts!$A:$AM,N$1,0)="X",AE$2,"")</f>
        <v/>
      </c>
      <c r="O507" t="str">
        <f>IF(VLOOKUP($A507,Parts!$A:$AM,O$1,0)="X",AF$2,"")</f>
        <v/>
      </c>
      <c r="P507" t="str">
        <f t="shared" si="8"/>
        <v/>
      </c>
    </row>
    <row r="508" spans="1:16" x14ac:dyDescent="0.25">
      <c r="A508" t="str">
        <f>Table15[[#This Row],[Name]]</f>
        <v>wingShuttleElevon1</v>
      </c>
      <c r="B508" t="str">
        <f>IF(VLOOKUP($A508,Parts!$A:$AM,B$1,0)="X",S$2,"")</f>
        <v/>
      </c>
      <c r="C508" t="str">
        <f>IF(VLOOKUP($A508,Parts!$A:$AM,C$1,0)="X",T$2,"")</f>
        <v/>
      </c>
      <c r="D508" t="str">
        <f>IF(VLOOKUP($A508,Parts!$A:$AM,D$1,0)="X",U$2,"")</f>
        <v/>
      </c>
      <c r="E508" t="str">
        <f>IF(VLOOKUP($A508,Parts!$A:$AM,E$1,0)="X",V$2,"")</f>
        <v/>
      </c>
      <c r="F508" t="str">
        <f>IF(VLOOKUP($A508,Parts!$A:$AM,F$1,0)="X",W$2,"")</f>
        <v/>
      </c>
      <c r="G508" t="str">
        <f>IF(VLOOKUP($A508,Parts!$A:$AM,G$1,0)="X",X$2,"")</f>
        <v/>
      </c>
      <c r="H508" t="str">
        <f>IF(VLOOKUP($A508,Parts!$A:$AM,H$1,0)="X",Y$2,"")</f>
        <v/>
      </c>
      <c r="I508" t="str">
        <f>IF(VLOOKUP($A508,Parts!$A:$AM,I$1,0)="X",Z$2,"")</f>
        <v/>
      </c>
      <c r="J508" t="str">
        <f>IF(VLOOKUP($A508,Parts!$A:$AM,J$1,0)="X",AA$2,"")</f>
        <v/>
      </c>
      <c r="K508" t="str">
        <f>IF(VLOOKUP($A508,Parts!$A:$AM,K$1,0)="X",AB$2,"")</f>
        <v/>
      </c>
      <c r="L508" t="str">
        <f>IF(VLOOKUP($A508,Parts!$A:$AM,L$1,0)="X",AC$2,"")</f>
        <v/>
      </c>
      <c r="M508" t="str">
        <f>IF(VLOOKUP($A508,Parts!$A:$AM,M$1,0)="X",AD$2,"")</f>
        <v/>
      </c>
      <c r="N508" t="str">
        <f>IF(VLOOKUP($A508,Parts!$A:$AM,N$1,0)="X",AE$2,"")</f>
        <v/>
      </c>
      <c r="O508" t="str">
        <f>IF(VLOOKUP($A508,Parts!$A:$AM,O$1,0)="X",AF$2,"")</f>
        <v/>
      </c>
      <c r="P508" t="str">
        <f t="shared" si="8"/>
        <v/>
      </c>
    </row>
    <row r="509" spans="1:16" x14ac:dyDescent="0.25">
      <c r="A509" t="str">
        <f>Table15[[#This Row],[Name]]</f>
        <v>wingShuttleElevon2</v>
      </c>
      <c r="B509" t="str">
        <f>IF(VLOOKUP($A509,Parts!$A:$AM,B$1,0)="X",S$2,"")</f>
        <v/>
      </c>
      <c r="C509" t="str">
        <f>IF(VLOOKUP($A509,Parts!$A:$AM,C$1,0)="X",T$2,"")</f>
        <v/>
      </c>
      <c r="D509" t="str">
        <f>IF(VLOOKUP($A509,Parts!$A:$AM,D$1,0)="X",U$2,"")</f>
        <v/>
      </c>
      <c r="E509" t="str">
        <f>IF(VLOOKUP($A509,Parts!$A:$AM,E$1,0)="X",V$2,"")</f>
        <v/>
      </c>
      <c r="F509" t="str">
        <f>IF(VLOOKUP($A509,Parts!$A:$AM,F$1,0)="X",W$2,"")</f>
        <v/>
      </c>
      <c r="G509" t="str">
        <f>IF(VLOOKUP($A509,Parts!$A:$AM,G$1,0)="X",X$2,"")</f>
        <v/>
      </c>
      <c r="H509" t="str">
        <f>IF(VLOOKUP($A509,Parts!$A:$AM,H$1,0)="X",Y$2,"")</f>
        <v/>
      </c>
      <c r="I509" t="str">
        <f>IF(VLOOKUP($A509,Parts!$A:$AM,I$1,0)="X",Z$2,"")</f>
        <v/>
      </c>
      <c r="J509" t="str">
        <f>IF(VLOOKUP($A509,Parts!$A:$AM,J$1,0)="X",AA$2,"")</f>
        <v/>
      </c>
      <c r="K509" t="str">
        <f>IF(VLOOKUP($A509,Parts!$A:$AM,K$1,0)="X",AB$2,"")</f>
        <v/>
      </c>
      <c r="L509" t="str">
        <f>IF(VLOOKUP($A509,Parts!$A:$AM,L$1,0)="X",AC$2,"")</f>
        <v/>
      </c>
      <c r="M509" t="str">
        <f>IF(VLOOKUP($A509,Parts!$A:$AM,M$1,0)="X",AD$2,"")</f>
        <v/>
      </c>
      <c r="N509" t="str">
        <f>IF(VLOOKUP($A509,Parts!$A:$AM,N$1,0)="X",AE$2,"")</f>
        <v/>
      </c>
      <c r="O509" t="str">
        <f>IF(VLOOKUP($A509,Parts!$A:$AM,O$1,0)="X",AF$2,"")</f>
        <v/>
      </c>
      <c r="P509" t="str">
        <f t="shared" si="8"/>
        <v/>
      </c>
    </row>
    <row r="510" spans="1:16" x14ac:dyDescent="0.25">
      <c r="A510" t="str">
        <f>Table15[[#This Row],[Name]]</f>
        <v>wingShuttleRudder</v>
      </c>
      <c r="B510" t="str">
        <f>IF(VLOOKUP($A510,Parts!$A:$AM,B$1,0)="X",S$2,"")</f>
        <v/>
      </c>
      <c r="C510" t="str">
        <f>IF(VLOOKUP($A510,Parts!$A:$AM,C$1,0)="X",T$2,"")</f>
        <v/>
      </c>
      <c r="D510" t="str">
        <f>IF(VLOOKUP($A510,Parts!$A:$AM,D$1,0)="X",U$2,"")</f>
        <v/>
      </c>
      <c r="E510" t="str">
        <f>IF(VLOOKUP($A510,Parts!$A:$AM,E$1,0)="X",V$2,"")</f>
        <v/>
      </c>
      <c r="F510" t="str">
        <f>IF(VLOOKUP($A510,Parts!$A:$AM,F$1,0)="X",W$2,"")</f>
        <v/>
      </c>
      <c r="G510" t="str">
        <f>IF(VLOOKUP($A510,Parts!$A:$AM,G$1,0)="X",X$2,"")</f>
        <v/>
      </c>
      <c r="H510" t="str">
        <f>IF(VLOOKUP($A510,Parts!$A:$AM,H$1,0)="X",Y$2,"")</f>
        <v/>
      </c>
      <c r="I510" t="str">
        <f>IF(VLOOKUP($A510,Parts!$A:$AM,I$1,0)="X",Z$2,"")</f>
        <v/>
      </c>
      <c r="J510" t="str">
        <f>IF(VLOOKUP($A510,Parts!$A:$AM,J$1,0)="X",AA$2,"")</f>
        <v/>
      </c>
      <c r="K510" t="str">
        <f>IF(VLOOKUP($A510,Parts!$A:$AM,K$1,0)="X",AB$2,"")</f>
        <v/>
      </c>
      <c r="L510" t="str">
        <f>IF(VLOOKUP($A510,Parts!$A:$AM,L$1,0)="X",AC$2,"")</f>
        <v/>
      </c>
      <c r="M510" t="str">
        <f>IF(VLOOKUP($A510,Parts!$A:$AM,M$1,0)="X",AD$2,"")</f>
        <v/>
      </c>
      <c r="N510" t="str">
        <f>IF(VLOOKUP($A510,Parts!$A:$AM,N$1,0)="X",AE$2,"")</f>
        <v/>
      </c>
      <c r="O510" t="str">
        <f>IF(VLOOKUP($A510,Parts!$A:$AM,O$1,0)="X",AF$2,"")</f>
        <v/>
      </c>
      <c r="P510" t="str">
        <f t="shared" si="8"/>
        <v/>
      </c>
    </row>
    <row r="511" spans="1:16" x14ac:dyDescent="0.25">
      <c r="A511" t="str">
        <f>Table15[[#This Row],[Name]]</f>
        <v>wingShuttleStrake</v>
      </c>
      <c r="B511" t="str">
        <f>IF(VLOOKUP($A511,Parts!$A:$AM,B$1,0)="X",S$2,"")</f>
        <v/>
      </c>
      <c r="C511" t="str">
        <f>IF(VLOOKUP($A511,Parts!$A:$AM,C$1,0)="X",T$2,"")</f>
        <v/>
      </c>
      <c r="D511" t="str">
        <f>IF(VLOOKUP($A511,Parts!$A:$AM,D$1,0)="X",U$2,"")</f>
        <v/>
      </c>
      <c r="E511" t="str">
        <f>IF(VLOOKUP($A511,Parts!$A:$AM,E$1,0)="X",V$2,"")</f>
        <v/>
      </c>
      <c r="F511" t="str">
        <f>IF(VLOOKUP($A511,Parts!$A:$AM,F$1,0)="X",W$2,"")</f>
        <v/>
      </c>
      <c r="G511" t="str">
        <f>IF(VLOOKUP($A511,Parts!$A:$AM,G$1,0)="X",X$2,"")</f>
        <v/>
      </c>
      <c r="H511" t="str">
        <f>IF(VLOOKUP($A511,Parts!$A:$AM,H$1,0)="X",Y$2,"")</f>
        <v/>
      </c>
      <c r="I511" t="str">
        <f>IF(VLOOKUP($A511,Parts!$A:$AM,I$1,0)="X",Z$2,"")</f>
        <v/>
      </c>
      <c r="J511" t="str">
        <f>IF(VLOOKUP($A511,Parts!$A:$AM,J$1,0)="X",AA$2,"")</f>
        <v/>
      </c>
      <c r="K511" t="str">
        <f>IF(VLOOKUP($A511,Parts!$A:$AM,K$1,0)="X",AB$2,"")</f>
        <v/>
      </c>
      <c r="L511" t="str">
        <f>IF(VLOOKUP($A511,Parts!$A:$AM,L$1,0)="X",AC$2,"")</f>
        <v/>
      </c>
      <c r="M511" t="str">
        <f>IF(VLOOKUP($A511,Parts!$A:$AM,M$1,0)="X",AD$2,"")</f>
        <v/>
      </c>
      <c r="N511" t="str">
        <f>IF(VLOOKUP($A511,Parts!$A:$AM,N$1,0)="X",AE$2,"")</f>
        <v/>
      </c>
      <c r="O511" t="str">
        <f>IF(VLOOKUP($A511,Parts!$A:$AM,O$1,0)="X",AF$2,"")</f>
        <v/>
      </c>
      <c r="P511" t="str">
        <f t="shared" si="8"/>
        <v/>
      </c>
    </row>
    <row r="512" spans="1:16" x14ac:dyDescent="0.25">
      <c r="A512" t="str">
        <f>Table15[[#This Row],[Name]]</f>
        <v>nervaII_kerbscalexx</v>
      </c>
      <c r="B512" t="str">
        <f>IF(VLOOKUP($A512,Parts!$A:$AM,B$1,0)="X",S$2,"")</f>
        <v/>
      </c>
      <c r="C512" t="str">
        <f>IF(VLOOKUP($A512,Parts!$A:$AM,C$1,0)="X",T$2,"")</f>
        <v/>
      </c>
      <c r="D512" t="str">
        <f>IF(VLOOKUP($A512,Parts!$A:$AM,D$1,0)="X",U$2,"")</f>
        <v/>
      </c>
      <c r="E512" t="str">
        <f>IF(VLOOKUP($A512,Parts!$A:$AM,E$1,0)="X",V$2,"")</f>
        <v/>
      </c>
      <c r="F512" t="str">
        <f>IF(VLOOKUP($A512,Parts!$A:$AM,F$1,0)="X",W$2,"")</f>
        <v xml:space="preserve">    MODULE
    { name = ModuleTagEngineLiquidTurbo }
</v>
      </c>
      <c r="G512" t="str">
        <f>IF(VLOOKUP($A512,Parts!$A:$AM,G$1,0)="X",X$2,"")</f>
        <v/>
      </c>
      <c r="H512" t="str">
        <f>IF(VLOOKUP($A512,Parts!$A:$AM,H$1,0)="X",Y$2,"")</f>
        <v/>
      </c>
      <c r="I512" t="str">
        <f>IF(VLOOKUP($A512,Parts!$A:$AM,I$1,0)="X",Z$2,"")</f>
        <v/>
      </c>
      <c r="J512" t="str">
        <f>IF(VLOOKUP($A512,Parts!$A:$AM,J$1,0)="X",AA$2,"")</f>
        <v/>
      </c>
      <c r="K512" t="str">
        <f>IF(VLOOKUP($A512,Parts!$A:$AM,K$1,0)="X",AB$2,"")</f>
        <v xml:space="preserve">    MODULE
    { name = ModuleTagNuclear }
</v>
      </c>
      <c r="L512" t="str">
        <f>IF(VLOOKUP($A512,Parts!$A:$AM,L$1,0)="X",AC$2,"")</f>
        <v/>
      </c>
      <c r="M512" t="str">
        <f>IF(VLOOKUP($A512,Parts!$A:$AM,M$1,0)="X",AD$2,"")</f>
        <v/>
      </c>
      <c r="N512" t="str">
        <f>IF(VLOOKUP($A512,Parts!$A:$AM,N$1,0)="X",AE$2,"")</f>
        <v/>
      </c>
      <c r="O512" t="str">
        <f>IF(VLOOKUP($A512,Parts!$A:$AM,O$1,0)="X",AF$2,"")</f>
        <v/>
      </c>
      <c r="P512" t="str">
        <f t="shared" si="8"/>
        <v xml:space="preserve">    MODULE
    { name = ModuleTagEngineLiquidTurbo }
    MODULE
    { name = ModuleTagNuclear }
</v>
      </c>
    </row>
    <row r="513" spans="1:16" x14ac:dyDescent="0.25">
      <c r="A513" t="str">
        <f>Table15[[#This Row],[Name]]</f>
        <v>SXTNERVA</v>
      </c>
      <c r="B513" t="str">
        <f>IF(VLOOKUP($A513,Parts!$A:$AM,B$1,0)="X",S$2,"")</f>
        <v/>
      </c>
      <c r="C513" t="str">
        <f>IF(VLOOKUP($A513,Parts!$A:$AM,C$1,0)="X",T$2,"")</f>
        <v/>
      </c>
      <c r="D513" t="str">
        <f>IF(VLOOKUP($A513,Parts!$A:$AM,D$1,0)="X",U$2,"")</f>
        <v/>
      </c>
      <c r="E513" t="str">
        <f>IF(VLOOKUP($A513,Parts!$A:$AM,E$1,0)="X",V$2,"")</f>
        <v/>
      </c>
      <c r="F513" t="str">
        <f>IF(VLOOKUP($A513,Parts!$A:$AM,F$1,0)="X",W$2,"")</f>
        <v xml:space="preserve">    MODULE
    { name = ModuleTagEngineLiquidTurbo }
</v>
      </c>
      <c r="G513" t="str">
        <f>IF(VLOOKUP($A513,Parts!$A:$AM,G$1,0)="X",X$2,"")</f>
        <v/>
      </c>
      <c r="H513" t="str">
        <f>IF(VLOOKUP($A513,Parts!$A:$AM,H$1,0)="X",Y$2,"")</f>
        <v/>
      </c>
      <c r="I513" t="str">
        <f>IF(VLOOKUP($A513,Parts!$A:$AM,I$1,0)="X",Z$2,"")</f>
        <v/>
      </c>
      <c r="J513" t="str">
        <f>IF(VLOOKUP($A513,Parts!$A:$AM,J$1,0)="X",AA$2,"")</f>
        <v/>
      </c>
      <c r="K513" t="str">
        <f>IF(VLOOKUP($A513,Parts!$A:$AM,K$1,0)="X",AB$2,"")</f>
        <v xml:space="preserve">    MODULE
    { name = ModuleTagNuclear }
</v>
      </c>
      <c r="L513" t="str">
        <f>IF(VLOOKUP($A513,Parts!$A:$AM,L$1,0)="X",AC$2,"")</f>
        <v/>
      </c>
      <c r="M513" t="str">
        <f>IF(VLOOKUP($A513,Parts!$A:$AM,M$1,0)="X",AD$2,"")</f>
        <v/>
      </c>
      <c r="N513" t="str">
        <f>IF(VLOOKUP($A513,Parts!$A:$AM,N$1,0)="X",AE$2,"")</f>
        <v/>
      </c>
      <c r="O513" t="str">
        <f>IF(VLOOKUP($A513,Parts!$A:$AM,O$1,0)="X",AF$2,"")</f>
        <v/>
      </c>
      <c r="P513" t="str">
        <f t="shared" si="8"/>
        <v xml:space="preserve">    MODULE
    { name = ModuleTagEngineLiquidTurbo }
    MODULE
    { name = ModuleTagNuclear }
</v>
      </c>
    </row>
    <row r="514" spans="1:16" x14ac:dyDescent="0.25">
      <c r="A514" t="str">
        <f>Table15[[#This Row],[Name]]</f>
        <v>dmUSGoo</v>
      </c>
      <c r="B514" t="str">
        <f>IF(VLOOKUP($A514,Parts!$A:$AM,B$1,0)="X",S$2,"")</f>
        <v/>
      </c>
      <c r="C514" t="str">
        <f>IF(VLOOKUP($A514,Parts!$A:$AM,C$1,0)="X",T$2,"")</f>
        <v/>
      </c>
      <c r="D514" t="str">
        <f>IF(VLOOKUP($A514,Parts!$A:$AM,D$1,0)="X",U$2,"")</f>
        <v/>
      </c>
      <c r="E514" t="str">
        <f>IF(VLOOKUP($A514,Parts!$A:$AM,E$1,0)="X",V$2,"")</f>
        <v/>
      </c>
      <c r="F514" t="str">
        <f>IF(VLOOKUP($A514,Parts!$A:$AM,F$1,0)="X",W$2,"")</f>
        <v/>
      </c>
      <c r="G514" t="str">
        <f>IF(VLOOKUP($A514,Parts!$A:$AM,G$1,0)="X",X$2,"")</f>
        <v/>
      </c>
      <c r="H514" t="str">
        <f>IF(VLOOKUP($A514,Parts!$A:$AM,H$1,0)="X",Y$2,"")</f>
        <v/>
      </c>
      <c r="I514" t="str">
        <f>IF(VLOOKUP($A514,Parts!$A:$AM,I$1,0)="X",Z$2,"")</f>
        <v/>
      </c>
      <c r="J514" t="str">
        <f>IF(VLOOKUP($A514,Parts!$A:$AM,J$1,0)="X",AA$2,"")</f>
        <v xml:space="preserve">    MODULE
    { name = ModuleTagInstruments }
</v>
      </c>
      <c r="K514" t="str">
        <f>IF(VLOOKUP($A514,Parts!$A:$AM,K$1,0)="X",AB$2,"")</f>
        <v/>
      </c>
      <c r="L514" t="str">
        <f>IF(VLOOKUP($A514,Parts!$A:$AM,L$1,0)="X",AC$2,"")</f>
        <v/>
      </c>
      <c r="M514" t="str">
        <f>IF(VLOOKUP($A514,Parts!$A:$AM,M$1,0)="X",AD$2,"")</f>
        <v/>
      </c>
      <c r="N514" t="str">
        <f>IF(VLOOKUP($A514,Parts!$A:$AM,N$1,0)="X",AE$2,"")</f>
        <v/>
      </c>
      <c r="O514" t="str">
        <f>IF(VLOOKUP($A514,Parts!$A:$AM,O$1,0)="X",AF$2,"")</f>
        <v/>
      </c>
      <c r="P514" t="str">
        <f t="shared" si="8"/>
        <v xml:space="preserve">    MODULE
    { name = ModuleTagInstruments }
</v>
      </c>
    </row>
    <row r="515" spans="1:16" x14ac:dyDescent="0.25">
      <c r="A515" t="str">
        <f>Table15[[#This Row],[Name]]</f>
        <v>GooExperiment</v>
      </c>
      <c r="B515" t="str">
        <f>IF(VLOOKUP($A515,Parts!$A:$AM,B$1,0)="X",S$2,"")</f>
        <v/>
      </c>
      <c r="C515" t="str">
        <f>IF(VLOOKUP($A515,Parts!$A:$AM,C$1,0)="X",T$2,"")</f>
        <v/>
      </c>
      <c r="D515" t="str">
        <f>IF(VLOOKUP($A515,Parts!$A:$AM,D$1,0)="X",U$2,"")</f>
        <v/>
      </c>
      <c r="E515" t="str">
        <f>IF(VLOOKUP($A515,Parts!$A:$AM,E$1,0)="X",V$2,"")</f>
        <v/>
      </c>
      <c r="F515" t="str">
        <f>IF(VLOOKUP($A515,Parts!$A:$AM,F$1,0)="X",W$2,"")</f>
        <v/>
      </c>
      <c r="G515" t="str">
        <f>IF(VLOOKUP($A515,Parts!$A:$AM,G$1,0)="X",X$2,"")</f>
        <v/>
      </c>
      <c r="H515" t="str">
        <f>IF(VLOOKUP($A515,Parts!$A:$AM,H$1,0)="X",Y$2,"")</f>
        <v/>
      </c>
      <c r="I515" t="str">
        <f>IF(VLOOKUP($A515,Parts!$A:$AM,I$1,0)="X",Z$2,"")</f>
        <v/>
      </c>
      <c r="J515" t="str">
        <f>IF(VLOOKUP($A515,Parts!$A:$AM,J$1,0)="X",AA$2,"")</f>
        <v xml:space="preserve">    MODULE
    { name = ModuleTagInstruments }
</v>
      </c>
      <c r="K515" t="str">
        <f>IF(VLOOKUP($A515,Parts!$A:$AM,K$1,0)="X",AB$2,"")</f>
        <v/>
      </c>
      <c r="L515" t="str">
        <f>IF(VLOOKUP($A515,Parts!$A:$AM,L$1,0)="X",AC$2,"")</f>
        <v/>
      </c>
      <c r="M515" t="str">
        <f>IF(VLOOKUP($A515,Parts!$A:$AM,M$1,0)="X",AD$2,"")</f>
        <v/>
      </c>
      <c r="N515" t="str">
        <f>IF(VLOOKUP($A515,Parts!$A:$AM,N$1,0)="X",AE$2,"")</f>
        <v/>
      </c>
      <c r="O515" t="str">
        <f>IF(VLOOKUP($A515,Parts!$A:$AM,O$1,0)="X",AF$2,"")</f>
        <v/>
      </c>
      <c r="P515" t="str">
        <f t="shared" ref="P515:P578" si="9">B515&amp;C515&amp;D515&amp;E515&amp;F515&amp;G515&amp;H515&amp;I515&amp;J515&amp;K515&amp;L515&amp;M515&amp;N515&amp;O515</f>
        <v xml:space="preserve">    MODULE
    { name = ModuleTagInstruments }
</v>
      </c>
    </row>
    <row r="516" spans="1:16" x14ac:dyDescent="0.25">
      <c r="A516" t="str">
        <f>Table15[[#This Row],[Name]]</f>
        <v>SXTProbeGooo</v>
      </c>
      <c r="B516" t="str">
        <f>IF(VLOOKUP($A516,Parts!$A:$AM,B$1,0)="X",S$2,"")</f>
        <v/>
      </c>
      <c r="C516" t="str">
        <f>IF(VLOOKUP($A516,Parts!$A:$AM,C$1,0)="X",T$2,"")</f>
        <v/>
      </c>
      <c r="D516" t="str">
        <f>IF(VLOOKUP($A516,Parts!$A:$AM,D$1,0)="X",U$2,"")</f>
        <v/>
      </c>
      <c r="E516" t="str">
        <f>IF(VLOOKUP($A516,Parts!$A:$AM,E$1,0)="X",V$2,"")</f>
        <v/>
      </c>
      <c r="F516" t="str">
        <f>IF(VLOOKUP($A516,Parts!$A:$AM,F$1,0)="X",W$2,"")</f>
        <v/>
      </c>
      <c r="G516" t="str">
        <f>IF(VLOOKUP($A516,Parts!$A:$AM,G$1,0)="X",X$2,"")</f>
        <v/>
      </c>
      <c r="H516" t="str">
        <f>IF(VLOOKUP($A516,Parts!$A:$AM,H$1,0)="X",Y$2,"")</f>
        <v/>
      </c>
      <c r="I516" t="str">
        <f>IF(VLOOKUP($A516,Parts!$A:$AM,I$1,0)="X",Z$2,"")</f>
        <v/>
      </c>
      <c r="J516" t="str">
        <f>IF(VLOOKUP($A516,Parts!$A:$AM,J$1,0)="X",AA$2,"")</f>
        <v xml:space="preserve">    MODULE
    { name = ModuleTagInstruments }
</v>
      </c>
      <c r="K516" t="str">
        <f>IF(VLOOKUP($A516,Parts!$A:$AM,K$1,0)="X",AB$2,"")</f>
        <v/>
      </c>
      <c r="L516" t="str">
        <f>IF(VLOOKUP($A516,Parts!$A:$AM,L$1,0)="X",AC$2,"")</f>
        <v/>
      </c>
      <c r="M516" t="str">
        <f>IF(VLOOKUP($A516,Parts!$A:$AM,M$1,0)="X",AD$2,"")</f>
        <v/>
      </c>
      <c r="N516" t="str">
        <f>IF(VLOOKUP($A516,Parts!$A:$AM,N$1,0)="X",AE$2,"")</f>
        <v/>
      </c>
      <c r="O516" t="str">
        <f>IF(VLOOKUP($A516,Parts!$A:$AM,O$1,0)="X",AF$2,"")</f>
        <v/>
      </c>
      <c r="P516" t="str">
        <f t="shared" si="9"/>
        <v xml:space="preserve">    MODULE
    { name = ModuleTagInstruments }
</v>
      </c>
    </row>
    <row r="517" spans="1:16" x14ac:dyDescent="0.25">
      <c r="A517" t="str">
        <f>Table15[[#This Row],[Name]]</f>
        <v>FS_BiplaneEngine</v>
      </c>
      <c r="B517" t="str">
        <f>IF(VLOOKUP($A517,Parts!$A:$AM,B$1,0)="X",S$2,"")</f>
        <v/>
      </c>
      <c r="C517" t="str">
        <f>IF(VLOOKUP($A517,Parts!$A:$AM,C$1,0)="X",T$2,"")</f>
        <v/>
      </c>
      <c r="D517" t="str">
        <f>IF(VLOOKUP($A517,Parts!$A:$AM,D$1,0)="X",U$2,"")</f>
        <v/>
      </c>
      <c r="E517" t="str">
        <f>IF(VLOOKUP($A517,Parts!$A:$AM,E$1,0)="X",V$2,"")</f>
        <v/>
      </c>
      <c r="F517" t="str">
        <f>IF(VLOOKUP($A517,Parts!$A:$AM,F$1,0)="X",W$2,"")</f>
        <v/>
      </c>
      <c r="G517" t="str">
        <f>IF(VLOOKUP($A517,Parts!$A:$AM,G$1,0)="X",X$2,"")</f>
        <v/>
      </c>
      <c r="H517" t="str">
        <f>IF(VLOOKUP($A517,Parts!$A:$AM,H$1,0)="X",Y$2,"")</f>
        <v/>
      </c>
      <c r="I517" t="str">
        <f>IF(VLOOKUP($A517,Parts!$A:$AM,I$1,0)="X",Z$2,"")</f>
        <v/>
      </c>
      <c r="J517" t="str">
        <f>IF(VLOOKUP($A517,Parts!$A:$AM,J$1,0)="X",AA$2,"")</f>
        <v/>
      </c>
      <c r="K517" t="str">
        <f>IF(VLOOKUP($A517,Parts!$A:$AM,K$1,0)="X",AB$2,"")</f>
        <v/>
      </c>
      <c r="L517" t="str">
        <f>IF(VLOOKUP($A517,Parts!$A:$AM,L$1,0)="X",AC$2,"")</f>
        <v/>
      </c>
      <c r="M517" t="str">
        <f>IF(VLOOKUP($A517,Parts!$A:$AM,M$1,0)="X",AD$2,"")</f>
        <v/>
      </c>
      <c r="N517" t="str">
        <f>IF(VLOOKUP($A517,Parts!$A:$AM,N$1,0)="X",AE$2,"")</f>
        <v/>
      </c>
      <c r="O517" t="str">
        <f>IF(VLOOKUP($A517,Parts!$A:$AM,O$1,0)="X",AF$2,"")</f>
        <v/>
      </c>
      <c r="P517" t="str">
        <f t="shared" si="9"/>
        <v/>
      </c>
    </row>
    <row r="518" spans="1:16" x14ac:dyDescent="0.25">
      <c r="A518" t="str">
        <f>Table15[[#This Row],[Name]]</f>
        <v>ca_trident</v>
      </c>
      <c r="B518" t="str">
        <f>IF(VLOOKUP($A518,Parts!$A:$AM,B$1,0)="X",S$2,"")</f>
        <v/>
      </c>
      <c r="C518" t="str">
        <f>IF(VLOOKUP($A518,Parts!$A:$AM,C$1,0)="X",T$2,"")</f>
        <v/>
      </c>
      <c r="D518" t="str">
        <f>IF(VLOOKUP($A518,Parts!$A:$AM,D$1,0)="X",U$2,"")</f>
        <v/>
      </c>
      <c r="E518" t="str">
        <f>IF(VLOOKUP($A518,Parts!$A:$AM,E$1,0)="X",V$2,"")</f>
        <v xml:space="preserve">    MODULE
    { name = ModuleTagEngineLiquidPF }
</v>
      </c>
      <c r="F518" t="str">
        <f>IF(VLOOKUP($A518,Parts!$A:$AM,F$1,0)="X",W$2,"")</f>
        <v/>
      </c>
      <c r="G518" t="str">
        <f>IF(VLOOKUP($A518,Parts!$A:$AM,G$1,0)="X",X$2,"")</f>
        <v/>
      </c>
      <c r="H518" t="str">
        <f>IF(VLOOKUP($A518,Parts!$A:$AM,H$1,0)="X",Y$2,"")</f>
        <v/>
      </c>
      <c r="I518" t="str">
        <f>IF(VLOOKUP($A518,Parts!$A:$AM,I$1,0)="X",Z$2,"")</f>
        <v/>
      </c>
      <c r="J518" t="str">
        <f>IF(VLOOKUP($A518,Parts!$A:$AM,J$1,0)="X",AA$2,"")</f>
        <v/>
      </c>
      <c r="K518" t="str">
        <f>IF(VLOOKUP($A518,Parts!$A:$AM,K$1,0)="X",AB$2,"")</f>
        <v/>
      </c>
      <c r="L518" t="str">
        <f>IF(VLOOKUP($A518,Parts!$A:$AM,L$1,0)="X",AC$2,"")</f>
        <v/>
      </c>
      <c r="M518" t="str">
        <f>IF(VLOOKUP($A518,Parts!$A:$AM,M$1,0)="X",AD$2,"")</f>
        <v/>
      </c>
      <c r="N518" t="str">
        <f>IF(VLOOKUP($A518,Parts!$A:$AM,N$1,0)="X",AE$2,"")</f>
        <v/>
      </c>
      <c r="O518" t="str">
        <f>IF(VLOOKUP($A518,Parts!$A:$AM,O$1,0)="X",AF$2,"")</f>
        <v/>
      </c>
      <c r="P518" t="str">
        <f t="shared" si="9"/>
        <v xml:space="preserve">    MODULE
    { name = ModuleTagEngineLiquidPF }
</v>
      </c>
    </row>
    <row r="519" spans="1:16" x14ac:dyDescent="0.25">
      <c r="A519" t="str">
        <f>Table15[[#This Row],[Name]]</f>
        <v>rn_proton_blockd</v>
      </c>
      <c r="B519" t="str">
        <f>IF(VLOOKUP($A519,Parts!$A:$AM,B$1,0)="X",S$2,"")</f>
        <v/>
      </c>
      <c r="C519" t="str">
        <f>IF(VLOOKUP($A519,Parts!$A:$AM,C$1,0)="X",T$2,"")</f>
        <v/>
      </c>
      <c r="D519" t="str">
        <f>IF(VLOOKUP($A519,Parts!$A:$AM,D$1,0)="X",U$2,"")</f>
        <v/>
      </c>
      <c r="E519" t="str">
        <f>IF(VLOOKUP($A519,Parts!$A:$AM,E$1,0)="X",V$2,"")</f>
        <v/>
      </c>
      <c r="F519" t="str">
        <f>IF(VLOOKUP($A519,Parts!$A:$AM,F$1,0)="X",W$2,"")</f>
        <v xml:space="preserve">    MODULE
    { name = ModuleTagEngineLiquidTurbo }
</v>
      </c>
      <c r="G519" t="str">
        <f>IF(VLOOKUP($A519,Parts!$A:$AM,G$1,0)="X",X$2,"")</f>
        <v/>
      </c>
      <c r="H519" t="str">
        <f>IF(VLOOKUP($A519,Parts!$A:$AM,H$1,0)="X",Y$2,"")</f>
        <v/>
      </c>
      <c r="I519" t="str">
        <f>IF(VLOOKUP($A519,Parts!$A:$AM,I$1,0)="X",Z$2,"")</f>
        <v/>
      </c>
      <c r="J519" t="str">
        <f>IF(VLOOKUP($A519,Parts!$A:$AM,J$1,0)="X",AA$2,"")</f>
        <v/>
      </c>
      <c r="K519" t="str">
        <f>IF(VLOOKUP($A519,Parts!$A:$AM,K$1,0)="X",AB$2,"")</f>
        <v/>
      </c>
      <c r="L519" t="str">
        <f>IF(VLOOKUP($A519,Parts!$A:$AM,L$1,0)="X",AC$2,"")</f>
        <v/>
      </c>
      <c r="M519" t="str">
        <f>IF(VLOOKUP($A519,Parts!$A:$AM,M$1,0)="X",AD$2,"")</f>
        <v/>
      </c>
      <c r="N519" t="str">
        <f>IF(VLOOKUP($A519,Parts!$A:$AM,N$1,0)="X",AE$2,"")</f>
        <v/>
      </c>
      <c r="O519" t="str">
        <f>IF(VLOOKUP($A519,Parts!$A:$AM,O$1,0)="X",AF$2,"")</f>
        <v/>
      </c>
      <c r="P519" t="str">
        <f t="shared" si="9"/>
        <v xml:space="preserve">    MODULE
    { name = ModuleTagEngineLiquidTurbo }
</v>
      </c>
    </row>
    <row r="520" spans="1:16" x14ac:dyDescent="0.25">
      <c r="A520" t="str">
        <f>Table15[[#This Row],[Name]]</f>
        <v>rn_proton_blockd_dec</v>
      </c>
      <c r="B520" t="str">
        <f>IF(VLOOKUP($A520,Parts!$A:$AM,B$1,0)="X",S$2,"")</f>
        <v/>
      </c>
      <c r="C520" t="str">
        <f>IF(VLOOKUP($A520,Parts!$A:$AM,C$1,0)="X",T$2,"")</f>
        <v/>
      </c>
      <c r="D520" t="str">
        <f>IF(VLOOKUP($A520,Parts!$A:$AM,D$1,0)="X",U$2,"")</f>
        <v/>
      </c>
      <c r="E520" t="str">
        <f>IF(VLOOKUP($A520,Parts!$A:$AM,E$1,0)="X",V$2,"")</f>
        <v/>
      </c>
      <c r="F520" t="str">
        <f>IF(VLOOKUP($A520,Parts!$A:$AM,F$1,0)="X",W$2,"")</f>
        <v/>
      </c>
      <c r="G520" t="str">
        <f>IF(VLOOKUP($A520,Parts!$A:$AM,G$1,0)="X",X$2,"")</f>
        <v/>
      </c>
      <c r="H520" t="str">
        <f>IF(VLOOKUP($A520,Parts!$A:$AM,H$1,0)="X",Y$2,"")</f>
        <v/>
      </c>
      <c r="I520" t="str">
        <f>IF(VLOOKUP($A520,Parts!$A:$AM,I$1,0)="X",Z$2,"")</f>
        <v/>
      </c>
      <c r="J520" t="str">
        <f>IF(VLOOKUP($A520,Parts!$A:$AM,J$1,0)="X",AA$2,"")</f>
        <v/>
      </c>
      <c r="K520" t="str">
        <f>IF(VLOOKUP($A520,Parts!$A:$AM,K$1,0)="X",AB$2,"")</f>
        <v/>
      </c>
      <c r="L520" t="str">
        <f>IF(VLOOKUP($A520,Parts!$A:$AM,L$1,0)="X",AC$2,"")</f>
        <v/>
      </c>
      <c r="M520" t="str">
        <f>IF(VLOOKUP($A520,Parts!$A:$AM,M$1,0)="X",AD$2,"")</f>
        <v/>
      </c>
      <c r="N520" t="str">
        <f>IF(VLOOKUP($A520,Parts!$A:$AM,N$1,0)="X",AE$2,"")</f>
        <v xml:space="preserve">    MODULE
    { name = ModuleTagDecoupler }
</v>
      </c>
      <c r="O520" t="str">
        <f>IF(VLOOKUP($A520,Parts!$A:$AM,O$1,0)="X",AF$2,"")</f>
        <v/>
      </c>
      <c r="P520" t="str">
        <f t="shared" si="9"/>
        <v xml:space="preserve">    MODULE
    { name = ModuleTagDecoupler }
</v>
      </c>
    </row>
    <row r="521" spans="1:16" x14ac:dyDescent="0.25">
      <c r="A521" t="str">
        <f>Table15[[#This Row],[Name]]</f>
        <v>rn_proton_blockd_v</v>
      </c>
      <c r="B521" t="str">
        <f>IF(VLOOKUP($A521,Parts!$A:$AM,B$1,0)="X",S$2,"")</f>
        <v/>
      </c>
      <c r="C521" t="str">
        <f>IF(VLOOKUP($A521,Parts!$A:$AM,C$1,0)="X",T$2,"")</f>
        <v/>
      </c>
      <c r="D521" t="str">
        <f>IF(VLOOKUP($A521,Parts!$A:$AM,D$1,0)="X",U$2,"")</f>
        <v/>
      </c>
      <c r="E521" t="str">
        <f>IF(VLOOKUP($A521,Parts!$A:$AM,E$1,0)="X",V$2,"")</f>
        <v/>
      </c>
      <c r="F521" t="str">
        <f>IF(VLOOKUP($A521,Parts!$A:$AM,F$1,0)="X",W$2,"")</f>
        <v xml:space="preserve">    MODULE
    { name = ModuleTagEngineLiquidTurbo }
</v>
      </c>
      <c r="G521" t="str">
        <f>IF(VLOOKUP($A521,Parts!$A:$AM,G$1,0)="X",X$2,"")</f>
        <v/>
      </c>
      <c r="H521" t="str">
        <f>IF(VLOOKUP($A521,Parts!$A:$AM,H$1,0)="X",Y$2,"")</f>
        <v/>
      </c>
      <c r="I521" t="str">
        <f>IF(VLOOKUP($A521,Parts!$A:$AM,I$1,0)="X",Z$2,"")</f>
        <v/>
      </c>
      <c r="J521" t="str">
        <f>IF(VLOOKUP($A521,Parts!$A:$AM,J$1,0)="X",AA$2,"")</f>
        <v/>
      </c>
      <c r="K521" t="str">
        <f>IF(VLOOKUP($A521,Parts!$A:$AM,K$1,0)="X",AB$2,"")</f>
        <v/>
      </c>
      <c r="L521" t="str">
        <f>IF(VLOOKUP($A521,Parts!$A:$AM,L$1,0)="X",AC$2,"")</f>
        <v/>
      </c>
      <c r="M521" t="str">
        <f>IF(VLOOKUP($A521,Parts!$A:$AM,M$1,0)="X",AD$2,"")</f>
        <v/>
      </c>
      <c r="N521" t="str">
        <f>IF(VLOOKUP($A521,Parts!$A:$AM,N$1,0)="X",AE$2,"")</f>
        <v/>
      </c>
      <c r="O521" t="str">
        <f>IF(VLOOKUP($A521,Parts!$A:$AM,O$1,0)="X",AF$2,"")</f>
        <v/>
      </c>
      <c r="P521" t="str">
        <f t="shared" si="9"/>
        <v xml:space="preserve">    MODULE
    { name = ModuleTagEngineLiquidTurbo }
</v>
      </c>
    </row>
    <row r="522" spans="1:16" x14ac:dyDescent="0.25">
      <c r="A522" t="str">
        <f>Table15[[#This Row],[Name]]</f>
        <v>rn_proton_blockd_v_2</v>
      </c>
      <c r="B522" t="str">
        <f>IF(VLOOKUP($A522,Parts!$A:$AM,B$1,0)="X",S$2,"")</f>
        <v/>
      </c>
      <c r="C522" t="str">
        <f>IF(VLOOKUP($A522,Parts!$A:$AM,C$1,0)="X",T$2,"")</f>
        <v/>
      </c>
      <c r="D522" t="str">
        <f>IF(VLOOKUP($A522,Parts!$A:$AM,D$1,0)="X",U$2,"")</f>
        <v/>
      </c>
      <c r="E522" t="str">
        <f>IF(VLOOKUP($A522,Parts!$A:$AM,E$1,0)="X",V$2,"")</f>
        <v/>
      </c>
      <c r="F522" t="str">
        <f>IF(VLOOKUP($A522,Parts!$A:$AM,F$1,0)="X",W$2,"")</f>
        <v xml:space="preserve">    MODULE
    { name = ModuleTagEngineLiquidTurbo }
</v>
      </c>
      <c r="G522" t="str">
        <f>IF(VLOOKUP($A522,Parts!$A:$AM,G$1,0)="X",X$2,"")</f>
        <v/>
      </c>
      <c r="H522" t="str">
        <f>IF(VLOOKUP($A522,Parts!$A:$AM,H$1,0)="X",Y$2,"")</f>
        <v/>
      </c>
      <c r="I522" t="str">
        <f>IF(VLOOKUP($A522,Parts!$A:$AM,I$1,0)="X",Z$2,"")</f>
        <v/>
      </c>
      <c r="J522" t="str">
        <f>IF(VLOOKUP($A522,Parts!$A:$AM,J$1,0)="X",AA$2,"")</f>
        <v/>
      </c>
      <c r="K522" t="str">
        <f>IF(VLOOKUP($A522,Parts!$A:$AM,K$1,0)="X",AB$2,"")</f>
        <v/>
      </c>
      <c r="L522" t="str">
        <f>IF(VLOOKUP($A522,Parts!$A:$AM,L$1,0)="X",AC$2,"")</f>
        <v/>
      </c>
      <c r="M522" t="str">
        <f>IF(VLOOKUP($A522,Parts!$A:$AM,M$1,0)="X",AD$2,"")</f>
        <v/>
      </c>
      <c r="N522" t="str">
        <f>IF(VLOOKUP($A522,Parts!$A:$AM,N$1,0)="X",AE$2,"")</f>
        <v/>
      </c>
      <c r="O522" t="str">
        <f>IF(VLOOKUP($A522,Parts!$A:$AM,O$1,0)="X",AF$2,"")</f>
        <v/>
      </c>
      <c r="P522" t="str">
        <f t="shared" si="9"/>
        <v xml:space="preserve">    MODULE
    { name = ModuleTagEngineLiquidTurbo }
</v>
      </c>
    </row>
    <row r="523" spans="1:16" x14ac:dyDescent="0.25">
      <c r="A523" t="str">
        <f>Table15[[#This Row],[Name]]</f>
        <v>rn_proton_blockd_dec_z</v>
      </c>
      <c r="B523" t="str">
        <f>IF(VLOOKUP($A523,Parts!$A:$AM,B$1,0)="X",S$2,"")</f>
        <v/>
      </c>
      <c r="C523" t="str">
        <f>IF(VLOOKUP($A523,Parts!$A:$AM,C$1,0)="X",T$2,"")</f>
        <v/>
      </c>
      <c r="D523" t="str">
        <f>IF(VLOOKUP($A523,Parts!$A:$AM,D$1,0)="X",U$2,"")</f>
        <v/>
      </c>
      <c r="E523" t="str">
        <f>IF(VLOOKUP($A523,Parts!$A:$AM,E$1,0)="X",V$2,"")</f>
        <v/>
      </c>
      <c r="F523" t="str">
        <f>IF(VLOOKUP($A523,Parts!$A:$AM,F$1,0)="X",W$2,"")</f>
        <v/>
      </c>
      <c r="G523" t="str">
        <f>IF(VLOOKUP($A523,Parts!$A:$AM,G$1,0)="X",X$2,"")</f>
        <v/>
      </c>
      <c r="H523" t="str">
        <f>IF(VLOOKUP($A523,Parts!$A:$AM,H$1,0)="X",Y$2,"")</f>
        <v/>
      </c>
      <c r="I523" t="str">
        <f>IF(VLOOKUP($A523,Parts!$A:$AM,I$1,0)="X",Z$2,"")</f>
        <v/>
      </c>
      <c r="J523" t="str">
        <f>IF(VLOOKUP($A523,Parts!$A:$AM,J$1,0)="X",AA$2,"")</f>
        <v/>
      </c>
      <c r="K523" t="str">
        <f>IF(VLOOKUP($A523,Parts!$A:$AM,K$1,0)="X",AB$2,"")</f>
        <v/>
      </c>
      <c r="L523" t="str">
        <f>IF(VLOOKUP($A523,Parts!$A:$AM,L$1,0)="X",AC$2,"")</f>
        <v/>
      </c>
      <c r="M523" t="str">
        <f>IF(VLOOKUP($A523,Parts!$A:$AM,M$1,0)="X",AD$2,"")</f>
        <v/>
      </c>
      <c r="N523" t="str">
        <f>IF(VLOOKUP($A523,Parts!$A:$AM,N$1,0)="X",AE$2,"")</f>
        <v xml:space="preserve">    MODULE
    { name = ModuleTagDecoupler }
</v>
      </c>
      <c r="O523" t="str">
        <f>IF(VLOOKUP($A523,Parts!$A:$AM,O$1,0)="X",AF$2,"")</f>
        <v/>
      </c>
      <c r="P523" t="str">
        <f t="shared" si="9"/>
        <v xml:space="preserve">    MODULE
    { name = ModuleTagDecoupler }
</v>
      </c>
    </row>
    <row r="524" spans="1:16" x14ac:dyDescent="0.25">
      <c r="A524" t="str">
        <f>Table15[[#This Row],[Name]]</f>
        <v>rn_proton_blockd_2</v>
      </c>
      <c r="B524" t="str">
        <f>IF(VLOOKUP($A524,Parts!$A:$AM,B$1,0)="X",S$2,"")</f>
        <v/>
      </c>
      <c r="C524" t="str">
        <f>IF(VLOOKUP($A524,Parts!$A:$AM,C$1,0)="X",T$2,"")</f>
        <v/>
      </c>
      <c r="D524" t="str">
        <f>IF(VLOOKUP($A524,Parts!$A:$AM,D$1,0)="X",U$2,"")</f>
        <v/>
      </c>
      <c r="E524" t="str">
        <f>IF(VLOOKUP($A524,Parts!$A:$AM,E$1,0)="X",V$2,"")</f>
        <v/>
      </c>
      <c r="F524" t="str">
        <f>IF(VLOOKUP($A524,Parts!$A:$AM,F$1,0)="X",W$2,"")</f>
        <v xml:space="preserve">    MODULE
    { name = ModuleTagEngineLiquidTurbo }
</v>
      </c>
      <c r="G524" t="str">
        <f>IF(VLOOKUP($A524,Parts!$A:$AM,G$1,0)="X",X$2,"")</f>
        <v/>
      </c>
      <c r="H524" t="str">
        <f>IF(VLOOKUP($A524,Parts!$A:$AM,H$1,0)="X",Y$2,"")</f>
        <v/>
      </c>
      <c r="I524" t="str">
        <f>IF(VLOOKUP($A524,Parts!$A:$AM,I$1,0)="X",Z$2,"")</f>
        <v/>
      </c>
      <c r="J524" t="str">
        <f>IF(VLOOKUP($A524,Parts!$A:$AM,J$1,0)="X",AA$2,"")</f>
        <v/>
      </c>
      <c r="K524" t="str">
        <f>IF(VLOOKUP($A524,Parts!$A:$AM,K$1,0)="X",AB$2,"")</f>
        <v/>
      </c>
      <c r="L524" t="str">
        <f>IF(VLOOKUP($A524,Parts!$A:$AM,L$1,0)="X",AC$2,"")</f>
        <v/>
      </c>
      <c r="M524" t="str">
        <f>IF(VLOOKUP($A524,Parts!$A:$AM,M$1,0)="X",AD$2,"")</f>
        <v/>
      </c>
      <c r="N524" t="str">
        <f>IF(VLOOKUP($A524,Parts!$A:$AM,N$1,0)="X",AE$2,"")</f>
        <v/>
      </c>
      <c r="O524" t="str">
        <f>IF(VLOOKUP($A524,Parts!$A:$AM,O$1,0)="X",AF$2,"")</f>
        <v/>
      </c>
      <c r="P524" t="str">
        <f t="shared" si="9"/>
        <v xml:space="preserve">    MODULE
    { name = ModuleTagEngineLiquidTurbo }
</v>
      </c>
    </row>
    <row r="525" spans="1:16" x14ac:dyDescent="0.25">
      <c r="A525" t="str">
        <f>Table15[[#This Row],[Name]]</f>
        <v>rn_proton_blockd_3</v>
      </c>
      <c r="B525" t="str">
        <f>IF(VLOOKUP($A525,Parts!$A:$AM,B$1,0)="X",S$2,"")</f>
        <v/>
      </c>
      <c r="C525" t="str">
        <f>IF(VLOOKUP($A525,Parts!$A:$AM,C$1,0)="X",T$2,"")</f>
        <v/>
      </c>
      <c r="D525" t="str">
        <f>IF(VLOOKUP($A525,Parts!$A:$AM,D$1,0)="X",U$2,"")</f>
        <v/>
      </c>
      <c r="E525" t="str">
        <f>IF(VLOOKUP($A525,Parts!$A:$AM,E$1,0)="X",V$2,"")</f>
        <v/>
      </c>
      <c r="F525" t="str">
        <f>IF(VLOOKUP($A525,Parts!$A:$AM,F$1,0)="X",W$2,"")</f>
        <v xml:space="preserve">    MODULE
    { name = ModuleTagEngineLiquidTurbo }
</v>
      </c>
      <c r="G525" t="str">
        <f>IF(VLOOKUP($A525,Parts!$A:$AM,G$1,0)="X",X$2,"")</f>
        <v/>
      </c>
      <c r="H525" t="str">
        <f>IF(VLOOKUP($A525,Parts!$A:$AM,H$1,0)="X",Y$2,"")</f>
        <v/>
      </c>
      <c r="I525" t="str">
        <f>IF(VLOOKUP($A525,Parts!$A:$AM,I$1,0)="X",Z$2,"")</f>
        <v/>
      </c>
      <c r="J525" t="str">
        <f>IF(VLOOKUP($A525,Parts!$A:$AM,J$1,0)="X",AA$2,"")</f>
        <v/>
      </c>
      <c r="K525" t="str">
        <f>IF(VLOOKUP($A525,Parts!$A:$AM,K$1,0)="X",AB$2,"")</f>
        <v/>
      </c>
      <c r="L525" t="str">
        <f>IF(VLOOKUP($A525,Parts!$A:$AM,L$1,0)="X",AC$2,"")</f>
        <v/>
      </c>
      <c r="M525" t="str">
        <f>IF(VLOOKUP($A525,Parts!$A:$AM,M$1,0)="X",AD$2,"")</f>
        <v/>
      </c>
      <c r="N525" t="str">
        <f>IF(VLOOKUP($A525,Parts!$A:$AM,N$1,0)="X",AE$2,"")</f>
        <v/>
      </c>
      <c r="O525" t="str">
        <f>IF(VLOOKUP($A525,Parts!$A:$AM,O$1,0)="X",AF$2,"")</f>
        <v/>
      </c>
      <c r="P525" t="str">
        <f t="shared" si="9"/>
        <v xml:space="preserve">    MODULE
    { name = ModuleTagEngineLiquidTurbo }
</v>
      </c>
    </row>
    <row r="526" spans="1:16" x14ac:dyDescent="0.25">
      <c r="A526" t="str">
        <f>Table15[[#This Row],[Name]]</f>
        <v>rn_proton_blockd_4</v>
      </c>
      <c r="B526" t="str">
        <f>IF(VLOOKUP($A526,Parts!$A:$AM,B$1,0)="X",S$2,"")</f>
        <v/>
      </c>
      <c r="C526" t="str">
        <f>IF(VLOOKUP($A526,Parts!$A:$AM,C$1,0)="X",T$2,"")</f>
        <v/>
      </c>
      <c r="D526" t="str">
        <f>IF(VLOOKUP($A526,Parts!$A:$AM,D$1,0)="X",U$2,"")</f>
        <v/>
      </c>
      <c r="E526" t="str">
        <f>IF(VLOOKUP($A526,Parts!$A:$AM,E$1,0)="X",V$2,"")</f>
        <v/>
      </c>
      <c r="F526" t="str">
        <f>IF(VLOOKUP($A526,Parts!$A:$AM,F$1,0)="X",W$2,"")</f>
        <v xml:space="preserve">    MODULE
    { name = ModuleTagEngineLiquidTurbo }
</v>
      </c>
      <c r="G526" t="str">
        <f>IF(VLOOKUP($A526,Parts!$A:$AM,G$1,0)="X",X$2,"")</f>
        <v/>
      </c>
      <c r="H526" t="str">
        <f>IF(VLOOKUP($A526,Parts!$A:$AM,H$1,0)="X",Y$2,"")</f>
        <v/>
      </c>
      <c r="I526" t="str">
        <f>IF(VLOOKUP($A526,Parts!$A:$AM,I$1,0)="X",Z$2,"")</f>
        <v/>
      </c>
      <c r="J526" t="str">
        <f>IF(VLOOKUP($A526,Parts!$A:$AM,J$1,0)="X",AA$2,"")</f>
        <v/>
      </c>
      <c r="K526" t="str">
        <f>IF(VLOOKUP($A526,Parts!$A:$AM,K$1,0)="X",AB$2,"")</f>
        <v/>
      </c>
      <c r="L526" t="str">
        <f>IF(VLOOKUP($A526,Parts!$A:$AM,L$1,0)="X",AC$2,"")</f>
        <v/>
      </c>
      <c r="M526" t="str">
        <f>IF(VLOOKUP($A526,Parts!$A:$AM,M$1,0)="X",AD$2,"")</f>
        <v/>
      </c>
      <c r="N526" t="str">
        <f>IF(VLOOKUP($A526,Parts!$A:$AM,N$1,0)="X",AE$2,"")</f>
        <v/>
      </c>
      <c r="O526" t="str">
        <f>IF(VLOOKUP($A526,Parts!$A:$AM,O$1,0)="X",AF$2,"")</f>
        <v/>
      </c>
      <c r="P526" t="str">
        <f t="shared" si="9"/>
        <v xml:space="preserve">    MODULE
    { name = ModuleTagEngineLiquidTurbo }
</v>
      </c>
    </row>
    <row r="527" spans="1:16" x14ac:dyDescent="0.25">
      <c r="A527" t="str">
        <f>Table15[[#This Row],[Name]]</f>
        <v>rn_proton_blockd_5</v>
      </c>
      <c r="B527" t="str">
        <f>IF(VLOOKUP($A527,Parts!$A:$AM,B$1,0)="X",S$2,"")</f>
        <v/>
      </c>
      <c r="C527" t="str">
        <f>IF(VLOOKUP($A527,Parts!$A:$AM,C$1,0)="X",T$2,"")</f>
        <v/>
      </c>
      <c r="D527" t="str">
        <f>IF(VLOOKUP($A527,Parts!$A:$AM,D$1,0)="X",U$2,"")</f>
        <v/>
      </c>
      <c r="E527" t="str">
        <f>IF(VLOOKUP($A527,Parts!$A:$AM,E$1,0)="X",V$2,"")</f>
        <v/>
      </c>
      <c r="F527" t="str">
        <f>IF(VLOOKUP($A527,Parts!$A:$AM,F$1,0)="X",W$2,"")</f>
        <v xml:space="preserve">    MODULE
    { name = ModuleTagEngineLiquidTurbo }
</v>
      </c>
      <c r="G527" t="str">
        <f>IF(VLOOKUP($A527,Parts!$A:$AM,G$1,0)="X",X$2,"")</f>
        <v/>
      </c>
      <c r="H527" t="str">
        <f>IF(VLOOKUP($A527,Parts!$A:$AM,H$1,0)="X",Y$2,"")</f>
        <v/>
      </c>
      <c r="I527" t="str">
        <f>IF(VLOOKUP($A527,Parts!$A:$AM,I$1,0)="X",Z$2,"")</f>
        <v/>
      </c>
      <c r="J527" t="str">
        <f>IF(VLOOKUP($A527,Parts!$A:$AM,J$1,0)="X",AA$2,"")</f>
        <v/>
      </c>
      <c r="K527" t="str">
        <f>IF(VLOOKUP($A527,Parts!$A:$AM,K$1,0)="X",AB$2,"")</f>
        <v/>
      </c>
      <c r="L527" t="str">
        <f>IF(VLOOKUP($A527,Parts!$A:$AM,L$1,0)="X",AC$2,"")</f>
        <v/>
      </c>
      <c r="M527" t="str">
        <f>IF(VLOOKUP($A527,Parts!$A:$AM,M$1,0)="X",AD$2,"")</f>
        <v/>
      </c>
      <c r="N527" t="str">
        <f>IF(VLOOKUP($A527,Parts!$A:$AM,N$1,0)="X",AE$2,"")</f>
        <v/>
      </c>
      <c r="O527" t="str">
        <f>IF(VLOOKUP($A527,Parts!$A:$AM,O$1,0)="X",AF$2,"")</f>
        <v/>
      </c>
      <c r="P527" t="str">
        <f t="shared" si="9"/>
        <v xml:space="preserve">    MODULE
    { name = ModuleTagEngineLiquidTurbo }
</v>
      </c>
    </row>
    <row r="528" spans="1:16" x14ac:dyDescent="0.25">
      <c r="A528" t="str">
        <f>Table15[[#This Row],[Name]]</f>
        <v>rn_proton_blockd_7</v>
      </c>
      <c r="B528" t="str">
        <f>IF(VLOOKUP($A528,Parts!$A:$AM,B$1,0)="X",S$2,"")</f>
        <v/>
      </c>
      <c r="C528" t="str">
        <f>IF(VLOOKUP($A528,Parts!$A:$AM,C$1,0)="X",T$2,"")</f>
        <v/>
      </c>
      <c r="D528" t="str">
        <f>IF(VLOOKUP($A528,Parts!$A:$AM,D$1,0)="X",U$2,"")</f>
        <v/>
      </c>
      <c r="E528" t="str">
        <f>IF(VLOOKUP($A528,Parts!$A:$AM,E$1,0)="X",V$2,"")</f>
        <v/>
      </c>
      <c r="F528" t="str">
        <f>IF(VLOOKUP($A528,Parts!$A:$AM,F$1,0)="X",W$2,"")</f>
        <v xml:space="preserve">    MODULE
    { name = ModuleTagEngineLiquidTurbo }
</v>
      </c>
      <c r="G528" t="str">
        <f>IF(VLOOKUP($A528,Parts!$A:$AM,G$1,0)="X",X$2,"")</f>
        <v/>
      </c>
      <c r="H528" t="str">
        <f>IF(VLOOKUP($A528,Parts!$A:$AM,H$1,0)="X",Y$2,"")</f>
        <v/>
      </c>
      <c r="I528" t="str">
        <f>IF(VLOOKUP($A528,Parts!$A:$AM,I$1,0)="X",Z$2,"")</f>
        <v/>
      </c>
      <c r="J528" t="str">
        <f>IF(VLOOKUP($A528,Parts!$A:$AM,J$1,0)="X",AA$2,"")</f>
        <v/>
      </c>
      <c r="K528" t="str">
        <f>IF(VLOOKUP($A528,Parts!$A:$AM,K$1,0)="X",AB$2,"")</f>
        <v/>
      </c>
      <c r="L528" t="str">
        <f>IF(VLOOKUP($A528,Parts!$A:$AM,L$1,0)="X",AC$2,"")</f>
        <v/>
      </c>
      <c r="M528" t="str">
        <f>IF(VLOOKUP($A528,Parts!$A:$AM,M$1,0)="X",AD$2,"")</f>
        <v/>
      </c>
      <c r="N528" t="str">
        <f>IF(VLOOKUP($A528,Parts!$A:$AM,N$1,0)="X",AE$2,"")</f>
        <v/>
      </c>
      <c r="O528" t="str">
        <f>IF(VLOOKUP($A528,Parts!$A:$AM,O$1,0)="X",AF$2,"")</f>
        <v/>
      </c>
      <c r="P528" t="str">
        <f t="shared" si="9"/>
        <v xml:space="preserve">    MODULE
    { name = ModuleTagEngineLiquidTurbo }
</v>
      </c>
    </row>
    <row r="529" spans="1:16" x14ac:dyDescent="0.25">
      <c r="A529" t="str">
        <f>Table15[[#This Row],[Name]]</f>
        <v>rn_proton_blockd_6</v>
      </c>
      <c r="B529" t="str">
        <f>IF(VLOOKUP($A529,Parts!$A:$AM,B$1,0)="X",S$2,"")</f>
        <v/>
      </c>
      <c r="C529" t="str">
        <f>IF(VLOOKUP($A529,Parts!$A:$AM,C$1,0)="X",T$2,"")</f>
        <v/>
      </c>
      <c r="D529" t="str">
        <f>IF(VLOOKUP($A529,Parts!$A:$AM,D$1,0)="X",U$2,"")</f>
        <v/>
      </c>
      <c r="E529" t="str">
        <f>IF(VLOOKUP($A529,Parts!$A:$AM,E$1,0)="X",V$2,"")</f>
        <v/>
      </c>
      <c r="F529" t="str">
        <f>IF(VLOOKUP($A529,Parts!$A:$AM,F$1,0)="X",W$2,"")</f>
        <v xml:space="preserve">    MODULE
    { name = ModuleTagEngineLiquidTurbo }
</v>
      </c>
      <c r="G529" t="str">
        <f>IF(VLOOKUP($A529,Parts!$A:$AM,G$1,0)="X",X$2,"")</f>
        <v/>
      </c>
      <c r="H529" t="str">
        <f>IF(VLOOKUP($A529,Parts!$A:$AM,H$1,0)="X",Y$2,"")</f>
        <v/>
      </c>
      <c r="I529" t="str">
        <f>IF(VLOOKUP($A529,Parts!$A:$AM,I$1,0)="X",Z$2,"")</f>
        <v/>
      </c>
      <c r="J529" t="str">
        <f>IF(VLOOKUP($A529,Parts!$A:$AM,J$1,0)="X",AA$2,"")</f>
        <v/>
      </c>
      <c r="K529" t="str">
        <f>IF(VLOOKUP($A529,Parts!$A:$AM,K$1,0)="X",AB$2,"")</f>
        <v/>
      </c>
      <c r="L529" t="str">
        <f>IF(VLOOKUP($A529,Parts!$A:$AM,L$1,0)="X",AC$2,"")</f>
        <v/>
      </c>
      <c r="M529" t="str">
        <f>IF(VLOOKUP($A529,Parts!$A:$AM,M$1,0)="X",AD$2,"")</f>
        <v/>
      </c>
      <c r="N529" t="str">
        <f>IF(VLOOKUP($A529,Parts!$A:$AM,N$1,0)="X",AE$2,"")</f>
        <v/>
      </c>
      <c r="O529" t="str">
        <f>IF(VLOOKUP($A529,Parts!$A:$AM,O$1,0)="X",AF$2,"")</f>
        <v/>
      </c>
      <c r="P529" t="str">
        <f t="shared" si="9"/>
        <v xml:space="preserve">    MODULE
    { name = ModuleTagEngineLiquidTurbo }
</v>
      </c>
    </row>
    <row r="530" spans="1:16" x14ac:dyDescent="0.25">
      <c r="A530" t="str">
        <f>Table15[[#This Row],[Name]]</f>
        <v>rn_zenit_blockd</v>
      </c>
      <c r="B530" t="str">
        <f>IF(VLOOKUP($A530,Parts!$A:$AM,B$1,0)="X",S$2,"")</f>
        <v/>
      </c>
      <c r="C530" t="str">
        <f>IF(VLOOKUP($A530,Parts!$A:$AM,C$1,0)="X",T$2,"")</f>
        <v/>
      </c>
      <c r="D530" t="str">
        <f>IF(VLOOKUP($A530,Parts!$A:$AM,D$1,0)="X",U$2,"")</f>
        <v/>
      </c>
      <c r="E530" t="str">
        <f>IF(VLOOKUP($A530,Parts!$A:$AM,E$1,0)="X",V$2,"")</f>
        <v/>
      </c>
      <c r="F530" t="str">
        <f>IF(VLOOKUP($A530,Parts!$A:$AM,F$1,0)="X",W$2,"")</f>
        <v xml:space="preserve">    MODULE
    { name = ModuleTagEngineLiquidTurbo }
</v>
      </c>
      <c r="G530" t="str">
        <f>IF(VLOOKUP($A530,Parts!$A:$AM,G$1,0)="X",X$2,"")</f>
        <v/>
      </c>
      <c r="H530" t="str">
        <f>IF(VLOOKUP($A530,Parts!$A:$AM,H$1,0)="X",Y$2,"")</f>
        <v/>
      </c>
      <c r="I530" t="str">
        <f>IF(VLOOKUP($A530,Parts!$A:$AM,I$1,0)="X",Z$2,"")</f>
        <v/>
      </c>
      <c r="J530" t="str">
        <f>IF(VLOOKUP($A530,Parts!$A:$AM,J$1,0)="X",AA$2,"")</f>
        <v/>
      </c>
      <c r="K530" t="str">
        <f>IF(VLOOKUP($A530,Parts!$A:$AM,K$1,0)="X",AB$2,"")</f>
        <v/>
      </c>
      <c r="L530" t="str">
        <f>IF(VLOOKUP($A530,Parts!$A:$AM,L$1,0)="X",AC$2,"")</f>
        <v/>
      </c>
      <c r="M530" t="str">
        <f>IF(VLOOKUP($A530,Parts!$A:$AM,M$1,0)="X",AD$2,"")</f>
        <v/>
      </c>
      <c r="N530" t="str">
        <f>IF(VLOOKUP($A530,Parts!$A:$AM,N$1,0)="X",AE$2,"")</f>
        <v/>
      </c>
      <c r="O530" t="str">
        <f>IF(VLOOKUP($A530,Parts!$A:$AM,O$1,0)="X",AF$2,"")</f>
        <v/>
      </c>
      <c r="P530" t="str">
        <f t="shared" si="9"/>
        <v xml:space="preserve">    MODULE
    { name = ModuleTagEngineLiquidTurbo }
</v>
      </c>
    </row>
    <row r="531" spans="1:16" x14ac:dyDescent="0.25">
      <c r="A531" t="str">
        <f>Table15[[#This Row],[Name]]</f>
        <v>BMWIIIa</v>
      </c>
      <c r="B531" t="str">
        <f>IF(VLOOKUP($A531,Parts!$A:$AM,B$1,0)="X",S$2,"")</f>
        <v/>
      </c>
      <c r="C531" t="str">
        <f>IF(VLOOKUP($A531,Parts!$A:$AM,C$1,0)="X",T$2,"")</f>
        <v/>
      </c>
      <c r="D531" t="str">
        <f>IF(VLOOKUP($A531,Parts!$A:$AM,D$1,0)="X",U$2,"")</f>
        <v/>
      </c>
      <c r="E531" t="str">
        <f>IF(VLOOKUP($A531,Parts!$A:$AM,E$1,0)="X",V$2,"")</f>
        <v/>
      </c>
      <c r="F531" t="str">
        <f>IF(VLOOKUP($A531,Parts!$A:$AM,F$1,0)="X",W$2,"")</f>
        <v/>
      </c>
      <c r="G531" t="str">
        <f>IF(VLOOKUP($A531,Parts!$A:$AM,G$1,0)="X",X$2,"")</f>
        <v/>
      </c>
      <c r="H531" t="str">
        <f>IF(VLOOKUP($A531,Parts!$A:$AM,H$1,0)="X",Y$2,"")</f>
        <v/>
      </c>
      <c r="I531" t="str">
        <f>IF(VLOOKUP($A531,Parts!$A:$AM,I$1,0)="X",Z$2,"")</f>
        <v/>
      </c>
      <c r="J531" t="str">
        <f>IF(VLOOKUP($A531,Parts!$A:$AM,J$1,0)="X",AA$2,"")</f>
        <v/>
      </c>
      <c r="K531" t="str">
        <f>IF(VLOOKUP($A531,Parts!$A:$AM,K$1,0)="X",AB$2,"")</f>
        <v/>
      </c>
      <c r="L531" t="str">
        <f>IF(VLOOKUP($A531,Parts!$A:$AM,L$1,0)="X",AC$2,"")</f>
        <v/>
      </c>
      <c r="M531" t="str">
        <f>IF(VLOOKUP($A531,Parts!$A:$AM,M$1,0)="X",AD$2,"")</f>
        <v/>
      </c>
      <c r="N531" t="str">
        <f>IF(VLOOKUP($A531,Parts!$A:$AM,N$1,0)="X",AE$2,"")</f>
        <v/>
      </c>
      <c r="O531" t="str">
        <f>IF(VLOOKUP($A531,Parts!$A:$AM,O$1,0)="X",AF$2,"")</f>
        <v/>
      </c>
      <c r="P531" t="str">
        <f t="shared" si="9"/>
        <v/>
      </c>
    </row>
    <row r="532" spans="1:16" x14ac:dyDescent="0.25">
      <c r="A532" t="str">
        <f>Table15[[#This Row],[Name]]</f>
        <v>Altair</v>
      </c>
      <c r="B532" t="str">
        <f>IF(VLOOKUP($A532,Parts!$A:$AM,B$1,0)="X",S$2,"")</f>
        <v/>
      </c>
      <c r="C532" t="str">
        <f>IF(VLOOKUP($A532,Parts!$A:$AM,C$1,0)="X",T$2,"")</f>
        <v/>
      </c>
      <c r="D532" t="str">
        <f>IF(VLOOKUP($A532,Parts!$A:$AM,D$1,0)="X",U$2,"")</f>
        <v/>
      </c>
      <c r="E532" t="str">
        <f>IF(VLOOKUP($A532,Parts!$A:$AM,E$1,0)="X",V$2,"")</f>
        <v/>
      </c>
      <c r="F532" t="str">
        <f>IF(VLOOKUP($A532,Parts!$A:$AM,F$1,0)="X",W$2,"")</f>
        <v/>
      </c>
      <c r="G532" t="str">
        <f>IF(VLOOKUP($A532,Parts!$A:$AM,G$1,0)="X",X$2,"")</f>
        <v/>
      </c>
      <c r="H532" t="str">
        <f>IF(VLOOKUP($A532,Parts!$A:$AM,H$1,0)="X",Y$2,"")</f>
        <v/>
      </c>
      <c r="I532" t="str">
        <f>IF(VLOOKUP($A532,Parts!$A:$AM,I$1,0)="X",Z$2,"")</f>
        <v/>
      </c>
      <c r="J532" t="str">
        <f>IF(VLOOKUP($A532,Parts!$A:$AM,J$1,0)="X",AA$2,"")</f>
        <v/>
      </c>
      <c r="K532" t="str">
        <f>IF(VLOOKUP($A532,Parts!$A:$AM,K$1,0)="X",AB$2,"")</f>
        <v/>
      </c>
      <c r="L532" t="str">
        <f>IF(VLOOKUP($A532,Parts!$A:$AM,L$1,0)="X",AC$2,"")</f>
        <v/>
      </c>
      <c r="M532" t="str">
        <f>IF(VLOOKUP($A532,Parts!$A:$AM,M$1,0)="X",AD$2,"")</f>
        <v/>
      </c>
      <c r="N532" t="str">
        <f>IF(VLOOKUP($A532,Parts!$A:$AM,N$1,0)="X",AE$2,"")</f>
        <v/>
      </c>
      <c r="O532" t="str">
        <f>IF(VLOOKUP($A532,Parts!$A:$AM,O$1,0)="X",AF$2,"")</f>
        <v/>
      </c>
      <c r="P532" t="str">
        <f t="shared" si="9"/>
        <v/>
      </c>
    </row>
    <row r="533" spans="1:16" x14ac:dyDescent="0.25">
      <c r="A533" t="str">
        <f>Table15[[#This Row],[Name]]</f>
        <v>SXTradialFuel</v>
      </c>
      <c r="B533" t="str">
        <f>IF(VLOOKUP($A533,Parts!$A:$AM,B$1,0)="X",S$2,"")</f>
        <v/>
      </c>
      <c r="C533" t="str">
        <f>IF(VLOOKUP($A533,Parts!$A:$AM,C$1,0)="X",T$2,"")</f>
        <v/>
      </c>
      <c r="D533" t="str">
        <f>IF(VLOOKUP($A533,Parts!$A:$AM,D$1,0)="X",U$2,"")</f>
        <v/>
      </c>
      <c r="E533" t="str">
        <f>IF(VLOOKUP($A533,Parts!$A:$AM,E$1,0)="X",V$2,"")</f>
        <v/>
      </c>
      <c r="F533" t="str">
        <f>IF(VLOOKUP($A533,Parts!$A:$AM,F$1,0)="X",W$2,"")</f>
        <v/>
      </c>
      <c r="G533" t="str">
        <f>IF(VLOOKUP($A533,Parts!$A:$AM,G$1,0)="X",X$2,"")</f>
        <v/>
      </c>
      <c r="H533" t="str">
        <f>IF(VLOOKUP($A533,Parts!$A:$AM,H$1,0)="X",Y$2,"")</f>
        <v/>
      </c>
      <c r="I533" t="str">
        <f>IF(VLOOKUP($A533,Parts!$A:$AM,I$1,0)="X",Z$2,"")</f>
        <v/>
      </c>
      <c r="J533" t="str">
        <f>IF(VLOOKUP($A533,Parts!$A:$AM,J$1,0)="X",AA$2,"")</f>
        <v/>
      </c>
      <c r="K533" t="str">
        <f>IF(VLOOKUP($A533,Parts!$A:$AM,K$1,0)="X",AB$2,"")</f>
        <v/>
      </c>
      <c r="L533" t="str">
        <f>IF(VLOOKUP($A533,Parts!$A:$AM,L$1,0)="X",AC$2,"")</f>
        <v/>
      </c>
      <c r="M533" t="str">
        <f>IF(VLOOKUP($A533,Parts!$A:$AM,M$1,0)="X",AD$2,"")</f>
        <v/>
      </c>
      <c r="N533" t="str">
        <f>IF(VLOOKUP($A533,Parts!$A:$AM,N$1,0)="X",AE$2,"")</f>
        <v/>
      </c>
      <c r="O533" t="str">
        <f>IF(VLOOKUP($A533,Parts!$A:$AM,O$1,0)="X",AF$2,"")</f>
        <v/>
      </c>
      <c r="P533" t="str">
        <f t="shared" si="9"/>
        <v/>
      </c>
    </row>
    <row r="534" spans="1:16" x14ac:dyDescent="0.25">
      <c r="A534" t="str">
        <f>Table15[[#This Row],[Name]]</f>
        <v>RO_boeing702</v>
      </c>
      <c r="B534" t="str">
        <f>IF(VLOOKUP($A534,Parts!$A:$AM,B$1,0)="X",S$2,"")</f>
        <v xml:space="preserve">    MODULE
    { name = ModuleTagAvionics }
</v>
      </c>
      <c r="C534" t="str">
        <f>IF(VLOOKUP($A534,Parts!$A:$AM,C$1,0)="X",T$2,"")</f>
        <v/>
      </c>
      <c r="D534" t="str">
        <f>IF(VLOOKUP($A534,Parts!$A:$AM,D$1,0)="X",U$2,"")</f>
        <v/>
      </c>
      <c r="E534" t="str">
        <f>IF(VLOOKUP($A534,Parts!$A:$AM,E$1,0)="X",V$2,"")</f>
        <v/>
      </c>
      <c r="F534" t="str">
        <f>IF(VLOOKUP($A534,Parts!$A:$AM,F$1,0)="X",W$2,"")</f>
        <v/>
      </c>
      <c r="G534" t="str">
        <f>IF(VLOOKUP($A534,Parts!$A:$AM,G$1,0)="X",X$2,"")</f>
        <v/>
      </c>
      <c r="H534" t="str">
        <f>IF(VLOOKUP($A534,Parts!$A:$AM,H$1,0)="X",Y$2,"")</f>
        <v/>
      </c>
      <c r="I534" t="str">
        <f>IF(VLOOKUP($A534,Parts!$A:$AM,I$1,0)="X",Z$2,"")</f>
        <v/>
      </c>
      <c r="J534" t="str">
        <f>IF(VLOOKUP($A534,Parts!$A:$AM,J$1,0)="X",AA$2,"")</f>
        <v/>
      </c>
      <c r="K534" t="str">
        <f>IF(VLOOKUP($A534,Parts!$A:$AM,K$1,0)="X",AB$2,"")</f>
        <v/>
      </c>
      <c r="L534" t="str">
        <f>IF(VLOOKUP($A534,Parts!$A:$AM,L$1,0)="X",AC$2,"")</f>
        <v/>
      </c>
      <c r="M534" t="str">
        <f>IF(VLOOKUP($A534,Parts!$A:$AM,M$1,0)="X",AD$2,"")</f>
        <v/>
      </c>
      <c r="N534" t="str">
        <f>IF(VLOOKUP($A534,Parts!$A:$AM,N$1,0)="X",AE$2,"")</f>
        <v/>
      </c>
      <c r="O534" t="str">
        <f>IF(VLOOKUP($A534,Parts!$A:$AM,O$1,0)="X",AF$2,"")</f>
        <v/>
      </c>
      <c r="P534" t="str">
        <f t="shared" si="9"/>
        <v xml:space="preserve">    MODULE
    { name = ModuleTagAvionics }
</v>
      </c>
    </row>
    <row r="535" spans="1:16" x14ac:dyDescent="0.25">
      <c r="A535" t="str">
        <f>Table15[[#This Row],[Name]]</f>
        <v>25mKossak</v>
      </c>
      <c r="B535" t="str">
        <f>IF(VLOOKUP($A535,Parts!$A:$AM,B$1,0)="X",S$2,"")</f>
        <v/>
      </c>
      <c r="C535" t="str">
        <f>IF(VLOOKUP($A535,Parts!$A:$AM,C$1,0)="X",T$2,"")</f>
        <v/>
      </c>
      <c r="D535" t="str">
        <f>IF(VLOOKUP($A535,Parts!$A:$AM,D$1,0)="X",U$2,"")</f>
        <v/>
      </c>
      <c r="E535" t="str">
        <f>IF(VLOOKUP($A535,Parts!$A:$AM,E$1,0)="X",V$2,"")</f>
        <v/>
      </c>
      <c r="F535" t="str">
        <f>IF(VLOOKUP($A535,Parts!$A:$AM,F$1,0)="X",W$2,"")</f>
        <v/>
      </c>
      <c r="G535" t="str">
        <f>IF(VLOOKUP($A535,Parts!$A:$AM,G$1,0)="X",X$2,"")</f>
        <v/>
      </c>
      <c r="H535" t="str">
        <f>IF(VLOOKUP($A535,Parts!$A:$AM,H$1,0)="X",Y$2,"")</f>
        <v xml:space="preserve">    MODULE
    { name = ModuleTagHabitable }
</v>
      </c>
      <c r="I535" t="str">
        <f>IF(VLOOKUP($A535,Parts!$A:$AM,I$1,0)="X",Z$2,"")</f>
        <v/>
      </c>
      <c r="J535" t="str">
        <f>IF(VLOOKUP($A535,Parts!$A:$AM,J$1,0)="X",AA$2,"")</f>
        <v/>
      </c>
      <c r="K535" t="str">
        <f>IF(VLOOKUP($A535,Parts!$A:$AM,K$1,0)="X",AB$2,"")</f>
        <v/>
      </c>
      <c r="L535" t="str">
        <f>IF(VLOOKUP($A535,Parts!$A:$AM,L$1,0)="X",AC$2,"")</f>
        <v/>
      </c>
      <c r="M535" t="str">
        <f>IF(VLOOKUP($A535,Parts!$A:$AM,M$1,0)="X",AD$2,"")</f>
        <v/>
      </c>
      <c r="N535" t="str">
        <f>IF(VLOOKUP($A535,Parts!$A:$AM,N$1,0)="X",AE$2,"")</f>
        <v/>
      </c>
      <c r="O535" t="str">
        <f>IF(VLOOKUP($A535,Parts!$A:$AM,O$1,0)="X",AF$2,"")</f>
        <v/>
      </c>
      <c r="P535" t="str">
        <f t="shared" si="9"/>
        <v xml:space="preserve">    MODULE
    { name = ModuleTagHabitable }
</v>
      </c>
    </row>
    <row r="536" spans="1:16" x14ac:dyDescent="0.25">
      <c r="A536" t="str">
        <f>Table15[[#This Row],[Name]]</f>
        <v>625mBonny</v>
      </c>
      <c r="B536" t="str">
        <f>IF(VLOOKUP($A536,Parts!$A:$AM,B$1,0)="X",S$2,"")</f>
        <v/>
      </c>
      <c r="C536" t="str">
        <f>IF(VLOOKUP($A536,Parts!$A:$AM,C$1,0)="X",T$2,"")</f>
        <v/>
      </c>
      <c r="D536" t="str">
        <f>IF(VLOOKUP($A536,Parts!$A:$AM,D$1,0)="X",U$2,"")</f>
        <v/>
      </c>
      <c r="E536" t="str">
        <f>IF(VLOOKUP($A536,Parts!$A:$AM,E$1,0)="X",V$2,"")</f>
        <v/>
      </c>
      <c r="F536" t="str">
        <f>IF(VLOOKUP($A536,Parts!$A:$AM,F$1,0)="X",W$2,"")</f>
        <v/>
      </c>
      <c r="G536" t="str">
        <f>IF(VLOOKUP($A536,Parts!$A:$AM,G$1,0)="X",X$2,"")</f>
        <v/>
      </c>
      <c r="H536" t="str">
        <f>IF(VLOOKUP($A536,Parts!$A:$AM,H$1,0)="X",Y$2,"")</f>
        <v xml:space="preserve">    MODULE
    { name = ModuleTagHabitable }
</v>
      </c>
      <c r="I536" t="str">
        <f>IF(VLOOKUP($A536,Parts!$A:$AM,I$1,0)="X",Z$2,"")</f>
        <v/>
      </c>
      <c r="J536" t="str">
        <f>IF(VLOOKUP($A536,Parts!$A:$AM,J$1,0)="X",AA$2,"")</f>
        <v/>
      </c>
      <c r="K536" t="str">
        <f>IF(VLOOKUP($A536,Parts!$A:$AM,K$1,0)="X",AB$2,"")</f>
        <v/>
      </c>
      <c r="L536" t="str">
        <f>IF(VLOOKUP($A536,Parts!$A:$AM,L$1,0)="X",AC$2,"")</f>
        <v/>
      </c>
      <c r="M536" t="str">
        <f>IF(VLOOKUP($A536,Parts!$A:$AM,M$1,0)="X",AD$2,"")</f>
        <v/>
      </c>
      <c r="N536" t="str">
        <f>IF(VLOOKUP($A536,Parts!$A:$AM,N$1,0)="X",AE$2,"")</f>
        <v/>
      </c>
      <c r="O536" t="str">
        <f>IF(VLOOKUP($A536,Parts!$A:$AM,O$1,0)="X",AF$2,"")</f>
        <v/>
      </c>
      <c r="P536" t="str">
        <f t="shared" si="9"/>
        <v xml:space="preserve">    MODULE
    { name = ModuleTagHabitable }
</v>
      </c>
    </row>
    <row r="537" spans="1:16" x14ac:dyDescent="0.25">
      <c r="A537" t="str">
        <f>Table15[[#This Row],[Name]]</f>
        <v>LMiniAircaftTail</v>
      </c>
      <c r="B537" t="str">
        <f>IF(VLOOKUP($A537,Parts!$A:$AM,B$1,0)="X",S$2,"")</f>
        <v/>
      </c>
      <c r="C537" t="str">
        <f>IF(VLOOKUP($A537,Parts!$A:$AM,C$1,0)="X",T$2,"")</f>
        <v/>
      </c>
      <c r="D537" t="str">
        <f>IF(VLOOKUP($A537,Parts!$A:$AM,D$1,0)="X",U$2,"")</f>
        <v/>
      </c>
      <c r="E537" t="str">
        <f>IF(VLOOKUP($A537,Parts!$A:$AM,E$1,0)="X",V$2,"")</f>
        <v/>
      </c>
      <c r="F537" t="str">
        <f>IF(VLOOKUP($A537,Parts!$A:$AM,F$1,0)="X",W$2,"")</f>
        <v/>
      </c>
      <c r="G537" t="str">
        <f>IF(VLOOKUP($A537,Parts!$A:$AM,G$1,0)="X",X$2,"")</f>
        <v/>
      </c>
      <c r="H537" t="str">
        <f>IF(VLOOKUP($A537,Parts!$A:$AM,H$1,0)="X",Y$2,"")</f>
        <v/>
      </c>
      <c r="I537" t="str">
        <f>IF(VLOOKUP($A537,Parts!$A:$AM,I$1,0)="X",Z$2,"")</f>
        <v/>
      </c>
      <c r="J537" t="str">
        <f>IF(VLOOKUP($A537,Parts!$A:$AM,J$1,0)="X",AA$2,"")</f>
        <v/>
      </c>
      <c r="K537" t="str">
        <f>IF(VLOOKUP($A537,Parts!$A:$AM,K$1,0)="X",AB$2,"")</f>
        <v/>
      </c>
      <c r="L537" t="str">
        <f>IF(VLOOKUP($A537,Parts!$A:$AM,L$1,0)="X",AC$2,"")</f>
        <v/>
      </c>
      <c r="M537" t="str">
        <f>IF(VLOOKUP($A537,Parts!$A:$AM,M$1,0)="X",AD$2,"")</f>
        <v/>
      </c>
      <c r="N537" t="str">
        <f>IF(VLOOKUP($A537,Parts!$A:$AM,N$1,0)="X",AE$2,"")</f>
        <v/>
      </c>
      <c r="O537" t="str">
        <f>IF(VLOOKUP($A537,Parts!$A:$AM,O$1,0)="X",AF$2,"")</f>
        <v/>
      </c>
      <c r="P537" t="str">
        <f t="shared" si="9"/>
        <v/>
      </c>
    </row>
    <row r="538" spans="1:16" x14ac:dyDescent="0.25">
      <c r="A538">
        <f>Table15[[#This Row],[Name]]</f>
        <v>0</v>
      </c>
      <c r="B538" t="e">
        <f>IF(VLOOKUP($A538,Parts!$A:$AM,B$1,0)="X",S$2,"")</f>
        <v>#N/A</v>
      </c>
      <c r="C538" t="e">
        <f>IF(VLOOKUP($A538,Parts!$A:$AM,C$1,0)="X",T$2,"")</f>
        <v>#N/A</v>
      </c>
      <c r="D538" t="e">
        <f>IF(VLOOKUP($A538,Parts!$A:$AM,D$1,0)="X",U$2,"")</f>
        <v>#N/A</v>
      </c>
      <c r="E538" t="e">
        <f>IF(VLOOKUP($A538,Parts!$A:$AM,E$1,0)="X",V$2,"")</f>
        <v>#N/A</v>
      </c>
      <c r="F538" t="e">
        <f>IF(VLOOKUP($A538,Parts!$A:$AM,F$1,0)="X",W$2,"")</f>
        <v>#N/A</v>
      </c>
      <c r="G538" t="e">
        <f>IF(VLOOKUP($A538,Parts!$A:$AM,G$1,0)="X",X$2,"")</f>
        <v>#N/A</v>
      </c>
      <c r="H538" t="e">
        <f>IF(VLOOKUP($A538,Parts!$A:$AM,H$1,0)="X",Y$2,"")</f>
        <v>#N/A</v>
      </c>
      <c r="I538" t="e">
        <f>IF(VLOOKUP($A538,Parts!$A:$AM,I$1,0)="X",Z$2,"")</f>
        <v>#N/A</v>
      </c>
      <c r="J538" t="e">
        <f>IF(VLOOKUP($A538,Parts!$A:$AM,J$1,0)="X",AA$2,"")</f>
        <v>#N/A</v>
      </c>
      <c r="K538" t="e">
        <f>IF(VLOOKUP($A538,Parts!$A:$AM,K$1,0)="X",AB$2,"")</f>
        <v>#N/A</v>
      </c>
      <c r="L538" t="e">
        <f>IF(VLOOKUP($A538,Parts!$A:$AM,L$1,0)="X",AC$2,"")</f>
        <v>#N/A</v>
      </c>
      <c r="M538" t="e">
        <f>IF(VLOOKUP($A538,Parts!$A:$AM,M$1,0)="X",AD$2,"")</f>
        <v>#N/A</v>
      </c>
      <c r="N538" t="e">
        <f>IF(VLOOKUP($A538,Parts!$A:$AM,N$1,0)="X",AE$2,"")</f>
        <v>#N/A</v>
      </c>
      <c r="O538" t="e">
        <f>IF(VLOOKUP($A538,Parts!$A:$AM,O$1,0)="X",AF$2,"")</f>
        <v>#N/A</v>
      </c>
      <c r="P538" t="e">
        <f t="shared" si="9"/>
        <v>#N/A</v>
      </c>
    </row>
    <row r="539" spans="1:16" x14ac:dyDescent="0.25">
      <c r="A539">
        <f>Table15[[#This Row],[Name]]</f>
        <v>0</v>
      </c>
      <c r="B539" t="e">
        <f>IF(VLOOKUP($A539,Parts!$A:$AM,B$1,0)="X",S$2,"")</f>
        <v>#N/A</v>
      </c>
      <c r="C539" t="e">
        <f>IF(VLOOKUP($A539,Parts!$A:$AM,C$1,0)="X",T$2,"")</f>
        <v>#N/A</v>
      </c>
      <c r="D539" t="e">
        <f>IF(VLOOKUP($A539,Parts!$A:$AM,D$1,0)="X",U$2,"")</f>
        <v>#N/A</v>
      </c>
      <c r="E539" t="e">
        <f>IF(VLOOKUP($A539,Parts!$A:$AM,E$1,0)="X",V$2,"")</f>
        <v>#N/A</v>
      </c>
      <c r="F539" t="e">
        <f>IF(VLOOKUP($A539,Parts!$A:$AM,F$1,0)="X",W$2,"")</f>
        <v>#N/A</v>
      </c>
      <c r="G539" t="e">
        <f>IF(VLOOKUP($A539,Parts!$A:$AM,G$1,0)="X",X$2,"")</f>
        <v>#N/A</v>
      </c>
      <c r="H539" t="e">
        <f>IF(VLOOKUP($A539,Parts!$A:$AM,H$1,0)="X",Y$2,"")</f>
        <v>#N/A</v>
      </c>
      <c r="I539" t="e">
        <f>IF(VLOOKUP($A539,Parts!$A:$AM,I$1,0)="X",Z$2,"")</f>
        <v>#N/A</v>
      </c>
      <c r="J539" t="e">
        <f>IF(VLOOKUP($A539,Parts!$A:$AM,J$1,0)="X",AA$2,"")</f>
        <v>#N/A</v>
      </c>
      <c r="K539" t="e">
        <f>IF(VLOOKUP($A539,Parts!$A:$AM,K$1,0)="X",AB$2,"")</f>
        <v>#N/A</v>
      </c>
      <c r="L539" t="e">
        <f>IF(VLOOKUP($A539,Parts!$A:$AM,L$1,0)="X",AC$2,"")</f>
        <v>#N/A</v>
      </c>
      <c r="M539" t="e">
        <f>IF(VLOOKUP($A539,Parts!$A:$AM,M$1,0)="X",AD$2,"")</f>
        <v>#N/A</v>
      </c>
      <c r="N539" t="e">
        <f>IF(VLOOKUP($A539,Parts!$A:$AM,N$1,0)="X",AE$2,"")</f>
        <v>#N/A</v>
      </c>
      <c r="O539" t="e">
        <f>IF(VLOOKUP($A539,Parts!$A:$AM,O$1,0)="X",AF$2,"")</f>
        <v>#N/A</v>
      </c>
      <c r="P539" t="e">
        <f t="shared" si="9"/>
        <v>#N/A</v>
      </c>
    </row>
    <row r="540" spans="1:16" x14ac:dyDescent="0.25">
      <c r="A540">
        <f>Table15[[#This Row],[Name]]</f>
        <v>0</v>
      </c>
      <c r="B540" t="e">
        <f>IF(VLOOKUP($A540,Parts!$A:$AM,B$1,0)="X",S$2,"")</f>
        <v>#N/A</v>
      </c>
      <c r="C540" t="e">
        <f>IF(VLOOKUP($A540,Parts!$A:$AM,C$1,0)="X",T$2,"")</f>
        <v>#N/A</v>
      </c>
      <c r="D540" t="e">
        <f>IF(VLOOKUP($A540,Parts!$A:$AM,D$1,0)="X",U$2,"")</f>
        <v>#N/A</v>
      </c>
      <c r="E540" t="e">
        <f>IF(VLOOKUP($A540,Parts!$A:$AM,E$1,0)="X",V$2,"")</f>
        <v>#N/A</v>
      </c>
      <c r="F540" t="e">
        <f>IF(VLOOKUP($A540,Parts!$A:$AM,F$1,0)="X",W$2,"")</f>
        <v>#N/A</v>
      </c>
      <c r="G540" t="e">
        <f>IF(VLOOKUP($A540,Parts!$A:$AM,G$1,0)="X",X$2,"")</f>
        <v>#N/A</v>
      </c>
      <c r="H540" t="e">
        <f>IF(VLOOKUP($A540,Parts!$A:$AM,H$1,0)="X",Y$2,"")</f>
        <v>#N/A</v>
      </c>
      <c r="I540" t="e">
        <f>IF(VLOOKUP($A540,Parts!$A:$AM,I$1,0)="X",Z$2,"")</f>
        <v>#N/A</v>
      </c>
      <c r="J540" t="e">
        <f>IF(VLOOKUP($A540,Parts!$A:$AM,J$1,0)="X",AA$2,"")</f>
        <v>#N/A</v>
      </c>
      <c r="K540" t="e">
        <f>IF(VLOOKUP($A540,Parts!$A:$AM,K$1,0)="X",AB$2,"")</f>
        <v>#N/A</v>
      </c>
      <c r="L540" t="e">
        <f>IF(VLOOKUP($A540,Parts!$A:$AM,L$1,0)="X",AC$2,"")</f>
        <v>#N/A</v>
      </c>
      <c r="M540" t="e">
        <f>IF(VLOOKUP($A540,Parts!$A:$AM,M$1,0)="X",AD$2,"")</f>
        <v>#N/A</v>
      </c>
      <c r="N540" t="e">
        <f>IF(VLOOKUP($A540,Parts!$A:$AM,N$1,0)="X",AE$2,"")</f>
        <v>#N/A</v>
      </c>
      <c r="O540" t="e">
        <f>IF(VLOOKUP($A540,Parts!$A:$AM,O$1,0)="X",AF$2,"")</f>
        <v>#N/A</v>
      </c>
      <c r="P540" t="e">
        <f t="shared" si="9"/>
        <v>#N/A</v>
      </c>
    </row>
    <row r="541" spans="1:16" x14ac:dyDescent="0.25">
      <c r="A541">
        <f>Table15[[#This Row],[Name]]</f>
        <v>0</v>
      </c>
      <c r="B541" t="e">
        <f>IF(VLOOKUP($A541,Parts!$A:$AM,B$1,0)="X",S$2,"")</f>
        <v>#N/A</v>
      </c>
      <c r="C541" t="e">
        <f>IF(VLOOKUP($A541,Parts!$A:$AM,C$1,0)="X",T$2,"")</f>
        <v>#N/A</v>
      </c>
      <c r="D541" t="e">
        <f>IF(VLOOKUP($A541,Parts!$A:$AM,D$1,0)="X",U$2,"")</f>
        <v>#N/A</v>
      </c>
      <c r="E541" t="e">
        <f>IF(VLOOKUP($A541,Parts!$A:$AM,E$1,0)="X",V$2,"")</f>
        <v>#N/A</v>
      </c>
      <c r="F541" t="e">
        <f>IF(VLOOKUP($A541,Parts!$A:$AM,F$1,0)="X",W$2,"")</f>
        <v>#N/A</v>
      </c>
      <c r="G541" t="e">
        <f>IF(VLOOKUP($A541,Parts!$A:$AM,G$1,0)="X",X$2,"")</f>
        <v>#N/A</v>
      </c>
      <c r="H541" t="e">
        <f>IF(VLOOKUP($A541,Parts!$A:$AM,H$1,0)="X",Y$2,"")</f>
        <v>#N/A</v>
      </c>
      <c r="I541" t="e">
        <f>IF(VLOOKUP($A541,Parts!$A:$AM,I$1,0)="X",Z$2,"")</f>
        <v>#N/A</v>
      </c>
      <c r="J541" t="e">
        <f>IF(VLOOKUP($A541,Parts!$A:$AM,J$1,0)="X",AA$2,"")</f>
        <v>#N/A</v>
      </c>
      <c r="K541" t="e">
        <f>IF(VLOOKUP($A541,Parts!$A:$AM,K$1,0)="X",AB$2,"")</f>
        <v>#N/A</v>
      </c>
      <c r="L541" t="e">
        <f>IF(VLOOKUP($A541,Parts!$A:$AM,L$1,0)="X",AC$2,"")</f>
        <v>#N/A</v>
      </c>
      <c r="M541" t="e">
        <f>IF(VLOOKUP($A541,Parts!$A:$AM,M$1,0)="X",AD$2,"")</f>
        <v>#N/A</v>
      </c>
      <c r="N541" t="e">
        <f>IF(VLOOKUP($A541,Parts!$A:$AM,N$1,0)="X",AE$2,"")</f>
        <v>#N/A</v>
      </c>
      <c r="O541" t="e">
        <f>IF(VLOOKUP($A541,Parts!$A:$AM,O$1,0)="X",AF$2,"")</f>
        <v>#N/A</v>
      </c>
      <c r="P541" t="e">
        <f t="shared" si="9"/>
        <v>#N/A</v>
      </c>
    </row>
    <row r="542" spans="1:16" x14ac:dyDescent="0.25">
      <c r="A542" t="str">
        <f>Table15[[#This Row],[Name]]</f>
        <v>RSBdecouplerRadial01</v>
      </c>
      <c r="B542" t="str">
        <f>IF(VLOOKUP($A542,Parts!$A:$AM,B$1,0)="X",S$2,"")</f>
        <v/>
      </c>
      <c r="C542" t="str">
        <f>IF(VLOOKUP($A542,Parts!$A:$AM,C$1,0)="X",T$2,"")</f>
        <v/>
      </c>
      <c r="D542" t="str">
        <f>IF(VLOOKUP($A542,Parts!$A:$AM,D$1,0)="X",U$2,"")</f>
        <v/>
      </c>
      <c r="E542" t="str">
        <f>IF(VLOOKUP($A542,Parts!$A:$AM,E$1,0)="X",V$2,"")</f>
        <v/>
      </c>
      <c r="F542" t="str">
        <f>IF(VLOOKUP($A542,Parts!$A:$AM,F$1,0)="X",W$2,"")</f>
        <v/>
      </c>
      <c r="G542" t="str">
        <f>IF(VLOOKUP($A542,Parts!$A:$AM,G$1,0)="X",X$2,"")</f>
        <v/>
      </c>
      <c r="H542" t="str">
        <f>IF(VLOOKUP($A542,Parts!$A:$AM,H$1,0)="X",Y$2,"")</f>
        <v/>
      </c>
      <c r="I542" t="str">
        <f>IF(VLOOKUP($A542,Parts!$A:$AM,I$1,0)="X",Z$2,"")</f>
        <v/>
      </c>
      <c r="J542" t="str">
        <f>IF(VLOOKUP($A542,Parts!$A:$AM,J$1,0)="X",AA$2,"")</f>
        <v/>
      </c>
      <c r="K542" t="str">
        <f>IF(VLOOKUP($A542,Parts!$A:$AM,K$1,0)="X",AB$2,"")</f>
        <v/>
      </c>
      <c r="L542" t="str">
        <f>IF(VLOOKUP($A542,Parts!$A:$AM,L$1,0)="X",AC$2,"")</f>
        <v/>
      </c>
      <c r="M542" t="str">
        <f>IF(VLOOKUP($A542,Parts!$A:$AM,M$1,0)="X",AD$2,"")</f>
        <v/>
      </c>
      <c r="N542" t="str">
        <f>IF(VLOOKUP($A542,Parts!$A:$AM,N$1,0)="X",AE$2,"")</f>
        <v xml:space="preserve">    MODULE
    { name = ModuleTagDecoupler }
</v>
      </c>
      <c r="O542" t="str">
        <f>IF(VLOOKUP($A542,Parts!$A:$AM,O$1,0)="X",AF$2,"")</f>
        <v/>
      </c>
      <c r="P542" t="str">
        <f t="shared" si="9"/>
        <v xml:space="preserve">    MODULE
    { name = ModuleTagDecoupler }
</v>
      </c>
    </row>
    <row r="543" spans="1:16" x14ac:dyDescent="0.25">
      <c r="A543" t="str">
        <f>Table15[[#This Row],[Name]]</f>
        <v>RLA_solid_small_medium</v>
      </c>
      <c r="B543" t="str">
        <f>IF(VLOOKUP($A543,Parts!$A:$AM,B$1,0)="X",S$2,"")</f>
        <v/>
      </c>
      <c r="C543" t="str">
        <f>IF(VLOOKUP($A543,Parts!$A:$AM,C$1,0)="X",T$2,"")</f>
        <v/>
      </c>
      <c r="D543" t="str">
        <f>IF(VLOOKUP($A543,Parts!$A:$AM,D$1,0)="X",U$2,"")</f>
        <v/>
      </c>
      <c r="E543" t="str">
        <f>IF(VLOOKUP($A543,Parts!$A:$AM,E$1,0)="X",V$2,"")</f>
        <v/>
      </c>
      <c r="F543" t="str">
        <f>IF(VLOOKUP($A543,Parts!$A:$AM,F$1,0)="X",W$2,"")</f>
        <v/>
      </c>
      <c r="G543" t="str">
        <f>IF(VLOOKUP($A543,Parts!$A:$AM,G$1,0)="X",X$2,"")</f>
        <v/>
      </c>
      <c r="H543" t="str">
        <f>IF(VLOOKUP($A543,Parts!$A:$AM,H$1,0)="X",Y$2,"")</f>
        <v/>
      </c>
      <c r="I543" t="str">
        <f>IF(VLOOKUP($A543,Parts!$A:$AM,I$1,0)="X",Z$2,"")</f>
        <v/>
      </c>
      <c r="J543" t="str">
        <f>IF(VLOOKUP($A543,Parts!$A:$AM,J$1,0)="X",AA$2,"")</f>
        <v/>
      </c>
      <c r="K543" t="str">
        <f>IF(VLOOKUP($A543,Parts!$A:$AM,K$1,0)="X",AB$2,"")</f>
        <v/>
      </c>
      <c r="L543" t="str">
        <f>IF(VLOOKUP($A543,Parts!$A:$AM,L$1,0)="X",AC$2,"")</f>
        <v/>
      </c>
      <c r="M543" t="str">
        <f>IF(VLOOKUP($A543,Parts!$A:$AM,M$1,0)="X",AD$2,"")</f>
        <v/>
      </c>
      <c r="N543" t="str">
        <f>IF(VLOOKUP($A543,Parts!$A:$AM,N$1,0)="X",AE$2,"")</f>
        <v/>
      </c>
      <c r="O543" t="str">
        <f>IF(VLOOKUP($A543,Parts!$A:$AM,O$1,0)="X",AF$2,"")</f>
        <v/>
      </c>
      <c r="P543" t="str">
        <f t="shared" si="9"/>
        <v/>
      </c>
    </row>
    <row r="544" spans="1:16" x14ac:dyDescent="0.25">
      <c r="A544" t="str">
        <f>Table15[[#This Row],[Name]]</f>
        <v>RealISRU_BoschReaction</v>
      </c>
      <c r="B544" t="str">
        <f>IF(VLOOKUP($A544,Parts!$A:$AM,B$1,0)="X",S$2,"")</f>
        <v/>
      </c>
      <c r="C544" t="str">
        <f>IF(VLOOKUP($A544,Parts!$A:$AM,C$1,0)="X",T$2,"")</f>
        <v/>
      </c>
      <c r="D544" t="str">
        <f>IF(VLOOKUP($A544,Parts!$A:$AM,D$1,0)="X",U$2,"")</f>
        <v/>
      </c>
      <c r="E544" t="str">
        <f>IF(VLOOKUP($A544,Parts!$A:$AM,E$1,0)="X",V$2,"")</f>
        <v/>
      </c>
      <c r="F544" t="str">
        <f>IF(VLOOKUP($A544,Parts!$A:$AM,F$1,0)="X",W$2,"")</f>
        <v/>
      </c>
      <c r="G544" t="str">
        <f>IF(VLOOKUP($A544,Parts!$A:$AM,G$1,0)="X",X$2,"")</f>
        <v/>
      </c>
      <c r="H544" t="str">
        <f>IF(VLOOKUP($A544,Parts!$A:$AM,H$1,0)="X",Y$2,"")</f>
        <v/>
      </c>
      <c r="I544" t="str">
        <f>IF(VLOOKUP($A544,Parts!$A:$AM,I$1,0)="X",Z$2,"")</f>
        <v/>
      </c>
      <c r="J544" t="str">
        <f>IF(VLOOKUP($A544,Parts!$A:$AM,J$1,0)="X",AA$2,"")</f>
        <v/>
      </c>
      <c r="K544" t="str">
        <f>IF(VLOOKUP($A544,Parts!$A:$AM,K$1,0)="X",AB$2,"")</f>
        <v/>
      </c>
      <c r="L544" t="str">
        <f>IF(VLOOKUP($A544,Parts!$A:$AM,L$1,0)="X",AC$2,"")</f>
        <v/>
      </c>
      <c r="M544" t="str">
        <f>IF(VLOOKUP($A544,Parts!$A:$AM,M$1,0)="X",AD$2,"")</f>
        <v/>
      </c>
      <c r="N544" t="str">
        <f>IF(VLOOKUP($A544,Parts!$A:$AM,N$1,0)="X",AE$2,"")</f>
        <v/>
      </c>
      <c r="O544" t="str">
        <f>IF(VLOOKUP($A544,Parts!$A:$AM,O$1,0)="X",AF$2,"")</f>
        <v/>
      </c>
      <c r="P544" t="str">
        <f t="shared" si="9"/>
        <v/>
      </c>
    </row>
    <row r="545" spans="1:16" x14ac:dyDescent="0.25">
      <c r="A545" t="str">
        <f>Table15[[#This Row],[Name]]</f>
        <v>rn_brizm_core</v>
      </c>
      <c r="B545" t="str">
        <f>IF(VLOOKUP($A545,Parts!$A:$AM,B$1,0)="X",S$2,"")</f>
        <v/>
      </c>
      <c r="C545" t="str">
        <f>IF(VLOOKUP($A545,Parts!$A:$AM,C$1,0)="X",T$2,"")</f>
        <v/>
      </c>
      <c r="D545" t="str">
        <f>IF(VLOOKUP($A545,Parts!$A:$AM,D$1,0)="X",U$2,"")</f>
        <v/>
      </c>
      <c r="E545" t="str">
        <f>IF(VLOOKUP($A545,Parts!$A:$AM,E$1,0)="X",V$2,"")</f>
        <v/>
      </c>
      <c r="F545" t="str">
        <f>IF(VLOOKUP($A545,Parts!$A:$AM,F$1,0)="X",W$2,"")</f>
        <v/>
      </c>
      <c r="G545" t="str">
        <f>IF(VLOOKUP($A545,Parts!$A:$AM,G$1,0)="X",X$2,"")</f>
        <v/>
      </c>
      <c r="H545" t="str">
        <f>IF(VLOOKUP($A545,Parts!$A:$AM,H$1,0)="X",Y$2,"")</f>
        <v/>
      </c>
      <c r="I545" t="str">
        <f>IF(VLOOKUP($A545,Parts!$A:$AM,I$1,0)="X",Z$2,"")</f>
        <v/>
      </c>
      <c r="J545" t="str">
        <f>IF(VLOOKUP($A545,Parts!$A:$AM,J$1,0)="X",AA$2,"")</f>
        <v/>
      </c>
      <c r="K545" t="str">
        <f>IF(VLOOKUP($A545,Parts!$A:$AM,K$1,0)="X",AB$2,"")</f>
        <v/>
      </c>
      <c r="L545" t="str">
        <f>IF(VLOOKUP($A545,Parts!$A:$AM,L$1,0)="X",AC$2,"")</f>
        <v/>
      </c>
      <c r="M545" t="str">
        <f>IF(VLOOKUP($A545,Parts!$A:$AM,M$1,0)="X",AD$2,"")</f>
        <v/>
      </c>
      <c r="N545" t="str">
        <f>IF(VLOOKUP($A545,Parts!$A:$AM,N$1,0)="X",AE$2,"")</f>
        <v/>
      </c>
      <c r="O545" t="str">
        <f>IF(VLOOKUP($A545,Parts!$A:$AM,O$1,0)="X",AF$2,"")</f>
        <v/>
      </c>
      <c r="P545" t="str">
        <f t="shared" si="9"/>
        <v/>
      </c>
    </row>
    <row r="546" spans="1:16" x14ac:dyDescent="0.25">
      <c r="A546" t="str">
        <f>Table15[[#This Row],[Name]]</f>
        <v>rn_brizm_tank</v>
      </c>
      <c r="B546" t="str">
        <f>IF(VLOOKUP($A546,Parts!$A:$AM,B$1,0)="X",S$2,"")</f>
        <v/>
      </c>
      <c r="C546" t="str">
        <f>IF(VLOOKUP($A546,Parts!$A:$AM,C$1,0)="X",T$2,"")</f>
        <v/>
      </c>
      <c r="D546" t="str">
        <f>IF(VLOOKUP($A546,Parts!$A:$AM,D$1,0)="X",U$2,"")</f>
        <v/>
      </c>
      <c r="E546" t="str">
        <f>IF(VLOOKUP($A546,Parts!$A:$AM,E$1,0)="X",V$2,"")</f>
        <v/>
      </c>
      <c r="F546" t="str">
        <f>IF(VLOOKUP($A546,Parts!$A:$AM,F$1,0)="X",W$2,"")</f>
        <v/>
      </c>
      <c r="G546" t="str">
        <f>IF(VLOOKUP($A546,Parts!$A:$AM,G$1,0)="X",X$2,"")</f>
        <v/>
      </c>
      <c r="H546" t="str">
        <f>IF(VLOOKUP($A546,Parts!$A:$AM,H$1,0)="X",Y$2,"")</f>
        <v/>
      </c>
      <c r="I546" t="str">
        <f>IF(VLOOKUP($A546,Parts!$A:$AM,I$1,0)="X",Z$2,"")</f>
        <v/>
      </c>
      <c r="J546" t="str">
        <f>IF(VLOOKUP($A546,Parts!$A:$AM,J$1,0)="X",AA$2,"")</f>
        <v/>
      </c>
      <c r="K546" t="str">
        <f>IF(VLOOKUP($A546,Parts!$A:$AM,K$1,0)="X",AB$2,"")</f>
        <v/>
      </c>
      <c r="L546" t="str">
        <f>IF(VLOOKUP($A546,Parts!$A:$AM,L$1,0)="X",AC$2,"")</f>
        <v/>
      </c>
      <c r="M546" t="str">
        <f>IF(VLOOKUP($A546,Parts!$A:$AM,M$1,0)="X",AD$2,"")</f>
        <v/>
      </c>
      <c r="N546" t="str">
        <f>IF(VLOOKUP($A546,Parts!$A:$AM,N$1,0)="X",AE$2,"")</f>
        <v/>
      </c>
      <c r="O546" t="str">
        <f>IF(VLOOKUP($A546,Parts!$A:$AM,O$1,0)="X",AF$2,"")</f>
        <v/>
      </c>
      <c r="P546" t="str">
        <f t="shared" si="9"/>
        <v/>
      </c>
    </row>
    <row r="547" spans="1:16" x14ac:dyDescent="0.25">
      <c r="A547" t="str">
        <f>Table15[[#This Row],[Name]]</f>
        <v>rn_brizm_dec</v>
      </c>
      <c r="B547" t="str">
        <f>IF(VLOOKUP($A547,Parts!$A:$AM,B$1,0)="X",S$2,"")</f>
        <v/>
      </c>
      <c r="C547" t="str">
        <f>IF(VLOOKUP($A547,Parts!$A:$AM,C$1,0)="X",T$2,"")</f>
        <v/>
      </c>
      <c r="D547" t="str">
        <f>IF(VLOOKUP($A547,Parts!$A:$AM,D$1,0)="X",U$2,"")</f>
        <v/>
      </c>
      <c r="E547" t="str">
        <f>IF(VLOOKUP($A547,Parts!$A:$AM,E$1,0)="X",V$2,"")</f>
        <v/>
      </c>
      <c r="F547" t="str">
        <f>IF(VLOOKUP($A547,Parts!$A:$AM,F$1,0)="X",W$2,"")</f>
        <v/>
      </c>
      <c r="G547" t="str">
        <f>IF(VLOOKUP($A547,Parts!$A:$AM,G$1,0)="X",X$2,"")</f>
        <v/>
      </c>
      <c r="H547" t="str">
        <f>IF(VLOOKUP($A547,Parts!$A:$AM,H$1,0)="X",Y$2,"")</f>
        <v/>
      </c>
      <c r="I547" t="str">
        <f>IF(VLOOKUP($A547,Parts!$A:$AM,I$1,0)="X",Z$2,"")</f>
        <v/>
      </c>
      <c r="J547" t="str">
        <f>IF(VLOOKUP($A547,Parts!$A:$AM,J$1,0)="X",AA$2,"")</f>
        <v/>
      </c>
      <c r="K547" t="str">
        <f>IF(VLOOKUP($A547,Parts!$A:$AM,K$1,0)="X",AB$2,"")</f>
        <v/>
      </c>
      <c r="L547" t="str">
        <f>IF(VLOOKUP($A547,Parts!$A:$AM,L$1,0)="X",AC$2,"")</f>
        <v/>
      </c>
      <c r="M547" t="str">
        <f>IF(VLOOKUP($A547,Parts!$A:$AM,M$1,0)="X",AD$2,"")</f>
        <v/>
      </c>
      <c r="N547" t="str">
        <f>IF(VLOOKUP($A547,Parts!$A:$AM,N$1,0)="X",AE$2,"")</f>
        <v/>
      </c>
      <c r="O547" t="str">
        <f>IF(VLOOKUP($A547,Parts!$A:$AM,O$1,0)="X",AF$2,"")</f>
        <v/>
      </c>
      <c r="P547" t="str">
        <f t="shared" si="9"/>
        <v/>
      </c>
    </row>
    <row r="548" spans="1:16" x14ac:dyDescent="0.25">
      <c r="A548" t="str">
        <f>Table15[[#This Row],[Name]]</f>
        <v>WBI_ScannerArm</v>
      </c>
      <c r="B548" t="str">
        <f>IF(VLOOKUP($A548,Parts!$A:$AM,B$1,0)="X",S$2,"")</f>
        <v/>
      </c>
      <c r="C548" t="str">
        <f>IF(VLOOKUP($A548,Parts!$A:$AM,C$1,0)="X",T$2,"")</f>
        <v/>
      </c>
      <c r="D548" t="str">
        <f>IF(VLOOKUP($A548,Parts!$A:$AM,D$1,0)="X",U$2,"")</f>
        <v/>
      </c>
      <c r="E548" t="str">
        <f>IF(VLOOKUP($A548,Parts!$A:$AM,E$1,0)="X",V$2,"")</f>
        <v/>
      </c>
      <c r="F548" t="str">
        <f>IF(VLOOKUP($A548,Parts!$A:$AM,F$1,0)="X",W$2,"")</f>
        <v/>
      </c>
      <c r="G548" t="str">
        <f>IF(VLOOKUP($A548,Parts!$A:$AM,G$1,0)="X",X$2,"")</f>
        <v/>
      </c>
      <c r="H548" t="str">
        <f>IF(VLOOKUP($A548,Parts!$A:$AM,H$1,0)="X",Y$2,"")</f>
        <v/>
      </c>
      <c r="I548" t="str">
        <f>IF(VLOOKUP($A548,Parts!$A:$AM,I$1,0)="X",Z$2,"")</f>
        <v/>
      </c>
      <c r="J548" t="str">
        <f>IF(VLOOKUP($A548,Parts!$A:$AM,J$1,0)="X",AA$2,"")</f>
        <v/>
      </c>
      <c r="K548" t="str">
        <f>IF(VLOOKUP($A548,Parts!$A:$AM,K$1,0)="X",AB$2,"")</f>
        <v/>
      </c>
      <c r="L548" t="str">
        <f>IF(VLOOKUP($A548,Parts!$A:$AM,L$1,0)="X",AC$2,"")</f>
        <v/>
      </c>
      <c r="M548" t="str">
        <f>IF(VLOOKUP($A548,Parts!$A:$AM,M$1,0)="X",AD$2,"")</f>
        <v/>
      </c>
      <c r="N548" t="str">
        <f>IF(VLOOKUP($A548,Parts!$A:$AM,N$1,0)="X",AE$2,"")</f>
        <v/>
      </c>
      <c r="O548" t="str">
        <f>IF(VLOOKUP($A548,Parts!$A:$AM,O$1,0)="X",AF$2,"")</f>
        <v/>
      </c>
      <c r="P548" t="str">
        <f t="shared" si="9"/>
        <v/>
      </c>
    </row>
    <row r="549" spans="1:16" x14ac:dyDescent="0.25">
      <c r="A549" t="str">
        <f>Table15[[#This Row],[Name]]</f>
        <v>WBI_BuffaloAdapter</v>
      </c>
      <c r="B549" t="str">
        <f>IF(VLOOKUP($A549,Parts!$A:$AM,B$1,0)="X",S$2,"")</f>
        <v/>
      </c>
      <c r="C549" t="str">
        <f>IF(VLOOKUP($A549,Parts!$A:$AM,C$1,0)="X",T$2,"")</f>
        <v/>
      </c>
      <c r="D549" t="str">
        <f>IF(VLOOKUP($A549,Parts!$A:$AM,D$1,0)="X",U$2,"")</f>
        <v/>
      </c>
      <c r="E549" t="str">
        <f>IF(VLOOKUP($A549,Parts!$A:$AM,E$1,0)="X",V$2,"")</f>
        <v/>
      </c>
      <c r="F549" t="str">
        <f>IF(VLOOKUP($A549,Parts!$A:$AM,F$1,0)="X",W$2,"")</f>
        <v/>
      </c>
      <c r="G549" t="str">
        <f>IF(VLOOKUP($A549,Parts!$A:$AM,G$1,0)="X",X$2,"")</f>
        <v/>
      </c>
      <c r="H549" t="str">
        <f>IF(VLOOKUP($A549,Parts!$A:$AM,H$1,0)="X",Y$2,"")</f>
        <v/>
      </c>
      <c r="I549" t="str">
        <f>IF(VLOOKUP($A549,Parts!$A:$AM,I$1,0)="X",Z$2,"")</f>
        <v/>
      </c>
      <c r="J549" t="str">
        <f>IF(VLOOKUP($A549,Parts!$A:$AM,J$1,0)="X",AA$2,"")</f>
        <v/>
      </c>
      <c r="K549" t="str">
        <f>IF(VLOOKUP($A549,Parts!$A:$AM,K$1,0)="X",AB$2,"")</f>
        <v/>
      </c>
      <c r="L549" t="str">
        <f>IF(VLOOKUP($A549,Parts!$A:$AM,L$1,0)="X",AC$2,"")</f>
        <v/>
      </c>
      <c r="M549" t="str">
        <f>IF(VLOOKUP($A549,Parts!$A:$AM,M$1,0)="X",AD$2,"")</f>
        <v/>
      </c>
      <c r="N549" t="str">
        <f>IF(VLOOKUP($A549,Parts!$A:$AM,N$1,0)="X",AE$2,"")</f>
        <v/>
      </c>
      <c r="O549" t="str">
        <f>IF(VLOOKUP($A549,Parts!$A:$AM,O$1,0)="X",AF$2,"")</f>
        <v/>
      </c>
      <c r="P549" t="str">
        <f t="shared" si="9"/>
        <v/>
      </c>
    </row>
    <row r="550" spans="1:16" x14ac:dyDescent="0.25">
      <c r="A550" t="str">
        <f>Table15[[#This Row],[Name]]</f>
        <v>WBI_BuffaloAirlock</v>
      </c>
      <c r="B550" t="str">
        <f>IF(VLOOKUP($A550,Parts!$A:$AM,B$1,0)="X",S$2,"")</f>
        <v/>
      </c>
      <c r="C550" t="str">
        <f>IF(VLOOKUP($A550,Parts!$A:$AM,C$1,0)="X",T$2,"")</f>
        <v/>
      </c>
      <c r="D550" t="str">
        <f>IF(VLOOKUP($A550,Parts!$A:$AM,D$1,0)="X",U$2,"")</f>
        <v/>
      </c>
      <c r="E550" t="str">
        <f>IF(VLOOKUP($A550,Parts!$A:$AM,E$1,0)="X",V$2,"")</f>
        <v/>
      </c>
      <c r="F550" t="str">
        <f>IF(VLOOKUP($A550,Parts!$A:$AM,F$1,0)="X",W$2,"")</f>
        <v/>
      </c>
      <c r="G550" t="str">
        <f>IF(VLOOKUP($A550,Parts!$A:$AM,G$1,0)="X",X$2,"")</f>
        <v/>
      </c>
      <c r="H550" t="str">
        <f>IF(VLOOKUP($A550,Parts!$A:$AM,H$1,0)="X",Y$2,"")</f>
        <v/>
      </c>
      <c r="I550" t="str">
        <f>IF(VLOOKUP($A550,Parts!$A:$AM,I$1,0)="X",Z$2,"")</f>
        <v/>
      </c>
      <c r="J550" t="str">
        <f>IF(VLOOKUP($A550,Parts!$A:$AM,J$1,0)="X",AA$2,"")</f>
        <v/>
      </c>
      <c r="K550" t="str">
        <f>IF(VLOOKUP($A550,Parts!$A:$AM,K$1,0)="X",AB$2,"")</f>
        <v/>
      </c>
      <c r="L550" t="str">
        <f>IF(VLOOKUP($A550,Parts!$A:$AM,L$1,0)="X",AC$2,"")</f>
        <v/>
      </c>
      <c r="M550" t="str">
        <f>IF(VLOOKUP($A550,Parts!$A:$AM,M$1,0)="X",AD$2,"")</f>
        <v/>
      </c>
      <c r="N550" t="str">
        <f>IF(VLOOKUP($A550,Parts!$A:$AM,N$1,0)="X",AE$2,"")</f>
        <v/>
      </c>
      <c r="O550" t="str">
        <f>IF(VLOOKUP($A550,Parts!$A:$AM,O$1,0)="X",AF$2,"")</f>
        <v/>
      </c>
      <c r="P550" t="str">
        <f t="shared" si="9"/>
        <v/>
      </c>
    </row>
    <row r="551" spans="1:16" x14ac:dyDescent="0.25">
      <c r="A551" t="str">
        <f>Table15[[#This Row],[Name]]</f>
        <v>BuffaloCanard</v>
      </c>
      <c r="B551" t="str">
        <f>IF(VLOOKUP($A551,Parts!$A:$AM,B$1,0)="X",S$2,"")</f>
        <v/>
      </c>
      <c r="C551" t="str">
        <f>IF(VLOOKUP($A551,Parts!$A:$AM,C$1,0)="X",T$2,"")</f>
        <v/>
      </c>
      <c r="D551" t="str">
        <f>IF(VLOOKUP($A551,Parts!$A:$AM,D$1,0)="X",U$2,"")</f>
        <v/>
      </c>
      <c r="E551" t="str">
        <f>IF(VLOOKUP($A551,Parts!$A:$AM,E$1,0)="X",V$2,"")</f>
        <v/>
      </c>
      <c r="F551" t="str">
        <f>IF(VLOOKUP($A551,Parts!$A:$AM,F$1,0)="X",W$2,"")</f>
        <v/>
      </c>
      <c r="G551" t="str">
        <f>IF(VLOOKUP($A551,Parts!$A:$AM,G$1,0)="X",X$2,"")</f>
        <v/>
      </c>
      <c r="H551" t="str">
        <f>IF(VLOOKUP($A551,Parts!$A:$AM,H$1,0)="X",Y$2,"")</f>
        <v/>
      </c>
      <c r="I551" t="str">
        <f>IF(VLOOKUP($A551,Parts!$A:$AM,I$1,0)="X",Z$2,"")</f>
        <v/>
      </c>
      <c r="J551" t="str">
        <f>IF(VLOOKUP($A551,Parts!$A:$AM,J$1,0)="X",AA$2,"")</f>
        <v/>
      </c>
      <c r="K551" t="str">
        <f>IF(VLOOKUP($A551,Parts!$A:$AM,K$1,0)="X",AB$2,"")</f>
        <v/>
      </c>
      <c r="L551" t="str">
        <f>IF(VLOOKUP($A551,Parts!$A:$AM,L$1,0)="X",AC$2,"")</f>
        <v/>
      </c>
      <c r="M551" t="str">
        <f>IF(VLOOKUP($A551,Parts!$A:$AM,M$1,0)="X",AD$2,"")</f>
        <v/>
      </c>
      <c r="N551" t="str">
        <f>IF(VLOOKUP($A551,Parts!$A:$AM,N$1,0)="X",AE$2,"")</f>
        <v/>
      </c>
      <c r="O551" t="str">
        <f>IF(VLOOKUP($A551,Parts!$A:$AM,O$1,0)="X",AF$2,"")</f>
        <v/>
      </c>
      <c r="P551" t="str">
        <f t="shared" si="9"/>
        <v/>
      </c>
    </row>
    <row r="552" spans="1:16" x14ac:dyDescent="0.25">
      <c r="A552" t="str">
        <f>Table15[[#This Row],[Name]]</f>
        <v>WBI_CargoRamp</v>
      </c>
      <c r="B552" t="str">
        <f>IF(VLOOKUP($A552,Parts!$A:$AM,B$1,0)="X",S$2,"")</f>
        <v/>
      </c>
      <c r="C552" t="str">
        <f>IF(VLOOKUP($A552,Parts!$A:$AM,C$1,0)="X",T$2,"")</f>
        <v/>
      </c>
      <c r="D552" t="str">
        <f>IF(VLOOKUP($A552,Parts!$A:$AM,D$1,0)="X",U$2,"")</f>
        <v/>
      </c>
      <c r="E552" t="str">
        <f>IF(VLOOKUP($A552,Parts!$A:$AM,E$1,0)="X",V$2,"")</f>
        <v/>
      </c>
      <c r="F552" t="str">
        <f>IF(VLOOKUP($A552,Parts!$A:$AM,F$1,0)="X",W$2,"")</f>
        <v/>
      </c>
      <c r="G552" t="str">
        <f>IF(VLOOKUP($A552,Parts!$A:$AM,G$1,0)="X",X$2,"")</f>
        <v/>
      </c>
      <c r="H552" t="str">
        <f>IF(VLOOKUP($A552,Parts!$A:$AM,H$1,0)="X",Y$2,"")</f>
        <v/>
      </c>
      <c r="I552" t="str">
        <f>IF(VLOOKUP($A552,Parts!$A:$AM,I$1,0)="X",Z$2,"")</f>
        <v/>
      </c>
      <c r="J552" t="str">
        <f>IF(VLOOKUP($A552,Parts!$A:$AM,J$1,0)="X",AA$2,"")</f>
        <v/>
      </c>
      <c r="K552" t="str">
        <f>IF(VLOOKUP($A552,Parts!$A:$AM,K$1,0)="X",AB$2,"")</f>
        <v/>
      </c>
      <c r="L552" t="str">
        <f>IF(VLOOKUP($A552,Parts!$A:$AM,L$1,0)="X",AC$2,"")</f>
        <v/>
      </c>
      <c r="M552" t="str">
        <f>IF(VLOOKUP($A552,Parts!$A:$AM,M$1,0)="X",AD$2,"")</f>
        <v/>
      </c>
      <c r="N552" t="str">
        <f>IF(VLOOKUP($A552,Parts!$A:$AM,N$1,0)="X",AE$2,"")</f>
        <v/>
      </c>
      <c r="O552" t="str">
        <f>IF(VLOOKUP($A552,Parts!$A:$AM,O$1,0)="X",AF$2,"")</f>
        <v/>
      </c>
      <c r="P552" t="str">
        <f t="shared" si="9"/>
        <v/>
      </c>
    </row>
    <row r="553" spans="1:16" x14ac:dyDescent="0.25">
      <c r="A553" t="str">
        <f>Table15[[#This Row],[Name]]</f>
        <v>WBI_Chassis1u</v>
      </c>
      <c r="B553" t="str">
        <f>IF(VLOOKUP($A553,Parts!$A:$AM,B$1,0)="X",S$2,"")</f>
        <v/>
      </c>
      <c r="C553" t="str">
        <f>IF(VLOOKUP($A553,Parts!$A:$AM,C$1,0)="X",T$2,"")</f>
        <v/>
      </c>
      <c r="D553" t="str">
        <f>IF(VLOOKUP($A553,Parts!$A:$AM,D$1,0)="X",U$2,"")</f>
        <v/>
      </c>
      <c r="E553" t="str">
        <f>IF(VLOOKUP($A553,Parts!$A:$AM,E$1,0)="X",V$2,"")</f>
        <v/>
      </c>
      <c r="F553" t="str">
        <f>IF(VLOOKUP($A553,Parts!$A:$AM,F$1,0)="X",W$2,"")</f>
        <v/>
      </c>
      <c r="G553" t="str">
        <f>IF(VLOOKUP($A553,Parts!$A:$AM,G$1,0)="X",X$2,"")</f>
        <v/>
      </c>
      <c r="H553" t="str">
        <f>IF(VLOOKUP($A553,Parts!$A:$AM,H$1,0)="X",Y$2,"")</f>
        <v/>
      </c>
      <c r="I553" t="str">
        <f>IF(VLOOKUP($A553,Parts!$A:$AM,I$1,0)="X",Z$2,"")</f>
        <v/>
      </c>
      <c r="J553" t="str">
        <f>IF(VLOOKUP($A553,Parts!$A:$AM,J$1,0)="X",AA$2,"")</f>
        <v/>
      </c>
      <c r="K553" t="str">
        <f>IF(VLOOKUP($A553,Parts!$A:$AM,K$1,0)="X",AB$2,"")</f>
        <v/>
      </c>
      <c r="L553" t="str">
        <f>IF(VLOOKUP($A553,Parts!$A:$AM,L$1,0)="X",AC$2,"")</f>
        <v/>
      </c>
      <c r="M553" t="str">
        <f>IF(VLOOKUP($A553,Parts!$A:$AM,M$1,0)="X",AD$2,"")</f>
        <v/>
      </c>
      <c r="N553" t="str">
        <f>IF(VLOOKUP($A553,Parts!$A:$AM,N$1,0)="X",AE$2,"")</f>
        <v/>
      </c>
      <c r="O553" t="str">
        <f>IF(VLOOKUP($A553,Parts!$A:$AM,O$1,0)="X",AF$2,"")</f>
        <v/>
      </c>
      <c r="P553" t="str">
        <f t="shared" si="9"/>
        <v/>
      </c>
    </row>
    <row r="554" spans="1:16" x14ac:dyDescent="0.25">
      <c r="A554" t="str">
        <f>Table15[[#This Row],[Name]]</f>
        <v>WBI_Chassis2u</v>
      </c>
      <c r="B554" t="str">
        <f>IF(VLOOKUP($A554,Parts!$A:$AM,B$1,0)="X",S$2,"")</f>
        <v/>
      </c>
      <c r="C554" t="str">
        <f>IF(VLOOKUP($A554,Parts!$A:$AM,C$1,0)="X",T$2,"")</f>
        <v/>
      </c>
      <c r="D554" t="str">
        <f>IF(VLOOKUP($A554,Parts!$A:$AM,D$1,0)="X",U$2,"")</f>
        <v/>
      </c>
      <c r="E554" t="str">
        <f>IF(VLOOKUP($A554,Parts!$A:$AM,E$1,0)="X",V$2,"")</f>
        <v/>
      </c>
      <c r="F554" t="str">
        <f>IF(VLOOKUP($A554,Parts!$A:$AM,F$1,0)="X",W$2,"")</f>
        <v/>
      </c>
      <c r="G554" t="str">
        <f>IF(VLOOKUP($A554,Parts!$A:$AM,G$1,0)="X",X$2,"")</f>
        <v/>
      </c>
      <c r="H554" t="str">
        <f>IF(VLOOKUP($A554,Parts!$A:$AM,H$1,0)="X",Y$2,"")</f>
        <v/>
      </c>
      <c r="I554" t="str">
        <f>IF(VLOOKUP($A554,Parts!$A:$AM,I$1,0)="X",Z$2,"")</f>
        <v/>
      </c>
      <c r="J554" t="str">
        <f>IF(VLOOKUP($A554,Parts!$A:$AM,J$1,0)="X",AA$2,"")</f>
        <v/>
      </c>
      <c r="K554" t="str">
        <f>IF(VLOOKUP($A554,Parts!$A:$AM,K$1,0)="X",AB$2,"")</f>
        <v/>
      </c>
      <c r="L554" t="str">
        <f>IF(VLOOKUP($A554,Parts!$A:$AM,L$1,0)="X",AC$2,"")</f>
        <v/>
      </c>
      <c r="M554" t="str">
        <f>IF(VLOOKUP($A554,Parts!$A:$AM,M$1,0)="X",AD$2,"")</f>
        <v/>
      </c>
      <c r="N554" t="str">
        <f>IF(VLOOKUP($A554,Parts!$A:$AM,N$1,0)="X",AE$2,"")</f>
        <v/>
      </c>
      <c r="O554" t="str">
        <f>IF(VLOOKUP($A554,Parts!$A:$AM,O$1,0)="X",AF$2,"")</f>
        <v/>
      </c>
      <c r="P554" t="str">
        <f t="shared" si="9"/>
        <v/>
      </c>
    </row>
    <row r="555" spans="1:16" x14ac:dyDescent="0.25">
      <c r="A555" t="str">
        <f>Table15[[#This Row],[Name]]</f>
        <v>WBI_Chassis3u</v>
      </c>
      <c r="B555" t="str">
        <f>IF(VLOOKUP($A555,Parts!$A:$AM,B$1,0)="X",S$2,"")</f>
        <v/>
      </c>
      <c r="C555" t="str">
        <f>IF(VLOOKUP($A555,Parts!$A:$AM,C$1,0)="X",T$2,"")</f>
        <v/>
      </c>
      <c r="D555" t="str">
        <f>IF(VLOOKUP($A555,Parts!$A:$AM,D$1,0)="X",U$2,"")</f>
        <v/>
      </c>
      <c r="E555" t="str">
        <f>IF(VLOOKUP($A555,Parts!$A:$AM,E$1,0)="X",V$2,"")</f>
        <v/>
      </c>
      <c r="F555" t="str">
        <f>IF(VLOOKUP($A555,Parts!$A:$AM,F$1,0)="X",W$2,"")</f>
        <v/>
      </c>
      <c r="G555" t="str">
        <f>IF(VLOOKUP($A555,Parts!$A:$AM,G$1,0)="X",X$2,"")</f>
        <v/>
      </c>
      <c r="H555" t="str">
        <f>IF(VLOOKUP($A555,Parts!$A:$AM,H$1,0)="X",Y$2,"")</f>
        <v/>
      </c>
      <c r="I555" t="str">
        <f>IF(VLOOKUP($A555,Parts!$A:$AM,I$1,0)="X",Z$2,"")</f>
        <v/>
      </c>
      <c r="J555" t="str">
        <f>IF(VLOOKUP($A555,Parts!$A:$AM,J$1,0)="X",AA$2,"")</f>
        <v/>
      </c>
      <c r="K555" t="str">
        <f>IF(VLOOKUP($A555,Parts!$A:$AM,K$1,0)="X",AB$2,"")</f>
        <v/>
      </c>
      <c r="L555" t="str">
        <f>IF(VLOOKUP($A555,Parts!$A:$AM,L$1,0)="X",AC$2,"")</f>
        <v/>
      </c>
      <c r="M555" t="str">
        <f>IF(VLOOKUP($A555,Parts!$A:$AM,M$1,0)="X",AD$2,"")</f>
        <v/>
      </c>
      <c r="N555" t="str">
        <f>IF(VLOOKUP($A555,Parts!$A:$AM,N$1,0)="X",AE$2,"")</f>
        <v/>
      </c>
      <c r="O555" t="str">
        <f>IF(VLOOKUP($A555,Parts!$A:$AM,O$1,0)="X",AF$2,"")</f>
        <v/>
      </c>
      <c r="P555" t="str">
        <f t="shared" si="9"/>
        <v/>
      </c>
    </row>
    <row r="556" spans="1:16" x14ac:dyDescent="0.25">
      <c r="A556" t="str">
        <f>Table15[[#This Row],[Name]]</f>
        <v>WBI_ChassisEndu</v>
      </c>
      <c r="B556" t="str">
        <f>IF(VLOOKUP($A556,Parts!$A:$AM,B$1,0)="X",S$2,"")</f>
        <v/>
      </c>
      <c r="C556" t="str">
        <f>IF(VLOOKUP($A556,Parts!$A:$AM,C$1,0)="X",T$2,"")</f>
        <v/>
      </c>
      <c r="D556" t="str">
        <f>IF(VLOOKUP($A556,Parts!$A:$AM,D$1,0)="X",U$2,"")</f>
        <v/>
      </c>
      <c r="E556" t="str">
        <f>IF(VLOOKUP($A556,Parts!$A:$AM,E$1,0)="X",V$2,"")</f>
        <v/>
      </c>
      <c r="F556" t="str">
        <f>IF(VLOOKUP($A556,Parts!$A:$AM,F$1,0)="X",W$2,"")</f>
        <v/>
      </c>
      <c r="G556" t="str">
        <f>IF(VLOOKUP($A556,Parts!$A:$AM,G$1,0)="X",X$2,"")</f>
        <v/>
      </c>
      <c r="H556" t="str">
        <f>IF(VLOOKUP($A556,Parts!$A:$AM,H$1,0)="X",Y$2,"")</f>
        <v/>
      </c>
      <c r="I556" t="str">
        <f>IF(VLOOKUP($A556,Parts!$A:$AM,I$1,0)="X",Z$2,"")</f>
        <v/>
      </c>
      <c r="J556" t="str">
        <f>IF(VLOOKUP($A556,Parts!$A:$AM,J$1,0)="X",AA$2,"")</f>
        <v/>
      </c>
      <c r="K556" t="str">
        <f>IF(VLOOKUP($A556,Parts!$A:$AM,K$1,0)="X",AB$2,"")</f>
        <v/>
      </c>
      <c r="L556" t="str">
        <f>IF(VLOOKUP($A556,Parts!$A:$AM,L$1,0)="X",AC$2,"")</f>
        <v/>
      </c>
      <c r="M556" t="str">
        <f>IF(VLOOKUP($A556,Parts!$A:$AM,M$1,0)="X",AD$2,"")</f>
        <v/>
      </c>
      <c r="N556" t="str">
        <f>IF(VLOOKUP($A556,Parts!$A:$AM,N$1,0)="X",AE$2,"")</f>
        <v/>
      </c>
      <c r="O556" t="str">
        <f>IF(VLOOKUP($A556,Parts!$A:$AM,O$1,0)="X",AF$2,"")</f>
        <v/>
      </c>
      <c r="P556" t="str">
        <f t="shared" si="9"/>
        <v/>
      </c>
    </row>
    <row r="557" spans="1:16" x14ac:dyDescent="0.25">
      <c r="A557" t="str">
        <f>Table15[[#This Row],[Name]]</f>
        <v>WBI_BuffaloCab</v>
      </c>
      <c r="B557" t="str">
        <f>IF(VLOOKUP($A557,Parts!$A:$AM,B$1,0)="X",S$2,"")</f>
        <v/>
      </c>
      <c r="C557" t="str">
        <f>IF(VLOOKUP($A557,Parts!$A:$AM,C$1,0)="X",T$2,"")</f>
        <v/>
      </c>
      <c r="D557" t="str">
        <f>IF(VLOOKUP($A557,Parts!$A:$AM,D$1,0)="X",U$2,"")</f>
        <v/>
      </c>
      <c r="E557" t="str">
        <f>IF(VLOOKUP($A557,Parts!$A:$AM,E$1,0)="X",V$2,"")</f>
        <v/>
      </c>
      <c r="F557" t="str">
        <f>IF(VLOOKUP($A557,Parts!$A:$AM,F$1,0)="X",W$2,"")</f>
        <v/>
      </c>
      <c r="G557" t="str">
        <f>IF(VLOOKUP($A557,Parts!$A:$AM,G$1,0)="X",X$2,"")</f>
        <v/>
      </c>
      <c r="H557" t="str">
        <f>IF(VLOOKUP($A557,Parts!$A:$AM,H$1,0)="X",Y$2,"")</f>
        <v/>
      </c>
      <c r="I557" t="str">
        <f>IF(VLOOKUP($A557,Parts!$A:$AM,I$1,0)="X",Z$2,"")</f>
        <v/>
      </c>
      <c r="J557" t="str">
        <f>IF(VLOOKUP($A557,Parts!$A:$AM,J$1,0)="X",AA$2,"")</f>
        <v/>
      </c>
      <c r="K557" t="str">
        <f>IF(VLOOKUP($A557,Parts!$A:$AM,K$1,0)="X",AB$2,"")</f>
        <v/>
      </c>
      <c r="L557" t="str">
        <f>IF(VLOOKUP($A557,Parts!$A:$AM,L$1,0)="X",AC$2,"")</f>
        <v/>
      </c>
      <c r="M557" t="str">
        <f>IF(VLOOKUP($A557,Parts!$A:$AM,M$1,0)="X",AD$2,"")</f>
        <v/>
      </c>
      <c r="N557" t="str">
        <f>IF(VLOOKUP($A557,Parts!$A:$AM,N$1,0)="X",AE$2,"")</f>
        <v/>
      </c>
      <c r="O557" t="str">
        <f>IF(VLOOKUP($A557,Parts!$A:$AM,O$1,0)="X",AF$2,"")</f>
        <v/>
      </c>
      <c r="P557" t="str">
        <f t="shared" si="9"/>
        <v/>
      </c>
    </row>
    <row r="558" spans="1:16" x14ac:dyDescent="0.25">
      <c r="A558" t="str">
        <f>Table15[[#This Row],[Name]]</f>
        <v>WBI_CrewCab</v>
      </c>
      <c r="B558" t="str">
        <f>IF(VLOOKUP($A558,Parts!$A:$AM,B$1,0)="X",S$2,"")</f>
        <v/>
      </c>
      <c r="C558" t="str">
        <f>IF(VLOOKUP($A558,Parts!$A:$AM,C$1,0)="X",T$2,"")</f>
        <v/>
      </c>
      <c r="D558" t="str">
        <f>IF(VLOOKUP($A558,Parts!$A:$AM,D$1,0)="X",U$2,"")</f>
        <v/>
      </c>
      <c r="E558" t="str">
        <f>IF(VLOOKUP($A558,Parts!$A:$AM,E$1,0)="X",V$2,"")</f>
        <v/>
      </c>
      <c r="F558" t="str">
        <f>IF(VLOOKUP($A558,Parts!$A:$AM,F$1,0)="X",W$2,"")</f>
        <v/>
      </c>
      <c r="G558" t="str">
        <f>IF(VLOOKUP($A558,Parts!$A:$AM,G$1,0)="X",X$2,"")</f>
        <v/>
      </c>
      <c r="H558" t="str">
        <f>IF(VLOOKUP($A558,Parts!$A:$AM,H$1,0)="X",Y$2,"")</f>
        <v/>
      </c>
      <c r="I558" t="str">
        <f>IF(VLOOKUP($A558,Parts!$A:$AM,I$1,0)="X",Z$2,"")</f>
        <v/>
      </c>
      <c r="J558" t="str">
        <f>IF(VLOOKUP($A558,Parts!$A:$AM,J$1,0)="X",AA$2,"")</f>
        <v/>
      </c>
      <c r="K558" t="str">
        <f>IF(VLOOKUP($A558,Parts!$A:$AM,K$1,0)="X",AB$2,"")</f>
        <v/>
      </c>
      <c r="L558" t="str">
        <f>IF(VLOOKUP($A558,Parts!$A:$AM,L$1,0)="X",AC$2,"")</f>
        <v/>
      </c>
      <c r="M558" t="str">
        <f>IF(VLOOKUP($A558,Parts!$A:$AM,M$1,0)="X",AD$2,"")</f>
        <v/>
      </c>
      <c r="N558" t="str">
        <f>IF(VLOOKUP($A558,Parts!$A:$AM,N$1,0)="X",AE$2,"")</f>
        <v/>
      </c>
      <c r="O558" t="str">
        <f>IF(VLOOKUP($A558,Parts!$A:$AM,O$1,0)="X",AF$2,"")</f>
        <v/>
      </c>
      <c r="P558" t="str">
        <f t="shared" si="9"/>
        <v/>
      </c>
    </row>
    <row r="559" spans="1:16" x14ac:dyDescent="0.25">
      <c r="A559" t="str">
        <f>Table15[[#This Row],[Name]]</f>
        <v>WBI_BuffaloDrill</v>
      </c>
      <c r="B559" t="str">
        <f>IF(VLOOKUP($A559,Parts!$A:$AM,B$1,0)="X",S$2,"")</f>
        <v/>
      </c>
      <c r="C559" t="str">
        <f>IF(VLOOKUP($A559,Parts!$A:$AM,C$1,0)="X",T$2,"")</f>
        <v/>
      </c>
      <c r="D559" t="str">
        <f>IF(VLOOKUP($A559,Parts!$A:$AM,D$1,0)="X",U$2,"")</f>
        <v/>
      </c>
      <c r="E559" t="str">
        <f>IF(VLOOKUP($A559,Parts!$A:$AM,E$1,0)="X",V$2,"")</f>
        <v/>
      </c>
      <c r="F559" t="str">
        <f>IF(VLOOKUP($A559,Parts!$A:$AM,F$1,0)="X",W$2,"")</f>
        <v/>
      </c>
      <c r="G559" t="str">
        <f>IF(VLOOKUP($A559,Parts!$A:$AM,G$1,0)="X",X$2,"")</f>
        <v/>
      </c>
      <c r="H559" t="str">
        <f>IF(VLOOKUP($A559,Parts!$A:$AM,H$1,0)="X",Y$2,"")</f>
        <v/>
      </c>
      <c r="I559" t="str">
        <f>IF(VLOOKUP($A559,Parts!$A:$AM,I$1,0)="X",Z$2,"")</f>
        <v/>
      </c>
      <c r="J559" t="str">
        <f>IF(VLOOKUP($A559,Parts!$A:$AM,J$1,0)="X",AA$2,"")</f>
        <v/>
      </c>
      <c r="K559" t="str">
        <f>IF(VLOOKUP($A559,Parts!$A:$AM,K$1,0)="X",AB$2,"")</f>
        <v/>
      </c>
      <c r="L559" t="str">
        <f>IF(VLOOKUP($A559,Parts!$A:$AM,L$1,0)="X",AC$2,"")</f>
        <v/>
      </c>
      <c r="M559" t="str">
        <f>IF(VLOOKUP($A559,Parts!$A:$AM,M$1,0)="X",AD$2,"")</f>
        <v/>
      </c>
      <c r="N559" t="str">
        <f>IF(VLOOKUP($A559,Parts!$A:$AM,N$1,0)="X",AE$2,"")</f>
        <v/>
      </c>
      <c r="O559" t="str">
        <f>IF(VLOOKUP($A559,Parts!$A:$AM,O$1,0)="X",AF$2,"")</f>
        <v/>
      </c>
      <c r="P559" t="str">
        <f t="shared" si="9"/>
        <v/>
      </c>
    </row>
    <row r="560" spans="1:16" x14ac:dyDescent="0.25">
      <c r="A560" t="str">
        <f>Table15[[#This Row],[Name]]</f>
        <v>WBI_Flatbed1uStd</v>
      </c>
      <c r="B560" t="str">
        <f>IF(VLOOKUP($A560,Parts!$A:$AM,B$1,0)="X",S$2,"")</f>
        <v/>
      </c>
      <c r="C560" t="str">
        <f>IF(VLOOKUP($A560,Parts!$A:$AM,C$1,0)="X",T$2,"")</f>
        <v/>
      </c>
      <c r="D560" t="str">
        <f>IF(VLOOKUP($A560,Parts!$A:$AM,D$1,0)="X",U$2,"")</f>
        <v/>
      </c>
      <c r="E560" t="str">
        <f>IF(VLOOKUP($A560,Parts!$A:$AM,E$1,0)="X",V$2,"")</f>
        <v/>
      </c>
      <c r="F560" t="str">
        <f>IF(VLOOKUP($A560,Parts!$A:$AM,F$1,0)="X",W$2,"")</f>
        <v/>
      </c>
      <c r="G560" t="str">
        <f>IF(VLOOKUP($A560,Parts!$A:$AM,G$1,0)="X",X$2,"")</f>
        <v/>
      </c>
      <c r="H560" t="str">
        <f>IF(VLOOKUP($A560,Parts!$A:$AM,H$1,0)="X",Y$2,"")</f>
        <v/>
      </c>
      <c r="I560" t="str">
        <f>IF(VLOOKUP($A560,Parts!$A:$AM,I$1,0)="X",Z$2,"")</f>
        <v/>
      </c>
      <c r="J560" t="str">
        <f>IF(VLOOKUP($A560,Parts!$A:$AM,J$1,0)="X",AA$2,"")</f>
        <v/>
      </c>
      <c r="K560" t="str">
        <f>IF(VLOOKUP($A560,Parts!$A:$AM,K$1,0)="X",AB$2,"")</f>
        <v/>
      </c>
      <c r="L560" t="str">
        <f>IF(VLOOKUP($A560,Parts!$A:$AM,L$1,0)="X",AC$2,"")</f>
        <v/>
      </c>
      <c r="M560" t="str">
        <f>IF(VLOOKUP($A560,Parts!$A:$AM,M$1,0)="X",AD$2,"")</f>
        <v/>
      </c>
      <c r="N560" t="str">
        <f>IF(VLOOKUP($A560,Parts!$A:$AM,N$1,0)="X",AE$2,"")</f>
        <v/>
      </c>
      <c r="O560" t="str">
        <f>IF(VLOOKUP($A560,Parts!$A:$AM,O$1,0)="X",AF$2,"")</f>
        <v/>
      </c>
      <c r="P560" t="str">
        <f t="shared" si="9"/>
        <v/>
      </c>
    </row>
    <row r="561" spans="1:16" x14ac:dyDescent="0.25">
      <c r="A561" t="str">
        <f>Table15[[#This Row],[Name]]</f>
        <v>WBI_Flatbed2uStd</v>
      </c>
      <c r="B561" t="str">
        <f>IF(VLOOKUP($A561,Parts!$A:$AM,B$1,0)="X",S$2,"")</f>
        <v/>
      </c>
      <c r="C561" t="str">
        <f>IF(VLOOKUP($A561,Parts!$A:$AM,C$1,0)="X",T$2,"")</f>
        <v/>
      </c>
      <c r="D561" t="str">
        <f>IF(VLOOKUP($A561,Parts!$A:$AM,D$1,0)="X",U$2,"")</f>
        <v/>
      </c>
      <c r="E561" t="str">
        <f>IF(VLOOKUP($A561,Parts!$A:$AM,E$1,0)="X",V$2,"")</f>
        <v/>
      </c>
      <c r="F561" t="str">
        <f>IF(VLOOKUP($A561,Parts!$A:$AM,F$1,0)="X",W$2,"")</f>
        <v/>
      </c>
      <c r="G561" t="str">
        <f>IF(VLOOKUP($A561,Parts!$A:$AM,G$1,0)="X",X$2,"")</f>
        <v/>
      </c>
      <c r="H561" t="str">
        <f>IF(VLOOKUP($A561,Parts!$A:$AM,H$1,0)="X",Y$2,"")</f>
        <v/>
      </c>
      <c r="I561" t="str">
        <f>IF(VLOOKUP($A561,Parts!$A:$AM,I$1,0)="X",Z$2,"")</f>
        <v/>
      </c>
      <c r="J561" t="str">
        <f>IF(VLOOKUP($A561,Parts!$A:$AM,J$1,0)="X",AA$2,"")</f>
        <v/>
      </c>
      <c r="K561" t="str">
        <f>IF(VLOOKUP($A561,Parts!$A:$AM,K$1,0)="X",AB$2,"")</f>
        <v/>
      </c>
      <c r="L561" t="str">
        <f>IF(VLOOKUP($A561,Parts!$A:$AM,L$1,0)="X",AC$2,"")</f>
        <v/>
      </c>
      <c r="M561" t="str">
        <f>IF(VLOOKUP($A561,Parts!$A:$AM,M$1,0)="X",AD$2,"")</f>
        <v/>
      </c>
      <c r="N561" t="str">
        <f>IF(VLOOKUP($A561,Parts!$A:$AM,N$1,0)="X",AE$2,"")</f>
        <v/>
      </c>
      <c r="O561" t="str">
        <f>IF(VLOOKUP($A561,Parts!$A:$AM,O$1,0)="X",AF$2,"")</f>
        <v/>
      </c>
      <c r="P561" t="str">
        <f t="shared" si="9"/>
        <v/>
      </c>
    </row>
    <row r="562" spans="1:16" x14ac:dyDescent="0.25">
      <c r="A562" t="str">
        <f>Table15[[#This Row],[Name]]</f>
        <v>WBI_Flatbed1uWide</v>
      </c>
      <c r="B562" t="str">
        <f>IF(VLOOKUP($A562,Parts!$A:$AM,B$1,0)="X",S$2,"")</f>
        <v/>
      </c>
      <c r="C562" t="str">
        <f>IF(VLOOKUP($A562,Parts!$A:$AM,C$1,0)="X",T$2,"")</f>
        <v/>
      </c>
      <c r="D562" t="str">
        <f>IF(VLOOKUP($A562,Parts!$A:$AM,D$1,0)="X",U$2,"")</f>
        <v/>
      </c>
      <c r="E562" t="str">
        <f>IF(VLOOKUP($A562,Parts!$A:$AM,E$1,0)="X",V$2,"")</f>
        <v/>
      </c>
      <c r="F562" t="str">
        <f>IF(VLOOKUP($A562,Parts!$A:$AM,F$1,0)="X",W$2,"")</f>
        <v/>
      </c>
      <c r="G562" t="str">
        <f>IF(VLOOKUP($A562,Parts!$A:$AM,G$1,0)="X",X$2,"")</f>
        <v/>
      </c>
      <c r="H562" t="str">
        <f>IF(VLOOKUP($A562,Parts!$A:$AM,H$1,0)="X",Y$2,"")</f>
        <v/>
      </c>
      <c r="I562" t="str">
        <f>IF(VLOOKUP($A562,Parts!$A:$AM,I$1,0)="X",Z$2,"")</f>
        <v/>
      </c>
      <c r="J562" t="str">
        <f>IF(VLOOKUP($A562,Parts!$A:$AM,J$1,0)="X",AA$2,"")</f>
        <v/>
      </c>
      <c r="K562" t="str">
        <f>IF(VLOOKUP($A562,Parts!$A:$AM,K$1,0)="X",AB$2,"")</f>
        <v/>
      </c>
      <c r="L562" t="str">
        <f>IF(VLOOKUP($A562,Parts!$A:$AM,L$1,0)="X",AC$2,"")</f>
        <v/>
      </c>
      <c r="M562" t="str">
        <f>IF(VLOOKUP($A562,Parts!$A:$AM,M$1,0)="X",AD$2,"")</f>
        <v/>
      </c>
      <c r="N562" t="str">
        <f>IF(VLOOKUP($A562,Parts!$A:$AM,N$1,0)="X",AE$2,"")</f>
        <v/>
      </c>
      <c r="O562" t="str">
        <f>IF(VLOOKUP($A562,Parts!$A:$AM,O$1,0)="X",AF$2,"")</f>
        <v/>
      </c>
      <c r="P562" t="str">
        <f t="shared" si="9"/>
        <v/>
      </c>
    </row>
    <row r="563" spans="1:16" x14ac:dyDescent="0.25">
      <c r="A563" t="str">
        <f>Table15[[#This Row],[Name]]</f>
        <v>WBI_Flatbed2uWide</v>
      </c>
      <c r="B563" t="str">
        <f>IF(VLOOKUP($A563,Parts!$A:$AM,B$1,0)="X",S$2,"")</f>
        <v/>
      </c>
      <c r="C563" t="str">
        <f>IF(VLOOKUP($A563,Parts!$A:$AM,C$1,0)="X",T$2,"")</f>
        <v/>
      </c>
      <c r="D563" t="str">
        <f>IF(VLOOKUP($A563,Parts!$A:$AM,D$1,0)="X",U$2,"")</f>
        <v/>
      </c>
      <c r="E563" t="str">
        <f>IF(VLOOKUP($A563,Parts!$A:$AM,E$1,0)="X",V$2,"")</f>
        <v/>
      </c>
      <c r="F563" t="str">
        <f>IF(VLOOKUP($A563,Parts!$A:$AM,F$1,0)="X",W$2,"")</f>
        <v/>
      </c>
      <c r="G563" t="str">
        <f>IF(VLOOKUP($A563,Parts!$A:$AM,G$1,0)="X",X$2,"")</f>
        <v/>
      </c>
      <c r="H563" t="str">
        <f>IF(VLOOKUP($A563,Parts!$A:$AM,H$1,0)="X",Y$2,"")</f>
        <v/>
      </c>
      <c r="I563" t="str">
        <f>IF(VLOOKUP($A563,Parts!$A:$AM,I$1,0)="X",Z$2,"")</f>
        <v/>
      </c>
      <c r="J563" t="str">
        <f>IF(VLOOKUP($A563,Parts!$A:$AM,J$1,0)="X",AA$2,"")</f>
        <v/>
      </c>
      <c r="K563" t="str">
        <f>IF(VLOOKUP($A563,Parts!$A:$AM,K$1,0)="X",AB$2,"")</f>
        <v/>
      </c>
      <c r="L563" t="str">
        <f>IF(VLOOKUP($A563,Parts!$A:$AM,L$1,0)="X",AC$2,"")</f>
        <v/>
      </c>
      <c r="M563" t="str">
        <f>IF(VLOOKUP($A563,Parts!$A:$AM,M$1,0)="X",AD$2,"")</f>
        <v/>
      </c>
      <c r="N563" t="str">
        <f>IF(VLOOKUP($A563,Parts!$A:$AM,N$1,0)="X",AE$2,"")</f>
        <v/>
      </c>
      <c r="O563" t="str">
        <f>IF(VLOOKUP($A563,Parts!$A:$AM,O$1,0)="X",AF$2,"")</f>
        <v/>
      </c>
      <c r="P563" t="str">
        <f t="shared" si="9"/>
        <v/>
      </c>
    </row>
    <row r="564" spans="1:16" x14ac:dyDescent="0.25">
      <c r="A564" t="str">
        <f>Table15[[#This Row],[Name]]</f>
        <v>WBI_GrapplerArm</v>
      </c>
      <c r="B564" t="str">
        <f>IF(VLOOKUP($A564,Parts!$A:$AM,B$1,0)="X",S$2,"")</f>
        <v/>
      </c>
      <c r="C564" t="str">
        <f>IF(VLOOKUP($A564,Parts!$A:$AM,C$1,0)="X",T$2,"")</f>
        <v/>
      </c>
      <c r="D564" t="str">
        <f>IF(VLOOKUP($A564,Parts!$A:$AM,D$1,0)="X",U$2,"")</f>
        <v/>
      </c>
      <c r="E564" t="str">
        <f>IF(VLOOKUP($A564,Parts!$A:$AM,E$1,0)="X",V$2,"")</f>
        <v/>
      </c>
      <c r="F564" t="str">
        <f>IF(VLOOKUP($A564,Parts!$A:$AM,F$1,0)="X",W$2,"")</f>
        <v/>
      </c>
      <c r="G564" t="str">
        <f>IF(VLOOKUP($A564,Parts!$A:$AM,G$1,0)="X",X$2,"")</f>
        <v/>
      </c>
      <c r="H564" t="str">
        <f>IF(VLOOKUP($A564,Parts!$A:$AM,H$1,0)="X",Y$2,"")</f>
        <v/>
      </c>
      <c r="I564" t="str">
        <f>IF(VLOOKUP($A564,Parts!$A:$AM,I$1,0)="X",Z$2,"")</f>
        <v/>
      </c>
      <c r="J564" t="str">
        <f>IF(VLOOKUP($A564,Parts!$A:$AM,J$1,0)="X",AA$2,"")</f>
        <v/>
      </c>
      <c r="K564" t="str">
        <f>IF(VLOOKUP($A564,Parts!$A:$AM,K$1,0)="X",AB$2,"")</f>
        <v/>
      </c>
      <c r="L564" t="str">
        <f>IF(VLOOKUP($A564,Parts!$A:$AM,L$1,0)="X",AC$2,"")</f>
        <v/>
      </c>
      <c r="M564" t="str">
        <f>IF(VLOOKUP($A564,Parts!$A:$AM,M$1,0)="X",AD$2,"")</f>
        <v/>
      </c>
      <c r="N564" t="str">
        <f>IF(VLOOKUP($A564,Parts!$A:$AM,N$1,0)="X",AE$2,"")</f>
        <v/>
      </c>
      <c r="O564" t="str">
        <f>IF(VLOOKUP($A564,Parts!$A:$AM,O$1,0)="X",AF$2,"")</f>
        <v/>
      </c>
      <c r="P564" t="str">
        <f t="shared" si="9"/>
        <v/>
      </c>
    </row>
    <row r="565" spans="1:16" x14ac:dyDescent="0.25">
      <c r="A565" t="str">
        <f>Table15[[#This Row],[Name]]</f>
        <v>WBI_BuffaloGroundStabilizer</v>
      </c>
      <c r="B565" t="str">
        <f>IF(VLOOKUP($A565,Parts!$A:$AM,B$1,0)="X",S$2,"")</f>
        <v/>
      </c>
      <c r="C565" t="str">
        <f>IF(VLOOKUP($A565,Parts!$A:$AM,C$1,0)="X",T$2,"")</f>
        <v/>
      </c>
      <c r="D565" t="str">
        <f>IF(VLOOKUP($A565,Parts!$A:$AM,D$1,0)="X",U$2,"")</f>
        <v/>
      </c>
      <c r="E565" t="str">
        <f>IF(VLOOKUP($A565,Parts!$A:$AM,E$1,0)="X",V$2,"")</f>
        <v/>
      </c>
      <c r="F565" t="str">
        <f>IF(VLOOKUP($A565,Parts!$A:$AM,F$1,0)="X",W$2,"")</f>
        <v/>
      </c>
      <c r="G565" t="str">
        <f>IF(VLOOKUP($A565,Parts!$A:$AM,G$1,0)="X",X$2,"")</f>
        <v/>
      </c>
      <c r="H565" t="str">
        <f>IF(VLOOKUP($A565,Parts!$A:$AM,H$1,0)="X",Y$2,"")</f>
        <v/>
      </c>
      <c r="I565" t="str">
        <f>IF(VLOOKUP($A565,Parts!$A:$AM,I$1,0)="X",Z$2,"")</f>
        <v/>
      </c>
      <c r="J565" t="str">
        <f>IF(VLOOKUP($A565,Parts!$A:$AM,J$1,0)="X",AA$2,"")</f>
        <v/>
      </c>
      <c r="K565" t="str">
        <f>IF(VLOOKUP($A565,Parts!$A:$AM,K$1,0)="X",AB$2,"")</f>
        <v/>
      </c>
      <c r="L565" t="str">
        <f>IF(VLOOKUP($A565,Parts!$A:$AM,L$1,0)="X",AC$2,"")</f>
        <v/>
      </c>
      <c r="M565" t="str">
        <f>IF(VLOOKUP($A565,Parts!$A:$AM,M$1,0)="X",AD$2,"")</f>
        <v/>
      </c>
      <c r="N565" t="str">
        <f>IF(VLOOKUP($A565,Parts!$A:$AM,N$1,0)="X",AE$2,"")</f>
        <v/>
      </c>
      <c r="O565" t="str">
        <f>IF(VLOOKUP($A565,Parts!$A:$AM,O$1,0)="X",AF$2,"")</f>
        <v/>
      </c>
      <c r="P565" t="str">
        <f t="shared" si="9"/>
        <v/>
      </c>
    </row>
    <row r="566" spans="1:16" x14ac:dyDescent="0.25">
      <c r="A566" t="str">
        <f>Table15[[#This Row],[Name]]</f>
        <v>WBI_HalfChassis</v>
      </c>
      <c r="B566" t="str">
        <f>IF(VLOOKUP($A566,Parts!$A:$AM,B$1,0)="X",S$2,"")</f>
        <v/>
      </c>
      <c r="C566" t="str">
        <f>IF(VLOOKUP($A566,Parts!$A:$AM,C$1,0)="X",T$2,"")</f>
        <v/>
      </c>
      <c r="D566" t="str">
        <f>IF(VLOOKUP($A566,Parts!$A:$AM,D$1,0)="X",U$2,"")</f>
        <v/>
      </c>
      <c r="E566" t="str">
        <f>IF(VLOOKUP($A566,Parts!$A:$AM,E$1,0)="X",V$2,"")</f>
        <v/>
      </c>
      <c r="F566" t="str">
        <f>IF(VLOOKUP($A566,Parts!$A:$AM,F$1,0)="X",W$2,"")</f>
        <v/>
      </c>
      <c r="G566" t="str">
        <f>IF(VLOOKUP($A566,Parts!$A:$AM,G$1,0)="X",X$2,"")</f>
        <v/>
      </c>
      <c r="H566" t="str">
        <f>IF(VLOOKUP($A566,Parts!$A:$AM,H$1,0)="X",Y$2,"")</f>
        <v/>
      </c>
      <c r="I566" t="str">
        <f>IF(VLOOKUP($A566,Parts!$A:$AM,I$1,0)="X",Z$2,"")</f>
        <v/>
      </c>
      <c r="J566" t="str">
        <f>IF(VLOOKUP($A566,Parts!$A:$AM,J$1,0)="X",AA$2,"")</f>
        <v/>
      </c>
      <c r="K566" t="str">
        <f>IF(VLOOKUP($A566,Parts!$A:$AM,K$1,0)="X",AB$2,"")</f>
        <v/>
      </c>
      <c r="L566" t="str">
        <f>IF(VLOOKUP($A566,Parts!$A:$AM,L$1,0)="X",AC$2,"")</f>
        <v/>
      </c>
      <c r="M566" t="str">
        <f>IF(VLOOKUP($A566,Parts!$A:$AM,M$1,0)="X",AD$2,"")</f>
        <v/>
      </c>
      <c r="N566" t="str">
        <f>IF(VLOOKUP($A566,Parts!$A:$AM,N$1,0)="X",AE$2,"")</f>
        <v/>
      </c>
      <c r="O566" t="str">
        <f>IF(VLOOKUP($A566,Parts!$A:$AM,O$1,0)="X",AF$2,"")</f>
        <v/>
      </c>
      <c r="P566" t="str">
        <f t="shared" si="9"/>
        <v/>
      </c>
    </row>
    <row r="567" spans="1:16" x14ac:dyDescent="0.25">
      <c r="A567" t="str">
        <f>Table15[[#This Row],[Name]]</f>
        <v>WBI_HalfServiceBay</v>
      </c>
      <c r="B567" t="str">
        <f>IF(VLOOKUP($A567,Parts!$A:$AM,B$1,0)="X",S$2,"")</f>
        <v/>
      </c>
      <c r="C567" t="str">
        <f>IF(VLOOKUP($A567,Parts!$A:$AM,C$1,0)="X",T$2,"")</f>
        <v/>
      </c>
      <c r="D567" t="str">
        <f>IF(VLOOKUP($A567,Parts!$A:$AM,D$1,0)="X",U$2,"")</f>
        <v/>
      </c>
      <c r="E567" t="str">
        <f>IF(VLOOKUP($A567,Parts!$A:$AM,E$1,0)="X",V$2,"")</f>
        <v/>
      </c>
      <c r="F567" t="str">
        <f>IF(VLOOKUP($A567,Parts!$A:$AM,F$1,0)="X",W$2,"")</f>
        <v/>
      </c>
      <c r="G567" t="str">
        <f>IF(VLOOKUP($A567,Parts!$A:$AM,G$1,0)="X",X$2,"")</f>
        <v/>
      </c>
      <c r="H567" t="str">
        <f>IF(VLOOKUP($A567,Parts!$A:$AM,H$1,0)="X",Y$2,"")</f>
        <v/>
      </c>
      <c r="I567" t="str">
        <f>IF(VLOOKUP($A567,Parts!$A:$AM,I$1,0)="X",Z$2,"")</f>
        <v/>
      </c>
      <c r="J567" t="str">
        <f>IF(VLOOKUP($A567,Parts!$A:$AM,J$1,0)="X",AA$2,"")</f>
        <v/>
      </c>
      <c r="K567" t="str">
        <f>IF(VLOOKUP($A567,Parts!$A:$AM,K$1,0)="X",AB$2,"")</f>
        <v/>
      </c>
      <c r="L567" t="str">
        <f>IF(VLOOKUP($A567,Parts!$A:$AM,L$1,0)="X",AC$2,"")</f>
        <v/>
      </c>
      <c r="M567" t="str">
        <f>IF(VLOOKUP($A567,Parts!$A:$AM,M$1,0)="X",AD$2,"")</f>
        <v/>
      </c>
      <c r="N567" t="str">
        <f>IF(VLOOKUP($A567,Parts!$A:$AM,N$1,0)="X",AE$2,"")</f>
        <v/>
      </c>
      <c r="O567" t="str">
        <f>IF(VLOOKUP($A567,Parts!$A:$AM,O$1,0)="X",AF$2,"")</f>
        <v/>
      </c>
      <c r="P567" t="str">
        <f t="shared" si="9"/>
        <v/>
      </c>
    </row>
    <row r="568" spans="1:16" x14ac:dyDescent="0.25">
      <c r="A568" t="str">
        <f>Table15[[#This Row],[Name]]</f>
        <v>WBI_BuffaloISRU</v>
      </c>
      <c r="B568" t="str">
        <f>IF(VLOOKUP($A568,Parts!$A:$AM,B$1,0)="X",S$2,"")</f>
        <v/>
      </c>
      <c r="C568" t="str">
        <f>IF(VLOOKUP($A568,Parts!$A:$AM,C$1,0)="X",T$2,"")</f>
        <v/>
      </c>
      <c r="D568" t="str">
        <f>IF(VLOOKUP($A568,Parts!$A:$AM,D$1,0)="X",U$2,"")</f>
        <v/>
      </c>
      <c r="E568" t="str">
        <f>IF(VLOOKUP($A568,Parts!$A:$AM,E$1,0)="X",V$2,"")</f>
        <v/>
      </c>
      <c r="F568" t="str">
        <f>IF(VLOOKUP($A568,Parts!$A:$AM,F$1,0)="X",W$2,"")</f>
        <v/>
      </c>
      <c r="G568" t="str">
        <f>IF(VLOOKUP($A568,Parts!$A:$AM,G$1,0)="X",X$2,"")</f>
        <v/>
      </c>
      <c r="H568" t="str">
        <f>IF(VLOOKUP($A568,Parts!$A:$AM,H$1,0)="X",Y$2,"")</f>
        <v/>
      </c>
      <c r="I568" t="str">
        <f>IF(VLOOKUP($A568,Parts!$A:$AM,I$1,0)="X",Z$2,"")</f>
        <v/>
      </c>
      <c r="J568" t="str">
        <f>IF(VLOOKUP($A568,Parts!$A:$AM,J$1,0)="X",AA$2,"")</f>
        <v/>
      </c>
      <c r="K568" t="str">
        <f>IF(VLOOKUP($A568,Parts!$A:$AM,K$1,0)="X",AB$2,"")</f>
        <v/>
      </c>
      <c r="L568" t="str">
        <f>IF(VLOOKUP($A568,Parts!$A:$AM,L$1,0)="X",AC$2,"")</f>
        <v/>
      </c>
      <c r="M568" t="str">
        <f>IF(VLOOKUP($A568,Parts!$A:$AM,M$1,0)="X",AD$2,"")</f>
        <v/>
      </c>
      <c r="N568" t="str">
        <f>IF(VLOOKUP($A568,Parts!$A:$AM,N$1,0)="X",AE$2,"")</f>
        <v/>
      </c>
      <c r="O568" t="str">
        <f>IF(VLOOKUP($A568,Parts!$A:$AM,O$1,0)="X",AF$2,"")</f>
        <v/>
      </c>
      <c r="P568" t="str">
        <f t="shared" si="9"/>
        <v/>
      </c>
    </row>
    <row r="569" spans="1:16" x14ac:dyDescent="0.25">
      <c r="A569" t="str">
        <f>Table15[[#This Row],[Name]]</f>
        <v>WBI_QuarterChassis</v>
      </c>
      <c r="B569" t="str">
        <f>IF(VLOOKUP($A569,Parts!$A:$AM,B$1,0)="X",S$2,"")</f>
        <v/>
      </c>
      <c r="C569" t="str">
        <f>IF(VLOOKUP($A569,Parts!$A:$AM,C$1,0)="X",T$2,"")</f>
        <v/>
      </c>
      <c r="D569" t="str">
        <f>IF(VLOOKUP($A569,Parts!$A:$AM,D$1,0)="X",U$2,"")</f>
        <v/>
      </c>
      <c r="E569" t="str">
        <f>IF(VLOOKUP($A569,Parts!$A:$AM,E$1,0)="X",V$2,"")</f>
        <v/>
      </c>
      <c r="F569" t="str">
        <f>IF(VLOOKUP($A569,Parts!$A:$AM,F$1,0)="X",W$2,"")</f>
        <v/>
      </c>
      <c r="G569" t="str">
        <f>IF(VLOOKUP($A569,Parts!$A:$AM,G$1,0)="X",X$2,"")</f>
        <v/>
      </c>
      <c r="H569" t="str">
        <f>IF(VLOOKUP($A569,Parts!$A:$AM,H$1,0)="X",Y$2,"")</f>
        <v/>
      </c>
      <c r="I569" t="str">
        <f>IF(VLOOKUP($A569,Parts!$A:$AM,I$1,0)="X",Z$2,"")</f>
        <v/>
      </c>
      <c r="J569" t="str">
        <f>IF(VLOOKUP($A569,Parts!$A:$AM,J$1,0)="X",AA$2,"")</f>
        <v/>
      </c>
      <c r="K569" t="str">
        <f>IF(VLOOKUP($A569,Parts!$A:$AM,K$1,0)="X",AB$2,"")</f>
        <v/>
      </c>
      <c r="L569" t="str">
        <f>IF(VLOOKUP($A569,Parts!$A:$AM,L$1,0)="X",AC$2,"")</f>
        <v/>
      </c>
      <c r="M569" t="str">
        <f>IF(VLOOKUP($A569,Parts!$A:$AM,M$1,0)="X",AD$2,"")</f>
        <v/>
      </c>
      <c r="N569" t="str">
        <f>IF(VLOOKUP($A569,Parts!$A:$AM,N$1,0)="X",AE$2,"")</f>
        <v/>
      </c>
      <c r="O569" t="str">
        <f>IF(VLOOKUP($A569,Parts!$A:$AM,O$1,0)="X",AF$2,"")</f>
        <v/>
      </c>
      <c r="P569" t="str">
        <f t="shared" si="9"/>
        <v/>
      </c>
    </row>
    <row r="570" spans="1:16" x14ac:dyDescent="0.25">
      <c r="A570" t="str">
        <f>Table15[[#This Row],[Name]]</f>
        <v>WBI_BuffaloSaddleTank</v>
      </c>
      <c r="B570" t="str">
        <f>IF(VLOOKUP($A570,Parts!$A:$AM,B$1,0)="X",S$2,"")</f>
        <v/>
      </c>
      <c r="C570" t="str">
        <f>IF(VLOOKUP($A570,Parts!$A:$AM,C$1,0)="X",T$2,"")</f>
        <v/>
      </c>
      <c r="D570" t="str">
        <f>IF(VLOOKUP($A570,Parts!$A:$AM,D$1,0)="X",U$2,"")</f>
        <v/>
      </c>
      <c r="E570" t="str">
        <f>IF(VLOOKUP($A570,Parts!$A:$AM,E$1,0)="X",V$2,"")</f>
        <v/>
      </c>
      <c r="F570" t="str">
        <f>IF(VLOOKUP($A570,Parts!$A:$AM,F$1,0)="X",W$2,"")</f>
        <v/>
      </c>
      <c r="G570" t="str">
        <f>IF(VLOOKUP($A570,Parts!$A:$AM,G$1,0)="X",X$2,"")</f>
        <v/>
      </c>
      <c r="H570" t="str">
        <f>IF(VLOOKUP($A570,Parts!$A:$AM,H$1,0)="X",Y$2,"")</f>
        <v/>
      </c>
      <c r="I570" t="str">
        <f>IF(VLOOKUP($A570,Parts!$A:$AM,I$1,0)="X",Z$2,"")</f>
        <v/>
      </c>
      <c r="J570" t="str">
        <f>IF(VLOOKUP($A570,Parts!$A:$AM,J$1,0)="X",AA$2,"")</f>
        <v/>
      </c>
      <c r="K570" t="str">
        <f>IF(VLOOKUP($A570,Parts!$A:$AM,K$1,0)="X",AB$2,"")</f>
        <v/>
      </c>
      <c r="L570" t="str">
        <f>IF(VLOOKUP($A570,Parts!$A:$AM,L$1,0)="X",AC$2,"")</f>
        <v/>
      </c>
      <c r="M570" t="str">
        <f>IF(VLOOKUP($A570,Parts!$A:$AM,M$1,0)="X",AD$2,"")</f>
        <v/>
      </c>
      <c r="N570" t="str">
        <f>IF(VLOOKUP($A570,Parts!$A:$AM,N$1,0)="X",AE$2,"")</f>
        <v/>
      </c>
      <c r="O570" t="str">
        <f>IF(VLOOKUP($A570,Parts!$A:$AM,O$1,0)="X",AF$2,"")</f>
        <v/>
      </c>
      <c r="P570" t="str">
        <f t="shared" si="9"/>
        <v/>
      </c>
    </row>
    <row r="571" spans="1:16" x14ac:dyDescent="0.25">
      <c r="A571" t="str">
        <f>Table15[[#This Row],[Name]]</f>
        <v>WBI_BuffaloSAS</v>
      </c>
      <c r="B571" t="str">
        <f>IF(VLOOKUP($A571,Parts!$A:$AM,B$1,0)="X",S$2,"")</f>
        <v/>
      </c>
      <c r="C571" t="str">
        <f>IF(VLOOKUP($A571,Parts!$A:$AM,C$1,0)="X",T$2,"")</f>
        <v/>
      </c>
      <c r="D571" t="str">
        <f>IF(VLOOKUP($A571,Parts!$A:$AM,D$1,0)="X",U$2,"")</f>
        <v/>
      </c>
      <c r="E571" t="str">
        <f>IF(VLOOKUP($A571,Parts!$A:$AM,E$1,0)="X",V$2,"")</f>
        <v/>
      </c>
      <c r="F571" t="str">
        <f>IF(VLOOKUP($A571,Parts!$A:$AM,F$1,0)="X",W$2,"")</f>
        <v/>
      </c>
      <c r="G571" t="str">
        <f>IF(VLOOKUP($A571,Parts!$A:$AM,G$1,0)="X",X$2,"")</f>
        <v/>
      </c>
      <c r="H571" t="str">
        <f>IF(VLOOKUP($A571,Parts!$A:$AM,H$1,0)="X",Y$2,"")</f>
        <v/>
      </c>
      <c r="I571" t="str">
        <f>IF(VLOOKUP($A571,Parts!$A:$AM,I$1,0)="X",Z$2,"")</f>
        <v/>
      </c>
      <c r="J571" t="str">
        <f>IF(VLOOKUP($A571,Parts!$A:$AM,J$1,0)="X",AA$2,"")</f>
        <v/>
      </c>
      <c r="K571" t="str">
        <f>IF(VLOOKUP($A571,Parts!$A:$AM,K$1,0)="X",AB$2,"")</f>
        <v/>
      </c>
      <c r="L571" t="str">
        <f>IF(VLOOKUP($A571,Parts!$A:$AM,L$1,0)="X",AC$2,"")</f>
        <v/>
      </c>
      <c r="M571" t="str">
        <f>IF(VLOOKUP($A571,Parts!$A:$AM,M$1,0)="X",AD$2,"")</f>
        <v/>
      </c>
      <c r="N571" t="str">
        <f>IF(VLOOKUP($A571,Parts!$A:$AM,N$1,0)="X",AE$2,"")</f>
        <v/>
      </c>
      <c r="O571" t="str">
        <f>IF(VLOOKUP($A571,Parts!$A:$AM,O$1,0)="X",AF$2,"")</f>
        <v/>
      </c>
      <c r="P571" t="str">
        <f t="shared" si="9"/>
        <v/>
      </c>
    </row>
    <row r="572" spans="1:16" x14ac:dyDescent="0.25">
      <c r="A572" t="str">
        <f>Table15[[#This Row],[Name]]</f>
        <v>WBI_ServiceBay</v>
      </c>
      <c r="B572" t="str">
        <f>IF(VLOOKUP($A572,Parts!$A:$AM,B$1,0)="X",S$2,"")</f>
        <v/>
      </c>
      <c r="C572" t="str">
        <f>IF(VLOOKUP($A572,Parts!$A:$AM,C$1,0)="X",T$2,"")</f>
        <v/>
      </c>
      <c r="D572" t="str">
        <f>IF(VLOOKUP($A572,Parts!$A:$AM,D$1,0)="X",U$2,"")</f>
        <v/>
      </c>
      <c r="E572" t="str">
        <f>IF(VLOOKUP($A572,Parts!$A:$AM,E$1,0)="X",V$2,"")</f>
        <v/>
      </c>
      <c r="F572" t="str">
        <f>IF(VLOOKUP($A572,Parts!$A:$AM,F$1,0)="X",W$2,"")</f>
        <v/>
      </c>
      <c r="G572" t="str">
        <f>IF(VLOOKUP($A572,Parts!$A:$AM,G$1,0)="X",X$2,"")</f>
        <v/>
      </c>
      <c r="H572" t="str">
        <f>IF(VLOOKUP($A572,Parts!$A:$AM,H$1,0)="X",Y$2,"")</f>
        <v/>
      </c>
      <c r="I572" t="str">
        <f>IF(VLOOKUP($A572,Parts!$A:$AM,I$1,0)="X",Z$2,"")</f>
        <v/>
      </c>
      <c r="J572" t="str">
        <f>IF(VLOOKUP($A572,Parts!$A:$AM,J$1,0)="X",AA$2,"")</f>
        <v/>
      </c>
      <c r="K572" t="str">
        <f>IF(VLOOKUP($A572,Parts!$A:$AM,K$1,0)="X",AB$2,"")</f>
        <v/>
      </c>
      <c r="L572" t="str">
        <f>IF(VLOOKUP($A572,Parts!$A:$AM,L$1,0)="X",AC$2,"")</f>
        <v/>
      </c>
      <c r="M572" t="str">
        <f>IF(VLOOKUP($A572,Parts!$A:$AM,M$1,0)="X",AD$2,"")</f>
        <v/>
      </c>
      <c r="N572" t="str">
        <f>IF(VLOOKUP($A572,Parts!$A:$AM,N$1,0)="X",AE$2,"")</f>
        <v/>
      </c>
      <c r="O572" t="str">
        <f>IF(VLOOKUP($A572,Parts!$A:$AM,O$1,0)="X",AF$2,"")</f>
        <v/>
      </c>
      <c r="P572" t="str">
        <f t="shared" si="9"/>
        <v/>
      </c>
    </row>
    <row r="573" spans="1:16" x14ac:dyDescent="0.25">
      <c r="A573" t="str">
        <f>Table15[[#This Row],[Name]]</f>
        <v>WBI_ChassisSlim2u</v>
      </c>
      <c r="B573" t="str">
        <f>IF(VLOOKUP($A573,Parts!$A:$AM,B$1,0)="X",S$2,"")</f>
        <v/>
      </c>
      <c r="C573" t="str">
        <f>IF(VLOOKUP($A573,Parts!$A:$AM,C$1,0)="X",T$2,"")</f>
        <v/>
      </c>
      <c r="D573" t="str">
        <f>IF(VLOOKUP($A573,Parts!$A:$AM,D$1,0)="X",U$2,"")</f>
        <v/>
      </c>
      <c r="E573" t="str">
        <f>IF(VLOOKUP($A573,Parts!$A:$AM,E$1,0)="X",V$2,"")</f>
        <v/>
      </c>
      <c r="F573" t="str">
        <f>IF(VLOOKUP($A573,Parts!$A:$AM,F$1,0)="X",W$2,"")</f>
        <v/>
      </c>
      <c r="G573" t="str">
        <f>IF(VLOOKUP($A573,Parts!$A:$AM,G$1,0)="X",X$2,"")</f>
        <v/>
      </c>
      <c r="H573" t="str">
        <f>IF(VLOOKUP($A573,Parts!$A:$AM,H$1,0)="X",Y$2,"")</f>
        <v/>
      </c>
      <c r="I573" t="str">
        <f>IF(VLOOKUP($A573,Parts!$A:$AM,I$1,0)="X",Z$2,"")</f>
        <v/>
      </c>
      <c r="J573" t="str">
        <f>IF(VLOOKUP($A573,Parts!$A:$AM,J$1,0)="X",AA$2,"")</f>
        <v/>
      </c>
      <c r="K573" t="str">
        <f>IF(VLOOKUP($A573,Parts!$A:$AM,K$1,0)="X",AB$2,"")</f>
        <v/>
      </c>
      <c r="L573" t="str">
        <f>IF(VLOOKUP($A573,Parts!$A:$AM,L$1,0)="X",AC$2,"")</f>
        <v/>
      </c>
      <c r="M573" t="str">
        <f>IF(VLOOKUP($A573,Parts!$A:$AM,M$1,0)="X",AD$2,"")</f>
        <v/>
      </c>
      <c r="N573" t="str">
        <f>IF(VLOOKUP($A573,Parts!$A:$AM,N$1,0)="X",AE$2,"")</f>
        <v/>
      </c>
      <c r="O573" t="str">
        <f>IF(VLOOKUP($A573,Parts!$A:$AM,O$1,0)="X",AF$2,"")</f>
        <v/>
      </c>
      <c r="P573" t="str">
        <f t="shared" si="9"/>
        <v/>
      </c>
    </row>
    <row r="574" spans="1:16" x14ac:dyDescent="0.25">
      <c r="A574" t="str">
        <f>Table15[[#This Row],[Name]]</f>
        <v>WBI_SolarFlatbed1u</v>
      </c>
      <c r="B574" t="str">
        <f>IF(VLOOKUP($A574,Parts!$A:$AM,B$1,0)="X",S$2,"")</f>
        <v/>
      </c>
      <c r="C574" t="str">
        <f>IF(VLOOKUP($A574,Parts!$A:$AM,C$1,0)="X",T$2,"")</f>
        <v/>
      </c>
      <c r="D574" t="str">
        <f>IF(VLOOKUP($A574,Parts!$A:$AM,D$1,0)="X",U$2,"")</f>
        <v/>
      </c>
      <c r="E574" t="str">
        <f>IF(VLOOKUP($A574,Parts!$A:$AM,E$1,0)="X",V$2,"")</f>
        <v/>
      </c>
      <c r="F574" t="str">
        <f>IF(VLOOKUP($A574,Parts!$A:$AM,F$1,0)="X",W$2,"")</f>
        <v/>
      </c>
      <c r="G574" t="str">
        <f>IF(VLOOKUP($A574,Parts!$A:$AM,G$1,0)="X",X$2,"")</f>
        <v/>
      </c>
      <c r="H574" t="str">
        <f>IF(VLOOKUP($A574,Parts!$A:$AM,H$1,0)="X",Y$2,"")</f>
        <v/>
      </c>
      <c r="I574" t="str">
        <f>IF(VLOOKUP($A574,Parts!$A:$AM,I$1,0)="X",Z$2,"")</f>
        <v/>
      </c>
      <c r="J574" t="str">
        <f>IF(VLOOKUP($A574,Parts!$A:$AM,J$1,0)="X",AA$2,"")</f>
        <v/>
      </c>
      <c r="K574" t="str">
        <f>IF(VLOOKUP($A574,Parts!$A:$AM,K$1,0)="X",AB$2,"")</f>
        <v/>
      </c>
      <c r="L574" t="str">
        <f>IF(VLOOKUP($A574,Parts!$A:$AM,L$1,0)="X",AC$2,"")</f>
        <v/>
      </c>
      <c r="M574" t="str">
        <f>IF(VLOOKUP($A574,Parts!$A:$AM,M$1,0)="X",AD$2,"")</f>
        <v/>
      </c>
      <c r="N574" t="str">
        <f>IF(VLOOKUP($A574,Parts!$A:$AM,N$1,0)="X",AE$2,"")</f>
        <v/>
      </c>
      <c r="O574" t="str">
        <f>IF(VLOOKUP($A574,Parts!$A:$AM,O$1,0)="X",AF$2,"")</f>
        <v/>
      </c>
      <c r="P574" t="str">
        <f t="shared" si="9"/>
        <v/>
      </c>
    </row>
    <row r="575" spans="1:16" x14ac:dyDescent="0.25">
      <c r="A575" t="str">
        <f>Table15[[#This Row],[Name]]</f>
        <v>WBI_SolarFlatbed2u</v>
      </c>
      <c r="B575" t="str">
        <f>IF(VLOOKUP($A575,Parts!$A:$AM,B$1,0)="X",S$2,"")</f>
        <v/>
      </c>
      <c r="C575" t="str">
        <f>IF(VLOOKUP($A575,Parts!$A:$AM,C$1,0)="X",T$2,"")</f>
        <v/>
      </c>
      <c r="D575" t="str">
        <f>IF(VLOOKUP($A575,Parts!$A:$AM,D$1,0)="X",U$2,"")</f>
        <v/>
      </c>
      <c r="E575" t="str">
        <f>IF(VLOOKUP($A575,Parts!$A:$AM,E$1,0)="X",V$2,"")</f>
        <v/>
      </c>
      <c r="F575" t="str">
        <f>IF(VLOOKUP($A575,Parts!$A:$AM,F$1,0)="X",W$2,"")</f>
        <v/>
      </c>
      <c r="G575" t="str">
        <f>IF(VLOOKUP($A575,Parts!$A:$AM,G$1,0)="X",X$2,"")</f>
        <v/>
      </c>
      <c r="H575" t="str">
        <f>IF(VLOOKUP($A575,Parts!$A:$AM,H$1,0)="X",Y$2,"")</f>
        <v/>
      </c>
      <c r="I575" t="str">
        <f>IF(VLOOKUP($A575,Parts!$A:$AM,I$1,0)="X",Z$2,"")</f>
        <v/>
      </c>
      <c r="J575" t="str">
        <f>IF(VLOOKUP($A575,Parts!$A:$AM,J$1,0)="X",AA$2,"")</f>
        <v/>
      </c>
      <c r="K575" t="str">
        <f>IF(VLOOKUP($A575,Parts!$A:$AM,K$1,0)="X",AB$2,"")</f>
        <v/>
      </c>
      <c r="L575" t="str">
        <f>IF(VLOOKUP($A575,Parts!$A:$AM,L$1,0)="X",AC$2,"")</f>
        <v/>
      </c>
      <c r="M575" t="str">
        <f>IF(VLOOKUP($A575,Parts!$A:$AM,M$1,0)="X",AD$2,"")</f>
        <v/>
      </c>
      <c r="N575" t="str">
        <f>IF(VLOOKUP($A575,Parts!$A:$AM,N$1,0)="X",AE$2,"")</f>
        <v/>
      </c>
      <c r="O575" t="str">
        <f>IF(VLOOKUP($A575,Parts!$A:$AM,O$1,0)="X",AF$2,"")</f>
        <v/>
      </c>
      <c r="P575" t="str">
        <f t="shared" si="9"/>
        <v/>
      </c>
    </row>
    <row r="576" spans="1:16" x14ac:dyDescent="0.25">
      <c r="A576" t="str">
        <f>Table15[[#This Row],[Name]]</f>
        <v>WBI_SolarFlatbed1uWide</v>
      </c>
      <c r="B576" t="str">
        <f>IF(VLOOKUP($A576,Parts!$A:$AM,B$1,0)="X",S$2,"")</f>
        <v/>
      </c>
      <c r="C576" t="str">
        <f>IF(VLOOKUP($A576,Parts!$A:$AM,C$1,0)="X",T$2,"")</f>
        <v/>
      </c>
      <c r="D576" t="str">
        <f>IF(VLOOKUP($A576,Parts!$A:$AM,D$1,0)="X",U$2,"")</f>
        <v/>
      </c>
      <c r="E576" t="str">
        <f>IF(VLOOKUP($A576,Parts!$A:$AM,E$1,0)="X",V$2,"")</f>
        <v/>
      </c>
      <c r="F576" t="str">
        <f>IF(VLOOKUP($A576,Parts!$A:$AM,F$1,0)="X",W$2,"")</f>
        <v/>
      </c>
      <c r="G576" t="str">
        <f>IF(VLOOKUP($A576,Parts!$A:$AM,G$1,0)="X",X$2,"")</f>
        <v/>
      </c>
      <c r="H576" t="str">
        <f>IF(VLOOKUP($A576,Parts!$A:$AM,H$1,0)="X",Y$2,"")</f>
        <v/>
      </c>
      <c r="I576" t="str">
        <f>IF(VLOOKUP($A576,Parts!$A:$AM,I$1,0)="X",Z$2,"")</f>
        <v/>
      </c>
      <c r="J576" t="str">
        <f>IF(VLOOKUP($A576,Parts!$A:$AM,J$1,0)="X",AA$2,"")</f>
        <v/>
      </c>
      <c r="K576" t="str">
        <f>IF(VLOOKUP($A576,Parts!$A:$AM,K$1,0)="X",AB$2,"")</f>
        <v/>
      </c>
      <c r="L576" t="str">
        <f>IF(VLOOKUP($A576,Parts!$A:$AM,L$1,0)="X",AC$2,"")</f>
        <v/>
      </c>
      <c r="M576" t="str">
        <f>IF(VLOOKUP($A576,Parts!$A:$AM,M$1,0)="X",AD$2,"")</f>
        <v/>
      </c>
      <c r="N576" t="str">
        <f>IF(VLOOKUP($A576,Parts!$A:$AM,N$1,0)="X",AE$2,"")</f>
        <v/>
      </c>
      <c r="O576" t="str">
        <f>IF(VLOOKUP($A576,Parts!$A:$AM,O$1,0)="X",AF$2,"")</f>
        <v/>
      </c>
      <c r="P576" t="str">
        <f t="shared" si="9"/>
        <v/>
      </c>
    </row>
    <row r="577" spans="1:16" x14ac:dyDescent="0.25">
      <c r="A577" t="str">
        <f>Table15[[#This Row],[Name]]</f>
        <v>WBI_SolarFlatbed2uWide</v>
      </c>
      <c r="B577" t="str">
        <f>IF(VLOOKUP($A577,Parts!$A:$AM,B$1,0)="X",S$2,"")</f>
        <v/>
      </c>
      <c r="C577" t="str">
        <f>IF(VLOOKUP($A577,Parts!$A:$AM,C$1,0)="X",T$2,"")</f>
        <v/>
      </c>
      <c r="D577" t="str">
        <f>IF(VLOOKUP($A577,Parts!$A:$AM,D$1,0)="X",U$2,"")</f>
        <v/>
      </c>
      <c r="E577" t="str">
        <f>IF(VLOOKUP($A577,Parts!$A:$AM,E$1,0)="X",V$2,"")</f>
        <v/>
      </c>
      <c r="F577" t="str">
        <f>IF(VLOOKUP($A577,Parts!$A:$AM,F$1,0)="X",W$2,"")</f>
        <v/>
      </c>
      <c r="G577" t="str">
        <f>IF(VLOOKUP($A577,Parts!$A:$AM,G$1,0)="X",X$2,"")</f>
        <v/>
      </c>
      <c r="H577" t="str">
        <f>IF(VLOOKUP($A577,Parts!$A:$AM,H$1,0)="X",Y$2,"")</f>
        <v/>
      </c>
      <c r="I577" t="str">
        <f>IF(VLOOKUP($A577,Parts!$A:$AM,I$1,0)="X",Z$2,"")</f>
        <v/>
      </c>
      <c r="J577" t="str">
        <f>IF(VLOOKUP($A577,Parts!$A:$AM,J$1,0)="X",AA$2,"")</f>
        <v/>
      </c>
      <c r="K577" t="str">
        <f>IF(VLOOKUP($A577,Parts!$A:$AM,K$1,0)="X",AB$2,"")</f>
        <v/>
      </c>
      <c r="L577" t="str">
        <f>IF(VLOOKUP($A577,Parts!$A:$AM,L$1,0)="X",AC$2,"")</f>
        <v/>
      </c>
      <c r="M577" t="str">
        <f>IF(VLOOKUP($A577,Parts!$A:$AM,M$1,0)="X",AD$2,"")</f>
        <v/>
      </c>
      <c r="N577" t="str">
        <f>IF(VLOOKUP($A577,Parts!$A:$AM,N$1,0)="X",AE$2,"")</f>
        <v/>
      </c>
      <c r="O577" t="str">
        <f>IF(VLOOKUP($A577,Parts!$A:$AM,O$1,0)="X",AF$2,"")</f>
        <v/>
      </c>
      <c r="P577" t="str">
        <f t="shared" si="9"/>
        <v/>
      </c>
    </row>
    <row r="578" spans="1:16" x14ac:dyDescent="0.25">
      <c r="A578" t="str">
        <f>Table15[[#This Row],[Name]]</f>
        <v>WBI_TrailerHitch2</v>
      </c>
      <c r="B578" t="str">
        <f>IF(VLOOKUP($A578,Parts!$A:$AM,B$1,0)="X",S$2,"")</f>
        <v/>
      </c>
      <c r="C578" t="str">
        <f>IF(VLOOKUP($A578,Parts!$A:$AM,C$1,0)="X",T$2,"")</f>
        <v/>
      </c>
      <c r="D578" t="str">
        <f>IF(VLOOKUP($A578,Parts!$A:$AM,D$1,0)="X",U$2,"")</f>
        <v/>
      </c>
      <c r="E578" t="str">
        <f>IF(VLOOKUP($A578,Parts!$A:$AM,E$1,0)="X",V$2,"")</f>
        <v/>
      </c>
      <c r="F578" t="str">
        <f>IF(VLOOKUP($A578,Parts!$A:$AM,F$1,0)="X",W$2,"")</f>
        <v/>
      </c>
      <c r="G578" t="str">
        <f>IF(VLOOKUP($A578,Parts!$A:$AM,G$1,0)="X",X$2,"")</f>
        <v/>
      </c>
      <c r="H578" t="str">
        <f>IF(VLOOKUP($A578,Parts!$A:$AM,H$1,0)="X",Y$2,"")</f>
        <v/>
      </c>
      <c r="I578" t="str">
        <f>IF(VLOOKUP($A578,Parts!$A:$AM,I$1,0)="X",Z$2,"")</f>
        <v/>
      </c>
      <c r="J578" t="str">
        <f>IF(VLOOKUP($A578,Parts!$A:$AM,J$1,0)="X",AA$2,"")</f>
        <v/>
      </c>
      <c r="K578" t="str">
        <f>IF(VLOOKUP($A578,Parts!$A:$AM,K$1,0)="X",AB$2,"")</f>
        <v/>
      </c>
      <c r="L578" t="str">
        <f>IF(VLOOKUP($A578,Parts!$A:$AM,L$1,0)="X",AC$2,"")</f>
        <v/>
      </c>
      <c r="M578" t="str">
        <f>IF(VLOOKUP($A578,Parts!$A:$AM,M$1,0)="X",AD$2,"")</f>
        <v/>
      </c>
      <c r="N578" t="str">
        <f>IF(VLOOKUP($A578,Parts!$A:$AM,N$1,0)="X",AE$2,"")</f>
        <v/>
      </c>
      <c r="O578" t="str">
        <f>IF(VLOOKUP($A578,Parts!$A:$AM,O$1,0)="X",AF$2,"")</f>
        <v/>
      </c>
      <c r="P578" t="str">
        <f t="shared" si="9"/>
        <v/>
      </c>
    </row>
    <row r="579" spans="1:16" x14ac:dyDescent="0.25">
      <c r="A579" t="str">
        <f>Table15[[#This Row],[Name]]</f>
        <v>WBI_BuffaloAeroCone1</v>
      </c>
      <c r="B579" t="str">
        <f>IF(VLOOKUP($A579,Parts!$A:$AM,B$1,0)="X",S$2,"")</f>
        <v/>
      </c>
      <c r="C579" t="str">
        <f>IF(VLOOKUP($A579,Parts!$A:$AM,C$1,0)="X",T$2,"")</f>
        <v/>
      </c>
      <c r="D579" t="str">
        <f>IF(VLOOKUP($A579,Parts!$A:$AM,D$1,0)="X",U$2,"")</f>
        <v/>
      </c>
      <c r="E579" t="str">
        <f>IF(VLOOKUP($A579,Parts!$A:$AM,E$1,0)="X",V$2,"")</f>
        <v/>
      </c>
      <c r="F579" t="str">
        <f>IF(VLOOKUP($A579,Parts!$A:$AM,F$1,0)="X",W$2,"")</f>
        <v/>
      </c>
      <c r="G579" t="str">
        <f>IF(VLOOKUP($A579,Parts!$A:$AM,G$1,0)="X",X$2,"")</f>
        <v/>
      </c>
      <c r="H579" t="str">
        <f>IF(VLOOKUP($A579,Parts!$A:$AM,H$1,0)="X",Y$2,"")</f>
        <v/>
      </c>
      <c r="I579" t="str">
        <f>IF(VLOOKUP($A579,Parts!$A:$AM,I$1,0)="X",Z$2,"")</f>
        <v/>
      </c>
      <c r="J579" t="str">
        <f>IF(VLOOKUP($A579,Parts!$A:$AM,J$1,0)="X",AA$2,"")</f>
        <v/>
      </c>
      <c r="K579" t="str">
        <f>IF(VLOOKUP($A579,Parts!$A:$AM,K$1,0)="X",AB$2,"")</f>
        <v/>
      </c>
      <c r="L579" t="str">
        <f>IF(VLOOKUP($A579,Parts!$A:$AM,L$1,0)="X",AC$2,"")</f>
        <v/>
      </c>
      <c r="M579" t="str">
        <f>IF(VLOOKUP($A579,Parts!$A:$AM,M$1,0)="X",AD$2,"")</f>
        <v/>
      </c>
      <c r="N579" t="str">
        <f>IF(VLOOKUP($A579,Parts!$A:$AM,N$1,0)="X",AE$2,"")</f>
        <v/>
      </c>
      <c r="O579" t="str">
        <f>IF(VLOOKUP($A579,Parts!$A:$AM,O$1,0)="X",AF$2,"")</f>
        <v/>
      </c>
      <c r="P579" t="str">
        <f t="shared" ref="P579:P642" si="10">B579&amp;C579&amp;D579&amp;E579&amp;F579&amp;G579&amp;H579&amp;I579&amp;J579&amp;K579&amp;L579&amp;M579&amp;N579&amp;O579</f>
        <v/>
      </c>
    </row>
    <row r="580" spans="1:16" x14ac:dyDescent="0.25">
      <c r="A580" t="str">
        <f>Table15[[#This Row],[Name]]</f>
        <v>WBI_BuffaloAeroCone</v>
      </c>
      <c r="B580" t="str">
        <f>IF(VLOOKUP($A580,Parts!$A:$AM,B$1,0)="X",S$2,"")</f>
        <v/>
      </c>
      <c r="C580" t="str">
        <f>IF(VLOOKUP($A580,Parts!$A:$AM,C$1,0)="X",T$2,"")</f>
        <v/>
      </c>
      <c r="D580" t="str">
        <f>IF(VLOOKUP($A580,Parts!$A:$AM,D$1,0)="X",U$2,"")</f>
        <v/>
      </c>
      <c r="E580" t="str">
        <f>IF(VLOOKUP($A580,Parts!$A:$AM,E$1,0)="X",V$2,"")</f>
        <v/>
      </c>
      <c r="F580" t="str">
        <f>IF(VLOOKUP($A580,Parts!$A:$AM,F$1,0)="X",W$2,"")</f>
        <v/>
      </c>
      <c r="G580" t="str">
        <f>IF(VLOOKUP($A580,Parts!$A:$AM,G$1,0)="X",X$2,"")</f>
        <v/>
      </c>
      <c r="H580" t="str">
        <f>IF(VLOOKUP($A580,Parts!$A:$AM,H$1,0)="X",Y$2,"")</f>
        <v/>
      </c>
      <c r="I580" t="str">
        <f>IF(VLOOKUP($A580,Parts!$A:$AM,I$1,0)="X",Z$2,"")</f>
        <v/>
      </c>
      <c r="J580" t="str">
        <f>IF(VLOOKUP($A580,Parts!$A:$AM,J$1,0)="X",AA$2,"")</f>
        <v/>
      </c>
      <c r="K580" t="str">
        <f>IF(VLOOKUP($A580,Parts!$A:$AM,K$1,0)="X",AB$2,"")</f>
        <v/>
      </c>
      <c r="L580" t="str">
        <f>IF(VLOOKUP($A580,Parts!$A:$AM,L$1,0)="X",AC$2,"")</f>
        <v/>
      </c>
      <c r="M580" t="str">
        <f>IF(VLOOKUP($A580,Parts!$A:$AM,M$1,0)="X",AD$2,"")</f>
        <v/>
      </c>
      <c r="N580" t="str">
        <f>IF(VLOOKUP($A580,Parts!$A:$AM,N$1,0)="X",AE$2,"")</f>
        <v/>
      </c>
      <c r="O580" t="str">
        <f>IF(VLOOKUP($A580,Parts!$A:$AM,O$1,0)="X",AF$2,"")</f>
        <v/>
      </c>
      <c r="P580" t="str">
        <f t="shared" si="10"/>
        <v/>
      </c>
    </row>
    <row r="581" spans="1:16" x14ac:dyDescent="0.25">
      <c r="A581" t="str">
        <f>Table15[[#This Row],[Name]]</f>
        <v>WBI_BuffaloAeroCone3</v>
      </c>
      <c r="B581" t="str">
        <f>IF(VLOOKUP($A581,Parts!$A:$AM,B$1,0)="X",S$2,"")</f>
        <v/>
      </c>
      <c r="C581" t="str">
        <f>IF(VLOOKUP($A581,Parts!$A:$AM,C$1,0)="X",T$2,"")</f>
        <v/>
      </c>
      <c r="D581" t="str">
        <f>IF(VLOOKUP($A581,Parts!$A:$AM,D$1,0)="X",U$2,"")</f>
        <v/>
      </c>
      <c r="E581" t="str">
        <f>IF(VLOOKUP($A581,Parts!$A:$AM,E$1,0)="X",V$2,"")</f>
        <v/>
      </c>
      <c r="F581" t="str">
        <f>IF(VLOOKUP($A581,Parts!$A:$AM,F$1,0)="X",W$2,"")</f>
        <v/>
      </c>
      <c r="G581" t="str">
        <f>IF(VLOOKUP($A581,Parts!$A:$AM,G$1,0)="X",X$2,"")</f>
        <v/>
      </c>
      <c r="H581" t="str">
        <f>IF(VLOOKUP($A581,Parts!$A:$AM,H$1,0)="X",Y$2,"")</f>
        <v/>
      </c>
      <c r="I581" t="str">
        <f>IF(VLOOKUP($A581,Parts!$A:$AM,I$1,0)="X",Z$2,"")</f>
        <v/>
      </c>
      <c r="J581" t="str">
        <f>IF(VLOOKUP($A581,Parts!$A:$AM,J$1,0)="X",AA$2,"")</f>
        <v/>
      </c>
      <c r="K581" t="str">
        <f>IF(VLOOKUP($A581,Parts!$A:$AM,K$1,0)="X",AB$2,"")</f>
        <v/>
      </c>
      <c r="L581" t="str">
        <f>IF(VLOOKUP($A581,Parts!$A:$AM,L$1,0)="X",AC$2,"")</f>
        <v/>
      </c>
      <c r="M581" t="str">
        <f>IF(VLOOKUP($A581,Parts!$A:$AM,M$1,0)="X",AD$2,"")</f>
        <v/>
      </c>
      <c r="N581" t="str">
        <f>IF(VLOOKUP($A581,Parts!$A:$AM,N$1,0)="X",AE$2,"")</f>
        <v/>
      </c>
      <c r="O581" t="str">
        <f>IF(VLOOKUP($A581,Parts!$A:$AM,O$1,0)="X",AF$2,"")</f>
        <v/>
      </c>
      <c r="P581" t="str">
        <f t="shared" si="10"/>
        <v/>
      </c>
    </row>
    <row r="582" spans="1:16" x14ac:dyDescent="0.25">
      <c r="A582" t="str">
        <f>Table15[[#This Row],[Name]]</f>
        <v>WBI_BuffaloAeroCone4</v>
      </c>
      <c r="B582" t="str">
        <f>IF(VLOOKUP($A582,Parts!$A:$AM,B$1,0)="X",S$2,"")</f>
        <v/>
      </c>
      <c r="C582" t="str">
        <f>IF(VLOOKUP($A582,Parts!$A:$AM,C$1,0)="X",T$2,"")</f>
        <v/>
      </c>
      <c r="D582" t="str">
        <f>IF(VLOOKUP($A582,Parts!$A:$AM,D$1,0)="X",U$2,"")</f>
        <v/>
      </c>
      <c r="E582" t="str">
        <f>IF(VLOOKUP($A582,Parts!$A:$AM,E$1,0)="X",V$2,"")</f>
        <v/>
      </c>
      <c r="F582" t="str">
        <f>IF(VLOOKUP($A582,Parts!$A:$AM,F$1,0)="X",W$2,"")</f>
        <v/>
      </c>
      <c r="G582" t="str">
        <f>IF(VLOOKUP($A582,Parts!$A:$AM,G$1,0)="X",X$2,"")</f>
        <v/>
      </c>
      <c r="H582" t="str">
        <f>IF(VLOOKUP($A582,Parts!$A:$AM,H$1,0)="X",Y$2,"")</f>
        <v/>
      </c>
      <c r="I582" t="str">
        <f>IF(VLOOKUP($A582,Parts!$A:$AM,I$1,0)="X",Z$2,"")</f>
        <v/>
      </c>
      <c r="J582" t="str">
        <f>IF(VLOOKUP($A582,Parts!$A:$AM,J$1,0)="X",AA$2,"")</f>
        <v/>
      </c>
      <c r="K582" t="str">
        <f>IF(VLOOKUP($A582,Parts!$A:$AM,K$1,0)="X",AB$2,"")</f>
        <v/>
      </c>
      <c r="L582" t="str">
        <f>IF(VLOOKUP($A582,Parts!$A:$AM,L$1,0)="X",AC$2,"")</f>
        <v/>
      </c>
      <c r="M582" t="str">
        <f>IF(VLOOKUP($A582,Parts!$A:$AM,M$1,0)="X",AD$2,"")</f>
        <v/>
      </c>
      <c r="N582" t="str">
        <f>IF(VLOOKUP($A582,Parts!$A:$AM,N$1,0)="X",AE$2,"")</f>
        <v/>
      </c>
      <c r="O582" t="str">
        <f>IF(VLOOKUP($A582,Parts!$A:$AM,O$1,0)="X",AF$2,"")</f>
        <v/>
      </c>
      <c r="P582" t="str">
        <f t="shared" si="10"/>
        <v/>
      </c>
    </row>
    <row r="583" spans="1:16" x14ac:dyDescent="0.25">
      <c r="A583" t="str">
        <f>Table15[[#This Row],[Name]]</f>
        <v>WBI_WingRoot</v>
      </c>
      <c r="B583" t="str">
        <f>IF(VLOOKUP($A583,Parts!$A:$AM,B$1,0)="X",S$2,"")</f>
        <v/>
      </c>
      <c r="C583" t="str">
        <f>IF(VLOOKUP($A583,Parts!$A:$AM,C$1,0)="X",T$2,"")</f>
        <v/>
      </c>
      <c r="D583" t="str">
        <f>IF(VLOOKUP($A583,Parts!$A:$AM,D$1,0)="X",U$2,"")</f>
        <v/>
      </c>
      <c r="E583" t="str">
        <f>IF(VLOOKUP($A583,Parts!$A:$AM,E$1,0)="X",V$2,"")</f>
        <v/>
      </c>
      <c r="F583" t="str">
        <f>IF(VLOOKUP($A583,Parts!$A:$AM,F$1,0)="X",W$2,"")</f>
        <v/>
      </c>
      <c r="G583" t="str">
        <f>IF(VLOOKUP($A583,Parts!$A:$AM,G$1,0)="X",X$2,"")</f>
        <v/>
      </c>
      <c r="H583" t="str">
        <f>IF(VLOOKUP($A583,Parts!$A:$AM,H$1,0)="X",Y$2,"")</f>
        <v/>
      </c>
      <c r="I583" t="str">
        <f>IF(VLOOKUP($A583,Parts!$A:$AM,I$1,0)="X",Z$2,"")</f>
        <v/>
      </c>
      <c r="J583" t="str">
        <f>IF(VLOOKUP($A583,Parts!$A:$AM,J$1,0)="X",AA$2,"")</f>
        <v/>
      </c>
      <c r="K583" t="str">
        <f>IF(VLOOKUP($A583,Parts!$A:$AM,K$1,0)="X",AB$2,"")</f>
        <v/>
      </c>
      <c r="L583" t="str">
        <f>IF(VLOOKUP($A583,Parts!$A:$AM,L$1,0)="X",AC$2,"")</f>
        <v/>
      </c>
      <c r="M583" t="str">
        <f>IF(VLOOKUP($A583,Parts!$A:$AM,M$1,0)="X",AD$2,"")</f>
        <v/>
      </c>
      <c r="N583" t="str">
        <f>IF(VLOOKUP($A583,Parts!$A:$AM,N$1,0)="X",AE$2,"")</f>
        <v/>
      </c>
      <c r="O583" t="str">
        <f>IF(VLOOKUP($A583,Parts!$A:$AM,O$1,0)="X",AF$2,"")</f>
        <v/>
      </c>
      <c r="P583" t="str">
        <f t="shared" si="10"/>
        <v/>
      </c>
    </row>
    <row r="584" spans="1:16" x14ac:dyDescent="0.25">
      <c r="A584" t="str">
        <f>Table15[[#This Row],[Name]]</f>
        <v>BuffaloWinglet</v>
      </c>
      <c r="B584" t="str">
        <f>IF(VLOOKUP($A584,Parts!$A:$AM,B$1,0)="X",S$2,"")</f>
        <v/>
      </c>
      <c r="C584" t="str">
        <f>IF(VLOOKUP($A584,Parts!$A:$AM,C$1,0)="X",T$2,"")</f>
        <v/>
      </c>
      <c r="D584" t="str">
        <f>IF(VLOOKUP($A584,Parts!$A:$AM,D$1,0)="X",U$2,"")</f>
        <v/>
      </c>
      <c r="E584" t="str">
        <f>IF(VLOOKUP($A584,Parts!$A:$AM,E$1,0)="X",V$2,"")</f>
        <v/>
      </c>
      <c r="F584" t="str">
        <f>IF(VLOOKUP($A584,Parts!$A:$AM,F$1,0)="X",W$2,"")</f>
        <v/>
      </c>
      <c r="G584" t="str">
        <f>IF(VLOOKUP($A584,Parts!$A:$AM,G$1,0)="X",X$2,"")</f>
        <v/>
      </c>
      <c r="H584" t="str">
        <f>IF(VLOOKUP($A584,Parts!$A:$AM,H$1,0)="X",Y$2,"")</f>
        <v/>
      </c>
      <c r="I584" t="str">
        <f>IF(VLOOKUP($A584,Parts!$A:$AM,I$1,0)="X",Z$2,"")</f>
        <v/>
      </c>
      <c r="J584" t="str">
        <f>IF(VLOOKUP($A584,Parts!$A:$AM,J$1,0)="X",AA$2,"")</f>
        <v/>
      </c>
      <c r="K584" t="str">
        <f>IF(VLOOKUP($A584,Parts!$A:$AM,K$1,0)="X",AB$2,"")</f>
        <v/>
      </c>
      <c r="L584" t="str">
        <f>IF(VLOOKUP($A584,Parts!$A:$AM,L$1,0)="X",AC$2,"")</f>
        <v/>
      </c>
      <c r="M584" t="str">
        <f>IF(VLOOKUP($A584,Parts!$A:$AM,M$1,0)="X",AD$2,"")</f>
        <v/>
      </c>
      <c r="N584" t="str">
        <f>IF(VLOOKUP($A584,Parts!$A:$AM,N$1,0)="X",AE$2,"")</f>
        <v/>
      </c>
      <c r="O584" t="str">
        <f>IF(VLOOKUP($A584,Parts!$A:$AM,O$1,0)="X",AF$2,"")</f>
        <v/>
      </c>
      <c r="P584" t="str">
        <f t="shared" si="10"/>
        <v/>
      </c>
    </row>
    <row r="585" spans="1:16" x14ac:dyDescent="0.25">
      <c r="A585" t="str">
        <f>Table15[[#This Row],[Name]]</f>
        <v>RLA_small_attach_radial</v>
      </c>
      <c r="B585" t="str">
        <f>IF(VLOOKUP($A585,Parts!$A:$AM,B$1,0)="X",S$2,"")</f>
        <v/>
      </c>
      <c r="C585" t="str">
        <f>IF(VLOOKUP($A585,Parts!$A:$AM,C$1,0)="X",T$2,"")</f>
        <v/>
      </c>
      <c r="D585" t="str">
        <f>IF(VLOOKUP($A585,Parts!$A:$AM,D$1,0)="X",U$2,"")</f>
        <v/>
      </c>
      <c r="E585" t="str">
        <f>IF(VLOOKUP($A585,Parts!$A:$AM,E$1,0)="X",V$2,"")</f>
        <v/>
      </c>
      <c r="F585" t="str">
        <f>IF(VLOOKUP($A585,Parts!$A:$AM,F$1,0)="X",W$2,"")</f>
        <v/>
      </c>
      <c r="G585" t="str">
        <f>IF(VLOOKUP($A585,Parts!$A:$AM,G$1,0)="X",X$2,"")</f>
        <v/>
      </c>
      <c r="H585" t="str">
        <f>IF(VLOOKUP($A585,Parts!$A:$AM,H$1,0)="X",Y$2,"")</f>
        <v/>
      </c>
      <c r="I585" t="str">
        <f>IF(VLOOKUP($A585,Parts!$A:$AM,I$1,0)="X",Z$2,"")</f>
        <v/>
      </c>
      <c r="J585" t="str">
        <f>IF(VLOOKUP($A585,Parts!$A:$AM,J$1,0)="X",AA$2,"")</f>
        <v/>
      </c>
      <c r="K585" t="str">
        <f>IF(VLOOKUP($A585,Parts!$A:$AM,K$1,0)="X",AB$2,"")</f>
        <v/>
      </c>
      <c r="L585" t="str">
        <f>IF(VLOOKUP($A585,Parts!$A:$AM,L$1,0)="X",AC$2,"")</f>
        <v/>
      </c>
      <c r="M585" t="str">
        <f>IF(VLOOKUP($A585,Parts!$A:$AM,M$1,0)="X",AD$2,"")</f>
        <v/>
      </c>
      <c r="N585" t="str">
        <f>IF(VLOOKUP($A585,Parts!$A:$AM,N$1,0)="X",AE$2,"")</f>
        <v/>
      </c>
      <c r="O585" t="str">
        <f>IF(VLOOKUP($A585,Parts!$A:$AM,O$1,0)="X",AF$2,"")</f>
        <v/>
      </c>
      <c r="P585" t="str">
        <f t="shared" si="10"/>
        <v/>
      </c>
    </row>
    <row r="586" spans="1:16" x14ac:dyDescent="0.25">
      <c r="A586" t="str">
        <f>Table15[[#This Row],[Name]]</f>
        <v>SXTSaturnV1Base</v>
      </c>
      <c r="B586" t="str">
        <f>IF(VLOOKUP($A586,Parts!$A:$AM,B$1,0)="X",S$2,"")</f>
        <v/>
      </c>
      <c r="C586" t="str">
        <f>IF(VLOOKUP($A586,Parts!$A:$AM,C$1,0)="X",T$2,"")</f>
        <v/>
      </c>
      <c r="D586" t="str">
        <f>IF(VLOOKUP($A586,Parts!$A:$AM,D$1,0)="X",U$2,"")</f>
        <v/>
      </c>
      <c r="E586" t="str">
        <f>IF(VLOOKUP($A586,Parts!$A:$AM,E$1,0)="X",V$2,"")</f>
        <v/>
      </c>
      <c r="F586" t="str">
        <f>IF(VLOOKUP($A586,Parts!$A:$AM,F$1,0)="X",W$2,"")</f>
        <v/>
      </c>
      <c r="G586" t="str">
        <f>IF(VLOOKUP($A586,Parts!$A:$AM,G$1,0)="X",X$2,"")</f>
        <v/>
      </c>
      <c r="H586" t="str">
        <f>IF(VLOOKUP($A586,Parts!$A:$AM,H$1,0)="X",Y$2,"")</f>
        <v/>
      </c>
      <c r="I586" t="str">
        <f>IF(VLOOKUP($A586,Parts!$A:$AM,I$1,0)="X",Z$2,"")</f>
        <v/>
      </c>
      <c r="J586" t="str">
        <f>IF(VLOOKUP($A586,Parts!$A:$AM,J$1,0)="X",AA$2,"")</f>
        <v/>
      </c>
      <c r="K586" t="str">
        <f>IF(VLOOKUP($A586,Parts!$A:$AM,K$1,0)="X",AB$2,"")</f>
        <v/>
      </c>
      <c r="L586" t="str">
        <f>IF(VLOOKUP($A586,Parts!$A:$AM,L$1,0)="X",AC$2,"")</f>
        <v/>
      </c>
      <c r="M586" t="str">
        <f>IF(VLOOKUP($A586,Parts!$A:$AM,M$1,0)="X",AD$2,"")</f>
        <v/>
      </c>
      <c r="N586" t="str">
        <f>IF(VLOOKUP($A586,Parts!$A:$AM,N$1,0)="X",AE$2,"")</f>
        <v/>
      </c>
      <c r="O586" t="str">
        <f>IF(VLOOKUP($A586,Parts!$A:$AM,O$1,0)="X",AF$2,"")</f>
        <v/>
      </c>
      <c r="P586" t="str">
        <f t="shared" si="10"/>
        <v/>
      </c>
    </row>
    <row r="587" spans="1:16" x14ac:dyDescent="0.25">
      <c r="A587" t="str">
        <f>Table15[[#This Row],[Name]]</f>
        <v>stackPoint1</v>
      </c>
      <c r="B587" t="str">
        <f>IF(VLOOKUP($A587,Parts!$A:$AM,B$1,0)="X",S$2,"")</f>
        <v/>
      </c>
      <c r="C587" t="str">
        <f>IF(VLOOKUP($A587,Parts!$A:$AM,C$1,0)="X",T$2,"")</f>
        <v/>
      </c>
      <c r="D587" t="str">
        <f>IF(VLOOKUP($A587,Parts!$A:$AM,D$1,0)="X",U$2,"")</f>
        <v/>
      </c>
      <c r="E587" t="str">
        <f>IF(VLOOKUP($A587,Parts!$A:$AM,E$1,0)="X",V$2,"")</f>
        <v/>
      </c>
      <c r="F587" t="str">
        <f>IF(VLOOKUP($A587,Parts!$A:$AM,F$1,0)="X",W$2,"")</f>
        <v/>
      </c>
      <c r="G587" t="str">
        <f>IF(VLOOKUP($A587,Parts!$A:$AM,G$1,0)="X",X$2,"")</f>
        <v/>
      </c>
      <c r="H587" t="str">
        <f>IF(VLOOKUP($A587,Parts!$A:$AM,H$1,0)="X",Y$2,"")</f>
        <v/>
      </c>
      <c r="I587" t="str">
        <f>IF(VLOOKUP($A587,Parts!$A:$AM,I$1,0)="X",Z$2,"")</f>
        <v/>
      </c>
      <c r="J587" t="str">
        <f>IF(VLOOKUP($A587,Parts!$A:$AM,J$1,0)="X",AA$2,"")</f>
        <v/>
      </c>
      <c r="K587" t="str">
        <f>IF(VLOOKUP($A587,Parts!$A:$AM,K$1,0)="X",AB$2,"")</f>
        <v/>
      </c>
      <c r="L587" t="str">
        <f>IF(VLOOKUP($A587,Parts!$A:$AM,L$1,0)="X",AC$2,"")</f>
        <v/>
      </c>
      <c r="M587" t="str">
        <f>IF(VLOOKUP($A587,Parts!$A:$AM,M$1,0)="X",AD$2,"")</f>
        <v/>
      </c>
      <c r="N587" t="str">
        <f>IF(VLOOKUP($A587,Parts!$A:$AM,N$1,0)="X",AE$2,"")</f>
        <v/>
      </c>
      <c r="O587" t="str">
        <f>IF(VLOOKUP($A587,Parts!$A:$AM,O$1,0)="X",AF$2,"")</f>
        <v/>
      </c>
      <c r="P587" t="str">
        <f t="shared" si="10"/>
        <v/>
      </c>
    </row>
    <row r="588" spans="1:16" x14ac:dyDescent="0.25">
      <c r="A588" t="str">
        <f>Table15[[#This Row],[Name]]</f>
        <v>sxtshroudradialhardpoint</v>
      </c>
      <c r="B588" t="str">
        <f>IF(VLOOKUP($A588,Parts!$A:$AM,B$1,0)="X",S$2,"")</f>
        <v/>
      </c>
      <c r="C588" t="str">
        <f>IF(VLOOKUP($A588,Parts!$A:$AM,C$1,0)="X",T$2,"")</f>
        <v/>
      </c>
      <c r="D588" t="str">
        <f>IF(VLOOKUP($A588,Parts!$A:$AM,D$1,0)="X",U$2,"")</f>
        <v/>
      </c>
      <c r="E588" t="str">
        <f>IF(VLOOKUP($A588,Parts!$A:$AM,E$1,0)="X",V$2,"")</f>
        <v/>
      </c>
      <c r="F588" t="str">
        <f>IF(VLOOKUP($A588,Parts!$A:$AM,F$1,0)="X",W$2,"")</f>
        <v/>
      </c>
      <c r="G588" t="str">
        <f>IF(VLOOKUP($A588,Parts!$A:$AM,G$1,0)="X",X$2,"")</f>
        <v/>
      </c>
      <c r="H588" t="str">
        <f>IF(VLOOKUP($A588,Parts!$A:$AM,H$1,0)="X",Y$2,"")</f>
        <v/>
      </c>
      <c r="I588" t="str">
        <f>IF(VLOOKUP($A588,Parts!$A:$AM,I$1,0)="X",Z$2,"")</f>
        <v/>
      </c>
      <c r="J588" t="str">
        <f>IF(VLOOKUP($A588,Parts!$A:$AM,J$1,0)="X",AA$2,"")</f>
        <v/>
      </c>
      <c r="K588" t="str">
        <f>IF(VLOOKUP($A588,Parts!$A:$AM,K$1,0)="X",AB$2,"")</f>
        <v/>
      </c>
      <c r="L588" t="str">
        <f>IF(VLOOKUP($A588,Parts!$A:$AM,L$1,0)="X",AC$2,"")</f>
        <v/>
      </c>
      <c r="M588" t="str">
        <f>IF(VLOOKUP($A588,Parts!$A:$AM,M$1,0)="X",AD$2,"")</f>
        <v/>
      </c>
      <c r="N588" t="str">
        <f>IF(VLOOKUP($A588,Parts!$A:$AM,N$1,0)="X",AE$2,"")</f>
        <v/>
      </c>
      <c r="O588" t="str">
        <f>IF(VLOOKUP($A588,Parts!$A:$AM,O$1,0)="X",AF$2,"")</f>
        <v/>
      </c>
      <c r="P588" t="str">
        <f t="shared" si="10"/>
        <v/>
      </c>
    </row>
    <row r="589" spans="1:16" x14ac:dyDescent="0.25">
      <c r="A589" t="str">
        <f>Table15[[#This Row],[Name]]</f>
        <v>SXTCargoBay1</v>
      </c>
      <c r="B589" t="str">
        <f>IF(VLOOKUP($A589,Parts!$A:$AM,B$1,0)="X",S$2,"")</f>
        <v/>
      </c>
      <c r="C589" t="str">
        <f>IF(VLOOKUP($A589,Parts!$A:$AM,C$1,0)="X",T$2,"")</f>
        <v/>
      </c>
      <c r="D589" t="str">
        <f>IF(VLOOKUP($A589,Parts!$A:$AM,D$1,0)="X",U$2,"")</f>
        <v/>
      </c>
      <c r="E589" t="str">
        <f>IF(VLOOKUP($A589,Parts!$A:$AM,E$1,0)="X",V$2,"")</f>
        <v/>
      </c>
      <c r="F589" t="str">
        <f>IF(VLOOKUP($A589,Parts!$A:$AM,F$1,0)="X",W$2,"")</f>
        <v/>
      </c>
      <c r="G589" t="str">
        <f>IF(VLOOKUP($A589,Parts!$A:$AM,G$1,0)="X",X$2,"")</f>
        <v/>
      </c>
      <c r="H589" t="str">
        <f>IF(VLOOKUP($A589,Parts!$A:$AM,H$1,0)="X",Y$2,"")</f>
        <v/>
      </c>
      <c r="I589" t="str">
        <f>IF(VLOOKUP($A589,Parts!$A:$AM,I$1,0)="X",Z$2,"")</f>
        <v/>
      </c>
      <c r="J589" t="str">
        <f>IF(VLOOKUP($A589,Parts!$A:$AM,J$1,0)="X",AA$2,"")</f>
        <v/>
      </c>
      <c r="K589" t="str">
        <f>IF(VLOOKUP($A589,Parts!$A:$AM,K$1,0)="X",AB$2,"")</f>
        <v/>
      </c>
      <c r="L589" t="str">
        <f>IF(VLOOKUP($A589,Parts!$A:$AM,L$1,0)="X",AC$2,"")</f>
        <v/>
      </c>
      <c r="M589" t="str">
        <f>IF(VLOOKUP($A589,Parts!$A:$AM,M$1,0)="X",AD$2,"")</f>
        <v/>
      </c>
      <c r="N589" t="str">
        <f>IF(VLOOKUP($A589,Parts!$A:$AM,N$1,0)="X",AE$2,"")</f>
        <v/>
      </c>
      <c r="O589" t="str">
        <f>IF(VLOOKUP($A589,Parts!$A:$AM,O$1,0)="X",AF$2,"")</f>
        <v/>
      </c>
      <c r="P589" t="str">
        <f t="shared" si="10"/>
        <v/>
      </c>
    </row>
    <row r="590" spans="1:16" x14ac:dyDescent="0.25">
      <c r="A590" t="str">
        <f>Table15[[#This Row],[Name]]</f>
        <v>adapterSize2-Size1</v>
      </c>
      <c r="B590" t="str">
        <f>IF(VLOOKUP($A590,Parts!$A:$AM,B$1,0)="X",S$2,"")</f>
        <v/>
      </c>
      <c r="C590" t="str">
        <f>IF(VLOOKUP($A590,Parts!$A:$AM,C$1,0)="X",T$2,"")</f>
        <v/>
      </c>
      <c r="D590" t="str">
        <f>IF(VLOOKUP($A590,Parts!$A:$AM,D$1,0)="X",U$2,"")</f>
        <v/>
      </c>
      <c r="E590" t="str">
        <f>IF(VLOOKUP($A590,Parts!$A:$AM,E$1,0)="X",V$2,"")</f>
        <v/>
      </c>
      <c r="F590" t="str">
        <f>IF(VLOOKUP($A590,Parts!$A:$AM,F$1,0)="X",W$2,"")</f>
        <v/>
      </c>
      <c r="G590" t="str">
        <f>IF(VLOOKUP($A590,Parts!$A:$AM,G$1,0)="X",X$2,"")</f>
        <v/>
      </c>
      <c r="H590" t="str">
        <f>IF(VLOOKUP($A590,Parts!$A:$AM,H$1,0)="X",Y$2,"")</f>
        <v/>
      </c>
      <c r="I590" t="str">
        <f>IF(VLOOKUP($A590,Parts!$A:$AM,I$1,0)="X",Z$2,"")</f>
        <v/>
      </c>
      <c r="J590" t="str">
        <f>IF(VLOOKUP($A590,Parts!$A:$AM,J$1,0)="X",AA$2,"")</f>
        <v/>
      </c>
      <c r="K590" t="str">
        <f>IF(VLOOKUP($A590,Parts!$A:$AM,K$1,0)="X",AB$2,"")</f>
        <v/>
      </c>
      <c r="L590" t="str">
        <f>IF(VLOOKUP($A590,Parts!$A:$AM,L$1,0)="X",AC$2,"")</f>
        <v/>
      </c>
      <c r="M590" t="str">
        <f>IF(VLOOKUP($A590,Parts!$A:$AM,M$1,0)="X",AD$2,"")</f>
        <v/>
      </c>
      <c r="N590" t="str">
        <f>IF(VLOOKUP($A590,Parts!$A:$AM,N$1,0)="X",AE$2,"")</f>
        <v/>
      </c>
      <c r="O590" t="str">
        <f>IF(VLOOKUP($A590,Parts!$A:$AM,O$1,0)="X",AF$2,"")</f>
        <v/>
      </c>
      <c r="P590" t="str">
        <f t="shared" si="10"/>
        <v/>
      </c>
    </row>
    <row r="591" spans="1:16" x14ac:dyDescent="0.25">
      <c r="A591" t="str">
        <f>Table15[[#This Row],[Name]]</f>
        <v>SXT25to375mKossak</v>
      </c>
      <c r="B591" t="str">
        <f>IF(VLOOKUP($A591,Parts!$A:$AM,B$1,0)="X",S$2,"")</f>
        <v/>
      </c>
      <c r="C591" t="str">
        <f>IF(VLOOKUP($A591,Parts!$A:$AM,C$1,0)="X",T$2,"")</f>
        <v/>
      </c>
      <c r="D591" t="str">
        <f>IF(VLOOKUP($A591,Parts!$A:$AM,D$1,0)="X",U$2,"")</f>
        <v/>
      </c>
      <c r="E591" t="str">
        <f>IF(VLOOKUP($A591,Parts!$A:$AM,E$1,0)="X",V$2,"")</f>
        <v/>
      </c>
      <c r="F591" t="str">
        <f>IF(VLOOKUP($A591,Parts!$A:$AM,F$1,0)="X",W$2,"")</f>
        <v/>
      </c>
      <c r="G591" t="str">
        <f>IF(VLOOKUP($A591,Parts!$A:$AM,G$1,0)="X",X$2,"")</f>
        <v/>
      </c>
      <c r="H591" t="str">
        <f>IF(VLOOKUP($A591,Parts!$A:$AM,H$1,0)="X",Y$2,"")</f>
        <v/>
      </c>
      <c r="I591" t="str">
        <f>IF(VLOOKUP($A591,Parts!$A:$AM,I$1,0)="X",Z$2,"")</f>
        <v/>
      </c>
      <c r="J591" t="str">
        <f>IF(VLOOKUP($A591,Parts!$A:$AM,J$1,0)="X",AA$2,"")</f>
        <v/>
      </c>
      <c r="K591" t="str">
        <f>IF(VLOOKUP($A591,Parts!$A:$AM,K$1,0)="X",AB$2,"")</f>
        <v/>
      </c>
      <c r="L591" t="str">
        <f>IF(VLOOKUP($A591,Parts!$A:$AM,L$1,0)="X",AC$2,"")</f>
        <v/>
      </c>
      <c r="M591" t="str">
        <f>IF(VLOOKUP($A591,Parts!$A:$AM,M$1,0)="X",AD$2,"")</f>
        <v/>
      </c>
      <c r="N591" t="str">
        <f>IF(VLOOKUP($A591,Parts!$A:$AM,N$1,0)="X",AE$2,"")</f>
        <v/>
      </c>
      <c r="O591" t="str">
        <f>IF(VLOOKUP($A591,Parts!$A:$AM,O$1,0)="X",AF$2,"")</f>
        <v/>
      </c>
      <c r="P591" t="str">
        <f t="shared" si="10"/>
        <v/>
      </c>
    </row>
    <row r="592" spans="1:16" x14ac:dyDescent="0.25">
      <c r="A592" t="str">
        <f>Table15[[#This Row],[Name]]</f>
        <v>adapterSize2-Size1Slant</v>
      </c>
      <c r="B592" t="str">
        <f>IF(VLOOKUP($A592,Parts!$A:$AM,B$1,0)="X",S$2,"")</f>
        <v/>
      </c>
      <c r="C592" t="str">
        <f>IF(VLOOKUP($A592,Parts!$A:$AM,C$1,0)="X",T$2,"")</f>
        <v/>
      </c>
      <c r="D592" t="str">
        <f>IF(VLOOKUP($A592,Parts!$A:$AM,D$1,0)="X",U$2,"")</f>
        <v/>
      </c>
      <c r="E592" t="str">
        <f>IF(VLOOKUP($A592,Parts!$A:$AM,E$1,0)="X",V$2,"")</f>
        <v/>
      </c>
      <c r="F592" t="str">
        <f>IF(VLOOKUP($A592,Parts!$A:$AM,F$1,0)="X",W$2,"")</f>
        <v/>
      </c>
      <c r="G592" t="str">
        <f>IF(VLOOKUP($A592,Parts!$A:$AM,G$1,0)="X",X$2,"")</f>
        <v/>
      </c>
      <c r="H592" t="str">
        <f>IF(VLOOKUP($A592,Parts!$A:$AM,H$1,0)="X",Y$2,"")</f>
        <v/>
      </c>
      <c r="I592" t="str">
        <f>IF(VLOOKUP($A592,Parts!$A:$AM,I$1,0)="X",Z$2,"")</f>
        <v/>
      </c>
      <c r="J592" t="str">
        <f>IF(VLOOKUP($A592,Parts!$A:$AM,J$1,0)="X",AA$2,"")</f>
        <v/>
      </c>
      <c r="K592" t="str">
        <f>IF(VLOOKUP($A592,Parts!$A:$AM,K$1,0)="X",AB$2,"")</f>
        <v/>
      </c>
      <c r="L592" t="str">
        <f>IF(VLOOKUP($A592,Parts!$A:$AM,L$1,0)="X",AC$2,"")</f>
        <v/>
      </c>
      <c r="M592" t="str">
        <f>IF(VLOOKUP($A592,Parts!$A:$AM,M$1,0)="X",AD$2,"")</f>
        <v/>
      </c>
      <c r="N592" t="str">
        <f>IF(VLOOKUP($A592,Parts!$A:$AM,N$1,0)="X",AE$2,"")</f>
        <v/>
      </c>
      <c r="O592" t="str">
        <f>IF(VLOOKUP($A592,Parts!$A:$AM,O$1,0)="X",AF$2,"")</f>
        <v/>
      </c>
      <c r="P592" t="str">
        <f t="shared" si="10"/>
        <v/>
      </c>
    </row>
    <row r="593" spans="1:16" x14ac:dyDescent="0.25">
      <c r="A593" t="str">
        <f>Table15[[#This Row],[Name]]</f>
        <v>ca_battery_m</v>
      </c>
      <c r="B593" t="str">
        <f>IF(VLOOKUP($A593,Parts!$A:$AM,B$1,0)="X",S$2,"")</f>
        <v/>
      </c>
      <c r="C593" t="str">
        <f>IF(VLOOKUP($A593,Parts!$A:$AM,C$1,0)="X",T$2,"")</f>
        <v/>
      </c>
      <c r="D593" t="str">
        <f>IF(VLOOKUP($A593,Parts!$A:$AM,D$1,0)="X",U$2,"")</f>
        <v/>
      </c>
      <c r="E593" t="str">
        <f>IF(VLOOKUP($A593,Parts!$A:$AM,E$1,0)="X",V$2,"")</f>
        <v/>
      </c>
      <c r="F593" t="str">
        <f>IF(VLOOKUP($A593,Parts!$A:$AM,F$1,0)="X",W$2,"")</f>
        <v/>
      </c>
      <c r="G593" t="str">
        <f>IF(VLOOKUP($A593,Parts!$A:$AM,G$1,0)="X",X$2,"")</f>
        <v/>
      </c>
      <c r="H593" t="str">
        <f>IF(VLOOKUP($A593,Parts!$A:$AM,H$1,0)="X",Y$2,"")</f>
        <v/>
      </c>
      <c r="I593" t="str">
        <f>IF(VLOOKUP($A593,Parts!$A:$AM,I$1,0)="X",Z$2,"")</f>
        <v/>
      </c>
      <c r="J593" t="str">
        <f>IF(VLOOKUP($A593,Parts!$A:$AM,J$1,0)="X",AA$2,"")</f>
        <v/>
      </c>
      <c r="K593" t="str">
        <f>IF(VLOOKUP($A593,Parts!$A:$AM,K$1,0)="X",AB$2,"")</f>
        <v/>
      </c>
      <c r="L593" t="str">
        <f>IF(VLOOKUP($A593,Parts!$A:$AM,L$1,0)="X",AC$2,"")</f>
        <v/>
      </c>
      <c r="M593" t="str">
        <f>IF(VLOOKUP($A593,Parts!$A:$AM,M$1,0)="X",AD$2,"")</f>
        <v/>
      </c>
      <c r="N593" t="str">
        <f>IF(VLOOKUP($A593,Parts!$A:$AM,N$1,0)="X",AE$2,"")</f>
        <v/>
      </c>
      <c r="O593" t="str">
        <f>IF(VLOOKUP($A593,Parts!$A:$AM,O$1,0)="X",AF$2,"")</f>
        <v/>
      </c>
      <c r="P593" t="str">
        <f t="shared" si="10"/>
        <v/>
      </c>
    </row>
    <row r="594" spans="1:16" x14ac:dyDescent="0.25">
      <c r="A594" t="str">
        <f>Table15[[#This Row],[Name]]</f>
        <v>ca_battery_s</v>
      </c>
      <c r="B594" t="str">
        <f>IF(VLOOKUP($A594,Parts!$A:$AM,B$1,0)="X",S$2,"")</f>
        <v/>
      </c>
      <c r="C594" t="str">
        <f>IF(VLOOKUP($A594,Parts!$A:$AM,C$1,0)="X",T$2,"")</f>
        <v/>
      </c>
      <c r="D594" t="str">
        <f>IF(VLOOKUP($A594,Parts!$A:$AM,D$1,0)="X",U$2,"")</f>
        <v/>
      </c>
      <c r="E594" t="str">
        <f>IF(VLOOKUP($A594,Parts!$A:$AM,E$1,0)="X",V$2,"")</f>
        <v/>
      </c>
      <c r="F594" t="str">
        <f>IF(VLOOKUP($A594,Parts!$A:$AM,F$1,0)="X",W$2,"")</f>
        <v/>
      </c>
      <c r="G594" t="str">
        <f>IF(VLOOKUP($A594,Parts!$A:$AM,G$1,0)="X",X$2,"")</f>
        <v/>
      </c>
      <c r="H594" t="str">
        <f>IF(VLOOKUP($A594,Parts!$A:$AM,H$1,0)="X",Y$2,"")</f>
        <v/>
      </c>
      <c r="I594" t="str">
        <f>IF(VLOOKUP($A594,Parts!$A:$AM,I$1,0)="X",Z$2,"")</f>
        <v/>
      </c>
      <c r="J594" t="str">
        <f>IF(VLOOKUP($A594,Parts!$A:$AM,J$1,0)="X",AA$2,"")</f>
        <v/>
      </c>
      <c r="K594" t="str">
        <f>IF(VLOOKUP($A594,Parts!$A:$AM,K$1,0)="X",AB$2,"")</f>
        <v/>
      </c>
      <c r="L594" t="str">
        <f>IF(VLOOKUP($A594,Parts!$A:$AM,L$1,0)="X",AC$2,"")</f>
        <v/>
      </c>
      <c r="M594" t="str">
        <f>IF(VLOOKUP($A594,Parts!$A:$AM,M$1,0)="X",AD$2,"")</f>
        <v/>
      </c>
      <c r="N594" t="str">
        <f>IF(VLOOKUP($A594,Parts!$A:$AM,N$1,0)="X",AE$2,"")</f>
        <v/>
      </c>
      <c r="O594" t="str">
        <f>IF(VLOOKUP($A594,Parts!$A:$AM,O$1,0)="X",AF$2,"")</f>
        <v/>
      </c>
      <c r="P594" t="str">
        <f t="shared" si="10"/>
        <v/>
      </c>
    </row>
    <row r="595" spans="1:16" x14ac:dyDescent="0.25">
      <c r="A595" t="str">
        <f>Table15[[#This Row],[Name]]</f>
        <v>ca_battery_l</v>
      </c>
      <c r="B595" t="str">
        <f>IF(VLOOKUP($A595,Parts!$A:$AM,B$1,0)="X",S$2,"")</f>
        <v/>
      </c>
      <c r="C595" t="str">
        <f>IF(VLOOKUP($A595,Parts!$A:$AM,C$1,0)="X",T$2,"")</f>
        <v/>
      </c>
      <c r="D595" t="str">
        <f>IF(VLOOKUP($A595,Parts!$A:$AM,D$1,0)="X",U$2,"")</f>
        <v/>
      </c>
      <c r="E595" t="str">
        <f>IF(VLOOKUP($A595,Parts!$A:$AM,E$1,0)="X",V$2,"")</f>
        <v/>
      </c>
      <c r="F595" t="str">
        <f>IF(VLOOKUP($A595,Parts!$A:$AM,F$1,0)="X",W$2,"")</f>
        <v/>
      </c>
      <c r="G595" t="str">
        <f>IF(VLOOKUP($A595,Parts!$A:$AM,G$1,0)="X",X$2,"")</f>
        <v/>
      </c>
      <c r="H595" t="str">
        <f>IF(VLOOKUP($A595,Parts!$A:$AM,H$1,0)="X",Y$2,"")</f>
        <v/>
      </c>
      <c r="I595" t="str">
        <f>IF(VLOOKUP($A595,Parts!$A:$AM,I$1,0)="X",Z$2,"")</f>
        <v/>
      </c>
      <c r="J595" t="str">
        <f>IF(VLOOKUP($A595,Parts!$A:$AM,J$1,0)="X",AA$2,"")</f>
        <v/>
      </c>
      <c r="K595" t="str">
        <f>IF(VLOOKUP($A595,Parts!$A:$AM,K$1,0)="X",AB$2,"")</f>
        <v/>
      </c>
      <c r="L595" t="str">
        <f>IF(VLOOKUP($A595,Parts!$A:$AM,L$1,0)="X",AC$2,"")</f>
        <v/>
      </c>
      <c r="M595" t="str">
        <f>IF(VLOOKUP($A595,Parts!$A:$AM,M$1,0)="X",AD$2,"")</f>
        <v/>
      </c>
      <c r="N595" t="str">
        <f>IF(VLOOKUP($A595,Parts!$A:$AM,N$1,0)="X",AE$2,"")</f>
        <v/>
      </c>
      <c r="O595" t="str">
        <f>IF(VLOOKUP($A595,Parts!$A:$AM,O$1,0)="X",AF$2,"")</f>
        <v/>
      </c>
      <c r="P595" t="str">
        <f t="shared" si="10"/>
        <v/>
      </c>
    </row>
    <row r="596" spans="1:16" x14ac:dyDescent="0.25">
      <c r="A596" t="str">
        <f>Table15[[#This Row],[Name]]</f>
        <v>antenna_tv</v>
      </c>
      <c r="B596" t="str">
        <f>IF(VLOOKUP($A596,Parts!$A:$AM,B$1,0)="X",S$2,"")</f>
        <v/>
      </c>
      <c r="C596" t="str">
        <f>IF(VLOOKUP($A596,Parts!$A:$AM,C$1,0)="X",T$2,"")</f>
        <v/>
      </c>
      <c r="D596" t="str">
        <f>IF(VLOOKUP($A596,Parts!$A:$AM,D$1,0)="X",U$2,"")</f>
        <v/>
      </c>
      <c r="E596" t="str">
        <f>IF(VLOOKUP($A596,Parts!$A:$AM,E$1,0)="X",V$2,"")</f>
        <v/>
      </c>
      <c r="F596" t="str">
        <f>IF(VLOOKUP($A596,Parts!$A:$AM,F$1,0)="X",W$2,"")</f>
        <v/>
      </c>
      <c r="G596" t="str">
        <f>IF(VLOOKUP($A596,Parts!$A:$AM,G$1,0)="X",X$2,"")</f>
        <v/>
      </c>
      <c r="H596" t="str">
        <f>IF(VLOOKUP($A596,Parts!$A:$AM,H$1,0)="X",Y$2,"")</f>
        <v/>
      </c>
      <c r="I596" t="str">
        <f>IF(VLOOKUP($A596,Parts!$A:$AM,I$1,0)="X",Z$2,"")</f>
        <v/>
      </c>
      <c r="J596" t="str">
        <f>IF(VLOOKUP($A596,Parts!$A:$AM,J$1,0)="X",AA$2,"")</f>
        <v/>
      </c>
      <c r="K596" t="str">
        <f>IF(VLOOKUP($A596,Parts!$A:$AM,K$1,0)="X",AB$2,"")</f>
        <v/>
      </c>
      <c r="L596" t="str">
        <f>IF(VLOOKUP($A596,Parts!$A:$AM,L$1,0)="X",AC$2,"")</f>
        <v/>
      </c>
      <c r="M596" t="str">
        <f>IF(VLOOKUP($A596,Parts!$A:$AM,M$1,0)="X",AD$2,"")</f>
        <v/>
      </c>
      <c r="N596" t="str">
        <f>IF(VLOOKUP($A596,Parts!$A:$AM,N$1,0)="X",AE$2,"")</f>
        <v/>
      </c>
      <c r="O596" t="str">
        <f>IF(VLOOKUP($A596,Parts!$A:$AM,O$1,0)="X",AF$2,"")</f>
        <v/>
      </c>
      <c r="P596" t="str">
        <f t="shared" si="10"/>
        <v/>
      </c>
    </row>
    <row r="597" spans="1:16" x14ac:dyDescent="0.25">
      <c r="A597" t="str">
        <f>Table15[[#This Row],[Name]]</f>
        <v>antenna_cone_toggle</v>
      </c>
      <c r="B597" t="str">
        <f>IF(VLOOKUP($A597,Parts!$A:$AM,B$1,0)="X",S$2,"")</f>
        <v/>
      </c>
      <c r="C597" t="str">
        <f>IF(VLOOKUP($A597,Parts!$A:$AM,C$1,0)="X",T$2,"")</f>
        <v/>
      </c>
      <c r="D597" t="str">
        <f>IF(VLOOKUP($A597,Parts!$A:$AM,D$1,0)="X",U$2,"")</f>
        <v/>
      </c>
      <c r="E597" t="str">
        <f>IF(VLOOKUP($A597,Parts!$A:$AM,E$1,0)="X",V$2,"")</f>
        <v/>
      </c>
      <c r="F597" t="str">
        <f>IF(VLOOKUP($A597,Parts!$A:$AM,F$1,0)="X",W$2,"")</f>
        <v/>
      </c>
      <c r="G597" t="str">
        <f>IF(VLOOKUP($A597,Parts!$A:$AM,G$1,0)="X",X$2,"")</f>
        <v/>
      </c>
      <c r="H597" t="str">
        <f>IF(VLOOKUP($A597,Parts!$A:$AM,H$1,0)="X",Y$2,"")</f>
        <v/>
      </c>
      <c r="I597" t="str">
        <f>IF(VLOOKUP($A597,Parts!$A:$AM,I$1,0)="X",Z$2,"")</f>
        <v/>
      </c>
      <c r="J597" t="str">
        <f>IF(VLOOKUP($A597,Parts!$A:$AM,J$1,0)="X",AA$2,"")</f>
        <v/>
      </c>
      <c r="K597" t="str">
        <f>IF(VLOOKUP($A597,Parts!$A:$AM,K$1,0)="X",AB$2,"")</f>
        <v/>
      </c>
      <c r="L597" t="str">
        <f>IF(VLOOKUP($A597,Parts!$A:$AM,L$1,0)="X",AC$2,"")</f>
        <v/>
      </c>
      <c r="M597" t="str">
        <f>IF(VLOOKUP($A597,Parts!$A:$AM,M$1,0)="X",AD$2,"")</f>
        <v/>
      </c>
      <c r="N597" t="str">
        <f>IF(VLOOKUP($A597,Parts!$A:$AM,N$1,0)="X",AE$2,"")</f>
        <v/>
      </c>
      <c r="O597" t="str">
        <f>IF(VLOOKUP($A597,Parts!$A:$AM,O$1,0)="X",AF$2,"")</f>
        <v/>
      </c>
      <c r="P597" t="str">
        <f t="shared" si="10"/>
        <v/>
      </c>
    </row>
    <row r="598" spans="1:16" x14ac:dyDescent="0.25">
      <c r="A598" t="str">
        <f>Table15[[#This Row],[Name]]</f>
        <v>antenna_cone</v>
      </c>
      <c r="B598" t="str">
        <f>IF(VLOOKUP($A598,Parts!$A:$AM,B$1,0)="X",S$2,"")</f>
        <v/>
      </c>
      <c r="C598" t="str">
        <f>IF(VLOOKUP($A598,Parts!$A:$AM,C$1,0)="X",T$2,"")</f>
        <v/>
      </c>
      <c r="D598" t="str">
        <f>IF(VLOOKUP($A598,Parts!$A:$AM,D$1,0)="X",U$2,"")</f>
        <v/>
      </c>
      <c r="E598" t="str">
        <f>IF(VLOOKUP($A598,Parts!$A:$AM,E$1,0)="X",V$2,"")</f>
        <v/>
      </c>
      <c r="F598" t="str">
        <f>IF(VLOOKUP($A598,Parts!$A:$AM,F$1,0)="X",W$2,"")</f>
        <v/>
      </c>
      <c r="G598" t="str">
        <f>IF(VLOOKUP($A598,Parts!$A:$AM,G$1,0)="X",X$2,"")</f>
        <v/>
      </c>
      <c r="H598" t="str">
        <f>IF(VLOOKUP($A598,Parts!$A:$AM,H$1,0)="X",Y$2,"")</f>
        <v/>
      </c>
      <c r="I598" t="str">
        <f>IF(VLOOKUP($A598,Parts!$A:$AM,I$1,0)="X",Z$2,"")</f>
        <v/>
      </c>
      <c r="J598" t="str">
        <f>IF(VLOOKUP($A598,Parts!$A:$AM,J$1,0)="X",AA$2,"")</f>
        <v/>
      </c>
      <c r="K598" t="str">
        <f>IF(VLOOKUP($A598,Parts!$A:$AM,K$1,0)="X",AB$2,"")</f>
        <v/>
      </c>
      <c r="L598" t="str">
        <f>IF(VLOOKUP($A598,Parts!$A:$AM,L$1,0)="X",AC$2,"")</f>
        <v/>
      </c>
      <c r="M598" t="str">
        <f>IF(VLOOKUP($A598,Parts!$A:$AM,M$1,0)="X",AD$2,"")</f>
        <v/>
      </c>
      <c r="N598" t="str">
        <f>IF(VLOOKUP($A598,Parts!$A:$AM,N$1,0)="X",AE$2,"")</f>
        <v/>
      </c>
      <c r="O598" t="str">
        <f>IF(VLOOKUP($A598,Parts!$A:$AM,O$1,0)="X",AF$2,"")</f>
        <v/>
      </c>
      <c r="P598" t="str">
        <f t="shared" si="10"/>
        <v/>
      </c>
    </row>
    <row r="599" spans="1:16" x14ac:dyDescent="0.25">
      <c r="A599" t="str">
        <f>Table15[[#This Row],[Name]]</f>
        <v>antenna_quetzal</v>
      </c>
      <c r="B599" t="str">
        <f>IF(VLOOKUP($A599,Parts!$A:$AM,B$1,0)="X",S$2,"")</f>
        <v/>
      </c>
      <c r="C599" t="str">
        <f>IF(VLOOKUP($A599,Parts!$A:$AM,C$1,0)="X",T$2,"")</f>
        <v/>
      </c>
      <c r="D599" t="str">
        <f>IF(VLOOKUP($A599,Parts!$A:$AM,D$1,0)="X",U$2,"")</f>
        <v/>
      </c>
      <c r="E599" t="str">
        <f>IF(VLOOKUP($A599,Parts!$A:$AM,E$1,0)="X",V$2,"")</f>
        <v/>
      </c>
      <c r="F599" t="str">
        <f>IF(VLOOKUP($A599,Parts!$A:$AM,F$1,0)="X",W$2,"")</f>
        <v/>
      </c>
      <c r="G599" t="str">
        <f>IF(VLOOKUP($A599,Parts!$A:$AM,G$1,0)="X",X$2,"")</f>
        <v/>
      </c>
      <c r="H599" t="str">
        <f>IF(VLOOKUP($A599,Parts!$A:$AM,H$1,0)="X",Y$2,"")</f>
        <v/>
      </c>
      <c r="I599" t="str">
        <f>IF(VLOOKUP($A599,Parts!$A:$AM,I$1,0)="X",Z$2,"")</f>
        <v/>
      </c>
      <c r="J599" t="str">
        <f>IF(VLOOKUP($A599,Parts!$A:$AM,J$1,0)="X",AA$2,"")</f>
        <v/>
      </c>
      <c r="K599" t="str">
        <f>IF(VLOOKUP($A599,Parts!$A:$AM,K$1,0)="X",AB$2,"")</f>
        <v/>
      </c>
      <c r="L599" t="str">
        <f>IF(VLOOKUP($A599,Parts!$A:$AM,L$1,0)="X",AC$2,"")</f>
        <v/>
      </c>
      <c r="M599" t="str">
        <f>IF(VLOOKUP($A599,Parts!$A:$AM,M$1,0)="X",AD$2,"")</f>
        <v/>
      </c>
      <c r="N599" t="str">
        <f>IF(VLOOKUP($A599,Parts!$A:$AM,N$1,0)="X",AE$2,"")</f>
        <v/>
      </c>
      <c r="O599" t="str">
        <f>IF(VLOOKUP($A599,Parts!$A:$AM,O$1,0)="X",AF$2,"")</f>
        <v/>
      </c>
      <c r="P599" t="str">
        <f t="shared" si="10"/>
        <v/>
      </c>
    </row>
    <row r="600" spans="1:16" x14ac:dyDescent="0.25">
      <c r="A600" t="str">
        <f>Table15[[#This Row],[Name]]</f>
        <v>dish_deploy_S</v>
      </c>
      <c r="B600" t="str">
        <f>IF(VLOOKUP($A600,Parts!$A:$AM,B$1,0)="X",S$2,"")</f>
        <v/>
      </c>
      <c r="C600" t="str">
        <f>IF(VLOOKUP($A600,Parts!$A:$AM,C$1,0)="X",T$2,"")</f>
        <v/>
      </c>
      <c r="D600" t="str">
        <f>IF(VLOOKUP($A600,Parts!$A:$AM,D$1,0)="X",U$2,"")</f>
        <v/>
      </c>
      <c r="E600" t="str">
        <f>IF(VLOOKUP($A600,Parts!$A:$AM,E$1,0)="X",V$2,"")</f>
        <v/>
      </c>
      <c r="F600" t="str">
        <f>IF(VLOOKUP($A600,Parts!$A:$AM,F$1,0)="X",W$2,"")</f>
        <v/>
      </c>
      <c r="G600" t="str">
        <f>IF(VLOOKUP($A600,Parts!$A:$AM,G$1,0)="X",X$2,"")</f>
        <v/>
      </c>
      <c r="H600" t="str">
        <f>IF(VLOOKUP($A600,Parts!$A:$AM,H$1,0)="X",Y$2,"")</f>
        <v/>
      </c>
      <c r="I600" t="str">
        <f>IF(VLOOKUP($A600,Parts!$A:$AM,I$1,0)="X",Z$2,"")</f>
        <v/>
      </c>
      <c r="J600" t="str">
        <f>IF(VLOOKUP($A600,Parts!$A:$AM,J$1,0)="X",AA$2,"")</f>
        <v/>
      </c>
      <c r="K600" t="str">
        <f>IF(VLOOKUP($A600,Parts!$A:$AM,K$1,0)="X",AB$2,"")</f>
        <v/>
      </c>
      <c r="L600" t="str">
        <f>IF(VLOOKUP($A600,Parts!$A:$AM,L$1,0)="X",AC$2,"")</f>
        <v/>
      </c>
      <c r="M600" t="str">
        <f>IF(VLOOKUP($A600,Parts!$A:$AM,M$1,0)="X",AD$2,"")</f>
        <v/>
      </c>
      <c r="N600" t="str">
        <f>IF(VLOOKUP($A600,Parts!$A:$AM,N$1,0)="X",AE$2,"")</f>
        <v/>
      </c>
      <c r="O600" t="str">
        <f>IF(VLOOKUP($A600,Parts!$A:$AM,O$1,0)="X",AF$2,"")</f>
        <v/>
      </c>
      <c r="P600" t="str">
        <f t="shared" si="10"/>
        <v/>
      </c>
    </row>
    <row r="601" spans="1:16" x14ac:dyDescent="0.25">
      <c r="A601" t="str">
        <f>Table15[[#This Row],[Name]]</f>
        <v>ca_aacs</v>
      </c>
      <c r="B601" t="str">
        <f>IF(VLOOKUP($A601,Parts!$A:$AM,B$1,0)="X",S$2,"")</f>
        <v/>
      </c>
      <c r="C601" t="str">
        <f>IF(VLOOKUP($A601,Parts!$A:$AM,C$1,0)="X",T$2,"")</f>
        <v/>
      </c>
      <c r="D601" t="str">
        <f>IF(VLOOKUP($A601,Parts!$A:$AM,D$1,0)="X",U$2,"")</f>
        <v/>
      </c>
      <c r="E601" t="str">
        <f>IF(VLOOKUP($A601,Parts!$A:$AM,E$1,0)="X",V$2,"")</f>
        <v/>
      </c>
      <c r="F601" t="str">
        <f>IF(VLOOKUP($A601,Parts!$A:$AM,F$1,0)="X",W$2,"")</f>
        <v/>
      </c>
      <c r="G601" t="str">
        <f>IF(VLOOKUP($A601,Parts!$A:$AM,G$1,0)="X",X$2,"")</f>
        <v/>
      </c>
      <c r="H601" t="str">
        <f>IF(VLOOKUP($A601,Parts!$A:$AM,H$1,0)="X",Y$2,"")</f>
        <v/>
      </c>
      <c r="I601" t="str">
        <f>IF(VLOOKUP($A601,Parts!$A:$AM,I$1,0)="X",Z$2,"")</f>
        <v/>
      </c>
      <c r="J601" t="str">
        <f>IF(VLOOKUP($A601,Parts!$A:$AM,J$1,0)="X",AA$2,"")</f>
        <v/>
      </c>
      <c r="K601" t="str">
        <f>IF(VLOOKUP($A601,Parts!$A:$AM,K$1,0)="X",AB$2,"")</f>
        <v/>
      </c>
      <c r="L601" t="str">
        <f>IF(VLOOKUP($A601,Parts!$A:$AM,L$1,0)="X",AC$2,"")</f>
        <v/>
      </c>
      <c r="M601" t="str">
        <f>IF(VLOOKUP($A601,Parts!$A:$AM,M$1,0)="X",AD$2,"")</f>
        <v/>
      </c>
      <c r="N601" t="str">
        <f>IF(VLOOKUP($A601,Parts!$A:$AM,N$1,0)="X",AE$2,"")</f>
        <v/>
      </c>
      <c r="O601" t="str">
        <f>IF(VLOOKUP($A601,Parts!$A:$AM,O$1,0)="X",AF$2,"")</f>
        <v/>
      </c>
      <c r="P601" t="str">
        <f t="shared" si="10"/>
        <v/>
      </c>
    </row>
    <row r="602" spans="1:16" x14ac:dyDescent="0.25">
      <c r="A602" t="str">
        <f>Table15[[#This Row],[Name]]</f>
        <v>ca_startrack</v>
      </c>
      <c r="B602" t="str">
        <f>IF(VLOOKUP($A602,Parts!$A:$AM,B$1,0)="X",S$2,"")</f>
        <v/>
      </c>
      <c r="C602" t="str">
        <f>IF(VLOOKUP($A602,Parts!$A:$AM,C$1,0)="X",T$2,"")</f>
        <v/>
      </c>
      <c r="D602" t="str">
        <f>IF(VLOOKUP($A602,Parts!$A:$AM,D$1,0)="X",U$2,"")</f>
        <v/>
      </c>
      <c r="E602" t="str">
        <f>IF(VLOOKUP($A602,Parts!$A:$AM,E$1,0)="X",V$2,"")</f>
        <v/>
      </c>
      <c r="F602" t="str">
        <f>IF(VLOOKUP($A602,Parts!$A:$AM,F$1,0)="X",W$2,"")</f>
        <v/>
      </c>
      <c r="G602" t="str">
        <f>IF(VLOOKUP($A602,Parts!$A:$AM,G$1,0)="X",X$2,"")</f>
        <v/>
      </c>
      <c r="H602" t="str">
        <f>IF(VLOOKUP($A602,Parts!$A:$AM,H$1,0)="X",Y$2,"")</f>
        <v/>
      </c>
      <c r="I602" t="str">
        <f>IF(VLOOKUP($A602,Parts!$A:$AM,I$1,0)="X",Z$2,"")</f>
        <v/>
      </c>
      <c r="J602" t="str">
        <f>IF(VLOOKUP($A602,Parts!$A:$AM,J$1,0)="X",AA$2,"")</f>
        <v/>
      </c>
      <c r="K602" t="str">
        <f>IF(VLOOKUP($A602,Parts!$A:$AM,K$1,0)="X",AB$2,"")</f>
        <v/>
      </c>
      <c r="L602" t="str">
        <f>IF(VLOOKUP($A602,Parts!$A:$AM,L$1,0)="X",AC$2,"")</f>
        <v/>
      </c>
      <c r="M602" t="str">
        <f>IF(VLOOKUP($A602,Parts!$A:$AM,M$1,0)="X",AD$2,"")</f>
        <v/>
      </c>
      <c r="N602" t="str">
        <f>IF(VLOOKUP($A602,Parts!$A:$AM,N$1,0)="X",AE$2,"")</f>
        <v/>
      </c>
      <c r="O602" t="str">
        <f>IF(VLOOKUP($A602,Parts!$A:$AM,O$1,0)="X",AF$2,"")</f>
        <v/>
      </c>
      <c r="P602" t="str">
        <f t="shared" si="10"/>
        <v/>
      </c>
    </row>
    <row r="603" spans="1:16" x14ac:dyDescent="0.25">
      <c r="A603" t="str">
        <f>Table15[[#This Row],[Name]]</f>
        <v>dish_deploy_S2</v>
      </c>
      <c r="B603" t="str">
        <f>IF(VLOOKUP($A603,Parts!$A:$AM,B$1,0)="X",S$2,"")</f>
        <v/>
      </c>
      <c r="C603" t="str">
        <f>IF(VLOOKUP($A603,Parts!$A:$AM,C$1,0)="X",T$2,"")</f>
        <v/>
      </c>
      <c r="D603" t="str">
        <f>IF(VLOOKUP($A603,Parts!$A:$AM,D$1,0)="X",U$2,"")</f>
        <v/>
      </c>
      <c r="E603" t="str">
        <f>IF(VLOOKUP($A603,Parts!$A:$AM,E$1,0)="X",V$2,"")</f>
        <v/>
      </c>
      <c r="F603" t="str">
        <f>IF(VLOOKUP($A603,Parts!$A:$AM,F$1,0)="X",W$2,"")</f>
        <v/>
      </c>
      <c r="G603" t="str">
        <f>IF(VLOOKUP($A603,Parts!$A:$AM,G$1,0)="X",X$2,"")</f>
        <v/>
      </c>
      <c r="H603" t="str">
        <f>IF(VLOOKUP($A603,Parts!$A:$AM,H$1,0)="X",Y$2,"")</f>
        <v/>
      </c>
      <c r="I603" t="str">
        <f>IF(VLOOKUP($A603,Parts!$A:$AM,I$1,0)="X",Z$2,"")</f>
        <v/>
      </c>
      <c r="J603" t="str">
        <f>IF(VLOOKUP($A603,Parts!$A:$AM,J$1,0)="X",AA$2,"")</f>
        <v/>
      </c>
      <c r="K603" t="str">
        <f>IF(VLOOKUP($A603,Parts!$A:$AM,K$1,0)="X",AB$2,"")</f>
        <v/>
      </c>
      <c r="L603" t="str">
        <f>IF(VLOOKUP($A603,Parts!$A:$AM,L$1,0)="X",AC$2,"")</f>
        <v/>
      </c>
      <c r="M603" t="str">
        <f>IF(VLOOKUP($A603,Parts!$A:$AM,M$1,0)="X",AD$2,"")</f>
        <v/>
      </c>
      <c r="N603" t="str">
        <f>IF(VLOOKUP($A603,Parts!$A:$AM,N$1,0)="X",AE$2,"")</f>
        <v/>
      </c>
      <c r="O603" t="str">
        <f>IF(VLOOKUP($A603,Parts!$A:$AM,O$1,0)="X",AF$2,"")</f>
        <v/>
      </c>
      <c r="P603" t="str">
        <f t="shared" si="10"/>
        <v/>
      </c>
    </row>
    <row r="604" spans="1:16" x14ac:dyDescent="0.25">
      <c r="A604" t="str">
        <f>Table15[[#This Row],[Name]]</f>
        <v>ca_DUSTC</v>
      </c>
      <c r="B604" t="str">
        <f>IF(VLOOKUP($A604,Parts!$A:$AM,B$1,0)="X",S$2,"")</f>
        <v/>
      </c>
      <c r="C604" t="str">
        <f>IF(VLOOKUP($A604,Parts!$A:$AM,C$1,0)="X",T$2,"")</f>
        <v/>
      </c>
      <c r="D604" t="str">
        <f>IF(VLOOKUP($A604,Parts!$A:$AM,D$1,0)="X",U$2,"")</f>
        <v/>
      </c>
      <c r="E604" t="str">
        <f>IF(VLOOKUP($A604,Parts!$A:$AM,E$1,0)="X",V$2,"")</f>
        <v/>
      </c>
      <c r="F604" t="str">
        <f>IF(VLOOKUP($A604,Parts!$A:$AM,F$1,0)="X",W$2,"")</f>
        <v/>
      </c>
      <c r="G604" t="str">
        <f>IF(VLOOKUP($A604,Parts!$A:$AM,G$1,0)="X",X$2,"")</f>
        <v/>
      </c>
      <c r="H604" t="str">
        <f>IF(VLOOKUP($A604,Parts!$A:$AM,H$1,0)="X",Y$2,"")</f>
        <v/>
      </c>
      <c r="I604" t="str">
        <f>IF(VLOOKUP($A604,Parts!$A:$AM,I$1,0)="X",Z$2,"")</f>
        <v/>
      </c>
      <c r="J604" t="str">
        <f>IF(VLOOKUP($A604,Parts!$A:$AM,J$1,0)="X",AA$2,"")</f>
        <v/>
      </c>
      <c r="K604" t="str">
        <f>IF(VLOOKUP($A604,Parts!$A:$AM,K$1,0)="X",AB$2,"")</f>
        <v/>
      </c>
      <c r="L604" t="str">
        <f>IF(VLOOKUP($A604,Parts!$A:$AM,L$1,0)="X",AC$2,"")</f>
        <v/>
      </c>
      <c r="M604" t="str">
        <f>IF(VLOOKUP($A604,Parts!$A:$AM,M$1,0)="X",AD$2,"")</f>
        <v/>
      </c>
      <c r="N604" t="str">
        <f>IF(VLOOKUP($A604,Parts!$A:$AM,N$1,0)="X",AE$2,"")</f>
        <v/>
      </c>
      <c r="O604" t="str">
        <f>IF(VLOOKUP($A604,Parts!$A:$AM,O$1,0)="X",AF$2,"")</f>
        <v/>
      </c>
      <c r="P604" t="str">
        <f t="shared" si="10"/>
        <v/>
      </c>
    </row>
    <row r="605" spans="1:16" x14ac:dyDescent="0.25">
      <c r="A605" t="str">
        <f>Table15[[#This Row],[Name]]</f>
        <v>ca_DUSTX</v>
      </c>
      <c r="B605" t="str">
        <f>IF(VLOOKUP($A605,Parts!$A:$AM,B$1,0)="X",S$2,"")</f>
        <v/>
      </c>
      <c r="C605" t="str">
        <f>IF(VLOOKUP($A605,Parts!$A:$AM,C$1,0)="X",T$2,"")</f>
        <v/>
      </c>
      <c r="D605" t="str">
        <f>IF(VLOOKUP($A605,Parts!$A:$AM,D$1,0)="X",U$2,"")</f>
        <v/>
      </c>
      <c r="E605" t="str">
        <f>IF(VLOOKUP($A605,Parts!$A:$AM,E$1,0)="X",V$2,"")</f>
        <v/>
      </c>
      <c r="F605" t="str">
        <f>IF(VLOOKUP($A605,Parts!$A:$AM,F$1,0)="X",W$2,"")</f>
        <v/>
      </c>
      <c r="G605" t="str">
        <f>IF(VLOOKUP($A605,Parts!$A:$AM,G$1,0)="X",X$2,"")</f>
        <v/>
      </c>
      <c r="H605" t="str">
        <f>IF(VLOOKUP($A605,Parts!$A:$AM,H$1,0)="X",Y$2,"")</f>
        <v/>
      </c>
      <c r="I605" t="str">
        <f>IF(VLOOKUP($A605,Parts!$A:$AM,I$1,0)="X",Z$2,"")</f>
        <v/>
      </c>
      <c r="J605" t="str">
        <f>IF(VLOOKUP($A605,Parts!$A:$AM,J$1,0)="X",AA$2,"")</f>
        <v/>
      </c>
      <c r="K605" t="str">
        <f>IF(VLOOKUP($A605,Parts!$A:$AM,K$1,0)="X",AB$2,"")</f>
        <v/>
      </c>
      <c r="L605" t="str">
        <f>IF(VLOOKUP($A605,Parts!$A:$AM,L$1,0)="X",AC$2,"")</f>
        <v/>
      </c>
      <c r="M605" t="str">
        <f>IF(VLOOKUP($A605,Parts!$A:$AM,M$1,0)="X",AD$2,"")</f>
        <v/>
      </c>
      <c r="N605" t="str">
        <f>IF(VLOOKUP($A605,Parts!$A:$AM,N$1,0)="X",AE$2,"")</f>
        <v/>
      </c>
      <c r="O605" t="str">
        <f>IF(VLOOKUP($A605,Parts!$A:$AM,O$1,0)="X",AF$2,"")</f>
        <v/>
      </c>
      <c r="P605" t="str">
        <f t="shared" si="10"/>
        <v/>
      </c>
    </row>
    <row r="606" spans="1:16" x14ac:dyDescent="0.25">
      <c r="A606" t="str">
        <f>Table15[[#This Row],[Name]]</f>
        <v>sp_mariner_a</v>
      </c>
      <c r="B606" t="str">
        <f>IF(VLOOKUP($A606,Parts!$A:$AM,B$1,0)="X",S$2,"")</f>
        <v/>
      </c>
      <c r="C606" t="str">
        <f>IF(VLOOKUP($A606,Parts!$A:$AM,C$1,0)="X",T$2,"")</f>
        <v/>
      </c>
      <c r="D606" t="str">
        <f>IF(VLOOKUP($A606,Parts!$A:$AM,D$1,0)="X",U$2,"")</f>
        <v/>
      </c>
      <c r="E606" t="str">
        <f>IF(VLOOKUP($A606,Parts!$A:$AM,E$1,0)="X",V$2,"")</f>
        <v/>
      </c>
      <c r="F606" t="str">
        <f>IF(VLOOKUP($A606,Parts!$A:$AM,F$1,0)="X",W$2,"")</f>
        <v/>
      </c>
      <c r="G606" t="str">
        <f>IF(VLOOKUP($A606,Parts!$A:$AM,G$1,0)="X",X$2,"")</f>
        <v/>
      </c>
      <c r="H606" t="str">
        <f>IF(VLOOKUP($A606,Parts!$A:$AM,H$1,0)="X",Y$2,"")</f>
        <v/>
      </c>
      <c r="I606" t="str">
        <f>IF(VLOOKUP($A606,Parts!$A:$AM,I$1,0)="X",Z$2,"")</f>
        <v/>
      </c>
      <c r="J606" t="str">
        <f>IF(VLOOKUP($A606,Parts!$A:$AM,J$1,0)="X",AA$2,"")</f>
        <v/>
      </c>
      <c r="K606" t="str">
        <f>IF(VLOOKUP($A606,Parts!$A:$AM,K$1,0)="X",AB$2,"")</f>
        <v/>
      </c>
      <c r="L606" t="str">
        <f>IF(VLOOKUP($A606,Parts!$A:$AM,L$1,0)="X",AC$2,"")</f>
        <v/>
      </c>
      <c r="M606" t="str">
        <f>IF(VLOOKUP($A606,Parts!$A:$AM,M$1,0)="X",AD$2,"")</f>
        <v/>
      </c>
      <c r="N606" t="str">
        <f>IF(VLOOKUP($A606,Parts!$A:$AM,N$1,0)="X",AE$2,"")</f>
        <v/>
      </c>
      <c r="O606" t="str">
        <f>IF(VLOOKUP($A606,Parts!$A:$AM,O$1,0)="X",AF$2,"")</f>
        <v/>
      </c>
      <c r="P606" t="str">
        <f t="shared" si="10"/>
        <v/>
      </c>
    </row>
    <row r="607" spans="1:16" x14ac:dyDescent="0.25">
      <c r="A607" t="str">
        <f>Table15[[#This Row],[Name]]</f>
        <v>solarPanelsfa</v>
      </c>
      <c r="B607" t="str">
        <f>IF(VLOOKUP($A607,Parts!$A:$AM,B$1,0)="X",S$2,"")</f>
        <v/>
      </c>
      <c r="C607" t="str">
        <f>IF(VLOOKUP($A607,Parts!$A:$AM,C$1,0)="X",T$2,"")</f>
        <v/>
      </c>
      <c r="D607" t="str">
        <f>IF(VLOOKUP($A607,Parts!$A:$AM,D$1,0)="X",U$2,"")</f>
        <v/>
      </c>
      <c r="E607" t="str">
        <f>IF(VLOOKUP($A607,Parts!$A:$AM,E$1,0)="X",V$2,"")</f>
        <v/>
      </c>
      <c r="F607" t="str">
        <f>IF(VLOOKUP($A607,Parts!$A:$AM,F$1,0)="X",W$2,"")</f>
        <v/>
      </c>
      <c r="G607" t="str">
        <f>IF(VLOOKUP($A607,Parts!$A:$AM,G$1,0)="X",X$2,"")</f>
        <v/>
      </c>
      <c r="H607" t="str">
        <f>IF(VLOOKUP($A607,Parts!$A:$AM,H$1,0)="X",Y$2,"")</f>
        <v/>
      </c>
      <c r="I607" t="str">
        <f>IF(VLOOKUP($A607,Parts!$A:$AM,I$1,0)="X",Z$2,"")</f>
        <v/>
      </c>
      <c r="J607" t="str">
        <f>IF(VLOOKUP($A607,Parts!$A:$AM,J$1,0)="X",AA$2,"")</f>
        <v/>
      </c>
      <c r="K607" t="str">
        <f>IF(VLOOKUP($A607,Parts!$A:$AM,K$1,0)="X",AB$2,"")</f>
        <v/>
      </c>
      <c r="L607" t="str">
        <f>IF(VLOOKUP($A607,Parts!$A:$AM,L$1,0)="X",AC$2,"")</f>
        <v/>
      </c>
      <c r="M607" t="str">
        <f>IF(VLOOKUP($A607,Parts!$A:$AM,M$1,0)="X",AD$2,"")</f>
        <v/>
      </c>
      <c r="N607" t="str">
        <f>IF(VLOOKUP($A607,Parts!$A:$AM,N$1,0)="X",AE$2,"")</f>
        <v/>
      </c>
      <c r="O607" t="str">
        <f>IF(VLOOKUP($A607,Parts!$A:$AM,O$1,0)="X",AF$2,"")</f>
        <v/>
      </c>
      <c r="P607" t="str">
        <f t="shared" si="10"/>
        <v/>
      </c>
    </row>
    <row r="608" spans="1:16" x14ac:dyDescent="0.25">
      <c r="A608" t="str">
        <f>Table15[[#This Row],[Name]]</f>
        <v>ca_vor_dish</v>
      </c>
      <c r="B608" t="str">
        <f>IF(VLOOKUP($A608,Parts!$A:$AM,B$1,0)="X",S$2,"")</f>
        <v/>
      </c>
      <c r="C608" t="str">
        <f>IF(VLOOKUP($A608,Parts!$A:$AM,C$1,0)="X",T$2,"")</f>
        <v/>
      </c>
      <c r="D608" t="str">
        <f>IF(VLOOKUP($A608,Parts!$A:$AM,D$1,0)="X",U$2,"")</f>
        <v/>
      </c>
      <c r="E608" t="str">
        <f>IF(VLOOKUP($A608,Parts!$A:$AM,E$1,0)="X",V$2,"")</f>
        <v/>
      </c>
      <c r="F608" t="str">
        <f>IF(VLOOKUP($A608,Parts!$A:$AM,F$1,0)="X",W$2,"")</f>
        <v/>
      </c>
      <c r="G608" t="str">
        <f>IF(VLOOKUP($A608,Parts!$A:$AM,G$1,0)="X",X$2,"")</f>
        <v/>
      </c>
      <c r="H608" t="str">
        <f>IF(VLOOKUP($A608,Parts!$A:$AM,H$1,0)="X",Y$2,"")</f>
        <v/>
      </c>
      <c r="I608" t="str">
        <f>IF(VLOOKUP($A608,Parts!$A:$AM,I$1,0)="X",Z$2,"")</f>
        <v/>
      </c>
      <c r="J608" t="str">
        <f>IF(VLOOKUP($A608,Parts!$A:$AM,J$1,0)="X",AA$2,"")</f>
        <v/>
      </c>
      <c r="K608" t="str">
        <f>IF(VLOOKUP($A608,Parts!$A:$AM,K$1,0)="X",AB$2,"")</f>
        <v/>
      </c>
      <c r="L608" t="str">
        <f>IF(VLOOKUP($A608,Parts!$A:$AM,L$1,0)="X",AC$2,"")</f>
        <v/>
      </c>
      <c r="M608" t="str">
        <f>IF(VLOOKUP($A608,Parts!$A:$AM,M$1,0)="X",AD$2,"")</f>
        <v/>
      </c>
      <c r="N608" t="str">
        <f>IF(VLOOKUP($A608,Parts!$A:$AM,N$1,0)="X",AE$2,"")</f>
        <v/>
      </c>
      <c r="O608" t="str">
        <f>IF(VLOOKUP($A608,Parts!$A:$AM,O$1,0)="X",AF$2,"")</f>
        <v/>
      </c>
      <c r="P608" t="str">
        <f t="shared" si="10"/>
        <v/>
      </c>
    </row>
    <row r="609" spans="1:16" x14ac:dyDescent="0.25">
      <c r="A609" t="str">
        <f>Table15[[#This Row],[Name]]</f>
        <v>ca_vor_core</v>
      </c>
      <c r="B609" t="str">
        <f>IF(VLOOKUP($A609,Parts!$A:$AM,B$1,0)="X",S$2,"")</f>
        <v/>
      </c>
      <c r="C609" t="str">
        <f>IF(VLOOKUP($A609,Parts!$A:$AM,C$1,0)="X",T$2,"")</f>
        <v/>
      </c>
      <c r="D609" t="str">
        <f>IF(VLOOKUP($A609,Parts!$A:$AM,D$1,0)="X",U$2,"")</f>
        <v/>
      </c>
      <c r="E609" t="str">
        <f>IF(VLOOKUP($A609,Parts!$A:$AM,E$1,0)="X",V$2,"")</f>
        <v/>
      </c>
      <c r="F609" t="str">
        <f>IF(VLOOKUP($A609,Parts!$A:$AM,F$1,0)="X",W$2,"")</f>
        <v/>
      </c>
      <c r="G609" t="str">
        <f>IF(VLOOKUP($A609,Parts!$A:$AM,G$1,0)="X",X$2,"")</f>
        <v/>
      </c>
      <c r="H609" t="str">
        <f>IF(VLOOKUP($A609,Parts!$A:$AM,H$1,0)="X",Y$2,"")</f>
        <v/>
      </c>
      <c r="I609" t="str">
        <f>IF(VLOOKUP($A609,Parts!$A:$AM,I$1,0)="X",Z$2,"")</f>
        <v/>
      </c>
      <c r="J609" t="str">
        <f>IF(VLOOKUP($A609,Parts!$A:$AM,J$1,0)="X",AA$2,"")</f>
        <v/>
      </c>
      <c r="K609" t="str">
        <f>IF(VLOOKUP($A609,Parts!$A:$AM,K$1,0)="X",AB$2,"")</f>
        <v/>
      </c>
      <c r="L609" t="str">
        <f>IF(VLOOKUP($A609,Parts!$A:$AM,L$1,0)="X",AC$2,"")</f>
        <v/>
      </c>
      <c r="M609" t="str">
        <f>IF(VLOOKUP($A609,Parts!$A:$AM,M$1,0)="X",AD$2,"")</f>
        <v/>
      </c>
      <c r="N609" t="str">
        <f>IF(VLOOKUP($A609,Parts!$A:$AM,N$1,0)="X",AE$2,"")</f>
        <v/>
      </c>
      <c r="O609" t="str">
        <f>IF(VLOOKUP($A609,Parts!$A:$AM,O$1,0)="X",AF$2,"")</f>
        <v/>
      </c>
      <c r="P609" t="str">
        <f t="shared" si="10"/>
        <v/>
      </c>
    </row>
    <row r="610" spans="1:16" x14ac:dyDescent="0.25">
      <c r="A610" t="str">
        <f>Table15[[#This Row],[Name]]</f>
        <v>solarPanelsuncat1</v>
      </c>
      <c r="B610" t="str">
        <f>IF(VLOOKUP($A610,Parts!$A:$AM,B$1,0)="X",S$2,"")</f>
        <v/>
      </c>
      <c r="C610" t="str">
        <f>IF(VLOOKUP($A610,Parts!$A:$AM,C$1,0)="X",T$2,"")</f>
        <v/>
      </c>
      <c r="D610" t="str">
        <f>IF(VLOOKUP($A610,Parts!$A:$AM,D$1,0)="X",U$2,"")</f>
        <v/>
      </c>
      <c r="E610" t="str">
        <f>IF(VLOOKUP($A610,Parts!$A:$AM,E$1,0)="X",V$2,"")</f>
        <v/>
      </c>
      <c r="F610" t="str">
        <f>IF(VLOOKUP($A610,Parts!$A:$AM,F$1,0)="X",W$2,"")</f>
        <v/>
      </c>
      <c r="G610" t="str">
        <f>IF(VLOOKUP($A610,Parts!$A:$AM,G$1,0)="X",X$2,"")</f>
        <v/>
      </c>
      <c r="H610" t="str">
        <f>IF(VLOOKUP($A610,Parts!$A:$AM,H$1,0)="X",Y$2,"")</f>
        <v/>
      </c>
      <c r="I610" t="str">
        <f>IF(VLOOKUP($A610,Parts!$A:$AM,I$1,0)="X",Z$2,"")</f>
        <v/>
      </c>
      <c r="J610" t="str">
        <f>IF(VLOOKUP($A610,Parts!$A:$AM,J$1,0)="X",AA$2,"")</f>
        <v/>
      </c>
      <c r="K610" t="str">
        <f>IF(VLOOKUP($A610,Parts!$A:$AM,K$1,0)="X",AB$2,"")</f>
        <v/>
      </c>
      <c r="L610" t="str">
        <f>IF(VLOOKUP($A610,Parts!$A:$AM,L$1,0)="X",AC$2,"")</f>
        <v/>
      </c>
      <c r="M610" t="str">
        <f>IF(VLOOKUP($A610,Parts!$A:$AM,M$1,0)="X",AD$2,"")</f>
        <v/>
      </c>
      <c r="N610" t="str">
        <f>IF(VLOOKUP($A610,Parts!$A:$AM,N$1,0)="X",AE$2,"")</f>
        <v/>
      </c>
      <c r="O610" t="str">
        <f>IF(VLOOKUP($A610,Parts!$A:$AM,O$1,0)="X",AF$2,"")</f>
        <v/>
      </c>
      <c r="P610" t="str">
        <f t="shared" si="10"/>
        <v/>
      </c>
    </row>
    <row r="611" spans="1:16" x14ac:dyDescent="0.25">
      <c r="A611" t="str">
        <f>Table15[[#This Row],[Name]]</f>
        <v>ca_vor_comm</v>
      </c>
      <c r="B611" t="str">
        <f>IF(VLOOKUP($A611,Parts!$A:$AM,B$1,0)="X",S$2,"")</f>
        <v/>
      </c>
      <c r="C611" t="str">
        <f>IF(VLOOKUP($A611,Parts!$A:$AM,C$1,0)="X",T$2,"")</f>
        <v/>
      </c>
      <c r="D611" t="str">
        <f>IF(VLOOKUP($A611,Parts!$A:$AM,D$1,0)="X",U$2,"")</f>
        <v/>
      </c>
      <c r="E611" t="str">
        <f>IF(VLOOKUP($A611,Parts!$A:$AM,E$1,0)="X",V$2,"")</f>
        <v/>
      </c>
      <c r="F611" t="str">
        <f>IF(VLOOKUP($A611,Parts!$A:$AM,F$1,0)="X",W$2,"")</f>
        <v/>
      </c>
      <c r="G611" t="str">
        <f>IF(VLOOKUP($A611,Parts!$A:$AM,G$1,0)="X",X$2,"")</f>
        <v/>
      </c>
      <c r="H611" t="str">
        <f>IF(VLOOKUP($A611,Parts!$A:$AM,H$1,0)="X",Y$2,"")</f>
        <v/>
      </c>
      <c r="I611" t="str">
        <f>IF(VLOOKUP($A611,Parts!$A:$AM,I$1,0)="X",Z$2,"")</f>
        <v/>
      </c>
      <c r="J611" t="str">
        <f>IF(VLOOKUP($A611,Parts!$A:$AM,J$1,0)="X",AA$2,"")</f>
        <v/>
      </c>
      <c r="K611" t="str">
        <f>IF(VLOOKUP($A611,Parts!$A:$AM,K$1,0)="X",AB$2,"")</f>
        <v/>
      </c>
      <c r="L611" t="str">
        <f>IF(VLOOKUP($A611,Parts!$A:$AM,L$1,0)="X",AC$2,"")</f>
        <v/>
      </c>
      <c r="M611" t="str">
        <f>IF(VLOOKUP($A611,Parts!$A:$AM,M$1,0)="X",AD$2,"")</f>
        <v/>
      </c>
      <c r="N611" t="str">
        <f>IF(VLOOKUP($A611,Parts!$A:$AM,N$1,0)="X",AE$2,"")</f>
        <v/>
      </c>
      <c r="O611" t="str">
        <f>IF(VLOOKUP($A611,Parts!$A:$AM,O$1,0)="X",AF$2,"")</f>
        <v/>
      </c>
      <c r="P611" t="str">
        <f t="shared" si="10"/>
        <v/>
      </c>
    </row>
    <row r="612" spans="1:16" x14ac:dyDescent="0.25">
      <c r="A612" t="str">
        <f>Table15[[#This Row],[Name]]</f>
        <v>ca_vor_sep1</v>
      </c>
      <c r="B612" t="str">
        <f>IF(VLOOKUP($A612,Parts!$A:$AM,B$1,0)="X",S$2,"")</f>
        <v/>
      </c>
      <c r="C612" t="str">
        <f>IF(VLOOKUP($A612,Parts!$A:$AM,C$1,0)="X",T$2,"")</f>
        <v/>
      </c>
      <c r="D612" t="str">
        <f>IF(VLOOKUP($A612,Parts!$A:$AM,D$1,0)="X",U$2,"")</f>
        <v/>
      </c>
      <c r="E612" t="str">
        <f>IF(VLOOKUP($A612,Parts!$A:$AM,E$1,0)="X",V$2,"")</f>
        <v/>
      </c>
      <c r="F612" t="str">
        <f>IF(VLOOKUP($A612,Parts!$A:$AM,F$1,0)="X",W$2,"")</f>
        <v/>
      </c>
      <c r="G612" t="str">
        <f>IF(VLOOKUP($A612,Parts!$A:$AM,G$1,0)="X",X$2,"")</f>
        <v/>
      </c>
      <c r="H612" t="str">
        <f>IF(VLOOKUP($A612,Parts!$A:$AM,H$1,0)="X",Y$2,"")</f>
        <v/>
      </c>
      <c r="I612" t="str">
        <f>IF(VLOOKUP($A612,Parts!$A:$AM,I$1,0)="X",Z$2,"")</f>
        <v/>
      </c>
      <c r="J612" t="str">
        <f>IF(VLOOKUP($A612,Parts!$A:$AM,J$1,0)="X",AA$2,"")</f>
        <v/>
      </c>
      <c r="K612" t="str">
        <f>IF(VLOOKUP($A612,Parts!$A:$AM,K$1,0)="X",AB$2,"")</f>
        <v/>
      </c>
      <c r="L612" t="str">
        <f>IF(VLOOKUP($A612,Parts!$A:$AM,L$1,0)="X",AC$2,"")</f>
        <v/>
      </c>
      <c r="M612" t="str">
        <f>IF(VLOOKUP($A612,Parts!$A:$AM,M$1,0)="X",AD$2,"")</f>
        <v/>
      </c>
      <c r="N612" t="str">
        <f>IF(VLOOKUP($A612,Parts!$A:$AM,N$1,0)="X",AE$2,"")</f>
        <v/>
      </c>
      <c r="O612" t="str">
        <f>IF(VLOOKUP($A612,Parts!$A:$AM,O$1,0)="X",AF$2,"")</f>
        <v/>
      </c>
      <c r="P612" t="str">
        <f t="shared" si="10"/>
        <v/>
      </c>
    </row>
    <row r="613" spans="1:16" x14ac:dyDescent="0.25">
      <c r="A613" t="str">
        <f>Table15[[#This Row],[Name]]</f>
        <v>ca_fom_sp</v>
      </c>
      <c r="B613" t="str">
        <f>IF(VLOOKUP($A613,Parts!$A:$AM,B$1,0)="X",S$2,"")</f>
        <v/>
      </c>
      <c r="C613" t="str">
        <f>IF(VLOOKUP($A613,Parts!$A:$AM,C$1,0)="X",T$2,"")</f>
        <v/>
      </c>
      <c r="D613" t="str">
        <f>IF(VLOOKUP($A613,Parts!$A:$AM,D$1,0)="X",U$2,"")</f>
        <v/>
      </c>
      <c r="E613" t="str">
        <f>IF(VLOOKUP($A613,Parts!$A:$AM,E$1,0)="X",V$2,"")</f>
        <v/>
      </c>
      <c r="F613" t="str">
        <f>IF(VLOOKUP($A613,Parts!$A:$AM,F$1,0)="X",W$2,"")</f>
        <v/>
      </c>
      <c r="G613" t="str">
        <f>IF(VLOOKUP($A613,Parts!$A:$AM,G$1,0)="X",X$2,"")</f>
        <v/>
      </c>
      <c r="H613" t="str">
        <f>IF(VLOOKUP($A613,Parts!$A:$AM,H$1,0)="X",Y$2,"")</f>
        <v/>
      </c>
      <c r="I613" t="str">
        <f>IF(VLOOKUP($A613,Parts!$A:$AM,I$1,0)="X",Z$2,"")</f>
        <v/>
      </c>
      <c r="J613" t="str">
        <f>IF(VLOOKUP($A613,Parts!$A:$AM,J$1,0)="X",AA$2,"")</f>
        <v/>
      </c>
      <c r="K613" t="str">
        <f>IF(VLOOKUP($A613,Parts!$A:$AM,K$1,0)="X",AB$2,"")</f>
        <v/>
      </c>
      <c r="L613" t="str">
        <f>IF(VLOOKUP($A613,Parts!$A:$AM,L$1,0)="X",AC$2,"")</f>
        <v/>
      </c>
      <c r="M613" t="str">
        <f>IF(VLOOKUP($A613,Parts!$A:$AM,M$1,0)="X",AD$2,"")</f>
        <v/>
      </c>
      <c r="N613" t="str">
        <f>IF(VLOOKUP($A613,Parts!$A:$AM,N$1,0)="X",AE$2,"")</f>
        <v/>
      </c>
      <c r="O613" t="str">
        <f>IF(VLOOKUP($A613,Parts!$A:$AM,O$1,0)="X",AF$2,"")</f>
        <v/>
      </c>
      <c r="P613" t="str">
        <f t="shared" si="10"/>
        <v/>
      </c>
    </row>
    <row r="614" spans="1:16" x14ac:dyDescent="0.25">
      <c r="A614" t="str">
        <f>Table15[[#This Row],[Name]]</f>
        <v>ca_vor_sp2</v>
      </c>
      <c r="B614" t="str">
        <f>IF(VLOOKUP($A614,Parts!$A:$AM,B$1,0)="X",S$2,"")</f>
        <v/>
      </c>
      <c r="C614" t="str">
        <f>IF(VLOOKUP($A614,Parts!$A:$AM,C$1,0)="X",T$2,"")</f>
        <v/>
      </c>
      <c r="D614" t="str">
        <f>IF(VLOOKUP($A614,Parts!$A:$AM,D$1,0)="X",U$2,"")</f>
        <v/>
      </c>
      <c r="E614" t="str">
        <f>IF(VLOOKUP($A614,Parts!$A:$AM,E$1,0)="X",V$2,"")</f>
        <v/>
      </c>
      <c r="F614" t="str">
        <f>IF(VLOOKUP($A614,Parts!$A:$AM,F$1,0)="X",W$2,"")</f>
        <v/>
      </c>
      <c r="G614" t="str">
        <f>IF(VLOOKUP($A614,Parts!$A:$AM,G$1,0)="X",X$2,"")</f>
        <v/>
      </c>
      <c r="H614" t="str">
        <f>IF(VLOOKUP($A614,Parts!$A:$AM,H$1,0)="X",Y$2,"")</f>
        <v/>
      </c>
      <c r="I614" t="str">
        <f>IF(VLOOKUP($A614,Parts!$A:$AM,I$1,0)="X",Z$2,"")</f>
        <v/>
      </c>
      <c r="J614" t="str">
        <f>IF(VLOOKUP($A614,Parts!$A:$AM,J$1,0)="X",AA$2,"")</f>
        <v/>
      </c>
      <c r="K614" t="str">
        <f>IF(VLOOKUP($A614,Parts!$A:$AM,K$1,0)="X",AB$2,"")</f>
        <v/>
      </c>
      <c r="L614" t="str">
        <f>IF(VLOOKUP($A614,Parts!$A:$AM,L$1,0)="X",AC$2,"")</f>
        <v/>
      </c>
      <c r="M614" t="str">
        <f>IF(VLOOKUP($A614,Parts!$A:$AM,M$1,0)="X",AD$2,"")</f>
        <v/>
      </c>
      <c r="N614" t="str">
        <f>IF(VLOOKUP($A614,Parts!$A:$AM,N$1,0)="X",AE$2,"")</f>
        <v/>
      </c>
      <c r="O614" t="str">
        <f>IF(VLOOKUP($A614,Parts!$A:$AM,O$1,0)="X",AF$2,"")</f>
        <v/>
      </c>
      <c r="P614" t="str">
        <f t="shared" si="10"/>
        <v/>
      </c>
    </row>
    <row r="615" spans="1:16" x14ac:dyDescent="0.25">
      <c r="A615" t="str">
        <f>Table15[[#This Row],[Name]]</f>
        <v>ca_vor_sp</v>
      </c>
      <c r="B615" t="str">
        <f>IF(VLOOKUP($A615,Parts!$A:$AM,B$1,0)="X",S$2,"")</f>
        <v/>
      </c>
      <c r="C615" t="str">
        <f>IF(VLOOKUP($A615,Parts!$A:$AM,C$1,0)="X",T$2,"")</f>
        <v/>
      </c>
      <c r="D615" t="str">
        <f>IF(VLOOKUP($A615,Parts!$A:$AM,D$1,0)="X",U$2,"")</f>
        <v/>
      </c>
      <c r="E615" t="str">
        <f>IF(VLOOKUP($A615,Parts!$A:$AM,E$1,0)="X",V$2,"")</f>
        <v/>
      </c>
      <c r="F615" t="str">
        <f>IF(VLOOKUP($A615,Parts!$A:$AM,F$1,0)="X",W$2,"")</f>
        <v/>
      </c>
      <c r="G615" t="str">
        <f>IF(VLOOKUP($A615,Parts!$A:$AM,G$1,0)="X",X$2,"")</f>
        <v/>
      </c>
      <c r="H615" t="str">
        <f>IF(VLOOKUP($A615,Parts!$A:$AM,H$1,0)="X",Y$2,"")</f>
        <v/>
      </c>
      <c r="I615" t="str">
        <f>IF(VLOOKUP($A615,Parts!$A:$AM,I$1,0)="X",Z$2,"")</f>
        <v/>
      </c>
      <c r="J615" t="str">
        <f>IF(VLOOKUP($A615,Parts!$A:$AM,J$1,0)="X",AA$2,"")</f>
        <v/>
      </c>
      <c r="K615" t="str">
        <f>IF(VLOOKUP($A615,Parts!$A:$AM,K$1,0)="X",AB$2,"")</f>
        <v/>
      </c>
      <c r="L615" t="str">
        <f>IF(VLOOKUP($A615,Parts!$A:$AM,L$1,0)="X",AC$2,"")</f>
        <v/>
      </c>
      <c r="M615" t="str">
        <f>IF(VLOOKUP($A615,Parts!$A:$AM,M$1,0)="X",AD$2,"")</f>
        <v/>
      </c>
      <c r="N615" t="str">
        <f>IF(VLOOKUP($A615,Parts!$A:$AM,N$1,0)="X",AE$2,"")</f>
        <v/>
      </c>
      <c r="O615" t="str">
        <f>IF(VLOOKUP($A615,Parts!$A:$AM,O$1,0)="X",AF$2,"")</f>
        <v/>
      </c>
      <c r="P615" t="str">
        <f t="shared" si="10"/>
        <v/>
      </c>
    </row>
    <row r="616" spans="1:16" x14ac:dyDescent="0.25">
      <c r="A616" t="str">
        <f>Table15[[#This Row],[Name]]</f>
        <v>ca_fom_heatS</v>
      </c>
      <c r="B616" t="str">
        <f>IF(VLOOKUP($A616,Parts!$A:$AM,B$1,0)="X",S$2,"")</f>
        <v/>
      </c>
      <c r="C616" t="str">
        <f>IF(VLOOKUP($A616,Parts!$A:$AM,C$1,0)="X",T$2,"")</f>
        <v/>
      </c>
      <c r="D616" t="str">
        <f>IF(VLOOKUP($A616,Parts!$A:$AM,D$1,0)="X",U$2,"")</f>
        <v/>
      </c>
      <c r="E616" t="str">
        <f>IF(VLOOKUP($A616,Parts!$A:$AM,E$1,0)="X",V$2,"")</f>
        <v/>
      </c>
      <c r="F616" t="str">
        <f>IF(VLOOKUP($A616,Parts!$A:$AM,F$1,0)="X",W$2,"")</f>
        <v/>
      </c>
      <c r="G616" t="str">
        <f>IF(VLOOKUP($A616,Parts!$A:$AM,G$1,0)="X",X$2,"")</f>
        <v/>
      </c>
      <c r="H616" t="str">
        <f>IF(VLOOKUP($A616,Parts!$A:$AM,H$1,0)="X",Y$2,"")</f>
        <v/>
      </c>
      <c r="I616" t="str">
        <f>IF(VLOOKUP($A616,Parts!$A:$AM,I$1,0)="X",Z$2,"")</f>
        <v/>
      </c>
      <c r="J616" t="str">
        <f>IF(VLOOKUP($A616,Parts!$A:$AM,J$1,0)="X",AA$2,"")</f>
        <v/>
      </c>
      <c r="K616" t="str">
        <f>IF(VLOOKUP($A616,Parts!$A:$AM,K$1,0)="X",AB$2,"")</f>
        <v/>
      </c>
      <c r="L616" t="str">
        <f>IF(VLOOKUP($A616,Parts!$A:$AM,L$1,0)="X",AC$2,"")</f>
        <v/>
      </c>
      <c r="M616" t="str">
        <f>IF(VLOOKUP($A616,Parts!$A:$AM,M$1,0)="X",AD$2,"")</f>
        <v/>
      </c>
      <c r="N616" t="str">
        <f>IF(VLOOKUP($A616,Parts!$A:$AM,N$1,0)="X",AE$2,"")</f>
        <v/>
      </c>
      <c r="O616" t="str">
        <f>IF(VLOOKUP($A616,Parts!$A:$AM,O$1,0)="X",AF$2,"")</f>
        <v/>
      </c>
      <c r="P616" t="str">
        <f t="shared" si="10"/>
        <v/>
      </c>
    </row>
    <row r="617" spans="1:16" x14ac:dyDescent="0.25">
      <c r="A617" t="str">
        <f>Table15[[#This Row],[Name]]</f>
        <v>ca_fom_lander</v>
      </c>
      <c r="B617" t="str">
        <f>IF(VLOOKUP($A617,Parts!$A:$AM,B$1,0)="X",S$2,"")</f>
        <v/>
      </c>
      <c r="C617" t="str">
        <f>IF(VLOOKUP($A617,Parts!$A:$AM,C$1,0)="X",T$2,"")</f>
        <v/>
      </c>
      <c r="D617" t="str">
        <f>IF(VLOOKUP($A617,Parts!$A:$AM,D$1,0)="X",U$2,"")</f>
        <v/>
      </c>
      <c r="E617" t="str">
        <f>IF(VLOOKUP($A617,Parts!$A:$AM,E$1,0)="X",V$2,"")</f>
        <v/>
      </c>
      <c r="F617" t="str">
        <f>IF(VLOOKUP($A617,Parts!$A:$AM,F$1,0)="X",W$2,"")</f>
        <v/>
      </c>
      <c r="G617" t="str">
        <f>IF(VLOOKUP($A617,Parts!$A:$AM,G$1,0)="X",X$2,"")</f>
        <v/>
      </c>
      <c r="H617" t="str">
        <f>IF(VLOOKUP($A617,Parts!$A:$AM,H$1,0)="X",Y$2,"")</f>
        <v/>
      </c>
      <c r="I617" t="str">
        <f>IF(VLOOKUP($A617,Parts!$A:$AM,I$1,0)="X",Z$2,"")</f>
        <v/>
      </c>
      <c r="J617" t="str">
        <f>IF(VLOOKUP($A617,Parts!$A:$AM,J$1,0)="X",AA$2,"")</f>
        <v/>
      </c>
      <c r="K617" t="str">
        <f>IF(VLOOKUP($A617,Parts!$A:$AM,K$1,0)="X",AB$2,"")</f>
        <v/>
      </c>
      <c r="L617" t="str">
        <f>IF(VLOOKUP($A617,Parts!$A:$AM,L$1,0)="X",AC$2,"")</f>
        <v/>
      </c>
      <c r="M617" t="str">
        <f>IF(VLOOKUP($A617,Parts!$A:$AM,M$1,0)="X",AD$2,"")</f>
        <v/>
      </c>
      <c r="N617" t="str">
        <f>IF(VLOOKUP($A617,Parts!$A:$AM,N$1,0)="X",AE$2,"")</f>
        <v/>
      </c>
      <c r="O617" t="str">
        <f>IF(VLOOKUP($A617,Parts!$A:$AM,O$1,0)="X",AF$2,"")</f>
        <v/>
      </c>
      <c r="P617" t="str">
        <f t="shared" si="10"/>
        <v/>
      </c>
    </row>
    <row r="618" spans="1:16" x14ac:dyDescent="0.25">
      <c r="A618" t="str">
        <f>Table15[[#This Row],[Name]]</f>
        <v>ca_ELIX</v>
      </c>
      <c r="B618" t="str">
        <f>IF(VLOOKUP($A618,Parts!$A:$AM,B$1,0)="X",S$2,"")</f>
        <v/>
      </c>
      <c r="C618" t="str">
        <f>IF(VLOOKUP($A618,Parts!$A:$AM,C$1,0)="X",T$2,"")</f>
        <v/>
      </c>
      <c r="D618" t="str">
        <f>IF(VLOOKUP($A618,Parts!$A:$AM,D$1,0)="X",U$2,"")</f>
        <v/>
      </c>
      <c r="E618" t="str">
        <f>IF(VLOOKUP($A618,Parts!$A:$AM,E$1,0)="X",V$2,"")</f>
        <v/>
      </c>
      <c r="F618" t="str">
        <f>IF(VLOOKUP($A618,Parts!$A:$AM,F$1,0)="X",W$2,"")</f>
        <v/>
      </c>
      <c r="G618" t="str">
        <f>IF(VLOOKUP($A618,Parts!$A:$AM,G$1,0)="X",X$2,"")</f>
        <v/>
      </c>
      <c r="H618" t="str">
        <f>IF(VLOOKUP($A618,Parts!$A:$AM,H$1,0)="X",Y$2,"")</f>
        <v/>
      </c>
      <c r="I618" t="str">
        <f>IF(VLOOKUP($A618,Parts!$A:$AM,I$1,0)="X",Z$2,"")</f>
        <v/>
      </c>
      <c r="J618" t="str">
        <f>IF(VLOOKUP($A618,Parts!$A:$AM,J$1,0)="X",AA$2,"")</f>
        <v/>
      </c>
      <c r="K618" t="str">
        <f>IF(VLOOKUP($A618,Parts!$A:$AM,K$1,0)="X",AB$2,"")</f>
        <v/>
      </c>
      <c r="L618" t="str">
        <f>IF(VLOOKUP($A618,Parts!$A:$AM,L$1,0)="X",AC$2,"")</f>
        <v/>
      </c>
      <c r="M618" t="str">
        <f>IF(VLOOKUP($A618,Parts!$A:$AM,M$1,0)="X",AD$2,"")</f>
        <v/>
      </c>
      <c r="N618" t="str">
        <f>IF(VLOOKUP($A618,Parts!$A:$AM,N$1,0)="X",AE$2,"")</f>
        <v/>
      </c>
      <c r="O618" t="str">
        <f>IF(VLOOKUP($A618,Parts!$A:$AM,O$1,0)="X",AF$2,"")</f>
        <v/>
      </c>
      <c r="P618" t="str">
        <f t="shared" si="10"/>
        <v/>
      </c>
    </row>
    <row r="619" spans="1:16" x14ac:dyDescent="0.25">
      <c r="A619" t="str">
        <f>Table15[[#This Row],[Name]]</f>
        <v>ca_vor_mag</v>
      </c>
      <c r="B619" t="str">
        <f>IF(VLOOKUP($A619,Parts!$A:$AM,B$1,0)="X",S$2,"")</f>
        <v/>
      </c>
      <c r="C619" t="str">
        <f>IF(VLOOKUP($A619,Parts!$A:$AM,C$1,0)="X",T$2,"")</f>
        <v/>
      </c>
      <c r="D619" t="str">
        <f>IF(VLOOKUP($A619,Parts!$A:$AM,D$1,0)="X",U$2,"")</f>
        <v/>
      </c>
      <c r="E619" t="str">
        <f>IF(VLOOKUP($A619,Parts!$A:$AM,E$1,0)="X",V$2,"")</f>
        <v/>
      </c>
      <c r="F619" t="str">
        <f>IF(VLOOKUP($A619,Parts!$A:$AM,F$1,0)="X",W$2,"")</f>
        <v/>
      </c>
      <c r="G619" t="str">
        <f>IF(VLOOKUP($A619,Parts!$A:$AM,G$1,0)="X",X$2,"")</f>
        <v/>
      </c>
      <c r="H619" t="str">
        <f>IF(VLOOKUP($A619,Parts!$A:$AM,H$1,0)="X",Y$2,"")</f>
        <v/>
      </c>
      <c r="I619" t="str">
        <f>IF(VLOOKUP($A619,Parts!$A:$AM,I$1,0)="X",Z$2,"")</f>
        <v/>
      </c>
      <c r="J619" t="str">
        <f>IF(VLOOKUP($A619,Parts!$A:$AM,J$1,0)="X",AA$2,"")</f>
        <v/>
      </c>
      <c r="K619" t="str">
        <f>IF(VLOOKUP($A619,Parts!$A:$AM,K$1,0)="X",AB$2,"")</f>
        <v/>
      </c>
      <c r="L619" t="str">
        <f>IF(VLOOKUP($A619,Parts!$A:$AM,L$1,0)="X",AC$2,"")</f>
        <v/>
      </c>
      <c r="M619" t="str">
        <f>IF(VLOOKUP($A619,Parts!$A:$AM,M$1,0)="X",AD$2,"")</f>
        <v/>
      </c>
      <c r="N619" t="str">
        <f>IF(VLOOKUP($A619,Parts!$A:$AM,N$1,0)="X",AE$2,"")</f>
        <v/>
      </c>
      <c r="O619" t="str">
        <f>IF(VLOOKUP($A619,Parts!$A:$AM,O$1,0)="X",AF$2,"")</f>
        <v/>
      </c>
      <c r="P619" t="str">
        <f t="shared" si="10"/>
        <v/>
      </c>
    </row>
    <row r="620" spans="1:16" x14ac:dyDescent="0.25">
      <c r="A620" t="str">
        <f>Table15[[#This Row],[Name]]</f>
        <v>ca_vor_mptank</v>
      </c>
      <c r="B620" t="str">
        <f>IF(VLOOKUP($A620,Parts!$A:$AM,B$1,0)="X",S$2,"")</f>
        <v/>
      </c>
      <c r="C620" t="str">
        <f>IF(VLOOKUP($A620,Parts!$A:$AM,C$1,0)="X",T$2,"")</f>
        <v/>
      </c>
      <c r="D620" t="str">
        <f>IF(VLOOKUP($A620,Parts!$A:$AM,D$1,0)="X",U$2,"")</f>
        <v/>
      </c>
      <c r="E620" t="str">
        <f>IF(VLOOKUP($A620,Parts!$A:$AM,E$1,0)="X",V$2,"")</f>
        <v/>
      </c>
      <c r="F620" t="str">
        <f>IF(VLOOKUP($A620,Parts!$A:$AM,F$1,0)="X",W$2,"")</f>
        <v/>
      </c>
      <c r="G620" t="str">
        <f>IF(VLOOKUP($A620,Parts!$A:$AM,G$1,0)="X",X$2,"")</f>
        <v/>
      </c>
      <c r="H620" t="str">
        <f>IF(VLOOKUP($A620,Parts!$A:$AM,H$1,0)="X",Y$2,"")</f>
        <v/>
      </c>
      <c r="I620" t="str">
        <f>IF(VLOOKUP($A620,Parts!$A:$AM,I$1,0)="X",Z$2,"")</f>
        <v/>
      </c>
      <c r="J620" t="str">
        <f>IF(VLOOKUP($A620,Parts!$A:$AM,J$1,0)="X",AA$2,"")</f>
        <v/>
      </c>
      <c r="K620" t="str">
        <f>IF(VLOOKUP($A620,Parts!$A:$AM,K$1,0)="X",AB$2,"")</f>
        <v/>
      </c>
      <c r="L620" t="str">
        <f>IF(VLOOKUP($A620,Parts!$A:$AM,L$1,0)="X",AC$2,"")</f>
        <v/>
      </c>
      <c r="M620" t="str">
        <f>IF(VLOOKUP($A620,Parts!$A:$AM,M$1,0)="X",AD$2,"")</f>
        <v/>
      </c>
      <c r="N620" t="str">
        <f>IF(VLOOKUP($A620,Parts!$A:$AM,N$1,0)="X",AE$2,"")</f>
        <v/>
      </c>
      <c r="O620" t="str">
        <f>IF(VLOOKUP($A620,Parts!$A:$AM,O$1,0)="X",AF$2,"")</f>
        <v/>
      </c>
      <c r="P620" t="str">
        <f t="shared" si="10"/>
        <v/>
      </c>
    </row>
    <row r="621" spans="1:16" x14ac:dyDescent="0.25">
      <c r="A621" t="str">
        <f>Table15[[#This Row],[Name]]</f>
        <v>ca_fom_parachute</v>
      </c>
      <c r="B621" t="str">
        <f>IF(VLOOKUP($A621,Parts!$A:$AM,B$1,0)="X",S$2,"")</f>
        <v/>
      </c>
      <c r="C621" t="str">
        <f>IF(VLOOKUP($A621,Parts!$A:$AM,C$1,0)="X",T$2,"")</f>
        <v/>
      </c>
      <c r="D621" t="str">
        <f>IF(VLOOKUP($A621,Parts!$A:$AM,D$1,0)="X",U$2,"")</f>
        <v/>
      </c>
      <c r="E621" t="str">
        <f>IF(VLOOKUP($A621,Parts!$A:$AM,E$1,0)="X",V$2,"")</f>
        <v/>
      </c>
      <c r="F621" t="str">
        <f>IF(VLOOKUP($A621,Parts!$A:$AM,F$1,0)="X",W$2,"")</f>
        <v/>
      </c>
      <c r="G621" t="str">
        <f>IF(VLOOKUP($A621,Parts!$A:$AM,G$1,0)="X",X$2,"")</f>
        <v/>
      </c>
      <c r="H621" t="str">
        <f>IF(VLOOKUP($A621,Parts!$A:$AM,H$1,0)="X",Y$2,"")</f>
        <v/>
      </c>
      <c r="I621" t="str">
        <f>IF(VLOOKUP($A621,Parts!$A:$AM,I$1,0)="X",Z$2,"")</f>
        <v/>
      </c>
      <c r="J621" t="str">
        <f>IF(VLOOKUP($A621,Parts!$A:$AM,J$1,0)="X",AA$2,"")</f>
        <v/>
      </c>
      <c r="K621" t="str">
        <f>IF(VLOOKUP($A621,Parts!$A:$AM,K$1,0)="X",AB$2,"")</f>
        <v/>
      </c>
      <c r="L621" t="str">
        <f>IF(VLOOKUP($A621,Parts!$A:$AM,L$1,0)="X",AC$2,"")</f>
        <v/>
      </c>
      <c r="M621" t="str">
        <f>IF(VLOOKUP($A621,Parts!$A:$AM,M$1,0)="X",AD$2,"")</f>
        <v/>
      </c>
      <c r="N621" t="str">
        <f>IF(VLOOKUP($A621,Parts!$A:$AM,N$1,0)="X",AE$2,"")</f>
        <v/>
      </c>
      <c r="O621" t="str">
        <f>IF(VLOOKUP($A621,Parts!$A:$AM,O$1,0)="X",AF$2,"")</f>
        <v/>
      </c>
      <c r="P621" t="str">
        <f t="shared" si="10"/>
        <v/>
      </c>
    </row>
    <row r="622" spans="1:16" x14ac:dyDescent="0.25">
      <c r="A622" t="str">
        <f>Table15[[#This Row],[Name]]</f>
        <v>ca_fom_drogue</v>
      </c>
      <c r="B622" t="str">
        <f>IF(VLOOKUP($A622,Parts!$A:$AM,B$1,0)="X",S$2,"")</f>
        <v/>
      </c>
      <c r="C622" t="str">
        <f>IF(VLOOKUP($A622,Parts!$A:$AM,C$1,0)="X",T$2,"")</f>
        <v/>
      </c>
      <c r="D622" t="str">
        <f>IF(VLOOKUP($A622,Parts!$A:$AM,D$1,0)="X",U$2,"")</f>
        <v/>
      </c>
      <c r="E622" t="str">
        <f>IF(VLOOKUP($A622,Parts!$A:$AM,E$1,0)="X",V$2,"")</f>
        <v/>
      </c>
      <c r="F622" t="str">
        <f>IF(VLOOKUP($A622,Parts!$A:$AM,F$1,0)="X",W$2,"")</f>
        <v/>
      </c>
      <c r="G622" t="str">
        <f>IF(VLOOKUP($A622,Parts!$A:$AM,G$1,0)="X",X$2,"")</f>
        <v/>
      </c>
      <c r="H622" t="str">
        <f>IF(VLOOKUP($A622,Parts!$A:$AM,H$1,0)="X",Y$2,"")</f>
        <v/>
      </c>
      <c r="I622" t="str">
        <f>IF(VLOOKUP($A622,Parts!$A:$AM,I$1,0)="X",Z$2,"")</f>
        <v/>
      </c>
      <c r="J622" t="str">
        <f>IF(VLOOKUP($A622,Parts!$A:$AM,J$1,0)="X",AA$2,"")</f>
        <v/>
      </c>
      <c r="K622" t="str">
        <f>IF(VLOOKUP($A622,Parts!$A:$AM,K$1,0)="X",AB$2,"")</f>
        <v/>
      </c>
      <c r="L622" t="str">
        <f>IF(VLOOKUP($A622,Parts!$A:$AM,L$1,0)="X",AC$2,"")</f>
        <v/>
      </c>
      <c r="M622" t="str">
        <f>IF(VLOOKUP($A622,Parts!$A:$AM,M$1,0)="X",AD$2,"")</f>
        <v/>
      </c>
      <c r="N622" t="str">
        <f>IF(VLOOKUP($A622,Parts!$A:$AM,N$1,0)="X",AE$2,"")</f>
        <v/>
      </c>
      <c r="O622" t="str">
        <f>IF(VLOOKUP($A622,Parts!$A:$AM,O$1,0)="X",AF$2,"")</f>
        <v/>
      </c>
      <c r="P622" t="str">
        <f t="shared" si="10"/>
        <v/>
      </c>
    </row>
    <row r="623" spans="1:16" x14ac:dyDescent="0.25">
      <c r="A623" t="str">
        <f>Table15[[#This Row],[Name]]</f>
        <v>ca_RM01</v>
      </c>
      <c r="B623" t="str">
        <f>IF(VLOOKUP($A623,Parts!$A:$AM,B$1,0)="X",S$2,"")</f>
        <v/>
      </c>
      <c r="C623" t="str">
        <f>IF(VLOOKUP($A623,Parts!$A:$AM,C$1,0)="X",T$2,"")</f>
        <v/>
      </c>
      <c r="D623" t="str">
        <f>IF(VLOOKUP($A623,Parts!$A:$AM,D$1,0)="X",U$2,"")</f>
        <v/>
      </c>
      <c r="E623" t="str">
        <f>IF(VLOOKUP($A623,Parts!$A:$AM,E$1,0)="X",V$2,"")</f>
        <v/>
      </c>
      <c r="F623" t="str">
        <f>IF(VLOOKUP($A623,Parts!$A:$AM,F$1,0)="X",W$2,"")</f>
        <v/>
      </c>
      <c r="G623" t="str">
        <f>IF(VLOOKUP($A623,Parts!$A:$AM,G$1,0)="X",X$2,"")</f>
        <v/>
      </c>
      <c r="H623" t="str">
        <f>IF(VLOOKUP($A623,Parts!$A:$AM,H$1,0)="X",Y$2,"")</f>
        <v/>
      </c>
      <c r="I623" t="str">
        <f>IF(VLOOKUP($A623,Parts!$A:$AM,I$1,0)="X",Z$2,"")</f>
        <v/>
      </c>
      <c r="J623" t="str">
        <f>IF(VLOOKUP($A623,Parts!$A:$AM,J$1,0)="X",AA$2,"")</f>
        <v/>
      </c>
      <c r="K623" t="str">
        <f>IF(VLOOKUP($A623,Parts!$A:$AM,K$1,0)="X",AB$2,"")</f>
        <v/>
      </c>
      <c r="L623" t="str">
        <f>IF(VLOOKUP($A623,Parts!$A:$AM,L$1,0)="X",AC$2,"")</f>
        <v/>
      </c>
      <c r="M623" t="str">
        <f>IF(VLOOKUP($A623,Parts!$A:$AM,M$1,0)="X",AD$2,"")</f>
        <v/>
      </c>
      <c r="N623" t="str">
        <f>IF(VLOOKUP($A623,Parts!$A:$AM,N$1,0)="X",AE$2,"")</f>
        <v/>
      </c>
      <c r="O623" t="str">
        <f>IF(VLOOKUP($A623,Parts!$A:$AM,O$1,0)="X",AF$2,"")</f>
        <v/>
      </c>
      <c r="P623" t="str">
        <f t="shared" si="10"/>
        <v/>
      </c>
    </row>
    <row r="624" spans="1:16" x14ac:dyDescent="0.25">
      <c r="A624" t="str">
        <f>Table15[[#This Row],[Name]]</f>
        <v>ca_RM02</v>
      </c>
      <c r="B624" t="str">
        <f>IF(VLOOKUP($A624,Parts!$A:$AM,B$1,0)="X",S$2,"")</f>
        <v/>
      </c>
      <c r="C624" t="str">
        <f>IF(VLOOKUP($A624,Parts!$A:$AM,C$1,0)="X",T$2,"")</f>
        <v/>
      </c>
      <c r="D624" t="str">
        <f>IF(VLOOKUP($A624,Parts!$A:$AM,D$1,0)="X",U$2,"")</f>
        <v/>
      </c>
      <c r="E624" t="str">
        <f>IF(VLOOKUP($A624,Parts!$A:$AM,E$1,0)="X",V$2,"")</f>
        <v/>
      </c>
      <c r="F624" t="str">
        <f>IF(VLOOKUP($A624,Parts!$A:$AM,F$1,0)="X",W$2,"")</f>
        <v/>
      </c>
      <c r="G624" t="str">
        <f>IF(VLOOKUP($A624,Parts!$A:$AM,G$1,0)="X",X$2,"")</f>
        <v/>
      </c>
      <c r="H624" t="str">
        <f>IF(VLOOKUP($A624,Parts!$A:$AM,H$1,0)="X",Y$2,"")</f>
        <v/>
      </c>
      <c r="I624" t="str">
        <f>IF(VLOOKUP($A624,Parts!$A:$AM,I$1,0)="X",Z$2,"")</f>
        <v/>
      </c>
      <c r="J624" t="str">
        <f>IF(VLOOKUP($A624,Parts!$A:$AM,J$1,0)="X",AA$2,"")</f>
        <v/>
      </c>
      <c r="K624" t="str">
        <f>IF(VLOOKUP($A624,Parts!$A:$AM,K$1,0)="X",AB$2,"")</f>
        <v/>
      </c>
      <c r="L624" t="str">
        <f>IF(VLOOKUP($A624,Parts!$A:$AM,L$1,0)="X",AC$2,"")</f>
        <v/>
      </c>
      <c r="M624" t="str">
        <f>IF(VLOOKUP($A624,Parts!$A:$AM,M$1,0)="X",AD$2,"")</f>
        <v/>
      </c>
      <c r="N624" t="str">
        <f>IF(VLOOKUP($A624,Parts!$A:$AM,N$1,0)="X",AE$2,"")</f>
        <v/>
      </c>
      <c r="O624" t="str">
        <f>IF(VLOOKUP($A624,Parts!$A:$AM,O$1,0)="X",AF$2,"")</f>
        <v/>
      </c>
      <c r="P624" t="str">
        <f t="shared" si="10"/>
        <v/>
      </c>
    </row>
    <row r="625" spans="1:16" x14ac:dyDescent="0.25">
      <c r="A625" t="str">
        <f>Table15[[#This Row],[Name]]</f>
        <v>ca_RM03</v>
      </c>
      <c r="B625" t="str">
        <f>IF(VLOOKUP($A625,Parts!$A:$AM,B$1,0)="X",S$2,"")</f>
        <v/>
      </c>
      <c r="C625" t="str">
        <f>IF(VLOOKUP($A625,Parts!$A:$AM,C$1,0)="X",T$2,"")</f>
        <v/>
      </c>
      <c r="D625" t="str">
        <f>IF(VLOOKUP($A625,Parts!$A:$AM,D$1,0)="X",U$2,"")</f>
        <v/>
      </c>
      <c r="E625" t="str">
        <f>IF(VLOOKUP($A625,Parts!$A:$AM,E$1,0)="X",V$2,"")</f>
        <v/>
      </c>
      <c r="F625" t="str">
        <f>IF(VLOOKUP($A625,Parts!$A:$AM,F$1,0)="X",W$2,"")</f>
        <v/>
      </c>
      <c r="G625" t="str">
        <f>IF(VLOOKUP($A625,Parts!$A:$AM,G$1,0)="X",X$2,"")</f>
        <v/>
      </c>
      <c r="H625" t="str">
        <f>IF(VLOOKUP($A625,Parts!$A:$AM,H$1,0)="X",Y$2,"")</f>
        <v/>
      </c>
      <c r="I625" t="str">
        <f>IF(VLOOKUP($A625,Parts!$A:$AM,I$1,0)="X",Z$2,"")</f>
        <v/>
      </c>
      <c r="J625" t="str">
        <f>IF(VLOOKUP($A625,Parts!$A:$AM,J$1,0)="X",AA$2,"")</f>
        <v/>
      </c>
      <c r="K625" t="str">
        <f>IF(VLOOKUP($A625,Parts!$A:$AM,K$1,0)="X",AB$2,"")</f>
        <v/>
      </c>
      <c r="L625" t="str">
        <f>IF(VLOOKUP($A625,Parts!$A:$AM,L$1,0)="X",AC$2,"")</f>
        <v/>
      </c>
      <c r="M625" t="str">
        <f>IF(VLOOKUP($A625,Parts!$A:$AM,M$1,0)="X",AD$2,"")</f>
        <v/>
      </c>
      <c r="N625" t="str">
        <f>IF(VLOOKUP($A625,Parts!$A:$AM,N$1,0)="X",AE$2,"")</f>
        <v/>
      </c>
      <c r="O625" t="str">
        <f>IF(VLOOKUP($A625,Parts!$A:$AM,O$1,0)="X",AF$2,"")</f>
        <v/>
      </c>
      <c r="P625" t="str">
        <f t="shared" si="10"/>
        <v/>
      </c>
    </row>
    <row r="626" spans="1:16" x14ac:dyDescent="0.25">
      <c r="A626" t="str">
        <f>Table15[[#This Row],[Name]]</f>
        <v>ca_RM04</v>
      </c>
      <c r="B626" t="str">
        <f>IF(VLOOKUP($A626,Parts!$A:$AM,B$1,0)="X",S$2,"")</f>
        <v/>
      </c>
      <c r="C626" t="str">
        <f>IF(VLOOKUP($A626,Parts!$A:$AM,C$1,0)="X",T$2,"")</f>
        <v/>
      </c>
      <c r="D626" t="str">
        <f>IF(VLOOKUP($A626,Parts!$A:$AM,D$1,0)="X",U$2,"")</f>
        <v/>
      </c>
      <c r="E626" t="str">
        <f>IF(VLOOKUP($A626,Parts!$A:$AM,E$1,0)="X",V$2,"")</f>
        <v/>
      </c>
      <c r="F626" t="str">
        <f>IF(VLOOKUP($A626,Parts!$A:$AM,F$1,0)="X",W$2,"")</f>
        <v/>
      </c>
      <c r="G626" t="str">
        <f>IF(VLOOKUP($A626,Parts!$A:$AM,G$1,0)="X",X$2,"")</f>
        <v/>
      </c>
      <c r="H626" t="str">
        <f>IF(VLOOKUP($A626,Parts!$A:$AM,H$1,0)="X",Y$2,"")</f>
        <v/>
      </c>
      <c r="I626" t="str">
        <f>IF(VLOOKUP($A626,Parts!$A:$AM,I$1,0)="X",Z$2,"")</f>
        <v/>
      </c>
      <c r="J626" t="str">
        <f>IF(VLOOKUP($A626,Parts!$A:$AM,J$1,0)="X",AA$2,"")</f>
        <v/>
      </c>
      <c r="K626" t="str">
        <f>IF(VLOOKUP($A626,Parts!$A:$AM,K$1,0)="X",AB$2,"")</f>
        <v/>
      </c>
      <c r="L626" t="str">
        <f>IF(VLOOKUP($A626,Parts!$A:$AM,L$1,0)="X",AC$2,"")</f>
        <v/>
      </c>
      <c r="M626" t="str">
        <f>IF(VLOOKUP($A626,Parts!$A:$AM,M$1,0)="X",AD$2,"")</f>
        <v/>
      </c>
      <c r="N626" t="str">
        <f>IF(VLOOKUP($A626,Parts!$A:$AM,N$1,0)="X",AE$2,"")</f>
        <v/>
      </c>
      <c r="O626" t="str">
        <f>IF(VLOOKUP($A626,Parts!$A:$AM,O$1,0)="X",AF$2,"")</f>
        <v/>
      </c>
      <c r="P626" t="str">
        <f t="shared" si="10"/>
        <v/>
      </c>
    </row>
    <row r="627" spans="1:16" x14ac:dyDescent="0.25">
      <c r="A627" t="str">
        <f>Table15[[#This Row],[Name]]</f>
        <v>ca_vor_sar</v>
      </c>
      <c r="B627" t="str">
        <f>IF(VLOOKUP($A627,Parts!$A:$AM,B$1,0)="X",S$2,"")</f>
        <v/>
      </c>
      <c r="C627" t="str">
        <f>IF(VLOOKUP($A627,Parts!$A:$AM,C$1,0)="X",T$2,"")</f>
        <v/>
      </c>
      <c r="D627" t="str">
        <f>IF(VLOOKUP($A627,Parts!$A:$AM,D$1,0)="X",U$2,"")</f>
        <v/>
      </c>
      <c r="E627" t="str">
        <f>IF(VLOOKUP($A627,Parts!$A:$AM,E$1,0)="X",V$2,"")</f>
        <v/>
      </c>
      <c r="F627" t="str">
        <f>IF(VLOOKUP($A627,Parts!$A:$AM,F$1,0)="X",W$2,"")</f>
        <v/>
      </c>
      <c r="G627" t="str">
        <f>IF(VLOOKUP($A627,Parts!$A:$AM,G$1,0)="X",X$2,"")</f>
        <v/>
      </c>
      <c r="H627" t="str">
        <f>IF(VLOOKUP($A627,Parts!$A:$AM,H$1,0)="X",Y$2,"")</f>
        <v/>
      </c>
      <c r="I627" t="str">
        <f>IF(VLOOKUP($A627,Parts!$A:$AM,I$1,0)="X",Z$2,"")</f>
        <v/>
      </c>
      <c r="J627" t="str">
        <f>IF(VLOOKUP($A627,Parts!$A:$AM,J$1,0)="X",AA$2,"")</f>
        <v/>
      </c>
      <c r="K627" t="str">
        <f>IF(VLOOKUP($A627,Parts!$A:$AM,K$1,0)="X",AB$2,"")</f>
        <v/>
      </c>
      <c r="L627" t="str">
        <f>IF(VLOOKUP($A627,Parts!$A:$AM,L$1,0)="X",AC$2,"")</f>
        <v/>
      </c>
      <c r="M627" t="str">
        <f>IF(VLOOKUP($A627,Parts!$A:$AM,M$1,0)="X",AD$2,"")</f>
        <v/>
      </c>
      <c r="N627" t="str">
        <f>IF(VLOOKUP($A627,Parts!$A:$AM,N$1,0)="X",AE$2,"")</f>
        <v/>
      </c>
      <c r="O627" t="str">
        <f>IF(VLOOKUP($A627,Parts!$A:$AM,O$1,0)="X",AF$2,"")</f>
        <v/>
      </c>
      <c r="P627" t="str">
        <f t="shared" si="10"/>
        <v/>
      </c>
    </row>
    <row r="628" spans="1:16" x14ac:dyDescent="0.25">
      <c r="A628" t="str">
        <f>Table15[[#This Row],[Name]]</f>
        <v>ca_vor_camera</v>
      </c>
      <c r="B628" t="str">
        <f>IF(VLOOKUP($A628,Parts!$A:$AM,B$1,0)="X",S$2,"")</f>
        <v/>
      </c>
      <c r="C628" t="str">
        <f>IF(VLOOKUP($A628,Parts!$A:$AM,C$1,0)="X",T$2,"")</f>
        <v/>
      </c>
      <c r="D628" t="str">
        <f>IF(VLOOKUP($A628,Parts!$A:$AM,D$1,0)="X",U$2,"")</f>
        <v/>
      </c>
      <c r="E628" t="str">
        <f>IF(VLOOKUP($A628,Parts!$A:$AM,E$1,0)="X",V$2,"")</f>
        <v/>
      </c>
      <c r="F628" t="str">
        <f>IF(VLOOKUP($A628,Parts!$A:$AM,F$1,0)="X",W$2,"")</f>
        <v/>
      </c>
      <c r="G628" t="str">
        <f>IF(VLOOKUP($A628,Parts!$A:$AM,G$1,0)="X",X$2,"")</f>
        <v/>
      </c>
      <c r="H628" t="str">
        <f>IF(VLOOKUP($A628,Parts!$A:$AM,H$1,0)="X",Y$2,"")</f>
        <v/>
      </c>
      <c r="I628" t="str">
        <f>IF(VLOOKUP($A628,Parts!$A:$AM,I$1,0)="X",Z$2,"")</f>
        <v/>
      </c>
      <c r="J628" t="str">
        <f>IF(VLOOKUP($A628,Parts!$A:$AM,J$1,0)="X",AA$2,"")</f>
        <v/>
      </c>
      <c r="K628" t="str">
        <f>IF(VLOOKUP($A628,Parts!$A:$AM,K$1,0)="X",AB$2,"")</f>
        <v/>
      </c>
      <c r="L628" t="str">
        <f>IF(VLOOKUP($A628,Parts!$A:$AM,L$1,0)="X",AC$2,"")</f>
        <v/>
      </c>
      <c r="M628" t="str">
        <f>IF(VLOOKUP($A628,Parts!$A:$AM,M$1,0)="X",AD$2,"")</f>
        <v/>
      </c>
      <c r="N628" t="str">
        <f>IF(VLOOKUP($A628,Parts!$A:$AM,N$1,0)="X",AE$2,"")</f>
        <v/>
      </c>
      <c r="O628" t="str">
        <f>IF(VLOOKUP($A628,Parts!$A:$AM,O$1,0)="X",AF$2,"")</f>
        <v/>
      </c>
      <c r="P628" t="str">
        <f t="shared" si="10"/>
        <v/>
      </c>
    </row>
    <row r="629" spans="1:16" x14ac:dyDescent="0.25">
      <c r="A629" t="str">
        <f>Table15[[#This Row],[Name]]</f>
        <v>ca_ESM2</v>
      </c>
      <c r="B629" t="str">
        <f>IF(VLOOKUP($A629,Parts!$A:$AM,B$1,0)="X",S$2,"")</f>
        <v/>
      </c>
      <c r="C629" t="str">
        <f>IF(VLOOKUP($A629,Parts!$A:$AM,C$1,0)="X",T$2,"")</f>
        <v/>
      </c>
      <c r="D629" t="str">
        <f>IF(VLOOKUP($A629,Parts!$A:$AM,D$1,0)="X",U$2,"")</f>
        <v/>
      </c>
      <c r="E629" t="str">
        <f>IF(VLOOKUP($A629,Parts!$A:$AM,E$1,0)="X",V$2,"")</f>
        <v/>
      </c>
      <c r="F629" t="str">
        <f>IF(VLOOKUP($A629,Parts!$A:$AM,F$1,0)="X",W$2,"")</f>
        <v/>
      </c>
      <c r="G629" t="str">
        <f>IF(VLOOKUP($A629,Parts!$A:$AM,G$1,0)="X",X$2,"")</f>
        <v/>
      </c>
      <c r="H629" t="str">
        <f>IF(VLOOKUP($A629,Parts!$A:$AM,H$1,0)="X",Y$2,"")</f>
        <v/>
      </c>
      <c r="I629" t="str">
        <f>IF(VLOOKUP($A629,Parts!$A:$AM,I$1,0)="X",Z$2,"")</f>
        <v/>
      </c>
      <c r="J629" t="str">
        <f>IF(VLOOKUP($A629,Parts!$A:$AM,J$1,0)="X",AA$2,"")</f>
        <v/>
      </c>
      <c r="K629" t="str">
        <f>IF(VLOOKUP($A629,Parts!$A:$AM,K$1,0)="X",AB$2,"")</f>
        <v/>
      </c>
      <c r="L629" t="str">
        <f>IF(VLOOKUP($A629,Parts!$A:$AM,L$1,0)="X",AC$2,"")</f>
        <v/>
      </c>
      <c r="M629" t="str">
        <f>IF(VLOOKUP($A629,Parts!$A:$AM,M$1,0)="X",AD$2,"")</f>
        <v/>
      </c>
      <c r="N629" t="str">
        <f>IF(VLOOKUP($A629,Parts!$A:$AM,N$1,0)="X",AE$2,"")</f>
        <v/>
      </c>
      <c r="O629" t="str">
        <f>IF(VLOOKUP($A629,Parts!$A:$AM,O$1,0)="X",AF$2,"")</f>
        <v/>
      </c>
      <c r="P629" t="str">
        <f t="shared" si="10"/>
        <v/>
      </c>
    </row>
    <row r="630" spans="1:16" x14ac:dyDescent="0.25">
      <c r="A630" t="str">
        <f>Table15[[#This Row],[Name]]</f>
        <v>ca_H2RS</v>
      </c>
      <c r="B630" t="str">
        <f>IF(VLOOKUP($A630,Parts!$A:$AM,B$1,0)="X",S$2,"")</f>
        <v/>
      </c>
      <c r="C630" t="str">
        <f>IF(VLOOKUP($A630,Parts!$A:$AM,C$1,0)="X",T$2,"")</f>
        <v/>
      </c>
      <c r="D630" t="str">
        <f>IF(VLOOKUP($A630,Parts!$A:$AM,D$1,0)="X",U$2,"")</f>
        <v/>
      </c>
      <c r="E630" t="str">
        <f>IF(VLOOKUP($A630,Parts!$A:$AM,E$1,0)="X",V$2,"")</f>
        <v/>
      </c>
      <c r="F630" t="str">
        <f>IF(VLOOKUP($A630,Parts!$A:$AM,F$1,0)="X",W$2,"")</f>
        <v/>
      </c>
      <c r="G630" t="str">
        <f>IF(VLOOKUP($A630,Parts!$A:$AM,G$1,0)="X",X$2,"")</f>
        <v/>
      </c>
      <c r="H630" t="str">
        <f>IF(VLOOKUP($A630,Parts!$A:$AM,H$1,0)="X",Y$2,"")</f>
        <v/>
      </c>
      <c r="I630" t="str">
        <f>IF(VLOOKUP($A630,Parts!$A:$AM,I$1,0)="X",Z$2,"")</f>
        <v/>
      </c>
      <c r="J630" t="str">
        <f>IF(VLOOKUP($A630,Parts!$A:$AM,J$1,0)="X",AA$2,"")</f>
        <v/>
      </c>
      <c r="K630" t="str">
        <f>IF(VLOOKUP($A630,Parts!$A:$AM,K$1,0)="X",AB$2,"")</f>
        <v/>
      </c>
      <c r="L630" t="str">
        <f>IF(VLOOKUP($A630,Parts!$A:$AM,L$1,0)="X",AC$2,"")</f>
        <v/>
      </c>
      <c r="M630" t="str">
        <f>IF(VLOOKUP($A630,Parts!$A:$AM,M$1,0)="X",AD$2,"")</f>
        <v/>
      </c>
      <c r="N630" t="str">
        <f>IF(VLOOKUP($A630,Parts!$A:$AM,N$1,0)="X",AE$2,"")</f>
        <v/>
      </c>
      <c r="O630" t="str">
        <f>IF(VLOOKUP($A630,Parts!$A:$AM,O$1,0)="X",AF$2,"")</f>
        <v/>
      </c>
      <c r="P630" t="str">
        <f t="shared" si="10"/>
        <v/>
      </c>
    </row>
    <row r="631" spans="1:16" x14ac:dyDescent="0.25">
      <c r="A631" t="str">
        <f>Table15[[#This Row],[Name]]</f>
        <v>ca_telescope_a</v>
      </c>
      <c r="B631" t="str">
        <f>IF(VLOOKUP($A631,Parts!$A:$AM,B$1,0)="X",S$2,"")</f>
        <v/>
      </c>
      <c r="C631" t="str">
        <f>IF(VLOOKUP($A631,Parts!$A:$AM,C$1,0)="X",T$2,"")</f>
        <v/>
      </c>
      <c r="D631" t="str">
        <f>IF(VLOOKUP($A631,Parts!$A:$AM,D$1,0)="X",U$2,"")</f>
        <v/>
      </c>
      <c r="E631" t="str">
        <f>IF(VLOOKUP($A631,Parts!$A:$AM,E$1,0)="X",V$2,"")</f>
        <v/>
      </c>
      <c r="F631" t="str">
        <f>IF(VLOOKUP($A631,Parts!$A:$AM,F$1,0)="X",W$2,"")</f>
        <v/>
      </c>
      <c r="G631" t="str">
        <f>IF(VLOOKUP($A631,Parts!$A:$AM,G$1,0)="X",X$2,"")</f>
        <v/>
      </c>
      <c r="H631" t="str">
        <f>IF(VLOOKUP($A631,Parts!$A:$AM,H$1,0)="X",Y$2,"")</f>
        <v/>
      </c>
      <c r="I631" t="str">
        <f>IF(VLOOKUP($A631,Parts!$A:$AM,I$1,0)="X",Z$2,"")</f>
        <v/>
      </c>
      <c r="J631" t="str">
        <f>IF(VLOOKUP($A631,Parts!$A:$AM,J$1,0)="X",AA$2,"")</f>
        <v/>
      </c>
      <c r="K631" t="str">
        <f>IF(VLOOKUP($A631,Parts!$A:$AM,K$1,0)="X",AB$2,"")</f>
        <v/>
      </c>
      <c r="L631" t="str">
        <f>IF(VLOOKUP($A631,Parts!$A:$AM,L$1,0)="X",AC$2,"")</f>
        <v/>
      </c>
      <c r="M631" t="str">
        <f>IF(VLOOKUP($A631,Parts!$A:$AM,M$1,0)="X",AD$2,"")</f>
        <v/>
      </c>
      <c r="N631" t="str">
        <f>IF(VLOOKUP($A631,Parts!$A:$AM,N$1,0)="X",AE$2,"")</f>
        <v/>
      </c>
      <c r="O631" t="str">
        <f>IF(VLOOKUP($A631,Parts!$A:$AM,O$1,0)="X",AF$2,"")</f>
        <v/>
      </c>
      <c r="P631" t="str">
        <f t="shared" si="10"/>
        <v/>
      </c>
    </row>
    <row r="632" spans="1:16" x14ac:dyDescent="0.25">
      <c r="A632" t="str">
        <f>Table15[[#This Row],[Name]]</f>
        <v>ca_HOLA</v>
      </c>
      <c r="B632" t="str">
        <f>IF(VLOOKUP($A632,Parts!$A:$AM,B$1,0)="X",S$2,"")</f>
        <v/>
      </c>
      <c r="C632" t="str">
        <f>IF(VLOOKUP($A632,Parts!$A:$AM,C$1,0)="X",T$2,"")</f>
        <v/>
      </c>
      <c r="D632" t="str">
        <f>IF(VLOOKUP($A632,Parts!$A:$AM,D$1,0)="X",U$2,"")</f>
        <v/>
      </c>
      <c r="E632" t="str">
        <f>IF(VLOOKUP($A632,Parts!$A:$AM,E$1,0)="X",V$2,"")</f>
        <v/>
      </c>
      <c r="F632" t="str">
        <f>IF(VLOOKUP($A632,Parts!$A:$AM,F$1,0)="X",W$2,"")</f>
        <v/>
      </c>
      <c r="G632" t="str">
        <f>IF(VLOOKUP($A632,Parts!$A:$AM,G$1,0)="X",X$2,"")</f>
        <v/>
      </c>
      <c r="H632" t="str">
        <f>IF(VLOOKUP($A632,Parts!$A:$AM,H$1,0)="X",Y$2,"")</f>
        <v/>
      </c>
      <c r="I632" t="str">
        <f>IF(VLOOKUP($A632,Parts!$A:$AM,I$1,0)="X",Z$2,"")</f>
        <v/>
      </c>
      <c r="J632" t="str">
        <f>IF(VLOOKUP($A632,Parts!$A:$AM,J$1,0)="X",AA$2,"")</f>
        <v/>
      </c>
      <c r="K632" t="str">
        <f>IF(VLOOKUP($A632,Parts!$A:$AM,K$1,0)="X",AB$2,"")</f>
        <v/>
      </c>
      <c r="L632" t="str">
        <f>IF(VLOOKUP($A632,Parts!$A:$AM,L$1,0)="X",AC$2,"")</f>
        <v/>
      </c>
      <c r="M632" t="str">
        <f>IF(VLOOKUP($A632,Parts!$A:$AM,M$1,0)="X",AD$2,"")</f>
        <v/>
      </c>
      <c r="N632" t="str">
        <f>IF(VLOOKUP($A632,Parts!$A:$AM,N$1,0)="X",AE$2,"")</f>
        <v/>
      </c>
      <c r="O632" t="str">
        <f>IF(VLOOKUP($A632,Parts!$A:$AM,O$1,0)="X",AF$2,"")</f>
        <v/>
      </c>
      <c r="P632" t="str">
        <f t="shared" si="10"/>
        <v/>
      </c>
    </row>
    <row r="633" spans="1:16" x14ac:dyDescent="0.25">
      <c r="A633" t="str">
        <f>Table15[[#This Row],[Name]]</f>
        <v>ca_LUV</v>
      </c>
      <c r="B633" t="str">
        <f>IF(VLOOKUP($A633,Parts!$A:$AM,B$1,0)="X",S$2,"")</f>
        <v/>
      </c>
      <c r="C633" t="str">
        <f>IF(VLOOKUP($A633,Parts!$A:$AM,C$1,0)="X",T$2,"")</f>
        <v/>
      </c>
      <c r="D633" t="str">
        <f>IF(VLOOKUP($A633,Parts!$A:$AM,D$1,0)="X",U$2,"")</f>
        <v/>
      </c>
      <c r="E633" t="str">
        <f>IF(VLOOKUP($A633,Parts!$A:$AM,E$1,0)="X",V$2,"")</f>
        <v/>
      </c>
      <c r="F633" t="str">
        <f>IF(VLOOKUP($A633,Parts!$A:$AM,F$1,0)="X",W$2,"")</f>
        <v/>
      </c>
      <c r="G633" t="str">
        <f>IF(VLOOKUP($A633,Parts!$A:$AM,G$1,0)="X",X$2,"")</f>
        <v/>
      </c>
      <c r="H633" t="str">
        <f>IF(VLOOKUP($A633,Parts!$A:$AM,H$1,0)="X",Y$2,"")</f>
        <v/>
      </c>
      <c r="I633" t="str">
        <f>IF(VLOOKUP($A633,Parts!$A:$AM,I$1,0)="X",Z$2,"")</f>
        <v/>
      </c>
      <c r="J633" t="str">
        <f>IF(VLOOKUP($A633,Parts!$A:$AM,J$1,0)="X",AA$2,"")</f>
        <v/>
      </c>
      <c r="K633" t="str">
        <f>IF(VLOOKUP($A633,Parts!$A:$AM,K$1,0)="X",AB$2,"")</f>
        <v/>
      </c>
      <c r="L633" t="str">
        <f>IF(VLOOKUP($A633,Parts!$A:$AM,L$1,0)="X",AC$2,"")</f>
        <v/>
      </c>
      <c r="M633" t="str">
        <f>IF(VLOOKUP($A633,Parts!$A:$AM,M$1,0)="X",AD$2,"")</f>
        <v/>
      </c>
      <c r="N633" t="str">
        <f>IF(VLOOKUP($A633,Parts!$A:$AM,N$1,0)="X",AE$2,"")</f>
        <v/>
      </c>
      <c r="O633" t="str">
        <f>IF(VLOOKUP($A633,Parts!$A:$AM,O$1,0)="X",AF$2,"")</f>
        <v/>
      </c>
      <c r="P633" t="str">
        <f t="shared" si="10"/>
        <v/>
      </c>
    </row>
    <row r="634" spans="1:16" x14ac:dyDescent="0.25">
      <c r="A634" t="str">
        <f>Table15[[#This Row],[Name]]</f>
        <v>ca_ant_gps</v>
      </c>
      <c r="B634" t="str">
        <f>IF(VLOOKUP($A634,Parts!$A:$AM,B$1,0)="X",S$2,"")</f>
        <v/>
      </c>
      <c r="C634" t="str">
        <f>IF(VLOOKUP($A634,Parts!$A:$AM,C$1,0)="X",T$2,"")</f>
        <v/>
      </c>
      <c r="D634" t="str">
        <f>IF(VLOOKUP($A634,Parts!$A:$AM,D$1,0)="X",U$2,"")</f>
        <v/>
      </c>
      <c r="E634" t="str">
        <f>IF(VLOOKUP($A634,Parts!$A:$AM,E$1,0)="X",V$2,"")</f>
        <v/>
      </c>
      <c r="F634" t="str">
        <f>IF(VLOOKUP($A634,Parts!$A:$AM,F$1,0)="X",W$2,"")</f>
        <v/>
      </c>
      <c r="G634" t="str">
        <f>IF(VLOOKUP($A634,Parts!$A:$AM,G$1,0)="X",X$2,"")</f>
        <v/>
      </c>
      <c r="H634" t="str">
        <f>IF(VLOOKUP($A634,Parts!$A:$AM,H$1,0)="X",Y$2,"")</f>
        <v/>
      </c>
      <c r="I634" t="str">
        <f>IF(VLOOKUP($A634,Parts!$A:$AM,I$1,0)="X",Z$2,"")</f>
        <v/>
      </c>
      <c r="J634" t="str">
        <f>IF(VLOOKUP($A634,Parts!$A:$AM,J$1,0)="X",AA$2,"")</f>
        <v/>
      </c>
      <c r="K634" t="str">
        <f>IF(VLOOKUP($A634,Parts!$A:$AM,K$1,0)="X",AB$2,"")</f>
        <v/>
      </c>
      <c r="L634" t="str">
        <f>IF(VLOOKUP($A634,Parts!$A:$AM,L$1,0)="X",AC$2,"")</f>
        <v/>
      </c>
      <c r="M634" t="str">
        <f>IF(VLOOKUP($A634,Parts!$A:$AM,M$1,0)="X",AD$2,"")</f>
        <v/>
      </c>
      <c r="N634" t="str">
        <f>IF(VLOOKUP($A634,Parts!$A:$AM,N$1,0)="X",AE$2,"")</f>
        <v/>
      </c>
      <c r="O634" t="str">
        <f>IF(VLOOKUP($A634,Parts!$A:$AM,O$1,0)="X",AF$2,"")</f>
        <v/>
      </c>
      <c r="P634" t="str">
        <f t="shared" si="10"/>
        <v/>
      </c>
    </row>
    <row r="635" spans="1:16" x14ac:dyDescent="0.25">
      <c r="A635" t="str">
        <f>Table15[[#This Row],[Name]]</f>
        <v>ca_tank_lfo_m</v>
      </c>
      <c r="B635" t="str">
        <f>IF(VLOOKUP($A635,Parts!$A:$AM,B$1,0)="X",S$2,"")</f>
        <v/>
      </c>
      <c r="C635" t="str">
        <f>IF(VLOOKUP($A635,Parts!$A:$AM,C$1,0)="X",T$2,"")</f>
        <v/>
      </c>
      <c r="D635" t="str">
        <f>IF(VLOOKUP($A635,Parts!$A:$AM,D$1,0)="X",U$2,"")</f>
        <v/>
      </c>
      <c r="E635" t="str">
        <f>IF(VLOOKUP($A635,Parts!$A:$AM,E$1,0)="X",V$2,"")</f>
        <v/>
      </c>
      <c r="F635" t="str">
        <f>IF(VLOOKUP($A635,Parts!$A:$AM,F$1,0)="X",W$2,"")</f>
        <v/>
      </c>
      <c r="G635" t="str">
        <f>IF(VLOOKUP($A635,Parts!$A:$AM,G$1,0)="X",X$2,"")</f>
        <v/>
      </c>
      <c r="H635" t="str">
        <f>IF(VLOOKUP($A635,Parts!$A:$AM,H$1,0)="X",Y$2,"")</f>
        <v/>
      </c>
      <c r="I635" t="str">
        <f>IF(VLOOKUP($A635,Parts!$A:$AM,I$1,0)="X",Z$2,"")</f>
        <v/>
      </c>
      <c r="J635" t="str">
        <f>IF(VLOOKUP($A635,Parts!$A:$AM,J$1,0)="X",AA$2,"")</f>
        <v/>
      </c>
      <c r="K635" t="str">
        <f>IF(VLOOKUP($A635,Parts!$A:$AM,K$1,0)="X",AB$2,"")</f>
        <v/>
      </c>
      <c r="L635" t="str">
        <f>IF(VLOOKUP($A635,Parts!$A:$AM,L$1,0)="X",AC$2,"")</f>
        <v/>
      </c>
      <c r="M635" t="str">
        <f>IF(VLOOKUP($A635,Parts!$A:$AM,M$1,0)="X",AD$2,"")</f>
        <v/>
      </c>
      <c r="N635" t="str">
        <f>IF(VLOOKUP($A635,Parts!$A:$AM,N$1,0)="X",AE$2,"")</f>
        <v/>
      </c>
      <c r="O635" t="str">
        <f>IF(VLOOKUP($A635,Parts!$A:$AM,O$1,0)="X",AF$2,"")</f>
        <v/>
      </c>
      <c r="P635" t="str">
        <f t="shared" si="10"/>
        <v/>
      </c>
    </row>
    <row r="636" spans="1:16" x14ac:dyDescent="0.25">
      <c r="A636" t="str">
        <f>Table15[[#This Row],[Name]]</f>
        <v>ca_tank_mp_s</v>
      </c>
      <c r="B636" t="str">
        <f>IF(VLOOKUP($A636,Parts!$A:$AM,B$1,0)="X",S$2,"")</f>
        <v/>
      </c>
      <c r="C636" t="str">
        <f>IF(VLOOKUP($A636,Parts!$A:$AM,C$1,0)="X",T$2,"")</f>
        <v/>
      </c>
      <c r="D636" t="str">
        <f>IF(VLOOKUP($A636,Parts!$A:$AM,D$1,0)="X",U$2,"")</f>
        <v/>
      </c>
      <c r="E636" t="str">
        <f>IF(VLOOKUP($A636,Parts!$A:$AM,E$1,0)="X",V$2,"")</f>
        <v/>
      </c>
      <c r="F636" t="str">
        <f>IF(VLOOKUP($A636,Parts!$A:$AM,F$1,0)="X",W$2,"")</f>
        <v/>
      </c>
      <c r="G636" t="str">
        <f>IF(VLOOKUP($A636,Parts!$A:$AM,G$1,0)="X",X$2,"")</f>
        <v/>
      </c>
      <c r="H636" t="str">
        <f>IF(VLOOKUP($A636,Parts!$A:$AM,H$1,0)="X",Y$2,"")</f>
        <v/>
      </c>
      <c r="I636" t="str">
        <f>IF(VLOOKUP($A636,Parts!$A:$AM,I$1,0)="X",Z$2,"")</f>
        <v/>
      </c>
      <c r="J636" t="str">
        <f>IF(VLOOKUP($A636,Parts!$A:$AM,J$1,0)="X",AA$2,"")</f>
        <v/>
      </c>
      <c r="K636" t="str">
        <f>IF(VLOOKUP($A636,Parts!$A:$AM,K$1,0)="X",AB$2,"")</f>
        <v/>
      </c>
      <c r="L636" t="str">
        <f>IF(VLOOKUP($A636,Parts!$A:$AM,L$1,0)="X",AC$2,"")</f>
        <v/>
      </c>
      <c r="M636" t="str">
        <f>IF(VLOOKUP($A636,Parts!$A:$AM,M$1,0)="X",AD$2,"")</f>
        <v/>
      </c>
      <c r="N636" t="str">
        <f>IF(VLOOKUP($A636,Parts!$A:$AM,N$1,0)="X",AE$2,"")</f>
        <v/>
      </c>
      <c r="O636" t="str">
        <f>IF(VLOOKUP($A636,Parts!$A:$AM,O$1,0)="X",AF$2,"")</f>
        <v/>
      </c>
      <c r="P636" t="str">
        <f t="shared" si="10"/>
        <v/>
      </c>
    </row>
    <row r="637" spans="1:16" x14ac:dyDescent="0.25">
      <c r="A637" t="str">
        <f>Table15[[#This Row],[Name]]</f>
        <v>ca_tank_mp_m</v>
      </c>
      <c r="B637" t="str">
        <f>IF(VLOOKUP($A637,Parts!$A:$AM,B$1,0)="X",S$2,"")</f>
        <v/>
      </c>
      <c r="C637" t="str">
        <f>IF(VLOOKUP($A637,Parts!$A:$AM,C$1,0)="X",T$2,"")</f>
        <v/>
      </c>
      <c r="D637" t="str">
        <f>IF(VLOOKUP($A637,Parts!$A:$AM,D$1,0)="X",U$2,"")</f>
        <v/>
      </c>
      <c r="E637" t="str">
        <f>IF(VLOOKUP($A637,Parts!$A:$AM,E$1,0)="X",V$2,"")</f>
        <v/>
      </c>
      <c r="F637" t="str">
        <f>IF(VLOOKUP($A637,Parts!$A:$AM,F$1,0)="X",W$2,"")</f>
        <v/>
      </c>
      <c r="G637" t="str">
        <f>IF(VLOOKUP($A637,Parts!$A:$AM,G$1,0)="X",X$2,"")</f>
        <v/>
      </c>
      <c r="H637" t="str">
        <f>IF(VLOOKUP($A637,Parts!$A:$AM,H$1,0)="X",Y$2,"")</f>
        <v/>
      </c>
      <c r="I637" t="str">
        <f>IF(VLOOKUP($A637,Parts!$A:$AM,I$1,0)="X",Z$2,"")</f>
        <v/>
      </c>
      <c r="J637" t="str">
        <f>IF(VLOOKUP($A637,Parts!$A:$AM,J$1,0)="X",AA$2,"")</f>
        <v/>
      </c>
      <c r="K637" t="str">
        <f>IF(VLOOKUP($A637,Parts!$A:$AM,K$1,0)="X",AB$2,"")</f>
        <v/>
      </c>
      <c r="L637" t="str">
        <f>IF(VLOOKUP($A637,Parts!$A:$AM,L$1,0)="X",AC$2,"")</f>
        <v/>
      </c>
      <c r="M637" t="str">
        <f>IF(VLOOKUP($A637,Parts!$A:$AM,M$1,0)="X",AD$2,"")</f>
        <v/>
      </c>
      <c r="N637" t="str">
        <f>IF(VLOOKUP($A637,Parts!$A:$AM,N$1,0)="X",AE$2,"")</f>
        <v/>
      </c>
      <c r="O637" t="str">
        <f>IF(VLOOKUP($A637,Parts!$A:$AM,O$1,0)="X",AF$2,"")</f>
        <v/>
      </c>
      <c r="P637" t="str">
        <f t="shared" si="10"/>
        <v/>
      </c>
    </row>
    <row r="638" spans="1:16" x14ac:dyDescent="0.25">
      <c r="A638" t="str">
        <f>Table15[[#This Row],[Name]]</f>
        <v>capacitor-rad-0625</v>
      </c>
      <c r="B638" t="str">
        <f>IF(VLOOKUP($A638,Parts!$A:$AM,B$1,0)="X",S$2,"")</f>
        <v/>
      </c>
      <c r="C638" t="str">
        <f>IF(VLOOKUP($A638,Parts!$A:$AM,C$1,0)="X",T$2,"")</f>
        <v/>
      </c>
      <c r="D638" t="str">
        <f>IF(VLOOKUP($A638,Parts!$A:$AM,D$1,0)="X",U$2,"")</f>
        <v/>
      </c>
      <c r="E638" t="str">
        <f>IF(VLOOKUP($A638,Parts!$A:$AM,E$1,0)="X",V$2,"")</f>
        <v/>
      </c>
      <c r="F638" t="str">
        <f>IF(VLOOKUP($A638,Parts!$A:$AM,F$1,0)="X",W$2,"")</f>
        <v/>
      </c>
      <c r="G638" t="str">
        <f>IF(VLOOKUP($A638,Parts!$A:$AM,G$1,0)="X",X$2,"")</f>
        <v/>
      </c>
      <c r="H638" t="str">
        <f>IF(VLOOKUP($A638,Parts!$A:$AM,H$1,0)="X",Y$2,"")</f>
        <v/>
      </c>
      <c r="I638" t="str">
        <f>IF(VLOOKUP($A638,Parts!$A:$AM,I$1,0)="X",Z$2,"")</f>
        <v/>
      </c>
      <c r="J638" t="str">
        <f>IF(VLOOKUP($A638,Parts!$A:$AM,J$1,0)="X",AA$2,"")</f>
        <v/>
      </c>
      <c r="K638" t="str">
        <f>IF(VLOOKUP($A638,Parts!$A:$AM,K$1,0)="X",AB$2,"")</f>
        <v/>
      </c>
      <c r="L638" t="str">
        <f>IF(VLOOKUP($A638,Parts!$A:$AM,L$1,0)="X",AC$2,"")</f>
        <v/>
      </c>
      <c r="M638" t="str">
        <f>IF(VLOOKUP($A638,Parts!$A:$AM,M$1,0)="X",AD$2,"")</f>
        <v/>
      </c>
      <c r="N638" t="str">
        <f>IF(VLOOKUP($A638,Parts!$A:$AM,N$1,0)="X",AE$2,"")</f>
        <v/>
      </c>
      <c r="O638" t="str">
        <f>IF(VLOOKUP($A638,Parts!$A:$AM,O$1,0)="X",AF$2,"")</f>
        <v/>
      </c>
      <c r="P638" t="str">
        <f t="shared" si="10"/>
        <v/>
      </c>
    </row>
    <row r="639" spans="1:16" x14ac:dyDescent="0.25">
      <c r="A639" t="str">
        <f>Table15[[#This Row],[Name]]</f>
        <v>capacitor-rad-0625-2</v>
      </c>
      <c r="B639" t="str">
        <f>IF(VLOOKUP($A639,Parts!$A:$AM,B$1,0)="X",S$2,"")</f>
        <v/>
      </c>
      <c r="C639" t="str">
        <f>IF(VLOOKUP($A639,Parts!$A:$AM,C$1,0)="X",T$2,"")</f>
        <v/>
      </c>
      <c r="D639" t="str">
        <f>IF(VLOOKUP($A639,Parts!$A:$AM,D$1,0)="X",U$2,"")</f>
        <v/>
      </c>
      <c r="E639" t="str">
        <f>IF(VLOOKUP($A639,Parts!$A:$AM,E$1,0)="X",V$2,"")</f>
        <v/>
      </c>
      <c r="F639" t="str">
        <f>IF(VLOOKUP($A639,Parts!$A:$AM,F$1,0)="X",W$2,"")</f>
        <v/>
      </c>
      <c r="G639" t="str">
        <f>IF(VLOOKUP($A639,Parts!$A:$AM,G$1,0)="X",X$2,"")</f>
        <v/>
      </c>
      <c r="H639" t="str">
        <f>IF(VLOOKUP($A639,Parts!$A:$AM,H$1,0)="X",Y$2,"")</f>
        <v/>
      </c>
      <c r="I639" t="str">
        <f>IF(VLOOKUP($A639,Parts!$A:$AM,I$1,0)="X",Z$2,"")</f>
        <v/>
      </c>
      <c r="J639" t="str">
        <f>IF(VLOOKUP($A639,Parts!$A:$AM,J$1,0)="X",AA$2,"")</f>
        <v/>
      </c>
      <c r="K639" t="str">
        <f>IF(VLOOKUP($A639,Parts!$A:$AM,K$1,0)="X",AB$2,"")</f>
        <v/>
      </c>
      <c r="L639" t="str">
        <f>IF(VLOOKUP($A639,Parts!$A:$AM,L$1,0)="X",AC$2,"")</f>
        <v/>
      </c>
      <c r="M639" t="str">
        <f>IF(VLOOKUP($A639,Parts!$A:$AM,M$1,0)="X",AD$2,"")</f>
        <v/>
      </c>
      <c r="N639" t="str">
        <f>IF(VLOOKUP($A639,Parts!$A:$AM,N$1,0)="X",AE$2,"")</f>
        <v/>
      </c>
      <c r="O639" t="str">
        <f>IF(VLOOKUP($A639,Parts!$A:$AM,O$1,0)="X",AF$2,"")</f>
        <v/>
      </c>
      <c r="P639" t="str">
        <f t="shared" si="10"/>
        <v/>
      </c>
    </row>
    <row r="640" spans="1:16" x14ac:dyDescent="0.25">
      <c r="A640" t="str">
        <f>Table15[[#This Row],[Name]]</f>
        <v>capacitor-0625</v>
      </c>
      <c r="B640" t="str">
        <f>IF(VLOOKUP($A640,Parts!$A:$AM,B$1,0)="X",S$2,"")</f>
        <v/>
      </c>
      <c r="C640" t="str">
        <f>IF(VLOOKUP($A640,Parts!$A:$AM,C$1,0)="X",T$2,"")</f>
        <v/>
      </c>
      <c r="D640" t="str">
        <f>IF(VLOOKUP($A640,Parts!$A:$AM,D$1,0)="X",U$2,"")</f>
        <v/>
      </c>
      <c r="E640" t="str">
        <f>IF(VLOOKUP($A640,Parts!$A:$AM,E$1,0)="X",V$2,"")</f>
        <v/>
      </c>
      <c r="F640" t="str">
        <f>IF(VLOOKUP($A640,Parts!$A:$AM,F$1,0)="X",W$2,"")</f>
        <v/>
      </c>
      <c r="G640" t="str">
        <f>IF(VLOOKUP($A640,Parts!$A:$AM,G$1,0)="X",X$2,"")</f>
        <v/>
      </c>
      <c r="H640" t="str">
        <f>IF(VLOOKUP($A640,Parts!$A:$AM,H$1,0)="X",Y$2,"")</f>
        <v/>
      </c>
      <c r="I640" t="str">
        <f>IF(VLOOKUP($A640,Parts!$A:$AM,I$1,0)="X",Z$2,"")</f>
        <v/>
      </c>
      <c r="J640" t="str">
        <f>IF(VLOOKUP($A640,Parts!$A:$AM,J$1,0)="X",AA$2,"")</f>
        <v/>
      </c>
      <c r="K640" t="str">
        <f>IF(VLOOKUP($A640,Parts!$A:$AM,K$1,0)="X",AB$2,"")</f>
        <v/>
      </c>
      <c r="L640" t="str">
        <f>IF(VLOOKUP($A640,Parts!$A:$AM,L$1,0)="X",AC$2,"")</f>
        <v/>
      </c>
      <c r="M640" t="str">
        <f>IF(VLOOKUP($A640,Parts!$A:$AM,M$1,0)="X",AD$2,"")</f>
        <v/>
      </c>
      <c r="N640" t="str">
        <f>IF(VLOOKUP($A640,Parts!$A:$AM,N$1,0)="X",AE$2,"")</f>
        <v/>
      </c>
      <c r="O640" t="str">
        <f>IF(VLOOKUP($A640,Parts!$A:$AM,O$1,0)="X",AF$2,"")</f>
        <v/>
      </c>
      <c r="P640" t="str">
        <f t="shared" si="10"/>
        <v/>
      </c>
    </row>
    <row r="641" spans="1:16" x14ac:dyDescent="0.25">
      <c r="A641" t="str">
        <f>Table15[[#This Row],[Name]]</f>
        <v>capacitor-125</v>
      </c>
      <c r="B641" t="str">
        <f>IF(VLOOKUP($A641,Parts!$A:$AM,B$1,0)="X",S$2,"")</f>
        <v/>
      </c>
      <c r="C641" t="str">
        <f>IF(VLOOKUP($A641,Parts!$A:$AM,C$1,0)="X",T$2,"")</f>
        <v/>
      </c>
      <c r="D641" t="str">
        <f>IF(VLOOKUP($A641,Parts!$A:$AM,D$1,0)="X",U$2,"")</f>
        <v/>
      </c>
      <c r="E641" t="str">
        <f>IF(VLOOKUP($A641,Parts!$A:$AM,E$1,0)="X",V$2,"")</f>
        <v/>
      </c>
      <c r="F641" t="str">
        <f>IF(VLOOKUP($A641,Parts!$A:$AM,F$1,0)="X",W$2,"")</f>
        <v/>
      </c>
      <c r="G641" t="str">
        <f>IF(VLOOKUP($A641,Parts!$A:$AM,G$1,0)="X",X$2,"")</f>
        <v/>
      </c>
      <c r="H641" t="str">
        <f>IF(VLOOKUP($A641,Parts!$A:$AM,H$1,0)="X",Y$2,"")</f>
        <v/>
      </c>
      <c r="I641" t="str">
        <f>IF(VLOOKUP($A641,Parts!$A:$AM,I$1,0)="X",Z$2,"")</f>
        <v/>
      </c>
      <c r="J641" t="str">
        <f>IF(VLOOKUP($A641,Parts!$A:$AM,J$1,0)="X",AA$2,"")</f>
        <v/>
      </c>
      <c r="K641" t="str">
        <f>IF(VLOOKUP($A641,Parts!$A:$AM,K$1,0)="X",AB$2,"")</f>
        <v/>
      </c>
      <c r="L641" t="str">
        <f>IF(VLOOKUP($A641,Parts!$A:$AM,L$1,0)="X",AC$2,"")</f>
        <v/>
      </c>
      <c r="M641" t="str">
        <f>IF(VLOOKUP($A641,Parts!$A:$AM,M$1,0)="X",AD$2,"")</f>
        <v/>
      </c>
      <c r="N641" t="str">
        <f>IF(VLOOKUP($A641,Parts!$A:$AM,N$1,0)="X",AE$2,"")</f>
        <v/>
      </c>
      <c r="O641" t="str">
        <f>IF(VLOOKUP($A641,Parts!$A:$AM,O$1,0)="X",AF$2,"")</f>
        <v/>
      </c>
      <c r="P641" t="str">
        <f t="shared" si="10"/>
        <v/>
      </c>
    </row>
    <row r="642" spans="1:16" x14ac:dyDescent="0.25">
      <c r="A642" t="str">
        <f>Table15[[#This Row],[Name]]</f>
        <v>capacitor-25</v>
      </c>
      <c r="B642" t="str">
        <f>IF(VLOOKUP($A642,Parts!$A:$AM,B$1,0)="X",S$2,"")</f>
        <v/>
      </c>
      <c r="C642" t="str">
        <f>IF(VLOOKUP($A642,Parts!$A:$AM,C$1,0)="X",T$2,"")</f>
        <v/>
      </c>
      <c r="D642" t="str">
        <f>IF(VLOOKUP($A642,Parts!$A:$AM,D$1,0)="X",U$2,"")</f>
        <v/>
      </c>
      <c r="E642" t="str">
        <f>IF(VLOOKUP($A642,Parts!$A:$AM,E$1,0)="X",V$2,"")</f>
        <v/>
      </c>
      <c r="F642" t="str">
        <f>IF(VLOOKUP($A642,Parts!$A:$AM,F$1,0)="X",W$2,"")</f>
        <v/>
      </c>
      <c r="G642" t="str">
        <f>IF(VLOOKUP($A642,Parts!$A:$AM,G$1,0)="X",X$2,"")</f>
        <v/>
      </c>
      <c r="H642" t="str">
        <f>IF(VLOOKUP($A642,Parts!$A:$AM,H$1,0)="X",Y$2,"")</f>
        <v/>
      </c>
      <c r="I642" t="str">
        <f>IF(VLOOKUP($A642,Parts!$A:$AM,I$1,0)="X",Z$2,"")</f>
        <v/>
      </c>
      <c r="J642" t="str">
        <f>IF(VLOOKUP($A642,Parts!$A:$AM,J$1,0)="X",AA$2,"")</f>
        <v/>
      </c>
      <c r="K642" t="str">
        <f>IF(VLOOKUP($A642,Parts!$A:$AM,K$1,0)="X",AB$2,"")</f>
        <v/>
      </c>
      <c r="L642" t="str">
        <f>IF(VLOOKUP($A642,Parts!$A:$AM,L$1,0)="X",AC$2,"")</f>
        <v/>
      </c>
      <c r="M642" t="str">
        <f>IF(VLOOKUP($A642,Parts!$A:$AM,M$1,0)="X",AD$2,"")</f>
        <v/>
      </c>
      <c r="N642" t="str">
        <f>IF(VLOOKUP($A642,Parts!$A:$AM,N$1,0)="X",AE$2,"")</f>
        <v/>
      </c>
      <c r="O642" t="str">
        <f>IF(VLOOKUP($A642,Parts!$A:$AM,O$1,0)="X",AF$2,"")</f>
        <v/>
      </c>
      <c r="P642" t="str">
        <f t="shared" si="10"/>
        <v/>
      </c>
    </row>
    <row r="643" spans="1:16" x14ac:dyDescent="0.25">
      <c r="A643" t="str">
        <f>Table15[[#This Row],[Name]]</f>
        <v>ca_RPWS</v>
      </c>
      <c r="B643" t="str">
        <f>IF(VLOOKUP($A643,Parts!$A:$AM,B$1,0)="X",S$2,"")</f>
        <v/>
      </c>
      <c r="C643" t="str">
        <f>IF(VLOOKUP($A643,Parts!$A:$AM,C$1,0)="X",T$2,"")</f>
        <v/>
      </c>
      <c r="D643" t="str">
        <f>IF(VLOOKUP($A643,Parts!$A:$AM,D$1,0)="X",U$2,"")</f>
        <v/>
      </c>
      <c r="E643" t="str">
        <f>IF(VLOOKUP($A643,Parts!$A:$AM,E$1,0)="X",V$2,"")</f>
        <v/>
      </c>
      <c r="F643" t="str">
        <f>IF(VLOOKUP($A643,Parts!$A:$AM,F$1,0)="X",W$2,"")</f>
        <v/>
      </c>
      <c r="G643" t="str">
        <f>IF(VLOOKUP($A643,Parts!$A:$AM,G$1,0)="X",X$2,"")</f>
        <v/>
      </c>
      <c r="H643" t="str">
        <f>IF(VLOOKUP($A643,Parts!$A:$AM,H$1,0)="X",Y$2,"")</f>
        <v/>
      </c>
      <c r="I643" t="str">
        <f>IF(VLOOKUP($A643,Parts!$A:$AM,I$1,0)="X",Z$2,"")</f>
        <v/>
      </c>
      <c r="J643" t="str">
        <f>IF(VLOOKUP($A643,Parts!$A:$AM,J$1,0)="X",AA$2,"")</f>
        <v xml:space="preserve">    MODULE
    { name = ModuleTagInstruments }
</v>
      </c>
      <c r="K643" t="str">
        <f>IF(VLOOKUP($A643,Parts!$A:$AM,K$1,0)="X",AB$2,"")</f>
        <v/>
      </c>
      <c r="L643" t="str">
        <f>IF(VLOOKUP($A643,Parts!$A:$AM,L$1,0)="X",AC$2,"")</f>
        <v/>
      </c>
      <c r="M643" t="str">
        <f>IF(VLOOKUP($A643,Parts!$A:$AM,M$1,0)="X",AD$2,"")</f>
        <v/>
      </c>
      <c r="N643" t="str">
        <f>IF(VLOOKUP($A643,Parts!$A:$AM,N$1,0)="X",AE$2,"")</f>
        <v/>
      </c>
      <c r="O643" t="str">
        <f>IF(VLOOKUP($A643,Parts!$A:$AM,O$1,0)="X",AF$2,"")</f>
        <v/>
      </c>
      <c r="P643" t="str">
        <f t="shared" ref="P643:P706" si="11">B643&amp;C643&amp;D643&amp;E643&amp;F643&amp;G643&amp;H643&amp;I643&amp;J643&amp;K643&amp;L643&amp;M643&amp;N643&amp;O643</f>
        <v xml:space="preserve">    MODULE
    { name = ModuleTagInstruments }
</v>
      </c>
    </row>
    <row r="644" spans="1:16" x14ac:dyDescent="0.25">
      <c r="A644" t="str">
        <f>Table15[[#This Row],[Name]]</f>
        <v>RSBdecouplerCastorAgena</v>
      </c>
      <c r="B644" t="str">
        <f>IF(VLOOKUP($A644,Parts!$A:$AM,B$1,0)="X",S$2,"")</f>
        <v/>
      </c>
      <c r="C644" t="str">
        <f>IF(VLOOKUP($A644,Parts!$A:$AM,C$1,0)="X",T$2,"")</f>
        <v/>
      </c>
      <c r="D644" t="str">
        <f>IF(VLOOKUP($A644,Parts!$A:$AM,D$1,0)="X",U$2,"")</f>
        <v/>
      </c>
      <c r="E644" t="str">
        <f>IF(VLOOKUP($A644,Parts!$A:$AM,E$1,0)="X",V$2,"")</f>
        <v/>
      </c>
      <c r="F644" t="str">
        <f>IF(VLOOKUP($A644,Parts!$A:$AM,F$1,0)="X",W$2,"")</f>
        <v/>
      </c>
      <c r="G644" t="str">
        <f>IF(VLOOKUP($A644,Parts!$A:$AM,G$1,0)="X",X$2,"")</f>
        <v/>
      </c>
      <c r="H644" t="str">
        <f>IF(VLOOKUP($A644,Parts!$A:$AM,H$1,0)="X",Y$2,"")</f>
        <v/>
      </c>
      <c r="I644" t="str">
        <f>IF(VLOOKUP($A644,Parts!$A:$AM,I$1,0)="X",Z$2,"")</f>
        <v/>
      </c>
      <c r="J644" t="str">
        <f>IF(VLOOKUP($A644,Parts!$A:$AM,J$1,0)="X",AA$2,"")</f>
        <v/>
      </c>
      <c r="K644" t="str">
        <f>IF(VLOOKUP($A644,Parts!$A:$AM,K$1,0)="X",AB$2,"")</f>
        <v/>
      </c>
      <c r="L644" t="str">
        <f>IF(VLOOKUP($A644,Parts!$A:$AM,L$1,0)="X",AC$2,"")</f>
        <v/>
      </c>
      <c r="M644" t="str">
        <f>IF(VLOOKUP($A644,Parts!$A:$AM,M$1,0)="X",AD$2,"")</f>
        <v/>
      </c>
      <c r="N644" t="str">
        <f>IF(VLOOKUP($A644,Parts!$A:$AM,N$1,0)="X",AE$2,"")</f>
        <v/>
      </c>
      <c r="O644" t="str">
        <f>IF(VLOOKUP($A644,Parts!$A:$AM,O$1,0)="X",AF$2,"")</f>
        <v/>
      </c>
      <c r="P644" t="str">
        <f t="shared" si="11"/>
        <v/>
      </c>
    </row>
    <row r="645" spans="1:16" x14ac:dyDescent="0.25">
      <c r="A645" t="str">
        <f>Table15[[#This Row],[Name]]</f>
        <v>RSBnosecone236</v>
      </c>
      <c r="B645" t="str">
        <f>IF(VLOOKUP($A645,Parts!$A:$AM,B$1,0)="X",S$2,"")</f>
        <v/>
      </c>
      <c r="C645" t="str">
        <f>IF(VLOOKUP($A645,Parts!$A:$AM,C$1,0)="X",T$2,"")</f>
        <v/>
      </c>
      <c r="D645" t="str">
        <f>IF(VLOOKUP($A645,Parts!$A:$AM,D$1,0)="X",U$2,"")</f>
        <v/>
      </c>
      <c r="E645" t="str">
        <f>IF(VLOOKUP($A645,Parts!$A:$AM,E$1,0)="X",V$2,"")</f>
        <v/>
      </c>
      <c r="F645" t="str">
        <f>IF(VLOOKUP($A645,Parts!$A:$AM,F$1,0)="X",W$2,"")</f>
        <v/>
      </c>
      <c r="G645" t="str">
        <f>IF(VLOOKUP($A645,Parts!$A:$AM,G$1,0)="X",X$2,"")</f>
        <v/>
      </c>
      <c r="H645" t="str">
        <f>IF(VLOOKUP($A645,Parts!$A:$AM,H$1,0)="X",Y$2,"")</f>
        <v/>
      </c>
      <c r="I645" t="str">
        <f>IF(VLOOKUP($A645,Parts!$A:$AM,I$1,0)="X",Z$2,"")</f>
        <v/>
      </c>
      <c r="J645" t="str">
        <f>IF(VLOOKUP($A645,Parts!$A:$AM,J$1,0)="X",AA$2,"")</f>
        <v/>
      </c>
      <c r="K645" t="str">
        <f>IF(VLOOKUP($A645,Parts!$A:$AM,K$1,0)="X",AB$2,"")</f>
        <v/>
      </c>
      <c r="L645" t="str">
        <f>IF(VLOOKUP($A645,Parts!$A:$AM,L$1,0)="X",AC$2,"")</f>
        <v/>
      </c>
      <c r="M645" t="str">
        <f>IF(VLOOKUP($A645,Parts!$A:$AM,M$1,0)="X",AD$2,"")</f>
        <v/>
      </c>
      <c r="N645" t="str">
        <f>IF(VLOOKUP($A645,Parts!$A:$AM,N$1,0)="X",AE$2,"")</f>
        <v/>
      </c>
      <c r="O645" t="str">
        <f>IF(VLOOKUP($A645,Parts!$A:$AM,O$1,0)="X",AF$2,"")</f>
        <v/>
      </c>
      <c r="P645" t="str">
        <f t="shared" si="11"/>
        <v/>
      </c>
    </row>
    <row r="646" spans="1:16" x14ac:dyDescent="0.25">
      <c r="A646" t="str">
        <f>Table15[[#This Row],[Name]]</f>
        <v>RSBboattailCastorAgena</v>
      </c>
      <c r="B646" t="str">
        <f>IF(VLOOKUP($A646,Parts!$A:$AM,B$1,0)="X",S$2,"")</f>
        <v/>
      </c>
      <c r="C646" t="str">
        <f>IF(VLOOKUP($A646,Parts!$A:$AM,C$1,0)="X",T$2,"")</f>
        <v/>
      </c>
      <c r="D646" t="str">
        <f>IF(VLOOKUP($A646,Parts!$A:$AM,D$1,0)="X",U$2,"")</f>
        <v/>
      </c>
      <c r="E646" t="str">
        <f>IF(VLOOKUP($A646,Parts!$A:$AM,E$1,0)="X",V$2,"")</f>
        <v/>
      </c>
      <c r="F646" t="str">
        <f>IF(VLOOKUP($A646,Parts!$A:$AM,F$1,0)="X",W$2,"")</f>
        <v/>
      </c>
      <c r="G646" t="str">
        <f>IF(VLOOKUP($A646,Parts!$A:$AM,G$1,0)="X",X$2,"")</f>
        <v/>
      </c>
      <c r="H646" t="str">
        <f>IF(VLOOKUP($A646,Parts!$A:$AM,H$1,0)="X",Y$2,"")</f>
        <v/>
      </c>
      <c r="I646" t="str">
        <f>IF(VLOOKUP($A646,Parts!$A:$AM,I$1,0)="X",Z$2,"")</f>
        <v/>
      </c>
      <c r="J646" t="str">
        <f>IF(VLOOKUP($A646,Parts!$A:$AM,J$1,0)="X",AA$2,"")</f>
        <v/>
      </c>
      <c r="K646" t="str">
        <f>IF(VLOOKUP($A646,Parts!$A:$AM,K$1,0)="X",AB$2,"")</f>
        <v/>
      </c>
      <c r="L646" t="str">
        <f>IF(VLOOKUP($A646,Parts!$A:$AM,L$1,0)="X",AC$2,"")</f>
        <v/>
      </c>
      <c r="M646" t="str">
        <f>IF(VLOOKUP($A646,Parts!$A:$AM,M$1,0)="X",AD$2,"")</f>
        <v/>
      </c>
      <c r="N646" t="str">
        <f>IF(VLOOKUP($A646,Parts!$A:$AM,N$1,0)="X",AE$2,"")</f>
        <v/>
      </c>
      <c r="O646" t="str">
        <f>IF(VLOOKUP($A646,Parts!$A:$AM,O$1,0)="X",AF$2,"")</f>
        <v/>
      </c>
      <c r="P646" t="str">
        <f t="shared" si="11"/>
        <v/>
      </c>
    </row>
    <row r="647" spans="1:16" x14ac:dyDescent="0.25">
      <c r="A647" t="str">
        <f>Table15[[#This Row],[Name]]</f>
        <v>RSB_PLF_CarrackL</v>
      </c>
      <c r="B647" t="str">
        <f>IF(VLOOKUP($A647,Parts!$A:$AM,B$1,0)="X",S$2,"")</f>
        <v/>
      </c>
      <c r="C647" t="str">
        <f>IF(VLOOKUP($A647,Parts!$A:$AM,C$1,0)="X",T$2,"")</f>
        <v/>
      </c>
      <c r="D647" t="str">
        <f>IF(VLOOKUP($A647,Parts!$A:$AM,D$1,0)="X",U$2,"")</f>
        <v/>
      </c>
      <c r="E647" t="str">
        <f>IF(VLOOKUP($A647,Parts!$A:$AM,E$1,0)="X",V$2,"")</f>
        <v/>
      </c>
      <c r="F647" t="str">
        <f>IF(VLOOKUP($A647,Parts!$A:$AM,F$1,0)="X",W$2,"")</f>
        <v/>
      </c>
      <c r="G647" t="str">
        <f>IF(VLOOKUP($A647,Parts!$A:$AM,G$1,0)="X",X$2,"")</f>
        <v/>
      </c>
      <c r="H647" t="str">
        <f>IF(VLOOKUP($A647,Parts!$A:$AM,H$1,0)="X",Y$2,"")</f>
        <v/>
      </c>
      <c r="I647" t="str">
        <f>IF(VLOOKUP($A647,Parts!$A:$AM,I$1,0)="X",Z$2,"")</f>
        <v/>
      </c>
      <c r="J647" t="str">
        <f>IF(VLOOKUP($A647,Parts!$A:$AM,J$1,0)="X",AA$2,"")</f>
        <v/>
      </c>
      <c r="K647" t="str">
        <f>IF(VLOOKUP($A647,Parts!$A:$AM,K$1,0)="X",AB$2,"")</f>
        <v/>
      </c>
      <c r="L647" t="str">
        <f>IF(VLOOKUP($A647,Parts!$A:$AM,L$1,0)="X",AC$2,"")</f>
        <v/>
      </c>
      <c r="M647" t="str">
        <f>IF(VLOOKUP($A647,Parts!$A:$AM,M$1,0)="X",AD$2,"")</f>
        <v/>
      </c>
      <c r="N647" t="str">
        <f>IF(VLOOKUP($A647,Parts!$A:$AM,N$1,0)="X",AE$2,"")</f>
        <v/>
      </c>
      <c r="O647" t="str">
        <f>IF(VLOOKUP($A647,Parts!$A:$AM,O$1,0)="X",AF$2,"")</f>
        <v/>
      </c>
      <c r="P647" t="str">
        <f t="shared" si="11"/>
        <v/>
      </c>
    </row>
    <row r="648" spans="1:16" x14ac:dyDescent="0.25">
      <c r="A648" t="str">
        <f>Table15[[#This Row],[Name]]</f>
        <v>RSB_PLF_CarrackM</v>
      </c>
      <c r="B648" t="str">
        <f>IF(VLOOKUP($A648,Parts!$A:$AM,B$1,0)="X",S$2,"")</f>
        <v/>
      </c>
      <c r="C648" t="str">
        <f>IF(VLOOKUP($A648,Parts!$A:$AM,C$1,0)="X",T$2,"")</f>
        <v/>
      </c>
      <c r="D648" t="str">
        <f>IF(VLOOKUP($A648,Parts!$A:$AM,D$1,0)="X",U$2,"")</f>
        <v/>
      </c>
      <c r="E648" t="str">
        <f>IF(VLOOKUP($A648,Parts!$A:$AM,E$1,0)="X",V$2,"")</f>
        <v/>
      </c>
      <c r="F648" t="str">
        <f>IF(VLOOKUP($A648,Parts!$A:$AM,F$1,0)="X",W$2,"")</f>
        <v/>
      </c>
      <c r="G648" t="str">
        <f>IF(VLOOKUP($A648,Parts!$A:$AM,G$1,0)="X",X$2,"")</f>
        <v/>
      </c>
      <c r="H648" t="str">
        <f>IF(VLOOKUP($A648,Parts!$A:$AM,H$1,0)="X",Y$2,"")</f>
        <v/>
      </c>
      <c r="I648" t="str">
        <f>IF(VLOOKUP($A648,Parts!$A:$AM,I$1,0)="X",Z$2,"")</f>
        <v/>
      </c>
      <c r="J648" t="str">
        <f>IF(VLOOKUP($A648,Parts!$A:$AM,J$1,0)="X",AA$2,"")</f>
        <v/>
      </c>
      <c r="K648" t="str">
        <f>IF(VLOOKUP($A648,Parts!$A:$AM,K$1,0)="X",AB$2,"")</f>
        <v/>
      </c>
      <c r="L648" t="str">
        <f>IF(VLOOKUP($A648,Parts!$A:$AM,L$1,0)="X",AC$2,"")</f>
        <v/>
      </c>
      <c r="M648" t="str">
        <f>IF(VLOOKUP($A648,Parts!$A:$AM,M$1,0)="X",AD$2,"")</f>
        <v/>
      </c>
      <c r="N648" t="str">
        <f>IF(VLOOKUP($A648,Parts!$A:$AM,N$1,0)="X",AE$2,"")</f>
        <v/>
      </c>
      <c r="O648" t="str">
        <f>IF(VLOOKUP($A648,Parts!$A:$AM,O$1,0)="X",AF$2,"")</f>
        <v/>
      </c>
      <c r="P648" t="str">
        <f t="shared" si="11"/>
        <v/>
      </c>
    </row>
    <row r="649" spans="1:16" x14ac:dyDescent="0.25">
      <c r="A649" t="str">
        <f>Table15[[#This Row],[Name]]</f>
        <v>RSBfairingCarrack236</v>
      </c>
      <c r="B649" t="str">
        <f>IF(VLOOKUP($A649,Parts!$A:$AM,B$1,0)="X",S$2,"")</f>
        <v/>
      </c>
      <c r="C649" t="str">
        <f>IF(VLOOKUP($A649,Parts!$A:$AM,C$1,0)="X",T$2,"")</f>
        <v/>
      </c>
      <c r="D649" t="str">
        <f>IF(VLOOKUP($A649,Parts!$A:$AM,D$1,0)="X",U$2,"")</f>
        <v/>
      </c>
      <c r="E649" t="str">
        <f>IF(VLOOKUP($A649,Parts!$A:$AM,E$1,0)="X",V$2,"")</f>
        <v/>
      </c>
      <c r="F649" t="str">
        <f>IF(VLOOKUP($A649,Parts!$A:$AM,F$1,0)="X",W$2,"")</f>
        <v/>
      </c>
      <c r="G649" t="str">
        <f>IF(VLOOKUP($A649,Parts!$A:$AM,G$1,0)="X",X$2,"")</f>
        <v/>
      </c>
      <c r="H649" t="str">
        <f>IF(VLOOKUP($A649,Parts!$A:$AM,H$1,0)="X",Y$2,"")</f>
        <v/>
      </c>
      <c r="I649" t="str">
        <f>IF(VLOOKUP($A649,Parts!$A:$AM,I$1,0)="X",Z$2,"")</f>
        <v/>
      </c>
      <c r="J649" t="str">
        <f>IF(VLOOKUP($A649,Parts!$A:$AM,J$1,0)="X",AA$2,"")</f>
        <v/>
      </c>
      <c r="K649" t="str">
        <f>IF(VLOOKUP($A649,Parts!$A:$AM,K$1,0)="X",AB$2,"")</f>
        <v/>
      </c>
      <c r="L649" t="str">
        <f>IF(VLOOKUP($A649,Parts!$A:$AM,L$1,0)="X",AC$2,"")</f>
        <v/>
      </c>
      <c r="M649" t="str">
        <f>IF(VLOOKUP($A649,Parts!$A:$AM,M$1,0)="X",AD$2,"")</f>
        <v/>
      </c>
      <c r="N649" t="str">
        <f>IF(VLOOKUP($A649,Parts!$A:$AM,N$1,0)="X",AE$2,"")</f>
        <v/>
      </c>
      <c r="O649" t="str">
        <f>IF(VLOOKUP($A649,Parts!$A:$AM,O$1,0)="X",AF$2,"")</f>
        <v/>
      </c>
      <c r="P649" t="str">
        <f t="shared" si="11"/>
        <v/>
      </c>
    </row>
    <row r="650" spans="1:16" x14ac:dyDescent="0.25">
      <c r="A650" t="str">
        <f>Table15[[#This Row],[Name]]</f>
        <v>ca_rs01</v>
      </c>
      <c r="B650" t="str">
        <f>IF(VLOOKUP($A650,Parts!$A:$AM,B$1,0)="X",S$2,"")</f>
        <v/>
      </c>
      <c r="C650" t="str">
        <f>IF(VLOOKUP($A650,Parts!$A:$AM,C$1,0)="X",T$2,"")</f>
        <v/>
      </c>
      <c r="D650" t="str">
        <f>IF(VLOOKUP($A650,Parts!$A:$AM,D$1,0)="X",U$2,"")</f>
        <v/>
      </c>
      <c r="E650" t="str">
        <f>IF(VLOOKUP($A650,Parts!$A:$AM,E$1,0)="X",V$2,"")</f>
        <v/>
      </c>
      <c r="F650" t="str">
        <f>IF(VLOOKUP($A650,Parts!$A:$AM,F$1,0)="X",W$2,"")</f>
        <v/>
      </c>
      <c r="G650" t="str">
        <f>IF(VLOOKUP($A650,Parts!$A:$AM,G$1,0)="X",X$2,"")</f>
        <v/>
      </c>
      <c r="H650" t="str">
        <f>IF(VLOOKUP($A650,Parts!$A:$AM,H$1,0)="X",Y$2,"")</f>
        <v/>
      </c>
      <c r="I650" t="str">
        <f>IF(VLOOKUP($A650,Parts!$A:$AM,I$1,0)="X",Z$2,"")</f>
        <v/>
      </c>
      <c r="J650" t="str">
        <f>IF(VLOOKUP($A650,Parts!$A:$AM,J$1,0)="X",AA$2,"")</f>
        <v/>
      </c>
      <c r="K650" t="str">
        <f>IF(VLOOKUP($A650,Parts!$A:$AM,K$1,0)="X",AB$2,"")</f>
        <v/>
      </c>
      <c r="L650" t="str">
        <f>IF(VLOOKUP($A650,Parts!$A:$AM,L$1,0)="X",AC$2,"")</f>
        <v/>
      </c>
      <c r="M650" t="str">
        <f>IF(VLOOKUP($A650,Parts!$A:$AM,M$1,0)="X",AD$2,"")</f>
        <v/>
      </c>
      <c r="N650" t="str">
        <f>IF(VLOOKUP($A650,Parts!$A:$AM,N$1,0)="X",AE$2,"")</f>
        <v/>
      </c>
      <c r="O650" t="str">
        <f>IF(VLOOKUP($A650,Parts!$A:$AM,O$1,0)="X",AF$2,"")</f>
        <v/>
      </c>
      <c r="P650" t="str">
        <f t="shared" si="11"/>
        <v/>
      </c>
    </row>
    <row r="651" spans="1:16" x14ac:dyDescent="0.25">
      <c r="A651" t="str">
        <f>Table15[[#This Row],[Name]]</f>
        <v>ca_rs04</v>
      </c>
      <c r="B651" t="str">
        <f>IF(VLOOKUP($A651,Parts!$A:$AM,B$1,0)="X",S$2,"")</f>
        <v/>
      </c>
      <c r="C651" t="str">
        <f>IF(VLOOKUP($A651,Parts!$A:$AM,C$1,0)="X",T$2,"")</f>
        <v/>
      </c>
      <c r="D651" t="str">
        <f>IF(VLOOKUP($A651,Parts!$A:$AM,D$1,0)="X",U$2,"")</f>
        <v/>
      </c>
      <c r="E651" t="str">
        <f>IF(VLOOKUP($A651,Parts!$A:$AM,E$1,0)="X",V$2,"")</f>
        <v/>
      </c>
      <c r="F651" t="str">
        <f>IF(VLOOKUP($A651,Parts!$A:$AM,F$1,0)="X",W$2,"")</f>
        <v/>
      </c>
      <c r="G651" t="str">
        <f>IF(VLOOKUP($A651,Parts!$A:$AM,G$1,0)="X",X$2,"")</f>
        <v/>
      </c>
      <c r="H651" t="str">
        <f>IF(VLOOKUP($A651,Parts!$A:$AM,H$1,0)="X",Y$2,"")</f>
        <v/>
      </c>
      <c r="I651" t="str">
        <f>IF(VLOOKUP($A651,Parts!$A:$AM,I$1,0)="X",Z$2,"")</f>
        <v/>
      </c>
      <c r="J651" t="str">
        <f>IF(VLOOKUP($A651,Parts!$A:$AM,J$1,0)="X",AA$2,"")</f>
        <v/>
      </c>
      <c r="K651" t="str">
        <f>IF(VLOOKUP($A651,Parts!$A:$AM,K$1,0)="X",AB$2,"")</f>
        <v/>
      </c>
      <c r="L651" t="str">
        <f>IF(VLOOKUP($A651,Parts!$A:$AM,L$1,0)="X",AC$2,"")</f>
        <v/>
      </c>
      <c r="M651" t="str">
        <f>IF(VLOOKUP($A651,Parts!$A:$AM,M$1,0)="X",AD$2,"")</f>
        <v/>
      </c>
      <c r="N651" t="str">
        <f>IF(VLOOKUP($A651,Parts!$A:$AM,N$1,0)="X",AE$2,"")</f>
        <v/>
      </c>
      <c r="O651" t="str">
        <f>IF(VLOOKUP($A651,Parts!$A:$AM,O$1,0)="X",AF$2,"")</f>
        <v/>
      </c>
      <c r="P651" t="str">
        <f t="shared" si="11"/>
        <v/>
      </c>
    </row>
    <row r="652" spans="1:16" x14ac:dyDescent="0.25">
      <c r="A652" t="str">
        <f>Table15[[#This Row],[Name]]</f>
        <v>ca_rst</v>
      </c>
      <c r="B652" t="str">
        <f>IF(VLOOKUP($A652,Parts!$A:$AM,B$1,0)="X",S$2,"")</f>
        <v/>
      </c>
      <c r="C652" t="str">
        <f>IF(VLOOKUP($A652,Parts!$A:$AM,C$1,0)="X",T$2,"")</f>
        <v/>
      </c>
      <c r="D652" t="str">
        <f>IF(VLOOKUP($A652,Parts!$A:$AM,D$1,0)="X",U$2,"")</f>
        <v/>
      </c>
      <c r="E652" t="str">
        <f>IF(VLOOKUP($A652,Parts!$A:$AM,E$1,0)="X",V$2,"")</f>
        <v/>
      </c>
      <c r="F652" t="str">
        <f>IF(VLOOKUP($A652,Parts!$A:$AM,F$1,0)="X",W$2,"")</f>
        <v/>
      </c>
      <c r="G652" t="str">
        <f>IF(VLOOKUP($A652,Parts!$A:$AM,G$1,0)="X",X$2,"")</f>
        <v/>
      </c>
      <c r="H652" t="str">
        <f>IF(VLOOKUP($A652,Parts!$A:$AM,H$1,0)="X",Y$2,"")</f>
        <v/>
      </c>
      <c r="I652" t="str">
        <f>IF(VLOOKUP($A652,Parts!$A:$AM,I$1,0)="X",Z$2,"")</f>
        <v/>
      </c>
      <c r="J652" t="str">
        <f>IF(VLOOKUP($A652,Parts!$A:$AM,J$1,0)="X",AA$2,"")</f>
        <v/>
      </c>
      <c r="K652" t="str">
        <f>IF(VLOOKUP($A652,Parts!$A:$AM,K$1,0)="X",AB$2,"")</f>
        <v/>
      </c>
      <c r="L652" t="str">
        <f>IF(VLOOKUP($A652,Parts!$A:$AM,L$1,0)="X",AC$2,"")</f>
        <v/>
      </c>
      <c r="M652" t="str">
        <f>IF(VLOOKUP($A652,Parts!$A:$AM,M$1,0)="X",AD$2,"")</f>
        <v/>
      </c>
      <c r="N652" t="str">
        <f>IF(VLOOKUP($A652,Parts!$A:$AM,N$1,0)="X",AE$2,"")</f>
        <v/>
      </c>
      <c r="O652" t="str">
        <f>IF(VLOOKUP($A652,Parts!$A:$AM,O$1,0)="X",AF$2,"")</f>
        <v/>
      </c>
      <c r="P652" t="str">
        <f t="shared" si="11"/>
        <v/>
      </c>
    </row>
    <row r="653" spans="1:16" x14ac:dyDescent="0.25">
      <c r="A653" t="str">
        <f>Table15[[#This Row],[Name]]</f>
        <v>ca_thermometer</v>
      </c>
      <c r="B653" t="str">
        <f>IF(VLOOKUP($A653,Parts!$A:$AM,B$1,0)="X",S$2,"")</f>
        <v/>
      </c>
      <c r="C653" t="str">
        <f>IF(VLOOKUP($A653,Parts!$A:$AM,C$1,0)="X",T$2,"")</f>
        <v/>
      </c>
      <c r="D653" t="str">
        <f>IF(VLOOKUP($A653,Parts!$A:$AM,D$1,0)="X",U$2,"")</f>
        <v/>
      </c>
      <c r="E653" t="str">
        <f>IF(VLOOKUP($A653,Parts!$A:$AM,E$1,0)="X",V$2,"")</f>
        <v/>
      </c>
      <c r="F653" t="str">
        <f>IF(VLOOKUP($A653,Parts!$A:$AM,F$1,0)="X",W$2,"")</f>
        <v/>
      </c>
      <c r="G653" t="str">
        <f>IF(VLOOKUP($A653,Parts!$A:$AM,G$1,0)="X",X$2,"")</f>
        <v/>
      </c>
      <c r="H653" t="str">
        <f>IF(VLOOKUP($A653,Parts!$A:$AM,H$1,0)="X",Y$2,"")</f>
        <v/>
      </c>
      <c r="I653" t="str">
        <f>IF(VLOOKUP($A653,Parts!$A:$AM,I$1,0)="X",Z$2,"")</f>
        <v/>
      </c>
      <c r="J653" t="str">
        <f>IF(VLOOKUP($A653,Parts!$A:$AM,J$1,0)="X",AA$2,"")</f>
        <v xml:space="preserve">    MODULE
    { name = ModuleTagInstruments }
</v>
      </c>
      <c r="K653" t="str">
        <f>IF(VLOOKUP($A653,Parts!$A:$AM,K$1,0)="X",AB$2,"")</f>
        <v/>
      </c>
      <c r="L653" t="str">
        <f>IF(VLOOKUP($A653,Parts!$A:$AM,L$1,0)="X",AC$2,"")</f>
        <v/>
      </c>
      <c r="M653" t="str">
        <f>IF(VLOOKUP($A653,Parts!$A:$AM,M$1,0)="X",AD$2,"")</f>
        <v/>
      </c>
      <c r="N653" t="str">
        <f>IF(VLOOKUP($A653,Parts!$A:$AM,N$1,0)="X",AE$2,"")</f>
        <v/>
      </c>
      <c r="O653" t="str">
        <f>IF(VLOOKUP($A653,Parts!$A:$AM,O$1,0)="X",AF$2,"")</f>
        <v/>
      </c>
      <c r="P653" t="str">
        <f t="shared" si="11"/>
        <v xml:space="preserve">    MODULE
    { name = ModuleTagInstruments }
</v>
      </c>
    </row>
    <row r="654" spans="1:16" x14ac:dyDescent="0.25">
      <c r="A654" t="str">
        <f>Table15[[#This Row],[Name]]</f>
        <v>ca_barometer</v>
      </c>
      <c r="B654" t="str">
        <f>IF(VLOOKUP($A654,Parts!$A:$AM,B$1,0)="X",S$2,"")</f>
        <v/>
      </c>
      <c r="C654" t="str">
        <f>IF(VLOOKUP($A654,Parts!$A:$AM,C$1,0)="X",T$2,"")</f>
        <v/>
      </c>
      <c r="D654" t="str">
        <f>IF(VLOOKUP($A654,Parts!$A:$AM,D$1,0)="X",U$2,"")</f>
        <v/>
      </c>
      <c r="E654" t="str">
        <f>IF(VLOOKUP($A654,Parts!$A:$AM,E$1,0)="X",V$2,"")</f>
        <v/>
      </c>
      <c r="F654" t="str">
        <f>IF(VLOOKUP($A654,Parts!$A:$AM,F$1,0)="X",W$2,"")</f>
        <v/>
      </c>
      <c r="G654" t="str">
        <f>IF(VLOOKUP($A654,Parts!$A:$AM,G$1,0)="X",X$2,"")</f>
        <v/>
      </c>
      <c r="H654" t="str">
        <f>IF(VLOOKUP($A654,Parts!$A:$AM,H$1,0)="X",Y$2,"")</f>
        <v/>
      </c>
      <c r="I654" t="str">
        <f>IF(VLOOKUP($A654,Parts!$A:$AM,I$1,0)="X",Z$2,"")</f>
        <v/>
      </c>
      <c r="J654" t="str">
        <f>IF(VLOOKUP($A654,Parts!$A:$AM,J$1,0)="X",AA$2,"")</f>
        <v xml:space="preserve">    MODULE
    { name = ModuleTagInstruments }
</v>
      </c>
      <c r="K654" t="str">
        <f>IF(VLOOKUP($A654,Parts!$A:$AM,K$1,0)="X",AB$2,"")</f>
        <v/>
      </c>
      <c r="L654" t="str">
        <f>IF(VLOOKUP($A654,Parts!$A:$AM,L$1,0)="X",AC$2,"")</f>
        <v/>
      </c>
      <c r="M654" t="str">
        <f>IF(VLOOKUP($A654,Parts!$A:$AM,M$1,0)="X",AD$2,"")</f>
        <v/>
      </c>
      <c r="N654" t="str">
        <f>IF(VLOOKUP($A654,Parts!$A:$AM,N$1,0)="X",AE$2,"")</f>
        <v/>
      </c>
      <c r="O654" t="str">
        <f>IF(VLOOKUP($A654,Parts!$A:$AM,O$1,0)="X",AF$2,"")</f>
        <v/>
      </c>
      <c r="P654" t="str">
        <f t="shared" si="11"/>
        <v xml:space="preserve">    MODULE
    { name = ModuleTagInstruments }
</v>
      </c>
    </row>
    <row r="655" spans="1:16" x14ac:dyDescent="0.25">
      <c r="A655" t="str">
        <f>Table15[[#This Row],[Name]]</f>
        <v>ca_accelerometer</v>
      </c>
      <c r="B655" t="str">
        <f>IF(VLOOKUP($A655,Parts!$A:$AM,B$1,0)="X",S$2,"")</f>
        <v/>
      </c>
      <c r="C655" t="str">
        <f>IF(VLOOKUP($A655,Parts!$A:$AM,C$1,0)="X",T$2,"")</f>
        <v/>
      </c>
      <c r="D655" t="str">
        <f>IF(VLOOKUP($A655,Parts!$A:$AM,D$1,0)="X",U$2,"")</f>
        <v/>
      </c>
      <c r="E655" t="str">
        <f>IF(VLOOKUP($A655,Parts!$A:$AM,E$1,0)="X",V$2,"")</f>
        <v/>
      </c>
      <c r="F655" t="str">
        <f>IF(VLOOKUP($A655,Parts!$A:$AM,F$1,0)="X",W$2,"")</f>
        <v/>
      </c>
      <c r="G655" t="str">
        <f>IF(VLOOKUP($A655,Parts!$A:$AM,G$1,0)="X",X$2,"")</f>
        <v/>
      </c>
      <c r="H655" t="str">
        <f>IF(VLOOKUP($A655,Parts!$A:$AM,H$1,0)="X",Y$2,"")</f>
        <v/>
      </c>
      <c r="I655" t="str">
        <f>IF(VLOOKUP($A655,Parts!$A:$AM,I$1,0)="X",Z$2,"")</f>
        <v/>
      </c>
      <c r="J655" t="str">
        <f>IF(VLOOKUP($A655,Parts!$A:$AM,J$1,0)="X",AA$2,"")</f>
        <v/>
      </c>
      <c r="K655" t="str">
        <f>IF(VLOOKUP($A655,Parts!$A:$AM,K$1,0)="X",AB$2,"")</f>
        <v/>
      </c>
      <c r="L655" t="str">
        <f>IF(VLOOKUP($A655,Parts!$A:$AM,L$1,0)="X",AC$2,"")</f>
        <v/>
      </c>
      <c r="M655" t="str">
        <f>IF(VLOOKUP($A655,Parts!$A:$AM,M$1,0)="X",AD$2,"")</f>
        <v/>
      </c>
      <c r="N655" t="str">
        <f>IF(VLOOKUP($A655,Parts!$A:$AM,N$1,0)="X",AE$2,"")</f>
        <v/>
      </c>
      <c r="O655" t="str">
        <f>IF(VLOOKUP($A655,Parts!$A:$AM,O$1,0)="X",AF$2,"")</f>
        <v/>
      </c>
      <c r="P655" t="str">
        <f t="shared" si="11"/>
        <v/>
      </c>
    </row>
    <row r="656" spans="1:16" x14ac:dyDescent="0.25">
      <c r="A656" t="str">
        <f>Table15[[#This Row],[Name]]</f>
        <v>ca_gravioli</v>
      </c>
      <c r="B656" t="str">
        <f>IF(VLOOKUP($A656,Parts!$A:$AM,B$1,0)="X",S$2,"")</f>
        <v/>
      </c>
      <c r="C656" t="str">
        <f>IF(VLOOKUP($A656,Parts!$A:$AM,C$1,0)="X",T$2,"")</f>
        <v/>
      </c>
      <c r="D656" t="str">
        <f>IF(VLOOKUP($A656,Parts!$A:$AM,D$1,0)="X",U$2,"")</f>
        <v/>
      </c>
      <c r="E656" t="str">
        <f>IF(VLOOKUP($A656,Parts!$A:$AM,E$1,0)="X",V$2,"")</f>
        <v/>
      </c>
      <c r="F656" t="str">
        <f>IF(VLOOKUP($A656,Parts!$A:$AM,F$1,0)="X",W$2,"")</f>
        <v/>
      </c>
      <c r="G656" t="str">
        <f>IF(VLOOKUP($A656,Parts!$A:$AM,G$1,0)="X",X$2,"")</f>
        <v/>
      </c>
      <c r="H656" t="str">
        <f>IF(VLOOKUP($A656,Parts!$A:$AM,H$1,0)="X",Y$2,"")</f>
        <v/>
      </c>
      <c r="I656" t="str">
        <f>IF(VLOOKUP($A656,Parts!$A:$AM,I$1,0)="X",Z$2,"")</f>
        <v/>
      </c>
      <c r="J656" t="str">
        <f>IF(VLOOKUP($A656,Parts!$A:$AM,J$1,0)="X",AA$2,"")</f>
        <v/>
      </c>
      <c r="K656" t="str">
        <f>IF(VLOOKUP($A656,Parts!$A:$AM,K$1,0)="X",AB$2,"")</f>
        <v/>
      </c>
      <c r="L656" t="str">
        <f>IF(VLOOKUP($A656,Parts!$A:$AM,L$1,0)="X",AC$2,"")</f>
        <v/>
      </c>
      <c r="M656" t="str">
        <f>IF(VLOOKUP($A656,Parts!$A:$AM,M$1,0)="X",AD$2,"")</f>
        <v/>
      </c>
      <c r="N656" t="str">
        <f>IF(VLOOKUP($A656,Parts!$A:$AM,N$1,0)="X",AE$2,"")</f>
        <v/>
      </c>
      <c r="O656" t="str">
        <f>IF(VLOOKUP($A656,Parts!$A:$AM,O$1,0)="X",AF$2,"")</f>
        <v/>
      </c>
      <c r="P656" t="str">
        <f t="shared" si="11"/>
        <v/>
      </c>
    </row>
    <row r="657" spans="1:16" x14ac:dyDescent="0.25">
      <c r="A657" t="str">
        <f>Table15[[#This Row],[Name]]</f>
        <v>ca_GRS</v>
      </c>
      <c r="B657" t="str">
        <f>IF(VLOOKUP($A657,Parts!$A:$AM,B$1,0)="X",S$2,"")</f>
        <v/>
      </c>
      <c r="C657" t="str">
        <f>IF(VLOOKUP($A657,Parts!$A:$AM,C$1,0)="X",T$2,"")</f>
        <v/>
      </c>
      <c r="D657" t="str">
        <f>IF(VLOOKUP($A657,Parts!$A:$AM,D$1,0)="X",U$2,"")</f>
        <v/>
      </c>
      <c r="E657" t="str">
        <f>IF(VLOOKUP($A657,Parts!$A:$AM,E$1,0)="X",V$2,"")</f>
        <v/>
      </c>
      <c r="F657" t="str">
        <f>IF(VLOOKUP($A657,Parts!$A:$AM,F$1,0)="X",W$2,"")</f>
        <v/>
      </c>
      <c r="G657" t="str">
        <f>IF(VLOOKUP($A657,Parts!$A:$AM,G$1,0)="X",X$2,"")</f>
        <v/>
      </c>
      <c r="H657" t="str">
        <f>IF(VLOOKUP($A657,Parts!$A:$AM,H$1,0)="X",Y$2,"")</f>
        <v/>
      </c>
      <c r="I657" t="str">
        <f>IF(VLOOKUP($A657,Parts!$A:$AM,I$1,0)="X",Z$2,"")</f>
        <v/>
      </c>
      <c r="J657" t="str">
        <f>IF(VLOOKUP($A657,Parts!$A:$AM,J$1,0)="X",AA$2,"")</f>
        <v/>
      </c>
      <c r="K657" t="str">
        <f>IF(VLOOKUP($A657,Parts!$A:$AM,K$1,0)="X",AB$2,"")</f>
        <v/>
      </c>
      <c r="L657" t="str">
        <f>IF(VLOOKUP($A657,Parts!$A:$AM,L$1,0)="X",AC$2,"")</f>
        <v/>
      </c>
      <c r="M657" t="str">
        <f>IF(VLOOKUP($A657,Parts!$A:$AM,M$1,0)="X",AD$2,"")</f>
        <v/>
      </c>
      <c r="N657" t="str">
        <f>IF(VLOOKUP($A657,Parts!$A:$AM,N$1,0)="X",AE$2,"")</f>
        <v/>
      </c>
      <c r="O657" t="str">
        <f>IF(VLOOKUP($A657,Parts!$A:$AM,O$1,0)="X",AF$2,"")</f>
        <v/>
      </c>
      <c r="P657" t="str">
        <f t="shared" si="11"/>
        <v/>
      </c>
    </row>
    <row r="658" spans="1:16" x14ac:dyDescent="0.25">
      <c r="A658" t="str">
        <f>Table15[[#This Row],[Name]]</f>
        <v>rn_cassini</v>
      </c>
      <c r="B658" t="str">
        <f>IF(VLOOKUP($A658,Parts!$A:$AM,B$1,0)="X",S$2,"")</f>
        <v/>
      </c>
      <c r="C658" t="str">
        <f>IF(VLOOKUP($A658,Parts!$A:$AM,C$1,0)="X",T$2,"")</f>
        <v/>
      </c>
      <c r="D658" t="str">
        <f>IF(VLOOKUP($A658,Parts!$A:$AM,D$1,0)="X",U$2,"")</f>
        <v/>
      </c>
      <c r="E658" t="str">
        <f>IF(VLOOKUP($A658,Parts!$A:$AM,E$1,0)="X",V$2,"")</f>
        <v/>
      </c>
      <c r="F658" t="str">
        <f>IF(VLOOKUP($A658,Parts!$A:$AM,F$1,0)="X",W$2,"")</f>
        <v/>
      </c>
      <c r="G658" t="str">
        <f>IF(VLOOKUP($A658,Parts!$A:$AM,G$1,0)="X",X$2,"")</f>
        <v/>
      </c>
      <c r="H658" t="str">
        <f>IF(VLOOKUP($A658,Parts!$A:$AM,H$1,0)="X",Y$2,"")</f>
        <v/>
      </c>
      <c r="I658" t="str">
        <f>IF(VLOOKUP($A658,Parts!$A:$AM,I$1,0)="X",Z$2,"")</f>
        <v/>
      </c>
      <c r="J658" t="str">
        <f>IF(VLOOKUP($A658,Parts!$A:$AM,J$1,0)="X",AA$2,"")</f>
        <v/>
      </c>
      <c r="K658" t="str">
        <f>IF(VLOOKUP($A658,Parts!$A:$AM,K$1,0)="X",AB$2,"")</f>
        <v/>
      </c>
      <c r="L658" t="str">
        <f>IF(VLOOKUP($A658,Parts!$A:$AM,L$1,0)="X",AC$2,"")</f>
        <v/>
      </c>
      <c r="M658" t="str">
        <f>IF(VLOOKUP($A658,Parts!$A:$AM,M$1,0)="X",AD$2,"")</f>
        <v/>
      </c>
      <c r="N658" t="str">
        <f>IF(VLOOKUP($A658,Parts!$A:$AM,N$1,0)="X",AE$2,"")</f>
        <v/>
      </c>
      <c r="O658" t="str">
        <f>IF(VLOOKUP($A658,Parts!$A:$AM,O$1,0)="X",AF$2,"")</f>
        <v/>
      </c>
      <c r="P658" t="str">
        <f t="shared" si="11"/>
        <v/>
      </c>
    </row>
    <row r="659" spans="1:16" x14ac:dyDescent="0.25">
      <c r="A659" t="str">
        <f>Table15[[#This Row],[Name]]</f>
        <v>bluedog_castorSRB</v>
      </c>
      <c r="B659" t="str">
        <f>IF(VLOOKUP($A659,Parts!$A:$AM,B$1,0)="X",S$2,"")</f>
        <v/>
      </c>
      <c r="C659" t="str">
        <f>IF(VLOOKUP($A659,Parts!$A:$AM,C$1,0)="X",T$2,"")</f>
        <v/>
      </c>
      <c r="D659" t="str">
        <f>IF(VLOOKUP($A659,Parts!$A:$AM,D$1,0)="X",U$2,"")</f>
        <v/>
      </c>
      <c r="E659" t="str">
        <f>IF(VLOOKUP($A659,Parts!$A:$AM,E$1,0)="X",V$2,"")</f>
        <v/>
      </c>
      <c r="F659" t="str">
        <f>IF(VLOOKUP($A659,Parts!$A:$AM,F$1,0)="X",W$2,"")</f>
        <v/>
      </c>
      <c r="G659" t="str">
        <f>IF(VLOOKUP($A659,Parts!$A:$AM,G$1,0)="X",X$2,"")</f>
        <v xml:space="preserve">    MODULE
    { name = ModuleTagEngineSolid }
</v>
      </c>
      <c r="H659" t="str">
        <f>IF(VLOOKUP($A659,Parts!$A:$AM,H$1,0)="X",Y$2,"")</f>
        <v/>
      </c>
      <c r="I659" t="str">
        <f>IF(VLOOKUP($A659,Parts!$A:$AM,I$1,0)="X",Z$2,"")</f>
        <v/>
      </c>
      <c r="J659" t="str">
        <f>IF(VLOOKUP($A659,Parts!$A:$AM,J$1,0)="X",AA$2,"")</f>
        <v/>
      </c>
      <c r="K659" t="str">
        <f>IF(VLOOKUP($A659,Parts!$A:$AM,K$1,0)="X",AB$2,"")</f>
        <v/>
      </c>
      <c r="L659" t="str">
        <f>IF(VLOOKUP($A659,Parts!$A:$AM,L$1,0)="X",AC$2,"")</f>
        <v/>
      </c>
      <c r="M659" t="str">
        <f>IF(VLOOKUP($A659,Parts!$A:$AM,M$1,0)="X",AD$2,"")</f>
        <v/>
      </c>
      <c r="N659" t="str">
        <f>IF(VLOOKUP($A659,Parts!$A:$AM,N$1,0)="X",AE$2,"")</f>
        <v/>
      </c>
      <c r="O659" t="str">
        <f>IF(VLOOKUP($A659,Parts!$A:$AM,O$1,0)="X",AF$2,"")</f>
        <v/>
      </c>
      <c r="P659" t="str">
        <f t="shared" si="11"/>
        <v xml:space="preserve">    MODULE
    { name = ModuleTagEngineSolid }
</v>
      </c>
    </row>
    <row r="660" spans="1:16" x14ac:dyDescent="0.25">
      <c r="A660" t="str">
        <f>Table15[[#This Row],[Name]]</f>
        <v>solidBooster1-1Small</v>
      </c>
      <c r="B660" t="str">
        <f>IF(VLOOKUP($A660,Parts!$A:$AM,B$1,0)="X",S$2,"")</f>
        <v/>
      </c>
      <c r="C660" t="str">
        <f>IF(VLOOKUP($A660,Parts!$A:$AM,C$1,0)="X",T$2,"")</f>
        <v/>
      </c>
      <c r="D660" t="str">
        <f>IF(VLOOKUP($A660,Parts!$A:$AM,D$1,0)="X",U$2,"")</f>
        <v/>
      </c>
      <c r="E660" t="str">
        <f>IF(VLOOKUP($A660,Parts!$A:$AM,E$1,0)="X",V$2,"")</f>
        <v/>
      </c>
      <c r="F660" t="str">
        <f>IF(VLOOKUP($A660,Parts!$A:$AM,F$1,0)="X",W$2,"")</f>
        <v/>
      </c>
      <c r="G660" t="str">
        <f>IF(VLOOKUP($A660,Parts!$A:$AM,G$1,0)="X",X$2,"")</f>
        <v xml:space="preserve">    MODULE
    { name = ModuleTagEngineSolid }
</v>
      </c>
      <c r="H660" t="str">
        <f>IF(VLOOKUP($A660,Parts!$A:$AM,H$1,0)="X",Y$2,"")</f>
        <v/>
      </c>
      <c r="I660" t="str">
        <f>IF(VLOOKUP($A660,Parts!$A:$AM,I$1,0)="X",Z$2,"")</f>
        <v/>
      </c>
      <c r="J660" t="str">
        <f>IF(VLOOKUP($A660,Parts!$A:$AM,J$1,0)="X",AA$2,"")</f>
        <v/>
      </c>
      <c r="K660" t="str">
        <f>IF(VLOOKUP($A660,Parts!$A:$AM,K$1,0)="X",AB$2,"")</f>
        <v/>
      </c>
      <c r="L660" t="str">
        <f>IF(VLOOKUP($A660,Parts!$A:$AM,L$1,0)="X",AC$2,"")</f>
        <v/>
      </c>
      <c r="M660" t="str">
        <f>IF(VLOOKUP($A660,Parts!$A:$AM,M$1,0)="X",AD$2,"")</f>
        <v/>
      </c>
      <c r="N660" t="str">
        <f>IF(VLOOKUP($A660,Parts!$A:$AM,N$1,0)="X",AE$2,"")</f>
        <v/>
      </c>
      <c r="O660" t="str">
        <f>IF(VLOOKUP($A660,Parts!$A:$AM,O$1,0)="X",AF$2,"")</f>
        <v/>
      </c>
      <c r="P660" t="str">
        <f t="shared" si="11"/>
        <v xml:space="preserve">    MODULE
    { name = ModuleTagEngineSolid }
</v>
      </c>
    </row>
    <row r="661" spans="1:16" x14ac:dyDescent="0.25">
      <c r="A661" t="str">
        <f>Table15[[#This Row],[Name]]</f>
        <v>FASADeltaCastorSrb</v>
      </c>
      <c r="B661" t="str">
        <f>IF(VLOOKUP($A661,Parts!$A:$AM,B$1,0)="X",S$2,"")</f>
        <v/>
      </c>
      <c r="C661" t="str">
        <f>IF(VLOOKUP($A661,Parts!$A:$AM,C$1,0)="X",T$2,"")</f>
        <v/>
      </c>
      <c r="D661" t="str">
        <f>IF(VLOOKUP($A661,Parts!$A:$AM,D$1,0)="X",U$2,"")</f>
        <v/>
      </c>
      <c r="E661" t="str">
        <f>IF(VLOOKUP($A661,Parts!$A:$AM,E$1,0)="X",V$2,"")</f>
        <v/>
      </c>
      <c r="F661" t="str">
        <f>IF(VLOOKUP($A661,Parts!$A:$AM,F$1,0)="X",W$2,"")</f>
        <v/>
      </c>
      <c r="G661" t="str">
        <f>IF(VLOOKUP($A661,Parts!$A:$AM,G$1,0)="X",X$2,"")</f>
        <v xml:space="preserve">    MODULE
    { name = ModuleTagEngineSolid }
</v>
      </c>
      <c r="H661" t="str">
        <f>IF(VLOOKUP($A661,Parts!$A:$AM,H$1,0)="X",Y$2,"")</f>
        <v/>
      </c>
      <c r="I661" t="str">
        <f>IF(VLOOKUP($A661,Parts!$A:$AM,I$1,0)="X",Z$2,"")</f>
        <v/>
      </c>
      <c r="J661" t="str">
        <f>IF(VLOOKUP($A661,Parts!$A:$AM,J$1,0)="X",AA$2,"")</f>
        <v/>
      </c>
      <c r="K661" t="str">
        <f>IF(VLOOKUP($A661,Parts!$A:$AM,K$1,0)="X",AB$2,"")</f>
        <v/>
      </c>
      <c r="L661" t="str">
        <f>IF(VLOOKUP($A661,Parts!$A:$AM,L$1,0)="X",AC$2,"")</f>
        <v/>
      </c>
      <c r="M661" t="str">
        <f>IF(VLOOKUP($A661,Parts!$A:$AM,M$1,0)="X",AD$2,"")</f>
        <v/>
      </c>
      <c r="N661" t="str">
        <f>IF(VLOOKUP($A661,Parts!$A:$AM,N$1,0)="X",AE$2,"")</f>
        <v/>
      </c>
      <c r="O661" t="str">
        <f>IF(VLOOKUP($A661,Parts!$A:$AM,O$1,0)="X",AF$2,"")</f>
        <v/>
      </c>
      <c r="P661" t="str">
        <f t="shared" si="11"/>
        <v xml:space="preserve">    MODULE
    { name = ModuleTagEngineSolid }
</v>
      </c>
    </row>
    <row r="662" spans="1:16" x14ac:dyDescent="0.25">
      <c r="A662" t="str">
        <f>Table15[[#This Row],[Name]]</f>
        <v>bluedog_Castor120</v>
      </c>
      <c r="B662" t="str">
        <f>IF(VLOOKUP($A662,Parts!$A:$AM,B$1,0)="X",S$2,"")</f>
        <v/>
      </c>
      <c r="C662" t="str">
        <f>IF(VLOOKUP($A662,Parts!$A:$AM,C$1,0)="X",T$2,"")</f>
        <v/>
      </c>
      <c r="D662" t="str">
        <f>IF(VLOOKUP($A662,Parts!$A:$AM,D$1,0)="X",U$2,"")</f>
        <v/>
      </c>
      <c r="E662" t="str">
        <f>IF(VLOOKUP($A662,Parts!$A:$AM,E$1,0)="X",V$2,"")</f>
        <v/>
      </c>
      <c r="F662" t="str">
        <f>IF(VLOOKUP($A662,Parts!$A:$AM,F$1,0)="X",W$2,"")</f>
        <v/>
      </c>
      <c r="G662" t="str">
        <f>IF(VLOOKUP($A662,Parts!$A:$AM,G$1,0)="X",X$2,"")</f>
        <v xml:space="preserve">    MODULE
    { name = ModuleTagEngineSolid }
</v>
      </c>
      <c r="H662" t="str">
        <f>IF(VLOOKUP($A662,Parts!$A:$AM,H$1,0)="X",Y$2,"")</f>
        <v/>
      </c>
      <c r="I662" t="str">
        <f>IF(VLOOKUP($A662,Parts!$A:$AM,I$1,0)="X",Z$2,"")</f>
        <v/>
      </c>
      <c r="J662" t="str">
        <f>IF(VLOOKUP($A662,Parts!$A:$AM,J$1,0)="X",AA$2,"")</f>
        <v/>
      </c>
      <c r="K662" t="str">
        <f>IF(VLOOKUP($A662,Parts!$A:$AM,K$1,0)="X",AB$2,"")</f>
        <v/>
      </c>
      <c r="L662" t="str">
        <f>IF(VLOOKUP($A662,Parts!$A:$AM,L$1,0)="X",AC$2,"")</f>
        <v/>
      </c>
      <c r="M662" t="str">
        <f>IF(VLOOKUP($A662,Parts!$A:$AM,M$1,0)="X",AD$2,"")</f>
        <v/>
      </c>
      <c r="N662" t="str">
        <f>IF(VLOOKUP($A662,Parts!$A:$AM,N$1,0)="X",AE$2,"")</f>
        <v/>
      </c>
      <c r="O662" t="str">
        <f>IF(VLOOKUP($A662,Parts!$A:$AM,O$1,0)="X",AF$2,"")</f>
        <v/>
      </c>
      <c r="P662" t="str">
        <f t="shared" si="11"/>
        <v xml:space="preserve">    MODULE
    { name = ModuleTagEngineSolid }
</v>
      </c>
    </row>
    <row r="663" spans="1:16" x14ac:dyDescent="0.25">
      <c r="A663" t="str">
        <f>Table15[[#This Row],[Name]]</f>
        <v>RSBengineCastor120</v>
      </c>
      <c r="B663" t="str">
        <f>IF(VLOOKUP($A663,Parts!$A:$AM,B$1,0)="X",S$2,"")</f>
        <v/>
      </c>
      <c r="C663" t="str">
        <f>IF(VLOOKUP($A663,Parts!$A:$AM,C$1,0)="X",T$2,"")</f>
        <v/>
      </c>
      <c r="D663" t="str">
        <f>IF(VLOOKUP($A663,Parts!$A:$AM,D$1,0)="X",U$2,"")</f>
        <v/>
      </c>
      <c r="E663" t="str">
        <f>IF(VLOOKUP($A663,Parts!$A:$AM,E$1,0)="X",V$2,"")</f>
        <v/>
      </c>
      <c r="F663" t="str">
        <f>IF(VLOOKUP($A663,Parts!$A:$AM,F$1,0)="X",W$2,"")</f>
        <v/>
      </c>
      <c r="G663" t="str">
        <f>IF(VLOOKUP($A663,Parts!$A:$AM,G$1,0)="X",X$2,"")</f>
        <v xml:space="preserve">    MODULE
    { name = ModuleTagEngineSolid }
</v>
      </c>
      <c r="H663" t="str">
        <f>IF(VLOOKUP($A663,Parts!$A:$AM,H$1,0)="X",Y$2,"")</f>
        <v/>
      </c>
      <c r="I663" t="str">
        <f>IF(VLOOKUP($A663,Parts!$A:$AM,I$1,0)="X",Z$2,"")</f>
        <v/>
      </c>
      <c r="J663" t="str">
        <f>IF(VLOOKUP($A663,Parts!$A:$AM,J$1,0)="X",AA$2,"")</f>
        <v/>
      </c>
      <c r="K663" t="str">
        <f>IF(VLOOKUP($A663,Parts!$A:$AM,K$1,0)="X",AB$2,"")</f>
        <v/>
      </c>
      <c r="L663" t="str">
        <f>IF(VLOOKUP($A663,Parts!$A:$AM,L$1,0)="X",AC$2,"")</f>
        <v/>
      </c>
      <c r="M663" t="str">
        <f>IF(VLOOKUP($A663,Parts!$A:$AM,M$1,0)="X",AD$2,"")</f>
        <v/>
      </c>
      <c r="N663" t="str">
        <f>IF(VLOOKUP($A663,Parts!$A:$AM,N$1,0)="X",AE$2,"")</f>
        <v/>
      </c>
      <c r="O663" t="str">
        <f>IF(VLOOKUP($A663,Parts!$A:$AM,O$1,0)="X",AF$2,"")</f>
        <v/>
      </c>
      <c r="P663" t="str">
        <f t="shared" si="11"/>
        <v xml:space="preserve">    MODULE
    { name = ModuleTagEngineSolid }
</v>
      </c>
    </row>
    <row r="664" spans="1:16" x14ac:dyDescent="0.25">
      <c r="A664" t="str">
        <f>Table15[[#This Row],[Name]]</f>
        <v>solidBooster1-1</v>
      </c>
      <c r="B664" t="str">
        <f>IF(VLOOKUP($A664,Parts!$A:$AM,B$1,0)="X",S$2,"")</f>
        <v/>
      </c>
      <c r="C664" t="str">
        <f>IF(VLOOKUP($A664,Parts!$A:$AM,C$1,0)="X",T$2,"")</f>
        <v/>
      </c>
      <c r="D664" t="str">
        <f>IF(VLOOKUP($A664,Parts!$A:$AM,D$1,0)="X",U$2,"")</f>
        <v/>
      </c>
      <c r="E664" t="str">
        <f>IF(VLOOKUP($A664,Parts!$A:$AM,E$1,0)="X",V$2,"")</f>
        <v/>
      </c>
      <c r="F664" t="str">
        <f>IF(VLOOKUP($A664,Parts!$A:$AM,F$1,0)="X",W$2,"")</f>
        <v/>
      </c>
      <c r="G664" t="str">
        <f>IF(VLOOKUP($A664,Parts!$A:$AM,G$1,0)="X",X$2,"")</f>
        <v xml:space="preserve">    MODULE
    { name = ModuleTagEngineSolid }
</v>
      </c>
      <c r="H664" t="str">
        <f>IF(VLOOKUP($A664,Parts!$A:$AM,H$1,0)="X",Y$2,"")</f>
        <v/>
      </c>
      <c r="I664" t="str">
        <f>IF(VLOOKUP($A664,Parts!$A:$AM,I$1,0)="X",Z$2,"")</f>
        <v/>
      </c>
      <c r="J664" t="str">
        <f>IF(VLOOKUP($A664,Parts!$A:$AM,J$1,0)="X",AA$2,"")</f>
        <v/>
      </c>
      <c r="K664" t="str">
        <f>IF(VLOOKUP($A664,Parts!$A:$AM,K$1,0)="X",AB$2,"")</f>
        <v/>
      </c>
      <c r="L664" t="str">
        <f>IF(VLOOKUP($A664,Parts!$A:$AM,L$1,0)="X",AC$2,"")</f>
        <v/>
      </c>
      <c r="M664" t="str">
        <f>IF(VLOOKUP($A664,Parts!$A:$AM,M$1,0)="X",AD$2,"")</f>
        <v/>
      </c>
      <c r="N664" t="str">
        <f>IF(VLOOKUP($A664,Parts!$A:$AM,N$1,0)="X",AE$2,"")</f>
        <v/>
      </c>
      <c r="O664" t="str">
        <f>IF(VLOOKUP($A664,Parts!$A:$AM,O$1,0)="X",AF$2,"")</f>
        <v/>
      </c>
      <c r="P664" t="str">
        <f t="shared" si="11"/>
        <v xml:space="preserve">    MODULE
    { name = ModuleTagEngineSolid }
</v>
      </c>
    </row>
    <row r="665" spans="1:16" x14ac:dyDescent="0.25">
      <c r="A665" t="str">
        <f>Table15[[#This Row],[Name]]</f>
        <v>RSBdecouplerCastor120</v>
      </c>
      <c r="B665" t="str">
        <f>IF(VLOOKUP($A665,Parts!$A:$AM,B$1,0)="X",S$2,"")</f>
        <v/>
      </c>
      <c r="C665" t="str">
        <f>IF(VLOOKUP($A665,Parts!$A:$AM,C$1,0)="X",T$2,"")</f>
        <v/>
      </c>
      <c r="D665" t="str">
        <f>IF(VLOOKUP($A665,Parts!$A:$AM,D$1,0)="X",U$2,"")</f>
        <v/>
      </c>
      <c r="E665" t="str">
        <f>IF(VLOOKUP($A665,Parts!$A:$AM,E$1,0)="X",V$2,"")</f>
        <v/>
      </c>
      <c r="F665" t="str">
        <f>IF(VLOOKUP($A665,Parts!$A:$AM,F$1,0)="X",W$2,"")</f>
        <v/>
      </c>
      <c r="G665" t="str">
        <f>IF(VLOOKUP($A665,Parts!$A:$AM,G$1,0)="X",X$2,"")</f>
        <v/>
      </c>
      <c r="H665" t="str">
        <f>IF(VLOOKUP($A665,Parts!$A:$AM,H$1,0)="X",Y$2,"")</f>
        <v/>
      </c>
      <c r="I665" t="str">
        <f>IF(VLOOKUP($A665,Parts!$A:$AM,I$1,0)="X",Z$2,"")</f>
        <v/>
      </c>
      <c r="J665" t="str">
        <f>IF(VLOOKUP($A665,Parts!$A:$AM,J$1,0)="X",AA$2,"")</f>
        <v/>
      </c>
      <c r="K665" t="str">
        <f>IF(VLOOKUP($A665,Parts!$A:$AM,K$1,0)="X",AB$2,"")</f>
        <v/>
      </c>
      <c r="L665" t="str">
        <f>IF(VLOOKUP($A665,Parts!$A:$AM,L$1,0)="X",AC$2,"")</f>
        <v/>
      </c>
      <c r="M665" t="str">
        <f>IF(VLOOKUP($A665,Parts!$A:$AM,M$1,0)="X",AD$2,"")</f>
        <v/>
      </c>
      <c r="N665" t="str">
        <f>IF(VLOOKUP($A665,Parts!$A:$AM,N$1,0)="X",AE$2,"")</f>
        <v/>
      </c>
      <c r="O665" t="str">
        <f>IF(VLOOKUP($A665,Parts!$A:$AM,O$1,0)="X",AF$2,"")</f>
        <v/>
      </c>
      <c r="P665" t="str">
        <f t="shared" si="11"/>
        <v/>
      </c>
    </row>
    <row r="666" spans="1:16" x14ac:dyDescent="0.25">
      <c r="A666" t="str">
        <f>Table15[[#This Row],[Name]]</f>
        <v>RT2</v>
      </c>
      <c r="B666" t="str">
        <f>IF(VLOOKUP($A666,Parts!$A:$AM,B$1,0)="X",S$2,"")</f>
        <v/>
      </c>
      <c r="C666" t="str">
        <f>IF(VLOOKUP($A666,Parts!$A:$AM,C$1,0)="X",T$2,"")</f>
        <v/>
      </c>
      <c r="D666" t="str">
        <f>IF(VLOOKUP($A666,Parts!$A:$AM,D$1,0)="X",U$2,"")</f>
        <v/>
      </c>
      <c r="E666" t="str">
        <f>IF(VLOOKUP($A666,Parts!$A:$AM,E$1,0)="X",V$2,"")</f>
        <v/>
      </c>
      <c r="F666" t="str">
        <f>IF(VLOOKUP($A666,Parts!$A:$AM,F$1,0)="X",W$2,"")</f>
        <v/>
      </c>
      <c r="G666" t="str">
        <f>IF(VLOOKUP($A666,Parts!$A:$AM,G$1,0)="X",X$2,"")</f>
        <v xml:space="preserve">    MODULE
    { name = ModuleTagEngineSolid }
</v>
      </c>
      <c r="H666" t="str">
        <f>IF(VLOOKUP($A666,Parts!$A:$AM,H$1,0)="X",Y$2,"")</f>
        <v/>
      </c>
      <c r="I666" t="str">
        <f>IF(VLOOKUP($A666,Parts!$A:$AM,I$1,0)="X",Z$2,"")</f>
        <v/>
      </c>
      <c r="J666" t="str">
        <f>IF(VLOOKUP($A666,Parts!$A:$AM,J$1,0)="X",AA$2,"")</f>
        <v/>
      </c>
      <c r="K666" t="str">
        <f>IF(VLOOKUP($A666,Parts!$A:$AM,K$1,0)="X",AB$2,"")</f>
        <v/>
      </c>
      <c r="L666" t="str">
        <f>IF(VLOOKUP($A666,Parts!$A:$AM,L$1,0)="X",AC$2,"")</f>
        <v/>
      </c>
      <c r="M666" t="str">
        <f>IF(VLOOKUP($A666,Parts!$A:$AM,M$1,0)="X",AD$2,"")</f>
        <v/>
      </c>
      <c r="N666" t="str">
        <f>IF(VLOOKUP($A666,Parts!$A:$AM,N$1,0)="X",AE$2,"")</f>
        <v/>
      </c>
      <c r="O666" t="str">
        <f>IF(VLOOKUP($A666,Parts!$A:$AM,O$1,0)="X",AF$2,"")</f>
        <v/>
      </c>
      <c r="P666" t="str">
        <f t="shared" si="11"/>
        <v xml:space="preserve">    MODULE
    { name = ModuleTagEngineSolid }
</v>
      </c>
    </row>
    <row r="667" spans="1:16" x14ac:dyDescent="0.25">
      <c r="A667" t="str">
        <f>Table15[[#This Row],[Name]]</f>
        <v>RSBengineCastor30</v>
      </c>
      <c r="B667" t="str">
        <f>IF(VLOOKUP($A667,Parts!$A:$AM,B$1,0)="X",S$2,"")</f>
        <v/>
      </c>
      <c r="C667" t="str">
        <f>IF(VLOOKUP($A667,Parts!$A:$AM,C$1,0)="X",T$2,"")</f>
        <v/>
      </c>
      <c r="D667" t="str">
        <f>IF(VLOOKUP($A667,Parts!$A:$AM,D$1,0)="X",U$2,"")</f>
        <v/>
      </c>
      <c r="E667" t="str">
        <f>IF(VLOOKUP($A667,Parts!$A:$AM,E$1,0)="X",V$2,"")</f>
        <v/>
      </c>
      <c r="F667" t="str">
        <f>IF(VLOOKUP($A667,Parts!$A:$AM,F$1,0)="X",W$2,"")</f>
        <v/>
      </c>
      <c r="G667" t="str">
        <f>IF(VLOOKUP($A667,Parts!$A:$AM,G$1,0)="X",X$2,"")</f>
        <v xml:space="preserve">    MODULE
    { name = ModuleTagEngineSolid }
</v>
      </c>
      <c r="H667" t="str">
        <f>IF(VLOOKUP($A667,Parts!$A:$AM,H$1,0)="X",Y$2,"")</f>
        <v/>
      </c>
      <c r="I667" t="str">
        <f>IF(VLOOKUP($A667,Parts!$A:$AM,I$1,0)="X",Z$2,"")</f>
        <v/>
      </c>
      <c r="J667" t="str">
        <f>IF(VLOOKUP($A667,Parts!$A:$AM,J$1,0)="X",AA$2,"")</f>
        <v/>
      </c>
      <c r="K667" t="str">
        <f>IF(VLOOKUP($A667,Parts!$A:$AM,K$1,0)="X",AB$2,"")</f>
        <v/>
      </c>
      <c r="L667" t="str">
        <f>IF(VLOOKUP($A667,Parts!$A:$AM,L$1,0)="X",AC$2,"")</f>
        <v/>
      </c>
      <c r="M667" t="str">
        <f>IF(VLOOKUP($A667,Parts!$A:$AM,M$1,0)="X",AD$2,"")</f>
        <v/>
      </c>
      <c r="N667" t="str">
        <f>IF(VLOOKUP($A667,Parts!$A:$AM,N$1,0)="X",AE$2,"")</f>
        <v/>
      </c>
      <c r="O667" t="str">
        <f>IF(VLOOKUP($A667,Parts!$A:$AM,O$1,0)="X",AF$2,"")</f>
        <v/>
      </c>
      <c r="P667" t="str">
        <f t="shared" si="11"/>
        <v xml:space="preserve">    MODULE
    { name = ModuleTagEngineSolid }
</v>
      </c>
    </row>
    <row r="668" spans="1:16" x14ac:dyDescent="0.25">
      <c r="A668" t="str">
        <f>Table15[[#This Row],[Name]]</f>
        <v>KK_Antares_Castor30Cone</v>
      </c>
      <c r="B668" t="str">
        <f>IF(VLOOKUP($A668,Parts!$A:$AM,B$1,0)="X",S$2,"")</f>
        <v/>
      </c>
      <c r="C668" t="str">
        <f>IF(VLOOKUP($A668,Parts!$A:$AM,C$1,0)="X",T$2,"")</f>
        <v/>
      </c>
      <c r="D668" t="str">
        <f>IF(VLOOKUP($A668,Parts!$A:$AM,D$1,0)="X",U$2,"")</f>
        <v/>
      </c>
      <c r="E668" t="str">
        <f>IF(VLOOKUP($A668,Parts!$A:$AM,E$1,0)="X",V$2,"")</f>
        <v/>
      </c>
      <c r="F668" t="str">
        <f>IF(VLOOKUP($A668,Parts!$A:$AM,F$1,0)="X",W$2,"")</f>
        <v/>
      </c>
      <c r="G668" t="str">
        <f>IF(VLOOKUP($A668,Parts!$A:$AM,G$1,0)="X",X$2,"")</f>
        <v/>
      </c>
      <c r="H668" t="str">
        <f>IF(VLOOKUP($A668,Parts!$A:$AM,H$1,0)="X",Y$2,"")</f>
        <v/>
      </c>
      <c r="I668" t="str">
        <f>IF(VLOOKUP($A668,Parts!$A:$AM,I$1,0)="X",Z$2,"")</f>
        <v/>
      </c>
      <c r="J668" t="str">
        <f>IF(VLOOKUP($A668,Parts!$A:$AM,J$1,0)="X",AA$2,"")</f>
        <v/>
      </c>
      <c r="K668" t="str">
        <f>IF(VLOOKUP($A668,Parts!$A:$AM,K$1,0)="X",AB$2,"")</f>
        <v/>
      </c>
      <c r="L668" t="str">
        <f>IF(VLOOKUP($A668,Parts!$A:$AM,L$1,0)="X",AC$2,"")</f>
        <v/>
      </c>
      <c r="M668" t="str">
        <f>IF(VLOOKUP($A668,Parts!$A:$AM,M$1,0)="X",AD$2,"")</f>
        <v/>
      </c>
      <c r="N668" t="str">
        <f>IF(VLOOKUP($A668,Parts!$A:$AM,N$1,0)="X",AE$2,"")</f>
        <v/>
      </c>
      <c r="O668" t="str">
        <f>IF(VLOOKUP($A668,Parts!$A:$AM,O$1,0)="X",AF$2,"")</f>
        <v/>
      </c>
      <c r="P668" t="str">
        <f t="shared" si="11"/>
        <v/>
      </c>
    </row>
    <row r="669" spans="1:16" x14ac:dyDescent="0.25">
      <c r="A669" t="str">
        <f>Table15[[#This Row],[Name]]</f>
        <v>bluedog_Castor30</v>
      </c>
      <c r="B669" t="str">
        <f>IF(VLOOKUP($A669,Parts!$A:$AM,B$1,0)="X",S$2,"")</f>
        <v/>
      </c>
      <c r="C669" t="str">
        <f>IF(VLOOKUP($A669,Parts!$A:$AM,C$1,0)="X",T$2,"")</f>
        <v/>
      </c>
      <c r="D669" t="str">
        <f>IF(VLOOKUP($A669,Parts!$A:$AM,D$1,0)="X",U$2,"")</f>
        <v/>
      </c>
      <c r="E669" t="str">
        <f>IF(VLOOKUP($A669,Parts!$A:$AM,E$1,0)="X",V$2,"")</f>
        <v/>
      </c>
      <c r="F669" t="str">
        <f>IF(VLOOKUP($A669,Parts!$A:$AM,F$1,0)="X",W$2,"")</f>
        <v/>
      </c>
      <c r="G669" t="str">
        <f>IF(VLOOKUP($A669,Parts!$A:$AM,G$1,0)="X",X$2,"")</f>
        <v xml:space="preserve">    MODULE
    { name = ModuleTagEngineSolid }
</v>
      </c>
      <c r="H669" t="str">
        <f>IF(VLOOKUP($A669,Parts!$A:$AM,H$1,0)="X",Y$2,"")</f>
        <v/>
      </c>
      <c r="I669" t="str">
        <f>IF(VLOOKUP($A669,Parts!$A:$AM,I$1,0)="X",Z$2,"")</f>
        <v/>
      </c>
      <c r="J669" t="str">
        <f>IF(VLOOKUP($A669,Parts!$A:$AM,J$1,0)="X",AA$2,"")</f>
        <v/>
      </c>
      <c r="K669" t="str">
        <f>IF(VLOOKUP($A669,Parts!$A:$AM,K$1,0)="X",AB$2,"")</f>
        <v/>
      </c>
      <c r="L669" t="str">
        <f>IF(VLOOKUP($A669,Parts!$A:$AM,L$1,0)="X",AC$2,"")</f>
        <v/>
      </c>
      <c r="M669" t="str">
        <f>IF(VLOOKUP($A669,Parts!$A:$AM,M$1,0)="X",AD$2,"")</f>
        <v/>
      </c>
      <c r="N669" t="str">
        <f>IF(VLOOKUP($A669,Parts!$A:$AM,N$1,0)="X",AE$2,"")</f>
        <v/>
      </c>
      <c r="O669" t="str">
        <f>IF(VLOOKUP($A669,Parts!$A:$AM,O$1,0)="X",AF$2,"")</f>
        <v/>
      </c>
      <c r="P669" t="str">
        <f t="shared" si="11"/>
        <v xml:space="preserve">    MODULE
    { name = ModuleTagEngineSolid }
</v>
      </c>
    </row>
    <row r="670" spans="1:16" x14ac:dyDescent="0.25">
      <c r="A670" t="str">
        <f>Table15[[#This Row],[Name]]</f>
        <v>KK_ATK_Castor30A</v>
      </c>
      <c r="B670" t="str">
        <f>IF(VLOOKUP($A670,Parts!$A:$AM,B$1,0)="X",S$2,"")</f>
        <v/>
      </c>
      <c r="C670" t="str">
        <f>IF(VLOOKUP($A670,Parts!$A:$AM,C$1,0)="X",T$2,"")</f>
        <v/>
      </c>
      <c r="D670" t="str">
        <f>IF(VLOOKUP($A670,Parts!$A:$AM,D$1,0)="X",U$2,"")</f>
        <v/>
      </c>
      <c r="E670" t="str">
        <f>IF(VLOOKUP($A670,Parts!$A:$AM,E$1,0)="X",V$2,"")</f>
        <v/>
      </c>
      <c r="F670" t="str">
        <f>IF(VLOOKUP($A670,Parts!$A:$AM,F$1,0)="X",W$2,"")</f>
        <v/>
      </c>
      <c r="G670" t="str">
        <f>IF(VLOOKUP($A670,Parts!$A:$AM,G$1,0)="X",X$2,"")</f>
        <v xml:space="preserve">    MODULE
    { name = ModuleTagEngineSolid }
</v>
      </c>
      <c r="H670" t="str">
        <f>IF(VLOOKUP($A670,Parts!$A:$AM,H$1,0)="X",Y$2,"")</f>
        <v/>
      </c>
      <c r="I670" t="str">
        <f>IF(VLOOKUP($A670,Parts!$A:$AM,I$1,0)="X",Z$2,"")</f>
        <v/>
      </c>
      <c r="J670" t="str">
        <f>IF(VLOOKUP($A670,Parts!$A:$AM,J$1,0)="X",AA$2,"")</f>
        <v/>
      </c>
      <c r="K670" t="str">
        <f>IF(VLOOKUP($A670,Parts!$A:$AM,K$1,0)="X",AB$2,"")</f>
        <v/>
      </c>
      <c r="L670" t="str">
        <f>IF(VLOOKUP($A670,Parts!$A:$AM,L$1,0)="X",AC$2,"")</f>
        <v/>
      </c>
      <c r="M670" t="str">
        <f>IF(VLOOKUP($A670,Parts!$A:$AM,M$1,0)="X",AD$2,"")</f>
        <v/>
      </c>
      <c r="N670" t="str">
        <f>IF(VLOOKUP($A670,Parts!$A:$AM,N$1,0)="X",AE$2,"")</f>
        <v/>
      </c>
      <c r="O670" t="str">
        <f>IF(VLOOKUP($A670,Parts!$A:$AM,O$1,0)="X",AF$2,"")</f>
        <v/>
      </c>
      <c r="P670" t="str">
        <f t="shared" si="11"/>
        <v xml:space="preserve">    MODULE
    { name = ModuleTagEngineSolid }
</v>
      </c>
    </row>
    <row r="671" spans="1:16" x14ac:dyDescent="0.25">
      <c r="A671" t="str">
        <f>Table15[[#This Row],[Name]]</f>
        <v>solidBoosterSmall</v>
      </c>
      <c r="B671" t="str">
        <f>IF(VLOOKUP($A671,Parts!$A:$AM,B$1,0)="X",S$2,"")</f>
        <v/>
      </c>
      <c r="C671" t="str">
        <f>IF(VLOOKUP($A671,Parts!$A:$AM,C$1,0)="X",T$2,"")</f>
        <v/>
      </c>
      <c r="D671" t="str">
        <f>IF(VLOOKUP($A671,Parts!$A:$AM,D$1,0)="X",U$2,"")</f>
        <v/>
      </c>
      <c r="E671" t="str">
        <f>IF(VLOOKUP($A671,Parts!$A:$AM,E$1,0)="X",V$2,"")</f>
        <v/>
      </c>
      <c r="F671" t="str">
        <f>IF(VLOOKUP($A671,Parts!$A:$AM,F$1,0)="X",W$2,"")</f>
        <v/>
      </c>
      <c r="G671" t="str">
        <f>IF(VLOOKUP($A671,Parts!$A:$AM,G$1,0)="X",X$2,"")</f>
        <v xml:space="preserve">    MODULE
    { name = ModuleTagEngineSolid }
</v>
      </c>
      <c r="H671" t="str">
        <f>IF(VLOOKUP($A671,Parts!$A:$AM,H$1,0)="X",Y$2,"")</f>
        <v/>
      </c>
      <c r="I671" t="str">
        <f>IF(VLOOKUP($A671,Parts!$A:$AM,I$1,0)="X",Z$2,"")</f>
        <v/>
      </c>
      <c r="J671" t="str">
        <f>IF(VLOOKUP($A671,Parts!$A:$AM,J$1,0)="X",AA$2,"")</f>
        <v/>
      </c>
      <c r="K671" t="str">
        <f>IF(VLOOKUP($A671,Parts!$A:$AM,K$1,0)="X",AB$2,"")</f>
        <v/>
      </c>
      <c r="L671" t="str">
        <f>IF(VLOOKUP($A671,Parts!$A:$AM,L$1,0)="X",AC$2,"")</f>
        <v/>
      </c>
      <c r="M671" t="str">
        <f>IF(VLOOKUP($A671,Parts!$A:$AM,M$1,0)="X",AD$2,"")</f>
        <v/>
      </c>
      <c r="N671" t="str">
        <f>IF(VLOOKUP($A671,Parts!$A:$AM,N$1,0)="X",AE$2,"")</f>
        <v/>
      </c>
      <c r="O671" t="str">
        <f>IF(VLOOKUP($A671,Parts!$A:$AM,O$1,0)="X",AF$2,"")</f>
        <v/>
      </c>
      <c r="P671" t="str">
        <f t="shared" si="11"/>
        <v xml:space="preserve">    MODULE
    { name = ModuleTagEngineSolid }
</v>
      </c>
    </row>
    <row r="672" spans="1:16" x14ac:dyDescent="0.25">
      <c r="A672" t="str">
        <f>Table15[[#This Row],[Name]]</f>
        <v>solidBooster</v>
      </c>
      <c r="B672" t="str">
        <f>IF(VLOOKUP($A672,Parts!$A:$AM,B$1,0)="X",S$2,"")</f>
        <v/>
      </c>
      <c r="C672" t="str">
        <f>IF(VLOOKUP($A672,Parts!$A:$AM,C$1,0)="X",T$2,"")</f>
        <v/>
      </c>
      <c r="D672" t="str">
        <f>IF(VLOOKUP($A672,Parts!$A:$AM,D$1,0)="X",U$2,"")</f>
        <v/>
      </c>
      <c r="E672" t="str">
        <f>IF(VLOOKUP($A672,Parts!$A:$AM,E$1,0)="X",V$2,"")</f>
        <v/>
      </c>
      <c r="F672" t="str">
        <f>IF(VLOOKUP($A672,Parts!$A:$AM,F$1,0)="X",W$2,"")</f>
        <v/>
      </c>
      <c r="G672" t="str">
        <f>IF(VLOOKUP($A672,Parts!$A:$AM,G$1,0)="X",X$2,"")</f>
        <v xml:space="preserve">    MODULE
    { name = ModuleTagEngineSolid }
</v>
      </c>
      <c r="H672" t="str">
        <f>IF(VLOOKUP($A672,Parts!$A:$AM,H$1,0)="X",Y$2,"")</f>
        <v/>
      </c>
      <c r="I672" t="str">
        <f>IF(VLOOKUP($A672,Parts!$A:$AM,I$1,0)="X",Z$2,"")</f>
        <v/>
      </c>
      <c r="J672" t="str">
        <f>IF(VLOOKUP($A672,Parts!$A:$AM,J$1,0)="X",AA$2,"")</f>
        <v/>
      </c>
      <c r="K672" t="str">
        <f>IF(VLOOKUP($A672,Parts!$A:$AM,K$1,0)="X",AB$2,"")</f>
        <v/>
      </c>
      <c r="L672" t="str">
        <f>IF(VLOOKUP($A672,Parts!$A:$AM,L$1,0)="X",AC$2,"")</f>
        <v/>
      </c>
      <c r="M672" t="str">
        <f>IF(VLOOKUP($A672,Parts!$A:$AM,M$1,0)="X",AD$2,"")</f>
        <v/>
      </c>
      <c r="N672" t="str">
        <f>IF(VLOOKUP($A672,Parts!$A:$AM,N$1,0)="X",AE$2,"")</f>
        <v/>
      </c>
      <c r="O672" t="str">
        <f>IF(VLOOKUP($A672,Parts!$A:$AM,O$1,0)="X",AF$2,"")</f>
        <v/>
      </c>
      <c r="P672" t="str">
        <f t="shared" si="11"/>
        <v xml:space="preserve">    MODULE
    { name = ModuleTagEngineSolid }
</v>
      </c>
    </row>
    <row r="673" spans="1:16" x14ac:dyDescent="0.25">
      <c r="A673" t="str">
        <f>Table15[[#This Row],[Name]]</f>
        <v>KK_ATK_Castor4</v>
      </c>
      <c r="B673" t="str">
        <f>IF(VLOOKUP($A673,Parts!$A:$AM,B$1,0)="X",S$2,"")</f>
        <v/>
      </c>
      <c r="C673" t="str">
        <f>IF(VLOOKUP($A673,Parts!$A:$AM,C$1,0)="X",T$2,"")</f>
        <v/>
      </c>
      <c r="D673" t="str">
        <f>IF(VLOOKUP($A673,Parts!$A:$AM,D$1,0)="X",U$2,"")</f>
        <v/>
      </c>
      <c r="E673" t="str">
        <f>IF(VLOOKUP($A673,Parts!$A:$AM,E$1,0)="X",V$2,"")</f>
        <v/>
      </c>
      <c r="F673" t="str">
        <f>IF(VLOOKUP($A673,Parts!$A:$AM,F$1,0)="X",W$2,"")</f>
        <v/>
      </c>
      <c r="G673" t="str">
        <f>IF(VLOOKUP($A673,Parts!$A:$AM,G$1,0)="X",X$2,"")</f>
        <v xml:space="preserve">    MODULE
    { name = ModuleTagEngineSolid }
</v>
      </c>
      <c r="H673" t="str">
        <f>IF(VLOOKUP($A673,Parts!$A:$AM,H$1,0)="X",Y$2,"")</f>
        <v/>
      </c>
      <c r="I673" t="str">
        <f>IF(VLOOKUP($A673,Parts!$A:$AM,I$1,0)="X",Z$2,"")</f>
        <v/>
      </c>
      <c r="J673" t="str">
        <f>IF(VLOOKUP($A673,Parts!$A:$AM,J$1,0)="X",AA$2,"")</f>
        <v/>
      </c>
      <c r="K673" t="str">
        <f>IF(VLOOKUP($A673,Parts!$A:$AM,K$1,0)="X",AB$2,"")</f>
        <v/>
      </c>
      <c r="L673" t="str">
        <f>IF(VLOOKUP($A673,Parts!$A:$AM,L$1,0)="X",AC$2,"")</f>
        <v/>
      </c>
      <c r="M673" t="str">
        <f>IF(VLOOKUP($A673,Parts!$A:$AM,M$1,0)="X",AD$2,"")</f>
        <v/>
      </c>
      <c r="N673" t="str">
        <f>IF(VLOOKUP($A673,Parts!$A:$AM,N$1,0)="X",AE$2,"")</f>
        <v/>
      </c>
      <c r="O673" t="str">
        <f>IF(VLOOKUP($A673,Parts!$A:$AM,O$1,0)="X",AF$2,"")</f>
        <v/>
      </c>
      <c r="P673" t="str">
        <f t="shared" si="11"/>
        <v xml:space="preserve">    MODULE
    { name = ModuleTagEngineSolid }
</v>
      </c>
    </row>
    <row r="674" spans="1:16" x14ac:dyDescent="0.25">
      <c r="A674" t="str">
        <f>Table15[[#This Row],[Name]]</f>
        <v>RO_KWsrbGlobeI_Castor4</v>
      </c>
      <c r="B674" t="str">
        <f>IF(VLOOKUP($A674,Parts!$A:$AM,B$1,0)="X",S$2,"")</f>
        <v/>
      </c>
      <c r="C674" t="str">
        <f>IF(VLOOKUP($A674,Parts!$A:$AM,C$1,0)="X",T$2,"")</f>
        <v/>
      </c>
      <c r="D674" t="str">
        <f>IF(VLOOKUP($A674,Parts!$A:$AM,D$1,0)="X",U$2,"")</f>
        <v/>
      </c>
      <c r="E674" t="str">
        <f>IF(VLOOKUP($A674,Parts!$A:$AM,E$1,0)="X",V$2,"")</f>
        <v/>
      </c>
      <c r="F674" t="str">
        <f>IF(VLOOKUP($A674,Parts!$A:$AM,F$1,0)="X",W$2,"")</f>
        <v/>
      </c>
      <c r="G674" t="str">
        <f>IF(VLOOKUP($A674,Parts!$A:$AM,G$1,0)="X",X$2,"")</f>
        <v xml:space="preserve">    MODULE
    { name = ModuleTagEngineSolid }
</v>
      </c>
      <c r="H674" t="str">
        <f>IF(VLOOKUP($A674,Parts!$A:$AM,H$1,0)="X",Y$2,"")</f>
        <v/>
      </c>
      <c r="I674" t="str">
        <f>IF(VLOOKUP($A674,Parts!$A:$AM,I$1,0)="X",Z$2,"")</f>
        <v/>
      </c>
      <c r="J674" t="str">
        <f>IF(VLOOKUP($A674,Parts!$A:$AM,J$1,0)="X",AA$2,"")</f>
        <v/>
      </c>
      <c r="K674" t="str">
        <f>IF(VLOOKUP($A674,Parts!$A:$AM,K$1,0)="X",AB$2,"")</f>
        <v/>
      </c>
      <c r="L674" t="str">
        <f>IF(VLOOKUP($A674,Parts!$A:$AM,L$1,0)="X",AC$2,"")</f>
        <v/>
      </c>
      <c r="M674" t="str">
        <f>IF(VLOOKUP($A674,Parts!$A:$AM,M$1,0)="X",AD$2,"")</f>
        <v/>
      </c>
      <c r="N674" t="str">
        <f>IF(VLOOKUP($A674,Parts!$A:$AM,N$1,0)="X",AE$2,"")</f>
        <v/>
      </c>
      <c r="O674" t="str">
        <f>IF(VLOOKUP($A674,Parts!$A:$AM,O$1,0)="X",AF$2,"")</f>
        <v/>
      </c>
      <c r="P674" t="str">
        <f t="shared" si="11"/>
        <v xml:space="preserve">    MODULE
    { name = ModuleTagEngineSolid }
</v>
      </c>
    </row>
    <row r="675" spans="1:16" x14ac:dyDescent="0.25">
      <c r="A675" t="str">
        <f>Table15[[#This Row],[Name]]</f>
        <v>RT1</v>
      </c>
      <c r="B675" t="str">
        <f>IF(VLOOKUP($A675,Parts!$A:$AM,B$1,0)="X",S$2,"")</f>
        <v/>
      </c>
      <c r="C675" t="str">
        <f>IF(VLOOKUP($A675,Parts!$A:$AM,C$1,0)="X",T$2,"")</f>
        <v/>
      </c>
      <c r="D675" t="str">
        <f>IF(VLOOKUP($A675,Parts!$A:$AM,D$1,0)="X",U$2,"")</f>
        <v/>
      </c>
      <c r="E675" t="str">
        <f>IF(VLOOKUP($A675,Parts!$A:$AM,E$1,0)="X",V$2,"")</f>
        <v/>
      </c>
      <c r="F675" t="str">
        <f>IF(VLOOKUP($A675,Parts!$A:$AM,F$1,0)="X",W$2,"")</f>
        <v/>
      </c>
      <c r="G675" t="str">
        <f>IF(VLOOKUP($A675,Parts!$A:$AM,G$1,0)="X",X$2,"")</f>
        <v xml:space="preserve">    MODULE
    { name = ModuleTagEngineSolid }
</v>
      </c>
      <c r="H675" t="str">
        <f>IF(VLOOKUP($A675,Parts!$A:$AM,H$1,0)="X",Y$2,"")</f>
        <v/>
      </c>
      <c r="I675" t="str">
        <f>IF(VLOOKUP($A675,Parts!$A:$AM,I$1,0)="X",Z$2,"")</f>
        <v/>
      </c>
      <c r="J675" t="str">
        <f>IF(VLOOKUP($A675,Parts!$A:$AM,J$1,0)="X",AA$2,"")</f>
        <v/>
      </c>
      <c r="K675" t="str">
        <f>IF(VLOOKUP($A675,Parts!$A:$AM,K$1,0)="X",AB$2,"")</f>
        <v/>
      </c>
      <c r="L675" t="str">
        <f>IF(VLOOKUP($A675,Parts!$A:$AM,L$1,0)="X",AC$2,"")</f>
        <v/>
      </c>
      <c r="M675" t="str">
        <f>IF(VLOOKUP($A675,Parts!$A:$AM,M$1,0)="X",AD$2,"")</f>
        <v/>
      </c>
      <c r="N675" t="str">
        <f>IF(VLOOKUP($A675,Parts!$A:$AM,N$1,0)="X",AE$2,"")</f>
        <v/>
      </c>
      <c r="O675" t="str">
        <f>IF(VLOOKUP($A675,Parts!$A:$AM,O$1,0)="X",AF$2,"")</f>
        <v/>
      </c>
      <c r="P675" t="str">
        <f t="shared" si="11"/>
        <v xml:space="preserve">    MODULE
    { name = ModuleTagEngineSolid }
</v>
      </c>
    </row>
    <row r="676" spans="1:16" x14ac:dyDescent="0.25">
      <c r="A676" t="str">
        <f>Table15[[#This Row],[Name]]</f>
        <v>KK_ATK_Castor4A</v>
      </c>
      <c r="B676" t="str">
        <f>IF(VLOOKUP($A676,Parts!$A:$AM,B$1,0)="X",S$2,"")</f>
        <v/>
      </c>
      <c r="C676" t="str">
        <f>IF(VLOOKUP($A676,Parts!$A:$AM,C$1,0)="X",T$2,"")</f>
        <v/>
      </c>
      <c r="D676" t="str">
        <f>IF(VLOOKUP($A676,Parts!$A:$AM,D$1,0)="X",U$2,"")</f>
        <v/>
      </c>
      <c r="E676" t="str">
        <f>IF(VLOOKUP($A676,Parts!$A:$AM,E$1,0)="X",V$2,"")</f>
        <v/>
      </c>
      <c r="F676" t="str">
        <f>IF(VLOOKUP($A676,Parts!$A:$AM,F$1,0)="X",W$2,"")</f>
        <v/>
      </c>
      <c r="G676" t="str">
        <f>IF(VLOOKUP($A676,Parts!$A:$AM,G$1,0)="X",X$2,"")</f>
        <v xml:space="preserve">    MODULE
    { name = ModuleTagEngineSolid }
</v>
      </c>
      <c r="H676" t="str">
        <f>IF(VLOOKUP($A676,Parts!$A:$AM,H$1,0)="X",Y$2,"")</f>
        <v/>
      </c>
      <c r="I676" t="str">
        <f>IF(VLOOKUP($A676,Parts!$A:$AM,I$1,0)="X",Z$2,"")</f>
        <v/>
      </c>
      <c r="J676" t="str">
        <f>IF(VLOOKUP($A676,Parts!$A:$AM,J$1,0)="X",AA$2,"")</f>
        <v/>
      </c>
      <c r="K676" t="str">
        <f>IF(VLOOKUP($A676,Parts!$A:$AM,K$1,0)="X",AB$2,"")</f>
        <v/>
      </c>
      <c r="L676" t="str">
        <f>IF(VLOOKUP($A676,Parts!$A:$AM,L$1,0)="X",AC$2,"")</f>
        <v/>
      </c>
      <c r="M676" t="str">
        <f>IF(VLOOKUP($A676,Parts!$A:$AM,M$1,0)="X",AD$2,"")</f>
        <v/>
      </c>
      <c r="N676" t="str">
        <f>IF(VLOOKUP($A676,Parts!$A:$AM,N$1,0)="X",AE$2,"")</f>
        <v/>
      </c>
      <c r="O676" t="str">
        <f>IF(VLOOKUP($A676,Parts!$A:$AM,O$1,0)="X",AF$2,"")</f>
        <v/>
      </c>
      <c r="P676" t="str">
        <f t="shared" si="11"/>
        <v xml:space="preserve">    MODULE
    { name = ModuleTagEngineSolid }
</v>
      </c>
    </row>
    <row r="677" spans="1:16" x14ac:dyDescent="0.25">
      <c r="A677" t="str">
        <f>Table15[[#This Row],[Name]]</f>
        <v>KWsrbGlobeI</v>
      </c>
      <c r="B677" t="str">
        <f>IF(VLOOKUP($A677,Parts!$A:$AM,B$1,0)="X",S$2,"")</f>
        <v/>
      </c>
      <c r="C677" t="str">
        <f>IF(VLOOKUP($A677,Parts!$A:$AM,C$1,0)="X",T$2,"")</f>
        <v/>
      </c>
      <c r="D677" t="str">
        <f>IF(VLOOKUP($A677,Parts!$A:$AM,D$1,0)="X",U$2,"")</f>
        <v/>
      </c>
      <c r="E677" t="str">
        <f>IF(VLOOKUP($A677,Parts!$A:$AM,E$1,0)="X",V$2,"")</f>
        <v/>
      </c>
      <c r="F677" t="str">
        <f>IF(VLOOKUP($A677,Parts!$A:$AM,F$1,0)="X",W$2,"")</f>
        <v/>
      </c>
      <c r="G677" t="str">
        <f>IF(VLOOKUP($A677,Parts!$A:$AM,G$1,0)="X",X$2,"")</f>
        <v xml:space="preserve">    MODULE
    { name = ModuleTagEngineSolid }
</v>
      </c>
      <c r="H677" t="str">
        <f>IF(VLOOKUP($A677,Parts!$A:$AM,H$1,0)="X",Y$2,"")</f>
        <v/>
      </c>
      <c r="I677" t="str">
        <f>IF(VLOOKUP($A677,Parts!$A:$AM,I$1,0)="X",Z$2,"")</f>
        <v/>
      </c>
      <c r="J677" t="str">
        <f>IF(VLOOKUP($A677,Parts!$A:$AM,J$1,0)="X",AA$2,"")</f>
        <v/>
      </c>
      <c r="K677" t="str">
        <f>IF(VLOOKUP($A677,Parts!$A:$AM,K$1,0)="X",AB$2,"")</f>
        <v/>
      </c>
      <c r="L677" t="str">
        <f>IF(VLOOKUP($A677,Parts!$A:$AM,L$1,0)="X",AC$2,"")</f>
        <v/>
      </c>
      <c r="M677" t="str">
        <f>IF(VLOOKUP($A677,Parts!$A:$AM,M$1,0)="X",AD$2,"")</f>
        <v/>
      </c>
      <c r="N677" t="str">
        <f>IF(VLOOKUP($A677,Parts!$A:$AM,N$1,0)="X",AE$2,"")</f>
        <v/>
      </c>
      <c r="O677" t="str">
        <f>IF(VLOOKUP($A677,Parts!$A:$AM,O$1,0)="X",AF$2,"")</f>
        <v/>
      </c>
      <c r="P677" t="str">
        <f t="shared" si="11"/>
        <v xml:space="preserve">    MODULE
    { name = ModuleTagEngineSolid }
</v>
      </c>
    </row>
    <row r="678" spans="1:16" x14ac:dyDescent="0.25">
      <c r="A678" t="str">
        <f>Table15[[#This Row],[Name]]</f>
        <v>RLA_solid_small_short</v>
      </c>
      <c r="B678" t="str">
        <f>IF(VLOOKUP($A678,Parts!$A:$AM,B$1,0)="X",S$2,"")</f>
        <v/>
      </c>
      <c r="C678" t="str">
        <f>IF(VLOOKUP($A678,Parts!$A:$AM,C$1,0)="X",T$2,"")</f>
        <v/>
      </c>
      <c r="D678" t="str">
        <f>IF(VLOOKUP($A678,Parts!$A:$AM,D$1,0)="X",U$2,"")</f>
        <v/>
      </c>
      <c r="E678" t="str">
        <f>IF(VLOOKUP($A678,Parts!$A:$AM,E$1,0)="X",V$2,"")</f>
        <v/>
      </c>
      <c r="F678" t="str">
        <f>IF(VLOOKUP($A678,Parts!$A:$AM,F$1,0)="X",W$2,"")</f>
        <v/>
      </c>
      <c r="G678" t="str">
        <f>IF(VLOOKUP($A678,Parts!$A:$AM,G$1,0)="X",X$2,"")</f>
        <v xml:space="preserve">    MODULE
    { name = ModuleTagEngineSolid }
</v>
      </c>
      <c r="H678" t="str">
        <f>IF(VLOOKUP($A678,Parts!$A:$AM,H$1,0)="X",Y$2,"")</f>
        <v/>
      </c>
      <c r="I678" t="str">
        <f>IF(VLOOKUP($A678,Parts!$A:$AM,I$1,0)="X",Z$2,"")</f>
        <v/>
      </c>
      <c r="J678" t="str">
        <f>IF(VLOOKUP($A678,Parts!$A:$AM,J$1,0)="X",AA$2,"")</f>
        <v/>
      </c>
      <c r="K678" t="str">
        <f>IF(VLOOKUP($A678,Parts!$A:$AM,K$1,0)="X",AB$2,"")</f>
        <v/>
      </c>
      <c r="L678" t="str">
        <f>IF(VLOOKUP($A678,Parts!$A:$AM,L$1,0)="X",AC$2,"")</f>
        <v/>
      </c>
      <c r="M678" t="str">
        <f>IF(VLOOKUP($A678,Parts!$A:$AM,M$1,0)="X",AD$2,"")</f>
        <v/>
      </c>
      <c r="N678" t="str">
        <f>IF(VLOOKUP($A678,Parts!$A:$AM,N$1,0)="X",AE$2,"")</f>
        <v/>
      </c>
      <c r="O678" t="str">
        <f>IF(VLOOKUP($A678,Parts!$A:$AM,O$1,0)="X",AF$2,"")</f>
        <v/>
      </c>
      <c r="P678" t="str">
        <f t="shared" si="11"/>
        <v xml:space="preserve">    MODULE
    { name = ModuleTagEngineSolid }
</v>
      </c>
    </row>
    <row r="679" spans="1:16" x14ac:dyDescent="0.25">
      <c r="A679" t="str">
        <f>Table15[[#This Row],[Name]]</f>
        <v>RO_KWsrbGlobeI</v>
      </c>
      <c r="B679" t="str">
        <f>IF(VLOOKUP($A679,Parts!$A:$AM,B$1,0)="X",S$2,"")</f>
        <v/>
      </c>
      <c r="C679" t="str">
        <f>IF(VLOOKUP($A679,Parts!$A:$AM,C$1,0)="X",T$2,"")</f>
        <v/>
      </c>
      <c r="D679" t="str">
        <f>IF(VLOOKUP($A679,Parts!$A:$AM,D$1,0)="X",U$2,"")</f>
        <v/>
      </c>
      <c r="E679" t="str">
        <f>IF(VLOOKUP($A679,Parts!$A:$AM,E$1,0)="X",V$2,"")</f>
        <v/>
      </c>
      <c r="F679" t="str">
        <f>IF(VLOOKUP($A679,Parts!$A:$AM,F$1,0)="X",W$2,"")</f>
        <v/>
      </c>
      <c r="G679" t="str">
        <f>IF(VLOOKUP($A679,Parts!$A:$AM,G$1,0)="X",X$2,"")</f>
        <v xml:space="preserve">    MODULE
    { name = ModuleTagEngineSolid }
</v>
      </c>
      <c r="H679" t="str">
        <f>IF(VLOOKUP($A679,Parts!$A:$AM,H$1,0)="X",Y$2,"")</f>
        <v/>
      </c>
      <c r="I679" t="str">
        <f>IF(VLOOKUP($A679,Parts!$A:$AM,I$1,0)="X",Z$2,"")</f>
        <v/>
      </c>
      <c r="J679" t="str">
        <f>IF(VLOOKUP($A679,Parts!$A:$AM,J$1,0)="X",AA$2,"")</f>
        <v/>
      </c>
      <c r="K679" t="str">
        <f>IF(VLOOKUP($A679,Parts!$A:$AM,K$1,0)="X",AB$2,"")</f>
        <v/>
      </c>
      <c r="L679" t="str">
        <f>IF(VLOOKUP($A679,Parts!$A:$AM,L$1,0)="X",AC$2,"")</f>
        <v/>
      </c>
      <c r="M679" t="str">
        <f>IF(VLOOKUP($A679,Parts!$A:$AM,M$1,0)="X",AD$2,"")</f>
        <v/>
      </c>
      <c r="N679" t="str">
        <f>IF(VLOOKUP($A679,Parts!$A:$AM,N$1,0)="X",AE$2,"")</f>
        <v/>
      </c>
      <c r="O679" t="str">
        <f>IF(VLOOKUP($A679,Parts!$A:$AM,O$1,0)="X",AF$2,"")</f>
        <v/>
      </c>
      <c r="P679" t="str">
        <f t="shared" si="11"/>
        <v xml:space="preserve">    MODULE
    { name = ModuleTagEngineSolid }
</v>
      </c>
    </row>
    <row r="680" spans="1:16" x14ac:dyDescent="0.25">
      <c r="A680" t="str">
        <f>Table15[[#This Row],[Name]]</f>
        <v>RLA_solid_small_long</v>
      </c>
      <c r="B680" t="str">
        <f>IF(VLOOKUP($A680,Parts!$A:$AM,B$1,0)="X",S$2,"")</f>
        <v/>
      </c>
      <c r="C680" t="str">
        <f>IF(VLOOKUP($A680,Parts!$A:$AM,C$1,0)="X",T$2,"")</f>
        <v/>
      </c>
      <c r="D680" t="str">
        <f>IF(VLOOKUP($A680,Parts!$A:$AM,D$1,0)="X",U$2,"")</f>
        <v/>
      </c>
      <c r="E680" t="str">
        <f>IF(VLOOKUP($A680,Parts!$A:$AM,E$1,0)="X",V$2,"")</f>
        <v/>
      </c>
      <c r="F680" t="str">
        <f>IF(VLOOKUP($A680,Parts!$A:$AM,F$1,0)="X",W$2,"")</f>
        <v/>
      </c>
      <c r="G680" t="str">
        <f>IF(VLOOKUP($A680,Parts!$A:$AM,G$1,0)="X",X$2,"")</f>
        <v xml:space="preserve">    MODULE
    { name = ModuleTagEngineSolid }
</v>
      </c>
      <c r="H680" t="str">
        <f>IF(VLOOKUP($A680,Parts!$A:$AM,H$1,0)="X",Y$2,"")</f>
        <v/>
      </c>
      <c r="I680" t="str">
        <f>IF(VLOOKUP($A680,Parts!$A:$AM,I$1,0)="X",Z$2,"")</f>
        <v/>
      </c>
      <c r="J680" t="str">
        <f>IF(VLOOKUP($A680,Parts!$A:$AM,J$1,0)="X",AA$2,"")</f>
        <v/>
      </c>
      <c r="K680" t="str">
        <f>IF(VLOOKUP($A680,Parts!$A:$AM,K$1,0)="X",AB$2,"")</f>
        <v/>
      </c>
      <c r="L680" t="str">
        <f>IF(VLOOKUP($A680,Parts!$A:$AM,L$1,0)="X",AC$2,"")</f>
        <v/>
      </c>
      <c r="M680" t="str">
        <f>IF(VLOOKUP($A680,Parts!$A:$AM,M$1,0)="X",AD$2,"")</f>
        <v/>
      </c>
      <c r="N680" t="str">
        <f>IF(VLOOKUP($A680,Parts!$A:$AM,N$1,0)="X",AE$2,"")</f>
        <v/>
      </c>
      <c r="O680" t="str">
        <f>IF(VLOOKUP($A680,Parts!$A:$AM,O$1,0)="X",AF$2,"")</f>
        <v/>
      </c>
      <c r="P680" t="str">
        <f t="shared" si="11"/>
        <v xml:space="preserve">    MODULE
    { name = ModuleTagEngineSolid }
</v>
      </c>
    </row>
    <row r="681" spans="1:16" x14ac:dyDescent="0.25">
      <c r="A681" t="str">
        <f>Table15[[#This Row],[Name]]</f>
        <v>ASRB</v>
      </c>
      <c r="B681" t="str">
        <f>IF(VLOOKUP($A681,Parts!$A:$AM,B$1,0)="X",S$2,"")</f>
        <v/>
      </c>
      <c r="C681" t="str">
        <f>IF(VLOOKUP($A681,Parts!$A:$AM,C$1,0)="X",T$2,"")</f>
        <v/>
      </c>
      <c r="D681" t="str">
        <f>IF(VLOOKUP($A681,Parts!$A:$AM,D$1,0)="X",U$2,"")</f>
        <v/>
      </c>
      <c r="E681" t="str">
        <f>IF(VLOOKUP($A681,Parts!$A:$AM,E$1,0)="X",V$2,"")</f>
        <v/>
      </c>
      <c r="F681" t="str">
        <f>IF(VLOOKUP($A681,Parts!$A:$AM,F$1,0)="X",W$2,"")</f>
        <v/>
      </c>
      <c r="G681" t="str">
        <f>IF(VLOOKUP($A681,Parts!$A:$AM,G$1,0)="X",X$2,"")</f>
        <v/>
      </c>
      <c r="H681" t="str">
        <f>IF(VLOOKUP($A681,Parts!$A:$AM,H$1,0)="X",Y$2,"")</f>
        <v/>
      </c>
      <c r="I681" t="str">
        <f>IF(VLOOKUP($A681,Parts!$A:$AM,I$1,0)="X",Z$2,"")</f>
        <v/>
      </c>
      <c r="J681" t="str">
        <f>IF(VLOOKUP($A681,Parts!$A:$AM,J$1,0)="X",AA$2,"")</f>
        <v/>
      </c>
      <c r="K681" t="str">
        <f>IF(VLOOKUP($A681,Parts!$A:$AM,K$1,0)="X",AB$2,"")</f>
        <v/>
      </c>
      <c r="L681" t="str">
        <f>IF(VLOOKUP($A681,Parts!$A:$AM,L$1,0)="X",AC$2,"")</f>
        <v/>
      </c>
      <c r="M681" t="str">
        <f>IF(VLOOKUP($A681,Parts!$A:$AM,M$1,0)="X",AD$2,"")</f>
        <v/>
      </c>
      <c r="N681" t="str">
        <f>IF(VLOOKUP($A681,Parts!$A:$AM,N$1,0)="X",AE$2,"")</f>
        <v/>
      </c>
      <c r="O681" t="str">
        <f>IF(VLOOKUP($A681,Parts!$A:$AM,O$1,0)="X",AF$2,"")</f>
        <v/>
      </c>
      <c r="P681" t="str">
        <f t="shared" si="11"/>
        <v/>
      </c>
    </row>
    <row r="682" spans="1:16" x14ac:dyDescent="0.25">
      <c r="A682" t="str">
        <f>Table15[[#This Row],[Name]]</f>
        <v>rn_thor_castor_dec</v>
      </c>
      <c r="B682" t="str">
        <f>IF(VLOOKUP($A682,Parts!$A:$AM,B$1,0)="X",S$2,"")</f>
        <v/>
      </c>
      <c r="C682" t="str">
        <f>IF(VLOOKUP($A682,Parts!$A:$AM,C$1,0)="X",T$2,"")</f>
        <v/>
      </c>
      <c r="D682" t="str">
        <f>IF(VLOOKUP($A682,Parts!$A:$AM,D$1,0)="X",U$2,"")</f>
        <v/>
      </c>
      <c r="E682" t="str">
        <f>IF(VLOOKUP($A682,Parts!$A:$AM,E$1,0)="X",V$2,"")</f>
        <v/>
      </c>
      <c r="F682" t="str">
        <f>IF(VLOOKUP($A682,Parts!$A:$AM,F$1,0)="X",W$2,"")</f>
        <v/>
      </c>
      <c r="G682" t="str">
        <f>IF(VLOOKUP($A682,Parts!$A:$AM,G$1,0)="X",X$2,"")</f>
        <v/>
      </c>
      <c r="H682" t="str">
        <f>IF(VLOOKUP($A682,Parts!$A:$AM,H$1,0)="X",Y$2,"")</f>
        <v/>
      </c>
      <c r="I682" t="str">
        <f>IF(VLOOKUP($A682,Parts!$A:$AM,I$1,0)="X",Z$2,"")</f>
        <v/>
      </c>
      <c r="J682" t="str">
        <f>IF(VLOOKUP($A682,Parts!$A:$AM,J$1,0)="X",AA$2,"")</f>
        <v/>
      </c>
      <c r="K682" t="str">
        <f>IF(VLOOKUP($A682,Parts!$A:$AM,K$1,0)="X",AB$2,"")</f>
        <v/>
      </c>
      <c r="L682" t="str">
        <f>IF(VLOOKUP($A682,Parts!$A:$AM,L$1,0)="X",AC$2,"")</f>
        <v/>
      </c>
      <c r="M682" t="str">
        <f>IF(VLOOKUP($A682,Parts!$A:$AM,M$1,0)="X",AD$2,"")</f>
        <v/>
      </c>
      <c r="N682" t="str">
        <f>IF(VLOOKUP($A682,Parts!$A:$AM,N$1,0)="X",AE$2,"")</f>
        <v/>
      </c>
      <c r="O682" t="str">
        <f>IF(VLOOKUP($A682,Parts!$A:$AM,O$1,0)="X",AF$2,"")</f>
        <v/>
      </c>
      <c r="P682" t="str">
        <f t="shared" si="11"/>
        <v/>
      </c>
    </row>
    <row r="683" spans="1:16" x14ac:dyDescent="0.25">
      <c r="A683" t="str">
        <f>Table15[[#This Row],[Name]]</f>
        <v>rn_thor_castor</v>
      </c>
      <c r="B683" t="str">
        <f>IF(VLOOKUP($A683,Parts!$A:$AM,B$1,0)="X",S$2,"")</f>
        <v/>
      </c>
      <c r="C683" t="str">
        <f>IF(VLOOKUP($A683,Parts!$A:$AM,C$1,0)="X",T$2,"")</f>
        <v/>
      </c>
      <c r="D683" t="str">
        <f>IF(VLOOKUP($A683,Parts!$A:$AM,D$1,0)="X",U$2,"")</f>
        <v/>
      </c>
      <c r="E683" t="str">
        <f>IF(VLOOKUP($A683,Parts!$A:$AM,E$1,0)="X",V$2,"")</f>
        <v/>
      </c>
      <c r="F683" t="str">
        <f>IF(VLOOKUP($A683,Parts!$A:$AM,F$1,0)="X",W$2,"")</f>
        <v/>
      </c>
      <c r="G683" t="str">
        <f>IF(VLOOKUP($A683,Parts!$A:$AM,G$1,0)="X",X$2,"")</f>
        <v xml:space="preserve">    MODULE
    { name = ModuleTagEngineSolid }
</v>
      </c>
      <c r="H683" t="str">
        <f>IF(VLOOKUP($A683,Parts!$A:$AM,H$1,0)="X",Y$2,"")</f>
        <v/>
      </c>
      <c r="I683" t="str">
        <f>IF(VLOOKUP($A683,Parts!$A:$AM,I$1,0)="X",Z$2,"")</f>
        <v/>
      </c>
      <c r="J683" t="str">
        <f>IF(VLOOKUP($A683,Parts!$A:$AM,J$1,0)="X",AA$2,"")</f>
        <v/>
      </c>
      <c r="K683" t="str">
        <f>IF(VLOOKUP($A683,Parts!$A:$AM,K$1,0)="X",AB$2,"")</f>
        <v/>
      </c>
      <c r="L683" t="str">
        <f>IF(VLOOKUP($A683,Parts!$A:$AM,L$1,0)="X",AC$2,"")</f>
        <v/>
      </c>
      <c r="M683" t="str">
        <f>IF(VLOOKUP($A683,Parts!$A:$AM,M$1,0)="X",AD$2,"")</f>
        <v/>
      </c>
      <c r="N683" t="str">
        <f>IF(VLOOKUP($A683,Parts!$A:$AM,N$1,0)="X",AE$2,"")</f>
        <v/>
      </c>
      <c r="O683" t="str">
        <f>IF(VLOOKUP($A683,Parts!$A:$AM,O$1,0)="X",AF$2,"")</f>
        <v/>
      </c>
      <c r="P683" t="str">
        <f t="shared" si="11"/>
        <v xml:space="preserve">    MODULE
    { name = ModuleTagEngineSolid }
</v>
      </c>
    </row>
    <row r="684" spans="1:16" x14ac:dyDescent="0.25">
      <c r="A684" t="str">
        <f>Table15[[#This Row],[Name]]</f>
        <v>AstrisI</v>
      </c>
      <c r="B684" t="str">
        <f>IF(VLOOKUP($A684,Parts!$A:$AM,B$1,0)="X",S$2,"")</f>
        <v/>
      </c>
      <c r="C684" t="str">
        <f>IF(VLOOKUP($A684,Parts!$A:$AM,C$1,0)="X",T$2,"")</f>
        <v/>
      </c>
      <c r="D684" t="str">
        <f>IF(VLOOKUP($A684,Parts!$A:$AM,D$1,0)="X",U$2,"")</f>
        <v/>
      </c>
      <c r="E684" t="str">
        <f>IF(VLOOKUP($A684,Parts!$A:$AM,E$1,0)="X",V$2,"")</f>
        <v/>
      </c>
      <c r="F684" t="str">
        <f>IF(VLOOKUP($A684,Parts!$A:$AM,F$1,0)="X",W$2,"")</f>
        <v/>
      </c>
      <c r="G684" t="str">
        <f>IF(VLOOKUP($A684,Parts!$A:$AM,G$1,0)="X",X$2,"")</f>
        <v/>
      </c>
      <c r="H684" t="str">
        <f>IF(VLOOKUP($A684,Parts!$A:$AM,H$1,0)="X",Y$2,"")</f>
        <v/>
      </c>
      <c r="I684" t="str">
        <f>IF(VLOOKUP($A684,Parts!$A:$AM,I$1,0)="X",Z$2,"")</f>
        <v/>
      </c>
      <c r="J684" t="str">
        <f>IF(VLOOKUP($A684,Parts!$A:$AM,J$1,0)="X",AA$2,"")</f>
        <v/>
      </c>
      <c r="K684" t="str">
        <f>IF(VLOOKUP($A684,Parts!$A:$AM,K$1,0)="X",AB$2,"")</f>
        <v/>
      </c>
      <c r="L684" t="str">
        <f>IF(VLOOKUP($A684,Parts!$A:$AM,L$1,0)="X",AC$2,"")</f>
        <v/>
      </c>
      <c r="M684" t="str">
        <f>IF(VLOOKUP($A684,Parts!$A:$AM,M$1,0)="X",AD$2,"")</f>
        <v/>
      </c>
      <c r="N684" t="str">
        <f>IF(VLOOKUP($A684,Parts!$A:$AM,N$1,0)="X",AE$2,"")</f>
        <v/>
      </c>
      <c r="O684" t="str">
        <f>IF(VLOOKUP($A684,Parts!$A:$AM,O$1,0)="X",AF$2,"")</f>
        <v/>
      </c>
      <c r="P684" t="str">
        <f t="shared" si="11"/>
        <v/>
      </c>
    </row>
    <row r="685" spans="1:16" x14ac:dyDescent="0.25">
      <c r="A685" t="str">
        <f>Table15[[#This Row],[Name]]</f>
        <v>AstrisII</v>
      </c>
      <c r="B685" t="str">
        <f>IF(VLOOKUP($A685,Parts!$A:$AM,B$1,0)="X",S$2,"")</f>
        <v/>
      </c>
      <c r="C685" t="str">
        <f>IF(VLOOKUP($A685,Parts!$A:$AM,C$1,0)="X",T$2,"")</f>
        <v/>
      </c>
      <c r="D685" t="str">
        <f>IF(VLOOKUP($A685,Parts!$A:$AM,D$1,0)="X",U$2,"")</f>
        <v/>
      </c>
      <c r="E685" t="str">
        <f>IF(VLOOKUP($A685,Parts!$A:$AM,E$1,0)="X",V$2,"")</f>
        <v/>
      </c>
      <c r="F685" t="str">
        <f>IF(VLOOKUP($A685,Parts!$A:$AM,F$1,0)="X",W$2,"")</f>
        <v/>
      </c>
      <c r="G685" t="str">
        <f>IF(VLOOKUP($A685,Parts!$A:$AM,G$1,0)="X",X$2,"")</f>
        <v/>
      </c>
      <c r="H685" t="str">
        <f>IF(VLOOKUP($A685,Parts!$A:$AM,H$1,0)="X",Y$2,"")</f>
        <v/>
      </c>
      <c r="I685" t="str">
        <f>IF(VLOOKUP($A685,Parts!$A:$AM,I$1,0)="X",Z$2,"")</f>
        <v/>
      </c>
      <c r="J685" t="str">
        <f>IF(VLOOKUP($A685,Parts!$A:$AM,J$1,0)="X",AA$2,"")</f>
        <v/>
      </c>
      <c r="K685" t="str">
        <f>IF(VLOOKUP($A685,Parts!$A:$AM,K$1,0)="X",AB$2,"")</f>
        <v/>
      </c>
      <c r="L685" t="str">
        <f>IF(VLOOKUP($A685,Parts!$A:$AM,L$1,0)="X",AC$2,"")</f>
        <v/>
      </c>
      <c r="M685" t="str">
        <f>IF(VLOOKUP($A685,Parts!$A:$AM,M$1,0)="X",AD$2,"")</f>
        <v/>
      </c>
      <c r="N685" t="str">
        <f>IF(VLOOKUP($A685,Parts!$A:$AM,N$1,0)="X",AE$2,"")</f>
        <v/>
      </c>
      <c r="O685" t="str">
        <f>IF(VLOOKUP($A685,Parts!$A:$AM,O$1,0)="X",AF$2,"")</f>
        <v/>
      </c>
      <c r="P685" t="str">
        <f t="shared" si="11"/>
        <v/>
      </c>
    </row>
    <row r="686" spans="1:16" x14ac:dyDescent="0.25">
      <c r="A686" t="str">
        <f>Table15[[#This Row],[Name]]</f>
        <v>JPL-532A</v>
      </c>
      <c r="B686" t="str">
        <f>IF(VLOOKUP($A686,Parts!$A:$AM,B$1,0)="X",S$2,"")</f>
        <v/>
      </c>
      <c r="C686" t="str">
        <f>IF(VLOOKUP($A686,Parts!$A:$AM,C$1,0)="X",T$2,"")</f>
        <v/>
      </c>
      <c r="D686" t="str">
        <f>IF(VLOOKUP($A686,Parts!$A:$AM,D$1,0)="X",U$2,"")</f>
        <v/>
      </c>
      <c r="E686" t="str">
        <f>IF(VLOOKUP($A686,Parts!$A:$AM,E$1,0)="X",V$2,"")</f>
        <v/>
      </c>
      <c r="F686" t="str">
        <f>IF(VLOOKUP($A686,Parts!$A:$AM,F$1,0)="X",W$2,"")</f>
        <v/>
      </c>
      <c r="G686" t="str">
        <f>IF(VLOOKUP($A686,Parts!$A:$AM,G$1,0)="X",X$2,"")</f>
        <v/>
      </c>
      <c r="H686" t="str">
        <f>IF(VLOOKUP($A686,Parts!$A:$AM,H$1,0)="X",Y$2,"")</f>
        <v/>
      </c>
      <c r="I686" t="str">
        <f>IF(VLOOKUP($A686,Parts!$A:$AM,I$1,0)="X",Z$2,"")</f>
        <v/>
      </c>
      <c r="J686" t="str">
        <f>IF(VLOOKUP($A686,Parts!$A:$AM,J$1,0)="X",AA$2,"")</f>
        <v/>
      </c>
      <c r="K686" t="str">
        <f>IF(VLOOKUP($A686,Parts!$A:$AM,K$1,0)="X",AB$2,"")</f>
        <v/>
      </c>
      <c r="L686" t="str">
        <f>IF(VLOOKUP($A686,Parts!$A:$AM,L$1,0)="X",AC$2,"")</f>
        <v/>
      </c>
      <c r="M686" t="str">
        <f>IF(VLOOKUP($A686,Parts!$A:$AM,M$1,0)="X",AD$2,"")</f>
        <v/>
      </c>
      <c r="N686" t="str">
        <f>IF(VLOOKUP($A686,Parts!$A:$AM,N$1,0)="X",AE$2,"")</f>
        <v/>
      </c>
      <c r="O686" t="str">
        <f>IF(VLOOKUP($A686,Parts!$A:$AM,O$1,0)="X",AF$2,"")</f>
        <v/>
      </c>
      <c r="P686" t="str">
        <f t="shared" si="11"/>
        <v/>
      </c>
    </row>
    <row r="687" spans="1:16" x14ac:dyDescent="0.25">
      <c r="A687" t="str">
        <f>Table15[[#This Row],[Name]]</f>
        <v>T17-E2</v>
      </c>
      <c r="B687" t="str">
        <f>IF(VLOOKUP($A687,Parts!$A:$AM,B$1,0)="X",S$2,"")</f>
        <v/>
      </c>
      <c r="C687" t="str">
        <f>IF(VLOOKUP($A687,Parts!$A:$AM,C$1,0)="X",T$2,"")</f>
        <v/>
      </c>
      <c r="D687" t="str">
        <f>IF(VLOOKUP($A687,Parts!$A:$AM,D$1,0)="X",U$2,"")</f>
        <v/>
      </c>
      <c r="E687" t="str">
        <f>IF(VLOOKUP($A687,Parts!$A:$AM,E$1,0)="X",V$2,"")</f>
        <v/>
      </c>
      <c r="F687" t="str">
        <f>IF(VLOOKUP($A687,Parts!$A:$AM,F$1,0)="X",W$2,"")</f>
        <v/>
      </c>
      <c r="G687" t="str">
        <f>IF(VLOOKUP($A687,Parts!$A:$AM,G$1,0)="X",X$2,"")</f>
        <v/>
      </c>
      <c r="H687" t="str">
        <f>IF(VLOOKUP($A687,Parts!$A:$AM,H$1,0)="X",Y$2,"")</f>
        <v/>
      </c>
      <c r="I687" t="str">
        <f>IF(VLOOKUP($A687,Parts!$A:$AM,I$1,0)="X",Z$2,"")</f>
        <v/>
      </c>
      <c r="J687" t="str">
        <f>IF(VLOOKUP($A687,Parts!$A:$AM,J$1,0)="X",AA$2,"")</f>
        <v/>
      </c>
      <c r="K687" t="str">
        <f>IF(VLOOKUP($A687,Parts!$A:$AM,K$1,0)="X",AB$2,"")</f>
        <v/>
      </c>
      <c r="L687" t="str">
        <f>IF(VLOOKUP($A687,Parts!$A:$AM,L$1,0)="X",AC$2,"")</f>
        <v/>
      </c>
      <c r="M687" t="str">
        <f>IF(VLOOKUP($A687,Parts!$A:$AM,M$1,0)="X",AD$2,"")</f>
        <v/>
      </c>
      <c r="N687" t="str">
        <f>IF(VLOOKUP($A687,Parts!$A:$AM,N$1,0)="X",AE$2,"")</f>
        <v/>
      </c>
      <c r="O687" t="str">
        <f>IF(VLOOKUP($A687,Parts!$A:$AM,O$1,0)="X",AF$2,"")</f>
        <v/>
      </c>
      <c r="P687" t="str">
        <f t="shared" si="11"/>
        <v/>
      </c>
    </row>
    <row r="688" spans="1:16" x14ac:dyDescent="0.25">
      <c r="A688" t="str">
        <f>Table15[[#This Row],[Name]]</f>
        <v>BE-4</v>
      </c>
      <c r="B688" t="str">
        <f>IF(VLOOKUP($A688,Parts!$A:$AM,B$1,0)="X",S$2,"")</f>
        <v/>
      </c>
      <c r="C688" t="str">
        <f>IF(VLOOKUP($A688,Parts!$A:$AM,C$1,0)="X",T$2,"")</f>
        <v/>
      </c>
      <c r="D688" t="str">
        <f>IF(VLOOKUP($A688,Parts!$A:$AM,D$1,0)="X",U$2,"")</f>
        <v/>
      </c>
      <c r="E688" t="str">
        <f>IF(VLOOKUP($A688,Parts!$A:$AM,E$1,0)="X",V$2,"")</f>
        <v/>
      </c>
      <c r="F688" t="str">
        <f>IF(VLOOKUP($A688,Parts!$A:$AM,F$1,0)="X",W$2,"")</f>
        <v/>
      </c>
      <c r="G688" t="str">
        <f>IF(VLOOKUP($A688,Parts!$A:$AM,G$1,0)="X",X$2,"")</f>
        <v/>
      </c>
      <c r="H688" t="str">
        <f>IF(VLOOKUP($A688,Parts!$A:$AM,H$1,0)="X",Y$2,"")</f>
        <v/>
      </c>
      <c r="I688" t="str">
        <f>IF(VLOOKUP($A688,Parts!$A:$AM,I$1,0)="X",Z$2,"")</f>
        <v/>
      </c>
      <c r="J688" t="str">
        <f>IF(VLOOKUP($A688,Parts!$A:$AM,J$1,0)="X",AA$2,"")</f>
        <v/>
      </c>
      <c r="K688" t="str">
        <f>IF(VLOOKUP($A688,Parts!$A:$AM,K$1,0)="X",AB$2,"")</f>
        <v/>
      </c>
      <c r="L688" t="str">
        <f>IF(VLOOKUP($A688,Parts!$A:$AM,L$1,0)="X",AC$2,"")</f>
        <v/>
      </c>
      <c r="M688" t="str">
        <f>IF(VLOOKUP($A688,Parts!$A:$AM,M$1,0)="X",AD$2,"")</f>
        <v/>
      </c>
      <c r="N688" t="str">
        <f>IF(VLOOKUP($A688,Parts!$A:$AM,N$1,0)="X",AE$2,"")</f>
        <v/>
      </c>
      <c r="O688" t="str">
        <f>IF(VLOOKUP($A688,Parts!$A:$AM,O$1,0)="X",AF$2,"")</f>
        <v/>
      </c>
      <c r="P688" t="str">
        <f t="shared" si="11"/>
        <v/>
      </c>
    </row>
    <row r="689" spans="1:16" x14ac:dyDescent="0.25">
      <c r="A689" t="str">
        <f>Table15[[#This Row],[Name]]</f>
        <v>BNTR</v>
      </c>
      <c r="B689" t="str">
        <f>IF(VLOOKUP($A689,Parts!$A:$AM,B$1,0)="X",S$2,"")</f>
        <v/>
      </c>
      <c r="C689" t="str">
        <f>IF(VLOOKUP($A689,Parts!$A:$AM,C$1,0)="X",T$2,"")</f>
        <v/>
      </c>
      <c r="D689" t="str">
        <f>IF(VLOOKUP($A689,Parts!$A:$AM,D$1,0)="X",U$2,"")</f>
        <v/>
      </c>
      <c r="E689" t="str">
        <f>IF(VLOOKUP($A689,Parts!$A:$AM,E$1,0)="X",V$2,"")</f>
        <v/>
      </c>
      <c r="F689" t="str">
        <f>IF(VLOOKUP($A689,Parts!$A:$AM,F$1,0)="X",W$2,"")</f>
        <v/>
      </c>
      <c r="G689" t="str">
        <f>IF(VLOOKUP($A689,Parts!$A:$AM,G$1,0)="X",X$2,"")</f>
        <v/>
      </c>
      <c r="H689" t="str">
        <f>IF(VLOOKUP($A689,Parts!$A:$AM,H$1,0)="X",Y$2,"")</f>
        <v/>
      </c>
      <c r="I689" t="str">
        <f>IF(VLOOKUP($A689,Parts!$A:$AM,I$1,0)="X",Z$2,"")</f>
        <v/>
      </c>
      <c r="J689" t="str">
        <f>IF(VLOOKUP($A689,Parts!$A:$AM,J$1,0)="X",AA$2,"")</f>
        <v/>
      </c>
      <c r="K689" t="str">
        <f>IF(VLOOKUP($A689,Parts!$A:$AM,K$1,0)="X",AB$2,"")</f>
        <v/>
      </c>
      <c r="L689" t="str">
        <f>IF(VLOOKUP($A689,Parts!$A:$AM,L$1,0)="X",AC$2,"")</f>
        <v/>
      </c>
      <c r="M689" t="str">
        <f>IF(VLOOKUP($A689,Parts!$A:$AM,M$1,0)="X",AD$2,"")</f>
        <v/>
      </c>
      <c r="N689" t="str">
        <f>IF(VLOOKUP($A689,Parts!$A:$AM,N$1,0)="X",AE$2,"")</f>
        <v/>
      </c>
      <c r="O689" t="str">
        <f>IF(VLOOKUP($A689,Parts!$A:$AM,O$1,0)="X",AF$2,"")</f>
        <v/>
      </c>
      <c r="P689" t="str">
        <f t="shared" si="11"/>
        <v/>
      </c>
    </row>
    <row r="690" spans="1:16" x14ac:dyDescent="0.25">
      <c r="A690" t="str">
        <f>Table15[[#This Row],[Name]]</f>
        <v>TRITON</v>
      </c>
      <c r="B690" t="str">
        <f>IF(VLOOKUP($A690,Parts!$A:$AM,B$1,0)="X",S$2,"")</f>
        <v/>
      </c>
      <c r="C690" t="str">
        <f>IF(VLOOKUP($A690,Parts!$A:$AM,C$1,0)="X",T$2,"")</f>
        <v/>
      </c>
      <c r="D690" t="str">
        <f>IF(VLOOKUP($A690,Parts!$A:$AM,D$1,0)="X",U$2,"")</f>
        <v/>
      </c>
      <c r="E690" t="str">
        <f>IF(VLOOKUP($A690,Parts!$A:$AM,E$1,0)="X",V$2,"")</f>
        <v/>
      </c>
      <c r="F690" t="str">
        <f>IF(VLOOKUP($A690,Parts!$A:$AM,F$1,0)="X",W$2,"")</f>
        <v/>
      </c>
      <c r="G690" t="str">
        <f>IF(VLOOKUP($A690,Parts!$A:$AM,G$1,0)="X",X$2,"")</f>
        <v/>
      </c>
      <c r="H690" t="str">
        <f>IF(VLOOKUP($A690,Parts!$A:$AM,H$1,0)="X",Y$2,"")</f>
        <v/>
      </c>
      <c r="I690" t="str">
        <f>IF(VLOOKUP($A690,Parts!$A:$AM,I$1,0)="X",Z$2,"")</f>
        <v/>
      </c>
      <c r="J690" t="str">
        <f>IF(VLOOKUP($A690,Parts!$A:$AM,J$1,0)="X",AA$2,"")</f>
        <v/>
      </c>
      <c r="K690" t="str">
        <f>IF(VLOOKUP($A690,Parts!$A:$AM,K$1,0)="X",AB$2,"")</f>
        <v/>
      </c>
      <c r="L690" t="str">
        <f>IF(VLOOKUP($A690,Parts!$A:$AM,L$1,0)="X",AC$2,"")</f>
        <v/>
      </c>
      <c r="M690" t="str">
        <f>IF(VLOOKUP($A690,Parts!$A:$AM,M$1,0)="X",AD$2,"")</f>
        <v/>
      </c>
      <c r="N690" t="str">
        <f>IF(VLOOKUP($A690,Parts!$A:$AM,N$1,0)="X",AE$2,"")</f>
        <v/>
      </c>
      <c r="O690" t="str">
        <f>IF(VLOOKUP($A690,Parts!$A:$AM,O$1,0)="X",AF$2,"")</f>
        <v/>
      </c>
      <c r="P690" t="str">
        <f t="shared" si="11"/>
        <v/>
      </c>
    </row>
    <row r="691" spans="1:16" x14ac:dyDescent="0.25">
      <c r="A691" t="str">
        <f>Table15[[#This Row],[Name]]</f>
        <v>Castor-1</v>
      </c>
      <c r="B691" t="str">
        <f>IF(VLOOKUP($A691,Parts!$A:$AM,B$1,0)="X",S$2,"")</f>
        <v/>
      </c>
      <c r="C691" t="str">
        <f>IF(VLOOKUP($A691,Parts!$A:$AM,C$1,0)="X",T$2,"")</f>
        <v/>
      </c>
      <c r="D691" t="str">
        <f>IF(VLOOKUP($A691,Parts!$A:$AM,D$1,0)="X",U$2,"")</f>
        <v/>
      </c>
      <c r="E691" t="str">
        <f>IF(VLOOKUP($A691,Parts!$A:$AM,E$1,0)="X",V$2,"")</f>
        <v/>
      </c>
      <c r="F691" t="str">
        <f>IF(VLOOKUP($A691,Parts!$A:$AM,F$1,0)="X",W$2,"")</f>
        <v/>
      </c>
      <c r="G691" t="str">
        <f>IF(VLOOKUP($A691,Parts!$A:$AM,G$1,0)="X",X$2,"")</f>
        <v/>
      </c>
      <c r="H691" t="str">
        <f>IF(VLOOKUP($A691,Parts!$A:$AM,H$1,0)="X",Y$2,"")</f>
        <v/>
      </c>
      <c r="I691" t="str">
        <f>IF(VLOOKUP($A691,Parts!$A:$AM,I$1,0)="X",Z$2,"")</f>
        <v/>
      </c>
      <c r="J691" t="str">
        <f>IF(VLOOKUP($A691,Parts!$A:$AM,J$1,0)="X",AA$2,"")</f>
        <v/>
      </c>
      <c r="K691" t="str">
        <f>IF(VLOOKUP($A691,Parts!$A:$AM,K$1,0)="X",AB$2,"")</f>
        <v/>
      </c>
      <c r="L691" t="str">
        <f>IF(VLOOKUP($A691,Parts!$A:$AM,L$1,0)="X",AC$2,"")</f>
        <v/>
      </c>
      <c r="M691" t="str">
        <f>IF(VLOOKUP($A691,Parts!$A:$AM,M$1,0)="X",AD$2,"")</f>
        <v/>
      </c>
      <c r="N691" t="str">
        <f>IF(VLOOKUP($A691,Parts!$A:$AM,N$1,0)="X",AE$2,"")</f>
        <v/>
      </c>
      <c r="O691" t="str">
        <f>IF(VLOOKUP($A691,Parts!$A:$AM,O$1,0)="X",AF$2,"")</f>
        <v/>
      </c>
      <c r="P691" t="str">
        <f t="shared" si="11"/>
        <v/>
      </c>
    </row>
    <row r="692" spans="1:16" x14ac:dyDescent="0.25">
      <c r="A692" t="str">
        <f>Table15[[#This Row],[Name]]</f>
        <v>Castor-120</v>
      </c>
      <c r="B692" t="str">
        <f>IF(VLOOKUP($A692,Parts!$A:$AM,B$1,0)="X",S$2,"")</f>
        <v/>
      </c>
      <c r="C692" t="str">
        <f>IF(VLOOKUP($A692,Parts!$A:$AM,C$1,0)="X",T$2,"")</f>
        <v/>
      </c>
      <c r="D692" t="str">
        <f>IF(VLOOKUP($A692,Parts!$A:$AM,D$1,0)="X",U$2,"")</f>
        <v/>
      </c>
      <c r="E692" t="str">
        <f>IF(VLOOKUP($A692,Parts!$A:$AM,E$1,0)="X",V$2,"")</f>
        <v/>
      </c>
      <c r="F692" t="str">
        <f>IF(VLOOKUP($A692,Parts!$A:$AM,F$1,0)="X",W$2,"")</f>
        <v/>
      </c>
      <c r="G692" t="str">
        <f>IF(VLOOKUP($A692,Parts!$A:$AM,G$1,0)="X",X$2,"")</f>
        <v/>
      </c>
      <c r="H692" t="str">
        <f>IF(VLOOKUP($A692,Parts!$A:$AM,H$1,0)="X",Y$2,"")</f>
        <v/>
      </c>
      <c r="I692" t="str">
        <f>IF(VLOOKUP($A692,Parts!$A:$AM,I$1,0)="X",Z$2,"")</f>
        <v/>
      </c>
      <c r="J692" t="str">
        <f>IF(VLOOKUP($A692,Parts!$A:$AM,J$1,0)="X",AA$2,"")</f>
        <v/>
      </c>
      <c r="K692" t="str">
        <f>IF(VLOOKUP($A692,Parts!$A:$AM,K$1,0)="X",AB$2,"")</f>
        <v/>
      </c>
      <c r="L692" t="str">
        <f>IF(VLOOKUP($A692,Parts!$A:$AM,L$1,0)="X",AC$2,"")</f>
        <v/>
      </c>
      <c r="M692" t="str">
        <f>IF(VLOOKUP($A692,Parts!$A:$AM,M$1,0)="X",AD$2,"")</f>
        <v/>
      </c>
      <c r="N692" t="str">
        <f>IF(VLOOKUP($A692,Parts!$A:$AM,N$1,0)="X",AE$2,"")</f>
        <v/>
      </c>
      <c r="O692" t="str">
        <f>IF(VLOOKUP($A692,Parts!$A:$AM,O$1,0)="X",AF$2,"")</f>
        <v/>
      </c>
      <c r="P692" t="str">
        <f t="shared" si="11"/>
        <v/>
      </c>
    </row>
    <row r="693" spans="1:16" x14ac:dyDescent="0.25">
      <c r="A693" t="str">
        <f>Table15[[#This Row],[Name]]</f>
        <v>Castor-120/Regressive</v>
      </c>
      <c r="B693" t="str">
        <f>IF(VLOOKUP($A693,Parts!$A:$AM,B$1,0)="X",S$2,"")</f>
        <v/>
      </c>
      <c r="C693" t="str">
        <f>IF(VLOOKUP($A693,Parts!$A:$AM,C$1,0)="X",T$2,"")</f>
        <v/>
      </c>
      <c r="D693" t="str">
        <f>IF(VLOOKUP($A693,Parts!$A:$AM,D$1,0)="X",U$2,"")</f>
        <v/>
      </c>
      <c r="E693" t="str">
        <f>IF(VLOOKUP($A693,Parts!$A:$AM,E$1,0)="X",V$2,"")</f>
        <v/>
      </c>
      <c r="F693" t="str">
        <f>IF(VLOOKUP($A693,Parts!$A:$AM,F$1,0)="X",W$2,"")</f>
        <v/>
      </c>
      <c r="G693" t="str">
        <f>IF(VLOOKUP($A693,Parts!$A:$AM,G$1,0)="X",X$2,"")</f>
        <v/>
      </c>
      <c r="H693" t="str">
        <f>IF(VLOOKUP($A693,Parts!$A:$AM,H$1,0)="X",Y$2,"")</f>
        <v/>
      </c>
      <c r="I693" t="str">
        <f>IF(VLOOKUP($A693,Parts!$A:$AM,I$1,0)="X",Z$2,"")</f>
        <v/>
      </c>
      <c r="J693" t="str">
        <f>IF(VLOOKUP($A693,Parts!$A:$AM,J$1,0)="X",AA$2,"")</f>
        <v/>
      </c>
      <c r="K693" t="str">
        <f>IF(VLOOKUP($A693,Parts!$A:$AM,K$1,0)="X",AB$2,"")</f>
        <v/>
      </c>
      <c r="L693" t="str">
        <f>IF(VLOOKUP($A693,Parts!$A:$AM,L$1,0)="X",AC$2,"")</f>
        <v/>
      </c>
      <c r="M693" t="str">
        <f>IF(VLOOKUP($A693,Parts!$A:$AM,M$1,0)="X",AD$2,"")</f>
        <v/>
      </c>
      <c r="N693" t="str">
        <f>IF(VLOOKUP($A693,Parts!$A:$AM,N$1,0)="X",AE$2,"")</f>
        <v/>
      </c>
      <c r="O693" t="str">
        <f>IF(VLOOKUP($A693,Parts!$A:$AM,O$1,0)="X",AF$2,"")</f>
        <v/>
      </c>
      <c r="P693" t="str">
        <f t="shared" si="11"/>
        <v/>
      </c>
    </row>
    <row r="694" spans="1:16" x14ac:dyDescent="0.25">
      <c r="A694" t="str">
        <f>Table15[[#This Row],[Name]]</f>
        <v>ca_SWIS</v>
      </c>
      <c r="B694" t="str">
        <f>IF(VLOOKUP($A694,Parts!$A:$AM,B$1,0)="X",S$2,"")</f>
        <v/>
      </c>
      <c r="C694" t="str">
        <f>IF(VLOOKUP($A694,Parts!$A:$AM,C$1,0)="X",T$2,"")</f>
        <v/>
      </c>
      <c r="D694" t="str">
        <f>IF(VLOOKUP($A694,Parts!$A:$AM,D$1,0)="X",U$2,"")</f>
        <v/>
      </c>
      <c r="E694" t="str">
        <f>IF(VLOOKUP($A694,Parts!$A:$AM,E$1,0)="X",V$2,"")</f>
        <v/>
      </c>
      <c r="F694" t="str">
        <f>IF(VLOOKUP($A694,Parts!$A:$AM,F$1,0)="X",W$2,"")</f>
        <v/>
      </c>
      <c r="G694" t="str">
        <f>IF(VLOOKUP($A694,Parts!$A:$AM,G$1,0)="X",X$2,"")</f>
        <v/>
      </c>
      <c r="H694" t="str">
        <f>IF(VLOOKUP($A694,Parts!$A:$AM,H$1,0)="X",Y$2,"")</f>
        <v/>
      </c>
      <c r="I694" t="str">
        <f>IF(VLOOKUP($A694,Parts!$A:$AM,I$1,0)="X",Z$2,"")</f>
        <v/>
      </c>
      <c r="J694" t="str">
        <f>IF(VLOOKUP($A694,Parts!$A:$AM,J$1,0)="X",AA$2,"")</f>
        <v/>
      </c>
      <c r="K694" t="str">
        <f>IF(VLOOKUP($A694,Parts!$A:$AM,K$1,0)="X",AB$2,"")</f>
        <v/>
      </c>
      <c r="L694" t="str">
        <f>IF(VLOOKUP($A694,Parts!$A:$AM,L$1,0)="X",AC$2,"")</f>
        <v/>
      </c>
      <c r="M694" t="str">
        <f>IF(VLOOKUP($A694,Parts!$A:$AM,M$1,0)="X",AD$2,"")</f>
        <v/>
      </c>
      <c r="N694" t="str">
        <f>IF(VLOOKUP($A694,Parts!$A:$AM,N$1,0)="X",AE$2,"")</f>
        <v/>
      </c>
      <c r="O694" t="str">
        <f>IF(VLOOKUP($A694,Parts!$A:$AM,O$1,0)="X",AF$2,"")</f>
        <v/>
      </c>
      <c r="P694" t="str">
        <f t="shared" si="11"/>
        <v/>
      </c>
    </row>
    <row r="695" spans="1:16" x14ac:dyDescent="0.25">
      <c r="A695" t="str">
        <f>Table15[[#This Row],[Name]]</f>
        <v>ca_torekka_truss</v>
      </c>
      <c r="B695" t="str">
        <f>IF(VLOOKUP($A695,Parts!$A:$AM,B$1,0)="X",S$2,"")</f>
        <v/>
      </c>
      <c r="C695" t="str">
        <f>IF(VLOOKUP($A695,Parts!$A:$AM,C$1,0)="X",T$2,"")</f>
        <v/>
      </c>
      <c r="D695" t="str">
        <f>IF(VLOOKUP($A695,Parts!$A:$AM,D$1,0)="X",U$2,"")</f>
        <v/>
      </c>
      <c r="E695" t="str">
        <f>IF(VLOOKUP($A695,Parts!$A:$AM,E$1,0)="X",V$2,"")</f>
        <v/>
      </c>
      <c r="F695" t="str">
        <f>IF(VLOOKUP($A695,Parts!$A:$AM,F$1,0)="X",W$2,"")</f>
        <v/>
      </c>
      <c r="G695" t="str">
        <f>IF(VLOOKUP($A695,Parts!$A:$AM,G$1,0)="X",X$2,"")</f>
        <v/>
      </c>
      <c r="H695" t="str">
        <f>IF(VLOOKUP($A695,Parts!$A:$AM,H$1,0)="X",Y$2,"")</f>
        <v/>
      </c>
      <c r="I695" t="str">
        <f>IF(VLOOKUP($A695,Parts!$A:$AM,I$1,0)="X",Z$2,"")</f>
        <v/>
      </c>
      <c r="J695" t="str">
        <f>IF(VLOOKUP($A695,Parts!$A:$AM,J$1,0)="X",AA$2,"")</f>
        <v/>
      </c>
      <c r="K695" t="str">
        <f>IF(VLOOKUP($A695,Parts!$A:$AM,K$1,0)="X",AB$2,"")</f>
        <v/>
      </c>
      <c r="L695" t="str">
        <f>IF(VLOOKUP($A695,Parts!$A:$AM,L$1,0)="X",AC$2,"")</f>
        <v/>
      </c>
      <c r="M695" t="str">
        <f>IF(VLOOKUP($A695,Parts!$A:$AM,M$1,0)="X",AD$2,"")</f>
        <v/>
      </c>
      <c r="N695" t="str">
        <f>IF(VLOOKUP($A695,Parts!$A:$AM,N$1,0)="X",AE$2,"")</f>
        <v/>
      </c>
      <c r="O695" t="str">
        <f>IF(VLOOKUP($A695,Parts!$A:$AM,O$1,0)="X",AF$2,"")</f>
        <v/>
      </c>
      <c r="P695" t="str">
        <f t="shared" si="11"/>
        <v/>
      </c>
    </row>
    <row r="696" spans="1:16" x14ac:dyDescent="0.25">
      <c r="A696" t="str">
        <f>Table15[[#This Row],[Name]]</f>
        <v>ca_louver_s</v>
      </c>
      <c r="B696" t="str">
        <f>IF(VLOOKUP($A696,Parts!$A:$AM,B$1,0)="X",S$2,"")</f>
        <v/>
      </c>
      <c r="C696" t="str">
        <f>IF(VLOOKUP($A696,Parts!$A:$AM,C$1,0)="X",T$2,"")</f>
        <v/>
      </c>
      <c r="D696" t="str">
        <f>IF(VLOOKUP($A696,Parts!$A:$AM,D$1,0)="X",U$2,"")</f>
        <v/>
      </c>
      <c r="E696" t="str">
        <f>IF(VLOOKUP($A696,Parts!$A:$AM,E$1,0)="X",V$2,"")</f>
        <v/>
      </c>
      <c r="F696" t="str">
        <f>IF(VLOOKUP($A696,Parts!$A:$AM,F$1,0)="X",W$2,"")</f>
        <v/>
      </c>
      <c r="G696" t="str">
        <f>IF(VLOOKUP($A696,Parts!$A:$AM,G$1,0)="X",X$2,"")</f>
        <v/>
      </c>
      <c r="H696" t="str">
        <f>IF(VLOOKUP($A696,Parts!$A:$AM,H$1,0)="X",Y$2,"")</f>
        <v/>
      </c>
      <c r="I696" t="str">
        <f>IF(VLOOKUP($A696,Parts!$A:$AM,I$1,0)="X",Z$2,"")</f>
        <v/>
      </c>
      <c r="J696" t="str">
        <f>IF(VLOOKUP($A696,Parts!$A:$AM,J$1,0)="X",AA$2,"")</f>
        <v/>
      </c>
      <c r="K696" t="str">
        <f>IF(VLOOKUP($A696,Parts!$A:$AM,K$1,0)="X",AB$2,"")</f>
        <v/>
      </c>
      <c r="L696" t="str">
        <f>IF(VLOOKUP($A696,Parts!$A:$AM,L$1,0)="X",AC$2,"")</f>
        <v/>
      </c>
      <c r="M696" t="str">
        <f>IF(VLOOKUP($A696,Parts!$A:$AM,M$1,0)="X",AD$2,"")</f>
        <v/>
      </c>
      <c r="N696" t="str">
        <f>IF(VLOOKUP($A696,Parts!$A:$AM,N$1,0)="X",AE$2,"")</f>
        <v/>
      </c>
      <c r="O696" t="str">
        <f>IF(VLOOKUP($A696,Parts!$A:$AM,O$1,0)="X",AF$2,"")</f>
        <v/>
      </c>
      <c r="P696" t="str">
        <f t="shared" si="11"/>
        <v/>
      </c>
    </row>
    <row r="697" spans="1:16" x14ac:dyDescent="0.25">
      <c r="A697" t="str">
        <f>Table15[[#This Row],[Name]]</f>
        <v>ca_louver_s2</v>
      </c>
      <c r="B697" t="str">
        <f>IF(VLOOKUP($A697,Parts!$A:$AM,B$1,0)="X",S$2,"")</f>
        <v/>
      </c>
      <c r="C697" t="str">
        <f>IF(VLOOKUP($A697,Parts!$A:$AM,C$1,0)="X",T$2,"")</f>
        <v/>
      </c>
      <c r="D697" t="str">
        <f>IF(VLOOKUP($A697,Parts!$A:$AM,D$1,0)="X",U$2,"")</f>
        <v/>
      </c>
      <c r="E697" t="str">
        <f>IF(VLOOKUP($A697,Parts!$A:$AM,E$1,0)="X",V$2,"")</f>
        <v/>
      </c>
      <c r="F697" t="str">
        <f>IF(VLOOKUP($A697,Parts!$A:$AM,F$1,0)="X",W$2,"")</f>
        <v/>
      </c>
      <c r="G697" t="str">
        <f>IF(VLOOKUP($A697,Parts!$A:$AM,G$1,0)="X",X$2,"")</f>
        <v/>
      </c>
      <c r="H697" t="str">
        <f>IF(VLOOKUP($A697,Parts!$A:$AM,H$1,0)="X",Y$2,"")</f>
        <v/>
      </c>
      <c r="I697" t="str">
        <f>IF(VLOOKUP($A697,Parts!$A:$AM,I$1,0)="X",Z$2,"")</f>
        <v/>
      </c>
      <c r="J697" t="str">
        <f>IF(VLOOKUP($A697,Parts!$A:$AM,J$1,0)="X",AA$2,"")</f>
        <v/>
      </c>
      <c r="K697" t="str">
        <f>IF(VLOOKUP($A697,Parts!$A:$AM,K$1,0)="X",AB$2,"")</f>
        <v/>
      </c>
      <c r="L697" t="str">
        <f>IF(VLOOKUP($A697,Parts!$A:$AM,L$1,0)="X",AC$2,"")</f>
        <v/>
      </c>
      <c r="M697" t="str">
        <f>IF(VLOOKUP($A697,Parts!$A:$AM,M$1,0)="X",AD$2,"")</f>
        <v/>
      </c>
      <c r="N697" t="str">
        <f>IF(VLOOKUP($A697,Parts!$A:$AM,N$1,0)="X",AE$2,"")</f>
        <v/>
      </c>
      <c r="O697" t="str">
        <f>IF(VLOOKUP($A697,Parts!$A:$AM,O$1,0)="X",AF$2,"")</f>
        <v/>
      </c>
      <c r="P697" t="str">
        <f t="shared" si="11"/>
        <v/>
      </c>
    </row>
    <row r="698" spans="1:16" x14ac:dyDescent="0.25">
      <c r="A698" t="str">
        <f>Table15[[#This Row],[Name]]</f>
        <v>ca_louver_m</v>
      </c>
      <c r="B698" t="str">
        <f>IF(VLOOKUP($A698,Parts!$A:$AM,B$1,0)="X",S$2,"")</f>
        <v/>
      </c>
      <c r="C698" t="str">
        <f>IF(VLOOKUP($A698,Parts!$A:$AM,C$1,0)="X",T$2,"")</f>
        <v/>
      </c>
      <c r="D698" t="str">
        <f>IF(VLOOKUP($A698,Parts!$A:$AM,D$1,0)="X",U$2,"")</f>
        <v/>
      </c>
      <c r="E698" t="str">
        <f>IF(VLOOKUP($A698,Parts!$A:$AM,E$1,0)="X",V$2,"")</f>
        <v/>
      </c>
      <c r="F698" t="str">
        <f>IF(VLOOKUP($A698,Parts!$A:$AM,F$1,0)="X",W$2,"")</f>
        <v/>
      </c>
      <c r="G698" t="str">
        <f>IF(VLOOKUP($A698,Parts!$A:$AM,G$1,0)="X",X$2,"")</f>
        <v/>
      </c>
      <c r="H698" t="str">
        <f>IF(VLOOKUP($A698,Parts!$A:$AM,H$1,0)="X",Y$2,"")</f>
        <v/>
      </c>
      <c r="I698" t="str">
        <f>IF(VLOOKUP($A698,Parts!$A:$AM,I$1,0)="X",Z$2,"")</f>
        <v/>
      </c>
      <c r="J698" t="str">
        <f>IF(VLOOKUP($A698,Parts!$A:$AM,J$1,0)="X",AA$2,"")</f>
        <v/>
      </c>
      <c r="K698" t="str">
        <f>IF(VLOOKUP($A698,Parts!$A:$AM,K$1,0)="X",AB$2,"")</f>
        <v/>
      </c>
      <c r="L698" t="str">
        <f>IF(VLOOKUP($A698,Parts!$A:$AM,L$1,0)="X",AC$2,"")</f>
        <v/>
      </c>
      <c r="M698" t="str">
        <f>IF(VLOOKUP($A698,Parts!$A:$AM,M$1,0)="X",AD$2,"")</f>
        <v/>
      </c>
      <c r="N698" t="str">
        <f>IF(VLOOKUP($A698,Parts!$A:$AM,N$1,0)="X",AE$2,"")</f>
        <v/>
      </c>
      <c r="O698" t="str">
        <f>IF(VLOOKUP($A698,Parts!$A:$AM,O$1,0)="X",AF$2,"")</f>
        <v/>
      </c>
      <c r="P698" t="str">
        <f t="shared" si="11"/>
        <v/>
      </c>
    </row>
    <row r="699" spans="1:16" x14ac:dyDescent="0.25">
      <c r="A699" t="str">
        <f>Table15[[#This Row],[Name]]</f>
        <v>ca_KLIR</v>
      </c>
      <c r="B699" t="str">
        <f>IF(VLOOKUP($A699,Parts!$A:$AM,B$1,0)="X",S$2,"")</f>
        <v/>
      </c>
      <c r="C699" t="str">
        <f>IF(VLOOKUP($A699,Parts!$A:$AM,C$1,0)="X",T$2,"")</f>
        <v/>
      </c>
      <c r="D699" t="str">
        <f>IF(VLOOKUP($A699,Parts!$A:$AM,D$1,0)="X",U$2,"")</f>
        <v/>
      </c>
      <c r="E699" t="str">
        <f>IF(VLOOKUP($A699,Parts!$A:$AM,E$1,0)="X",V$2,"")</f>
        <v/>
      </c>
      <c r="F699" t="str">
        <f>IF(VLOOKUP($A699,Parts!$A:$AM,F$1,0)="X",W$2,"")</f>
        <v/>
      </c>
      <c r="G699" t="str">
        <f>IF(VLOOKUP($A699,Parts!$A:$AM,G$1,0)="X",X$2,"")</f>
        <v/>
      </c>
      <c r="H699" t="str">
        <f>IF(VLOOKUP($A699,Parts!$A:$AM,H$1,0)="X",Y$2,"")</f>
        <v/>
      </c>
      <c r="I699" t="str">
        <f>IF(VLOOKUP($A699,Parts!$A:$AM,I$1,0)="X",Z$2,"")</f>
        <v/>
      </c>
      <c r="J699" t="str">
        <f>IF(VLOOKUP($A699,Parts!$A:$AM,J$1,0)="X",AA$2,"")</f>
        <v/>
      </c>
      <c r="K699" t="str">
        <f>IF(VLOOKUP($A699,Parts!$A:$AM,K$1,0)="X",AB$2,"")</f>
        <v/>
      </c>
      <c r="L699" t="str">
        <f>IF(VLOOKUP($A699,Parts!$A:$AM,L$1,0)="X",AC$2,"")</f>
        <v/>
      </c>
      <c r="M699" t="str">
        <f>IF(VLOOKUP($A699,Parts!$A:$AM,M$1,0)="X",AD$2,"")</f>
        <v/>
      </c>
      <c r="N699" t="str">
        <f>IF(VLOOKUP($A699,Parts!$A:$AM,N$1,0)="X",AE$2,"")</f>
        <v/>
      </c>
      <c r="O699" t="str">
        <f>IF(VLOOKUP($A699,Parts!$A:$AM,O$1,0)="X",AF$2,"")</f>
        <v/>
      </c>
      <c r="P699" t="str">
        <f t="shared" si="11"/>
        <v/>
      </c>
    </row>
    <row r="700" spans="1:16" x14ac:dyDescent="0.25">
      <c r="A700" t="str">
        <f>Table15[[#This Row],[Name]]</f>
        <v>ca_TRIXIE</v>
      </c>
      <c r="B700" t="str">
        <f>IF(VLOOKUP($A700,Parts!$A:$AM,B$1,0)="X",S$2,"")</f>
        <v/>
      </c>
      <c r="C700" t="str">
        <f>IF(VLOOKUP($A700,Parts!$A:$AM,C$1,0)="X",T$2,"")</f>
        <v/>
      </c>
      <c r="D700" t="str">
        <f>IF(VLOOKUP($A700,Parts!$A:$AM,D$1,0)="X",U$2,"")</f>
        <v/>
      </c>
      <c r="E700" t="str">
        <f>IF(VLOOKUP($A700,Parts!$A:$AM,E$1,0)="X",V$2,"")</f>
        <v/>
      </c>
      <c r="F700" t="str">
        <f>IF(VLOOKUP($A700,Parts!$A:$AM,F$1,0)="X",W$2,"")</f>
        <v/>
      </c>
      <c r="G700" t="str">
        <f>IF(VLOOKUP($A700,Parts!$A:$AM,G$1,0)="X",X$2,"")</f>
        <v/>
      </c>
      <c r="H700" t="str">
        <f>IF(VLOOKUP($A700,Parts!$A:$AM,H$1,0)="X",Y$2,"")</f>
        <v/>
      </c>
      <c r="I700" t="str">
        <f>IF(VLOOKUP($A700,Parts!$A:$AM,I$1,0)="X",Z$2,"")</f>
        <v/>
      </c>
      <c r="J700" t="str">
        <f>IF(VLOOKUP($A700,Parts!$A:$AM,J$1,0)="X",AA$2,"")</f>
        <v/>
      </c>
      <c r="K700" t="str">
        <f>IF(VLOOKUP($A700,Parts!$A:$AM,K$1,0)="X",AB$2,"")</f>
        <v/>
      </c>
      <c r="L700" t="str">
        <f>IF(VLOOKUP($A700,Parts!$A:$AM,L$1,0)="X",AC$2,"")</f>
        <v/>
      </c>
      <c r="M700" t="str">
        <f>IF(VLOOKUP($A700,Parts!$A:$AM,M$1,0)="X",AD$2,"")</f>
        <v/>
      </c>
      <c r="N700" t="str">
        <f>IF(VLOOKUP($A700,Parts!$A:$AM,N$1,0)="X",AE$2,"")</f>
        <v/>
      </c>
      <c r="O700" t="str">
        <f>IF(VLOOKUP($A700,Parts!$A:$AM,O$1,0)="X",AF$2,"")</f>
        <v/>
      </c>
      <c r="P700" t="str">
        <f t="shared" si="11"/>
        <v/>
      </c>
    </row>
    <row r="701" spans="1:16" x14ac:dyDescent="0.25">
      <c r="A701" t="str">
        <f>Table15[[#This Row],[Name]]</f>
        <v>ca-upgrade</v>
      </c>
      <c r="B701" t="str">
        <f>IF(VLOOKUP($A701,Parts!$A:$AM,B$1,0)="X",S$2,"")</f>
        <v/>
      </c>
      <c r="C701" t="str">
        <f>IF(VLOOKUP($A701,Parts!$A:$AM,C$1,0)="X",T$2,"")</f>
        <v/>
      </c>
      <c r="D701" t="str">
        <f>IF(VLOOKUP($A701,Parts!$A:$AM,D$1,0)="X",U$2,"")</f>
        <v/>
      </c>
      <c r="E701" t="str">
        <f>IF(VLOOKUP($A701,Parts!$A:$AM,E$1,0)="X",V$2,"")</f>
        <v/>
      </c>
      <c r="F701" t="str">
        <f>IF(VLOOKUP($A701,Parts!$A:$AM,F$1,0)="X",W$2,"")</f>
        <v/>
      </c>
      <c r="G701" t="str">
        <f>IF(VLOOKUP($A701,Parts!$A:$AM,G$1,0)="X",X$2,"")</f>
        <v/>
      </c>
      <c r="H701" t="str">
        <f>IF(VLOOKUP($A701,Parts!$A:$AM,H$1,0)="X",Y$2,"")</f>
        <v/>
      </c>
      <c r="I701" t="str">
        <f>IF(VLOOKUP($A701,Parts!$A:$AM,I$1,0)="X",Z$2,"")</f>
        <v/>
      </c>
      <c r="J701" t="str">
        <f>IF(VLOOKUP($A701,Parts!$A:$AM,J$1,0)="X",AA$2,"")</f>
        <v/>
      </c>
      <c r="K701" t="str">
        <f>IF(VLOOKUP($A701,Parts!$A:$AM,K$1,0)="X",AB$2,"")</f>
        <v/>
      </c>
      <c r="L701" t="str">
        <f>IF(VLOOKUP($A701,Parts!$A:$AM,L$1,0)="X",AC$2,"")</f>
        <v/>
      </c>
      <c r="M701" t="str">
        <f>IF(VLOOKUP($A701,Parts!$A:$AM,M$1,0)="X",AD$2,"")</f>
        <v/>
      </c>
      <c r="N701" t="str">
        <f>IF(VLOOKUP($A701,Parts!$A:$AM,N$1,0)="X",AE$2,"")</f>
        <v/>
      </c>
      <c r="O701" t="str">
        <f>IF(VLOOKUP($A701,Parts!$A:$AM,O$1,0)="X",AF$2,"")</f>
        <v/>
      </c>
      <c r="P701" t="str">
        <f t="shared" si="11"/>
        <v/>
      </c>
    </row>
    <row r="702" spans="1:16" x14ac:dyDescent="0.25">
      <c r="A702" t="str">
        <f>Table15[[#This Row],[Name]]</f>
        <v>Castor-120/Saddle</v>
      </c>
      <c r="B702" t="str">
        <f>IF(VLOOKUP($A702,Parts!$A:$AM,B$1,0)="X",S$2,"")</f>
        <v/>
      </c>
      <c r="C702" t="str">
        <f>IF(VLOOKUP($A702,Parts!$A:$AM,C$1,0)="X",T$2,"")</f>
        <v/>
      </c>
      <c r="D702" t="str">
        <f>IF(VLOOKUP($A702,Parts!$A:$AM,D$1,0)="X",U$2,"")</f>
        <v/>
      </c>
      <c r="E702" t="str">
        <f>IF(VLOOKUP($A702,Parts!$A:$AM,E$1,0)="X",V$2,"")</f>
        <v/>
      </c>
      <c r="F702" t="str">
        <f>IF(VLOOKUP($A702,Parts!$A:$AM,F$1,0)="X",W$2,"")</f>
        <v/>
      </c>
      <c r="G702" t="str">
        <f>IF(VLOOKUP($A702,Parts!$A:$AM,G$1,0)="X",X$2,"")</f>
        <v/>
      </c>
      <c r="H702" t="str">
        <f>IF(VLOOKUP($A702,Parts!$A:$AM,H$1,0)="X",Y$2,"")</f>
        <v/>
      </c>
      <c r="I702" t="str">
        <f>IF(VLOOKUP($A702,Parts!$A:$AM,I$1,0)="X",Z$2,"")</f>
        <v/>
      </c>
      <c r="J702" t="str">
        <f>IF(VLOOKUP($A702,Parts!$A:$AM,J$1,0)="X",AA$2,"")</f>
        <v/>
      </c>
      <c r="K702" t="str">
        <f>IF(VLOOKUP($A702,Parts!$A:$AM,K$1,0)="X",AB$2,"")</f>
        <v/>
      </c>
      <c r="L702" t="str">
        <f>IF(VLOOKUP($A702,Parts!$A:$AM,L$1,0)="X",AC$2,"")</f>
        <v/>
      </c>
      <c r="M702" t="str">
        <f>IF(VLOOKUP($A702,Parts!$A:$AM,M$1,0)="X",AD$2,"")</f>
        <v/>
      </c>
      <c r="N702" t="str">
        <f>IF(VLOOKUP($A702,Parts!$A:$AM,N$1,0)="X",AE$2,"")</f>
        <v/>
      </c>
      <c r="O702" t="str">
        <f>IF(VLOOKUP($A702,Parts!$A:$AM,O$1,0)="X",AF$2,"")</f>
        <v/>
      </c>
      <c r="P702" t="str">
        <f t="shared" si="11"/>
        <v/>
      </c>
    </row>
    <row r="703" spans="1:16" x14ac:dyDescent="0.25">
      <c r="A703" t="str">
        <f>Table15[[#This Row],[Name]]</f>
        <v>KW1mengineWildCatV</v>
      </c>
      <c r="B703" t="str">
        <f>IF(VLOOKUP($A703,Parts!$A:$AM,B$1,0)="X",S$2,"")</f>
        <v/>
      </c>
      <c r="C703" t="str">
        <f>IF(VLOOKUP($A703,Parts!$A:$AM,C$1,0)="X",T$2,"")</f>
        <v/>
      </c>
      <c r="D703" t="str">
        <f>IF(VLOOKUP($A703,Parts!$A:$AM,D$1,0)="X",U$2,"")</f>
        <v/>
      </c>
      <c r="E703" t="str">
        <f>IF(VLOOKUP($A703,Parts!$A:$AM,E$1,0)="X",V$2,"")</f>
        <v/>
      </c>
      <c r="F703" t="str">
        <f>IF(VLOOKUP($A703,Parts!$A:$AM,F$1,0)="X",W$2,"")</f>
        <v xml:space="preserve">    MODULE
    { name = ModuleTagEngineLiquidTurbo }
</v>
      </c>
      <c r="G703" t="str">
        <f>IF(VLOOKUP($A703,Parts!$A:$AM,G$1,0)="X",X$2,"")</f>
        <v/>
      </c>
      <c r="H703" t="str">
        <f>IF(VLOOKUP($A703,Parts!$A:$AM,H$1,0)="X",Y$2,"")</f>
        <v/>
      </c>
      <c r="I703" t="str">
        <f>IF(VLOOKUP($A703,Parts!$A:$AM,I$1,0)="X",Z$2,"")</f>
        <v/>
      </c>
      <c r="J703" t="str">
        <f>IF(VLOOKUP($A703,Parts!$A:$AM,J$1,0)="X",AA$2,"")</f>
        <v/>
      </c>
      <c r="K703" t="str">
        <f>IF(VLOOKUP($A703,Parts!$A:$AM,K$1,0)="X",AB$2,"")</f>
        <v/>
      </c>
      <c r="L703" t="str">
        <f>IF(VLOOKUP($A703,Parts!$A:$AM,L$1,0)="X",AC$2,"")</f>
        <v/>
      </c>
      <c r="M703" t="str">
        <f>IF(VLOOKUP($A703,Parts!$A:$AM,M$1,0)="X",AD$2,"")</f>
        <v/>
      </c>
      <c r="N703" t="str">
        <f>IF(VLOOKUP($A703,Parts!$A:$AM,N$1,0)="X",AE$2,"")</f>
        <v/>
      </c>
      <c r="O703" t="str">
        <f>IF(VLOOKUP($A703,Parts!$A:$AM,O$1,0)="X",AF$2,"")</f>
        <v xml:space="preserve">    MODULE
    { name = ModuleTagHydrolox }
</v>
      </c>
      <c r="P703" t="str">
        <f t="shared" si="11"/>
        <v xml:space="preserve">    MODULE
    { name = ModuleTagEngineLiquidTurbo }
    MODULE
    { name = ModuleTagHydrolox }
</v>
      </c>
    </row>
    <row r="704" spans="1:16" x14ac:dyDescent="0.25">
      <c r="A704" t="str">
        <f>Table15[[#This Row],[Name]]</f>
        <v>Castor-2</v>
      </c>
      <c r="B704" t="str">
        <f>IF(VLOOKUP($A704,Parts!$A:$AM,B$1,0)="X",S$2,"")</f>
        <v/>
      </c>
      <c r="C704" t="str">
        <f>IF(VLOOKUP($A704,Parts!$A:$AM,C$1,0)="X",T$2,"")</f>
        <v/>
      </c>
      <c r="D704" t="str">
        <f>IF(VLOOKUP($A704,Parts!$A:$AM,D$1,0)="X",U$2,"")</f>
        <v/>
      </c>
      <c r="E704" t="str">
        <f>IF(VLOOKUP($A704,Parts!$A:$AM,E$1,0)="X",V$2,"")</f>
        <v/>
      </c>
      <c r="F704" t="str">
        <f>IF(VLOOKUP($A704,Parts!$A:$AM,F$1,0)="X",W$2,"")</f>
        <v/>
      </c>
      <c r="G704" t="str">
        <f>IF(VLOOKUP($A704,Parts!$A:$AM,G$1,0)="X",X$2,"")</f>
        <v/>
      </c>
      <c r="H704" t="str">
        <f>IF(VLOOKUP($A704,Parts!$A:$AM,H$1,0)="X",Y$2,"")</f>
        <v/>
      </c>
      <c r="I704" t="str">
        <f>IF(VLOOKUP($A704,Parts!$A:$AM,I$1,0)="X",Z$2,"")</f>
        <v/>
      </c>
      <c r="J704" t="str">
        <f>IF(VLOOKUP($A704,Parts!$A:$AM,J$1,0)="X",AA$2,"")</f>
        <v/>
      </c>
      <c r="K704" t="str">
        <f>IF(VLOOKUP($A704,Parts!$A:$AM,K$1,0)="X",AB$2,"")</f>
        <v/>
      </c>
      <c r="L704" t="str">
        <f>IF(VLOOKUP($A704,Parts!$A:$AM,L$1,0)="X",AC$2,"")</f>
        <v/>
      </c>
      <c r="M704" t="str">
        <f>IF(VLOOKUP($A704,Parts!$A:$AM,M$1,0)="X",AD$2,"")</f>
        <v/>
      </c>
      <c r="N704" t="str">
        <f>IF(VLOOKUP($A704,Parts!$A:$AM,N$1,0)="X",AE$2,"")</f>
        <v/>
      </c>
      <c r="O704" t="str">
        <f>IF(VLOOKUP($A704,Parts!$A:$AM,O$1,0)="X",AF$2,"")</f>
        <v/>
      </c>
      <c r="P704" t="str">
        <f t="shared" si="11"/>
        <v/>
      </c>
    </row>
    <row r="705" spans="1:16" x14ac:dyDescent="0.25">
      <c r="A705" t="str">
        <f>Table15[[#This Row],[Name]]</f>
        <v>LR87LH2Vac</v>
      </c>
      <c r="B705" t="str">
        <f>IF(VLOOKUP($A705,Parts!$A:$AM,B$1,0)="X",S$2,"")</f>
        <v/>
      </c>
      <c r="C705" t="str">
        <f>IF(VLOOKUP($A705,Parts!$A:$AM,C$1,0)="X",T$2,"")</f>
        <v/>
      </c>
      <c r="D705" t="str">
        <f>IF(VLOOKUP($A705,Parts!$A:$AM,D$1,0)="X",U$2,"")</f>
        <v/>
      </c>
      <c r="E705" t="str">
        <f>IF(VLOOKUP($A705,Parts!$A:$AM,E$1,0)="X",V$2,"")</f>
        <v/>
      </c>
      <c r="F705" t="str">
        <f>IF(VLOOKUP($A705,Parts!$A:$AM,F$1,0)="X",W$2,"")</f>
        <v xml:space="preserve">    MODULE
    { name = ModuleTagEngineLiquidTurbo }
</v>
      </c>
      <c r="G705" t="str">
        <f>IF(VLOOKUP($A705,Parts!$A:$AM,G$1,0)="X",X$2,"")</f>
        <v/>
      </c>
      <c r="H705" t="str">
        <f>IF(VLOOKUP($A705,Parts!$A:$AM,H$1,0)="X",Y$2,"")</f>
        <v/>
      </c>
      <c r="I705" t="str">
        <f>IF(VLOOKUP($A705,Parts!$A:$AM,I$1,0)="X",Z$2,"")</f>
        <v/>
      </c>
      <c r="J705" t="str">
        <f>IF(VLOOKUP($A705,Parts!$A:$AM,J$1,0)="X",AA$2,"")</f>
        <v/>
      </c>
      <c r="K705" t="str">
        <f>IF(VLOOKUP($A705,Parts!$A:$AM,K$1,0)="X",AB$2,"")</f>
        <v/>
      </c>
      <c r="L705" t="str">
        <f>IF(VLOOKUP($A705,Parts!$A:$AM,L$1,0)="X",AC$2,"")</f>
        <v/>
      </c>
      <c r="M705" t="str">
        <f>IF(VLOOKUP($A705,Parts!$A:$AM,M$1,0)="X",AD$2,"")</f>
        <v/>
      </c>
      <c r="N705" t="str">
        <f>IF(VLOOKUP($A705,Parts!$A:$AM,N$1,0)="X",AE$2,"")</f>
        <v/>
      </c>
      <c r="O705" t="str">
        <f>IF(VLOOKUP($A705,Parts!$A:$AM,O$1,0)="X",AF$2,"")</f>
        <v xml:space="preserve">    MODULE
    { name = ModuleTagHydrolox }
</v>
      </c>
      <c r="P705" t="str">
        <f t="shared" si="11"/>
        <v xml:space="preserve">    MODULE
    { name = ModuleTagEngineLiquidTurbo }
    MODULE
    { name = ModuleTagHydrolox }
</v>
      </c>
    </row>
    <row r="706" spans="1:16" x14ac:dyDescent="0.25">
      <c r="A706" t="str">
        <f>Table15[[#This Row],[Name]]</f>
        <v>FASAGeminiLFTCentar</v>
      </c>
      <c r="B706" t="str">
        <f>IF(VLOOKUP($A706,Parts!$A:$AM,B$1,0)="X",S$2,"")</f>
        <v/>
      </c>
      <c r="C706" t="str">
        <f>IF(VLOOKUP($A706,Parts!$A:$AM,C$1,0)="X",T$2,"")</f>
        <v/>
      </c>
      <c r="D706" t="str">
        <f>IF(VLOOKUP($A706,Parts!$A:$AM,D$1,0)="X",U$2,"")</f>
        <v/>
      </c>
      <c r="E706" t="str">
        <f>IF(VLOOKUP($A706,Parts!$A:$AM,E$1,0)="X",V$2,"")</f>
        <v/>
      </c>
      <c r="F706" t="str">
        <f>IF(VLOOKUP($A706,Parts!$A:$AM,F$1,0)="X",W$2,"")</f>
        <v/>
      </c>
      <c r="G706" t="str">
        <f>IF(VLOOKUP($A706,Parts!$A:$AM,G$1,0)="X",X$2,"")</f>
        <v/>
      </c>
      <c r="H706" t="str">
        <f>IF(VLOOKUP($A706,Parts!$A:$AM,H$1,0)="X",Y$2,"")</f>
        <v/>
      </c>
      <c r="I706" t="str">
        <f>IF(VLOOKUP($A706,Parts!$A:$AM,I$1,0)="X",Z$2,"")</f>
        <v/>
      </c>
      <c r="J706" t="str">
        <f>IF(VLOOKUP($A706,Parts!$A:$AM,J$1,0)="X",AA$2,"")</f>
        <v/>
      </c>
      <c r="K706" t="str">
        <f>IF(VLOOKUP($A706,Parts!$A:$AM,K$1,0)="X",AB$2,"")</f>
        <v/>
      </c>
      <c r="L706" t="str">
        <f>IF(VLOOKUP($A706,Parts!$A:$AM,L$1,0)="X",AC$2,"")</f>
        <v/>
      </c>
      <c r="M706" t="str">
        <f>IF(VLOOKUP($A706,Parts!$A:$AM,M$1,0)="X",AD$2,"")</f>
        <v/>
      </c>
      <c r="N706" t="str">
        <f>IF(VLOOKUP($A706,Parts!$A:$AM,N$1,0)="X",AE$2,"")</f>
        <v/>
      </c>
      <c r="O706" t="str">
        <f>IF(VLOOKUP($A706,Parts!$A:$AM,O$1,0)="X",AF$2,"")</f>
        <v/>
      </c>
      <c r="P706" t="str">
        <f t="shared" si="11"/>
        <v/>
      </c>
    </row>
    <row r="707" spans="1:16" x14ac:dyDescent="0.25">
      <c r="A707" t="str">
        <f>Table15[[#This Row],[Name]]</f>
        <v>RO_Centaur_RCS</v>
      </c>
      <c r="B707" t="str">
        <f>IF(VLOOKUP($A707,Parts!$A:$AM,B$1,0)="X",S$2,"")</f>
        <v/>
      </c>
      <c r="C707" t="str">
        <f>IF(VLOOKUP($A707,Parts!$A:$AM,C$1,0)="X",T$2,"")</f>
        <v/>
      </c>
      <c r="D707" t="str">
        <f>IF(VLOOKUP($A707,Parts!$A:$AM,D$1,0)="X",U$2,"")</f>
        <v/>
      </c>
      <c r="E707" t="str">
        <f>IF(VLOOKUP($A707,Parts!$A:$AM,E$1,0)="X",V$2,"")</f>
        <v/>
      </c>
      <c r="F707" t="str">
        <f>IF(VLOOKUP($A707,Parts!$A:$AM,F$1,0)="X",W$2,"")</f>
        <v/>
      </c>
      <c r="G707" t="str">
        <f>IF(VLOOKUP($A707,Parts!$A:$AM,G$1,0)="X",X$2,"")</f>
        <v/>
      </c>
      <c r="H707" t="str">
        <f>IF(VLOOKUP($A707,Parts!$A:$AM,H$1,0)="X",Y$2,"")</f>
        <v/>
      </c>
      <c r="I707" t="str">
        <f>IF(VLOOKUP($A707,Parts!$A:$AM,I$1,0)="X",Z$2,"")</f>
        <v/>
      </c>
      <c r="J707" t="str">
        <f>IF(VLOOKUP($A707,Parts!$A:$AM,J$1,0)="X",AA$2,"")</f>
        <v/>
      </c>
      <c r="K707" t="str">
        <f>IF(VLOOKUP($A707,Parts!$A:$AM,K$1,0)="X",AB$2,"")</f>
        <v/>
      </c>
      <c r="L707" t="str">
        <f>IF(VLOOKUP($A707,Parts!$A:$AM,L$1,0)="X",AC$2,"")</f>
        <v/>
      </c>
      <c r="M707" t="str">
        <f>IF(VLOOKUP($A707,Parts!$A:$AM,M$1,0)="X",AD$2,"")</f>
        <v/>
      </c>
      <c r="N707" t="str">
        <f>IF(VLOOKUP($A707,Parts!$A:$AM,N$1,0)="X",AE$2,"")</f>
        <v/>
      </c>
      <c r="O707" t="str">
        <f>IF(VLOOKUP($A707,Parts!$A:$AM,O$1,0)="X",AF$2,"")</f>
        <v/>
      </c>
      <c r="P707" t="str">
        <f t="shared" ref="P707:P770" si="12">B707&amp;C707&amp;D707&amp;E707&amp;F707&amp;G707&amp;H707&amp;I707&amp;J707&amp;K707&amp;L707&amp;M707&amp;N707&amp;O707</f>
        <v/>
      </c>
    </row>
    <row r="708" spans="1:16" x14ac:dyDescent="0.25">
      <c r="A708" t="str">
        <f>Table15[[#This Row],[Name]]</f>
        <v>RP0probeAvionics3-05m</v>
      </c>
      <c r="B708" t="str">
        <f>IF(VLOOKUP($A708,Parts!$A:$AM,B$1,0)="X",S$2,"")</f>
        <v/>
      </c>
      <c r="C708" t="str">
        <f>IF(VLOOKUP($A708,Parts!$A:$AM,C$1,0)="X",T$2,"")</f>
        <v/>
      </c>
      <c r="D708" t="str">
        <f>IF(VLOOKUP($A708,Parts!$A:$AM,D$1,0)="X",U$2,"")</f>
        <v/>
      </c>
      <c r="E708" t="str">
        <f>IF(VLOOKUP($A708,Parts!$A:$AM,E$1,0)="X",V$2,"")</f>
        <v/>
      </c>
      <c r="F708" t="str">
        <f>IF(VLOOKUP($A708,Parts!$A:$AM,F$1,0)="X",W$2,"")</f>
        <v xml:space="preserve">    MODULE
    { name = ModuleTagEngineLiquidTurbo }
</v>
      </c>
      <c r="G708" t="str">
        <f>IF(VLOOKUP($A708,Parts!$A:$AM,G$1,0)="X",X$2,"")</f>
        <v/>
      </c>
      <c r="H708" t="str">
        <f>IF(VLOOKUP($A708,Parts!$A:$AM,H$1,0)="X",Y$2,"")</f>
        <v/>
      </c>
      <c r="I708" t="str">
        <f>IF(VLOOKUP($A708,Parts!$A:$AM,I$1,0)="X",Z$2,"")</f>
        <v/>
      </c>
      <c r="J708" t="str">
        <f>IF(VLOOKUP($A708,Parts!$A:$AM,J$1,0)="X",AA$2,"")</f>
        <v/>
      </c>
      <c r="K708" t="str">
        <f>IF(VLOOKUP($A708,Parts!$A:$AM,K$1,0)="X",AB$2,"")</f>
        <v/>
      </c>
      <c r="L708" t="str">
        <f>IF(VLOOKUP($A708,Parts!$A:$AM,L$1,0)="X",AC$2,"")</f>
        <v/>
      </c>
      <c r="M708" t="str">
        <f>IF(VLOOKUP($A708,Parts!$A:$AM,M$1,0)="X",AD$2,"")</f>
        <v/>
      </c>
      <c r="N708" t="str">
        <f>IF(VLOOKUP($A708,Parts!$A:$AM,N$1,0)="X",AE$2,"")</f>
        <v/>
      </c>
      <c r="O708" t="str">
        <f>IF(VLOOKUP($A708,Parts!$A:$AM,O$1,0)="X",AF$2,"")</f>
        <v/>
      </c>
      <c r="P708" t="str">
        <f t="shared" si="12"/>
        <v xml:space="preserve">    MODULE
    { name = ModuleTagEngineLiquidTurbo }
</v>
      </c>
    </row>
    <row r="709" spans="1:16" x14ac:dyDescent="0.25">
      <c r="A709" t="str">
        <f>Table15[[#This Row],[Name]]</f>
        <v>FASAGeminiLFTCentarCSM_D1T</v>
      </c>
      <c r="B709" t="str">
        <f>IF(VLOOKUP($A709,Parts!$A:$AM,B$1,0)="X",S$2,"")</f>
        <v/>
      </c>
      <c r="C709" t="str">
        <f>IF(VLOOKUP($A709,Parts!$A:$AM,C$1,0)="X",T$2,"")</f>
        <v/>
      </c>
      <c r="D709" t="str">
        <f>IF(VLOOKUP($A709,Parts!$A:$AM,D$1,0)="X",U$2,"")</f>
        <v/>
      </c>
      <c r="E709" t="str">
        <f>IF(VLOOKUP($A709,Parts!$A:$AM,E$1,0)="X",V$2,"")</f>
        <v/>
      </c>
      <c r="F709" t="str">
        <f>IF(VLOOKUP($A709,Parts!$A:$AM,F$1,0)="X",W$2,"")</f>
        <v/>
      </c>
      <c r="G709" t="str">
        <f>IF(VLOOKUP($A709,Parts!$A:$AM,G$1,0)="X",X$2,"")</f>
        <v/>
      </c>
      <c r="H709" t="str">
        <f>IF(VLOOKUP($A709,Parts!$A:$AM,H$1,0)="X",Y$2,"")</f>
        <v/>
      </c>
      <c r="I709" t="str">
        <f>IF(VLOOKUP($A709,Parts!$A:$AM,I$1,0)="X",Z$2,"")</f>
        <v/>
      </c>
      <c r="J709" t="str">
        <f>IF(VLOOKUP($A709,Parts!$A:$AM,J$1,0)="X",AA$2,"")</f>
        <v/>
      </c>
      <c r="K709" t="str">
        <f>IF(VLOOKUP($A709,Parts!$A:$AM,K$1,0)="X",AB$2,"")</f>
        <v/>
      </c>
      <c r="L709" t="str">
        <f>IF(VLOOKUP($A709,Parts!$A:$AM,L$1,0)="X",AC$2,"")</f>
        <v/>
      </c>
      <c r="M709" t="str">
        <f>IF(VLOOKUP($A709,Parts!$A:$AM,M$1,0)="X",AD$2,"")</f>
        <v/>
      </c>
      <c r="N709" t="str">
        <f>IF(VLOOKUP($A709,Parts!$A:$AM,N$1,0)="X",AE$2,"")</f>
        <v/>
      </c>
      <c r="O709" t="str">
        <f>IF(VLOOKUP($A709,Parts!$A:$AM,O$1,0)="X",AF$2,"")</f>
        <v/>
      </c>
      <c r="P709" t="str">
        <f t="shared" si="12"/>
        <v/>
      </c>
    </row>
    <row r="710" spans="1:16" x14ac:dyDescent="0.25">
      <c r="A710" t="str">
        <f>Table15[[#This Row],[Name]]</f>
        <v>FASAGeminiLFTCentarCSM_D2</v>
      </c>
      <c r="B710" t="str">
        <f>IF(VLOOKUP($A710,Parts!$A:$AM,B$1,0)="X",S$2,"")</f>
        <v/>
      </c>
      <c r="C710" t="str">
        <f>IF(VLOOKUP($A710,Parts!$A:$AM,C$1,0)="X",T$2,"")</f>
        <v/>
      </c>
      <c r="D710" t="str">
        <f>IF(VLOOKUP($A710,Parts!$A:$AM,D$1,0)="X",U$2,"")</f>
        <v/>
      </c>
      <c r="E710" t="str">
        <f>IF(VLOOKUP($A710,Parts!$A:$AM,E$1,0)="X",V$2,"")</f>
        <v/>
      </c>
      <c r="F710" t="str">
        <f>IF(VLOOKUP($A710,Parts!$A:$AM,F$1,0)="X",W$2,"")</f>
        <v/>
      </c>
      <c r="G710" t="str">
        <f>IF(VLOOKUP($A710,Parts!$A:$AM,G$1,0)="X",X$2,"")</f>
        <v/>
      </c>
      <c r="H710" t="str">
        <f>IF(VLOOKUP($A710,Parts!$A:$AM,H$1,0)="X",Y$2,"")</f>
        <v/>
      </c>
      <c r="I710" t="str">
        <f>IF(VLOOKUP($A710,Parts!$A:$AM,I$1,0)="X",Z$2,"")</f>
        <v/>
      </c>
      <c r="J710" t="str">
        <f>IF(VLOOKUP($A710,Parts!$A:$AM,J$1,0)="X",AA$2,"")</f>
        <v/>
      </c>
      <c r="K710" t="str">
        <f>IF(VLOOKUP($A710,Parts!$A:$AM,K$1,0)="X",AB$2,"")</f>
        <v/>
      </c>
      <c r="L710" t="str">
        <f>IF(VLOOKUP($A710,Parts!$A:$AM,L$1,0)="X",AC$2,"")</f>
        <v/>
      </c>
      <c r="M710" t="str">
        <f>IF(VLOOKUP($A710,Parts!$A:$AM,M$1,0)="X",AD$2,"")</f>
        <v/>
      </c>
      <c r="N710" t="str">
        <f>IF(VLOOKUP($A710,Parts!$A:$AM,N$1,0)="X",AE$2,"")</f>
        <v/>
      </c>
      <c r="O710" t="str">
        <f>IF(VLOOKUP($A710,Parts!$A:$AM,O$1,0)="X",AF$2,"")</f>
        <v/>
      </c>
      <c r="P710" t="str">
        <f t="shared" si="12"/>
        <v/>
      </c>
    </row>
    <row r="711" spans="1:16" x14ac:dyDescent="0.25">
      <c r="A711" t="str">
        <f>Table15[[#This Row],[Name]]</f>
        <v>FASAGeminiLFTCentarCSM_D5</v>
      </c>
      <c r="B711" t="str">
        <f>IF(VLOOKUP($A711,Parts!$A:$AM,B$1,0)="X",S$2,"")</f>
        <v/>
      </c>
      <c r="C711" t="str">
        <f>IF(VLOOKUP($A711,Parts!$A:$AM,C$1,0)="X",T$2,"")</f>
        <v/>
      </c>
      <c r="D711" t="str">
        <f>IF(VLOOKUP($A711,Parts!$A:$AM,D$1,0)="X",U$2,"")</f>
        <v/>
      </c>
      <c r="E711" t="str">
        <f>IF(VLOOKUP($A711,Parts!$A:$AM,E$1,0)="X",V$2,"")</f>
        <v/>
      </c>
      <c r="F711" t="str">
        <f>IF(VLOOKUP($A711,Parts!$A:$AM,F$1,0)="X",W$2,"")</f>
        <v/>
      </c>
      <c r="G711" t="str">
        <f>IF(VLOOKUP($A711,Parts!$A:$AM,G$1,0)="X",X$2,"")</f>
        <v/>
      </c>
      <c r="H711" t="str">
        <f>IF(VLOOKUP($A711,Parts!$A:$AM,H$1,0)="X",Y$2,"")</f>
        <v/>
      </c>
      <c r="I711" t="str">
        <f>IF(VLOOKUP($A711,Parts!$A:$AM,I$1,0)="X",Z$2,"")</f>
        <v/>
      </c>
      <c r="J711" t="str">
        <f>IF(VLOOKUP($A711,Parts!$A:$AM,J$1,0)="X",AA$2,"")</f>
        <v/>
      </c>
      <c r="K711" t="str">
        <f>IF(VLOOKUP($A711,Parts!$A:$AM,K$1,0)="X",AB$2,"")</f>
        <v/>
      </c>
      <c r="L711" t="str">
        <f>IF(VLOOKUP($A711,Parts!$A:$AM,L$1,0)="X",AC$2,"")</f>
        <v/>
      </c>
      <c r="M711" t="str">
        <f>IF(VLOOKUP($A711,Parts!$A:$AM,M$1,0)="X",AD$2,"")</f>
        <v/>
      </c>
      <c r="N711" t="str">
        <f>IF(VLOOKUP($A711,Parts!$A:$AM,N$1,0)="X",AE$2,"")</f>
        <v/>
      </c>
      <c r="O711" t="str">
        <f>IF(VLOOKUP($A711,Parts!$A:$AM,O$1,0)="X",AF$2,"")</f>
        <v/>
      </c>
      <c r="P711" t="str">
        <f t="shared" si="12"/>
        <v/>
      </c>
    </row>
    <row r="712" spans="1:16" x14ac:dyDescent="0.25">
      <c r="A712" t="str">
        <f>Table15[[#This Row],[Name]]</f>
        <v>RSB_PLF_AtlasV500_CFLR</v>
      </c>
      <c r="B712" t="str">
        <f>IF(VLOOKUP($A712,Parts!$A:$AM,B$1,0)="X",S$2,"")</f>
        <v/>
      </c>
      <c r="C712" t="str">
        <f>IF(VLOOKUP($A712,Parts!$A:$AM,C$1,0)="X",T$2,"")</f>
        <v/>
      </c>
      <c r="D712" t="str">
        <f>IF(VLOOKUP($A712,Parts!$A:$AM,D$1,0)="X",U$2,"")</f>
        <v/>
      </c>
      <c r="E712" t="str">
        <f>IF(VLOOKUP($A712,Parts!$A:$AM,E$1,0)="X",V$2,"")</f>
        <v/>
      </c>
      <c r="F712" t="str">
        <f>IF(VLOOKUP($A712,Parts!$A:$AM,F$1,0)="X",W$2,"")</f>
        <v/>
      </c>
      <c r="G712" t="str">
        <f>IF(VLOOKUP($A712,Parts!$A:$AM,G$1,0)="X",X$2,"")</f>
        <v/>
      </c>
      <c r="H712" t="str">
        <f>IF(VLOOKUP($A712,Parts!$A:$AM,H$1,0)="X",Y$2,"")</f>
        <v/>
      </c>
      <c r="I712" t="str">
        <f>IF(VLOOKUP($A712,Parts!$A:$AM,I$1,0)="X",Z$2,"")</f>
        <v/>
      </c>
      <c r="J712" t="str">
        <f>IF(VLOOKUP($A712,Parts!$A:$AM,J$1,0)="X",AA$2,"")</f>
        <v/>
      </c>
      <c r="K712" t="str">
        <f>IF(VLOOKUP($A712,Parts!$A:$AM,K$1,0)="X",AB$2,"")</f>
        <v/>
      </c>
      <c r="L712" t="str">
        <f>IF(VLOOKUP($A712,Parts!$A:$AM,L$1,0)="X",AC$2,"")</f>
        <v/>
      </c>
      <c r="M712" t="str">
        <f>IF(VLOOKUP($A712,Parts!$A:$AM,M$1,0)="X",AD$2,"")</f>
        <v/>
      </c>
      <c r="N712" t="str">
        <f>IF(VLOOKUP($A712,Parts!$A:$AM,N$1,0)="X",AE$2,"")</f>
        <v/>
      </c>
      <c r="O712" t="str">
        <f>IF(VLOOKUP($A712,Parts!$A:$AM,O$1,0)="X",AF$2,"")</f>
        <v/>
      </c>
      <c r="P712" t="str">
        <f t="shared" si="12"/>
        <v/>
      </c>
    </row>
    <row r="713" spans="1:16" x14ac:dyDescent="0.25">
      <c r="A713" t="str">
        <f>Table15[[#This Row],[Name]]</f>
        <v>SHIP_CENTAUR_G</v>
      </c>
      <c r="B713" t="str">
        <f>IF(VLOOKUP($A713,Parts!$A:$AM,B$1,0)="X",S$2,"")</f>
        <v/>
      </c>
      <c r="C713" t="str">
        <f>IF(VLOOKUP($A713,Parts!$A:$AM,C$1,0)="X",T$2,"")</f>
        <v/>
      </c>
      <c r="D713" t="str">
        <f>IF(VLOOKUP($A713,Parts!$A:$AM,D$1,0)="X",U$2,"")</f>
        <v/>
      </c>
      <c r="E713" t="str">
        <f>IF(VLOOKUP($A713,Parts!$A:$AM,E$1,0)="X",V$2,"")</f>
        <v/>
      </c>
      <c r="F713" t="str">
        <f>IF(VLOOKUP($A713,Parts!$A:$AM,F$1,0)="X",W$2,"")</f>
        <v/>
      </c>
      <c r="G713" t="str">
        <f>IF(VLOOKUP($A713,Parts!$A:$AM,G$1,0)="X",X$2,"")</f>
        <v/>
      </c>
      <c r="H713" t="str">
        <f>IF(VLOOKUP($A713,Parts!$A:$AM,H$1,0)="X",Y$2,"")</f>
        <v/>
      </c>
      <c r="I713" t="str">
        <f>IF(VLOOKUP($A713,Parts!$A:$AM,I$1,0)="X",Z$2,"")</f>
        <v/>
      </c>
      <c r="J713" t="str">
        <f>IF(VLOOKUP($A713,Parts!$A:$AM,J$1,0)="X",AA$2,"")</f>
        <v/>
      </c>
      <c r="K713" t="str">
        <f>IF(VLOOKUP($A713,Parts!$A:$AM,K$1,0)="X",AB$2,"")</f>
        <v/>
      </c>
      <c r="L713" t="str">
        <f>IF(VLOOKUP($A713,Parts!$A:$AM,L$1,0)="X",AC$2,"")</f>
        <v/>
      </c>
      <c r="M713" t="str">
        <f>IF(VLOOKUP($A713,Parts!$A:$AM,M$1,0)="X",AD$2,"")</f>
        <v/>
      </c>
      <c r="N713" t="str">
        <f>IF(VLOOKUP($A713,Parts!$A:$AM,N$1,0)="X",AE$2,"")</f>
        <v/>
      </c>
      <c r="O713" t="str">
        <f>IF(VLOOKUP($A713,Parts!$A:$AM,O$1,0)="X",AF$2,"")</f>
        <v/>
      </c>
      <c r="P713" t="str">
        <f t="shared" si="12"/>
        <v/>
      </c>
    </row>
    <row r="714" spans="1:16" x14ac:dyDescent="0.25">
      <c r="A714" t="str">
        <f>Table15[[#This Row],[Name]]</f>
        <v>SHIP_CENTAUR_GP</v>
      </c>
      <c r="B714" t="str">
        <f>IF(VLOOKUP($A714,Parts!$A:$AM,B$1,0)="X",S$2,"")</f>
        <v/>
      </c>
      <c r="C714" t="str">
        <f>IF(VLOOKUP($A714,Parts!$A:$AM,C$1,0)="X",T$2,"")</f>
        <v/>
      </c>
      <c r="D714" t="str">
        <f>IF(VLOOKUP($A714,Parts!$A:$AM,D$1,0)="X",U$2,"")</f>
        <v/>
      </c>
      <c r="E714" t="str">
        <f>IF(VLOOKUP($A714,Parts!$A:$AM,E$1,0)="X",V$2,"")</f>
        <v/>
      </c>
      <c r="F714" t="str">
        <f>IF(VLOOKUP($A714,Parts!$A:$AM,F$1,0)="X",W$2,"")</f>
        <v/>
      </c>
      <c r="G714" t="str">
        <f>IF(VLOOKUP($A714,Parts!$A:$AM,G$1,0)="X",X$2,"")</f>
        <v/>
      </c>
      <c r="H714" t="str">
        <f>IF(VLOOKUP($A714,Parts!$A:$AM,H$1,0)="X",Y$2,"")</f>
        <v/>
      </c>
      <c r="I714" t="str">
        <f>IF(VLOOKUP($A714,Parts!$A:$AM,I$1,0)="X",Z$2,"")</f>
        <v/>
      </c>
      <c r="J714" t="str">
        <f>IF(VLOOKUP($A714,Parts!$A:$AM,J$1,0)="X",AA$2,"")</f>
        <v/>
      </c>
      <c r="K714" t="str">
        <f>IF(VLOOKUP($A714,Parts!$A:$AM,K$1,0)="X",AB$2,"")</f>
        <v/>
      </c>
      <c r="L714" t="str">
        <f>IF(VLOOKUP($A714,Parts!$A:$AM,L$1,0)="X",AC$2,"")</f>
        <v/>
      </c>
      <c r="M714" t="str">
        <f>IF(VLOOKUP($A714,Parts!$A:$AM,M$1,0)="X",AD$2,"")</f>
        <v/>
      </c>
      <c r="N714" t="str">
        <f>IF(VLOOKUP($A714,Parts!$A:$AM,N$1,0)="X",AE$2,"")</f>
        <v/>
      </c>
      <c r="O714" t="str">
        <f>IF(VLOOKUP($A714,Parts!$A:$AM,O$1,0)="X",AF$2,"")</f>
        <v/>
      </c>
      <c r="P714" t="str">
        <f t="shared" si="12"/>
        <v/>
      </c>
    </row>
    <row r="715" spans="1:16" x14ac:dyDescent="0.25">
      <c r="A715" t="str">
        <f>Table15[[#This Row],[Name]]</f>
        <v>RSBdecouplerAtlas500Payload</v>
      </c>
      <c r="B715" t="str">
        <f>IF(VLOOKUP($A715,Parts!$A:$AM,B$1,0)="X",S$2,"")</f>
        <v/>
      </c>
      <c r="C715" t="str">
        <f>IF(VLOOKUP($A715,Parts!$A:$AM,C$1,0)="X",T$2,"")</f>
        <v/>
      </c>
      <c r="D715" t="str">
        <f>IF(VLOOKUP($A715,Parts!$A:$AM,D$1,0)="X",U$2,"")</f>
        <v/>
      </c>
      <c r="E715" t="str">
        <f>IF(VLOOKUP($A715,Parts!$A:$AM,E$1,0)="X",V$2,"")</f>
        <v/>
      </c>
      <c r="F715" t="str">
        <f>IF(VLOOKUP($A715,Parts!$A:$AM,F$1,0)="X",W$2,"")</f>
        <v/>
      </c>
      <c r="G715" t="str">
        <f>IF(VLOOKUP($A715,Parts!$A:$AM,G$1,0)="X",X$2,"")</f>
        <v/>
      </c>
      <c r="H715" t="str">
        <f>IF(VLOOKUP($A715,Parts!$A:$AM,H$1,0)="X",Y$2,"")</f>
        <v/>
      </c>
      <c r="I715" t="str">
        <f>IF(VLOOKUP($A715,Parts!$A:$AM,I$1,0)="X",Z$2,"")</f>
        <v/>
      </c>
      <c r="J715" t="str">
        <f>IF(VLOOKUP($A715,Parts!$A:$AM,J$1,0)="X",AA$2,"")</f>
        <v/>
      </c>
      <c r="K715" t="str">
        <f>IF(VLOOKUP($A715,Parts!$A:$AM,K$1,0)="X",AB$2,"")</f>
        <v/>
      </c>
      <c r="L715" t="str">
        <f>IF(VLOOKUP($A715,Parts!$A:$AM,L$1,0)="X",AC$2,"")</f>
        <v/>
      </c>
      <c r="M715" t="str">
        <f>IF(VLOOKUP($A715,Parts!$A:$AM,M$1,0)="X",AD$2,"")</f>
        <v/>
      </c>
      <c r="N715" t="str">
        <f>IF(VLOOKUP($A715,Parts!$A:$AM,N$1,0)="X",AE$2,"")</f>
        <v/>
      </c>
      <c r="O715" t="str">
        <f>IF(VLOOKUP($A715,Parts!$A:$AM,O$1,0)="X",AF$2,"")</f>
        <v/>
      </c>
      <c r="P715" t="str">
        <f t="shared" si="12"/>
        <v/>
      </c>
    </row>
    <row r="716" spans="1:16" x14ac:dyDescent="0.25">
      <c r="A716" t="str">
        <f>Table15[[#This Row],[Name]]</f>
        <v>RSBfairingAtlasCentaur305</v>
      </c>
      <c r="B716" t="str">
        <f>IF(VLOOKUP($A716,Parts!$A:$AM,B$1,0)="X",S$2,"")</f>
        <v/>
      </c>
      <c r="C716" t="str">
        <f>IF(VLOOKUP($A716,Parts!$A:$AM,C$1,0)="X",T$2,"")</f>
        <v/>
      </c>
      <c r="D716" t="str">
        <f>IF(VLOOKUP($A716,Parts!$A:$AM,D$1,0)="X",U$2,"")</f>
        <v/>
      </c>
      <c r="E716" t="str">
        <f>IF(VLOOKUP($A716,Parts!$A:$AM,E$1,0)="X",V$2,"")</f>
        <v/>
      </c>
      <c r="F716" t="str">
        <f>IF(VLOOKUP($A716,Parts!$A:$AM,F$1,0)="X",W$2,"")</f>
        <v/>
      </c>
      <c r="G716" t="str">
        <f>IF(VLOOKUP($A716,Parts!$A:$AM,G$1,0)="X",X$2,"")</f>
        <v/>
      </c>
      <c r="H716" t="str">
        <f>IF(VLOOKUP($A716,Parts!$A:$AM,H$1,0)="X",Y$2,"")</f>
        <v/>
      </c>
      <c r="I716" t="str">
        <f>IF(VLOOKUP($A716,Parts!$A:$AM,I$1,0)="X",Z$2,"")</f>
        <v/>
      </c>
      <c r="J716" t="str">
        <f>IF(VLOOKUP($A716,Parts!$A:$AM,J$1,0)="X",AA$2,"")</f>
        <v/>
      </c>
      <c r="K716" t="str">
        <f>IF(VLOOKUP($A716,Parts!$A:$AM,K$1,0)="X",AB$2,"")</f>
        <v/>
      </c>
      <c r="L716" t="str">
        <f>IF(VLOOKUP($A716,Parts!$A:$AM,L$1,0)="X",AC$2,"")</f>
        <v/>
      </c>
      <c r="M716" t="str">
        <f>IF(VLOOKUP($A716,Parts!$A:$AM,M$1,0)="X",AD$2,"")</f>
        <v/>
      </c>
      <c r="N716" t="str">
        <f>IF(VLOOKUP($A716,Parts!$A:$AM,N$1,0)="X",AE$2,"")</f>
        <v/>
      </c>
      <c r="O716" t="str">
        <f>IF(VLOOKUP($A716,Parts!$A:$AM,O$1,0)="X",AF$2,"")</f>
        <v/>
      </c>
      <c r="P716" t="str">
        <f t="shared" si="12"/>
        <v/>
      </c>
    </row>
    <row r="717" spans="1:16" x14ac:dyDescent="0.25">
      <c r="A717" t="str">
        <f>Table15[[#This Row],[Name]]</f>
        <v>FASAGeminiLFTCentarCSM_T</v>
      </c>
      <c r="B717" t="str">
        <f>IF(VLOOKUP($A717,Parts!$A:$AM,B$1,0)="X",S$2,"")</f>
        <v/>
      </c>
      <c r="C717" t="str">
        <f>IF(VLOOKUP($A717,Parts!$A:$AM,C$1,0)="X",T$2,"")</f>
        <v/>
      </c>
      <c r="D717" t="str">
        <f>IF(VLOOKUP($A717,Parts!$A:$AM,D$1,0)="X",U$2,"")</f>
        <v/>
      </c>
      <c r="E717" t="str">
        <f>IF(VLOOKUP($A717,Parts!$A:$AM,E$1,0)="X",V$2,"")</f>
        <v/>
      </c>
      <c r="F717" t="str">
        <f>IF(VLOOKUP($A717,Parts!$A:$AM,F$1,0)="X",W$2,"")</f>
        <v/>
      </c>
      <c r="G717" t="str">
        <f>IF(VLOOKUP($A717,Parts!$A:$AM,G$1,0)="X",X$2,"")</f>
        <v/>
      </c>
      <c r="H717" t="str">
        <f>IF(VLOOKUP($A717,Parts!$A:$AM,H$1,0)="X",Y$2,"")</f>
        <v/>
      </c>
      <c r="I717" t="str">
        <f>IF(VLOOKUP($A717,Parts!$A:$AM,I$1,0)="X",Z$2,"")</f>
        <v/>
      </c>
      <c r="J717" t="str">
        <f>IF(VLOOKUP($A717,Parts!$A:$AM,J$1,0)="X",AA$2,"")</f>
        <v/>
      </c>
      <c r="K717" t="str">
        <f>IF(VLOOKUP($A717,Parts!$A:$AM,K$1,0)="X",AB$2,"")</f>
        <v/>
      </c>
      <c r="L717" t="str">
        <f>IF(VLOOKUP($A717,Parts!$A:$AM,L$1,0)="X",AC$2,"")</f>
        <v/>
      </c>
      <c r="M717" t="str">
        <f>IF(VLOOKUP($A717,Parts!$A:$AM,M$1,0)="X",AD$2,"")</f>
        <v/>
      </c>
      <c r="N717" t="str">
        <f>IF(VLOOKUP($A717,Parts!$A:$AM,N$1,0)="X",AE$2,"")</f>
        <v/>
      </c>
      <c r="O717" t="str">
        <f>IF(VLOOKUP($A717,Parts!$A:$AM,O$1,0)="X",AF$2,"")</f>
        <v/>
      </c>
      <c r="P717" t="str">
        <f t="shared" si="12"/>
        <v/>
      </c>
    </row>
    <row r="718" spans="1:16" x14ac:dyDescent="0.25">
      <c r="A718" t="str">
        <f>Table15[[#This Row],[Name]]</f>
        <v>SHIP_CENTAUR_T</v>
      </c>
      <c r="B718" t="str">
        <f>IF(VLOOKUP($A718,Parts!$A:$AM,B$1,0)="X",S$2,"")</f>
        <v/>
      </c>
      <c r="C718" t="str">
        <f>IF(VLOOKUP($A718,Parts!$A:$AM,C$1,0)="X",T$2,"")</f>
        <v/>
      </c>
      <c r="D718" t="str">
        <f>IF(VLOOKUP($A718,Parts!$A:$AM,D$1,0)="X",U$2,"")</f>
        <v/>
      </c>
      <c r="E718" t="str">
        <f>IF(VLOOKUP($A718,Parts!$A:$AM,E$1,0)="X",V$2,"")</f>
        <v/>
      </c>
      <c r="F718" t="str">
        <f>IF(VLOOKUP($A718,Parts!$A:$AM,F$1,0)="X",W$2,"")</f>
        <v/>
      </c>
      <c r="G718" t="str">
        <f>IF(VLOOKUP($A718,Parts!$A:$AM,G$1,0)="X",X$2,"")</f>
        <v/>
      </c>
      <c r="H718" t="str">
        <f>IF(VLOOKUP($A718,Parts!$A:$AM,H$1,0)="X",Y$2,"")</f>
        <v/>
      </c>
      <c r="I718" t="str">
        <f>IF(VLOOKUP($A718,Parts!$A:$AM,I$1,0)="X",Z$2,"")</f>
        <v/>
      </c>
      <c r="J718" t="str">
        <f>IF(VLOOKUP($A718,Parts!$A:$AM,J$1,0)="X",AA$2,"")</f>
        <v/>
      </c>
      <c r="K718" t="str">
        <f>IF(VLOOKUP($A718,Parts!$A:$AM,K$1,0)="X",AB$2,"")</f>
        <v/>
      </c>
      <c r="L718" t="str">
        <f>IF(VLOOKUP($A718,Parts!$A:$AM,L$1,0)="X",AC$2,"")</f>
        <v/>
      </c>
      <c r="M718" t="str">
        <f>IF(VLOOKUP($A718,Parts!$A:$AM,M$1,0)="X",AD$2,"")</f>
        <v/>
      </c>
      <c r="N718" t="str">
        <f>IF(VLOOKUP($A718,Parts!$A:$AM,N$1,0)="X",AE$2,"")</f>
        <v/>
      </c>
      <c r="O718" t="str">
        <f>IF(VLOOKUP($A718,Parts!$A:$AM,O$1,0)="X",AF$2,"")</f>
        <v/>
      </c>
      <c r="P718" t="str">
        <f t="shared" si="12"/>
        <v/>
      </c>
    </row>
    <row r="719" spans="1:16" x14ac:dyDescent="0.25">
      <c r="A719" t="str">
        <f>Table15[[#This Row],[Name]]</f>
        <v>hydrogen-125-2</v>
      </c>
      <c r="B719" t="str">
        <f>IF(VLOOKUP($A719,Parts!$A:$AM,B$1,0)="X",S$2,"")</f>
        <v/>
      </c>
      <c r="C719" t="str">
        <f>IF(VLOOKUP($A719,Parts!$A:$AM,C$1,0)="X",T$2,"")</f>
        <v/>
      </c>
      <c r="D719" t="str">
        <f>IF(VLOOKUP($A719,Parts!$A:$AM,D$1,0)="X",U$2,"")</f>
        <v/>
      </c>
      <c r="E719" t="str">
        <f>IF(VLOOKUP($A719,Parts!$A:$AM,E$1,0)="X",V$2,"")</f>
        <v/>
      </c>
      <c r="F719" t="str">
        <f>IF(VLOOKUP($A719,Parts!$A:$AM,F$1,0)="X",W$2,"")</f>
        <v/>
      </c>
      <c r="G719" t="str">
        <f>IF(VLOOKUP($A719,Parts!$A:$AM,G$1,0)="X",X$2,"")</f>
        <v/>
      </c>
      <c r="H719" t="str">
        <f>IF(VLOOKUP($A719,Parts!$A:$AM,H$1,0)="X",Y$2,"")</f>
        <v/>
      </c>
      <c r="I719" t="str">
        <f>IF(VLOOKUP($A719,Parts!$A:$AM,I$1,0)="X",Z$2,"")</f>
        <v/>
      </c>
      <c r="J719" t="str">
        <f>IF(VLOOKUP($A719,Parts!$A:$AM,J$1,0)="X",AA$2,"")</f>
        <v/>
      </c>
      <c r="K719" t="str">
        <f>IF(VLOOKUP($A719,Parts!$A:$AM,K$1,0)="X",AB$2,"")</f>
        <v/>
      </c>
      <c r="L719" t="str">
        <f>IF(VLOOKUP($A719,Parts!$A:$AM,L$1,0)="X",AC$2,"")</f>
        <v/>
      </c>
      <c r="M719" t="str">
        <f>IF(VLOOKUP($A719,Parts!$A:$AM,M$1,0)="X",AD$2,"")</f>
        <v/>
      </c>
      <c r="N719" t="str">
        <f>IF(VLOOKUP($A719,Parts!$A:$AM,N$1,0)="X",AE$2,"")</f>
        <v/>
      </c>
      <c r="O719" t="str">
        <f>IF(VLOOKUP($A719,Parts!$A:$AM,O$1,0)="X",AF$2,"")</f>
        <v/>
      </c>
      <c r="P719" t="str">
        <f t="shared" si="12"/>
        <v/>
      </c>
    </row>
    <row r="720" spans="1:16" x14ac:dyDescent="0.25">
      <c r="A720" t="str">
        <f>Table15[[#This Row],[Name]]</f>
        <v>hydrogen-125-1</v>
      </c>
      <c r="B720" t="str">
        <f>IF(VLOOKUP($A720,Parts!$A:$AM,B$1,0)="X",S$2,"")</f>
        <v/>
      </c>
      <c r="C720" t="str">
        <f>IF(VLOOKUP($A720,Parts!$A:$AM,C$1,0)="X",T$2,"")</f>
        <v/>
      </c>
      <c r="D720" t="str">
        <f>IF(VLOOKUP($A720,Parts!$A:$AM,D$1,0)="X",U$2,"")</f>
        <v/>
      </c>
      <c r="E720" t="str">
        <f>IF(VLOOKUP($A720,Parts!$A:$AM,E$1,0)="X",V$2,"")</f>
        <v/>
      </c>
      <c r="F720" t="str">
        <f>IF(VLOOKUP($A720,Parts!$A:$AM,F$1,0)="X",W$2,"")</f>
        <v/>
      </c>
      <c r="G720" t="str">
        <f>IF(VLOOKUP($A720,Parts!$A:$AM,G$1,0)="X",X$2,"")</f>
        <v/>
      </c>
      <c r="H720" t="str">
        <f>IF(VLOOKUP($A720,Parts!$A:$AM,H$1,0)="X",Y$2,"")</f>
        <v/>
      </c>
      <c r="I720" t="str">
        <f>IF(VLOOKUP($A720,Parts!$A:$AM,I$1,0)="X",Z$2,"")</f>
        <v/>
      </c>
      <c r="J720" t="str">
        <f>IF(VLOOKUP($A720,Parts!$A:$AM,J$1,0)="X",AA$2,"")</f>
        <v/>
      </c>
      <c r="K720" t="str">
        <f>IF(VLOOKUP($A720,Parts!$A:$AM,K$1,0)="X",AB$2,"")</f>
        <v/>
      </c>
      <c r="L720" t="str">
        <f>IF(VLOOKUP($A720,Parts!$A:$AM,L$1,0)="X",AC$2,"")</f>
        <v/>
      </c>
      <c r="M720" t="str">
        <f>IF(VLOOKUP($A720,Parts!$A:$AM,M$1,0)="X",AD$2,"")</f>
        <v/>
      </c>
      <c r="N720" t="str">
        <f>IF(VLOOKUP($A720,Parts!$A:$AM,N$1,0)="X",AE$2,"")</f>
        <v/>
      </c>
      <c r="O720" t="str">
        <f>IF(VLOOKUP($A720,Parts!$A:$AM,O$1,0)="X",AF$2,"")</f>
        <v/>
      </c>
      <c r="P720" t="str">
        <f t="shared" si="12"/>
        <v/>
      </c>
    </row>
    <row r="721" spans="1:16" x14ac:dyDescent="0.25">
      <c r="A721" t="str">
        <f>Table15[[#This Row],[Name]]</f>
        <v>SXTRotatingMk2Ring</v>
      </c>
      <c r="B721" t="str">
        <f>IF(VLOOKUP($A721,Parts!$A:$AM,B$1,0)="X",S$2,"")</f>
        <v/>
      </c>
      <c r="C721" t="str">
        <f>IF(VLOOKUP($A721,Parts!$A:$AM,C$1,0)="X",T$2,"")</f>
        <v/>
      </c>
      <c r="D721" t="str">
        <f>IF(VLOOKUP($A721,Parts!$A:$AM,D$1,0)="X",U$2,"")</f>
        <v/>
      </c>
      <c r="E721" t="str">
        <f>IF(VLOOKUP($A721,Parts!$A:$AM,E$1,0)="X",V$2,"")</f>
        <v/>
      </c>
      <c r="F721" t="str">
        <f>IF(VLOOKUP($A721,Parts!$A:$AM,F$1,0)="X",W$2,"")</f>
        <v/>
      </c>
      <c r="G721" t="str">
        <f>IF(VLOOKUP($A721,Parts!$A:$AM,G$1,0)="X",X$2,"")</f>
        <v/>
      </c>
      <c r="H721" t="str">
        <f>IF(VLOOKUP($A721,Parts!$A:$AM,H$1,0)="X",Y$2,"")</f>
        <v/>
      </c>
      <c r="I721" t="str">
        <f>IF(VLOOKUP($A721,Parts!$A:$AM,I$1,0)="X",Z$2,"")</f>
        <v/>
      </c>
      <c r="J721" t="str">
        <f>IF(VLOOKUP($A721,Parts!$A:$AM,J$1,0)="X",AA$2,"")</f>
        <v/>
      </c>
      <c r="K721" t="str">
        <f>IF(VLOOKUP($A721,Parts!$A:$AM,K$1,0)="X",AB$2,"")</f>
        <v/>
      </c>
      <c r="L721" t="str">
        <f>IF(VLOOKUP($A721,Parts!$A:$AM,L$1,0)="X",AC$2,"")</f>
        <v/>
      </c>
      <c r="M721" t="str">
        <f>IF(VLOOKUP($A721,Parts!$A:$AM,M$1,0)="X",AD$2,"")</f>
        <v/>
      </c>
      <c r="N721" t="str">
        <f>IF(VLOOKUP($A721,Parts!$A:$AM,N$1,0)="X",AE$2,"")</f>
        <v/>
      </c>
      <c r="O721" t="str">
        <f>IF(VLOOKUP($A721,Parts!$A:$AM,O$1,0)="X",AF$2,"")</f>
        <v/>
      </c>
      <c r="P721" t="str">
        <f t="shared" si="12"/>
        <v/>
      </c>
    </row>
    <row r="722" spans="1:16" x14ac:dyDescent="0.25">
      <c r="A722" t="str">
        <f>Table15[[#This Row],[Name]]</f>
        <v>JetEngine</v>
      </c>
      <c r="B722" t="str">
        <f>IF(VLOOKUP($A722,Parts!$A:$AM,B$1,0)="X",S$2,"")</f>
        <v/>
      </c>
      <c r="C722" t="str">
        <f>IF(VLOOKUP($A722,Parts!$A:$AM,C$1,0)="X",T$2,"")</f>
        <v/>
      </c>
      <c r="D722" t="str">
        <f>IF(VLOOKUP($A722,Parts!$A:$AM,D$1,0)="X",U$2,"")</f>
        <v/>
      </c>
      <c r="E722" t="str">
        <f>IF(VLOOKUP($A722,Parts!$A:$AM,E$1,0)="X",V$2,"")</f>
        <v/>
      </c>
      <c r="F722" t="str">
        <f>IF(VLOOKUP($A722,Parts!$A:$AM,F$1,0)="X",W$2,"")</f>
        <v/>
      </c>
      <c r="G722" t="str">
        <f>IF(VLOOKUP($A722,Parts!$A:$AM,G$1,0)="X",X$2,"")</f>
        <v/>
      </c>
      <c r="H722" t="str">
        <f>IF(VLOOKUP($A722,Parts!$A:$AM,H$1,0)="X",Y$2,"")</f>
        <v/>
      </c>
      <c r="I722" t="str">
        <f>IF(VLOOKUP($A722,Parts!$A:$AM,I$1,0)="X",Z$2,"")</f>
        <v/>
      </c>
      <c r="J722" t="str">
        <f>IF(VLOOKUP($A722,Parts!$A:$AM,J$1,0)="X",AA$2,"")</f>
        <v/>
      </c>
      <c r="K722" t="str">
        <f>IF(VLOOKUP($A722,Parts!$A:$AM,K$1,0)="X",AB$2,"")</f>
        <v/>
      </c>
      <c r="L722" t="str">
        <f>IF(VLOOKUP($A722,Parts!$A:$AM,L$1,0)="X",AC$2,"")</f>
        <v/>
      </c>
      <c r="M722" t="str">
        <f>IF(VLOOKUP($A722,Parts!$A:$AM,M$1,0)="X",AD$2,"")</f>
        <v/>
      </c>
      <c r="N722" t="str">
        <f>IF(VLOOKUP($A722,Parts!$A:$AM,N$1,0)="X",AE$2,"")</f>
        <v/>
      </c>
      <c r="O722" t="str">
        <f>IF(VLOOKUP($A722,Parts!$A:$AM,O$1,0)="X",AF$2,"")</f>
        <v/>
      </c>
      <c r="P722" t="str">
        <f t="shared" si="12"/>
        <v/>
      </c>
    </row>
    <row r="723" spans="1:16" x14ac:dyDescent="0.25">
      <c r="A723" t="str">
        <f>Table15[[#This Row],[Name]]</f>
        <v>turboFanSize2</v>
      </c>
      <c r="B723" t="str">
        <f>IF(VLOOKUP($A723,Parts!$A:$AM,B$1,0)="X",S$2,"")</f>
        <v/>
      </c>
      <c r="C723" t="str">
        <f>IF(VLOOKUP($A723,Parts!$A:$AM,C$1,0)="X",T$2,"")</f>
        <v/>
      </c>
      <c r="D723" t="str">
        <f>IF(VLOOKUP($A723,Parts!$A:$AM,D$1,0)="X",U$2,"")</f>
        <v/>
      </c>
      <c r="E723" t="str">
        <f>IF(VLOOKUP($A723,Parts!$A:$AM,E$1,0)="X",V$2,"")</f>
        <v/>
      </c>
      <c r="F723" t="str">
        <f>IF(VLOOKUP($A723,Parts!$A:$AM,F$1,0)="X",W$2,"")</f>
        <v/>
      </c>
      <c r="G723" t="str">
        <f>IF(VLOOKUP($A723,Parts!$A:$AM,G$1,0)="X",X$2,"")</f>
        <v/>
      </c>
      <c r="H723" t="str">
        <f>IF(VLOOKUP($A723,Parts!$A:$AM,H$1,0)="X",Y$2,"")</f>
        <v/>
      </c>
      <c r="I723" t="str">
        <f>IF(VLOOKUP($A723,Parts!$A:$AM,I$1,0)="X",Z$2,"")</f>
        <v/>
      </c>
      <c r="J723" t="str">
        <f>IF(VLOOKUP($A723,Parts!$A:$AM,J$1,0)="X",AA$2,"")</f>
        <v/>
      </c>
      <c r="K723" t="str">
        <f>IF(VLOOKUP($A723,Parts!$A:$AM,K$1,0)="X",AB$2,"")</f>
        <v/>
      </c>
      <c r="L723" t="str">
        <f>IF(VLOOKUP($A723,Parts!$A:$AM,L$1,0)="X",AC$2,"")</f>
        <v/>
      </c>
      <c r="M723" t="str">
        <f>IF(VLOOKUP($A723,Parts!$A:$AM,M$1,0)="X",AD$2,"")</f>
        <v/>
      </c>
      <c r="N723" t="str">
        <f>IF(VLOOKUP($A723,Parts!$A:$AM,N$1,0)="X",AE$2,"")</f>
        <v/>
      </c>
      <c r="O723" t="str">
        <f>IF(VLOOKUP($A723,Parts!$A:$AM,O$1,0)="X",AF$2,"")</f>
        <v/>
      </c>
      <c r="P723" t="str">
        <f t="shared" si="12"/>
        <v/>
      </c>
    </row>
    <row r="724" spans="1:16" x14ac:dyDescent="0.25">
      <c r="A724" t="str">
        <f>Table15[[#This Row],[Name]]</f>
        <v>xstrutConnectorc2x</v>
      </c>
      <c r="B724" t="str">
        <f>IF(VLOOKUP($A724,Parts!$A:$AM,B$1,0)="X",S$2,"")</f>
        <v/>
      </c>
      <c r="C724" t="str">
        <f>IF(VLOOKUP($A724,Parts!$A:$AM,C$1,0)="X",T$2,"")</f>
        <v/>
      </c>
      <c r="D724" t="str">
        <f>IF(VLOOKUP($A724,Parts!$A:$AM,D$1,0)="X",U$2,"")</f>
        <v/>
      </c>
      <c r="E724" t="str">
        <f>IF(VLOOKUP($A724,Parts!$A:$AM,E$1,0)="X",V$2,"")</f>
        <v/>
      </c>
      <c r="F724" t="str">
        <f>IF(VLOOKUP($A724,Parts!$A:$AM,F$1,0)="X",W$2,"")</f>
        <v/>
      </c>
      <c r="G724" t="str">
        <f>IF(VLOOKUP($A724,Parts!$A:$AM,G$1,0)="X",X$2,"")</f>
        <v/>
      </c>
      <c r="H724" t="str">
        <f>IF(VLOOKUP($A724,Parts!$A:$AM,H$1,0)="X",Y$2,"")</f>
        <v/>
      </c>
      <c r="I724" t="str">
        <f>IF(VLOOKUP($A724,Parts!$A:$AM,I$1,0)="X",Z$2,"")</f>
        <v/>
      </c>
      <c r="J724" t="str">
        <f>IF(VLOOKUP($A724,Parts!$A:$AM,J$1,0)="X",AA$2,"")</f>
        <v/>
      </c>
      <c r="K724" t="str">
        <f>IF(VLOOKUP($A724,Parts!$A:$AM,K$1,0)="X",AB$2,"")</f>
        <v/>
      </c>
      <c r="L724" t="str">
        <f>IF(VLOOKUP($A724,Parts!$A:$AM,L$1,0)="X",AC$2,"")</f>
        <v/>
      </c>
      <c r="M724" t="str">
        <f>IF(VLOOKUP($A724,Parts!$A:$AM,M$1,0)="X",AD$2,"")</f>
        <v/>
      </c>
      <c r="N724" t="str">
        <f>IF(VLOOKUP($A724,Parts!$A:$AM,N$1,0)="X",AE$2,"")</f>
        <v/>
      </c>
      <c r="O724" t="str">
        <f>IF(VLOOKUP($A724,Parts!$A:$AM,O$1,0)="X",AF$2,"")</f>
        <v/>
      </c>
      <c r="P724" t="str">
        <f t="shared" si="12"/>
        <v/>
      </c>
    </row>
    <row r="725" spans="1:16" x14ac:dyDescent="0.25">
      <c r="A725" t="str">
        <f>Table15[[#This Row],[Name]]</f>
        <v>xstrutConnectorc1x</v>
      </c>
      <c r="B725" t="str">
        <f>IF(VLOOKUP($A725,Parts!$A:$AM,B$1,0)="X",S$2,"")</f>
        <v/>
      </c>
      <c r="C725" t="str">
        <f>IF(VLOOKUP($A725,Parts!$A:$AM,C$1,0)="X",T$2,"")</f>
        <v/>
      </c>
      <c r="D725" t="str">
        <f>IF(VLOOKUP($A725,Parts!$A:$AM,D$1,0)="X",U$2,"")</f>
        <v/>
      </c>
      <c r="E725" t="str">
        <f>IF(VLOOKUP($A725,Parts!$A:$AM,E$1,0)="X",V$2,"")</f>
        <v/>
      </c>
      <c r="F725" t="str">
        <f>IF(VLOOKUP($A725,Parts!$A:$AM,F$1,0)="X",W$2,"")</f>
        <v/>
      </c>
      <c r="G725" t="str">
        <f>IF(VLOOKUP($A725,Parts!$A:$AM,G$1,0)="X",X$2,"")</f>
        <v/>
      </c>
      <c r="H725" t="str">
        <f>IF(VLOOKUP($A725,Parts!$A:$AM,H$1,0)="X",Y$2,"")</f>
        <v/>
      </c>
      <c r="I725" t="str">
        <f>IF(VLOOKUP($A725,Parts!$A:$AM,I$1,0)="X",Z$2,"")</f>
        <v/>
      </c>
      <c r="J725" t="str">
        <f>IF(VLOOKUP($A725,Parts!$A:$AM,J$1,0)="X",AA$2,"")</f>
        <v/>
      </c>
      <c r="K725" t="str">
        <f>IF(VLOOKUP($A725,Parts!$A:$AM,K$1,0)="X",AB$2,"")</f>
        <v/>
      </c>
      <c r="L725" t="str">
        <f>IF(VLOOKUP($A725,Parts!$A:$AM,L$1,0)="X",AC$2,"")</f>
        <v/>
      </c>
      <c r="M725" t="str">
        <f>IF(VLOOKUP($A725,Parts!$A:$AM,M$1,0)="X",AD$2,"")</f>
        <v/>
      </c>
      <c r="N725" t="str">
        <f>IF(VLOOKUP($A725,Parts!$A:$AM,N$1,0)="X",AE$2,"")</f>
        <v/>
      </c>
      <c r="O725" t="str">
        <f>IF(VLOOKUP($A725,Parts!$A:$AM,O$1,0)="X",AF$2,"")</f>
        <v/>
      </c>
      <c r="P725" t="str">
        <f t="shared" si="12"/>
        <v/>
      </c>
    </row>
    <row r="726" spans="1:16" x14ac:dyDescent="0.25">
      <c r="A726" t="str">
        <f>Table15[[#This Row],[Name]]</f>
        <v>XNPdecouplerstack85Mx3HSx</v>
      </c>
      <c r="B726" t="str">
        <f>IF(VLOOKUP($A726,Parts!$A:$AM,B$1,0)="X",S$2,"")</f>
        <v/>
      </c>
      <c r="C726" t="str">
        <f>IF(VLOOKUP($A726,Parts!$A:$AM,C$1,0)="X",T$2,"")</f>
        <v/>
      </c>
      <c r="D726" t="str">
        <f>IF(VLOOKUP($A726,Parts!$A:$AM,D$1,0)="X",U$2,"")</f>
        <v/>
      </c>
      <c r="E726" t="str">
        <f>IF(VLOOKUP($A726,Parts!$A:$AM,E$1,0)="X",V$2,"")</f>
        <v/>
      </c>
      <c r="F726" t="str">
        <f>IF(VLOOKUP($A726,Parts!$A:$AM,F$1,0)="X",W$2,"")</f>
        <v/>
      </c>
      <c r="G726" t="str">
        <f>IF(VLOOKUP($A726,Parts!$A:$AM,G$1,0)="X",X$2,"")</f>
        <v/>
      </c>
      <c r="H726" t="str">
        <f>IF(VLOOKUP($A726,Parts!$A:$AM,H$1,0)="X",Y$2,"")</f>
        <v/>
      </c>
      <c r="I726" t="str">
        <f>IF(VLOOKUP($A726,Parts!$A:$AM,I$1,0)="X",Z$2,"")</f>
        <v/>
      </c>
      <c r="J726" t="str">
        <f>IF(VLOOKUP($A726,Parts!$A:$AM,J$1,0)="X",AA$2,"")</f>
        <v/>
      </c>
      <c r="K726" t="str">
        <f>IF(VLOOKUP($A726,Parts!$A:$AM,K$1,0)="X",AB$2,"")</f>
        <v/>
      </c>
      <c r="L726" t="str">
        <f>IF(VLOOKUP($A726,Parts!$A:$AM,L$1,0)="X",AC$2,"")</f>
        <v/>
      </c>
      <c r="M726" t="str">
        <f>IF(VLOOKUP($A726,Parts!$A:$AM,M$1,0)="X",AD$2,"")</f>
        <v/>
      </c>
      <c r="N726" t="str">
        <f>IF(VLOOKUP($A726,Parts!$A:$AM,N$1,0)="X",AE$2,"")</f>
        <v/>
      </c>
      <c r="O726" t="str">
        <f>IF(VLOOKUP($A726,Parts!$A:$AM,O$1,0)="X",AF$2,"")</f>
        <v/>
      </c>
      <c r="P726" t="str">
        <f t="shared" si="12"/>
        <v/>
      </c>
    </row>
    <row r="727" spans="1:16" x14ac:dyDescent="0.25">
      <c r="A727" t="str">
        <f>Table15[[#This Row],[Name]]</f>
        <v>SXTCrewCabSSP10</v>
      </c>
      <c r="B727" t="str">
        <f>IF(VLOOKUP($A727,Parts!$A:$AM,B$1,0)="X",S$2,"")</f>
        <v/>
      </c>
      <c r="C727" t="str">
        <f>IF(VLOOKUP($A727,Parts!$A:$AM,C$1,0)="X",T$2,"")</f>
        <v/>
      </c>
      <c r="D727" t="str">
        <f>IF(VLOOKUP($A727,Parts!$A:$AM,D$1,0)="X",U$2,"")</f>
        <v/>
      </c>
      <c r="E727" t="str">
        <f>IF(VLOOKUP($A727,Parts!$A:$AM,E$1,0)="X",V$2,"")</f>
        <v/>
      </c>
      <c r="F727" t="str">
        <f>IF(VLOOKUP($A727,Parts!$A:$AM,F$1,0)="X",W$2,"")</f>
        <v/>
      </c>
      <c r="G727" t="str">
        <f>IF(VLOOKUP($A727,Parts!$A:$AM,G$1,0)="X",X$2,"")</f>
        <v/>
      </c>
      <c r="H727" t="str">
        <f>IF(VLOOKUP($A727,Parts!$A:$AM,H$1,0)="X",Y$2,"")</f>
        <v xml:space="preserve">    MODULE
    { name = ModuleTagHabitable }
</v>
      </c>
      <c r="I727" t="str">
        <f>IF(VLOOKUP($A727,Parts!$A:$AM,I$1,0)="X",Z$2,"")</f>
        <v xml:space="preserve">    MODULE
    { name = ModuleTagHumanRated }
</v>
      </c>
      <c r="J727" t="str">
        <f>IF(VLOOKUP($A727,Parts!$A:$AM,J$1,0)="X",AA$2,"")</f>
        <v/>
      </c>
      <c r="K727" t="str">
        <f>IF(VLOOKUP($A727,Parts!$A:$AM,K$1,0)="X",AB$2,"")</f>
        <v/>
      </c>
      <c r="L727" t="str">
        <f>IF(VLOOKUP($A727,Parts!$A:$AM,L$1,0)="X",AC$2,"")</f>
        <v/>
      </c>
      <c r="M727" t="str">
        <f>IF(VLOOKUP($A727,Parts!$A:$AM,M$1,0)="X",AD$2,"")</f>
        <v/>
      </c>
      <c r="N727" t="str">
        <f>IF(VLOOKUP($A727,Parts!$A:$AM,N$1,0)="X",AE$2,"")</f>
        <v/>
      </c>
      <c r="O727" t="str">
        <f>IF(VLOOKUP($A727,Parts!$A:$AM,O$1,0)="X",AF$2,"")</f>
        <v/>
      </c>
      <c r="P727" t="str">
        <f t="shared" si="12"/>
        <v xml:space="preserve">    MODULE
    { name = ModuleTagHabitable }
    MODULE
    { name = ModuleTagHumanRated }
</v>
      </c>
    </row>
    <row r="728" spans="1:16" x14ac:dyDescent="0.25">
      <c r="A728" t="str">
        <f>Table15[[#This Row],[Name]]</f>
        <v>L25mSci</v>
      </c>
      <c r="B728" t="str">
        <f>IF(VLOOKUP($A728,Parts!$A:$AM,B$1,0)="X",S$2,"")</f>
        <v/>
      </c>
      <c r="C728" t="str">
        <f>IF(VLOOKUP($A728,Parts!$A:$AM,C$1,0)="X",T$2,"")</f>
        <v/>
      </c>
      <c r="D728" t="str">
        <f>IF(VLOOKUP($A728,Parts!$A:$AM,D$1,0)="X",U$2,"")</f>
        <v/>
      </c>
      <c r="E728" t="str">
        <f>IF(VLOOKUP($A728,Parts!$A:$AM,E$1,0)="X",V$2,"")</f>
        <v/>
      </c>
      <c r="F728" t="str">
        <f>IF(VLOOKUP($A728,Parts!$A:$AM,F$1,0)="X",W$2,"")</f>
        <v/>
      </c>
      <c r="G728" t="str">
        <f>IF(VLOOKUP($A728,Parts!$A:$AM,G$1,0)="X",X$2,"")</f>
        <v/>
      </c>
      <c r="H728" t="str">
        <f>IF(VLOOKUP($A728,Parts!$A:$AM,H$1,0)="X",Y$2,"")</f>
        <v/>
      </c>
      <c r="I728" t="str">
        <f>IF(VLOOKUP($A728,Parts!$A:$AM,I$1,0)="X",Z$2,"")</f>
        <v/>
      </c>
      <c r="J728" t="str">
        <f>IF(VLOOKUP($A728,Parts!$A:$AM,J$1,0)="X",AA$2,"")</f>
        <v xml:space="preserve">    MODULE
    { name = ModuleTagInstruments }
</v>
      </c>
      <c r="K728" t="str">
        <f>IF(VLOOKUP($A728,Parts!$A:$AM,K$1,0)="X",AB$2,"")</f>
        <v/>
      </c>
      <c r="L728" t="str">
        <f>IF(VLOOKUP($A728,Parts!$A:$AM,L$1,0)="X",AC$2,"")</f>
        <v/>
      </c>
      <c r="M728" t="str">
        <f>IF(VLOOKUP($A728,Parts!$A:$AM,M$1,0)="X",AD$2,"")</f>
        <v/>
      </c>
      <c r="N728" t="str">
        <f>IF(VLOOKUP($A728,Parts!$A:$AM,N$1,0)="X",AE$2,"")</f>
        <v/>
      </c>
      <c r="O728" t="str">
        <f>IF(VLOOKUP($A728,Parts!$A:$AM,O$1,0)="X",AF$2,"")</f>
        <v/>
      </c>
      <c r="P728" t="str">
        <f t="shared" si="12"/>
        <v xml:space="preserve">    MODULE
    { name = ModuleTagInstruments }
</v>
      </c>
    </row>
    <row r="729" spans="1:16" x14ac:dyDescent="0.25">
      <c r="A729" t="str">
        <f>Table15[[#This Row],[Name]]</f>
        <v>SXTCrewCabSSP20</v>
      </c>
      <c r="B729" t="str">
        <f>IF(VLOOKUP($A729,Parts!$A:$AM,B$1,0)="X",S$2,"")</f>
        <v/>
      </c>
      <c r="C729" t="str">
        <f>IF(VLOOKUP($A729,Parts!$A:$AM,C$1,0)="X",T$2,"")</f>
        <v/>
      </c>
      <c r="D729" t="str">
        <f>IF(VLOOKUP($A729,Parts!$A:$AM,D$1,0)="X",U$2,"")</f>
        <v/>
      </c>
      <c r="E729" t="str">
        <f>IF(VLOOKUP($A729,Parts!$A:$AM,E$1,0)="X",V$2,"")</f>
        <v/>
      </c>
      <c r="F729" t="str">
        <f>IF(VLOOKUP($A729,Parts!$A:$AM,F$1,0)="X",W$2,"")</f>
        <v/>
      </c>
      <c r="G729" t="str">
        <f>IF(VLOOKUP($A729,Parts!$A:$AM,G$1,0)="X",X$2,"")</f>
        <v/>
      </c>
      <c r="H729" t="str">
        <f>IF(VLOOKUP($A729,Parts!$A:$AM,H$1,0)="X",Y$2,"")</f>
        <v xml:space="preserve">    MODULE
    { name = ModuleTagHabitable }
</v>
      </c>
      <c r="I729" t="str">
        <f>IF(VLOOKUP($A729,Parts!$A:$AM,I$1,0)="X",Z$2,"")</f>
        <v xml:space="preserve">    MODULE
    { name = ModuleTagHumanRated }
</v>
      </c>
      <c r="J729" t="str">
        <f>IF(VLOOKUP($A729,Parts!$A:$AM,J$1,0)="X",AA$2,"")</f>
        <v/>
      </c>
      <c r="K729" t="str">
        <f>IF(VLOOKUP($A729,Parts!$A:$AM,K$1,0)="X",AB$2,"")</f>
        <v/>
      </c>
      <c r="L729" t="str">
        <f>IF(VLOOKUP($A729,Parts!$A:$AM,L$1,0)="X",AC$2,"")</f>
        <v/>
      </c>
      <c r="M729" t="str">
        <f>IF(VLOOKUP($A729,Parts!$A:$AM,M$1,0)="X",AD$2,"")</f>
        <v/>
      </c>
      <c r="N729" t="str">
        <f>IF(VLOOKUP($A729,Parts!$A:$AM,N$1,0)="X",AE$2,"")</f>
        <v/>
      </c>
      <c r="O729" t="str">
        <f>IF(VLOOKUP($A729,Parts!$A:$AM,O$1,0)="X",AF$2,"")</f>
        <v/>
      </c>
      <c r="P729" t="str">
        <f t="shared" si="12"/>
        <v xml:space="preserve">    MODULE
    { name = ModuleTagHabitable }
    MODULE
    { name = ModuleTagHumanRated }
</v>
      </c>
    </row>
    <row r="730" spans="1:16" x14ac:dyDescent="0.25">
      <c r="A730" t="str">
        <f>Table15[[#This Row],[Name]]</f>
        <v>XKWFlatadapter3x2cc291x</v>
      </c>
      <c r="B730" t="str">
        <f>IF(VLOOKUP($A730,Parts!$A:$AM,B$1,0)="X",S$2,"")</f>
        <v/>
      </c>
      <c r="C730" t="str">
        <f>IF(VLOOKUP($A730,Parts!$A:$AM,C$1,0)="X",T$2,"")</f>
        <v/>
      </c>
      <c r="D730" t="str">
        <f>IF(VLOOKUP($A730,Parts!$A:$AM,D$1,0)="X",U$2,"")</f>
        <v/>
      </c>
      <c r="E730" t="str">
        <f>IF(VLOOKUP($A730,Parts!$A:$AM,E$1,0)="X",V$2,"")</f>
        <v/>
      </c>
      <c r="F730" t="str">
        <f>IF(VLOOKUP($A730,Parts!$A:$AM,F$1,0)="X",W$2,"")</f>
        <v/>
      </c>
      <c r="G730" t="str">
        <f>IF(VLOOKUP($A730,Parts!$A:$AM,G$1,0)="X",X$2,"")</f>
        <v/>
      </c>
      <c r="H730" t="str">
        <f>IF(VLOOKUP($A730,Parts!$A:$AM,H$1,0)="X",Y$2,"")</f>
        <v/>
      </c>
      <c r="I730" t="str">
        <f>IF(VLOOKUP($A730,Parts!$A:$AM,I$1,0)="X",Z$2,"")</f>
        <v/>
      </c>
      <c r="J730" t="str">
        <f>IF(VLOOKUP($A730,Parts!$A:$AM,J$1,0)="X",AA$2,"")</f>
        <v/>
      </c>
      <c r="K730" t="str">
        <f>IF(VLOOKUP($A730,Parts!$A:$AM,K$1,0)="X",AB$2,"")</f>
        <v/>
      </c>
      <c r="L730" t="str">
        <f>IF(VLOOKUP($A730,Parts!$A:$AM,L$1,0)="X",AC$2,"")</f>
        <v/>
      </c>
      <c r="M730" t="str">
        <f>IF(VLOOKUP($A730,Parts!$A:$AM,M$1,0)="X",AD$2,"")</f>
        <v/>
      </c>
      <c r="N730" t="str">
        <f>IF(VLOOKUP($A730,Parts!$A:$AM,N$1,0)="X",AE$2,"")</f>
        <v/>
      </c>
      <c r="O730" t="str">
        <f>IF(VLOOKUP($A730,Parts!$A:$AM,O$1,0)="X",AF$2,"")</f>
        <v/>
      </c>
      <c r="P730" t="str">
        <f t="shared" si="12"/>
        <v/>
      </c>
    </row>
    <row r="731" spans="1:16" x14ac:dyDescent="0.25">
      <c r="A731" t="str">
        <f>Table15[[#This Row],[Name]]</f>
        <v>MonkeyPodLanderPSx3</v>
      </c>
      <c r="B731" t="str">
        <f>IF(VLOOKUP($A731,Parts!$A:$AM,B$1,0)="X",S$2,"")</f>
        <v/>
      </c>
      <c r="C731" t="str">
        <f>IF(VLOOKUP($A731,Parts!$A:$AM,C$1,0)="X",T$2,"")</f>
        <v/>
      </c>
      <c r="D731" t="str">
        <f>IF(VLOOKUP($A731,Parts!$A:$AM,D$1,0)="X",U$2,"")</f>
        <v/>
      </c>
      <c r="E731" t="str">
        <f>IF(VLOOKUP($A731,Parts!$A:$AM,E$1,0)="X",V$2,"")</f>
        <v/>
      </c>
      <c r="F731" t="str">
        <f>IF(VLOOKUP($A731,Parts!$A:$AM,F$1,0)="X",W$2,"")</f>
        <v/>
      </c>
      <c r="G731" t="str">
        <f>IF(VLOOKUP($A731,Parts!$A:$AM,G$1,0)="X",X$2,"")</f>
        <v/>
      </c>
      <c r="H731" t="str">
        <f>IF(VLOOKUP($A731,Parts!$A:$AM,H$1,0)="X",Y$2,"")</f>
        <v/>
      </c>
      <c r="I731" t="str">
        <f>IF(VLOOKUP($A731,Parts!$A:$AM,I$1,0)="X",Z$2,"")</f>
        <v/>
      </c>
      <c r="J731" t="str">
        <f>IF(VLOOKUP($A731,Parts!$A:$AM,J$1,0)="X",AA$2,"")</f>
        <v/>
      </c>
      <c r="K731" t="str">
        <f>IF(VLOOKUP($A731,Parts!$A:$AM,K$1,0)="X",AB$2,"")</f>
        <v/>
      </c>
      <c r="L731" t="str">
        <f>IF(VLOOKUP($A731,Parts!$A:$AM,L$1,0)="X",AC$2,"")</f>
        <v/>
      </c>
      <c r="M731" t="str">
        <f>IF(VLOOKUP($A731,Parts!$A:$AM,M$1,0)="X",AD$2,"")</f>
        <v/>
      </c>
      <c r="N731" t="str">
        <f>IF(VLOOKUP($A731,Parts!$A:$AM,N$1,0)="X",AE$2,"")</f>
        <v/>
      </c>
      <c r="O731" t="str">
        <f>IF(VLOOKUP($A731,Parts!$A:$AM,O$1,0)="X",AF$2,"")</f>
        <v/>
      </c>
      <c r="P731" t="str">
        <f t="shared" si="12"/>
        <v/>
      </c>
    </row>
    <row r="732" spans="1:16" x14ac:dyDescent="0.25">
      <c r="A732" t="str">
        <f>Table15[[#This Row],[Name]]</f>
        <v>MonkeyPodAirlock3x</v>
      </c>
      <c r="B732" t="str">
        <f>IF(VLOOKUP($A732,Parts!$A:$AM,B$1,0)="X",S$2,"")</f>
        <v/>
      </c>
      <c r="C732" t="str">
        <f>IF(VLOOKUP($A732,Parts!$A:$AM,C$1,0)="X",T$2,"")</f>
        <v/>
      </c>
      <c r="D732" t="str">
        <f>IF(VLOOKUP($A732,Parts!$A:$AM,D$1,0)="X",U$2,"")</f>
        <v/>
      </c>
      <c r="E732" t="str">
        <f>IF(VLOOKUP($A732,Parts!$A:$AM,E$1,0)="X",V$2,"")</f>
        <v/>
      </c>
      <c r="F732" t="str">
        <f>IF(VLOOKUP($A732,Parts!$A:$AM,F$1,0)="X",W$2,"")</f>
        <v/>
      </c>
      <c r="G732" t="str">
        <f>IF(VLOOKUP($A732,Parts!$A:$AM,G$1,0)="X",X$2,"")</f>
        <v/>
      </c>
      <c r="H732" t="str">
        <f>IF(VLOOKUP($A732,Parts!$A:$AM,H$1,0)="X",Y$2,"")</f>
        <v/>
      </c>
      <c r="I732" t="str">
        <f>IF(VLOOKUP($A732,Parts!$A:$AM,I$1,0)="X",Z$2,"")</f>
        <v/>
      </c>
      <c r="J732" t="str">
        <f>IF(VLOOKUP($A732,Parts!$A:$AM,J$1,0)="X",AA$2,"")</f>
        <v/>
      </c>
      <c r="K732" t="str">
        <f>IF(VLOOKUP($A732,Parts!$A:$AM,K$1,0)="X",AB$2,"")</f>
        <v/>
      </c>
      <c r="L732" t="str">
        <f>IF(VLOOKUP($A732,Parts!$A:$AM,L$1,0)="X",AC$2,"")</f>
        <v/>
      </c>
      <c r="M732" t="str">
        <f>IF(VLOOKUP($A732,Parts!$A:$AM,M$1,0)="X",AD$2,"")</f>
        <v/>
      </c>
      <c r="N732" t="str">
        <f>IF(VLOOKUP($A732,Parts!$A:$AM,N$1,0)="X",AE$2,"")</f>
        <v/>
      </c>
      <c r="O732" t="str">
        <f>IF(VLOOKUP($A732,Parts!$A:$AM,O$1,0)="X",AF$2,"")</f>
        <v/>
      </c>
      <c r="P732" t="str">
        <f t="shared" si="12"/>
        <v/>
      </c>
    </row>
    <row r="733" spans="1:16" x14ac:dyDescent="0.25">
      <c r="A733" t="str">
        <f>Table15[[#This Row],[Name]]</f>
        <v>SHABLANDER-SLRx32xa4e</v>
      </c>
      <c r="B733" t="str">
        <f>IF(VLOOKUP($A733,Parts!$A:$AM,B$1,0)="X",S$2,"")</f>
        <v/>
      </c>
      <c r="C733" t="str">
        <f>IF(VLOOKUP($A733,Parts!$A:$AM,C$1,0)="X",T$2,"")</f>
        <v/>
      </c>
      <c r="D733" t="str">
        <f>IF(VLOOKUP($A733,Parts!$A:$AM,D$1,0)="X",U$2,"")</f>
        <v/>
      </c>
      <c r="E733" t="str">
        <f>IF(VLOOKUP($A733,Parts!$A:$AM,E$1,0)="X",V$2,"")</f>
        <v/>
      </c>
      <c r="F733" t="str">
        <f>IF(VLOOKUP($A733,Parts!$A:$AM,F$1,0)="X",W$2,"")</f>
        <v/>
      </c>
      <c r="G733" t="str">
        <f>IF(VLOOKUP($A733,Parts!$A:$AM,G$1,0)="X",X$2,"")</f>
        <v/>
      </c>
      <c r="H733" t="str">
        <f>IF(VLOOKUP($A733,Parts!$A:$AM,H$1,0)="X",Y$2,"")</f>
        <v/>
      </c>
      <c r="I733" t="str">
        <f>IF(VLOOKUP($A733,Parts!$A:$AM,I$1,0)="X",Z$2,"")</f>
        <v/>
      </c>
      <c r="J733" t="str">
        <f>IF(VLOOKUP($A733,Parts!$A:$AM,J$1,0)="X",AA$2,"")</f>
        <v/>
      </c>
      <c r="K733" t="str">
        <f>IF(VLOOKUP($A733,Parts!$A:$AM,K$1,0)="X",AB$2,"")</f>
        <v/>
      </c>
      <c r="L733" t="str">
        <f>IF(VLOOKUP($A733,Parts!$A:$AM,L$1,0)="X",AC$2,"")</f>
        <v/>
      </c>
      <c r="M733" t="str">
        <f>IF(VLOOKUP($A733,Parts!$A:$AM,M$1,0)="X",AD$2,"")</f>
        <v/>
      </c>
      <c r="N733" t="str">
        <f>IF(VLOOKUP($A733,Parts!$A:$AM,N$1,0)="X",AE$2,"")</f>
        <v/>
      </c>
      <c r="O733" t="str">
        <f>IF(VLOOKUP($A733,Parts!$A:$AM,O$1,0)="X",AF$2,"")</f>
        <v/>
      </c>
      <c r="P733" t="str">
        <f t="shared" si="12"/>
        <v/>
      </c>
    </row>
    <row r="734" spans="1:16" x14ac:dyDescent="0.25">
      <c r="A734" t="str">
        <f>Table15[[#This Row],[Name]]</f>
        <v>SHABLANDER-SLRx32af</v>
      </c>
      <c r="B734" t="str">
        <f>IF(VLOOKUP($A734,Parts!$A:$AM,B$1,0)="X",S$2,"")</f>
        <v/>
      </c>
      <c r="C734" t="str">
        <f>IF(VLOOKUP($A734,Parts!$A:$AM,C$1,0)="X",T$2,"")</f>
        <v/>
      </c>
      <c r="D734" t="str">
        <f>IF(VLOOKUP($A734,Parts!$A:$AM,D$1,0)="X",U$2,"")</f>
        <v/>
      </c>
      <c r="E734" t="str">
        <f>IF(VLOOKUP($A734,Parts!$A:$AM,E$1,0)="X",V$2,"")</f>
        <v/>
      </c>
      <c r="F734" t="str">
        <f>IF(VLOOKUP($A734,Parts!$A:$AM,F$1,0)="X",W$2,"")</f>
        <v/>
      </c>
      <c r="G734" t="str">
        <f>IF(VLOOKUP($A734,Parts!$A:$AM,G$1,0)="X",X$2,"")</f>
        <v/>
      </c>
      <c r="H734" t="str">
        <f>IF(VLOOKUP($A734,Parts!$A:$AM,H$1,0)="X",Y$2,"")</f>
        <v/>
      </c>
      <c r="I734" t="str">
        <f>IF(VLOOKUP($A734,Parts!$A:$AM,I$1,0)="X",Z$2,"")</f>
        <v/>
      </c>
      <c r="J734" t="str">
        <f>IF(VLOOKUP($A734,Parts!$A:$AM,J$1,0)="X",AA$2,"")</f>
        <v/>
      </c>
      <c r="K734" t="str">
        <f>IF(VLOOKUP($A734,Parts!$A:$AM,K$1,0)="X",AB$2,"")</f>
        <v/>
      </c>
      <c r="L734" t="str">
        <f>IF(VLOOKUP($A734,Parts!$A:$AM,L$1,0)="X",AC$2,"")</f>
        <v/>
      </c>
      <c r="M734" t="str">
        <f>IF(VLOOKUP($A734,Parts!$A:$AM,M$1,0)="X",AD$2,"")</f>
        <v/>
      </c>
      <c r="N734" t="str">
        <f>IF(VLOOKUP($A734,Parts!$A:$AM,N$1,0)="X",AE$2,"")</f>
        <v/>
      </c>
      <c r="O734" t="str">
        <f>IF(VLOOKUP($A734,Parts!$A:$AM,O$1,0)="X",AF$2,"")</f>
        <v/>
      </c>
      <c r="P734" t="str">
        <f t="shared" si="12"/>
        <v/>
      </c>
    </row>
    <row r="735" spans="1:16" x14ac:dyDescent="0.25">
      <c r="A735" t="str">
        <f>Table15[[#This Row],[Name]]</f>
        <v>PC_InflateHeatshield3HLxx</v>
      </c>
      <c r="B735" t="str">
        <f>IF(VLOOKUP($A735,Parts!$A:$AM,B$1,0)="X",S$2,"")</f>
        <v/>
      </c>
      <c r="C735" t="str">
        <f>IF(VLOOKUP($A735,Parts!$A:$AM,C$1,0)="X",T$2,"")</f>
        <v/>
      </c>
      <c r="D735" t="str">
        <f>IF(VLOOKUP($A735,Parts!$A:$AM,D$1,0)="X",U$2,"")</f>
        <v/>
      </c>
      <c r="E735" t="str">
        <f>IF(VLOOKUP($A735,Parts!$A:$AM,E$1,0)="X",V$2,"")</f>
        <v/>
      </c>
      <c r="F735" t="str">
        <f>IF(VLOOKUP($A735,Parts!$A:$AM,F$1,0)="X",W$2,"")</f>
        <v/>
      </c>
      <c r="G735" t="str">
        <f>IF(VLOOKUP($A735,Parts!$A:$AM,G$1,0)="X",X$2,"")</f>
        <v/>
      </c>
      <c r="H735" t="str">
        <f>IF(VLOOKUP($A735,Parts!$A:$AM,H$1,0)="X",Y$2,"")</f>
        <v/>
      </c>
      <c r="I735" t="str">
        <f>IF(VLOOKUP($A735,Parts!$A:$AM,I$1,0)="X",Z$2,"")</f>
        <v/>
      </c>
      <c r="J735" t="str">
        <f>IF(VLOOKUP($A735,Parts!$A:$AM,J$1,0)="X",AA$2,"")</f>
        <v/>
      </c>
      <c r="K735" t="str">
        <f>IF(VLOOKUP($A735,Parts!$A:$AM,K$1,0)="X",AB$2,"")</f>
        <v/>
      </c>
      <c r="L735" t="str">
        <f>IF(VLOOKUP($A735,Parts!$A:$AM,L$1,0)="X",AC$2,"")</f>
        <v/>
      </c>
      <c r="M735" t="str">
        <f>IF(VLOOKUP($A735,Parts!$A:$AM,M$1,0)="X",AD$2,"")</f>
        <v/>
      </c>
      <c r="N735" t="str">
        <f>IF(VLOOKUP($A735,Parts!$A:$AM,N$1,0)="X",AE$2,"")</f>
        <v/>
      </c>
      <c r="O735" t="str">
        <f>IF(VLOOKUP($A735,Parts!$A:$AM,O$1,0)="X",AF$2,"")</f>
        <v/>
      </c>
      <c r="P735" t="str">
        <f t="shared" si="12"/>
        <v/>
      </c>
    </row>
    <row r="736" spans="1:16" x14ac:dyDescent="0.25">
      <c r="A736" t="str">
        <f>Table15[[#This Row],[Name]]</f>
        <v>MonkeyPodpsADAPTERmtvLHSM66xsa</v>
      </c>
      <c r="B736" t="str">
        <f>IF(VLOOKUP($A736,Parts!$A:$AM,B$1,0)="X",S$2,"")</f>
        <v/>
      </c>
      <c r="C736" t="str">
        <f>IF(VLOOKUP($A736,Parts!$A:$AM,C$1,0)="X",T$2,"")</f>
        <v/>
      </c>
      <c r="D736" t="str">
        <f>IF(VLOOKUP($A736,Parts!$A:$AM,D$1,0)="X",U$2,"")</f>
        <v/>
      </c>
      <c r="E736" t="str">
        <f>IF(VLOOKUP($A736,Parts!$A:$AM,E$1,0)="X",V$2,"")</f>
        <v/>
      </c>
      <c r="F736" t="str">
        <f>IF(VLOOKUP($A736,Parts!$A:$AM,F$1,0)="X",W$2,"")</f>
        <v/>
      </c>
      <c r="G736" t="str">
        <f>IF(VLOOKUP($A736,Parts!$A:$AM,G$1,0)="X",X$2,"")</f>
        <v/>
      </c>
      <c r="H736" t="str">
        <f>IF(VLOOKUP($A736,Parts!$A:$AM,H$1,0)="X",Y$2,"")</f>
        <v/>
      </c>
      <c r="I736" t="str">
        <f>IF(VLOOKUP($A736,Parts!$A:$AM,I$1,0)="X",Z$2,"")</f>
        <v/>
      </c>
      <c r="J736" t="str">
        <f>IF(VLOOKUP($A736,Parts!$A:$AM,J$1,0)="X",AA$2,"")</f>
        <v/>
      </c>
      <c r="K736" t="str">
        <f>IF(VLOOKUP($A736,Parts!$A:$AM,K$1,0)="X",AB$2,"")</f>
        <v/>
      </c>
      <c r="L736" t="str">
        <f>IF(VLOOKUP($A736,Parts!$A:$AM,L$1,0)="X",AC$2,"")</f>
        <v/>
      </c>
      <c r="M736" t="str">
        <f>IF(VLOOKUP($A736,Parts!$A:$AM,M$1,0)="X",AD$2,"")</f>
        <v/>
      </c>
      <c r="N736" t="str">
        <f>IF(VLOOKUP($A736,Parts!$A:$AM,N$1,0)="X",AE$2,"")</f>
        <v/>
      </c>
      <c r="O736" t="str">
        <f>IF(VLOOKUP($A736,Parts!$A:$AM,O$1,0)="X",AF$2,"")</f>
        <v/>
      </c>
      <c r="P736" t="str">
        <f t="shared" si="12"/>
        <v/>
      </c>
    </row>
    <row r="737" spans="1:16" x14ac:dyDescent="0.25">
      <c r="A737" t="str">
        <f>Table15[[#This Row],[Name]]</f>
        <v>xmk2LanderCabinx</v>
      </c>
      <c r="B737" t="str">
        <f>IF(VLOOKUP($A737,Parts!$A:$AM,B$1,0)="X",S$2,"")</f>
        <v/>
      </c>
      <c r="C737" t="str">
        <f>IF(VLOOKUP($A737,Parts!$A:$AM,C$1,0)="X",T$2,"")</f>
        <v/>
      </c>
      <c r="D737" t="str">
        <f>IF(VLOOKUP($A737,Parts!$A:$AM,D$1,0)="X",U$2,"")</f>
        <v/>
      </c>
      <c r="E737" t="str">
        <f>IF(VLOOKUP($A737,Parts!$A:$AM,E$1,0)="X",V$2,"")</f>
        <v/>
      </c>
      <c r="F737" t="str">
        <f>IF(VLOOKUP($A737,Parts!$A:$AM,F$1,0)="X",W$2,"")</f>
        <v/>
      </c>
      <c r="G737" t="str">
        <f>IF(VLOOKUP($A737,Parts!$A:$AM,G$1,0)="X",X$2,"")</f>
        <v/>
      </c>
      <c r="H737" t="str">
        <f>IF(VLOOKUP($A737,Parts!$A:$AM,H$1,0)="X",Y$2,"")</f>
        <v/>
      </c>
      <c r="I737" t="str">
        <f>IF(VLOOKUP($A737,Parts!$A:$AM,I$1,0)="X",Z$2,"")</f>
        <v/>
      </c>
      <c r="J737" t="str">
        <f>IF(VLOOKUP($A737,Parts!$A:$AM,J$1,0)="X",AA$2,"")</f>
        <v/>
      </c>
      <c r="K737" t="str">
        <f>IF(VLOOKUP($A737,Parts!$A:$AM,K$1,0)="X",AB$2,"")</f>
        <v/>
      </c>
      <c r="L737" t="str">
        <f>IF(VLOOKUP($A737,Parts!$A:$AM,L$1,0)="X",AC$2,"")</f>
        <v/>
      </c>
      <c r="M737" t="str">
        <f>IF(VLOOKUP($A737,Parts!$A:$AM,M$1,0)="X",AD$2,"")</f>
        <v/>
      </c>
      <c r="N737" t="str">
        <f>IF(VLOOKUP($A737,Parts!$A:$AM,N$1,0)="X",AE$2,"")</f>
        <v/>
      </c>
      <c r="O737" t="str">
        <f>IF(VLOOKUP($A737,Parts!$A:$AM,O$1,0)="X",AF$2,"")</f>
        <v/>
      </c>
      <c r="P737" t="str">
        <f t="shared" si="12"/>
        <v/>
      </c>
    </row>
    <row r="738" spans="1:16" x14ac:dyDescent="0.25">
      <c r="A738" t="str">
        <f>Table15[[#This Row],[Name]]</f>
        <v>xmk2LanderCabin2x</v>
      </c>
      <c r="B738" t="str">
        <f>IF(VLOOKUP($A738,Parts!$A:$AM,B$1,0)="X",S$2,"")</f>
        <v/>
      </c>
      <c r="C738" t="str">
        <f>IF(VLOOKUP($A738,Parts!$A:$AM,C$1,0)="X",T$2,"")</f>
        <v/>
      </c>
      <c r="D738" t="str">
        <f>IF(VLOOKUP($A738,Parts!$A:$AM,D$1,0)="X",U$2,"")</f>
        <v/>
      </c>
      <c r="E738" t="str">
        <f>IF(VLOOKUP($A738,Parts!$A:$AM,E$1,0)="X",V$2,"")</f>
        <v/>
      </c>
      <c r="F738" t="str">
        <f>IF(VLOOKUP($A738,Parts!$A:$AM,F$1,0)="X",W$2,"")</f>
        <v/>
      </c>
      <c r="G738" t="str">
        <f>IF(VLOOKUP($A738,Parts!$A:$AM,G$1,0)="X",X$2,"")</f>
        <v/>
      </c>
      <c r="H738" t="str">
        <f>IF(VLOOKUP($A738,Parts!$A:$AM,H$1,0)="X",Y$2,"")</f>
        <v/>
      </c>
      <c r="I738" t="str">
        <f>IF(VLOOKUP($A738,Parts!$A:$AM,I$1,0)="X",Z$2,"")</f>
        <v/>
      </c>
      <c r="J738" t="str">
        <f>IF(VLOOKUP($A738,Parts!$A:$AM,J$1,0)="X",AA$2,"")</f>
        <v/>
      </c>
      <c r="K738" t="str">
        <f>IF(VLOOKUP($A738,Parts!$A:$AM,K$1,0)="X",AB$2,"")</f>
        <v/>
      </c>
      <c r="L738" t="str">
        <f>IF(VLOOKUP($A738,Parts!$A:$AM,L$1,0)="X",AC$2,"")</f>
        <v/>
      </c>
      <c r="M738" t="str">
        <f>IF(VLOOKUP($A738,Parts!$A:$AM,M$1,0)="X",AD$2,"")</f>
        <v/>
      </c>
      <c r="N738" t="str">
        <f>IF(VLOOKUP($A738,Parts!$A:$AM,N$1,0)="X",AE$2,"")</f>
        <v/>
      </c>
      <c r="O738" t="str">
        <f>IF(VLOOKUP($A738,Parts!$A:$AM,O$1,0)="X",AF$2,"")</f>
        <v/>
      </c>
      <c r="P738" t="str">
        <f t="shared" si="12"/>
        <v/>
      </c>
    </row>
    <row r="739" spans="1:16" x14ac:dyDescent="0.25">
      <c r="A739" t="str">
        <f>Table15[[#This Row],[Name]]</f>
        <v>XNP_interstage_5m_8m_t3MTVDRIVEX2</v>
      </c>
      <c r="B739" t="str">
        <f>IF(VLOOKUP($A739,Parts!$A:$AM,B$1,0)="X",S$2,"")</f>
        <v/>
      </c>
      <c r="C739" t="str">
        <f>IF(VLOOKUP($A739,Parts!$A:$AM,C$1,0)="X",T$2,"")</f>
        <v/>
      </c>
      <c r="D739" t="str">
        <f>IF(VLOOKUP($A739,Parts!$A:$AM,D$1,0)="X",U$2,"")</f>
        <v/>
      </c>
      <c r="E739" t="str">
        <f>IF(VLOOKUP($A739,Parts!$A:$AM,E$1,0)="X",V$2,"")</f>
        <v/>
      </c>
      <c r="F739" t="str">
        <f>IF(VLOOKUP($A739,Parts!$A:$AM,F$1,0)="X",W$2,"")</f>
        <v/>
      </c>
      <c r="G739" t="str">
        <f>IF(VLOOKUP($A739,Parts!$A:$AM,G$1,0)="X",X$2,"")</f>
        <v/>
      </c>
      <c r="H739" t="str">
        <f>IF(VLOOKUP($A739,Parts!$A:$AM,H$1,0)="X",Y$2,"")</f>
        <v/>
      </c>
      <c r="I739" t="str">
        <f>IF(VLOOKUP($A739,Parts!$A:$AM,I$1,0)="X",Z$2,"")</f>
        <v/>
      </c>
      <c r="J739" t="str">
        <f>IF(VLOOKUP($A739,Parts!$A:$AM,J$1,0)="X",AA$2,"")</f>
        <v/>
      </c>
      <c r="K739" t="str">
        <f>IF(VLOOKUP($A739,Parts!$A:$AM,K$1,0)="X",AB$2,"")</f>
        <v/>
      </c>
      <c r="L739" t="str">
        <f>IF(VLOOKUP($A739,Parts!$A:$AM,L$1,0)="X",AC$2,"")</f>
        <v/>
      </c>
      <c r="M739" t="str">
        <f>IF(VLOOKUP($A739,Parts!$A:$AM,M$1,0)="X",AD$2,"")</f>
        <v/>
      </c>
      <c r="N739" t="str">
        <f>IF(VLOOKUP($A739,Parts!$A:$AM,N$1,0)="X",AE$2,"")</f>
        <v/>
      </c>
      <c r="O739" t="str">
        <f>IF(VLOOKUP($A739,Parts!$A:$AM,O$1,0)="X",AF$2,"")</f>
        <v/>
      </c>
      <c r="P739" t="str">
        <f t="shared" si="12"/>
        <v/>
      </c>
    </row>
    <row r="740" spans="1:16" x14ac:dyDescent="0.25">
      <c r="A740" t="str">
        <f>Table15[[#This Row],[Name]]</f>
        <v>XNP_lft_8_0m_6mzxx6222X3</v>
      </c>
      <c r="B740" t="str">
        <f>IF(VLOOKUP($A740,Parts!$A:$AM,B$1,0)="X",S$2,"")</f>
        <v/>
      </c>
      <c r="C740" t="str">
        <f>IF(VLOOKUP($A740,Parts!$A:$AM,C$1,0)="X",T$2,"")</f>
        <v/>
      </c>
      <c r="D740" t="str">
        <f>IF(VLOOKUP($A740,Parts!$A:$AM,D$1,0)="X",U$2,"")</f>
        <v/>
      </c>
      <c r="E740" t="str">
        <f>IF(VLOOKUP($A740,Parts!$A:$AM,E$1,0)="X",V$2,"")</f>
        <v/>
      </c>
      <c r="F740" t="str">
        <f>IF(VLOOKUP($A740,Parts!$A:$AM,F$1,0)="X",W$2,"")</f>
        <v/>
      </c>
      <c r="G740" t="str">
        <f>IF(VLOOKUP($A740,Parts!$A:$AM,G$1,0)="X",X$2,"")</f>
        <v/>
      </c>
      <c r="H740" t="str">
        <f>IF(VLOOKUP($A740,Parts!$A:$AM,H$1,0)="X",Y$2,"")</f>
        <v/>
      </c>
      <c r="I740" t="str">
        <f>IF(VLOOKUP($A740,Parts!$A:$AM,I$1,0)="X",Z$2,"")</f>
        <v/>
      </c>
      <c r="J740" t="str">
        <f>IF(VLOOKUP($A740,Parts!$A:$AM,J$1,0)="X",AA$2,"")</f>
        <v/>
      </c>
      <c r="K740" t="str">
        <f>IF(VLOOKUP($A740,Parts!$A:$AM,K$1,0)="X",AB$2,"")</f>
        <v/>
      </c>
      <c r="L740" t="str">
        <f>IF(VLOOKUP($A740,Parts!$A:$AM,L$1,0)="X",AC$2,"")</f>
        <v/>
      </c>
      <c r="M740" t="str">
        <f>IF(VLOOKUP($A740,Parts!$A:$AM,M$1,0)="X",AD$2,"")</f>
        <v/>
      </c>
      <c r="N740" t="str">
        <f>IF(VLOOKUP($A740,Parts!$A:$AM,N$1,0)="X",AE$2,"")</f>
        <v/>
      </c>
      <c r="O740" t="str">
        <f>IF(VLOOKUP($A740,Parts!$A:$AM,O$1,0)="X",AF$2,"")</f>
        <v/>
      </c>
      <c r="P740" t="str">
        <f t="shared" si="12"/>
        <v/>
      </c>
    </row>
    <row r="741" spans="1:16" x14ac:dyDescent="0.25">
      <c r="A741" t="str">
        <f>Table15[[#This Row],[Name]]</f>
        <v>MonkeyPodOrionTypeS22xa66ck2cx</v>
      </c>
      <c r="B741" t="str">
        <f>IF(VLOOKUP($A741,Parts!$A:$AM,B$1,0)="X",S$2,"")</f>
        <v/>
      </c>
      <c r="C741" t="str">
        <f>IF(VLOOKUP($A741,Parts!$A:$AM,C$1,0)="X",T$2,"")</f>
        <v/>
      </c>
      <c r="D741" t="str">
        <f>IF(VLOOKUP($A741,Parts!$A:$AM,D$1,0)="X",U$2,"")</f>
        <v/>
      </c>
      <c r="E741" t="str">
        <f>IF(VLOOKUP($A741,Parts!$A:$AM,E$1,0)="X",V$2,"")</f>
        <v/>
      </c>
      <c r="F741" t="str">
        <f>IF(VLOOKUP($A741,Parts!$A:$AM,F$1,0)="X",W$2,"")</f>
        <v/>
      </c>
      <c r="G741" t="str">
        <f>IF(VLOOKUP($A741,Parts!$A:$AM,G$1,0)="X",X$2,"")</f>
        <v/>
      </c>
      <c r="H741" t="str">
        <f>IF(VLOOKUP($A741,Parts!$A:$AM,H$1,0)="X",Y$2,"")</f>
        <v/>
      </c>
      <c r="I741" t="str">
        <f>IF(VLOOKUP($A741,Parts!$A:$AM,I$1,0)="X",Z$2,"")</f>
        <v/>
      </c>
      <c r="J741" t="str">
        <f>IF(VLOOKUP($A741,Parts!$A:$AM,J$1,0)="X",AA$2,"")</f>
        <v/>
      </c>
      <c r="K741" t="str">
        <f>IF(VLOOKUP($A741,Parts!$A:$AM,K$1,0)="X",AB$2,"")</f>
        <v/>
      </c>
      <c r="L741" t="str">
        <f>IF(VLOOKUP($A741,Parts!$A:$AM,L$1,0)="X",AC$2,"")</f>
        <v/>
      </c>
      <c r="M741" t="str">
        <f>IF(VLOOKUP($A741,Parts!$A:$AM,M$1,0)="X",AD$2,"")</f>
        <v/>
      </c>
      <c r="N741" t="str">
        <f>IF(VLOOKUP($A741,Parts!$A:$AM,N$1,0)="X",AE$2,"")</f>
        <v/>
      </c>
      <c r="O741" t="str">
        <f>IF(VLOOKUP($A741,Parts!$A:$AM,O$1,0)="X",AF$2,"")</f>
        <v/>
      </c>
      <c r="P741" t="str">
        <f t="shared" si="12"/>
        <v/>
      </c>
    </row>
    <row r="742" spans="1:16" x14ac:dyDescent="0.25">
      <c r="A742" t="str">
        <f>Table15[[#This Row],[Name]]</f>
        <v>nosMonkeyExplorerUtilityALTAIR3tga9XXX</v>
      </c>
      <c r="B742" t="str">
        <f>IF(VLOOKUP($A742,Parts!$A:$AM,B$1,0)="X",S$2,"")</f>
        <v/>
      </c>
      <c r="C742" t="str">
        <f>IF(VLOOKUP($A742,Parts!$A:$AM,C$1,0)="X",T$2,"")</f>
        <v/>
      </c>
      <c r="D742" t="str">
        <f>IF(VLOOKUP($A742,Parts!$A:$AM,D$1,0)="X",U$2,"")</f>
        <v/>
      </c>
      <c r="E742" t="str">
        <f>IF(VLOOKUP($A742,Parts!$A:$AM,E$1,0)="X",V$2,"")</f>
        <v/>
      </c>
      <c r="F742" t="str">
        <f>IF(VLOOKUP($A742,Parts!$A:$AM,F$1,0)="X",W$2,"")</f>
        <v/>
      </c>
      <c r="G742" t="str">
        <f>IF(VLOOKUP($A742,Parts!$A:$AM,G$1,0)="X",X$2,"")</f>
        <v/>
      </c>
      <c r="H742" t="str">
        <f>IF(VLOOKUP($A742,Parts!$A:$AM,H$1,0)="X",Y$2,"")</f>
        <v/>
      </c>
      <c r="I742" t="str">
        <f>IF(VLOOKUP($A742,Parts!$A:$AM,I$1,0)="X",Z$2,"")</f>
        <v/>
      </c>
      <c r="J742" t="str">
        <f>IF(VLOOKUP($A742,Parts!$A:$AM,J$1,0)="X",AA$2,"")</f>
        <v/>
      </c>
      <c r="K742" t="str">
        <f>IF(VLOOKUP($A742,Parts!$A:$AM,K$1,0)="X",AB$2,"")</f>
        <v/>
      </c>
      <c r="L742" t="str">
        <f>IF(VLOOKUP($A742,Parts!$A:$AM,L$1,0)="X",AC$2,"")</f>
        <v/>
      </c>
      <c r="M742" t="str">
        <f>IF(VLOOKUP($A742,Parts!$A:$AM,M$1,0)="X",AD$2,"")</f>
        <v/>
      </c>
      <c r="N742" t="str">
        <f>IF(VLOOKUP($A742,Parts!$A:$AM,N$1,0)="X",AE$2,"")</f>
        <v/>
      </c>
      <c r="O742" t="str">
        <f>IF(VLOOKUP($A742,Parts!$A:$AM,O$1,0)="X",AF$2,"")</f>
        <v/>
      </c>
      <c r="P742" t="str">
        <f t="shared" si="12"/>
        <v/>
      </c>
    </row>
    <row r="743" spans="1:16" x14ac:dyDescent="0.25">
      <c r="A743" t="str">
        <f>Table15[[#This Row],[Name]]</f>
        <v>XNP_lft_xtrt8mC1199987711CB8MA2x</v>
      </c>
      <c r="B743" t="str">
        <f>IF(VLOOKUP($A743,Parts!$A:$AM,B$1,0)="X",S$2,"")</f>
        <v/>
      </c>
      <c r="C743" t="str">
        <f>IF(VLOOKUP($A743,Parts!$A:$AM,C$1,0)="X",T$2,"")</f>
        <v/>
      </c>
      <c r="D743" t="str">
        <f>IF(VLOOKUP($A743,Parts!$A:$AM,D$1,0)="X",U$2,"")</f>
        <v/>
      </c>
      <c r="E743" t="str">
        <f>IF(VLOOKUP($A743,Parts!$A:$AM,E$1,0)="X",V$2,"")</f>
        <v/>
      </c>
      <c r="F743" t="str">
        <f>IF(VLOOKUP($A743,Parts!$A:$AM,F$1,0)="X",W$2,"")</f>
        <v/>
      </c>
      <c r="G743" t="str">
        <f>IF(VLOOKUP($A743,Parts!$A:$AM,G$1,0)="X",X$2,"")</f>
        <v/>
      </c>
      <c r="H743" t="str">
        <f>IF(VLOOKUP($A743,Parts!$A:$AM,H$1,0)="X",Y$2,"")</f>
        <v/>
      </c>
      <c r="I743" t="str">
        <f>IF(VLOOKUP($A743,Parts!$A:$AM,I$1,0)="X",Z$2,"")</f>
        <v/>
      </c>
      <c r="J743" t="str">
        <f>IF(VLOOKUP($A743,Parts!$A:$AM,J$1,0)="X",AA$2,"")</f>
        <v/>
      </c>
      <c r="K743" t="str">
        <f>IF(VLOOKUP($A743,Parts!$A:$AM,K$1,0)="X",AB$2,"")</f>
        <v/>
      </c>
      <c r="L743" t="str">
        <f>IF(VLOOKUP($A743,Parts!$A:$AM,L$1,0)="X",AC$2,"")</f>
        <v/>
      </c>
      <c r="M743" t="str">
        <f>IF(VLOOKUP($A743,Parts!$A:$AM,M$1,0)="X",AD$2,"")</f>
        <v/>
      </c>
      <c r="N743" t="str">
        <f>IF(VLOOKUP($A743,Parts!$A:$AM,N$1,0)="X",AE$2,"")</f>
        <v/>
      </c>
      <c r="O743" t="str">
        <f>IF(VLOOKUP($A743,Parts!$A:$AM,O$1,0)="X",AF$2,"")</f>
        <v/>
      </c>
      <c r="P743" t="str">
        <f t="shared" si="12"/>
        <v/>
      </c>
    </row>
    <row r="744" spans="1:16" x14ac:dyDescent="0.25">
      <c r="A744" t="str">
        <f>Table15[[#This Row],[Name]]</f>
        <v>SLS_CM_FairingAdapter296-EM2</v>
      </c>
      <c r="B744" t="str">
        <f>IF(VLOOKUP($A744,Parts!$A:$AM,B$1,0)="X",S$2,"")</f>
        <v/>
      </c>
      <c r="C744" t="str">
        <f>IF(VLOOKUP($A744,Parts!$A:$AM,C$1,0)="X",T$2,"")</f>
        <v/>
      </c>
      <c r="D744" t="str">
        <f>IF(VLOOKUP($A744,Parts!$A:$AM,D$1,0)="X",U$2,"")</f>
        <v/>
      </c>
      <c r="E744" t="str">
        <f>IF(VLOOKUP($A744,Parts!$A:$AM,E$1,0)="X",V$2,"")</f>
        <v/>
      </c>
      <c r="F744" t="str">
        <f>IF(VLOOKUP($A744,Parts!$A:$AM,F$1,0)="X",W$2,"")</f>
        <v/>
      </c>
      <c r="G744" t="str">
        <f>IF(VLOOKUP($A744,Parts!$A:$AM,G$1,0)="X",X$2,"")</f>
        <v/>
      </c>
      <c r="H744" t="str">
        <f>IF(VLOOKUP($A744,Parts!$A:$AM,H$1,0)="X",Y$2,"")</f>
        <v/>
      </c>
      <c r="I744" t="str">
        <f>IF(VLOOKUP($A744,Parts!$A:$AM,I$1,0)="X",Z$2,"")</f>
        <v/>
      </c>
      <c r="J744" t="str">
        <f>IF(VLOOKUP($A744,Parts!$A:$AM,J$1,0)="X",AA$2,"")</f>
        <v/>
      </c>
      <c r="K744" t="str">
        <f>IF(VLOOKUP($A744,Parts!$A:$AM,K$1,0)="X",AB$2,"")</f>
        <v/>
      </c>
      <c r="L744" t="str">
        <f>IF(VLOOKUP($A744,Parts!$A:$AM,L$1,0)="X",AC$2,"")</f>
        <v/>
      </c>
      <c r="M744" t="str">
        <f>IF(VLOOKUP($A744,Parts!$A:$AM,M$1,0)="X",AD$2,"")</f>
        <v/>
      </c>
      <c r="N744" t="str">
        <f>IF(VLOOKUP($A744,Parts!$A:$AM,N$1,0)="X",AE$2,"")</f>
        <v/>
      </c>
      <c r="O744" t="str">
        <f>IF(VLOOKUP($A744,Parts!$A:$AM,O$1,0)="X",AF$2,"")</f>
        <v/>
      </c>
      <c r="P744" t="str">
        <f t="shared" si="12"/>
        <v/>
      </c>
    </row>
    <row r="745" spans="1:16" x14ac:dyDescent="0.25">
      <c r="A745" t="str">
        <f>Table15[[#This Row],[Name]]</f>
        <v>xCXA_SAWx</v>
      </c>
      <c r="B745" t="str">
        <f>IF(VLOOKUP($A745,Parts!$A:$AM,B$1,0)="X",S$2,"")</f>
        <v/>
      </c>
      <c r="C745" t="str">
        <f>IF(VLOOKUP($A745,Parts!$A:$AM,C$1,0)="X",T$2,"")</f>
        <v/>
      </c>
      <c r="D745" t="str">
        <f>IF(VLOOKUP($A745,Parts!$A:$AM,D$1,0)="X",U$2,"")</f>
        <v/>
      </c>
      <c r="E745" t="str">
        <f>IF(VLOOKUP($A745,Parts!$A:$AM,E$1,0)="X",V$2,"")</f>
        <v/>
      </c>
      <c r="F745" t="str">
        <f>IF(VLOOKUP($A745,Parts!$A:$AM,F$1,0)="X",W$2,"")</f>
        <v/>
      </c>
      <c r="G745" t="str">
        <f>IF(VLOOKUP($A745,Parts!$A:$AM,G$1,0)="X",X$2,"")</f>
        <v/>
      </c>
      <c r="H745" t="str">
        <f>IF(VLOOKUP($A745,Parts!$A:$AM,H$1,0)="X",Y$2,"")</f>
        <v/>
      </c>
      <c r="I745" t="str">
        <f>IF(VLOOKUP($A745,Parts!$A:$AM,I$1,0)="X",Z$2,"")</f>
        <v/>
      </c>
      <c r="J745" t="str">
        <f>IF(VLOOKUP($A745,Parts!$A:$AM,J$1,0)="X",AA$2,"")</f>
        <v/>
      </c>
      <c r="K745" t="str">
        <f>IF(VLOOKUP($A745,Parts!$A:$AM,K$1,0)="X",AB$2,"")</f>
        <v/>
      </c>
      <c r="L745" t="str">
        <f>IF(VLOOKUP($A745,Parts!$A:$AM,L$1,0)="X",AC$2,"")</f>
        <v/>
      </c>
      <c r="M745" t="str">
        <f>IF(VLOOKUP($A745,Parts!$A:$AM,M$1,0)="X",AD$2,"")</f>
        <v/>
      </c>
      <c r="N745" t="str">
        <f>IF(VLOOKUP($A745,Parts!$A:$AM,N$1,0)="X",AE$2,"")</f>
        <v/>
      </c>
      <c r="O745" t="str">
        <f>IF(VLOOKUP($A745,Parts!$A:$AM,O$1,0)="X",AF$2,"")</f>
        <v/>
      </c>
      <c r="P745" t="str">
        <f t="shared" si="12"/>
        <v/>
      </c>
    </row>
    <row r="746" spans="1:16" x14ac:dyDescent="0.25">
      <c r="A746" t="str">
        <f>Table15[[#This Row],[Name]]</f>
        <v>XCXA_P6_BATTERY_TRUSSX</v>
      </c>
      <c r="B746" t="str">
        <f>IF(VLOOKUP($A746,Parts!$A:$AM,B$1,0)="X",S$2,"")</f>
        <v/>
      </c>
      <c r="C746" t="str">
        <f>IF(VLOOKUP($A746,Parts!$A:$AM,C$1,0)="X",T$2,"")</f>
        <v/>
      </c>
      <c r="D746" t="str">
        <f>IF(VLOOKUP($A746,Parts!$A:$AM,D$1,0)="X",U$2,"")</f>
        <v/>
      </c>
      <c r="E746" t="str">
        <f>IF(VLOOKUP($A746,Parts!$A:$AM,E$1,0)="X",V$2,"")</f>
        <v/>
      </c>
      <c r="F746" t="str">
        <f>IF(VLOOKUP($A746,Parts!$A:$AM,F$1,0)="X",W$2,"")</f>
        <v/>
      </c>
      <c r="G746" t="str">
        <f>IF(VLOOKUP($A746,Parts!$A:$AM,G$1,0)="X",X$2,"")</f>
        <v/>
      </c>
      <c r="H746" t="str">
        <f>IF(VLOOKUP($A746,Parts!$A:$AM,H$1,0)="X",Y$2,"")</f>
        <v/>
      </c>
      <c r="I746" t="str">
        <f>IF(VLOOKUP($A746,Parts!$A:$AM,I$1,0)="X",Z$2,"")</f>
        <v/>
      </c>
      <c r="J746" t="str">
        <f>IF(VLOOKUP($A746,Parts!$A:$AM,J$1,0)="X",AA$2,"")</f>
        <v/>
      </c>
      <c r="K746" t="str">
        <f>IF(VLOOKUP($A746,Parts!$A:$AM,K$1,0)="X",AB$2,"")</f>
        <v/>
      </c>
      <c r="L746" t="str">
        <f>IF(VLOOKUP($A746,Parts!$A:$AM,L$1,0)="X",AC$2,"")</f>
        <v/>
      </c>
      <c r="M746" t="str">
        <f>IF(VLOOKUP($A746,Parts!$A:$AM,M$1,0)="X",AD$2,"")</f>
        <v/>
      </c>
      <c r="N746" t="str">
        <f>IF(VLOOKUP($A746,Parts!$A:$AM,N$1,0)="X",AE$2,"")</f>
        <v/>
      </c>
      <c r="O746" t="str">
        <f>IF(VLOOKUP($A746,Parts!$A:$AM,O$1,0)="X",AF$2,"")</f>
        <v/>
      </c>
      <c r="P746" t="str">
        <f t="shared" si="12"/>
        <v/>
      </c>
    </row>
    <row r="747" spans="1:16" x14ac:dyDescent="0.25">
      <c r="A747" t="str">
        <f>Table15[[#This Row],[Name]]</f>
        <v>XCXA_P6_LONG_SPACERX</v>
      </c>
      <c r="B747" t="str">
        <f>IF(VLOOKUP($A747,Parts!$A:$AM,B$1,0)="X",S$2,"")</f>
        <v/>
      </c>
      <c r="C747" t="str">
        <f>IF(VLOOKUP($A747,Parts!$A:$AM,C$1,0)="X",T$2,"")</f>
        <v/>
      </c>
      <c r="D747" t="str">
        <f>IF(VLOOKUP($A747,Parts!$A:$AM,D$1,0)="X",U$2,"")</f>
        <v/>
      </c>
      <c r="E747" t="str">
        <f>IF(VLOOKUP($A747,Parts!$A:$AM,E$1,0)="X",V$2,"")</f>
        <v/>
      </c>
      <c r="F747" t="str">
        <f>IF(VLOOKUP($A747,Parts!$A:$AM,F$1,0)="X",W$2,"")</f>
        <v/>
      </c>
      <c r="G747" t="str">
        <f>IF(VLOOKUP($A747,Parts!$A:$AM,G$1,0)="X",X$2,"")</f>
        <v/>
      </c>
      <c r="H747" t="str">
        <f>IF(VLOOKUP($A747,Parts!$A:$AM,H$1,0)="X",Y$2,"")</f>
        <v/>
      </c>
      <c r="I747" t="str">
        <f>IF(VLOOKUP($A747,Parts!$A:$AM,I$1,0)="X",Z$2,"")</f>
        <v/>
      </c>
      <c r="J747" t="str">
        <f>IF(VLOOKUP($A747,Parts!$A:$AM,J$1,0)="X",AA$2,"")</f>
        <v/>
      </c>
      <c r="K747" t="str">
        <f>IF(VLOOKUP($A747,Parts!$A:$AM,K$1,0)="X",AB$2,"")</f>
        <v/>
      </c>
      <c r="L747" t="str">
        <f>IF(VLOOKUP($A747,Parts!$A:$AM,L$1,0)="X",AC$2,"")</f>
        <v/>
      </c>
      <c r="M747" t="str">
        <f>IF(VLOOKUP($A747,Parts!$A:$AM,M$1,0)="X",AD$2,"")</f>
        <v/>
      </c>
      <c r="N747" t="str">
        <f>IF(VLOOKUP($A747,Parts!$A:$AM,N$1,0)="X",AE$2,"")</f>
        <v/>
      </c>
      <c r="O747" t="str">
        <f>IF(VLOOKUP($A747,Parts!$A:$AM,O$1,0)="X",AF$2,"")</f>
        <v/>
      </c>
      <c r="P747" t="str">
        <f t="shared" si="12"/>
        <v/>
      </c>
    </row>
    <row r="748" spans="1:16" x14ac:dyDescent="0.25">
      <c r="A748" t="str">
        <f>Table15[[#This Row],[Name]]</f>
        <v>xCXA_Z1x</v>
      </c>
      <c r="B748" t="str">
        <f>IF(VLOOKUP($A748,Parts!$A:$AM,B$1,0)="X",S$2,"")</f>
        <v/>
      </c>
      <c r="C748" t="str">
        <f>IF(VLOOKUP($A748,Parts!$A:$AM,C$1,0)="X",T$2,"")</f>
        <v/>
      </c>
      <c r="D748" t="str">
        <f>IF(VLOOKUP($A748,Parts!$A:$AM,D$1,0)="X",U$2,"")</f>
        <v/>
      </c>
      <c r="E748" t="str">
        <f>IF(VLOOKUP($A748,Parts!$A:$AM,E$1,0)="X",V$2,"")</f>
        <v/>
      </c>
      <c r="F748" t="str">
        <f>IF(VLOOKUP($A748,Parts!$A:$AM,F$1,0)="X",W$2,"")</f>
        <v/>
      </c>
      <c r="G748" t="str">
        <f>IF(VLOOKUP($A748,Parts!$A:$AM,G$1,0)="X",X$2,"")</f>
        <v/>
      </c>
      <c r="H748" t="str">
        <f>IF(VLOOKUP($A748,Parts!$A:$AM,H$1,0)="X",Y$2,"")</f>
        <v/>
      </c>
      <c r="I748" t="str">
        <f>IF(VLOOKUP($A748,Parts!$A:$AM,I$1,0)="X",Z$2,"")</f>
        <v/>
      </c>
      <c r="J748" t="str">
        <f>IF(VLOOKUP($A748,Parts!$A:$AM,J$1,0)="X",AA$2,"")</f>
        <v/>
      </c>
      <c r="K748" t="str">
        <f>IF(VLOOKUP($A748,Parts!$A:$AM,K$1,0)="X",AB$2,"")</f>
        <v/>
      </c>
      <c r="L748" t="str">
        <f>IF(VLOOKUP($A748,Parts!$A:$AM,L$1,0)="X",AC$2,"")</f>
        <v/>
      </c>
      <c r="M748" t="str">
        <f>IF(VLOOKUP($A748,Parts!$A:$AM,M$1,0)="X",AD$2,"")</f>
        <v/>
      </c>
      <c r="N748" t="str">
        <f>IF(VLOOKUP($A748,Parts!$A:$AM,N$1,0)="X",AE$2,"")</f>
        <v/>
      </c>
      <c r="O748" t="str">
        <f>IF(VLOOKUP($A748,Parts!$A:$AM,O$1,0)="X",AF$2,"")</f>
        <v/>
      </c>
      <c r="P748" t="str">
        <f t="shared" si="12"/>
        <v/>
      </c>
    </row>
    <row r="749" spans="1:16" x14ac:dyDescent="0.25">
      <c r="A749" t="str">
        <f>Table15[[#This Row],[Name]]</f>
        <v>MonkeyPodOrionTypeS22xa66ckX4899</v>
      </c>
      <c r="B749" t="str">
        <f>IF(VLOOKUP($A749,Parts!$A:$AM,B$1,0)="X",S$2,"")</f>
        <v/>
      </c>
      <c r="C749" t="str">
        <f>IF(VLOOKUP($A749,Parts!$A:$AM,C$1,0)="X",T$2,"")</f>
        <v/>
      </c>
      <c r="D749" t="str">
        <f>IF(VLOOKUP($A749,Parts!$A:$AM,D$1,0)="X",U$2,"")</f>
        <v/>
      </c>
      <c r="E749" t="str">
        <f>IF(VLOOKUP($A749,Parts!$A:$AM,E$1,0)="X",V$2,"")</f>
        <v/>
      </c>
      <c r="F749" t="str">
        <f>IF(VLOOKUP($A749,Parts!$A:$AM,F$1,0)="X",W$2,"")</f>
        <v/>
      </c>
      <c r="G749" t="str">
        <f>IF(VLOOKUP($A749,Parts!$A:$AM,G$1,0)="X",X$2,"")</f>
        <v/>
      </c>
      <c r="H749" t="str">
        <f>IF(VLOOKUP($A749,Parts!$A:$AM,H$1,0)="X",Y$2,"")</f>
        <v/>
      </c>
      <c r="I749" t="str">
        <f>IF(VLOOKUP($A749,Parts!$A:$AM,I$1,0)="X",Z$2,"")</f>
        <v/>
      </c>
      <c r="J749" t="str">
        <f>IF(VLOOKUP($A749,Parts!$A:$AM,J$1,0)="X",AA$2,"")</f>
        <v/>
      </c>
      <c r="K749" t="str">
        <f>IF(VLOOKUP($A749,Parts!$A:$AM,K$1,0)="X",AB$2,"")</f>
        <v/>
      </c>
      <c r="L749" t="str">
        <f>IF(VLOOKUP($A749,Parts!$A:$AM,L$1,0)="X",AC$2,"")</f>
        <v/>
      </c>
      <c r="M749" t="str">
        <f>IF(VLOOKUP($A749,Parts!$A:$AM,M$1,0)="X",AD$2,"")</f>
        <v/>
      </c>
      <c r="N749" t="str">
        <f>IF(VLOOKUP($A749,Parts!$A:$AM,N$1,0)="X",AE$2,"")</f>
        <v/>
      </c>
      <c r="O749" t="str">
        <f>IF(VLOOKUP($A749,Parts!$A:$AM,O$1,0)="X",AF$2,"")</f>
        <v/>
      </c>
      <c r="P749" t="str">
        <f t="shared" si="12"/>
        <v/>
      </c>
    </row>
    <row r="750" spans="1:16" x14ac:dyDescent="0.25">
      <c r="A750" t="str">
        <f>Table15[[#This Row],[Name]]</f>
        <v>WBI_ChassisDecoupler</v>
      </c>
      <c r="B750" t="str">
        <f>IF(VLOOKUP($A750,Parts!$A:$AM,B$1,0)="X",S$2,"")</f>
        <v/>
      </c>
      <c r="C750" t="str">
        <f>IF(VLOOKUP($A750,Parts!$A:$AM,C$1,0)="X",T$2,"")</f>
        <v/>
      </c>
      <c r="D750" t="str">
        <f>IF(VLOOKUP($A750,Parts!$A:$AM,D$1,0)="X",U$2,"")</f>
        <v/>
      </c>
      <c r="E750" t="str">
        <f>IF(VLOOKUP($A750,Parts!$A:$AM,E$1,0)="X",V$2,"")</f>
        <v/>
      </c>
      <c r="F750" t="str">
        <f>IF(VLOOKUP($A750,Parts!$A:$AM,F$1,0)="X",W$2,"")</f>
        <v/>
      </c>
      <c r="G750" t="str">
        <f>IF(VLOOKUP($A750,Parts!$A:$AM,G$1,0)="X",X$2,"")</f>
        <v/>
      </c>
      <c r="H750" t="str">
        <f>IF(VLOOKUP($A750,Parts!$A:$AM,H$1,0)="X",Y$2,"")</f>
        <v/>
      </c>
      <c r="I750" t="str">
        <f>IF(VLOOKUP($A750,Parts!$A:$AM,I$1,0)="X",Z$2,"")</f>
        <v/>
      </c>
      <c r="J750" t="str">
        <f>IF(VLOOKUP($A750,Parts!$A:$AM,J$1,0)="X",AA$2,"")</f>
        <v/>
      </c>
      <c r="K750" t="str">
        <f>IF(VLOOKUP($A750,Parts!$A:$AM,K$1,0)="X",AB$2,"")</f>
        <v/>
      </c>
      <c r="L750" t="str">
        <f>IF(VLOOKUP($A750,Parts!$A:$AM,L$1,0)="X",AC$2,"")</f>
        <v/>
      </c>
      <c r="M750" t="str">
        <f>IF(VLOOKUP($A750,Parts!$A:$AM,M$1,0)="X",AD$2,"")</f>
        <v/>
      </c>
      <c r="N750" t="str">
        <f>IF(VLOOKUP($A750,Parts!$A:$AM,N$1,0)="X",AE$2,"")</f>
        <v/>
      </c>
      <c r="O750" t="str">
        <f>IF(VLOOKUP($A750,Parts!$A:$AM,O$1,0)="X",AF$2,"")</f>
        <v/>
      </c>
      <c r="P750" t="str">
        <f t="shared" si="12"/>
        <v/>
      </c>
    </row>
    <row r="751" spans="1:16" x14ac:dyDescent="0.25">
      <c r="A751" t="str">
        <f>Table15[[#This Row],[Name]]</f>
        <v>avionicsNoseCone</v>
      </c>
      <c r="B751" t="str">
        <f>IF(VLOOKUP($A751,Parts!$A:$AM,B$1,0)="X",S$2,"")</f>
        <v xml:space="preserve">    MODULE
    { name = ModuleTagAvionics }
</v>
      </c>
      <c r="C751" t="str">
        <f>IF(VLOOKUP($A751,Parts!$A:$AM,C$1,0)="X",T$2,"")</f>
        <v/>
      </c>
      <c r="D751" t="str">
        <f>IF(VLOOKUP($A751,Parts!$A:$AM,D$1,0)="X",U$2,"")</f>
        <v/>
      </c>
      <c r="E751" t="str">
        <f>IF(VLOOKUP($A751,Parts!$A:$AM,E$1,0)="X",V$2,"")</f>
        <v/>
      </c>
      <c r="F751" t="str">
        <f>IF(VLOOKUP($A751,Parts!$A:$AM,F$1,0)="X",W$2,"")</f>
        <v/>
      </c>
      <c r="G751" t="str">
        <f>IF(VLOOKUP($A751,Parts!$A:$AM,G$1,0)="X",X$2,"")</f>
        <v/>
      </c>
      <c r="H751" t="str">
        <f>IF(VLOOKUP($A751,Parts!$A:$AM,H$1,0)="X",Y$2,"")</f>
        <v/>
      </c>
      <c r="I751" t="str">
        <f>IF(VLOOKUP($A751,Parts!$A:$AM,I$1,0)="X",Z$2,"")</f>
        <v/>
      </c>
      <c r="J751" t="str">
        <f>IF(VLOOKUP($A751,Parts!$A:$AM,J$1,0)="X",AA$2,"")</f>
        <v/>
      </c>
      <c r="K751" t="str">
        <f>IF(VLOOKUP($A751,Parts!$A:$AM,K$1,0)="X",AB$2,"")</f>
        <v/>
      </c>
      <c r="L751" t="str">
        <f>IF(VLOOKUP($A751,Parts!$A:$AM,L$1,0)="X",AC$2,"")</f>
        <v/>
      </c>
      <c r="M751" t="str">
        <f>IF(VLOOKUP($A751,Parts!$A:$AM,M$1,0)="X",AD$2,"")</f>
        <v/>
      </c>
      <c r="N751" t="str">
        <f>IF(VLOOKUP($A751,Parts!$A:$AM,N$1,0)="X",AE$2,"")</f>
        <v/>
      </c>
      <c r="O751" t="str">
        <f>IF(VLOOKUP($A751,Parts!$A:$AM,O$1,0)="X",AF$2,"")</f>
        <v/>
      </c>
      <c r="P751" t="str">
        <f t="shared" si="12"/>
        <v xml:space="preserve">    MODULE
    { name = ModuleTagAvionics }
</v>
      </c>
    </row>
    <row r="752" spans="1:16" x14ac:dyDescent="0.25">
      <c r="A752" t="str">
        <f>Table15[[#This Row],[Name]]</f>
        <v>RadialavionicsHub</v>
      </c>
      <c r="B752" t="str">
        <f>IF(VLOOKUP($A752,Parts!$A:$AM,B$1,0)="X",S$2,"")</f>
        <v/>
      </c>
      <c r="C752" t="str">
        <f>IF(VLOOKUP($A752,Parts!$A:$AM,C$1,0)="X",T$2,"")</f>
        <v/>
      </c>
      <c r="D752" t="str">
        <f>IF(VLOOKUP($A752,Parts!$A:$AM,D$1,0)="X",U$2,"")</f>
        <v/>
      </c>
      <c r="E752" t="str">
        <f>IF(VLOOKUP($A752,Parts!$A:$AM,E$1,0)="X",V$2,"")</f>
        <v/>
      </c>
      <c r="F752" t="str">
        <f>IF(VLOOKUP($A752,Parts!$A:$AM,F$1,0)="X",W$2,"")</f>
        <v/>
      </c>
      <c r="G752" t="str">
        <f>IF(VLOOKUP($A752,Parts!$A:$AM,G$1,0)="X",X$2,"")</f>
        <v/>
      </c>
      <c r="H752" t="str">
        <f>IF(VLOOKUP($A752,Parts!$A:$AM,H$1,0)="X",Y$2,"")</f>
        <v/>
      </c>
      <c r="I752" t="str">
        <f>IF(VLOOKUP($A752,Parts!$A:$AM,I$1,0)="X",Z$2,"")</f>
        <v/>
      </c>
      <c r="J752" t="str">
        <f>IF(VLOOKUP($A752,Parts!$A:$AM,J$1,0)="X",AA$2,"")</f>
        <v/>
      </c>
      <c r="K752" t="str">
        <f>IF(VLOOKUP($A752,Parts!$A:$AM,K$1,0)="X",AB$2,"")</f>
        <v/>
      </c>
      <c r="L752" t="str">
        <f>IF(VLOOKUP($A752,Parts!$A:$AM,L$1,0)="X",AC$2,"")</f>
        <v/>
      </c>
      <c r="M752" t="str">
        <f>IF(VLOOKUP($A752,Parts!$A:$AM,M$1,0)="X",AD$2,"")</f>
        <v/>
      </c>
      <c r="N752" t="str">
        <f>IF(VLOOKUP($A752,Parts!$A:$AM,N$1,0)="X",AE$2,"")</f>
        <v/>
      </c>
      <c r="O752" t="str">
        <f>IF(VLOOKUP($A752,Parts!$A:$AM,O$1,0)="X",AF$2,"")</f>
        <v/>
      </c>
      <c r="P752" t="str">
        <f t="shared" si="12"/>
        <v/>
      </c>
    </row>
    <row r="753" spans="1:16" x14ac:dyDescent="0.25">
      <c r="A753" t="str">
        <f>Table15[[#This Row],[Name]]</f>
        <v>CHT400_Thruster</v>
      </c>
      <c r="B753" t="str">
        <f>IF(VLOOKUP($A753,Parts!$A:$AM,B$1,0)="X",S$2,"")</f>
        <v/>
      </c>
      <c r="C753" t="str">
        <f>IF(VLOOKUP($A753,Parts!$A:$AM,C$1,0)="X",T$2,"")</f>
        <v/>
      </c>
      <c r="D753" t="str">
        <f>IF(VLOOKUP($A753,Parts!$A:$AM,D$1,0)="X",U$2,"")</f>
        <v/>
      </c>
      <c r="E753" t="str">
        <f>IF(VLOOKUP($A753,Parts!$A:$AM,E$1,0)="X",V$2,"")</f>
        <v/>
      </c>
      <c r="F753" t="str">
        <f>IF(VLOOKUP($A753,Parts!$A:$AM,F$1,0)="X",W$2,"")</f>
        <v/>
      </c>
      <c r="G753" t="str">
        <f>IF(VLOOKUP($A753,Parts!$A:$AM,G$1,0)="X",X$2,"")</f>
        <v/>
      </c>
      <c r="H753" t="str">
        <f>IF(VLOOKUP($A753,Parts!$A:$AM,H$1,0)="X",Y$2,"")</f>
        <v/>
      </c>
      <c r="I753" t="str">
        <f>IF(VLOOKUP($A753,Parts!$A:$AM,I$1,0)="X",Z$2,"")</f>
        <v/>
      </c>
      <c r="J753" t="str">
        <f>IF(VLOOKUP($A753,Parts!$A:$AM,J$1,0)="X",AA$2,"")</f>
        <v/>
      </c>
      <c r="K753" t="str">
        <f>IF(VLOOKUP($A753,Parts!$A:$AM,K$1,0)="X",AB$2,"")</f>
        <v/>
      </c>
      <c r="L753" t="str">
        <f>IF(VLOOKUP($A753,Parts!$A:$AM,L$1,0)="X",AC$2,"")</f>
        <v/>
      </c>
      <c r="M753" t="str">
        <f>IF(VLOOKUP($A753,Parts!$A:$AM,M$1,0)="X",AD$2,"")</f>
        <v/>
      </c>
      <c r="N753" t="str">
        <f>IF(VLOOKUP($A753,Parts!$A:$AM,N$1,0)="X",AE$2,"")</f>
        <v/>
      </c>
      <c r="O753" t="str">
        <f>IF(VLOOKUP($A753,Parts!$A:$AM,O$1,0)="X",AF$2,"")</f>
        <v/>
      </c>
      <c r="P753" t="str">
        <f t="shared" si="12"/>
        <v/>
      </c>
    </row>
    <row r="754" spans="1:16" x14ac:dyDescent="0.25">
      <c r="A754" t="str">
        <f>Table15[[#This Row],[Name]]</f>
        <v>CHT400_Block</v>
      </c>
      <c r="B754" t="str">
        <f>IF(VLOOKUP($A754,Parts!$A:$AM,B$1,0)="X",S$2,"")</f>
        <v/>
      </c>
      <c r="C754" t="str">
        <f>IF(VLOOKUP($A754,Parts!$A:$AM,C$1,0)="X",T$2,"")</f>
        <v/>
      </c>
      <c r="D754" t="str">
        <f>IF(VLOOKUP($A754,Parts!$A:$AM,D$1,0)="X",U$2,"")</f>
        <v/>
      </c>
      <c r="E754" t="str">
        <f>IF(VLOOKUP($A754,Parts!$A:$AM,E$1,0)="X",V$2,"")</f>
        <v/>
      </c>
      <c r="F754" t="str">
        <f>IF(VLOOKUP($A754,Parts!$A:$AM,F$1,0)="X",W$2,"")</f>
        <v/>
      </c>
      <c r="G754" t="str">
        <f>IF(VLOOKUP($A754,Parts!$A:$AM,G$1,0)="X",X$2,"")</f>
        <v/>
      </c>
      <c r="H754" t="str">
        <f>IF(VLOOKUP($A754,Parts!$A:$AM,H$1,0)="X",Y$2,"")</f>
        <v/>
      </c>
      <c r="I754" t="str">
        <f>IF(VLOOKUP($A754,Parts!$A:$AM,I$1,0)="X",Z$2,"")</f>
        <v/>
      </c>
      <c r="J754" t="str">
        <f>IF(VLOOKUP($A754,Parts!$A:$AM,J$1,0)="X",AA$2,"")</f>
        <v/>
      </c>
      <c r="K754" t="str">
        <f>IF(VLOOKUP($A754,Parts!$A:$AM,K$1,0)="X",AB$2,"")</f>
        <v/>
      </c>
      <c r="L754" t="str">
        <f>IF(VLOOKUP($A754,Parts!$A:$AM,L$1,0)="X",AC$2,"")</f>
        <v/>
      </c>
      <c r="M754" t="str">
        <f>IF(VLOOKUP($A754,Parts!$A:$AM,M$1,0)="X",AD$2,"")</f>
        <v/>
      </c>
      <c r="N754" t="str">
        <f>IF(VLOOKUP($A754,Parts!$A:$AM,N$1,0)="X",AE$2,"")</f>
        <v/>
      </c>
      <c r="O754" t="str">
        <f>IF(VLOOKUP($A754,Parts!$A:$AM,O$1,0)="X",AF$2,"")</f>
        <v/>
      </c>
      <c r="P754" t="str">
        <f t="shared" si="12"/>
        <v/>
      </c>
    </row>
    <row r="755" spans="1:16" x14ac:dyDescent="0.25">
      <c r="A755" t="str">
        <f>Table15[[#This Row],[Name]]</f>
        <v>CircularIntake</v>
      </c>
      <c r="B755" t="str">
        <f>IF(VLOOKUP($A755,Parts!$A:$AM,B$1,0)="X",S$2,"")</f>
        <v/>
      </c>
      <c r="C755" t="str">
        <f>IF(VLOOKUP($A755,Parts!$A:$AM,C$1,0)="X",T$2,"")</f>
        <v/>
      </c>
      <c r="D755" t="str">
        <f>IF(VLOOKUP($A755,Parts!$A:$AM,D$1,0)="X",U$2,"")</f>
        <v/>
      </c>
      <c r="E755" t="str">
        <f>IF(VLOOKUP($A755,Parts!$A:$AM,E$1,0)="X",V$2,"")</f>
        <v/>
      </c>
      <c r="F755" t="str">
        <f>IF(VLOOKUP($A755,Parts!$A:$AM,F$1,0)="X",W$2,"")</f>
        <v/>
      </c>
      <c r="G755" t="str">
        <f>IF(VLOOKUP($A755,Parts!$A:$AM,G$1,0)="X",X$2,"")</f>
        <v/>
      </c>
      <c r="H755" t="str">
        <f>IF(VLOOKUP($A755,Parts!$A:$AM,H$1,0)="X",Y$2,"")</f>
        <v/>
      </c>
      <c r="I755" t="str">
        <f>IF(VLOOKUP($A755,Parts!$A:$AM,I$1,0)="X",Z$2,"")</f>
        <v/>
      </c>
      <c r="J755" t="str">
        <f>IF(VLOOKUP($A755,Parts!$A:$AM,J$1,0)="X",AA$2,"")</f>
        <v/>
      </c>
      <c r="K755" t="str">
        <f>IF(VLOOKUP($A755,Parts!$A:$AM,K$1,0)="X",AB$2,"")</f>
        <v/>
      </c>
      <c r="L755" t="str">
        <f>IF(VLOOKUP($A755,Parts!$A:$AM,L$1,0)="X",AC$2,"")</f>
        <v/>
      </c>
      <c r="M755" t="str">
        <f>IF(VLOOKUP($A755,Parts!$A:$AM,M$1,0)="X",AD$2,"")</f>
        <v/>
      </c>
      <c r="N755" t="str">
        <f>IF(VLOOKUP($A755,Parts!$A:$AM,N$1,0)="X",AE$2,"")</f>
        <v/>
      </c>
      <c r="O755" t="str">
        <f>IF(VLOOKUP($A755,Parts!$A:$AM,O$1,0)="X",AF$2,"")</f>
        <v/>
      </c>
      <c r="P755" t="str">
        <f t="shared" si="12"/>
        <v/>
      </c>
    </row>
    <row r="756" spans="1:16" x14ac:dyDescent="0.25">
      <c r="A756" t="str">
        <f>Table15[[#This Row],[Name]]</f>
        <v>SXTdockingPortVeryLarge</v>
      </c>
      <c r="B756" t="str">
        <f>IF(VLOOKUP($A756,Parts!$A:$AM,B$1,0)="X",S$2,"")</f>
        <v/>
      </c>
      <c r="C756" t="str">
        <f>IF(VLOOKUP($A756,Parts!$A:$AM,C$1,0)="X",T$2,"")</f>
        <v/>
      </c>
      <c r="D756" t="str">
        <f>IF(VLOOKUP($A756,Parts!$A:$AM,D$1,0)="X",U$2,"")</f>
        <v/>
      </c>
      <c r="E756" t="str">
        <f>IF(VLOOKUP($A756,Parts!$A:$AM,E$1,0)="X",V$2,"")</f>
        <v/>
      </c>
      <c r="F756" t="str">
        <f>IF(VLOOKUP($A756,Parts!$A:$AM,F$1,0)="X",W$2,"")</f>
        <v/>
      </c>
      <c r="G756" t="str">
        <f>IF(VLOOKUP($A756,Parts!$A:$AM,G$1,0)="X",X$2,"")</f>
        <v/>
      </c>
      <c r="H756" t="str">
        <f>IF(VLOOKUP($A756,Parts!$A:$AM,H$1,0)="X",Y$2,"")</f>
        <v/>
      </c>
      <c r="I756" t="str">
        <f>IF(VLOOKUP($A756,Parts!$A:$AM,I$1,0)="X",Z$2,"")</f>
        <v/>
      </c>
      <c r="J756" t="str">
        <f>IF(VLOOKUP($A756,Parts!$A:$AM,J$1,0)="X",AA$2,"")</f>
        <v/>
      </c>
      <c r="K756" t="str">
        <f>IF(VLOOKUP($A756,Parts!$A:$AM,K$1,0)="X",AB$2,"")</f>
        <v/>
      </c>
      <c r="L756" t="str">
        <f>IF(VLOOKUP($A756,Parts!$A:$AM,L$1,0)="X",AC$2,"")</f>
        <v/>
      </c>
      <c r="M756" t="str">
        <f>IF(VLOOKUP($A756,Parts!$A:$AM,M$1,0)="X",AD$2,"")</f>
        <v/>
      </c>
      <c r="N756" t="str">
        <f>IF(VLOOKUP($A756,Parts!$A:$AM,N$1,0)="X",AE$2,"")</f>
        <v/>
      </c>
      <c r="O756" t="str">
        <f>IF(VLOOKUP($A756,Parts!$A:$AM,O$1,0)="X",AF$2,"")</f>
        <v/>
      </c>
      <c r="P756" t="str">
        <f t="shared" si="12"/>
        <v/>
      </c>
    </row>
    <row r="757" spans="1:16" x14ac:dyDescent="0.25">
      <c r="A757" t="str">
        <f>Table15[[#This Row],[Name]]</f>
        <v>ParaDockingPort</v>
      </c>
      <c r="B757" t="str">
        <f>IF(VLOOKUP($A757,Parts!$A:$AM,B$1,0)="X",S$2,"")</f>
        <v/>
      </c>
      <c r="C757" t="str">
        <f>IF(VLOOKUP($A757,Parts!$A:$AM,C$1,0)="X",T$2,"")</f>
        <v/>
      </c>
      <c r="D757" t="str">
        <f>IF(VLOOKUP($A757,Parts!$A:$AM,D$1,0)="X",U$2,"")</f>
        <v/>
      </c>
      <c r="E757" t="str">
        <f>IF(VLOOKUP($A757,Parts!$A:$AM,E$1,0)="X",V$2,"")</f>
        <v/>
      </c>
      <c r="F757" t="str">
        <f>IF(VLOOKUP($A757,Parts!$A:$AM,F$1,0)="X",W$2,"")</f>
        <v/>
      </c>
      <c r="G757" t="str">
        <f>IF(VLOOKUP($A757,Parts!$A:$AM,G$1,0)="X",X$2,"")</f>
        <v/>
      </c>
      <c r="H757" t="str">
        <f>IF(VLOOKUP($A757,Parts!$A:$AM,H$1,0)="X",Y$2,"")</f>
        <v/>
      </c>
      <c r="I757" t="str">
        <f>IF(VLOOKUP($A757,Parts!$A:$AM,I$1,0)="X",Z$2,"")</f>
        <v/>
      </c>
      <c r="J757" t="str">
        <f>IF(VLOOKUP($A757,Parts!$A:$AM,J$1,0)="X",AA$2,"")</f>
        <v/>
      </c>
      <c r="K757" t="str">
        <f>IF(VLOOKUP($A757,Parts!$A:$AM,K$1,0)="X",AB$2,"")</f>
        <v/>
      </c>
      <c r="L757" t="str">
        <f>IF(VLOOKUP($A757,Parts!$A:$AM,L$1,0)="X",AC$2,"")</f>
        <v/>
      </c>
      <c r="M757" t="str">
        <f>IF(VLOOKUP($A757,Parts!$A:$AM,M$1,0)="X",AD$2,"")</f>
        <v/>
      </c>
      <c r="N757" t="str">
        <f>IF(VLOOKUP($A757,Parts!$A:$AM,N$1,0)="X",AE$2,"")</f>
        <v xml:space="preserve">    MODULE
    { name = ModuleTagDecoupler }
</v>
      </c>
      <c r="O757" t="str">
        <f>IF(VLOOKUP($A757,Parts!$A:$AM,O$1,0)="X",AF$2,"")</f>
        <v/>
      </c>
      <c r="P757" t="str">
        <f t="shared" si="12"/>
        <v xml:space="preserve">    MODULE
    { name = ModuleTagDecoupler }
</v>
      </c>
    </row>
    <row r="758" spans="1:16" x14ac:dyDescent="0.25">
      <c r="A758" t="str">
        <f>Table15[[#This Row],[Name]]</f>
        <v>dockingPortLarge</v>
      </c>
      <c r="B758" t="str">
        <f>IF(VLOOKUP($A758,Parts!$A:$AM,B$1,0)="X",S$2,"")</f>
        <v/>
      </c>
      <c r="C758" t="str">
        <f>IF(VLOOKUP($A758,Parts!$A:$AM,C$1,0)="X",T$2,"")</f>
        <v/>
      </c>
      <c r="D758" t="str">
        <f>IF(VLOOKUP($A758,Parts!$A:$AM,D$1,0)="X",U$2,"")</f>
        <v/>
      </c>
      <c r="E758" t="str">
        <f>IF(VLOOKUP($A758,Parts!$A:$AM,E$1,0)="X",V$2,"")</f>
        <v/>
      </c>
      <c r="F758" t="str">
        <f>IF(VLOOKUP($A758,Parts!$A:$AM,F$1,0)="X",W$2,"")</f>
        <v/>
      </c>
      <c r="G758" t="str">
        <f>IF(VLOOKUP($A758,Parts!$A:$AM,G$1,0)="X",X$2,"")</f>
        <v/>
      </c>
      <c r="H758" t="str">
        <f>IF(VLOOKUP($A758,Parts!$A:$AM,H$1,0)="X",Y$2,"")</f>
        <v/>
      </c>
      <c r="I758" t="str">
        <f>IF(VLOOKUP($A758,Parts!$A:$AM,I$1,0)="X",Z$2,"")</f>
        <v xml:space="preserve">    MODULE
    { name = ModuleTagHumanRated }
</v>
      </c>
      <c r="J758" t="str">
        <f>IF(VLOOKUP($A758,Parts!$A:$AM,J$1,0)="X",AA$2,"")</f>
        <v/>
      </c>
      <c r="K758" t="str">
        <f>IF(VLOOKUP($A758,Parts!$A:$AM,K$1,0)="X",AB$2,"")</f>
        <v/>
      </c>
      <c r="L758" t="str">
        <f>IF(VLOOKUP($A758,Parts!$A:$AM,L$1,0)="X",AC$2,"")</f>
        <v/>
      </c>
      <c r="M758" t="str">
        <f>IF(VLOOKUP($A758,Parts!$A:$AM,M$1,0)="X",AD$2,"")</f>
        <v/>
      </c>
      <c r="N758" t="str">
        <f>IF(VLOOKUP($A758,Parts!$A:$AM,N$1,0)="X",AE$2,"")</f>
        <v xml:space="preserve">    MODULE
    { name = ModuleTagDecoupler }
</v>
      </c>
      <c r="O758" t="str">
        <f>IF(VLOOKUP($A758,Parts!$A:$AM,O$1,0)="X",AF$2,"")</f>
        <v/>
      </c>
      <c r="P758" t="str">
        <f t="shared" si="12"/>
        <v xml:space="preserve">    MODULE
    { name = ModuleTagHumanRated }
    MODULE
    { name = ModuleTagDecoupler }
</v>
      </c>
    </row>
    <row r="759" spans="1:16" x14ac:dyDescent="0.25">
      <c r="A759" t="str">
        <f>Table15[[#This Row],[Name]]</f>
        <v>CXA_ACBM</v>
      </c>
      <c r="B759" t="str">
        <f>IF(VLOOKUP($A759,Parts!$A:$AM,B$1,0)="X",S$2,"")</f>
        <v/>
      </c>
      <c r="C759" t="str">
        <f>IF(VLOOKUP($A759,Parts!$A:$AM,C$1,0)="X",T$2,"")</f>
        <v/>
      </c>
      <c r="D759" t="str">
        <f>IF(VLOOKUP($A759,Parts!$A:$AM,D$1,0)="X",U$2,"")</f>
        <v/>
      </c>
      <c r="E759" t="str">
        <f>IF(VLOOKUP($A759,Parts!$A:$AM,E$1,0)="X",V$2,"")</f>
        <v/>
      </c>
      <c r="F759" t="str">
        <f>IF(VLOOKUP($A759,Parts!$A:$AM,F$1,0)="X",W$2,"")</f>
        <v/>
      </c>
      <c r="G759" t="str">
        <f>IF(VLOOKUP($A759,Parts!$A:$AM,G$1,0)="X",X$2,"")</f>
        <v/>
      </c>
      <c r="H759" t="str">
        <f>IF(VLOOKUP($A759,Parts!$A:$AM,H$1,0)="X",Y$2,"")</f>
        <v/>
      </c>
      <c r="I759" t="str">
        <f>IF(VLOOKUP($A759,Parts!$A:$AM,I$1,0)="X",Z$2,"")</f>
        <v xml:space="preserve">    MODULE
    { name = ModuleTagHumanRated }
</v>
      </c>
      <c r="J759" t="str">
        <f>IF(VLOOKUP($A759,Parts!$A:$AM,J$1,0)="X",AA$2,"")</f>
        <v/>
      </c>
      <c r="K759" t="str">
        <f>IF(VLOOKUP($A759,Parts!$A:$AM,K$1,0)="X",AB$2,"")</f>
        <v/>
      </c>
      <c r="L759" t="str">
        <f>IF(VLOOKUP($A759,Parts!$A:$AM,L$1,0)="X",AC$2,"")</f>
        <v/>
      </c>
      <c r="M759" t="str">
        <f>IF(VLOOKUP($A759,Parts!$A:$AM,M$1,0)="X",AD$2,"")</f>
        <v/>
      </c>
      <c r="N759" t="str">
        <f>IF(VLOOKUP($A759,Parts!$A:$AM,N$1,0)="X",AE$2,"")</f>
        <v xml:space="preserve">    MODULE
    { name = ModuleTagDecoupler }
</v>
      </c>
      <c r="O759" t="str">
        <f>IF(VLOOKUP($A759,Parts!$A:$AM,O$1,0)="X",AF$2,"")</f>
        <v/>
      </c>
      <c r="P759" t="str">
        <f t="shared" si="12"/>
        <v xml:space="preserve">    MODULE
    { name = ModuleTagHumanRated }
    MODULE
    { name = ModuleTagDecoupler }
</v>
      </c>
    </row>
    <row r="760" spans="1:16" x14ac:dyDescent="0.25">
      <c r="A760" t="str">
        <f>Table15[[#This Row],[Name]]</f>
        <v>XCXA_ACBMX</v>
      </c>
      <c r="B760" t="str">
        <f>IF(VLOOKUP($A760,Parts!$A:$AM,B$1,0)="X",S$2,"")</f>
        <v/>
      </c>
      <c r="C760" t="str">
        <f>IF(VLOOKUP($A760,Parts!$A:$AM,C$1,0)="X",T$2,"")</f>
        <v/>
      </c>
      <c r="D760" t="str">
        <f>IF(VLOOKUP($A760,Parts!$A:$AM,D$1,0)="X",U$2,"")</f>
        <v/>
      </c>
      <c r="E760" t="str">
        <f>IF(VLOOKUP($A760,Parts!$A:$AM,E$1,0)="X",V$2,"")</f>
        <v/>
      </c>
      <c r="F760" t="str">
        <f>IF(VLOOKUP($A760,Parts!$A:$AM,F$1,0)="X",W$2,"")</f>
        <v/>
      </c>
      <c r="G760" t="str">
        <f>IF(VLOOKUP($A760,Parts!$A:$AM,G$1,0)="X",X$2,"")</f>
        <v/>
      </c>
      <c r="H760" t="str">
        <f>IF(VLOOKUP($A760,Parts!$A:$AM,H$1,0)="X",Y$2,"")</f>
        <v/>
      </c>
      <c r="I760" t="str">
        <f>IF(VLOOKUP($A760,Parts!$A:$AM,I$1,0)="X",Z$2,"")</f>
        <v xml:space="preserve">    MODULE
    { name = ModuleTagHumanRated }
</v>
      </c>
      <c r="J760" t="str">
        <f>IF(VLOOKUP($A760,Parts!$A:$AM,J$1,0)="X",AA$2,"")</f>
        <v/>
      </c>
      <c r="K760" t="str">
        <f>IF(VLOOKUP($A760,Parts!$A:$AM,K$1,0)="X",AB$2,"")</f>
        <v/>
      </c>
      <c r="L760" t="str">
        <f>IF(VLOOKUP($A760,Parts!$A:$AM,L$1,0)="X",AC$2,"")</f>
        <v/>
      </c>
      <c r="M760" t="str">
        <f>IF(VLOOKUP($A760,Parts!$A:$AM,M$1,0)="X",AD$2,"")</f>
        <v/>
      </c>
      <c r="N760" t="str">
        <f>IF(VLOOKUP($A760,Parts!$A:$AM,N$1,0)="X",AE$2,"")</f>
        <v xml:space="preserve">    MODULE
    { name = ModuleTagDecoupler }
</v>
      </c>
      <c r="O760" t="str">
        <f>IF(VLOOKUP($A760,Parts!$A:$AM,O$1,0)="X",AF$2,"")</f>
        <v/>
      </c>
      <c r="P760" t="str">
        <f t="shared" si="12"/>
        <v xml:space="preserve">    MODULE
    { name = ModuleTagHumanRated }
    MODULE
    { name = ModuleTagDecoupler }
</v>
      </c>
    </row>
    <row r="761" spans="1:16" x14ac:dyDescent="0.25">
      <c r="A761" t="str">
        <f>Table15[[#This Row],[Name]]</f>
        <v>CXA_MCBM</v>
      </c>
      <c r="B761" t="str">
        <f>IF(VLOOKUP($A761,Parts!$A:$AM,B$1,0)="X",S$2,"")</f>
        <v/>
      </c>
      <c r="C761" t="str">
        <f>IF(VLOOKUP($A761,Parts!$A:$AM,C$1,0)="X",T$2,"")</f>
        <v/>
      </c>
      <c r="D761" t="str">
        <f>IF(VLOOKUP($A761,Parts!$A:$AM,D$1,0)="X",U$2,"")</f>
        <v/>
      </c>
      <c r="E761" t="str">
        <f>IF(VLOOKUP($A761,Parts!$A:$AM,E$1,0)="X",V$2,"")</f>
        <v/>
      </c>
      <c r="F761" t="str">
        <f>IF(VLOOKUP($A761,Parts!$A:$AM,F$1,0)="X",W$2,"")</f>
        <v/>
      </c>
      <c r="G761" t="str">
        <f>IF(VLOOKUP($A761,Parts!$A:$AM,G$1,0)="X",X$2,"")</f>
        <v/>
      </c>
      <c r="H761" t="str">
        <f>IF(VLOOKUP($A761,Parts!$A:$AM,H$1,0)="X",Y$2,"")</f>
        <v/>
      </c>
      <c r="I761" t="str">
        <f>IF(VLOOKUP($A761,Parts!$A:$AM,I$1,0)="X",Z$2,"")</f>
        <v xml:space="preserve">    MODULE
    { name = ModuleTagHumanRated }
</v>
      </c>
      <c r="J761" t="str">
        <f>IF(VLOOKUP($A761,Parts!$A:$AM,J$1,0)="X",AA$2,"")</f>
        <v/>
      </c>
      <c r="K761" t="str">
        <f>IF(VLOOKUP($A761,Parts!$A:$AM,K$1,0)="X",AB$2,"")</f>
        <v/>
      </c>
      <c r="L761" t="str">
        <f>IF(VLOOKUP($A761,Parts!$A:$AM,L$1,0)="X",AC$2,"")</f>
        <v/>
      </c>
      <c r="M761" t="str">
        <f>IF(VLOOKUP($A761,Parts!$A:$AM,M$1,0)="X",AD$2,"")</f>
        <v/>
      </c>
      <c r="N761" t="str">
        <f>IF(VLOOKUP($A761,Parts!$A:$AM,N$1,0)="X",AE$2,"")</f>
        <v xml:space="preserve">    MODULE
    { name = ModuleTagDecoupler }
</v>
      </c>
      <c r="O761" t="str">
        <f>IF(VLOOKUP($A761,Parts!$A:$AM,O$1,0)="X",AF$2,"")</f>
        <v/>
      </c>
      <c r="P761" t="str">
        <f t="shared" si="12"/>
        <v xml:space="preserve">    MODULE
    { name = ModuleTagHumanRated }
    MODULE
    { name = ModuleTagDecoupler }
</v>
      </c>
    </row>
    <row r="762" spans="1:16" x14ac:dyDescent="0.25">
      <c r="A762" t="str">
        <f>Table15[[#This Row],[Name]]</f>
        <v>CXA_PCBM</v>
      </c>
      <c r="B762" t="str">
        <f>IF(VLOOKUP($A762,Parts!$A:$AM,B$1,0)="X",S$2,"")</f>
        <v/>
      </c>
      <c r="C762" t="str">
        <f>IF(VLOOKUP($A762,Parts!$A:$AM,C$1,0)="X",T$2,"")</f>
        <v/>
      </c>
      <c r="D762" t="str">
        <f>IF(VLOOKUP($A762,Parts!$A:$AM,D$1,0)="X",U$2,"")</f>
        <v/>
      </c>
      <c r="E762" t="str">
        <f>IF(VLOOKUP($A762,Parts!$A:$AM,E$1,0)="X",V$2,"")</f>
        <v/>
      </c>
      <c r="F762" t="str">
        <f>IF(VLOOKUP($A762,Parts!$A:$AM,F$1,0)="X",W$2,"")</f>
        <v/>
      </c>
      <c r="G762" t="str">
        <f>IF(VLOOKUP($A762,Parts!$A:$AM,G$1,0)="X",X$2,"")</f>
        <v/>
      </c>
      <c r="H762" t="str">
        <f>IF(VLOOKUP($A762,Parts!$A:$AM,H$1,0)="X",Y$2,"")</f>
        <v/>
      </c>
      <c r="I762" t="str">
        <f>IF(VLOOKUP($A762,Parts!$A:$AM,I$1,0)="X",Z$2,"")</f>
        <v xml:space="preserve">    MODULE
    { name = ModuleTagHumanRated }
</v>
      </c>
      <c r="J762" t="str">
        <f>IF(VLOOKUP($A762,Parts!$A:$AM,J$1,0)="X",AA$2,"")</f>
        <v/>
      </c>
      <c r="K762" t="str">
        <f>IF(VLOOKUP($A762,Parts!$A:$AM,K$1,0)="X",AB$2,"")</f>
        <v/>
      </c>
      <c r="L762" t="str">
        <f>IF(VLOOKUP($A762,Parts!$A:$AM,L$1,0)="X",AC$2,"")</f>
        <v/>
      </c>
      <c r="M762" t="str">
        <f>IF(VLOOKUP($A762,Parts!$A:$AM,M$1,0)="X",AD$2,"")</f>
        <v/>
      </c>
      <c r="N762" t="str">
        <f>IF(VLOOKUP($A762,Parts!$A:$AM,N$1,0)="X",AE$2,"")</f>
        <v xml:space="preserve">    MODULE
    { name = ModuleTagDecoupler }
</v>
      </c>
      <c r="O762" t="str">
        <f>IF(VLOOKUP($A762,Parts!$A:$AM,O$1,0)="X",AF$2,"")</f>
        <v/>
      </c>
      <c r="P762" t="str">
        <f t="shared" si="12"/>
        <v xml:space="preserve">    MODULE
    { name = ModuleTagHumanRated }
    MODULE
    { name = ModuleTagDecoupler }
</v>
      </c>
    </row>
    <row r="763" spans="1:16" x14ac:dyDescent="0.25">
      <c r="A763" t="str">
        <f>Table15[[#This Row],[Name]]</f>
        <v>KW3mDockingRing</v>
      </c>
      <c r="B763" t="str">
        <f>IF(VLOOKUP($A763,Parts!$A:$AM,B$1,0)="X",S$2,"")</f>
        <v/>
      </c>
      <c r="C763" t="str">
        <f>IF(VLOOKUP($A763,Parts!$A:$AM,C$1,0)="X",T$2,"")</f>
        <v/>
      </c>
      <c r="D763" t="str">
        <f>IF(VLOOKUP($A763,Parts!$A:$AM,D$1,0)="X",U$2,"")</f>
        <v/>
      </c>
      <c r="E763" t="str">
        <f>IF(VLOOKUP($A763,Parts!$A:$AM,E$1,0)="X",V$2,"")</f>
        <v/>
      </c>
      <c r="F763" t="str">
        <f>IF(VLOOKUP($A763,Parts!$A:$AM,F$1,0)="X",W$2,"")</f>
        <v/>
      </c>
      <c r="G763" t="str">
        <f>IF(VLOOKUP($A763,Parts!$A:$AM,G$1,0)="X",X$2,"")</f>
        <v/>
      </c>
      <c r="H763" t="str">
        <f>IF(VLOOKUP($A763,Parts!$A:$AM,H$1,0)="X",Y$2,"")</f>
        <v/>
      </c>
      <c r="I763" t="str">
        <f>IF(VLOOKUP($A763,Parts!$A:$AM,I$1,0)="X",Z$2,"")</f>
        <v xml:space="preserve">    MODULE
    { name = ModuleTagHumanRated }
</v>
      </c>
      <c r="J763" t="str">
        <f>IF(VLOOKUP($A763,Parts!$A:$AM,J$1,0)="X",AA$2,"")</f>
        <v/>
      </c>
      <c r="K763" t="str">
        <f>IF(VLOOKUP($A763,Parts!$A:$AM,K$1,0)="X",AB$2,"")</f>
        <v/>
      </c>
      <c r="L763" t="str">
        <f>IF(VLOOKUP($A763,Parts!$A:$AM,L$1,0)="X",AC$2,"")</f>
        <v/>
      </c>
      <c r="M763" t="str">
        <f>IF(VLOOKUP($A763,Parts!$A:$AM,M$1,0)="X",AD$2,"")</f>
        <v/>
      </c>
      <c r="N763" t="str">
        <f>IF(VLOOKUP($A763,Parts!$A:$AM,N$1,0)="X",AE$2,"")</f>
        <v xml:space="preserve">    MODULE
    { name = ModuleTagDecoupler }
</v>
      </c>
      <c r="O763" t="str">
        <f>IF(VLOOKUP($A763,Parts!$A:$AM,O$1,0)="X",AF$2,"")</f>
        <v/>
      </c>
      <c r="P763" t="str">
        <f t="shared" si="12"/>
        <v xml:space="preserve">    MODULE
    { name = ModuleTagHumanRated }
    MODULE
    { name = ModuleTagDecoupler }
</v>
      </c>
    </row>
    <row r="764" spans="1:16" x14ac:dyDescent="0.25">
      <c r="A764" t="str">
        <f>Table15[[#This Row],[Name]]</f>
        <v>RSBtankAtlasCentaur</v>
      </c>
      <c r="B764" t="str">
        <f>IF(VLOOKUP($A764,Parts!$A:$AM,B$1,0)="X",S$2,"")</f>
        <v/>
      </c>
      <c r="C764" t="str">
        <f>IF(VLOOKUP($A764,Parts!$A:$AM,C$1,0)="X",T$2,"")</f>
        <v/>
      </c>
      <c r="D764" t="str">
        <f>IF(VLOOKUP($A764,Parts!$A:$AM,D$1,0)="X",U$2,"")</f>
        <v/>
      </c>
      <c r="E764" t="str">
        <f>IF(VLOOKUP($A764,Parts!$A:$AM,E$1,0)="X",V$2,"")</f>
        <v/>
      </c>
      <c r="F764" t="str">
        <f>IF(VLOOKUP($A764,Parts!$A:$AM,F$1,0)="X",W$2,"")</f>
        <v/>
      </c>
      <c r="G764" t="str">
        <f>IF(VLOOKUP($A764,Parts!$A:$AM,G$1,0)="X",X$2,"")</f>
        <v/>
      </c>
      <c r="H764" t="str">
        <f>IF(VLOOKUP($A764,Parts!$A:$AM,H$1,0)="X",Y$2,"")</f>
        <v/>
      </c>
      <c r="I764" t="str">
        <f>IF(VLOOKUP($A764,Parts!$A:$AM,I$1,0)="X",Z$2,"")</f>
        <v/>
      </c>
      <c r="J764" t="str">
        <f>IF(VLOOKUP($A764,Parts!$A:$AM,J$1,0)="X",AA$2,"")</f>
        <v/>
      </c>
      <c r="K764" t="str">
        <f>IF(VLOOKUP($A764,Parts!$A:$AM,K$1,0)="X",AB$2,"")</f>
        <v/>
      </c>
      <c r="L764" t="str">
        <f>IF(VLOOKUP($A764,Parts!$A:$AM,L$1,0)="X",AC$2,"")</f>
        <v/>
      </c>
      <c r="M764" t="str">
        <f>IF(VLOOKUP($A764,Parts!$A:$AM,M$1,0)="X",AD$2,"")</f>
        <v/>
      </c>
      <c r="N764" t="str">
        <f>IF(VLOOKUP($A764,Parts!$A:$AM,N$1,0)="X",AE$2,"")</f>
        <v/>
      </c>
      <c r="O764" t="str">
        <f>IF(VLOOKUP($A764,Parts!$A:$AM,O$1,0)="X",AF$2,"")</f>
        <v/>
      </c>
      <c r="P764" t="str">
        <f t="shared" si="12"/>
        <v/>
      </c>
    </row>
    <row r="765" spans="1:16" x14ac:dyDescent="0.25">
      <c r="A765" t="str">
        <f>Table15[[#This Row],[Name]]</f>
        <v>RSBnosecone305</v>
      </c>
      <c r="B765" t="str">
        <f>IF(VLOOKUP($A765,Parts!$A:$AM,B$1,0)="X",S$2,"")</f>
        <v/>
      </c>
      <c r="C765" t="str">
        <f>IF(VLOOKUP($A765,Parts!$A:$AM,C$1,0)="X",T$2,"")</f>
        <v/>
      </c>
      <c r="D765" t="str">
        <f>IF(VLOOKUP($A765,Parts!$A:$AM,D$1,0)="X",U$2,"")</f>
        <v/>
      </c>
      <c r="E765" t="str">
        <f>IF(VLOOKUP($A765,Parts!$A:$AM,E$1,0)="X",V$2,"")</f>
        <v/>
      </c>
      <c r="F765" t="str">
        <f>IF(VLOOKUP($A765,Parts!$A:$AM,F$1,0)="X",W$2,"")</f>
        <v/>
      </c>
      <c r="G765" t="str">
        <f>IF(VLOOKUP($A765,Parts!$A:$AM,G$1,0)="X",X$2,"")</f>
        <v/>
      </c>
      <c r="H765" t="str">
        <f>IF(VLOOKUP($A765,Parts!$A:$AM,H$1,0)="X",Y$2,"")</f>
        <v/>
      </c>
      <c r="I765" t="str">
        <f>IF(VLOOKUP($A765,Parts!$A:$AM,I$1,0)="X",Z$2,"")</f>
        <v/>
      </c>
      <c r="J765" t="str">
        <f>IF(VLOOKUP($A765,Parts!$A:$AM,J$1,0)="X",AA$2,"")</f>
        <v/>
      </c>
      <c r="K765" t="str">
        <f>IF(VLOOKUP($A765,Parts!$A:$AM,K$1,0)="X",AB$2,"")</f>
        <v/>
      </c>
      <c r="L765" t="str">
        <f>IF(VLOOKUP($A765,Parts!$A:$AM,L$1,0)="X",AC$2,"")</f>
        <v/>
      </c>
      <c r="M765" t="str">
        <f>IF(VLOOKUP($A765,Parts!$A:$AM,M$1,0)="X",AD$2,"")</f>
        <v/>
      </c>
      <c r="N765" t="str">
        <f>IF(VLOOKUP($A765,Parts!$A:$AM,N$1,0)="X",AE$2,"")</f>
        <v/>
      </c>
      <c r="O765" t="str">
        <f>IF(VLOOKUP($A765,Parts!$A:$AM,O$1,0)="X",AF$2,"")</f>
        <v/>
      </c>
      <c r="P765" t="str">
        <f t="shared" si="12"/>
        <v/>
      </c>
    </row>
    <row r="766" spans="1:16" x14ac:dyDescent="0.25">
      <c r="A766" t="str">
        <f>Table15[[#This Row],[Name]]</f>
        <v>SmallFixedAntenna</v>
      </c>
      <c r="B766" t="str">
        <f>IF(VLOOKUP($A766,Parts!$A:$AM,B$1,0)="X",S$2,"")</f>
        <v/>
      </c>
      <c r="C766" t="str">
        <f>IF(VLOOKUP($A766,Parts!$A:$AM,C$1,0)="X",T$2,"")</f>
        <v/>
      </c>
      <c r="D766" t="str">
        <f>IF(VLOOKUP($A766,Parts!$A:$AM,D$1,0)="X",U$2,"")</f>
        <v/>
      </c>
      <c r="E766" t="str">
        <f>IF(VLOOKUP($A766,Parts!$A:$AM,E$1,0)="X",V$2,"")</f>
        <v/>
      </c>
      <c r="F766" t="str">
        <f>IF(VLOOKUP($A766,Parts!$A:$AM,F$1,0)="X",W$2,"")</f>
        <v/>
      </c>
      <c r="G766" t="str">
        <f>IF(VLOOKUP($A766,Parts!$A:$AM,G$1,0)="X",X$2,"")</f>
        <v/>
      </c>
      <c r="H766" t="str">
        <f>IF(VLOOKUP($A766,Parts!$A:$AM,H$1,0)="X",Y$2,"")</f>
        <v/>
      </c>
      <c r="I766" t="str">
        <f>IF(VLOOKUP($A766,Parts!$A:$AM,I$1,0)="X",Z$2,"")</f>
        <v/>
      </c>
      <c r="J766" t="str">
        <f>IF(VLOOKUP($A766,Parts!$A:$AM,J$1,0)="X",AA$2,"")</f>
        <v/>
      </c>
      <c r="K766" t="str">
        <f>IF(VLOOKUP($A766,Parts!$A:$AM,K$1,0)="X",AB$2,"")</f>
        <v/>
      </c>
      <c r="L766" t="str">
        <f>IF(VLOOKUP($A766,Parts!$A:$AM,L$1,0)="X",AC$2,"")</f>
        <v/>
      </c>
      <c r="M766" t="str">
        <f>IF(VLOOKUP($A766,Parts!$A:$AM,M$1,0)="X",AD$2,"")</f>
        <v/>
      </c>
      <c r="N766" t="str">
        <f>IF(VLOOKUP($A766,Parts!$A:$AM,N$1,0)="X",AE$2,"")</f>
        <v/>
      </c>
      <c r="O766" t="str">
        <f>IF(VLOOKUP($A766,Parts!$A:$AM,O$1,0)="X",AF$2,"")</f>
        <v/>
      </c>
      <c r="P766" t="str">
        <f t="shared" si="12"/>
        <v/>
      </c>
    </row>
    <row r="767" spans="1:16" x14ac:dyDescent="0.25">
      <c r="A767" t="str">
        <f>Table15[[#This Row],[Name]]</f>
        <v>mediumFixedAntenna</v>
      </c>
      <c r="B767" t="str">
        <f>IF(VLOOKUP($A767,Parts!$A:$AM,B$1,0)="X",S$2,"")</f>
        <v/>
      </c>
      <c r="C767" t="str">
        <f>IF(VLOOKUP($A767,Parts!$A:$AM,C$1,0)="X",T$2,"")</f>
        <v/>
      </c>
      <c r="D767" t="str">
        <f>IF(VLOOKUP($A767,Parts!$A:$AM,D$1,0)="X",U$2,"")</f>
        <v/>
      </c>
      <c r="E767" t="str">
        <f>IF(VLOOKUP($A767,Parts!$A:$AM,E$1,0)="X",V$2,"")</f>
        <v/>
      </c>
      <c r="F767" t="str">
        <f>IF(VLOOKUP($A767,Parts!$A:$AM,F$1,0)="X",W$2,"")</f>
        <v/>
      </c>
      <c r="G767" t="str">
        <f>IF(VLOOKUP($A767,Parts!$A:$AM,G$1,0)="X",X$2,"")</f>
        <v/>
      </c>
      <c r="H767" t="str">
        <f>IF(VLOOKUP($A767,Parts!$A:$AM,H$1,0)="X",Y$2,"")</f>
        <v/>
      </c>
      <c r="I767" t="str">
        <f>IF(VLOOKUP($A767,Parts!$A:$AM,I$1,0)="X",Z$2,"")</f>
        <v/>
      </c>
      <c r="J767" t="str">
        <f>IF(VLOOKUP($A767,Parts!$A:$AM,J$1,0)="X",AA$2,"")</f>
        <v/>
      </c>
      <c r="K767" t="str">
        <f>IF(VLOOKUP($A767,Parts!$A:$AM,K$1,0)="X",AB$2,"")</f>
        <v/>
      </c>
      <c r="L767" t="str">
        <f>IF(VLOOKUP($A767,Parts!$A:$AM,L$1,0)="X",AC$2,"")</f>
        <v/>
      </c>
      <c r="M767" t="str">
        <f>IF(VLOOKUP($A767,Parts!$A:$AM,M$1,0)="X",AD$2,"")</f>
        <v/>
      </c>
      <c r="N767" t="str">
        <f>IF(VLOOKUP($A767,Parts!$A:$AM,N$1,0)="X",AE$2,"")</f>
        <v/>
      </c>
      <c r="O767" t="str">
        <f>IF(VLOOKUP($A767,Parts!$A:$AM,O$1,0)="X",AF$2,"")</f>
        <v/>
      </c>
      <c r="P767" t="str">
        <f t="shared" si="12"/>
        <v/>
      </c>
    </row>
    <row r="768" spans="1:16" x14ac:dyDescent="0.25">
      <c r="A768" t="str">
        <f>Table15[[#This Row],[Name]]</f>
        <v>RTLongAntenna3</v>
      </c>
      <c r="B768" t="str">
        <f>IF(VLOOKUP($A768,Parts!$A:$AM,B$1,0)="X",S$2,"")</f>
        <v/>
      </c>
      <c r="C768" t="str">
        <f>IF(VLOOKUP($A768,Parts!$A:$AM,C$1,0)="X",T$2,"")</f>
        <v/>
      </c>
      <c r="D768" t="str">
        <f>IF(VLOOKUP($A768,Parts!$A:$AM,D$1,0)="X",U$2,"")</f>
        <v/>
      </c>
      <c r="E768" t="str">
        <f>IF(VLOOKUP($A768,Parts!$A:$AM,E$1,0)="X",V$2,"")</f>
        <v/>
      </c>
      <c r="F768" t="str">
        <f>IF(VLOOKUP($A768,Parts!$A:$AM,F$1,0)="X",W$2,"")</f>
        <v/>
      </c>
      <c r="G768" t="str">
        <f>IF(VLOOKUP($A768,Parts!$A:$AM,G$1,0)="X",X$2,"")</f>
        <v/>
      </c>
      <c r="H768" t="str">
        <f>IF(VLOOKUP($A768,Parts!$A:$AM,H$1,0)="X",Y$2,"")</f>
        <v/>
      </c>
      <c r="I768" t="str">
        <f>IF(VLOOKUP($A768,Parts!$A:$AM,I$1,0)="X",Z$2,"")</f>
        <v/>
      </c>
      <c r="J768" t="str">
        <f>IF(VLOOKUP($A768,Parts!$A:$AM,J$1,0)="X",AA$2,"")</f>
        <v xml:space="preserve">    MODULE
    { name = ModuleTagInstruments }
</v>
      </c>
      <c r="K768" t="str">
        <f>IF(VLOOKUP($A768,Parts!$A:$AM,K$1,0)="X",AB$2,"")</f>
        <v/>
      </c>
      <c r="L768" t="str">
        <f>IF(VLOOKUP($A768,Parts!$A:$AM,L$1,0)="X",AC$2,"")</f>
        <v/>
      </c>
      <c r="M768" t="str">
        <f>IF(VLOOKUP($A768,Parts!$A:$AM,M$1,0)="X",AD$2,"")</f>
        <v/>
      </c>
      <c r="N768" t="str">
        <f>IF(VLOOKUP($A768,Parts!$A:$AM,N$1,0)="X",AE$2,"")</f>
        <v/>
      </c>
      <c r="O768" t="str">
        <f>IF(VLOOKUP($A768,Parts!$A:$AM,O$1,0)="X",AF$2,"")</f>
        <v/>
      </c>
      <c r="P768" t="str">
        <f t="shared" si="12"/>
        <v xml:space="preserve">    MODULE
    { name = ModuleTagInstruments }
</v>
      </c>
    </row>
    <row r="769" spans="1:16" x14ac:dyDescent="0.25">
      <c r="A769" t="str">
        <f>Table15[[#This Row],[Name]]</f>
        <v>longAntenna</v>
      </c>
      <c r="B769" t="str">
        <f>IF(VLOOKUP($A769,Parts!$A:$AM,B$1,0)="X",S$2,"")</f>
        <v/>
      </c>
      <c r="C769" t="str">
        <f>IF(VLOOKUP($A769,Parts!$A:$AM,C$1,0)="X",T$2,"")</f>
        <v/>
      </c>
      <c r="D769" t="str">
        <f>IF(VLOOKUP($A769,Parts!$A:$AM,D$1,0)="X",U$2,"")</f>
        <v/>
      </c>
      <c r="E769" t="str">
        <f>IF(VLOOKUP($A769,Parts!$A:$AM,E$1,0)="X",V$2,"")</f>
        <v/>
      </c>
      <c r="F769" t="str">
        <f>IF(VLOOKUP($A769,Parts!$A:$AM,F$1,0)="X",W$2,"")</f>
        <v/>
      </c>
      <c r="G769" t="str">
        <f>IF(VLOOKUP($A769,Parts!$A:$AM,G$1,0)="X",X$2,"")</f>
        <v/>
      </c>
      <c r="H769" t="str">
        <f>IF(VLOOKUP($A769,Parts!$A:$AM,H$1,0)="X",Y$2,"")</f>
        <v/>
      </c>
      <c r="I769" t="str">
        <f>IF(VLOOKUP($A769,Parts!$A:$AM,I$1,0)="X",Z$2,"")</f>
        <v/>
      </c>
      <c r="J769" t="str">
        <f>IF(VLOOKUP($A769,Parts!$A:$AM,J$1,0)="X",AA$2,"")</f>
        <v xml:space="preserve">    MODULE
    { name = ModuleTagInstruments }
</v>
      </c>
      <c r="K769" t="str">
        <f>IF(VLOOKUP($A769,Parts!$A:$AM,K$1,0)="X",AB$2,"")</f>
        <v/>
      </c>
      <c r="L769" t="str">
        <f>IF(VLOOKUP($A769,Parts!$A:$AM,L$1,0)="X",AC$2,"")</f>
        <v/>
      </c>
      <c r="M769" t="str">
        <f>IF(VLOOKUP($A769,Parts!$A:$AM,M$1,0)="X",AD$2,"")</f>
        <v/>
      </c>
      <c r="N769" t="str">
        <f>IF(VLOOKUP($A769,Parts!$A:$AM,N$1,0)="X",AE$2,"")</f>
        <v/>
      </c>
      <c r="O769" t="str">
        <f>IF(VLOOKUP($A769,Parts!$A:$AM,O$1,0)="X",AF$2,"")</f>
        <v/>
      </c>
      <c r="P769" t="str">
        <f t="shared" si="12"/>
        <v xml:space="preserve">    MODULE
    { name = ModuleTagInstruments }
</v>
      </c>
    </row>
    <row r="770" spans="1:16" x14ac:dyDescent="0.25">
      <c r="A770" t="str">
        <f>Table15[[#This Row],[Name]]</f>
        <v>SurfAntenna</v>
      </c>
      <c r="B770" t="str">
        <f>IF(VLOOKUP($A770,Parts!$A:$AM,B$1,0)="X",S$2,"")</f>
        <v/>
      </c>
      <c r="C770" t="str">
        <f>IF(VLOOKUP($A770,Parts!$A:$AM,C$1,0)="X",T$2,"")</f>
        <v/>
      </c>
      <c r="D770" t="str">
        <f>IF(VLOOKUP($A770,Parts!$A:$AM,D$1,0)="X",U$2,"")</f>
        <v/>
      </c>
      <c r="E770" t="str">
        <f>IF(VLOOKUP($A770,Parts!$A:$AM,E$1,0)="X",V$2,"")</f>
        <v/>
      </c>
      <c r="F770" t="str">
        <f>IF(VLOOKUP($A770,Parts!$A:$AM,F$1,0)="X",W$2,"")</f>
        <v/>
      </c>
      <c r="G770" t="str">
        <f>IF(VLOOKUP($A770,Parts!$A:$AM,G$1,0)="X",X$2,"")</f>
        <v/>
      </c>
      <c r="H770" t="str">
        <f>IF(VLOOKUP($A770,Parts!$A:$AM,H$1,0)="X",Y$2,"")</f>
        <v/>
      </c>
      <c r="I770" t="str">
        <f>IF(VLOOKUP($A770,Parts!$A:$AM,I$1,0)="X",Z$2,"")</f>
        <v/>
      </c>
      <c r="J770" t="str">
        <f>IF(VLOOKUP($A770,Parts!$A:$AM,J$1,0)="X",AA$2,"")</f>
        <v xml:space="preserve">    MODULE
    { name = ModuleTagInstruments }
</v>
      </c>
      <c r="K770" t="str">
        <f>IF(VLOOKUP($A770,Parts!$A:$AM,K$1,0)="X",AB$2,"")</f>
        <v/>
      </c>
      <c r="L770" t="str">
        <f>IF(VLOOKUP($A770,Parts!$A:$AM,L$1,0)="X",AC$2,"")</f>
        <v/>
      </c>
      <c r="M770" t="str">
        <f>IF(VLOOKUP($A770,Parts!$A:$AM,M$1,0)="X",AD$2,"")</f>
        <v/>
      </c>
      <c r="N770" t="str">
        <f>IF(VLOOKUP($A770,Parts!$A:$AM,N$1,0)="X",AE$2,"")</f>
        <v/>
      </c>
      <c r="O770" t="str">
        <f>IF(VLOOKUP($A770,Parts!$A:$AM,O$1,0)="X",AF$2,"")</f>
        <v/>
      </c>
      <c r="P770" t="str">
        <f t="shared" si="12"/>
        <v xml:space="preserve">    MODULE
    { name = ModuleTagInstruments }
</v>
      </c>
    </row>
    <row r="771" spans="1:16" x14ac:dyDescent="0.25">
      <c r="A771" t="str">
        <f>Table15[[#This Row],[Name]]</f>
        <v>RTLongAntenna2</v>
      </c>
      <c r="B771" t="str">
        <f>IF(VLOOKUP($A771,Parts!$A:$AM,B$1,0)="X",S$2,"")</f>
        <v/>
      </c>
      <c r="C771" t="str">
        <f>IF(VLOOKUP($A771,Parts!$A:$AM,C$1,0)="X",T$2,"")</f>
        <v/>
      </c>
      <c r="D771" t="str">
        <f>IF(VLOOKUP($A771,Parts!$A:$AM,D$1,0)="X",U$2,"")</f>
        <v/>
      </c>
      <c r="E771" t="str">
        <f>IF(VLOOKUP($A771,Parts!$A:$AM,E$1,0)="X",V$2,"")</f>
        <v/>
      </c>
      <c r="F771" t="str">
        <f>IF(VLOOKUP($A771,Parts!$A:$AM,F$1,0)="X",W$2,"")</f>
        <v/>
      </c>
      <c r="G771" t="str">
        <f>IF(VLOOKUP($A771,Parts!$A:$AM,G$1,0)="X",X$2,"")</f>
        <v/>
      </c>
      <c r="H771" t="str">
        <f>IF(VLOOKUP($A771,Parts!$A:$AM,H$1,0)="X",Y$2,"")</f>
        <v/>
      </c>
      <c r="I771" t="str">
        <f>IF(VLOOKUP($A771,Parts!$A:$AM,I$1,0)="X",Z$2,"")</f>
        <v/>
      </c>
      <c r="J771" t="str">
        <f>IF(VLOOKUP($A771,Parts!$A:$AM,J$1,0)="X",AA$2,"")</f>
        <v xml:space="preserve">    MODULE
    { name = ModuleTagInstruments }
</v>
      </c>
      <c r="K771" t="str">
        <f>IF(VLOOKUP($A771,Parts!$A:$AM,K$1,0)="X",AB$2,"")</f>
        <v/>
      </c>
      <c r="L771" t="str">
        <f>IF(VLOOKUP($A771,Parts!$A:$AM,L$1,0)="X",AC$2,"")</f>
        <v/>
      </c>
      <c r="M771" t="str">
        <f>IF(VLOOKUP($A771,Parts!$A:$AM,M$1,0)="X",AD$2,"")</f>
        <v/>
      </c>
      <c r="N771" t="str">
        <f>IF(VLOOKUP($A771,Parts!$A:$AM,N$1,0)="X",AE$2,"")</f>
        <v/>
      </c>
      <c r="O771" t="str">
        <f>IF(VLOOKUP($A771,Parts!$A:$AM,O$1,0)="X",AF$2,"")</f>
        <v/>
      </c>
      <c r="P771" t="str">
        <f t="shared" ref="P771:P834" si="13">B771&amp;C771&amp;D771&amp;E771&amp;F771&amp;G771&amp;H771&amp;I771&amp;J771&amp;K771&amp;L771&amp;M771&amp;N771&amp;O771</f>
        <v xml:space="preserve">    MODULE
    { name = ModuleTagInstruments }
</v>
      </c>
    </row>
    <row r="772" spans="1:16" x14ac:dyDescent="0.25">
      <c r="A772" t="str">
        <f>Table15[[#This Row],[Name]]</f>
        <v>xLLLCommPolex</v>
      </c>
      <c r="B772" t="str">
        <f>IF(VLOOKUP($A772,Parts!$A:$AM,B$1,0)="X",S$2,"")</f>
        <v/>
      </c>
      <c r="C772" t="str">
        <f>IF(VLOOKUP($A772,Parts!$A:$AM,C$1,0)="X",T$2,"")</f>
        <v/>
      </c>
      <c r="D772" t="str">
        <f>IF(VLOOKUP($A772,Parts!$A:$AM,D$1,0)="X",U$2,"")</f>
        <v/>
      </c>
      <c r="E772" t="str">
        <f>IF(VLOOKUP($A772,Parts!$A:$AM,E$1,0)="X",V$2,"")</f>
        <v/>
      </c>
      <c r="F772" t="str">
        <f>IF(VLOOKUP($A772,Parts!$A:$AM,F$1,0)="X",W$2,"")</f>
        <v/>
      </c>
      <c r="G772" t="str">
        <f>IF(VLOOKUP($A772,Parts!$A:$AM,G$1,0)="X",X$2,"")</f>
        <v/>
      </c>
      <c r="H772" t="str">
        <f>IF(VLOOKUP($A772,Parts!$A:$AM,H$1,0)="X",Y$2,"")</f>
        <v/>
      </c>
      <c r="I772" t="str">
        <f>IF(VLOOKUP($A772,Parts!$A:$AM,I$1,0)="X",Z$2,"")</f>
        <v/>
      </c>
      <c r="J772" t="str">
        <f>IF(VLOOKUP($A772,Parts!$A:$AM,J$1,0)="X",AA$2,"")</f>
        <v xml:space="preserve">    MODULE
    { name = ModuleTagInstruments }
</v>
      </c>
      <c r="K772" t="str">
        <f>IF(VLOOKUP($A772,Parts!$A:$AM,K$1,0)="X",AB$2,"")</f>
        <v/>
      </c>
      <c r="L772" t="str">
        <f>IF(VLOOKUP($A772,Parts!$A:$AM,L$1,0)="X",AC$2,"")</f>
        <v/>
      </c>
      <c r="M772" t="str">
        <f>IF(VLOOKUP($A772,Parts!$A:$AM,M$1,0)="X",AD$2,"")</f>
        <v/>
      </c>
      <c r="N772" t="str">
        <f>IF(VLOOKUP($A772,Parts!$A:$AM,N$1,0)="X",AE$2,"")</f>
        <v/>
      </c>
      <c r="O772" t="str">
        <f>IF(VLOOKUP($A772,Parts!$A:$AM,O$1,0)="X",AF$2,"")</f>
        <v/>
      </c>
      <c r="P772" t="str">
        <f t="shared" si="13"/>
        <v xml:space="preserve">    MODULE
    { name = ModuleTagInstruments }
</v>
      </c>
    </row>
    <row r="773" spans="1:16" x14ac:dyDescent="0.25">
      <c r="A773" t="str">
        <f>Table15[[#This Row],[Name]]</f>
        <v>commDish</v>
      </c>
      <c r="B773" t="str">
        <f>IF(VLOOKUP($A773,Parts!$A:$AM,B$1,0)="X",S$2,"")</f>
        <v/>
      </c>
      <c r="C773" t="str">
        <f>IF(VLOOKUP($A773,Parts!$A:$AM,C$1,0)="X",T$2,"")</f>
        <v/>
      </c>
      <c r="D773" t="str">
        <f>IF(VLOOKUP($A773,Parts!$A:$AM,D$1,0)="X",U$2,"")</f>
        <v/>
      </c>
      <c r="E773" t="str">
        <f>IF(VLOOKUP($A773,Parts!$A:$AM,E$1,0)="X",V$2,"")</f>
        <v/>
      </c>
      <c r="F773" t="str">
        <f>IF(VLOOKUP($A773,Parts!$A:$AM,F$1,0)="X",W$2,"")</f>
        <v/>
      </c>
      <c r="G773" t="str">
        <f>IF(VLOOKUP($A773,Parts!$A:$AM,G$1,0)="X",X$2,"")</f>
        <v/>
      </c>
      <c r="H773" t="str">
        <f>IF(VLOOKUP($A773,Parts!$A:$AM,H$1,0)="X",Y$2,"")</f>
        <v/>
      </c>
      <c r="I773" t="str">
        <f>IF(VLOOKUP($A773,Parts!$A:$AM,I$1,0)="X",Z$2,"")</f>
        <v/>
      </c>
      <c r="J773" t="str">
        <f>IF(VLOOKUP($A773,Parts!$A:$AM,J$1,0)="X",AA$2,"")</f>
        <v xml:space="preserve">    MODULE
    { name = ModuleTagInstruments }
</v>
      </c>
      <c r="K773" t="str">
        <f>IF(VLOOKUP($A773,Parts!$A:$AM,K$1,0)="X",AB$2,"")</f>
        <v/>
      </c>
      <c r="L773" t="str">
        <f>IF(VLOOKUP($A773,Parts!$A:$AM,L$1,0)="X",AC$2,"")</f>
        <v/>
      </c>
      <c r="M773" t="str">
        <f>IF(VLOOKUP($A773,Parts!$A:$AM,M$1,0)="X",AD$2,"")</f>
        <v/>
      </c>
      <c r="N773" t="str">
        <f>IF(VLOOKUP($A773,Parts!$A:$AM,N$1,0)="X",AE$2,"")</f>
        <v/>
      </c>
      <c r="O773" t="str">
        <f>IF(VLOOKUP($A773,Parts!$A:$AM,O$1,0)="X",AF$2,"")</f>
        <v/>
      </c>
      <c r="P773" t="str">
        <f t="shared" si="13"/>
        <v xml:space="preserve">    MODULE
    { name = ModuleTagInstruments }
</v>
      </c>
    </row>
    <row r="774" spans="1:16" x14ac:dyDescent="0.25">
      <c r="A774" t="str">
        <f>Table15[[#This Row],[Name]]</f>
        <v>largeFixedAntenna</v>
      </c>
      <c r="B774" t="str">
        <f>IF(VLOOKUP($A774,Parts!$A:$AM,B$1,0)="X",S$2,"")</f>
        <v/>
      </c>
      <c r="C774" t="str">
        <f>IF(VLOOKUP($A774,Parts!$A:$AM,C$1,0)="X",T$2,"")</f>
        <v/>
      </c>
      <c r="D774" t="str">
        <f>IF(VLOOKUP($A774,Parts!$A:$AM,D$1,0)="X",U$2,"")</f>
        <v/>
      </c>
      <c r="E774" t="str">
        <f>IF(VLOOKUP($A774,Parts!$A:$AM,E$1,0)="X",V$2,"")</f>
        <v/>
      </c>
      <c r="F774" t="str">
        <f>IF(VLOOKUP($A774,Parts!$A:$AM,F$1,0)="X",W$2,"")</f>
        <v/>
      </c>
      <c r="G774" t="str">
        <f>IF(VLOOKUP($A774,Parts!$A:$AM,G$1,0)="X",X$2,"")</f>
        <v/>
      </c>
      <c r="H774" t="str">
        <f>IF(VLOOKUP($A774,Parts!$A:$AM,H$1,0)="X",Y$2,"")</f>
        <v/>
      </c>
      <c r="I774" t="str">
        <f>IF(VLOOKUP($A774,Parts!$A:$AM,I$1,0)="X",Z$2,"")</f>
        <v/>
      </c>
      <c r="J774" t="str">
        <f>IF(VLOOKUP($A774,Parts!$A:$AM,J$1,0)="X",AA$2,"")</f>
        <v xml:space="preserve">    MODULE
    { name = ModuleTagInstruments }
</v>
      </c>
      <c r="K774" t="str">
        <f>IF(VLOOKUP($A774,Parts!$A:$AM,K$1,0)="X",AB$2,"")</f>
        <v/>
      </c>
      <c r="L774" t="str">
        <f>IF(VLOOKUP($A774,Parts!$A:$AM,L$1,0)="X",AC$2,"")</f>
        <v/>
      </c>
      <c r="M774" t="str">
        <f>IF(VLOOKUP($A774,Parts!$A:$AM,M$1,0)="X",AD$2,"")</f>
        <v/>
      </c>
      <c r="N774" t="str">
        <f>IF(VLOOKUP($A774,Parts!$A:$AM,N$1,0)="X",AE$2,"")</f>
        <v/>
      </c>
      <c r="O774" t="str">
        <f>IF(VLOOKUP($A774,Parts!$A:$AM,O$1,0)="X",AF$2,"")</f>
        <v/>
      </c>
      <c r="P774" t="str">
        <f t="shared" si="13"/>
        <v xml:space="preserve">    MODULE
    { name = ModuleTagInstruments }
</v>
      </c>
    </row>
    <row r="775" spans="1:16" x14ac:dyDescent="0.25">
      <c r="A775" t="str">
        <f>Table15[[#This Row],[Name]]</f>
        <v>mediumDishAntenna</v>
      </c>
      <c r="B775" t="str">
        <f>IF(VLOOKUP($A775,Parts!$A:$AM,B$1,0)="X",S$2,"")</f>
        <v/>
      </c>
      <c r="C775" t="str">
        <f>IF(VLOOKUP($A775,Parts!$A:$AM,C$1,0)="X",T$2,"")</f>
        <v/>
      </c>
      <c r="D775" t="str">
        <f>IF(VLOOKUP($A775,Parts!$A:$AM,D$1,0)="X",U$2,"")</f>
        <v/>
      </c>
      <c r="E775" t="str">
        <f>IF(VLOOKUP($A775,Parts!$A:$AM,E$1,0)="X",V$2,"")</f>
        <v/>
      </c>
      <c r="F775" t="str">
        <f>IF(VLOOKUP($A775,Parts!$A:$AM,F$1,0)="X",W$2,"")</f>
        <v/>
      </c>
      <c r="G775" t="str">
        <f>IF(VLOOKUP($A775,Parts!$A:$AM,G$1,0)="X",X$2,"")</f>
        <v/>
      </c>
      <c r="H775" t="str">
        <f>IF(VLOOKUP($A775,Parts!$A:$AM,H$1,0)="X",Y$2,"")</f>
        <v/>
      </c>
      <c r="I775" t="str">
        <f>IF(VLOOKUP($A775,Parts!$A:$AM,I$1,0)="X",Z$2,"")</f>
        <v/>
      </c>
      <c r="J775" t="str">
        <f>IF(VLOOKUP($A775,Parts!$A:$AM,J$1,0)="X",AA$2,"")</f>
        <v xml:space="preserve">    MODULE
    { name = ModuleTagInstruments }
</v>
      </c>
      <c r="K775" t="str">
        <f>IF(VLOOKUP($A775,Parts!$A:$AM,K$1,0)="X",AB$2,"")</f>
        <v/>
      </c>
      <c r="L775" t="str">
        <f>IF(VLOOKUP($A775,Parts!$A:$AM,L$1,0)="X",AC$2,"")</f>
        <v/>
      </c>
      <c r="M775" t="str">
        <f>IF(VLOOKUP($A775,Parts!$A:$AM,M$1,0)="X",AD$2,"")</f>
        <v/>
      </c>
      <c r="N775" t="str">
        <f>IF(VLOOKUP($A775,Parts!$A:$AM,N$1,0)="X",AE$2,"")</f>
        <v/>
      </c>
      <c r="O775" t="str">
        <f>IF(VLOOKUP($A775,Parts!$A:$AM,O$1,0)="X",AF$2,"")</f>
        <v/>
      </c>
      <c r="P775" t="str">
        <f t="shared" si="13"/>
        <v xml:space="preserve">    MODULE
    { name = ModuleTagInstruments }
</v>
      </c>
    </row>
    <row r="776" spans="1:16" x14ac:dyDescent="0.25">
      <c r="A776" t="str">
        <f>Table15[[#This Row],[Name]]</f>
        <v>SXTTubeAntenna</v>
      </c>
      <c r="B776" t="str">
        <f>IF(VLOOKUP($A776,Parts!$A:$AM,B$1,0)="X",S$2,"")</f>
        <v/>
      </c>
      <c r="C776" t="str">
        <f>IF(VLOOKUP($A776,Parts!$A:$AM,C$1,0)="X",T$2,"")</f>
        <v/>
      </c>
      <c r="D776" t="str">
        <f>IF(VLOOKUP($A776,Parts!$A:$AM,D$1,0)="X",U$2,"")</f>
        <v/>
      </c>
      <c r="E776" t="str">
        <f>IF(VLOOKUP($A776,Parts!$A:$AM,E$1,0)="X",V$2,"")</f>
        <v/>
      </c>
      <c r="F776" t="str">
        <f>IF(VLOOKUP($A776,Parts!$A:$AM,F$1,0)="X",W$2,"")</f>
        <v/>
      </c>
      <c r="G776" t="str">
        <f>IF(VLOOKUP($A776,Parts!$A:$AM,G$1,0)="X",X$2,"")</f>
        <v/>
      </c>
      <c r="H776" t="str">
        <f>IF(VLOOKUP($A776,Parts!$A:$AM,H$1,0)="X",Y$2,"")</f>
        <v/>
      </c>
      <c r="I776" t="str">
        <f>IF(VLOOKUP($A776,Parts!$A:$AM,I$1,0)="X",Z$2,"")</f>
        <v/>
      </c>
      <c r="J776" t="str">
        <f>IF(VLOOKUP($A776,Parts!$A:$AM,J$1,0)="X",AA$2,"")</f>
        <v xml:space="preserve">    MODULE
    { name = ModuleTagInstruments }
</v>
      </c>
      <c r="K776" t="str">
        <f>IF(VLOOKUP($A776,Parts!$A:$AM,K$1,0)="X",AB$2,"")</f>
        <v/>
      </c>
      <c r="L776" t="str">
        <f>IF(VLOOKUP($A776,Parts!$A:$AM,L$1,0)="X",AC$2,"")</f>
        <v/>
      </c>
      <c r="M776" t="str">
        <f>IF(VLOOKUP($A776,Parts!$A:$AM,M$1,0)="X",AD$2,"")</f>
        <v/>
      </c>
      <c r="N776" t="str">
        <f>IF(VLOOKUP($A776,Parts!$A:$AM,N$1,0)="X",AE$2,"")</f>
        <v/>
      </c>
      <c r="O776" t="str">
        <f>IF(VLOOKUP($A776,Parts!$A:$AM,O$1,0)="X",AF$2,"")</f>
        <v/>
      </c>
      <c r="P776" t="str">
        <f t="shared" si="13"/>
        <v xml:space="preserve">    MODULE
    { name = ModuleTagInstruments }
</v>
      </c>
    </row>
    <row r="777" spans="1:16" x14ac:dyDescent="0.25">
      <c r="A777" t="str">
        <f>Table15[[#This Row],[Name]]</f>
        <v>HighGainAntenna</v>
      </c>
      <c r="B777" t="str">
        <f>IF(VLOOKUP($A777,Parts!$A:$AM,B$1,0)="X",S$2,"")</f>
        <v/>
      </c>
      <c r="C777" t="str">
        <f>IF(VLOOKUP($A777,Parts!$A:$AM,C$1,0)="X",T$2,"")</f>
        <v/>
      </c>
      <c r="D777" t="str">
        <f>IF(VLOOKUP($A777,Parts!$A:$AM,D$1,0)="X",U$2,"")</f>
        <v/>
      </c>
      <c r="E777" t="str">
        <f>IF(VLOOKUP($A777,Parts!$A:$AM,E$1,0)="X",V$2,"")</f>
        <v/>
      </c>
      <c r="F777" t="str">
        <f>IF(VLOOKUP($A777,Parts!$A:$AM,F$1,0)="X",W$2,"")</f>
        <v/>
      </c>
      <c r="G777" t="str">
        <f>IF(VLOOKUP($A777,Parts!$A:$AM,G$1,0)="X",X$2,"")</f>
        <v/>
      </c>
      <c r="H777" t="str">
        <f>IF(VLOOKUP($A777,Parts!$A:$AM,H$1,0)="X",Y$2,"")</f>
        <v/>
      </c>
      <c r="I777" t="str">
        <f>IF(VLOOKUP($A777,Parts!$A:$AM,I$1,0)="X",Z$2,"")</f>
        <v/>
      </c>
      <c r="J777" t="str">
        <f>IF(VLOOKUP($A777,Parts!$A:$AM,J$1,0)="X",AA$2,"")</f>
        <v xml:space="preserve">    MODULE
    { name = ModuleTagInstruments }
</v>
      </c>
      <c r="K777" t="str">
        <f>IF(VLOOKUP($A777,Parts!$A:$AM,K$1,0)="X",AB$2,"")</f>
        <v/>
      </c>
      <c r="L777" t="str">
        <f>IF(VLOOKUP($A777,Parts!$A:$AM,L$1,0)="X",AC$2,"")</f>
        <v/>
      </c>
      <c r="M777" t="str">
        <f>IF(VLOOKUP($A777,Parts!$A:$AM,M$1,0)="X",AD$2,"")</f>
        <v/>
      </c>
      <c r="N777" t="str">
        <f>IF(VLOOKUP($A777,Parts!$A:$AM,N$1,0)="X",AE$2,"")</f>
        <v/>
      </c>
      <c r="O777" t="str">
        <f>IF(VLOOKUP($A777,Parts!$A:$AM,O$1,0)="X",AF$2,"")</f>
        <v/>
      </c>
      <c r="P777" t="str">
        <f t="shared" si="13"/>
        <v xml:space="preserve">    MODULE
    { name = ModuleTagInstruments }
</v>
      </c>
    </row>
    <row r="778" spans="1:16" x14ac:dyDescent="0.25">
      <c r="A778" t="str">
        <f>Table15[[#This Row],[Name]]</f>
        <v>WBI_RCSCompressedAir</v>
      </c>
      <c r="B778" t="str">
        <f>IF(VLOOKUP($A778,Parts!$A:$AM,B$1,0)="X",S$2,"")</f>
        <v/>
      </c>
      <c r="C778" t="str">
        <f>IF(VLOOKUP($A778,Parts!$A:$AM,C$1,0)="X",T$2,"")</f>
        <v/>
      </c>
      <c r="D778" t="str">
        <f>IF(VLOOKUP($A778,Parts!$A:$AM,D$1,0)="X",U$2,"")</f>
        <v/>
      </c>
      <c r="E778" t="str">
        <f>IF(VLOOKUP($A778,Parts!$A:$AM,E$1,0)="X",V$2,"")</f>
        <v xml:space="preserve">    MODULE
    { name = ModuleTagEngineLiquidPF }
</v>
      </c>
      <c r="F778" t="str">
        <f>IF(VLOOKUP($A778,Parts!$A:$AM,F$1,0)="X",W$2,"")</f>
        <v/>
      </c>
      <c r="G778" t="str">
        <f>IF(VLOOKUP($A778,Parts!$A:$AM,G$1,0)="X",X$2,"")</f>
        <v/>
      </c>
      <c r="H778" t="str">
        <f>IF(VLOOKUP($A778,Parts!$A:$AM,H$1,0)="X",Y$2,"")</f>
        <v/>
      </c>
      <c r="I778" t="str">
        <f>IF(VLOOKUP($A778,Parts!$A:$AM,I$1,0)="X",Z$2,"")</f>
        <v/>
      </c>
      <c r="J778" t="str">
        <f>IF(VLOOKUP($A778,Parts!$A:$AM,J$1,0)="X",AA$2,"")</f>
        <v/>
      </c>
      <c r="K778" t="str">
        <f>IF(VLOOKUP($A778,Parts!$A:$AM,K$1,0)="X",AB$2,"")</f>
        <v/>
      </c>
      <c r="L778" t="str">
        <f>IF(VLOOKUP($A778,Parts!$A:$AM,L$1,0)="X",AC$2,"")</f>
        <v/>
      </c>
      <c r="M778" t="str">
        <f>IF(VLOOKUP($A778,Parts!$A:$AM,M$1,0)="X",AD$2,"")</f>
        <v/>
      </c>
      <c r="N778" t="str">
        <f>IF(VLOOKUP($A778,Parts!$A:$AM,N$1,0)="X",AE$2,"")</f>
        <v/>
      </c>
      <c r="O778" t="str">
        <f>IF(VLOOKUP($A778,Parts!$A:$AM,O$1,0)="X",AF$2,"")</f>
        <v/>
      </c>
      <c r="P778" t="str">
        <f t="shared" si="13"/>
        <v xml:space="preserve">    MODULE
    { name = ModuleTagEngineLiquidPF }
</v>
      </c>
    </row>
    <row r="779" spans="1:16" x14ac:dyDescent="0.25">
      <c r="A779" t="str">
        <f>Table15[[#This Row],[Name]]</f>
        <v>SXTEntenteCordiale</v>
      </c>
      <c r="B779" t="str">
        <f>IF(VLOOKUP($A779,Parts!$A:$AM,B$1,0)="X",S$2,"")</f>
        <v/>
      </c>
      <c r="C779" t="str">
        <f>IF(VLOOKUP($A779,Parts!$A:$AM,C$1,0)="X",T$2,"")</f>
        <v/>
      </c>
      <c r="D779" t="str">
        <f>IF(VLOOKUP($A779,Parts!$A:$AM,D$1,0)="X",U$2,"")</f>
        <v/>
      </c>
      <c r="E779" t="str">
        <f>IF(VLOOKUP($A779,Parts!$A:$AM,E$1,0)="X",V$2,"")</f>
        <v/>
      </c>
      <c r="F779" t="str">
        <f>IF(VLOOKUP($A779,Parts!$A:$AM,F$1,0)="X",W$2,"")</f>
        <v/>
      </c>
      <c r="G779" t="str">
        <f>IF(VLOOKUP($A779,Parts!$A:$AM,G$1,0)="X",X$2,"")</f>
        <v/>
      </c>
      <c r="H779" t="str">
        <f>IF(VLOOKUP($A779,Parts!$A:$AM,H$1,0)="X",Y$2,"")</f>
        <v xml:space="preserve">    MODULE
    { name = ModuleTagHabitable }
</v>
      </c>
      <c r="I779" t="str">
        <f>IF(VLOOKUP($A779,Parts!$A:$AM,I$1,0)="X",Z$2,"")</f>
        <v/>
      </c>
      <c r="J779" t="str">
        <f>IF(VLOOKUP($A779,Parts!$A:$AM,J$1,0)="X",AA$2,"")</f>
        <v/>
      </c>
      <c r="K779" t="str">
        <f>IF(VLOOKUP($A779,Parts!$A:$AM,K$1,0)="X",AB$2,"")</f>
        <v/>
      </c>
      <c r="L779" t="str">
        <f>IF(VLOOKUP($A779,Parts!$A:$AM,L$1,0)="X",AC$2,"")</f>
        <v/>
      </c>
      <c r="M779" t="str">
        <f>IF(VLOOKUP($A779,Parts!$A:$AM,M$1,0)="X",AD$2,"")</f>
        <v/>
      </c>
      <c r="N779" t="str">
        <f>IF(VLOOKUP($A779,Parts!$A:$AM,N$1,0)="X",AE$2,"")</f>
        <v/>
      </c>
      <c r="O779" t="str">
        <f>IF(VLOOKUP($A779,Parts!$A:$AM,O$1,0)="X",AF$2,"")</f>
        <v/>
      </c>
      <c r="P779" t="str">
        <f t="shared" si="13"/>
        <v xml:space="preserve">    MODULE
    { name = ModuleTagHabitable }
</v>
      </c>
    </row>
    <row r="780" spans="1:16" x14ac:dyDescent="0.25">
      <c r="A780" t="str">
        <f>Table15[[#This Row],[Name]]</f>
        <v>vernierEngine</v>
      </c>
      <c r="B780" t="str">
        <f>IF(VLOOKUP($A780,Parts!$A:$AM,B$1,0)="X",S$2,"")</f>
        <v/>
      </c>
      <c r="C780" t="str">
        <f>IF(VLOOKUP($A780,Parts!$A:$AM,C$1,0)="X",T$2,"")</f>
        <v/>
      </c>
      <c r="D780" t="str">
        <f>IF(VLOOKUP($A780,Parts!$A:$AM,D$1,0)="X",U$2,"")</f>
        <v/>
      </c>
      <c r="E780" t="str">
        <f>IF(VLOOKUP($A780,Parts!$A:$AM,E$1,0)="X",V$2,"")</f>
        <v xml:space="preserve">    MODULE
    { name = ModuleTagEngineLiquidPF }
</v>
      </c>
      <c r="F780" t="str">
        <f>IF(VLOOKUP($A780,Parts!$A:$AM,F$1,0)="X",W$2,"")</f>
        <v/>
      </c>
      <c r="G780" t="str">
        <f>IF(VLOOKUP($A780,Parts!$A:$AM,G$1,0)="X",X$2,"")</f>
        <v/>
      </c>
      <c r="H780" t="str">
        <f>IF(VLOOKUP($A780,Parts!$A:$AM,H$1,0)="X",Y$2,"")</f>
        <v/>
      </c>
      <c r="I780" t="str">
        <f>IF(VLOOKUP($A780,Parts!$A:$AM,I$1,0)="X",Z$2,"")</f>
        <v/>
      </c>
      <c r="J780" t="str">
        <f>IF(VLOOKUP($A780,Parts!$A:$AM,J$1,0)="X",AA$2,"")</f>
        <v/>
      </c>
      <c r="K780" t="str">
        <f>IF(VLOOKUP($A780,Parts!$A:$AM,K$1,0)="X",AB$2,"")</f>
        <v/>
      </c>
      <c r="L780" t="str">
        <f>IF(VLOOKUP($A780,Parts!$A:$AM,L$1,0)="X",AC$2,"")</f>
        <v/>
      </c>
      <c r="M780" t="str">
        <f>IF(VLOOKUP($A780,Parts!$A:$AM,M$1,0)="X",AD$2,"")</f>
        <v/>
      </c>
      <c r="N780" t="str">
        <f>IF(VLOOKUP($A780,Parts!$A:$AM,N$1,0)="X",AE$2,"")</f>
        <v/>
      </c>
      <c r="O780" t="str">
        <f>IF(VLOOKUP($A780,Parts!$A:$AM,O$1,0)="X",AF$2,"")</f>
        <v/>
      </c>
      <c r="P780" t="str">
        <f t="shared" si="13"/>
        <v xml:space="preserve">    MODULE
    { name = ModuleTagEngineLiquidPF }
</v>
      </c>
    </row>
    <row r="781" spans="1:16" x14ac:dyDescent="0.25">
      <c r="A781" t="str">
        <f>Table15[[#This Row],[Name]]</f>
        <v>SXTProtonlikeNoseCone</v>
      </c>
      <c r="B781" t="str">
        <f>IF(VLOOKUP($A781,Parts!$A:$AM,B$1,0)="X",S$2,"")</f>
        <v/>
      </c>
      <c r="C781" t="str">
        <f>IF(VLOOKUP($A781,Parts!$A:$AM,C$1,0)="X",T$2,"")</f>
        <v/>
      </c>
      <c r="D781" t="str">
        <f>IF(VLOOKUP($A781,Parts!$A:$AM,D$1,0)="X",U$2,"")</f>
        <v/>
      </c>
      <c r="E781" t="str">
        <f>IF(VLOOKUP($A781,Parts!$A:$AM,E$1,0)="X",V$2,"")</f>
        <v/>
      </c>
      <c r="F781" t="str">
        <f>IF(VLOOKUP($A781,Parts!$A:$AM,F$1,0)="X",W$2,"")</f>
        <v/>
      </c>
      <c r="G781" t="str">
        <f>IF(VLOOKUP($A781,Parts!$A:$AM,G$1,0)="X",X$2,"")</f>
        <v/>
      </c>
      <c r="H781" t="str">
        <f>IF(VLOOKUP($A781,Parts!$A:$AM,H$1,0)="X",Y$2,"")</f>
        <v/>
      </c>
      <c r="I781" t="str">
        <f>IF(VLOOKUP($A781,Parts!$A:$AM,I$1,0)="X",Z$2,"")</f>
        <v/>
      </c>
      <c r="J781" t="str">
        <f>IF(VLOOKUP($A781,Parts!$A:$AM,J$1,0)="X",AA$2,"")</f>
        <v/>
      </c>
      <c r="K781" t="str">
        <f>IF(VLOOKUP($A781,Parts!$A:$AM,K$1,0)="X",AB$2,"")</f>
        <v/>
      </c>
      <c r="L781" t="str">
        <f>IF(VLOOKUP($A781,Parts!$A:$AM,L$1,0)="X",AC$2,"")</f>
        <v/>
      </c>
      <c r="M781" t="str">
        <f>IF(VLOOKUP($A781,Parts!$A:$AM,M$1,0)="X",AD$2,"")</f>
        <v/>
      </c>
      <c r="N781" t="str">
        <f>IF(VLOOKUP($A781,Parts!$A:$AM,N$1,0)="X",AE$2,"")</f>
        <v/>
      </c>
      <c r="O781" t="str">
        <f>IF(VLOOKUP($A781,Parts!$A:$AM,O$1,0)="X",AF$2,"")</f>
        <v/>
      </c>
      <c r="P781" t="str">
        <f t="shared" si="13"/>
        <v/>
      </c>
    </row>
    <row r="782" spans="1:16" x14ac:dyDescent="0.25">
      <c r="A782" t="str">
        <f>Table15[[#This Row],[Name]]</f>
        <v>MiniISRU</v>
      </c>
      <c r="B782" t="str">
        <f>IF(VLOOKUP($A782,Parts!$A:$AM,B$1,0)="X",S$2,"")</f>
        <v/>
      </c>
      <c r="C782" t="str">
        <f>IF(VLOOKUP($A782,Parts!$A:$AM,C$1,0)="X",T$2,"")</f>
        <v/>
      </c>
      <c r="D782" t="str">
        <f>IF(VLOOKUP($A782,Parts!$A:$AM,D$1,0)="X",U$2,"")</f>
        <v/>
      </c>
      <c r="E782" t="str">
        <f>IF(VLOOKUP($A782,Parts!$A:$AM,E$1,0)="X",V$2,"")</f>
        <v/>
      </c>
      <c r="F782" t="str">
        <f>IF(VLOOKUP($A782,Parts!$A:$AM,F$1,0)="X",W$2,"")</f>
        <v/>
      </c>
      <c r="G782" t="str">
        <f>IF(VLOOKUP($A782,Parts!$A:$AM,G$1,0)="X",X$2,"")</f>
        <v/>
      </c>
      <c r="H782" t="str">
        <f>IF(VLOOKUP($A782,Parts!$A:$AM,H$1,0)="X",Y$2,"")</f>
        <v/>
      </c>
      <c r="I782" t="str">
        <f>IF(VLOOKUP($A782,Parts!$A:$AM,I$1,0)="X",Z$2,"")</f>
        <v/>
      </c>
      <c r="J782" t="str">
        <f>IF(VLOOKUP($A782,Parts!$A:$AM,J$1,0)="X",AA$2,"")</f>
        <v/>
      </c>
      <c r="K782" t="str">
        <f>IF(VLOOKUP($A782,Parts!$A:$AM,K$1,0)="X",AB$2,"")</f>
        <v/>
      </c>
      <c r="L782" t="str">
        <f>IF(VLOOKUP($A782,Parts!$A:$AM,L$1,0)="X",AC$2,"")</f>
        <v/>
      </c>
      <c r="M782" t="str">
        <f>IF(VLOOKUP($A782,Parts!$A:$AM,M$1,0)="X",AD$2,"")</f>
        <v/>
      </c>
      <c r="N782" t="str">
        <f>IF(VLOOKUP($A782,Parts!$A:$AM,N$1,0)="X",AE$2,"")</f>
        <v/>
      </c>
      <c r="O782" t="str">
        <f>IF(VLOOKUP($A782,Parts!$A:$AM,O$1,0)="X",AF$2,"")</f>
        <v/>
      </c>
      <c r="P782" t="str">
        <f t="shared" si="13"/>
        <v/>
      </c>
    </row>
    <row r="783" spans="1:16" x14ac:dyDescent="0.25">
      <c r="A783" t="str">
        <f>Table15[[#This Row],[Name]]</f>
        <v>ISRU</v>
      </c>
      <c r="B783" t="str">
        <f>IF(VLOOKUP($A783,Parts!$A:$AM,B$1,0)="X",S$2,"")</f>
        <v/>
      </c>
      <c r="C783" t="str">
        <f>IF(VLOOKUP($A783,Parts!$A:$AM,C$1,0)="X",T$2,"")</f>
        <v/>
      </c>
      <c r="D783" t="str">
        <f>IF(VLOOKUP($A783,Parts!$A:$AM,D$1,0)="X",U$2,"")</f>
        <v/>
      </c>
      <c r="E783" t="str">
        <f>IF(VLOOKUP($A783,Parts!$A:$AM,E$1,0)="X",V$2,"")</f>
        <v/>
      </c>
      <c r="F783" t="str">
        <f>IF(VLOOKUP($A783,Parts!$A:$AM,F$1,0)="X",W$2,"")</f>
        <v/>
      </c>
      <c r="G783" t="str">
        <f>IF(VLOOKUP($A783,Parts!$A:$AM,G$1,0)="X",X$2,"")</f>
        <v/>
      </c>
      <c r="H783" t="str">
        <f>IF(VLOOKUP($A783,Parts!$A:$AM,H$1,0)="X",Y$2,"")</f>
        <v/>
      </c>
      <c r="I783" t="str">
        <f>IF(VLOOKUP($A783,Parts!$A:$AM,I$1,0)="X",Z$2,"")</f>
        <v/>
      </c>
      <c r="J783" t="str">
        <f>IF(VLOOKUP($A783,Parts!$A:$AM,J$1,0)="X",AA$2,"")</f>
        <v/>
      </c>
      <c r="K783" t="str">
        <f>IF(VLOOKUP($A783,Parts!$A:$AM,K$1,0)="X",AB$2,"")</f>
        <v/>
      </c>
      <c r="L783" t="str">
        <f>IF(VLOOKUP($A783,Parts!$A:$AM,L$1,0)="X",AC$2,"")</f>
        <v/>
      </c>
      <c r="M783" t="str">
        <f>IF(VLOOKUP($A783,Parts!$A:$AM,M$1,0)="X",AD$2,"")</f>
        <v/>
      </c>
      <c r="N783" t="str">
        <f>IF(VLOOKUP($A783,Parts!$A:$AM,N$1,0)="X",AE$2,"")</f>
        <v/>
      </c>
      <c r="O783" t="str">
        <f>IF(VLOOKUP($A783,Parts!$A:$AM,O$1,0)="X",AF$2,"")</f>
        <v/>
      </c>
      <c r="P783" t="str">
        <f t="shared" si="13"/>
        <v/>
      </c>
    </row>
    <row r="784" spans="1:16" x14ac:dyDescent="0.25">
      <c r="A784" t="str">
        <f>Table15[[#This Row],[Name]]</f>
        <v>smallISRU</v>
      </c>
      <c r="B784" t="str">
        <f>IF(VLOOKUP($A784,Parts!$A:$AM,B$1,0)="X",S$2,"")</f>
        <v/>
      </c>
      <c r="C784" t="str">
        <f>IF(VLOOKUP($A784,Parts!$A:$AM,C$1,0)="X",T$2,"")</f>
        <v/>
      </c>
      <c r="D784" t="str">
        <f>IF(VLOOKUP($A784,Parts!$A:$AM,D$1,0)="X",U$2,"")</f>
        <v/>
      </c>
      <c r="E784" t="str">
        <f>IF(VLOOKUP($A784,Parts!$A:$AM,E$1,0)="X",V$2,"")</f>
        <v/>
      </c>
      <c r="F784" t="str">
        <f>IF(VLOOKUP($A784,Parts!$A:$AM,F$1,0)="X",W$2,"")</f>
        <v/>
      </c>
      <c r="G784" t="str">
        <f>IF(VLOOKUP($A784,Parts!$A:$AM,G$1,0)="X",X$2,"")</f>
        <v/>
      </c>
      <c r="H784" t="str">
        <f>IF(VLOOKUP($A784,Parts!$A:$AM,H$1,0)="X",Y$2,"")</f>
        <v/>
      </c>
      <c r="I784" t="str">
        <f>IF(VLOOKUP($A784,Parts!$A:$AM,I$1,0)="X",Z$2,"")</f>
        <v/>
      </c>
      <c r="J784" t="str">
        <f>IF(VLOOKUP($A784,Parts!$A:$AM,J$1,0)="X",AA$2,"")</f>
        <v/>
      </c>
      <c r="K784" t="str">
        <f>IF(VLOOKUP($A784,Parts!$A:$AM,K$1,0)="X",AB$2,"")</f>
        <v/>
      </c>
      <c r="L784" t="str">
        <f>IF(VLOOKUP($A784,Parts!$A:$AM,L$1,0)="X",AC$2,"")</f>
        <v/>
      </c>
      <c r="M784" t="str">
        <f>IF(VLOOKUP($A784,Parts!$A:$AM,M$1,0)="X",AD$2,"")</f>
        <v/>
      </c>
      <c r="N784" t="str">
        <f>IF(VLOOKUP($A784,Parts!$A:$AM,N$1,0)="X",AE$2,"")</f>
        <v/>
      </c>
      <c r="O784" t="str">
        <f>IF(VLOOKUP($A784,Parts!$A:$AM,O$1,0)="X",AF$2,"")</f>
        <v/>
      </c>
      <c r="P784" t="str">
        <f t="shared" si="13"/>
        <v/>
      </c>
    </row>
    <row r="785" spans="1:16" x14ac:dyDescent="0.25">
      <c r="A785" t="str">
        <f>Table15[[#This Row],[Name]]</f>
        <v>aje_ramjet</v>
      </c>
      <c r="B785" t="str">
        <f>IF(VLOOKUP($A785,Parts!$A:$AM,B$1,0)="X",S$2,"")</f>
        <v/>
      </c>
      <c r="C785" t="str">
        <f>IF(VLOOKUP($A785,Parts!$A:$AM,C$1,0)="X",T$2,"")</f>
        <v/>
      </c>
      <c r="D785" t="str">
        <f>IF(VLOOKUP($A785,Parts!$A:$AM,D$1,0)="X",U$2,"")</f>
        <v/>
      </c>
      <c r="E785" t="str">
        <f>IF(VLOOKUP($A785,Parts!$A:$AM,E$1,0)="X",V$2,"")</f>
        <v/>
      </c>
      <c r="F785" t="str">
        <f>IF(VLOOKUP($A785,Parts!$A:$AM,F$1,0)="X",W$2,"")</f>
        <v/>
      </c>
      <c r="G785" t="str">
        <f>IF(VLOOKUP($A785,Parts!$A:$AM,G$1,0)="X",X$2,"")</f>
        <v/>
      </c>
      <c r="H785" t="str">
        <f>IF(VLOOKUP($A785,Parts!$A:$AM,H$1,0)="X",Y$2,"")</f>
        <v/>
      </c>
      <c r="I785" t="str">
        <f>IF(VLOOKUP($A785,Parts!$A:$AM,I$1,0)="X",Z$2,"")</f>
        <v/>
      </c>
      <c r="J785" t="str">
        <f>IF(VLOOKUP($A785,Parts!$A:$AM,J$1,0)="X",AA$2,"")</f>
        <v/>
      </c>
      <c r="K785" t="str">
        <f>IF(VLOOKUP($A785,Parts!$A:$AM,K$1,0)="X",AB$2,"")</f>
        <v/>
      </c>
      <c r="L785" t="str">
        <f>IF(VLOOKUP($A785,Parts!$A:$AM,L$1,0)="X",AC$2,"")</f>
        <v/>
      </c>
      <c r="M785" t="str">
        <f>IF(VLOOKUP($A785,Parts!$A:$AM,M$1,0)="X",AD$2,"")</f>
        <v/>
      </c>
      <c r="N785" t="str">
        <f>IF(VLOOKUP($A785,Parts!$A:$AM,N$1,0)="X",AE$2,"")</f>
        <v/>
      </c>
      <c r="O785" t="str">
        <f>IF(VLOOKUP($A785,Parts!$A:$AM,O$1,0)="X",AF$2,"")</f>
        <v/>
      </c>
      <c r="P785" t="str">
        <f t="shared" si="13"/>
        <v/>
      </c>
    </row>
    <row r="786" spans="1:16" x14ac:dyDescent="0.25">
      <c r="A786" t="str">
        <f>Table15[[#This Row],[Name]]</f>
        <v>RAPIER</v>
      </c>
      <c r="B786" t="str">
        <f>IF(VLOOKUP($A786,Parts!$A:$AM,B$1,0)="X",S$2,"")</f>
        <v/>
      </c>
      <c r="C786" t="str">
        <f>IF(VLOOKUP($A786,Parts!$A:$AM,C$1,0)="X",T$2,"")</f>
        <v/>
      </c>
      <c r="D786" t="str">
        <f>IF(VLOOKUP($A786,Parts!$A:$AM,D$1,0)="X",U$2,"")</f>
        <v/>
      </c>
      <c r="E786" t="str">
        <f>IF(VLOOKUP($A786,Parts!$A:$AM,E$1,0)="X",V$2,"")</f>
        <v/>
      </c>
      <c r="F786" t="str">
        <f>IF(VLOOKUP($A786,Parts!$A:$AM,F$1,0)="X",W$2,"")</f>
        <v xml:space="preserve">    MODULE
    { name = ModuleTagEngineLiquidTurbo }
</v>
      </c>
      <c r="G786" t="str">
        <f>IF(VLOOKUP($A786,Parts!$A:$AM,G$1,0)="X",X$2,"")</f>
        <v/>
      </c>
      <c r="H786" t="str">
        <f>IF(VLOOKUP($A786,Parts!$A:$AM,H$1,0)="X",Y$2,"")</f>
        <v/>
      </c>
      <c r="I786" t="str">
        <f>IF(VLOOKUP($A786,Parts!$A:$AM,I$1,0)="X",Z$2,"")</f>
        <v/>
      </c>
      <c r="J786" t="str">
        <f>IF(VLOOKUP($A786,Parts!$A:$AM,J$1,0)="X",AA$2,"")</f>
        <v/>
      </c>
      <c r="K786" t="str">
        <f>IF(VLOOKUP($A786,Parts!$A:$AM,K$1,0)="X",AB$2,"")</f>
        <v/>
      </c>
      <c r="L786" t="str">
        <f>IF(VLOOKUP($A786,Parts!$A:$AM,L$1,0)="X",AC$2,"")</f>
        <v/>
      </c>
      <c r="M786" t="str">
        <f>IF(VLOOKUP($A786,Parts!$A:$AM,M$1,0)="X",AD$2,"")</f>
        <v/>
      </c>
      <c r="N786" t="str">
        <f>IF(VLOOKUP($A786,Parts!$A:$AM,N$1,0)="X",AE$2,"")</f>
        <v/>
      </c>
      <c r="O786" t="str">
        <f>IF(VLOOKUP($A786,Parts!$A:$AM,O$1,0)="X",AF$2,"")</f>
        <v/>
      </c>
      <c r="P786" t="str">
        <f t="shared" si="13"/>
        <v xml:space="preserve">    MODULE
    { name = ModuleTagEngineLiquidTurbo }
</v>
      </c>
    </row>
    <row r="787" spans="1:16" x14ac:dyDescent="0.25">
      <c r="A787" t="str">
        <f>Table15[[#This Row],[Name]]</f>
        <v>SXTLANCER</v>
      </c>
      <c r="B787" t="str">
        <f>IF(VLOOKUP($A787,Parts!$A:$AM,B$1,0)="X",S$2,"")</f>
        <v/>
      </c>
      <c r="C787" t="str">
        <f>IF(VLOOKUP($A787,Parts!$A:$AM,C$1,0)="X",T$2,"")</f>
        <v/>
      </c>
      <c r="D787" t="str">
        <f>IF(VLOOKUP($A787,Parts!$A:$AM,D$1,0)="X",U$2,"")</f>
        <v/>
      </c>
      <c r="E787" t="str">
        <f>IF(VLOOKUP($A787,Parts!$A:$AM,E$1,0)="X",V$2,"")</f>
        <v/>
      </c>
      <c r="F787" t="str">
        <f>IF(VLOOKUP($A787,Parts!$A:$AM,F$1,0)="X",W$2,"")</f>
        <v/>
      </c>
      <c r="G787" t="str">
        <f>IF(VLOOKUP($A787,Parts!$A:$AM,G$1,0)="X",X$2,"")</f>
        <v/>
      </c>
      <c r="H787" t="str">
        <f>IF(VLOOKUP($A787,Parts!$A:$AM,H$1,0)="X",Y$2,"")</f>
        <v/>
      </c>
      <c r="I787" t="str">
        <f>IF(VLOOKUP($A787,Parts!$A:$AM,I$1,0)="X",Z$2,"")</f>
        <v/>
      </c>
      <c r="J787" t="str">
        <f>IF(VLOOKUP($A787,Parts!$A:$AM,J$1,0)="X",AA$2,"")</f>
        <v/>
      </c>
      <c r="K787" t="str">
        <f>IF(VLOOKUP($A787,Parts!$A:$AM,K$1,0)="X",AB$2,"")</f>
        <v/>
      </c>
      <c r="L787" t="str">
        <f>IF(VLOOKUP($A787,Parts!$A:$AM,L$1,0)="X",AC$2,"")</f>
        <v/>
      </c>
      <c r="M787" t="str">
        <f>IF(VLOOKUP($A787,Parts!$A:$AM,M$1,0)="X",AD$2,"")</f>
        <v/>
      </c>
      <c r="N787" t="str">
        <f>IF(VLOOKUP($A787,Parts!$A:$AM,N$1,0)="X",AE$2,"")</f>
        <v/>
      </c>
      <c r="O787" t="str">
        <f>IF(VLOOKUP($A787,Parts!$A:$AM,O$1,0)="X",AF$2,"")</f>
        <v/>
      </c>
      <c r="P787" t="str">
        <f t="shared" si="13"/>
        <v/>
      </c>
    </row>
    <row r="788" spans="1:16" x14ac:dyDescent="0.25">
      <c r="A788" t="str">
        <f>Table15[[#This Row],[Name]]</f>
        <v>LSVCM3</v>
      </c>
      <c r="B788" t="str">
        <f>IF(VLOOKUP($A788,Parts!$A:$AM,B$1,0)="X",S$2,"")</f>
        <v/>
      </c>
      <c r="C788" t="str">
        <f>IF(VLOOKUP($A788,Parts!$A:$AM,C$1,0)="X",T$2,"")</f>
        <v/>
      </c>
      <c r="D788" t="str">
        <f>IF(VLOOKUP($A788,Parts!$A:$AM,D$1,0)="X",U$2,"")</f>
        <v/>
      </c>
      <c r="E788" t="str">
        <f>IF(VLOOKUP($A788,Parts!$A:$AM,E$1,0)="X",V$2,"")</f>
        <v/>
      </c>
      <c r="F788" t="str">
        <f>IF(VLOOKUP($A788,Parts!$A:$AM,F$1,0)="X",W$2,"")</f>
        <v/>
      </c>
      <c r="G788" t="str">
        <f>IF(VLOOKUP($A788,Parts!$A:$AM,G$1,0)="X",X$2,"")</f>
        <v/>
      </c>
      <c r="H788" t="str">
        <f>IF(VLOOKUP($A788,Parts!$A:$AM,H$1,0)="X",Y$2,"")</f>
        <v/>
      </c>
      <c r="I788" t="str">
        <f>IF(VLOOKUP($A788,Parts!$A:$AM,I$1,0)="X",Z$2,"")</f>
        <v xml:space="preserve">    MODULE
    { name = ModuleTagHumanRated }
</v>
      </c>
      <c r="J788" t="str">
        <f>IF(VLOOKUP($A788,Parts!$A:$AM,J$1,0)="X",AA$2,"")</f>
        <v/>
      </c>
      <c r="K788" t="str">
        <f>IF(VLOOKUP($A788,Parts!$A:$AM,K$1,0)="X",AB$2,"")</f>
        <v/>
      </c>
      <c r="L788" t="str">
        <f>IF(VLOOKUP($A788,Parts!$A:$AM,L$1,0)="X",AC$2,"")</f>
        <v/>
      </c>
      <c r="M788" t="str">
        <f>IF(VLOOKUP($A788,Parts!$A:$AM,M$1,0)="X",AD$2,"")</f>
        <v/>
      </c>
      <c r="N788" t="str">
        <f>IF(VLOOKUP($A788,Parts!$A:$AM,N$1,0)="X",AE$2,"")</f>
        <v/>
      </c>
      <c r="O788" t="str">
        <f>IF(VLOOKUP($A788,Parts!$A:$AM,O$1,0)="X",AF$2,"")</f>
        <v/>
      </c>
      <c r="P788" t="str">
        <f t="shared" si="13"/>
        <v xml:space="preserve">    MODULE
    { name = ModuleTagHumanRated }
</v>
      </c>
    </row>
    <row r="789" spans="1:16" x14ac:dyDescent="0.25">
      <c r="A789" t="str">
        <f>Table15[[#This Row],[Name]]</f>
        <v>CryoXendButt</v>
      </c>
      <c r="B789" t="str">
        <f>IF(VLOOKUP($A789,Parts!$A:$AM,B$1,0)="X",S$2,"")</f>
        <v/>
      </c>
      <c r="C789" t="str">
        <f>IF(VLOOKUP($A789,Parts!$A:$AM,C$1,0)="X",T$2,"")</f>
        <v/>
      </c>
      <c r="D789" t="str">
        <f>IF(VLOOKUP($A789,Parts!$A:$AM,D$1,0)="X",U$2,"")</f>
        <v/>
      </c>
      <c r="E789" t="str">
        <f>IF(VLOOKUP($A789,Parts!$A:$AM,E$1,0)="X",V$2,"")</f>
        <v/>
      </c>
      <c r="F789" t="str">
        <f>IF(VLOOKUP($A789,Parts!$A:$AM,F$1,0)="X",W$2,"")</f>
        <v/>
      </c>
      <c r="G789" t="str">
        <f>IF(VLOOKUP($A789,Parts!$A:$AM,G$1,0)="X",X$2,"")</f>
        <v/>
      </c>
      <c r="H789" t="str">
        <f>IF(VLOOKUP($A789,Parts!$A:$AM,H$1,0)="X",Y$2,"")</f>
        <v/>
      </c>
      <c r="I789" t="str">
        <f>IF(VLOOKUP($A789,Parts!$A:$AM,I$1,0)="X",Z$2,"")</f>
        <v/>
      </c>
      <c r="J789" t="str">
        <f>IF(VLOOKUP($A789,Parts!$A:$AM,J$1,0)="X",AA$2,"")</f>
        <v/>
      </c>
      <c r="K789" t="str">
        <f>IF(VLOOKUP($A789,Parts!$A:$AM,K$1,0)="X",AB$2,"")</f>
        <v/>
      </c>
      <c r="L789" t="str">
        <f>IF(VLOOKUP($A789,Parts!$A:$AM,L$1,0)="X",AC$2,"")</f>
        <v/>
      </c>
      <c r="M789" t="str">
        <f>IF(VLOOKUP($A789,Parts!$A:$AM,M$1,0)="X",AD$2,"")</f>
        <v/>
      </c>
      <c r="N789" t="str">
        <f>IF(VLOOKUP($A789,Parts!$A:$AM,N$1,0)="X",AE$2,"")</f>
        <v/>
      </c>
      <c r="O789" t="str">
        <f>IF(VLOOKUP($A789,Parts!$A:$AM,O$1,0)="X",AF$2,"")</f>
        <v/>
      </c>
      <c r="P789" t="str">
        <f t="shared" si="13"/>
        <v/>
      </c>
    </row>
    <row r="790" spans="1:16" x14ac:dyDescent="0.25">
      <c r="A790" t="str">
        <f>Table15[[#This Row],[Name]]</f>
        <v>CryoXsmall</v>
      </c>
      <c r="B790" t="str">
        <f>IF(VLOOKUP($A790,Parts!$A:$AM,B$1,0)="X",S$2,"")</f>
        <v/>
      </c>
      <c r="C790" t="str">
        <f>IF(VLOOKUP($A790,Parts!$A:$AM,C$1,0)="X",T$2,"")</f>
        <v/>
      </c>
      <c r="D790" t="str">
        <f>IF(VLOOKUP($A790,Parts!$A:$AM,D$1,0)="X",U$2,"")</f>
        <v/>
      </c>
      <c r="E790" t="str">
        <f>IF(VLOOKUP($A790,Parts!$A:$AM,E$1,0)="X",V$2,"")</f>
        <v/>
      </c>
      <c r="F790" t="str">
        <f>IF(VLOOKUP($A790,Parts!$A:$AM,F$1,0)="X",W$2,"")</f>
        <v/>
      </c>
      <c r="G790" t="str">
        <f>IF(VLOOKUP($A790,Parts!$A:$AM,G$1,0)="X",X$2,"")</f>
        <v/>
      </c>
      <c r="H790" t="str">
        <f>IF(VLOOKUP($A790,Parts!$A:$AM,H$1,0)="X",Y$2,"")</f>
        <v/>
      </c>
      <c r="I790" t="str">
        <f>IF(VLOOKUP($A790,Parts!$A:$AM,I$1,0)="X",Z$2,"")</f>
        <v/>
      </c>
      <c r="J790" t="str">
        <f>IF(VLOOKUP($A790,Parts!$A:$AM,J$1,0)="X",AA$2,"")</f>
        <v/>
      </c>
      <c r="K790" t="str">
        <f>IF(VLOOKUP($A790,Parts!$A:$AM,K$1,0)="X",AB$2,"")</f>
        <v/>
      </c>
      <c r="L790" t="str">
        <f>IF(VLOOKUP($A790,Parts!$A:$AM,L$1,0)="X",AC$2,"")</f>
        <v/>
      </c>
      <c r="M790" t="str">
        <f>IF(VLOOKUP($A790,Parts!$A:$AM,M$1,0)="X",AD$2,"")</f>
        <v/>
      </c>
      <c r="N790" t="str">
        <f>IF(VLOOKUP($A790,Parts!$A:$AM,N$1,0)="X",AE$2,"")</f>
        <v/>
      </c>
      <c r="O790" t="str">
        <f>IF(VLOOKUP($A790,Parts!$A:$AM,O$1,0)="X",AF$2,"")</f>
        <v/>
      </c>
      <c r="P790" t="str">
        <f t="shared" si="13"/>
        <v/>
      </c>
    </row>
    <row r="791" spans="1:16" x14ac:dyDescent="0.25">
      <c r="A791" t="str">
        <f>Table15[[#This Row],[Name]]</f>
        <v>CryoXnoseCone</v>
      </c>
      <c r="B791" t="str">
        <f>IF(VLOOKUP($A791,Parts!$A:$AM,B$1,0)="X",S$2,"")</f>
        <v/>
      </c>
      <c r="C791" t="str">
        <f>IF(VLOOKUP($A791,Parts!$A:$AM,C$1,0)="X",T$2,"")</f>
        <v/>
      </c>
      <c r="D791" t="str">
        <f>IF(VLOOKUP($A791,Parts!$A:$AM,D$1,0)="X",U$2,"")</f>
        <v/>
      </c>
      <c r="E791" t="str">
        <f>IF(VLOOKUP($A791,Parts!$A:$AM,E$1,0)="X",V$2,"")</f>
        <v/>
      </c>
      <c r="F791" t="str">
        <f>IF(VLOOKUP($A791,Parts!$A:$AM,F$1,0)="X",W$2,"")</f>
        <v/>
      </c>
      <c r="G791" t="str">
        <f>IF(VLOOKUP($A791,Parts!$A:$AM,G$1,0)="X",X$2,"")</f>
        <v/>
      </c>
      <c r="H791" t="str">
        <f>IF(VLOOKUP($A791,Parts!$A:$AM,H$1,0)="X",Y$2,"")</f>
        <v/>
      </c>
      <c r="I791" t="str">
        <f>IF(VLOOKUP($A791,Parts!$A:$AM,I$1,0)="X",Z$2,"")</f>
        <v/>
      </c>
      <c r="J791" t="str">
        <f>IF(VLOOKUP($A791,Parts!$A:$AM,J$1,0)="X",AA$2,"")</f>
        <v/>
      </c>
      <c r="K791" t="str">
        <f>IF(VLOOKUP($A791,Parts!$A:$AM,K$1,0)="X",AB$2,"")</f>
        <v/>
      </c>
      <c r="L791" t="str">
        <f>IF(VLOOKUP($A791,Parts!$A:$AM,L$1,0)="X",AC$2,"")</f>
        <v/>
      </c>
      <c r="M791" t="str">
        <f>IF(VLOOKUP($A791,Parts!$A:$AM,M$1,0)="X",AD$2,"")</f>
        <v/>
      </c>
      <c r="N791" t="str">
        <f>IF(VLOOKUP($A791,Parts!$A:$AM,N$1,0)="X",AE$2,"")</f>
        <v/>
      </c>
      <c r="O791" t="str">
        <f>IF(VLOOKUP($A791,Parts!$A:$AM,O$1,0)="X",AF$2,"")</f>
        <v/>
      </c>
      <c r="P791" t="str">
        <f t="shared" si="13"/>
        <v/>
      </c>
    </row>
    <row r="792" spans="1:16" x14ac:dyDescent="0.25">
      <c r="A792" t="str">
        <f>Table15[[#This Row],[Name]]</f>
        <v>CryoXmed</v>
      </c>
      <c r="B792" t="str">
        <f>IF(VLOOKUP($A792,Parts!$A:$AM,B$1,0)="X",S$2,"")</f>
        <v/>
      </c>
      <c r="C792" t="str">
        <f>IF(VLOOKUP($A792,Parts!$A:$AM,C$1,0)="X",T$2,"")</f>
        <v/>
      </c>
      <c r="D792" t="str">
        <f>IF(VLOOKUP($A792,Parts!$A:$AM,D$1,0)="X",U$2,"")</f>
        <v/>
      </c>
      <c r="E792" t="str">
        <f>IF(VLOOKUP($A792,Parts!$A:$AM,E$1,0)="X",V$2,"")</f>
        <v/>
      </c>
      <c r="F792" t="str">
        <f>IF(VLOOKUP($A792,Parts!$A:$AM,F$1,0)="X",W$2,"")</f>
        <v/>
      </c>
      <c r="G792" t="str">
        <f>IF(VLOOKUP($A792,Parts!$A:$AM,G$1,0)="X",X$2,"")</f>
        <v/>
      </c>
      <c r="H792" t="str">
        <f>IF(VLOOKUP($A792,Parts!$A:$AM,H$1,0)="X",Y$2,"")</f>
        <v/>
      </c>
      <c r="I792" t="str">
        <f>IF(VLOOKUP($A792,Parts!$A:$AM,I$1,0)="X",Z$2,"")</f>
        <v/>
      </c>
      <c r="J792" t="str">
        <f>IF(VLOOKUP($A792,Parts!$A:$AM,J$1,0)="X",AA$2,"")</f>
        <v/>
      </c>
      <c r="K792" t="str">
        <f>IF(VLOOKUP($A792,Parts!$A:$AM,K$1,0)="X",AB$2,"")</f>
        <v/>
      </c>
      <c r="L792" t="str">
        <f>IF(VLOOKUP($A792,Parts!$A:$AM,L$1,0)="X",AC$2,"")</f>
        <v/>
      </c>
      <c r="M792" t="str">
        <f>IF(VLOOKUP($A792,Parts!$A:$AM,M$1,0)="X",AD$2,"")</f>
        <v/>
      </c>
      <c r="N792" t="str">
        <f>IF(VLOOKUP($A792,Parts!$A:$AM,N$1,0)="X",AE$2,"")</f>
        <v/>
      </c>
      <c r="O792" t="str">
        <f>IF(VLOOKUP($A792,Parts!$A:$AM,O$1,0)="X",AF$2,"")</f>
        <v/>
      </c>
      <c r="P792" t="str">
        <f t="shared" si="13"/>
        <v/>
      </c>
    </row>
    <row r="793" spans="1:16" x14ac:dyDescent="0.25">
      <c r="A793" t="str">
        <f>Table15[[#This Row],[Name]]</f>
        <v>CryoXBig</v>
      </c>
      <c r="B793" t="str">
        <f>IF(VLOOKUP($A793,Parts!$A:$AM,B$1,0)="X",S$2,"")</f>
        <v/>
      </c>
      <c r="C793" t="str">
        <f>IF(VLOOKUP($A793,Parts!$A:$AM,C$1,0)="X",T$2,"")</f>
        <v/>
      </c>
      <c r="D793" t="str">
        <f>IF(VLOOKUP($A793,Parts!$A:$AM,D$1,0)="X",U$2,"")</f>
        <v/>
      </c>
      <c r="E793" t="str">
        <f>IF(VLOOKUP($A793,Parts!$A:$AM,E$1,0)="X",V$2,"")</f>
        <v/>
      </c>
      <c r="F793" t="str">
        <f>IF(VLOOKUP($A793,Parts!$A:$AM,F$1,0)="X",W$2,"")</f>
        <v/>
      </c>
      <c r="G793" t="str">
        <f>IF(VLOOKUP($A793,Parts!$A:$AM,G$1,0)="X",X$2,"")</f>
        <v/>
      </c>
      <c r="H793" t="str">
        <f>IF(VLOOKUP($A793,Parts!$A:$AM,H$1,0)="X",Y$2,"")</f>
        <v/>
      </c>
      <c r="I793" t="str">
        <f>IF(VLOOKUP($A793,Parts!$A:$AM,I$1,0)="X",Z$2,"")</f>
        <v/>
      </c>
      <c r="J793" t="str">
        <f>IF(VLOOKUP($A793,Parts!$A:$AM,J$1,0)="X",AA$2,"")</f>
        <v/>
      </c>
      <c r="K793" t="str">
        <f>IF(VLOOKUP($A793,Parts!$A:$AM,K$1,0)="X",AB$2,"")</f>
        <v/>
      </c>
      <c r="L793" t="str">
        <f>IF(VLOOKUP($A793,Parts!$A:$AM,L$1,0)="X",AC$2,"")</f>
        <v/>
      </c>
      <c r="M793" t="str">
        <f>IF(VLOOKUP($A793,Parts!$A:$AM,M$1,0)="X",AD$2,"")</f>
        <v/>
      </c>
      <c r="N793" t="str">
        <f>IF(VLOOKUP($A793,Parts!$A:$AM,N$1,0)="X",AE$2,"")</f>
        <v/>
      </c>
      <c r="O793" t="str">
        <f>IF(VLOOKUP($A793,Parts!$A:$AM,O$1,0)="X",AF$2,"")</f>
        <v/>
      </c>
      <c r="P793" t="str">
        <f t="shared" si="13"/>
        <v/>
      </c>
    </row>
    <row r="794" spans="1:16" x14ac:dyDescent="0.25">
      <c r="A794" t="str">
        <f>Table15[[#This Row],[Name]]</f>
        <v>AtlasVAdapter</v>
      </c>
      <c r="B794" t="str">
        <f>IF(VLOOKUP($A794,Parts!$A:$AM,B$1,0)="X",S$2,"")</f>
        <v/>
      </c>
      <c r="C794" t="str">
        <f>IF(VLOOKUP($A794,Parts!$A:$AM,C$1,0)="X",T$2,"")</f>
        <v/>
      </c>
      <c r="D794" t="str">
        <f>IF(VLOOKUP($A794,Parts!$A:$AM,D$1,0)="X",U$2,"")</f>
        <v/>
      </c>
      <c r="E794" t="str">
        <f>IF(VLOOKUP($A794,Parts!$A:$AM,E$1,0)="X",V$2,"")</f>
        <v/>
      </c>
      <c r="F794" t="str">
        <f>IF(VLOOKUP($A794,Parts!$A:$AM,F$1,0)="X",W$2,"")</f>
        <v/>
      </c>
      <c r="G794" t="str">
        <f>IF(VLOOKUP($A794,Parts!$A:$AM,G$1,0)="X",X$2,"")</f>
        <v/>
      </c>
      <c r="H794" t="str">
        <f>IF(VLOOKUP($A794,Parts!$A:$AM,H$1,0)="X",Y$2,"")</f>
        <v/>
      </c>
      <c r="I794" t="str">
        <f>IF(VLOOKUP($A794,Parts!$A:$AM,I$1,0)="X",Z$2,"")</f>
        <v/>
      </c>
      <c r="J794" t="str">
        <f>IF(VLOOKUP($A794,Parts!$A:$AM,J$1,0)="X",AA$2,"")</f>
        <v/>
      </c>
      <c r="K794" t="str">
        <f>IF(VLOOKUP($A794,Parts!$A:$AM,K$1,0)="X",AB$2,"")</f>
        <v/>
      </c>
      <c r="L794" t="str">
        <f>IF(VLOOKUP($A794,Parts!$A:$AM,L$1,0)="X",AC$2,"")</f>
        <v/>
      </c>
      <c r="M794" t="str">
        <f>IF(VLOOKUP($A794,Parts!$A:$AM,M$1,0)="X",AD$2,"")</f>
        <v/>
      </c>
      <c r="N794" t="str">
        <f>IF(VLOOKUP($A794,Parts!$A:$AM,N$1,0)="X",AE$2,"")</f>
        <v/>
      </c>
      <c r="O794" t="str">
        <f>IF(VLOOKUP($A794,Parts!$A:$AM,O$1,0)="X",AF$2,"")</f>
        <v/>
      </c>
      <c r="P794" t="str">
        <f t="shared" si="13"/>
        <v/>
      </c>
    </row>
    <row r="795" spans="1:16" x14ac:dyDescent="0.25">
      <c r="A795" t="str">
        <f>Table15[[#This Row],[Name]]</f>
        <v>3_75mAdapter</v>
      </c>
      <c r="B795" t="str">
        <f>IF(VLOOKUP($A795,Parts!$A:$AM,B$1,0)="X",S$2,"")</f>
        <v/>
      </c>
      <c r="C795" t="str">
        <f>IF(VLOOKUP($A795,Parts!$A:$AM,C$1,0)="X",T$2,"")</f>
        <v/>
      </c>
      <c r="D795" t="str">
        <f>IF(VLOOKUP($A795,Parts!$A:$AM,D$1,0)="X",U$2,"")</f>
        <v/>
      </c>
      <c r="E795" t="str">
        <f>IF(VLOOKUP($A795,Parts!$A:$AM,E$1,0)="X",V$2,"")</f>
        <v/>
      </c>
      <c r="F795" t="str">
        <f>IF(VLOOKUP($A795,Parts!$A:$AM,F$1,0)="X",W$2,"")</f>
        <v/>
      </c>
      <c r="G795" t="str">
        <f>IF(VLOOKUP($A795,Parts!$A:$AM,G$1,0)="X",X$2,"")</f>
        <v/>
      </c>
      <c r="H795" t="str">
        <f>IF(VLOOKUP($A795,Parts!$A:$AM,H$1,0)="X",Y$2,"")</f>
        <v/>
      </c>
      <c r="I795" t="str">
        <f>IF(VLOOKUP($A795,Parts!$A:$AM,I$1,0)="X",Z$2,"")</f>
        <v/>
      </c>
      <c r="J795" t="str">
        <f>IF(VLOOKUP($A795,Parts!$A:$AM,J$1,0)="X",AA$2,"")</f>
        <v/>
      </c>
      <c r="K795" t="str">
        <f>IF(VLOOKUP($A795,Parts!$A:$AM,K$1,0)="X",AB$2,"")</f>
        <v/>
      </c>
      <c r="L795" t="str">
        <f>IF(VLOOKUP($A795,Parts!$A:$AM,L$1,0)="X",AC$2,"")</f>
        <v/>
      </c>
      <c r="M795" t="str">
        <f>IF(VLOOKUP($A795,Parts!$A:$AM,M$1,0)="X",AD$2,"")</f>
        <v/>
      </c>
      <c r="N795" t="str">
        <f>IF(VLOOKUP($A795,Parts!$A:$AM,N$1,0)="X",AE$2,"")</f>
        <v/>
      </c>
      <c r="O795" t="str">
        <f>IF(VLOOKUP($A795,Parts!$A:$AM,O$1,0)="X",AF$2,"")</f>
        <v/>
      </c>
      <c r="P795" t="str">
        <f t="shared" si="13"/>
        <v/>
      </c>
    </row>
    <row r="796" spans="1:16" x14ac:dyDescent="0.25">
      <c r="A796" t="str">
        <f>Table15[[#This Row],[Name]]</f>
        <v>2_5mAdapter</v>
      </c>
      <c r="B796" t="str">
        <f>IF(VLOOKUP($A796,Parts!$A:$AM,B$1,0)="X",S$2,"")</f>
        <v/>
      </c>
      <c r="C796" t="str">
        <f>IF(VLOOKUP($A796,Parts!$A:$AM,C$1,0)="X",T$2,"")</f>
        <v/>
      </c>
      <c r="D796" t="str">
        <f>IF(VLOOKUP($A796,Parts!$A:$AM,D$1,0)="X",U$2,"")</f>
        <v/>
      </c>
      <c r="E796" t="str">
        <f>IF(VLOOKUP($A796,Parts!$A:$AM,E$1,0)="X",V$2,"")</f>
        <v/>
      </c>
      <c r="F796" t="str">
        <f>IF(VLOOKUP($A796,Parts!$A:$AM,F$1,0)="X",W$2,"")</f>
        <v/>
      </c>
      <c r="G796" t="str">
        <f>IF(VLOOKUP($A796,Parts!$A:$AM,G$1,0)="X",X$2,"")</f>
        <v/>
      </c>
      <c r="H796" t="str">
        <f>IF(VLOOKUP($A796,Parts!$A:$AM,H$1,0)="X",Y$2,"")</f>
        <v/>
      </c>
      <c r="I796" t="str">
        <f>IF(VLOOKUP($A796,Parts!$A:$AM,I$1,0)="X",Z$2,"")</f>
        <v/>
      </c>
      <c r="J796" t="str">
        <f>IF(VLOOKUP($A796,Parts!$A:$AM,J$1,0)="X",AA$2,"")</f>
        <v/>
      </c>
      <c r="K796" t="str">
        <f>IF(VLOOKUP($A796,Parts!$A:$AM,K$1,0)="X",AB$2,"")</f>
        <v/>
      </c>
      <c r="L796" t="str">
        <f>IF(VLOOKUP($A796,Parts!$A:$AM,L$1,0)="X",AC$2,"")</f>
        <v/>
      </c>
      <c r="M796" t="str">
        <f>IF(VLOOKUP($A796,Parts!$A:$AM,M$1,0)="X",AD$2,"")</f>
        <v/>
      </c>
      <c r="N796" t="str">
        <f>IF(VLOOKUP($A796,Parts!$A:$AM,N$1,0)="X",AE$2,"")</f>
        <v/>
      </c>
      <c r="O796" t="str">
        <f>IF(VLOOKUP($A796,Parts!$A:$AM,O$1,0)="X",AF$2,"")</f>
        <v/>
      </c>
      <c r="P796" t="str">
        <f t="shared" si="13"/>
        <v/>
      </c>
    </row>
    <row r="797" spans="1:16" x14ac:dyDescent="0.25">
      <c r="A797" t="str">
        <f>Table15[[#This Row],[Name]]</f>
        <v>CST-100?capsule</v>
      </c>
      <c r="B797" t="str">
        <f>IF(VLOOKUP($A797,Parts!$A:$AM,B$1,0)="X",S$2,"")</f>
        <v xml:space="preserve">    MODULE
    { name = ModuleTagAvionics }
</v>
      </c>
      <c r="C797" t="str">
        <f>IF(VLOOKUP($A797,Parts!$A:$AM,C$1,0)="X",T$2,"")</f>
        <v/>
      </c>
      <c r="D797" t="str">
        <f>IF(VLOOKUP($A797,Parts!$A:$AM,D$1,0)="X",U$2,"")</f>
        <v/>
      </c>
      <c r="E797" t="str">
        <f>IF(VLOOKUP($A797,Parts!$A:$AM,E$1,0)="X",V$2,"")</f>
        <v/>
      </c>
      <c r="F797" t="str">
        <f>IF(VLOOKUP($A797,Parts!$A:$AM,F$1,0)="X",W$2,"")</f>
        <v/>
      </c>
      <c r="G797" t="str">
        <f>IF(VLOOKUP($A797,Parts!$A:$AM,G$1,0)="X",X$2,"")</f>
        <v/>
      </c>
      <c r="H797" t="str">
        <f>IF(VLOOKUP($A797,Parts!$A:$AM,H$1,0)="X",Y$2,"")</f>
        <v xml:space="preserve">    MODULE
    { name = ModuleTagHabitable }
</v>
      </c>
      <c r="I797" t="str">
        <f>IF(VLOOKUP($A797,Parts!$A:$AM,I$1,0)="X",Z$2,"")</f>
        <v xml:space="preserve">    MODULE
    { name = ModuleTagHumanRated }
</v>
      </c>
      <c r="J797" t="str">
        <f>IF(VLOOKUP($A797,Parts!$A:$AM,J$1,0)="X",AA$2,"")</f>
        <v/>
      </c>
      <c r="K797" t="str">
        <f>IF(VLOOKUP($A797,Parts!$A:$AM,K$1,0)="X",AB$2,"")</f>
        <v/>
      </c>
      <c r="L797" t="str">
        <f>IF(VLOOKUP($A797,Parts!$A:$AM,L$1,0)="X",AC$2,"")</f>
        <v xml:space="preserve">    MODULE
    { name = ModuleTagReentry }
</v>
      </c>
      <c r="M797" t="str">
        <f>IF(VLOOKUP($A797,Parts!$A:$AM,M$1,0)="X",AD$2,"")</f>
        <v/>
      </c>
      <c r="N797" t="str">
        <f>IF(VLOOKUP($A797,Parts!$A:$AM,N$1,0)="X",AE$2,"")</f>
        <v/>
      </c>
      <c r="O797" t="str">
        <f>IF(VLOOKUP($A797,Parts!$A:$AM,O$1,0)="X",AF$2,"")</f>
        <v/>
      </c>
      <c r="P797" t="str">
        <f t="shared" si="13"/>
        <v xml:space="preserve">    MODULE
    { name = ModuleTagAvionics }
    MODULE
    { name = ModuleTagHabitable }
    MODULE
    { name = ModuleTagHumanRated }
    MODULE
    { name = ModuleTagReentry }
</v>
      </c>
    </row>
    <row r="798" spans="1:16" x14ac:dyDescent="0.25">
      <c r="A798" t="str">
        <f>Table15[[#This Row],[Name]]</f>
        <v>CST-100?Heat?Shield</v>
      </c>
      <c r="B798" t="str">
        <f>IF(VLOOKUP($A798,Parts!$A:$AM,B$1,0)="X",S$2,"")</f>
        <v/>
      </c>
      <c r="C798" t="str">
        <f>IF(VLOOKUP($A798,Parts!$A:$AM,C$1,0)="X",T$2,"")</f>
        <v/>
      </c>
      <c r="D798" t="str">
        <f>IF(VLOOKUP($A798,Parts!$A:$AM,D$1,0)="X",U$2,"")</f>
        <v/>
      </c>
      <c r="E798" t="str">
        <f>IF(VLOOKUP($A798,Parts!$A:$AM,E$1,0)="X",V$2,"")</f>
        <v/>
      </c>
      <c r="F798" t="str">
        <f>IF(VLOOKUP($A798,Parts!$A:$AM,F$1,0)="X",W$2,"")</f>
        <v/>
      </c>
      <c r="G798" t="str">
        <f>IF(VLOOKUP($A798,Parts!$A:$AM,G$1,0)="X",X$2,"")</f>
        <v/>
      </c>
      <c r="H798" t="str">
        <f>IF(VLOOKUP($A798,Parts!$A:$AM,H$1,0)="X",Y$2,"")</f>
        <v/>
      </c>
      <c r="I798" t="str">
        <f>IF(VLOOKUP($A798,Parts!$A:$AM,I$1,0)="X",Z$2,"")</f>
        <v/>
      </c>
      <c r="J798" t="str">
        <f>IF(VLOOKUP($A798,Parts!$A:$AM,J$1,0)="X",AA$2,"")</f>
        <v/>
      </c>
      <c r="K798" t="str">
        <f>IF(VLOOKUP($A798,Parts!$A:$AM,K$1,0)="X",AB$2,"")</f>
        <v/>
      </c>
      <c r="L798" t="str">
        <f>IF(VLOOKUP($A798,Parts!$A:$AM,L$1,0)="X",AC$2,"")</f>
        <v/>
      </c>
      <c r="M798" t="str">
        <f>IF(VLOOKUP($A798,Parts!$A:$AM,M$1,0)="X",AD$2,"")</f>
        <v/>
      </c>
      <c r="N798" t="str">
        <f>IF(VLOOKUP($A798,Parts!$A:$AM,N$1,0)="X",AE$2,"")</f>
        <v/>
      </c>
      <c r="O798" t="str">
        <f>IF(VLOOKUP($A798,Parts!$A:$AM,O$1,0)="X",AF$2,"")</f>
        <v/>
      </c>
      <c r="P798" t="str">
        <f t="shared" si="13"/>
        <v/>
      </c>
    </row>
    <row r="799" spans="1:16" x14ac:dyDescent="0.25">
      <c r="A799" t="str">
        <f>Table15[[#This Row],[Name]]</f>
        <v>RS88</v>
      </c>
      <c r="B799" t="str">
        <f>IF(VLOOKUP($A799,Parts!$A:$AM,B$1,0)="X",S$2,"")</f>
        <v/>
      </c>
      <c r="C799" t="str">
        <f>IF(VLOOKUP($A799,Parts!$A:$AM,C$1,0)="X",T$2,"")</f>
        <v/>
      </c>
      <c r="D799" t="str">
        <f>IF(VLOOKUP($A799,Parts!$A:$AM,D$1,0)="X",U$2,"")</f>
        <v/>
      </c>
      <c r="E799" t="str">
        <f>IF(VLOOKUP($A799,Parts!$A:$AM,E$1,0)="X",V$2,"")</f>
        <v/>
      </c>
      <c r="F799" t="str">
        <f>IF(VLOOKUP($A799,Parts!$A:$AM,F$1,0)="X",W$2,"")</f>
        <v/>
      </c>
      <c r="G799" t="str">
        <f>IF(VLOOKUP($A799,Parts!$A:$AM,G$1,0)="X",X$2,"")</f>
        <v xml:space="preserve">    MODULE
    { name = ModuleTagEngineSolid }
</v>
      </c>
      <c r="H799" t="str">
        <f>IF(VLOOKUP($A799,Parts!$A:$AM,H$1,0)="X",Y$2,"")</f>
        <v/>
      </c>
      <c r="I799" t="str">
        <f>IF(VLOOKUP($A799,Parts!$A:$AM,I$1,0)="X",Z$2,"")</f>
        <v xml:space="preserve">    MODULE
    { name = ModuleTagHumanRated }
</v>
      </c>
      <c r="J799" t="str">
        <f>IF(VLOOKUP($A799,Parts!$A:$AM,J$1,0)="X",AA$2,"")</f>
        <v/>
      </c>
      <c r="K799" t="str">
        <f>IF(VLOOKUP($A799,Parts!$A:$AM,K$1,0)="X",AB$2,"")</f>
        <v/>
      </c>
      <c r="L799" t="str">
        <f>IF(VLOOKUP($A799,Parts!$A:$AM,L$1,0)="X",AC$2,"")</f>
        <v/>
      </c>
      <c r="M799" t="str">
        <f>IF(VLOOKUP($A799,Parts!$A:$AM,M$1,0)="X",AD$2,"")</f>
        <v/>
      </c>
      <c r="N799" t="str">
        <f>IF(VLOOKUP($A799,Parts!$A:$AM,N$1,0)="X",AE$2,"")</f>
        <v/>
      </c>
      <c r="O799" t="str">
        <f>IF(VLOOKUP($A799,Parts!$A:$AM,O$1,0)="X",AF$2,"")</f>
        <v/>
      </c>
      <c r="P799" t="str">
        <f t="shared" si="13"/>
        <v xml:space="preserve">    MODULE
    { name = ModuleTagEngineSolid }
    MODULE
    { name = ModuleTagHumanRated }
</v>
      </c>
    </row>
    <row r="800" spans="1:16" x14ac:dyDescent="0.25">
      <c r="A800" t="str">
        <f>Table15[[#This Row],[Name]]</f>
        <v>cstNoseCone</v>
      </c>
      <c r="B800" t="str">
        <f>IF(VLOOKUP($A800,Parts!$A:$AM,B$1,0)="X",S$2,"")</f>
        <v/>
      </c>
      <c r="C800" t="str">
        <f>IF(VLOOKUP($A800,Parts!$A:$AM,C$1,0)="X",T$2,"")</f>
        <v/>
      </c>
      <c r="D800" t="str">
        <f>IF(VLOOKUP($A800,Parts!$A:$AM,D$1,0)="X",U$2,"")</f>
        <v/>
      </c>
      <c r="E800" t="str">
        <f>IF(VLOOKUP($A800,Parts!$A:$AM,E$1,0)="X",V$2,"")</f>
        <v/>
      </c>
      <c r="F800" t="str">
        <f>IF(VLOOKUP($A800,Parts!$A:$AM,F$1,0)="X",W$2,"")</f>
        <v/>
      </c>
      <c r="G800" t="str">
        <f>IF(VLOOKUP($A800,Parts!$A:$AM,G$1,0)="X",X$2,"")</f>
        <v/>
      </c>
      <c r="H800" t="str">
        <f>IF(VLOOKUP($A800,Parts!$A:$AM,H$1,0)="X",Y$2,"")</f>
        <v/>
      </c>
      <c r="I800" t="str">
        <f>IF(VLOOKUP($A800,Parts!$A:$AM,I$1,0)="X",Z$2,"")</f>
        <v xml:space="preserve">    MODULE
    { name = ModuleTagHumanRated }
</v>
      </c>
      <c r="J800" t="str">
        <f>IF(VLOOKUP($A800,Parts!$A:$AM,J$1,0)="X",AA$2,"")</f>
        <v/>
      </c>
      <c r="K800" t="str">
        <f>IF(VLOOKUP($A800,Parts!$A:$AM,K$1,0)="X",AB$2,"")</f>
        <v/>
      </c>
      <c r="L800" t="str">
        <f>IF(VLOOKUP($A800,Parts!$A:$AM,L$1,0)="X",AC$2,"")</f>
        <v/>
      </c>
      <c r="M800" t="str">
        <f>IF(VLOOKUP($A800,Parts!$A:$AM,M$1,0)="X",AD$2,"")</f>
        <v/>
      </c>
      <c r="N800" t="str">
        <f>IF(VLOOKUP($A800,Parts!$A:$AM,N$1,0)="X",AE$2,"")</f>
        <v/>
      </c>
      <c r="O800" t="str">
        <f>IF(VLOOKUP($A800,Parts!$A:$AM,O$1,0)="X",AF$2,"")</f>
        <v/>
      </c>
      <c r="P800" t="str">
        <f t="shared" si="13"/>
        <v xml:space="preserve">    MODULE
    { name = ModuleTagHumanRated }
</v>
      </c>
    </row>
    <row r="801" spans="1:16" x14ac:dyDescent="0.25">
      <c r="A801" t="str">
        <f>Table15[[#This Row],[Name]]</f>
        <v>cstparachute</v>
      </c>
      <c r="B801" t="str">
        <f>IF(VLOOKUP($A801,Parts!$A:$AM,B$1,0)="X",S$2,"")</f>
        <v/>
      </c>
      <c r="C801" t="str">
        <f>IF(VLOOKUP($A801,Parts!$A:$AM,C$1,0)="X",T$2,"")</f>
        <v/>
      </c>
      <c r="D801" t="str">
        <f>IF(VLOOKUP($A801,Parts!$A:$AM,D$1,0)="X",U$2,"")</f>
        <v/>
      </c>
      <c r="E801" t="str">
        <f>IF(VLOOKUP($A801,Parts!$A:$AM,E$1,0)="X",V$2,"")</f>
        <v/>
      </c>
      <c r="F801" t="str">
        <f>IF(VLOOKUP($A801,Parts!$A:$AM,F$1,0)="X",W$2,"")</f>
        <v/>
      </c>
      <c r="G801" t="str">
        <f>IF(VLOOKUP($A801,Parts!$A:$AM,G$1,0)="X",X$2,"")</f>
        <v/>
      </c>
      <c r="H801" t="str">
        <f>IF(VLOOKUP($A801,Parts!$A:$AM,H$1,0)="X",Y$2,"")</f>
        <v/>
      </c>
      <c r="I801" t="str">
        <f>IF(VLOOKUP($A801,Parts!$A:$AM,I$1,0)="X",Z$2,"")</f>
        <v/>
      </c>
      <c r="J801" t="str">
        <f>IF(VLOOKUP($A801,Parts!$A:$AM,J$1,0)="X",AA$2,"")</f>
        <v/>
      </c>
      <c r="K801" t="str">
        <f>IF(VLOOKUP($A801,Parts!$A:$AM,K$1,0)="X",AB$2,"")</f>
        <v/>
      </c>
      <c r="L801" t="str">
        <f>IF(VLOOKUP($A801,Parts!$A:$AM,L$1,0)="X",AC$2,"")</f>
        <v/>
      </c>
      <c r="M801" t="str">
        <f>IF(VLOOKUP($A801,Parts!$A:$AM,M$1,0)="X",AD$2,"")</f>
        <v/>
      </c>
      <c r="N801" t="str">
        <f>IF(VLOOKUP($A801,Parts!$A:$AM,N$1,0)="X",AE$2,"")</f>
        <v/>
      </c>
      <c r="O801" t="str">
        <f>IF(VLOOKUP($A801,Parts!$A:$AM,O$1,0)="X",AF$2,"")</f>
        <v/>
      </c>
      <c r="P801" t="str">
        <f t="shared" si="13"/>
        <v/>
      </c>
    </row>
    <row r="802" spans="1:16" x14ac:dyDescent="0.25">
      <c r="A802" t="str">
        <f>Table15[[#This Row],[Name]]</f>
        <v>CST-100?Service?Module</v>
      </c>
      <c r="B802" t="str">
        <f>IF(VLOOKUP($A802,Parts!$A:$AM,B$1,0)="X",S$2,"")</f>
        <v/>
      </c>
      <c r="C802" t="str">
        <f>IF(VLOOKUP($A802,Parts!$A:$AM,C$1,0)="X",T$2,"")</f>
        <v/>
      </c>
      <c r="D802" t="str">
        <f>IF(VLOOKUP($A802,Parts!$A:$AM,D$1,0)="X",U$2,"")</f>
        <v/>
      </c>
      <c r="E802" t="str">
        <f>IF(VLOOKUP($A802,Parts!$A:$AM,E$1,0)="X",V$2,"")</f>
        <v/>
      </c>
      <c r="F802" t="str">
        <f>IF(VLOOKUP($A802,Parts!$A:$AM,F$1,0)="X",W$2,"")</f>
        <v/>
      </c>
      <c r="G802" t="str">
        <f>IF(VLOOKUP($A802,Parts!$A:$AM,G$1,0)="X",X$2,"")</f>
        <v/>
      </c>
      <c r="H802" t="str">
        <f>IF(VLOOKUP($A802,Parts!$A:$AM,H$1,0)="X",Y$2,"")</f>
        <v/>
      </c>
      <c r="I802" t="str">
        <f>IF(VLOOKUP($A802,Parts!$A:$AM,I$1,0)="X",Z$2,"")</f>
        <v xml:space="preserve">    MODULE
    { name = ModuleTagHumanRated }
</v>
      </c>
      <c r="J802" t="str">
        <f>IF(VLOOKUP($A802,Parts!$A:$AM,J$1,0)="X",AA$2,"")</f>
        <v/>
      </c>
      <c r="K802" t="str">
        <f>IF(VLOOKUP($A802,Parts!$A:$AM,K$1,0)="X",AB$2,"")</f>
        <v/>
      </c>
      <c r="L802" t="str">
        <f>IF(VLOOKUP($A802,Parts!$A:$AM,L$1,0)="X",AC$2,"")</f>
        <v/>
      </c>
      <c r="M802" t="str">
        <f>IF(VLOOKUP($A802,Parts!$A:$AM,M$1,0)="X",AD$2,"")</f>
        <v/>
      </c>
      <c r="N802" t="str">
        <f>IF(VLOOKUP($A802,Parts!$A:$AM,N$1,0)="X",AE$2,"")</f>
        <v/>
      </c>
      <c r="O802" t="str">
        <f>IF(VLOOKUP($A802,Parts!$A:$AM,O$1,0)="X",AF$2,"")</f>
        <v/>
      </c>
      <c r="P802" t="str">
        <f t="shared" si="13"/>
        <v xml:space="preserve">    MODULE
    { name = ModuleTagHumanRated }
</v>
      </c>
    </row>
    <row r="803" spans="1:16" x14ac:dyDescent="0.25">
      <c r="A803" t="str">
        <f>Table15[[#This Row],[Name]]</f>
        <v>SXTcapsuleshield</v>
      </c>
      <c r="B803" t="str">
        <f>IF(VLOOKUP($A803,Parts!$A:$AM,B$1,0)="X",S$2,"")</f>
        <v/>
      </c>
      <c r="C803" t="str">
        <f>IF(VLOOKUP($A803,Parts!$A:$AM,C$1,0)="X",T$2,"")</f>
        <v/>
      </c>
      <c r="D803" t="str">
        <f>IF(VLOOKUP($A803,Parts!$A:$AM,D$1,0)="X",U$2,"")</f>
        <v/>
      </c>
      <c r="E803" t="str">
        <f>IF(VLOOKUP($A803,Parts!$A:$AM,E$1,0)="X",V$2,"")</f>
        <v/>
      </c>
      <c r="F803" t="str">
        <f>IF(VLOOKUP($A803,Parts!$A:$AM,F$1,0)="X",W$2,"")</f>
        <v/>
      </c>
      <c r="G803" t="str">
        <f>IF(VLOOKUP($A803,Parts!$A:$AM,G$1,0)="X",X$2,"")</f>
        <v/>
      </c>
      <c r="H803" t="str">
        <f>IF(VLOOKUP($A803,Parts!$A:$AM,H$1,0)="X",Y$2,"")</f>
        <v/>
      </c>
      <c r="I803" t="str">
        <f>IF(VLOOKUP($A803,Parts!$A:$AM,I$1,0)="X",Z$2,"")</f>
        <v/>
      </c>
      <c r="J803" t="str">
        <f>IF(VLOOKUP($A803,Parts!$A:$AM,J$1,0)="X",AA$2,"")</f>
        <v/>
      </c>
      <c r="K803" t="str">
        <f>IF(VLOOKUP($A803,Parts!$A:$AM,K$1,0)="X",AB$2,"")</f>
        <v/>
      </c>
      <c r="L803" t="str">
        <f>IF(VLOOKUP($A803,Parts!$A:$AM,L$1,0)="X",AC$2,"")</f>
        <v/>
      </c>
      <c r="M803" t="str">
        <f>IF(VLOOKUP($A803,Parts!$A:$AM,M$1,0)="X",AD$2,"")</f>
        <v/>
      </c>
      <c r="N803" t="str">
        <f>IF(VLOOKUP($A803,Parts!$A:$AM,N$1,0)="X",AE$2,"")</f>
        <v/>
      </c>
      <c r="O803" t="str">
        <f>IF(VLOOKUP($A803,Parts!$A:$AM,O$1,0)="X",AF$2,"")</f>
        <v/>
      </c>
      <c r="P803" t="str">
        <f t="shared" si="13"/>
        <v/>
      </c>
    </row>
    <row r="804" spans="1:16" x14ac:dyDescent="0.25">
      <c r="A804" t="str">
        <f>Table15[[#This Row],[Name]]</f>
        <v>investpod</v>
      </c>
      <c r="B804" t="str">
        <f>IF(VLOOKUP($A804,Parts!$A:$AM,B$1,0)="X",S$2,"")</f>
        <v xml:space="preserve">    MODULE
    { name = ModuleTagAvionics }
</v>
      </c>
      <c r="C804" t="str">
        <f>IF(VLOOKUP($A804,Parts!$A:$AM,C$1,0)="X",T$2,"")</f>
        <v/>
      </c>
      <c r="D804" t="str">
        <f>IF(VLOOKUP($A804,Parts!$A:$AM,D$1,0)="X",U$2,"")</f>
        <v/>
      </c>
      <c r="E804" t="str">
        <f>IF(VLOOKUP($A804,Parts!$A:$AM,E$1,0)="X",V$2,"")</f>
        <v/>
      </c>
      <c r="F804" t="str">
        <f>IF(VLOOKUP($A804,Parts!$A:$AM,F$1,0)="X",W$2,"")</f>
        <v/>
      </c>
      <c r="G804" t="str">
        <f>IF(VLOOKUP($A804,Parts!$A:$AM,G$1,0)="X",X$2,"")</f>
        <v/>
      </c>
      <c r="H804" t="str">
        <f>IF(VLOOKUP($A804,Parts!$A:$AM,H$1,0)="X",Y$2,"")</f>
        <v/>
      </c>
      <c r="I804" t="str">
        <f>IF(VLOOKUP($A804,Parts!$A:$AM,I$1,0)="X",Z$2,"")</f>
        <v/>
      </c>
      <c r="J804" t="str">
        <f>IF(VLOOKUP($A804,Parts!$A:$AM,J$1,0)="X",AA$2,"")</f>
        <v/>
      </c>
      <c r="K804" t="str">
        <f>IF(VLOOKUP($A804,Parts!$A:$AM,K$1,0)="X",AB$2,"")</f>
        <v/>
      </c>
      <c r="L804" t="str">
        <f>IF(VLOOKUP($A804,Parts!$A:$AM,L$1,0)="X",AC$2,"")</f>
        <v/>
      </c>
      <c r="M804" t="str">
        <f>IF(VLOOKUP($A804,Parts!$A:$AM,M$1,0)="X",AD$2,"")</f>
        <v/>
      </c>
      <c r="N804" t="str">
        <f>IF(VLOOKUP($A804,Parts!$A:$AM,N$1,0)="X",AE$2,"")</f>
        <v/>
      </c>
      <c r="O804" t="str">
        <f>IF(VLOOKUP($A804,Parts!$A:$AM,O$1,0)="X",AF$2,"")</f>
        <v/>
      </c>
      <c r="P804" t="str">
        <f t="shared" si="13"/>
        <v xml:space="preserve">    MODULE
    { name = ModuleTagAvionics }
</v>
      </c>
    </row>
    <row r="805" spans="1:16" x14ac:dyDescent="0.25">
      <c r="A805" t="str">
        <f>Table15[[#This Row],[Name]]</f>
        <v>strutCubeS0Adapter</v>
      </c>
      <c r="B805" t="str">
        <f>IF(VLOOKUP($A805,Parts!$A:$AM,B$1,0)="X",S$2,"")</f>
        <v/>
      </c>
      <c r="C805" t="str">
        <f>IF(VLOOKUP($A805,Parts!$A:$AM,C$1,0)="X",T$2,"")</f>
        <v/>
      </c>
      <c r="D805" t="str">
        <f>IF(VLOOKUP($A805,Parts!$A:$AM,D$1,0)="X",U$2,"")</f>
        <v/>
      </c>
      <c r="E805" t="str">
        <f>IF(VLOOKUP($A805,Parts!$A:$AM,E$1,0)="X",V$2,"")</f>
        <v/>
      </c>
      <c r="F805" t="str">
        <f>IF(VLOOKUP($A805,Parts!$A:$AM,F$1,0)="X",W$2,"")</f>
        <v/>
      </c>
      <c r="G805" t="str">
        <f>IF(VLOOKUP($A805,Parts!$A:$AM,G$1,0)="X",X$2,"")</f>
        <v/>
      </c>
      <c r="H805" t="str">
        <f>IF(VLOOKUP($A805,Parts!$A:$AM,H$1,0)="X",Y$2,"")</f>
        <v/>
      </c>
      <c r="I805" t="str">
        <f>IF(VLOOKUP($A805,Parts!$A:$AM,I$1,0)="X",Z$2,"")</f>
        <v/>
      </c>
      <c r="J805" t="str">
        <f>IF(VLOOKUP($A805,Parts!$A:$AM,J$1,0)="X",AA$2,"")</f>
        <v/>
      </c>
      <c r="K805" t="str">
        <f>IF(VLOOKUP($A805,Parts!$A:$AM,K$1,0)="X",AB$2,"")</f>
        <v/>
      </c>
      <c r="L805" t="str">
        <f>IF(VLOOKUP($A805,Parts!$A:$AM,L$1,0)="X",AC$2,"")</f>
        <v/>
      </c>
      <c r="M805" t="str">
        <f>IF(VLOOKUP($A805,Parts!$A:$AM,M$1,0)="X",AD$2,"")</f>
        <v/>
      </c>
      <c r="N805" t="str">
        <f>IF(VLOOKUP($A805,Parts!$A:$AM,N$1,0)="X",AE$2,"")</f>
        <v/>
      </c>
      <c r="O805" t="str">
        <f>IF(VLOOKUP($A805,Parts!$A:$AM,O$1,0)="X",AF$2,"")</f>
        <v/>
      </c>
      <c r="P805" t="str">
        <f t="shared" si="13"/>
        <v/>
      </c>
    </row>
    <row r="806" spans="1:16" x14ac:dyDescent="0.25">
      <c r="A806" t="str">
        <f>Table15[[#This Row],[Name]]</f>
        <v>strutCube90</v>
      </c>
      <c r="B806" t="str">
        <f>IF(VLOOKUP($A806,Parts!$A:$AM,B$1,0)="X",S$2,"")</f>
        <v/>
      </c>
      <c r="C806" t="str">
        <f>IF(VLOOKUP($A806,Parts!$A:$AM,C$1,0)="X",T$2,"")</f>
        <v/>
      </c>
      <c r="D806" t="str">
        <f>IF(VLOOKUP($A806,Parts!$A:$AM,D$1,0)="X",U$2,"")</f>
        <v/>
      </c>
      <c r="E806" t="str">
        <f>IF(VLOOKUP($A806,Parts!$A:$AM,E$1,0)="X",V$2,"")</f>
        <v/>
      </c>
      <c r="F806" t="str">
        <f>IF(VLOOKUP($A806,Parts!$A:$AM,F$1,0)="X",W$2,"")</f>
        <v/>
      </c>
      <c r="G806" t="str">
        <f>IF(VLOOKUP($A806,Parts!$A:$AM,G$1,0)="X",X$2,"")</f>
        <v/>
      </c>
      <c r="H806" t="str">
        <f>IF(VLOOKUP($A806,Parts!$A:$AM,H$1,0)="X",Y$2,"")</f>
        <v/>
      </c>
      <c r="I806" t="str">
        <f>IF(VLOOKUP($A806,Parts!$A:$AM,I$1,0)="X",Z$2,"")</f>
        <v/>
      </c>
      <c r="J806" t="str">
        <f>IF(VLOOKUP($A806,Parts!$A:$AM,J$1,0)="X",AA$2,"")</f>
        <v/>
      </c>
      <c r="K806" t="str">
        <f>IF(VLOOKUP($A806,Parts!$A:$AM,K$1,0)="X",AB$2,"")</f>
        <v/>
      </c>
      <c r="L806" t="str">
        <f>IF(VLOOKUP($A806,Parts!$A:$AM,L$1,0)="X",AC$2,"")</f>
        <v/>
      </c>
      <c r="M806" t="str">
        <f>IF(VLOOKUP($A806,Parts!$A:$AM,M$1,0)="X",AD$2,"")</f>
        <v/>
      </c>
      <c r="N806" t="str">
        <f>IF(VLOOKUP($A806,Parts!$A:$AM,N$1,0)="X",AE$2,"")</f>
        <v/>
      </c>
      <c r="O806" t="str">
        <f>IF(VLOOKUP($A806,Parts!$A:$AM,O$1,0)="X",AF$2,"")</f>
        <v/>
      </c>
      <c r="P806" t="str">
        <f t="shared" si="13"/>
        <v/>
      </c>
    </row>
    <row r="807" spans="1:16" x14ac:dyDescent="0.25">
      <c r="A807" t="str">
        <f>Table15[[#This Row],[Name]]</f>
        <v>strutCube</v>
      </c>
      <c r="B807" t="str">
        <f>IF(VLOOKUP($A807,Parts!$A:$AM,B$1,0)="X",S$2,"")</f>
        <v/>
      </c>
      <c r="C807" t="str">
        <f>IF(VLOOKUP($A807,Parts!$A:$AM,C$1,0)="X",T$2,"")</f>
        <v/>
      </c>
      <c r="D807" t="str">
        <f>IF(VLOOKUP($A807,Parts!$A:$AM,D$1,0)="X",U$2,"")</f>
        <v/>
      </c>
      <c r="E807" t="str">
        <f>IF(VLOOKUP($A807,Parts!$A:$AM,E$1,0)="X",V$2,"")</f>
        <v/>
      </c>
      <c r="F807" t="str">
        <f>IF(VLOOKUP($A807,Parts!$A:$AM,F$1,0)="X",W$2,"")</f>
        <v/>
      </c>
      <c r="G807" t="str">
        <f>IF(VLOOKUP($A807,Parts!$A:$AM,G$1,0)="X",X$2,"")</f>
        <v/>
      </c>
      <c r="H807" t="str">
        <f>IF(VLOOKUP($A807,Parts!$A:$AM,H$1,0)="X",Y$2,"")</f>
        <v/>
      </c>
      <c r="I807" t="str">
        <f>IF(VLOOKUP($A807,Parts!$A:$AM,I$1,0)="X",Z$2,"")</f>
        <v/>
      </c>
      <c r="J807" t="str">
        <f>IF(VLOOKUP($A807,Parts!$A:$AM,J$1,0)="X",AA$2,"")</f>
        <v/>
      </c>
      <c r="K807" t="str">
        <f>IF(VLOOKUP($A807,Parts!$A:$AM,K$1,0)="X",AB$2,"")</f>
        <v/>
      </c>
      <c r="L807" t="str">
        <f>IF(VLOOKUP($A807,Parts!$A:$AM,L$1,0)="X",AC$2,"")</f>
        <v/>
      </c>
      <c r="M807" t="str">
        <f>IF(VLOOKUP($A807,Parts!$A:$AM,M$1,0)="X",AD$2,"")</f>
        <v/>
      </c>
      <c r="N807" t="str">
        <f>IF(VLOOKUP($A807,Parts!$A:$AM,N$1,0)="X",AE$2,"")</f>
        <v/>
      </c>
      <c r="O807" t="str">
        <f>IF(VLOOKUP($A807,Parts!$A:$AM,O$1,0)="X",AF$2,"")</f>
        <v/>
      </c>
      <c r="P807" t="str">
        <f t="shared" si="13"/>
        <v/>
      </c>
    </row>
    <row r="808" spans="1:16" x14ac:dyDescent="0.25">
      <c r="A808" t="str">
        <f>Table15[[#This Row],[Name]]</f>
        <v>strutCubeSmall</v>
      </c>
      <c r="B808" t="str">
        <f>IF(VLOOKUP($A808,Parts!$A:$AM,B$1,0)="X",S$2,"")</f>
        <v/>
      </c>
      <c r="C808" t="str">
        <f>IF(VLOOKUP($A808,Parts!$A:$AM,C$1,0)="X",T$2,"")</f>
        <v/>
      </c>
      <c r="D808" t="str">
        <f>IF(VLOOKUP($A808,Parts!$A:$AM,D$1,0)="X",U$2,"")</f>
        <v/>
      </c>
      <c r="E808" t="str">
        <f>IF(VLOOKUP($A808,Parts!$A:$AM,E$1,0)="X",V$2,"")</f>
        <v/>
      </c>
      <c r="F808" t="str">
        <f>IF(VLOOKUP($A808,Parts!$A:$AM,F$1,0)="X",W$2,"")</f>
        <v/>
      </c>
      <c r="G808" t="str">
        <f>IF(VLOOKUP($A808,Parts!$A:$AM,G$1,0)="X",X$2,"")</f>
        <v/>
      </c>
      <c r="H808" t="str">
        <f>IF(VLOOKUP($A808,Parts!$A:$AM,H$1,0)="X",Y$2,"")</f>
        <v/>
      </c>
      <c r="I808" t="str">
        <f>IF(VLOOKUP($A808,Parts!$A:$AM,I$1,0)="X",Z$2,"")</f>
        <v/>
      </c>
      <c r="J808" t="str">
        <f>IF(VLOOKUP($A808,Parts!$A:$AM,J$1,0)="X",AA$2,"")</f>
        <v/>
      </c>
      <c r="K808" t="str">
        <f>IF(VLOOKUP($A808,Parts!$A:$AM,K$1,0)="X",AB$2,"")</f>
        <v/>
      </c>
      <c r="L808" t="str">
        <f>IF(VLOOKUP($A808,Parts!$A:$AM,L$1,0)="X",AC$2,"")</f>
        <v/>
      </c>
      <c r="M808" t="str">
        <f>IF(VLOOKUP($A808,Parts!$A:$AM,M$1,0)="X",AD$2,"")</f>
        <v/>
      </c>
      <c r="N808" t="str">
        <f>IF(VLOOKUP($A808,Parts!$A:$AM,N$1,0)="X",AE$2,"")</f>
        <v/>
      </c>
      <c r="O808" t="str">
        <f>IF(VLOOKUP($A808,Parts!$A:$AM,O$1,0)="X",AF$2,"")</f>
        <v/>
      </c>
      <c r="P808" t="str">
        <f t="shared" si="13"/>
        <v/>
      </c>
    </row>
    <row r="809" spans="1:16" x14ac:dyDescent="0.25">
      <c r="A809" t="str">
        <f>Table15[[#This Row],[Name]]</f>
        <v>strutCubeMedium</v>
      </c>
      <c r="B809" t="str">
        <f>IF(VLOOKUP($A809,Parts!$A:$AM,B$1,0)="X",S$2,"")</f>
        <v/>
      </c>
      <c r="C809" t="str">
        <f>IF(VLOOKUP($A809,Parts!$A:$AM,C$1,0)="X",T$2,"")</f>
        <v/>
      </c>
      <c r="D809" t="str">
        <f>IF(VLOOKUP($A809,Parts!$A:$AM,D$1,0)="X",U$2,"")</f>
        <v/>
      </c>
      <c r="E809" t="str">
        <f>IF(VLOOKUP($A809,Parts!$A:$AM,E$1,0)="X",V$2,"")</f>
        <v/>
      </c>
      <c r="F809" t="str">
        <f>IF(VLOOKUP($A809,Parts!$A:$AM,F$1,0)="X",W$2,"")</f>
        <v/>
      </c>
      <c r="G809" t="str">
        <f>IF(VLOOKUP($A809,Parts!$A:$AM,G$1,0)="X",X$2,"")</f>
        <v/>
      </c>
      <c r="H809" t="str">
        <f>IF(VLOOKUP($A809,Parts!$A:$AM,H$1,0)="X",Y$2,"")</f>
        <v/>
      </c>
      <c r="I809" t="str">
        <f>IF(VLOOKUP($A809,Parts!$A:$AM,I$1,0)="X",Z$2,"")</f>
        <v/>
      </c>
      <c r="J809" t="str">
        <f>IF(VLOOKUP($A809,Parts!$A:$AM,J$1,0)="X",AA$2,"")</f>
        <v/>
      </c>
      <c r="K809" t="str">
        <f>IF(VLOOKUP($A809,Parts!$A:$AM,K$1,0)="X",AB$2,"")</f>
        <v/>
      </c>
      <c r="L809" t="str">
        <f>IF(VLOOKUP($A809,Parts!$A:$AM,L$1,0)="X",AC$2,"")</f>
        <v/>
      </c>
      <c r="M809" t="str">
        <f>IF(VLOOKUP($A809,Parts!$A:$AM,M$1,0)="X",AD$2,"")</f>
        <v/>
      </c>
      <c r="N809" t="str">
        <f>IF(VLOOKUP($A809,Parts!$A:$AM,N$1,0)="X",AE$2,"")</f>
        <v/>
      </c>
      <c r="O809" t="str">
        <f>IF(VLOOKUP($A809,Parts!$A:$AM,O$1,0)="X",AF$2,"")</f>
        <v/>
      </c>
      <c r="P809" t="str">
        <f t="shared" si="13"/>
        <v/>
      </c>
    </row>
    <row r="810" spans="1:16" x14ac:dyDescent="0.25">
      <c r="A810" t="str">
        <f>Table15[[#This Row],[Name]]</f>
        <v>strutCubeLarge</v>
      </c>
      <c r="B810" t="str">
        <f>IF(VLOOKUP($A810,Parts!$A:$AM,B$1,0)="X",S$2,"")</f>
        <v/>
      </c>
      <c r="C810" t="str">
        <f>IF(VLOOKUP($A810,Parts!$A:$AM,C$1,0)="X",T$2,"")</f>
        <v/>
      </c>
      <c r="D810" t="str">
        <f>IF(VLOOKUP($A810,Parts!$A:$AM,D$1,0)="X",U$2,"")</f>
        <v/>
      </c>
      <c r="E810" t="str">
        <f>IF(VLOOKUP($A810,Parts!$A:$AM,E$1,0)="X",V$2,"")</f>
        <v/>
      </c>
      <c r="F810" t="str">
        <f>IF(VLOOKUP($A810,Parts!$A:$AM,F$1,0)="X",W$2,"")</f>
        <v/>
      </c>
      <c r="G810" t="str">
        <f>IF(VLOOKUP($A810,Parts!$A:$AM,G$1,0)="X",X$2,"")</f>
        <v/>
      </c>
      <c r="H810" t="str">
        <f>IF(VLOOKUP($A810,Parts!$A:$AM,H$1,0)="X",Y$2,"")</f>
        <v/>
      </c>
      <c r="I810" t="str">
        <f>IF(VLOOKUP($A810,Parts!$A:$AM,I$1,0)="X",Z$2,"")</f>
        <v/>
      </c>
      <c r="J810" t="str">
        <f>IF(VLOOKUP($A810,Parts!$A:$AM,J$1,0)="X",AA$2,"")</f>
        <v/>
      </c>
      <c r="K810" t="str">
        <f>IF(VLOOKUP($A810,Parts!$A:$AM,K$1,0)="X",AB$2,"")</f>
        <v/>
      </c>
      <c r="L810" t="str">
        <f>IF(VLOOKUP($A810,Parts!$A:$AM,L$1,0)="X",AC$2,"")</f>
        <v/>
      </c>
      <c r="M810" t="str">
        <f>IF(VLOOKUP($A810,Parts!$A:$AM,M$1,0)="X",AD$2,"")</f>
        <v/>
      </c>
      <c r="N810" t="str">
        <f>IF(VLOOKUP($A810,Parts!$A:$AM,N$1,0)="X",AE$2,"")</f>
        <v/>
      </c>
      <c r="O810" t="str">
        <f>IF(VLOOKUP($A810,Parts!$A:$AM,O$1,0)="X",AF$2,"")</f>
        <v/>
      </c>
      <c r="P810" t="str">
        <f t="shared" si="13"/>
        <v/>
      </c>
    </row>
    <row r="811" spans="1:16" x14ac:dyDescent="0.25">
      <c r="A811" t="str">
        <f>Table15[[#This Row],[Name]]</f>
        <v>strutCubeOCTOAdapter</v>
      </c>
      <c r="B811" t="str">
        <f>IF(VLOOKUP($A811,Parts!$A:$AM,B$1,0)="X",S$2,"")</f>
        <v/>
      </c>
      <c r="C811" t="str">
        <f>IF(VLOOKUP($A811,Parts!$A:$AM,C$1,0)="X",T$2,"")</f>
        <v/>
      </c>
      <c r="D811" t="str">
        <f>IF(VLOOKUP($A811,Parts!$A:$AM,D$1,0)="X",U$2,"")</f>
        <v/>
      </c>
      <c r="E811" t="str">
        <f>IF(VLOOKUP($A811,Parts!$A:$AM,E$1,0)="X",V$2,"")</f>
        <v/>
      </c>
      <c r="F811" t="str">
        <f>IF(VLOOKUP($A811,Parts!$A:$AM,F$1,0)="X",W$2,"")</f>
        <v/>
      </c>
      <c r="G811" t="str">
        <f>IF(VLOOKUP($A811,Parts!$A:$AM,G$1,0)="X",X$2,"")</f>
        <v/>
      </c>
      <c r="H811" t="str">
        <f>IF(VLOOKUP($A811,Parts!$A:$AM,H$1,0)="X",Y$2,"")</f>
        <v/>
      </c>
      <c r="I811" t="str">
        <f>IF(VLOOKUP($A811,Parts!$A:$AM,I$1,0)="X",Z$2,"")</f>
        <v/>
      </c>
      <c r="J811" t="str">
        <f>IF(VLOOKUP($A811,Parts!$A:$AM,J$1,0)="X",AA$2,"")</f>
        <v/>
      </c>
      <c r="K811" t="str">
        <f>IF(VLOOKUP($A811,Parts!$A:$AM,K$1,0)="X",AB$2,"")</f>
        <v/>
      </c>
      <c r="L811" t="str">
        <f>IF(VLOOKUP($A811,Parts!$A:$AM,L$1,0)="X",AC$2,"")</f>
        <v/>
      </c>
      <c r="M811" t="str">
        <f>IF(VLOOKUP($A811,Parts!$A:$AM,M$1,0)="X",AD$2,"")</f>
        <v/>
      </c>
      <c r="N811" t="str">
        <f>IF(VLOOKUP($A811,Parts!$A:$AM,N$1,0)="X",AE$2,"")</f>
        <v/>
      </c>
      <c r="O811" t="str">
        <f>IF(VLOOKUP($A811,Parts!$A:$AM,O$1,0)="X",AF$2,"")</f>
        <v/>
      </c>
      <c r="P811" t="str">
        <f t="shared" si="13"/>
        <v/>
      </c>
    </row>
    <row r="812" spans="1:16" x14ac:dyDescent="0.25">
      <c r="A812" t="str">
        <f>Table15[[#This Row],[Name]]</f>
        <v>strutCubeMountingPlate</v>
      </c>
      <c r="B812" t="str">
        <f>IF(VLOOKUP($A812,Parts!$A:$AM,B$1,0)="X",S$2,"")</f>
        <v/>
      </c>
      <c r="C812" t="str">
        <f>IF(VLOOKUP($A812,Parts!$A:$AM,C$1,0)="X",T$2,"")</f>
        <v/>
      </c>
      <c r="D812" t="str">
        <f>IF(VLOOKUP($A812,Parts!$A:$AM,D$1,0)="X",U$2,"")</f>
        <v/>
      </c>
      <c r="E812" t="str">
        <f>IF(VLOOKUP($A812,Parts!$A:$AM,E$1,0)="X",V$2,"")</f>
        <v/>
      </c>
      <c r="F812" t="str">
        <f>IF(VLOOKUP($A812,Parts!$A:$AM,F$1,0)="X",W$2,"")</f>
        <v/>
      </c>
      <c r="G812" t="str">
        <f>IF(VLOOKUP($A812,Parts!$A:$AM,G$1,0)="X",X$2,"")</f>
        <v/>
      </c>
      <c r="H812" t="str">
        <f>IF(VLOOKUP($A812,Parts!$A:$AM,H$1,0)="X",Y$2,"")</f>
        <v/>
      </c>
      <c r="I812" t="str">
        <f>IF(VLOOKUP($A812,Parts!$A:$AM,I$1,0)="X",Z$2,"")</f>
        <v/>
      </c>
      <c r="J812" t="str">
        <f>IF(VLOOKUP($A812,Parts!$A:$AM,J$1,0)="X",AA$2,"")</f>
        <v/>
      </c>
      <c r="K812" t="str">
        <f>IF(VLOOKUP($A812,Parts!$A:$AM,K$1,0)="X",AB$2,"")</f>
        <v/>
      </c>
      <c r="L812" t="str">
        <f>IF(VLOOKUP($A812,Parts!$A:$AM,L$1,0)="X",AC$2,"")</f>
        <v/>
      </c>
      <c r="M812" t="str">
        <f>IF(VLOOKUP($A812,Parts!$A:$AM,M$1,0)="X",AD$2,"")</f>
        <v/>
      </c>
      <c r="N812" t="str">
        <f>IF(VLOOKUP($A812,Parts!$A:$AM,N$1,0)="X",AE$2,"")</f>
        <v/>
      </c>
      <c r="O812" t="str">
        <f>IF(VLOOKUP($A812,Parts!$A:$AM,O$1,0)="X",AF$2,"")</f>
        <v/>
      </c>
      <c r="P812" t="str">
        <f t="shared" si="13"/>
        <v/>
      </c>
    </row>
    <row r="813" spans="1:16" x14ac:dyDescent="0.25">
      <c r="A813" t="str">
        <f>Table15[[#This Row],[Name]]</f>
        <v>strutCube3way</v>
      </c>
      <c r="B813" t="str">
        <f>IF(VLOOKUP($A813,Parts!$A:$AM,B$1,0)="X",S$2,"")</f>
        <v/>
      </c>
      <c r="C813" t="str">
        <f>IF(VLOOKUP($A813,Parts!$A:$AM,C$1,0)="X",T$2,"")</f>
        <v/>
      </c>
      <c r="D813" t="str">
        <f>IF(VLOOKUP($A813,Parts!$A:$AM,D$1,0)="X",U$2,"")</f>
        <v/>
      </c>
      <c r="E813" t="str">
        <f>IF(VLOOKUP($A813,Parts!$A:$AM,E$1,0)="X",V$2,"")</f>
        <v/>
      </c>
      <c r="F813" t="str">
        <f>IF(VLOOKUP($A813,Parts!$A:$AM,F$1,0)="X",W$2,"")</f>
        <v/>
      </c>
      <c r="G813" t="str">
        <f>IF(VLOOKUP($A813,Parts!$A:$AM,G$1,0)="X",X$2,"")</f>
        <v/>
      </c>
      <c r="H813" t="str">
        <f>IF(VLOOKUP($A813,Parts!$A:$AM,H$1,0)="X",Y$2,"")</f>
        <v/>
      </c>
      <c r="I813" t="str">
        <f>IF(VLOOKUP($A813,Parts!$A:$AM,I$1,0)="X",Z$2,"")</f>
        <v/>
      </c>
      <c r="J813" t="str">
        <f>IF(VLOOKUP($A813,Parts!$A:$AM,J$1,0)="X",AA$2,"")</f>
        <v/>
      </c>
      <c r="K813" t="str">
        <f>IF(VLOOKUP($A813,Parts!$A:$AM,K$1,0)="X",AB$2,"")</f>
        <v/>
      </c>
      <c r="L813" t="str">
        <f>IF(VLOOKUP($A813,Parts!$A:$AM,L$1,0)="X",AC$2,"")</f>
        <v/>
      </c>
      <c r="M813" t="str">
        <f>IF(VLOOKUP($A813,Parts!$A:$AM,M$1,0)="X",AD$2,"")</f>
        <v/>
      </c>
      <c r="N813" t="str">
        <f>IF(VLOOKUP($A813,Parts!$A:$AM,N$1,0)="X",AE$2,"")</f>
        <v/>
      </c>
      <c r="O813" t="str">
        <f>IF(VLOOKUP($A813,Parts!$A:$AM,O$1,0)="X",AF$2,"")</f>
        <v/>
      </c>
      <c r="P813" t="str">
        <f t="shared" si="13"/>
        <v/>
      </c>
    </row>
    <row r="814" spans="1:16" x14ac:dyDescent="0.25">
      <c r="A814" t="str">
        <f>Table15[[#This Row],[Name]]</f>
        <v>FASAGeminiMOLSci</v>
      </c>
      <c r="B814" t="str">
        <f>IF(VLOOKUP($A814,Parts!$A:$AM,B$1,0)="X",S$2,"")</f>
        <v/>
      </c>
      <c r="C814" t="str">
        <f>IF(VLOOKUP($A814,Parts!$A:$AM,C$1,0)="X",T$2,"")</f>
        <v/>
      </c>
      <c r="D814" t="str">
        <f>IF(VLOOKUP($A814,Parts!$A:$AM,D$1,0)="X",U$2,"")</f>
        <v/>
      </c>
      <c r="E814" t="str">
        <f>IF(VLOOKUP($A814,Parts!$A:$AM,E$1,0)="X",V$2,"")</f>
        <v/>
      </c>
      <c r="F814" t="str">
        <f>IF(VLOOKUP($A814,Parts!$A:$AM,F$1,0)="X",W$2,"")</f>
        <v/>
      </c>
      <c r="G814" t="str">
        <f>IF(VLOOKUP($A814,Parts!$A:$AM,G$1,0)="X",X$2,"")</f>
        <v/>
      </c>
      <c r="H814" t="str">
        <f>IF(VLOOKUP($A814,Parts!$A:$AM,H$1,0)="X",Y$2,"")</f>
        <v xml:space="preserve">    MODULE
    { name = ModuleTagHabitable }
</v>
      </c>
      <c r="I814" t="str">
        <f>IF(VLOOKUP($A814,Parts!$A:$AM,I$1,0)="X",Z$2,"")</f>
        <v xml:space="preserve">    MODULE
    { name = ModuleTagHumanRated }
</v>
      </c>
      <c r="J814" t="str">
        <f>IF(VLOOKUP($A814,Parts!$A:$AM,J$1,0)="X",AA$2,"")</f>
        <v/>
      </c>
      <c r="K814" t="str">
        <f>IF(VLOOKUP($A814,Parts!$A:$AM,K$1,0)="X",AB$2,"")</f>
        <v/>
      </c>
      <c r="L814" t="str">
        <f>IF(VLOOKUP($A814,Parts!$A:$AM,L$1,0)="X",AC$2,"")</f>
        <v/>
      </c>
      <c r="M814" t="str">
        <f>IF(VLOOKUP($A814,Parts!$A:$AM,M$1,0)="X",AD$2,"")</f>
        <v/>
      </c>
      <c r="N814" t="str">
        <f>IF(VLOOKUP($A814,Parts!$A:$AM,N$1,0)="X",AE$2,"")</f>
        <v/>
      </c>
      <c r="O814" t="str">
        <f>IF(VLOOKUP($A814,Parts!$A:$AM,O$1,0)="X",AF$2,"")</f>
        <v/>
      </c>
      <c r="P814" t="str">
        <f t="shared" si="13"/>
        <v xml:space="preserve">    MODULE
    { name = ModuleTagHabitable }
    MODULE
    { name = ModuleTagHumanRated }
</v>
      </c>
    </row>
    <row r="815" spans="1:16" x14ac:dyDescent="0.25">
      <c r="A815" t="str">
        <f>Table15[[#This Row],[Name]]</f>
        <v>CXA_APAS_A</v>
      </c>
      <c r="B815" t="str">
        <f>IF(VLOOKUP($A815,Parts!$A:$AM,B$1,0)="X",S$2,"")</f>
        <v/>
      </c>
      <c r="C815" t="str">
        <f>IF(VLOOKUP($A815,Parts!$A:$AM,C$1,0)="X",T$2,"")</f>
        <v/>
      </c>
      <c r="D815" t="str">
        <f>IF(VLOOKUP($A815,Parts!$A:$AM,D$1,0)="X",U$2,"")</f>
        <v/>
      </c>
      <c r="E815" t="str">
        <f>IF(VLOOKUP($A815,Parts!$A:$AM,E$1,0)="X",V$2,"")</f>
        <v/>
      </c>
      <c r="F815" t="str">
        <f>IF(VLOOKUP($A815,Parts!$A:$AM,F$1,0)="X",W$2,"")</f>
        <v/>
      </c>
      <c r="G815" t="str">
        <f>IF(VLOOKUP($A815,Parts!$A:$AM,G$1,0)="X",X$2,"")</f>
        <v/>
      </c>
      <c r="H815" t="str">
        <f>IF(VLOOKUP($A815,Parts!$A:$AM,H$1,0)="X",Y$2,"")</f>
        <v/>
      </c>
      <c r="I815" t="str">
        <f>IF(VLOOKUP($A815,Parts!$A:$AM,I$1,0)="X",Z$2,"")</f>
        <v/>
      </c>
      <c r="J815" t="str">
        <f>IF(VLOOKUP($A815,Parts!$A:$AM,J$1,0)="X",AA$2,"")</f>
        <v/>
      </c>
      <c r="K815" t="str">
        <f>IF(VLOOKUP($A815,Parts!$A:$AM,K$1,0)="X",AB$2,"")</f>
        <v/>
      </c>
      <c r="L815" t="str">
        <f>IF(VLOOKUP($A815,Parts!$A:$AM,L$1,0)="X",AC$2,"")</f>
        <v/>
      </c>
      <c r="M815" t="str">
        <f>IF(VLOOKUP($A815,Parts!$A:$AM,M$1,0)="X",AD$2,"")</f>
        <v/>
      </c>
      <c r="N815" t="str">
        <f>IF(VLOOKUP($A815,Parts!$A:$AM,N$1,0)="X",AE$2,"")</f>
        <v/>
      </c>
      <c r="O815" t="str">
        <f>IF(VLOOKUP($A815,Parts!$A:$AM,O$1,0)="X",AF$2,"")</f>
        <v/>
      </c>
      <c r="P815" t="str">
        <f t="shared" si="13"/>
        <v/>
      </c>
    </row>
    <row r="816" spans="1:16" x14ac:dyDescent="0.25">
      <c r="A816" t="str">
        <f>Table15[[#This Row],[Name]]</f>
        <v>CXA_APAS_A_L04F</v>
      </c>
      <c r="B816" t="str">
        <f>IF(VLOOKUP($A816,Parts!$A:$AM,B$1,0)="X",S$2,"")</f>
        <v/>
      </c>
      <c r="C816" t="str">
        <f>IF(VLOOKUP($A816,Parts!$A:$AM,C$1,0)="X",T$2,"")</f>
        <v/>
      </c>
      <c r="D816" t="str">
        <f>IF(VLOOKUP($A816,Parts!$A:$AM,D$1,0)="X",U$2,"")</f>
        <v/>
      </c>
      <c r="E816" t="str">
        <f>IF(VLOOKUP($A816,Parts!$A:$AM,E$1,0)="X",V$2,"")</f>
        <v/>
      </c>
      <c r="F816" t="str">
        <f>IF(VLOOKUP($A816,Parts!$A:$AM,F$1,0)="X",W$2,"")</f>
        <v/>
      </c>
      <c r="G816" t="str">
        <f>IF(VLOOKUP($A816,Parts!$A:$AM,G$1,0)="X",X$2,"")</f>
        <v/>
      </c>
      <c r="H816" t="str">
        <f>IF(VLOOKUP($A816,Parts!$A:$AM,H$1,0)="X",Y$2,"")</f>
        <v/>
      </c>
      <c r="I816" t="str">
        <f>IF(VLOOKUP($A816,Parts!$A:$AM,I$1,0)="X",Z$2,"")</f>
        <v/>
      </c>
      <c r="J816" t="str">
        <f>IF(VLOOKUP($A816,Parts!$A:$AM,J$1,0)="X",AA$2,"")</f>
        <v/>
      </c>
      <c r="K816" t="str">
        <f>IF(VLOOKUP($A816,Parts!$A:$AM,K$1,0)="X",AB$2,"")</f>
        <v/>
      </c>
      <c r="L816" t="str">
        <f>IF(VLOOKUP($A816,Parts!$A:$AM,L$1,0)="X",AC$2,"")</f>
        <v/>
      </c>
      <c r="M816" t="str">
        <f>IF(VLOOKUP($A816,Parts!$A:$AM,M$1,0)="X",AD$2,"")</f>
        <v/>
      </c>
      <c r="N816" t="str">
        <f>IF(VLOOKUP($A816,Parts!$A:$AM,N$1,0)="X",AE$2,"")</f>
        <v/>
      </c>
      <c r="O816" t="str">
        <f>IF(VLOOKUP($A816,Parts!$A:$AM,O$1,0)="X",AF$2,"")</f>
        <v/>
      </c>
      <c r="P816" t="str">
        <f t="shared" si="13"/>
        <v/>
      </c>
    </row>
    <row r="817" spans="1:16" x14ac:dyDescent="0.25">
      <c r="A817" t="str">
        <f>Table15[[#This Row],[Name]]</f>
        <v>CXA_APAS_P</v>
      </c>
      <c r="B817" t="str">
        <f>IF(VLOOKUP($A817,Parts!$A:$AM,B$1,0)="X",S$2,"")</f>
        <v/>
      </c>
      <c r="C817" t="str">
        <f>IF(VLOOKUP($A817,Parts!$A:$AM,C$1,0)="X",T$2,"")</f>
        <v/>
      </c>
      <c r="D817" t="str">
        <f>IF(VLOOKUP($A817,Parts!$A:$AM,D$1,0)="X",U$2,"")</f>
        <v/>
      </c>
      <c r="E817" t="str">
        <f>IF(VLOOKUP($A817,Parts!$A:$AM,E$1,0)="X",V$2,"")</f>
        <v/>
      </c>
      <c r="F817" t="str">
        <f>IF(VLOOKUP($A817,Parts!$A:$AM,F$1,0)="X",W$2,"")</f>
        <v/>
      </c>
      <c r="G817" t="str">
        <f>IF(VLOOKUP($A817,Parts!$A:$AM,G$1,0)="X",X$2,"")</f>
        <v/>
      </c>
      <c r="H817" t="str">
        <f>IF(VLOOKUP($A817,Parts!$A:$AM,H$1,0)="X",Y$2,"")</f>
        <v/>
      </c>
      <c r="I817" t="str">
        <f>IF(VLOOKUP($A817,Parts!$A:$AM,I$1,0)="X",Z$2,"")</f>
        <v/>
      </c>
      <c r="J817" t="str">
        <f>IF(VLOOKUP($A817,Parts!$A:$AM,J$1,0)="X",AA$2,"")</f>
        <v/>
      </c>
      <c r="K817" t="str">
        <f>IF(VLOOKUP($A817,Parts!$A:$AM,K$1,0)="X",AB$2,"")</f>
        <v/>
      </c>
      <c r="L817" t="str">
        <f>IF(VLOOKUP($A817,Parts!$A:$AM,L$1,0)="X",AC$2,"")</f>
        <v/>
      </c>
      <c r="M817" t="str">
        <f>IF(VLOOKUP($A817,Parts!$A:$AM,M$1,0)="X",AD$2,"")</f>
        <v/>
      </c>
      <c r="N817" t="str">
        <f>IF(VLOOKUP($A817,Parts!$A:$AM,N$1,0)="X",AE$2,"")</f>
        <v/>
      </c>
      <c r="O817" t="str">
        <f>IF(VLOOKUP($A817,Parts!$A:$AM,O$1,0)="X",AF$2,"")</f>
        <v/>
      </c>
      <c r="P817" t="str">
        <f t="shared" si="13"/>
        <v/>
      </c>
    </row>
    <row r="818" spans="1:16" x14ac:dyDescent="0.25">
      <c r="A818" t="str">
        <f>Table15[[#This Row],[Name]]</f>
        <v>CXA_APAS_P_WB</v>
      </c>
      <c r="B818" t="str">
        <f>IF(VLOOKUP($A818,Parts!$A:$AM,B$1,0)="X",S$2,"")</f>
        <v/>
      </c>
      <c r="C818" t="str">
        <f>IF(VLOOKUP($A818,Parts!$A:$AM,C$1,0)="X",T$2,"")</f>
        <v/>
      </c>
      <c r="D818" t="str">
        <f>IF(VLOOKUP($A818,Parts!$A:$AM,D$1,0)="X",U$2,"")</f>
        <v/>
      </c>
      <c r="E818" t="str">
        <f>IF(VLOOKUP($A818,Parts!$A:$AM,E$1,0)="X",V$2,"")</f>
        <v/>
      </c>
      <c r="F818" t="str">
        <f>IF(VLOOKUP($A818,Parts!$A:$AM,F$1,0)="X",W$2,"")</f>
        <v/>
      </c>
      <c r="G818" t="str">
        <f>IF(VLOOKUP($A818,Parts!$A:$AM,G$1,0)="X",X$2,"")</f>
        <v/>
      </c>
      <c r="H818" t="str">
        <f>IF(VLOOKUP($A818,Parts!$A:$AM,H$1,0)="X",Y$2,"")</f>
        <v/>
      </c>
      <c r="I818" t="str">
        <f>IF(VLOOKUP($A818,Parts!$A:$AM,I$1,0)="X",Z$2,"")</f>
        <v/>
      </c>
      <c r="J818" t="str">
        <f>IF(VLOOKUP($A818,Parts!$A:$AM,J$1,0)="X",AA$2,"")</f>
        <v/>
      </c>
      <c r="K818" t="str">
        <f>IF(VLOOKUP($A818,Parts!$A:$AM,K$1,0)="X",AB$2,"")</f>
        <v/>
      </c>
      <c r="L818" t="str">
        <f>IF(VLOOKUP($A818,Parts!$A:$AM,L$1,0)="X",AC$2,"")</f>
        <v/>
      </c>
      <c r="M818" t="str">
        <f>IF(VLOOKUP($A818,Parts!$A:$AM,M$1,0)="X",AD$2,"")</f>
        <v/>
      </c>
      <c r="N818" t="str">
        <f>IF(VLOOKUP($A818,Parts!$A:$AM,N$1,0)="X",AE$2,"")</f>
        <v/>
      </c>
      <c r="O818" t="str">
        <f>IF(VLOOKUP($A818,Parts!$A:$AM,O$1,0)="X",AF$2,"")</f>
        <v/>
      </c>
      <c r="P818" t="str">
        <f t="shared" si="13"/>
        <v/>
      </c>
    </row>
    <row r="819" spans="1:16" x14ac:dyDescent="0.25">
      <c r="A819" t="str">
        <f>Table15[[#This Row],[Name]]</f>
        <v>rn_cygnus</v>
      </c>
      <c r="B819" t="str">
        <f>IF(VLOOKUP($A819,Parts!$A:$AM,B$1,0)="X",S$2,"")</f>
        <v/>
      </c>
      <c r="C819" t="str">
        <f>IF(VLOOKUP($A819,Parts!$A:$AM,C$1,0)="X",T$2,"")</f>
        <v/>
      </c>
      <c r="D819" t="str">
        <f>IF(VLOOKUP($A819,Parts!$A:$AM,D$1,0)="X",U$2,"")</f>
        <v/>
      </c>
      <c r="E819" t="str">
        <f>IF(VLOOKUP($A819,Parts!$A:$AM,E$1,0)="X",V$2,"")</f>
        <v/>
      </c>
      <c r="F819" t="str">
        <f>IF(VLOOKUP($A819,Parts!$A:$AM,F$1,0)="X",W$2,"")</f>
        <v/>
      </c>
      <c r="G819" t="str">
        <f>IF(VLOOKUP($A819,Parts!$A:$AM,G$1,0)="X",X$2,"")</f>
        <v/>
      </c>
      <c r="H819" t="str">
        <f>IF(VLOOKUP($A819,Parts!$A:$AM,H$1,0)="X",Y$2,"")</f>
        <v/>
      </c>
      <c r="I819" t="str">
        <f>IF(VLOOKUP($A819,Parts!$A:$AM,I$1,0)="X",Z$2,"")</f>
        <v/>
      </c>
      <c r="J819" t="str">
        <f>IF(VLOOKUP($A819,Parts!$A:$AM,J$1,0)="X",AA$2,"")</f>
        <v/>
      </c>
      <c r="K819" t="str">
        <f>IF(VLOOKUP($A819,Parts!$A:$AM,K$1,0)="X",AB$2,"")</f>
        <v/>
      </c>
      <c r="L819" t="str">
        <f>IF(VLOOKUP($A819,Parts!$A:$AM,L$1,0)="X",AC$2,"")</f>
        <v/>
      </c>
      <c r="M819" t="str">
        <f>IF(VLOOKUP($A819,Parts!$A:$AM,M$1,0)="X",AD$2,"")</f>
        <v/>
      </c>
      <c r="N819" t="str">
        <f>IF(VLOOKUP($A819,Parts!$A:$AM,N$1,0)="X",AE$2,"")</f>
        <v/>
      </c>
      <c r="O819" t="str">
        <f>IF(VLOOKUP($A819,Parts!$A:$AM,O$1,0)="X",AF$2,"")</f>
        <v/>
      </c>
      <c r="P819" t="str">
        <f t="shared" si="13"/>
        <v/>
      </c>
    </row>
    <row r="820" spans="1:16" x14ac:dyDescent="0.25">
      <c r="A820" t="str">
        <f>Table15[[#This Row],[Name]]</f>
        <v>rn_cygnus_docking</v>
      </c>
      <c r="B820" t="str">
        <f>IF(VLOOKUP($A820,Parts!$A:$AM,B$1,0)="X",S$2,"")</f>
        <v/>
      </c>
      <c r="C820" t="str">
        <f>IF(VLOOKUP($A820,Parts!$A:$AM,C$1,0)="X",T$2,"")</f>
        <v/>
      </c>
      <c r="D820" t="str">
        <f>IF(VLOOKUP($A820,Parts!$A:$AM,D$1,0)="X",U$2,"")</f>
        <v/>
      </c>
      <c r="E820" t="str">
        <f>IF(VLOOKUP($A820,Parts!$A:$AM,E$1,0)="X",V$2,"")</f>
        <v/>
      </c>
      <c r="F820" t="str">
        <f>IF(VLOOKUP($A820,Parts!$A:$AM,F$1,0)="X",W$2,"")</f>
        <v/>
      </c>
      <c r="G820" t="str">
        <f>IF(VLOOKUP($A820,Parts!$A:$AM,G$1,0)="X",X$2,"")</f>
        <v/>
      </c>
      <c r="H820" t="str">
        <f>IF(VLOOKUP($A820,Parts!$A:$AM,H$1,0)="X",Y$2,"")</f>
        <v/>
      </c>
      <c r="I820" t="str">
        <f>IF(VLOOKUP($A820,Parts!$A:$AM,I$1,0)="X",Z$2,"")</f>
        <v/>
      </c>
      <c r="J820" t="str">
        <f>IF(VLOOKUP($A820,Parts!$A:$AM,J$1,0)="X",AA$2,"")</f>
        <v/>
      </c>
      <c r="K820" t="str">
        <f>IF(VLOOKUP($A820,Parts!$A:$AM,K$1,0)="X",AB$2,"")</f>
        <v/>
      </c>
      <c r="L820" t="str">
        <f>IF(VLOOKUP($A820,Parts!$A:$AM,L$1,0)="X",AC$2,"")</f>
        <v/>
      </c>
      <c r="M820" t="str">
        <f>IF(VLOOKUP($A820,Parts!$A:$AM,M$1,0)="X",AD$2,"")</f>
        <v/>
      </c>
      <c r="N820" t="str">
        <f>IF(VLOOKUP($A820,Parts!$A:$AM,N$1,0)="X",AE$2,"")</f>
        <v/>
      </c>
      <c r="O820" t="str">
        <f>IF(VLOOKUP($A820,Parts!$A:$AM,O$1,0)="X",AF$2,"")</f>
        <v/>
      </c>
      <c r="P820" t="str">
        <f t="shared" si="13"/>
        <v/>
      </c>
    </row>
    <row r="821" spans="1:16" x14ac:dyDescent="0.25">
      <c r="A821" t="str">
        <f>Table15[[#This Row],[Name]]</f>
        <v>rn_cygnus_e</v>
      </c>
      <c r="B821" t="str">
        <f>IF(VLOOKUP($A821,Parts!$A:$AM,B$1,0)="X",S$2,"")</f>
        <v/>
      </c>
      <c r="C821" t="str">
        <f>IF(VLOOKUP($A821,Parts!$A:$AM,C$1,0)="X",T$2,"")</f>
        <v/>
      </c>
      <c r="D821" t="str">
        <f>IF(VLOOKUP($A821,Parts!$A:$AM,D$1,0)="X",U$2,"")</f>
        <v/>
      </c>
      <c r="E821" t="str">
        <f>IF(VLOOKUP($A821,Parts!$A:$AM,E$1,0)="X",V$2,"")</f>
        <v/>
      </c>
      <c r="F821" t="str">
        <f>IF(VLOOKUP($A821,Parts!$A:$AM,F$1,0)="X",W$2,"")</f>
        <v/>
      </c>
      <c r="G821" t="str">
        <f>IF(VLOOKUP($A821,Parts!$A:$AM,G$1,0)="X",X$2,"")</f>
        <v/>
      </c>
      <c r="H821" t="str">
        <f>IF(VLOOKUP($A821,Parts!$A:$AM,H$1,0)="X",Y$2,"")</f>
        <v/>
      </c>
      <c r="I821" t="str">
        <f>IF(VLOOKUP($A821,Parts!$A:$AM,I$1,0)="X",Z$2,"")</f>
        <v/>
      </c>
      <c r="J821" t="str">
        <f>IF(VLOOKUP($A821,Parts!$A:$AM,J$1,0)="X",AA$2,"")</f>
        <v/>
      </c>
      <c r="K821" t="str">
        <f>IF(VLOOKUP($A821,Parts!$A:$AM,K$1,0)="X",AB$2,"")</f>
        <v/>
      </c>
      <c r="L821" t="str">
        <f>IF(VLOOKUP($A821,Parts!$A:$AM,L$1,0)="X",AC$2,"")</f>
        <v/>
      </c>
      <c r="M821" t="str">
        <f>IF(VLOOKUP($A821,Parts!$A:$AM,M$1,0)="X",AD$2,"")</f>
        <v/>
      </c>
      <c r="N821" t="str">
        <f>IF(VLOOKUP($A821,Parts!$A:$AM,N$1,0)="X",AE$2,"")</f>
        <v/>
      </c>
      <c r="O821" t="str">
        <f>IF(VLOOKUP($A821,Parts!$A:$AM,O$1,0)="X",AF$2,"")</f>
        <v/>
      </c>
      <c r="P821" t="str">
        <f t="shared" si="13"/>
        <v/>
      </c>
    </row>
    <row r="822" spans="1:16" x14ac:dyDescent="0.25">
      <c r="A822" t="str">
        <f>Table15[[#This Row],[Name]]</f>
        <v>solarPanelsfa2</v>
      </c>
      <c r="B822" t="str">
        <f>IF(VLOOKUP($A822,Parts!$A:$AM,B$1,0)="X",S$2,"")</f>
        <v/>
      </c>
      <c r="C822" t="str">
        <f>IF(VLOOKUP($A822,Parts!$A:$AM,C$1,0)="X",T$2,"")</f>
        <v/>
      </c>
      <c r="D822" t="str">
        <f>IF(VLOOKUP($A822,Parts!$A:$AM,D$1,0)="X",U$2,"")</f>
        <v/>
      </c>
      <c r="E822" t="str">
        <f>IF(VLOOKUP($A822,Parts!$A:$AM,E$1,0)="X",V$2,"")</f>
        <v/>
      </c>
      <c r="F822" t="str">
        <f>IF(VLOOKUP($A822,Parts!$A:$AM,F$1,0)="X",W$2,"")</f>
        <v/>
      </c>
      <c r="G822" t="str">
        <f>IF(VLOOKUP($A822,Parts!$A:$AM,G$1,0)="X",X$2,"")</f>
        <v/>
      </c>
      <c r="H822" t="str">
        <f>IF(VLOOKUP($A822,Parts!$A:$AM,H$1,0)="X",Y$2,"")</f>
        <v/>
      </c>
      <c r="I822" t="str">
        <f>IF(VLOOKUP($A822,Parts!$A:$AM,I$1,0)="X",Z$2,"")</f>
        <v/>
      </c>
      <c r="J822" t="str">
        <f>IF(VLOOKUP($A822,Parts!$A:$AM,J$1,0)="X",AA$2,"")</f>
        <v/>
      </c>
      <c r="K822" t="str">
        <f>IF(VLOOKUP($A822,Parts!$A:$AM,K$1,0)="X",AB$2,"")</f>
        <v/>
      </c>
      <c r="L822" t="str">
        <f>IF(VLOOKUP($A822,Parts!$A:$AM,L$1,0)="X",AC$2,"")</f>
        <v/>
      </c>
      <c r="M822" t="str">
        <f>IF(VLOOKUP($A822,Parts!$A:$AM,M$1,0)="X",AD$2,"")</f>
        <v/>
      </c>
      <c r="N822" t="str">
        <f>IF(VLOOKUP($A822,Parts!$A:$AM,N$1,0)="X",AE$2,"")</f>
        <v/>
      </c>
      <c r="O822" t="str">
        <f>IF(VLOOKUP($A822,Parts!$A:$AM,O$1,0)="X",AF$2,"")</f>
        <v/>
      </c>
      <c r="P822" t="str">
        <f t="shared" si="13"/>
        <v/>
      </c>
    </row>
    <row r="823" spans="1:16" x14ac:dyDescent="0.25">
      <c r="A823" t="str">
        <f>Table15[[#This Row],[Name]]</f>
        <v>DB-605-A</v>
      </c>
      <c r="B823" t="str">
        <f>IF(VLOOKUP($A823,Parts!$A:$AM,B$1,0)="X",S$2,"")</f>
        <v/>
      </c>
      <c r="C823" t="str">
        <f>IF(VLOOKUP($A823,Parts!$A:$AM,C$1,0)="X",T$2,"")</f>
        <v/>
      </c>
      <c r="D823" t="str">
        <f>IF(VLOOKUP($A823,Parts!$A:$AM,D$1,0)="X",U$2,"")</f>
        <v/>
      </c>
      <c r="E823" t="str">
        <f>IF(VLOOKUP($A823,Parts!$A:$AM,E$1,0)="X",V$2,"")</f>
        <v/>
      </c>
      <c r="F823" t="str">
        <f>IF(VLOOKUP($A823,Parts!$A:$AM,F$1,0)="X",W$2,"")</f>
        <v/>
      </c>
      <c r="G823" t="str">
        <f>IF(VLOOKUP($A823,Parts!$A:$AM,G$1,0)="X",X$2,"")</f>
        <v/>
      </c>
      <c r="H823" t="str">
        <f>IF(VLOOKUP($A823,Parts!$A:$AM,H$1,0)="X",Y$2,"")</f>
        <v/>
      </c>
      <c r="I823" t="str">
        <f>IF(VLOOKUP($A823,Parts!$A:$AM,I$1,0)="X",Z$2,"")</f>
        <v/>
      </c>
      <c r="J823" t="str">
        <f>IF(VLOOKUP($A823,Parts!$A:$AM,J$1,0)="X",AA$2,"")</f>
        <v/>
      </c>
      <c r="K823" t="str">
        <f>IF(VLOOKUP($A823,Parts!$A:$AM,K$1,0)="X",AB$2,"")</f>
        <v/>
      </c>
      <c r="L823" t="str">
        <f>IF(VLOOKUP($A823,Parts!$A:$AM,L$1,0)="X",AC$2,"")</f>
        <v/>
      </c>
      <c r="M823" t="str">
        <f>IF(VLOOKUP($A823,Parts!$A:$AM,M$1,0)="X",AD$2,"")</f>
        <v/>
      </c>
      <c r="N823" t="str">
        <f>IF(VLOOKUP($A823,Parts!$A:$AM,N$1,0)="X",AE$2,"")</f>
        <v/>
      </c>
      <c r="O823" t="str">
        <f>IF(VLOOKUP($A823,Parts!$A:$AM,O$1,0)="X",AF$2,"")</f>
        <v/>
      </c>
      <c r="P823" t="str">
        <f t="shared" si="13"/>
        <v/>
      </c>
    </row>
    <row r="824" spans="1:16" x14ac:dyDescent="0.25">
      <c r="A824" t="str">
        <f>Table15[[#This Row],[Name]]</f>
        <v>neo_dawn</v>
      </c>
      <c r="B824" t="str">
        <f>IF(VLOOKUP($A824,Parts!$A:$AM,B$1,0)="X",S$2,"")</f>
        <v xml:space="preserve">    MODULE
    { name = ModuleTagAvionics }
</v>
      </c>
      <c r="C824" t="str">
        <f>IF(VLOOKUP($A824,Parts!$A:$AM,C$1,0)="X",T$2,"")</f>
        <v/>
      </c>
      <c r="D824" t="str">
        <f>IF(VLOOKUP($A824,Parts!$A:$AM,D$1,0)="X",U$2,"")</f>
        <v/>
      </c>
      <c r="E824" t="str">
        <f>IF(VLOOKUP($A824,Parts!$A:$AM,E$1,0)="X",V$2,"")</f>
        <v/>
      </c>
      <c r="F824" t="str">
        <f>IF(VLOOKUP($A824,Parts!$A:$AM,F$1,0)="X",W$2,"")</f>
        <v/>
      </c>
      <c r="G824" t="str">
        <f>IF(VLOOKUP($A824,Parts!$A:$AM,G$1,0)="X",X$2,"")</f>
        <v/>
      </c>
      <c r="H824" t="str">
        <f>IF(VLOOKUP($A824,Parts!$A:$AM,H$1,0)="X",Y$2,"")</f>
        <v/>
      </c>
      <c r="I824" t="str">
        <f>IF(VLOOKUP($A824,Parts!$A:$AM,I$1,0)="X",Z$2,"")</f>
        <v/>
      </c>
      <c r="J824" t="str">
        <f>IF(VLOOKUP($A824,Parts!$A:$AM,J$1,0)="X",AA$2,"")</f>
        <v/>
      </c>
      <c r="K824" t="str">
        <f>IF(VLOOKUP($A824,Parts!$A:$AM,K$1,0)="X",AB$2,"")</f>
        <v/>
      </c>
      <c r="L824" t="str">
        <f>IF(VLOOKUP($A824,Parts!$A:$AM,L$1,0)="X",AC$2,"")</f>
        <v/>
      </c>
      <c r="M824" t="str">
        <f>IF(VLOOKUP($A824,Parts!$A:$AM,M$1,0)="X",AD$2,"")</f>
        <v/>
      </c>
      <c r="N824" t="str">
        <f>IF(VLOOKUP($A824,Parts!$A:$AM,N$1,0)="X",AE$2,"")</f>
        <v/>
      </c>
      <c r="O824" t="str">
        <f>IF(VLOOKUP($A824,Parts!$A:$AM,O$1,0)="X",AF$2,"")</f>
        <v/>
      </c>
      <c r="P824" t="str">
        <f t="shared" si="13"/>
        <v xml:space="preserve">    MODULE
    { name = ModuleTagAvionics }
</v>
      </c>
    </row>
    <row r="825" spans="1:16" x14ac:dyDescent="0.25">
      <c r="A825" t="str">
        <f>Table15[[#This Row],[Name]]</f>
        <v>FASADeltaAv3</v>
      </c>
      <c r="B825" t="str">
        <f>IF(VLOOKUP($A825,Parts!$A:$AM,B$1,0)="X",S$2,"")</f>
        <v xml:space="preserve">    MODULE
    { name = ModuleTagAvionics }
</v>
      </c>
      <c r="C825" t="str">
        <f>IF(VLOOKUP($A825,Parts!$A:$AM,C$1,0)="X",T$2,"")</f>
        <v/>
      </c>
      <c r="D825" t="str">
        <f>IF(VLOOKUP($A825,Parts!$A:$AM,D$1,0)="X",U$2,"")</f>
        <v/>
      </c>
      <c r="E825" t="str">
        <f>IF(VLOOKUP($A825,Parts!$A:$AM,E$1,0)="X",V$2,"")</f>
        <v/>
      </c>
      <c r="F825" t="str">
        <f>IF(VLOOKUP($A825,Parts!$A:$AM,F$1,0)="X",W$2,"")</f>
        <v/>
      </c>
      <c r="G825" t="str">
        <f>IF(VLOOKUP($A825,Parts!$A:$AM,G$1,0)="X",X$2,"")</f>
        <v/>
      </c>
      <c r="H825" t="str">
        <f>IF(VLOOKUP($A825,Parts!$A:$AM,H$1,0)="X",Y$2,"")</f>
        <v/>
      </c>
      <c r="I825" t="str">
        <f>IF(VLOOKUP($A825,Parts!$A:$AM,I$1,0)="X",Z$2,"")</f>
        <v/>
      </c>
      <c r="J825" t="str">
        <f>IF(VLOOKUP($A825,Parts!$A:$AM,J$1,0)="X",AA$2,"")</f>
        <v/>
      </c>
      <c r="K825" t="str">
        <f>IF(VLOOKUP($A825,Parts!$A:$AM,K$1,0)="X",AB$2,"")</f>
        <v/>
      </c>
      <c r="L825" t="str">
        <f>IF(VLOOKUP($A825,Parts!$A:$AM,L$1,0)="X",AC$2,"")</f>
        <v/>
      </c>
      <c r="M825" t="str">
        <f>IF(VLOOKUP($A825,Parts!$A:$AM,M$1,0)="X",AD$2,"")</f>
        <v/>
      </c>
      <c r="N825" t="str">
        <f>IF(VLOOKUP($A825,Parts!$A:$AM,N$1,0)="X",AE$2,"")</f>
        <v/>
      </c>
      <c r="O825" t="str">
        <f>IF(VLOOKUP($A825,Parts!$A:$AM,O$1,0)="X",AF$2,"")</f>
        <v/>
      </c>
      <c r="P825" t="str">
        <f t="shared" si="13"/>
        <v xml:space="preserve">    MODULE
    { name = ModuleTagAvionics }
</v>
      </c>
    </row>
    <row r="826" spans="1:16" x14ac:dyDescent="0.25">
      <c r="A826" t="str">
        <f>Table15[[#This Row],[Name]]</f>
        <v>RSBfairingDeltaIV4m</v>
      </c>
      <c r="B826" t="str">
        <f>IF(VLOOKUP($A826,Parts!$A:$AM,B$1,0)="X",S$2,"")</f>
        <v/>
      </c>
      <c r="C826" t="str">
        <f>IF(VLOOKUP($A826,Parts!$A:$AM,C$1,0)="X",T$2,"")</f>
        <v/>
      </c>
      <c r="D826" t="str">
        <f>IF(VLOOKUP($A826,Parts!$A:$AM,D$1,0)="X",U$2,"")</f>
        <v/>
      </c>
      <c r="E826" t="str">
        <f>IF(VLOOKUP($A826,Parts!$A:$AM,E$1,0)="X",V$2,"")</f>
        <v/>
      </c>
      <c r="F826" t="str">
        <f>IF(VLOOKUP($A826,Parts!$A:$AM,F$1,0)="X",W$2,"")</f>
        <v/>
      </c>
      <c r="G826" t="str">
        <f>IF(VLOOKUP($A826,Parts!$A:$AM,G$1,0)="X",X$2,"")</f>
        <v/>
      </c>
      <c r="H826" t="str">
        <f>IF(VLOOKUP($A826,Parts!$A:$AM,H$1,0)="X",Y$2,"")</f>
        <v/>
      </c>
      <c r="I826" t="str">
        <f>IF(VLOOKUP($A826,Parts!$A:$AM,I$1,0)="X",Z$2,"")</f>
        <v/>
      </c>
      <c r="J826" t="str">
        <f>IF(VLOOKUP($A826,Parts!$A:$AM,J$1,0)="X",AA$2,"")</f>
        <v/>
      </c>
      <c r="K826" t="str">
        <f>IF(VLOOKUP($A826,Parts!$A:$AM,K$1,0)="X",AB$2,"")</f>
        <v/>
      </c>
      <c r="L826" t="str">
        <f>IF(VLOOKUP($A826,Parts!$A:$AM,L$1,0)="X",AC$2,"")</f>
        <v/>
      </c>
      <c r="M826" t="str">
        <f>IF(VLOOKUP($A826,Parts!$A:$AM,M$1,0)="X",AD$2,"")</f>
        <v/>
      </c>
      <c r="N826" t="str">
        <f>IF(VLOOKUP($A826,Parts!$A:$AM,N$1,0)="X",AE$2,"")</f>
        <v xml:space="preserve">    MODULE
    { name = ModuleTagDecoupler }
</v>
      </c>
      <c r="O826" t="str">
        <f>IF(VLOOKUP($A826,Parts!$A:$AM,O$1,0)="X",AF$2,"")</f>
        <v/>
      </c>
      <c r="P826" t="str">
        <f t="shared" si="13"/>
        <v xml:space="preserve">    MODULE
    { name = ModuleTagDecoupler }
</v>
      </c>
    </row>
    <row r="827" spans="1:16" x14ac:dyDescent="0.25">
      <c r="A827" t="str">
        <f>Table15[[#This Row],[Name]]</f>
        <v>FASADeltaAv4</v>
      </c>
      <c r="B827" t="str">
        <f>IF(VLOOKUP($A827,Parts!$A:$AM,B$1,0)="X",S$2,"")</f>
        <v xml:space="preserve">    MODULE
    { name = ModuleTagAvionics }
</v>
      </c>
      <c r="C827" t="str">
        <f>IF(VLOOKUP($A827,Parts!$A:$AM,C$1,0)="X",T$2,"")</f>
        <v/>
      </c>
      <c r="D827" t="str">
        <f>IF(VLOOKUP($A827,Parts!$A:$AM,D$1,0)="X",U$2,"")</f>
        <v/>
      </c>
      <c r="E827" t="str">
        <f>IF(VLOOKUP($A827,Parts!$A:$AM,E$1,0)="X",V$2,"")</f>
        <v/>
      </c>
      <c r="F827" t="str">
        <f>IF(VLOOKUP($A827,Parts!$A:$AM,F$1,0)="X",W$2,"")</f>
        <v/>
      </c>
      <c r="G827" t="str">
        <f>IF(VLOOKUP($A827,Parts!$A:$AM,G$1,0)="X",X$2,"")</f>
        <v/>
      </c>
      <c r="H827" t="str">
        <f>IF(VLOOKUP($A827,Parts!$A:$AM,H$1,0)="X",Y$2,"")</f>
        <v/>
      </c>
      <c r="I827" t="str">
        <f>IF(VLOOKUP($A827,Parts!$A:$AM,I$1,0)="X",Z$2,"")</f>
        <v/>
      </c>
      <c r="J827" t="str">
        <f>IF(VLOOKUP($A827,Parts!$A:$AM,J$1,0)="X",AA$2,"")</f>
        <v/>
      </c>
      <c r="K827" t="str">
        <f>IF(VLOOKUP($A827,Parts!$A:$AM,K$1,0)="X",AB$2,"")</f>
        <v/>
      </c>
      <c r="L827" t="str">
        <f>IF(VLOOKUP($A827,Parts!$A:$AM,L$1,0)="X",AC$2,"")</f>
        <v/>
      </c>
      <c r="M827" t="str">
        <f>IF(VLOOKUP($A827,Parts!$A:$AM,M$1,0)="X",AD$2,"")</f>
        <v/>
      </c>
      <c r="N827" t="str">
        <f>IF(VLOOKUP($A827,Parts!$A:$AM,N$1,0)="X",AE$2,"")</f>
        <v/>
      </c>
      <c r="O827" t="str">
        <f>IF(VLOOKUP($A827,Parts!$A:$AM,O$1,0)="X",AF$2,"")</f>
        <v/>
      </c>
      <c r="P827" t="str">
        <f t="shared" si="13"/>
        <v xml:space="preserve">    MODULE
    { name = ModuleTagAvionics }
</v>
      </c>
    </row>
    <row r="828" spans="1:16" x14ac:dyDescent="0.25">
      <c r="A828" t="str">
        <f>Table15[[#This Row],[Name]]</f>
        <v>RSBfairingDeltaIV5m</v>
      </c>
      <c r="B828" t="str">
        <f>IF(VLOOKUP($A828,Parts!$A:$AM,B$1,0)="X",S$2,"")</f>
        <v/>
      </c>
      <c r="C828" t="str">
        <f>IF(VLOOKUP($A828,Parts!$A:$AM,C$1,0)="X",T$2,"")</f>
        <v/>
      </c>
      <c r="D828" t="str">
        <f>IF(VLOOKUP($A828,Parts!$A:$AM,D$1,0)="X",U$2,"")</f>
        <v/>
      </c>
      <c r="E828" t="str">
        <f>IF(VLOOKUP($A828,Parts!$A:$AM,E$1,0)="X",V$2,"")</f>
        <v/>
      </c>
      <c r="F828" t="str">
        <f>IF(VLOOKUP($A828,Parts!$A:$AM,F$1,0)="X",W$2,"")</f>
        <v/>
      </c>
      <c r="G828" t="str">
        <f>IF(VLOOKUP($A828,Parts!$A:$AM,G$1,0)="X",X$2,"")</f>
        <v/>
      </c>
      <c r="H828" t="str">
        <f>IF(VLOOKUP($A828,Parts!$A:$AM,H$1,0)="X",Y$2,"")</f>
        <v/>
      </c>
      <c r="I828" t="str">
        <f>IF(VLOOKUP($A828,Parts!$A:$AM,I$1,0)="X",Z$2,"")</f>
        <v/>
      </c>
      <c r="J828" t="str">
        <f>IF(VLOOKUP($A828,Parts!$A:$AM,J$1,0)="X",AA$2,"")</f>
        <v/>
      </c>
      <c r="K828" t="str">
        <f>IF(VLOOKUP($A828,Parts!$A:$AM,K$1,0)="X",AB$2,"")</f>
        <v/>
      </c>
      <c r="L828" t="str">
        <f>IF(VLOOKUP($A828,Parts!$A:$AM,L$1,0)="X",AC$2,"")</f>
        <v/>
      </c>
      <c r="M828" t="str">
        <f>IF(VLOOKUP($A828,Parts!$A:$AM,M$1,0)="X",AD$2,"")</f>
        <v/>
      </c>
      <c r="N828" t="str">
        <f>IF(VLOOKUP($A828,Parts!$A:$AM,N$1,0)="X",AE$2,"")</f>
        <v xml:space="preserve">    MODULE
    { name = ModuleTagDecoupler }
</v>
      </c>
      <c r="O828" t="str">
        <f>IF(VLOOKUP($A828,Parts!$A:$AM,O$1,0)="X",AF$2,"")</f>
        <v/>
      </c>
      <c r="P828" t="str">
        <f t="shared" si="13"/>
        <v xml:space="preserve">    MODULE
    { name = ModuleTagDecoupler }
</v>
      </c>
    </row>
    <row r="829" spans="1:16" x14ac:dyDescent="0.25">
      <c r="A829" t="str">
        <f>Table15[[#This Row],[Name]]</f>
        <v>proceduralStackDecoupler</v>
      </c>
      <c r="B829" t="str">
        <f>IF(VLOOKUP($A829,Parts!$A:$AM,B$1,0)="X",S$2,"")</f>
        <v/>
      </c>
      <c r="C829" t="str">
        <f>IF(VLOOKUP($A829,Parts!$A:$AM,C$1,0)="X",T$2,"")</f>
        <v/>
      </c>
      <c r="D829" t="str">
        <f>IF(VLOOKUP($A829,Parts!$A:$AM,D$1,0)="X",U$2,"")</f>
        <v/>
      </c>
      <c r="E829" t="str">
        <f>IF(VLOOKUP($A829,Parts!$A:$AM,E$1,0)="X",V$2,"")</f>
        <v/>
      </c>
      <c r="F829" t="str">
        <f>IF(VLOOKUP($A829,Parts!$A:$AM,F$1,0)="X",W$2,"")</f>
        <v/>
      </c>
      <c r="G829" t="str">
        <f>IF(VLOOKUP($A829,Parts!$A:$AM,G$1,0)="X",X$2,"")</f>
        <v/>
      </c>
      <c r="H829" t="str">
        <f>IF(VLOOKUP($A829,Parts!$A:$AM,H$1,0)="X",Y$2,"")</f>
        <v/>
      </c>
      <c r="I829" t="str">
        <f>IF(VLOOKUP($A829,Parts!$A:$AM,I$1,0)="X",Z$2,"")</f>
        <v/>
      </c>
      <c r="J829" t="str">
        <f>IF(VLOOKUP($A829,Parts!$A:$AM,J$1,0)="X",AA$2,"")</f>
        <v/>
      </c>
      <c r="K829" t="str">
        <f>IF(VLOOKUP($A829,Parts!$A:$AM,K$1,0)="X",AB$2,"")</f>
        <v/>
      </c>
      <c r="L829" t="str">
        <f>IF(VLOOKUP($A829,Parts!$A:$AM,L$1,0)="X",AC$2,"")</f>
        <v/>
      </c>
      <c r="M829" t="str">
        <f>IF(VLOOKUP($A829,Parts!$A:$AM,M$1,0)="X",AD$2,"")</f>
        <v/>
      </c>
      <c r="N829" t="str">
        <f>IF(VLOOKUP($A829,Parts!$A:$AM,N$1,0)="X",AE$2,"")</f>
        <v xml:space="preserve">    MODULE
    { name = ModuleTagDecoupler }
</v>
      </c>
      <c r="O829" t="str">
        <f>IF(VLOOKUP($A829,Parts!$A:$AM,O$1,0)="X",AF$2,"")</f>
        <v/>
      </c>
      <c r="P829" t="str">
        <f t="shared" si="13"/>
        <v xml:space="preserve">    MODULE
    { name = ModuleTagDecoupler }
</v>
      </c>
    </row>
    <row r="830" spans="1:16" x14ac:dyDescent="0.25">
      <c r="A830" t="str">
        <f>Table15[[#This Row],[Name]]</f>
        <v>SSTU-DC-D5</v>
      </c>
      <c r="B830" t="str">
        <f>IF(VLOOKUP($A830,Parts!$A:$AM,B$1,0)="X",S$2,"")</f>
        <v/>
      </c>
      <c r="C830" t="str">
        <f>IF(VLOOKUP($A830,Parts!$A:$AM,C$1,0)="X",T$2,"")</f>
        <v/>
      </c>
      <c r="D830" t="str">
        <f>IF(VLOOKUP($A830,Parts!$A:$AM,D$1,0)="X",U$2,"")</f>
        <v/>
      </c>
      <c r="E830" t="str">
        <f>IF(VLOOKUP($A830,Parts!$A:$AM,E$1,0)="X",V$2,"")</f>
        <v/>
      </c>
      <c r="F830" t="str">
        <f>IF(VLOOKUP($A830,Parts!$A:$AM,F$1,0)="X",W$2,"")</f>
        <v/>
      </c>
      <c r="G830" t="str">
        <f>IF(VLOOKUP($A830,Parts!$A:$AM,G$1,0)="X",X$2,"")</f>
        <v/>
      </c>
      <c r="H830" t="str">
        <f>IF(VLOOKUP($A830,Parts!$A:$AM,H$1,0)="X",Y$2,"")</f>
        <v/>
      </c>
      <c r="I830" t="str">
        <f>IF(VLOOKUP($A830,Parts!$A:$AM,I$1,0)="X",Z$2,"")</f>
        <v/>
      </c>
      <c r="J830" t="str">
        <f>IF(VLOOKUP($A830,Parts!$A:$AM,J$1,0)="X",AA$2,"")</f>
        <v/>
      </c>
      <c r="K830" t="str">
        <f>IF(VLOOKUP($A830,Parts!$A:$AM,K$1,0)="X",AB$2,"")</f>
        <v/>
      </c>
      <c r="L830" t="str">
        <f>IF(VLOOKUP($A830,Parts!$A:$AM,L$1,0)="X",AC$2,"")</f>
        <v/>
      </c>
      <c r="M830" t="str">
        <f>IF(VLOOKUP($A830,Parts!$A:$AM,M$1,0)="X",AD$2,"")</f>
        <v/>
      </c>
      <c r="N830" t="str">
        <f>IF(VLOOKUP($A830,Parts!$A:$AM,N$1,0)="X",AE$2,"")</f>
        <v xml:space="preserve">    MODULE
    { name = ModuleTagDecoupler }
</v>
      </c>
      <c r="O830" t="str">
        <f>IF(VLOOKUP($A830,Parts!$A:$AM,O$1,0)="X",AF$2,"")</f>
        <v/>
      </c>
      <c r="P830" t="str">
        <f t="shared" si="13"/>
        <v xml:space="preserve">    MODULE
    { name = ModuleTagDecoupler }
</v>
      </c>
    </row>
    <row r="831" spans="1:16" x14ac:dyDescent="0.25">
      <c r="A831" t="str">
        <f>Table15[[#This Row],[Name]]</f>
        <v>SSTU-DC-D6</v>
      </c>
      <c r="B831" t="str">
        <f>IF(VLOOKUP($A831,Parts!$A:$AM,B$1,0)="X",S$2,"")</f>
        <v/>
      </c>
      <c r="C831" t="str">
        <f>IF(VLOOKUP($A831,Parts!$A:$AM,C$1,0)="X",T$2,"")</f>
        <v/>
      </c>
      <c r="D831" t="str">
        <f>IF(VLOOKUP($A831,Parts!$A:$AM,D$1,0)="X",U$2,"")</f>
        <v/>
      </c>
      <c r="E831" t="str">
        <f>IF(VLOOKUP($A831,Parts!$A:$AM,E$1,0)="X",V$2,"")</f>
        <v/>
      </c>
      <c r="F831" t="str">
        <f>IF(VLOOKUP($A831,Parts!$A:$AM,F$1,0)="X",W$2,"")</f>
        <v/>
      </c>
      <c r="G831" t="str">
        <f>IF(VLOOKUP($A831,Parts!$A:$AM,G$1,0)="X",X$2,"")</f>
        <v/>
      </c>
      <c r="H831" t="str">
        <f>IF(VLOOKUP($A831,Parts!$A:$AM,H$1,0)="X",Y$2,"")</f>
        <v/>
      </c>
      <c r="I831" t="str">
        <f>IF(VLOOKUP($A831,Parts!$A:$AM,I$1,0)="X",Z$2,"")</f>
        <v/>
      </c>
      <c r="J831" t="str">
        <f>IF(VLOOKUP($A831,Parts!$A:$AM,J$1,0)="X",AA$2,"")</f>
        <v/>
      </c>
      <c r="K831" t="str">
        <f>IF(VLOOKUP($A831,Parts!$A:$AM,K$1,0)="X",AB$2,"")</f>
        <v/>
      </c>
      <c r="L831" t="str">
        <f>IF(VLOOKUP($A831,Parts!$A:$AM,L$1,0)="X",AC$2,"")</f>
        <v/>
      </c>
      <c r="M831" t="str">
        <f>IF(VLOOKUP($A831,Parts!$A:$AM,M$1,0)="X",AD$2,"")</f>
        <v/>
      </c>
      <c r="N831" t="str">
        <f>IF(VLOOKUP($A831,Parts!$A:$AM,N$1,0)="X",AE$2,"")</f>
        <v xml:space="preserve">    MODULE
    { name = ModuleTagDecoupler }
</v>
      </c>
      <c r="O831" t="str">
        <f>IF(VLOOKUP($A831,Parts!$A:$AM,O$1,0)="X",AF$2,"")</f>
        <v/>
      </c>
      <c r="P831" t="str">
        <f t="shared" si="13"/>
        <v xml:space="preserve">    MODULE
    { name = ModuleTagDecoupler }
</v>
      </c>
    </row>
    <row r="832" spans="1:16" x14ac:dyDescent="0.25">
      <c r="A832" t="str">
        <f>Table15[[#This Row],[Name]]</f>
        <v>SSTU-FR-D1</v>
      </c>
      <c r="B832" t="str">
        <f>IF(VLOOKUP($A832,Parts!$A:$AM,B$1,0)="X",S$2,"")</f>
        <v/>
      </c>
      <c r="C832" t="str">
        <f>IF(VLOOKUP($A832,Parts!$A:$AM,C$1,0)="X",T$2,"")</f>
        <v/>
      </c>
      <c r="D832" t="str">
        <f>IF(VLOOKUP($A832,Parts!$A:$AM,D$1,0)="X",U$2,"")</f>
        <v/>
      </c>
      <c r="E832" t="str">
        <f>IF(VLOOKUP($A832,Parts!$A:$AM,E$1,0)="X",V$2,"")</f>
        <v/>
      </c>
      <c r="F832" t="str">
        <f>IF(VLOOKUP($A832,Parts!$A:$AM,F$1,0)="X",W$2,"")</f>
        <v/>
      </c>
      <c r="G832" t="str">
        <f>IF(VLOOKUP($A832,Parts!$A:$AM,G$1,0)="X",X$2,"")</f>
        <v/>
      </c>
      <c r="H832" t="str">
        <f>IF(VLOOKUP($A832,Parts!$A:$AM,H$1,0)="X",Y$2,"")</f>
        <v/>
      </c>
      <c r="I832" t="str">
        <f>IF(VLOOKUP($A832,Parts!$A:$AM,I$1,0)="X",Z$2,"")</f>
        <v/>
      </c>
      <c r="J832" t="str">
        <f>IF(VLOOKUP($A832,Parts!$A:$AM,J$1,0)="X",AA$2,"")</f>
        <v/>
      </c>
      <c r="K832" t="str">
        <f>IF(VLOOKUP($A832,Parts!$A:$AM,K$1,0)="X",AB$2,"")</f>
        <v/>
      </c>
      <c r="L832" t="str">
        <f>IF(VLOOKUP($A832,Parts!$A:$AM,L$1,0)="X",AC$2,"")</f>
        <v/>
      </c>
      <c r="M832" t="str">
        <f>IF(VLOOKUP($A832,Parts!$A:$AM,M$1,0)="X",AD$2,"")</f>
        <v/>
      </c>
      <c r="N832" t="str">
        <f>IF(VLOOKUP($A832,Parts!$A:$AM,N$1,0)="X",AE$2,"")</f>
        <v/>
      </c>
      <c r="O832" t="str">
        <f>IF(VLOOKUP($A832,Parts!$A:$AM,O$1,0)="X",AF$2,"")</f>
        <v/>
      </c>
      <c r="P832" t="str">
        <f t="shared" si="13"/>
        <v/>
      </c>
    </row>
    <row r="833" spans="1:16" x14ac:dyDescent="0.25">
      <c r="A833" t="str">
        <f>Table15[[#This Row],[Name]]</f>
        <v>SSTU-FR-D2</v>
      </c>
      <c r="B833" t="str">
        <f>IF(VLOOKUP($A833,Parts!$A:$AM,B$1,0)="X",S$2,"")</f>
        <v/>
      </c>
      <c r="C833" t="str">
        <f>IF(VLOOKUP($A833,Parts!$A:$AM,C$1,0)="X",T$2,"")</f>
        <v/>
      </c>
      <c r="D833" t="str">
        <f>IF(VLOOKUP($A833,Parts!$A:$AM,D$1,0)="X",U$2,"")</f>
        <v/>
      </c>
      <c r="E833" t="str">
        <f>IF(VLOOKUP($A833,Parts!$A:$AM,E$1,0)="X",V$2,"")</f>
        <v/>
      </c>
      <c r="F833" t="str">
        <f>IF(VLOOKUP($A833,Parts!$A:$AM,F$1,0)="X",W$2,"")</f>
        <v/>
      </c>
      <c r="G833" t="str">
        <f>IF(VLOOKUP($A833,Parts!$A:$AM,G$1,0)="X",X$2,"")</f>
        <v/>
      </c>
      <c r="H833" t="str">
        <f>IF(VLOOKUP($A833,Parts!$A:$AM,H$1,0)="X",Y$2,"")</f>
        <v/>
      </c>
      <c r="I833" t="str">
        <f>IF(VLOOKUP($A833,Parts!$A:$AM,I$1,0)="X",Z$2,"")</f>
        <v/>
      </c>
      <c r="J833" t="str">
        <f>IF(VLOOKUP($A833,Parts!$A:$AM,J$1,0)="X",AA$2,"")</f>
        <v/>
      </c>
      <c r="K833" t="str">
        <f>IF(VLOOKUP($A833,Parts!$A:$AM,K$1,0)="X",AB$2,"")</f>
        <v/>
      </c>
      <c r="L833" t="str">
        <f>IF(VLOOKUP($A833,Parts!$A:$AM,L$1,0)="X",AC$2,"")</f>
        <v/>
      </c>
      <c r="M833" t="str">
        <f>IF(VLOOKUP($A833,Parts!$A:$AM,M$1,0)="X",AD$2,"")</f>
        <v/>
      </c>
      <c r="N833" t="str">
        <f>IF(VLOOKUP($A833,Parts!$A:$AM,N$1,0)="X",AE$2,"")</f>
        <v/>
      </c>
      <c r="O833" t="str">
        <f>IF(VLOOKUP($A833,Parts!$A:$AM,O$1,0)="X",AF$2,"")</f>
        <v/>
      </c>
      <c r="P833" t="str">
        <f t="shared" si="13"/>
        <v/>
      </c>
    </row>
    <row r="834" spans="1:16" x14ac:dyDescent="0.25">
      <c r="A834" t="str">
        <f>Table15[[#This Row],[Name]]</f>
        <v>SSTU-FR-D3</v>
      </c>
      <c r="B834" t="str">
        <f>IF(VLOOKUP($A834,Parts!$A:$AM,B$1,0)="X",S$2,"")</f>
        <v/>
      </c>
      <c r="C834" t="str">
        <f>IF(VLOOKUP($A834,Parts!$A:$AM,C$1,0)="X",T$2,"")</f>
        <v/>
      </c>
      <c r="D834" t="str">
        <f>IF(VLOOKUP($A834,Parts!$A:$AM,D$1,0)="X",U$2,"")</f>
        <v/>
      </c>
      <c r="E834" t="str">
        <f>IF(VLOOKUP($A834,Parts!$A:$AM,E$1,0)="X",V$2,"")</f>
        <v/>
      </c>
      <c r="F834" t="str">
        <f>IF(VLOOKUP($A834,Parts!$A:$AM,F$1,0)="X",W$2,"")</f>
        <v/>
      </c>
      <c r="G834" t="str">
        <f>IF(VLOOKUP($A834,Parts!$A:$AM,G$1,0)="X",X$2,"")</f>
        <v/>
      </c>
      <c r="H834" t="str">
        <f>IF(VLOOKUP($A834,Parts!$A:$AM,H$1,0)="X",Y$2,"")</f>
        <v/>
      </c>
      <c r="I834" t="str">
        <f>IF(VLOOKUP($A834,Parts!$A:$AM,I$1,0)="X",Z$2,"")</f>
        <v/>
      </c>
      <c r="J834" t="str">
        <f>IF(VLOOKUP($A834,Parts!$A:$AM,J$1,0)="X",AA$2,"")</f>
        <v/>
      </c>
      <c r="K834" t="str">
        <f>IF(VLOOKUP($A834,Parts!$A:$AM,K$1,0)="X",AB$2,"")</f>
        <v/>
      </c>
      <c r="L834" t="str">
        <f>IF(VLOOKUP($A834,Parts!$A:$AM,L$1,0)="X",AC$2,"")</f>
        <v/>
      </c>
      <c r="M834" t="str">
        <f>IF(VLOOKUP($A834,Parts!$A:$AM,M$1,0)="X",AD$2,"")</f>
        <v/>
      </c>
      <c r="N834" t="str">
        <f>IF(VLOOKUP($A834,Parts!$A:$AM,N$1,0)="X",AE$2,"")</f>
        <v/>
      </c>
      <c r="O834" t="str">
        <f>IF(VLOOKUP($A834,Parts!$A:$AM,O$1,0)="X",AF$2,"")</f>
        <v/>
      </c>
      <c r="P834" t="str">
        <f t="shared" si="13"/>
        <v/>
      </c>
    </row>
    <row r="835" spans="1:16" x14ac:dyDescent="0.25">
      <c r="A835" t="str">
        <f>Table15[[#This Row],[Name]]</f>
        <v>SSTU-FR-D4</v>
      </c>
      <c r="B835" t="str">
        <f>IF(VLOOKUP($A835,Parts!$A:$AM,B$1,0)="X",S$2,"")</f>
        <v/>
      </c>
      <c r="C835" t="str">
        <f>IF(VLOOKUP($A835,Parts!$A:$AM,C$1,0)="X",T$2,"")</f>
        <v/>
      </c>
      <c r="D835" t="str">
        <f>IF(VLOOKUP($A835,Parts!$A:$AM,D$1,0)="X",U$2,"")</f>
        <v/>
      </c>
      <c r="E835" t="str">
        <f>IF(VLOOKUP($A835,Parts!$A:$AM,E$1,0)="X",V$2,"")</f>
        <v/>
      </c>
      <c r="F835" t="str">
        <f>IF(VLOOKUP($A835,Parts!$A:$AM,F$1,0)="X",W$2,"")</f>
        <v/>
      </c>
      <c r="G835" t="str">
        <f>IF(VLOOKUP($A835,Parts!$A:$AM,G$1,0)="X",X$2,"")</f>
        <v/>
      </c>
      <c r="H835" t="str">
        <f>IF(VLOOKUP($A835,Parts!$A:$AM,H$1,0)="X",Y$2,"")</f>
        <v/>
      </c>
      <c r="I835" t="str">
        <f>IF(VLOOKUP($A835,Parts!$A:$AM,I$1,0)="X",Z$2,"")</f>
        <v/>
      </c>
      <c r="J835" t="str">
        <f>IF(VLOOKUP($A835,Parts!$A:$AM,J$1,0)="X",AA$2,"")</f>
        <v/>
      </c>
      <c r="K835" t="str">
        <f>IF(VLOOKUP($A835,Parts!$A:$AM,K$1,0)="X",AB$2,"")</f>
        <v/>
      </c>
      <c r="L835" t="str">
        <f>IF(VLOOKUP($A835,Parts!$A:$AM,L$1,0)="X",AC$2,"")</f>
        <v/>
      </c>
      <c r="M835" t="str">
        <f>IF(VLOOKUP($A835,Parts!$A:$AM,M$1,0)="X",AD$2,"")</f>
        <v/>
      </c>
      <c r="N835" t="str">
        <f>IF(VLOOKUP($A835,Parts!$A:$AM,N$1,0)="X",AE$2,"")</f>
        <v/>
      </c>
      <c r="O835" t="str">
        <f>IF(VLOOKUP($A835,Parts!$A:$AM,O$1,0)="X",AF$2,"")</f>
        <v/>
      </c>
      <c r="P835" t="str">
        <f t="shared" ref="P835:P898" si="14">B835&amp;C835&amp;D835&amp;E835&amp;F835&amp;G835&amp;H835&amp;I835&amp;J835&amp;K835&amp;L835&amp;M835&amp;N835&amp;O835</f>
        <v/>
      </c>
    </row>
    <row r="836" spans="1:16" x14ac:dyDescent="0.25">
      <c r="A836" t="str">
        <f>Table15[[#This Row],[Name]]</f>
        <v>neo_deepimpact</v>
      </c>
      <c r="B836" t="str">
        <f>IF(VLOOKUP($A836,Parts!$A:$AM,B$1,0)="X",S$2,"")</f>
        <v xml:space="preserve">    MODULE
    { name = ModuleTagAvionics }
</v>
      </c>
      <c r="C836" t="str">
        <f>IF(VLOOKUP($A836,Parts!$A:$AM,C$1,0)="X",T$2,"")</f>
        <v/>
      </c>
      <c r="D836" t="str">
        <f>IF(VLOOKUP($A836,Parts!$A:$AM,D$1,0)="X",U$2,"")</f>
        <v/>
      </c>
      <c r="E836" t="str">
        <f>IF(VLOOKUP($A836,Parts!$A:$AM,E$1,0)="X",V$2,"")</f>
        <v/>
      </c>
      <c r="F836" t="str">
        <f>IF(VLOOKUP($A836,Parts!$A:$AM,F$1,0)="X",W$2,"")</f>
        <v/>
      </c>
      <c r="G836" t="str">
        <f>IF(VLOOKUP($A836,Parts!$A:$AM,G$1,0)="X",X$2,"")</f>
        <v/>
      </c>
      <c r="H836" t="str">
        <f>IF(VLOOKUP($A836,Parts!$A:$AM,H$1,0)="X",Y$2,"")</f>
        <v/>
      </c>
      <c r="I836" t="str">
        <f>IF(VLOOKUP($A836,Parts!$A:$AM,I$1,0)="X",Z$2,"")</f>
        <v/>
      </c>
      <c r="J836" t="str">
        <f>IF(VLOOKUP($A836,Parts!$A:$AM,J$1,0)="X",AA$2,"")</f>
        <v/>
      </c>
      <c r="K836" t="str">
        <f>IF(VLOOKUP($A836,Parts!$A:$AM,K$1,0)="X",AB$2,"")</f>
        <v/>
      </c>
      <c r="L836" t="str">
        <f>IF(VLOOKUP($A836,Parts!$A:$AM,L$1,0)="X",AC$2,"")</f>
        <v/>
      </c>
      <c r="M836" t="str">
        <f>IF(VLOOKUP($A836,Parts!$A:$AM,M$1,0)="X",AD$2,"")</f>
        <v/>
      </c>
      <c r="N836" t="str">
        <f>IF(VLOOKUP($A836,Parts!$A:$AM,N$1,0)="X",AE$2,"")</f>
        <v/>
      </c>
      <c r="O836" t="str">
        <f>IF(VLOOKUP($A836,Parts!$A:$AM,O$1,0)="X",AF$2,"")</f>
        <v/>
      </c>
      <c r="P836" t="str">
        <f t="shared" si="14"/>
        <v xml:space="preserve">    MODULE
    { name = ModuleTagAvionics }
</v>
      </c>
    </row>
    <row r="837" spans="1:16" x14ac:dyDescent="0.25">
      <c r="A837" t="str">
        <f>Table15[[#This Row],[Name]]</f>
        <v>neo_deepimpact_impactor</v>
      </c>
      <c r="B837" t="str">
        <f>IF(VLOOKUP($A837,Parts!$A:$AM,B$1,0)="X",S$2,"")</f>
        <v xml:space="preserve">    MODULE
    { name = ModuleTagAvionics }
</v>
      </c>
      <c r="C837" t="str">
        <f>IF(VLOOKUP($A837,Parts!$A:$AM,C$1,0)="X",T$2,"")</f>
        <v/>
      </c>
      <c r="D837" t="str">
        <f>IF(VLOOKUP($A837,Parts!$A:$AM,D$1,0)="X",U$2,"")</f>
        <v/>
      </c>
      <c r="E837" t="str">
        <f>IF(VLOOKUP($A837,Parts!$A:$AM,E$1,0)="X",V$2,"")</f>
        <v/>
      </c>
      <c r="F837" t="str">
        <f>IF(VLOOKUP($A837,Parts!$A:$AM,F$1,0)="X",W$2,"")</f>
        <v/>
      </c>
      <c r="G837" t="str">
        <f>IF(VLOOKUP($A837,Parts!$A:$AM,G$1,0)="X",X$2,"")</f>
        <v/>
      </c>
      <c r="H837" t="str">
        <f>IF(VLOOKUP($A837,Parts!$A:$AM,H$1,0)="X",Y$2,"")</f>
        <v/>
      </c>
      <c r="I837" t="str">
        <f>IF(VLOOKUP($A837,Parts!$A:$AM,I$1,0)="X",Z$2,"")</f>
        <v/>
      </c>
      <c r="J837" t="str">
        <f>IF(VLOOKUP($A837,Parts!$A:$AM,J$1,0)="X",AA$2,"")</f>
        <v/>
      </c>
      <c r="K837" t="str">
        <f>IF(VLOOKUP($A837,Parts!$A:$AM,K$1,0)="X",AB$2,"")</f>
        <v/>
      </c>
      <c r="L837" t="str">
        <f>IF(VLOOKUP($A837,Parts!$A:$AM,L$1,0)="X",AC$2,"")</f>
        <v/>
      </c>
      <c r="M837" t="str">
        <f>IF(VLOOKUP($A837,Parts!$A:$AM,M$1,0)="X",AD$2,"")</f>
        <v/>
      </c>
      <c r="N837" t="str">
        <f>IF(VLOOKUP($A837,Parts!$A:$AM,N$1,0)="X",AE$2,"")</f>
        <v/>
      </c>
      <c r="O837" t="str">
        <f>IF(VLOOKUP($A837,Parts!$A:$AM,O$1,0)="X",AF$2,"")</f>
        <v/>
      </c>
      <c r="P837" t="str">
        <f t="shared" si="14"/>
        <v xml:space="preserve">    MODULE
    { name = ModuleTagAvionics }
</v>
      </c>
    </row>
    <row r="838" spans="1:16" x14ac:dyDescent="0.25">
      <c r="A838" t="str">
        <f>Table15[[#This Row],[Name]]</f>
        <v>neo_ds1</v>
      </c>
      <c r="B838" t="str">
        <f>IF(VLOOKUP($A838,Parts!$A:$AM,B$1,0)="X",S$2,"")</f>
        <v xml:space="preserve">    MODULE
    { name = ModuleTagAvionics }
</v>
      </c>
      <c r="C838" t="str">
        <f>IF(VLOOKUP($A838,Parts!$A:$AM,C$1,0)="X",T$2,"")</f>
        <v/>
      </c>
      <c r="D838" t="str">
        <f>IF(VLOOKUP($A838,Parts!$A:$AM,D$1,0)="X",U$2,"")</f>
        <v/>
      </c>
      <c r="E838" t="str">
        <f>IF(VLOOKUP($A838,Parts!$A:$AM,E$1,0)="X",V$2,"")</f>
        <v/>
      </c>
      <c r="F838" t="str">
        <f>IF(VLOOKUP($A838,Parts!$A:$AM,F$1,0)="X",W$2,"")</f>
        <v/>
      </c>
      <c r="G838" t="str">
        <f>IF(VLOOKUP($A838,Parts!$A:$AM,G$1,0)="X",X$2,"")</f>
        <v/>
      </c>
      <c r="H838" t="str">
        <f>IF(VLOOKUP($A838,Parts!$A:$AM,H$1,0)="X",Y$2,"")</f>
        <v/>
      </c>
      <c r="I838" t="str">
        <f>IF(VLOOKUP($A838,Parts!$A:$AM,I$1,0)="X",Z$2,"")</f>
        <v/>
      </c>
      <c r="J838" t="str">
        <f>IF(VLOOKUP($A838,Parts!$A:$AM,J$1,0)="X",AA$2,"")</f>
        <v/>
      </c>
      <c r="K838" t="str">
        <f>IF(VLOOKUP($A838,Parts!$A:$AM,K$1,0)="X",AB$2,"")</f>
        <v/>
      </c>
      <c r="L838" t="str">
        <f>IF(VLOOKUP($A838,Parts!$A:$AM,L$1,0)="X",AC$2,"")</f>
        <v/>
      </c>
      <c r="M838" t="str">
        <f>IF(VLOOKUP($A838,Parts!$A:$AM,M$1,0)="X",AD$2,"")</f>
        <v/>
      </c>
      <c r="N838" t="str">
        <f>IF(VLOOKUP($A838,Parts!$A:$AM,N$1,0)="X",AE$2,"")</f>
        <v/>
      </c>
      <c r="O838" t="str">
        <f>IF(VLOOKUP($A838,Parts!$A:$AM,O$1,0)="X",AF$2,"")</f>
        <v/>
      </c>
      <c r="P838" t="str">
        <f t="shared" si="14"/>
        <v xml:space="preserve">    MODULE
    { name = ModuleTagAvionics }
</v>
      </c>
    </row>
    <row r="839" spans="1:16" x14ac:dyDescent="0.25">
      <c r="A839" t="str">
        <f>Table15[[#This Row],[Name]]</f>
        <v>RP0probeAvionics1-4m</v>
      </c>
      <c r="B839" t="str">
        <f>IF(VLOOKUP($A839,Parts!$A:$AM,B$1,0)="X",S$2,"")</f>
        <v xml:space="preserve">    MODULE
    { name = ModuleTagAvionics }
</v>
      </c>
      <c r="C839" t="str">
        <f>IF(VLOOKUP($A839,Parts!$A:$AM,C$1,0)="X",T$2,"")</f>
        <v/>
      </c>
      <c r="D839" t="str">
        <f>IF(VLOOKUP($A839,Parts!$A:$AM,D$1,0)="X",U$2,"")</f>
        <v/>
      </c>
      <c r="E839" t="str">
        <f>IF(VLOOKUP($A839,Parts!$A:$AM,E$1,0)="X",V$2,"")</f>
        <v/>
      </c>
      <c r="F839" t="str">
        <f>IF(VLOOKUP($A839,Parts!$A:$AM,F$1,0)="X",W$2,"")</f>
        <v/>
      </c>
      <c r="G839" t="str">
        <f>IF(VLOOKUP($A839,Parts!$A:$AM,G$1,0)="X",X$2,"")</f>
        <v/>
      </c>
      <c r="H839" t="str">
        <f>IF(VLOOKUP($A839,Parts!$A:$AM,H$1,0)="X",Y$2,"")</f>
        <v/>
      </c>
      <c r="I839" t="str">
        <f>IF(VLOOKUP($A839,Parts!$A:$AM,I$1,0)="X",Z$2,"")</f>
        <v/>
      </c>
      <c r="J839" t="str">
        <f>IF(VLOOKUP($A839,Parts!$A:$AM,J$1,0)="X",AA$2,"")</f>
        <v/>
      </c>
      <c r="K839" t="str">
        <f>IF(VLOOKUP($A839,Parts!$A:$AM,K$1,0)="X",AB$2,"")</f>
        <v/>
      </c>
      <c r="L839" t="str">
        <f>IF(VLOOKUP($A839,Parts!$A:$AM,L$1,0)="X",AC$2,"")</f>
        <v/>
      </c>
      <c r="M839" t="str">
        <f>IF(VLOOKUP($A839,Parts!$A:$AM,M$1,0)="X",AD$2,"")</f>
        <v/>
      </c>
      <c r="N839" t="str">
        <f>IF(VLOOKUP($A839,Parts!$A:$AM,N$1,0)="X",AE$2,"")</f>
        <v/>
      </c>
      <c r="O839" t="str">
        <f>IF(VLOOKUP($A839,Parts!$A:$AM,O$1,0)="X",AF$2,"")</f>
        <v/>
      </c>
      <c r="P839" t="str">
        <f t="shared" si="14"/>
        <v xml:space="preserve">    MODULE
    { name = ModuleTagAvionics }
</v>
      </c>
    </row>
    <row r="840" spans="1:16" x14ac:dyDescent="0.25">
      <c r="A840" t="str">
        <f>Table15[[#This Row],[Name]]</f>
        <v>FASADeltaAv2</v>
      </c>
      <c r="B840" t="str">
        <f>IF(VLOOKUP($A840,Parts!$A:$AM,B$1,0)="X",S$2,"")</f>
        <v xml:space="preserve">    MODULE
    { name = ModuleTagAvionics }
</v>
      </c>
      <c r="C840" t="str">
        <f>IF(VLOOKUP($A840,Parts!$A:$AM,C$1,0)="X",T$2,"")</f>
        <v/>
      </c>
      <c r="D840" t="str">
        <f>IF(VLOOKUP($A840,Parts!$A:$AM,D$1,0)="X",U$2,"")</f>
        <v/>
      </c>
      <c r="E840" t="str">
        <f>IF(VLOOKUP($A840,Parts!$A:$AM,E$1,0)="X",V$2,"")</f>
        <v/>
      </c>
      <c r="F840" t="str">
        <f>IF(VLOOKUP($A840,Parts!$A:$AM,F$1,0)="X",W$2,"")</f>
        <v/>
      </c>
      <c r="G840" t="str">
        <f>IF(VLOOKUP($A840,Parts!$A:$AM,G$1,0)="X",X$2,"")</f>
        <v/>
      </c>
      <c r="H840" t="str">
        <f>IF(VLOOKUP($A840,Parts!$A:$AM,H$1,0)="X",Y$2,"")</f>
        <v/>
      </c>
      <c r="I840" t="str">
        <f>IF(VLOOKUP($A840,Parts!$A:$AM,I$1,0)="X",Z$2,"")</f>
        <v/>
      </c>
      <c r="J840" t="str">
        <f>IF(VLOOKUP($A840,Parts!$A:$AM,J$1,0)="X",AA$2,"")</f>
        <v/>
      </c>
      <c r="K840" t="str">
        <f>IF(VLOOKUP($A840,Parts!$A:$AM,K$1,0)="X",AB$2,"")</f>
        <v/>
      </c>
      <c r="L840" t="str">
        <f>IF(VLOOKUP($A840,Parts!$A:$AM,L$1,0)="X",AC$2,"")</f>
        <v/>
      </c>
      <c r="M840" t="str">
        <f>IF(VLOOKUP($A840,Parts!$A:$AM,M$1,0)="X",AD$2,"")</f>
        <v/>
      </c>
      <c r="N840" t="str">
        <f>IF(VLOOKUP($A840,Parts!$A:$AM,N$1,0)="X",AE$2,"")</f>
        <v/>
      </c>
      <c r="O840" t="str">
        <f>IF(VLOOKUP($A840,Parts!$A:$AM,O$1,0)="X",AF$2,"")</f>
        <v/>
      </c>
      <c r="P840" t="str">
        <f t="shared" si="14"/>
        <v xml:space="preserve">    MODULE
    { name = ModuleTagAvionics }
</v>
      </c>
    </row>
    <row r="841" spans="1:16" x14ac:dyDescent="0.25">
      <c r="A841" t="str">
        <f>Table15[[#This Row],[Name]]</f>
        <v>rn_thor_sse</v>
      </c>
      <c r="B841" t="str">
        <f>IF(VLOOKUP($A841,Parts!$A:$AM,B$1,0)="X",S$2,"")</f>
        <v/>
      </c>
      <c r="C841" t="str">
        <f>IF(VLOOKUP($A841,Parts!$A:$AM,C$1,0)="X",T$2,"")</f>
        <v/>
      </c>
      <c r="D841" t="str">
        <f>IF(VLOOKUP($A841,Parts!$A:$AM,D$1,0)="X",U$2,"")</f>
        <v/>
      </c>
      <c r="E841" t="str">
        <f>IF(VLOOKUP($A841,Parts!$A:$AM,E$1,0)="X",V$2,"")</f>
        <v/>
      </c>
      <c r="F841" t="str">
        <f>IF(VLOOKUP($A841,Parts!$A:$AM,F$1,0)="X",W$2,"")</f>
        <v/>
      </c>
      <c r="G841" t="str">
        <f>IF(VLOOKUP($A841,Parts!$A:$AM,G$1,0)="X",X$2,"")</f>
        <v/>
      </c>
      <c r="H841" t="str">
        <f>IF(VLOOKUP($A841,Parts!$A:$AM,H$1,0)="X",Y$2,"")</f>
        <v/>
      </c>
      <c r="I841" t="str">
        <f>IF(VLOOKUP($A841,Parts!$A:$AM,I$1,0)="X",Z$2,"")</f>
        <v/>
      </c>
      <c r="J841" t="str">
        <f>IF(VLOOKUP($A841,Parts!$A:$AM,J$1,0)="X",AA$2,"")</f>
        <v/>
      </c>
      <c r="K841" t="str">
        <f>IF(VLOOKUP($A841,Parts!$A:$AM,K$1,0)="X",AB$2,"")</f>
        <v/>
      </c>
      <c r="L841" t="str">
        <f>IF(VLOOKUP($A841,Parts!$A:$AM,L$1,0)="X",AC$2,"")</f>
        <v/>
      </c>
      <c r="M841" t="str">
        <f>IF(VLOOKUP($A841,Parts!$A:$AM,M$1,0)="X",AD$2,"")</f>
        <v/>
      </c>
      <c r="N841" t="str">
        <f>IF(VLOOKUP($A841,Parts!$A:$AM,N$1,0)="X",AE$2,"")</f>
        <v/>
      </c>
      <c r="O841" t="str">
        <f>IF(VLOOKUP($A841,Parts!$A:$AM,O$1,0)="X",AF$2,"")</f>
        <v/>
      </c>
      <c r="P841" t="str">
        <f t="shared" si="14"/>
        <v/>
      </c>
    </row>
    <row r="842" spans="1:16" x14ac:dyDescent="0.25">
      <c r="A842" t="str">
        <f>Table15[[#This Row],[Name]]</f>
        <v>FASADeltaConeLFT</v>
      </c>
      <c r="B842" t="str">
        <f>IF(VLOOKUP($A842,Parts!$A:$AM,B$1,0)="X",S$2,"")</f>
        <v/>
      </c>
      <c r="C842" t="str">
        <f>IF(VLOOKUP($A842,Parts!$A:$AM,C$1,0)="X",T$2,"")</f>
        <v/>
      </c>
      <c r="D842" t="str">
        <f>IF(VLOOKUP($A842,Parts!$A:$AM,D$1,0)="X",U$2,"")</f>
        <v/>
      </c>
      <c r="E842" t="str">
        <f>IF(VLOOKUP($A842,Parts!$A:$AM,E$1,0)="X",V$2,"")</f>
        <v/>
      </c>
      <c r="F842" t="str">
        <f>IF(VLOOKUP($A842,Parts!$A:$AM,F$1,0)="X",W$2,"")</f>
        <v/>
      </c>
      <c r="G842" t="str">
        <f>IF(VLOOKUP($A842,Parts!$A:$AM,G$1,0)="X",X$2,"")</f>
        <v/>
      </c>
      <c r="H842" t="str">
        <f>IF(VLOOKUP($A842,Parts!$A:$AM,H$1,0)="X",Y$2,"")</f>
        <v/>
      </c>
      <c r="I842" t="str">
        <f>IF(VLOOKUP($A842,Parts!$A:$AM,I$1,0)="X",Z$2,"")</f>
        <v/>
      </c>
      <c r="J842" t="str">
        <f>IF(VLOOKUP($A842,Parts!$A:$AM,J$1,0)="X",AA$2,"")</f>
        <v/>
      </c>
      <c r="K842" t="str">
        <f>IF(VLOOKUP($A842,Parts!$A:$AM,K$1,0)="X",AB$2,"")</f>
        <v/>
      </c>
      <c r="L842" t="str">
        <f>IF(VLOOKUP($A842,Parts!$A:$AM,L$1,0)="X",AC$2,"")</f>
        <v/>
      </c>
      <c r="M842" t="str">
        <f>IF(VLOOKUP($A842,Parts!$A:$AM,M$1,0)="X",AD$2,"")</f>
        <v/>
      </c>
      <c r="N842" t="str">
        <f>IF(VLOOKUP($A842,Parts!$A:$AM,N$1,0)="X",AE$2,"")</f>
        <v/>
      </c>
      <c r="O842" t="str">
        <f>IF(VLOOKUP($A842,Parts!$A:$AM,O$1,0)="X",AF$2,"")</f>
        <v/>
      </c>
      <c r="P842" t="str">
        <f t="shared" si="14"/>
        <v/>
      </c>
    </row>
    <row r="843" spans="1:16" x14ac:dyDescent="0.25">
      <c r="A843" t="str">
        <f>Table15[[#This Row],[Name]]</f>
        <v>RSBtankDelta3dcss4m</v>
      </c>
      <c r="B843" t="str">
        <f>IF(VLOOKUP($A843,Parts!$A:$AM,B$1,0)="X",S$2,"")</f>
        <v/>
      </c>
      <c r="C843" t="str">
        <f>IF(VLOOKUP($A843,Parts!$A:$AM,C$1,0)="X",T$2,"")</f>
        <v/>
      </c>
      <c r="D843" t="str">
        <f>IF(VLOOKUP($A843,Parts!$A:$AM,D$1,0)="X",U$2,"")</f>
        <v/>
      </c>
      <c r="E843" t="str">
        <f>IF(VLOOKUP($A843,Parts!$A:$AM,E$1,0)="X",V$2,"")</f>
        <v/>
      </c>
      <c r="F843" t="str">
        <f>IF(VLOOKUP($A843,Parts!$A:$AM,F$1,0)="X",W$2,"")</f>
        <v/>
      </c>
      <c r="G843" t="str">
        <f>IF(VLOOKUP($A843,Parts!$A:$AM,G$1,0)="X",X$2,"")</f>
        <v/>
      </c>
      <c r="H843" t="str">
        <f>IF(VLOOKUP($A843,Parts!$A:$AM,H$1,0)="X",Y$2,"")</f>
        <v/>
      </c>
      <c r="I843" t="str">
        <f>IF(VLOOKUP($A843,Parts!$A:$AM,I$1,0)="X",Z$2,"")</f>
        <v/>
      </c>
      <c r="J843" t="str">
        <f>IF(VLOOKUP($A843,Parts!$A:$AM,J$1,0)="X",AA$2,"")</f>
        <v/>
      </c>
      <c r="K843" t="str">
        <f>IF(VLOOKUP($A843,Parts!$A:$AM,K$1,0)="X",AB$2,"")</f>
        <v/>
      </c>
      <c r="L843" t="str">
        <f>IF(VLOOKUP($A843,Parts!$A:$AM,L$1,0)="X",AC$2,"")</f>
        <v/>
      </c>
      <c r="M843" t="str">
        <f>IF(VLOOKUP($A843,Parts!$A:$AM,M$1,0)="X",AD$2,"")</f>
        <v/>
      </c>
      <c r="N843" t="str">
        <f>IF(VLOOKUP($A843,Parts!$A:$AM,N$1,0)="X",AE$2,"")</f>
        <v/>
      </c>
      <c r="O843" t="str">
        <f>IF(VLOOKUP($A843,Parts!$A:$AM,O$1,0)="X",AF$2,"")</f>
        <v/>
      </c>
      <c r="P843" t="str">
        <f t="shared" si="14"/>
        <v/>
      </c>
    </row>
    <row r="844" spans="1:16" x14ac:dyDescent="0.25">
      <c r="A844" t="str">
        <f>Table15[[#This Row],[Name]]</f>
        <v>RSBtankDeltaIVdcss4m</v>
      </c>
      <c r="B844" t="str">
        <f>IF(VLOOKUP($A844,Parts!$A:$AM,B$1,0)="X",S$2,"")</f>
        <v/>
      </c>
      <c r="C844" t="str">
        <f>IF(VLOOKUP($A844,Parts!$A:$AM,C$1,0)="X",T$2,"")</f>
        <v/>
      </c>
      <c r="D844" t="str">
        <f>IF(VLOOKUP($A844,Parts!$A:$AM,D$1,0)="X",U$2,"")</f>
        <v/>
      </c>
      <c r="E844" t="str">
        <f>IF(VLOOKUP($A844,Parts!$A:$AM,E$1,0)="X",V$2,"")</f>
        <v/>
      </c>
      <c r="F844" t="str">
        <f>IF(VLOOKUP($A844,Parts!$A:$AM,F$1,0)="X",W$2,"")</f>
        <v/>
      </c>
      <c r="G844" t="str">
        <f>IF(VLOOKUP($A844,Parts!$A:$AM,G$1,0)="X",X$2,"")</f>
        <v/>
      </c>
      <c r="H844" t="str">
        <f>IF(VLOOKUP($A844,Parts!$A:$AM,H$1,0)="X",Y$2,"")</f>
        <v/>
      </c>
      <c r="I844" t="str">
        <f>IF(VLOOKUP($A844,Parts!$A:$AM,I$1,0)="X",Z$2,"")</f>
        <v/>
      </c>
      <c r="J844" t="str">
        <f>IF(VLOOKUP($A844,Parts!$A:$AM,J$1,0)="X",AA$2,"")</f>
        <v/>
      </c>
      <c r="K844" t="str">
        <f>IF(VLOOKUP($A844,Parts!$A:$AM,K$1,0)="X",AB$2,"")</f>
        <v/>
      </c>
      <c r="L844" t="str">
        <f>IF(VLOOKUP($A844,Parts!$A:$AM,L$1,0)="X",AC$2,"")</f>
        <v/>
      </c>
      <c r="M844" t="str">
        <f>IF(VLOOKUP($A844,Parts!$A:$AM,M$1,0)="X",AD$2,"")</f>
        <v/>
      </c>
      <c r="N844" t="str">
        <f>IF(VLOOKUP($A844,Parts!$A:$AM,N$1,0)="X",AE$2,"")</f>
        <v/>
      </c>
      <c r="O844" t="str">
        <f>IF(VLOOKUP($A844,Parts!$A:$AM,O$1,0)="X",AF$2,"")</f>
        <v/>
      </c>
      <c r="P844" t="str">
        <f t="shared" si="14"/>
        <v/>
      </c>
    </row>
    <row r="845" spans="1:16" x14ac:dyDescent="0.25">
      <c r="A845" t="str">
        <f>Table15[[#This Row],[Name]]</f>
        <v>RSBtankDeltaIVdcss5m</v>
      </c>
      <c r="B845" t="str">
        <f>IF(VLOOKUP($A845,Parts!$A:$AM,B$1,0)="X",S$2,"")</f>
        <v/>
      </c>
      <c r="C845" t="str">
        <f>IF(VLOOKUP($A845,Parts!$A:$AM,C$1,0)="X",T$2,"")</f>
        <v/>
      </c>
      <c r="D845" t="str">
        <f>IF(VLOOKUP($A845,Parts!$A:$AM,D$1,0)="X",U$2,"")</f>
        <v/>
      </c>
      <c r="E845" t="str">
        <f>IF(VLOOKUP($A845,Parts!$A:$AM,E$1,0)="X",V$2,"")</f>
        <v/>
      </c>
      <c r="F845" t="str">
        <f>IF(VLOOKUP($A845,Parts!$A:$AM,F$1,0)="X",W$2,"")</f>
        <v/>
      </c>
      <c r="G845" t="str">
        <f>IF(VLOOKUP($A845,Parts!$A:$AM,G$1,0)="X",X$2,"")</f>
        <v/>
      </c>
      <c r="H845" t="str">
        <f>IF(VLOOKUP($A845,Parts!$A:$AM,H$1,0)="X",Y$2,"")</f>
        <v/>
      </c>
      <c r="I845" t="str">
        <f>IF(VLOOKUP($A845,Parts!$A:$AM,I$1,0)="X",Z$2,"")</f>
        <v/>
      </c>
      <c r="J845" t="str">
        <f>IF(VLOOKUP($A845,Parts!$A:$AM,J$1,0)="X",AA$2,"")</f>
        <v/>
      </c>
      <c r="K845" t="str">
        <f>IF(VLOOKUP($A845,Parts!$A:$AM,K$1,0)="X",AB$2,"")</f>
        <v/>
      </c>
      <c r="L845" t="str">
        <f>IF(VLOOKUP($A845,Parts!$A:$AM,L$1,0)="X",AC$2,"")</f>
        <v/>
      </c>
      <c r="M845" t="str">
        <f>IF(VLOOKUP($A845,Parts!$A:$AM,M$1,0)="X",AD$2,"")</f>
        <v/>
      </c>
      <c r="N845" t="str">
        <f>IF(VLOOKUP($A845,Parts!$A:$AM,N$1,0)="X",AE$2,"")</f>
        <v/>
      </c>
      <c r="O845" t="str">
        <f>IF(VLOOKUP($A845,Parts!$A:$AM,O$1,0)="X",AF$2,"")</f>
        <v/>
      </c>
      <c r="P845" t="str">
        <f t="shared" si="14"/>
        <v/>
      </c>
    </row>
    <row r="846" spans="1:16" x14ac:dyDescent="0.25">
      <c r="A846" t="str">
        <f>Table15[[#This Row],[Name]]</f>
        <v>rn_thor_altair_dec_1</v>
      </c>
      <c r="B846" t="str">
        <f>IF(VLOOKUP($A846,Parts!$A:$AM,B$1,0)="X",S$2,"")</f>
        <v/>
      </c>
      <c r="C846" t="str">
        <f>IF(VLOOKUP($A846,Parts!$A:$AM,C$1,0)="X",T$2,"")</f>
        <v/>
      </c>
      <c r="D846" t="str">
        <f>IF(VLOOKUP($A846,Parts!$A:$AM,D$1,0)="X",U$2,"")</f>
        <v/>
      </c>
      <c r="E846" t="str">
        <f>IF(VLOOKUP($A846,Parts!$A:$AM,E$1,0)="X",V$2,"")</f>
        <v/>
      </c>
      <c r="F846" t="str">
        <f>IF(VLOOKUP($A846,Parts!$A:$AM,F$1,0)="X",W$2,"")</f>
        <v/>
      </c>
      <c r="G846" t="str">
        <f>IF(VLOOKUP($A846,Parts!$A:$AM,G$1,0)="X",X$2,"")</f>
        <v/>
      </c>
      <c r="H846" t="str">
        <f>IF(VLOOKUP($A846,Parts!$A:$AM,H$1,0)="X",Y$2,"")</f>
        <v/>
      </c>
      <c r="I846" t="str">
        <f>IF(VLOOKUP($A846,Parts!$A:$AM,I$1,0)="X",Z$2,"")</f>
        <v/>
      </c>
      <c r="J846" t="str">
        <f>IF(VLOOKUP($A846,Parts!$A:$AM,J$1,0)="X",AA$2,"")</f>
        <v/>
      </c>
      <c r="K846" t="str">
        <f>IF(VLOOKUP($A846,Parts!$A:$AM,K$1,0)="X",AB$2,"")</f>
        <v/>
      </c>
      <c r="L846" t="str">
        <f>IF(VLOOKUP($A846,Parts!$A:$AM,L$1,0)="X",AC$2,"")</f>
        <v/>
      </c>
      <c r="M846" t="str">
        <f>IF(VLOOKUP($A846,Parts!$A:$AM,M$1,0)="X",AD$2,"")</f>
        <v/>
      </c>
      <c r="N846" t="str">
        <f>IF(VLOOKUP($A846,Parts!$A:$AM,N$1,0)="X",AE$2,"")</f>
        <v/>
      </c>
      <c r="O846" t="str">
        <f>IF(VLOOKUP($A846,Parts!$A:$AM,O$1,0)="X",AF$2,"")</f>
        <v/>
      </c>
      <c r="P846" t="str">
        <f t="shared" si="14"/>
        <v/>
      </c>
    </row>
    <row r="847" spans="1:16" x14ac:dyDescent="0.25">
      <c r="A847" t="str">
        <f>Table15[[#This Row],[Name]]</f>
        <v>rn_thor_de_f1</v>
      </c>
      <c r="B847" t="str">
        <f>IF(VLOOKUP($A847,Parts!$A:$AM,B$1,0)="X",S$2,"")</f>
        <v/>
      </c>
      <c r="C847" t="str">
        <f>IF(VLOOKUP($A847,Parts!$A:$AM,C$1,0)="X",T$2,"")</f>
        <v/>
      </c>
      <c r="D847" t="str">
        <f>IF(VLOOKUP($A847,Parts!$A:$AM,D$1,0)="X",U$2,"")</f>
        <v/>
      </c>
      <c r="E847" t="str">
        <f>IF(VLOOKUP($A847,Parts!$A:$AM,E$1,0)="X",V$2,"")</f>
        <v/>
      </c>
      <c r="F847" t="str">
        <f>IF(VLOOKUP($A847,Parts!$A:$AM,F$1,0)="X",W$2,"")</f>
        <v/>
      </c>
      <c r="G847" t="str">
        <f>IF(VLOOKUP($A847,Parts!$A:$AM,G$1,0)="X",X$2,"")</f>
        <v/>
      </c>
      <c r="H847" t="str">
        <f>IF(VLOOKUP($A847,Parts!$A:$AM,H$1,0)="X",Y$2,"")</f>
        <v/>
      </c>
      <c r="I847" t="str">
        <f>IF(VLOOKUP($A847,Parts!$A:$AM,I$1,0)="X",Z$2,"")</f>
        <v/>
      </c>
      <c r="J847" t="str">
        <f>IF(VLOOKUP($A847,Parts!$A:$AM,J$1,0)="X",AA$2,"")</f>
        <v/>
      </c>
      <c r="K847" t="str">
        <f>IF(VLOOKUP($A847,Parts!$A:$AM,K$1,0)="X",AB$2,"")</f>
        <v/>
      </c>
      <c r="L847" t="str">
        <f>IF(VLOOKUP($A847,Parts!$A:$AM,L$1,0)="X",AC$2,"")</f>
        <v/>
      </c>
      <c r="M847" t="str">
        <f>IF(VLOOKUP($A847,Parts!$A:$AM,M$1,0)="X",AD$2,"")</f>
        <v/>
      </c>
      <c r="N847" t="str">
        <f>IF(VLOOKUP($A847,Parts!$A:$AM,N$1,0)="X",AE$2,"")</f>
        <v/>
      </c>
      <c r="O847" t="str">
        <f>IF(VLOOKUP($A847,Parts!$A:$AM,O$1,0)="X",AF$2,"")</f>
        <v/>
      </c>
      <c r="P847" t="str">
        <f t="shared" si="14"/>
        <v/>
      </c>
    </row>
    <row r="848" spans="1:16" x14ac:dyDescent="0.25">
      <c r="A848" t="str">
        <f>Table15[[#This Row],[Name]]</f>
        <v>rn_thor_ss_de</v>
      </c>
      <c r="B848" t="str">
        <f>IF(VLOOKUP($A848,Parts!$A:$AM,B$1,0)="X",S$2,"")</f>
        <v/>
      </c>
      <c r="C848" t="str">
        <f>IF(VLOOKUP($A848,Parts!$A:$AM,C$1,0)="X",T$2,"")</f>
        <v/>
      </c>
      <c r="D848" t="str">
        <f>IF(VLOOKUP($A848,Parts!$A:$AM,D$1,0)="X",U$2,"")</f>
        <v/>
      </c>
      <c r="E848" t="str">
        <f>IF(VLOOKUP($A848,Parts!$A:$AM,E$1,0)="X",V$2,"")</f>
        <v/>
      </c>
      <c r="F848" t="str">
        <f>IF(VLOOKUP($A848,Parts!$A:$AM,F$1,0)="X",W$2,"")</f>
        <v/>
      </c>
      <c r="G848" t="str">
        <f>IF(VLOOKUP($A848,Parts!$A:$AM,G$1,0)="X",X$2,"")</f>
        <v/>
      </c>
      <c r="H848" t="str">
        <f>IF(VLOOKUP($A848,Parts!$A:$AM,H$1,0)="X",Y$2,"")</f>
        <v/>
      </c>
      <c r="I848" t="str">
        <f>IF(VLOOKUP($A848,Parts!$A:$AM,I$1,0)="X",Z$2,"")</f>
        <v/>
      </c>
      <c r="J848" t="str">
        <f>IF(VLOOKUP($A848,Parts!$A:$AM,J$1,0)="X",AA$2,"")</f>
        <v/>
      </c>
      <c r="K848" t="str">
        <f>IF(VLOOKUP($A848,Parts!$A:$AM,K$1,0)="X",AB$2,"")</f>
        <v/>
      </c>
      <c r="L848" t="str">
        <f>IF(VLOOKUP($A848,Parts!$A:$AM,L$1,0)="X",AC$2,"")</f>
        <v/>
      </c>
      <c r="M848" t="str">
        <f>IF(VLOOKUP($A848,Parts!$A:$AM,M$1,0)="X",AD$2,"")</f>
        <v/>
      </c>
      <c r="N848" t="str">
        <f>IF(VLOOKUP($A848,Parts!$A:$AM,N$1,0)="X",AE$2,"")</f>
        <v/>
      </c>
      <c r="O848" t="str">
        <f>IF(VLOOKUP($A848,Parts!$A:$AM,O$1,0)="X",AF$2,"")</f>
        <v/>
      </c>
      <c r="P848" t="str">
        <f t="shared" si="14"/>
        <v/>
      </c>
    </row>
    <row r="849" spans="1:16" x14ac:dyDescent="0.25">
      <c r="A849" t="str">
        <f>Table15[[#This Row],[Name]]</f>
        <v>RSBtowerDelta</v>
      </c>
      <c r="B849" t="str">
        <f>IF(VLOOKUP($A849,Parts!$A:$AM,B$1,0)="X",S$2,"")</f>
        <v/>
      </c>
      <c r="C849" t="str">
        <f>IF(VLOOKUP($A849,Parts!$A:$AM,C$1,0)="X",T$2,"")</f>
        <v/>
      </c>
      <c r="D849" t="str">
        <f>IF(VLOOKUP($A849,Parts!$A:$AM,D$1,0)="X",U$2,"")</f>
        <v/>
      </c>
      <c r="E849" t="str">
        <f>IF(VLOOKUP($A849,Parts!$A:$AM,E$1,0)="X",V$2,"")</f>
        <v/>
      </c>
      <c r="F849" t="str">
        <f>IF(VLOOKUP($A849,Parts!$A:$AM,F$1,0)="X",W$2,"")</f>
        <v/>
      </c>
      <c r="G849" t="str">
        <f>IF(VLOOKUP($A849,Parts!$A:$AM,G$1,0)="X",X$2,"")</f>
        <v/>
      </c>
      <c r="H849" t="str">
        <f>IF(VLOOKUP($A849,Parts!$A:$AM,H$1,0)="X",Y$2,"")</f>
        <v/>
      </c>
      <c r="I849" t="str">
        <f>IF(VLOOKUP($A849,Parts!$A:$AM,I$1,0)="X",Z$2,"")</f>
        <v/>
      </c>
      <c r="J849" t="str">
        <f>IF(VLOOKUP($A849,Parts!$A:$AM,J$1,0)="X",AA$2,"")</f>
        <v/>
      </c>
      <c r="K849" t="str">
        <f>IF(VLOOKUP($A849,Parts!$A:$AM,K$1,0)="X",AB$2,"")</f>
        <v/>
      </c>
      <c r="L849" t="str">
        <f>IF(VLOOKUP($A849,Parts!$A:$AM,L$1,0)="X",AC$2,"")</f>
        <v/>
      </c>
      <c r="M849" t="str">
        <f>IF(VLOOKUP($A849,Parts!$A:$AM,M$1,0)="X",AD$2,"")</f>
        <v/>
      </c>
      <c r="N849" t="str">
        <f>IF(VLOOKUP($A849,Parts!$A:$AM,N$1,0)="X",AE$2,"")</f>
        <v/>
      </c>
      <c r="O849" t="str">
        <f>IF(VLOOKUP($A849,Parts!$A:$AM,O$1,0)="X",AF$2,"")</f>
        <v/>
      </c>
      <c r="P849" t="str">
        <f t="shared" si="14"/>
        <v/>
      </c>
    </row>
    <row r="850" spans="1:16" x14ac:dyDescent="0.25">
      <c r="A850" t="str">
        <f>Table15[[#This Row],[Name]]</f>
        <v>RSBtankDelta2thor</v>
      </c>
      <c r="B850" t="str">
        <f>IF(VLOOKUP($A850,Parts!$A:$AM,B$1,0)="X",S$2,"")</f>
        <v/>
      </c>
      <c r="C850" t="str">
        <f>IF(VLOOKUP($A850,Parts!$A:$AM,C$1,0)="X",T$2,"")</f>
        <v/>
      </c>
      <c r="D850" t="str">
        <f>IF(VLOOKUP($A850,Parts!$A:$AM,D$1,0)="X",U$2,"")</f>
        <v/>
      </c>
      <c r="E850" t="str">
        <f>IF(VLOOKUP($A850,Parts!$A:$AM,E$1,0)="X",V$2,"")</f>
        <v/>
      </c>
      <c r="F850" t="str">
        <f>IF(VLOOKUP($A850,Parts!$A:$AM,F$1,0)="X",W$2,"")</f>
        <v/>
      </c>
      <c r="G850" t="str">
        <f>IF(VLOOKUP($A850,Parts!$A:$AM,G$1,0)="X",X$2,"")</f>
        <v/>
      </c>
      <c r="H850" t="str">
        <f>IF(VLOOKUP($A850,Parts!$A:$AM,H$1,0)="X",Y$2,"")</f>
        <v/>
      </c>
      <c r="I850" t="str">
        <f>IF(VLOOKUP($A850,Parts!$A:$AM,I$1,0)="X",Z$2,"")</f>
        <v/>
      </c>
      <c r="J850" t="str">
        <f>IF(VLOOKUP($A850,Parts!$A:$AM,J$1,0)="X",AA$2,"")</f>
        <v/>
      </c>
      <c r="K850" t="str">
        <f>IF(VLOOKUP($A850,Parts!$A:$AM,K$1,0)="X",AB$2,"")</f>
        <v/>
      </c>
      <c r="L850" t="str">
        <f>IF(VLOOKUP($A850,Parts!$A:$AM,L$1,0)="X",AC$2,"")</f>
        <v/>
      </c>
      <c r="M850" t="str">
        <f>IF(VLOOKUP($A850,Parts!$A:$AM,M$1,0)="X",AD$2,"")</f>
        <v/>
      </c>
      <c r="N850" t="str">
        <f>IF(VLOOKUP($A850,Parts!$A:$AM,N$1,0)="X",AE$2,"")</f>
        <v/>
      </c>
      <c r="O850" t="str">
        <f>IF(VLOOKUP($A850,Parts!$A:$AM,O$1,0)="X",AF$2,"")</f>
        <v/>
      </c>
      <c r="P850" t="str">
        <f t="shared" si="14"/>
        <v/>
      </c>
    </row>
    <row r="851" spans="1:16" x14ac:dyDescent="0.25">
      <c r="A851" t="str">
        <f>Table15[[#This Row],[Name]]</f>
        <v>RSBdecouplerDelta2</v>
      </c>
      <c r="B851" t="str">
        <f>IF(VLOOKUP($A851,Parts!$A:$AM,B$1,0)="X",S$2,"")</f>
        <v/>
      </c>
      <c r="C851" t="str">
        <f>IF(VLOOKUP($A851,Parts!$A:$AM,C$1,0)="X",T$2,"")</f>
        <v/>
      </c>
      <c r="D851" t="str">
        <f>IF(VLOOKUP($A851,Parts!$A:$AM,D$1,0)="X",U$2,"")</f>
        <v/>
      </c>
      <c r="E851" t="str">
        <f>IF(VLOOKUP($A851,Parts!$A:$AM,E$1,0)="X",V$2,"")</f>
        <v/>
      </c>
      <c r="F851" t="str">
        <f>IF(VLOOKUP($A851,Parts!$A:$AM,F$1,0)="X",W$2,"")</f>
        <v/>
      </c>
      <c r="G851" t="str">
        <f>IF(VLOOKUP($A851,Parts!$A:$AM,G$1,0)="X",X$2,"")</f>
        <v/>
      </c>
      <c r="H851" t="str">
        <f>IF(VLOOKUP($A851,Parts!$A:$AM,H$1,0)="X",Y$2,"")</f>
        <v/>
      </c>
      <c r="I851" t="str">
        <f>IF(VLOOKUP($A851,Parts!$A:$AM,I$1,0)="X",Z$2,"")</f>
        <v/>
      </c>
      <c r="J851" t="str">
        <f>IF(VLOOKUP($A851,Parts!$A:$AM,J$1,0)="X",AA$2,"")</f>
        <v/>
      </c>
      <c r="K851" t="str">
        <f>IF(VLOOKUP($A851,Parts!$A:$AM,K$1,0)="X",AB$2,"")</f>
        <v/>
      </c>
      <c r="L851" t="str">
        <f>IF(VLOOKUP($A851,Parts!$A:$AM,L$1,0)="X",AC$2,"")</f>
        <v/>
      </c>
      <c r="M851" t="str">
        <f>IF(VLOOKUP($A851,Parts!$A:$AM,M$1,0)="X",AD$2,"")</f>
        <v/>
      </c>
      <c r="N851" t="str">
        <f>IF(VLOOKUP($A851,Parts!$A:$AM,N$1,0)="X",AE$2,"")</f>
        <v/>
      </c>
      <c r="O851" t="str">
        <f>IF(VLOOKUP($A851,Parts!$A:$AM,O$1,0)="X",AF$2,"")</f>
        <v/>
      </c>
      <c r="P851" t="str">
        <f t="shared" si="14"/>
        <v/>
      </c>
    </row>
    <row r="852" spans="1:16" x14ac:dyDescent="0.25">
      <c r="A852" t="str">
        <f>Table15[[#This Row],[Name]]</f>
        <v>RSBnosecone240</v>
      </c>
      <c r="B852" t="str">
        <f>IF(VLOOKUP($A852,Parts!$A:$AM,B$1,0)="X",S$2,"")</f>
        <v/>
      </c>
      <c r="C852" t="str">
        <f>IF(VLOOKUP($A852,Parts!$A:$AM,C$1,0)="X",T$2,"")</f>
        <v/>
      </c>
      <c r="D852" t="str">
        <f>IF(VLOOKUP($A852,Parts!$A:$AM,D$1,0)="X",U$2,"")</f>
        <v/>
      </c>
      <c r="E852" t="str">
        <f>IF(VLOOKUP($A852,Parts!$A:$AM,E$1,0)="X",V$2,"")</f>
        <v/>
      </c>
      <c r="F852" t="str">
        <f>IF(VLOOKUP($A852,Parts!$A:$AM,F$1,0)="X",W$2,"")</f>
        <v/>
      </c>
      <c r="G852" t="str">
        <f>IF(VLOOKUP($A852,Parts!$A:$AM,G$1,0)="X",X$2,"")</f>
        <v/>
      </c>
      <c r="H852" t="str">
        <f>IF(VLOOKUP($A852,Parts!$A:$AM,H$1,0)="X",Y$2,"")</f>
        <v/>
      </c>
      <c r="I852" t="str">
        <f>IF(VLOOKUP($A852,Parts!$A:$AM,I$1,0)="X",Z$2,"")</f>
        <v/>
      </c>
      <c r="J852" t="str">
        <f>IF(VLOOKUP($A852,Parts!$A:$AM,J$1,0)="X",AA$2,"")</f>
        <v/>
      </c>
      <c r="K852" t="str">
        <f>IF(VLOOKUP($A852,Parts!$A:$AM,K$1,0)="X",AB$2,"")</f>
        <v/>
      </c>
      <c r="L852" t="str">
        <f>IF(VLOOKUP($A852,Parts!$A:$AM,L$1,0)="X",AC$2,"")</f>
        <v/>
      </c>
      <c r="M852" t="str">
        <f>IF(VLOOKUP($A852,Parts!$A:$AM,M$1,0)="X",AD$2,"")</f>
        <v/>
      </c>
      <c r="N852" t="str">
        <f>IF(VLOOKUP($A852,Parts!$A:$AM,N$1,0)="X",AE$2,"")</f>
        <v/>
      </c>
      <c r="O852" t="str">
        <f>IF(VLOOKUP($A852,Parts!$A:$AM,O$1,0)="X",AF$2,"")</f>
        <v/>
      </c>
      <c r="P852" t="str">
        <f t="shared" si="14"/>
        <v/>
      </c>
    </row>
    <row r="853" spans="1:16" x14ac:dyDescent="0.25">
      <c r="A853" t="str">
        <f>Table15[[#This Row],[Name]]</f>
        <v>RSBfairingDelta2K</v>
      </c>
      <c r="B853" t="str">
        <f>IF(VLOOKUP($A853,Parts!$A:$AM,B$1,0)="X",S$2,"")</f>
        <v/>
      </c>
      <c r="C853" t="str">
        <f>IF(VLOOKUP($A853,Parts!$A:$AM,C$1,0)="X",T$2,"")</f>
        <v/>
      </c>
      <c r="D853" t="str">
        <f>IF(VLOOKUP($A853,Parts!$A:$AM,D$1,0)="X",U$2,"")</f>
        <v/>
      </c>
      <c r="E853" t="str">
        <f>IF(VLOOKUP($A853,Parts!$A:$AM,E$1,0)="X",V$2,"")</f>
        <v/>
      </c>
      <c r="F853" t="str">
        <f>IF(VLOOKUP($A853,Parts!$A:$AM,F$1,0)="X",W$2,"")</f>
        <v/>
      </c>
      <c r="G853" t="str">
        <f>IF(VLOOKUP($A853,Parts!$A:$AM,G$1,0)="X",X$2,"")</f>
        <v/>
      </c>
      <c r="H853" t="str">
        <f>IF(VLOOKUP($A853,Parts!$A:$AM,H$1,0)="X",Y$2,"")</f>
        <v/>
      </c>
      <c r="I853" t="str">
        <f>IF(VLOOKUP($A853,Parts!$A:$AM,I$1,0)="X",Z$2,"")</f>
        <v/>
      </c>
      <c r="J853" t="str">
        <f>IF(VLOOKUP($A853,Parts!$A:$AM,J$1,0)="X",AA$2,"")</f>
        <v/>
      </c>
      <c r="K853" t="str">
        <f>IF(VLOOKUP($A853,Parts!$A:$AM,K$1,0)="X",AB$2,"")</f>
        <v/>
      </c>
      <c r="L853" t="str">
        <f>IF(VLOOKUP($A853,Parts!$A:$AM,L$1,0)="X",AC$2,"")</f>
        <v/>
      </c>
      <c r="M853" t="str">
        <f>IF(VLOOKUP($A853,Parts!$A:$AM,M$1,0)="X",AD$2,"")</f>
        <v/>
      </c>
      <c r="N853" t="str">
        <f>IF(VLOOKUP($A853,Parts!$A:$AM,N$1,0)="X",AE$2,"")</f>
        <v/>
      </c>
      <c r="O853" t="str">
        <f>IF(VLOOKUP($A853,Parts!$A:$AM,O$1,0)="X",AF$2,"")</f>
        <v/>
      </c>
      <c r="P853" t="str">
        <f t="shared" si="14"/>
        <v/>
      </c>
    </row>
    <row r="854" spans="1:16" x14ac:dyDescent="0.25">
      <c r="A854" t="str">
        <f>Table15[[#This Row],[Name]]</f>
        <v>RSBfairingDelta2</v>
      </c>
      <c r="B854" t="str">
        <f>IF(VLOOKUP($A854,Parts!$A:$AM,B$1,0)="X",S$2,"")</f>
        <v/>
      </c>
      <c r="C854" t="str">
        <f>IF(VLOOKUP($A854,Parts!$A:$AM,C$1,0)="X",T$2,"")</f>
        <v/>
      </c>
      <c r="D854" t="str">
        <f>IF(VLOOKUP($A854,Parts!$A:$AM,D$1,0)="X",U$2,"")</f>
        <v/>
      </c>
      <c r="E854" t="str">
        <f>IF(VLOOKUP($A854,Parts!$A:$AM,E$1,0)="X",V$2,"")</f>
        <v/>
      </c>
      <c r="F854" t="str">
        <f>IF(VLOOKUP($A854,Parts!$A:$AM,F$1,0)="X",W$2,"")</f>
        <v/>
      </c>
      <c r="G854" t="str">
        <f>IF(VLOOKUP($A854,Parts!$A:$AM,G$1,0)="X",X$2,"")</f>
        <v/>
      </c>
      <c r="H854" t="str">
        <f>IF(VLOOKUP($A854,Parts!$A:$AM,H$1,0)="X",Y$2,"")</f>
        <v/>
      </c>
      <c r="I854" t="str">
        <f>IF(VLOOKUP($A854,Parts!$A:$AM,I$1,0)="X",Z$2,"")</f>
        <v/>
      </c>
      <c r="J854" t="str">
        <f>IF(VLOOKUP($A854,Parts!$A:$AM,J$1,0)="X",AA$2,"")</f>
        <v/>
      </c>
      <c r="K854" t="str">
        <f>IF(VLOOKUP($A854,Parts!$A:$AM,K$1,0)="X",AB$2,"")</f>
        <v/>
      </c>
      <c r="L854" t="str">
        <f>IF(VLOOKUP($A854,Parts!$A:$AM,L$1,0)="X",AC$2,"")</f>
        <v/>
      </c>
      <c r="M854" t="str">
        <f>IF(VLOOKUP($A854,Parts!$A:$AM,M$1,0)="X",AD$2,"")</f>
        <v/>
      </c>
      <c r="N854" t="str">
        <f>IF(VLOOKUP($A854,Parts!$A:$AM,N$1,0)="X",AE$2,"")</f>
        <v/>
      </c>
      <c r="O854" t="str">
        <f>IF(VLOOKUP($A854,Parts!$A:$AM,O$1,0)="X",AF$2,"")</f>
        <v/>
      </c>
      <c r="P854" t="str">
        <f t="shared" si="14"/>
        <v/>
      </c>
    </row>
    <row r="855" spans="1:16" x14ac:dyDescent="0.25">
      <c r="A855" t="str">
        <f>Table15[[#This Row],[Name]]</f>
        <v>RSB_PLF_Delta2L</v>
      </c>
      <c r="B855" t="str">
        <f>IF(VLOOKUP($A855,Parts!$A:$AM,B$1,0)="X",S$2,"")</f>
        <v/>
      </c>
      <c r="C855" t="str">
        <f>IF(VLOOKUP($A855,Parts!$A:$AM,C$1,0)="X",T$2,"")</f>
        <v/>
      </c>
      <c r="D855" t="str">
        <f>IF(VLOOKUP($A855,Parts!$A:$AM,D$1,0)="X",U$2,"")</f>
        <v/>
      </c>
      <c r="E855" t="str">
        <f>IF(VLOOKUP($A855,Parts!$A:$AM,E$1,0)="X",V$2,"")</f>
        <v/>
      </c>
      <c r="F855" t="str">
        <f>IF(VLOOKUP($A855,Parts!$A:$AM,F$1,0)="X",W$2,"")</f>
        <v/>
      </c>
      <c r="G855" t="str">
        <f>IF(VLOOKUP($A855,Parts!$A:$AM,G$1,0)="X",X$2,"")</f>
        <v/>
      </c>
      <c r="H855" t="str">
        <f>IF(VLOOKUP($A855,Parts!$A:$AM,H$1,0)="X",Y$2,"")</f>
        <v/>
      </c>
      <c r="I855" t="str">
        <f>IF(VLOOKUP($A855,Parts!$A:$AM,I$1,0)="X",Z$2,"")</f>
        <v/>
      </c>
      <c r="J855" t="str">
        <f>IF(VLOOKUP($A855,Parts!$A:$AM,J$1,0)="X",AA$2,"")</f>
        <v/>
      </c>
      <c r="K855" t="str">
        <f>IF(VLOOKUP($A855,Parts!$A:$AM,K$1,0)="X",AB$2,"")</f>
        <v/>
      </c>
      <c r="L855" t="str">
        <f>IF(VLOOKUP($A855,Parts!$A:$AM,L$1,0)="X",AC$2,"")</f>
        <v/>
      </c>
      <c r="M855" t="str">
        <f>IF(VLOOKUP($A855,Parts!$A:$AM,M$1,0)="X",AD$2,"")</f>
        <v/>
      </c>
      <c r="N855" t="str">
        <f>IF(VLOOKUP($A855,Parts!$A:$AM,N$1,0)="X",AE$2,"")</f>
        <v/>
      </c>
      <c r="O855" t="str">
        <f>IF(VLOOKUP($A855,Parts!$A:$AM,O$1,0)="X",AF$2,"")</f>
        <v/>
      </c>
      <c r="P855" t="str">
        <f t="shared" si="14"/>
        <v/>
      </c>
    </row>
    <row r="856" spans="1:16" x14ac:dyDescent="0.25">
      <c r="A856" t="str">
        <f>Table15[[#This Row],[Name]]</f>
        <v>RSB_PLF_Delta3L</v>
      </c>
      <c r="B856" t="str">
        <f>IF(VLOOKUP($A856,Parts!$A:$AM,B$1,0)="X",S$2,"")</f>
        <v/>
      </c>
      <c r="C856" t="str">
        <f>IF(VLOOKUP($A856,Parts!$A:$AM,C$1,0)="X",T$2,"")</f>
        <v/>
      </c>
      <c r="D856" t="str">
        <f>IF(VLOOKUP($A856,Parts!$A:$AM,D$1,0)="X",U$2,"")</f>
        <v/>
      </c>
      <c r="E856" t="str">
        <f>IF(VLOOKUP($A856,Parts!$A:$AM,E$1,0)="X",V$2,"")</f>
        <v/>
      </c>
      <c r="F856" t="str">
        <f>IF(VLOOKUP($A856,Parts!$A:$AM,F$1,0)="X",W$2,"")</f>
        <v/>
      </c>
      <c r="G856" t="str">
        <f>IF(VLOOKUP($A856,Parts!$A:$AM,G$1,0)="X",X$2,"")</f>
        <v/>
      </c>
      <c r="H856" t="str">
        <f>IF(VLOOKUP($A856,Parts!$A:$AM,H$1,0)="X",Y$2,"")</f>
        <v/>
      </c>
      <c r="I856" t="str">
        <f>IF(VLOOKUP($A856,Parts!$A:$AM,I$1,0)="X",Z$2,"")</f>
        <v/>
      </c>
      <c r="J856" t="str">
        <f>IF(VLOOKUP($A856,Parts!$A:$AM,J$1,0)="X",AA$2,"")</f>
        <v/>
      </c>
      <c r="K856" t="str">
        <f>IF(VLOOKUP($A856,Parts!$A:$AM,K$1,0)="X",AB$2,"")</f>
        <v/>
      </c>
      <c r="L856" t="str">
        <f>IF(VLOOKUP($A856,Parts!$A:$AM,L$1,0)="X",AC$2,"")</f>
        <v/>
      </c>
      <c r="M856" t="str">
        <f>IF(VLOOKUP($A856,Parts!$A:$AM,M$1,0)="X",AD$2,"")</f>
        <v/>
      </c>
      <c r="N856" t="str">
        <f>IF(VLOOKUP($A856,Parts!$A:$AM,N$1,0)="X",AE$2,"")</f>
        <v/>
      </c>
      <c r="O856" t="str">
        <f>IF(VLOOKUP($A856,Parts!$A:$AM,O$1,0)="X",AF$2,"")</f>
        <v/>
      </c>
      <c r="P856" t="str">
        <f t="shared" si="14"/>
        <v/>
      </c>
    </row>
    <row r="857" spans="1:16" x14ac:dyDescent="0.25">
      <c r="A857" t="str">
        <f>Table15[[#This Row],[Name]]</f>
        <v>RSB_PLF_Delta3</v>
      </c>
      <c r="B857" t="str">
        <f>IF(VLOOKUP($A857,Parts!$A:$AM,B$1,0)="X",S$2,"")</f>
        <v/>
      </c>
      <c r="C857" t="str">
        <f>IF(VLOOKUP($A857,Parts!$A:$AM,C$1,0)="X",T$2,"")</f>
        <v/>
      </c>
      <c r="D857" t="str">
        <f>IF(VLOOKUP($A857,Parts!$A:$AM,D$1,0)="X",U$2,"")</f>
        <v/>
      </c>
      <c r="E857" t="str">
        <f>IF(VLOOKUP($A857,Parts!$A:$AM,E$1,0)="X",V$2,"")</f>
        <v/>
      </c>
      <c r="F857" t="str">
        <f>IF(VLOOKUP($A857,Parts!$A:$AM,F$1,0)="X",W$2,"")</f>
        <v/>
      </c>
      <c r="G857" t="str">
        <f>IF(VLOOKUP($A857,Parts!$A:$AM,G$1,0)="X",X$2,"")</f>
        <v/>
      </c>
      <c r="H857" t="str">
        <f>IF(VLOOKUP($A857,Parts!$A:$AM,H$1,0)="X",Y$2,"")</f>
        <v/>
      </c>
      <c r="I857" t="str">
        <f>IF(VLOOKUP($A857,Parts!$A:$AM,I$1,0)="X",Z$2,"")</f>
        <v/>
      </c>
      <c r="J857" t="str">
        <f>IF(VLOOKUP($A857,Parts!$A:$AM,J$1,0)="X",AA$2,"")</f>
        <v/>
      </c>
      <c r="K857" t="str">
        <f>IF(VLOOKUP($A857,Parts!$A:$AM,K$1,0)="X",AB$2,"")</f>
        <v/>
      </c>
      <c r="L857" t="str">
        <f>IF(VLOOKUP($A857,Parts!$A:$AM,L$1,0)="X",AC$2,"")</f>
        <v/>
      </c>
      <c r="M857" t="str">
        <f>IF(VLOOKUP($A857,Parts!$A:$AM,M$1,0)="X",AD$2,"")</f>
        <v/>
      </c>
      <c r="N857" t="str">
        <f>IF(VLOOKUP($A857,Parts!$A:$AM,N$1,0)="X",AE$2,"")</f>
        <v/>
      </c>
      <c r="O857" t="str">
        <f>IF(VLOOKUP($A857,Parts!$A:$AM,O$1,0)="X",AF$2,"")</f>
        <v/>
      </c>
      <c r="P857" t="str">
        <f t="shared" si="14"/>
        <v/>
      </c>
    </row>
    <row r="858" spans="1:16" x14ac:dyDescent="0.25">
      <c r="A858" t="str">
        <f>Table15[[#This Row],[Name]]</f>
        <v>RSBtankDelta3thor</v>
      </c>
      <c r="B858" t="str">
        <f>IF(VLOOKUP($A858,Parts!$A:$AM,B$1,0)="X",S$2,"")</f>
        <v/>
      </c>
      <c r="C858" t="str">
        <f>IF(VLOOKUP($A858,Parts!$A:$AM,C$1,0)="X",T$2,"")</f>
        <v/>
      </c>
      <c r="D858" t="str">
        <f>IF(VLOOKUP($A858,Parts!$A:$AM,D$1,0)="X",U$2,"")</f>
        <v/>
      </c>
      <c r="E858" t="str">
        <f>IF(VLOOKUP($A858,Parts!$A:$AM,E$1,0)="X",V$2,"")</f>
        <v/>
      </c>
      <c r="F858" t="str">
        <f>IF(VLOOKUP($A858,Parts!$A:$AM,F$1,0)="X",W$2,"")</f>
        <v/>
      </c>
      <c r="G858" t="str">
        <f>IF(VLOOKUP($A858,Parts!$A:$AM,G$1,0)="X",X$2,"")</f>
        <v/>
      </c>
      <c r="H858" t="str">
        <f>IF(VLOOKUP($A858,Parts!$A:$AM,H$1,0)="X",Y$2,"")</f>
        <v/>
      </c>
      <c r="I858" t="str">
        <f>IF(VLOOKUP($A858,Parts!$A:$AM,I$1,0)="X",Z$2,"")</f>
        <v/>
      </c>
      <c r="J858" t="str">
        <f>IF(VLOOKUP($A858,Parts!$A:$AM,J$1,0)="X",AA$2,"")</f>
        <v/>
      </c>
      <c r="K858" t="str">
        <f>IF(VLOOKUP($A858,Parts!$A:$AM,K$1,0)="X",AB$2,"")</f>
        <v/>
      </c>
      <c r="L858" t="str">
        <f>IF(VLOOKUP($A858,Parts!$A:$AM,L$1,0)="X",AC$2,"")</f>
        <v/>
      </c>
      <c r="M858" t="str">
        <f>IF(VLOOKUP($A858,Parts!$A:$AM,M$1,0)="X",AD$2,"")</f>
        <v/>
      </c>
      <c r="N858" t="str">
        <f>IF(VLOOKUP($A858,Parts!$A:$AM,N$1,0)="X",AE$2,"")</f>
        <v/>
      </c>
      <c r="O858" t="str">
        <f>IF(VLOOKUP($A858,Parts!$A:$AM,O$1,0)="X",AF$2,"")</f>
        <v/>
      </c>
      <c r="P858" t="str">
        <f t="shared" si="14"/>
        <v/>
      </c>
    </row>
    <row r="859" spans="1:16" x14ac:dyDescent="0.25">
      <c r="A859" t="str">
        <f>Table15[[#This Row],[Name]]</f>
        <v>RSBdecouplerDelta3</v>
      </c>
      <c r="B859" t="str">
        <f>IF(VLOOKUP($A859,Parts!$A:$AM,B$1,0)="X",S$2,"")</f>
        <v/>
      </c>
      <c r="C859" t="str">
        <f>IF(VLOOKUP($A859,Parts!$A:$AM,C$1,0)="X",T$2,"")</f>
        <v/>
      </c>
      <c r="D859" t="str">
        <f>IF(VLOOKUP($A859,Parts!$A:$AM,D$1,0)="X",U$2,"")</f>
        <v/>
      </c>
      <c r="E859" t="str">
        <f>IF(VLOOKUP($A859,Parts!$A:$AM,E$1,0)="X",V$2,"")</f>
        <v/>
      </c>
      <c r="F859" t="str">
        <f>IF(VLOOKUP($A859,Parts!$A:$AM,F$1,0)="X",W$2,"")</f>
        <v/>
      </c>
      <c r="G859" t="str">
        <f>IF(VLOOKUP($A859,Parts!$A:$AM,G$1,0)="X",X$2,"")</f>
        <v/>
      </c>
      <c r="H859" t="str">
        <f>IF(VLOOKUP($A859,Parts!$A:$AM,H$1,0)="X",Y$2,"")</f>
        <v/>
      </c>
      <c r="I859" t="str">
        <f>IF(VLOOKUP($A859,Parts!$A:$AM,I$1,0)="X",Z$2,"")</f>
        <v/>
      </c>
      <c r="J859" t="str">
        <f>IF(VLOOKUP($A859,Parts!$A:$AM,J$1,0)="X",AA$2,"")</f>
        <v/>
      </c>
      <c r="K859" t="str">
        <f>IF(VLOOKUP($A859,Parts!$A:$AM,K$1,0)="X",AB$2,"")</f>
        <v/>
      </c>
      <c r="L859" t="str">
        <f>IF(VLOOKUP($A859,Parts!$A:$AM,L$1,0)="X",AC$2,"")</f>
        <v/>
      </c>
      <c r="M859" t="str">
        <f>IF(VLOOKUP($A859,Parts!$A:$AM,M$1,0)="X",AD$2,"")</f>
        <v/>
      </c>
      <c r="N859" t="str">
        <f>IF(VLOOKUP($A859,Parts!$A:$AM,N$1,0)="X",AE$2,"")</f>
        <v/>
      </c>
      <c r="O859" t="str">
        <f>IF(VLOOKUP($A859,Parts!$A:$AM,O$1,0)="X",AF$2,"")</f>
        <v/>
      </c>
      <c r="P859" t="str">
        <f t="shared" si="14"/>
        <v/>
      </c>
    </row>
    <row r="860" spans="1:16" x14ac:dyDescent="0.25">
      <c r="A860" t="str">
        <f>Table15[[#This Row],[Name]]</f>
        <v>RSBdecouplerDelta3payload</v>
      </c>
      <c r="B860" t="str">
        <f>IF(VLOOKUP($A860,Parts!$A:$AM,B$1,0)="X",S$2,"")</f>
        <v/>
      </c>
      <c r="C860" t="str">
        <f>IF(VLOOKUP($A860,Parts!$A:$AM,C$1,0)="X",T$2,"")</f>
        <v/>
      </c>
      <c r="D860" t="str">
        <f>IF(VLOOKUP($A860,Parts!$A:$AM,D$1,0)="X",U$2,"")</f>
        <v/>
      </c>
      <c r="E860" t="str">
        <f>IF(VLOOKUP($A860,Parts!$A:$AM,E$1,0)="X",V$2,"")</f>
        <v/>
      </c>
      <c r="F860" t="str">
        <f>IF(VLOOKUP($A860,Parts!$A:$AM,F$1,0)="X",W$2,"")</f>
        <v/>
      </c>
      <c r="G860" t="str">
        <f>IF(VLOOKUP($A860,Parts!$A:$AM,G$1,0)="X",X$2,"")</f>
        <v/>
      </c>
      <c r="H860" t="str">
        <f>IF(VLOOKUP($A860,Parts!$A:$AM,H$1,0)="X",Y$2,"")</f>
        <v/>
      </c>
      <c r="I860" t="str">
        <f>IF(VLOOKUP($A860,Parts!$A:$AM,I$1,0)="X",Z$2,"")</f>
        <v/>
      </c>
      <c r="J860" t="str">
        <f>IF(VLOOKUP($A860,Parts!$A:$AM,J$1,0)="X",AA$2,"")</f>
        <v/>
      </c>
      <c r="K860" t="str">
        <f>IF(VLOOKUP($A860,Parts!$A:$AM,K$1,0)="X",AB$2,"")</f>
        <v/>
      </c>
      <c r="L860" t="str">
        <f>IF(VLOOKUP($A860,Parts!$A:$AM,L$1,0)="X",AC$2,"")</f>
        <v/>
      </c>
      <c r="M860" t="str">
        <f>IF(VLOOKUP($A860,Parts!$A:$AM,M$1,0)="X",AD$2,"")</f>
        <v/>
      </c>
      <c r="N860" t="str">
        <f>IF(VLOOKUP($A860,Parts!$A:$AM,N$1,0)="X",AE$2,"")</f>
        <v/>
      </c>
      <c r="O860" t="str">
        <f>IF(VLOOKUP($A860,Parts!$A:$AM,O$1,0)="X",AF$2,"")</f>
        <v/>
      </c>
      <c r="P860" t="str">
        <f t="shared" si="14"/>
        <v/>
      </c>
    </row>
    <row r="861" spans="1:16" x14ac:dyDescent="0.25">
      <c r="A861" t="str">
        <f>Table15[[#This Row],[Name]]</f>
        <v>NP_CHAKAEMLVENGINE</v>
      </c>
      <c r="B861" t="str">
        <f>IF(VLOOKUP($A861,Parts!$A:$AM,B$1,0)="X",S$2,"")</f>
        <v/>
      </c>
      <c r="C861" t="str">
        <f>IF(VLOOKUP($A861,Parts!$A:$AM,C$1,0)="X",T$2,"")</f>
        <v/>
      </c>
      <c r="D861" t="str">
        <f>IF(VLOOKUP($A861,Parts!$A:$AM,D$1,0)="X",U$2,"")</f>
        <v/>
      </c>
      <c r="E861" t="str">
        <f>IF(VLOOKUP($A861,Parts!$A:$AM,E$1,0)="X",V$2,"")</f>
        <v/>
      </c>
      <c r="F861" t="str">
        <f>IF(VLOOKUP($A861,Parts!$A:$AM,F$1,0)="X",W$2,"")</f>
        <v/>
      </c>
      <c r="G861" t="str">
        <f>IF(VLOOKUP($A861,Parts!$A:$AM,G$1,0)="X",X$2,"")</f>
        <v/>
      </c>
      <c r="H861" t="str">
        <f>IF(VLOOKUP($A861,Parts!$A:$AM,H$1,0)="X",Y$2,"")</f>
        <v/>
      </c>
      <c r="I861" t="str">
        <f>IF(VLOOKUP($A861,Parts!$A:$AM,I$1,0)="X",Z$2,"")</f>
        <v/>
      </c>
      <c r="J861" t="str">
        <f>IF(VLOOKUP($A861,Parts!$A:$AM,J$1,0)="X",AA$2,"")</f>
        <v/>
      </c>
      <c r="K861" t="str">
        <f>IF(VLOOKUP($A861,Parts!$A:$AM,K$1,0)="X",AB$2,"")</f>
        <v/>
      </c>
      <c r="L861" t="str">
        <f>IF(VLOOKUP($A861,Parts!$A:$AM,L$1,0)="X",AC$2,"")</f>
        <v/>
      </c>
      <c r="M861" t="str">
        <f>IF(VLOOKUP($A861,Parts!$A:$AM,M$1,0)="X",AD$2,"")</f>
        <v/>
      </c>
      <c r="N861" t="str">
        <f>IF(VLOOKUP($A861,Parts!$A:$AM,N$1,0)="X",AE$2,"")</f>
        <v/>
      </c>
      <c r="O861" t="str">
        <f>IF(VLOOKUP($A861,Parts!$A:$AM,O$1,0)="X",AF$2,"")</f>
        <v/>
      </c>
      <c r="P861" t="str">
        <f t="shared" si="14"/>
        <v/>
      </c>
    </row>
    <row r="862" spans="1:16" x14ac:dyDescent="0.25">
      <c r="A862" t="str">
        <f>Table15[[#This Row],[Name]]</f>
        <v>RSBtankDeltaIVcore</v>
      </c>
      <c r="B862" t="str">
        <f>IF(VLOOKUP($A862,Parts!$A:$AM,B$1,0)="X",S$2,"")</f>
        <v/>
      </c>
      <c r="C862" t="str">
        <f>IF(VLOOKUP($A862,Parts!$A:$AM,C$1,0)="X",T$2,"")</f>
        <v/>
      </c>
      <c r="D862" t="str">
        <f>IF(VLOOKUP($A862,Parts!$A:$AM,D$1,0)="X",U$2,"")</f>
        <v/>
      </c>
      <c r="E862" t="str">
        <f>IF(VLOOKUP($A862,Parts!$A:$AM,E$1,0)="X",V$2,"")</f>
        <v/>
      </c>
      <c r="F862" t="str">
        <f>IF(VLOOKUP($A862,Parts!$A:$AM,F$1,0)="X",W$2,"")</f>
        <v/>
      </c>
      <c r="G862" t="str">
        <f>IF(VLOOKUP($A862,Parts!$A:$AM,G$1,0)="X",X$2,"")</f>
        <v/>
      </c>
      <c r="H862" t="str">
        <f>IF(VLOOKUP($A862,Parts!$A:$AM,H$1,0)="X",Y$2,"")</f>
        <v/>
      </c>
      <c r="I862" t="str">
        <f>IF(VLOOKUP($A862,Parts!$A:$AM,I$1,0)="X",Z$2,"")</f>
        <v/>
      </c>
      <c r="J862" t="str">
        <f>IF(VLOOKUP($A862,Parts!$A:$AM,J$1,0)="X",AA$2,"")</f>
        <v/>
      </c>
      <c r="K862" t="str">
        <f>IF(VLOOKUP($A862,Parts!$A:$AM,K$1,0)="X",AB$2,"")</f>
        <v/>
      </c>
      <c r="L862" t="str">
        <f>IF(VLOOKUP($A862,Parts!$A:$AM,L$1,0)="X",AC$2,"")</f>
        <v/>
      </c>
      <c r="M862" t="str">
        <f>IF(VLOOKUP($A862,Parts!$A:$AM,M$1,0)="X",AD$2,"")</f>
        <v/>
      </c>
      <c r="N862" t="str">
        <f>IF(VLOOKUP($A862,Parts!$A:$AM,N$1,0)="X",AE$2,"")</f>
        <v/>
      </c>
      <c r="O862" t="str">
        <f>IF(VLOOKUP($A862,Parts!$A:$AM,O$1,0)="X",AF$2,"")</f>
        <v/>
      </c>
      <c r="P862" t="str">
        <f t="shared" si="14"/>
        <v/>
      </c>
    </row>
    <row r="863" spans="1:16" x14ac:dyDescent="0.25">
      <c r="A863" t="str">
        <f>Table15[[#This Row],[Name]]</f>
        <v>xNP_lft_125m_6mxA</v>
      </c>
      <c r="B863" t="str">
        <f>IF(VLOOKUP($A863,Parts!$A:$AM,B$1,0)="X",S$2,"")</f>
        <v/>
      </c>
      <c r="C863" t="str">
        <f>IF(VLOOKUP($A863,Parts!$A:$AM,C$1,0)="X",T$2,"")</f>
        <v/>
      </c>
      <c r="D863" t="str">
        <f>IF(VLOOKUP($A863,Parts!$A:$AM,D$1,0)="X",U$2,"")</f>
        <v/>
      </c>
      <c r="E863" t="str">
        <f>IF(VLOOKUP($A863,Parts!$A:$AM,E$1,0)="X",V$2,"")</f>
        <v/>
      </c>
      <c r="F863" t="str">
        <f>IF(VLOOKUP($A863,Parts!$A:$AM,F$1,0)="X",W$2,"")</f>
        <v/>
      </c>
      <c r="G863" t="str">
        <f>IF(VLOOKUP($A863,Parts!$A:$AM,G$1,0)="X",X$2,"")</f>
        <v/>
      </c>
      <c r="H863" t="str">
        <f>IF(VLOOKUP($A863,Parts!$A:$AM,H$1,0)="X",Y$2,"")</f>
        <v/>
      </c>
      <c r="I863" t="str">
        <f>IF(VLOOKUP($A863,Parts!$A:$AM,I$1,0)="X",Z$2,"")</f>
        <v/>
      </c>
      <c r="J863" t="str">
        <f>IF(VLOOKUP($A863,Parts!$A:$AM,J$1,0)="X",AA$2,"")</f>
        <v/>
      </c>
      <c r="K863" t="str">
        <f>IF(VLOOKUP($A863,Parts!$A:$AM,K$1,0)="X",AB$2,"")</f>
        <v/>
      </c>
      <c r="L863" t="str">
        <f>IF(VLOOKUP($A863,Parts!$A:$AM,L$1,0)="X",AC$2,"")</f>
        <v/>
      </c>
      <c r="M863" t="str">
        <f>IF(VLOOKUP($A863,Parts!$A:$AM,M$1,0)="X",AD$2,"")</f>
        <v/>
      </c>
      <c r="N863" t="str">
        <f>IF(VLOOKUP($A863,Parts!$A:$AM,N$1,0)="X",AE$2,"")</f>
        <v/>
      </c>
      <c r="O863" t="str">
        <f>IF(VLOOKUP($A863,Parts!$A:$AM,O$1,0)="X",AF$2,"")</f>
        <v/>
      </c>
      <c r="P863" t="str">
        <f t="shared" si="14"/>
        <v/>
      </c>
    </row>
    <row r="864" spans="1:16" x14ac:dyDescent="0.25">
      <c r="A864" t="str">
        <f>Table15[[#This Row],[Name]]</f>
        <v>BasketTrussCX</v>
      </c>
      <c r="B864" t="str">
        <f>IF(VLOOKUP($A864,Parts!$A:$AM,B$1,0)="X",S$2,"")</f>
        <v/>
      </c>
      <c r="C864" t="str">
        <f>IF(VLOOKUP($A864,Parts!$A:$AM,C$1,0)="X",T$2,"")</f>
        <v/>
      </c>
      <c r="D864" t="str">
        <f>IF(VLOOKUP($A864,Parts!$A:$AM,D$1,0)="X",U$2,"")</f>
        <v/>
      </c>
      <c r="E864" t="str">
        <f>IF(VLOOKUP($A864,Parts!$A:$AM,E$1,0)="X",V$2,"")</f>
        <v/>
      </c>
      <c r="F864" t="str">
        <f>IF(VLOOKUP($A864,Parts!$A:$AM,F$1,0)="X",W$2,"")</f>
        <v/>
      </c>
      <c r="G864" t="str">
        <f>IF(VLOOKUP($A864,Parts!$A:$AM,G$1,0)="X",X$2,"")</f>
        <v/>
      </c>
      <c r="H864" t="str">
        <f>IF(VLOOKUP($A864,Parts!$A:$AM,H$1,0)="X",Y$2,"")</f>
        <v/>
      </c>
      <c r="I864" t="str">
        <f>IF(VLOOKUP($A864,Parts!$A:$AM,I$1,0)="X",Z$2,"")</f>
        <v/>
      </c>
      <c r="J864" t="str">
        <f>IF(VLOOKUP($A864,Parts!$A:$AM,J$1,0)="X",AA$2,"")</f>
        <v/>
      </c>
      <c r="K864" t="str">
        <f>IF(VLOOKUP($A864,Parts!$A:$AM,K$1,0)="X",AB$2,"")</f>
        <v/>
      </c>
      <c r="L864" t="str">
        <f>IF(VLOOKUP($A864,Parts!$A:$AM,L$1,0)="X",AC$2,"")</f>
        <v/>
      </c>
      <c r="M864" t="str">
        <f>IF(VLOOKUP($A864,Parts!$A:$AM,M$1,0)="X",AD$2,"")</f>
        <v/>
      </c>
      <c r="N864" t="str">
        <f>IF(VLOOKUP($A864,Parts!$A:$AM,N$1,0)="X",AE$2,"")</f>
        <v/>
      </c>
      <c r="O864" t="str">
        <f>IF(VLOOKUP($A864,Parts!$A:$AM,O$1,0)="X",AF$2,"")</f>
        <v/>
      </c>
      <c r="P864" t="str">
        <f t="shared" si="14"/>
        <v/>
      </c>
    </row>
    <row r="865" spans="1:16" x14ac:dyDescent="0.25">
      <c r="A865" t="str">
        <f>Table15[[#This Row],[Name]]</f>
        <v>IUSXNP_lft_?3322HORT</v>
      </c>
      <c r="B865" t="str">
        <f>IF(VLOOKUP($A865,Parts!$A:$AM,B$1,0)="X",S$2,"")</f>
        <v/>
      </c>
      <c r="C865" t="str">
        <f>IF(VLOOKUP($A865,Parts!$A:$AM,C$1,0)="X",T$2,"")</f>
        <v/>
      </c>
      <c r="D865" t="str">
        <f>IF(VLOOKUP($A865,Parts!$A:$AM,D$1,0)="X",U$2,"")</f>
        <v/>
      </c>
      <c r="E865" t="str">
        <f>IF(VLOOKUP($A865,Parts!$A:$AM,E$1,0)="X",V$2,"")</f>
        <v/>
      </c>
      <c r="F865" t="str">
        <f>IF(VLOOKUP($A865,Parts!$A:$AM,F$1,0)="X",W$2,"")</f>
        <v/>
      </c>
      <c r="G865" t="str">
        <f>IF(VLOOKUP($A865,Parts!$A:$AM,G$1,0)="X",X$2,"")</f>
        <v/>
      </c>
      <c r="H865" t="str">
        <f>IF(VLOOKUP($A865,Parts!$A:$AM,H$1,0)="X",Y$2,"")</f>
        <v/>
      </c>
      <c r="I865" t="str">
        <f>IF(VLOOKUP($A865,Parts!$A:$AM,I$1,0)="X",Z$2,"")</f>
        <v/>
      </c>
      <c r="J865" t="str">
        <f>IF(VLOOKUP($A865,Parts!$A:$AM,J$1,0)="X",AA$2,"")</f>
        <v/>
      </c>
      <c r="K865" t="str">
        <f>IF(VLOOKUP($A865,Parts!$A:$AM,K$1,0)="X",AB$2,"")</f>
        <v/>
      </c>
      <c r="L865" t="str">
        <f>IF(VLOOKUP($A865,Parts!$A:$AM,L$1,0)="X",AC$2,"")</f>
        <v/>
      </c>
      <c r="M865" t="str">
        <f>IF(VLOOKUP($A865,Parts!$A:$AM,M$1,0)="X",AD$2,"")</f>
        <v/>
      </c>
      <c r="N865" t="str">
        <f>IF(VLOOKUP($A865,Parts!$A:$AM,N$1,0)="X",AE$2,"")</f>
        <v/>
      </c>
      <c r="O865" t="str">
        <f>IF(VLOOKUP($A865,Parts!$A:$AM,O$1,0)="X",AF$2,"")</f>
        <v/>
      </c>
      <c r="P865" t="str">
        <f t="shared" si="14"/>
        <v/>
      </c>
    </row>
    <row r="866" spans="1:16" x14ac:dyDescent="0.25">
      <c r="A866" t="str">
        <f>Table15[[#This Row],[Name]]</f>
        <v>IUSXNP_lft_?375x3S222HORT</v>
      </c>
      <c r="B866" t="str">
        <f>IF(VLOOKUP($A866,Parts!$A:$AM,B$1,0)="X",S$2,"")</f>
        <v/>
      </c>
      <c r="C866" t="str">
        <f>IF(VLOOKUP($A866,Parts!$A:$AM,C$1,0)="X",T$2,"")</f>
        <v/>
      </c>
      <c r="D866" t="str">
        <f>IF(VLOOKUP($A866,Parts!$A:$AM,D$1,0)="X",U$2,"")</f>
        <v/>
      </c>
      <c r="E866" t="str">
        <f>IF(VLOOKUP($A866,Parts!$A:$AM,E$1,0)="X",V$2,"")</f>
        <v/>
      </c>
      <c r="F866" t="str">
        <f>IF(VLOOKUP($A866,Parts!$A:$AM,F$1,0)="X",W$2,"")</f>
        <v/>
      </c>
      <c r="G866" t="str">
        <f>IF(VLOOKUP($A866,Parts!$A:$AM,G$1,0)="X",X$2,"")</f>
        <v/>
      </c>
      <c r="H866" t="str">
        <f>IF(VLOOKUP($A866,Parts!$A:$AM,H$1,0)="X",Y$2,"")</f>
        <v/>
      </c>
      <c r="I866" t="str">
        <f>IF(VLOOKUP($A866,Parts!$A:$AM,I$1,0)="X",Z$2,"")</f>
        <v/>
      </c>
      <c r="J866" t="str">
        <f>IF(VLOOKUP($A866,Parts!$A:$AM,J$1,0)="X",AA$2,"")</f>
        <v/>
      </c>
      <c r="K866" t="str">
        <f>IF(VLOOKUP($A866,Parts!$A:$AM,K$1,0)="X",AB$2,"")</f>
        <v/>
      </c>
      <c r="L866" t="str">
        <f>IF(VLOOKUP($A866,Parts!$A:$AM,L$1,0)="X",AC$2,"")</f>
        <v/>
      </c>
      <c r="M866" t="str">
        <f>IF(VLOOKUP($A866,Parts!$A:$AM,M$1,0)="X",AD$2,"")</f>
        <v/>
      </c>
      <c r="N866" t="str">
        <f>IF(VLOOKUP($A866,Parts!$A:$AM,N$1,0)="X",AE$2,"")</f>
        <v/>
      </c>
      <c r="O866" t="str">
        <f>IF(VLOOKUP($A866,Parts!$A:$AM,O$1,0)="X",AF$2,"")</f>
        <v/>
      </c>
      <c r="P866" t="str">
        <f t="shared" si="14"/>
        <v/>
      </c>
    </row>
    <row r="867" spans="1:16" x14ac:dyDescent="0.25">
      <c r="A867" t="str">
        <f>Table15[[#This Row],[Name]]</f>
        <v>XIUSLOWERXxxxtall2G</v>
      </c>
      <c r="B867" t="str">
        <f>IF(VLOOKUP($A867,Parts!$A:$AM,B$1,0)="X",S$2,"")</f>
        <v/>
      </c>
      <c r="C867" t="str">
        <f>IF(VLOOKUP($A867,Parts!$A:$AM,C$1,0)="X",T$2,"")</f>
        <v/>
      </c>
      <c r="D867" t="str">
        <f>IF(VLOOKUP($A867,Parts!$A:$AM,D$1,0)="X",U$2,"")</f>
        <v/>
      </c>
      <c r="E867" t="str">
        <f>IF(VLOOKUP($A867,Parts!$A:$AM,E$1,0)="X",V$2,"")</f>
        <v/>
      </c>
      <c r="F867" t="str">
        <f>IF(VLOOKUP($A867,Parts!$A:$AM,F$1,0)="X",W$2,"")</f>
        <v/>
      </c>
      <c r="G867" t="str">
        <f>IF(VLOOKUP($A867,Parts!$A:$AM,G$1,0)="X",X$2,"")</f>
        <v/>
      </c>
      <c r="H867" t="str">
        <f>IF(VLOOKUP($A867,Parts!$A:$AM,H$1,0)="X",Y$2,"")</f>
        <v/>
      </c>
      <c r="I867" t="str">
        <f>IF(VLOOKUP($A867,Parts!$A:$AM,I$1,0)="X",Z$2,"")</f>
        <v/>
      </c>
      <c r="J867" t="str">
        <f>IF(VLOOKUP($A867,Parts!$A:$AM,J$1,0)="X",AA$2,"")</f>
        <v/>
      </c>
      <c r="K867" t="str">
        <f>IF(VLOOKUP($A867,Parts!$A:$AM,K$1,0)="X",AB$2,"")</f>
        <v/>
      </c>
      <c r="L867" t="str">
        <f>IF(VLOOKUP($A867,Parts!$A:$AM,L$1,0)="X",AC$2,"")</f>
        <v/>
      </c>
      <c r="M867" t="str">
        <f>IF(VLOOKUP($A867,Parts!$A:$AM,M$1,0)="X",AD$2,"")</f>
        <v/>
      </c>
      <c r="N867" t="str">
        <f>IF(VLOOKUP($A867,Parts!$A:$AM,N$1,0)="X",AE$2,"")</f>
        <v/>
      </c>
      <c r="O867" t="str">
        <f>IF(VLOOKUP($A867,Parts!$A:$AM,O$1,0)="X",AF$2,"")</f>
        <v/>
      </c>
      <c r="P867" t="str">
        <f t="shared" si="14"/>
        <v/>
      </c>
    </row>
    <row r="868" spans="1:16" x14ac:dyDescent="0.25">
      <c r="A868" t="str">
        <f>Table15[[#This Row],[Name]]</f>
        <v>XIUSLOWERXxxxtall</v>
      </c>
      <c r="B868" t="str">
        <f>IF(VLOOKUP($A868,Parts!$A:$AM,B$1,0)="X",S$2,"")</f>
        <v/>
      </c>
      <c r="C868" t="str">
        <f>IF(VLOOKUP($A868,Parts!$A:$AM,C$1,0)="X",T$2,"")</f>
        <v/>
      </c>
      <c r="D868" t="str">
        <f>IF(VLOOKUP($A868,Parts!$A:$AM,D$1,0)="X",U$2,"")</f>
        <v/>
      </c>
      <c r="E868" t="str">
        <f>IF(VLOOKUP($A868,Parts!$A:$AM,E$1,0)="X",V$2,"")</f>
        <v/>
      </c>
      <c r="F868" t="str">
        <f>IF(VLOOKUP($A868,Parts!$A:$AM,F$1,0)="X",W$2,"")</f>
        <v/>
      </c>
      <c r="G868" t="str">
        <f>IF(VLOOKUP($A868,Parts!$A:$AM,G$1,0)="X",X$2,"")</f>
        <v/>
      </c>
      <c r="H868" t="str">
        <f>IF(VLOOKUP($A868,Parts!$A:$AM,H$1,0)="X",Y$2,"")</f>
        <v/>
      </c>
      <c r="I868" t="str">
        <f>IF(VLOOKUP($A868,Parts!$A:$AM,I$1,0)="X",Z$2,"")</f>
        <v/>
      </c>
      <c r="J868" t="str">
        <f>IF(VLOOKUP($A868,Parts!$A:$AM,J$1,0)="X",AA$2,"")</f>
        <v/>
      </c>
      <c r="K868" t="str">
        <f>IF(VLOOKUP($A868,Parts!$A:$AM,K$1,0)="X",AB$2,"")</f>
        <v/>
      </c>
      <c r="L868" t="str">
        <f>IF(VLOOKUP($A868,Parts!$A:$AM,L$1,0)="X",AC$2,"")</f>
        <v/>
      </c>
      <c r="M868" t="str">
        <f>IF(VLOOKUP($A868,Parts!$A:$AM,M$1,0)="X",AD$2,"")</f>
        <v/>
      </c>
      <c r="N868" t="str">
        <f>IF(VLOOKUP($A868,Parts!$A:$AM,N$1,0)="X",AE$2,"")</f>
        <v/>
      </c>
      <c r="O868" t="str">
        <f>IF(VLOOKUP($A868,Parts!$A:$AM,O$1,0)="X",AF$2,"")</f>
        <v/>
      </c>
      <c r="P868" t="str">
        <f t="shared" si="14"/>
        <v/>
      </c>
    </row>
    <row r="869" spans="1:16" x14ac:dyDescent="0.25">
      <c r="A869" t="str">
        <f>Table15[[#This Row],[Name]]</f>
        <v>ICPSAdapterx2</v>
      </c>
      <c r="B869" t="str">
        <f>IF(VLOOKUP($A869,Parts!$A:$AM,B$1,0)="X",S$2,"")</f>
        <v/>
      </c>
      <c r="C869" t="str">
        <f>IF(VLOOKUP($A869,Parts!$A:$AM,C$1,0)="X",T$2,"")</f>
        <v/>
      </c>
      <c r="D869" t="str">
        <f>IF(VLOOKUP($A869,Parts!$A:$AM,D$1,0)="X",U$2,"")</f>
        <v/>
      </c>
      <c r="E869" t="str">
        <f>IF(VLOOKUP($A869,Parts!$A:$AM,E$1,0)="X",V$2,"")</f>
        <v/>
      </c>
      <c r="F869" t="str">
        <f>IF(VLOOKUP($A869,Parts!$A:$AM,F$1,0)="X",W$2,"")</f>
        <v/>
      </c>
      <c r="G869" t="str">
        <f>IF(VLOOKUP($A869,Parts!$A:$AM,G$1,0)="X",X$2,"")</f>
        <v/>
      </c>
      <c r="H869" t="str">
        <f>IF(VLOOKUP($A869,Parts!$A:$AM,H$1,0)="X",Y$2,"")</f>
        <v/>
      </c>
      <c r="I869" t="str">
        <f>IF(VLOOKUP($A869,Parts!$A:$AM,I$1,0)="X",Z$2,"")</f>
        <v/>
      </c>
      <c r="J869" t="str">
        <f>IF(VLOOKUP($A869,Parts!$A:$AM,J$1,0)="X",AA$2,"")</f>
        <v/>
      </c>
      <c r="K869" t="str">
        <f>IF(VLOOKUP($A869,Parts!$A:$AM,K$1,0)="X",AB$2,"")</f>
        <v/>
      </c>
      <c r="L869" t="str">
        <f>IF(VLOOKUP($A869,Parts!$A:$AM,L$1,0)="X",AC$2,"")</f>
        <v/>
      </c>
      <c r="M869" t="str">
        <f>IF(VLOOKUP($A869,Parts!$A:$AM,M$1,0)="X",AD$2,"")</f>
        <v/>
      </c>
      <c r="N869" t="str">
        <f>IF(VLOOKUP($A869,Parts!$A:$AM,N$1,0)="X",AE$2,"")</f>
        <v/>
      </c>
      <c r="O869" t="str">
        <f>IF(VLOOKUP($A869,Parts!$A:$AM,O$1,0)="X",AF$2,"")</f>
        <v/>
      </c>
      <c r="P869" t="str">
        <f t="shared" si="14"/>
        <v/>
      </c>
    </row>
    <row r="870" spans="1:16" x14ac:dyDescent="0.25">
      <c r="A870" t="str">
        <f>Table15[[#This Row],[Name]]</f>
        <v>ICPSAdapterx</v>
      </c>
      <c r="B870" t="str">
        <f>IF(VLOOKUP($A870,Parts!$A:$AM,B$1,0)="X",S$2,"")</f>
        <v/>
      </c>
      <c r="C870" t="str">
        <f>IF(VLOOKUP($A870,Parts!$A:$AM,C$1,0)="X",T$2,"")</f>
        <v/>
      </c>
      <c r="D870" t="str">
        <f>IF(VLOOKUP($A870,Parts!$A:$AM,D$1,0)="X",U$2,"")</f>
        <v/>
      </c>
      <c r="E870" t="str">
        <f>IF(VLOOKUP($A870,Parts!$A:$AM,E$1,0)="X",V$2,"")</f>
        <v/>
      </c>
      <c r="F870" t="str">
        <f>IF(VLOOKUP($A870,Parts!$A:$AM,F$1,0)="X",W$2,"")</f>
        <v/>
      </c>
      <c r="G870" t="str">
        <f>IF(VLOOKUP($A870,Parts!$A:$AM,G$1,0)="X",X$2,"")</f>
        <v/>
      </c>
      <c r="H870" t="str">
        <f>IF(VLOOKUP($A870,Parts!$A:$AM,H$1,0)="X",Y$2,"")</f>
        <v/>
      </c>
      <c r="I870" t="str">
        <f>IF(VLOOKUP($A870,Parts!$A:$AM,I$1,0)="X",Z$2,"")</f>
        <v/>
      </c>
      <c r="J870" t="str">
        <f>IF(VLOOKUP($A870,Parts!$A:$AM,J$1,0)="X",AA$2,"")</f>
        <v/>
      </c>
      <c r="K870" t="str">
        <f>IF(VLOOKUP($A870,Parts!$A:$AM,K$1,0)="X",AB$2,"")</f>
        <v/>
      </c>
      <c r="L870" t="str">
        <f>IF(VLOOKUP($A870,Parts!$A:$AM,L$1,0)="X",AC$2,"")</f>
        <v/>
      </c>
      <c r="M870" t="str">
        <f>IF(VLOOKUP($A870,Parts!$A:$AM,M$1,0)="X",AD$2,"")</f>
        <v/>
      </c>
      <c r="N870" t="str">
        <f>IF(VLOOKUP($A870,Parts!$A:$AM,N$1,0)="X",AE$2,"")</f>
        <v/>
      </c>
      <c r="O870" t="str">
        <f>IF(VLOOKUP($A870,Parts!$A:$AM,O$1,0)="X",AF$2,"")</f>
        <v/>
      </c>
      <c r="P870" t="str">
        <f t="shared" si="14"/>
        <v/>
      </c>
    </row>
    <row r="871" spans="1:16" x14ac:dyDescent="0.25">
      <c r="A871" t="str">
        <f>Table15[[#This Row],[Name]]</f>
        <v>RSB_PLF_DeltaIV5m3</v>
      </c>
      <c r="B871" t="str">
        <f>IF(VLOOKUP($A871,Parts!$A:$AM,B$1,0)="X",S$2,"")</f>
        <v/>
      </c>
      <c r="C871" t="str">
        <f>IF(VLOOKUP($A871,Parts!$A:$AM,C$1,0)="X",T$2,"")</f>
        <v/>
      </c>
      <c r="D871" t="str">
        <f>IF(VLOOKUP($A871,Parts!$A:$AM,D$1,0)="X",U$2,"")</f>
        <v/>
      </c>
      <c r="E871" t="str">
        <f>IF(VLOOKUP($A871,Parts!$A:$AM,E$1,0)="X",V$2,"")</f>
        <v/>
      </c>
      <c r="F871" t="str">
        <f>IF(VLOOKUP($A871,Parts!$A:$AM,F$1,0)="X",W$2,"")</f>
        <v/>
      </c>
      <c r="G871" t="str">
        <f>IF(VLOOKUP($A871,Parts!$A:$AM,G$1,0)="X",X$2,"")</f>
        <v/>
      </c>
      <c r="H871" t="str">
        <f>IF(VLOOKUP($A871,Parts!$A:$AM,H$1,0)="X",Y$2,"")</f>
        <v/>
      </c>
      <c r="I871" t="str">
        <f>IF(VLOOKUP($A871,Parts!$A:$AM,I$1,0)="X",Z$2,"")</f>
        <v/>
      </c>
      <c r="J871" t="str">
        <f>IF(VLOOKUP($A871,Parts!$A:$AM,J$1,0)="X",AA$2,"")</f>
        <v/>
      </c>
      <c r="K871" t="str">
        <f>IF(VLOOKUP($A871,Parts!$A:$AM,K$1,0)="X",AB$2,"")</f>
        <v/>
      </c>
      <c r="L871" t="str">
        <f>IF(VLOOKUP($A871,Parts!$A:$AM,L$1,0)="X",AC$2,"")</f>
        <v/>
      </c>
      <c r="M871" t="str">
        <f>IF(VLOOKUP($A871,Parts!$A:$AM,M$1,0)="X",AD$2,"")</f>
        <v/>
      </c>
      <c r="N871" t="str">
        <f>IF(VLOOKUP($A871,Parts!$A:$AM,N$1,0)="X",AE$2,"")</f>
        <v/>
      </c>
      <c r="O871" t="str">
        <f>IF(VLOOKUP($A871,Parts!$A:$AM,O$1,0)="X",AF$2,"")</f>
        <v/>
      </c>
      <c r="P871" t="str">
        <f t="shared" si="14"/>
        <v/>
      </c>
    </row>
    <row r="872" spans="1:16" x14ac:dyDescent="0.25">
      <c r="A872" t="str">
        <f>Table15[[#This Row],[Name]]</f>
        <v>RSB_PLF_DeltaIV4m1</v>
      </c>
      <c r="B872" t="str">
        <f>IF(VLOOKUP($A872,Parts!$A:$AM,B$1,0)="X",S$2,"")</f>
        <v/>
      </c>
      <c r="C872" t="str">
        <f>IF(VLOOKUP($A872,Parts!$A:$AM,C$1,0)="X",T$2,"")</f>
        <v/>
      </c>
      <c r="D872" t="str">
        <f>IF(VLOOKUP($A872,Parts!$A:$AM,D$1,0)="X",U$2,"")</f>
        <v/>
      </c>
      <c r="E872" t="str">
        <f>IF(VLOOKUP($A872,Parts!$A:$AM,E$1,0)="X",V$2,"")</f>
        <v/>
      </c>
      <c r="F872" t="str">
        <f>IF(VLOOKUP($A872,Parts!$A:$AM,F$1,0)="X",W$2,"")</f>
        <v/>
      </c>
      <c r="G872" t="str">
        <f>IF(VLOOKUP($A872,Parts!$A:$AM,G$1,0)="X",X$2,"")</f>
        <v/>
      </c>
      <c r="H872" t="str">
        <f>IF(VLOOKUP($A872,Parts!$A:$AM,H$1,0)="X",Y$2,"")</f>
        <v/>
      </c>
      <c r="I872" t="str">
        <f>IF(VLOOKUP($A872,Parts!$A:$AM,I$1,0)="X",Z$2,"")</f>
        <v/>
      </c>
      <c r="J872" t="str">
        <f>IF(VLOOKUP($A872,Parts!$A:$AM,J$1,0)="X",AA$2,"")</f>
        <v/>
      </c>
      <c r="K872" t="str">
        <f>IF(VLOOKUP($A872,Parts!$A:$AM,K$1,0)="X",AB$2,"")</f>
        <v/>
      </c>
      <c r="L872" t="str">
        <f>IF(VLOOKUP($A872,Parts!$A:$AM,L$1,0)="X",AC$2,"")</f>
        <v/>
      </c>
      <c r="M872" t="str">
        <f>IF(VLOOKUP($A872,Parts!$A:$AM,M$1,0)="X",AD$2,"")</f>
        <v/>
      </c>
      <c r="N872" t="str">
        <f>IF(VLOOKUP($A872,Parts!$A:$AM,N$1,0)="X",AE$2,"")</f>
        <v/>
      </c>
      <c r="O872" t="str">
        <f>IF(VLOOKUP($A872,Parts!$A:$AM,O$1,0)="X",AF$2,"")</f>
        <v/>
      </c>
      <c r="P872" t="str">
        <f t="shared" si="14"/>
        <v/>
      </c>
    </row>
    <row r="873" spans="1:16" x14ac:dyDescent="0.25">
      <c r="A873" t="str">
        <f>Table15[[#This Row],[Name]]</f>
        <v>RSBdecouplerDeltaIV4m</v>
      </c>
      <c r="B873" t="str">
        <f>IF(VLOOKUP($A873,Parts!$A:$AM,B$1,0)="X",S$2,"")</f>
        <v/>
      </c>
      <c r="C873" t="str">
        <f>IF(VLOOKUP($A873,Parts!$A:$AM,C$1,0)="X",T$2,"")</f>
        <v/>
      </c>
      <c r="D873" t="str">
        <f>IF(VLOOKUP($A873,Parts!$A:$AM,D$1,0)="X",U$2,"")</f>
        <v/>
      </c>
      <c r="E873" t="str">
        <f>IF(VLOOKUP($A873,Parts!$A:$AM,E$1,0)="X",V$2,"")</f>
        <v/>
      </c>
      <c r="F873" t="str">
        <f>IF(VLOOKUP($A873,Parts!$A:$AM,F$1,0)="X",W$2,"")</f>
        <v/>
      </c>
      <c r="G873" t="str">
        <f>IF(VLOOKUP($A873,Parts!$A:$AM,G$1,0)="X",X$2,"")</f>
        <v/>
      </c>
      <c r="H873" t="str">
        <f>IF(VLOOKUP($A873,Parts!$A:$AM,H$1,0)="X",Y$2,"")</f>
        <v/>
      </c>
      <c r="I873" t="str">
        <f>IF(VLOOKUP($A873,Parts!$A:$AM,I$1,0)="X",Z$2,"")</f>
        <v/>
      </c>
      <c r="J873" t="str">
        <f>IF(VLOOKUP($A873,Parts!$A:$AM,J$1,0)="X",AA$2,"")</f>
        <v/>
      </c>
      <c r="K873" t="str">
        <f>IF(VLOOKUP($A873,Parts!$A:$AM,K$1,0)="X",AB$2,"")</f>
        <v/>
      </c>
      <c r="L873" t="str">
        <f>IF(VLOOKUP($A873,Parts!$A:$AM,L$1,0)="X",AC$2,"")</f>
        <v/>
      </c>
      <c r="M873" t="str">
        <f>IF(VLOOKUP($A873,Parts!$A:$AM,M$1,0)="X",AD$2,"")</f>
        <v/>
      </c>
      <c r="N873" t="str">
        <f>IF(VLOOKUP($A873,Parts!$A:$AM,N$1,0)="X",AE$2,"")</f>
        <v/>
      </c>
      <c r="O873" t="str">
        <f>IF(VLOOKUP($A873,Parts!$A:$AM,O$1,0)="X",AF$2,"")</f>
        <v/>
      </c>
      <c r="P873" t="str">
        <f t="shared" si="14"/>
        <v/>
      </c>
    </row>
    <row r="874" spans="1:16" x14ac:dyDescent="0.25">
      <c r="A874" t="str">
        <f>Table15[[#This Row],[Name]]</f>
        <v>RSB_PLF_DeltaIV5m1</v>
      </c>
      <c r="B874" t="str">
        <f>IF(VLOOKUP($A874,Parts!$A:$AM,B$1,0)="X",S$2,"")</f>
        <v/>
      </c>
      <c r="C874" t="str">
        <f>IF(VLOOKUP($A874,Parts!$A:$AM,C$1,0)="X",T$2,"")</f>
        <v/>
      </c>
      <c r="D874" t="str">
        <f>IF(VLOOKUP($A874,Parts!$A:$AM,D$1,0)="X",U$2,"")</f>
        <v/>
      </c>
      <c r="E874" t="str">
        <f>IF(VLOOKUP($A874,Parts!$A:$AM,E$1,0)="X",V$2,"")</f>
        <v/>
      </c>
      <c r="F874" t="str">
        <f>IF(VLOOKUP($A874,Parts!$A:$AM,F$1,0)="X",W$2,"")</f>
        <v/>
      </c>
      <c r="G874" t="str">
        <f>IF(VLOOKUP($A874,Parts!$A:$AM,G$1,0)="X",X$2,"")</f>
        <v/>
      </c>
      <c r="H874" t="str">
        <f>IF(VLOOKUP($A874,Parts!$A:$AM,H$1,0)="X",Y$2,"")</f>
        <v/>
      </c>
      <c r="I874" t="str">
        <f>IF(VLOOKUP($A874,Parts!$A:$AM,I$1,0)="X",Z$2,"")</f>
        <v/>
      </c>
      <c r="J874" t="str">
        <f>IF(VLOOKUP($A874,Parts!$A:$AM,J$1,0)="X",AA$2,"")</f>
        <v/>
      </c>
      <c r="K874" t="str">
        <f>IF(VLOOKUP($A874,Parts!$A:$AM,K$1,0)="X",AB$2,"")</f>
        <v/>
      </c>
      <c r="L874" t="str">
        <f>IF(VLOOKUP($A874,Parts!$A:$AM,L$1,0)="X",AC$2,"")</f>
        <v/>
      </c>
      <c r="M874" t="str">
        <f>IF(VLOOKUP($A874,Parts!$A:$AM,M$1,0)="X",AD$2,"")</f>
        <v/>
      </c>
      <c r="N874" t="str">
        <f>IF(VLOOKUP($A874,Parts!$A:$AM,N$1,0)="X",AE$2,"")</f>
        <v/>
      </c>
      <c r="O874" t="str">
        <f>IF(VLOOKUP($A874,Parts!$A:$AM,O$1,0)="X",AF$2,"")</f>
        <v/>
      </c>
      <c r="P874" t="str">
        <f t="shared" si="14"/>
        <v/>
      </c>
    </row>
    <row r="875" spans="1:16" x14ac:dyDescent="0.25">
      <c r="A875" t="str">
        <f>Table15[[#This Row],[Name]]</f>
        <v>RSB_PLF_DeltaIV5m2</v>
      </c>
      <c r="B875" t="str">
        <f>IF(VLOOKUP($A875,Parts!$A:$AM,B$1,0)="X",S$2,"")</f>
        <v/>
      </c>
      <c r="C875" t="str">
        <f>IF(VLOOKUP($A875,Parts!$A:$AM,C$1,0)="X",T$2,"")</f>
        <v/>
      </c>
      <c r="D875" t="str">
        <f>IF(VLOOKUP($A875,Parts!$A:$AM,D$1,0)="X",U$2,"")</f>
        <v/>
      </c>
      <c r="E875" t="str">
        <f>IF(VLOOKUP($A875,Parts!$A:$AM,E$1,0)="X",V$2,"")</f>
        <v/>
      </c>
      <c r="F875" t="str">
        <f>IF(VLOOKUP($A875,Parts!$A:$AM,F$1,0)="X",W$2,"")</f>
        <v/>
      </c>
      <c r="G875" t="str">
        <f>IF(VLOOKUP($A875,Parts!$A:$AM,G$1,0)="X",X$2,"")</f>
        <v/>
      </c>
      <c r="H875" t="str">
        <f>IF(VLOOKUP($A875,Parts!$A:$AM,H$1,0)="X",Y$2,"")</f>
        <v/>
      </c>
      <c r="I875" t="str">
        <f>IF(VLOOKUP($A875,Parts!$A:$AM,I$1,0)="X",Z$2,"")</f>
        <v/>
      </c>
      <c r="J875" t="str">
        <f>IF(VLOOKUP($A875,Parts!$A:$AM,J$1,0)="X",AA$2,"")</f>
        <v/>
      </c>
      <c r="K875" t="str">
        <f>IF(VLOOKUP($A875,Parts!$A:$AM,K$1,0)="X",AB$2,"")</f>
        <v/>
      </c>
      <c r="L875" t="str">
        <f>IF(VLOOKUP($A875,Parts!$A:$AM,L$1,0)="X",AC$2,"")</f>
        <v/>
      </c>
      <c r="M875" t="str">
        <f>IF(VLOOKUP($A875,Parts!$A:$AM,M$1,0)="X",AD$2,"")</f>
        <v/>
      </c>
      <c r="N875" t="str">
        <f>IF(VLOOKUP($A875,Parts!$A:$AM,N$1,0)="X",AE$2,"")</f>
        <v/>
      </c>
      <c r="O875" t="str">
        <f>IF(VLOOKUP($A875,Parts!$A:$AM,O$1,0)="X",AF$2,"")</f>
        <v/>
      </c>
      <c r="P875" t="str">
        <f t="shared" si="14"/>
        <v/>
      </c>
    </row>
    <row r="876" spans="1:16" x14ac:dyDescent="0.25">
      <c r="A876" t="str">
        <f>Table15[[#This Row],[Name]]</f>
        <v>RSBdecouplerDeltaIV5m</v>
      </c>
      <c r="B876" t="str">
        <f>IF(VLOOKUP($A876,Parts!$A:$AM,B$1,0)="X",S$2,"")</f>
        <v/>
      </c>
      <c r="C876" t="str">
        <f>IF(VLOOKUP($A876,Parts!$A:$AM,C$1,0)="X",T$2,"")</f>
        <v/>
      </c>
      <c r="D876" t="str">
        <f>IF(VLOOKUP($A876,Parts!$A:$AM,D$1,0)="X",U$2,"")</f>
        <v/>
      </c>
      <c r="E876" t="str">
        <f>IF(VLOOKUP($A876,Parts!$A:$AM,E$1,0)="X",V$2,"")</f>
        <v/>
      </c>
      <c r="F876" t="str">
        <f>IF(VLOOKUP($A876,Parts!$A:$AM,F$1,0)="X",W$2,"")</f>
        <v/>
      </c>
      <c r="G876" t="str">
        <f>IF(VLOOKUP($A876,Parts!$A:$AM,G$1,0)="X",X$2,"")</f>
        <v/>
      </c>
      <c r="H876" t="str">
        <f>IF(VLOOKUP($A876,Parts!$A:$AM,H$1,0)="X",Y$2,"")</f>
        <v/>
      </c>
      <c r="I876" t="str">
        <f>IF(VLOOKUP($A876,Parts!$A:$AM,I$1,0)="X",Z$2,"")</f>
        <v/>
      </c>
      <c r="J876" t="str">
        <f>IF(VLOOKUP($A876,Parts!$A:$AM,J$1,0)="X",AA$2,"")</f>
        <v/>
      </c>
      <c r="K876" t="str">
        <f>IF(VLOOKUP($A876,Parts!$A:$AM,K$1,0)="X",AB$2,"")</f>
        <v/>
      </c>
      <c r="L876" t="str">
        <f>IF(VLOOKUP($A876,Parts!$A:$AM,L$1,0)="X",AC$2,"")</f>
        <v/>
      </c>
      <c r="M876" t="str">
        <f>IF(VLOOKUP($A876,Parts!$A:$AM,M$1,0)="X",AD$2,"")</f>
        <v/>
      </c>
      <c r="N876" t="str">
        <f>IF(VLOOKUP($A876,Parts!$A:$AM,N$1,0)="X",AE$2,"")</f>
        <v/>
      </c>
      <c r="O876" t="str">
        <f>IF(VLOOKUP($A876,Parts!$A:$AM,O$1,0)="X",AF$2,"")</f>
        <v/>
      </c>
      <c r="P876" t="str">
        <f t="shared" si="14"/>
        <v/>
      </c>
    </row>
    <row r="877" spans="1:16" x14ac:dyDescent="0.25">
      <c r="A877" t="str">
        <f>Table15[[#This Row],[Name]]</f>
        <v>RSBnosecone5m</v>
      </c>
      <c r="B877" t="str">
        <f>IF(VLOOKUP($A877,Parts!$A:$AM,B$1,0)="X",S$2,"")</f>
        <v/>
      </c>
      <c r="C877" t="str">
        <f>IF(VLOOKUP($A877,Parts!$A:$AM,C$1,0)="X",T$2,"")</f>
        <v/>
      </c>
      <c r="D877" t="str">
        <f>IF(VLOOKUP($A877,Parts!$A:$AM,D$1,0)="X",U$2,"")</f>
        <v/>
      </c>
      <c r="E877" t="str">
        <f>IF(VLOOKUP($A877,Parts!$A:$AM,E$1,0)="X",V$2,"")</f>
        <v/>
      </c>
      <c r="F877" t="str">
        <f>IF(VLOOKUP($A877,Parts!$A:$AM,F$1,0)="X",W$2,"")</f>
        <v/>
      </c>
      <c r="G877" t="str">
        <f>IF(VLOOKUP($A877,Parts!$A:$AM,G$1,0)="X",X$2,"")</f>
        <v/>
      </c>
      <c r="H877" t="str">
        <f>IF(VLOOKUP($A877,Parts!$A:$AM,H$1,0)="X",Y$2,"")</f>
        <v/>
      </c>
      <c r="I877" t="str">
        <f>IF(VLOOKUP($A877,Parts!$A:$AM,I$1,0)="X",Z$2,"")</f>
        <v/>
      </c>
      <c r="J877" t="str">
        <f>IF(VLOOKUP($A877,Parts!$A:$AM,J$1,0)="X",AA$2,"")</f>
        <v/>
      </c>
      <c r="K877" t="str">
        <f>IF(VLOOKUP($A877,Parts!$A:$AM,K$1,0)="X",AB$2,"")</f>
        <v/>
      </c>
      <c r="L877" t="str">
        <f>IF(VLOOKUP($A877,Parts!$A:$AM,L$1,0)="X",AC$2,"")</f>
        <v/>
      </c>
      <c r="M877" t="str">
        <f>IF(VLOOKUP($A877,Parts!$A:$AM,M$1,0)="X",AD$2,"")</f>
        <v/>
      </c>
      <c r="N877" t="str">
        <f>IF(VLOOKUP($A877,Parts!$A:$AM,N$1,0)="X",AE$2,"")</f>
        <v/>
      </c>
      <c r="O877" t="str">
        <f>IF(VLOOKUP($A877,Parts!$A:$AM,O$1,0)="X",AF$2,"")</f>
        <v/>
      </c>
      <c r="P877" t="str">
        <f t="shared" si="14"/>
        <v/>
      </c>
    </row>
    <row r="878" spans="1:16" x14ac:dyDescent="0.25">
      <c r="A878" t="str">
        <f>Table15[[#This Row],[Name]]</f>
        <v>RSBdecouplerDeltaIV4mPayload</v>
      </c>
      <c r="B878" t="str">
        <f>IF(VLOOKUP($A878,Parts!$A:$AM,B$1,0)="X",S$2,"")</f>
        <v/>
      </c>
      <c r="C878" t="str">
        <f>IF(VLOOKUP($A878,Parts!$A:$AM,C$1,0)="X",T$2,"")</f>
        <v/>
      </c>
      <c r="D878" t="str">
        <f>IF(VLOOKUP($A878,Parts!$A:$AM,D$1,0)="X",U$2,"")</f>
        <v/>
      </c>
      <c r="E878" t="str">
        <f>IF(VLOOKUP($A878,Parts!$A:$AM,E$1,0)="X",V$2,"")</f>
        <v/>
      </c>
      <c r="F878" t="str">
        <f>IF(VLOOKUP($A878,Parts!$A:$AM,F$1,0)="X",W$2,"")</f>
        <v/>
      </c>
      <c r="G878" t="str">
        <f>IF(VLOOKUP($A878,Parts!$A:$AM,G$1,0)="X",X$2,"")</f>
        <v/>
      </c>
      <c r="H878" t="str">
        <f>IF(VLOOKUP($A878,Parts!$A:$AM,H$1,0)="X",Y$2,"")</f>
        <v/>
      </c>
      <c r="I878" t="str">
        <f>IF(VLOOKUP($A878,Parts!$A:$AM,I$1,0)="X",Z$2,"")</f>
        <v/>
      </c>
      <c r="J878" t="str">
        <f>IF(VLOOKUP($A878,Parts!$A:$AM,J$1,0)="X",AA$2,"")</f>
        <v/>
      </c>
      <c r="K878" t="str">
        <f>IF(VLOOKUP($A878,Parts!$A:$AM,K$1,0)="X",AB$2,"")</f>
        <v/>
      </c>
      <c r="L878" t="str">
        <f>IF(VLOOKUP($A878,Parts!$A:$AM,L$1,0)="X",AC$2,"")</f>
        <v/>
      </c>
      <c r="M878" t="str">
        <f>IF(VLOOKUP($A878,Parts!$A:$AM,M$1,0)="X",AD$2,"")</f>
        <v/>
      </c>
      <c r="N878" t="str">
        <f>IF(VLOOKUP($A878,Parts!$A:$AM,N$1,0)="X",AE$2,"")</f>
        <v/>
      </c>
      <c r="O878" t="str">
        <f>IF(VLOOKUP($A878,Parts!$A:$AM,O$1,0)="X",AF$2,"")</f>
        <v/>
      </c>
      <c r="P878" t="str">
        <f t="shared" si="14"/>
        <v/>
      </c>
    </row>
    <row r="879" spans="1:16" x14ac:dyDescent="0.25">
      <c r="A879" t="str">
        <f>Table15[[#This Row],[Name]]</f>
        <v>RSBdecouplerDeltaIV5mPayload</v>
      </c>
      <c r="B879" t="str">
        <f>IF(VLOOKUP($A879,Parts!$A:$AM,B$1,0)="X",S$2,"")</f>
        <v/>
      </c>
      <c r="C879" t="str">
        <f>IF(VLOOKUP($A879,Parts!$A:$AM,C$1,0)="X",T$2,"")</f>
        <v/>
      </c>
      <c r="D879" t="str">
        <f>IF(VLOOKUP($A879,Parts!$A:$AM,D$1,0)="X",U$2,"")</f>
        <v/>
      </c>
      <c r="E879" t="str">
        <f>IF(VLOOKUP($A879,Parts!$A:$AM,E$1,0)="X",V$2,"")</f>
        <v/>
      </c>
      <c r="F879" t="str">
        <f>IF(VLOOKUP($A879,Parts!$A:$AM,F$1,0)="X",W$2,"")</f>
        <v/>
      </c>
      <c r="G879" t="str">
        <f>IF(VLOOKUP($A879,Parts!$A:$AM,G$1,0)="X",X$2,"")</f>
        <v/>
      </c>
      <c r="H879" t="str">
        <f>IF(VLOOKUP($A879,Parts!$A:$AM,H$1,0)="X",Y$2,"")</f>
        <v/>
      </c>
      <c r="I879" t="str">
        <f>IF(VLOOKUP($A879,Parts!$A:$AM,I$1,0)="X",Z$2,"")</f>
        <v/>
      </c>
      <c r="J879" t="str">
        <f>IF(VLOOKUP($A879,Parts!$A:$AM,J$1,0)="X",AA$2,"")</f>
        <v/>
      </c>
      <c r="K879" t="str">
        <f>IF(VLOOKUP($A879,Parts!$A:$AM,K$1,0)="X",AB$2,"")</f>
        <v/>
      </c>
      <c r="L879" t="str">
        <f>IF(VLOOKUP($A879,Parts!$A:$AM,L$1,0)="X",AC$2,"")</f>
        <v/>
      </c>
      <c r="M879" t="str">
        <f>IF(VLOOKUP($A879,Parts!$A:$AM,M$1,0)="X",AD$2,"")</f>
        <v/>
      </c>
      <c r="N879" t="str">
        <f>IF(VLOOKUP($A879,Parts!$A:$AM,N$1,0)="X",AE$2,"")</f>
        <v/>
      </c>
      <c r="O879" t="str">
        <f>IF(VLOOKUP($A879,Parts!$A:$AM,O$1,0)="X",AF$2,"")</f>
        <v/>
      </c>
      <c r="P879" t="str">
        <f t="shared" si="14"/>
        <v/>
      </c>
    </row>
    <row r="880" spans="1:16" x14ac:dyDescent="0.25">
      <c r="A880" t="str">
        <f>Table15[[#This Row],[Name]]</f>
        <v>RSBadapterDeltaIV5m3m</v>
      </c>
      <c r="B880" t="str">
        <f>IF(VLOOKUP($A880,Parts!$A:$AM,B$1,0)="X",S$2,"")</f>
        <v/>
      </c>
      <c r="C880" t="str">
        <f>IF(VLOOKUP($A880,Parts!$A:$AM,C$1,0)="X",T$2,"")</f>
        <v/>
      </c>
      <c r="D880" t="str">
        <f>IF(VLOOKUP($A880,Parts!$A:$AM,D$1,0)="X",U$2,"")</f>
        <v/>
      </c>
      <c r="E880" t="str">
        <f>IF(VLOOKUP($A880,Parts!$A:$AM,E$1,0)="X",V$2,"")</f>
        <v/>
      </c>
      <c r="F880" t="str">
        <f>IF(VLOOKUP($A880,Parts!$A:$AM,F$1,0)="X",W$2,"")</f>
        <v/>
      </c>
      <c r="G880" t="str">
        <f>IF(VLOOKUP($A880,Parts!$A:$AM,G$1,0)="X",X$2,"")</f>
        <v/>
      </c>
      <c r="H880" t="str">
        <f>IF(VLOOKUP($A880,Parts!$A:$AM,H$1,0)="X",Y$2,"")</f>
        <v/>
      </c>
      <c r="I880" t="str">
        <f>IF(VLOOKUP($A880,Parts!$A:$AM,I$1,0)="X",Z$2,"")</f>
        <v/>
      </c>
      <c r="J880" t="str">
        <f>IF(VLOOKUP($A880,Parts!$A:$AM,J$1,0)="X",AA$2,"")</f>
        <v/>
      </c>
      <c r="K880" t="str">
        <f>IF(VLOOKUP($A880,Parts!$A:$AM,K$1,0)="X",AB$2,"")</f>
        <v/>
      </c>
      <c r="L880" t="str">
        <f>IF(VLOOKUP($A880,Parts!$A:$AM,L$1,0)="X",AC$2,"")</f>
        <v/>
      </c>
      <c r="M880" t="str">
        <f>IF(VLOOKUP($A880,Parts!$A:$AM,M$1,0)="X",AD$2,"")</f>
        <v/>
      </c>
      <c r="N880" t="str">
        <f>IF(VLOOKUP($A880,Parts!$A:$AM,N$1,0)="X",AE$2,"")</f>
        <v/>
      </c>
      <c r="O880" t="str">
        <f>IF(VLOOKUP($A880,Parts!$A:$AM,O$1,0)="X",AF$2,"")</f>
        <v/>
      </c>
      <c r="P880" t="str">
        <f t="shared" si="14"/>
        <v/>
      </c>
    </row>
    <row r="881" spans="1:16" x14ac:dyDescent="0.25">
      <c r="A881" t="str">
        <f>Table15[[#This Row],[Name]]</f>
        <v>RSBtowerDelta2</v>
      </c>
      <c r="B881" t="str">
        <f>IF(VLOOKUP($A881,Parts!$A:$AM,B$1,0)="X",S$2,"")</f>
        <v/>
      </c>
      <c r="C881" t="str">
        <f>IF(VLOOKUP($A881,Parts!$A:$AM,C$1,0)="X",T$2,"")</f>
        <v/>
      </c>
      <c r="D881" t="str">
        <f>IF(VLOOKUP($A881,Parts!$A:$AM,D$1,0)="X",U$2,"")</f>
        <v/>
      </c>
      <c r="E881" t="str">
        <f>IF(VLOOKUP($A881,Parts!$A:$AM,E$1,0)="X",V$2,"")</f>
        <v/>
      </c>
      <c r="F881" t="str">
        <f>IF(VLOOKUP($A881,Parts!$A:$AM,F$1,0)="X",W$2,"")</f>
        <v/>
      </c>
      <c r="G881" t="str">
        <f>IF(VLOOKUP($A881,Parts!$A:$AM,G$1,0)="X",X$2,"")</f>
        <v/>
      </c>
      <c r="H881" t="str">
        <f>IF(VLOOKUP($A881,Parts!$A:$AM,H$1,0)="X",Y$2,"")</f>
        <v/>
      </c>
      <c r="I881" t="str">
        <f>IF(VLOOKUP($A881,Parts!$A:$AM,I$1,0)="X",Z$2,"")</f>
        <v/>
      </c>
      <c r="J881" t="str">
        <f>IF(VLOOKUP($A881,Parts!$A:$AM,J$1,0)="X",AA$2,"")</f>
        <v/>
      </c>
      <c r="K881" t="str">
        <f>IF(VLOOKUP($A881,Parts!$A:$AM,K$1,0)="X",AB$2,"")</f>
        <v/>
      </c>
      <c r="L881" t="str">
        <f>IF(VLOOKUP($A881,Parts!$A:$AM,L$1,0)="X",AC$2,"")</f>
        <v/>
      </c>
      <c r="M881" t="str">
        <f>IF(VLOOKUP($A881,Parts!$A:$AM,M$1,0)="X",AD$2,"")</f>
        <v/>
      </c>
      <c r="N881" t="str">
        <f>IF(VLOOKUP($A881,Parts!$A:$AM,N$1,0)="X",AE$2,"")</f>
        <v/>
      </c>
      <c r="O881" t="str">
        <f>IF(VLOOKUP($A881,Parts!$A:$AM,O$1,0)="X",AF$2,"")</f>
        <v/>
      </c>
      <c r="P881" t="str">
        <f t="shared" si="14"/>
        <v/>
      </c>
    </row>
    <row r="882" spans="1:16" x14ac:dyDescent="0.25">
      <c r="A882" t="str">
        <f>Table15[[#This Row],[Name]]</f>
        <v>deltaWing</v>
      </c>
      <c r="B882" t="str">
        <f>IF(VLOOKUP($A882,Parts!$A:$AM,B$1,0)="X",S$2,"")</f>
        <v/>
      </c>
      <c r="C882" t="str">
        <f>IF(VLOOKUP($A882,Parts!$A:$AM,C$1,0)="X",T$2,"")</f>
        <v/>
      </c>
      <c r="D882" t="str">
        <f>IF(VLOOKUP($A882,Parts!$A:$AM,D$1,0)="X",U$2,"")</f>
        <v/>
      </c>
      <c r="E882" t="str">
        <f>IF(VLOOKUP($A882,Parts!$A:$AM,E$1,0)="X",V$2,"")</f>
        <v/>
      </c>
      <c r="F882" t="str">
        <f>IF(VLOOKUP($A882,Parts!$A:$AM,F$1,0)="X",W$2,"")</f>
        <v/>
      </c>
      <c r="G882" t="str">
        <f>IF(VLOOKUP($A882,Parts!$A:$AM,G$1,0)="X",X$2,"")</f>
        <v/>
      </c>
      <c r="H882" t="str">
        <f>IF(VLOOKUP($A882,Parts!$A:$AM,H$1,0)="X",Y$2,"")</f>
        <v/>
      </c>
      <c r="I882" t="str">
        <f>IF(VLOOKUP($A882,Parts!$A:$AM,I$1,0)="X",Z$2,"")</f>
        <v/>
      </c>
      <c r="J882" t="str">
        <f>IF(VLOOKUP($A882,Parts!$A:$AM,J$1,0)="X",AA$2,"")</f>
        <v/>
      </c>
      <c r="K882" t="str">
        <f>IF(VLOOKUP($A882,Parts!$A:$AM,K$1,0)="X",AB$2,"")</f>
        <v/>
      </c>
      <c r="L882" t="str">
        <f>IF(VLOOKUP($A882,Parts!$A:$AM,L$1,0)="X",AC$2,"")</f>
        <v/>
      </c>
      <c r="M882" t="str">
        <f>IF(VLOOKUP($A882,Parts!$A:$AM,M$1,0)="X",AD$2,"")</f>
        <v/>
      </c>
      <c r="N882" t="str">
        <f>IF(VLOOKUP($A882,Parts!$A:$AM,N$1,0)="X",AE$2,"")</f>
        <v/>
      </c>
      <c r="O882" t="str">
        <f>IF(VLOOKUP($A882,Parts!$A:$AM,O$1,0)="X",AF$2,"")</f>
        <v/>
      </c>
      <c r="P882" t="str">
        <f t="shared" si="14"/>
        <v/>
      </c>
    </row>
    <row r="883" spans="1:16" x14ac:dyDescent="0.25">
      <c r="A883" t="str">
        <f>Table15[[#This Row],[Name]]</f>
        <v>winglet3</v>
      </c>
      <c r="B883" t="str">
        <f>IF(VLOOKUP($A883,Parts!$A:$AM,B$1,0)="X",S$2,"")</f>
        <v/>
      </c>
      <c r="C883" t="str">
        <f>IF(VLOOKUP($A883,Parts!$A:$AM,C$1,0)="X",T$2,"")</f>
        <v/>
      </c>
      <c r="D883" t="str">
        <f>IF(VLOOKUP($A883,Parts!$A:$AM,D$1,0)="X",U$2,"")</f>
        <v/>
      </c>
      <c r="E883" t="str">
        <f>IF(VLOOKUP($A883,Parts!$A:$AM,E$1,0)="X",V$2,"")</f>
        <v/>
      </c>
      <c r="F883" t="str">
        <f>IF(VLOOKUP($A883,Parts!$A:$AM,F$1,0)="X",W$2,"")</f>
        <v/>
      </c>
      <c r="G883" t="str">
        <f>IF(VLOOKUP($A883,Parts!$A:$AM,G$1,0)="X",X$2,"")</f>
        <v/>
      </c>
      <c r="H883" t="str">
        <f>IF(VLOOKUP($A883,Parts!$A:$AM,H$1,0)="X",Y$2,"")</f>
        <v/>
      </c>
      <c r="I883" t="str">
        <f>IF(VLOOKUP($A883,Parts!$A:$AM,I$1,0)="X",Z$2,"")</f>
        <v/>
      </c>
      <c r="J883" t="str">
        <f>IF(VLOOKUP($A883,Parts!$A:$AM,J$1,0)="X",AA$2,"")</f>
        <v/>
      </c>
      <c r="K883" t="str">
        <f>IF(VLOOKUP($A883,Parts!$A:$AM,K$1,0)="X",AB$2,"")</f>
        <v/>
      </c>
      <c r="L883" t="str">
        <f>IF(VLOOKUP($A883,Parts!$A:$AM,L$1,0)="X",AC$2,"")</f>
        <v/>
      </c>
      <c r="M883" t="str">
        <f>IF(VLOOKUP($A883,Parts!$A:$AM,M$1,0)="X",AD$2,"")</f>
        <v/>
      </c>
      <c r="N883" t="str">
        <f>IF(VLOOKUP($A883,Parts!$A:$AM,N$1,0)="X",AE$2,"")</f>
        <v/>
      </c>
      <c r="O883" t="str">
        <f>IF(VLOOKUP($A883,Parts!$A:$AM,O$1,0)="X",AF$2,"")</f>
        <v/>
      </c>
      <c r="P883" t="str">
        <f t="shared" si="14"/>
        <v/>
      </c>
    </row>
    <row r="884" spans="1:16" x14ac:dyDescent="0.25">
      <c r="A884" t="str">
        <f>Table15[[#This Row],[Name]]</f>
        <v>RSBtankDelta2K</v>
      </c>
      <c r="B884" t="str">
        <f>IF(VLOOKUP($A884,Parts!$A:$AM,B$1,0)="X",S$2,"")</f>
        <v/>
      </c>
      <c r="C884" t="str">
        <f>IF(VLOOKUP($A884,Parts!$A:$AM,C$1,0)="X",T$2,"")</f>
        <v/>
      </c>
      <c r="D884" t="str">
        <f>IF(VLOOKUP($A884,Parts!$A:$AM,D$1,0)="X",U$2,"")</f>
        <v/>
      </c>
      <c r="E884" t="str">
        <f>IF(VLOOKUP($A884,Parts!$A:$AM,E$1,0)="X",V$2,"")</f>
        <v/>
      </c>
      <c r="F884" t="str">
        <f>IF(VLOOKUP($A884,Parts!$A:$AM,F$1,0)="X",W$2,"")</f>
        <v/>
      </c>
      <c r="G884" t="str">
        <f>IF(VLOOKUP($A884,Parts!$A:$AM,G$1,0)="X",X$2,"")</f>
        <v/>
      </c>
      <c r="H884" t="str">
        <f>IF(VLOOKUP($A884,Parts!$A:$AM,H$1,0)="X",Y$2,"")</f>
        <v/>
      </c>
      <c r="I884" t="str">
        <f>IF(VLOOKUP($A884,Parts!$A:$AM,I$1,0)="X",Z$2,"")</f>
        <v/>
      </c>
      <c r="J884" t="str">
        <f>IF(VLOOKUP($A884,Parts!$A:$AM,J$1,0)="X",AA$2,"")</f>
        <v/>
      </c>
      <c r="K884" t="str">
        <f>IF(VLOOKUP($A884,Parts!$A:$AM,K$1,0)="X",AB$2,"")</f>
        <v/>
      </c>
      <c r="L884" t="str">
        <f>IF(VLOOKUP($A884,Parts!$A:$AM,L$1,0)="X",AC$2,"")</f>
        <v/>
      </c>
      <c r="M884" t="str">
        <f>IF(VLOOKUP($A884,Parts!$A:$AM,M$1,0)="X",AD$2,"")</f>
        <v/>
      </c>
      <c r="N884" t="str">
        <f>IF(VLOOKUP($A884,Parts!$A:$AM,N$1,0)="X",AE$2,"")</f>
        <v/>
      </c>
      <c r="O884" t="str">
        <f>IF(VLOOKUP($A884,Parts!$A:$AM,O$1,0)="X",AF$2,"")</f>
        <v/>
      </c>
      <c r="P884" t="str">
        <f t="shared" si="14"/>
        <v/>
      </c>
    </row>
    <row r="885" spans="1:16" x14ac:dyDescent="0.25">
      <c r="A885" t="str">
        <f>Table15[[#This Row],[Name]]</f>
        <v>RO-DerwentV</v>
      </c>
      <c r="B885" t="str">
        <f>IF(VLOOKUP($A885,Parts!$A:$AM,B$1,0)="X",S$2,"")</f>
        <v/>
      </c>
      <c r="C885" t="str">
        <f>IF(VLOOKUP($A885,Parts!$A:$AM,C$1,0)="X",T$2,"")</f>
        <v/>
      </c>
      <c r="D885" t="str">
        <f>IF(VLOOKUP($A885,Parts!$A:$AM,D$1,0)="X",U$2,"")</f>
        <v/>
      </c>
      <c r="E885" t="str">
        <f>IF(VLOOKUP($A885,Parts!$A:$AM,E$1,0)="X",V$2,"")</f>
        <v/>
      </c>
      <c r="F885" t="str">
        <f>IF(VLOOKUP($A885,Parts!$A:$AM,F$1,0)="X",W$2,"")</f>
        <v/>
      </c>
      <c r="G885" t="str">
        <f>IF(VLOOKUP($A885,Parts!$A:$AM,G$1,0)="X",X$2,"")</f>
        <v/>
      </c>
      <c r="H885" t="str">
        <f>IF(VLOOKUP($A885,Parts!$A:$AM,H$1,0)="X",Y$2,"")</f>
        <v/>
      </c>
      <c r="I885" t="str">
        <f>IF(VLOOKUP($A885,Parts!$A:$AM,I$1,0)="X",Z$2,"")</f>
        <v/>
      </c>
      <c r="J885" t="str">
        <f>IF(VLOOKUP($A885,Parts!$A:$AM,J$1,0)="X",AA$2,"")</f>
        <v/>
      </c>
      <c r="K885" t="str">
        <f>IF(VLOOKUP($A885,Parts!$A:$AM,K$1,0)="X",AB$2,"")</f>
        <v/>
      </c>
      <c r="L885" t="str">
        <f>IF(VLOOKUP($A885,Parts!$A:$AM,L$1,0)="X",AC$2,"")</f>
        <v/>
      </c>
      <c r="M885" t="str">
        <f>IF(VLOOKUP($A885,Parts!$A:$AM,M$1,0)="X",AD$2,"")</f>
        <v/>
      </c>
      <c r="N885" t="str">
        <f>IF(VLOOKUP($A885,Parts!$A:$AM,N$1,0)="X",AE$2,"")</f>
        <v/>
      </c>
      <c r="O885" t="str">
        <f>IF(VLOOKUP($A885,Parts!$A:$AM,O$1,0)="X",AF$2,"")</f>
        <v/>
      </c>
      <c r="P885" t="str">
        <f t="shared" si="14"/>
        <v/>
      </c>
    </row>
    <row r="886" spans="1:16" x14ac:dyDescent="0.25">
      <c r="A886" t="str">
        <f>Table15[[#This Row],[Name]]</f>
        <v>SXTClyde</v>
      </c>
      <c r="B886" t="str">
        <f>IF(VLOOKUP($A886,Parts!$A:$AM,B$1,0)="X",S$2,"")</f>
        <v/>
      </c>
      <c r="C886" t="str">
        <f>IF(VLOOKUP($A886,Parts!$A:$AM,C$1,0)="X",T$2,"")</f>
        <v/>
      </c>
      <c r="D886" t="str">
        <f>IF(VLOOKUP($A886,Parts!$A:$AM,D$1,0)="X",U$2,"")</f>
        <v/>
      </c>
      <c r="E886" t="str">
        <f>IF(VLOOKUP($A886,Parts!$A:$AM,E$1,0)="X",V$2,"")</f>
        <v/>
      </c>
      <c r="F886" t="str">
        <f>IF(VLOOKUP($A886,Parts!$A:$AM,F$1,0)="X",W$2,"")</f>
        <v/>
      </c>
      <c r="G886" t="str">
        <f>IF(VLOOKUP($A886,Parts!$A:$AM,G$1,0)="X",X$2,"")</f>
        <v/>
      </c>
      <c r="H886" t="str">
        <f>IF(VLOOKUP($A886,Parts!$A:$AM,H$1,0)="X",Y$2,"")</f>
        <v xml:space="preserve">    MODULE
    { name = ModuleTagHabitable }
</v>
      </c>
      <c r="I886" t="str">
        <f>IF(VLOOKUP($A886,Parts!$A:$AM,I$1,0)="X",Z$2,"")</f>
        <v/>
      </c>
      <c r="J886" t="str">
        <f>IF(VLOOKUP($A886,Parts!$A:$AM,J$1,0)="X",AA$2,"")</f>
        <v/>
      </c>
      <c r="K886" t="str">
        <f>IF(VLOOKUP($A886,Parts!$A:$AM,K$1,0)="X",AB$2,"")</f>
        <v/>
      </c>
      <c r="L886" t="str">
        <f>IF(VLOOKUP($A886,Parts!$A:$AM,L$1,0)="X",AC$2,"")</f>
        <v/>
      </c>
      <c r="M886" t="str">
        <f>IF(VLOOKUP($A886,Parts!$A:$AM,M$1,0)="X",AD$2,"")</f>
        <v/>
      </c>
      <c r="N886" t="str">
        <f>IF(VLOOKUP($A886,Parts!$A:$AM,N$1,0)="X",AE$2,"")</f>
        <v/>
      </c>
      <c r="O886" t="str">
        <f>IF(VLOOKUP($A886,Parts!$A:$AM,O$1,0)="X",AF$2,"")</f>
        <v/>
      </c>
      <c r="P886" t="str">
        <f t="shared" si="14"/>
        <v xml:space="preserve">    MODULE
    { name = ModuleTagHabitable }
</v>
      </c>
    </row>
    <row r="887" spans="1:16" x14ac:dyDescent="0.25">
      <c r="A887" t="str">
        <f>Table15[[#This Row],[Name]]</f>
        <v>Diamant_Stage1</v>
      </c>
      <c r="B887" t="str">
        <f>IF(VLOOKUP($A887,Parts!$A:$AM,B$1,0)="X",S$2,"")</f>
        <v/>
      </c>
      <c r="C887" t="str">
        <f>IF(VLOOKUP($A887,Parts!$A:$AM,C$1,0)="X",T$2,"")</f>
        <v/>
      </c>
      <c r="D887" t="str">
        <f>IF(VLOOKUP($A887,Parts!$A:$AM,D$1,0)="X",U$2,"")</f>
        <v/>
      </c>
      <c r="E887" t="str">
        <f>IF(VLOOKUP($A887,Parts!$A:$AM,E$1,0)="X",V$2,"")</f>
        <v/>
      </c>
      <c r="F887" t="str">
        <f>IF(VLOOKUP($A887,Parts!$A:$AM,F$1,0)="X",W$2,"")</f>
        <v/>
      </c>
      <c r="G887" t="str">
        <f>IF(VLOOKUP($A887,Parts!$A:$AM,G$1,0)="X",X$2,"")</f>
        <v/>
      </c>
      <c r="H887" t="str">
        <f>IF(VLOOKUP($A887,Parts!$A:$AM,H$1,0)="X",Y$2,"")</f>
        <v/>
      </c>
      <c r="I887" t="str">
        <f>IF(VLOOKUP($A887,Parts!$A:$AM,I$1,0)="X",Z$2,"")</f>
        <v/>
      </c>
      <c r="J887" t="str">
        <f>IF(VLOOKUP($A887,Parts!$A:$AM,J$1,0)="X",AA$2,"")</f>
        <v/>
      </c>
      <c r="K887" t="str">
        <f>IF(VLOOKUP($A887,Parts!$A:$AM,K$1,0)="X",AB$2,"")</f>
        <v/>
      </c>
      <c r="L887" t="str">
        <f>IF(VLOOKUP($A887,Parts!$A:$AM,L$1,0)="X",AC$2,"")</f>
        <v/>
      </c>
      <c r="M887" t="str">
        <f>IF(VLOOKUP($A887,Parts!$A:$AM,M$1,0)="X",AD$2,"")</f>
        <v/>
      </c>
      <c r="N887" t="str">
        <f>IF(VLOOKUP($A887,Parts!$A:$AM,N$1,0)="X",AE$2,"")</f>
        <v/>
      </c>
      <c r="O887" t="str">
        <f>IF(VLOOKUP($A887,Parts!$A:$AM,O$1,0)="X",AF$2,"")</f>
        <v/>
      </c>
      <c r="P887" t="str">
        <f t="shared" si="14"/>
        <v/>
      </c>
    </row>
    <row r="888" spans="1:16" x14ac:dyDescent="0.25">
      <c r="A888" t="str">
        <f>Table15[[#This Row],[Name]]</f>
        <v>Diamant_Stage2</v>
      </c>
      <c r="B888" t="str">
        <f>IF(VLOOKUP($A888,Parts!$A:$AM,B$1,0)="X",S$2,"")</f>
        <v/>
      </c>
      <c r="C888" t="str">
        <f>IF(VLOOKUP($A888,Parts!$A:$AM,C$1,0)="X",T$2,"")</f>
        <v/>
      </c>
      <c r="D888" t="str">
        <f>IF(VLOOKUP($A888,Parts!$A:$AM,D$1,0)="X",U$2,"")</f>
        <v/>
      </c>
      <c r="E888" t="str">
        <f>IF(VLOOKUP($A888,Parts!$A:$AM,E$1,0)="X",V$2,"")</f>
        <v/>
      </c>
      <c r="F888" t="str">
        <f>IF(VLOOKUP($A888,Parts!$A:$AM,F$1,0)="X",W$2,"")</f>
        <v/>
      </c>
      <c r="G888" t="str">
        <f>IF(VLOOKUP($A888,Parts!$A:$AM,G$1,0)="X",X$2,"")</f>
        <v/>
      </c>
      <c r="H888" t="str">
        <f>IF(VLOOKUP($A888,Parts!$A:$AM,H$1,0)="X",Y$2,"")</f>
        <v/>
      </c>
      <c r="I888" t="str">
        <f>IF(VLOOKUP($A888,Parts!$A:$AM,I$1,0)="X",Z$2,"")</f>
        <v/>
      </c>
      <c r="J888" t="str">
        <f>IF(VLOOKUP($A888,Parts!$A:$AM,J$1,0)="X",AA$2,"")</f>
        <v/>
      </c>
      <c r="K888" t="str">
        <f>IF(VLOOKUP($A888,Parts!$A:$AM,K$1,0)="X",AB$2,"")</f>
        <v/>
      </c>
      <c r="L888" t="str">
        <f>IF(VLOOKUP($A888,Parts!$A:$AM,L$1,0)="X",AC$2,"")</f>
        <v/>
      </c>
      <c r="M888" t="str">
        <f>IF(VLOOKUP($A888,Parts!$A:$AM,M$1,0)="X",AD$2,"")</f>
        <v/>
      </c>
      <c r="N888" t="str">
        <f>IF(VLOOKUP($A888,Parts!$A:$AM,N$1,0)="X",AE$2,"")</f>
        <v/>
      </c>
      <c r="O888" t="str">
        <f>IF(VLOOKUP($A888,Parts!$A:$AM,O$1,0)="X",AF$2,"")</f>
        <v/>
      </c>
      <c r="P888" t="str">
        <f t="shared" si="14"/>
        <v/>
      </c>
    </row>
    <row r="889" spans="1:16" x14ac:dyDescent="0.25">
      <c r="A889" t="str">
        <f>Table15[[#This Row],[Name]]</f>
        <v>DiamantFairing</v>
      </c>
      <c r="B889" t="str">
        <f>IF(VLOOKUP($A889,Parts!$A:$AM,B$1,0)="X",S$2,"")</f>
        <v/>
      </c>
      <c r="C889" t="str">
        <f>IF(VLOOKUP($A889,Parts!$A:$AM,C$1,0)="X",T$2,"")</f>
        <v/>
      </c>
      <c r="D889" t="str">
        <f>IF(VLOOKUP($A889,Parts!$A:$AM,D$1,0)="X",U$2,"")</f>
        <v/>
      </c>
      <c r="E889" t="str">
        <f>IF(VLOOKUP($A889,Parts!$A:$AM,E$1,0)="X",V$2,"")</f>
        <v/>
      </c>
      <c r="F889" t="str">
        <f>IF(VLOOKUP($A889,Parts!$A:$AM,F$1,0)="X",W$2,"")</f>
        <v/>
      </c>
      <c r="G889" t="str">
        <f>IF(VLOOKUP($A889,Parts!$A:$AM,G$1,0)="X",X$2,"")</f>
        <v/>
      </c>
      <c r="H889" t="str">
        <f>IF(VLOOKUP($A889,Parts!$A:$AM,H$1,0)="X",Y$2,"")</f>
        <v/>
      </c>
      <c r="I889" t="str">
        <f>IF(VLOOKUP($A889,Parts!$A:$AM,I$1,0)="X",Z$2,"")</f>
        <v/>
      </c>
      <c r="J889" t="str">
        <f>IF(VLOOKUP($A889,Parts!$A:$AM,J$1,0)="X",AA$2,"")</f>
        <v/>
      </c>
      <c r="K889" t="str">
        <f>IF(VLOOKUP($A889,Parts!$A:$AM,K$1,0)="X",AB$2,"")</f>
        <v/>
      </c>
      <c r="L889" t="str">
        <f>IF(VLOOKUP($A889,Parts!$A:$AM,L$1,0)="X",AC$2,"")</f>
        <v/>
      </c>
      <c r="M889" t="str">
        <f>IF(VLOOKUP($A889,Parts!$A:$AM,M$1,0)="X",AD$2,"")</f>
        <v/>
      </c>
      <c r="N889" t="str">
        <f>IF(VLOOKUP($A889,Parts!$A:$AM,N$1,0)="X",AE$2,"")</f>
        <v/>
      </c>
      <c r="O889" t="str">
        <f>IF(VLOOKUP($A889,Parts!$A:$AM,O$1,0)="X",AF$2,"")</f>
        <v/>
      </c>
      <c r="P889" t="str">
        <f t="shared" si="14"/>
        <v/>
      </c>
    </row>
    <row r="890" spans="1:16" x14ac:dyDescent="0.25">
      <c r="A890" t="str">
        <f>Table15[[#This Row],[Name]]</f>
        <v>DecouplerDiamant</v>
      </c>
      <c r="B890" t="str">
        <f>IF(VLOOKUP($A890,Parts!$A:$AM,B$1,0)="X",S$2,"")</f>
        <v/>
      </c>
      <c r="C890" t="str">
        <f>IF(VLOOKUP($A890,Parts!$A:$AM,C$1,0)="X",T$2,"")</f>
        <v/>
      </c>
      <c r="D890" t="str">
        <f>IF(VLOOKUP($A890,Parts!$A:$AM,D$1,0)="X",U$2,"")</f>
        <v/>
      </c>
      <c r="E890" t="str">
        <f>IF(VLOOKUP($A890,Parts!$A:$AM,E$1,0)="X",V$2,"")</f>
        <v/>
      </c>
      <c r="F890" t="str">
        <f>IF(VLOOKUP($A890,Parts!$A:$AM,F$1,0)="X",W$2,"")</f>
        <v/>
      </c>
      <c r="G890" t="str">
        <f>IF(VLOOKUP($A890,Parts!$A:$AM,G$1,0)="X",X$2,"")</f>
        <v/>
      </c>
      <c r="H890" t="str">
        <f>IF(VLOOKUP($A890,Parts!$A:$AM,H$1,0)="X",Y$2,"")</f>
        <v/>
      </c>
      <c r="I890" t="str">
        <f>IF(VLOOKUP($A890,Parts!$A:$AM,I$1,0)="X",Z$2,"")</f>
        <v/>
      </c>
      <c r="J890" t="str">
        <f>IF(VLOOKUP($A890,Parts!$A:$AM,J$1,0)="X",AA$2,"")</f>
        <v/>
      </c>
      <c r="K890" t="str">
        <f>IF(VLOOKUP($A890,Parts!$A:$AM,K$1,0)="X",AB$2,"")</f>
        <v/>
      </c>
      <c r="L890" t="str">
        <f>IF(VLOOKUP($A890,Parts!$A:$AM,L$1,0)="X",AC$2,"")</f>
        <v/>
      </c>
      <c r="M890" t="str">
        <f>IF(VLOOKUP($A890,Parts!$A:$AM,M$1,0)="X",AD$2,"")</f>
        <v/>
      </c>
      <c r="N890" t="str">
        <f>IF(VLOOKUP($A890,Parts!$A:$AM,N$1,0)="X",AE$2,"")</f>
        <v/>
      </c>
      <c r="O890" t="str">
        <f>IF(VLOOKUP($A890,Parts!$A:$AM,O$1,0)="X",AF$2,"")</f>
        <v/>
      </c>
      <c r="P890" t="str">
        <f t="shared" si="14"/>
        <v/>
      </c>
    </row>
    <row r="891" spans="1:16" x14ac:dyDescent="0.25">
      <c r="A891" t="str">
        <f>Table15[[#This Row],[Name]]</f>
        <v>Diamant_Stage3</v>
      </c>
      <c r="B891" t="str">
        <f>IF(VLOOKUP($A891,Parts!$A:$AM,B$1,0)="X",S$2,"")</f>
        <v/>
      </c>
      <c r="C891" t="str">
        <f>IF(VLOOKUP($A891,Parts!$A:$AM,C$1,0)="X",T$2,"")</f>
        <v/>
      </c>
      <c r="D891" t="str">
        <f>IF(VLOOKUP($A891,Parts!$A:$AM,D$1,0)="X",U$2,"")</f>
        <v/>
      </c>
      <c r="E891" t="str">
        <f>IF(VLOOKUP($A891,Parts!$A:$AM,E$1,0)="X",V$2,"")</f>
        <v/>
      </c>
      <c r="F891" t="str">
        <f>IF(VLOOKUP($A891,Parts!$A:$AM,F$1,0)="X",W$2,"")</f>
        <v/>
      </c>
      <c r="G891" t="str">
        <f>IF(VLOOKUP($A891,Parts!$A:$AM,G$1,0)="X",X$2,"")</f>
        <v xml:space="preserve">    MODULE
    { name = ModuleTagEngineSolid }
</v>
      </c>
      <c r="H891" t="str">
        <f>IF(VLOOKUP($A891,Parts!$A:$AM,H$1,0)="X",Y$2,"")</f>
        <v/>
      </c>
      <c r="I891" t="str">
        <f>IF(VLOOKUP($A891,Parts!$A:$AM,I$1,0)="X",Z$2,"")</f>
        <v/>
      </c>
      <c r="J891" t="str">
        <f>IF(VLOOKUP($A891,Parts!$A:$AM,J$1,0)="X",AA$2,"")</f>
        <v/>
      </c>
      <c r="K891" t="str">
        <f>IF(VLOOKUP($A891,Parts!$A:$AM,K$1,0)="X",AB$2,"")</f>
        <v/>
      </c>
      <c r="L891" t="str">
        <f>IF(VLOOKUP($A891,Parts!$A:$AM,L$1,0)="X",AC$2,"")</f>
        <v/>
      </c>
      <c r="M891" t="str">
        <f>IF(VLOOKUP($A891,Parts!$A:$AM,M$1,0)="X",AD$2,"")</f>
        <v/>
      </c>
      <c r="N891" t="str">
        <f>IF(VLOOKUP($A891,Parts!$A:$AM,N$1,0)="X",AE$2,"")</f>
        <v/>
      </c>
      <c r="O891" t="str">
        <f>IF(VLOOKUP($A891,Parts!$A:$AM,O$1,0)="X",AF$2,"")</f>
        <v/>
      </c>
      <c r="P891" t="str">
        <f t="shared" si="14"/>
        <v xml:space="preserve">    MODULE
    { name = ModuleTagEngineSolid }
</v>
      </c>
    </row>
    <row r="892" spans="1:16" x14ac:dyDescent="0.25">
      <c r="A892" t="str">
        <f>Table15[[#This Row],[Name]]</f>
        <v>bluedog_Diamant_Diapason</v>
      </c>
      <c r="B892" t="str">
        <f>IF(VLOOKUP($A892,Parts!$A:$AM,B$1,0)="X",S$2,"")</f>
        <v/>
      </c>
      <c r="C892" t="str">
        <f>IF(VLOOKUP($A892,Parts!$A:$AM,C$1,0)="X",T$2,"")</f>
        <v/>
      </c>
      <c r="D892" t="str">
        <f>IF(VLOOKUP($A892,Parts!$A:$AM,D$1,0)="X",U$2,"")</f>
        <v/>
      </c>
      <c r="E892" t="str">
        <f>IF(VLOOKUP($A892,Parts!$A:$AM,E$1,0)="X",V$2,"")</f>
        <v/>
      </c>
      <c r="F892" t="str">
        <f>IF(VLOOKUP($A892,Parts!$A:$AM,F$1,0)="X",W$2,"")</f>
        <v/>
      </c>
      <c r="G892" t="str">
        <f>IF(VLOOKUP($A892,Parts!$A:$AM,G$1,0)="X",X$2,"")</f>
        <v/>
      </c>
      <c r="H892" t="str">
        <f>IF(VLOOKUP($A892,Parts!$A:$AM,H$1,0)="X",Y$2,"")</f>
        <v/>
      </c>
      <c r="I892" t="str">
        <f>IF(VLOOKUP($A892,Parts!$A:$AM,I$1,0)="X",Z$2,"")</f>
        <v/>
      </c>
      <c r="J892" t="str">
        <f>IF(VLOOKUP($A892,Parts!$A:$AM,J$1,0)="X",AA$2,"")</f>
        <v/>
      </c>
      <c r="K892" t="str">
        <f>IF(VLOOKUP($A892,Parts!$A:$AM,K$1,0)="X",AB$2,"")</f>
        <v/>
      </c>
      <c r="L892" t="str">
        <f>IF(VLOOKUP($A892,Parts!$A:$AM,L$1,0)="X",AC$2,"")</f>
        <v/>
      </c>
      <c r="M892" t="str">
        <f>IF(VLOOKUP($A892,Parts!$A:$AM,M$1,0)="X",AD$2,"")</f>
        <v/>
      </c>
      <c r="N892" t="str">
        <f>IF(VLOOKUP($A892,Parts!$A:$AM,N$1,0)="X",AE$2,"")</f>
        <v/>
      </c>
      <c r="O892" t="str">
        <f>IF(VLOOKUP($A892,Parts!$A:$AM,O$1,0)="X",AF$2,"")</f>
        <v/>
      </c>
      <c r="P892" t="str">
        <f t="shared" si="14"/>
        <v/>
      </c>
    </row>
    <row r="893" spans="1:16" x14ac:dyDescent="0.25">
      <c r="A893" t="str">
        <f>Table15[[#This Row],[Name]]</f>
        <v>RSBadapterDirect3Engines</v>
      </c>
      <c r="B893" t="str">
        <f>IF(VLOOKUP($A893,Parts!$A:$AM,B$1,0)="X",S$2,"")</f>
        <v/>
      </c>
      <c r="C893" t="str">
        <f>IF(VLOOKUP($A893,Parts!$A:$AM,C$1,0)="X",T$2,"")</f>
        <v/>
      </c>
      <c r="D893" t="str">
        <f>IF(VLOOKUP($A893,Parts!$A:$AM,D$1,0)="X",U$2,"")</f>
        <v/>
      </c>
      <c r="E893" t="str">
        <f>IF(VLOOKUP($A893,Parts!$A:$AM,E$1,0)="X",V$2,"")</f>
        <v/>
      </c>
      <c r="F893" t="str">
        <f>IF(VLOOKUP($A893,Parts!$A:$AM,F$1,0)="X",W$2,"")</f>
        <v/>
      </c>
      <c r="G893" t="str">
        <f>IF(VLOOKUP($A893,Parts!$A:$AM,G$1,0)="X",X$2,"")</f>
        <v/>
      </c>
      <c r="H893" t="str">
        <f>IF(VLOOKUP($A893,Parts!$A:$AM,H$1,0)="X",Y$2,"")</f>
        <v/>
      </c>
      <c r="I893" t="str">
        <f>IF(VLOOKUP($A893,Parts!$A:$AM,I$1,0)="X",Z$2,"")</f>
        <v/>
      </c>
      <c r="J893" t="str">
        <f>IF(VLOOKUP($A893,Parts!$A:$AM,J$1,0)="X",AA$2,"")</f>
        <v/>
      </c>
      <c r="K893" t="str">
        <f>IF(VLOOKUP($A893,Parts!$A:$AM,K$1,0)="X",AB$2,"")</f>
        <v/>
      </c>
      <c r="L893" t="str">
        <f>IF(VLOOKUP($A893,Parts!$A:$AM,L$1,0)="X",AC$2,"")</f>
        <v/>
      </c>
      <c r="M893" t="str">
        <f>IF(VLOOKUP($A893,Parts!$A:$AM,M$1,0)="X",AD$2,"")</f>
        <v/>
      </c>
      <c r="N893" t="str">
        <f>IF(VLOOKUP($A893,Parts!$A:$AM,N$1,0)="X",AE$2,"")</f>
        <v/>
      </c>
      <c r="O893" t="str">
        <f>IF(VLOOKUP($A893,Parts!$A:$AM,O$1,0)="X",AF$2,"")</f>
        <v/>
      </c>
      <c r="P893" t="str">
        <f t="shared" si="14"/>
        <v/>
      </c>
    </row>
    <row r="894" spans="1:16" x14ac:dyDescent="0.25">
      <c r="A894" t="str">
        <f>Table15[[#This Row],[Name]]</f>
        <v>RSBdecouplerDirectET7m</v>
      </c>
      <c r="B894" t="str">
        <f>IF(VLOOKUP($A894,Parts!$A:$AM,B$1,0)="X",S$2,"")</f>
        <v/>
      </c>
      <c r="C894" t="str">
        <f>IF(VLOOKUP($A894,Parts!$A:$AM,C$1,0)="X",T$2,"")</f>
        <v/>
      </c>
      <c r="D894" t="str">
        <f>IF(VLOOKUP($A894,Parts!$A:$AM,D$1,0)="X",U$2,"")</f>
        <v/>
      </c>
      <c r="E894" t="str">
        <f>IF(VLOOKUP($A894,Parts!$A:$AM,E$1,0)="X",V$2,"")</f>
        <v/>
      </c>
      <c r="F894" t="str">
        <f>IF(VLOOKUP($A894,Parts!$A:$AM,F$1,0)="X",W$2,"")</f>
        <v/>
      </c>
      <c r="G894" t="str">
        <f>IF(VLOOKUP($A894,Parts!$A:$AM,G$1,0)="X",X$2,"")</f>
        <v/>
      </c>
      <c r="H894" t="str">
        <f>IF(VLOOKUP($A894,Parts!$A:$AM,H$1,0)="X",Y$2,"")</f>
        <v/>
      </c>
      <c r="I894" t="str">
        <f>IF(VLOOKUP($A894,Parts!$A:$AM,I$1,0)="X",Z$2,"")</f>
        <v/>
      </c>
      <c r="J894" t="str">
        <f>IF(VLOOKUP($A894,Parts!$A:$AM,J$1,0)="X",AA$2,"")</f>
        <v/>
      </c>
      <c r="K894" t="str">
        <f>IF(VLOOKUP($A894,Parts!$A:$AM,K$1,0)="X",AB$2,"")</f>
        <v/>
      </c>
      <c r="L894" t="str">
        <f>IF(VLOOKUP($A894,Parts!$A:$AM,L$1,0)="X",AC$2,"")</f>
        <v/>
      </c>
      <c r="M894" t="str">
        <f>IF(VLOOKUP($A894,Parts!$A:$AM,M$1,0)="X",AD$2,"")</f>
        <v/>
      </c>
      <c r="N894" t="str">
        <f>IF(VLOOKUP($A894,Parts!$A:$AM,N$1,0)="X",AE$2,"")</f>
        <v/>
      </c>
      <c r="O894" t="str">
        <f>IF(VLOOKUP($A894,Parts!$A:$AM,O$1,0)="X",AF$2,"")</f>
        <v/>
      </c>
      <c r="P894" t="str">
        <f t="shared" si="14"/>
        <v/>
      </c>
    </row>
    <row r="895" spans="1:16" x14ac:dyDescent="0.25">
      <c r="A895" t="str">
        <f>Table15[[#This Row],[Name]]</f>
        <v>RSBdecouplerDirectET8m</v>
      </c>
      <c r="B895" t="str">
        <f>IF(VLOOKUP($A895,Parts!$A:$AM,B$1,0)="X",S$2,"")</f>
        <v/>
      </c>
      <c r="C895" t="str">
        <f>IF(VLOOKUP($A895,Parts!$A:$AM,C$1,0)="X",T$2,"")</f>
        <v/>
      </c>
      <c r="D895" t="str">
        <f>IF(VLOOKUP($A895,Parts!$A:$AM,D$1,0)="X",U$2,"")</f>
        <v/>
      </c>
      <c r="E895" t="str">
        <f>IF(VLOOKUP($A895,Parts!$A:$AM,E$1,0)="X",V$2,"")</f>
        <v/>
      </c>
      <c r="F895" t="str">
        <f>IF(VLOOKUP($A895,Parts!$A:$AM,F$1,0)="X",W$2,"")</f>
        <v/>
      </c>
      <c r="G895" t="str">
        <f>IF(VLOOKUP($A895,Parts!$A:$AM,G$1,0)="X",X$2,"")</f>
        <v/>
      </c>
      <c r="H895" t="str">
        <f>IF(VLOOKUP($A895,Parts!$A:$AM,H$1,0)="X",Y$2,"")</f>
        <v/>
      </c>
      <c r="I895" t="str">
        <f>IF(VLOOKUP($A895,Parts!$A:$AM,I$1,0)="X",Z$2,"")</f>
        <v/>
      </c>
      <c r="J895" t="str">
        <f>IF(VLOOKUP($A895,Parts!$A:$AM,J$1,0)="X",AA$2,"")</f>
        <v/>
      </c>
      <c r="K895" t="str">
        <f>IF(VLOOKUP($A895,Parts!$A:$AM,K$1,0)="X",AB$2,"")</f>
        <v/>
      </c>
      <c r="L895" t="str">
        <f>IF(VLOOKUP($A895,Parts!$A:$AM,L$1,0)="X",AC$2,"")</f>
        <v/>
      </c>
      <c r="M895" t="str">
        <f>IF(VLOOKUP($A895,Parts!$A:$AM,M$1,0)="X",AD$2,"")</f>
        <v/>
      </c>
      <c r="N895" t="str">
        <f>IF(VLOOKUP($A895,Parts!$A:$AM,N$1,0)="X",AE$2,"")</f>
        <v/>
      </c>
      <c r="O895" t="str">
        <f>IF(VLOOKUP($A895,Parts!$A:$AM,O$1,0)="X",AF$2,"")</f>
        <v/>
      </c>
      <c r="P895" t="str">
        <f t="shared" si="14"/>
        <v/>
      </c>
    </row>
    <row r="896" spans="1:16" x14ac:dyDescent="0.25">
      <c r="A896" t="str">
        <f>Table15[[#This Row],[Name]]</f>
        <v>RSBfairingDirect8m</v>
      </c>
      <c r="B896" t="str">
        <f>IF(VLOOKUP($A896,Parts!$A:$AM,B$1,0)="X",S$2,"")</f>
        <v/>
      </c>
      <c r="C896" t="str">
        <f>IF(VLOOKUP($A896,Parts!$A:$AM,C$1,0)="X",T$2,"")</f>
        <v/>
      </c>
      <c r="D896" t="str">
        <f>IF(VLOOKUP($A896,Parts!$A:$AM,D$1,0)="X",U$2,"")</f>
        <v/>
      </c>
      <c r="E896" t="str">
        <f>IF(VLOOKUP($A896,Parts!$A:$AM,E$1,0)="X",V$2,"")</f>
        <v/>
      </c>
      <c r="F896" t="str">
        <f>IF(VLOOKUP($A896,Parts!$A:$AM,F$1,0)="X",W$2,"")</f>
        <v/>
      </c>
      <c r="G896" t="str">
        <f>IF(VLOOKUP($A896,Parts!$A:$AM,G$1,0)="X",X$2,"")</f>
        <v/>
      </c>
      <c r="H896" t="str">
        <f>IF(VLOOKUP($A896,Parts!$A:$AM,H$1,0)="X",Y$2,"")</f>
        <v/>
      </c>
      <c r="I896" t="str">
        <f>IF(VLOOKUP($A896,Parts!$A:$AM,I$1,0)="X",Z$2,"")</f>
        <v/>
      </c>
      <c r="J896" t="str">
        <f>IF(VLOOKUP($A896,Parts!$A:$AM,J$1,0)="X",AA$2,"")</f>
        <v/>
      </c>
      <c r="K896" t="str">
        <f>IF(VLOOKUP($A896,Parts!$A:$AM,K$1,0)="X",AB$2,"")</f>
        <v/>
      </c>
      <c r="L896" t="str">
        <f>IF(VLOOKUP($A896,Parts!$A:$AM,L$1,0)="X",AC$2,"")</f>
        <v/>
      </c>
      <c r="M896" t="str">
        <f>IF(VLOOKUP($A896,Parts!$A:$AM,M$1,0)="X",AD$2,"")</f>
        <v/>
      </c>
      <c r="N896" t="str">
        <f>IF(VLOOKUP($A896,Parts!$A:$AM,N$1,0)="X",AE$2,"")</f>
        <v/>
      </c>
      <c r="O896" t="str">
        <f>IF(VLOOKUP($A896,Parts!$A:$AM,O$1,0)="X",AF$2,"")</f>
        <v/>
      </c>
      <c r="P896" t="str">
        <f t="shared" si="14"/>
        <v/>
      </c>
    </row>
    <row r="897" spans="1:16" x14ac:dyDescent="0.25">
      <c r="A897" t="str">
        <f>Table15[[#This Row],[Name]]</f>
        <v>dm_antenna</v>
      </c>
      <c r="B897" t="str">
        <f>IF(VLOOKUP($A897,Parts!$A:$AM,B$1,0)="X",S$2,"")</f>
        <v/>
      </c>
      <c r="C897" t="str">
        <f>IF(VLOOKUP($A897,Parts!$A:$AM,C$1,0)="X",T$2,"")</f>
        <v/>
      </c>
      <c r="D897" t="str">
        <f>IF(VLOOKUP($A897,Parts!$A:$AM,D$1,0)="X",U$2,"")</f>
        <v/>
      </c>
      <c r="E897" t="str">
        <f>IF(VLOOKUP($A897,Parts!$A:$AM,E$1,0)="X",V$2,"")</f>
        <v/>
      </c>
      <c r="F897" t="str">
        <f>IF(VLOOKUP($A897,Parts!$A:$AM,F$1,0)="X",W$2,"")</f>
        <v/>
      </c>
      <c r="G897" t="str">
        <f>IF(VLOOKUP($A897,Parts!$A:$AM,G$1,0)="X",X$2,"")</f>
        <v/>
      </c>
      <c r="H897" t="str">
        <f>IF(VLOOKUP($A897,Parts!$A:$AM,H$1,0)="X",Y$2,"")</f>
        <v/>
      </c>
      <c r="I897" t="str">
        <f>IF(VLOOKUP($A897,Parts!$A:$AM,I$1,0)="X",Z$2,"")</f>
        <v/>
      </c>
      <c r="J897" t="str">
        <f>IF(VLOOKUP($A897,Parts!$A:$AM,J$1,0)="X",AA$2,"")</f>
        <v/>
      </c>
      <c r="K897" t="str">
        <f>IF(VLOOKUP($A897,Parts!$A:$AM,K$1,0)="X",AB$2,"")</f>
        <v/>
      </c>
      <c r="L897" t="str">
        <f>IF(VLOOKUP($A897,Parts!$A:$AM,L$1,0)="X",AC$2,"")</f>
        <v/>
      </c>
      <c r="M897" t="str">
        <f>IF(VLOOKUP($A897,Parts!$A:$AM,M$1,0)="X",AD$2,"")</f>
        <v/>
      </c>
      <c r="N897" t="str">
        <f>IF(VLOOKUP($A897,Parts!$A:$AM,N$1,0)="X",AE$2,"")</f>
        <v/>
      </c>
      <c r="O897" t="str">
        <f>IF(VLOOKUP($A897,Parts!$A:$AM,O$1,0)="X",AF$2,"")</f>
        <v/>
      </c>
      <c r="P897" t="str">
        <f t="shared" si="14"/>
        <v/>
      </c>
    </row>
    <row r="898" spans="1:16" x14ac:dyDescent="0.25">
      <c r="A898" t="str">
        <f>Table15[[#This Row],[Name]]</f>
        <v>rn_thor_fs</v>
      </c>
      <c r="B898" t="str">
        <f>IF(VLOOKUP($A898,Parts!$A:$AM,B$1,0)="X",S$2,"")</f>
        <v/>
      </c>
      <c r="C898" t="str">
        <f>IF(VLOOKUP($A898,Parts!$A:$AM,C$1,0)="X",T$2,"")</f>
        <v/>
      </c>
      <c r="D898" t="str">
        <f>IF(VLOOKUP($A898,Parts!$A:$AM,D$1,0)="X",U$2,"")</f>
        <v/>
      </c>
      <c r="E898" t="str">
        <f>IF(VLOOKUP($A898,Parts!$A:$AM,E$1,0)="X",V$2,"")</f>
        <v/>
      </c>
      <c r="F898" t="str">
        <f>IF(VLOOKUP($A898,Parts!$A:$AM,F$1,0)="X",W$2,"")</f>
        <v/>
      </c>
      <c r="G898" t="str">
        <f>IF(VLOOKUP($A898,Parts!$A:$AM,G$1,0)="X",X$2,"")</f>
        <v/>
      </c>
      <c r="H898" t="str">
        <f>IF(VLOOKUP($A898,Parts!$A:$AM,H$1,0)="X",Y$2,"")</f>
        <v/>
      </c>
      <c r="I898" t="str">
        <f>IF(VLOOKUP($A898,Parts!$A:$AM,I$1,0)="X",Z$2,"")</f>
        <v/>
      </c>
      <c r="J898" t="str">
        <f>IF(VLOOKUP($A898,Parts!$A:$AM,J$1,0)="X",AA$2,"")</f>
        <v/>
      </c>
      <c r="K898" t="str">
        <f>IF(VLOOKUP($A898,Parts!$A:$AM,K$1,0)="X",AB$2,"")</f>
        <v/>
      </c>
      <c r="L898" t="str">
        <f>IF(VLOOKUP($A898,Parts!$A:$AM,L$1,0)="X",AC$2,"")</f>
        <v/>
      </c>
      <c r="M898" t="str">
        <f>IF(VLOOKUP($A898,Parts!$A:$AM,M$1,0)="X",AD$2,"")</f>
        <v/>
      </c>
      <c r="N898" t="str">
        <f>IF(VLOOKUP($A898,Parts!$A:$AM,N$1,0)="X",AE$2,"")</f>
        <v/>
      </c>
      <c r="O898" t="str">
        <f>IF(VLOOKUP($A898,Parts!$A:$AM,O$1,0)="X",AF$2,"")</f>
        <v/>
      </c>
      <c r="P898" t="str">
        <f t="shared" si="14"/>
        <v/>
      </c>
    </row>
    <row r="899" spans="1:16" x14ac:dyDescent="0.25">
      <c r="A899" t="str">
        <f>Table15[[#This Row],[Name]]</f>
        <v>rn_thor_fs_1</v>
      </c>
      <c r="B899" t="str">
        <f>IF(VLOOKUP($A899,Parts!$A:$AM,B$1,0)="X",S$2,"")</f>
        <v/>
      </c>
      <c r="C899" t="str">
        <f>IF(VLOOKUP($A899,Parts!$A:$AM,C$1,0)="X",T$2,"")</f>
        <v/>
      </c>
      <c r="D899" t="str">
        <f>IF(VLOOKUP($A899,Parts!$A:$AM,D$1,0)="X",U$2,"")</f>
        <v/>
      </c>
      <c r="E899" t="str">
        <f>IF(VLOOKUP($A899,Parts!$A:$AM,E$1,0)="X",V$2,"")</f>
        <v/>
      </c>
      <c r="F899" t="str">
        <f>IF(VLOOKUP($A899,Parts!$A:$AM,F$1,0)="X",W$2,"")</f>
        <v/>
      </c>
      <c r="G899" t="str">
        <f>IF(VLOOKUP($A899,Parts!$A:$AM,G$1,0)="X",X$2,"")</f>
        <v/>
      </c>
      <c r="H899" t="str">
        <f>IF(VLOOKUP($A899,Parts!$A:$AM,H$1,0)="X",Y$2,"")</f>
        <v/>
      </c>
      <c r="I899" t="str">
        <f>IF(VLOOKUP($A899,Parts!$A:$AM,I$1,0)="X",Z$2,"")</f>
        <v/>
      </c>
      <c r="J899" t="str">
        <f>IF(VLOOKUP($A899,Parts!$A:$AM,J$1,0)="X",AA$2,"")</f>
        <v/>
      </c>
      <c r="K899" t="str">
        <f>IF(VLOOKUP($A899,Parts!$A:$AM,K$1,0)="X",AB$2,"")</f>
        <v/>
      </c>
      <c r="L899" t="str">
        <f>IF(VLOOKUP($A899,Parts!$A:$AM,L$1,0)="X",AC$2,"")</f>
        <v/>
      </c>
      <c r="M899" t="str">
        <f>IF(VLOOKUP($A899,Parts!$A:$AM,M$1,0)="X",AD$2,"")</f>
        <v/>
      </c>
      <c r="N899" t="str">
        <f>IF(VLOOKUP($A899,Parts!$A:$AM,N$1,0)="X",AE$2,"")</f>
        <v/>
      </c>
      <c r="O899" t="str">
        <f>IF(VLOOKUP($A899,Parts!$A:$AM,O$1,0)="X",AF$2,"")</f>
        <v/>
      </c>
      <c r="P899" t="str">
        <f t="shared" ref="P899:P962" si="15">B899&amp;C899&amp;D899&amp;E899&amp;F899&amp;G899&amp;H899&amp;I899&amp;J899&amp;K899&amp;L899&amp;M899&amp;N899&amp;O899</f>
        <v/>
      </c>
    </row>
    <row r="900" spans="1:16" x14ac:dyDescent="0.25">
      <c r="A900" t="str">
        <f>Table15[[#This Row],[Name]]</f>
        <v>rn_dnepr1_interstage</v>
      </c>
      <c r="B900" t="str">
        <f>IF(VLOOKUP($A900,Parts!$A:$AM,B$1,0)="X",S$2,"")</f>
        <v/>
      </c>
      <c r="C900" t="str">
        <f>IF(VLOOKUP($A900,Parts!$A:$AM,C$1,0)="X",T$2,"")</f>
        <v/>
      </c>
      <c r="D900" t="str">
        <f>IF(VLOOKUP($A900,Parts!$A:$AM,D$1,0)="X",U$2,"")</f>
        <v/>
      </c>
      <c r="E900" t="str">
        <f>IF(VLOOKUP($A900,Parts!$A:$AM,E$1,0)="X",V$2,"")</f>
        <v/>
      </c>
      <c r="F900" t="str">
        <f>IF(VLOOKUP($A900,Parts!$A:$AM,F$1,0)="X",W$2,"")</f>
        <v/>
      </c>
      <c r="G900" t="str">
        <f>IF(VLOOKUP($A900,Parts!$A:$AM,G$1,0)="X",X$2,"")</f>
        <v/>
      </c>
      <c r="H900" t="str">
        <f>IF(VLOOKUP($A900,Parts!$A:$AM,H$1,0)="X",Y$2,"")</f>
        <v/>
      </c>
      <c r="I900" t="str">
        <f>IF(VLOOKUP($A900,Parts!$A:$AM,I$1,0)="X",Z$2,"")</f>
        <v/>
      </c>
      <c r="J900" t="str">
        <f>IF(VLOOKUP($A900,Parts!$A:$AM,J$1,0)="X",AA$2,"")</f>
        <v/>
      </c>
      <c r="K900" t="str">
        <f>IF(VLOOKUP($A900,Parts!$A:$AM,K$1,0)="X",AB$2,"")</f>
        <v/>
      </c>
      <c r="L900" t="str">
        <f>IF(VLOOKUP($A900,Parts!$A:$AM,L$1,0)="X",AC$2,"")</f>
        <v/>
      </c>
      <c r="M900" t="str">
        <f>IF(VLOOKUP($A900,Parts!$A:$AM,M$1,0)="X",AD$2,"")</f>
        <v/>
      </c>
      <c r="N900" t="str">
        <f>IF(VLOOKUP($A900,Parts!$A:$AM,N$1,0)="X",AE$2,"")</f>
        <v xml:space="preserve">    MODULE
    { name = ModuleTagDecoupler }
</v>
      </c>
      <c r="O900" t="str">
        <f>IF(VLOOKUP($A900,Parts!$A:$AM,O$1,0)="X",AF$2,"")</f>
        <v/>
      </c>
      <c r="P900" t="str">
        <f t="shared" si="15"/>
        <v xml:space="preserve">    MODULE
    { name = ModuleTagDecoupler }
</v>
      </c>
    </row>
    <row r="901" spans="1:16" x14ac:dyDescent="0.25">
      <c r="A901" t="str">
        <f>Table15[[#This Row],[Name]]</f>
        <v>rn_dnepr1_fairing</v>
      </c>
      <c r="B901" t="str">
        <f>IF(VLOOKUP($A901,Parts!$A:$AM,B$1,0)="X",S$2,"")</f>
        <v/>
      </c>
      <c r="C901" t="str">
        <f>IF(VLOOKUP($A901,Parts!$A:$AM,C$1,0)="X",T$2,"")</f>
        <v/>
      </c>
      <c r="D901" t="str">
        <f>IF(VLOOKUP($A901,Parts!$A:$AM,D$1,0)="X",U$2,"")</f>
        <v/>
      </c>
      <c r="E901" t="str">
        <f>IF(VLOOKUP($A901,Parts!$A:$AM,E$1,0)="X",V$2,"")</f>
        <v/>
      </c>
      <c r="F901" t="str">
        <f>IF(VLOOKUP($A901,Parts!$A:$AM,F$1,0)="X",W$2,"")</f>
        <v/>
      </c>
      <c r="G901" t="str">
        <f>IF(VLOOKUP($A901,Parts!$A:$AM,G$1,0)="X",X$2,"")</f>
        <v/>
      </c>
      <c r="H901" t="str">
        <f>IF(VLOOKUP($A901,Parts!$A:$AM,H$1,0)="X",Y$2,"")</f>
        <v/>
      </c>
      <c r="I901" t="str">
        <f>IF(VLOOKUP($A901,Parts!$A:$AM,I$1,0)="X",Z$2,"")</f>
        <v/>
      </c>
      <c r="J901" t="str">
        <f>IF(VLOOKUP($A901,Parts!$A:$AM,J$1,0)="X",AA$2,"")</f>
        <v/>
      </c>
      <c r="K901" t="str">
        <f>IF(VLOOKUP($A901,Parts!$A:$AM,K$1,0)="X",AB$2,"")</f>
        <v/>
      </c>
      <c r="L901" t="str">
        <f>IF(VLOOKUP($A901,Parts!$A:$AM,L$1,0)="X",AC$2,"")</f>
        <v/>
      </c>
      <c r="M901" t="str">
        <f>IF(VLOOKUP($A901,Parts!$A:$AM,M$1,0)="X",AD$2,"")</f>
        <v/>
      </c>
      <c r="N901" t="str">
        <f>IF(VLOOKUP($A901,Parts!$A:$AM,N$1,0)="X",AE$2,"")</f>
        <v/>
      </c>
      <c r="O901" t="str">
        <f>IF(VLOOKUP($A901,Parts!$A:$AM,O$1,0)="X",AF$2,"")</f>
        <v/>
      </c>
      <c r="P901" t="str">
        <f t="shared" si="15"/>
        <v/>
      </c>
    </row>
    <row r="902" spans="1:16" x14ac:dyDescent="0.25">
      <c r="A902" t="str">
        <f>Table15[[#This Row],[Name]]</f>
        <v>rn_dnepr1_interstage2</v>
      </c>
      <c r="B902" t="str">
        <f>IF(VLOOKUP($A902,Parts!$A:$AM,B$1,0)="X",S$2,"")</f>
        <v/>
      </c>
      <c r="C902" t="str">
        <f>IF(VLOOKUP($A902,Parts!$A:$AM,C$1,0)="X",T$2,"")</f>
        <v/>
      </c>
      <c r="D902" t="str">
        <f>IF(VLOOKUP($A902,Parts!$A:$AM,D$1,0)="X",U$2,"")</f>
        <v/>
      </c>
      <c r="E902" t="str">
        <f>IF(VLOOKUP($A902,Parts!$A:$AM,E$1,0)="X",V$2,"")</f>
        <v/>
      </c>
      <c r="F902" t="str">
        <f>IF(VLOOKUP($A902,Parts!$A:$AM,F$1,0)="X",W$2,"")</f>
        <v/>
      </c>
      <c r="G902" t="str">
        <f>IF(VLOOKUP($A902,Parts!$A:$AM,G$1,0)="X",X$2,"")</f>
        <v/>
      </c>
      <c r="H902" t="str">
        <f>IF(VLOOKUP($A902,Parts!$A:$AM,H$1,0)="X",Y$2,"")</f>
        <v/>
      </c>
      <c r="I902" t="str">
        <f>IF(VLOOKUP($A902,Parts!$A:$AM,I$1,0)="X",Z$2,"")</f>
        <v/>
      </c>
      <c r="J902" t="str">
        <f>IF(VLOOKUP($A902,Parts!$A:$AM,J$1,0)="X",AA$2,"")</f>
        <v/>
      </c>
      <c r="K902" t="str">
        <f>IF(VLOOKUP($A902,Parts!$A:$AM,K$1,0)="X",AB$2,"")</f>
        <v/>
      </c>
      <c r="L902" t="str">
        <f>IF(VLOOKUP($A902,Parts!$A:$AM,L$1,0)="X",AC$2,"")</f>
        <v/>
      </c>
      <c r="M902" t="str">
        <f>IF(VLOOKUP($A902,Parts!$A:$AM,M$1,0)="X",AD$2,"")</f>
        <v/>
      </c>
      <c r="N902" t="str">
        <f>IF(VLOOKUP($A902,Parts!$A:$AM,N$1,0)="X",AE$2,"")</f>
        <v xml:space="preserve">    MODULE
    { name = ModuleTagDecoupler }
</v>
      </c>
      <c r="O902" t="str">
        <f>IF(VLOOKUP($A902,Parts!$A:$AM,O$1,0)="X",AF$2,"")</f>
        <v/>
      </c>
      <c r="P902" t="str">
        <f t="shared" si="15"/>
        <v xml:space="preserve">    MODULE
    { name = ModuleTagDecoupler }
</v>
      </c>
    </row>
    <row r="903" spans="1:16" x14ac:dyDescent="0.25">
      <c r="A903" t="str">
        <f>Table15[[#This Row],[Name]]</f>
        <v>rn_dnepr1_ejector</v>
      </c>
      <c r="B903" t="str">
        <f>IF(VLOOKUP($A903,Parts!$A:$AM,B$1,0)="X",S$2,"")</f>
        <v/>
      </c>
      <c r="C903" t="str">
        <f>IF(VLOOKUP($A903,Parts!$A:$AM,C$1,0)="X",T$2,"")</f>
        <v/>
      </c>
      <c r="D903" t="str">
        <f>IF(VLOOKUP($A903,Parts!$A:$AM,D$1,0)="X",U$2,"")</f>
        <v/>
      </c>
      <c r="E903" t="str">
        <f>IF(VLOOKUP($A903,Parts!$A:$AM,E$1,0)="X",V$2,"")</f>
        <v/>
      </c>
      <c r="F903" t="str">
        <f>IF(VLOOKUP($A903,Parts!$A:$AM,F$1,0)="X",W$2,"")</f>
        <v/>
      </c>
      <c r="G903" t="str">
        <f>IF(VLOOKUP($A903,Parts!$A:$AM,G$1,0)="X",X$2,"")</f>
        <v/>
      </c>
      <c r="H903" t="str">
        <f>IF(VLOOKUP($A903,Parts!$A:$AM,H$1,0)="X",Y$2,"")</f>
        <v/>
      </c>
      <c r="I903" t="str">
        <f>IF(VLOOKUP($A903,Parts!$A:$AM,I$1,0)="X",Z$2,"")</f>
        <v/>
      </c>
      <c r="J903" t="str">
        <f>IF(VLOOKUP($A903,Parts!$A:$AM,J$1,0)="X",AA$2,"")</f>
        <v/>
      </c>
      <c r="K903" t="str">
        <f>IF(VLOOKUP($A903,Parts!$A:$AM,K$1,0)="X",AB$2,"")</f>
        <v/>
      </c>
      <c r="L903" t="str">
        <f>IF(VLOOKUP($A903,Parts!$A:$AM,L$1,0)="X",AC$2,"")</f>
        <v/>
      </c>
      <c r="M903" t="str">
        <f>IF(VLOOKUP($A903,Parts!$A:$AM,M$1,0)="X",AD$2,"")</f>
        <v/>
      </c>
      <c r="N903" t="str">
        <f>IF(VLOOKUP($A903,Parts!$A:$AM,N$1,0)="X",AE$2,"")</f>
        <v xml:space="preserve">    MODULE
    { name = ModuleTagDecoupler }
</v>
      </c>
      <c r="O903" t="str">
        <f>IF(VLOOKUP($A903,Parts!$A:$AM,O$1,0)="X",AF$2,"")</f>
        <v/>
      </c>
      <c r="P903" t="str">
        <f t="shared" si="15"/>
        <v xml:space="preserve">    MODULE
    { name = ModuleTagDecoupler }
</v>
      </c>
    </row>
    <row r="904" spans="1:16" x14ac:dyDescent="0.25">
      <c r="A904" t="str">
        <f>Table15[[#This Row],[Name]]</f>
        <v>rn_dnepr1_ejector_cap</v>
      </c>
      <c r="B904" t="str">
        <f>IF(VLOOKUP($A904,Parts!$A:$AM,B$1,0)="X",S$2,"")</f>
        <v/>
      </c>
      <c r="C904" t="str">
        <f>IF(VLOOKUP($A904,Parts!$A:$AM,C$1,0)="X",T$2,"")</f>
        <v/>
      </c>
      <c r="D904" t="str">
        <f>IF(VLOOKUP($A904,Parts!$A:$AM,D$1,0)="X",U$2,"")</f>
        <v/>
      </c>
      <c r="E904" t="str">
        <f>IF(VLOOKUP($A904,Parts!$A:$AM,E$1,0)="X",V$2,"")</f>
        <v/>
      </c>
      <c r="F904" t="str">
        <f>IF(VLOOKUP($A904,Parts!$A:$AM,F$1,0)="X",W$2,"")</f>
        <v/>
      </c>
      <c r="G904" t="str">
        <f>IF(VLOOKUP($A904,Parts!$A:$AM,G$1,0)="X",X$2,"")</f>
        <v/>
      </c>
      <c r="H904" t="str">
        <f>IF(VLOOKUP($A904,Parts!$A:$AM,H$1,0)="X",Y$2,"")</f>
        <v/>
      </c>
      <c r="I904" t="str">
        <f>IF(VLOOKUP($A904,Parts!$A:$AM,I$1,0)="X",Z$2,"")</f>
        <v/>
      </c>
      <c r="J904" t="str">
        <f>IF(VLOOKUP($A904,Parts!$A:$AM,J$1,0)="X",AA$2,"")</f>
        <v/>
      </c>
      <c r="K904" t="str">
        <f>IF(VLOOKUP($A904,Parts!$A:$AM,K$1,0)="X",AB$2,"")</f>
        <v/>
      </c>
      <c r="L904" t="str">
        <f>IF(VLOOKUP($A904,Parts!$A:$AM,L$1,0)="X",AC$2,"")</f>
        <v/>
      </c>
      <c r="M904" t="str">
        <f>IF(VLOOKUP($A904,Parts!$A:$AM,M$1,0)="X",AD$2,"")</f>
        <v/>
      </c>
      <c r="N904" t="str">
        <f>IF(VLOOKUP($A904,Parts!$A:$AM,N$1,0)="X",AE$2,"")</f>
        <v xml:space="preserve">    MODULE
    { name = ModuleTagDecoupler }
</v>
      </c>
      <c r="O904" t="str">
        <f>IF(VLOOKUP($A904,Parts!$A:$AM,O$1,0)="X",AF$2,"")</f>
        <v/>
      </c>
      <c r="P904" t="str">
        <f t="shared" si="15"/>
        <v xml:space="preserve">    MODULE
    { name = ModuleTagDecoupler }
</v>
      </c>
    </row>
    <row r="905" spans="1:16" x14ac:dyDescent="0.25">
      <c r="A905" t="str">
        <f>Table15[[#This Row],[Name]]</f>
        <v>rn_dnepr1_fairing_base2</v>
      </c>
      <c r="B905" t="str">
        <f>IF(VLOOKUP($A905,Parts!$A:$AM,B$1,0)="X",S$2,"")</f>
        <v/>
      </c>
      <c r="C905" t="str">
        <f>IF(VLOOKUP($A905,Parts!$A:$AM,C$1,0)="X",T$2,"")</f>
        <v/>
      </c>
      <c r="D905" t="str">
        <f>IF(VLOOKUP($A905,Parts!$A:$AM,D$1,0)="X",U$2,"")</f>
        <v/>
      </c>
      <c r="E905" t="str">
        <f>IF(VLOOKUP($A905,Parts!$A:$AM,E$1,0)="X",V$2,"")</f>
        <v/>
      </c>
      <c r="F905" t="str">
        <f>IF(VLOOKUP($A905,Parts!$A:$AM,F$1,0)="X",W$2,"")</f>
        <v/>
      </c>
      <c r="G905" t="str">
        <f>IF(VLOOKUP($A905,Parts!$A:$AM,G$1,0)="X",X$2,"")</f>
        <v/>
      </c>
      <c r="H905" t="str">
        <f>IF(VLOOKUP($A905,Parts!$A:$AM,H$1,0)="X",Y$2,"")</f>
        <v/>
      </c>
      <c r="I905" t="str">
        <f>IF(VLOOKUP($A905,Parts!$A:$AM,I$1,0)="X",Z$2,"")</f>
        <v/>
      </c>
      <c r="J905" t="str">
        <f>IF(VLOOKUP($A905,Parts!$A:$AM,J$1,0)="X",AA$2,"")</f>
        <v/>
      </c>
      <c r="K905" t="str">
        <f>IF(VLOOKUP($A905,Parts!$A:$AM,K$1,0)="X",AB$2,"")</f>
        <v/>
      </c>
      <c r="L905" t="str">
        <f>IF(VLOOKUP($A905,Parts!$A:$AM,L$1,0)="X",AC$2,"")</f>
        <v/>
      </c>
      <c r="M905" t="str">
        <f>IF(VLOOKUP($A905,Parts!$A:$AM,M$1,0)="X",AD$2,"")</f>
        <v/>
      </c>
      <c r="N905" t="str">
        <f>IF(VLOOKUP($A905,Parts!$A:$AM,N$1,0)="X",AE$2,"")</f>
        <v xml:space="preserve">    MODULE
    { name = ModuleTagDecoupler }
</v>
      </c>
      <c r="O905" t="str">
        <f>IF(VLOOKUP($A905,Parts!$A:$AM,O$1,0)="X",AF$2,"")</f>
        <v/>
      </c>
      <c r="P905" t="str">
        <f t="shared" si="15"/>
        <v xml:space="preserve">    MODULE
    { name = ModuleTagDecoupler }
</v>
      </c>
    </row>
    <row r="906" spans="1:16" x14ac:dyDescent="0.25">
      <c r="A906" t="str">
        <f>Table15[[#This Row],[Name]]</f>
        <v>rn_dnepr1_fs</v>
      </c>
      <c r="B906" t="str">
        <f>IF(VLOOKUP($A906,Parts!$A:$AM,B$1,0)="X",S$2,"")</f>
        <v/>
      </c>
      <c r="C906" t="str">
        <f>IF(VLOOKUP($A906,Parts!$A:$AM,C$1,0)="X",T$2,"")</f>
        <v/>
      </c>
      <c r="D906" t="str">
        <f>IF(VLOOKUP($A906,Parts!$A:$AM,D$1,0)="X",U$2,"")</f>
        <v/>
      </c>
      <c r="E906" t="str">
        <f>IF(VLOOKUP($A906,Parts!$A:$AM,E$1,0)="X",V$2,"")</f>
        <v/>
      </c>
      <c r="F906" t="str">
        <f>IF(VLOOKUP($A906,Parts!$A:$AM,F$1,0)="X",W$2,"")</f>
        <v/>
      </c>
      <c r="G906" t="str">
        <f>IF(VLOOKUP($A906,Parts!$A:$AM,G$1,0)="X",X$2,"")</f>
        <v/>
      </c>
      <c r="H906" t="str">
        <f>IF(VLOOKUP($A906,Parts!$A:$AM,H$1,0)="X",Y$2,"")</f>
        <v/>
      </c>
      <c r="I906" t="str">
        <f>IF(VLOOKUP($A906,Parts!$A:$AM,I$1,0)="X",Z$2,"")</f>
        <v/>
      </c>
      <c r="J906" t="str">
        <f>IF(VLOOKUP($A906,Parts!$A:$AM,J$1,0)="X",AA$2,"")</f>
        <v/>
      </c>
      <c r="K906" t="str">
        <f>IF(VLOOKUP($A906,Parts!$A:$AM,K$1,0)="X",AB$2,"")</f>
        <v/>
      </c>
      <c r="L906" t="str">
        <f>IF(VLOOKUP($A906,Parts!$A:$AM,L$1,0)="X",AC$2,"")</f>
        <v/>
      </c>
      <c r="M906" t="str">
        <f>IF(VLOOKUP($A906,Parts!$A:$AM,M$1,0)="X",AD$2,"")</f>
        <v/>
      </c>
      <c r="N906" t="str">
        <f>IF(VLOOKUP($A906,Parts!$A:$AM,N$1,0)="X",AE$2,"")</f>
        <v/>
      </c>
      <c r="O906" t="str">
        <f>IF(VLOOKUP($A906,Parts!$A:$AM,O$1,0)="X",AF$2,"")</f>
        <v/>
      </c>
      <c r="P906" t="str">
        <f t="shared" si="15"/>
        <v/>
      </c>
    </row>
    <row r="907" spans="1:16" x14ac:dyDescent="0.25">
      <c r="A907" t="str">
        <f>Table15[[#This Row],[Name]]</f>
        <v>rn_dnepr1_fairing_base</v>
      </c>
      <c r="B907" t="str">
        <f>IF(VLOOKUP($A907,Parts!$A:$AM,B$1,0)="X",S$2,"")</f>
        <v/>
      </c>
      <c r="C907" t="str">
        <f>IF(VLOOKUP($A907,Parts!$A:$AM,C$1,0)="X",T$2,"")</f>
        <v/>
      </c>
      <c r="D907" t="str">
        <f>IF(VLOOKUP($A907,Parts!$A:$AM,D$1,0)="X",U$2,"")</f>
        <v/>
      </c>
      <c r="E907" t="str">
        <f>IF(VLOOKUP($A907,Parts!$A:$AM,E$1,0)="X",V$2,"")</f>
        <v/>
      </c>
      <c r="F907" t="str">
        <f>IF(VLOOKUP($A907,Parts!$A:$AM,F$1,0)="X",W$2,"")</f>
        <v/>
      </c>
      <c r="G907" t="str">
        <f>IF(VLOOKUP($A907,Parts!$A:$AM,G$1,0)="X",X$2,"")</f>
        <v/>
      </c>
      <c r="H907" t="str">
        <f>IF(VLOOKUP($A907,Parts!$A:$AM,H$1,0)="X",Y$2,"")</f>
        <v/>
      </c>
      <c r="I907" t="str">
        <f>IF(VLOOKUP($A907,Parts!$A:$AM,I$1,0)="X",Z$2,"")</f>
        <v/>
      </c>
      <c r="J907" t="str">
        <f>IF(VLOOKUP($A907,Parts!$A:$AM,J$1,0)="X",AA$2,"")</f>
        <v/>
      </c>
      <c r="K907" t="str">
        <f>IF(VLOOKUP($A907,Parts!$A:$AM,K$1,0)="X",AB$2,"")</f>
        <v/>
      </c>
      <c r="L907" t="str">
        <f>IF(VLOOKUP($A907,Parts!$A:$AM,L$1,0)="X",AC$2,"")</f>
        <v/>
      </c>
      <c r="M907" t="str">
        <f>IF(VLOOKUP($A907,Parts!$A:$AM,M$1,0)="X",AD$2,"")</f>
        <v/>
      </c>
      <c r="N907" t="str">
        <f>IF(VLOOKUP($A907,Parts!$A:$AM,N$1,0)="X",AE$2,"")</f>
        <v xml:space="preserve">    MODULE
    { name = ModuleTagDecoupler }
</v>
      </c>
      <c r="O907" t="str">
        <f>IF(VLOOKUP($A907,Parts!$A:$AM,O$1,0)="X",AF$2,"")</f>
        <v/>
      </c>
      <c r="P907" t="str">
        <f t="shared" si="15"/>
        <v xml:space="preserve">    MODULE
    { name = ModuleTagDecoupler }
</v>
      </c>
    </row>
    <row r="908" spans="1:16" x14ac:dyDescent="0.25">
      <c r="A908" t="str">
        <f>Table15[[#This Row],[Name]]</f>
        <v>rn_dnepr1_ss</v>
      </c>
      <c r="B908" t="str">
        <f>IF(VLOOKUP($A908,Parts!$A:$AM,B$1,0)="X",S$2,"")</f>
        <v/>
      </c>
      <c r="C908" t="str">
        <f>IF(VLOOKUP($A908,Parts!$A:$AM,C$1,0)="X",T$2,"")</f>
        <v/>
      </c>
      <c r="D908" t="str">
        <f>IF(VLOOKUP($A908,Parts!$A:$AM,D$1,0)="X",U$2,"")</f>
        <v/>
      </c>
      <c r="E908" t="str">
        <f>IF(VLOOKUP($A908,Parts!$A:$AM,E$1,0)="X",V$2,"")</f>
        <v/>
      </c>
      <c r="F908" t="str">
        <f>IF(VLOOKUP($A908,Parts!$A:$AM,F$1,0)="X",W$2,"")</f>
        <v/>
      </c>
      <c r="G908" t="str">
        <f>IF(VLOOKUP($A908,Parts!$A:$AM,G$1,0)="X",X$2,"")</f>
        <v/>
      </c>
      <c r="H908" t="str">
        <f>IF(VLOOKUP($A908,Parts!$A:$AM,H$1,0)="X",Y$2,"")</f>
        <v/>
      </c>
      <c r="I908" t="str">
        <f>IF(VLOOKUP($A908,Parts!$A:$AM,I$1,0)="X",Z$2,"")</f>
        <v/>
      </c>
      <c r="J908" t="str">
        <f>IF(VLOOKUP($A908,Parts!$A:$AM,J$1,0)="X",AA$2,"")</f>
        <v/>
      </c>
      <c r="K908" t="str">
        <f>IF(VLOOKUP($A908,Parts!$A:$AM,K$1,0)="X",AB$2,"")</f>
        <v/>
      </c>
      <c r="L908" t="str">
        <f>IF(VLOOKUP($A908,Parts!$A:$AM,L$1,0)="X",AC$2,"")</f>
        <v/>
      </c>
      <c r="M908" t="str">
        <f>IF(VLOOKUP($A908,Parts!$A:$AM,M$1,0)="X",AD$2,"")</f>
        <v/>
      </c>
      <c r="N908" t="str">
        <f>IF(VLOOKUP($A908,Parts!$A:$AM,N$1,0)="X",AE$2,"")</f>
        <v/>
      </c>
      <c r="O908" t="str">
        <f>IF(VLOOKUP($A908,Parts!$A:$AM,O$1,0)="X",AF$2,"")</f>
        <v/>
      </c>
      <c r="P908" t="str">
        <f t="shared" si="15"/>
        <v/>
      </c>
    </row>
    <row r="909" spans="1:16" x14ac:dyDescent="0.25">
      <c r="A909" t="str">
        <f>Table15[[#This Row],[Name]]</f>
        <v>rn_dnepr1_slides</v>
      </c>
      <c r="B909" t="str">
        <f>IF(VLOOKUP($A909,Parts!$A:$AM,B$1,0)="X",S$2,"")</f>
        <v/>
      </c>
      <c r="C909" t="str">
        <f>IF(VLOOKUP($A909,Parts!$A:$AM,C$1,0)="X",T$2,"")</f>
        <v/>
      </c>
      <c r="D909" t="str">
        <f>IF(VLOOKUP($A909,Parts!$A:$AM,D$1,0)="X",U$2,"")</f>
        <v/>
      </c>
      <c r="E909" t="str">
        <f>IF(VLOOKUP($A909,Parts!$A:$AM,E$1,0)="X",V$2,"")</f>
        <v/>
      </c>
      <c r="F909" t="str">
        <f>IF(VLOOKUP($A909,Parts!$A:$AM,F$1,0)="X",W$2,"")</f>
        <v/>
      </c>
      <c r="G909" t="str">
        <f>IF(VLOOKUP($A909,Parts!$A:$AM,G$1,0)="X",X$2,"")</f>
        <v/>
      </c>
      <c r="H909" t="str">
        <f>IF(VLOOKUP($A909,Parts!$A:$AM,H$1,0)="X",Y$2,"")</f>
        <v/>
      </c>
      <c r="I909" t="str">
        <f>IF(VLOOKUP($A909,Parts!$A:$AM,I$1,0)="X",Z$2,"")</f>
        <v/>
      </c>
      <c r="J909" t="str">
        <f>IF(VLOOKUP($A909,Parts!$A:$AM,J$1,0)="X",AA$2,"")</f>
        <v/>
      </c>
      <c r="K909" t="str">
        <f>IF(VLOOKUP($A909,Parts!$A:$AM,K$1,0)="X",AB$2,"")</f>
        <v/>
      </c>
      <c r="L909" t="str">
        <f>IF(VLOOKUP($A909,Parts!$A:$AM,L$1,0)="X",AC$2,"")</f>
        <v/>
      </c>
      <c r="M909" t="str">
        <f>IF(VLOOKUP($A909,Parts!$A:$AM,M$1,0)="X",AD$2,"")</f>
        <v/>
      </c>
      <c r="N909" t="str">
        <f>IF(VLOOKUP($A909,Parts!$A:$AM,N$1,0)="X",AE$2,"")</f>
        <v/>
      </c>
      <c r="O909" t="str">
        <f>IF(VLOOKUP($A909,Parts!$A:$AM,O$1,0)="X",AF$2,"")</f>
        <v/>
      </c>
      <c r="P909" t="str">
        <f t="shared" si="15"/>
        <v/>
      </c>
    </row>
    <row r="910" spans="1:16" x14ac:dyDescent="0.25">
      <c r="A910" t="str">
        <f>Table15[[#This Row],[Name]]</f>
        <v>rn_dnepr1_ts</v>
      </c>
      <c r="B910" t="str">
        <f>IF(VLOOKUP($A910,Parts!$A:$AM,B$1,0)="X",S$2,"")</f>
        <v/>
      </c>
      <c r="C910" t="str">
        <f>IF(VLOOKUP($A910,Parts!$A:$AM,C$1,0)="X",T$2,"")</f>
        <v/>
      </c>
      <c r="D910" t="str">
        <f>IF(VLOOKUP($A910,Parts!$A:$AM,D$1,0)="X",U$2,"")</f>
        <v/>
      </c>
      <c r="E910" t="str">
        <f>IF(VLOOKUP($A910,Parts!$A:$AM,E$1,0)="X",V$2,"")</f>
        <v/>
      </c>
      <c r="F910" t="str">
        <f>IF(VLOOKUP($A910,Parts!$A:$AM,F$1,0)="X",W$2,"")</f>
        <v xml:space="preserve">    MODULE
    { name = ModuleTagEngineLiquidTurbo }
</v>
      </c>
      <c r="G910" t="str">
        <f>IF(VLOOKUP($A910,Parts!$A:$AM,G$1,0)="X",X$2,"")</f>
        <v/>
      </c>
      <c r="H910" t="str">
        <f>IF(VLOOKUP($A910,Parts!$A:$AM,H$1,0)="X",Y$2,"")</f>
        <v/>
      </c>
      <c r="I910" t="str">
        <f>IF(VLOOKUP($A910,Parts!$A:$AM,I$1,0)="X",Z$2,"")</f>
        <v/>
      </c>
      <c r="J910" t="str">
        <f>IF(VLOOKUP($A910,Parts!$A:$AM,J$1,0)="X",AA$2,"")</f>
        <v/>
      </c>
      <c r="K910" t="str">
        <f>IF(VLOOKUP($A910,Parts!$A:$AM,K$1,0)="X",AB$2,"")</f>
        <v/>
      </c>
      <c r="L910" t="str">
        <f>IF(VLOOKUP($A910,Parts!$A:$AM,L$1,0)="X",AC$2,"")</f>
        <v/>
      </c>
      <c r="M910" t="str">
        <f>IF(VLOOKUP($A910,Parts!$A:$AM,M$1,0)="X",AD$2,"")</f>
        <v xml:space="preserve">    MODULE
    { name = ModuleTagToxic }
</v>
      </c>
      <c r="N910" t="str">
        <f>IF(VLOOKUP($A910,Parts!$A:$AM,N$1,0)="X",AE$2,"")</f>
        <v/>
      </c>
      <c r="O910" t="str">
        <f>IF(VLOOKUP($A910,Parts!$A:$AM,O$1,0)="X",AF$2,"")</f>
        <v/>
      </c>
      <c r="P910" t="str">
        <f t="shared" si="15"/>
        <v xml:space="preserve">    MODULE
    { name = ModuleTagEngineLiquidTurbo }
    MODULE
    { name = ModuleTagToxic }
</v>
      </c>
    </row>
    <row r="911" spans="1:16" x14ac:dyDescent="0.25">
      <c r="A911" t="str">
        <f>Table15[[#This Row],[Name]]</f>
        <v>rn_dnepr1_ts2</v>
      </c>
      <c r="B911" t="str">
        <f>IF(VLOOKUP($A911,Parts!$A:$AM,B$1,0)="X",S$2,"")</f>
        <v/>
      </c>
      <c r="C911" t="str">
        <f>IF(VLOOKUP($A911,Parts!$A:$AM,C$1,0)="X",T$2,"")</f>
        <v/>
      </c>
      <c r="D911" t="str">
        <f>IF(VLOOKUP($A911,Parts!$A:$AM,D$1,0)="X",U$2,"")</f>
        <v/>
      </c>
      <c r="E911" t="str">
        <f>IF(VLOOKUP($A911,Parts!$A:$AM,E$1,0)="X",V$2,"")</f>
        <v/>
      </c>
      <c r="F911" t="str">
        <f>IF(VLOOKUP($A911,Parts!$A:$AM,F$1,0)="X",W$2,"")</f>
        <v/>
      </c>
      <c r="G911" t="str">
        <f>IF(VLOOKUP($A911,Parts!$A:$AM,G$1,0)="X",X$2,"")</f>
        <v/>
      </c>
      <c r="H911" t="str">
        <f>IF(VLOOKUP($A911,Parts!$A:$AM,H$1,0)="X",Y$2,"")</f>
        <v/>
      </c>
      <c r="I911" t="str">
        <f>IF(VLOOKUP($A911,Parts!$A:$AM,I$1,0)="X",Z$2,"")</f>
        <v/>
      </c>
      <c r="J911" t="str">
        <f>IF(VLOOKUP($A911,Parts!$A:$AM,J$1,0)="X",AA$2,"")</f>
        <v/>
      </c>
      <c r="K911" t="str">
        <f>IF(VLOOKUP($A911,Parts!$A:$AM,K$1,0)="X",AB$2,"")</f>
        <v/>
      </c>
      <c r="L911" t="str">
        <f>IF(VLOOKUP($A911,Parts!$A:$AM,L$1,0)="X",AC$2,"")</f>
        <v/>
      </c>
      <c r="M911" t="str">
        <f>IF(VLOOKUP($A911,Parts!$A:$AM,M$1,0)="X",AD$2,"")</f>
        <v/>
      </c>
      <c r="N911" t="str">
        <f>IF(VLOOKUP($A911,Parts!$A:$AM,N$1,0)="X",AE$2,"")</f>
        <v/>
      </c>
      <c r="O911" t="str">
        <f>IF(VLOOKUP($A911,Parts!$A:$AM,O$1,0)="X",AF$2,"")</f>
        <v/>
      </c>
      <c r="P911" t="str">
        <f t="shared" si="15"/>
        <v/>
      </c>
    </row>
    <row r="912" spans="1:16" x14ac:dyDescent="0.25">
      <c r="A912" t="str">
        <f>Table15[[#This Row],[Name]]</f>
        <v>rn_dnepr1_silo_tube</v>
      </c>
      <c r="B912" t="str">
        <f>IF(VLOOKUP($A912,Parts!$A:$AM,B$1,0)="X",S$2,"")</f>
        <v/>
      </c>
      <c r="C912" t="str">
        <f>IF(VLOOKUP($A912,Parts!$A:$AM,C$1,0)="X",T$2,"")</f>
        <v/>
      </c>
      <c r="D912" t="str">
        <f>IF(VLOOKUP($A912,Parts!$A:$AM,D$1,0)="X",U$2,"")</f>
        <v/>
      </c>
      <c r="E912" t="str">
        <f>IF(VLOOKUP($A912,Parts!$A:$AM,E$1,0)="X",V$2,"")</f>
        <v/>
      </c>
      <c r="F912" t="str">
        <f>IF(VLOOKUP($A912,Parts!$A:$AM,F$1,0)="X",W$2,"")</f>
        <v/>
      </c>
      <c r="G912" t="str">
        <f>IF(VLOOKUP($A912,Parts!$A:$AM,G$1,0)="X",X$2,"")</f>
        <v/>
      </c>
      <c r="H912" t="str">
        <f>IF(VLOOKUP($A912,Parts!$A:$AM,H$1,0)="X",Y$2,"")</f>
        <v/>
      </c>
      <c r="I912" t="str">
        <f>IF(VLOOKUP($A912,Parts!$A:$AM,I$1,0)="X",Z$2,"")</f>
        <v/>
      </c>
      <c r="J912" t="str">
        <f>IF(VLOOKUP($A912,Parts!$A:$AM,J$1,0)="X",AA$2,"")</f>
        <v/>
      </c>
      <c r="K912" t="str">
        <f>IF(VLOOKUP($A912,Parts!$A:$AM,K$1,0)="X",AB$2,"")</f>
        <v/>
      </c>
      <c r="L912" t="str">
        <f>IF(VLOOKUP($A912,Parts!$A:$AM,L$1,0)="X",AC$2,"")</f>
        <v/>
      </c>
      <c r="M912" t="str">
        <f>IF(VLOOKUP($A912,Parts!$A:$AM,M$1,0)="X",AD$2,"")</f>
        <v/>
      </c>
      <c r="N912" t="str">
        <f>IF(VLOOKUP($A912,Parts!$A:$AM,N$1,0)="X",AE$2,"")</f>
        <v/>
      </c>
      <c r="O912" t="str">
        <f>IF(VLOOKUP($A912,Parts!$A:$AM,O$1,0)="X",AF$2,"")</f>
        <v/>
      </c>
      <c r="P912" t="str">
        <f t="shared" si="15"/>
        <v/>
      </c>
    </row>
    <row r="913" spans="1:16" x14ac:dyDescent="0.25">
      <c r="A913" t="str">
        <f>Table15[[#This Row],[Name]]</f>
        <v>dockingPort3</v>
      </c>
      <c r="B913" t="str">
        <f>IF(VLOOKUP($A913,Parts!$A:$AM,B$1,0)="X",S$2,"")</f>
        <v/>
      </c>
      <c r="C913" t="str">
        <f>IF(VLOOKUP($A913,Parts!$A:$AM,C$1,0)="X",T$2,"")</f>
        <v/>
      </c>
      <c r="D913" t="str">
        <f>IF(VLOOKUP($A913,Parts!$A:$AM,D$1,0)="X",U$2,"")</f>
        <v/>
      </c>
      <c r="E913" t="str">
        <f>IF(VLOOKUP($A913,Parts!$A:$AM,E$1,0)="X",V$2,"")</f>
        <v/>
      </c>
      <c r="F913" t="str">
        <f>IF(VLOOKUP($A913,Parts!$A:$AM,F$1,0)="X",W$2,"")</f>
        <v/>
      </c>
      <c r="G913" t="str">
        <f>IF(VLOOKUP($A913,Parts!$A:$AM,G$1,0)="X",X$2,"")</f>
        <v/>
      </c>
      <c r="H913" t="str">
        <f>IF(VLOOKUP($A913,Parts!$A:$AM,H$1,0)="X",Y$2,"")</f>
        <v/>
      </c>
      <c r="I913" t="str">
        <f>IF(VLOOKUP($A913,Parts!$A:$AM,I$1,0)="X",Z$2,"")</f>
        <v/>
      </c>
      <c r="J913" t="str">
        <f>IF(VLOOKUP($A913,Parts!$A:$AM,J$1,0)="X",AA$2,"")</f>
        <v/>
      </c>
      <c r="K913" t="str">
        <f>IF(VLOOKUP($A913,Parts!$A:$AM,K$1,0)="X",AB$2,"")</f>
        <v/>
      </c>
      <c r="L913" t="str">
        <f>IF(VLOOKUP($A913,Parts!$A:$AM,L$1,0)="X",AC$2,"")</f>
        <v/>
      </c>
      <c r="M913" t="str">
        <f>IF(VLOOKUP($A913,Parts!$A:$AM,M$1,0)="X",AD$2,"")</f>
        <v/>
      </c>
      <c r="N913" t="str">
        <f>IF(VLOOKUP($A913,Parts!$A:$AM,N$1,0)="X",AE$2,"")</f>
        <v xml:space="preserve">    MODULE
    { name = ModuleTagDecoupler }
</v>
      </c>
      <c r="O913" t="str">
        <f>IF(VLOOKUP($A913,Parts!$A:$AM,O$1,0)="X",AF$2,"")</f>
        <v/>
      </c>
      <c r="P913" t="str">
        <f t="shared" si="15"/>
        <v xml:space="preserve">    MODULE
    { name = ModuleTagDecoupler }
</v>
      </c>
    </row>
    <row r="914" spans="1:16" x14ac:dyDescent="0.25">
      <c r="A914" t="str">
        <f>Table15[[#This Row],[Name]]</f>
        <v>sensorAccelerometer</v>
      </c>
      <c r="B914" t="str">
        <f>IF(VLOOKUP($A914,Parts!$A:$AM,B$1,0)="X",S$2,"")</f>
        <v/>
      </c>
      <c r="C914" t="str">
        <f>IF(VLOOKUP($A914,Parts!$A:$AM,C$1,0)="X",T$2,"")</f>
        <v/>
      </c>
      <c r="D914" t="str">
        <f>IF(VLOOKUP($A914,Parts!$A:$AM,D$1,0)="X",U$2,"")</f>
        <v/>
      </c>
      <c r="E914" t="str">
        <f>IF(VLOOKUP($A914,Parts!$A:$AM,E$1,0)="X",V$2,"")</f>
        <v/>
      </c>
      <c r="F914" t="str">
        <f>IF(VLOOKUP($A914,Parts!$A:$AM,F$1,0)="X",W$2,"")</f>
        <v/>
      </c>
      <c r="G914" t="str">
        <f>IF(VLOOKUP($A914,Parts!$A:$AM,G$1,0)="X",X$2,"")</f>
        <v/>
      </c>
      <c r="H914" t="str">
        <f>IF(VLOOKUP($A914,Parts!$A:$AM,H$1,0)="X",Y$2,"")</f>
        <v/>
      </c>
      <c r="I914" t="str">
        <f>IF(VLOOKUP($A914,Parts!$A:$AM,I$1,0)="X",Z$2,"")</f>
        <v/>
      </c>
      <c r="J914" t="str">
        <f>IF(VLOOKUP($A914,Parts!$A:$AM,J$1,0)="X",AA$2,"")</f>
        <v/>
      </c>
      <c r="K914" t="str">
        <f>IF(VLOOKUP($A914,Parts!$A:$AM,K$1,0)="X",AB$2,"")</f>
        <v/>
      </c>
      <c r="L914" t="str">
        <f>IF(VLOOKUP($A914,Parts!$A:$AM,L$1,0)="X",AC$2,"")</f>
        <v/>
      </c>
      <c r="M914" t="str">
        <f>IF(VLOOKUP($A914,Parts!$A:$AM,M$1,0)="X",AD$2,"")</f>
        <v/>
      </c>
      <c r="N914" t="str">
        <f>IF(VLOOKUP($A914,Parts!$A:$AM,N$1,0)="X",AE$2,"")</f>
        <v/>
      </c>
      <c r="O914" t="str">
        <f>IF(VLOOKUP($A914,Parts!$A:$AM,O$1,0)="X",AF$2,"")</f>
        <v/>
      </c>
      <c r="P914" t="str">
        <f t="shared" si="15"/>
        <v/>
      </c>
    </row>
    <row r="915" spans="1:16" x14ac:dyDescent="0.25">
      <c r="A915" t="str">
        <f>Table15[[#This Row],[Name]]</f>
        <v>Draco</v>
      </c>
      <c r="B915" t="str">
        <f>IF(VLOOKUP($A915,Parts!$A:$AM,B$1,0)="X",S$2,"")</f>
        <v/>
      </c>
      <c r="C915" t="str">
        <f>IF(VLOOKUP($A915,Parts!$A:$AM,C$1,0)="X",T$2,"")</f>
        <v/>
      </c>
      <c r="D915" t="str">
        <f>IF(VLOOKUP($A915,Parts!$A:$AM,D$1,0)="X",U$2,"")</f>
        <v/>
      </c>
      <c r="E915" t="str">
        <f>IF(VLOOKUP($A915,Parts!$A:$AM,E$1,0)="X",V$2,"")</f>
        <v/>
      </c>
      <c r="F915" t="str">
        <f>IF(VLOOKUP($A915,Parts!$A:$AM,F$1,0)="X",W$2,"")</f>
        <v/>
      </c>
      <c r="G915" t="str">
        <f>IF(VLOOKUP($A915,Parts!$A:$AM,G$1,0)="X",X$2,"")</f>
        <v/>
      </c>
      <c r="H915" t="str">
        <f>IF(VLOOKUP($A915,Parts!$A:$AM,H$1,0)="X",Y$2,"")</f>
        <v/>
      </c>
      <c r="I915" t="str">
        <f>IF(VLOOKUP($A915,Parts!$A:$AM,I$1,0)="X",Z$2,"")</f>
        <v/>
      </c>
      <c r="J915" t="str">
        <f>IF(VLOOKUP($A915,Parts!$A:$AM,J$1,0)="X",AA$2,"")</f>
        <v/>
      </c>
      <c r="K915" t="str">
        <f>IF(VLOOKUP($A915,Parts!$A:$AM,K$1,0)="X",AB$2,"")</f>
        <v/>
      </c>
      <c r="L915" t="str">
        <f>IF(VLOOKUP($A915,Parts!$A:$AM,L$1,0)="X",AC$2,"")</f>
        <v/>
      </c>
      <c r="M915" t="str">
        <f>IF(VLOOKUP($A915,Parts!$A:$AM,M$1,0)="X",AD$2,"")</f>
        <v/>
      </c>
      <c r="N915" t="str">
        <f>IF(VLOOKUP($A915,Parts!$A:$AM,N$1,0)="X",AE$2,"")</f>
        <v/>
      </c>
      <c r="O915" t="str">
        <f>IF(VLOOKUP($A915,Parts!$A:$AM,O$1,0)="X",AF$2,"")</f>
        <v/>
      </c>
      <c r="P915" t="str">
        <f t="shared" si="15"/>
        <v/>
      </c>
    </row>
    <row r="916" spans="1:16" x14ac:dyDescent="0.25">
      <c r="A916" t="str">
        <f>Table15[[#This Row],[Name]]</f>
        <v>xDragonLadderx</v>
      </c>
      <c r="B916" t="str">
        <f>IF(VLOOKUP($A916,Parts!$A:$AM,B$1,0)="X",S$2,"")</f>
        <v/>
      </c>
      <c r="C916" t="str">
        <f>IF(VLOOKUP($A916,Parts!$A:$AM,C$1,0)="X",T$2,"")</f>
        <v/>
      </c>
      <c r="D916" t="str">
        <f>IF(VLOOKUP($A916,Parts!$A:$AM,D$1,0)="X",U$2,"")</f>
        <v/>
      </c>
      <c r="E916" t="str">
        <f>IF(VLOOKUP($A916,Parts!$A:$AM,E$1,0)="X",V$2,"")</f>
        <v/>
      </c>
      <c r="F916" t="str">
        <f>IF(VLOOKUP($A916,Parts!$A:$AM,F$1,0)="X",W$2,"")</f>
        <v/>
      </c>
      <c r="G916" t="str">
        <f>IF(VLOOKUP($A916,Parts!$A:$AM,G$1,0)="X",X$2,"")</f>
        <v/>
      </c>
      <c r="H916" t="str">
        <f>IF(VLOOKUP($A916,Parts!$A:$AM,H$1,0)="X",Y$2,"")</f>
        <v/>
      </c>
      <c r="I916" t="str">
        <f>IF(VLOOKUP($A916,Parts!$A:$AM,I$1,0)="X",Z$2,"")</f>
        <v/>
      </c>
      <c r="J916" t="str">
        <f>IF(VLOOKUP($A916,Parts!$A:$AM,J$1,0)="X",AA$2,"")</f>
        <v/>
      </c>
      <c r="K916" t="str">
        <f>IF(VLOOKUP($A916,Parts!$A:$AM,K$1,0)="X",AB$2,"")</f>
        <v/>
      </c>
      <c r="L916" t="str">
        <f>IF(VLOOKUP($A916,Parts!$A:$AM,L$1,0)="X",AC$2,"")</f>
        <v/>
      </c>
      <c r="M916" t="str">
        <f>IF(VLOOKUP($A916,Parts!$A:$AM,M$1,0)="X",AD$2,"")</f>
        <v/>
      </c>
      <c r="N916" t="str">
        <f>IF(VLOOKUP($A916,Parts!$A:$AM,N$1,0)="X",AE$2,"")</f>
        <v/>
      </c>
      <c r="O916" t="str">
        <f>IF(VLOOKUP($A916,Parts!$A:$AM,O$1,0)="X",AF$2,"")</f>
        <v/>
      </c>
      <c r="P916" t="str">
        <f t="shared" si="15"/>
        <v/>
      </c>
    </row>
    <row r="917" spans="1:16" x14ac:dyDescent="0.25">
      <c r="A917" t="str">
        <f>Table15[[#This Row],[Name]]</f>
        <v>MiniDrill</v>
      </c>
      <c r="B917" t="str">
        <f>IF(VLOOKUP($A917,Parts!$A:$AM,B$1,0)="X",S$2,"")</f>
        <v/>
      </c>
      <c r="C917" t="str">
        <f>IF(VLOOKUP($A917,Parts!$A:$AM,C$1,0)="X",T$2,"")</f>
        <v/>
      </c>
      <c r="D917" t="str">
        <f>IF(VLOOKUP($A917,Parts!$A:$AM,D$1,0)="X",U$2,"")</f>
        <v/>
      </c>
      <c r="E917" t="str">
        <f>IF(VLOOKUP($A917,Parts!$A:$AM,E$1,0)="X",V$2,"")</f>
        <v/>
      </c>
      <c r="F917" t="str">
        <f>IF(VLOOKUP($A917,Parts!$A:$AM,F$1,0)="X",W$2,"")</f>
        <v/>
      </c>
      <c r="G917" t="str">
        <f>IF(VLOOKUP($A917,Parts!$A:$AM,G$1,0)="X",X$2,"")</f>
        <v/>
      </c>
      <c r="H917" t="str">
        <f>IF(VLOOKUP($A917,Parts!$A:$AM,H$1,0)="X",Y$2,"")</f>
        <v/>
      </c>
      <c r="I917" t="str">
        <f>IF(VLOOKUP($A917,Parts!$A:$AM,I$1,0)="X",Z$2,"")</f>
        <v/>
      </c>
      <c r="J917" t="str">
        <f>IF(VLOOKUP($A917,Parts!$A:$AM,J$1,0)="X",AA$2,"")</f>
        <v/>
      </c>
      <c r="K917" t="str">
        <f>IF(VLOOKUP($A917,Parts!$A:$AM,K$1,0)="X",AB$2,"")</f>
        <v/>
      </c>
      <c r="L917" t="str">
        <f>IF(VLOOKUP($A917,Parts!$A:$AM,L$1,0)="X",AC$2,"")</f>
        <v/>
      </c>
      <c r="M917" t="str">
        <f>IF(VLOOKUP($A917,Parts!$A:$AM,M$1,0)="X",AD$2,"")</f>
        <v/>
      </c>
      <c r="N917" t="str">
        <f>IF(VLOOKUP($A917,Parts!$A:$AM,N$1,0)="X",AE$2,"")</f>
        <v/>
      </c>
      <c r="O917" t="str">
        <f>IF(VLOOKUP($A917,Parts!$A:$AM,O$1,0)="X",AF$2,"")</f>
        <v/>
      </c>
      <c r="P917" t="str">
        <f t="shared" si="15"/>
        <v/>
      </c>
    </row>
    <row r="918" spans="1:16" x14ac:dyDescent="0.25">
      <c r="A918" t="str">
        <f>Table15[[#This Row],[Name]]</f>
        <v>RadialDrill</v>
      </c>
      <c r="B918" t="str">
        <f>IF(VLOOKUP($A918,Parts!$A:$AM,B$1,0)="X",S$2,"")</f>
        <v/>
      </c>
      <c r="C918" t="str">
        <f>IF(VLOOKUP($A918,Parts!$A:$AM,C$1,0)="X",T$2,"")</f>
        <v/>
      </c>
      <c r="D918" t="str">
        <f>IF(VLOOKUP($A918,Parts!$A:$AM,D$1,0)="X",U$2,"")</f>
        <v/>
      </c>
      <c r="E918" t="str">
        <f>IF(VLOOKUP($A918,Parts!$A:$AM,E$1,0)="X",V$2,"")</f>
        <v/>
      </c>
      <c r="F918" t="str">
        <f>IF(VLOOKUP($A918,Parts!$A:$AM,F$1,0)="X",W$2,"")</f>
        <v/>
      </c>
      <c r="G918" t="str">
        <f>IF(VLOOKUP($A918,Parts!$A:$AM,G$1,0)="X",X$2,"")</f>
        <v/>
      </c>
      <c r="H918" t="str">
        <f>IF(VLOOKUP($A918,Parts!$A:$AM,H$1,0)="X",Y$2,"")</f>
        <v/>
      </c>
      <c r="I918" t="str">
        <f>IF(VLOOKUP($A918,Parts!$A:$AM,I$1,0)="X",Z$2,"")</f>
        <v/>
      </c>
      <c r="J918" t="str">
        <f>IF(VLOOKUP($A918,Parts!$A:$AM,J$1,0)="X",AA$2,"")</f>
        <v/>
      </c>
      <c r="K918" t="str">
        <f>IF(VLOOKUP($A918,Parts!$A:$AM,K$1,0)="X",AB$2,"")</f>
        <v/>
      </c>
      <c r="L918" t="str">
        <f>IF(VLOOKUP($A918,Parts!$A:$AM,L$1,0)="X",AC$2,"")</f>
        <v/>
      </c>
      <c r="M918" t="str">
        <f>IF(VLOOKUP($A918,Parts!$A:$AM,M$1,0)="X",AD$2,"")</f>
        <v/>
      </c>
      <c r="N918" t="str">
        <f>IF(VLOOKUP($A918,Parts!$A:$AM,N$1,0)="X",AE$2,"")</f>
        <v/>
      </c>
      <c r="O918" t="str">
        <f>IF(VLOOKUP($A918,Parts!$A:$AM,O$1,0)="X",AF$2,"")</f>
        <v/>
      </c>
      <c r="P918" t="str">
        <f t="shared" si="15"/>
        <v/>
      </c>
    </row>
    <row r="919" spans="1:16" x14ac:dyDescent="0.25">
      <c r="A919" t="str">
        <f>Table15[[#This Row],[Name]]</f>
        <v>mpdt-0625</v>
      </c>
      <c r="B919" t="str">
        <f>IF(VLOOKUP($A919,Parts!$A:$AM,B$1,0)="X",S$2,"")</f>
        <v/>
      </c>
      <c r="C919" t="str">
        <f>IF(VLOOKUP($A919,Parts!$A:$AM,C$1,0)="X",T$2,"")</f>
        <v/>
      </c>
      <c r="D919" t="str">
        <f>IF(VLOOKUP($A919,Parts!$A:$AM,D$1,0)="X",U$2,"")</f>
        <v/>
      </c>
      <c r="E919" t="str">
        <f>IF(VLOOKUP($A919,Parts!$A:$AM,E$1,0)="X",V$2,"")</f>
        <v/>
      </c>
      <c r="F919" t="str">
        <f>IF(VLOOKUP($A919,Parts!$A:$AM,F$1,0)="X",W$2,"")</f>
        <v/>
      </c>
      <c r="G919" t="str">
        <f>IF(VLOOKUP($A919,Parts!$A:$AM,G$1,0)="X",X$2,"")</f>
        <v/>
      </c>
      <c r="H919" t="str">
        <f>IF(VLOOKUP($A919,Parts!$A:$AM,H$1,0)="X",Y$2,"")</f>
        <v/>
      </c>
      <c r="I919" t="str">
        <f>IF(VLOOKUP($A919,Parts!$A:$AM,I$1,0)="X",Z$2,"")</f>
        <v/>
      </c>
      <c r="J919" t="str">
        <f>IF(VLOOKUP($A919,Parts!$A:$AM,J$1,0)="X",AA$2,"")</f>
        <v/>
      </c>
      <c r="K919" t="str">
        <f>IF(VLOOKUP($A919,Parts!$A:$AM,K$1,0)="X",AB$2,"")</f>
        <v/>
      </c>
      <c r="L919" t="str">
        <f>IF(VLOOKUP($A919,Parts!$A:$AM,L$1,0)="X",AC$2,"")</f>
        <v/>
      </c>
      <c r="M919" t="str">
        <f>IF(VLOOKUP($A919,Parts!$A:$AM,M$1,0)="X",AD$2,"")</f>
        <v/>
      </c>
      <c r="N919" t="str">
        <f>IF(VLOOKUP($A919,Parts!$A:$AM,N$1,0)="X",AE$2,"")</f>
        <v/>
      </c>
      <c r="O919" t="str">
        <f>IF(VLOOKUP($A919,Parts!$A:$AM,O$1,0)="X",AF$2,"")</f>
        <v/>
      </c>
      <c r="P919" t="str">
        <f t="shared" si="15"/>
        <v/>
      </c>
    </row>
    <row r="920" spans="1:16" x14ac:dyDescent="0.25">
      <c r="A920" t="str">
        <f>Table15[[#This Row],[Name]]</f>
        <v>mpdt-125</v>
      </c>
      <c r="B920" t="str">
        <f>IF(VLOOKUP($A920,Parts!$A:$AM,B$1,0)="X",S$2,"")</f>
        <v/>
      </c>
      <c r="C920" t="str">
        <f>IF(VLOOKUP($A920,Parts!$A:$AM,C$1,0)="X",T$2,"")</f>
        <v/>
      </c>
      <c r="D920" t="str">
        <f>IF(VLOOKUP($A920,Parts!$A:$AM,D$1,0)="X",U$2,"")</f>
        <v/>
      </c>
      <c r="E920" t="str">
        <f>IF(VLOOKUP($A920,Parts!$A:$AM,E$1,0)="X",V$2,"")</f>
        <v/>
      </c>
      <c r="F920" t="str">
        <f>IF(VLOOKUP($A920,Parts!$A:$AM,F$1,0)="X",W$2,"")</f>
        <v/>
      </c>
      <c r="G920" t="str">
        <f>IF(VLOOKUP($A920,Parts!$A:$AM,G$1,0)="X",X$2,"")</f>
        <v/>
      </c>
      <c r="H920" t="str">
        <f>IF(VLOOKUP($A920,Parts!$A:$AM,H$1,0)="X",Y$2,"")</f>
        <v/>
      </c>
      <c r="I920" t="str">
        <f>IF(VLOOKUP($A920,Parts!$A:$AM,I$1,0)="X",Z$2,"")</f>
        <v/>
      </c>
      <c r="J920" t="str">
        <f>IF(VLOOKUP($A920,Parts!$A:$AM,J$1,0)="X",AA$2,"")</f>
        <v/>
      </c>
      <c r="K920" t="str">
        <f>IF(VLOOKUP($A920,Parts!$A:$AM,K$1,0)="X",AB$2,"")</f>
        <v/>
      </c>
      <c r="L920" t="str">
        <f>IF(VLOOKUP($A920,Parts!$A:$AM,L$1,0)="X",AC$2,"")</f>
        <v/>
      </c>
      <c r="M920" t="str">
        <f>IF(VLOOKUP($A920,Parts!$A:$AM,M$1,0)="X",AD$2,"")</f>
        <v/>
      </c>
      <c r="N920" t="str">
        <f>IF(VLOOKUP($A920,Parts!$A:$AM,N$1,0)="X",AE$2,"")</f>
        <v/>
      </c>
      <c r="O920" t="str">
        <f>IF(VLOOKUP($A920,Parts!$A:$AM,O$1,0)="X",AF$2,"")</f>
        <v/>
      </c>
      <c r="P920" t="str">
        <f t="shared" si="15"/>
        <v/>
      </c>
    </row>
    <row r="921" spans="1:16" x14ac:dyDescent="0.25">
      <c r="A921" t="str">
        <f>Table15[[#This Row],[Name]]</f>
        <v>ionXenon-0625-3</v>
      </c>
      <c r="B921" t="str">
        <f>IF(VLOOKUP($A921,Parts!$A:$AM,B$1,0)="X",S$2,"")</f>
        <v/>
      </c>
      <c r="C921" t="str">
        <f>IF(VLOOKUP($A921,Parts!$A:$AM,C$1,0)="X",T$2,"")</f>
        <v/>
      </c>
      <c r="D921" t="str">
        <f>IF(VLOOKUP($A921,Parts!$A:$AM,D$1,0)="X",U$2,"")</f>
        <v/>
      </c>
      <c r="E921" t="str">
        <f>IF(VLOOKUP($A921,Parts!$A:$AM,E$1,0)="X",V$2,"")</f>
        <v/>
      </c>
      <c r="F921" t="str">
        <f>IF(VLOOKUP($A921,Parts!$A:$AM,F$1,0)="X",W$2,"")</f>
        <v/>
      </c>
      <c r="G921" t="str">
        <f>IF(VLOOKUP($A921,Parts!$A:$AM,G$1,0)="X",X$2,"")</f>
        <v/>
      </c>
      <c r="H921" t="str">
        <f>IF(VLOOKUP($A921,Parts!$A:$AM,H$1,0)="X",Y$2,"")</f>
        <v/>
      </c>
      <c r="I921" t="str">
        <f>IF(VLOOKUP($A921,Parts!$A:$AM,I$1,0)="X",Z$2,"")</f>
        <v/>
      </c>
      <c r="J921" t="str">
        <f>IF(VLOOKUP($A921,Parts!$A:$AM,J$1,0)="X",AA$2,"")</f>
        <v/>
      </c>
      <c r="K921" t="str">
        <f>IF(VLOOKUP($A921,Parts!$A:$AM,K$1,0)="X",AB$2,"")</f>
        <v/>
      </c>
      <c r="L921" t="str">
        <f>IF(VLOOKUP($A921,Parts!$A:$AM,L$1,0)="X",AC$2,"")</f>
        <v/>
      </c>
      <c r="M921" t="str">
        <f>IF(VLOOKUP($A921,Parts!$A:$AM,M$1,0)="X",AD$2,"")</f>
        <v/>
      </c>
      <c r="N921" t="str">
        <f>IF(VLOOKUP($A921,Parts!$A:$AM,N$1,0)="X",AE$2,"")</f>
        <v/>
      </c>
      <c r="O921" t="str">
        <f>IF(VLOOKUP($A921,Parts!$A:$AM,O$1,0)="X",AF$2,"")</f>
        <v/>
      </c>
      <c r="P921" t="str">
        <f t="shared" si="15"/>
        <v/>
      </c>
    </row>
    <row r="922" spans="1:16" x14ac:dyDescent="0.25">
      <c r="A922" t="str">
        <f>Table15[[#This Row],[Name]]</f>
        <v>dmDAN</v>
      </c>
      <c r="B922" t="str">
        <f>IF(VLOOKUP($A922,Parts!$A:$AM,B$1,0)="X",S$2,"")</f>
        <v/>
      </c>
      <c r="C922" t="str">
        <f>IF(VLOOKUP($A922,Parts!$A:$AM,C$1,0)="X",T$2,"")</f>
        <v/>
      </c>
      <c r="D922" t="str">
        <f>IF(VLOOKUP($A922,Parts!$A:$AM,D$1,0)="X",U$2,"")</f>
        <v/>
      </c>
      <c r="E922" t="str">
        <f>IF(VLOOKUP($A922,Parts!$A:$AM,E$1,0)="X",V$2,"")</f>
        <v/>
      </c>
      <c r="F922" t="str">
        <f>IF(VLOOKUP($A922,Parts!$A:$AM,F$1,0)="X",W$2,"")</f>
        <v/>
      </c>
      <c r="G922" t="str">
        <f>IF(VLOOKUP($A922,Parts!$A:$AM,G$1,0)="X",X$2,"")</f>
        <v/>
      </c>
      <c r="H922" t="str">
        <f>IF(VLOOKUP($A922,Parts!$A:$AM,H$1,0)="X",Y$2,"")</f>
        <v/>
      </c>
      <c r="I922" t="str">
        <f>IF(VLOOKUP($A922,Parts!$A:$AM,I$1,0)="X",Z$2,"")</f>
        <v/>
      </c>
      <c r="J922" t="str">
        <f>IF(VLOOKUP($A922,Parts!$A:$AM,J$1,0)="X",AA$2,"")</f>
        <v/>
      </c>
      <c r="K922" t="str">
        <f>IF(VLOOKUP($A922,Parts!$A:$AM,K$1,0)="X",AB$2,"")</f>
        <v/>
      </c>
      <c r="L922" t="str">
        <f>IF(VLOOKUP($A922,Parts!$A:$AM,L$1,0)="X",AC$2,"")</f>
        <v/>
      </c>
      <c r="M922" t="str">
        <f>IF(VLOOKUP($A922,Parts!$A:$AM,M$1,0)="X",AD$2,"")</f>
        <v/>
      </c>
      <c r="N922" t="str">
        <f>IF(VLOOKUP($A922,Parts!$A:$AM,N$1,0)="X",AE$2,"")</f>
        <v/>
      </c>
      <c r="O922" t="str">
        <f>IF(VLOOKUP($A922,Parts!$A:$AM,O$1,0)="X",AF$2,"")</f>
        <v/>
      </c>
      <c r="P922" t="str">
        <f t="shared" si="15"/>
        <v/>
      </c>
    </row>
    <row r="923" spans="1:16" x14ac:dyDescent="0.25">
      <c r="A923" t="str">
        <f>Table15[[#This Row],[Name]]</f>
        <v>Castor-30A</v>
      </c>
      <c r="B923" t="str">
        <f>IF(VLOOKUP($A923,Parts!$A:$AM,B$1,0)="X",S$2,"")</f>
        <v/>
      </c>
      <c r="C923" t="str">
        <f>IF(VLOOKUP($A923,Parts!$A:$AM,C$1,0)="X",T$2,"")</f>
        <v/>
      </c>
      <c r="D923" t="str">
        <f>IF(VLOOKUP($A923,Parts!$A:$AM,D$1,0)="X",U$2,"")</f>
        <v/>
      </c>
      <c r="E923" t="str">
        <f>IF(VLOOKUP($A923,Parts!$A:$AM,E$1,0)="X",V$2,"")</f>
        <v/>
      </c>
      <c r="F923" t="str">
        <f>IF(VLOOKUP($A923,Parts!$A:$AM,F$1,0)="X",W$2,"")</f>
        <v/>
      </c>
      <c r="G923" t="str">
        <f>IF(VLOOKUP($A923,Parts!$A:$AM,G$1,0)="X",X$2,"")</f>
        <v/>
      </c>
      <c r="H923" t="str">
        <f>IF(VLOOKUP($A923,Parts!$A:$AM,H$1,0)="X",Y$2,"")</f>
        <v/>
      </c>
      <c r="I923" t="str">
        <f>IF(VLOOKUP($A923,Parts!$A:$AM,I$1,0)="X",Z$2,"")</f>
        <v/>
      </c>
      <c r="J923" t="str">
        <f>IF(VLOOKUP($A923,Parts!$A:$AM,J$1,0)="X",AA$2,"")</f>
        <v/>
      </c>
      <c r="K923" t="str">
        <f>IF(VLOOKUP($A923,Parts!$A:$AM,K$1,0)="X",AB$2,"")</f>
        <v/>
      </c>
      <c r="L923" t="str">
        <f>IF(VLOOKUP($A923,Parts!$A:$AM,L$1,0)="X",AC$2,"")</f>
        <v/>
      </c>
      <c r="M923" t="str">
        <f>IF(VLOOKUP($A923,Parts!$A:$AM,M$1,0)="X",AD$2,"")</f>
        <v/>
      </c>
      <c r="N923" t="str">
        <f>IF(VLOOKUP($A923,Parts!$A:$AM,N$1,0)="X",AE$2,"")</f>
        <v/>
      </c>
      <c r="O923" t="str">
        <f>IF(VLOOKUP($A923,Parts!$A:$AM,O$1,0)="X",AF$2,"")</f>
        <v/>
      </c>
      <c r="P923" t="str">
        <f t="shared" si="15"/>
        <v/>
      </c>
    </row>
    <row r="924" spans="1:16" x14ac:dyDescent="0.25">
      <c r="A924" t="str">
        <f>Table15[[#This Row],[Name]]</f>
        <v>FASAE1</v>
      </c>
      <c r="B924" t="str">
        <f>IF(VLOOKUP($A924,Parts!$A:$AM,B$1,0)="X",S$2,"")</f>
        <v/>
      </c>
      <c r="C924" t="str">
        <f>IF(VLOOKUP($A924,Parts!$A:$AM,C$1,0)="X",T$2,"")</f>
        <v/>
      </c>
      <c r="D924" t="str">
        <f>IF(VLOOKUP($A924,Parts!$A:$AM,D$1,0)="X",U$2,"")</f>
        <v/>
      </c>
      <c r="E924" t="str">
        <f>IF(VLOOKUP($A924,Parts!$A:$AM,E$1,0)="X",V$2,"")</f>
        <v/>
      </c>
      <c r="F924" t="str">
        <f>IF(VLOOKUP($A924,Parts!$A:$AM,F$1,0)="X",W$2,"")</f>
        <v xml:space="preserve">    MODULE
    { name = ModuleTagEngineLiquidTurbo }
</v>
      </c>
      <c r="G924" t="str">
        <f>IF(VLOOKUP($A924,Parts!$A:$AM,G$1,0)="X",X$2,"")</f>
        <v/>
      </c>
      <c r="H924" t="str">
        <f>IF(VLOOKUP($A924,Parts!$A:$AM,H$1,0)="X",Y$2,"")</f>
        <v/>
      </c>
      <c r="I924" t="str">
        <f>IF(VLOOKUP($A924,Parts!$A:$AM,I$1,0)="X",Z$2,"")</f>
        <v/>
      </c>
      <c r="J924" t="str">
        <f>IF(VLOOKUP($A924,Parts!$A:$AM,J$1,0)="X",AA$2,"")</f>
        <v/>
      </c>
      <c r="K924" t="str">
        <f>IF(VLOOKUP($A924,Parts!$A:$AM,K$1,0)="X",AB$2,"")</f>
        <v/>
      </c>
      <c r="L924" t="str">
        <f>IF(VLOOKUP($A924,Parts!$A:$AM,L$1,0)="X",AC$2,"")</f>
        <v/>
      </c>
      <c r="M924" t="str">
        <f>IF(VLOOKUP($A924,Parts!$A:$AM,M$1,0)="X",AD$2,"")</f>
        <v/>
      </c>
      <c r="N924" t="str">
        <f>IF(VLOOKUP($A924,Parts!$A:$AM,N$1,0)="X",AE$2,"")</f>
        <v/>
      </c>
      <c r="O924" t="str">
        <f>IF(VLOOKUP($A924,Parts!$A:$AM,O$1,0)="X",AF$2,"")</f>
        <v/>
      </c>
      <c r="P924" t="str">
        <f t="shared" si="15"/>
        <v xml:space="preserve">    MODULE
    { name = ModuleTagEngineLiquidTurbo }
</v>
      </c>
    </row>
    <row r="925" spans="1:16" x14ac:dyDescent="0.25">
      <c r="A925" t="str">
        <f>Table15[[#This Row],[Name]]</f>
        <v>SHIP_E1</v>
      </c>
      <c r="B925" t="str">
        <f>IF(VLOOKUP($A925,Parts!$A:$AM,B$1,0)="X",S$2,"")</f>
        <v/>
      </c>
      <c r="C925" t="str">
        <f>IF(VLOOKUP($A925,Parts!$A:$AM,C$1,0)="X",T$2,"")</f>
        <v/>
      </c>
      <c r="D925" t="str">
        <f>IF(VLOOKUP($A925,Parts!$A:$AM,D$1,0)="X",U$2,"")</f>
        <v/>
      </c>
      <c r="E925" t="str">
        <f>IF(VLOOKUP($A925,Parts!$A:$AM,E$1,0)="X",V$2,"")</f>
        <v/>
      </c>
      <c r="F925" t="str">
        <f>IF(VLOOKUP($A925,Parts!$A:$AM,F$1,0)="X",W$2,"")</f>
        <v xml:space="preserve">    MODULE
    { name = ModuleTagEngineLiquidTurbo }
</v>
      </c>
      <c r="G925" t="str">
        <f>IF(VLOOKUP($A925,Parts!$A:$AM,G$1,0)="X",X$2,"")</f>
        <v/>
      </c>
      <c r="H925" t="str">
        <f>IF(VLOOKUP($A925,Parts!$A:$AM,H$1,0)="X",Y$2,"")</f>
        <v/>
      </c>
      <c r="I925" t="str">
        <f>IF(VLOOKUP($A925,Parts!$A:$AM,I$1,0)="X",Z$2,"")</f>
        <v/>
      </c>
      <c r="J925" t="str">
        <f>IF(VLOOKUP($A925,Parts!$A:$AM,J$1,0)="X",AA$2,"")</f>
        <v/>
      </c>
      <c r="K925" t="str">
        <f>IF(VLOOKUP($A925,Parts!$A:$AM,K$1,0)="X",AB$2,"")</f>
        <v/>
      </c>
      <c r="L925" t="str">
        <f>IF(VLOOKUP($A925,Parts!$A:$AM,L$1,0)="X",AC$2,"")</f>
        <v/>
      </c>
      <c r="M925" t="str">
        <f>IF(VLOOKUP($A925,Parts!$A:$AM,M$1,0)="X",AD$2,"")</f>
        <v/>
      </c>
      <c r="N925" t="str">
        <f>IF(VLOOKUP($A925,Parts!$A:$AM,N$1,0)="X",AE$2,"")</f>
        <v/>
      </c>
      <c r="O925" t="str">
        <f>IF(VLOOKUP($A925,Parts!$A:$AM,O$1,0)="X",AF$2,"")</f>
        <v/>
      </c>
      <c r="P925" t="str">
        <f t="shared" si="15"/>
        <v xml:space="preserve">    MODULE
    { name = ModuleTagEngineLiquidTurbo }
</v>
      </c>
    </row>
    <row r="926" spans="1:16" x14ac:dyDescent="0.25">
      <c r="A926" t="str">
        <f>Table15[[#This Row],[Name]]</f>
        <v>RO-E1</v>
      </c>
      <c r="B926" t="str">
        <f>IF(VLOOKUP($A926,Parts!$A:$AM,B$1,0)="X",S$2,"")</f>
        <v/>
      </c>
      <c r="C926" t="str">
        <f>IF(VLOOKUP($A926,Parts!$A:$AM,C$1,0)="X",T$2,"")</f>
        <v/>
      </c>
      <c r="D926" t="str">
        <f>IF(VLOOKUP($A926,Parts!$A:$AM,D$1,0)="X",U$2,"")</f>
        <v/>
      </c>
      <c r="E926" t="str">
        <f>IF(VLOOKUP($A926,Parts!$A:$AM,E$1,0)="X",V$2,"")</f>
        <v/>
      </c>
      <c r="F926" t="str">
        <f>IF(VLOOKUP($A926,Parts!$A:$AM,F$1,0)="X",W$2,"")</f>
        <v xml:space="preserve">    MODULE
    { name = ModuleTagEngineLiquidTurbo }
</v>
      </c>
      <c r="G926" t="str">
        <f>IF(VLOOKUP($A926,Parts!$A:$AM,G$1,0)="X",X$2,"")</f>
        <v/>
      </c>
      <c r="H926" t="str">
        <f>IF(VLOOKUP($A926,Parts!$A:$AM,H$1,0)="X",Y$2,"")</f>
        <v/>
      </c>
      <c r="I926" t="str">
        <f>IF(VLOOKUP($A926,Parts!$A:$AM,I$1,0)="X",Z$2,"")</f>
        <v/>
      </c>
      <c r="J926" t="str">
        <f>IF(VLOOKUP($A926,Parts!$A:$AM,J$1,0)="X",AA$2,"")</f>
        <v/>
      </c>
      <c r="K926" t="str">
        <f>IF(VLOOKUP($A926,Parts!$A:$AM,K$1,0)="X",AB$2,"")</f>
        <v/>
      </c>
      <c r="L926" t="str">
        <f>IF(VLOOKUP($A926,Parts!$A:$AM,L$1,0)="X",AC$2,"")</f>
        <v/>
      </c>
      <c r="M926" t="str">
        <f>IF(VLOOKUP($A926,Parts!$A:$AM,M$1,0)="X",AD$2,"")</f>
        <v/>
      </c>
      <c r="N926" t="str">
        <f>IF(VLOOKUP($A926,Parts!$A:$AM,N$1,0)="X",AE$2,"")</f>
        <v/>
      </c>
      <c r="O926" t="str">
        <f>IF(VLOOKUP($A926,Parts!$A:$AM,O$1,0)="X",AF$2,"")</f>
        <v/>
      </c>
      <c r="P926" t="str">
        <f t="shared" si="15"/>
        <v xml:space="preserve">    MODULE
    { name = ModuleTagEngineLiquidTurbo }
</v>
      </c>
    </row>
    <row r="927" spans="1:16" x14ac:dyDescent="0.25">
      <c r="A927" t="str">
        <f>Table15[[#This Row],[Name]]</f>
        <v>Castor-30B</v>
      </c>
      <c r="B927" t="str">
        <f>IF(VLOOKUP($A927,Parts!$A:$AM,B$1,0)="X",S$2,"")</f>
        <v/>
      </c>
      <c r="C927" t="str">
        <f>IF(VLOOKUP($A927,Parts!$A:$AM,C$1,0)="X",T$2,"")</f>
        <v/>
      </c>
      <c r="D927" t="str">
        <f>IF(VLOOKUP($A927,Parts!$A:$AM,D$1,0)="X",U$2,"")</f>
        <v/>
      </c>
      <c r="E927" t="str">
        <f>IF(VLOOKUP($A927,Parts!$A:$AM,E$1,0)="X",V$2,"")</f>
        <v/>
      </c>
      <c r="F927" t="str">
        <f>IF(VLOOKUP($A927,Parts!$A:$AM,F$1,0)="X",W$2,"")</f>
        <v/>
      </c>
      <c r="G927" t="str">
        <f>IF(VLOOKUP($A927,Parts!$A:$AM,G$1,0)="X",X$2,"")</f>
        <v/>
      </c>
      <c r="H927" t="str">
        <f>IF(VLOOKUP($A927,Parts!$A:$AM,H$1,0)="X",Y$2,"")</f>
        <v/>
      </c>
      <c r="I927" t="str">
        <f>IF(VLOOKUP($A927,Parts!$A:$AM,I$1,0)="X",Z$2,"")</f>
        <v/>
      </c>
      <c r="J927" t="str">
        <f>IF(VLOOKUP($A927,Parts!$A:$AM,J$1,0)="X",AA$2,"")</f>
        <v/>
      </c>
      <c r="K927" t="str">
        <f>IF(VLOOKUP($A927,Parts!$A:$AM,K$1,0)="X",AB$2,"")</f>
        <v/>
      </c>
      <c r="L927" t="str">
        <f>IF(VLOOKUP($A927,Parts!$A:$AM,L$1,0)="X",AC$2,"")</f>
        <v/>
      </c>
      <c r="M927" t="str">
        <f>IF(VLOOKUP($A927,Parts!$A:$AM,M$1,0)="X",AD$2,"")</f>
        <v/>
      </c>
      <c r="N927" t="str">
        <f>IF(VLOOKUP($A927,Parts!$A:$AM,N$1,0)="X",AE$2,"")</f>
        <v/>
      </c>
      <c r="O927" t="str">
        <f>IF(VLOOKUP($A927,Parts!$A:$AM,O$1,0)="X",AF$2,"")</f>
        <v/>
      </c>
      <c r="P927" t="str">
        <f t="shared" si="15"/>
        <v/>
      </c>
    </row>
    <row r="928" spans="1:16" x14ac:dyDescent="0.25">
      <c r="A928" t="str">
        <f>Table15[[#This Row],[Name]]</f>
        <v>Ariane5_EAP</v>
      </c>
      <c r="B928" t="str">
        <f>IF(VLOOKUP($A928,Parts!$A:$AM,B$1,0)="X",S$2,"")</f>
        <v/>
      </c>
      <c r="C928" t="str">
        <f>IF(VLOOKUP($A928,Parts!$A:$AM,C$1,0)="X",T$2,"")</f>
        <v/>
      </c>
      <c r="D928" t="str">
        <f>IF(VLOOKUP($A928,Parts!$A:$AM,D$1,0)="X",U$2,"")</f>
        <v/>
      </c>
      <c r="E928" t="str">
        <f>IF(VLOOKUP($A928,Parts!$A:$AM,E$1,0)="X",V$2,"")</f>
        <v/>
      </c>
      <c r="F928" t="str">
        <f>IF(VLOOKUP($A928,Parts!$A:$AM,F$1,0)="X",W$2,"")</f>
        <v/>
      </c>
      <c r="G928" t="str">
        <f>IF(VLOOKUP($A928,Parts!$A:$AM,G$1,0)="X",X$2,"")</f>
        <v xml:space="preserve">    MODULE
    { name = ModuleTagEngineSolid }
</v>
      </c>
      <c r="H928" t="str">
        <f>IF(VLOOKUP($A928,Parts!$A:$AM,H$1,0)="X",Y$2,"")</f>
        <v/>
      </c>
      <c r="I928" t="str">
        <f>IF(VLOOKUP($A928,Parts!$A:$AM,I$1,0)="X",Z$2,"")</f>
        <v/>
      </c>
      <c r="J928" t="str">
        <f>IF(VLOOKUP($A928,Parts!$A:$AM,J$1,0)="X",AA$2,"")</f>
        <v/>
      </c>
      <c r="K928" t="str">
        <f>IF(VLOOKUP($A928,Parts!$A:$AM,K$1,0)="X",AB$2,"")</f>
        <v/>
      </c>
      <c r="L928" t="str">
        <f>IF(VLOOKUP($A928,Parts!$A:$AM,L$1,0)="X",AC$2,"")</f>
        <v/>
      </c>
      <c r="M928" t="str">
        <f>IF(VLOOKUP($A928,Parts!$A:$AM,M$1,0)="X",AD$2,"")</f>
        <v/>
      </c>
      <c r="N928" t="str">
        <f>IF(VLOOKUP($A928,Parts!$A:$AM,N$1,0)="X",AE$2,"")</f>
        <v/>
      </c>
      <c r="O928" t="str">
        <f>IF(VLOOKUP($A928,Parts!$A:$AM,O$1,0)="X",AF$2,"")</f>
        <v/>
      </c>
      <c r="P928" t="str">
        <f t="shared" si="15"/>
        <v xml:space="preserve">    MODULE
    { name = ModuleTagEngineSolid }
</v>
      </c>
    </row>
    <row r="929" spans="1:16" x14ac:dyDescent="0.25">
      <c r="A929" t="str">
        <f>Table15[[#This Row],[Name]]</f>
        <v>Castor-30XL</v>
      </c>
      <c r="B929" t="str">
        <f>IF(VLOOKUP($A929,Parts!$A:$AM,B$1,0)="X",S$2,"")</f>
        <v/>
      </c>
      <c r="C929" t="str">
        <f>IF(VLOOKUP($A929,Parts!$A:$AM,C$1,0)="X",T$2,"")</f>
        <v/>
      </c>
      <c r="D929" t="str">
        <f>IF(VLOOKUP($A929,Parts!$A:$AM,D$1,0)="X",U$2,"")</f>
        <v/>
      </c>
      <c r="E929" t="str">
        <f>IF(VLOOKUP($A929,Parts!$A:$AM,E$1,0)="X",V$2,"")</f>
        <v/>
      </c>
      <c r="F929" t="str">
        <f>IF(VLOOKUP($A929,Parts!$A:$AM,F$1,0)="X",W$2,"")</f>
        <v/>
      </c>
      <c r="G929" t="str">
        <f>IF(VLOOKUP($A929,Parts!$A:$AM,G$1,0)="X",X$2,"")</f>
        <v/>
      </c>
      <c r="H929" t="str">
        <f>IF(VLOOKUP($A929,Parts!$A:$AM,H$1,0)="X",Y$2,"")</f>
        <v/>
      </c>
      <c r="I929" t="str">
        <f>IF(VLOOKUP($A929,Parts!$A:$AM,I$1,0)="X",Z$2,"")</f>
        <v/>
      </c>
      <c r="J929" t="str">
        <f>IF(VLOOKUP($A929,Parts!$A:$AM,J$1,0)="X",AA$2,"")</f>
        <v/>
      </c>
      <c r="K929" t="str">
        <f>IF(VLOOKUP($A929,Parts!$A:$AM,K$1,0)="X",AB$2,"")</f>
        <v/>
      </c>
      <c r="L929" t="str">
        <f>IF(VLOOKUP($A929,Parts!$A:$AM,L$1,0)="X",AC$2,"")</f>
        <v/>
      </c>
      <c r="M929" t="str">
        <f>IF(VLOOKUP($A929,Parts!$A:$AM,M$1,0)="X",AD$2,"")</f>
        <v/>
      </c>
      <c r="N929" t="str">
        <f>IF(VLOOKUP($A929,Parts!$A:$AM,N$1,0)="X",AE$2,"")</f>
        <v/>
      </c>
      <c r="O929" t="str">
        <f>IF(VLOOKUP($A929,Parts!$A:$AM,O$1,0)="X",AF$2,"")</f>
        <v/>
      </c>
      <c r="P929" t="str">
        <f t="shared" si="15"/>
        <v/>
      </c>
    </row>
    <row r="930" spans="1:16" x14ac:dyDescent="0.25">
      <c r="A930" t="str">
        <f>Table15[[#This Row],[Name]]</f>
        <v>KWsrbGlobeX5</v>
      </c>
      <c r="B930" t="str">
        <f>IF(VLOOKUP($A930,Parts!$A:$AM,B$1,0)="X",S$2,"")</f>
        <v/>
      </c>
      <c r="C930" t="str">
        <f>IF(VLOOKUP($A930,Parts!$A:$AM,C$1,0)="X",T$2,"")</f>
        <v/>
      </c>
      <c r="D930" t="str">
        <f>IF(VLOOKUP($A930,Parts!$A:$AM,D$1,0)="X",U$2,"")</f>
        <v/>
      </c>
      <c r="E930" t="str">
        <f>IF(VLOOKUP($A930,Parts!$A:$AM,E$1,0)="X",V$2,"")</f>
        <v/>
      </c>
      <c r="F930" t="str">
        <f>IF(VLOOKUP($A930,Parts!$A:$AM,F$1,0)="X",W$2,"")</f>
        <v/>
      </c>
      <c r="G930" t="str">
        <f>IF(VLOOKUP($A930,Parts!$A:$AM,G$1,0)="X",X$2,"")</f>
        <v xml:space="preserve">    MODULE
    { name = ModuleTagEngineSolid }
</v>
      </c>
      <c r="H930" t="str">
        <f>IF(VLOOKUP($A930,Parts!$A:$AM,H$1,0)="X",Y$2,"")</f>
        <v/>
      </c>
      <c r="I930" t="str">
        <f>IF(VLOOKUP($A930,Parts!$A:$AM,I$1,0)="X",Z$2,"")</f>
        <v/>
      </c>
      <c r="J930" t="str">
        <f>IF(VLOOKUP($A930,Parts!$A:$AM,J$1,0)="X",AA$2,"")</f>
        <v/>
      </c>
      <c r="K930" t="str">
        <f>IF(VLOOKUP($A930,Parts!$A:$AM,K$1,0)="X",AB$2,"")</f>
        <v/>
      </c>
      <c r="L930" t="str">
        <f>IF(VLOOKUP($A930,Parts!$A:$AM,L$1,0)="X",AC$2,"")</f>
        <v/>
      </c>
      <c r="M930" t="str">
        <f>IF(VLOOKUP($A930,Parts!$A:$AM,M$1,0)="X",AD$2,"")</f>
        <v/>
      </c>
      <c r="N930" t="str">
        <f>IF(VLOOKUP($A930,Parts!$A:$AM,N$1,0)="X",AE$2,"")</f>
        <v/>
      </c>
      <c r="O930" t="str">
        <f>IF(VLOOKUP($A930,Parts!$A:$AM,O$1,0)="X",AF$2,"")</f>
        <v/>
      </c>
      <c r="P930" t="str">
        <f t="shared" si="15"/>
        <v xml:space="preserve">    MODULE
    { name = ModuleTagEngineSolid }
</v>
      </c>
    </row>
    <row r="931" spans="1:16" x14ac:dyDescent="0.25">
      <c r="A931" t="str">
        <f>Table15[[#This Row],[Name]]</f>
        <v>probeCoreOcto2</v>
      </c>
      <c r="B931" t="str">
        <f>IF(VLOOKUP($A931,Parts!$A:$AM,B$1,0)="X",S$2,"")</f>
        <v xml:space="preserve">    MODULE
    { name = ModuleTagAvionics }
</v>
      </c>
      <c r="C931" t="str">
        <f>IF(VLOOKUP($A931,Parts!$A:$AM,C$1,0)="X",T$2,"")</f>
        <v/>
      </c>
      <c r="D931" t="str">
        <f>IF(VLOOKUP($A931,Parts!$A:$AM,D$1,0)="X",U$2,"")</f>
        <v/>
      </c>
      <c r="E931" t="str">
        <f>IF(VLOOKUP($A931,Parts!$A:$AM,E$1,0)="X",V$2,"")</f>
        <v/>
      </c>
      <c r="F931" t="str">
        <f>IF(VLOOKUP($A931,Parts!$A:$AM,F$1,0)="X",W$2,"")</f>
        <v/>
      </c>
      <c r="G931" t="str">
        <f>IF(VLOOKUP($A931,Parts!$A:$AM,G$1,0)="X",X$2,"")</f>
        <v/>
      </c>
      <c r="H931" t="str">
        <f>IF(VLOOKUP($A931,Parts!$A:$AM,H$1,0)="X",Y$2,"")</f>
        <v/>
      </c>
      <c r="I931" t="str">
        <f>IF(VLOOKUP($A931,Parts!$A:$AM,I$1,0)="X",Z$2,"")</f>
        <v/>
      </c>
      <c r="J931" t="str">
        <f>IF(VLOOKUP($A931,Parts!$A:$AM,J$1,0)="X",AA$2,"")</f>
        <v/>
      </c>
      <c r="K931" t="str">
        <f>IF(VLOOKUP($A931,Parts!$A:$AM,K$1,0)="X",AB$2,"")</f>
        <v/>
      </c>
      <c r="L931" t="str">
        <f>IF(VLOOKUP($A931,Parts!$A:$AM,L$1,0)="X",AC$2,"")</f>
        <v/>
      </c>
      <c r="M931" t="str">
        <f>IF(VLOOKUP($A931,Parts!$A:$AM,M$1,0)="X",AD$2,"")</f>
        <v/>
      </c>
      <c r="N931" t="str">
        <f>IF(VLOOKUP($A931,Parts!$A:$AM,N$1,0)="X",AE$2,"")</f>
        <v/>
      </c>
      <c r="O931" t="str">
        <f>IF(VLOOKUP($A931,Parts!$A:$AM,O$1,0)="X",AF$2,"")</f>
        <v/>
      </c>
      <c r="P931" t="str">
        <f t="shared" si="15"/>
        <v xml:space="preserve">    MODULE
    { name = ModuleTagAvionics }
</v>
      </c>
    </row>
    <row r="932" spans="1:16" x14ac:dyDescent="0.25">
      <c r="A932" t="str">
        <f>Table15[[#This Row],[Name]]</f>
        <v>RO_earlyControllableCore</v>
      </c>
      <c r="B932" t="str">
        <f>IF(VLOOKUP($A932,Parts!$A:$AM,B$1,0)="X",S$2,"")</f>
        <v xml:space="preserve">    MODULE
    { name = ModuleTagAvionics }
</v>
      </c>
      <c r="C932" t="str">
        <f>IF(VLOOKUP($A932,Parts!$A:$AM,C$1,0)="X",T$2,"")</f>
        <v/>
      </c>
      <c r="D932" t="str">
        <f>IF(VLOOKUP($A932,Parts!$A:$AM,D$1,0)="X",U$2,"")</f>
        <v/>
      </c>
      <c r="E932" t="str">
        <f>IF(VLOOKUP($A932,Parts!$A:$AM,E$1,0)="X",V$2,"")</f>
        <v/>
      </c>
      <c r="F932" t="str">
        <f>IF(VLOOKUP($A932,Parts!$A:$AM,F$1,0)="X",W$2,"")</f>
        <v/>
      </c>
      <c r="G932" t="str">
        <f>IF(VLOOKUP($A932,Parts!$A:$AM,G$1,0)="X",X$2,"")</f>
        <v/>
      </c>
      <c r="H932" t="str">
        <f>IF(VLOOKUP($A932,Parts!$A:$AM,H$1,0)="X",Y$2,"")</f>
        <v/>
      </c>
      <c r="I932" t="str">
        <f>IF(VLOOKUP($A932,Parts!$A:$AM,I$1,0)="X",Z$2,"")</f>
        <v/>
      </c>
      <c r="J932" t="str">
        <f>IF(VLOOKUP($A932,Parts!$A:$AM,J$1,0)="X",AA$2,"")</f>
        <v/>
      </c>
      <c r="K932" t="str">
        <f>IF(VLOOKUP($A932,Parts!$A:$AM,K$1,0)="X",AB$2,"")</f>
        <v/>
      </c>
      <c r="L932" t="str">
        <f>IF(VLOOKUP($A932,Parts!$A:$AM,L$1,0)="X",AC$2,"")</f>
        <v/>
      </c>
      <c r="M932" t="str">
        <f>IF(VLOOKUP($A932,Parts!$A:$AM,M$1,0)="X",AD$2,"")</f>
        <v/>
      </c>
      <c r="N932" t="str">
        <f>IF(VLOOKUP($A932,Parts!$A:$AM,N$1,0)="X",AE$2,"")</f>
        <v/>
      </c>
      <c r="O932" t="str">
        <f>IF(VLOOKUP($A932,Parts!$A:$AM,O$1,0)="X",AF$2,"")</f>
        <v/>
      </c>
      <c r="P932" t="str">
        <f t="shared" si="15"/>
        <v xml:space="preserve">    MODULE
    { name = ModuleTagAvionics }
</v>
      </c>
    </row>
    <row r="933" spans="1:16" x14ac:dyDescent="0.25">
      <c r="A933" t="str">
        <f>Table15[[#This Row],[Name]]</f>
        <v>RO_probeCoreCubeEarly</v>
      </c>
      <c r="B933" t="str">
        <f>IF(VLOOKUP($A933,Parts!$A:$AM,B$1,0)="X",S$2,"")</f>
        <v xml:space="preserve">    MODULE
    { name = ModuleTagAvionics }
</v>
      </c>
      <c r="C933" t="str">
        <f>IF(VLOOKUP($A933,Parts!$A:$AM,C$1,0)="X",T$2,"")</f>
        <v/>
      </c>
      <c r="D933" t="str">
        <f>IF(VLOOKUP($A933,Parts!$A:$AM,D$1,0)="X",U$2,"")</f>
        <v/>
      </c>
      <c r="E933" t="str">
        <f>IF(VLOOKUP($A933,Parts!$A:$AM,E$1,0)="X",V$2,"")</f>
        <v/>
      </c>
      <c r="F933" t="str">
        <f>IF(VLOOKUP($A933,Parts!$A:$AM,F$1,0)="X",W$2,"")</f>
        <v/>
      </c>
      <c r="G933" t="str">
        <f>IF(VLOOKUP($A933,Parts!$A:$AM,G$1,0)="X",X$2,"")</f>
        <v/>
      </c>
      <c r="H933" t="str">
        <f>IF(VLOOKUP($A933,Parts!$A:$AM,H$1,0)="X",Y$2,"")</f>
        <v/>
      </c>
      <c r="I933" t="str">
        <f>IF(VLOOKUP($A933,Parts!$A:$AM,I$1,0)="X",Z$2,"")</f>
        <v/>
      </c>
      <c r="J933" t="str">
        <f>IF(VLOOKUP($A933,Parts!$A:$AM,J$1,0)="X",AA$2,"")</f>
        <v/>
      </c>
      <c r="K933" t="str">
        <f>IF(VLOOKUP($A933,Parts!$A:$AM,K$1,0)="X",AB$2,"")</f>
        <v/>
      </c>
      <c r="L933" t="str">
        <f>IF(VLOOKUP($A933,Parts!$A:$AM,L$1,0)="X",AC$2,"")</f>
        <v/>
      </c>
      <c r="M933" t="str">
        <f>IF(VLOOKUP($A933,Parts!$A:$AM,M$1,0)="X",AD$2,"")</f>
        <v/>
      </c>
      <c r="N933" t="str">
        <f>IF(VLOOKUP($A933,Parts!$A:$AM,N$1,0)="X",AE$2,"")</f>
        <v/>
      </c>
      <c r="O933" t="str">
        <f>IF(VLOOKUP($A933,Parts!$A:$AM,O$1,0)="X",AF$2,"")</f>
        <v/>
      </c>
      <c r="P933" t="str">
        <f t="shared" si="15"/>
        <v xml:space="preserve">    MODULE
    { name = ModuleTagAvionics }
</v>
      </c>
    </row>
    <row r="934" spans="1:16" x14ac:dyDescent="0.25">
      <c r="A934" t="str">
        <f>Table15[[#This Row],[Name]]</f>
        <v>seatExternalCmd</v>
      </c>
      <c r="B934" t="str">
        <f>IF(VLOOKUP($A934,Parts!$A:$AM,B$1,0)="X",S$2,"")</f>
        <v/>
      </c>
      <c r="C934" t="str">
        <f>IF(VLOOKUP($A934,Parts!$A:$AM,C$1,0)="X",T$2,"")</f>
        <v/>
      </c>
      <c r="D934" t="str">
        <f>IF(VLOOKUP($A934,Parts!$A:$AM,D$1,0)="X",U$2,"")</f>
        <v/>
      </c>
      <c r="E934" t="str">
        <f>IF(VLOOKUP($A934,Parts!$A:$AM,E$1,0)="X",V$2,"")</f>
        <v/>
      </c>
      <c r="F934" t="str">
        <f>IF(VLOOKUP($A934,Parts!$A:$AM,F$1,0)="X",W$2,"")</f>
        <v/>
      </c>
      <c r="G934" t="str">
        <f>IF(VLOOKUP($A934,Parts!$A:$AM,G$1,0)="X",X$2,"")</f>
        <v/>
      </c>
      <c r="H934" t="str">
        <f>IF(VLOOKUP($A934,Parts!$A:$AM,H$1,0)="X",Y$2,"")</f>
        <v xml:space="preserve">    MODULE
    { name = ModuleTagHabitable }
</v>
      </c>
      <c r="I934" t="str">
        <f>IF(VLOOKUP($A934,Parts!$A:$AM,I$1,0)="X",Z$2,"")</f>
        <v xml:space="preserve">    MODULE
    { name = ModuleTagHumanRated }
</v>
      </c>
      <c r="J934" t="str">
        <f>IF(VLOOKUP($A934,Parts!$A:$AM,J$1,0)="X",AA$2,"")</f>
        <v/>
      </c>
      <c r="K934" t="str">
        <f>IF(VLOOKUP($A934,Parts!$A:$AM,K$1,0)="X",AB$2,"")</f>
        <v/>
      </c>
      <c r="L934" t="str">
        <f>IF(VLOOKUP($A934,Parts!$A:$AM,L$1,0)="X",AC$2,"")</f>
        <v/>
      </c>
      <c r="M934" t="str">
        <f>IF(VLOOKUP($A934,Parts!$A:$AM,M$1,0)="X",AD$2,"")</f>
        <v/>
      </c>
      <c r="N934" t="str">
        <f>IF(VLOOKUP($A934,Parts!$A:$AM,N$1,0)="X",AE$2,"")</f>
        <v/>
      </c>
      <c r="O934" t="str">
        <f>IF(VLOOKUP($A934,Parts!$A:$AM,O$1,0)="X",AF$2,"")</f>
        <v/>
      </c>
      <c r="P934" t="str">
        <f t="shared" si="15"/>
        <v xml:space="preserve">    MODULE
    { name = ModuleTagHabitable }
    MODULE
    { name = ModuleTagHumanRated }
</v>
      </c>
    </row>
    <row r="935" spans="1:16" x14ac:dyDescent="0.25">
      <c r="A935" t="str">
        <f>Table15[[#This Row],[Name]]</f>
        <v>SUPERSTRUTCONNECTOR</v>
      </c>
      <c r="B935" t="str">
        <f>IF(VLOOKUP($A935,Parts!$A:$AM,B$1,0)="X",S$2,"")</f>
        <v/>
      </c>
      <c r="C935" t="str">
        <f>IF(VLOOKUP($A935,Parts!$A:$AM,C$1,0)="X",T$2,"")</f>
        <v/>
      </c>
      <c r="D935" t="str">
        <f>IF(VLOOKUP($A935,Parts!$A:$AM,D$1,0)="X",U$2,"")</f>
        <v/>
      </c>
      <c r="E935" t="str">
        <f>IF(VLOOKUP($A935,Parts!$A:$AM,E$1,0)="X",V$2,"")</f>
        <v/>
      </c>
      <c r="F935" t="str">
        <f>IF(VLOOKUP($A935,Parts!$A:$AM,F$1,0)="X",W$2,"")</f>
        <v/>
      </c>
      <c r="G935" t="str">
        <f>IF(VLOOKUP($A935,Parts!$A:$AM,G$1,0)="X",X$2,"")</f>
        <v/>
      </c>
      <c r="H935" t="str">
        <f>IF(VLOOKUP($A935,Parts!$A:$AM,H$1,0)="X",Y$2,"")</f>
        <v/>
      </c>
      <c r="I935" t="str">
        <f>IF(VLOOKUP($A935,Parts!$A:$AM,I$1,0)="X",Z$2,"")</f>
        <v/>
      </c>
      <c r="J935" t="str">
        <f>IF(VLOOKUP($A935,Parts!$A:$AM,J$1,0)="X",AA$2,"")</f>
        <v/>
      </c>
      <c r="K935" t="str">
        <f>IF(VLOOKUP($A935,Parts!$A:$AM,K$1,0)="X",AB$2,"")</f>
        <v/>
      </c>
      <c r="L935" t="str">
        <f>IF(VLOOKUP($A935,Parts!$A:$AM,L$1,0)="X",AC$2,"")</f>
        <v/>
      </c>
      <c r="M935" t="str">
        <f>IF(VLOOKUP($A935,Parts!$A:$AM,M$1,0)="X",AD$2,"")</f>
        <v/>
      </c>
      <c r="N935" t="str">
        <f>IF(VLOOKUP($A935,Parts!$A:$AM,N$1,0)="X",AE$2,"")</f>
        <v/>
      </c>
      <c r="O935" t="str">
        <f>IF(VLOOKUP($A935,Parts!$A:$AM,O$1,0)="X",AF$2,"")</f>
        <v/>
      </c>
      <c r="P935" t="str">
        <f t="shared" si="15"/>
        <v/>
      </c>
    </row>
    <row r="936" spans="1:16" x14ac:dyDescent="0.25">
      <c r="A936" t="str">
        <f>Table15[[#This Row],[Name]]</f>
        <v>SXTmeadowlark</v>
      </c>
      <c r="B936" t="str">
        <f>IF(VLOOKUP($A936,Parts!$A:$AM,B$1,0)="X",S$2,"")</f>
        <v/>
      </c>
      <c r="C936" t="str">
        <f>IF(VLOOKUP($A936,Parts!$A:$AM,C$1,0)="X",T$2,"")</f>
        <v/>
      </c>
      <c r="D936" t="str">
        <f>IF(VLOOKUP($A936,Parts!$A:$AM,D$1,0)="X",U$2,"")</f>
        <v/>
      </c>
      <c r="E936" t="str">
        <f>IF(VLOOKUP($A936,Parts!$A:$AM,E$1,0)="X",V$2,"")</f>
        <v/>
      </c>
      <c r="F936" t="str">
        <f>IF(VLOOKUP($A936,Parts!$A:$AM,F$1,0)="X",W$2,"")</f>
        <v/>
      </c>
      <c r="G936" t="str">
        <f>IF(VLOOKUP($A936,Parts!$A:$AM,G$1,0)="X",X$2,"")</f>
        <v/>
      </c>
      <c r="H936" t="str">
        <f>IF(VLOOKUP($A936,Parts!$A:$AM,H$1,0)="X",Y$2,"")</f>
        <v/>
      </c>
      <c r="I936" t="str">
        <f>IF(VLOOKUP($A936,Parts!$A:$AM,I$1,0)="X",Z$2,"")</f>
        <v/>
      </c>
      <c r="J936" t="str">
        <f>IF(VLOOKUP($A936,Parts!$A:$AM,J$1,0)="X",AA$2,"")</f>
        <v/>
      </c>
      <c r="K936" t="str">
        <f>IF(VLOOKUP($A936,Parts!$A:$AM,K$1,0)="X",AB$2,"")</f>
        <v/>
      </c>
      <c r="L936" t="str">
        <f>IF(VLOOKUP($A936,Parts!$A:$AM,L$1,0)="X",AC$2,"")</f>
        <v/>
      </c>
      <c r="M936" t="str">
        <f>IF(VLOOKUP($A936,Parts!$A:$AM,M$1,0)="X",AD$2,"")</f>
        <v/>
      </c>
      <c r="N936" t="str">
        <f>IF(VLOOKUP($A936,Parts!$A:$AM,N$1,0)="X",AE$2,"")</f>
        <v/>
      </c>
      <c r="O936" t="str">
        <f>IF(VLOOKUP($A936,Parts!$A:$AM,O$1,0)="X",AF$2,"")</f>
        <v/>
      </c>
      <c r="P936" t="str">
        <f t="shared" si="15"/>
        <v/>
      </c>
    </row>
    <row r="937" spans="1:16" x14ac:dyDescent="0.25">
      <c r="A937" t="str">
        <f>Table15[[#This Row],[Name]]</f>
        <v>strutConnector</v>
      </c>
      <c r="B937" t="str">
        <f>IF(VLOOKUP($A937,Parts!$A:$AM,B$1,0)="X",S$2,"")</f>
        <v/>
      </c>
      <c r="C937" t="str">
        <f>IF(VLOOKUP($A937,Parts!$A:$AM,C$1,0)="X",T$2,"")</f>
        <v/>
      </c>
      <c r="D937" t="str">
        <f>IF(VLOOKUP($A937,Parts!$A:$AM,D$1,0)="X",U$2,"")</f>
        <v/>
      </c>
      <c r="E937" t="str">
        <f>IF(VLOOKUP($A937,Parts!$A:$AM,E$1,0)="X",V$2,"")</f>
        <v/>
      </c>
      <c r="F937" t="str">
        <f>IF(VLOOKUP($A937,Parts!$A:$AM,F$1,0)="X",W$2,"")</f>
        <v/>
      </c>
      <c r="G937" t="str">
        <f>IF(VLOOKUP($A937,Parts!$A:$AM,G$1,0)="X",X$2,"")</f>
        <v/>
      </c>
      <c r="H937" t="str">
        <f>IF(VLOOKUP($A937,Parts!$A:$AM,H$1,0)="X",Y$2,"")</f>
        <v/>
      </c>
      <c r="I937" t="str">
        <f>IF(VLOOKUP($A937,Parts!$A:$AM,I$1,0)="X",Z$2,"")</f>
        <v/>
      </c>
      <c r="J937" t="str">
        <f>IF(VLOOKUP($A937,Parts!$A:$AM,J$1,0)="X",AA$2,"")</f>
        <v/>
      </c>
      <c r="K937" t="str">
        <f>IF(VLOOKUP($A937,Parts!$A:$AM,K$1,0)="X",AB$2,"")</f>
        <v/>
      </c>
      <c r="L937" t="str">
        <f>IF(VLOOKUP($A937,Parts!$A:$AM,L$1,0)="X",AC$2,"")</f>
        <v/>
      </c>
      <c r="M937" t="str">
        <f>IF(VLOOKUP($A937,Parts!$A:$AM,M$1,0)="X",AD$2,"")</f>
        <v/>
      </c>
      <c r="N937" t="str">
        <f>IF(VLOOKUP($A937,Parts!$A:$AM,N$1,0)="X",AE$2,"")</f>
        <v/>
      </c>
      <c r="O937" t="str">
        <f>IF(VLOOKUP($A937,Parts!$A:$AM,O$1,0)="X",AF$2,"")</f>
        <v/>
      </c>
      <c r="P937" t="str">
        <f t="shared" si="15"/>
        <v/>
      </c>
    </row>
    <row r="938" spans="1:16" x14ac:dyDescent="0.25">
      <c r="A938" t="str">
        <f>Table15[[#This Row],[Name]]</f>
        <v>strutConnectorHeavy</v>
      </c>
      <c r="B938" t="str">
        <f>IF(VLOOKUP($A938,Parts!$A:$AM,B$1,0)="X",S$2,"")</f>
        <v/>
      </c>
      <c r="C938" t="str">
        <f>IF(VLOOKUP($A938,Parts!$A:$AM,C$1,0)="X",T$2,"")</f>
        <v/>
      </c>
      <c r="D938" t="str">
        <f>IF(VLOOKUP($A938,Parts!$A:$AM,D$1,0)="X",U$2,"")</f>
        <v/>
      </c>
      <c r="E938" t="str">
        <f>IF(VLOOKUP($A938,Parts!$A:$AM,E$1,0)="X",V$2,"")</f>
        <v/>
      </c>
      <c r="F938" t="str">
        <f>IF(VLOOKUP($A938,Parts!$A:$AM,F$1,0)="X",W$2,"")</f>
        <v/>
      </c>
      <c r="G938" t="str">
        <f>IF(VLOOKUP($A938,Parts!$A:$AM,G$1,0)="X",X$2,"")</f>
        <v/>
      </c>
      <c r="H938" t="str">
        <f>IF(VLOOKUP($A938,Parts!$A:$AM,H$1,0)="X",Y$2,"")</f>
        <v/>
      </c>
      <c r="I938" t="str">
        <f>IF(VLOOKUP($A938,Parts!$A:$AM,I$1,0)="X",Z$2,"")</f>
        <v/>
      </c>
      <c r="J938" t="str">
        <f>IF(VLOOKUP($A938,Parts!$A:$AM,J$1,0)="X",AA$2,"")</f>
        <v/>
      </c>
      <c r="K938" t="str">
        <f>IF(VLOOKUP($A938,Parts!$A:$AM,K$1,0)="X",AB$2,"")</f>
        <v/>
      </c>
      <c r="L938" t="str">
        <f>IF(VLOOKUP($A938,Parts!$A:$AM,L$1,0)="X",AC$2,"")</f>
        <v/>
      </c>
      <c r="M938" t="str">
        <f>IF(VLOOKUP($A938,Parts!$A:$AM,M$1,0)="X",AD$2,"")</f>
        <v/>
      </c>
      <c r="N938" t="str">
        <f>IF(VLOOKUP($A938,Parts!$A:$AM,N$1,0)="X",AE$2,"")</f>
        <v/>
      </c>
      <c r="O938" t="str">
        <f>IF(VLOOKUP($A938,Parts!$A:$AM,O$1,0)="X",AF$2,"")</f>
        <v/>
      </c>
      <c r="P938" t="str">
        <f t="shared" si="15"/>
        <v/>
      </c>
    </row>
    <row r="939" spans="1:16" x14ac:dyDescent="0.25">
      <c r="A939" t="str">
        <f>Table15[[#This Row],[Name]]</f>
        <v>strutConnectorMedium</v>
      </c>
      <c r="B939" t="str">
        <f>IF(VLOOKUP($A939,Parts!$A:$AM,B$1,0)="X",S$2,"")</f>
        <v/>
      </c>
      <c r="C939" t="str">
        <f>IF(VLOOKUP($A939,Parts!$A:$AM,C$1,0)="X",T$2,"")</f>
        <v/>
      </c>
      <c r="D939" t="str">
        <f>IF(VLOOKUP($A939,Parts!$A:$AM,D$1,0)="X",U$2,"")</f>
        <v/>
      </c>
      <c r="E939" t="str">
        <f>IF(VLOOKUP($A939,Parts!$A:$AM,E$1,0)="X",V$2,"")</f>
        <v/>
      </c>
      <c r="F939" t="str">
        <f>IF(VLOOKUP($A939,Parts!$A:$AM,F$1,0)="X",W$2,"")</f>
        <v/>
      </c>
      <c r="G939" t="str">
        <f>IF(VLOOKUP($A939,Parts!$A:$AM,G$1,0)="X",X$2,"")</f>
        <v/>
      </c>
      <c r="H939" t="str">
        <f>IF(VLOOKUP($A939,Parts!$A:$AM,H$1,0)="X",Y$2,"")</f>
        <v/>
      </c>
      <c r="I939" t="str">
        <f>IF(VLOOKUP($A939,Parts!$A:$AM,I$1,0)="X",Z$2,"")</f>
        <v/>
      </c>
      <c r="J939" t="str">
        <f>IF(VLOOKUP($A939,Parts!$A:$AM,J$1,0)="X",AA$2,"")</f>
        <v/>
      </c>
      <c r="K939" t="str">
        <f>IF(VLOOKUP($A939,Parts!$A:$AM,K$1,0)="X",AB$2,"")</f>
        <v/>
      </c>
      <c r="L939" t="str">
        <f>IF(VLOOKUP($A939,Parts!$A:$AM,L$1,0)="X",AC$2,"")</f>
        <v/>
      </c>
      <c r="M939" t="str">
        <f>IF(VLOOKUP($A939,Parts!$A:$AM,M$1,0)="X",AD$2,"")</f>
        <v/>
      </c>
      <c r="N939" t="str">
        <f>IF(VLOOKUP($A939,Parts!$A:$AM,N$1,0)="X",AE$2,"")</f>
        <v/>
      </c>
      <c r="O939" t="str">
        <f>IF(VLOOKUP($A939,Parts!$A:$AM,O$1,0)="X",AF$2,"")</f>
        <v/>
      </c>
      <c r="P939" t="str">
        <f t="shared" si="15"/>
        <v/>
      </c>
    </row>
    <row r="940" spans="1:16" x14ac:dyDescent="0.25">
      <c r="A940" t="str">
        <f>Table15[[#This Row],[Name]]</f>
        <v>XstrutConnectorMediumX</v>
      </c>
      <c r="B940" t="str">
        <f>IF(VLOOKUP($A940,Parts!$A:$AM,B$1,0)="X",S$2,"")</f>
        <v/>
      </c>
      <c r="C940" t="str">
        <f>IF(VLOOKUP($A940,Parts!$A:$AM,C$1,0)="X",T$2,"")</f>
        <v/>
      </c>
      <c r="D940" t="str">
        <f>IF(VLOOKUP($A940,Parts!$A:$AM,D$1,0)="X",U$2,"")</f>
        <v/>
      </c>
      <c r="E940" t="str">
        <f>IF(VLOOKUP($A940,Parts!$A:$AM,E$1,0)="X",V$2,"")</f>
        <v/>
      </c>
      <c r="F940" t="str">
        <f>IF(VLOOKUP($A940,Parts!$A:$AM,F$1,0)="X",W$2,"")</f>
        <v/>
      </c>
      <c r="G940" t="str">
        <f>IF(VLOOKUP($A940,Parts!$A:$AM,G$1,0)="X",X$2,"")</f>
        <v/>
      </c>
      <c r="H940" t="str">
        <f>IF(VLOOKUP($A940,Parts!$A:$AM,H$1,0)="X",Y$2,"")</f>
        <v/>
      </c>
      <c r="I940" t="str">
        <f>IF(VLOOKUP($A940,Parts!$A:$AM,I$1,0)="X",Z$2,"")</f>
        <v/>
      </c>
      <c r="J940" t="str">
        <f>IF(VLOOKUP($A940,Parts!$A:$AM,J$1,0)="X",AA$2,"")</f>
        <v/>
      </c>
      <c r="K940" t="str">
        <f>IF(VLOOKUP($A940,Parts!$A:$AM,K$1,0)="X",AB$2,"")</f>
        <v/>
      </c>
      <c r="L940" t="str">
        <f>IF(VLOOKUP($A940,Parts!$A:$AM,L$1,0)="X",AC$2,"")</f>
        <v/>
      </c>
      <c r="M940" t="str">
        <f>IF(VLOOKUP($A940,Parts!$A:$AM,M$1,0)="X",AD$2,"")</f>
        <v/>
      </c>
      <c r="N940" t="str">
        <f>IF(VLOOKUP($A940,Parts!$A:$AM,N$1,0)="X",AE$2,"")</f>
        <v/>
      </c>
      <c r="O940" t="str">
        <f>IF(VLOOKUP($A940,Parts!$A:$AM,O$1,0)="X",AF$2,"")</f>
        <v/>
      </c>
      <c r="P940" t="str">
        <f t="shared" si="15"/>
        <v/>
      </c>
    </row>
    <row r="941" spans="1:16" x14ac:dyDescent="0.25">
      <c r="A941" t="str">
        <f>Table15[[#This Row],[Name]]</f>
        <v>proceduralCrewTube</v>
      </c>
      <c r="B941" t="str">
        <f>IF(VLOOKUP($A941,Parts!$A:$AM,B$1,0)="X",S$2,"")</f>
        <v/>
      </c>
      <c r="C941" t="str">
        <f>IF(VLOOKUP($A941,Parts!$A:$AM,C$1,0)="X",T$2,"")</f>
        <v/>
      </c>
      <c r="D941" t="str">
        <f>IF(VLOOKUP($A941,Parts!$A:$AM,D$1,0)="X",U$2,"")</f>
        <v/>
      </c>
      <c r="E941" t="str">
        <f>IF(VLOOKUP($A941,Parts!$A:$AM,E$1,0)="X",V$2,"")</f>
        <v/>
      </c>
      <c r="F941" t="str">
        <f>IF(VLOOKUP($A941,Parts!$A:$AM,F$1,0)="X",W$2,"")</f>
        <v/>
      </c>
      <c r="G941" t="str">
        <f>IF(VLOOKUP($A941,Parts!$A:$AM,G$1,0)="X",X$2,"")</f>
        <v/>
      </c>
      <c r="H941" t="str">
        <f>IF(VLOOKUP($A941,Parts!$A:$AM,H$1,0)="X",Y$2,"")</f>
        <v/>
      </c>
      <c r="I941" t="str">
        <f>IF(VLOOKUP($A941,Parts!$A:$AM,I$1,0)="X",Z$2,"")</f>
        <v xml:space="preserve">    MODULE
    { name = ModuleTagHumanRated }
</v>
      </c>
      <c r="J941" t="str">
        <f>IF(VLOOKUP($A941,Parts!$A:$AM,J$1,0)="X",AA$2,"")</f>
        <v/>
      </c>
      <c r="K941" t="str">
        <f>IF(VLOOKUP($A941,Parts!$A:$AM,K$1,0)="X",AB$2,"")</f>
        <v/>
      </c>
      <c r="L941" t="str">
        <f>IF(VLOOKUP($A941,Parts!$A:$AM,L$1,0)="X",AC$2,"")</f>
        <v/>
      </c>
      <c r="M941" t="str">
        <f>IF(VLOOKUP($A941,Parts!$A:$AM,M$1,0)="X",AD$2,"")</f>
        <v/>
      </c>
      <c r="N941" t="str">
        <f>IF(VLOOKUP($A941,Parts!$A:$AM,N$1,0)="X",AE$2,"")</f>
        <v/>
      </c>
      <c r="O941" t="str">
        <f>IF(VLOOKUP($A941,Parts!$A:$AM,O$1,0)="X",AF$2,"")</f>
        <v/>
      </c>
      <c r="P941" t="str">
        <f t="shared" si="15"/>
        <v xml:space="preserve">    MODULE
    { name = ModuleTagHumanRated }
</v>
      </c>
    </row>
    <row r="942" spans="1:16" x14ac:dyDescent="0.25">
      <c r="A942" t="str">
        <f>Table15[[#This Row],[Name]]</f>
        <v>xKosmos_Balka_1_Tunnelx</v>
      </c>
      <c r="B942" t="str">
        <f>IF(VLOOKUP($A942,Parts!$A:$AM,B$1,0)="X",S$2,"")</f>
        <v/>
      </c>
      <c r="C942" t="str">
        <f>IF(VLOOKUP($A942,Parts!$A:$AM,C$1,0)="X",T$2,"")</f>
        <v/>
      </c>
      <c r="D942" t="str">
        <f>IF(VLOOKUP($A942,Parts!$A:$AM,D$1,0)="X",U$2,"")</f>
        <v/>
      </c>
      <c r="E942" t="str">
        <f>IF(VLOOKUP($A942,Parts!$A:$AM,E$1,0)="X",V$2,"")</f>
        <v/>
      </c>
      <c r="F942" t="str">
        <f>IF(VLOOKUP($A942,Parts!$A:$AM,F$1,0)="X",W$2,"")</f>
        <v/>
      </c>
      <c r="G942" t="str">
        <f>IF(VLOOKUP($A942,Parts!$A:$AM,G$1,0)="X",X$2,"")</f>
        <v/>
      </c>
      <c r="H942" t="str">
        <f>IF(VLOOKUP($A942,Parts!$A:$AM,H$1,0)="X",Y$2,"")</f>
        <v/>
      </c>
      <c r="I942" t="str">
        <f>IF(VLOOKUP($A942,Parts!$A:$AM,I$1,0)="X",Z$2,"")</f>
        <v/>
      </c>
      <c r="J942" t="str">
        <f>IF(VLOOKUP($A942,Parts!$A:$AM,J$1,0)="X",AA$2,"")</f>
        <v/>
      </c>
      <c r="K942" t="str">
        <f>IF(VLOOKUP($A942,Parts!$A:$AM,K$1,0)="X",AB$2,"")</f>
        <v/>
      </c>
      <c r="L942" t="str">
        <f>IF(VLOOKUP($A942,Parts!$A:$AM,L$1,0)="X",AC$2,"")</f>
        <v/>
      </c>
      <c r="M942" t="str">
        <f>IF(VLOOKUP($A942,Parts!$A:$AM,M$1,0)="X",AD$2,"")</f>
        <v/>
      </c>
      <c r="N942" t="str">
        <f>IF(VLOOKUP($A942,Parts!$A:$AM,N$1,0)="X",AE$2,"")</f>
        <v/>
      </c>
      <c r="O942" t="str">
        <f>IF(VLOOKUP($A942,Parts!$A:$AM,O$1,0)="X",AF$2,"")</f>
        <v/>
      </c>
      <c r="P942" t="str">
        <f t="shared" si="15"/>
        <v/>
      </c>
    </row>
    <row r="943" spans="1:16" x14ac:dyDescent="0.25">
      <c r="A943" t="str">
        <f>Table15[[#This Row],[Name]]</f>
        <v>crewCabin</v>
      </c>
      <c r="B943" t="str">
        <f>IF(VLOOKUP($A943,Parts!$A:$AM,B$1,0)="X",S$2,"")</f>
        <v/>
      </c>
      <c r="C943" t="str">
        <f>IF(VLOOKUP($A943,Parts!$A:$AM,C$1,0)="X",T$2,"")</f>
        <v/>
      </c>
      <c r="D943" t="str">
        <f>IF(VLOOKUP($A943,Parts!$A:$AM,D$1,0)="X",U$2,"")</f>
        <v/>
      </c>
      <c r="E943" t="str">
        <f>IF(VLOOKUP($A943,Parts!$A:$AM,E$1,0)="X",V$2,"")</f>
        <v/>
      </c>
      <c r="F943" t="str">
        <f>IF(VLOOKUP($A943,Parts!$A:$AM,F$1,0)="X",W$2,"")</f>
        <v/>
      </c>
      <c r="G943" t="str">
        <f>IF(VLOOKUP($A943,Parts!$A:$AM,G$1,0)="X",X$2,"")</f>
        <v/>
      </c>
      <c r="H943" t="str">
        <f>IF(VLOOKUP($A943,Parts!$A:$AM,H$1,0)="X",Y$2,"")</f>
        <v xml:space="preserve">    MODULE
    { name = ModuleTagHabitable }
</v>
      </c>
      <c r="I943" t="str">
        <f>IF(VLOOKUP($A943,Parts!$A:$AM,I$1,0)="X",Z$2,"")</f>
        <v xml:space="preserve">    MODULE
    { name = ModuleTagHumanRated }
</v>
      </c>
      <c r="J943" t="str">
        <f>IF(VLOOKUP($A943,Parts!$A:$AM,J$1,0)="X",AA$2,"")</f>
        <v/>
      </c>
      <c r="K943" t="str">
        <f>IF(VLOOKUP($A943,Parts!$A:$AM,K$1,0)="X",AB$2,"")</f>
        <v/>
      </c>
      <c r="L943" t="str">
        <f>IF(VLOOKUP($A943,Parts!$A:$AM,L$1,0)="X",AC$2,"")</f>
        <v/>
      </c>
      <c r="M943" t="str">
        <f>IF(VLOOKUP($A943,Parts!$A:$AM,M$1,0)="X",AD$2,"")</f>
        <v/>
      </c>
      <c r="N943" t="str">
        <f>IF(VLOOKUP($A943,Parts!$A:$AM,N$1,0)="X",AE$2,"")</f>
        <v/>
      </c>
      <c r="O943" t="str">
        <f>IF(VLOOKUP($A943,Parts!$A:$AM,O$1,0)="X",AF$2,"")</f>
        <v/>
      </c>
      <c r="P943" t="str">
        <f t="shared" si="15"/>
        <v xml:space="preserve">    MODULE
    { name = ModuleTagHabitable }
    MODULE
    { name = ModuleTagHumanRated }
</v>
      </c>
    </row>
    <row r="944" spans="1:16" x14ac:dyDescent="0.25">
      <c r="A944" t="str">
        <f>Table15[[#This Row],[Name]]</f>
        <v>Large_Crewed_Lab</v>
      </c>
      <c r="B944" t="str">
        <f>IF(VLOOKUP($A944,Parts!$A:$AM,B$1,0)="X",S$2,"")</f>
        <v/>
      </c>
      <c r="C944" t="str">
        <f>IF(VLOOKUP($A944,Parts!$A:$AM,C$1,0)="X",T$2,"")</f>
        <v/>
      </c>
      <c r="D944" t="str">
        <f>IF(VLOOKUP($A944,Parts!$A:$AM,D$1,0)="X",U$2,"")</f>
        <v/>
      </c>
      <c r="E944" t="str">
        <f>IF(VLOOKUP($A944,Parts!$A:$AM,E$1,0)="X",V$2,"")</f>
        <v/>
      </c>
      <c r="F944" t="str">
        <f>IF(VLOOKUP($A944,Parts!$A:$AM,F$1,0)="X",W$2,"")</f>
        <v/>
      </c>
      <c r="G944" t="str">
        <f>IF(VLOOKUP($A944,Parts!$A:$AM,G$1,0)="X",X$2,"")</f>
        <v/>
      </c>
      <c r="H944" t="str">
        <f>IF(VLOOKUP($A944,Parts!$A:$AM,H$1,0)="X",Y$2,"")</f>
        <v xml:space="preserve">    MODULE
    { name = ModuleTagHabitable }
</v>
      </c>
      <c r="I944" t="str">
        <f>IF(VLOOKUP($A944,Parts!$A:$AM,I$1,0)="X",Z$2,"")</f>
        <v xml:space="preserve">    MODULE
    { name = ModuleTagHumanRated }
</v>
      </c>
      <c r="J944" t="str">
        <f>IF(VLOOKUP($A944,Parts!$A:$AM,J$1,0)="X",AA$2,"")</f>
        <v xml:space="preserve">    MODULE
    { name = ModuleTagInstruments }
</v>
      </c>
      <c r="K944" t="str">
        <f>IF(VLOOKUP($A944,Parts!$A:$AM,K$1,0)="X",AB$2,"")</f>
        <v/>
      </c>
      <c r="L944" t="str">
        <f>IF(VLOOKUP($A944,Parts!$A:$AM,L$1,0)="X",AC$2,"")</f>
        <v/>
      </c>
      <c r="M944" t="str">
        <f>IF(VLOOKUP($A944,Parts!$A:$AM,M$1,0)="X",AD$2,"")</f>
        <v/>
      </c>
      <c r="N944" t="str">
        <f>IF(VLOOKUP($A944,Parts!$A:$AM,N$1,0)="X",AE$2,"")</f>
        <v/>
      </c>
      <c r="O944" t="str">
        <f>IF(VLOOKUP($A944,Parts!$A:$AM,O$1,0)="X",AF$2,"")</f>
        <v/>
      </c>
      <c r="P944" t="str">
        <f t="shared" si="15"/>
        <v xml:space="preserve">    MODULE
    { name = ModuleTagHabitable }
    MODULE
    { name = ModuleTagHumanRated }
    MODULE
    { name = ModuleTagInstruments }
</v>
      </c>
    </row>
    <row r="945" spans="1:16" x14ac:dyDescent="0.25">
      <c r="A945" t="str">
        <f>Table15[[#This Row],[Name]]</f>
        <v>salyut1-4</v>
      </c>
      <c r="B945" t="str">
        <f>IF(VLOOKUP($A945,Parts!$A:$AM,B$1,0)="X",S$2,"")</f>
        <v/>
      </c>
      <c r="C945" t="str">
        <f>IF(VLOOKUP($A945,Parts!$A:$AM,C$1,0)="X",T$2,"")</f>
        <v/>
      </c>
      <c r="D945" t="str">
        <f>IF(VLOOKUP($A945,Parts!$A:$AM,D$1,0)="X",U$2,"")</f>
        <v/>
      </c>
      <c r="E945" t="str">
        <f>IF(VLOOKUP($A945,Parts!$A:$AM,E$1,0)="X",V$2,"")</f>
        <v/>
      </c>
      <c r="F945" t="str">
        <f>IF(VLOOKUP($A945,Parts!$A:$AM,F$1,0)="X",W$2,"")</f>
        <v/>
      </c>
      <c r="G945" t="str">
        <f>IF(VLOOKUP($A945,Parts!$A:$AM,G$1,0)="X",X$2,"")</f>
        <v/>
      </c>
      <c r="H945" t="str">
        <f>IF(VLOOKUP($A945,Parts!$A:$AM,H$1,0)="X",Y$2,"")</f>
        <v xml:space="preserve">    MODULE
    { name = ModuleTagHabitable }
</v>
      </c>
      <c r="I945" t="str">
        <f>IF(VLOOKUP($A945,Parts!$A:$AM,I$1,0)="X",Z$2,"")</f>
        <v xml:space="preserve">    MODULE
    { name = ModuleTagHumanRated }
</v>
      </c>
      <c r="J945" t="str">
        <f>IF(VLOOKUP($A945,Parts!$A:$AM,J$1,0)="X",AA$2,"")</f>
        <v xml:space="preserve">    MODULE
    { name = ModuleTagInstruments }
</v>
      </c>
      <c r="K945" t="str">
        <f>IF(VLOOKUP($A945,Parts!$A:$AM,K$1,0)="X",AB$2,"")</f>
        <v/>
      </c>
      <c r="L945" t="str">
        <f>IF(VLOOKUP($A945,Parts!$A:$AM,L$1,0)="X",AC$2,"")</f>
        <v/>
      </c>
      <c r="M945" t="str">
        <f>IF(VLOOKUP($A945,Parts!$A:$AM,M$1,0)="X",AD$2,"")</f>
        <v/>
      </c>
      <c r="N945" t="str">
        <f>IF(VLOOKUP($A945,Parts!$A:$AM,N$1,0)="X",AE$2,"")</f>
        <v/>
      </c>
      <c r="O945" t="str">
        <f>IF(VLOOKUP($A945,Parts!$A:$AM,O$1,0)="X",AF$2,"")</f>
        <v/>
      </c>
      <c r="P945" t="str">
        <f t="shared" si="15"/>
        <v xml:space="preserve">    MODULE
    { name = ModuleTagHabitable }
    MODULE
    { name = ModuleTagHumanRated }
    MODULE
    { name = ModuleTagInstruments }
</v>
      </c>
    </row>
    <row r="946" spans="1:16" x14ac:dyDescent="0.25">
      <c r="A946" t="str">
        <f>Table15[[#This Row],[Name]]</f>
        <v>XKupolaObsModuleEXPANDED3X</v>
      </c>
      <c r="B946" t="str">
        <f>IF(VLOOKUP($A946,Parts!$A:$AM,B$1,0)="X",S$2,"")</f>
        <v/>
      </c>
      <c r="C946" t="str">
        <f>IF(VLOOKUP($A946,Parts!$A:$AM,C$1,0)="X",T$2,"")</f>
        <v/>
      </c>
      <c r="D946" t="str">
        <f>IF(VLOOKUP($A946,Parts!$A:$AM,D$1,0)="X",U$2,"")</f>
        <v/>
      </c>
      <c r="E946" t="str">
        <f>IF(VLOOKUP($A946,Parts!$A:$AM,E$1,0)="X",V$2,"")</f>
        <v/>
      </c>
      <c r="F946" t="str">
        <f>IF(VLOOKUP($A946,Parts!$A:$AM,F$1,0)="X",W$2,"")</f>
        <v/>
      </c>
      <c r="G946" t="str">
        <f>IF(VLOOKUP($A946,Parts!$A:$AM,G$1,0)="X",X$2,"")</f>
        <v/>
      </c>
      <c r="H946" t="str">
        <f>IF(VLOOKUP($A946,Parts!$A:$AM,H$1,0)="X",Y$2,"")</f>
        <v/>
      </c>
      <c r="I946" t="str">
        <f>IF(VLOOKUP($A946,Parts!$A:$AM,I$1,0)="X",Z$2,"")</f>
        <v/>
      </c>
      <c r="J946" t="str">
        <f>IF(VLOOKUP($A946,Parts!$A:$AM,J$1,0)="X",AA$2,"")</f>
        <v/>
      </c>
      <c r="K946" t="str">
        <f>IF(VLOOKUP($A946,Parts!$A:$AM,K$1,0)="X",AB$2,"")</f>
        <v/>
      </c>
      <c r="L946" t="str">
        <f>IF(VLOOKUP($A946,Parts!$A:$AM,L$1,0)="X",AC$2,"")</f>
        <v/>
      </c>
      <c r="M946" t="str">
        <f>IF(VLOOKUP($A946,Parts!$A:$AM,M$1,0)="X",AD$2,"")</f>
        <v/>
      </c>
      <c r="N946" t="str">
        <f>IF(VLOOKUP($A946,Parts!$A:$AM,N$1,0)="X",AE$2,"")</f>
        <v/>
      </c>
      <c r="O946" t="str">
        <f>IF(VLOOKUP($A946,Parts!$A:$AM,O$1,0)="X",AF$2,"")</f>
        <v/>
      </c>
      <c r="P946" t="str">
        <f t="shared" si="15"/>
        <v/>
      </c>
    </row>
    <row r="947" spans="1:16" x14ac:dyDescent="0.25">
      <c r="A947" t="str">
        <f>Table15[[#This Row],[Name]]</f>
        <v>XNP_lft_xtrt3mCCB8MAx2</v>
      </c>
      <c r="B947" t="str">
        <f>IF(VLOOKUP($A947,Parts!$A:$AM,B$1,0)="X",S$2,"")</f>
        <v/>
      </c>
      <c r="C947" t="str">
        <f>IF(VLOOKUP($A947,Parts!$A:$AM,C$1,0)="X",T$2,"")</f>
        <v/>
      </c>
      <c r="D947" t="str">
        <f>IF(VLOOKUP($A947,Parts!$A:$AM,D$1,0)="X",U$2,"")</f>
        <v/>
      </c>
      <c r="E947" t="str">
        <f>IF(VLOOKUP($A947,Parts!$A:$AM,E$1,0)="X",V$2,"")</f>
        <v/>
      </c>
      <c r="F947" t="str">
        <f>IF(VLOOKUP($A947,Parts!$A:$AM,F$1,0)="X",W$2,"")</f>
        <v/>
      </c>
      <c r="G947" t="str">
        <f>IF(VLOOKUP($A947,Parts!$A:$AM,G$1,0)="X",X$2,"")</f>
        <v/>
      </c>
      <c r="H947" t="str">
        <f>IF(VLOOKUP($A947,Parts!$A:$AM,H$1,0)="X",Y$2,"")</f>
        <v/>
      </c>
      <c r="I947" t="str">
        <f>IF(VLOOKUP($A947,Parts!$A:$AM,I$1,0)="X",Z$2,"")</f>
        <v/>
      </c>
      <c r="J947" t="str">
        <f>IF(VLOOKUP($A947,Parts!$A:$AM,J$1,0)="X",AA$2,"")</f>
        <v/>
      </c>
      <c r="K947" t="str">
        <f>IF(VLOOKUP($A947,Parts!$A:$AM,K$1,0)="X",AB$2,"")</f>
        <v/>
      </c>
      <c r="L947" t="str">
        <f>IF(VLOOKUP($A947,Parts!$A:$AM,L$1,0)="X",AC$2,"")</f>
        <v/>
      </c>
      <c r="M947" t="str">
        <f>IF(VLOOKUP($A947,Parts!$A:$AM,M$1,0)="X",AD$2,"")</f>
        <v/>
      </c>
      <c r="N947" t="str">
        <f>IF(VLOOKUP($A947,Parts!$A:$AM,N$1,0)="X",AE$2,"")</f>
        <v/>
      </c>
      <c r="O947" t="str">
        <f>IF(VLOOKUP($A947,Parts!$A:$AM,O$1,0)="X",AF$2,"")</f>
        <v/>
      </c>
      <c r="P947" t="str">
        <f t="shared" si="15"/>
        <v/>
      </c>
    </row>
    <row r="948" spans="1:16" x14ac:dyDescent="0.25">
      <c r="A948" t="str">
        <f>Table15[[#This Row],[Name]]</f>
        <v>XNP_lft_W375x3SHORTW</v>
      </c>
      <c r="B948" t="str">
        <f>IF(VLOOKUP($A948,Parts!$A:$AM,B$1,0)="X",S$2,"")</f>
        <v/>
      </c>
      <c r="C948" t="str">
        <f>IF(VLOOKUP($A948,Parts!$A:$AM,C$1,0)="X",T$2,"")</f>
        <v/>
      </c>
      <c r="D948" t="str">
        <f>IF(VLOOKUP($A948,Parts!$A:$AM,D$1,0)="X",U$2,"")</f>
        <v/>
      </c>
      <c r="E948" t="str">
        <f>IF(VLOOKUP($A948,Parts!$A:$AM,E$1,0)="X",V$2,"")</f>
        <v/>
      </c>
      <c r="F948" t="str">
        <f>IF(VLOOKUP($A948,Parts!$A:$AM,F$1,0)="X",W$2,"")</f>
        <v/>
      </c>
      <c r="G948" t="str">
        <f>IF(VLOOKUP($A948,Parts!$A:$AM,G$1,0)="X",X$2,"")</f>
        <v/>
      </c>
      <c r="H948" t="str">
        <f>IF(VLOOKUP($A948,Parts!$A:$AM,H$1,0)="X",Y$2,"")</f>
        <v/>
      </c>
      <c r="I948" t="str">
        <f>IF(VLOOKUP($A948,Parts!$A:$AM,I$1,0)="X",Z$2,"")</f>
        <v/>
      </c>
      <c r="J948" t="str">
        <f>IF(VLOOKUP($A948,Parts!$A:$AM,J$1,0)="X",AA$2,"")</f>
        <v/>
      </c>
      <c r="K948" t="str">
        <f>IF(VLOOKUP($A948,Parts!$A:$AM,K$1,0)="X",AB$2,"")</f>
        <v/>
      </c>
      <c r="L948" t="str">
        <f>IF(VLOOKUP($A948,Parts!$A:$AM,L$1,0)="X",AC$2,"")</f>
        <v/>
      </c>
      <c r="M948" t="str">
        <f>IF(VLOOKUP($A948,Parts!$A:$AM,M$1,0)="X",AD$2,"")</f>
        <v/>
      </c>
      <c r="N948" t="str">
        <f>IF(VLOOKUP($A948,Parts!$A:$AM,N$1,0)="X",AE$2,"")</f>
        <v/>
      </c>
      <c r="O948" t="str">
        <f>IF(VLOOKUP($A948,Parts!$A:$AM,O$1,0)="X",AF$2,"")</f>
        <v/>
      </c>
      <c r="P948" t="str">
        <f t="shared" si="15"/>
        <v/>
      </c>
    </row>
    <row r="949" spans="1:16" x14ac:dyDescent="0.25">
      <c r="A949" t="str">
        <f>Table15[[#This Row],[Name]]</f>
        <v>ADVINTER</v>
      </c>
      <c r="B949" t="str">
        <f>IF(VLOOKUP($A949,Parts!$A:$AM,B$1,0)="X",S$2,"")</f>
        <v/>
      </c>
      <c r="C949" t="str">
        <f>IF(VLOOKUP($A949,Parts!$A:$AM,C$1,0)="X",T$2,"")</f>
        <v/>
      </c>
      <c r="D949" t="str">
        <f>IF(VLOOKUP($A949,Parts!$A:$AM,D$1,0)="X",U$2,"")</f>
        <v/>
      </c>
      <c r="E949" t="str">
        <f>IF(VLOOKUP($A949,Parts!$A:$AM,E$1,0)="X",V$2,"")</f>
        <v/>
      </c>
      <c r="F949" t="str">
        <f>IF(VLOOKUP($A949,Parts!$A:$AM,F$1,0)="X",W$2,"")</f>
        <v/>
      </c>
      <c r="G949" t="str">
        <f>IF(VLOOKUP($A949,Parts!$A:$AM,G$1,0)="X",X$2,"")</f>
        <v/>
      </c>
      <c r="H949" t="str">
        <f>IF(VLOOKUP($A949,Parts!$A:$AM,H$1,0)="X",Y$2,"")</f>
        <v/>
      </c>
      <c r="I949" t="str">
        <f>IF(VLOOKUP($A949,Parts!$A:$AM,I$1,0)="X",Z$2,"")</f>
        <v/>
      </c>
      <c r="J949" t="str">
        <f>IF(VLOOKUP($A949,Parts!$A:$AM,J$1,0)="X",AA$2,"")</f>
        <v/>
      </c>
      <c r="K949" t="str">
        <f>IF(VLOOKUP($A949,Parts!$A:$AM,K$1,0)="X",AB$2,"")</f>
        <v/>
      </c>
      <c r="L949" t="str">
        <f>IF(VLOOKUP($A949,Parts!$A:$AM,L$1,0)="X",AC$2,"")</f>
        <v/>
      </c>
      <c r="M949" t="str">
        <f>IF(VLOOKUP($A949,Parts!$A:$AM,M$1,0)="X",AD$2,"")</f>
        <v/>
      </c>
      <c r="N949" t="str">
        <f>IF(VLOOKUP($A949,Parts!$A:$AM,N$1,0)="X",AE$2,"")</f>
        <v/>
      </c>
      <c r="O949" t="str">
        <f>IF(VLOOKUP($A949,Parts!$A:$AM,O$1,0)="X",AF$2,"")</f>
        <v/>
      </c>
      <c r="P949" t="str">
        <f t="shared" si="15"/>
        <v/>
      </c>
    </row>
    <row r="950" spans="1:16" x14ac:dyDescent="0.25">
      <c r="A950" t="str">
        <f>Table15[[#This Row],[Name]]</f>
        <v>EjectionCover2A</v>
      </c>
      <c r="B950" t="str">
        <f>IF(VLOOKUP($A950,Parts!$A:$AM,B$1,0)="X",S$2,"")</f>
        <v/>
      </c>
      <c r="C950" t="str">
        <f>IF(VLOOKUP($A950,Parts!$A:$AM,C$1,0)="X",T$2,"")</f>
        <v/>
      </c>
      <c r="D950" t="str">
        <f>IF(VLOOKUP($A950,Parts!$A:$AM,D$1,0)="X",U$2,"")</f>
        <v/>
      </c>
      <c r="E950" t="str">
        <f>IF(VLOOKUP($A950,Parts!$A:$AM,E$1,0)="X",V$2,"")</f>
        <v/>
      </c>
      <c r="F950" t="str">
        <f>IF(VLOOKUP($A950,Parts!$A:$AM,F$1,0)="X",W$2,"")</f>
        <v/>
      </c>
      <c r="G950" t="str">
        <f>IF(VLOOKUP($A950,Parts!$A:$AM,G$1,0)="X",X$2,"")</f>
        <v/>
      </c>
      <c r="H950" t="str">
        <f>IF(VLOOKUP($A950,Parts!$A:$AM,H$1,0)="X",Y$2,"")</f>
        <v/>
      </c>
      <c r="I950" t="str">
        <f>IF(VLOOKUP($A950,Parts!$A:$AM,I$1,0)="X",Z$2,"")</f>
        <v/>
      </c>
      <c r="J950" t="str">
        <f>IF(VLOOKUP($A950,Parts!$A:$AM,J$1,0)="X",AA$2,"")</f>
        <v/>
      </c>
      <c r="K950" t="str">
        <f>IF(VLOOKUP($A950,Parts!$A:$AM,K$1,0)="X",AB$2,"")</f>
        <v/>
      </c>
      <c r="L950" t="str">
        <f>IF(VLOOKUP($A950,Parts!$A:$AM,L$1,0)="X",AC$2,"")</f>
        <v/>
      </c>
      <c r="M950" t="str">
        <f>IF(VLOOKUP($A950,Parts!$A:$AM,M$1,0)="X",AD$2,"")</f>
        <v/>
      </c>
      <c r="N950" t="str">
        <f>IF(VLOOKUP($A950,Parts!$A:$AM,N$1,0)="X",AE$2,"")</f>
        <v/>
      </c>
      <c r="O950" t="str">
        <f>IF(VLOOKUP($A950,Parts!$A:$AM,O$1,0)="X",AF$2,"")</f>
        <v/>
      </c>
      <c r="P950" t="str">
        <f t="shared" si="15"/>
        <v/>
      </c>
    </row>
    <row r="951" spans="1:16" x14ac:dyDescent="0.25">
      <c r="A951" t="str">
        <f>Table15[[#This Row],[Name]]</f>
        <v>EjectionModule</v>
      </c>
      <c r="B951" t="str">
        <f>IF(VLOOKUP($A951,Parts!$A:$AM,B$1,0)="X",S$2,"")</f>
        <v/>
      </c>
      <c r="C951" t="str">
        <f>IF(VLOOKUP($A951,Parts!$A:$AM,C$1,0)="X",T$2,"")</f>
        <v/>
      </c>
      <c r="D951" t="str">
        <f>IF(VLOOKUP($A951,Parts!$A:$AM,D$1,0)="X",U$2,"")</f>
        <v/>
      </c>
      <c r="E951" t="str">
        <f>IF(VLOOKUP($A951,Parts!$A:$AM,E$1,0)="X",V$2,"")</f>
        <v/>
      </c>
      <c r="F951" t="str">
        <f>IF(VLOOKUP($A951,Parts!$A:$AM,F$1,0)="X",W$2,"")</f>
        <v/>
      </c>
      <c r="G951" t="str">
        <f>IF(VLOOKUP($A951,Parts!$A:$AM,G$1,0)="X",X$2,"")</f>
        <v/>
      </c>
      <c r="H951" t="str">
        <f>IF(VLOOKUP($A951,Parts!$A:$AM,H$1,0)="X",Y$2,"")</f>
        <v/>
      </c>
      <c r="I951" t="str">
        <f>IF(VLOOKUP($A951,Parts!$A:$AM,I$1,0)="X",Z$2,"")</f>
        <v/>
      </c>
      <c r="J951" t="str">
        <f>IF(VLOOKUP($A951,Parts!$A:$AM,J$1,0)="X",AA$2,"")</f>
        <v/>
      </c>
      <c r="K951" t="str">
        <f>IF(VLOOKUP($A951,Parts!$A:$AM,K$1,0)="X",AB$2,"")</f>
        <v/>
      </c>
      <c r="L951" t="str">
        <f>IF(VLOOKUP($A951,Parts!$A:$AM,L$1,0)="X",AC$2,"")</f>
        <v/>
      </c>
      <c r="M951" t="str">
        <f>IF(VLOOKUP($A951,Parts!$A:$AM,M$1,0)="X",AD$2,"")</f>
        <v/>
      </c>
      <c r="N951" t="str">
        <f>IF(VLOOKUP($A951,Parts!$A:$AM,N$1,0)="X",AE$2,"")</f>
        <v/>
      </c>
      <c r="O951" t="str">
        <f>IF(VLOOKUP($A951,Parts!$A:$AM,O$1,0)="X",AF$2,"")</f>
        <v/>
      </c>
      <c r="P951" t="str">
        <f t="shared" si="15"/>
        <v/>
      </c>
    </row>
    <row r="952" spans="1:16" x14ac:dyDescent="0.25">
      <c r="A952" t="str">
        <f>Table15[[#This Row],[Name]]</f>
        <v>XKupolaObsModuleEXPANDEDX</v>
      </c>
      <c r="B952" t="str">
        <f>IF(VLOOKUP($A952,Parts!$A:$AM,B$1,0)="X",S$2,"")</f>
        <v/>
      </c>
      <c r="C952" t="str">
        <f>IF(VLOOKUP($A952,Parts!$A:$AM,C$1,0)="X",T$2,"")</f>
        <v/>
      </c>
      <c r="D952" t="str">
        <f>IF(VLOOKUP($A952,Parts!$A:$AM,D$1,0)="X",U$2,"")</f>
        <v/>
      </c>
      <c r="E952" t="str">
        <f>IF(VLOOKUP($A952,Parts!$A:$AM,E$1,0)="X",V$2,"")</f>
        <v/>
      </c>
      <c r="F952" t="str">
        <f>IF(VLOOKUP($A952,Parts!$A:$AM,F$1,0)="X",W$2,"")</f>
        <v/>
      </c>
      <c r="G952" t="str">
        <f>IF(VLOOKUP($A952,Parts!$A:$AM,G$1,0)="X",X$2,"")</f>
        <v/>
      </c>
      <c r="H952" t="str">
        <f>IF(VLOOKUP($A952,Parts!$A:$AM,H$1,0)="X",Y$2,"")</f>
        <v/>
      </c>
      <c r="I952" t="str">
        <f>IF(VLOOKUP($A952,Parts!$A:$AM,I$1,0)="X",Z$2,"")</f>
        <v xml:space="preserve">    MODULE
    { name = ModuleTagHumanRated }
</v>
      </c>
      <c r="J952" t="str">
        <f>IF(VLOOKUP($A952,Parts!$A:$AM,J$1,0)="X",AA$2,"")</f>
        <v/>
      </c>
      <c r="K952" t="str">
        <f>IF(VLOOKUP($A952,Parts!$A:$AM,K$1,0)="X",AB$2,"")</f>
        <v/>
      </c>
      <c r="L952" t="str">
        <f>IF(VLOOKUP($A952,Parts!$A:$AM,L$1,0)="X",AC$2,"")</f>
        <v/>
      </c>
      <c r="M952" t="str">
        <f>IF(VLOOKUP($A952,Parts!$A:$AM,M$1,0)="X",AD$2,"")</f>
        <v/>
      </c>
      <c r="N952" t="str">
        <f>IF(VLOOKUP($A952,Parts!$A:$AM,N$1,0)="X",AE$2,"")</f>
        <v/>
      </c>
      <c r="O952" t="str">
        <f>IF(VLOOKUP($A952,Parts!$A:$AM,O$1,0)="X",AF$2,"")</f>
        <v/>
      </c>
      <c r="P952" t="str">
        <f t="shared" si="15"/>
        <v xml:space="preserve">    MODULE
    { name = ModuleTagHumanRated }
</v>
      </c>
    </row>
    <row r="953" spans="1:16" x14ac:dyDescent="0.25">
      <c r="A953" t="str">
        <f>Table15[[#This Row],[Name]]</f>
        <v>SXTelevonSmall</v>
      </c>
      <c r="B953" t="str">
        <f>IF(VLOOKUP($A953,Parts!$A:$AM,B$1,0)="X",S$2,"")</f>
        <v/>
      </c>
      <c r="C953" t="str">
        <f>IF(VLOOKUP($A953,Parts!$A:$AM,C$1,0)="X",T$2,"")</f>
        <v/>
      </c>
      <c r="D953" t="str">
        <f>IF(VLOOKUP($A953,Parts!$A:$AM,D$1,0)="X",U$2,"")</f>
        <v/>
      </c>
      <c r="E953" t="str">
        <f>IF(VLOOKUP($A953,Parts!$A:$AM,E$1,0)="X",V$2,"")</f>
        <v/>
      </c>
      <c r="F953" t="str">
        <f>IF(VLOOKUP($A953,Parts!$A:$AM,F$1,0)="X",W$2,"")</f>
        <v/>
      </c>
      <c r="G953" t="str">
        <f>IF(VLOOKUP($A953,Parts!$A:$AM,G$1,0)="X",X$2,"")</f>
        <v/>
      </c>
      <c r="H953" t="str">
        <f>IF(VLOOKUP($A953,Parts!$A:$AM,H$1,0)="X",Y$2,"")</f>
        <v/>
      </c>
      <c r="I953" t="str">
        <f>IF(VLOOKUP($A953,Parts!$A:$AM,I$1,0)="X",Z$2,"")</f>
        <v/>
      </c>
      <c r="J953" t="str">
        <f>IF(VLOOKUP($A953,Parts!$A:$AM,J$1,0)="X",AA$2,"")</f>
        <v/>
      </c>
      <c r="K953" t="str">
        <f>IF(VLOOKUP($A953,Parts!$A:$AM,K$1,0)="X",AB$2,"")</f>
        <v/>
      </c>
      <c r="L953" t="str">
        <f>IF(VLOOKUP($A953,Parts!$A:$AM,L$1,0)="X",AC$2,"")</f>
        <v/>
      </c>
      <c r="M953" t="str">
        <f>IF(VLOOKUP($A953,Parts!$A:$AM,M$1,0)="X",AD$2,"")</f>
        <v/>
      </c>
      <c r="N953" t="str">
        <f>IF(VLOOKUP($A953,Parts!$A:$AM,N$1,0)="X",AE$2,"")</f>
        <v/>
      </c>
      <c r="O953" t="str">
        <f>IF(VLOOKUP($A953,Parts!$A:$AM,O$1,0)="X",AF$2,"")</f>
        <v/>
      </c>
      <c r="P953" t="str">
        <f t="shared" si="15"/>
        <v/>
      </c>
    </row>
    <row r="954" spans="1:16" x14ac:dyDescent="0.25">
      <c r="A954" t="str">
        <f>Table15[[#This Row],[Name]]</f>
        <v>SXTelevonSmallHalf</v>
      </c>
      <c r="B954" t="str">
        <f>IF(VLOOKUP($A954,Parts!$A:$AM,B$1,0)="X",S$2,"")</f>
        <v/>
      </c>
      <c r="C954" t="str">
        <f>IF(VLOOKUP($A954,Parts!$A:$AM,C$1,0)="X",T$2,"")</f>
        <v/>
      </c>
      <c r="D954" t="str">
        <f>IF(VLOOKUP($A954,Parts!$A:$AM,D$1,0)="X",U$2,"")</f>
        <v/>
      </c>
      <c r="E954" t="str">
        <f>IF(VLOOKUP($A954,Parts!$A:$AM,E$1,0)="X",V$2,"")</f>
        <v/>
      </c>
      <c r="F954" t="str">
        <f>IF(VLOOKUP($A954,Parts!$A:$AM,F$1,0)="X",W$2,"")</f>
        <v/>
      </c>
      <c r="G954" t="str">
        <f>IF(VLOOKUP($A954,Parts!$A:$AM,G$1,0)="X",X$2,"")</f>
        <v/>
      </c>
      <c r="H954" t="str">
        <f>IF(VLOOKUP($A954,Parts!$A:$AM,H$1,0)="X",Y$2,"")</f>
        <v/>
      </c>
      <c r="I954" t="str">
        <f>IF(VLOOKUP($A954,Parts!$A:$AM,I$1,0)="X",Z$2,"")</f>
        <v/>
      </c>
      <c r="J954" t="str">
        <f>IF(VLOOKUP($A954,Parts!$A:$AM,J$1,0)="X",AA$2,"")</f>
        <v/>
      </c>
      <c r="K954" t="str">
        <f>IF(VLOOKUP($A954,Parts!$A:$AM,K$1,0)="X",AB$2,"")</f>
        <v/>
      </c>
      <c r="L954" t="str">
        <f>IF(VLOOKUP($A954,Parts!$A:$AM,L$1,0)="X",AC$2,"")</f>
        <v/>
      </c>
      <c r="M954" t="str">
        <f>IF(VLOOKUP($A954,Parts!$A:$AM,M$1,0)="X",AD$2,"")</f>
        <v/>
      </c>
      <c r="N954" t="str">
        <f>IF(VLOOKUP($A954,Parts!$A:$AM,N$1,0)="X",AE$2,"")</f>
        <v/>
      </c>
      <c r="O954" t="str">
        <f>IF(VLOOKUP($A954,Parts!$A:$AM,O$1,0)="X",AF$2,"")</f>
        <v/>
      </c>
      <c r="P954" t="str">
        <f t="shared" si="15"/>
        <v/>
      </c>
    </row>
    <row r="955" spans="1:16" x14ac:dyDescent="0.25">
      <c r="A955" t="str">
        <f>Table15[[#This Row],[Name]]</f>
        <v>StandardCtrlSrf</v>
      </c>
      <c r="B955" t="str">
        <f>IF(VLOOKUP($A955,Parts!$A:$AM,B$1,0)="X",S$2,"")</f>
        <v/>
      </c>
      <c r="C955" t="str">
        <f>IF(VLOOKUP($A955,Parts!$A:$AM,C$1,0)="X",T$2,"")</f>
        <v/>
      </c>
      <c r="D955" t="str">
        <f>IF(VLOOKUP($A955,Parts!$A:$AM,D$1,0)="X",U$2,"")</f>
        <v/>
      </c>
      <c r="E955" t="str">
        <f>IF(VLOOKUP($A955,Parts!$A:$AM,E$1,0)="X",V$2,"")</f>
        <v/>
      </c>
      <c r="F955" t="str">
        <f>IF(VLOOKUP($A955,Parts!$A:$AM,F$1,0)="X",W$2,"")</f>
        <v/>
      </c>
      <c r="G955" t="str">
        <f>IF(VLOOKUP($A955,Parts!$A:$AM,G$1,0)="X",X$2,"")</f>
        <v/>
      </c>
      <c r="H955" t="str">
        <f>IF(VLOOKUP($A955,Parts!$A:$AM,H$1,0)="X",Y$2,"")</f>
        <v/>
      </c>
      <c r="I955" t="str">
        <f>IF(VLOOKUP($A955,Parts!$A:$AM,I$1,0)="X",Z$2,"")</f>
        <v/>
      </c>
      <c r="J955" t="str">
        <f>IF(VLOOKUP($A955,Parts!$A:$AM,J$1,0)="X",AA$2,"")</f>
        <v/>
      </c>
      <c r="K955" t="str">
        <f>IF(VLOOKUP($A955,Parts!$A:$AM,K$1,0)="X",AB$2,"")</f>
        <v/>
      </c>
      <c r="L955" t="str">
        <f>IF(VLOOKUP($A955,Parts!$A:$AM,L$1,0)="X",AC$2,"")</f>
        <v/>
      </c>
      <c r="M955" t="str">
        <f>IF(VLOOKUP($A955,Parts!$A:$AM,M$1,0)="X",AD$2,"")</f>
        <v/>
      </c>
      <c r="N955" t="str">
        <f>IF(VLOOKUP($A955,Parts!$A:$AM,N$1,0)="X",AE$2,"")</f>
        <v/>
      </c>
      <c r="O955" t="str">
        <f>IF(VLOOKUP($A955,Parts!$A:$AM,O$1,0)="X",AF$2,"")</f>
        <v/>
      </c>
      <c r="P955" t="str">
        <f t="shared" si="15"/>
        <v/>
      </c>
    </row>
    <row r="956" spans="1:16" x14ac:dyDescent="0.25">
      <c r="A956" t="str">
        <f>Table15[[#This Row],[Name]]</f>
        <v>elevon2</v>
      </c>
      <c r="B956" t="str">
        <f>IF(VLOOKUP($A956,Parts!$A:$AM,B$1,0)="X",S$2,"")</f>
        <v/>
      </c>
      <c r="C956" t="str">
        <f>IF(VLOOKUP($A956,Parts!$A:$AM,C$1,0)="X",T$2,"")</f>
        <v/>
      </c>
      <c r="D956" t="str">
        <f>IF(VLOOKUP($A956,Parts!$A:$AM,D$1,0)="X",U$2,"")</f>
        <v/>
      </c>
      <c r="E956" t="str">
        <f>IF(VLOOKUP($A956,Parts!$A:$AM,E$1,0)="X",V$2,"")</f>
        <v/>
      </c>
      <c r="F956" t="str">
        <f>IF(VLOOKUP($A956,Parts!$A:$AM,F$1,0)="X",W$2,"")</f>
        <v/>
      </c>
      <c r="G956" t="str">
        <f>IF(VLOOKUP($A956,Parts!$A:$AM,G$1,0)="X",X$2,"")</f>
        <v/>
      </c>
      <c r="H956" t="str">
        <f>IF(VLOOKUP($A956,Parts!$A:$AM,H$1,0)="X",Y$2,"")</f>
        <v/>
      </c>
      <c r="I956" t="str">
        <f>IF(VLOOKUP($A956,Parts!$A:$AM,I$1,0)="X",Z$2,"")</f>
        <v/>
      </c>
      <c r="J956" t="str">
        <f>IF(VLOOKUP($A956,Parts!$A:$AM,J$1,0)="X",AA$2,"")</f>
        <v/>
      </c>
      <c r="K956" t="str">
        <f>IF(VLOOKUP($A956,Parts!$A:$AM,K$1,0)="X",AB$2,"")</f>
        <v/>
      </c>
      <c r="L956" t="str">
        <f>IF(VLOOKUP($A956,Parts!$A:$AM,L$1,0)="X",AC$2,"")</f>
        <v/>
      </c>
      <c r="M956" t="str">
        <f>IF(VLOOKUP($A956,Parts!$A:$AM,M$1,0)="X",AD$2,"")</f>
        <v/>
      </c>
      <c r="N956" t="str">
        <f>IF(VLOOKUP($A956,Parts!$A:$AM,N$1,0)="X",AE$2,"")</f>
        <v/>
      </c>
      <c r="O956" t="str">
        <f>IF(VLOOKUP($A956,Parts!$A:$AM,O$1,0)="X",AF$2,"")</f>
        <v/>
      </c>
      <c r="P956" t="str">
        <f t="shared" si="15"/>
        <v/>
      </c>
    </row>
    <row r="957" spans="1:16" x14ac:dyDescent="0.25">
      <c r="A957" t="str">
        <f>Table15[[#This Row],[Name]]</f>
        <v>elevon3</v>
      </c>
      <c r="B957" t="str">
        <f>IF(VLOOKUP($A957,Parts!$A:$AM,B$1,0)="X",S$2,"")</f>
        <v/>
      </c>
      <c r="C957" t="str">
        <f>IF(VLOOKUP($A957,Parts!$A:$AM,C$1,0)="X",T$2,"")</f>
        <v/>
      </c>
      <c r="D957" t="str">
        <f>IF(VLOOKUP($A957,Parts!$A:$AM,D$1,0)="X",U$2,"")</f>
        <v/>
      </c>
      <c r="E957" t="str">
        <f>IF(VLOOKUP($A957,Parts!$A:$AM,E$1,0)="X",V$2,"")</f>
        <v/>
      </c>
      <c r="F957" t="str">
        <f>IF(VLOOKUP($A957,Parts!$A:$AM,F$1,0)="X",W$2,"")</f>
        <v/>
      </c>
      <c r="G957" t="str">
        <f>IF(VLOOKUP($A957,Parts!$A:$AM,G$1,0)="X",X$2,"")</f>
        <v/>
      </c>
      <c r="H957" t="str">
        <f>IF(VLOOKUP($A957,Parts!$A:$AM,H$1,0)="X",Y$2,"")</f>
        <v/>
      </c>
      <c r="I957" t="str">
        <f>IF(VLOOKUP($A957,Parts!$A:$AM,I$1,0)="X",Z$2,"")</f>
        <v/>
      </c>
      <c r="J957" t="str">
        <f>IF(VLOOKUP($A957,Parts!$A:$AM,J$1,0)="X",AA$2,"")</f>
        <v/>
      </c>
      <c r="K957" t="str">
        <f>IF(VLOOKUP($A957,Parts!$A:$AM,K$1,0)="X",AB$2,"")</f>
        <v/>
      </c>
      <c r="L957" t="str">
        <f>IF(VLOOKUP($A957,Parts!$A:$AM,L$1,0)="X",AC$2,"")</f>
        <v/>
      </c>
      <c r="M957" t="str">
        <f>IF(VLOOKUP($A957,Parts!$A:$AM,M$1,0)="X",AD$2,"")</f>
        <v/>
      </c>
      <c r="N957" t="str">
        <f>IF(VLOOKUP($A957,Parts!$A:$AM,N$1,0)="X",AE$2,"")</f>
        <v/>
      </c>
      <c r="O957" t="str">
        <f>IF(VLOOKUP($A957,Parts!$A:$AM,O$1,0)="X",AF$2,"")</f>
        <v/>
      </c>
      <c r="P957" t="str">
        <f t="shared" si="15"/>
        <v/>
      </c>
    </row>
    <row r="958" spans="1:16" x14ac:dyDescent="0.25">
      <c r="A958" t="str">
        <f>Table15[[#This Row],[Name]]</f>
        <v>smallCtrlSrf</v>
      </c>
      <c r="B958" t="str">
        <f>IF(VLOOKUP($A958,Parts!$A:$AM,B$1,0)="X",S$2,"")</f>
        <v/>
      </c>
      <c r="C958" t="str">
        <f>IF(VLOOKUP($A958,Parts!$A:$AM,C$1,0)="X",T$2,"")</f>
        <v/>
      </c>
      <c r="D958" t="str">
        <f>IF(VLOOKUP($A958,Parts!$A:$AM,D$1,0)="X",U$2,"")</f>
        <v/>
      </c>
      <c r="E958" t="str">
        <f>IF(VLOOKUP($A958,Parts!$A:$AM,E$1,0)="X",V$2,"")</f>
        <v/>
      </c>
      <c r="F958" t="str">
        <f>IF(VLOOKUP($A958,Parts!$A:$AM,F$1,0)="X",W$2,"")</f>
        <v/>
      </c>
      <c r="G958" t="str">
        <f>IF(VLOOKUP($A958,Parts!$A:$AM,G$1,0)="X",X$2,"")</f>
        <v/>
      </c>
      <c r="H958" t="str">
        <f>IF(VLOOKUP($A958,Parts!$A:$AM,H$1,0)="X",Y$2,"")</f>
        <v/>
      </c>
      <c r="I958" t="str">
        <f>IF(VLOOKUP($A958,Parts!$A:$AM,I$1,0)="X",Z$2,"")</f>
        <v/>
      </c>
      <c r="J958" t="str">
        <f>IF(VLOOKUP($A958,Parts!$A:$AM,J$1,0)="X",AA$2,"")</f>
        <v/>
      </c>
      <c r="K958" t="str">
        <f>IF(VLOOKUP($A958,Parts!$A:$AM,K$1,0)="X",AB$2,"")</f>
        <v/>
      </c>
      <c r="L958" t="str">
        <f>IF(VLOOKUP($A958,Parts!$A:$AM,L$1,0)="X",AC$2,"")</f>
        <v/>
      </c>
      <c r="M958" t="str">
        <f>IF(VLOOKUP($A958,Parts!$A:$AM,M$1,0)="X",AD$2,"")</f>
        <v/>
      </c>
      <c r="N958" t="str">
        <f>IF(VLOOKUP($A958,Parts!$A:$AM,N$1,0)="X",AE$2,"")</f>
        <v/>
      </c>
      <c r="O958" t="str">
        <f>IF(VLOOKUP($A958,Parts!$A:$AM,O$1,0)="X",AF$2,"")</f>
        <v/>
      </c>
      <c r="P958" t="str">
        <f t="shared" si="15"/>
        <v/>
      </c>
    </row>
    <row r="959" spans="1:16" x14ac:dyDescent="0.25">
      <c r="A959" t="str">
        <f>Table15[[#This Row],[Name]]</f>
        <v>elevon5</v>
      </c>
      <c r="B959" t="str">
        <f>IF(VLOOKUP($A959,Parts!$A:$AM,B$1,0)="X",S$2,"")</f>
        <v/>
      </c>
      <c r="C959" t="str">
        <f>IF(VLOOKUP($A959,Parts!$A:$AM,C$1,0)="X",T$2,"")</f>
        <v/>
      </c>
      <c r="D959" t="str">
        <f>IF(VLOOKUP($A959,Parts!$A:$AM,D$1,0)="X",U$2,"")</f>
        <v/>
      </c>
      <c r="E959" t="str">
        <f>IF(VLOOKUP($A959,Parts!$A:$AM,E$1,0)="X",V$2,"")</f>
        <v/>
      </c>
      <c r="F959" t="str">
        <f>IF(VLOOKUP($A959,Parts!$A:$AM,F$1,0)="X",W$2,"")</f>
        <v/>
      </c>
      <c r="G959" t="str">
        <f>IF(VLOOKUP($A959,Parts!$A:$AM,G$1,0)="X",X$2,"")</f>
        <v/>
      </c>
      <c r="H959" t="str">
        <f>IF(VLOOKUP($A959,Parts!$A:$AM,H$1,0)="X",Y$2,"")</f>
        <v/>
      </c>
      <c r="I959" t="str">
        <f>IF(VLOOKUP($A959,Parts!$A:$AM,I$1,0)="X",Z$2,"")</f>
        <v/>
      </c>
      <c r="J959" t="str">
        <f>IF(VLOOKUP($A959,Parts!$A:$AM,J$1,0)="X",AA$2,"")</f>
        <v/>
      </c>
      <c r="K959" t="str">
        <f>IF(VLOOKUP($A959,Parts!$A:$AM,K$1,0)="X",AB$2,"")</f>
        <v/>
      </c>
      <c r="L959" t="str">
        <f>IF(VLOOKUP($A959,Parts!$A:$AM,L$1,0)="X",AC$2,"")</f>
        <v/>
      </c>
      <c r="M959" t="str">
        <f>IF(VLOOKUP($A959,Parts!$A:$AM,M$1,0)="X",AD$2,"")</f>
        <v/>
      </c>
      <c r="N959" t="str">
        <f>IF(VLOOKUP($A959,Parts!$A:$AM,N$1,0)="X",AE$2,"")</f>
        <v/>
      </c>
      <c r="O959" t="str">
        <f>IF(VLOOKUP($A959,Parts!$A:$AM,O$1,0)="X",AF$2,"")</f>
        <v/>
      </c>
      <c r="P959" t="str">
        <f t="shared" si="15"/>
        <v/>
      </c>
    </row>
    <row r="960" spans="1:16" x14ac:dyDescent="0.25">
      <c r="A960" t="str">
        <f>Table15[[#This Row],[Name]]</f>
        <v>SXTelevonLarge</v>
      </c>
      <c r="B960" t="str">
        <f>IF(VLOOKUP($A960,Parts!$A:$AM,B$1,0)="X",S$2,"")</f>
        <v/>
      </c>
      <c r="C960" t="str">
        <f>IF(VLOOKUP($A960,Parts!$A:$AM,C$1,0)="X",T$2,"")</f>
        <v/>
      </c>
      <c r="D960" t="str">
        <f>IF(VLOOKUP($A960,Parts!$A:$AM,D$1,0)="X",U$2,"")</f>
        <v/>
      </c>
      <c r="E960" t="str">
        <f>IF(VLOOKUP($A960,Parts!$A:$AM,E$1,0)="X",V$2,"")</f>
        <v/>
      </c>
      <c r="F960" t="str">
        <f>IF(VLOOKUP($A960,Parts!$A:$AM,F$1,0)="X",W$2,"")</f>
        <v/>
      </c>
      <c r="G960" t="str">
        <f>IF(VLOOKUP($A960,Parts!$A:$AM,G$1,0)="X",X$2,"")</f>
        <v/>
      </c>
      <c r="H960" t="str">
        <f>IF(VLOOKUP($A960,Parts!$A:$AM,H$1,0)="X",Y$2,"")</f>
        <v/>
      </c>
      <c r="I960" t="str">
        <f>IF(VLOOKUP($A960,Parts!$A:$AM,I$1,0)="X",Z$2,"")</f>
        <v/>
      </c>
      <c r="J960" t="str">
        <f>IF(VLOOKUP($A960,Parts!$A:$AM,J$1,0)="X",AA$2,"")</f>
        <v/>
      </c>
      <c r="K960" t="str">
        <f>IF(VLOOKUP($A960,Parts!$A:$AM,K$1,0)="X",AB$2,"")</f>
        <v/>
      </c>
      <c r="L960" t="str">
        <f>IF(VLOOKUP($A960,Parts!$A:$AM,L$1,0)="X",AC$2,"")</f>
        <v/>
      </c>
      <c r="M960" t="str">
        <f>IF(VLOOKUP($A960,Parts!$A:$AM,M$1,0)="X",AD$2,"")</f>
        <v/>
      </c>
      <c r="N960" t="str">
        <f>IF(VLOOKUP($A960,Parts!$A:$AM,N$1,0)="X",AE$2,"")</f>
        <v/>
      </c>
      <c r="O960" t="str">
        <f>IF(VLOOKUP($A960,Parts!$A:$AM,O$1,0)="X",AF$2,"")</f>
        <v/>
      </c>
      <c r="P960" t="str">
        <f t="shared" si="15"/>
        <v/>
      </c>
    </row>
    <row r="961" spans="1:16" x14ac:dyDescent="0.25">
      <c r="A961" t="str">
        <f>Table15[[#This Row],[Name]]</f>
        <v>SXTelevonVeryLarge</v>
      </c>
      <c r="B961" t="str">
        <f>IF(VLOOKUP($A961,Parts!$A:$AM,B$1,0)="X",S$2,"")</f>
        <v/>
      </c>
      <c r="C961" t="str">
        <f>IF(VLOOKUP($A961,Parts!$A:$AM,C$1,0)="X",T$2,"")</f>
        <v/>
      </c>
      <c r="D961" t="str">
        <f>IF(VLOOKUP($A961,Parts!$A:$AM,D$1,0)="X",U$2,"")</f>
        <v/>
      </c>
      <c r="E961" t="str">
        <f>IF(VLOOKUP($A961,Parts!$A:$AM,E$1,0)="X",V$2,"")</f>
        <v/>
      </c>
      <c r="F961" t="str">
        <f>IF(VLOOKUP($A961,Parts!$A:$AM,F$1,0)="X",W$2,"")</f>
        <v/>
      </c>
      <c r="G961" t="str">
        <f>IF(VLOOKUP($A961,Parts!$A:$AM,G$1,0)="X",X$2,"")</f>
        <v/>
      </c>
      <c r="H961" t="str">
        <f>IF(VLOOKUP($A961,Parts!$A:$AM,H$1,0)="X",Y$2,"")</f>
        <v/>
      </c>
      <c r="I961" t="str">
        <f>IF(VLOOKUP($A961,Parts!$A:$AM,I$1,0)="X",Z$2,"")</f>
        <v/>
      </c>
      <c r="J961" t="str">
        <f>IF(VLOOKUP($A961,Parts!$A:$AM,J$1,0)="X",AA$2,"")</f>
        <v/>
      </c>
      <c r="K961" t="str">
        <f>IF(VLOOKUP($A961,Parts!$A:$AM,K$1,0)="X",AB$2,"")</f>
        <v/>
      </c>
      <c r="L961" t="str">
        <f>IF(VLOOKUP($A961,Parts!$A:$AM,L$1,0)="X",AC$2,"")</f>
        <v/>
      </c>
      <c r="M961" t="str">
        <f>IF(VLOOKUP($A961,Parts!$A:$AM,M$1,0)="X",AD$2,"")</f>
        <v/>
      </c>
      <c r="N961" t="str">
        <f>IF(VLOOKUP($A961,Parts!$A:$AM,N$1,0)="X",AE$2,"")</f>
        <v/>
      </c>
      <c r="O961" t="str">
        <f>IF(VLOOKUP($A961,Parts!$A:$AM,O$1,0)="X",AF$2,"")</f>
        <v/>
      </c>
      <c r="P961" t="str">
        <f t="shared" si="15"/>
        <v/>
      </c>
    </row>
    <row r="962" spans="1:16" x14ac:dyDescent="0.25">
      <c r="A962" t="str">
        <f>Table15[[#This Row],[Name]]</f>
        <v>FASAApolloStrS1BPlate</v>
      </c>
      <c r="B962" t="str">
        <f>IF(VLOOKUP($A962,Parts!$A:$AM,B$1,0)="X",S$2,"")</f>
        <v/>
      </c>
      <c r="C962" t="str">
        <f>IF(VLOOKUP($A962,Parts!$A:$AM,C$1,0)="X",T$2,"")</f>
        <v/>
      </c>
      <c r="D962" t="str">
        <f>IF(VLOOKUP($A962,Parts!$A:$AM,D$1,0)="X",U$2,"")</f>
        <v/>
      </c>
      <c r="E962" t="str">
        <f>IF(VLOOKUP($A962,Parts!$A:$AM,E$1,0)="X",V$2,"")</f>
        <v/>
      </c>
      <c r="F962" t="str">
        <f>IF(VLOOKUP($A962,Parts!$A:$AM,F$1,0)="X",W$2,"")</f>
        <v/>
      </c>
      <c r="G962" t="str">
        <f>IF(VLOOKUP($A962,Parts!$A:$AM,G$1,0)="X",X$2,"")</f>
        <v/>
      </c>
      <c r="H962" t="str">
        <f>IF(VLOOKUP($A962,Parts!$A:$AM,H$1,0)="X",Y$2,"")</f>
        <v/>
      </c>
      <c r="I962" t="str">
        <f>IF(VLOOKUP($A962,Parts!$A:$AM,I$1,0)="X",Z$2,"")</f>
        <v/>
      </c>
      <c r="J962" t="str">
        <f>IF(VLOOKUP($A962,Parts!$A:$AM,J$1,0)="X",AA$2,"")</f>
        <v/>
      </c>
      <c r="K962" t="str">
        <f>IF(VLOOKUP($A962,Parts!$A:$AM,K$1,0)="X",AB$2,"")</f>
        <v/>
      </c>
      <c r="L962" t="str">
        <f>IF(VLOOKUP($A962,Parts!$A:$AM,L$1,0)="X",AC$2,"")</f>
        <v/>
      </c>
      <c r="M962" t="str">
        <f>IF(VLOOKUP($A962,Parts!$A:$AM,M$1,0)="X",AD$2,"")</f>
        <v/>
      </c>
      <c r="N962" t="str">
        <f>IF(VLOOKUP($A962,Parts!$A:$AM,N$1,0)="X",AE$2,"")</f>
        <v/>
      </c>
      <c r="O962" t="str">
        <f>IF(VLOOKUP($A962,Parts!$A:$AM,O$1,0)="X",AF$2,"")</f>
        <v/>
      </c>
      <c r="P962" t="str">
        <f t="shared" si="15"/>
        <v/>
      </c>
    </row>
    <row r="963" spans="1:16" x14ac:dyDescent="0.25">
      <c r="A963" t="str">
        <f>Table15[[#This Row],[Name]]</f>
        <v>FASAApolloStrS1BPlateNova</v>
      </c>
      <c r="B963" t="str">
        <f>IF(VLOOKUP($A963,Parts!$A:$AM,B$1,0)="X",S$2,"")</f>
        <v/>
      </c>
      <c r="C963" t="str">
        <f>IF(VLOOKUP($A963,Parts!$A:$AM,C$1,0)="X",T$2,"")</f>
        <v/>
      </c>
      <c r="D963" t="str">
        <f>IF(VLOOKUP($A963,Parts!$A:$AM,D$1,0)="X",U$2,"")</f>
        <v/>
      </c>
      <c r="E963" t="str">
        <f>IF(VLOOKUP($A963,Parts!$A:$AM,E$1,0)="X",V$2,"")</f>
        <v/>
      </c>
      <c r="F963" t="str">
        <f>IF(VLOOKUP($A963,Parts!$A:$AM,F$1,0)="X",W$2,"")</f>
        <v/>
      </c>
      <c r="G963" t="str">
        <f>IF(VLOOKUP($A963,Parts!$A:$AM,G$1,0)="X",X$2,"")</f>
        <v/>
      </c>
      <c r="H963" t="str">
        <f>IF(VLOOKUP($A963,Parts!$A:$AM,H$1,0)="X",Y$2,"")</f>
        <v/>
      </c>
      <c r="I963" t="str">
        <f>IF(VLOOKUP($A963,Parts!$A:$AM,I$1,0)="X",Z$2,"")</f>
        <v/>
      </c>
      <c r="J963" t="str">
        <f>IF(VLOOKUP($A963,Parts!$A:$AM,J$1,0)="X",AA$2,"")</f>
        <v/>
      </c>
      <c r="K963" t="str">
        <f>IF(VLOOKUP($A963,Parts!$A:$AM,K$1,0)="X",AB$2,"")</f>
        <v/>
      </c>
      <c r="L963" t="str">
        <f>IF(VLOOKUP($A963,Parts!$A:$AM,L$1,0)="X",AC$2,"")</f>
        <v/>
      </c>
      <c r="M963" t="str">
        <f>IF(VLOOKUP($A963,Parts!$A:$AM,M$1,0)="X",AD$2,"")</f>
        <v/>
      </c>
      <c r="N963" t="str">
        <f>IF(VLOOKUP($A963,Parts!$A:$AM,N$1,0)="X",AE$2,"")</f>
        <v/>
      </c>
      <c r="O963" t="str">
        <f>IF(VLOOKUP($A963,Parts!$A:$AM,O$1,0)="X",AF$2,"")</f>
        <v/>
      </c>
      <c r="P963" t="str">
        <f t="shared" ref="P963:P1026" si="16">B963&amp;C963&amp;D963&amp;E963&amp;F963&amp;G963&amp;H963&amp;I963&amp;J963&amp;K963&amp;L963&amp;M963&amp;N963&amp;O963</f>
        <v/>
      </c>
    </row>
    <row r="964" spans="1:16" x14ac:dyDescent="0.25">
      <c r="A964" t="str">
        <f>Table15[[#This Row],[Name]]</f>
        <v>XstrutOctoX</v>
      </c>
      <c r="B964" t="str">
        <f>IF(VLOOKUP($A964,Parts!$A:$AM,B$1,0)="X",S$2,"")</f>
        <v/>
      </c>
      <c r="C964" t="str">
        <f>IF(VLOOKUP($A964,Parts!$A:$AM,C$1,0)="X",T$2,"")</f>
        <v/>
      </c>
      <c r="D964" t="str">
        <f>IF(VLOOKUP($A964,Parts!$A:$AM,D$1,0)="X",U$2,"")</f>
        <v/>
      </c>
      <c r="E964" t="str">
        <f>IF(VLOOKUP($A964,Parts!$A:$AM,E$1,0)="X",V$2,"")</f>
        <v/>
      </c>
      <c r="F964" t="str">
        <f>IF(VLOOKUP($A964,Parts!$A:$AM,F$1,0)="X",W$2,"")</f>
        <v/>
      </c>
      <c r="G964" t="str">
        <f>IF(VLOOKUP($A964,Parts!$A:$AM,G$1,0)="X",X$2,"")</f>
        <v/>
      </c>
      <c r="H964" t="str">
        <f>IF(VLOOKUP($A964,Parts!$A:$AM,H$1,0)="X",Y$2,"")</f>
        <v/>
      </c>
      <c r="I964" t="str">
        <f>IF(VLOOKUP($A964,Parts!$A:$AM,I$1,0)="X",Z$2,"")</f>
        <v/>
      </c>
      <c r="J964" t="str">
        <f>IF(VLOOKUP($A964,Parts!$A:$AM,J$1,0)="X",AA$2,"")</f>
        <v/>
      </c>
      <c r="K964" t="str">
        <f>IF(VLOOKUP($A964,Parts!$A:$AM,K$1,0)="X",AB$2,"")</f>
        <v/>
      </c>
      <c r="L964" t="str">
        <f>IF(VLOOKUP($A964,Parts!$A:$AM,L$1,0)="X",AC$2,"")</f>
        <v/>
      </c>
      <c r="M964" t="str">
        <f>IF(VLOOKUP($A964,Parts!$A:$AM,M$1,0)="X",AD$2,"")</f>
        <v/>
      </c>
      <c r="N964" t="str">
        <f>IF(VLOOKUP($A964,Parts!$A:$AM,N$1,0)="X",AE$2,"")</f>
        <v/>
      </c>
      <c r="O964" t="str">
        <f>IF(VLOOKUP($A964,Parts!$A:$AM,O$1,0)="X",AF$2,"")</f>
        <v/>
      </c>
      <c r="P964" t="str">
        <f t="shared" si="16"/>
        <v/>
      </c>
    </row>
    <row r="965" spans="1:16" x14ac:dyDescent="0.25">
      <c r="A965" t="str">
        <f>Table15[[#This Row],[Name]]</f>
        <v>nacelleBody</v>
      </c>
      <c r="B965" t="str">
        <f>IF(VLOOKUP($A965,Parts!$A:$AM,B$1,0)="X",S$2,"")</f>
        <v/>
      </c>
      <c r="C965" t="str">
        <f>IF(VLOOKUP($A965,Parts!$A:$AM,C$1,0)="X",T$2,"")</f>
        <v/>
      </c>
      <c r="D965" t="str">
        <f>IF(VLOOKUP($A965,Parts!$A:$AM,D$1,0)="X",U$2,"")</f>
        <v/>
      </c>
      <c r="E965" t="str">
        <f>IF(VLOOKUP($A965,Parts!$A:$AM,E$1,0)="X",V$2,"")</f>
        <v/>
      </c>
      <c r="F965" t="str">
        <f>IF(VLOOKUP($A965,Parts!$A:$AM,F$1,0)="X",W$2,"")</f>
        <v/>
      </c>
      <c r="G965" t="str">
        <f>IF(VLOOKUP($A965,Parts!$A:$AM,G$1,0)="X",X$2,"")</f>
        <v/>
      </c>
      <c r="H965" t="str">
        <f>IF(VLOOKUP($A965,Parts!$A:$AM,H$1,0)="X",Y$2,"")</f>
        <v/>
      </c>
      <c r="I965" t="str">
        <f>IF(VLOOKUP($A965,Parts!$A:$AM,I$1,0)="X",Z$2,"")</f>
        <v/>
      </c>
      <c r="J965" t="str">
        <f>IF(VLOOKUP($A965,Parts!$A:$AM,J$1,0)="X",AA$2,"")</f>
        <v/>
      </c>
      <c r="K965" t="str">
        <f>IF(VLOOKUP($A965,Parts!$A:$AM,K$1,0)="X",AB$2,"")</f>
        <v/>
      </c>
      <c r="L965" t="str">
        <f>IF(VLOOKUP($A965,Parts!$A:$AM,L$1,0)="X",AC$2,"")</f>
        <v/>
      </c>
      <c r="M965" t="str">
        <f>IF(VLOOKUP($A965,Parts!$A:$AM,M$1,0)="X",AD$2,"")</f>
        <v/>
      </c>
      <c r="N965" t="str">
        <f>IF(VLOOKUP($A965,Parts!$A:$AM,N$1,0)="X",AE$2,"")</f>
        <v/>
      </c>
      <c r="O965" t="str">
        <f>IF(VLOOKUP($A965,Parts!$A:$AM,O$1,0)="X",AF$2,"")</f>
        <v/>
      </c>
      <c r="P965" t="str">
        <f t="shared" si="16"/>
        <v/>
      </c>
    </row>
    <row r="966" spans="1:16" x14ac:dyDescent="0.25">
      <c r="A966" t="str">
        <f>Table15[[#This Row],[Name]]</f>
        <v>radialEngineBody</v>
      </c>
      <c r="B966" t="str">
        <f>IF(VLOOKUP($A966,Parts!$A:$AM,B$1,0)="X",S$2,"")</f>
        <v/>
      </c>
      <c r="C966" t="str">
        <f>IF(VLOOKUP($A966,Parts!$A:$AM,C$1,0)="X",T$2,"")</f>
        <v/>
      </c>
      <c r="D966" t="str">
        <f>IF(VLOOKUP($A966,Parts!$A:$AM,D$1,0)="X",U$2,"")</f>
        <v/>
      </c>
      <c r="E966" t="str">
        <f>IF(VLOOKUP($A966,Parts!$A:$AM,E$1,0)="X",V$2,"")</f>
        <v/>
      </c>
      <c r="F966" t="str">
        <f>IF(VLOOKUP($A966,Parts!$A:$AM,F$1,0)="X",W$2,"")</f>
        <v/>
      </c>
      <c r="G966" t="str">
        <f>IF(VLOOKUP($A966,Parts!$A:$AM,G$1,0)="X",X$2,"")</f>
        <v/>
      </c>
      <c r="H966" t="str">
        <f>IF(VLOOKUP($A966,Parts!$A:$AM,H$1,0)="X",Y$2,"")</f>
        <v/>
      </c>
      <c r="I966" t="str">
        <f>IF(VLOOKUP($A966,Parts!$A:$AM,I$1,0)="X",Z$2,"")</f>
        <v/>
      </c>
      <c r="J966" t="str">
        <f>IF(VLOOKUP($A966,Parts!$A:$AM,J$1,0)="X",AA$2,"")</f>
        <v/>
      </c>
      <c r="K966" t="str">
        <f>IF(VLOOKUP($A966,Parts!$A:$AM,K$1,0)="X",AB$2,"")</f>
        <v/>
      </c>
      <c r="L966" t="str">
        <f>IF(VLOOKUP($A966,Parts!$A:$AM,L$1,0)="X",AC$2,"")</f>
        <v/>
      </c>
      <c r="M966" t="str">
        <f>IF(VLOOKUP($A966,Parts!$A:$AM,M$1,0)="X",AD$2,"")</f>
        <v/>
      </c>
      <c r="N966" t="str">
        <f>IF(VLOOKUP($A966,Parts!$A:$AM,N$1,0)="X",AE$2,"")</f>
        <v/>
      </c>
      <c r="O966" t="str">
        <f>IF(VLOOKUP($A966,Parts!$A:$AM,O$1,0)="X",AF$2,"")</f>
        <v/>
      </c>
      <c r="P966" t="str">
        <f t="shared" si="16"/>
        <v/>
      </c>
    </row>
    <row r="967" spans="1:16" x14ac:dyDescent="0.25">
      <c r="A967" t="str">
        <f>Table15[[#This Row],[Name]]</f>
        <v>aje_solarPanels</v>
      </c>
      <c r="B967" t="str">
        <f>IF(VLOOKUP($A967,Parts!$A:$AM,B$1,0)="X",S$2,"")</f>
        <v/>
      </c>
      <c r="C967" t="str">
        <f>IF(VLOOKUP($A967,Parts!$A:$AM,C$1,0)="X",T$2,"")</f>
        <v/>
      </c>
      <c r="D967" t="str">
        <f>IF(VLOOKUP($A967,Parts!$A:$AM,D$1,0)="X",U$2,"")</f>
        <v/>
      </c>
      <c r="E967" t="str">
        <f>IF(VLOOKUP($A967,Parts!$A:$AM,E$1,0)="X",V$2,"")</f>
        <v/>
      </c>
      <c r="F967" t="str">
        <f>IF(VLOOKUP($A967,Parts!$A:$AM,F$1,0)="X",W$2,"")</f>
        <v/>
      </c>
      <c r="G967" t="str">
        <f>IF(VLOOKUP($A967,Parts!$A:$AM,G$1,0)="X",X$2,"")</f>
        <v/>
      </c>
      <c r="H967" t="str">
        <f>IF(VLOOKUP($A967,Parts!$A:$AM,H$1,0)="X",Y$2,"")</f>
        <v/>
      </c>
      <c r="I967" t="str">
        <f>IF(VLOOKUP($A967,Parts!$A:$AM,I$1,0)="X",Z$2,"")</f>
        <v/>
      </c>
      <c r="J967" t="str">
        <f>IF(VLOOKUP($A967,Parts!$A:$AM,J$1,0)="X",AA$2,"")</f>
        <v/>
      </c>
      <c r="K967" t="str">
        <f>IF(VLOOKUP($A967,Parts!$A:$AM,K$1,0)="X",AB$2,"")</f>
        <v/>
      </c>
      <c r="L967" t="str">
        <f>IF(VLOOKUP($A967,Parts!$A:$AM,L$1,0)="X",AC$2,"")</f>
        <v/>
      </c>
      <c r="M967" t="str">
        <f>IF(VLOOKUP($A967,Parts!$A:$AM,M$1,0)="X",AD$2,"")</f>
        <v/>
      </c>
      <c r="N967" t="str">
        <f>IF(VLOOKUP($A967,Parts!$A:$AM,N$1,0)="X",AE$2,"")</f>
        <v/>
      </c>
      <c r="O967" t="str">
        <f>IF(VLOOKUP($A967,Parts!$A:$AM,O$1,0)="X",AF$2,"")</f>
        <v/>
      </c>
      <c r="P967" t="str">
        <f t="shared" si="16"/>
        <v/>
      </c>
    </row>
    <row r="968" spans="1:16" x14ac:dyDescent="0.25">
      <c r="A968" t="str">
        <f>Table15[[#This Row],[Name]]</f>
        <v>solarPanels4</v>
      </c>
      <c r="B968" t="str">
        <f>IF(VLOOKUP($A968,Parts!$A:$AM,B$1,0)="X",S$2,"")</f>
        <v/>
      </c>
      <c r="C968" t="str">
        <f>IF(VLOOKUP($A968,Parts!$A:$AM,C$1,0)="X",T$2,"")</f>
        <v/>
      </c>
      <c r="D968" t="str">
        <f>IF(VLOOKUP($A968,Parts!$A:$AM,D$1,0)="X",U$2,"")</f>
        <v/>
      </c>
      <c r="E968" t="str">
        <f>IF(VLOOKUP($A968,Parts!$A:$AM,E$1,0)="X",V$2,"")</f>
        <v/>
      </c>
      <c r="F968" t="str">
        <f>IF(VLOOKUP($A968,Parts!$A:$AM,F$1,0)="X",W$2,"")</f>
        <v/>
      </c>
      <c r="G968" t="str">
        <f>IF(VLOOKUP($A968,Parts!$A:$AM,G$1,0)="X",X$2,"")</f>
        <v/>
      </c>
      <c r="H968" t="str">
        <f>IF(VLOOKUP($A968,Parts!$A:$AM,H$1,0)="X",Y$2,"")</f>
        <v/>
      </c>
      <c r="I968" t="str">
        <f>IF(VLOOKUP($A968,Parts!$A:$AM,I$1,0)="X",Z$2,"")</f>
        <v/>
      </c>
      <c r="J968" t="str">
        <f>IF(VLOOKUP($A968,Parts!$A:$AM,J$1,0)="X",AA$2,"")</f>
        <v/>
      </c>
      <c r="K968" t="str">
        <f>IF(VLOOKUP($A968,Parts!$A:$AM,K$1,0)="X",AB$2,"")</f>
        <v/>
      </c>
      <c r="L968" t="str">
        <f>IF(VLOOKUP($A968,Parts!$A:$AM,L$1,0)="X",AC$2,"")</f>
        <v/>
      </c>
      <c r="M968" t="str">
        <f>IF(VLOOKUP($A968,Parts!$A:$AM,M$1,0)="X",AD$2,"")</f>
        <v/>
      </c>
      <c r="N968" t="str">
        <f>IF(VLOOKUP($A968,Parts!$A:$AM,N$1,0)="X",AE$2,"")</f>
        <v/>
      </c>
      <c r="O968" t="str">
        <f>IF(VLOOKUP($A968,Parts!$A:$AM,O$1,0)="X",AF$2,"")</f>
        <v/>
      </c>
      <c r="P968" t="str">
        <f t="shared" si="16"/>
        <v/>
      </c>
    </row>
    <row r="969" spans="1:16" x14ac:dyDescent="0.25">
      <c r="A969" t="str">
        <f>Table15[[#This Row],[Name]]</f>
        <v>solarPanels2</v>
      </c>
      <c r="B969" t="str">
        <f>IF(VLOOKUP($A969,Parts!$A:$AM,B$1,0)="X",S$2,"")</f>
        <v/>
      </c>
      <c r="C969" t="str">
        <f>IF(VLOOKUP($A969,Parts!$A:$AM,C$1,0)="X",T$2,"")</f>
        <v/>
      </c>
      <c r="D969" t="str">
        <f>IF(VLOOKUP($A969,Parts!$A:$AM,D$1,0)="X",U$2,"")</f>
        <v/>
      </c>
      <c r="E969" t="str">
        <f>IF(VLOOKUP($A969,Parts!$A:$AM,E$1,0)="X",V$2,"")</f>
        <v/>
      </c>
      <c r="F969" t="str">
        <f>IF(VLOOKUP($A969,Parts!$A:$AM,F$1,0)="X",W$2,"")</f>
        <v/>
      </c>
      <c r="G969" t="str">
        <f>IF(VLOOKUP($A969,Parts!$A:$AM,G$1,0)="X",X$2,"")</f>
        <v/>
      </c>
      <c r="H969" t="str">
        <f>IF(VLOOKUP($A969,Parts!$A:$AM,H$1,0)="X",Y$2,"")</f>
        <v/>
      </c>
      <c r="I969" t="str">
        <f>IF(VLOOKUP($A969,Parts!$A:$AM,I$1,0)="X",Z$2,"")</f>
        <v/>
      </c>
      <c r="J969" t="str">
        <f>IF(VLOOKUP($A969,Parts!$A:$AM,J$1,0)="X",AA$2,"")</f>
        <v/>
      </c>
      <c r="K969" t="str">
        <f>IF(VLOOKUP($A969,Parts!$A:$AM,K$1,0)="X",AB$2,"")</f>
        <v/>
      </c>
      <c r="L969" t="str">
        <f>IF(VLOOKUP($A969,Parts!$A:$AM,L$1,0)="X",AC$2,"")</f>
        <v/>
      </c>
      <c r="M969" t="str">
        <f>IF(VLOOKUP($A969,Parts!$A:$AM,M$1,0)="X",AD$2,"")</f>
        <v/>
      </c>
      <c r="N969" t="str">
        <f>IF(VLOOKUP($A969,Parts!$A:$AM,N$1,0)="X",AE$2,"")</f>
        <v/>
      </c>
      <c r="O969" t="str">
        <f>IF(VLOOKUP($A969,Parts!$A:$AM,O$1,0)="X",AF$2,"")</f>
        <v/>
      </c>
      <c r="P969" t="str">
        <f t="shared" si="16"/>
        <v/>
      </c>
    </row>
    <row r="970" spans="1:16" x14ac:dyDescent="0.25">
      <c r="A970" t="str">
        <f>Table15[[#This Row],[Name]]</f>
        <v>argon-125-3</v>
      </c>
      <c r="B970" t="str">
        <f>IF(VLOOKUP($A970,Parts!$A:$AM,B$1,0)="X",S$2,"")</f>
        <v/>
      </c>
      <c r="C970" t="str">
        <f>IF(VLOOKUP($A970,Parts!$A:$AM,C$1,0)="X",T$2,"")</f>
        <v/>
      </c>
      <c r="D970" t="str">
        <f>IF(VLOOKUP($A970,Parts!$A:$AM,D$1,0)="X",U$2,"")</f>
        <v/>
      </c>
      <c r="E970" t="str">
        <f>IF(VLOOKUP($A970,Parts!$A:$AM,E$1,0)="X",V$2,"")</f>
        <v/>
      </c>
      <c r="F970" t="str">
        <f>IF(VLOOKUP($A970,Parts!$A:$AM,F$1,0)="X",W$2,"")</f>
        <v/>
      </c>
      <c r="G970" t="str">
        <f>IF(VLOOKUP($A970,Parts!$A:$AM,G$1,0)="X",X$2,"")</f>
        <v/>
      </c>
      <c r="H970" t="str">
        <f>IF(VLOOKUP($A970,Parts!$A:$AM,H$1,0)="X",Y$2,"")</f>
        <v/>
      </c>
      <c r="I970" t="str">
        <f>IF(VLOOKUP($A970,Parts!$A:$AM,I$1,0)="X",Z$2,"")</f>
        <v/>
      </c>
      <c r="J970" t="str">
        <f>IF(VLOOKUP($A970,Parts!$A:$AM,J$1,0)="X",AA$2,"")</f>
        <v/>
      </c>
      <c r="K970" t="str">
        <f>IF(VLOOKUP($A970,Parts!$A:$AM,K$1,0)="X",AB$2,"")</f>
        <v/>
      </c>
      <c r="L970" t="str">
        <f>IF(VLOOKUP($A970,Parts!$A:$AM,L$1,0)="X",AC$2,"")</f>
        <v/>
      </c>
      <c r="M970" t="str">
        <f>IF(VLOOKUP($A970,Parts!$A:$AM,M$1,0)="X",AD$2,"")</f>
        <v/>
      </c>
      <c r="N970" t="str">
        <f>IF(VLOOKUP($A970,Parts!$A:$AM,N$1,0)="X",AE$2,"")</f>
        <v/>
      </c>
      <c r="O970" t="str">
        <f>IF(VLOOKUP($A970,Parts!$A:$AM,O$1,0)="X",AF$2,"")</f>
        <v/>
      </c>
      <c r="P970" t="str">
        <f t="shared" si="16"/>
        <v/>
      </c>
    </row>
    <row r="971" spans="1:16" x14ac:dyDescent="0.25">
      <c r="A971" t="str">
        <f>Table15[[#This Row],[Name]]</f>
        <v>argon-125-2</v>
      </c>
      <c r="B971" t="str">
        <f>IF(VLOOKUP($A971,Parts!$A:$AM,B$1,0)="X",S$2,"")</f>
        <v/>
      </c>
      <c r="C971" t="str">
        <f>IF(VLOOKUP($A971,Parts!$A:$AM,C$1,0)="X",T$2,"")</f>
        <v/>
      </c>
      <c r="D971" t="str">
        <f>IF(VLOOKUP($A971,Parts!$A:$AM,D$1,0)="X",U$2,"")</f>
        <v/>
      </c>
      <c r="E971" t="str">
        <f>IF(VLOOKUP($A971,Parts!$A:$AM,E$1,0)="X",V$2,"")</f>
        <v/>
      </c>
      <c r="F971" t="str">
        <f>IF(VLOOKUP($A971,Parts!$A:$AM,F$1,0)="X",W$2,"")</f>
        <v/>
      </c>
      <c r="G971" t="str">
        <f>IF(VLOOKUP($A971,Parts!$A:$AM,G$1,0)="X",X$2,"")</f>
        <v/>
      </c>
      <c r="H971" t="str">
        <f>IF(VLOOKUP($A971,Parts!$A:$AM,H$1,0)="X",Y$2,"")</f>
        <v/>
      </c>
      <c r="I971" t="str">
        <f>IF(VLOOKUP($A971,Parts!$A:$AM,I$1,0)="X",Z$2,"")</f>
        <v/>
      </c>
      <c r="J971" t="str">
        <f>IF(VLOOKUP($A971,Parts!$A:$AM,J$1,0)="X",AA$2,"")</f>
        <v/>
      </c>
      <c r="K971" t="str">
        <f>IF(VLOOKUP($A971,Parts!$A:$AM,K$1,0)="X",AB$2,"")</f>
        <v/>
      </c>
      <c r="L971" t="str">
        <f>IF(VLOOKUP($A971,Parts!$A:$AM,L$1,0)="X",AC$2,"")</f>
        <v/>
      </c>
      <c r="M971" t="str">
        <f>IF(VLOOKUP($A971,Parts!$A:$AM,M$1,0)="X",AD$2,"")</f>
        <v/>
      </c>
      <c r="N971" t="str">
        <f>IF(VLOOKUP($A971,Parts!$A:$AM,N$1,0)="X",AE$2,"")</f>
        <v/>
      </c>
      <c r="O971" t="str">
        <f>IF(VLOOKUP($A971,Parts!$A:$AM,O$1,0)="X",AF$2,"")</f>
        <v/>
      </c>
      <c r="P971" t="str">
        <f t="shared" si="16"/>
        <v/>
      </c>
    </row>
    <row r="972" spans="1:16" x14ac:dyDescent="0.25">
      <c r="A972" t="str">
        <f>Table15[[#This Row],[Name]]</f>
        <v>argon-125-1</v>
      </c>
      <c r="B972" t="str">
        <f>IF(VLOOKUP($A972,Parts!$A:$AM,B$1,0)="X",S$2,"")</f>
        <v/>
      </c>
      <c r="C972" t="str">
        <f>IF(VLOOKUP($A972,Parts!$A:$AM,C$1,0)="X",T$2,"")</f>
        <v/>
      </c>
      <c r="D972" t="str">
        <f>IF(VLOOKUP($A972,Parts!$A:$AM,D$1,0)="X",U$2,"")</f>
        <v/>
      </c>
      <c r="E972" t="str">
        <f>IF(VLOOKUP($A972,Parts!$A:$AM,E$1,0)="X",V$2,"")</f>
        <v/>
      </c>
      <c r="F972" t="str">
        <f>IF(VLOOKUP($A972,Parts!$A:$AM,F$1,0)="X",W$2,"")</f>
        <v/>
      </c>
      <c r="G972" t="str">
        <f>IF(VLOOKUP($A972,Parts!$A:$AM,G$1,0)="X",X$2,"")</f>
        <v/>
      </c>
      <c r="H972" t="str">
        <f>IF(VLOOKUP($A972,Parts!$A:$AM,H$1,0)="X",Y$2,"")</f>
        <v/>
      </c>
      <c r="I972" t="str">
        <f>IF(VLOOKUP($A972,Parts!$A:$AM,I$1,0)="X",Z$2,"")</f>
        <v/>
      </c>
      <c r="J972" t="str">
        <f>IF(VLOOKUP($A972,Parts!$A:$AM,J$1,0)="X",AA$2,"")</f>
        <v/>
      </c>
      <c r="K972" t="str">
        <f>IF(VLOOKUP($A972,Parts!$A:$AM,K$1,0)="X",AB$2,"")</f>
        <v/>
      </c>
      <c r="L972" t="str">
        <f>IF(VLOOKUP($A972,Parts!$A:$AM,L$1,0)="X",AC$2,"")</f>
        <v/>
      </c>
      <c r="M972" t="str">
        <f>IF(VLOOKUP($A972,Parts!$A:$AM,M$1,0)="X",AD$2,"")</f>
        <v/>
      </c>
      <c r="N972" t="str">
        <f>IF(VLOOKUP($A972,Parts!$A:$AM,N$1,0)="X",AE$2,"")</f>
        <v/>
      </c>
      <c r="O972" t="str">
        <f>IF(VLOOKUP($A972,Parts!$A:$AM,O$1,0)="X",AF$2,"")</f>
        <v/>
      </c>
      <c r="P972" t="str">
        <f t="shared" si="16"/>
        <v/>
      </c>
    </row>
    <row r="973" spans="1:16" x14ac:dyDescent="0.25">
      <c r="A973" t="str">
        <f>Table15[[#This Row],[Name]]</f>
        <v>argon-0625-3</v>
      </c>
      <c r="B973" t="str">
        <f>IF(VLOOKUP($A973,Parts!$A:$AM,B$1,0)="X",S$2,"")</f>
        <v/>
      </c>
      <c r="C973" t="str">
        <f>IF(VLOOKUP($A973,Parts!$A:$AM,C$1,0)="X",T$2,"")</f>
        <v/>
      </c>
      <c r="D973" t="str">
        <f>IF(VLOOKUP($A973,Parts!$A:$AM,D$1,0)="X",U$2,"")</f>
        <v/>
      </c>
      <c r="E973" t="str">
        <f>IF(VLOOKUP($A973,Parts!$A:$AM,E$1,0)="X",V$2,"")</f>
        <v/>
      </c>
      <c r="F973" t="str">
        <f>IF(VLOOKUP($A973,Parts!$A:$AM,F$1,0)="X",W$2,"")</f>
        <v/>
      </c>
      <c r="G973" t="str">
        <f>IF(VLOOKUP($A973,Parts!$A:$AM,G$1,0)="X",X$2,"")</f>
        <v/>
      </c>
      <c r="H973" t="str">
        <f>IF(VLOOKUP($A973,Parts!$A:$AM,H$1,0)="X",Y$2,"")</f>
        <v/>
      </c>
      <c r="I973" t="str">
        <f>IF(VLOOKUP($A973,Parts!$A:$AM,I$1,0)="X",Z$2,"")</f>
        <v/>
      </c>
      <c r="J973" t="str">
        <f>IF(VLOOKUP($A973,Parts!$A:$AM,J$1,0)="X",AA$2,"")</f>
        <v/>
      </c>
      <c r="K973" t="str">
        <f>IF(VLOOKUP($A973,Parts!$A:$AM,K$1,0)="X",AB$2,"")</f>
        <v/>
      </c>
      <c r="L973" t="str">
        <f>IF(VLOOKUP($A973,Parts!$A:$AM,L$1,0)="X",AC$2,"")</f>
        <v/>
      </c>
      <c r="M973" t="str">
        <f>IF(VLOOKUP($A973,Parts!$A:$AM,M$1,0)="X",AD$2,"")</f>
        <v/>
      </c>
      <c r="N973" t="str">
        <f>IF(VLOOKUP($A973,Parts!$A:$AM,N$1,0)="X",AE$2,"")</f>
        <v/>
      </c>
      <c r="O973" t="str">
        <f>IF(VLOOKUP($A973,Parts!$A:$AM,O$1,0)="X",AF$2,"")</f>
        <v/>
      </c>
      <c r="P973" t="str">
        <f t="shared" si="16"/>
        <v/>
      </c>
    </row>
    <row r="974" spans="1:16" x14ac:dyDescent="0.25">
      <c r="A974" t="str">
        <f>Table15[[#This Row],[Name]]</f>
        <v>argon-0625-2</v>
      </c>
      <c r="B974" t="str">
        <f>IF(VLOOKUP($A974,Parts!$A:$AM,B$1,0)="X",S$2,"")</f>
        <v/>
      </c>
      <c r="C974" t="str">
        <f>IF(VLOOKUP($A974,Parts!$A:$AM,C$1,0)="X",T$2,"")</f>
        <v/>
      </c>
      <c r="D974" t="str">
        <f>IF(VLOOKUP($A974,Parts!$A:$AM,D$1,0)="X",U$2,"")</f>
        <v/>
      </c>
      <c r="E974" t="str">
        <f>IF(VLOOKUP($A974,Parts!$A:$AM,E$1,0)="X",V$2,"")</f>
        <v/>
      </c>
      <c r="F974" t="str">
        <f>IF(VLOOKUP($A974,Parts!$A:$AM,F$1,0)="X",W$2,"")</f>
        <v/>
      </c>
      <c r="G974" t="str">
        <f>IF(VLOOKUP($A974,Parts!$A:$AM,G$1,0)="X",X$2,"")</f>
        <v/>
      </c>
      <c r="H974" t="str">
        <f>IF(VLOOKUP($A974,Parts!$A:$AM,H$1,0)="X",Y$2,"")</f>
        <v/>
      </c>
      <c r="I974" t="str">
        <f>IF(VLOOKUP($A974,Parts!$A:$AM,I$1,0)="X",Z$2,"")</f>
        <v/>
      </c>
      <c r="J974" t="str">
        <f>IF(VLOOKUP($A974,Parts!$A:$AM,J$1,0)="X",AA$2,"")</f>
        <v/>
      </c>
      <c r="K974" t="str">
        <f>IF(VLOOKUP($A974,Parts!$A:$AM,K$1,0)="X",AB$2,"")</f>
        <v/>
      </c>
      <c r="L974" t="str">
        <f>IF(VLOOKUP($A974,Parts!$A:$AM,L$1,0)="X",AC$2,"")</f>
        <v/>
      </c>
      <c r="M974" t="str">
        <f>IF(VLOOKUP($A974,Parts!$A:$AM,M$1,0)="X",AD$2,"")</f>
        <v/>
      </c>
      <c r="N974" t="str">
        <f>IF(VLOOKUP($A974,Parts!$A:$AM,N$1,0)="X",AE$2,"")</f>
        <v/>
      </c>
      <c r="O974" t="str">
        <f>IF(VLOOKUP($A974,Parts!$A:$AM,O$1,0)="X",AF$2,"")</f>
        <v/>
      </c>
      <c r="P974" t="str">
        <f t="shared" si="16"/>
        <v/>
      </c>
    </row>
    <row r="975" spans="1:16" x14ac:dyDescent="0.25">
      <c r="A975" t="str">
        <f>Table15[[#This Row],[Name]]</f>
        <v>argon-0625-1</v>
      </c>
      <c r="B975" t="str">
        <f>IF(VLOOKUP($A975,Parts!$A:$AM,B$1,0)="X",S$2,"")</f>
        <v/>
      </c>
      <c r="C975" t="str">
        <f>IF(VLOOKUP($A975,Parts!$A:$AM,C$1,0)="X",T$2,"")</f>
        <v/>
      </c>
      <c r="D975" t="str">
        <f>IF(VLOOKUP($A975,Parts!$A:$AM,D$1,0)="X",U$2,"")</f>
        <v/>
      </c>
      <c r="E975" t="str">
        <f>IF(VLOOKUP($A975,Parts!$A:$AM,E$1,0)="X",V$2,"")</f>
        <v/>
      </c>
      <c r="F975" t="str">
        <f>IF(VLOOKUP($A975,Parts!$A:$AM,F$1,0)="X",W$2,"")</f>
        <v/>
      </c>
      <c r="G975" t="str">
        <f>IF(VLOOKUP($A975,Parts!$A:$AM,G$1,0)="X",X$2,"")</f>
        <v/>
      </c>
      <c r="H975" t="str">
        <f>IF(VLOOKUP($A975,Parts!$A:$AM,H$1,0)="X",Y$2,"")</f>
        <v/>
      </c>
      <c r="I975" t="str">
        <f>IF(VLOOKUP($A975,Parts!$A:$AM,I$1,0)="X",Z$2,"")</f>
        <v/>
      </c>
      <c r="J975" t="str">
        <f>IF(VLOOKUP($A975,Parts!$A:$AM,J$1,0)="X",AA$2,"")</f>
        <v/>
      </c>
      <c r="K975" t="str">
        <f>IF(VLOOKUP($A975,Parts!$A:$AM,K$1,0)="X",AB$2,"")</f>
        <v/>
      </c>
      <c r="L975" t="str">
        <f>IF(VLOOKUP($A975,Parts!$A:$AM,L$1,0)="X",AC$2,"")</f>
        <v/>
      </c>
      <c r="M975" t="str">
        <f>IF(VLOOKUP($A975,Parts!$A:$AM,M$1,0)="X",AD$2,"")</f>
        <v/>
      </c>
      <c r="N975" t="str">
        <f>IF(VLOOKUP($A975,Parts!$A:$AM,N$1,0)="X",AE$2,"")</f>
        <v/>
      </c>
      <c r="O975" t="str">
        <f>IF(VLOOKUP($A975,Parts!$A:$AM,O$1,0)="X",AF$2,"")</f>
        <v/>
      </c>
      <c r="P975" t="str">
        <f t="shared" si="16"/>
        <v/>
      </c>
    </row>
    <row r="976" spans="1:16" x14ac:dyDescent="0.25">
      <c r="A976" t="str">
        <f>Table15[[#This Row],[Name]]</f>
        <v>dmbioDrill</v>
      </c>
      <c r="B976" t="str">
        <f>IF(VLOOKUP($A976,Parts!$A:$AM,B$1,0)="X",S$2,"")</f>
        <v/>
      </c>
      <c r="C976" t="str">
        <f>IF(VLOOKUP($A976,Parts!$A:$AM,C$1,0)="X",T$2,"")</f>
        <v/>
      </c>
      <c r="D976" t="str">
        <f>IF(VLOOKUP($A976,Parts!$A:$AM,D$1,0)="X",U$2,"")</f>
        <v/>
      </c>
      <c r="E976" t="str">
        <f>IF(VLOOKUP($A976,Parts!$A:$AM,E$1,0)="X",V$2,"")</f>
        <v/>
      </c>
      <c r="F976" t="str">
        <f>IF(VLOOKUP($A976,Parts!$A:$AM,F$1,0)="X",W$2,"")</f>
        <v/>
      </c>
      <c r="G976" t="str">
        <f>IF(VLOOKUP($A976,Parts!$A:$AM,G$1,0)="X",X$2,"")</f>
        <v/>
      </c>
      <c r="H976" t="str">
        <f>IF(VLOOKUP($A976,Parts!$A:$AM,H$1,0)="X",Y$2,"")</f>
        <v/>
      </c>
      <c r="I976" t="str">
        <f>IF(VLOOKUP($A976,Parts!$A:$AM,I$1,0)="X",Z$2,"")</f>
        <v/>
      </c>
      <c r="J976" t="str">
        <f>IF(VLOOKUP($A976,Parts!$A:$AM,J$1,0)="X",AA$2,"")</f>
        <v/>
      </c>
      <c r="K976" t="str">
        <f>IF(VLOOKUP($A976,Parts!$A:$AM,K$1,0)="X",AB$2,"")</f>
        <v/>
      </c>
      <c r="L976" t="str">
        <f>IF(VLOOKUP($A976,Parts!$A:$AM,L$1,0)="X",AC$2,"")</f>
        <v/>
      </c>
      <c r="M976" t="str">
        <f>IF(VLOOKUP($A976,Parts!$A:$AM,M$1,0)="X",AD$2,"")</f>
        <v/>
      </c>
      <c r="N976" t="str">
        <f>IF(VLOOKUP($A976,Parts!$A:$AM,N$1,0)="X",AE$2,"")</f>
        <v/>
      </c>
      <c r="O976" t="str">
        <f>IF(VLOOKUP($A976,Parts!$A:$AM,O$1,0)="X",AF$2,"")</f>
        <v/>
      </c>
      <c r="P976" t="str">
        <f t="shared" si="16"/>
        <v/>
      </c>
    </row>
    <row r="977" spans="1:16" x14ac:dyDescent="0.25">
      <c r="A977" t="str">
        <f>Table15[[#This Row],[Name]]</f>
        <v>XtelescopicLadderBayX</v>
      </c>
      <c r="B977" t="str">
        <f>IF(VLOOKUP($A977,Parts!$A:$AM,B$1,0)="X",S$2,"")</f>
        <v/>
      </c>
      <c r="C977" t="str">
        <f>IF(VLOOKUP($A977,Parts!$A:$AM,C$1,0)="X",T$2,"")</f>
        <v/>
      </c>
      <c r="D977" t="str">
        <f>IF(VLOOKUP($A977,Parts!$A:$AM,D$1,0)="X",U$2,"")</f>
        <v/>
      </c>
      <c r="E977" t="str">
        <f>IF(VLOOKUP($A977,Parts!$A:$AM,E$1,0)="X",V$2,"")</f>
        <v/>
      </c>
      <c r="F977" t="str">
        <f>IF(VLOOKUP($A977,Parts!$A:$AM,F$1,0)="X",W$2,"")</f>
        <v/>
      </c>
      <c r="G977" t="str">
        <f>IF(VLOOKUP($A977,Parts!$A:$AM,G$1,0)="X",X$2,"")</f>
        <v/>
      </c>
      <c r="H977" t="str">
        <f>IF(VLOOKUP($A977,Parts!$A:$AM,H$1,0)="X",Y$2,"")</f>
        <v/>
      </c>
      <c r="I977" t="str">
        <f>IF(VLOOKUP($A977,Parts!$A:$AM,I$1,0)="X",Z$2,"")</f>
        <v/>
      </c>
      <c r="J977" t="str">
        <f>IF(VLOOKUP($A977,Parts!$A:$AM,J$1,0)="X",AA$2,"")</f>
        <v/>
      </c>
      <c r="K977" t="str">
        <f>IF(VLOOKUP($A977,Parts!$A:$AM,K$1,0)="X",AB$2,"")</f>
        <v/>
      </c>
      <c r="L977" t="str">
        <f>IF(VLOOKUP($A977,Parts!$A:$AM,L$1,0)="X",AC$2,"")</f>
        <v/>
      </c>
      <c r="M977" t="str">
        <f>IF(VLOOKUP($A977,Parts!$A:$AM,M$1,0)="X",AD$2,"")</f>
        <v/>
      </c>
      <c r="N977" t="str">
        <f>IF(VLOOKUP($A977,Parts!$A:$AM,N$1,0)="X",AE$2,"")</f>
        <v/>
      </c>
      <c r="O977" t="str">
        <f>IF(VLOOKUP($A977,Parts!$A:$AM,O$1,0)="X",AF$2,"")</f>
        <v/>
      </c>
      <c r="P977" t="str">
        <f t="shared" si="16"/>
        <v/>
      </c>
    </row>
    <row r="978" spans="1:16" x14ac:dyDescent="0.25">
      <c r="A978" t="str">
        <f>Table15[[#This Row],[Name]]</f>
        <v>XKupolaObsModuleEXPANDED1X</v>
      </c>
      <c r="B978" t="str">
        <f>IF(VLOOKUP($A978,Parts!$A:$AM,B$1,0)="X",S$2,"")</f>
        <v/>
      </c>
      <c r="C978" t="str">
        <f>IF(VLOOKUP($A978,Parts!$A:$AM,C$1,0)="X",T$2,"")</f>
        <v/>
      </c>
      <c r="D978" t="str">
        <f>IF(VLOOKUP($A978,Parts!$A:$AM,D$1,0)="X",U$2,"")</f>
        <v/>
      </c>
      <c r="E978" t="str">
        <f>IF(VLOOKUP($A978,Parts!$A:$AM,E$1,0)="X",V$2,"")</f>
        <v/>
      </c>
      <c r="F978" t="str">
        <f>IF(VLOOKUP($A978,Parts!$A:$AM,F$1,0)="X",W$2,"")</f>
        <v/>
      </c>
      <c r="G978" t="str">
        <f>IF(VLOOKUP($A978,Parts!$A:$AM,G$1,0)="X",X$2,"")</f>
        <v/>
      </c>
      <c r="H978" t="str">
        <f>IF(VLOOKUP($A978,Parts!$A:$AM,H$1,0)="X",Y$2,"")</f>
        <v/>
      </c>
      <c r="I978" t="str">
        <f>IF(VLOOKUP($A978,Parts!$A:$AM,I$1,0)="X",Z$2,"")</f>
        <v/>
      </c>
      <c r="J978" t="str">
        <f>IF(VLOOKUP($A978,Parts!$A:$AM,J$1,0)="X",AA$2,"")</f>
        <v/>
      </c>
      <c r="K978" t="str">
        <f>IF(VLOOKUP($A978,Parts!$A:$AM,K$1,0)="X",AB$2,"")</f>
        <v/>
      </c>
      <c r="L978" t="str">
        <f>IF(VLOOKUP($A978,Parts!$A:$AM,L$1,0)="X",AC$2,"")</f>
        <v/>
      </c>
      <c r="M978" t="str">
        <f>IF(VLOOKUP($A978,Parts!$A:$AM,M$1,0)="X",AD$2,"")</f>
        <v/>
      </c>
      <c r="N978" t="str">
        <f>IF(VLOOKUP($A978,Parts!$A:$AM,N$1,0)="X",AE$2,"")</f>
        <v/>
      </c>
      <c r="O978" t="str">
        <f>IF(VLOOKUP($A978,Parts!$A:$AM,O$1,0)="X",AF$2,"")</f>
        <v/>
      </c>
      <c r="P978" t="str">
        <f t="shared" si="16"/>
        <v/>
      </c>
    </row>
    <row r="979" spans="1:16" x14ac:dyDescent="0.25">
      <c r="A979" t="str">
        <f>Table15[[#This Row],[Name]]</f>
        <v>ScienceBox</v>
      </c>
      <c r="B979" t="str">
        <f>IF(VLOOKUP($A979,Parts!$A:$AM,B$1,0)="X",S$2,"")</f>
        <v/>
      </c>
      <c r="C979" t="str">
        <f>IF(VLOOKUP($A979,Parts!$A:$AM,C$1,0)="X",T$2,"")</f>
        <v/>
      </c>
      <c r="D979" t="str">
        <f>IF(VLOOKUP($A979,Parts!$A:$AM,D$1,0)="X",U$2,"")</f>
        <v/>
      </c>
      <c r="E979" t="str">
        <f>IF(VLOOKUP($A979,Parts!$A:$AM,E$1,0)="X",V$2,"")</f>
        <v/>
      </c>
      <c r="F979" t="str">
        <f>IF(VLOOKUP($A979,Parts!$A:$AM,F$1,0)="X",W$2,"")</f>
        <v/>
      </c>
      <c r="G979" t="str">
        <f>IF(VLOOKUP($A979,Parts!$A:$AM,G$1,0)="X",X$2,"")</f>
        <v/>
      </c>
      <c r="H979" t="str">
        <f>IF(VLOOKUP($A979,Parts!$A:$AM,H$1,0)="X",Y$2,"")</f>
        <v/>
      </c>
      <c r="I979" t="str">
        <f>IF(VLOOKUP($A979,Parts!$A:$AM,I$1,0)="X",Z$2,"")</f>
        <v/>
      </c>
      <c r="J979" t="str">
        <f>IF(VLOOKUP($A979,Parts!$A:$AM,J$1,0)="X",AA$2,"")</f>
        <v/>
      </c>
      <c r="K979" t="str">
        <f>IF(VLOOKUP($A979,Parts!$A:$AM,K$1,0)="X",AB$2,"")</f>
        <v/>
      </c>
      <c r="L979" t="str">
        <f>IF(VLOOKUP($A979,Parts!$A:$AM,L$1,0)="X",AC$2,"")</f>
        <v/>
      </c>
      <c r="M979" t="str">
        <f>IF(VLOOKUP($A979,Parts!$A:$AM,M$1,0)="X",AD$2,"")</f>
        <v/>
      </c>
      <c r="N979" t="str">
        <f>IF(VLOOKUP($A979,Parts!$A:$AM,N$1,0)="X",AE$2,"")</f>
        <v/>
      </c>
      <c r="O979" t="str">
        <f>IF(VLOOKUP($A979,Parts!$A:$AM,O$1,0)="X",AF$2,"")</f>
        <v/>
      </c>
      <c r="P979" t="str">
        <f t="shared" si="16"/>
        <v/>
      </c>
    </row>
    <row r="980" spans="1:16" x14ac:dyDescent="0.25">
      <c r="A980" t="str">
        <f>Table15[[#This Row],[Name]]</f>
        <v>stationHubLarge</v>
      </c>
      <c r="B980" t="str">
        <f>IF(VLOOKUP($A980,Parts!$A:$AM,B$1,0)="X",S$2,"")</f>
        <v/>
      </c>
      <c r="C980" t="str">
        <f>IF(VLOOKUP($A980,Parts!$A:$AM,C$1,0)="X",T$2,"")</f>
        <v/>
      </c>
      <c r="D980" t="str">
        <f>IF(VLOOKUP($A980,Parts!$A:$AM,D$1,0)="X",U$2,"")</f>
        <v/>
      </c>
      <c r="E980" t="str">
        <f>IF(VLOOKUP($A980,Parts!$A:$AM,E$1,0)="X",V$2,"")</f>
        <v/>
      </c>
      <c r="F980" t="str">
        <f>IF(VLOOKUP($A980,Parts!$A:$AM,F$1,0)="X",W$2,"")</f>
        <v/>
      </c>
      <c r="G980" t="str">
        <f>IF(VLOOKUP($A980,Parts!$A:$AM,G$1,0)="X",X$2,"")</f>
        <v/>
      </c>
      <c r="H980" t="str">
        <f>IF(VLOOKUP($A980,Parts!$A:$AM,H$1,0)="X",Y$2,"")</f>
        <v/>
      </c>
      <c r="I980" t="str">
        <f>IF(VLOOKUP($A980,Parts!$A:$AM,I$1,0)="X",Z$2,"")</f>
        <v xml:space="preserve">    MODULE
    { name = ModuleTagHumanRated }
</v>
      </c>
      <c r="J980" t="str">
        <f>IF(VLOOKUP($A980,Parts!$A:$AM,J$1,0)="X",AA$2,"")</f>
        <v/>
      </c>
      <c r="K980" t="str">
        <f>IF(VLOOKUP($A980,Parts!$A:$AM,K$1,0)="X",AB$2,"")</f>
        <v/>
      </c>
      <c r="L980" t="str">
        <f>IF(VLOOKUP($A980,Parts!$A:$AM,L$1,0)="X",AC$2,"")</f>
        <v/>
      </c>
      <c r="M980" t="str">
        <f>IF(VLOOKUP($A980,Parts!$A:$AM,M$1,0)="X",AD$2,"")</f>
        <v/>
      </c>
      <c r="N980" t="str">
        <f>IF(VLOOKUP($A980,Parts!$A:$AM,N$1,0)="X",AE$2,"")</f>
        <v/>
      </c>
      <c r="O980" t="str">
        <f>IF(VLOOKUP($A980,Parts!$A:$AM,O$1,0)="X",AF$2,"")</f>
        <v/>
      </c>
      <c r="P980" t="str">
        <f t="shared" si="16"/>
        <v xml:space="preserve">    MODULE
    { name = ModuleTagHumanRated }
</v>
      </c>
    </row>
    <row r="981" spans="1:16" x14ac:dyDescent="0.25">
      <c r="A981" t="str">
        <f>Table15[[#This Row],[Name]]</f>
        <v>almaz3-5</v>
      </c>
      <c r="B981" t="str">
        <f>IF(VLOOKUP($A981,Parts!$A:$AM,B$1,0)="X",S$2,"")</f>
        <v/>
      </c>
      <c r="C981" t="str">
        <f>IF(VLOOKUP($A981,Parts!$A:$AM,C$1,0)="X",T$2,"")</f>
        <v/>
      </c>
      <c r="D981" t="str">
        <f>IF(VLOOKUP($A981,Parts!$A:$AM,D$1,0)="X",U$2,"")</f>
        <v/>
      </c>
      <c r="E981" t="str">
        <f>IF(VLOOKUP($A981,Parts!$A:$AM,E$1,0)="X",V$2,"")</f>
        <v/>
      </c>
      <c r="F981" t="str">
        <f>IF(VLOOKUP($A981,Parts!$A:$AM,F$1,0)="X",W$2,"")</f>
        <v/>
      </c>
      <c r="G981" t="str">
        <f>IF(VLOOKUP($A981,Parts!$A:$AM,G$1,0)="X",X$2,"")</f>
        <v/>
      </c>
      <c r="H981" t="str">
        <f>IF(VLOOKUP($A981,Parts!$A:$AM,H$1,0)="X",Y$2,"")</f>
        <v xml:space="preserve">    MODULE
    { name = ModuleTagHabitable }
</v>
      </c>
      <c r="I981" t="str">
        <f>IF(VLOOKUP($A981,Parts!$A:$AM,I$1,0)="X",Z$2,"")</f>
        <v xml:space="preserve">    MODULE
    { name = ModuleTagHumanRated }
</v>
      </c>
      <c r="J981" t="str">
        <f>IF(VLOOKUP($A981,Parts!$A:$AM,J$1,0)="X",AA$2,"")</f>
        <v/>
      </c>
      <c r="K981" t="str">
        <f>IF(VLOOKUP($A981,Parts!$A:$AM,K$1,0)="X",AB$2,"")</f>
        <v/>
      </c>
      <c r="L981" t="str">
        <f>IF(VLOOKUP($A981,Parts!$A:$AM,L$1,0)="X",AC$2,"")</f>
        <v/>
      </c>
      <c r="M981" t="str">
        <f>IF(VLOOKUP($A981,Parts!$A:$AM,M$1,0)="X",AD$2,"")</f>
        <v/>
      </c>
      <c r="N981" t="str">
        <f>IF(VLOOKUP($A981,Parts!$A:$AM,N$1,0)="X",AE$2,"")</f>
        <v/>
      </c>
      <c r="O981" t="str">
        <f>IF(VLOOKUP($A981,Parts!$A:$AM,O$1,0)="X",AF$2,"")</f>
        <v/>
      </c>
      <c r="P981" t="str">
        <f t="shared" si="16"/>
        <v xml:space="preserve">    MODULE
    { name = ModuleTagHabitable }
    MODULE
    { name = ModuleTagHumanRated }
</v>
      </c>
    </row>
    <row r="982" spans="1:16" x14ac:dyDescent="0.25">
      <c r="A982" t="str">
        <f>Table15[[#This Row],[Name]]</f>
        <v>Xtrusslrg_argonXsmall</v>
      </c>
      <c r="B982" t="str">
        <f>IF(VLOOKUP($A982,Parts!$A:$AM,B$1,0)="X",S$2,"")</f>
        <v/>
      </c>
      <c r="C982" t="str">
        <f>IF(VLOOKUP($A982,Parts!$A:$AM,C$1,0)="X",T$2,"")</f>
        <v/>
      </c>
      <c r="D982" t="str">
        <f>IF(VLOOKUP($A982,Parts!$A:$AM,D$1,0)="X",U$2,"")</f>
        <v/>
      </c>
      <c r="E982" t="str">
        <f>IF(VLOOKUP($A982,Parts!$A:$AM,E$1,0)="X",V$2,"")</f>
        <v/>
      </c>
      <c r="F982" t="str">
        <f>IF(VLOOKUP($A982,Parts!$A:$AM,F$1,0)="X",W$2,"")</f>
        <v/>
      </c>
      <c r="G982" t="str">
        <f>IF(VLOOKUP($A982,Parts!$A:$AM,G$1,0)="X",X$2,"")</f>
        <v/>
      </c>
      <c r="H982" t="str">
        <f>IF(VLOOKUP($A982,Parts!$A:$AM,H$1,0)="X",Y$2,"")</f>
        <v/>
      </c>
      <c r="I982" t="str">
        <f>IF(VLOOKUP($A982,Parts!$A:$AM,I$1,0)="X",Z$2,"")</f>
        <v/>
      </c>
      <c r="J982" t="str">
        <f>IF(VLOOKUP($A982,Parts!$A:$AM,J$1,0)="X",AA$2,"")</f>
        <v/>
      </c>
      <c r="K982" t="str">
        <f>IF(VLOOKUP($A982,Parts!$A:$AM,K$1,0)="X",AB$2,"")</f>
        <v/>
      </c>
      <c r="L982" t="str">
        <f>IF(VLOOKUP($A982,Parts!$A:$AM,L$1,0)="X",AC$2,"")</f>
        <v/>
      </c>
      <c r="M982" t="str">
        <f>IF(VLOOKUP($A982,Parts!$A:$AM,M$1,0)="X",AD$2,"")</f>
        <v/>
      </c>
      <c r="N982" t="str">
        <f>IF(VLOOKUP($A982,Parts!$A:$AM,N$1,0)="X",AE$2,"")</f>
        <v/>
      </c>
      <c r="O982" t="str">
        <f>IF(VLOOKUP($A982,Parts!$A:$AM,O$1,0)="X",AF$2,"")</f>
        <v/>
      </c>
      <c r="P982" t="str">
        <f t="shared" si="16"/>
        <v/>
      </c>
    </row>
    <row r="983" spans="1:16" x14ac:dyDescent="0.25">
      <c r="A983" t="str">
        <f>Table15[[#This Row],[Name]]</f>
        <v>skylab</v>
      </c>
      <c r="B983" t="str">
        <f>IF(VLOOKUP($A983,Parts!$A:$AM,B$1,0)="X",S$2,"")</f>
        <v/>
      </c>
      <c r="C983" t="str">
        <f>IF(VLOOKUP($A983,Parts!$A:$AM,C$1,0)="X",T$2,"")</f>
        <v/>
      </c>
      <c r="D983" t="str">
        <f>IF(VLOOKUP($A983,Parts!$A:$AM,D$1,0)="X",U$2,"")</f>
        <v/>
      </c>
      <c r="E983" t="str">
        <f>IF(VLOOKUP($A983,Parts!$A:$AM,E$1,0)="X",V$2,"")</f>
        <v/>
      </c>
      <c r="F983" t="str">
        <f>IF(VLOOKUP($A983,Parts!$A:$AM,F$1,0)="X",W$2,"")</f>
        <v/>
      </c>
      <c r="G983" t="str">
        <f>IF(VLOOKUP($A983,Parts!$A:$AM,G$1,0)="X",X$2,"")</f>
        <v/>
      </c>
      <c r="H983" t="str">
        <f>IF(VLOOKUP($A983,Parts!$A:$AM,H$1,0)="X",Y$2,"")</f>
        <v xml:space="preserve">    MODULE
    { name = ModuleTagHabitable }
</v>
      </c>
      <c r="I983" t="str">
        <f>IF(VLOOKUP($A983,Parts!$A:$AM,I$1,0)="X",Z$2,"")</f>
        <v xml:space="preserve">    MODULE
    { name = ModuleTagHumanRated }
</v>
      </c>
      <c r="J983" t="str">
        <f>IF(VLOOKUP($A983,Parts!$A:$AM,J$1,0)="X",AA$2,"")</f>
        <v xml:space="preserve">    MODULE
    { name = ModuleTagInstruments }
</v>
      </c>
      <c r="K983" t="str">
        <f>IF(VLOOKUP($A983,Parts!$A:$AM,K$1,0)="X",AB$2,"")</f>
        <v/>
      </c>
      <c r="L983" t="str">
        <f>IF(VLOOKUP($A983,Parts!$A:$AM,L$1,0)="X",AC$2,"")</f>
        <v/>
      </c>
      <c r="M983" t="str">
        <f>IF(VLOOKUP($A983,Parts!$A:$AM,M$1,0)="X",AD$2,"")</f>
        <v/>
      </c>
      <c r="N983" t="str">
        <f>IF(VLOOKUP($A983,Parts!$A:$AM,N$1,0)="X",AE$2,"")</f>
        <v/>
      </c>
      <c r="O983" t="str">
        <f>IF(VLOOKUP($A983,Parts!$A:$AM,O$1,0)="X",AF$2,"")</f>
        <v/>
      </c>
      <c r="P983" t="str">
        <f t="shared" si="16"/>
        <v xml:space="preserve">    MODULE
    { name = ModuleTagHabitable }
    MODULE
    { name = ModuleTagHumanRated }
    MODULE
    { name = ModuleTagInstruments }
</v>
      </c>
    </row>
    <row r="984" spans="1:16" x14ac:dyDescent="0.25">
      <c r="A984" t="str">
        <f>Table15[[#This Row],[Name]]</f>
        <v>rn_skylab_telescope</v>
      </c>
      <c r="B984" t="str">
        <f>IF(VLOOKUP($A984,Parts!$A:$AM,B$1,0)="X",S$2,"")</f>
        <v/>
      </c>
      <c r="C984" t="str">
        <f>IF(VLOOKUP($A984,Parts!$A:$AM,C$1,0)="X",T$2,"")</f>
        <v/>
      </c>
      <c r="D984" t="str">
        <f>IF(VLOOKUP($A984,Parts!$A:$AM,D$1,0)="X",U$2,"")</f>
        <v/>
      </c>
      <c r="E984" t="str">
        <f>IF(VLOOKUP($A984,Parts!$A:$AM,E$1,0)="X",V$2,"")</f>
        <v/>
      </c>
      <c r="F984" t="str">
        <f>IF(VLOOKUP($A984,Parts!$A:$AM,F$1,0)="X",W$2,"")</f>
        <v/>
      </c>
      <c r="G984" t="str">
        <f>IF(VLOOKUP($A984,Parts!$A:$AM,G$1,0)="X",X$2,"")</f>
        <v/>
      </c>
      <c r="H984" t="str">
        <f>IF(VLOOKUP($A984,Parts!$A:$AM,H$1,0)="X",Y$2,"")</f>
        <v/>
      </c>
      <c r="I984" t="str">
        <f>IF(VLOOKUP($A984,Parts!$A:$AM,I$1,0)="X",Z$2,"")</f>
        <v/>
      </c>
      <c r="J984" t="str">
        <f>IF(VLOOKUP($A984,Parts!$A:$AM,J$1,0)="X",AA$2,"")</f>
        <v xml:space="preserve">    MODULE
    { name = ModuleTagInstruments }
</v>
      </c>
      <c r="K984" t="str">
        <f>IF(VLOOKUP($A984,Parts!$A:$AM,K$1,0)="X",AB$2,"")</f>
        <v/>
      </c>
      <c r="L984" t="str">
        <f>IF(VLOOKUP($A984,Parts!$A:$AM,L$1,0)="X",AC$2,"")</f>
        <v/>
      </c>
      <c r="M984" t="str">
        <f>IF(VLOOKUP($A984,Parts!$A:$AM,M$1,0)="X",AD$2,"")</f>
        <v/>
      </c>
      <c r="N984" t="str">
        <f>IF(VLOOKUP($A984,Parts!$A:$AM,N$1,0)="X",AE$2,"")</f>
        <v/>
      </c>
      <c r="O984" t="str">
        <f>IF(VLOOKUP($A984,Parts!$A:$AM,O$1,0)="X",AF$2,"")</f>
        <v/>
      </c>
      <c r="P984" t="str">
        <f t="shared" si="16"/>
        <v xml:space="preserve">    MODULE
    { name = ModuleTagInstruments }
</v>
      </c>
    </row>
    <row r="985" spans="1:16" x14ac:dyDescent="0.25">
      <c r="A985" t="str">
        <f>Table15[[#This Row],[Name]]</f>
        <v>TALUS</v>
      </c>
      <c r="B985" t="str">
        <f>IF(VLOOKUP($A985,Parts!$A:$AM,B$1,0)="X",S$2,"")</f>
        <v/>
      </c>
      <c r="C985" t="str">
        <f>IF(VLOOKUP($A985,Parts!$A:$AM,C$1,0)="X",T$2,"")</f>
        <v/>
      </c>
      <c r="D985" t="str">
        <f>IF(VLOOKUP($A985,Parts!$A:$AM,D$1,0)="X",U$2,"")</f>
        <v/>
      </c>
      <c r="E985" t="str">
        <f>IF(VLOOKUP($A985,Parts!$A:$AM,E$1,0)="X",V$2,"")</f>
        <v/>
      </c>
      <c r="F985" t="str">
        <f>IF(VLOOKUP($A985,Parts!$A:$AM,F$1,0)="X",W$2,"")</f>
        <v/>
      </c>
      <c r="G985" t="str">
        <f>IF(VLOOKUP($A985,Parts!$A:$AM,G$1,0)="X",X$2,"")</f>
        <v/>
      </c>
      <c r="H985" t="str">
        <f>IF(VLOOKUP($A985,Parts!$A:$AM,H$1,0)="X",Y$2,"")</f>
        <v/>
      </c>
      <c r="I985" t="str">
        <f>IF(VLOOKUP($A985,Parts!$A:$AM,I$1,0)="X",Z$2,"")</f>
        <v/>
      </c>
      <c r="J985" t="str">
        <f>IF(VLOOKUP($A985,Parts!$A:$AM,J$1,0)="X",AA$2,"")</f>
        <v/>
      </c>
      <c r="K985" t="str">
        <f>IF(VLOOKUP($A985,Parts!$A:$AM,K$1,0)="X",AB$2,"")</f>
        <v/>
      </c>
      <c r="L985" t="str">
        <f>IF(VLOOKUP($A985,Parts!$A:$AM,L$1,0)="X",AC$2,"")</f>
        <v/>
      </c>
      <c r="M985" t="str">
        <f>IF(VLOOKUP($A985,Parts!$A:$AM,M$1,0)="X",AD$2,"")</f>
        <v/>
      </c>
      <c r="N985" t="str">
        <f>IF(VLOOKUP($A985,Parts!$A:$AM,N$1,0)="X",AE$2,"")</f>
        <v/>
      </c>
      <c r="O985" t="str">
        <f>IF(VLOOKUP($A985,Parts!$A:$AM,O$1,0)="X",AF$2,"")</f>
        <v/>
      </c>
      <c r="P985" t="str">
        <f t="shared" si="16"/>
        <v/>
      </c>
    </row>
    <row r="986" spans="1:16" x14ac:dyDescent="0.25">
      <c r="A986" t="str">
        <f>Table15[[#This Row],[Name]]</f>
        <v>SSTU-FR-D5</v>
      </c>
      <c r="B986" t="str">
        <f>IF(VLOOKUP($A986,Parts!$A:$AM,B$1,0)="X",S$2,"")</f>
        <v/>
      </c>
      <c r="C986" t="str">
        <f>IF(VLOOKUP($A986,Parts!$A:$AM,C$1,0)="X",T$2,"")</f>
        <v/>
      </c>
      <c r="D986" t="str">
        <f>IF(VLOOKUP($A986,Parts!$A:$AM,D$1,0)="X",U$2,"")</f>
        <v/>
      </c>
      <c r="E986" t="str">
        <f>IF(VLOOKUP($A986,Parts!$A:$AM,E$1,0)="X",V$2,"")</f>
        <v/>
      </c>
      <c r="F986" t="str">
        <f>IF(VLOOKUP($A986,Parts!$A:$AM,F$1,0)="X",W$2,"")</f>
        <v/>
      </c>
      <c r="G986" t="str">
        <f>IF(VLOOKUP($A986,Parts!$A:$AM,G$1,0)="X",X$2,"")</f>
        <v/>
      </c>
      <c r="H986" t="str">
        <f>IF(VLOOKUP($A986,Parts!$A:$AM,H$1,0)="X",Y$2,"")</f>
        <v/>
      </c>
      <c r="I986" t="str">
        <f>IF(VLOOKUP($A986,Parts!$A:$AM,I$1,0)="X",Z$2,"")</f>
        <v/>
      </c>
      <c r="J986" t="str">
        <f>IF(VLOOKUP($A986,Parts!$A:$AM,J$1,0)="X",AA$2,"")</f>
        <v/>
      </c>
      <c r="K986" t="str">
        <f>IF(VLOOKUP($A986,Parts!$A:$AM,K$1,0)="X",AB$2,"")</f>
        <v/>
      </c>
      <c r="L986" t="str">
        <f>IF(VLOOKUP($A986,Parts!$A:$AM,L$1,0)="X",AC$2,"")</f>
        <v/>
      </c>
      <c r="M986" t="str">
        <f>IF(VLOOKUP($A986,Parts!$A:$AM,M$1,0)="X",AD$2,"")</f>
        <v/>
      </c>
      <c r="N986" t="str">
        <f>IF(VLOOKUP($A986,Parts!$A:$AM,N$1,0)="X",AE$2,"")</f>
        <v/>
      </c>
      <c r="O986" t="str">
        <f>IF(VLOOKUP($A986,Parts!$A:$AM,O$1,0)="X",AF$2,"")</f>
        <v/>
      </c>
      <c r="P986" t="str">
        <f t="shared" si="16"/>
        <v/>
      </c>
    </row>
    <row r="987" spans="1:16" x14ac:dyDescent="0.25">
      <c r="A987" t="str">
        <f>Table15[[#This Row],[Name]]</f>
        <v>FASAExplorerProbe</v>
      </c>
      <c r="B987" t="str">
        <f>IF(VLOOKUP($A987,Parts!$A:$AM,B$1,0)="X",S$2,"")</f>
        <v xml:space="preserve">    MODULE
    { name = ModuleTagAvionics }
</v>
      </c>
      <c r="C987" t="str">
        <f>IF(VLOOKUP($A987,Parts!$A:$AM,C$1,0)="X",T$2,"")</f>
        <v/>
      </c>
      <c r="D987" t="str">
        <f>IF(VLOOKUP($A987,Parts!$A:$AM,D$1,0)="X",U$2,"")</f>
        <v/>
      </c>
      <c r="E987" t="str">
        <f>IF(VLOOKUP($A987,Parts!$A:$AM,E$1,0)="X",V$2,"")</f>
        <v/>
      </c>
      <c r="F987" t="str">
        <f>IF(VLOOKUP($A987,Parts!$A:$AM,F$1,0)="X",W$2,"")</f>
        <v/>
      </c>
      <c r="G987" t="str">
        <f>IF(VLOOKUP($A987,Parts!$A:$AM,G$1,0)="X",X$2,"")</f>
        <v/>
      </c>
      <c r="H987" t="str">
        <f>IF(VLOOKUP($A987,Parts!$A:$AM,H$1,0)="X",Y$2,"")</f>
        <v/>
      </c>
      <c r="I987" t="str">
        <f>IF(VLOOKUP($A987,Parts!$A:$AM,I$1,0)="X",Z$2,"")</f>
        <v/>
      </c>
      <c r="J987" t="str">
        <f>IF(VLOOKUP($A987,Parts!$A:$AM,J$1,0)="X",AA$2,"")</f>
        <v/>
      </c>
      <c r="K987" t="str">
        <f>IF(VLOOKUP($A987,Parts!$A:$AM,K$1,0)="X",AB$2,"")</f>
        <v/>
      </c>
      <c r="L987" t="str">
        <f>IF(VLOOKUP($A987,Parts!$A:$AM,L$1,0)="X",AC$2,"")</f>
        <v/>
      </c>
      <c r="M987" t="str">
        <f>IF(VLOOKUP($A987,Parts!$A:$AM,M$1,0)="X",AD$2,"")</f>
        <v/>
      </c>
      <c r="N987" t="str">
        <f>IF(VLOOKUP($A987,Parts!$A:$AM,N$1,0)="X",AE$2,"")</f>
        <v/>
      </c>
      <c r="O987" t="str">
        <f>IF(VLOOKUP($A987,Parts!$A:$AM,O$1,0)="X",AF$2,"")</f>
        <v/>
      </c>
      <c r="P987" t="str">
        <f t="shared" si="16"/>
        <v xml:space="preserve">    MODULE
    { name = ModuleTagAvionics }
</v>
      </c>
    </row>
    <row r="988" spans="1:16" x14ac:dyDescent="0.25">
      <c r="A988" t="str">
        <f>Table15[[#This Row],[Name]]</f>
        <v>bluedog_Explorer1</v>
      </c>
      <c r="B988" t="str">
        <f>IF(VLOOKUP($A988,Parts!$A:$AM,B$1,0)="X",S$2,"")</f>
        <v xml:space="preserve">    MODULE
    { name = ModuleTagAvionics }
</v>
      </c>
      <c r="C988" t="str">
        <f>IF(VLOOKUP($A988,Parts!$A:$AM,C$1,0)="X",T$2,"")</f>
        <v/>
      </c>
      <c r="D988" t="str">
        <f>IF(VLOOKUP($A988,Parts!$A:$AM,D$1,0)="X",U$2,"")</f>
        <v/>
      </c>
      <c r="E988" t="str">
        <f>IF(VLOOKUP($A988,Parts!$A:$AM,E$1,0)="X",V$2,"")</f>
        <v/>
      </c>
      <c r="F988" t="str">
        <f>IF(VLOOKUP($A988,Parts!$A:$AM,F$1,0)="X",W$2,"")</f>
        <v/>
      </c>
      <c r="G988" t="str">
        <f>IF(VLOOKUP($A988,Parts!$A:$AM,G$1,0)="X",X$2,"")</f>
        <v/>
      </c>
      <c r="H988" t="str">
        <f>IF(VLOOKUP($A988,Parts!$A:$AM,H$1,0)="X",Y$2,"")</f>
        <v/>
      </c>
      <c r="I988" t="str">
        <f>IF(VLOOKUP($A988,Parts!$A:$AM,I$1,0)="X",Z$2,"")</f>
        <v/>
      </c>
      <c r="J988" t="str">
        <f>IF(VLOOKUP($A988,Parts!$A:$AM,J$1,0)="X",AA$2,"")</f>
        <v/>
      </c>
      <c r="K988" t="str">
        <f>IF(VLOOKUP($A988,Parts!$A:$AM,K$1,0)="X",AB$2,"")</f>
        <v/>
      </c>
      <c r="L988" t="str">
        <f>IF(VLOOKUP($A988,Parts!$A:$AM,L$1,0)="X",AC$2,"")</f>
        <v/>
      </c>
      <c r="M988" t="str">
        <f>IF(VLOOKUP($A988,Parts!$A:$AM,M$1,0)="X",AD$2,"")</f>
        <v/>
      </c>
      <c r="N988" t="str">
        <f>IF(VLOOKUP($A988,Parts!$A:$AM,N$1,0)="X",AE$2,"")</f>
        <v/>
      </c>
      <c r="O988" t="str">
        <f>IF(VLOOKUP($A988,Parts!$A:$AM,O$1,0)="X",AF$2,"")</f>
        <v/>
      </c>
      <c r="P988" t="str">
        <f t="shared" si="16"/>
        <v xml:space="preserve">    MODULE
    { name = ModuleTagAvionics }
</v>
      </c>
    </row>
    <row r="989" spans="1:16" x14ac:dyDescent="0.25">
      <c r="A989" t="str">
        <f>Table15[[#This Row],[Name]]</f>
        <v>explorer_6</v>
      </c>
      <c r="B989" t="str">
        <f>IF(VLOOKUP($A989,Parts!$A:$AM,B$1,0)="X",S$2,"")</f>
        <v xml:space="preserve">    MODULE
    { name = ModuleTagAvionics }
</v>
      </c>
      <c r="C989" t="str">
        <f>IF(VLOOKUP($A989,Parts!$A:$AM,C$1,0)="X",T$2,"")</f>
        <v/>
      </c>
      <c r="D989" t="str">
        <f>IF(VLOOKUP($A989,Parts!$A:$AM,D$1,0)="X",U$2,"")</f>
        <v/>
      </c>
      <c r="E989" t="str">
        <f>IF(VLOOKUP($A989,Parts!$A:$AM,E$1,0)="X",V$2,"")</f>
        <v/>
      </c>
      <c r="F989" t="str">
        <f>IF(VLOOKUP($A989,Parts!$A:$AM,F$1,0)="X",W$2,"")</f>
        <v/>
      </c>
      <c r="G989" t="str">
        <f>IF(VLOOKUP($A989,Parts!$A:$AM,G$1,0)="X",X$2,"")</f>
        <v/>
      </c>
      <c r="H989" t="str">
        <f>IF(VLOOKUP($A989,Parts!$A:$AM,H$1,0)="X",Y$2,"")</f>
        <v/>
      </c>
      <c r="I989" t="str">
        <f>IF(VLOOKUP($A989,Parts!$A:$AM,I$1,0)="X",Z$2,"")</f>
        <v/>
      </c>
      <c r="J989" t="str">
        <f>IF(VLOOKUP($A989,Parts!$A:$AM,J$1,0)="X",AA$2,"")</f>
        <v/>
      </c>
      <c r="K989" t="str">
        <f>IF(VLOOKUP($A989,Parts!$A:$AM,K$1,0)="X",AB$2,"")</f>
        <v/>
      </c>
      <c r="L989" t="str">
        <f>IF(VLOOKUP($A989,Parts!$A:$AM,L$1,0)="X",AC$2,"")</f>
        <v/>
      </c>
      <c r="M989" t="str">
        <f>IF(VLOOKUP($A989,Parts!$A:$AM,M$1,0)="X",AD$2,"")</f>
        <v/>
      </c>
      <c r="N989" t="str">
        <f>IF(VLOOKUP($A989,Parts!$A:$AM,N$1,0)="X",AE$2,"")</f>
        <v/>
      </c>
      <c r="O989" t="str">
        <f>IF(VLOOKUP($A989,Parts!$A:$AM,O$1,0)="X",AF$2,"")</f>
        <v/>
      </c>
      <c r="P989" t="str">
        <f t="shared" si="16"/>
        <v xml:space="preserve">    MODULE
    { name = ModuleTagAvionics }
</v>
      </c>
    </row>
    <row r="990" spans="1:16" x14ac:dyDescent="0.25">
      <c r="A990" t="str">
        <f>Table15[[#This Row],[Name]]</f>
        <v>bluedog_explorer7probe</v>
      </c>
      <c r="B990" t="str">
        <f>IF(VLOOKUP($A990,Parts!$A:$AM,B$1,0)="X",S$2,"")</f>
        <v xml:space="preserve">    MODULE
    { name = ModuleTagAvionics }
</v>
      </c>
      <c r="C990" t="str">
        <f>IF(VLOOKUP($A990,Parts!$A:$AM,C$1,0)="X",T$2,"")</f>
        <v/>
      </c>
      <c r="D990" t="str">
        <f>IF(VLOOKUP($A990,Parts!$A:$AM,D$1,0)="X",U$2,"")</f>
        <v/>
      </c>
      <c r="E990" t="str">
        <f>IF(VLOOKUP($A990,Parts!$A:$AM,E$1,0)="X",V$2,"")</f>
        <v/>
      </c>
      <c r="F990" t="str">
        <f>IF(VLOOKUP($A990,Parts!$A:$AM,F$1,0)="X",W$2,"")</f>
        <v/>
      </c>
      <c r="G990" t="str">
        <f>IF(VLOOKUP($A990,Parts!$A:$AM,G$1,0)="X",X$2,"")</f>
        <v/>
      </c>
      <c r="H990" t="str">
        <f>IF(VLOOKUP($A990,Parts!$A:$AM,H$1,0)="X",Y$2,"")</f>
        <v/>
      </c>
      <c r="I990" t="str">
        <f>IF(VLOOKUP($A990,Parts!$A:$AM,I$1,0)="X",Z$2,"")</f>
        <v/>
      </c>
      <c r="J990" t="str">
        <f>IF(VLOOKUP($A990,Parts!$A:$AM,J$1,0)="X",AA$2,"")</f>
        <v/>
      </c>
      <c r="K990" t="str">
        <f>IF(VLOOKUP($A990,Parts!$A:$AM,K$1,0)="X",AB$2,"")</f>
        <v/>
      </c>
      <c r="L990" t="str">
        <f>IF(VLOOKUP($A990,Parts!$A:$AM,L$1,0)="X",AC$2,"")</f>
        <v/>
      </c>
      <c r="M990" t="str">
        <f>IF(VLOOKUP($A990,Parts!$A:$AM,M$1,0)="X",AD$2,"")</f>
        <v/>
      </c>
      <c r="N990" t="str">
        <f>IF(VLOOKUP($A990,Parts!$A:$AM,N$1,0)="X",AE$2,"")</f>
        <v/>
      </c>
      <c r="O990" t="str">
        <f>IF(VLOOKUP($A990,Parts!$A:$AM,O$1,0)="X",AF$2,"")</f>
        <v/>
      </c>
      <c r="P990" t="str">
        <f t="shared" si="16"/>
        <v xml:space="preserve">    MODULE
    { name = ModuleTagAvionics }
</v>
      </c>
    </row>
    <row r="991" spans="1:16" x14ac:dyDescent="0.25">
      <c r="A991" t="str">
        <f>Table15[[#This Row],[Name]]</f>
        <v>mm_shield1</v>
      </c>
      <c r="B991" t="str">
        <f>IF(VLOOKUP($A991,Parts!$A:$AM,B$1,0)="X",S$2,"")</f>
        <v/>
      </c>
      <c r="C991" t="str">
        <f>IF(VLOOKUP($A991,Parts!$A:$AM,C$1,0)="X",T$2,"")</f>
        <v/>
      </c>
      <c r="D991" t="str">
        <f>IF(VLOOKUP($A991,Parts!$A:$AM,D$1,0)="X",U$2,"")</f>
        <v/>
      </c>
      <c r="E991" t="str">
        <f>IF(VLOOKUP($A991,Parts!$A:$AM,E$1,0)="X",V$2,"")</f>
        <v/>
      </c>
      <c r="F991" t="str">
        <f>IF(VLOOKUP($A991,Parts!$A:$AM,F$1,0)="X",W$2,"")</f>
        <v/>
      </c>
      <c r="G991" t="str">
        <f>IF(VLOOKUP($A991,Parts!$A:$AM,G$1,0)="X",X$2,"")</f>
        <v/>
      </c>
      <c r="H991" t="str">
        <f>IF(VLOOKUP($A991,Parts!$A:$AM,H$1,0)="X",Y$2,"")</f>
        <v/>
      </c>
      <c r="I991" t="str">
        <f>IF(VLOOKUP($A991,Parts!$A:$AM,I$1,0)="X",Z$2,"")</f>
        <v/>
      </c>
      <c r="J991" t="str">
        <f>IF(VLOOKUP($A991,Parts!$A:$AM,J$1,0)="X",AA$2,"")</f>
        <v/>
      </c>
      <c r="K991" t="str">
        <f>IF(VLOOKUP($A991,Parts!$A:$AM,K$1,0)="X",AB$2,"")</f>
        <v/>
      </c>
      <c r="L991" t="str">
        <f>IF(VLOOKUP($A991,Parts!$A:$AM,L$1,0)="X",AC$2,"")</f>
        <v/>
      </c>
      <c r="M991" t="str">
        <f>IF(VLOOKUP($A991,Parts!$A:$AM,M$1,0)="X",AD$2,"")</f>
        <v/>
      </c>
      <c r="N991" t="str">
        <f>IF(VLOOKUP($A991,Parts!$A:$AM,N$1,0)="X",AE$2,"")</f>
        <v/>
      </c>
      <c r="O991" t="str">
        <f>IF(VLOOKUP($A991,Parts!$A:$AM,O$1,0)="X",AF$2,"")</f>
        <v/>
      </c>
      <c r="P991" t="str">
        <f t="shared" si="16"/>
        <v/>
      </c>
    </row>
    <row r="992" spans="1:16" x14ac:dyDescent="0.25">
      <c r="A992" t="str">
        <f>Table15[[#This Row],[Name]]</f>
        <v>ExtCamRadialVErt</v>
      </c>
      <c r="B992" t="str">
        <f>IF(VLOOKUP($A992,Parts!$A:$AM,B$1,0)="X",S$2,"")</f>
        <v/>
      </c>
      <c r="C992" t="str">
        <f>IF(VLOOKUP($A992,Parts!$A:$AM,C$1,0)="X",T$2,"")</f>
        <v/>
      </c>
      <c r="D992" t="str">
        <f>IF(VLOOKUP($A992,Parts!$A:$AM,D$1,0)="X",U$2,"")</f>
        <v/>
      </c>
      <c r="E992" t="str">
        <f>IF(VLOOKUP($A992,Parts!$A:$AM,E$1,0)="X",V$2,"")</f>
        <v/>
      </c>
      <c r="F992" t="str">
        <f>IF(VLOOKUP($A992,Parts!$A:$AM,F$1,0)="X",W$2,"")</f>
        <v/>
      </c>
      <c r="G992" t="str">
        <f>IF(VLOOKUP($A992,Parts!$A:$AM,G$1,0)="X",X$2,"")</f>
        <v/>
      </c>
      <c r="H992" t="str">
        <f>IF(VLOOKUP($A992,Parts!$A:$AM,H$1,0)="X",Y$2,"")</f>
        <v/>
      </c>
      <c r="I992" t="str">
        <f>IF(VLOOKUP($A992,Parts!$A:$AM,I$1,0)="X",Z$2,"")</f>
        <v/>
      </c>
      <c r="J992" t="str">
        <f>IF(VLOOKUP($A992,Parts!$A:$AM,J$1,0)="X",AA$2,"")</f>
        <v/>
      </c>
      <c r="K992" t="str">
        <f>IF(VLOOKUP($A992,Parts!$A:$AM,K$1,0)="X",AB$2,"")</f>
        <v/>
      </c>
      <c r="L992" t="str">
        <f>IF(VLOOKUP($A992,Parts!$A:$AM,L$1,0)="X",AC$2,"")</f>
        <v/>
      </c>
      <c r="M992" t="str">
        <f>IF(VLOOKUP($A992,Parts!$A:$AM,M$1,0)="X",AD$2,"")</f>
        <v/>
      </c>
      <c r="N992" t="str">
        <f>IF(VLOOKUP($A992,Parts!$A:$AM,N$1,0)="X",AE$2,"")</f>
        <v/>
      </c>
      <c r="O992" t="str">
        <f>IF(VLOOKUP($A992,Parts!$A:$AM,O$1,0)="X",AF$2,"")</f>
        <v/>
      </c>
      <c r="P992" t="str">
        <f t="shared" si="16"/>
        <v/>
      </c>
    </row>
    <row r="993" spans="1:16" x14ac:dyDescent="0.25">
      <c r="A993" t="str">
        <f>Table15[[#This Row],[Name]]</f>
        <v>FASAGeminiLFTExtSmH2O2</v>
      </c>
      <c r="B993" t="str">
        <f>IF(VLOOKUP($A993,Parts!$A:$AM,B$1,0)="X",S$2,"")</f>
        <v/>
      </c>
      <c r="C993" t="str">
        <f>IF(VLOOKUP($A993,Parts!$A:$AM,C$1,0)="X",T$2,"")</f>
        <v/>
      </c>
      <c r="D993" t="str">
        <f>IF(VLOOKUP($A993,Parts!$A:$AM,D$1,0)="X",U$2,"")</f>
        <v/>
      </c>
      <c r="E993" t="str">
        <f>IF(VLOOKUP($A993,Parts!$A:$AM,E$1,0)="X",V$2,"")</f>
        <v/>
      </c>
      <c r="F993" t="str">
        <f>IF(VLOOKUP($A993,Parts!$A:$AM,F$1,0)="X",W$2,"")</f>
        <v/>
      </c>
      <c r="G993" t="str">
        <f>IF(VLOOKUP($A993,Parts!$A:$AM,G$1,0)="X",X$2,"")</f>
        <v/>
      </c>
      <c r="H993" t="str">
        <f>IF(VLOOKUP($A993,Parts!$A:$AM,H$1,0)="X",Y$2,"")</f>
        <v/>
      </c>
      <c r="I993" t="str">
        <f>IF(VLOOKUP($A993,Parts!$A:$AM,I$1,0)="X",Z$2,"")</f>
        <v/>
      </c>
      <c r="J993" t="str">
        <f>IF(VLOOKUP($A993,Parts!$A:$AM,J$1,0)="X",AA$2,"")</f>
        <v/>
      </c>
      <c r="K993" t="str">
        <f>IF(VLOOKUP($A993,Parts!$A:$AM,K$1,0)="X",AB$2,"")</f>
        <v/>
      </c>
      <c r="L993" t="str">
        <f>IF(VLOOKUP($A993,Parts!$A:$AM,L$1,0)="X",AC$2,"")</f>
        <v/>
      </c>
      <c r="M993" t="str">
        <f>IF(VLOOKUP($A993,Parts!$A:$AM,M$1,0)="X",AD$2,"")</f>
        <v/>
      </c>
      <c r="N993" t="str">
        <f>IF(VLOOKUP($A993,Parts!$A:$AM,N$1,0)="X",AE$2,"")</f>
        <v/>
      </c>
      <c r="O993" t="str">
        <f>IF(VLOOKUP($A993,Parts!$A:$AM,O$1,0)="X",AF$2,"")</f>
        <v/>
      </c>
      <c r="P993" t="str">
        <f t="shared" si="16"/>
        <v/>
      </c>
    </row>
    <row r="994" spans="1:16" x14ac:dyDescent="0.25">
      <c r="A994" t="str">
        <f>Table15[[#This Row],[Name]]</f>
        <v>FASAGeminiLFTExtSmMono</v>
      </c>
      <c r="B994" t="str">
        <f>IF(VLOOKUP($A994,Parts!$A:$AM,B$1,0)="X",S$2,"")</f>
        <v/>
      </c>
      <c r="C994" t="str">
        <f>IF(VLOOKUP($A994,Parts!$A:$AM,C$1,0)="X",T$2,"")</f>
        <v/>
      </c>
      <c r="D994" t="str">
        <f>IF(VLOOKUP($A994,Parts!$A:$AM,D$1,0)="X",U$2,"")</f>
        <v/>
      </c>
      <c r="E994" t="str">
        <f>IF(VLOOKUP($A994,Parts!$A:$AM,E$1,0)="X",V$2,"")</f>
        <v/>
      </c>
      <c r="F994" t="str">
        <f>IF(VLOOKUP($A994,Parts!$A:$AM,F$1,0)="X",W$2,"")</f>
        <v/>
      </c>
      <c r="G994" t="str">
        <f>IF(VLOOKUP($A994,Parts!$A:$AM,G$1,0)="X",X$2,"")</f>
        <v/>
      </c>
      <c r="H994" t="str">
        <f>IF(VLOOKUP($A994,Parts!$A:$AM,H$1,0)="X",Y$2,"")</f>
        <v/>
      </c>
      <c r="I994" t="str">
        <f>IF(VLOOKUP($A994,Parts!$A:$AM,I$1,0)="X",Z$2,"")</f>
        <v/>
      </c>
      <c r="J994" t="str">
        <f>IF(VLOOKUP($A994,Parts!$A:$AM,J$1,0)="X",AA$2,"")</f>
        <v/>
      </c>
      <c r="K994" t="str">
        <f>IF(VLOOKUP($A994,Parts!$A:$AM,K$1,0)="X",AB$2,"")</f>
        <v/>
      </c>
      <c r="L994" t="str">
        <f>IF(VLOOKUP($A994,Parts!$A:$AM,L$1,0)="X",AC$2,"")</f>
        <v/>
      </c>
      <c r="M994" t="str">
        <f>IF(VLOOKUP($A994,Parts!$A:$AM,M$1,0)="X",AD$2,"")</f>
        <v/>
      </c>
      <c r="N994" t="str">
        <f>IF(VLOOKUP($A994,Parts!$A:$AM,N$1,0)="X",AE$2,"")</f>
        <v/>
      </c>
      <c r="O994" t="str">
        <f>IF(VLOOKUP($A994,Parts!$A:$AM,O$1,0)="X",AF$2,"")</f>
        <v/>
      </c>
      <c r="P994" t="str">
        <f t="shared" si="16"/>
        <v/>
      </c>
    </row>
    <row r="995" spans="1:16" x14ac:dyDescent="0.25">
      <c r="A995" t="str">
        <f>Table15[[#This Row],[Name]]</f>
        <v>FASAGeminiLFTTriSm</v>
      </c>
      <c r="B995" t="str">
        <f>IF(VLOOKUP($A995,Parts!$A:$AM,B$1,0)="X",S$2,"")</f>
        <v/>
      </c>
      <c r="C995" t="str">
        <f>IF(VLOOKUP($A995,Parts!$A:$AM,C$1,0)="X",T$2,"")</f>
        <v/>
      </c>
      <c r="D995" t="str">
        <f>IF(VLOOKUP($A995,Parts!$A:$AM,D$1,0)="X",U$2,"")</f>
        <v/>
      </c>
      <c r="E995" t="str">
        <f>IF(VLOOKUP($A995,Parts!$A:$AM,E$1,0)="X",V$2,"")</f>
        <v/>
      </c>
      <c r="F995" t="str">
        <f>IF(VLOOKUP($A995,Parts!$A:$AM,F$1,0)="X",W$2,"")</f>
        <v/>
      </c>
      <c r="G995" t="str">
        <f>IF(VLOOKUP($A995,Parts!$A:$AM,G$1,0)="X",X$2,"")</f>
        <v/>
      </c>
      <c r="H995" t="str">
        <f>IF(VLOOKUP($A995,Parts!$A:$AM,H$1,0)="X",Y$2,"")</f>
        <v/>
      </c>
      <c r="I995" t="str">
        <f>IF(VLOOKUP($A995,Parts!$A:$AM,I$1,0)="X",Z$2,"")</f>
        <v/>
      </c>
      <c r="J995" t="str">
        <f>IF(VLOOKUP($A995,Parts!$A:$AM,J$1,0)="X",AA$2,"")</f>
        <v/>
      </c>
      <c r="K995" t="str">
        <f>IF(VLOOKUP($A995,Parts!$A:$AM,K$1,0)="X",AB$2,"")</f>
        <v/>
      </c>
      <c r="L995" t="str">
        <f>IF(VLOOKUP($A995,Parts!$A:$AM,L$1,0)="X",AC$2,"")</f>
        <v/>
      </c>
      <c r="M995" t="str">
        <f>IF(VLOOKUP($A995,Parts!$A:$AM,M$1,0)="X",AD$2,"")</f>
        <v/>
      </c>
      <c r="N995" t="str">
        <f>IF(VLOOKUP($A995,Parts!$A:$AM,N$1,0)="X",AE$2,"")</f>
        <v/>
      </c>
      <c r="O995" t="str">
        <f>IF(VLOOKUP($A995,Parts!$A:$AM,O$1,0)="X",AF$2,"")</f>
        <v/>
      </c>
      <c r="P995" t="str">
        <f t="shared" si="16"/>
        <v/>
      </c>
    </row>
    <row r="996" spans="1:16" x14ac:dyDescent="0.25">
      <c r="A996" t="str">
        <f>Table15[[#This Row],[Name]]</f>
        <v>Castor-4</v>
      </c>
      <c r="B996" t="str">
        <f>IF(VLOOKUP($A996,Parts!$A:$AM,B$1,0)="X",S$2,"")</f>
        <v/>
      </c>
      <c r="C996" t="str">
        <f>IF(VLOOKUP($A996,Parts!$A:$AM,C$1,0)="X",T$2,"")</f>
        <v/>
      </c>
      <c r="D996" t="str">
        <f>IF(VLOOKUP($A996,Parts!$A:$AM,D$1,0)="X",U$2,"")</f>
        <v/>
      </c>
      <c r="E996" t="str">
        <f>IF(VLOOKUP($A996,Parts!$A:$AM,E$1,0)="X",V$2,"")</f>
        <v/>
      </c>
      <c r="F996" t="str">
        <f>IF(VLOOKUP($A996,Parts!$A:$AM,F$1,0)="X",W$2,"")</f>
        <v/>
      </c>
      <c r="G996" t="str">
        <f>IF(VLOOKUP($A996,Parts!$A:$AM,G$1,0)="X",X$2,"")</f>
        <v/>
      </c>
      <c r="H996" t="str">
        <f>IF(VLOOKUP($A996,Parts!$A:$AM,H$1,0)="X",Y$2,"")</f>
        <v/>
      </c>
      <c r="I996" t="str">
        <f>IF(VLOOKUP($A996,Parts!$A:$AM,I$1,0)="X",Z$2,"")</f>
        <v/>
      </c>
      <c r="J996" t="str">
        <f>IF(VLOOKUP($A996,Parts!$A:$AM,J$1,0)="X",AA$2,"")</f>
        <v/>
      </c>
      <c r="K996" t="str">
        <f>IF(VLOOKUP($A996,Parts!$A:$AM,K$1,0)="X",AB$2,"")</f>
        <v/>
      </c>
      <c r="L996" t="str">
        <f>IF(VLOOKUP($A996,Parts!$A:$AM,L$1,0)="X",AC$2,"")</f>
        <v/>
      </c>
      <c r="M996" t="str">
        <f>IF(VLOOKUP($A996,Parts!$A:$AM,M$1,0)="X",AD$2,"")</f>
        <v/>
      </c>
      <c r="N996" t="str">
        <f>IF(VLOOKUP($A996,Parts!$A:$AM,N$1,0)="X",AE$2,"")</f>
        <v/>
      </c>
      <c r="O996" t="str">
        <f>IF(VLOOKUP($A996,Parts!$A:$AM,O$1,0)="X",AF$2,"")</f>
        <v/>
      </c>
      <c r="P996" t="str">
        <f t="shared" si="16"/>
        <v/>
      </c>
    </row>
    <row r="997" spans="1:16" x14ac:dyDescent="0.25">
      <c r="A997" t="str">
        <f>Table15[[#This Row],[Name]]</f>
        <v>FASAApolloLFEF1</v>
      </c>
      <c r="B997" t="str">
        <f>IF(VLOOKUP($A997,Parts!$A:$AM,B$1,0)="X",S$2,"")</f>
        <v/>
      </c>
      <c r="C997" t="str">
        <f>IF(VLOOKUP($A997,Parts!$A:$AM,C$1,0)="X",T$2,"")</f>
        <v/>
      </c>
      <c r="D997" t="str">
        <f>IF(VLOOKUP($A997,Parts!$A:$AM,D$1,0)="X",U$2,"")</f>
        <v/>
      </c>
      <c r="E997" t="str">
        <f>IF(VLOOKUP($A997,Parts!$A:$AM,E$1,0)="X",V$2,"")</f>
        <v/>
      </c>
      <c r="F997" t="str">
        <f>IF(VLOOKUP($A997,Parts!$A:$AM,F$1,0)="X",W$2,"")</f>
        <v xml:space="preserve">    MODULE
    { name = ModuleTagEngineLiquidTurbo }
</v>
      </c>
      <c r="G997" t="str">
        <f>IF(VLOOKUP($A997,Parts!$A:$AM,G$1,0)="X",X$2,"")</f>
        <v/>
      </c>
      <c r="H997" t="str">
        <f>IF(VLOOKUP($A997,Parts!$A:$AM,H$1,0)="X",Y$2,"")</f>
        <v/>
      </c>
      <c r="I997" t="str">
        <f>IF(VLOOKUP($A997,Parts!$A:$AM,I$1,0)="X",Z$2,"")</f>
        <v xml:space="preserve">    MODULE
    { name = ModuleTagHumanRated }
</v>
      </c>
      <c r="J997" t="str">
        <f>IF(VLOOKUP($A997,Parts!$A:$AM,J$1,0)="X",AA$2,"")</f>
        <v/>
      </c>
      <c r="K997" t="str">
        <f>IF(VLOOKUP($A997,Parts!$A:$AM,K$1,0)="X",AB$2,"")</f>
        <v/>
      </c>
      <c r="L997" t="str">
        <f>IF(VLOOKUP($A997,Parts!$A:$AM,L$1,0)="X",AC$2,"")</f>
        <v/>
      </c>
      <c r="M997" t="str">
        <f>IF(VLOOKUP($A997,Parts!$A:$AM,M$1,0)="X",AD$2,"")</f>
        <v/>
      </c>
      <c r="N997" t="str">
        <f>IF(VLOOKUP($A997,Parts!$A:$AM,N$1,0)="X",AE$2,"")</f>
        <v/>
      </c>
      <c r="O997" t="str">
        <f>IF(VLOOKUP($A997,Parts!$A:$AM,O$1,0)="X",AF$2,"")</f>
        <v/>
      </c>
      <c r="P997" t="str">
        <f t="shared" si="16"/>
        <v xml:space="preserve">    MODULE
    { name = ModuleTagEngineLiquidTurbo }
    MODULE
    { name = ModuleTagHumanRated }
</v>
      </c>
    </row>
    <row r="998" spans="1:16" x14ac:dyDescent="0.25">
      <c r="A998" t="str">
        <f>Table15[[#This Row],[Name]]</f>
        <v>KW5mengineGriffonC</v>
      </c>
      <c r="B998" t="str">
        <f>IF(VLOOKUP($A998,Parts!$A:$AM,B$1,0)="X",S$2,"")</f>
        <v/>
      </c>
      <c r="C998" t="str">
        <f>IF(VLOOKUP($A998,Parts!$A:$AM,C$1,0)="X",T$2,"")</f>
        <v/>
      </c>
      <c r="D998" t="str">
        <f>IF(VLOOKUP($A998,Parts!$A:$AM,D$1,0)="X",U$2,"")</f>
        <v/>
      </c>
      <c r="E998" t="str">
        <f>IF(VLOOKUP($A998,Parts!$A:$AM,E$1,0)="X",V$2,"")</f>
        <v/>
      </c>
      <c r="F998" t="str">
        <f>IF(VLOOKUP($A998,Parts!$A:$AM,F$1,0)="X",W$2,"")</f>
        <v xml:space="preserve">    MODULE
    { name = ModuleTagEngineLiquidTurbo }
</v>
      </c>
      <c r="G998" t="str">
        <f>IF(VLOOKUP($A998,Parts!$A:$AM,G$1,0)="X",X$2,"")</f>
        <v/>
      </c>
      <c r="H998" t="str">
        <f>IF(VLOOKUP($A998,Parts!$A:$AM,H$1,0)="X",Y$2,"")</f>
        <v/>
      </c>
      <c r="I998" t="str">
        <f>IF(VLOOKUP($A998,Parts!$A:$AM,I$1,0)="X",Z$2,"")</f>
        <v xml:space="preserve">    MODULE
    { name = ModuleTagHumanRated }
</v>
      </c>
      <c r="J998" t="str">
        <f>IF(VLOOKUP($A998,Parts!$A:$AM,J$1,0)="X",AA$2,"")</f>
        <v/>
      </c>
      <c r="K998" t="str">
        <f>IF(VLOOKUP($A998,Parts!$A:$AM,K$1,0)="X",AB$2,"")</f>
        <v/>
      </c>
      <c r="L998" t="str">
        <f>IF(VLOOKUP($A998,Parts!$A:$AM,L$1,0)="X",AC$2,"")</f>
        <v/>
      </c>
      <c r="M998" t="str">
        <f>IF(VLOOKUP($A998,Parts!$A:$AM,M$1,0)="X",AD$2,"")</f>
        <v/>
      </c>
      <c r="N998" t="str">
        <f>IF(VLOOKUP($A998,Parts!$A:$AM,N$1,0)="X",AE$2,"")</f>
        <v/>
      </c>
      <c r="O998" t="str">
        <f>IF(VLOOKUP($A998,Parts!$A:$AM,O$1,0)="X",AF$2,"")</f>
        <v/>
      </c>
      <c r="P998" t="str">
        <f t="shared" si="16"/>
        <v xml:space="preserve">    MODULE
    { name = ModuleTagEngineLiquidTurbo }
    MODULE
    { name = ModuleTagHumanRated }
</v>
      </c>
    </row>
    <row r="999" spans="1:16" x14ac:dyDescent="0.25">
      <c r="A999" t="str">
        <f>Table15[[#This Row],[Name]]</f>
        <v>RSBengineF1</v>
      </c>
      <c r="B999" t="str">
        <f>IF(VLOOKUP($A999,Parts!$A:$AM,B$1,0)="X",S$2,"")</f>
        <v/>
      </c>
      <c r="C999" t="str">
        <f>IF(VLOOKUP($A999,Parts!$A:$AM,C$1,0)="X",T$2,"")</f>
        <v/>
      </c>
      <c r="D999" t="str">
        <f>IF(VLOOKUP($A999,Parts!$A:$AM,D$1,0)="X",U$2,"")</f>
        <v/>
      </c>
      <c r="E999" t="str">
        <f>IF(VLOOKUP($A999,Parts!$A:$AM,E$1,0)="X",V$2,"")</f>
        <v/>
      </c>
      <c r="F999" t="str">
        <f>IF(VLOOKUP($A999,Parts!$A:$AM,F$1,0)="X",W$2,"")</f>
        <v xml:space="preserve">    MODULE
    { name = ModuleTagEngineLiquidTurbo }
</v>
      </c>
      <c r="G999" t="str">
        <f>IF(VLOOKUP($A999,Parts!$A:$AM,G$1,0)="X",X$2,"")</f>
        <v/>
      </c>
      <c r="H999" t="str">
        <f>IF(VLOOKUP($A999,Parts!$A:$AM,H$1,0)="X",Y$2,"")</f>
        <v/>
      </c>
      <c r="I999" t="str">
        <f>IF(VLOOKUP($A999,Parts!$A:$AM,I$1,0)="X",Z$2,"")</f>
        <v xml:space="preserve">    MODULE
    { name = ModuleTagHumanRated }
</v>
      </c>
      <c r="J999" t="str">
        <f>IF(VLOOKUP($A999,Parts!$A:$AM,J$1,0)="X",AA$2,"")</f>
        <v/>
      </c>
      <c r="K999" t="str">
        <f>IF(VLOOKUP($A999,Parts!$A:$AM,K$1,0)="X",AB$2,"")</f>
        <v/>
      </c>
      <c r="L999" t="str">
        <f>IF(VLOOKUP($A999,Parts!$A:$AM,L$1,0)="X",AC$2,"")</f>
        <v/>
      </c>
      <c r="M999" t="str">
        <f>IF(VLOOKUP($A999,Parts!$A:$AM,M$1,0)="X",AD$2,"")</f>
        <v/>
      </c>
      <c r="N999" t="str">
        <f>IF(VLOOKUP($A999,Parts!$A:$AM,N$1,0)="X",AE$2,"")</f>
        <v/>
      </c>
      <c r="O999" t="str">
        <f>IF(VLOOKUP($A999,Parts!$A:$AM,O$1,0)="X",AF$2,"")</f>
        <v/>
      </c>
      <c r="P999" t="str">
        <f t="shared" si="16"/>
        <v xml:space="preserve">    MODULE
    { name = ModuleTagEngineLiquidTurbo }
    MODULE
    { name = ModuleTagHumanRated }
</v>
      </c>
    </row>
    <row r="1000" spans="1:16" x14ac:dyDescent="0.25">
      <c r="A1000" t="str">
        <f>Table15[[#This Row],[Name]]</f>
        <v>Size3AdvancedEngine</v>
      </c>
      <c r="B1000" t="str">
        <f>IF(VLOOKUP($A1000,Parts!$A:$AM,B$1,0)="X",S$2,"")</f>
        <v/>
      </c>
      <c r="C1000" t="str">
        <f>IF(VLOOKUP($A1000,Parts!$A:$AM,C$1,0)="X",T$2,"")</f>
        <v/>
      </c>
      <c r="D1000" t="str">
        <f>IF(VLOOKUP($A1000,Parts!$A:$AM,D$1,0)="X",U$2,"")</f>
        <v/>
      </c>
      <c r="E1000" t="str">
        <f>IF(VLOOKUP($A1000,Parts!$A:$AM,E$1,0)="X",V$2,"")</f>
        <v/>
      </c>
      <c r="F1000" t="str">
        <f>IF(VLOOKUP($A1000,Parts!$A:$AM,F$1,0)="X",W$2,"")</f>
        <v xml:space="preserve">    MODULE
    { name = ModuleTagEngineLiquidTurbo }
</v>
      </c>
      <c r="G1000" t="str">
        <f>IF(VLOOKUP($A1000,Parts!$A:$AM,G$1,0)="X",X$2,"")</f>
        <v/>
      </c>
      <c r="H1000" t="str">
        <f>IF(VLOOKUP($A1000,Parts!$A:$AM,H$1,0)="X",Y$2,"")</f>
        <v/>
      </c>
      <c r="I1000" t="str">
        <f>IF(VLOOKUP($A1000,Parts!$A:$AM,I$1,0)="X",Z$2,"")</f>
        <v xml:space="preserve">    MODULE
    { name = ModuleTagHumanRated }
</v>
      </c>
      <c r="J1000" t="str">
        <f>IF(VLOOKUP($A1000,Parts!$A:$AM,J$1,0)="X",AA$2,"")</f>
        <v/>
      </c>
      <c r="K1000" t="str">
        <f>IF(VLOOKUP($A1000,Parts!$A:$AM,K$1,0)="X",AB$2,"")</f>
        <v/>
      </c>
      <c r="L1000" t="str">
        <f>IF(VLOOKUP($A1000,Parts!$A:$AM,L$1,0)="X",AC$2,"")</f>
        <v/>
      </c>
      <c r="M1000" t="str">
        <f>IF(VLOOKUP($A1000,Parts!$A:$AM,M$1,0)="X",AD$2,"")</f>
        <v/>
      </c>
      <c r="N1000" t="str">
        <f>IF(VLOOKUP($A1000,Parts!$A:$AM,N$1,0)="X",AE$2,"")</f>
        <v/>
      </c>
      <c r="O1000" t="str">
        <f>IF(VLOOKUP($A1000,Parts!$A:$AM,O$1,0)="X",AF$2,"")</f>
        <v/>
      </c>
      <c r="P1000" t="str">
        <f t="shared" si="16"/>
        <v xml:space="preserve">    MODULE
    { name = ModuleTagEngineLiquidTurbo }
    MODULE
    { name = ModuleTagHumanRated }
</v>
      </c>
    </row>
    <row r="1001" spans="1:16" x14ac:dyDescent="0.25">
      <c r="A1001" t="str">
        <f>Table15[[#This Row],[Name]]</f>
        <v>SSTU-FR-D6</v>
      </c>
      <c r="B1001" t="str">
        <f>IF(VLOOKUP($A1001,Parts!$A:$AM,B$1,0)="X",S$2,"")</f>
        <v/>
      </c>
      <c r="C1001" t="str">
        <f>IF(VLOOKUP($A1001,Parts!$A:$AM,C$1,0)="X",T$2,"")</f>
        <v/>
      </c>
      <c r="D1001" t="str">
        <f>IF(VLOOKUP($A1001,Parts!$A:$AM,D$1,0)="X",U$2,"")</f>
        <v/>
      </c>
      <c r="E1001" t="str">
        <f>IF(VLOOKUP($A1001,Parts!$A:$AM,E$1,0)="X",V$2,"")</f>
        <v/>
      </c>
      <c r="F1001" t="str">
        <f>IF(VLOOKUP($A1001,Parts!$A:$AM,F$1,0)="X",W$2,"")</f>
        <v/>
      </c>
      <c r="G1001" t="str">
        <f>IF(VLOOKUP($A1001,Parts!$A:$AM,G$1,0)="X",X$2,"")</f>
        <v/>
      </c>
      <c r="H1001" t="str">
        <f>IF(VLOOKUP($A1001,Parts!$A:$AM,H$1,0)="X",Y$2,"")</f>
        <v/>
      </c>
      <c r="I1001" t="str">
        <f>IF(VLOOKUP($A1001,Parts!$A:$AM,I$1,0)="X",Z$2,"")</f>
        <v/>
      </c>
      <c r="J1001" t="str">
        <f>IF(VLOOKUP($A1001,Parts!$A:$AM,J$1,0)="X",AA$2,"")</f>
        <v/>
      </c>
      <c r="K1001" t="str">
        <f>IF(VLOOKUP($A1001,Parts!$A:$AM,K$1,0)="X",AB$2,"")</f>
        <v/>
      </c>
      <c r="L1001" t="str">
        <f>IF(VLOOKUP($A1001,Parts!$A:$AM,L$1,0)="X",AC$2,"")</f>
        <v/>
      </c>
      <c r="M1001" t="str">
        <f>IF(VLOOKUP($A1001,Parts!$A:$AM,M$1,0)="X",AD$2,"")</f>
        <v/>
      </c>
      <c r="N1001" t="str">
        <f>IF(VLOOKUP($A1001,Parts!$A:$AM,N$1,0)="X",AE$2,"")</f>
        <v/>
      </c>
      <c r="O1001" t="str">
        <f>IF(VLOOKUP($A1001,Parts!$A:$AM,O$1,0)="X",AF$2,"")</f>
        <v/>
      </c>
      <c r="P1001" t="str">
        <f t="shared" si="16"/>
        <v/>
      </c>
    </row>
    <row r="1002" spans="1:16" x14ac:dyDescent="0.25">
      <c r="A1002" t="str">
        <f>Table15[[#This Row],[Name]]</f>
        <v>SSTU-LC2-POD</v>
      </c>
      <c r="B1002" t="str">
        <f>IF(VLOOKUP($A1002,Parts!$A:$AM,B$1,0)="X",S$2,"")</f>
        <v/>
      </c>
      <c r="C1002" t="str">
        <f>IF(VLOOKUP($A1002,Parts!$A:$AM,C$1,0)="X",T$2,"")</f>
        <v/>
      </c>
      <c r="D1002" t="str">
        <f>IF(VLOOKUP($A1002,Parts!$A:$AM,D$1,0)="X",U$2,"")</f>
        <v/>
      </c>
      <c r="E1002" t="str">
        <f>IF(VLOOKUP($A1002,Parts!$A:$AM,E$1,0)="X",V$2,"")</f>
        <v/>
      </c>
      <c r="F1002" t="str">
        <f>IF(VLOOKUP($A1002,Parts!$A:$AM,F$1,0)="X",W$2,"")</f>
        <v/>
      </c>
      <c r="G1002" t="str">
        <f>IF(VLOOKUP($A1002,Parts!$A:$AM,G$1,0)="X",X$2,"")</f>
        <v/>
      </c>
      <c r="H1002" t="str">
        <f>IF(VLOOKUP($A1002,Parts!$A:$AM,H$1,0)="X",Y$2,"")</f>
        <v/>
      </c>
      <c r="I1002" t="str">
        <f>IF(VLOOKUP($A1002,Parts!$A:$AM,I$1,0)="X",Z$2,"")</f>
        <v/>
      </c>
      <c r="J1002" t="str">
        <f>IF(VLOOKUP($A1002,Parts!$A:$AM,J$1,0)="X",AA$2,"")</f>
        <v/>
      </c>
      <c r="K1002" t="str">
        <f>IF(VLOOKUP($A1002,Parts!$A:$AM,K$1,0)="X",AB$2,"")</f>
        <v/>
      </c>
      <c r="L1002" t="str">
        <f>IF(VLOOKUP($A1002,Parts!$A:$AM,L$1,0)="X",AC$2,"")</f>
        <v/>
      </c>
      <c r="M1002" t="str">
        <f>IF(VLOOKUP($A1002,Parts!$A:$AM,M$1,0)="X",AD$2,"")</f>
        <v/>
      </c>
      <c r="N1002" t="str">
        <f>IF(VLOOKUP($A1002,Parts!$A:$AM,N$1,0)="X",AE$2,"")</f>
        <v/>
      </c>
      <c r="O1002" t="str">
        <f>IF(VLOOKUP($A1002,Parts!$A:$AM,O$1,0)="X",AF$2,"")</f>
        <v/>
      </c>
      <c r="P1002" t="str">
        <f t="shared" si="16"/>
        <v/>
      </c>
    </row>
    <row r="1003" spans="1:16" x14ac:dyDescent="0.25">
      <c r="A1003" t="str">
        <f>Table15[[#This Row],[Name]]</f>
        <v>turboJet</v>
      </c>
      <c r="B1003" t="str">
        <f>IF(VLOOKUP($A1003,Parts!$A:$AM,B$1,0)="X",S$2,"")</f>
        <v/>
      </c>
      <c r="C1003" t="str">
        <f>IF(VLOOKUP($A1003,Parts!$A:$AM,C$1,0)="X",T$2,"")</f>
        <v/>
      </c>
      <c r="D1003" t="str">
        <f>IF(VLOOKUP($A1003,Parts!$A:$AM,D$1,0)="X",U$2,"")</f>
        <v/>
      </c>
      <c r="E1003" t="str">
        <f>IF(VLOOKUP($A1003,Parts!$A:$AM,E$1,0)="X",V$2,"")</f>
        <v/>
      </c>
      <c r="F1003" t="str">
        <f>IF(VLOOKUP($A1003,Parts!$A:$AM,F$1,0)="X",W$2,"")</f>
        <v/>
      </c>
      <c r="G1003" t="str">
        <f>IF(VLOOKUP($A1003,Parts!$A:$AM,G$1,0)="X",X$2,"")</f>
        <v/>
      </c>
      <c r="H1003" t="str">
        <f>IF(VLOOKUP($A1003,Parts!$A:$AM,H$1,0)="X",Y$2,"")</f>
        <v/>
      </c>
      <c r="I1003" t="str">
        <f>IF(VLOOKUP($A1003,Parts!$A:$AM,I$1,0)="X",Z$2,"")</f>
        <v/>
      </c>
      <c r="J1003" t="str">
        <f>IF(VLOOKUP($A1003,Parts!$A:$AM,J$1,0)="X",AA$2,"")</f>
        <v/>
      </c>
      <c r="K1003" t="str">
        <f>IF(VLOOKUP($A1003,Parts!$A:$AM,K$1,0)="X",AB$2,"")</f>
        <v/>
      </c>
      <c r="L1003" t="str">
        <f>IF(VLOOKUP($A1003,Parts!$A:$AM,L$1,0)="X",AC$2,"")</f>
        <v/>
      </c>
      <c r="M1003" t="str">
        <f>IF(VLOOKUP($A1003,Parts!$A:$AM,M$1,0)="X",AD$2,"")</f>
        <v/>
      </c>
      <c r="N1003" t="str">
        <f>IF(VLOOKUP($A1003,Parts!$A:$AM,N$1,0)="X",AE$2,"")</f>
        <v/>
      </c>
      <c r="O1003" t="str">
        <f>IF(VLOOKUP($A1003,Parts!$A:$AM,O$1,0)="X",AF$2,"")</f>
        <v/>
      </c>
      <c r="P1003" t="str">
        <f t="shared" si="16"/>
        <v/>
      </c>
    </row>
    <row r="1004" spans="1:16" x14ac:dyDescent="0.25">
      <c r="A1004" t="str">
        <f>Table15[[#This Row],[Name]]</f>
        <v>Mk1?S39?Cockpit</v>
      </c>
      <c r="B1004" t="str">
        <f>IF(VLOOKUP($A1004,Parts!$A:$AM,B$1,0)="X",S$2,"")</f>
        <v/>
      </c>
      <c r="C1004" t="str">
        <f>IF(VLOOKUP($A1004,Parts!$A:$AM,C$1,0)="X",T$2,"")</f>
        <v/>
      </c>
      <c r="D1004" t="str">
        <f>IF(VLOOKUP($A1004,Parts!$A:$AM,D$1,0)="X",U$2,"")</f>
        <v/>
      </c>
      <c r="E1004" t="str">
        <f>IF(VLOOKUP($A1004,Parts!$A:$AM,E$1,0)="X",V$2,"")</f>
        <v/>
      </c>
      <c r="F1004" t="str">
        <f>IF(VLOOKUP($A1004,Parts!$A:$AM,F$1,0)="X",W$2,"")</f>
        <v/>
      </c>
      <c r="G1004" t="str">
        <f>IF(VLOOKUP($A1004,Parts!$A:$AM,G$1,0)="X",X$2,"")</f>
        <v/>
      </c>
      <c r="H1004" t="str">
        <f>IF(VLOOKUP($A1004,Parts!$A:$AM,H$1,0)="X",Y$2,"")</f>
        <v xml:space="preserve">    MODULE
    { name = ModuleTagHabitable }
</v>
      </c>
      <c r="I1004" t="str">
        <f>IF(VLOOKUP($A1004,Parts!$A:$AM,I$1,0)="X",Z$2,"")</f>
        <v/>
      </c>
      <c r="J1004" t="str">
        <f>IF(VLOOKUP($A1004,Parts!$A:$AM,J$1,0)="X",AA$2,"")</f>
        <v/>
      </c>
      <c r="K1004" t="str">
        <f>IF(VLOOKUP($A1004,Parts!$A:$AM,K$1,0)="X",AB$2,"")</f>
        <v/>
      </c>
      <c r="L1004" t="str">
        <f>IF(VLOOKUP($A1004,Parts!$A:$AM,L$1,0)="X",AC$2,"")</f>
        <v/>
      </c>
      <c r="M1004" t="str">
        <f>IF(VLOOKUP($A1004,Parts!$A:$AM,M$1,0)="X",AD$2,"")</f>
        <v/>
      </c>
      <c r="N1004" t="str">
        <f>IF(VLOOKUP($A1004,Parts!$A:$AM,N$1,0)="X",AE$2,"")</f>
        <v/>
      </c>
      <c r="O1004" t="str">
        <f>IF(VLOOKUP($A1004,Parts!$A:$AM,O$1,0)="X",AF$2,"")</f>
        <v/>
      </c>
      <c r="P1004" t="str">
        <f t="shared" si="16"/>
        <v xml:space="preserve">    MODULE
    { name = ModuleTagHabitable }
</v>
      </c>
    </row>
    <row r="1005" spans="1:16" x14ac:dyDescent="0.25">
      <c r="A1005" t="str">
        <f>Table15[[#This Row],[Name]]</f>
        <v>Trainer?Cockpit</v>
      </c>
      <c r="B1005" t="str">
        <f>IF(VLOOKUP($A1005,Parts!$A:$AM,B$1,0)="X",S$2,"")</f>
        <v/>
      </c>
      <c r="C1005" t="str">
        <f>IF(VLOOKUP($A1005,Parts!$A:$AM,C$1,0)="X",T$2,"")</f>
        <v/>
      </c>
      <c r="D1005" t="str">
        <f>IF(VLOOKUP($A1005,Parts!$A:$AM,D$1,0)="X",U$2,"")</f>
        <v/>
      </c>
      <c r="E1005" t="str">
        <f>IF(VLOOKUP($A1005,Parts!$A:$AM,E$1,0)="X",V$2,"")</f>
        <v/>
      </c>
      <c r="F1005" t="str">
        <f>IF(VLOOKUP($A1005,Parts!$A:$AM,F$1,0)="X",W$2,"")</f>
        <v/>
      </c>
      <c r="G1005" t="str">
        <f>IF(VLOOKUP($A1005,Parts!$A:$AM,G$1,0)="X",X$2,"")</f>
        <v/>
      </c>
      <c r="H1005" t="str">
        <f>IF(VLOOKUP($A1005,Parts!$A:$AM,H$1,0)="X",Y$2,"")</f>
        <v xml:space="preserve">    MODULE
    { name = ModuleTagHabitable }
</v>
      </c>
      <c r="I1005" t="str">
        <f>IF(VLOOKUP($A1005,Parts!$A:$AM,I$1,0)="X",Z$2,"")</f>
        <v/>
      </c>
      <c r="J1005" t="str">
        <f>IF(VLOOKUP($A1005,Parts!$A:$AM,J$1,0)="X",AA$2,"")</f>
        <v/>
      </c>
      <c r="K1005" t="str">
        <f>IF(VLOOKUP($A1005,Parts!$A:$AM,K$1,0)="X",AB$2,"")</f>
        <v/>
      </c>
      <c r="L1005" t="str">
        <f>IF(VLOOKUP($A1005,Parts!$A:$AM,L$1,0)="X",AC$2,"")</f>
        <v/>
      </c>
      <c r="M1005" t="str">
        <f>IF(VLOOKUP($A1005,Parts!$A:$AM,M$1,0)="X",AD$2,"")</f>
        <v/>
      </c>
      <c r="N1005" t="str">
        <f>IF(VLOOKUP($A1005,Parts!$A:$AM,N$1,0)="X",AE$2,"")</f>
        <v/>
      </c>
      <c r="O1005" t="str">
        <f>IF(VLOOKUP($A1005,Parts!$A:$AM,O$1,0)="X",AF$2,"")</f>
        <v/>
      </c>
      <c r="P1005" t="str">
        <f t="shared" si="16"/>
        <v xml:space="preserve">    MODULE
    { name = ModuleTagHabitable }
</v>
      </c>
    </row>
    <row r="1006" spans="1:16" x14ac:dyDescent="0.25">
      <c r="A1006" t="str">
        <f>Table15[[#This Row],[Name]]</f>
        <v>Castor-4A</v>
      </c>
      <c r="B1006" t="str">
        <f>IF(VLOOKUP($A1006,Parts!$A:$AM,B$1,0)="X",S$2,"")</f>
        <v/>
      </c>
      <c r="C1006" t="str">
        <f>IF(VLOOKUP($A1006,Parts!$A:$AM,C$1,0)="X",T$2,"")</f>
        <v/>
      </c>
      <c r="D1006" t="str">
        <f>IF(VLOOKUP($A1006,Parts!$A:$AM,D$1,0)="X",U$2,"")</f>
        <v/>
      </c>
      <c r="E1006" t="str">
        <f>IF(VLOOKUP($A1006,Parts!$A:$AM,E$1,0)="X",V$2,"")</f>
        <v/>
      </c>
      <c r="F1006" t="str">
        <f>IF(VLOOKUP($A1006,Parts!$A:$AM,F$1,0)="X",W$2,"")</f>
        <v/>
      </c>
      <c r="G1006" t="str">
        <f>IF(VLOOKUP($A1006,Parts!$A:$AM,G$1,0)="X",X$2,"")</f>
        <v/>
      </c>
      <c r="H1006" t="str">
        <f>IF(VLOOKUP($A1006,Parts!$A:$AM,H$1,0)="X",Y$2,"")</f>
        <v/>
      </c>
      <c r="I1006" t="str">
        <f>IF(VLOOKUP($A1006,Parts!$A:$AM,I$1,0)="X",Z$2,"")</f>
        <v/>
      </c>
      <c r="J1006" t="str">
        <f>IF(VLOOKUP($A1006,Parts!$A:$AM,J$1,0)="X",AA$2,"")</f>
        <v/>
      </c>
      <c r="K1006" t="str">
        <f>IF(VLOOKUP($A1006,Parts!$A:$AM,K$1,0)="X",AB$2,"")</f>
        <v/>
      </c>
      <c r="L1006" t="str">
        <f>IF(VLOOKUP($A1006,Parts!$A:$AM,L$1,0)="X",AC$2,"")</f>
        <v/>
      </c>
      <c r="M1006" t="str">
        <f>IF(VLOOKUP($A1006,Parts!$A:$AM,M$1,0)="X",AD$2,"")</f>
        <v/>
      </c>
      <c r="N1006" t="str">
        <f>IF(VLOOKUP($A1006,Parts!$A:$AM,N$1,0)="X",AE$2,"")</f>
        <v/>
      </c>
      <c r="O1006" t="str">
        <f>IF(VLOOKUP($A1006,Parts!$A:$AM,O$1,0)="X",AF$2,"")</f>
        <v/>
      </c>
      <c r="P1006" t="str">
        <f t="shared" si="16"/>
        <v/>
      </c>
    </row>
    <row r="1007" spans="1:16" x14ac:dyDescent="0.25">
      <c r="A1007" t="str">
        <f>Table15[[#This Row],[Name]]</f>
        <v>RSBengineF1A</v>
      </c>
      <c r="B1007" t="str">
        <f>IF(VLOOKUP($A1007,Parts!$A:$AM,B$1,0)="X",S$2,"")</f>
        <v/>
      </c>
      <c r="C1007" t="str">
        <f>IF(VLOOKUP($A1007,Parts!$A:$AM,C$1,0)="X",T$2,"")</f>
        <v/>
      </c>
      <c r="D1007" t="str">
        <f>IF(VLOOKUP($A1007,Parts!$A:$AM,D$1,0)="X",U$2,"")</f>
        <v/>
      </c>
      <c r="E1007" t="str">
        <f>IF(VLOOKUP($A1007,Parts!$A:$AM,E$1,0)="X",V$2,"")</f>
        <v/>
      </c>
      <c r="F1007" t="str">
        <f>IF(VLOOKUP($A1007,Parts!$A:$AM,F$1,0)="X",W$2,"")</f>
        <v xml:space="preserve">    MODULE
    { name = ModuleTagEngineLiquidTurbo }
</v>
      </c>
      <c r="G1007" t="str">
        <f>IF(VLOOKUP($A1007,Parts!$A:$AM,G$1,0)="X",X$2,"")</f>
        <v/>
      </c>
      <c r="H1007" t="str">
        <f>IF(VLOOKUP($A1007,Parts!$A:$AM,H$1,0)="X",Y$2,"")</f>
        <v/>
      </c>
      <c r="I1007" t="str">
        <f>IF(VLOOKUP($A1007,Parts!$A:$AM,I$1,0)="X",Z$2,"")</f>
        <v xml:space="preserve">    MODULE
    { name = ModuleTagHumanRated }
</v>
      </c>
      <c r="J1007" t="str">
        <f>IF(VLOOKUP($A1007,Parts!$A:$AM,J$1,0)="X",AA$2,"")</f>
        <v/>
      </c>
      <c r="K1007" t="str">
        <f>IF(VLOOKUP($A1007,Parts!$A:$AM,K$1,0)="X",AB$2,"")</f>
        <v/>
      </c>
      <c r="L1007" t="str">
        <f>IF(VLOOKUP($A1007,Parts!$A:$AM,L$1,0)="X",AC$2,"")</f>
        <v/>
      </c>
      <c r="M1007" t="str">
        <f>IF(VLOOKUP($A1007,Parts!$A:$AM,M$1,0)="X",AD$2,"")</f>
        <v/>
      </c>
      <c r="N1007" t="str">
        <f>IF(VLOOKUP($A1007,Parts!$A:$AM,N$1,0)="X",AE$2,"")</f>
        <v/>
      </c>
      <c r="O1007" t="str">
        <f>IF(VLOOKUP($A1007,Parts!$A:$AM,O$1,0)="X",AF$2,"")</f>
        <v/>
      </c>
      <c r="P1007" t="str">
        <f t="shared" si="16"/>
        <v xml:space="preserve">    MODULE
    { name = ModuleTagEngineLiquidTurbo }
    MODULE
    { name = ModuleTagHumanRated }
</v>
      </c>
    </row>
    <row r="1008" spans="1:16" x14ac:dyDescent="0.25">
      <c r="A1008" t="str">
        <f>Table15[[#This Row],[Name]]</f>
        <v>Castor-4AXL</v>
      </c>
      <c r="B1008" t="str">
        <f>IF(VLOOKUP($A1008,Parts!$A:$AM,B$1,0)="X",S$2,"")</f>
        <v/>
      </c>
      <c r="C1008" t="str">
        <f>IF(VLOOKUP($A1008,Parts!$A:$AM,C$1,0)="X",T$2,"")</f>
        <v/>
      </c>
      <c r="D1008" t="str">
        <f>IF(VLOOKUP($A1008,Parts!$A:$AM,D$1,0)="X",U$2,"")</f>
        <v/>
      </c>
      <c r="E1008" t="str">
        <f>IF(VLOOKUP($A1008,Parts!$A:$AM,E$1,0)="X",V$2,"")</f>
        <v/>
      </c>
      <c r="F1008" t="str">
        <f>IF(VLOOKUP($A1008,Parts!$A:$AM,F$1,0)="X",W$2,"")</f>
        <v/>
      </c>
      <c r="G1008" t="str">
        <f>IF(VLOOKUP($A1008,Parts!$A:$AM,G$1,0)="X",X$2,"")</f>
        <v xml:space="preserve">    MODULE
    { name = ModuleTagEngineSolid }
</v>
      </c>
      <c r="H1008" t="str">
        <f>IF(VLOOKUP($A1008,Parts!$A:$AM,H$1,0)="X",Y$2,"")</f>
        <v/>
      </c>
      <c r="I1008" t="str">
        <f>IF(VLOOKUP($A1008,Parts!$A:$AM,I$1,0)="X",Z$2,"")</f>
        <v/>
      </c>
      <c r="J1008" t="str">
        <f>IF(VLOOKUP($A1008,Parts!$A:$AM,J$1,0)="X",AA$2,"")</f>
        <v/>
      </c>
      <c r="K1008" t="str">
        <f>IF(VLOOKUP($A1008,Parts!$A:$AM,K$1,0)="X",AB$2,"")</f>
        <v/>
      </c>
      <c r="L1008" t="str">
        <f>IF(VLOOKUP($A1008,Parts!$A:$AM,L$1,0)="X",AC$2,"")</f>
        <v/>
      </c>
      <c r="M1008" t="str">
        <f>IF(VLOOKUP($A1008,Parts!$A:$AM,M$1,0)="X",AD$2,"")</f>
        <v/>
      </c>
      <c r="N1008" t="str">
        <f>IF(VLOOKUP($A1008,Parts!$A:$AM,N$1,0)="X",AE$2,"")</f>
        <v/>
      </c>
      <c r="O1008" t="str">
        <f>IF(VLOOKUP($A1008,Parts!$A:$AM,O$1,0)="X",AF$2,"")</f>
        <v/>
      </c>
      <c r="P1008" t="str">
        <f t="shared" si="16"/>
        <v xml:space="preserve">    MODULE
    { name = ModuleTagEngineSolid }
</v>
      </c>
    </row>
    <row r="1009" spans="1:16" x14ac:dyDescent="0.25">
      <c r="A1009" t="str">
        <f>Table15[[#This Row],[Name]]</f>
        <v>E-1</v>
      </c>
      <c r="B1009" t="str">
        <f>IF(VLOOKUP($A1009,Parts!$A:$AM,B$1,0)="X",S$2,"")</f>
        <v/>
      </c>
      <c r="C1009" t="str">
        <f>IF(VLOOKUP($A1009,Parts!$A:$AM,C$1,0)="X",T$2,"")</f>
        <v/>
      </c>
      <c r="D1009" t="str">
        <f>IF(VLOOKUP($A1009,Parts!$A:$AM,D$1,0)="X",U$2,"")</f>
        <v/>
      </c>
      <c r="E1009" t="str">
        <f>IF(VLOOKUP($A1009,Parts!$A:$AM,E$1,0)="X",V$2,"")</f>
        <v/>
      </c>
      <c r="F1009" t="str">
        <f>IF(VLOOKUP($A1009,Parts!$A:$AM,F$1,0)="X",W$2,"")</f>
        <v/>
      </c>
      <c r="G1009" t="str">
        <f>IF(VLOOKUP($A1009,Parts!$A:$AM,G$1,0)="X",X$2,"")</f>
        <v/>
      </c>
      <c r="H1009" t="str">
        <f>IF(VLOOKUP($A1009,Parts!$A:$AM,H$1,0)="X",Y$2,"")</f>
        <v/>
      </c>
      <c r="I1009" t="str">
        <f>IF(VLOOKUP($A1009,Parts!$A:$AM,I$1,0)="X",Z$2,"")</f>
        <v/>
      </c>
      <c r="J1009" t="str">
        <f>IF(VLOOKUP($A1009,Parts!$A:$AM,J$1,0)="X",AA$2,"")</f>
        <v/>
      </c>
      <c r="K1009" t="str">
        <f>IF(VLOOKUP($A1009,Parts!$A:$AM,K$1,0)="X",AB$2,"")</f>
        <v/>
      </c>
      <c r="L1009" t="str">
        <f>IF(VLOOKUP($A1009,Parts!$A:$AM,L$1,0)="X",AC$2,"")</f>
        <v/>
      </c>
      <c r="M1009" t="str">
        <f>IF(VLOOKUP($A1009,Parts!$A:$AM,M$1,0)="X",AD$2,"")</f>
        <v/>
      </c>
      <c r="N1009" t="str">
        <f>IF(VLOOKUP($A1009,Parts!$A:$AM,N$1,0)="X",AE$2,"")</f>
        <v/>
      </c>
      <c r="O1009" t="str">
        <f>IF(VLOOKUP($A1009,Parts!$A:$AM,O$1,0)="X",AF$2,"")</f>
        <v/>
      </c>
      <c r="P1009" t="str">
        <f t="shared" si="16"/>
        <v/>
      </c>
    </row>
    <row r="1010" spans="1:16" x14ac:dyDescent="0.25">
      <c r="A1010" t="str">
        <f>Table15[[#This Row],[Name]]</f>
        <v>RSBengineF1B</v>
      </c>
      <c r="B1010" t="str">
        <f>IF(VLOOKUP($A1010,Parts!$A:$AM,B$1,0)="X",S$2,"")</f>
        <v/>
      </c>
      <c r="C1010" t="str">
        <f>IF(VLOOKUP($A1010,Parts!$A:$AM,C$1,0)="X",T$2,"")</f>
        <v/>
      </c>
      <c r="D1010" t="str">
        <f>IF(VLOOKUP($A1010,Parts!$A:$AM,D$1,0)="X",U$2,"")</f>
        <v/>
      </c>
      <c r="E1010" t="str">
        <f>IF(VLOOKUP($A1010,Parts!$A:$AM,E$1,0)="X",V$2,"")</f>
        <v/>
      </c>
      <c r="F1010" t="str">
        <f>IF(VLOOKUP($A1010,Parts!$A:$AM,F$1,0)="X",W$2,"")</f>
        <v xml:space="preserve">    MODULE
    { name = ModuleTagEngineLiquidTurbo }
</v>
      </c>
      <c r="G1010" t="str">
        <f>IF(VLOOKUP($A1010,Parts!$A:$AM,G$1,0)="X",X$2,"")</f>
        <v/>
      </c>
      <c r="H1010" t="str">
        <f>IF(VLOOKUP($A1010,Parts!$A:$AM,H$1,0)="X",Y$2,"")</f>
        <v/>
      </c>
      <c r="I1010" t="str">
        <f>IF(VLOOKUP($A1010,Parts!$A:$AM,I$1,0)="X",Z$2,"")</f>
        <v xml:space="preserve">    MODULE
    { name = ModuleTagHumanRated }
</v>
      </c>
      <c r="J1010" t="str">
        <f>IF(VLOOKUP($A1010,Parts!$A:$AM,J$1,0)="X",AA$2,"")</f>
        <v/>
      </c>
      <c r="K1010" t="str">
        <f>IF(VLOOKUP($A1010,Parts!$A:$AM,K$1,0)="X",AB$2,"")</f>
        <v/>
      </c>
      <c r="L1010" t="str">
        <f>IF(VLOOKUP($A1010,Parts!$A:$AM,L$1,0)="X",AC$2,"")</f>
        <v/>
      </c>
      <c r="M1010" t="str">
        <f>IF(VLOOKUP($A1010,Parts!$A:$AM,M$1,0)="X",AD$2,"")</f>
        <v/>
      </c>
      <c r="N1010" t="str">
        <f>IF(VLOOKUP($A1010,Parts!$A:$AM,N$1,0)="X",AE$2,"")</f>
        <v/>
      </c>
      <c r="O1010" t="str">
        <f>IF(VLOOKUP($A1010,Parts!$A:$AM,O$1,0)="X",AF$2,"")</f>
        <v/>
      </c>
      <c r="P1010" t="str">
        <f t="shared" si="16"/>
        <v xml:space="preserve">    MODULE
    { name = ModuleTagEngineLiquidTurbo }
    MODULE
    { name = ModuleTagHumanRated }
</v>
      </c>
    </row>
    <row r="1011" spans="1:16" x14ac:dyDescent="0.25">
      <c r="A1011" t="str">
        <f>Table15[[#This Row],[Name]]</f>
        <v>SSTU-MFT-D1</v>
      </c>
      <c r="B1011" t="str">
        <f>IF(VLOOKUP($A1011,Parts!$A:$AM,B$1,0)="X",S$2,"")</f>
        <v/>
      </c>
      <c r="C1011" t="str">
        <f>IF(VLOOKUP($A1011,Parts!$A:$AM,C$1,0)="X",T$2,"")</f>
        <v/>
      </c>
      <c r="D1011" t="str">
        <f>IF(VLOOKUP($A1011,Parts!$A:$AM,D$1,0)="X",U$2,"")</f>
        <v/>
      </c>
      <c r="E1011" t="str">
        <f>IF(VLOOKUP($A1011,Parts!$A:$AM,E$1,0)="X",V$2,"")</f>
        <v/>
      </c>
      <c r="F1011" t="str">
        <f>IF(VLOOKUP($A1011,Parts!$A:$AM,F$1,0)="X",W$2,"")</f>
        <v/>
      </c>
      <c r="G1011" t="str">
        <f>IF(VLOOKUP($A1011,Parts!$A:$AM,G$1,0)="X",X$2,"")</f>
        <v/>
      </c>
      <c r="H1011" t="str">
        <f>IF(VLOOKUP($A1011,Parts!$A:$AM,H$1,0)="X",Y$2,"")</f>
        <v/>
      </c>
      <c r="I1011" t="str">
        <f>IF(VLOOKUP($A1011,Parts!$A:$AM,I$1,0)="X",Z$2,"")</f>
        <v/>
      </c>
      <c r="J1011" t="str">
        <f>IF(VLOOKUP($A1011,Parts!$A:$AM,J$1,0)="X",AA$2,"")</f>
        <v/>
      </c>
      <c r="K1011" t="str">
        <f>IF(VLOOKUP($A1011,Parts!$A:$AM,K$1,0)="X",AB$2,"")</f>
        <v/>
      </c>
      <c r="L1011" t="str">
        <f>IF(VLOOKUP($A1011,Parts!$A:$AM,L$1,0)="X",AC$2,"")</f>
        <v/>
      </c>
      <c r="M1011" t="str">
        <f>IF(VLOOKUP($A1011,Parts!$A:$AM,M$1,0)="X",AD$2,"")</f>
        <v/>
      </c>
      <c r="N1011" t="str">
        <f>IF(VLOOKUP($A1011,Parts!$A:$AM,N$1,0)="X",AE$2,"")</f>
        <v/>
      </c>
      <c r="O1011" t="str">
        <f>IF(VLOOKUP($A1011,Parts!$A:$AM,O$1,0)="X",AF$2,"")</f>
        <v/>
      </c>
      <c r="P1011" t="str">
        <f t="shared" si="16"/>
        <v/>
      </c>
    </row>
    <row r="1012" spans="1:16" x14ac:dyDescent="0.25">
      <c r="A1012" t="str">
        <f>Table15[[#This Row],[Name]]</f>
        <v>aje_f404</v>
      </c>
      <c r="B1012" t="str">
        <f>IF(VLOOKUP($A1012,Parts!$A:$AM,B$1,0)="X",S$2,"")</f>
        <v/>
      </c>
      <c r="C1012" t="str">
        <f>IF(VLOOKUP($A1012,Parts!$A:$AM,C$1,0)="X",T$2,"")</f>
        <v/>
      </c>
      <c r="D1012" t="str">
        <f>IF(VLOOKUP($A1012,Parts!$A:$AM,D$1,0)="X",U$2,"")</f>
        <v/>
      </c>
      <c r="E1012" t="str">
        <f>IF(VLOOKUP($A1012,Parts!$A:$AM,E$1,0)="X",V$2,"")</f>
        <v/>
      </c>
      <c r="F1012" t="str">
        <f>IF(VLOOKUP($A1012,Parts!$A:$AM,F$1,0)="X",W$2,"")</f>
        <v/>
      </c>
      <c r="G1012" t="str">
        <f>IF(VLOOKUP($A1012,Parts!$A:$AM,G$1,0)="X",X$2,"")</f>
        <v/>
      </c>
      <c r="H1012" t="str">
        <f>IF(VLOOKUP($A1012,Parts!$A:$AM,H$1,0)="X",Y$2,"")</f>
        <v/>
      </c>
      <c r="I1012" t="str">
        <f>IF(VLOOKUP($A1012,Parts!$A:$AM,I$1,0)="X",Z$2,"")</f>
        <v/>
      </c>
      <c r="J1012" t="str">
        <f>IF(VLOOKUP($A1012,Parts!$A:$AM,J$1,0)="X",AA$2,"")</f>
        <v/>
      </c>
      <c r="K1012" t="str">
        <f>IF(VLOOKUP($A1012,Parts!$A:$AM,K$1,0)="X",AB$2,"")</f>
        <v/>
      </c>
      <c r="L1012" t="str">
        <f>IF(VLOOKUP($A1012,Parts!$A:$AM,L$1,0)="X",AC$2,"")</f>
        <v/>
      </c>
      <c r="M1012" t="str">
        <f>IF(VLOOKUP($A1012,Parts!$A:$AM,M$1,0)="X",AD$2,"")</f>
        <v/>
      </c>
      <c r="N1012" t="str">
        <f>IF(VLOOKUP($A1012,Parts!$A:$AM,N$1,0)="X",AE$2,"")</f>
        <v/>
      </c>
      <c r="O1012" t="str">
        <f>IF(VLOOKUP($A1012,Parts!$A:$AM,O$1,0)="X",AF$2,"")</f>
        <v/>
      </c>
      <c r="P1012" t="str">
        <f t="shared" si="16"/>
        <v/>
      </c>
    </row>
    <row r="1013" spans="1:16" x14ac:dyDescent="0.25">
      <c r="A1013" t="str">
        <f>Table15[[#This Row],[Name]]</f>
        <v>F8f?Bearcat?Cockpit</v>
      </c>
      <c r="B1013" t="str">
        <f>IF(VLOOKUP($A1013,Parts!$A:$AM,B$1,0)="X",S$2,"")</f>
        <v/>
      </c>
      <c r="C1013" t="str">
        <f>IF(VLOOKUP($A1013,Parts!$A:$AM,C$1,0)="X",T$2,"")</f>
        <v/>
      </c>
      <c r="D1013" t="str">
        <f>IF(VLOOKUP($A1013,Parts!$A:$AM,D$1,0)="X",U$2,"")</f>
        <v/>
      </c>
      <c r="E1013" t="str">
        <f>IF(VLOOKUP($A1013,Parts!$A:$AM,E$1,0)="X",V$2,"")</f>
        <v/>
      </c>
      <c r="F1013" t="str">
        <f>IF(VLOOKUP($A1013,Parts!$A:$AM,F$1,0)="X",W$2,"")</f>
        <v/>
      </c>
      <c r="G1013" t="str">
        <f>IF(VLOOKUP($A1013,Parts!$A:$AM,G$1,0)="X",X$2,"")</f>
        <v/>
      </c>
      <c r="H1013" t="str">
        <f>IF(VLOOKUP($A1013,Parts!$A:$AM,H$1,0)="X",Y$2,"")</f>
        <v/>
      </c>
      <c r="I1013" t="str">
        <f>IF(VLOOKUP($A1013,Parts!$A:$AM,I$1,0)="X",Z$2,"")</f>
        <v/>
      </c>
      <c r="J1013" t="str">
        <f>IF(VLOOKUP($A1013,Parts!$A:$AM,J$1,0)="X",AA$2,"")</f>
        <v/>
      </c>
      <c r="K1013" t="str">
        <f>IF(VLOOKUP($A1013,Parts!$A:$AM,K$1,0)="X",AB$2,"")</f>
        <v/>
      </c>
      <c r="L1013" t="str">
        <f>IF(VLOOKUP($A1013,Parts!$A:$AM,L$1,0)="X",AC$2,"")</f>
        <v/>
      </c>
      <c r="M1013" t="str">
        <f>IF(VLOOKUP($A1013,Parts!$A:$AM,M$1,0)="X",AD$2,"")</f>
        <v/>
      </c>
      <c r="N1013" t="str">
        <f>IF(VLOOKUP($A1013,Parts!$A:$AM,N$1,0)="X",AE$2,"")</f>
        <v/>
      </c>
      <c r="O1013" t="str">
        <f>IF(VLOOKUP($A1013,Parts!$A:$AM,O$1,0)="X",AF$2,"")</f>
        <v/>
      </c>
      <c r="P1013" t="str">
        <f t="shared" si="16"/>
        <v/>
      </c>
    </row>
    <row r="1014" spans="1:16" x14ac:dyDescent="0.25">
      <c r="A1014" t="str">
        <f>Table15[[#This Row],[Name]]</f>
        <v>SSTU-MFT-D2</v>
      </c>
      <c r="B1014" t="str">
        <f>IF(VLOOKUP($A1014,Parts!$A:$AM,B$1,0)="X",S$2,"")</f>
        <v/>
      </c>
      <c r="C1014" t="str">
        <f>IF(VLOOKUP($A1014,Parts!$A:$AM,C$1,0)="X",T$2,"")</f>
        <v/>
      </c>
      <c r="D1014" t="str">
        <f>IF(VLOOKUP($A1014,Parts!$A:$AM,D$1,0)="X",U$2,"")</f>
        <v/>
      </c>
      <c r="E1014" t="str">
        <f>IF(VLOOKUP($A1014,Parts!$A:$AM,E$1,0)="X",V$2,"")</f>
        <v/>
      </c>
      <c r="F1014" t="str">
        <f>IF(VLOOKUP($A1014,Parts!$A:$AM,F$1,0)="X",W$2,"")</f>
        <v/>
      </c>
      <c r="G1014" t="str">
        <f>IF(VLOOKUP($A1014,Parts!$A:$AM,G$1,0)="X",X$2,"")</f>
        <v/>
      </c>
      <c r="H1014" t="str">
        <f>IF(VLOOKUP($A1014,Parts!$A:$AM,H$1,0)="X",Y$2,"")</f>
        <v/>
      </c>
      <c r="I1014" t="str">
        <f>IF(VLOOKUP($A1014,Parts!$A:$AM,I$1,0)="X",Z$2,"")</f>
        <v/>
      </c>
      <c r="J1014" t="str">
        <f>IF(VLOOKUP($A1014,Parts!$A:$AM,J$1,0)="X",AA$2,"")</f>
        <v/>
      </c>
      <c r="K1014" t="str">
        <f>IF(VLOOKUP($A1014,Parts!$A:$AM,K$1,0)="X",AB$2,"")</f>
        <v/>
      </c>
      <c r="L1014" t="str">
        <f>IF(VLOOKUP($A1014,Parts!$A:$AM,L$1,0)="X",AC$2,"")</f>
        <v/>
      </c>
      <c r="M1014" t="str">
        <f>IF(VLOOKUP($A1014,Parts!$A:$AM,M$1,0)="X",AD$2,"")</f>
        <v/>
      </c>
      <c r="N1014" t="str">
        <f>IF(VLOOKUP($A1014,Parts!$A:$AM,N$1,0)="X",AE$2,"")</f>
        <v/>
      </c>
      <c r="O1014" t="str">
        <f>IF(VLOOKUP($A1014,Parts!$A:$AM,O$1,0)="X",AF$2,"")</f>
        <v/>
      </c>
      <c r="P1014" t="str">
        <f t="shared" si="16"/>
        <v/>
      </c>
    </row>
    <row r="1015" spans="1:16" x14ac:dyDescent="0.25">
      <c r="A1015" t="str">
        <f>Table15[[#This Row],[Name]]</f>
        <v>SSTU-MFT-D3</v>
      </c>
      <c r="B1015" t="str">
        <f>IF(VLOOKUP($A1015,Parts!$A:$AM,B$1,0)="X",S$2,"")</f>
        <v/>
      </c>
      <c r="C1015" t="str">
        <f>IF(VLOOKUP($A1015,Parts!$A:$AM,C$1,0)="X",T$2,"")</f>
        <v/>
      </c>
      <c r="D1015" t="str">
        <f>IF(VLOOKUP($A1015,Parts!$A:$AM,D$1,0)="X",U$2,"")</f>
        <v/>
      </c>
      <c r="E1015" t="str">
        <f>IF(VLOOKUP($A1015,Parts!$A:$AM,E$1,0)="X",V$2,"")</f>
        <v/>
      </c>
      <c r="F1015" t="str">
        <f>IF(VLOOKUP($A1015,Parts!$A:$AM,F$1,0)="X",W$2,"")</f>
        <v/>
      </c>
      <c r="G1015" t="str">
        <f>IF(VLOOKUP($A1015,Parts!$A:$AM,G$1,0)="X",X$2,"")</f>
        <v/>
      </c>
      <c r="H1015" t="str">
        <f>IF(VLOOKUP($A1015,Parts!$A:$AM,H$1,0)="X",Y$2,"")</f>
        <v/>
      </c>
      <c r="I1015" t="str">
        <f>IF(VLOOKUP($A1015,Parts!$A:$AM,I$1,0)="X",Z$2,"")</f>
        <v/>
      </c>
      <c r="J1015" t="str">
        <f>IF(VLOOKUP($A1015,Parts!$A:$AM,J$1,0)="X",AA$2,"")</f>
        <v/>
      </c>
      <c r="K1015" t="str">
        <f>IF(VLOOKUP($A1015,Parts!$A:$AM,K$1,0)="X",AB$2,"")</f>
        <v/>
      </c>
      <c r="L1015" t="str">
        <f>IF(VLOOKUP($A1015,Parts!$A:$AM,L$1,0)="X",AC$2,"")</f>
        <v/>
      </c>
      <c r="M1015" t="str">
        <f>IF(VLOOKUP($A1015,Parts!$A:$AM,M$1,0)="X",AD$2,"")</f>
        <v/>
      </c>
      <c r="N1015" t="str">
        <f>IF(VLOOKUP($A1015,Parts!$A:$AM,N$1,0)="X",AE$2,"")</f>
        <v/>
      </c>
      <c r="O1015" t="str">
        <f>IF(VLOOKUP($A1015,Parts!$A:$AM,O$1,0)="X",AF$2,"")</f>
        <v/>
      </c>
      <c r="P1015" t="str">
        <f t="shared" si="16"/>
        <v/>
      </c>
    </row>
    <row r="1016" spans="1:16" x14ac:dyDescent="0.25">
      <c r="A1016" t="str">
        <f>Table15[[#This Row],[Name]]</f>
        <v>SSTU-MFT-D4</v>
      </c>
      <c r="B1016" t="str">
        <f>IF(VLOOKUP($A1016,Parts!$A:$AM,B$1,0)="X",S$2,"")</f>
        <v/>
      </c>
      <c r="C1016" t="str">
        <f>IF(VLOOKUP($A1016,Parts!$A:$AM,C$1,0)="X",T$2,"")</f>
        <v/>
      </c>
      <c r="D1016" t="str">
        <f>IF(VLOOKUP($A1016,Parts!$A:$AM,D$1,0)="X",U$2,"")</f>
        <v/>
      </c>
      <c r="E1016" t="str">
        <f>IF(VLOOKUP($A1016,Parts!$A:$AM,E$1,0)="X",V$2,"")</f>
        <v/>
      </c>
      <c r="F1016" t="str">
        <f>IF(VLOOKUP($A1016,Parts!$A:$AM,F$1,0)="X",W$2,"")</f>
        <v/>
      </c>
      <c r="G1016" t="str">
        <f>IF(VLOOKUP($A1016,Parts!$A:$AM,G$1,0)="X",X$2,"")</f>
        <v/>
      </c>
      <c r="H1016" t="str">
        <f>IF(VLOOKUP($A1016,Parts!$A:$AM,H$1,0)="X",Y$2,"")</f>
        <v/>
      </c>
      <c r="I1016" t="str">
        <f>IF(VLOOKUP($A1016,Parts!$A:$AM,I$1,0)="X",Z$2,"")</f>
        <v/>
      </c>
      <c r="J1016" t="str">
        <f>IF(VLOOKUP($A1016,Parts!$A:$AM,J$1,0)="X",AA$2,"")</f>
        <v/>
      </c>
      <c r="K1016" t="str">
        <f>IF(VLOOKUP($A1016,Parts!$A:$AM,K$1,0)="X",AB$2,"")</f>
        <v/>
      </c>
      <c r="L1016" t="str">
        <f>IF(VLOOKUP($A1016,Parts!$A:$AM,L$1,0)="X",AC$2,"")</f>
        <v/>
      </c>
      <c r="M1016" t="str">
        <f>IF(VLOOKUP($A1016,Parts!$A:$AM,M$1,0)="X",AD$2,"")</f>
        <v/>
      </c>
      <c r="N1016" t="str">
        <f>IF(VLOOKUP($A1016,Parts!$A:$AM,N$1,0)="X",AE$2,"")</f>
        <v/>
      </c>
      <c r="O1016" t="str">
        <f>IF(VLOOKUP($A1016,Parts!$A:$AM,O$1,0)="X",AF$2,"")</f>
        <v/>
      </c>
      <c r="P1016" t="str">
        <f t="shared" si="16"/>
        <v/>
      </c>
    </row>
    <row r="1017" spans="1:16" x14ac:dyDescent="0.25">
      <c r="A1017" t="str">
        <f>Table15[[#This Row],[Name]]</f>
        <v>SSTU-MFT-D5</v>
      </c>
      <c r="B1017" t="str">
        <f>IF(VLOOKUP($A1017,Parts!$A:$AM,B$1,0)="X",S$2,"")</f>
        <v/>
      </c>
      <c r="C1017" t="str">
        <f>IF(VLOOKUP($A1017,Parts!$A:$AM,C$1,0)="X",T$2,"")</f>
        <v/>
      </c>
      <c r="D1017" t="str">
        <f>IF(VLOOKUP($A1017,Parts!$A:$AM,D$1,0)="X",U$2,"")</f>
        <v/>
      </c>
      <c r="E1017" t="str">
        <f>IF(VLOOKUP($A1017,Parts!$A:$AM,E$1,0)="X",V$2,"")</f>
        <v/>
      </c>
      <c r="F1017" t="str">
        <f>IF(VLOOKUP($A1017,Parts!$A:$AM,F$1,0)="X",W$2,"")</f>
        <v/>
      </c>
      <c r="G1017" t="str">
        <f>IF(VLOOKUP($A1017,Parts!$A:$AM,G$1,0)="X",X$2,"")</f>
        <v/>
      </c>
      <c r="H1017" t="str">
        <f>IF(VLOOKUP($A1017,Parts!$A:$AM,H$1,0)="X",Y$2,"")</f>
        <v/>
      </c>
      <c r="I1017" t="str">
        <f>IF(VLOOKUP($A1017,Parts!$A:$AM,I$1,0)="X",Z$2,"")</f>
        <v/>
      </c>
      <c r="J1017" t="str">
        <f>IF(VLOOKUP($A1017,Parts!$A:$AM,J$1,0)="X",AA$2,"")</f>
        <v/>
      </c>
      <c r="K1017" t="str">
        <f>IF(VLOOKUP($A1017,Parts!$A:$AM,K$1,0)="X",AB$2,"")</f>
        <v/>
      </c>
      <c r="L1017" t="str">
        <f>IF(VLOOKUP($A1017,Parts!$A:$AM,L$1,0)="X",AC$2,"")</f>
        <v/>
      </c>
      <c r="M1017" t="str">
        <f>IF(VLOOKUP($A1017,Parts!$A:$AM,M$1,0)="X",AD$2,"")</f>
        <v/>
      </c>
      <c r="N1017" t="str">
        <f>IF(VLOOKUP($A1017,Parts!$A:$AM,N$1,0)="X",AE$2,"")</f>
        <v/>
      </c>
      <c r="O1017" t="str">
        <f>IF(VLOOKUP($A1017,Parts!$A:$AM,O$1,0)="X",AF$2,"")</f>
        <v/>
      </c>
      <c r="P1017" t="str">
        <f t="shared" si="16"/>
        <v/>
      </c>
    </row>
    <row r="1018" spans="1:16" x14ac:dyDescent="0.25">
      <c r="A1018" t="str">
        <f>Table15[[#This Row],[Name]]</f>
        <v>SSTU-MFT-D6</v>
      </c>
      <c r="B1018" t="str">
        <f>IF(VLOOKUP($A1018,Parts!$A:$AM,B$1,0)="X",S$2,"")</f>
        <v/>
      </c>
      <c r="C1018" t="str">
        <f>IF(VLOOKUP($A1018,Parts!$A:$AM,C$1,0)="X",T$2,"")</f>
        <v/>
      </c>
      <c r="D1018" t="str">
        <f>IF(VLOOKUP($A1018,Parts!$A:$AM,D$1,0)="X",U$2,"")</f>
        <v/>
      </c>
      <c r="E1018" t="str">
        <f>IF(VLOOKUP($A1018,Parts!$A:$AM,E$1,0)="X",V$2,"")</f>
        <v/>
      </c>
      <c r="F1018" t="str">
        <f>IF(VLOOKUP($A1018,Parts!$A:$AM,F$1,0)="X",W$2,"")</f>
        <v/>
      </c>
      <c r="G1018" t="str">
        <f>IF(VLOOKUP($A1018,Parts!$A:$AM,G$1,0)="X",X$2,"")</f>
        <v/>
      </c>
      <c r="H1018" t="str">
        <f>IF(VLOOKUP($A1018,Parts!$A:$AM,H$1,0)="X",Y$2,"")</f>
        <v/>
      </c>
      <c r="I1018" t="str">
        <f>IF(VLOOKUP($A1018,Parts!$A:$AM,I$1,0)="X",Z$2,"")</f>
        <v/>
      </c>
      <c r="J1018" t="str">
        <f>IF(VLOOKUP($A1018,Parts!$A:$AM,J$1,0)="X",AA$2,"")</f>
        <v/>
      </c>
      <c r="K1018" t="str">
        <f>IF(VLOOKUP($A1018,Parts!$A:$AM,K$1,0)="X",AB$2,"")</f>
        <v/>
      </c>
      <c r="L1018" t="str">
        <f>IF(VLOOKUP($A1018,Parts!$A:$AM,L$1,0)="X",AC$2,"")</f>
        <v/>
      </c>
      <c r="M1018" t="str">
        <f>IF(VLOOKUP($A1018,Parts!$A:$AM,M$1,0)="X",AD$2,"")</f>
        <v/>
      </c>
      <c r="N1018" t="str">
        <f>IF(VLOOKUP($A1018,Parts!$A:$AM,N$1,0)="X",AE$2,"")</f>
        <v/>
      </c>
      <c r="O1018" t="str">
        <f>IF(VLOOKUP($A1018,Parts!$A:$AM,O$1,0)="X",AF$2,"")</f>
        <v/>
      </c>
      <c r="P1018" t="str">
        <f t="shared" si="16"/>
        <v/>
      </c>
    </row>
    <row r="1019" spans="1:16" x14ac:dyDescent="0.25">
      <c r="A1019" t="str">
        <f>Table15[[#This Row],[Name]]</f>
        <v>SSTU-RO-ENG-SRB2</v>
      </c>
      <c r="B1019" t="str">
        <f>IF(VLOOKUP($A1019,Parts!$A:$AM,B$1,0)="X",S$2,"")</f>
        <v/>
      </c>
      <c r="C1019" t="str">
        <f>IF(VLOOKUP($A1019,Parts!$A:$AM,C$1,0)="X",T$2,"")</f>
        <v/>
      </c>
      <c r="D1019" t="str">
        <f>IF(VLOOKUP($A1019,Parts!$A:$AM,D$1,0)="X",U$2,"")</f>
        <v/>
      </c>
      <c r="E1019" t="str">
        <f>IF(VLOOKUP($A1019,Parts!$A:$AM,E$1,0)="X",V$2,"")</f>
        <v/>
      </c>
      <c r="F1019" t="str">
        <f>IF(VLOOKUP($A1019,Parts!$A:$AM,F$1,0)="X",W$2,"")</f>
        <v/>
      </c>
      <c r="G1019" t="str">
        <f>IF(VLOOKUP($A1019,Parts!$A:$AM,G$1,0)="X",X$2,"")</f>
        <v xml:space="preserve">    MODULE
    { name = ModuleTagEngineSolid }
</v>
      </c>
      <c r="H1019" t="str">
        <f>IF(VLOOKUP($A1019,Parts!$A:$AM,H$1,0)="X",Y$2,"")</f>
        <v/>
      </c>
      <c r="I1019" t="str">
        <f>IF(VLOOKUP($A1019,Parts!$A:$AM,I$1,0)="X",Z$2,"")</f>
        <v/>
      </c>
      <c r="J1019" t="str">
        <f>IF(VLOOKUP($A1019,Parts!$A:$AM,J$1,0)="X",AA$2,"")</f>
        <v/>
      </c>
      <c r="K1019" t="str">
        <f>IF(VLOOKUP($A1019,Parts!$A:$AM,K$1,0)="X",AB$2,"")</f>
        <v/>
      </c>
      <c r="L1019" t="str">
        <f>IF(VLOOKUP($A1019,Parts!$A:$AM,L$1,0)="X",AC$2,"")</f>
        <v/>
      </c>
      <c r="M1019" t="str">
        <f>IF(VLOOKUP($A1019,Parts!$A:$AM,M$1,0)="X",AD$2,"")</f>
        <v/>
      </c>
      <c r="N1019" t="str">
        <f>IF(VLOOKUP($A1019,Parts!$A:$AM,N$1,0)="X",AE$2,"")</f>
        <v/>
      </c>
      <c r="O1019" t="str">
        <f>IF(VLOOKUP($A1019,Parts!$A:$AM,O$1,0)="X",AF$2,"")</f>
        <v/>
      </c>
      <c r="P1019" t="str">
        <f t="shared" si="16"/>
        <v xml:space="preserve">    MODULE
    { name = ModuleTagEngineSolid }
</v>
      </c>
    </row>
    <row r="1020" spans="1:16" x14ac:dyDescent="0.25">
      <c r="A1020" t="str">
        <f>Table15[[#This Row],[Name]]</f>
        <v>FASAFairingWall05m</v>
      </c>
      <c r="B1020" t="str">
        <f>IF(VLOOKUP($A1020,Parts!$A:$AM,B$1,0)="X",S$2,"")</f>
        <v/>
      </c>
      <c r="C1020" t="str">
        <f>IF(VLOOKUP($A1020,Parts!$A:$AM,C$1,0)="X",T$2,"")</f>
        <v/>
      </c>
      <c r="D1020" t="str">
        <f>IF(VLOOKUP($A1020,Parts!$A:$AM,D$1,0)="X",U$2,"")</f>
        <v/>
      </c>
      <c r="E1020" t="str">
        <f>IF(VLOOKUP($A1020,Parts!$A:$AM,E$1,0)="X",V$2,"")</f>
        <v/>
      </c>
      <c r="F1020" t="str">
        <f>IF(VLOOKUP($A1020,Parts!$A:$AM,F$1,0)="X",W$2,"")</f>
        <v/>
      </c>
      <c r="G1020" t="str">
        <f>IF(VLOOKUP($A1020,Parts!$A:$AM,G$1,0)="X",X$2,"")</f>
        <v/>
      </c>
      <c r="H1020" t="str">
        <f>IF(VLOOKUP($A1020,Parts!$A:$AM,H$1,0)="X",Y$2,"")</f>
        <v/>
      </c>
      <c r="I1020" t="str">
        <f>IF(VLOOKUP($A1020,Parts!$A:$AM,I$1,0)="X",Z$2,"")</f>
        <v/>
      </c>
      <c r="J1020" t="str">
        <f>IF(VLOOKUP($A1020,Parts!$A:$AM,J$1,0)="X",AA$2,"")</f>
        <v/>
      </c>
      <c r="K1020" t="str">
        <f>IF(VLOOKUP($A1020,Parts!$A:$AM,K$1,0)="X",AB$2,"")</f>
        <v/>
      </c>
      <c r="L1020" t="str">
        <f>IF(VLOOKUP($A1020,Parts!$A:$AM,L$1,0)="X",AC$2,"")</f>
        <v/>
      </c>
      <c r="M1020" t="str">
        <f>IF(VLOOKUP($A1020,Parts!$A:$AM,M$1,0)="X",AD$2,"")</f>
        <v/>
      </c>
      <c r="N1020" t="str">
        <f>IF(VLOOKUP($A1020,Parts!$A:$AM,N$1,0)="X",AE$2,"")</f>
        <v/>
      </c>
      <c r="O1020" t="str">
        <f>IF(VLOOKUP($A1020,Parts!$A:$AM,O$1,0)="X",AF$2,"")</f>
        <v/>
      </c>
      <c r="P1020" t="str">
        <f t="shared" si="16"/>
        <v/>
      </c>
    </row>
    <row r="1021" spans="1:16" x14ac:dyDescent="0.25">
      <c r="A1021" t="str">
        <f>Table15[[#This Row],[Name]]</f>
        <v>KK_SPX_F1Fairing</v>
      </c>
      <c r="B1021" t="str">
        <f>IF(VLOOKUP($A1021,Parts!$A:$AM,B$1,0)="X",S$2,"")</f>
        <v/>
      </c>
      <c r="C1021" t="str">
        <f>IF(VLOOKUP($A1021,Parts!$A:$AM,C$1,0)="X",T$2,"")</f>
        <v/>
      </c>
      <c r="D1021" t="str">
        <f>IF(VLOOKUP($A1021,Parts!$A:$AM,D$1,0)="X",U$2,"")</f>
        <v/>
      </c>
      <c r="E1021" t="str">
        <f>IF(VLOOKUP($A1021,Parts!$A:$AM,E$1,0)="X",V$2,"")</f>
        <v/>
      </c>
      <c r="F1021" t="str">
        <f>IF(VLOOKUP($A1021,Parts!$A:$AM,F$1,0)="X",W$2,"")</f>
        <v/>
      </c>
      <c r="G1021" t="str">
        <f>IF(VLOOKUP($A1021,Parts!$A:$AM,G$1,0)="X",X$2,"")</f>
        <v/>
      </c>
      <c r="H1021" t="str">
        <f>IF(VLOOKUP($A1021,Parts!$A:$AM,H$1,0)="X",Y$2,"")</f>
        <v/>
      </c>
      <c r="I1021" t="str">
        <f>IF(VLOOKUP($A1021,Parts!$A:$AM,I$1,0)="X",Z$2,"")</f>
        <v/>
      </c>
      <c r="J1021" t="str">
        <f>IF(VLOOKUP($A1021,Parts!$A:$AM,J$1,0)="X",AA$2,"")</f>
        <v/>
      </c>
      <c r="K1021" t="str">
        <f>IF(VLOOKUP($A1021,Parts!$A:$AM,K$1,0)="X",AB$2,"")</f>
        <v/>
      </c>
      <c r="L1021" t="str">
        <f>IF(VLOOKUP($A1021,Parts!$A:$AM,L$1,0)="X",AC$2,"")</f>
        <v/>
      </c>
      <c r="M1021" t="str">
        <f>IF(VLOOKUP($A1021,Parts!$A:$AM,M$1,0)="X",AD$2,"")</f>
        <v/>
      </c>
      <c r="N1021" t="str">
        <f>IF(VLOOKUP($A1021,Parts!$A:$AM,N$1,0)="X",AE$2,"")</f>
        <v/>
      </c>
      <c r="O1021" t="str">
        <f>IF(VLOOKUP($A1021,Parts!$A:$AM,O$1,0)="X",AF$2,"")</f>
        <v/>
      </c>
      <c r="P1021" t="str">
        <f t="shared" si="16"/>
        <v/>
      </c>
    </row>
    <row r="1022" spans="1:16" x14ac:dyDescent="0.25">
      <c r="A1022" t="str">
        <f>Table15[[#This Row],[Name]]</f>
        <v>KK_SPX_F1IS</v>
      </c>
      <c r="B1022" t="str">
        <f>IF(VLOOKUP($A1022,Parts!$A:$AM,B$1,0)="X",S$2,"")</f>
        <v/>
      </c>
      <c r="C1022" t="str">
        <f>IF(VLOOKUP($A1022,Parts!$A:$AM,C$1,0)="X",T$2,"")</f>
        <v/>
      </c>
      <c r="D1022" t="str">
        <f>IF(VLOOKUP($A1022,Parts!$A:$AM,D$1,0)="X",U$2,"")</f>
        <v/>
      </c>
      <c r="E1022" t="str">
        <f>IF(VLOOKUP($A1022,Parts!$A:$AM,E$1,0)="X",V$2,"")</f>
        <v/>
      </c>
      <c r="F1022" t="str">
        <f>IF(VLOOKUP($A1022,Parts!$A:$AM,F$1,0)="X",W$2,"")</f>
        <v/>
      </c>
      <c r="G1022" t="str">
        <f>IF(VLOOKUP($A1022,Parts!$A:$AM,G$1,0)="X",X$2,"")</f>
        <v/>
      </c>
      <c r="H1022" t="str">
        <f>IF(VLOOKUP($A1022,Parts!$A:$AM,H$1,0)="X",Y$2,"")</f>
        <v/>
      </c>
      <c r="I1022" t="str">
        <f>IF(VLOOKUP($A1022,Parts!$A:$AM,I$1,0)="X",Z$2,"")</f>
        <v/>
      </c>
      <c r="J1022" t="str">
        <f>IF(VLOOKUP($A1022,Parts!$A:$AM,J$1,0)="X",AA$2,"")</f>
        <v/>
      </c>
      <c r="K1022" t="str">
        <f>IF(VLOOKUP($A1022,Parts!$A:$AM,K$1,0)="X",AB$2,"")</f>
        <v/>
      </c>
      <c r="L1022" t="str">
        <f>IF(VLOOKUP($A1022,Parts!$A:$AM,L$1,0)="X",AC$2,"")</f>
        <v/>
      </c>
      <c r="M1022" t="str">
        <f>IF(VLOOKUP($A1022,Parts!$A:$AM,M$1,0)="X",AD$2,"")</f>
        <v/>
      </c>
      <c r="N1022" t="str">
        <f>IF(VLOOKUP($A1022,Parts!$A:$AM,N$1,0)="X",AE$2,"")</f>
        <v xml:space="preserve">    MODULE
    { name = ModuleTagDecoupler }
</v>
      </c>
      <c r="O1022" t="str">
        <f>IF(VLOOKUP($A1022,Parts!$A:$AM,O$1,0)="X",AF$2,"")</f>
        <v/>
      </c>
      <c r="P1022" t="str">
        <f t="shared" si="16"/>
        <v xml:space="preserve">    MODULE
    { name = ModuleTagDecoupler }
</v>
      </c>
    </row>
    <row r="1023" spans="1:16" x14ac:dyDescent="0.25">
      <c r="A1023" t="str">
        <f>Table15[[#This Row],[Name]]</f>
        <v>KK_SPX_F1S1FT</v>
      </c>
      <c r="B1023" t="str">
        <f>IF(VLOOKUP($A1023,Parts!$A:$AM,B$1,0)="X",S$2,"")</f>
        <v/>
      </c>
      <c r="C1023" t="str">
        <f>IF(VLOOKUP($A1023,Parts!$A:$AM,C$1,0)="X",T$2,"")</f>
        <v/>
      </c>
      <c r="D1023" t="str">
        <f>IF(VLOOKUP($A1023,Parts!$A:$AM,D$1,0)="X",U$2,"")</f>
        <v/>
      </c>
      <c r="E1023" t="str">
        <f>IF(VLOOKUP($A1023,Parts!$A:$AM,E$1,0)="X",V$2,"")</f>
        <v/>
      </c>
      <c r="F1023" t="str">
        <f>IF(VLOOKUP($A1023,Parts!$A:$AM,F$1,0)="X",W$2,"")</f>
        <v/>
      </c>
      <c r="G1023" t="str">
        <f>IF(VLOOKUP($A1023,Parts!$A:$AM,G$1,0)="X",X$2,"")</f>
        <v/>
      </c>
      <c r="H1023" t="str">
        <f>IF(VLOOKUP($A1023,Parts!$A:$AM,H$1,0)="X",Y$2,"")</f>
        <v/>
      </c>
      <c r="I1023" t="str">
        <f>IF(VLOOKUP($A1023,Parts!$A:$AM,I$1,0)="X",Z$2,"")</f>
        <v/>
      </c>
      <c r="J1023" t="str">
        <f>IF(VLOOKUP($A1023,Parts!$A:$AM,J$1,0)="X",AA$2,"")</f>
        <v/>
      </c>
      <c r="K1023" t="str">
        <f>IF(VLOOKUP($A1023,Parts!$A:$AM,K$1,0)="X",AB$2,"")</f>
        <v/>
      </c>
      <c r="L1023" t="str">
        <f>IF(VLOOKUP($A1023,Parts!$A:$AM,L$1,0)="X",AC$2,"")</f>
        <v/>
      </c>
      <c r="M1023" t="str">
        <f>IF(VLOOKUP($A1023,Parts!$A:$AM,M$1,0)="X",AD$2,"")</f>
        <v/>
      </c>
      <c r="N1023" t="str">
        <f>IF(VLOOKUP($A1023,Parts!$A:$AM,N$1,0)="X",AE$2,"")</f>
        <v/>
      </c>
      <c r="O1023" t="str">
        <f>IF(VLOOKUP($A1023,Parts!$A:$AM,O$1,0)="X",AF$2,"")</f>
        <v/>
      </c>
      <c r="P1023" t="str">
        <f t="shared" si="16"/>
        <v/>
      </c>
    </row>
    <row r="1024" spans="1:16" x14ac:dyDescent="0.25">
      <c r="A1024" t="str">
        <f>Table15[[#This Row],[Name]]</f>
        <v>KK_SPXF1_S1FT_ALT1C</v>
      </c>
      <c r="B1024" t="str">
        <f>IF(VLOOKUP($A1024,Parts!$A:$AM,B$1,0)="X",S$2,"")</f>
        <v/>
      </c>
      <c r="C1024" t="str">
        <f>IF(VLOOKUP($A1024,Parts!$A:$AM,C$1,0)="X",T$2,"")</f>
        <v/>
      </c>
      <c r="D1024" t="str">
        <f>IF(VLOOKUP($A1024,Parts!$A:$AM,D$1,0)="X",U$2,"")</f>
        <v/>
      </c>
      <c r="E1024" t="str">
        <f>IF(VLOOKUP($A1024,Parts!$A:$AM,E$1,0)="X",V$2,"")</f>
        <v/>
      </c>
      <c r="F1024" t="str">
        <f>IF(VLOOKUP($A1024,Parts!$A:$AM,F$1,0)="X",W$2,"")</f>
        <v/>
      </c>
      <c r="G1024" t="str">
        <f>IF(VLOOKUP($A1024,Parts!$A:$AM,G$1,0)="X",X$2,"")</f>
        <v/>
      </c>
      <c r="H1024" t="str">
        <f>IF(VLOOKUP($A1024,Parts!$A:$AM,H$1,0)="X",Y$2,"")</f>
        <v/>
      </c>
      <c r="I1024" t="str">
        <f>IF(VLOOKUP($A1024,Parts!$A:$AM,I$1,0)="X",Z$2,"")</f>
        <v/>
      </c>
      <c r="J1024" t="str">
        <f>IF(VLOOKUP($A1024,Parts!$A:$AM,J$1,0)="X",AA$2,"")</f>
        <v/>
      </c>
      <c r="K1024" t="str">
        <f>IF(VLOOKUP($A1024,Parts!$A:$AM,K$1,0)="X",AB$2,"")</f>
        <v/>
      </c>
      <c r="L1024" t="str">
        <f>IF(VLOOKUP($A1024,Parts!$A:$AM,L$1,0)="X",AC$2,"")</f>
        <v/>
      </c>
      <c r="M1024" t="str">
        <f>IF(VLOOKUP($A1024,Parts!$A:$AM,M$1,0)="X",AD$2,"")</f>
        <v/>
      </c>
      <c r="N1024" t="str">
        <f>IF(VLOOKUP($A1024,Parts!$A:$AM,N$1,0)="X",AE$2,"")</f>
        <v/>
      </c>
      <c r="O1024" t="str">
        <f>IF(VLOOKUP($A1024,Parts!$A:$AM,O$1,0)="X",AF$2,"")</f>
        <v/>
      </c>
      <c r="P1024" t="str">
        <f t="shared" si="16"/>
        <v/>
      </c>
    </row>
    <row r="1025" spans="1:16" x14ac:dyDescent="0.25">
      <c r="A1025" t="str">
        <f>Table15[[#This Row],[Name]]</f>
        <v>KK_SPX_F1S2FT</v>
      </c>
      <c r="B1025" t="str">
        <f>IF(VLOOKUP($A1025,Parts!$A:$AM,B$1,0)="X",S$2,"")</f>
        <v/>
      </c>
      <c r="C1025" t="str">
        <f>IF(VLOOKUP($A1025,Parts!$A:$AM,C$1,0)="X",T$2,"")</f>
        <v/>
      </c>
      <c r="D1025" t="str">
        <f>IF(VLOOKUP($A1025,Parts!$A:$AM,D$1,0)="X",U$2,"")</f>
        <v/>
      </c>
      <c r="E1025" t="str">
        <f>IF(VLOOKUP($A1025,Parts!$A:$AM,E$1,0)="X",V$2,"")</f>
        <v/>
      </c>
      <c r="F1025" t="str">
        <f>IF(VLOOKUP($A1025,Parts!$A:$AM,F$1,0)="X",W$2,"")</f>
        <v/>
      </c>
      <c r="G1025" t="str">
        <f>IF(VLOOKUP($A1025,Parts!$A:$AM,G$1,0)="X",X$2,"")</f>
        <v/>
      </c>
      <c r="H1025" t="str">
        <f>IF(VLOOKUP($A1025,Parts!$A:$AM,H$1,0)="X",Y$2,"")</f>
        <v/>
      </c>
      <c r="I1025" t="str">
        <f>IF(VLOOKUP($A1025,Parts!$A:$AM,I$1,0)="X",Z$2,"")</f>
        <v/>
      </c>
      <c r="J1025" t="str">
        <f>IF(VLOOKUP($A1025,Parts!$A:$AM,J$1,0)="X",AA$2,"")</f>
        <v/>
      </c>
      <c r="K1025" t="str">
        <f>IF(VLOOKUP($A1025,Parts!$A:$AM,K$1,0)="X",AB$2,"")</f>
        <v/>
      </c>
      <c r="L1025" t="str">
        <f>IF(VLOOKUP($A1025,Parts!$A:$AM,L$1,0)="X",AC$2,"")</f>
        <v/>
      </c>
      <c r="M1025" t="str">
        <f>IF(VLOOKUP($A1025,Parts!$A:$AM,M$1,0)="X",AD$2,"")</f>
        <v/>
      </c>
      <c r="N1025" t="str">
        <f>IF(VLOOKUP($A1025,Parts!$A:$AM,N$1,0)="X",AE$2,"")</f>
        <v/>
      </c>
      <c r="O1025" t="str">
        <f>IF(VLOOKUP($A1025,Parts!$A:$AM,O$1,0)="X",AF$2,"")</f>
        <v/>
      </c>
      <c r="P1025" t="str">
        <f t="shared" si="16"/>
        <v/>
      </c>
    </row>
    <row r="1026" spans="1:16" x14ac:dyDescent="0.25">
      <c r="A1026" t="str">
        <f>Table15[[#This Row],[Name]]</f>
        <v>KK_SPX_F9_1875mmPA</v>
      </c>
      <c r="B1026" t="str">
        <f>IF(VLOOKUP($A1026,Parts!$A:$AM,B$1,0)="X",S$2,"")</f>
        <v/>
      </c>
      <c r="C1026" t="str">
        <f>IF(VLOOKUP($A1026,Parts!$A:$AM,C$1,0)="X",T$2,"")</f>
        <v/>
      </c>
      <c r="D1026" t="str">
        <f>IF(VLOOKUP($A1026,Parts!$A:$AM,D$1,0)="X",U$2,"")</f>
        <v/>
      </c>
      <c r="E1026" t="str">
        <f>IF(VLOOKUP($A1026,Parts!$A:$AM,E$1,0)="X",V$2,"")</f>
        <v/>
      </c>
      <c r="F1026" t="str">
        <f>IF(VLOOKUP($A1026,Parts!$A:$AM,F$1,0)="X",W$2,"")</f>
        <v/>
      </c>
      <c r="G1026" t="str">
        <f>IF(VLOOKUP($A1026,Parts!$A:$AM,G$1,0)="X",X$2,"")</f>
        <v/>
      </c>
      <c r="H1026" t="str">
        <f>IF(VLOOKUP($A1026,Parts!$A:$AM,H$1,0)="X",Y$2,"")</f>
        <v/>
      </c>
      <c r="I1026" t="str">
        <f>IF(VLOOKUP($A1026,Parts!$A:$AM,I$1,0)="X",Z$2,"")</f>
        <v/>
      </c>
      <c r="J1026" t="str">
        <f>IF(VLOOKUP($A1026,Parts!$A:$AM,J$1,0)="X",AA$2,"")</f>
        <v/>
      </c>
      <c r="K1026" t="str">
        <f>IF(VLOOKUP($A1026,Parts!$A:$AM,K$1,0)="X",AB$2,"")</f>
        <v/>
      </c>
      <c r="L1026" t="str">
        <f>IF(VLOOKUP($A1026,Parts!$A:$AM,L$1,0)="X",AC$2,"")</f>
        <v/>
      </c>
      <c r="M1026" t="str">
        <f>IF(VLOOKUP($A1026,Parts!$A:$AM,M$1,0)="X",AD$2,"")</f>
        <v/>
      </c>
      <c r="N1026" t="str">
        <f>IF(VLOOKUP($A1026,Parts!$A:$AM,N$1,0)="X",AE$2,"")</f>
        <v/>
      </c>
      <c r="O1026" t="str">
        <f>IF(VLOOKUP($A1026,Parts!$A:$AM,O$1,0)="X",AF$2,"")</f>
        <v/>
      </c>
      <c r="P1026" t="str">
        <f t="shared" si="16"/>
        <v/>
      </c>
    </row>
    <row r="1027" spans="1:16" x14ac:dyDescent="0.25">
      <c r="A1027" t="str">
        <f>Table15[[#This Row],[Name]]</f>
        <v>KK_SPXF1_S2FT_ALT1e</v>
      </c>
      <c r="B1027" t="str">
        <f>IF(VLOOKUP($A1027,Parts!$A:$AM,B$1,0)="X",S$2,"")</f>
        <v/>
      </c>
      <c r="C1027" t="str">
        <f>IF(VLOOKUP($A1027,Parts!$A:$AM,C$1,0)="X",T$2,"")</f>
        <v/>
      </c>
      <c r="D1027" t="str">
        <f>IF(VLOOKUP($A1027,Parts!$A:$AM,D$1,0)="X",U$2,"")</f>
        <v/>
      </c>
      <c r="E1027" t="str">
        <f>IF(VLOOKUP($A1027,Parts!$A:$AM,E$1,0)="X",V$2,"")</f>
        <v/>
      </c>
      <c r="F1027" t="str">
        <f>IF(VLOOKUP($A1027,Parts!$A:$AM,F$1,0)="X",W$2,"")</f>
        <v/>
      </c>
      <c r="G1027" t="str">
        <f>IF(VLOOKUP($A1027,Parts!$A:$AM,G$1,0)="X",X$2,"")</f>
        <v/>
      </c>
      <c r="H1027" t="str">
        <f>IF(VLOOKUP($A1027,Parts!$A:$AM,H$1,0)="X",Y$2,"")</f>
        <v/>
      </c>
      <c r="I1027" t="str">
        <f>IF(VLOOKUP($A1027,Parts!$A:$AM,I$1,0)="X",Z$2,"")</f>
        <v/>
      </c>
      <c r="J1027" t="str">
        <f>IF(VLOOKUP($A1027,Parts!$A:$AM,J$1,0)="X",AA$2,"")</f>
        <v/>
      </c>
      <c r="K1027" t="str">
        <f>IF(VLOOKUP($A1027,Parts!$A:$AM,K$1,0)="X",AB$2,"")</f>
        <v/>
      </c>
      <c r="L1027" t="str">
        <f>IF(VLOOKUP($A1027,Parts!$A:$AM,L$1,0)="X",AC$2,"")</f>
        <v/>
      </c>
      <c r="M1027" t="str">
        <f>IF(VLOOKUP($A1027,Parts!$A:$AM,M$1,0)="X",AD$2,"")</f>
        <v/>
      </c>
      <c r="N1027" t="str">
        <f>IF(VLOOKUP($A1027,Parts!$A:$AM,N$1,0)="X",AE$2,"")</f>
        <v/>
      </c>
      <c r="O1027" t="str">
        <f>IF(VLOOKUP($A1027,Parts!$A:$AM,O$1,0)="X",AF$2,"")</f>
        <v/>
      </c>
      <c r="P1027" t="str">
        <f t="shared" ref="P1027:P1090" si="17">B1027&amp;C1027&amp;D1027&amp;E1027&amp;F1027&amp;G1027&amp;H1027&amp;I1027&amp;J1027&amp;K1027&amp;L1027&amp;M1027&amp;N1027&amp;O1027</f>
        <v/>
      </c>
    </row>
    <row r="1028" spans="1:16" x14ac:dyDescent="0.25">
      <c r="A1028" t="str">
        <f>Table15[[#This Row],[Name]]</f>
        <v>KK_SPX_F93Heavy_seperator</v>
      </c>
      <c r="B1028" t="str">
        <f>IF(VLOOKUP($A1028,Parts!$A:$AM,B$1,0)="X",S$2,"")</f>
        <v/>
      </c>
      <c r="C1028" t="str">
        <f>IF(VLOOKUP($A1028,Parts!$A:$AM,C$1,0)="X",T$2,"")</f>
        <v/>
      </c>
      <c r="D1028" t="str">
        <f>IF(VLOOKUP($A1028,Parts!$A:$AM,D$1,0)="X",U$2,"")</f>
        <v/>
      </c>
      <c r="E1028" t="str">
        <f>IF(VLOOKUP($A1028,Parts!$A:$AM,E$1,0)="X",V$2,"")</f>
        <v/>
      </c>
      <c r="F1028" t="str">
        <f>IF(VLOOKUP($A1028,Parts!$A:$AM,F$1,0)="X",W$2,"")</f>
        <v/>
      </c>
      <c r="G1028" t="str">
        <f>IF(VLOOKUP($A1028,Parts!$A:$AM,G$1,0)="X",X$2,"")</f>
        <v/>
      </c>
      <c r="H1028" t="str">
        <f>IF(VLOOKUP($A1028,Parts!$A:$AM,H$1,0)="X",Y$2,"")</f>
        <v/>
      </c>
      <c r="I1028" t="str">
        <f>IF(VLOOKUP($A1028,Parts!$A:$AM,I$1,0)="X",Z$2,"")</f>
        <v/>
      </c>
      <c r="J1028" t="str">
        <f>IF(VLOOKUP($A1028,Parts!$A:$AM,J$1,0)="X",AA$2,"")</f>
        <v/>
      </c>
      <c r="K1028" t="str">
        <f>IF(VLOOKUP($A1028,Parts!$A:$AM,K$1,0)="X",AB$2,"")</f>
        <v/>
      </c>
      <c r="L1028" t="str">
        <f>IF(VLOOKUP($A1028,Parts!$A:$AM,L$1,0)="X",AC$2,"")</f>
        <v/>
      </c>
      <c r="M1028" t="str">
        <f>IF(VLOOKUP($A1028,Parts!$A:$AM,M$1,0)="X",AD$2,"")</f>
        <v/>
      </c>
      <c r="N1028" t="str">
        <f>IF(VLOOKUP($A1028,Parts!$A:$AM,N$1,0)="X",AE$2,"")</f>
        <v/>
      </c>
      <c r="O1028" t="str">
        <f>IF(VLOOKUP($A1028,Parts!$A:$AM,O$1,0)="X",AF$2,"")</f>
        <v/>
      </c>
      <c r="P1028" t="str">
        <f t="shared" si="17"/>
        <v/>
      </c>
    </row>
    <row r="1029" spans="1:16" x14ac:dyDescent="0.25">
      <c r="A1029" t="str">
        <f>Table15[[#This Row],[Name]]</f>
        <v>KK_SPX_F91_enginesec</v>
      </c>
      <c r="B1029" t="str">
        <f>IF(VLOOKUP($A1029,Parts!$A:$AM,B$1,0)="X",S$2,"")</f>
        <v/>
      </c>
      <c r="C1029" t="str">
        <f>IF(VLOOKUP($A1029,Parts!$A:$AM,C$1,0)="X",T$2,"")</f>
        <v/>
      </c>
      <c r="D1029" t="str">
        <f>IF(VLOOKUP($A1029,Parts!$A:$AM,D$1,0)="X",U$2,"")</f>
        <v/>
      </c>
      <c r="E1029" t="str">
        <f>IF(VLOOKUP($A1029,Parts!$A:$AM,E$1,0)="X",V$2,"")</f>
        <v/>
      </c>
      <c r="F1029" t="str">
        <f>IF(VLOOKUP($A1029,Parts!$A:$AM,F$1,0)="X",W$2,"")</f>
        <v/>
      </c>
      <c r="G1029" t="str">
        <f>IF(VLOOKUP($A1029,Parts!$A:$AM,G$1,0)="X",X$2,"")</f>
        <v/>
      </c>
      <c r="H1029" t="str">
        <f>IF(VLOOKUP($A1029,Parts!$A:$AM,H$1,0)="X",Y$2,"")</f>
        <v/>
      </c>
      <c r="I1029" t="str">
        <f>IF(VLOOKUP($A1029,Parts!$A:$AM,I$1,0)="X",Z$2,"")</f>
        <v/>
      </c>
      <c r="J1029" t="str">
        <f>IF(VLOOKUP($A1029,Parts!$A:$AM,J$1,0)="X",AA$2,"")</f>
        <v/>
      </c>
      <c r="K1029" t="str">
        <f>IF(VLOOKUP($A1029,Parts!$A:$AM,K$1,0)="X",AB$2,"")</f>
        <v/>
      </c>
      <c r="L1029" t="str">
        <f>IF(VLOOKUP($A1029,Parts!$A:$AM,L$1,0)="X",AC$2,"")</f>
        <v/>
      </c>
      <c r="M1029" t="str">
        <f>IF(VLOOKUP($A1029,Parts!$A:$AM,M$1,0)="X",AD$2,"")</f>
        <v/>
      </c>
      <c r="N1029" t="str">
        <f>IF(VLOOKUP($A1029,Parts!$A:$AM,N$1,0)="X",AE$2,"")</f>
        <v/>
      </c>
      <c r="O1029" t="str">
        <f>IF(VLOOKUP($A1029,Parts!$A:$AM,O$1,0)="X",AF$2,"")</f>
        <v/>
      </c>
      <c r="P1029" t="str">
        <f t="shared" si="17"/>
        <v/>
      </c>
    </row>
    <row r="1030" spans="1:16" x14ac:dyDescent="0.25">
      <c r="A1030" t="str">
        <f>Table15[[#This Row],[Name]]</f>
        <v>KK_SPX_F91_interstage</v>
      </c>
      <c r="B1030" t="str">
        <f>IF(VLOOKUP($A1030,Parts!$A:$AM,B$1,0)="X",S$2,"")</f>
        <v/>
      </c>
      <c r="C1030" t="str">
        <f>IF(VLOOKUP($A1030,Parts!$A:$AM,C$1,0)="X",T$2,"")</f>
        <v/>
      </c>
      <c r="D1030" t="str">
        <f>IF(VLOOKUP($A1030,Parts!$A:$AM,D$1,0)="X",U$2,"")</f>
        <v/>
      </c>
      <c r="E1030" t="str">
        <f>IF(VLOOKUP($A1030,Parts!$A:$AM,E$1,0)="X",V$2,"")</f>
        <v/>
      </c>
      <c r="F1030" t="str">
        <f>IF(VLOOKUP($A1030,Parts!$A:$AM,F$1,0)="X",W$2,"")</f>
        <v/>
      </c>
      <c r="G1030" t="str">
        <f>IF(VLOOKUP($A1030,Parts!$A:$AM,G$1,0)="X",X$2,"")</f>
        <v/>
      </c>
      <c r="H1030" t="str">
        <f>IF(VLOOKUP($A1030,Parts!$A:$AM,H$1,0)="X",Y$2,"")</f>
        <v/>
      </c>
      <c r="I1030" t="str">
        <f>IF(VLOOKUP($A1030,Parts!$A:$AM,I$1,0)="X",Z$2,"")</f>
        <v/>
      </c>
      <c r="J1030" t="str">
        <f>IF(VLOOKUP($A1030,Parts!$A:$AM,J$1,0)="X",AA$2,"")</f>
        <v/>
      </c>
      <c r="K1030" t="str">
        <f>IF(VLOOKUP($A1030,Parts!$A:$AM,K$1,0)="X",AB$2,"")</f>
        <v/>
      </c>
      <c r="L1030" t="str">
        <f>IF(VLOOKUP($A1030,Parts!$A:$AM,L$1,0)="X",AC$2,"")</f>
        <v/>
      </c>
      <c r="M1030" t="str">
        <f>IF(VLOOKUP($A1030,Parts!$A:$AM,M$1,0)="X",AD$2,"")</f>
        <v/>
      </c>
      <c r="N1030" t="str">
        <f>IF(VLOOKUP($A1030,Parts!$A:$AM,N$1,0)="X",AE$2,"")</f>
        <v/>
      </c>
      <c r="O1030" t="str">
        <f>IF(VLOOKUP($A1030,Parts!$A:$AM,O$1,0)="X",AF$2,"")</f>
        <v/>
      </c>
      <c r="P1030" t="str">
        <f t="shared" si="17"/>
        <v/>
      </c>
    </row>
    <row r="1031" spans="1:16" x14ac:dyDescent="0.25">
      <c r="A1031" t="str">
        <f>Table15[[#This Row],[Name]]</f>
        <v>KK_SPX_F91_S1tank</v>
      </c>
      <c r="B1031" t="str">
        <f>IF(VLOOKUP($A1031,Parts!$A:$AM,B$1,0)="X",S$2,"")</f>
        <v/>
      </c>
      <c r="C1031" t="str">
        <f>IF(VLOOKUP($A1031,Parts!$A:$AM,C$1,0)="X",T$2,"")</f>
        <v/>
      </c>
      <c r="D1031" t="str">
        <f>IF(VLOOKUP($A1031,Parts!$A:$AM,D$1,0)="X",U$2,"")</f>
        <v/>
      </c>
      <c r="E1031" t="str">
        <f>IF(VLOOKUP($A1031,Parts!$A:$AM,E$1,0)="X",V$2,"")</f>
        <v/>
      </c>
      <c r="F1031" t="str">
        <f>IF(VLOOKUP($A1031,Parts!$A:$AM,F$1,0)="X",W$2,"")</f>
        <v/>
      </c>
      <c r="G1031" t="str">
        <f>IF(VLOOKUP($A1031,Parts!$A:$AM,G$1,0)="X",X$2,"")</f>
        <v/>
      </c>
      <c r="H1031" t="str">
        <f>IF(VLOOKUP($A1031,Parts!$A:$AM,H$1,0)="X",Y$2,"")</f>
        <v/>
      </c>
      <c r="I1031" t="str">
        <f>IF(VLOOKUP($A1031,Parts!$A:$AM,I$1,0)="X",Z$2,"")</f>
        <v/>
      </c>
      <c r="J1031" t="str">
        <f>IF(VLOOKUP($A1031,Parts!$A:$AM,J$1,0)="X",AA$2,"")</f>
        <v/>
      </c>
      <c r="K1031" t="str">
        <f>IF(VLOOKUP($A1031,Parts!$A:$AM,K$1,0)="X",AB$2,"")</f>
        <v/>
      </c>
      <c r="L1031" t="str">
        <f>IF(VLOOKUP($A1031,Parts!$A:$AM,L$1,0)="X",AC$2,"")</f>
        <v/>
      </c>
      <c r="M1031" t="str">
        <f>IF(VLOOKUP($A1031,Parts!$A:$AM,M$1,0)="X",AD$2,"")</f>
        <v/>
      </c>
      <c r="N1031" t="str">
        <f>IF(VLOOKUP($A1031,Parts!$A:$AM,N$1,0)="X",AE$2,"")</f>
        <v/>
      </c>
      <c r="O1031" t="str">
        <f>IF(VLOOKUP($A1031,Parts!$A:$AM,O$1,0)="X",AF$2,"")</f>
        <v/>
      </c>
      <c r="P1031" t="str">
        <f t="shared" si="17"/>
        <v/>
      </c>
    </row>
    <row r="1032" spans="1:16" x14ac:dyDescent="0.25">
      <c r="A1032" t="str">
        <f>Table15[[#This Row],[Name]]</f>
        <v>KK_SPX_F91_S2tank</v>
      </c>
      <c r="B1032" t="str">
        <f>IF(VLOOKUP($A1032,Parts!$A:$AM,B$1,0)="X",S$2,"")</f>
        <v/>
      </c>
      <c r="C1032" t="str">
        <f>IF(VLOOKUP($A1032,Parts!$A:$AM,C$1,0)="X",T$2,"")</f>
        <v/>
      </c>
      <c r="D1032" t="str">
        <f>IF(VLOOKUP($A1032,Parts!$A:$AM,D$1,0)="X",U$2,"")</f>
        <v/>
      </c>
      <c r="E1032" t="str">
        <f>IF(VLOOKUP($A1032,Parts!$A:$AM,E$1,0)="X",V$2,"")</f>
        <v/>
      </c>
      <c r="F1032" t="str">
        <f>IF(VLOOKUP($A1032,Parts!$A:$AM,F$1,0)="X",W$2,"")</f>
        <v/>
      </c>
      <c r="G1032" t="str">
        <f>IF(VLOOKUP($A1032,Parts!$A:$AM,G$1,0)="X",X$2,"")</f>
        <v/>
      </c>
      <c r="H1032" t="str">
        <f>IF(VLOOKUP($A1032,Parts!$A:$AM,H$1,0)="X",Y$2,"")</f>
        <v/>
      </c>
      <c r="I1032" t="str">
        <f>IF(VLOOKUP($A1032,Parts!$A:$AM,I$1,0)="X",Z$2,"")</f>
        <v/>
      </c>
      <c r="J1032" t="str">
        <f>IF(VLOOKUP($A1032,Parts!$A:$AM,J$1,0)="X",AA$2,"")</f>
        <v/>
      </c>
      <c r="K1032" t="str">
        <f>IF(VLOOKUP($A1032,Parts!$A:$AM,K$1,0)="X",AB$2,"")</f>
        <v/>
      </c>
      <c r="L1032" t="str">
        <f>IF(VLOOKUP($A1032,Parts!$A:$AM,L$1,0)="X",AC$2,"")</f>
        <v/>
      </c>
      <c r="M1032" t="str">
        <f>IF(VLOOKUP($A1032,Parts!$A:$AM,M$1,0)="X",AD$2,"")</f>
        <v/>
      </c>
      <c r="N1032" t="str">
        <f>IF(VLOOKUP($A1032,Parts!$A:$AM,N$1,0)="X",AE$2,"")</f>
        <v/>
      </c>
      <c r="O1032" t="str">
        <f>IF(VLOOKUP($A1032,Parts!$A:$AM,O$1,0)="X",AF$2,"")</f>
        <v/>
      </c>
      <c r="P1032" t="str">
        <f t="shared" si="17"/>
        <v/>
      </c>
    </row>
    <row r="1033" spans="1:16" x14ac:dyDescent="0.25">
      <c r="A1033" t="str">
        <f>Table15[[#This Row],[Name]]</f>
        <v>KK_SPX_F93_interstage</v>
      </c>
      <c r="B1033" t="str">
        <f>IF(VLOOKUP($A1033,Parts!$A:$AM,B$1,0)="X",S$2,"")</f>
        <v/>
      </c>
      <c r="C1033" t="str">
        <f>IF(VLOOKUP($A1033,Parts!$A:$AM,C$1,0)="X",T$2,"")</f>
        <v/>
      </c>
      <c r="D1033" t="str">
        <f>IF(VLOOKUP($A1033,Parts!$A:$AM,D$1,0)="X",U$2,"")</f>
        <v/>
      </c>
      <c r="E1033" t="str">
        <f>IF(VLOOKUP($A1033,Parts!$A:$AM,E$1,0)="X",V$2,"")</f>
        <v/>
      </c>
      <c r="F1033" t="str">
        <f>IF(VLOOKUP($A1033,Parts!$A:$AM,F$1,0)="X",W$2,"")</f>
        <v/>
      </c>
      <c r="G1033" t="str">
        <f>IF(VLOOKUP($A1033,Parts!$A:$AM,G$1,0)="X",X$2,"")</f>
        <v/>
      </c>
      <c r="H1033" t="str">
        <f>IF(VLOOKUP($A1033,Parts!$A:$AM,H$1,0)="X",Y$2,"")</f>
        <v/>
      </c>
      <c r="I1033" t="str">
        <f>IF(VLOOKUP($A1033,Parts!$A:$AM,I$1,0)="X",Z$2,"")</f>
        <v/>
      </c>
      <c r="J1033" t="str">
        <f>IF(VLOOKUP($A1033,Parts!$A:$AM,J$1,0)="X",AA$2,"")</f>
        <v/>
      </c>
      <c r="K1033" t="str">
        <f>IF(VLOOKUP($A1033,Parts!$A:$AM,K$1,0)="X",AB$2,"")</f>
        <v/>
      </c>
      <c r="L1033" t="str">
        <f>IF(VLOOKUP($A1033,Parts!$A:$AM,L$1,0)="X",AC$2,"")</f>
        <v/>
      </c>
      <c r="M1033" t="str">
        <f>IF(VLOOKUP($A1033,Parts!$A:$AM,M$1,0)="X",AD$2,"")</f>
        <v/>
      </c>
      <c r="N1033" t="str">
        <f>IF(VLOOKUP($A1033,Parts!$A:$AM,N$1,0)="X",AE$2,"")</f>
        <v/>
      </c>
      <c r="O1033" t="str">
        <f>IF(VLOOKUP($A1033,Parts!$A:$AM,O$1,0)="X",AF$2,"")</f>
        <v/>
      </c>
      <c r="P1033" t="str">
        <f t="shared" si="17"/>
        <v/>
      </c>
    </row>
    <row r="1034" spans="1:16" x14ac:dyDescent="0.25">
      <c r="A1034" t="str">
        <f>Table15[[#This Row],[Name]]</f>
        <v>KK_SPX_F93_S1tank</v>
      </c>
      <c r="B1034" t="str">
        <f>IF(VLOOKUP($A1034,Parts!$A:$AM,B$1,0)="X",S$2,"")</f>
        <v/>
      </c>
      <c r="C1034" t="str">
        <f>IF(VLOOKUP($A1034,Parts!$A:$AM,C$1,0)="X",T$2,"")</f>
        <v/>
      </c>
      <c r="D1034" t="str">
        <f>IF(VLOOKUP($A1034,Parts!$A:$AM,D$1,0)="X",U$2,"")</f>
        <v/>
      </c>
      <c r="E1034" t="str">
        <f>IF(VLOOKUP($A1034,Parts!$A:$AM,E$1,0)="X",V$2,"")</f>
        <v/>
      </c>
      <c r="F1034" t="str">
        <f>IF(VLOOKUP($A1034,Parts!$A:$AM,F$1,0)="X",W$2,"")</f>
        <v/>
      </c>
      <c r="G1034" t="str">
        <f>IF(VLOOKUP($A1034,Parts!$A:$AM,G$1,0)="X",X$2,"")</f>
        <v/>
      </c>
      <c r="H1034" t="str">
        <f>IF(VLOOKUP($A1034,Parts!$A:$AM,H$1,0)="X",Y$2,"")</f>
        <v/>
      </c>
      <c r="I1034" t="str">
        <f>IF(VLOOKUP($A1034,Parts!$A:$AM,I$1,0)="X",Z$2,"")</f>
        <v/>
      </c>
      <c r="J1034" t="str">
        <f>IF(VLOOKUP($A1034,Parts!$A:$AM,J$1,0)="X",AA$2,"")</f>
        <v/>
      </c>
      <c r="K1034" t="str">
        <f>IF(VLOOKUP($A1034,Parts!$A:$AM,K$1,0)="X",AB$2,"")</f>
        <v/>
      </c>
      <c r="L1034" t="str">
        <f>IF(VLOOKUP($A1034,Parts!$A:$AM,L$1,0)="X",AC$2,"")</f>
        <v/>
      </c>
      <c r="M1034" t="str">
        <f>IF(VLOOKUP($A1034,Parts!$A:$AM,M$1,0)="X",AD$2,"")</f>
        <v/>
      </c>
      <c r="N1034" t="str">
        <f>IF(VLOOKUP($A1034,Parts!$A:$AM,N$1,0)="X",AE$2,"")</f>
        <v/>
      </c>
      <c r="O1034" t="str">
        <f>IF(VLOOKUP($A1034,Parts!$A:$AM,O$1,0)="X",AF$2,"")</f>
        <v/>
      </c>
      <c r="P1034" t="str">
        <f t="shared" si="17"/>
        <v/>
      </c>
    </row>
    <row r="1035" spans="1:16" x14ac:dyDescent="0.25">
      <c r="A1035" t="str">
        <f>Table15[[#This Row],[Name]]</f>
        <v>KK_SPX_F93_S2tank</v>
      </c>
      <c r="B1035" t="str">
        <f>IF(VLOOKUP($A1035,Parts!$A:$AM,B$1,0)="X",S$2,"")</f>
        <v/>
      </c>
      <c r="C1035" t="str">
        <f>IF(VLOOKUP($A1035,Parts!$A:$AM,C$1,0)="X",T$2,"")</f>
        <v/>
      </c>
      <c r="D1035" t="str">
        <f>IF(VLOOKUP($A1035,Parts!$A:$AM,D$1,0)="X",U$2,"")</f>
        <v/>
      </c>
      <c r="E1035" t="str">
        <f>IF(VLOOKUP($A1035,Parts!$A:$AM,E$1,0)="X",V$2,"")</f>
        <v/>
      </c>
      <c r="F1035" t="str">
        <f>IF(VLOOKUP($A1035,Parts!$A:$AM,F$1,0)="X",W$2,"")</f>
        <v/>
      </c>
      <c r="G1035" t="str">
        <f>IF(VLOOKUP($A1035,Parts!$A:$AM,G$1,0)="X",X$2,"")</f>
        <v/>
      </c>
      <c r="H1035" t="str">
        <f>IF(VLOOKUP($A1035,Parts!$A:$AM,H$1,0)="X",Y$2,"")</f>
        <v/>
      </c>
      <c r="I1035" t="str">
        <f>IF(VLOOKUP($A1035,Parts!$A:$AM,I$1,0)="X",Z$2,"")</f>
        <v/>
      </c>
      <c r="J1035" t="str">
        <f>IF(VLOOKUP($A1035,Parts!$A:$AM,J$1,0)="X",AA$2,"")</f>
        <v/>
      </c>
      <c r="K1035" t="str">
        <f>IF(VLOOKUP($A1035,Parts!$A:$AM,K$1,0)="X",AB$2,"")</f>
        <v/>
      </c>
      <c r="L1035" t="str">
        <f>IF(VLOOKUP($A1035,Parts!$A:$AM,L$1,0)="X",AC$2,"")</f>
        <v/>
      </c>
      <c r="M1035" t="str">
        <f>IF(VLOOKUP($A1035,Parts!$A:$AM,M$1,0)="X",AD$2,"")</f>
        <v/>
      </c>
      <c r="N1035" t="str">
        <f>IF(VLOOKUP($A1035,Parts!$A:$AM,N$1,0)="X",AE$2,"")</f>
        <v/>
      </c>
      <c r="O1035" t="str">
        <f>IF(VLOOKUP($A1035,Parts!$A:$AM,O$1,0)="X",AF$2,"")</f>
        <v/>
      </c>
      <c r="P1035" t="str">
        <f t="shared" si="17"/>
        <v/>
      </c>
    </row>
    <row r="1036" spans="1:16" x14ac:dyDescent="0.25">
      <c r="A1036" t="str">
        <f>Table15[[#This Row],[Name]]</f>
        <v>KK_SPX_F92_interstage</v>
      </c>
      <c r="B1036" t="str">
        <f>IF(VLOOKUP($A1036,Parts!$A:$AM,B$1,0)="X",S$2,"")</f>
        <v/>
      </c>
      <c r="C1036" t="str">
        <f>IF(VLOOKUP($A1036,Parts!$A:$AM,C$1,0)="X",T$2,"")</f>
        <v/>
      </c>
      <c r="D1036" t="str">
        <f>IF(VLOOKUP($A1036,Parts!$A:$AM,D$1,0)="X",U$2,"")</f>
        <v/>
      </c>
      <c r="E1036" t="str">
        <f>IF(VLOOKUP($A1036,Parts!$A:$AM,E$1,0)="X",V$2,"")</f>
        <v/>
      </c>
      <c r="F1036" t="str">
        <f>IF(VLOOKUP($A1036,Parts!$A:$AM,F$1,0)="X",W$2,"")</f>
        <v/>
      </c>
      <c r="G1036" t="str">
        <f>IF(VLOOKUP($A1036,Parts!$A:$AM,G$1,0)="X",X$2,"")</f>
        <v/>
      </c>
      <c r="H1036" t="str">
        <f>IF(VLOOKUP($A1036,Parts!$A:$AM,H$1,0)="X",Y$2,"")</f>
        <v/>
      </c>
      <c r="I1036" t="str">
        <f>IF(VLOOKUP($A1036,Parts!$A:$AM,I$1,0)="X",Z$2,"")</f>
        <v/>
      </c>
      <c r="J1036" t="str">
        <f>IF(VLOOKUP($A1036,Parts!$A:$AM,J$1,0)="X",AA$2,"")</f>
        <v/>
      </c>
      <c r="K1036" t="str">
        <f>IF(VLOOKUP($A1036,Parts!$A:$AM,K$1,0)="X",AB$2,"")</f>
        <v/>
      </c>
      <c r="L1036" t="str">
        <f>IF(VLOOKUP($A1036,Parts!$A:$AM,L$1,0)="X",AC$2,"")</f>
        <v/>
      </c>
      <c r="M1036" t="str">
        <f>IF(VLOOKUP($A1036,Parts!$A:$AM,M$1,0)="X",AD$2,"")</f>
        <v/>
      </c>
      <c r="N1036" t="str">
        <f>IF(VLOOKUP($A1036,Parts!$A:$AM,N$1,0)="X",AE$2,"")</f>
        <v/>
      </c>
      <c r="O1036" t="str">
        <f>IF(VLOOKUP($A1036,Parts!$A:$AM,O$1,0)="X",AF$2,"")</f>
        <v/>
      </c>
      <c r="P1036" t="str">
        <f t="shared" si="17"/>
        <v/>
      </c>
    </row>
    <row r="1037" spans="1:16" x14ac:dyDescent="0.25">
      <c r="A1037" t="str">
        <f>Table15[[#This Row],[Name]]</f>
        <v>KK_SPX_F92_S1tank</v>
      </c>
      <c r="B1037" t="str">
        <f>IF(VLOOKUP($A1037,Parts!$A:$AM,B$1,0)="X",S$2,"")</f>
        <v/>
      </c>
      <c r="C1037" t="str">
        <f>IF(VLOOKUP($A1037,Parts!$A:$AM,C$1,0)="X",T$2,"")</f>
        <v/>
      </c>
      <c r="D1037" t="str">
        <f>IF(VLOOKUP($A1037,Parts!$A:$AM,D$1,0)="X",U$2,"")</f>
        <v/>
      </c>
      <c r="E1037" t="str">
        <f>IF(VLOOKUP($A1037,Parts!$A:$AM,E$1,0)="X",V$2,"")</f>
        <v/>
      </c>
      <c r="F1037" t="str">
        <f>IF(VLOOKUP($A1037,Parts!$A:$AM,F$1,0)="X",W$2,"")</f>
        <v/>
      </c>
      <c r="G1037" t="str">
        <f>IF(VLOOKUP($A1037,Parts!$A:$AM,G$1,0)="X",X$2,"")</f>
        <v/>
      </c>
      <c r="H1037" t="str">
        <f>IF(VLOOKUP($A1037,Parts!$A:$AM,H$1,0)="X",Y$2,"")</f>
        <v/>
      </c>
      <c r="I1037" t="str">
        <f>IF(VLOOKUP($A1037,Parts!$A:$AM,I$1,0)="X",Z$2,"")</f>
        <v/>
      </c>
      <c r="J1037" t="str">
        <f>IF(VLOOKUP($A1037,Parts!$A:$AM,J$1,0)="X",AA$2,"")</f>
        <v/>
      </c>
      <c r="K1037" t="str">
        <f>IF(VLOOKUP($A1037,Parts!$A:$AM,K$1,0)="X",AB$2,"")</f>
        <v/>
      </c>
      <c r="L1037" t="str">
        <f>IF(VLOOKUP($A1037,Parts!$A:$AM,L$1,0)="X",AC$2,"")</f>
        <v/>
      </c>
      <c r="M1037" t="str">
        <f>IF(VLOOKUP($A1037,Parts!$A:$AM,M$1,0)="X",AD$2,"")</f>
        <v/>
      </c>
      <c r="N1037" t="str">
        <f>IF(VLOOKUP($A1037,Parts!$A:$AM,N$1,0)="X",AE$2,"")</f>
        <v/>
      </c>
      <c r="O1037" t="str">
        <f>IF(VLOOKUP($A1037,Parts!$A:$AM,O$1,0)="X",AF$2,"")</f>
        <v/>
      </c>
      <c r="P1037" t="str">
        <f t="shared" si="17"/>
        <v/>
      </c>
    </row>
    <row r="1038" spans="1:16" x14ac:dyDescent="0.25">
      <c r="A1038" t="str">
        <f>Table15[[#This Row],[Name]]</f>
        <v>KK_SPX_F92_S2tank</v>
      </c>
      <c r="B1038" t="str">
        <f>IF(VLOOKUP($A1038,Parts!$A:$AM,B$1,0)="X",S$2,"")</f>
        <v/>
      </c>
      <c r="C1038" t="str">
        <f>IF(VLOOKUP($A1038,Parts!$A:$AM,C$1,0)="X",T$2,"")</f>
        <v/>
      </c>
      <c r="D1038" t="str">
        <f>IF(VLOOKUP($A1038,Parts!$A:$AM,D$1,0)="X",U$2,"")</f>
        <v/>
      </c>
      <c r="E1038" t="str">
        <f>IF(VLOOKUP($A1038,Parts!$A:$AM,E$1,0)="X",V$2,"")</f>
        <v/>
      </c>
      <c r="F1038" t="str">
        <f>IF(VLOOKUP($A1038,Parts!$A:$AM,F$1,0)="X",W$2,"")</f>
        <v/>
      </c>
      <c r="G1038" t="str">
        <f>IF(VLOOKUP($A1038,Parts!$A:$AM,G$1,0)="X",X$2,"")</f>
        <v/>
      </c>
      <c r="H1038" t="str">
        <f>IF(VLOOKUP($A1038,Parts!$A:$AM,H$1,0)="X",Y$2,"")</f>
        <v/>
      </c>
      <c r="I1038" t="str">
        <f>IF(VLOOKUP($A1038,Parts!$A:$AM,I$1,0)="X",Z$2,"")</f>
        <v/>
      </c>
      <c r="J1038" t="str">
        <f>IF(VLOOKUP($A1038,Parts!$A:$AM,J$1,0)="X",AA$2,"")</f>
        <v/>
      </c>
      <c r="K1038" t="str">
        <f>IF(VLOOKUP($A1038,Parts!$A:$AM,K$1,0)="X",AB$2,"")</f>
        <v/>
      </c>
      <c r="L1038" t="str">
        <f>IF(VLOOKUP($A1038,Parts!$A:$AM,L$1,0)="X",AC$2,"")</f>
        <v/>
      </c>
      <c r="M1038" t="str">
        <f>IF(VLOOKUP($A1038,Parts!$A:$AM,M$1,0)="X",AD$2,"")</f>
        <v/>
      </c>
      <c r="N1038" t="str">
        <f>IF(VLOOKUP($A1038,Parts!$A:$AM,N$1,0)="X",AE$2,"")</f>
        <v/>
      </c>
      <c r="O1038" t="str">
        <f>IF(VLOOKUP($A1038,Parts!$A:$AM,O$1,0)="X",AF$2,"")</f>
        <v/>
      </c>
      <c r="P1038" t="str">
        <f t="shared" si="17"/>
        <v/>
      </c>
    </row>
    <row r="1039" spans="1:16" x14ac:dyDescent="0.25">
      <c r="A1039" t="str">
        <f>Table15[[#This Row],[Name]]</f>
        <v>XKK_SPX_F9_OctawebX</v>
      </c>
      <c r="B1039" t="str">
        <f>IF(VLOOKUP($A1039,Parts!$A:$AM,B$1,0)="X",S$2,"")</f>
        <v/>
      </c>
      <c r="C1039" t="str">
        <f>IF(VLOOKUP($A1039,Parts!$A:$AM,C$1,0)="X",T$2,"")</f>
        <v/>
      </c>
      <c r="D1039" t="str">
        <f>IF(VLOOKUP($A1039,Parts!$A:$AM,D$1,0)="X",U$2,"")</f>
        <v/>
      </c>
      <c r="E1039" t="str">
        <f>IF(VLOOKUP($A1039,Parts!$A:$AM,E$1,0)="X",V$2,"")</f>
        <v/>
      </c>
      <c r="F1039" t="str">
        <f>IF(VLOOKUP($A1039,Parts!$A:$AM,F$1,0)="X",W$2,"")</f>
        <v/>
      </c>
      <c r="G1039" t="str">
        <f>IF(VLOOKUP($A1039,Parts!$A:$AM,G$1,0)="X",X$2,"")</f>
        <v/>
      </c>
      <c r="H1039" t="str">
        <f>IF(VLOOKUP($A1039,Parts!$A:$AM,H$1,0)="X",Y$2,"")</f>
        <v/>
      </c>
      <c r="I1039" t="str">
        <f>IF(VLOOKUP($A1039,Parts!$A:$AM,I$1,0)="X",Z$2,"")</f>
        <v/>
      </c>
      <c r="J1039" t="str">
        <f>IF(VLOOKUP($A1039,Parts!$A:$AM,J$1,0)="X",AA$2,"")</f>
        <v/>
      </c>
      <c r="K1039" t="str">
        <f>IF(VLOOKUP($A1039,Parts!$A:$AM,K$1,0)="X",AB$2,"")</f>
        <v/>
      </c>
      <c r="L1039" t="str">
        <f>IF(VLOOKUP($A1039,Parts!$A:$AM,L$1,0)="X",AC$2,"")</f>
        <v/>
      </c>
      <c r="M1039" t="str">
        <f>IF(VLOOKUP($A1039,Parts!$A:$AM,M$1,0)="X",AD$2,"")</f>
        <v/>
      </c>
      <c r="N1039" t="str">
        <f>IF(VLOOKUP($A1039,Parts!$A:$AM,N$1,0)="X",AE$2,"")</f>
        <v/>
      </c>
      <c r="O1039" t="str">
        <f>IF(VLOOKUP($A1039,Parts!$A:$AM,O$1,0)="X",AF$2,"")</f>
        <v/>
      </c>
      <c r="P1039" t="str">
        <f t="shared" si="17"/>
        <v/>
      </c>
    </row>
    <row r="1040" spans="1:16" x14ac:dyDescent="0.25">
      <c r="A1040" t="str">
        <f>Table15[[#This Row],[Name]]</f>
        <v>xKW2mtankL0_5x</v>
      </c>
      <c r="B1040" t="str">
        <f>IF(VLOOKUP($A1040,Parts!$A:$AM,B$1,0)="X",S$2,"")</f>
        <v/>
      </c>
      <c r="C1040" t="str">
        <f>IF(VLOOKUP($A1040,Parts!$A:$AM,C$1,0)="X",T$2,"")</f>
        <v/>
      </c>
      <c r="D1040" t="str">
        <f>IF(VLOOKUP($A1040,Parts!$A:$AM,D$1,0)="X",U$2,"")</f>
        <v/>
      </c>
      <c r="E1040" t="str">
        <f>IF(VLOOKUP($A1040,Parts!$A:$AM,E$1,0)="X",V$2,"")</f>
        <v/>
      </c>
      <c r="F1040" t="str">
        <f>IF(VLOOKUP($A1040,Parts!$A:$AM,F$1,0)="X",W$2,"")</f>
        <v/>
      </c>
      <c r="G1040" t="str">
        <f>IF(VLOOKUP($A1040,Parts!$A:$AM,G$1,0)="X",X$2,"")</f>
        <v/>
      </c>
      <c r="H1040" t="str">
        <f>IF(VLOOKUP($A1040,Parts!$A:$AM,H$1,0)="X",Y$2,"")</f>
        <v/>
      </c>
      <c r="I1040" t="str">
        <f>IF(VLOOKUP($A1040,Parts!$A:$AM,I$1,0)="X",Z$2,"")</f>
        <v/>
      </c>
      <c r="J1040" t="str">
        <f>IF(VLOOKUP($A1040,Parts!$A:$AM,J$1,0)="X",AA$2,"")</f>
        <v/>
      </c>
      <c r="K1040" t="str">
        <f>IF(VLOOKUP($A1040,Parts!$A:$AM,K$1,0)="X",AB$2,"")</f>
        <v/>
      </c>
      <c r="L1040" t="str">
        <f>IF(VLOOKUP($A1040,Parts!$A:$AM,L$1,0)="X",AC$2,"")</f>
        <v/>
      </c>
      <c r="M1040" t="str">
        <f>IF(VLOOKUP($A1040,Parts!$A:$AM,M$1,0)="X",AD$2,"")</f>
        <v/>
      </c>
      <c r="N1040" t="str">
        <f>IF(VLOOKUP($A1040,Parts!$A:$AM,N$1,0)="X",AE$2,"")</f>
        <v/>
      </c>
      <c r="O1040" t="str">
        <f>IF(VLOOKUP($A1040,Parts!$A:$AM,O$1,0)="X",AF$2,"")</f>
        <v/>
      </c>
      <c r="P1040" t="str">
        <f t="shared" si="17"/>
        <v/>
      </c>
    </row>
    <row r="1041" spans="1:16" x14ac:dyDescent="0.25">
      <c r="A1041" t="str">
        <f>Table15[[#This Row],[Name]]</f>
        <v>KK_SPX_F9FT_Interstage_RCS</v>
      </c>
      <c r="B1041" t="str">
        <f>IF(VLOOKUP($A1041,Parts!$A:$AM,B$1,0)="X",S$2,"")</f>
        <v/>
      </c>
      <c r="C1041" t="str">
        <f>IF(VLOOKUP($A1041,Parts!$A:$AM,C$1,0)="X",T$2,"")</f>
        <v/>
      </c>
      <c r="D1041" t="str">
        <f>IF(VLOOKUP($A1041,Parts!$A:$AM,D$1,0)="X",U$2,"")</f>
        <v/>
      </c>
      <c r="E1041" t="str">
        <f>IF(VLOOKUP($A1041,Parts!$A:$AM,E$1,0)="X",V$2,"")</f>
        <v/>
      </c>
      <c r="F1041" t="str">
        <f>IF(VLOOKUP($A1041,Parts!$A:$AM,F$1,0)="X",W$2,"")</f>
        <v/>
      </c>
      <c r="G1041" t="str">
        <f>IF(VLOOKUP($A1041,Parts!$A:$AM,G$1,0)="X",X$2,"")</f>
        <v/>
      </c>
      <c r="H1041" t="str">
        <f>IF(VLOOKUP($A1041,Parts!$A:$AM,H$1,0)="X",Y$2,"")</f>
        <v/>
      </c>
      <c r="I1041" t="str">
        <f>IF(VLOOKUP($A1041,Parts!$A:$AM,I$1,0)="X",Z$2,"")</f>
        <v/>
      </c>
      <c r="J1041" t="str">
        <f>IF(VLOOKUP($A1041,Parts!$A:$AM,J$1,0)="X",AA$2,"")</f>
        <v/>
      </c>
      <c r="K1041" t="str">
        <f>IF(VLOOKUP($A1041,Parts!$A:$AM,K$1,0)="X",AB$2,"")</f>
        <v/>
      </c>
      <c r="L1041" t="str">
        <f>IF(VLOOKUP($A1041,Parts!$A:$AM,L$1,0)="X",AC$2,"")</f>
        <v/>
      </c>
      <c r="M1041" t="str">
        <f>IF(VLOOKUP($A1041,Parts!$A:$AM,M$1,0)="X",AD$2,"")</f>
        <v/>
      </c>
      <c r="N1041" t="str">
        <f>IF(VLOOKUP($A1041,Parts!$A:$AM,N$1,0)="X",AE$2,"")</f>
        <v/>
      </c>
      <c r="O1041" t="str">
        <f>IF(VLOOKUP($A1041,Parts!$A:$AM,O$1,0)="X",AF$2,"")</f>
        <v/>
      </c>
      <c r="P1041" t="str">
        <f t="shared" si="17"/>
        <v/>
      </c>
    </row>
    <row r="1042" spans="1:16" x14ac:dyDescent="0.25">
      <c r="A1042" t="str">
        <f>Table15[[#This Row],[Name]]</f>
        <v>KK_SPX_F912_Interstage_RCS</v>
      </c>
      <c r="B1042" t="str">
        <f>IF(VLOOKUP($A1042,Parts!$A:$AM,B$1,0)="X",S$2,"")</f>
        <v/>
      </c>
      <c r="C1042" t="str">
        <f>IF(VLOOKUP($A1042,Parts!$A:$AM,C$1,0)="X",T$2,"")</f>
        <v/>
      </c>
      <c r="D1042" t="str">
        <f>IF(VLOOKUP($A1042,Parts!$A:$AM,D$1,0)="X",U$2,"")</f>
        <v/>
      </c>
      <c r="E1042" t="str">
        <f>IF(VLOOKUP($A1042,Parts!$A:$AM,E$1,0)="X",V$2,"")</f>
        <v/>
      </c>
      <c r="F1042" t="str">
        <f>IF(VLOOKUP($A1042,Parts!$A:$AM,F$1,0)="X",W$2,"")</f>
        <v/>
      </c>
      <c r="G1042" t="str">
        <f>IF(VLOOKUP($A1042,Parts!$A:$AM,G$1,0)="X",X$2,"")</f>
        <v/>
      </c>
      <c r="H1042" t="str">
        <f>IF(VLOOKUP($A1042,Parts!$A:$AM,H$1,0)="X",Y$2,"")</f>
        <v/>
      </c>
      <c r="I1042" t="str">
        <f>IF(VLOOKUP($A1042,Parts!$A:$AM,I$1,0)="X",Z$2,"")</f>
        <v/>
      </c>
      <c r="J1042" t="str">
        <f>IF(VLOOKUP($A1042,Parts!$A:$AM,J$1,0)="X",AA$2,"")</f>
        <v/>
      </c>
      <c r="K1042" t="str">
        <f>IF(VLOOKUP($A1042,Parts!$A:$AM,K$1,0)="X",AB$2,"")</f>
        <v/>
      </c>
      <c r="L1042" t="str">
        <f>IF(VLOOKUP($A1042,Parts!$A:$AM,L$1,0)="X",AC$2,"")</f>
        <v/>
      </c>
      <c r="M1042" t="str">
        <f>IF(VLOOKUP($A1042,Parts!$A:$AM,M$1,0)="X",AD$2,"")</f>
        <v/>
      </c>
      <c r="N1042" t="str">
        <f>IF(VLOOKUP($A1042,Parts!$A:$AM,N$1,0)="X",AE$2,"")</f>
        <v/>
      </c>
      <c r="O1042" t="str">
        <f>IF(VLOOKUP($A1042,Parts!$A:$AM,O$1,0)="X",AF$2,"")</f>
        <v/>
      </c>
      <c r="P1042" t="str">
        <f t="shared" si="17"/>
        <v/>
      </c>
    </row>
    <row r="1043" spans="1:16" x14ac:dyDescent="0.25">
      <c r="A1043" t="str">
        <f>Table15[[#This Row],[Name]]</f>
        <v>XKKLEGX</v>
      </c>
      <c r="B1043" t="str">
        <f>IF(VLOOKUP($A1043,Parts!$A:$AM,B$1,0)="X",S$2,"")</f>
        <v/>
      </c>
      <c r="C1043" t="str">
        <f>IF(VLOOKUP($A1043,Parts!$A:$AM,C$1,0)="X",T$2,"")</f>
        <v/>
      </c>
      <c r="D1043" t="str">
        <f>IF(VLOOKUP($A1043,Parts!$A:$AM,D$1,0)="X",U$2,"")</f>
        <v/>
      </c>
      <c r="E1043" t="str">
        <f>IF(VLOOKUP($A1043,Parts!$A:$AM,E$1,0)="X",V$2,"")</f>
        <v/>
      </c>
      <c r="F1043" t="str">
        <f>IF(VLOOKUP($A1043,Parts!$A:$AM,F$1,0)="X",W$2,"")</f>
        <v/>
      </c>
      <c r="G1043" t="str">
        <f>IF(VLOOKUP($A1043,Parts!$A:$AM,G$1,0)="X",X$2,"")</f>
        <v/>
      </c>
      <c r="H1043" t="str">
        <f>IF(VLOOKUP($A1043,Parts!$A:$AM,H$1,0)="X",Y$2,"")</f>
        <v/>
      </c>
      <c r="I1043" t="str">
        <f>IF(VLOOKUP($A1043,Parts!$A:$AM,I$1,0)="X",Z$2,"")</f>
        <v/>
      </c>
      <c r="J1043" t="str">
        <f>IF(VLOOKUP($A1043,Parts!$A:$AM,J$1,0)="X",AA$2,"")</f>
        <v/>
      </c>
      <c r="K1043" t="str">
        <f>IF(VLOOKUP($A1043,Parts!$A:$AM,K$1,0)="X",AB$2,"")</f>
        <v/>
      </c>
      <c r="L1043" t="str">
        <f>IF(VLOOKUP($A1043,Parts!$A:$AM,L$1,0)="X",AC$2,"")</f>
        <v/>
      </c>
      <c r="M1043" t="str">
        <f>IF(VLOOKUP($A1043,Parts!$A:$AM,M$1,0)="X",AD$2,"")</f>
        <v/>
      </c>
      <c r="N1043" t="str">
        <f>IF(VLOOKUP($A1043,Parts!$A:$AM,N$1,0)="X",AE$2,"")</f>
        <v/>
      </c>
      <c r="O1043" t="str">
        <f>IF(VLOOKUP($A1043,Parts!$A:$AM,O$1,0)="X",AF$2,"")</f>
        <v/>
      </c>
      <c r="P1043" t="str">
        <f t="shared" si="17"/>
        <v/>
      </c>
    </row>
    <row r="1044" spans="1:16" x14ac:dyDescent="0.25">
      <c r="A1044" t="str">
        <f>Table15[[#This Row],[Name]]</f>
        <v>KK_SPX_F9_Octaweb</v>
      </c>
      <c r="B1044" t="str">
        <f>IF(VLOOKUP($A1044,Parts!$A:$AM,B$1,0)="X",S$2,"")</f>
        <v/>
      </c>
      <c r="C1044" t="str">
        <f>IF(VLOOKUP($A1044,Parts!$A:$AM,C$1,0)="X",T$2,"")</f>
        <v/>
      </c>
      <c r="D1044" t="str">
        <f>IF(VLOOKUP($A1044,Parts!$A:$AM,D$1,0)="X",U$2,"")</f>
        <v/>
      </c>
      <c r="E1044" t="str">
        <f>IF(VLOOKUP($A1044,Parts!$A:$AM,E$1,0)="X",V$2,"")</f>
        <v/>
      </c>
      <c r="F1044" t="str">
        <f>IF(VLOOKUP($A1044,Parts!$A:$AM,F$1,0)="X",W$2,"")</f>
        <v/>
      </c>
      <c r="G1044" t="str">
        <f>IF(VLOOKUP($A1044,Parts!$A:$AM,G$1,0)="X",X$2,"")</f>
        <v/>
      </c>
      <c r="H1044" t="str">
        <f>IF(VLOOKUP($A1044,Parts!$A:$AM,H$1,0)="X",Y$2,"")</f>
        <v/>
      </c>
      <c r="I1044" t="str">
        <f>IF(VLOOKUP($A1044,Parts!$A:$AM,I$1,0)="X",Z$2,"")</f>
        <v/>
      </c>
      <c r="J1044" t="str">
        <f>IF(VLOOKUP($A1044,Parts!$A:$AM,J$1,0)="X",AA$2,"")</f>
        <v/>
      </c>
      <c r="K1044" t="str">
        <f>IF(VLOOKUP($A1044,Parts!$A:$AM,K$1,0)="X",AB$2,"")</f>
        <v/>
      </c>
      <c r="L1044" t="str">
        <f>IF(VLOOKUP($A1044,Parts!$A:$AM,L$1,0)="X",AC$2,"")</f>
        <v/>
      </c>
      <c r="M1044" t="str">
        <f>IF(VLOOKUP($A1044,Parts!$A:$AM,M$1,0)="X",AD$2,"")</f>
        <v/>
      </c>
      <c r="N1044" t="str">
        <f>IF(VLOOKUP($A1044,Parts!$A:$AM,N$1,0)="X",AE$2,"")</f>
        <v/>
      </c>
      <c r="O1044" t="str">
        <f>IF(VLOOKUP($A1044,Parts!$A:$AM,O$1,0)="X",AF$2,"")</f>
        <v/>
      </c>
      <c r="P1044" t="str">
        <f t="shared" si="17"/>
        <v/>
      </c>
    </row>
    <row r="1045" spans="1:16" x14ac:dyDescent="0.25">
      <c r="A1045" t="str">
        <f>Table15[[#This Row],[Name]]</f>
        <v>NP_AMLVUPPER289Jx221</v>
      </c>
      <c r="B1045" t="str">
        <f>IF(VLOOKUP($A1045,Parts!$A:$AM,B$1,0)="X",S$2,"")</f>
        <v/>
      </c>
      <c r="C1045" t="str">
        <f>IF(VLOOKUP($A1045,Parts!$A:$AM,C$1,0)="X",T$2,"")</f>
        <v/>
      </c>
      <c r="D1045" t="str">
        <f>IF(VLOOKUP($A1045,Parts!$A:$AM,D$1,0)="X",U$2,"")</f>
        <v/>
      </c>
      <c r="E1045" t="str">
        <f>IF(VLOOKUP($A1045,Parts!$A:$AM,E$1,0)="X",V$2,"")</f>
        <v/>
      </c>
      <c r="F1045" t="str">
        <f>IF(VLOOKUP($A1045,Parts!$A:$AM,F$1,0)="X",W$2,"")</f>
        <v/>
      </c>
      <c r="G1045" t="str">
        <f>IF(VLOOKUP($A1045,Parts!$A:$AM,G$1,0)="X",X$2,"")</f>
        <v/>
      </c>
      <c r="H1045" t="str">
        <f>IF(VLOOKUP($A1045,Parts!$A:$AM,H$1,0)="X",Y$2,"")</f>
        <v/>
      </c>
      <c r="I1045" t="str">
        <f>IF(VLOOKUP($A1045,Parts!$A:$AM,I$1,0)="X",Z$2,"")</f>
        <v/>
      </c>
      <c r="J1045" t="str">
        <f>IF(VLOOKUP($A1045,Parts!$A:$AM,J$1,0)="X",AA$2,"")</f>
        <v/>
      </c>
      <c r="K1045" t="str">
        <f>IF(VLOOKUP($A1045,Parts!$A:$AM,K$1,0)="X",AB$2,"")</f>
        <v/>
      </c>
      <c r="L1045" t="str">
        <f>IF(VLOOKUP($A1045,Parts!$A:$AM,L$1,0)="X",AC$2,"")</f>
        <v/>
      </c>
      <c r="M1045" t="str">
        <f>IF(VLOOKUP($A1045,Parts!$A:$AM,M$1,0)="X",AD$2,"")</f>
        <v/>
      </c>
      <c r="N1045" t="str">
        <f>IF(VLOOKUP($A1045,Parts!$A:$AM,N$1,0)="X",AE$2,"")</f>
        <v/>
      </c>
      <c r="O1045" t="str">
        <f>IF(VLOOKUP($A1045,Parts!$A:$AM,O$1,0)="X",AF$2,"")</f>
        <v/>
      </c>
      <c r="P1045" t="str">
        <f t="shared" si="17"/>
        <v/>
      </c>
    </row>
    <row r="1046" spans="1:16" x14ac:dyDescent="0.25">
      <c r="A1046" t="str">
        <f>Table15[[#This Row],[Name]]</f>
        <v>XNP_lftadj5x</v>
      </c>
      <c r="B1046" t="str">
        <f>IF(VLOOKUP($A1046,Parts!$A:$AM,B$1,0)="X",S$2,"")</f>
        <v/>
      </c>
      <c r="C1046" t="str">
        <f>IF(VLOOKUP($A1046,Parts!$A:$AM,C$1,0)="X",T$2,"")</f>
        <v/>
      </c>
      <c r="D1046" t="str">
        <f>IF(VLOOKUP($A1046,Parts!$A:$AM,D$1,0)="X",U$2,"")</f>
        <v/>
      </c>
      <c r="E1046" t="str">
        <f>IF(VLOOKUP($A1046,Parts!$A:$AM,E$1,0)="X",V$2,"")</f>
        <v/>
      </c>
      <c r="F1046" t="str">
        <f>IF(VLOOKUP($A1046,Parts!$A:$AM,F$1,0)="X",W$2,"")</f>
        <v/>
      </c>
      <c r="G1046" t="str">
        <f>IF(VLOOKUP($A1046,Parts!$A:$AM,G$1,0)="X",X$2,"")</f>
        <v/>
      </c>
      <c r="H1046" t="str">
        <f>IF(VLOOKUP($A1046,Parts!$A:$AM,H$1,0)="X",Y$2,"")</f>
        <v/>
      </c>
      <c r="I1046" t="str">
        <f>IF(VLOOKUP($A1046,Parts!$A:$AM,I$1,0)="X",Z$2,"")</f>
        <v/>
      </c>
      <c r="J1046" t="str">
        <f>IF(VLOOKUP($A1046,Parts!$A:$AM,J$1,0)="X",AA$2,"")</f>
        <v/>
      </c>
      <c r="K1046" t="str">
        <f>IF(VLOOKUP($A1046,Parts!$A:$AM,K$1,0)="X",AB$2,"")</f>
        <v/>
      </c>
      <c r="L1046" t="str">
        <f>IF(VLOOKUP($A1046,Parts!$A:$AM,L$1,0)="X",AC$2,"")</f>
        <v/>
      </c>
      <c r="M1046" t="str">
        <f>IF(VLOOKUP($A1046,Parts!$A:$AM,M$1,0)="X",AD$2,"")</f>
        <v/>
      </c>
      <c r="N1046" t="str">
        <f>IF(VLOOKUP($A1046,Parts!$A:$AM,N$1,0)="X",AE$2,"")</f>
        <v/>
      </c>
      <c r="O1046" t="str">
        <f>IF(VLOOKUP($A1046,Parts!$A:$AM,O$1,0)="X",AF$2,"")</f>
        <v/>
      </c>
      <c r="P1046" t="str">
        <f t="shared" si="17"/>
        <v/>
      </c>
    </row>
    <row r="1047" spans="1:16" x14ac:dyDescent="0.25">
      <c r="A1047" t="str">
        <f>Table15[[#This Row],[Name]]</f>
        <v>KK_SPX_F_nosecone</v>
      </c>
      <c r="B1047" t="str">
        <f>IF(VLOOKUP($A1047,Parts!$A:$AM,B$1,0)="X",S$2,"")</f>
        <v/>
      </c>
      <c r="C1047" t="str">
        <f>IF(VLOOKUP($A1047,Parts!$A:$AM,C$1,0)="X",T$2,"")</f>
        <v/>
      </c>
      <c r="D1047" t="str">
        <f>IF(VLOOKUP($A1047,Parts!$A:$AM,D$1,0)="X",U$2,"")</f>
        <v/>
      </c>
      <c r="E1047" t="str">
        <f>IF(VLOOKUP($A1047,Parts!$A:$AM,E$1,0)="X",V$2,"")</f>
        <v/>
      </c>
      <c r="F1047" t="str">
        <f>IF(VLOOKUP($A1047,Parts!$A:$AM,F$1,0)="X",W$2,"")</f>
        <v/>
      </c>
      <c r="G1047" t="str">
        <f>IF(VLOOKUP($A1047,Parts!$A:$AM,G$1,0)="X",X$2,"")</f>
        <v/>
      </c>
      <c r="H1047" t="str">
        <f>IF(VLOOKUP($A1047,Parts!$A:$AM,H$1,0)="X",Y$2,"")</f>
        <v/>
      </c>
      <c r="I1047" t="str">
        <f>IF(VLOOKUP($A1047,Parts!$A:$AM,I$1,0)="X",Z$2,"")</f>
        <v/>
      </c>
      <c r="J1047" t="str">
        <f>IF(VLOOKUP($A1047,Parts!$A:$AM,J$1,0)="X",AA$2,"")</f>
        <v/>
      </c>
      <c r="K1047" t="str">
        <f>IF(VLOOKUP($A1047,Parts!$A:$AM,K$1,0)="X",AB$2,"")</f>
        <v/>
      </c>
      <c r="L1047" t="str">
        <f>IF(VLOOKUP($A1047,Parts!$A:$AM,L$1,0)="X",AC$2,"")</f>
        <v/>
      </c>
      <c r="M1047" t="str">
        <f>IF(VLOOKUP($A1047,Parts!$A:$AM,M$1,0)="X",AD$2,"")</f>
        <v/>
      </c>
      <c r="N1047" t="str">
        <f>IF(VLOOKUP($A1047,Parts!$A:$AM,N$1,0)="X",AE$2,"")</f>
        <v/>
      </c>
      <c r="O1047" t="str">
        <f>IF(VLOOKUP($A1047,Parts!$A:$AM,O$1,0)="X",AF$2,"")</f>
        <v/>
      </c>
      <c r="P1047" t="str">
        <f t="shared" si="17"/>
        <v/>
      </c>
    </row>
    <row r="1048" spans="1:16" x14ac:dyDescent="0.25">
      <c r="A1048" t="str">
        <f>Table15[[#This Row],[Name]]</f>
        <v>FASAGeminiEngFuelDescent</v>
      </c>
      <c r="B1048" t="str">
        <f>IF(VLOOKUP($A1048,Parts!$A:$AM,B$1,0)="X",S$2,"")</f>
        <v/>
      </c>
      <c r="C1048" t="str">
        <f>IF(VLOOKUP($A1048,Parts!$A:$AM,C$1,0)="X",T$2,"")</f>
        <v/>
      </c>
      <c r="D1048" t="str">
        <f>IF(VLOOKUP($A1048,Parts!$A:$AM,D$1,0)="X",U$2,"")</f>
        <v/>
      </c>
      <c r="E1048" t="str">
        <f>IF(VLOOKUP($A1048,Parts!$A:$AM,E$1,0)="X",V$2,"")</f>
        <v xml:space="preserve">    MODULE
    { name = ModuleTagEngineLiquidPF }
</v>
      </c>
      <c r="F1048" t="str">
        <f>IF(VLOOKUP($A1048,Parts!$A:$AM,F$1,0)="X",W$2,"")</f>
        <v/>
      </c>
      <c r="G1048" t="str">
        <f>IF(VLOOKUP($A1048,Parts!$A:$AM,G$1,0)="X",X$2,"")</f>
        <v/>
      </c>
      <c r="H1048" t="str">
        <f>IF(VLOOKUP($A1048,Parts!$A:$AM,H$1,0)="X",Y$2,"")</f>
        <v/>
      </c>
      <c r="I1048" t="str">
        <f>IF(VLOOKUP($A1048,Parts!$A:$AM,I$1,0)="X",Z$2,"")</f>
        <v xml:space="preserve">    MODULE
    { name = ModuleTagHumanRated }
</v>
      </c>
      <c r="J1048" t="str">
        <f>IF(VLOOKUP($A1048,Parts!$A:$AM,J$1,0)="X",AA$2,"")</f>
        <v/>
      </c>
      <c r="K1048" t="str">
        <f>IF(VLOOKUP($A1048,Parts!$A:$AM,K$1,0)="X",AB$2,"")</f>
        <v/>
      </c>
      <c r="L1048" t="str">
        <f>IF(VLOOKUP($A1048,Parts!$A:$AM,L$1,0)="X",AC$2,"")</f>
        <v/>
      </c>
      <c r="M1048" t="str">
        <f>IF(VLOOKUP($A1048,Parts!$A:$AM,M$1,0)="X",AD$2,"")</f>
        <v/>
      </c>
      <c r="N1048" t="str">
        <f>IF(VLOOKUP($A1048,Parts!$A:$AM,N$1,0)="X",AE$2,"")</f>
        <v/>
      </c>
      <c r="O1048" t="str">
        <f>IF(VLOOKUP($A1048,Parts!$A:$AM,O$1,0)="X",AF$2,"")</f>
        <v/>
      </c>
      <c r="P1048" t="str">
        <f t="shared" si="17"/>
        <v xml:space="preserve">    MODULE
    { name = ModuleTagEngineLiquidPF }
    MODULE
    { name = ModuleTagHumanRated }
</v>
      </c>
    </row>
    <row r="1049" spans="1:16" x14ac:dyDescent="0.25">
      <c r="A1049" t="str">
        <f>Table15[[#This Row],[Name]]</f>
        <v>FASAGeminiEngineFuel2</v>
      </c>
      <c r="B1049" t="str">
        <f>IF(VLOOKUP($A1049,Parts!$A:$AM,B$1,0)="X",S$2,"")</f>
        <v/>
      </c>
      <c r="C1049" t="str">
        <f>IF(VLOOKUP($A1049,Parts!$A:$AM,C$1,0)="X",T$2,"")</f>
        <v/>
      </c>
      <c r="D1049" t="str">
        <f>IF(VLOOKUP($A1049,Parts!$A:$AM,D$1,0)="X",U$2,"")</f>
        <v/>
      </c>
      <c r="E1049" t="str">
        <f>IF(VLOOKUP($A1049,Parts!$A:$AM,E$1,0)="X",V$2,"")</f>
        <v/>
      </c>
      <c r="F1049" t="str">
        <f>IF(VLOOKUP($A1049,Parts!$A:$AM,F$1,0)="X",W$2,"")</f>
        <v/>
      </c>
      <c r="G1049" t="str">
        <f>IF(VLOOKUP($A1049,Parts!$A:$AM,G$1,0)="X",X$2,"")</f>
        <v/>
      </c>
      <c r="H1049" t="str">
        <f>IF(VLOOKUP($A1049,Parts!$A:$AM,H$1,0)="X",Y$2,"")</f>
        <v/>
      </c>
      <c r="I1049" t="str">
        <f>IF(VLOOKUP($A1049,Parts!$A:$AM,I$1,0)="X",Z$2,"")</f>
        <v xml:space="preserve">    MODULE
    { name = ModuleTagHumanRated }
</v>
      </c>
      <c r="J1049" t="str">
        <f>IF(VLOOKUP($A1049,Parts!$A:$AM,J$1,0)="X",AA$2,"")</f>
        <v/>
      </c>
      <c r="K1049" t="str">
        <f>IF(VLOOKUP($A1049,Parts!$A:$AM,K$1,0)="X",AB$2,"")</f>
        <v/>
      </c>
      <c r="L1049" t="str">
        <f>IF(VLOOKUP($A1049,Parts!$A:$AM,L$1,0)="X",AC$2,"")</f>
        <v/>
      </c>
      <c r="M1049" t="str">
        <f>IF(VLOOKUP($A1049,Parts!$A:$AM,M$1,0)="X",AD$2,"")</f>
        <v/>
      </c>
      <c r="N1049" t="str">
        <f>IF(VLOOKUP($A1049,Parts!$A:$AM,N$1,0)="X",AE$2,"")</f>
        <v/>
      </c>
      <c r="O1049" t="str">
        <f>IF(VLOOKUP($A1049,Parts!$A:$AM,O$1,0)="X",AF$2,"")</f>
        <v/>
      </c>
      <c r="P1049" t="str">
        <f t="shared" si="17"/>
        <v xml:space="preserve">    MODULE
    { name = ModuleTagHumanRated }
</v>
      </c>
    </row>
    <row r="1050" spans="1:16" x14ac:dyDescent="0.25">
      <c r="A1050" t="str">
        <f>Table15[[#This Row],[Name]]</f>
        <v>FASA_Gemini_Lander_Eng</v>
      </c>
      <c r="B1050" t="str">
        <f>IF(VLOOKUP($A1050,Parts!$A:$AM,B$1,0)="X",S$2,"")</f>
        <v/>
      </c>
      <c r="C1050" t="str">
        <f>IF(VLOOKUP($A1050,Parts!$A:$AM,C$1,0)="X",T$2,"")</f>
        <v/>
      </c>
      <c r="D1050" t="str">
        <f>IF(VLOOKUP($A1050,Parts!$A:$AM,D$1,0)="X",U$2,"")</f>
        <v/>
      </c>
      <c r="E1050" t="str">
        <f>IF(VLOOKUP($A1050,Parts!$A:$AM,E$1,0)="X",V$2,"")</f>
        <v xml:space="preserve">    MODULE
    { name = ModuleTagEngineLiquidPF }
</v>
      </c>
      <c r="F1050" t="str">
        <f>IF(VLOOKUP($A1050,Parts!$A:$AM,F$1,0)="X",W$2,"")</f>
        <v/>
      </c>
      <c r="G1050" t="str">
        <f>IF(VLOOKUP($A1050,Parts!$A:$AM,G$1,0)="X",X$2,"")</f>
        <v/>
      </c>
      <c r="H1050" t="str">
        <f>IF(VLOOKUP($A1050,Parts!$A:$AM,H$1,0)="X",Y$2,"")</f>
        <v/>
      </c>
      <c r="I1050" t="str">
        <f>IF(VLOOKUP($A1050,Parts!$A:$AM,I$1,0)="X",Z$2,"")</f>
        <v xml:space="preserve">    MODULE
    { name = ModuleTagHumanRated }
</v>
      </c>
      <c r="J1050" t="str">
        <f>IF(VLOOKUP($A1050,Parts!$A:$AM,J$1,0)="X",AA$2,"")</f>
        <v/>
      </c>
      <c r="K1050" t="str">
        <f>IF(VLOOKUP($A1050,Parts!$A:$AM,K$1,0)="X",AB$2,"")</f>
        <v/>
      </c>
      <c r="L1050" t="str">
        <f>IF(VLOOKUP($A1050,Parts!$A:$AM,L$1,0)="X",AC$2,"")</f>
        <v/>
      </c>
      <c r="M1050" t="str">
        <f>IF(VLOOKUP($A1050,Parts!$A:$AM,M$1,0)="X",AD$2,"")</f>
        <v/>
      </c>
      <c r="N1050" t="str">
        <f>IF(VLOOKUP($A1050,Parts!$A:$AM,N$1,0)="X",AE$2,"")</f>
        <v/>
      </c>
      <c r="O1050" t="str">
        <f>IF(VLOOKUP($A1050,Parts!$A:$AM,O$1,0)="X",AF$2,"")</f>
        <v/>
      </c>
      <c r="P1050" t="str">
        <f t="shared" si="17"/>
        <v xml:space="preserve">    MODULE
    { name = ModuleTagEngineLiquidPF }
    MODULE
    { name = ModuleTagHumanRated }
</v>
      </c>
    </row>
    <row r="1051" spans="1:16" x14ac:dyDescent="0.25">
      <c r="A1051" t="str">
        <f>Table15[[#This Row],[Name]]</f>
        <v>FASA_Gemini_Lander_Leg_Part</v>
      </c>
      <c r="B1051" t="str">
        <f>IF(VLOOKUP($A1051,Parts!$A:$AM,B$1,0)="X",S$2,"")</f>
        <v/>
      </c>
      <c r="C1051" t="str">
        <f>IF(VLOOKUP($A1051,Parts!$A:$AM,C$1,0)="X",T$2,"")</f>
        <v/>
      </c>
      <c r="D1051" t="str">
        <f>IF(VLOOKUP($A1051,Parts!$A:$AM,D$1,0)="X",U$2,"")</f>
        <v/>
      </c>
      <c r="E1051" t="str">
        <f>IF(VLOOKUP($A1051,Parts!$A:$AM,E$1,0)="X",V$2,"")</f>
        <v/>
      </c>
      <c r="F1051" t="str">
        <f>IF(VLOOKUP($A1051,Parts!$A:$AM,F$1,0)="X",W$2,"")</f>
        <v/>
      </c>
      <c r="G1051" t="str">
        <f>IF(VLOOKUP($A1051,Parts!$A:$AM,G$1,0)="X",X$2,"")</f>
        <v/>
      </c>
      <c r="H1051" t="str">
        <f>IF(VLOOKUP($A1051,Parts!$A:$AM,H$1,0)="X",Y$2,"")</f>
        <v/>
      </c>
      <c r="I1051" t="str">
        <f>IF(VLOOKUP($A1051,Parts!$A:$AM,I$1,0)="X",Z$2,"")</f>
        <v/>
      </c>
      <c r="J1051" t="str">
        <f>IF(VLOOKUP($A1051,Parts!$A:$AM,J$1,0)="X",AA$2,"")</f>
        <v/>
      </c>
      <c r="K1051" t="str">
        <f>IF(VLOOKUP($A1051,Parts!$A:$AM,K$1,0)="X",AB$2,"")</f>
        <v/>
      </c>
      <c r="L1051" t="str">
        <f>IF(VLOOKUP($A1051,Parts!$A:$AM,L$1,0)="X",AC$2,"")</f>
        <v/>
      </c>
      <c r="M1051" t="str">
        <f>IF(VLOOKUP($A1051,Parts!$A:$AM,M$1,0)="X",AD$2,"")</f>
        <v/>
      </c>
      <c r="N1051" t="str">
        <f>IF(VLOOKUP($A1051,Parts!$A:$AM,N$1,0)="X",AE$2,"")</f>
        <v/>
      </c>
      <c r="O1051" t="str">
        <f>IF(VLOOKUP($A1051,Parts!$A:$AM,O$1,0)="X",AF$2,"")</f>
        <v/>
      </c>
      <c r="P1051" t="str">
        <f t="shared" si="17"/>
        <v/>
      </c>
    </row>
    <row r="1052" spans="1:16" x14ac:dyDescent="0.25">
      <c r="A1052" t="str">
        <f>Table15[[#This Row],[Name]]</f>
        <v>FASA_Gemini_Lander_LFT</v>
      </c>
      <c r="B1052" t="str">
        <f>IF(VLOOKUP($A1052,Parts!$A:$AM,B$1,0)="X",S$2,"")</f>
        <v/>
      </c>
      <c r="C1052" t="str">
        <f>IF(VLOOKUP($A1052,Parts!$A:$AM,C$1,0)="X",T$2,"")</f>
        <v/>
      </c>
      <c r="D1052" t="str">
        <f>IF(VLOOKUP($A1052,Parts!$A:$AM,D$1,0)="X",U$2,"")</f>
        <v/>
      </c>
      <c r="E1052" t="str">
        <f>IF(VLOOKUP($A1052,Parts!$A:$AM,E$1,0)="X",V$2,"")</f>
        <v/>
      </c>
      <c r="F1052" t="str">
        <f>IF(VLOOKUP($A1052,Parts!$A:$AM,F$1,0)="X",W$2,"")</f>
        <v/>
      </c>
      <c r="G1052" t="str">
        <f>IF(VLOOKUP($A1052,Parts!$A:$AM,G$1,0)="X",X$2,"")</f>
        <v/>
      </c>
      <c r="H1052" t="str">
        <f>IF(VLOOKUP($A1052,Parts!$A:$AM,H$1,0)="X",Y$2,"")</f>
        <v/>
      </c>
      <c r="I1052" t="str">
        <f>IF(VLOOKUP($A1052,Parts!$A:$AM,I$1,0)="X",Z$2,"")</f>
        <v/>
      </c>
      <c r="J1052" t="str">
        <f>IF(VLOOKUP($A1052,Parts!$A:$AM,J$1,0)="X",AA$2,"")</f>
        <v/>
      </c>
      <c r="K1052" t="str">
        <f>IF(VLOOKUP($A1052,Parts!$A:$AM,K$1,0)="X",AB$2,"")</f>
        <v/>
      </c>
      <c r="L1052" t="str">
        <f>IF(VLOOKUP($A1052,Parts!$A:$AM,L$1,0)="X",AC$2,"")</f>
        <v/>
      </c>
      <c r="M1052" t="str">
        <f>IF(VLOOKUP($A1052,Parts!$A:$AM,M$1,0)="X",AD$2,"")</f>
        <v/>
      </c>
      <c r="N1052" t="str">
        <f>IF(VLOOKUP($A1052,Parts!$A:$AM,N$1,0)="X",AE$2,"")</f>
        <v/>
      </c>
      <c r="O1052" t="str">
        <f>IF(VLOOKUP($A1052,Parts!$A:$AM,O$1,0)="X",AF$2,"")</f>
        <v/>
      </c>
      <c r="P1052" t="str">
        <f t="shared" si="17"/>
        <v/>
      </c>
    </row>
    <row r="1053" spans="1:16" x14ac:dyDescent="0.25">
      <c r="A1053" t="str">
        <f>Table15[[#This Row],[Name]]</f>
        <v>FASAGeminiLegsX1White</v>
      </c>
      <c r="B1053" t="str">
        <f>IF(VLOOKUP($A1053,Parts!$A:$AM,B$1,0)="X",S$2,"")</f>
        <v/>
      </c>
      <c r="C1053" t="str">
        <f>IF(VLOOKUP($A1053,Parts!$A:$AM,C$1,0)="X",T$2,"")</f>
        <v/>
      </c>
      <c r="D1053" t="str">
        <f>IF(VLOOKUP($A1053,Parts!$A:$AM,D$1,0)="X",U$2,"")</f>
        <v/>
      </c>
      <c r="E1053" t="str">
        <f>IF(VLOOKUP($A1053,Parts!$A:$AM,E$1,0)="X",V$2,"")</f>
        <v/>
      </c>
      <c r="F1053" t="str">
        <f>IF(VLOOKUP($A1053,Parts!$A:$AM,F$1,0)="X",W$2,"")</f>
        <v/>
      </c>
      <c r="G1053" t="str">
        <f>IF(VLOOKUP($A1053,Parts!$A:$AM,G$1,0)="X",X$2,"")</f>
        <v/>
      </c>
      <c r="H1053" t="str">
        <f>IF(VLOOKUP($A1053,Parts!$A:$AM,H$1,0)="X",Y$2,"")</f>
        <v/>
      </c>
      <c r="I1053" t="str">
        <f>IF(VLOOKUP($A1053,Parts!$A:$AM,I$1,0)="X",Z$2,"")</f>
        <v/>
      </c>
      <c r="J1053" t="str">
        <f>IF(VLOOKUP($A1053,Parts!$A:$AM,J$1,0)="X",AA$2,"")</f>
        <v/>
      </c>
      <c r="K1053" t="str">
        <f>IF(VLOOKUP($A1053,Parts!$A:$AM,K$1,0)="X",AB$2,"")</f>
        <v/>
      </c>
      <c r="L1053" t="str">
        <f>IF(VLOOKUP($A1053,Parts!$A:$AM,L$1,0)="X",AC$2,"")</f>
        <v/>
      </c>
      <c r="M1053" t="str">
        <f>IF(VLOOKUP($A1053,Parts!$A:$AM,M$1,0)="X",AD$2,"")</f>
        <v/>
      </c>
      <c r="N1053" t="str">
        <f>IF(VLOOKUP($A1053,Parts!$A:$AM,N$1,0)="X",AE$2,"")</f>
        <v/>
      </c>
      <c r="O1053" t="str">
        <f>IF(VLOOKUP($A1053,Parts!$A:$AM,O$1,0)="X",AF$2,"")</f>
        <v/>
      </c>
      <c r="P1053" t="str">
        <f t="shared" si="17"/>
        <v/>
      </c>
    </row>
    <row r="1054" spans="1:16" x14ac:dyDescent="0.25">
      <c r="A1054" t="str">
        <f>Table15[[#This Row],[Name]]</f>
        <v>FASAGeminiLegsX1</v>
      </c>
      <c r="B1054" t="str">
        <f>IF(VLOOKUP($A1054,Parts!$A:$AM,B$1,0)="X",S$2,"")</f>
        <v/>
      </c>
      <c r="C1054" t="str">
        <f>IF(VLOOKUP($A1054,Parts!$A:$AM,C$1,0)="X",T$2,"")</f>
        <v/>
      </c>
      <c r="D1054" t="str">
        <f>IF(VLOOKUP($A1054,Parts!$A:$AM,D$1,0)="X",U$2,"")</f>
        <v/>
      </c>
      <c r="E1054" t="str">
        <f>IF(VLOOKUP($A1054,Parts!$A:$AM,E$1,0)="X",V$2,"")</f>
        <v/>
      </c>
      <c r="F1054" t="str">
        <f>IF(VLOOKUP($A1054,Parts!$A:$AM,F$1,0)="X",W$2,"")</f>
        <v/>
      </c>
      <c r="G1054" t="str">
        <f>IF(VLOOKUP($A1054,Parts!$A:$AM,G$1,0)="X",X$2,"")</f>
        <v/>
      </c>
      <c r="H1054" t="str">
        <f>IF(VLOOKUP($A1054,Parts!$A:$AM,H$1,0)="X",Y$2,"")</f>
        <v/>
      </c>
      <c r="I1054" t="str">
        <f>IF(VLOOKUP($A1054,Parts!$A:$AM,I$1,0)="X",Z$2,"")</f>
        <v/>
      </c>
      <c r="J1054" t="str">
        <f>IF(VLOOKUP($A1054,Parts!$A:$AM,J$1,0)="X",AA$2,"")</f>
        <v/>
      </c>
      <c r="K1054" t="str">
        <f>IF(VLOOKUP($A1054,Parts!$A:$AM,K$1,0)="X",AB$2,"")</f>
        <v/>
      </c>
      <c r="L1054" t="str">
        <f>IF(VLOOKUP($A1054,Parts!$A:$AM,L$1,0)="X",AC$2,"")</f>
        <v/>
      </c>
      <c r="M1054" t="str">
        <f>IF(VLOOKUP($A1054,Parts!$A:$AM,M$1,0)="X",AD$2,"")</f>
        <v/>
      </c>
      <c r="N1054" t="str">
        <f>IF(VLOOKUP($A1054,Parts!$A:$AM,N$1,0)="X",AE$2,"")</f>
        <v/>
      </c>
      <c r="O1054" t="str">
        <f>IF(VLOOKUP($A1054,Parts!$A:$AM,O$1,0)="X",AF$2,"")</f>
        <v/>
      </c>
      <c r="P1054" t="str">
        <f t="shared" si="17"/>
        <v/>
      </c>
    </row>
    <row r="1055" spans="1:16" x14ac:dyDescent="0.25">
      <c r="A1055" t="str">
        <f>Table15[[#This Row],[Name]]</f>
        <v>FASAlaunchClampApollo</v>
      </c>
      <c r="B1055" t="str">
        <f>IF(VLOOKUP($A1055,Parts!$A:$AM,B$1,0)="X",S$2,"")</f>
        <v/>
      </c>
      <c r="C1055" t="str">
        <f>IF(VLOOKUP($A1055,Parts!$A:$AM,C$1,0)="X",T$2,"")</f>
        <v/>
      </c>
      <c r="D1055" t="str">
        <f>IF(VLOOKUP($A1055,Parts!$A:$AM,D$1,0)="X",U$2,"")</f>
        <v/>
      </c>
      <c r="E1055" t="str">
        <f>IF(VLOOKUP($A1055,Parts!$A:$AM,E$1,0)="X",V$2,"")</f>
        <v/>
      </c>
      <c r="F1055" t="str">
        <f>IF(VLOOKUP($A1055,Parts!$A:$AM,F$1,0)="X",W$2,"")</f>
        <v/>
      </c>
      <c r="G1055" t="str">
        <f>IF(VLOOKUP($A1055,Parts!$A:$AM,G$1,0)="X",X$2,"")</f>
        <v/>
      </c>
      <c r="H1055" t="str">
        <f>IF(VLOOKUP($A1055,Parts!$A:$AM,H$1,0)="X",Y$2,"")</f>
        <v/>
      </c>
      <c r="I1055" t="str">
        <f>IF(VLOOKUP($A1055,Parts!$A:$AM,I$1,0)="X",Z$2,"")</f>
        <v/>
      </c>
      <c r="J1055" t="str">
        <f>IF(VLOOKUP($A1055,Parts!$A:$AM,J$1,0)="X",AA$2,"")</f>
        <v/>
      </c>
      <c r="K1055" t="str">
        <f>IF(VLOOKUP($A1055,Parts!$A:$AM,K$1,0)="X",AB$2,"")</f>
        <v/>
      </c>
      <c r="L1055" t="str">
        <f>IF(VLOOKUP($A1055,Parts!$A:$AM,L$1,0)="X",AC$2,"")</f>
        <v/>
      </c>
      <c r="M1055" t="str">
        <f>IF(VLOOKUP($A1055,Parts!$A:$AM,M$1,0)="X",AD$2,"")</f>
        <v/>
      </c>
      <c r="N1055" t="str">
        <f>IF(VLOOKUP($A1055,Parts!$A:$AM,N$1,0)="X",AE$2,"")</f>
        <v/>
      </c>
      <c r="O1055" t="str">
        <f>IF(VLOOKUP($A1055,Parts!$A:$AM,O$1,0)="X",AF$2,"")</f>
        <v/>
      </c>
      <c r="P1055" t="str">
        <f t="shared" si="17"/>
        <v/>
      </c>
    </row>
    <row r="1056" spans="1:16" x14ac:dyDescent="0.25">
      <c r="A1056" t="str">
        <f>Table15[[#This Row],[Name]]</f>
        <v>FASAlaunchClampAtlas</v>
      </c>
      <c r="B1056" t="str">
        <f>IF(VLOOKUP($A1056,Parts!$A:$AM,B$1,0)="X",S$2,"")</f>
        <v/>
      </c>
      <c r="C1056" t="str">
        <f>IF(VLOOKUP($A1056,Parts!$A:$AM,C$1,0)="X",T$2,"")</f>
        <v/>
      </c>
      <c r="D1056" t="str">
        <f>IF(VLOOKUP($A1056,Parts!$A:$AM,D$1,0)="X",U$2,"")</f>
        <v/>
      </c>
      <c r="E1056" t="str">
        <f>IF(VLOOKUP($A1056,Parts!$A:$AM,E$1,0)="X",V$2,"")</f>
        <v/>
      </c>
      <c r="F1056" t="str">
        <f>IF(VLOOKUP($A1056,Parts!$A:$AM,F$1,0)="X",W$2,"")</f>
        <v/>
      </c>
      <c r="G1056" t="str">
        <f>IF(VLOOKUP($A1056,Parts!$A:$AM,G$1,0)="X",X$2,"")</f>
        <v/>
      </c>
      <c r="H1056" t="str">
        <f>IF(VLOOKUP($A1056,Parts!$A:$AM,H$1,0)="X",Y$2,"")</f>
        <v/>
      </c>
      <c r="I1056" t="str">
        <f>IF(VLOOKUP($A1056,Parts!$A:$AM,I$1,0)="X",Z$2,"")</f>
        <v/>
      </c>
      <c r="J1056" t="str">
        <f>IF(VLOOKUP($A1056,Parts!$A:$AM,J$1,0)="X",AA$2,"")</f>
        <v/>
      </c>
      <c r="K1056" t="str">
        <f>IF(VLOOKUP($A1056,Parts!$A:$AM,K$1,0)="X",AB$2,"")</f>
        <v/>
      </c>
      <c r="L1056" t="str">
        <f>IF(VLOOKUP($A1056,Parts!$A:$AM,L$1,0)="X",AC$2,"")</f>
        <v/>
      </c>
      <c r="M1056" t="str">
        <f>IF(VLOOKUP($A1056,Parts!$A:$AM,M$1,0)="X",AD$2,"")</f>
        <v/>
      </c>
      <c r="N1056" t="str">
        <f>IF(VLOOKUP($A1056,Parts!$A:$AM,N$1,0)="X",AE$2,"")</f>
        <v/>
      </c>
      <c r="O1056" t="str">
        <f>IF(VLOOKUP($A1056,Parts!$A:$AM,O$1,0)="X",AF$2,"")</f>
        <v/>
      </c>
      <c r="P1056" t="str">
        <f t="shared" si="17"/>
        <v/>
      </c>
    </row>
    <row r="1057" spans="1:16" x14ac:dyDescent="0.25">
      <c r="A1057" t="str">
        <f>Table15[[#This Row],[Name]]</f>
        <v>FASAGeminiDecDark375</v>
      </c>
      <c r="B1057" t="str">
        <f>IF(VLOOKUP($A1057,Parts!$A:$AM,B$1,0)="X",S$2,"")</f>
        <v/>
      </c>
      <c r="C1057" t="str">
        <f>IF(VLOOKUP($A1057,Parts!$A:$AM,C$1,0)="X",T$2,"")</f>
        <v/>
      </c>
      <c r="D1057" t="str">
        <f>IF(VLOOKUP($A1057,Parts!$A:$AM,D$1,0)="X",U$2,"")</f>
        <v/>
      </c>
      <c r="E1057" t="str">
        <f>IF(VLOOKUP($A1057,Parts!$A:$AM,E$1,0)="X",V$2,"")</f>
        <v/>
      </c>
      <c r="F1057" t="str">
        <f>IF(VLOOKUP($A1057,Parts!$A:$AM,F$1,0)="X",W$2,"")</f>
        <v/>
      </c>
      <c r="G1057" t="str">
        <f>IF(VLOOKUP($A1057,Parts!$A:$AM,G$1,0)="X",X$2,"")</f>
        <v/>
      </c>
      <c r="H1057" t="str">
        <f>IF(VLOOKUP($A1057,Parts!$A:$AM,H$1,0)="X",Y$2,"")</f>
        <v/>
      </c>
      <c r="I1057" t="str">
        <f>IF(VLOOKUP($A1057,Parts!$A:$AM,I$1,0)="X",Z$2,"")</f>
        <v/>
      </c>
      <c r="J1057" t="str">
        <f>IF(VLOOKUP($A1057,Parts!$A:$AM,J$1,0)="X",AA$2,"")</f>
        <v/>
      </c>
      <c r="K1057" t="str">
        <f>IF(VLOOKUP($A1057,Parts!$A:$AM,K$1,0)="X",AB$2,"")</f>
        <v/>
      </c>
      <c r="L1057" t="str">
        <f>IF(VLOOKUP($A1057,Parts!$A:$AM,L$1,0)="X",AC$2,"")</f>
        <v/>
      </c>
      <c r="M1057" t="str">
        <f>IF(VLOOKUP($A1057,Parts!$A:$AM,M$1,0)="X",AD$2,"")</f>
        <v/>
      </c>
      <c r="N1057" t="str">
        <f>IF(VLOOKUP($A1057,Parts!$A:$AM,N$1,0)="X",AE$2,"")</f>
        <v/>
      </c>
      <c r="O1057" t="str">
        <f>IF(VLOOKUP($A1057,Parts!$A:$AM,O$1,0)="X",AF$2,"")</f>
        <v/>
      </c>
      <c r="P1057" t="str">
        <f t="shared" si="17"/>
        <v/>
      </c>
    </row>
    <row r="1058" spans="1:16" x14ac:dyDescent="0.25">
      <c r="A1058" t="str">
        <f>Table15[[#This Row],[Name]]</f>
        <v>FASAGeminiDecDark25</v>
      </c>
      <c r="B1058" t="str">
        <f>IF(VLOOKUP($A1058,Parts!$A:$AM,B$1,0)="X",S$2,"")</f>
        <v/>
      </c>
      <c r="C1058" t="str">
        <f>IF(VLOOKUP($A1058,Parts!$A:$AM,C$1,0)="X",T$2,"")</f>
        <v/>
      </c>
      <c r="D1058" t="str">
        <f>IF(VLOOKUP($A1058,Parts!$A:$AM,D$1,0)="X",U$2,"")</f>
        <v/>
      </c>
      <c r="E1058" t="str">
        <f>IF(VLOOKUP($A1058,Parts!$A:$AM,E$1,0)="X",V$2,"")</f>
        <v/>
      </c>
      <c r="F1058" t="str">
        <f>IF(VLOOKUP($A1058,Parts!$A:$AM,F$1,0)="X",W$2,"")</f>
        <v/>
      </c>
      <c r="G1058" t="str">
        <f>IF(VLOOKUP($A1058,Parts!$A:$AM,G$1,0)="X",X$2,"")</f>
        <v/>
      </c>
      <c r="H1058" t="str">
        <f>IF(VLOOKUP($A1058,Parts!$A:$AM,H$1,0)="X",Y$2,"")</f>
        <v/>
      </c>
      <c r="I1058" t="str">
        <f>IF(VLOOKUP($A1058,Parts!$A:$AM,I$1,0)="X",Z$2,"")</f>
        <v/>
      </c>
      <c r="J1058" t="str">
        <f>IF(VLOOKUP($A1058,Parts!$A:$AM,J$1,0)="X",AA$2,"")</f>
        <v/>
      </c>
      <c r="K1058" t="str">
        <f>IF(VLOOKUP($A1058,Parts!$A:$AM,K$1,0)="X",AB$2,"")</f>
        <v/>
      </c>
      <c r="L1058" t="str">
        <f>IF(VLOOKUP($A1058,Parts!$A:$AM,L$1,0)="X",AC$2,"")</f>
        <v/>
      </c>
      <c r="M1058" t="str">
        <f>IF(VLOOKUP($A1058,Parts!$A:$AM,M$1,0)="X",AD$2,"")</f>
        <v/>
      </c>
      <c r="N1058" t="str">
        <f>IF(VLOOKUP($A1058,Parts!$A:$AM,N$1,0)="X",AE$2,"")</f>
        <v/>
      </c>
      <c r="O1058" t="str">
        <f>IF(VLOOKUP($A1058,Parts!$A:$AM,O$1,0)="X",AF$2,"")</f>
        <v/>
      </c>
      <c r="P1058" t="str">
        <f t="shared" si="17"/>
        <v/>
      </c>
    </row>
    <row r="1059" spans="1:16" x14ac:dyDescent="0.25">
      <c r="A1059" t="str">
        <f>Table15[[#This Row],[Name]]</f>
        <v>FASAGeminiDecDark125</v>
      </c>
      <c r="B1059" t="str">
        <f>IF(VLOOKUP($A1059,Parts!$A:$AM,B$1,0)="X",S$2,"")</f>
        <v/>
      </c>
      <c r="C1059" t="str">
        <f>IF(VLOOKUP($A1059,Parts!$A:$AM,C$1,0)="X",T$2,"")</f>
        <v/>
      </c>
      <c r="D1059" t="str">
        <f>IF(VLOOKUP($A1059,Parts!$A:$AM,D$1,0)="X",U$2,"")</f>
        <v/>
      </c>
      <c r="E1059" t="str">
        <f>IF(VLOOKUP($A1059,Parts!$A:$AM,E$1,0)="X",V$2,"")</f>
        <v/>
      </c>
      <c r="F1059" t="str">
        <f>IF(VLOOKUP($A1059,Parts!$A:$AM,F$1,0)="X",W$2,"")</f>
        <v/>
      </c>
      <c r="G1059" t="str">
        <f>IF(VLOOKUP($A1059,Parts!$A:$AM,G$1,0)="X",X$2,"")</f>
        <v/>
      </c>
      <c r="H1059" t="str">
        <f>IF(VLOOKUP($A1059,Parts!$A:$AM,H$1,0)="X",Y$2,"")</f>
        <v/>
      </c>
      <c r="I1059" t="str">
        <f>IF(VLOOKUP($A1059,Parts!$A:$AM,I$1,0)="X",Z$2,"")</f>
        <v/>
      </c>
      <c r="J1059" t="str">
        <f>IF(VLOOKUP($A1059,Parts!$A:$AM,J$1,0)="X",AA$2,"")</f>
        <v/>
      </c>
      <c r="K1059" t="str">
        <f>IF(VLOOKUP($A1059,Parts!$A:$AM,K$1,0)="X",AB$2,"")</f>
        <v/>
      </c>
      <c r="L1059" t="str">
        <f>IF(VLOOKUP($A1059,Parts!$A:$AM,L$1,0)="X",AC$2,"")</f>
        <v/>
      </c>
      <c r="M1059" t="str">
        <f>IF(VLOOKUP($A1059,Parts!$A:$AM,M$1,0)="X",AD$2,"")</f>
        <v/>
      </c>
      <c r="N1059" t="str">
        <f>IF(VLOOKUP($A1059,Parts!$A:$AM,N$1,0)="X",AE$2,"")</f>
        <v xml:space="preserve">    MODULE
    { name = ModuleTagDecoupler }
</v>
      </c>
      <c r="O1059" t="str">
        <f>IF(VLOOKUP($A1059,Parts!$A:$AM,O$1,0)="X",AF$2,"")</f>
        <v/>
      </c>
      <c r="P1059" t="str">
        <f t="shared" si="17"/>
        <v xml:space="preserve">    MODULE
    { name = ModuleTagDecoupler }
</v>
      </c>
    </row>
    <row r="1060" spans="1:16" x14ac:dyDescent="0.25">
      <c r="A1060" t="str">
        <f>Table15[[#This Row],[Name]]</f>
        <v>FASAExplorerLFTMed</v>
      </c>
      <c r="B1060" t="str">
        <f>IF(VLOOKUP($A1060,Parts!$A:$AM,B$1,0)="X",S$2,"")</f>
        <v/>
      </c>
      <c r="C1060" t="str">
        <f>IF(VLOOKUP($A1060,Parts!$A:$AM,C$1,0)="X",T$2,"")</f>
        <v/>
      </c>
      <c r="D1060" t="str">
        <f>IF(VLOOKUP($A1060,Parts!$A:$AM,D$1,0)="X",U$2,"")</f>
        <v/>
      </c>
      <c r="E1060" t="str">
        <f>IF(VLOOKUP($A1060,Parts!$A:$AM,E$1,0)="X",V$2,"")</f>
        <v/>
      </c>
      <c r="F1060" t="str">
        <f>IF(VLOOKUP($A1060,Parts!$A:$AM,F$1,0)="X",W$2,"")</f>
        <v/>
      </c>
      <c r="G1060" t="str">
        <f>IF(VLOOKUP($A1060,Parts!$A:$AM,G$1,0)="X",X$2,"")</f>
        <v/>
      </c>
      <c r="H1060" t="str">
        <f>IF(VLOOKUP($A1060,Parts!$A:$AM,H$1,0)="X",Y$2,"")</f>
        <v/>
      </c>
      <c r="I1060" t="str">
        <f>IF(VLOOKUP($A1060,Parts!$A:$AM,I$1,0)="X",Z$2,"")</f>
        <v/>
      </c>
      <c r="J1060" t="str">
        <f>IF(VLOOKUP($A1060,Parts!$A:$AM,J$1,0)="X",AA$2,"")</f>
        <v/>
      </c>
      <c r="K1060" t="str">
        <f>IF(VLOOKUP($A1060,Parts!$A:$AM,K$1,0)="X",AB$2,"")</f>
        <v/>
      </c>
      <c r="L1060" t="str">
        <f>IF(VLOOKUP($A1060,Parts!$A:$AM,L$1,0)="X",AC$2,"")</f>
        <v/>
      </c>
      <c r="M1060" t="str">
        <f>IF(VLOOKUP($A1060,Parts!$A:$AM,M$1,0)="X",AD$2,"")</f>
        <v/>
      </c>
      <c r="N1060" t="str">
        <f>IF(VLOOKUP($A1060,Parts!$A:$AM,N$1,0)="X",AE$2,"")</f>
        <v/>
      </c>
      <c r="O1060" t="str">
        <f>IF(VLOOKUP($A1060,Parts!$A:$AM,O$1,0)="X",AF$2,"")</f>
        <v/>
      </c>
      <c r="P1060" t="str">
        <f t="shared" si="17"/>
        <v/>
      </c>
    </row>
    <row r="1061" spans="1:16" x14ac:dyDescent="0.25">
      <c r="A1061" t="str">
        <f>Table15[[#This Row],[Name]]</f>
        <v>FASAExplorerLFTSmall</v>
      </c>
      <c r="B1061" t="str">
        <f>IF(VLOOKUP($A1061,Parts!$A:$AM,B$1,0)="X",S$2,"")</f>
        <v/>
      </c>
      <c r="C1061" t="str">
        <f>IF(VLOOKUP($A1061,Parts!$A:$AM,C$1,0)="X",T$2,"")</f>
        <v/>
      </c>
      <c r="D1061" t="str">
        <f>IF(VLOOKUP($A1061,Parts!$A:$AM,D$1,0)="X",U$2,"")</f>
        <v/>
      </c>
      <c r="E1061" t="str">
        <f>IF(VLOOKUP($A1061,Parts!$A:$AM,E$1,0)="X",V$2,"")</f>
        <v/>
      </c>
      <c r="F1061" t="str">
        <f>IF(VLOOKUP($A1061,Parts!$A:$AM,F$1,0)="X",W$2,"")</f>
        <v/>
      </c>
      <c r="G1061" t="str">
        <f>IF(VLOOKUP($A1061,Parts!$A:$AM,G$1,0)="X",X$2,"")</f>
        <v/>
      </c>
      <c r="H1061" t="str">
        <f>IF(VLOOKUP($A1061,Parts!$A:$AM,H$1,0)="X",Y$2,"")</f>
        <v/>
      </c>
      <c r="I1061" t="str">
        <f>IF(VLOOKUP($A1061,Parts!$A:$AM,I$1,0)="X",Z$2,"")</f>
        <v/>
      </c>
      <c r="J1061" t="str">
        <f>IF(VLOOKUP($A1061,Parts!$A:$AM,J$1,0)="X",AA$2,"")</f>
        <v/>
      </c>
      <c r="K1061" t="str">
        <f>IF(VLOOKUP($A1061,Parts!$A:$AM,K$1,0)="X",AB$2,"")</f>
        <v/>
      </c>
      <c r="L1061" t="str">
        <f>IF(VLOOKUP($A1061,Parts!$A:$AM,L$1,0)="X",AC$2,"")</f>
        <v/>
      </c>
      <c r="M1061" t="str">
        <f>IF(VLOOKUP($A1061,Parts!$A:$AM,M$1,0)="X",AD$2,"")</f>
        <v/>
      </c>
      <c r="N1061" t="str">
        <f>IF(VLOOKUP($A1061,Parts!$A:$AM,N$1,0)="X",AE$2,"")</f>
        <v/>
      </c>
      <c r="O1061" t="str">
        <f>IF(VLOOKUP($A1061,Parts!$A:$AM,O$1,0)="X",AF$2,"")</f>
        <v/>
      </c>
      <c r="P1061" t="str">
        <f t="shared" si="17"/>
        <v/>
      </c>
    </row>
    <row r="1062" spans="1:16" x14ac:dyDescent="0.25">
      <c r="A1062" t="str">
        <f>Table15[[#This Row],[Name]]</f>
        <v>FASAGeminiLFTShort</v>
      </c>
      <c r="B1062" t="str">
        <f>IF(VLOOKUP($A1062,Parts!$A:$AM,B$1,0)="X",S$2,"")</f>
        <v/>
      </c>
      <c r="C1062" t="str">
        <f>IF(VLOOKUP($A1062,Parts!$A:$AM,C$1,0)="X",T$2,"")</f>
        <v/>
      </c>
      <c r="D1062" t="str">
        <f>IF(VLOOKUP($A1062,Parts!$A:$AM,D$1,0)="X",U$2,"")</f>
        <v/>
      </c>
      <c r="E1062" t="str">
        <f>IF(VLOOKUP($A1062,Parts!$A:$AM,E$1,0)="X",V$2,"")</f>
        <v/>
      </c>
      <c r="F1062" t="str">
        <f>IF(VLOOKUP($A1062,Parts!$A:$AM,F$1,0)="X",W$2,"")</f>
        <v/>
      </c>
      <c r="G1062" t="str">
        <f>IF(VLOOKUP($A1062,Parts!$A:$AM,G$1,0)="X",X$2,"")</f>
        <v/>
      </c>
      <c r="H1062" t="str">
        <f>IF(VLOOKUP($A1062,Parts!$A:$AM,H$1,0)="X",Y$2,"")</f>
        <v/>
      </c>
      <c r="I1062" t="str">
        <f>IF(VLOOKUP($A1062,Parts!$A:$AM,I$1,0)="X",Z$2,"")</f>
        <v/>
      </c>
      <c r="J1062" t="str">
        <f>IF(VLOOKUP($A1062,Parts!$A:$AM,J$1,0)="X",AA$2,"")</f>
        <v/>
      </c>
      <c r="K1062" t="str">
        <f>IF(VLOOKUP($A1062,Parts!$A:$AM,K$1,0)="X",AB$2,"")</f>
        <v/>
      </c>
      <c r="L1062" t="str">
        <f>IF(VLOOKUP($A1062,Parts!$A:$AM,L$1,0)="X",AC$2,"")</f>
        <v/>
      </c>
      <c r="M1062" t="str">
        <f>IF(VLOOKUP($A1062,Parts!$A:$AM,M$1,0)="X",AD$2,"")</f>
        <v/>
      </c>
      <c r="N1062" t="str">
        <f>IF(VLOOKUP($A1062,Parts!$A:$AM,N$1,0)="X",AE$2,"")</f>
        <v/>
      </c>
      <c r="O1062" t="str">
        <f>IF(VLOOKUP($A1062,Parts!$A:$AM,O$1,0)="X",AF$2,"")</f>
        <v/>
      </c>
      <c r="P1062" t="str">
        <f t="shared" si="17"/>
        <v/>
      </c>
    </row>
    <row r="1063" spans="1:16" x14ac:dyDescent="0.25">
      <c r="A1063" t="str">
        <f>Table15[[#This Row],[Name]]</f>
        <v>FASAMercuryLFTShortLarge</v>
      </c>
      <c r="B1063" t="str">
        <f>IF(VLOOKUP($A1063,Parts!$A:$AM,B$1,0)="X",S$2,"")</f>
        <v/>
      </c>
      <c r="C1063" t="str">
        <f>IF(VLOOKUP($A1063,Parts!$A:$AM,C$1,0)="X",T$2,"")</f>
        <v/>
      </c>
      <c r="D1063" t="str">
        <f>IF(VLOOKUP($A1063,Parts!$A:$AM,D$1,0)="X",U$2,"")</f>
        <v/>
      </c>
      <c r="E1063" t="str">
        <f>IF(VLOOKUP($A1063,Parts!$A:$AM,E$1,0)="X",V$2,"")</f>
        <v/>
      </c>
      <c r="F1063" t="str">
        <f>IF(VLOOKUP($A1063,Parts!$A:$AM,F$1,0)="X",W$2,"")</f>
        <v/>
      </c>
      <c r="G1063" t="str">
        <f>IF(VLOOKUP($A1063,Parts!$A:$AM,G$1,0)="X",X$2,"")</f>
        <v/>
      </c>
      <c r="H1063" t="str">
        <f>IF(VLOOKUP($A1063,Parts!$A:$AM,H$1,0)="X",Y$2,"")</f>
        <v/>
      </c>
      <c r="I1063" t="str">
        <f>IF(VLOOKUP($A1063,Parts!$A:$AM,I$1,0)="X",Z$2,"")</f>
        <v/>
      </c>
      <c r="J1063" t="str">
        <f>IF(VLOOKUP($A1063,Parts!$A:$AM,J$1,0)="X",AA$2,"")</f>
        <v/>
      </c>
      <c r="K1063" t="str">
        <f>IF(VLOOKUP($A1063,Parts!$A:$AM,K$1,0)="X",AB$2,"")</f>
        <v/>
      </c>
      <c r="L1063" t="str">
        <f>IF(VLOOKUP($A1063,Parts!$A:$AM,L$1,0)="X",AC$2,"")</f>
        <v/>
      </c>
      <c r="M1063" t="str">
        <f>IF(VLOOKUP($A1063,Parts!$A:$AM,M$1,0)="X",AD$2,"")</f>
        <v/>
      </c>
      <c r="N1063" t="str">
        <f>IF(VLOOKUP($A1063,Parts!$A:$AM,N$1,0)="X",AE$2,"")</f>
        <v/>
      </c>
      <c r="O1063" t="str">
        <f>IF(VLOOKUP($A1063,Parts!$A:$AM,O$1,0)="X",AF$2,"")</f>
        <v/>
      </c>
      <c r="P1063" t="str">
        <f t="shared" si="17"/>
        <v/>
      </c>
    </row>
    <row r="1064" spans="1:16" x14ac:dyDescent="0.25">
      <c r="A1064" t="str">
        <f>Table15[[#This Row],[Name]]</f>
        <v>FASAGeminiLFTCentarCSM</v>
      </c>
      <c r="B1064" t="str">
        <f>IF(VLOOKUP($A1064,Parts!$A:$AM,B$1,0)="X",S$2,"")</f>
        <v/>
      </c>
      <c r="C1064" t="str">
        <f>IF(VLOOKUP($A1064,Parts!$A:$AM,C$1,0)="X",T$2,"")</f>
        <v/>
      </c>
      <c r="D1064" t="str">
        <f>IF(VLOOKUP($A1064,Parts!$A:$AM,D$1,0)="X",U$2,"")</f>
        <v/>
      </c>
      <c r="E1064" t="str">
        <f>IF(VLOOKUP($A1064,Parts!$A:$AM,E$1,0)="X",V$2,"")</f>
        <v/>
      </c>
      <c r="F1064" t="str">
        <f>IF(VLOOKUP($A1064,Parts!$A:$AM,F$1,0)="X",W$2,"")</f>
        <v/>
      </c>
      <c r="G1064" t="str">
        <f>IF(VLOOKUP($A1064,Parts!$A:$AM,G$1,0)="X",X$2,"")</f>
        <v/>
      </c>
      <c r="H1064" t="str">
        <f>IF(VLOOKUP($A1064,Parts!$A:$AM,H$1,0)="X",Y$2,"")</f>
        <v/>
      </c>
      <c r="I1064" t="str">
        <f>IF(VLOOKUP($A1064,Parts!$A:$AM,I$1,0)="X",Z$2,"")</f>
        <v/>
      </c>
      <c r="J1064" t="str">
        <f>IF(VLOOKUP($A1064,Parts!$A:$AM,J$1,0)="X",AA$2,"")</f>
        <v/>
      </c>
      <c r="K1064" t="str">
        <f>IF(VLOOKUP($A1064,Parts!$A:$AM,K$1,0)="X",AB$2,"")</f>
        <v/>
      </c>
      <c r="L1064" t="str">
        <f>IF(VLOOKUP($A1064,Parts!$A:$AM,L$1,0)="X",AC$2,"")</f>
        <v/>
      </c>
      <c r="M1064" t="str">
        <f>IF(VLOOKUP($A1064,Parts!$A:$AM,M$1,0)="X",AD$2,"")</f>
        <v/>
      </c>
      <c r="N1064" t="str">
        <f>IF(VLOOKUP($A1064,Parts!$A:$AM,N$1,0)="X",AE$2,"")</f>
        <v/>
      </c>
      <c r="O1064" t="str">
        <f>IF(VLOOKUP($A1064,Parts!$A:$AM,O$1,0)="X",AF$2,"")</f>
        <v/>
      </c>
      <c r="P1064" t="str">
        <f t="shared" si="17"/>
        <v/>
      </c>
    </row>
    <row r="1065" spans="1:16" x14ac:dyDescent="0.25">
      <c r="A1065" t="str">
        <f>Table15[[#This Row],[Name]]</f>
        <v>FASAGeminiLFTShortWhite</v>
      </c>
      <c r="B1065" t="str">
        <f>IF(VLOOKUP($A1065,Parts!$A:$AM,B$1,0)="X",S$2,"")</f>
        <v/>
      </c>
      <c r="C1065" t="str">
        <f>IF(VLOOKUP($A1065,Parts!$A:$AM,C$1,0)="X",T$2,"")</f>
        <v/>
      </c>
      <c r="D1065" t="str">
        <f>IF(VLOOKUP($A1065,Parts!$A:$AM,D$1,0)="X",U$2,"")</f>
        <v/>
      </c>
      <c r="E1065" t="str">
        <f>IF(VLOOKUP($A1065,Parts!$A:$AM,E$1,0)="X",V$2,"")</f>
        <v/>
      </c>
      <c r="F1065" t="str">
        <f>IF(VLOOKUP($A1065,Parts!$A:$AM,F$1,0)="X",W$2,"")</f>
        <v/>
      </c>
      <c r="G1065" t="str">
        <f>IF(VLOOKUP($A1065,Parts!$A:$AM,G$1,0)="X",X$2,"")</f>
        <v/>
      </c>
      <c r="H1065" t="str">
        <f>IF(VLOOKUP($A1065,Parts!$A:$AM,H$1,0)="X",Y$2,"")</f>
        <v/>
      </c>
      <c r="I1065" t="str">
        <f>IF(VLOOKUP($A1065,Parts!$A:$AM,I$1,0)="X",Z$2,"")</f>
        <v/>
      </c>
      <c r="J1065" t="str">
        <f>IF(VLOOKUP($A1065,Parts!$A:$AM,J$1,0)="X",AA$2,"")</f>
        <v/>
      </c>
      <c r="K1065" t="str">
        <f>IF(VLOOKUP($A1065,Parts!$A:$AM,K$1,0)="X",AB$2,"")</f>
        <v/>
      </c>
      <c r="L1065" t="str">
        <f>IF(VLOOKUP($A1065,Parts!$A:$AM,L$1,0)="X",AC$2,"")</f>
        <v/>
      </c>
      <c r="M1065" t="str">
        <f>IF(VLOOKUP($A1065,Parts!$A:$AM,M$1,0)="X",AD$2,"")</f>
        <v/>
      </c>
      <c r="N1065" t="str">
        <f>IF(VLOOKUP($A1065,Parts!$A:$AM,N$1,0)="X",AE$2,"")</f>
        <v/>
      </c>
      <c r="O1065" t="str">
        <f>IF(VLOOKUP($A1065,Parts!$A:$AM,O$1,0)="X",AF$2,"")</f>
        <v/>
      </c>
      <c r="P1065" t="str">
        <f t="shared" si="17"/>
        <v/>
      </c>
    </row>
    <row r="1066" spans="1:16" x14ac:dyDescent="0.25">
      <c r="A1066" t="str">
        <f>Table15[[#This Row],[Name]]</f>
        <v>FASA_Mercury_LFT_Short</v>
      </c>
      <c r="B1066" t="str">
        <f>IF(VLOOKUP($A1066,Parts!$A:$AM,B$1,0)="X",S$2,"")</f>
        <v/>
      </c>
      <c r="C1066" t="str">
        <f>IF(VLOOKUP($A1066,Parts!$A:$AM,C$1,0)="X",T$2,"")</f>
        <v/>
      </c>
      <c r="D1066" t="str">
        <f>IF(VLOOKUP($A1066,Parts!$A:$AM,D$1,0)="X",U$2,"")</f>
        <v/>
      </c>
      <c r="E1066" t="str">
        <f>IF(VLOOKUP($A1066,Parts!$A:$AM,E$1,0)="X",V$2,"")</f>
        <v/>
      </c>
      <c r="F1066" t="str">
        <f>IF(VLOOKUP($A1066,Parts!$A:$AM,F$1,0)="X",W$2,"")</f>
        <v/>
      </c>
      <c r="G1066" t="str">
        <f>IF(VLOOKUP($A1066,Parts!$A:$AM,G$1,0)="X",X$2,"")</f>
        <v/>
      </c>
      <c r="H1066" t="str">
        <f>IF(VLOOKUP($A1066,Parts!$A:$AM,H$1,0)="X",Y$2,"")</f>
        <v/>
      </c>
      <c r="I1066" t="str">
        <f>IF(VLOOKUP($A1066,Parts!$A:$AM,I$1,0)="X",Z$2,"")</f>
        <v/>
      </c>
      <c r="J1066" t="str">
        <f>IF(VLOOKUP($A1066,Parts!$A:$AM,J$1,0)="X",AA$2,"")</f>
        <v/>
      </c>
      <c r="K1066" t="str">
        <f>IF(VLOOKUP($A1066,Parts!$A:$AM,K$1,0)="X",AB$2,"")</f>
        <v/>
      </c>
      <c r="L1066" t="str">
        <f>IF(VLOOKUP($A1066,Parts!$A:$AM,L$1,0)="X",AC$2,"")</f>
        <v/>
      </c>
      <c r="M1066" t="str">
        <f>IF(VLOOKUP($A1066,Parts!$A:$AM,M$1,0)="X",AD$2,"")</f>
        <v/>
      </c>
      <c r="N1066" t="str">
        <f>IF(VLOOKUP($A1066,Parts!$A:$AM,N$1,0)="X",AE$2,"")</f>
        <v/>
      </c>
      <c r="O1066" t="str">
        <f>IF(VLOOKUP($A1066,Parts!$A:$AM,O$1,0)="X",AF$2,"")</f>
        <v/>
      </c>
      <c r="P1066" t="str">
        <f t="shared" si="17"/>
        <v/>
      </c>
    </row>
    <row r="1067" spans="1:16" x14ac:dyDescent="0.25">
      <c r="A1067" t="str">
        <f>Table15[[#This Row],[Name]]</f>
        <v>FASAGeminiLFTBigGAdapt</v>
      </c>
      <c r="B1067" t="str">
        <f>IF(VLOOKUP($A1067,Parts!$A:$AM,B$1,0)="X",S$2,"")</f>
        <v/>
      </c>
      <c r="C1067" t="str">
        <f>IF(VLOOKUP($A1067,Parts!$A:$AM,C$1,0)="X",T$2,"")</f>
        <v/>
      </c>
      <c r="D1067" t="str">
        <f>IF(VLOOKUP($A1067,Parts!$A:$AM,D$1,0)="X",U$2,"")</f>
        <v/>
      </c>
      <c r="E1067" t="str">
        <f>IF(VLOOKUP($A1067,Parts!$A:$AM,E$1,0)="X",V$2,"")</f>
        <v/>
      </c>
      <c r="F1067" t="str">
        <f>IF(VLOOKUP($A1067,Parts!$A:$AM,F$1,0)="X",W$2,"")</f>
        <v/>
      </c>
      <c r="G1067" t="str">
        <f>IF(VLOOKUP($A1067,Parts!$A:$AM,G$1,0)="X",X$2,"")</f>
        <v/>
      </c>
      <c r="H1067" t="str">
        <f>IF(VLOOKUP($A1067,Parts!$A:$AM,H$1,0)="X",Y$2,"")</f>
        <v/>
      </c>
      <c r="I1067" t="str">
        <f>IF(VLOOKUP($A1067,Parts!$A:$AM,I$1,0)="X",Z$2,"")</f>
        <v/>
      </c>
      <c r="J1067" t="str">
        <f>IF(VLOOKUP($A1067,Parts!$A:$AM,J$1,0)="X",AA$2,"")</f>
        <v/>
      </c>
      <c r="K1067" t="str">
        <f>IF(VLOOKUP($A1067,Parts!$A:$AM,K$1,0)="X",AB$2,"")</f>
        <v/>
      </c>
      <c r="L1067" t="str">
        <f>IF(VLOOKUP($A1067,Parts!$A:$AM,L$1,0)="X",AC$2,"")</f>
        <v/>
      </c>
      <c r="M1067" t="str">
        <f>IF(VLOOKUP($A1067,Parts!$A:$AM,M$1,0)="X",AD$2,"")</f>
        <v/>
      </c>
      <c r="N1067" t="str">
        <f>IF(VLOOKUP($A1067,Parts!$A:$AM,N$1,0)="X",AE$2,"")</f>
        <v/>
      </c>
      <c r="O1067" t="str">
        <f>IF(VLOOKUP($A1067,Parts!$A:$AM,O$1,0)="X",AF$2,"")</f>
        <v/>
      </c>
      <c r="P1067" t="str">
        <f t="shared" si="17"/>
        <v/>
      </c>
    </row>
    <row r="1068" spans="1:16" x14ac:dyDescent="0.25">
      <c r="A1068" t="str">
        <f>Table15[[#This Row],[Name]]</f>
        <v>FASAGeminiSasRcs</v>
      </c>
      <c r="B1068" t="str">
        <f>IF(VLOOKUP($A1068,Parts!$A:$AM,B$1,0)="X",S$2,"")</f>
        <v/>
      </c>
      <c r="C1068" t="str">
        <f>IF(VLOOKUP($A1068,Parts!$A:$AM,C$1,0)="X",T$2,"")</f>
        <v/>
      </c>
      <c r="D1068" t="str">
        <f>IF(VLOOKUP($A1068,Parts!$A:$AM,D$1,0)="X",U$2,"")</f>
        <v/>
      </c>
      <c r="E1068" t="str">
        <f>IF(VLOOKUP($A1068,Parts!$A:$AM,E$1,0)="X",V$2,"")</f>
        <v xml:space="preserve">    MODULE
    { name = ModuleTagEngineLiquidPF }
</v>
      </c>
      <c r="F1068" t="str">
        <f>IF(VLOOKUP($A1068,Parts!$A:$AM,F$1,0)="X",W$2,"")</f>
        <v/>
      </c>
      <c r="G1068" t="str">
        <f>IF(VLOOKUP($A1068,Parts!$A:$AM,G$1,0)="X",X$2,"")</f>
        <v/>
      </c>
      <c r="H1068" t="str">
        <f>IF(VLOOKUP($A1068,Parts!$A:$AM,H$1,0)="X",Y$2,"")</f>
        <v/>
      </c>
      <c r="I1068" t="str">
        <f>IF(VLOOKUP($A1068,Parts!$A:$AM,I$1,0)="X",Z$2,"")</f>
        <v/>
      </c>
      <c r="J1068" t="str">
        <f>IF(VLOOKUP($A1068,Parts!$A:$AM,J$1,0)="X",AA$2,"")</f>
        <v/>
      </c>
      <c r="K1068" t="str">
        <f>IF(VLOOKUP($A1068,Parts!$A:$AM,K$1,0)="X",AB$2,"")</f>
        <v/>
      </c>
      <c r="L1068" t="str">
        <f>IF(VLOOKUP($A1068,Parts!$A:$AM,L$1,0)="X",AC$2,"")</f>
        <v/>
      </c>
      <c r="M1068" t="str">
        <f>IF(VLOOKUP($A1068,Parts!$A:$AM,M$1,0)="X",AD$2,"")</f>
        <v/>
      </c>
      <c r="N1068" t="str">
        <f>IF(VLOOKUP($A1068,Parts!$A:$AM,N$1,0)="X",AE$2,"")</f>
        <v/>
      </c>
      <c r="O1068" t="str">
        <f>IF(VLOOKUP($A1068,Parts!$A:$AM,O$1,0)="X",AF$2,"")</f>
        <v/>
      </c>
      <c r="P1068" t="str">
        <f t="shared" si="17"/>
        <v xml:space="preserve">    MODULE
    { name = ModuleTagEngineLiquidPF }
</v>
      </c>
    </row>
    <row r="1069" spans="1:16" x14ac:dyDescent="0.25">
      <c r="A1069" t="str">
        <f>Table15[[#This Row],[Name]]</f>
        <v>FASAlaunchTower</v>
      </c>
      <c r="B1069" t="str">
        <f>IF(VLOOKUP($A1069,Parts!$A:$AM,B$1,0)="X",S$2,"")</f>
        <v/>
      </c>
      <c r="C1069" t="str">
        <f>IF(VLOOKUP($A1069,Parts!$A:$AM,C$1,0)="X",T$2,"")</f>
        <v/>
      </c>
      <c r="D1069" t="str">
        <f>IF(VLOOKUP($A1069,Parts!$A:$AM,D$1,0)="X",U$2,"")</f>
        <v/>
      </c>
      <c r="E1069" t="str">
        <f>IF(VLOOKUP($A1069,Parts!$A:$AM,E$1,0)="X",V$2,"")</f>
        <v/>
      </c>
      <c r="F1069" t="str">
        <f>IF(VLOOKUP($A1069,Parts!$A:$AM,F$1,0)="X",W$2,"")</f>
        <v/>
      </c>
      <c r="G1069" t="str">
        <f>IF(VLOOKUP($A1069,Parts!$A:$AM,G$1,0)="X",X$2,"")</f>
        <v/>
      </c>
      <c r="H1069" t="str">
        <f>IF(VLOOKUP($A1069,Parts!$A:$AM,H$1,0)="X",Y$2,"")</f>
        <v/>
      </c>
      <c r="I1069" t="str">
        <f>IF(VLOOKUP($A1069,Parts!$A:$AM,I$1,0)="X",Z$2,"")</f>
        <v/>
      </c>
      <c r="J1069" t="str">
        <f>IF(VLOOKUP($A1069,Parts!$A:$AM,J$1,0)="X",AA$2,"")</f>
        <v/>
      </c>
      <c r="K1069" t="str">
        <f>IF(VLOOKUP($A1069,Parts!$A:$AM,K$1,0)="X",AB$2,"")</f>
        <v/>
      </c>
      <c r="L1069" t="str">
        <f>IF(VLOOKUP($A1069,Parts!$A:$AM,L$1,0)="X",AC$2,"")</f>
        <v/>
      </c>
      <c r="M1069" t="str">
        <f>IF(VLOOKUP($A1069,Parts!$A:$AM,M$1,0)="X",AD$2,"")</f>
        <v/>
      </c>
      <c r="N1069" t="str">
        <f>IF(VLOOKUP($A1069,Parts!$A:$AM,N$1,0)="X",AE$2,"")</f>
        <v/>
      </c>
      <c r="O1069" t="str">
        <f>IF(VLOOKUP($A1069,Parts!$A:$AM,O$1,0)="X",AF$2,"")</f>
        <v/>
      </c>
      <c r="P1069" t="str">
        <f t="shared" si="17"/>
        <v/>
      </c>
    </row>
    <row r="1070" spans="1:16" x14ac:dyDescent="0.25">
      <c r="A1070" t="str">
        <f>Table15[[#This Row],[Name]]</f>
        <v>FASA_Mercury_RCS_Short</v>
      </c>
      <c r="B1070" t="str">
        <f>IF(VLOOKUP($A1070,Parts!$A:$AM,B$1,0)="X",S$2,"")</f>
        <v/>
      </c>
      <c r="C1070" t="str">
        <f>IF(VLOOKUP($A1070,Parts!$A:$AM,C$1,0)="X",T$2,"")</f>
        <v/>
      </c>
      <c r="D1070" t="str">
        <f>IF(VLOOKUP($A1070,Parts!$A:$AM,D$1,0)="X",U$2,"")</f>
        <v/>
      </c>
      <c r="E1070" t="str">
        <f>IF(VLOOKUP($A1070,Parts!$A:$AM,E$1,0)="X",V$2,"")</f>
        <v/>
      </c>
      <c r="F1070" t="str">
        <f>IF(VLOOKUP($A1070,Parts!$A:$AM,F$1,0)="X",W$2,"")</f>
        <v/>
      </c>
      <c r="G1070" t="str">
        <f>IF(VLOOKUP($A1070,Parts!$A:$AM,G$1,0)="X",X$2,"")</f>
        <v/>
      </c>
      <c r="H1070" t="str">
        <f>IF(VLOOKUP($A1070,Parts!$A:$AM,H$1,0)="X",Y$2,"")</f>
        <v/>
      </c>
      <c r="I1070" t="str">
        <f>IF(VLOOKUP($A1070,Parts!$A:$AM,I$1,0)="X",Z$2,"")</f>
        <v/>
      </c>
      <c r="J1070" t="str">
        <f>IF(VLOOKUP($A1070,Parts!$A:$AM,J$1,0)="X",AA$2,"")</f>
        <v/>
      </c>
      <c r="K1070" t="str">
        <f>IF(VLOOKUP($A1070,Parts!$A:$AM,K$1,0)="X",AB$2,"")</f>
        <v/>
      </c>
      <c r="L1070" t="str">
        <f>IF(VLOOKUP($A1070,Parts!$A:$AM,L$1,0)="X",AC$2,"")</f>
        <v/>
      </c>
      <c r="M1070" t="str">
        <f>IF(VLOOKUP($A1070,Parts!$A:$AM,M$1,0)="X",AD$2,"")</f>
        <v/>
      </c>
      <c r="N1070" t="str">
        <f>IF(VLOOKUP($A1070,Parts!$A:$AM,N$1,0)="X",AE$2,"")</f>
        <v/>
      </c>
      <c r="O1070" t="str">
        <f>IF(VLOOKUP($A1070,Parts!$A:$AM,O$1,0)="X",AF$2,"")</f>
        <v/>
      </c>
      <c r="P1070" t="str">
        <f t="shared" si="17"/>
        <v/>
      </c>
    </row>
    <row r="1071" spans="1:16" x14ac:dyDescent="0.25">
      <c r="A1071" t="str">
        <f>Table15[[#This Row],[Name]]</f>
        <v>sp_mariner_b</v>
      </c>
      <c r="B1071" t="str">
        <f>IF(VLOOKUP($A1071,Parts!$A:$AM,B$1,0)="X",S$2,"")</f>
        <v/>
      </c>
      <c r="C1071" t="str">
        <f>IF(VLOOKUP($A1071,Parts!$A:$AM,C$1,0)="X",T$2,"")</f>
        <v/>
      </c>
      <c r="D1071" t="str">
        <f>IF(VLOOKUP($A1071,Parts!$A:$AM,D$1,0)="X",U$2,"")</f>
        <v/>
      </c>
      <c r="E1071" t="str">
        <f>IF(VLOOKUP($A1071,Parts!$A:$AM,E$1,0)="X",V$2,"")</f>
        <v/>
      </c>
      <c r="F1071" t="str">
        <f>IF(VLOOKUP($A1071,Parts!$A:$AM,F$1,0)="X",W$2,"")</f>
        <v/>
      </c>
      <c r="G1071" t="str">
        <f>IF(VLOOKUP($A1071,Parts!$A:$AM,G$1,0)="X",X$2,"")</f>
        <v/>
      </c>
      <c r="H1071" t="str">
        <f>IF(VLOOKUP($A1071,Parts!$A:$AM,H$1,0)="X",Y$2,"")</f>
        <v/>
      </c>
      <c r="I1071" t="str">
        <f>IF(VLOOKUP($A1071,Parts!$A:$AM,I$1,0)="X",Z$2,"")</f>
        <v/>
      </c>
      <c r="J1071" t="str">
        <f>IF(VLOOKUP($A1071,Parts!$A:$AM,J$1,0)="X",AA$2,"")</f>
        <v/>
      </c>
      <c r="K1071" t="str">
        <f>IF(VLOOKUP($A1071,Parts!$A:$AM,K$1,0)="X",AB$2,"")</f>
        <v/>
      </c>
      <c r="L1071" t="str">
        <f>IF(VLOOKUP($A1071,Parts!$A:$AM,L$1,0)="X",AC$2,"")</f>
        <v/>
      </c>
      <c r="M1071" t="str">
        <f>IF(VLOOKUP($A1071,Parts!$A:$AM,M$1,0)="X",AD$2,"")</f>
        <v/>
      </c>
      <c r="N1071" t="str">
        <f>IF(VLOOKUP($A1071,Parts!$A:$AM,N$1,0)="X",AE$2,"")</f>
        <v/>
      </c>
      <c r="O1071" t="str">
        <f>IF(VLOOKUP($A1071,Parts!$A:$AM,O$1,0)="X",AF$2,"")</f>
        <v/>
      </c>
      <c r="P1071" t="str">
        <f t="shared" si="17"/>
        <v/>
      </c>
    </row>
    <row r="1072" spans="1:16" x14ac:dyDescent="0.25">
      <c r="A1072" t="str">
        <f>Table15[[#This Row],[Name]]</f>
        <v>FASAUmbilicalTower</v>
      </c>
      <c r="B1072" t="str">
        <f>IF(VLOOKUP($A1072,Parts!$A:$AM,B$1,0)="X",S$2,"")</f>
        <v/>
      </c>
      <c r="C1072" t="str">
        <f>IF(VLOOKUP($A1072,Parts!$A:$AM,C$1,0)="X",T$2,"")</f>
        <v/>
      </c>
      <c r="D1072" t="str">
        <f>IF(VLOOKUP($A1072,Parts!$A:$AM,D$1,0)="X",U$2,"")</f>
        <v/>
      </c>
      <c r="E1072" t="str">
        <f>IF(VLOOKUP($A1072,Parts!$A:$AM,E$1,0)="X",V$2,"")</f>
        <v/>
      </c>
      <c r="F1072" t="str">
        <f>IF(VLOOKUP($A1072,Parts!$A:$AM,F$1,0)="X",W$2,"")</f>
        <v/>
      </c>
      <c r="G1072" t="str">
        <f>IF(VLOOKUP($A1072,Parts!$A:$AM,G$1,0)="X",X$2,"")</f>
        <v/>
      </c>
      <c r="H1072" t="str">
        <f>IF(VLOOKUP($A1072,Parts!$A:$AM,H$1,0)="X",Y$2,"")</f>
        <v/>
      </c>
      <c r="I1072" t="str">
        <f>IF(VLOOKUP($A1072,Parts!$A:$AM,I$1,0)="X",Z$2,"")</f>
        <v/>
      </c>
      <c r="J1072" t="str">
        <f>IF(VLOOKUP($A1072,Parts!$A:$AM,J$1,0)="X",AA$2,"")</f>
        <v/>
      </c>
      <c r="K1072" t="str">
        <f>IF(VLOOKUP($A1072,Parts!$A:$AM,K$1,0)="X",AB$2,"")</f>
        <v/>
      </c>
      <c r="L1072" t="str">
        <f>IF(VLOOKUP($A1072,Parts!$A:$AM,L$1,0)="X",AC$2,"")</f>
        <v/>
      </c>
      <c r="M1072" t="str">
        <f>IF(VLOOKUP($A1072,Parts!$A:$AM,M$1,0)="X",AD$2,"")</f>
        <v/>
      </c>
      <c r="N1072" t="str">
        <f>IF(VLOOKUP($A1072,Parts!$A:$AM,N$1,0)="X",AE$2,"")</f>
        <v/>
      </c>
      <c r="O1072" t="str">
        <f>IF(VLOOKUP($A1072,Parts!$A:$AM,O$1,0)="X",AF$2,"")</f>
        <v/>
      </c>
      <c r="P1072" t="str">
        <f t="shared" si="17"/>
        <v/>
      </c>
    </row>
    <row r="1073" spans="1:16" x14ac:dyDescent="0.25">
      <c r="A1073" t="str">
        <f>Table15[[#This Row],[Name]]</f>
        <v>airlinerCtrlSrf</v>
      </c>
      <c r="B1073" t="str">
        <f>IF(VLOOKUP($A1073,Parts!$A:$AM,B$1,0)="X",S$2,"")</f>
        <v/>
      </c>
      <c r="C1073" t="str">
        <f>IF(VLOOKUP($A1073,Parts!$A:$AM,C$1,0)="X",T$2,"")</f>
        <v/>
      </c>
      <c r="D1073" t="str">
        <f>IF(VLOOKUP($A1073,Parts!$A:$AM,D$1,0)="X",U$2,"")</f>
        <v/>
      </c>
      <c r="E1073" t="str">
        <f>IF(VLOOKUP($A1073,Parts!$A:$AM,E$1,0)="X",V$2,"")</f>
        <v/>
      </c>
      <c r="F1073" t="str">
        <f>IF(VLOOKUP($A1073,Parts!$A:$AM,F$1,0)="X",W$2,"")</f>
        <v/>
      </c>
      <c r="G1073" t="str">
        <f>IF(VLOOKUP($A1073,Parts!$A:$AM,G$1,0)="X",X$2,"")</f>
        <v/>
      </c>
      <c r="H1073" t="str">
        <f>IF(VLOOKUP($A1073,Parts!$A:$AM,H$1,0)="X",Y$2,"")</f>
        <v/>
      </c>
      <c r="I1073" t="str">
        <f>IF(VLOOKUP($A1073,Parts!$A:$AM,I$1,0)="X",Z$2,"")</f>
        <v/>
      </c>
      <c r="J1073" t="str">
        <f>IF(VLOOKUP($A1073,Parts!$A:$AM,J$1,0)="X",AA$2,"")</f>
        <v/>
      </c>
      <c r="K1073" t="str">
        <f>IF(VLOOKUP($A1073,Parts!$A:$AM,K$1,0)="X",AB$2,"")</f>
        <v/>
      </c>
      <c r="L1073" t="str">
        <f>IF(VLOOKUP($A1073,Parts!$A:$AM,L$1,0)="X",AC$2,"")</f>
        <v/>
      </c>
      <c r="M1073" t="str">
        <f>IF(VLOOKUP($A1073,Parts!$A:$AM,M$1,0)="X",AD$2,"")</f>
        <v/>
      </c>
      <c r="N1073" t="str">
        <f>IF(VLOOKUP($A1073,Parts!$A:$AM,N$1,0)="X",AE$2,"")</f>
        <v/>
      </c>
      <c r="O1073" t="str">
        <f>IF(VLOOKUP($A1073,Parts!$A:$AM,O$1,0)="X",AF$2,"")</f>
        <v/>
      </c>
      <c r="P1073" t="str">
        <f t="shared" si="17"/>
        <v/>
      </c>
    </row>
    <row r="1074" spans="1:16" x14ac:dyDescent="0.25">
      <c r="A1074" t="str">
        <f>Table15[[#This Row],[Name]]</f>
        <v>airlinerMainWing</v>
      </c>
      <c r="B1074" t="str">
        <f>IF(VLOOKUP($A1074,Parts!$A:$AM,B$1,0)="X",S$2,"")</f>
        <v/>
      </c>
      <c r="C1074" t="str">
        <f>IF(VLOOKUP($A1074,Parts!$A:$AM,C$1,0)="X",T$2,"")</f>
        <v/>
      </c>
      <c r="D1074" t="str">
        <f>IF(VLOOKUP($A1074,Parts!$A:$AM,D$1,0)="X",U$2,"")</f>
        <v/>
      </c>
      <c r="E1074" t="str">
        <f>IF(VLOOKUP($A1074,Parts!$A:$AM,E$1,0)="X",V$2,"")</f>
        <v/>
      </c>
      <c r="F1074" t="str">
        <f>IF(VLOOKUP($A1074,Parts!$A:$AM,F$1,0)="X",W$2,"")</f>
        <v/>
      </c>
      <c r="G1074" t="str">
        <f>IF(VLOOKUP($A1074,Parts!$A:$AM,G$1,0)="X",X$2,"")</f>
        <v/>
      </c>
      <c r="H1074" t="str">
        <f>IF(VLOOKUP($A1074,Parts!$A:$AM,H$1,0)="X",Y$2,"")</f>
        <v/>
      </c>
      <c r="I1074" t="str">
        <f>IF(VLOOKUP($A1074,Parts!$A:$AM,I$1,0)="X",Z$2,"")</f>
        <v/>
      </c>
      <c r="J1074" t="str">
        <f>IF(VLOOKUP($A1074,Parts!$A:$AM,J$1,0)="X",AA$2,"")</f>
        <v/>
      </c>
      <c r="K1074" t="str">
        <f>IF(VLOOKUP($A1074,Parts!$A:$AM,K$1,0)="X",AB$2,"")</f>
        <v/>
      </c>
      <c r="L1074" t="str">
        <f>IF(VLOOKUP($A1074,Parts!$A:$AM,L$1,0)="X",AC$2,"")</f>
        <v/>
      </c>
      <c r="M1074" t="str">
        <f>IF(VLOOKUP($A1074,Parts!$A:$AM,M$1,0)="X",AD$2,"")</f>
        <v/>
      </c>
      <c r="N1074" t="str">
        <f>IF(VLOOKUP($A1074,Parts!$A:$AM,N$1,0)="X",AE$2,"")</f>
        <v/>
      </c>
      <c r="O1074" t="str">
        <f>IF(VLOOKUP($A1074,Parts!$A:$AM,O$1,0)="X",AF$2,"")</f>
        <v/>
      </c>
      <c r="P1074" t="str">
        <f t="shared" si="17"/>
        <v/>
      </c>
    </row>
    <row r="1075" spans="1:16" x14ac:dyDescent="0.25">
      <c r="A1075" t="str">
        <f>Table15[[#This Row],[Name]]</f>
        <v>airlinerTailFin</v>
      </c>
      <c r="B1075" t="str">
        <f>IF(VLOOKUP($A1075,Parts!$A:$AM,B$1,0)="X",S$2,"")</f>
        <v/>
      </c>
      <c r="C1075" t="str">
        <f>IF(VLOOKUP($A1075,Parts!$A:$AM,C$1,0)="X",T$2,"")</f>
        <v/>
      </c>
      <c r="D1075" t="str">
        <f>IF(VLOOKUP($A1075,Parts!$A:$AM,D$1,0)="X",U$2,"")</f>
        <v/>
      </c>
      <c r="E1075" t="str">
        <f>IF(VLOOKUP($A1075,Parts!$A:$AM,E$1,0)="X",V$2,"")</f>
        <v/>
      </c>
      <c r="F1075" t="str">
        <f>IF(VLOOKUP($A1075,Parts!$A:$AM,F$1,0)="X",W$2,"")</f>
        <v/>
      </c>
      <c r="G1075" t="str">
        <f>IF(VLOOKUP($A1075,Parts!$A:$AM,G$1,0)="X",X$2,"")</f>
        <v/>
      </c>
      <c r="H1075" t="str">
        <f>IF(VLOOKUP($A1075,Parts!$A:$AM,H$1,0)="X",Y$2,"")</f>
        <v/>
      </c>
      <c r="I1075" t="str">
        <f>IF(VLOOKUP($A1075,Parts!$A:$AM,I$1,0)="X",Z$2,"")</f>
        <v/>
      </c>
      <c r="J1075" t="str">
        <f>IF(VLOOKUP($A1075,Parts!$A:$AM,J$1,0)="X",AA$2,"")</f>
        <v/>
      </c>
      <c r="K1075" t="str">
        <f>IF(VLOOKUP($A1075,Parts!$A:$AM,K$1,0)="X",AB$2,"")</f>
        <v/>
      </c>
      <c r="L1075" t="str">
        <f>IF(VLOOKUP($A1075,Parts!$A:$AM,L$1,0)="X",AC$2,"")</f>
        <v/>
      </c>
      <c r="M1075" t="str">
        <f>IF(VLOOKUP($A1075,Parts!$A:$AM,M$1,0)="X",AD$2,"")</f>
        <v/>
      </c>
      <c r="N1075" t="str">
        <f>IF(VLOOKUP($A1075,Parts!$A:$AM,N$1,0)="X",AE$2,"")</f>
        <v/>
      </c>
      <c r="O1075" t="str">
        <f>IF(VLOOKUP($A1075,Parts!$A:$AM,O$1,0)="X",AF$2,"")</f>
        <v/>
      </c>
      <c r="P1075" t="str">
        <f t="shared" si="17"/>
        <v/>
      </c>
    </row>
    <row r="1076" spans="1:16" x14ac:dyDescent="0.25">
      <c r="A1076" t="str">
        <f>Table15[[#This Row],[Name]]</f>
        <v>SXTengineattachment</v>
      </c>
      <c r="B1076" t="str">
        <f>IF(VLOOKUP($A1076,Parts!$A:$AM,B$1,0)="X",S$2,"")</f>
        <v/>
      </c>
      <c r="C1076" t="str">
        <f>IF(VLOOKUP($A1076,Parts!$A:$AM,C$1,0)="X",T$2,"")</f>
        <v/>
      </c>
      <c r="D1076" t="str">
        <f>IF(VLOOKUP($A1076,Parts!$A:$AM,D$1,0)="X",U$2,"")</f>
        <v/>
      </c>
      <c r="E1076" t="str">
        <f>IF(VLOOKUP($A1076,Parts!$A:$AM,E$1,0)="X",V$2,"")</f>
        <v/>
      </c>
      <c r="F1076" t="str">
        <f>IF(VLOOKUP($A1076,Parts!$A:$AM,F$1,0)="X",W$2,"")</f>
        <v/>
      </c>
      <c r="G1076" t="str">
        <f>IF(VLOOKUP($A1076,Parts!$A:$AM,G$1,0)="X",X$2,"")</f>
        <v/>
      </c>
      <c r="H1076" t="str">
        <f>IF(VLOOKUP($A1076,Parts!$A:$AM,H$1,0)="X",Y$2,"")</f>
        <v/>
      </c>
      <c r="I1076" t="str">
        <f>IF(VLOOKUP($A1076,Parts!$A:$AM,I$1,0)="X",Z$2,"")</f>
        <v/>
      </c>
      <c r="J1076" t="str">
        <f>IF(VLOOKUP($A1076,Parts!$A:$AM,J$1,0)="X",AA$2,"")</f>
        <v/>
      </c>
      <c r="K1076" t="str">
        <f>IF(VLOOKUP($A1076,Parts!$A:$AM,K$1,0)="X",AB$2,"")</f>
        <v/>
      </c>
      <c r="L1076" t="str">
        <f>IF(VLOOKUP($A1076,Parts!$A:$AM,L$1,0)="X",AC$2,"")</f>
        <v/>
      </c>
      <c r="M1076" t="str">
        <f>IF(VLOOKUP($A1076,Parts!$A:$AM,M$1,0)="X",AD$2,"")</f>
        <v/>
      </c>
      <c r="N1076" t="str">
        <f>IF(VLOOKUP($A1076,Parts!$A:$AM,N$1,0)="X",AE$2,"")</f>
        <v/>
      </c>
      <c r="O1076" t="str">
        <f>IF(VLOOKUP($A1076,Parts!$A:$AM,O$1,0)="X",AF$2,"")</f>
        <v/>
      </c>
      <c r="P1076" t="str">
        <f t="shared" si="17"/>
        <v/>
      </c>
    </row>
    <row r="1077" spans="1:16" x14ac:dyDescent="0.25">
      <c r="A1077" t="str">
        <f>Table15[[#This Row],[Name]]</f>
        <v>SXTWingVeryLarge</v>
      </c>
      <c r="B1077" t="str">
        <f>IF(VLOOKUP($A1077,Parts!$A:$AM,B$1,0)="X",S$2,"")</f>
        <v/>
      </c>
      <c r="C1077" t="str">
        <f>IF(VLOOKUP($A1077,Parts!$A:$AM,C$1,0)="X",T$2,"")</f>
        <v/>
      </c>
      <c r="D1077" t="str">
        <f>IF(VLOOKUP($A1077,Parts!$A:$AM,D$1,0)="X",U$2,"")</f>
        <v/>
      </c>
      <c r="E1077" t="str">
        <f>IF(VLOOKUP($A1077,Parts!$A:$AM,E$1,0)="X",V$2,"")</f>
        <v/>
      </c>
      <c r="F1077" t="str">
        <f>IF(VLOOKUP($A1077,Parts!$A:$AM,F$1,0)="X",W$2,"")</f>
        <v/>
      </c>
      <c r="G1077" t="str">
        <f>IF(VLOOKUP($A1077,Parts!$A:$AM,G$1,0)="X",X$2,"")</f>
        <v/>
      </c>
      <c r="H1077" t="str">
        <f>IF(VLOOKUP($A1077,Parts!$A:$AM,H$1,0)="X",Y$2,"")</f>
        <v/>
      </c>
      <c r="I1077" t="str">
        <f>IF(VLOOKUP($A1077,Parts!$A:$AM,I$1,0)="X",Z$2,"")</f>
        <v/>
      </c>
      <c r="J1077" t="str">
        <f>IF(VLOOKUP($A1077,Parts!$A:$AM,J$1,0)="X",AA$2,"")</f>
        <v/>
      </c>
      <c r="K1077" t="str">
        <f>IF(VLOOKUP($A1077,Parts!$A:$AM,K$1,0)="X",AB$2,"")</f>
        <v/>
      </c>
      <c r="L1077" t="str">
        <f>IF(VLOOKUP($A1077,Parts!$A:$AM,L$1,0)="X",AC$2,"")</f>
        <v/>
      </c>
      <c r="M1077" t="str">
        <f>IF(VLOOKUP($A1077,Parts!$A:$AM,M$1,0)="X",AD$2,"")</f>
        <v/>
      </c>
      <c r="N1077" t="str">
        <f>IF(VLOOKUP($A1077,Parts!$A:$AM,N$1,0)="X",AE$2,"")</f>
        <v/>
      </c>
      <c r="O1077" t="str">
        <f>IF(VLOOKUP($A1077,Parts!$A:$AM,O$1,0)="X",AF$2,"")</f>
        <v/>
      </c>
      <c r="P1077" t="str">
        <f t="shared" si="17"/>
        <v/>
      </c>
    </row>
    <row r="1078" spans="1:16" x14ac:dyDescent="0.25">
      <c r="A1078" t="str">
        <f>Table15[[#This Row],[Name]]</f>
        <v>SXTengineattachment2</v>
      </c>
      <c r="B1078" t="str">
        <f>IF(VLOOKUP($A1078,Parts!$A:$AM,B$1,0)="X",S$2,"")</f>
        <v/>
      </c>
      <c r="C1078" t="str">
        <f>IF(VLOOKUP($A1078,Parts!$A:$AM,C$1,0)="X",T$2,"")</f>
        <v/>
      </c>
      <c r="D1078" t="str">
        <f>IF(VLOOKUP($A1078,Parts!$A:$AM,D$1,0)="X",U$2,"")</f>
        <v/>
      </c>
      <c r="E1078" t="str">
        <f>IF(VLOOKUP($A1078,Parts!$A:$AM,E$1,0)="X",V$2,"")</f>
        <v/>
      </c>
      <c r="F1078" t="str">
        <f>IF(VLOOKUP($A1078,Parts!$A:$AM,F$1,0)="X",W$2,"")</f>
        <v/>
      </c>
      <c r="G1078" t="str">
        <f>IF(VLOOKUP($A1078,Parts!$A:$AM,G$1,0)="X",X$2,"")</f>
        <v/>
      </c>
      <c r="H1078" t="str">
        <f>IF(VLOOKUP($A1078,Parts!$A:$AM,H$1,0)="X",Y$2,"")</f>
        <v/>
      </c>
      <c r="I1078" t="str">
        <f>IF(VLOOKUP($A1078,Parts!$A:$AM,I$1,0)="X",Z$2,"")</f>
        <v/>
      </c>
      <c r="J1078" t="str">
        <f>IF(VLOOKUP($A1078,Parts!$A:$AM,J$1,0)="X",AA$2,"")</f>
        <v/>
      </c>
      <c r="K1078" t="str">
        <f>IF(VLOOKUP($A1078,Parts!$A:$AM,K$1,0)="X",AB$2,"")</f>
        <v/>
      </c>
      <c r="L1078" t="str">
        <f>IF(VLOOKUP($A1078,Parts!$A:$AM,L$1,0)="X",AC$2,"")</f>
        <v/>
      </c>
      <c r="M1078" t="str">
        <f>IF(VLOOKUP($A1078,Parts!$A:$AM,M$1,0)="X",AD$2,"")</f>
        <v/>
      </c>
      <c r="N1078" t="str">
        <f>IF(VLOOKUP($A1078,Parts!$A:$AM,N$1,0)="X",AE$2,"")</f>
        <v/>
      </c>
      <c r="O1078" t="str">
        <f>IF(VLOOKUP($A1078,Parts!$A:$AM,O$1,0)="X",AF$2,"")</f>
        <v/>
      </c>
      <c r="P1078" t="str">
        <f t="shared" si="17"/>
        <v/>
      </c>
    </row>
    <row r="1079" spans="1:16" x14ac:dyDescent="0.25">
      <c r="A1079" t="str">
        <f>Table15[[#This Row],[Name]]</f>
        <v>HA3SLPayloadDecoupler_PF</v>
      </c>
      <c r="B1079" t="str">
        <f>IF(VLOOKUP($A1079,Parts!$A:$AM,B$1,0)="X",S$2,"")</f>
        <v/>
      </c>
      <c r="C1079" t="str">
        <f>IF(VLOOKUP($A1079,Parts!$A:$AM,C$1,0)="X",T$2,"")</f>
        <v/>
      </c>
      <c r="D1079" t="str">
        <f>IF(VLOOKUP($A1079,Parts!$A:$AM,D$1,0)="X",U$2,"")</f>
        <v/>
      </c>
      <c r="E1079" t="str">
        <f>IF(VLOOKUP($A1079,Parts!$A:$AM,E$1,0)="X",V$2,"")</f>
        <v/>
      </c>
      <c r="F1079" t="str">
        <f>IF(VLOOKUP($A1079,Parts!$A:$AM,F$1,0)="X",W$2,"")</f>
        <v/>
      </c>
      <c r="G1079" t="str">
        <f>IF(VLOOKUP($A1079,Parts!$A:$AM,G$1,0)="X",X$2,"")</f>
        <v/>
      </c>
      <c r="H1079" t="str">
        <f>IF(VLOOKUP($A1079,Parts!$A:$AM,H$1,0)="X",Y$2,"")</f>
        <v/>
      </c>
      <c r="I1079" t="str">
        <f>IF(VLOOKUP($A1079,Parts!$A:$AM,I$1,0)="X",Z$2,"")</f>
        <v/>
      </c>
      <c r="J1079" t="str">
        <f>IF(VLOOKUP($A1079,Parts!$A:$AM,J$1,0)="X",AA$2,"")</f>
        <v/>
      </c>
      <c r="K1079" t="str">
        <f>IF(VLOOKUP($A1079,Parts!$A:$AM,K$1,0)="X",AB$2,"")</f>
        <v/>
      </c>
      <c r="L1079" t="str">
        <f>IF(VLOOKUP($A1079,Parts!$A:$AM,L$1,0)="X",AC$2,"")</f>
        <v/>
      </c>
      <c r="M1079" t="str">
        <f>IF(VLOOKUP($A1079,Parts!$A:$AM,M$1,0)="X",AD$2,"")</f>
        <v/>
      </c>
      <c r="N1079" t="str">
        <f>IF(VLOOKUP($A1079,Parts!$A:$AM,N$1,0)="X",AE$2,"")</f>
        <v/>
      </c>
      <c r="O1079" t="str">
        <f>IF(VLOOKUP($A1079,Parts!$A:$AM,O$1,0)="X",AF$2,"")</f>
        <v/>
      </c>
      <c r="P1079" t="str">
        <f t="shared" si="17"/>
        <v/>
      </c>
    </row>
    <row r="1080" spans="1:16" x14ac:dyDescent="0.25">
      <c r="A1080" t="str">
        <f>Table15[[#This Row],[Name]]</f>
        <v>fairingSize1</v>
      </c>
      <c r="B1080" t="str">
        <f>IF(VLOOKUP($A1080,Parts!$A:$AM,B$1,0)="X",S$2,"")</f>
        <v/>
      </c>
      <c r="C1080" t="str">
        <f>IF(VLOOKUP($A1080,Parts!$A:$AM,C$1,0)="X",T$2,"")</f>
        <v/>
      </c>
      <c r="D1080" t="str">
        <f>IF(VLOOKUP($A1080,Parts!$A:$AM,D$1,0)="X",U$2,"")</f>
        <v/>
      </c>
      <c r="E1080" t="str">
        <f>IF(VLOOKUP($A1080,Parts!$A:$AM,E$1,0)="X",V$2,"")</f>
        <v/>
      </c>
      <c r="F1080" t="str">
        <f>IF(VLOOKUP($A1080,Parts!$A:$AM,F$1,0)="X",W$2,"")</f>
        <v/>
      </c>
      <c r="G1080" t="str">
        <f>IF(VLOOKUP($A1080,Parts!$A:$AM,G$1,0)="X",X$2,"")</f>
        <v/>
      </c>
      <c r="H1080" t="str">
        <f>IF(VLOOKUP($A1080,Parts!$A:$AM,H$1,0)="X",Y$2,"")</f>
        <v/>
      </c>
      <c r="I1080" t="str">
        <f>IF(VLOOKUP($A1080,Parts!$A:$AM,I$1,0)="X",Z$2,"")</f>
        <v/>
      </c>
      <c r="J1080" t="str">
        <f>IF(VLOOKUP($A1080,Parts!$A:$AM,J$1,0)="X",AA$2,"")</f>
        <v/>
      </c>
      <c r="K1080" t="str">
        <f>IF(VLOOKUP($A1080,Parts!$A:$AM,K$1,0)="X",AB$2,"")</f>
        <v/>
      </c>
      <c r="L1080" t="str">
        <f>IF(VLOOKUP($A1080,Parts!$A:$AM,L$1,0)="X",AC$2,"")</f>
        <v/>
      </c>
      <c r="M1080" t="str">
        <f>IF(VLOOKUP($A1080,Parts!$A:$AM,M$1,0)="X",AD$2,"")</f>
        <v/>
      </c>
      <c r="N1080" t="str">
        <f>IF(VLOOKUP($A1080,Parts!$A:$AM,N$1,0)="X",AE$2,"")</f>
        <v/>
      </c>
      <c r="O1080" t="str">
        <f>IF(VLOOKUP($A1080,Parts!$A:$AM,O$1,0)="X",AF$2,"")</f>
        <v/>
      </c>
      <c r="P1080" t="str">
        <f t="shared" si="17"/>
        <v/>
      </c>
    </row>
    <row r="1081" spans="1:16" x14ac:dyDescent="0.25">
      <c r="A1081" t="str">
        <f>Table15[[#This Row],[Name]]</f>
        <v>fairingSize2</v>
      </c>
      <c r="B1081" t="str">
        <f>IF(VLOOKUP($A1081,Parts!$A:$AM,B$1,0)="X",S$2,"")</f>
        <v/>
      </c>
      <c r="C1081" t="str">
        <f>IF(VLOOKUP($A1081,Parts!$A:$AM,C$1,0)="X",T$2,"")</f>
        <v/>
      </c>
      <c r="D1081" t="str">
        <f>IF(VLOOKUP($A1081,Parts!$A:$AM,D$1,0)="X",U$2,"")</f>
        <v/>
      </c>
      <c r="E1081" t="str">
        <f>IF(VLOOKUP($A1081,Parts!$A:$AM,E$1,0)="X",V$2,"")</f>
        <v/>
      </c>
      <c r="F1081" t="str">
        <f>IF(VLOOKUP($A1081,Parts!$A:$AM,F$1,0)="X",W$2,"")</f>
        <v/>
      </c>
      <c r="G1081" t="str">
        <f>IF(VLOOKUP($A1081,Parts!$A:$AM,G$1,0)="X",X$2,"")</f>
        <v/>
      </c>
      <c r="H1081" t="str">
        <f>IF(VLOOKUP($A1081,Parts!$A:$AM,H$1,0)="X",Y$2,"")</f>
        <v/>
      </c>
      <c r="I1081" t="str">
        <f>IF(VLOOKUP($A1081,Parts!$A:$AM,I$1,0)="X",Z$2,"")</f>
        <v/>
      </c>
      <c r="J1081" t="str">
        <f>IF(VLOOKUP($A1081,Parts!$A:$AM,J$1,0)="X",AA$2,"")</f>
        <v/>
      </c>
      <c r="K1081" t="str">
        <f>IF(VLOOKUP($A1081,Parts!$A:$AM,K$1,0)="X",AB$2,"")</f>
        <v/>
      </c>
      <c r="L1081" t="str">
        <f>IF(VLOOKUP($A1081,Parts!$A:$AM,L$1,0)="X",AC$2,"")</f>
        <v/>
      </c>
      <c r="M1081" t="str">
        <f>IF(VLOOKUP($A1081,Parts!$A:$AM,M$1,0)="X",AD$2,"")</f>
        <v/>
      </c>
      <c r="N1081" t="str">
        <f>IF(VLOOKUP($A1081,Parts!$A:$AM,N$1,0)="X",AE$2,"")</f>
        <v/>
      </c>
      <c r="O1081" t="str">
        <f>IF(VLOOKUP($A1081,Parts!$A:$AM,O$1,0)="X",AF$2,"")</f>
        <v/>
      </c>
      <c r="P1081" t="str">
        <f t="shared" si="17"/>
        <v/>
      </c>
    </row>
    <row r="1082" spans="1:16" x14ac:dyDescent="0.25">
      <c r="A1082" t="str">
        <f>Table15[[#This Row],[Name]]</f>
        <v>fairingSize3</v>
      </c>
      <c r="B1082" t="str">
        <f>IF(VLOOKUP($A1082,Parts!$A:$AM,B$1,0)="X",S$2,"")</f>
        <v/>
      </c>
      <c r="C1082" t="str">
        <f>IF(VLOOKUP($A1082,Parts!$A:$AM,C$1,0)="X",T$2,"")</f>
        <v/>
      </c>
      <c r="D1082" t="str">
        <f>IF(VLOOKUP($A1082,Parts!$A:$AM,D$1,0)="X",U$2,"")</f>
        <v/>
      </c>
      <c r="E1082" t="str">
        <f>IF(VLOOKUP($A1082,Parts!$A:$AM,E$1,0)="X",V$2,"")</f>
        <v/>
      </c>
      <c r="F1082" t="str">
        <f>IF(VLOOKUP($A1082,Parts!$A:$AM,F$1,0)="X",W$2,"")</f>
        <v/>
      </c>
      <c r="G1082" t="str">
        <f>IF(VLOOKUP($A1082,Parts!$A:$AM,G$1,0)="X",X$2,"")</f>
        <v/>
      </c>
      <c r="H1082" t="str">
        <f>IF(VLOOKUP($A1082,Parts!$A:$AM,H$1,0)="X",Y$2,"")</f>
        <v/>
      </c>
      <c r="I1082" t="str">
        <f>IF(VLOOKUP($A1082,Parts!$A:$AM,I$1,0)="X",Z$2,"")</f>
        <v/>
      </c>
      <c r="J1082" t="str">
        <f>IF(VLOOKUP($A1082,Parts!$A:$AM,J$1,0)="X",AA$2,"")</f>
        <v/>
      </c>
      <c r="K1082" t="str">
        <f>IF(VLOOKUP($A1082,Parts!$A:$AM,K$1,0)="X",AB$2,"")</f>
        <v/>
      </c>
      <c r="L1082" t="str">
        <f>IF(VLOOKUP($A1082,Parts!$A:$AM,L$1,0)="X",AC$2,"")</f>
        <v/>
      </c>
      <c r="M1082" t="str">
        <f>IF(VLOOKUP($A1082,Parts!$A:$AM,M$1,0)="X",AD$2,"")</f>
        <v/>
      </c>
      <c r="N1082" t="str">
        <f>IF(VLOOKUP($A1082,Parts!$A:$AM,N$1,0)="X",AE$2,"")</f>
        <v/>
      </c>
      <c r="O1082" t="str">
        <f>IF(VLOOKUP($A1082,Parts!$A:$AM,O$1,0)="X",AF$2,"")</f>
        <v/>
      </c>
      <c r="P1082" t="str">
        <f t="shared" si="17"/>
        <v/>
      </c>
    </row>
    <row r="1083" spans="1:16" x14ac:dyDescent="0.25">
      <c r="A1083" t="str">
        <f>Table15[[#This Row],[Name]]</f>
        <v>KW_FlatFairingBase</v>
      </c>
      <c r="B1083" t="str">
        <f>IF(VLOOKUP($A1083,Parts!$A:$AM,B$1,0)="X",S$2,"")</f>
        <v/>
      </c>
      <c r="C1083" t="str">
        <f>IF(VLOOKUP($A1083,Parts!$A:$AM,C$1,0)="X",T$2,"")</f>
        <v/>
      </c>
      <c r="D1083" t="str">
        <f>IF(VLOOKUP($A1083,Parts!$A:$AM,D$1,0)="X",U$2,"")</f>
        <v/>
      </c>
      <c r="E1083" t="str">
        <f>IF(VLOOKUP($A1083,Parts!$A:$AM,E$1,0)="X",V$2,"")</f>
        <v/>
      </c>
      <c r="F1083" t="str">
        <f>IF(VLOOKUP($A1083,Parts!$A:$AM,F$1,0)="X",W$2,"")</f>
        <v/>
      </c>
      <c r="G1083" t="str">
        <f>IF(VLOOKUP($A1083,Parts!$A:$AM,G$1,0)="X",X$2,"")</f>
        <v/>
      </c>
      <c r="H1083" t="str">
        <f>IF(VLOOKUP($A1083,Parts!$A:$AM,H$1,0)="X",Y$2,"")</f>
        <v/>
      </c>
      <c r="I1083" t="str">
        <f>IF(VLOOKUP($A1083,Parts!$A:$AM,I$1,0)="X",Z$2,"")</f>
        <v/>
      </c>
      <c r="J1083" t="str">
        <f>IF(VLOOKUP($A1083,Parts!$A:$AM,J$1,0)="X",AA$2,"")</f>
        <v/>
      </c>
      <c r="K1083" t="str">
        <f>IF(VLOOKUP($A1083,Parts!$A:$AM,K$1,0)="X",AB$2,"")</f>
        <v/>
      </c>
      <c r="L1083" t="str">
        <f>IF(VLOOKUP($A1083,Parts!$A:$AM,L$1,0)="X",AC$2,"")</f>
        <v/>
      </c>
      <c r="M1083" t="str">
        <f>IF(VLOOKUP($A1083,Parts!$A:$AM,M$1,0)="X",AD$2,"")</f>
        <v/>
      </c>
      <c r="N1083" t="str">
        <f>IF(VLOOKUP($A1083,Parts!$A:$AM,N$1,0)="X",AE$2,"")</f>
        <v/>
      </c>
      <c r="O1083" t="str">
        <f>IF(VLOOKUP($A1083,Parts!$A:$AM,O$1,0)="X",AF$2,"")</f>
        <v/>
      </c>
      <c r="P1083" t="str">
        <f t="shared" si="17"/>
        <v/>
      </c>
    </row>
    <row r="1084" spans="1:16" x14ac:dyDescent="0.25">
      <c r="A1084" t="str">
        <f>Table15[[#This Row],[Name]]</f>
        <v>KW2mFairingPFE</v>
      </c>
      <c r="B1084" t="str">
        <f>IF(VLOOKUP($A1084,Parts!$A:$AM,B$1,0)="X",S$2,"")</f>
        <v/>
      </c>
      <c r="C1084" t="str">
        <f>IF(VLOOKUP($A1084,Parts!$A:$AM,C$1,0)="X",T$2,"")</f>
        <v/>
      </c>
      <c r="D1084" t="str">
        <f>IF(VLOOKUP($A1084,Parts!$A:$AM,D$1,0)="X",U$2,"")</f>
        <v/>
      </c>
      <c r="E1084" t="str">
        <f>IF(VLOOKUP($A1084,Parts!$A:$AM,E$1,0)="X",V$2,"")</f>
        <v/>
      </c>
      <c r="F1084" t="str">
        <f>IF(VLOOKUP($A1084,Parts!$A:$AM,F$1,0)="X",W$2,"")</f>
        <v/>
      </c>
      <c r="G1084" t="str">
        <f>IF(VLOOKUP($A1084,Parts!$A:$AM,G$1,0)="X",X$2,"")</f>
        <v/>
      </c>
      <c r="H1084" t="str">
        <f>IF(VLOOKUP($A1084,Parts!$A:$AM,H$1,0)="X",Y$2,"")</f>
        <v/>
      </c>
      <c r="I1084" t="str">
        <f>IF(VLOOKUP($A1084,Parts!$A:$AM,I$1,0)="X",Z$2,"")</f>
        <v/>
      </c>
      <c r="J1084" t="str">
        <f>IF(VLOOKUP($A1084,Parts!$A:$AM,J$1,0)="X",AA$2,"")</f>
        <v/>
      </c>
      <c r="K1084" t="str">
        <f>IF(VLOOKUP($A1084,Parts!$A:$AM,K$1,0)="X",AB$2,"")</f>
        <v/>
      </c>
      <c r="L1084" t="str">
        <f>IF(VLOOKUP($A1084,Parts!$A:$AM,L$1,0)="X",AC$2,"")</f>
        <v/>
      </c>
      <c r="M1084" t="str">
        <f>IF(VLOOKUP($A1084,Parts!$A:$AM,M$1,0)="X",AD$2,"")</f>
        <v/>
      </c>
      <c r="N1084" t="str">
        <f>IF(VLOOKUP($A1084,Parts!$A:$AM,N$1,0)="X",AE$2,"")</f>
        <v/>
      </c>
      <c r="O1084" t="str">
        <f>IF(VLOOKUP($A1084,Parts!$A:$AM,O$1,0)="X",AF$2,"")</f>
        <v/>
      </c>
      <c r="P1084" t="str">
        <f t="shared" si="17"/>
        <v/>
      </c>
    </row>
    <row r="1085" spans="1:16" x14ac:dyDescent="0.25">
      <c r="A1085" t="str">
        <f>Table15[[#This Row],[Name]]</f>
        <v>KW5mFairingPFE</v>
      </c>
      <c r="B1085" t="str">
        <f>IF(VLOOKUP($A1085,Parts!$A:$AM,B$1,0)="X",S$2,"")</f>
        <v/>
      </c>
      <c r="C1085" t="str">
        <f>IF(VLOOKUP($A1085,Parts!$A:$AM,C$1,0)="X",T$2,"")</f>
        <v/>
      </c>
      <c r="D1085" t="str">
        <f>IF(VLOOKUP($A1085,Parts!$A:$AM,D$1,0)="X",U$2,"")</f>
        <v/>
      </c>
      <c r="E1085" t="str">
        <f>IF(VLOOKUP($A1085,Parts!$A:$AM,E$1,0)="X",V$2,"")</f>
        <v/>
      </c>
      <c r="F1085" t="str">
        <f>IF(VLOOKUP($A1085,Parts!$A:$AM,F$1,0)="X",W$2,"")</f>
        <v/>
      </c>
      <c r="G1085" t="str">
        <f>IF(VLOOKUP($A1085,Parts!$A:$AM,G$1,0)="X",X$2,"")</f>
        <v/>
      </c>
      <c r="H1085" t="str">
        <f>IF(VLOOKUP($A1085,Parts!$A:$AM,H$1,0)="X",Y$2,"")</f>
        <v/>
      </c>
      <c r="I1085" t="str">
        <f>IF(VLOOKUP($A1085,Parts!$A:$AM,I$1,0)="X",Z$2,"")</f>
        <v/>
      </c>
      <c r="J1085" t="str">
        <f>IF(VLOOKUP($A1085,Parts!$A:$AM,J$1,0)="X",AA$2,"")</f>
        <v/>
      </c>
      <c r="K1085" t="str">
        <f>IF(VLOOKUP($A1085,Parts!$A:$AM,K$1,0)="X",AB$2,"")</f>
        <v/>
      </c>
      <c r="L1085" t="str">
        <f>IF(VLOOKUP($A1085,Parts!$A:$AM,L$1,0)="X",AC$2,"")</f>
        <v/>
      </c>
      <c r="M1085" t="str">
        <f>IF(VLOOKUP($A1085,Parts!$A:$AM,M$1,0)="X",AD$2,"")</f>
        <v/>
      </c>
      <c r="N1085" t="str">
        <f>IF(VLOOKUP($A1085,Parts!$A:$AM,N$1,0)="X",AE$2,"")</f>
        <v/>
      </c>
      <c r="O1085" t="str">
        <f>IF(VLOOKUP($A1085,Parts!$A:$AM,O$1,0)="X",AF$2,"")</f>
        <v/>
      </c>
      <c r="P1085" t="str">
        <f t="shared" si="17"/>
        <v/>
      </c>
    </row>
    <row r="1086" spans="1:16" x14ac:dyDescent="0.25">
      <c r="A1086" t="str">
        <f>Table15[[#This Row],[Name]]</f>
        <v>KW2mFairingPF</v>
      </c>
      <c r="B1086" t="str">
        <f>IF(VLOOKUP($A1086,Parts!$A:$AM,B$1,0)="X",S$2,"")</f>
        <v/>
      </c>
      <c r="C1086" t="str">
        <f>IF(VLOOKUP($A1086,Parts!$A:$AM,C$1,0)="X",T$2,"")</f>
        <v/>
      </c>
      <c r="D1086" t="str">
        <f>IF(VLOOKUP($A1086,Parts!$A:$AM,D$1,0)="X",U$2,"")</f>
        <v/>
      </c>
      <c r="E1086" t="str">
        <f>IF(VLOOKUP($A1086,Parts!$A:$AM,E$1,0)="X",V$2,"")</f>
        <v/>
      </c>
      <c r="F1086" t="str">
        <f>IF(VLOOKUP($A1086,Parts!$A:$AM,F$1,0)="X",W$2,"")</f>
        <v/>
      </c>
      <c r="G1086" t="str">
        <f>IF(VLOOKUP($A1086,Parts!$A:$AM,G$1,0)="X",X$2,"")</f>
        <v/>
      </c>
      <c r="H1086" t="str">
        <f>IF(VLOOKUP($A1086,Parts!$A:$AM,H$1,0)="X",Y$2,"")</f>
        <v/>
      </c>
      <c r="I1086" t="str">
        <f>IF(VLOOKUP($A1086,Parts!$A:$AM,I$1,0)="X",Z$2,"")</f>
        <v/>
      </c>
      <c r="J1086" t="str">
        <f>IF(VLOOKUP($A1086,Parts!$A:$AM,J$1,0)="X",AA$2,"")</f>
        <v/>
      </c>
      <c r="K1086" t="str">
        <f>IF(VLOOKUP($A1086,Parts!$A:$AM,K$1,0)="X",AB$2,"")</f>
        <v/>
      </c>
      <c r="L1086" t="str">
        <f>IF(VLOOKUP($A1086,Parts!$A:$AM,L$1,0)="X",AC$2,"")</f>
        <v/>
      </c>
      <c r="M1086" t="str">
        <f>IF(VLOOKUP($A1086,Parts!$A:$AM,M$1,0)="X",AD$2,"")</f>
        <v/>
      </c>
      <c r="N1086" t="str">
        <f>IF(VLOOKUP($A1086,Parts!$A:$AM,N$1,0)="X",AE$2,"")</f>
        <v/>
      </c>
      <c r="O1086" t="str">
        <f>IF(VLOOKUP($A1086,Parts!$A:$AM,O$1,0)="X",AF$2,"")</f>
        <v/>
      </c>
      <c r="P1086" t="str">
        <f t="shared" si="17"/>
        <v/>
      </c>
    </row>
    <row r="1087" spans="1:16" x14ac:dyDescent="0.25">
      <c r="A1087" t="str">
        <f>Table15[[#This Row],[Name]]</f>
        <v>KW5mFairingPF</v>
      </c>
      <c r="B1087" t="str">
        <f>IF(VLOOKUP($A1087,Parts!$A:$AM,B$1,0)="X",S$2,"")</f>
        <v/>
      </c>
      <c r="C1087" t="str">
        <f>IF(VLOOKUP($A1087,Parts!$A:$AM,C$1,0)="X",T$2,"")</f>
        <v/>
      </c>
      <c r="D1087" t="str">
        <f>IF(VLOOKUP($A1087,Parts!$A:$AM,D$1,0)="X",U$2,"")</f>
        <v/>
      </c>
      <c r="E1087" t="str">
        <f>IF(VLOOKUP($A1087,Parts!$A:$AM,E$1,0)="X",V$2,"")</f>
        <v/>
      </c>
      <c r="F1087" t="str">
        <f>IF(VLOOKUP($A1087,Parts!$A:$AM,F$1,0)="X",W$2,"")</f>
        <v/>
      </c>
      <c r="G1087" t="str">
        <f>IF(VLOOKUP($A1087,Parts!$A:$AM,G$1,0)="X",X$2,"")</f>
        <v/>
      </c>
      <c r="H1087" t="str">
        <f>IF(VLOOKUP($A1087,Parts!$A:$AM,H$1,0)="X",Y$2,"")</f>
        <v/>
      </c>
      <c r="I1087" t="str">
        <f>IF(VLOOKUP($A1087,Parts!$A:$AM,I$1,0)="X",Z$2,"")</f>
        <v/>
      </c>
      <c r="J1087" t="str">
        <f>IF(VLOOKUP($A1087,Parts!$A:$AM,J$1,0)="X",AA$2,"")</f>
        <v/>
      </c>
      <c r="K1087" t="str">
        <f>IF(VLOOKUP($A1087,Parts!$A:$AM,K$1,0)="X",AB$2,"")</f>
        <v/>
      </c>
      <c r="L1087" t="str">
        <f>IF(VLOOKUP($A1087,Parts!$A:$AM,L$1,0)="X",AC$2,"")</f>
        <v/>
      </c>
      <c r="M1087" t="str">
        <f>IF(VLOOKUP($A1087,Parts!$A:$AM,M$1,0)="X",AD$2,"")</f>
        <v/>
      </c>
      <c r="N1087" t="str">
        <f>IF(VLOOKUP($A1087,Parts!$A:$AM,N$1,0)="X",AE$2,"")</f>
        <v/>
      </c>
      <c r="O1087" t="str">
        <f>IF(VLOOKUP($A1087,Parts!$A:$AM,O$1,0)="X",AF$2,"")</f>
        <v/>
      </c>
      <c r="P1087" t="str">
        <f t="shared" si="17"/>
        <v/>
      </c>
    </row>
    <row r="1088" spans="1:16" x14ac:dyDescent="0.25">
      <c r="A1088" t="str">
        <f>Table15[[#This Row],[Name]]</f>
        <v>SDHIxADAPTERx</v>
      </c>
      <c r="B1088" t="str">
        <f>IF(VLOOKUP($A1088,Parts!$A:$AM,B$1,0)="X",S$2,"")</f>
        <v/>
      </c>
      <c r="C1088" t="str">
        <f>IF(VLOOKUP($A1088,Parts!$A:$AM,C$1,0)="X",T$2,"")</f>
        <v/>
      </c>
      <c r="D1088" t="str">
        <f>IF(VLOOKUP($A1088,Parts!$A:$AM,D$1,0)="X",U$2,"")</f>
        <v/>
      </c>
      <c r="E1088" t="str">
        <f>IF(VLOOKUP($A1088,Parts!$A:$AM,E$1,0)="X",V$2,"")</f>
        <v/>
      </c>
      <c r="F1088" t="str">
        <f>IF(VLOOKUP($A1088,Parts!$A:$AM,F$1,0)="X",W$2,"")</f>
        <v/>
      </c>
      <c r="G1088" t="str">
        <f>IF(VLOOKUP($A1088,Parts!$A:$AM,G$1,0)="X",X$2,"")</f>
        <v/>
      </c>
      <c r="H1088" t="str">
        <f>IF(VLOOKUP($A1088,Parts!$A:$AM,H$1,0)="X",Y$2,"")</f>
        <v/>
      </c>
      <c r="I1088" t="str">
        <f>IF(VLOOKUP($A1088,Parts!$A:$AM,I$1,0)="X",Z$2,"")</f>
        <v/>
      </c>
      <c r="J1088" t="str">
        <f>IF(VLOOKUP($A1088,Parts!$A:$AM,J$1,0)="X",AA$2,"")</f>
        <v/>
      </c>
      <c r="K1088" t="str">
        <f>IF(VLOOKUP($A1088,Parts!$A:$AM,K$1,0)="X",AB$2,"")</f>
        <v/>
      </c>
      <c r="L1088" t="str">
        <f>IF(VLOOKUP($A1088,Parts!$A:$AM,L$1,0)="X",AC$2,"")</f>
        <v/>
      </c>
      <c r="M1088" t="str">
        <f>IF(VLOOKUP($A1088,Parts!$A:$AM,M$1,0)="X",AD$2,"")</f>
        <v/>
      </c>
      <c r="N1088" t="str">
        <f>IF(VLOOKUP($A1088,Parts!$A:$AM,N$1,0)="X",AE$2,"")</f>
        <v/>
      </c>
      <c r="O1088" t="str">
        <f>IF(VLOOKUP($A1088,Parts!$A:$AM,O$1,0)="X",AF$2,"")</f>
        <v/>
      </c>
      <c r="P1088" t="str">
        <f t="shared" si="17"/>
        <v/>
      </c>
    </row>
    <row r="1089" spans="1:16" x14ac:dyDescent="0.25">
      <c r="A1089" t="str">
        <f>Table15[[#This Row],[Name]]</f>
        <v>PAYLOADADAPTER2OPSX</v>
      </c>
      <c r="B1089" t="str">
        <f>IF(VLOOKUP($A1089,Parts!$A:$AM,B$1,0)="X",S$2,"")</f>
        <v/>
      </c>
      <c r="C1089" t="str">
        <f>IF(VLOOKUP($A1089,Parts!$A:$AM,C$1,0)="X",T$2,"")</f>
        <v/>
      </c>
      <c r="D1089" t="str">
        <f>IF(VLOOKUP($A1089,Parts!$A:$AM,D$1,0)="X",U$2,"")</f>
        <v/>
      </c>
      <c r="E1089" t="str">
        <f>IF(VLOOKUP($A1089,Parts!$A:$AM,E$1,0)="X",V$2,"")</f>
        <v/>
      </c>
      <c r="F1089" t="str">
        <f>IF(VLOOKUP($A1089,Parts!$A:$AM,F$1,0)="X",W$2,"")</f>
        <v/>
      </c>
      <c r="G1089" t="str">
        <f>IF(VLOOKUP($A1089,Parts!$A:$AM,G$1,0)="X",X$2,"")</f>
        <v/>
      </c>
      <c r="H1089" t="str">
        <f>IF(VLOOKUP($A1089,Parts!$A:$AM,H$1,0)="X",Y$2,"")</f>
        <v/>
      </c>
      <c r="I1089" t="str">
        <f>IF(VLOOKUP($A1089,Parts!$A:$AM,I$1,0)="X",Z$2,"")</f>
        <v/>
      </c>
      <c r="J1089" t="str">
        <f>IF(VLOOKUP($A1089,Parts!$A:$AM,J$1,0)="X",AA$2,"")</f>
        <v/>
      </c>
      <c r="K1089" t="str">
        <f>IF(VLOOKUP($A1089,Parts!$A:$AM,K$1,0)="X",AB$2,"")</f>
        <v/>
      </c>
      <c r="L1089" t="str">
        <f>IF(VLOOKUP($A1089,Parts!$A:$AM,L$1,0)="X",AC$2,"")</f>
        <v/>
      </c>
      <c r="M1089" t="str">
        <f>IF(VLOOKUP($A1089,Parts!$A:$AM,M$1,0)="X",AD$2,"")</f>
        <v/>
      </c>
      <c r="N1089" t="str">
        <f>IF(VLOOKUP($A1089,Parts!$A:$AM,N$1,0)="X",AE$2,"")</f>
        <v/>
      </c>
      <c r="O1089" t="str">
        <f>IF(VLOOKUP($A1089,Parts!$A:$AM,O$1,0)="X",AF$2,"")</f>
        <v/>
      </c>
      <c r="P1089" t="str">
        <f t="shared" si="17"/>
        <v/>
      </c>
    </row>
    <row r="1090" spans="1:16" x14ac:dyDescent="0.25">
      <c r="A1090" t="str">
        <f>Table15[[#This Row],[Name]]</f>
        <v>PAYLOADADAPTER</v>
      </c>
      <c r="B1090" t="str">
        <f>IF(VLOOKUP($A1090,Parts!$A:$AM,B$1,0)="X",S$2,"")</f>
        <v/>
      </c>
      <c r="C1090" t="str">
        <f>IF(VLOOKUP($A1090,Parts!$A:$AM,C$1,0)="X",T$2,"")</f>
        <v/>
      </c>
      <c r="D1090" t="str">
        <f>IF(VLOOKUP($A1090,Parts!$A:$AM,D$1,0)="X",U$2,"")</f>
        <v/>
      </c>
      <c r="E1090" t="str">
        <f>IF(VLOOKUP($A1090,Parts!$A:$AM,E$1,0)="X",V$2,"")</f>
        <v/>
      </c>
      <c r="F1090" t="str">
        <f>IF(VLOOKUP($A1090,Parts!$A:$AM,F$1,0)="X",W$2,"")</f>
        <v/>
      </c>
      <c r="G1090" t="str">
        <f>IF(VLOOKUP($A1090,Parts!$A:$AM,G$1,0)="X",X$2,"")</f>
        <v/>
      </c>
      <c r="H1090" t="str">
        <f>IF(VLOOKUP($A1090,Parts!$A:$AM,H$1,0)="X",Y$2,"")</f>
        <v/>
      </c>
      <c r="I1090" t="str">
        <f>IF(VLOOKUP($A1090,Parts!$A:$AM,I$1,0)="X",Z$2,"")</f>
        <v/>
      </c>
      <c r="J1090" t="str">
        <f>IF(VLOOKUP($A1090,Parts!$A:$AM,J$1,0)="X",AA$2,"")</f>
        <v/>
      </c>
      <c r="K1090" t="str">
        <f>IF(VLOOKUP($A1090,Parts!$A:$AM,K$1,0)="X",AB$2,"")</f>
        <v/>
      </c>
      <c r="L1090" t="str">
        <f>IF(VLOOKUP($A1090,Parts!$A:$AM,L$1,0)="X",AC$2,"")</f>
        <v/>
      </c>
      <c r="M1090" t="str">
        <f>IF(VLOOKUP($A1090,Parts!$A:$AM,M$1,0)="X",AD$2,"")</f>
        <v/>
      </c>
      <c r="N1090" t="str">
        <f>IF(VLOOKUP($A1090,Parts!$A:$AM,N$1,0)="X",AE$2,"")</f>
        <v/>
      </c>
      <c r="O1090" t="str">
        <f>IF(VLOOKUP($A1090,Parts!$A:$AM,O$1,0)="X",AF$2,"")</f>
        <v/>
      </c>
      <c r="P1090" t="str">
        <f t="shared" si="17"/>
        <v/>
      </c>
    </row>
    <row r="1091" spans="1:16" x14ac:dyDescent="0.25">
      <c r="A1091" t="str">
        <f>Table15[[#This Row],[Name]]</f>
        <v>PAYLOADADAPTER2</v>
      </c>
      <c r="B1091" t="str">
        <f>IF(VLOOKUP($A1091,Parts!$A:$AM,B$1,0)="X",S$2,"")</f>
        <v/>
      </c>
      <c r="C1091" t="str">
        <f>IF(VLOOKUP($A1091,Parts!$A:$AM,C$1,0)="X",T$2,"")</f>
        <v/>
      </c>
      <c r="D1091" t="str">
        <f>IF(VLOOKUP($A1091,Parts!$A:$AM,D$1,0)="X",U$2,"")</f>
        <v/>
      </c>
      <c r="E1091" t="str">
        <f>IF(VLOOKUP($A1091,Parts!$A:$AM,E$1,0)="X",V$2,"")</f>
        <v/>
      </c>
      <c r="F1091" t="str">
        <f>IF(VLOOKUP($A1091,Parts!$A:$AM,F$1,0)="X",W$2,"")</f>
        <v/>
      </c>
      <c r="G1091" t="str">
        <f>IF(VLOOKUP($A1091,Parts!$A:$AM,G$1,0)="X",X$2,"")</f>
        <v/>
      </c>
      <c r="H1091" t="str">
        <f>IF(VLOOKUP($A1091,Parts!$A:$AM,H$1,0)="X",Y$2,"")</f>
        <v/>
      </c>
      <c r="I1091" t="str">
        <f>IF(VLOOKUP($A1091,Parts!$A:$AM,I$1,0)="X",Z$2,"")</f>
        <v/>
      </c>
      <c r="J1091" t="str">
        <f>IF(VLOOKUP($A1091,Parts!$A:$AM,J$1,0)="X",AA$2,"")</f>
        <v/>
      </c>
      <c r="K1091" t="str">
        <f>IF(VLOOKUP($A1091,Parts!$A:$AM,K$1,0)="X",AB$2,"")</f>
        <v/>
      </c>
      <c r="L1091" t="str">
        <f>IF(VLOOKUP($A1091,Parts!$A:$AM,L$1,0)="X",AC$2,"")</f>
        <v/>
      </c>
      <c r="M1091" t="str">
        <f>IF(VLOOKUP($A1091,Parts!$A:$AM,M$1,0)="X",AD$2,"")</f>
        <v/>
      </c>
      <c r="N1091" t="str">
        <f>IF(VLOOKUP($A1091,Parts!$A:$AM,N$1,0)="X",AE$2,"")</f>
        <v/>
      </c>
      <c r="O1091" t="str">
        <f>IF(VLOOKUP($A1091,Parts!$A:$AM,O$1,0)="X",AF$2,"")</f>
        <v/>
      </c>
      <c r="P1091" t="str">
        <f t="shared" ref="P1091:P1154" si="18">B1091&amp;C1091&amp;D1091&amp;E1091&amp;F1091&amp;G1091&amp;H1091&amp;I1091&amp;J1091&amp;K1091&amp;L1091&amp;M1091&amp;N1091&amp;O1091</f>
        <v/>
      </c>
    </row>
    <row r="1092" spans="1:16" x14ac:dyDescent="0.25">
      <c r="A1092" t="str">
        <f>Table15[[#This Row],[Name]]</f>
        <v>KzResizableFairingBase</v>
      </c>
      <c r="B1092" t="str">
        <f>IF(VLOOKUP($A1092,Parts!$A:$AM,B$1,0)="X",S$2,"")</f>
        <v/>
      </c>
      <c r="C1092" t="str">
        <f>IF(VLOOKUP($A1092,Parts!$A:$AM,C$1,0)="X",T$2,"")</f>
        <v/>
      </c>
      <c r="D1092" t="str">
        <f>IF(VLOOKUP($A1092,Parts!$A:$AM,D$1,0)="X",U$2,"")</f>
        <v/>
      </c>
      <c r="E1092" t="str">
        <f>IF(VLOOKUP($A1092,Parts!$A:$AM,E$1,0)="X",V$2,"")</f>
        <v/>
      </c>
      <c r="F1092" t="str">
        <f>IF(VLOOKUP($A1092,Parts!$A:$AM,F$1,0)="X",W$2,"")</f>
        <v/>
      </c>
      <c r="G1092" t="str">
        <f>IF(VLOOKUP($A1092,Parts!$A:$AM,G$1,0)="X",X$2,"")</f>
        <v/>
      </c>
      <c r="H1092" t="str">
        <f>IF(VLOOKUP($A1092,Parts!$A:$AM,H$1,0)="X",Y$2,"")</f>
        <v/>
      </c>
      <c r="I1092" t="str">
        <f>IF(VLOOKUP($A1092,Parts!$A:$AM,I$1,0)="X",Z$2,"")</f>
        <v/>
      </c>
      <c r="J1092" t="str">
        <f>IF(VLOOKUP($A1092,Parts!$A:$AM,J$1,0)="X",AA$2,"")</f>
        <v/>
      </c>
      <c r="K1092" t="str">
        <f>IF(VLOOKUP($A1092,Parts!$A:$AM,K$1,0)="X",AB$2,"")</f>
        <v/>
      </c>
      <c r="L1092" t="str">
        <f>IF(VLOOKUP($A1092,Parts!$A:$AM,L$1,0)="X",AC$2,"")</f>
        <v/>
      </c>
      <c r="M1092" t="str">
        <f>IF(VLOOKUP($A1092,Parts!$A:$AM,M$1,0)="X",AD$2,"")</f>
        <v/>
      </c>
      <c r="N1092" t="str">
        <f>IF(VLOOKUP($A1092,Parts!$A:$AM,N$1,0)="X",AE$2,"")</f>
        <v/>
      </c>
      <c r="O1092" t="str">
        <f>IF(VLOOKUP($A1092,Parts!$A:$AM,O$1,0)="X",AF$2,"")</f>
        <v/>
      </c>
      <c r="P1092" t="str">
        <f t="shared" si="18"/>
        <v/>
      </c>
    </row>
    <row r="1093" spans="1:16" x14ac:dyDescent="0.25">
      <c r="A1093" t="str">
        <f>Table15[[#This Row],[Name]]</f>
        <v>KzResizableFairingBaseRing</v>
      </c>
      <c r="B1093" t="str">
        <f>IF(VLOOKUP($A1093,Parts!$A:$AM,B$1,0)="X",S$2,"")</f>
        <v/>
      </c>
      <c r="C1093" t="str">
        <f>IF(VLOOKUP($A1093,Parts!$A:$AM,C$1,0)="X",T$2,"")</f>
        <v/>
      </c>
      <c r="D1093" t="str">
        <f>IF(VLOOKUP($A1093,Parts!$A:$AM,D$1,0)="X",U$2,"")</f>
        <v/>
      </c>
      <c r="E1093" t="str">
        <f>IF(VLOOKUP($A1093,Parts!$A:$AM,E$1,0)="X",V$2,"")</f>
        <v/>
      </c>
      <c r="F1093" t="str">
        <f>IF(VLOOKUP($A1093,Parts!$A:$AM,F$1,0)="X",W$2,"")</f>
        <v/>
      </c>
      <c r="G1093" t="str">
        <f>IF(VLOOKUP($A1093,Parts!$A:$AM,G$1,0)="X",X$2,"")</f>
        <v/>
      </c>
      <c r="H1093" t="str">
        <f>IF(VLOOKUP($A1093,Parts!$A:$AM,H$1,0)="X",Y$2,"")</f>
        <v/>
      </c>
      <c r="I1093" t="str">
        <f>IF(VLOOKUP($A1093,Parts!$A:$AM,I$1,0)="X",Z$2,"")</f>
        <v/>
      </c>
      <c r="J1093" t="str">
        <f>IF(VLOOKUP($A1093,Parts!$A:$AM,J$1,0)="X",AA$2,"")</f>
        <v/>
      </c>
      <c r="K1093" t="str">
        <f>IF(VLOOKUP($A1093,Parts!$A:$AM,K$1,0)="X",AB$2,"")</f>
        <v/>
      </c>
      <c r="L1093" t="str">
        <f>IF(VLOOKUP($A1093,Parts!$A:$AM,L$1,0)="X",AC$2,"")</f>
        <v/>
      </c>
      <c r="M1093" t="str">
        <f>IF(VLOOKUP($A1093,Parts!$A:$AM,M$1,0)="X",AD$2,"")</f>
        <v/>
      </c>
      <c r="N1093" t="str">
        <f>IF(VLOOKUP($A1093,Parts!$A:$AM,N$1,0)="X",AE$2,"")</f>
        <v/>
      </c>
      <c r="O1093" t="str">
        <f>IF(VLOOKUP($A1093,Parts!$A:$AM,O$1,0)="X",AF$2,"")</f>
        <v/>
      </c>
      <c r="P1093" t="str">
        <f t="shared" si="18"/>
        <v/>
      </c>
    </row>
    <row r="1094" spans="1:16" x14ac:dyDescent="0.25">
      <c r="A1094" t="str">
        <f>Table15[[#This Row],[Name]]</f>
        <v>SSTU-RO-ENG-SRB3</v>
      </c>
      <c r="B1094" t="str">
        <f>IF(VLOOKUP($A1094,Parts!$A:$AM,B$1,0)="X",S$2,"")</f>
        <v/>
      </c>
      <c r="C1094" t="str">
        <f>IF(VLOOKUP($A1094,Parts!$A:$AM,C$1,0)="X",T$2,"")</f>
        <v/>
      </c>
      <c r="D1094" t="str">
        <f>IF(VLOOKUP($A1094,Parts!$A:$AM,D$1,0)="X",U$2,"")</f>
        <v/>
      </c>
      <c r="E1094" t="str">
        <f>IF(VLOOKUP($A1094,Parts!$A:$AM,E$1,0)="X",V$2,"")</f>
        <v/>
      </c>
      <c r="F1094" t="str">
        <f>IF(VLOOKUP($A1094,Parts!$A:$AM,F$1,0)="X",W$2,"")</f>
        <v/>
      </c>
      <c r="G1094" t="str">
        <f>IF(VLOOKUP($A1094,Parts!$A:$AM,G$1,0)="X",X$2,"")</f>
        <v xml:space="preserve">    MODULE
    { name = ModuleTagEngineSolid }
</v>
      </c>
      <c r="H1094" t="str">
        <f>IF(VLOOKUP($A1094,Parts!$A:$AM,H$1,0)="X",Y$2,"")</f>
        <v/>
      </c>
      <c r="I1094" t="str">
        <f>IF(VLOOKUP($A1094,Parts!$A:$AM,I$1,0)="X",Z$2,"")</f>
        <v/>
      </c>
      <c r="J1094" t="str">
        <f>IF(VLOOKUP($A1094,Parts!$A:$AM,J$1,0)="X",AA$2,"")</f>
        <v/>
      </c>
      <c r="K1094" t="str">
        <f>IF(VLOOKUP($A1094,Parts!$A:$AM,K$1,0)="X",AB$2,"")</f>
        <v/>
      </c>
      <c r="L1094" t="str">
        <f>IF(VLOOKUP($A1094,Parts!$A:$AM,L$1,0)="X",AC$2,"")</f>
        <v/>
      </c>
      <c r="M1094" t="str">
        <f>IF(VLOOKUP($A1094,Parts!$A:$AM,M$1,0)="X",AD$2,"")</f>
        <v/>
      </c>
      <c r="N1094" t="str">
        <f>IF(VLOOKUP($A1094,Parts!$A:$AM,N$1,0)="X",AE$2,"")</f>
        <v/>
      </c>
      <c r="O1094" t="str">
        <f>IF(VLOOKUP($A1094,Parts!$A:$AM,O$1,0)="X",AF$2,"")</f>
        <v/>
      </c>
      <c r="P1094" t="str">
        <f t="shared" si="18"/>
        <v xml:space="preserve">    MODULE
    { name = ModuleTagEngineSolid }
</v>
      </c>
    </row>
    <row r="1095" spans="1:16" x14ac:dyDescent="0.25">
      <c r="A1095" t="str">
        <f>Table15[[#This Row],[Name]]</f>
        <v>SSTU-RO-ENG-SRB4</v>
      </c>
      <c r="B1095" t="str">
        <f>IF(VLOOKUP($A1095,Parts!$A:$AM,B$1,0)="X",S$2,"")</f>
        <v/>
      </c>
      <c r="C1095" t="str">
        <f>IF(VLOOKUP($A1095,Parts!$A:$AM,C$1,0)="X",T$2,"")</f>
        <v/>
      </c>
      <c r="D1095" t="str">
        <f>IF(VLOOKUP($A1095,Parts!$A:$AM,D$1,0)="X",U$2,"")</f>
        <v/>
      </c>
      <c r="E1095" t="str">
        <f>IF(VLOOKUP($A1095,Parts!$A:$AM,E$1,0)="X",V$2,"")</f>
        <v/>
      </c>
      <c r="F1095" t="str">
        <f>IF(VLOOKUP($A1095,Parts!$A:$AM,F$1,0)="X",W$2,"")</f>
        <v/>
      </c>
      <c r="G1095" t="str">
        <f>IF(VLOOKUP($A1095,Parts!$A:$AM,G$1,0)="X",X$2,"")</f>
        <v xml:space="preserve">    MODULE
    { name = ModuleTagEngineSolid }
</v>
      </c>
      <c r="H1095" t="str">
        <f>IF(VLOOKUP($A1095,Parts!$A:$AM,H$1,0)="X",Y$2,"")</f>
        <v/>
      </c>
      <c r="I1095" t="str">
        <f>IF(VLOOKUP($A1095,Parts!$A:$AM,I$1,0)="X",Z$2,"")</f>
        <v/>
      </c>
      <c r="J1095" t="str">
        <f>IF(VLOOKUP($A1095,Parts!$A:$AM,J$1,0)="X",AA$2,"")</f>
        <v/>
      </c>
      <c r="K1095" t="str">
        <f>IF(VLOOKUP($A1095,Parts!$A:$AM,K$1,0)="X",AB$2,"")</f>
        <v/>
      </c>
      <c r="L1095" t="str">
        <f>IF(VLOOKUP($A1095,Parts!$A:$AM,L$1,0)="X",AC$2,"")</f>
        <v/>
      </c>
      <c r="M1095" t="str">
        <f>IF(VLOOKUP($A1095,Parts!$A:$AM,M$1,0)="X",AD$2,"")</f>
        <v/>
      </c>
      <c r="N1095" t="str">
        <f>IF(VLOOKUP($A1095,Parts!$A:$AM,N$1,0)="X",AE$2,"")</f>
        <v/>
      </c>
      <c r="O1095" t="str">
        <f>IF(VLOOKUP($A1095,Parts!$A:$AM,O$1,0)="X",AF$2,"")</f>
        <v/>
      </c>
      <c r="P1095" t="str">
        <f t="shared" si="18"/>
        <v xml:space="preserve">    MODULE
    { name = ModuleTagEngineSolid }
</v>
      </c>
    </row>
    <row r="1096" spans="1:16" x14ac:dyDescent="0.25">
      <c r="A1096" t="str">
        <f>Table15[[#This Row],[Name]]</f>
        <v>HA3SLPayloadDecoupler</v>
      </c>
      <c r="B1096" t="str">
        <f>IF(VLOOKUP($A1096,Parts!$A:$AM,B$1,0)="X",S$2,"")</f>
        <v/>
      </c>
      <c r="C1096" t="str">
        <f>IF(VLOOKUP($A1096,Parts!$A:$AM,C$1,0)="X",T$2,"")</f>
        <v/>
      </c>
      <c r="D1096" t="str">
        <f>IF(VLOOKUP($A1096,Parts!$A:$AM,D$1,0)="X",U$2,"")</f>
        <v/>
      </c>
      <c r="E1096" t="str">
        <f>IF(VLOOKUP($A1096,Parts!$A:$AM,E$1,0)="X",V$2,"")</f>
        <v/>
      </c>
      <c r="F1096" t="str">
        <f>IF(VLOOKUP($A1096,Parts!$A:$AM,F$1,0)="X",W$2,"")</f>
        <v/>
      </c>
      <c r="G1096" t="str">
        <f>IF(VLOOKUP($A1096,Parts!$A:$AM,G$1,0)="X",X$2,"")</f>
        <v/>
      </c>
      <c r="H1096" t="str">
        <f>IF(VLOOKUP($A1096,Parts!$A:$AM,H$1,0)="X",Y$2,"")</f>
        <v/>
      </c>
      <c r="I1096" t="str">
        <f>IF(VLOOKUP($A1096,Parts!$A:$AM,I$1,0)="X",Z$2,"")</f>
        <v/>
      </c>
      <c r="J1096" t="str">
        <f>IF(VLOOKUP($A1096,Parts!$A:$AM,J$1,0)="X",AA$2,"")</f>
        <v/>
      </c>
      <c r="K1096" t="str">
        <f>IF(VLOOKUP($A1096,Parts!$A:$AM,K$1,0)="X",AB$2,"")</f>
        <v/>
      </c>
      <c r="L1096" t="str">
        <f>IF(VLOOKUP($A1096,Parts!$A:$AM,L$1,0)="X",AC$2,"")</f>
        <v/>
      </c>
      <c r="M1096" t="str">
        <f>IF(VLOOKUP($A1096,Parts!$A:$AM,M$1,0)="X",AD$2,"")</f>
        <v/>
      </c>
      <c r="N1096" t="str">
        <f>IF(VLOOKUP($A1096,Parts!$A:$AM,N$1,0)="X",AE$2,"")</f>
        <v/>
      </c>
      <c r="O1096" t="str">
        <f>IF(VLOOKUP($A1096,Parts!$A:$AM,O$1,0)="X",AF$2,"")</f>
        <v/>
      </c>
      <c r="P1096" t="str">
        <f t="shared" si="18"/>
        <v/>
      </c>
    </row>
    <row r="1097" spans="1:16" x14ac:dyDescent="0.25">
      <c r="A1097" t="str">
        <f>Table15[[#This Row],[Name]]</f>
        <v>RLA_mp_small_fuelcell</v>
      </c>
      <c r="B1097" t="str">
        <f>IF(VLOOKUP($A1097,Parts!$A:$AM,B$1,0)="X",S$2,"")</f>
        <v/>
      </c>
      <c r="C1097" t="str">
        <f>IF(VLOOKUP($A1097,Parts!$A:$AM,C$1,0)="X",T$2,"")</f>
        <v/>
      </c>
      <c r="D1097" t="str">
        <f>IF(VLOOKUP($A1097,Parts!$A:$AM,D$1,0)="X",U$2,"")</f>
        <v/>
      </c>
      <c r="E1097" t="str">
        <f>IF(VLOOKUP($A1097,Parts!$A:$AM,E$1,0)="X",V$2,"")</f>
        <v/>
      </c>
      <c r="F1097" t="str">
        <f>IF(VLOOKUP($A1097,Parts!$A:$AM,F$1,0)="X",W$2,"")</f>
        <v/>
      </c>
      <c r="G1097" t="str">
        <f>IF(VLOOKUP($A1097,Parts!$A:$AM,G$1,0)="X",X$2,"")</f>
        <v/>
      </c>
      <c r="H1097" t="str">
        <f>IF(VLOOKUP($A1097,Parts!$A:$AM,H$1,0)="X",Y$2,"")</f>
        <v/>
      </c>
      <c r="I1097" t="str">
        <f>IF(VLOOKUP($A1097,Parts!$A:$AM,I$1,0)="X",Z$2,"")</f>
        <v/>
      </c>
      <c r="J1097" t="str">
        <f>IF(VLOOKUP($A1097,Parts!$A:$AM,J$1,0)="X",AA$2,"")</f>
        <v/>
      </c>
      <c r="K1097" t="str">
        <f>IF(VLOOKUP($A1097,Parts!$A:$AM,K$1,0)="X",AB$2,"")</f>
        <v/>
      </c>
      <c r="L1097" t="str">
        <f>IF(VLOOKUP($A1097,Parts!$A:$AM,L$1,0)="X",AC$2,"")</f>
        <v/>
      </c>
      <c r="M1097" t="str">
        <f>IF(VLOOKUP($A1097,Parts!$A:$AM,M$1,0)="X",AD$2,"")</f>
        <v/>
      </c>
      <c r="N1097" t="str">
        <f>IF(VLOOKUP($A1097,Parts!$A:$AM,N$1,0)="X",AE$2,"")</f>
        <v/>
      </c>
      <c r="O1097" t="str">
        <f>IF(VLOOKUP($A1097,Parts!$A:$AM,O$1,0)="X",AF$2,"")</f>
        <v/>
      </c>
      <c r="P1097" t="str">
        <f t="shared" si="18"/>
        <v/>
      </c>
    </row>
    <row r="1098" spans="1:16" x14ac:dyDescent="0.25">
      <c r="A1098" t="str">
        <f>Table15[[#This Row],[Name]]</f>
        <v>science_module</v>
      </c>
      <c r="B1098" t="str">
        <f>IF(VLOOKUP($A1098,Parts!$A:$AM,B$1,0)="X",S$2,"")</f>
        <v/>
      </c>
      <c r="C1098" t="str">
        <f>IF(VLOOKUP($A1098,Parts!$A:$AM,C$1,0)="X",T$2,"")</f>
        <v/>
      </c>
      <c r="D1098" t="str">
        <f>IF(VLOOKUP($A1098,Parts!$A:$AM,D$1,0)="X",U$2,"")</f>
        <v/>
      </c>
      <c r="E1098" t="str">
        <f>IF(VLOOKUP($A1098,Parts!$A:$AM,E$1,0)="X",V$2,"")</f>
        <v/>
      </c>
      <c r="F1098" t="str">
        <f>IF(VLOOKUP($A1098,Parts!$A:$AM,F$1,0)="X",W$2,"")</f>
        <v/>
      </c>
      <c r="G1098" t="str">
        <f>IF(VLOOKUP($A1098,Parts!$A:$AM,G$1,0)="X",X$2,"")</f>
        <v/>
      </c>
      <c r="H1098" t="str">
        <f>IF(VLOOKUP($A1098,Parts!$A:$AM,H$1,0)="X",Y$2,"")</f>
        <v/>
      </c>
      <c r="I1098" t="str">
        <f>IF(VLOOKUP($A1098,Parts!$A:$AM,I$1,0)="X",Z$2,"")</f>
        <v/>
      </c>
      <c r="J1098" t="str">
        <f>IF(VLOOKUP($A1098,Parts!$A:$AM,J$1,0)="X",AA$2,"")</f>
        <v xml:space="preserve">    MODULE
    { name = ModuleTagInstruments }
</v>
      </c>
      <c r="K1098" t="str">
        <f>IF(VLOOKUP($A1098,Parts!$A:$AM,K$1,0)="X",AB$2,"")</f>
        <v/>
      </c>
      <c r="L1098" t="str">
        <f>IF(VLOOKUP($A1098,Parts!$A:$AM,L$1,0)="X",AC$2,"")</f>
        <v/>
      </c>
      <c r="M1098" t="str">
        <f>IF(VLOOKUP($A1098,Parts!$A:$AM,M$1,0)="X",AD$2,"")</f>
        <v/>
      </c>
      <c r="N1098" t="str">
        <f>IF(VLOOKUP($A1098,Parts!$A:$AM,N$1,0)="X",AE$2,"")</f>
        <v/>
      </c>
      <c r="O1098" t="str">
        <f>IF(VLOOKUP($A1098,Parts!$A:$AM,O$1,0)="X",AF$2,"")</f>
        <v/>
      </c>
      <c r="P1098" t="str">
        <f t="shared" si="18"/>
        <v xml:space="preserve">    MODULE
    { name = ModuleTagInstruments }
</v>
      </c>
    </row>
    <row r="1099" spans="1:16" x14ac:dyDescent="0.25">
      <c r="A1099" t="str">
        <f>Table15[[#This Row],[Name]]</f>
        <v>RealISRU_FischerTropschReaction</v>
      </c>
      <c r="B1099" t="str">
        <f>IF(VLOOKUP($A1099,Parts!$A:$AM,B$1,0)="X",S$2,"")</f>
        <v/>
      </c>
      <c r="C1099" t="str">
        <f>IF(VLOOKUP($A1099,Parts!$A:$AM,C$1,0)="X",T$2,"")</f>
        <v/>
      </c>
      <c r="D1099" t="str">
        <f>IF(VLOOKUP($A1099,Parts!$A:$AM,D$1,0)="X",U$2,"")</f>
        <v/>
      </c>
      <c r="E1099" t="str">
        <f>IF(VLOOKUP($A1099,Parts!$A:$AM,E$1,0)="X",V$2,"")</f>
        <v/>
      </c>
      <c r="F1099" t="str">
        <f>IF(VLOOKUP($A1099,Parts!$A:$AM,F$1,0)="X",W$2,"")</f>
        <v/>
      </c>
      <c r="G1099" t="str">
        <f>IF(VLOOKUP($A1099,Parts!$A:$AM,G$1,0)="X",X$2,"")</f>
        <v/>
      </c>
      <c r="H1099" t="str">
        <f>IF(VLOOKUP($A1099,Parts!$A:$AM,H$1,0)="X",Y$2,"")</f>
        <v/>
      </c>
      <c r="I1099" t="str">
        <f>IF(VLOOKUP($A1099,Parts!$A:$AM,I$1,0)="X",Z$2,"")</f>
        <v/>
      </c>
      <c r="J1099" t="str">
        <f>IF(VLOOKUP($A1099,Parts!$A:$AM,J$1,0)="X",AA$2,"")</f>
        <v/>
      </c>
      <c r="K1099" t="str">
        <f>IF(VLOOKUP($A1099,Parts!$A:$AM,K$1,0)="X",AB$2,"")</f>
        <v/>
      </c>
      <c r="L1099" t="str">
        <f>IF(VLOOKUP($A1099,Parts!$A:$AM,L$1,0)="X",AC$2,"")</f>
        <v/>
      </c>
      <c r="M1099" t="str">
        <f>IF(VLOOKUP($A1099,Parts!$A:$AM,M$1,0)="X",AD$2,"")</f>
        <v/>
      </c>
      <c r="N1099" t="str">
        <f>IF(VLOOKUP($A1099,Parts!$A:$AM,N$1,0)="X",AE$2,"")</f>
        <v/>
      </c>
      <c r="O1099" t="str">
        <f>IF(VLOOKUP($A1099,Parts!$A:$AM,O$1,0)="X",AF$2,"")</f>
        <v/>
      </c>
      <c r="P1099" t="str">
        <f t="shared" si="18"/>
        <v/>
      </c>
    </row>
    <row r="1100" spans="1:16" x14ac:dyDescent="0.25">
      <c r="A1100" t="str">
        <f>Table15[[#This Row],[Name]]</f>
        <v>adapterSmallMiniTall</v>
      </c>
      <c r="B1100" t="str">
        <f>IF(VLOOKUP($A1100,Parts!$A:$AM,B$1,0)="X",S$2,"")</f>
        <v/>
      </c>
      <c r="C1100" t="str">
        <f>IF(VLOOKUP($A1100,Parts!$A:$AM,C$1,0)="X",T$2,"")</f>
        <v/>
      </c>
      <c r="D1100" t="str">
        <f>IF(VLOOKUP($A1100,Parts!$A:$AM,D$1,0)="X",U$2,"")</f>
        <v/>
      </c>
      <c r="E1100" t="str">
        <f>IF(VLOOKUP($A1100,Parts!$A:$AM,E$1,0)="X",V$2,"")</f>
        <v/>
      </c>
      <c r="F1100" t="str">
        <f>IF(VLOOKUP($A1100,Parts!$A:$AM,F$1,0)="X",W$2,"")</f>
        <v/>
      </c>
      <c r="G1100" t="str">
        <f>IF(VLOOKUP($A1100,Parts!$A:$AM,G$1,0)="X",X$2,"")</f>
        <v/>
      </c>
      <c r="H1100" t="str">
        <f>IF(VLOOKUP($A1100,Parts!$A:$AM,H$1,0)="X",Y$2,"")</f>
        <v/>
      </c>
      <c r="I1100" t="str">
        <f>IF(VLOOKUP($A1100,Parts!$A:$AM,I$1,0)="X",Z$2,"")</f>
        <v/>
      </c>
      <c r="J1100" t="str">
        <f>IF(VLOOKUP($A1100,Parts!$A:$AM,J$1,0)="X",AA$2,"")</f>
        <v/>
      </c>
      <c r="K1100" t="str">
        <f>IF(VLOOKUP($A1100,Parts!$A:$AM,K$1,0)="X",AB$2,"")</f>
        <v/>
      </c>
      <c r="L1100" t="str">
        <f>IF(VLOOKUP($A1100,Parts!$A:$AM,L$1,0)="X",AC$2,"")</f>
        <v/>
      </c>
      <c r="M1100" t="str">
        <f>IF(VLOOKUP($A1100,Parts!$A:$AM,M$1,0)="X",AD$2,"")</f>
        <v/>
      </c>
      <c r="N1100" t="str">
        <f>IF(VLOOKUP($A1100,Parts!$A:$AM,N$1,0)="X",AE$2,"")</f>
        <v/>
      </c>
      <c r="O1100" t="str">
        <f>IF(VLOOKUP($A1100,Parts!$A:$AM,O$1,0)="X",AF$2,"")</f>
        <v/>
      </c>
      <c r="P1100" t="str">
        <f t="shared" si="18"/>
        <v/>
      </c>
    </row>
    <row r="1101" spans="1:16" x14ac:dyDescent="0.25">
      <c r="A1101" t="str">
        <f>Table15[[#This Row],[Name]]</f>
        <v>adapterSmallMiniShort</v>
      </c>
      <c r="B1101" t="str">
        <f>IF(VLOOKUP($A1101,Parts!$A:$AM,B$1,0)="X",S$2,"")</f>
        <v/>
      </c>
      <c r="C1101" t="str">
        <f>IF(VLOOKUP($A1101,Parts!$A:$AM,C$1,0)="X",T$2,"")</f>
        <v/>
      </c>
      <c r="D1101" t="str">
        <f>IF(VLOOKUP($A1101,Parts!$A:$AM,D$1,0)="X",U$2,"")</f>
        <v/>
      </c>
      <c r="E1101" t="str">
        <f>IF(VLOOKUP($A1101,Parts!$A:$AM,E$1,0)="X",V$2,"")</f>
        <v/>
      </c>
      <c r="F1101" t="str">
        <f>IF(VLOOKUP($A1101,Parts!$A:$AM,F$1,0)="X",W$2,"")</f>
        <v/>
      </c>
      <c r="G1101" t="str">
        <f>IF(VLOOKUP($A1101,Parts!$A:$AM,G$1,0)="X",X$2,"")</f>
        <v/>
      </c>
      <c r="H1101" t="str">
        <f>IF(VLOOKUP($A1101,Parts!$A:$AM,H$1,0)="X",Y$2,"")</f>
        <v/>
      </c>
      <c r="I1101" t="str">
        <f>IF(VLOOKUP($A1101,Parts!$A:$AM,I$1,0)="X",Z$2,"")</f>
        <v/>
      </c>
      <c r="J1101" t="str">
        <f>IF(VLOOKUP($A1101,Parts!$A:$AM,J$1,0)="X",AA$2,"")</f>
        <v/>
      </c>
      <c r="K1101" t="str">
        <f>IF(VLOOKUP($A1101,Parts!$A:$AM,K$1,0)="X",AB$2,"")</f>
        <v/>
      </c>
      <c r="L1101" t="str">
        <f>IF(VLOOKUP($A1101,Parts!$A:$AM,L$1,0)="X",AC$2,"")</f>
        <v/>
      </c>
      <c r="M1101" t="str">
        <f>IF(VLOOKUP($A1101,Parts!$A:$AM,M$1,0)="X",AD$2,"")</f>
        <v/>
      </c>
      <c r="N1101" t="str">
        <f>IF(VLOOKUP($A1101,Parts!$A:$AM,N$1,0)="X",AE$2,"")</f>
        <v/>
      </c>
      <c r="O1101" t="str">
        <f>IF(VLOOKUP($A1101,Parts!$A:$AM,O$1,0)="X",AF$2,"")</f>
        <v/>
      </c>
      <c r="P1101" t="str">
        <f t="shared" si="18"/>
        <v/>
      </c>
    </row>
    <row r="1102" spans="1:16" x14ac:dyDescent="0.25">
      <c r="A1102" t="str">
        <f>Table15[[#This Row],[Name]]</f>
        <v>WBI_BuffaloPowerPack</v>
      </c>
      <c r="B1102" t="str">
        <f>IF(VLOOKUP($A1102,Parts!$A:$AM,B$1,0)="X",S$2,"")</f>
        <v/>
      </c>
      <c r="C1102" t="str">
        <f>IF(VLOOKUP($A1102,Parts!$A:$AM,C$1,0)="X",T$2,"")</f>
        <v/>
      </c>
      <c r="D1102" t="str">
        <f>IF(VLOOKUP($A1102,Parts!$A:$AM,D$1,0)="X",U$2,"")</f>
        <v/>
      </c>
      <c r="E1102" t="str">
        <f>IF(VLOOKUP($A1102,Parts!$A:$AM,E$1,0)="X",V$2,"")</f>
        <v/>
      </c>
      <c r="F1102" t="str">
        <f>IF(VLOOKUP($A1102,Parts!$A:$AM,F$1,0)="X",W$2,"")</f>
        <v/>
      </c>
      <c r="G1102" t="str">
        <f>IF(VLOOKUP($A1102,Parts!$A:$AM,G$1,0)="X",X$2,"")</f>
        <v/>
      </c>
      <c r="H1102" t="str">
        <f>IF(VLOOKUP($A1102,Parts!$A:$AM,H$1,0)="X",Y$2,"")</f>
        <v/>
      </c>
      <c r="I1102" t="str">
        <f>IF(VLOOKUP($A1102,Parts!$A:$AM,I$1,0)="X",Z$2,"")</f>
        <v/>
      </c>
      <c r="J1102" t="str">
        <f>IF(VLOOKUP($A1102,Parts!$A:$AM,J$1,0)="X",AA$2,"")</f>
        <v/>
      </c>
      <c r="K1102" t="str">
        <f>IF(VLOOKUP($A1102,Parts!$A:$AM,K$1,0)="X",AB$2,"")</f>
        <v/>
      </c>
      <c r="L1102" t="str">
        <f>IF(VLOOKUP($A1102,Parts!$A:$AM,L$1,0)="X",AC$2,"")</f>
        <v/>
      </c>
      <c r="M1102" t="str">
        <f>IF(VLOOKUP($A1102,Parts!$A:$AM,M$1,0)="X",AD$2,"")</f>
        <v/>
      </c>
      <c r="N1102" t="str">
        <f>IF(VLOOKUP($A1102,Parts!$A:$AM,N$1,0)="X",AE$2,"")</f>
        <v/>
      </c>
      <c r="O1102" t="str">
        <f>IF(VLOOKUP($A1102,Parts!$A:$AM,O$1,0)="X",AF$2,"")</f>
        <v/>
      </c>
      <c r="P1102" t="str">
        <f t="shared" si="18"/>
        <v/>
      </c>
    </row>
    <row r="1103" spans="1:16" x14ac:dyDescent="0.25">
      <c r="A1103" t="str">
        <f>Table15[[#This Row],[Name]]</f>
        <v>WBIFlightControlDummy</v>
      </c>
      <c r="B1103" t="str">
        <f>IF(VLOOKUP($A1103,Parts!$A:$AM,B$1,0)="X",S$2,"")</f>
        <v/>
      </c>
      <c r="C1103" t="str">
        <f>IF(VLOOKUP($A1103,Parts!$A:$AM,C$1,0)="X",T$2,"")</f>
        <v/>
      </c>
      <c r="D1103" t="str">
        <f>IF(VLOOKUP($A1103,Parts!$A:$AM,D$1,0)="X",U$2,"")</f>
        <v/>
      </c>
      <c r="E1103" t="str">
        <f>IF(VLOOKUP($A1103,Parts!$A:$AM,E$1,0)="X",V$2,"")</f>
        <v/>
      </c>
      <c r="F1103" t="str">
        <f>IF(VLOOKUP($A1103,Parts!$A:$AM,F$1,0)="X",W$2,"")</f>
        <v/>
      </c>
      <c r="G1103" t="str">
        <f>IF(VLOOKUP($A1103,Parts!$A:$AM,G$1,0)="X",X$2,"")</f>
        <v/>
      </c>
      <c r="H1103" t="str">
        <f>IF(VLOOKUP($A1103,Parts!$A:$AM,H$1,0)="X",Y$2,"")</f>
        <v/>
      </c>
      <c r="I1103" t="str">
        <f>IF(VLOOKUP($A1103,Parts!$A:$AM,I$1,0)="X",Z$2,"")</f>
        <v/>
      </c>
      <c r="J1103" t="str">
        <f>IF(VLOOKUP($A1103,Parts!$A:$AM,J$1,0)="X",AA$2,"")</f>
        <v/>
      </c>
      <c r="K1103" t="str">
        <f>IF(VLOOKUP($A1103,Parts!$A:$AM,K$1,0)="X",AB$2,"")</f>
        <v/>
      </c>
      <c r="L1103" t="str">
        <f>IF(VLOOKUP($A1103,Parts!$A:$AM,L$1,0)="X",AC$2,"")</f>
        <v/>
      </c>
      <c r="M1103" t="str">
        <f>IF(VLOOKUP($A1103,Parts!$A:$AM,M$1,0)="X",AD$2,"")</f>
        <v/>
      </c>
      <c r="N1103" t="str">
        <f>IF(VLOOKUP($A1103,Parts!$A:$AM,N$1,0)="X",AE$2,"")</f>
        <v/>
      </c>
      <c r="O1103" t="str">
        <f>IF(VLOOKUP($A1103,Parts!$A:$AM,O$1,0)="X",AF$2,"")</f>
        <v/>
      </c>
      <c r="P1103" t="str">
        <f t="shared" si="18"/>
        <v/>
      </c>
    </row>
    <row r="1104" spans="1:16" x14ac:dyDescent="0.25">
      <c r="A1104" t="str">
        <f>Table15[[#This Row],[Name]]</f>
        <v>FASA_Apollo_Float_Ring125</v>
      </c>
      <c r="B1104" t="str">
        <f>IF(VLOOKUP($A1104,Parts!$A:$AM,B$1,0)="X",S$2,"")</f>
        <v/>
      </c>
      <c r="C1104" t="str">
        <f>IF(VLOOKUP($A1104,Parts!$A:$AM,C$1,0)="X",T$2,"")</f>
        <v/>
      </c>
      <c r="D1104" t="str">
        <f>IF(VLOOKUP($A1104,Parts!$A:$AM,D$1,0)="X",U$2,"")</f>
        <v/>
      </c>
      <c r="E1104" t="str">
        <f>IF(VLOOKUP($A1104,Parts!$A:$AM,E$1,0)="X",V$2,"")</f>
        <v/>
      </c>
      <c r="F1104" t="str">
        <f>IF(VLOOKUP($A1104,Parts!$A:$AM,F$1,0)="X",W$2,"")</f>
        <v/>
      </c>
      <c r="G1104" t="str">
        <f>IF(VLOOKUP($A1104,Parts!$A:$AM,G$1,0)="X",X$2,"")</f>
        <v/>
      </c>
      <c r="H1104" t="str">
        <f>IF(VLOOKUP($A1104,Parts!$A:$AM,H$1,0)="X",Y$2,"")</f>
        <v/>
      </c>
      <c r="I1104" t="str">
        <f>IF(VLOOKUP($A1104,Parts!$A:$AM,I$1,0)="X",Z$2,"")</f>
        <v/>
      </c>
      <c r="J1104" t="str">
        <f>IF(VLOOKUP($A1104,Parts!$A:$AM,J$1,0)="X",AA$2,"")</f>
        <v/>
      </c>
      <c r="K1104" t="str">
        <f>IF(VLOOKUP($A1104,Parts!$A:$AM,K$1,0)="X",AB$2,"")</f>
        <v/>
      </c>
      <c r="L1104" t="str">
        <f>IF(VLOOKUP($A1104,Parts!$A:$AM,L$1,0)="X",AC$2,"")</f>
        <v/>
      </c>
      <c r="M1104" t="str">
        <f>IF(VLOOKUP($A1104,Parts!$A:$AM,M$1,0)="X",AD$2,"")</f>
        <v/>
      </c>
      <c r="N1104" t="str">
        <f>IF(VLOOKUP($A1104,Parts!$A:$AM,N$1,0)="X",AE$2,"")</f>
        <v/>
      </c>
      <c r="O1104" t="str">
        <f>IF(VLOOKUP($A1104,Parts!$A:$AM,O$1,0)="X",AF$2,"")</f>
        <v/>
      </c>
      <c r="P1104" t="str">
        <f t="shared" si="18"/>
        <v/>
      </c>
    </row>
    <row r="1105" spans="1:16" x14ac:dyDescent="0.25">
      <c r="A1105" t="str">
        <f>Table15[[#This Row],[Name]]</f>
        <v>FASA_Apollo_Float_Ring</v>
      </c>
      <c r="B1105" t="str">
        <f>IF(VLOOKUP($A1105,Parts!$A:$AM,B$1,0)="X",S$2,"")</f>
        <v/>
      </c>
      <c r="C1105" t="str">
        <f>IF(VLOOKUP($A1105,Parts!$A:$AM,C$1,0)="X",T$2,"")</f>
        <v/>
      </c>
      <c r="D1105" t="str">
        <f>IF(VLOOKUP($A1105,Parts!$A:$AM,D$1,0)="X",U$2,"")</f>
        <v/>
      </c>
      <c r="E1105" t="str">
        <f>IF(VLOOKUP($A1105,Parts!$A:$AM,E$1,0)="X",V$2,"")</f>
        <v/>
      </c>
      <c r="F1105" t="str">
        <f>IF(VLOOKUP($A1105,Parts!$A:$AM,F$1,0)="X",W$2,"")</f>
        <v/>
      </c>
      <c r="G1105" t="str">
        <f>IF(VLOOKUP($A1105,Parts!$A:$AM,G$1,0)="X",X$2,"")</f>
        <v/>
      </c>
      <c r="H1105" t="str">
        <f>IF(VLOOKUP($A1105,Parts!$A:$AM,H$1,0)="X",Y$2,"")</f>
        <v/>
      </c>
      <c r="I1105" t="str">
        <f>IF(VLOOKUP($A1105,Parts!$A:$AM,I$1,0)="X",Z$2,"")</f>
        <v xml:space="preserve">    MODULE
    { name = ModuleTagHumanRated }
</v>
      </c>
      <c r="J1105" t="str">
        <f>IF(VLOOKUP($A1105,Parts!$A:$AM,J$1,0)="X",AA$2,"")</f>
        <v/>
      </c>
      <c r="K1105" t="str">
        <f>IF(VLOOKUP($A1105,Parts!$A:$AM,K$1,0)="X",AB$2,"")</f>
        <v/>
      </c>
      <c r="L1105" t="str">
        <f>IF(VLOOKUP($A1105,Parts!$A:$AM,L$1,0)="X",AC$2,"")</f>
        <v/>
      </c>
      <c r="M1105" t="str">
        <f>IF(VLOOKUP($A1105,Parts!$A:$AM,M$1,0)="X",AD$2,"")</f>
        <v/>
      </c>
      <c r="N1105" t="str">
        <f>IF(VLOOKUP($A1105,Parts!$A:$AM,N$1,0)="X",AE$2,"")</f>
        <v/>
      </c>
      <c r="O1105" t="str">
        <f>IF(VLOOKUP($A1105,Parts!$A:$AM,O$1,0)="X",AF$2,"")</f>
        <v/>
      </c>
      <c r="P1105" t="str">
        <f t="shared" si="18"/>
        <v xml:space="preserve">    MODULE
    { name = ModuleTagHumanRated }
</v>
      </c>
    </row>
    <row r="1106" spans="1:16" x14ac:dyDescent="0.25">
      <c r="A1106" t="str">
        <f>Table15[[#This Row],[Name]]</f>
        <v>FASA_Apollo_Float_Round</v>
      </c>
      <c r="B1106" t="str">
        <f>IF(VLOOKUP($A1106,Parts!$A:$AM,B$1,0)="X",S$2,"")</f>
        <v/>
      </c>
      <c r="C1106" t="str">
        <f>IF(VLOOKUP($A1106,Parts!$A:$AM,C$1,0)="X",T$2,"")</f>
        <v/>
      </c>
      <c r="D1106" t="str">
        <f>IF(VLOOKUP($A1106,Parts!$A:$AM,D$1,0)="X",U$2,"")</f>
        <v/>
      </c>
      <c r="E1106" t="str">
        <f>IF(VLOOKUP($A1106,Parts!$A:$AM,E$1,0)="X",V$2,"")</f>
        <v/>
      </c>
      <c r="F1106" t="str">
        <f>IF(VLOOKUP($A1106,Parts!$A:$AM,F$1,0)="X",W$2,"")</f>
        <v/>
      </c>
      <c r="G1106" t="str">
        <f>IF(VLOOKUP($A1106,Parts!$A:$AM,G$1,0)="X",X$2,"")</f>
        <v/>
      </c>
      <c r="H1106" t="str">
        <f>IF(VLOOKUP($A1106,Parts!$A:$AM,H$1,0)="X",Y$2,"")</f>
        <v/>
      </c>
      <c r="I1106" t="str">
        <f>IF(VLOOKUP($A1106,Parts!$A:$AM,I$1,0)="X",Z$2,"")</f>
        <v xml:space="preserve">    MODULE
    { name = ModuleTagHumanRated }
</v>
      </c>
      <c r="J1106" t="str">
        <f>IF(VLOOKUP($A1106,Parts!$A:$AM,J$1,0)="X",AA$2,"")</f>
        <v/>
      </c>
      <c r="K1106" t="str">
        <f>IF(VLOOKUP($A1106,Parts!$A:$AM,K$1,0)="X",AB$2,"")</f>
        <v/>
      </c>
      <c r="L1106" t="str">
        <f>IF(VLOOKUP($A1106,Parts!$A:$AM,L$1,0)="X",AC$2,"")</f>
        <v/>
      </c>
      <c r="M1106" t="str">
        <f>IF(VLOOKUP($A1106,Parts!$A:$AM,M$1,0)="X",AD$2,"")</f>
        <v/>
      </c>
      <c r="N1106" t="str">
        <f>IF(VLOOKUP($A1106,Parts!$A:$AM,N$1,0)="X",AE$2,"")</f>
        <v/>
      </c>
      <c r="O1106" t="str">
        <f>IF(VLOOKUP($A1106,Parts!$A:$AM,O$1,0)="X",AF$2,"")</f>
        <v/>
      </c>
      <c r="P1106" t="str">
        <f t="shared" si="18"/>
        <v xml:space="preserve">    MODULE
    { name = ModuleTagHumanRated }
</v>
      </c>
    </row>
    <row r="1107" spans="1:16" x14ac:dyDescent="0.25">
      <c r="A1107" t="str">
        <f>Table15[[#This Row],[Name]]</f>
        <v>FASA_Apollo_Float_RoundXL</v>
      </c>
      <c r="B1107" t="str">
        <f>IF(VLOOKUP($A1107,Parts!$A:$AM,B$1,0)="X",S$2,"")</f>
        <v/>
      </c>
      <c r="C1107" t="str">
        <f>IF(VLOOKUP($A1107,Parts!$A:$AM,C$1,0)="X",T$2,"")</f>
        <v/>
      </c>
      <c r="D1107" t="str">
        <f>IF(VLOOKUP($A1107,Parts!$A:$AM,D$1,0)="X",U$2,"")</f>
        <v/>
      </c>
      <c r="E1107" t="str">
        <f>IF(VLOOKUP($A1107,Parts!$A:$AM,E$1,0)="X",V$2,"")</f>
        <v/>
      </c>
      <c r="F1107" t="str">
        <f>IF(VLOOKUP($A1107,Parts!$A:$AM,F$1,0)="X",W$2,"")</f>
        <v/>
      </c>
      <c r="G1107" t="str">
        <f>IF(VLOOKUP($A1107,Parts!$A:$AM,G$1,0)="X",X$2,"")</f>
        <v/>
      </c>
      <c r="H1107" t="str">
        <f>IF(VLOOKUP($A1107,Parts!$A:$AM,H$1,0)="X",Y$2,"")</f>
        <v/>
      </c>
      <c r="I1107" t="str">
        <f>IF(VLOOKUP($A1107,Parts!$A:$AM,I$1,0)="X",Z$2,"")</f>
        <v/>
      </c>
      <c r="J1107" t="str">
        <f>IF(VLOOKUP($A1107,Parts!$A:$AM,J$1,0)="X",AA$2,"")</f>
        <v/>
      </c>
      <c r="K1107" t="str">
        <f>IF(VLOOKUP($A1107,Parts!$A:$AM,K$1,0)="X",AB$2,"")</f>
        <v/>
      </c>
      <c r="L1107" t="str">
        <f>IF(VLOOKUP($A1107,Parts!$A:$AM,L$1,0)="X",AC$2,"")</f>
        <v/>
      </c>
      <c r="M1107" t="str">
        <f>IF(VLOOKUP($A1107,Parts!$A:$AM,M$1,0)="X",AD$2,"")</f>
        <v/>
      </c>
      <c r="N1107" t="str">
        <f>IF(VLOOKUP($A1107,Parts!$A:$AM,N$1,0)="X",AE$2,"")</f>
        <v/>
      </c>
      <c r="O1107" t="str">
        <f>IF(VLOOKUP($A1107,Parts!$A:$AM,O$1,0)="X",AF$2,"")</f>
        <v/>
      </c>
      <c r="P1107" t="str">
        <f t="shared" si="18"/>
        <v/>
      </c>
    </row>
    <row r="1108" spans="1:16" x14ac:dyDescent="0.25">
      <c r="A1108" t="str">
        <f>Table15[[#This Row],[Name]]</f>
        <v>RCSTank1-2</v>
      </c>
      <c r="B1108" t="str">
        <f>IF(VLOOKUP($A1108,Parts!$A:$AM,B$1,0)="X",S$2,"")</f>
        <v/>
      </c>
      <c r="C1108" t="str">
        <f>IF(VLOOKUP($A1108,Parts!$A:$AM,C$1,0)="X",T$2,"")</f>
        <v/>
      </c>
      <c r="D1108" t="str">
        <f>IF(VLOOKUP($A1108,Parts!$A:$AM,D$1,0)="X",U$2,"")</f>
        <v/>
      </c>
      <c r="E1108" t="str">
        <f>IF(VLOOKUP($A1108,Parts!$A:$AM,E$1,0)="X",V$2,"")</f>
        <v/>
      </c>
      <c r="F1108" t="str">
        <f>IF(VLOOKUP($A1108,Parts!$A:$AM,F$1,0)="X",W$2,"")</f>
        <v/>
      </c>
      <c r="G1108" t="str">
        <f>IF(VLOOKUP($A1108,Parts!$A:$AM,G$1,0)="X",X$2,"")</f>
        <v/>
      </c>
      <c r="H1108" t="str">
        <f>IF(VLOOKUP($A1108,Parts!$A:$AM,H$1,0)="X",Y$2,"")</f>
        <v/>
      </c>
      <c r="I1108" t="str">
        <f>IF(VLOOKUP($A1108,Parts!$A:$AM,I$1,0)="X",Z$2,"")</f>
        <v/>
      </c>
      <c r="J1108" t="str">
        <f>IF(VLOOKUP($A1108,Parts!$A:$AM,J$1,0)="X",AA$2,"")</f>
        <v/>
      </c>
      <c r="K1108" t="str">
        <f>IF(VLOOKUP($A1108,Parts!$A:$AM,K$1,0)="X",AB$2,"")</f>
        <v/>
      </c>
      <c r="L1108" t="str">
        <f>IF(VLOOKUP($A1108,Parts!$A:$AM,L$1,0)="X",AC$2,"")</f>
        <v/>
      </c>
      <c r="M1108" t="str">
        <f>IF(VLOOKUP($A1108,Parts!$A:$AM,M$1,0)="X",AD$2,"")</f>
        <v/>
      </c>
      <c r="N1108" t="str">
        <f>IF(VLOOKUP($A1108,Parts!$A:$AM,N$1,0)="X",AE$2,"")</f>
        <v/>
      </c>
      <c r="O1108" t="str">
        <f>IF(VLOOKUP($A1108,Parts!$A:$AM,O$1,0)="X",AF$2,"")</f>
        <v/>
      </c>
      <c r="P1108" t="str">
        <f t="shared" si="18"/>
        <v/>
      </c>
    </row>
    <row r="1109" spans="1:16" x14ac:dyDescent="0.25">
      <c r="A1109" t="str">
        <f>Table15[[#This Row],[Name]]</f>
        <v>rcsTankMini</v>
      </c>
      <c r="B1109" t="str">
        <f>IF(VLOOKUP($A1109,Parts!$A:$AM,B$1,0)="X",S$2,"")</f>
        <v/>
      </c>
      <c r="C1109" t="str">
        <f>IF(VLOOKUP($A1109,Parts!$A:$AM,C$1,0)="X",T$2,"")</f>
        <v/>
      </c>
      <c r="D1109" t="str">
        <f>IF(VLOOKUP($A1109,Parts!$A:$AM,D$1,0)="X",U$2,"")</f>
        <v/>
      </c>
      <c r="E1109" t="str">
        <f>IF(VLOOKUP($A1109,Parts!$A:$AM,E$1,0)="X",V$2,"")</f>
        <v/>
      </c>
      <c r="F1109" t="str">
        <f>IF(VLOOKUP($A1109,Parts!$A:$AM,F$1,0)="X",W$2,"")</f>
        <v/>
      </c>
      <c r="G1109" t="str">
        <f>IF(VLOOKUP($A1109,Parts!$A:$AM,G$1,0)="X",X$2,"")</f>
        <v/>
      </c>
      <c r="H1109" t="str">
        <f>IF(VLOOKUP($A1109,Parts!$A:$AM,H$1,0)="X",Y$2,"")</f>
        <v/>
      </c>
      <c r="I1109" t="str">
        <f>IF(VLOOKUP($A1109,Parts!$A:$AM,I$1,0)="X",Z$2,"")</f>
        <v/>
      </c>
      <c r="J1109" t="str">
        <f>IF(VLOOKUP($A1109,Parts!$A:$AM,J$1,0)="X",AA$2,"")</f>
        <v/>
      </c>
      <c r="K1109" t="str">
        <f>IF(VLOOKUP($A1109,Parts!$A:$AM,K$1,0)="X",AB$2,"")</f>
        <v/>
      </c>
      <c r="L1109" t="str">
        <f>IF(VLOOKUP($A1109,Parts!$A:$AM,L$1,0)="X",AC$2,"")</f>
        <v/>
      </c>
      <c r="M1109" t="str">
        <f>IF(VLOOKUP($A1109,Parts!$A:$AM,M$1,0)="X",AD$2,"")</f>
        <v/>
      </c>
      <c r="N1109" t="str">
        <f>IF(VLOOKUP($A1109,Parts!$A:$AM,N$1,0)="X",AE$2,"")</f>
        <v/>
      </c>
      <c r="O1109" t="str">
        <f>IF(VLOOKUP($A1109,Parts!$A:$AM,O$1,0)="X",AF$2,"")</f>
        <v/>
      </c>
      <c r="P1109" t="str">
        <f t="shared" si="18"/>
        <v/>
      </c>
    </row>
    <row r="1110" spans="1:16" x14ac:dyDescent="0.25">
      <c r="A1110" t="str">
        <f>Table15[[#This Row],[Name]]</f>
        <v>RLA_small_mptank</v>
      </c>
      <c r="B1110" t="str">
        <f>IF(VLOOKUP($A1110,Parts!$A:$AM,B$1,0)="X",S$2,"")</f>
        <v/>
      </c>
      <c r="C1110" t="str">
        <f>IF(VLOOKUP($A1110,Parts!$A:$AM,C$1,0)="X",T$2,"")</f>
        <v/>
      </c>
      <c r="D1110" t="str">
        <f>IF(VLOOKUP($A1110,Parts!$A:$AM,D$1,0)="X",U$2,"")</f>
        <v/>
      </c>
      <c r="E1110" t="str">
        <f>IF(VLOOKUP($A1110,Parts!$A:$AM,E$1,0)="X",V$2,"")</f>
        <v/>
      </c>
      <c r="F1110" t="str">
        <f>IF(VLOOKUP($A1110,Parts!$A:$AM,F$1,0)="X",W$2,"")</f>
        <v/>
      </c>
      <c r="G1110" t="str">
        <f>IF(VLOOKUP($A1110,Parts!$A:$AM,G$1,0)="X",X$2,"")</f>
        <v/>
      </c>
      <c r="H1110" t="str">
        <f>IF(VLOOKUP($A1110,Parts!$A:$AM,H$1,0)="X",Y$2,"")</f>
        <v/>
      </c>
      <c r="I1110" t="str">
        <f>IF(VLOOKUP($A1110,Parts!$A:$AM,I$1,0)="X",Z$2,"")</f>
        <v/>
      </c>
      <c r="J1110" t="str">
        <f>IF(VLOOKUP($A1110,Parts!$A:$AM,J$1,0)="X",AA$2,"")</f>
        <v/>
      </c>
      <c r="K1110" t="str">
        <f>IF(VLOOKUP($A1110,Parts!$A:$AM,K$1,0)="X",AB$2,"")</f>
        <v/>
      </c>
      <c r="L1110" t="str">
        <f>IF(VLOOKUP($A1110,Parts!$A:$AM,L$1,0)="X",AC$2,"")</f>
        <v/>
      </c>
      <c r="M1110" t="str">
        <f>IF(VLOOKUP($A1110,Parts!$A:$AM,M$1,0)="X",AD$2,"")</f>
        <v/>
      </c>
      <c r="N1110" t="str">
        <f>IF(VLOOKUP($A1110,Parts!$A:$AM,N$1,0)="X",AE$2,"")</f>
        <v/>
      </c>
      <c r="O1110" t="str">
        <f>IF(VLOOKUP($A1110,Parts!$A:$AM,O$1,0)="X",AF$2,"")</f>
        <v/>
      </c>
      <c r="P1110" t="str">
        <f t="shared" si="18"/>
        <v/>
      </c>
    </row>
    <row r="1111" spans="1:16" x14ac:dyDescent="0.25">
      <c r="A1111" t="str">
        <f>Table15[[#This Row],[Name]]</f>
        <v>RLA_large_mptank</v>
      </c>
      <c r="B1111" t="str">
        <f>IF(VLOOKUP($A1111,Parts!$A:$AM,B$1,0)="X",S$2,"")</f>
        <v/>
      </c>
      <c r="C1111" t="str">
        <f>IF(VLOOKUP($A1111,Parts!$A:$AM,C$1,0)="X",T$2,"")</f>
        <v/>
      </c>
      <c r="D1111" t="str">
        <f>IF(VLOOKUP($A1111,Parts!$A:$AM,D$1,0)="X",U$2,"")</f>
        <v/>
      </c>
      <c r="E1111" t="str">
        <f>IF(VLOOKUP($A1111,Parts!$A:$AM,E$1,0)="X",V$2,"")</f>
        <v/>
      </c>
      <c r="F1111" t="str">
        <f>IF(VLOOKUP($A1111,Parts!$A:$AM,F$1,0)="X",W$2,"")</f>
        <v/>
      </c>
      <c r="G1111" t="str">
        <f>IF(VLOOKUP($A1111,Parts!$A:$AM,G$1,0)="X",X$2,"")</f>
        <v/>
      </c>
      <c r="H1111" t="str">
        <f>IF(VLOOKUP($A1111,Parts!$A:$AM,H$1,0)="X",Y$2,"")</f>
        <v/>
      </c>
      <c r="I1111" t="str">
        <f>IF(VLOOKUP($A1111,Parts!$A:$AM,I$1,0)="X",Z$2,"")</f>
        <v/>
      </c>
      <c r="J1111" t="str">
        <f>IF(VLOOKUP($A1111,Parts!$A:$AM,J$1,0)="X",AA$2,"")</f>
        <v/>
      </c>
      <c r="K1111" t="str">
        <f>IF(VLOOKUP($A1111,Parts!$A:$AM,K$1,0)="X",AB$2,"")</f>
        <v/>
      </c>
      <c r="L1111" t="str">
        <f>IF(VLOOKUP($A1111,Parts!$A:$AM,L$1,0)="X",AC$2,"")</f>
        <v/>
      </c>
      <c r="M1111" t="str">
        <f>IF(VLOOKUP($A1111,Parts!$A:$AM,M$1,0)="X",AD$2,"")</f>
        <v/>
      </c>
      <c r="N1111" t="str">
        <f>IF(VLOOKUP($A1111,Parts!$A:$AM,N$1,0)="X",AE$2,"")</f>
        <v/>
      </c>
      <c r="O1111" t="str">
        <f>IF(VLOOKUP($A1111,Parts!$A:$AM,O$1,0)="X",AF$2,"")</f>
        <v/>
      </c>
      <c r="P1111" t="str">
        <f t="shared" si="18"/>
        <v/>
      </c>
    </row>
    <row r="1112" spans="1:16" x14ac:dyDescent="0.25">
      <c r="A1112" t="str">
        <f>Table15[[#This Row],[Name]]</f>
        <v>RCSFuelTank</v>
      </c>
      <c r="B1112" t="str">
        <f>IF(VLOOKUP($A1112,Parts!$A:$AM,B$1,0)="X",S$2,"")</f>
        <v/>
      </c>
      <c r="C1112" t="str">
        <f>IF(VLOOKUP($A1112,Parts!$A:$AM,C$1,0)="X",T$2,"")</f>
        <v/>
      </c>
      <c r="D1112" t="str">
        <f>IF(VLOOKUP($A1112,Parts!$A:$AM,D$1,0)="X",U$2,"")</f>
        <v/>
      </c>
      <c r="E1112" t="str">
        <f>IF(VLOOKUP($A1112,Parts!$A:$AM,E$1,0)="X",V$2,"")</f>
        <v/>
      </c>
      <c r="F1112" t="str">
        <f>IF(VLOOKUP($A1112,Parts!$A:$AM,F$1,0)="X",W$2,"")</f>
        <v/>
      </c>
      <c r="G1112" t="str">
        <f>IF(VLOOKUP($A1112,Parts!$A:$AM,G$1,0)="X",X$2,"")</f>
        <v/>
      </c>
      <c r="H1112" t="str">
        <f>IF(VLOOKUP($A1112,Parts!$A:$AM,H$1,0)="X",Y$2,"")</f>
        <v/>
      </c>
      <c r="I1112" t="str">
        <f>IF(VLOOKUP($A1112,Parts!$A:$AM,I$1,0)="X",Z$2,"")</f>
        <v/>
      </c>
      <c r="J1112" t="str">
        <f>IF(VLOOKUP($A1112,Parts!$A:$AM,J$1,0)="X",AA$2,"")</f>
        <v/>
      </c>
      <c r="K1112" t="str">
        <f>IF(VLOOKUP($A1112,Parts!$A:$AM,K$1,0)="X",AB$2,"")</f>
        <v/>
      </c>
      <c r="L1112" t="str">
        <f>IF(VLOOKUP($A1112,Parts!$A:$AM,L$1,0)="X",AC$2,"")</f>
        <v/>
      </c>
      <c r="M1112" t="str">
        <f>IF(VLOOKUP($A1112,Parts!$A:$AM,M$1,0)="X",AD$2,"")</f>
        <v/>
      </c>
      <c r="N1112" t="str">
        <f>IF(VLOOKUP($A1112,Parts!$A:$AM,N$1,0)="X",AE$2,"")</f>
        <v/>
      </c>
      <c r="O1112" t="str">
        <f>IF(VLOOKUP($A1112,Parts!$A:$AM,O$1,0)="X",AF$2,"")</f>
        <v/>
      </c>
      <c r="P1112" t="str">
        <f t="shared" si="18"/>
        <v/>
      </c>
    </row>
    <row r="1113" spans="1:16" x14ac:dyDescent="0.25">
      <c r="A1113" t="str">
        <f>Table15[[#This Row],[Name]]</f>
        <v>RLA_medium_mptank</v>
      </c>
      <c r="B1113" t="str">
        <f>IF(VLOOKUP($A1113,Parts!$A:$AM,B$1,0)="X",S$2,"")</f>
        <v/>
      </c>
      <c r="C1113" t="str">
        <f>IF(VLOOKUP($A1113,Parts!$A:$AM,C$1,0)="X",T$2,"")</f>
        <v/>
      </c>
      <c r="D1113" t="str">
        <f>IF(VLOOKUP($A1113,Parts!$A:$AM,D$1,0)="X",U$2,"")</f>
        <v/>
      </c>
      <c r="E1113" t="str">
        <f>IF(VLOOKUP($A1113,Parts!$A:$AM,E$1,0)="X",V$2,"")</f>
        <v/>
      </c>
      <c r="F1113" t="str">
        <f>IF(VLOOKUP($A1113,Parts!$A:$AM,F$1,0)="X",W$2,"")</f>
        <v/>
      </c>
      <c r="G1113" t="str">
        <f>IF(VLOOKUP($A1113,Parts!$A:$AM,G$1,0)="X",X$2,"")</f>
        <v/>
      </c>
      <c r="H1113" t="str">
        <f>IF(VLOOKUP($A1113,Parts!$A:$AM,H$1,0)="X",Y$2,"")</f>
        <v/>
      </c>
      <c r="I1113" t="str">
        <f>IF(VLOOKUP($A1113,Parts!$A:$AM,I$1,0)="X",Z$2,"")</f>
        <v/>
      </c>
      <c r="J1113" t="str">
        <f>IF(VLOOKUP($A1113,Parts!$A:$AM,J$1,0)="X",AA$2,"")</f>
        <v/>
      </c>
      <c r="K1113" t="str">
        <f>IF(VLOOKUP($A1113,Parts!$A:$AM,K$1,0)="X",AB$2,"")</f>
        <v/>
      </c>
      <c r="L1113" t="str">
        <f>IF(VLOOKUP($A1113,Parts!$A:$AM,L$1,0)="X",AC$2,"")</f>
        <v/>
      </c>
      <c r="M1113" t="str">
        <f>IF(VLOOKUP($A1113,Parts!$A:$AM,M$1,0)="X",AD$2,"")</f>
        <v/>
      </c>
      <c r="N1113" t="str">
        <f>IF(VLOOKUP($A1113,Parts!$A:$AM,N$1,0)="X",AE$2,"")</f>
        <v/>
      </c>
      <c r="O1113" t="str">
        <f>IF(VLOOKUP($A1113,Parts!$A:$AM,O$1,0)="X",AF$2,"")</f>
        <v/>
      </c>
      <c r="P1113" t="str">
        <f t="shared" si="18"/>
        <v/>
      </c>
    </row>
    <row r="1114" spans="1:16" x14ac:dyDescent="0.25">
      <c r="A1114" t="str">
        <f>Table15[[#This Row],[Name]]</f>
        <v>monoprop-tank-125-3</v>
      </c>
      <c r="B1114" t="str">
        <f>IF(VLOOKUP($A1114,Parts!$A:$AM,B$1,0)="X",S$2,"")</f>
        <v/>
      </c>
      <c r="C1114" t="str">
        <f>IF(VLOOKUP($A1114,Parts!$A:$AM,C$1,0)="X",T$2,"")</f>
        <v/>
      </c>
      <c r="D1114" t="str">
        <f>IF(VLOOKUP($A1114,Parts!$A:$AM,D$1,0)="X",U$2,"")</f>
        <v/>
      </c>
      <c r="E1114" t="str">
        <f>IF(VLOOKUP($A1114,Parts!$A:$AM,E$1,0)="X",V$2,"")</f>
        <v/>
      </c>
      <c r="F1114" t="str">
        <f>IF(VLOOKUP($A1114,Parts!$A:$AM,F$1,0)="X",W$2,"")</f>
        <v/>
      </c>
      <c r="G1114" t="str">
        <f>IF(VLOOKUP($A1114,Parts!$A:$AM,G$1,0)="X",X$2,"")</f>
        <v/>
      </c>
      <c r="H1114" t="str">
        <f>IF(VLOOKUP($A1114,Parts!$A:$AM,H$1,0)="X",Y$2,"")</f>
        <v/>
      </c>
      <c r="I1114" t="str">
        <f>IF(VLOOKUP($A1114,Parts!$A:$AM,I$1,0)="X",Z$2,"")</f>
        <v/>
      </c>
      <c r="J1114" t="str">
        <f>IF(VLOOKUP($A1114,Parts!$A:$AM,J$1,0)="X",AA$2,"")</f>
        <v/>
      </c>
      <c r="K1114" t="str">
        <f>IF(VLOOKUP($A1114,Parts!$A:$AM,K$1,0)="X",AB$2,"")</f>
        <v/>
      </c>
      <c r="L1114" t="str">
        <f>IF(VLOOKUP($A1114,Parts!$A:$AM,L$1,0)="X",AC$2,"")</f>
        <v/>
      </c>
      <c r="M1114" t="str">
        <f>IF(VLOOKUP($A1114,Parts!$A:$AM,M$1,0)="X",AD$2,"")</f>
        <v/>
      </c>
      <c r="N1114" t="str">
        <f>IF(VLOOKUP($A1114,Parts!$A:$AM,N$1,0)="X",AE$2,"")</f>
        <v/>
      </c>
      <c r="O1114" t="str">
        <f>IF(VLOOKUP($A1114,Parts!$A:$AM,O$1,0)="X",AF$2,"")</f>
        <v/>
      </c>
      <c r="P1114" t="str">
        <f t="shared" si="18"/>
        <v/>
      </c>
    </row>
    <row r="1115" spans="1:16" x14ac:dyDescent="0.25">
      <c r="A1115" t="str">
        <f>Table15[[#This Row],[Name]]</f>
        <v>monoprop-tank-125-2</v>
      </c>
      <c r="B1115" t="str">
        <f>IF(VLOOKUP($A1115,Parts!$A:$AM,B$1,0)="X",S$2,"")</f>
        <v/>
      </c>
      <c r="C1115" t="str">
        <f>IF(VLOOKUP($A1115,Parts!$A:$AM,C$1,0)="X",T$2,"")</f>
        <v/>
      </c>
      <c r="D1115" t="str">
        <f>IF(VLOOKUP($A1115,Parts!$A:$AM,D$1,0)="X",U$2,"")</f>
        <v/>
      </c>
      <c r="E1115" t="str">
        <f>IF(VLOOKUP($A1115,Parts!$A:$AM,E$1,0)="X",V$2,"")</f>
        <v/>
      </c>
      <c r="F1115" t="str">
        <f>IF(VLOOKUP($A1115,Parts!$A:$AM,F$1,0)="X",W$2,"")</f>
        <v/>
      </c>
      <c r="G1115" t="str">
        <f>IF(VLOOKUP($A1115,Parts!$A:$AM,G$1,0)="X",X$2,"")</f>
        <v/>
      </c>
      <c r="H1115" t="str">
        <f>IF(VLOOKUP($A1115,Parts!$A:$AM,H$1,0)="X",Y$2,"")</f>
        <v/>
      </c>
      <c r="I1115" t="str">
        <f>IF(VLOOKUP($A1115,Parts!$A:$AM,I$1,0)="X",Z$2,"")</f>
        <v/>
      </c>
      <c r="J1115" t="str">
        <f>IF(VLOOKUP($A1115,Parts!$A:$AM,J$1,0)="X",AA$2,"")</f>
        <v/>
      </c>
      <c r="K1115" t="str">
        <f>IF(VLOOKUP($A1115,Parts!$A:$AM,K$1,0)="X",AB$2,"")</f>
        <v/>
      </c>
      <c r="L1115" t="str">
        <f>IF(VLOOKUP($A1115,Parts!$A:$AM,L$1,0)="X",AC$2,"")</f>
        <v/>
      </c>
      <c r="M1115" t="str">
        <f>IF(VLOOKUP($A1115,Parts!$A:$AM,M$1,0)="X",AD$2,"")</f>
        <v/>
      </c>
      <c r="N1115" t="str">
        <f>IF(VLOOKUP($A1115,Parts!$A:$AM,N$1,0)="X",AE$2,"")</f>
        <v/>
      </c>
      <c r="O1115" t="str">
        <f>IF(VLOOKUP($A1115,Parts!$A:$AM,O$1,0)="X",AF$2,"")</f>
        <v/>
      </c>
      <c r="P1115" t="str">
        <f t="shared" si="18"/>
        <v/>
      </c>
    </row>
    <row r="1116" spans="1:16" x14ac:dyDescent="0.25">
      <c r="A1116" t="str">
        <f>Table15[[#This Row],[Name]]</f>
        <v>monoprop-tank-125-1</v>
      </c>
      <c r="B1116" t="str">
        <f>IF(VLOOKUP($A1116,Parts!$A:$AM,B$1,0)="X",S$2,"")</f>
        <v/>
      </c>
      <c r="C1116" t="str">
        <f>IF(VLOOKUP($A1116,Parts!$A:$AM,C$1,0)="X",T$2,"")</f>
        <v/>
      </c>
      <c r="D1116" t="str">
        <f>IF(VLOOKUP($A1116,Parts!$A:$AM,D$1,0)="X",U$2,"")</f>
        <v/>
      </c>
      <c r="E1116" t="str">
        <f>IF(VLOOKUP($A1116,Parts!$A:$AM,E$1,0)="X",V$2,"")</f>
        <v/>
      </c>
      <c r="F1116" t="str">
        <f>IF(VLOOKUP($A1116,Parts!$A:$AM,F$1,0)="X",W$2,"")</f>
        <v/>
      </c>
      <c r="G1116" t="str">
        <f>IF(VLOOKUP($A1116,Parts!$A:$AM,G$1,0)="X",X$2,"")</f>
        <v/>
      </c>
      <c r="H1116" t="str">
        <f>IF(VLOOKUP($A1116,Parts!$A:$AM,H$1,0)="X",Y$2,"")</f>
        <v/>
      </c>
      <c r="I1116" t="str">
        <f>IF(VLOOKUP($A1116,Parts!$A:$AM,I$1,0)="X",Z$2,"")</f>
        <v/>
      </c>
      <c r="J1116" t="str">
        <f>IF(VLOOKUP($A1116,Parts!$A:$AM,J$1,0)="X",AA$2,"")</f>
        <v/>
      </c>
      <c r="K1116" t="str">
        <f>IF(VLOOKUP($A1116,Parts!$A:$AM,K$1,0)="X",AB$2,"")</f>
        <v/>
      </c>
      <c r="L1116" t="str">
        <f>IF(VLOOKUP($A1116,Parts!$A:$AM,L$1,0)="X",AC$2,"")</f>
        <v/>
      </c>
      <c r="M1116" t="str">
        <f>IF(VLOOKUP($A1116,Parts!$A:$AM,M$1,0)="X",AD$2,"")</f>
        <v/>
      </c>
      <c r="N1116" t="str">
        <f>IF(VLOOKUP($A1116,Parts!$A:$AM,N$1,0)="X",AE$2,"")</f>
        <v/>
      </c>
      <c r="O1116" t="str">
        <f>IF(VLOOKUP($A1116,Parts!$A:$AM,O$1,0)="X",AF$2,"")</f>
        <v/>
      </c>
      <c r="P1116" t="str">
        <f t="shared" si="18"/>
        <v/>
      </c>
    </row>
    <row r="1117" spans="1:16" x14ac:dyDescent="0.25">
      <c r="A1117" t="str">
        <f>Table15[[#This Row],[Name]]</f>
        <v>monoprop-tank-25-2</v>
      </c>
      <c r="B1117" t="str">
        <f>IF(VLOOKUP($A1117,Parts!$A:$AM,B$1,0)="X",S$2,"")</f>
        <v/>
      </c>
      <c r="C1117" t="str">
        <f>IF(VLOOKUP($A1117,Parts!$A:$AM,C$1,0)="X",T$2,"")</f>
        <v/>
      </c>
      <c r="D1117" t="str">
        <f>IF(VLOOKUP($A1117,Parts!$A:$AM,D$1,0)="X",U$2,"")</f>
        <v/>
      </c>
      <c r="E1117" t="str">
        <f>IF(VLOOKUP($A1117,Parts!$A:$AM,E$1,0)="X",V$2,"")</f>
        <v/>
      </c>
      <c r="F1117" t="str">
        <f>IF(VLOOKUP($A1117,Parts!$A:$AM,F$1,0)="X",W$2,"")</f>
        <v/>
      </c>
      <c r="G1117" t="str">
        <f>IF(VLOOKUP($A1117,Parts!$A:$AM,G$1,0)="X",X$2,"")</f>
        <v/>
      </c>
      <c r="H1117" t="str">
        <f>IF(VLOOKUP($A1117,Parts!$A:$AM,H$1,0)="X",Y$2,"")</f>
        <v/>
      </c>
      <c r="I1117" t="str">
        <f>IF(VLOOKUP($A1117,Parts!$A:$AM,I$1,0)="X",Z$2,"")</f>
        <v/>
      </c>
      <c r="J1117" t="str">
        <f>IF(VLOOKUP($A1117,Parts!$A:$AM,J$1,0)="X",AA$2,"")</f>
        <v/>
      </c>
      <c r="K1117" t="str">
        <f>IF(VLOOKUP($A1117,Parts!$A:$AM,K$1,0)="X",AB$2,"")</f>
        <v/>
      </c>
      <c r="L1117" t="str">
        <f>IF(VLOOKUP($A1117,Parts!$A:$AM,L$1,0)="X",AC$2,"")</f>
        <v/>
      </c>
      <c r="M1117" t="str">
        <f>IF(VLOOKUP($A1117,Parts!$A:$AM,M$1,0)="X",AD$2,"")</f>
        <v/>
      </c>
      <c r="N1117" t="str">
        <f>IF(VLOOKUP($A1117,Parts!$A:$AM,N$1,0)="X",AE$2,"")</f>
        <v/>
      </c>
      <c r="O1117" t="str">
        <f>IF(VLOOKUP($A1117,Parts!$A:$AM,O$1,0)="X",AF$2,"")</f>
        <v/>
      </c>
      <c r="P1117" t="str">
        <f t="shared" si="18"/>
        <v/>
      </c>
    </row>
    <row r="1118" spans="1:16" x14ac:dyDescent="0.25">
      <c r="A1118" t="str">
        <f>Table15[[#This Row],[Name]]</f>
        <v>monoprop-tank-25-1</v>
      </c>
      <c r="B1118" t="str">
        <f>IF(VLOOKUP($A1118,Parts!$A:$AM,B$1,0)="X",S$2,"")</f>
        <v/>
      </c>
      <c r="C1118" t="str">
        <f>IF(VLOOKUP($A1118,Parts!$A:$AM,C$1,0)="X",T$2,"")</f>
        <v/>
      </c>
      <c r="D1118" t="str">
        <f>IF(VLOOKUP($A1118,Parts!$A:$AM,D$1,0)="X",U$2,"")</f>
        <v/>
      </c>
      <c r="E1118" t="str">
        <f>IF(VLOOKUP($A1118,Parts!$A:$AM,E$1,0)="X",V$2,"")</f>
        <v/>
      </c>
      <c r="F1118" t="str">
        <f>IF(VLOOKUP($A1118,Parts!$A:$AM,F$1,0)="X",W$2,"")</f>
        <v/>
      </c>
      <c r="G1118" t="str">
        <f>IF(VLOOKUP($A1118,Parts!$A:$AM,G$1,0)="X",X$2,"")</f>
        <v/>
      </c>
      <c r="H1118" t="str">
        <f>IF(VLOOKUP($A1118,Parts!$A:$AM,H$1,0)="X",Y$2,"")</f>
        <v/>
      </c>
      <c r="I1118" t="str">
        <f>IF(VLOOKUP($A1118,Parts!$A:$AM,I$1,0)="X",Z$2,"")</f>
        <v/>
      </c>
      <c r="J1118" t="str">
        <f>IF(VLOOKUP($A1118,Parts!$A:$AM,J$1,0)="X",AA$2,"")</f>
        <v/>
      </c>
      <c r="K1118" t="str">
        <f>IF(VLOOKUP($A1118,Parts!$A:$AM,K$1,0)="X",AB$2,"")</f>
        <v/>
      </c>
      <c r="L1118" t="str">
        <f>IF(VLOOKUP($A1118,Parts!$A:$AM,L$1,0)="X",AC$2,"")</f>
        <v/>
      </c>
      <c r="M1118" t="str">
        <f>IF(VLOOKUP($A1118,Parts!$A:$AM,M$1,0)="X",AD$2,"")</f>
        <v/>
      </c>
      <c r="N1118" t="str">
        <f>IF(VLOOKUP($A1118,Parts!$A:$AM,N$1,0)="X",AE$2,"")</f>
        <v/>
      </c>
      <c r="O1118" t="str">
        <f>IF(VLOOKUP($A1118,Parts!$A:$AM,O$1,0)="X",AF$2,"")</f>
        <v/>
      </c>
      <c r="P1118" t="str">
        <f t="shared" si="18"/>
        <v/>
      </c>
    </row>
    <row r="1119" spans="1:16" x14ac:dyDescent="0.25">
      <c r="A1119" t="str">
        <f>Table15[[#This Row],[Name]]</f>
        <v>monoprop-tank-25-3</v>
      </c>
      <c r="B1119" t="str">
        <f>IF(VLOOKUP($A1119,Parts!$A:$AM,B$1,0)="X",S$2,"")</f>
        <v/>
      </c>
      <c r="C1119" t="str">
        <f>IF(VLOOKUP($A1119,Parts!$A:$AM,C$1,0)="X",T$2,"")</f>
        <v/>
      </c>
      <c r="D1119" t="str">
        <f>IF(VLOOKUP($A1119,Parts!$A:$AM,D$1,0)="X",U$2,"")</f>
        <v/>
      </c>
      <c r="E1119" t="str">
        <f>IF(VLOOKUP($A1119,Parts!$A:$AM,E$1,0)="X",V$2,"")</f>
        <v/>
      </c>
      <c r="F1119" t="str">
        <f>IF(VLOOKUP($A1119,Parts!$A:$AM,F$1,0)="X",W$2,"")</f>
        <v/>
      </c>
      <c r="G1119" t="str">
        <f>IF(VLOOKUP($A1119,Parts!$A:$AM,G$1,0)="X",X$2,"")</f>
        <v/>
      </c>
      <c r="H1119" t="str">
        <f>IF(VLOOKUP($A1119,Parts!$A:$AM,H$1,0)="X",Y$2,"")</f>
        <v/>
      </c>
      <c r="I1119" t="str">
        <f>IF(VLOOKUP($A1119,Parts!$A:$AM,I$1,0)="X",Z$2,"")</f>
        <v/>
      </c>
      <c r="J1119" t="str">
        <f>IF(VLOOKUP($A1119,Parts!$A:$AM,J$1,0)="X",AA$2,"")</f>
        <v/>
      </c>
      <c r="K1119" t="str">
        <f>IF(VLOOKUP($A1119,Parts!$A:$AM,K$1,0)="X",AB$2,"")</f>
        <v/>
      </c>
      <c r="L1119" t="str">
        <f>IF(VLOOKUP($A1119,Parts!$A:$AM,L$1,0)="X",AC$2,"")</f>
        <v/>
      </c>
      <c r="M1119" t="str">
        <f>IF(VLOOKUP($A1119,Parts!$A:$AM,M$1,0)="X",AD$2,"")</f>
        <v/>
      </c>
      <c r="N1119" t="str">
        <f>IF(VLOOKUP($A1119,Parts!$A:$AM,N$1,0)="X",AE$2,"")</f>
        <v/>
      </c>
      <c r="O1119" t="str">
        <f>IF(VLOOKUP($A1119,Parts!$A:$AM,O$1,0)="X",AF$2,"")</f>
        <v/>
      </c>
      <c r="P1119" t="str">
        <f t="shared" si="18"/>
        <v/>
      </c>
    </row>
    <row r="1120" spans="1:16" x14ac:dyDescent="0.25">
      <c r="A1120" t="str">
        <f>Table15[[#This Row],[Name]]</f>
        <v>monoprop-tank-375-3</v>
      </c>
      <c r="B1120" t="str">
        <f>IF(VLOOKUP($A1120,Parts!$A:$AM,B$1,0)="X",S$2,"")</f>
        <v/>
      </c>
      <c r="C1120" t="str">
        <f>IF(VLOOKUP($A1120,Parts!$A:$AM,C$1,0)="X",T$2,"")</f>
        <v/>
      </c>
      <c r="D1120" t="str">
        <f>IF(VLOOKUP($A1120,Parts!$A:$AM,D$1,0)="X",U$2,"")</f>
        <v/>
      </c>
      <c r="E1120" t="str">
        <f>IF(VLOOKUP($A1120,Parts!$A:$AM,E$1,0)="X",V$2,"")</f>
        <v/>
      </c>
      <c r="F1120" t="str">
        <f>IF(VLOOKUP($A1120,Parts!$A:$AM,F$1,0)="X",W$2,"")</f>
        <v/>
      </c>
      <c r="G1120" t="str">
        <f>IF(VLOOKUP($A1120,Parts!$A:$AM,G$1,0)="X",X$2,"")</f>
        <v/>
      </c>
      <c r="H1120" t="str">
        <f>IF(VLOOKUP($A1120,Parts!$A:$AM,H$1,0)="X",Y$2,"")</f>
        <v/>
      </c>
      <c r="I1120" t="str">
        <f>IF(VLOOKUP($A1120,Parts!$A:$AM,I$1,0)="X",Z$2,"")</f>
        <v/>
      </c>
      <c r="J1120" t="str">
        <f>IF(VLOOKUP($A1120,Parts!$A:$AM,J$1,0)="X",AA$2,"")</f>
        <v/>
      </c>
      <c r="K1120" t="str">
        <f>IF(VLOOKUP($A1120,Parts!$A:$AM,K$1,0)="X",AB$2,"")</f>
        <v/>
      </c>
      <c r="L1120" t="str">
        <f>IF(VLOOKUP($A1120,Parts!$A:$AM,L$1,0)="X",AC$2,"")</f>
        <v/>
      </c>
      <c r="M1120" t="str">
        <f>IF(VLOOKUP($A1120,Parts!$A:$AM,M$1,0)="X",AD$2,"")</f>
        <v/>
      </c>
      <c r="N1120" t="str">
        <f>IF(VLOOKUP($A1120,Parts!$A:$AM,N$1,0)="X",AE$2,"")</f>
        <v/>
      </c>
      <c r="O1120" t="str">
        <f>IF(VLOOKUP($A1120,Parts!$A:$AM,O$1,0)="X",AF$2,"")</f>
        <v/>
      </c>
      <c r="P1120" t="str">
        <f t="shared" si="18"/>
        <v/>
      </c>
    </row>
    <row r="1121" spans="1:16" x14ac:dyDescent="0.25">
      <c r="A1121" t="str">
        <f>Table15[[#This Row],[Name]]</f>
        <v>monoprop-tank-375-2</v>
      </c>
      <c r="B1121" t="str">
        <f>IF(VLOOKUP($A1121,Parts!$A:$AM,B$1,0)="X",S$2,"")</f>
        <v/>
      </c>
      <c r="C1121" t="str">
        <f>IF(VLOOKUP($A1121,Parts!$A:$AM,C$1,0)="X",T$2,"")</f>
        <v/>
      </c>
      <c r="D1121" t="str">
        <f>IF(VLOOKUP($A1121,Parts!$A:$AM,D$1,0)="X",U$2,"")</f>
        <v/>
      </c>
      <c r="E1121" t="str">
        <f>IF(VLOOKUP($A1121,Parts!$A:$AM,E$1,0)="X",V$2,"")</f>
        <v/>
      </c>
      <c r="F1121" t="str">
        <f>IF(VLOOKUP($A1121,Parts!$A:$AM,F$1,0)="X",W$2,"")</f>
        <v/>
      </c>
      <c r="G1121" t="str">
        <f>IF(VLOOKUP($A1121,Parts!$A:$AM,G$1,0)="X",X$2,"")</f>
        <v/>
      </c>
      <c r="H1121" t="str">
        <f>IF(VLOOKUP($A1121,Parts!$A:$AM,H$1,0)="X",Y$2,"")</f>
        <v/>
      </c>
      <c r="I1121" t="str">
        <f>IF(VLOOKUP($A1121,Parts!$A:$AM,I$1,0)="X",Z$2,"")</f>
        <v/>
      </c>
      <c r="J1121" t="str">
        <f>IF(VLOOKUP($A1121,Parts!$A:$AM,J$1,0)="X",AA$2,"")</f>
        <v/>
      </c>
      <c r="K1121" t="str">
        <f>IF(VLOOKUP($A1121,Parts!$A:$AM,K$1,0)="X",AB$2,"")</f>
        <v/>
      </c>
      <c r="L1121" t="str">
        <f>IF(VLOOKUP($A1121,Parts!$A:$AM,L$1,0)="X",AC$2,"")</f>
        <v/>
      </c>
      <c r="M1121" t="str">
        <f>IF(VLOOKUP($A1121,Parts!$A:$AM,M$1,0)="X",AD$2,"")</f>
        <v/>
      </c>
      <c r="N1121" t="str">
        <f>IF(VLOOKUP($A1121,Parts!$A:$AM,N$1,0)="X",AE$2,"")</f>
        <v/>
      </c>
      <c r="O1121" t="str">
        <f>IF(VLOOKUP($A1121,Parts!$A:$AM,O$1,0)="X",AF$2,"")</f>
        <v/>
      </c>
      <c r="P1121" t="str">
        <f t="shared" si="18"/>
        <v/>
      </c>
    </row>
    <row r="1122" spans="1:16" x14ac:dyDescent="0.25">
      <c r="A1122" t="str">
        <f>Table15[[#This Row],[Name]]</f>
        <v>monoprop-tank-375-1</v>
      </c>
      <c r="B1122" t="str">
        <f>IF(VLOOKUP($A1122,Parts!$A:$AM,B$1,0)="X",S$2,"")</f>
        <v/>
      </c>
      <c r="C1122" t="str">
        <f>IF(VLOOKUP($A1122,Parts!$A:$AM,C$1,0)="X",T$2,"")</f>
        <v/>
      </c>
      <c r="D1122" t="str">
        <f>IF(VLOOKUP($A1122,Parts!$A:$AM,D$1,0)="X",U$2,"")</f>
        <v/>
      </c>
      <c r="E1122" t="str">
        <f>IF(VLOOKUP($A1122,Parts!$A:$AM,E$1,0)="X",V$2,"")</f>
        <v/>
      </c>
      <c r="F1122" t="str">
        <f>IF(VLOOKUP($A1122,Parts!$A:$AM,F$1,0)="X",W$2,"")</f>
        <v/>
      </c>
      <c r="G1122" t="str">
        <f>IF(VLOOKUP($A1122,Parts!$A:$AM,G$1,0)="X",X$2,"")</f>
        <v/>
      </c>
      <c r="H1122" t="str">
        <f>IF(VLOOKUP($A1122,Parts!$A:$AM,H$1,0)="X",Y$2,"")</f>
        <v/>
      </c>
      <c r="I1122" t="str">
        <f>IF(VLOOKUP($A1122,Parts!$A:$AM,I$1,0)="X",Z$2,"")</f>
        <v/>
      </c>
      <c r="J1122" t="str">
        <f>IF(VLOOKUP($A1122,Parts!$A:$AM,J$1,0)="X",AA$2,"")</f>
        <v/>
      </c>
      <c r="K1122" t="str">
        <f>IF(VLOOKUP($A1122,Parts!$A:$AM,K$1,0)="X",AB$2,"")</f>
        <v/>
      </c>
      <c r="L1122" t="str">
        <f>IF(VLOOKUP($A1122,Parts!$A:$AM,L$1,0)="X",AC$2,"")</f>
        <v/>
      </c>
      <c r="M1122" t="str">
        <f>IF(VLOOKUP($A1122,Parts!$A:$AM,M$1,0)="X",AD$2,"")</f>
        <v/>
      </c>
      <c r="N1122" t="str">
        <f>IF(VLOOKUP($A1122,Parts!$A:$AM,N$1,0)="X",AE$2,"")</f>
        <v/>
      </c>
      <c r="O1122" t="str">
        <f>IF(VLOOKUP($A1122,Parts!$A:$AM,O$1,0)="X",AF$2,"")</f>
        <v/>
      </c>
      <c r="P1122" t="str">
        <f t="shared" si="18"/>
        <v/>
      </c>
    </row>
    <row r="1123" spans="1:16" x14ac:dyDescent="0.25">
      <c r="A1123" t="str">
        <f>Table15[[#This Row],[Name]]</f>
        <v>SXTSaturnV3Upper</v>
      </c>
      <c r="B1123" t="str">
        <f>IF(VLOOKUP($A1123,Parts!$A:$AM,B$1,0)="X",S$2,"")</f>
        <v/>
      </c>
      <c r="C1123" t="str">
        <f>IF(VLOOKUP($A1123,Parts!$A:$AM,C$1,0)="X",T$2,"")</f>
        <v/>
      </c>
      <c r="D1123" t="str">
        <f>IF(VLOOKUP($A1123,Parts!$A:$AM,D$1,0)="X",U$2,"")</f>
        <v/>
      </c>
      <c r="E1123" t="str">
        <f>IF(VLOOKUP($A1123,Parts!$A:$AM,E$1,0)="X",V$2,"")</f>
        <v/>
      </c>
      <c r="F1123" t="str">
        <f>IF(VLOOKUP($A1123,Parts!$A:$AM,F$1,0)="X",W$2,"")</f>
        <v/>
      </c>
      <c r="G1123" t="str">
        <f>IF(VLOOKUP($A1123,Parts!$A:$AM,G$1,0)="X",X$2,"")</f>
        <v/>
      </c>
      <c r="H1123" t="str">
        <f>IF(VLOOKUP($A1123,Parts!$A:$AM,H$1,0)="X",Y$2,"")</f>
        <v/>
      </c>
      <c r="I1123" t="str">
        <f>IF(VLOOKUP($A1123,Parts!$A:$AM,I$1,0)="X",Z$2,"")</f>
        <v/>
      </c>
      <c r="J1123" t="str">
        <f>IF(VLOOKUP($A1123,Parts!$A:$AM,J$1,0)="X",AA$2,"")</f>
        <v/>
      </c>
      <c r="K1123" t="str">
        <f>IF(VLOOKUP($A1123,Parts!$A:$AM,K$1,0)="X",AB$2,"")</f>
        <v/>
      </c>
      <c r="L1123" t="str">
        <f>IF(VLOOKUP($A1123,Parts!$A:$AM,L$1,0)="X",AC$2,"")</f>
        <v/>
      </c>
      <c r="M1123" t="str">
        <f>IF(VLOOKUP($A1123,Parts!$A:$AM,M$1,0)="X",AD$2,"")</f>
        <v/>
      </c>
      <c r="N1123" t="str">
        <f>IF(VLOOKUP($A1123,Parts!$A:$AM,N$1,0)="X",AE$2,"")</f>
        <v/>
      </c>
      <c r="O1123" t="str">
        <f>IF(VLOOKUP($A1123,Parts!$A:$AM,O$1,0)="X",AF$2,"")</f>
        <v/>
      </c>
      <c r="P1123" t="str">
        <f t="shared" si="18"/>
        <v/>
      </c>
    </row>
    <row r="1124" spans="1:16" x14ac:dyDescent="0.25">
      <c r="A1124" t="str">
        <f>Table15[[#This Row],[Name]]</f>
        <v>fuelTankSmallFlat</v>
      </c>
      <c r="B1124" t="str">
        <f>IF(VLOOKUP($A1124,Parts!$A:$AM,B$1,0)="X",S$2,"")</f>
        <v/>
      </c>
      <c r="C1124" t="str">
        <f>IF(VLOOKUP($A1124,Parts!$A:$AM,C$1,0)="X",T$2,"")</f>
        <v/>
      </c>
      <c r="D1124" t="str">
        <f>IF(VLOOKUP($A1124,Parts!$A:$AM,D$1,0)="X",U$2,"")</f>
        <v/>
      </c>
      <c r="E1124" t="str">
        <f>IF(VLOOKUP($A1124,Parts!$A:$AM,E$1,0)="X",V$2,"")</f>
        <v/>
      </c>
      <c r="F1124" t="str">
        <f>IF(VLOOKUP($A1124,Parts!$A:$AM,F$1,0)="X",W$2,"")</f>
        <v/>
      </c>
      <c r="G1124" t="str">
        <f>IF(VLOOKUP($A1124,Parts!$A:$AM,G$1,0)="X",X$2,"")</f>
        <v/>
      </c>
      <c r="H1124" t="str">
        <f>IF(VLOOKUP($A1124,Parts!$A:$AM,H$1,0)="X",Y$2,"")</f>
        <v/>
      </c>
      <c r="I1124" t="str">
        <f>IF(VLOOKUP($A1124,Parts!$A:$AM,I$1,0)="X",Z$2,"")</f>
        <v/>
      </c>
      <c r="J1124" t="str">
        <f>IF(VLOOKUP($A1124,Parts!$A:$AM,J$1,0)="X",AA$2,"")</f>
        <v/>
      </c>
      <c r="K1124" t="str">
        <f>IF(VLOOKUP($A1124,Parts!$A:$AM,K$1,0)="X",AB$2,"")</f>
        <v/>
      </c>
      <c r="L1124" t="str">
        <f>IF(VLOOKUP($A1124,Parts!$A:$AM,L$1,0)="X",AC$2,"")</f>
        <v/>
      </c>
      <c r="M1124" t="str">
        <f>IF(VLOOKUP($A1124,Parts!$A:$AM,M$1,0)="X",AD$2,"")</f>
        <v/>
      </c>
      <c r="N1124" t="str">
        <f>IF(VLOOKUP($A1124,Parts!$A:$AM,N$1,0)="X",AE$2,"")</f>
        <v/>
      </c>
      <c r="O1124" t="str">
        <f>IF(VLOOKUP($A1124,Parts!$A:$AM,O$1,0)="X",AF$2,"")</f>
        <v/>
      </c>
      <c r="P1124" t="str">
        <f t="shared" si="18"/>
        <v/>
      </c>
    </row>
    <row r="1125" spans="1:16" x14ac:dyDescent="0.25">
      <c r="A1125" t="str">
        <f>Table15[[#This Row],[Name]]</f>
        <v>fuelTankSmall</v>
      </c>
      <c r="B1125" t="str">
        <f>IF(VLOOKUP($A1125,Parts!$A:$AM,B$1,0)="X",S$2,"")</f>
        <v/>
      </c>
      <c r="C1125" t="str">
        <f>IF(VLOOKUP($A1125,Parts!$A:$AM,C$1,0)="X",T$2,"")</f>
        <v/>
      </c>
      <c r="D1125" t="str">
        <f>IF(VLOOKUP($A1125,Parts!$A:$AM,D$1,0)="X",U$2,"")</f>
        <v/>
      </c>
      <c r="E1125" t="str">
        <f>IF(VLOOKUP($A1125,Parts!$A:$AM,E$1,0)="X",V$2,"")</f>
        <v/>
      </c>
      <c r="F1125" t="str">
        <f>IF(VLOOKUP($A1125,Parts!$A:$AM,F$1,0)="X",W$2,"")</f>
        <v/>
      </c>
      <c r="G1125" t="str">
        <f>IF(VLOOKUP($A1125,Parts!$A:$AM,G$1,0)="X",X$2,"")</f>
        <v/>
      </c>
      <c r="H1125" t="str">
        <f>IF(VLOOKUP($A1125,Parts!$A:$AM,H$1,0)="X",Y$2,"")</f>
        <v/>
      </c>
      <c r="I1125" t="str">
        <f>IF(VLOOKUP($A1125,Parts!$A:$AM,I$1,0)="X",Z$2,"")</f>
        <v/>
      </c>
      <c r="J1125" t="str">
        <f>IF(VLOOKUP($A1125,Parts!$A:$AM,J$1,0)="X",AA$2,"")</f>
        <v/>
      </c>
      <c r="K1125" t="str">
        <f>IF(VLOOKUP($A1125,Parts!$A:$AM,K$1,0)="X",AB$2,"")</f>
        <v/>
      </c>
      <c r="L1125" t="str">
        <f>IF(VLOOKUP($A1125,Parts!$A:$AM,L$1,0)="X",AC$2,"")</f>
        <v/>
      </c>
      <c r="M1125" t="str">
        <f>IF(VLOOKUP($A1125,Parts!$A:$AM,M$1,0)="X",AD$2,"")</f>
        <v/>
      </c>
      <c r="N1125" t="str">
        <f>IF(VLOOKUP($A1125,Parts!$A:$AM,N$1,0)="X",AE$2,"")</f>
        <v/>
      </c>
      <c r="O1125" t="str">
        <f>IF(VLOOKUP($A1125,Parts!$A:$AM,O$1,0)="X",AF$2,"")</f>
        <v/>
      </c>
      <c r="P1125" t="str">
        <f t="shared" si="18"/>
        <v/>
      </c>
    </row>
    <row r="1126" spans="1:16" x14ac:dyDescent="0.25">
      <c r="A1126" t="str">
        <f>Table15[[#This Row],[Name]]</f>
        <v>fuelTank</v>
      </c>
      <c r="B1126" t="str">
        <f>IF(VLOOKUP($A1126,Parts!$A:$AM,B$1,0)="X",S$2,"")</f>
        <v/>
      </c>
      <c r="C1126" t="str">
        <f>IF(VLOOKUP($A1126,Parts!$A:$AM,C$1,0)="X",T$2,"")</f>
        <v/>
      </c>
      <c r="D1126" t="str">
        <f>IF(VLOOKUP($A1126,Parts!$A:$AM,D$1,0)="X",U$2,"")</f>
        <v/>
      </c>
      <c r="E1126" t="str">
        <f>IF(VLOOKUP($A1126,Parts!$A:$AM,E$1,0)="X",V$2,"")</f>
        <v/>
      </c>
      <c r="F1126" t="str">
        <f>IF(VLOOKUP($A1126,Parts!$A:$AM,F$1,0)="X",W$2,"")</f>
        <v/>
      </c>
      <c r="G1126" t="str">
        <f>IF(VLOOKUP($A1126,Parts!$A:$AM,G$1,0)="X",X$2,"")</f>
        <v/>
      </c>
      <c r="H1126" t="str">
        <f>IF(VLOOKUP($A1126,Parts!$A:$AM,H$1,0)="X",Y$2,"")</f>
        <v/>
      </c>
      <c r="I1126" t="str">
        <f>IF(VLOOKUP($A1126,Parts!$A:$AM,I$1,0)="X",Z$2,"")</f>
        <v/>
      </c>
      <c r="J1126" t="str">
        <f>IF(VLOOKUP($A1126,Parts!$A:$AM,J$1,0)="X",AA$2,"")</f>
        <v/>
      </c>
      <c r="K1126" t="str">
        <f>IF(VLOOKUP($A1126,Parts!$A:$AM,K$1,0)="X",AB$2,"")</f>
        <v/>
      </c>
      <c r="L1126" t="str">
        <f>IF(VLOOKUP($A1126,Parts!$A:$AM,L$1,0)="X",AC$2,"")</f>
        <v/>
      </c>
      <c r="M1126" t="str">
        <f>IF(VLOOKUP($A1126,Parts!$A:$AM,M$1,0)="X",AD$2,"")</f>
        <v/>
      </c>
      <c r="N1126" t="str">
        <f>IF(VLOOKUP($A1126,Parts!$A:$AM,N$1,0)="X",AE$2,"")</f>
        <v/>
      </c>
      <c r="O1126" t="str">
        <f>IF(VLOOKUP($A1126,Parts!$A:$AM,O$1,0)="X",AF$2,"")</f>
        <v/>
      </c>
      <c r="P1126" t="str">
        <f t="shared" si="18"/>
        <v/>
      </c>
    </row>
    <row r="1127" spans="1:16" x14ac:dyDescent="0.25">
      <c r="A1127" t="str">
        <f>Table15[[#This Row],[Name]]</f>
        <v>servicetank-25</v>
      </c>
      <c r="B1127" t="str">
        <f>IF(VLOOKUP($A1127,Parts!$A:$AM,B$1,0)="X",S$2,"")</f>
        <v/>
      </c>
      <c r="C1127" t="str">
        <f>IF(VLOOKUP($A1127,Parts!$A:$AM,C$1,0)="X",T$2,"")</f>
        <v/>
      </c>
      <c r="D1127" t="str">
        <f>IF(VLOOKUP($A1127,Parts!$A:$AM,D$1,0)="X",U$2,"")</f>
        <v/>
      </c>
      <c r="E1127" t="str">
        <f>IF(VLOOKUP($A1127,Parts!$A:$AM,E$1,0)="X",V$2,"")</f>
        <v/>
      </c>
      <c r="F1127" t="str">
        <f>IF(VLOOKUP($A1127,Parts!$A:$AM,F$1,0)="X",W$2,"")</f>
        <v/>
      </c>
      <c r="G1127" t="str">
        <f>IF(VLOOKUP($A1127,Parts!$A:$AM,G$1,0)="X",X$2,"")</f>
        <v/>
      </c>
      <c r="H1127" t="str">
        <f>IF(VLOOKUP($A1127,Parts!$A:$AM,H$1,0)="X",Y$2,"")</f>
        <v/>
      </c>
      <c r="I1127" t="str">
        <f>IF(VLOOKUP($A1127,Parts!$A:$AM,I$1,0)="X",Z$2,"")</f>
        <v/>
      </c>
      <c r="J1127" t="str">
        <f>IF(VLOOKUP($A1127,Parts!$A:$AM,J$1,0)="X",AA$2,"")</f>
        <v/>
      </c>
      <c r="K1127" t="str">
        <f>IF(VLOOKUP($A1127,Parts!$A:$AM,K$1,0)="X",AB$2,"")</f>
        <v/>
      </c>
      <c r="L1127" t="str">
        <f>IF(VLOOKUP($A1127,Parts!$A:$AM,L$1,0)="X",AC$2,"")</f>
        <v/>
      </c>
      <c r="M1127" t="str">
        <f>IF(VLOOKUP($A1127,Parts!$A:$AM,M$1,0)="X",AD$2,"")</f>
        <v/>
      </c>
      <c r="N1127" t="str">
        <f>IF(VLOOKUP($A1127,Parts!$A:$AM,N$1,0)="X",AE$2,"")</f>
        <v/>
      </c>
      <c r="O1127" t="str">
        <f>IF(VLOOKUP($A1127,Parts!$A:$AM,O$1,0)="X",AF$2,"")</f>
        <v/>
      </c>
      <c r="P1127" t="str">
        <f t="shared" si="18"/>
        <v/>
      </c>
    </row>
    <row r="1128" spans="1:16" x14ac:dyDescent="0.25">
      <c r="A1128" t="str">
        <f>Table15[[#This Row],[Name]]</f>
        <v>fuelTank_long</v>
      </c>
      <c r="B1128" t="str">
        <f>IF(VLOOKUP($A1128,Parts!$A:$AM,B$1,0)="X",S$2,"")</f>
        <v/>
      </c>
      <c r="C1128" t="str">
        <f>IF(VLOOKUP($A1128,Parts!$A:$AM,C$1,0)="X",T$2,"")</f>
        <v/>
      </c>
      <c r="D1128" t="str">
        <f>IF(VLOOKUP($A1128,Parts!$A:$AM,D$1,0)="X",U$2,"")</f>
        <v/>
      </c>
      <c r="E1128" t="str">
        <f>IF(VLOOKUP($A1128,Parts!$A:$AM,E$1,0)="X",V$2,"")</f>
        <v/>
      </c>
      <c r="F1128" t="str">
        <f>IF(VLOOKUP($A1128,Parts!$A:$AM,F$1,0)="X",W$2,"")</f>
        <v/>
      </c>
      <c r="G1128" t="str">
        <f>IF(VLOOKUP($A1128,Parts!$A:$AM,G$1,0)="X",X$2,"")</f>
        <v/>
      </c>
      <c r="H1128" t="str">
        <f>IF(VLOOKUP($A1128,Parts!$A:$AM,H$1,0)="X",Y$2,"")</f>
        <v/>
      </c>
      <c r="I1128" t="str">
        <f>IF(VLOOKUP($A1128,Parts!$A:$AM,I$1,0)="X",Z$2,"")</f>
        <v/>
      </c>
      <c r="J1128" t="str">
        <f>IF(VLOOKUP($A1128,Parts!$A:$AM,J$1,0)="X",AA$2,"")</f>
        <v/>
      </c>
      <c r="K1128" t="str">
        <f>IF(VLOOKUP($A1128,Parts!$A:$AM,K$1,0)="X",AB$2,"")</f>
        <v/>
      </c>
      <c r="L1128" t="str">
        <f>IF(VLOOKUP($A1128,Parts!$A:$AM,L$1,0)="X",AC$2,"")</f>
        <v/>
      </c>
      <c r="M1128" t="str">
        <f>IF(VLOOKUP($A1128,Parts!$A:$AM,M$1,0)="X",AD$2,"")</f>
        <v/>
      </c>
      <c r="N1128" t="str">
        <f>IF(VLOOKUP($A1128,Parts!$A:$AM,N$1,0)="X",AE$2,"")</f>
        <v/>
      </c>
      <c r="O1128" t="str">
        <f>IF(VLOOKUP($A1128,Parts!$A:$AM,O$1,0)="X",AF$2,"")</f>
        <v/>
      </c>
      <c r="P1128" t="str">
        <f t="shared" si="18"/>
        <v/>
      </c>
    </row>
    <row r="1129" spans="1:16" x14ac:dyDescent="0.25">
      <c r="A1129" t="str">
        <f>Table15[[#This Row],[Name]]</f>
        <v>servicetank-375</v>
      </c>
      <c r="B1129" t="str">
        <f>IF(VLOOKUP($A1129,Parts!$A:$AM,B$1,0)="X",S$2,"")</f>
        <v/>
      </c>
      <c r="C1129" t="str">
        <f>IF(VLOOKUP($A1129,Parts!$A:$AM,C$1,0)="X",T$2,"")</f>
        <v/>
      </c>
      <c r="D1129" t="str">
        <f>IF(VLOOKUP($A1129,Parts!$A:$AM,D$1,0)="X",U$2,"")</f>
        <v/>
      </c>
      <c r="E1129" t="str">
        <f>IF(VLOOKUP($A1129,Parts!$A:$AM,E$1,0)="X",V$2,"")</f>
        <v/>
      </c>
      <c r="F1129" t="str">
        <f>IF(VLOOKUP($A1129,Parts!$A:$AM,F$1,0)="X",W$2,"")</f>
        <v/>
      </c>
      <c r="G1129" t="str">
        <f>IF(VLOOKUP($A1129,Parts!$A:$AM,G$1,0)="X",X$2,"")</f>
        <v/>
      </c>
      <c r="H1129" t="str">
        <f>IF(VLOOKUP($A1129,Parts!$A:$AM,H$1,0)="X",Y$2,"")</f>
        <v/>
      </c>
      <c r="I1129" t="str">
        <f>IF(VLOOKUP($A1129,Parts!$A:$AM,I$1,0)="X",Z$2,"")</f>
        <v/>
      </c>
      <c r="J1129" t="str">
        <f>IF(VLOOKUP($A1129,Parts!$A:$AM,J$1,0)="X",AA$2,"")</f>
        <v/>
      </c>
      <c r="K1129" t="str">
        <f>IF(VLOOKUP($A1129,Parts!$A:$AM,K$1,0)="X",AB$2,"")</f>
        <v/>
      </c>
      <c r="L1129" t="str">
        <f>IF(VLOOKUP($A1129,Parts!$A:$AM,L$1,0)="X",AC$2,"")</f>
        <v/>
      </c>
      <c r="M1129" t="str">
        <f>IF(VLOOKUP($A1129,Parts!$A:$AM,M$1,0)="X",AD$2,"")</f>
        <v/>
      </c>
      <c r="N1129" t="str">
        <f>IF(VLOOKUP($A1129,Parts!$A:$AM,N$1,0)="X",AE$2,"")</f>
        <v/>
      </c>
      <c r="O1129" t="str">
        <f>IF(VLOOKUP($A1129,Parts!$A:$AM,O$1,0)="X",AF$2,"")</f>
        <v/>
      </c>
      <c r="P1129" t="str">
        <f t="shared" si="18"/>
        <v/>
      </c>
    </row>
    <row r="1130" spans="1:16" x14ac:dyDescent="0.25">
      <c r="A1130" t="str">
        <f>Table15[[#This Row],[Name]]</f>
        <v>FREFRE1</v>
      </c>
      <c r="B1130" t="str">
        <f>IF(VLOOKUP($A1130,Parts!$A:$AM,B$1,0)="X",S$2,"")</f>
        <v/>
      </c>
      <c r="C1130" t="str">
        <f>IF(VLOOKUP($A1130,Parts!$A:$AM,C$1,0)="X",T$2,"")</f>
        <v/>
      </c>
      <c r="D1130" t="str">
        <f>IF(VLOOKUP($A1130,Parts!$A:$AM,D$1,0)="X",U$2,"")</f>
        <v/>
      </c>
      <c r="E1130" t="str">
        <f>IF(VLOOKUP($A1130,Parts!$A:$AM,E$1,0)="X",V$2,"")</f>
        <v xml:space="preserve">    MODULE
    { name = ModuleTagEngineLiquidPF }
</v>
      </c>
      <c r="F1130" t="str">
        <f>IF(VLOOKUP($A1130,Parts!$A:$AM,F$1,0)="X",W$2,"")</f>
        <v/>
      </c>
      <c r="G1130" t="str">
        <f>IF(VLOOKUP($A1130,Parts!$A:$AM,G$1,0)="X",X$2,"")</f>
        <v/>
      </c>
      <c r="H1130" t="str">
        <f>IF(VLOOKUP($A1130,Parts!$A:$AM,H$1,0)="X",Y$2,"")</f>
        <v/>
      </c>
      <c r="I1130" t="str">
        <f>IF(VLOOKUP($A1130,Parts!$A:$AM,I$1,0)="X",Z$2,"")</f>
        <v/>
      </c>
      <c r="J1130" t="str">
        <f>IF(VLOOKUP($A1130,Parts!$A:$AM,J$1,0)="X",AA$2,"")</f>
        <v/>
      </c>
      <c r="K1130" t="str">
        <f>IF(VLOOKUP($A1130,Parts!$A:$AM,K$1,0)="X",AB$2,"")</f>
        <v/>
      </c>
      <c r="L1130" t="str">
        <f>IF(VLOOKUP($A1130,Parts!$A:$AM,L$1,0)="X",AC$2,"")</f>
        <v/>
      </c>
      <c r="M1130" t="str">
        <f>IF(VLOOKUP($A1130,Parts!$A:$AM,M$1,0)="X",AD$2,"")</f>
        <v/>
      </c>
      <c r="N1130" t="str">
        <f>IF(VLOOKUP($A1130,Parts!$A:$AM,N$1,0)="X",AE$2,"")</f>
        <v/>
      </c>
      <c r="O1130" t="str">
        <f>IF(VLOOKUP($A1130,Parts!$A:$AM,O$1,0)="X",AF$2,"")</f>
        <v/>
      </c>
      <c r="P1130" t="str">
        <f t="shared" si="18"/>
        <v xml:space="preserve">    MODULE
    { name = ModuleTagEngineLiquidPF }
</v>
      </c>
    </row>
    <row r="1131" spans="1:16" x14ac:dyDescent="0.25">
      <c r="A1131" t="str">
        <f>Table15[[#This Row],[Name]]</f>
        <v>FREFRE2</v>
      </c>
      <c r="B1131" t="str">
        <f>IF(VLOOKUP($A1131,Parts!$A:$AM,B$1,0)="X",S$2,"")</f>
        <v/>
      </c>
      <c r="C1131" t="str">
        <f>IF(VLOOKUP($A1131,Parts!$A:$AM,C$1,0)="X",T$2,"")</f>
        <v/>
      </c>
      <c r="D1131" t="str">
        <f>IF(VLOOKUP($A1131,Parts!$A:$AM,D$1,0)="X",U$2,"")</f>
        <v/>
      </c>
      <c r="E1131" t="str">
        <f>IF(VLOOKUP($A1131,Parts!$A:$AM,E$1,0)="X",V$2,"")</f>
        <v xml:space="preserve">    MODULE
    { name = ModuleTagEngineLiquidPF }
</v>
      </c>
      <c r="F1131" t="str">
        <f>IF(VLOOKUP($A1131,Parts!$A:$AM,F$1,0)="X",W$2,"")</f>
        <v/>
      </c>
      <c r="G1131" t="str">
        <f>IF(VLOOKUP($A1131,Parts!$A:$AM,G$1,0)="X",X$2,"")</f>
        <v/>
      </c>
      <c r="H1131" t="str">
        <f>IF(VLOOKUP($A1131,Parts!$A:$AM,H$1,0)="X",Y$2,"")</f>
        <v/>
      </c>
      <c r="I1131" t="str">
        <f>IF(VLOOKUP($A1131,Parts!$A:$AM,I$1,0)="X",Z$2,"")</f>
        <v/>
      </c>
      <c r="J1131" t="str">
        <f>IF(VLOOKUP($A1131,Parts!$A:$AM,J$1,0)="X",AA$2,"")</f>
        <v/>
      </c>
      <c r="K1131" t="str">
        <f>IF(VLOOKUP($A1131,Parts!$A:$AM,K$1,0)="X",AB$2,"")</f>
        <v/>
      </c>
      <c r="L1131" t="str">
        <f>IF(VLOOKUP($A1131,Parts!$A:$AM,L$1,0)="X",AC$2,"")</f>
        <v/>
      </c>
      <c r="M1131" t="str">
        <f>IF(VLOOKUP($A1131,Parts!$A:$AM,M$1,0)="X",AD$2,"")</f>
        <v/>
      </c>
      <c r="N1131" t="str">
        <f>IF(VLOOKUP($A1131,Parts!$A:$AM,N$1,0)="X",AE$2,"")</f>
        <v/>
      </c>
      <c r="O1131" t="str">
        <f>IF(VLOOKUP($A1131,Parts!$A:$AM,O$1,0)="X",AF$2,"")</f>
        <v/>
      </c>
      <c r="P1131" t="str">
        <f t="shared" si="18"/>
        <v xml:space="preserve">    MODULE
    { name = ModuleTagEngineLiquidPF }
</v>
      </c>
    </row>
    <row r="1132" spans="1:16" x14ac:dyDescent="0.25">
      <c r="A1132" t="str">
        <f>Table15[[#This Row],[Name]]</f>
        <v>ca_linkor</v>
      </c>
      <c r="B1132" t="str">
        <f>IF(VLOOKUP($A1132,Parts!$A:$AM,B$1,0)="X",S$2,"")</f>
        <v/>
      </c>
      <c r="C1132" t="str">
        <f>IF(VLOOKUP($A1132,Parts!$A:$AM,C$1,0)="X",T$2,"")</f>
        <v/>
      </c>
      <c r="D1132" t="str">
        <f>IF(VLOOKUP($A1132,Parts!$A:$AM,D$1,0)="X",U$2,"")</f>
        <v/>
      </c>
      <c r="E1132" t="str">
        <f>IF(VLOOKUP($A1132,Parts!$A:$AM,E$1,0)="X",V$2,"")</f>
        <v/>
      </c>
      <c r="F1132" t="str">
        <f>IF(VLOOKUP($A1132,Parts!$A:$AM,F$1,0)="X",W$2,"")</f>
        <v/>
      </c>
      <c r="G1132" t="str">
        <f>IF(VLOOKUP($A1132,Parts!$A:$AM,G$1,0)="X",X$2,"")</f>
        <v/>
      </c>
      <c r="H1132" t="str">
        <f>IF(VLOOKUP($A1132,Parts!$A:$AM,H$1,0)="X",Y$2,"")</f>
        <v/>
      </c>
      <c r="I1132" t="str">
        <f>IF(VLOOKUP($A1132,Parts!$A:$AM,I$1,0)="X",Z$2,"")</f>
        <v/>
      </c>
      <c r="J1132" t="str">
        <f>IF(VLOOKUP($A1132,Parts!$A:$AM,J$1,0)="X",AA$2,"")</f>
        <v/>
      </c>
      <c r="K1132" t="str">
        <f>IF(VLOOKUP($A1132,Parts!$A:$AM,K$1,0)="X",AB$2,"")</f>
        <v/>
      </c>
      <c r="L1132" t="str">
        <f>IF(VLOOKUP($A1132,Parts!$A:$AM,L$1,0)="X",AC$2,"")</f>
        <v/>
      </c>
      <c r="M1132" t="str">
        <f>IF(VLOOKUP($A1132,Parts!$A:$AM,M$1,0)="X",AD$2,"")</f>
        <v/>
      </c>
      <c r="N1132" t="str">
        <f>IF(VLOOKUP($A1132,Parts!$A:$AM,N$1,0)="X",AE$2,"")</f>
        <v/>
      </c>
      <c r="O1132" t="str">
        <f>IF(VLOOKUP($A1132,Parts!$A:$AM,O$1,0)="X",AF$2,"")</f>
        <v/>
      </c>
      <c r="P1132" t="str">
        <f t="shared" si="18"/>
        <v/>
      </c>
    </row>
    <row r="1133" spans="1:16" x14ac:dyDescent="0.25">
      <c r="A1133" t="str">
        <f>Table15[[#This Row],[Name]]</f>
        <v>FScopterRotorTail</v>
      </c>
      <c r="B1133" t="str">
        <f>IF(VLOOKUP($A1133,Parts!$A:$AM,B$1,0)="X",S$2,"")</f>
        <v/>
      </c>
      <c r="C1133" t="str">
        <f>IF(VLOOKUP($A1133,Parts!$A:$AM,C$1,0)="X",T$2,"")</f>
        <v/>
      </c>
      <c r="D1133" t="str">
        <f>IF(VLOOKUP($A1133,Parts!$A:$AM,D$1,0)="X",U$2,"")</f>
        <v/>
      </c>
      <c r="E1133" t="str">
        <f>IF(VLOOKUP($A1133,Parts!$A:$AM,E$1,0)="X",V$2,"")</f>
        <v/>
      </c>
      <c r="F1133" t="str">
        <f>IF(VLOOKUP($A1133,Parts!$A:$AM,F$1,0)="X",W$2,"")</f>
        <v/>
      </c>
      <c r="G1133" t="str">
        <f>IF(VLOOKUP($A1133,Parts!$A:$AM,G$1,0)="X",X$2,"")</f>
        <v/>
      </c>
      <c r="H1133" t="str">
        <f>IF(VLOOKUP($A1133,Parts!$A:$AM,H$1,0)="X",Y$2,"")</f>
        <v/>
      </c>
      <c r="I1133" t="str">
        <f>IF(VLOOKUP($A1133,Parts!$A:$AM,I$1,0)="X",Z$2,"")</f>
        <v/>
      </c>
      <c r="J1133" t="str">
        <f>IF(VLOOKUP($A1133,Parts!$A:$AM,J$1,0)="X",AA$2,"")</f>
        <v/>
      </c>
      <c r="K1133" t="str">
        <f>IF(VLOOKUP($A1133,Parts!$A:$AM,K$1,0)="X",AB$2,"")</f>
        <v/>
      </c>
      <c r="L1133" t="str">
        <f>IF(VLOOKUP($A1133,Parts!$A:$AM,L$1,0)="X",AC$2,"")</f>
        <v/>
      </c>
      <c r="M1133" t="str">
        <f>IF(VLOOKUP($A1133,Parts!$A:$AM,M$1,0)="X",AD$2,"")</f>
        <v/>
      </c>
      <c r="N1133" t="str">
        <f>IF(VLOOKUP($A1133,Parts!$A:$AM,N$1,0)="X",AE$2,"")</f>
        <v/>
      </c>
      <c r="O1133" t="str">
        <f>IF(VLOOKUP($A1133,Parts!$A:$AM,O$1,0)="X",AF$2,"")</f>
        <v/>
      </c>
      <c r="P1133" t="str">
        <f t="shared" si="18"/>
        <v/>
      </c>
    </row>
    <row r="1134" spans="1:16" x14ac:dyDescent="0.25">
      <c r="A1134" t="str">
        <f>Table15[[#This Row],[Name]]</f>
        <v>FSairBrake</v>
      </c>
      <c r="B1134" t="str">
        <f>IF(VLOOKUP($A1134,Parts!$A:$AM,B$1,0)="X",S$2,"")</f>
        <v/>
      </c>
      <c r="C1134" t="str">
        <f>IF(VLOOKUP($A1134,Parts!$A:$AM,C$1,0)="X",T$2,"")</f>
        <v/>
      </c>
      <c r="D1134" t="str">
        <f>IF(VLOOKUP($A1134,Parts!$A:$AM,D$1,0)="X",U$2,"")</f>
        <v/>
      </c>
      <c r="E1134" t="str">
        <f>IF(VLOOKUP($A1134,Parts!$A:$AM,E$1,0)="X",V$2,"")</f>
        <v/>
      </c>
      <c r="F1134" t="str">
        <f>IF(VLOOKUP($A1134,Parts!$A:$AM,F$1,0)="X",W$2,"")</f>
        <v/>
      </c>
      <c r="G1134" t="str">
        <f>IF(VLOOKUP($A1134,Parts!$A:$AM,G$1,0)="X",X$2,"")</f>
        <v/>
      </c>
      <c r="H1134" t="str">
        <f>IF(VLOOKUP($A1134,Parts!$A:$AM,H$1,0)="X",Y$2,"")</f>
        <v/>
      </c>
      <c r="I1134" t="str">
        <f>IF(VLOOKUP($A1134,Parts!$A:$AM,I$1,0)="X",Z$2,"")</f>
        <v/>
      </c>
      <c r="J1134" t="str">
        <f>IF(VLOOKUP($A1134,Parts!$A:$AM,J$1,0)="X",AA$2,"")</f>
        <v/>
      </c>
      <c r="K1134" t="str">
        <f>IF(VLOOKUP($A1134,Parts!$A:$AM,K$1,0)="X",AB$2,"")</f>
        <v/>
      </c>
      <c r="L1134" t="str">
        <f>IF(VLOOKUP($A1134,Parts!$A:$AM,L$1,0)="X",AC$2,"")</f>
        <v/>
      </c>
      <c r="M1134" t="str">
        <f>IF(VLOOKUP($A1134,Parts!$A:$AM,M$1,0)="X",AD$2,"")</f>
        <v/>
      </c>
      <c r="N1134" t="str">
        <f>IF(VLOOKUP($A1134,Parts!$A:$AM,N$1,0)="X",AE$2,"")</f>
        <v/>
      </c>
      <c r="O1134" t="str">
        <f>IF(VLOOKUP($A1134,Parts!$A:$AM,O$1,0)="X",AF$2,"")</f>
        <v/>
      </c>
      <c r="P1134" t="str">
        <f t="shared" si="18"/>
        <v/>
      </c>
    </row>
    <row r="1135" spans="1:16" x14ac:dyDescent="0.25">
      <c r="A1135" t="str">
        <f>Table15[[#This Row],[Name]]</f>
        <v>FSbombBay</v>
      </c>
      <c r="B1135" t="str">
        <f>IF(VLOOKUP($A1135,Parts!$A:$AM,B$1,0)="X",S$2,"")</f>
        <v/>
      </c>
      <c r="C1135" t="str">
        <f>IF(VLOOKUP($A1135,Parts!$A:$AM,C$1,0)="X",T$2,"")</f>
        <v/>
      </c>
      <c r="D1135" t="str">
        <f>IF(VLOOKUP($A1135,Parts!$A:$AM,D$1,0)="X",U$2,"")</f>
        <v/>
      </c>
      <c r="E1135" t="str">
        <f>IF(VLOOKUP($A1135,Parts!$A:$AM,E$1,0)="X",V$2,"")</f>
        <v/>
      </c>
      <c r="F1135" t="str">
        <f>IF(VLOOKUP($A1135,Parts!$A:$AM,F$1,0)="X",W$2,"")</f>
        <v/>
      </c>
      <c r="G1135" t="str">
        <f>IF(VLOOKUP($A1135,Parts!$A:$AM,G$1,0)="X",X$2,"")</f>
        <v/>
      </c>
      <c r="H1135" t="str">
        <f>IF(VLOOKUP($A1135,Parts!$A:$AM,H$1,0)="X",Y$2,"")</f>
        <v/>
      </c>
      <c r="I1135" t="str">
        <f>IF(VLOOKUP($A1135,Parts!$A:$AM,I$1,0)="X",Z$2,"")</f>
        <v/>
      </c>
      <c r="J1135" t="str">
        <f>IF(VLOOKUP($A1135,Parts!$A:$AM,J$1,0)="X",AA$2,"")</f>
        <v/>
      </c>
      <c r="K1135" t="str">
        <f>IF(VLOOKUP($A1135,Parts!$A:$AM,K$1,0)="X",AB$2,"")</f>
        <v/>
      </c>
      <c r="L1135" t="str">
        <f>IF(VLOOKUP($A1135,Parts!$A:$AM,L$1,0)="X",AC$2,"")</f>
        <v/>
      </c>
      <c r="M1135" t="str">
        <f>IF(VLOOKUP($A1135,Parts!$A:$AM,M$1,0)="X",AD$2,"")</f>
        <v/>
      </c>
      <c r="N1135" t="str">
        <f>IF(VLOOKUP($A1135,Parts!$A:$AM,N$1,0)="X",AE$2,"")</f>
        <v/>
      </c>
      <c r="O1135" t="str">
        <f>IF(VLOOKUP($A1135,Parts!$A:$AM,O$1,0)="X",AF$2,"")</f>
        <v/>
      </c>
      <c r="P1135" t="str">
        <f t="shared" si="18"/>
        <v/>
      </c>
    </row>
    <row r="1136" spans="1:16" x14ac:dyDescent="0.25">
      <c r="A1136" t="str">
        <f>Table15[[#This Row],[Name]]</f>
        <v>FSbomberFuselage</v>
      </c>
      <c r="B1136" t="str">
        <f>IF(VLOOKUP($A1136,Parts!$A:$AM,B$1,0)="X",S$2,"")</f>
        <v/>
      </c>
      <c r="C1136" t="str">
        <f>IF(VLOOKUP($A1136,Parts!$A:$AM,C$1,0)="X",T$2,"")</f>
        <v/>
      </c>
      <c r="D1136" t="str">
        <f>IF(VLOOKUP($A1136,Parts!$A:$AM,D$1,0)="X",U$2,"")</f>
        <v/>
      </c>
      <c r="E1136" t="str">
        <f>IF(VLOOKUP($A1136,Parts!$A:$AM,E$1,0)="X",V$2,"")</f>
        <v/>
      </c>
      <c r="F1136" t="str">
        <f>IF(VLOOKUP($A1136,Parts!$A:$AM,F$1,0)="X",W$2,"")</f>
        <v/>
      </c>
      <c r="G1136" t="str">
        <f>IF(VLOOKUP($A1136,Parts!$A:$AM,G$1,0)="X",X$2,"")</f>
        <v/>
      </c>
      <c r="H1136" t="str">
        <f>IF(VLOOKUP($A1136,Parts!$A:$AM,H$1,0)="X",Y$2,"")</f>
        <v/>
      </c>
      <c r="I1136" t="str">
        <f>IF(VLOOKUP($A1136,Parts!$A:$AM,I$1,0)="X",Z$2,"")</f>
        <v/>
      </c>
      <c r="J1136" t="str">
        <f>IF(VLOOKUP($A1136,Parts!$A:$AM,J$1,0)="X",AA$2,"")</f>
        <v/>
      </c>
      <c r="K1136" t="str">
        <f>IF(VLOOKUP($A1136,Parts!$A:$AM,K$1,0)="X",AB$2,"")</f>
        <v/>
      </c>
      <c r="L1136" t="str">
        <f>IF(VLOOKUP($A1136,Parts!$A:$AM,L$1,0)="X",AC$2,"")</f>
        <v/>
      </c>
      <c r="M1136" t="str">
        <f>IF(VLOOKUP($A1136,Parts!$A:$AM,M$1,0)="X",AD$2,"")</f>
        <v/>
      </c>
      <c r="N1136" t="str">
        <f>IF(VLOOKUP($A1136,Parts!$A:$AM,N$1,0)="X",AE$2,"")</f>
        <v/>
      </c>
      <c r="O1136" t="str">
        <f>IF(VLOOKUP($A1136,Parts!$A:$AM,O$1,0)="X",AF$2,"")</f>
        <v/>
      </c>
      <c r="P1136" t="str">
        <f t="shared" si="18"/>
        <v/>
      </c>
    </row>
    <row r="1137" spans="1:16" x14ac:dyDescent="0.25">
      <c r="A1137" t="str">
        <f>Table15[[#This Row],[Name]]</f>
        <v>FSbomberFuselageTail</v>
      </c>
      <c r="B1137" t="str">
        <f>IF(VLOOKUP($A1137,Parts!$A:$AM,B$1,0)="X",S$2,"")</f>
        <v/>
      </c>
      <c r="C1137" t="str">
        <f>IF(VLOOKUP($A1137,Parts!$A:$AM,C$1,0)="X",T$2,"")</f>
        <v/>
      </c>
      <c r="D1137" t="str">
        <f>IF(VLOOKUP($A1137,Parts!$A:$AM,D$1,0)="X",U$2,"")</f>
        <v/>
      </c>
      <c r="E1137" t="str">
        <f>IF(VLOOKUP($A1137,Parts!$A:$AM,E$1,0)="X",V$2,"")</f>
        <v/>
      </c>
      <c r="F1137" t="str">
        <f>IF(VLOOKUP($A1137,Parts!$A:$AM,F$1,0)="X",W$2,"")</f>
        <v/>
      </c>
      <c r="G1137" t="str">
        <f>IF(VLOOKUP($A1137,Parts!$A:$AM,G$1,0)="X",X$2,"")</f>
        <v/>
      </c>
      <c r="H1137" t="str">
        <f>IF(VLOOKUP($A1137,Parts!$A:$AM,H$1,0)="X",Y$2,"")</f>
        <v/>
      </c>
      <c r="I1137" t="str">
        <f>IF(VLOOKUP($A1137,Parts!$A:$AM,I$1,0)="X",Z$2,"")</f>
        <v/>
      </c>
      <c r="J1137" t="str">
        <f>IF(VLOOKUP($A1137,Parts!$A:$AM,J$1,0)="X",AA$2,"")</f>
        <v/>
      </c>
      <c r="K1137" t="str">
        <f>IF(VLOOKUP($A1137,Parts!$A:$AM,K$1,0)="X",AB$2,"")</f>
        <v/>
      </c>
      <c r="L1137" t="str">
        <f>IF(VLOOKUP($A1137,Parts!$A:$AM,L$1,0)="X",AC$2,"")</f>
        <v/>
      </c>
      <c r="M1137" t="str">
        <f>IF(VLOOKUP($A1137,Parts!$A:$AM,M$1,0)="X",AD$2,"")</f>
        <v/>
      </c>
      <c r="N1137" t="str">
        <f>IF(VLOOKUP($A1137,Parts!$A:$AM,N$1,0)="X",AE$2,"")</f>
        <v/>
      </c>
      <c r="O1137" t="str">
        <f>IF(VLOOKUP($A1137,Parts!$A:$AM,O$1,0)="X",AF$2,"")</f>
        <v/>
      </c>
      <c r="P1137" t="str">
        <f t="shared" si="18"/>
        <v/>
      </c>
    </row>
    <row r="1138" spans="1:16" x14ac:dyDescent="0.25">
      <c r="A1138" t="str">
        <f>Table15[[#This Row],[Name]]</f>
        <v>FSbomberWing</v>
      </c>
      <c r="B1138" t="str">
        <f>IF(VLOOKUP($A1138,Parts!$A:$AM,B$1,0)="X",S$2,"")</f>
        <v/>
      </c>
      <c r="C1138" t="str">
        <f>IF(VLOOKUP($A1138,Parts!$A:$AM,C$1,0)="X",T$2,"")</f>
        <v/>
      </c>
      <c r="D1138" t="str">
        <f>IF(VLOOKUP($A1138,Parts!$A:$AM,D$1,0)="X",U$2,"")</f>
        <v/>
      </c>
      <c r="E1138" t="str">
        <f>IF(VLOOKUP($A1138,Parts!$A:$AM,E$1,0)="X",V$2,"")</f>
        <v/>
      </c>
      <c r="F1138" t="str">
        <f>IF(VLOOKUP($A1138,Parts!$A:$AM,F$1,0)="X",W$2,"")</f>
        <v/>
      </c>
      <c r="G1138" t="str">
        <f>IF(VLOOKUP($A1138,Parts!$A:$AM,G$1,0)="X",X$2,"")</f>
        <v/>
      </c>
      <c r="H1138" t="str">
        <f>IF(VLOOKUP($A1138,Parts!$A:$AM,H$1,0)="X",Y$2,"")</f>
        <v/>
      </c>
      <c r="I1138" t="str">
        <f>IF(VLOOKUP($A1138,Parts!$A:$AM,I$1,0)="X",Z$2,"")</f>
        <v/>
      </c>
      <c r="J1138" t="str">
        <f>IF(VLOOKUP($A1138,Parts!$A:$AM,J$1,0)="X",AA$2,"")</f>
        <v/>
      </c>
      <c r="K1138" t="str">
        <f>IF(VLOOKUP($A1138,Parts!$A:$AM,K$1,0)="X",AB$2,"")</f>
        <v/>
      </c>
      <c r="L1138" t="str">
        <f>IF(VLOOKUP($A1138,Parts!$A:$AM,L$1,0)="X",AC$2,"")</f>
        <v/>
      </c>
      <c r="M1138" t="str">
        <f>IF(VLOOKUP($A1138,Parts!$A:$AM,M$1,0)="X",AD$2,"")</f>
        <v/>
      </c>
      <c r="N1138" t="str">
        <f>IF(VLOOKUP($A1138,Parts!$A:$AM,N$1,0)="X",AE$2,"")</f>
        <v/>
      </c>
      <c r="O1138" t="str">
        <f>IF(VLOOKUP($A1138,Parts!$A:$AM,O$1,0)="X",AF$2,"")</f>
        <v/>
      </c>
      <c r="P1138" t="str">
        <f t="shared" si="18"/>
        <v/>
      </c>
    </row>
    <row r="1139" spans="1:16" x14ac:dyDescent="0.25">
      <c r="A1139" t="str">
        <f>Table15[[#This Row],[Name]]</f>
        <v>FSbomberWingExtender</v>
      </c>
      <c r="B1139" t="str">
        <f>IF(VLOOKUP($A1139,Parts!$A:$AM,B$1,0)="X",S$2,"")</f>
        <v/>
      </c>
      <c r="C1139" t="str">
        <f>IF(VLOOKUP($A1139,Parts!$A:$AM,C$1,0)="X",T$2,"")</f>
        <v/>
      </c>
      <c r="D1139" t="str">
        <f>IF(VLOOKUP($A1139,Parts!$A:$AM,D$1,0)="X",U$2,"")</f>
        <v/>
      </c>
      <c r="E1139" t="str">
        <f>IF(VLOOKUP($A1139,Parts!$A:$AM,E$1,0)="X",V$2,"")</f>
        <v/>
      </c>
      <c r="F1139" t="str">
        <f>IF(VLOOKUP($A1139,Parts!$A:$AM,F$1,0)="X",W$2,"")</f>
        <v/>
      </c>
      <c r="G1139" t="str">
        <f>IF(VLOOKUP($A1139,Parts!$A:$AM,G$1,0)="X",X$2,"")</f>
        <v/>
      </c>
      <c r="H1139" t="str">
        <f>IF(VLOOKUP($A1139,Parts!$A:$AM,H$1,0)="X",Y$2,"")</f>
        <v/>
      </c>
      <c r="I1139" t="str">
        <f>IF(VLOOKUP($A1139,Parts!$A:$AM,I$1,0)="X",Z$2,"")</f>
        <v/>
      </c>
      <c r="J1139" t="str">
        <f>IF(VLOOKUP($A1139,Parts!$A:$AM,J$1,0)="X",AA$2,"")</f>
        <v/>
      </c>
      <c r="K1139" t="str">
        <f>IF(VLOOKUP($A1139,Parts!$A:$AM,K$1,0)="X",AB$2,"")</f>
        <v/>
      </c>
      <c r="L1139" t="str">
        <f>IF(VLOOKUP($A1139,Parts!$A:$AM,L$1,0)="X",AC$2,"")</f>
        <v/>
      </c>
      <c r="M1139" t="str">
        <f>IF(VLOOKUP($A1139,Parts!$A:$AM,M$1,0)="X",AD$2,"")</f>
        <v/>
      </c>
      <c r="N1139" t="str">
        <f>IF(VLOOKUP($A1139,Parts!$A:$AM,N$1,0)="X",AE$2,"")</f>
        <v/>
      </c>
      <c r="O1139" t="str">
        <f>IF(VLOOKUP($A1139,Parts!$A:$AM,O$1,0)="X",AF$2,"")</f>
        <v/>
      </c>
      <c r="P1139" t="str">
        <f t="shared" si="18"/>
        <v/>
      </c>
    </row>
    <row r="1140" spans="1:16" x14ac:dyDescent="0.25">
      <c r="A1140" t="str">
        <f>Table15[[#This Row],[Name]]</f>
        <v>FSengineMount</v>
      </c>
      <c r="B1140" t="str">
        <f>IF(VLOOKUP($A1140,Parts!$A:$AM,B$1,0)="X",S$2,"")</f>
        <v/>
      </c>
      <c r="C1140" t="str">
        <f>IF(VLOOKUP($A1140,Parts!$A:$AM,C$1,0)="X",T$2,"")</f>
        <v/>
      </c>
      <c r="D1140" t="str">
        <f>IF(VLOOKUP($A1140,Parts!$A:$AM,D$1,0)="X",U$2,"")</f>
        <v/>
      </c>
      <c r="E1140" t="str">
        <f>IF(VLOOKUP($A1140,Parts!$A:$AM,E$1,0)="X",V$2,"")</f>
        <v/>
      </c>
      <c r="F1140" t="str">
        <f>IF(VLOOKUP($A1140,Parts!$A:$AM,F$1,0)="X",W$2,"")</f>
        <v/>
      </c>
      <c r="G1140" t="str">
        <f>IF(VLOOKUP($A1140,Parts!$A:$AM,G$1,0)="X",X$2,"")</f>
        <v/>
      </c>
      <c r="H1140" t="str">
        <f>IF(VLOOKUP($A1140,Parts!$A:$AM,H$1,0)="X",Y$2,"")</f>
        <v/>
      </c>
      <c r="I1140" t="str">
        <f>IF(VLOOKUP($A1140,Parts!$A:$AM,I$1,0)="X",Z$2,"")</f>
        <v/>
      </c>
      <c r="J1140" t="str">
        <f>IF(VLOOKUP($A1140,Parts!$A:$AM,J$1,0)="X",AA$2,"")</f>
        <v/>
      </c>
      <c r="K1140" t="str">
        <f>IF(VLOOKUP($A1140,Parts!$A:$AM,K$1,0)="X",AB$2,"")</f>
        <v/>
      </c>
      <c r="L1140" t="str">
        <f>IF(VLOOKUP($A1140,Parts!$A:$AM,L$1,0)="X",AC$2,"")</f>
        <v/>
      </c>
      <c r="M1140" t="str">
        <f>IF(VLOOKUP($A1140,Parts!$A:$AM,M$1,0)="X",AD$2,"")</f>
        <v/>
      </c>
      <c r="N1140" t="str">
        <f>IF(VLOOKUP($A1140,Parts!$A:$AM,N$1,0)="X",AE$2,"")</f>
        <v/>
      </c>
      <c r="O1140" t="str">
        <f>IF(VLOOKUP($A1140,Parts!$A:$AM,O$1,0)="X",AF$2,"")</f>
        <v/>
      </c>
      <c r="P1140" t="str">
        <f t="shared" si="18"/>
        <v/>
      </c>
    </row>
    <row r="1141" spans="1:16" x14ac:dyDescent="0.25">
      <c r="A1141" t="str">
        <f>Table15[[#This Row],[Name]]</f>
        <v>FSnoseEngineElectric</v>
      </c>
      <c r="B1141" t="str">
        <f>IF(VLOOKUP($A1141,Parts!$A:$AM,B$1,0)="X",S$2,"")</f>
        <v/>
      </c>
      <c r="C1141" t="str">
        <f>IF(VLOOKUP($A1141,Parts!$A:$AM,C$1,0)="X",T$2,"")</f>
        <v/>
      </c>
      <c r="D1141" t="str">
        <f>IF(VLOOKUP($A1141,Parts!$A:$AM,D$1,0)="X",U$2,"")</f>
        <v/>
      </c>
      <c r="E1141" t="str">
        <f>IF(VLOOKUP($A1141,Parts!$A:$AM,E$1,0)="X",V$2,"")</f>
        <v/>
      </c>
      <c r="F1141" t="str">
        <f>IF(VLOOKUP($A1141,Parts!$A:$AM,F$1,0)="X",W$2,"")</f>
        <v/>
      </c>
      <c r="G1141" t="str">
        <f>IF(VLOOKUP($A1141,Parts!$A:$AM,G$1,0)="X",X$2,"")</f>
        <v/>
      </c>
      <c r="H1141" t="str">
        <f>IF(VLOOKUP($A1141,Parts!$A:$AM,H$1,0)="X",Y$2,"")</f>
        <v/>
      </c>
      <c r="I1141" t="str">
        <f>IF(VLOOKUP($A1141,Parts!$A:$AM,I$1,0)="X",Z$2,"")</f>
        <v/>
      </c>
      <c r="J1141" t="str">
        <f>IF(VLOOKUP($A1141,Parts!$A:$AM,J$1,0)="X",AA$2,"")</f>
        <v/>
      </c>
      <c r="K1141" t="str">
        <f>IF(VLOOKUP($A1141,Parts!$A:$AM,K$1,0)="X",AB$2,"")</f>
        <v/>
      </c>
      <c r="L1141" t="str">
        <f>IF(VLOOKUP($A1141,Parts!$A:$AM,L$1,0)="X",AC$2,"")</f>
        <v/>
      </c>
      <c r="M1141" t="str">
        <f>IF(VLOOKUP($A1141,Parts!$A:$AM,M$1,0)="X",AD$2,"")</f>
        <v/>
      </c>
      <c r="N1141" t="str">
        <f>IF(VLOOKUP($A1141,Parts!$A:$AM,N$1,0)="X",AE$2,"")</f>
        <v/>
      </c>
      <c r="O1141" t="str">
        <f>IF(VLOOKUP($A1141,Parts!$A:$AM,O$1,0)="X",AF$2,"")</f>
        <v/>
      </c>
      <c r="P1141" t="str">
        <f t="shared" si="18"/>
        <v/>
      </c>
    </row>
    <row r="1142" spans="1:16" x14ac:dyDescent="0.25">
      <c r="A1142" t="str">
        <f>Table15[[#This Row],[Name]]</f>
        <v>FSfighterJetElevator</v>
      </c>
      <c r="B1142" t="str">
        <f>IF(VLOOKUP($A1142,Parts!$A:$AM,B$1,0)="X",S$2,"")</f>
        <v/>
      </c>
      <c r="C1142" t="str">
        <f>IF(VLOOKUP($A1142,Parts!$A:$AM,C$1,0)="X",T$2,"")</f>
        <v/>
      </c>
      <c r="D1142" t="str">
        <f>IF(VLOOKUP($A1142,Parts!$A:$AM,D$1,0)="X",U$2,"")</f>
        <v/>
      </c>
      <c r="E1142" t="str">
        <f>IF(VLOOKUP($A1142,Parts!$A:$AM,E$1,0)="X",V$2,"")</f>
        <v/>
      </c>
      <c r="F1142" t="str">
        <f>IF(VLOOKUP($A1142,Parts!$A:$AM,F$1,0)="X",W$2,"")</f>
        <v/>
      </c>
      <c r="G1142" t="str">
        <f>IF(VLOOKUP($A1142,Parts!$A:$AM,G$1,0)="X",X$2,"")</f>
        <v/>
      </c>
      <c r="H1142" t="str">
        <f>IF(VLOOKUP($A1142,Parts!$A:$AM,H$1,0)="X",Y$2,"")</f>
        <v/>
      </c>
      <c r="I1142" t="str">
        <f>IF(VLOOKUP($A1142,Parts!$A:$AM,I$1,0)="X",Z$2,"")</f>
        <v/>
      </c>
      <c r="J1142" t="str">
        <f>IF(VLOOKUP($A1142,Parts!$A:$AM,J$1,0)="X",AA$2,"")</f>
        <v/>
      </c>
      <c r="K1142" t="str">
        <f>IF(VLOOKUP($A1142,Parts!$A:$AM,K$1,0)="X",AB$2,"")</f>
        <v/>
      </c>
      <c r="L1142" t="str">
        <f>IF(VLOOKUP($A1142,Parts!$A:$AM,L$1,0)="X",AC$2,"")</f>
        <v/>
      </c>
      <c r="M1142" t="str">
        <f>IF(VLOOKUP($A1142,Parts!$A:$AM,M$1,0)="X",AD$2,"")</f>
        <v/>
      </c>
      <c r="N1142" t="str">
        <f>IF(VLOOKUP($A1142,Parts!$A:$AM,N$1,0)="X",AE$2,"")</f>
        <v/>
      </c>
      <c r="O1142" t="str">
        <f>IF(VLOOKUP($A1142,Parts!$A:$AM,O$1,0)="X",AF$2,"")</f>
        <v/>
      </c>
      <c r="P1142" t="str">
        <f t="shared" si="18"/>
        <v/>
      </c>
    </row>
    <row r="1143" spans="1:16" x14ac:dyDescent="0.25">
      <c r="A1143" t="str">
        <f>Table15[[#This Row],[Name]]</f>
        <v>FSfighterJetRudder</v>
      </c>
      <c r="B1143" t="str">
        <f>IF(VLOOKUP($A1143,Parts!$A:$AM,B$1,0)="X",S$2,"")</f>
        <v/>
      </c>
      <c r="C1143" t="str">
        <f>IF(VLOOKUP($A1143,Parts!$A:$AM,C$1,0)="X",T$2,"")</f>
        <v/>
      </c>
      <c r="D1143" t="str">
        <f>IF(VLOOKUP($A1143,Parts!$A:$AM,D$1,0)="X",U$2,"")</f>
        <v/>
      </c>
      <c r="E1143" t="str">
        <f>IF(VLOOKUP($A1143,Parts!$A:$AM,E$1,0)="X",V$2,"")</f>
        <v/>
      </c>
      <c r="F1143" t="str">
        <f>IF(VLOOKUP($A1143,Parts!$A:$AM,F$1,0)="X",W$2,"")</f>
        <v/>
      </c>
      <c r="G1143" t="str">
        <f>IF(VLOOKUP($A1143,Parts!$A:$AM,G$1,0)="X",X$2,"")</f>
        <v/>
      </c>
      <c r="H1143" t="str">
        <f>IF(VLOOKUP($A1143,Parts!$A:$AM,H$1,0)="X",Y$2,"")</f>
        <v/>
      </c>
      <c r="I1143" t="str">
        <f>IF(VLOOKUP($A1143,Parts!$A:$AM,I$1,0)="X",Z$2,"")</f>
        <v/>
      </c>
      <c r="J1143" t="str">
        <f>IF(VLOOKUP($A1143,Parts!$A:$AM,J$1,0)="X",AA$2,"")</f>
        <v/>
      </c>
      <c r="K1143" t="str">
        <f>IF(VLOOKUP($A1143,Parts!$A:$AM,K$1,0)="X",AB$2,"")</f>
        <v/>
      </c>
      <c r="L1143" t="str">
        <f>IF(VLOOKUP($A1143,Parts!$A:$AM,L$1,0)="X",AC$2,"")</f>
        <v/>
      </c>
      <c r="M1143" t="str">
        <f>IF(VLOOKUP($A1143,Parts!$A:$AM,M$1,0)="X",AD$2,"")</f>
        <v/>
      </c>
      <c r="N1143" t="str">
        <f>IF(VLOOKUP($A1143,Parts!$A:$AM,N$1,0)="X",AE$2,"")</f>
        <v/>
      </c>
      <c r="O1143" t="str">
        <f>IF(VLOOKUP($A1143,Parts!$A:$AM,O$1,0)="X",AF$2,"")</f>
        <v/>
      </c>
      <c r="P1143" t="str">
        <f t="shared" si="18"/>
        <v/>
      </c>
    </row>
    <row r="1144" spans="1:16" x14ac:dyDescent="0.25">
      <c r="A1144" t="str">
        <f>Table15[[#This Row],[Name]]</f>
        <v>FSfighterJetWing</v>
      </c>
      <c r="B1144" t="str">
        <f>IF(VLOOKUP($A1144,Parts!$A:$AM,B$1,0)="X",S$2,"")</f>
        <v/>
      </c>
      <c r="C1144" t="str">
        <f>IF(VLOOKUP($A1144,Parts!$A:$AM,C$1,0)="X",T$2,"")</f>
        <v/>
      </c>
      <c r="D1144" t="str">
        <f>IF(VLOOKUP($A1144,Parts!$A:$AM,D$1,0)="X",U$2,"")</f>
        <v/>
      </c>
      <c r="E1144" t="str">
        <f>IF(VLOOKUP($A1144,Parts!$A:$AM,E$1,0)="X",V$2,"")</f>
        <v/>
      </c>
      <c r="F1144" t="str">
        <f>IF(VLOOKUP($A1144,Parts!$A:$AM,F$1,0)="X",W$2,"")</f>
        <v/>
      </c>
      <c r="G1144" t="str">
        <f>IF(VLOOKUP($A1144,Parts!$A:$AM,G$1,0)="X",X$2,"")</f>
        <v/>
      </c>
      <c r="H1144" t="str">
        <f>IF(VLOOKUP($A1144,Parts!$A:$AM,H$1,0)="X",Y$2,"")</f>
        <v/>
      </c>
      <c r="I1144" t="str">
        <f>IF(VLOOKUP($A1144,Parts!$A:$AM,I$1,0)="X",Z$2,"")</f>
        <v/>
      </c>
      <c r="J1144" t="str">
        <f>IF(VLOOKUP($A1144,Parts!$A:$AM,J$1,0)="X",AA$2,"")</f>
        <v/>
      </c>
      <c r="K1144" t="str">
        <f>IF(VLOOKUP($A1144,Parts!$A:$AM,K$1,0)="X",AB$2,"")</f>
        <v/>
      </c>
      <c r="L1144" t="str">
        <f>IF(VLOOKUP($A1144,Parts!$A:$AM,L$1,0)="X",AC$2,"")</f>
        <v/>
      </c>
      <c r="M1144" t="str">
        <f>IF(VLOOKUP($A1144,Parts!$A:$AM,M$1,0)="X",AD$2,"")</f>
        <v/>
      </c>
      <c r="N1144" t="str">
        <f>IF(VLOOKUP($A1144,Parts!$A:$AM,N$1,0)="X",AE$2,"")</f>
        <v/>
      </c>
      <c r="O1144" t="str">
        <f>IF(VLOOKUP($A1144,Parts!$A:$AM,O$1,0)="X",AF$2,"")</f>
        <v/>
      </c>
      <c r="P1144" t="str">
        <f t="shared" si="18"/>
        <v/>
      </c>
    </row>
    <row r="1145" spans="1:16" x14ac:dyDescent="0.25">
      <c r="A1145" t="str">
        <f>Table15[[#This Row],[Name]]</f>
        <v>FSbomberCockpit</v>
      </c>
      <c r="B1145" t="str">
        <f>IF(VLOOKUP($A1145,Parts!$A:$AM,B$1,0)="X",S$2,"")</f>
        <v/>
      </c>
      <c r="C1145" t="str">
        <f>IF(VLOOKUP($A1145,Parts!$A:$AM,C$1,0)="X",T$2,"")</f>
        <v/>
      </c>
      <c r="D1145" t="str">
        <f>IF(VLOOKUP($A1145,Parts!$A:$AM,D$1,0)="X",U$2,"")</f>
        <v/>
      </c>
      <c r="E1145" t="str">
        <f>IF(VLOOKUP($A1145,Parts!$A:$AM,E$1,0)="X",V$2,"")</f>
        <v/>
      </c>
      <c r="F1145" t="str">
        <f>IF(VLOOKUP($A1145,Parts!$A:$AM,F$1,0)="X",W$2,"")</f>
        <v/>
      </c>
      <c r="G1145" t="str">
        <f>IF(VLOOKUP($A1145,Parts!$A:$AM,G$1,0)="X",X$2,"")</f>
        <v/>
      </c>
      <c r="H1145" t="str">
        <f>IF(VLOOKUP($A1145,Parts!$A:$AM,H$1,0)="X",Y$2,"")</f>
        <v/>
      </c>
      <c r="I1145" t="str">
        <f>IF(VLOOKUP($A1145,Parts!$A:$AM,I$1,0)="X",Z$2,"")</f>
        <v/>
      </c>
      <c r="J1145" t="str">
        <f>IF(VLOOKUP($A1145,Parts!$A:$AM,J$1,0)="X",AA$2,"")</f>
        <v/>
      </c>
      <c r="K1145" t="str">
        <f>IF(VLOOKUP($A1145,Parts!$A:$AM,K$1,0)="X",AB$2,"")</f>
        <v/>
      </c>
      <c r="L1145" t="str">
        <f>IF(VLOOKUP($A1145,Parts!$A:$AM,L$1,0)="X",AC$2,"")</f>
        <v/>
      </c>
      <c r="M1145" t="str">
        <f>IF(VLOOKUP($A1145,Parts!$A:$AM,M$1,0)="X",AD$2,"")</f>
        <v/>
      </c>
      <c r="N1145" t="str">
        <f>IF(VLOOKUP($A1145,Parts!$A:$AM,N$1,0)="X",AE$2,"")</f>
        <v/>
      </c>
      <c r="O1145" t="str">
        <f>IF(VLOOKUP($A1145,Parts!$A:$AM,O$1,0)="X",AF$2,"")</f>
        <v/>
      </c>
      <c r="P1145" t="str">
        <f t="shared" si="18"/>
        <v/>
      </c>
    </row>
    <row r="1146" spans="1:16" x14ac:dyDescent="0.25">
      <c r="A1146" t="str">
        <f>Table15[[#This Row],[Name]]</f>
        <v>FSfighterLandingGear</v>
      </c>
      <c r="B1146" t="str">
        <f>IF(VLOOKUP($A1146,Parts!$A:$AM,B$1,0)="X",S$2,"")</f>
        <v/>
      </c>
      <c r="C1146" t="str">
        <f>IF(VLOOKUP($A1146,Parts!$A:$AM,C$1,0)="X",T$2,"")</f>
        <v/>
      </c>
      <c r="D1146" t="str">
        <f>IF(VLOOKUP($A1146,Parts!$A:$AM,D$1,0)="X",U$2,"")</f>
        <v/>
      </c>
      <c r="E1146" t="str">
        <f>IF(VLOOKUP($A1146,Parts!$A:$AM,E$1,0)="X",V$2,"")</f>
        <v/>
      </c>
      <c r="F1146" t="str">
        <f>IF(VLOOKUP($A1146,Parts!$A:$AM,F$1,0)="X",W$2,"")</f>
        <v/>
      </c>
      <c r="G1146" t="str">
        <f>IF(VLOOKUP($A1146,Parts!$A:$AM,G$1,0)="X",X$2,"")</f>
        <v/>
      </c>
      <c r="H1146" t="str">
        <f>IF(VLOOKUP($A1146,Parts!$A:$AM,H$1,0)="X",Y$2,"")</f>
        <v/>
      </c>
      <c r="I1146" t="str">
        <f>IF(VLOOKUP($A1146,Parts!$A:$AM,I$1,0)="X",Z$2,"")</f>
        <v/>
      </c>
      <c r="J1146" t="str">
        <f>IF(VLOOKUP($A1146,Parts!$A:$AM,J$1,0)="X",AA$2,"")</f>
        <v/>
      </c>
      <c r="K1146" t="str">
        <f>IF(VLOOKUP($A1146,Parts!$A:$AM,K$1,0)="X",AB$2,"")</f>
        <v/>
      </c>
      <c r="L1146" t="str">
        <f>IF(VLOOKUP($A1146,Parts!$A:$AM,L$1,0)="X",AC$2,"")</f>
        <v/>
      </c>
      <c r="M1146" t="str">
        <f>IF(VLOOKUP($A1146,Parts!$A:$AM,M$1,0)="X",AD$2,"")</f>
        <v/>
      </c>
      <c r="N1146" t="str">
        <f>IF(VLOOKUP($A1146,Parts!$A:$AM,N$1,0)="X",AE$2,"")</f>
        <v/>
      </c>
      <c r="O1146" t="str">
        <f>IF(VLOOKUP($A1146,Parts!$A:$AM,O$1,0)="X",AF$2,"")</f>
        <v/>
      </c>
      <c r="P1146" t="str">
        <f t="shared" si="18"/>
        <v/>
      </c>
    </row>
    <row r="1147" spans="1:16" x14ac:dyDescent="0.25">
      <c r="A1147" t="str">
        <f>Table15[[#This Row],[Name]]</f>
        <v>FSbomberLandingGear</v>
      </c>
      <c r="B1147" t="str">
        <f>IF(VLOOKUP($A1147,Parts!$A:$AM,B$1,0)="X",S$2,"")</f>
        <v/>
      </c>
      <c r="C1147" t="str">
        <f>IF(VLOOKUP($A1147,Parts!$A:$AM,C$1,0)="X",T$2,"")</f>
        <v/>
      </c>
      <c r="D1147" t="str">
        <f>IF(VLOOKUP($A1147,Parts!$A:$AM,D$1,0)="X",U$2,"")</f>
        <v/>
      </c>
      <c r="E1147" t="str">
        <f>IF(VLOOKUP($A1147,Parts!$A:$AM,E$1,0)="X",V$2,"")</f>
        <v/>
      </c>
      <c r="F1147" t="str">
        <f>IF(VLOOKUP($A1147,Parts!$A:$AM,F$1,0)="X",W$2,"")</f>
        <v/>
      </c>
      <c r="G1147" t="str">
        <f>IF(VLOOKUP($A1147,Parts!$A:$AM,G$1,0)="X",X$2,"")</f>
        <v/>
      </c>
      <c r="H1147" t="str">
        <f>IF(VLOOKUP($A1147,Parts!$A:$AM,H$1,0)="X",Y$2,"")</f>
        <v/>
      </c>
      <c r="I1147" t="str">
        <f>IF(VLOOKUP($A1147,Parts!$A:$AM,I$1,0)="X",Z$2,"")</f>
        <v/>
      </c>
      <c r="J1147" t="str">
        <f>IF(VLOOKUP($A1147,Parts!$A:$AM,J$1,0)="X",AA$2,"")</f>
        <v/>
      </c>
      <c r="K1147" t="str">
        <f>IF(VLOOKUP($A1147,Parts!$A:$AM,K$1,0)="X",AB$2,"")</f>
        <v/>
      </c>
      <c r="L1147" t="str">
        <f>IF(VLOOKUP($A1147,Parts!$A:$AM,L$1,0)="X",AC$2,"")</f>
        <v/>
      </c>
      <c r="M1147" t="str">
        <f>IF(VLOOKUP($A1147,Parts!$A:$AM,M$1,0)="X",AD$2,"")</f>
        <v/>
      </c>
      <c r="N1147" t="str">
        <f>IF(VLOOKUP($A1147,Parts!$A:$AM,N$1,0)="X",AE$2,"")</f>
        <v/>
      </c>
      <c r="O1147" t="str">
        <f>IF(VLOOKUP($A1147,Parts!$A:$AM,O$1,0)="X",AF$2,"")</f>
        <v/>
      </c>
      <c r="P1147" t="str">
        <f t="shared" si="18"/>
        <v/>
      </c>
    </row>
    <row r="1148" spans="1:16" x14ac:dyDescent="0.25">
      <c r="A1148" t="str">
        <f>Table15[[#This Row],[Name]]</f>
        <v>FSfighterCockpit</v>
      </c>
      <c r="B1148" t="str">
        <f>IF(VLOOKUP($A1148,Parts!$A:$AM,B$1,0)="X",S$2,"")</f>
        <v/>
      </c>
      <c r="C1148" t="str">
        <f>IF(VLOOKUP($A1148,Parts!$A:$AM,C$1,0)="X",T$2,"")</f>
        <v/>
      </c>
      <c r="D1148" t="str">
        <f>IF(VLOOKUP($A1148,Parts!$A:$AM,D$1,0)="X",U$2,"")</f>
        <v/>
      </c>
      <c r="E1148" t="str">
        <f>IF(VLOOKUP($A1148,Parts!$A:$AM,E$1,0)="X",V$2,"")</f>
        <v/>
      </c>
      <c r="F1148" t="str">
        <f>IF(VLOOKUP($A1148,Parts!$A:$AM,F$1,0)="X",W$2,"")</f>
        <v/>
      </c>
      <c r="G1148" t="str">
        <f>IF(VLOOKUP($A1148,Parts!$A:$AM,G$1,0)="X",X$2,"")</f>
        <v/>
      </c>
      <c r="H1148" t="str">
        <f>IF(VLOOKUP($A1148,Parts!$A:$AM,H$1,0)="X",Y$2,"")</f>
        <v/>
      </c>
      <c r="I1148" t="str">
        <f>IF(VLOOKUP($A1148,Parts!$A:$AM,I$1,0)="X",Z$2,"")</f>
        <v/>
      </c>
      <c r="J1148" t="str">
        <f>IF(VLOOKUP($A1148,Parts!$A:$AM,J$1,0)="X",AA$2,"")</f>
        <v/>
      </c>
      <c r="K1148" t="str">
        <f>IF(VLOOKUP($A1148,Parts!$A:$AM,K$1,0)="X",AB$2,"")</f>
        <v/>
      </c>
      <c r="L1148" t="str">
        <f>IF(VLOOKUP($A1148,Parts!$A:$AM,L$1,0)="X",AC$2,"")</f>
        <v/>
      </c>
      <c r="M1148" t="str">
        <f>IF(VLOOKUP($A1148,Parts!$A:$AM,M$1,0)="X",AD$2,"")</f>
        <v/>
      </c>
      <c r="N1148" t="str">
        <f>IF(VLOOKUP($A1148,Parts!$A:$AM,N$1,0)="X",AE$2,"")</f>
        <v/>
      </c>
      <c r="O1148" t="str">
        <f>IF(VLOOKUP($A1148,Parts!$A:$AM,O$1,0)="X",AF$2,"")</f>
        <v/>
      </c>
      <c r="P1148" t="str">
        <f t="shared" si="18"/>
        <v/>
      </c>
    </row>
    <row r="1149" spans="1:16" x14ac:dyDescent="0.25">
      <c r="A1149" t="str">
        <f>Table15[[#This Row],[Name]]</f>
        <v>FSoblongFuselageHalf</v>
      </c>
      <c r="B1149" t="str">
        <f>IF(VLOOKUP($A1149,Parts!$A:$AM,B$1,0)="X",S$2,"")</f>
        <v/>
      </c>
      <c r="C1149" t="str">
        <f>IF(VLOOKUP($A1149,Parts!$A:$AM,C$1,0)="X",T$2,"")</f>
        <v/>
      </c>
      <c r="D1149" t="str">
        <f>IF(VLOOKUP($A1149,Parts!$A:$AM,D$1,0)="X",U$2,"")</f>
        <v/>
      </c>
      <c r="E1149" t="str">
        <f>IF(VLOOKUP($A1149,Parts!$A:$AM,E$1,0)="X",V$2,"")</f>
        <v/>
      </c>
      <c r="F1149" t="str">
        <f>IF(VLOOKUP($A1149,Parts!$A:$AM,F$1,0)="X",W$2,"")</f>
        <v/>
      </c>
      <c r="G1149" t="str">
        <f>IF(VLOOKUP($A1149,Parts!$A:$AM,G$1,0)="X",X$2,"")</f>
        <v/>
      </c>
      <c r="H1149" t="str">
        <f>IF(VLOOKUP($A1149,Parts!$A:$AM,H$1,0)="X",Y$2,"")</f>
        <v/>
      </c>
      <c r="I1149" t="str">
        <f>IF(VLOOKUP($A1149,Parts!$A:$AM,I$1,0)="X",Z$2,"")</f>
        <v/>
      </c>
      <c r="J1149" t="str">
        <f>IF(VLOOKUP($A1149,Parts!$A:$AM,J$1,0)="X",AA$2,"")</f>
        <v/>
      </c>
      <c r="K1149" t="str">
        <f>IF(VLOOKUP($A1149,Parts!$A:$AM,K$1,0)="X",AB$2,"")</f>
        <v/>
      </c>
      <c r="L1149" t="str">
        <f>IF(VLOOKUP($A1149,Parts!$A:$AM,L$1,0)="X",AC$2,"")</f>
        <v/>
      </c>
      <c r="M1149" t="str">
        <f>IF(VLOOKUP($A1149,Parts!$A:$AM,M$1,0)="X",AD$2,"")</f>
        <v/>
      </c>
      <c r="N1149" t="str">
        <f>IF(VLOOKUP($A1149,Parts!$A:$AM,N$1,0)="X",AE$2,"")</f>
        <v/>
      </c>
      <c r="O1149" t="str">
        <f>IF(VLOOKUP($A1149,Parts!$A:$AM,O$1,0)="X",AF$2,"")</f>
        <v/>
      </c>
      <c r="P1149" t="str">
        <f t="shared" si="18"/>
        <v/>
      </c>
    </row>
    <row r="1150" spans="1:16" x14ac:dyDescent="0.25">
      <c r="A1150" t="str">
        <f>Table15[[#This Row],[Name]]</f>
        <v>FSoblongMultiTank</v>
      </c>
      <c r="B1150" t="str">
        <f>IF(VLOOKUP($A1150,Parts!$A:$AM,B$1,0)="X",S$2,"")</f>
        <v/>
      </c>
      <c r="C1150" t="str">
        <f>IF(VLOOKUP($A1150,Parts!$A:$AM,C$1,0)="X",T$2,"")</f>
        <v/>
      </c>
      <c r="D1150" t="str">
        <f>IF(VLOOKUP($A1150,Parts!$A:$AM,D$1,0)="X",U$2,"")</f>
        <v/>
      </c>
      <c r="E1150" t="str">
        <f>IF(VLOOKUP($A1150,Parts!$A:$AM,E$1,0)="X",V$2,"")</f>
        <v/>
      </c>
      <c r="F1150" t="str">
        <f>IF(VLOOKUP($A1150,Parts!$A:$AM,F$1,0)="X",W$2,"")</f>
        <v/>
      </c>
      <c r="G1150" t="str">
        <f>IF(VLOOKUP($A1150,Parts!$A:$AM,G$1,0)="X",X$2,"")</f>
        <v/>
      </c>
      <c r="H1150" t="str">
        <f>IF(VLOOKUP($A1150,Parts!$A:$AM,H$1,0)="X",Y$2,"")</f>
        <v/>
      </c>
      <c r="I1150" t="str">
        <f>IF(VLOOKUP($A1150,Parts!$A:$AM,I$1,0)="X",Z$2,"")</f>
        <v/>
      </c>
      <c r="J1150" t="str">
        <f>IF(VLOOKUP($A1150,Parts!$A:$AM,J$1,0)="X",AA$2,"")</f>
        <v/>
      </c>
      <c r="K1150" t="str">
        <f>IF(VLOOKUP($A1150,Parts!$A:$AM,K$1,0)="X",AB$2,"")</f>
        <v/>
      </c>
      <c r="L1150" t="str">
        <f>IF(VLOOKUP($A1150,Parts!$A:$AM,L$1,0)="X",AC$2,"")</f>
        <v/>
      </c>
      <c r="M1150" t="str">
        <f>IF(VLOOKUP($A1150,Parts!$A:$AM,M$1,0)="X",AD$2,"")</f>
        <v/>
      </c>
      <c r="N1150" t="str">
        <f>IF(VLOOKUP($A1150,Parts!$A:$AM,N$1,0)="X",AE$2,"")</f>
        <v/>
      </c>
      <c r="O1150" t="str">
        <f>IF(VLOOKUP($A1150,Parts!$A:$AM,O$1,0)="X",AF$2,"")</f>
        <v/>
      </c>
      <c r="P1150" t="str">
        <f t="shared" si="18"/>
        <v/>
      </c>
    </row>
    <row r="1151" spans="1:16" x14ac:dyDescent="0.25">
      <c r="A1151" t="str">
        <f>Table15[[#This Row],[Name]]</f>
        <v>FSoblongNose</v>
      </c>
      <c r="B1151" t="str">
        <f>IF(VLOOKUP($A1151,Parts!$A:$AM,B$1,0)="X",S$2,"")</f>
        <v/>
      </c>
      <c r="C1151" t="str">
        <f>IF(VLOOKUP($A1151,Parts!$A:$AM,C$1,0)="X",T$2,"")</f>
        <v/>
      </c>
      <c r="D1151" t="str">
        <f>IF(VLOOKUP($A1151,Parts!$A:$AM,D$1,0)="X",U$2,"")</f>
        <v/>
      </c>
      <c r="E1151" t="str">
        <f>IF(VLOOKUP($A1151,Parts!$A:$AM,E$1,0)="X",V$2,"")</f>
        <v/>
      </c>
      <c r="F1151" t="str">
        <f>IF(VLOOKUP($A1151,Parts!$A:$AM,F$1,0)="X",W$2,"")</f>
        <v/>
      </c>
      <c r="G1151" t="str">
        <f>IF(VLOOKUP($A1151,Parts!$A:$AM,G$1,0)="X",X$2,"")</f>
        <v/>
      </c>
      <c r="H1151" t="str">
        <f>IF(VLOOKUP($A1151,Parts!$A:$AM,H$1,0)="X",Y$2,"")</f>
        <v/>
      </c>
      <c r="I1151" t="str">
        <f>IF(VLOOKUP($A1151,Parts!$A:$AM,I$1,0)="X",Z$2,"")</f>
        <v/>
      </c>
      <c r="J1151" t="str">
        <f>IF(VLOOKUP($A1151,Parts!$A:$AM,J$1,0)="X",AA$2,"")</f>
        <v/>
      </c>
      <c r="K1151" t="str">
        <f>IF(VLOOKUP($A1151,Parts!$A:$AM,K$1,0)="X",AB$2,"")</f>
        <v/>
      </c>
      <c r="L1151" t="str">
        <f>IF(VLOOKUP($A1151,Parts!$A:$AM,L$1,0)="X",AC$2,"")</f>
        <v/>
      </c>
      <c r="M1151" t="str">
        <f>IF(VLOOKUP($A1151,Parts!$A:$AM,M$1,0)="X",AD$2,"")</f>
        <v/>
      </c>
      <c r="N1151" t="str">
        <f>IF(VLOOKUP($A1151,Parts!$A:$AM,N$1,0)="X",AE$2,"")</f>
        <v/>
      </c>
      <c r="O1151" t="str">
        <f>IF(VLOOKUP($A1151,Parts!$A:$AM,O$1,0)="X",AF$2,"")</f>
        <v/>
      </c>
      <c r="P1151" t="str">
        <f t="shared" si="18"/>
        <v/>
      </c>
    </row>
    <row r="1152" spans="1:16" x14ac:dyDescent="0.25">
      <c r="A1152" t="str">
        <f>Table15[[#This Row],[Name]]</f>
        <v>FSoblongNoseIntake</v>
      </c>
      <c r="B1152" t="str">
        <f>IF(VLOOKUP($A1152,Parts!$A:$AM,B$1,0)="X",S$2,"")</f>
        <v/>
      </c>
      <c r="C1152" t="str">
        <f>IF(VLOOKUP($A1152,Parts!$A:$AM,C$1,0)="X",T$2,"")</f>
        <v/>
      </c>
      <c r="D1152" t="str">
        <f>IF(VLOOKUP($A1152,Parts!$A:$AM,D$1,0)="X",U$2,"")</f>
        <v/>
      </c>
      <c r="E1152" t="str">
        <f>IF(VLOOKUP($A1152,Parts!$A:$AM,E$1,0)="X",V$2,"")</f>
        <v/>
      </c>
      <c r="F1152" t="str">
        <f>IF(VLOOKUP($A1152,Parts!$A:$AM,F$1,0)="X",W$2,"")</f>
        <v/>
      </c>
      <c r="G1152" t="str">
        <f>IF(VLOOKUP($A1152,Parts!$A:$AM,G$1,0)="X",X$2,"")</f>
        <v/>
      </c>
      <c r="H1152" t="str">
        <f>IF(VLOOKUP($A1152,Parts!$A:$AM,H$1,0)="X",Y$2,"")</f>
        <v/>
      </c>
      <c r="I1152" t="str">
        <f>IF(VLOOKUP($A1152,Parts!$A:$AM,I$1,0)="X",Z$2,"")</f>
        <v/>
      </c>
      <c r="J1152" t="str">
        <f>IF(VLOOKUP($A1152,Parts!$A:$AM,J$1,0)="X",AA$2,"")</f>
        <v/>
      </c>
      <c r="K1152" t="str">
        <f>IF(VLOOKUP($A1152,Parts!$A:$AM,K$1,0)="X",AB$2,"")</f>
        <v/>
      </c>
      <c r="L1152" t="str">
        <f>IF(VLOOKUP($A1152,Parts!$A:$AM,L$1,0)="X",AC$2,"")</f>
        <v/>
      </c>
      <c r="M1152" t="str">
        <f>IF(VLOOKUP($A1152,Parts!$A:$AM,M$1,0)="X",AD$2,"")</f>
        <v/>
      </c>
      <c r="N1152" t="str">
        <f>IF(VLOOKUP($A1152,Parts!$A:$AM,N$1,0)="X",AE$2,"")</f>
        <v/>
      </c>
      <c r="O1152" t="str">
        <f>IF(VLOOKUP($A1152,Parts!$A:$AM,O$1,0)="X",AF$2,"")</f>
        <v/>
      </c>
      <c r="P1152" t="str">
        <f t="shared" si="18"/>
        <v/>
      </c>
    </row>
    <row r="1153" spans="1:16" x14ac:dyDescent="0.25">
      <c r="A1153" t="str">
        <f>Table15[[#This Row],[Name]]</f>
        <v>FSoblongNoseLong</v>
      </c>
      <c r="B1153" t="str">
        <f>IF(VLOOKUP($A1153,Parts!$A:$AM,B$1,0)="X",S$2,"")</f>
        <v/>
      </c>
      <c r="C1153" t="str">
        <f>IF(VLOOKUP($A1153,Parts!$A:$AM,C$1,0)="X",T$2,"")</f>
        <v/>
      </c>
      <c r="D1153" t="str">
        <f>IF(VLOOKUP($A1153,Parts!$A:$AM,D$1,0)="X",U$2,"")</f>
        <v/>
      </c>
      <c r="E1153" t="str">
        <f>IF(VLOOKUP($A1153,Parts!$A:$AM,E$1,0)="X",V$2,"")</f>
        <v/>
      </c>
      <c r="F1153" t="str">
        <f>IF(VLOOKUP($A1153,Parts!$A:$AM,F$1,0)="X",W$2,"")</f>
        <v/>
      </c>
      <c r="G1153" t="str">
        <f>IF(VLOOKUP($A1153,Parts!$A:$AM,G$1,0)="X",X$2,"")</f>
        <v/>
      </c>
      <c r="H1153" t="str">
        <f>IF(VLOOKUP($A1153,Parts!$A:$AM,H$1,0)="X",Y$2,"")</f>
        <v/>
      </c>
      <c r="I1153" t="str">
        <f>IF(VLOOKUP($A1153,Parts!$A:$AM,I$1,0)="X",Z$2,"")</f>
        <v/>
      </c>
      <c r="J1153" t="str">
        <f>IF(VLOOKUP($A1153,Parts!$A:$AM,J$1,0)="X",AA$2,"")</f>
        <v/>
      </c>
      <c r="K1153" t="str">
        <f>IF(VLOOKUP($A1153,Parts!$A:$AM,K$1,0)="X",AB$2,"")</f>
        <v/>
      </c>
      <c r="L1153" t="str">
        <f>IF(VLOOKUP($A1153,Parts!$A:$AM,L$1,0)="X",AC$2,"")</f>
        <v/>
      </c>
      <c r="M1153" t="str">
        <f>IF(VLOOKUP($A1153,Parts!$A:$AM,M$1,0)="X",AD$2,"")</f>
        <v/>
      </c>
      <c r="N1153" t="str">
        <f>IF(VLOOKUP($A1153,Parts!$A:$AM,N$1,0)="X",AE$2,"")</f>
        <v/>
      </c>
      <c r="O1153" t="str">
        <f>IF(VLOOKUP($A1153,Parts!$A:$AM,O$1,0)="X",AF$2,"")</f>
        <v/>
      </c>
      <c r="P1153" t="str">
        <f t="shared" si="18"/>
        <v/>
      </c>
    </row>
    <row r="1154" spans="1:16" x14ac:dyDescent="0.25">
      <c r="A1154" t="str">
        <f>Table15[[#This Row],[Name]]</f>
        <v>FSoblongNoseRound</v>
      </c>
      <c r="B1154" t="str">
        <f>IF(VLOOKUP($A1154,Parts!$A:$AM,B$1,0)="X",S$2,"")</f>
        <v/>
      </c>
      <c r="C1154" t="str">
        <f>IF(VLOOKUP($A1154,Parts!$A:$AM,C$1,0)="X",T$2,"")</f>
        <v/>
      </c>
      <c r="D1154" t="str">
        <f>IF(VLOOKUP($A1154,Parts!$A:$AM,D$1,0)="X",U$2,"")</f>
        <v/>
      </c>
      <c r="E1154" t="str">
        <f>IF(VLOOKUP($A1154,Parts!$A:$AM,E$1,0)="X",V$2,"")</f>
        <v/>
      </c>
      <c r="F1154" t="str">
        <f>IF(VLOOKUP($A1154,Parts!$A:$AM,F$1,0)="X",W$2,"")</f>
        <v/>
      </c>
      <c r="G1154" t="str">
        <f>IF(VLOOKUP($A1154,Parts!$A:$AM,G$1,0)="X",X$2,"")</f>
        <v/>
      </c>
      <c r="H1154" t="str">
        <f>IF(VLOOKUP($A1154,Parts!$A:$AM,H$1,0)="X",Y$2,"")</f>
        <v/>
      </c>
      <c r="I1154" t="str">
        <f>IF(VLOOKUP($A1154,Parts!$A:$AM,I$1,0)="X",Z$2,"")</f>
        <v/>
      </c>
      <c r="J1154" t="str">
        <f>IF(VLOOKUP($A1154,Parts!$A:$AM,J$1,0)="X",AA$2,"")</f>
        <v/>
      </c>
      <c r="K1154" t="str">
        <f>IF(VLOOKUP($A1154,Parts!$A:$AM,K$1,0)="X",AB$2,"")</f>
        <v/>
      </c>
      <c r="L1154" t="str">
        <f>IF(VLOOKUP($A1154,Parts!$A:$AM,L$1,0)="X",AC$2,"")</f>
        <v/>
      </c>
      <c r="M1154" t="str">
        <f>IF(VLOOKUP($A1154,Parts!$A:$AM,M$1,0)="X",AD$2,"")</f>
        <v/>
      </c>
      <c r="N1154" t="str">
        <f>IF(VLOOKUP($A1154,Parts!$A:$AM,N$1,0)="X",AE$2,"")</f>
        <v/>
      </c>
      <c r="O1154" t="str">
        <f>IF(VLOOKUP($A1154,Parts!$A:$AM,O$1,0)="X",AF$2,"")</f>
        <v/>
      </c>
      <c r="P1154" t="str">
        <f t="shared" si="18"/>
        <v/>
      </c>
    </row>
    <row r="1155" spans="1:16" x14ac:dyDescent="0.25">
      <c r="A1155" t="str">
        <f>Table15[[#This Row],[Name]]</f>
        <v>FS_OblongToRoundAdapter</v>
      </c>
      <c r="B1155" t="str">
        <f>IF(VLOOKUP($A1155,Parts!$A:$AM,B$1,0)="X",S$2,"")</f>
        <v/>
      </c>
      <c r="C1155" t="str">
        <f>IF(VLOOKUP($A1155,Parts!$A:$AM,C$1,0)="X",T$2,"")</f>
        <v/>
      </c>
      <c r="D1155" t="str">
        <f>IF(VLOOKUP($A1155,Parts!$A:$AM,D$1,0)="X",U$2,"")</f>
        <v/>
      </c>
      <c r="E1155" t="str">
        <f>IF(VLOOKUP($A1155,Parts!$A:$AM,E$1,0)="X",V$2,"")</f>
        <v/>
      </c>
      <c r="F1155" t="str">
        <f>IF(VLOOKUP($A1155,Parts!$A:$AM,F$1,0)="X",W$2,"")</f>
        <v/>
      </c>
      <c r="G1155" t="str">
        <f>IF(VLOOKUP($A1155,Parts!$A:$AM,G$1,0)="X",X$2,"")</f>
        <v/>
      </c>
      <c r="H1155" t="str">
        <f>IF(VLOOKUP($A1155,Parts!$A:$AM,H$1,0)="X",Y$2,"")</f>
        <v/>
      </c>
      <c r="I1155" t="str">
        <f>IF(VLOOKUP($A1155,Parts!$A:$AM,I$1,0)="X",Z$2,"")</f>
        <v/>
      </c>
      <c r="J1155" t="str">
        <f>IF(VLOOKUP($A1155,Parts!$A:$AM,J$1,0)="X",AA$2,"")</f>
        <v/>
      </c>
      <c r="K1155" t="str">
        <f>IF(VLOOKUP($A1155,Parts!$A:$AM,K$1,0)="X",AB$2,"")</f>
        <v/>
      </c>
      <c r="L1155" t="str">
        <f>IF(VLOOKUP($A1155,Parts!$A:$AM,L$1,0)="X",AC$2,"")</f>
        <v/>
      </c>
      <c r="M1155" t="str">
        <f>IF(VLOOKUP($A1155,Parts!$A:$AM,M$1,0)="X",AD$2,"")</f>
        <v/>
      </c>
      <c r="N1155" t="str">
        <f>IF(VLOOKUP($A1155,Parts!$A:$AM,N$1,0)="X",AE$2,"")</f>
        <v/>
      </c>
      <c r="O1155" t="str">
        <f>IF(VLOOKUP($A1155,Parts!$A:$AM,O$1,0)="X",AF$2,"")</f>
        <v/>
      </c>
      <c r="P1155" t="str">
        <f t="shared" ref="P1155:P1218" si="19">B1155&amp;C1155&amp;D1155&amp;E1155&amp;F1155&amp;G1155&amp;H1155&amp;I1155&amp;J1155&amp;K1155&amp;L1155&amp;M1155&amp;N1155&amp;O1155</f>
        <v/>
      </c>
    </row>
    <row r="1156" spans="1:16" x14ac:dyDescent="0.25">
      <c r="A1156" t="str">
        <f>Table15[[#This Row],[Name]]</f>
        <v>FSoblongToRoundAdapter</v>
      </c>
      <c r="B1156" t="str">
        <f>IF(VLOOKUP($A1156,Parts!$A:$AM,B$1,0)="X",S$2,"")</f>
        <v/>
      </c>
      <c r="C1156" t="str">
        <f>IF(VLOOKUP($A1156,Parts!$A:$AM,C$1,0)="X",T$2,"")</f>
        <v/>
      </c>
      <c r="D1156" t="str">
        <f>IF(VLOOKUP($A1156,Parts!$A:$AM,D$1,0)="X",U$2,"")</f>
        <v/>
      </c>
      <c r="E1156" t="str">
        <f>IF(VLOOKUP($A1156,Parts!$A:$AM,E$1,0)="X",V$2,"")</f>
        <v/>
      </c>
      <c r="F1156" t="str">
        <f>IF(VLOOKUP($A1156,Parts!$A:$AM,F$1,0)="X",W$2,"")</f>
        <v/>
      </c>
      <c r="G1156" t="str">
        <f>IF(VLOOKUP($A1156,Parts!$A:$AM,G$1,0)="X",X$2,"")</f>
        <v/>
      </c>
      <c r="H1156" t="str">
        <f>IF(VLOOKUP($A1156,Parts!$A:$AM,H$1,0)="X",Y$2,"")</f>
        <v/>
      </c>
      <c r="I1156" t="str">
        <f>IF(VLOOKUP($A1156,Parts!$A:$AM,I$1,0)="X",Z$2,"")</f>
        <v/>
      </c>
      <c r="J1156" t="str">
        <f>IF(VLOOKUP($A1156,Parts!$A:$AM,J$1,0)="X",AA$2,"")</f>
        <v/>
      </c>
      <c r="K1156" t="str">
        <f>IF(VLOOKUP($A1156,Parts!$A:$AM,K$1,0)="X",AB$2,"")</f>
        <v/>
      </c>
      <c r="L1156" t="str">
        <f>IF(VLOOKUP($A1156,Parts!$A:$AM,L$1,0)="X",AC$2,"")</f>
        <v/>
      </c>
      <c r="M1156" t="str">
        <f>IF(VLOOKUP($A1156,Parts!$A:$AM,M$1,0)="X",AD$2,"")</f>
        <v/>
      </c>
      <c r="N1156" t="str">
        <f>IF(VLOOKUP($A1156,Parts!$A:$AM,N$1,0)="X",AE$2,"")</f>
        <v/>
      </c>
      <c r="O1156" t="str">
        <f>IF(VLOOKUP($A1156,Parts!$A:$AM,O$1,0)="X",AF$2,"")</f>
        <v/>
      </c>
      <c r="P1156" t="str">
        <f t="shared" si="19"/>
        <v/>
      </c>
    </row>
    <row r="1157" spans="1:16" x14ac:dyDescent="0.25">
      <c r="A1157" t="str">
        <f>Table15[[#This Row],[Name]]</f>
        <v>FSoblongToSmallAdapter</v>
      </c>
      <c r="B1157" t="str">
        <f>IF(VLOOKUP($A1157,Parts!$A:$AM,B$1,0)="X",S$2,"")</f>
        <v/>
      </c>
      <c r="C1157" t="str">
        <f>IF(VLOOKUP($A1157,Parts!$A:$AM,C$1,0)="X",T$2,"")</f>
        <v/>
      </c>
      <c r="D1157" t="str">
        <f>IF(VLOOKUP($A1157,Parts!$A:$AM,D$1,0)="X",U$2,"")</f>
        <v/>
      </c>
      <c r="E1157" t="str">
        <f>IF(VLOOKUP($A1157,Parts!$A:$AM,E$1,0)="X",V$2,"")</f>
        <v/>
      </c>
      <c r="F1157" t="str">
        <f>IF(VLOOKUP($A1157,Parts!$A:$AM,F$1,0)="X",W$2,"")</f>
        <v/>
      </c>
      <c r="G1157" t="str">
        <f>IF(VLOOKUP($A1157,Parts!$A:$AM,G$1,0)="X",X$2,"")</f>
        <v/>
      </c>
      <c r="H1157" t="str">
        <f>IF(VLOOKUP($A1157,Parts!$A:$AM,H$1,0)="X",Y$2,"")</f>
        <v/>
      </c>
      <c r="I1157" t="str">
        <f>IF(VLOOKUP($A1157,Parts!$A:$AM,I$1,0)="X",Z$2,"")</f>
        <v/>
      </c>
      <c r="J1157" t="str">
        <f>IF(VLOOKUP($A1157,Parts!$A:$AM,J$1,0)="X",AA$2,"")</f>
        <v/>
      </c>
      <c r="K1157" t="str">
        <f>IF(VLOOKUP($A1157,Parts!$A:$AM,K$1,0)="X",AB$2,"")</f>
        <v/>
      </c>
      <c r="L1157" t="str">
        <f>IF(VLOOKUP($A1157,Parts!$A:$AM,L$1,0)="X",AC$2,"")</f>
        <v/>
      </c>
      <c r="M1157" t="str">
        <f>IF(VLOOKUP($A1157,Parts!$A:$AM,M$1,0)="X",AD$2,"")</f>
        <v/>
      </c>
      <c r="N1157" t="str">
        <f>IF(VLOOKUP($A1157,Parts!$A:$AM,N$1,0)="X",AE$2,"")</f>
        <v/>
      </c>
      <c r="O1157" t="str">
        <f>IF(VLOOKUP($A1157,Parts!$A:$AM,O$1,0)="X",AF$2,"")</f>
        <v/>
      </c>
      <c r="P1157" t="str">
        <f t="shared" si="19"/>
        <v/>
      </c>
    </row>
    <row r="1158" spans="1:16" x14ac:dyDescent="0.25">
      <c r="A1158" t="str">
        <f>Table15[[#This Row],[Name]]</f>
        <v>FSoblongTail</v>
      </c>
      <c r="B1158" t="str">
        <f>IF(VLOOKUP($A1158,Parts!$A:$AM,B$1,0)="X",S$2,"")</f>
        <v/>
      </c>
      <c r="C1158" t="str">
        <f>IF(VLOOKUP($A1158,Parts!$A:$AM,C$1,0)="X",T$2,"")</f>
        <v/>
      </c>
      <c r="D1158" t="str">
        <f>IF(VLOOKUP($A1158,Parts!$A:$AM,D$1,0)="X",U$2,"")</f>
        <v/>
      </c>
      <c r="E1158" t="str">
        <f>IF(VLOOKUP($A1158,Parts!$A:$AM,E$1,0)="X",V$2,"")</f>
        <v/>
      </c>
      <c r="F1158" t="str">
        <f>IF(VLOOKUP($A1158,Parts!$A:$AM,F$1,0)="X",W$2,"")</f>
        <v/>
      </c>
      <c r="G1158" t="str">
        <f>IF(VLOOKUP($A1158,Parts!$A:$AM,G$1,0)="X",X$2,"")</f>
        <v/>
      </c>
      <c r="H1158" t="str">
        <f>IF(VLOOKUP($A1158,Parts!$A:$AM,H$1,0)="X",Y$2,"")</f>
        <v/>
      </c>
      <c r="I1158" t="str">
        <f>IF(VLOOKUP($A1158,Parts!$A:$AM,I$1,0)="X",Z$2,"")</f>
        <v/>
      </c>
      <c r="J1158" t="str">
        <f>IF(VLOOKUP($A1158,Parts!$A:$AM,J$1,0)="X",AA$2,"")</f>
        <v/>
      </c>
      <c r="K1158" t="str">
        <f>IF(VLOOKUP($A1158,Parts!$A:$AM,K$1,0)="X",AB$2,"")</f>
        <v/>
      </c>
      <c r="L1158" t="str">
        <f>IF(VLOOKUP($A1158,Parts!$A:$AM,L$1,0)="X",AC$2,"")</f>
        <v/>
      </c>
      <c r="M1158" t="str">
        <f>IF(VLOOKUP($A1158,Parts!$A:$AM,M$1,0)="X",AD$2,"")</f>
        <v/>
      </c>
      <c r="N1158" t="str">
        <f>IF(VLOOKUP($A1158,Parts!$A:$AM,N$1,0)="X",AE$2,"")</f>
        <v/>
      </c>
      <c r="O1158" t="str">
        <f>IF(VLOOKUP($A1158,Parts!$A:$AM,O$1,0)="X",AF$2,"")</f>
        <v/>
      </c>
      <c r="P1158" t="str">
        <f t="shared" si="19"/>
        <v/>
      </c>
    </row>
    <row r="1159" spans="1:16" x14ac:dyDescent="0.25">
      <c r="A1159" t="str">
        <f>Table15[[#This Row],[Name]]</f>
        <v>FSPROpellerElectric</v>
      </c>
      <c r="B1159" t="str">
        <f>IF(VLOOKUP($A1159,Parts!$A:$AM,B$1,0)="X",S$2,"")</f>
        <v/>
      </c>
      <c r="C1159" t="str">
        <f>IF(VLOOKUP($A1159,Parts!$A:$AM,C$1,0)="X",T$2,"")</f>
        <v/>
      </c>
      <c r="D1159" t="str">
        <f>IF(VLOOKUP($A1159,Parts!$A:$AM,D$1,0)="X",U$2,"")</f>
        <v/>
      </c>
      <c r="E1159" t="str">
        <f>IF(VLOOKUP($A1159,Parts!$A:$AM,E$1,0)="X",V$2,"")</f>
        <v/>
      </c>
      <c r="F1159" t="str">
        <f>IF(VLOOKUP($A1159,Parts!$A:$AM,F$1,0)="X",W$2,"")</f>
        <v/>
      </c>
      <c r="G1159" t="str">
        <f>IF(VLOOKUP($A1159,Parts!$A:$AM,G$1,0)="X",X$2,"")</f>
        <v/>
      </c>
      <c r="H1159" t="str">
        <f>IF(VLOOKUP($A1159,Parts!$A:$AM,H$1,0)="X",Y$2,"")</f>
        <v/>
      </c>
      <c r="I1159" t="str">
        <f>IF(VLOOKUP($A1159,Parts!$A:$AM,I$1,0)="X",Z$2,"")</f>
        <v/>
      </c>
      <c r="J1159" t="str">
        <f>IF(VLOOKUP($A1159,Parts!$A:$AM,J$1,0)="X",AA$2,"")</f>
        <v/>
      </c>
      <c r="K1159" t="str">
        <f>IF(VLOOKUP($A1159,Parts!$A:$AM,K$1,0)="X",AB$2,"")</f>
        <v/>
      </c>
      <c r="L1159" t="str">
        <f>IF(VLOOKUP($A1159,Parts!$A:$AM,L$1,0)="X",AC$2,"")</f>
        <v/>
      </c>
      <c r="M1159" t="str">
        <f>IF(VLOOKUP($A1159,Parts!$A:$AM,M$1,0)="X",AD$2,"")</f>
        <v/>
      </c>
      <c r="N1159" t="str">
        <f>IF(VLOOKUP($A1159,Parts!$A:$AM,N$1,0)="X",AE$2,"")</f>
        <v/>
      </c>
      <c r="O1159" t="str">
        <f>IF(VLOOKUP($A1159,Parts!$A:$AM,O$1,0)="X",AF$2,"")</f>
        <v/>
      </c>
      <c r="P1159" t="str">
        <f t="shared" si="19"/>
        <v/>
      </c>
    </row>
    <row r="1160" spans="1:16" x14ac:dyDescent="0.25">
      <c r="A1160" t="str">
        <f>Table15[[#This Row],[Name]]</f>
        <v>FSPROpeller</v>
      </c>
      <c r="B1160" t="str">
        <f>IF(VLOOKUP($A1160,Parts!$A:$AM,B$1,0)="X",S$2,"")</f>
        <v/>
      </c>
      <c r="C1160" t="str">
        <f>IF(VLOOKUP($A1160,Parts!$A:$AM,C$1,0)="X",T$2,"")</f>
        <v/>
      </c>
      <c r="D1160" t="str">
        <f>IF(VLOOKUP($A1160,Parts!$A:$AM,D$1,0)="X",U$2,"")</f>
        <v/>
      </c>
      <c r="E1160" t="str">
        <f>IF(VLOOKUP($A1160,Parts!$A:$AM,E$1,0)="X",V$2,"")</f>
        <v/>
      </c>
      <c r="F1160" t="str">
        <f>IF(VLOOKUP($A1160,Parts!$A:$AM,F$1,0)="X",W$2,"")</f>
        <v/>
      </c>
      <c r="G1160" t="str">
        <f>IF(VLOOKUP($A1160,Parts!$A:$AM,G$1,0)="X",X$2,"")</f>
        <v/>
      </c>
      <c r="H1160" t="str">
        <f>IF(VLOOKUP($A1160,Parts!$A:$AM,H$1,0)="X",Y$2,"")</f>
        <v/>
      </c>
      <c r="I1160" t="str">
        <f>IF(VLOOKUP($A1160,Parts!$A:$AM,I$1,0)="X",Z$2,"")</f>
        <v/>
      </c>
      <c r="J1160" t="str">
        <f>IF(VLOOKUP($A1160,Parts!$A:$AM,J$1,0)="X",AA$2,"")</f>
        <v/>
      </c>
      <c r="K1160" t="str">
        <f>IF(VLOOKUP($A1160,Parts!$A:$AM,K$1,0)="X",AB$2,"")</f>
        <v/>
      </c>
      <c r="L1160" t="str">
        <f>IF(VLOOKUP($A1160,Parts!$A:$AM,L$1,0)="X",AC$2,"")</f>
        <v/>
      </c>
      <c r="M1160" t="str">
        <f>IF(VLOOKUP($A1160,Parts!$A:$AM,M$1,0)="X",AD$2,"")</f>
        <v/>
      </c>
      <c r="N1160" t="str">
        <f>IF(VLOOKUP($A1160,Parts!$A:$AM,N$1,0)="X",AE$2,"")</f>
        <v/>
      </c>
      <c r="O1160" t="str">
        <f>IF(VLOOKUP($A1160,Parts!$A:$AM,O$1,0)="X",AF$2,"")</f>
        <v/>
      </c>
      <c r="P1160" t="str">
        <f t="shared" si="19"/>
        <v/>
      </c>
    </row>
    <row r="1161" spans="1:16" x14ac:dyDescent="0.25">
      <c r="A1161" t="str">
        <f>Table15[[#This Row],[Name]]</f>
        <v>FSfighterTailGear</v>
      </c>
      <c r="B1161" t="str">
        <f>IF(VLOOKUP($A1161,Parts!$A:$AM,B$1,0)="X",S$2,"")</f>
        <v/>
      </c>
      <c r="C1161" t="str">
        <f>IF(VLOOKUP($A1161,Parts!$A:$AM,C$1,0)="X",T$2,"")</f>
        <v/>
      </c>
      <c r="D1161" t="str">
        <f>IF(VLOOKUP($A1161,Parts!$A:$AM,D$1,0)="X",U$2,"")</f>
        <v/>
      </c>
      <c r="E1161" t="str">
        <f>IF(VLOOKUP($A1161,Parts!$A:$AM,E$1,0)="X",V$2,"")</f>
        <v/>
      </c>
      <c r="F1161" t="str">
        <f>IF(VLOOKUP($A1161,Parts!$A:$AM,F$1,0)="X",W$2,"")</f>
        <v/>
      </c>
      <c r="G1161" t="str">
        <f>IF(VLOOKUP($A1161,Parts!$A:$AM,G$1,0)="X",X$2,"")</f>
        <v/>
      </c>
      <c r="H1161" t="str">
        <f>IF(VLOOKUP($A1161,Parts!$A:$AM,H$1,0)="X",Y$2,"")</f>
        <v/>
      </c>
      <c r="I1161" t="str">
        <f>IF(VLOOKUP($A1161,Parts!$A:$AM,I$1,0)="X",Z$2,"")</f>
        <v/>
      </c>
      <c r="J1161" t="str">
        <f>IF(VLOOKUP($A1161,Parts!$A:$AM,J$1,0)="X",AA$2,"")</f>
        <v/>
      </c>
      <c r="K1161" t="str">
        <f>IF(VLOOKUP($A1161,Parts!$A:$AM,K$1,0)="X",AB$2,"")</f>
        <v/>
      </c>
      <c r="L1161" t="str">
        <f>IF(VLOOKUP($A1161,Parts!$A:$AM,L$1,0)="X",AC$2,"")</f>
        <v/>
      </c>
      <c r="M1161" t="str">
        <f>IF(VLOOKUP($A1161,Parts!$A:$AM,M$1,0)="X",AD$2,"")</f>
        <v/>
      </c>
      <c r="N1161" t="str">
        <f>IF(VLOOKUP($A1161,Parts!$A:$AM,N$1,0)="X",AE$2,"")</f>
        <v/>
      </c>
      <c r="O1161" t="str">
        <f>IF(VLOOKUP($A1161,Parts!$A:$AM,O$1,0)="X",AF$2,"")</f>
        <v/>
      </c>
      <c r="P1161" t="str">
        <f t="shared" si="19"/>
        <v/>
      </c>
    </row>
    <row r="1162" spans="1:16" x14ac:dyDescent="0.25">
      <c r="A1162" t="str">
        <f>Table15[[#This Row],[Name]]</f>
        <v>FSwinglet</v>
      </c>
      <c r="B1162" t="str">
        <f>IF(VLOOKUP($A1162,Parts!$A:$AM,B$1,0)="X",S$2,"")</f>
        <v/>
      </c>
      <c r="C1162" t="str">
        <f>IF(VLOOKUP($A1162,Parts!$A:$AM,C$1,0)="X",T$2,"")</f>
        <v/>
      </c>
      <c r="D1162" t="str">
        <f>IF(VLOOKUP($A1162,Parts!$A:$AM,D$1,0)="X",U$2,"")</f>
        <v/>
      </c>
      <c r="E1162" t="str">
        <f>IF(VLOOKUP($A1162,Parts!$A:$AM,E$1,0)="X",V$2,"")</f>
        <v/>
      </c>
      <c r="F1162" t="str">
        <f>IF(VLOOKUP($A1162,Parts!$A:$AM,F$1,0)="X",W$2,"")</f>
        <v/>
      </c>
      <c r="G1162" t="str">
        <f>IF(VLOOKUP($A1162,Parts!$A:$AM,G$1,0)="X",X$2,"")</f>
        <v/>
      </c>
      <c r="H1162" t="str">
        <f>IF(VLOOKUP($A1162,Parts!$A:$AM,H$1,0)="X",Y$2,"")</f>
        <v/>
      </c>
      <c r="I1162" t="str">
        <f>IF(VLOOKUP($A1162,Parts!$A:$AM,I$1,0)="X",Z$2,"")</f>
        <v/>
      </c>
      <c r="J1162" t="str">
        <f>IF(VLOOKUP($A1162,Parts!$A:$AM,J$1,0)="X",AA$2,"")</f>
        <v/>
      </c>
      <c r="K1162" t="str">
        <f>IF(VLOOKUP($A1162,Parts!$A:$AM,K$1,0)="X",AB$2,"")</f>
        <v/>
      </c>
      <c r="L1162" t="str">
        <f>IF(VLOOKUP($A1162,Parts!$A:$AM,L$1,0)="X",AC$2,"")</f>
        <v/>
      </c>
      <c r="M1162" t="str">
        <f>IF(VLOOKUP($A1162,Parts!$A:$AM,M$1,0)="X",AD$2,"")</f>
        <v/>
      </c>
      <c r="N1162" t="str">
        <f>IF(VLOOKUP($A1162,Parts!$A:$AM,N$1,0)="X",AE$2,"")</f>
        <v/>
      </c>
      <c r="O1162" t="str">
        <f>IF(VLOOKUP($A1162,Parts!$A:$AM,O$1,0)="X",AF$2,"")</f>
        <v/>
      </c>
      <c r="P1162" t="str">
        <f t="shared" si="19"/>
        <v/>
      </c>
    </row>
    <row r="1163" spans="1:16" x14ac:dyDescent="0.25">
      <c r="A1163" t="str">
        <f>Table15[[#This Row],[Name]]</f>
        <v>FStailWing</v>
      </c>
      <c r="B1163" t="str">
        <f>IF(VLOOKUP($A1163,Parts!$A:$AM,B$1,0)="X",S$2,"")</f>
        <v/>
      </c>
      <c r="C1163" t="str">
        <f>IF(VLOOKUP($A1163,Parts!$A:$AM,C$1,0)="X",T$2,"")</f>
        <v/>
      </c>
      <c r="D1163" t="str">
        <f>IF(VLOOKUP($A1163,Parts!$A:$AM,D$1,0)="X",U$2,"")</f>
        <v/>
      </c>
      <c r="E1163" t="str">
        <f>IF(VLOOKUP($A1163,Parts!$A:$AM,E$1,0)="X",V$2,"")</f>
        <v/>
      </c>
      <c r="F1163" t="str">
        <f>IF(VLOOKUP($A1163,Parts!$A:$AM,F$1,0)="X",W$2,"")</f>
        <v/>
      </c>
      <c r="G1163" t="str">
        <f>IF(VLOOKUP($A1163,Parts!$A:$AM,G$1,0)="X",X$2,"")</f>
        <v/>
      </c>
      <c r="H1163" t="str">
        <f>IF(VLOOKUP($A1163,Parts!$A:$AM,H$1,0)="X",Y$2,"")</f>
        <v/>
      </c>
      <c r="I1163" t="str">
        <f>IF(VLOOKUP($A1163,Parts!$A:$AM,I$1,0)="X",Z$2,"")</f>
        <v/>
      </c>
      <c r="J1163" t="str">
        <f>IF(VLOOKUP($A1163,Parts!$A:$AM,J$1,0)="X",AA$2,"")</f>
        <v/>
      </c>
      <c r="K1163" t="str">
        <f>IF(VLOOKUP($A1163,Parts!$A:$AM,K$1,0)="X",AB$2,"")</f>
        <v/>
      </c>
      <c r="L1163" t="str">
        <f>IF(VLOOKUP($A1163,Parts!$A:$AM,L$1,0)="X",AC$2,"")</f>
        <v/>
      </c>
      <c r="M1163" t="str">
        <f>IF(VLOOKUP($A1163,Parts!$A:$AM,M$1,0)="X",AD$2,"")</f>
        <v/>
      </c>
      <c r="N1163" t="str">
        <f>IF(VLOOKUP($A1163,Parts!$A:$AM,N$1,0)="X",AE$2,"")</f>
        <v/>
      </c>
      <c r="O1163" t="str">
        <f>IF(VLOOKUP($A1163,Parts!$A:$AM,O$1,0)="X",AF$2,"")</f>
        <v/>
      </c>
      <c r="P1163" t="str">
        <f t="shared" si="19"/>
        <v/>
      </c>
    </row>
    <row r="1164" spans="1:16" x14ac:dyDescent="0.25">
      <c r="A1164" t="str">
        <f>Table15[[#This Row],[Name]]</f>
        <v>FStailWingLarge</v>
      </c>
      <c r="B1164" t="str">
        <f>IF(VLOOKUP($A1164,Parts!$A:$AM,B$1,0)="X",S$2,"")</f>
        <v/>
      </c>
      <c r="C1164" t="str">
        <f>IF(VLOOKUP($A1164,Parts!$A:$AM,C$1,0)="X",T$2,"")</f>
        <v/>
      </c>
      <c r="D1164" t="str">
        <f>IF(VLOOKUP($A1164,Parts!$A:$AM,D$1,0)="X",U$2,"")</f>
        <v/>
      </c>
      <c r="E1164" t="str">
        <f>IF(VLOOKUP($A1164,Parts!$A:$AM,E$1,0)="X",V$2,"")</f>
        <v/>
      </c>
      <c r="F1164" t="str">
        <f>IF(VLOOKUP($A1164,Parts!$A:$AM,F$1,0)="X",W$2,"")</f>
        <v/>
      </c>
      <c r="G1164" t="str">
        <f>IF(VLOOKUP($A1164,Parts!$A:$AM,G$1,0)="X",X$2,"")</f>
        <v/>
      </c>
      <c r="H1164" t="str">
        <f>IF(VLOOKUP($A1164,Parts!$A:$AM,H$1,0)="X",Y$2,"")</f>
        <v/>
      </c>
      <c r="I1164" t="str">
        <f>IF(VLOOKUP($A1164,Parts!$A:$AM,I$1,0)="X",Z$2,"")</f>
        <v/>
      </c>
      <c r="J1164" t="str">
        <f>IF(VLOOKUP($A1164,Parts!$A:$AM,J$1,0)="X",AA$2,"")</f>
        <v/>
      </c>
      <c r="K1164" t="str">
        <f>IF(VLOOKUP($A1164,Parts!$A:$AM,K$1,0)="X",AB$2,"")</f>
        <v/>
      </c>
      <c r="L1164" t="str">
        <f>IF(VLOOKUP($A1164,Parts!$A:$AM,L$1,0)="X",AC$2,"")</f>
        <v/>
      </c>
      <c r="M1164" t="str">
        <f>IF(VLOOKUP($A1164,Parts!$A:$AM,M$1,0)="X",AD$2,"")</f>
        <v/>
      </c>
      <c r="N1164" t="str">
        <f>IF(VLOOKUP($A1164,Parts!$A:$AM,N$1,0)="X",AE$2,"")</f>
        <v/>
      </c>
      <c r="O1164" t="str">
        <f>IF(VLOOKUP($A1164,Parts!$A:$AM,O$1,0)="X",AF$2,"")</f>
        <v/>
      </c>
      <c r="P1164" t="str">
        <f t="shared" si="19"/>
        <v/>
      </c>
    </row>
    <row r="1165" spans="1:16" x14ac:dyDescent="0.25">
      <c r="A1165" t="str">
        <f>Table15[[#This Row],[Name]]</f>
        <v>FSfighterWing</v>
      </c>
      <c r="B1165" t="str">
        <f>IF(VLOOKUP($A1165,Parts!$A:$AM,B$1,0)="X",S$2,"")</f>
        <v/>
      </c>
      <c r="C1165" t="str">
        <f>IF(VLOOKUP($A1165,Parts!$A:$AM,C$1,0)="X",T$2,"")</f>
        <v/>
      </c>
      <c r="D1165" t="str">
        <f>IF(VLOOKUP($A1165,Parts!$A:$AM,D$1,0)="X",U$2,"")</f>
        <v/>
      </c>
      <c r="E1165" t="str">
        <f>IF(VLOOKUP($A1165,Parts!$A:$AM,E$1,0)="X",V$2,"")</f>
        <v/>
      </c>
      <c r="F1165" t="str">
        <f>IF(VLOOKUP($A1165,Parts!$A:$AM,F$1,0)="X",W$2,"")</f>
        <v/>
      </c>
      <c r="G1165" t="str">
        <f>IF(VLOOKUP($A1165,Parts!$A:$AM,G$1,0)="X",X$2,"")</f>
        <v/>
      </c>
      <c r="H1165" t="str">
        <f>IF(VLOOKUP($A1165,Parts!$A:$AM,H$1,0)="X",Y$2,"")</f>
        <v/>
      </c>
      <c r="I1165" t="str">
        <f>IF(VLOOKUP($A1165,Parts!$A:$AM,I$1,0)="X",Z$2,"")</f>
        <v/>
      </c>
      <c r="J1165" t="str">
        <f>IF(VLOOKUP($A1165,Parts!$A:$AM,J$1,0)="X",AA$2,"")</f>
        <v/>
      </c>
      <c r="K1165" t="str">
        <f>IF(VLOOKUP($A1165,Parts!$A:$AM,K$1,0)="X",AB$2,"")</f>
        <v/>
      </c>
      <c r="L1165" t="str">
        <f>IF(VLOOKUP($A1165,Parts!$A:$AM,L$1,0)="X",AC$2,"")</f>
        <v/>
      </c>
      <c r="M1165" t="str">
        <f>IF(VLOOKUP($A1165,Parts!$A:$AM,M$1,0)="X",AD$2,"")</f>
        <v/>
      </c>
      <c r="N1165" t="str">
        <f>IF(VLOOKUP($A1165,Parts!$A:$AM,N$1,0)="X",AE$2,"")</f>
        <v/>
      </c>
      <c r="O1165" t="str">
        <f>IF(VLOOKUP($A1165,Parts!$A:$AM,O$1,0)="X",AF$2,"")</f>
        <v/>
      </c>
      <c r="P1165" t="str">
        <f t="shared" si="19"/>
        <v/>
      </c>
    </row>
    <row r="1166" spans="1:16" x14ac:dyDescent="0.25">
      <c r="A1166" t="str">
        <f>Table15[[#This Row],[Name]]</f>
        <v>FSCrewFuselage</v>
      </c>
      <c r="B1166" t="str">
        <f>IF(VLOOKUP($A1166,Parts!$A:$AM,B$1,0)="X",S$2,"")</f>
        <v/>
      </c>
      <c r="C1166" t="str">
        <f>IF(VLOOKUP($A1166,Parts!$A:$AM,C$1,0)="X",T$2,"")</f>
        <v/>
      </c>
      <c r="D1166" t="str">
        <f>IF(VLOOKUP($A1166,Parts!$A:$AM,D$1,0)="X",U$2,"")</f>
        <v/>
      </c>
      <c r="E1166" t="str">
        <f>IF(VLOOKUP($A1166,Parts!$A:$AM,E$1,0)="X",V$2,"")</f>
        <v/>
      </c>
      <c r="F1166" t="str">
        <f>IF(VLOOKUP($A1166,Parts!$A:$AM,F$1,0)="X",W$2,"")</f>
        <v/>
      </c>
      <c r="G1166" t="str">
        <f>IF(VLOOKUP($A1166,Parts!$A:$AM,G$1,0)="X",X$2,"")</f>
        <v/>
      </c>
      <c r="H1166" t="str">
        <f>IF(VLOOKUP($A1166,Parts!$A:$AM,H$1,0)="X",Y$2,"")</f>
        <v/>
      </c>
      <c r="I1166" t="str">
        <f>IF(VLOOKUP($A1166,Parts!$A:$AM,I$1,0)="X",Z$2,"")</f>
        <v/>
      </c>
      <c r="J1166" t="str">
        <f>IF(VLOOKUP($A1166,Parts!$A:$AM,J$1,0)="X",AA$2,"")</f>
        <v/>
      </c>
      <c r="K1166" t="str">
        <f>IF(VLOOKUP($A1166,Parts!$A:$AM,K$1,0)="X",AB$2,"")</f>
        <v/>
      </c>
      <c r="L1166" t="str">
        <f>IF(VLOOKUP($A1166,Parts!$A:$AM,L$1,0)="X",AC$2,"")</f>
        <v/>
      </c>
      <c r="M1166" t="str">
        <f>IF(VLOOKUP($A1166,Parts!$A:$AM,M$1,0)="X",AD$2,"")</f>
        <v/>
      </c>
      <c r="N1166" t="str">
        <f>IF(VLOOKUP($A1166,Parts!$A:$AM,N$1,0)="X",AE$2,"")</f>
        <v/>
      </c>
      <c r="O1166" t="str">
        <f>IF(VLOOKUP($A1166,Parts!$A:$AM,O$1,0)="X",AF$2,"")</f>
        <v/>
      </c>
      <c r="P1166" t="str">
        <f t="shared" si="19"/>
        <v/>
      </c>
    </row>
    <row r="1167" spans="1:16" x14ac:dyDescent="0.25">
      <c r="A1167" t="str">
        <f>Table15[[#This Row],[Name]]</f>
        <v>FScopterCockpit</v>
      </c>
      <c r="B1167" t="str">
        <f>IF(VLOOKUP($A1167,Parts!$A:$AM,B$1,0)="X",S$2,"")</f>
        <v/>
      </c>
      <c r="C1167" t="str">
        <f>IF(VLOOKUP($A1167,Parts!$A:$AM,C$1,0)="X",T$2,"")</f>
        <v/>
      </c>
      <c r="D1167" t="str">
        <f>IF(VLOOKUP($A1167,Parts!$A:$AM,D$1,0)="X",U$2,"")</f>
        <v/>
      </c>
      <c r="E1167" t="str">
        <f>IF(VLOOKUP($A1167,Parts!$A:$AM,E$1,0)="X",V$2,"")</f>
        <v/>
      </c>
      <c r="F1167" t="str">
        <f>IF(VLOOKUP($A1167,Parts!$A:$AM,F$1,0)="X",W$2,"")</f>
        <v/>
      </c>
      <c r="G1167" t="str">
        <f>IF(VLOOKUP($A1167,Parts!$A:$AM,G$1,0)="X",X$2,"")</f>
        <v/>
      </c>
      <c r="H1167" t="str">
        <f>IF(VLOOKUP($A1167,Parts!$A:$AM,H$1,0)="X",Y$2,"")</f>
        <v/>
      </c>
      <c r="I1167" t="str">
        <f>IF(VLOOKUP($A1167,Parts!$A:$AM,I$1,0)="X",Z$2,"")</f>
        <v/>
      </c>
      <c r="J1167" t="str">
        <f>IF(VLOOKUP($A1167,Parts!$A:$AM,J$1,0)="X",AA$2,"")</f>
        <v/>
      </c>
      <c r="K1167" t="str">
        <f>IF(VLOOKUP($A1167,Parts!$A:$AM,K$1,0)="X",AB$2,"")</f>
        <v/>
      </c>
      <c r="L1167" t="str">
        <f>IF(VLOOKUP($A1167,Parts!$A:$AM,L$1,0)="X",AC$2,"")</f>
        <v/>
      </c>
      <c r="M1167" t="str">
        <f>IF(VLOOKUP($A1167,Parts!$A:$AM,M$1,0)="X",AD$2,"")</f>
        <v/>
      </c>
      <c r="N1167" t="str">
        <f>IF(VLOOKUP($A1167,Parts!$A:$AM,N$1,0)="X",AE$2,"")</f>
        <v/>
      </c>
      <c r="O1167" t="str">
        <f>IF(VLOOKUP($A1167,Parts!$A:$AM,O$1,0)="X",AF$2,"")</f>
        <v/>
      </c>
      <c r="P1167" t="str">
        <f t="shared" si="19"/>
        <v/>
      </c>
    </row>
    <row r="1168" spans="1:16" x14ac:dyDescent="0.25">
      <c r="A1168" t="str">
        <f>Table15[[#This Row],[Name]]</f>
        <v>FScopterRotorFenestron</v>
      </c>
      <c r="B1168" t="str">
        <f>IF(VLOOKUP($A1168,Parts!$A:$AM,B$1,0)="X",S$2,"")</f>
        <v/>
      </c>
      <c r="C1168" t="str">
        <f>IF(VLOOKUP($A1168,Parts!$A:$AM,C$1,0)="X",T$2,"")</f>
        <v/>
      </c>
      <c r="D1168" t="str">
        <f>IF(VLOOKUP($A1168,Parts!$A:$AM,D$1,0)="X",U$2,"")</f>
        <v/>
      </c>
      <c r="E1168" t="str">
        <f>IF(VLOOKUP($A1168,Parts!$A:$AM,E$1,0)="X",V$2,"")</f>
        <v/>
      </c>
      <c r="F1168" t="str">
        <f>IF(VLOOKUP($A1168,Parts!$A:$AM,F$1,0)="X",W$2,"")</f>
        <v/>
      </c>
      <c r="G1168" t="str">
        <f>IF(VLOOKUP($A1168,Parts!$A:$AM,G$1,0)="X",X$2,"")</f>
        <v/>
      </c>
      <c r="H1168" t="str">
        <f>IF(VLOOKUP($A1168,Parts!$A:$AM,H$1,0)="X",Y$2,"")</f>
        <v/>
      </c>
      <c r="I1168" t="str">
        <f>IF(VLOOKUP($A1168,Parts!$A:$AM,I$1,0)="X",Z$2,"")</f>
        <v/>
      </c>
      <c r="J1168" t="str">
        <f>IF(VLOOKUP($A1168,Parts!$A:$AM,J$1,0)="X",AA$2,"")</f>
        <v/>
      </c>
      <c r="K1168" t="str">
        <f>IF(VLOOKUP($A1168,Parts!$A:$AM,K$1,0)="X",AB$2,"")</f>
        <v/>
      </c>
      <c r="L1168" t="str">
        <f>IF(VLOOKUP($A1168,Parts!$A:$AM,L$1,0)="X",AC$2,"")</f>
        <v/>
      </c>
      <c r="M1168" t="str">
        <f>IF(VLOOKUP($A1168,Parts!$A:$AM,M$1,0)="X",AD$2,"")</f>
        <v/>
      </c>
      <c r="N1168" t="str">
        <f>IF(VLOOKUP($A1168,Parts!$A:$AM,N$1,0)="X",AE$2,"")</f>
        <v/>
      </c>
      <c r="O1168" t="str">
        <f>IF(VLOOKUP($A1168,Parts!$A:$AM,O$1,0)="X",AF$2,"")</f>
        <v/>
      </c>
      <c r="P1168" t="str">
        <f t="shared" si="19"/>
        <v/>
      </c>
    </row>
    <row r="1169" spans="1:16" x14ac:dyDescent="0.25">
      <c r="A1169" t="str">
        <f>Table15[[#This Row],[Name]]</f>
        <v>fsgyroscope</v>
      </c>
      <c r="B1169" t="str">
        <f>IF(VLOOKUP($A1169,Parts!$A:$AM,B$1,0)="X",S$2,"")</f>
        <v/>
      </c>
      <c r="C1169" t="str">
        <f>IF(VLOOKUP($A1169,Parts!$A:$AM,C$1,0)="X",T$2,"")</f>
        <v/>
      </c>
      <c r="D1169" t="str">
        <f>IF(VLOOKUP($A1169,Parts!$A:$AM,D$1,0)="X",U$2,"")</f>
        <v/>
      </c>
      <c r="E1169" t="str">
        <f>IF(VLOOKUP($A1169,Parts!$A:$AM,E$1,0)="X",V$2,"")</f>
        <v/>
      </c>
      <c r="F1169" t="str">
        <f>IF(VLOOKUP($A1169,Parts!$A:$AM,F$1,0)="X",W$2,"")</f>
        <v/>
      </c>
      <c r="G1169" t="str">
        <f>IF(VLOOKUP($A1169,Parts!$A:$AM,G$1,0)="X",X$2,"")</f>
        <v/>
      </c>
      <c r="H1169" t="str">
        <f>IF(VLOOKUP($A1169,Parts!$A:$AM,H$1,0)="X",Y$2,"")</f>
        <v/>
      </c>
      <c r="I1169" t="str">
        <f>IF(VLOOKUP($A1169,Parts!$A:$AM,I$1,0)="X",Z$2,"")</f>
        <v/>
      </c>
      <c r="J1169" t="str">
        <f>IF(VLOOKUP($A1169,Parts!$A:$AM,J$1,0)="X",AA$2,"")</f>
        <v/>
      </c>
      <c r="K1169" t="str">
        <f>IF(VLOOKUP($A1169,Parts!$A:$AM,K$1,0)="X",AB$2,"")</f>
        <v/>
      </c>
      <c r="L1169" t="str">
        <f>IF(VLOOKUP($A1169,Parts!$A:$AM,L$1,0)="X",AC$2,"")</f>
        <v/>
      </c>
      <c r="M1169" t="str">
        <f>IF(VLOOKUP($A1169,Parts!$A:$AM,M$1,0)="X",AD$2,"")</f>
        <v/>
      </c>
      <c r="N1169" t="str">
        <f>IF(VLOOKUP($A1169,Parts!$A:$AM,N$1,0)="X",AE$2,"")</f>
        <v/>
      </c>
      <c r="O1169" t="str">
        <f>IF(VLOOKUP($A1169,Parts!$A:$AM,O$1,0)="X",AF$2,"")</f>
        <v/>
      </c>
      <c r="P1169" t="str">
        <f t="shared" si="19"/>
        <v/>
      </c>
    </row>
    <row r="1170" spans="1:16" x14ac:dyDescent="0.25">
      <c r="A1170" t="str">
        <f>Table15[[#This Row],[Name]]</f>
        <v>FSapacheLandingGear</v>
      </c>
      <c r="B1170" t="str">
        <f>IF(VLOOKUP($A1170,Parts!$A:$AM,B$1,0)="X",S$2,"")</f>
        <v/>
      </c>
      <c r="C1170" t="str">
        <f>IF(VLOOKUP($A1170,Parts!$A:$AM,C$1,0)="X",T$2,"")</f>
        <v/>
      </c>
      <c r="D1170" t="str">
        <f>IF(VLOOKUP($A1170,Parts!$A:$AM,D$1,0)="X",U$2,"")</f>
        <v/>
      </c>
      <c r="E1170" t="str">
        <f>IF(VLOOKUP($A1170,Parts!$A:$AM,E$1,0)="X",V$2,"")</f>
        <v/>
      </c>
      <c r="F1170" t="str">
        <f>IF(VLOOKUP($A1170,Parts!$A:$AM,F$1,0)="X",W$2,"")</f>
        <v/>
      </c>
      <c r="G1170" t="str">
        <f>IF(VLOOKUP($A1170,Parts!$A:$AM,G$1,0)="X",X$2,"")</f>
        <v/>
      </c>
      <c r="H1170" t="str">
        <f>IF(VLOOKUP($A1170,Parts!$A:$AM,H$1,0)="X",Y$2,"")</f>
        <v/>
      </c>
      <c r="I1170" t="str">
        <f>IF(VLOOKUP($A1170,Parts!$A:$AM,I$1,0)="X",Z$2,"")</f>
        <v/>
      </c>
      <c r="J1170" t="str">
        <f>IF(VLOOKUP($A1170,Parts!$A:$AM,J$1,0)="X",AA$2,"")</f>
        <v/>
      </c>
      <c r="K1170" t="str">
        <f>IF(VLOOKUP($A1170,Parts!$A:$AM,K$1,0)="X",AB$2,"")</f>
        <v/>
      </c>
      <c r="L1170" t="str">
        <f>IF(VLOOKUP($A1170,Parts!$A:$AM,L$1,0)="X",AC$2,"")</f>
        <v/>
      </c>
      <c r="M1170" t="str">
        <f>IF(VLOOKUP($A1170,Parts!$A:$AM,M$1,0)="X",AD$2,"")</f>
        <v/>
      </c>
      <c r="N1170" t="str">
        <f>IF(VLOOKUP($A1170,Parts!$A:$AM,N$1,0)="X",AE$2,"")</f>
        <v/>
      </c>
      <c r="O1170" t="str">
        <f>IF(VLOOKUP($A1170,Parts!$A:$AM,O$1,0)="X",AF$2,"")</f>
        <v/>
      </c>
      <c r="P1170" t="str">
        <f t="shared" si="19"/>
        <v/>
      </c>
    </row>
    <row r="1171" spans="1:16" x14ac:dyDescent="0.25">
      <c r="A1171" t="str">
        <f>Table15[[#This Row],[Name]]</f>
        <v>FSapacheLandingGearFlip</v>
      </c>
      <c r="B1171" t="str">
        <f>IF(VLOOKUP($A1171,Parts!$A:$AM,B$1,0)="X",S$2,"")</f>
        <v/>
      </c>
      <c r="C1171" t="str">
        <f>IF(VLOOKUP($A1171,Parts!$A:$AM,C$1,0)="X",T$2,"")</f>
        <v/>
      </c>
      <c r="D1171" t="str">
        <f>IF(VLOOKUP($A1171,Parts!$A:$AM,D$1,0)="X",U$2,"")</f>
        <v/>
      </c>
      <c r="E1171" t="str">
        <f>IF(VLOOKUP($A1171,Parts!$A:$AM,E$1,0)="X",V$2,"")</f>
        <v/>
      </c>
      <c r="F1171" t="str">
        <f>IF(VLOOKUP($A1171,Parts!$A:$AM,F$1,0)="X",W$2,"")</f>
        <v/>
      </c>
      <c r="G1171" t="str">
        <f>IF(VLOOKUP($A1171,Parts!$A:$AM,G$1,0)="X",X$2,"")</f>
        <v/>
      </c>
      <c r="H1171" t="str">
        <f>IF(VLOOKUP($A1171,Parts!$A:$AM,H$1,0)="X",Y$2,"")</f>
        <v/>
      </c>
      <c r="I1171" t="str">
        <f>IF(VLOOKUP($A1171,Parts!$A:$AM,I$1,0)="X",Z$2,"")</f>
        <v/>
      </c>
      <c r="J1171" t="str">
        <f>IF(VLOOKUP($A1171,Parts!$A:$AM,J$1,0)="X",AA$2,"")</f>
        <v/>
      </c>
      <c r="K1171" t="str">
        <f>IF(VLOOKUP($A1171,Parts!$A:$AM,K$1,0)="X",AB$2,"")</f>
        <v/>
      </c>
      <c r="L1171" t="str">
        <f>IF(VLOOKUP($A1171,Parts!$A:$AM,L$1,0)="X",AC$2,"")</f>
        <v/>
      </c>
      <c r="M1171" t="str">
        <f>IF(VLOOKUP($A1171,Parts!$A:$AM,M$1,0)="X",AD$2,"")</f>
        <v/>
      </c>
      <c r="N1171" t="str">
        <f>IF(VLOOKUP($A1171,Parts!$A:$AM,N$1,0)="X",AE$2,"")</f>
        <v/>
      </c>
      <c r="O1171" t="str">
        <f>IF(VLOOKUP($A1171,Parts!$A:$AM,O$1,0)="X",AF$2,"")</f>
        <v/>
      </c>
      <c r="P1171" t="str">
        <f t="shared" si="19"/>
        <v/>
      </c>
    </row>
    <row r="1172" spans="1:16" x14ac:dyDescent="0.25">
      <c r="A1172" t="str">
        <f>Table15[[#This Row],[Name]]</f>
        <v>FSapacheNoseASAS</v>
      </c>
      <c r="B1172" t="str">
        <f>IF(VLOOKUP($A1172,Parts!$A:$AM,B$1,0)="X",S$2,"")</f>
        <v/>
      </c>
      <c r="C1172" t="str">
        <f>IF(VLOOKUP($A1172,Parts!$A:$AM,C$1,0)="X",T$2,"")</f>
        <v/>
      </c>
      <c r="D1172" t="str">
        <f>IF(VLOOKUP($A1172,Parts!$A:$AM,D$1,0)="X",U$2,"")</f>
        <v/>
      </c>
      <c r="E1172" t="str">
        <f>IF(VLOOKUP($A1172,Parts!$A:$AM,E$1,0)="X",V$2,"")</f>
        <v/>
      </c>
      <c r="F1172" t="str">
        <f>IF(VLOOKUP($A1172,Parts!$A:$AM,F$1,0)="X",W$2,"")</f>
        <v/>
      </c>
      <c r="G1172" t="str">
        <f>IF(VLOOKUP($A1172,Parts!$A:$AM,G$1,0)="X",X$2,"")</f>
        <v/>
      </c>
      <c r="H1172" t="str">
        <f>IF(VLOOKUP($A1172,Parts!$A:$AM,H$1,0)="X",Y$2,"")</f>
        <v/>
      </c>
      <c r="I1172" t="str">
        <f>IF(VLOOKUP($A1172,Parts!$A:$AM,I$1,0)="X",Z$2,"")</f>
        <v/>
      </c>
      <c r="J1172" t="str">
        <f>IF(VLOOKUP($A1172,Parts!$A:$AM,J$1,0)="X",AA$2,"")</f>
        <v/>
      </c>
      <c r="K1172" t="str">
        <f>IF(VLOOKUP($A1172,Parts!$A:$AM,K$1,0)="X",AB$2,"")</f>
        <v/>
      </c>
      <c r="L1172" t="str">
        <f>IF(VLOOKUP($A1172,Parts!$A:$AM,L$1,0)="X",AC$2,"")</f>
        <v/>
      </c>
      <c r="M1172" t="str">
        <f>IF(VLOOKUP($A1172,Parts!$A:$AM,M$1,0)="X",AD$2,"")</f>
        <v/>
      </c>
      <c r="N1172" t="str">
        <f>IF(VLOOKUP($A1172,Parts!$A:$AM,N$1,0)="X",AE$2,"")</f>
        <v/>
      </c>
      <c r="O1172" t="str">
        <f>IF(VLOOKUP($A1172,Parts!$A:$AM,O$1,0)="X",AF$2,"")</f>
        <v/>
      </c>
      <c r="P1172" t="str">
        <f t="shared" si="19"/>
        <v/>
      </c>
    </row>
    <row r="1173" spans="1:16" x14ac:dyDescent="0.25">
      <c r="A1173" t="str">
        <f>Table15[[#This Row],[Name]]</f>
        <v>FSapacheCockpit</v>
      </c>
      <c r="B1173" t="str">
        <f>IF(VLOOKUP($A1173,Parts!$A:$AM,B$1,0)="X",S$2,"")</f>
        <v/>
      </c>
      <c r="C1173" t="str">
        <f>IF(VLOOKUP($A1173,Parts!$A:$AM,C$1,0)="X",T$2,"")</f>
        <v/>
      </c>
      <c r="D1173" t="str">
        <f>IF(VLOOKUP($A1173,Parts!$A:$AM,D$1,0)="X",U$2,"")</f>
        <v/>
      </c>
      <c r="E1173" t="str">
        <f>IF(VLOOKUP($A1173,Parts!$A:$AM,E$1,0)="X",V$2,"")</f>
        <v/>
      </c>
      <c r="F1173" t="str">
        <f>IF(VLOOKUP($A1173,Parts!$A:$AM,F$1,0)="X",W$2,"")</f>
        <v/>
      </c>
      <c r="G1173" t="str">
        <f>IF(VLOOKUP($A1173,Parts!$A:$AM,G$1,0)="X",X$2,"")</f>
        <v/>
      </c>
      <c r="H1173" t="str">
        <f>IF(VLOOKUP($A1173,Parts!$A:$AM,H$1,0)="X",Y$2,"")</f>
        <v/>
      </c>
      <c r="I1173" t="str">
        <f>IF(VLOOKUP($A1173,Parts!$A:$AM,I$1,0)="X",Z$2,"")</f>
        <v/>
      </c>
      <c r="J1173" t="str">
        <f>IF(VLOOKUP($A1173,Parts!$A:$AM,J$1,0)="X",AA$2,"")</f>
        <v/>
      </c>
      <c r="K1173" t="str">
        <f>IF(VLOOKUP($A1173,Parts!$A:$AM,K$1,0)="X",AB$2,"")</f>
        <v/>
      </c>
      <c r="L1173" t="str">
        <f>IF(VLOOKUP($A1173,Parts!$A:$AM,L$1,0)="X",AC$2,"")</f>
        <v/>
      </c>
      <c r="M1173" t="str">
        <f>IF(VLOOKUP($A1173,Parts!$A:$AM,M$1,0)="X",AD$2,"")</f>
        <v/>
      </c>
      <c r="N1173" t="str">
        <f>IF(VLOOKUP($A1173,Parts!$A:$AM,N$1,0)="X",AE$2,"")</f>
        <v/>
      </c>
      <c r="O1173" t="str">
        <f>IF(VLOOKUP($A1173,Parts!$A:$AM,O$1,0)="X",AF$2,"")</f>
        <v/>
      </c>
      <c r="P1173" t="str">
        <f t="shared" si="19"/>
        <v/>
      </c>
    </row>
    <row r="1174" spans="1:16" x14ac:dyDescent="0.25">
      <c r="A1174" t="str">
        <f>Table15[[#This Row],[Name]]</f>
        <v>FStailBoom</v>
      </c>
      <c r="B1174" t="str">
        <f>IF(VLOOKUP($A1174,Parts!$A:$AM,B$1,0)="X",S$2,"")</f>
        <v/>
      </c>
      <c r="C1174" t="str">
        <f>IF(VLOOKUP($A1174,Parts!$A:$AM,C$1,0)="X",T$2,"")</f>
        <v/>
      </c>
      <c r="D1174" t="str">
        <f>IF(VLOOKUP($A1174,Parts!$A:$AM,D$1,0)="X",U$2,"")</f>
        <v/>
      </c>
      <c r="E1174" t="str">
        <f>IF(VLOOKUP($A1174,Parts!$A:$AM,E$1,0)="X",V$2,"")</f>
        <v/>
      </c>
      <c r="F1174" t="str">
        <f>IF(VLOOKUP($A1174,Parts!$A:$AM,F$1,0)="X",W$2,"")</f>
        <v/>
      </c>
      <c r="G1174" t="str">
        <f>IF(VLOOKUP($A1174,Parts!$A:$AM,G$1,0)="X",X$2,"")</f>
        <v/>
      </c>
      <c r="H1174" t="str">
        <f>IF(VLOOKUP($A1174,Parts!$A:$AM,H$1,0)="X",Y$2,"")</f>
        <v/>
      </c>
      <c r="I1174" t="str">
        <f>IF(VLOOKUP($A1174,Parts!$A:$AM,I$1,0)="X",Z$2,"")</f>
        <v/>
      </c>
      <c r="J1174" t="str">
        <f>IF(VLOOKUP($A1174,Parts!$A:$AM,J$1,0)="X",AA$2,"")</f>
        <v/>
      </c>
      <c r="K1174" t="str">
        <f>IF(VLOOKUP($A1174,Parts!$A:$AM,K$1,0)="X",AB$2,"")</f>
        <v/>
      </c>
      <c r="L1174" t="str">
        <f>IF(VLOOKUP($A1174,Parts!$A:$AM,L$1,0)="X",AC$2,"")</f>
        <v/>
      </c>
      <c r="M1174" t="str">
        <f>IF(VLOOKUP($A1174,Parts!$A:$AM,M$1,0)="X",AD$2,"")</f>
        <v/>
      </c>
      <c r="N1174" t="str">
        <f>IF(VLOOKUP($A1174,Parts!$A:$AM,N$1,0)="X",AE$2,"")</f>
        <v/>
      </c>
      <c r="O1174" t="str">
        <f>IF(VLOOKUP($A1174,Parts!$A:$AM,O$1,0)="X",AF$2,"")</f>
        <v/>
      </c>
      <c r="P1174" t="str">
        <f t="shared" si="19"/>
        <v/>
      </c>
    </row>
    <row r="1175" spans="1:16" x14ac:dyDescent="0.25">
      <c r="A1175" t="str">
        <f>Table15[[#This Row],[Name]]</f>
        <v>FSairTank</v>
      </c>
      <c r="B1175" t="str">
        <f>IF(VLOOKUP($A1175,Parts!$A:$AM,B$1,0)="X",S$2,"")</f>
        <v/>
      </c>
      <c r="C1175" t="str">
        <f>IF(VLOOKUP($A1175,Parts!$A:$AM,C$1,0)="X",T$2,"")</f>
        <v/>
      </c>
      <c r="D1175" t="str">
        <f>IF(VLOOKUP($A1175,Parts!$A:$AM,D$1,0)="X",U$2,"")</f>
        <v/>
      </c>
      <c r="E1175" t="str">
        <f>IF(VLOOKUP($A1175,Parts!$A:$AM,E$1,0)="X",V$2,"")</f>
        <v/>
      </c>
      <c r="F1175" t="str">
        <f>IF(VLOOKUP($A1175,Parts!$A:$AM,F$1,0)="X",W$2,"")</f>
        <v/>
      </c>
      <c r="G1175" t="str">
        <f>IF(VLOOKUP($A1175,Parts!$A:$AM,G$1,0)="X",X$2,"")</f>
        <v/>
      </c>
      <c r="H1175" t="str">
        <f>IF(VLOOKUP($A1175,Parts!$A:$AM,H$1,0)="X",Y$2,"")</f>
        <v/>
      </c>
      <c r="I1175" t="str">
        <f>IF(VLOOKUP($A1175,Parts!$A:$AM,I$1,0)="X",Z$2,"")</f>
        <v/>
      </c>
      <c r="J1175" t="str">
        <f>IF(VLOOKUP($A1175,Parts!$A:$AM,J$1,0)="X",AA$2,"")</f>
        <v/>
      </c>
      <c r="K1175" t="str">
        <f>IF(VLOOKUP($A1175,Parts!$A:$AM,K$1,0)="X",AB$2,"")</f>
        <v/>
      </c>
      <c r="L1175" t="str">
        <f>IF(VLOOKUP($A1175,Parts!$A:$AM,L$1,0)="X",AC$2,"")</f>
        <v/>
      </c>
      <c r="M1175" t="str">
        <f>IF(VLOOKUP($A1175,Parts!$A:$AM,M$1,0)="X",AD$2,"")</f>
        <v/>
      </c>
      <c r="N1175" t="str">
        <f>IF(VLOOKUP($A1175,Parts!$A:$AM,N$1,0)="X",AE$2,"")</f>
        <v/>
      </c>
      <c r="O1175" t="str">
        <f>IF(VLOOKUP($A1175,Parts!$A:$AM,O$1,0)="X",AF$2,"")</f>
        <v/>
      </c>
      <c r="P1175" t="str">
        <f t="shared" si="19"/>
        <v/>
      </c>
    </row>
    <row r="1176" spans="1:16" x14ac:dyDescent="0.25">
      <c r="A1176" t="str">
        <f>Table15[[#This Row],[Name]]</f>
        <v>FSbattery</v>
      </c>
      <c r="B1176" t="str">
        <f>IF(VLOOKUP($A1176,Parts!$A:$AM,B$1,0)="X",S$2,"")</f>
        <v/>
      </c>
      <c r="C1176" t="str">
        <f>IF(VLOOKUP($A1176,Parts!$A:$AM,C$1,0)="X",T$2,"")</f>
        <v/>
      </c>
      <c r="D1176" t="str">
        <f>IF(VLOOKUP($A1176,Parts!$A:$AM,D$1,0)="X",U$2,"")</f>
        <v/>
      </c>
      <c r="E1176" t="str">
        <f>IF(VLOOKUP($A1176,Parts!$A:$AM,E$1,0)="X",V$2,"")</f>
        <v/>
      </c>
      <c r="F1176" t="str">
        <f>IF(VLOOKUP($A1176,Parts!$A:$AM,F$1,0)="X",W$2,"")</f>
        <v/>
      </c>
      <c r="G1176" t="str">
        <f>IF(VLOOKUP($A1176,Parts!$A:$AM,G$1,0)="X",X$2,"")</f>
        <v/>
      </c>
      <c r="H1176" t="str">
        <f>IF(VLOOKUP($A1176,Parts!$A:$AM,H$1,0)="X",Y$2,"")</f>
        <v/>
      </c>
      <c r="I1176" t="str">
        <f>IF(VLOOKUP($A1176,Parts!$A:$AM,I$1,0)="X",Z$2,"")</f>
        <v/>
      </c>
      <c r="J1176" t="str">
        <f>IF(VLOOKUP($A1176,Parts!$A:$AM,J$1,0)="X",AA$2,"")</f>
        <v/>
      </c>
      <c r="K1176" t="str">
        <f>IF(VLOOKUP($A1176,Parts!$A:$AM,K$1,0)="X",AB$2,"")</f>
        <v/>
      </c>
      <c r="L1176" t="str">
        <f>IF(VLOOKUP($A1176,Parts!$A:$AM,L$1,0)="X",AC$2,"")</f>
        <v/>
      </c>
      <c r="M1176" t="str">
        <f>IF(VLOOKUP($A1176,Parts!$A:$AM,M$1,0)="X",AD$2,"")</f>
        <v/>
      </c>
      <c r="N1176" t="str">
        <f>IF(VLOOKUP($A1176,Parts!$A:$AM,N$1,0)="X",AE$2,"")</f>
        <v/>
      </c>
      <c r="O1176" t="str">
        <f>IF(VLOOKUP($A1176,Parts!$A:$AM,O$1,0)="X",AF$2,"")</f>
        <v/>
      </c>
      <c r="P1176" t="str">
        <f t="shared" si="19"/>
        <v/>
      </c>
    </row>
    <row r="1177" spans="1:16" x14ac:dyDescent="0.25">
      <c r="A1177" t="str">
        <f>Table15[[#This Row],[Name]]</f>
        <v>FSdropTank</v>
      </c>
      <c r="B1177" t="str">
        <f>IF(VLOOKUP($A1177,Parts!$A:$AM,B$1,0)="X",S$2,"")</f>
        <v/>
      </c>
      <c r="C1177" t="str">
        <f>IF(VLOOKUP($A1177,Parts!$A:$AM,C$1,0)="X",T$2,"")</f>
        <v/>
      </c>
      <c r="D1177" t="str">
        <f>IF(VLOOKUP($A1177,Parts!$A:$AM,D$1,0)="X",U$2,"")</f>
        <v/>
      </c>
      <c r="E1177" t="str">
        <f>IF(VLOOKUP($A1177,Parts!$A:$AM,E$1,0)="X",V$2,"")</f>
        <v/>
      </c>
      <c r="F1177" t="str">
        <f>IF(VLOOKUP($A1177,Parts!$A:$AM,F$1,0)="X",W$2,"")</f>
        <v/>
      </c>
      <c r="G1177" t="str">
        <f>IF(VLOOKUP($A1177,Parts!$A:$AM,G$1,0)="X",X$2,"")</f>
        <v/>
      </c>
      <c r="H1177" t="str">
        <f>IF(VLOOKUP($A1177,Parts!$A:$AM,H$1,0)="X",Y$2,"")</f>
        <v/>
      </c>
      <c r="I1177" t="str">
        <f>IF(VLOOKUP($A1177,Parts!$A:$AM,I$1,0)="X",Z$2,"")</f>
        <v/>
      </c>
      <c r="J1177" t="str">
        <f>IF(VLOOKUP($A1177,Parts!$A:$AM,J$1,0)="X",AA$2,"")</f>
        <v/>
      </c>
      <c r="K1177" t="str">
        <f>IF(VLOOKUP($A1177,Parts!$A:$AM,K$1,0)="X",AB$2,"")</f>
        <v/>
      </c>
      <c r="L1177" t="str">
        <f>IF(VLOOKUP($A1177,Parts!$A:$AM,L$1,0)="X",AC$2,"")</f>
        <v/>
      </c>
      <c r="M1177" t="str">
        <f>IF(VLOOKUP($A1177,Parts!$A:$AM,M$1,0)="X",AD$2,"")</f>
        <v/>
      </c>
      <c r="N1177" t="str">
        <f>IF(VLOOKUP($A1177,Parts!$A:$AM,N$1,0)="X",AE$2,"")</f>
        <v/>
      </c>
      <c r="O1177" t="str">
        <f>IF(VLOOKUP($A1177,Parts!$A:$AM,O$1,0)="X",AF$2,"")</f>
        <v/>
      </c>
      <c r="P1177" t="str">
        <f t="shared" si="19"/>
        <v/>
      </c>
    </row>
    <row r="1178" spans="1:16" x14ac:dyDescent="0.25">
      <c r="A1178" t="str">
        <f>Table15[[#This Row],[Name]]</f>
        <v>FSdropTankMount</v>
      </c>
      <c r="B1178" t="str">
        <f>IF(VLOOKUP($A1178,Parts!$A:$AM,B$1,0)="X",S$2,"")</f>
        <v/>
      </c>
      <c r="C1178" t="str">
        <f>IF(VLOOKUP($A1178,Parts!$A:$AM,C$1,0)="X",T$2,"")</f>
        <v/>
      </c>
      <c r="D1178" t="str">
        <f>IF(VLOOKUP($A1178,Parts!$A:$AM,D$1,0)="X",U$2,"")</f>
        <v/>
      </c>
      <c r="E1178" t="str">
        <f>IF(VLOOKUP($A1178,Parts!$A:$AM,E$1,0)="X",V$2,"")</f>
        <v/>
      </c>
      <c r="F1178" t="str">
        <f>IF(VLOOKUP($A1178,Parts!$A:$AM,F$1,0)="X",W$2,"")</f>
        <v/>
      </c>
      <c r="G1178" t="str">
        <f>IF(VLOOKUP($A1178,Parts!$A:$AM,G$1,0)="X",X$2,"")</f>
        <v/>
      </c>
      <c r="H1178" t="str">
        <f>IF(VLOOKUP($A1178,Parts!$A:$AM,H$1,0)="X",Y$2,"")</f>
        <v/>
      </c>
      <c r="I1178" t="str">
        <f>IF(VLOOKUP($A1178,Parts!$A:$AM,I$1,0)="X",Z$2,"")</f>
        <v/>
      </c>
      <c r="J1178" t="str">
        <f>IF(VLOOKUP($A1178,Parts!$A:$AM,J$1,0)="X",AA$2,"")</f>
        <v/>
      </c>
      <c r="K1178" t="str">
        <f>IF(VLOOKUP($A1178,Parts!$A:$AM,K$1,0)="X",AB$2,"")</f>
        <v/>
      </c>
      <c r="L1178" t="str">
        <f>IF(VLOOKUP($A1178,Parts!$A:$AM,L$1,0)="X",AC$2,"")</f>
        <v/>
      </c>
      <c r="M1178" t="str">
        <f>IF(VLOOKUP($A1178,Parts!$A:$AM,M$1,0)="X",AD$2,"")</f>
        <v/>
      </c>
      <c r="N1178" t="str">
        <f>IF(VLOOKUP($A1178,Parts!$A:$AM,N$1,0)="X",AE$2,"")</f>
        <v/>
      </c>
      <c r="O1178" t="str">
        <f>IF(VLOOKUP($A1178,Parts!$A:$AM,O$1,0)="X",AF$2,"")</f>
        <v/>
      </c>
      <c r="P1178" t="str">
        <f t="shared" si="19"/>
        <v/>
      </c>
    </row>
    <row r="1179" spans="1:16" x14ac:dyDescent="0.25">
      <c r="A1179" t="str">
        <f>Table15[[#This Row],[Name]]</f>
        <v>fsinfopopup</v>
      </c>
      <c r="B1179" t="str">
        <f>IF(VLOOKUP($A1179,Parts!$A:$AM,B$1,0)="X",S$2,"")</f>
        <v/>
      </c>
      <c r="C1179" t="str">
        <f>IF(VLOOKUP($A1179,Parts!$A:$AM,C$1,0)="X",T$2,"")</f>
        <v/>
      </c>
      <c r="D1179" t="str">
        <f>IF(VLOOKUP($A1179,Parts!$A:$AM,D$1,0)="X",U$2,"")</f>
        <v/>
      </c>
      <c r="E1179" t="str">
        <f>IF(VLOOKUP($A1179,Parts!$A:$AM,E$1,0)="X",V$2,"")</f>
        <v/>
      </c>
      <c r="F1179" t="str">
        <f>IF(VLOOKUP($A1179,Parts!$A:$AM,F$1,0)="X",W$2,"")</f>
        <v/>
      </c>
      <c r="G1179" t="str">
        <f>IF(VLOOKUP($A1179,Parts!$A:$AM,G$1,0)="X",X$2,"")</f>
        <v/>
      </c>
      <c r="H1179" t="str">
        <f>IF(VLOOKUP($A1179,Parts!$A:$AM,H$1,0)="X",Y$2,"")</f>
        <v/>
      </c>
      <c r="I1179" t="str">
        <f>IF(VLOOKUP($A1179,Parts!$A:$AM,I$1,0)="X",Z$2,"")</f>
        <v/>
      </c>
      <c r="J1179" t="str">
        <f>IF(VLOOKUP($A1179,Parts!$A:$AM,J$1,0)="X",AA$2,"")</f>
        <v/>
      </c>
      <c r="K1179" t="str">
        <f>IF(VLOOKUP($A1179,Parts!$A:$AM,K$1,0)="X",AB$2,"")</f>
        <v/>
      </c>
      <c r="L1179" t="str">
        <f>IF(VLOOKUP($A1179,Parts!$A:$AM,L$1,0)="X",AC$2,"")</f>
        <v/>
      </c>
      <c r="M1179" t="str">
        <f>IF(VLOOKUP($A1179,Parts!$A:$AM,M$1,0)="X",AD$2,"")</f>
        <v/>
      </c>
      <c r="N1179" t="str">
        <f>IF(VLOOKUP($A1179,Parts!$A:$AM,N$1,0)="X",AE$2,"")</f>
        <v/>
      </c>
      <c r="O1179" t="str">
        <f>IF(VLOOKUP($A1179,Parts!$A:$AM,O$1,0)="X",AF$2,"")</f>
        <v/>
      </c>
      <c r="P1179" t="str">
        <f t="shared" si="19"/>
        <v/>
      </c>
    </row>
    <row r="1180" spans="1:16" x14ac:dyDescent="0.25">
      <c r="A1180" t="str">
        <f>Table15[[#This Row],[Name]]</f>
        <v>FSjerrycan</v>
      </c>
      <c r="B1180" t="str">
        <f>IF(VLOOKUP($A1180,Parts!$A:$AM,B$1,0)="X",S$2,"")</f>
        <v/>
      </c>
      <c r="C1180" t="str">
        <f>IF(VLOOKUP($A1180,Parts!$A:$AM,C$1,0)="X",T$2,"")</f>
        <v/>
      </c>
      <c r="D1180" t="str">
        <f>IF(VLOOKUP($A1180,Parts!$A:$AM,D$1,0)="X",U$2,"")</f>
        <v/>
      </c>
      <c r="E1180" t="str">
        <f>IF(VLOOKUP($A1180,Parts!$A:$AM,E$1,0)="X",V$2,"")</f>
        <v/>
      </c>
      <c r="F1180" t="str">
        <f>IF(VLOOKUP($A1180,Parts!$A:$AM,F$1,0)="X",W$2,"")</f>
        <v/>
      </c>
      <c r="G1180" t="str">
        <f>IF(VLOOKUP($A1180,Parts!$A:$AM,G$1,0)="X",X$2,"")</f>
        <v/>
      </c>
      <c r="H1180" t="str">
        <f>IF(VLOOKUP($A1180,Parts!$A:$AM,H$1,0)="X",Y$2,"")</f>
        <v/>
      </c>
      <c r="I1180" t="str">
        <f>IF(VLOOKUP($A1180,Parts!$A:$AM,I$1,0)="X",Z$2,"")</f>
        <v/>
      </c>
      <c r="J1180" t="str">
        <f>IF(VLOOKUP($A1180,Parts!$A:$AM,J$1,0)="X",AA$2,"")</f>
        <v/>
      </c>
      <c r="K1180" t="str">
        <f>IF(VLOOKUP($A1180,Parts!$A:$AM,K$1,0)="X",AB$2,"")</f>
        <v/>
      </c>
      <c r="L1180" t="str">
        <f>IF(VLOOKUP($A1180,Parts!$A:$AM,L$1,0)="X",AC$2,"")</f>
        <v/>
      </c>
      <c r="M1180" t="str">
        <f>IF(VLOOKUP($A1180,Parts!$A:$AM,M$1,0)="X",AD$2,"")</f>
        <v/>
      </c>
      <c r="N1180" t="str">
        <f>IF(VLOOKUP($A1180,Parts!$A:$AM,N$1,0)="X",AE$2,"")</f>
        <v/>
      </c>
      <c r="O1180" t="str">
        <f>IF(VLOOKUP($A1180,Parts!$A:$AM,O$1,0)="X",AF$2,"")</f>
        <v/>
      </c>
      <c r="P1180" t="str">
        <f t="shared" si="19"/>
        <v/>
      </c>
    </row>
    <row r="1181" spans="1:16" x14ac:dyDescent="0.25">
      <c r="A1181" t="str">
        <f>Table15[[#This Row],[Name]]</f>
        <v>FSlandingPads</v>
      </c>
      <c r="B1181" t="str">
        <f>IF(VLOOKUP($A1181,Parts!$A:$AM,B$1,0)="X",S$2,"")</f>
        <v/>
      </c>
      <c r="C1181" t="str">
        <f>IF(VLOOKUP($A1181,Parts!$A:$AM,C$1,0)="X",T$2,"")</f>
        <v/>
      </c>
      <c r="D1181" t="str">
        <f>IF(VLOOKUP($A1181,Parts!$A:$AM,D$1,0)="X",U$2,"")</f>
        <v/>
      </c>
      <c r="E1181" t="str">
        <f>IF(VLOOKUP($A1181,Parts!$A:$AM,E$1,0)="X",V$2,"")</f>
        <v/>
      </c>
      <c r="F1181" t="str">
        <f>IF(VLOOKUP($A1181,Parts!$A:$AM,F$1,0)="X",W$2,"")</f>
        <v/>
      </c>
      <c r="G1181" t="str">
        <f>IF(VLOOKUP($A1181,Parts!$A:$AM,G$1,0)="X",X$2,"")</f>
        <v/>
      </c>
      <c r="H1181" t="str">
        <f>IF(VLOOKUP($A1181,Parts!$A:$AM,H$1,0)="X",Y$2,"")</f>
        <v/>
      </c>
      <c r="I1181" t="str">
        <f>IF(VLOOKUP($A1181,Parts!$A:$AM,I$1,0)="X",Z$2,"")</f>
        <v/>
      </c>
      <c r="J1181" t="str">
        <f>IF(VLOOKUP($A1181,Parts!$A:$AM,J$1,0)="X",AA$2,"")</f>
        <v/>
      </c>
      <c r="K1181" t="str">
        <f>IF(VLOOKUP($A1181,Parts!$A:$AM,K$1,0)="X",AB$2,"")</f>
        <v/>
      </c>
      <c r="L1181" t="str">
        <f>IF(VLOOKUP($A1181,Parts!$A:$AM,L$1,0)="X",AC$2,"")</f>
        <v/>
      </c>
      <c r="M1181" t="str">
        <f>IF(VLOOKUP($A1181,Parts!$A:$AM,M$1,0)="X",AD$2,"")</f>
        <v/>
      </c>
      <c r="N1181" t="str">
        <f>IF(VLOOKUP($A1181,Parts!$A:$AM,N$1,0)="X",AE$2,"")</f>
        <v/>
      </c>
      <c r="O1181" t="str">
        <f>IF(VLOOKUP($A1181,Parts!$A:$AM,O$1,0)="X",AF$2,"")</f>
        <v/>
      </c>
      <c r="P1181" t="str">
        <f t="shared" si="19"/>
        <v/>
      </c>
    </row>
    <row r="1182" spans="1:16" x14ac:dyDescent="0.25">
      <c r="A1182" t="str">
        <f>Table15[[#This Row],[Name]]</f>
        <v>FSoxidizerTank</v>
      </c>
      <c r="B1182" t="str">
        <f>IF(VLOOKUP($A1182,Parts!$A:$AM,B$1,0)="X",S$2,"")</f>
        <v/>
      </c>
      <c r="C1182" t="str">
        <f>IF(VLOOKUP($A1182,Parts!$A:$AM,C$1,0)="X",T$2,"")</f>
        <v/>
      </c>
      <c r="D1182" t="str">
        <f>IF(VLOOKUP($A1182,Parts!$A:$AM,D$1,0)="X",U$2,"")</f>
        <v/>
      </c>
      <c r="E1182" t="str">
        <f>IF(VLOOKUP($A1182,Parts!$A:$AM,E$1,0)="X",V$2,"")</f>
        <v/>
      </c>
      <c r="F1182" t="str">
        <f>IF(VLOOKUP($A1182,Parts!$A:$AM,F$1,0)="X",W$2,"")</f>
        <v/>
      </c>
      <c r="G1182" t="str">
        <f>IF(VLOOKUP($A1182,Parts!$A:$AM,G$1,0)="X",X$2,"")</f>
        <v/>
      </c>
      <c r="H1182" t="str">
        <f>IF(VLOOKUP($A1182,Parts!$A:$AM,H$1,0)="X",Y$2,"")</f>
        <v/>
      </c>
      <c r="I1182" t="str">
        <f>IF(VLOOKUP($A1182,Parts!$A:$AM,I$1,0)="X",Z$2,"")</f>
        <v/>
      </c>
      <c r="J1182" t="str">
        <f>IF(VLOOKUP($A1182,Parts!$A:$AM,J$1,0)="X",AA$2,"")</f>
        <v/>
      </c>
      <c r="K1182" t="str">
        <f>IF(VLOOKUP($A1182,Parts!$A:$AM,K$1,0)="X",AB$2,"")</f>
        <v/>
      </c>
      <c r="L1182" t="str">
        <f>IF(VLOOKUP($A1182,Parts!$A:$AM,L$1,0)="X",AC$2,"")</f>
        <v/>
      </c>
      <c r="M1182" t="str">
        <f>IF(VLOOKUP($A1182,Parts!$A:$AM,M$1,0)="X",AD$2,"")</f>
        <v/>
      </c>
      <c r="N1182" t="str">
        <f>IF(VLOOKUP($A1182,Parts!$A:$AM,N$1,0)="X",AE$2,"")</f>
        <v/>
      </c>
      <c r="O1182" t="str">
        <f>IF(VLOOKUP($A1182,Parts!$A:$AM,O$1,0)="X",AF$2,"")</f>
        <v/>
      </c>
      <c r="P1182" t="str">
        <f t="shared" si="19"/>
        <v/>
      </c>
    </row>
    <row r="1183" spans="1:16" x14ac:dyDescent="0.25">
      <c r="A1183" t="str">
        <f>Table15[[#This Row],[Name]]</f>
        <v>fstrimgadget</v>
      </c>
      <c r="B1183" t="str">
        <f>IF(VLOOKUP($A1183,Parts!$A:$AM,B$1,0)="X",S$2,"")</f>
        <v/>
      </c>
      <c r="C1183" t="str">
        <f>IF(VLOOKUP($A1183,Parts!$A:$AM,C$1,0)="X",T$2,"")</f>
        <v/>
      </c>
      <c r="D1183" t="str">
        <f>IF(VLOOKUP($A1183,Parts!$A:$AM,D$1,0)="X",U$2,"")</f>
        <v/>
      </c>
      <c r="E1183" t="str">
        <f>IF(VLOOKUP($A1183,Parts!$A:$AM,E$1,0)="X",V$2,"")</f>
        <v/>
      </c>
      <c r="F1183" t="str">
        <f>IF(VLOOKUP($A1183,Parts!$A:$AM,F$1,0)="X",W$2,"")</f>
        <v/>
      </c>
      <c r="G1183" t="str">
        <f>IF(VLOOKUP($A1183,Parts!$A:$AM,G$1,0)="X",X$2,"")</f>
        <v/>
      </c>
      <c r="H1183" t="str">
        <f>IF(VLOOKUP($A1183,Parts!$A:$AM,H$1,0)="X",Y$2,"")</f>
        <v/>
      </c>
      <c r="I1183" t="str">
        <f>IF(VLOOKUP($A1183,Parts!$A:$AM,I$1,0)="X",Z$2,"")</f>
        <v/>
      </c>
      <c r="J1183" t="str">
        <f>IF(VLOOKUP($A1183,Parts!$A:$AM,J$1,0)="X",AA$2,"")</f>
        <v/>
      </c>
      <c r="K1183" t="str">
        <f>IF(VLOOKUP($A1183,Parts!$A:$AM,K$1,0)="X",AB$2,"")</f>
        <v/>
      </c>
      <c r="L1183" t="str">
        <f>IF(VLOOKUP($A1183,Parts!$A:$AM,L$1,0)="X",AC$2,"")</f>
        <v/>
      </c>
      <c r="M1183" t="str">
        <f>IF(VLOOKUP($A1183,Parts!$A:$AM,M$1,0)="X",AD$2,"")</f>
        <v/>
      </c>
      <c r="N1183" t="str">
        <f>IF(VLOOKUP($A1183,Parts!$A:$AM,N$1,0)="X",AE$2,"")</f>
        <v/>
      </c>
      <c r="O1183" t="str">
        <f>IF(VLOOKUP($A1183,Parts!$A:$AM,O$1,0)="X",AF$2,"")</f>
        <v/>
      </c>
      <c r="P1183" t="str">
        <f t="shared" si="19"/>
        <v/>
      </c>
    </row>
    <row r="1184" spans="1:16" x14ac:dyDescent="0.25">
      <c r="A1184" t="str">
        <f>Table15[[#This Row],[Name]]</f>
        <v>fsmovecraftgadget</v>
      </c>
      <c r="B1184" t="str">
        <f>IF(VLOOKUP($A1184,Parts!$A:$AM,B$1,0)="X",S$2,"")</f>
        <v/>
      </c>
      <c r="C1184" t="str">
        <f>IF(VLOOKUP($A1184,Parts!$A:$AM,C$1,0)="X",T$2,"")</f>
        <v/>
      </c>
      <c r="D1184" t="str">
        <f>IF(VLOOKUP($A1184,Parts!$A:$AM,D$1,0)="X",U$2,"")</f>
        <v/>
      </c>
      <c r="E1184" t="str">
        <f>IF(VLOOKUP($A1184,Parts!$A:$AM,E$1,0)="X",V$2,"")</f>
        <v/>
      </c>
      <c r="F1184" t="str">
        <f>IF(VLOOKUP($A1184,Parts!$A:$AM,F$1,0)="X",W$2,"")</f>
        <v/>
      </c>
      <c r="G1184" t="str">
        <f>IF(VLOOKUP($A1184,Parts!$A:$AM,G$1,0)="X",X$2,"")</f>
        <v/>
      </c>
      <c r="H1184" t="str">
        <f>IF(VLOOKUP($A1184,Parts!$A:$AM,H$1,0)="X",Y$2,"")</f>
        <v/>
      </c>
      <c r="I1184" t="str">
        <f>IF(VLOOKUP($A1184,Parts!$A:$AM,I$1,0)="X",Z$2,"")</f>
        <v/>
      </c>
      <c r="J1184" t="str">
        <f>IF(VLOOKUP($A1184,Parts!$A:$AM,J$1,0)="X",AA$2,"")</f>
        <v/>
      </c>
      <c r="K1184" t="str">
        <f>IF(VLOOKUP($A1184,Parts!$A:$AM,K$1,0)="X",AB$2,"")</f>
        <v/>
      </c>
      <c r="L1184" t="str">
        <f>IF(VLOOKUP($A1184,Parts!$A:$AM,L$1,0)="X",AC$2,"")</f>
        <v/>
      </c>
      <c r="M1184" t="str">
        <f>IF(VLOOKUP($A1184,Parts!$A:$AM,M$1,0)="X",AD$2,"")</f>
        <v/>
      </c>
      <c r="N1184" t="str">
        <f>IF(VLOOKUP($A1184,Parts!$A:$AM,N$1,0)="X",AE$2,"")</f>
        <v/>
      </c>
      <c r="O1184" t="str">
        <f>IF(VLOOKUP($A1184,Parts!$A:$AM,O$1,0)="X",AF$2,"")</f>
        <v/>
      </c>
      <c r="P1184" t="str">
        <f t="shared" si="19"/>
        <v/>
      </c>
    </row>
    <row r="1185" spans="1:16" x14ac:dyDescent="0.25">
      <c r="A1185" t="str">
        <f>Table15[[#This Row],[Name]]</f>
        <v>FS_BiplaneCockpit</v>
      </c>
      <c r="B1185" t="str">
        <f>IF(VLOOKUP($A1185,Parts!$A:$AM,B$1,0)="X",S$2,"")</f>
        <v/>
      </c>
      <c r="C1185" t="str">
        <f>IF(VLOOKUP($A1185,Parts!$A:$AM,C$1,0)="X",T$2,"")</f>
        <v/>
      </c>
      <c r="D1185" t="str">
        <f>IF(VLOOKUP($A1185,Parts!$A:$AM,D$1,0)="X",U$2,"")</f>
        <v/>
      </c>
      <c r="E1185" t="str">
        <f>IF(VLOOKUP($A1185,Parts!$A:$AM,E$1,0)="X",V$2,"")</f>
        <v/>
      </c>
      <c r="F1185" t="str">
        <f>IF(VLOOKUP($A1185,Parts!$A:$AM,F$1,0)="X",W$2,"")</f>
        <v/>
      </c>
      <c r="G1185" t="str">
        <f>IF(VLOOKUP($A1185,Parts!$A:$AM,G$1,0)="X",X$2,"")</f>
        <v/>
      </c>
      <c r="H1185" t="str">
        <f>IF(VLOOKUP($A1185,Parts!$A:$AM,H$1,0)="X",Y$2,"")</f>
        <v/>
      </c>
      <c r="I1185" t="str">
        <f>IF(VLOOKUP($A1185,Parts!$A:$AM,I$1,0)="X",Z$2,"")</f>
        <v/>
      </c>
      <c r="J1185" t="str">
        <f>IF(VLOOKUP($A1185,Parts!$A:$AM,J$1,0)="X",AA$2,"")</f>
        <v/>
      </c>
      <c r="K1185" t="str">
        <f>IF(VLOOKUP($A1185,Parts!$A:$AM,K$1,0)="X",AB$2,"")</f>
        <v/>
      </c>
      <c r="L1185" t="str">
        <f>IF(VLOOKUP($A1185,Parts!$A:$AM,L$1,0)="X",AC$2,"")</f>
        <v/>
      </c>
      <c r="M1185" t="str">
        <f>IF(VLOOKUP($A1185,Parts!$A:$AM,M$1,0)="X",AD$2,"")</f>
        <v/>
      </c>
      <c r="N1185" t="str">
        <f>IF(VLOOKUP($A1185,Parts!$A:$AM,N$1,0)="X",AE$2,"")</f>
        <v/>
      </c>
      <c r="O1185" t="str">
        <f>IF(VLOOKUP($A1185,Parts!$A:$AM,O$1,0)="X",AF$2,"")</f>
        <v/>
      </c>
      <c r="P1185" t="str">
        <f t="shared" si="19"/>
        <v/>
      </c>
    </row>
    <row r="1186" spans="1:16" x14ac:dyDescent="0.25">
      <c r="A1186" t="str">
        <f>Table15[[#This Row],[Name]]</f>
        <v>FS_BiplaneElevator</v>
      </c>
      <c r="B1186" t="str">
        <f>IF(VLOOKUP($A1186,Parts!$A:$AM,B$1,0)="X",S$2,"")</f>
        <v/>
      </c>
      <c r="C1186" t="str">
        <f>IF(VLOOKUP($A1186,Parts!$A:$AM,C$1,0)="X",T$2,"")</f>
        <v/>
      </c>
      <c r="D1186" t="str">
        <f>IF(VLOOKUP($A1186,Parts!$A:$AM,D$1,0)="X",U$2,"")</f>
        <v/>
      </c>
      <c r="E1186" t="str">
        <f>IF(VLOOKUP($A1186,Parts!$A:$AM,E$1,0)="X",V$2,"")</f>
        <v/>
      </c>
      <c r="F1186" t="str">
        <f>IF(VLOOKUP($A1186,Parts!$A:$AM,F$1,0)="X",W$2,"")</f>
        <v/>
      </c>
      <c r="G1186" t="str">
        <f>IF(VLOOKUP($A1186,Parts!$A:$AM,G$1,0)="X",X$2,"")</f>
        <v/>
      </c>
      <c r="H1186" t="str">
        <f>IF(VLOOKUP($A1186,Parts!$A:$AM,H$1,0)="X",Y$2,"")</f>
        <v/>
      </c>
      <c r="I1186" t="str">
        <f>IF(VLOOKUP($A1186,Parts!$A:$AM,I$1,0)="X",Z$2,"")</f>
        <v/>
      </c>
      <c r="J1186" t="str">
        <f>IF(VLOOKUP($A1186,Parts!$A:$AM,J$1,0)="X",AA$2,"")</f>
        <v/>
      </c>
      <c r="K1186" t="str">
        <f>IF(VLOOKUP($A1186,Parts!$A:$AM,K$1,0)="X",AB$2,"")</f>
        <v/>
      </c>
      <c r="L1186" t="str">
        <f>IF(VLOOKUP($A1186,Parts!$A:$AM,L$1,0)="X",AC$2,"")</f>
        <v/>
      </c>
      <c r="M1186" t="str">
        <f>IF(VLOOKUP($A1186,Parts!$A:$AM,M$1,0)="X",AD$2,"")</f>
        <v/>
      </c>
      <c r="N1186" t="str">
        <f>IF(VLOOKUP($A1186,Parts!$A:$AM,N$1,0)="X",AE$2,"")</f>
        <v/>
      </c>
      <c r="O1186" t="str">
        <f>IF(VLOOKUP($A1186,Parts!$A:$AM,O$1,0)="X",AF$2,"")</f>
        <v/>
      </c>
      <c r="P1186" t="str">
        <f t="shared" si="19"/>
        <v/>
      </c>
    </row>
    <row r="1187" spans="1:16" x14ac:dyDescent="0.25">
      <c r="A1187" t="str">
        <f>Table15[[#This Row],[Name]]</f>
        <v>FS_BiplaneTailFuselage</v>
      </c>
      <c r="B1187" t="str">
        <f>IF(VLOOKUP($A1187,Parts!$A:$AM,B$1,0)="X",S$2,"")</f>
        <v/>
      </c>
      <c r="C1187" t="str">
        <f>IF(VLOOKUP($A1187,Parts!$A:$AM,C$1,0)="X",T$2,"")</f>
        <v/>
      </c>
      <c r="D1187" t="str">
        <f>IF(VLOOKUP($A1187,Parts!$A:$AM,D$1,0)="X",U$2,"")</f>
        <v/>
      </c>
      <c r="E1187" t="str">
        <f>IF(VLOOKUP($A1187,Parts!$A:$AM,E$1,0)="X",V$2,"")</f>
        <v/>
      </c>
      <c r="F1187" t="str">
        <f>IF(VLOOKUP($A1187,Parts!$A:$AM,F$1,0)="X",W$2,"")</f>
        <v/>
      </c>
      <c r="G1187" t="str">
        <f>IF(VLOOKUP($A1187,Parts!$A:$AM,G$1,0)="X",X$2,"")</f>
        <v/>
      </c>
      <c r="H1187" t="str">
        <f>IF(VLOOKUP($A1187,Parts!$A:$AM,H$1,0)="X",Y$2,"")</f>
        <v/>
      </c>
      <c r="I1187" t="str">
        <f>IF(VLOOKUP($A1187,Parts!$A:$AM,I$1,0)="X",Z$2,"")</f>
        <v/>
      </c>
      <c r="J1187" t="str">
        <f>IF(VLOOKUP($A1187,Parts!$A:$AM,J$1,0)="X",AA$2,"")</f>
        <v/>
      </c>
      <c r="K1187" t="str">
        <f>IF(VLOOKUP($A1187,Parts!$A:$AM,K$1,0)="X",AB$2,"")</f>
        <v/>
      </c>
      <c r="L1187" t="str">
        <f>IF(VLOOKUP($A1187,Parts!$A:$AM,L$1,0)="X",AC$2,"")</f>
        <v/>
      </c>
      <c r="M1187" t="str">
        <f>IF(VLOOKUP($A1187,Parts!$A:$AM,M$1,0)="X",AD$2,"")</f>
        <v/>
      </c>
      <c r="N1187" t="str">
        <f>IF(VLOOKUP($A1187,Parts!$A:$AM,N$1,0)="X",AE$2,"")</f>
        <v/>
      </c>
      <c r="O1187" t="str">
        <f>IF(VLOOKUP($A1187,Parts!$A:$AM,O$1,0)="X",AF$2,"")</f>
        <v/>
      </c>
      <c r="P1187" t="str">
        <f t="shared" si="19"/>
        <v/>
      </c>
    </row>
    <row r="1188" spans="1:16" x14ac:dyDescent="0.25">
      <c r="A1188" t="str">
        <f>Table15[[#This Row],[Name]]</f>
        <v>FS_BiplaneWheel</v>
      </c>
      <c r="B1188" t="str">
        <f>IF(VLOOKUP($A1188,Parts!$A:$AM,B$1,0)="X",S$2,"")</f>
        <v/>
      </c>
      <c r="C1188" t="str">
        <f>IF(VLOOKUP($A1188,Parts!$A:$AM,C$1,0)="X",T$2,"")</f>
        <v/>
      </c>
      <c r="D1188" t="str">
        <f>IF(VLOOKUP($A1188,Parts!$A:$AM,D$1,0)="X",U$2,"")</f>
        <v/>
      </c>
      <c r="E1188" t="str">
        <f>IF(VLOOKUP($A1188,Parts!$A:$AM,E$1,0)="X",V$2,"")</f>
        <v/>
      </c>
      <c r="F1188" t="str">
        <f>IF(VLOOKUP($A1188,Parts!$A:$AM,F$1,0)="X",W$2,"")</f>
        <v/>
      </c>
      <c r="G1188" t="str">
        <f>IF(VLOOKUP($A1188,Parts!$A:$AM,G$1,0)="X",X$2,"")</f>
        <v/>
      </c>
      <c r="H1188" t="str">
        <f>IF(VLOOKUP($A1188,Parts!$A:$AM,H$1,0)="X",Y$2,"")</f>
        <v/>
      </c>
      <c r="I1188" t="str">
        <f>IF(VLOOKUP($A1188,Parts!$A:$AM,I$1,0)="X",Z$2,"")</f>
        <v/>
      </c>
      <c r="J1188" t="str">
        <f>IF(VLOOKUP($A1188,Parts!$A:$AM,J$1,0)="X",AA$2,"")</f>
        <v/>
      </c>
      <c r="K1188" t="str">
        <f>IF(VLOOKUP($A1188,Parts!$A:$AM,K$1,0)="X",AB$2,"")</f>
        <v/>
      </c>
      <c r="L1188" t="str">
        <f>IF(VLOOKUP($A1188,Parts!$A:$AM,L$1,0)="X",AC$2,"")</f>
        <v/>
      </c>
      <c r="M1188" t="str">
        <f>IF(VLOOKUP($A1188,Parts!$A:$AM,M$1,0)="X",AD$2,"")</f>
        <v/>
      </c>
      <c r="N1188" t="str">
        <f>IF(VLOOKUP($A1188,Parts!$A:$AM,N$1,0)="X",AE$2,"")</f>
        <v/>
      </c>
      <c r="O1188" t="str">
        <f>IF(VLOOKUP($A1188,Parts!$A:$AM,O$1,0)="X",AF$2,"")</f>
        <v/>
      </c>
      <c r="P1188" t="str">
        <f t="shared" si="19"/>
        <v/>
      </c>
    </row>
    <row r="1189" spans="1:16" x14ac:dyDescent="0.25">
      <c r="A1189" t="str">
        <f>Table15[[#This Row],[Name]]</f>
        <v>FSbiplaneGear</v>
      </c>
      <c r="B1189" t="str">
        <f>IF(VLOOKUP($A1189,Parts!$A:$AM,B$1,0)="X",S$2,"")</f>
        <v/>
      </c>
      <c r="C1189" t="str">
        <f>IF(VLOOKUP($A1189,Parts!$A:$AM,C$1,0)="X",T$2,"")</f>
        <v/>
      </c>
      <c r="D1189" t="str">
        <f>IF(VLOOKUP($A1189,Parts!$A:$AM,D$1,0)="X",U$2,"")</f>
        <v/>
      </c>
      <c r="E1189" t="str">
        <f>IF(VLOOKUP($A1189,Parts!$A:$AM,E$1,0)="X",V$2,"")</f>
        <v/>
      </c>
      <c r="F1189" t="str">
        <f>IF(VLOOKUP($A1189,Parts!$A:$AM,F$1,0)="X",W$2,"")</f>
        <v/>
      </c>
      <c r="G1189" t="str">
        <f>IF(VLOOKUP($A1189,Parts!$A:$AM,G$1,0)="X",X$2,"")</f>
        <v/>
      </c>
      <c r="H1189" t="str">
        <f>IF(VLOOKUP($A1189,Parts!$A:$AM,H$1,0)="X",Y$2,"")</f>
        <v/>
      </c>
      <c r="I1189" t="str">
        <f>IF(VLOOKUP($A1189,Parts!$A:$AM,I$1,0)="X",Z$2,"")</f>
        <v/>
      </c>
      <c r="J1189" t="str">
        <f>IF(VLOOKUP($A1189,Parts!$A:$AM,J$1,0)="X",AA$2,"")</f>
        <v/>
      </c>
      <c r="K1189" t="str">
        <f>IF(VLOOKUP($A1189,Parts!$A:$AM,K$1,0)="X",AB$2,"")</f>
        <v/>
      </c>
      <c r="L1189" t="str">
        <f>IF(VLOOKUP($A1189,Parts!$A:$AM,L$1,0)="X",AC$2,"")</f>
        <v/>
      </c>
      <c r="M1189" t="str">
        <f>IF(VLOOKUP($A1189,Parts!$A:$AM,M$1,0)="X",AD$2,"")</f>
        <v/>
      </c>
      <c r="N1189" t="str">
        <f>IF(VLOOKUP($A1189,Parts!$A:$AM,N$1,0)="X",AE$2,"")</f>
        <v/>
      </c>
      <c r="O1189" t="str">
        <f>IF(VLOOKUP($A1189,Parts!$A:$AM,O$1,0)="X",AF$2,"")</f>
        <v/>
      </c>
      <c r="P1189" t="str">
        <f t="shared" si="19"/>
        <v/>
      </c>
    </row>
    <row r="1190" spans="1:16" x14ac:dyDescent="0.25">
      <c r="A1190" t="str">
        <f>Table15[[#This Row],[Name]]</f>
        <v>FS_BiplaneRudder</v>
      </c>
      <c r="B1190" t="str">
        <f>IF(VLOOKUP($A1190,Parts!$A:$AM,B$1,0)="X",S$2,"")</f>
        <v/>
      </c>
      <c r="C1190" t="str">
        <f>IF(VLOOKUP($A1190,Parts!$A:$AM,C$1,0)="X",T$2,"")</f>
        <v/>
      </c>
      <c r="D1190" t="str">
        <f>IF(VLOOKUP($A1190,Parts!$A:$AM,D$1,0)="X",U$2,"")</f>
        <v/>
      </c>
      <c r="E1190" t="str">
        <f>IF(VLOOKUP($A1190,Parts!$A:$AM,E$1,0)="X",V$2,"")</f>
        <v/>
      </c>
      <c r="F1190" t="str">
        <f>IF(VLOOKUP($A1190,Parts!$A:$AM,F$1,0)="X",W$2,"")</f>
        <v/>
      </c>
      <c r="G1190" t="str">
        <f>IF(VLOOKUP($A1190,Parts!$A:$AM,G$1,0)="X",X$2,"")</f>
        <v/>
      </c>
      <c r="H1190" t="str">
        <f>IF(VLOOKUP($A1190,Parts!$A:$AM,H$1,0)="X",Y$2,"")</f>
        <v/>
      </c>
      <c r="I1190" t="str">
        <f>IF(VLOOKUP($A1190,Parts!$A:$AM,I$1,0)="X",Z$2,"")</f>
        <v/>
      </c>
      <c r="J1190" t="str">
        <f>IF(VLOOKUP($A1190,Parts!$A:$AM,J$1,0)="X",AA$2,"")</f>
        <v/>
      </c>
      <c r="K1190" t="str">
        <f>IF(VLOOKUP($A1190,Parts!$A:$AM,K$1,0)="X",AB$2,"")</f>
        <v/>
      </c>
      <c r="L1190" t="str">
        <f>IF(VLOOKUP($A1190,Parts!$A:$AM,L$1,0)="X",AC$2,"")</f>
        <v/>
      </c>
      <c r="M1190" t="str">
        <f>IF(VLOOKUP($A1190,Parts!$A:$AM,M$1,0)="X",AD$2,"")</f>
        <v/>
      </c>
      <c r="N1190" t="str">
        <f>IF(VLOOKUP($A1190,Parts!$A:$AM,N$1,0)="X",AE$2,"")</f>
        <v/>
      </c>
      <c r="O1190" t="str">
        <f>IF(VLOOKUP($A1190,Parts!$A:$AM,O$1,0)="X",AF$2,"")</f>
        <v/>
      </c>
      <c r="P1190" t="str">
        <f t="shared" si="19"/>
        <v/>
      </c>
    </row>
    <row r="1191" spans="1:16" x14ac:dyDescent="0.25">
      <c r="A1191" t="str">
        <f>Table15[[#This Row],[Name]]</f>
        <v>FSfloatGearbay</v>
      </c>
      <c r="B1191" t="str">
        <f>IF(VLOOKUP($A1191,Parts!$A:$AM,B$1,0)="X",S$2,"")</f>
        <v/>
      </c>
      <c r="C1191" t="str">
        <f>IF(VLOOKUP($A1191,Parts!$A:$AM,C$1,0)="X",T$2,"")</f>
        <v/>
      </c>
      <c r="D1191" t="str">
        <f>IF(VLOOKUP($A1191,Parts!$A:$AM,D$1,0)="X",U$2,"")</f>
        <v/>
      </c>
      <c r="E1191" t="str">
        <f>IF(VLOOKUP($A1191,Parts!$A:$AM,E$1,0)="X",V$2,"")</f>
        <v/>
      </c>
      <c r="F1191" t="str">
        <f>IF(VLOOKUP($A1191,Parts!$A:$AM,F$1,0)="X",W$2,"")</f>
        <v/>
      </c>
      <c r="G1191" t="str">
        <f>IF(VLOOKUP($A1191,Parts!$A:$AM,G$1,0)="X",X$2,"")</f>
        <v/>
      </c>
      <c r="H1191" t="str">
        <f>IF(VLOOKUP($A1191,Parts!$A:$AM,H$1,0)="X",Y$2,"")</f>
        <v/>
      </c>
      <c r="I1191" t="str">
        <f>IF(VLOOKUP($A1191,Parts!$A:$AM,I$1,0)="X",Z$2,"")</f>
        <v/>
      </c>
      <c r="J1191" t="str">
        <f>IF(VLOOKUP($A1191,Parts!$A:$AM,J$1,0)="X",AA$2,"")</f>
        <v/>
      </c>
      <c r="K1191" t="str">
        <f>IF(VLOOKUP($A1191,Parts!$A:$AM,K$1,0)="X",AB$2,"")</f>
        <v/>
      </c>
      <c r="L1191" t="str">
        <f>IF(VLOOKUP($A1191,Parts!$A:$AM,L$1,0)="X",AC$2,"")</f>
        <v/>
      </c>
      <c r="M1191" t="str">
        <f>IF(VLOOKUP($A1191,Parts!$A:$AM,M$1,0)="X",AD$2,"")</f>
        <v/>
      </c>
      <c r="N1191" t="str">
        <f>IF(VLOOKUP($A1191,Parts!$A:$AM,N$1,0)="X",AE$2,"")</f>
        <v/>
      </c>
      <c r="O1191" t="str">
        <f>IF(VLOOKUP($A1191,Parts!$A:$AM,O$1,0)="X",AF$2,"")</f>
        <v/>
      </c>
      <c r="P1191" t="str">
        <f t="shared" si="19"/>
        <v/>
      </c>
    </row>
    <row r="1192" spans="1:16" x14ac:dyDescent="0.25">
      <c r="A1192" t="str">
        <f>Table15[[#This Row],[Name]]</f>
        <v>FSfloatEnd</v>
      </c>
      <c r="B1192" t="str">
        <f>IF(VLOOKUP($A1192,Parts!$A:$AM,B$1,0)="X",S$2,"")</f>
        <v/>
      </c>
      <c r="C1192" t="str">
        <f>IF(VLOOKUP($A1192,Parts!$A:$AM,C$1,0)="X",T$2,"")</f>
        <v/>
      </c>
      <c r="D1192" t="str">
        <f>IF(VLOOKUP($A1192,Parts!$A:$AM,D$1,0)="X",U$2,"")</f>
        <v/>
      </c>
      <c r="E1192" t="str">
        <f>IF(VLOOKUP($A1192,Parts!$A:$AM,E$1,0)="X",V$2,"")</f>
        <v/>
      </c>
      <c r="F1192" t="str">
        <f>IF(VLOOKUP($A1192,Parts!$A:$AM,F$1,0)="X",W$2,"")</f>
        <v/>
      </c>
      <c r="G1192" t="str">
        <f>IF(VLOOKUP($A1192,Parts!$A:$AM,G$1,0)="X",X$2,"")</f>
        <v/>
      </c>
      <c r="H1192" t="str">
        <f>IF(VLOOKUP($A1192,Parts!$A:$AM,H$1,0)="X",Y$2,"")</f>
        <v/>
      </c>
      <c r="I1192" t="str">
        <f>IF(VLOOKUP($A1192,Parts!$A:$AM,I$1,0)="X",Z$2,"")</f>
        <v/>
      </c>
      <c r="J1192" t="str">
        <f>IF(VLOOKUP($A1192,Parts!$A:$AM,J$1,0)="X",AA$2,"")</f>
        <v/>
      </c>
      <c r="K1192" t="str">
        <f>IF(VLOOKUP($A1192,Parts!$A:$AM,K$1,0)="X",AB$2,"")</f>
        <v/>
      </c>
      <c r="L1192" t="str">
        <f>IF(VLOOKUP($A1192,Parts!$A:$AM,L$1,0)="X",AC$2,"")</f>
        <v/>
      </c>
      <c r="M1192" t="str">
        <f>IF(VLOOKUP($A1192,Parts!$A:$AM,M$1,0)="X",AD$2,"")</f>
        <v/>
      </c>
      <c r="N1192" t="str">
        <f>IF(VLOOKUP($A1192,Parts!$A:$AM,N$1,0)="X",AE$2,"")</f>
        <v/>
      </c>
      <c r="O1192" t="str">
        <f>IF(VLOOKUP($A1192,Parts!$A:$AM,O$1,0)="X",AF$2,"")</f>
        <v/>
      </c>
      <c r="P1192" t="str">
        <f t="shared" si="19"/>
        <v/>
      </c>
    </row>
    <row r="1193" spans="1:16" x14ac:dyDescent="0.25">
      <c r="A1193" t="str">
        <f>Table15[[#This Row],[Name]]</f>
        <v>FSfloatStraight</v>
      </c>
      <c r="B1193" t="str">
        <f>IF(VLOOKUP($A1193,Parts!$A:$AM,B$1,0)="X",S$2,"")</f>
        <v/>
      </c>
      <c r="C1193" t="str">
        <f>IF(VLOOKUP($A1193,Parts!$A:$AM,C$1,0)="X",T$2,"")</f>
        <v/>
      </c>
      <c r="D1193" t="str">
        <f>IF(VLOOKUP($A1193,Parts!$A:$AM,D$1,0)="X",U$2,"")</f>
        <v/>
      </c>
      <c r="E1193" t="str">
        <f>IF(VLOOKUP($A1193,Parts!$A:$AM,E$1,0)="X",V$2,"")</f>
        <v/>
      </c>
      <c r="F1193" t="str">
        <f>IF(VLOOKUP($A1193,Parts!$A:$AM,F$1,0)="X",W$2,"")</f>
        <v/>
      </c>
      <c r="G1193" t="str">
        <f>IF(VLOOKUP($A1193,Parts!$A:$AM,G$1,0)="X",X$2,"")</f>
        <v/>
      </c>
      <c r="H1193" t="str">
        <f>IF(VLOOKUP($A1193,Parts!$A:$AM,H$1,0)="X",Y$2,"")</f>
        <v/>
      </c>
      <c r="I1193" t="str">
        <f>IF(VLOOKUP($A1193,Parts!$A:$AM,I$1,0)="X",Z$2,"")</f>
        <v/>
      </c>
      <c r="J1193" t="str">
        <f>IF(VLOOKUP($A1193,Parts!$A:$AM,J$1,0)="X",AA$2,"")</f>
        <v/>
      </c>
      <c r="K1193" t="str">
        <f>IF(VLOOKUP($A1193,Parts!$A:$AM,K$1,0)="X",AB$2,"")</f>
        <v/>
      </c>
      <c r="L1193" t="str">
        <f>IF(VLOOKUP($A1193,Parts!$A:$AM,L$1,0)="X",AC$2,"")</f>
        <v/>
      </c>
      <c r="M1193" t="str">
        <f>IF(VLOOKUP($A1193,Parts!$A:$AM,M$1,0)="X",AD$2,"")</f>
        <v/>
      </c>
      <c r="N1193" t="str">
        <f>IF(VLOOKUP($A1193,Parts!$A:$AM,N$1,0)="X",AE$2,"")</f>
        <v/>
      </c>
      <c r="O1193" t="str">
        <f>IF(VLOOKUP($A1193,Parts!$A:$AM,O$1,0)="X",AF$2,"")</f>
        <v/>
      </c>
      <c r="P1193" t="str">
        <f t="shared" si="19"/>
        <v/>
      </c>
    </row>
    <row r="1194" spans="1:16" x14ac:dyDescent="0.25">
      <c r="A1194" t="str">
        <f>Table15[[#This Row],[Name]]</f>
        <v>FSfloatStrut</v>
      </c>
      <c r="B1194" t="str">
        <f>IF(VLOOKUP($A1194,Parts!$A:$AM,B$1,0)="X",S$2,"")</f>
        <v/>
      </c>
      <c r="C1194" t="str">
        <f>IF(VLOOKUP($A1194,Parts!$A:$AM,C$1,0)="X",T$2,"")</f>
        <v/>
      </c>
      <c r="D1194" t="str">
        <f>IF(VLOOKUP($A1194,Parts!$A:$AM,D$1,0)="X",U$2,"")</f>
        <v/>
      </c>
      <c r="E1194" t="str">
        <f>IF(VLOOKUP($A1194,Parts!$A:$AM,E$1,0)="X",V$2,"")</f>
        <v/>
      </c>
      <c r="F1194" t="str">
        <f>IF(VLOOKUP($A1194,Parts!$A:$AM,F$1,0)="X",W$2,"")</f>
        <v/>
      </c>
      <c r="G1194" t="str">
        <f>IF(VLOOKUP($A1194,Parts!$A:$AM,G$1,0)="X",X$2,"")</f>
        <v/>
      </c>
      <c r="H1194" t="str">
        <f>IF(VLOOKUP($A1194,Parts!$A:$AM,H$1,0)="X",Y$2,"")</f>
        <v/>
      </c>
      <c r="I1194" t="str">
        <f>IF(VLOOKUP($A1194,Parts!$A:$AM,I$1,0)="X",Z$2,"")</f>
        <v/>
      </c>
      <c r="J1194" t="str">
        <f>IF(VLOOKUP($A1194,Parts!$A:$AM,J$1,0)="X",AA$2,"")</f>
        <v/>
      </c>
      <c r="K1194" t="str">
        <f>IF(VLOOKUP($A1194,Parts!$A:$AM,K$1,0)="X",AB$2,"")</f>
        <v/>
      </c>
      <c r="L1194" t="str">
        <f>IF(VLOOKUP($A1194,Parts!$A:$AM,L$1,0)="X",AC$2,"")</f>
        <v/>
      </c>
      <c r="M1194" t="str">
        <f>IF(VLOOKUP($A1194,Parts!$A:$AM,M$1,0)="X",AD$2,"")</f>
        <v/>
      </c>
      <c r="N1194" t="str">
        <f>IF(VLOOKUP($A1194,Parts!$A:$AM,N$1,0)="X",AE$2,"")</f>
        <v/>
      </c>
      <c r="O1194" t="str">
        <f>IF(VLOOKUP($A1194,Parts!$A:$AM,O$1,0)="X",AF$2,"")</f>
        <v/>
      </c>
      <c r="P1194" t="str">
        <f t="shared" si="19"/>
        <v/>
      </c>
    </row>
    <row r="1195" spans="1:16" x14ac:dyDescent="0.25">
      <c r="A1195" t="str">
        <f>Table15[[#This Row],[Name]]</f>
        <v>FSfloatEndTail</v>
      </c>
      <c r="B1195" t="str">
        <f>IF(VLOOKUP($A1195,Parts!$A:$AM,B$1,0)="X",S$2,"")</f>
        <v/>
      </c>
      <c r="C1195" t="str">
        <f>IF(VLOOKUP($A1195,Parts!$A:$AM,C$1,0)="X",T$2,"")</f>
        <v/>
      </c>
      <c r="D1195" t="str">
        <f>IF(VLOOKUP($A1195,Parts!$A:$AM,D$1,0)="X",U$2,"")</f>
        <v/>
      </c>
      <c r="E1195" t="str">
        <f>IF(VLOOKUP($A1195,Parts!$A:$AM,E$1,0)="X",V$2,"")</f>
        <v/>
      </c>
      <c r="F1195" t="str">
        <f>IF(VLOOKUP($A1195,Parts!$A:$AM,F$1,0)="X",W$2,"")</f>
        <v/>
      </c>
      <c r="G1195" t="str">
        <f>IF(VLOOKUP($A1195,Parts!$A:$AM,G$1,0)="X",X$2,"")</f>
        <v/>
      </c>
      <c r="H1195" t="str">
        <f>IF(VLOOKUP($A1195,Parts!$A:$AM,H$1,0)="X",Y$2,"")</f>
        <v/>
      </c>
      <c r="I1195" t="str">
        <f>IF(VLOOKUP($A1195,Parts!$A:$AM,I$1,0)="X",Z$2,"")</f>
        <v/>
      </c>
      <c r="J1195" t="str">
        <f>IF(VLOOKUP($A1195,Parts!$A:$AM,J$1,0)="X",AA$2,"")</f>
        <v/>
      </c>
      <c r="K1195" t="str">
        <f>IF(VLOOKUP($A1195,Parts!$A:$AM,K$1,0)="X",AB$2,"")</f>
        <v/>
      </c>
      <c r="L1195" t="str">
        <f>IF(VLOOKUP($A1195,Parts!$A:$AM,L$1,0)="X",AC$2,"")</f>
        <v/>
      </c>
      <c r="M1195" t="str">
        <f>IF(VLOOKUP($A1195,Parts!$A:$AM,M$1,0)="X",AD$2,"")</f>
        <v/>
      </c>
      <c r="N1195" t="str">
        <f>IF(VLOOKUP($A1195,Parts!$A:$AM,N$1,0)="X",AE$2,"")</f>
        <v/>
      </c>
      <c r="O1195" t="str">
        <f>IF(VLOOKUP($A1195,Parts!$A:$AM,O$1,0)="X",AF$2,"")</f>
        <v/>
      </c>
      <c r="P1195" t="str">
        <f t="shared" si="19"/>
        <v/>
      </c>
    </row>
    <row r="1196" spans="1:16" x14ac:dyDescent="0.25">
      <c r="A1196" t="str">
        <f>Table15[[#This Row],[Name]]</f>
        <v>FS_BiplaneSkid</v>
      </c>
      <c r="B1196" t="str">
        <f>IF(VLOOKUP($A1196,Parts!$A:$AM,B$1,0)="X",S$2,"")</f>
        <v/>
      </c>
      <c r="C1196" t="str">
        <f>IF(VLOOKUP($A1196,Parts!$A:$AM,C$1,0)="X",T$2,"")</f>
        <v/>
      </c>
      <c r="D1196" t="str">
        <f>IF(VLOOKUP($A1196,Parts!$A:$AM,D$1,0)="X",U$2,"")</f>
        <v/>
      </c>
      <c r="E1196" t="str">
        <f>IF(VLOOKUP($A1196,Parts!$A:$AM,E$1,0)="X",V$2,"")</f>
        <v/>
      </c>
      <c r="F1196" t="str">
        <f>IF(VLOOKUP($A1196,Parts!$A:$AM,F$1,0)="X",W$2,"")</f>
        <v/>
      </c>
      <c r="G1196" t="str">
        <f>IF(VLOOKUP($A1196,Parts!$A:$AM,G$1,0)="X",X$2,"")</f>
        <v/>
      </c>
      <c r="H1196" t="str">
        <f>IF(VLOOKUP($A1196,Parts!$A:$AM,H$1,0)="X",Y$2,"")</f>
        <v/>
      </c>
      <c r="I1196" t="str">
        <f>IF(VLOOKUP($A1196,Parts!$A:$AM,I$1,0)="X",Z$2,"")</f>
        <v/>
      </c>
      <c r="J1196" t="str">
        <f>IF(VLOOKUP($A1196,Parts!$A:$AM,J$1,0)="X",AA$2,"")</f>
        <v/>
      </c>
      <c r="K1196" t="str">
        <f>IF(VLOOKUP($A1196,Parts!$A:$AM,K$1,0)="X",AB$2,"")</f>
        <v/>
      </c>
      <c r="L1196" t="str">
        <f>IF(VLOOKUP($A1196,Parts!$A:$AM,L$1,0)="X",AC$2,"")</f>
        <v/>
      </c>
      <c r="M1196" t="str">
        <f>IF(VLOOKUP($A1196,Parts!$A:$AM,M$1,0)="X",AD$2,"")</f>
        <v/>
      </c>
      <c r="N1196" t="str">
        <f>IF(VLOOKUP($A1196,Parts!$A:$AM,N$1,0)="X",AE$2,"")</f>
        <v/>
      </c>
      <c r="O1196" t="str">
        <f>IF(VLOOKUP($A1196,Parts!$A:$AM,O$1,0)="X",AF$2,"")</f>
        <v/>
      </c>
      <c r="P1196" t="str">
        <f t="shared" si="19"/>
        <v/>
      </c>
    </row>
    <row r="1197" spans="1:16" x14ac:dyDescent="0.25">
      <c r="A1197" t="str">
        <f>Table15[[#This Row],[Name]]</f>
        <v>FS_BiplaneWingCenter</v>
      </c>
      <c r="B1197" t="str">
        <f>IF(VLOOKUP($A1197,Parts!$A:$AM,B$1,0)="X",S$2,"")</f>
        <v/>
      </c>
      <c r="C1197" t="str">
        <f>IF(VLOOKUP($A1197,Parts!$A:$AM,C$1,0)="X",T$2,"")</f>
        <v/>
      </c>
      <c r="D1197" t="str">
        <f>IF(VLOOKUP($A1197,Parts!$A:$AM,D$1,0)="X",U$2,"")</f>
        <v/>
      </c>
      <c r="E1197" t="str">
        <f>IF(VLOOKUP($A1197,Parts!$A:$AM,E$1,0)="X",V$2,"")</f>
        <v/>
      </c>
      <c r="F1197" t="str">
        <f>IF(VLOOKUP($A1197,Parts!$A:$AM,F$1,0)="X",W$2,"")</f>
        <v/>
      </c>
      <c r="G1197" t="str">
        <f>IF(VLOOKUP($A1197,Parts!$A:$AM,G$1,0)="X",X$2,"")</f>
        <v/>
      </c>
      <c r="H1197" t="str">
        <f>IF(VLOOKUP($A1197,Parts!$A:$AM,H$1,0)="X",Y$2,"")</f>
        <v/>
      </c>
      <c r="I1197" t="str">
        <f>IF(VLOOKUP($A1197,Parts!$A:$AM,I$1,0)="X",Z$2,"")</f>
        <v/>
      </c>
      <c r="J1197" t="str">
        <f>IF(VLOOKUP($A1197,Parts!$A:$AM,J$1,0)="X",AA$2,"")</f>
        <v/>
      </c>
      <c r="K1197" t="str">
        <f>IF(VLOOKUP($A1197,Parts!$A:$AM,K$1,0)="X",AB$2,"")</f>
        <v/>
      </c>
      <c r="L1197" t="str">
        <f>IF(VLOOKUP($A1197,Parts!$A:$AM,L$1,0)="X",AC$2,"")</f>
        <v/>
      </c>
      <c r="M1197" t="str">
        <f>IF(VLOOKUP($A1197,Parts!$A:$AM,M$1,0)="X",AD$2,"")</f>
        <v/>
      </c>
      <c r="N1197" t="str">
        <f>IF(VLOOKUP($A1197,Parts!$A:$AM,N$1,0)="X",AE$2,"")</f>
        <v/>
      </c>
      <c r="O1197" t="str">
        <f>IF(VLOOKUP($A1197,Parts!$A:$AM,O$1,0)="X",AF$2,"")</f>
        <v/>
      </c>
      <c r="P1197" t="str">
        <f t="shared" si="19"/>
        <v/>
      </c>
    </row>
    <row r="1198" spans="1:16" x14ac:dyDescent="0.25">
      <c r="A1198" t="str">
        <f>Table15[[#This Row],[Name]]</f>
        <v>FS_BiplaneWingMain</v>
      </c>
      <c r="B1198" t="str">
        <f>IF(VLOOKUP($A1198,Parts!$A:$AM,B$1,0)="X",S$2,"")</f>
        <v/>
      </c>
      <c r="C1198" t="str">
        <f>IF(VLOOKUP($A1198,Parts!$A:$AM,C$1,0)="X",T$2,"")</f>
        <v/>
      </c>
      <c r="D1198" t="str">
        <f>IF(VLOOKUP($A1198,Parts!$A:$AM,D$1,0)="X",U$2,"")</f>
        <v/>
      </c>
      <c r="E1198" t="str">
        <f>IF(VLOOKUP($A1198,Parts!$A:$AM,E$1,0)="X",V$2,"")</f>
        <v/>
      </c>
      <c r="F1198" t="str">
        <f>IF(VLOOKUP($A1198,Parts!$A:$AM,F$1,0)="X",W$2,"")</f>
        <v/>
      </c>
      <c r="G1198" t="str">
        <f>IF(VLOOKUP($A1198,Parts!$A:$AM,G$1,0)="X",X$2,"")</f>
        <v/>
      </c>
      <c r="H1198" t="str">
        <f>IF(VLOOKUP($A1198,Parts!$A:$AM,H$1,0)="X",Y$2,"")</f>
        <v/>
      </c>
      <c r="I1198" t="str">
        <f>IF(VLOOKUP($A1198,Parts!$A:$AM,I$1,0)="X",Z$2,"")</f>
        <v/>
      </c>
      <c r="J1198" t="str">
        <f>IF(VLOOKUP($A1198,Parts!$A:$AM,J$1,0)="X",AA$2,"")</f>
        <v/>
      </c>
      <c r="K1198" t="str">
        <f>IF(VLOOKUP($A1198,Parts!$A:$AM,K$1,0)="X",AB$2,"")</f>
        <v/>
      </c>
      <c r="L1198" t="str">
        <f>IF(VLOOKUP($A1198,Parts!$A:$AM,L$1,0)="X",AC$2,"")</f>
        <v/>
      </c>
      <c r="M1198" t="str">
        <f>IF(VLOOKUP($A1198,Parts!$A:$AM,M$1,0)="X",AD$2,"")</f>
        <v/>
      </c>
      <c r="N1198" t="str">
        <f>IF(VLOOKUP($A1198,Parts!$A:$AM,N$1,0)="X",AE$2,"")</f>
        <v/>
      </c>
      <c r="O1198" t="str">
        <f>IF(VLOOKUP($A1198,Parts!$A:$AM,O$1,0)="X",AF$2,"")</f>
        <v/>
      </c>
      <c r="P1198" t="str">
        <f t="shared" si="19"/>
        <v/>
      </c>
    </row>
    <row r="1199" spans="1:16" x14ac:dyDescent="0.25">
      <c r="A1199" t="str">
        <f>Table15[[#This Row],[Name]]</f>
        <v>FS_BiplaneWingRound</v>
      </c>
      <c r="B1199" t="str">
        <f>IF(VLOOKUP($A1199,Parts!$A:$AM,B$1,0)="X",S$2,"")</f>
        <v/>
      </c>
      <c r="C1199" t="str">
        <f>IF(VLOOKUP($A1199,Parts!$A:$AM,C$1,0)="X",T$2,"")</f>
        <v/>
      </c>
      <c r="D1199" t="str">
        <f>IF(VLOOKUP($A1199,Parts!$A:$AM,D$1,0)="X",U$2,"")</f>
        <v/>
      </c>
      <c r="E1199" t="str">
        <f>IF(VLOOKUP($A1199,Parts!$A:$AM,E$1,0)="X",V$2,"")</f>
        <v/>
      </c>
      <c r="F1199" t="str">
        <f>IF(VLOOKUP($A1199,Parts!$A:$AM,F$1,0)="X",W$2,"")</f>
        <v/>
      </c>
      <c r="G1199" t="str">
        <f>IF(VLOOKUP($A1199,Parts!$A:$AM,G$1,0)="X",X$2,"")</f>
        <v/>
      </c>
      <c r="H1199" t="str">
        <f>IF(VLOOKUP($A1199,Parts!$A:$AM,H$1,0)="X",Y$2,"")</f>
        <v/>
      </c>
      <c r="I1199" t="str">
        <f>IF(VLOOKUP($A1199,Parts!$A:$AM,I$1,0)="X",Z$2,"")</f>
        <v/>
      </c>
      <c r="J1199" t="str">
        <f>IF(VLOOKUP($A1199,Parts!$A:$AM,J$1,0)="X",AA$2,"")</f>
        <v/>
      </c>
      <c r="K1199" t="str">
        <f>IF(VLOOKUP($A1199,Parts!$A:$AM,K$1,0)="X",AB$2,"")</f>
        <v/>
      </c>
      <c r="L1199" t="str">
        <f>IF(VLOOKUP($A1199,Parts!$A:$AM,L$1,0)="X",AC$2,"")</f>
        <v/>
      </c>
      <c r="M1199" t="str">
        <f>IF(VLOOKUP($A1199,Parts!$A:$AM,M$1,0)="X",AD$2,"")</f>
        <v/>
      </c>
      <c r="N1199" t="str">
        <f>IF(VLOOKUP($A1199,Parts!$A:$AM,N$1,0)="X",AE$2,"")</f>
        <v/>
      </c>
      <c r="O1199" t="str">
        <f>IF(VLOOKUP($A1199,Parts!$A:$AM,O$1,0)="X",AF$2,"")</f>
        <v/>
      </c>
      <c r="P1199" t="str">
        <f t="shared" si="19"/>
        <v/>
      </c>
    </row>
    <row r="1200" spans="1:16" x14ac:dyDescent="0.25">
      <c r="A1200" t="str">
        <f>Table15[[#This Row],[Name]]</f>
        <v>FS_BiplaneWingShort</v>
      </c>
      <c r="B1200" t="str">
        <f>IF(VLOOKUP($A1200,Parts!$A:$AM,B$1,0)="X",S$2,"")</f>
        <v/>
      </c>
      <c r="C1200" t="str">
        <f>IF(VLOOKUP($A1200,Parts!$A:$AM,C$1,0)="X",T$2,"")</f>
        <v/>
      </c>
      <c r="D1200" t="str">
        <f>IF(VLOOKUP($A1200,Parts!$A:$AM,D$1,0)="X",U$2,"")</f>
        <v/>
      </c>
      <c r="E1200" t="str">
        <f>IF(VLOOKUP($A1200,Parts!$A:$AM,E$1,0)="X",V$2,"")</f>
        <v/>
      </c>
      <c r="F1200" t="str">
        <f>IF(VLOOKUP($A1200,Parts!$A:$AM,F$1,0)="X",W$2,"")</f>
        <v/>
      </c>
      <c r="G1200" t="str">
        <f>IF(VLOOKUP($A1200,Parts!$A:$AM,G$1,0)="X",X$2,"")</f>
        <v/>
      </c>
      <c r="H1200" t="str">
        <f>IF(VLOOKUP($A1200,Parts!$A:$AM,H$1,0)="X",Y$2,"")</f>
        <v/>
      </c>
      <c r="I1200" t="str">
        <f>IF(VLOOKUP($A1200,Parts!$A:$AM,I$1,0)="X",Z$2,"")</f>
        <v/>
      </c>
      <c r="J1200" t="str">
        <f>IF(VLOOKUP($A1200,Parts!$A:$AM,J$1,0)="X",AA$2,"")</f>
        <v/>
      </c>
      <c r="K1200" t="str">
        <f>IF(VLOOKUP($A1200,Parts!$A:$AM,K$1,0)="X",AB$2,"")</f>
        <v/>
      </c>
      <c r="L1200" t="str">
        <f>IF(VLOOKUP($A1200,Parts!$A:$AM,L$1,0)="X",AC$2,"")</f>
        <v/>
      </c>
      <c r="M1200" t="str">
        <f>IF(VLOOKUP($A1200,Parts!$A:$AM,M$1,0)="X",AD$2,"")</f>
        <v/>
      </c>
      <c r="N1200" t="str">
        <f>IF(VLOOKUP($A1200,Parts!$A:$AM,N$1,0)="X",AE$2,"")</f>
        <v/>
      </c>
      <c r="O1200" t="str">
        <f>IF(VLOOKUP($A1200,Parts!$A:$AM,O$1,0)="X",AF$2,"")</f>
        <v/>
      </c>
      <c r="P1200" t="str">
        <f t="shared" si="19"/>
        <v/>
      </c>
    </row>
    <row r="1201" spans="1:16" x14ac:dyDescent="0.25">
      <c r="A1201" t="str">
        <f>Table15[[#This Row],[Name]]</f>
        <v>FS_BiplaneWingTip</v>
      </c>
      <c r="B1201" t="str">
        <f>IF(VLOOKUP($A1201,Parts!$A:$AM,B$1,0)="X",S$2,"")</f>
        <v/>
      </c>
      <c r="C1201" t="str">
        <f>IF(VLOOKUP($A1201,Parts!$A:$AM,C$1,0)="X",T$2,"")</f>
        <v/>
      </c>
      <c r="D1201" t="str">
        <f>IF(VLOOKUP($A1201,Parts!$A:$AM,D$1,0)="X",U$2,"")</f>
        <v/>
      </c>
      <c r="E1201" t="str">
        <f>IF(VLOOKUP($A1201,Parts!$A:$AM,E$1,0)="X",V$2,"")</f>
        <v/>
      </c>
      <c r="F1201" t="str">
        <f>IF(VLOOKUP($A1201,Parts!$A:$AM,F$1,0)="X",W$2,"")</f>
        <v/>
      </c>
      <c r="G1201" t="str">
        <f>IF(VLOOKUP($A1201,Parts!$A:$AM,G$1,0)="X",X$2,"")</f>
        <v/>
      </c>
      <c r="H1201" t="str">
        <f>IF(VLOOKUP($A1201,Parts!$A:$AM,H$1,0)="X",Y$2,"")</f>
        <v/>
      </c>
      <c r="I1201" t="str">
        <f>IF(VLOOKUP($A1201,Parts!$A:$AM,I$1,0)="X",Z$2,"")</f>
        <v/>
      </c>
      <c r="J1201" t="str">
        <f>IF(VLOOKUP($A1201,Parts!$A:$AM,J$1,0)="X",AA$2,"")</f>
        <v/>
      </c>
      <c r="K1201" t="str">
        <f>IF(VLOOKUP($A1201,Parts!$A:$AM,K$1,0)="X",AB$2,"")</f>
        <v/>
      </c>
      <c r="L1201" t="str">
        <f>IF(VLOOKUP($A1201,Parts!$A:$AM,L$1,0)="X",AC$2,"")</f>
        <v/>
      </c>
      <c r="M1201" t="str">
        <f>IF(VLOOKUP($A1201,Parts!$A:$AM,M$1,0)="X",AD$2,"")</f>
        <v/>
      </c>
      <c r="N1201" t="str">
        <f>IF(VLOOKUP($A1201,Parts!$A:$AM,N$1,0)="X",AE$2,"")</f>
        <v/>
      </c>
      <c r="O1201" t="str">
        <f>IF(VLOOKUP($A1201,Parts!$A:$AM,O$1,0)="X",AF$2,"")</f>
        <v/>
      </c>
      <c r="P1201" t="str">
        <f t="shared" si="19"/>
        <v/>
      </c>
    </row>
    <row r="1202" spans="1:16" x14ac:dyDescent="0.25">
      <c r="A1202" t="str">
        <f>Table15[[#This Row],[Name]]</f>
        <v>RLA_small_LFO_tank0</v>
      </c>
      <c r="B1202" t="str">
        <f>IF(VLOOKUP($A1202,Parts!$A:$AM,B$1,0)="X",S$2,"")</f>
        <v/>
      </c>
      <c r="C1202" t="str">
        <f>IF(VLOOKUP($A1202,Parts!$A:$AM,C$1,0)="X",T$2,"")</f>
        <v/>
      </c>
      <c r="D1202" t="str">
        <f>IF(VLOOKUP($A1202,Parts!$A:$AM,D$1,0)="X",U$2,"")</f>
        <v/>
      </c>
      <c r="E1202" t="str">
        <f>IF(VLOOKUP($A1202,Parts!$A:$AM,E$1,0)="X",V$2,"")</f>
        <v/>
      </c>
      <c r="F1202" t="str">
        <f>IF(VLOOKUP($A1202,Parts!$A:$AM,F$1,0)="X",W$2,"")</f>
        <v/>
      </c>
      <c r="G1202" t="str">
        <f>IF(VLOOKUP($A1202,Parts!$A:$AM,G$1,0)="X",X$2,"")</f>
        <v/>
      </c>
      <c r="H1202" t="str">
        <f>IF(VLOOKUP($A1202,Parts!$A:$AM,H$1,0)="X",Y$2,"")</f>
        <v/>
      </c>
      <c r="I1202" t="str">
        <f>IF(VLOOKUP($A1202,Parts!$A:$AM,I$1,0)="X",Z$2,"")</f>
        <v/>
      </c>
      <c r="J1202" t="str">
        <f>IF(VLOOKUP($A1202,Parts!$A:$AM,J$1,0)="X",AA$2,"")</f>
        <v/>
      </c>
      <c r="K1202" t="str">
        <f>IF(VLOOKUP($A1202,Parts!$A:$AM,K$1,0)="X",AB$2,"")</f>
        <v/>
      </c>
      <c r="L1202" t="str">
        <f>IF(VLOOKUP($A1202,Parts!$A:$AM,L$1,0)="X",AC$2,"")</f>
        <v/>
      </c>
      <c r="M1202" t="str">
        <f>IF(VLOOKUP($A1202,Parts!$A:$AM,M$1,0)="X",AD$2,"")</f>
        <v/>
      </c>
      <c r="N1202" t="str">
        <f>IF(VLOOKUP($A1202,Parts!$A:$AM,N$1,0)="X",AE$2,"")</f>
        <v/>
      </c>
      <c r="O1202" t="str">
        <f>IF(VLOOKUP($A1202,Parts!$A:$AM,O$1,0)="X",AF$2,"")</f>
        <v/>
      </c>
      <c r="P1202" t="str">
        <f t="shared" si="19"/>
        <v/>
      </c>
    </row>
    <row r="1203" spans="1:16" x14ac:dyDescent="0.25">
      <c r="A1203" t="str">
        <f>Table15[[#This Row],[Name]]</f>
        <v>RLA_small_LFO_tank1</v>
      </c>
      <c r="B1203" t="str">
        <f>IF(VLOOKUP($A1203,Parts!$A:$AM,B$1,0)="X",S$2,"")</f>
        <v/>
      </c>
      <c r="C1203" t="str">
        <f>IF(VLOOKUP($A1203,Parts!$A:$AM,C$1,0)="X",T$2,"")</f>
        <v/>
      </c>
      <c r="D1203" t="str">
        <f>IF(VLOOKUP($A1203,Parts!$A:$AM,D$1,0)="X",U$2,"")</f>
        <v/>
      </c>
      <c r="E1203" t="str">
        <f>IF(VLOOKUP($A1203,Parts!$A:$AM,E$1,0)="X",V$2,"")</f>
        <v/>
      </c>
      <c r="F1203" t="str">
        <f>IF(VLOOKUP($A1203,Parts!$A:$AM,F$1,0)="X",W$2,"")</f>
        <v/>
      </c>
      <c r="G1203" t="str">
        <f>IF(VLOOKUP($A1203,Parts!$A:$AM,G$1,0)="X",X$2,"")</f>
        <v/>
      </c>
      <c r="H1203" t="str">
        <f>IF(VLOOKUP($A1203,Parts!$A:$AM,H$1,0)="X",Y$2,"")</f>
        <v/>
      </c>
      <c r="I1203" t="str">
        <f>IF(VLOOKUP($A1203,Parts!$A:$AM,I$1,0)="X",Z$2,"")</f>
        <v/>
      </c>
      <c r="J1203" t="str">
        <f>IF(VLOOKUP($A1203,Parts!$A:$AM,J$1,0)="X",AA$2,"")</f>
        <v/>
      </c>
      <c r="K1203" t="str">
        <f>IF(VLOOKUP($A1203,Parts!$A:$AM,K$1,0)="X",AB$2,"")</f>
        <v/>
      </c>
      <c r="L1203" t="str">
        <f>IF(VLOOKUP($A1203,Parts!$A:$AM,L$1,0)="X",AC$2,"")</f>
        <v/>
      </c>
      <c r="M1203" t="str">
        <f>IF(VLOOKUP($A1203,Parts!$A:$AM,M$1,0)="X",AD$2,"")</f>
        <v/>
      </c>
      <c r="N1203" t="str">
        <f>IF(VLOOKUP($A1203,Parts!$A:$AM,N$1,0)="X",AE$2,"")</f>
        <v/>
      </c>
      <c r="O1203" t="str">
        <f>IF(VLOOKUP($A1203,Parts!$A:$AM,O$1,0)="X",AF$2,"")</f>
        <v/>
      </c>
      <c r="P1203" t="str">
        <f t="shared" si="19"/>
        <v/>
      </c>
    </row>
    <row r="1204" spans="1:16" x14ac:dyDescent="0.25">
      <c r="A1204" t="str">
        <f>Table15[[#This Row],[Name]]</f>
        <v>RLA_small_LFO_tank2</v>
      </c>
      <c r="B1204" t="str">
        <f>IF(VLOOKUP($A1204,Parts!$A:$AM,B$1,0)="X",S$2,"")</f>
        <v/>
      </c>
      <c r="C1204" t="str">
        <f>IF(VLOOKUP($A1204,Parts!$A:$AM,C$1,0)="X",T$2,"")</f>
        <v/>
      </c>
      <c r="D1204" t="str">
        <f>IF(VLOOKUP($A1204,Parts!$A:$AM,D$1,0)="X",U$2,"")</f>
        <v/>
      </c>
      <c r="E1204" t="str">
        <f>IF(VLOOKUP($A1204,Parts!$A:$AM,E$1,0)="X",V$2,"")</f>
        <v/>
      </c>
      <c r="F1204" t="str">
        <f>IF(VLOOKUP($A1204,Parts!$A:$AM,F$1,0)="X",W$2,"")</f>
        <v/>
      </c>
      <c r="G1204" t="str">
        <f>IF(VLOOKUP($A1204,Parts!$A:$AM,G$1,0)="X",X$2,"")</f>
        <v/>
      </c>
      <c r="H1204" t="str">
        <f>IF(VLOOKUP($A1204,Parts!$A:$AM,H$1,0)="X",Y$2,"")</f>
        <v/>
      </c>
      <c r="I1204" t="str">
        <f>IF(VLOOKUP($A1204,Parts!$A:$AM,I$1,0)="X",Z$2,"")</f>
        <v/>
      </c>
      <c r="J1204" t="str">
        <f>IF(VLOOKUP($A1204,Parts!$A:$AM,J$1,0)="X",AA$2,"")</f>
        <v/>
      </c>
      <c r="K1204" t="str">
        <f>IF(VLOOKUP($A1204,Parts!$A:$AM,K$1,0)="X",AB$2,"")</f>
        <v/>
      </c>
      <c r="L1204" t="str">
        <f>IF(VLOOKUP($A1204,Parts!$A:$AM,L$1,0)="X",AC$2,"")</f>
        <v/>
      </c>
      <c r="M1204" t="str">
        <f>IF(VLOOKUP($A1204,Parts!$A:$AM,M$1,0)="X",AD$2,"")</f>
        <v/>
      </c>
      <c r="N1204" t="str">
        <f>IF(VLOOKUP($A1204,Parts!$A:$AM,N$1,0)="X",AE$2,"")</f>
        <v/>
      </c>
      <c r="O1204" t="str">
        <f>IF(VLOOKUP($A1204,Parts!$A:$AM,O$1,0)="X",AF$2,"")</f>
        <v/>
      </c>
      <c r="P1204" t="str">
        <f t="shared" si="19"/>
        <v/>
      </c>
    </row>
    <row r="1205" spans="1:16" x14ac:dyDescent="0.25">
      <c r="A1205" t="str">
        <f>Table15[[#This Row],[Name]]</f>
        <v>RLA_small_LFO_tank3</v>
      </c>
      <c r="B1205" t="str">
        <f>IF(VLOOKUP($A1205,Parts!$A:$AM,B$1,0)="X",S$2,"")</f>
        <v/>
      </c>
      <c r="C1205" t="str">
        <f>IF(VLOOKUP($A1205,Parts!$A:$AM,C$1,0)="X",T$2,"")</f>
        <v/>
      </c>
      <c r="D1205" t="str">
        <f>IF(VLOOKUP($A1205,Parts!$A:$AM,D$1,0)="X",U$2,"")</f>
        <v/>
      </c>
      <c r="E1205" t="str">
        <f>IF(VLOOKUP($A1205,Parts!$A:$AM,E$1,0)="X",V$2,"")</f>
        <v/>
      </c>
      <c r="F1205" t="str">
        <f>IF(VLOOKUP($A1205,Parts!$A:$AM,F$1,0)="X",W$2,"")</f>
        <v/>
      </c>
      <c r="G1205" t="str">
        <f>IF(VLOOKUP($A1205,Parts!$A:$AM,G$1,0)="X",X$2,"")</f>
        <v/>
      </c>
      <c r="H1205" t="str">
        <f>IF(VLOOKUP($A1205,Parts!$A:$AM,H$1,0)="X",Y$2,"")</f>
        <v/>
      </c>
      <c r="I1205" t="str">
        <f>IF(VLOOKUP($A1205,Parts!$A:$AM,I$1,0)="X",Z$2,"")</f>
        <v/>
      </c>
      <c r="J1205" t="str">
        <f>IF(VLOOKUP($A1205,Parts!$A:$AM,J$1,0)="X",AA$2,"")</f>
        <v/>
      </c>
      <c r="K1205" t="str">
        <f>IF(VLOOKUP($A1205,Parts!$A:$AM,K$1,0)="X",AB$2,"")</f>
        <v/>
      </c>
      <c r="L1205" t="str">
        <f>IF(VLOOKUP($A1205,Parts!$A:$AM,L$1,0)="X",AC$2,"")</f>
        <v/>
      </c>
      <c r="M1205" t="str">
        <f>IF(VLOOKUP($A1205,Parts!$A:$AM,M$1,0)="X",AD$2,"")</f>
        <v/>
      </c>
      <c r="N1205" t="str">
        <f>IF(VLOOKUP($A1205,Parts!$A:$AM,N$1,0)="X",AE$2,"")</f>
        <v/>
      </c>
      <c r="O1205" t="str">
        <f>IF(VLOOKUP($A1205,Parts!$A:$AM,O$1,0)="X",AF$2,"")</f>
        <v/>
      </c>
      <c r="P1205" t="str">
        <f t="shared" si="19"/>
        <v/>
      </c>
    </row>
    <row r="1206" spans="1:16" x14ac:dyDescent="0.25">
      <c r="A1206" t="str">
        <f>Table15[[#This Row],[Name]]</f>
        <v>RLA_small_LFO_tank4</v>
      </c>
      <c r="B1206" t="str">
        <f>IF(VLOOKUP($A1206,Parts!$A:$AM,B$1,0)="X",S$2,"")</f>
        <v/>
      </c>
      <c r="C1206" t="str">
        <f>IF(VLOOKUP($A1206,Parts!$A:$AM,C$1,0)="X",T$2,"")</f>
        <v/>
      </c>
      <c r="D1206" t="str">
        <f>IF(VLOOKUP($A1206,Parts!$A:$AM,D$1,0)="X",U$2,"")</f>
        <v/>
      </c>
      <c r="E1206" t="str">
        <f>IF(VLOOKUP($A1206,Parts!$A:$AM,E$1,0)="X",V$2,"")</f>
        <v/>
      </c>
      <c r="F1206" t="str">
        <f>IF(VLOOKUP($A1206,Parts!$A:$AM,F$1,0)="X",W$2,"")</f>
        <v/>
      </c>
      <c r="G1206" t="str">
        <f>IF(VLOOKUP($A1206,Parts!$A:$AM,G$1,0)="X",X$2,"")</f>
        <v/>
      </c>
      <c r="H1206" t="str">
        <f>IF(VLOOKUP($A1206,Parts!$A:$AM,H$1,0)="X",Y$2,"")</f>
        <v/>
      </c>
      <c r="I1206" t="str">
        <f>IF(VLOOKUP($A1206,Parts!$A:$AM,I$1,0)="X",Z$2,"")</f>
        <v/>
      </c>
      <c r="J1206" t="str">
        <f>IF(VLOOKUP($A1206,Parts!$A:$AM,J$1,0)="X",AA$2,"")</f>
        <v/>
      </c>
      <c r="K1206" t="str">
        <f>IF(VLOOKUP($A1206,Parts!$A:$AM,K$1,0)="X",AB$2,"")</f>
        <v/>
      </c>
      <c r="L1206" t="str">
        <f>IF(VLOOKUP($A1206,Parts!$A:$AM,L$1,0)="X",AC$2,"")</f>
        <v/>
      </c>
      <c r="M1206" t="str">
        <f>IF(VLOOKUP($A1206,Parts!$A:$AM,M$1,0)="X",AD$2,"")</f>
        <v/>
      </c>
      <c r="N1206" t="str">
        <f>IF(VLOOKUP($A1206,Parts!$A:$AM,N$1,0)="X",AE$2,"")</f>
        <v/>
      </c>
      <c r="O1206" t="str">
        <f>IF(VLOOKUP($A1206,Parts!$A:$AM,O$1,0)="X",AF$2,"")</f>
        <v/>
      </c>
      <c r="P1206" t="str">
        <f t="shared" si="19"/>
        <v/>
      </c>
    </row>
    <row r="1207" spans="1:16" x14ac:dyDescent="0.25">
      <c r="A1207" t="str">
        <f>Table15[[#This Row],[Name]]</f>
        <v>fuelLine</v>
      </c>
      <c r="B1207" t="str">
        <f>IF(VLOOKUP($A1207,Parts!$A:$AM,B$1,0)="X",S$2,"")</f>
        <v/>
      </c>
      <c r="C1207" t="str">
        <f>IF(VLOOKUP($A1207,Parts!$A:$AM,C$1,0)="X",T$2,"")</f>
        <v/>
      </c>
      <c r="D1207" t="str">
        <f>IF(VLOOKUP($A1207,Parts!$A:$AM,D$1,0)="X",U$2,"")</f>
        <v/>
      </c>
      <c r="E1207" t="str">
        <f>IF(VLOOKUP($A1207,Parts!$A:$AM,E$1,0)="X",V$2,"")</f>
        <v/>
      </c>
      <c r="F1207" t="str">
        <f>IF(VLOOKUP($A1207,Parts!$A:$AM,F$1,0)="X",W$2,"")</f>
        <v/>
      </c>
      <c r="G1207" t="str">
        <f>IF(VLOOKUP($A1207,Parts!$A:$AM,G$1,0)="X",X$2,"")</f>
        <v/>
      </c>
      <c r="H1207" t="str">
        <f>IF(VLOOKUP($A1207,Parts!$A:$AM,H$1,0)="X",Y$2,"")</f>
        <v/>
      </c>
      <c r="I1207" t="str">
        <f>IF(VLOOKUP($A1207,Parts!$A:$AM,I$1,0)="X",Z$2,"")</f>
        <v/>
      </c>
      <c r="J1207" t="str">
        <f>IF(VLOOKUP($A1207,Parts!$A:$AM,J$1,0)="X",AA$2,"")</f>
        <v/>
      </c>
      <c r="K1207" t="str">
        <f>IF(VLOOKUP($A1207,Parts!$A:$AM,K$1,0)="X",AB$2,"")</f>
        <v/>
      </c>
      <c r="L1207" t="str">
        <f>IF(VLOOKUP($A1207,Parts!$A:$AM,L$1,0)="X",AC$2,"")</f>
        <v/>
      </c>
      <c r="M1207" t="str">
        <f>IF(VLOOKUP($A1207,Parts!$A:$AM,M$1,0)="X",AD$2,"")</f>
        <v/>
      </c>
      <c r="N1207" t="str">
        <f>IF(VLOOKUP($A1207,Parts!$A:$AM,N$1,0)="X",AE$2,"")</f>
        <v/>
      </c>
      <c r="O1207" t="str">
        <f>IF(VLOOKUP($A1207,Parts!$A:$AM,O$1,0)="X",AF$2,"")</f>
        <v/>
      </c>
      <c r="P1207" t="str">
        <f t="shared" si="19"/>
        <v/>
      </c>
    </row>
    <row r="1208" spans="1:16" x14ac:dyDescent="0.25">
      <c r="A1208" t="str">
        <f>Table15[[#This Row],[Name]]</f>
        <v>RealISRU_Hex_FuelCell</v>
      </c>
      <c r="B1208" t="str">
        <f>IF(VLOOKUP($A1208,Parts!$A:$AM,B$1,0)="X",S$2,"")</f>
        <v/>
      </c>
      <c r="C1208" t="str">
        <f>IF(VLOOKUP($A1208,Parts!$A:$AM,C$1,0)="X",T$2,"")</f>
        <v/>
      </c>
      <c r="D1208" t="str">
        <f>IF(VLOOKUP($A1208,Parts!$A:$AM,D$1,0)="X",U$2,"")</f>
        <v/>
      </c>
      <c r="E1208" t="str">
        <f>IF(VLOOKUP($A1208,Parts!$A:$AM,E$1,0)="X",V$2,"")</f>
        <v/>
      </c>
      <c r="F1208" t="str">
        <f>IF(VLOOKUP($A1208,Parts!$A:$AM,F$1,0)="X",W$2,"")</f>
        <v/>
      </c>
      <c r="G1208" t="str">
        <f>IF(VLOOKUP($A1208,Parts!$A:$AM,G$1,0)="X",X$2,"")</f>
        <v/>
      </c>
      <c r="H1208" t="str">
        <f>IF(VLOOKUP($A1208,Parts!$A:$AM,H$1,0)="X",Y$2,"")</f>
        <v/>
      </c>
      <c r="I1208" t="str">
        <f>IF(VLOOKUP($A1208,Parts!$A:$AM,I$1,0)="X",Z$2,"")</f>
        <v/>
      </c>
      <c r="J1208" t="str">
        <f>IF(VLOOKUP($A1208,Parts!$A:$AM,J$1,0)="X",AA$2,"")</f>
        <v/>
      </c>
      <c r="K1208" t="str">
        <f>IF(VLOOKUP($A1208,Parts!$A:$AM,K$1,0)="X",AB$2,"")</f>
        <v/>
      </c>
      <c r="L1208" t="str">
        <f>IF(VLOOKUP($A1208,Parts!$A:$AM,L$1,0)="X",AC$2,"")</f>
        <v/>
      </c>
      <c r="M1208" t="str">
        <f>IF(VLOOKUP($A1208,Parts!$A:$AM,M$1,0)="X",AD$2,"")</f>
        <v/>
      </c>
      <c r="N1208" t="str">
        <f>IF(VLOOKUP($A1208,Parts!$A:$AM,N$1,0)="X",AE$2,"")</f>
        <v/>
      </c>
      <c r="O1208" t="str">
        <f>IF(VLOOKUP($A1208,Parts!$A:$AM,O$1,0)="X",AF$2,"")</f>
        <v/>
      </c>
      <c r="P1208" t="str">
        <f t="shared" si="19"/>
        <v/>
      </c>
    </row>
    <row r="1209" spans="1:16" x14ac:dyDescent="0.25">
      <c r="A1209" t="str">
        <f>Table15[[#This Row],[Name]]</f>
        <v>FuelCell</v>
      </c>
      <c r="B1209" t="str">
        <f>IF(VLOOKUP($A1209,Parts!$A:$AM,B$1,0)="X",S$2,"")</f>
        <v/>
      </c>
      <c r="C1209" t="str">
        <f>IF(VLOOKUP($A1209,Parts!$A:$AM,C$1,0)="X",T$2,"")</f>
        <v/>
      </c>
      <c r="D1209" t="str">
        <f>IF(VLOOKUP($A1209,Parts!$A:$AM,D$1,0)="X",U$2,"")</f>
        <v/>
      </c>
      <c r="E1209" t="str">
        <f>IF(VLOOKUP($A1209,Parts!$A:$AM,E$1,0)="X",V$2,"")</f>
        <v/>
      </c>
      <c r="F1209" t="str">
        <f>IF(VLOOKUP($A1209,Parts!$A:$AM,F$1,0)="X",W$2,"")</f>
        <v/>
      </c>
      <c r="G1209" t="str">
        <f>IF(VLOOKUP($A1209,Parts!$A:$AM,G$1,0)="X",X$2,"")</f>
        <v/>
      </c>
      <c r="H1209" t="str">
        <f>IF(VLOOKUP($A1209,Parts!$A:$AM,H$1,0)="X",Y$2,"")</f>
        <v/>
      </c>
      <c r="I1209" t="str">
        <f>IF(VLOOKUP($A1209,Parts!$A:$AM,I$1,0)="X",Z$2,"")</f>
        <v/>
      </c>
      <c r="J1209" t="str">
        <f>IF(VLOOKUP($A1209,Parts!$A:$AM,J$1,0)="X",AA$2,"")</f>
        <v/>
      </c>
      <c r="K1209" t="str">
        <f>IF(VLOOKUP($A1209,Parts!$A:$AM,K$1,0)="X",AB$2,"")</f>
        <v/>
      </c>
      <c r="L1209" t="str">
        <f>IF(VLOOKUP($A1209,Parts!$A:$AM,L$1,0)="X",AC$2,"")</f>
        <v/>
      </c>
      <c r="M1209" t="str">
        <f>IF(VLOOKUP($A1209,Parts!$A:$AM,M$1,0)="X",AD$2,"")</f>
        <v/>
      </c>
      <c r="N1209" t="str">
        <f>IF(VLOOKUP($A1209,Parts!$A:$AM,N$1,0)="X",AE$2,"")</f>
        <v/>
      </c>
      <c r="O1209" t="str">
        <f>IF(VLOOKUP($A1209,Parts!$A:$AM,O$1,0)="X",AF$2,"")</f>
        <v/>
      </c>
      <c r="P1209" t="str">
        <f t="shared" si="19"/>
        <v/>
      </c>
    </row>
    <row r="1210" spans="1:16" x14ac:dyDescent="0.25">
      <c r="A1210" t="str">
        <f>Table15[[#This Row],[Name]]</f>
        <v>FuelCellArray</v>
      </c>
      <c r="B1210" t="str">
        <f>IF(VLOOKUP($A1210,Parts!$A:$AM,B$1,0)="X",S$2,"")</f>
        <v/>
      </c>
      <c r="C1210" t="str">
        <f>IF(VLOOKUP($A1210,Parts!$A:$AM,C$1,0)="X",T$2,"")</f>
        <v/>
      </c>
      <c r="D1210" t="str">
        <f>IF(VLOOKUP($A1210,Parts!$A:$AM,D$1,0)="X",U$2,"")</f>
        <v/>
      </c>
      <c r="E1210" t="str">
        <f>IF(VLOOKUP($A1210,Parts!$A:$AM,E$1,0)="X",V$2,"")</f>
        <v/>
      </c>
      <c r="F1210" t="str">
        <f>IF(VLOOKUP($A1210,Parts!$A:$AM,F$1,0)="X",W$2,"")</f>
        <v/>
      </c>
      <c r="G1210" t="str">
        <f>IF(VLOOKUP($A1210,Parts!$A:$AM,G$1,0)="X",X$2,"")</f>
        <v/>
      </c>
      <c r="H1210" t="str">
        <f>IF(VLOOKUP($A1210,Parts!$A:$AM,H$1,0)="X",Y$2,"")</f>
        <v/>
      </c>
      <c r="I1210" t="str">
        <f>IF(VLOOKUP($A1210,Parts!$A:$AM,I$1,0)="X",Z$2,"")</f>
        <v/>
      </c>
      <c r="J1210" t="str">
        <f>IF(VLOOKUP($A1210,Parts!$A:$AM,J$1,0)="X",AA$2,"")</f>
        <v/>
      </c>
      <c r="K1210" t="str">
        <f>IF(VLOOKUP($A1210,Parts!$A:$AM,K$1,0)="X",AB$2,"")</f>
        <v/>
      </c>
      <c r="L1210" t="str">
        <f>IF(VLOOKUP($A1210,Parts!$A:$AM,L$1,0)="X",AC$2,"")</f>
        <v/>
      </c>
      <c r="M1210" t="str">
        <f>IF(VLOOKUP($A1210,Parts!$A:$AM,M$1,0)="X",AD$2,"")</f>
        <v/>
      </c>
      <c r="N1210" t="str">
        <f>IF(VLOOKUP($A1210,Parts!$A:$AM,N$1,0)="X",AE$2,"")</f>
        <v/>
      </c>
      <c r="O1210" t="str">
        <f>IF(VLOOKUP($A1210,Parts!$A:$AM,O$1,0)="X",AF$2,"")</f>
        <v/>
      </c>
      <c r="P1210" t="str">
        <f t="shared" si="19"/>
        <v/>
      </c>
    </row>
    <row r="1211" spans="1:16" x14ac:dyDescent="0.25">
      <c r="A1211" t="str">
        <f>Table15[[#This Row],[Name]]</f>
        <v>SSTU-RO-ENG-SRB5</v>
      </c>
      <c r="B1211" t="str">
        <f>IF(VLOOKUP($A1211,Parts!$A:$AM,B$1,0)="X",S$2,"")</f>
        <v/>
      </c>
      <c r="C1211" t="str">
        <f>IF(VLOOKUP($A1211,Parts!$A:$AM,C$1,0)="X",T$2,"")</f>
        <v/>
      </c>
      <c r="D1211" t="str">
        <f>IF(VLOOKUP($A1211,Parts!$A:$AM,D$1,0)="X",U$2,"")</f>
        <v/>
      </c>
      <c r="E1211" t="str">
        <f>IF(VLOOKUP($A1211,Parts!$A:$AM,E$1,0)="X",V$2,"")</f>
        <v/>
      </c>
      <c r="F1211" t="str">
        <f>IF(VLOOKUP($A1211,Parts!$A:$AM,F$1,0)="X",W$2,"")</f>
        <v/>
      </c>
      <c r="G1211" t="str">
        <f>IF(VLOOKUP($A1211,Parts!$A:$AM,G$1,0)="X",X$2,"")</f>
        <v xml:space="preserve">    MODULE
    { name = ModuleTagEngineSolid }
</v>
      </c>
      <c r="H1211" t="str">
        <f>IF(VLOOKUP($A1211,Parts!$A:$AM,H$1,0)="X",Y$2,"")</f>
        <v/>
      </c>
      <c r="I1211" t="str">
        <f>IF(VLOOKUP($A1211,Parts!$A:$AM,I$1,0)="X",Z$2,"")</f>
        <v/>
      </c>
      <c r="J1211" t="str">
        <f>IF(VLOOKUP($A1211,Parts!$A:$AM,J$1,0)="X",AA$2,"")</f>
        <v/>
      </c>
      <c r="K1211" t="str">
        <f>IF(VLOOKUP($A1211,Parts!$A:$AM,K$1,0)="X",AB$2,"")</f>
        <v/>
      </c>
      <c r="L1211" t="str">
        <f>IF(VLOOKUP($A1211,Parts!$A:$AM,L$1,0)="X",AC$2,"")</f>
        <v/>
      </c>
      <c r="M1211" t="str">
        <f>IF(VLOOKUP($A1211,Parts!$A:$AM,M$1,0)="X",AD$2,"")</f>
        <v/>
      </c>
      <c r="N1211" t="str">
        <f>IF(VLOOKUP($A1211,Parts!$A:$AM,N$1,0)="X",AE$2,"")</f>
        <v/>
      </c>
      <c r="O1211" t="str">
        <f>IF(VLOOKUP($A1211,Parts!$A:$AM,O$1,0)="X",AF$2,"")</f>
        <v/>
      </c>
      <c r="P1211" t="str">
        <f t="shared" si="19"/>
        <v xml:space="preserve">    MODULE
    { name = ModuleTagEngineSolid }
</v>
      </c>
    </row>
    <row r="1212" spans="1:16" x14ac:dyDescent="0.25">
      <c r="A1212" t="str">
        <f>Table15[[#This Row],[Name]]</f>
        <v>SSTU-RO-ENG-SRBA</v>
      </c>
      <c r="B1212" t="str">
        <f>IF(VLOOKUP($A1212,Parts!$A:$AM,B$1,0)="X",S$2,"")</f>
        <v/>
      </c>
      <c r="C1212" t="str">
        <f>IF(VLOOKUP($A1212,Parts!$A:$AM,C$1,0)="X",T$2,"")</f>
        <v/>
      </c>
      <c r="D1212" t="str">
        <f>IF(VLOOKUP($A1212,Parts!$A:$AM,D$1,0)="X",U$2,"")</f>
        <v/>
      </c>
      <c r="E1212" t="str">
        <f>IF(VLOOKUP($A1212,Parts!$A:$AM,E$1,0)="X",V$2,"")</f>
        <v/>
      </c>
      <c r="F1212" t="str">
        <f>IF(VLOOKUP($A1212,Parts!$A:$AM,F$1,0)="X",W$2,"")</f>
        <v/>
      </c>
      <c r="G1212" t="str">
        <f>IF(VLOOKUP($A1212,Parts!$A:$AM,G$1,0)="X",X$2,"")</f>
        <v xml:space="preserve">    MODULE
    { name = ModuleTagEngineSolid }
</v>
      </c>
      <c r="H1212" t="str">
        <f>IF(VLOOKUP($A1212,Parts!$A:$AM,H$1,0)="X",Y$2,"")</f>
        <v/>
      </c>
      <c r="I1212" t="str">
        <f>IF(VLOOKUP($A1212,Parts!$A:$AM,I$1,0)="X",Z$2,"")</f>
        <v/>
      </c>
      <c r="J1212" t="str">
        <f>IF(VLOOKUP($A1212,Parts!$A:$AM,J$1,0)="X",AA$2,"")</f>
        <v/>
      </c>
      <c r="K1212" t="str">
        <f>IF(VLOOKUP($A1212,Parts!$A:$AM,K$1,0)="X",AB$2,"")</f>
        <v/>
      </c>
      <c r="L1212" t="str">
        <f>IF(VLOOKUP($A1212,Parts!$A:$AM,L$1,0)="X",AC$2,"")</f>
        <v/>
      </c>
      <c r="M1212" t="str">
        <f>IF(VLOOKUP($A1212,Parts!$A:$AM,M$1,0)="X",AD$2,"")</f>
        <v/>
      </c>
      <c r="N1212" t="str">
        <f>IF(VLOOKUP($A1212,Parts!$A:$AM,N$1,0)="X",AE$2,"")</f>
        <v/>
      </c>
      <c r="O1212" t="str">
        <f>IF(VLOOKUP($A1212,Parts!$A:$AM,O$1,0)="X",AF$2,"")</f>
        <v/>
      </c>
      <c r="P1212" t="str">
        <f t="shared" si="19"/>
        <v xml:space="preserve">    MODULE
    { name = ModuleTagEngineSolid }
</v>
      </c>
    </row>
    <row r="1213" spans="1:16" x14ac:dyDescent="0.25">
      <c r="A1213" t="str">
        <f>Table15[[#This Row],[Name]]</f>
        <v>SSTU-RO-ENG-SRBC</v>
      </c>
      <c r="B1213" t="str">
        <f>IF(VLOOKUP($A1213,Parts!$A:$AM,B$1,0)="X",S$2,"")</f>
        <v/>
      </c>
      <c r="C1213" t="str">
        <f>IF(VLOOKUP($A1213,Parts!$A:$AM,C$1,0)="X",T$2,"")</f>
        <v/>
      </c>
      <c r="D1213" t="str">
        <f>IF(VLOOKUP($A1213,Parts!$A:$AM,D$1,0)="X",U$2,"")</f>
        <v/>
      </c>
      <c r="E1213" t="str">
        <f>IF(VLOOKUP($A1213,Parts!$A:$AM,E$1,0)="X",V$2,"")</f>
        <v/>
      </c>
      <c r="F1213" t="str">
        <f>IF(VLOOKUP($A1213,Parts!$A:$AM,F$1,0)="X",W$2,"")</f>
        <v/>
      </c>
      <c r="G1213" t="str">
        <f>IF(VLOOKUP($A1213,Parts!$A:$AM,G$1,0)="X",X$2,"")</f>
        <v xml:space="preserve">    MODULE
    { name = ModuleTagEngineSolid }
</v>
      </c>
      <c r="H1213" t="str">
        <f>IF(VLOOKUP($A1213,Parts!$A:$AM,H$1,0)="X",Y$2,"")</f>
        <v/>
      </c>
      <c r="I1213" t="str">
        <f>IF(VLOOKUP($A1213,Parts!$A:$AM,I$1,0)="X",Z$2,"")</f>
        <v/>
      </c>
      <c r="J1213" t="str">
        <f>IF(VLOOKUP($A1213,Parts!$A:$AM,J$1,0)="X",AA$2,"")</f>
        <v/>
      </c>
      <c r="K1213" t="str">
        <f>IF(VLOOKUP($A1213,Parts!$A:$AM,K$1,0)="X",AB$2,"")</f>
        <v/>
      </c>
      <c r="L1213" t="str">
        <f>IF(VLOOKUP($A1213,Parts!$A:$AM,L$1,0)="X",AC$2,"")</f>
        <v/>
      </c>
      <c r="M1213" t="str">
        <f>IF(VLOOKUP($A1213,Parts!$A:$AM,M$1,0)="X",AD$2,"")</f>
        <v/>
      </c>
      <c r="N1213" t="str">
        <f>IF(VLOOKUP($A1213,Parts!$A:$AM,N$1,0)="X",AE$2,"")</f>
        <v/>
      </c>
      <c r="O1213" t="str">
        <f>IF(VLOOKUP($A1213,Parts!$A:$AM,O$1,0)="X",AF$2,"")</f>
        <v/>
      </c>
      <c r="P1213" t="str">
        <f t="shared" si="19"/>
        <v xml:space="preserve">    MODULE
    { name = ModuleTagEngineSolid }
</v>
      </c>
    </row>
    <row r="1214" spans="1:16" x14ac:dyDescent="0.25">
      <c r="A1214" t="str">
        <f>Table15[[#This Row],[Name]]</f>
        <v>SSTU-RO-ENG-SRBD1</v>
      </c>
      <c r="B1214" t="str">
        <f>IF(VLOOKUP($A1214,Parts!$A:$AM,B$1,0)="X",S$2,"")</f>
        <v/>
      </c>
      <c r="C1214" t="str">
        <f>IF(VLOOKUP($A1214,Parts!$A:$AM,C$1,0)="X",T$2,"")</f>
        <v/>
      </c>
      <c r="D1214" t="str">
        <f>IF(VLOOKUP($A1214,Parts!$A:$AM,D$1,0)="X",U$2,"")</f>
        <v/>
      </c>
      <c r="E1214" t="str">
        <f>IF(VLOOKUP($A1214,Parts!$A:$AM,E$1,0)="X",V$2,"")</f>
        <v/>
      </c>
      <c r="F1214" t="str">
        <f>IF(VLOOKUP($A1214,Parts!$A:$AM,F$1,0)="X",W$2,"")</f>
        <v/>
      </c>
      <c r="G1214" t="str">
        <f>IF(VLOOKUP($A1214,Parts!$A:$AM,G$1,0)="X",X$2,"")</f>
        <v xml:space="preserve">    MODULE
    { name = ModuleTagEngineSolid }
</v>
      </c>
      <c r="H1214" t="str">
        <f>IF(VLOOKUP($A1214,Parts!$A:$AM,H$1,0)="X",Y$2,"")</f>
        <v/>
      </c>
      <c r="I1214" t="str">
        <f>IF(VLOOKUP($A1214,Parts!$A:$AM,I$1,0)="X",Z$2,"")</f>
        <v/>
      </c>
      <c r="J1214" t="str">
        <f>IF(VLOOKUP($A1214,Parts!$A:$AM,J$1,0)="X",AA$2,"")</f>
        <v/>
      </c>
      <c r="K1214" t="str">
        <f>IF(VLOOKUP($A1214,Parts!$A:$AM,K$1,0)="X",AB$2,"")</f>
        <v/>
      </c>
      <c r="L1214" t="str">
        <f>IF(VLOOKUP($A1214,Parts!$A:$AM,L$1,0)="X",AC$2,"")</f>
        <v/>
      </c>
      <c r="M1214" t="str">
        <f>IF(VLOOKUP($A1214,Parts!$A:$AM,M$1,0)="X",AD$2,"")</f>
        <v/>
      </c>
      <c r="N1214" t="str">
        <f>IF(VLOOKUP($A1214,Parts!$A:$AM,N$1,0)="X",AE$2,"")</f>
        <v/>
      </c>
      <c r="O1214" t="str">
        <f>IF(VLOOKUP($A1214,Parts!$A:$AM,O$1,0)="X",AF$2,"")</f>
        <v/>
      </c>
      <c r="P1214" t="str">
        <f t="shared" si="19"/>
        <v xml:space="preserve">    MODULE
    { name = ModuleTagEngineSolid }
</v>
      </c>
    </row>
    <row r="1215" spans="1:16" x14ac:dyDescent="0.25">
      <c r="A1215" t="str">
        <f>Table15[[#This Row],[Name]]</f>
        <v>SSTU-SC-A-BPC</v>
      </c>
      <c r="B1215" t="str">
        <f>IF(VLOOKUP($A1215,Parts!$A:$AM,B$1,0)="X",S$2,"")</f>
        <v/>
      </c>
      <c r="C1215" t="str">
        <f>IF(VLOOKUP($A1215,Parts!$A:$AM,C$1,0)="X",T$2,"")</f>
        <v/>
      </c>
      <c r="D1215" t="str">
        <f>IF(VLOOKUP($A1215,Parts!$A:$AM,D$1,0)="X",U$2,"")</f>
        <v/>
      </c>
      <c r="E1215" t="str">
        <f>IF(VLOOKUP($A1215,Parts!$A:$AM,E$1,0)="X",V$2,"")</f>
        <v/>
      </c>
      <c r="F1215" t="str">
        <f>IF(VLOOKUP($A1215,Parts!$A:$AM,F$1,0)="X",W$2,"")</f>
        <v/>
      </c>
      <c r="G1215" t="str">
        <f>IF(VLOOKUP($A1215,Parts!$A:$AM,G$1,0)="X",X$2,"")</f>
        <v xml:space="preserve">    MODULE
    { name = ModuleTagEngineSolid }
</v>
      </c>
      <c r="H1215" t="str">
        <f>IF(VLOOKUP($A1215,Parts!$A:$AM,H$1,0)="X",Y$2,"")</f>
        <v/>
      </c>
      <c r="I1215" t="str">
        <f>IF(VLOOKUP($A1215,Parts!$A:$AM,I$1,0)="X",Z$2,"")</f>
        <v xml:space="preserve">    MODULE
    { name = ModuleTagHumanRated }
</v>
      </c>
      <c r="J1215" t="str">
        <f>IF(VLOOKUP($A1215,Parts!$A:$AM,J$1,0)="X",AA$2,"")</f>
        <v/>
      </c>
      <c r="K1215" t="str">
        <f>IF(VLOOKUP($A1215,Parts!$A:$AM,K$1,0)="X",AB$2,"")</f>
        <v/>
      </c>
      <c r="L1215" t="str">
        <f>IF(VLOOKUP($A1215,Parts!$A:$AM,L$1,0)="X",AC$2,"")</f>
        <v/>
      </c>
      <c r="M1215" t="str">
        <f>IF(VLOOKUP($A1215,Parts!$A:$AM,M$1,0)="X",AD$2,"")</f>
        <v/>
      </c>
      <c r="N1215" t="str">
        <f>IF(VLOOKUP($A1215,Parts!$A:$AM,N$1,0)="X",AE$2,"")</f>
        <v/>
      </c>
      <c r="O1215" t="str">
        <f>IF(VLOOKUP($A1215,Parts!$A:$AM,O$1,0)="X",AF$2,"")</f>
        <v/>
      </c>
      <c r="P1215" t="str">
        <f t="shared" si="19"/>
        <v xml:space="preserve">    MODULE
    { name = ModuleTagEngineSolid }
    MODULE
    { name = ModuleTagHumanRated }
</v>
      </c>
    </row>
    <row r="1216" spans="1:16" x14ac:dyDescent="0.25">
      <c r="A1216" t="str">
        <f>Table15[[#This Row],[Name]]</f>
        <v>SSTU-SC-A-DM</v>
      </c>
      <c r="B1216" t="str">
        <f>IF(VLOOKUP($A1216,Parts!$A:$AM,B$1,0)="X",S$2,"")</f>
        <v xml:space="preserve">    MODULE
    { name = ModuleTagAvionics }
</v>
      </c>
      <c r="C1216" t="str">
        <f>IF(VLOOKUP($A1216,Parts!$A:$AM,C$1,0)="X",T$2,"")</f>
        <v/>
      </c>
      <c r="D1216" t="str">
        <f>IF(VLOOKUP($A1216,Parts!$A:$AM,D$1,0)="X",U$2,"")</f>
        <v/>
      </c>
      <c r="E1216" t="str">
        <f>IF(VLOOKUP($A1216,Parts!$A:$AM,E$1,0)="X",V$2,"")</f>
        <v/>
      </c>
      <c r="F1216" t="str">
        <f>IF(VLOOKUP($A1216,Parts!$A:$AM,F$1,0)="X",W$2,"")</f>
        <v/>
      </c>
      <c r="G1216" t="str">
        <f>IF(VLOOKUP($A1216,Parts!$A:$AM,G$1,0)="X",X$2,"")</f>
        <v/>
      </c>
      <c r="H1216" t="str">
        <f>IF(VLOOKUP($A1216,Parts!$A:$AM,H$1,0)="X",Y$2,"")</f>
        <v xml:space="preserve">    MODULE
    { name = ModuleTagHabitable }
</v>
      </c>
      <c r="I1216" t="str">
        <f>IF(VLOOKUP($A1216,Parts!$A:$AM,I$1,0)="X",Z$2,"")</f>
        <v xml:space="preserve">    MODULE
    { name = ModuleTagHumanRated }
</v>
      </c>
      <c r="J1216" t="str">
        <f>IF(VLOOKUP($A1216,Parts!$A:$AM,J$1,0)="X",AA$2,"")</f>
        <v/>
      </c>
      <c r="K1216" t="str">
        <f>IF(VLOOKUP($A1216,Parts!$A:$AM,K$1,0)="X",AB$2,"")</f>
        <v/>
      </c>
      <c r="L1216" t="str">
        <f>IF(VLOOKUP($A1216,Parts!$A:$AM,L$1,0)="X",AC$2,"")</f>
        <v xml:space="preserve">    MODULE
    { name = ModuleTagReentry }
</v>
      </c>
      <c r="M1216" t="str">
        <f>IF(VLOOKUP($A1216,Parts!$A:$AM,M$1,0)="X",AD$2,"")</f>
        <v/>
      </c>
      <c r="N1216" t="str">
        <f>IF(VLOOKUP($A1216,Parts!$A:$AM,N$1,0)="X",AE$2,"")</f>
        <v/>
      </c>
      <c r="O1216" t="str">
        <f>IF(VLOOKUP($A1216,Parts!$A:$AM,O$1,0)="X",AF$2,"")</f>
        <v/>
      </c>
      <c r="P1216" t="str">
        <f t="shared" si="19"/>
        <v xml:space="preserve">    MODULE
    { name = ModuleTagAvionics }
    MODULE
    { name = ModuleTagHabitable }
    MODULE
    { name = ModuleTagHumanRated }
    MODULE
    { name = ModuleTagReentry }
</v>
      </c>
    </row>
    <row r="1217" spans="1:16" x14ac:dyDescent="0.25">
      <c r="A1217" t="str">
        <f>Table15[[#This Row],[Name]]</f>
        <v>SXTsize2LFtank</v>
      </c>
      <c r="B1217" t="str">
        <f>IF(VLOOKUP($A1217,Parts!$A:$AM,B$1,0)="X",S$2,"")</f>
        <v/>
      </c>
      <c r="C1217" t="str">
        <f>IF(VLOOKUP($A1217,Parts!$A:$AM,C$1,0)="X",T$2,"")</f>
        <v/>
      </c>
      <c r="D1217" t="str">
        <f>IF(VLOOKUP($A1217,Parts!$A:$AM,D$1,0)="X",U$2,"")</f>
        <v/>
      </c>
      <c r="E1217" t="str">
        <f>IF(VLOOKUP($A1217,Parts!$A:$AM,E$1,0)="X",V$2,"")</f>
        <v/>
      </c>
      <c r="F1217" t="str">
        <f>IF(VLOOKUP($A1217,Parts!$A:$AM,F$1,0)="X",W$2,"")</f>
        <v/>
      </c>
      <c r="G1217" t="str">
        <f>IF(VLOOKUP($A1217,Parts!$A:$AM,G$1,0)="X",X$2,"")</f>
        <v/>
      </c>
      <c r="H1217" t="str">
        <f>IF(VLOOKUP($A1217,Parts!$A:$AM,H$1,0)="X",Y$2,"")</f>
        <v/>
      </c>
      <c r="I1217" t="str">
        <f>IF(VLOOKUP($A1217,Parts!$A:$AM,I$1,0)="X",Z$2,"")</f>
        <v/>
      </c>
      <c r="J1217" t="str">
        <f>IF(VLOOKUP($A1217,Parts!$A:$AM,J$1,0)="X",AA$2,"")</f>
        <v/>
      </c>
      <c r="K1217" t="str">
        <f>IF(VLOOKUP($A1217,Parts!$A:$AM,K$1,0)="X",AB$2,"")</f>
        <v/>
      </c>
      <c r="L1217" t="str">
        <f>IF(VLOOKUP($A1217,Parts!$A:$AM,L$1,0)="X",AC$2,"")</f>
        <v/>
      </c>
      <c r="M1217" t="str">
        <f>IF(VLOOKUP($A1217,Parts!$A:$AM,M$1,0)="X",AD$2,"")</f>
        <v/>
      </c>
      <c r="N1217" t="str">
        <f>IF(VLOOKUP($A1217,Parts!$A:$AM,N$1,0)="X",AE$2,"")</f>
        <v/>
      </c>
      <c r="O1217" t="str">
        <f>IF(VLOOKUP($A1217,Parts!$A:$AM,O$1,0)="X",AF$2,"")</f>
        <v/>
      </c>
      <c r="P1217" t="str">
        <f t="shared" si="19"/>
        <v/>
      </c>
    </row>
    <row r="1218" spans="1:16" x14ac:dyDescent="0.25">
      <c r="A1218" t="str">
        <f>Table15[[#This Row],[Name]]</f>
        <v>SXTsize2LFtankShort</v>
      </c>
      <c r="B1218" t="str">
        <f>IF(VLOOKUP($A1218,Parts!$A:$AM,B$1,0)="X",S$2,"")</f>
        <v/>
      </c>
      <c r="C1218" t="str">
        <f>IF(VLOOKUP($A1218,Parts!$A:$AM,C$1,0)="X",T$2,"")</f>
        <v/>
      </c>
      <c r="D1218" t="str">
        <f>IF(VLOOKUP($A1218,Parts!$A:$AM,D$1,0)="X",U$2,"")</f>
        <v/>
      </c>
      <c r="E1218" t="str">
        <f>IF(VLOOKUP($A1218,Parts!$A:$AM,E$1,0)="X",V$2,"")</f>
        <v/>
      </c>
      <c r="F1218" t="str">
        <f>IF(VLOOKUP($A1218,Parts!$A:$AM,F$1,0)="X",W$2,"")</f>
        <v/>
      </c>
      <c r="G1218" t="str">
        <f>IF(VLOOKUP($A1218,Parts!$A:$AM,G$1,0)="X",X$2,"")</f>
        <v/>
      </c>
      <c r="H1218" t="str">
        <f>IF(VLOOKUP($A1218,Parts!$A:$AM,H$1,0)="X",Y$2,"")</f>
        <v/>
      </c>
      <c r="I1218" t="str">
        <f>IF(VLOOKUP($A1218,Parts!$A:$AM,I$1,0)="X",Z$2,"")</f>
        <v/>
      </c>
      <c r="J1218" t="str">
        <f>IF(VLOOKUP($A1218,Parts!$A:$AM,J$1,0)="X",AA$2,"")</f>
        <v/>
      </c>
      <c r="K1218" t="str">
        <f>IF(VLOOKUP($A1218,Parts!$A:$AM,K$1,0)="X",AB$2,"")</f>
        <v/>
      </c>
      <c r="L1218" t="str">
        <f>IF(VLOOKUP($A1218,Parts!$A:$AM,L$1,0)="X",AC$2,"")</f>
        <v/>
      </c>
      <c r="M1218" t="str">
        <f>IF(VLOOKUP($A1218,Parts!$A:$AM,M$1,0)="X",AD$2,"")</f>
        <v/>
      </c>
      <c r="N1218" t="str">
        <f>IF(VLOOKUP($A1218,Parts!$A:$AM,N$1,0)="X",AE$2,"")</f>
        <v/>
      </c>
      <c r="O1218" t="str">
        <f>IF(VLOOKUP($A1218,Parts!$A:$AM,O$1,0)="X",AF$2,"")</f>
        <v/>
      </c>
      <c r="P1218" t="str">
        <f t="shared" si="19"/>
        <v/>
      </c>
    </row>
    <row r="1219" spans="1:16" x14ac:dyDescent="0.25">
      <c r="A1219" t="str">
        <f>Table15[[#This Row],[Name]]</f>
        <v>KzProcFairingConeEgg</v>
      </c>
      <c r="B1219" t="str">
        <f>IF(VLOOKUP($A1219,Parts!$A:$AM,B$1,0)="X",S$2,"")</f>
        <v/>
      </c>
      <c r="C1219" t="str">
        <f>IF(VLOOKUP($A1219,Parts!$A:$AM,C$1,0)="X",T$2,"")</f>
        <v/>
      </c>
      <c r="D1219" t="str">
        <f>IF(VLOOKUP($A1219,Parts!$A:$AM,D$1,0)="X",U$2,"")</f>
        <v/>
      </c>
      <c r="E1219" t="str">
        <f>IF(VLOOKUP($A1219,Parts!$A:$AM,E$1,0)="X",V$2,"")</f>
        <v/>
      </c>
      <c r="F1219" t="str">
        <f>IF(VLOOKUP($A1219,Parts!$A:$AM,F$1,0)="X",W$2,"")</f>
        <v/>
      </c>
      <c r="G1219" t="str">
        <f>IF(VLOOKUP($A1219,Parts!$A:$AM,G$1,0)="X",X$2,"")</f>
        <v/>
      </c>
      <c r="H1219" t="str">
        <f>IF(VLOOKUP($A1219,Parts!$A:$AM,H$1,0)="X",Y$2,"")</f>
        <v/>
      </c>
      <c r="I1219" t="str">
        <f>IF(VLOOKUP($A1219,Parts!$A:$AM,I$1,0)="X",Z$2,"")</f>
        <v/>
      </c>
      <c r="J1219" t="str">
        <f>IF(VLOOKUP($A1219,Parts!$A:$AM,J$1,0)="X",AA$2,"")</f>
        <v/>
      </c>
      <c r="K1219" t="str">
        <f>IF(VLOOKUP($A1219,Parts!$A:$AM,K$1,0)="X",AB$2,"")</f>
        <v/>
      </c>
      <c r="L1219" t="str">
        <f>IF(VLOOKUP($A1219,Parts!$A:$AM,L$1,0)="X",AC$2,"")</f>
        <v/>
      </c>
      <c r="M1219" t="str">
        <f>IF(VLOOKUP($A1219,Parts!$A:$AM,M$1,0)="X",AD$2,"")</f>
        <v/>
      </c>
      <c r="N1219" t="str">
        <f>IF(VLOOKUP($A1219,Parts!$A:$AM,N$1,0)="X",AE$2,"")</f>
        <v/>
      </c>
      <c r="O1219" t="str">
        <f>IF(VLOOKUP($A1219,Parts!$A:$AM,O$1,0)="X",AF$2,"")</f>
        <v/>
      </c>
      <c r="P1219" t="str">
        <f t="shared" ref="P1219:P1282" si="20">B1219&amp;C1219&amp;D1219&amp;E1219&amp;F1219&amp;G1219&amp;H1219&amp;I1219&amp;J1219&amp;K1219&amp;L1219&amp;M1219&amp;N1219&amp;O1219</f>
        <v/>
      </c>
    </row>
    <row r="1220" spans="1:16" x14ac:dyDescent="0.25">
      <c r="A1220" t="str">
        <f>Table15[[#This Row],[Name]]</f>
        <v>HorizonAeronautics_PF_Side</v>
      </c>
      <c r="B1220" t="str">
        <f>IF(VLOOKUP($A1220,Parts!$A:$AM,B$1,0)="X",S$2,"")</f>
        <v/>
      </c>
      <c r="C1220" t="str">
        <f>IF(VLOOKUP($A1220,Parts!$A:$AM,C$1,0)="X",T$2,"")</f>
        <v/>
      </c>
      <c r="D1220" t="str">
        <f>IF(VLOOKUP($A1220,Parts!$A:$AM,D$1,0)="X",U$2,"")</f>
        <v/>
      </c>
      <c r="E1220" t="str">
        <f>IF(VLOOKUP($A1220,Parts!$A:$AM,E$1,0)="X",V$2,"")</f>
        <v/>
      </c>
      <c r="F1220" t="str">
        <f>IF(VLOOKUP($A1220,Parts!$A:$AM,F$1,0)="X",W$2,"")</f>
        <v/>
      </c>
      <c r="G1220" t="str">
        <f>IF(VLOOKUP($A1220,Parts!$A:$AM,G$1,0)="X",X$2,"")</f>
        <v/>
      </c>
      <c r="H1220" t="str">
        <f>IF(VLOOKUP($A1220,Parts!$A:$AM,H$1,0)="X",Y$2,"")</f>
        <v/>
      </c>
      <c r="I1220" t="str">
        <f>IF(VLOOKUP($A1220,Parts!$A:$AM,I$1,0)="X",Z$2,"")</f>
        <v/>
      </c>
      <c r="J1220" t="str">
        <f>IF(VLOOKUP($A1220,Parts!$A:$AM,J$1,0)="X",AA$2,"")</f>
        <v/>
      </c>
      <c r="K1220" t="str">
        <f>IF(VLOOKUP($A1220,Parts!$A:$AM,K$1,0)="X",AB$2,"")</f>
        <v/>
      </c>
      <c r="L1220" t="str">
        <f>IF(VLOOKUP($A1220,Parts!$A:$AM,L$1,0)="X",AC$2,"")</f>
        <v/>
      </c>
      <c r="M1220" t="str">
        <f>IF(VLOOKUP($A1220,Parts!$A:$AM,M$1,0)="X",AD$2,"")</f>
        <v/>
      </c>
      <c r="N1220" t="str">
        <f>IF(VLOOKUP($A1220,Parts!$A:$AM,N$1,0)="X",AE$2,"")</f>
        <v/>
      </c>
      <c r="O1220" t="str">
        <f>IF(VLOOKUP($A1220,Parts!$A:$AM,O$1,0)="X",AF$2,"")</f>
        <v/>
      </c>
      <c r="P1220" t="str">
        <f t="shared" si="20"/>
        <v/>
      </c>
    </row>
    <row r="1221" spans="1:16" x14ac:dyDescent="0.25">
      <c r="A1221" t="str">
        <f>Table15[[#This Row],[Name]]</f>
        <v>KzProcFairingDelta</v>
      </c>
      <c r="B1221" t="str">
        <f>IF(VLOOKUP($A1221,Parts!$A:$AM,B$1,0)="X",S$2,"")</f>
        <v/>
      </c>
      <c r="C1221" t="str">
        <f>IF(VLOOKUP($A1221,Parts!$A:$AM,C$1,0)="X",T$2,"")</f>
        <v/>
      </c>
      <c r="D1221" t="str">
        <f>IF(VLOOKUP($A1221,Parts!$A:$AM,D$1,0)="X",U$2,"")</f>
        <v/>
      </c>
      <c r="E1221" t="str">
        <f>IF(VLOOKUP($A1221,Parts!$A:$AM,E$1,0)="X",V$2,"")</f>
        <v/>
      </c>
      <c r="F1221" t="str">
        <f>IF(VLOOKUP($A1221,Parts!$A:$AM,F$1,0)="X",W$2,"")</f>
        <v/>
      </c>
      <c r="G1221" t="str">
        <f>IF(VLOOKUP($A1221,Parts!$A:$AM,G$1,0)="X",X$2,"")</f>
        <v/>
      </c>
      <c r="H1221" t="str">
        <f>IF(VLOOKUP($A1221,Parts!$A:$AM,H$1,0)="X",Y$2,"")</f>
        <v/>
      </c>
      <c r="I1221" t="str">
        <f>IF(VLOOKUP($A1221,Parts!$A:$AM,I$1,0)="X",Z$2,"")</f>
        <v/>
      </c>
      <c r="J1221" t="str">
        <f>IF(VLOOKUP($A1221,Parts!$A:$AM,J$1,0)="X",AA$2,"")</f>
        <v/>
      </c>
      <c r="K1221" t="str">
        <f>IF(VLOOKUP($A1221,Parts!$A:$AM,K$1,0)="X",AB$2,"")</f>
        <v/>
      </c>
      <c r="L1221" t="str">
        <f>IF(VLOOKUP($A1221,Parts!$A:$AM,L$1,0)="X",AC$2,"")</f>
        <v/>
      </c>
      <c r="M1221" t="str">
        <f>IF(VLOOKUP($A1221,Parts!$A:$AM,M$1,0)="X",AD$2,"")</f>
        <v/>
      </c>
      <c r="N1221" t="str">
        <f>IF(VLOOKUP($A1221,Parts!$A:$AM,N$1,0)="X",AE$2,"")</f>
        <v/>
      </c>
      <c r="O1221" t="str">
        <f>IF(VLOOKUP($A1221,Parts!$A:$AM,O$1,0)="X",AF$2,"")</f>
        <v/>
      </c>
      <c r="P1221" t="str">
        <f t="shared" si="20"/>
        <v/>
      </c>
    </row>
    <row r="1222" spans="1:16" x14ac:dyDescent="0.25">
      <c r="A1222" t="str">
        <f>Table15[[#This Row],[Name]]</f>
        <v>KzProcFairingLongMarch2</v>
      </c>
      <c r="B1222" t="str">
        <f>IF(VLOOKUP($A1222,Parts!$A:$AM,B$1,0)="X",S$2,"")</f>
        <v/>
      </c>
      <c r="C1222" t="str">
        <f>IF(VLOOKUP($A1222,Parts!$A:$AM,C$1,0)="X",T$2,"")</f>
        <v/>
      </c>
      <c r="D1222" t="str">
        <f>IF(VLOOKUP($A1222,Parts!$A:$AM,D$1,0)="X",U$2,"")</f>
        <v/>
      </c>
      <c r="E1222" t="str">
        <f>IF(VLOOKUP($A1222,Parts!$A:$AM,E$1,0)="X",V$2,"")</f>
        <v/>
      </c>
      <c r="F1222" t="str">
        <f>IF(VLOOKUP($A1222,Parts!$A:$AM,F$1,0)="X",W$2,"")</f>
        <v/>
      </c>
      <c r="G1222" t="str">
        <f>IF(VLOOKUP($A1222,Parts!$A:$AM,G$1,0)="X",X$2,"")</f>
        <v/>
      </c>
      <c r="H1222" t="str">
        <f>IF(VLOOKUP($A1222,Parts!$A:$AM,H$1,0)="X",Y$2,"")</f>
        <v/>
      </c>
      <c r="I1222" t="str">
        <f>IF(VLOOKUP($A1222,Parts!$A:$AM,I$1,0)="X",Z$2,"")</f>
        <v/>
      </c>
      <c r="J1222" t="str">
        <f>IF(VLOOKUP($A1222,Parts!$A:$AM,J$1,0)="X",AA$2,"")</f>
        <v/>
      </c>
      <c r="K1222" t="str">
        <f>IF(VLOOKUP($A1222,Parts!$A:$AM,K$1,0)="X",AB$2,"")</f>
        <v/>
      </c>
      <c r="L1222" t="str">
        <f>IF(VLOOKUP($A1222,Parts!$A:$AM,L$1,0)="X",AC$2,"")</f>
        <v/>
      </c>
      <c r="M1222" t="str">
        <f>IF(VLOOKUP($A1222,Parts!$A:$AM,M$1,0)="X",AD$2,"")</f>
        <v/>
      </c>
      <c r="N1222" t="str">
        <f>IF(VLOOKUP($A1222,Parts!$A:$AM,N$1,0)="X",AE$2,"")</f>
        <v/>
      </c>
      <c r="O1222" t="str">
        <f>IF(VLOOKUP($A1222,Parts!$A:$AM,O$1,0)="X",AF$2,"")</f>
        <v/>
      </c>
      <c r="P1222" t="str">
        <f t="shared" si="20"/>
        <v/>
      </c>
    </row>
    <row r="1223" spans="1:16" x14ac:dyDescent="0.25">
      <c r="A1223" t="str">
        <f>Table15[[#This Row],[Name]]</f>
        <v>KzProcFairingLongMarch</v>
      </c>
      <c r="B1223" t="str">
        <f>IF(VLOOKUP($A1223,Parts!$A:$AM,B$1,0)="X",S$2,"")</f>
        <v/>
      </c>
      <c r="C1223" t="str">
        <f>IF(VLOOKUP($A1223,Parts!$A:$AM,C$1,0)="X",T$2,"")</f>
        <v/>
      </c>
      <c r="D1223" t="str">
        <f>IF(VLOOKUP($A1223,Parts!$A:$AM,D$1,0)="X",U$2,"")</f>
        <v/>
      </c>
      <c r="E1223" t="str">
        <f>IF(VLOOKUP($A1223,Parts!$A:$AM,E$1,0)="X",V$2,"")</f>
        <v/>
      </c>
      <c r="F1223" t="str">
        <f>IF(VLOOKUP($A1223,Parts!$A:$AM,F$1,0)="X",W$2,"")</f>
        <v/>
      </c>
      <c r="G1223" t="str">
        <f>IF(VLOOKUP($A1223,Parts!$A:$AM,G$1,0)="X",X$2,"")</f>
        <v/>
      </c>
      <c r="H1223" t="str">
        <f>IF(VLOOKUP($A1223,Parts!$A:$AM,H$1,0)="X",Y$2,"")</f>
        <v/>
      </c>
      <c r="I1223" t="str">
        <f>IF(VLOOKUP($A1223,Parts!$A:$AM,I$1,0)="X",Z$2,"")</f>
        <v/>
      </c>
      <c r="J1223" t="str">
        <f>IF(VLOOKUP($A1223,Parts!$A:$AM,J$1,0)="X",AA$2,"")</f>
        <v/>
      </c>
      <c r="K1223" t="str">
        <f>IF(VLOOKUP($A1223,Parts!$A:$AM,K$1,0)="X",AB$2,"")</f>
        <v/>
      </c>
      <c r="L1223" t="str">
        <f>IF(VLOOKUP($A1223,Parts!$A:$AM,L$1,0)="X",AC$2,"")</f>
        <v/>
      </c>
      <c r="M1223" t="str">
        <f>IF(VLOOKUP($A1223,Parts!$A:$AM,M$1,0)="X",AD$2,"")</f>
        <v/>
      </c>
      <c r="N1223" t="str">
        <f>IF(VLOOKUP($A1223,Parts!$A:$AM,N$1,0)="X",AE$2,"")</f>
        <v/>
      </c>
      <c r="O1223" t="str">
        <f>IF(VLOOKUP($A1223,Parts!$A:$AM,O$1,0)="X",AF$2,"")</f>
        <v/>
      </c>
      <c r="P1223" t="str">
        <f t="shared" si="20"/>
        <v/>
      </c>
    </row>
    <row r="1224" spans="1:16" x14ac:dyDescent="0.25">
      <c r="A1224" t="str">
        <f>Table15[[#This Row],[Name]]</f>
        <v>KzProcFairingProton</v>
      </c>
      <c r="B1224" t="str">
        <f>IF(VLOOKUP($A1224,Parts!$A:$AM,B$1,0)="X",S$2,"")</f>
        <v/>
      </c>
      <c r="C1224" t="str">
        <f>IF(VLOOKUP($A1224,Parts!$A:$AM,C$1,0)="X",T$2,"")</f>
        <v/>
      </c>
      <c r="D1224" t="str">
        <f>IF(VLOOKUP($A1224,Parts!$A:$AM,D$1,0)="X",U$2,"")</f>
        <v/>
      </c>
      <c r="E1224" t="str">
        <f>IF(VLOOKUP($A1224,Parts!$A:$AM,E$1,0)="X",V$2,"")</f>
        <v/>
      </c>
      <c r="F1224" t="str">
        <f>IF(VLOOKUP($A1224,Parts!$A:$AM,F$1,0)="X",W$2,"")</f>
        <v/>
      </c>
      <c r="G1224" t="str">
        <f>IF(VLOOKUP($A1224,Parts!$A:$AM,G$1,0)="X",X$2,"")</f>
        <v/>
      </c>
      <c r="H1224" t="str">
        <f>IF(VLOOKUP($A1224,Parts!$A:$AM,H$1,0)="X",Y$2,"")</f>
        <v/>
      </c>
      <c r="I1224" t="str">
        <f>IF(VLOOKUP($A1224,Parts!$A:$AM,I$1,0)="X",Z$2,"")</f>
        <v/>
      </c>
      <c r="J1224" t="str">
        <f>IF(VLOOKUP($A1224,Parts!$A:$AM,J$1,0)="X",AA$2,"")</f>
        <v/>
      </c>
      <c r="K1224" t="str">
        <f>IF(VLOOKUP($A1224,Parts!$A:$AM,K$1,0)="X",AB$2,"")</f>
        <v/>
      </c>
      <c r="L1224" t="str">
        <f>IF(VLOOKUP($A1224,Parts!$A:$AM,L$1,0)="X",AC$2,"")</f>
        <v/>
      </c>
      <c r="M1224" t="str">
        <f>IF(VLOOKUP($A1224,Parts!$A:$AM,M$1,0)="X",AD$2,"")</f>
        <v/>
      </c>
      <c r="N1224" t="str">
        <f>IF(VLOOKUP($A1224,Parts!$A:$AM,N$1,0)="X",AE$2,"")</f>
        <v/>
      </c>
      <c r="O1224" t="str">
        <f>IF(VLOOKUP($A1224,Parts!$A:$AM,O$1,0)="X",AF$2,"")</f>
        <v/>
      </c>
      <c r="P1224" t="str">
        <f t="shared" si="20"/>
        <v/>
      </c>
    </row>
    <row r="1225" spans="1:16" x14ac:dyDescent="0.25">
      <c r="A1225" t="str">
        <f>Table15[[#This Row],[Name]]</f>
        <v>KzProcFairingGryphonSoyuz</v>
      </c>
      <c r="B1225" t="str">
        <f>IF(VLOOKUP($A1225,Parts!$A:$AM,B$1,0)="X",S$2,"")</f>
        <v/>
      </c>
      <c r="C1225" t="str">
        <f>IF(VLOOKUP($A1225,Parts!$A:$AM,C$1,0)="X",T$2,"")</f>
        <v/>
      </c>
      <c r="D1225" t="str">
        <f>IF(VLOOKUP($A1225,Parts!$A:$AM,D$1,0)="X",U$2,"")</f>
        <v/>
      </c>
      <c r="E1225" t="str">
        <f>IF(VLOOKUP($A1225,Parts!$A:$AM,E$1,0)="X",V$2,"")</f>
        <v/>
      </c>
      <c r="F1225" t="str">
        <f>IF(VLOOKUP($A1225,Parts!$A:$AM,F$1,0)="X",W$2,"")</f>
        <v/>
      </c>
      <c r="G1225" t="str">
        <f>IF(VLOOKUP($A1225,Parts!$A:$AM,G$1,0)="X",X$2,"")</f>
        <v/>
      </c>
      <c r="H1225" t="str">
        <f>IF(VLOOKUP($A1225,Parts!$A:$AM,H$1,0)="X",Y$2,"")</f>
        <v/>
      </c>
      <c r="I1225" t="str">
        <f>IF(VLOOKUP($A1225,Parts!$A:$AM,I$1,0)="X",Z$2,"")</f>
        <v/>
      </c>
      <c r="J1225" t="str">
        <f>IF(VLOOKUP($A1225,Parts!$A:$AM,J$1,0)="X",AA$2,"")</f>
        <v/>
      </c>
      <c r="K1225" t="str">
        <f>IF(VLOOKUP($A1225,Parts!$A:$AM,K$1,0)="X",AB$2,"")</f>
        <v/>
      </c>
      <c r="L1225" t="str">
        <f>IF(VLOOKUP($A1225,Parts!$A:$AM,L$1,0)="X",AC$2,"")</f>
        <v/>
      </c>
      <c r="M1225" t="str">
        <f>IF(VLOOKUP($A1225,Parts!$A:$AM,M$1,0)="X",AD$2,"")</f>
        <v/>
      </c>
      <c r="N1225" t="str">
        <f>IF(VLOOKUP($A1225,Parts!$A:$AM,N$1,0)="X",AE$2,"")</f>
        <v/>
      </c>
      <c r="O1225" t="str">
        <f>IF(VLOOKUP($A1225,Parts!$A:$AM,O$1,0)="X",AF$2,"")</f>
        <v/>
      </c>
      <c r="P1225" t="str">
        <f t="shared" si="20"/>
        <v/>
      </c>
    </row>
    <row r="1226" spans="1:16" x14ac:dyDescent="0.25">
      <c r="A1226" t="str">
        <f>Table15[[#This Row],[Name]]</f>
        <v>KzProcFairingGryphonTsyklon</v>
      </c>
      <c r="B1226" t="str">
        <f>IF(VLOOKUP($A1226,Parts!$A:$AM,B$1,0)="X",S$2,"")</f>
        <v/>
      </c>
      <c r="C1226" t="str">
        <f>IF(VLOOKUP($A1226,Parts!$A:$AM,C$1,0)="X",T$2,"")</f>
        <v/>
      </c>
      <c r="D1226" t="str">
        <f>IF(VLOOKUP($A1226,Parts!$A:$AM,D$1,0)="X",U$2,"")</f>
        <v/>
      </c>
      <c r="E1226" t="str">
        <f>IF(VLOOKUP($A1226,Parts!$A:$AM,E$1,0)="X",V$2,"")</f>
        <v/>
      </c>
      <c r="F1226" t="str">
        <f>IF(VLOOKUP($A1226,Parts!$A:$AM,F$1,0)="X",W$2,"")</f>
        <v/>
      </c>
      <c r="G1226" t="str">
        <f>IF(VLOOKUP($A1226,Parts!$A:$AM,G$1,0)="X",X$2,"")</f>
        <v/>
      </c>
      <c r="H1226" t="str">
        <f>IF(VLOOKUP($A1226,Parts!$A:$AM,H$1,0)="X",Y$2,"")</f>
        <v/>
      </c>
      <c r="I1226" t="str">
        <f>IF(VLOOKUP($A1226,Parts!$A:$AM,I$1,0)="X",Z$2,"")</f>
        <v/>
      </c>
      <c r="J1226" t="str">
        <f>IF(VLOOKUP($A1226,Parts!$A:$AM,J$1,0)="X",AA$2,"")</f>
        <v/>
      </c>
      <c r="K1226" t="str">
        <f>IF(VLOOKUP($A1226,Parts!$A:$AM,K$1,0)="X",AB$2,"")</f>
        <v/>
      </c>
      <c r="L1226" t="str">
        <f>IF(VLOOKUP($A1226,Parts!$A:$AM,L$1,0)="X",AC$2,"")</f>
        <v/>
      </c>
      <c r="M1226" t="str">
        <f>IF(VLOOKUP($A1226,Parts!$A:$AM,M$1,0)="X",AD$2,"")</f>
        <v/>
      </c>
      <c r="N1226" t="str">
        <f>IF(VLOOKUP($A1226,Parts!$A:$AM,N$1,0)="X",AE$2,"")</f>
        <v/>
      </c>
      <c r="O1226" t="str">
        <f>IF(VLOOKUP($A1226,Parts!$A:$AM,O$1,0)="X",AF$2,"")</f>
        <v/>
      </c>
      <c r="P1226" t="str">
        <f t="shared" si="20"/>
        <v/>
      </c>
    </row>
    <row r="1227" spans="1:16" x14ac:dyDescent="0.25">
      <c r="A1227" t="str">
        <f>Table15[[#This Row],[Name]]</f>
        <v>Focke-Wulf?Bearcat?Cockpit</v>
      </c>
      <c r="B1227" t="str">
        <f>IF(VLOOKUP($A1227,Parts!$A:$AM,B$1,0)="X",S$2,"")</f>
        <v/>
      </c>
      <c r="C1227" t="str">
        <f>IF(VLOOKUP($A1227,Parts!$A:$AM,C$1,0)="X",T$2,"")</f>
        <v/>
      </c>
      <c r="D1227" t="str">
        <f>IF(VLOOKUP($A1227,Parts!$A:$AM,D$1,0)="X",U$2,"")</f>
        <v/>
      </c>
      <c r="E1227" t="str">
        <f>IF(VLOOKUP($A1227,Parts!$A:$AM,E$1,0)="X",V$2,"")</f>
        <v/>
      </c>
      <c r="F1227" t="str">
        <f>IF(VLOOKUP($A1227,Parts!$A:$AM,F$1,0)="X",W$2,"")</f>
        <v/>
      </c>
      <c r="G1227" t="str">
        <f>IF(VLOOKUP($A1227,Parts!$A:$AM,G$1,0)="X",X$2,"")</f>
        <v/>
      </c>
      <c r="H1227" t="str">
        <f>IF(VLOOKUP($A1227,Parts!$A:$AM,H$1,0)="X",Y$2,"")</f>
        <v/>
      </c>
      <c r="I1227" t="str">
        <f>IF(VLOOKUP($A1227,Parts!$A:$AM,I$1,0)="X",Z$2,"")</f>
        <v/>
      </c>
      <c r="J1227" t="str">
        <f>IF(VLOOKUP($A1227,Parts!$A:$AM,J$1,0)="X",AA$2,"")</f>
        <v/>
      </c>
      <c r="K1227" t="str">
        <f>IF(VLOOKUP($A1227,Parts!$A:$AM,K$1,0)="X",AB$2,"")</f>
        <v/>
      </c>
      <c r="L1227" t="str">
        <f>IF(VLOOKUP($A1227,Parts!$A:$AM,L$1,0)="X",AC$2,"")</f>
        <v/>
      </c>
      <c r="M1227" t="str">
        <f>IF(VLOOKUP($A1227,Parts!$A:$AM,M$1,0)="X",AD$2,"")</f>
        <v/>
      </c>
      <c r="N1227" t="str">
        <f>IF(VLOOKUP($A1227,Parts!$A:$AM,N$1,0)="X",AE$2,"")</f>
        <v/>
      </c>
      <c r="O1227" t="str">
        <f>IF(VLOOKUP($A1227,Parts!$A:$AM,O$1,0)="X",AF$2,"")</f>
        <v/>
      </c>
      <c r="P1227" t="str">
        <f t="shared" si="20"/>
        <v/>
      </c>
    </row>
    <row r="1228" spans="1:16" x14ac:dyDescent="0.25">
      <c r="A1228" t="str">
        <f>Table15[[#This Row],[Name]]</f>
        <v>galileo_aprobe</v>
      </c>
      <c r="B1228" t="str">
        <f>IF(VLOOKUP($A1228,Parts!$A:$AM,B$1,0)="X",S$2,"")</f>
        <v xml:space="preserve">    MODULE
    { name = ModuleTagAvionics }
</v>
      </c>
      <c r="C1228" t="str">
        <f>IF(VLOOKUP($A1228,Parts!$A:$AM,C$1,0)="X",T$2,"")</f>
        <v/>
      </c>
      <c r="D1228" t="str">
        <f>IF(VLOOKUP($A1228,Parts!$A:$AM,D$1,0)="X",U$2,"")</f>
        <v/>
      </c>
      <c r="E1228" t="str">
        <f>IF(VLOOKUP($A1228,Parts!$A:$AM,E$1,0)="X",V$2,"")</f>
        <v/>
      </c>
      <c r="F1228" t="str">
        <f>IF(VLOOKUP($A1228,Parts!$A:$AM,F$1,0)="X",W$2,"")</f>
        <v/>
      </c>
      <c r="G1228" t="str">
        <f>IF(VLOOKUP($A1228,Parts!$A:$AM,G$1,0)="X",X$2,"")</f>
        <v/>
      </c>
      <c r="H1228" t="str">
        <f>IF(VLOOKUP($A1228,Parts!$A:$AM,H$1,0)="X",Y$2,"")</f>
        <v/>
      </c>
      <c r="I1228" t="str">
        <f>IF(VLOOKUP($A1228,Parts!$A:$AM,I$1,0)="X",Z$2,"")</f>
        <v/>
      </c>
      <c r="J1228" t="str">
        <f>IF(VLOOKUP($A1228,Parts!$A:$AM,J$1,0)="X",AA$2,"")</f>
        <v/>
      </c>
      <c r="K1228" t="str">
        <f>IF(VLOOKUP($A1228,Parts!$A:$AM,K$1,0)="X",AB$2,"")</f>
        <v/>
      </c>
      <c r="L1228" t="str">
        <f>IF(VLOOKUP($A1228,Parts!$A:$AM,L$1,0)="X",AC$2,"")</f>
        <v/>
      </c>
      <c r="M1228" t="str">
        <f>IF(VLOOKUP($A1228,Parts!$A:$AM,M$1,0)="X",AD$2,"")</f>
        <v/>
      </c>
      <c r="N1228" t="str">
        <f>IF(VLOOKUP($A1228,Parts!$A:$AM,N$1,0)="X",AE$2,"")</f>
        <v/>
      </c>
      <c r="O1228" t="str">
        <f>IF(VLOOKUP($A1228,Parts!$A:$AM,O$1,0)="X",AF$2,"")</f>
        <v/>
      </c>
      <c r="P1228" t="str">
        <f t="shared" si="20"/>
        <v xml:space="preserve">    MODULE
    { name = ModuleTagAvionics }
</v>
      </c>
    </row>
    <row r="1229" spans="1:16" x14ac:dyDescent="0.25">
      <c r="A1229" t="str">
        <f>Table15[[#This Row],[Name]]</f>
        <v>galileo_aprobe_bot</v>
      </c>
      <c r="B1229" t="str">
        <f>IF(VLOOKUP($A1229,Parts!$A:$AM,B$1,0)="X",S$2,"")</f>
        <v/>
      </c>
      <c r="C1229" t="str">
        <f>IF(VLOOKUP($A1229,Parts!$A:$AM,C$1,0)="X",T$2,"")</f>
        <v/>
      </c>
      <c r="D1229" t="str">
        <f>IF(VLOOKUP($A1229,Parts!$A:$AM,D$1,0)="X",U$2,"")</f>
        <v/>
      </c>
      <c r="E1229" t="str">
        <f>IF(VLOOKUP($A1229,Parts!$A:$AM,E$1,0)="X",V$2,"")</f>
        <v/>
      </c>
      <c r="F1229" t="str">
        <f>IF(VLOOKUP($A1229,Parts!$A:$AM,F$1,0)="X",W$2,"")</f>
        <v/>
      </c>
      <c r="G1229" t="str">
        <f>IF(VLOOKUP($A1229,Parts!$A:$AM,G$1,0)="X",X$2,"")</f>
        <v/>
      </c>
      <c r="H1229" t="str">
        <f>IF(VLOOKUP($A1229,Parts!$A:$AM,H$1,0)="X",Y$2,"")</f>
        <v/>
      </c>
      <c r="I1229" t="str">
        <f>IF(VLOOKUP($A1229,Parts!$A:$AM,I$1,0)="X",Z$2,"")</f>
        <v/>
      </c>
      <c r="J1229" t="str">
        <f>IF(VLOOKUP($A1229,Parts!$A:$AM,J$1,0)="X",AA$2,"")</f>
        <v/>
      </c>
      <c r="K1229" t="str">
        <f>IF(VLOOKUP($A1229,Parts!$A:$AM,K$1,0)="X",AB$2,"")</f>
        <v/>
      </c>
      <c r="L1229" t="str">
        <f>IF(VLOOKUP($A1229,Parts!$A:$AM,L$1,0)="X",AC$2,"")</f>
        <v/>
      </c>
      <c r="M1229" t="str">
        <f>IF(VLOOKUP($A1229,Parts!$A:$AM,M$1,0)="X",AD$2,"")</f>
        <v/>
      </c>
      <c r="N1229" t="str">
        <f>IF(VLOOKUP($A1229,Parts!$A:$AM,N$1,0)="X",AE$2,"")</f>
        <v/>
      </c>
      <c r="O1229" t="str">
        <f>IF(VLOOKUP($A1229,Parts!$A:$AM,O$1,0)="X",AF$2,"")</f>
        <v/>
      </c>
      <c r="P1229" t="str">
        <f t="shared" si="20"/>
        <v/>
      </c>
    </row>
    <row r="1230" spans="1:16" x14ac:dyDescent="0.25">
      <c r="A1230" t="str">
        <f>Table15[[#This Row],[Name]]</f>
        <v>galileo_hs_bot</v>
      </c>
      <c r="B1230" t="str">
        <f>IF(VLOOKUP($A1230,Parts!$A:$AM,B$1,0)="X",S$2,"")</f>
        <v/>
      </c>
      <c r="C1230" t="str">
        <f>IF(VLOOKUP($A1230,Parts!$A:$AM,C$1,0)="X",T$2,"")</f>
        <v/>
      </c>
      <c r="D1230" t="str">
        <f>IF(VLOOKUP($A1230,Parts!$A:$AM,D$1,0)="X",U$2,"")</f>
        <v/>
      </c>
      <c r="E1230" t="str">
        <f>IF(VLOOKUP($A1230,Parts!$A:$AM,E$1,0)="X",V$2,"")</f>
        <v/>
      </c>
      <c r="F1230" t="str">
        <f>IF(VLOOKUP($A1230,Parts!$A:$AM,F$1,0)="X",W$2,"")</f>
        <v/>
      </c>
      <c r="G1230" t="str">
        <f>IF(VLOOKUP($A1230,Parts!$A:$AM,G$1,0)="X",X$2,"")</f>
        <v/>
      </c>
      <c r="H1230" t="str">
        <f>IF(VLOOKUP($A1230,Parts!$A:$AM,H$1,0)="X",Y$2,"")</f>
        <v/>
      </c>
      <c r="I1230" t="str">
        <f>IF(VLOOKUP($A1230,Parts!$A:$AM,I$1,0)="X",Z$2,"")</f>
        <v/>
      </c>
      <c r="J1230" t="str">
        <f>IF(VLOOKUP($A1230,Parts!$A:$AM,J$1,0)="X",AA$2,"")</f>
        <v/>
      </c>
      <c r="K1230" t="str">
        <f>IF(VLOOKUP($A1230,Parts!$A:$AM,K$1,0)="X",AB$2,"")</f>
        <v/>
      </c>
      <c r="L1230" t="str">
        <f>IF(VLOOKUP($A1230,Parts!$A:$AM,L$1,0)="X",AC$2,"")</f>
        <v xml:space="preserve">    MODULE
    { name = ModuleTagReentry }
</v>
      </c>
      <c r="M1230" t="str">
        <f>IF(VLOOKUP($A1230,Parts!$A:$AM,M$1,0)="X",AD$2,"")</f>
        <v/>
      </c>
      <c r="N1230" t="str">
        <f>IF(VLOOKUP($A1230,Parts!$A:$AM,N$1,0)="X",AE$2,"")</f>
        <v/>
      </c>
      <c r="O1230" t="str">
        <f>IF(VLOOKUP($A1230,Parts!$A:$AM,O$1,0)="X",AF$2,"")</f>
        <v/>
      </c>
      <c r="P1230" t="str">
        <f t="shared" si="20"/>
        <v xml:space="preserve">    MODULE
    { name = ModuleTagReentry }
</v>
      </c>
    </row>
    <row r="1231" spans="1:16" x14ac:dyDescent="0.25">
      <c r="A1231" t="str">
        <f>Table15[[#This Row],[Name]]</f>
        <v>galileo_hs_mid</v>
      </c>
      <c r="B1231" t="str">
        <f>IF(VLOOKUP($A1231,Parts!$A:$AM,B$1,0)="X",S$2,"")</f>
        <v/>
      </c>
      <c r="C1231" t="str">
        <f>IF(VLOOKUP($A1231,Parts!$A:$AM,C$1,0)="X",T$2,"")</f>
        <v/>
      </c>
      <c r="D1231" t="str">
        <f>IF(VLOOKUP($A1231,Parts!$A:$AM,D$1,0)="X",U$2,"")</f>
        <v/>
      </c>
      <c r="E1231" t="str">
        <f>IF(VLOOKUP($A1231,Parts!$A:$AM,E$1,0)="X",V$2,"")</f>
        <v/>
      </c>
      <c r="F1231" t="str">
        <f>IF(VLOOKUP($A1231,Parts!$A:$AM,F$1,0)="X",W$2,"")</f>
        <v/>
      </c>
      <c r="G1231" t="str">
        <f>IF(VLOOKUP($A1231,Parts!$A:$AM,G$1,0)="X",X$2,"")</f>
        <v/>
      </c>
      <c r="H1231" t="str">
        <f>IF(VLOOKUP($A1231,Parts!$A:$AM,H$1,0)="X",Y$2,"")</f>
        <v/>
      </c>
      <c r="I1231" t="str">
        <f>IF(VLOOKUP($A1231,Parts!$A:$AM,I$1,0)="X",Z$2,"")</f>
        <v/>
      </c>
      <c r="J1231" t="str">
        <f>IF(VLOOKUP($A1231,Parts!$A:$AM,J$1,0)="X",AA$2,"")</f>
        <v/>
      </c>
      <c r="K1231" t="str">
        <f>IF(VLOOKUP($A1231,Parts!$A:$AM,K$1,0)="X",AB$2,"")</f>
        <v/>
      </c>
      <c r="L1231" t="str">
        <f>IF(VLOOKUP($A1231,Parts!$A:$AM,L$1,0)="X",AC$2,"")</f>
        <v xml:space="preserve">    MODULE
    { name = ModuleTagReentry }
</v>
      </c>
      <c r="M1231" t="str">
        <f>IF(VLOOKUP($A1231,Parts!$A:$AM,M$1,0)="X",AD$2,"")</f>
        <v/>
      </c>
      <c r="N1231" t="str">
        <f>IF(VLOOKUP($A1231,Parts!$A:$AM,N$1,0)="X",AE$2,"")</f>
        <v/>
      </c>
      <c r="O1231" t="str">
        <f>IF(VLOOKUP($A1231,Parts!$A:$AM,O$1,0)="X",AF$2,"")</f>
        <v/>
      </c>
      <c r="P1231" t="str">
        <f t="shared" si="20"/>
        <v xml:space="preserve">    MODULE
    { name = ModuleTagReentry }
</v>
      </c>
    </row>
    <row r="1232" spans="1:16" x14ac:dyDescent="0.25">
      <c r="A1232" t="str">
        <f>Table15[[#This Row],[Name]]</f>
        <v>galileo_hs_top</v>
      </c>
      <c r="B1232" t="str">
        <f>IF(VLOOKUP($A1232,Parts!$A:$AM,B$1,0)="X",S$2,"")</f>
        <v/>
      </c>
      <c r="C1232" t="str">
        <f>IF(VLOOKUP($A1232,Parts!$A:$AM,C$1,0)="X",T$2,"")</f>
        <v/>
      </c>
      <c r="D1232" t="str">
        <f>IF(VLOOKUP($A1232,Parts!$A:$AM,D$1,0)="X",U$2,"")</f>
        <v/>
      </c>
      <c r="E1232" t="str">
        <f>IF(VLOOKUP($A1232,Parts!$A:$AM,E$1,0)="X",V$2,"")</f>
        <v/>
      </c>
      <c r="F1232" t="str">
        <f>IF(VLOOKUP($A1232,Parts!$A:$AM,F$1,0)="X",W$2,"")</f>
        <v/>
      </c>
      <c r="G1232" t="str">
        <f>IF(VLOOKUP($A1232,Parts!$A:$AM,G$1,0)="X",X$2,"")</f>
        <v/>
      </c>
      <c r="H1232" t="str">
        <f>IF(VLOOKUP($A1232,Parts!$A:$AM,H$1,0)="X",Y$2,"")</f>
        <v/>
      </c>
      <c r="I1232" t="str">
        <f>IF(VLOOKUP($A1232,Parts!$A:$AM,I$1,0)="X",Z$2,"")</f>
        <v/>
      </c>
      <c r="J1232" t="str">
        <f>IF(VLOOKUP($A1232,Parts!$A:$AM,J$1,0)="X",AA$2,"")</f>
        <v/>
      </c>
      <c r="K1232" t="str">
        <f>IF(VLOOKUP($A1232,Parts!$A:$AM,K$1,0)="X",AB$2,"")</f>
        <v/>
      </c>
      <c r="L1232" t="str">
        <f>IF(VLOOKUP($A1232,Parts!$A:$AM,L$1,0)="X",AC$2,"")</f>
        <v xml:space="preserve">    MODULE
    { name = ModuleTagReentry }
</v>
      </c>
      <c r="M1232" t="str">
        <f>IF(VLOOKUP($A1232,Parts!$A:$AM,M$1,0)="X",AD$2,"")</f>
        <v/>
      </c>
      <c r="N1232" t="str">
        <f>IF(VLOOKUP($A1232,Parts!$A:$AM,N$1,0)="X",AE$2,"")</f>
        <v/>
      </c>
      <c r="O1232" t="str">
        <f>IF(VLOOKUP($A1232,Parts!$A:$AM,O$1,0)="X",AF$2,"")</f>
        <v/>
      </c>
      <c r="P1232" t="str">
        <f t="shared" si="20"/>
        <v xml:space="preserve">    MODULE
    { name = ModuleTagReentry }
</v>
      </c>
    </row>
    <row r="1233" spans="1:16" x14ac:dyDescent="0.25">
      <c r="A1233" t="str">
        <f>Table15[[#This Row],[Name]]</f>
        <v>gdish_actual</v>
      </c>
      <c r="B1233" t="str">
        <f>IF(VLOOKUP($A1233,Parts!$A:$AM,B$1,0)="X",S$2,"")</f>
        <v/>
      </c>
      <c r="C1233" t="str">
        <f>IF(VLOOKUP($A1233,Parts!$A:$AM,C$1,0)="X",T$2,"")</f>
        <v/>
      </c>
      <c r="D1233" t="str">
        <f>IF(VLOOKUP($A1233,Parts!$A:$AM,D$1,0)="X",U$2,"")</f>
        <v/>
      </c>
      <c r="E1233" t="str">
        <f>IF(VLOOKUP($A1233,Parts!$A:$AM,E$1,0)="X",V$2,"")</f>
        <v/>
      </c>
      <c r="F1233" t="str">
        <f>IF(VLOOKUP($A1233,Parts!$A:$AM,F$1,0)="X",W$2,"")</f>
        <v/>
      </c>
      <c r="G1233" t="str">
        <f>IF(VLOOKUP($A1233,Parts!$A:$AM,G$1,0)="X",X$2,"")</f>
        <v/>
      </c>
      <c r="H1233" t="str">
        <f>IF(VLOOKUP($A1233,Parts!$A:$AM,H$1,0)="X",Y$2,"")</f>
        <v/>
      </c>
      <c r="I1233" t="str">
        <f>IF(VLOOKUP($A1233,Parts!$A:$AM,I$1,0)="X",Z$2,"")</f>
        <v/>
      </c>
      <c r="J1233" t="str">
        <f>IF(VLOOKUP($A1233,Parts!$A:$AM,J$1,0)="X",AA$2,"")</f>
        <v xml:space="preserve">    MODULE
    { name = ModuleTagInstruments }
</v>
      </c>
      <c r="K1233" t="str">
        <f>IF(VLOOKUP($A1233,Parts!$A:$AM,K$1,0)="X",AB$2,"")</f>
        <v/>
      </c>
      <c r="L1233" t="str">
        <f>IF(VLOOKUP($A1233,Parts!$A:$AM,L$1,0)="X",AC$2,"")</f>
        <v/>
      </c>
      <c r="M1233" t="str">
        <f>IF(VLOOKUP($A1233,Parts!$A:$AM,M$1,0)="X",AD$2,"")</f>
        <v/>
      </c>
      <c r="N1233" t="str">
        <f>IF(VLOOKUP($A1233,Parts!$A:$AM,N$1,0)="X",AE$2,"")</f>
        <v/>
      </c>
      <c r="O1233" t="str">
        <f>IF(VLOOKUP($A1233,Parts!$A:$AM,O$1,0)="X",AF$2,"")</f>
        <v/>
      </c>
      <c r="P1233" t="str">
        <f t="shared" si="20"/>
        <v xml:space="preserve">    MODULE
    { name = ModuleTagInstruments }
</v>
      </c>
    </row>
    <row r="1234" spans="1:16" x14ac:dyDescent="0.25">
      <c r="A1234" t="str">
        <f>Table15[[#This Row],[Name]]</f>
        <v>gdish_intended</v>
      </c>
      <c r="B1234" t="str">
        <f>IF(VLOOKUP($A1234,Parts!$A:$AM,B$1,0)="X",S$2,"")</f>
        <v/>
      </c>
      <c r="C1234" t="str">
        <f>IF(VLOOKUP($A1234,Parts!$A:$AM,C$1,0)="X",T$2,"")</f>
        <v/>
      </c>
      <c r="D1234" t="str">
        <f>IF(VLOOKUP($A1234,Parts!$A:$AM,D$1,0)="X",U$2,"")</f>
        <v/>
      </c>
      <c r="E1234" t="str">
        <f>IF(VLOOKUP($A1234,Parts!$A:$AM,E$1,0)="X",V$2,"")</f>
        <v/>
      </c>
      <c r="F1234" t="str">
        <f>IF(VLOOKUP($A1234,Parts!$A:$AM,F$1,0)="X",W$2,"")</f>
        <v/>
      </c>
      <c r="G1234" t="str">
        <f>IF(VLOOKUP($A1234,Parts!$A:$AM,G$1,0)="X",X$2,"")</f>
        <v/>
      </c>
      <c r="H1234" t="str">
        <f>IF(VLOOKUP($A1234,Parts!$A:$AM,H$1,0)="X",Y$2,"")</f>
        <v/>
      </c>
      <c r="I1234" t="str">
        <f>IF(VLOOKUP($A1234,Parts!$A:$AM,I$1,0)="X",Z$2,"")</f>
        <v/>
      </c>
      <c r="J1234" t="str">
        <f>IF(VLOOKUP($A1234,Parts!$A:$AM,J$1,0)="X",AA$2,"")</f>
        <v xml:space="preserve">    MODULE
    { name = ModuleTagInstruments }
</v>
      </c>
      <c r="K1234" t="str">
        <f>IF(VLOOKUP($A1234,Parts!$A:$AM,K$1,0)="X",AB$2,"")</f>
        <v/>
      </c>
      <c r="L1234" t="str">
        <f>IF(VLOOKUP($A1234,Parts!$A:$AM,L$1,0)="X",AC$2,"")</f>
        <v/>
      </c>
      <c r="M1234" t="str">
        <f>IF(VLOOKUP($A1234,Parts!$A:$AM,M$1,0)="X",AD$2,"")</f>
        <v/>
      </c>
      <c r="N1234" t="str">
        <f>IF(VLOOKUP($A1234,Parts!$A:$AM,N$1,0)="X",AE$2,"")</f>
        <v/>
      </c>
      <c r="O1234" t="str">
        <f>IF(VLOOKUP($A1234,Parts!$A:$AM,O$1,0)="X",AF$2,"")</f>
        <v/>
      </c>
      <c r="P1234" t="str">
        <f t="shared" si="20"/>
        <v xml:space="preserve">    MODULE
    { name = ModuleTagInstruments }
</v>
      </c>
    </row>
    <row r="1235" spans="1:16" x14ac:dyDescent="0.25">
      <c r="A1235" t="str">
        <f>Table15[[#This Row],[Name]]</f>
        <v>rn_galileo_scanner</v>
      </c>
      <c r="B1235" t="str">
        <f>IF(VLOOKUP($A1235,Parts!$A:$AM,B$1,0)="X",S$2,"")</f>
        <v/>
      </c>
      <c r="C1235" t="str">
        <f>IF(VLOOKUP($A1235,Parts!$A:$AM,C$1,0)="X",T$2,"")</f>
        <v/>
      </c>
      <c r="D1235" t="str">
        <f>IF(VLOOKUP($A1235,Parts!$A:$AM,D$1,0)="X",U$2,"")</f>
        <v/>
      </c>
      <c r="E1235" t="str">
        <f>IF(VLOOKUP($A1235,Parts!$A:$AM,E$1,0)="X",V$2,"")</f>
        <v/>
      </c>
      <c r="F1235" t="str">
        <f>IF(VLOOKUP($A1235,Parts!$A:$AM,F$1,0)="X",W$2,"")</f>
        <v/>
      </c>
      <c r="G1235" t="str">
        <f>IF(VLOOKUP($A1235,Parts!$A:$AM,G$1,0)="X",X$2,"")</f>
        <v/>
      </c>
      <c r="H1235" t="str">
        <f>IF(VLOOKUP($A1235,Parts!$A:$AM,H$1,0)="X",Y$2,"")</f>
        <v/>
      </c>
      <c r="I1235" t="str">
        <f>IF(VLOOKUP($A1235,Parts!$A:$AM,I$1,0)="X",Z$2,"")</f>
        <v/>
      </c>
      <c r="J1235" t="str">
        <f>IF(VLOOKUP($A1235,Parts!$A:$AM,J$1,0)="X",AA$2,"")</f>
        <v xml:space="preserve">    MODULE
    { name = ModuleTagInstruments }
</v>
      </c>
      <c r="K1235" t="str">
        <f>IF(VLOOKUP($A1235,Parts!$A:$AM,K$1,0)="X",AB$2,"")</f>
        <v/>
      </c>
      <c r="L1235" t="str">
        <f>IF(VLOOKUP($A1235,Parts!$A:$AM,L$1,0)="X",AC$2,"")</f>
        <v/>
      </c>
      <c r="M1235" t="str">
        <f>IF(VLOOKUP($A1235,Parts!$A:$AM,M$1,0)="X",AD$2,"")</f>
        <v/>
      </c>
      <c r="N1235" t="str">
        <f>IF(VLOOKUP($A1235,Parts!$A:$AM,N$1,0)="X",AE$2,"")</f>
        <v/>
      </c>
      <c r="O1235" t="str">
        <f>IF(VLOOKUP($A1235,Parts!$A:$AM,O$1,0)="X",AF$2,"")</f>
        <v/>
      </c>
      <c r="P1235" t="str">
        <f t="shared" si="20"/>
        <v xml:space="preserve">    MODULE
    { name = ModuleTagInstruments }
</v>
      </c>
    </row>
    <row r="1236" spans="1:16" x14ac:dyDescent="0.25">
      <c r="A1236" t="str">
        <f>Table15[[#This Row],[Name]]</f>
        <v>galileo_probe_hs_parachute</v>
      </c>
      <c r="B1236" t="str">
        <f>IF(VLOOKUP($A1236,Parts!$A:$AM,B$1,0)="X",S$2,"")</f>
        <v/>
      </c>
      <c r="C1236" t="str">
        <f>IF(VLOOKUP($A1236,Parts!$A:$AM,C$1,0)="X",T$2,"")</f>
        <v/>
      </c>
      <c r="D1236" t="str">
        <f>IF(VLOOKUP($A1236,Parts!$A:$AM,D$1,0)="X",U$2,"")</f>
        <v/>
      </c>
      <c r="E1236" t="str">
        <f>IF(VLOOKUP($A1236,Parts!$A:$AM,E$1,0)="X",V$2,"")</f>
        <v/>
      </c>
      <c r="F1236" t="str">
        <f>IF(VLOOKUP($A1236,Parts!$A:$AM,F$1,0)="X",W$2,"")</f>
        <v/>
      </c>
      <c r="G1236" t="str">
        <f>IF(VLOOKUP($A1236,Parts!$A:$AM,G$1,0)="X",X$2,"")</f>
        <v/>
      </c>
      <c r="H1236" t="str">
        <f>IF(VLOOKUP($A1236,Parts!$A:$AM,H$1,0)="X",Y$2,"")</f>
        <v/>
      </c>
      <c r="I1236" t="str">
        <f>IF(VLOOKUP($A1236,Parts!$A:$AM,I$1,0)="X",Z$2,"")</f>
        <v/>
      </c>
      <c r="J1236" t="str">
        <f>IF(VLOOKUP($A1236,Parts!$A:$AM,J$1,0)="X",AA$2,"")</f>
        <v/>
      </c>
      <c r="K1236" t="str">
        <f>IF(VLOOKUP($A1236,Parts!$A:$AM,K$1,0)="X",AB$2,"")</f>
        <v/>
      </c>
      <c r="L1236" t="str">
        <f>IF(VLOOKUP($A1236,Parts!$A:$AM,L$1,0)="X",AC$2,"")</f>
        <v/>
      </c>
      <c r="M1236" t="str">
        <f>IF(VLOOKUP($A1236,Parts!$A:$AM,M$1,0)="X",AD$2,"")</f>
        <v/>
      </c>
      <c r="N1236" t="str">
        <f>IF(VLOOKUP($A1236,Parts!$A:$AM,N$1,0)="X",AE$2,"")</f>
        <v/>
      </c>
      <c r="O1236" t="str">
        <f>IF(VLOOKUP($A1236,Parts!$A:$AM,O$1,0)="X",AF$2,"")</f>
        <v/>
      </c>
      <c r="P1236" t="str">
        <f t="shared" si="20"/>
        <v/>
      </c>
    </row>
    <row r="1237" spans="1:16" x14ac:dyDescent="0.25">
      <c r="A1237" t="str">
        <f>Table15[[#This Row],[Name]]</f>
        <v>galileo_probe_parachute</v>
      </c>
      <c r="B1237" t="str">
        <f>IF(VLOOKUP($A1237,Parts!$A:$AM,B$1,0)="X",S$2,"")</f>
        <v/>
      </c>
      <c r="C1237" t="str">
        <f>IF(VLOOKUP($A1237,Parts!$A:$AM,C$1,0)="X",T$2,"")</f>
        <v/>
      </c>
      <c r="D1237" t="str">
        <f>IF(VLOOKUP($A1237,Parts!$A:$AM,D$1,0)="X",U$2,"")</f>
        <v/>
      </c>
      <c r="E1237" t="str">
        <f>IF(VLOOKUP($A1237,Parts!$A:$AM,E$1,0)="X",V$2,"")</f>
        <v/>
      </c>
      <c r="F1237" t="str">
        <f>IF(VLOOKUP($A1237,Parts!$A:$AM,F$1,0)="X",W$2,"")</f>
        <v/>
      </c>
      <c r="G1237" t="str">
        <f>IF(VLOOKUP($A1237,Parts!$A:$AM,G$1,0)="X",X$2,"")</f>
        <v/>
      </c>
      <c r="H1237" t="str">
        <f>IF(VLOOKUP($A1237,Parts!$A:$AM,H$1,0)="X",Y$2,"")</f>
        <v/>
      </c>
      <c r="I1237" t="str">
        <f>IF(VLOOKUP($A1237,Parts!$A:$AM,I$1,0)="X",Z$2,"")</f>
        <v/>
      </c>
      <c r="J1237" t="str">
        <f>IF(VLOOKUP($A1237,Parts!$A:$AM,J$1,0)="X",AA$2,"")</f>
        <v/>
      </c>
      <c r="K1237" t="str">
        <f>IF(VLOOKUP($A1237,Parts!$A:$AM,K$1,0)="X",AB$2,"")</f>
        <v/>
      </c>
      <c r="L1237" t="str">
        <f>IF(VLOOKUP($A1237,Parts!$A:$AM,L$1,0)="X",AC$2,"")</f>
        <v/>
      </c>
      <c r="M1237" t="str">
        <f>IF(VLOOKUP($A1237,Parts!$A:$AM,M$1,0)="X",AD$2,"")</f>
        <v/>
      </c>
      <c r="N1237" t="str">
        <f>IF(VLOOKUP($A1237,Parts!$A:$AM,N$1,0)="X",AE$2,"")</f>
        <v/>
      </c>
      <c r="O1237" t="str">
        <f>IF(VLOOKUP($A1237,Parts!$A:$AM,O$1,0)="X",AF$2,"")</f>
        <v/>
      </c>
      <c r="P1237" t="str">
        <f t="shared" si="20"/>
        <v/>
      </c>
    </row>
    <row r="1238" spans="1:16" x14ac:dyDescent="0.25">
      <c r="A1238" t="str">
        <f>Table15[[#This Row],[Name]]</f>
        <v>galileo_mb</v>
      </c>
      <c r="B1238" t="str">
        <f>IF(VLOOKUP($A1238,Parts!$A:$AM,B$1,0)="X",S$2,"")</f>
        <v xml:space="preserve">    MODULE
    { name = ModuleTagAvionics }
</v>
      </c>
      <c r="C1238" t="str">
        <f>IF(VLOOKUP($A1238,Parts!$A:$AM,C$1,0)="X",T$2,"")</f>
        <v/>
      </c>
      <c r="D1238" t="str">
        <f>IF(VLOOKUP($A1238,Parts!$A:$AM,D$1,0)="X",U$2,"")</f>
        <v/>
      </c>
      <c r="E1238" t="str">
        <f>IF(VLOOKUP($A1238,Parts!$A:$AM,E$1,0)="X",V$2,"")</f>
        <v/>
      </c>
      <c r="F1238" t="str">
        <f>IF(VLOOKUP($A1238,Parts!$A:$AM,F$1,0)="X",W$2,"")</f>
        <v/>
      </c>
      <c r="G1238" t="str">
        <f>IF(VLOOKUP($A1238,Parts!$A:$AM,G$1,0)="X",X$2,"")</f>
        <v/>
      </c>
      <c r="H1238" t="str">
        <f>IF(VLOOKUP($A1238,Parts!$A:$AM,H$1,0)="X",Y$2,"")</f>
        <v/>
      </c>
      <c r="I1238" t="str">
        <f>IF(VLOOKUP($A1238,Parts!$A:$AM,I$1,0)="X",Z$2,"")</f>
        <v/>
      </c>
      <c r="J1238" t="str">
        <f>IF(VLOOKUP($A1238,Parts!$A:$AM,J$1,0)="X",AA$2,"")</f>
        <v/>
      </c>
      <c r="K1238" t="str">
        <f>IF(VLOOKUP($A1238,Parts!$A:$AM,K$1,0)="X",AB$2,"")</f>
        <v/>
      </c>
      <c r="L1238" t="str">
        <f>IF(VLOOKUP($A1238,Parts!$A:$AM,L$1,0)="X",AC$2,"")</f>
        <v/>
      </c>
      <c r="M1238" t="str">
        <f>IF(VLOOKUP($A1238,Parts!$A:$AM,M$1,0)="X",AD$2,"")</f>
        <v/>
      </c>
      <c r="N1238" t="str">
        <f>IF(VLOOKUP($A1238,Parts!$A:$AM,N$1,0)="X",AE$2,"")</f>
        <v/>
      </c>
      <c r="O1238" t="str">
        <f>IF(VLOOKUP($A1238,Parts!$A:$AM,O$1,0)="X",AF$2,"")</f>
        <v/>
      </c>
      <c r="P1238" t="str">
        <f t="shared" si="20"/>
        <v xml:space="preserve">    MODULE
    { name = ModuleTagAvionics }
</v>
      </c>
    </row>
    <row r="1239" spans="1:16" x14ac:dyDescent="0.25">
      <c r="A1239" t="str">
        <f>Table15[[#This Row],[Name]]</f>
        <v>SXTBlackAdder2</v>
      </c>
      <c r="B1239" t="str">
        <f>IF(VLOOKUP($A1239,Parts!$A:$AM,B$1,0)="X",S$2,"")</f>
        <v/>
      </c>
      <c r="C1239" t="str">
        <f>IF(VLOOKUP($A1239,Parts!$A:$AM,C$1,0)="X",T$2,"")</f>
        <v/>
      </c>
      <c r="D1239" t="str">
        <f>IF(VLOOKUP($A1239,Parts!$A:$AM,D$1,0)="X",U$2,"")</f>
        <v/>
      </c>
      <c r="E1239" t="str">
        <f>IF(VLOOKUP($A1239,Parts!$A:$AM,E$1,0)="X",V$2,"")</f>
        <v/>
      </c>
      <c r="F1239" t="str">
        <f>IF(VLOOKUP($A1239,Parts!$A:$AM,F$1,0)="X",W$2,"")</f>
        <v xml:space="preserve">    MODULE
    { name = ModuleTagEngineLiquidTurbo }
</v>
      </c>
      <c r="G1239" t="str">
        <f>IF(VLOOKUP($A1239,Parts!$A:$AM,G$1,0)="X",X$2,"")</f>
        <v/>
      </c>
      <c r="H1239" t="str">
        <f>IF(VLOOKUP($A1239,Parts!$A:$AM,H$1,0)="X",Y$2,"")</f>
        <v/>
      </c>
      <c r="I1239" t="str">
        <f>IF(VLOOKUP($A1239,Parts!$A:$AM,I$1,0)="X",Z$2,"")</f>
        <v/>
      </c>
      <c r="J1239" t="str">
        <f>IF(VLOOKUP($A1239,Parts!$A:$AM,J$1,0)="X",AA$2,"")</f>
        <v/>
      </c>
      <c r="K1239" t="str">
        <f>IF(VLOOKUP($A1239,Parts!$A:$AM,K$1,0)="X",AB$2,"")</f>
        <v/>
      </c>
      <c r="L1239" t="str">
        <f>IF(VLOOKUP($A1239,Parts!$A:$AM,L$1,0)="X",AC$2,"")</f>
        <v/>
      </c>
      <c r="M1239" t="str">
        <f>IF(VLOOKUP($A1239,Parts!$A:$AM,M$1,0)="X",AD$2,"")</f>
        <v/>
      </c>
      <c r="N1239" t="str">
        <f>IF(VLOOKUP($A1239,Parts!$A:$AM,N$1,0)="X",AE$2,"")</f>
        <v/>
      </c>
      <c r="O1239" t="str">
        <f>IF(VLOOKUP($A1239,Parts!$A:$AM,O$1,0)="X",AF$2,"")</f>
        <v/>
      </c>
      <c r="P1239" t="str">
        <f t="shared" si="20"/>
        <v xml:space="preserve">    MODULE
    { name = ModuleTagEngineLiquidTurbo }
</v>
      </c>
    </row>
    <row r="1240" spans="1:16" x14ac:dyDescent="0.25">
      <c r="A1240" t="str">
        <f>Table15[[#This Row],[Name]]</f>
        <v>SXTBlackAdder</v>
      </c>
      <c r="B1240" t="str">
        <f>IF(VLOOKUP($A1240,Parts!$A:$AM,B$1,0)="X",S$2,"")</f>
        <v/>
      </c>
      <c r="C1240" t="str">
        <f>IF(VLOOKUP($A1240,Parts!$A:$AM,C$1,0)="X",T$2,"")</f>
        <v/>
      </c>
      <c r="D1240" t="str">
        <f>IF(VLOOKUP($A1240,Parts!$A:$AM,D$1,0)="X",U$2,"")</f>
        <v/>
      </c>
      <c r="E1240" t="str">
        <f>IF(VLOOKUP($A1240,Parts!$A:$AM,E$1,0)="X",V$2,"")</f>
        <v/>
      </c>
      <c r="F1240" t="str">
        <f>IF(VLOOKUP($A1240,Parts!$A:$AM,F$1,0)="X",W$2,"")</f>
        <v xml:space="preserve">    MODULE
    { name = ModuleTagEngineLiquidTurbo }
</v>
      </c>
      <c r="G1240" t="str">
        <f>IF(VLOOKUP($A1240,Parts!$A:$AM,G$1,0)="X",X$2,"")</f>
        <v/>
      </c>
      <c r="H1240" t="str">
        <f>IF(VLOOKUP($A1240,Parts!$A:$AM,H$1,0)="X",Y$2,"")</f>
        <v/>
      </c>
      <c r="I1240" t="str">
        <f>IF(VLOOKUP($A1240,Parts!$A:$AM,I$1,0)="X",Z$2,"")</f>
        <v/>
      </c>
      <c r="J1240" t="str">
        <f>IF(VLOOKUP($A1240,Parts!$A:$AM,J$1,0)="X",AA$2,"")</f>
        <v/>
      </c>
      <c r="K1240" t="str">
        <f>IF(VLOOKUP($A1240,Parts!$A:$AM,K$1,0)="X",AB$2,"")</f>
        <v/>
      </c>
      <c r="L1240" t="str">
        <f>IF(VLOOKUP($A1240,Parts!$A:$AM,L$1,0)="X",AC$2,"")</f>
        <v/>
      </c>
      <c r="M1240" t="str">
        <f>IF(VLOOKUP($A1240,Parts!$A:$AM,M$1,0)="X",AD$2,"")</f>
        <v/>
      </c>
      <c r="N1240" t="str">
        <f>IF(VLOOKUP($A1240,Parts!$A:$AM,N$1,0)="X",AE$2,"")</f>
        <v/>
      </c>
      <c r="O1240" t="str">
        <f>IF(VLOOKUP($A1240,Parts!$A:$AM,O$1,0)="X",AF$2,"")</f>
        <v/>
      </c>
      <c r="P1240" t="str">
        <f t="shared" si="20"/>
        <v xml:space="preserve">    MODULE
    { name = ModuleTagEngineLiquidTurbo }
</v>
      </c>
    </row>
    <row r="1241" spans="1:16" x14ac:dyDescent="0.25">
      <c r="A1241" t="str">
        <f>Table15[[#This Row],[Name]]</f>
        <v>E-1-Upgrade</v>
      </c>
      <c r="B1241" t="str">
        <f>IF(VLOOKUP($A1241,Parts!$A:$AM,B$1,0)="X",S$2,"")</f>
        <v/>
      </c>
      <c r="C1241" t="str">
        <f>IF(VLOOKUP($A1241,Parts!$A:$AM,C$1,0)="X",T$2,"")</f>
        <v/>
      </c>
      <c r="D1241" t="str">
        <f>IF(VLOOKUP($A1241,Parts!$A:$AM,D$1,0)="X",U$2,"")</f>
        <v/>
      </c>
      <c r="E1241" t="str">
        <f>IF(VLOOKUP($A1241,Parts!$A:$AM,E$1,0)="X",V$2,"")</f>
        <v/>
      </c>
      <c r="F1241" t="str">
        <f>IF(VLOOKUP($A1241,Parts!$A:$AM,F$1,0)="X",W$2,"")</f>
        <v/>
      </c>
      <c r="G1241" t="str">
        <f>IF(VLOOKUP($A1241,Parts!$A:$AM,G$1,0)="X",X$2,"")</f>
        <v/>
      </c>
      <c r="H1241" t="str">
        <f>IF(VLOOKUP($A1241,Parts!$A:$AM,H$1,0)="X",Y$2,"")</f>
        <v/>
      </c>
      <c r="I1241" t="str">
        <f>IF(VLOOKUP($A1241,Parts!$A:$AM,I$1,0)="X",Z$2,"")</f>
        <v/>
      </c>
      <c r="J1241" t="str">
        <f>IF(VLOOKUP($A1241,Parts!$A:$AM,J$1,0)="X",AA$2,"")</f>
        <v/>
      </c>
      <c r="K1241" t="str">
        <f>IF(VLOOKUP($A1241,Parts!$A:$AM,K$1,0)="X",AB$2,"")</f>
        <v/>
      </c>
      <c r="L1241" t="str">
        <f>IF(VLOOKUP($A1241,Parts!$A:$AM,L$1,0)="X",AC$2,"")</f>
        <v/>
      </c>
      <c r="M1241" t="str">
        <f>IF(VLOOKUP($A1241,Parts!$A:$AM,M$1,0)="X",AD$2,"")</f>
        <v/>
      </c>
      <c r="N1241" t="str">
        <f>IF(VLOOKUP($A1241,Parts!$A:$AM,N$1,0)="X",AE$2,"")</f>
        <v/>
      </c>
      <c r="O1241" t="str">
        <f>IF(VLOOKUP($A1241,Parts!$A:$AM,O$1,0)="X",AF$2,"")</f>
        <v/>
      </c>
      <c r="P1241" t="str">
        <f t="shared" si="20"/>
        <v/>
      </c>
    </row>
    <row r="1242" spans="1:16" x14ac:dyDescent="0.25">
      <c r="A1242" t="str">
        <f>Table15[[#This Row],[Name]]</f>
        <v>EAP-241</v>
      </c>
      <c r="B1242" t="str">
        <f>IF(VLOOKUP($A1242,Parts!$A:$AM,B$1,0)="X",S$2,"")</f>
        <v/>
      </c>
      <c r="C1242" t="str">
        <f>IF(VLOOKUP($A1242,Parts!$A:$AM,C$1,0)="X",T$2,"")</f>
        <v/>
      </c>
      <c r="D1242" t="str">
        <f>IF(VLOOKUP($A1242,Parts!$A:$AM,D$1,0)="X",U$2,"")</f>
        <v/>
      </c>
      <c r="E1242" t="str">
        <f>IF(VLOOKUP($A1242,Parts!$A:$AM,E$1,0)="X",V$2,"")</f>
        <v/>
      </c>
      <c r="F1242" t="str">
        <f>IF(VLOOKUP($A1242,Parts!$A:$AM,F$1,0)="X",W$2,"")</f>
        <v/>
      </c>
      <c r="G1242" t="str">
        <f>IF(VLOOKUP($A1242,Parts!$A:$AM,G$1,0)="X",X$2,"")</f>
        <v/>
      </c>
      <c r="H1242" t="str">
        <f>IF(VLOOKUP($A1242,Parts!$A:$AM,H$1,0)="X",Y$2,"")</f>
        <v/>
      </c>
      <c r="I1242" t="str">
        <f>IF(VLOOKUP($A1242,Parts!$A:$AM,I$1,0)="X",Z$2,"")</f>
        <v/>
      </c>
      <c r="J1242" t="str">
        <f>IF(VLOOKUP($A1242,Parts!$A:$AM,J$1,0)="X",AA$2,"")</f>
        <v/>
      </c>
      <c r="K1242" t="str">
        <f>IF(VLOOKUP($A1242,Parts!$A:$AM,K$1,0)="X",AB$2,"")</f>
        <v/>
      </c>
      <c r="L1242" t="str">
        <f>IF(VLOOKUP($A1242,Parts!$A:$AM,L$1,0)="X",AC$2,"")</f>
        <v/>
      </c>
      <c r="M1242" t="str">
        <f>IF(VLOOKUP($A1242,Parts!$A:$AM,M$1,0)="X",AD$2,"")</f>
        <v/>
      </c>
      <c r="N1242" t="str">
        <f>IF(VLOOKUP($A1242,Parts!$A:$AM,N$1,0)="X",AE$2,"")</f>
        <v/>
      </c>
      <c r="O1242" t="str">
        <f>IF(VLOOKUP($A1242,Parts!$A:$AM,O$1,0)="X",AF$2,"")</f>
        <v/>
      </c>
      <c r="P1242" t="str">
        <f t="shared" si="20"/>
        <v/>
      </c>
    </row>
    <row r="1243" spans="1:16" x14ac:dyDescent="0.25">
      <c r="A1243" t="str">
        <f>Table15[[#This Row],[Name]]</f>
        <v>sensorAtmosphere</v>
      </c>
      <c r="B1243" t="str">
        <f>IF(VLOOKUP($A1243,Parts!$A:$AM,B$1,0)="X",S$2,"")</f>
        <v/>
      </c>
      <c r="C1243" t="str">
        <f>IF(VLOOKUP($A1243,Parts!$A:$AM,C$1,0)="X",T$2,"")</f>
        <v/>
      </c>
      <c r="D1243" t="str">
        <f>IF(VLOOKUP($A1243,Parts!$A:$AM,D$1,0)="X",U$2,"")</f>
        <v/>
      </c>
      <c r="E1243" t="str">
        <f>IF(VLOOKUP($A1243,Parts!$A:$AM,E$1,0)="X",V$2,"")</f>
        <v/>
      </c>
      <c r="F1243" t="str">
        <f>IF(VLOOKUP($A1243,Parts!$A:$AM,F$1,0)="X",W$2,"")</f>
        <v/>
      </c>
      <c r="G1243" t="str">
        <f>IF(VLOOKUP($A1243,Parts!$A:$AM,G$1,0)="X",X$2,"")</f>
        <v/>
      </c>
      <c r="H1243" t="str">
        <f>IF(VLOOKUP($A1243,Parts!$A:$AM,H$1,0)="X",Y$2,"")</f>
        <v/>
      </c>
      <c r="I1243" t="str">
        <f>IF(VLOOKUP($A1243,Parts!$A:$AM,I$1,0)="X",Z$2,"")</f>
        <v/>
      </c>
      <c r="J1243" t="str">
        <f>IF(VLOOKUP($A1243,Parts!$A:$AM,J$1,0)="X",AA$2,"")</f>
        <v xml:space="preserve">    MODULE
    { name = ModuleTagInstruments }
</v>
      </c>
      <c r="K1243" t="str">
        <f>IF(VLOOKUP($A1243,Parts!$A:$AM,K$1,0)="X",AB$2,"")</f>
        <v/>
      </c>
      <c r="L1243" t="str">
        <f>IF(VLOOKUP($A1243,Parts!$A:$AM,L$1,0)="X",AC$2,"")</f>
        <v/>
      </c>
      <c r="M1243" t="str">
        <f>IF(VLOOKUP($A1243,Parts!$A:$AM,M$1,0)="X",AD$2,"")</f>
        <v/>
      </c>
      <c r="N1243" t="str">
        <f>IF(VLOOKUP($A1243,Parts!$A:$AM,N$1,0)="X",AE$2,"")</f>
        <v/>
      </c>
      <c r="O1243" t="str">
        <f>IF(VLOOKUP($A1243,Parts!$A:$AM,O$1,0)="X",AF$2,"")</f>
        <v/>
      </c>
      <c r="P1243" t="str">
        <f t="shared" si="20"/>
        <v xml:space="preserve">    MODULE
    { name = ModuleTagInstruments }
</v>
      </c>
    </row>
    <row r="1244" spans="1:16" x14ac:dyDescent="0.25">
      <c r="A1244" t="str">
        <f>Table15[[#This Row],[Name]]</f>
        <v>SXTsciencenosecone</v>
      </c>
      <c r="B1244" t="str">
        <f>IF(VLOOKUP($A1244,Parts!$A:$AM,B$1,0)="X",S$2,"")</f>
        <v/>
      </c>
      <c r="C1244" t="str">
        <f>IF(VLOOKUP($A1244,Parts!$A:$AM,C$1,0)="X",T$2,"")</f>
        <v/>
      </c>
      <c r="D1244" t="str">
        <f>IF(VLOOKUP($A1244,Parts!$A:$AM,D$1,0)="X",U$2,"")</f>
        <v/>
      </c>
      <c r="E1244" t="str">
        <f>IF(VLOOKUP($A1244,Parts!$A:$AM,E$1,0)="X",V$2,"")</f>
        <v/>
      </c>
      <c r="F1244" t="str">
        <f>IF(VLOOKUP($A1244,Parts!$A:$AM,F$1,0)="X",W$2,"")</f>
        <v/>
      </c>
      <c r="G1244" t="str">
        <f>IF(VLOOKUP($A1244,Parts!$A:$AM,G$1,0)="X",X$2,"")</f>
        <v/>
      </c>
      <c r="H1244" t="str">
        <f>IF(VLOOKUP($A1244,Parts!$A:$AM,H$1,0)="X",Y$2,"")</f>
        <v/>
      </c>
      <c r="I1244" t="str">
        <f>IF(VLOOKUP($A1244,Parts!$A:$AM,I$1,0)="X",Z$2,"")</f>
        <v/>
      </c>
      <c r="J1244" t="str">
        <f>IF(VLOOKUP($A1244,Parts!$A:$AM,J$1,0)="X",AA$2,"")</f>
        <v xml:space="preserve">    MODULE
    { name = ModuleTagInstruments }
</v>
      </c>
      <c r="K1244" t="str">
        <f>IF(VLOOKUP($A1244,Parts!$A:$AM,K$1,0)="X",AB$2,"")</f>
        <v/>
      </c>
      <c r="L1244" t="str">
        <f>IF(VLOOKUP($A1244,Parts!$A:$AM,L$1,0)="X",AC$2,"")</f>
        <v/>
      </c>
      <c r="M1244" t="str">
        <f>IF(VLOOKUP($A1244,Parts!$A:$AM,M$1,0)="X",AD$2,"")</f>
        <v/>
      </c>
      <c r="N1244" t="str">
        <f>IF(VLOOKUP($A1244,Parts!$A:$AM,N$1,0)="X",AE$2,"")</f>
        <v/>
      </c>
      <c r="O1244" t="str">
        <f>IF(VLOOKUP($A1244,Parts!$A:$AM,O$1,0)="X",AF$2,"")</f>
        <v/>
      </c>
      <c r="P1244" t="str">
        <f t="shared" si="20"/>
        <v xml:space="preserve">    MODULE
    { name = ModuleTagInstruments }
</v>
      </c>
    </row>
    <row r="1245" spans="1:16" x14ac:dyDescent="0.25">
      <c r="A1245" t="str">
        <f>Table15[[#This Row],[Name]]</f>
        <v>rn_thor_altair</v>
      </c>
      <c r="B1245" t="str">
        <f>IF(VLOOKUP($A1245,Parts!$A:$AM,B$1,0)="X",S$2,"")</f>
        <v/>
      </c>
      <c r="C1245" t="str">
        <f>IF(VLOOKUP($A1245,Parts!$A:$AM,C$1,0)="X",T$2,"")</f>
        <v/>
      </c>
      <c r="D1245" t="str">
        <f>IF(VLOOKUP($A1245,Parts!$A:$AM,D$1,0)="X",U$2,"")</f>
        <v/>
      </c>
      <c r="E1245" t="str">
        <f>IF(VLOOKUP($A1245,Parts!$A:$AM,E$1,0)="X",V$2,"")</f>
        <v/>
      </c>
      <c r="F1245" t="str">
        <f>IF(VLOOKUP($A1245,Parts!$A:$AM,F$1,0)="X",W$2,"")</f>
        <v/>
      </c>
      <c r="G1245" t="str">
        <f>IF(VLOOKUP($A1245,Parts!$A:$AM,G$1,0)="X",X$2,"")</f>
        <v xml:space="preserve">    MODULE
    { name = ModuleTagEngineSolid }
</v>
      </c>
      <c r="H1245" t="str">
        <f>IF(VLOOKUP($A1245,Parts!$A:$AM,H$1,0)="X",Y$2,"")</f>
        <v/>
      </c>
      <c r="I1245" t="str">
        <f>IF(VLOOKUP($A1245,Parts!$A:$AM,I$1,0)="X",Z$2,"")</f>
        <v/>
      </c>
      <c r="J1245" t="str">
        <f>IF(VLOOKUP($A1245,Parts!$A:$AM,J$1,0)="X",AA$2,"")</f>
        <v/>
      </c>
      <c r="K1245" t="str">
        <f>IF(VLOOKUP($A1245,Parts!$A:$AM,K$1,0)="X",AB$2,"")</f>
        <v/>
      </c>
      <c r="L1245" t="str">
        <f>IF(VLOOKUP($A1245,Parts!$A:$AM,L$1,0)="X",AC$2,"")</f>
        <v/>
      </c>
      <c r="M1245" t="str">
        <f>IF(VLOOKUP($A1245,Parts!$A:$AM,M$1,0)="X",AD$2,"")</f>
        <v/>
      </c>
      <c r="N1245" t="str">
        <f>IF(VLOOKUP($A1245,Parts!$A:$AM,N$1,0)="X",AE$2,"")</f>
        <v/>
      </c>
      <c r="O1245" t="str">
        <f>IF(VLOOKUP($A1245,Parts!$A:$AM,O$1,0)="X",AF$2,"")</f>
        <v/>
      </c>
      <c r="P1245" t="str">
        <f t="shared" si="20"/>
        <v xml:space="preserve">    MODULE
    { name = ModuleTagEngineSolid }
</v>
      </c>
    </row>
    <row r="1246" spans="1:16" x14ac:dyDescent="0.25">
      <c r="A1246" t="str">
        <f>Table15[[#This Row],[Name]]</f>
        <v>FASAProbeGeigerCounter</v>
      </c>
      <c r="B1246" t="str">
        <f>IF(VLOOKUP($A1246,Parts!$A:$AM,B$1,0)="X",S$2,"")</f>
        <v/>
      </c>
      <c r="C1246" t="str">
        <f>IF(VLOOKUP($A1246,Parts!$A:$AM,C$1,0)="X",T$2,"")</f>
        <v/>
      </c>
      <c r="D1246" t="str">
        <f>IF(VLOOKUP($A1246,Parts!$A:$AM,D$1,0)="X",U$2,"")</f>
        <v/>
      </c>
      <c r="E1246" t="str">
        <f>IF(VLOOKUP($A1246,Parts!$A:$AM,E$1,0)="X",V$2,"")</f>
        <v/>
      </c>
      <c r="F1246" t="str">
        <f>IF(VLOOKUP($A1246,Parts!$A:$AM,F$1,0)="X",W$2,"")</f>
        <v/>
      </c>
      <c r="G1246" t="str">
        <f>IF(VLOOKUP($A1246,Parts!$A:$AM,G$1,0)="X",X$2,"")</f>
        <v/>
      </c>
      <c r="H1246" t="str">
        <f>IF(VLOOKUP($A1246,Parts!$A:$AM,H$1,0)="X",Y$2,"")</f>
        <v/>
      </c>
      <c r="I1246" t="str">
        <f>IF(VLOOKUP($A1246,Parts!$A:$AM,I$1,0)="X",Z$2,"")</f>
        <v/>
      </c>
      <c r="J1246" t="str">
        <f>IF(VLOOKUP($A1246,Parts!$A:$AM,J$1,0)="X",AA$2,"")</f>
        <v xml:space="preserve">    MODULE
    { name = ModuleTagInstruments }
</v>
      </c>
      <c r="K1246" t="str">
        <f>IF(VLOOKUP($A1246,Parts!$A:$AM,K$1,0)="X",AB$2,"")</f>
        <v/>
      </c>
      <c r="L1246" t="str">
        <f>IF(VLOOKUP($A1246,Parts!$A:$AM,L$1,0)="X",AC$2,"")</f>
        <v/>
      </c>
      <c r="M1246" t="str">
        <f>IF(VLOOKUP($A1246,Parts!$A:$AM,M$1,0)="X",AD$2,"")</f>
        <v/>
      </c>
      <c r="N1246" t="str">
        <f>IF(VLOOKUP($A1246,Parts!$A:$AM,N$1,0)="X",AE$2,"")</f>
        <v/>
      </c>
      <c r="O1246" t="str">
        <f>IF(VLOOKUP($A1246,Parts!$A:$AM,O$1,0)="X",AF$2,"")</f>
        <v/>
      </c>
      <c r="P1246" t="str">
        <f t="shared" si="20"/>
        <v xml:space="preserve">    MODULE
    { name = ModuleTagInstruments }
</v>
      </c>
    </row>
    <row r="1247" spans="1:16" x14ac:dyDescent="0.25">
      <c r="A1247" t="str">
        <f>Table15[[#This Row],[Name]]</f>
        <v>RP0sensorGeiger</v>
      </c>
      <c r="B1247" t="str">
        <f>IF(VLOOKUP($A1247,Parts!$A:$AM,B$1,0)="X",S$2,"")</f>
        <v/>
      </c>
      <c r="C1247" t="str">
        <f>IF(VLOOKUP($A1247,Parts!$A:$AM,C$1,0)="X",T$2,"")</f>
        <v/>
      </c>
      <c r="D1247" t="str">
        <f>IF(VLOOKUP($A1247,Parts!$A:$AM,D$1,0)="X",U$2,"")</f>
        <v/>
      </c>
      <c r="E1247" t="str">
        <f>IF(VLOOKUP($A1247,Parts!$A:$AM,E$1,0)="X",V$2,"")</f>
        <v/>
      </c>
      <c r="F1247" t="str">
        <f>IF(VLOOKUP($A1247,Parts!$A:$AM,F$1,0)="X",W$2,"")</f>
        <v/>
      </c>
      <c r="G1247" t="str">
        <f>IF(VLOOKUP($A1247,Parts!$A:$AM,G$1,0)="X",X$2,"")</f>
        <v/>
      </c>
      <c r="H1247" t="str">
        <f>IF(VLOOKUP($A1247,Parts!$A:$AM,H$1,0)="X",Y$2,"")</f>
        <v/>
      </c>
      <c r="I1247" t="str">
        <f>IF(VLOOKUP($A1247,Parts!$A:$AM,I$1,0)="X",Z$2,"")</f>
        <v/>
      </c>
      <c r="J1247" t="str">
        <f>IF(VLOOKUP($A1247,Parts!$A:$AM,J$1,0)="X",AA$2,"")</f>
        <v xml:space="preserve">    MODULE
    { name = ModuleTagInstruments }
</v>
      </c>
      <c r="K1247" t="str">
        <f>IF(VLOOKUP($A1247,Parts!$A:$AM,K$1,0)="X",AB$2,"")</f>
        <v/>
      </c>
      <c r="L1247" t="str">
        <f>IF(VLOOKUP($A1247,Parts!$A:$AM,L$1,0)="X",AC$2,"")</f>
        <v/>
      </c>
      <c r="M1247" t="str">
        <f>IF(VLOOKUP($A1247,Parts!$A:$AM,M$1,0)="X",AD$2,"")</f>
        <v/>
      </c>
      <c r="N1247" t="str">
        <f>IF(VLOOKUP($A1247,Parts!$A:$AM,N$1,0)="X",AE$2,"")</f>
        <v/>
      </c>
      <c r="O1247" t="str">
        <f>IF(VLOOKUP($A1247,Parts!$A:$AM,O$1,0)="X",AF$2,"")</f>
        <v/>
      </c>
      <c r="P1247" t="str">
        <f t="shared" si="20"/>
        <v xml:space="preserve">    MODULE
    { name = ModuleTagInstruments }
</v>
      </c>
    </row>
    <row r="1248" spans="1:16" x14ac:dyDescent="0.25">
      <c r="A1248" t="str">
        <f>Table15[[#This Row],[Name]]</f>
        <v>bluedog_Delta_GEM40</v>
      </c>
      <c r="B1248" t="str">
        <f>IF(VLOOKUP($A1248,Parts!$A:$AM,B$1,0)="X",S$2,"")</f>
        <v/>
      </c>
      <c r="C1248" t="str">
        <f>IF(VLOOKUP($A1248,Parts!$A:$AM,C$1,0)="X",T$2,"")</f>
        <v/>
      </c>
      <c r="D1248" t="str">
        <f>IF(VLOOKUP($A1248,Parts!$A:$AM,D$1,0)="X",U$2,"")</f>
        <v/>
      </c>
      <c r="E1248" t="str">
        <f>IF(VLOOKUP($A1248,Parts!$A:$AM,E$1,0)="X",V$2,"")</f>
        <v/>
      </c>
      <c r="F1248" t="str">
        <f>IF(VLOOKUP($A1248,Parts!$A:$AM,F$1,0)="X",W$2,"")</f>
        <v/>
      </c>
      <c r="G1248" t="str">
        <f>IF(VLOOKUP($A1248,Parts!$A:$AM,G$1,0)="X",X$2,"")</f>
        <v xml:space="preserve">    MODULE
    { name = ModuleTagEngineSolid }
</v>
      </c>
      <c r="H1248" t="str">
        <f>IF(VLOOKUP($A1248,Parts!$A:$AM,H$1,0)="X",Y$2,"")</f>
        <v/>
      </c>
      <c r="I1248" t="str">
        <f>IF(VLOOKUP($A1248,Parts!$A:$AM,I$1,0)="X",Z$2,"")</f>
        <v/>
      </c>
      <c r="J1248" t="str">
        <f>IF(VLOOKUP($A1248,Parts!$A:$AM,J$1,0)="X",AA$2,"")</f>
        <v/>
      </c>
      <c r="K1248" t="str">
        <f>IF(VLOOKUP($A1248,Parts!$A:$AM,K$1,0)="X",AB$2,"")</f>
        <v/>
      </c>
      <c r="L1248" t="str">
        <f>IF(VLOOKUP($A1248,Parts!$A:$AM,L$1,0)="X",AC$2,"")</f>
        <v/>
      </c>
      <c r="M1248" t="str">
        <f>IF(VLOOKUP($A1248,Parts!$A:$AM,M$1,0)="X",AD$2,"")</f>
        <v/>
      </c>
      <c r="N1248" t="str">
        <f>IF(VLOOKUP($A1248,Parts!$A:$AM,N$1,0)="X",AE$2,"")</f>
        <v/>
      </c>
      <c r="O1248" t="str">
        <f>IF(VLOOKUP($A1248,Parts!$A:$AM,O$1,0)="X",AF$2,"")</f>
        <v/>
      </c>
      <c r="P1248" t="str">
        <f t="shared" si="20"/>
        <v xml:space="preserve">    MODULE
    { name = ModuleTagEngineSolid }
</v>
      </c>
    </row>
    <row r="1249" spans="1:16" x14ac:dyDescent="0.25">
      <c r="A1249" t="str">
        <f>Table15[[#This Row],[Name]]</f>
        <v>RO_KWsrbGlobeI_GEM</v>
      </c>
      <c r="B1249" t="str">
        <f>IF(VLOOKUP($A1249,Parts!$A:$AM,B$1,0)="X",S$2,"")</f>
        <v/>
      </c>
      <c r="C1249" t="str">
        <f>IF(VLOOKUP($A1249,Parts!$A:$AM,C$1,0)="X",T$2,"")</f>
        <v/>
      </c>
      <c r="D1249" t="str">
        <f>IF(VLOOKUP($A1249,Parts!$A:$AM,D$1,0)="X",U$2,"")</f>
        <v/>
      </c>
      <c r="E1249" t="str">
        <f>IF(VLOOKUP($A1249,Parts!$A:$AM,E$1,0)="X",V$2,"")</f>
        <v/>
      </c>
      <c r="F1249" t="str">
        <f>IF(VLOOKUP($A1249,Parts!$A:$AM,F$1,0)="X",W$2,"")</f>
        <v/>
      </c>
      <c r="G1249" t="str">
        <f>IF(VLOOKUP($A1249,Parts!$A:$AM,G$1,0)="X",X$2,"")</f>
        <v xml:space="preserve">    MODULE
    { name = ModuleTagEngineSolid }
</v>
      </c>
      <c r="H1249" t="str">
        <f>IF(VLOOKUP($A1249,Parts!$A:$AM,H$1,0)="X",Y$2,"")</f>
        <v/>
      </c>
      <c r="I1249" t="str">
        <f>IF(VLOOKUP($A1249,Parts!$A:$AM,I$1,0)="X",Z$2,"")</f>
        <v/>
      </c>
      <c r="J1249" t="str">
        <f>IF(VLOOKUP($A1249,Parts!$A:$AM,J$1,0)="X",AA$2,"")</f>
        <v/>
      </c>
      <c r="K1249" t="str">
        <f>IF(VLOOKUP($A1249,Parts!$A:$AM,K$1,0)="X",AB$2,"")</f>
        <v/>
      </c>
      <c r="L1249" t="str">
        <f>IF(VLOOKUP($A1249,Parts!$A:$AM,L$1,0)="X",AC$2,"")</f>
        <v/>
      </c>
      <c r="M1249" t="str">
        <f>IF(VLOOKUP($A1249,Parts!$A:$AM,M$1,0)="X",AD$2,"")</f>
        <v/>
      </c>
      <c r="N1249" t="str">
        <f>IF(VLOOKUP($A1249,Parts!$A:$AM,N$1,0)="X",AE$2,"")</f>
        <v/>
      </c>
      <c r="O1249" t="str">
        <f>IF(VLOOKUP($A1249,Parts!$A:$AM,O$1,0)="X",AF$2,"")</f>
        <v/>
      </c>
      <c r="P1249" t="str">
        <f t="shared" si="20"/>
        <v xml:space="preserve">    MODULE
    { name = ModuleTagEngineSolid }
</v>
      </c>
    </row>
    <row r="1250" spans="1:16" x14ac:dyDescent="0.25">
      <c r="A1250" t="str">
        <f>Table15[[#This Row],[Name]]</f>
        <v>RSBdelta2srm</v>
      </c>
      <c r="B1250" t="str">
        <f>IF(VLOOKUP($A1250,Parts!$A:$AM,B$1,0)="X",S$2,"")</f>
        <v/>
      </c>
      <c r="C1250" t="str">
        <f>IF(VLOOKUP($A1250,Parts!$A:$AM,C$1,0)="X",T$2,"")</f>
        <v/>
      </c>
      <c r="D1250" t="str">
        <f>IF(VLOOKUP($A1250,Parts!$A:$AM,D$1,0)="X",U$2,"")</f>
        <v/>
      </c>
      <c r="E1250" t="str">
        <f>IF(VLOOKUP($A1250,Parts!$A:$AM,E$1,0)="X",V$2,"")</f>
        <v/>
      </c>
      <c r="F1250" t="str">
        <f>IF(VLOOKUP($A1250,Parts!$A:$AM,F$1,0)="X",W$2,"")</f>
        <v/>
      </c>
      <c r="G1250" t="str">
        <f>IF(VLOOKUP($A1250,Parts!$A:$AM,G$1,0)="X",X$2,"")</f>
        <v xml:space="preserve">    MODULE
    { name = ModuleTagEngineSolid }
</v>
      </c>
      <c r="H1250" t="str">
        <f>IF(VLOOKUP($A1250,Parts!$A:$AM,H$1,0)="X",Y$2,"")</f>
        <v/>
      </c>
      <c r="I1250" t="str">
        <f>IF(VLOOKUP($A1250,Parts!$A:$AM,I$1,0)="X",Z$2,"")</f>
        <v/>
      </c>
      <c r="J1250" t="str">
        <f>IF(VLOOKUP($A1250,Parts!$A:$AM,J$1,0)="X",AA$2,"")</f>
        <v/>
      </c>
      <c r="K1250" t="str">
        <f>IF(VLOOKUP($A1250,Parts!$A:$AM,K$1,0)="X",AB$2,"")</f>
        <v/>
      </c>
      <c r="L1250" t="str">
        <f>IF(VLOOKUP($A1250,Parts!$A:$AM,L$1,0)="X",AC$2,"")</f>
        <v/>
      </c>
      <c r="M1250" t="str">
        <f>IF(VLOOKUP($A1250,Parts!$A:$AM,M$1,0)="X",AD$2,"")</f>
        <v/>
      </c>
      <c r="N1250" t="str">
        <f>IF(VLOOKUP($A1250,Parts!$A:$AM,N$1,0)="X",AE$2,"")</f>
        <v/>
      </c>
      <c r="O1250" t="str">
        <f>IF(VLOOKUP($A1250,Parts!$A:$AM,O$1,0)="X",AF$2,"")</f>
        <v/>
      </c>
      <c r="P1250" t="str">
        <f t="shared" si="20"/>
        <v xml:space="preserve">    MODULE
    { name = ModuleTagEngineSolid }
</v>
      </c>
    </row>
    <row r="1251" spans="1:16" x14ac:dyDescent="0.25">
      <c r="A1251" t="str">
        <f>Table15[[#This Row],[Name]]</f>
        <v>KK_ATK_GEM40AL</v>
      </c>
      <c r="B1251" t="str">
        <f>IF(VLOOKUP($A1251,Parts!$A:$AM,B$1,0)="X",S$2,"")</f>
        <v/>
      </c>
      <c r="C1251" t="str">
        <f>IF(VLOOKUP($A1251,Parts!$A:$AM,C$1,0)="X",T$2,"")</f>
        <v/>
      </c>
      <c r="D1251" t="str">
        <f>IF(VLOOKUP($A1251,Parts!$A:$AM,D$1,0)="X",U$2,"")</f>
        <v/>
      </c>
      <c r="E1251" t="str">
        <f>IF(VLOOKUP($A1251,Parts!$A:$AM,E$1,0)="X",V$2,"")</f>
        <v/>
      </c>
      <c r="F1251" t="str">
        <f>IF(VLOOKUP($A1251,Parts!$A:$AM,F$1,0)="X",W$2,"")</f>
        <v/>
      </c>
      <c r="G1251" t="str">
        <f>IF(VLOOKUP($A1251,Parts!$A:$AM,G$1,0)="X",X$2,"")</f>
        <v xml:space="preserve">    MODULE
    { name = ModuleTagEngineSolid }
</v>
      </c>
      <c r="H1251" t="str">
        <f>IF(VLOOKUP($A1251,Parts!$A:$AM,H$1,0)="X",Y$2,"")</f>
        <v/>
      </c>
      <c r="I1251" t="str">
        <f>IF(VLOOKUP($A1251,Parts!$A:$AM,I$1,0)="X",Z$2,"")</f>
        <v/>
      </c>
      <c r="J1251" t="str">
        <f>IF(VLOOKUP($A1251,Parts!$A:$AM,J$1,0)="X",AA$2,"")</f>
        <v/>
      </c>
      <c r="K1251" t="str">
        <f>IF(VLOOKUP($A1251,Parts!$A:$AM,K$1,0)="X",AB$2,"")</f>
        <v/>
      </c>
      <c r="L1251" t="str">
        <f>IF(VLOOKUP($A1251,Parts!$A:$AM,L$1,0)="X",AC$2,"")</f>
        <v/>
      </c>
      <c r="M1251" t="str">
        <f>IF(VLOOKUP($A1251,Parts!$A:$AM,M$1,0)="X",AD$2,"")</f>
        <v/>
      </c>
      <c r="N1251" t="str">
        <f>IF(VLOOKUP($A1251,Parts!$A:$AM,N$1,0)="X",AE$2,"")</f>
        <v/>
      </c>
      <c r="O1251" t="str">
        <f>IF(VLOOKUP($A1251,Parts!$A:$AM,O$1,0)="X",AF$2,"")</f>
        <v/>
      </c>
      <c r="P1251" t="str">
        <f t="shared" si="20"/>
        <v xml:space="preserve">    MODULE
    { name = ModuleTagEngineSolid }
</v>
      </c>
    </row>
    <row r="1252" spans="1:16" x14ac:dyDescent="0.25">
      <c r="A1252" t="str">
        <f>Table15[[#This Row],[Name]]</f>
        <v>KK_ATK_GEM40</v>
      </c>
      <c r="B1252" t="str">
        <f>IF(VLOOKUP($A1252,Parts!$A:$AM,B$1,0)="X",S$2,"")</f>
        <v/>
      </c>
      <c r="C1252" t="str">
        <f>IF(VLOOKUP($A1252,Parts!$A:$AM,C$1,0)="X",T$2,"")</f>
        <v/>
      </c>
      <c r="D1252" t="str">
        <f>IF(VLOOKUP($A1252,Parts!$A:$AM,D$1,0)="X",U$2,"")</f>
        <v/>
      </c>
      <c r="E1252" t="str">
        <f>IF(VLOOKUP($A1252,Parts!$A:$AM,E$1,0)="X",V$2,"")</f>
        <v/>
      </c>
      <c r="F1252" t="str">
        <f>IF(VLOOKUP($A1252,Parts!$A:$AM,F$1,0)="X",W$2,"")</f>
        <v/>
      </c>
      <c r="G1252" t="str">
        <f>IF(VLOOKUP($A1252,Parts!$A:$AM,G$1,0)="X",X$2,"")</f>
        <v xml:space="preserve">    MODULE
    { name = ModuleTagEngineSolid }
</v>
      </c>
      <c r="H1252" t="str">
        <f>IF(VLOOKUP($A1252,Parts!$A:$AM,H$1,0)="X",Y$2,"")</f>
        <v/>
      </c>
      <c r="I1252" t="str">
        <f>IF(VLOOKUP($A1252,Parts!$A:$AM,I$1,0)="X",Z$2,"")</f>
        <v/>
      </c>
      <c r="J1252" t="str">
        <f>IF(VLOOKUP($A1252,Parts!$A:$AM,J$1,0)="X",AA$2,"")</f>
        <v/>
      </c>
      <c r="K1252" t="str">
        <f>IF(VLOOKUP($A1252,Parts!$A:$AM,K$1,0)="X",AB$2,"")</f>
        <v/>
      </c>
      <c r="L1252" t="str">
        <f>IF(VLOOKUP($A1252,Parts!$A:$AM,L$1,0)="X",AC$2,"")</f>
        <v/>
      </c>
      <c r="M1252" t="str">
        <f>IF(VLOOKUP($A1252,Parts!$A:$AM,M$1,0)="X",AD$2,"")</f>
        <v/>
      </c>
      <c r="N1252" t="str">
        <f>IF(VLOOKUP($A1252,Parts!$A:$AM,N$1,0)="X",AE$2,"")</f>
        <v/>
      </c>
      <c r="O1252" t="str">
        <f>IF(VLOOKUP($A1252,Parts!$A:$AM,O$1,0)="X",AF$2,"")</f>
        <v/>
      </c>
      <c r="P1252" t="str">
        <f t="shared" si="20"/>
        <v xml:space="preserve">    MODULE
    { name = ModuleTagEngineSolid }
</v>
      </c>
    </row>
    <row r="1253" spans="1:16" x14ac:dyDescent="0.25">
      <c r="A1253" t="str">
        <f>Table15[[#This Row],[Name]]</f>
        <v>bluedog_Delta_GEM46</v>
      </c>
      <c r="B1253" t="str">
        <f>IF(VLOOKUP($A1253,Parts!$A:$AM,B$1,0)="X",S$2,"")</f>
        <v/>
      </c>
      <c r="C1253" t="str">
        <f>IF(VLOOKUP($A1253,Parts!$A:$AM,C$1,0)="X",T$2,"")</f>
        <v/>
      </c>
      <c r="D1253" t="str">
        <f>IF(VLOOKUP($A1253,Parts!$A:$AM,D$1,0)="X",U$2,"")</f>
        <v/>
      </c>
      <c r="E1253" t="str">
        <f>IF(VLOOKUP($A1253,Parts!$A:$AM,E$1,0)="X",V$2,"")</f>
        <v/>
      </c>
      <c r="F1253" t="str">
        <f>IF(VLOOKUP($A1253,Parts!$A:$AM,F$1,0)="X",W$2,"")</f>
        <v/>
      </c>
      <c r="G1253" t="str">
        <f>IF(VLOOKUP($A1253,Parts!$A:$AM,G$1,0)="X",X$2,"")</f>
        <v xml:space="preserve">    MODULE
    { name = ModuleTagEngineSolid }
</v>
      </c>
      <c r="H1253" t="str">
        <f>IF(VLOOKUP($A1253,Parts!$A:$AM,H$1,0)="X",Y$2,"")</f>
        <v/>
      </c>
      <c r="I1253" t="str">
        <f>IF(VLOOKUP($A1253,Parts!$A:$AM,I$1,0)="X",Z$2,"")</f>
        <v/>
      </c>
      <c r="J1253" t="str">
        <f>IF(VLOOKUP($A1253,Parts!$A:$AM,J$1,0)="X",AA$2,"")</f>
        <v/>
      </c>
      <c r="K1253" t="str">
        <f>IF(VLOOKUP($A1253,Parts!$A:$AM,K$1,0)="X",AB$2,"")</f>
        <v/>
      </c>
      <c r="L1253" t="str">
        <f>IF(VLOOKUP($A1253,Parts!$A:$AM,L$1,0)="X",AC$2,"")</f>
        <v/>
      </c>
      <c r="M1253" t="str">
        <f>IF(VLOOKUP($A1253,Parts!$A:$AM,M$1,0)="X",AD$2,"")</f>
        <v/>
      </c>
      <c r="N1253" t="str">
        <f>IF(VLOOKUP($A1253,Parts!$A:$AM,N$1,0)="X",AE$2,"")</f>
        <v/>
      </c>
      <c r="O1253" t="str">
        <f>IF(VLOOKUP($A1253,Parts!$A:$AM,O$1,0)="X",AF$2,"")</f>
        <v/>
      </c>
      <c r="P1253" t="str">
        <f t="shared" si="20"/>
        <v xml:space="preserve">    MODULE
    { name = ModuleTagEngineSolid }
</v>
      </c>
    </row>
    <row r="1254" spans="1:16" x14ac:dyDescent="0.25">
      <c r="A1254" t="str">
        <f>Table15[[#This Row],[Name]]</f>
        <v>KWsrbGlobeX</v>
      </c>
      <c r="B1254" t="str">
        <f>IF(VLOOKUP($A1254,Parts!$A:$AM,B$1,0)="X",S$2,"")</f>
        <v/>
      </c>
      <c r="C1254" t="str">
        <f>IF(VLOOKUP($A1254,Parts!$A:$AM,C$1,0)="X",T$2,"")</f>
        <v/>
      </c>
      <c r="D1254" t="str">
        <f>IF(VLOOKUP($A1254,Parts!$A:$AM,D$1,0)="X",U$2,"")</f>
        <v/>
      </c>
      <c r="E1254" t="str">
        <f>IF(VLOOKUP($A1254,Parts!$A:$AM,E$1,0)="X",V$2,"")</f>
        <v/>
      </c>
      <c r="F1254" t="str">
        <f>IF(VLOOKUP($A1254,Parts!$A:$AM,F$1,0)="X",W$2,"")</f>
        <v/>
      </c>
      <c r="G1254" t="str">
        <f>IF(VLOOKUP($A1254,Parts!$A:$AM,G$1,0)="X",X$2,"")</f>
        <v xml:space="preserve">    MODULE
    { name = ModuleTagEngineSolid }
</v>
      </c>
      <c r="H1254" t="str">
        <f>IF(VLOOKUP($A1254,Parts!$A:$AM,H$1,0)="X",Y$2,"")</f>
        <v/>
      </c>
      <c r="I1254" t="str">
        <f>IF(VLOOKUP($A1254,Parts!$A:$AM,I$1,0)="X",Z$2,"")</f>
        <v/>
      </c>
      <c r="J1254" t="str">
        <f>IF(VLOOKUP($A1254,Parts!$A:$AM,J$1,0)="X",AA$2,"")</f>
        <v/>
      </c>
      <c r="K1254" t="str">
        <f>IF(VLOOKUP($A1254,Parts!$A:$AM,K$1,0)="X",AB$2,"")</f>
        <v/>
      </c>
      <c r="L1254" t="str">
        <f>IF(VLOOKUP($A1254,Parts!$A:$AM,L$1,0)="X",AC$2,"")</f>
        <v/>
      </c>
      <c r="M1254" t="str">
        <f>IF(VLOOKUP($A1254,Parts!$A:$AM,M$1,0)="X",AD$2,"")</f>
        <v/>
      </c>
      <c r="N1254" t="str">
        <f>IF(VLOOKUP($A1254,Parts!$A:$AM,N$1,0)="X",AE$2,"")</f>
        <v/>
      </c>
      <c r="O1254" t="str">
        <f>IF(VLOOKUP($A1254,Parts!$A:$AM,O$1,0)="X",AF$2,"")</f>
        <v/>
      </c>
      <c r="P1254" t="str">
        <f t="shared" si="20"/>
        <v xml:space="preserve">    MODULE
    { name = ModuleTagEngineSolid }
</v>
      </c>
    </row>
    <row r="1255" spans="1:16" x14ac:dyDescent="0.25">
      <c r="A1255" t="str">
        <f>Table15[[#This Row],[Name]]</f>
        <v>RO_KWsrbGlobeI_GEM46</v>
      </c>
      <c r="B1255" t="str">
        <f>IF(VLOOKUP($A1255,Parts!$A:$AM,B$1,0)="X",S$2,"")</f>
        <v/>
      </c>
      <c r="C1255" t="str">
        <f>IF(VLOOKUP($A1255,Parts!$A:$AM,C$1,0)="X",T$2,"")</f>
        <v/>
      </c>
      <c r="D1255" t="str">
        <f>IF(VLOOKUP($A1255,Parts!$A:$AM,D$1,0)="X",U$2,"")</f>
        <v/>
      </c>
      <c r="E1255" t="str">
        <f>IF(VLOOKUP($A1255,Parts!$A:$AM,E$1,0)="X",V$2,"")</f>
        <v/>
      </c>
      <c r="F1255" t="str">
        <f>IF(VLOOKUP($A1255,Parts!$A:$AM,F$1,0)="X",W$2,"")</f>
        <v/>
      </c>
      <c r="G1255" t="str">
        <f>IF(VLOOKUP($A1255,Parts!$A:$AM,G$1,0)="X",X$2,"")</f>
        <v xml:space="preserve">    MODULE
    { name = ModuleTagEngineSolid }
</v>
      </c>
      <c r="H1255" t="str">
        <f>IF(VLOOKUP($A1255,Parts!$A:$AM,H$1,0)="X",Y$2,"")</f>
        <v/>
      </c>
      <c r="I1255" t="str">
        <f>IF(VLOOKUP($A1255,Parts!$A:$AM,I$1,0)="X",Z$2,"")</f>
        <v/>
      </c>
      <c r="J1255" t="str">
        <f>IF(VLOOKUP($A1255,Parts!$A:$AM,J$1,0)="X",AA$2,"")</f>
        <v/>
      </c>
      <c r="K1255" t="str">
        <f>IF(VLOOKUP($A1255,Parts!$A:$AM,K$1,0)="X",AB$2,"")</f>
        <v/>
      </c>
      <c r="L1255" t="str">
        <f>IF(VLOOKUP($A1255,Parts!$A:$AM,L$1,0)="X",AC$2,"")</f>
        <v/>
      </c>
      <c r="M1255" t="str">
        <f>IF(VLOOKUP($A1255,Parts!$A:$AM,M$1,0)="X",AD$2,"")</f>
        <v/>
      </c>
      <c r="N1255" t="str">
        <f>IF(VLOOKUP($A1255,Parts!$A:$AM,N$1,0)="X",AE$2,"")</f>
        <v/>
      </c>
      <c r="O1255" t="str">
        <f>IF(VLOOKUP($A1255,Parts!$A:$AM,O$1,0)="X",AF$2,"")</f>
        <v/>
      </c>
      <c r="P1255" t="str">
        <f t="shared" si="20"/>
        <v xml:space="preserve">    MODULE
    { name = ModuleTagEngineSolid }
</v>
      </c>
    </row>
    <row r="1256" spans="1:16" x14ac:dyDescent="0.25">
      <c r="A1256" t="str">
        <f>Table15[[#This Row],[Name]]</f>
        <v>RSBdelta3srm</v>
      </c>
      <c r="B1256" t="str">
        <f>IF(VLOOKUP($A1256,Parts!$A:$AM,B$1,0)="X",S$2,"")</f>
        <v/>
      </c>
      <c r="C1256" t="str">
        <f>IF(VLOOKUP($A1256,Parts!$A:$AM,C$1,0)="X",T$2,"")</f>
        <v/>
      </c>
      <c r="D1256" t="str">
        <f>IF(VLOOKUP($A1256,Parts!$A:$AM,D$1,0)="X",U$2,"")</f>
        <v/>
      </c>
      <c r="E1256" t="str">
        <f>IF(VLOOKUP($A1256,Parts!$A:$AM,E$1,0)="X",V$2,"")</f>
        <v/>
      </c>
      <c r="F1256" t="str">
        <f>IF(VLOOKUP($A1256,Parts!$A:$AM,F$1,0)="X",W$2,"")</f>
        <v/>
      </c>
      <c r="G1256" t="str">
        <f>IF(VLOOKUP($A1256,Parts!$A:$AM,G$1,0)="X",X$2,"")</f>
        <v xml:space="preserve">    MODULE
    { name = ModuleTagEngineSolid }
</v>
      </c>
      <c r="H1256" t="str">
        <f>IF(VLOOKUP($A1256,Parts!$A:$AM,H$1,0)="X",Y$2,"")</f>
        <v/>
      </c>
      <c r="I1256" t="str">
        <f>IF(VLOOKUP($A1256,Parts!$A:$AM,I$1,0)="X",Z$2,"")</f>
        <v/>
      </c>
      <c r="J1256" t="str">
        <f>IF(VLOOKUP($A1256,Parts!$A:$AM,J$1,0)="X",AA$2,"")</f>
        <v/>
      </c>
      <c r="K1256" t="str">
        <f>IF(VLOOKUP($A1256,Parts!$A:$AM,K$1,0)="X",AB$2,"")</f>
        <v/>
      </c>
      <c r="L1256" t="str">
        <f>IF(VLOOKUP($A1256,Parts!$A:$AM,L$1,0)="X",AC$2,"")</f>
        <v/>
      </c>
      <c r="M1256" t="str">
        <f>IF(VLOOKUP($A1256,Parts!$A:$AM,M$1,0)="X",AD$2,"")</f>
        <v/>
      </c>
      <c r="N1256" t="str">
        <f>IF(VLOOKUP($A1256,Parts!$A:$AM,N$1,0)="X",AE$2,"")</f>
        <v/>
      </c>
      <c r="O1256" t="str">
        <f>IF(VLOOKUP($A1256,Parts!$A:$AM,O$1,0)="X",AF$2,"")</f>
        <v/>
      </c>
      <c r="P1256" t="str">
        <f t="shared" si="20"/>
        <v xml:space="preserve">    MODULE
    { name = ModuleTagEngineSolid }
</v>
      </c>
    </row>
    <row r="1257" spans="1:16" x14ac:dyDescent="0.25">
      <c r="A1257" t="str">
        <f>Table15[[#This Row],[Name]]</f>
        <v>RSBdelta3srmG</v>
      </c>
      <c r="B1257" t="str">
        <f>IF(VLOOKUP($A1257,Parts!$A:$AM,B$1,0)="X",S$2,"")</f>
        <v/>
      </c>
      <c r="C1257" t="str">
        <f>IF(VLOOKUP($A1257,Parts!$A:$AM,C$1,0)="X",T$2,"")</f>
        <v/>
      </c>
      <c r="D1257" t="str">
        <f>IF(VLOOKUP($A1257,Parts!$A:$AM,D$1,0)="X",U$2,"")</f>
        <v/>
      </c>
      <c r="E1257" t="str">
        <f>IF(VLOOKUP($A1257,Parts!$A:$AM,E$1,0)="X",V$2,"")</f>
        <v/>
      </c>
      <c r="F1257" t="str">
        <f>IF(VLOOKUP($A1257,Parts!$A:$AM,F$1,0)="X",W$2,"")</f>
        <v/>
      </c>
      <c r="G1257" t="str">
        <f>IF(VLOOKUP($A1257,Parts!$A:$AM,G$1,0)="X",X$2,"")</f>
        <v xml:space="preserve">    MODULE
    { name = ModuleTagEngineSolid }
</v>
      </c>
      <c r="H1257" t="str">
        <f>IF(VLOOKUP($A1257,Parts!$A:$AM,H$1,0)="X",Y$2,"")</f>
        <v/>
      </c>
      <c r="I1257" t="str">
        <f>IF(VLOOKUP($A1257,Parts!$A:$AM,I$1,0)="X",Z$2,"")</f>
        <v/>
      </c>
      <c r="J1257" t="str">
        <f>IF(VLOOKUP($A1257,Parts!$A:$AM,J$1,0)="X",AA$2,"")</f>
        <v/>
      </c>
      <c r="K1257" t="str">
        <f>IF(VLOOKUP($A1257,Parts!$A:$AM,K$1,0)="X",AB$2,"")</f>
        <v/>
      </c>
      <c r="L1257" t="str">
        <f>IF(VLOOKUP($A1257,Parts!$A:$AM,L$1,0)="X",AC$2,"")</f>
        <v/>
      </c>
      <c r="M1257" t="str">
        <f>IF(VLOOKUP($A1257,Parts!$A:$AM,M$1,0)="X",AD$2,"")</f>
        <v/>
      </c>
      <c r="N1257" t="str">
        <f>IF(VLOOKUP($A1257,Parts!$A:$AM,N$1,0)="X",AE$2,"")</f>
        <v/>
      </c>
      <c r="O1257" t="str">
        <f>IF(VLOOKUP($A1257,Parts!$A:$AM,O$1,0)="X",AF$2,"")</f>
        <v/>
      </c>
      <c r="P1257" t="str">
        <f t="shared" si="20"/>
        <v xml:space="preserve">    MODULE
    { name = ModuleTagEngineSolid }
</v>
      </c>
    </row>
    <row r="1258" spans="1:16" x14ac:dyDescent="0.25">
      <c r="A1258" t="str">
        <f>Table15[[#This Row],[Name]]</f>
        <v>KK_ATK_GEM46AL</v>
      </c>
      <c r="B1258" t="str">
        <f>IF(VLOOKUP($A1258,Parts!$A:$AM,B$1,0)="X",S$2,"")</f>
        <v/>
      </c>
      <c r="C1258" t="str">
        <f>IF(VLOOKUP($A1258,Parts!$A:$AM,C$1,0)="X",T$2,"")</f>
        <v/>
      </c>
      <c r="D1258" t="str">
        <f>IF(VLOOKUP($A1258,Parts!$A:$AM,D$1,0)="X",U$2,"")</f>
        <v/>
      </c>
      <c r="E1258" t="str">
        <f>IF(VLOOKUP($A1258,Parts!$A:$AM,E$1,0)="X",V$2,"")</f>
        <v/>
      </c>
      <c r="F1258" t="str">
        <f>IF(VLOOKUP($A1258,Parts!$A:$AM,F$1,0)="X",W$2,"")</f>
        <v/>
      </c>
      <c r="G1258" t="str">
        <f>IF(VLOOKUP($A1258,Parts!$A:$AM,G$1,0)="X",X$2,"")</f>
        <v xml:space="preserve">    MODULE
    { name = ModuleTagEngineSolid }
</v>
      </c>
      <c r="H1258" t="str">
        <f>IF(VLOOKUP($A1258,Parts!$A:$AM,H$1,0)="X",Y$2,"")</f>
        <v/>
      </c>
      <c r="I1258" t="str">
        <f>IF(VLOOKUP($A1258,Parts!$A:$AM,I$1,0)="X",Z$2,"")</f>
        <v/>
      </c>
      <c r="J1258" t="str">
        <f>IF(VLOOKUP($A1258,Parts!$A:$AM,J$1,0)="X",AA$2,"")</f>
        <v/>
      </c>
      <c r="K1258" t="str">
        <f>IF(VLOOKUP($A1258,Parts!$A:$AM,K$1,0)="X",AB$2,"")</f>
        <v/>
      </c>
      <c r="L1258" t="str">
        <f>IF(VLOOKUP($A1258,Parts!$A:$AM,L$1,0)="X",AC$2,"")</f>
        <v/>
      </c>
      <c r="M1258" t="str">
        <f>IF(VLOOKUP($A1258,Parts!$A:$AM,M$1,0)="X",AD$2,"")</f>
        <v/>
      </c>
      <c r="N1258" t="str">
        <f>IF(VLOOKUP($A1258,Parts!$A:$AM,N$1,0)="X",AE$2,"")</f>
        <v/>
      </c>
      <c r="O1258" t="str">
        <f>IF(VLOOKUP($A1258,Parts!$A:$AM,O$1,0)="X",AF$2,"")</f>
        <v/>
      </c>
      <c r="P1258" t="str">
        <f t="shared" si="20"/>
        <v xml:space="preserve">    MODULE
    { name = ModuleTagEngineSolid }
</v>
      </c>
    </row>
    <row r="1259" spans="1:16" x14ac:dyDescent="0.25">
      <c r="A1259" t="str">
        <f>Table15[[#This Row],[Name]]</f>
        <v>KK_ATK_GEM46</v>
      </c>
      <c r="B1259" t="str">
        <f>IF(VLOOKUP($A1259,Parts!$A:$AM,B$1,0)="X",S$2,"")</f>
        <v/>
      </c>
      <c r="C1259" t="str">
        <f>IF(VLOOKUP($A1259,Parts!$A:$AM,C$1,0)="X",T$2,"")</f>
        <v/>
      </c>
      <c r="D1259" t="str">
        <f>IF(VLOOKUP($A1259,Parts!$A:$AM,D$1,0)="X",U$2,"")</f>
        <v/>
      </c>
      <c r="E1259" t="str">
        <f>IF(VLOOKUP($A1259,Parts!$A:$AM,E$1,0)="X",V$2,"")</f>
        <v/>
      </c>
      <c r="F1259" t="str">
        <f>IF(VLOOKUP($A1259,Parts!$A:$AM,F$1,0)="X",W$2,"")</f>
        <v/>
      </c>
      <c r="G1259" t="str">
        <f>IF(VLOOKUP($A1259,Parts!$A:$AM,G$1,0)="X",X$2,"")</f>
        <v xml:space="preserve">    MODULE
    { name = ModuleTagEngineSolid }
</v>
      </c>
      <c r="H1259" t="str">
        <f>IF(VLOOKUP($A1259,Parts!$A:$AM,H$1,0)="X",Y$2,"")</f>
        <v/>
      </c>
      <c r="I1259" t="str">
        <f>IF(VLOOKUP($A1259,Parts!$A:$AM,I$1,0)="X",Z$2,"")</f>
        <v/>
      </c>
      <c r="J1259" t="str">
        <f>IF(VLOOKUP($A1259,Parts!$A:$AM,J$1,0)="X",AA$2,"")</f>
        <v/>
      </c>
      <c r="K1259" t="str">
        <f>IF(VLOOKUP($A1259,Parts!$A:$AM,K$1,0)="X",AB$2,"")</f>
        <v/>
      </c>
      <c r="L1259" t="str">
        <f>IF(VLOOKUP($A1259,Parts!$A:$AM,L$1,0)="X",AC$2,"")</f>
        <v/>
      </c>
      <c r="M1259" t="str">
        <f>IF(VLOOKUP($A1259,Parts!$A:$AM,M$1,0)="X",AD$2,"")</f>
        <v/>
      </c>
      <c r="N1259" t="str">
        <f>IF(VLOOKUP($A1259,Parts!$A:$AM,N$1,0)="X",AE$2,"")</f>
        <v/>
      </c>
      <c r="O1259" t="str">
        <f>IF(VLOOKUP($A1259,Parts!$A:$AM,O$1,0)="X",AF$2,"")</f>
        <v/>
      </c>
      <c r="P1259" t="str">
        <f t="shared" si="20"/>
        <v xml:space="preserve">    MODULE
    { name = ModuleTagEngineSolid }
</v>
      </c>
    </row>
    <row r="1260" spans="1:16" x14ac:dyDescent="0.25">
      <c r="A1260" t="str">
        <f>Table15[[#This Row],[Name]]</f>
        <v>CHAKAKWsrbGlobeIz</v>
      </c>
      <c r="B1260" t="str">
        <f>IF(VLOOKUP($A1260,Parts!$A:$AM,B$1,0)="X",S$2,"")</f>
        <v/>
      </c>
      <c r="C1260" t="str">
        <f>IF(VLOOKUP($A1260,Parts!$A:$AM,C$1,0)="X",T$2,"")</f>
        <v/>
      </c>
      <c r="D1260" t="str">
        <f>IF(VLOOKUP($A1260,Parts!$A:$AM,D$1,0)="X",U$2,"")</f>
        <v/>
      </c>
      <c r="E1260" t="str">
        <f>IF(VLOOKUP($A1260,Parts!$A:$AM,E$1,0)="X",V$2,"")</f>
        <v/>
      </c>
      <c r="F1260" t="str">
        <f>IF(VLOOKUP($A1260,Parts!$A:$AM,F$1,0)="X",W$2,"")</f>
        <v/>
      </c>
      <c r="G1260" t="str">
        <f>IF(VLOOKUP($A1260,Parts!$A:$AM,G$1,0)="X",X$2,"")</f>
        <v xml:space="preserve">    MODULE
    { name = ModuleTagEngineSolid }
</v>
      </c>
      <c r="H1260" t="str">
        <f>IF(VLOOKUP($A1260,Parts!$A:$AM,H$1,0)="X",Y$2,"")</f>
        <v/>
      </c>
      <c r="I1260" t="str">
        <f>IF(VLOOKUP($A1260,Parts!$A:$AM,I$1,0)="X",Z$2,"")</f>
        <v/>
      </c>
      <c r="J1260" t="str">
        <f>IF(VLOOKUP($A1260,Parts!$A:$AM,J$1,0)="X",AA$2,"")</f>
        <v/>
      </c>
      <c r="K1260" t="str">
        <f>IF(VLOOKUP($A1260,Parts!$A:$AM,K$1,0)="X",AB$2,"")</f>
        <v/>
      </c>
      <c r="L1260" t="str">
        <f>IF(VLOOKUP($A1260,Parts!$A:$AM,L$1,0)="X",AC$2,"")</f>
        <v/>
      </c>
      <c r="M1260" t="str">
        <f>IF(VLOOKUP($A1260,Parts!$A:$AM,M$1,0)="X",AD$2,"")</f>
        <v/>
      </c>
      <c r="N1260" t="str">
        <f>IF(VLOOKUP($A1260,Parts!$A:$AM,N$1,0)="X",AE$2,"")</f>
        <v/>
      </c>
      <c r="O1260" t="str">
        <f>IF(VLOOKUP($A1260,Parts!$A:$AM,O$1,0)="X",AF$2,"")</f>
        <v/>
      </c>
      <c r="P1260" t="str">
        <f t="shared" si="20"/>
        <v xml:space="preserve">    MODULE
    { name = ModuleTagEngineSolid }
</v>
      </c>
    </row>
    <row r="1261" spans="1:16" x14ac:dyDescent="0.25">
      <c r="A1261" t="str">
        <f>Table15[[#This Row],[Name]]</f>
        <v>KWsrbGlobeX2</v>
      </c>
      <c r="B1261" t="str">
        <f>IF(VLOOKUP($A1261,Parts!$A:$AM,B$1,0)="X",S$2,"")</f>
        <v/>
      </c>
      <c r="C1261" t="str">
        <f>IF(VLOOKUP($A1261,Parts!$A:$AM,C$1,0)="X",T$2,"")</f>
        <v/>
      </c>
      <c r="D1261" t="str">
        <f>IF(VLOOKUP($A1261,Parts!$A:$AM,D$1,0)="X",U$2,"")</f>
        <v/>
      </c>
      <c r="E1261" t="str">
        <f>IF(VLOOKUP($A1261,Parts!$A:$AM,E$1,0)="X",V$2,"")</f>
        <v/>
      </c>
      <c r="F1261" t="str">
        <f>IF(VLOOKUP($A1261,Parts!$A:$AM,F$1,0)="X",W$2,"")</f>
        <v/>
      </c>
      <c r="G1261" t="str">
        <f>IF(VLOOKUP($A1261,Parts!$A:$AM,G$1,0)="X",X$2,"")</f>
        <v xml:space="preserve">    MODULE
    { name = ModuleTagEngineSolid }
</v>
      </c>
      <c r="H1261" t="str">
        <f>IF(VLOOKUP($A1261,Parts!$A:$AM,H$1,0)="X",Y$2,"")</f>
        <v/>
      </c>
      <c r="I1261" t="str">
        <f>IF(VLOOKUP($A1261,Parts!$A:$AM,I$1,0)="X",Z$2,"")</f>
        <v/>
      </c>
      <c r="J1261" t="str">
        <f>IF(VLOOKUP($A1261,Parts!$A:$AM,J$1,0)="X",AA$2,"")</f>
        <v/>
      </c>
      <c r="K1261" t="str">
        <f>IF(VLOOKUP($A1261,Parts!$A:$AM,K$1,0)="X",AB$2,"")</f>
        <v/>
      </c>
      <c r="L1261" t="str">
        <f>IF(VLOOKUP($A1261,Parts!$A:$AM,L$1,0)="X",AC$2,"")</f>
        <v/>
      </c>
      <c r="M1261" t="str">
        <f>IF(VLOOKUP($A1261,Parts!$A:$AM,M$1,0)="X",AD$2,"")</f>
        <v/>
      </c>
      <c r="N1261" t="str">
        <f>IF(VLOOKUP($A1261,Parts!$A:$AM,N$1,0)="X",AE$2,"")</f>
        <v/>
      </c>
      <c r="O1261" t="str">
        <f>IF(VLOOKUP($A1261,Parts!$A:$AM,O$1,0)="X",AF$2,"")</f>
        <v/>
      </c>
      <c r="P1261" t="str">
        <f t="shared" si="20"/>
        <v xml:space="preserve">    MODULE
    { name = ModuleTagEngineSolid }
</v>
      </c>
    </row>
    <row r="1262" spans="1:16" x14ac:dyDescent="0.25">
      <c r="A1262" t="str">
        <f>Table15[[#This Row],[Name]]</f>
        <v>RO_KWsrbGlobeI_GEM60</v>
      </c>
      <c r="B1262" t="str">
        <f>IF(VLOOKUP($A1262,Parts!$A:$AM,B$1,0)="X",S$2,"")</f>
        <v/>
      </c>
      <c r="C1262" t="str">
        <f>IF(VLOOKUP($A1262,Parts!$A:$AM,C$1,0)="X",T$2,"")</f>
        <v/>
      </c>
      <c r="D1262" t="str">
        <f>IF(VLOOKUP($A1262,Parts!$A:$AM,D$1,0)="X",U$2,"")</f>
        <v/>
      </c>
      <c r="E1262" t="str">
        <f>IF(VLOOKUP($A1262,Parts!$A:$AM,E$1,0)="X",V$2,"")</f>
        <v/>
      </c>
      <c r="F1262" t="str">
        <f>IF(VLOOKUP($A1262,Parts!$A:$AM,F$1,0)="X",W$2,"")</f>
        <v/>
      </c>
      <c r="G1262" t="str">
        <f>IF(VLOOKUP($A1262,Parts!$A:$AM,G$1,0)="X",X$2,"")</f>
        <v xml:space="preserve">    MODULE
    { name = ModuleTagEngineSolid }
</v>
      </c>
      <c r="H1262" t="str">
        <f>IF(VLOOKUP($A1262,Parts!$A:$AM,H$1,0)="X",Y$2,"")</f>
        <v/>
      </c>
      <c r="I1262" t="str">
        <f>IF(VLOOKUP($A1262,Parts!$A:$AM,I$1,0)="X",Z$2,"")</f>
        <v/>
      </c>
      <c r="J1262" t="str">
        <f>IF(VLOOKUP($A1262,Parts!$A:$AM,J$1,0)="X",AA$2,"")</f>
        <v/>
      </c>
      <c r="K1262" t="str">
        <f>IF(VLOOKUP($A1262,Parts!$A:$AM,K$1,0)="X",AB$2,"")</f>
        <v/>
      </c>
      <c r="L1262" t="str">
        <f>IF(VLOOKUP($A1262,Parts!$A:$AM,L$1,0)="X",AC$2,"")</f>
        <v/>
      </c>
      <c r="M1262" t="str">
        <f>IF(VLOOKUP($A1262,Parts!$A:$AM,M$1,0)="X",AD$2,"")</f>
        <v/>
      </c>
      <c r="N1262" t="str">
        <f>IF(VLOOKUP($A1262,Parts!$A:$AM,N$1,0)="X",AE$2,"")</f>
        <v/>
      </c>
      <c r="O1262" t="str">
        <f>IF(VLOOKUP($A1262,Parts!$A:$AM,O$1,0)="X",AF$2,"")</f>
        <v/>
      </c>
      <c r="P1262" t="str">
        <f t="shared" si="20"/>
        <v xml:space="preserve">    MODULE
    { name = ModuleTagEngineSolid }
</v>
      </c>
    </row>
    <row r="1263" spans="1:16" x14ac:dyDescent="0.25">
      <c r="A1263" t="str">
        <f>Table15[[#This Row],[Name]]</f>
        <v>RSBdeltaIVsrm</v>
      </c>
      <c r="B1263" t="str">
        <f>IF(VLOOKUP($A1263,Parts!$A:$AM,B$1,0)="X",S$2,"")</f>
        <v/>
      </c>
      <c r="C1263" t="str">
        <f>IF(VLOOKUP($A1263,Parts!$A:$AM,C$1,0)="X",T$2,"")</f>
        <v/>
      </c>
      <c r="D1263" t="str">
        <f>IF(VLOOKUP($A1263,Parts!$A:$AM,D$1,0)="X",U$2,"")</f>
        <v/>
      </c>
      <c r="E1263" t="str">
        <f>IF(VLOOKUP($A1263,Parts!$A:$AM,E$1,0)="X",V$2,"")</f>
        <v/>
      </c>
      <c r="F1263" t="str">
        <f>IF(VLOOKUP($A1263,Parts!$A:$AM,F$1,0)="X",W$2,"")</f>
        <v/>
      </c>
      <c r="G1263" t="str">
        <f>IF(VLOOKUP($A1263,Parts!$A:$AM,G$1,0)="X",X$2,"")</f>
        <v xml:space="preserve">    MODULE
    { name = ModuleTagEngineSolid }
</v>
      </c>
      <c r="H1263" t="str">
        <f>IF(VLOOKUP($A1263,Parts!$A:$AM,H$1,0)="X",Y$2,"")</f>
        <v/>
      </c>
      <c r="I1263" t="str">
        <f>IF(VLOOKUP($A1263,Parts!$A:$AM,I$1,0)="X",Z$2,"")</f>
        <v/>
      </c>
      <c r="J1263" t="str">
        <f>IF(VLOOKUP($A1263,Parts!$A:$AM,J$1,0)="X",AA$2,"")</f>
        <v/>
      </c>
      <c r="K1263" t="str">
        <f>IF(VLOOKUP($A1263,Parts!$A:$AM,K$1,0)="X",AB$2,"")</f>
        <v/>
      </c>
      <c r="L1263" t="str">
        <f>IF(VLOOKUP($A1263,Parts!$A:$AM,L$1,0)="X",AC$2,"")</f>
        <v/>
      </c>
      <c r="M1263" t="str">
        <f>IF(VLOOKUP($A1263,Parts!$A:$AM,M$1,0)="X",AD$2,"")</f>
        <v/>
      </c>
      <c r="N1263" t="str">
        <f>IF(VLOOKUP($A1263,Parts!$A:$AM,N$1,0)="X",AE$2,"")</f>
        <v/>
      </c>
      <c r="O1263" t="str">
        <f>IF(VLOOKUP($A1263,Parts!$A:$AM,O$1,0)="X",AF$2,"")</f>
        <v/>
      </c>
      <c r="P1263" t="str">
        <f t="shared" si="20"/>
        <v xml:space="preserve">    MODULE
    { name = ModuleTagEngineSolid }
</v>
      </c>
    </row>
    <row r="1264" spans="1:16" x14ac:dyDescent="0.25">
      <c r="A1264" t="str">
        <f>Table15[[#This Row],[Name]]</f>
        <v>bluedog_Delta_GEM60</v>
      </c>
      <c r="B1264" t="str">
        <f>IF(VLOOKUP($A1264,Parts!$A:$AM,B$1,0)="X",S$2,"")</f>
        <v/>
      </c>
      <c r="C1264" t="str">
        <f>IF(VLOOKUP($A1264,Parts!$A:$AM,C$1,0)="X",T$2,"")</f>
        <v/>
      </c>
      <c r="D1264" t="str">
        <f>IF(VLOOKUP($A1264,Parts!$A:$AM,D$1,0)="X",U$2,"")</f>
        <v/>
      </c>
      <c r="E1264" t="str">
        <f>IF(VLOOKUP($A1264,Parts!$A:$AM,E$1,0)="X",V$2,"")</f>
        <v/>
      </c>
      <c r="F1264" t="str">
        <f>IF(VLOOKUP($A1264,Parts!$A:$AM,F$1,0)="X",W$2,"")</f>
        <v/>
      </c>
      <c r="G1264" t="str">
        <f>IF(VLOOKUP($A1264,Parts!$A:$AM,G$1,0)="X",X$2,"")</f>
        <v xml:space="preserve">    MODULE
    { name = ModuleTagEngineSolid }
</v>
      </c>
      <c r="H1264" t="str">
        <f>IF(VLOOKUP($A1264,Parts!$A:$AM,H$1,0)="X",Y$2,"")</f>
        <v/>
      </c>
      <c r="I1264" t="str">
        <f>IF(VLOOKUP($A1264,Parts!$A:$AM,I$1,0)="X",Z$2,"")</f>
        <v/>
      </c>
      <c r="J1264" t="str">
        <f>IF(VLOOKUP($A1264,Parts!$A:$AM,J$1,0)="X",AA$2,"")</f>
        <v/>
      </c>
      <c r="K1264" t="str">
        <f>IF(VLOOKUP($A1264,Parts!$A:$AM,K$1,0)="X",AB$2,"")</f>
        <v/>
      </c>
      <c r="L1264" t="str">
        <f>IF(VLOOKUP($A1264,Parts!$A:$AM,L$1,0)="X",AC$2,"")</f>
        <v/>
      </c>
      <c r="M1264" t="str">
        <f>IF(VLOOKUP($A1264,Parts!$A:$AM,M$1,0)="X",AD$2,"")</f>
        <v/>
      </c>
      <c r="N1264" t="str">
        <f>IF(VLOOKUP($A1264,Parts!$A:$AM,N$1,0)="X",AE$2,"")</f>
        <v/>
      </c>
      <c r="O1264" t="str">
        <f>IF(VLOOKUP($A1264,Parts!$A:$AM,O$1,0)="X",AF$2,"")</f>
        <v/>
      </c>
      <c r="P1264" t="str">
        <f t="shared" si="20"/>
        <v xml:space="preserve">    MODULE
    { name = ModuleTagEngineSolid }
</v>
      </c>
    </row>
    <row r="1265" spans="1:16" x14ac:dyDescent="0.25">
      <c r="A1265" t="str">
        <f>Table15[[#This Row],[Name]]</f>
        <v>RO_KWsrbGlobeI_GEM63</v>
      </c>
      <c r="B1265" t="str">
        <f>IF(VLOOKUP($A1265,Parts!$A:$AM,B$1,0)="X",S$2,"")</f>
        <v/>
      </c>
      <c r="C1265" t="str">
        <f>IF(VLOOKUP($A1265,Parts!$A:$AM,C$1,0)="X",T$2,"")</f>
        <v/>
      </c>
      <c r="D1265" t="str">
        <f>IF(VLOOKUP($A1265,Parts!$A:$AM,D$1,0)="X",U$2,"")</f>
        <v/>
      </c>
      <c r="E1265" t="str">
        <f>IF(VLOOKUP($A1265,Parts!$A:$AM,E$1,0)="X",V$2,"")</f>
        <v/>
      </c>
      <c r="F1265" t="str">
        <f>IF(VLOOKUP($A1265,Parts!$A:$AM,F$1,0)="X",W$2,"")</f>
        <v/>
      </c>
      <c r="G1265" t="str">
        <f>IF(VLOOKUP($A1265,Parts!$A:$AM,G$1,0)="X",X$2,"")</f>
        <v xml:space="preserve">    MODULE
    { name = ModuleTagEngineSolid }
</v>
      </c>
      <c r="H1265" t="str">
        <f>IF(VLOOKUP($A1265,Parts!$A:$AM,H$1,0)="X",Y$2,"")</f>
        <v/>
      </c>
      <c r="I1265" t="str">
        <f>IF(VLOOKUP($A1265,Parts!$A:$AM,I$1,0)="X",Z$2,"")</f>
        <v/>
      </c>
      <c r="J1265" t="str">
        <f>IF(VLOOKUP($A1265,Parts!$A:$AM,J$1,0)="X",AA$2,"")</f>
        <v/>
      </c>
      <c r="K1265" t="str">
        <f>IF(VLOOKUP($A1265,Parts!$A:$AM,K$1,0)="X",AB$2,"")</f>
        <v/>
      </c>
      <c r="L1265" t="str">
        <f>IF(VLOOKUP($A1265,Parts!$A:$AM,L$1,0)="X",AC$2,"")</f>
        <v/>
      </c>
      <c r="M1265" t="str">
        <f>IF(VLOOKUP($A1265,Parts!$A:$AM,M$1,0)="X",AD$2,"")</f>
        <v/>
      </c>
      <c r="N1265" t="str">
        <f>IF(VLOOKUP($A1265,Parts!$A:$AM,N$1,0)="X",AE$2,"")</f>
        <v/>
      </c>
      <c r="O1265" t="str">
        <f>IF(VLOOKUP($A1265,Parts!$A:$AM,O$1,0)="X",AF$2,"")</f>
        <v/>
      </c>
      <c r="P1265" t="str">
        <f t="shared" si="20"/>
        <v xml:space="preserve">    MODULE
    { name = ModuleTagEngineSolid }
</v>
      </c>
    </row>
    <row r="1266" spans="1:16" x14ac:dyDescent="0.25">
      <c r="A1266" t="str">
        <f>Table15[[#This Row],[Name]]</f>
        <v>RO_KWsrbGlobeI_GEM63XL</v>
      </c>
      <c r="B1266" t="str">
        <f>IF(VLOOKUP($A1266,Parts!$A:$AM,B$1,0)="X",S$2,"")</f>
        <v/>
      </c>
      <c r="C1266" t="str">
        <f>IF(VLOOKUP($A1266,Parts!$A:$AM,C$1,0)="X",T$2,"")</f>
        <v/>
      </c>
      <c r="D1266" t="str">
        <f>IF(VLOOKUP($A1266,Parts!$A:$AM,D$1,0)="X",U$2,"")</f>
        <v/>
      </c>
      <c r="E1266" t="str">
        <f>IF(VLOOKUP($A1266,Parts!$A:$AM,E$1,0)="X",V$2,"")</f>
        <v/>
      </c>
      <c r="F1266" t="str">
        <f>IF(VLOOKUP($A1266,Parts!$A:$AM,F$1,0)="X",W$2,"")</f>
        <v/>
      </c>
      <c r="G1266" t="str">
        <f>IF(VLOOKUP($A1266,Parts!$A:$AM,G$1,0)="X",X$2,"")</f>
        <v xml:space="preserve">    MODULE
    { name = ModuleTagEngineSolid }
</v>
      </c>
      <c r="H1266" t="str">
        <f>IF(VLOOKUP($A1266,Parts!$A:$AM,H$1,0)="X",Y$2,"")</f>
        <v/>
      </c>
      <c r="I1266" t="str">
        <f>IF(VLOOKUP($A1266,Parts!$A:$AM,I$1,0)="X",Z$2,"")</f>
        <v/>
      </c>
      <c r="J1266" t="str">
        <f>IF(VLOOKUP($A1266,Parts!$A:$AM,J$1,0)="X",AA$2,"")</f>
        <v/>
      </c>
      <c r="K1266" t="str">
        <f>IF(VLOOKUP($A1266,Parts!$A:$AM,K$1,0)="X",AB$2,"")</f>
        <v/>
      </c>
      <c r="L1266" t="str">
        <f>IF(VLOOKUP($A1266,Parts!$A:$AM,L$1,0)="X",AC$2,"")</f>
        <v/>
      </c>
      <c r="M1266" t="str">
        <f>IF(VLOOKUP($A1266,Parts!$A:$AM,M$1,0)="X",AD$2,"")</f>
        <v/>
      </c>
      <c r="N1266" t="str">
        <f>IF(VLOOKUP($A1266,Parts!$A:$AM,N$1,0)="X",AE$2,"")</f>
        <v/>
      </c>
      <c r="O1266" t="str">
        <f>IF(VLOOKUP($A1266,Parts!$A:$AM,O$1,0)="X",AF$2,"")</f>
        <v/>
      </c>
      <c r="P1266" t="str">
        <f t="shared" si="20"/>
        <v xml:space="preserve">    MODULE
    { name = ModuleTagEngineSolid }
</v>
      </c>
    </row>
    <row r="1267" spans="1:16" x14ac:dyDescent="0.25">
      <c r="A1267" t="str">
        <f>Table15[[#This Row],[Name]]</f>
        <v>SSTU-SC-A-OM</v>
      </c>
      <c r="B1267" t="str">
        <f>IF(VLOOKUP($A1267,Parts!$A:$AM,B$1,0)="X",S$2,"")</f>
        <v xml:space="preserve">    MODULE
    { name = ModuleTagAvionics }
</v>
      </c>
      <c r="C1267" t="str">
        <f>IF(VLOOKUP($A1267,Parts!$A:$AM,C$1,0)="X",T$2,"")</f>
        <v/>
      </c>
      <c r="D1267" t="str">
        <f>IF(VLOOKUP($A1267,Parts!$A:$AM,D$1,0)="X",U$2,"")</f>
        <v/>
      </c>
      <c r="E1267" t="str">
        <f>IF(VLOOKUP($A1267,Parts!$A:$AM,E$1,0)="X",V$2,"")</f>
        <v/>
      </c>
      <c r="F1267" t="str">
        <f>IF(VLOOKUP($A1267,Parts!$A:$AM,F$1,0)="X",W$2,"")</f>
        <v/>
      </c>
      <c r="G1267" t="str">
        <f>IF(VLOOKUP($A1267,Parts!$A:$AM,G$1,0)="X",X$2,"")</f>
        <v/>
      </c>
      <c r="H1267" t="str">
        <f>IF(VLOOKUP($A1267,Parts!$A:$AM,H$1,0)="X",Y$2,"")</f>
        <v xml:space="preserve">    MODULE
    { name = ModuleTagHabitable }
</v>
      </c>
      <c r="I1267" t="str">
        <f>IF(VLOOKUP($A1267,Parts!$A:$AM,I$1,0)="X",Z$2,"")</f>
        <v xml:space="preserve">    MODULE
    { name = ModuleTagHumanRated }
</v>
      </c>
      <c r="J1267" t="str">
        <f>IF(VLOOKUP($A1267,Parts!$A:$AM,J$1,0)="X",AA$2,"")</f>
        <v/>
      </c>
      <c r="K1267" t="str">
        <f>IF(VLOOKUP($A1267,Parts!$A:$AM,K$1,0)="X",AB$2,"")</f>
        <v/>
      </c>
      <c r="L1267" t="str">
        <f>IF(VLOOKUP($A1267,Parts!$A:$AM,L$1,0)="X",AC$2,"")</f>
        <v/>
      </c>
      <c r="M1267" t="str">
        <f>IF(VLOOKUP($A1267,Parts!$A:$AM,M$1,0)="X",AD$2,"")</f>
        <v/>
      </c>
      <c r="N1267" t="str">
        <f>IF(VLOOKUP($A1267,Parts!$A:$AM,N$1,0)="X",AE$2,"")</f>
        <v/>
      </c>
      <c r="O1267" t="str">
        <f>IF(VLOOKUP($A1267,Parts!$A:$AM,O$1,0)="X",AF$2,"")</f>
        <v/>
      </c>
      <c r="P1267" t="str">
        <f t="shared" si="20"/>
        <v xml:space="preserve">    MODULE
    { name = ModuleTagAvionics }
    MODULE
    { name = ModuleTagHabitable }
    MODULE
    { name = ModuleTagHumanRated }
</v>
      </c>
    </row>
    <row r="1268" spans="1:16" x14ac:dyDescent="0.25">
      <c r="A1268" t="str">
        <f>Table15[[#This Row],[Name]]</f>
        <v>F-1</v>
      </c>
      <c r="B1268" t="str">
        <f>IF(VLOOKUP($A1268,Parts!$A:$AM,B$1,0)="X",S$2,"")</f>
        <v/>
      </c>
      <c r="C1268" t="str">
        <f>IF(VLOOKUP($A1268,Parts!$A:$AM,C$1,0)="X",T$2,"")</f>
        <v/>
      </c>
      <c r="D1268" t="str">
        <f>IF(VLOOKUP($A1268,Parts!$A:$AM,D$1,0)="X",U$2,"")</f>
        <v/>
      </c>
      <c r="E1268" t="str">
        <f>IF(VLOOKUP($A1268,Parts!$A:$AM,E$1,0)="X",V$2,"")</f>
        <v/>
      </c>
      <c r="F1268" t="str">
        <f>IF(VLOOKUP($A1268,Parts!$A:$AM,F$1,0)="X",W$2,"")</f>
        <v/>
      </c>
      <c r="G1268" t="str">
        <f>IF(VLOOKUP($A1268,Parts!$A:$AM,G$1,0)="X",X$2,"")</f>
        <v/>
      </c>
      <c r="H1268" t="str">
        <f>IF(VLOOKUP($A1268,Parts!$A:$AM,H$1,0)="X",Y$2,"")</f>
        <v/>
      </c>
      <c r="I1268" t="str">
        <f>IF(VLOOKUP($A1268,Parts!$A:$AM,I$1,0)="X",Z$2,"")</f>
        <v/>
      </c>
      <c r="J1268" t="str">
        <f>IF(VLOOKUP($A1268,Parts!$A:$AM,J$1,0)="X",AA$2,"")</f>
        <v/>
      </c>
      <c r="K1268" t="str">
        <f>IF(VLOOKUP($A1268,Parts!$A:$AM,K$1,0)="X",AB$2,"")</f>
        <v/>
      </c>
      <c r="L1268" t="str">
        <f>IF(VLOOKUP($A1268,Parts!$A:$AM,L$1,0)="X",AC$2,"")</f>
        <v/>
      </c>
      <c r="M1268" t="str">
        <f>IF(VLOOKUP($A1268,Parts!$A:$AM,M$1,0)="X",AD$2,"")</f>
        <v/>
      </c>
      <c r="N1268" t="str">
        <f>IF(VLOOKUP($A1268,Parts!$A:$AM,N$1,0)="X",AE$2,"")</f>
        <v/>
      </c>
      <c r="O1268" t="str">
        <f>IF(VLOOKUP($A1268,Parts!$A:$AM,O$1,0)="X",AF$2,"")</f>
        <v/>
      </c>
      <c r="P1268" t="str">
        <f t="shared" si="20"/>
        <v/>
      </c>
    </row>
    <row r="1269" spans="1:16" x14ac:dyDescent="0.25">
      <c r="A1269" t="str">
        <f>Table15[[#This Row],[Name]]</f>
        <v>F-1A</v>
      </c>
      <c r="B1269" t="str">
        <f>IF(VLOOKUP($A1269,Parts!$A:$AM,B$1,0)="X",S$2,"")</f>
        <v/>
      </c>
      <c r="C1269" t="str">
        <f>IF(VLOOKUP($A1269,Parts!$A:$AM,C$1,0)="X",T$2,"")</f>
        <v/>
      </c>
      <c r="D1269" t="str">
        <f>IF(VLOOKUP($A1269,Parts!$A:$AM,D$1,0)="X",U$2,"")</f>
        <v/>
      </c>
      <c r="E1269" t="str">
        <f>IF(VLOOKUP($A1269,Parts!$A:$AM,E$1,0)="X",V$2,"")</f>
        <v/>
      </c>
      <c r="F1269" t="str">
        <f>IF(VLOOKUP($A1269,Parts!$A:$AM,F$1,0)="X",W$2,"")</f>
        <v/>
      </c>
      <c r="G1269" t="str">
        <f>IF(VLOOKUP($A1269,Parts!$A:$AM,G$1,0)="X",X$2,"")</f>
        <v/>
      </c>
      <c r="H1269" t="str">
        <f>IF(VLOOKUP($A1269,Parts!$A:$AM,H$1,0)="X",Y$2,"")</f>
        <v/>
      </c>
      <c r="I1269" t="str">
        <f>IF(VLOOKUP($A1269,Parts!$A:$AM,I$1,0)="X",Z$2,"")</f>
        <v/>
      </c>
      <c r="J1269" t="str">
        <f>IF(VLOOKUP($A1269,Parts!$A:$AM,J$1,0)="X",AA$2,"")</f>
        <v/>
      </c>
      <c r="K1269" t="str">
        <f>IF(VLOOKUP($A1269,Parts!$A:$AM,K$1,0)="X",AB$2,"")</f>
        <v/>
      </c>
      <c r="L1269" t="str">
        <f>IF(VLOOKUP($A1269,Parts!$A:$AM,L$1,0)="X",AC$2,"")</f>
        <v/>
      </c>
      <c r="M1269" t="str">
        <f>IF(VLOOKUP($A1269,Parts!$A:$AM,M$1,0)="X",AD$2,"")</f>
        <v/>
      </c>
      <c r="N1269" t="str">
        <f>IF(VLOOKUP($A1269,Parts!$A:$AM,N$1,0)="X",AE$2,"")</f>
        <v/>
      </c>
      <c r="O1269" t="str">
        <f>IF(VLOOKUP($A1269,Parts!$A:$AM,O$1,0)="X",AF$2,"")</f>
        <v/>
      </c>
      <c r="P1269" t="str">
        <f t="shared" si="20"/>
        <v/>
      </c>
    </row>
    <row r="1270" spans="1:16" x14ac:dyDescent="0.25">
      <c r="A1270" t="str">
        <f>Table15[[#This Row],[Name]]</f>
        <v>F-1A_ETS</v>
      </c>
      <c r="B1270" t="str">
        <f>IF(VLOOKUP($A1270,Parts!$A:$AM,B$1,0)="X",S$2,"")</f>
        <v/>
      </c>
      <c r="C1270" t="str">
        <f>IF(VLOOKUP($A1270,Parts!$A:$AM,C$1,0)="X",T$2,"")</f>
        <v/>
      </c>
      <c r="D1270" t="str">
        <f>IF(VLOOKUP($A1270,Parts!$A:$AM,D$1,0)="X",U$2,"")</f>
        <v/>
      </c>
      <c r="E1270" t="str">
        <f>IF(VLOOKUP($A1270,Parts!$A:$AM,E$1,0)="X",V$2,"")</f>
        <v/>
      </c>
      <c r="F1270" t="str">
        <f>IF(VLOOKUP($A1270,Parts!$A:$AM,F$1,0)="X",W$2,"")</f>
        <v/>
      </c>
      <c r="G1270" t="str">
        <f>IF(VLOOKUP($A1270,Parts!$A:$AM,G$1,0)="X",X$2,"")</f>
        <v/>
      </c>
      <c r="H1270" t="str">
        <f>IF(VLOOKUP($A1270,Parts!$A:$AM,H$1,0)="X",Y$2,"")</f>
        <v/>
      </c>
      <c r="I1270" t="str">
        <f>IF(VLOOKUP($A1270,Parts!$A:$AM,I$1,0)="X",Z$2,"")</f>
        <v/>
      </c>
      <c r="J1270" t="str">
        <f>IF(VLOOKUP($A1270,Parts!$A:$AM,J$1,0)="X",AA$2,"")</f>
        <v/>
      </c>
      <c r="K1270" t="str">
        <f>IF(VLOOKUP($A1270,Parts!$A:$AM,K$1,0)="X",AB$2,"")</f>
        <v/>
      </c>
      <c r="L1270" t="str">
        <f>IF(VLOOKUP($A1270,Parts!$A:$AM,L$1,0)="X",AC$2,"")</f>
        <v/>
      </c>
      <c r="M1270" t="str">
        <f>IF(VLOOKUP($A1270,Parts!$A:$AM,M$1,0)="X",AD$2,"")</f>
        <v/>
      </c>
      <c r="N1270" t="str">
        <f>IF(VLOOKUP($A1270,Parts!$A:$AM,N$1,0)="X",AE$2,"")</f>
        <v/>
      </c>
      <c r="O1270" t="str">
        <f>IF(VLOOKUP($A1270,Parts!$A:$AM,O$1,0)="X",AF$2,"")</f>
        <v/>
      </c>
      <c r="P1270" t="str">
        <f t="shared" si="20"/>
        <v/>
      </c>
    </row>
    <row r="1271" spans="1:16" x14ac:dyDescent="0.25">
      <c r="A1271" t="str">
        <f>Table15[[#This Row],[Name]]</f>
        <v>F-1B</v>
      </c>
      <c r="B1271" t="str">
        <f>IF(VLOOKUP($A1271,Parts!$A:$AM,B$1,0)="X",S$2,"")</f>
        <v/>
      </c>
      <c r="C1271" t="str">
        <f>IF(VLOOKUP($A1271,Parts!$A:$AM,C$1,0)="X",T$2,"")</f>
        <v/>
      </c>
      <c r="D1271" t="str">
        <f>IF(VLOOKUP($A1271,Parts!$A:$AM,D$1,0)="X",U$2,"")</f>
        <v/>
      </c>
      <c r="E1271" t="str">
        <f>IF(VLOOKUP($A1271,Parts!$A:$AM,E$1,0)="X",V$2,"")</f>
        <v/>
      </c>
      <c r="F1271" t="str">
        <f>IF(VLOOKUP($A1271,Parts!$A:$AM,F$1,0)="X",W$2,"")</f>
        <v/>
      </c>
      <c r="G1271" t="str">
        <f>IF(VLOOKUP($A1271,Parts!$A:$AM,G$1,0)="X",X$2,"")</f>
        <v/>
      </c>
      <c r="H1271" t="str">
        <f>IF(VLOOKUP($A1271,Parts!$A:$AM,H$1,0)="X",Y$2,"")</f>
        <v/>
      </c>
      <c r="I1271" t="str">
        <f>IF(VLOOKUP($A1271,Parts!$A:$AM,I$1,0)="X",Z$2,"")</f>
        <v/>
      </c>
      <c r="J1271" t="str">
        <f>IF(VLOOKUP($A1271,Parts!$A:$AM,J$1,0)="X",AA$2,"")</f>
        <v/>
      </c>
      <c r="K1271" t="str">
        <f>IF(VLOOKUP($A1271,Parts!$A:$AM,K$1,0)="X",AB$2,"")</f>
        <v/>
      </c>
      <c r="L1271" t="str">
        <f>IF(VLOOKUP($A1271,Parts!$A:$AM,L$1,0)="X",AC$2,"")</f>
        <v/>
      </c>
      <c r="M1271" t="str">
        <f>IF(VLOOKUP($A1271,Parts!$A:$AM,M$1,0)="X",AD$2,"")</f>
        <v/>
      </c>
      <c r="N1271" t="str">
        <f>IF(VLOOKUP($A1271,Parts!$A:$AM,N$1,0)="X",AE$2,"")</f>
        <v/>
      </c>
      <c r="O1271" t="str">
        <f>IF(VLOOKUP($A1271,Parts!$A:$AM,O$1,0)="X",AF$2,"")</f>
        <v/>
      </c>
      <c r="P1271" t="str">
        <f t="shared" si="20"/>
        <v/>
      </c>
    </row>
    <row r="1272" spans="1:16" x14ac:dyDescent="0.25">
      <c r="A1272" t="str">
        <f>Table15[[#This Row],[Name]]</f>
        <v>Gamma-2</v>
      </c>
      <c r="B1272" t="str">
        <f>IF(VLOOKUP($A1272,Parts!$A:$AM,B$1,0)="X",S$2,"")</f>
        <v/>
      </c>
      <c r="C1272" t="str">
        <f>IF(VLOOKUP($A1272,Parts!$A:$AM,C$1,0)="X",T$2,"")</f>
        <v/>
      </c>
      <c r="D1272" t="str">
        <f>IF(VLOOKUP($A1272,Parts!$A:$AM,D$1,0)="X",U$2,"")</f>
        <v/>
      </c>
      <c r="E1272" t="str">
        <f>IF(VLOOKUP($A1272,Parts!$A:$AM,E$1,0)="X",V$2,"")</f>
        <v/>
      </c>
      <c r="F1272" t="str">
        <f>IF(VLOOKUP($A1272,Parts!$A:$AM,F$1,0)="X",W$2,"")</f>
        <v/>
      </c>
      <c r="G1272" t="str">
        <f>IF(VLOOKUP($A1272,Parts!$A:$AM,G$1,0)="X",X$2,"")</f>
        <v/>
      </c>
      <c r="H1272" t="str">
        <f>IF(VLOOKUP($A1272,Parts!$A:$AM,H$1,0)="X",Y$2,"")</f>
        <v/>
      </c>
      <c r="I1272" t="str">
        <f>IF(VLOOKUP($A1272,Parts!$A:$AM,I$1,0)="X",Z$2,"")</f>
        <v/>
      </c>
      <c r="J1272" t="str">
        <f>IF(VLOOKUP($A1272,Parts!$A:$AM,J$1,0)="X",AA$2,"")</f>
        <v/>
      </c>
      <c r="K1272" t="str">
        <f>IF(VLOOKUP($A1272,Parts!$A:$AM,K$1,0)="X",AB$2,"")</f>
        <v/>
      </c>
      <c r="L1272" t="str">
        <f>IF(VLOOKUP($A1272,Parts!$A:$AM,L$1,0)="X",AC$2,"")</f>
        <v/>
      </c>
      <c r="M1272" t="str">
        <f>IF(VLOOKUP($A1272,Parts!$A:$AM,M$1,0)="X",AD$2,"")</f>
        <v/>
      </c>
      <c r="N1272" t="str">
        <f>IF(VLOOKUP($A1272,Parts!$A:$AM,N$1,0)="X",AE$2,"")</f>
        <v/>
      </c>
      <c r="O1272" t="str">
        <f>IF(VLOOKUP($A1272,Parts!$A:$AM,O$1,0)="X",AF$2,"")</f>
        <v/>
      </c>
      <c r="P1272" t="str">
        <f t="shared" si="20"/>
        <v/>
      </c>
    </row>
    <row r="1273" spans="1:16" x14ac:dyDescent="0.25">
      <c r="A1273" t="str">
        <f>Table15[[#This Row],[Name]]</f>
        <v>Gamma-8</v>
      </c>
      <c r="B1273" t="str">
        <f>IF(VLOOKUP($A1273,Parts!$A:$AM,B$1,0)="X",S$2,"")</f>
        <v/>
      </c>
      <c r="C1273" t="str">
        <f>IF(VLOOKUP($A1273,Parts!$A:$AM,C$1,0)="X",T$2,"")</f>
        <v/>
      </c>
      <c r="D1273" t="str">
        <f>IF(VLOOKUP($A1273,Parts!$A:$AM,D$1,0)="X",U$2,"")</f>
        <v/>
      </c>
      <c r="E1273" t="str">
        <f>IF(VLOOKUP($A1273,Parts!$A:$AM,E$1,0)="X",V$2,"")</f>
        <v/>
      </c>
      <c r="F1273" t="str">
        <f>IF(VLOOKUP($A1273,Parts!$A:$AM,F$1,0)="X",W$2,"")</f>
        <v/>
      </c>
      <c r="G1273" t="str">
        <f>IF(VLOOKUP($A1273,Parts!$A:$AM,G$1,0)="X",X$2,"")</f>
        <v/>
      </c>
      <c r="H1273" t="str">
        <f>IF(VLOOKUP($A1273,Parts!$A:$AM,H$1,0)="X",Y$2,"")</f>
        <v/>
      </c>
      <c r="I1273" t="str">
        <f>IF(VLOOKUP($A1273,Parts!$A:$AM,I$1,0)="X",Z$2,"")</f>
        <v/>
      </c>
      <c r="J1273" t="str">
        <f>IF(VLOOKUP($A1273,Parts!$A:$AM,J$1,0)="X",AA$2,"")</f>
        <v/>
      </c>
      <c r="K1273" t="str">
        <f>IF(VLOOKUP($A1273,Parts!$A:$AM,K$1,0)="X",AB$2,"")</f>
        <v/>
      </c>
      <c r="L1273" t="str">
        <f>IF(VLOOKUP($A1273,Parts!$A:$AM,L$1,0)="X",AC$2,"")</f>
        <v/>
      </c>
      <c r="M1273" t="str">
        <f>IF(VLOOKUP($A1273,Parts!$A:$AM,M$1,0)="X",AD$2,"")</f>
        <v/>
      </c>
      <c r="N1273" t="str">
        <f>IF(VLOOKUP($A1273,Parts!$A:$AM,N$1,0)="X",AE$2,"")</f>
        <v/>
      </c>
      <c r="O1273" t="str">
        <f>IF(VLOOKUP($A1273,Parts!$A:$AM,O$1,0)="X",AF$2,"")</f>
        <v/>
      </c>
      <c r="P1273" t="str">
        <f t="shared" si="20"/>
        <v/>
      </c>
    </row>
    <row r="1274" spans="1:16" x14ac:dyDescent="0.25">
      <c r="A1274" t="str">
        <f>Table15[[#This Row],[Name]]</f>
        <v>GEM-40/Air</v>
      </c>
      <c r="B1274" t="str">
        <f>IF(VLOOKUP($A1274,Parts!$A:$AM,B$1,0)="X",S$2,"")</f>
        <v/>
      </c>
      <c r="C1274" t="str">
        <f>IF(VLOOKUP($A1274,Parts!$A:$AM,C$1,0)="X",T$2,"")</f>
        <v/>
      </c>
      <c r="D1274" t="str">
        <f>IF(VLOOKUP($A1274,Parts!$A:$AM,D$1,0)="X",U$2,"")</f>
        <v/>
      </c>
      <c r="E1274" t="str">
        <f>IF(VLOOKUP($A1274,Parts!$A:$AM,E$1,0)="X",V$2,"")</f>
        <v/>
      </c>
      <c r="F1274" t="str">
        <f>IF(VLOOKUP($A1274,Parts!$A:$AM,F$1,0)="X",W$2,"")</f>
        <v/>
      </c>
      <c r="G1274" t="str">
        <f>IF(VLOOKUP($A1274,Parts!$A:$AM,G$1,0)="X",X$2,"")</f>
        <v/>
      </c>
      <c r="H1274" t="str">
        <f>IF(VLOOKUP($A1274,Parts!$A:$AM,H$1,0)="X",Y$2,"")</f>
        <v/>
      </c>
      <c r="I1274" t="str">
        <f>IF(VLOOKUP($A1274,Parts!$A:$AM,I$1,0)="X",Z$2,"")</f>
        <v/>
      </c>
      <c r="J1274" t="str">
        <f>IF(VLOOKUP($A1274,Parts!$A:$AM,J$1,0)="X",AA$2,"")</f>
        <v/>
      </c>
      <c r="K1274" t="str">
        <f>IF(VLOOKUP($A1274,Parts!$A:$AM,K$1,0)="X",AB$2,"")</f>
        <v/>
      </c>
      <c r="L1274" t="str">
        <f>IF(VLOOKUP($A1274,Parts!$A:$AM,L$1,0)="X",AC$2,"")</f>
        <v/>
      </c>
      <c r="M1274" t="str">
        <f>IF(VLOOKUP($A1274,Parts!$A:$AM,M$1,0)="X",AD$2,"")</f>
        <v/>
      </c>
      <c r="N1274" t="str">
        <f>IF(VLOOKUP($A1274,Parts!$A:$AM,N$1,0)="X",AE$2,"")</f>
        <v/>
      </c>
      <c r="O1274" t="str">
        <f>IF(VLOOKUP($A1274,Parts!$A:$AM,O$1,0)="X",AF$2,"")</f>
        <v/>
      </c>
      <c r="P1274" t="str">
        <f t="shared" si="20"/>
        <v/>
      </c>
    </row>
    <row r="1275" spans="1:16" x14ac:dyDescent="0.25">
      <c r="A1275" t="str">
        <f>Table15[[#This Row],[Name]]</f>
        <v>GEM-40/Ground</v>
      </c>
      <c r="B1275" t="str">
        <f>IF(VLOOKUP($A1275,Parts!$A:$AM,B$1,0)="X",S$2,"")</f>
        <v/>
      </c>
      <c r="C1275" t="str">
        <f>IF(VLOOKUP($A1275,Parts!$A:$AM,C$1,0)="X",T$2,"")</f>
        <v/>
      </c>
      <c r="D1275" t="str">
        <f>IF(VLOOKUP($A1275,Parts!$A:$AM,D$1,0)="X",U$2,"")</f>
        <v/>
      </c>
      <c r="E1275" t="str">
        <f>IF(VLOOKUP($A1275,Parts!$A:$AM,E$1,0)="X",V$2,"")</f>
        <v/>
      </c>
      <c r="F1275" t="str">
        <f>IF(VLOOKUP($A1275,Parts!$A:$AM,F$1,0)="X",W$2,"")</f>
        <v/>
      </c>
      <c r="G1275" t="str">
        <f>IF(VLOOKUP($A1275,Parts!$A:$AM,G$1,0)="X",X$2,"")</f>
        <v/>
      </c>
      <c r="H1275" t="str">
        <f>IF(VLOOKUP($A1275,Parts!$A:$AM,H$1,0)="X",Y$2,"")</f>
        <v/>
      </c>
      <c r="I1275" t="str">
        <f>IF(VLOOKUP($A1275,Parts!$A:$AM,I$1,0)="X",Z$2,"")</f>
        <v/>
      </c>
      <c r="J1275" t="str">
        <f>IF(VLOOKUP($A1275,Parts!$A:$AM,J$1,0)="X",AA$2,"")</f>
        <v/>
      </c>
      <c r="K1275" t="str">
        <f>IF(VLOOKUP($A1275,Parts!$A:$AM,K$1,0)="X",AB$2,"")</f>
        <v/>
      </c>
      <c r="L1275" t="str">
        <f>IF(VLOOKUP($A1275,Parts!$A:$AM,L$1,0)="X",AC$2,"")</f>
        <v/>
      </c>
      <c r="M1275" t="str">
        <f>IF(VLOOKUP($A1275,Parts!$A:$AM,M$1,0)="X",AD$2,"")</f>
        <v/>
      </c>
      <c r="N1275" t="str">
        <f>IF(VLOOKUP($A1275,Parts!$A:$AM,N$1,0)="X",AE$2,"")</f>
        <v/>
      </c>
      <c r="O1275" t="str">
        <f>IF(VLOOKUP($A1275,Parts!$A:$AM,O$1,0)="X",AF$2,"")</f>
        <v/>
      </c>
      <c r="P1275" t="str">
        <f t="shared" si="20"/>
        <v/>
      </c>
    </row>
    <row r="1276" spans="1:16" x14ac:dyDescent="0.25">
      <c r="A1276" t="str">
        <f>Table15[[#This Row],[Name]]</f>
        <v>GEM-46/Fixed-Air</v>
      </c>
      <c r="B1276" t="str">
        <f>IF(VLOOKUP($A1276,Parts!$A:$AM,B$1,0)="X",S$2,"")</f>
        <v/>
      </c>
      <c r="C1276" t="str">
        <f>IF(VLOOKUP($A1276,Parts!$A:$AM,C$1,0)="X",T$2,"")</f>
        <v/>
      </c>
      <c r="D1276" t="str">
        <f>IF(VLOOKUP($A1276,Parts!$A:$AM,D$1,0)="X",U$2,"")</f>
        <v/>
      </c>
      <c r="E1276" t="str">
        <f>IF(VLOOKUP($A1276,Parts!$A:$AM,E$1,0)="X",V$2,"")</f>
        <v/>
      </c>
      <c r="F1276" t="str">
        <f>IF(VLOOKUP($A1276,Parts!$A:$AM,F$1,0)="X",W$2,"")</f>
        <v/>
      </c>
      <c r="G1276" t="str">
        <f>IF(VLOOKUP($A1276,Parts!$A:$AM,G$1,0)="X",X$2,"")</f>
        <v/>
      </c>
      <c r="H1276" t="str">
        <f>IF(VLOOKUP($A1276,Parts!$A:$AM,H$1,0)="X",Y$2,"")</f>
        <v/>
      </c>
      <c r="I1276" t="str">
        <f>IF(VLOOKUP($A1276,Parts!$A:$AM,I$1,0)="X",Z$2,"")</f>
        <v/>
      </c>
      <c r="J1276" t="str">
        <f>IF(VLOOKUP($A1276,Parts!$A:$AM,J$1,0)="X",AA$2,"")</f>
        <v/>
      </c>
      <c r="K1276" t="str">
        <f>IF(VLOOKUP($A1276,Parts!$A:$AM,K$1,0)="X",AB$2,"")</f>
        <v/>
      </c>
      <c r="L1276" t="str">
        <f>IF(VLOOKUP($A1276,Parts!$A:$AM,L$1,0)="X",AC$2,"")</f>
        <v/>
      </c>
      <c r="M1276" t="str">
        <f>IF(VLOOKUP($A1276,Parts!$A:$AM,M$1,0)="X",AD$2,"")</f>
        <v/>
      </c>
      <c r="N1276" t="str">
        <f>IF(VLOOKUP($A1276,Parts!$A:$AM,N$1,0)="X",AE$2,"")</f>
        <v/>
      </c>
      <c r="O1276" t="str">
        <f>IF(VLOOKUP($A1276,Parts!$A:$AM,O$1,0)="X",AF$2,"")</f>
        <v/>
      </c>
      <c r="P1276" t="str">
        <f t="shared" si="20"/>
        <v/>
      </c>
    </row>
    <row r="1277" spans="1:16" x14ac:dyDescent="0.25">
      <c r="A1277" t="str">
        <f>Table15[[#This Row],[Name]]</f>
        <v>FASAGeminiUtilityPack</v>
      </c>
      <c r="B1277" t="str">
        <f>IF(VLOOKUP($A1277,Parts!$A:$AM,B$1,0)="X",S$2,"")</f>
        <v/>
      </c>
      <c r="C1277" t="str">
        <f>IF(VLOOKUP($A1277,Parts!$A:$AM,C$1,0)="X",T$2,"")</f>
        <v/>
      </c>
      <c r="D1277" t="str">
        <f>IF(VLOOKUP($A1277,Parts!$A:$AM,D$1,0)="X",U$2,"")</f>
        <v/>
      </c>
      <c r="E1277" t="str">
        <f>IF(VLOOKUP($A1277,Parts!$A:$AM,E$1,0)="X",V$2,"")</f>
        <v/>
      </c>
      <c r="F1277" t="str">
        <f>IF(VLOOKUP($A1277,Parts!$A:$AM,F$1,0)="X",W$2,"")</f>
        <v/>
      </c>
      <c r="G1277" t="str">
        <f>IF(VLOOKUP($A1277,Parts!$A:$AM,G$1,0)="X",X$2,"")</f>
        <v/>
      </c>
      <c r="H1277" t="str">
        <f>IF(VLOOKUP($A1277,Parts!$A:$AM,H$1,0)="X",Y$2,"")</f>
        <v/>
      </c>
      <c r="I1277" t="str">
        <f>IF(VLOOKUP($A1277,Parts!$A:$AM,I$1,0)="X",Z$2,"")</f>
        <v xml:space="preserve">    MODULE
    { name = ModuleTagHumanRated }
</v>
      </c>
      <c r="J1277" t="str">
        <f>IF(VLOOKUP($A1277,Parts!$A:$AM,J$1,0)="X",AA$2,"")</f>
        <v/>
      </c>
      <c r="K1277" t="str">
        <f>IF(VLOOKUP($A1277,Parts!$A:$AM,K$1,0)="X",AB$2,"")</f>
        <v/>
      </c>
      <c r="L1277" t="str">
        <f>IF(VLOOKUP($A1277,Parts!$A:$AM,L$1,0)="X",AC$2,"")</f>
        <v/>
      </c>
      <c r="M1277" t="str">
        <f>IF(VLOOKUP($A1277,Parts!$A:$AM,M$1,0)="X",AD$2,"")</f>
        <v/>
      </c>
      <c r="N1277" t="str">
        <f>IF(VLOOKUP($A1277,Parts!$A:$AM,N$1,0)="X",AE$2,"")</f>
        <v/>
      </c>
      <c r="O1277" t="str">
        <f>IF(VLOOKUP($A1277,Parts!$A:$AM,O$1,0)="X",AF$2,"")</f>
        <v/>
      </c>
      <c r="P1277" t="str">
        <f t="shared" si="20"/>
        <v xml:space="preserve">    MODULE
    { name = ModuleTagHumanRated }
</v>
      </c>
    </row>
    <row r="1278" spans="1:16" x14ac:dyDescent="0.25">
      <c r="A1278" t="str">
        <f>Table15[[#This Row],[Name]]</f>
        <v>FASAGeminiUtilitySasRcs</v>
      </c>
      <c r="B1278" t="str">
        <f>IF(VLOOKUP($A1278,Parts!$A:$AM,B$1,0)="X",S$2,"")</f>
        <v/>
      </c>
      <c r="C1278" t="str">
        <f>IF(VLOOKUP($A1278,Parts!$A:$AM,C$1,0)="X",T$2,"")</f>
        <v/>
      </c>
      <c r="D1278" t="str">
        <f>IF(VLOOKUP($A1278,Parts!$A:$AM,D$1,0)="X",U$2,"")</f>
        <v/>
      </c>
      <c r="E1278" t="str">
        <f>IF(VLOOKUP($A1278,Parts!$A:$AM,E$1,0)="X",V$2,"")</f>
        <v xml:space="preserve">    MODULE
    { name = ModuleTagEngineLiquidPF }
</v>
      </c>
      <c r="F1278" t="str">
        <f>IF(VLOOKUP($A1278,Parts!$A:$AM,F$1,0)="X",W$2,"")</f>
        <v/>
      </c>
      <c r="G1278" t="str">
        <f>IF(VLOOKUP($A1278,Parts!$A:$AM,G$1,0)="X",X$2,"")</f>
        <v/>
      </c>
      <c r="H1278" t="str">
        <f>IF(VLOOKUP($A1278,Parts!$A:$AM,H$1,0)="X",Y$2,"")</f>
        <v/>
      </c>
      <c r="I1278" t="str">
        <f>IF(VLOOKUP($A1278,Parts!$A:$AM,I$1,0)="X",Z$2,"")</f>
        <v/>
      </c>
      <c r="J1278" t="str">
        <f>IF(VLOOKUP($A1278,Parts!$A:$AM,J$1,0)="X",AA$2,"")</f>
        <v/>
      </c>
      <c r="K1278" t="str">
        <f>IF(VLOOKUP($A1278,Parts!$A:$AM,K$1,0)="X",AB$2,"")</f>
        <v/>
      </c>
      <c r="L1278" t="str">
        <f>IF(VLOOKUP($A1278,Parts!$A:$AM,L$1,0)="X",AC$2,"")</f>
        <v/>
      </c>
      <c r="M1278" t="str">
        <f>IF(VLOOKUP($A1278,Parts!$A:$AM,M$1,0)="X",AD$2,"")</f>
        <v/>
      </c>
      <c r="N1278" t="str">
        <f>IF(VLOOKUP($A1278,Parts!$A:$AM,N$1,0)="X",AE$2,"")</f>
        <v/>
      </c>
      <c r="O1278" t="str">
        <f>IF(VLOOKUP($A1278,Parts!$A:$AM,O$1,0)="X",AF$2,"")</f>
        <v/>
      </c>
      <c r="P1278" t="str">
        <f t="shared" si="20"/>
        <v xml:space="preserve">    MODULE
    { name = ModuleTagEngineLiquidPF }
</v>
      </c>
    </row>
    <row r="1279" spans="1:16" x14ac:dyDescent="0.25">
      <c r="A1279" t="str">
        <f>Table15[[#This Row],[Name]]</f>
        <v>FASAAgenaDocking</v>
      </c>
      <c r="B1279" t="str">
        <f>IF(VLOOKUP($A1279,Parts!$A:$AM,B$1,0)="X",S$2,"")</f>
        <v/>
      </c>
      <c r="C1279" t="str">
        <f>IF(VLOOKUP($A1279,Parts!$A:$AM,C$1,0)="X",T$2,"")</f>
        <v/>
      </c>
      <c r="D1279" t="str">
        <f>IF(VLOOKUP($A1279,Parts!$A:$AM,D$1,0)="X",U$2,"")</f>
        <v/>
      </c>
      <c r="E1279" t="str">
        <f>IF(VLOOKUP($A1279,Parts!$A:$AM,E$1,0)="X",V$2,"")</f>
        <v/>
      </c>
      <c r="F1279" t="str">
        <f>IF(VLOOKUP($A1279,Parts!$A:$AM,F$1,0)="X",W$2,"")</f>
        <v/>
      </c>
      <c r="G1279" t="str">
        <f>IF(VLOOKUP($A1279,Parts!$A:$AM,G$1,0)="X",X$2,"")</f>
        <v/>
      </c>
      <c r="H1279" t="str">
        <f>IF(VLOOKUP($A1279,Parts!$A:$AM,H$1,0)="X",Y$2,"")</f>
        <v/>
      </c>
      <c r="I1279" t="str">
        <f>IF(VLOOKUP($A1279,Parts!$A:$AM,I$1,0)="X",Z$2,"")</f>
        <v/>
      </c>
      <c r="J1279" t="str">
        <f>IF(VLOOKUP($A1279,Parts!$A:$AM,J$1,0)="X",AA$2,"")</f>
        <v/>
      </c>
      <c r="K1279" t="str">
        <f>IF(VLOOKUP($A1279,Parts!$A:$AM,K$1,0)="X",AB$2,"")</f>
        <v/>
      </c>
      <c r="L1279" t="str">
        <f>IF(VLOOKUP($A1279,Parts!$A:$AM,L$1,0)="X",AC$2,"")</f>
        <v/>
      </c>
      <c r="M1279" t="str">
        <f>IF(VLOOKUP($A1279,Parts!$A:$AM,M$1,0)="X",AD$2,"")</f>
        <v/>
      </c>
      <c r="N1279" t="str">
        <f>IF(VLOOKUP($A1279,Parts!$A:$AM,N$1,0)="X",AE$2,"")</f>
        <v xml:space="preserve">    MODULE
    { name = ModuleTagDecoupler }
</v>
      </c>
      <c r="O1279" t="str">
        <f>IF(VLOOKUP($A1279,Parts!$A:$AM,O$1,0)="X",AF$2,"")</f>
        <v/>
      </c>
      <c r="P1279" t="str">
        <f t="shared" si="20"/>
        <v xml:space="preserve">    MODULE
    { name = ModuleTagDecoupler }
</v>
      </c>
    </row>
    <row r="1280" spans="1:16" x14ac:dyDescent="0.25">
      <c r="A1280" t="str">
        <f>Table15[[#This Row],[Name]]</f>
        <v>bluedog_agenaPort</v>
      </c>
      <c r="B1280" t="str">
        <f>IF(VLOOKUP($A1280,Parts!$A:$AM,B$1,0)="X",S$2,"")</f>
        <v/>
      </c>
      <c r="C1280" t="str">
        <f>IF(VLOOKUP($A1280,Parts!$A:$AM,C$1,0)="X",T$2,"")</f>
        <v/>
      </c>
      <c r="D1280" t="str">
        <f>IF(VLOOKUP($A1280,Parts!$A:$AM,D$1,0)="X",U$2,"")</f>
        <v/>
      </c>
      <c r="E1280" t="str">
        <f>IF(VLOOKUP($A1280,Parts!$A:$AM,E$1,0)="X",V$2,"")</f>
        <v/>
      </c>
      <c r="F1280" t="str">
        <f>IF(VLOOKUP($A1280,Parts!$A:$AM,F$1,0)="X",W$2,"")</f>
        <v/>
      </c>
      <c r="G1280" t="str">
        <f>IF(VLOOKUP($A1280,Parts!$A:$AM,G$1,0)="X",X$2,"")</f>
        <v/>
      </c>
      <c r="H1280" t="str">
        <f>IF(VLOOKUP($A1280,Parts!$A:$AM,H$1,0)="X",Y$2,"")</f>
        <v/>
      </c>
      <c r="I1280" t="str">
        <f>IF(VLOOKUP($A1280,Parts!$A:$AM,I$1,0)="X",Z$2,"")</f>
        <v/>
      </c>
      <c r="J1280" t="str">
        <f>IF(VLOOKUP($A1280,Parts!$A:$AM,J$1,0)="X",AA$2,"")</f>
        <v/>
      </c>
      <c r="K1280" t="str">
        <f>IF(VLOOKUP($A1280,Parts!$A:$AM,K$1,0)="X",AB$2,"")</f>
        <v/>
      </c>
      <c r="L1280" t="str">
        <f>IF(VLOOKUP($A1280,Parts!$A:$AM,L$1,0)="X",AC$2,"")</f>
        <v/>
      </c>
      <c r="M1280" t="str">
        <f>IF(VLOOKUP($A1280,Parts!$A:$AM,M$1,0)="X",AD$2,"")</f>
        <v/>
      </c>
      <c r="N1280" t="str">
        <f>IF(VLOOKUP($A1280,Parts!$A:$AM,N$1,0)="X",AE$2,"")</f>
        <v xml:space="preserve">    MODULE
    { name = ModuleTagDecoupler }
</v>
      </c>
      <c r="O1280" t="str">
        <f>IF(VLOOKUP($A1280,Parts!$A:$AM,O$1,0)="X",AF$2,"")</f>
        <v/>
      </c>
      <c r="P1280" t="str">
        <f t="shared" si="20"/>
        <v xml:space="preserve">    MODULE
    { name = ModuleTagDecoupler }
</v>
      </c>
    </row>
    <row r="1281" spans="1:16" x14ac:dyDescent="0.25">
      <c r="A1281" t="str">
        <f>Table15[[#This Row],[Name]]</f>
        <v>FASAGeminiAntenna</v>
      </c>
      <c r="B1281" t="str">
        <f>IF(VLOOKUP($A1281,Parts!$A:$AM,B$1,0)="X",S$2,"")</f>
        <v/>
      </c>
      <c r="C1281" t="str">
        <f>IF(VLOOKUP($A1281,Parts!$A:$AM,C$1,0)="X",T$2,"")</f>
        <v/>
      </c>
      <c r="D1281" t="str">
        <f>IF(VLOOKUP($A1281,Parts!$A:$AM,D$1,0)="X",U$2,"")</f>
        <v/>
      </c>
      <c r="E1281" t="str">
        <f>IF(VLOOKUP($A1281,Parts!$A:$AM,E$1,0)="X",V$2,"")</f>
        <v/>
      </c>
      <c r="F1281" t="str">
        <f>IF(VLOOKUP($A1281,Parts!$A:$AM,F$1,0)="X",W$2,"")</f>
        <v/>
      </c>
      <c r="G1281" t="str">
        <f>IF(VLOOKUP($A1281,Parts!$A:$AM,G$1,0)="X",X$2,"")</f>
        <v/>
      </c>
      <c r="H1281" t="str">
        <f>IF(VLOOKUP($A1281,Parts!$A:$AM,H$1,0)="X",Y$2,"")</f>
        <v/>
      </c>
      <c r="I1281" t="str">
        <f>IF(VLOOKUP($A1281,Parts!$A:$AM,I$1,0)="X",Z$2,"")</f>
        <v/>
      </c>
      <c r="J1281" t="str">
        <f>IF(VLOOKUP($A1281,Parts!$A:$AM,J$1,0)="X",AA$2,"")</f>
        <v xml:space="preserve">    MODULE
    { name = ModuleTagInstruments }
</v>
      </c>
      <c r="K1281" t="str">
        <f>IF(VLOOKUP($A1281,Parts!$A:$AM,K$1,0)="X",AB$2,"")</f>
        <v/>
      </c>
      <c r="L1281" t="str">
        <f>IF(VLOOKUP($A1281,Parts!$A:$AM,L$1,0)="X",AC$2,"")</f>
        <v/>
      </c>
      <c r="M1281" t="str">
        <f>IF(VLOOKUP($A1281,Parts!$A:$AM,M$1,0)="X",AD$2,"")</f>
        <v/>
      </c>
      <c r="N1281" t="str">
        <f>IF(VLOOKUP($A1281,Parts!$A:$AM,N$1,0)="X",AE$2,"")</f>
        <v/>
      </c>
      <c r="O1281" t="str">
        <f>IF(VLOOKUP($A1281,Parts!$A:$AM,O$1,0)="X",AF$2,"")</f>
        <v/>
      </c>
      <c r="P1281" t="str">
        <f t="shared" si="20"/>
        <v xml:space="preserve">    MODULE
    { name = ModuleTagInstruments }
</v>
      </c>
    </row>
    <row r="1282" spans="1:16" x14ac:dyDescent="0.25">
      <c r="A1282" t="str">
        <f>Table15[[#This Row],[Name]]</f>
        <v>FASAGeminiPod2</v>
      </c>
      <c r="B1282" t="str">
        <f>IF(VLOOKUP($A1282,Parts!$A:$AM,B$1,0)="X",S$2,"")</f>
        <v xml:space="preserve">    MODULE
    { name = ModuleTagAvionics }
</v>
      </c>
      <c r="C1282" t="str">
        <f>IF(VLOOKUP($A1282,Parts!$A:$AM,C$1,0)="X",T$2,"")</f>
        <v/>
      </c>
      <c r="D1282" t="str">
        <f>IF(VLOOKUP($A1282,Parts!$A:$AM,D$1,0)="X",U$2,"")</f>
        <v/>
      </c>
      <c r="E1282" t="str">
        <f>IF(VLOOKUP($A1282,Parts!$A:$AM,E$1,0)="X",V$2,"")</f>
        <v/>
      </c>
      <c r="F1282" t="str">
        <f>IF(VLOOKUP($A1282,Parts!$A:$AM,F$1,0)="X",W$2,"")</f>
        <v/>
      </c>
      <c r="G1282" t="str">
        <f>IF(VLOOKUP($A1282,Parts!$A:$AM,G$1,0)="X",X$2,"")</f>
        <v/>
      </c>
      <c r="H1282" t="str">
        <f>IF(VLOOKUP($A1282,Parts!$A:$AM,H$1,0)="X",Y$2,"")</f>
        <v xml:space="preserve">    MODULE
    { name = ModuleTagHabitable }
</v>
      </c>
      <c r="I1282" t="str">
        <f>IF(VLOOKUP($A1282,Parts!$A:$AM,I$1,0)="X",Z$2,"")</f>
        <v xml:space="preserve">    MODULE
    { name = ModuleTagHumanRated }
</v>
      </c>
      <c r="J1282" t="str">
        <f>IF(VLOOKUP($A1282,Parts!$A:$AM,J$1,0)="X",AA$2,"")</f>
        <v/>
      </c>
      <c r="K1282" t="str">
        <f>IF(VLOOKUP($A1282,Parts!$A:$AM,K$1,0)="X",AB$2,"")</f>
        <v/>
      </c>
      <c r="L1282" t="str">
        <f>IF(VLOOKUP($A1282,Parts!$A:$AM,L$1,0)="X",AC$2,"")</f>
        <v xml:space="preserve">    MODULE
    { name = ModuleTagReentry }
</v>
      </c>
      <c r="M1282" t="str">
        <f>IF(VLOOKUP($A1282,Parts!$A:$AM,M$1,0)="X",AD$2,"")</f>
        <v/>
      </c>
      <c r="N1282" t="str">
        <f>IF(VLOOKUP($A1282,Parts!$A:$AM,N$1,0)="X",AE$2,"")</f>
        <v/>
      </c>
      <c r="O1282" t="str">
        <f>IF(VLOOKUP($A1282,Parts!$A:$AM,O$1,0)="X",AF$2,"")</f>
        <v/>
      </c>
      <c r="P1282" t="str">
        <f t="shared" si="20"/>
        <v xml:space="preserve">    MODULE
    { name = ModuleTagAvionics }
    MODULE
    { name = ModuleTagHabitable }
    MODULE
    { name = ModuleTagHumanRated }
    MODULE
    { name = ModuleTagReentry }
</v>
      </c>
    </row>
    <row r="1283" spans="1:16" x14ac:dyDescent="0.25">
      <c r="A1283" t="str">
        <f>Table15[[#This Row],[Name]]</f>
        <v>FASAGeminiPod2White</v>
      </c>
      <c r="B1283" t="str">
        <f>IF(VLOOKUP($A1283,Parts!$A:$AM,B$1,0)="X",S$2,"")</f>
        <v xml:space="preserve">    MODULE
    { name = ModuleTagAvionics }
</v>
      </c>
      <c r="C1283" t="str">
        <f>IF(VLOOKUP($A1283,Parts!$A:$AM,C$1,0)="X",T$2,"")</f>
        <v/>
      </c>
      <c r="D1283" t="str">
        <f>IF(VLOOKUP($A1283,Parts!$A:$AM,D$1,0)="X",U$2,"")</f>
        <v/>
      </c>
      <c r="E1283" t="str">
        <f>IF(VLOOKUP($A1283,Parts!$A:$AM,E$1,0)="X",V$2,"")</f>
        <v/>
      </c>
      <c r="F1283" t="str">
        <f>IF(VLOOKUP($A1283,Parts!$A:$AM,F$1,0)="X",W$2,"")</f>
        <v/>
      </c>
      <c r="G1283" t="str">
        <f>IF(VLOOKUP($A1283,Parts!$A:$AM,G$1,0)="X",X$2,"")</f>
        <v/>
      </c>
      <c r="H1283" t="str">
        <f>IF(VLOOKUP($A1283,Parts!$A:$AM,H$1,0)="X",Y$2,"")</f>
        <v xml:space="preserve">    MODULE
    { name = ModuleTagHabitable }
</v>
      </c>
      <c r="I1283" t="str">
        <f>IF(VLOOKUP($A1283,Parts!$A:$AM,I$1,0)="X",Z$2,"")</f>
        <v xml:space="preserve">    MODULE
    { name = ModuleTagHumanRated }
</v>
      </c>
      <c r="J1283" t="str">
        <f>IF(VLOOKUP($A1283,Parts!$A:$AM,J$1,0)="X",AA$2,"")</f>
        <v/>
      </c>
      <c r="K1283" t="str">
        <f>IF(VLOOKUP($A1283,Parts!$A:$AM,K$1,0)="X",AB$2,"")</f>
        <v/>
      </c>
      <c r="L1283" t="str">
        <f>IF(VLOOKUP($A1283,Parts!$A:$AM,L$1,0)="X",AC$2,"")</f>
        <v xml:space="preserve">    MODULE
    { name = ModuleTagReentry }
</v>
      </c>
      <c r="M1283" t="str">
        <f>IF(VLOOKUP($A1283,Parts!$A:$AM,M$1,0)="X",AD$2,"")</f>
        <v/>
      </c>
      <c r="N1283" t="str">
        <f>IF(VLOOKUP($A1283,Parts!$A:$AM,N$1,0)="X",AE$2,"")</f>
        <v/>
      </c>
      <c r="O1283" t="str">
        <f>IF(VLOOKUP($A1283,Parts!$A:$AM,O$1,0)="X",AF$2,"")</f>
        <v/>
      </c>
      <c r="P1283" t="str">
        <f t="shared" ref="P1283:P1346" si="21">B1283&amp;C1283&amp;D1283&amp;E1283&amp;F1283&amp;G1283&amp;H1283&amp;I1283&amp;J1283&amp;K1283&amp;L1283&amp;M1283&amp;N1283&amp;O1283</f>
        <v xml:space="preserve">    MODULE
    { name = ModuleTagAvionics }
    MODULE
    { name = ModuleTagHabitable }
    MODULE
    { name = ModuleTagHumanRated }
    MODULE
    { name = ModuleTagReentry }
</v>
      </c>
    </row>
    <row r="1284" spans="1:16" x14ac:dyDescent="0.25">
      <c r="A1284" t="str">
        <f>Table15[[#This Row],[Name]]</f>
        <v>ExSmallGearBay</v>
      </c>
      <c r="B1284" t="str">
        <f>IF(VLOOKUP($A1284,Parts!$A:$AM,B$1,0)="X",S$2,"")</f>
        <v/>
      </c>
      <c r="C1284" t="str">
        <f>IF(VLOOKUP($A1284,Parts!$A:$AM,C$1,0)="X",T$2,"")</f>
        <v/>
      </c>
      <c r="D1284" t="str">
        <f>IF(VLOOKUP($A1284,Parts!$A:$AM,D$1,0)="X",U$2,"")</f>
        <v/>
      </c>
      <c r="E1284" t="str">
        <f>IF(VLOOKUP($A1284,Parts!$A:$AM,E$1,0)="X",V$2,"")</f>
        <v/>
      </c>
      <c r="F1284" t="str">
        <f>IF(VLOOKUP($A1284,Parts!$A:$AM,F$1,0)="X",W$2,"")</f>
        <v/>
      </c>
      <c r="G1284" t="str">
        <f>IF(VLOOKUP($A1284,Parts!$A:$AM,G$1,0)="X",X$2,"")</f>
        <v/>
      </c>
      <c r="H1284" t="str">
        <f>IF(VLOOKUP($A1284,Parts!$A:$AM,H$1,0)="X",Y$2,"")</f>
        <v/>
      </c>
      <c r="I1284" t="str">
        <f>IF(VLOOKUP($A1284,Parts!$A:$AM,I$1,0)="X",Z$2,"")</f>
        <v/>
      </c>
      <c r="J1284" t="str">
        <f>IF(VLOOKUP($A1284,Parts!$A:$AM,J$1,0)="X",AA$2,"")</f>
        <v/>
      </c>
      <c r="K1284" t="str">
        <f>IF(VLOOKUP($A1284,Parts!$A:$AM,K$1,0)="X",AB$2,"")</f>
        <v/>
      </c>
      <c r="L1284" t="str">
        <f>IF(VLOOKUP($A1284,Parts!$A:$AM,L$1,0)="X",AC$2,"")</f>
        <v/>
      </c>
      <c r="M1284" t="str">
        <f>IF(VLOOKUP($A1284,Parts!$A:$AM,M$1,0)="X",AD$2,"")</f>
        <v/>
      </c>
      <c r="N1284" t="str">
        <f>IF(VLOOKUP($A1284,Parts!$A:$AM,N$1,0)="X",AE$2,"")</f>
        <v/>
      </c>
      <c r="O1284" t="str">
        <f>IF(VLOOKUP($A1284,Parts!$A:$AM,O$1,0)="X",AF$2,"")</f>
        <v/>
      </c>
      <c r="P1284" t="str">
        <f t="shared" si="21"/>
        <v/>
      </c>
    </row>
    <row r="1285" spans="1:16" x14ac:dyDescent="0.25">
      <c r="A1285" t="str">
        <f>Table15[[#This Row],[Name]]</f>
        <v>FASA_Gemini_Lander_Legs</v>
      </c>
      <c r="B1285" t="str">
        <f>IF(VLOOKUP($A1285,Parts!$A:$AM,B$1,0)="X",S$2,"")</f>
        <v/>
      </c>
      <c r="C1285" t="str">
        <f>IF(VLOOKUP($A1285,Parts!$A:$AM,C$1,0)="X",T$2,"")</f>
        <v/>
      </c>
      <c r="D1285" t="str">
        <f>IF(VLOOKUP($A1285,Parts!$A:$AM,D$1,0)="X",U$2,"")</f>
        <v/>
      </c>
      <c r="E1285" t="str">
        <f>IF(VLOOKUP($A1285,Parts!$A:$AM,E$1,0)="X",V$2,"")</f>
        <v/>
      </c>
      <c r="F1285" t="str">
        <f>IF(VLOOKUP($A1285,Parts!$A:$AM,F$1,0)="X",W$2,"")</f>
        <v/>
      </c>
      <c r="G1285" t="str">
        <f>IF(VLOOKUP($A1285,Parts!$A:$AM,G$1,0)="X",X$2,"")</f>
        <v/>
      </c>
      <c r="H1285" t="str">
        <f>IF(VLOOKUP($A1285,Parts!$A:$AM,H$1,0)="X",Y$2,"")</f>
        <v/>
      </c>
      <c r="I1285" t="str">
        <f>IF(VLOOKUP($A1285,Parts!$A:$AM,I$1,0)="X",Z$2,"")</f>
        <v/>
      </c>
      <c r="J1285" t="str">
        <f>IF(VLOOKUP($A1285,Parts!$A:$AM,J$1,0)="X",AA$2,"")</f>
        <v/>
      </c>
      <c r="K1285" t="str">
        <f>IF(VLOOKUP($A1285,Parts!$A:$AM,K$1,0)="X",AB$2,"")</f>
        <v/>
      </c>
      <c r="L1285" t="str">
        <f>IF(VLOOKUP($A1285,Parts!$A:$AM,L$1,0)="X",AC$2,"")</f>
        <v/>
      </c>
      <c r="M1285" t="str">
        <f>IF(VLOOKUP($A1285,Parts!$A:$AM,M$1,0)="X",AD$2,"")</f>
        <v/>
      </c>
      <c r="N1285" t="str">
        <f>IF(VLOOKUP($A1285,Parts!$A:$AM,N$1,0)="X",AE$2,"")</f>
        <v/>
      </c>
      <c r="O1285" t="str">
        <f>IF(VLOOKUP($A1285,Parts!$A:$AM,O$1,0)="X",AF$2,"")</f>
        <v/>
      </c>
      <c r="P1285" t="str">
        <f t="shared" si="21"/>
        <v/>
      </c>
    </row>
    <row r="1286" spans="1:16" x14ac:dyDescent="0.25">
      <c r="A1286" t="str">
        <f>Table15[[#This Row],[Name]]</f>
        <v>FASAGeminiPodLight</v>
      </c>
      <c r="B1286" t="str">
        <f>IF(VLOOKUP($A1286,Parts!$A:$AM,B$1,0)="X",S$2,"")</f>
        <v/>
      </c>
      <c r="C1286" t="str">
        <f>IF(VLOOKUP($A1286,Parts!$A:$AM,C$1,0)="X",T$2,"")</f>
        <v/>
      </c>
      <c r="D1286" t="str">
        <f>IF(VLOOKUP($A1286,Parts!$A:$AM,D$1,0)="X",U$2,"")</f>
        <v/>
      </c>
      <c r="E1286" t="str">
        <f>IF(VLOOKUP($A1286,Parts!$A:$AM,E$1,0)="X",V$2,"")</f>
        <v/>
      </c>
      <c r="F1286" t="str">
        <f>IF(VLOOKUP($A1286,Parts!$A:$AM,F$1,0)="X",W$2,"")</f>
        <v/>
      </c>
      <c r="G1286" t="str">
        <f>IF(VLOOKUP($A1286,Parts!$A:$AM,G$1,0)="X",X$2,"")</f>
        <v/>
      </c>
      <c r="H1286" t="str">
        <f>IF(VLOOKUP($A1286,Parts!$A:$AM,H$1,0)="X",Y$2,"")</f>
        <v/>
      </c>
      <c r="I1286" t="str">
        <f>IF(VLOOKUP($A1286,Parts!$A:$AM,I$1,0)="X",Z$2,"")</f>
        <v xml:space="preserve">    MODULE
    { name = ModuleTagHumanRated }
</v>
      </c>
      <c r="J1286" t="str">
        <f>IF(VLOOKUP($A1286,Parts!$A:$AM,J$1,0)="X",AA$2,"")</f>
        <v/>
      </c>
      <c r="K1286" t="str">
        <f>IF(VLOOKUP($A1286,Parts!$A:$AM,K$1,0)="X",AB$2,"")</f>
        <v/>
      </c>
      <c r="L1286" t="str">
        <f>IF(VLOOKUP($A1286,Parts!$A:$AM,L$1,0)="X",AC$2,"")</f>
        <v/>
      </c>
      <c r="M1286" t="str">
        <f>IF(VLOOKUP($A1286,Parts!$A:$AM,M$1,0)="X",AD$2,"")</f>
        <v/>
      </c>
      <c r="N1286" t="str">
        <f>IF(VLOOKUP($A1286,Parts!$A:$AM,N$1,0)="X",AE$2,"")</f>
        <v/>
      </c>
      <c r="O1286" t="str">
        <f>IF(VLOOKUP($A1286,Parts!$A:$AM,O$1,0)="X",AF$2,"")</f>
        <v/>
      </c>
      <c r="P1286" t="str">
        <f t="shared" si="21"/>
        <v xml:space="preserve">    MODULE
    { name = ModuleTagHumanRated }
</v>
      </c>
    </row>
    <row r="1287" spans="1:16" x14ac:dyDescent="0.25">
      <c r="A1287" t="str">
        <f>Table15[[#This Row],[Name]]</f>
        <v>FASA_Gemini_Lander_Pod</v>
      </c>
      <c r="B1287" t="str">
        <f>IF(VLOOKUP($A1287,Parts!$A:$AM,B$1,0)="X",S$2,"")</f>
        <v/>
      </c>
      <c r="C1287" t="str">
        <f>IF(VLOOKUP($A1287,Parts!$A:$AM,C$1,0)="X",T$2,"")</f>
        <v/>
      </c>
      <c r="D1287" t="str">
        <f>IF(VLOOKUP($A1287,Parts!$A:$AM,D$1,0)="X",U$2,"")</f>
        <v/>
      </c>
      <c r="E1287" t="str">
        <f>IF(VLOOKUP($A1287,Parts!$A:$AM,E$1,0)="X",V$2,"")</f>
        <v/>
      </c>
      <c r="F1287" t="str">
        <f>IF(VLOOKUP($A1287,Parts!$A:$AM,F$1,0)="X",W$2,"")</f>
        <v/>
      </c>
      <c r="G1287" t="str">
        <f>IF(VLOOKUP($A1287,Parts!$A:$AM,G$1,0)="X",X$2,"")</f>
        <v/>
      </c>
      <c r="H1287" t="str">
        <f>IF(VLOOKUP($A1287,Parts!$A:$AM,H$1,0)="X",Y$2,"")</f>
        <v/>
      </c>
      <c r="I1287" t="str">
        <f>IF(VLOOKUP($A1287,Parts!$A:$AM,I$1,0)="X",Z$2,"")</f>
        <v/>
      </c>
      <c r="J1287" t="str">
        <f>IF(VLOOKUP($A1287,Parts!$A:$AM,J$1,0)="X",AA$2,"")</f>
        <v/>
      </c>
      <c r="K1287" t="str">
        <f>IF(VLOOKUP($A1287,Parts!$A:$AM,K$1,0)="X",AB$2,"")</f>
        <v/>
      </c>
      <c r="L1287" t="str">
        <f>IF(VLOOKUP($A1287,Parts!$A:$AM,L$1,0)="X",AC$2,"")</f>
        <v/>
      </c>
      <c r="M1287" t="str">
        <f>IF(VLOOKUP($A1287,Parts!$A:$AM,M$1,0)="X",AD$2,"")</f>
        <v/>
      </c>
      <c r="N1287" t="str">
        <f>IF(VLOOKUP($A1287,Parts!$A:$AM,N$1,0)="X",AE$2,"")</f>
        <v/>
      </c>
      <c r="O1287" t="str">
        <f>IF(VLOOKUP($A1287,Parts!$A:$AM,O$1,0)="X",AF$2,"")</f>
        <v/>
      </c>
      <c r="P1287" t="str">
        <f t="shared" si="21"/>
        <v/>
      </c>
    </row>
    <row r="1288" spans="1:16" x14ac:dyDescent="0.25">
      <c r="A1288" t="str">
        <f>Table15[[#This Row],[Name]]</f>
        <v>FASAGeminiMOLEquip1m</v>
      </c>
      <c r="B1288" t="str">
        <f>IF(VLOOKUP($A1288,Parts!$A:$AM,B$1,0)="X",S$2,"")</f>
        <v/>
      </c>
      <c r="C1288" t="str">
        <f>IF(VLOOKUP($A1288,Parts!$A:$AM,C$1,0)="X",T$2,"")</f>
        <v/>
      </c>
      <c r="D1288" t="str">
        <f>IF(VLOOKUP($A1288,Parts!$A:$AM,D$1,0)="X",U$2,"")</f>
        <v/>
      </c>
      <c r="E1288" t="str">
        <f>IF(VLOOKUP($A1288,Parts!$A:$AM,E$1,0)="X",V$2,"")</f>
        <v/>
      </c>
      <c r="F1288" t="str">
        <f>IF(VLOOKUP($A1288,Parts!$A:$AM,F$1,0)="X",W$2,"")</f>
        <v/>
      </c>
      <c r="G1288" t="str">
        <f>IF(VLOOKUP($A1288,Parts!$A:$AM,G$1,0)="X",X$2,"")</f>
        <v/>
      </c>
      <c r="H1288" t="str">
        <f>IF(VLOOKUP($A1288,Parts!$A:$AM,H$1,0)="X",Y$2,"")</f>
        <v/>
      </c>
      <c r="I1288" t="str">
        <f>IF(VLOOKUP($A1288,Parts!$A:$AM,I$1,0)="X",Z$2,"")</f>
        <v/>
      </c>
      <c r="J1288" t="str">
        <f>IF(VLOOKUP($A1288,Parts!$A:$AM,J$1,0)="X",AA$2,"")</f>
        <v/>
      </c>
      <c r="K1288" t="str">
        <f>IF(VLOOKUP($A1288,Parts!$A:$AM,K$1,0)="X",AB$2,"")</f>
        <v/>
      </c>
      <c r="L1288" t="str">
        <f>IF(VLOOKUP($A1288,Parts!$A:$AM,L$1,0)="X",AC$2,"")</f>
        <v/>
      </c>
      <c r="M1288" t="str">
        <f>IF(VLOOKUP($A1288,Parts!$A:$AM,M$1,0)="X",AD$2,"")</f>
        <v/>
      </c>
      <c r="N1288" t="str">
        <f>IF(VLOOKUP($A1288,Parts!$A:$AM,N$1,0)="X",AE$2,"")</f>
        <v/>
      </c>
      <c r="O1288" t="str">
        <f>IF(VLOOKUP($A1288,Parts!$A:$AM,O$1,0)="X",AF$2,"")</f>
        <v/>
      </c>
      <c r="P1288" t="str">
        <f t="shared" si="21"/>
        <v/>
      </c>
    </row>
    <row r="1289" spans="1:16" x14ac:dyDescent="0.25">
      <c r="A1289" t="str">
        <f>Table15[[#This Row],[Name]]</f>
        <v>FASAGeminiNoseCone2Cap</v>
      </c>
      <c r="B1289" t="str">
        <f>IF(VLOOKUP($A1289,Parts!$A:$AM,B$1,0)="X",S$2,"")</f>
        <v/>
      </c>
      <c r="C1289" t="str">
        <f>IF(VLOOKUP($A1289,Parts!$A:$AM,C$1,0)="X",T$2,"")</f>
        <v/>
      </c>
      <c r="D1289" t="str">
        <f>IF(VLOOKUP($A1289,Parts!$A:$AM,D$1,0)="X",U$2,"")</f>
        <v/>
      </c>
      <c r="E1289" t="str">
        <f>IF(VLOOKUP($A1289,Parts!$A:$AM,E$1,0)="X",V$2,"")</f>
        <v/>
      </c>
      <c r="F1289" t="str">
        <f>IF(VLOOKUP($A1289,Parts!$A:$AM,F$1,0)="X",W$2,"")</f>
        <v/>
      </c>
      <c r="G1289" t="str">
        <f>IF(VLOOKUP($A1289,Parts!$A:$AM,G$1,0)="X",X$2,"")</f>
        <v/>
      </c>
      <c r="H1289" t="str">
        <f>IF(VLOOKUP($A1289,Parts!$A:$AM,H$1,0)="X",Y$2,"")</f>
        <v/>
      </c>
      <c r="I1289" t="str">
        <f>IF(VLOOKUP($A1289,Parts!$A:$AM,I$1,0)="X",Z$2,"")</f>
        <v xml:space="preserve">    MODULE
    { name = ModuleTagHumanRated }
</v>
      </c>
      <c r="J1289" t="str">
        <f>IF(VLOOKUP($A1289,Parts!$A:$AM,J$1,0)="X",AA$2,"")</f>
        <v/>
      </c>
      <c r="K1289" t="str">
        <f>IF(VLOOKUP($A1289,Parts!$A:$AM,K$1,0)="X",AB$2,"")</f>
        <v/>
      </c>
      <c r="L1289" t="str">
        <f>IF(VLOOKUP($A1289,Parts!$A:$AM,L$1,0)="X",AC$2,"")</f>
        <v/>
      </c>
      <c r="M1289" t="str">
        <f>IF(VLOOKUP($A1289,Parts!$A:$AM,M$1,0)="X",AD$2,"")</f>
        <v/>
      </c>
      <c r="N1289" t="str">
        <f>IF(VLOOKUP($A1289,Parts!$A:$AM,N$1,0)="X",AE$2,"")</f>
        <v/>
      </c>
      <c r="O1289" t="str">
        <f>IF(VLOOKUP($A1289,Parts!$A:$AM,O$1,0)="X",AF$2,"")</f>
        <v/>
      </c>
      <c r="P1289" t="str">
        <f t="shared" si="21"/>
        <v xml:space="preserve">    MODULE
    { name = ModuleTagHumanRated }
</v>
      </c>
    </row>
    <row r="1290" spans="1:16" x14ac:dyDescent="0.25">
      <c r="A1290" t="str">
        <f>Table15[[#This Row],[Name]]</f>
        <v>FASA_Gemini_RCS_Thrusters</v>
      </c>
      <c r="B1290" t="str">
        <f>IF(VLOOKUP($A1290,Parts!$A:$AM,B$1,0)="X",S$2,"")</f>
        <v/>
      </c>
      <c r="C1290" t="str">
        <f>IF(VLOOKUP($A1290,Parts!$A:$AM,C$1,0)="X",T$2,"")</f>
        <v/>
      </c>
      <c r="D1290" t="str">
        <f>IF(VLOOKUP($A1290,Parts!$A:$AM,D$1,0)="X",U$2,"")</f>
        <v/>
      </c>
      <c r="E1290" t="str">
        <f>IF(VLOOKUP($A1290,Parts!$A:$AM,E$1,0)="X",V$2,"")</f>
        <v xml:space="preserve">    MODULE
    { name = ModuleTagEngineLiquidPF }
</v>
      </c>
      <c r="F1290" t="str">
        <f>IF(VLOOKUP($A1290,Parts!$A:$AM,F$1,0)="X",W$2,"")</f>
        <v/>
      </c>
      <c r="G1290" t="str">
        <f>IF(VLOOKUP($A1290,Parts!$A:$AM,G$1,0)="X",X$2,"")</f>
        <v/>
      </c>
      <c r="H1290" t="str">
        <f>IF(VLOOKUP($A1290,Parts!$A:$AM,H$1,0)="X",Y$2,"")</f>
        <v/>
      </c>
      <c r="I1290" t="str">
        <f>IF(VLOOKUP($A1290,Parts!$A:$AM,I$1,0)="X",Z$2,"")</f>
        <v/>
      </c>
      <c r="J1290" t="str">
        <f>IF(VLOOKUP($A1290,Parts!$A:$AM,J$1,0)="X",AA$2,"")</f>
        <v/>
      </c>
      <c r="K1290" t="str">
        <f>IF(VLOOKUP($A1290,Parts!$A:$AM,K$1,0)="X",AB$2,"")</f>
        <v/>
      </c>
      <c r="L1290" t="str">
        <f>IF(VLOOKUP($A1290,Parts!$A:$AM,L$1,0)="X",AC$2,"")</f>
        <v/>
      </c>
      <c r="M1290" t="str">
        <f>IF(VLOOKUP($A1290,Parts!$A:$AM,M$1,0)="X",AD$2,"")</f>
        <v/>
      </c>
      <c r="N1290" t="str">
        <f>IF(VLOOKUP($A1290,Parts!$A:$AM,N$1,0)="X",AE$2,"")</f>
        <v/>
      </c>
      <c r="O1290" t="str">
        <f>IF(VLOOKUP($A1290,Parts!$A:$AM,O$1,0)="X",AF$2,"")</f>
        <v/>
      </c>
      <c r="P1290" t="str">
        <f t="shared" si="21"/>
        <v xml:space="preserve">    MODULE
    { name = ModuleTagEngineLiquidPF }
</v>
      </c>
    </row>
    <row r="1291" spans="1:16" x14ac:dyDescent="0.25">
      <c r="A1291" t="str">
        <f>Table15[[#This Row],[Name]]</f>
        <v>FASAGeminiParachute2D</v>
      </c>
      <c r="B1291" t="str">
        <f>IF(VLOOKUP($A1291,Parts!$A:$AM,B$1,0)="X",S$2,"")</f>
        <v/>
      </c>
      <c r="C1291" t="str">
        <f>IF(VLOOKUP($A1291,Parts!$A:$AM,C$1,0)="X",T$2,"")</f>
        <v/>
      </c>
      <c r="D1291" t="str">
        <f>IF(VLOOKUP($A1291,Parts!$A:$AM,D$1,0)="X",U$2,"")</f>
        <v/>
      </c>
      <c r="E1291" t="str">
        <f>IF(VLOOKUP($A1291,Parts!$A:$AM,E$1,0)="X",V$2,"")</f>
        <v/>
      </c>
      <c r="F1291" t="str">
        <f>IF(VLOOKUP($A1291,Parts!$A:$AM,F$1,0)="X",W$2,"")</f>
        <v/>
      </c>
      <c r="G1291" t="str">
        <f>IF(VLOOKUP($A1291,Parts!$A:$AM,G$1,0)="X",X$2,"")</f>
        <v/>
      </c>
      <c r="H1291" t="str">
        <f>IF(VLOOKUP($A1291,Parts!$A:$AM,H$1,0)="X",Y$2,"")</f>
        <v/>
      </c>
      <c r="I1291" t="str">
        <f>IF(VLOOKUP($A1291,Parts!$A:$AM,I$1,0)="X",Z$2,"")</f>
        <v/>
      </c>
      <c r="J1291" t="str">
        <f>IF(VLOOKUP($A1291,Parts!$A:$AM,J$1,0)="X",AA$2,"")</f>
        <v/>
      </c>
      <c r="K1291" t="str">
        <f>IF(VLOOKUP($A1291,Parts!$A:$AM,K$1,0)="X",AB$2,"")</f>
        <v/>
      </c>
      <c r="L1291" t="str">
        <f>IF(VLOOKUP($A1291,Parts!$A:$AM,L$1,0)="X",AC$2,"")</f>
        <v/>
      </c>
      <c r="M1291" t="str">
        <f>IF(VLOOKUP($A1291,Parts!$A:$AM,M$1,0)="X",AD$2,"")</f>
        <v/>
      </c>
      <c r="N1291" t="str">
        <f>IF(VLOOKUP($A1291,Parts!$A:$AM,N$1,0)="X",AE$2,"")</f>
        <v/>
      </c>
      <c r="O1291" t="str">
        <f>IF(VLOOKUP($A1291,Parts!$A:$AM,O$1,0)="X",AF$2,"")</f>
        <v/>
      </c>
      <c r="P1291" t="str">
        <f t="shared" si="21"/>
        <v/>
      </c>
    </row>
    <row r="1292" spans="1:16" x14ac:dyDescent="0.25">
      <c r="A1292" t="str">
        <f>Table15[[#This Row],[Name]]</f>
        <v>FASAGeminiParachute2</v>
      </c>
      <c r="B1292" t="str">
        <f>IF(VLOOKUP($A1292,Parts!$A:$AM,B$1,0)="X",S$2,"")</f>
        <v/>
      </c>
      <c r="C1292" t="str">
        <f>IF(VLOOKUP($A1292,Parts!$A:$AM,C$1,0)="X",T$2,"")</f>
        <v/>
      </c>
      <c r="D1292" t="str">
        <f>IF(VLOOKUP($A1292,Parts!$A:$AM,D$1,0)="X",U$2,"")</f>
        <v/>
      </c>
      <c r="E1292" t="str">
        <f>IF(VLOOKUP($A1292,Parts!$A:$AM,E$1,0)="X",V$2,"")</f>
        <v/>
      </c>
      <c r="F1292" t="str">
        <f>IF(VLOOKUP($A1292,Parts!$A:$AM,F$1,0)="X",W$2,"")</f>
        <v/>
      </c>
      <c r="G1292" t="str">
        <f>IF(VLOOKUP($A1292,Parts!$A:$AM,G$1,0)="X",X$2,"")</f>
        <v/>
      </c>
      <c r="H1292" t="str">
        <f>IF(VLOOKUP($A1292,Parts!$A:$AM,H$1,0)="X",Y$2,"")</f>
        <v/>
      </c>
      <c r="I1292" t="str">
        <f>IF(VLOOKUP($A1292,Parts!$A:$AM,I$1,0)="X",Z$2,"")</f>
        <v/>
      </c>
      <c r="J1292" t="str">
        <f>IF(VLOOKUP($A1292,Parts!$A:$AM,J$1,0)="X",AA$2,"")</f>
        <v/>
      </c>
      <c r="K1292" t="str">
        <f>IF(VLOOKUP($A1292,Parts!$A:$AM,K$1,0)="X",AB$2,"")</f>
        <v/>
      </c>
      <c r="L1292" t="str">
        <f>IF(VLOOKUP($A1292,Parts!$A:$AM,L$1,0)="X",AC$2,"")</f>
        <v/>
      </c>
      <c r="M1292" t="str">
        <f>IF(VLOOKUP($A1292,Parts!$A:$AM,M$1,0)="X",AD$2,"")</f>
        <v/>
      </c>
      <c r="N1292" t="str">
        <f>IF(VLOOKUP($A1292,Parts!$A:$AM,N$1,0)="X",AE$2,"")</f>
        <v/>
      </c>
      <c r="O1292" t="str">
        <f>IF(VLOOKUP($A1292,Parts!$A:$AM,O$1,0)="X",AF$2,"")</f>
        <v/>
      </c>
      <c r="P1292" t="str">
        <f t="shared" si="21"/>
        <v/>
      </c>
    </row>
    <row r="1293" spans="1:16" x14ac:dyDescent="0.25">
      <c r="A1293" t="str">
        <f>Table15[[#This Row],[Name]]</f>
        <v>FASAGeminiPod2RCS</v>
      </c>
      <c r="B1293" t="str">
        <f>IF(VLOOKUP($A1293,Parts!$A:$AM,B$1,0)="X",S$2,"")</f>
        <v/>
      </c>
      <c r="C1293" t="str">
        <f>IF(VLOOKUP($A1293,Parts!$A:$AM,C$1,0)="X",T$2,"")</f>
        <v/>
      </c>
      <c r="D1293" t="str">
        <f>IF(VLOOKUP($A1293,Parts!$A:$AM,D$1,0)="X",U$2,"")</f>
        <v/>
      </c>
      <c r="E1293" t="str">
        <f>IF(VLOOKUP($A1293,Parts!$A:$AM,E$1,0)="X",V$2,"")</f>
        <v xml:space="preserve">    MODULE
    { name = ModuleTagEngineLiquidPF }
</v>
      </c>
      <c r="F1293" t="str">
        <f>IF(VLOOKUP($A1293,Parts!$A:$AM,F$1,0)="X",W$2,"")</f>
        <v/>
      </c>
      <c r="G1293" t="str">
        <f>IF(VLOOKUP($A1293,Parts!$A:$AM,G$1,0)="X",X$2,"")</f>
        <v/>
      </c>
      <c r="H1293" t="str">
        <f>IF(VLOOKUP($A1293,Parts!$A:$AM,H$1,0)="X",Y$2,"")</f>
        <v/>
      </c>
      <c r="I1293" t="str">
        <f>IF(VLOOKUP($A1293,Parts!$A:$AM,I$1,0)="X",Z$2,"")</f>
        <v/>
      </c>
      <c r="J1293" t="str">
        <f>IF(VLOOKUP($A1293,Parts!$A:$AM,J$1,0)="X",AA$2,"")</f>
        <v/>
      </c>
      <c r="K1293" t="str">
        <f>IF(VLOOKUP($A1293,Parts!$A:$AM,K$1,0)="X",AB$2,"")</f>
        <v/>
      </c>
      <c r="L1293" t="str">
        <f>IF(VLOOKUP($A1293,Parts!$A:$AM,L$1,0)="X",AC$2,"")</f>
        <v/>
      </c>
      <c r="M1293" t="str">
        <f>IF(VLOOKUP($A1293,Parts!$A:$AM,M$1,0)="X",AD$2,"")</f>
        <v/>
      </c>
      <c r="N1293" t="str">
        <f>IF(VLOOKUP($A1293,Parts!$A:$AM,N$1,0)="X",AE$2,"")</f>
        <v/>
      </c>
      <c r="O1293" t="str">
        <f>IF(VLOOKUP($A1293,Parts!$A:$AM,O$1,0)="X",AF$2,"")</f>
        <v/>
      </c>
      <c r="P1293" t="str">
        <f t="shared" si="21"/>
        <v xml:space="preserve">    MODULE
    { name = ModuleTagEngineLiquidPF }
</v>
      </c>
    </row>
    <row r="1294" spans="1:16" x14ac:dyDescent="0.25">
      <c r="A1294" t="str">
        <f>Table15[[#This Row],[Name]]</f>
        <v>FASAGeminiPod2RCSWhite</v>
      </c>
      <c r="B1294" t="str">
        <f>IF(VLOOKUP($A1294,Parts!$A:$AM,B$1,0)="X",S$2,"")</f>
        <v/>
      </c>
      <c r="C1294" t="str">
        <f>IF(VLOOKUP($A1294,Parts!$A:$AM,C$1,0)="X",T$2,"")</f>
        <v/>
      </c>
      <c r="D1294" t="str">
        <f>IF(VLOOKUP($A1294,Parts!$A:$AM,D$1,0)="X",U$2,"")</f>
        <v/>
      </c>
      <c r="E1294" t="str">
        <f>IF(VLOOKUP($A1294,Parts!$A:$AM,E$1,0)="X",V$2,"")</f>
        <v xml:space="preserve">    MODULE
    { name = ModuleTagEngineLiquidPF }
</v>
      </c>
      <c r="F1294" t="str">
        <f>IF(VLOOKUP($A1294,Parts!$A:$AM,F$1,0)="X",W$2,"")</f>
        <v/>
      </c>
      <c r="G1294" t="str">
        <f>IF(VLOOKUP($A1294,Parts!$A:$AM,G$1,0)="X",X$2,"")</f>
        <v/>
      </c>
      <c r="H1294" t="str">
        <f>IF(VLOOKUP($A1294,Parts!$A:$AM,H$1,0)="X",Y$2,"")</f>
        <v/>
      </c>
      <c r="I1294" t="str">
        <f>IF(VLOOKUP($A1294,Parts!$A:$AM,I$1,0)="X",Z$2,"")</f>
        <v/>
      </c>
      <c r="J1294" t="str">
        <f>IF(VLOOKUP($A1294,Parts!$A:$AM,J$1,0)="X",AA$2,"")</f>
        <v/>
      </c>
      <c r="K1294" t="str">
        <f>IF(VLOOKUP($A1294,Parts!$A:$AM,K$1,0)="X",AB$2,"")</f>
        <v/>
      </c>
      <c r="L1294" t="str">
        <f>IF(VLOOKUP($A1294,Parts!$A:$AM,L$1,0)="X",AC$2,"")</f>
        <v/>
      </c>
      <c r="M1294" t="str">
        <f>IF(VLOOKUP($A1294,Parts!$A:$AM,M$1,0)="X",AD$2,"")</f>
        <v/>
      </c>
      <c r="N1294" t="str">
        <f>IF(VLOOKUP($A1294,Parts!$A:$AM,N$1,0)="X",AE$2,"")</f>
        <v/>
      </c>
      <c r="O1294" t="str">
        <f>IF(VLOOKUP($A1294,Parts!$A:$AM,O$1,0)="X",AF$2,"")</f>
        <v/>
      </c>
      <c r="P1294" t="str">
        <f t="shared" si="21"/>
        <v xml:space="preserve">    MODULE
    { name = ModuleTagEngineLiquidPF }
</v>
      </c>
    </row>
    <row r="1295" spans="1:16" x14ac:dyDescent="0.25">
      <c r="A1295" t="str">
        <f>Table15[[#This Row],[Name]]</f>
        <v>FASAGeminiNoseCone2</v>
      </c>
      <c r="B1295" t="str">
        <f>IF(VLOOKUP($A1295,Parts!$A:$AM,B$1,0)="X",S$2,"")</f>
        <v/>
      </c>
      <c r="C1295" t="str">
        <f>IF(VLOOKUP($A1295,Parts!$A:$AM,C$1,0)="X",T$2,"")</f>
        <v/>
      </c>
      <c r="D1295" t="str">
        <f>IF(VLOOKUP($A1295,Parts!$A:$AM,D$1,0)="X",U$2,"")</f>
        <v/>
      </c>
      <c r="E1295" t="str">
        <f>IF(VLOOKUP($A1295,Parts!$A:$AM,E$1,0)="X",V$2,"")</f>
        <v/>
      </c>
      <c r="F1295" t="str">
        <f>IF(VLOOKUP($A1295,Parts!$A:$AM,F$1,0)="X",W$2,"")</f>
        <v/>
      </c>
      <c r="G1295" t="str">
        <f>IF(VLOOKUP($A1295,Parts!$A:$AM,G$1,0)="X",X$2,"")</f>
        <v/>
      </c>
      <c r="H1295" t="str">
        <f>IF(VLOOKUP($A1295,Parts!$A:$AM,H$1,0)="X",Y$2,"")</f>
        <v/>
      </c>
      <c r="I1295" t="str">
        <f>IF(VLOOKUP($A1295,Parts!$A:$AM,I$1,0)="X",Z$2,"")</f>
        <v/>
      </c>
      <c r="J1295" t="str">
        <f>IF(VLOOKUP($A1295,Parts!$A:$AM,J$1,0)="X",AA$2,"")</f>
        <v/>
      </c>
      <c r="K1295" t="str">
        <f>IF(VLOOKUP($A1295,Parts!$A:$AM,K$1,0)="X",AB$2,"")</f>
        <v/>
      </c>
      <c r="L1295" t="str">
        <f>IF(VLOOKUP($A1295,Parts!$A:$AM,L$1,0)="X",AC$2,"")</f>
        <v/>
      </c>
      <c r="M1295" t="str">
        <f>IF(VLOOKUP($A1295,Parts!$A:$AM,M$1,0)="X",AD$2,"")</f>
        <v/>
      </c>
      <c r="N1295" t="str">
        <f>IF(VLOOKUP($A1295,Parts!$A:$AM,N$1,0)="X",AE$2,"")</f>
        <v/>
      </c>
      <c r="O1295" t="str">
        <f>IF(VLOOKUP($A1295,Parts!$A:$AM,O$1,0)="X",AF$2,"")</f>
        <v/>
      </c>
      <c r="P1295" t="str">
        <f t="shared" si="21"/>
        <v/>
      </c>
    </row>
    <row r="1296" spans="1:16" x14ac:dyDescent="0.25">
      <c r="A1296" t="str">
        <f>Table15[[#This Row],[Name]]</f>
        <v>FASAGeminiNoseCone2White</v>
      </c>
      <c r="B1296" t="str">
        <f>IF(VLOOKUP($A1296,Parts!$A:$AM,B$1,0)="X",S$2,"")</f>
        <v/>
      </c>
      <c r="C1296" t="str">
        <f>IF(VLOOKUP($A1296,Parts!$A:$AM,C$1,0)="X",T$2,"")</f>
        <v/>
      </c>
      <c r="D1296" t="str">
        <f>IF(VLOOKUP($A1296,Parts!$A:$AM,D$1,0)="X",U$2,"")</f>
        <v/>
      </c>
      <c r="E1296" t="str">
        <f>IF(VLOOKUP($A1296,Parts!$A:$AM,E$1,0)="X",V$2,"")</f>
        <v/>
      </c>
      <c r="F1296" t="str">
        <f>IF(VLOOKUP($A1296,Parts!$A:$AM,F$1,0)="X",W$2,"")</f>
        <v/>
      </c>
      <c r="G1296" t="str">
        <f>IF(VLOOKUP($A1296,Parts!$A:$AM,G$1,0)="X",X$2,"")</f>
        <v/>
      </c>
      <c r="H1296" t="str">
        <f>IF(VLOOKUP($A1296,Parts!$A:$AM,H$1,0)="X",Y$2,"")</f>
        <v/>
      </c>
      <c r="I1296" t="str">
        <f>IF(VLOOKUP($A1296,Parts!$A:$AM,I$1,0)="X",Z$2,"")</f>
        <v/>
      </c>
      <c r="J1296" t="str">
        <f>IF(VLOOKUP($A1296,Parts!$A:$AM,J$1,0)="X",AA$2,"")</f>
        <v/>
      </c>
      <c r="K1296" t="str">
        <f>IF(VLOOKUP($A1296,Parts!$A:$AM,K$1,0)="X",AB$2,"")</f>
        <v/>
      </c>
      <c r="L1296" t="str">
        <f>IF(VLOOKUP($A1296,Parts!$A:$AM,L$1,0)="X",AC$2,"")</f>
        <v/>
      </c>
      <c r="M1296" t="str">
        <f>IF(VLOOKUP($A1296,Parts!$A:$AM,M$1,0)="X",AD$2,"")</f>
        <v/>
      </c>
      <c r="N1296" t="str">
        <f>IF(VLOOKUP($A1296,Parts!$A:$AM,N$1,0)="X",AE$2,"")</f>
        <v/>
      </c>
      <c r="O1296" t="str">
        <f>IF(VLOOKUP($A1296,Parts!$A:$AM,O$1,0)="X",AF$2,"")</f>
        <v/>
      </c>
      <c r="P1296" t="str">
        <f t="shared" si="21"/>
        <v/>
      </c>
    </row>
    <row r="1297" spans="1:16" x14ac:dyDescent="0.25">
      <c r="A1297" t="str">
        <f>Table15[[#This Row],[Name]]</f>
        <v>FASAGeminiMiniSRB</v>
      </c>
      <c r="B1297" t="str">
        <f>IF(VLOOKUP($A1297,Parts!$A:$AM,B$1,0)="X",S$2,"")</f>
        <v/>
      </c>
      <c r="C1297" t="str">
        <f>IF(VLOOKUP($A1297,Parts!$A:$AM,C$1,0)="X",T$2,"")</f>
        <v/>
      </c>
      <c r="D1297" t="str">
        <f>IF(VLOOKUP($A1297,Parts!$A:$AM,D$1,0)="X",U$2,"")</f>
        <v/>
      </c>
      <c r="E1297" t="str">
        <f>IF(VLOOKUP($A1297,Parts!$A:$AM,E$1,0)="X",V$2,"")</f>
        <v/>
      </c>
      <c r="F1297" t="str">
        <f>IF(VLOOKUP($A1297,Parts!$A:$AM,F$1,0)="X",W$2,"")</f>
        <v/>
      </c>
      <c r="G1297" t="str">
        <f>IF(VLOOKUP($A1297,Parts!$A:$AM,G$1,0)="X",X$2,"")</f>
        <v/>
      </c>
      <c r="H1297" t="str">
        <f>IF(VLOOKUP($A1297,Parts!$A:$AM,H$1,0)="X",Y$2,"")</f>
        <v/>
      </c>
      <c r="I1297" t="str">
        <f>IF(VLOOKUP($A1297,Parts!$A:$AM,I$1,0)="X",Z$2,"")</f>
        <v xml:space="preserve">    MODULE
    { name = ModuleTagHumanRated }
</v>
      </c>
      <c r="J1297" t="str">
        <f>IF(VLOOKUP($A1297,Parts!$A:$AM,J$1,0)="X",AA$2,"")</f>
        <v/>
      </c>
      <c r="K1297" t="str">
        <f>IF(VLOOKUP($A1297,Parts!$A:$AM,K$1,0)="X",AB$2,"")</f>
        <v/>
      </c>
      <c r="L1297" t="str">
        <f>IF(VLOOKUP($A1297,Parts!$A:$AM,L$1,0)="X",AC$2,"")</f>
        <v/>
      </c>
      <c r="M1297" t="str">
        <f>IF(VLOOKUP($A1297,Parts!$A:$AM,M$1,0)="X",AD$2,"")</f>
        <v/>
      </c>
      <c r="N1297" t="str">
        <f>IF(VLOOKUP($A1297,Parts!$A:$AM,N$1,0)="X",AE$2,"")</f>
        <v/>
      </c>
      <c r="O1297" t="str">
        <f>IF(VLOOKUP($A1297,Parts!$A:$AM,O$1,0)="X",AF$2,"")</f>
        <v/>
      </c>
      <c r="P1297" t="str">
        <f t="shared" si="21"/>
        <v xml:space="preserve">    MODULE
    { name = ModuleTagHumanRated }
</v>
      </c>
    </row>
    <row r="1298" spans="1:16" x14ac:dyDescent="0.25">
      <c r="A1298" t="str">
        <f>Table15[[#This Row],[Name]]</f>
        <v>WingGeminiContSurf</v>
      </c>
      <c r="B1298" t="str">
        <f>IF(VLOOKUP($A1298,Parts!$A:$AM,B$1,0)="X",S$2,"")</f>
        <v/>
      </c>
      <c r="C1298" t="str">
        <f>IF(VLOOKUP($A1298,Parts!$A:$AM,C$1,0)="X",T$2,"")</f>
        <v/>
      </c>
      <c r="D1298" t="str">
        <f>IF(VLOOKUP($A1298,Parts!$A:$AM,D$1,0)="X",U$2,"")</f>
        <v/>
      </c>
      <c r="E1298" t="str">
        <f>IF(VLOOKUP($A1298,Parts!$A:$AM,E$1,0)="X",V$2,"")</f>
        <v/>
      </c>
      <c r="F1298" t="str">
        <f>IF(VLOOKUP($A1298,Parts!$A:$AM,F$1,0)="X",W$2,"")</f>
        <v/>
      </c>
      <c r="G1298" t="str">
        <f>IF(VLOOKUP($A1298,Parts!$A:$AM,G$1,0)="X",X$2,"")</f>
        <v/>
      </c>
      <c r="H1298" t="str">
        <f>IF(VLOOKUP($A1298,Parts!$A:$AM,H$1,0)="X",Y$2,"")</f>
        <v/>
      </c>
      <c r="I1298" t="str">
        <f>IF(VLOOKUP($A1298,Parts!$A:$AM,I$1,0)="X",Z$2,"")</f>
        <v/>
      </c>
      <c r="J1298" t="str">
        <f>IF(VLOOKUP($A1298,Parts!$A:$AM,J$1,0)="X",AA$2,"")</f>
        <v/>
      </c>
      <c r="K1298" t="str">
        <f>IF(VLOOKUP($A1298,Parts!$A:$AM,K$1,0)="X",AB$2,"")</f>
        <v/>
      </c>
      <c r="L1298" t="str">
        <f>IF(VLOOKUP($A1298,Parts!$A:$AM,L$1,0)="X",AC$2,"")</f>
        <v/>
      </c>
      <c r="M1298" t="str">
        <f>IF(VLOOKUP($A1298,Parts!$A:$AM,M$1,0)="X",AD$2,"")</f>
        <v/>
      </c>
      <c r="N1298" t="str">
        <f>IF(VLOOKUP($A1298,Parts!$A:$AM,N$1,0)="X",AE$2,"")</f>
        <v/>
      </c>
      <c r="O1298" t="str">
        <f>IF(VLOOKUP($A1298,Parts!$A:$AM,O$1,0)="X",AF$2,"")</f>
        <v/>
      </c>
      <c r="P1298" t="str">
        <f t="shared" si="21"/>
        <v/>
      </c>
    </row>
    <row r="1299" spans="1:16" x14ac:dyDescent="0.25">
      <c r="A1299" t="str">
        <f>Table15[[#This Row],[Name]]</f>
        <v>WingGeminiFP</v>
      </c>
      <c r="B1299" t="str">
        <f>IF(VLOOKUP($A1299,Parts!$A:$AM,B$1,0)="X",S$2,"")</f>
        <v/>
      </c>
      <c r="C1299" t="str">
        <f>IF(VLOOKUP($A1299,Parts!$A:$AM,C$1,0)="X",T$2,"")</f>
        <v/>
      </c>
      <c r="D1299" t="str">
        <f>IF(VLOOKUP($A1299,Parts!$A:$AM,D$1,0)="X",U$2,"")</f>
        <v/>
      </c>
      <c r="E1299" t="str">
        <f>IF(VLOOKUP($A1299,Parts!$A:$AM,E$1,0)="X",V$2,"")</f>
        <v/>
      </c>
      <c r="F1299" t="str">
        <f>IF(VLOOKUP($A1299,Parts!$A:$AM,F$1,0)="X",W$2,"")</f>
        <v/>
      </c>
      <c r="G1299" t="str">
        <f>IF(VLOOKUP($A1299,Parts!$A:$AM,G$1,0)="X",X$2,"")</f>
        <v/>
      </c>
      <c r="H1299" t="str">
        <f>IF(VLOOKUP($A1299,Parts!$A:$AM,H$1,0)="X",Y$2,"")</f>
        <v/>
      </c>
      <c r="I1299" t="str">
        <f>IF(VLOOKUP($A1299,Parts!$A:$AM,I$1,0)="X",Z$2,"")</f>
        <v/>
      </c>
      <c r="J1299" t="str">
        <f>IF(VLOOKUP($A1299,Parts!$A:$AM,J$1,0)="X",AA$2,"")</f>
        <v/>
      </c>
      <c r="K1299" t="str">
        <f>IF(VLOOKUP($A1299,Parts!$A:$AM,K$1,0)="X",AB$2,"")</f>
        <v/>
      </c>
      <c r="L1299" t="str">
        <f>IF(VLOOKUP($A1299,Parts!$A:$AM,L$1,0)="X",AC$2,"")</f>
        <v/>
      </c>
      <c r="M1299" t="str">
        <f>IF(VLOOKUP($A1299,Parts!$A:$AM,M$1,0)="X",AD$2,"")</f>
        <v/>
      </c>
      <c r="N1299" t="str">
        <f>IF(VLOOKUP($A1299,Parts!$A:$AM,N$1,0)="X",AE$2,"")</f>
        <v/>
      </c>
      <c r="O1299" t="str">
        <f>IF(VLOOKUP($A1299,Parts!$A:$AM,O$1,0)="X",AF$2,"")</f>
        <v/>
      </c>
      <c r="P1299" t="str">
        <f t="shared" si="21"/>
        <v/>
      </c>
    </row>
    <row r="1300" spans="1:16" x14ac:dyDescent="0.25">
      <c r="A1300" t="str">
        <f>Table15[[#This Row],[Name]]</f>
        <v>WingGeminiFPContSurf</v>
      </c>
      <c r="B1300" t="str">
        <f>IF(VLOOKUP($A1300,Parts!$A:$AM,B$1,0)="X",S$2,"")</f>
        <v/>
      </c>
      <c r="C1300" t="str">
        <f>IF(VLOOKUP($A1300,Parts!$A:$AM,C$1,0)="X",T$2,"")</f>
        <v/>
      </c>
      <c r="D1300" t="str">
        <f>IF(VLOOKUP($A1300,Parts!$A:$AM,D$1,0)="X",U$2,"")</f>
        <v/>
      </c>
      <c r="E1300" t="str">
        <f>IF(VLOOKUP($A1300,Parts!$A:$AM,E$1,0)="X",V$2,"")</f>
        <v/>
      </c>
      <c r="F1300" t="str">
        <f>IF(VLOOKUP($A1300,Parts!$A:$AM,F$1,0)="X",W$2,"")</f>
        <v/>
      </c>
      <c r="G1300" t="str">
        <f>IF(VLOOKUP($A1300,Parts!$A:$AM,G$1,0)="X",X$2,"")</f>
        <v/>
      </c>
      <c r="H1300" t="str">
        <f>IF(VLOOKUP($A1300,Parts!$A:$AM,H$1,0)="X",Y$2,"")</f>
        <v/>
      </c>
      <c r="I1300" t="str">
        <f>IF(VLOOKUP($A1300,Parts!$A:$AM,I$1,0)="X",Z$2,"")</f>
        <v/>
      </c>
      <c r="J1300" t="str">
        <f>IF(VLOOKUP($A1300,Parts!$A:$AM,J$1,0)="X",AA$2,"")</f>
        <v/>
      </c>
      <c r="K1300" t="str">
        <f>IF(VLOOKUP($A1300,Parts!$A:$AM,K$1,0)="X",AB$2,"")</f>
        <v/>
      </c>
      <c r="L1300" t="str">
        <f>IF(VLOOKUP($A1300,Parts!$A:$AM,L$1,0)="X",AC$2,"")</f>
        <v/>
      </c>
      <c r="M1300" t="str">
        <f>IF(VLOOKUP($A1300,Parts!$A:$AM,M$1,0)="X",AD$2,"")</f>
        <v/>
      </c>
      <c r="N1300" t="str">
        <f>IF(VLOOKUP($A1300,Parts!$A:$AM,N$1,0)="X",AE$2,"")</f>
        <v/>
      </c>
      <c r="O1300" t="str">
        <f>IF(VLOOKUP($A1300,Parts!$A:$AM,O$1,0)="X",AF$2,"")</f>
        <v/>
      </c>
      <c r="P1300" t="str">
        <f t="shared" si="21"/>
        <v/>
      </c>
    </row>
    <row r="1301" spans="1:16" x14ac:dyDescent="0.25">
      <c r="A1301" t="str">
        <f>Table15[[#This Row],[Name]]</f>
        <v>WingGemini</v>
      </c>
      <c r="B1301" t="str">
        <f>IF(VLOOKUP($A1301,Parts!$A:$AM,B$1,0)="X",S$2,"")</f>
        <v/>
      </c>
      <c r="C1301" t="str">
        <f>IF(VLOOKUP($A1301,Parts!$A:$AM,C$1,0)="X",T$2,"")</f>
        <v/>
      </c>
      <c r="D1301" t="str">
        <f>IF(VLOOKUP($A1301,Parts!$A:$AM,D$1,0)="X",U$2,"")</f>
        <v/>
      </c>
      <c r="E1301" t="str">
        <f>IF(VLOOKUP($A1301,Parts!$A:$AM,E$1,0)="X",V$2,"")</f>
        <v/>
      </c>
      <c r="F1301" t="str">
        <f>IF(VLOOKUP($A1301,Parts!$A:$AM,F$1,0)="X",W$2,"")</f>
        <v/>
      </c>
      <c r="G1301" t="str">
        <f>IF(VLOOKUP($A1301,Parts!$A:$AM,G$1,0)="X",X$2,"")</f>
        <v/>
      </c>
      <c r="H1301" t="str">
        <f>IF(VLOOKUP($A1301,Parts!$A:$AM,H$1,0)="X",Y$2,"")</f>
        <v/>
      </c>
      <c r="I1301" t="str">
        <f>IF(VLOOKUP($A1301,Parts!$A:$AM,I$1,0)="X",Z$2,"")</f>
        <v/>
      </c>
      <c r="J1301" t="str">
        <f>IF(VLOOKUP($A1301,Parts!$A:$AM,J$1,0)="X",AA$2,"")</f>
        <v/>
      </c>
      <c r="K1301" t="str">
        <f>IF(VLOOKUP($A1301,Parts!$A:$AM,K$1,0)="X",AB$2,"")</f>
        <v/>
      </c>
      <c r="L1301" t="str">
        <f>IF(VLOOKUP($A1301,Parts!$A:$AM,L$1,0)="X",AC$2,"")</f>
        <v/>
      </c>
      <c r="M1301" t="str">
        <f>IF(VLOOKUP($A1301,Parts!$A:$AM,M$1,0)="X",AD$2,"")</f>
        <v/>
      </c>
      <c r="N1301" t="str">
        <f>IF(VLOOKUP($A1301,Parts!$A:$AM,N$1,0)="X",AE$2,"")</f>
        <v/>
      </c>
      <c r="O1301" t="str">
        <f>IF(VLOOKUP($A1301,Parts!$A:$AM,O$1,0)="X",AF$2,"")</f>
        <v/>
      </c>
      <c r="P1301" t="str">
        <f t="shared" si="21"/>
        <v/>
      </c>
    </row>
    <row r="1302" spans="1:16" x14ac:dyDescent="0.25">
      <c r="A1302" t="str">
        <f>Table15[[#This Row],[Name]]</f>
        <v>FSoblongTailJet</v>
      </c>
      <c r="B1302" t="str">
        <f>IF(VLOOKUP($A1302,Parts!$A:$AM,B$1,0)="X",S$2,"")</f>
        <v/>
      </c>
      <c r="C1302" t="str">
        <f>IF(VLOOKUP($A1302,Parts!$A:$AM,C$1,0)="X",T$2,"")</f>
        <v/>
      </c>
      <c r="D1302" t="str">
        <f>IF(VLOOKUP($A1302,Parts!$A:$AM,D$1,0)="X",U$2,"")</f>
        <v/>
      </c>
      <c r="E1302" t="str">
        <f>IF(VLOOKUP($A1302,Parts!$A:$AM,E$1,0)="X",V$2,"")</f>
        <v/>
      </c>
      <c r="F1302" t="str">
        <f>IF(VLOOKUP($A1302,Parts!$A:$AM,F$1,0)="X",W$2,"")</f>
        <v/>
      </c>
      <c r="G1302" t="str">
        <f>IF(VLOOKUP($A1302,Parts!$A:$AM,G$1,0)="X",X$2,"")</f>
        <v/>
      </c>
      <c r="H1302" t="str">
        <f>IF(VLOOKUP($A1302,Parts!$A:$AM,H$1,0)="X",Y$2,"")</f>
        <v/>
      </c>
      <c r="I1302" t="str">
        <f>IF(VLOOKUP($A1302,Parts!$A:$AM,I$1,0)="X",Z$2,"")</f>
        <v/>
      </c>
      <c r="J1302" t="str">
        <f>IF(VLOOKUP($A1302,Parts!$A:$AM,J$1,0)="X",AA$2,"")</f>
        <v/>
      </c>
      <c r="K1302" t="str">
        <f>IF(VLOOKUP($A1302,Parts!$A:$AM,K$1,0)="X",AB$2,"")</f>
        <v/>
      </c>
      <c r="L1302" t="str">
        <f>IF(VLOOKUP($A1302,Parts!$A:$AM,L$1,0)="X",AC$2,"")</f>
        <v/>
      </c>
      <c r="M1302" t="str">
        <f>IF(VLOOKUP($A1302,Parts!$A:$AM,M$1,0)="X",AD$2,"")</f>
        <v/>
      </c>
      <c r="N1302" t="str">
        <f>IF(VLOOKUP($A1302,Parts!$A:$AM,N$1,0)="X",AE$2,"")</f>
        <v/>
      </c>
      <c r="O1302" t="str">
        <f>IF(VLOOKUP($A1302,Parts!$A:$AM,O$1,0)="X",AF$2,"")</f>
        <v/>
      </c>
      <c r="P1302" t="str">
        <f t="shared" si="21"/>
        <v/>
      </c>
    </row>
    <row r="1303" spans="1:16" x14ac:dyDescent="0.25">
      <c r="A1303" t="str">
        <f>Table15[[#This Row],[Name]]</f>
        <v>ca_jib</v>
      </c>
      <c r="B1303" t="str">
        <f>IF(VLOOKUP($A1303,Parts!$A:$AM,B$1,0)="X",S$2,"")</f>
        <v/>
      </c>
      <c r="C1303" t="str">
        <f>IF(VLOOKUP($A1303,Parts!$A:$AM,C$1,0)="X",T$2,"")</f>
        <v/>
      </c>
      <c r="D1303" t="str">
        <f>IF(VLOOKUP($A1303,Parts!$A:$AM,D$1,0)="X",U$2,"")</f>
        <v/>
      </c>
      <c r="E1303" t="str">
        <f>IF(VLOOKUP($A1303,Parts!$A:$AM,E$1,0)="X",V$2,"")</f>
        <v xml:space="preserve">    MODULE
    { name = ModuleTagEngineLiquidPF }
</v>
      </c>
      <c r="F1303" t="str">
        <f>IF(VLOOKUP($A1303,Parts!$A:$AM,F$1,0)="X",W$2,"")</f>
        <v/>
      </c>
      <c r="G1303" t="str">
        <f>IF(VLOOKUP($A1303,Parts!$A:$AM,G$1,0)="X",X$2,"")</f>
        <v/>
      </c>
      <c r="H1303" t="str">
        <f>IF(VLOOKUP($A1303,Parts!$A:$AM,H$1,0)="X",Y$2,"")</f>
        <v/>
      </c>
      <c r="I1303" t="str">
        <f>IF(VLOOKUP($A1303,Parts!$A:$AM,I$1,0)="X",Z$2,"")</f>
        <v/>
      </c>
      <c r="J1303" t="str">
        <f>IF(VLOOKUP($A1303,Parts!$A:$AM,J$1,0)="X",AA$2,"")</f>
        <v/>
      </c>
      <c r="K1303" t="str">
        <f>IF(VLOOKUP($A1303,Parts!$A:$AM,K$1,0)="X",AB$2,"")</f>
        <v/>
      </c>
      <c r="L1303" t="str">
        <f>IF(VLOOKUP($A1303,Parts!$A:$AM,L$1,0)="X",AC$2,"")</f>
        <v/>
      </c>
      <c r="M1303" t="str">
        <f>IF(VLOOKUP($A1303,Parts!$A:$AM,M$1,0)="X",AD$2,"")</f>
        <v/>
      </c>
      <c r="N1303" t="str">
        <f>IF(VLOOKUP($A1303,Parts!$A:$AM,N$1,0)="X",AE$2,"")</f>
        <v/>
      </c>
      <c r="O1303" t="str">
        <f>IF(VLOOKUP($A1303,Parts!$A:$AM,O$1,0)="X",AF$2,"")</f>
        <v/>
      </c>
      <c r="P1303" t="str">
        <f t="shared" si="21"/>
        <v xml:space="preserve">    MODULE
    { name = ModuleTagEngineLiquidPF }
</v>
      </c>
    </row>
    <row r="1304" spans="1:16" x14ac:dyDescent="0.25">
      <c r="A1304" t="str">
        <f>Table15[[#This Row],[Name]]</f>
        <v>microEngineex1sat</v>
      </c>
      <c r="B1304" t="str">
        <f>IF(VLOOKUP($A1304,Parts!$A:$AM,B$1,0)="X",S$2,"")</f>
        <v/>
      </c>
      <c r="C1304" t="str">
        <f>IF(VLOOKUP($A1304,Parts!$A:$AM,C$1,0)="X",T$2,"")</f>
        <v/>
      </c>
      <c r="D1304" t="str">
        <f>IF(VLOOKUP($A1304,Parts!$A:$AM,D$1,0)="X",U$2,"")</f>
        <v/>
      </c>
      <c r="E1304" t="str">
        <f>IF(VLOOKUP($A1304,Parts!$A:$AM,E$1,0)="X",V$2,"")</f>
        <v xml:space="preserve">    MODULE
    { name = ModuleTagEngineLiquidPF }
</v>
      </c>
      <c r="F1304" t="str">
        <f>IF(VLOOKUP($A1304,Parts!$A:$AM,F$1,0)="X",W$2,"")</f>
        <v/>
      </c>
      <c r="G1304" t="str">
        <f>IF(VLOOKUP($A1304,Parts!$A:$AM,G$1,0)="X",X$2,"")</f>
        <v/>
      </c>
      <c r="H1304" t="str">
        <f>IF(VLOOKUP($A1304,Parts!$A:$AM,H$1,0)="X",Y$2,"")</f>
        <v/>
      </c>
      <c r="I1304" t="str">
        <f>IF(VLOOKUP($A1304,Parts!$A:$AM,I$1,0)="X",Z$2,"")</f>
        <v/>
      </c>
      <c r="J1304" t="str">
        <f>IF(VLOOKUP($A1304,Parts!$A:$AM,J$1,0)="X",AA$2,"")</f>
        <v/>
      </c>
      <c r="K1304" t="str">
        <f>IF(VLOOKUP($A1304,Parts!$A:$AM,K$1,0)="X",AB$2,"")</f>
        <v/>
      </c>
      <c r="L1304" t="str">
        <f>IF(VLOOKUP($A1304,Parts!$A:$AM,L$1,0)="X",AC$2,"")</f>
        <v/>
      </c>
      <c r="M1304" t="str">
        <f>IF(VLOOKUP($A1304,Parts!$A:$AM,M$1,0)="X",AD$2,"")</f>
        <v/>
      </c>
      <c r="N1304" t="str">
        <f>IF(VLOOKUP($A1304,Parts!$A:$AM,N$1,0)="X",AE$2,"")</f>
        <v/>
      </c>
      <c r="O1304" t="str">
        <f>IF(VLOOKUP($A1304,Parts!$A:$AM,O$1,0)="X",AF$2,"")</f>
        <v/>
      </c>
      <c r="P1304" t="str">
        <f t="shared" si="21"/>
        <v xml:space="preserve">    MODULE
    { name = ModuleTagEngineLiquidPF }
</v>
      </c>
    </row>
    <row r="1305" spans="1:16" x14ac:dyDescent="0.25">
      <c r="A1305" t="str">
        <f>Table15[[#This Row],[Name]]</f>
        <v>dest5Engine</v>
      </c>
      <c r="B1305" t="str">
        <f>IF(VLOOKUP($A1305,Parts!$A:$AM,B$1,0)="X",S$2,"")</f>
        <v/>
      </c>
      <c r="C1305" t="str">
        <f>IF(VLOOKUP($A1305,Parts!$A:$AM,C$1,0)="X",T$2,"")</f>
        <v/>
      </c>
      <c r="D1305" t="str">
        <f>IF(VLOOKUP($A1305,Parts!$A:$AM,D$1,0)="X",U$2,"")</f>
        <v/>
      </c>
      <c r="E1305" t="str">
        <f>IF(VLOOKUP($A1305,Parts!$A:$AM,E$1,0)="X",V$2,"")</f>
        <v xml:space="preserve">    MODULE
    { name = ModuleTagEngineLiquidPF }
</v>
      </c>
      <c r="F1305" t="str">
        <f>IF(VLOOKUP($A1305,Parts!$A:$AM,F$1,0)="X",W$2,"")</f>
        <v/>
      </c>
      <c r="G1305" t="str">
        <f>IF(VLOOKUP($A1305,Parts!$A:$AM,G$1,0)="X",X$2,"")</f>
        <v/>
      </c>
      <c r="H1305" t="str">
        <f>IF(VLOOKUP($A1305,Parts!$A:$AM,H$1,0)="X",Y$2,"")</f>
        <v/>
      </c>
      <c r="I1305" t="str">
        <f>IF(VLOOKUP($A1305,Parts!$A:$AM,I$1,0)="X",Z$2,"")</f>
        <v/>
      </c>
      <c r="J1305" t="str">
        <f>IF(VLOOKUP($A1305,Parts!$A:$AM,J$1,0)="X",AA$2,"")</f>
        <v/>
      </c>
      <c r="K1305" t="str">
        <f>IF(VLOOKUP($A1305,Parts!$A:$AM,K$1,0)="X",AB$2,"")</f>
        <v/>
      </c>
      <c r="L1305" t="str">
        <f>IF(VLOOKUP($A1305,Parts!$A:$AM,L$1,0)="X",AC$2,"")</f>
        <v/>
      </c>
      <c r="M1305" t="str">
        <f>IF(VLOOKUP($A1305,Parts!$A:$AM,M$1,0)="X",AD$2,"")</f>
        <v/>
      </c>
      <c r="N1305" t="str">
        <f>IF(VLOOKUP($A1305,Parts!$A:$AM,N$1,0)="X",AE$2,"")</f>
        <v/>
      </c>
      <c r="O1305" t="str">
        <f>IF(VLOOKUP($A1305,Parts!$A:$AM,O$1,0)="X",AF$2,"")</f>
        <v/>
      </c>
      <c r="P1305" t="str">
        <f t="shared" si="21"/>
        <v xml:space="preserve">    MODULE
    { name = ModuleTagEngineLiquidPF }
</v>
      </c>
    </row>
    <row r="1306" spans="1:16" x14ac:dyDescent="0.25">
      <c r="A1306" t="str">
        <f>Table15[[#This Row],[Name]]</f>
        <v>FASAlaunchClamp25</v>
      </c>
      <c r="B1306" t="str">
        <f>IF(VLOOKUP($A1306,Parts!$A:$AM,B$1,0)="X",S$2,"")</f>
        <v/>
      </c>
      <c r="C1306" t="str">
        <f>IF(VLOOKUP($A1306,Parts!$A:$AM,C$1,0)="X",T$2,"")</f>
        <v/>
      </c>
      <c r="D1306" t="str">
        <f>IF(VLOOKUP($A1306,Parts!$A:$AM,D$1,0)="X",U$2,"")</f>
        <v/>
      </c>
      <c r="E1306" t="str">
        <f>IF(VLOOKUP($A1306,Parts!$A:$AM,E$1,0)="X",V$2,"")</f>
        <v/>
      </c>
      <c r="F1306" t="str">
        <f>IF(VLOOKUP($A1306,Parts!$A:$AM,F$1,0)="X",W$2,"")</f>
        <v/>
      </c>
      <c r="G1306" t="str">
        <f>IF(VLOOKUP($A1306,Parts!$A:$AM,G$1,0)="X",X$2,"")</f>
        <v/>
      </c>
      <c r="H1306" t="str">
        <f>IF(VLOOKUP($A1306,Parts!$A:$AM,H$1,0)="X",Y$2,"")</f>
        <v/>
      </c>
      <c r="I1306" t="str">
        <f>IF(VLOOKUP($A1306,Parts!$A:$AM,I$1,0)="X",Z$2,"")</f>
        <v/>
      </c>
      <c r="J1306" t="str">
        <f>IF(VLOOKUP($A1306,Parts!$A:$AM,J$1,0)="X",AA$2,"")</f>
        <v/>
      </c>
      <c r="K1306" t="str">
        <f>IF(VLOOKUP($A1306,Parts!$A:$AM,K$1,0)="X",AB$2,"")</f>
        <v/>
      </c>
      <c r="L1306" t="str">
        <f>IF(VLOOKUP($A1306,Parts!$A:$AM,L$1,0)="X",AC$2,"")</f>
        <v/>
      </c>
      <c r="M1306" t="str">
        <f>IF(VLOOKUP($A1306,Parts!$A:$AM,M$1,0)="X",AD$2,"")</f>
        <v/>
      </c>
      <c r="N1306" t="str">
        <f>IF(VLOOKUP($A1306,Parts!$A:$AM,N$1,0)="X",AE$2,"")</f>
        <v/>
      </c>
      <c r="O1306" t="str">
        <f>IF(VLOOKUP($A1306,Parts!$A:$AM,O$1,0)="X",AF$2,"")</f>
        <v/>
      </c>
      <c r="P1306" t="str">
        <f t="shared" si="21"/>
        <v/>
      </c>
    </row>
    <row r="1307" spans="1:16" x14ac:dyDescent="0.25">
      <c r="A1307" t="str">
        <f>Table15[[#This Row],[Name]]</f>
        <v>rn_tiv_tower_generic</v>
      </c>
      <c r="B1307" t="str">
        <f>IF(VLOOKUP($A1307,Parts!$A:$AM,B$1,0)="X",S$2,"")</f>
        <v/>
      </c>
      <c r="C1307" t="str">
        <f>IF(VLOOKUP($A1307,Parts!$A:$AM,C$1,0)="X",T$2,"")</f>
        <v/>
      </c>
      <c r="D1307" t="str">
        <f>IF(VLOOKUP($A1307,Parts!$A:$AM,D$1,0)="X",U$2,"")</f>
        <v/>
      </c>
      <c r="E1307" t="str">
        <f>IF(VLOOKUP($A1307,Parts!$A:$AM,E$1,0)="X",V$2,"")</f>
        <v/>
      </c>
      <c r="F1307" t="str">
        <f>IF(VLOOKUP($A1307,Parts!$A:$AM,F$1,0)="X",W$2,"")</f>
        <v/>
      </c>
      <c r="G1307" t="str">
        <f>IF(VLOOKUP($A1307,Parts!$A:$AM,G$1,0)="X",X$2,"")</f>
        <v/>
      </c>
      <c r="H1307" t="str">
        <f>IF(VLOOKUP($A1307,Parts!$A:$AM,H$1,0)="X",Y$2,"")</f>
        <v/>
      </c>
      <c r="I1307" t="str">
        <f>IF(VLOOKUP($A1307,Parts!$A:$AM,I$1,0)="X",Z$2,"")</f>
        <v/>
      </c>
      <c r="J1307" t="str">
        <f>IF(VLOOKUP($A1307,Parts!$A:$AM,J$1,0)="X",AA$2,"")</f>
        <v/>
      </c>
      <c r="K1307" t="str">
        <f>IF(VLOOKUP($A1307,Parts!$A:$AM,K$1,0)="X",AB$2,"")</f>
        <v/>
      </c>
      <c r="L1307" t="str">
        <f>IF(VLOOKUP($A1307,Parts!$A:$AM,L$1,0)="X",AC$2,"")</f>
        <v/>
      </c>
      <c r="M1307" t="str">
        <f>IF(VLOOKUP($A1307,Parts!$A:$AM,M$1,0)="X",AD$2,"")</f>
        <v/>
      </c>
      <c r="N1307" t="str">
        <f>IF(VLOOKUP($A1307,Parts!$A:$AM,N$1,0)="X",AE$2,"")</f>
        <v/>
      </c>
      <c r="O1307" t="str">
        <f>IF(VLOOKUP($A1307,Parts!$A:$AM,O$1,0)="X",AF$2,"")</f>
        <v/>
      </c>
      <c r="P1307" t="str">
        <f t="shared" si="21"/>
        <v/>
      </c>
    </row>
    <row r="1308" spans="1:16" x14ac:dyDescent="0.25">
      <c r="A1308" t="str">
        <f>Table15[[#This Row],[Name]]</f>
        <v>UAEcubplate</v>
      </c>
      <c r="B1308" t="str">
        <f>IF(VLOOKUP($A1308,Parts!$A:$AM,B$1,0)="X",S$2,"")</f>
        <v xml:space="preserve">    MODULE
    { name = ModuleTagAvionics }
</v>
      </c>
      <c r="C1308" t="str">
        <f>IF(VLOOKUP($A1308,Parts!$A:$AM,C$1,0)="X",T$2,"")</f>
        <v/>
      </c>
      <c r="D1308" t="str">
        <f>IF(VLOOKUP($A1308,Parts!$A:$AM,D$1,0)="X",U$2,"")</f>
        <v/>
      </c>
      <c r="E1308" t="str">
        <f>IF(VLOOKUP($A1308,Parts!$A:$AM,E$1,0)="X",V$2,"")</f>
        <v/>
      </c>
      <c r="F1308" t="str">
        <f>IF(VLOOKUP($A1308,Parts!$A:$AM,F$1,0)="X",W$2,"")</f>
        <v/>
      </c>
      <c r="G1308" t="str">
        <f>IF(VLOOKUP($A1308,Parts!$A:$AM,G$1,0)="X",X$2,"")</f>
        <v/>
      </c>
      <c r="H1308" t="str">
        <f>IF(VLOOKUP($A1308,Parts!$A:$AM,H$1,0)="X",Y$2,"")</f>
        <v/>
      </c>
      <c r="I1308" t="str">
        <f>IF(VLOOKUP($A1308,Parts!$A:$AM,I$1,0)="X",Z$2,"")</f>
        <v/>
      </c>
      <c r="J1308" t="str">
        <f>IF(VLOOKUP($A1308,Parts!$A:$AM,J$1,0)="X",AA$2,"")</f>
        <v/>
      </c>
      <c r="K1308" t="str">
        <f>IF(VLOOKUP($A1308,Parts!$A:$AM,K$1,0)="X",AB$2,"")</f>
        <v/>
      </c>
      <c r="L1308" t="str">
        <f>IF(VLOOKUP($A1308,Parts!$A:$AM,L$1,0)="X",AC$2,"")</f>
        <v/>
      </c>
      <c r="M1308" t="str">
        <f>IF(VLOOKUP($A1308,Parts!$A:$AM,M$1,0)="X",AD$2,"")</f>
        <v/>
      </c>
      <c r="N1308" t="str">
        <f>IF(VLOOKUP($A1308,Parts!$A:$AM,N$1,0)="X",AE$2,"")</f>
        <v/>
      </c>
      <c r="O1308" t="str">
        <f>IF(VLOOKUP($A1308,Parts!$A:$AM,O$1,0)="X",AF$2,"")</f>
        <v/>
      </c>
      <c r="P1308" t="str">
        <f t="shared" si="21"/>
        <v xml:space="preserve">    MODULE
    { name = ModuleTagAvionics }
</v>
      </c>
    </row>
    <row r="1309" spans="1:16" x14ac:dyDescent="0.25">
      <c r="A1309" t="str">
        <f>Table15[[#This Row],[Name]]</f>
        <v>SXTPipeGLong</v>
      </c>
      <c r="B1309" t="str">
        <f>IF(VLOOKUP($A1309,Parts!$A:$AM,B$1,0)="X",S$2,"")</f>
        <v/>
      </c>
      <c r="C1309" t="str">
        <f>IF(VLOOKUP($A1309,Parts!$A:$AM,C$1,0)="X",T$2,"")</f>
        <v/>
      </c>
      <c r="D1309" t="str">
        <f>IF(VLOOKUP($A1309,Parts!$A:$AM,D$1,0)="X",U$2,"")</f>
        <v/>
      </c>
      <c r="E1309" t="str">
        <f>IF(VLOOKUP($A1309,Parts!$A:$AM,E$1,0)="X",V$2,"")</f>
        <v/>
      </c>
      <c r="F1309" t="str">
        <f>IF(VLOOKUP($A1309,Parts!$A:$AM,F$1,0)="X",W$2,"")</f>
        <v/>
      </c>
      <c r="G1309" t="str">
        <f>IF(VLOOKUP($A1309,Parts!$A:$AM,G$1,0)="X",X$2,"")</f>
        <v/>
      </c>
      <c r="H1309" t="str">
        <f>IF(VLOOKUP($A1309,Parts!$A:$AM,H$1,0)="X",Y$2,"")</f>
        <v/>
      </c>
      <c r="I1309" t="str">
        <f>IF(VLOOKUP($A1309,Parts!$A:$AM,I$1,0)="X",Z$2,"")</f>
        <v/>
      </c>
      <c r="J1309" t="str">
        <f>IF(VLOOKUP($A1309,Parts!$A:$AM,J$1,0)="X",AA$2,"")</f>
        <v/>
      </c>
      <c r="K1309" t="str">
        <f>IF(VLOOKUP($A1309,Parts!$A:$AM,K$1,0)="X",AB$2,"")</f>
        <v/>
      </c>
      <c r="L1309" t="str">
        <f>IF(VLOOKUP($A1309,Parts!$A:$AM,L$1,0)="X",AC$2,"")</f>
        <v/>
      </c>
      <c r="M1309" t="str">
        <f>IF(VLOOKUP($A1309,Parts!$A:$AM,M$1,0)="X",AD$2,"")</f>
        <v/>
      </c>
      <c r="N1309" t="str">
        <f>IF(VLOOKUP($A1309,Parts!$A:$AM,N$1,0)="X",AE$2,"")</f>
        <v/>
      </c>
      <c r="O1309" t="str">
        <f>IF(VLOOKUP($A1309,Parts!$A:$AM,O$1,0)="X",AF$2,"")</f>
        <v/>
      </c>
      <c r="P1309" t="str">
        <f t="shared" si="21"/>
        <v/>
      </c>
    </row>
    <row r="1310" spans="1:16" x14ac:dyDescent="0.25">
      <c r="A1310" t="str">
        <f>Table15[[#This Row],[Name]]</f>
        <v>Interceptor?Cockpit</v>
      </c>
      <c r="B1310" t="str">
        <f>IF(VLOOKUP($A1310,Parts!$A:$AM,B$1,0)="X",S$2,"")</f>
        <v/>
      </c>
      <c r="C1310" t="str">
        <f>IF(VLOOKUP($A1310,Parts!$A:$AM,C$1,0)="X",T$2,"")</f>
        <v/>
      </c>
      <c r="D1310" t="str">
        <f>IF(VLOOKUP($A1310,Parts!$A:$AM,D$1,0)="X",U$2,"")</f>
        <v/>
      </c>
      <c r="E1310" t="str">
        <f>IF(VLOOKUP($A1310,Parts!$A:$AM,E$1,0)="X",V$2,"")</f>
        <v/>
      </c>
      <c r="F1310" t="str">
        <f>IF(VLOOKUP($A1310,Parts!$A:$AM,F$1,0)="X",W$2,"")</f>
        <v/>
      </c>
      <c r="G1310" t="str">
        <f>IF(VLOOKUP($A1310,Parts!$A:$AM,G$1,0)="X",X$2,"")</f>
        <v/>
      </c>
      <c r="H1310" t="str">
        <f>IF(VLOOKUP($A1310,Parts!$A:$AM,H$1,0)="X",Y$2,"")</f>
        <v xml:space="preserve">    MODULE
    { name = ModuleTagHabitable }
</v>
      </c>
      <c r="I1310" t="str">
        <f>IF(VLOOKUP($A1310,Parts!$A:$AM,I$1,0)="X",Z$2,"")</f>
        <v/>
      </c>
      <c r="J1310" t="str">
        <f>IF(VLOOKUP($A1310,Parts!$A:$AM,J$1,0)="X",AA$2,"")</f>
        <v/>
      </c>
      <c r="K1310" t="str">
        <f>IF(VLOOKUP($A1310,Parts!$A:$AM,K$1,0)="X",AB$2,"")</f>
        <v/>
      </c>
      <c r="L1310" t="str">
        <f>IF(VLOOKUP($A1310,Parts!$A:$AM,L$1,0)="X",AC$2,"")</f>
        <v/>
      </c>
      <c r="M1310" t="str">
        <f>IF(VLOOKUP($A1310,Parts!$A:$AM,M$1,0)="X",AD$2,"")</f>
        <v/>
      </c>
      <c r="N1310" t="str">
        <f>IF(VLOOKUP($A1310,Parts!$A:$AM,N$1,0)="X",AE$2,"")</f>
        <v/>
      </c>
      <c r="O1310" t="str">
        <f>IF(VLOOKUP($A1310,Parts!$A:$AM,O$1,0)="X",AF$2,"")</f>
        <v/>
      </c>
      <c r="P1310" t="str">
        <f t="shared" si="21"/>
        <v xml:space="preserve">    MODULE
    { name = ModuleTagHabitable }
</v>
      </c>
    </row>
    <row r="1311" spans="1:16" x14ac:dyDescent="0.25">
      <c r="A1311" t="str">
        <f>Table15[[#This Row],[Name]]</f>
        <v>SXTDepolyRTGI</v>
      </c>
      <c r="B1311" t="str">
        <f>IF(VLOOKUP($A1311,Parts!$A:$AM,B$1,0)="X",S$2,"")</f>
        <v/>
      </c>
      <c r="C1311" t="str">
        <f>IF(VLOOKUP($A1311,Parts!$A:$AM,C$1,0)="X",T$2,"")</f>
        <v/>
      </c>
      <c r="D1311" t="str">
        <f>IF(VLOOKUP($A1311,Parts!$A:$AM,D$1,0)="X",U$2,"")</f>
        <v/>
      </c>
      <c r="E1311" t="str">
        <f>IF(VLOOKUP($A1311,Parts!$A:$AM,E$1,0)="X",V$2,"")</f>
        <v/>
      </c>
      <c r="F1311" t="str">
        <f>IF(VLOOKUP($A1311,Parts!$A:$AM,F$1,0)="X",W$2,"")</f>
        <v/>
      </c>
      <c r="G1311" t="str">
        <f>IF(VLOOKUP($A1311,Parts!$A:$AM,G$1,0)="X",X$2,"")</f>
        <v/>
      </c>
      <c r="H1311" t="str">
        <f>IF(VLOOKUP($A1311,Parts!$A:$AM,H$1,0)="X",Y$2,"")</f>
        <v/>
      </c>
      <c r="I1311" t="str">
        <f>IF(VLOOKUP($A1311,Parts!$A:$AM,I$1,0)="X",Z$2,"")</f>
        <v/>
      </c>
      <c r="J1311" t="str">
        <f>IF(VLOOKUP($A1311,Parts!$A:$AM,J$1,0)="X",AA$2,"")</f>
        <v/>
      </c>
      <c r="K1311" t="str">
        <f>IF(VLOOKUP($A1311,Parts!$A:$AM,K$1,0)="X",AB$2,"")</f>
        <v xml:space="preserve">    MODULE
    { name = ModuleTagNuclear }
</v>
      </c>
      <c r="L1311" t="str">
        <f>IF(VLOOKUP($A1311,Parts!$A:$AM,L$1,0)="X",AC$2,"")</f>
        <v/>
      </c>
      <c r="M1311" t="str">
        <f>IF(VLOOKUP($A1311,Parts!$A:$AM,M$1,0)="X",AD$2,"")</f>
        <v/>
      </c>
      <c r="N1311" t="str">
        <f>IF(VLOOKUP($A1311,Parts!$A:$AM,N$1,0)="X",AE$2,"")</f>
        <v/>
      </c>
      <c r="O1311" t="str">
        <f>IF(VLOOKUP($A1311,Parts!$A:$AM,O$1,0)="X",AF$2,"")</f>
        <v/>
      </c>
      <c r="P1311" t="str">
        <f t="shared" si="21"/>
        <v xml:space="preserve">    MODULE
    { name = ModuleTagNuclear }
</v>
      </c>
    </row>
    <row r="1312" spans="1:16" x14ac:dyDescent="0.25">
      <c r="A1312" t="str">
        <f>Table15[[#This Row],[Name]]</f>
        <v>ca_rtg8200</v>
      </c>
      <c r="B1312" t="str">
        <f>IF(VLOOKUP($A1312,Parts!$A:$AM,B$1,0)="X",S$2,"")</f>
        <v/>
      </c>
      <c r="C1312" t="str">
        <f>IF(VLOOKUP($A1312,Parts!$A:$AM,C$1,0)="X",T$2,"")</f>
        <v/>
      </c>
      <c r="D1312" t="str">
        <f>IF(VLOOKUP($A1312,Parts!$A:$AM,D$1,0)="X",U$2,"")</f>
        <v/>
      </c>
      <c r="E1312" t="str">
        <f>IF(VLOOKUP($A1312,Parts!$A:$AM,E$1,0)="X",V$2,"")</f>
        <v/>
      </c>
      <c r="F1312" t="str">
        <f>IF(VLOOKUP($A1312,Parts!$A:$AM,F$1,0)="X",W$2,"")</f>
        <v/>
      </c>
      <c r="G1312" t="str">
        <f>IF(VLOOKUP($A1312,Parts!$A:$AM,G$1,0)="X",X$2,"")</f>
        <v/>
      </c>
      <c r="H1312" t="str">
        <f>IF(VLOOKUP($A1312,Parts!$A:$AM,H$1,0)="X",Y$2,"")</f>
        <v/>
      </c>
      <c r="I1312" t="str">
        <f>IF(VLOOKUP($A1312,Parts!$A:$AM,I$1,0)="X",Z$2,"")</f>
        <v/>
      </c>
      <c r="J1312" t="str">
        <f>IF(VLOOKUP($A1312,Parts!$A:$AM,J$1,0)="X",AA$2,"")</f>
        <v/>
      </c>
      <c r="K1312" t="str">
        <f>IF(VLOOKUP($A1312,Parts!$A:$AM,K$1,0)="X",AB$2,"")</f>
        <v xml:space="preserve">    MODULE
    { name = ModuleTagNuclear }
</v>
      </c>
      <c r="L1312" t="str">
        <f>IF(VLOOKUP($A1312,Parts!$A:$AM,L$1,0)="X",AC$2,"")</f>
        <v/>
      </c>
      <c r="M1312" t="str">
        <f>IF(VLOOKUP($A1312,Parts!$A:$AM,M$1,0)="X",AD$2,"")</f>
        <v/>
      </c>
      <c r="N1312" t="str">
        <f>IF(VLOOKUP($A1312,Parts!$A:$AM,N$1,0)="X",AE$2,"")</f>
        <v/>
      </c>
      <c r="O1312" t="str">
        <f>IF(VLOOKUP($A1312,Parts!$A:$AM,O$1,0)="X",AF$2,"")</f>
        <v/>
      </c>
      <c r="P1312" t="str">
        <f t="shared" si="21"/>
        <v xml:space="preserve">    MODULE
    { name = ModuleTagNuclear }
</v>
      </c>
    </row>
    <row r="1313" spans="1:16" x14ac:dyDescent="0.25">
      <c r="A1313" t="str">
        <f>Table15[[#This Row],[Name]]</f>
        <v>SXTDepolyRTGII</v>
      </c>
      <c r="B1313" t="str">
        <f>IF(VLOOKUP($A1313,Parts!$A:$AM,B$1,0)="X",S$2,"")</f>
        <v/>
      </c>
      <c r="C1313" t="str">
        <f>IF(VLOOKUP($A1313,Parts!$A:$AM,C$1,0)="X",T$2,"")</f>
        <v/>
      </c>
      <c r="D1313" t="str">
        <f>IF(VLOOKUP($A1313,Parts!$A:$AM,D$1,0)="X",U$2,"")</f>
        <v/>
      </c>
      <c r="E1313" t="str">
        <f>IF(VLOOKUP($A1313,Parts!$A:$AM,E$1,0)="X",V$2,"")</f>
        <v/>
      </c>
      <c r="F1313" t="str">
        <f>IF(VLOOKUP($A1313,Parts!$A:$AM,F$1,0)="X",W$2,"")</f>
        <v/>
      </c>
      <c r="G1313" t="str">
        <f>IF(VLOOKUP($A1313,Parts!$A:$AM,G$1,0)="X",X$2,"")</f>
        <v/>
      </c>
      <c r="H1313" t="str">
        <f>IF(VLOOKUP($A1313,Parts!$A:$AM,H$1,0)="X",Y$2,"")</f>
        <v/>
      </c>
      <c r="I1313" t="str">
        <f>IF(VLOOKUP($A1313,Parts!$A:$AM,I$1,0)="X",Z$2,"")</f>
        <v/>
      </c>
      <c r="J1313" t="str">
        <f>IF(VLOOKUP($A1313,Parts!$A:$AM,J$1,0)="X",AA$2,"")</f>
        <v/>
      </c>
      <c r="K1313" t="str">
        <f>IF(VLOOKUP($A1313,Parts!$A:$AM,K$1,0)="X",AB$2,"")</f>
        <v xml:space="preserve">    MODULE
    { name = ModuleTagNuclear }
</v>
      </c>
      <c r="L1313" t="str">
        <f>IF(VLOOKUP($A1313,Parts!$A:$AM,L$1,0)="X",AC$2,"")</f>
        <v/>
      </c>
      <c r="M1313" t="str">
        <f>IF(VLOOKUP($A1313,Parts!$A:$AM,M$1,0)="X",AD$2,"")</f>
        <v/>
      </c>
      <c r="N1313" t="str">
        <f>IF(VLOOKUP($A1313,Parts!$A:$AM,N$1,0)="X",AE$2,"")</f>
        <v/>
      </c>
      <c r="O1313" t="str">
        <f>IF(VLOOKUP($A1313,Parts!$A:$AM,O$1,0)="X",AF$2,"")</f>
        <v/>
      </c>
      <c r="P1313" t="str">
        <f t="shared" si="21"/>
        <v xml:space="preserve">    MODULE
    { name = ModuleTagNuclear }
</v>
      </c>
    </row>
    <row r="1314" spans="1:16" x14ac:dyDescent="0.25">
      <c r="A1314" t="str">
        <f>Table15[[#This Row],[Name]]</f>
        <v>grab-1</v>
      </c>
      <c r="B1314" t="str">
        <f>IF(VLOOKUP($A1314,Parts!$A:$AM,B$1,0)="X",S$2,"")</f>
        <v xml:space="preserve">    MODULE
    { name = ModuleTagAvionics }
</v>
      </c>
      <c r="C1314" t="str">
        <f>IF(VLOOKUP($A1314,Parts!$A:$AM,C$1,0)="X",T$2,"")</f>
        <v/>
      </c>
      <c r="D1314" t="str">
        <f>IF(VLOOKUP($A1314,Parts!$A:$AM,D$1,0)="X",U$2,"")</f>
        <v/>
      </c>
      <c r="E1314" t="str">
        <f>IF(VLOOKUP($A1314,Parts!$A:$AM,E$1,0)="X",V$2,"")</f>
        <v/>
      </c>
      <c r="F1314" t="str">
        <f>IF(VLOOKUP($A1314,Parts!$A:$AM,F$1,0)="X",W$2,"")</f>
        <v/>
      </c>
      <c r="G1314" t="str">
        <f>IF(VLOOKUP($A1314,Parts!$A:$AM,G$1,0)="X",X$2,"")</f>
        <v/>
      </c>
      <c r="H1314" t="str">
        <f>IF(VLOOKUP($A1314,Parts!$A:$AM,H$1,0)="X",Y$2,"")</f>
        <v/>
      </c>
      <c r="I1314" t="str">
        <f>IF(VLOOKUP($A1314,Parts!$A:$AM,I$1,0)="X",Z$2,"")</f>
        <v/>
      </c>
      <c r="J1314" t="str">
        <f>IF(VLOOKUP($A1314,Parts!$A:$AM,J$1,0)="X",AA$2,"")</f>
        <v/>
      </c>
      <c r="K1314" t="str">
        <f>IF(VLOOKUP($A1314,Parts!$A:$AM,K$1,0)="X",AB$2,"")</f>
        <v/>
      </c>
      <c r="L1314" t="str">
        <f>IF(VLOOKUP($A1314,Parts!$A:$AM,L$1,0)="X",AC$2,"")</f>
        <v/>
      </c>
      <c r="M1314" t="str">
        <f>IF(VLOOKUP($A1314,Parts!$A:$AM,M$1,0)="X",AD$2,"")</f>
        <v/>
      </c>
      <c r="N1314" t="str">
        <f>IF(VLOOKUP($A1314,Parts!$A:$AM,N$1,0)="X",AE$2,"")</f>
        <v/>
      </c>
      <c r="O1314" t="str">
        <f>IF(VLOOKUP($A1314,Parts!$A:$AM,O$1,0)="X",AF$2,"")</f>
        <v/>
      </c>
      <c r="P1314" t="str">
        <f t="shared" si="21"/>
        <v xml:space="preserve">    MODULE
    { name = ModuleTagAvionics }
</v>
      </c>
    </row>
    <row r="1315" spans="1:16" x14ac:dyDescent="0.25">
      <c r="A1315" t="str">
        <f>Table15[[#This Row],[Name]]</f>
        <v>CXA_Effector</v>
      </c>
      <c r="B1315" t="str">
        <f>IF(VLOOKUP($A1315,Parts!$A:$AM,B$1,0)="X",S$2,"")</f>
        <v/>
      </c>
      <c r="C1315" t="str">
        <f>IF(VLOOKUP($A1315,Parts!$A:$AM,C$1,0)="X",T$2,"")</f>
        <v/>
      </c>
      <c r="D1315" t="str">
        <f>IF(VLOOKUP($A1315,Parts!$A:$AM,D$1,0)="X",U$2,"")</f>
        <v/>
      </c>
      <c r="E1315" t="str">
        <f>IF(VLOOKUP($A1315,Parts!$A:$AM,E$1,0)="X",V$2,"")</f>
        <v/>
      </c>
      <c r="F1315" t="str">
        <f>IF(VLOOKUP($A1315,Parts!$A:$AM,F$1,0)="X",W$2,"")</f>
        <v/>
      </c>
      <c r="G1315" t="str">
        <f>IF(VLOOKUP($A1315,Parts!$A:$AM,G$1,0)="X",X$2,"")</f>
        <v/>
      </c>
      <c r="H1315" t="str">
        <f>IF(VLOOKUP($A1315,Parts!$A:$AM,H$1,0)="X",Y$2,"")</f>
        <v/>
      </c>
      <c r="I1315" t="str">
        <f>IF(VLOOKUP($A1315,Parts!$A:$AM,I$1,0)="X",Z$2,"")</f>
        <v/>
      </c>
      <c r="J1315" t="str">
        <f>IF(VLOOKUP($A1315,Parts!$A:$AM,J$1,0)="X",AA$2,"")</f>
        <v/>
      </c>
      <c r="K1315" t="str">
        <f>IF(VLOOKUP($A1315,Parts!$A:$AM,K$1,0)="X",AB$2,"")</f>
        <v/>
      </c>
      <c r="L1315" t="str">
        <f>IF(VLOOKUP($A1315,Parts!$A:$AM,L$1,0)="X",AC$2,"")</f>
        <v/>
      </c>
      <c r="M1315" t="str">
        <f>IF(VLOOKUP($A1315,Parts!$A:$AM,M$1,0)="X",AD$2,"")</f>
        <v/>
      </c>
      <c r="N1315" t="str">
        <f>IF(VLOOKUP($A1315,Parts!$A:$AM,N$1,0)="X",AE$2,"")</f>
        <v/>
      </c>
      <c r="O1315" t="str">
        <f>IF(VLOOKUP($A1315,Parts!$A:$AM,O$1,0)="X",AF$2,"")</f>
        <v/>
      </c>
      <c r="P1315" t="str">
        <f t="shared" si="21"/>
        <v/>
      </c>
    </row>
    <row r="1316" spans="1:16" x14ac:dyDescent="0.25">
      <c r="A1316" t="str">
        <f>Table15[[#This Row],[Name]]</f>
        <v>CXA_Grapple</v>
      </c>
      <c r="B1316" t="str">
        <f>IF(VLOOKUP($A1316,Parts!$A:$AM,B$1,0)="X",S$2,"")</f>
        <v/>
      </c>
      <c r="C1316" t="str">
        <f>IF(VLOOKUP($A1316,Parts!$A:$AM,C$1,0)="X",T$2,"")</f>
        <v/>
      </c>
      <c r="D1316" t="str">
        <f>IF(VLOOKUP($A1316,Parts!$A:$AM,D$1,0)="X",U$2,"")</f>
        <v/>
      </c>
      <c r="E1316" t="str">
        <f>IF(VLOOKUP($A1316,Parts!$A:$AM,E$1,0)="X",V$2,"")</f>
        <v/>
      </c>
      <c r="F1316" t="str">
        <f>IF(VLOOKUP($A1316,Parts!$A:$AM,F$1,0)="X",W$2,"")</f>
        <v/>
      </c>
      <c r="G1316" t="str">
        <f>IF(VLOOKUP($A1316,Parts!$A:$AM,G$1,0)="X",X$2,"")</f>
        <v/>
      </c>
      <c r="H1316" t="str">
        <f>IF(VLOOKUP($A1316,Parts!$A:$AM,H$1,0)="X",Y$2,"")</f>
        <v/>
      </c>
      <c r="I1316" t="str">
        <f>IF(VLOOKUP($A1316,Parts!$A:$AM,I$1,0)="X",Z$2,"")</f>
        <v/>
      </c>
      <c r="J1316" t="str">
        <f>IF(VLOOKUP($A1316,Parts!$A:$AM,J$1,0)="X",AA$2,"")</f>
        <v/>
      </c>
      <c r="K1316" t="str">
        <f>IF(VLOOKUP($A1316,Parts!$A:$AM,K$1,0)="X",AB$2,"")</f>
        <v/>
      </c>
      <c r="L1316" t="str">
        <f>IF(VLOOKUP($A1316,Parts!$A:$AM,L$1,0)="X",AC$2,"")</f>
        <v/>
      </c>
      <c r="M1316" t="str">
        <f>IF(VLOOKUP($A1316,Parts!$A:$AM,M$1,0)="X",AD$2,"")</f>
        <v/>
      </c>
      <c r="N1316" t="str">
        <f>IF(VLOOKUP($A1316,Parts!$A:$AM,N$1,0)="X",AE$2,"")</f>
        <v/>
      </c>
      <c r="O1316" t="str">
        <f>IF(VLOOKUP($A1316,Parts!$A:$AM,O$1,0)="X",AF$2,"")</f>
        <v/>
      </c>
      <c r="P1316" t="str">
        <f t="shared" si="21"/>
        <v/>
      </c>
    </row>
    <row r="1317" spans="1:16" x14ac:dyDescent="0.25">
      <c r="A1317" t="str">
        <f>Table15[[#This Row],[Name]]</f>
        <v>CXA_Grapple_Standoff</v>
      </c>
      <c r="B1317" t="str">
        <f>IF(VLOOKUP($A1317,Parts!$A:$AM,B$1,0)="X",S$2,"")</f>
        <v/>
      </c>
      <c r="C1317" t="str">
        <f>IF(VLOOKUP($A1317,Parts!$A:$AM,C$1,0)="X",T$2,"")</f>
        <v/>
      </c>
      <c r="D1317" t="str">
        <f>IF(VLOOKUP($A1317,Parts!$A:$AM,D$1,0)="X",U$2,"")</f>
        <v/>
      </c>
      <c r="E1317" t="str">
        <f>IF(VLOOKUP($A1317,Parts!$A:$AM,E$1,0)="X",V$2,"")</f>
        <v/>
      </c>
      <c r="F1317" t="str">
        <f>IF(VLOOKUP($A1317,Parts!$A:$AM,F$1,0)="X",W$2,"")</f>
        <v/>
      </c>
      <c r="G1317" t="str">
        <f>IF(VLOOKUP($A1317,Parts!$A:$AM,G$1,0)="X",X$2,"")</f>
        <v/>
      </c>
      <c r="H1317" t="str">
        <f>IF(VLOOKUP($A1317,Parts!$A:$AM,H$1,0)="X",Y$2,"")</f>
        <v/>
      </c>
      <c r="I1317" t="str">
        <f>IF(VLOOKUP($A1317,Parts!$A:$AM,I$1,0)="X",Z$2,"")</f>
        <v/>
      </c>
      <c r="J1317" t="str">
        <f>IF(VLOOKUP($A1317,Parts!$A:$AM,J$1,0)="X",AA$2,"")</f>
        <v/>
      </c>
      <c r="K1317" t="str">
        <f>IF(VLOOKUP($A1317,Parts!$A:$AM,K$1,0)="X",AB$2,"")</f>
        <v/>
      </c>
      <c r="L1317" t="str">
        <f>IF(VLOOKUP($A1317,Parts!$A:$AM,L$1,0)="X",AC$2,"")</f>
        <v/>
      </c>
      <c r="M1317" t="str">
        <f>IF(VLOOKUP($A1317,Parts!$A:$AM,M$1,0)="X",AD$2,"")</f>
        <v/>
      </c>
      <c r="N1317" t="str">
        <f>IF(VLOOKUP($A1317,Parts!$A:$AM,N$1,0)="X",AE$2,"")</f>
        <v/>
      </c>
      <c r="O1317" t="str">
        <f>IF(VLOOKUP($A1317,Parts!$A:$AM,O$1,0)="X",AF$2,"")</f>
        <v/>
      </c>
      <c r="P1317" t="str">
        <f t="shared" si="21"/>
        <v/>
      </c>
    </row>
    <row r="1318" spans="1:16" x14ac:dyDescent="0.25">
      <c r="A1318" t="str">
        <f>Table15[[#This Row],[Name]]</f>
        <v>GasTurbineGenerator</v>
      </c>
      <c r="B1318" t="str">
        <f>IF(VLOOKUP($A1318,Parts!$A:$AM,B$1,0)="X",S$2,"")</f>
        <v/>
      </c>
      <c r="C1318" t="str">
        <f>IF(VLOOKUP($A1318,Parts!$A:$AM,C$1,0)="X",T$2,"")</f>
        <v/>
      </c>
      <c r="D1318" t="str">
        <f>IF(VLOOKUP($A1318,Parts!$A:$AM,D$1,0)="X",U$2,"")</f>
        <v/>
      </c>
      <c r="E1318" t="str">
        <f>IF(VLOOKUP($A1318,Parts!$A:$AM,E$1,0)="X",V$2,"")</f>
        <v/>
      </c>
      <c r="F1318" t="str">
        <f>IF(VLOOKUP($A1318,Parts!$A:$AM,F$1,0)="X",W$2,"")</f>
        <v/>
      </c>
      <c r="G1318" t="str">
        <f>IF(VLOOKUP($A1318,Parts!$A:$AM,G$1,0)="X",X$2,"")</f>
        <v/>
      </c>
      <c r="H1318" t="str">
        <f>IF(VLOOKUP($A1318,Parts!$A:$AM,H$1,0)="X",Y$2,"")</f>
        <v/>
      </c>
      <c r="I1318" t="str">
        <f>IF(VLOOKUP($A1318,Parts!$A:$AM,I$1,0)="X",Z$2,"")</f>
        <v/>
      </c>
      <c r="J1318" t="str">
        <f>IF(VLOOKUP($A1318,Parts!$A:$AM,J$1,0)="X",AA$2,"")</f>
        <v/>
      </c>
      <c r="K1318" t="str">
        <f>IF(VLOOKUP($A1318,Parts!$A:$AM,K$1,0)="X",AB$2,"")</f>
        <v/>
      </c>
      <c r="L1318" t="str">
        <f>IF(VLOOKUP($A1318,Parts!$A:$AM,L$1,0)="X",AC$2,"")</f>
        <v/>
      </c>
      <c r="M1318" t="str">
        <f>IF(VLOOKUP($A1318,Parts!$A:$AM,M$1,0)="X",AD$2,"")</f>
        <v/>
      </c>
      <c r="N1318" t="str">
        <f>IF(VLOOKUP($A1318,Parts!$A:$AM,N$1,0)="X",AE$2,"")</f>
        <v/>
      </c>
      <c r="O1318" t="str">
        <f>IF(VLOOKUP($A1318,Parts!$A:$AM,O$1,0)="X",AF$2,"")</f>
        <v/>
      </c>
      <c r="P1318" t="str">
        <f t="shared" si="21"/>
        <v/>
      </c>
    </row>
    <row r="1319" spans="1:16" x14ac:dyDescent="0.25">
      <c r="A1319" t="str">
        <f>Table15[[#This Row],[Name]]</f>
        <v>GasTurbineGenerator2</v>
      </c>
      <c r="B1319" t="str">
        <f>IF(VLOOKUP($A1319,Parts!$A:$AM,B$1,0)="X",S$2,"")</f>
        <v/>
      </c>
      <c r="C1319" t="str">
        <f>IF(VLOOKUP($A1319,Parts!$A:$AM,C$1,0)="X",T$2,"")</f>
        <v/>
      </c>
      <c r="D1319" t="str">
        <f>IF(VLOOKUP($A1319,Parts!$A:$AM,D$1,0)="X",U$2,"")</f>
        <v/>
      </c>
      <c r="E1319" t="str">
        <f>IF(VLOOKUP($A1319,Parts!$A:$AM,E$1,0)="X",V$2,"")</f>
        <v/>
      </c>
      <c r="F1319" t="str">
        <f>IF(VLOOKUP($A1319,Parts!$A:$AM,F$1,0)="X",W$2,"")</f>
        <v/>
      </c>
      <c r="G1319" t="str">
        <f>IF(VLOOKUP($A1319,Parts!$A:$AM,G$1,0)="X",X$2,"")</f>
        <v/>
      </c>
      <c r="H1319" t="str">
        <f>IF(VLOOKUP($A1319,Parts!$A:$AM,H$1,0)="X",Y$2,"")</f>
        <v/>
      </c>
      <c r="I1319" t="str">
        <f>IF(VLOOKUP($A1319,Parts!$A:$AM,I$1,0)="X",Z$2,"")</f>
        <v/>
      </c>
      <c r="J1319" t="str">
        <f>IF(VLOOKUP($A1319,Parts!$A:$AM,J$1,0)="X",AA$2,"")</f>
        <v/>
      </c>
      <c r="K1319" t="str">
        <f>IF(VLOOKUP($A1319,Parts!$A:$AM,K$1,0)="X",AB$2,"")</f>
        <v/>
      </c>
      <c r="L1319" t="str">
        <f>IF(VLOOKUP($A1319,Parts!$A:$AM,L$1,0)="X",AC$2,"")</f>
        <v/>
      </c>
      <c r="M1319" t="str">
        <f>IF(VLOOKUP($A1319,Parts!$A:$AM,M$1,0)="X",AD$2,"")</f>
        <v/>
      </c>
      <c r="N1319" t="str">
        <f>IF(VLOOKUP($A1319,Parts!$A:$AM,N$1,0)="X",AE$2,"")</f>
        <v/>
      </c>
      <c r="O1319" t="str">
        <f>IF(VLOOKUP($A1319,Parts!$A:$AM,O$1,0)="X",AF$2,"")</f>
        <v/>
      </c>
      <c r="P1319" t="str">
        <f t="shared" si="21"/>
        <v/>
      </c>
    </row>
    <row r="1320" spans="1:16" x14ac:dyDescent="0.25">
      <c r="A1320" t="str">
        <f>Table15[[#This Row],[Name]]</f>
        <v>mumech_MJ2_AR202</v>
      </c>
      <c r="B1320" t="str">
        <f>IF(VLOOKUP($A1320,Parts!$A:$AM,B$1,0)="X",S$2,"")</f>
        <v/>
      </c>
      <c r="C1320" t="str">
        <f>IF(VLOOKUP($A1320,Parts!$A:$AM,C$1,0)="X",T$2,"")</f>
        <v/>
      </c>
      <c r="D1320" t="str">
        <f>IF(VLOOKUP($A1320,Parts!$A:$AM,D$1,0)="X",U$2,"")</f>
        <v/>
      </c>
      <c r="E1320" t="str">
        <f>IF(VLOOKUP($A1320,Parts!$A:$AM,E$1,0)="X",V$2,"")</f>
        <v/>
      </c>
      <c r="F1320" t="str">
        <f>IF(VLOOKUP($A1320,Parts!$A:$AM,F$1,0)="X",W$2,"")</f>
        <v/>
      </c>
      <c r="G1320" t="str">
        <f>IF(VLOOKUP($A1320,Parts!$A:$AM,G$1,0)="X",X$2,"")</f>
        <v/>
      </c>
      <c r="H1320" t="str">
        <f>IF(VLOOKUP($A1320,Parts!$A:$AM,H$1,0)="X",Y$2,"")</f>
        <v/>
      </c>
      <c r="I1320" t="str">
        <f>IF(VLOOKUP($A1320,Parts!$A:$AM,I$1,0)="X",Z$2,"")</f>
        <v/>
      </c>
      <c r="J1320" t="str">
        <f>IF(VLOOKUP($A1320,Parts!$A:$AM,J$1,0)="X",AA$2,"")</f>
        <v/>
      </c>
      <c r="K1320" t="str">
        <f>IF(VLOOKUP($A1320,Parts!$A:$AM,K$1,0)="X",AB$2,"")</f>
        <v/>
      </c>
      <c r="L1320" t="str">
        <f>IF(VLOOKUP($A1320,Parts!$A:$AM,L$1,0)="X",AC$2,"")</f>
        <v/>
      </c>
      <c r="M1320" t="str">
        <f>IF(VLOOKUP($A1320,Parts!$A:$AM,M$1,0)="X",AD$2,"")</f>
        <v/>
      </c>
      <c r="N1320" t="str">
        <f>IF(VLOOKUP($A1320,Parts!$A:$AM,N$1,0)="X",AE$2,"")</f>
        <v/>
      </c>
      <c r="O1320" t="str">
        <f>IF(VLOOKUP($A1320,Parts!$A:$AM,O$1,0)="X",AF$2,"")</f>
        <v/>
      </c>
      <c r="P1320" t="str">
        <f t="shared" si="21"/>
        <v/>
      </c>
    </row>
    <row r="1321" spans="1:16" x14ac:dyDescent="0.25">
      <c r="A1321" t="str">
        <f>Table15[[#This Row],[Name]]</f>
        <v>GuidanceEarly1m</v>
      </c>
      <c r="B1321" t="str">
        <f>IF(VLOOKUP($A1321,Parts!$A:$AM,B$1,0)="X",S$2,"")</f>
        <v xml:space="preserve">    MODULE
    { name = ModuleTagAvionics }
</v>
      </c>
      <c r="C1321" t="str">
        <f>IF(VLOOKUP($A1321,Parts!$A:$AM,C$1,0)="X",T$2,"")</f>
        <v/>
      </c>
      <c r="D1321" t="str">
        <f>IF(VLOOKUP($A1321,Parts!$A:$AM,D$1,0)="X",U$2,"")</f>
        <v/>
      </c>
      <c r="E1321" t="str">
        <f>IF(VLOOKUP($A1321,Parts!$A:$AM,E$1,0)="X",V$2,"")</f>
        <v/>
      </c>
      <c r="F1321" t="str">
        <f>IF(VLOOKUP($A1321,Parts!$A:$AM,F$1,0)="X",W$2,"")</f>
        <v/>
      </c>
      <c r="G1321" t="str">
        <f>IF(VLOOKUP($A1321,Parts!$A:$AM,G$1,0)="X",X$2,"")</f>
        <v/>
      </c>
      <c r="H1321" t="str">
        <f>IF(VLOOKUP($A1321,Parts!$A:$AM,H$1,0)="X",Y$2,"")</f>
        <v/>
      </c>
      <c r="I1321" t="str">
        <f>IF(VLOOKUP($A1321,Parts!$A:$AM,I$1,0)="X",Z$2,"")</f>
        <v/>
      </c>
      <c r="J1321" t="str">
        <f>IF(VLOOKUP($A1321,Parts!$A:$AM,J$1,0)="X",AA$2,"")</f>
        <v/>
      </c>
      <c r="K1321" t="str">
        <f>IF(VLOOKUP($A1321,Parts!$A:$AM,K$1,0)="X",AB$2,"")</f>
        <v/>
      </c>
      <c r="L1321" t="str">
        <f>IF(VLOOKUP($A1321,Parts!$A:$AM,L$1,0)="X",AC$2,"")</f>
        <v/>
      </c>
      <c r="M1321" t="str">
        <f>IF(VLOOKUP($A1321,Parts!$A:$AM,M$1,0)="X",AD$2,"")</f>
        <v/>
      </c>
      <c r="N1321" t="str">
        <f>IF(VLOOKUP($A1321,Parts!$A:$AM,N$1,0)="X",AE$2,"")</f>
        <v/>
      </c>
      <c r="O1321" t="str">
        <f>IF(VLOOKUP($A1321,Parts!$A:$AM,O$1,0)="X",AF$2,"")</f>
        <v/>
      </c>
      <c r="P1321" t="str">
        <f t="shared" si="21"/>
        <v xml:space="preserve">    MODULE
    { name = ModuleTagAvionics }
</v>
      </c>
    </row>
    <row r="1322" spans="1:16" x14ac:dyDescent="0.25">
      <c r="A1322" t="str">
        <f>Table15[[#This Row],[Name]]</f>
        <v>GuidanceEarly2m</v>
      </c>
      <c r="B1322" t="str">
        <f>IF(VLOOKUP($A1322,Parts!$A:$AM,B$1,0)="X",S$2,"")</f>
        <v xml:space="preserve">    MODULE
    { name = ModuleTagAvionics }
</v>
      </c>
      <c r="C1322" t="str">
        <f>IF(VLOOKUP($A1322,Parts!$A:$AM,C$1,0)="X",T$2,"")</f>
        <v/>
      </c>
      <c r="D1322" t="str">
        <f>IF(VLOOKUP($A1322,Parts!$A:$AM,D$1,0)="X",U$2,"")</f>
        <v/>
      </c>
      <c r="E1322" t="str">
        <f>IF(VLOOKUP($A1322,Parts!$A:$AM,E$1,0)="X",V$2,"")</f>
        <v/>
      </c>
      <c r="F1322" t="str">
        <f>IF(VLOOKUP($A1322,Parts!$A:$AM,F$1,0)="X",W$2,"")</f>
        <v/>
      </c>
      <c r="G1322" t="str">
        <f>IF(VLOOKUP($A1322,Parts!$A:$AM,G$1,0)="X",X$2,"")</f>
        <v/>
      </c>
      <c r="H1322" t="str">
        <f>IF(VLOOKUP($A1322,Parts!$A:$AM,H$1,0)="X",Y$2,"")</f>
        <v/>
      </c>
      <c r="I1322" t="str">
        <f>IF(VLOOKUP($A1322,Parts!$A:$AM,I$1,0)="X",Z$2,"")</f>
        <v/>
      </c>
      <c r="J1322" t="str">
        <f>IF(VLOOKUP($A1322,Parts!$A:$AM,J$1,0)="X",AA$2,"")</f>
        <v/>
      </c>
      <c r="K1322" t="str">
        <f>IF(VLOOKUP($A1322,Parts!$A:$AM,K$1,0)="X",AB$2,"")</f>
        <v/>
      </c>
      <c r="L1322" t="str">
        <f>IF(VLOOKUP($A1322,Parts!$A:$AM,L$1,0)="X",AC$2,"")</f>
        <v/>
      </c>
      <c r="M1322" t="str">
        <f>IF(VLOOKUP($A1322,Parts!$A:$AM,M$1,0)="X",AD$2,"")</f>
        <v/>
      </c>
      <c r="N1322" t="str">
        <f>IF(VLOOKUP($A1322,Parts!$A:$AM,N$1,0)="X",AE$2,"")</f>
        <v/>
      </c>
      <c r="O1322" t="str">
        <f>IF(VLOOKUP($A1322,Parts!$A:$AM,O$1,0)="X",AF$2,"")</f>
        <v/>
      </c>
      <c r="P1322" t="str">
        <f t="shared" si="21"/>
        <v xml:space="preserve">    MODULE
    { name = ModuleTagAvionics }
</v>
      </c>
    </row>
    <row r="1323" spans="1:16" x14ac:dyDescent="0.25">
      <c r="A1323" t="str">
        <f>Table15[[#This Row],[Name]]</f>
        <v>GuidanceEarly3m</v>
      </c>
      <c r="B1323" t="str">
        <f>IF(VLOOKUP($A1323,Parts!$A:$AM,B$1,0)="X",S$2,"")</f>
        <v xml:space="preserve">    MODULE
    { name = ModuleTagAvionics }
</v>
      </c>
      <c r="C1323" t="str">
        <f>IF(VLOOKUP($A1323,Parts!$A:$AM,C$1,0)="X",T$2,"")</f>
        <v/>
      </c>
      <c r="D1323" t="str">
        <f>IF(VLOOKUP($A1323,Parts!$A:$AM,D$1,0)="X",U$2,"")</f>
        <v/>
      </c>
      <c r="E1323" t="str">
        <f>IF(VLOOKUP($A1323,Parts!$A:$AM,E$1,0)="X",V$2,"")</f>
        <v/>
      </c>
      <c r="F1323" t="str">
        <f>IF(VLOOKUP($A1323,Parts!$A:$AM,F$1,0)="X",W$2,"")</f>
        <v/>
      </c>
      <c r="G1323" t="str">
        <f>IF(VLOOKUP($A1323,Parts!$A:$AM,G$1,0)="X",X$2,"")</f>
        <v/>
      </c>
      <c r="H1323" t="str">
        <f>IF(VLOOKUP($A1323,Parts!$A:$AM,H$1,0)="X",Y$2,"")</f>
        <v/>
      </c>
      <c r="I1323" t="str">
        <f>IF(VLOOKUP($A1323,Parts!$A:$AM,I$1,0)="X",Z$2,"")</f>
        <v/>
      </c>
      <c r="J1323" t="str">
        <f>IF(VLOOKUP($A1323,Parts!$A:$AM,J$1,0)="X",AA$2,"")</f>
        <v/>
      </c>
      <c r="K1323" t="str">
        <f>IF(VLOOKUP($A1323,Parts!$A:$AM,K$1,0)="X",AB$2,"")</f>
        <v/>
      </c>
      <c r="L1323" t="str">
        <f>IF(VLOOKUP($A1323,Parts!$A:$AM,L$1,0)="X",AC$2,"")</f>
        <v/>
      </c>
      <c r="M1323" t="str">
        <f>IF(VLOOKUP($A1323,Parts!$A:$AM,M$1,0)="X",AD$2,"")</f>
        <v/>
      </c>
      <c r="N1323" t="str">
        <f>IF(VLOOKUP($A1323,Parts!$A:$AM,N$1,0)="X",AE$2,"")</f>
        <v/>
      </c>
      <c r="O1323" t="str">
        <f>IF(VLOOKUP($A1323,Parts!$A:$AM,O$1,0)="X",AF$2,"")</f>
        <v/>
      </c>
      <c r="P1323" t="str">
        <f t="shared" si="21"/>
        <v xml:space="preserve">    MODULE
    { name = ModuleTagAvionics }
</v>
      </c>
    </row>
    <row r="1324" spans="1:16" x14ac:dyDescent="0.25">
      <c r="A1324" t="str">
        <f>Table15[[#This Row],[Name]]</f>
        <v>GuidanceStart1m</v>
      </c>
      <c r="B1324" t="str">
        <f>IF(VLOOKUP($A1324,Parts!$A:$AM,B$1,0)="X",S$2,"")</f>
        <v xml:space="preserve">    MODULE
    { name = ModuleTagAvionics }
</v>
      </c>
      <c r="C1324" t="str">
        <f>IF(VLOOKUP($A1324,Parts!$A:$AM,C$1,0)="X",T$2,"")</f>
        <v/>
      </c>
      <c r="D1324" t="str">
        <f>IF(VLOOKUP($A1324,Parts!$A:$AM,D$1,0)="X",U$2,"")</f>
        <v/>
      </c>
      <c r="E1324" t="str">
        <f>IF(VLOOKUP($A1324,Parts!$A:$AM,E$1,0)="X",V$2,"")</f>
        <v/>
      </c>
      <c r="F1324" t="str">
        <f>IF(VLOOKUP($A1324,Parts!$A:$AM,F$1,0)="X",W$2,"")</f>
        <v/>
      </c>
      <c r="G1324" t="str">
        <f>IF(VLOOKUP($A1324,Parts!$A:$AM,G$1,0)="X",X$2,"")</f>
        <v/>
      </c>
      <c r="H1324" t="str">
        <f>IF(VLOOKUP($A1324,Parts!$A:$AM,H$1,0)="X",Y$2,"")</f>
        <v/>
      </c>
      <c r="I1324" t="str">
        <f>IF(VLOOKUP($A1324,Parts!$A:$AM,I$1,0)="X",Z$2,"")</f>
        <v/>
      </c>
      <c r="J1324" t="str">
        <f>IF(VLOOKUP($A1324,Parts!$A:$AM,J$1,0)="X",AA$2,"")</f>
        <v/>
      </c>
      <c r="K1324" t="str">
        <f>IF(VLOOKUP($A1324,Parts!$A:$AM,K$1,0)="X",AB$2,"")</f>
        <v/>
      </c>
      <c r="L1324" t="str">
        <f>IF(VLOOKUP($A1324,Parts!$A:$AM,L$1,0)="X",AC$2,"")</f>
        <v/>
      </c>
      <c r="M1324" t="str">
        <f>IF(VLOOKUP($A1324,Parts!$A:$AM,M$1,0)="X",AD$2,"")</f>
        <v/>
      </c>
      <c r="N1324" t="str">
        <f>IF(VLOOKUP($A1324,Parts!$A:$AM,N$1,0)="X",AE$2,"")</f>
        <v/>
      </c>
      <c r="O1324" t="str">
        <f>IF(VLOOKUP($A1324,Parts!$A:$AM,O$1,0)="X",AF$2,"")</f>
        <v/>
      </c>
      <c r="P1324" t="str">
        <f t="shared" si="21"/>
        <v xml:space="preserve">    MODULE
    { name = ModuleTagAvionics }
</v>
      </c>
    </row>
    <row r="1325" spans="1:16" x14ac:dyDescent="0.25">
      <c r="A1325" t="str">
        <f>Table15[[#This Row],[Name]]</f>
        <v>GuidanceLate1m</v>
      </c>
      <c r="B1325" t="str">
        <f>IF(VLOOKUP($A1325,Parts!$A:$AM,B$1,0)="X",S$2,"")</f>
        <v xml:space="preserve">    MODULE
    { name = ModuleTagAvionics }
</v>
      </c>
      <c r="C1325" t="str">
        <f>IF(VLOOKUP($A1325,Parts!$A:$AM,C$1,0)="X",T$2,"")</f>
        <v/>
      </c>
      <c r="D1325" t="str">
        <f>IF(VLOOKUP($A1325,Parts!$A:$AM,D$1,0)="X",U$2,"")</f>
        <v/>
      </c>
      <c r="E1325" t="str">
        <f>IF(VLOOKUP($A1325,Parts!$A:$AM,E$1,0)="X",V$2,"")</f>
        <v/>
      </c>
      <c r="F1325" t="str">
        <f>IF(VLOOKUP($A1325,Parts!$A:$AM,F$1,0)="X",W$2,"")</f>
        <v/>
      </c>
      <c r="G1325" t="str">
        <f>IF(VLOOKUP($A1325,Parts!$A:$AM,G$1,0)="X",X$2,"")</f>
        <v/>
      </c>
      <c r="H1325" t="str">
        <f>IF(VLOOKUP($A1325,Parts!$A:$AM,H$1,0)="X",Y$2,"")</f>
        <v/>
      </c>
      <c r="I1325" t="str">
        <f>IF(VLOOKUP($A1325,Parts!$A:$AM,I$1,0)="X",Z$2,"")</f>
        <v/>
      </c>
      <c r="J1325" t="str">
        <f>IF(VLOOKUP($A1325,Parts!$A:$AM,J$1,0)="X",AA$2,"")</f>
        <v/>
      </c>
      <c r="K1325" t="str">
        <f>IF(VLOOKUP($A1325,Parts!$A:$AM,K$1,0)="X",AB$2,"")</f>
        <v/>
      </c>
      <c r="L1325" t="str">
        <f>IF(VLOOKUP($A1325,Parts!$A:$AM,L$1,0)="X",AC$2,"")</f>
        <v/>
      </c>
      <c r="M1325" t="str">
        <f>IF(VLOOKUP($A1325,Parts!$A:$AM,M$1,0)="X",AD$2,"")</f>
        <v/>
      </c>
      <c r="N1325" t="str">
        <f>IF(VLOOKUP($A1325,Parts!$A:$AM,N$1,0)="X",AE$2,"")</f>
        <v/>
      </c>
      <c r="O1325" t="str">
        <f>IF(VLOOKUP($A1325,Parts!$A:$AM,O$1,0)="X",AF$2,"")</f>
        <v/>
      </c>
      <c r="P1325" t="str">
        <f t="shared" si="21"/>
        <v xml:space="preserve">    MODULE
    { name = ModuleTagAvionics }
</v>
      </c>
    </row>
    <row r="1326" spans="1:16" x14ac:dyDescent="0.25">
      <c r="A1326" t="str">
        <f>Table15[[#This Row],[Name]]</f>
        <v>ionArgon-0625-3</v>
      </c>
      <c r="B1326" t="str">
        <f>IF(VLOOKUP($A1326,Parts!$A:$AM,B$1,0)="X",S$2,"")</f>
        <v/>
      </c>
      <c r="C1326" t="str">
        <f>IF(VLOOKUP($A1326,Parts!$A:$AM,C$1,0)="X",T$2,"")</f>
        <v/>
      </c>
      <c r="D1326" t="str">
        <f>IF(VLOOKUP($A1326,Parts!$A:$AM,D$1,0)="X",U$2,"")</f>
        <v/>
      </c>
      <c r="E1326" t="str">
        <f>IF(VLOOKUP($A1326,Parts!$A:$AM,E$1,0)="X",V$2,"")</f>
        <v/>
      </c>
      <c r="F1326" t="str">
        <f>IF(VLOOKUP($A1326,Parts!$A:$AM,F$1,0)="X",W$2,"")</f>
        <v/>
      </c>
      <c r="G1326" t="str">
        <f>IF(VLOOKUP($A1326,Parts!$A:$AM,G$1,0)="X",X$2,"")</f>
        <v/>
      </c>
      <c r="H1326" t="str">
        <f>IF(VLOOKUP($A1326,Parts!$A:$AM,H$1,0)="X",Y$2,"")</f>
        <v/>
      </c>
      <c r="I1326" t="str">
        <f>IF(VLOOKUP($A1326,Parts!$A:$AM,I$1,0)="X",Z$2,"")</f>
        <v/>
      </c>
      <c r="J1326" t="str">
        <f>IF(VLOOKUP($A1326,Parts!$A:$AM,J$1,0)="X",AA$2,"")</f>
        <v/>
      </c>
      <c r="K1326" t="str">
        <f>IF(VLOOKUP($A1326,Parts!$A:$AM,K$1,0)="X",AB$2,"")</f>
        <v/>
      </c>
      <c r="L1326" t="str">
        <f>IF(VLOOKUP($A1326,Parts!$A:$AM,L$1,0)="X",AC$2,"")</f>
        <v/>
      </c>
      <c r="M1326" t="str">
        <f>IF(VLOOKUP($A1326,Parts!$A:$AM,M$1,0)="X",AD$2,"")</f>
        <v/>
      </c>
      <c r="N1326" t="str">
        <f>IF(VLOOKUP($A1326,Parts!$A:$AM,N$1,0)="X",AE$2,"")</f>
        <v/>
      </c>
      <c r="O1326" t="str">
        <f>IF(VLOOKUP($A1326,Parts!$A:$AM,O$1,0)="X",AF$2,"")</f>
        <v/>
      </c>
      <c r="P1326" t="str">
        <f t="shared" si="21"/>
        <v/>
      </c>
    </row>
    <row r="1327" spans="1:16" x14ac:dyDescent="0.25">
      <c r="A1327" t="str">
        <f>Table15[[#This Row],[Name]]</f>
        <v>RSBengineH1</v>
      </c>
      <c r="B1327" t="str">
        <f>IF(VLOOKUP($A1327,Parts!$A:$AM,B$1,0)="X",S$2,"")</f>
        <v/>
      </c>
      <c r="C1327" t="str">
        <f>IF(VLOOKUP($A1327,Parts!$A:$AM,C$1,0)="X",T$2,"")</f>
        <v/>
      </c>
      <c r="D1327" t="str">
        <f>IF(VLOOKUP($A1327,Parts!$A:$AM,D$1,0)="X",U$2,"")</f>
        <v/>
      </c>
      <c r="E1327" t="str">
        <f>IF(VLOOKUP($A1327,Parts!$A:$AM,E$1,0)="X",V$2,"")</f>
        <v/>
      </c>
      <c r="F1327" t="str">
        <f>IF(VLOOKUP($A1327,Parts!$A:$AM,F$1,0)="X",W$2,"")</f>
        <v xml:space="preserve">    MODULE
    { name = ModuleTagEngineLiquidTurbo }
</v>
      </c>
      <c r="G1327" t="str">
        <f>IF(VLOOKUP($A1327,Parts!$A:$AM,G$1,0)="X",X$2,"")</f>
        <v/>
      </c>
      <c r="H1327" t="str">
        <f>IF(VLOOKUP($A1327,Parts!$A:$AM,H$1,0)="X",Y$2,"")</f>
        <v/>
      </c>
      <c r="I1327" t="str">
        <f>IF(VLOOKUP($A1327,Parts!$A:$AM,I$1,0)="X",Z$2,"")</f>
        <v/>
      </c>
      <c r="J1327" t="str">
        <f>IF(VLOOKUP($A1327,Parts!$A:$AM,J$1,0)="X",AA$2,"")</f>
        <v/>
      </c>
      <c r="K1327" t="str">
        <f>IF(VLOOKUP($A1327,Parts!$A:$AM,K$1,0)="X",AB$2,"")</f>
        <v/>
      </c>
      <c r="L1327" t="str">
        <f>IF(VLOOKUP($A1327,Parts!$A:$AM,L$1,0)="X",AC$2,"")</f>
        <v/>
      </c>
      <c r="M1327" t="str">
        <f>IF(VLOOKUP($A1327,Parts!$A:$AM,M$1,0)="X",AD$2,"")</f>
        <v/>
      </c>
      <c r="N1327" t="str">
        <f>IF(VLOOKUP($A1327,Parts!$A:$AM,N$1,0)="X",AE$2,"")</f>
        <v/>
      </c>
      <c r="O1327" t="str">
        <f>IF(VLOOKUP($A1327,Parts!$A:$AM,O$1,0)="X",AF$2,"")</f>
        <v/>
      </c>
      <c r="P1327" t="str">
        <f t="shared" si="21"/>
        <v xml:space="preserve">    MODULE
    { name = ModuleTagEngineLiquidTurbo }
</v>
      </c>
    </row>
    <row r="1328" spans="1:16" x14ac:dyDescent="0.25">
      <c r="A1328" t="str">
        <f>Table15[[#This Row],[Name]]</f>
        <v>FASAApolloLFEH1</v>
      </c>
      <c r="B1328" t="str">
        <f>IF(VLOOKUP($A1328,Parts!$A:$AM,B$1,0)="X",S$2,"")</f>
        <v/>
      </c>
      <c r="C1328" t="str">
        <f>IF(VLOOKUP($A1328,Parts!$A:$AM,C$1,0)="X",T$2,"")</f>
        <v/>
      </c>
      <c r="D1328" t="str">
        <f>IF(VLOOKUP($A1328,Parts!$A:$AM,D$1,0)="X",U$2,"")</f>
        <v/>
      </c>
      <c r="E1328" t="str">
        <f>IF(VLOOKUP($A1328,Parts!$A:$AM,E$1,0)="X",V$2,"")</f>
        <v/>
      </c>
      <c r="F1328" t="str">
        <f>IF(VLOOKUP($A1328,Parts!$A:$AM,F$1,0)="X",W$2,"")</f>
        <v xml:space="preserve">    MODULE
    { name = ModuleTagEngineLiquidTurbo }
</v>
      </c>
      <c r="G1328" t="str">
        <f>IF(VLOOKUP($A1328,Parts!$A:$AM,G$1,0)="X",X$2,"")</f>
        <v/>
      </c>
      <c r="H1328" t="str">
        <f>IF(VLOOKUP($A1328,Parts!$A:$AM,H$1,0)="X",Y$2,"")</f>
        <v/>
      </c>
      <c r="I1328" t="str">
        <f>IF(VLOOKUP($A1328,Parts!$A:$AM,I$1,0)="X",Z$2,"")</f>
        <v/>
      </c>
      <c r="J1328" t="str">
        <f>IF(VLOOKUP($A1328,Parts!$A:$AM,J$1,0)="X",AA$2,"")</f>
        <v/>
      </c>
      <c r="K1328" t="str">
        <f>IF(VLOOKUP($A1328,Parts!$A:$AM,K$1,0)="X",AB$2,"")</f>
        <v/>
      </c>
      <c r="L1328" t="str">
        <f>IF(VLOOKUP($A1328,Parts!$A:$AM,L$1,0)="X",AC$2,"")</f>
        <v/>
      </c>
      <c r="M1328" t="str">
        <f>IF(VLOOKUP($A1328,Parts!$A:$AM,M$1,0)="X",AD$2,"")</f>
        <v/>
      </c>
      <c r="N1328" t="str">
        <f>IF(VLOOKUP($A1328,Parts!$A:$AM,N$1,0)="X",AE$2,"")</f>
        <v/>
      </c>
      <c r="O1328" t="str">
        <f>IF(VLOOKUP($A1328,Parts!$A:$AM,O$1,0)="X",AF$2,"")</f>
        <v/>
      </c>
      <c r="P1328" t="str">
        <f t="shared" si="21"/>
        <v xml:space="preserve">    MODULE
    { name = ModuleTagEngineLiquidTurbo }
</v>
      </c>
    </row>
    <row r="1329" spans="1:16" x14ac:dyDescent="0.25">
      <c r="A1329" t="str">
        <f>Table15[[#This Row],[Name]]</f>
        <v>RO-H1-RS27</v>
      </c>
      <c r="B1329" t="str">
        <f>IF(VLOOKUP($A1329,Parts!$A:$AM,B$1,0)="X",S$2,"")</f>
        <v/>
      </c>
      <c r="C1329" t="str">
        <f>IF(VLOOKUP($A1329,Parts!$A:$AM,C$1,0)="X",T$2,"")</f>
        <v/>
      </c>
      <c r="D1329" t="str">
        <f>IF(VLOOKUP($A1329,Parts!$A:$AM,D$1,0)="X",U$2,"")</f>
        <v/>
      </c>
      <c r="E1329" t="str">
        <f>IF(VLOOKUP($A1329,Parts!$A:$AM,E$1,0)="X",V$2,"")</f>
        <v/>
      </c>
      <c r="F1329" t="str">
        <f>IF(VLOOKUP($A1329,Parts!$A:$AM,F$1,0)="X",W$2,"")</f>
        <v xml:space="preserve">    MODULE
    { name = ModuleTagEngineLiquidTurbo }
</v>
      </c>
      <c r="G1329" t="str">
        <f>IF(VLOOKUP($A1329,Parts!$A:$AM,G$1,0)="X",X$2,"")</f>
        <v/>
      </c>
      <c r="H1329" t="str">
        <f>IF(VLOOKUP($A1329,Parts!$A:$AM,H$1,0)="X",Y$2,"")</f>
        <v/>
      </c>
      <c r="I1329" t="str">
        <f>IF(VLOOKUP($A1329,Parts!$A:$AM,I$1,0)="X",Z$2,"")</f>
        <v/>
      </c>
      <c r="J1329" t="str">
        <f>IF(VLOOKUP($A1329,Parts!$A:$AM,J$1,0)="X",AA$2,"")</f>
        <v/>
      </c>
      <c r="K1329" t="str">
        <f>IF(VLOOKUP($A1329,Parts!$A:$AM,K$1,0)="X",AB$2,"")</f>
        <v/>
      </c>
      <c r="L1329" t="str">
        <f>IF(VLOOKUP($A1329,Parts!$A:$AM,L$1,0)="X",AC$2,"")</f>
        <v/>
      </c>
      <c r="M1329" t="str">
        <f>IF(VLOOKUP($A1329,Parts!$A:$AM,M$1,0)="X",AD$2,"")</f>
        <v/>
      </c>
      <c r="N1329" t="str">
        <f>IF(VLOOKUP($A1329,Parts!$A:$AM,N$1,0)="X",AE$2,"")</f>
        <v/>
      </c>
      <c r="O1329" t="str">
        <f>IF(VLOOKUP($A1329,Parts!$A:$AM,O$1,0)="X",AF$2,"")</f>
        <v/>
      </c>
      <c r="P1329" t="str">
        <f t="shared" si="21"/>
        <v xml:space="preserve">    MODULE
    { name = ModuleTagEngineLiquidTurbo }
</v>
      </c>
    </row>
    <row r="1330" spans="1:16" x14ac:dyDescent="0.25">
      <c r="A1330" t="str">
        <f>Table15[[#This Row],[Name]]</f>
        <v>SSTU-SC-A-SM</v>
      </c>
      <c r="B1330" t="str">
        <f>IF(VLOOKUP($A1330,Parts!$A:$AM,B$1,0)="X",S$2,"")</f>
        <v/>
      </c>
      <c r="C1330" t="str">
        <f>IF(VLOOKUP($A1330,Parts!$A:$AM,C$1,0)="X",T$2,"")</f>
        <v/>
      </c>
      <c r="D1330" t="str">
        <f>IF(VLOOKUP($A1330,Parts!$A:$AM,D$1,0)="X",U$2,"")</f>
        <v/>
      </c>
      <c r="E1330" t="str">
        <f>IF(VLOOKUP($A1330,Parts!$A:$AM,E$1,0)="X",V$2,"")</f>
        <v/>
      </c>
      <c r="F1330" t="str">
        <f>IF(VLOOKUP($A1330,Parts!$A:$AM,F$1,0)="X",W$2,"")</f>
        <v/>
      </c>
      <c r="G1330" t="str">
        <f>IF(VLOOKUP($A1330,Parts!$A:$AM,G$1,0)="X",X$2,"")</f>
        <v/>
      </c>
      <c r="H1330" t="str">
        <f>IF(VLOOKUP($A1330,Parts!$A:$AM,H$1,0)="X",Y$2,"")</f>
        <v xml:space="preserve">    MODULE
    { name = ModuleTagHabitable }
</v>
      </c>
      <c r="I1330" t="str">
        <f>IF(VLOOKUP($A1330,Parts!$A:$AM,I$1,0)="X",Z$2,"")</f>
        <v xml:space="preserve">    MODULE
    { name = ModuleTagHumanRated }
</v>
      </c>
      <c r="J1330" t="str">
        <f>IF(VLOOKUP($A1330,Parts!$A:$AM,J$1,0)="X",AA$2,"")</f>
        <v/>
      </c>
      <c r="K1330" t="str">
        <f>IF(VLOOKUP($A1330,Parts!$A:$AM,K$1,0)="X",AB$2,"")</f>
        <v/>
      </c>
      <c r="L1330" t="str">
        <f>IF(VLOOKUP($A1330,Parts!$A:$AM,L$1,0)="X",AC$2,"")</f>
        <v/>
      </c>
      <c r="M1330" t="str">
        <f>IF(VLOOKUP($A1330,Parts!$A:$AM,M$1,0)="X",AD$2,"")</f>
        <v/>
      </c>
      <c r="N1330" t="str">
        <f>IF(VLOOKUP($A1330,Parts!$A:$AM,N$1,0)="X",AE$2,"")</f>
        <v/>
      </c>
      <c r="O1330" t="str">
        <f>IF(VLOOKUP($A1330,Parts!$A:$AM,O$1,0)="X",AF$2,"")</f>
        <v/>
      </c>
      <c r="P1330" t="str">
        <f t="shared" si="21"/>
        <v xml:space="preserve">    MODULE
    { name = ModuleTagHabitable }
    MODULE
    { name = ModuleTagHumanRated }
</v>
      </c>
    </row>
    <row r="1331" spans="1:16" x14ac:dyDescent="0.25">
      <c r="A1331" t="str">
        <f>Table15[[#This Row],[Name]]</f>
        <v>bluedog_Delta2_RS27</v>
      </c>
      <c r="B1331" t="str">
        <f>IF(VLOOKUP($A1331,Parts!$A:$AM,B$1,0)="X",S$2,"")</f>
        <v/>
      </c>
      <c r="C1331" t="str">
        <f>IF(VLOOKUP($A1331,Parts!$A:$AM,C$1,0)="X",T$2,"")</f>
        <v/>
      </c>
      <c r="D1331" t="str">
        <f>IF(VLOOKUP($A1331,Parts!$A:$AM,D$1,0)="X",U$2,"")</f>
        <v/>
      </c>
      <c r="E1331" t="str">
        <f>IF(VLOOKUP($A1331,Parts!$A:$AM,E$1,0)="X",V$2,"")</f>
        <v/>
      </c>
      <c r="F1331" t="str">
        <f>IF(VLOOKUP($A1331,Parts!$A:$AM,F$1,0)="X",W$2,"")</f>
        <v xml:space="preserve">    MODULE
    { name = ModuleTagEngineLiquidTurbo }
</v>
      </c>
      <c r="G1331" t="str">
        <f>IF(VLOOKUP($A1331,Parts!$A:$AM,G$1,0)="X",X$2,"")</f>
        <v/>
      </c>
      <c r="H1331" t="str">
        <f>IF(VLOOKUP($A1331,Parts!$A:$AM,H$1,0)="X",Y$2,"")</f>
        <v/>
      </c>
      <c r="I1331" t="str">
        <f>IF(VLOOKUP($A1331,Parts!$A:$AM,I$1,0)="X",Z$2,"")</f>
        <v/>
      </c>
      <c r="J1331" t="str">
        <f>IF(VLOOKUP($A1331,Parts!$A:$AM,J$1,0)="X",AA$2,"")</f>
        <v/>
      </c>
      <c r="K1331" t="str">
        <f>IF(VLOOKUP($A1331,Parts!$A:$AM,K$1,0)="X",AB$2,"")</f>
        <v/>
      </c>
      <c r="L1331" t="str">
        <f>IF(VLOOKUP($A1331,Parts!$A:$AM,L$1,0)="X",AC$2,"")</f>
        <v/>
      </c>
      <c r="M1331" t="str">
        <f>IF(VLOOKUP($A1331,Parts!$A:$AM,M$1,0)="X",AD$2,"")</f>
        <v/>
      </c>
      <c r="N1331" t="str">
        <f>IF(VLOOKUP($A1331,Parts!$A:$AM,N$1,0)="X",AE$2,"")</f>
        <v/>
      </c>
      <c r="O1331" t="str">
        <f>IF(VLOOKUP($A1331,Parts!$A:$AM,O$1,0)="X",AF$2,"")</f>
        <v/>
      </c>
      <c r="P1331" t="str">
        <f t="shared" si="21"/>
        <v xml:space="preserve">    MODULE
    { name = ModuleTagEngineLiquidTurbo }
</v>
      </c>
    </row>
    <row r="1332" spans="1:16" x14ac:dyDescent="0.25">
      <c r="A1332" t="str">
        <f>Table15[[#This Row],[Name]]</f>
        <v>KW2mengineMaverickV</v>
      </c>
      <c r="B1332" t="str">
        <f>IF(VLOOKUP($A1332,Parts!$A:$AM,B$1,0)="X",S$2,"")</f>
        <v/>
      </c>
      <c r="C1332" t="str">
        <f>IF(VLOOKUP($A1332,Parts!$A:$AM,C$1,0)="X",T$2,"")</f>
        <v/>
      </c>
      <c r="D1332" t="str">
        <f>IF(VLOOKUP($A1332,Parts!$A:$AM,D$1,0)="X",U$2,"")</f>
        <v/>
      </c>
      <c r="E1332" t="str">
        <f>IF(VLOOKUP($A1332,Parts!$A:$AM,E$1,0)="X",V$2,"")</f>
        <v/>
      </c>
      <c r="F1332" t="str">
        <f>IF(VLOOKUP($A1332,Parts!$A:$AM,F$1,0)="X",W$2,"")</f>
        <v xml:space="preserve">    MODULE
    { name = ModuleTagEngineLiquidTurbo }
</v>
      </c>
      <c r="G1332" t="str">
        <f>IF(VLOOKUP($A1332,Parts!$A:$AM,G$1,0)="X",X$2,"")</f>
        <v/>
      </c>
      <c r="H1332" t="str">
        <f>IF(VLOOKUP($A1332,Parts!$A:$AM,H$1,0)="X",Y$2,"")</f>
        <v/>
      </c>
      <c r="I1332" t="str">
        <f>IF(VLOOKUP($A1332,Parts!$A:$AM,I$1,0)="X",Z$2,"")</f>
        <v/>
      </c>
      <c r="J1332" t="str">
        <f>IF(VLOOKUP($A1332,Parts!$A:$AM,J$1,0)="X",AA$2,"")</f>
        <v/>
      </c>
      <c r="K1332" t="str">
        <f>IF(VLOOKUP($A1332,Parts!$A:$AM,K$1,0)="X",AB$2,"")</f>
        <v/>
      </c>
      <c r="L1332" t="str">
        <f>IF(VLOOKUP($A1332,Parts!$A:$AM,L$1,0)="X",AC$2,"")</f>
        <v/>
      </c>
      <c r="M1332" t="str">
        <f>IF(VLOOKUP($A1332,Parts!$A:$AM,M$1,0)="X",AD$2,"")</f>
        <v/>
      </c>
      <c r="N1332" t="str">
        <f>IF(VLOOKUP($A1332,Parts!$A:$AM,N$1,0)="X",AE$2,"")</f>
        <v/>
      </c>
      <c r="O1332" t="str">
        <f>IF(VLOOKUP($A1332,Parts!$A:$AM,O$1,0)="X",AF$2,"")</f>
        <v/>
      </c>
      <c r="P1332" t="str">
        <f t="shared" si="21"/>
        <v xml:space="preserve">    MODULE
    { name = ModuleTagEngineLiquidTurbo }
</v>
      </c>
    </row>
    <row r="1333" spans="1:16" x14ac:dyDescent="0.25">
      <c r="A1333" t="str">
        <f>Table15[[#This Row],[Name]]</f>
        <v>GEM-46/Fixed-Ground</v>
      </c>
      <c r="B1333" t="str">
        <f>IF(VLOOKUP($A1333,Parts!$A:$AM,B$1,0)="X",S$2,"")</f>
        <v/>
      </c>
      <c r="C1333" t="str">
        <f>IF(VLOOKUP($A1333,Parts!$A:$AM,C$1,0)="X",T$2,"")</f>
        <v/>
      </c>
      <c r="D1333" t="str">
        <f>IF(VLOOKUP($A1333,Parts!$A:$AM,D$1,0)="X",U$2,"")</f>
        <v/>
      </c>
      <c r="E1333" t="str">
        <f>IF(VLOOKUP($A1333,Parts!$A:$AM,E$1,0)="X",V$2,"")</f>
        <v/>
      </c>
      <c r="F1333" t="str">
        <f>IF(VLOOKUP($A1333,Parts!$A:$AM,F$1,0)="X",W$2,"")</f>
        <v/>
      </c>
      <c r="G1333" t="str">
        <f>IF(VLOOKUP($A1333,Parts!$A:$AM,G$1,0)="X",X$2,"")</f>
        <v/>
      </c>
      <c r="H1333" t="str">
        <f>IF(VLOOKUP($A1333,Parts!$A:$AM,H$1,0)="X",Y$2,"")</f>
        <v/>
      </c>
      <c r="I1333" t="str">
        <f>IF(VLOOKUP($A1333,Parts!$A:$AM,I$1,0)="X",Z$2,"")</f>
        <v/>
      </c>
      <c r="J1333" t="str">
        <f>IF(VLOOKUP($A1333,Parts!$A:$AM,J$1,0)="X",AA$2,"")</f>
        <v/>
      </c>
      <c r="K1333" t="str">
        <f>IF(VLOOKUP($A1333,Parts!$A:$AM,K$1,0)="X",AB$2,"")</f>
        <v/>
      </c>
      <c r="L1333" t="str">
        <f>IF(VLOOKUP($A1333,Parts!$A:$AM,L$1,0)="X",AC$2,"")</f>
        <v/>
      </c>
      <c r="M1333" t="str">
        <f>IF(VLOOKUP($A1333,Parts!$A:$AM,M$1,0)="X",AD$2,"")</f>
        <v/>
      </c>
      <c r="N1333" t="str">
        <f>IF(VLOOKUP($A1333,Parts!$A:$AM,N$1,0)="X",AE$2,"")</f>
        <v/>
      </c>
      <c r="O1333" t="str">
        <f>IF(VLOOKUP($A1333,Parts!$A:$AM,O$1,0)="X",AF$2,"")</f>
        <v/>
      </c>
      <c r="P1333" t="str">
        <f t="shared" si="21"/>
        <v/>
      </c>
    </row>
    <row r="1334" spans="1:16" x14ac:dyDescent="0.25">
      <c r="A1334" t="str">
        <f>Table15[[#This Row],[Name]]</f>
        <v>GEM-46/TVC-Ground</v>
      </c>
      <c r="B1334" t="str">
        <f>IF(VLOOKUP($A1334,Parts!$A:$AM,B$1,0)="X",S$2,"")</f>
        <v/>
      </c>
      <c r="C1334" t="str">
        <f>IF(VLOOKUP($A1334,Parts!$A:$AM,C$1,0)="X",T$2,"")</f>
        <v/>
      </c>
      <c r="D1334" t="str">
        <f>IF(VLOOKUP($A1334,Parts!$A:$AM,D$1,0)="X",U$2,"")</f>
        <v/>
      </c>
      <c r="E1334" t="str">
        <f>IF(VLOOKUP($A1334,Parts!$A:$AM,E$1,0)="X",V$2,"")</f>
        <v/>
      </c>
      <c r="F1334" t="str">
        <f>IF(VLOOKUP($A1334,Parts!$A:$AM,F$1,0)="X",W$2,"")</f>
        <v/>
      </c>
      <c r="G1334" t="str">
        <f>IF(VLOOKUP($A1334,Parts!$A:$AM,G$1,0)="X",X$2,"")</f>
        <v/>
      </c>
      <c r="H1334" t="str">
        <f>IF(VLOOKUP($A1334,Parts!$A:$AM,H$1,0)="X",Y$2,"")</f>
        <v/>
      </c>
      <c r="I1334" t="str">
        <f>IF(VLOOKUP($A1334,Parts!$A:$AM,I$1,0)="X",Z$2,"")</f>
        <v/>
      </c>
      <c r="J1334" t="str">
        <f>IF(VLOOKUP($A1334,Parts!$A:$AM,J$1,0)="X",AA$2,"")</f>
        <v/>
      </c>
      <c r="K1334" t="str">
        <f>IF(VLOOKUP($A1334,Parts!$A:$AM,K$1,0)="X",AB$2,"")</f>
        <v/>
      </c>
      <c r="L1334" t="str">
        <f>IF(VLOOKUP($A1334,Parts!$A:$AM,L$1,0)="X",AC$2,"")</f>
        <v/>
      </c>
      <c r="M1334" t="str">
        <f>IF(VLOOKUP($A1334,Parts!$A:$AM,M$1,0)="X",AD$2,"")</f>
        <v/>
      </c>
      <c r="N1334" t="str">
        <f>IF(VLOOKUP($A1334,Parts!$A:$AM,N$1,0)="X",AE$2,"")</f>
        <v/>
      </c>
      <c r="O1334" t="str">
        <f>IF(VLOOKUP($A1334,Parts!$A:$AM,O$1,0)="X",AF$2,"")</f>
        <v/>
      </c>
      <c r="P1334" t="str">
        <f t="shared" si="21"/>
        <v/>
      </c>
    </row>
    <row r="1335" spans="1:16" x14ac:dyDescent="0.25">
      <c r="A1335" t="str">
        <f>Table15[[#This Row],[Name]]</f>
        <v>GEM-60/Fixed</v>
      </c>
      <c r="B1335" t="str">
        <f>IF(VLOOKUP($A1335,Parts!$A:$AM,B$1,0)="X",S$2,"")</f>
        <v/>
      </c>
      <c r="C1335" t="str">
        <f>IF(VLOOKUP($A1335,Parts!$A:$AM,C$1,0)="X",T$2,"")</f>
        <v/>
      </c>
      <c r="D1335" t="str">
        <f>IF(VLOOKUP($A1335,Parts!$A:$AM,D$1,0)="X",U$2,"")</f>
        <v/>
      </c>
      <c r="E1335" t="str">
        <f>IF(VLOOKUP($A1335,Parts!$A:$AM,E$1,0)="X",V$2,"")</f>
        <v/>
      </c>
      <c r="F1335" t="str">
        <f>IF(VLOOKUP($A1335,Parts!$A:$AM,F$1,0)="X",W$2,"")</f>
        <v/>
      </c>
      <c r="G1335" t="str">
        <f>IF(VLOOKUP($A1335,Parts!$A:$AM,G$1,0)="X",X$2,"")</f>
        <v/>
      </c>
      <c r="H1335" t="str">
        <f>IF(VLOOKUP($A1335,Parts!$A:$AM,H$1,0)="X",Y$2,"")</f>
        <v/>
      </c>
      <c r="I1335" t="str">
        <f>IF(VLOOKUP($A1335,Parts!$A:$AM,I$1,0)="X",Z$2,"")</f>
        <v/>
      </c>
      <c r="J1335" t="str">
        <f>IF(VLOOKUP($A1335,Parts!$A:$AM,J$1,0)="X",AA$2,"")</f>
        <v/>
      </c>
      <c r="K1335" t="str">
        <f>IF(VLOOKUP($A1335,Parts!$A:$AM,K$1,0)="X",AB$2,"")</f>
        <v/>
      </c>
      <c r="L1335" t="str">
        <f>IF(VLOOKUP($A1335,Parts!$A:$AM,L$1,0)="X",AC$2,"")</f>
        <v/>
      </c>
      <c r="M1335" t="str">
        <f>IF(VLOOKUP($A1335,Parts!$A:$AM,M$1,0)="X",AD$2,"")</f>
        <v/>
      </c>
      <c r="N1335" t="str">
        <f>IF(VLOOKUP($A1335,Parts!$A:$AM,N$1,0)="X",AE$2,"")</f>
        <v/>
      </c>
      <c r="O1335" t="str">
        <f>IF(VLOOKUP($A1335,Parts!$A:$AM,O$1,0)="X",AF$2,"")</f>
        <v/>
      </c>
      <c r="P1335" t="str">
        <f t="shared" si="21"/>
        <v/>
      </c>
    </row>
    <row r="1336" spans="1:16" x14ac:dyDescent="0.25">
      <c r="A1336" t="str">
        <f>Table15[[#This Row],[Name]]</f>
        <v>XKWFlatadapter991ax2</v>
      </c>
      <c r="B1336" t="str">
        <f>IF(VLOOKUP($A1336,Parts!$A:$AM,B$1,0)="X",S$2,"")</f>
        <v/>
      </c>
      <c r="C1336" t="str">
        <f>IF(VLOOKUP($A1336,Parts!$A:$AM,C$1,0)="X",T$2,"")</f>
        <v/>
      </c>
      <c r="D1336" t="str">
        <f>IF(VLOOKUP($A1336,Parts!$A:$AM,D$1,0)="X",U$2,"")</f>
        <v/>
      </c>
      <c r="E1336" t="str">
        <f>IF(VLOOKUP($A1336,Parts!$A:$AM,E$1,0)="X",V$2,"")</f>
        <v/>
      </c>
      <c r="F1336" t="str">
        <f>IF(VLOOKUP($A1336,Parts!$A:$AM,F$1,0)="X",W$2,"")</f>
        <v/>
      </c>
      <c r="G1336" t="str">
        <f>IF(VLOOKUP($A1336,Parts!$A:$AM,G$1,0)="X",X$2,"")</f>
        <v/>
      </c>
      <c r="H1336" t="str">
        <f>IF(VLOOKUP($A1336,Parts!$A:$AM,H$1,0)="X",Y$2,"")</f>
        <v/>
      </c>
      <c r="I1336" t="str">
        <f>IF(VLOOKUP($A1336,Parts!$A:$AM,I$1,0)="X",Z$2,"")</f>
        <v/>
      </c>
      <c r="J1336" t="str">
        <f>IF(VLOOKUP($A1336,Parts!$A:$AM,J$1,0)="X",AA$2,"")</f>
        <v/>
      </c>
      <c r="K1336" t="str">
        <f>IF(VLOOKUP($A1336,Parts!$A:$AM,K$1,0)="X",AB$2,"")</f>
        <v/>
      </c>
      <c r="L1336" t="str">
        <f>IF(VLOOKUP($A1336,Parts!$A:$AM,L$1,0)="X",AC$2,"")</f>
        <v/>
      </c>
      <c r="M1336" t="str">
        <f>IF(VLOOKUP($A1336,Parts!$A:$AM,M$1,0)="X",AD$2,"")</f>
        <v/>
      </c>
      <c r="N1336" t="str">
        <f>IF(VLOOKUP($A1336,Parts!$A:$AM,N$1,0)="X",AE$2,"")</f>
        <v/>
      </c>
      <c r="O1336" t="str">
        <f>IF(VLOOKUP($A1336,Parts!$A:$AM,O$1,0)="X",AF$2,"")</f>
        <v/>
      </c>
      <c r="P1336" t="str">
        <f t="shared" si="21"/>
        <v/>
      </c>
    </row>
    <row r="1337" spans="1:16" x14ac:dyDescent="0.25">
      <c r="A1337" t="str">
        <f>Table15[[#This Row],[Name]]</f>
        <v>XKWFlatadapter3x2</v>
      </c>
      <c r="B1337" t="str">
        <f>IF(VLOOKUP($A1337,Parts!$A:$AM,B$1,0)="X",S$2,"")</f>
        <v/>
      </c>
      <c r="C1337" t="str">
        <f>IF(VLOOKUP($A1337,Parts!$A:$AM,C$1,0)="X",T$2,"")</f>
        <v/>
      </c>
      <c r="D1337" t="str">
        <f>IF(VLOOKUP($A1337,Parts!$A:$AM,D$1,0)="X",U$2,"")</f>
        <v/>
      </c>
      <c r="E1337" t="str">
        <f>IF(VLOOKUP($A1337,Parts!$A:$AM,E$1,0)="X",V$2,"")</f>
        <v/>
      </c>
      <c r="F1337" t="str">
        <f>IF(VLOOKUP($A1337,Parts!$A:$AM,F$1,0)="X",W$2,"")</f>
        <v/>
      </c>
      <c r="G1337" t="str">
        <f>IF(VLOOKUP($A1337,Parts!$A:$AM,G$1,0)="X",X$2,"")</f>
        <v/>
      </c>
      <c r="H1337" t="str">
        <f>IF(VLOOKUP($A1337,Parts!$A:$AM,H$1,0)="X",Y$2,"")</f>
        <v/>
      </c>
      <c r="I1337" t="str">
        <f>IF(VLOOKUP($A1337,Parts!$A:$AM,I$1,0)="X",Z$2,"")</f>
        <v/>
      </c>
      <c r="J1337" t="str">
        <f>IF(VLOOKUP($A1337,Parts!$A:$AM,J$1,0)="X",AA$2,"")</f>
        <v/>
      </c>
      <c r="K1337" t="str">
        <f>IF(VLOOKUP($A1337,Parts!$A:$AM,K$1,0)="X",AB$2,"")</f>
        <v/>
      </c>
      <c r="L1337" t="str">
        <f>IF(VLOOKUP($A1337,Parts!$A:$AM,L$1,0)="X",AC$2,"")</f>
        <v/>
      </c>
      <c r="M1337" t="str">
        <f>IF(VLOOKUP($A1337,Parts!$A:$AM,M$1,0)="X",AD$2,"")</f>
        <v/>
      </c>
      <c r="N1337" t="str">
        <f>IF(VLOOKUP($A1337,Parts!$A:$AM,N$1,0)="X",AE$2,"")</f>
        <v/>
      </c>
      <c r="O1337" t="str">
        <f>IF(VLOOKUP($A1337,Parts!$A:$AM,O$1,0)="X",AF$2,"")</f>
        <v/>
      </c>
      <c r="P1337" t="str">
        <f t="shared" si="21"/>
        <v/>
      </c>
    </row>
    <row r="1338" spans="1:16" x14ac:dyDescent="0.25">
      <c r="A1338" t="str">
        <f>Table15[[#This Row],[Name]]</f>
        <v>xKWFlatadapter3x2SHIExxLD</v>
      </c>
      <c r="B1338" t="str">
        <f>IF(VLOOKUP($A1338,Parts!$A:$AM,B$1,0)="X",S$2,"")</f>
        <v/>
      </c>
      <c r="C1338" t="str">
        <f>IF(VLOOKUP($A1338,Parts!$A:$AM,C$1,0)="X",T$2,"")</f>
        <v/>
      </c>
      <c r="D1338" t="str">
        <f>IF(VLOOKUP($A1338,Parts!$A:$AM,D$1,0)="X",U$2,"")</f>
        <v/>
      </c>
      <c r="E1338" t="str">
        <f>IF(VLOOKUP($A1338,Parts!$A:$AM,E$1,0)="X",V$2,"")</f>
        <v/>
      </c>
      <c r="F1338" t="str">
        <f>IF(VLOOKUP($A1338,Parts!$A:$AM,F$1,0)="X",W$2,"")</f>
        <v/>
      </c>
      <c r="G1338" t="str">
        <f>IF(VLOOKUP($A1338,Parts!$A:$AM,G$1,0)="X",X$2,"")</f>
        <v/>
      </c>
      <c r="H1338" t="str">
        <f>IF(VLOOKUP($A1338,Parts!$A:$AM,H$1,0)="X",Y$2,"")</f>
        <v/>
      </c>
      <c r="I1338" t="str">
        <f>IF(VLOOKUP($A1338,Parts!$A:$AM,I$1,0)="X",Z$2,"")</f>
        <v/>
      </c>
      <c r="J1338" t="str">
        <f>IF(VLOOKUP($A1338,Parts!$A:$AM,J$1,0)="X",AA$2,"")</f>
        <v/>
      </c>
      <c r="K1338" t="str">
        <f>IF(VLOOKUP($A1338,Parts!$A:$AM,K$1,0)="X",AB$2,"")</f>
        <v/>
      </c>
      <c r="L1338" t="str">
        <f>IF(VLOOKUP($A1338,Parts!$A:$AM,L$1,0)="X",AC$2,"")</f>
        <v/>
      </c>
      <c r="M1338" t="str">
        <f>IF(VLOOKUP($A1338,Parts!$A:$AM,M$1,0)="X",AD$2,"")</f>
        <v/>
      </c>
      <c r="N1338" t="str">
        <f>IF(VLOOKUP($A1338,Parts!$A:$AM,N$1,0)="X",AE$2,"")</f>
        <v/>
      </c>
      <c r="O1338" t="str">
        <f>IF(VLOOKUP($A1338,Parts!$A:$AM,O$1,0)="X",AF$2,"")</f>
        <v/>
      </c>
      <c r="P1338" t="str">
        <f t="shared" si="21"/>
        <v/>
      </c>
    </row>
    <row r="1339" spans="1:16" x14ac:dyDescent="0.25">
      <c r="A1339" t="str">
        <f>Table15[[#This Row],[Name]]</f>
        <v>1x3SPanels</v>
      </c>
      <c r="B1339" t="str">
        <f>IF(VLOOKUP($A1339,Parts!$A:$AM,B$1,0)="X",S$2,"")</f>
        <v/>
      </c>
      <c r="C1339" t="str">
        <f>IF(VLOOKUP($A1339,Parts!$A:$AM,C$1,0)="X",T$2,"")</f>
        <v/>
      </c>
      <c r="D1339" t="str">
        <f>IF(VLOOKUP($A1339,Parts!$A:$AM,D$1,0)="X",U$2,"")</f>
        <v/>
      </c>
      <c r="E1339" t="str">
        <f>IF(VLOOKUP($A1339,Parts!$A:$AM,E$1,0)="X",V$2,"")</f>
        <v/>
      </c>
      <c r="F1339" t="str">
        <f>IF(VLOOKUP($A1339,Parts!$A:$AM,F$1,0)="X",W$2,"")</f>
        <v/>
      </c>
      <c r="G1339" t="str">
        <f>IF(VLOOKUP($A1339,Parts!$A:$AM,G$1,0)="X",X$2,"")</f>
        <v/>
      </c>
      <c r="H1339" t="str">
        <f>IF(VLOOKUP($A1339,Parts!$A:$AM,H$1,0)="X",Y$2,"")</f>
        <v/>
      </c>
      <c r="I1339" t="str">
        <f>IF(VLOOKUP($A1339,Parts!$A:$AM,I$1,0)="X",Z$2,"")</f>
        <v/>
      </c>
      <c r="J1339" t="str">
        <f>IF(VLOOKUP($A1339,Parts!$A:$AM,J$1,0)="X",AA$2,"")</f>
        <v/>
      </c>
      <c r="K1339" t="str">
        <f>IF(VLOOKUP($A1339,Parts!$A:$AM,K$1,0)="X",AB$2,"")</f>
        <v/>
      </c>
      <c r="L1339" t="str">
        <f>IF(VLOOKUP($A1339,Parts!$A:$AM,L$1,0)="X",AC$2,"")</f>
        <v/>
      </c>
      <c r="M1339" t="str">
        <f>IF(VLOOKUP($A1339,Parts!$A:$AM,M$1,0)="X",AD$2,"")</f>
        <v/>
      </c>
      <c r="N1339" t="str">
        <f>IF(VLOOKUP($A1339,Parts!$A:$AM,N$1,0)="X",AE$2,"")</f>
        <v/>
      </c>
      <c r="O1339" t="str">
        <f>IF(VLOOKUP($A1339,Parts!$A:$AM,O$1,0)="X",AF$2,"")</f>
        <v/>
      </c>
      <c r="P1339" t="str">
        <f t="shared" si="21"/>
        <v/>
      </c>
    </row>
    <row r="1340" spans="1:16" x14ac:dyDescent="0.25">
      <c r="A1340" t="str">
        <f>Table15[[#This Row],[Name]]</f>
        <v>RealISRU_HaberBoschProcess</v>
      </c>
      <c r="B1340" t="str">
        <f>IF(VLOOKUP($A1340,Parts!$A:$AM,B$1,0)="X",S$2,"")</f>
        <v/>
      </c>
      <c r="C1340" t="str">
        <f>IF(VLOOKUP($A1340,Parts!$A:$AM,C$1,0)="X",T$2,"")</f>
        <v/>
      </c>
      <c r="D1340" t="str">
        <f>IF(VLOOKUP($A1340,Parts!$A:$AM,D$1,0)="X",U$2,"")</f>
        <v/>
      </c>
      <c r="E1340" t="str">
        <f>IF(VLOOKUP($A1340,Parts!$A:$AM,E$1,0)="X",V$2,"")</f>
        <v/>
      </c>
      <c r="F1340" t="str">
        <f>IF(VLOOKUP($A1340,Parts!$A:$AM,F$1,0)="X",W$2,"")</f>
        <v/>
      </c>
      <c r="G1340" t="str">
        <f>IF(VLOOKUP($A1340,Parts!$A:$AM,G$1,0)="X",X$2,"")</f>
        <v/>
      </c>
      <c r="H1340" t="str">
        <f>IF(VLOOKUP($A1340,Parts!$A:$AM,H$1,0)="X",Y$2,"")</f>
        <v/>
      </c>
      <c r="I1340" t="str">
        <f>IF(VLOOKUP($A1340,Parts!$A:$AM,I$1,0)="X",Z$2,"")</f>
        <v/>
      </c>
      <c r="J1340" t="str">
        <f>IF(VLOOKUP($A1340,Parts!$A:$AM,J$1,0)="X",AA$2,"")</f>
        <v/>
      </c>
      <c r="K1340" t="str">
        <f>IF(VLOOKUP($A1340,Parts!$A:$AM,K$1,0)="X",AB$2,"")</f>
        <v/>
      </c>
      <c r="L1340" t="str">
        <f>IF(VLOOKUP($A1340,Parts!$A:$AM,L$1,0)="X",AC$2,"")</f>
        <v/>
      </c>
      <c r="M1340" t="str">
        <f>IF(VLOOKUP($A1340,Parts!$A:$AM,M$1,0)="X",AD$2,"")</f>
        <v/>
      </c>
      <c r="N1340" t="str">
        <f>IF(VLOOKUP($A1340,Parts!$A:$AM,N$1,0)="X",AE$2,"")</f>
        <v/>
      </c>
      <c r="O1340" t="str">
        <f>IF(VLOOKUP($A1340,Parts!$A:$AM,O$1,0)="X",AF$2,"")</f>
        <v/>
      </c>
      <c r="P1340" t="str">
        <f t="shared" si="21"/>
        <v/>
      </c>
    </row>
    <row r="1341" spans="1:16" x14ac:dyDescent="0.25">
      <c r="A1341" t="str">
        <f>Table15[[#This Row],[Name]]</f>
        <v>RealISRU_Hex_HaberBosch</v>
      </c>
      <c r="B1341" t="str">
        <f>IF(VLOOKUP($A1341,Parts!$A:$AM,B$1,0)="X",S$2,"")</f>
        <v/>
      </c>
      <c r="C1341" t="str">
        <f>IF(VLOOKUP($A1341,Parts!$A:$AM,C$1,0)="X",T$2,"")</f>
        <v/>
      </c>
      <c r="D1341" t="str">
        <f>IF(VLOOKUP($A1341,Parts!$A:$AM,D$1,0)="X",U$2,"")</f>
        <v/>
      </c>
      <c r="E1341" t="str">
        <f>IF(VLOOKUP($A1341,Parts!$A:$AM,E$1,0)="X",V$2,"")</f>
        <v/>
      </c>
      <c r="F1341" t="str">
        <f>IF(VLOOKUP($A1341,Parts!$A:$AM,F$1,0)="X",W$2,"")</f>
        <v/>
      </c>
      <c r="G1341" t="str">
        <f>IF(VLOOKUP($A1341,Parts!$A:$AM,G$1,0)="X",X$2,"")</f>
        <v/>
      </c>
      <c r="H1341" t="str">
        <f>IF(VLOOKUP($A1341,Parts!$A:$AM,H$1,0)="X",Y$2,"")</f>
        <v/>
      </c>
      <c r="I1341" t="str">
        <f>IF(VLOOKUP($A1341,Parts!$A:$AM,I$1,0)="X",Z$2,"")</f>
        <v/>
      </c>
      <c r="J1341" t="str">
        <f>IF(VLOOKUP($A1341,Parts!$A:$AM,J$1,0)="X",AA$2,"")</f>
        <v/>
      </c>
      <c r="K1341" t="str">
        <f>IF(VLOOKUP($A1341,Parts!$A:$AM,K$1,0)="X",AB$2,"")</f>
        <v/>
      </c>
      <c r="L1341" t="str">
        <f>IF(VLOOKUP($A1341,Parts!$A:$AM,L$1,0)="X",AC$2,"")</f>
        <v/>
      </c>
      <c r="M1341" t="str">
        <f>IF(VLOOKUP($A1341,Parts!$A:$AM,M$1,0)="X",AD$2,"")</f>
        <v/>
      </c>
      <c r="N1341" t="str">
        <f>IF(VLOOKUP($A1341,Parts!$A:$AM,N$1,0)="X",AE$2,"")</f>
        <v/>
      </c>
      <c r="O1341" t="str">
        <f>IF(VLOOKUP($A1341,Parts!$A:$AM,O$1,0)="X",AF$2,"")</f>
        <v/>
      </c>
      <c r="P1341" t="str">
        <f t="shared" si="21"/>
        <v/>
      </c>
    </row>
    <row r="1342" spans="1:16" x14ac:dyDescent="0.25">
      <c r="A1342" t="str">
        <f>Table15[[#This Row],[Name]]</f>
        <v>mm_shield2</v>
      </c>
      <c r="B1342" t="str">
        <f>IF(VLOOKUP($A1342,Parts!$A:$AM,B$1,0)="X",S$2,"")</f>
        <v/>
      </c>
      <c r="C1342" t="str">
        <f>IF(VLOOKUP($A1342,Parts!$A:$AM,C$1,0)="X",T$2,"")</f>
        <v/>
      </c>
      <c r="D1342" t="str">
        <f>IF(VLOOKUP($A1342,Parts!$A:$AM,D$1,0)="X",U$2,"")</f>
        <v/>
      </c>
      <c r="E1342" t="str">
        <f>IF(VLOOKUP($A1342,Parts!$A:$AM,E$1,0)="X",V$2,"")</f>
        <v/>
      </c>
      <c r="F1342" t="str">
        <f>IF(VLOOKUP($A1342,Parts!$A:$AM,F$1,0)="X",W$2,"")</f>
        <v/>
      </c>
      <c r="G1342" t="str">
        <f>IF(VLOOKUP($A1342,Parts!$A:$AM,G$1,0)="X",X$2,"")</f>
        <v/>
      </c>
      <c r="H1342" t="str">
        <f>IF(VLOOKUP($A1342,Parts!$A:$AM,H$1,0)="X",Y$2,"")</f>
        <v/>
      </c>
      <c r="I1342" t="str">
        <f>IF(VLOOKUP($A1342,Parts!$A:$AM,I$1,0)="X",Z$2,"")</f>
        <v/>
      </c>
      <c r="J1342" t="str">
        <f>IF(VLOOKUP($A1342,Parts!$A:$AM,J$1,0)="X",AA$2,"")</f>
        <v/>
      </c>
      <c r="K1342" t="str">
        <f>IF(VLOOKUP($A1342,Parts!$A:$AM,K$1,0)="X",AB$2,"")</f>
        <v/>
      </c>
      <c r="L1342" t="str">
        <f>IF(VLOOKUP($A1342,Parts!$A:$AM,L$1,0)="X",AC$2,"")</f>
        <v/>
      </c>
      <c r="M1342" t="str">
        <f>IF(VLOOKUP($A1342,Parts!$A:$AM,M$1,0)="X",AD$2,"")</f>
        <v/>
      </c>
      <c r="N1342" t="str">
        <f>IF(VLOOKUP($A1342,Parts!$A:$AM,N$1,0)="X",AE$2,"")</f>
        <v/>
      </c>
      <c r="O1342" t="str">
        <f>IF(VLOOKUP($A1342,Parts!$A:$AM,O$1,0)="X",AF$2,"")</f>
        <v/>
      </c>
      <c r="P1342" t="str">
        <f t="shared" si="21"/>
        <v/>
      </c>
    </row>
    <row r="1343" spans="1:16" x14ac:dyDescent="0.25">
      <c r="A1343" t="str">
        <f>Table15[[#This Row],[Name]]</f>
        <v>hydrogen-radial-25-1</v>
      </c>
      <c r="B1343" t="str">
        <f>IF(VLOOKUP($A1343,Parts!$A:$AM,B$1,0)="X",S$2,"")</f>
        <v/>
      </c>
      <c r="C1343" t="str">
        <f>IF(VLOOKUP($A1343,Parts!$A:$AM,C$1,0)="X",T$2,"")</f>
        <v/>
      </c>
      <c r="D1343" t="str">
        <f>IF(VLOOKUP($A1343,Parts!$A:$AM,D$1,0)="X",U$2,"")</f>
        <v/>
      </c>
      <c r="E1343" t="str">
        <f>IF(VLOOKUP($A1343,Parts!$A:$AM,E$1,0)="X",V$2,"")</f>
        <v/>
      </c>
      <c r="F1343" t="str">
        <f>IF(VLOOKUP($A1343,Parts!$A:$AM,F$1,0)="X",W$2,"")</f>
        <v/>
      </c>
      <c r="G1343" t="str">
        <f>IF(VLOOKUP($A1343,Parts!$A:$AM,G$1,0)="X",X$2,"")</f>
        <v/>
      </c>
      <c r="H1343" t="str">
        <f>IF(VLOOKUP($A1343,Parts!$A:$AM,H$1,0)="X",Y$2,"")</f>
        <v/>
      </c>
      <c r="I1343" t="str">
        <f>IF(VLOOKUP($A1343,Parts!$A:$AM,I$1,0)="X",Z$2,"")</f>
        <v/>
      </c>
      <c r="J1343" t="str">
        <f>IF(VLOOKUP($A1343,Parts!$A:$AM,J$1,0)="X",AA$2,"")</f>
        <v/>
      </c>
      <c r="K1343" t="str">
        <f>IF(VLOOKUP($A1343,Parts!$A:$AM,K$1,0)="X",AB$2,"")</f>
        <v/>
      </c>
      <c r="L1343" t="str">
        <f>IF(VLOOKUP($A1343,Parts!$A:$AM,L$1,0)="X",AC$2,"")</f>
        <v/>
      </c>
      <c r="M1343" t="str">
        <f>IF(VLOOKUP($A1343,Parts!$A:$AM,M$1,0)="X",AD$2,"")</f>
        <v/>
      </c>
      <c r="N1343" t="str">
        <f>IF(VLOOKUP($A1343,Parts!$A:$AM,N$1,0)="X",AE$2,"")</f>
        <v/>
      </c>
      <c r="O1343" t="str">
        <f>IF(VLOOKUP($A1343,Parts!$A:$AM,O$1,0)="X",AF$2,"")</f>
        <v/>
      </c>
      <c r="P1343" t="str">
        <f t="shared" si="21"/>
        <v/>
      </c>
    </row>
    <row r="1344" spans="1:16" x14ac:dyDescent="0.25">
      <c r="A1344" t="str">
        <f>Table15[[#This Row],[Name]]</f>
        <v>hydrogen-radial-125-1</v>
      </c>
      <c r="B1344" t="str">
        <f>IF(VLOOKUP($A1344,Parts!$A:$AM,B$1,0)="X",S$2,"")</f>
        <v/>
      </c>
      <c r="C1344" t="str">
        <f>IF(VLOOKUP($A1344,Parts!$A:$AM,C$1,0)="X",T$2,"")</f>
        <v/>
      </c>
      <c r="D1344" t="str">
        <f>IF(VLOOKUP($A1344,Parts!$A:$AM,D$1,0)="X",U$2,"")</f>
        <v/>
      </c>
      <c r="E1344" t="str">
        <f>IF(VLOOKUP($A1344,Parts!$A:$AM,E$1,0)="X",V$2,"")</f>
        <v/>
      </c>
      <c r="F1344" t="str">
        <f>IF(VLOOKUP($A1344,Parts!$A:$AM,F$1,0)="X",W$2,"")</f>
        <v/>
      </c>
      <c r="G1344" t="str">
        <f>IF(VLOOKUP($A1344,Parts!$A:$AM,G$1,0)="X",X$2,"")</f>
        <v/>
      </c>
      <c r="H1344" t="str">
        <f>IF(VLOOKUP($A1344,Parts!$A:$AM,H$1,0)="X",Y$2,"")</f>
        <v/>
      </c>
      <c r="I1344" t="str">
        <f>IF(VLOOKUP($A1344,Parts!$A:$AM,I$1,0)="X",Z$2,"")</f>
        <v/>
      </c>
      <c r="J1344" t="str">
        <f>IF(VLOOKUP($A1344,Parts!$A:$AM,J$1,0)="X",AA$2,"")</f>
        <v/>
      </c>
      <c r="K1344" t="str">
        <f>IF(VLOOKUP($A1344,Parts!$A:$AM,K$1,0)="X",AB$2,"")</f>
        <v/>
      </c>
      <c r="L1344" t="str">
        <f>IF(VLOOKUP($A1344,Parts!$A:$AM,L$1,0)="X",AC$2,"")</f>
        <v/>
      </c>
      <c r="M1344" t="str">
        <f>IF(VLOOKUP($A1344,Parts!$A:$AM,M$1,0)="X",AD$2,"")</f>
        <v/>
      </c>
      <c r="N1344" t="str">
        <f>IF(VLOOKUP($A1344,Parts!$A:$AM,N$1,0)="X",AE$2,"")</f>
        <v/>
      </c>
      <c r="O1344" t="str">
        <f>IF(VLOOKUP($A1344,Parts!$A:$AM,O$1,0)="X",AF$2,"")</f>
        <v/>
      </c>
      <c r="P1344" t="str">
        <f t="shared" si="21"/>
        <v/>
      </c>
    </row>
    <row r="1345" spans="1:16" x14ac:dyDescent="0.25">
      <c r="A1345" t="str">
        <f>Table15[[#This Row],[Name]]</f>
        <v>hydrogen-radial-375-1</v>
      </c>
      <c r="B1345" t="str">
        <f>IF(VLOOKUP($A1345,Parts!$A:$AM,B$1,0)="X",S$2,"")</f>
        <v/>
      </c>
      <c r="C1345" t="str">
        <f>IF(VLOOKUP($A1345,Parts!$A:$AM,C$1,0)="X",T$2,"")</f>
        <v/>
      </c>
      <c r="D1345" t="str">
        <f>IF(VLOOKUP($A1345,Parts!$A:$AM,D$1,0)="X",U$2,"")</f>
        <v/>
      </c>
      <c r="E1345" t="str">
        <f>IF(VLOOKUP($A1345,Parts!$A:$AM,E$1,0)="X",V$2,"")</f>
        <v/>
      </c>
      <c r="F1345" t="str">
        <f>IF(VLOOKUP($A1345,Parts!$A:$AM,F$1,0)="X",W$2,"")</f>
        <v/>
      </c>
      <c r="G1345" t="str">
        <f>IF(VLOOKUP($A1345,Parts!$A:$AM,G$1,0)="X",X$2,"")</f>
        <v/>
      </c>
      <c r="H1345" t="str">
        <f>IF(VLOOKUP($A1345,Parts!$A:$AM,H$1,0)="X",Y$2,"")</f>
        <v/>
      </c>
      <c r="I1345" t="str">
        <f>IF(VLOOKUP($A1345,Parts!$A:$AM,I$1,0)="X",Z$2,"")</f>
        <v/>
      </c>
      <c r="J1345" t="str">
        <f>IF(VLOOKUP($A1345,Parts!$A:$AM,J$1,0)="X",AA$2,"")</f>
        <v/>
      </c>
      <c r="K1345" t="str">
        <f>IF(VLOOKUP($A1345,Parts!$A:$AM,K$1,0)="X",AB$2,"")</f>
        <v/>
      </c>
      <c r="L1345" t="str">
        <f>IF(VLOOKUP($A1345,Parts!$A:$AM,L$1,0)="X",AC$2,"")</f>
        <v/>
      </c>
      <c r="M1345" t="str">
        <f>IF(VLOOKUP($A1345,Parts!$A:$AM,M$1,0)="X",AD$2,"")</f>
        <v/>
      </c>
      <c r="N1345" t="str">
        <f>IF(VLOOKUP($A1345,Parts!$A:$AM,N$1,0)="X",AE$2,"")</f>
        <v/>
      </c>
      <c r="O1345" t="str">
        <f>IF(VLOOKUP($A1345,Parts!$A:$AM,O$1,0)="X",AF$2,"")</f>
        <v/>
      </c>
      <c r="P1345" t="str">
        <f t="shared" si="21"/>
        <v/>
      </c>
    </row>
    <row r="1346" spans="1:16" x14ac:dyDescent="0.25">
      <c r="A1346" t="str">
        <f>Table15[[#This Row],[Name]]</f>
        <v>HeatShield0</v>
      </c>
      <c r="B1346" t="str">
        <f>IF(VLOOKUP($A1346,Parts!$A:$AM,B$1,0)="X",S$2,"")</f>
        <v/>
      </c>
      <c r="C1346" t="str">
        <f>IF(VLOOKUP($A1346,Parts!$A:$AM,C$1,0)="X",T$2,"")</f>
        <v/>
      </c>
      <c r="D1346" t="str">
        <f>IF(VLOOKUP($A1346,Parts!$A:$AM,D$1,0)="X",U$2,"")</f>
        <v/>
      </c>
      <c r="E1346" t="str">
        <f>IF(VLOOKUP($A1346,Parts!$A:$AM,E$1,0)="X",V$2,"")</f>
        <v/>
      </c>
      <c r="F1346" t="str">
        <f>IF(VLOOKUP($A1346,Parts!$A:$AM,F$1,0)="X",W$2,"")</f>
        <v/>
      </c>
      <c r="G1346" t="str">
        <f>IF(VLOOKUP($A1346,Parts!$A:$AM,G$1,0)="X",X$2,"")</f>
        <v/>
      </c>
      <c r="H1346" t="str">
        <f>IF(VLOOKUP($A1346,Parts!$A:$AM,H$1,0)="X",Y$2,"")</f>
        <v/>
      </c>
      <c r="I1346" t="str">
        <f>IF(VLOOKUP($A1346,Parts!$A:$AM,I$1,0)="X",Z$2,"")</f>
        <v/>
      </c>
      <c r="J1346" t="str">
        <f>IF(VLOOKUP($A1346,Parts!$A:$AM,J$1,0)="X",AA$2,"")</f>
        <v/>
      </c>
      <c r="K1346" t="str">
        <f>IF(VLOOKUP($A1346,Parts!$A:$AM,K$1,0)="X",AB$2,"")</f>
        <v/>
      </c>
      <c r="L1346" t="str">
        <f>IF(VLOOKUP($A1346,Parts!$A:$AM,L$1,0)="X",AC$2,"")</f>
        <v xml:space="preserve">    MODULE
    { name = ModuleTagReentry }
</v>
      </c>
      <c r="M1346" t="str">
        <f>IF(VLOOKUP($A1346,Parts!$A:$AM,M$1,0)="X",AD$2,"")</f>
        <v/>
      </c>
      <c r="N1346" t="str">
        <f>IF(VLOOKUP($A1346,Parts!$A:$AM,N$1,0)="X",AE$2,"")</f>
        <v/>
      </c>
      <c r="O1346" t="str">
        <f>IF(VLOOKUP($A1346,Parts!$A:$AM,O$1,0)="X",AF$2,"")</f>
        <v/>
      </c>
      <c r="P1346" t="str">
        <f t="shared" si="21"/>
        <v xml:space="preserve">    MODULE
    { name = ModuleTagReentry }
</v>
      </c>
    </row>
    <row r="1347" spans="1:16" x14ac:dyDescent="0.25">
      <c r="A1347" t="str">
        <f>Table15[[#This Row],[Name]]</f>
        <v>InflatableHeatShield</v>
      </c>
      <c r="B1347" t="str">
        <f>IF(VLOOKUP($A1347,Parts!$A:$AM,B$1,0)="X",S$2,"")</f>
        <v/>
      </c>
      <c r="C1347" t="str">
        <f>IF(VLOOKUP($A1347,Parts!$A:$AM,C$1,0)="X",T$2,"")</f>
        <v/>
      </c>
      <c r="D1347" t="str">
        <f>IF(VLOOKUP($A1347,Parts!$A:$AM,D$1,0)="X",U$2,"")</f>
        <v/>
      </c>
      <c r="E1347" t="str">
        <f>IF(VLOOKUP($A1347,Parts!$A:$AM,E$1,0)="X",V$2,"")</f>
        <v/>
      </c>
      <c r="F1347" t="str">
        <f>IF(VLOOKUP($A1347,Parts!$A:$AM,F$1,0)="X",W$2,"")</f>
        <v/>
      </c>
      <c r="G1347" t="str">
        <f>IF(VLOOKUP($A1347,Parts!$A:$AM,G$1,0)="X",X$2,"")</f>
        <v/>
      </c>
      <c r="H1347" t="str">
        <f>IF(VLOOKUP($A1347,Parts!$A:$AM,H$1,0)="X",Y$2,"")</f>
        <v/>
      </c>
      <c r="I1347" t="str">
        <f>IF(VLOOKUP($A1347,Parts!$A:$AM,I$1,0)="X",Z$2,"")</f>
        <v/>
      </c>
      <c r="J1347" t="str">
        <f>IF(VLOOKUP($A1347,Parts!$A:$AM,J$1,0)="X",AA$2,"")</f>
        <v/>
      </c>
      <c r="K1347" t="str">
        <f>IF(VLOOKUP($A1347,Parts!$A:$AM,K$1,0)="X",AB$2,"")</f>
        <v/>
      </c>
      <c r="L1347" t="str">
        <f>IF(VLOOKUP($A1347,Parts!$A:$AM,L$1,0)="X",AC$2,"")</f>
        <v/>
      </c>
      <c r="M1347" t="str">
        <f>IF(VLOOKUP($A1347,Parts!$A:$AM,M$1,0)="X",AD$2,"")</f>
        <v/>
      </c>
      <c r="N1347" t="str">
        <f>IF(VLOOKUP($A1347,Parts!$A:$AM,N$1,0)="X",AE$2,"")</f>
        <v/>
      </c>
      <c r="O1347" t="str">
        <f>IF(VLOOKUP($A1347,Parts!$A:$AM,O$1,0)="X",AF$2,"")</f>
        <v/>
      </c>
      <c r="P1347" t="str">
        <f t="shared" ref="P1347:P1410" si="22">B1347&amp;C1347&amp;D1347&amp;E1347&amp;F1347&amp;G1347&amp;H1347&amp;I1347&amp;J1347&amp;K1347&amp;L1347&amp;M1347&amp;N1347&amp;O1347</f>
        <v/>
      </c>
    </row>
    <row r="1348" spans="1:16" x14ac:dyDescent="0.25">
      <c r="A1348" t="str">
        <f>Table15[[#This Row],[Name]]</f>
        <v>Heatshield-10M</v>
      </c>
      <c r="B1348" t="str">
        <f>IF(VLOOKUP($A1348,Parts!$A:$AM,B$1,0)="X",S$2,"")</f>
        <v/>
      </c>
      <c r="C1348" t="str">
        <f>IF(VLOOKUP($A1348,Parts!$A:$AM,C$1,0)="X",T$2,"")</f>
        <v/>
      </c>
      <c r="D1348" t="str">
        <f>IF(VLOOKUP($A1348,Parts!$A:$AM,D$1,0)="X",U$2,"")</f>
        <v/>
      </c>
      <c r="E1348" t="str">
        <f>IF(VLOOKUP($A1348,Parts!$A:$AM,E$1,0)="X",V$2,"")</f>
        <v/>
      </c>
      <c r="F1348" t="str">
        <f>IF(VLOOKUP($A1348,Parts!$A:$AM,F$1,0)="X",W$2,"")</f>
        <v/>
      </c>
      <c r="G1348" t="str">
        <f>IF(VLOOKUP($A1348,Parts!$A:$AM,G$1,0)="X",X$2,"")</f>
        <v/>
      </c>
      <c r="H1348" t="str">
        <f>IF(VLOOKUP($A1348,Parts!$A:$AM,H$1,0)="X",Y$2,"")</f>
        <v/>
      </c>
      <c r="I1348" t="str">
        <f>IF(VLOOKUP($A1348,Parts!$A:$AM,I$1,0)="X",Z$2,"")</f>
        <v/>
      </c>
      <c r="J1348" t="str">
        <f>IF(VLOOKUP($A1348,Parts!$A:$AM,J$1,0)="X",AA$2,"")</f>
        <v/>
      </c>
      <c r="K1348" t="str">
        <f>IF(VLOOKUP($A1348,Parts!$A:$AM,K$1,0)="X",AB$2,"")</f>
        <v/>
      </c>
      <c r="L1348" t="str">
        <f>IF(VLOOKUP($A1348,Parts!$A:$AM,L$1,0)="X",AC$2,"")</f>
        <v xml:space="preserve">    MODULE
    { name = ModuleTagReentry }
</v>
      </c>
      <c r="M1348" t="str">
        <f>IF(VLOOKUP($A1348,Parts!$A:$AM,M$1,0)="X",AD$2,"")</f>
        <v/>
      </c>
      <c r="N1348" t="str">
        <f>IF(VLOOKUP($A1348,Parts!$A:$AM,N$1,0)="X",AE$2,"")</f>
        <v/>
      </c>
      <c r="O1348" t="str">
        <f>IF(VLOOKUP($A1348,Parts!$A:$AM,O$1,0)="X",AF$2,"")</f>
        <v/>
      </c>
      <c r="P1348" t="str">
        <f t="shared" si="22"/>
        <v xml:space="preserve">    MODULE
    { name = ModuleTagReentry }
</v>
      </c>
    </row>
    <row r="1349" spans="1:16" x14ac:dyDescent="0.25">
      <c r="A1349" t="str">
        <f>Table15[[#This Row],[Name]]</f>
        <v>Heatshield1m</v>
      </c>
      <c r="B1349" t="str">
        <f>IF(VLOOKUP($A1349,Parts!$A:$AM,B$1,0)="X",S$2,"")</f>
        <v/>
      </c>
      <c r="C1349" t="str">
        <f>IF(VLOOKUP($A1349,Parts!$A:$AM,C$1,0)="X",T$2,"")</f>
        <v/>
      </c>
      <c r="D1349" t="str">
        <f>IF(VLOOKUP($A1349,Parts!$A:$AM,D$1,0)="X",U$2,"")</f>
        <v/>
      </c>
      <c r="E1349" t="str">
        <f>IF(VLOOKUP($A1349,Parts!$A:$AM,E$1,0)="X",V$2,"")</f>
        <v/>
      </c>
      <c r="F1349" t="str">
        <f>IF(VLOOKUP($A1349,Parts!$A:$AM,F$1,0)="X",W$2,"")</f>
        <v/>
      </c>
      <c r="G1349" t="str">
        <f>IF(VLOOKUP($A1349,Parts!$A:$AM,G$1,0)="X",X$2,"")</f>
        <v/>
      </c>
      <c r="H1349" t="str">
        <f>IF(VLOOKUP($A1349,Parts!$A:$AM,H$1,0)="X",Y$2,"")</f>
        <v/>
      </c>
      <c r="I1349" t="str">
        <f>IF(VLOOKUP($A1349,Parts!$A:$AM,I$1,0)="X",Z$2,"")</f>
        <v/>
      </c>
      <c r="J1349" t="str">
        <f>IF(VLOOKUP($A1349,Parts!$A:$AM,J$1,0)="X",AA$2,"")</f>
        <v/>
      </c>
      <c r="K1349" t="str">
        <f>IF(VLOOKUP($A1349,Parts!$A:$AM,K$1,0)="X",AB$2,"")</f>
        <v/>
      </c>
      <c r="L1349" t="str">
        <f>IF(VLOOKUP($A1349,Parts!$A:$AM,L$1,0)="X",AC$2,"")</f>
        <v xml:space="preserve">    MODULE
    { name = ModuleTagReentry }
</v>
      </c>
      <c r="M1349" t="str">
        <f>IF(VLOOKUP($A1349,Parts!$A:$AM,M$1,0)="X",AD$2,"")</f>
        <v/>
      </c>
      <c r="N1349" t="str">
        <f>IF(VLOOKUP($A1349,Parts!$A:$AM,N$1,0)="X",AE$2,"")</f>
        <v/>
      </c>
      <c r="O1349" t="str">
        <f>IF(VLOOKUP($A1349,Parts!$A:$AM,O$1,0)="X",AF$2,"")</f>
        <v/>
      </c>
      <c r="P1349" t="str">
        <f t="shared" si="22"/>
        <v xml:space="preserve">    MODULE
    { name = ModuleTagReentry }
</v>
      </c>
    </row>
    <row r="1350" spans="1:16" x14ac:dyDescent="0.25">
      <c r="A1350" t="str">
        <f>Table15[[#This Row],[Name]]</f>
        <v>HeatShield1</v>
      </c>
      <c r="B1350" t="str">
        <f>IF(VLOOKUP($A1350,Parts!$A:$AM,B$1,0)="X",S$2,"")</f>
        <v/>
      </c>
      <c r="C1350" t="str">
        <f>IF(VLOOKUP($A1350,Parts!$A:$AM,C$1,0)="X",T$2,"")</f>
        <v/>
      </c>
      <c r="D1350" t="str">
        <f>IF(VLOOKUP($A1350,Parts!$A:$AM,D$1,0)="X",U$2,"")</f>
        <v/>
      </c>
      <c r="E1350" t="str">
        <f>IF(VLOOKUP($A1350,Parts!$A:$AM,E$1,0)="X",V$2,"")</f>
        <v/>
      </c>
      <c r="F1350" t="str">
        <f>IF(VLOOKUP($A1350,Parts!$A:$AM,F$1,0)="X",W$2,"")</f>
        <v/>
      </c>
      <c r="G1350" t="str">
        <f>IF(VLOOKUP($A1350,Parts!$A:$AM,G$1,0)="X",X$2,"")</f>
        <v/>
      </c>
      <c r="H1350" t="str">
        <f>IF(VLOOKUP($A1350,Parts!$A:$AM,H$1,0)="X",Y$2,"")</f>
        <v/>
      </c>
      <c r="I1350" t="str">
        <f>IF(VLOOKUP($A1350,Parts!$A:$AM,I$1,0)="X",Z$2,"")</f>
        <v/>
      </c>
      <c r="J1350" t="str">
        <f>IF(VLOOKUP($A1350,Parts!$A:$AM,J$1,0)="X",AA$2,"")</f>
        <v/>
      </c>
      <c r="K1350" t="str">
        <f>IF(VLOOKUP($A1350,Parts!$A:$AM,K$1,0)="X",AB$2,"")</f>
        <v/>
      </c>
      <c r="L1350" t="str">
        <f>IF(VLOOKUP($A1350,Parts!$A:$AM,L$1,0)="X",AC$2,"")</f>
        <v xml:space="preserve">    MODULE
    { name = ModuleTagReentry }
</v>
      </c>
      <c r="M1350" t="str">
        <f>IF(VLOOKUP($A1350,Parts!$A:$AM,M$1,0)="X",AD$2,"")</f>
        <v/>
      </c>
      <c r="N1350" t="str">
        <f>IF(VLOOKUP($A1350,Parts!$A:$AM,N$1,0)="X",AE$2,"")</f>
        <v/>
      </c>
      <c r="O1350" t="str">
        <f>IF(VLOOKUP($A1350,Parts!$A:$AM,O$1,0)="X",AF$2,"")</f>
        <v/>
      </c>
      <c r="P1350" t="str">
        <f t="shared" si="22"/>
        <v xml:space="preserve">    MODULE
    { name = ModuleTagReentry }
</v>
      </c>
    </row>
    <row r="1351" spans="1:16" x14ac:dyDescent="0.25">
      <c r="A1351" t="str">
        <f>Table15[[#This Row],[Name]]</f>
        <v>Heatshield3m</v>
      </c>
      <c r="B1351" t="str">
        <f>IF(VLOOKUP($A1351,Parts!$A:$AM,B$1,0)="X",S$2,"")</f>
        <v/>
      </c>
      <c r="C1351" t="str">
        <f>IF(VLOOKUP($A1351,Parts!$A:$AM,C$1,0)="X",T$2,"")</f>
        <v/>
      </c>
      <c r="D1351" t="str">
        <f>IF(VLOOKUP($A1351,Parts!$A:$AM,D$1,0)="X",U$2,"")</f>
        <v/>
      </c>
      <c r="E1351" t="str">
        <f>IF(VLOOKUP($A1351,Parts!$A:$AM,E$1,0)="X",V$2,"")</f>
        <v/>
      </c>
      <c r="F1351" t="str">
        <f>IF(VLOOKUP($A1351,Parts!$A:$AM,F$1,0)="X",W$2,"")</f>
        <v/>
      </c>
      <c r="G1351" t="str">
        <f>IF(VLOOKUP($A1351,Parts!$A:$AM,G$1,0)="X",X$2,"")</f>
        <v/>
      </c>
      <c r="H1351" t="str">
        <f>IF(VLOOKUP($A1351,Parts!$A:$AM,H$1,0)="X",Y$2,"")</f>
        <v/>
      </c>
      <c r="I1351" t="str">
        <f>IF(VLOOKUP($A1351,Parts!$A:$AM,I$1,0)="X",Z$2,"")</f>
        <v/>
      </c>
      <c r="J1351" t="str">
        <f>IF(VLOOKUP($A1351,Parts!$A:$AM,J$1,0)="X",AA$2,"")</f>
        <v/>
      </c>
      <c r="K1351" t="str">
        <f>IF(VLOOKUP($A1351,Parts!$A:$AM,K$1,0)="X",AB$2,"")</f>
        <v/>
      </c>
      <c r="L1351" t="str">
        <f>IF(VLOOKUP($A1351,Parts!$A:$AM,L$1,0)="X",AC$2,"")</f>
        <v xml:space="preserve">    MODULE
    { name = ModuleTagReentry }
</v>
      </c>
      <c r="M1351" t="str">
        <f>IF(VLOOKUP($A1351,Parts!$A:$AM,M$1,0)="X",AD$2,"")</f>
        <v/>
      </c>
      <c r="N1351" t="str">
        <f>IF(VLOOKUP($A1351,Parts!$A:$AM,N$1,0)="X",AE$2,"")</f>
        <v/>
      </c>
      <c r="O1351" t="str">
        <f>IF(VLOOKUP($A1351,Parts!$A:$AM,O$1,0)="X",AF$2,"")</f>
        <v/>
      </c>
      <c r="P1351" t="str">
        <f t="shared" si="22"/>
        <v xml:space="preserve">    MODULE
    { name = ModuleTagReentry }
</v>
      </c>
    </row>
    <row r="1352" spans="1:16" x14ac:dyDescent="0.25">
      <c r="A1352" t="str">
        <f>Table15[[#This Row],[Name]]</f>
        <v>HeatShield2</v>
      </c>
      <c r="B1352" t="str">
        <f>IF(VLOOKUP($A1352,Parts!$A:$AM,B$1,0)="X",S$2,"")</f>
        <v/>
      </c>
      <c r="C1352" t="str">
        <f>IF(VLOOKUP($A1352,Parts!$A:$AM,C$1,0)="X",T$2,"")</f>
        <v/>
      </c>
      <c r="D1352" t="str">
        <f>IF(VLOOKUP($A1352,Parts!$A:$AM,D$1,0)="X",U$2,"")</f>
        <v/>
      </c>
      <c r="E1352" t="str">
        <f>IF(VLOOKUP($A1352,Parts!$A:$AM,E$1,0)="X",V$2,"")</f>
        <v/>
      </c>
      <c r="F1352" t="str">
        <f>IF(VLOOKUP($A1352,Parts!$A:$AM,F$1,0)="X",W$2,"")</f>
        <v/>
      </c>
      <c r="G1352" t="str">
        <f>IF(VLOOKUP($A1352,Parts!$A:$AM,G$1,0)="X",X$2,"")</f>
        <v/>
      </c>
      <c r="H1352" t="str">
        <f>IF(VLOOKUP($A1352,Parts!$A:$AM,H$1,0)="X",Y$2,"")</f>
        <v/>
      </c>
      <c r="I1352" t="str">
        <f>IF(VLOOKUP($A1352,Parts!$A:$AM,I$1,0)="X",Z$2,"")</f>
        <v/>
      </c>
      <c r="J1352" t="str">
        <f>IF(VLOOKUP($A1352,Parts!$A:$AM,J$1,0)="X",AA$2,"")</f>
        <v/>
      </c>
      <c r="K1352" t="str">
        <f>IF(VLOOKUP($A1352,Parts!$A:$AM,K$1,0)="X",AB$2,"")</f>
        <v/>
      </c>
      <c r="L1352" t="str">
        <f>IF(VLOOKUP($A1352,Parts!$A:$AM,L$1,0)="X",AC$2,"")</f>
        <v xml:space="preserve">    MODULE
    { name = ModuleTagReentry }
</v>
      </c>
      <c r="M1352" t="str">
        <f>IF(VLOOKUP($A1352,Parts!$A:$AM,M$1,0)="X",AD$2,"")</f>
        <v/>
      </c>
      <c r="N1352" t="str">
        <f>IF(VLOOKUP($A1352,Parts!$A:$AM,N$1,0)="X",AE$2,"")</f>
        <v/>
      </c>
      <c r="O1352" t="str">
        <f>IF(VLOOKUP($A1352,Parts!$A:$AM,O$1,0)="X",AF$2,"")</f>
        <v/>
      </c>
      <c r="P1352" t="str">
        <f t="shared" si="22"/>
        <v xml:space="preserve">    MODULE
    { name = ModuleTagReentry }
</v>
      </c>
    </row>
    <row r="1353" spans="1:16" x14ac:dyDescent="0.25">
      <c r="A1353" t="str">
        <f>Table15[[#This Row],[Name]]</f>
        <v>HeatShield3</v>
      </c>
      <c r="B1353" t="str">
        <f>IF(VLOOKUP($A1353,Parts!$A:$AM,B$1,0)="X",S$2,"")</f>
        <v/>
      </c>
      <c r="C1353" t="str">
        <f>IF(VLOOKUP($A1353,Parts!$A:$AM,C$1,0)="X",T$2,"")</f>
        <v/>
      </c>
      <c r="D1353" t="str">
        <f>IF(VLOOKUP($A1353,Parts!$A:$AM,D$1,0)="X",U$2,"")</f>
        <v/>
      </c>
      <c r="E1353" t="str">
        <f>IF(VLOOKUP($A1353,Parts!$A:$AM,E$1,0)="X",V$2,"")</f>
        <v/>
      </c>
      <c r="F1353" t="str">
        <f>IF(VLOOKUP($A1353,Parts!$A:$AM,F$1,0)="X",W$2,"")</f>
        <v/>
      </c>
      <c r="G1353" t="str">
        <f>IF(VLOOKUP($A1353,Parts!$A:$AM,G$1,0)="X",X$2,"")</f>
        <v/>
      </c>
      <c r="H1353" t="str">
        <f>IF(VLOOKUP($A1353,Parts!$A:$AM,H$1,0)="X",Y$2,"")</f>
        <v/>
      </c>
      <c r="I1353" t="str">
        <f>IF(VLOOKUP($A1353,Parts!$A:$AM,I$1,0)="X",Z$2,"")</f>
        <v/>
      </c>
      <c r="J1353" t="str">
        <f>IF(VLOOKUP($A1353,Parts!$A:$AM,J$1,0)="X",AA$2,"")</f>
        <v/>
      </c>
      <c r="K1353" t="str">
        <f>IF(VLOOKUP($A1353,Parts!$A:$AM,K$1,0)="X",AB$2,"")</f>
        <v/>
      </c>
      <c r="L1353" t="str">
        <f>IF(VLOOKUP($A1353,Parts!$A:$AM,L$1,0)="X",AC$2,"")</f>
        <v xml:space="preserve">    MODULE
    { name = ModuleTagReentry }
</v>
      </c>
      <c r="M1353" t="str">
        <f>IF(VLOOKUP($A1353,Parts!$A:$AM,M$1,0)="X",AD$2,"")</f>
        <v/>
      </c>
      <c r="N1353" t="str">
        <f>IF(VLOOKUP($A1353,Parts!$A:$AM,N$1,0)="X",AE$2,"")</f>
        <v/>
      </c>
      <c r="O1353" t="str">
        <f>IF(VLOOKUP($A1353,Parts!$A:$AM,O$1,0)="X",AF$2,"")</f>
        <v/>
      </c>
      <c r="P1353" t="str">
        <f t="shared" si="22"/>
        <v xml:space="preserve">    MODULE
    { name = ModuleTagReentry }
</v>
      </c>
    </row>
    <row r="1354" spans="1:16" x14ac:dyDescent="0.25">
      <c r="A1354" t="str">
        <f>Table15[[#This Row],[Name]]</f>
        <v>proceduralHeatshield</v>
      </c>
      <c r="B1354" t="str">
        <f>IF(VLOOKUP($A1354,Parts!$A:$AM,B$1,0)="X",S$2,"")</f>
        <v/>
      </c>
      <c r="C1354" t="str">
        <f>IF(VLOOKUP($A1354,Parts!$A:$AM,C$1,0)="X",T$2,"")</f>
        <v/>
      </c>
      <c r="D1354" t="str">
        <f>IF(VLOOKUP($A1354,Parts!$A:$AM,D$1,0)="X",U$2,"")</f>
        <v/>
      </c>
      <c r="E1354" t="str">
        <f>IF(VLOOKUP($A1354,Parts!$A:$AM,E$1,0)="X",V$2,"")</f>
        <v/>
      </c>
      <c r="F1354" t="str">
        <f>IF(VLOOKUP($A1354,Parts!$A:$AM,F$1,0)="X",W$2,"")</f>
        <v/>
      </c>
      <c r="G1354" t="str">
        <f>IF(VLOOKUP($A1354,Parts!$A:$AM,G$1,0)="X",X$2,"")</f>
        <v/>
      </c>
      <c r="H1354" t="str">
        <f>IF(VLOOKUP($A1354,Parts!$A:$AM,H$1,0)="X",Y$2,"")</f>
        <v/>
      </c>
      <c r="I1354" t="str">
        <f>IF(VLOOKUP($A1354,Parts!$A:$AM,I$1,0)="X",Z$2,"")</f>
        <v/>
      </c>
      <c r="J1354" t="str">
        <f>IF(VLOOKUP($A1354,Parts!$A:$AM,J$1,0)="X",AA$2,"")</f>
        <v/>
      </c>
      <c r="K1354" t="str">
        <f>IF(VLOOKUP($A1354,Parts!$A:$AM,K$1,0)="X",AB$2,"")</f>
        <v/>
      </c>
      <c r="L1354" t="str">
        <f>IF(VLOOKUP($A1354,Parts!$A:$AM,L$1,0)="X",AC$2,"")</f>
        <v xml:space="preserve">    MODULE
    { name = ModuleTagReentry }
</v>
      </c>
      <c r="M1354" t="str">
        <f>IF(VLOOKUP($A1354,Parts!$A:$AM,M$1,0)="X",AD$2,"")</f>
        <v/>
      </c>
      <c r="N1354" t="str">
        <f>IF(VLOOKUP($A1354,Parts!$A:$AM,N$1,0)="X",AE$2,"")</f>
        <v/>
      </c>
      <c r="O1354" t="str">
        <f>IF(VLOOKUP($A1354,Parts!$A:$AM,O$1,0)="X",AF$2,"")</f>
        <v/>
      </c>
      <c r="P1354" t="str">
        <f t="shared" si="22"/>
        <v xml:space="preserve">    MODULE
    { name = ModuleTagReentry }
</v>
      </c>
    </row>
    <row r="1355" spans="1:16" x14ac:dyDescent="0.25">
      <c r="A1355" t="str">
        <f>Table15[[#This Row],[Name]]</f>
        <v>0625_Heatshield</v>
      </c>
      <c r="B1355" t="str">
        <f>IF(VLOOKUP($A1355,Parts!$A:$AM,B$1,0)="X",S$2,"")</f>
        <v/>
      </c>
      <c r="C1355" t="str">
        <f>IF(VLOOKUP($A1355,Parts!$A:$AM,C$1,0)="X",T$2,"")</f>
        <v/>
      </c>
      <c r="D1355" t="str">
        <f>IF(VLOOKUP($A1355,Parts!$A:$AM,D$1,0)="X",U$2,"")</f>
        <v/>
      </c>
      <c r="E1355" t="str">
        <f>IF(VLOOKUP($A1355,Parts!$A:$AM,E$1,0)="X",V$2,"")</f>
        <v/>
      </c>
      <c r="F1355" t="str">
        <f>IF(VLOOKUP($A1355,Parts!$A:$AM,F$1,0)="X",W$2,"")</f>
        <v/>
      </c>
      <c r="G1355" t="str">
        <f>IF(VLOOKUP($A1355,Parts!$A:$AM,G$1,0)="X",X$2,"")</f>
        <v/>
      </c>
      <c r="H1355" t="str">
        <f>IF(VLOOKUP($A1355,Parts!$A:$AM,H$1,0)="X",Y$2,"")</f>
        <v/>
      </c>
      <c r="I1355" t="str">
        <f>IF(VLOOKUP($A1355,Parts!$A:$AM,I$1,0)="X",Z$2,"")</f>
        <v/>
      </c>
      <c r="J1355" t="str">
        <f>IF(VLOOKUP($A1355,Parts!$A:$AM,J$1,0)="X",AA$2,"")</f>
        <v/>
      </c>
      <c r="K1355" t="str">
        <f>IF(VLOOKUP($A1355,Parts!$A:$AM,K$1,0)="X",AB$2,"")</f>
        <v/>
      </c>
      <c r="L1355" t="str">
        <f>IF(VLOOKUP($A1355,Parts!$A:$AM,L$1,0)="X",AC$2,"")</f>
        <v xml:space="preserve">    MODULE
    { name = ModuleTagReentry }
</v>
      </c>
      <c r="M1355" t="str">
        <f>IF(VLOOKUP($A1355,Parts!$A:$AM,M$1,0)="X",AD$2,"")</f>
        <v/>
      </c>
      <c r="N1355" t="str">
        <f>IF(VLOOKUP($A1355,Parts!$A:$AM,N$1,0)="X",AE$2,"")</f>
        <v/>
      </c>
      <c r="O1355" t="str">
        <f>IF(VLOOKUP($A1355,Parts!$A:$AM,O$1,0)="X",AF$2,"")</f>
        <v/>
      </c>
      <c r="P1355" t="str">
        <f t="shared" si="22"/>
        <v xml:space="preserve">    MODULE
    { name = ModuleTagReentry }
</v>
      </c>
    </row>
    <row r="1356" spans="1:16" x14ac:dyDescent="0.25">
      <c r="A1356" t="str">
        <f>Table15[[#This Row],[Name]]</f>
        <v>1.25_Heatshield</v>
      </c>
      <c r="B1356" t="str">
        <f>IF(VLOOKUP($A1356,Parts!$A:$AM,B$1,0)="X",S$2,"")</f>
        <v/>
      </c>
      <c r="C1356" t="str">
        <f>IF(VLOOKUP($A1356,Parts!$A:$AM,C$1,0)="X",T$2,"")</f>
        <v/>
      </c>
      <c r="D1356" t="str">
        <f>IF(VLOOKUP($A1356,Parts!$A:$AM,D$1,0)="X",U$2,"")</f>
        <v/>
      </c>
      <c r="E1356" t="str">
        <f>IF(VLOOKUP($A1356,Parts!$A:$AM,E$1,0)="X",V$2,"")</f>
        <v/>
      </c>
      <c r="F1356" t="str">
        <f>IF(VLOOKUP($A1356,Parts!$A:$AM,F$1,0)="X",W$2,"")</f>
        <v/>
      </c>
      <c r="G1356" t="str">
        <f>IF(VLOOKUP($A1356,Parts!$A:$AM,G$1,0)="X",X$2,"")</f>
        <v/>
      </c>
      <c r="H1356" t="str">
        <f>IF(VLOOKUP($A1356,Parts!$A:$AM,H$1,0)="X",Y$2,"")</f>
        <v/>
      </c>
      <c r="I1356" t="str">
        <f>IF(VLOOKUP($A1356,Parts!$A:$AM,I$1,0)="X",Z$2,"")</f>
        <v/>
      </c>
      <c r="J1356" t="str">
        <f>IF(VLOOKUP($A1356,Parts!$A:$AM,J$1,0)="X",AA$2,"")</f>
        <v/>
      </c>
      <c r="K1356" t="str">
        <f>IF(VLOOKUP($A1356,Parts!$A:$AM,K$1,0)="X",AB$2,"")</f>
        <v/>
      </c>
      <c r="L1356" t="str">
        <f>IF(VLOOKUP($A1356,Parts!$A:$AM,L$1,0)="X",AC$2,"")</f>
        <v xml:space="preserve">    MODULE
    { name = ModuleTagReentry }
</v>
      </c>
      <c r="M1356" t="str">
        <f>IF(VLOOKUP($A1356,Parts!$A:$AM,M$1,0)="X",AD$2,"")</f>
        <v/>
      </c>
      <c r="N1356" t="str">
        <f>IF(VLOOKUP($A1356,Parts!$A:$AM,N$1,0)="X",AE$2,"")</f>
        <v/>
      </c>
      <c r="O1356" t="str">
        <f>IF(VLOOKUP($A1356,Parts!$A:$AM,O$1,0)="X",AF$2,"")</f>
        <v/>
      </c>
      <c r="P1356" t="str">
        <f t="shared" si="22"/>
        <v xml:space="preserve">    MODULE
    { name = ModuleTagReentry }
</v>
      </c>
    </row>
    <row r="1357" spans="1:16" x14ac:dyDescent="0.25">
      <c r="A1357" t="str">
        <f>Table15[[#This Row],[Name]]</f>
        <v>Heatshield-15M</v>
      </c>
      <c r="B1357" t="str">
        <f>IF(VLOOKUP($A1357,Parts!$A:$AM,B$1,0)="X",S$2,"")</f>
        <v/>
      </c>
      <c r="C1357" t="str">
        <f>IF(VLOOKUP($A1357,Parts!$A:$AM,C$1,0)="X",T$2,"")</f>
        <v/>
      </c>
      <c r="D1357" t="str">
        <f>IF(VLOOKUP($A1357,Parts!$A:$AM,D$1,0)="X",U$2,"")</f>
        <v/>
      </c>
      <c r="E1357" t="str">
        <f>IF(VLOOKUP($A1357,Parts!$A:$AM,E$1,0)="X",V$2,"")</f>
        <v/>
      </c>
      <c r="F1357" t="str">
        <f>IF(VLOOKUP($A1357,Parts!$A:$AM,F$1,0)="X",W$2,"")</f>
        <v/>
      </c>
      <c r="G1357" t="str">
        <f>IF(VLOOKUP($A1357,Parts!$A:$AM,G$1,0)="X",X$2,"")</f>
        <v/>
      </c>
      <c r="H1357" t="str">
        <f>IF(VLOOKUP($A1357,Parts!$A:$AM,H$1,0)="X",Y$2,"")</f>
        <v/>
      </c>
      <c r="I1357" t="str">
        <f>IF(VLOOKUP($A1357,Parts!$A:$AM,I$1,0)="X",Z$2,"")</f>
        <v/>
      </c>
      <c r="J1357" t="str">
        <f>IF(VLOOKUP($A1357,Parts!$A:$AM,J$1,0)="X",AA$2,"")</f>
        <v/>
      </c>
      <c r="K1357" t="str">
        <f>IF(VLOOKUP($A1357,Parts!$A:$AM,K$1,0)="X",AB$2,"")</f>
        <v/>
      </c>
      <c r="L1357" t="str">
        <f>IF(VLOOKUP($A1357,Parts!$A:$AM,L$1,0)="X",AC$2,"")</f>
        <v xml:space="preserve">    MODULE
    { name = ModuleTagReentry }
</v>
      </c>
      <c r="M1357" t="str">
        <f>IF(VLOOKUP($A1357,Parts!$A:$AM,M$1,0)="X",AD$2,"")</f>
        <v/>
      </c>
      <c r="N1357" t="str">
        <f>IF(VLOOKUP($A1357,Parts!$A:$AM,N$1,0)="X",AE$2,"")</f>
        <v/>
      </c>
      <c r="O1357" t="str">
        <f>IF(VLOOKUP($A1357,Parts!$A:$AM,O$1,0)="X",AF$2,"")</f>
        <v/>
      </c>
      <c r="P1357" t="str">
        <f t="shared" si="22"/>
        <v xml:space="preserve">    MODULE
    { name = ModuleTagReentry }
</v>
      </c>
    </row>
    <row r="1358" spans="1:16" x14ac:dyDescent="0.25">
      <c r="A1358" t="str">
        <f>Table15[[#This Row],[Name]]</f>
        <v>Heatshield-1M</v>
      </c>
      <c r="B1358" t="str">
        <f>IF(VLOOKUP($A1358,Parts!$A:$AM,B$1,0)="X",S$2,"")</f>
        <v/>
      </c>
      <c r="C1358" t="str">
        <f>IF(VLOOKUP($A1358,Parts!$A:$AM,C$1,0)="X",T$2,"")</f>
        <v/>
      </c>
      <c r="D1358" t="str">
        <f>IF(VLOOKUP($A1358,Parts!$A:$AM,D$1,0)="X",U$2,"")</f>
        <v/>
      </c>
      <c r="E1358" t="str">
        <f>IF(VLOOKUP($A1358,Parts!$A:$AM,E$1,0)="X",V$2,"")</f>
        <v/>
      </c>
      <c r="F1358" t="str">
        <f>IF(VLOOKUP($A1358,Parts!$A:$AM,F$1,0)="X",W$2,"")</f>
        <v/>
      </c>
      <c r="G1358" t="str">
        <f>IF(VLOOKUP($A1358,Parts!$A:$AM,G$1,0)="X",X$2,"")</f>
        <v/>
      </c>
      <c r="H1358" t="str">
        <f>IF(VLOOKUP($A1358,Parts!$A:$AM,H$1,0)="X",Y$2,"")</f>
        <v/>
      </c>
      <c r="I1358" t="str">
        <f>IF(VLOOKUP($A1358,Parts!$A:$AM,I$1,0)="X",Z$2,"")</f>
        <v/>
      </c>
      <c r="J1358" t="str">
        <f>IF(VLOOKUP($A1358,Parts!$A:$AM,J$1,0)="X",AA$2,"")</f>
        <v/>
      </c>
      <c r="K1358" t="str">
        <f>IF(VLOOKUP($A1358,Parts!$A:$AM,K$1,0)="X",AB$2,"")</f>
        <v/>
      </c>
      <c r="L1358" t="str">
        <f>IF(VLOOKUP($A1358,Parts!$A:$AM,L$1,0)="X",AC$2,"")</f>
        <v xml:space="preserve">    MODULE
    { name = ModuleTagReentry }
</v>
      </c>
      <c r="M1358" t="str">
        <f>IF(VLOOKUP($A1358,Parts!$A:$AM,M$1,0)="X",AD$2,"")</f>
        <v/>
      </c>
      <c r="N1358" t="str">
        <f>IF(VLOOKUP($A1358,Parts!$A:$AM,N$1,0)="X",AE$2,"")</f>
        <v/>
      </c>
      <c r="O1358" t="str">
        <f>IF(VLOOKUP($A1358,Parts!$A:$AM,O$1,0)="X",AF$2,"")</f>
        <v/>
      </c>
      <c r="P1358" t="str">
        <f t="shared" si="22"/>
        <v xml:space="preserve">    MODULE
    { name = ModuleTagReentry }
</v>
      </c>
    </row>
    <row r="1359" spans="1:16" x14ac:dyDescent="0.25">
      <c r="A1359" t="str">
        <f>Table15[[#This Row],[Name]]</f>
        <v>Heatshield-25M</v>
      </c>
      <c r="B1359" t="str">
        <f>IF(VLOOKUP($A1359,Parts!$A:$AM,B$1,0)="X",S$2,"")</f>
        <v/>
      </c>
      <c r="C1359" t="str">
        <f>IF(VLOOKUP($A1359,Parts!$A:$AM,C$1,0)="X",T$2,"")</f>
        <v/>
      </c>
      <c r="D1359" t="str">
        <f>IF(VLOOKUP($A1359,Parts!$A:$AM,D$1,0)="X",U$2,"")</f>
        <v/>
      </c>
      <c r="E1359" t="str">
        <f>IF(VLOOKUP($A1359,Parts!$A:$AM,E$1,0)="X",V$2,"")</f>
        <v/>
      </c>
      <c r="F1359" t="str">
        <f>IF(VLOOKUP($A1359,Parts!$A:$AM,F$1,0)="X",W$2,"")</f>
        <v/>
      </c>
      <c r="G1359" t="str">
        <f>IF(VLOOKUP($A1359,Parts!$A:$AM,G$1,0)="X",X$2,"")</f>
        <v/>
      </c>
      <c r="H1359" t="str">
        <f>IF(VLOOKUP($A1359,Parts!$A:$AM,H$1,0)="X",Y$2,"")</f>
        <v/>
      </c>
      <c r="I1359" t="str">
        <f>IF(VLOOKUP($A1359,Parts!$A:$AM,I$1,0)="X",Z$2,"")</f>
        <v/>
      </c>
      <c r="J1359" t="str">
        <f>IF(VLOOKUP($A1359,Parts!$A:$AM,J$1,0)="X",AA$2,"")</f>
        <v/>
      </c>
      <c r="K1359" t="str">
        <f>IF(VLOOKUP($A1359,Parts!$A:$AM,K$1,0)="X",AB$2,"")</f>
        <v/>
      </c>
      <c r="L1359" t="str">
        <f>IF(VLOOKUP($A1359,Parts!$A:$AM,L$1,0)="X",AC$2,"")</f>
        <v xml:space="preserve">    MODULE
    { name = ModuleTagReentry }
</v>
      </c>
      <c r="M1359" t="str">
        <f>IF(VLOOKUP($A1359,Parts!$A:$AM,M$1,0)="X",AD$2,"")</f>
        <v/>
      </c>
      <c r="N1359" t="str">
        <f>IF(VLOOKUP($A1359,Parts!$A:$AM,N$1,0)="X",AE$2,"")</f>
        <v/>
      </c>
      <c r="O1359" t="str">
        <f>IF(VLOOKUP($A1359,Parts!$A:$AM,O$1,0)="X",AF$2,"")</f>
        <v/>
      </c>
      <c r="P1359" t="str">
        <f t="shared" si="22"/>
        <v xml:space="preserve">    MODULE
    { name = ModuleTagReentry }
</v>
      </c>
    </row>
    <row r="1360" spans="1:16" x14ac:dyDescent="0.25">
      <c r="A1360" t="str">
        <f>Table15[[#This Row],[Name]]</f>
        <v>Heatshield-2M</v>
      </c>
      <c r="B1360" t="str">
        <f>IF(VLOOKUP($A1360,Parts!$A:$AM,B$1,0)="X",S$2,"")</f>
        <v/>
      </c>
      <c r="C1360" t="str">
        <f>IF(VLOOKUP($A1360,Parts!$A:$AM,C$1,0)="X",T$2,"")</f>
        <v/>
      </c>
      <c r="D1360" t="str">
        <f>IF(VLOOKUP($A1360,Parts!$A:$AM,D$1,0)="X",U$2,"")</f>
        <v/>
      </c>
      <c r="E1360" t="str">
        <f>IF(VLOOKUP($A1360,Parts!$A:$AM,E$1,0)="X",V$2,"")</f>
        <v/>
      </c>
      <c r="F1360" t="str">
        <f>IF(VLOOKUP($A1360,Parts!$A:$AM,F$1,0)="X",W$2,"")</f>
        <v/>
      </c>
      <c r="G1360" t="str">
        <f>IF(VLOOKUP($A1360,Parts!$A:$AM,G$1,0)="X",X$2,"")</f>
        <v/>
      </c>
      <c r="H1360" t="str">
        <f>IF(VLOOKUP($A1360,Parts!$A:$AM,H$1,0)="X",Y$2,"")</f>
        <v/>
      </c>
      <c r="I1360" t="str">
        <f>IF(VLOOKUP($A1360,Parts!$A:$AM,I$1,0)="X",Z$2,"")</f>
        <v/>
      </c>
      <c r="J1360" t="str">
        <f>IF(VLOOKUP($A1360,Parts!$A:$AM,J$1,0)="X",AA$2,"")</f>
        <v/>
      </c>
      <c r="K1360" t="str">
        <f>IF(VLOOKUP($A1360,Parts!$A:$AM,K$1,0)="X",AB$2,"")</f>
        <v/>
      </c>
      <c r="L1360" t="str">
        <f>IF(VLOOKUP($A1360,Parts!$A:$AM,L$1,0)="X",AC$2,"")</f>
        <v xml:space="preserve">    MODULE
    { name = ModuleTagReentry }
</v>
      </c>
      <c r="M1360" t="str">
        <f>IF(VLOOKUP($A1360,Parts!$A:$AM,M$1,0)="X",AD$2,"")</f>
        <v/>
      </c>
      <c r="N1360" t="str">
        <f>IF(VLOOKUP($A1360,Parts!$A:$AM,N$1,0)="X",AE$2,"")</f>
        <v/>
      </c>
      <c r="O1360" t="str">
        <f>IF(VLOOKUP($A1360,Parts!$A:$AM,O$1,0)="X",AF$2,"")</f>
        <v/>
      </c>
      <c r="P1360" t="str">
        <f t="shared" si="22"/>
        <v xml:space="preserve">    MODULE
    { name = ModuleTagReentry }
</v>
      </c>
    </row>
    <row r="1361" spans="1:16" x14ac:dyDescent="0.25">
      <c r="A1361" t="str">
        <f>Table15[[#This Row],[Name]]</f>
        <v>Heatshield-375M</v>
      </c>
      <c r="B1361" t="str">
        <f>IF(VLOOKUP($A1361,Parts!$A:$AM,B$1,0)="X",S$2,"")</f>
        <v/>
      </c>
      <c r="C1361" t="str">
        <f>IF(VLOOKUP($A1361,Parts!$A:$AM,C$1,0)="X",T$2,"")</f>
        <v/>
      </c>
      <c r="D1361" t="str">
        <f>IF(VLOOKUP($A1361,Parts!$A:$AM,D$1,0)="X",U$2,"")</f>
        <v/>
      </c>
      <c r="E1361" t="str">
        <f>IF(VLOOKUP($A1361,Parts!$A:$AM,E$1,0)="X",V$2,"")</f>
        <v/>
      </c>
      <c r="F1361" t="str">
        <f>IF(VLOOKUP($A1361,Parts!$A:$AM,F$1,0)="X",W$2,"")</f>
        <v/>
      </c>
      <c r="G1361" t="str">
        <f>IF(VLOOKUP($A1361,Parts!$A:$AM,G$1,0)="X",X$2,"")</f>
        <v/>
      </c>
      <c r="H1361" t="str">
        <f>IF(VLOOKUP($A1361,Parts!$A:$AM,H$1,0)="X",Y$2,"")</f>
        <v/>
      </c>
      <c r="I1361" t="str">
        <f>IF(VLOOKUP($A1361,Parts!$A:$AM,I$1,0)="X",Z$2,"")</f>
        <v/>
      </c>
      <c r="J1361" t="str">
        <f>IF(VLOOKUP($A1361,Parts!$A:$AM,J$1,0)="X",AA$2,"")</f>
        <v/>
      </c>
      <c r="K1361" t="str">
        <f>IF(VLOOKUP($A1361,Parts!$A:$AM,K$1,0)="X",AB$2,"")</f>
        <v/>
      </c>
      <c r="L1361" t="str">
        <f>IF(VLOOKUP($A1361,Parts!$A:$AM,L$1,0)="X",AC$2,"")</f>
        <v xml:space="preserve">    MODULE
    { name = ModuleTagReentry }
</v>
      </c>
      <c r="M1361" t="str">
        <f>IF(VLOOKUP($A1361,Parts!$A:$AM,M$1,0)="X",AD$2,"")</f>
        <v/>
      </c>
      <c r="N1361" t="str">
        <f>IF(VLOOKUP($A1361,Parts!$A:$AM,N$1,0)="X",AE$2,"")</f>
        <v/>
      </c>
      <c r="O1361" t="str">
        <f>IF(VLOOKUP($A1361,Parts!$A:$AM,O$1,0)="X",AF$2,"")</f>
        <v/>
      </c>
      <c r="P1361" t="str">
        <f t="shared" si="22"/>
        <v xml:space="preserve">    MODULE
    { name = ModuleTagReentry }
</v>
      </c>
    </row>
    <row r="1362" spans="1:16" x14ac:dyDescent="0.25">
      <c r="A1362" t="str">
        <f>Table15[[#This Row],[Name]]</f>
        <v>3.75_Heatshield</v>
      </c>
      <c r="B1362" t="str">
        <f>IF(VLOOKUP($A1362,Parts!$A:$AM,B$1,0)="X",S$2,"")</f>
        <v/>
      </c>
      <c r="C1362" t="str">
        <f>IF(VLOOKUP($A1362,Parts!$A:$AM,C$1,0)="X",T$2,"")</f>
        <v/>
      </c>
      <c r="D1362" t="str">
        <f>IF(VLOOKUP($A1362,Parts!$A:$AM,D$1,0)="X",U$2,"")</f>
        <v/>
      </c>
      <c r="E1362" t="str">
        <f>IF(VLOOKUP($A1362,Parts!$A:$AM,E$1,0)="X",V$2,"")</f>
        <v/>
      </c>
      <c r="F1362" t="str">
        <f>IF(VLOOKUP($A1362,Parts!$A:$AM,F$1,0)="X",W$2,"")</f>
        <v/>
      </c>
      <c r="G1362" t="str">
        <f>IF(VLOOKUP($A1362,Parts!$A:$AM,G$1,0)="X",X$2,"")</f>
        <v/>
      </c>
      <c r="H1362" t="str">
        <f>IF(VLOOKUP($A1362,Parts!$A:$AM,H$1,0)="X",Y$2,"")</f>
        <v/>
      </c>
      <c r="I1362" t="str">
        <f>IF(VLOOKUP($A1362,Parts!$A:$AM,I$1,0)="X",Z$2,"")</f>
        <v/>
      </c>
      <c r="J1362" t="str">
        <f>IF(VLOOKUP($A1362,Parts!$A:$AM,J$1,0)="X",AA$2,"")</f>
        <v/>
      </c>
      <c r="K1362" t="str">
        <f>IF(VLOOKUP($A1362,Parts!$A:$AM,K$1,0)="X",AB$2,"")</f>
        <v/>
      </c>
      <c r="L1362" t="str">
        <f>IF(VLOOKUP($A1362,Parts!$A:$AM,L$1,0)="X",AC$2,"")</f>
        <v xml:space="preserve">    MODULE
    { name = ModuleTagReentry }
</v>
      </c>
      <c r="M1362" t="str">
        <f>IF(VLOOKUP($A1362,Parts!$A:$AM,M$1,0)="X",AD$2,"")</f>
        <v/>
      </c>
      <c r="N1362" t="str">
        <f>IF(VLOOKUP($A1362,Parts!$A:$AM,N$1,0)="X",AE$2,"")</f>
        <v/>
      </c>
      <c r="O1362" t="str">
        <f>IF(VLOOKUP($A1362,Parts!$A:$AM,O$1,0)="X",AF$2,"")</f>
        <v/>
      </c>
      <c r="P1362" t="str">
        <f t="shared" si="22"/>
        <v xml:space="preserve">    MODULE
    { name = ModuleTagReentry }
</v>
      </c>
    </row>
    <row r="1363" spans="1:16" x14ac:dyDescent="0.25">
      <c r="A1363" t="str">
        <f>Table15[[#This Row],[Name]]</f>
        <v>Heatshield-3M</v>
      </c>
      <c r="B1363" t="str">
        <f>IF(VLOOKUP($A1363,Parts!$A:$AM,B$1,0)="X",S$2,"")</f>
        <v/>
      </c>
      <c r="C1363" t="str">
        <f>IF(VLOOKUP($A1363,Parts!$A:$AM,C$1,0)="X",T$2,"")</f>
        <v/>
      </c>
      <c r="D1363" t="str">
        <f>IF(VLOOKUP($A1363,Parts!$A:$AM,D$1,0)="X",U$2,"")</f>
        <v/>
      </c>
      <c r="E1363" t="str">
        <f>IF(VLOOKUP($A1363,Parts!$A:$AM,E$1,0)="X",V$2,"")</f>
        <v/>
      </c>
      <c r="F1363" t="str">
        <f>IF(VLOOKUP($A1363,Parts!$A:$AM,F$1,0)="X",W$2,"")</f>
        <v/>
      </c>
      <c r="G1363" t="str">
        <f>IF(VLOOKUP($A1363,Parts!$A:$AM,G$1,0)="X",X$2,"")</f>
        <v/>
      </c>
      <c r="H1363" t="str">
        <f>IF(VLOOKUP($A1363,Parts!$A:$AM,H$1,0)="X",Y$2,"")</f>
        <v/>
      </c>
      <c r="I1363" t="str">
        <f>IF(VLOOKUP($A1363,Parts!$A:$AM,I$1,0)="X",Z$2,"")</f>
        <v/>
      </c>
      <c r="J1363" t="str">
        <f>IF(VLOOKUP($A1363,Parts!$A:$AM,J$1,0)="X",AA$2,"")</f>
        <v/>
      </c>
      <c r="K1363" t="str">
        <f>IF(VLOOKUP($A1363,Parts!$A:$AM,K$1,0)="X",AB$2,"")</f>
        <v/>
      </c>
      <c r="L1363" t="str">
        <f>IF(VLOOKUP($A1363,Parts!$A:$AM,L$1,0)="X",AC$2,"")</f>
        <v xml:space="preserve">    MODULE
    { name = ModuleTagReentry }
</v>
      </c>
      <c r="M1363" t="str">
        <f>IF(VLOOKUP($A1363,Parts!$A:$AM,M$1,0)="X",AD$2,"")</f>
        <v/>
      </c>
      <c r="N1363" t="str">
        <f>IF(VLOOKUP($A1363,Parts!$A:$AM,N$1,0)="X",AE$2,"")</f>
        <v/>
      </c>
      <c r="O1363" t="str">
        <f>IF(VLOOKUP($A1363,Parts!$A:$AM,O$1,0)="X",AF$2,"")</f>
        <v/>
      </c>
      <c r="P1363" t="str">
        <f t="shared" si="22"/>
        <v xml:space="preserve">    MODULE
    { name = ModuleTagReentry }
</v>
      </c>
    </row>
    <row r="1364" spans="1:16" x14ac:dyDescent="0.25">
      <c r="A1364" t="str">
        <f>Table15[[#This Row],[Name]]</f>
        <v>Heatshield-4M</v>
      </c>
      <c r="B1364" t="str">
        <f>IF(VLOOKUP($A1364,Parts!$A:$AM,B$1,0)="X",S$2,"")</f>
        <v/>
      </c>
      <c r="C1364" t="str">
        <f>IF(VLOOKUP($A1364,Parts!$A:$AM,C$1,0)="X",T$2,"")</f>
        <v/>
      </c>
      <c r="D1364" t="str">
        <f>IF(VLOOKUP($A1364,Parts!$A:$AM,D$1,0)="X",U$2,"")</f>
        <v/>
      </c>
      <c r="E1364" t="str">
        <f>IF(VLOOKUP($A1364,Parts!$A:$AM,E$1,0)="X",V$2,"")</f>
        <v/>
      </c>
      <c r="F1364" t="str">
        <f>IF(VLOOKUP($A1364,Parts!$A:$AM,F$1,0)="X",W$2,"")</f>
        <v/>
      </c>
      <c r="G1364" t="str">
        <f>IF(VLOOKUP($A1364,Parts!$A:$AM,G$1,0)="X",X$2,"")</f>
        <v/>
      </c>
      <c r="H1364" t="str">
        <f>IF(VLOOKUP($A1364,Parts!$A:$AM,H$1,0)="X",Y$2,"")</f>
        <v/>
      </c>
      <c r="I1364" t="str">
        <f>IF(VLOOKUP($A1364,Parts!$A:$AM,I$1,0)="X",Z$2,"")</f>
        <v/>
      </c>
      <c r="J1364" t="str">
        <f>IF(VLOOKUP($A1364,Parts!$A:$AM,J$1,0)="X",AA$2,"")</f>
        <v/>
      </c>
      <c r="K1364" t="str">
        <f>IF(VLOOKUP($A1364,Parts!$A:$AM,K$1,0)="X",AB$2,"")</f>
        <v/>
      </c>
      <c r="L1364" t="str">
        <f>IF(VLOOKUP($A1364,Parts!$A:$AM,L$1,0)="X",AC$2,"")</f>
        <v xml:space="preserve">    MODULE
    { name = ModuleTagReentry }
</v>
      </c>
      <c r="M1364" t="str">
        <f>IF(VLOOKUP($A1364,Parts!$A:$AM,M$1,0)="X",AD$2,"")</f>
        <v/>
      </c>
      <c r="N1364" t="str">
        <f>IF(VLOOKUP($A1364,Parts!$A:$AM,N$1,0)="X",AE$2,"")</f>
        <v/>
      </c>
      <c r="O1364" t="str">
        <f>IF(VLOOKUP($A1364,Parts!$A:$AM,O$1,0)="X",AF$2,"")</f>
        <v/>
      </c>
      <c r="P1364" t="str">
        <f t="shared" si="22"/>
        <v xml:space="preserve">    MODULE
    { name = ModuleTagReentry }
</v>
      </c>
    </row>
    <row r="1365" spans="1:16" x14ac:dyDescent="0.25">
      <c r="A1365" t="str">
        <f>Table15[[#This Row],[Name]]</f>
        <v>2.5_Heatshield</v>
      </c>
      <c r="B1365" t="str">
        <f>IF(VLOOKUP($A1365,Parts!$A:$AM,B$1,0)="X",S$2,"")</f>
        <v/>
      </c>
      <c r="C1365" t="str">
        <f>IF(VLOOKUP($A1365,Parts!$A:$AM,C$1,0)="X",T$2,"")</f>
        <v/>
      </c>
      <c r="D1365" t="str">
        <f>IF(VLOOKUP($A1365,Parts!$A:$AM,D$1,0)="X",U$2,"")</f>
        <v/>
      </c>
      <c r="E1365" t="str">
        <f>IF(VLOOKUP($A1365,Parts!$A:$AM,E$1,0)="X",V$2,"")</f>
        <v/>
      </c>
      <c r="F1365" t="str">
        <f>IF(VLOOKUP($A1365,Parts!$A:$AM,F$1,0)="X",W$2,"")</f>
        <v/>
      </c>
      <c r="G1365" t="str">
        <f>IF(VLOOKUP($A1365,Parts!$A:$AM,G$1,0)="X",X$2,"")</f>
        <v/>
      </c>
      <c r="H1365" t="str">
        <f>IF(VLOOKUP($A1365,Parts!$A:$AM,H$1,0)="X",Y$2,"")</f>
        <v/>
      </c>
      <c r="I1365" t="str">
        <f>IF(VLOOKUP($A1365,Parts!$A:$AM,I$1,0)="X",Z$2,"")</f>
        <v/>
      </c>
      <c r="J1365" t="str">
        <f>IF(VLOOKUP($A1365,Parts!$A:$AM,J$1,0)="X",AA$2,"")</f>
        <v/>
      </c>
      <c r="K1365" t="str">
        <f>IF(VLOOKUP($A1365,Parts!$A:$AM,K$1,0)="X",AB$2,"")</f>
        <v/>
      </c>
      <c r="L1365" t="str">
        <f>IF(VLOOKUP($A1365,Parts!$A:$AM,L$1,0)="X",AC$2,"")</f>
        <v xml:space="preserve">    MODULE
    { name = ModuleTagReentry }
</v>
      </c>
      <c r="M1365" t="str">
        <f>IF(VLOOKUP($A1365,Parts!$A:$AM,M$1,0)="X",AD$2,"")</f>
        <v/>
      </c>
      <c r="N1365" t="str">
        <f>IF(VLOOKUP($A1365,Parts!$A:$AM,N$1,0)="X",AE$2,"")</f>
        <v/>
      </c>
      <c r="O1365" t="str">
        <f>IF(VLOOKUP($A1365,Parts!$A:$AM,O$1,0)="X",AF$2,"")</f>
        <v/>
      </c>
      <c r="P1365" t="str">
        <f t="shared" si="22"/>
        <v xml:space="preserve">    MODULE
    { name = ModuleTagReentry }
</v>
      </c>
    </row>
    <row r="1366" spans="1:16" x14ac:dyDescent="0.25">
      <c r="A1366" t="str">
        <f>Table15[[#This Row],[Name]]</f>
        <v>Heatshield-5M</v>
      </c>
      <c r="B1366" t="str">
        <f>IF(VLOOKUP($A1366,Parts!$A:$AM,B$1,0)="X",S$2,"")</f>
        <v/>
      </c>
      <c r="C1366" t="str">
        <f>IF(VLOOKUP($A1366,Parts!$A:$AM,C$1,0)="X",T$2,"")</f>
        <v/>
      </c>
      <c r="D1366" t="str">
        <f>IF(VLOOKUP($A1366,Parts!$A:$AM,D$1,0)="X",U$2,"")</f>
        <v/>
      </c>
      <c r="E1366" t="str">
        <f>IF(VLOOKUP($A1366,Parts!$A:$AM,E$1,0)="X",V$2,"")</f>
        <v/>
      </c>
      <c r="F1366" t="str">
        <f>IF(VLOOKUP($A1366,Parts!$A:$AM,F$1,0)="X",W$2,"")</f>
        <v/>
      </c>
      <c r="G1366" t="str">
        <f>IF(VLOOKUP($A1366,Parts!$A:$AM,G$1,0)="X",X$2,"")</f>
        <v/>
      </c>
      <c r="H1366" t="str">
        <f>IF(VLOOKUP($A1366,Parts!$A:$AM,H$1,0)="X",Y$2,"")</f>
        <v/>
      </c>
      <c r="I1366" t="str">
        <f>IF(VLOOKUP($A1366,Parts!$A:$AM,I$1,0)="X",Z$2,"")</f>
        <v/>
      </c>
      <c r="J1366" t="str">
        <f>IF(VLOOKUP($A1366,Parts!$A:$AM,J$1,0)="X",AA$2,"")</f>
        <v/>
      </c>
      <c r="K1366" t="str">
        <f>IF(VLOOKUP($A1366,Parts!$A:$AM,K$1,0)="X",AB$2,"")</f>
        <v/>
      </c>
      <c r="L1366" t="str">
        <f>IF(VLOOKUP($A1366,Parts!$A:$AM,L$1,0)="X",AC$2,"")</f>
        <v xml:space="preserve">    MODULE
    { name = ModuleTagReentry }
</v>
      </c>
      <c r="M1366" t="str">
        <f>IF(VLOOKUP($A1366,Parts!$A:$AM,M$1,0)="X",AD$2,"")</f>
        <v/>
      </c>
      <c r="N1366" t="str">
        <f>IF(VLOOKUP($A1366,Parts!$A:$AM,N$1,0)="X",AE$2,"")</f>
        <v/>
      </c>
      <c r="O1366" t="str">
        <f>IF(VLOOKUP($A1366,Parts!$A:$AM,O$1,0)="X",AF$2,"")</f>
        <v/>
      </c>
      <c r="P1366" t="str">
        <f t="shared" si="22"/>
        <v xml:space="preserve">    MODULE
    { name = ModuleTagReentry }
</v>
      </c>
    </row>
    <row r="1367" spans="1:16" x14ac:dyDescent="0.25">
      <c r="A1367" t="str">
        <f>Table15[[#This Row],[Name]]</f>
        <v>decoupler_ftr</v>
      </c>
      <c r="B1367" t="str">
        <f>IF(VLOOKUP($A1367,Parts!$A:$AM,B$1,0)="X",S$2,"")</f>
        <v/>
      </c>
      <c r="C1367" t="str">
        <f>IF(VLOOKUP($A1367,Parts!$A:$AM,C$1,0)="X",T$2,"")</f>
        <v/>
      </c>
      <c r="D1367" t="str">
        <f>IF(VLOOKUP($A1367,Parts!$A:$AM,D$1,0)="X",U$2,"")</f>
        <v/>
      </c>
      <c r="E1367" t="str">
        <f>IF(VLOOKUP($A1367,Parts!$A:$AM,E$1,0)="X",V$2,"")</f>
        <v/>
      </c>
      <c r="F1367" t="str">
        <f>IF(VLOOKUP($A1367,Parts!$A:$AM,F$1,0)="X",W$2,"")</f>
        <v/>
      </c>
      <c r="G1367" t="str">
        <f>IF(VLOOKUP($A1367,Parts!$A:$AM,G$1,0)="X",X$2,"")</f>
        <v/>
      </c>
      <c r="H1367" t="str">
        <f>IF(VLOOKUP($A1367,Parts!$A:$AM,H$1,0)="X",Y$2,"")</f>
        <v/>
      </c>
      <c r="I1367" t="str">
        <f>IF(VLOOKUP($A1367,Parts!$A:$AM,I$1,0)="X",Z$2,"")</f>
        <v/>
      </c>
      <c r="J1367" t="str">
        <f>IF(VLOOKUP($A1367,Parts!$A:$AM,J$1,0)="X",AA$2,"")</f>
        <v/>
      </c>
      <c r="K1367" t="str">
        <f>IF(VLOOKUP($A1367,Parts!$A:$AM,K$1,0)="X",AB$2,"")</f>
        <v/>
      </c>
      <c r="L1367" t="str">
        <f>IF(VLOOKUP($A1367,Parts!$A:$AM,L$1,0)="X",AC$2,"")</f>
        <v/>
      </c>
      <c r="M1367" t="str">
        <f>IF(VLOOKUP($A1367,Parts!$A:$AM,M$1,0)="X",AD$2,"")</f>
        <v/>
      </c>
      <c r="N1367" t="str">
        <f>IF(VLOOKUP($A1367,Parts!$A:$AM,N$1,0)="X",AE$2,"")</f>
        <v xml:space="preserve">    MODULE
    { name = ModuleTagDecoupler }
</v>
      </c>
      <c r="O1367" t="str">
        <f>IF(VLOOKUP($A1367,Parts!$A:$AM,O$1,0)="X",AF$2,"")</f>
        <v/>
      </c>
      <c r="P1367" t="str">
        <f t="shared" si="22"/>
        <v xml:space="preserve">    MODULE
    { name = ModuleTagDecoupler }
</v>
      </c>
    </row>
    <row r="1368" spans="1:16" x14ac:dyDescent="0.25">
      <c r="A1368" t="str">
        <f>Table15[[#This Row],[Name]]</f>
        <v>decoupler_ftr_4m</v>
      </c>
      <c r="B1368" t="str">
        <f>IF(VLOOKUP($A1368,Parts!$A:$AM,B$1,0)="X",S$2,"")</f>
        <v/>
      </c>
      <c r="C1368" t="str">
        <f>IF(VLOOKUP($A1368,Parts!$A:$AM,C$1,0)="X",T$2,"")</f>
        <v/>
      </c>
      <c r="D1368" t="str">
        <f>IF(VLOOKUP($A1368,Parts!$A:$AM,D$1,0)="X",U$2,"")</f>
        <v/>
      </c>
      <c r="E1368" t="str">
        <f>IF(VLOOKUP($A1368,Parts!$A:$AM,E$1,0)="X",V$2,"")</f>
        <v/>
      </c>
      <c r="F1368" t="str">
        <f>IF(VLOOKUP($A1368,Parts!$A:$AM,F$1,0)="X",W$2,"")</f>
        <v/>
      </c>
      <c r="G1368" t="str">
        <f>IF(VLOOKUP($A1368,Parts!$A:$AM,G$1,0)="X",X$2,"")</f>
        <v/>
      </c>
      <c r="H1368" t="str">
        <f>IF(VLOOKUP($A1368,Parts!$A:$AM,H$1,0)="X",Y$2,"")</f>
        <v/>
      </c>
      <c r="I1368" t="str">
        <f>IF(VLOOKUP($A1368,Parts!$A:$AM,I$1,0)="X",Z$2,"")</f>
        <v/>
      </c>
      <c r="J1368" t="str">
        <f>IF(VLOOKUP($A1368,Parts!$A:$AM,J$1,0)="X",AA$2,"")</f>
        <v/>
      </c>
      <c r="K1368" t="str">
        <f>IF(VLOOKUP($A1368,Parts!$A:$AM,K$1,0)="X",AB$2,"")</f>
        <v/>
      </c>
      <c r="L1368" t="str">
        <f>IF(VLOOKUP($A1368,Parts!$A:$AM,L$1,0)="X",AC$2,"")</f>
        <v/>
      </c>
      <c r="M1368" t="str">
        <f>IF(VLOOKUP($A1368,Parts!$A:$AM,M$1,0)="X",AD$2,"")</f>
        <v/>
      </c>
      <c r="N1368" t="str">
        <f>IF(VLOOKUP($A1368,Parts!$A:$AM,N$1,0)="X",AE$2,"")</f>
        <v xml:space="preserve">    MODULE
    { name = ModuleTagDecoupler }
</v>
      </c>
      <c r="O1368" t="str">
        <f>IF(VLOOKUP($A1368,Parts!$A:$AM,O$1,0)="X",AF$2,"")</f>
        <v/>
      </c>
      <c r="P1368" t="str">
        <f t="shared" si="22"/>
        <v xml:space="preserve">    MODULE
    { name = ModuleTagDecoupler }
</v>
      </c>
    </row>
    <row r="1369" spans="1:16" x14ac:dyDescent="0.25">
      <c r="A1369" t="str">
        <f>Table15[[#This Row],[Name]]</f>
        <v>decoupler_ftr_small</v>
      </c>
      <c r="B1369" t="str">
        <f>IF(VLOOKUP($A1369,Parts!$A:$AM,B$1,0)="X",S$2,"")</f>
        <v/>
      </c>
      <c r="C1369" t="str">
        <f>IF(VLOOKUP($A1369,Parts!$A:$AM,C$1,0)="X",T$2,"")</f>
        <v/>
      </c>
      <c r="D1369" t="str">
        <f>IF(VLOOKUP($A1369,Parts!$A:$AM,D$1,0)="X",U$2,"")</f>
        <v/>
      </c>
      <c r="E1369" t="str">
        <f>IF(VLOOKUP($A1369,Parts!$A:$AM,E$1,0)="X",V$2,"")</f>
        <v/>
      </c>
      <c r="F1369" t="str">
        <f>IF(VLOOKUP($A1369,Parts!$A:$AM,F$1,0)="X",W$2,"")</f>
        <v/>
      </c>
      <c r="G1369" t="str">
        <f>IF(VLOOKUP($A1369,Parts!$A:$AM,G$1,0)="X",X$2,"")</f>
        <v/>
      </c>
      <c r="H1369" t="str">
        <f>IF(VLOOKUP($A1369,Parts!$A:$AM,H$1,0)="X",Y$2,"")</f>
        <v/>
      </c>
      <c r="I1369" t="str">
        <f>IF(VLOOKUP($A1369,Parts!$A:$AM,I$1,0)="X",Z$2,"")</f>
        <v/>
      </c>
      <c r="J1369" t="str">
        <f>IF(VLOOKUP($A1369,Parts!$A:$AM,J$1,0)="X",AA$2,"")</f>
        <v/>
      </c>
      <c r="K1369" t="str">
        <f>IF(VLOOKUP($A1369,Parts!$A:$AM,K$1,0)="X",AB$2,"")</f>
        <v/>
      </c>
      <c r="L1369" t="str">
        <f>IF(VLOOKUP($A1369,Parts!$A:$AM,L$1,0)="X",AC$2,"")</f>
        <v/>
      </c>
      <c r="M1369" t="str">
        <f>IF(VLOOKUP($A1369,Parts!$A:$AM,M$1,0)="X",AD$2,"")</f>
        <v/>
      </c>
      <c r="N1369" t="str">
        <f>IF(VLOOKUP($A1369,Parts!$A:$AM,N$1,0)="X",AE$2,"")</f>
        <v xml:space="preserve">    MODULE
    { name = ModuleTagDecoupler }
</v>
      </c>
      <c r="O1369" t="str">
        <f>IF(VLOOKUP($A1369,Parts!$A:$AM,O$1,0)="X",AF$2,"")</f>
        <v/>
      </c>
      <c r="P1369" t="str">
        <f t="shared" si="22"/>
        <v xml:space="preserve">    MODULE
    { name = ModuleTagDecoupler }
</v>
      </c>
    </row>
    <row r="1370" spans="1:16" x14ac:dyDescent="0.25">
      <c r="A1370" t="str">
        <f>Table15[[#This Row],[Name]]</f>
        <v>rcsblock-mpdt-single-02</v>
      </c>
      <c r="B1370" t="str">
        <f>IF(VLOOKUP($A1370,Parts!$A:$AM,B$1,0)="X",S$2,"")</f>
        <v/>
      </c>
      <c r="C1370" t="str">
        <f>IF(VLOOKUP($A1370,Parts!$A:$AM,C$1,0)="X",T$2,"")</f>
        <v/>
      </c>
      <c r="D1370" t="str">
        <f>IF(VLOOKUP($A1370,Parts!$A:$AM,D$1,0)="X",U$2,"")</f>
        <v/>
      </c>
      <c r="E1370" t="str">
        <f>IF(VLOOKUP($A1370,Parts!$A:$AM,E$1,0)="X",V$2,"")</f>
        <v/>
      </c>
      <c r="F1370" t="str">
        <f>IF(VLOOKUP($A1370,Parts!$A:$AM,F$1,0)="X",W$2,"")</f>
        <v/>
      </c>
      <c r="G1370" t="str">
        <f>IF(VLOOKUP($A1370,Parts!$A:$AM,G$1,0)="X",X$2,"")</f>
        <v/>
      </c>
      <c r="H1370" t="str">
        <f>IF(VLOOKUP($A1370,Parts!$A:$AM,H$1,0)="X",Y$2,"")</f>
        <v/>
      </c>
      <c r="I1370" t="str">
        <f>IF(VLOOKUP($A1370,Parts!$A:$AM,I$1,0)="X",Z$2,"")</f>
        <v/>
      </c>
      <c r="J1370" t="str">
        <f>IF(VLOOKUP($A1370,Parts!$A:$AM,J$1,0)="X",AA$2,"")</f>
        <v/>
      </c>
      <c r="K1370" t="str">
        <f>IF(VLOOKUP($A1370,Parts!$A:$AM,K$1,0)="X",AB$2,"")</f>
        <v/>
      </c>
      <c r="L1370" t="str">
        <f>IF(VLOOKUP($A1370,Parts!$A:$AM,L$1,0)="X",AC$2,"")</f>
        <v/>
      </c>
      <c r="M1370" t="str">
        <f>IF(VLOOKUP($A1370,Parts!$A:$AM,M$1,0)="X",AD$2,"")</f>
        <v/>
      </c>
      <c r="N1370" t="str">
        <f>IF(VLOOKUP($A1370,Parts!$A:$AM,N$1,0)="X",AE$2,"")</f>
        <v/>
      </c>
      <c r="O1370" t="str">
        <f>IF(VLOOKUP($A1370,Parts!$A:$AM,O$1,0)="X",AF$2,"")</f>
        <v/>
      </c>
      <c r="P1370" t="str">
        <f t="shared" si="22"/>
        <v/>
      </c>
    </row>
    <row r="1371" spans="1:16" x14ac:dyDescent="0.25">
      <c r="A1371" t="str">
        <f>Table15[[#This Row],[Name]]</f>
        <v>rcsblock-mpdt-triple-02</v>
      </c>
      <c r="B1371" t="str">
        <f>IF(VLOOKUP($A1371,Parts!$A:$AM,B$1,0)="X",S$2,"")</f>
        <v/>
      </c>
      <c r="C1371" t="str">
        <f>IF(VLOOKUP($A1371,Parts!$A:$AM,C$1,0)="X",T$2,"")</f>
        <v/>
      </c>
      <c r="D1371" t="str">
        <f>IF(VLOOKUP($A1371,Parts!$A:$AM,D$1,0)="X",U$2,"")</f>
        <v/>
      </c>
      <c r="E1371" t="str">
        <f>IF(VLOOKUP($A1371,Parts!$A:$AM,E$1,0)="X",V$2,"")</f>
        <v/>
      </c>
      <c r="F1371" t="str">
        <f>IF(VLOOKUP($A1371,Parts!$A:$AM,F$1,0)="X",W$2,"")</f>
        <v/>
      </c>
      <c r="G1371" t="str">
        <f>IF(VLOOKUP($A1371,Parts!$A:$AM,G$1,0)="X",X$2,"")</f>
        <v/>
      </c>
      <c r="H1371" t="str">
        <f>IF(VLOOKUP($A1371,Parts!$A:$AM,H$1,0)="X",Y$2,"")</f>
        <v/>
      </c>
      <c r="I1371" t="str">
        <f>IF(VLOOKUP($A1371,Parts!$A:$AM,I$1,0)="X",Z$2,"")</f>
        <v/>
      </c>
      <c r="J1371" t="str">
        <f>IF(VLOOKUP($A1371,Parts!$A:$AM,J$1,0)="X",AA$2,"")</f>
        <v/>
      </c>
      <c r="K1371" t="str">
        <f>IF(VLOOKUP($A1371,Parts!$A:$AM,K$1,0)="X",AB$2,"")</f>
        <v/>
      </c>
      <c r="L1371" t="str">
        <f>IF(VLOOKUP($A1371,Parts!$A:$AM,L$1,0)="X",AC$2,"")</f>
        <v/>
      </c>
      <c r="M1371" t="str">
        <f>IF(VLOOKUP($A1371,Parts!$A:$AM,M$1,0)="X",AD$2,"")</f>
        <v/>
      </c>
      <c r="N1371" t="str">
        <f>IF(VLOOKUP($A1371,Parts!$A:$AM,N$1,0)="X",AE$2,"")</f>
        <v/>
      </c>
      <c r="O1371" t="str">
        <f>IF(VLOOKUP($A1371,Parts!$A:$AM,O$1,0)="X",AF$2,"")</f>
        <v/>
      </c>
      <c r="P1371" t="str">
        <f t="shared" si="22"/>
        <v/>
      </c>
    </row>
    <row r="1372" spans="1:16" x14ac:dyDescent="0.25">
      <c r="A1372" t="str">
        <f>Table15[[#This Row],[Name]]</f>
        <v>rcsblock-mpdt-quad-02</v>
      </c>
      <c r="B1372" t="str">
        <f>IF(VLOOKUP($A1372,Parts!$A:$AM,B$1,0)="X",S$2,"")</f>
        <v/>
      </c>
      <c r="C1372" t="str">
        <f>IF(VLOOKUP($A1372,Parts!$A:$AM,C$1,0)="X",T$2,"")</f>
        <v/>
      </c>
      <c r="D1372" t="str">
        <f>IF(VLOOKUP($A1372,Parts!$A:$AM,D$1,0)="X",U$2,"")</f>
        <v/>
      </c>
      <c r="E1372" t="str">
        <f>IF(VLOOKUP($A1372,Parts!$A:$AM,E$1,0)="X",V$2,"")</f>
        <v/>
      </c>
      <c r="F1372" t="str">
        <f>IF(VLOOKUP($A1372,Parts!$A:$AM,F$1,0)="X",W$2,"")</f>
        <v/>
      </c>
      <c r="G1372" t="str">
        <f>IF(VLOOKUP($A1372,Parts!$A:$AM,G$1,0)="X",X$2,"")</f>
        <v/>
      </c>
      <c r="H1372" t="str">
        <f>IF(VLOOKUP($A1372,Parts!$A:$AM,H$1,0)="X",Y$2,"")</f>
        <v/>
      </c>
      <c r="I1372" t="str">
        <f>IF(VLOOKUP($A1372,Parts!$A:$AM,I$1,0)="X",Z$2,"")</f>
        <v/>
      </c>
      <c r="J1372" t="str">
        <f>IF(VLOOKUP($A1372,Parts!$A:$AM,J$1,0)="X",AA$2,"")</f>
        <v/>
      </c>
      <c r="K1372" t="str">
        <f>IF(VLOOKUP($A1372,Parts!$A:$AM,K$1,0)="X",AB$2,"")</f>
        <v/>
      </c>
      <c r="L1372" t="str">
        <f>IF(VLOOKUP($A1372,Parts!$A:$AM,L$1,0)="X",AC$2,"")</f>
        <v/>
      </c>
      <c r="M1372" t="str">
        <f>IF(VLOOKUP($A1372,Parts!$A:$AM,M$1,0)="X",AD$2,"")</f>
        <v/>
      </c>
      <c r="N1372" t="str">
        <f>IF(VLOOKUP($A1372,Parts!$A:$AM,N$1,0)="X",AE$2,"")</f>
        <v/>
      </c>
      <c r="O1372" t="str">
        <f>IF(VLOOKUP($A1372,Parts!$A:$AM,O$1,0)="X",AF$2,"")</f>
        <v/>
      </c>
      <c r="P1372" t="str">
        <f t="shared" si="22"/>
        <v/>
      </c>
    </row>
    <row r="1373" spans="1:16" x14ac:dyDescent="0.25">
      <c r="A1373" t="str">
        <f>Table15[[#This Row],[Name]]</f>
        <v>rcsblock-mpdt-quint-02</v>
      </c>
      <c r="B1373" t="str">
        <f>IF(VLOOKUP($A1373,Parts!$A:$AM,B$1,0)="X",S$2,"")</f>
        <v/>
      </c>
      <c r="C1373" t="str">
        <f>IF(VLOOKUP($A1373,Parts!$A:$AM,C$1,0)="X",T$2,"")</f>
        <v/>
      </c>
      <c r="D1373" t="str">
        <f>IF(VLOOKUP($A1373,Parts!$A:$AM,D$1,0)="X",U$2,"")</f>
        <v/>
      </c>
      <c r="E1373" t="str">
        <f>IF(VLOOKUP($A1373,Parts!$A:$AM,E$1,0)="X",V$2,"")</f>
        <v/>
      </c>
      <c r="F1373" t="str">
        <f>IF(VLOOKUP($A1373,Parts!$A:$AM,F$1,0)="X",W$2,"")</f>
        <v/>
      </c>
      <c r="G1373" t="str">
        <f>IF(VLOOKUP($A1373,Parts!$A:$AM,G$1,0)="X",X$2,"")</f>
        <v/>
      </c>
      <c r="H1373" t="str">
        <f>IF(VLOOKUP($A1373,Parts!$A:$AM,H$1,0)="X",Y$2,"")</f>
        <v/>
      </c>
      <c r="I1373" t="str">
        <f>IF(VLOOKUP($A1373,Parts!$A:$AM,I$1,0)="X",Z$2,"")</f>
        <v/>
      </c>
      <c r="J1373" t="str">
        <f>IF(VLOOKUP($A1373,Parts!$A:$AM,J$1,0)="X",AA$2,"")</f>
        <v/>
      </c>
      <c r="K1373" t="str">
        <f>IF(VLOOKUP($A1373,Parts!$A:$AM,K$1,0)="X",AB$2,"")</f>
        <v/>
      </c>
      <c r="L1373" t="str">
        <f>IF(VLOOKUP($A1373,Parts!$A:$AM,L$1,0)="X",AC$2,"")</f>
        <v/>
      </c>
      <c r="M1373" t="str">
        <f>IF(VLOOKUP($A1373,Parts!$A:$AM,M$1,0)="X",AD$2,"")</f>
        <v/>
      </c>
      <c r="N1373" t="str">
        <f>IF(VLOOKUP($A1373,Parts!$A:$AM,N$1,0)="X",AE$2,"")</f>
        <v/>
      </c>
      <c r="O1373" t="str">
        <f>IF(VLOOKUP($A1373,Parts!$A:$AM,O$1,0)="X",AF$2,"")</f>
        <v/>
      </c>
      <c r="P1373" t="str">
        <f t="shared" si="22"/>
        <v/>
      </c>
    </row>
    <row r="1374" spans="1:16" x14ac:dyDescent="0.25">
      <c r="A1374" t="str">
        <f>Table15[[#This Row],[Name]]</f>
        <v>SXTke111</v>
      </c>
      <c r="B1374" t="str">
        <f>IF(VLOOKUP($A1374,Parts!$A:$AM,B$1,0)="X",S$2,"")</f>
        <v/>
      </c>
      <c r="C1374" t="str">
        <f>IF(VLOOKUP($A1374,Parts!$A:$AM,C$1,0)="X",T$2,"")</f>
        <v/>
      </c>
      <c r="D1374" t="str">
        <f>IF(VLOOKUP($A1374,Parts!$A:$AM,D$1,0)="X",U$2,"")</f>
        <v/>
      </c>
      <c r="E1374" t="str">
        <f>IF(VLOOKUP($A1374,Parts!$A:$AM,E$1,0)="X",V$2,"")</f>
        <v/>
      </c>
      <c r="F1374" t="str">
        <f>IF(VLOOKUP($A1374,Parts!$A:$AM,F$1,0)="X",W$2,"")</f>
        <v/>
      </c>
      <c r="G1374" t="str">
        <f>IF(VLOOKUP($A1374,Parts!$A:$AM,G$1,0)="X",X$2,"")</f>
        <v/>
      </c>
      <c r="H1374" t="str">
        <f>IF(VLOOKUP($A1374,Parts!$A:$AM,H$1,0)="X",Y$2,"")</f>
        <v xml:space="preserve">    MODULE
    { name = ModuleTagHabitable }
</v>
      </c>
      <c r="I1374" t="str">
        <f>IF(VLOOKUP($A1374,Parts!$A:$AM,I$1,0)="X",Z$2,"")</f>
        <v/>
      </c>
      <c r="J1374" t="str">
        <f>IF(VLOOKUP($A1374,Parts!$A:$AM,J$1,0)="X",AA$2,"")</f>
        <v/>
      </c>
      <c r="K1374" t="str">
        <f>IF(VLOOKUP($A1374,Parts!$A:$AM,K$1,0)="X",AB$2,"")</f>
        <v/>
      </c>
      <c r="L1374" t="str">
        <f>IF(VLOOKUP($A1374,Parts!$A:$AM,L$1,0)="X",AC$2,"")</f>
        <v/>
      </c>
      <c r="M1374" t="str">
        <f>IF(VLOOKUP($A1374,Parts!$A:$AM,M$1,0)="X",AD$2,"")</f>
        <v/>
      </c>
      <c r="N1374" t="str">
        <f>IF(VLOOKUP($A1374,Parts!$A:$AM,N$1,0)="X",AE$2,"")</f>
        <v/>
      </c>
      <c r="O1374" t="str">
        <f>IF(VLOOKUP($A1374,Parts!$A:$AM,O$1,0)="X",AF$2,"")</f>
        <v/>
      </c>
      <c r="P1374" t="str">
        <f t="shared" si="22"/>
        <v xml:space="preserve">    MODULE
    { name = ModuleTagHabitable }
</v>
      </c>
    </row>
    <row r="1375" spans="1:16" x14ac:dyDescent="0.25">
      <c r="A1375" t="str">
        <f>Table15[[#This Row],[Name]]</f>
        <v>RealISRU_Hex_Core_Tank</v>
      </c>
      <c r="B1375" t="str">
        <f>IF(VLOOKUP($A1375,Parts!$A:$AM,B$1,0)="X",S$2,"")</f>
        <v/>
      </c>
      <c r="C1375" t="str">
        <f>IF(VLOOKUP($A1375,Parts!$A:$AM,C$1,0)="X",T$2,"")</f>
        <v/>
      </c>
      <c r="D1375" t="str">
        <f>IF(VLOOKUP($A1375,Parts!$A:$AM,D$1,0)="X",U$2,"")</f>
        <v/>
      </c>
      <c r="E1375" t="str">
        <f>IF(VLOOKUP($A1375,Parts!$A:$AM,E$1,0)="X",V$2,"")</f>
        <v/>
      </c>
      <c r="F1375" t="str">
        <f>IF(VLOOKUP($A1375,Parts!$A:$AM,F$1,0)="X",W$2,"")</f>
        <v/>
      </c>
      <c r="G1375" t="str">
        <f>IF(VLOOKUP($A1375,Parts!$A:$AM,G$1,0)="X",X$2,"")</f>
        <v/>
      </c>
      <c r="H1375" t="str">
        <f>IF(VLOOKUP($A1375,Parts!$A:$AM,H$1,0)="X",Y$2,"")</f>
        <v/>
      </c>
      <c r="I1375" t="str">
        <f>IF(VLOOKUP($A1375,Parts!$A:$AM,I$1,0)="X",Z$2,"")</f>
        <v/>
      </c>
      <c r="J1375" t="str">
        <f>IF(VLOOKUP($A1375,Parts!$A:$AM,J$1,0)="X",AA$2,"")</f>
        <v/>
      </c>
      <c r="K1375" t="str">
        <f>IF(VLOOKUP($A1375,Parts!$A:$AM,K$1,0)="X",AB$2,"")</f>
        <v/>
      </c>
      <c r="L1375" t="str">
        <f>IF(VLOOKUP($A1375,Parts!$A:$AM,L$1,0)="X",AC$2,"")</f>
        <v/>
      </c>
      <c r="M1375" t="str">
        <f>IF(VLOOKUP($A1375,Parts!$A:$AM,M$1,0)="X",AD$2,"")</f>
        <v/>
      </c>
      <c r="N1375" t="str">
        <f>IF(VLOOKUP($A1375,Parts!$A:$AM,N$1,0)="X",AE$2,"")</f>
        <v/>
      </c>
      <c r="O1375" t="str">
        <f>IF(VLOOKUP($A1375,Parts!$A:$AM,O$1,0)="X",AF$2,"")</f>
        <v/>
      </c>
      <c r="P1375" t="str">
        <f t="shared" si="22"/>
        <v/>
      </c>
    </row>
    <row r="1376" spans="1:16" x14ac:dyDescent="0.25">
      <c r="A1376" t="str">
        <f>Table15[[#This Row],[Name]]</f>
        <v>RealISRU_Hex_Core_Pass</v>
      </c>
      <c r="B1376" t="str">
        <f>IF(VLOOKUP($A1376,Parts!$A:$AM,B$1,0)="X",S$2,"")</f>
        <v/>
      </c>
      <c r="C1376" t="str">
        <f>IF(VLOOKUP($A1376,Parts!$A:$AM,C$1,0)="X",T$2,"")</f>
        <v/>
      </c>
      <c r="D1376" t="str">
        <f>IF(VLOOKUP($A1376,Parts!$A:$AM,D$1,0)="X",U$2,"")</f>
        <v/>
      </c>
      <c r="E1376" t="str">
        <f>IF(VLOOKUP($A1376,Parts!$A:$AM,E$1,0)="X",V$2,"")</f>
        <v/>
      </c>
      <c r="F1376" t="str">
        <f>IF(VLOOKUP($A1376,Parts!$A:$AM,F$1,0)="X",W$2,"")</f>
        <v/>
      </c>
      <c r="G1376" t="str">
        <f>IF(VLOOKUP($A1376,Parts!$A:$AM,G$1,0)="X",X$2,"")</f>
        <v/>
      </c>
      <c r="H1376" t="str">
        <f>IF(VLOOKUP($A1376,Parts!$A:$AM,H$1,0)="X",Y$2,"")</f>
        <v/>
      </c>
      <c r="I1376" t="str">
        <f>IF(VLOOKUP($A1376,Parts!$A:$AM,I$1,0)="X",Z$2,"")</f>
        <v/>
      </c>
      <c r="J1376" t="str">
        <f>IF(VLOOKUP($A1376,Parts!$A:$AM,J$1,0)="X",AA$2,"")</f>
        <v/>
      </c>
      <c r="K1376" t="str">
        <f>IF(VLOOKUP($A1376,Parts!$A:$AM,K$1,0)="X",AB$2,"")</f>
        <v/>
      </c>
      <c r="L1376" t="str">
        <f>IF(VLOOKUP($A1376,Parts!$A:$AM,L$1,0)="X",AC$2,"")</f>
        <v/>
      </c>
      <c r="M1376" t="str">
        <f>IF(VLOOKUP($A1376,Parts!$A:$AM,M$1,0)="X",AD$2,"")</f>
        <v/>
      </c>
      <c r="N1376" t="str">
        <f>IF(VLOOKUP($A1376,Parts!$A:$AM,N$1,0)="X",AE$2,"")</f>
        <v/>
      </c>
      <c r="O1376" t="str">
        <f>IF(VLOOKUP($A1376,Parts!$A:$AM,O$1,0)="X",AF$2,"")</f>
        <v/>
      </c>
      <c r="P1376" t="str">
        <f t="shared" si="22"/>
        <v/>
      </c>
    </row>
    <row r="1377" spans="1:16" x14ac:dyDescent="0.25">
      <c r="A1377" t="str">
        <f>Table15[[#This Row],[Name]]</f>
        <v>RealISRU_Hex_Tank</v>
      </c>
      <c r="B1377" t="str">
        <f>IF(VLOOKUP($A1377,Parts!$A:$AM,B$1,0)="X",S$2,"")</f>
        <v/>
      </c>
      <c r="C1377" t="str">
        <f>IF(VLOOKUP($A1377,Parts!$A:$AM,C$1,0)="X",T$2,"")</f>
        <v/>
      </c>
      <c r="D1377" t="str">
        <f>IF(VLOOKUP($A1377,Parts!$A:$AM,D$1,0)="X",U$2,"")</f>
        <v/>
      </c>
      <c r="E1377" t="str">
        <f>IF(VLOOKUP($A1377,Parts!$A:$AM,E$1,0)="X",V$2,"")</f>
        <v/>
      </c>
      <c r="F1377" t="str">
        <f>IF(VLOOKUP($A1377,Parts!$A:$AM,F$1,0)="X",W$2,"")</f>
        <v/>
      </c>
      <c r="G1377" t="str">
        <f>IF(VLOOKUP($A1377,Parts!$A:$AM,G$1,0)="X",X$2,"")</f>
        <v/>
      </c>
      <c r="H1377" t="str">
        <f>IF(VLOOKUP($A1377,Parts!$A:$AM,H$1,0)="X",Y$2,"")</f>
        <v/>
      </c>
      <c r="I1377" t="str">
        <f>IF(VLOOKUP($A1377,Parts!$A:$AM,I$1,0)="X",Z$2,"")</f>
        <v/>
      </c>
      <c r="J1377" t="str">
        <f>IF(VLOOKUP($A1377,Parts!$A:$AM,J$1,0)="X",AA$2,"")</f>
        <v/>
      </c>
      <c r="K1377" t="str">
        <f>IF(VLOOKUP($A1377,Parts!$A:$AM,K$1,0)="X",AB$2,"")</f>
        <v/>
      </c>
      <c r="L1377" t="str">
        <f>IF(VLOOKUP($A1377,Parts!$A:$AM,L$1,0)="X",AC$2,"")</f>
        <v/>
      </c>
      <c r="M1377" t="str">
        <f>IF(VLOOKUP($A1377,Parts!$A:$AM,M$1,0)="X",AD$2,"")</f>
        <v/>
      </c>
      <c r="N1377" t="str">
        <f>IF(VLOOKUP($A1377,Parts!$A:$AM,N$1,0)="X",AE$2,"")</f>
        <v/>
      </c>
      <c r="O1377" t="str">
        <f>IF(VLOOKUP($A1377,Parts!$A:$AM,O$1,0)="X",AF$2,"")</f>
        <v/>
      </c>
      <c r="P1377" t="str">
        <f t="shared" si="22"/>
        <v/>
      </c>
    </row>
    <row r="1378" spans="1:16" x14ac:dyDescent="0.25">
      <c r="A1378" t="str">
        <f>Table15[[#This Row],[Name]]</f>
        <v>RealISRU_Hex_Tank_b</v>
      </c>
      <c r="B1378" t="str">
        <f>IF(VLOOKUP($A1378,Parts!$A:$AM,B$1,0)="X",S$2,"")</f>
        <v/>
      </c>
      <c r="C1378" t="str">
        <f>IF(VLOOKUP($A1378,Parts!$A:$AM,C$1,0)="X",T$2,"")</f>
        <v/>
      </c>
      <c r="D1378" t="str">
        <f>IF(VLOOKUP($A1378,Parts!$A:$AM,D$1,0)="X",U$2,"")</f>
        <v/>
      </c>
      <c r="E1378" t="str">
        <f>IF(VLOOKUP($A1378,Parts!$A:$AM,E$1,0)="X",V$2,"")</f>
        <v/>
      </c>
      <c r="F1378" t="str">
        <f>IF(VLOOKUP($A1378,Parts!$A:$AM,F$1,0)="X",W$2,"")</f>
        <v/>
      </c>
      <c r="G1378" t="str">
        <f>IF(VLOOKUP($A1378,Parts!$A:$AM,G$1,0)="X",X$2,"")</f>
        <v/>
      </c>
      <c r="H1378" t="str">
        <f>IF(VLOOKUP($A1378,Parts!$A:$AM,H$1,0)="X",Y$2,"")</f>
        <v/>
      </c>
      <c r="I1378" t="str">
        <f>IF(VLOOKUP($A1378,Parts!$A:$AM,I$1,0)="X",Z$2,"")</f>
        <v/>
      </c>
      <c r="J1378" t="str">
        <f>IF(VLOOKUP($A1378,Parts!$A:$AM,J$1,0)="X",AA$2,"")</f>
        <v/>
      </c>
      <c r="K1378" t="str">
        <f>IF(VLOOKUP($A1378,Parts!$A:$AM,K$1,0)="X",AB$2,"")</f>
        <v/>
      </c>
      <c r="L1378" t="str">
        <f>IF(VLOOKUP($A1378,Parts!$A:$AM,L$1,0)="X",AC$2,"")</f>
        <v/>
      </c>
      <c r="M1378" t="str">
        <f>IF(VLOOKUP($A1378,Parts!$A:$AM,M$1,0)="X",AD$2,"")</f>
        <v/>
      </c>
      <c r="N1378" t="str">
        <f>IF(VLOOKUP($A1378,Parts!$A:$AM,N$1,0)="X",AE$2,"")</f>
        <v/>
      </c>
      <c r="O1378" t="str">
        <f>IF(VLOOKUP($A1378,Parts!$A:$AM,O$1,0)="X",AF$2,"")</f>
        <v/>
      </c>
      <c r="P1378" t="str">
        <f t="shared" si="22"/>
        <v/>
      </c>
    </row>
    <row r="1379" spans="1:16" x14ac:dyDescent="0.25">
      <c r="A1379" t="str">
        <f>Table15[[#This Row],[Name]]</f>
        <v>LongDeployableAntenna</v>
      </c>
      <c r="B1379" t="str">
        <f>IF(VLOOKUP($A1379,Parts!$A:$AM,B$1,0)="X",S$2,"")</f>
        <v/>
      </c>
      <c r="C1379" t="str">
        <f>IF(VLOOKUP($A1379,Parts!$A:$AM,C$1,0)="X",T$2,"")</f>
        <v/>
      </c>
      <c r="D1379" t="str">
        <f>IF(VLOOKUP($A1379,Parts!$A:$AM,D$1,0)="X",U$2,"")</f>
        <v/>
      </c>
      <c r="E1379" t="str">
        <f>IF(VLOOKUP($A1379,Parts!$A:$AM,E$1,0)="X",V$2,"")</f>
        <v/>
      </c>
      <c r="F1379" t="str">
        <f>IF(VLOOKUP($A1379,Parts!$A:$AM,F$1,0)="X",W$2,"")</f>
        <v/>
      </c>
      <c r="G1379" t="str">
        <f>IF(VLOOKUP($A1379,Parts!$A:$AM,G$1,0)="X",X$2,"")</f>
        <v/>
      </c>
      <c r="H1379" t="str">
        <f>IF(VLOOKUP($A1379,Parts!$A:$AM,H$1,0)="X",Y$2,"")</f>
        <v/>
      </c>
      <c r="I1379" t="str">
        <f>IF(VLOOKUP($A1379,Parts!$A:$AM,I$1,0)="X",Z$2,"")</f>
        <v/>
      </c>
      <c r="J1379" t="str">
        <f>IF(VLOOKUP($A1379,Parts!$A:$AM,J$1,0)="X",AA$2,"")</f>
        <v xml:space="preserve">    MODULE
    { name = ModuleTagInstruments }
</v>
      </c>
      <c r="K1379" t="str">
        <f>IF(VLOOKUP($A1379,Parts!$A:$AM,K$1,0)="X",AB$2,"")</f>
        <v/>
      </c>
      <c r="L1379" t="str">
        <f>IF(VLOOKUP($A1379,Parts!$A:$AM,L$1,0)="X",AC$2,"")</f>
        <v/>
      </c>
      <c r="M1379" t="str">
        <f>IF(VLOOKUP($A1379,Parts!$A:$AM,M$1,0)="X",AD$2,"")</f>
        <v/>
      </c>
      <c r="N1379" t="str">
        <f>IF(VLOOKUP($A1379,Parts!$A:$AM,N$1,0)="X",AE$2,"")</f>
        <v/>
      </c>
      <c r="O1379" t="str">
        <f>IF(VLOOKUP($A1379,Parts!$A:$AM,O$1,0)="X",AF$2,"")</f>
        <v/>
      </c>
      <c r="P1379" t="str">
        <f t="shared" si="22"/>
        <v xml:space="preserve">    MODULE
    { name = ModuleTagInstruments }
</v>
      </c>
    </row>
    <row r="1380" spans="1:16" x14ac:dyDescent="0.25">
      <c r="A1380" t="str">
        <f>Table15[[#This Row],[Name]]</f>
        <v>SHIP_HG_3_SL</v>
      </c>
      <c r="B1380" t="str">
        <f>IF(VLOOKUP($A1380,Parts!$A:$AM,B$1,0)="X",S$2,"")</f>
        <v/>
      </c>
      <c r="C1380" t="str">
        <f>IF(VLOOKUP($A1380,Parts!$A:$AM,C$1,0)="X",T$2,"")</f>
        <v/>
      </c>
      <c r="D1380" t="str">
        <f>IF(VLOOKUP($A1380,Parts!$A:$AM,D$1,0)="X",U$2,"")</f>
        <v/>
      </c>
      <c r="E1380" t="str">
        <f>IF(VLOOKUP($A1380,Parts!$A:$AM,E$1,0)="X",V$2,"")</f>
        <v/>
      </c>
      <c r="F1380" t="str">
        <f>IF(VLOOKUP($A1380,Parts!$A:$AM,F$1,0)="X",W$2,"")</f>
        <v xml:space="preserve">    MODULE
    { name = ModuleTagEngineLiquidTurbo }
</v>
      </c>
      <c r="G1380" t="str">
        <f>IF(VLOOKUP($A1380,Parts!$A:$AM,G$1,0)="X",X$2,"")</f>
        <v/>
      </c>
      <c r="H1380" t="str">
        <f>IF(VLOOKUP($A1380,Parts!$A:$AM,H$1,0)="X",Y$2,"")</f>
        <v/>
      </c>
      <c r="I1380" t="str">
        <f>IF(VLOOKUP($A1380,Parts!$A:$AM,I$1,0)="X",Z$2,"")</f>
        <v/>
      </c>
      <c r="J1380" t="str">
        <f>IF(VLOOKUP($A1380,Parts!$A:$AM,J$1,0)="X",AA$2,"")</f>
        <v/>
      </c>
      <c r="K1380" t="str">
        <f>IF(VLOOKUP($A1380,Parts!$A:$AM,K$1,0)="X",AB$2,"")</f>
        <v/>
      </c>
      <c r="L1380" t="str">
        <f>IF(VLOOKUP($A1380,Parts!$A:$AM,L$1,0)="X",AC$2,"")</f>
        <v/>
      </c>
      <c r="M1380" t="str">
        <f>IF(VLOOKUP($A1380,Parts!$A:$AM,M$1,0)="X",AD$2,"")</f>
        <v/>
      </c>
      <c r="N1380" t="str">
        <f>IF(VLOOKUP($A1380,Parts!$A:$AM,N$1,0)="X",AE$2,"")</f>
        <v/>
      </c>
      <c r="O1380" t="str">
        <f>IF(VLOOKUP($A1380,Parts!$A:$AM,O$1,0)="X",AF$2,"")</f>
        <v xml:space="preserve">    MODULE
    { name = ModuleTagHydrolox }
</v>
      </c>
      <c r="P1380" t="str">
        <f t="shared" si="22"/>
        <v xml:space="preserve">    MODULE
    { name = ModuleTagEngineLiquidTurbo }
    MODULE
    { name = ModuleTagHydrolox }
</v>
      </c>
    </row>
    <row r="1381" spans="1:16" x14ac:dyDescent="0.25">
      <c r="A1381" t="str">
        <f>Table15[[#This Row],[Name]]</f>
        <v>SHIP_HG_3_VAC</v>
      </c>
      <c r="B1381" t="str">
        <f>IF(VLOOKUP($A1381,Parts!$A:$AM,B$1,0)="X",S$2,"")</f>
        <v/>
      </c>
      <c r="C1381" t="str">
        <f>IF(VLOOKUP($A1381,Parts!$A:$AM,C$1,0)="X",T$2,"")</f>
        <v/>
      </c>
      <c r="D1381" t="str">
        <f>IF(VLOOKUP($A1381,Parts!$A:$AM,D$1,0)="X",U$2,"")</f>
        <v/>
      </c>
      <c r="E1381" t="str">
        <f>IF(VLOOKUP($A1381,Parts!$A:$AM,E$1,0)="X",V$2,"")</f>
        <v/>
      </c>
      <c r="F1381" t="str">
        <f>IF(VLOOKUP($A1381,Parts!$A:$AM,F$1,0)="X",W$2,"")</f>
        <v xml:space="preserve">    MODULE
    { name = ModuleTagEngineLiquidTurbo }
</v>
      </c>
      <c r="G1381" t="str">
        <f>IF(VLOOKUP($A1381,Parts!$A:$AM,G$1,0)="X",X$2,"")</f>
        <v/>
      </c>
      <c r="H1381" t="str">
        <f>IF(VLOOKUP($A1381,Parts!$A:$AM,H$1,0)="X",Y$2,"")</f>
        <v/>
      </c>
      <c r="I1381" t="str">
        <f>IF(VLOOKUP($A1381,Parts!$A:$AM,I$1,0)="X",Z$2,"")</f>
        <v/>
      </c>
      <c r="J1381" t="str">
        <f>IF(VLOOKUP($A1381,Parts!$A:$AM,J$1,0)="X",AA$2,"")</f>
        <v/>
      </c>
      <c r="K1381" t="str">
        <f>IF(VLOOKUP($A1381,Parts!$A:$AM,K$1,0)="X",AB$2,"")</f>
        <v/>
      </c>
      <c r="L1381" t="str">
        <f>IF(VLOOKUP($A1381,Parts!$A:$AM,L$1,0)="X",AC$2,"")</f>
        <v/>
      </c>
      <c r="M1381" t="str">
        <f>IF(VLOOKUP($A1381,Parts!$A:$AM,M$1,0)="X",AD$2,"")</f>
        <v/>
      </c>
      <c r="N1381" t="str">
        <f>IF(VLOOKUP($A1381,Parts!$A:$AM,N$1,0)="X",AE$2,"")</f>
        <v/>
      </c>
      <c r="O1381" t="str">
        <f>IF(VLOOKUP($A1381,Parts!$A:$AM,O$1,0)="X",AF$2,"")</f>
        <v xml:space="preserve">    MODULE
    { name = ModuleTagHydrolox }
</v>
      </c>
      <c r="P1381" t="str">
        <f t="shared" si="22"/>
        <v xml:space="preserve">    MODULE
    { name = ModuleTagEngineLiquidTurbo }
    MODULE
    { name = ModuleTagHydrolox }
</v>
      </c>
    </row>
    <row r="1382" spans="1:16" x14ac:dyDescent="0.25">
      <c r="A1382" t="str">
        <f>Table15[[#This Row],[Name]]</f>
        <v>HighGainAntenna5</v>
      </c>
      <c r="B1382" t="str">
        <f>IF(VLOOKUP($A1382,Parts!$A:$AM,B$1,0)="X",S$2,"")</f>
        <v/>
      </c>
      <c r="C1382" t="str">
        <f>IF(VLOOKUP($A1382,Parts!$A:$AM,C$1,0)="X",T$2,"")</f>
        <v/>
      </c>
      <c r="D1382" t="str">
        <f>IF(VLOOKUP($A1382,Parts!$A:$AM,D$1,0)="X",U$2,"")</f>
        <v/>
      </c>
      <c r="E1382" t="str">
        <f>IF(VLOOKUP($A1382,Parts!$A:$AM,E$1,0)="X",V$2,"")</f>
        <v/>
      </c>
      <c r="F1382" t="str">
        <f>IF(VLOOKUP($A1382,Parts!$A:$AM,F$1,0)="X",W$2,"")</f>
        <v/>
      </c>
      <c r="G1382" t="str">
        <f>IF(VLOOKUP($A1382,Parts!$A:$AM,G$1,0)="X",X$2,"")</f>
        <v/>
      </c>
      <c r="H1382" t="str">
        <f>IF(VLOOKUP($A1382,Parts!$A:$AM,H$1,0)="X",Y$2,"")</f>
        <v/>
      </c>
      <c r="I1382" t="str">
        <f>IF(VLOOKUP($A1382,Parts!$A:$AM,I$1,0)="X",Z$2,"")</f>
        <v/>
      </c>
      <c r="J1382" t="str">
        <f>IF(VLOOKUP($A1382,Parts!$A:$AM,J$1,0)="X",AA$2,"")</f>
        <v xml:space="preserve">    MODULE
    { name = ModuleTagInstruments }
</v>
      </c>
      <c r="K1382" t="str">
        <f>IF(VLOOKUP($A1382,Parts!$A:$AM,K$1,0)="X",AB$2,"")</f>
        <v/>
      </c>
      <c r="L1382" t="str">
        <f>IF(VLOOKUP($A1382,Parts!$A:$AM,L$1,0)="X",AC$2,"")</f>
        <v/>
      </c>
      <c r="M1382" t="str">
        <f>IF(VLOOKUP($A1382,Parts!$A:$AM,M$1,0)="X",AD$2,"")</f>
        <v/>
      </c>
      <c r="N1382" t="str">
        <f>IF(VLOOKUP($A1382,Parts!$A:$AM,N$1,0)="X",AE$2,"")</f>
        <v/>
      </c>
      <c r="O1382" t="str">
        <f>IF(VLOOKUP($A1382,Parts!$A:$AM,O$1,0)="X",AF$2,"")</f>
        <v/>
      </c>
      <c r="P1382" t="str">
        <f t="shared" si="22"/>
        <v xml:space="preserve">    MODULE
    { name = ModuleTagInstruments }
</v>
      </c>
    </row>
    <row r="1383" spans="1:16" x14ac:dyDescent="0.25">
      <c r="A1383" t="str">
        <f>Table15[[#This Row],[Name]]</f>
        <v>hydrogen-10-1</v>
      </c>
      <c r="B1383" t="str">
        <f>IF(VLOOKUP($A1383,Parts!$A:$AM,B$1,0)="X",S$2,"")</f>
        <v/>
      </c>
      <c r="C1383" t="str">
        <f>IF(VLOOKUP($A1383,Parts!$A:$AM,C$1,0)="X",T$2,"")</f>
        <v/>
      </c>
      <c r="D1383" t="str">
        <f>IF(VLOOKUP($A1383,Parts!$A:$AM,D$1,0)="X",U$2,"")</f>
        <v/>
      </c>
      <c r="E1383" t="str">
        <f>IF(VLOOKUP($A1383,Parts!$A:$AM,E$1,0)="X",V$2,"")</f>
        <v/>
      </c>
      <c r="F1383" t="str">
        <f>IF(VLOOKUP($A1383,Parts!$A:$AM,F$1,0)="X",W$2,"")</f>
        <v/>
      </c>
      <c r="G1383" t="str">
        <f>IF(VLOOKUP($A1383,Parts!$A:$AM,G$1,0)="X",X$2,"")</f>
        <v/>
      </c>
      <c r="H1383" t="str">
        <f>IF(VLOOKUP($A1383,Parts!$A:$AM,H$1,0)="X",Y$2,"")</f>
        <v/>
      </c>
      <c r="I1383" t="str">
        <f>IF(VLOOKUP($A1383,Parts!$A:$AM,I$1,0)="X",Z$2,"")</f>
        <v/>
      </c>
      <c r="J1383" t="str">
        <f>IF(VLOOKUP($A1383,Parts!$A:$AM,J$1,0)="X",AA$2,"")</f>
        <v/>
      </c>
      <c r="K1383" t="str">
        <f>IF(VLOOKUP($A1383,Parts!$A:$AM,K$1,0)="X",AB$2,"")</f>
        <v/>
      </c>
      <c r="L1383" t="str">
        <f>IF(VLOOKUP($A1383,Parts!$A:$AM,L$1,0)="X",AC$2,"")</f>
        <v/>
      </c>
      <c r="M1383" t="str">
        <f>IF(VLOOKUP($A1383,Parts!$A:$AM,M$1,0)="X",AD$2,"")</f>
        <v/>
      </c>
      <c r="N1383" t="str">
        <f>IF(VLOOKUP($A1383,Parts!$A:$AM,N$1,0)="X",AE$2,"")</f>
        <v/>
      </c>
      <c r="O1383" t="str">
        <f>IF(VLOOKUP($A1383,Parts!$A:$AM,O$1,0)="X",AF$2,"")</f>
        <v/>
      </c>
      <c r="P1383" t="str">
        <f t="shared" si="22"/>
        <v/>
      </c>
    </row>
    <row r="1384" spans="1:16" x14ac:dyDescent="0.25">
      <c r="A1384" t="str">
        <f>Table15[[#This Row],[Name]]</f>
        <v>XPC_InflateHeatshield31X</v>
      </c>
      <c r="B1384" t="str">
        <f>IF(VLOOKUP($A1384,Parts!$A:$AM,B$1,0)="X",S$2,"")</f>
        <v/>
      </c>
      <c r="C1384" t="str">
        <f>IF(VLOOKUP($A1384,Parts!$A:$AM,C$1,0)="X",T$2,"")</f>
        <v/>
      </c>
      <c r="D1384" t="str">
        <f>IF(VLOOKUP($A1384,Parts!$A:$AM,D$1,0)="X",U$2,"")</f>
        <v/>
      </c>
      <c r="E1384" t="str">
        <f>IF(VLOOKUP($A1384,Parts!$A:$AM,E$1,0)="X",V$2,"")</f>
        <v/>
      </c>
      <c r="F1384" t="str">
        <f>IF(VLOOKUP($A1384,Parts!$A:$AM,F$1,0)="X",W$2,"")</f>
        <v/>
      </c>
      <c r="G1384" t="str">
        <f>IF(VLOOKUP($A1384,Parts!$A:$AM,G$1,0)="X",X$2,"")</f>
        <v/>
      </c>
      <c r="H1384" t="str">
        <f>IF(VLOOKUP($A1384,Parts!$A:$AM,H$1,0)="X",Y$2,"")</f>
        <v/>
      </c>
      <c r="I1384" t="str">
        <f>IF(VLOOKUP($A1384,Parts!$A:$AM,I$1,0)="X",Z$2,"")</f>
        <v/>
      </c>
      <c r="J1384" t="str">
        <f>IF(VLOOKUP($A1384,Parts!$A:$AM,J$1,0)="X",AA$2,"")</f>
        <v/>
      </c>
      <c r="K1384" t="str">
        <f>IF(VLOOKUP($A1384,Parts!$A:$AM,K$1,0)="X",AB$2,"")</f>
        <v/>
      </c>
      <c r="L1384" t="str">
        <f>IF(VLOOKUP($A1384,Parts!$A:$AM,L$1,0)="X",AC$2,"")</f>
        <v/>
      </c>
      <c r="M1384" t="str">
        <f>IF(VLOOKUP($A1384,Parts!$A:$AM,M$1,0)="X",AD$2,"")</f>
        <v/>
      </c>
      <c r="N1384" t="str">
        <f>IF(VLOOKUP($A1384,Parts!$A:$AM,N$1,0)="X",AE$2,"")</f>
        <v/>
      </c>
      <c r="O1384" t="str">
        <f>IF(VLOOKUP($A1384,Parts!$A:$AM,O$1,0)="X",AF$2,"")</f>
        <v/>
      </c>
      <c r="P1384" t="str">
        <f t="shared" si="22"/>
        <v/>
      </c>
    </row>
    <row r="1385" spans="1:16" x14ac:dyDescent="0.25">
      <c r="A1385" t="str">
        <f>Table15[[#This Row],[Name]]</f>
        <v>XPC_InflateHeatshieldLX</v>
      </c>
      <c r="B1385" t="str">
        <f>IF(VLOOKUP($A1385,Parts!$A:$AM,B$1,0)="X",S$2,"")</f>
        <v/>
      </c>
      <c r="C1385" t="str">
        <f>IF(VLOOKUP($A1385,Parts!$A:$AM,C$1,0)="X",T$2,"")</f>
        <v/>
      </c>
      <c r="D1385" t="str">
        <f>IF(VLOOKUP($A1385,Parts!$A:$AM,D$1,0)="X",U$2,"")</f>
        <v/>
      </c>
      <c r="E1385" t="str">
        <f>IF(VLOOKUP($A1385,Parts!$A:$AM,E$1,0)="X",V$2,"")</f>
        <v/>
      </c>
      <c r="F1385" t="str">
        <f>IF(VLOOKUP($A1385,Parts!$A:$AM,F$1,0)="X",W$2,"")</f>
        <v/>
      </c>
      <c r="G1385" t="str">
        <f>IF(VLOOKUP($A1385,Parts!$A:$AM,G$1,0)="X",X$2,"")</f>
        <v/>
      </c>
      <c r="H1385" t="str">
        <f>IF(VLOOKUP($A1385,Parts!$A:$AM,H$1,0)="X",Y$2,"")</f>
        <v/>
      </c>
      <c r="I1385" t="str">
        <f>IF(VLOOKUP($A1385,Parts!$A:$AM,I$1,0)="X",Z$2,"")</f>
        <v/>
      </c>
      <c r="J1385" t="str">
        <f>IF(VLOOKUP($A1385,Parts!$A:$AM,J$1,0)="X",AA$2,"")</f>
        <v/>
      </c>
      <c r="K1385" t="str">
        <f>IF(VLOOKUP($A1385,Parts!$A:$AM,K$1,0)="X",AB$2,"")</f>
        <v/>
      </c>
      <c r="L1385" t="str">
        <f>IF(VLOOKUP($A1385,Parts!$A:$AM,L$1,0)="X",AC$2,"")</f>
        <v/>
      </c>
      <c r="M1385" t="str">
        <f>IF(VLOOKUP($A1385,Parts!$A:$AM,M$1,0)="X",AD$2,"")</f>
        <v/>
      </c>
      <c r="N1385" t="str">
        <f>IF(VLOOKUP($A1385,Parts!$A:$AM,N$1,0)="X",AE$2,"")</f>
        <v/>
      </c>
      <c r="O1385" t="str">
        <f>IF(VLOOKUP($A1385,Parts!$A:$AM,O$1,0)="X",AF$2,"")</f>
        <v/>
      </c>
      <c r="P1385" t="str">
        <f t="shared" si="22"/>
        <v/>
      </c>
    </row>
    <row r="1386" spans="1:16" x14ac:dyDescent="0.25">
      <c r="A1386" t="str">
        <f>Table15[[#This Row],[Name]]</f>
        <v>PC_InflateHeatshieldLxx</v>
      </c>
      <c r="B1386" t="str">
        <f>IF(VLOOKUP($A1386,Parts!$A:$AM,B$1,0)="X",S$2,"")</f>
        <v/>
      </c>
      <c r="C1386" t="str">
        <f>IF(VLOOKUP($A1386,Parts!$A:$AM,C$1,0)="X",T$2,"")</f>
        <v/>
      </c>
      <c r="D1386" t="str">
        <f>IF(VLOOKUP($A1386,Parts!$A:$AM,D$1,0)="X",U$2,"")</f>
        <v/>
      </c>
      <c r="E1386" t="str">
        <f>IF(VLOOKUP($A1386,Parts!$A:$AM,E$1,0)="X",V$2,"")</f>
        <v/>
      </c>
      <c r="F1386" t="str">
        <f>IF(VLOOKUP($A1386,Parts!$A:$AM,F$1,0)="X",W$2,"")</f>
        <v/>
      </c>
      <c r="G1386" t="str">
        <f>IF(VLOOKUP($A1386,Parts!$A:$AM,G$1,0)="X",X$2,"")</f>
        <v/>
      </c>
      <c r="H1386" t="str">
        <f>IF(VLOOKUP($A1386,Parts!$A:$AM,H$1,0)="X",Y$2,"")</f>
        <v/>
      </c>
      <c r="I1386" t="str">
        <f>IF(VLOOKUP($A1386,Parts!$A:$AM,I$1,0)="X",Z$2,"")</f>
        <v/>
      </c>
      <c r="J1386" t="str">
        <f>IF(VLOOKUP($A1386,Parts!$A:$AM,J$1,0)="X",AA$2,"")</f>
        <v/>
      </c>
      <c r="K1386" t="str">
        <f>IF(VLOOKUP($A1386,Parts!$A:$AM,K$1,0)="X",AB$2,"")</f>
        <v/>
      </c>
      <c r="L1386" t="str">
        <f>IF(VLOOKUP($A1386,Parts!$A:$AM,L$1,0)="X",AC$2,"")</f>
        <v/>
      </c>
      <c r="M1386" t="str">
        <f>IF(VLOOKUP($A1386,Parts!$A:$AM,M$1,0)="X",AD$2,"")</f>
        <v/>
      </c>
      <c r="N1386" t="str">
        <f>IF(VLOOKUP($A1386,Parts!$A:$AM,N$1,0)="X",AE$2,"")</f>
        <v/>
      </c>
      <c r="O1386" t="str">
        <f>IF(VLOOKUP($A1386,Parts!$A:$AM,O$1,0)="X",AF$2,"")</f>
        <v/>
      </c>
      <c r="P1386" t="str">
        <f t="shared" si="22"/>
        <v/>
      </c>
    </row>
    <row r="1387" spans="1:16" x14ac:dyDescent="0.25">
      <c r="A1387" t="str">
        <f>Table15[[#This Row],[Name]]</f>
        <v>hydrogen-25-2</v>
      </c>
      <c r="B1387" t="str">
        <f>IF(VLOOKUP($A1387,Parts!$A:$AM,B$1,0)="X",S$2,"")</f>
        <v/>
      </c>
      <c r="C1387" t="str">
        <f>IF(VLOOKUP($A1387,Parts!$A:$AM,C$1,0)="X",T$2,"")</f>
        <v/>
      </c>
      <c r="D1387" t="str">
        <f>IF(VLOOKUP($A1387,Parts!$A:$AM,D$1,0)="X",U$2,"")</f>
        <v/>
      </c>
      <c r="E1387" t="str">
        <f>IF(VLOOKUP($A1387,Parts!$A:$AM,E$1,0)="X",V$2,"")</f>
        <v/>
      </c>
      <c r="F1387" t="str">
        <f>IF(VLOOKUP($A1387,Parts!$A:$AM,F$1,0)="X",W$2,"")</f>
        <v/>
      </c>
      <c r="G1387" t="str">
        <f>IF(VLOOKUP($A1387,Parts!$A:$AM,G$1,0)="X",X$2,"")</f>
        <v/>
      </c>
      <c r="H1387" t="str">
        <f>IF(VLOOKUP($A1387,Parts!$A:$AM,H$1,0)="X",Y$2,"")</f>
        <v/>
      </c>
      <c r="I1387" t="str">
        <f>IF(VLOOKUP($A1387,Parts!$A:$AM,I$1,0)="X",Z$2,"")</f>
        <v/>
      </c>
      <c r="J1387" t="str">
        <f>IF(VLOOKUP($A1387,Parts!$A:$AM,J$1,0)="X",AA$2,"")</f>
        <v/>
      </c>
      <c r="K1387" t="str">
        <f>IF(VLOOKUP($A1387,Parts!$A:$AM,K$1,0)="X",AB$2,"")</f>
        <v/>
      </c>
      <c r="L1387" t="str">
        <f>IF(VLOOKUP($A1387,Parts!$A:$AM,L$1,0)="X",AC$2,"")</f>
        <v/>
      </c>
      <c r="M1387" t="str">
        <f>IF(VLOOKUP($A1387,Parts!$A:$AM,M$1,0)="X",AD$2,"")</f>
        <v/>
      </c>
      <c r="N1387" t="str">
        <f>IF(VLOOKUP($A1387,Parts!$A:$AM,N$1,0)="X",AE$2,"")</f>
        <v/>
      </c>
      <c r="O1387" t="str">
        <f>IF(VLOOKUP($A1387,Parts!$A:$AM,O$1,0)="X",AF$2,"")</f>
        <v/>
      </c>
      <c r="P1387" t="str">
        <f t="shared" si="22"/>
        <v/>
      </c>
    </row>
    <row r="1388" spans="1:16" x14ac:dyDescent="0.25">
      <c r="A1388" t="str">
        <f>Table15[[#This Row],[Name]]</f>
        <v>hydrogen-25-1</v>
      </c>
      <c r="B1388" t="str">
        <f>IF(VLOOKUP($A1388,Parts!$A:$AM,B$1,0)="X",S$2,"")</f>
        <v/>
      </c>
      <c r="C1388" t="str">
        <f>IF(VLOOKUP($A1388,Parts!$A:$AM,C$1,0)="X",T$2,"")</f>
        <v/>
      </c>
      <c r="D1388" t="str">
        <f>IF(VLOOKUP($A1388,Parts!$A:$AM,D$1,0)="X",U$2,"")</f>
        <v/>
      </c>
      <c r="E1388" t="str">
        <f>IF(VLOOKUP($A1388,Parts!$A:$AM,E$1,0)="X",V$2,"")</f>
        <v/>
      </c>
      <c r="F1388" t="str">
        <f>IF(VLOOKUP($A1388,Parts!$A:$AM,F$1,0)="X",W$2,"")</f>
        <v/>
      </c>
      <c r="G1388" t="str">
        <f>IF(VLOOKUP($A1388,Parts!$A:$AM,G$1,0)="X",X$2,"")</f>
        <v/>
      </c>
      <c r="H1388" t="str">
        <f>IF(VLOOKUP($A1388,Parts!$A:$AM,H$1,0)="X",Y$2,"")</f>
        <v/>
      </c>
      <c r="I1388" t="str">
        <f>IF(VLOOKUP($A1388,Parts!$A:$AM,I$1,0)="X",Z$2,"")</f>
        <v/>
      </c>
      <c r="J1388" t="str">
        <f>IF(VLOOKUP($A1388,Parts!$A:$AM,J$1,0)="X",AA$2,"")</f>
        <v/>
      </c>
      <c r="K1388" t="str">
        <f>IF(VLOOKUP($A1388,Parts!$A:$AM,K$1,0)="X",AB$2,"")</f>
        <v/>
      </c>
      <c r="L1388" t="str">
        <f>IF(VLOOKUP($A1388,Parts!$A:$AM,L$1,0)="X",AC$2,"")</f>
        <v/>
      </c>
      <c r="M1388" t="str">
        <f>IF(VLOOKUP($A1388,Parts!$A:$AM,M$1,0)="X",AD$2,"")</f>
        <v/>
      </c>
      <c r="N1388" t="str">
        <f>IF(VLOOKUP($A1388,Parts!$A:$AM,N$1,0)="X",AE$2,"")</f>
        <v/>
      </c>
      <c r="O1388" t="str">
        <f>IF(VLOOKUP($A1388,Parts!$A:$AM,O$1,0)="X",AF$2,"")</f>
        <v/>
      </c>
      <c r="P1388" t="str">
        <f t="shared" si="22"/>
        <v/>
      </c>
    </row>
    <row r="1389" spans="1:16" x14ac:dyDescent="0.25">
      <c r="A1389" t="str">
        <f>Table15[[#This Row],[Name]]</f>
        <v>hydrogen-25-3</v>
      </c>
      <c r="B1389" t="str">
        <f>IF(VLOOKUP($A1389,Parts!$A:$AM,B$1,0)="X",S$2,"")</f>
        <v/>
      </c>
      <c r="C1389" t="str">
        <f>IF(VLOOKUP($A1389,Parts!$A:$AM,C$1,0)="X",T$2,"")</f>
        <v/>
      </c>
      <c r="D1389" t="str">
        <f>IF(VLOOKUP($A1389,Parts!$A:$AM,D$1,0)="X",U$2,"")</f>
        <v/>
      </c>
      <c r="E1389" t="str">
        <f>IF(VLOOKUP($A1389,Parts!$A:$AM,E$1,0)="X",V$2,"")</f>
        <v/>
      </c>
      <c r="F1389" t="str">
        <f>IF(VLOOKUP($A1389,Parts!$A:$AM,F$1,0)="X",W$2,"")</f>
        <v/>
      </c>
      <c r="G1389" t="str">
        <f>IF(VLOOKUP($A1389,Parts!$A:$AM,G$1,0)="X",X$2,"")</f>
        <v/>
      </c>
      <c r="H1389" t="str">
        <f>IF(VLOOKUP($A1389,Parts!$A:$AM,H$1,0)="X",Y$2,"")</f>
        <v/>
      </c>
      <c r="I1389" t="str">
        <f>IF(VLOOKUP($A1389,Parts!$A:$AM,I$1,0)="X",Z$2,"")</f>
        <v/>
      </c>
      <c r="J1389" t="str">
        <f>IF(VLOOKUP($A1389,Parts!$A:$AM,J$1,0)="X",AA$2,"")</f>
        <v/>
      </c>
      <c r="K1389" t="str">
        <f>IF(VLOOKUP($A1389,Parts!$A:$AM,K$1,0)="X",AB$2,"")</f>
        <v/>
      </c>
      <c r="L1389" t="str">
        <f>IF(VLOOKUP($A1389,Parts!$A:$AM,L$1,0)="X",AC$2,"")</f>
        <v/>
      </c>
      <c r="M1389" t="str">
        <f>IF(VLOOKUP($A1389,Parts!$A:$AM,M$1,0)="X",AD$2,"")</f>
        <v/>
      </c>
      <c r="N1389" t="str">
        <f>IF(VLOOKUP($A1389,Parts!$A:$AM,N$1,0)="X",AE$2,"")</f>
        <v/>
      </c>
      <c r="O1389" t="str">
        <f>IF(VLOOKUP($A1389,Parts!$A:$AM,O$1,0)="X",AF$2,"")</f>
        <v/>
      </c>
      <c r="P1389" t="str">
        <f t="shared" si="22"/>
        <v/>
      </c>
    </row>
    <row r="1390" spans="1:16" x14ac:dyDescent="0.25">
      <c r="A1390" t="str">
        <f>Table15[[#This Row],[Name]]</f>
        <v>ionXenon-0625-2</v>
      </c>
      <c r="B1390" t="str">
        <f>IF(VLOOKUP($A1390,Parts!$A:$AM,B$1,0)="X",S$2,"")</f>
        <v/>
      </c>
      <c r="C1390" t="str">
        <f>IF(VLOOKUP($A1390,Parts!$A:$AM,C$1,0)="X",T$2,"")</f>
        <v/>
      </c>
      <c r="D1390" t="str">
        <f>IF(VLOOKUP($A1390,Parts!$A:$AM,D$1,0)="X",U$2,"")</f>
        <v/>
      </c>
      <c r="E1390" t="str">
        <f>IF(VLOOKUP($A1390,Parts!$A:$AM,E$1,0)="X",V$2,"")</f>
        <v/>
      </c>
      <c r="F1390" t="str">
        <f>IF(VLOOKUP($A1390,Parts!$A:$AM,F$1,0)="X",W$2,"")</f>
        <v xml:space="preserve">    MODULE
    { name = ModuleTagEngineLiquidTurbo }
</v>
      </c>
      <c r="G1390" t="str">
        <f>IF(VLOOKUP($A1390,Parts!$A:$AM,G$1,0)="X",X$2,"")</f>
        <v/>
      </c>
      <c r="H1390" t="str">
        <f>IF(VLOOKUP($A1390,Parts!$A:$AM,H$1,0)="X",Y$2,"")</f>
        <v/>
      </c>
      <c r="I1390" t="str">
        <f>IF(VLOOKUP($A1390,Parts!$A:$AM,I$1,0)="X",Z$2,"")</f>
        <v/>
      </c>
      <c r="J1390" t="str">
        <f>IF(VLOOKUP($A1390,Parts!$A:$AM,J$1,0)="X",AA$2,"")</f>
        <v/>
      </c>
      <c r="K1390" t="str">
        <f>IF(VLOOKUP($A1390,Parts!$A:$AM,K$1,0)="X",AB$2,"")</f>
        <v/>
      </c>
      <c r="L1390" t="str">
        <f>IF(VLOOKUP($A1390,Parts!$A:$AM,L$1,0)="X",AC$2,"")</f>
        <v/>
      </c>
      <c r="M1390" t="str">
        <f>IF(VLOOKUP($A1390,Parts!$A:$AM,M$1,0)="X",AD$2,"")</f>
        <v/>
      </c>
      <c r="N1390" t="str">
        <f>IF(VLOOKUP($A1390,Parts!$A:$AM,N$1,0)="X",AE$2,"")</f>
        <v/>
      </c>
      <c r="O1390" t="str">
        <f>IF(VLOOKUP($A1390,Parts!$A:$AM,O$1,0)="X",AF$2,"")</f>
        <v/>
      </c>
      <c r="P1390" t="str">
        <f t="shared" si="22"/>
        <v xml:space="preserve">    MODULE
    { name = ModuleTagEngineLiquidTurbo }
</v>
      </c>
    </row>
    <row r="1391" spans="1:16" x14ac:dyDescent="0.25">
      <c r="A1391" t="str">
        <f>Table15[[#This Row],[Name]]</f>
        <v>ionXenon-25</v>
      </c>
      <c r="B1391" t="str">
        <f>IF(VLOOKUP($A1391,Parts!$A:$AM,B$1,0)="X",S$2,"")</f>
        <v/>
      </c>
      <c r="C1391" t="str">
        <f>IF(VLOOKUP($A1391,Parts!$A:$AM,C$1,0)="X",T$2,"")</f>
        <v/>
      </c>
      <c r="D1391" t="str">
        <f>IF(VLOOKUP($A1391,Parts!$A:$AM,D$1,0)="X",U$2,"")</f>
        <v/>
      </c>
      <c r="E1391" t="str">
        <f>IF(VLOOKUP($A1391,Parts!$A:$AM,E$1,0)="X",V$2,"")</f>
        <v/>
      </c>
      <c r="F1391" t="str">
        <f>IF(VLOOKUP($A1391,Parts!$A:$AM,F$1,0)="X",W$2,"")</f>
        <v/>
      </c>
      <c r="G1391" t="str">
        <f>IF(VLOOKUP($A1391,Parts!$A:$AM,G$1,0)="X",X$2,"")</f>
        <v/>
      </c>
      <c r="H1391" t="str">
        <f>IF(VLOOKUP($A1391,Parts!$A:$AM,H$1,0)="X",Y$2,"")</f>
        <v/>
      </c>
      <c r="I1391" t="str">
        <f>IF(VLOOKUP($A1391,Parts!$A:$AM,I$1,0)="X",Z$2,"")</f>
        <v/>
      </c>
      <c r="J1391" t="str">
        <f>IF(VLOOKUP($A1391,Parts!$A:$AM,J$1,0)="X",AA$2,"")</f>
        <v/>
      </c>
      <c r="K1391" t="str">
        <f>IF(VLOOKUP($A1391,Parts!$A:$AM,K$1,0)="X",AB$2,"")</f>
        <v/>
      </c>
      <c r="L1391" t="str">
        <f>IF(VLOOKUP($A1391,Parts!$A:$AM,L$1,0)="X",AC$2,"")</f>
        <v/>
      </c>
      <c r="M1391" t="str">
        <f>IF(VLOOKUP($A1391,Parts!$A:$AM,M$1,0)="X",AD$2,"")</f>
        <v/>
      </c>
      <c r="N1391" t="str">
        <f>IF(VLOOKUP($A1391,Parts!$A:$AM,N$1,0)="X",AE$2,"")</f>
        <v/>
      </c>
      <c r="O1391" t="str">
        <f>IF(VLOOKUP($A1391,Parts!$A:$AM,O$1,0)="X",AF$2,"")</f>
        <v/>
      </c>
      <c r="P1391" t="str">
        <f t="shared" si="22"/>
        <v/>
      </c>
    </row>
    <row r="1392" spans="1:16" x14ac:dyDescent="0.25">
      <c r="A1392" t="str">
        <f>Table15[[#This Row],[Name]]</f>
        <v>RSBengineRL10A3</v>
      </c>
      <c r="B1392" t="str">
        <f>IF(VLOOKUP($A1392,Parts!$A:$AM,B$1,0)="X",S$2,"")</f>
        <v/>
      </c>
      <c r="C1392" t="str">
        <f>IF(VLOOKUP($A1392,Parts!$A:$AM,C$1,0)="X",T$2,"")</f>
        <v/>
      </c>
      <c r="D1392" t="str">
        <f>IF(VLOOKUP($A1392,Parts!$A:$AM,D$1,0)="X",U$2,"")</f>
        <v/>
      </c>
      <c r="E1392" t="str">
        <f>IF(VLOOKUP($A1392,Parts!$A:$AM,E$1,0)="X",V$2,"")</f>
        <v/>
      </c>
      <c r="F1392" t="str">
        <f>IF(VLOOKUP($A1392,Parts!$A:$AM,F$1,0)="X",W$2,"")</f>
        <v xml:space="preserve">    MODULE
    { name = ModuleTagEngineLiquidTurbo }
</v>
      </c>
      <c r="G1392" t="str">
        <f>IF(VLOOKUP($A1392,Parts!$A:$AM,G$1,0)="X",X$2,"")</f>
        <v/>
      </c>
      <c r="H1392" t="str">
        <f>IF(VLOOKUP($A1392,Parts!$A:$AM,H$1,0)="X",Y$2,"")</f>
        <v/>
      </c>
      <c r="I1392" t="str">
        <f>IF(VLOOKUP($A1392,Parts!$A:$AM,I$1,0)="X",Z$2,"")</f>
        <v/>
      </c>
      <c r="J1392" t="str">
        <f>IF(VLOOKUP($A1392,Parts!$A:$AM,J$1,0)="X",AA$2,"")</f>
        <v/>
      </c>
      <c r="K1392" t="str">
        <f>IF(VLOOKUP($A1392,Parts!$A:$AM,K$1,0)="X",AB$2,"")</f>
        <v/>
      </c>
      <c r="L1392" t="str">
        <f>IF(VLOOKUP($A1392,Parts!$A:$AM,L$1,0)="X",AC$2,"")</f>
        <v/>
      </c>
      <c r="M1392" t="str">
        <f>IF(VLOOKUP($A1392,Parts!$A:$AM,M$1,0)="X",AD$2,"")</f>
        <v/>
      </c>
      <c r="N1392" t="str">
        <f>IF(VLOOKUP($A1392,Parts!$A:$AM,N$1,0)="X",AE$2,"")</f>
        <v/>
      </c>
      <c r="O1392" t="str">
        <f>IF(VLOOKUP($A1392,Parts!$A:$AM,O$1,0)="X",AF$2,"")</f>
        <v xml:space="preserve">    MODULE
    { name = ModuleTagHydrolox }
</v>
      </c>
      <c r="P1392" t="str">
        <f t="shared" si="22"/>
        <v xml:space="preserve">    MODULE
    { name = ModuleTagEngineLiquidTurbo }
    MODULE
    { name = ModuleTagHydrolox }
</v>
      </c>
    </row>
    <row r="1393" spans="1:16" x14ac:dyDescent="0.25">
      <c r="A1393" t="str">
        <f>Table15[[#This Row],[Name]]</f>
        <v>RSBengineRL10A42</v>
      </c>
      <c r="B1393" t="str">
        <f>IF(VLOOKUP($A1393,Parts!$A:$AM,B$1,0)="X",S$2,"")</f>
        <v/>
      </c>
      <c r="C1393" t="str">
        <f>IF(VLOOKUP($A1393,Parts!$A:$AM,C$1,0)="X",T$2,"")</f>
        <v/>
      </c>
      <c r="D1393" t="str">
        <f>IF(VLOOKUP($A1393,Parts!$A:$AM,D$1,0)="X",U$2,"")</f>
        <v/>
      </c>
      <c r="E1393" t="str">
        <f>IF(VLOOKUP($A1393,Parts!$A:$AM,E$1,0)="X",V$2,"")</f>
        <v/>
      </c>
      <c r="F1393" t="str">
        <f>IF(VLOOKUP($A1393,Parts!$A:$AM,F$1,0)="X",W$2,"")</f>
        <v xml:space="preserve">    MODULE
    { name = ModuleTagEngineLiquidTurbo }
</v>
      </c>
      <c r="G1393" t="str">
        <f>IF(VLOOKUP($A1393,Parts!$A:$AM,G$1,0)="X",X$2,"")</f>
        <v/>
      </c>
      <c r="H1393" t="str">
        <f>IF(VLOOKUP($A1393,Parts!$A:$AM,H$1,0)="X",Y$2,"")</f>
        <v/>
      </c>
      <c r="I1393" t="str">
        <f>IF(VLOOKUP($A1393,Parts!$A:$AM,I$1,0)="X",Z$2,"")</f>
        <v/>
      </c>
      <c r="J1393" t="str">
        <f>IF(VLOOKUP($A1393,Parts!$A:$AM,J$1,0)="X",AA$2,"")</f>
        <v/>
      </c>
      <c r="K1393" t="str">
        <f>IF(VLOOKUP($A1393,Parts!$A:$AM,K$1,0)="X",AB$2,"")</f>
        <v/>
      </c>
      <c r="L1393" t="str">
        <f>IF(VLOOKUP($A1393,Parts!$A:$AM,L$1,0)="X",AC$2,"")</f>
        <v/>
      </c>
      <c r="M1393" t="str">
        <f>IF(VLOOKUP($A1393,Parts!$A:$AM,M$1,0)="X",AD$2,"")</f>
        <v/>
      </c>
      <c r="N1393" t="str">
        <f>IF(VLOOKUP($A1393,Parts!$A:$AM,N$1,0)="X",AE$2,"")</f>
        <v/>
      </c>
      <c r="O1393" t="str">
        <f>IF(VLOOKUP($A1393,Parts!$A:$AM,O$1,0)="X",AF$2,"")</f>
        <v xml:space="preserve">    MODULE
    { name = ModuleTagHydrolox }
</v>
      </c>
      <c r="P1393" t="str">
        <f t="shared" si="22"/>
        <v xml:space="preserve">    MODULE
    { name = ModuleTagEngineLiquidTurbo }
    MODULE
    { name = ModuleTagHydrolox }
</v>
      </c>
    </row>
    <row r="1394" spans="1:16" x14ac:dyDescent="0.25">
      <c r="A1394" t="str">
        <f>Table15[[#This Row],[Name]]</f>
        <v>GEM-60/TVC</v>
      </c>
      <c r="B1394" t="str">
        <f>IF(VLOOKUP($A1394,Parts!$A:$AM,B$1,0)="X",S$2,"")</f>
        <v/>
      </c>
      <c r="C1394" t="str">
        <f>IF(VLOOKUP($A1394,Parts!$A:$AM,C$1,0)="X",T$2,"")</f>
        <v/>
      </c>
      <c r="D1394" t="str">
        <f>IF(VLOOKUP($A1394,Parts!$A:$AM,D$1,0)="X",U$2,"")</f>
        <v/>
      </c>
      <c r="E1394" t="str">
        <f>IF(VLOOKUP($A1394,Parts!$A:$AM,E$1,0)="X",V$2,"")</f>
        <v/>
      </c>
      <c r="F1394" t="str">
        <f>IF(VLOOKUP($A1394,Parts!$A:$AM,F$1,0)="X",W$2,"")</f>
        <v/>
      </c>
      <c r="G1394" t="str">
        <f>IF(VLOOKUP($A1394,Parts!$A:$AM,G$1,0)="X",X$2,"")</f>
        <v/>
      </c>
      <c r="H1394" t="str">
        <f>IF(VLOOKUP($A1394,Parts!$A:$AM,H$1,0)="X",Y$2,"")</f>
        <v/>
      </c>
      <c r="I1394" t="str">
        <f>IF(VLOOKUP($A1394,Parts!$A:$AM,I$1,0)="X",Z$2,"")</f>
        <v/>
      </c>
      <c r="J1394" t="str">
        <f>IF(VLOOKUP($A1394,Parts!$A:$AM,J$1,0)="X",AA$2,"")</f>
        <v/>
      </c>
      <c r="K1394" t="str">
        <f>IF(VLOOKUP($A1394,Parts!$A:$AM,K$1,0)="X",AB$2,"")</f>
        <v/>
      </c>
      <c r="L1394" t="str">
        <f>IF(VLOOKUP($A1394,Parts!$A:$AM,L$1,0)="X",AC$2,"")</f>
        <v/>
      </c>
      <c r="M1394" t="str">
        <f>IF(VLOOKUP($A1394,Parts!$A:$AM,M$1,0)="X",AD$2,"")</f>
        <v/>
      </c>
      <c r="N1394" t="str">
        <f>IF(VLOOKUP($A1394,Parts!$A:$AM,N$1,0)="X",AE$2,"")</f>
        <v/>
      </c>
      <c r="O1394" t="str">
        <f>IF(VLOOKUP($A1394,Parts!$A:$AM,O$1,0)="X",AF$2,"")</f>
        <v/>
      </c>
      <c r="P1394" t="str">
        <f t="shared" si="22"/>
        <v/>
      </c>
    </row>
    <row r="1395" spans="1:16" x14ac:dyDescent="0.25">
      <c r="A1395" t="str">
        <f>Table15[[#This Row],[Name]]</f>
        <v>KW5mengineTitanV</v>
      </c>
      <c r="B1395" t="str">
        <f>IF(VLOOKUP($A1395,Parts!$A:$AM,B$1,0)="X",S$2,"")</f>
        <v/>
      </c>
      <c r="C1395" t="str">
        <f>IF(VLOOKUP($A1395,Parts!$A:$AM,C$1,0)="X",T$2,"")</f>
        <v/>
      </c>
      <c r="D1395" t="str">
        <f>IF(VLOOKUP($A1395,Parts!$A:$AM,D$1,0)="X",U$2,"")</f>
        <v/>
      </c>
      <c r="E1395" t="str">
        <f>IF(VLOOKUP($A1395,Parts!$A:$AM,E$1,0)="X",V$2,"")</f>
        <v/>
      </c>
      <c r="F1395" t="str">
        <f>IF(VLOOKUP($A1395,Parts!$A:$AM,F$1,0)="X",W$2,"")</f>
        <v xml:space="preserve">    MODULE
    { name = ModuleTagEngineLiquidTurbo }
</v>
      </c>
      <c r="G1395" t="str">
        <f>IF(VLOOKUP($A1395,Parts!$A:$AM,G$1,0)="X",X$2,"")</f>
        <v/>
      </c>
      <c r="H1395" t="str">
        <f>IF(VLOOKUP($A1395,Parts!$A:$AM,H$1,0)="X",Y$2,"")</f>
        <v/>
      </c>
      <c r="I1395" t="str">
        <f>IF(VLOOKUP($A1395,Parts!$A:$AM,I$1,0)="X",Z$2,"")</f>
        <v/>
      </c>
      <c r="J1395" t="str">
        <f>IF(VLOOKUP($A1395,Parts!$A:$AM,J$1,0)="X",AA$2,"")</f>
        <v/>
      </c>
      <c r="K1395" t="str">
        <f>IF(VLOOKUP($A1395,Parts!$A:$AM,K$1,0)="X",AB$2,"")</f>
        <v/>
      </c>
      <c r="L1395" t="str">
        <f>IF(VLOOKUP($A1395,Parts!$A:$AM,L$1,0)="X",AC$2,"")</f>
        <v/>
      </c>
      <c r="M1395" t="str">
        <f>IF(VLOOKUP($A1395,Parts!$A:$AM,M$1,0)="X",AD$2,"")</f>
        <v/>
      </c>
      <c r="N1395" t="str">
        <f>IF(VLOOKUP($A1395,Parts!$A:$AM,N$1,0)="X",AE$2,"")</f>
        <v/>
      </c>
      <c r="O1395" t="str">
        <f>IF(VLOOKUP($A1395,Parts!$A:$AM,O$1,0)="X",AF$2,"")</f>
        <v xml:space="preserve">    MODULE
    { name = ModuleTagHydrolox }
</v>
      </c>
      <c r="P1395" t="str">
        <f t="shared" si="22"/>
        <v xml:space="preserve">    MODULE
    { name = ModuleTagEngineLiquidTurbo }
    MODULE
    { name = ModuleTagHydrolox }
</v>
      </c>
    </row>
    <row r="1396" spans="1:16" x14ac:dyDescent="0.25">
      <c r="A1396" t="str">
        <f>Table15[[#This Row],[Name]]</f>
        <v>FASAApolloLFEJ2</v>
      </c>
      <c r="B1396" t="str">
        <f>IF(VLOOKUP($A1396,Parts!$A:$AM,B$1,0)="X",S$2,"")</f>
        <v/>
      </c>
      <c r="C1396" t="str">
        <f>IF(VLOOKUP($A1396,Parts!$A:$AM,C$1,0)="X",T$2,"")</f>
        <v/>
      </c>
      <c r="D1396" t="str">
        <f>IF(VLOOKUP($A1396,Parts!$A:$AM,D$1,0)="X",U$2,"")</f>
        <v/>
      </c>
      <c r="E1396" t="str">
        <f>IF(VLOOKUP($A1396,Parts!$A:$AM,E$1,0)="X",V$2,"")</f>
        <v/>
      </c>
      <c r="F1396" t="str">
        <f>IF(VLOOKUP($A1396,Parts!$A:$AM,F$1,0)="X",W$2,"")</f>
        <v xml:space="preserve">    MODULE
    { name = ModuleTagEngineLiquidTurbo }
</v>
      </c>
      <c r="G1396" t="str">
        <f>IF(VLOOKUP($A1396,Parts!$A:$AM,G$1,0)="X",X$2,"")</f>
        <v/>
      </c>
      <c r="H1396" t="str">
        <f>IF(VLOOKUP($A1396,Parts!$A:$AM,H$1,0)="X",Y$2,"")</f>
        <v/>
      </c>
      <c r="I1396" t="str">
        <f>IF(VLOOKUP($A1396,Parts!$A:$AM,I$1,0)="X",Z$2,"")</f>
        <v/>
      </c>
      <c r="J1396" t="str">
        <f>IF(VLOOKUP($A1396,Parts!$A:$AM,J$1,0)="X",AA$2,"")</f>
        <v/>
      </c>
      <c r="K1396" t="str">
        <f>IF(VLOOKUP($A1396,Parts!$A:$AM,K$1,0)="X",AB$2,"")</f>
        <v/>
      </c>
      <c r="L1396" t="str">
        <f>IF(VLOOKUP($A1396,Parts!$A:$AM,L$1,0)="X",AC$2,"")</f>
        <v/>
      </c>
      <c r="M1396" t="str">
        <f>IF(VLOOKUP($A1396,Parts!$A:$AM,M$1,0)="X",AD$2,"")</f>
        <v/>
      </c>
      <c r="N1396" t="str">
        <f>IF(VLOOKUP($A1396,Parts!$A:$AM,N$1,0)="X",AE$2,"")</f>
        <v/>
      </c>
      <c r="O1396" t="str">
        <f>IF(VLOOKUP($A1396,Parts!$A:$AM,O$1,0)="X",AF$2,"")</f>
        <v xml:space="preserve">    MODULE
    { name = ModuleTagHydrolox }
</v>
      </c>
      <c r="P1396" t="str">
        <f t="shared" si="22"/>
        <v xml:space="preserve">    MODULE
    { name = ModuleTagEngineLiquidTurbo }
    MODULE
    { name = ModuleTagHydrolox }
</v>
      </c>
    </row>
    <row r="1397" spans="1:16" x14ac:dyDescent="0.25">
      <c r="A1397" t="str">
        <f>Table15[[#This Row],[Name]]</f>
        <v>neptuno</v>
      </c>
      <c r="B1397" t="str">
        <f>IF(VLOOKUP($A1397,Parts!$A:$AM,B$1,0)="X",S$2,"")</f>
        <v xml:space="preserve">    MODULE
    { name = ModuleTagAvionics }
</v>
      </c>
      <c r="C1397" t="str">
        <f>IF(VLOOKUP($A1397,Parts!$A:$AM,C$1,0)="X",T$2,"")</f>
        <v/>
      </c>
      <c r="D1397" t="str">
        <f>IF(VLOOKUP($A1397,Parts!$A:$AM,D$1,0)="X",U$2,"")</f>
        <v/>
      </c>
      <c r="E1397" t="str">
        <f>IF(VLOOKUP($A1397,Parts!$A:$AM,E$1,0)="X",V$2,"")</f>
        <v/>
      </c>
      <c r="F1397" t="str">
        <f>IF(VLOOKUP($A1397,Parts!$A:$AM,F$1,0)="X",W$2,"")</f>
        <v/>
      </c>
      <c r="G1397" t="str">
        <f>IF(VLOOKUP($A1397,Parts!$A:$AM,G$1,0)="X",X$2,"")</f>
        <v/>
      </c>
      <c r="H1397" t="str">
        <f>IF(VLOOKUP($A1397,Parts!$A:$AM,H$1,0)="X",Y$2,"")</f>
        <v/>
      </c>
      <c r="I1397" t="str">
        <f>IF(VLOOKUP($A1397,Parts!$A:$AM,I$1,0)="X",Z$2,"")</f>
        <v/>
      </c>
      <c r="J1397" t="str">
        <f>IF(VLOOKUP($A1397,Parts!$A:$AM,J$1,0)="X",AA$2,"")</f>
        <v/>
      </c>
      <c r="K1397" t="str">
        <f>IF(VLOOKUP($A1397,Parts!$A:$AM,K$1,0)="X",AB$2,"")</f>
        <v/>
      </c>
      <c r="L1397" t="str">
        <f>IF(VLOOKUP($A1397,Parts!$A:$AM,L$1,0)="X",AC$2,"")</f>
        <v/>
      </c>
      <c r="M1397" t="str">
        <f>IF(VLOOKUP($A1397,Parts!$A:$AM,M$1,0)="X",AD$2,"")</f>
        <v/>
      </c>
      <c r="N1397" t="str">
        <f>IF(VLOOKUP($A1397,Parts!$A:$AM,N$1,0)="X",AE$2,"")</f>
        <v/>
      </c>
      <c r="O1397" t="str">
        <f>IF(VLOOKUP($A1397,Parts!$A:$AM,O$1,0)="X",AF$2,"")</f>
        <v/>
      </c>
      <c r="P1397" t="str">
        <f t="shared" si="22"/>
        <v xml:space="preserve">    MODULE
    { name = ModuleTagAvionics }
</v>
      </c>
    </row>
    <row r="1398" spans="1:16" x14ac:dyDescent="0.25">
      <c r="A1398" t="str">
        <f>Table15[[#This Row],[Name]]</f>
        <v>rn_huygen_hs_bottom</v>
      </c>
      <c r="B1398" t="str">
        <f>IF(VLOOKUP($A1398,Parts!$A:$AM,B$1,0)="X",S$2,"")</f>
        <v/>
      </c>
      <c r="C1398" t="str">
        <f>IF(VLOOKUP($A1398,Parts!$A:$AM,C$1,0)="X",T$2,"")</f>
        <v/>
      </c>
      <c r="D1398" t="str">
        <f>IF(VLOOKUP($A1398,Parts!$A:$AM,D$1,0)="X",U$2,"")</f>
        <v/>
      </c>
      <c r="E1398" t="str">
        <f>IF(VLOOKUP($A1398,Parts!$A:$AM,E$1,0)="X",V$2,"")</f>
        <v/>
      </c>
      <c r="F1398" t="str">
        <f>IF(VLOOKUP($A1398,Parts!$A:$AM,F$1,0)="X",W$2,"")</f>
        <v/>
      </c>
      <c r="G1398" t="str">
        <f>IF(VLOOKUP($A1398,Parts!$A:$AM,G$1,0)="X",X$2,"")</f>
        <v/>
      </c>
      <c r="H1398" t="str">
        <f>IF(VLOOKUP($A1398,Parts!$A:$AM,H$1,0)="X",Y$2,"")</f>
        <v/>
      </c>
      <c r="I1398" t="str">
        <f>IF(VLOOKUP($A1398,Parts!$A:$AM,I$1,0)="X",Z$2,"")</f>
        <v/>
      </c>
      <c r="J1398" t="str">
        <f>IF(VLOOKUP($A1398,Parts!$A:$AM,J$1,0)="X",AA$2,"")</f>
        <v/>
      </c>
      <c r="K1398" t="str">
        <f>IF(VLOOKUP($A1398,Parts!$A:$AM,K$1,0)="X",AB$2,"")</f>
        <v/>
      </c>
      <c r="L1398" t="str">
        <f>IF(VLOOKUP($A1398,Parts!$A:$AM,L$1,0)="X",AC$2,"")</f>
        <v/>
      </c>
      <c r="M1398" t="str">
        <f>IF(VLOOKUP($A1398,Parts!$A:$AM,M$1,0)="X",AD$2,"")</f>
        <v/>
      </c>
      <c r="N1398" t="str">
        <f>IF(VLOOKUP($A1398,Parts!$A:$AM,N$1,0)="X",AE$2,"")</f>
        <v/>
      </c>
      <c r="O1398" t="str">
        <f>IF(VLOOKUP($A1398,Parts!$A:$AM,O$1,0)="X",AF$2,"")</f>
        <v/>
      </c>
      <c r="P1398" t="str">
        <f t="shared" si="22"/>
        <v/>
      </c>
    </row>
    <row r="1399" spans="1:16" x14ac:dyDescent="0.25">
      <c r="A1399" t="str">
        <f>Table15[[#This Row],[Name]]</f>
        <v>rn_huygen_hs_chute</v>
      </c>
      <c r="B1399" t="str">
        <f>IF(VLOOKUP($A1399,Parts!$A:$AM,B$1,0)="X",S$2,"")</f>
        <v/>
      </c>
      <c r="C1399" t="str">
        <f>IF(VLOOKUP($A1399,Parts!$A:$AM,C$1,0)="X",T$2,"")</f>
        <v/>
      </c>
      <c r="D1399" t="str">
        <f>IF(VLOOKUP($A1399,Parts!$A:$AM,D$1,0)="X",U$2,"")</f>
        <v/>
      </c>
      <c r="E1399" t="str">
        <f>IF(VLOOKUP($A1399,Parts!$A:$AM,E$1,0)="X",V$2,"")</f>
        <v/>
      </c>
      <c r="F1399" t="str">
        <f>IF(VLOOKUP($A1399,Parts!$A:$AM,F$1,0)="X",W$2,"")</f>
        <v/>
      </c>
      <c r="G1399" t="str">
        <f>IF(VLOOKUP($A1399,Parts!$A:$AM,G$1,0)="X",X$2,"")</f>
        <v/>
      </c>
      <c r="H1399" t="str">
        <f>IF(VLOOKUP($A1399,Parts!$A:$AM,H$1,0)="X",Y$2,"")</f>
        <v/>
      </c>
      <c r="I1399" t="str">
        <f>IF(VLOOKUP($A1399,Parts!$A:$AM,I$1,0)="X",Z$2,"")</f>
        <v/>
      </c>
      <c r="J1399" t="str">
        <f>IF(VLOOKUP($A1399,Parts!$A:$AM,J$1,0)="X",AA$2,"")</f>
        <v/>
      </c>
      <c r="K1399" t="str">
        <f>IF(VLOOKUP($A1399,Parts!$A:$AM,K$1,0)="X",AB$2,"")</f>
        <v/>
      </c>
      <c r="L1399" t="str">
        <f>IF(VLOOKUP($A1399,Parts!$A:$AM,L$1,0)="X",AC$2,"")</f>
        <v/>
      </c>
      <c r="M1399" t="str">
        <f>IF(VLOOKUP($A1399,Parts!$A:$AM,M$1,0)="X",AD$2,"")</f>
        <v/>
      </c>
      <c r="N1399" t="str">
        <f>IF(VLOOKUP($A1399,Parts!$A:$AM,N$1,0)="X",AE$2,"")</f>
        <v/>
      </c>
      <c r="O1399" t="str">
        <f>IF(VLOOKUP($A1399,Parts!$A:$AM,O$1,0)="X",AF$2,"")</f>
        <v/>
      </c>
      <c r="P1399" t="str">
        <f t="shared" si="22"/>
        <v/>
      </c>
    </row>
    <row r="1400" spans="1:16" x14ac:dyDescent="0.25">
      <c r="A1400" t="str">
        <f>Table15[[#This Row],[Name]]</f>
        <v>rn_huygen_hs_top</v>
      </c>
      <c r="B1400" t="str">
        <f>IF(VLOOKUP($A1400,Parts!$A:$AM,B$1,0)="X",S$2,"")</f>
        <v/>
      </c>
      <c r="C1400" t="str">
        <f>IF(VLOOKUP($A1400,Parts!$A:$AM,C$1,0)="X",T$2,"")</f>
        <v/>
      </c>
      <c r="D1400" t="str">
        <f>IF(VLOOKUP($A1400,Parts!$A:$AM,D$1,0)="X",U$2,"")</f>
        <v/>
      </c>
      <c r="E1400" t="str">
        <f>IF(VLOOKUP($A1400,Parts!$A:$AM,E$1,0)="X",V$2,"")</f>
        <v/>
      </c>
      <c r="F1400" t="str">
        <f>IF(VLOOKUP($A1400,Parts!$A:$AM,F$1,0)="X",W$2,"")</f>
        <v/>
      </c>
      <c r="G1400" t="str">
        <f>IF(VLOOKUP($A1400,Parts!$A:$AM,G$1,0)="X",X$2,"")</f>
        <v/>
      </c>
      <c r="H1400" t="str">
        <f>IF(VLOOKUP($A1400,Parts!$A:$AM,H$1,0)="X",Y$2,"")</f>
        <v/>
      </c>
      <c r="I1400" t="str">
        <f>IF(VLOOKUP($A1400,Parts!$A:$AM,I$1,0)="X",Z$2,"")</f>
        <v/>
      </c>
      <c r="J1400" t="str">
        <f>IF(VLOOKUP($A1400,Parts!$A:$AM,J$1,0)="X",AA$2,"")</f>
        <v/>
      </c>
      <c r="K1400" t="str">
        <f>IF(VLOOKUP($A1400,Parts!$A:$AM,K$1,0)="X",AB$2,"")</f>
        <v/>
      </c>
      <c r="L1400" t="str">
        <f>IF(VLOOKUP($A1400,Parts!$A:$AM,L$1,0)="X",AC$2,"")</f>
        <v/>
      </c>
      <c r="M1400" t="str">
        <f>IF(VLOOKUP($A1400,Parts!$A:$AM,M$1,0)="X",AD$2,"")</f>
        <v/>
      </c>
      <c r="N1400" t="str">
        <f>IF(VLOOKUP($A1400,Parts!$A:$AM,N$1,0)="X",AE$2,"")</f>
        <v/>
      </c>
      <c r="O1400" t="str">
        <f>IF(VLOOKUP($A1400,Parts!$A:$AM,O$1,0)="X",AF$2,"")</f>
        <v/>
      </c>
      <c r="P1400" t="str">
        <f t="shared" si="22"/>
        <v/>
      </c>
    </row>
    <row r="1401" spans="1:16" x14ac:dyDescent="0.25">
      <c r="A1401" t="str">
        <f>Table15[[#This Row],[Name]]</f>
        <v>rn_huygens</v>
      </c>
      <c r="B1401" t="str">
        <f>IF(VLOOKUP($A1401,Parts!$A:$AM,B$1,0)="X",S$2,"")</f>
        <v/>
      </c>
      <c r="C1401" t="str">
        <f>IF(VLOOKUP($A1401,Parts!$A:$AM,C$1,0)="X",T$2,"")</f>
        <v/>
      </c>
      <c r="D1401" t="str">
        <f>IF(VLOOKUP($A1401,Parts!$A:$AM,D$1,0)="X",U$2,"")</f>
        <v/>
      </c>
      <c r="E1401" t="str">
        <f>IF(VLOOKUP($A1401,Parts!$A:$AM,E$1,0)="X",V$2,"")</f>
        <v/>
      </c>
      <c r="F1401" t="str">
        <f>IF(VLOOKUP($A1401,Parts!$A:$AM,F$1,0)="X",W$2,"")</f>
        <v/>
      </c>
      <c r="G1401" t="str">
        <f>IF(VLOOKUP($A1401,Parts!$A:$AM,G$1,0)="X",X$2,"")</f>
        <v/>
      </c>
      <c r="H1401" t="str">
        <f>IF(VLOOKUP($A1401,Parts!$A:$AM,H$1,0)="X",Y$2,"")</f>
        <v/>
      </c>
      <c r="I1401" t="str">
        <f>IF(VLOOKUP($A1401,Parts!$A:$AM,I$1,0)="X",Z$2,"")</f>
        <v/>
      </c>
      <c r="J1401" t="str">
        <f>IF(VLOOKUP($A1401,Parts!$A:$AM,J$1,0)="X",AA$2,"")</f>
        <v/>
      </c>
      <c r="K1401" t="str">
        <f>IF(VLOOKUP($A1401,Parts!$A:$AM,K$1,0)="X",AB$2,"")</f>
        <v/>
      </c>
      <c r="L1401" t="str">
        <f>IF(VLOOKUP($A1401,Parts!$A:$AM,L$1,0)="X",AC$2,"")</f>
        <v/>
      </c>
      <c r="M1401" t="str">
        <f>IF(VLOOKUP($A1401,Parts!$A:$AM,M$1,0)="X",AD$2,"")</f>
        <v/>
      </c>
      <c r="N1401" t="str">
        <f>IF(VLOOKUP($A1401,Parts!$A:$AM,N$1,0)="X",AE$2,"")</f>
        <v/>
      </c>
      <c r="O1401" t="str">
        <f>IF(VLOOKUP($A1401,Parts!$A:$AM,O$1,0)="X",AF$2,"")</f>
        <v/>
      </c>
      <c r="P1401" t="str">
        <f t="shared" si="22"/>
        <v/>
      </c>
    </row>
    <row r="1402" spans="1:16" x14ac:dyDescent="0.25">
      <c r="A1402" t="str">
        <f>Table15[[#This Row],[Name]]</f>
        <v>rn_huygens_chute</v>
      </c>
      <c r="B1402" t="str">
        <f>IF(VLOOKUP($A1402,Parts!$A:$AM,B$1,0)="X",S$2,"")</f>
        <v/>
      </c>
      <c r="C1402" t="str">
        <f>IF(VLOOKUP($A1402,Parts!$A:$AM,C$1,0)="X",T$2,"")</f>
        <v/>
      </c>
      <c r="D1402" t="str">
        <f>IF(VLOOKUP($A1402,Parts!$A:$AM,D$1,0)="X",U$2,"")</f>
        <v/>
      </c>
      <c r="E1402" t="str">
        <f>IF(VLOOKUP($A1402,Parts!$A:$AM,E$1,0)="X",V$2,"")</f>
        <v/>
      </c>
      <c r="F1402" t="str">
        <f>IF(VLOOKUP($A1402,Parts!$A:$AM,F$1,0)="X",W$2,"")</f>
        <v/>
      </c>
      <c r="G1402" t="str">
        <f>IF(VLOOKUP($A1402,Parts!$A:$AM,G$1,0)="X",X$2,"")</f>
        <v/>
      </c>
      <c r="H1402" t="str">
        <f>IF(VLOOKUP($A1402,Parts!$A:$AM,H$1,0)="X",Y$2,"")</f>
        <v/>
      </c>
      <c r="I1402" t="str">
        <f>IF(VLOOKUP($A1402,Parts!$A:$AM,I$1,0)="X",Z$2,"")</f>
        <v/>
      </c>
      <c r="J1402" t="str">
        <f>IF(VLOOKUP($A1402,Parts!$A:$AM,J$1,0)="X",AA$2,"")</f>
        <v/>
      </c>
      <c r="K1402" t="str">
        <f>IF(VLOOKUP($A1402,Parts!$A:$AM,K$1,0)="X",AB$2,"")</f>
        <v/>
      </c>
      <c r="L1402" t="str">
        <f>IF(VLOOKUP($A1402,Parts!$A:$AM,L$1,0)="X",AC$2,"")</f>
        <v/>
      </c>
      <c r="M1402" t="str">
        <f>IF(VLOOKUP($A1402,Parts!$A:$AM,M$1,0)="X",AD$2,"")</f>
        <v/>
      </c>
      <c r="N1402" t="str">
        <f>IF(VLOOKUP($A1402,Parts!$A:$AM,N$1,0)="X",AE$2,"")</f>
        <v/>
      </c>
      <c r="O1402" t="str">
        <f>IF(VLOOKUP($A1402,Parts!$A:$AM,O$1,0)="X",AF$2,"")</f>
        <v/>
      </c>
      <c r="P1402" t="str">
        <f t="shared" si="22"/>
        <v/>
      </c>
    </row>
    <row r="1403" spans="1:16" x14ac:dyDescent="0.25">
      <c r="A1403" t="str">
        <f>Table15[[#This Row],[Name]]</f>
        <v>radialDecoupler1-2</v>
      </c>
      <c r="B1403" t="str">
        <f>IF(VLOOKUP($A1403,Parts!$A:$AM,B$1,0)="X",S$2,"")</f>
        <v/>
      </c>
      <c r="C1403" t="str">
        <f>IF(VLOOKUP($A1403,Parts!$A:$AM,C$1,0)="X",T$2,"")</f>
        <v/>
      </c>
      <c r="D1403" t="str">
        <f>IF(VLOOKUP($A1403,Parts!$A:$AM,D$1,0)="X",U$2,"")</f>
        <v/>
      </c>
      <c r="E1403" t="str">
        <f>IF(VLOOKUP($A1403,Parts!$A:$AM,E$1,0)="X",V$2,"")</f>
        <v/>
      </c>
      <c r="F1403" t="str">
        <f>IF(VLOOKUP($A1403,Parts!$A:$AM,F$1,0)="X",W$2,"")</f>
        <v/>
      </c>
      <c r="G1403" t="str">
        <f>IF(VLOOKUP($A1403,Parts!$A:$AM,G$1,0)="X",X$2,"")</f>
        <v/>
      </c>
      <c r="H1403" t="str">
        <f>IF(VLOOKUP($A1403,Parts!$A:$AM,H$1,0)="X",Y$2,"")</f>
        <v/>
      </c>
      <c r="I1403" t="str">
        <f>IF(VLOOKUP($A1403,Parts!$A:$AM,I$1,0)="X",Z$2,"")</f>
        <v/>
      </c>
      <c r="J1403" t="str">
        <f>IF(VLOOKUP($A1403,Parts!$A:$AM,J$1,0)="X",AA$2,"")</f>
        <v/>
      </c>
      <c r="K1403" t="str">
        <f>IF(VLOOKUP($A1403,Parts!$A:$AM,K$1,0)="X",AB$2,"")</f>
        <v/>
      </c>
      <c r="L1403" t="str">
        <f>IF(VLOOKUP($A1403,Parts!$A:$AM,L$1,0)="X",AC$2,"")</f>
        <v/>
      </c>
      <c r="M1403" t="str">
        <f>IF(VLOOKUP($A1403,Parts!$A:$AM,M$1,0)="X",AD$2,"")</f>
        <v/>
      </c>
      <c r="N1403" t="str">
        <f>IF(VLOOKUP($A1403,Parts!$A:$AM,N$1,0)="X",AE$2,"")</f>
        <v xml:space="preserve">    MODULE
    { name = ModuleTagDecoupler }
</v>
      </c>
      <c r="O1403" t="str">
        <f>IF(VLOOKUP($A1403,Parts!$A:$AM,O$1,0)="X",AF$2,"")</f>
        <v/>
      </c>
      <c r="P1403" t="str">
        <f t="shared" si="22"/>
        <v xml:space="preserve">    MODULE
    { name = ModuleTagDecoupler }
</v>
      </c>
    </row>
    <row r="1404" spans="1:16" x14ac:dyDescent="0.25">
      <c r="A1404" t="str">
        <f>Table15[[#This Row],[Name]]</f>
        <v>KzInterstageAdapter2</v>
      </c>
      <c r="B1404" t="str">
        <f>IF(VLOOKUP($A1404,Parts!$A:$AM,B$1,0)="X",S$2,"")</f>
        <v/>
      </c>
      <c r="C1404" t="str">
        <f>IF(VLOOKUP($A1404,Parts!$A:$AM,C$1,0)="X",T$2,"")</f>
        <v/>
      </c>
      <c r="D1404" t="str">
        <f>IF(VLOOKUP($A1404,Parts!$A:$AM,D$1,0)="X",U$2,"")</f>
        <v/>
      </c>
      <c r="E1404" t="str">
        <f>IF(VLOOKUP($A1404,Parts!$A:$AM,E$1,0)="X",V$2,"")</f>
        <v/>
      </c>
      <c r="F1404" t="str">
        <f>IF(VLOOKUP($A1404,Parts!$A:$AM,F$1,0)="X",W$2,"")</f>
        <v/>
      </c>
      <c r="G1404" t="str">
        <f>IF(VLOOKUP($A1404,Parts!$A:$AM,G$1,0)="X",X$2,"")</f>
        <v/>
      </c>
      <c r="H1404" t="str">
        <f>IF(VLOOKUP($A1404,Parts!$A:$AM,H$1,0)="X",Y$2,"")</f>
        <v/>
      </c>
      <c r="I1404" t="str">
        <f>IF(VLOOKUP($A1404,Parts!$A:$AM,I$1,0)="X",Z$2,"")</f>
        <v/>
      </c>
      <c r="J1404" t="str">
        <f>IF(VLOOKUP($A1404,Parts!$A:$AM,J$1,0)="X",AA$2,"")</f>
        <v/>
      </c>
      <c r="K1404" t="str">
        <f>IF(VLOOKUP($A1404,Parts!$A:$AM,K$1,0)="X",AB$2,"")</f>
        <v/>
      </c>
      <c r="L1404" t="str">
        <f>IF(VLOOKUP($A1404,Parts!$A:$AM,L$1,0)="X",AC$2,"")</f>
        <v/>
      </c>
      <c r="M1404" t="str">
        <f>IF(VLOOKUP($A1404,Parts!$A:$AM,M$1,0)="X",AD$2,"")</f>
        <v/>
      </c>
      <c r="N1404" t="str">
        <f>IF(VLOOKUP($A1404,Parts!$A:$AM,N$1,0)="X",AE$2,"")</f>
        <v xml:space="preserve">    MODULE
    { name = ModuleTagDecoupler }
</v>
      </c>
      <c r="O1404" t="str">
        <f>IF(VLOOKUP($A1404,Parts!$A:$AM,O$1,0)="X",AF$2,"")</f>
        <v/>
      </c>
      <c r="P1404" t="str">
        <f t="shared" si="22"/>
        <v xml:space="preserve">    MODULE
    { name = ModuleTagDecoupler }
</v>
      </c>
    </row>
    <row r="1405" spans="1:16" x14ac:dyDescent="0.25">
      <c r="A1405" t="str">
        <f>Table15[[#This Row],[Name]]</f>
        <v>XKzProcFairingBaseRing3_75</v>
      </c>
      <c r="B1405" t="str">
        <f>IF(VLOOKUP($A1405,Parts!$A:$AM,B$1,0)="X",S$2,"")</f>
        <v/>
      </c>
      <c r="C1405" t="str">
        <f>IF(VLOOKUP($A1405,Parts!$A:$AM,C$1,0)="X",T$2,"")</f>
        <v/>
      </c>
      <c r="D1405" t="str">
        <f>IF(VLOOKUP($A1405,Parts!$A:$AM,D$1,0)="X",U$2,"")</f>
        <v/>
      </c>
      <c r="E1405" t="str">
        <f>IF(VLOOKUP($A1405,Parts!$A:$AM,E$1,0)="X",V$2,"")</f>
        <v/>
      </c>
      <c r="F1405" t="str">
        <f>IF(VLOOKUP($A1405,Parts!$A:$AM,F$1,0)="X",W$2,"")</f>
        <v/>
      </c>
      <c r="G1405" t="str">
        <f>IF(VLOOKUP($A1405,Parts!$A:$AM,G$1,0)="X",X$2,"")</f>
        <v/>
      </c>
      <c r="H1405" t="str">
        <f>IF(VLOOKUP($A1405,Parts!$A:$AM,H$1,0)="X",Y$2,"")</f>
        <v/>
      </c>
      <c r="I1405" t="str">
        <f>IF(VLOOKUP($A1405,Parts!$A:$AM,I$1,0)="X",Z$2,"")</f>
        <v/>
      </c>
      <c r="J1405" t="str">
        <f>IF(VLOOKUP($A1405,Parts!$A:$AM,J$1,0)="X",AA$2,"")</f>
        <v/>
      </c>
      <c r="K1405" t="str">
        <f>IF(VLOOKUP($A1405,Parts!$A:$AM,K$1,0)="X",AB$2,"")</f>
        <v/>
      </c>
      <c r="L1405" t="str">
        <f>IF(VLOOKUP($A1405,Parts!$A:$AM,L$1,0)="X",AC$2,"")</f>
        <v/>
      </c>
      <c r="M1405" t="str">
        <f>IF(VLOOKUP($A1405,Parts!$A:$AM,M$1,0)="X",AD$2,"")</f>
        <v/>
      </c>
      <c r="N1405" t="str">
        <f>IF(VLOOKUP($A1405,Parts!$A:$AM,N$1,0)="X",AE$2,"")</f>
        <v/>
      </c>
      <c r="O1405" t="str">
        <f>IF(VLOOKUP($A1405,Parts!$A:$AM,O$1,0)="X",AF$2,"")</f>
        <v/>
      </c>
      <c r="P1405" t="str">
        <f t="shared" si="22"/>
        <v/>
      </c>
    </row>
    <row r="1406" spans="1:16" x14ac:dyDescent="0.25">
      <c r="A1406" t="str">
        <f>Table15[[#This Row],[Name]]</f>
        <v>KzFlatAdapter</v>
      </c>
      <c r="B1406" t="str">
        <f>IF(VLOOKUP($A1406,Parts!$A:$AM,B$1,0)="X",S$2,"")</f>
        <v/>
      </c>
      <c r="C1406" t="str">
        <f>IF(VLOOKUP($A1406,Parts!$A:$AM,C$1,0)="X",T$2,"")</f>
        <v/>
      </c>
      <c r="D1406" t="str">
        <f>IF(VLOOKUP($A1406,Parts!$A:$AM,D$1,0)="X",U$2,"")</f>
        <v/>
      </c>
      <c r="E1406" t="str">
        <f>IF(VLOOKUP($A1406,Parts!$A:$AM,E$1,0)="X",V$2,"")</f>
        <v/>
      </c>
      <c r="F1406" t="str">
        <f>IF(VLOOKUP($A1406,Parts!$A:$AM,F$1,0)="X",W$2,"")</f>
        <v/>
      </c>
      <c r="G1406" t="str">
        <f>IF(VLOOKUP($A1406,Parts!$A:$AM,G$1,0)="X",X$2,"")</f>
        <v/>
      </c>
      <c r="H1406" t="str">
        <f>IF(VLOOKUP($A1406,Parts!$A:$AM,H$1,0)="X",Y$2,"")</f>
        <v/>
      </c>
      <c r="I1406" t="str">
        <f>IF(VLOOKUP($A1406,Parts!$A:$AM,I$1,0)="X",Z$2,"")</f>
        <v/>
      </c>
      <c r="J1406" t="str">
        <f>IF(VLOOKUP($A1406,Parts!$A:$AM,J$1,0)="X",AA$2,"")</f>
        <v/>
      </c>
      <c r="K1406" t="str">
        <f>IF(VLOOKUP($A1406,Parts!$A:$AM,K$1,0)="X",AB$2,"")</f>
        <v/>
      </c>
      <c r="L1406" t="str">
        <f>IF(VLOOKUP($A1406,Parts!$A:$AM,L$1,0)="X",AC$2,"")</f>
        <v/>
      </c>
      <c r="M1406" t="str">
        <f>IF(VLOOKUP($A1406,Parts!$A:$AM,M$1,0)="X",AD$2,"")</f>
        <v/>
      </c>
      <c r="N1406" t="str">
        <f>IF(VLOOKUP($A1406,Parts!$A:$AM,N$1,0)="X",AE$2,"")</f>
        <v xml:space="preserve">    MODULE
    { name = ModuleTagDecoupler }
</v>
      </c>
      <c r="O1406" t="str">
        <f>IF(VLOOKUP($A1406,Parts!$A:$AM,O$1,0)="X",AF$2,"")</f>
        <v/>
      </c>
      <c r="P1406" t="str">
        <f t="shared" si="22"/>
        <v xml:space="preserve">    MODULE
    { name = ModuleTagDecoupler }
</v>
      </c>
    </row>
    <row r="1407" spans="1:16" x14ac:dyDescent="0.25">
      <c r="A1407" t="str">
        <f>Table15[[#This Row],[Name]]</f>
        <v>KW_FlatInterstageBase</v>
      </c>
      <c r="B1407" t="str">
        <f>IF(VLOOKUP($A1407,Parts!$A:$AM,B$1,0)="X",S$2,"")</f>
        <v/>
      </c>
      <c r="C1407" t="str">
        <f>IF(VLOOKUP($A1407,Parts!$A:$AM,C$1,0)="X",T$2,"")</f>
        <v/>
      </c>
      <c r="D1407" t="str">
        <f>IF(VLOOKUP($A1407,Parts!$A:$AM,D$1,0)="X",U$2,"")</f>
        <v/>
      </c>
      <c r="E1407" t="str">
        <f>IF(VLOOKUP($A1407,Parts!$A:$AM,E$1,0)="X",V$2,"")</f>
        <v/>
      </c>
      <c r="F1407" t="str">
        <f>IF(VLOOKUP($A1407,Parts!$A:$AM,F$1,0)="X",W$2,"")</f>
        <v/>
      </c>
      <c r="G1407" t="str">
        <f>IF(VLOOKUP($A1407,Parts!$A:$AM,G$1,0)="X",X$2,"")</f>
        <v/>
      </c>
      <c r="H1407" t="str">
        <f>IF(VLOOKUP($A1407,Parts!$A:$AM,H$1,0)="X",Y$2,"")</f>
        <v/>
      </c>
      <c r="I1407" t="str">
        <f>IF(VLOOKUP($A1407,Parts!$A:$AM,I$1,0)="X",Z$2,"")</f>
        <v/>
      </c>
      <c r="J1407" t="str">
        <f>IF(VLOOKUP($A1407,Parts!$A:$AM,J$1,0)="X",AA$2,"")</f>
        <v/>
      </c>
      <c r="K1407" t="str">
        <f>IF(VLOOKUP($A1407,Parts!$A:$AM,K$1,0)="X",AB$2,"")</f>
        <v/>
      </c>
      <c r="L1407" t="str">
        <f>IF(VLOOKUP($A1407,Parts!$A:$AM,L$1,0)="X",AC$2,"")</f>
        <v/>
      </c>
      <c r="M1407" t="str">
        <f>IF(VLOOKUP($A1407,Parts!$A:$AM,M$1,0)="X",AD$2,"")</f>
        <v/>
      </c>
      <c r="N1407" t="str">
        <f>IF(VLOOKUP($A1407,Parts!$A:$AM,N$1,0)="X",AE$2,"")</f>
        <v xml:space="preserve">    MODULE
    { name = ModuleTagDecoupler }
</v>
      </c>
      <c r="O1407" t="str">
        <f>IF(VLOOKUP($A1407,Parts!$A:$AM,O$1,0)="X",AF$2,"")</f>
        <v/>
      </c>
      <c r="P1407" t="str">
        <f t="shared" si="22"/>
        <v xml:space="preserve">    MODULE
    { name = ModuleTagDecoupler }
</v>
      </c>
    </row>
    <row r="1408" spans="1:16" x14ac:dyDescent="0.25">
      <c r="A1408" t="str">
        <f>Table15[[#This Row],[Name]]</f>
        <v>KW_PF_Interstage_123</v>
      </c>
      <c r="B1408" t="str">
        <f>IF(VLOOKUP($A1408,Parts!$A:$AM,B$1,0)="X",S$2,"")</f>
        <v/>
      </c>
      <c r="C1408" t="str">
        <f>IF(VLOOKUP($A1408,Parts!$A:$AM,C$1,0)="X",T$2,"")</f>
        <v/>
      </c>
      <c r="D1408" t="str">
        <f>IF(VLOOKUP($A1408,Parts!$A:$AM,D$1,0)="X",U$2,"")</f>
        <v/>
      </c>
      <c r="E1408" t="str">
        <f>IF(VLOOKUP($A1408,Parts!$A:$AM,E$1,0)="X",V$2,"")</f>
        <v/>
      </c>
      <c r="F1408" t="str">
        <f>IF(VLOOKUP($A1408,Parts!$A:$AM,F$1,0)="X",W$2,"")</f>
        <v/>
      </c>
      <c r="G1408" t="str">
        <f>IF(VLOOKUP($A1408,Parts!$A:$AM,G$1,0)="X",X$2,"")</f>
        <v/>
      </c>
      <c r="H1408" t="str">
        <f>IF(VLOOKUP($A1408,Parts!$A:$AM,H$1,0)="X",Y$2,"")</f>
        <v/>
      </c>
      <c r="I1408" t="str">
        <f>IF(VLOOKUP($A1408,Parts!$A:$AM,I$1,0)="X",Z$2,"")</f>
        <v/>
      </c>
      <c r="J1408" t="str">
        <f>IF(VLOOKUP($A1408,Parts!$A:$AM,J$1,0)="X",AA$2,"")</f>
        <v/>
      </c>
      <c r="K1408" t="str">
        <f>IF(VLOOKUP($A1408,Parts!$A:$AM,K$1,0)="X",AB$2,"")</f>
        <v/>
      </c>
      <c r="L1408" t="str">
        <f>IF(VLOOKUP($A1408,Parts!$A:$AM,L$1,0)="X",AC$2,"")</f>
        <v/>
      </c>
      <c r="M1408" t="str">
        <f>IF(VLOOKUP($A1408,Parts!$A:$AM,M$1,0)="X",AD$2,"")</f>
        <v/>
      </c>
      <c r="N1408" t="str">
        <f>IF(VLOOKUP($A1408,Parts!$A:$AM,N$1,0)="X",AE$2,"")</f>
        <v xml:space="preserve">    MODULE
    { name = ModuleTagDecoupler }
</v>
      </c>
      <c r="O1408" t="str">
        <f>IF(VLOOKUP($A1408,Parts!$A:$AM,O$1,0)="X",AF$2,"")</f>
        <v/>
      </c>
      <c r="P1408" t="str">
        <f t="shared" si="22"/>
        <v xml:space="preserve">    MODULE
    { name = ModuleTagDecoupler }
</v>
      </c>
    </row>
    <row r="1409" spans="1:16" x14ac:dyDescent="0.25">
      <c r="A1409" t="str">
        <f>Table15[[#This Row],[Name]]</f>
        <v>KW_PF_Interstage_5</v>
      </c>
      <c r="B1409" t="str">
        <f>IF(VLOOKUP($A1409,Parts!$A:$AM,B$1,0)="X",S$2,"")</f>
        <v/>
      </c>
      <c r="C1409" t="str">
        <f>IF(VLOOKUP($A1409,Parts!$A:$AM,C$1,0)="X",T$2,"")</f>
        <v/>
      </c>
      <c r="D1409" t="str">
        <f>IF(VLOOKUP($A1409,Parts!$A:$AM,D$1,0)="X",U$2,"")</f>
        <v/>
      </c>
      <c r="E1409" t="str">
        <f>IF(VLOOKUP($A1409,Parts!$A:$AM,E$1,0)="X",V$2,"")</f>
        <v/>
      </c>
      <c r="F1409" t="str">
        <f>IF(VLOOKUP($A1409,Parts!$A:$AM,F$1,0)="X",W$2,"")</f>
        <v/>
      </c>
      <c r="G1409" t="str">
        <f>IF(VLOOKUP($A1409,Parts!$A:$AM,G$1,0)="X",X$2,"")</f>
        <v/>
      </c>
      <c r="H1409" t="str">
        <f>IF(VLOOKUP($A1409,Parts!$A:$AM,H$1,0)="X",Y$2,"")</f>
        <v/>
      </c>
      <c r="I1409" t="str">
        <f>IF(VLOOKUP($A1409,Parts!$A:$AM,I$1,0)="X",Z$2,"")</f>
        <v/>
      </c>
      <c r="J1409" t="str">
        <f>IF(VLOOKUP($A1409,Parts!$A:$AM,J$1,0)="X",AA$2,"")</f>
        <v/>
      </c>
      <c r="K1409" t="str">
        <f>IF(VLOOKUP($A1409,Parts!$A:$AM,K$1,0)="X",AB$2,"")</f>
        <v/>
      </c>
      <c r="L1409" t="str">
        <f>IF(VLOOKUP($A1409,Parts!$A:$AM,L$1,0)="X",AC$2,"")</f>
        <v/>
      </c>
      <c r="M1409" t="str">
        <f>IF(VLOOKUP($A1409,Parts!$A:$AM,M$1,0)="X",AD$2,"")</f>
        <v/>
      </c>
      <c r="N1409" t="str">
        <f>IF(VLOOKUP($A1409,Parts!$A:$AM,N$1,0)="X",AE$2,"")</f>
        <v xml:space="preserve">    MODULE
    { name = ModuleTagDecoupler }
</v>
      </c>
      <c r="O1409" t="str">
        <f>IF(VLOOKUP($A1409,Parts!$A:$AM,O$1,0)="X",AF$2,"")</f>
        <v/>
      </c>
      <c r="P1409" t="str">
        <f t="shared" si="22"/>
        <v xml:space="preserve">    MODULE
    { name = ModuleTagDecoupler }
</v>
      </c>
    </row>
    <row r="1410" spans="1:16" x14ac:dyDescent="0.25">
      <c r="A1410" t="str">
        <f>Table15[[#This Row],[Name]]</f>
        <v>SSTU-SC-A-SMX</v>
      </c>
      <c r="B1410" t="str">
        <f>IF(VLOOKUP($A1410,Parts!$A:$AM,B$1,0)="X",S$2,"")</f>
        <v/>
      </c>
      <c r="C1410" t="str">
        <f>IF(VLOOKUP($A1410,Parts!$A:$AM,C$1,0)="X",T$2,"")</f>
        <v/>
      </c>
      <c r="D1410" t="str">
        <f>IF(VLOOKUP($A1410,Parts!$A:$AM,D$1,0)="X",U$2,"")</f>
        <v/>
      </c>
      <c r="E1410" t="str">
        <f>IF(VLOOKUP($A1410,Parts!$A:$AM,E$1,0)="X",V$2,"")</f>
        <v/>
      </c>
      <c r="F1410" t="str">
        <f>IF(VLOOKUP($A1410,Parts!$A:$AM,F$1,0)="X",W$2,"")</f>
        <v/>
      </c>
      <c r="G1410" t="str">
        <f>IF(VLOOKUP($A1410,Parts!$A:$AM,G$1,0)="X",X$2,"")</f>
        <v/>
      </c>
      <c r="H1410" t="str">
        <f>IF(VLOOKUP($A1410,Parts!$A:$AM,H$1,0)="X",Y$2,"")</f>
        <v/>
      </c>
      <c r="I1410" t="str">
        <f>IF(VLOOKUP($A1410,Parts!$A:$AM,I$1,0)="X",Z$2,"")</f>
        <v/>
      </c>
      <c r="J1410" t="str">
        <f>IF(VLOOKUP($A1410,Parts!$A:$AM,J$1,0)="X",AA$2,"")</f>
        <v/>
      </c>
      <c r="K1410" t="str">
        <f>IF(VLOOKUP($A1410,Parts!$A:$AM,K$1,0)="X",AB$2,"")</f>
        <v/>
      </c>
      <c r="L1410" t="str">
        <f>IF(VLOOKUP($A1410,Parts!$A:$AM,L$1,0)="X",AC$2,"")</f>
        <v/>
      </c>
      <c r="M1410" t="str">
        <f>IF(VLOOKUP($A1410,Parts!$A:$AM,M$1,0)="X",AD$2,"")</f>
        <v/>
      </c>
      <c r="N1410" t="str">
        <f>IF(VLOOKUP($A1410,Parts!$A:$AM,N$1,0)="X",AE$2,"")</f>
        <v/>
      </c>
      <c r="O1410" t="str">
        <f>IF(VLOOKUP($A1410,Parts!$A:$AM,O$1,0)="X",AF$2,"")</f>
        <v/>
      </c>
      <c r="P1410" t="str">
        <f t="shared" si="22"/>
        <v/>
      </c>
    </row>
    <row r="1411" spans="1:16" x14ac:dyDescent="0.25">
      <c r="A1411" t="str">
        <f>Table15[[#This Row],[Name]]</f>
        <v>squad_interstageSize3</v>
      </c>
      <c r="B1411" t="str">
        <f>IF(VLOOKUP($A1411,Parts!$A:$AM,B$1,0)="X",S$2,"")</f>
        <v/>
      </c>
      <c r="C1411" t="str">
        <f>IF(VLOOKUP($A1411,Parts!$A:$AM,C$1,0)="X",T$2,"")</f>
        <v/>
      </c>
      <c r="D1411" t="str">
        <f>IF(VLOOKUP($A1411,Parts!$A:$AM,D$1,0)="X",U$2,"")</f>
        <v/>
      </c>
      <c r="E1411" t="str">
        <f>IF(VLOOKUP($A1411,Parts!$A:$AM,E$1,0)="X",V$2,"")</f>
        <v/>
      </c>
      <c r="F1411" t="str">
        <f>IF(VLOOKUP($A1411,Parts!$A:$AM,F$1,0)="X",W$2,"")</f>
        <v/>
      </c>
      <c r="G1411" t="str">
        <f>IF(VLOOKUP($A1411,Parts!$A:$AM,G$1,0)="X",X$2,"")</f>
        <v/>
      </c>
      <c r="H1411" t="str">
        <f>IF(VLOOKUP($A1411,Parts!$A:$AM,H$1,0)="X",Y$2,"")</f>
        <v/>
      </c>
      <c r="I1411" t="str">
        <f>IF(VLOOKUP($A1411,Parts!$A:$AM,I$1,0)="X",Z$2,"")</f>
        <v/>
      </c>
      <c r="J1411" t="str">
        <f>IF(VLOOKUP($A1411,Parts!$A:$AM,J$1,0)="X",AA$2,"")</f>
        <v/>
      </c>
      <c r="K1411" t="str">
        <f>IF(VLOOKUP($A1411,Parts!$A:$AM,K$1,0)="X",AB$2,"")</f>
        <v/>
      </c>
      <c r="L1411" t="str">
        <f>IF(VLOOKUP($A1411,Parts!$A:$AM,L$1,0)="X",AC$2,"")</f>
        <v/>
      </c>
      <c r="M1411" t="str">
        <f>IF(VLOOKUP($A1411,Parts!$A:$AM,M$1,0)="X",AD$2,"")</f>
        <v/>
      </c>
      <c r="N1411" t="str">
        <f>IF(VLOOKUP($A1411,Parts!$A:$AM,N$1,0)="X",AE$2,"")</f>
        <v xml:space="preserve">    MODULE
    { name = ModuleTagDecoupler }
</v>
      </c>
      <c r="O1411" t="str">
        <f>IF(VLOOKUP($A1411,Parts!$A:$AM,O$1,0)="X",AF$2,"")</f>
        <v/>
      </c>
      <c r="P1411" t="str">
        <f t="shared" ref="P1411:P1474" si="23">B1411&amp;C1411&amp;D1411&amp;E1411&amp;F1411&amp;G1411&amp;H1411&amp;I1411&amp;J1411&amp;K1411&amp;L1411&amp;M1411&amp;N1411&amp;O1411</f>
        <v xml:space="preserve">    MODULE
    { name = ModuleTagDecoupler }
</v>
      </c>
    </row>
    <row r="1412" spans="1:16" x14ac:dyDescent="0.25">
      <c r="A1412" t="str">
        <f>Table15[[#This Row],[Name]]</f>
        <v>RealISRU_IceDrill</v>
      </c>
      <c r="B1412" t="str">
        <f>IF(VLOOKUP($A1412,Parts!$A:$AM,B$1,0)="X",S$2,"")</f>
        <v/>
      </c>
      <c r="C1412" t="str">
        <f>IF(VLOOKUP($A1412,Parts!$A:$AM,C$1,0)="X",T$2,"")</f>
        <v/>
      </c>
      <c r="D1412" t="str">
        <f>IF(VLOOKUP($A1412,Parts!$A:$AM,D$1,0)="X",U$2,"")</f>
        <v/>
      </c>
      <c r="E1412" t="str">
        <f>IF(VLOOKUP($A1412,Parts!$A:$AM,E$1,0)="X",V$2,"")</f>
        <v/>
      </c>
      <c r="F1412" t="str">
        <f>IF(VLOOKUP($A1412,Parts!$A:$AM,F$1,0)="X",W$2,"")</f>
        <v/>
      </c>
      <c r="G1412" t="str">
        <f>IF(VLOOKUP($A1412,Parts!$A:$AM,G$1,0)="X",X$2,"")</f>
        <v/>
      </c>
      <c r="H1412" t="str">
        <f>IF(VLOOKUP($A1412,Parts!$A:$AM,H$1,0)="X",Y$2,"")</f>
        <v/>
      </c>
      <c r="I1412" t="str">
        <f>IF(VLOOKUP($A1412,Parts!$A:$AM,I$1,0)="X",Z$2,"")</f>
        <v/>
      </c>
      <c r="J1412" t="str">
        <f>IF(VLOOKUP($A1412,Parts!$A:$AM,J$1,0)="X",AA$2,"")</f>
        <v/>
      </c>
      <c r="K1412" t="str">
        <f>IF(VLOOKUP($A1412,Parts!$A:$AM,K$1,0)="X",AB$2,"")</f>
        <v/>
      </c>
      <c r="L1412" t="str">
        <f>IF(VLOOKUP($A1412,Parts!$A:$AM,L$1,0)="X",AC$2,"")</f>
        <v/>
      </c>
      <c r="M1412" t="str">
        <f>IF(VLOOKUP($A1412,Parts!$A:$AM,M$1,0)="X",AD$2,"")</f>
        <v/>
      </c>
      <c r="N1412" t="str">
        <f>IF(VLOOKUP($A1412,Parts!$A:$AM,N$1,0)="X",AE$2,"")</f>
        <v/>
      </c>
      <c r="O1412" t="str">
        <f>IF(VLOOKUP($A1412,Parts!$A:$AM,O$1,0)="X",AF$2,"")</f>
        <v/>
      </c>
      <c r="P1412" t="str">
        <f t="shared" si="23"/>
        <v/>
      </c>
    </row>
    <row r="1413" spans="1:16" x14ac:dyDescent="0.25">
      <c r="A1413" t="str">
        <f>Table15[[#This Row],[Name]]</f>
        <v>MicroInflatableHAB</v>
      </c>
      <c r="B1413" t="str">
        <f>IF(VLOOKUP($A1413,Parts!$A:$AM,B$1,0)="X",S$2,"")</f>
        <v/>
      </c>
      <c r="C1413" t="str">
        <f>IF(VLOOKUP($A1413,Parts!$A:$AM,C$1,0)="X",T$2,"")</f>
        <v/>
      </c>
      <c r="D1413" t="str">
        <f>IF(VLOOKUP($A1413,Parts!$A:$AM,D$1,0)="X",U$2,"")</f>
        <v/>
      </c>
      <c r="E1413" t="str">
        <f>IF(VLOOKUP($A1413,Parts!$A:$AM,E$1,0)="X",V$2,"")</f>
        <v/>
      </c>
      <c r="F1413" t="str">
        <f>IF(VLOOKUP($A1413,Parts!$A:$AM,F$1,0)="X",W$2,"")</f>
        <v/>
      </c>
      <c r="G1413" t="str">
        <f>IF(VLOOKUP($A1413,Parts!$A:$AM,G$1,0)="X",X$2,"")</f>
        <v/>
      </c>
      <c r="H1413" t="str">
        <f>IF(VLOOKUP($A1413,Parts!$A:$AM,H$1,0)="X",Y$2,"")</f>
        <v/>
      </c>
      <c r="I1413" t="str">
        <f>IF(VLOOKUP($A1413,Parts!$A:$AM,I$1,0)="X",Z$2,"")</f>
        <v/>
      </c>
      <c r="J1413" t="str">
        <f>IF(VLOOKUP($A1413,Parts!$A:$AM,J$1,0)="X",AA$2,"")</f>
        <v/>
      </c>
      <c r="K1413" t="str">
        <f>IF(VLOOKUP($A1413,Parts!$A:$AM,K$1,0)="X",AB$2,"")</f>
        <v/>
      </c>
      <c r="L1413" t="str">
        <f>IF(VLOOKUP($A1413,Parts!$A:$AM,L$1,0)="X",AC$2,"")</f>
        <v/>
      </c>
      <c r="M1413" t="str">
        <f>IF(VLOOKUP($A1413,Parts!$A:$AM,M$1,0)="X",AD$2,"")</f>
        <v/>
      </c>
      <c r="N1413" t="str">
        <f>IF(VLOOKUP($A1413,Parts!$A:$AM,N$1,0)="X",AE$2,"")</f>
        <v/>
      </c>
      <c r="O1413" t="str">
        <f>IF(VLOOKUP($A1413,Parts!$A:$AM,O$1,0)="X",AF$2,"")</f>
        <v/>
      </c>
      <c r="P1413" t="str">
        <f t="shared" si="23"/>
        <v/>
      </c>
    </row>
    <row r="1414" spans="1:16" x14ac:dyDescent="0.25">
      <c r="A1414" t="str">
        <f>Table15[[#This Row],[Name]]</f>
        <v>SmallInflatableHAB</v>
      </c>
      <c r="B1414" t="str">
        <f>IF(VLOOKUP($A1414,Parts!$A:$AM,B$1,0)="X",S$2,"")</f>
        <v/>
      </c>
      <c r="C1414" t="str">
        <f>IF(VLOOKUP($A1414,Parts!$A:$AM,C$1,0)="X",T$2,"")</f>
        <v/>
      </c>
      <c r="D1414" t="str">
        <f>IF(VLOOKUP($A1414,Parts!$A:$AM,D$1,0)="X",U$2,"")</f>
        <v/>
      </c>
      <c r="E1414" t="str">
        <f>IF(VLOOKUP($A1414,Parts!$A:$AM,E$1,0)="X",V$2,"")</f>
        <v/>
      </c>
      <c r="F1414" t="str">
        <f>IF(VLOOKUP($A1414,Parts!$A:$AM,F$1,0)="X",W$2,"")</f>
        <v/>
      </c>
      <c r="G1414" t="str">
        <f>IF(VLOOKUP($A1414,Parts!$A:$AM,G$1,0)="X",X$2,"")</f>
        <v/>
      </c>
      <c r="H1414" t="str">
        <f>IF(VLOOKUP($A1414,Parts!$A:$AM,H$1,0)="X",Y$2,"")</f>
        <v/>
      </c>
      <c r="I1414" t="str">
        <f>IF(VLOOKUP($A1414,Parts!$A:$AM,I$1,0)="X",Z$2,"")</f>
        <v/>
      </c>
      <c r="J1414" t="str">
        <f>IF(VLOOKUP($A1414,Parts!$A:$AM,J$1,0)="X",AA$2,"")</f>
        <v/>
      </c>
      <c r="K1414" t="str">
        <f>IF(VLOOKUP($A1414,Parts!$A:$AM,K$1,0)="X",AB$2,"")</f>
        <v/>
      </c>
      <c r="L1414" t="str">
        <f>IF(VLOOKUP($A1414,Parts!$A:$AM,L$1,0)="X",AC$2,"")</f>
        <v/>
      </c>
      <c r="M1414" t="str">
        <f>IF(VLOOKUP($A1414,Parts!$A:$AM,M$1,0)="X",AD$2,"")</f>
        <v/>
      </c>
      <c r="N1414" t="str">
        <f>IF(VLOOKUP($A1414,Parts!$A:$AM,N$1,0)="X",AE$2,"")</f>
        <v/>
      </c>
      <c r="O1414" t="str">
        <f>IF(VLOOKUP($A1414,Parts!$A:$AM,O$1,0)="X",AF$2,"")</f>
        <v/>
      </c>
      <c r="P1414" t="str">
        <f t="shared" si="23"/>
        <v/>
      </c>
    </row>
    <row r="1415" spans="1:16" x14ac:dyDescent="0.25">
      <c r="A1415" t="str">
        <f>Table15[[#This Row],[Name]]</f>
        <v>SXTISSHabISK30</v>
      </c>
      <c r="B1415" t="str">
        <f>IF(VLOOKUP($A1415,Parts!$A:$AM,B$1,0)="X",S$2,"")</f>
        <v/>
      </c>
      <c r="C1415" t="str">
        <f>IF(VLOOKUP($A1415,Parts!$A:$AM,C$1,0)="X",T$2,"")</f>
        <v/>
      </c>
      <c r="D1415" t="str">
        <f>IF(VLOOKUP($A1415,Parts!$A:$AM,D$1,0)="X",U$2,"")</f>
        <v/>
      </c>
      <c r="E1415" t="str">
        <f>IF(VLOOKUP($A1415,Parts!$A:$AM,E$1,0)="X",V$2,"")</f>
        <v/>
      </c>
      <c r="F1415" t="str">
        <f>IF(VLOOKUP($A1415,Parts!$A:$AM,F$1,0)="X",W$2,"")</f>
        <v/>
      </c>
      <c r="G1415" t="str">
        <f>IF(VLOOKUP($A1415,Parts!$A:$AM,G$1,0)="X",X$2,"")</f>
        <v/>
      </c>
      <c r="H1415" t="str">
        <f>IF(VLOOKUP($A1415,Parts!$A:$AM,H$1,0)="X",Y$2,"")</f>
        <v xml:space="preserve">    MODULE
    { name = ModuleTagHabitable }
</v>
      </c>
      <c r="I1415" t="str">
        <f>IF(VLOOKUP($A1415,Parts!$A:$AM,I$1,0)="X",Z$2,"")</f>
        <v xml:space="preserve">    MODULE
    { name = ModuleTagHumanRated }
</v>
      </c>
      <c r="J1415" t="str">
        <f>IF(VLOOKUP($A1415,Parts!$A:$AM,J$1,0)="X",AA$2,"")</f>
        <v/>
      </c>
      <c r="K1415" t="str">
        <f>IF(VLOOKUP($A1415,Parts!$A:$AM,K$1,0)="X",AB$2,"")</f>
        <v/>
      </c>
      <c r="L1415" t="str">
        <f>IF(VLOOKUP($A1415,Parts!$A:$AM,L$1,0)="X",AC$2,"")</f>
        <v/>
      </c>
      <c r="M1415" t="str">
        <f>IF(VLOOKUP($A1415,Parts!$A:$AM,M$1,0)="X",AD$2,"")</f>
        <v/>
      </c>
      <c r="N1415" t="str">
        <f>IF(VLOOKUP($A1415,Parts!$A:$AM,N$1,0)="X",AE$2,"")</f>
        <v/>
      </c>
      <c r="O1415" t="str">
        <f>IF(VLOOKUP($A1415,Parts!$A:$AM,O$1,0)="X",AF$2,"")</f>
        <v/>
      </c>
      <c r="P1415" t="str">
        <f t="shared" si="23"/>
        <v xml:space="preserve">    MODULE
    { name = ModuleTagHabitable }
    MODULE
    { name = ModuleTagHumanRated }
</v>
      </c>
    </row>
    <row r="1416" spans="1:16" x14ac:dyDescent="0.25">
      <c r="A1416" t="str">
        <f>Table15[[#This Row],[Name]]</f>
        <v>spotLight1</v>
      </c>
      <c r="B1416" t="str">
        <f>IF(VLOOKUP($A1416,Parts!$A:$AM,B$1,0)="X",S$2,"")</f>
        <v/>
      </c>
      <c r="C1416" t="str">
        <f>IF(VLOOKUP($A1416,Parts!$A:$AM,C$1,0)="X",T$2,"")</f>
        <v/>
      </c>
      <c r="D1416" t="str">
        <f>IF(VLOOKUP($A1416,Parts!$A:$AM,D$1,0)="X",U$2,"")</f>
        <v/>
      </c>
      <c r="E1416" t="str">
        <f>IF(VLOOKUP($A1416,Parts!$A:$AM,E$1,0)="X",V$2,"")</f>
        <v/>
      </c>
      <c r="F1416" t="str">
        <f>IF(VLOOKUP($A1416,Parts!$A:$AM,F$1,0)="X",W$2,"")</f>
        <v/>
      </c>
      <c r="G1416" t="str">
        <f>IF(VLOOKUP($A1416,Parts!$A:$AM,G$1,0)="X",X$2,"")</f>
        <v/>
      </c>
      <c r="H1416" t="str">
        <f>IF(VLOOKUP($A1416,Parts!$A:$AM,H$1,0)="X",Y$2,"")</f>
        <v/>
      </c>
      <c r="I1416" t="str">
        <f>IF(VLOOKUP($A1416,Parts!$A:$AM,I$1,0)="X",Z$2,"")</f>
        <v/>
      </c>
      <c r="J1416" t="str">
        <f>IF(VLOOKUP($A1416,Parts!$A:$AM,J$1,0)="X",AA$2,"")</f>
        <v/>
      </c>
      <c r="K1416" t="str">
        <f>IF(VLOOKUP($A1416,Parts!$A:$AM,K$1,0)="X",AB$2,"")</f>
        <v/>
      </c>
      <c r="L1416" t="str">
        <f>IF(VLOOKUP($A1416,Parts!$A:$AM,L$1,0)="X",AC$2,"")</f>
        <v/>
      </c>
      <c r="M1416" t="str">
        <f>IF(VLOOKUP($A1416,Parts!$A:$AM,M$1,0)="X",AD$2,"")</f>
        <v/>
      </c>
      <c r="N1416" t="str">
        <f>IF(VLOOKUP($A1416,Parts!$A:$AM,N$1,0)="X",AE$2,"")</f>
        <v/>
      </c>
      <c r="O1416" t="str">
        <f>IF(VLOOKUP($A1416,Parts!$A:$AM,O$1,0)="X",AF$2,"")</f>
        <v/>
      </c>
      <c r="P1416" t="str">
        <f t="shared" si="23"/>
        <v/>
      </c>
    </row>
    <row r="1417" spans="1:16" x14ac:dyDescent="0.25">
      <c r="A1417" t="str">
        <f>Table15[[#This Row],[Name]]</f>
        <v>spotLight2</v>
      </c>
      <c r="B1417" t="str">
        <f>IF(VLOOKUP($A1417,Parts!$A:$AM,B$1,0)="X",S$2,"")</f>
        <v/>
      </c>
      <c r="C1417" t="str">
        <f>IF(VLOOKUP($A1417,Parts!$A:$AM,C$1,0)="X",T$2,"")</f>
        <v/>
      </c>
      <c r="D1417" t="str">
        <f>IF(VLOOKUP($A1417,Parts!$A:$AM,D$1,0)="X",U$2,"")</f>
        <v/>
      </c>
      <c r="E1417" t="str">
        <f>IF(VLOOKUP($A1417,Parts!$A:$AM,E$1,0)="X",V$2,"")</f>
        <v/>
      </c>
      <c r="F1417" t="str">
        <f>IF(VLOOKUP($A1417,Parts!$A:$AM,F$1,0)="X",W$2,"")</f>
        <v/>
      </c>
      <c r="G1417" t="str">
        <f>IF(VLOOKUP($A1417,Parts!$A:$AM,G$1,0)="X",X$2,"")</f>
        <v/>
      </c>
      <c r="H1417" t="str">
        <f>IF(VLOOKUP($A1417,Parts!$A:$AM,H$1,0)="X",Y$2,"")</f>
        <v/>
      </c>
      <c r="I1417" t="str">
        <f>IF(VLOOKUP($A1417,Parts!$A:$AM,I$1,0)="X",Z$2,"")</f>
        <v/>
      </c>
      <c r="J1417" t="str">
        <f>IF(VLOOKUP($A1417,Parts!$A:$AM,J$1,0)="X",AA$2,"")</f>
        <v/>
      </c>
      <c r="K1417" t="str">
        <f>IF(VLOOKUP($A1417,Parts!$A:$AM,K$1,0)="X",AB$2,"")</f>
        <v/>
      </c>
      <c r="L1417" t="str">
        <f>IF(VLOOKUP($A1417,Parts!$A:$AM,L$1,0)="X",AC$2,"")</f>
        <v/>
      </c>
      <c r="M1417" t="str">
        <f>IF(VLOOKUP($A1417,Parts!$A:$AM,M$1,0)="X",AD$2,"")</f>
        <v/>
      </c>
      <c r="N1417" t="str">
        <f>IF(VLOOKUP($A1417,Parts!$A:$AM,N$1,0)="X",AE$2,"")</f>
        <v/>
      </c>
      <c r="O1417" t="str">
        <f>IF(VLOOKUP($A1417,Parts!$A:$AM,O$1,0)="X",AF$2,"")</f>
        <v/>
      </c>
      <c r="P1417" t="str">
        <f t="shared" si="23"/>
        <v/>
      </c>
    </row>
    <row r="1418" spans="1:16" x14ac:dyDescent="0.25">
      <c r="A1418" t="str">
        <f>Table15[[#This Row],[Name]]</f>
        <v>dmGoreSat</v>
      </c>
      <c r="B1418" t="str">
        <f>IF(VLOOKUP($A1418,Parts!$A:$AM,B$1,0)="X",S$2,"")</f>
        <v/>
      </c>
      <c r="C1418" t="str">
        <f>IF(VLOOKUP($A1418,Parts!$A:$AM,C$1,0)="X",T$2,"")</f>
        <v/>
      </c>
      <c r="D1418" t="str">
        <f>IF(VLOOKUP($A1418,Parts!$A:$AM,D$1,0)="X",U$2,"")</f>
        <v/>
      </c>
      <c r="E1418" t="str">
        <f>IF(VLOOKUP($A1418,Parts!$A:$AM,E$1,0)="X",V$2,"")</f>
        <v/>
      </c>
      <c r="F1418" t="str">
        <f>IF(VLOOKUP($A1418,Parts!$A:$AM,F$1,0)="X",W$2,"")</f>
        <v/>
      </c>
      <c r="G1418" t="str">
        <f>IF(VLOOKUP($A1418,Parts!$A:$AM,G$1,0)="X",X$2,"")</f>
        <v/>
      </c>
      <c r="H1418" t="str">
        <f>IF(VLOOKUP($A1418,Parts!$A:$AM,H$1,0)="X",Y$2,"")</f>
        <v/>
      </c>
      <c r="I1418" t="str">
        <f>IF(VLOOKUP($A1418,Parts!$A:$AM,I$1,0)="X",Z$2,"")</f>
        <v/>
      </c>
      <c r="J1418" t="str">
        <f>IF(VLOOKUP($A1418,Parts!$A:$AM,J$1,0)="X",AA$2,"")</f>
        <v/>
      </c>
      <c r="K1418" t="str">
        <f>IF(VLOOKUP($A1418,Parts!$A:$AM,K$1,0)="X",AB$2,"")</f>
        <v/>
      </c>
      <c r="L1418" t="str">
        <f>IF(VLOOKUP($A1418,Parts!$A:$AM,L$1,0)="X",AC$2,"")</f>
        <v/>
      </c>
      <c r="M1418" t="str">
        <f>IF(VLOOKUP($A1418,Parts!$A:$AM,M$1,0)="X",AD$2,"")</f>
        <v/>
      </c>
      <c r="N1418" t="str">
        <f>IF(VLOOKUP($A1418,Parts!$A:$AM,N$1,0)="X",AE$2,"")</f>
        <v/>
      </c>
      <c r="O1418" t="str">
        <f>IF(VLOOKUP($A1418,Parts!$A:$AM,O$1,0)="X",AF$2,"")</f>
        <v/>
      </c>
      <c r="P1418" t="str">
        <f t="shared" si="23"/>
        <v/>
      </c>
    </row>
    <row r="1419" spans="1:16" x14ac:dyDescent="0.25">
      <c r="A1419" t="str">
        <f>Table15[[#This Row],[Name]]</f>
        <v>InlineRCS</v>
      </c>
      <c r="B1419" t="str">
        <f>IF(VLOOKUP($A1419,Parts!$A:$AM,B$1,0)="X",S$2,"")</f>
        <v/>
      </c>
      <c r="C1419" t="str">
        <f>IF(VLOOKUP($A1419,Parts!$A:$AM,C$1,0)="X",T$2,"")</f>
        <v/>
      </c>
      <c r="D1419" t="str">
        <f>IF(VLOOKUP($A1419,Parts!$A:$AM,D$1,0)="X",U$2,"")</f>
        <v/>
      </c>
      <c r="E1419" t="str">
        <f>IF(VLOOKUP($A1419,Parts!$A:$AM,E$1,0)="X",V$2,"")</f>
        <v xml:space="preserve">    MODULE
    { name = ModuleTagEngineLiquidPF }
</v>
      </c>
      <c r="F1419" t="str">
        <f>IF(VLOOKUP($A1419,Parts!$A:$AM,F$1,0)="X",W$2,"")</f>
        <v/>
      </c>
      <c r="G1419" t="str">
        <f>IF(VLOOKUP($A1419,Parts!$A:$AM,G$1,0)="X",X$2,"")</f>
        <v/>
      </c>
      <c r="H1419" t="str">
        <f>IF(VLOOKUP($A1419,Parts!$A:$AM,H$1,0)="X",Y$2,"")</f>
        <v/>
      </c>
      <c r="I1419" t="str">
        <f>IF(VLOOKUP($A1419,Parts!$A:$AM,I$1,0)="X",Z$2,"")</f>
        <v/>
      </c>
      <c r="J1419" t="str">
        <f>IF(VLOOKUP($A1419,Parts!$A:$AM,J$1,0)="X",AA$2,"")</f>
        <v/>
      </c>
      <c r="K1419" t="str">
        <f>IF(VLOOKUP($A1419,Parts!$A:$AM,K$1,0)="X",AB$2,"")</f>
        <v/>
      </c>
      <c r="L1419" t="str">
        <f>IF(VLOOKUP($A1419,Parts!$A:$AM,L$1,0)="X",AC$2,"")</f>
        <v/>
      </c>
      <c r="M1419" t="str">
        <f>IF(VLOOKUP($A1419,Parts!$A:$AM,M$1,0)="X",AD$2,"")</f>
        <v/>
      </c>
      <c r="N1419" t="str">
        <f>IF(VLOOKUP($A1419,Parts!$A:$AM,N$1,0)="X",AE$2,"")</f>
        <v/>
      </c>
      <c r="O1419" t="str">
        <f>IF(VLOOKUP($A1419,Parts!$A:$AM,O$1,0)="X",AF$2,"")</f>
        <v/>
      </c>
      <c r="P1419" t="str">
        <f t="shared" si="23"/>
        <v xml:space="preserve">    MODULE
    { name = ModuleTagEngineLiquidPF }
</v>
      </c>
    </row>
    <row r="1420" spans="1:16" x14ac:dyDescent="0.25">
      <c r="A1420" t="str">
        <f>Table15[[#This Row],[Name]]</f>
        <v>FASAGerminiSRBInlineSep</v>
      </c>
      <c r="B1420" t="str">
        <f>IF(VLOOKUP($A1420,Parts!$A:$AM,B$1,0)="X",S$2,"")</f>
        <v/>
      </c>
      <c r="C1420" t="str">
        <f>IF(VLOOKUP($A1420,Parts!$A:$AM,C$1,0)="X",T$2,"")</f>
        <v/>
      </c>
      <c r="D1420" t="str">
        <f>IF(VLOOKUP($A1420,Parts!$A:$AM,D$1,0)="X",U$2,"")</f>
        <v/>
      </c>
      <c r="E1420" t="str">
        <f>IF(VLOOKUP($A1420,Parts!$A:$AM,E$1,0)="X",V$2,"")</f>
        <v/>
      </c>
      <c r="F1420" t="str">
        <f>IF(VLOOKUP($A1420,Parts!$A:$AM,F$1,0)="X",W$2,"")</f>
        <v/>
      </c>
      <c r="G1420" t="str">
        <f>IF(VLOOKUP($A1420,Parts!$A:$AM,G$1,0)="X",X$2,"")</f>
        <v xml:space="preserve">    MODULE
    { name = ModuleTagEngineSolid }
</v>
      </c>
      <c r="H1420" t="str">
        <f>IF(VLOOKUP($A1420,Parts!$A:$AM,H$1,0)="X",Y$2,"")</f>
        <v/>
      </c>
      <c r="I1420" t="str">
        <f>IF(VLOOKUP($A1420,Parts!$A:$AM,I$1,0)="X",Z$2,"")</f>
        <v/>
      </c>
      <c r="J1420" t="str">
        <f>IF(VLOOKUP($A1420,Parts!$A:$AM,J$1,0)="X",AA$2,"")</f>
        <v/>
      </c>
      <c r="K1420" t="str">
        <f>IF(VLOOKUP($A1420,Parts!$A:$AM,K$1,0)="X",AB$2,"")</f>
        <v/>
      </c>
      <c r="L1420" t="str">
        <f>IF(VLOOKUP($A1420,Parts!$A:$AM,L$1,0)="X",AC$2,"")</f>
        <v/>
      </c>
      <c r="M1420" t="str">
        <f>IF(VLOOKUP($A1420,Parts!$A:$AM,M$1,0)="X",AD$2,"")</f>
        <v/>
      </c>
      <c r="N1420" t="str">
        <f>IF(VLOOKUP($A1420,Parts!$A:$AM,N$1,0)="X",AE$2,"")</f>
        <v/>
      </c>
      <c r="O1420" t="str">
        <f>IF(VLOOKUP($A1420,Parts!$A:$AM,O$1,0)="X",AF$2,"")</f>
        <v/>
      </c>
      <c r="P1420" t="str">
        <f t="shared" si="23"/>
        <v xml:space="preserve">    MODULE
    { name = ModuleTagEngineSolid }
</v>
      </c>
    </row>
    <row r="1421" spans="1:16" x14ac:dyDescent="0.25">
      <c r="A1421" t="str">
        <f>Table15[[#This Row],[Name]]</f>
        <v>salyut6</v>
      </c>
      <c r="B1421" t="str">
        <f>IF(VLOOKUP($A1421,Parts!$A:$AM,B$1,0)="X",S$2,"")</f>
        <v/>
      </c>
      <c r="C1421" t="str">
        <f>IF(VLOOKUP($A1421,Parts!$A:$AM,C$1,0)="X",T$2,"")</f>
        <v/>
      </c>
      <c r="D1421" t="str">
        <f>IF(VLOOKUP($A1421,Parts!$A:$AM,D$1,0)="X",U$2,"")</f>
        <v/>
      </c>
      <c r="E1421" t="str">
        <f>IF(VLOOKUP($A1421,Parts!$A:$AM,E$1,0)="X",V$2,"")</f>
        <v/>
      </c>
      <c r="F1421" t="str">
        <f>IF(VLOOKUP($A1421,Parts!$A:$AM,F$1,0)="X",W$2,"")</f>
        <v/>
      </c>
      <c r="G1421" t="str">
        <f>IF(VLOOKUP($A1421,Parts!$A:$AM,G$1,0)="X",X$2,"")</f>
        <v/>
      </c>
      <c r="H1421" t="str">
        <f>IF(VLOOKUP($A1421,Parts!$A:$AM,H$1,0)="X",Y$2,"")</f>
        <v xml:space="preserve">    MODULE
    { name = ModuleTagHabitable }
</v>
      </c>
      <c r="I1421" t="str">
        <f>IF(VLOOKUP($A1421,Parts!$A:$AM,I$1,0)="X",Z$2,"")</f>
        <v xml:space="preserve">    MODULE
    { name = ModuleTagHumanRated }
</v>
      </c>
      <c r="J1421" t="str">
        <f>IF(VLOOKUP($A1421,Parts!$A:$AM,J$1,0)="X",AA$2,"")</f>
        <v xml:space="preserve">    MODULE
    { name = ModuleTagInstruments }
</v>
      </c>
      <c r="K1421" t="str">
        <f>IF(VLOOKUP($A1421,Parts!$A:$AM,K$1,0)="X",AB$2,"")</f>
        <v/>
      </c>
      <c r="L1421" t="str">
        <f>IF(VLOOKUP($A1421,Parts!$A:$AM,L$1,0)="X",AC$2,"")</f>
        <v/>
      </c>
      <c r="M1421" t="str">
        <f>IF(VLOOKUP($A1421,Parts!$A:$AM,M$1,0)="X",AD$2,"")</f>
        <v/>
      </c>
      <c r="N1421" t="str">
        <f>IF(VLOOKUP($A1421,Parts!$A:$AM,N$1,0)="X",AE$2,"")</f>
        <v/>
      </c>
      <c r="O1421" t="str">
        <f>IF(VLOOKUP($A1421,Parts!$A:$AM,O$1,0)="X",AF$2,"")</f>
        <v/>
      </c>
      <c r="P1421" t="str">
        <f t="shared" si="23"/>
        <v xml:space="preserve">    MODULE
    { name = ModuleTagHabitable }
    MODULE
    { name = ModuleTagHumanRated }
    MODULE
    { name = ModuleTagInstruments }
</v>
      </c>
    </row>
    <row r="1422" spans="1:16" x14ac:dyDescent="0.25">
      <c r="A1422" t="str">
        <f>Table15[[#This Row],[Name]]</f>
        <v>SSTU-SC-BAY-MCB-A</v>
      </c>
      <c r="B1422" t="str">
        <f>IF(VLOOKUP($A1422,Parts!$A:$AM,B$1,0)="X",S$2,"")</f>
        <v/>
      </c>
      <c r="C1422" t="str">
        <f>IF(VLOOKUP($A1422,Parts!$A:$AM,C$1,0)="X",T$2,"")</f>
        <v/>
      </c>
      <c r="D1422" t="str">
        <f>IF(VLOOKUP($A1422,Parts!$A:$AM,D$1,0)="X",U$2,"")</f>
        <v/>
      </c>
      <c r="E1422" t="str">
        <f>IF(VLOOKUP($A1422,Parts!$A:$AM,E$1,0)="X",V$2,"")</f>
        <v/>
      </c>
      <c r="F1422" t="str">
        <f>IF(VLOOKUP($A1422,Parts!$A:$AM,F$1,0)="X",W$2,"")</f>
        <v/>
      </c>
      <c r="G1422" t="str">
        <f>IF(VLOOKUP($A1422,Parts!$A:$AM,G$1,0)="X",X$2,"")</f>
        <v/>
      </c>
      <c r="H1422" t="str">
        <f>IF(VLOOKUP($A1422,Parts!$A:$AM,H$1,0)="X",Y$2,"")</f>
        <v/>
      </c>
      <c r="I1422" t="str">
        <f>IF(VLOOKUP($A1422,Parts!$A:$AM,I$1,0)="X",Z$2,"")</f>
        <v/>
      </c>
      <c r="J1422" t="str">
        <f>IF(VLOOKUP($A1422,Parts!$A:$AM,J$1,0)="X",AA$2,"")</f>
        <v/>
      </c>
      <c r="K1422" t="str">
        <f>IF(VLOOKUP($A1422,Parts!$A:$AM,K$1,0)="X",AB$2,"")</f>
        <v/>
      </c>
      <c r="L1422" t="str">
        <f>IF(VLOOKUP($A1422,Parts!$A:$AM,L$1,0)="X",AC$2,"")</f>
        <v/>
      </c>
      <c r="M1422" t="str">
        <f>IF(VLOOKUP($A1422,Parts!$A:$AM,M$1,0)="X",AD$2,"")</f>
        <v/>
      </c>
      <c r="N1422" t="str">
        <f>IF(VLOOKUP($A1422,Parts!$A:$AM,N$1,0)="X",AE$2,"")</f>
        <v/>
      </c>
      <c r="O1422" t="str">
        <f>IF(VLOOKUP($A1422,Parts!$A:$AM,O$1,0)="X",AF$2,"")</f>
        <v/>
      </c>
      <c r="P1422" t="str">
        <f t="shared" si="23"/>
        <v/>
      </c>
    </row>
    <row r="1423" spans="1:16" x14ac:dyDescent="0.25">
      <c r="A1423" t="str">
        <f>Table15[[#This Row],[Name]]</f>
        <v>XDRAGON--ADAPTERX</v>
      </c>
      <c r="B1423" t="str">
        <f>IF(VLOOKUP($A1423,Parts!$A:$AM,B$1,0)="X",S$2,"")</f>
        <v/>
      </c>
      <c r="C1423" t="str">
        <f>IF(VLOOKUP($A1423,Parts!$A:$AM,C$1,0)="X",T$2,"")</f>
        <v/>
      </c>
      <c r="D1423" t="str">
        <f>IF(VLOOKUP($A1423,Parts!$A:$AM,D$1,0)="X",U$2,"")</f>
        <v/>
      </c>
      <c r="E1423" t="str">
        <f>IF(VLOOKUP($A1423,Parts!$A:$AM,E$1,0)="X",V$2,"")</f>
        <v/>
      </c>
      <c r="F1423" t="str">
        <f>IF(VLOOKUP($A1423,Parts!$A:$AM,F$1,0)="X",W$2,"")</f>
        <v/>
      </c>
      <c r="G1423" t="str">
        <f>IF(VLOOKUP($A1423,Parts!$A:$AM,G$1,0)="X",X$2,"")</f>
        <v/>
      </c>
      <c r="H1423" t="str">
        <f>IF(VLOOKUP($A1423,Parts!$A:$AM,H$1,0)="X",Y$2,"")</f>
        <v/>
      </c>
      <c r="I1423" t="str">
        <f>IF(VLOOKUP($A1423,Parts!$A:$AM,I$1,0)="X",Z$2,"")</f>
        <v/>
      </c>
      <c r="J1423" t="str">
        <f>IF(VLOOKUP($A1423,Parts!$A:$AM,J$1,0)="X",AA$2,"")</f>
        <v/>
      </c>
      <c r="K1423" t="str">
        <f>IF(VLOOKUP($A1423,Parts!$A:$AM,K$1,0)="X",AB$2,"")</f>
        <v/>
      </c>
      <c r="L1423" t="str">
        <f>IF(VLOOKUP($A1423,Parts!$A:$AM,L$1,0)="X",AC$2,"")</f>
        <v/>
      </c>
      <c r="M1423" t="str">
        <f>IF(VLOOKUP($A1423,Parts!$A:$AM,M$1,0)="X",AD$2,"")</f>
        <v/>
      </c>
      <c r="N1423" t="str">
        <f>IF(VLOOKUP($A1423,Parts!$A:$AM,N$1,0)="X",AE$2,"")</f>
        <v/>
      </c>
      <c r="O1423" t="str">
        <f>IF(VLOOKUP($A1423,Parts!$A:$AM,O$1,0)="X",AF$2,"")</f>
        <v/>
      </c>
      <c r="P1423" t="str">
        <f t="shared" si="23"/>
        <v/>
      </c>
    </row>
    <row r="1424" spans="1:16" x14ac:dyDescent="0.25">
      <c r="A1424" t="str">
        <f>Table15[[#This Row],[Name]]</f>
        <v>XKW5mDecouplerShroudX224</v>
      </c>
      <c r="B1424" t="str">
        <f>IF(VLOOKUP($A1424,Parts!$A:$AM,B$1,0)="X",S$2,"")</f>
        <v/>
      </c>
      <c r="C1424" t="str">
        <f>IF(VLOOKUP($A1424,Parts!$A:$AM,C$1,0)="X",T$2,"")</f>
        <v/>
      </c>
      <c r="D1424" t="str">
        <f>IF(VLOOKUP($A1424,Parts!$A:$AM,D$1,0)="X",U$2,"")</f>
        <v/>
      </c>
      <c r="E1424" t="str">
        <f>IF(VLOOKUP($A1424,Parts!$A:$AM,E$1,0)="X",V$2,"")</f>
        <v/>
      </c>
      <c r="F1424" t="str">
        <f>IF(VLOOKUP($A1424,Parts!$A:$AM,F$1,0)="X",W$2,"")</f>
        <v/>
      </c>
      <c r="G1424" t="str">
        <f>IF(VLOOKUP($A1424,Parts!$A:$AM,G$1,0)="X",X$2,"")</f>
        <v/>
      </c>
      <c r="H1424" t="str">
        <f>IF(VLOOKUP($A1424,Parts!$A:$AM,H$1,0)="X",Y$2,"")</f>
        <v/>
      </c>
      <c r="I1424" t="str">
        <f>IF(VLOOKUP($A1424,Parts!$A:$AM,I$1,0)="X",Z$2,"")</f>
        <v/>
      </c>
      <c r="J1424" t="str">
        <f>IF(VLOOKUP($A1424,Parts!$A:$AM,J$1,0)="X",AA$2,"")</f>
        <v/>
      </c>
      <c r="K1424" t="str">
        <f>IF(VLOOKUP($A1424,Parts!$A:$AM,K$1,0)="X",AB$2,"")</f>
        <v/>
      </c>
      <c r="L1424" t="str">
        <f>IF(VLOOKUP($A1424,Parts!$A:$AM,L$1,0)="X",AC$2,"")</f>
        <v/>
      </c>
      <c r="M1424" t="str">
        <f>IF(VLOOKUP($A1424,Parts!$A:$AM,M$1,0)="X",AD$2,"")</f>
        <v/>
      </c>
      <c r="N1424" t="str">
        <f>IF(VLOOKUP($A1424,Parts!$A:$AM,N$1,0)="X",AE$2,"")</f>
        <v/>
      </c>
      <c r="O1424" t="str">
        <f>IF(VLOOKUP($A1424,Parts!$A:$AM,O$1,0)="X",AF$2,"")</f>
        <v/>
      </c>
      <c r="P1424" t="str">
        <f t="shared" si="23"/>
        <v/>
      </c>
    </row>
    <row r="1425" spans="1:16" x14ac:dyDescent="0.25">
      <c r="A1425" t="str">
        <f>Table15[[#This Row],[Name]]</f>
        <v>XXB3IUShroudXLOWERRXpxV</v>
      </c>
      <c r="B1425" t="str">
        <f>IF(VLOOKUP($A1425,Parts!$A:$AM,B$1,0)="X",S$2,"")</f>
        <v/>
      </c>
      <c r="C1425" t="str">
        <f>IF(VLOOKUP($A1425,Parts!$A:$AM,C$1,0)="X",T$2,"")</f>
        <v/>
      </c>
      <c r="D1425" t="str">
        <f>IF(VLOOKUP($A1425,Parts!$A:$AM,D$1,0)="X",U$2,"")</f>
        <v/>
      </c>
      <c r="E1425" t="str">
        <f>IF(VLOOKUP($A1425,Parts!$A:$AM,E$1,0)="X",V$2,"")</f>
        <v/>
      </c>
      <c r="F1425" t="str">
        <f>IF(VLOOKUP($A1425,Parts!$A:$AM,F$1,0)="X",W$2,"")</f>
        <v/>
      </c>
      <c r="G1425" t="str">
        <f>IF(VLOOKUP($A1425,Parts!$A:$AM,G$1,0)="X",X$2,"")</f>
        <v/>
      </c>
      <c r="H1425" t="str">
        <f>IF(VLOOKUP($A1425,Parts!$A:$AM,H$1,0)="X",Y$2,"")</f>
        <v/>
      </c>
      <c r="I1425" t="str">
        <f>IF(VLOOKUP($A1425,Parts!$A:$AM,I$1,0)="X",Z$2,"")</f>
        <v/>
      </c>
      <c r="J1425" t="str">
        <f>IF(VLOOKUP($A1425,Parts!$A:$AM,J$1,0)="X",AA$2,"")</f>
        <v/>
      </c>
      <c r="K1425" t="str">
        <f>IF(VLOOKUP($A1425,Parts!$A:$AM,K$1,0)="X",AB$2,"")</f>
        <v/>
      </c>
      <c r="L1425" t="str">
        <f>IF(VLOOKUP($A1425,Parts!$A:$AM,L$1,0)="X",AC$2,"")</f>
        <v/>
      </c>
      <c r="M1425" t="str">
        <f>IF(VLOOKUP($A1425,Parts!$A:$AM,M$1,0)="X",AD$2,"")</f>
        <v/>
      </c>
      <c r="N1425" t="str">
        <f>IF(VLOOKUP($A1425,Parts!$A:$AM,N$1,0)="X",AE$2,"")</f>
        <v/>
      </c>
      <c r="O1425" t="str">
        <f>IF(VLOOKUP($A1425,Parts!$A:$AM,O$1,0)="X",AF$2,"")</f>
        <v/>
      </c>
      <c r="P1425" t="str">
        <f t="shared" si="23"/>
        <v/>
      </c>
    </row>
    <row r="1426" spans="1:16" x14ac:dyDescent="0.25">
      <c r="A1426" t="str">
        <f>Table15[[#This Row],[Name]]</f>
        <v>SLS_CM_FairingAdapter296</v>
      </c>
      <c r="B1426" t="str">
        <f>IF(VLOOKUP($A1426,Parts!$A:$AM,B$1,0)="X",S$2,"")</f>
        <v/>
      </c>
      <c r="C1426" t="str">
        <f>IF(VLOOKUP($A1426,Parts!$A:$AM,C$1,0)="X",T$2,"")</f>
        <v/>
      </c>
      <c r="D1426" t="str">
        <f>IF(VLOOKUP($A1426,Parts!$A:$AM,D$1,0)="X",U$2,"")</f>
        <v/>
      </c>
      <c r="E1426" t="str">
        <f>IF(VLOOKUP($A1426,Parts!$A:$AM,E$1,0)="X",V$2,"")</f>
        <v/>
      </c>
      <c r="F1426" t="str">
        <f>IF(VLOOKUP($A1426,Parts!$A:$AM,F$1,0)="X",W$2,"")</f>
        <v/>
      </c>
      <c r="G1426" t="str">
        <f>IF(VLOOKUP($A1426,Parts!$A:$AM,G$1,0)="X",X$2,"")</f>
        <v/>
      </c>
      <c r="H1426" t="str">
        <f>IF(VLOOKUP($A1426,Parts!$A:$AM,H$1,0)="X",Y$2,"")</f>
        <v/>
      </c>
      <c r="I1426" t="str">
        <f>IF(VLOOKUP($A1426,Parts!$A:$AM,I$1,0)="X",Z$2,"")</f>
        <v/>
      </c>
      <c r="J1426" t="str">
        <f>IF(VLOOKUP($A1426,Parts!$A:$AM,J$1,0)="X",AA$2,"")</f>
        <v/>
      </c>
      <c r="K1426" t="str">
        <f>IF(VLOOKUP($A1426,Parts!$A:$AM,K$1,0)="X",AB$2,"")</f>
        <v/>
      </c>
      <c r="L1426" t="str">
        <f>IF(VLOOKUP($A1426,Parts!$A:$AM,L$1,0)="X",AC$2,"")</f>
        <v/>
      </c>
      <c r="M1426" t="str">
        <f>IF(VLOOKUP($A1426,Parts!$A:$AM,M$1,0)="X",AD$2,"")</f>
        <v/>
      </c>
      <c r="N1426" t="str">
        <f>IF(VLOOKUP($A1426,Parts!$A:$AM,N$1,0)="X",AE$2,"")</f>
        <v/>
      </c>
      <c r="O1426" t="str">
        <f>IF(VLOOKUP($A1426,Parts!$A:$AM,O$1,0)="X",AF$2,"")</f>
        <v/>
      </c>
      <c r="P1426" t="str">
        <f t="shared" si="23"/>
        <v/>
      </c>
    </row>
    <row r="1427" spans="1:16" x14ac:dyDescent="0.25">
      <c r="A1427" t="str">
        <f>Table15[[#This Row],[Name]]</f>
        <v>X84NEWTALUSXX2</v>
      </c>
      <c r="B1427" t="str">
        <f>IF(VLOOKUP($A1427,Parts!$A:$AM,B$1,0)="X",S$2,"")</f>
        <v/>
      </c>
      <c r="C1427" t="str">
        <f>IF(VLOOKUP($A1427,Parts!$A:$AM,C$1,0)="X",T$2,"")</f>
        <v/>
      </c>
      <c r="D1427" t="str">
        <f>IF(VLOOKUP($A1427,Parts!$A:$AM,D$1,0)="X",U$2,"")</f>
        <v/>
      </c>
      <c r="E1427" t="str">
        <f>IF(VLOOKUP($A1427,Parts!$A:$AM,E$1,0)="X",V$2,"")</f>
        <v/>
      </c>
      <c r="F1427" t="str">
        <f>IF(VLOOKUP($A1427,Parts!$A:$AM,F$1,0)="X",W$2,"")</f>
        <v/>
      </c>
      <c r="G1427" t="str">
        <f>IF(VLOOKUP($A1427,Parts!$A:$AM,G$1,0)="X",X$2,"")</f>
        <v/>
      </c>
      <c r="H1427" t="str">
        <f>IF(VLOOKUP($A1427,Parts!$A:$AM,H$1,0)="X",Y$2,"")</f>
        <v/>
      </c>
      <c r="I1427" t="str">
        <f>IF(VLOOKUP($A1427,Parts!$A:$AM,I$1,0)="X",Z$2,"")</f>
        <v/>
      </c>
      <c r="J1427" t="str">
        <f>IF(VLOOKUP($A1427,Parts!$A:$AM,J$1,0)="X",AA$2,"")</f>
        <v/>
      </c>
      <c r="K1427" t="str">
        <f>IF(VLOOKUP($A1427,Parts!$A:$AM,K$1,0)="X",AB$2,"")</f>
        <v/>
      </c>
      <c r="L1427" t="str">
        <f>IF(VLOOKUP($A1427,Parts!$A:$AM,L$1,0)="X",AC$2,"")</f>
        <v/>
      </c>
      <c r="M1427" t="str">
        <f>IF(VLOOKUP($A1427,Parts!$A:$AM,M$1,0)="X",AD$2,"")</f>
        <v/>
      </c>
      <c r="N1427" t="str">
        <f>IF(VLOOKUP($A1427,Parts!$A:$AM,N$1,0)="X",AE$2,"")</f>
        <v/>
      </c>
      <c r="O1427" t="str">
        <f>IF(VLOOKUP($A1427,Parts!$A:$AM,O$1,0)="X",AF$2,"")</f>
        <v/>
      </c>
      <c r="P1427" t="str">
        <f t="shared" si="23"/>
        <v/>
      </c>
    </row>
    <row r="1428" spans="1:16" x14ac:dyDescent="0.25">
      <c r="A1428" t="str">
        <f>Table15[[#This Row],[Name]]</f>
        <v>squad_interstage_adapter</v>
      </c>
      <c r="B1428" t="str">
        <f>IF(VLOOKUP($A1428,Parts!$A:$AM,B$1,0)="X",S$2,"")</f>
        <v/>
      </c>
      <c r="C1428" t="str">
        <f>IF(VLOOKUP($A1428,Parts!$A:$AM,C$1,0)="X",T$2,"")</f>
        <v/>
      </c>
      <c r="D1428" t="str">
        <f>IF(VLOOKUP($A1428,Parts!$A:$AM,D$1,0)="X",U$2,"")</f>
        <v/>
      </c>
      <c r="E1428" t="str">
        <f>IF(VLOOKUP($A1428,Parts!$A:$AM,E$1,0)="X",V$2,"")</f>
        <v/>
      </c>
      <c r="F1428" t="str">
        <f>IF(VLOOKUP($A1428,Parts!$A:$AM,F$1,0)="X",W$2,"")</f>
        <v/>
      </c>
      <c r="G1428" t="str">
        <f>IF(VLOOKUP($A1428,Parts!$A:$AM,G$1,0)="X",X$2,"")</f>
        <v/>
      </c>
      <c r="H1428" t="str">
        <f>IF(VLOOKUP($A1428,Parts!$A:$AM,H$1,0)="X",Y$2,"")</f>
        <v/>
      </c>
      <c r="I1428" t="str">
        <f>IF(VLOOKUP($A1428,Parts!$A:$AM,I$1,0)="X",Z$2,"")</f>
        <v xml:space="preserve">    MODULE
    { name = ModuleTagHumanRated }
</v>
      </c>
      <c r="J1428" t="str">
        <f>IF(VLOOKUP($A1428,Parts!$A:$AM,J$1,0)="X",AA$2,"")</f>
        <v/>
      </c>
      <c r="K1428" t="str">
        <f>IF(VLOOKUP($A1428,Parts!$A:$AM,K$1,0)="X",AB$2,"")</f>
        <v/>
      </c>
      <c r="L1428" t="str">
        <f>IF(VLOOKUP($A1428,Parts!$A:$AM,L$1,0)="X",AC$2,"")</f>
        <v/>
      </c>
      <c r="M1428" t="str">
        <f>IF(VLOOKUP($A1428,Parts!$A:$AM,M$1,0)="X",AD$2,"")</f>
        <v/>
      </c>
      <c r="N1428" t="str">
        <f>IF(VLOOKUP($A1428,Parts!$A:$AM,N$1,0)="X",AE$2,"")</f>
        <v/>
      </c>
      <c r="O1428" t="str">
        <f>IF(VLOOKUP($A1428,Parts!$A:$AM,O$1,0)="X",AF$2,"")</f>
        <v/>
      </c>
      <c r="P1428" t="str">
        <f t="shared" si="23"/>
        <v xml:space="preserve">    MODULE
    { name = ModuleTagHumanRated }
</v>
      </c>
    </row>
    <row r="1429" spans="1:16" x14ac:dyDescent="0.25">
      <c r="A1429" t="str">
        <f>Table15[[#This Row],[Name]]</f>
        <v>KzProcFairingFuselage2</v>
      </c>
      <c r="B1429" t="str">
        <f>IF(VLOOKUP($A1429,Parts!$A:$AM,B$1,0)="X",S$2,"")</f>
        <v/>
      </c>
      <c r="C1429" t="str">
        <f>IF(VLOOKUP($A1429,Parts!$A:$AM,C$1,0)="X",T$2,"")</f>
        <v/>
      </c>
      <c r="D1429" t="str">
        <f>IF(VLOOKUP($A1429,Parts!$A:$AM,D$1,0)="X",U$2,"")</f>
        <v/>
      </c>
      <c r="E1429" t="str">
        <f>IF(VLOOKUP($A1429,Parts!$A:$AM,E$1,0)="X",V$2,"")</f>
        <v/>
      </c>
      <c r="F1429" t="str">
        <f>IF(VLOOKUP($A1429,Parts!$A:$AM,F$1,0)="X",W$2,"")</f>
        <v/>
      </c>
      <c r="G1429" t="str">
        <f>IF(VLOOKUP($A1429,Parts!$A:$AM,G$1,0)="X",X$2,"")</f>
        <v/>
      </c>
      <c r="H1429" t="str">
        <f>IF(VLOOKUP($A1429,Parts!$A:$AM,H$1,0)="X",Y$2,"")</f>
        <v/>
      </c>
      <c r="I1429" t="str">
        <f>IF(VLOOKUP($A1429,Parts!$A:$AM,I$1,0)="X",Z$2,"")</f>
        <v/>
      </c>
      <c r="J1429" t="str">
        <f>IF(VLOOKUP($A1429,Parts!$A:$AM,J$1,0)="X",AA$2,"")</f>
        <v/>
      </c>
      <c r="K1429" t="str">
        <f>IF(VLOOKUP($A1429,Parts!$A:$AM,K$1,0)="X",AB$2,"")</f>
        <v/>
      </c>
      <c r="L1429" t="str">
        <f>IF(VLOOKUP($A1429,Parts!$A:$AM,L$1,0)="X",AC$2,"")</f>
        <v/>
      </c>
      <c r="M1429" t="str">
        <f>IF(VLOOKUP($A1429,Parts!$A:$AM,M$1,0)="X",AD$2,"")</f>
        <v/>
      </c>
      <c r="N1429" t="str">
        <f>IF(VLOOKUP($A1429,Parts!$A:$AM,N$1,0)="X",AE$2,"")</f>
        <v/>
      </c>
      <c r="O1429" t="str">
        <f>IF(VLOOKUP($A1429,Parts!$A:$AM,O$1,0)="X",AF$2,"")</f>
        <v/>
      </c>
      <c r="P1429" t="str">
        <f t="shared" si="23"/>
        <v/>
      </c>
    </row>
    <row r="1430" spans="1:16" x14ac:dyDescent="0.25">
      <c r="A1430" t="str">
        <f>Table15[[#This Row],[Name]]</f>
        <v>KzProcFairingFuselage1</v>
      </c>
      <c r="B1430" t="str">
        <f>IF(VLOOKUP($A1430,Parts!$A:$AM,B$1,0)="X",S$2,"")</f>
        <v/>
      </c>
      <c r="C1430" t="str">
        <f>IF(VLOOKUP($A1430,Parts!$A:$AM,C$1,0)="X",T$2,"")</f>
        <v/>
      </c>
      <c r="D1430" t="str">
        <f>IF(VLOOKUP($A1430,Parts!$A:$AM,D$1,0)="X",U$2,"")</f>
        <v/>
      </c>
      <c r="E1430" t="str">
        <f>IF(VLOOKUP($A1430,Parts!$A:$AM,E$1,0)="X",V$2,"")</f>
        <v/>
      </c>
      <c r="F1430" t="str">
        <f>IF(VLOOKUP($A1430,Parts!$A:$AM,F$1,0)="X",W$2,"")</f>
        <v/>
      </c>
      <c r="G1430" t="str">
        <f>IF(VLOOKUP($A1430,Parts!$A:$AM,G$1,0)="X",X$2,"")</f>
        <v/>
      </c>
      <c r="H1430" t="str">
        <f>IF(VLOOKUP($A1430,Parts!$A:$AM,H$1,0)="X",Y$2,"")</f>
        <v/>
      </c>
      <c r="I1430" t="str">
        <f>IF(VLOOKUP($A1430,Parts!$A:$AM,I$1,0)="X",Z$2,"")</f>
        <v/>
      </c>
      <c r="J1430" t="str">
        <f>IF(VLOOKUP($A1430,Parts!$A:$AM,J$1,0)="X",AA$2,"")</f>
        <v/>
      </c>
      <c r="K1430" t="str">
        <f>IF(VLOOKUP($A1430,Parts!$A:$AM,K$1,0)="X",AB$2,"")</f>
        <v/>
      </c>
      <c r="L1430" t="str">
        <f>IF(VLOOKUP($A1430,Parts!$A:$AM,L$1,0)="X",AC$2,"")</f>
        <v/>
      </c>
      <c r="M1430" t="str">
        <f>IF(VLOOKUP($A1430,Parts!$A:$AM,M$1,0)="X",AD$2,"")</f>
        <v/>
      </c>
      <c r="N1430" t="str">
        <f>IF(VLOOKUP($A1430,Parts!$A:$AM,N$1,0)="X",AE$2,"")</f>
        <v/>
      </c>
      <c r="O1430" t="str">
        <f>IF(VLOOKUP($A1430,Parts!$A:$AM,O$1,0)="X",AF$2,"")</f>
        <v/>
      </c>
      <c r="P1430" t="str">
        <f t="shared" si="23"/>
        <v/>
      </c>
    </row>
    <row r="1431" spans="1:16" x14ac:dyDescent="0.25">
      <c r="A1431" t="str">
        <f>Table15[[#This Row],[Name]]</f>
        <v>xOPFPROCEDURALX</v>
      </c>
      <c r="B1431" t="str">
        <f>IF(VLOOKUP($A1431,Parts!$A:$AM,B$1,0)="X",S$2,"")</f>
        <v/>
      </c>
      <c r="C1431" t="str">
        <f>IF(VLOOKUP($A1431,Parts!$A:$AM,C$1,0)="X",T$2,"")</f>
        <v/>
      </c>
      <c r="D1431" t="str">
        <f>IF(VLOOKUP($A1431,Parts!$A:$AM,D$1,0)="X",U$2,"")</f>
        <v/>
      </c>
      <c r="E1431" t="str">
        <f>IF(VLOOKUP($A1431,Parts!$A:$AM,E$1,0)="X",V$2,"")</f>
        <v/>
      </c>
      <c r="F1431" t="str">
        <f>IF(VLOOKUP($A1431,Parts!$A:$AM,F$1,0)="X",W$2,"")</f>
        <v/>
      </c>
      <c r="G1431" t="str">
        <f>IF(VLOOKUP($A1431,Parts!$A:$AM,G$1,0)="X",X$2,"")</f>
        <v/>
      </c>
      <c r="H1431" t="str">
        <f>IF(VLOOKUP($A1431,Parts!$A:$AM,H$1,0)="X",Y$2,"")</f>
        <v/>
      </c>
      <c r="I1431" t="str">
        <f>IF(VLOOKUP($A1431,Parts!$A:$AM,I$1,0)="X",Z$2,"")</f>
        <v/>
      </c>
      <c r="J1431" t="str">
        <f>IF(VLOOKUP($A1431,Parts!$A:$AM,J$1,0)="X",AA$2,"")</f>
        <v/>
      </c>
      <c r="K1431" t="str">
        <f>IF(VLOOKUP($A1431,Parts!$A:$AM,K$1,0)="X",AB$2,"")</f>
        <v/>
      </c>
      <c r="L1431" t="str">
        <f>IF(VLOOKUP($A1431,Parts!$A:$AM,L$1,0)="X",AC$2,"")</f>
        <v/>
      </c>
      <c r="M1431" t="str">
        <f>IF(VLOOKUP($A1431,Parts!$A:$AM,M$1,0)="X",AD$2,"")</f>
        <v/>
      </c>
      <c r="N1431" t="str">
        <f>IF(VLOOKUP($A1431,Parts!$A:$AM,N$1,0)="X",AE$2,"")</f>
        <v/>
      </c>
      <c r="O1431" t="str">
        <f>IF(VLOOKUP($A1431,Parts!$A:$AM,O$1,0)="X",AF$2,"")</f>
        <v/>
      </c>
      <c r="P1431" t="str">
        <f t="shared" si="23"/>
        <v/>
      </c>
    </row>
    <row r="1432" spans="1:16" x14ac:dyDescent="0.25">
      <c r="A1432" t="str">
        <f>Table15[[#This Row],[Name]]</f>
        <v>SXTTinyprop</v>
      </c>
      <c r="B1432" t="str">
        <f>IF(VLOOKUP($A1432,Parts!$A:$AM,B$1,0)="X",S$2,"")</f>
        <v/>
      </c>
      <c r="C1432" t="str">
        <f>IF(VLOOKUP($A1432,Parts!$A:$AM,C$1,0)="X",T$2,"")</f>
        <v/>
      </c>
      <c r="D1432" t="str">
        <f>IF(VLOOKUP($A1432,Parts!$A:$AM,D$1,0)="X",U$2,"")</f>
        <v/>
      </c>
      <c r="E1432" t="str">
        <f>IF(VLOOKUP($A1432,Parts!$A:$AM,E$1,0)="X",V$2,"")</f>
        <v/>
      </c>
      <c r="F1432" t="str">
        <f>IF(VLOOKUP($A1432,Parts!$A:$AM,F$1,0)="X",W$2,"")</f>
        <v/>
      </c>
      <c r="G1432" t="str">
        <f>IF(VLOOKUP($A1432,Parts!$A:$AM,G$1,0)="X",X$2,"")</f>
        <v/>
      </c>
      <c r="H1432" t="str">
        <f>IF(VLOOKUP($A1432,Parts!$A:$AM,H$1,0)="X",Y$2,"")</f>
        <v/>
      </c>
      <c r="I1432" t="str">
        <f>IF(VLOOKUP($A1432,Parts!$A:$AM,I$1,0)="X",Z$2,"")</f>
        <v/>
      </c>
      <c r="J1432" t="str">
        <f>IF(VLOOKUP($A1432,Parts!$A:$AM,J$1,0)="X",AA$2,"")</f>
        <v/>
      </c>
      <c r="K1432" t="str">
        <f>IF(VLOOKUP($A1432,Parts!$A:$AM,K$1,0)="X",AB$2,"")</f>
        <v/>
      </c>
      <c r="L1432" t="str">
        <f>IF(VLOOKUP($A1432,Parts!$A:$AM,L$1,0)="X",AC$2,"")</f>
        <v/>
      </c>
      <c r="M1432" t="str">
        <f>IF(VLOOKUP($A1432,Parts!$A:$AM,M$1,0)="X",AD$2,"")</f>
        <v/>
      </c>
      <c r="N1432" t="str">
        <f>IF(VLOOKUP($A1432,Parts!$A:$AM,N$1,0)="X",AE$2,"")</f>
        <v/>
      </c>
      <c r="O1432" t="str">
        <f>IF(VLOOKUP($A1432,Parts!$A:$AM,O$1,0)="X",AF$2,"")</f>
        <v/>
      </c>
      <c r="P1432" t="str">
        <f t="shared" si="23"/>
        <v/>
      </c>
    </row>
    <row r="1433" spans="1:16" x14ac:dyDescent="0.25">
      <c r="A1433" t="str">
        <f>Table15[[#This Row],[Name]]</f>
        <v>ISRU_RTG_100</v>
      </c>
      <c r="B1433" t="str">
        <f>IF(VLOOKUP($A1433,Parts!$A:$AM,B$1,0)="X",S$2,"")</f>
        <v/>
      </c>
      <c r="C1433" t="str">
        <f>IF(VLOOKUP($A1433,Parts!$A:$AM,C$1,0)="X",T$2,"")</f>
        <v/>
      </c>
      <c r="D1433" t="str">
        <f>IF(VLOOKUP($A1433,Parts!$A:$AM,D$1,0)="X",U$2,"")</f>
        <v/>
      </c>
      <c r="E1433" t="str">
        <f>IF(VLOOKUP($A1433,Parts!$A:$AM,E$1,0)="X",V$2,"")</f>
        <v/>
      </c>
      <c r="F1433" t="str">
        <f>IF(VLOOKUP($A1433,Parts!$A:$AM,F$1,0)="X",W$2,"")</f>
        <v/>
      </c>
      <c r="G1433" t="str">
        <f>IF(VLOOKUP($A1433,Parts!$A:$AM,G$1,0)="X",X$2,"")</f>
        <v/>
      </c>
      <c r="H1433" t="str">
        <f>IF(VLOOKUP($A1433,Parts!$A:$AM,H$1,0)="X",Y$2,"")</f>
        <v/>
      </c>
      <c r="I1433" t="str">
        <f>IF(VLOOKUP($A1433,Parts!$A:$AM,I$1,0)="X",Z$2,"")</f>
        <v/>
      </c>
      <c r="J1433" t="str">
        <f>IF(VLOOKUP($A1433,Parts!$A:$AM,J$1,0)="X",AA$2,"")</f>
        <v/>
      </c>
      <c r="K1433" t="str">
        <f>IF(VLOOKUP($A1433,Parts!$A:$AM,K$1,0)="X",AB$2,"")</f>
        <v/>
      </c>
      <c r="L1433" t="str">
        <f>IF(VLOOKUP($A1433,Parts!$A:$AM,L$1,0)="X",AC$2,"")</f>
        <v/>
      </c>
      <c r="M1433" t="str">
        <f>IF(VLOOKUP($A1433,Parts!$A:$AM,M$1,0)="X",AD$2,"")</f>
        <v/>
      </c>
      <c r="N1433" t="str">
        <f>IF(VLOOKUP($A1433,Parts!$A:$AM,N$1,0)="X",AE$2,"")</f>
        <v/>
      </c>
      <c r="O1433" t="str">
        <f>IF(VLOOKUP($A1433,Parts!$A:$AM,O$1,0)="X",AF$2,"")</f>
        <v/>
      </c>
      <c r="P1433" t="str">
        <f t="shared" si="23"/>
        <v/>
      </c>
    </row>
    <row r="1434" spans="1:16" x14ac:dyDescent="0.25">
      <c r="A1434" t="str">
        <f>Table15[[#This Row],[Name]]</f>
        <v>KK_KK_SPX_ITS_booster_gridfin</v>
      </c>
      <c r="B1434" t="str">
        <f>IF(VLOOKUP($A1434,Parts!$A:$AM,B$1,0)="X",S$2,"")</f>
        <v/>
      </c>
      <c r="C1434" t="str">
        <f>IF(VLOOKUP($A1434,Parts!$A:$AM,C$1,0)="X",T$2,"")</f>
        <v/>
      </c>
      <c r="D1434" t="str">
        <f>IF(VLOOKUP($A1434,Parts!$A:$AM,D$1,0)="X",U$2,"")</f>
        <v/>
      </c>
      <c r="E1434" t="str">
        <f>IF(VLOOKUP($A1434,Parts!$A:$AM,E$1,0)="X",V$2,"")</f>
        <v/>
      </c>
      <c r="F1434" t="str">
        <f>IF(VLOOKUP($A1434,Parts!$A:$AM,F$1,0)="X",W$2,"")</f>
        <v/>
      </c>
      <c r="G1434" t="str">
        <f>IF(VLOOKUP($A1434,Parts!$A:$AM,G$1,0)="X",X$2,"")</f>
        <v/>
      </c>
      <c r="H1434" t="str">
        <f>IF(VLOOKUP($A1434,Parts!$A:$AM,H$1,0)="X",Y$2,"")</f>
        <v/>
      </c>
      <c r="I1434" t="str">
        <f>IF(VLOOKUP($A1434,Parts!$A:$AM,I$1,0)="X",Z$2,"")</f>
        <v/>
      </c>
      <c r="J1434" t="str">
        <f>IF(VLOOKUP($A1434,Parts!$A:$AM,J$1,0)="X",AA$2,"")</f>
        <v/>
      </c>
      <c r="K1434" t="str">
        <f>IF(VLOOKUP($A1434,Parts!$A:$AM,K$1,0)="X",AB$2,"")</f>
        <v/>
      </c>
      <c r="L1434" t="str">
        <f>IF(VLOOKUP($A1434,Parts!$A:$AM,L$1,0)="X",AC$2,"")</f>
        <v/>
      </c>
      <c r="M1434" t="str">
        <f>IF(VLOOKUP($A1434,Parts!$A:$AM,M$1,0)="X",AD$2,"")</f>
        <v/>
      </c>
      <c r="N1434" t="str">
        <f>IF(VLOOKUP($A1434,Parts!$A:$AM,N$1,0)="X",AE$2,"")</f>
        <v/>
      </c>
      <c r="O1434" t="str">
        <f>IF(VLOOKUP($A1434,Parts!$A:$AM,O$1,0)="X",AF$2,"")</f>
        <v/>
      </c>
      <c r="P1434" t="str">
        <f t="shared" si="23"/>
        <v/>
      </c>
    </row>
    <row r="1435" spans="1:16" x14ac:dyDescent="0.25">
      <c r="A1435" t="str">
        <f>Table15[[#This Row],[Name]]</f>
        <v>ius_bottom</v>
      </c>
      <c r="B1435" t="str">
        <f>IF(VLOOKUP($A1435,Parts!$A:$AM,B$1,0)="X",S$2,"")</f>
        <v/>
      </c>
      <c r="C1435" t="str">
        <f>IF(VLOOKUP($A1435,Parts!$A:$AM,C$1,0)="X",T$2,"")</f>
        <v/>
      </c>
      <c r="D1435" t="str">
        <f>IF(VLOOKUP($A1435,Parts!$A:$AM,D$1,0)="X",U$2,"")</f>
        <v/>
      </c>
      <c r="E1435" t="str">
        <f>IF(VLOOKUP($A1435,Parts!$A:$AM,E$1,0)="X",V$2,"")</f>
        <v/>
      </c>
      <c r="F1435" t="str">
        <f>IF(VLOOKUP($A1435,Parts!$A:$AM,F$1,0)="X",W$2,"")</f>
        <v/>
      </c>
      <c r="G1435" t="str">
        <f>IF(VLOOKUP($A1435,Parts!$A:$AM,G$1,0)="X",X$2,"")</f>
        <v xml:space="preserve">    MODULE
    { name = ModuleTagEngineSolid }
</v>
      </c>
      <c r="H1435" t="str">
        <f>IF(VLOOKUP($A1435,Parts!$A:$AM,H$1,0)="X",Y$2,"")</f>
        <v/>
      </c>
      <c r="I1435" t="str">
        <f>IF(VLOOKUP($A1435,Parts!$A:$AM,I$1,0)="X",Z$2,"")</f>
        <v/>
      </c>
      <c r="J1435" t="str">
        <f>IF(VLOOKUP($A1435,Parts!$A:$AM,J$1,0)="X",AA$2,"")</f>
        <v/>
      </c>
      <c r="K1435" t="str">
        <f>IF(VLOOKUP($A1435,Parts!$A:$AM,K$1,0)="X",AB$2,"")</f>
        <v/>
      </c>
      <c r="L1435" t="str">
        <f>IF(VLOOKUP($A1435,Parts!$A:$AM,L$1,0)="X",AC$2,"")</f>
        <v/>
      </c>
      <c r="M1435" t="str">
        <f>IF(VLOOKUP($A1435,Parts!$A:$AM,M$1,0)="X",AD$2,"")</f>
        <v/>
      </c>
      <c r="N1435" t="str">
        <f>IF(VLOOKUP($A1435,Parts!$A:$AM,N$1,0)="X",AE$2,"")</f>
        <v/>
      </c>
      <c r="O1435" t="str">
        <f>IF(VLOOKUP($A1435,Parts!$A:$AM,O$1,0)="X",AF$2,"")</f>
        <v/>
      </c>
      <c r="P1435" t="str">
        <f t="shared" si="23"/>
        <v xml:space="preserve">    MODULE
    { name = ModuleTagEngineSolid }
</v>
      </c>
    </row>
    <row r="1436" spans="1:16" x14ac:dyDescent="0.25">
      <c r="A1436" t="str">
        <f>Table15[[#This Row],[Name]]</f>
        <v>ius_top</v>
      </c>
      <c r="B1436" t="str">
        <f>IF(VLOOKUP($A1436,Parts!$A:$AM,B$1,0)="X",S$2,"")</f>
        <v/>
      </c>
      <c r="C1436" t="str">
        <f>IF(VLOOKUP($A1436,Parts!$A:$AM,C$1,0)="X",T$2,"")</f>
        <v/>
      </c>
      <c r="D1436" t="str">
        <f>IF(VLOOKUP($A1436,Parts!$A:$AM,D$1,0)="X",U$2,"")</f>
        <v/>
      </c>
      <c r="E1436" t="str">
        <f>IF(VLOOKUP($A1436,Parts!$A:$AM,E$1,0)="X",V$2,"")</f>
        <v/>
      </c>
      <c r="F1436" t="str">
        <f>IF(VLOOKUP($A1436,Parts!$A:$AM,F$1,0)="X",W$2,"")</f>
        <v/>
      </c>
      <c r="G1436" t="str">
        <f>IF(VLOOKUP($A1436,Parts!$A:$AM,G$1,0)="X",X$2,"")</f>
        <v xml:space="preserve">    MODULE
    { name = ModuleTagEngineSolid }
</v>
      </c>
      <c r="H1436" t="str">
        <f>IF(VLOOKUP($A1436,Parts!$A:$AM,H$1,0)="X",Y$2,"")</f>
        <v/>
      </c>
      <c r="I1436" t="str">
        <f>IF(VLOOKUP($A1436,Parts!$A:$AM,I$1,0)="X",Z$2,"")</f>
        <v/>
      </c>
      <c r="J1436" t="str">
        <f>IF(VLOOKUP($A1436,Parts!$A:$AM,J$1,0)="X",AA$2,"")</f>
        <v/>
      </c>
      <c r="K1436" t="str">
        <f>IF(VLOOKUP($A1436,Parts!$A:$AM,K$1,0)="X",AB$2,"")</f>
        <v/>
      </c>
      <c r="L1436" t="str">
        <f>IF(VLOOKUP($A1436,Parts!$A:$AM,L$1,0)="X",AC$2,"")</f>
        <v/>
      </c>
      <c r="M1436" t="str">
        <f>IF(VLOOKUP($A1436,Parts!$A:$AM,M$1,0)="X",AD$2,"")</f>
        <v/>
      </c>
      <c r="N1436" t="str">
        <f>IF(VLOOKUP($A1436,Parts!$A:$AM,N$1,0)="X",AE$2,"")</f>
        <v/>
      </c>
      <c r="O1436" t="str">
        <f>IF(VLOOKUP($A1436,Parts!$A:$AM,O$1,0)="X",AF$2,"")</f>
        <v/>
      </c>
      <c r="P1436" t="str">
        <f t="shared" si="23"/>
        <v xml:space="preserve">    MODULE
    { name = ModuleTagEngineSolid }
</v>
      </c>
    </row>
    <row r="1437" spans="1:16" x14ac:dyDescent="0.25">
      <c r="A1437" t="str">
        <f>Table15[[#This Row],[Name]]</f>
        <v>ius_dec_fs</v>
      </c>
      <c r="B1437" t="str">
        <f>IF(VLOOKUP($A1437,Parts!$A:$AM,B$1,0)="X",S$2,"")</f>
        <v/>
      </c>
      <c r="C1437" t="str">
        <f>IF(VLOOKUP($A1437,Parts!$A:$AM,C$1,0)="X",T$2,"")</f>
        <v/>
      </c>
      <c r="D1437" t="str">
        <f>IF(VLOOKUP($A1437,Parts!$A:$AM,D$1,0)="X",U$2,"")</f>
        <v/>
      </c>
      <c r="E1437" t="str">
        <f>IF(VLOOKUP($A1437,Parts!$A:$AM,E$1,0)="X",V$2,"")</f>
        <v/>
      </c>
      <c r="F1437" t="str">
        <f>IF(VLOOKUP($A1437,Parts!$A:$AM,F$1,0)="X",W$2,"")</f>
        <v/>
      </c>
      <c r="G1437" t="str">
        <f>IF(VLOOKUP($A1437,Parts!$A:$AM,G$1,0)="X",X$2,"")</f>
        <v/>
      </c>
      <c r="H1437" t="str">
        <f>IF(VLOOKUP($A1437,Parts!$A:$AM,H$1,0)="X",Y$2,"")</f>
        <v/>
      </c>
      <c r="I1437" t="str">
        <f>IF(VLOOKUP($A1437,Parts!$A:$AM,I$1,0)="X",Z$2,"")</f>
        <v/>
      </c>
      <c r="J1437" t="str">
        <f>IF(VLOOKUP($A1437,Parts!$A:$AM,J$1,0)="X",AA$2,"")</f>
        <v/>
      </c>
      <c r="K1437" t="str">
        <f>IF(VLOOKUP($A1437,Parts!$A:$AM,K$1,0)="X",AB$2,"")</f>
        <v/>
      </c>
      <c r="L1437" t="str">
        <f>IF(VLOOKUP($A1437,Parts!$A:$AM,L$1,0)="X",AC$2,"")</f>
        <v/>
      </c>
      <c r="M1437" t="str">
        <f>IF(VLOOKUP($A1437,Parts!$A:$AM,M$1,0)="X",AD$2,"")</f>
        <v/>
      </c>
      <c r="N1437" t="str">
        <f>IF(VLOOKUP($A1437,Parts!$A:$AM,N$1,0)="X",AE$2,"")</f>
        <v xml:space="preserve">    MODULE
    { name = ModuleTagDecoupler }
</v>
      </c>
      <c r="O1437" t="str">
        <f>IF(VLOOKUP($A1437,Parts!$A:$AM,O$1,0)="X",AF$2,"")</f>
        <v/>
      </c>
      <c r="P1437" t="str">
        <f t="shared" si="23"/>
        <v xml:space="preserve">    MODULE
    { name = ModuleTagDecoupler }
</v>
      </c>
    </row>
    <row r="1438" spans="1:16" x14ac:dyDescent="0.25">
      <c r="A1438" t="str">
        <f>Table15[[#This Row],[Name]]</f>
        <v>ius_dec_ss</v>
      </c>
      <c r="B1438" t="str">
        <f>IF(VLOOKUP($A1438,Parts!$A:$AM,B$1,0)="X",S$2,"")</f>
        <v/>
      </c>
      <c r="C1438" t="str">
        <f>IF(VLOOKUP($A1438,Parts!$A:$AM,C$1,0)="X",T$2,"")</f>
        <v/>
      </c>
      <c r="D1438" t="str">
        <f>IF(VLOOKUP($A1438,Parts!$A:$AM,D$1,0)="X",U$2,"")</f>
        <v/>
      </c>
      <c r="E1438" t="str">
        <f>IF(VLOOKUP($A1438,Parts!$A:$AM,E$1,0)="X",V$2,"")</f>
        <v/>
      </c>
      <c r="F1438" t="str">
        <f>IF(VLOOKUP($A1438,Parts!$A:$AM,F$1,0)="X",W$2,"")</f>
        <v/>
      </c>
      <c r="G1438" t="str">
        <f>IF(VLOOKUP($A1438,Parts!$A:$AM,G$1,0)="X",X$2,"")</f>
        <v/>
      </c>
      <c r="H1438" t="str">
        <f>IF(VLOOKUP($A1438,Parts!$A:$AM,H$1,0)="X",Y$2,"")</f>
        <v/>
      </c>
      <c r="I1438" t="str">
        <f>IF(VLOOKUP($A1438,Parts!$A:$AM,I$1,0)="X",Z$2,"")</f>
        <v/>
      </c>
      <c r="J1438" t="str">
        <f>IF(VLOOKUP($A1438,Parts!$A:$AM,J$1,0)="X",AA$2,"")</f>
        <v/>
      </c>
      <c r="K1438" t="str">
        <f>IF(VLOOKUP($A1438,Parts!$A:$AM,K$1,0)="X",AB$2,"")</f>
        <v/>
      </c>
      <c r="L1438" t="str">
        <f>IF(VLOOKUP($A1438,Parts!$A:$AM,L$1,0)="X",AC$2,"")</f>
        <v/>
      </c>
      <c r="M1438" t="str">
        <f>IF(VLOOKUP($A1438,Parts!$A:$AM,M$1,0)="X",AD$2,"")</f>
        <v/>
      </c>
      <c r="N1438" t="str">
        <f>IF(VLOOKUP($A1438,Parts!$A:$AM,N$1,0)="X",AE$2,"")</f>
        <v xml:space="preserve">    MODULE
    { name = ModuleTagDecoupler }
</v>
      </c>
      <c r="O1438" t="str">
        <f>IF(VLOOKUP($A1438,Parts!$A:$AM,O$1,0)="X",AF$2,"")</f>
        <v/>
      </c>
      <c r="P1438" t="str">
        <f t="shared" si="23"/>
        <v xml:space="preserve">    MODULE
    { name = ModuleTagDecoupler }
</v>
      </c>
    </row>
    <row r="1439" spans="1:16" x14ac:dyDescent="0.25">
      <c r="A1439" t="str">
        <f>Table15[[#This Row],[Name]]</f>
        <v>rcsblock-gridded-01</v>
      </c>
      <c r="B1439" t="str">
        <f>IF(VLOOKUP($A1439,Parts!$A:$AM,B$1,0)="X",S$2,"")</f>
        <v/>
      </c>
      <c r="C1439" t="str">
        <f>IF(VLOOKUP($A1439,Parts!$A:$AM,C$1,0)="X",T$2,"")</f>
        <v/>
      </c>
      <c r="D1439" t="str">
        <f>IF(VLOOKUP($A1439,Parts!$A:$AM,D$1,0)="X",U$2,"")</f>
        <v/>
      </c>
      <c r="E1439" t="str">
        <f>IF(VLOOKUP($A1439,Parts!$A:$AM,E$1,0)="X",V$2,"")</f>
        <v/>
      </c>
      <c r="F1439" t="str">
        <f>IF(VLOOKUP($A1439,Parts!$A:$AM,F$1,0)="X",W$2,"")</f>
        <v/>
      </c>
      <c r="G1439" t="str">
        <f>IF(VLOOKUP($A1439,Parts!$A:$AM,G$1,0)="X",X$2,"")</f>
        <v/>
      </c>
      <c r="H1439" t="str">
        <f>IF(VLOOKUP($A1439,Parts!$A:$AM,H$1,0)="X",Y$2,"")</f>
        <v/>
      </c>
      <c r="I1439" t="str">
        <f>IF(VLOOKUP($A1439,Parts!$A:$AM,I$1,0)="X",Z$2,"")</f>
        <v/>
      </c>
      <c r="J1439" t="str">
        <f>IF(VLOOKUP($A1439,Parts!$A:$AM,J$1,0)="X",AA$2,"")</f>
        <v/>
      </c>
      <c r="K1439" t="str">
        <f>IF(VLOOKUP($A1439,Parts!$A:$AM,K$1,0)="X",AB$2,"")</f>
        <v/>
      </c>
      <c r="L1439" t="str">
        <f>IF(VLOOKUP($A1439,Parts!$A:$AM,L$1,0)="X",AC$2,"")</f>
        <v/>
      </c>
      <c r="M1439" t="str">
        <f>IF(VLOOKUP($A1439,Parts!$A:$AM,M$1,0)="X",AD$2,"")</f>
        <v/>
      </c>
      <c r="N1439" t="str">
        <f>IF(VLOOKUP($A1439,Parts!$A:$AM,N$1,0)="X",AE$2,"")</f>
        <v/>
      </c>
      <c r="O1439" t="str">
        <f>IF(VLOOKUP($A1439,Parts!$A:$AM,O$1,0)="X",AF$2,"")</f>
        <v/>
      </c>
      <c r="P1439" t="str">
        <f t="shared" si="23"/>
        <v/>
      </c>
    </row>
    <row r="1440" spans="1:16" x14ac:dyDescent="0.25">
      <c r="A1440" t="str">
        <f>Table15[[#This Row],[Name]]</f>
        <v>SXTeFan</v>
      </c>
      <c r="B1440" t="str">
        <f>IF(VLOOKUP($A1440,Parts!$A:$AM,B$1,0)="X",S$2,"")</f>
        <v/>
      </c>
      <c r="C1440" t="str">
        <f>IF(VLOOKUP($A1440,Parts!$A:$AM,C$1,0)="X",T$2,"")</f>
        <v/>
      </c>
      <c r="D1440" t="str">
        <f>IF(VLOOKUP($A1440,Parts!$A:$AM,D$1,0)="X",U$2,"")</f>
        <v/>
      </c>
      <c r="E1440" t="str">
        <f>IF(VLOOKUP($A1440,Parts!$A:$AM,E$1,0)="X",V$2,"")</f>
        <v/>
      </c>
      <c r="F1440" t="str">
        <f>IF(VLOOKUP($A1440,Parts!$A:$AM,F$1,0)="X",W$2,"")</f>
        <v/>
      </c>
      <c r="G1440" t="str">
        <f>IF(VLOOKUP($A1440,Parts!$A:$AM,G$1,0)="X",X$2,"")</f>
        <v/>
      </c>
      <c r="H1440" t="str">
        <f>IF(VLOOKUP($A1440,Parts!$A:$AM,H$1,0)="X",Y$2,"")</f>
        <v/>
      </c>
      <c r="I1440" t="str">
        <f>IF(VLOOKUP($A1440,Parts!$A:$AM,I$1,0)="X",Z$2,"")</f>
        <v/>
      </c>
      <c r="J1440" t="str">
        <f>IF(VLOOKUP($A1440,Parts!$A:$AM,J$1,0)="X",AA$2,"")</f>
        <v/>
      </c>
      <c r="K1440" t="str">
        <f>IF(VLOOKUP($A1440,Parts!$A:$AM,K$1,0)="X",AB$2,"")</f>
        <v/>
      </c>
      <c r="L1440" t="str">
        <f>IF(VLOOKUP($A1440,Parts!$A:$AM,L$1,0)="X",AC$2,"")</f>
        <v/>
      </c>
      <c r="M1440" t="str">
        <f>IF(VLOOKUP($A1440,Parts!$A:$AM,M$1,0)="X",AD$2,"")</f>
        <v/>
      </c>
      <c r="N1440" t="str">
        <f>IF(VLOOKUP($A1440,Parts!$A:$AM,N$1,0)="X",AE$2,"")</f>
        <v/>
      </c>
      <c r="O1440" t="str">
        <f>IF(VLOOKUP($A1440,Parts!$A:$AM,O$1,0)="X",AF$2,"")</f>
        <v/>
      </c>
      <c r="P1440" t="str">
        <f t="shared" si="23"/>
        <v/>
      </c>
    </row>
    <row r="1441" spans="1:16" x14ac:dyDescent="0.25">
      <c r="A1441" t="str">
        <f>Table15[[#This Row],[Name]]</f>
        <v>size0PulseJet</v>
      </c>
      <c r="B1441" t="str">
        <f>IF(VLOOKUP($A1441,Parts!$A:$AM,B$1,0)="X",S$2,"")</f>
        <v/>
      </c>
      <c r="C1441" t="str">
        <f>IF(VLOOKUP($A1441,Parts!$A:$AM,C$1,0)="X",T$2,"")</f>
        <v/>
      </c>
      <c r="D1441" t="str">
        <f>IF(VLOOKUP($A1441,Parts!$A:$AM,D$1,0)="X",U$2,"")</f>
        <v/>
      </c>
      <c r="E1441" t="str">
        <f>IF(VLOOKUP($A1441,Parts!$A:$AM,E$1,0)="X",V$2,"")</f>
        <v/>
      </c>
      <c r="F1441" t="str">
        <f>IF(VLOOKUP($A1441,Parts!$A:$AM,F$1,0)="X",W$2,"")</f>
        <v/>
      </c>
      <c r="G1441" t="str">
        <f>IF(VLOOKUP($A1441,Parts!$A:$AM,G$1,0)="X",X$2,"")</f>
        <v/>
      </c>
      <c r="H1441" t="str">
        <f>IF(VLOOKUP($A1441,Parts!$A:$AM,H$1,0)="X",Y$2,"")</f>
        <v/>
      </c>
      <c r="I1441" t="str">
        <f>IF(VLOOKUP($A1441,Parts!$A:$AM,I$1,0)="X",Z$2,"")</f>
        <v/>
      </c>
      <c r="J1441" t="str">
        <f>IF(VLOOKUP($A1441,Parts!$A:$AM,J$1,0)="X",AA$2,"")</f>
        <v/>
      </c>
      <c r="K1441" t="str">
        <f>IF(VLOOKUP($A1441,Parts!$A:$AM,K$1,0)="X",AB$2,"")</f>
        <v/>
      </c>
      <c r="L1441" t="str">
        <f>IF(VLOOKUP($A1441,Parts!$A:$AM,L$1,0)="X",AC$2,"")</f>
        <v/>
      </c>
      <c r="M1441" t="str">
        <f>IF(VLOOKUP($A1441,Parts!$A:$AM,M$1,0)="X",AD$2,"")</f>
        <v/>
      </c>
      <c r="N1441" t="str">
        <f>IF(VLOOKUP($A1441,Parts!$A:$AM,N$1,0)="X",AE$2,"")</f>
        <v/>
      </c>
      <c r="O1441" t="str">
        <f>IF(VLOOKUP($A1441,Parts!$A:$AM,O$1,0)="X",AF$2,"")</f>
        <v/>
      </c>
      <c r="P1441" t="str">
        <f t="shared" si="23"/>
        <v/>
      </c>
    </row>
    <row r="1442" spans="1:16" x14ac:dyDescent="0.25">
      <c r="A1442" t="str">
        <f>Table15[[#This Row],[Name]]</f>
        <v>RSBengineJ2</v>
      </c>
      <c r="B1442" t="str">
        <f>IF(VLOOKUP($A1442,Parts!$A:$AM,B$1,0)="X",S$2,"")</f>
        <v/>
      </c>
      <c r="C1442" t="str">
        <f>IF(VLOOKUP($A1442,Parts!$A:$AM,C$1,0)="X",T$2,"")</f>
        <v/>
      </c>
      <c r="D1442" t="str">
        <f>IF(VLOOKUP($A1442,Parts!$A:$AM,D$1,0)="X",U$2,"")</f>
        <v/>
      </c>
      <c r="E1442" t="str">
        <f>IF(VLOOKUP($A1442,Parts!$A:$AM,E$1,0)="X",V$2,"")</f>
        <v/>
      </c>
      <c r="F1442" t="str">
        <f>IF(VLOOKUP($A1442,Parts!$A:$AM,F$1,0)="X",W$2,"")</f>
        <v xml:space="preserve">    MODULE
    { name = ModuleTagEngineLiquidTurbo }
</v>
      </c>
      <c r="G1442" t="str">
        <f>IF(VLOOKUP($A1442,Parts!$A:$AM,G$1,0)="X",X$2,"")</f>
        <v/>
      </c>
      <c r="H1442" t="str">
        <f>IF(VLOOKUP($A1442,Parts!$A:$AM,H$1,0)="X",Y$2,"")</f>
        <v/>
      </c>
      <c r="I1442" t="str">
        <f>IF(VLOOKUP($A1442,Parts!$A:$AM,I$1,0)="X",Z$2,"")</f>
        <v/>
      </c>
      <c r="J1442" t="str">
        <f>IF(VLOOKUP($A1442,Parts!$A:$AM,J$1,0)="X",AA$2,"")</f>
        <v/>
      </c>
      <c r="K1442" t="str">
        <f>IF(VLOOKUP($A1442,Parts!$A:$AM,K$1,0)="X",AB$2,"")</f>
        <v/>
      </c>
      <c r="L1442" t="str">
        <f>IF(VLOOKUP($A1442,Parts!$A:$AM,L$1,0)="X",AC$2,"")</f>
        <v/>
      </c>
      <c r="M1442" t="str">
        <f>IF(VLOOKUP($A1442,Parts!$A:$AM,M$1,0)="X",AD$2,"")</f>
        <v/>
      </c>
      <c r="N1442" t="str">
        <f>IF(VLOOKUP($A1442,Parts!$A:$AM,N$1,0)="X",AE$2,"")</f>
        <v/>
      </c>
      <c r="O1442" t="str">
        <f>IF(VLOOKUP($A1442,Parts!$A:$AM,O$1,0)="X",AF$2,"")</f>
        <v xml:space="preserve">    MODULE
    { name = ModuleTagHydrolox }
</v>
      </c>
      <c r="P1442" t="str">
        <f t="shared" si="23"/>
        <v xml:space="preserve">    MODULE
    { name = ModuleTagEngineLiquidTurbo }
    MODULE
    { name = ModuleTagHydrolox }
</v>
      </c>
    </row>
    <row r="1443" spans="1:16" x14ac:dyDescent="0.25">
      <c r="A1443" t="str">
        <f>Table15[[#This Row],[Name]]</f>
        <v>SSTU-SC-B-BPC</v>
      </c>
      <c r="B1443" t="str">
        <f>IF(VLOOKUP($A1443,Parts!$A:$AM,B$1,0)="X",S$2,"")</f>
        <v/>
      </c>
      <c r="C1443" t="str">
        <f>IF(VLOOKUP($A1443,Parts!$A:$AM,C$1,0)="X",T$2,"")</f>
        <v/>
      </c>
      <c r="D1443" t="str">
        <f>IF(VLOOKUP($A1443,Parts!$A:$AM,D$1,0)="X",U$2,"")</f>
        <v/>
      </c>
      <c r="E1443" t="str">
        <f>IF(VLOOKUP($A1443,Parts!$A:$AM,E$1,0)="X",V$2,"")</f>
        <v/>
      </c>
      <c r="F1443" t="str">
        <f>IF(VLOOKUP($A1443,Parts!$A:$AM,F$1,0)="X",W$2,"")</f>
        <v/>
      </c>
      <c r="G1443" t="str">
        <f>IF(VLOOKUP($A1443,Parts!$A:$AM,G$1,0)="X",X$2,"")</f>
        <v xml:space="preserve">    MODULE
    { name = ModuleTagEngineSolid }
</v>
      </c>
      <c r="H1443" t="str">
        <f>IF(VLOOKUP($A1443,Parts!$A:$AM,H$1,0)="X",Y$2,"")</f>
        <v/>
      </c>
      <c r="I1443" t="str">
        <f>IF(VLOOKUP($A1443,Parts!$A:$AM,I$1,0)="X",Z$2,"")</f>
        <v xml:space="preserve">    MODULE
    { name = ModuleTagHumanRated }
</v>
      </c>
      <c r="J1443" t="str">
        <f>IF(VLOOKUP($A1443,Parts!$A:$AM,J$1,0)="X",AA$2,"")</f>
        <v/>
      </c>
      <c r="K1443" t="str">
        <f>IF(VLOOKUP($A1443,Parts!$A:$AM,K$1,0)="X",AB$2,"")</f>
        <v/>
      </c>
      <c r="L1443" t="str">
        <f>IF(VLOOKUP($A1443,Parts!$A:$AM,L$1,0)="X",AC$2,"")</f>
        <v/>
      </c>
      <c r="M1443" t="str">
        <f>IF(VLOOKUP($A1443,Parts!$A:$AM,M$1,0)="X",AD$2,"")</f>
        <v/>
      </c>
      <c r="N1443" t="str">
        <f>IF(VLOOKUP($A1443,Parts!$A:$AM,N$1,0)="X",AE$2,"")</f>
        <v/>
      </c>
      <c r="O1443" t="str">
        <f>IF(VLOOKUP($A1443,Parts!$A:$AM,O$1,0)="X",AF$2,"")</f>
        <v/>
      </c>
      <c r="P1443" t="str">
        <f t="shared" si="23"/>
        <v xml:space="preserve">    MODULE
    { name = ModuleTagEngineSolid }
    MODULE
    { name = ModuleTagHumanRated }
</v>
      </c>
    </row>
    <row r="1444" spans="1:16" x14ac:dyDescent="0.25">
      <c r="A1444" t="str">
        <f>Table15[[#This Row],[Name]]</f>
        <v>SXTLT80</v>
      </c>
      <c r="B1444" t="str">
        <f>IF(VLOOKUP($A1444,Parts!$A:$AM,B$1,0)="X",S$2,"")</f>
        <v/>
      </c>
      <c r="C1444" t="str">
        <f>IF(VLOOKUP($A1444,Parts!$A:$AM,C$1,0)="X",T$2,"")</f>
        <v/>
      </c>
      <c r="D1444" t="str">
        <f>IF(VLOOKUP($A1444,Parts!$A:$AM,D$1,0)="X",U$2,"")</f>
        <v/>
      </c>
      <c r="E1444" t="str">
        <f>IF(VLOOKUP($A1444,Parts!$A:$AM,E$1,0)="X",V$2,"")</f>
        <v/>
      </c>
      <c r="F1444" t="str">
        <f>IF(VLOOKUP($A1444,Parts!$A:$AM,F$1,0)="X",W$2,"")</f>
        <v xml:space="preserve">    MODULE
    { name = ModuleTagEngineLiquidTurbo }
</v>
      </c>
      <c r="G1444" t="str">
        <f>IF(VLOOKUP($A1444,Parts!$A:$AM,G$1,0)="X",X$2,"")</f>
        <v/>
      </c>
      <c r="H1444" t="str">
        <f>IF(VLOOKUP($A1444,Parts!$A:$AM,H$1,0)="X",Y$2,"")</f>
        <v/>
      </c>
      <c r="I1444" t="str">
        <f>IF(VLOOKUP($A1444,Parts!$A:$AM,I$1,0)="X",Z$2,"")</f>
        <v/>
      </c>
      <c r="J1444" t="str">
        <f>IF(VLOOKUP($A1444,Parts!$A:$AM,J$1,0)="X",AA$2,"")</f>
        <v/>
      </c>
      <c r="K1444" t="str">
        <f>IF(VLOOKUP($A1444,Parts!$A:$AM,K$1,0)="X",AB$2,"")</f>
        <v/>
      </c>
      <c r="L1444" t="str">
        <f>IF(VLOOKUP($A1444,Parts!$A:$AM,L$1,0)="X",AC$2,"")</f>
        <v/>
      </c>
      <c r="M1444" t="str">
        <f>IF(VLOOKUP($A1444,Parts!$A:$AM,M$1,0)="X",AD$2,"")</f>
        <v/>
      </c>
      <c r="N1444" t="str">
        <f>IF(VLOOKUP($A1444,Parts!$A:$AM,N$1,0)="X",AE$2,"")</f>
        <v/>
      </c>
      <c r="O1444" t="str">
        <f>IF(VLOOKUP($A1444,Parts!$A:$AM,O$1,0)="X",AF$2,"")</f>
        <v xml:space="preserve">    MODULE
    { name = ModuleTagHydrolox }
</v>
      </c>
      <c r="P1444" t="str">
        <f t="shared" si="23"/>
        <v xml:space="preserve">    MODULE
    { name = ModuleTagEngineLiquidTurbo }
    MODULE
    { name = ModuleTagHydrolox }
</v>
      </c>
    </row>
    <row r="1445" spans="1:16" x14ac:dyDescent="0.25">
      <c r="A1445" t="str">
        <f>Table15[[#This Row],[Name]]</f>
        <v>GEM-63</v>
      </c>
      <c r="B1445" t="str">
        <f>IF(VLOOKUP($A1445,Parts!$A:$AM,B$1,0)="X",S$2,"")</f>
        <v/>
      </c>
      <c r="C1445" t="str">
        <f>IF(VLOOKUP($A1445,Parts!$A:$AM,C$1,0)="X",T$2,"")</f>
        <v/>
      </c>
      <c r="D1445" t="str">
        <f>IF(VLOOKUP($A1445,Parts!$A:$AM,D$1,0)="X",U$2,"")</f>
        <v/>
      </c>
      <c r="E1445" t="str">
        <f>IF(VLOOKUP($A1445,Parts!$A:$AM,E$1,0)="X",V$2,"")</f>
        <v/>
      </c>
      <c r="F1445" t="str">
        <f>IF(VLOOKUP($A1445,Parts!$A:$AM,F$1,0)="X",W$2,"")</f>
        <v/>
      </c>
      <c r="G1445" t="str">
        <f>IF(VLOOKUP($A1445,Parts!$A:$AM,G$1,0)="X",X$2,"")</f>
        <v/>
      </c>
      <c r="H1445" t="str">
        <f>IF(VLOOKUP($A1445,Parts!$A:$AM,H$1,0)="X",Y$2,"")</f>
        <v/>
      </c>
      <c r="I1445" t="str">
        <f>IF(VLOOKUP($A1445,Parts!$A:$AM,I$1,0)="X",Z$2,"")</f>
        <v/>
      </c>
      <c r="J1445" t="str">
        <f>IF(VLOOKUP($A1445,Parts!$A:$AM,J$1,0)="X",AA$2,"")</f>
        <v/>
      </c>
      <c r="K1445" t="str">
        <f>IF(VLOOKUP($A1445,Parts!$A:$AM,K$1,0)="X",AB$2,"")</f>
        <v/>
      </c>
      <c r="L1445" t="str">
        <f>IF(VLOOKUP($A1445,Parts!$A:$AM,L$1,0)="X",AC$2,"")</f>
        <v/>
      </c>
      <c r="M1445" t="str">
        <f>IF(VLOOKUP($A1445,Parts!$A:$AM,M$1,0)="X",AD$2,"")</f>
        <v/>
      </c>
      <c r="N1445" t="str">
        <f>IF(VLOOKUP($A1445,Parts!$A:$AM,N$1,0)="X",AE$2,"")</f>
        <v/>
      </c>
      <c r="O1445" t="str">
        <f>IF(VLOOKUP($A1445,Parts!$A:$AM,O$1,0)="X",AF$2,"")</f>
        <v/>
      </c>
      <c r="P1445" t="str">
        <f t="shared" si="23"/>
        <v/>
      </c>
    </row>
    <row r="1446" spans="1:16" x14ac:dyDescent="0.25">
      <c r="A1446" t="str">
        <f>Table15[[#This Row],[Name]]</f>
        <v>GEM-63XL</v>
      </c>
      <c r="B1446" t="str">
        <f>IF(VLOOKUP($A1446,Parts!$A:$AM,B$1,0)="X",S$2,"")</f>
        <v/>
      </c>
      <c r="C1446" t="str">
        <f>IF(VLOOKUP($A1446,Parts!$A:$AM,C$1,0)="X",T$2,"")</f>
        <v/>
      </c>
      <c r="D1446" t="str">
        <f>IF(VLOOKUP($A1446,Parts!$A:$AM,D$1,0)="X",U$2,"")</f>
        <v/>
      </c>
      <c r="E1446" t="str">
        <f>IF(VLOOKUP($A1446,Parts!$A:$AM,E$1,0)="X",V$2,"")</f>
        <v/>
      </c>
      <c r="F1446" t="str">
        <f>IF(VLOOKUP($A1446,Parts!$A:$AM,F$1,0)="X",W$2,"")</f>
        <v/>
      </c>
      <c r="G1446" t="str">
        <f>IF(VLOOKUP($A1446,Parts!$A:$AM,G$1,0)="X",X$2,"")</f>
        <v/>
      </c>
      <c r="H1446" t="str">
        <f>IF(VLOOKUP($A1446,Parts!$A:$AM,H$1,0)="X",Y$2,"")</f>
        <v/>
      </c>
      <c r="I1446" t="str">
        <f>IF(VLOOKUP($A1446,Parts!$A:$AM,I$1,0)="X",Z$2,"")</f>
        <v/>
      </c>
      <c r="J1446" t="str">
        <f>IF(VLOOKUP($A1446,Parts!$A:$AM,J$1,0)="X",AA$2,"")</f>
        <v/>
      </c>
      <c r="K1446" t="str">
        <f>IF(VLOOKUP($A1446,Parts!$A:$AM,K$1,0)="X",AB$2,"")</f>
        <v/>
      </c>
      <c r="L1446" t="str">
        <f>IF(VLOOKUP($A1446,Parts!$A:$AM,L$1,0)="X",AC$2,"")</f>
        <v/>
      </c>
      <c r="M1446" t="str">
        <f>IF(VLOOKUP($A1446,Parts!$A:$AM,M$1,0)="X",AD$2,"")</f>
        <v/>
      </c>
      <c r="N1446" t="str">
        <f>IF(VLOOKUP($A1446,Parts!$A:$AM,N$1,0)="X",AE$2,"")</f>
        <v/>
      </c>
      <c r="O1446" t="str">
        <f>IF(VLOOKUP($A1446,Parts!$A:$AM,O$1,0)="X",AF$2,"")</f>
        <v/>
      </c>
      <c r="P1446" t="str">
        <f t="shared" si="23"/>
        <v/>
      </c>
    </row>
    <row r="1447" spans="1:16" x14ac:dyDescent="0.25">
      <c r="A1447" t="str">
        <f>Table15[[#This Row],[Name]]</f>
        <v>H-1-SaturnI</v>
      </c>
      <c r="B1447" t="str">
        <f>IF(VLOOKUP($A1447,Parts!$A:$AM,B$1,0)="X",S$2,"")</f>
        <v/>
      </c>
      <c r="C1447" t="str">
        <f>IF(VLOOKUP($A1447,Parts!$A:$AM,C$1,0)="X",T$2,"")</f>
        <v/>
      </c>
      <c r="D1447" t="str">
        <f>IF(VLOOKUP($A1447,Parts!$A:$AM,D$1,0)="X",U$2,"")</f>
        <v/>
      </c>
      <c r="E1447" t="str">
        <f>IF(VLOOKUP($A1447,Parts!$A:$AM,E$1,0)="X",V$2,"")</f>
        <v/>
      </c>
      <c r="F1447" t="str">
        <f>IF(VLOOKUP($A1447,Parts!$A:$AM,F$1,0)="X",W$2,"")</f>
        <v/>
      </c>
      <c r="G1447" t="str">
        <f>IF(VLOOKUP($A1447,Parts!$A:$AM,G$1,0)="X",X$2,"")</f>
        <v/>
      </c>
      <c r="H1447" t="str">
        <f>IF(VLOOKUP($A1447,Parts!$A:$AM,H$1,0)="X",Y$2,"")</f>
        <v/>
      </c>
      <c r="I1447" t="str">
        <f>IF(VLOOKUP($A1447,Parts!$A:$AM,I$1,0)="X",Z$2,"")</f>
        <v/>
      </c>
      <c r="J1447" t="str">
        <f>IF(VLOOKUP($A1447,Parts!$A:$AM,J$1,0)="X",AA$2,"")</f>
        <v/>
      </c>
      <c r="K1447" t="str">
        <f>IF(VLOOKUP($A1447,Parts!$A:$AM,K$1,0)="X",AB$2,"")</f>
        <v/>
      </c>
      <c r="L1447" t="str">
        <f>IF(VLOOKUP($A1447,Parts!$A:$AM,L$1,0)="X",AC$2,"")</f>
        <v/>
      </c>
      <c r="M1447" t="str">
        <f>IF(VLOOKUP($A1447,Parts!$A:$AM,M$1,0)="X",AD$2,"")</f>
        <v/>
      </c>
      <c r="N1447" t="str">
        <f>IF(VLOOKUP($A1447,Parts!$A:$AM,N$1,0)="X",AE$2,"")</f>
        <v/>
      </c>
      <c r="O1447" t="str">
        <f>IF(VLOOKUP($A1447,Parts!$A:$AM,O$1,0)="X",AF$2,"")</f>
        <v/>
      </c>
      <c r="P1447" t="str">
        <f t="shared" si="23"/>
        <v/>
      </c>
    </row>
    <row r="1448" spans="1:16" x14ac:dyDescent="0.25">
      <c r="A1448" t="str">
        <f>Table15[[#This Row],[Name]]</f>
        <v>H-1-SaturnIB</v>
      </c>
      <c r="B1448" t="str">
        <f>IF(VLOOKUP($A1448,Parts!$A:$AM,B$1,0)="X",S$2,"")</f>
        <v/>
      </c>
      <c r="C1448" t="str">
        <f>IF(VLOOKUP($A1448,Parts!$A:$AM,C$1,0)="X",T$2,"")</f>
        <v/>
      </c>
      <c r="D1448" t="str">
        <f>IF(VLOOKUP($A1448,Parts!$A:$AM,D$1,0)="X",U$2,"")</f>
        <v/>
      </c>
      <c r="E1448" t="str">
        <f>IF(VLOOKUP($A1448,Parts!$A:$AM,E$1,0)="X",V$2,"")</f>
        <v/>
      </c>
      <c r="F1448" t="str">
        <f>IF(VLOOKUP($A1448,Parts!$A:$AM,F$1,0)="X",W$2,"")</f>
        <v/>
      </c>
      <c r="G1448" t="str">
        <f>IF(VLOOKUP($A1448,Parts!$A:$AM,G$1,0)="X",X$2,"")</f>
        <v/>
      </c>
      <c r="H1448" t="str">
        <f>IF(VLOOKUP($A1448,Parts!$A:$AM,H$1,0)="X",Y$2,"")</f>
        <v/>
      </c>
      <c r="I1448" t="str">
        <f>IF(VLOOKUP($A1448,Parts!$A:$AM,I$1,0)="X",Z$2,"")</f>
        <v/>
      </c>
      <c r="J1448" t="str">
        <f>IF(VLOOKUP($A1448,Parts!$A:$AM,J$1,0)="X",AA$2,"")</f>
        <v/>
      </c>
      <c r="K1448" t="str">
        <f>IF(VLOOKUP($A1448,Parts!$A:$AM,K$1,0)="X",AB$2,"")</f>
        <v/>
      </c>
      <c r="L1448" t="str">
        <f>IF(VLOOKUP($A1448,Parts!$A:$AM,L$1,0)="X",AC$2,"")</f>
        <v/>
      </c>
      <c r="M1448" t="str">
        <f>IF(VLOOKUP($A1448,Parts!$A:$AM,M$1,0)="X",AD$2,"")</f>
        <v/>
      </c>
      <c r="N1448" t="str">
        <f>IF(VLOOKUP($A1448,Parts!$A:$AM,N$1,0)="X",AE$2,"")</f>
        <v/>
      </c>
      <c r="O1448" t="str">
        <f>IF(VLOOKUP($A1448,Parts!$A:$AM,O$1,0)="X",AF$2,"")</f>
        <v/>
      </c>
      <c r="P1448" t="str">
        <f t="shared" si="23"/>
        <v/>
      </c>
    </row>
    <row r="1449" spans="1:16" x14ac:dyDescent="0.25">
      <c r="A1449" t="str">
        <f>Table15[[#This Row],[Name]]</f>
        <v>RO_KVD1</v>
      </c>
      <c r="B1449" t="str">
        <f>IF(VLOOKUP($A1449,Parts!$A:$AM,B$1,0)="X",S$2,"")</f>
        <v/>
      </c>
      <c r="C1449" t="str">
        <f>IF(VLOOKUP($A1449,Parts!$A:$AM,C$1,0)="X",T$2,"")</f>
        <v/>
      </c>
      <c r="D1449" t="str">
        <f>IF(VLOOKUP($A1449,Parts!$A:$AM,D$1,0)="X",U$2,"")</f>
        <v/>
      </c>
      <c r="E1449" t="str">
        <f>IF(VLOOKUP($A1449,Parts!$A:$AM,E$1,0)="X",V$2,"")</f>
        <v/>
      </c>
      <c r="F1449" t="str">
        <f>IF(VLOOKUP($A1449,Parts!$A:$AM,F$1,0)="X",W$2,"")</f>
        <v xml:space="preserve">    MODULE
    { name = ModuleTagEngineLiquidTurbo }
</v>
      </c>
      <c r="G1449" t="str">
        <f>IF(VLOOKUP($A1449,Parts!$A:$AM,G$1,0)="X",X$2,"")</f>
        <v/>
      </c>
      <c r="H1449" t="str">
        <f>IF(VLOOKUP($A1449,Parts!$A:$AM,H$1,0)="X",Y$2,"")</f>
        <v/>
      </c>
      <c r="I1449" t="str">
        <f>IF(VLOOKUP($A1449,Parts!$A:$AM,I$1,0)="X",Z$2,"")</f>
        <v/>
      </c>
      <c r="J1449" t="str">
        <f>IF(VLOOKUP($A1449,Parts!$A:$AM,J$1,0)="X",AA$2,"")</f>
        <v/>
      </c>
      <c r="K1449" t="str">
        <f>IF(VLOOKUP($A1449,Parts!$A:$AM,K$1,0)="X",AB$2,"")</f>
        <v/>
      </c>
      <c r="L1449" t="str">
        <f>IF(VLOOKUP($A1449,Parts!$A:$AM,L$1,0)="X",AC$2,"")</f>
        <v/>
      </c>
      <c r="M1449" t="str">
        <f>IF(VLOOKUP($A1449,Parts!$A:$AM,M$1,0)="X",AD$2,"")</f>
        <v/>
      </c>
      <c r="N1449" t="str">
        <f>IF(VLOOKUP($A1449,Parts!$A:$AM,N$1,0)="X",AE$2,"")</f>
        <v/>
      </c>
      <c r="O1449" t="str">
        <f>IF(VLOOKUP($A1449,Parts!$A:$AM,O$1,0)="X",AF$2,"")</f>
        <v/>
      </c>
      <c r="P1449" t="str">
        <f t="shared" si="23"/>
        <v xml:space="preserve">    MODULE
    { name = ModuleTagEngineLiquidTurbo }
</v>
      </c>
    </row>
    <row r="1450" spans="1:16" x14ac:dyDescent="0.25">
      <c r="A1450" t="str">
        <f>Table15[[#This Row],[Name]]</f>
        <v>RS-27</v>
      </c>
      <c r="B1450" t="str">
        <f>IF(VLOOKUP($A1450,Parts!$A:$AM,B$1,0)="X",S$2,"")</f>
        <v/>
      </c>
      <c r="C1450" t="str">
        <f>IF(VLOOKUP($A1450,Parts!$A:$AM,C$1,0)="X",T$2,"")</f>
        <v/>
      </c>
      <c r="D1450" t="str">
        <f>IF(VLOOKUP($A1450,Parts!$A:$AM,D$1,0)="X",U$2,"")</f>
        <v/>
      </c>
      <c r="E1450" t="str">
        <f>IF(VLOOKUP($A1450,Parts!$A:$AM,E$1,0)="X",V$2,"")</f>
        <v/>
      </c>
      <c r="F1450" t="str">
        <f>IF(VLOOKUP($A1450,Parts!$A:$AM,F$1,0)="X",W$2,"")</f>
        <v/>
      </c>
      <c r="G1450" t="str">
        <f>IF(VLOOKUP($A1450,Parts!$A:$AM,G$1,0)="X",X$2,"")</f>
        <v/>
      </c>
      <c r="H1450" t="str">
        <f>IF(VLOOKUP($A1450,Parts!$A:$AM,H$1,0)="X",Y$2,"")</f>
        <v/>
      </c>
      <c r="I1450" t="str">
        <f>IF(VLOOKUP($A1450,Parts!$A:$AM,I$1,0)="X",Z$2,"")</f>
        <v/>
      </c>
      <c r="J1450" t="str">
        <f>IF(VLOOKUP($A1450,Parts!$A:$AM,J$1,0)="X",AA$2,"")</f>
        <v/>
      </c>
      <c r="K1450" t="str">
        <f>IF(VLOOKUP($A1450,Parts!$A:$AM,K$1,0)="X",AB$2,"")</f>
        <v/>
      </c>
      <c r="L1450" t="str">
        <f>IF(VLOOKUP($A1450,Parts!$A:$AM,L$1,0)="X",AC$2,"")</f>
        <v/>
      </c>
      <c r="M1450" t="str">
        <f>IF(VLOOKUP($A1450,Parts!$A:$AM,M$1,0)="X",AD$2,"")</f>
        <v/>
      </c>
      <c r="N1450" t="str">
        <f>IF(VLOOKUP($A1450,Parts!$A:$AM,N$1,0)="X",AE$2,"")</f>
        <v/>
      </c>
      <c r="O1450" t="str">
        <f>IF(VLOOKUP($A1450,Parts!$A:$AM,O$1,0)="X",AF$2,"")</f>
        <v/>
      </c>
      <c r="P1450" t="str">
        <f t="shared" si="23"/>
        <v/>
      </c>
    </row>
    <row r="1451" spans="1:16" x14ac:dyDescent="0.25">
      <c r="A1451" t="str">
        <f>Table15[[#This Row],[Name]]</f>
        <v>RS-27A</v>
      </c>
      <c r="B1451" t="str">
        <f>IF(VLOOKUP($A1451,Parts!$A:$AM,B$1,0)="X",S$2,"")</f>
        <v/>
      </c>
      <c r="C1451" t="str">
        <f>IF(VLOOKUP($A1451,Parts!$A:$AM,C$1,0)="X",T$2,"")</f>
        <v/>
      </c>
      <c r="D1451" t="str">
        <f>IF(VLOOKUP($A1451,Parts!$A:$AM,D$1,0)="X",U$2,"")</f>
        <v/>
      </c>
      <c r="E1451" t="str">
        <f>IF(VLOOKUP($A1451,Parts!$A:$AM,E$1,0)="X",V$2,"")</f>
        <v/>
      </c>
      <c r="F1451" t="str">
        <f>IF(VLOOKUP($A1451,Parts!$A:$AM,F$1,0)="X",W$2,"")</f>
        <v/>
      </c>
      <c r="G1451" t="str">
        <f>IF(VLOOKUP($A1451,Parts!$A:$AM,G$1,0)="X",X$2,"")</f>
        <v/>
      </c>
      <c r="H1451" t="str">
        <f>IF(VLOOKUP($A1451,Parts!$A:$AM,H$1,0)="X",Y$2,"")</f>
        <v/>
      </c>
      <c r="I1451" t="str">
        <f>IF(VLOOKUP($A1451,Parts!$A:$AM,I$1,0)="X",Z$2,"")</f>
        <v/>
      </c>
      <c r="J1451" t="str">
        <f>IF(VLOOKUP($A1451,Parts!$A:$AM,J$1,0)="X",AA$2,"")</f>
        <v/>
      </c>
      <c r="K1451" t="str">
        <f>IF(VLOOKUP($A1451,Parts!$A:$AM,K$1,0)="X",AB$2,"")</f>
        <v/>
      </c>
      <c r="L1451" t="str">
        <f>IF(VLOOKUP($A1451,Parts!$A:$AM,L$1,0)="X",AC$2,"")</f>
        <v/>
      </c>
      <c r="M1451" t="str">
        <f>IF(VLOOKUP($A1451,Parts!$A:$AM,M$1,0)="X",AD$2,"")</f>
        <v/>
      </c>
      <c r="N1451" t="str">
        <f>IF(VLOOKUP($A1451,Parts!$A:$AM,N$1,0)="X",AE$2,"")</f>
        <v/>
      </c>
      <c r="O1451" t="str">
        <f>IF(VLOOKUP($A1451,Parts!$A:$AM,O$1,0)="X",AF$2,"")</f>
        <v/>
      </c>
      <c r="P1451" t="str">
        <f t="shared" si="23"/>
        <v/>
      </c>
    </row>
    <row r="1452" spans="1:16" x14ac:dyDescent="0.25">
      <c r="A1452" t="str">
        <f>Table15[[#This Row],[Name]]</f>
        <v>RLA_mp_large_spike</v>
      </c>
      <c r="B1452" t="str">
        <f>IF(VLOOKUP($A1452,Parts!$A:$AM,B$1,0)="X",S$2,"")</f>
        <v/>
      </c>
      <c r="C1452" t="str">
        <f>IF(VLOOKUP($A1452,Parts!$A:$AM,C$1,0)="X",T$2,"")</f>
        <v/>
      </c>
      <c r="D1452" t="str">
        <f>IF(VLOOKUP($A1452,Parts!$A:$AM,D$1,0)="X",U$2,"")</f>
        <v/>
      </c>
      <c r="E1452" t="str">
        <f>IF(VLOOKUP($A1452,Parts!$A:$AM,E$1,0)="X",V$2,"")</f>
        <v/>
      </c>
      <c r="F1452" t="str">
        <f>IF(VLOOKUP($A1452,Parts!$A:$AM,F$1,0)="X",W$2,"")</f>
        <v xml:space="preserve">    MODULE
    { name = ModuleTagEngineLiquidTurbo }
</v>
      </c>
      <c r="G1452" t="str">
        <f>IF(VLOOKUP($A1452,Parts!$A:$AM,G$1,0)="X",X$2,"")</f>
        <v/>
      </c>
      <c r="H1452" t="str">
        <f>IF(VLOOKUP($A1452,Parts!$A:$AM,H$1,0)="X",Y$2,"")</f>
        <v/>
      </c>
      <c r="I1452" t="str">
        <f>IF(VLOOKUP($A1452,Parts!$A:$AM,I$1,0)="X",Z$2,"")</f>
        <v/>
      </c>
      <c r="J1452" t="str">
        <f>IF(VLOOKUP($A1452,Parts!$A:$AM,J$1,0)="X",AA$2,"")</f>
        <v/>
      </c>
      <c r="K1452" t="str">
        <f>IF(VLOOKUP($A1452,Parts!$A:$AM,K$1,0)="X",AB$2,"")</f>
        <v/>
      </c>
      <c r="L1452" t="str">
        <f>IF(VLOOKUP($A1452,Parts!$A:$AM,L$1,0)="X",AC$2,"")</f>
        <v/>
      </c>
      <c r="M1452" t="str">
        <f>IF(VLOOKUP($A1452,Parts!$A:$AM,M$1,0)="X",AD$2,"")</f>
        <v/>
      </c>
      <c r="N1452" t="str">
        <f>IF(VLOOKUP($A1452,Parts!$A:$AM,N$1,0)="X",AE$2,"")</f>
        <v/>
      </c>
      <c r="O1452" t="str">
        <f>IF(VLOOKUP($A1452,Parts!$A:$AM,O$1,0)="X",AF$2,"")</f>
        <v xml:space="preserve">    MODULE
    { name = ModuleTagHydrolox }
</v>
      </c>
      <c r="P1452" t="str">
        <f t="shared" si="23"/>
        <v xml:space="preserve">    MODULE
    { name = ModuleTagEngineLiquidTurbo }
    MODULE
    { name = ModuleTagHydrolox }
</v>
      </c>
    </row>
    <row r="1453" spans="1:16" x14ac:dyDescent="0.25">
      <c r="A1453" t="str">
        <f>Table15[[#This Row],[Name]]</f>
        <v>toroidalAerospike</v>
      </c>
      <c r="B1453" t="str">
        <f>IF(VLOOKUP($A1453,Parts!$A:$AM,B$1,0)="X",S$2,"")</f>
        <v/>
      </c>
      <c r="C1453" t="str">
        <f>IF(VLOOKUP($A1453,Parts!$A:$AM,C$1,0)="X",T$2,"")</f>
        <v/>
      </c>
      <c r="D1453" t="str">
        <f>IF(VLOOKUP($A1453,Parts!$A:$AM,D$1,0)="X",U$2,"")</f>
        <v/>
      </c>
      <c r="E1453" t="str">
        <f>IF(VLOOKUP($A1453,Parts!$A:$AM,E$1,0)="X",V$2,"")</f>
        <v/>
      </c>
      <c r="F1453" t="str">
        <f>IF(VLOOKUP($A1453,Parts!$A:$AM,F$1,0)="X",W$2,"")</f>
        <v xml:space="preserve">    MODULE
    { name = ModuleTagEngineLiquidTurbo }
</v>
      </c>
      <c r="G1453" t="str">
        <f>IF(VLOOKUP($A1453,Parts!$A:$AM,G$1,0)="X",X$2,"")</f>
        <v/>
      </c>
      <c r="H1453" t="str">
        <f>IF(VLOOKUP($A1453,Parts!$A:$AM,H$1,0)="X",Y$2,"")</f>
        <v/>
      </c>
      <c r="I1453" t="str">
        <f>IF(VLOOKUP($A1453,Parts!$A:$AM,I$1,0)="X",Z$2,"")</f>
        <v/>
      </c>
      <c r="J1453" t="str">
        <f>IF(VLOOKUP($A1453,Parts!$A:$AM,J$1,0)="X",AA$2,"")</f>
        <v/>
      </c>
      <c r="K1453" t="str">
        <f>IF(VLOOKUP($A1453,Parts!$A:$AM,K$1,0)="X",AB$2,"")</f>
        <v/>
      </c>
      <c r="L1453" t="str">
        <f>IF(VLOOKUP($A1453,Parts!$A:$AM,L$1,0)="X",AC$2,"")</f>
        <v/>
      </c>
      <c r="M1453" t="str">
        <f>IF(VLOOKUP($A1453,Parts!$A:$AM,M$1,0)="X",AD$2,"")</f>
        <v/>
      </c>
      <c r="N1453" t="str">
        <f>IF(VLOOKUP($A1453,Parts!$A:$AM,N$1,0)="X",AE$2,"")</f>
        <v/>
      </c>
      <c r="O1453" t="str">
        <f>IF(VLOOKUP($A1453,Parts!$A:$AM,O$1,0)="X",AF$2,"")</f>
        <v xml:space="preserve">    MODULE
    { name = ModuleTagHydrolox }
</v>
      </c>
      <c r="P1453" t="str">
        <f t="shared" si="23"/>
        <v xml:space="preserve">    MODULE
    { name = ModuleTagEngineLiquidTurbo }
    MODULE
    { name = ModuleTagHydrolox }
</v>
      </c>
    </row>
    <row r="1454" spans="1:16" x14ac:dyDescent="0.25">
      <c r="A1454" t="str">
        <f>Table15[[#This Row],[Name]]</f>
        <v>HG3</v>
      </c>
      <c r="B1454" t="str">
        <f>IF(VLOOKUP($A1454,Parts!$A:$AM,B$1,0)="X",S$2,"")</f>
        <v/>
      </c>
      <c r="C1454" t="str">
        <f>IF(VLOOKUP($A1454,Parts!$A:$AM,C$1,0)="X",T$2,"")</f>
        <v/>
      </c>
      <c r="D1454" t="str">
        <f>IF(VLOOKUP($A1454,Parts!$A:$AM,D$1,0)="X",U$2,"")</f>
        <v/>
      </c>
      <c r="E1454" t="str">
        <f>IF(VLOOKUP($A1454,Parts!$A:$AM,E$1,0)="X",V$2,"")</f>
        <v/>
      </c>
      <c r="F1454" t="str">
        <f>IF(VLOOKUP($A1454,Parts!$A:$AM,F$1,0)="X",W$2,"")</f>
        <v/>
      </c>
      <c r="G1454" t="str">
        <f>IF(VLOOKUP($A1454,Parts!$A:$AM,G$1,0)="X",X$2,"")</f>
        <v/>
      </c>
      <c r="H1454" t="str">
        <f>IF(VLOOKUP($A1454,Parts!$A:$AM,H$1,0)="X",Y$2,"")</f>
        <v/>
      </c>
      <c r="I1454" t="str">
        <f>IF(VLOOKUP($A1454,Parts!$A:$AM,I$1,0)="X",Z$2,"")</f>
        <v/>
      </c>
      <c r="J1454" t="str">
        <f>IF(VLOOKUP($A1454,Parts!$A:$AM,J$1,0)="X",AA$2,"")</f>
        <v/>
      </c>
      <c r="K1454" t="str">
        <f>IF(VLOOKUP($A1454,Parts!$A:$AM,K$1,0)="X",AB$2,"")</f>
        <v/>
      </c>
      <c r="L1454" t="str">
        <f>IF(VLOOKUP($A1454,Parts!$A:$AM,L$1,0)="X",AC$2,"")</f>
        <v/>
      </c>
      <c r="M1454" t="str">
        <f>IF(VLOOKUP($A1454,Parts!$A:$AM,M$1,0)="X",AD$2,"")</f>
        <v/>
      </c>
      <c r="N1454" t="str">
        <f>IF(VLOOKUP($A1454,Parts!$A:$AM,N$1,0)="X",AE$2,"")</f>
        <v/>
      </c>
      <c r="O1454" t="str">
        <f>IF(VLOOKUP($A1454,Parts!$A:$AM,O$1,0)="X",AF$2,"")</f>
        <v/>
      </c>
      <c r="P1454" t="str">
        <f t="shared" si="23"/>
        <v/>
      </c>
    </row>
    <row r="1455" spans="1:16" x14ac:dyDescent="0.25">
      <c r="A1455" t="str">
        <f>Table15[[#This Row],[Name]]</f>
        <v>HG-3-SL</v>
      </c>
      <c r="B1455" t="str">
        <f>IF(VLOOKUP($A1455,Parts!$A:$AM,B$1,0)="X",S$2,"")</f>
        <v/>
      </c>
      <c r="C1455" t="str">
        <f>IF(VLOOKUP($A1455,Parts!$A:$AM,C$1,0)="X",T$2,"")</f>
        <v/>
      </c>
      <c r="D1455" t="str">
        <f>IF(VLOOKUP($A1455,Parts!$A:$AM,D$1,0)="X",U$2,"")</f>
        <v/>
      </c>
      <c r="E1455" t="str">
        <f>IF(VLOOKUP($A1455,Parts!$A:$AM,E$1,0)="X",V$2,"")</f>
        <v/>
      </c>
      <c r="F1455" t="str">
        <f>IF(VLOOKUP($A1455,Parts!$A:$AM,F$1,0)="X",W$2,"")</f>
        <v/>
      </c>
      <c r="G1455" t="str">
        <f>IF(VLOOKUP($A1455,Parts!$A:$AM,G$1,0)="X",X$2,"")</f>
        <v/>
      </c>
      <c r="H1455" t="str">
        <f>IF(VLOOKUP($A1455,Parts!$A:$AM,H$1,0)="X",Y$2,"")</f>
        <v/>
      </c>
      <c r="I1455" t="str">
        <f>IF(VLOOKUP($A1455,Parts!$A:$AM,I$1,0)="X",Z$2,"")</f>
        <v/>
      </c>
      <c r="J1455" t="str">
        <f>IF(VLOOKUP($A1455,Parts!$A:$AM,J$1,0)="X",AA$2,"")</f>
        <v/>
      </c>
      <c r="K1455" t="str">
        <f>IF(VLOOKUP($A1455,Parts!$A:$AM,K$1,0)="X",AB$2,"")</f>
        <v/>
      </c>
      <c r="L1455" t="str">
        <f>IF(VLOOKUP($A1455,Parts!$A:$AM,L$1,0)="X",AC$2,"")</f>
        <v/>
      </c>
      <c r="M1455" t="str">
        <f>IF(VLOOKUP($A1455,Parts!$A:$AM,M$1,0)="X",AD$2,"")</f>
        <v/>
      </c>
      <c r="N1455" t="str">
        <f>IF(VLOOKUP($A1455,Parts!$A:$AM,N$1,0)="X",AE$2,"")</f>
        <v/>
      </c>
      <c r="O1455" t="str">
        <f>IF(VLOOKUP($A1455,Parts!$A:$AM,O$1,0)="X",AF$2,"")</f>
        <v/>
      </c>
      <c r="P1455" t="str">
        <f t="shared" si="23"/>
        <v/>
      </c>
    </row>
    <row r="1456" spans="1:16" x14ac:dyDescent="0.25">
      <c r="A1456" t="str">
        <f>Table15[[#This Row],[Name]]</f>
        <v>KW3mengineWildcatXR</v>
      </c>
      <c r="B1456" t="str">
        <f>IF(VLOOKUP($A1456,Parts!$A:$AM,B$1,0)="X",S$2,"")</f>
        <v/>
      </c>
      <c r="C1456" t="str">
        <f>IF(VLOOKUP($A1456,Parts!$A:$AM,C$1,0)="X",T$2,"")</f>
        <v/>
      </c>
      <c r="D1456" t="str">
        <f>IF(VLOOKUP($A1456,Parts!$A:$AM,D$1,0)="X",U$2,"")</f>
        <v/>
      </c>
      <c r="E1456" t="str">
        <f>IF(VLOOKUP($A1456,Parts!$A:$AM,E$1,0)="X",V$2,"")</f>
        <v/>
      </c>
      <c r="F1456" t="str">
        <f>IF(VLOOKUP($A1456,Parts!$A:$AM,F$1,0)="X",W$2,"")</f>
        <v xml:space="preserve">    MODULE
    { name = ModuleTagEngineLiquidTurbo }
</v>
      </c>
      <c r="G1456" t="str">
        <f>IF(VLOOKUP($A1456,Parts!$A:$AM,G$1,0)="X",X$2,"")</f>
        <v/>
      </c>
      <c r="H1456" t="str">
        <f>IF(VLOOKUP($A1456,Parts!$A:$AM,H$1,0)="X",Y$2,"")</f>
        <v/>
      </c>
      <c r="I1456" t="str">
        <f>IF(VLOOKUP($A1456,Parts!$A:$AM,I$1,0)="X",Z$2,"")</f>
        <v/>
      </c>
      <c r="J1456" t="str">
        <f>IF(VLOOKUP($A1456,Parts!$A:$AM,J$1,0)="X",AA$2,"")</f>
        <v/>
      </c>
      <c r="K1456" t="str">
        <f>IF(VLOOKUP($A1456,Parts!$A:$AM,K$1,0)="X",AB$2,"")</f>
        <v/>
      </c>
      <c r="L1456" t="str">
        <f>IF(VLOOKUP($A1456,Parts!$A:$AM,L$1,0)="X",AC$2,"")</f>
        <v/>
      </c>
      <c r="M1456" t="str">
        <f>IF(VLOOKUP($A1456,Parts!$A:$AM,M$1,0)="X",AD$2,"")</f>
        <v/>
      </c>
      <c r="N1456" t="str">
        <f>IF(VLOOKUP($A1456,Parts!$A:$AM,N$1,0)="X",AE$2,"")</f>
        <v/>
      </c>
      <c r="O1456" t="str">
        <f>IF(VLOOKUP($A1456,Parts!$A:$AM,O$1,0)="X",AF$2,"")</f>
        <v xml:space="preserve">    MODULE
    { name = ModuleTagHydrolox }
</v>
      </c>
      <c r="P1456" t="str">
        <f t="shared" si="23"/>
        <v xml:space="preserve">    MODULE
    { name = ModuleTagEngineLiquidTurbo }
    MODULE
    { name = ModuleTagHydrolox }
</v>
      </c>
    </row>
    <row r="1457" spans="1:16" x14ac:dyDescent="0.25">
      <c r="A1457" t="str">
        <f>Table15[[#This Row],[Name]]</f>
        <v>RSBengineHM7B</v>
      </c>
      <c r="B1457" t="str">
        <f>IF(VLOOKUP($A1457,Parts!$A:$AM,B$1,0)="X",S$2,"")</f>
        <v/>
      </c>
      <c r="C1457" t="str">
        <f>IF(VLOOKUP($A1457,Parts!$A:$AM,C$1,0)="X",T$2,"")</f>
        <v/>
      </c>
      <c r="D1457" t="str">
        <f>IF(VLOOKUP($A1457,Parts!$A:$AM,D$1,0)="X",U$2,"")</f>
        <v/>
      </c>
      <c r="E1457" t="str">
        <f>IF(VLOOKUP($A1457,Parts!$A:$AM,E$1,0)="X",V$2,"")</f>
        <v/>
      </c>
      <c r="F1457" t="str">
        <f>IF(VLOOKUP($A1457,Parts!$A:$AM,F$1,0)="X",W$2,"")</f>
        <v xml:space="preserve">    MODULE
    { name = ModuleTagEngineLiquidTurbo }
</v>
      </c>
      <c r="G1457" t="str">
        <f>IF(VLOOKUP($A1457,Parts!$A:$AM,G$1,0)="X",X$2,"")</f>
        <v/>
      </c>
      <c r="H1457" t="str">
        <f>IF(VLOOKUP($A1457,Parts!$A:$AM,H$1,0)="X",Y$2,"")</f>
        <v/>
      </c>
      <c r="I1457" t="str">
        <f>IF(VLOOKUP($A1457,Parts!$A:$AM,I$1,0)="X",Z$2,"")</f>
        <v/>
      </c>
      <c r="J1457" t="str">
        <f>IF(VLOOKUP($A1457,Parts!$A:$AM,J$1,0)="X",AA$2,"")</f>
        <v/>
      </c>
      <c r="K1457" t="str">
        <f>IF(VLOOKUP($A1457,Parts!$A:$AM,K$1,0)="X",AB$2,"")</f>
        <v/>
      </c>
      <c r="L1457" t="str">
        <f>IF(VLOOKUP($A1457,Parts!$A:$AM,L$1,0)="X",AC$2,"")</f>
        <v/>
      </c>
      <c r="M1457" t="str">
        <f>IF(VLOOKUP($A1457,Parts!$A:$AM,M$1,0)="X",AD$2,"")</f>
        <v/>
      </c>
      <c r="N1457" t="str">
        <f>IF(VLOOKUP($A1457,Parts!$A:$AM,N$1,0)="X",AE$2,"")</f>
        <v/>
      </c>
      <c r="O1457" t="str">
        <f>IF(VLOOKUP($A1457,Parts!$A:$AM,O$1,0)="X",AF$2,"")</f>
        <v xml:space="preserve">    MODULE
    { name = ModuleTagHydrolox }
</v>
      </c>
      <c r="P1457" t="str">
        <f t="shared" si="23"/>
        <v xml:space="preserve">    MODULE
    { name = ModuleTagEngineLiquidTurbo }
    MODULE
    { name = ModuleTagHydrolox }
</v>
      </c>
    </row>
    <row r="1458" spans="1:16" x14ac:dyDescent="0.25">
      <c r="A1458" t="str">
        <f>Table15[[#This Row],[Name]]</f>
        <v>HM-7</v>
      </c>
      <c r="B1458" t="str">
        <f>IF(VLOOKUP($A1458,Parts!$A:$AM,B$1,0)="X",S$2,"")</f>
        <v/>
      </c>
      <c r="C1458" t="str">
        <f>IF(VLOOKUP($A1458,Parts!$A:$AM,C$1,0)="X",T$2,"")</f>
        <v/>
      </c>
      <c r="D1458" t="str">
        <f>IF(VLOOKUP($A1458,Parts!$A:$AM,D$1,0)="X",U$2,"")</f>
        <v/>
      </c>
      <c r="E1458" t="str">
        <f>IF(VLOOKUP($A1458,Parts!$A:$AM,E$1,0)="X",V$2,"")</f>
        <v/>
      </c>
      <c r="F1458" t="str">
        <f>IF(VLOOKUP($A1458,Parts!$A:$AM,F$1,0)="X",W$2,"")</f>
        <v/>
      </c>
      <c r="G1458" t="str">
        <f>IF(VLOOKUP($A1458,Parts!$A:$AM,G$1,0)="X",X$2,"")</f>
        <v/>
      </c>
      <c r="H1458" t="str">
        <f>IF(VLOOKUP($A1458,Parts!$A:$AM,H$1,0)="X",Y$2,"")</f>
        <v/>
      </c>
      <c r="I1458" t="str">
        <f>IF(VLOOKUP($A1458,Parts!$A:$AM,I$1,0)="X",Z$2,"")</f>
        <v/>
      </c>
      <c r="J1458" t="str">
        <f>IF(VLOOKUP($A1458,Parts!$A:$AM,J$1,0)="X",AA$2,"")</f>
        <v/>
      </c>
      <c r="K1458" t="str">
        <f>IF(VLOOKUP($A1458,Parts!$A:$AM,K$1,0)="X",AB$2,"")</f>
        <v/>
      </c>
      <c r="L1458" t="str">
        <f>IF(VLOOKUP($A1458,Parts!$A:$AM,L$1,0)="X",AC$2,"")</f>
        <v/>
      </c>
      <c r="M1458" t="str">
        <f>IF(VLOOKUP($A1458,Parts!$A:$AM,M$1,0)="X",AD$2,"")</f>
        <v/>
      </c>
      <c r="N1458" t="str">
        <f>IF(VLOOKUP($A1458,Parts!$A:$AM,N$1,0)="X",AE$2,"")</f>
        <v/>
      </c>
      <c r="O1458" t="str">
        <f>IF(VLOOKUP($A1458,Parts!$A:$AM,O$1,0)="X",AF$2,"")</f>
        <v/>
      </c>
      <c r="P1458" t="str">
        <f t="shared" si="23"/>
        <v/>
      </c>
    </row>
    <row r="1459" spans="1:16" x14ac:dyDescent="0.25">
      <c r="A1459" t="str">
        <f>Table15[[#This Row],[Name]]</f>
        <v>FASAApolloLFEM1</v>
      </c>
      <c r="B1459" t="str">
        <f>IF(VLOOKUP($A1459,Parts!$A:$AM,B$1,0)="X",S$2,"")</f>
        <v/>
      </c>
      <c r="C1459" t="str">
        <f>IF(VLOOKUP($A1459,Parts!$A:$AM,C$1,0)="X",T$2,"")</f>
        <v/>
      </c>
      <c r="D1459" t="str">
        <f>IF(VLOOKUP($A1459,Parts!$A:$AM,D$1,0)="X",U$2,"")</f>
        <v/>
      </c>
      <c r="E1459" t="str">
        <f>IF(VLOOKUP($A1459,Parts!$A:$AM,E$1,0)="X",V$2,"")</f>
        <v/>
      </c>
      <c r="F1459" t="str">
        <f>IF(VLOOKUP($A1459,Parts!$A:$AM,F$1,0)="X",W$2,"")</f>
        <v xml:space="preserve">    MODULE
    { name = ModuleTagEngineLiquidTurbo }
</v>
      </c>
      <c r="G1459" t="str">
        <f>IF(VLOOKUP($A1459,Parts!$A:$AM,G$1,0)="X",X$2,"")</f>
        <v/>
      </c>
      <c r="H1459" t="str">
        <f>IF(VLOOKUP($A1459,Parts!$A:$AM,H$1,0)="X",Y$2,"")</f>
        <v/>
      </c>
      <c r="I1459" t="str">
        <f>IF(VLOOKUP($A1459,Parts!$A:$AM,I$1,0)="X",Z$2,"")</f>
        <v/>
      </c>
      <c r="J1459" t="str">
        <f>IF(VLOOKUP($A1459,Parts!$A:$AM,J$1,0)="X",AA$2,"")</f>
        <v/>
      </c>
      <c r="K1459" t="str">
        <f>IF(VLOOKUP($A1459,Parts!$A:$AM,K$1,0)="X",AB$2,"")</f>
        <v/>
      </c>
      <c r="L1459" t="str">
        <f>IF(VLOOKUP($A1459,Parts!$A:$AM,L$1,0)="X",AC$2,"")</f>
        <v/>
      </c>
      <c r="M1459" t="str">
        <f>IF(VLOOKUP($A1459,Parts!$A:$AM,M$1,0)="X",AD$2,"")</f>
        <v/>
      </c>
      <c r="N1459" t="str">
        <f>IF(VLOOKUP($A1459,Parts!$A:$AM,N$1,0)="X",AE$2,"")</f>
        <v/>
      </c>
      <c r="O1459" t="str">
        <f>IF(VLOOKUP($A1459,Parts!$A:$AM,O$1,0)="X",AF$2,"")</f>
        <v xml:space="preserve">    MODULE
    { name = ModuleTagHydrolox }
</v>
      </c>
      <c r="P1459" t="str">
        <f t="shared" si="23"/>
        <v xml:space="preserve">    MODULE
    { name = ModuleTagEngineLiquidTurbo }
    MODULE
    { name = ModuleTagHydrolox }
</v>
      </c>
    </row>
    <row r="1460" spans="1:16" x14ac:dyDescent="0.25">
      <c r="A1460" t="str">
        <f>Table15[[#This Row],[Name]]</f>
        <v>SXTVTOLturboFan</v>
      </c>
      <c r="B1460" t="str">
        <f>IF(VLOOKUP($A1460,Parts!$A:$AM,B$1,0)="X",S$2,"")</f>
        <v/>
      </c>
      <c r="C1460" t="str">
        <f>IF(VLOOKUP($A1460,Parts!$A:$AM,C$1,0)="X",T$2,"")</f>
        <v/>
      </c>
      <c r="D1460" t="str">
        <f>IF(VLOOKUP($A1460,Parts!$A:$AM,D$1,0)="X",U$2,"")</f>
        <v/>
      </c>
      <c r="E1460" t="str">
        <f>IF(VLOOKUP($A1460,Parts!$A:$AM,E$1,0)="X",V$2,"")</f>
        <v/>
      </c>
      <c r="F1460" t="str">
        <f>IF(VLOOKUP($A1460,Parts!$A:$AM,F$1,0)="X",W$2,"")</f>
        <v/>
      </c>
      <c r="G1460" t="str">
        <f>IF(VLOOKUP($A1460,Parts!$A:$AM,G$1,0)="X",X$2,"")</f>
        <v/>
      </c>
      <c r="H1460" t="str">
        <f>IF(VLOOKUP($A1460,Parts!$A:$AM,H$1,0)="X",Y$2,"")</f>
        <v/>
      </c>
      <c r="I1460" t="str">
        <f>IF(VLOOKUP($A1460,Parts!$A:$AM,I$1,0)="X",Z$2,"")</f>
        <v/>
      </c>
      <c r="J1460" t="str">
        <f>IF(VLOOKUP($A1460,Parts!$A:$AM,J$1,0)="X",AA$2,"")</f>
        <v/>
      </c>
      <c r="K1460" t="str">
        <f>IF(VLOOKUP($A1460,Parts!$A:$AM,K$1,0)="X",AB$2,"")</f>
        <v/>
      </c>
      <c r="L1460" t="str">
        <f>IF(VLOOKUP($A1460,Parts!$A:$AM,L$1,0)="X",AC$2,"")</f>
        <v/>
      </c>
      <c r="M1460" t="str">
        <f>IF(VLOOKUP($A1460,Parts!$A:$AM,M$1,0)="X",AD$2,"")</f>
        <v/>
      </c>
      <c r="N1460" t="str">
        <f>IF(VLOOKUP($A1460,Parts!$A:$AM,N$1,0)="X",AE$2,"")</f>
        <v/>
      </c>
      <c r="O1460" t="str">
        <f>IF(VLOOKUP($A1460,Parts!$A:$AM,O$1,0)="X",AF$2,"")</f>
        <v/>
      </c>
      <c r="P1460" t="str">
        <f t="shared" si="23"/>
        <v/>
      </c>
    </row>
    <row r="1461" spans="1:16" x14ac:dyDescent="0.25">
      <c r="A1461" t="str">
        <f>Table15[[#This Row],[Name]]</f>
        <v>aje_j57</v>
      </c>
      <c r="B1461" t="str">
        <f>IF(VLOOKUP($A1461,Parts!$A:$AM,B$1,0)="X",S$2,"")</f>
        <v/>
      </c>
      <c r="C1461" t="str">
        <f>IF(VLOOKUP($A1461,Parts!$A:$AM,C$1,0)="X",T$2,"")</f>
        <v/>
      </c>
      <c r="D1461" t="str">
        <f>IF(VLOOKUP($A1461,Parts!$A:$AM,D$1,0)="X",U$2,"")</f>
        <v/>
      </c>
      <c r="E1461" t="str">
        <f>IF(VLOOKUP($A1461,Parts!$A:$AM,E$1,0)="X",V$2,"")</f>
        <v/>
      </c>
      <c r="F1461" t="str">
        <f>IF(VLOOKUP($A1461,Parts!$A:$AM,F$1,0)="X",W$2,"")</f>
        <v/>
      </c>
      <c r="G1461" t="str">
        <f>IF(VLOOKUP($A1461,Parts!$A:$AM,G$1,0)="X",X$2,"")</f>
        <v/>
      </c>
      <c r="H1461" t="str">
        <f>IF(VLOOKUP($A1461,Parts!$A:$AM,H$1,0)="X",Y$2,"")</f>
        <v/>
      </c>
      <c r="I1461" t="str">
        <f>IF(VLOOKUP($A1461,Parts!$A:$AM,I$1,0)="X",Z$2,"")</f>
        <v/>
      </c>
      <c r="J1461" t="str">
        <f>IF(VLOOKUP($A1461,Parts!$A:$AM,J$1,0)="X",AA$2,"")</f>
        <v/>
      </c>
      <c r="K1461" t="str">
        <f>IF(VLOOKUP($A1461,Parts!$A:$AM,K$1,0)="X",AB$2,"")</f>
        <v/>
      </c>
      <c r="L1461" t="str">
        <f>IF(VLOOKUP($A1461,Parts!$A:$AM,L$1,0)="X",AC$2,"")</f>
        <v/>
      </c>
      <c r="M1461" t="str">
        <f>IF(VLOOKUP($A1461,Parts!$A:$AM,M$1,0)="X",AD$2,"")</f>
        <v/>
      </c>
      <c r="N1461" t="str">
        <f>IF(VLOOKUP($A1461,Parts!$A:$AM,N$1,0)="X",AE$2,"")</f>
        <v/>
      </c>
      <c r="O1461" t="str">
        <f>IF(VLOOKUP($A1461,Parts!$A:$AM,O$1,0)="X",AF$2,"")</f>
        <v/>
      </c>
      <c r="P1461" t="str">
        <f t="shared" si="23"/>
        <v/>
      </c>
    </row>
    <row r="1462" spans="1:16" x14ac:dyDescent="0.25">
      <c r="A1462" t="str">
        <f>Table15[[#This Row],[Name]]</f>
        <v>turboFanEngine</v>
      </c>
      <c r="B1462" t="str">
        <f>IF(VLOOKUP($A1462,Parts!$A:$AM,B$1,0)="X",S$2,"")</f>
        <v/>
      </c>
      <c r="C1462" t="str">
        <f>IF(VLOOKUP($A1462,Parts!$A:$AM,C$1,0)="X",T$2,"")</f>
        <v/>
      </c>
      <c r="D1462" t="str">
        <f>IF(VLOOKUP($A1462,Parts!$A:$AM,D$1,0)="X",U$2,"")</f>
        <v/>
      </c>
      <c r="E1462" t="str">
        <f>IF(VLOOKUP($A1462,Parts!$A:$AM,E$1,0)="X",V$2,"")</f>
        <v/>
      </c>
      <c r="F1462" t="str">
        <f>IF(VLOOKUP($A1462,Parts!$A:$AM,F$1,0)="X",W$2,"")</f>
        <v/>
      </c>
      <c r="G1462" t="str">
        <f>IF(VLOOKUP($A1462,Parts!$A:$AM,G$1,0)="X",X$2,"")</f>
        <v/>
      </c>
      <c r="H1462" t="str">
        <f>IF(VLOOKUP($A1462,Parts!$A:$AM,H$1,0)="X",Y$2,"")</f>
        <v/>
      </c>
      <c r="I1462" t="str">
        <f>IF(VLOOKUP($A1462,Parts!$A:$AM,I$1,0)="X",Z$2,"")</f>
        <v/>
      </c>
      <c r="J1462" t="str">
        <f>IF(VLOOKUP($A1462,Parts!$A:$AM,J$1,0)="X",AA$2,"")</f>
        <v/>
      </c>
      <c r="K1462" t="str">
        <f>IF(VLOOKUP($A1462,Parts!$A:$AM,K$1,0)="X",AB$2,"")</f>
        <v/>
      </c>
      <c r="L1462" t="str">
        <f>IF(VLOOKUP($A1462,Parts!$A:$AM,L$1,0)="X",AC$2,"")</f>
        <v/>
      </c>
      <c r="M1462" t="str">
        <f>IF(VLOOKUP($A1462,Parts!$A:$AM,M$1,0)="X",AD$2,"")</f>
        <v/>
      </c>
      <c r="N1462" t="str">
        <f>IF(VLOOKUP($A1462,Parts!$A:$AM,N$1,0)="X",AE$2,"")</f>
        <v/>
      </c>
      <c r="O1462" t="str">
        <f>IF(VLOOKUP($A1462,Parts!$A:$AM,O$1,0)="X",AF$2,"")</f>
        <v/>
      </c>
      <c r="P1462" t="str">
        <f t="shared" si="23"/>
        <v/>
      </c>
    </row>
    <row r="1463" spans="1:16" x14ac:dyDescent="0.25">
      <c r="A1463" t="str">
        <f>Table15[[#This Row],[Name]]</f>
        <v>aje_j75</v>
      </c>
      <c r="B1463" t="str">
        <f>IF(VLOOKUP($A1463,Parts!$A:$AM,B$1,0)="X",S$2,"")</f>
        <v/>
      </c>
      <c r="C1463" t="str">
        <f>IF(VLOOKUP($A1463,Parts!$A:$AM,C$1,0)="X",T$2,"")</f>
        <v/>
      </c>
      <c r="D1463" t="str">
        <f>IF(VLOOKUP($A1463,Parts!$A:$AM,D$1,0)="X",U$2,"")</f>
        <v/>
      </c>
      <c r="E1463" t="str">
        <f>IF(VLOOKUP($A1463,Parts!$A:$AM,E$1,0)="X",V$2,"")</f>
        <v/>
      </c>
      <c r="F1463" t="str">
        <f>IF(VLOOKUP($A1463,Parts!$A:$AM,F$1,0)="X",W$2,"")</f>
        <v/>
      </c>
      <c r="G1463" t="str">
        <f>IF(VLOOKUP($A1463,Parts!$A:$AM,G$1,0)="X",X$2,"")</f>
        <v/>
      </c>
      <c r="H1463" t="str">
        <f>IF(VLOOKUP($A1463,Parts!$A:$AM,H$1,0)="X",Y$2,"")</f>
        <v/>
      </c>
      <c r="I1463" t="str">
        <f>IF(VLOOKUP($A1463,Parts!$A:$AM,I$1,0)="X",Z$2,"")</f>
        <v/>
      </c>
      <c r="J1463" t="str">
        <f>IF(VLOOKUP($A1463,Parts!$A:$AM,J$1,0)="X",AA$2,"")</f>
        <v/>
      </c>
      <c r="K1463" t="str">
        <f>IF(VLOOKUP($A1463,Parts!$A:$AM,K$1,0)="X",AB$2,"")</f>
        <v/>
      </c>
      <c r="L1463" t="str">
        <f>IF(VLOOKUP($A1463,Parts!$A:$AM,L$1,0)="X",AC$2,"")</f>
        <v/>
      </c>
      <c r="M1463" t="str">
        <f>IF(VLOOKUP($A1463,Parts!$A:$AM,M$1,0)="X",AD$2,"")</f>
        <v/>
      </c>
      <c r="N1463" t="str">
        <f>IF(VLOOKUP($A1463,Parts!$A:$AM,N$1,0)="X",AE$2,"")</f>
        <v/>
      </c>
      <c r="O1463" t="str">
        <f>IF(VLOOKUP($A1463,Parts!$A:$AM,O$1,0)="X",AF$2,"")</f>
        <v/>
      </c>
      <c r="P1463" t="str">
        <f t="shared" si="23"/>
        <v/>
      </c>
    </row>
    <row r="1464" spans="1:16" x14ac:dyDescent="0.25">
      <c r="A1464" t="str">
        <f>Table15[[#This Row],[Name]]</f>
        <v>aje_j79</v>
      </c>
      <c r="B1464" t="str">
        <f>IF(VLOOKUP($A1464,Parts!$A:$AM,B$1,0)="X",S$2,"")</f>
        <v/>
      </c>
      <c r="C1464" t="str">
        <f>IF(VLOOKUP($A1464,Parts!$A:$AM,C$1,0)="X",T$2,"")</f>
        <v/>
      </c>
      <c r="D1464" t="str">
        <f>IF(VLOOKUP($A1464,Parts!$A:$AM,D$1,0)="X",U$2,"")</f>
        <v/>
      </c>
      <c r="E1464" t="str">
        <f>IF(VLOOKUP($A1464,Parts!$A:$AM,E$1,0)="X",V$2,"")</f>
        <v/>
      </c>
      <c r="F1464" t="str">
        <f>IF(VLOOKUP($A1464,Parts!$A:$AM,F$1,0)="X",W$2,"")</f>
        <v/>
      </c>
      <c r="G1464" t="str">
        <f>IF(VLOOKUP($A1464,Parts!$A:$AM,G$1,0)="X",X$2,"")</f>
        <v/>
      </c>
      <c r="H1464" t="str">
        <f>IF(VLOOKUP($A1464,Parts!$A:$AM,H$1,0)="X",Y$2,"")</f>
        <v/>
      </c>
      <c r="I1464" t="str">
        <f>IF(VLOOKUP($A1464,Parts!$A:$AM,I$1,0)="X",Z$2,"")</f>
        <v/>
      </c>
      <c r="J1464" t="str">
        <f>IF(VLOOKUP($A1464,Parts!$A:$AM,J$1,0)="X",AA$2,"")</f>
        <v/>
      </c>
      <c r="K1464" t="str">
        <f>IF(VLOOKUP($A1464,Parts!$A:$AM,K$1,0)="X",AB$2,"")</f>
        <v/>
      </c>
      <c r="L1464" t="str">
        <f>IF(VLOOKUP($A1464,Parts!$A:$AM,L$1,0)="X",AC$2,"")</f>
        <v/>
      </c>
      <c r="M1464" t="str">
        <f>IF(VLOOKUP($A1464,Parts!$A:$AM,M$1,0)="X",AD$2,"")</f>
        <v/>
      </c>
      <c r="N1464" t="str">
        <f>IF(VLOOKUP($A1464,Parts!$A:$AM,N$1,0)="X",AE$2,"")</f>
        <v/>
      </c>
      <c r="O1464" t="str">
        <f>IF(VLOOKUP($A1464,Parts!$A:$AM,O$1,0)="X",AF$2,"")</f>
        <v/>
      </c>
      <c r="P1464" t="str">
        <f t="shared" si="23"/>
        <v/>
      </c>
    </row>
    <row r="1465" spans="1:16" x14ac:dyDescent="0.25">
      <c r="A1465" t="str">
        <f>Table15[[#This Row],[Name]]</f>
        <v>miniJetEngine</v>
      </c>
      <c r="B1465" t="str">
        <f>IF(VLOOKUP($A1465,Parts!$A:$AM,B$1,0)="X",S$2,"")</f>
        <v/>
      </c>
      <c r="C1465" t="str">
        <f>IF(VLOOKUP($A1465,Parts!$A:$AM,C$1,0)="X",T$2,"")</f>
        <v/>
      </c>
      <c r="D1465" t="str">
        <f>IF(VLOOKUP($A1465,Parts!$A:$AM,D$1,0)="X",U$2,"")</f>
        <v/>
      </c>
      <c r="E1465" t="str">
        <f>IF(VLOOKUP($A1465,Parts!$A:$AM,E$1,0)="X",V$2,"")</f>
        <v/>
      </c>
      <c r="F1465" t="str">
        <f>IF(VLOOKUP($A1465,Parts!$A:$AM,F$1,0)="X",W$2,"")</f>
        <v/>
      </c>
      <c r="G1465" t="str">
        <f>IF(VLOOKUP($A1465,Parts!$A:$AM,G$1,0)="X",X$2,"")</f>
        <v/>
      </c>
      <c r="H1465" t="str">
        <f>IF(VLOOKUP($A1465,Parts!$A:$AM,H$1,0)="X",Y$2,"")</f>
        <v/>
      </c>
      <c r="I1465" t="str">
        <f>IF(VLOOKUP($A1465,Parts!$A:$AM,I$1,0)="X",Z$2,"")</f>
        <v/>
      </c>
      <c r="J1465" t="str">
        <f>IF(VLOOKUP($A1465,Parts!$A:$AM,J$1,0)="X",AA$2,"")</f>
        <v/>
      </c>
      <c r="K1465" t="str">
        <f>IF(VLOOKUP($A1465,Parts!$A:$AM,K$1,0)="X",AB$2,"")</f>
        <v/>
      </c>
      <c r="L1465" t="str">
        <f>IF(VLOOKUP($A1465,Parts!$A:$AM,L$1,0)="X",AC$2,"")</f>
        <v/>
      </c>
      <c r="M1465" t="str">
        <f>IF(VLOOKUP($A1465,Parts!$A:$AM,M$1,0)="X",AD$2,"")</f>
        <v/>
      </c>
      <c r="N1465" t="str">
        <f>IF(VLOOKUP($A1465,Parts!$A:$AM,N$1,0)="X",AE$2,"")</f>
        <v/>
      </c>
      <c r="O1465" t="str">
        <f>IF(VLOOKUP($A1465,Parts!$A:$AM,O$1,0)="X",AF$2,"")</f>
        <v/>
      </c>
      <c r="P1465" t="str">
        <f t="shared" si="23"/>
        <v/>
      </c>
    </row>
    <row r="1466" spans="1:16" x14ac:dyDescent="0.25">
      <c r="A1466" t="str">
        <f>Table15[[#This Row],[Name]]</f>
        <v>WBI_JetWing</v>
      </c>
      <c r="B1466" t="str">
        <f>IF(VLOOKUP($A1466,Parts!$A:$AM,B$1,0)="X",S$2,"")</f>
        <v/>
      </c>
      <c r="C1466" t="str">
        <f>IF(VLOOKUP($A1466,Parts!$A:$AM,C$1,0)="X",T$2,"")</f>
        <v/>
      </c>
      <c r="D1466" t="str">
        <f>IF(VLOOKUP($A1466,Parts!$A:$AM,D$1,0)="X",U$2,"")</f>
        <v/>
      </c>
      <c r="E1466" t="str">
        <f>IF(VLOOKUP($A1466,Parts!$A:$AM,E$1,0)="X",V$2,"")</f>
        <v/>
      </c>
      <c r="F1466" t="str">
        <f>IF(VLOOKUP($A1466,Parts!$A:$AM,F$1,0)="X",W$2,"")</f>
        <v/>
      </c>
      <c r="G1466" t="str">
        <f>IF(VLOOKUP($A1466,Parts!$A:$AM,G$1,0)="X",X$2,"")</f>
        <v/>
      </c>
      <c r="H1466" t="str">
        <f>IF(VLOOKUP($A1466,Parts!$A:$AM,H$1,0)="X",Y$2,"")</f>
        <v/>
      </c>
      <c r="I1466" t="str">
        <f>IF(VLOOKUP($A1466,Parts!$A:$AM,I$1,0)="X",Z$2,"")</f>
        <v/>
      </c>
      <c r="J1466" t="str">
        <f>IF(VLOOKUP($A1466,Parts!$A:$AM,J$1,0)="X",AA$2,"")</f>
        <v/>
      </c>
      <c r="K1466" t="str">
        <f>IF(VLOOKUP($A1466,Parts!$A:$AM,K$1,0)="X",AB$2,"")</f>
        <v/>
      </c>
      <c r="L1466" t="str">
        <f>IF(VLOOKUP($A1466,Parts!$A:$AM,L$1,0)="X",AC$2,"")</f>
        <v/>
      </c>
      <c r="M1466" t="str">
        <f>IF(VLOOKUP($A1466,Parts!$A:$AM,M$1,0)="X",AD$2,"")</f>
        <v/>
      </c>
      <c r="N1466" t="str">
        <f>IF(VLOOKUP($A1466,Parts!$A:$AM,N$1,0)="X",AE$2,"")</f>
        <v/>
      </c>
      <c r="O1466" t="str">
        <f>IF(VLOOKUP($A1466,Parts!$A:$AM,O$1,0)="X",AF$2,"")</f>
        <v/>
      </c>
      <c r="P1466" t="str">
        <f t="shared" si="23"/>
        <v/>
      </c>
    </row>
    <row r="1467" spans="1:16" x14ac:dyDescent="0.25">
      <c r="A1467" t="str">
        <f>Table15[[#This Row],[Name]]</f>
        <v>WBI_JWCargoPallet</v>
      </c>
      <c r="B1467" t="str">
        <f>IF(VLOOKUP($A1467,Parts!$A:$AM,B$1,0)="X",S$2,"")</f>
        <v/>
      </c>
      <c r="C1467" t="str">
        <f>IF(VLOOKUP($A1467,Parts!$A:$AM,C$1,0)="X",T$2,"")</f>
        <v/>
      </c>
      <c r="D1467" t="str">
        <f>IF(VLOOKUP($A1467,Parts!$A:$AM,D$1,0)="X",U$2,"")</f>
        <v/>
      </c>
      <c r="E1467" t="str">
        <f>IF(VLOOKUP($A1467,Parts!$A:$AM,E$1,0)="X",V$2,"")</f>
        <v/>
      </c>
      <c r="F1467" t="str">
        <f>IF(VLOOKUP($A1467,Parts!$A:$AM,F$1,0)="X",W$2,"")</f>
        <v/>
      </c>
      <c r="G1467" t="str">
        <f>IF(VLOOKUP($A1467,Parts!$A:$AM,G$1,0)="X",X$2,"")</f>
        <v/>
      </c>
      <c r="H1467" t="str">
        <f>IF(VLOOKUP($A1467,Parts!$A:$AM,H$1,0)="X",Y$2,"")</f>
        <v/>
      </c>
      <c r="I1467" t="str">
        <f>IF(VLOOKUP($A1467,Parts!$A:$AM,I$1,0)="X",Z$2,"")</f>
        <v/>
      </c>
      <c r="J1467" t="str">
        <f>IF(VLOOKUP($A1467,Parts!$A:$AM,J$1,0)="X",AA$2,"")</f>
        <v/>
      </c>
      <c r="K1467" t="str">
        <f>IF(VLOOKUP($A1467,Parts!$A:$AM,K$1,0)="X",AB$2,"")</f>
        <v/>
      </c>
      <c r="L1467" t="str">
        <f>IF(VLOOKUP($A1467,Parts!$A:$AM,L$1,0)="X",AC$2,"")</f>
        <v/>
      </c>
      <c r="M1467" t="str">
        <f>IF(VLOOKUP($A1467,Parts!$A:$AM,M$1,0)="X",AD$2,"")</f>
        <v/>
      </c>
      <c r="N1467" t="str">
        <f>IF(VLOOKUP($A1467,Parts!$A:$AM,N$1,0)="X",AE$2,"")</f>
        <v/>
      </c>
      <c r="O1467" t="str">
        <f>IF(VLOOKUP($A1467,Parts!$A:$AM,O$1,0)="X",AF$2,"")</f>
        <v/>
      </c>
      <c r="P1467" t="str">
        <f t="shared" si="23"/>
        <v/>
      </c>
    </row>
    <row r="1468" spans="1:16" x14ac:dyDescent="0.25">
      <c r="A1468" t="str">
        <f>Table15[[#This Row],[Name]]</f>
        <v>WBI_JWDropTank</v>
      </c>
      <c r="B1468" t="str">
        <f>IF(VLOOKUP($A1468,Parts!$A:$AM,B$1,0)="X",S$2,"")</f>
        <v/>
      </c>
      <c r="C1468" t="str">
        <f>IF(VLOOKUP($A1468,Parts!$A:$AM,C$1,0)="X",T$2,"")</f>
        <v/>
      </c>
      <c r="D1468" t="str">
        <f>IF(VLOOKUP($A1468,Parts!$A:$AM,D$1,0)="X",U$2,"")</f>
        <v/>
      </c>
      <c r="E1468" t="str">
        <f>IF(VLOOKUP($A1468,Parts!$A:$AM,E$1,0)="X",V$2,"")</f>
        <v/>
      </c>
      <c r="F1468" t="str">
        <f>IF(VLOOKUP($A1468,Parts!$A:$AM,F$1,0)="X",W$2,"")</f>
        <v/>
      </c>
      <c r="G1468" t="str">
        <f>IF(VLOOKUP($A1468,Parts!$A:$AM,G$1,0)="X",X$2,"")</f>
        <v/>
      </c>
      <c r="H1468" t="str">
        <f>IF(VLOOKUP($A1468,Parts!$A:$AM,H$1,0)="X",Y$2,"")</f>
        <v/>
      </c>
      <c r="I1468" t="str">
        <f>IF(VLOOKUP($A1468,Parts!$A:$AM,I$1,0)="X",Z$2,"")</f>
        <v/>
      </c>
      <c r="J1468" t="str">
        <f>IF(VLOOKUP($A1468,Parts!$A:$AM,J$1,0)="X",AA$2,"")</f>
        <v/>
      </c>
      <c r="K1468" t="str">
        <f>IF(VLOOKUP($A1468,Parts!$A:$AM,K$1,0)="X",AB$2,"")</f>
        <v/>
      </c>
      <c r="L1468" t="str">
        <f>IF(VLOOKUP($A1468,Parts!$A:$AM,L$1,0)="X",AC$2,"")</f>
        <v/>
      </c>
      <c r="M1468" t="str">
        <f>IF(VLOOKUP($A1468,Parts!$A:$AM,M$1,0)="X",AD$2,"")</f>
        <v/>
      </c>
      <c r="N1468" t="str">
        <f>IF(VLOOKUP($A1468,Parts!$A:$AM,N$1,0)="X",AE$2,"")</f>
        <v/>
      </c>
      <c r="O1468" t="str">
        <f>IF(VLOOKUP($A1468,Parts!$A:$AM,O$1,0)="X",AF$2,"")</f>
        <v/>
      </c>
      <c r="P1468" t="str">
        <f t="shared" si="23"/>
        <v/>
      </c>
    </row>
    <row r="1469" spans="1:16" x14ac:dyDescent="0.25">
      <c r="A1469" t="str">
        <f>Table15[[#This Row],[Name]]</f>
        <v>WBI_JumpChute</v>
      </c>
      <c r="B1469" t="str">
        <f>IF(VLOOKUP($A1469,Parts!$A:$AM,B$1,0)="X",S$2,"")</f>
        <v/>
      </c>
      <c r="C1469" t="str">
        <f>IF(VLOOKUP($A1469,Parts!$A:$AM,C$1,0)="X",T$2,"")</f>
        <v/>
      </c>
      <c r="D1469" t="str">
        <f>IF(VLOOKUP($A1469,Parts!$A:$AM,D$1,0)="X",U$2,"")</f>
        <v/>
      </c>
      <c r="E1469" t="str">
        <f>IF(VLOOKUP($A1469,Parts!$A:$AM,E$1,0)="X",V$2,"")</f>
        <v/>
      </c>
      <c r="F1469" t="str">
        <f>IF(VLOOKUP($A1469,Parts!$A:$AM,F$1,0)="X",W$2,"")</f>
        <v/>
      </c>
      <c r="G1469" t="str">
        <f>IF(VLOOKUP($A1469,Parts!$A:$AM,G$1,0)="X",X$2,"")</f>
        <v/>
      </c>
      <c r="H1469" t="str">
        <f>IF(VLOOKUP($A1469,Parts!$A:$AM,H$1,0)="X",Y$2,"")</f>
        <v/>
      </c>
      <c r="I1469" t="str">
        <f>IF(VLOOKUP($A1469,Parts!$A:$AM,I$1,0)="X",Z$2,"")</f>
        <v/>
      </c>
      <c r="J1469" t="str">
        <f>IF(VLOOKUP($A1469,Parts!$A:$AM,J$1,0)="X",AA$2,"")</f>
        <v/>
      </c>
      <c r="K1469" t="str">
        <f>IF(VLOOKUP($A1469,Parts!$A:$AM,K$1,0)="X",AB$2,"")</f>
        <v/>
      </c>
      <c r="L1469" t="str">
        <f>IF(VLOOKUP($A1469,Parts!$A:$AM,L$1,0)="X",AC$2,"")</f>
        <v/>
      </c>
      <c r="M1469" t="str">
        <f>IF(VLOOKUP($A1469,Parts!$A:$AM,M$1,0)="X",AD$2,"")</f>
        <v/>
      </c>
      <c r="N1469" t="str">
        <f>IF(VLOOKUP($A1469,Parts!$A:$AM,N$1,0)="X",AE$2,"")</f>
        <v/>
      </c>
      <c r="O1469" t="str">
        <f>IF(VLOOKUP($A1469,Parts!$A:$AM,O$1,0)="X",AF$2,"")</f>
        <v/>
      </c>
      <c r="P1469" t="str">
        <f t="shared" si="23"/>
        <v/>
      </c>
    </row>
    <row r="1470" spans="1:16" x14ac:dyDescent="0.25">
      <c r="A1470" t="str">
        <f>Table15[[#This Row],[Name]]</f>
        <v>SXTSPKTRCabin</v>
      </c>
      <c r="B1470" t="str">
        <f>IF(VLOOKUP($A1470,Parts!$A:$AM,B$1,0)="X",S$2,"")</f>
        <v/>
      </c>
      <c r="C1470" t="str">
        <f>IF(VLOOKUP($A1470,Parts!$A:$AM,C$1,0)="X",T$2,"")</f>
        <v/>
      </c>
      <c r="D1470" t="str">
        <f>IF(VLOOKUP($A1470,Parts!$A:$AM,D$1,0)="X",U$2,"")</f>
        <v/>
      </c>
      <c r="E1470" t="str">
        <f>IF(VLOOKUP($A1470,Parts!$A:$AM,E$1,0)="X",V$2,"")</f>
        <v/>
      </c>
      <c r="F1470" t="str">
        <f>IF(VLOOKUP($A1470,Parts!$A:$AM,F$1,0)="X",W$2,"")</f>
        <v/>
      </c>
      <c r="G1470" t="str">
        <f>IF(VLOOKUP($A1470,Parts!$A:$AM,G$1,0)="X",X$2,"")</f>
        <v/>
      </c>
      <c r="H1470" t="str">
        <f>IF(VLOOKUP($A1470,Parts!$A:$AM,H$1,0)="X",Y$2,"")</f>
        <v xml:space="preserve">    MODULE
    { name = ModuleTagHabitable }
</v>
      </c>
      <c r="I1470" t="str">
        <f>IF(VLOOKUP($A1470,Parts!$A:$AM,I$1,0)="X",Z$2,"")</f>
        <v xml:space="preserve">    MODULE
    { name = ModuleTagHumanRated }
</v>
      </c>
      <c r="J1470" t="str">
        <f>IF(VLOOKUP($A1470,Parts!$A:$AM,J$1,0)="X",AA$2,"")</f>
        <v/>
      </c>
      <c r="K1470" t="str">
        <f>IF(VLOOKUP($A1470,Parts!$A:$AM,K$1,0)="X",AB$2,"")</f>
        <v/>
      </c>
      <c r="L1470" t="str">
        <f>IF(VLOOKUP($A1470,Parts!$A:$AM,L$1,0)="X",AC$2,"")</f>
        <v/>
      </c>
      <c r="M1470" t="str">
        <f>IF(VLOOKUP($A1470,Parts!$A:$AM,M$1,0)="X",AD$2,"")</f>
        <v/>
      </c>
      <c r="N1470" t="str">
        <f>IF(VLOOKUP($A1470,Parts!$A:$AM,N$1,0)="X",AE$2,"")</f>
        <v/>
      </c>
      <c r="O1470" t="str">
        <f>IF(VLOOKUP($A1470,Parts!$A:$AM,O$1,0)="X",AF$2,"")</f>
        <v/>
      </c>
      <c r="P1470" t="str">
        <f t="shared" si="23"/>
        <v xml:space="preserve">    MODULE
    { name = ModuleTagHabitable }
    MODULE
    { name = ModuleTagHumanRated }
</v>
      </c>
    </row>
    <row r="1471" spans="1:16" x14ac:dyDescent="0.25">
      <c r="A1471" t="str">
        <f>Table15[[#This Row],[Name]]</f>
        <v>HM-7B_Early</v>
      </c>
      <c r="B1471" t="str">
        <f>IF(VLOOKUP($A1471,Parts!$A:$AM,B$1,0)="X",S$2,"")</f>
        <v/>
      </c>
      <c r="C1471" t="str">
        <f>IF(VLOOKUP($A1471,Parts!$A:$AM,C$1,0)="X",T$2,"")</f>
        <v/>
      </c>
      <c r="D1471" t="str">
        <f>IF(VLOOKUP($A1471,Parts!$A:$AM,D$1,0)="X",U$2,"")</f>
        <v/>
      </c>
      <c r="E1471" t="str">
        <f>IF(VLOOKUP($A1471,Parts!$A:$AM,E$1,0)="X",V$2,"")</f>
        <v/>
      </c>
      <c r="F1471" t="str">
        <f>IF(VLOOKUP($A1471,Parts!$A:$AM,F$1,0)="X",W$2,"")</f>
        <v/>
      </c>
      <c r="G1471" t="str">
        <f>IF(VLOOKUP($A1471,Parts!$A:$AM,G$1,0)="X",X$2,"")</f>
        <v/>
      </c>
      <c r="H1471" t="str">
        <f>IF(VLOOKUP($A1471,Parts!$A:$AM,H$1,0)="X",Y$2,"")</f>
        <v/>
      </c>
      <c r="I1471" t="str">
        <f>IF(VLOOKUP($A1471,Parts!$A:$AM,I$1,0)="X",Z$2,"")</f>
        <v/>
      </c>
      <c r="J1471" t="str">
        <f>IF(VLOOKUP($A1471,Parts!$A:$AM,J$1,0)="X",AA$2,"")</f>
        <v/>
      </c>
      <c r="K1471" t="str">
        <f>IF(VLOOKUP($A1471,Parts!$A:$AM,K$1,0)="X",AB$2,"")</f>
        <v/>
      </c>
      <c r="L1471" t="str">
        <f>IF(VLOOKUP($A1471,Parts!$A:$AM,L$1,0)="X",AC$2,"")</f>
        <v/>
      </c>
      <c r="M1471" t="str">
        <f>IF(VLOOKUP($A1471,Parts!$A:$AM,M$1,0)="X",AD$2,"")</f>
        <v/>
      </c>
      <c r="N1471" t="str">
        <f>IF(VLOOKUP($A1471,Parts!$A:$AM,N$1,0)="X",AE$2,"")</f>
        <v/>
      </c>
      <c r="O1471" t="str">
        <f>IF(VLOOKUP($A1471,Parts!$A:$AM,O$1,0)="X",AF$2,"")</f>
        <v/>
      </c>
      <c r="P1471" t="str">
        <f t="shared" si="23"/>
        <v/>
      </c>
    </row>
    <row r="1472" spans="1:16" x14ac:dyDescent="0.25">
      <c r="A1472" t="str">
        <f>Table15[[#This Row],[Name]]</f>
        <v>JSIPrimitiveExternalCamera</v>
      </c>
      <c r="B1472" t="str">
        <f>IF(VLOOKUP($A1472,Parts!$A:$AM,B$1,0)="X",S$2,"")</f>
        <v/>
      </c>
      <c r="C1472" t="str">
        <f>IF(VLOOKUP($A1472,Parts!$A:$AM,C$1,0)="X",T$2,"")</f>
        <v/>
      </c>
      <c r="D1472" t="str">
        <f>IF(VLOOKUP($A1472,Parts!$A:$AM,D$1,0)="X",U$2,"")</f>
        <v/>
      </c>
      <c r="E1472" t="str">
        <f>IF(VLOOKUP($A1472,Parts!$A:$AM,E$1,0)="X",V$2,"")</f>
        <v/>
      </c>
      <c r="F1472" t="str">
        <f>IF(VLOOKUP($A1472,Parts!$A:$AM,F$1,0)="X",W$2,"")</f>
        <v/>
      </c>
      <c r="G1472" t="str">
        <f>IF(VLOOKUP($A1472,Parts!$A:$AM,G$1,0)="X",X$2,"")</f>
        <v/>
      </c>
      <c r="H1472" t="str">
        <f>IF(VLOOKUP($A1472,Parts!$A:$AM,H$1,0)="X",Y$2,"")</f>
        <v/>
      </c>
      <c r="I1472" t="str">
        <f>IF(VLOOKUP($A1472,Parts!$A:$AM,I$1,0)="X",Z$2,"")</f>
        <v/>
      </c>
      <c r="J1472" t="str">
        <f>IF(VLOOKUP($A1472,Parts!$A:$AM,J$1,0)="X",AA$2,"")</f>
        <v/>
      </c>
      <c r="K1472" t="str">
        <f>IF(VLOOKUP($A1472,Parts!$A:$AM,K$1,0)="X",AB$2,"")</f>
        <v/>
      </c>
      <c r="L1472" t="str">
        <f>IF(VLOOKUP($A1472,Parts!$A:$AM,L$1,0)="X",AC$2,"")</f>
        <v/>
      </c>
      <c r="M1472" t="str">
        <f>IF(VLOOKUP($A1472,Parts!$A:$AM,M$1,0)="X",AD$2,"")</f>
        <v/>
      </c>
      <c r="N1472" t="str">
        <f>IF(VLOOKUP($A1472,Parts!$A:$AM,N$1,0)="X",AE$2,"")</f>
        <v/>
      </c>
      <c r="O1472" t="str">
        <f>IF(VLOOKUP($A1472,Parts!$A:$AM,O$1,0)="X",AF$2,"")</f>
        <v/>
      </c>
      <c r="P1472" t="str">
        <f t="shared" si="23"/>
        <v/>
      </c>
    </row>
    <row r="1473" spans="1:16" x14ac:dyDescent="0.25">
      <c r="A1473" t="str">
        <f>Table15[[#This Row],[Name]]</f>
        <v>SXTBuzzard</v>
      </c>
      <c r="B1473" t="str">
        <f>IF(VLOOKUP($A1473,Parts!$A:$AM,B$1,0)="X",S$2,"")</f>
        <v/>
      </c>
      <c r="C1473" t="str">
        <f>IF(VLOOKUP($A1473,Parts!$A:$AM,C$1,0)="X",T$2,"")</f>
        <v/>
      </c>
      <c r="D1473" t="str">
        <f>IF(VLOOKUP($A1473,Parts!$A:$AM,D$1,0)="X",U$2,"")</f>
        <v/>
      </c>
      <c r="E1473" t="str">
        <f>IF(VLOOKUP($A1473,Parts!$A:$AM,E$1,0)="X",V$2,"")</f>
        <v/>
      </c>
      <c r="F1473" t="str">
        <f>IF(VLOOKUP($A1473,Parts!$A:$AM,F$1,0)="X",W$2,"")</f>
        <v/>
      </c>
      <c r="G1473" t="str">
        <f>IF(VLOOKUP($A1473,Parts!$A:$AM,G$1,0)="X",X$2,"")</f>
        <v/>
      </c>
      <c r="H1473" t="str">
        <f>IF(VLOOKUP($A1473,Parts!$A:$AM,H$1,0)="X",Y$2,"")</f>
        <v xml:space="preserve">    MODULE
    { name = ModuleTagHabitable }
</v>
      </c>
      <c r="I1473" t="str">
        <f>IF(VLOOKUP($A1473,Parts!$A:$AM,I$1,0)="X",Z$2,"")</f>
        <v/>
      </c>
      <c r="J1473" t="str">
        <f>IF(VLOOKUP($A1473,Parts!$A:$AM,J$1,0)="X",AA$2,"")</f>
        <v/>
      </c>
      <c r="K1473" t="str">
        <f>IF(VLOOKUP($A1473,Parts!$A:$AM,K$1,0)="X",AB$2,"")</f>
        <v/>
      </c>
      <c r="L1473" t="str">
        <f>IF(VLOOKUP($A1473,Parts!$A:$AM,L$1,0)="X",AC$2,"")</f>
        <v/>
      </c>
      <c r="M1473" t="str">
        <f>IF(VLOOKUP($A1473,Parts!$A:$AM,M$1,0)="X",AD$2,"")</f>
        <v/>
      </c>
      <c r="N1473" t="str">
        <f>IF(VLOOKUP($A1473,Parts!$A:$AM,N$1,0)="X",AE$2,"")</f>
        <v/>
      </c>
      <c r="O1473" t="str">
        <f>IF(VLOOKUP($A1473,Parts!$A:$AM,O$1,0)="X",AF$2,"")</f>
        <v/>
      </c>
      <c r="P1473" t="str">
        <f t="shared" si="23"/>
        <v xml:space="preserve">    MODULE
    { name = ModuleTagHabitable }
</v>
      </c>
    </row>
    <row r="1474" spans="1:16" x14ac:dyDescent="0.25">
      <c r="A1474" t="str">
        <f>Table15[[#This Row],[Name]]</f>
        <v>SXTKO211Dprop</v>
      </c>
      <c r="B1474" t="str">
        <f>IF(VLOOKUP($A1474,Parts!$A:$AM,B$1,0)="X",S$2,"")</f>
        <v/>
      </c>
      <c r="C1474" t="str">
        <f>IF(VLOOKUP($A1474,Parts!$A:$AM,C$1,0)="X",T$2,"")</f>
        <v/>
      </c>
      <c r="D1474" t="str">
        <f>IF(VLOOKUP($A1474,Parts!$A:$AM,D$1,0)="X",U$2,"")</f>
        <v/>
      </c>
      <c r="E1474" t="str">
        <f>IF(VLOOKUP($A1474,Parts!$A:$AM,E$1,0)="X",V$2,"")</f>
        <v/>
      </c>
      <c r="F1474" t="str">
        <f>IF(VLOOKUP($A1474,Parts!$A:$AM,F$1,0)="X",W$2,"")</f>
        <v/>
      </c>
      <c r="G1474" t="str">
        <f>IF(VLOOKUP($A1474,Parts!$A:$AM,G$1,0)="X",X$2,"")</f>
        <v/>
      </c>
      <c r="H1474" t="str">
        <f>IF(VLOOKUP($A1474,Parts!$A:$AM,H$1,0)="X",Y$2,"")</f>
        <v xml:space="preserve">    MODULE
    { name = ModuleTagHabitable }
</v>
      </c>
      <c r="I1474" t="str">
        <f>IF(VLOOKUP($A1474,Parts!$A:$AM,I$1,0)="X",Z$2,"")</f>
        <v/>
      </c>
      <c r="J1474" t="str">
        <f>IF(VLOOKUP($A1474,Parts!$A:$AM,J$1,0)="X",AA$2,"")</f>
        <v/>
      </c>
      <c r="K1474" t="str">
        <f>IF(VLOOKUP($A1474,Parts!$A:$AM,K$1,0)="X",AB$2,"")</f>
        <v/>
      </c>
      <c r="L1474" t="str">
        <f>IF(VLOOKUP($A1474,Parts!$A:$AM,L$1,0)="X",AC$2,"")</f>
        <v/>
      </c>
      <c r="M1474" t="str">
        <f>IF(VLOOKUP($A1474,Parts!$A:$AM,M$1,0)="X",AD$2,"")</f>
        <v/>
      </c>
      <c r="N1474" t="str">
        <f>IF(VLOOKUP($A1474,Parts!$A:$AM,N$1,0)="X",AE$2,"")</f>
        <v/>
      </c>
      <c r="O1474" t="str">
        <f>IF(VLOOKUP($A1474,Parts!$A:$AM,O$1,0)="X",AF$2,"")</f>
        <v/>
      </c>
      <c r="P1474" t="str">
        <f t="shared" si="23"/>
        <v xml:space="preserve">    MODULE
    { name = ModuleTagHabitable }
</v>
      </c>
    </row>
    <row r="1475" spans="1:16" x14ac:dyDescent="0.25">
      <c r="A1475" t="str">
        <f>Table15[[#This Row],[Name]]</f>
        <v>SXT_Jumo213A</v>
      </c>
      <c r="B1475" t="str">
        <f>IF(VLOOKUP($A1475,Parts!$A:$AM,B$1,0)="X",S$2,"")</f>
        <v/>
      </c>
      <c r="C1475" t="str">
        <f>IF(VLOOKUP($A1475,Parts!$A:$AM,C$1,0)="X",T$2,"")</f>
        <v/>
      </c>
      <c r="D1475" t="str">
        <f>IF(VLOOKUP($A1475,Parts!$A:$AM,D$1,0)="X",U$2,"")</f>
        <v/>
      </c>
      <c r="E1475" t="str">
        <f>IF(VLOOKUP($A1475,Parts!$A:$AM,E$1,0)="X",V$2,"")</f>
        <v/>
      </c>
      <c r="F1475" t="str">
        <f>IF(VLOOKUP($A1475,Parts!$A:$AM,F$1,0)="X",W$2,"")</f>
        <v/>
      </c>
      <c r="G1475" t="str">
        <f>IF(VLOOKUP($A1475,Parts!$A:$AM,G$1,0)="X",X$2,"")</f>
        <v/>
      </c>
      <c r="H1475" t="str">
        <f>IF(VLOOKUP($A1475,Parts!$A:$AM,H$1,0)="X",Y$2,"")</f>
        <v xml:space="preserve">    MODULE
    { name = ModuleTagHabitable }
</v>
      </c>
      <c r="I1475" t="str">
        <f>IF(VLOOKUP($A1475,Parts!$A:$AM,I$1,0)="X",Z$2,"")</f>
        <v/>
      </c>
      <c r="J1475" t="str">
        <f>IF(VLOOKUP($A1475,Parts!$A:$AM,J$1,0)="X",AA$2,"")</f>
        <v/>
      </c>
      <c r="K1475" t="str">
        <f>IF(VLOOKUP($A1475,Parts!$A:$AM,K$1,0)="X",AB$2,"")</f>
        <v/>
      </c>
      <c r="L1475" t="str">
        <f>IF(VLOOKUP($A1475,Parts!$A:$AM,L$1,0)="X",AC$2,"")</f>
        <v/>
      </c>
      <c r="M1475" t="str">
        <f>IF(VLOOKUP($A1475,Parts!$A:$AM,M$1,0)="X",AD$2,"")</f>
        <v/>
      </c>
      <c r="N1475" t="str">
        <f>IF(VLOOKUP($A1475,Parts!$A:$AM,N$1,0)="X",AE$2,"")</f>
        <v/>
      </c>
      <c r="O1475" t="str">
        <f>IF(VLOOKUP($A1475,Parts!$A:$AM,O$1,0)="X",AF$2,"")</f>
        <v/>
      </c>
      <c r="P1475" t="str">
        <f t="shared" ref="P1475:P1538" si="24">B1475&amp;C1475&amp;D1475&amp;E1475&amp;F1475&amp;G1475&amp;H1475&amp;I1475&amp;J1475&amp;K1475&amp;L1475&amp;M1475&amp;N1475&amp;O1475</f>
        <v xml:space="preserve">    MODULE
    { name = ModuleTagHabitable }
</v>
      </c>
    </row>
    <row r="1476" spans="1:16" x14ac:dyDescent="0.25">
      <c r="A1476" t="str">
        <f>Table15[[#This Row],[Name]]</f>
        <v>SXTJ213</v>
      </c>
      <c r="B1476" t="str">
        <f>IF(VLOOKUP($A1476,Parts!$A:$AM,B$1,0)="X",S$2,"")</f>
        <v/>
      </c>
      <c r="C1476" t="str">
        <f>IF(VLOOKUP($A1476,Parts!$A:$AM,C$1,0)="X",T$2,"")</f>
        <v/>
      </c>
      <c r="D1476" t="str">
        <f>IF(VLOOKUP($A1476,Parts!$A:$AM,D$1,0)="X",U$2,"")</f>
        <v/>
      </c>
      <c r="E1476" t="str">
        <f>IF(VLOOKUP($A1476,Parts!$A:$AM,E$1,0)="X",V$2,"")</f>
        <v/>
      </c>
      <c r="F1476" t="str">
        <f>IF(VLOOKUP($A1476,Parts!$A:$AM,F$1,0)="X",W$2,"")</f>
        <v/>
      </c>
      <c r="G1476" t="str">
        <f>IF(VLOOKUP($A1476,Parts!$A:$AM,G$1,0)="X",X$2,"")</f>
        <v/>
      </c>
      <c r="H1476" t="str">
        <f>IF(VLOOKUP($A1476,Parts!$A:$AM,H$1,0)="X",Y$2,"")</f>
        <v xml:space="preserve">    MODULE
    { name = ModuleTagHabitable }
</v>
      </c>
      <c r="I1476" t="str">
        <f>IF(VLOOKUP($A1476,Parts!$A:$AM,I$1,0)="X",Z$2,"")</f>
        <v/>
      </c>
      <c r="J1476" t="str">
        <f>IF(VLOOKUP($A1476,Parts!$A:$AM,J$1,0)="X",AA$2,"")</f>
        <v/>
      </c>
      <c r="K1476" t="str">
        <f>IF(VLOOKUP($A1476,Parts!$A:$AM,K$1,0)="X",AB$2,"")</f>
        <v/>
      </c>
      <c r="L1476" t="str">
        <f>IF(VLOOKUP($A1476,Parts!$A:$AM,L$1,0)="X",AC$2,"")</f>
        <v/>
      </c>
      <c r="M1476" t="str">
        <f>IF(VLOOKUP($A1476,Parts!$A:$AM,M$1,0)="X",AD$2,"")</f>
        <v/>
      </c>
      <c r="N1476" t="str">
        <f>IF(VLOOKUP($A1476,Parts!$A:$AM,N$1,0)="X",AE$2,"")</f>
        <v/>
      </c>
      <c r="O1476" t="str">
        <f>IF(VLOOKUP($A1476,Parts!$A:$AM,O$1,0)="X",AF$2,"")</f>
        <v/>
      </c>
      <c r="P1476" t="str">
        <f t="shared" si="24"/>
        <v xml:space="preserve">    MODULE
    { name = ModuleTagHabitable }
</v>
      </c>
    </row>
    <row r="1477" spans="1:16" x14ac:dyDescent="0.25">
      <c r="A1477" t="str">
        <f>Table15[[#This Row],[Name]]</f>
        <v>rn_juno_spacecraft</v>
      </c>
      <c r="B1477" t="str">
        <f>IF(VLOOKUP($A1477,Parts!$A:$AM,B$1,0)="X",S$2,"")</f>
        <v/>
      </c>
      <c r="C1477" t="str">
        <f>IF(VLOOKUP($A1477,Parts!$A:$AM,C$1,0)="X",T$2,"")</f>
        <v/>
      </c>
      <c r="D1477" t="str">
        <f>IF(VLOOKUP($A1477,Parts!$A:$AM,D$1,0)="X",U$2,"")</f>
        <v/>
      </c>
      <c r="E1477" t="str">
        <f>IF(VLOOKUP($A1477,Parts!$A:$AM,E$1,0)="X",V$2,"")</f>
        <v/>
      </c>
      <c r="F1477" t="str">
        <f>IF(VLOOKUP($A1477,Parts!$A:$AM,F$1,0)="X",W$2,"")</f>
        <v/>
      </c>
      <c r="G1477" t="str">
        <f>IF(VLOOKUP($A1477,Parts!$A:$AM,G$1,0)="X",X$2,"")</f>
        <v/>
      </c>
      <c r="H1477" t="str">
        <f>IF(VLOOKUP($A1477,Parts!$A:$AM,H$1,0)="X",Y$2,"")</f>
        <v/>
      </c>
      <c r="I1477" t="str">
        <f>IF(VLOOKUP($A1477,Parts!$A:$AM,I$1,0)="X",Z$2,"")</f>
        <v/>
      </c>
      <c r="J1477" t="str">
        <f>IF(VLOOKUP($A1477,Parts!$A:$AM,J$1,0)="X",AA$2,"")</f>
        <v/>
      </c>
      <c r="K1477" t="str">
        <f>IF(VLOOKUP($A1477,Parts!$A:$AM,K$1,0)="X",AB$2,"")</f>
        <v/>
      </c>
      <c r="L1477" t="str">
        <f>IF(VLOOKUP($A1477,Parts!$A:$AM,L$1,0)="X",AC$2,"")</f>
        <v/>
      </c>
      <c r="M1477" t="str">
        <f>IF(VLOOKUP($A1477,Parts!$A:$AM,M$1,0)="X",AD$2,"")</f>
        <v/>
      </c>
      <c r="N1477" t="str">
        <f>IF(VLOOKUP($A1477,Parts!$A:$AM,N$1,0)="X",AE$2,"")</f>
        <v/>
      </c>
      <c r="O1477" t="str">
        <f>IF(VLOOKUP($A1477,Parts!$A:$AM,O$1,0)="X",AF$2,"")</f>
        <v/>
      </c>
      <c r="P1477" t="str">
        <f t="shared" si="24"/>
        <v/>
      </c>
    </row>
    <row r="1478" spans="1:16" x14ac:dyDescent="0.25">
      <c r="A1478" t="str">
        <f>Table15[[#This Row],[Name]]</f>
        <v>FASAExplorerNosecone</v>
      </c>
      <c r="B1478" t="str">
        <f>IF(VLOOKUP($A1478,Parts!$A:$AM,B$1,0)="X",S$2,"")</f>
        <v/>
      </c>
      <c r="C1478" t="str">
        <f>IF(VLOOKUP($A1478,Parts!$A:$AM,C$1,0)="X",T$2,"")</f>
        <v/>
      </c>
      <c r="D1478" t="str">
        <f>IF(VLOOKUP($A1478,Parts!$A:$AM,D$1,0)="X",U$2,"")</f>
        <v/>
      </c>
      <c r="E1478" t="str">
        <f>IF(VLOOKUP($A1478,Parts!$A:$AM,E$1,0)="X",V$2,"")</f>
        <v/>
      </c>
      <c r="F1478" t="str">
        <f>IF(VLOOKUP($A1478,Parts!$A:$AM,F$1,0)="X",W$2,"")</f>
        <v/>
      </c>
      <c r="G1478" t="str">
        <f>IF(VLOOKUP($A1478,Parts!$A:$AM,G$1,0)="X",X$2,"")</f>
        <v/>
      </c>
      <c r="H1478" t="str">
        <f>IF(VLOOKUP($A1478,Parts!$A:$AM,H$1,0)="X",Y$2,"")</f>
        <v/>
      </c>
      <c r="I1478" t="str">
        <f>IF(VLOOKUP($A1478,Parts!$A:$AM,I$1,0)="X",Z$2,"")</f>
        <v/>
      </c>
      <c r="J1478" t="str">
        <f>IF(VLOOKUP($A1478,Parts!$A:$AM,J$1,0)="X",AA$2,"")</f>
        <v/>
      </c>
      <c r="K1478" t="str">
        <f>IF(VLOOKUP($A1478,Parts!$A:$AM,K$1,0)="X",AB$2,"")</f>
        <v/>
      </c>
      <c r="L1478" t="str">
        <f>IF(VLOOKUP($A1478,Parts!$A:$AM,L$1,0)="X",AC$2,"")</f>
        <v/>
      </c>
      <c r="M1478" t="str">
        <f>IF(VLOOKUP($A1478,Parts!$A:$AM,M$1,0)="X",AD$2,"")</f>
        <v/>
      </c>
      <c r="N1478" t="str">
        <f>IF(VLOOKUP($A1478,Parts!$A:$AM,N$1,0)="X",AE$2,"")</f>
        <v/>
      </c>
      <c r="O1478" t="str">
        <f>IF(VLOOKUP($A1478,Parts!$A:$AM,O$1,0)="X",AF$2,"")</f>
        <v/>
      </c>
      <c r="P1478" t="str">
        <f t="shared" si="24"/>
        <v/>
      </c>
    </row>
    <row r="1479" spans="1:16" x14ac:dyDescent="0.25">
      <c r="A1479" t="str">
        <f>Table15[[#This Row],[Name]]</f>
        <v>FASAExplorerLFTLong</v>
      </c>
      <c r="B1479" t="str">
        <f>IF(VLOOKUP($A1479,Parts!$A:$AM,B$1,0)="X",S$2,"")</f>
        <v/>
      </c>
      <c r="C1479" t="str">
        <f>IF(VLOOKUP($A1479,Parts!$A:$AM,C$1,0)="X",T$2,"")</f>
        <v/>
      </c>
      <c r="D1479" t="str">
        <f>IF(VLOOKUP($A1479,Parts!$A:$AM,D$1,0)="X",U$2,"")</f>
        <v/>
      </c>
      <c r="E1479" t="str">
        <f>IF(VLOOKUP($A1479,Parts!$A:$AM,E$1,0)="X",V$2,"")</f>
        <v/>
      </c>
      <c r="F1479" t="str">
        <f>IF(VLOOKUP($A1479,Parts!$A:$AM,F$1,0)="X",W$2,"")</f>
        <v/>
      </c>
      <c r="G1479" t="str">
        <f>IF(VLOOKUP($A1479,Parts!$A:$AM,G$1,0)="X",X$2,"")</f>
        <v/>
      </c>
      <c r="H1479" t="str">
        <f>IF(VLOOKUP($A1479,Parts!$A:$AM,H$1,0)="X",Y$2,"")</f>
        <v/>
      </c>
      <c r="I1479" t="str">
        <f>IF(VLOOKUP($A1479,Parts!$A:$AM,I$1,0)="X",Z$2,"")</f>
        <v/>
      </c>
      <c r="J1479" t="str">
        <f>IF(VLOOKUP($A1479,Parts!$A:$AM,J$1,0)="X",AA$2,"")</f>
        <v/>
      </c>
      <c r="K1479" t="str">
        <f>IF(VLOOKUP($A1479,Parts!$A:$AM,K$1,0)="X",AB$2,"")</f>
        <v/>
      </c>
      <c r="L1479" t="str">
        <f>IF(VLOOKUP($A1479,Parts!$A:$AM,L$1,0)="X",AC$2,"")</f>
        <v/>
      </c>
      <c r="M1479" t="str">
        <f>IF(VLOOKUP($A1479,Parts!$A:$AM,M$1,0)="X",AD$2,"")</f>
        <v/>
      </c>
      <c r="N1479" t="str">
        <f>IF(VLOOKUP($A1479,Parts!$A:$AM,N$1,0)="X",AE$2,"")</f>
        <v/>
      </c>
      <c r="O1479" t="str">
        <f>IF(VLOOKUP($A1479,Parts!$A:$AM,O$1,0)="X",AF$2,"")</f>
        <v/>
      </c>
      <c r="P1479" t="str">
        <f t="shared" si="24"/>
        <v/>
      </c>
    </row>
    <row r="1480" spans="1:16" x14ac:dyDescent="0.25">
      <c r="A1480" t="str">
        <f>Table15[[#This Row],[Name]]</f>
        <v>rn_junoii_sgt_11_dec</v>
      </c>
      <c r="B1480" t="str">
        <f>IF(VLOOKUP($A1480,Parts!$A:$AM,B$1,0)="X",S$2,"")</f>
        <v/>
      </c>
      <c r="C1480" t="str">
        <f>IF(VLOOKUP($A1480,Parts!$A:$AM,C$1,0)="X",T$2,"")</f>
        <v/>
      </c>
      <c r="D1480" t="str">
        <f>IF(VLOOKUP($A1480,Parts!$A:$AM,D$1,0)="X",U$2,"")</f>
        <v/>
      </c>
      <c r="E1480" t="str">
        <f>IF(VLOOKUP($A1480,Parts!$A:$AM,E$1,0)="X",V$2,"")</f>
        <v/>
      </c>
      <c r="F1480" t="str">
        <f>IF(VLOOKUP($A1480,Parts!$A:$AM,F$1,0)="X",W$2,"")</f>
        <v/>
      </c>
      <c r="G1480" t="str">
        <f>IF(VLOOKUP($A1480,Parts!$A:$AM,G$1,0)="X",X$2,"")</f>
        <v/>
      </c>
      <c r="H1480" t="str">
        <f>IF(VLOOKUP($A1480,Parts!$A:$AM,H$1,0)="X",Y$2,"")</f>
        <v/>
      </c>
      <c r="I1480" t="str">
        <f>IF(VLOOKUP($A1480,Parts!$A:$AM,I$1,0)="X",Z$2,"")</f>
        <v/>
      </c>
      <c r="J1480" t="str">
        <f>IF(VLOOKUP($A1480,Parts!$A:$AM,J$1,0)="X",AA$2,"")</f>
        <v/>
      </c>
      <c r="K1480" t="str">
        <f>IF(VLOOKUP($A1480,Parts!$A:$AM,K$1,0)="X",AB$2,"")</f>
        <v/>
      </c>
      <c r="L1480" t="str">
        <f>IF(VLOOKUP($A1480,Parts!$A:$AM,L$1,0)="X",AC$2,"")</f>
        <v/>
      </c>
      <c r="M1480" t="str">
        <f>IF(VLOOKUP($A1480,Parts!$A:$AM,M$1,0)="X",AD$2,"")</f>
        <v/>
      </c>
      <c r="N1480" t="str">
        <f>IF(VLOOKUP($A1480,Parts!$A:$AM,N$1,0)="X",AE$2,"")</f>
        <v xml:space="preserve">    MODULE
    { name = ModuleTagDecoupler }
</v>
      </c>
      <c r="O1480" t="str">
        <f>IF(VLOOKUP($A1480,Parts!$A:$AM,O$1,0)="X",AF$2,"")</f>
        <v/>
      </c>
      <c r="P1480" t="str">
        <f t="shared" si="24"/>
        <v xml:space="preserve">    MODULE
    { name = ModuleTagDecoupler }
</v>
      </c>
    </row>
    <row r="1481" spans="1:16" x14ac:dyDescent="0.25">
      <c r="A1481" t="str">
        <f>Table15[[#This Row],[Name]]</f>
        <v>rn_junoii_sgt_11</v>
      </c>
      <c r="B1481" t="str">
        <f>IF(VLOOKUP($A1481,Parts!$A:$AM,B$1,0)="X",S$2,"")</f>
        <v/>
      </c>
      <c r="C1481" t="str">
        <f>IF(VLOOKUP($A1481,Parts!$A:$AM,C$1,0)="X",T$2,"")</f>
        <v/>
      </c>
      <c r="D1481" t="str">
        <f>IF(VLOOKUP($A1481,Parts!$A:$AM,D$1,0)="X",U$2,"")</f>
        <v/>
      </c>
      <c r="E1481" t="str">
        <f>IF(VLOOKUP($A1481,Parts!$A:$AM,E$1,0)="X",V$2,"")</f>
        <v/>
      </c>
      <c r="F1481" t="str">
        <f>IF(VLOOKUP($A1481,Parts!$A:$AM,F$1,0)="X",W$2,"")</f>
        <v/>
      </c>
      <c r="G1481" t="str">
        <f>IF(VLOOKUP($A1481,Parts!$A:$AM,G$1,0)="X",X$2,"")</f>
        <v xml:space="preserve">    MODULE
    { name = ModuleTagEngineSolid }
</v>
      </c>
      <c r="H1481" t="str">
        <f>IF(VLOOKUP($A1481,Parts!$A:$AM,H$1,0)="X",Y$2,"")</f>
        <v/>
      </c>
      <c r="I1481" t="str">
        <f>IF(VLOOKUP($A1481,Parts!$A:$AM,I$1,0)="X",Z$2,"")</f>
        <v/>
      </c>
      <c r="J1481" t="str">
        <f>IF(VLOOKUP($A1481,Parts!$A:$AM,J$1,0)="X",AA$2,"")</f>
        <v/>
      </c>
      <c r="K1481" t="str">
        <f>IF(VLOOKUP($A1481,Parts!$A:$AM,K$1,0)="X",AB$2,"")</f>
        <v/>
      </c>
      <c r="L1481" t="str">
        <f>IF(VLOOKUP($A1481,Parts!$A:$AM,L$1,0)="X",AC$2,"")</f>
        <v/>
      </c>
      <c r="M1481" t="str">
        <f>IF(VLOOKUP($A1481,Parts!$A:$AM,M$1,0)="X",AD$2,"")</f>
        <v/>
      </c>
      <c r="N1481" t="str">
        <f>IF(VLOOKUP($A1481,Parts!$A:$AM,N$1,0)="X",AE$2,"")</f>
        <v/>
      </c>
      <c r="O1481" t="str">
        <f>IF(VLOOKUP($A1481,Parts!$A:$AM,O$1,0)="X",AF$2,"")</f>
        <v/>
      </c>
      <c r="P1481" t="str">
        <f t="shared" si="24"/>
        <v xml:space="preserve">    MODULE
    { name = ModuleTagEngineSolid }
</v>
      </c>
    </row>
    <row r="1482" spans="1:16" x14ac:dyDescent="0.25">
      <c r="A1482" t="str">
        <f>Table15[[#This Row],[Name]]</f>
        <v>rn_junoii_sgt_3_dec</v>
      </c>
      <c r="B1482" t="str">
        <f>IF(VLOOKUP($A1482,Parts!$A:$AM,B$1,0)="X",S$2,"")</f>
        <v/>
      </c>
      <c r="C1482" t="str">
        <f>IF(VLOOKUP($A1482,Parts!$A:$AM,C$1,0)="X",T$2,"")</f>
        <v/>
      </c>
      <c r="D1482" t="str">
        <f>IF(VLOOKUP($A1482,Parts!$A:$AM,D$1,0)="X",U$2,"")</f>
        <v/>
      </c>
      <c r="E1482" t="str">
        <f>IF(VLOOKUP($A1482,Parts!$A:$AM,E$1,0)="X",V$2,"")</f>
        <v/>
      </c>
      <c r="F1482" t="str">
        <f>IF(VLOOKUP($A1482,Parts!$A:$AM,F$1,0)="X",W$2,"")</f>
        <v/>
      </c>
      <c r="G1482" t="str">
        <f>IF(VLOOKUP($A1482,Parts!$A:$AM,G$1,0)="X",X$2,"")</f>
        <v/>
      </c>
      <c r="H1482" t="str">
        <f>IF(VLOOKUP($A1482,Parts!$A:$AM,H$1,0)="X",Y$2,"")</f>
        <v/>
      </c>
      <c r="I1482" t="str">
        <f>IF(VLOOKUP($A1482,Parts!$A:$AM,I$1,0)="X",Z$2,"")</f>
        <v/>
      </c>
      <c r="J1482" t="str">
        <f>IF(VLOOKUP($A1482,Parts!$A:$AM,J$1,0)="X",AA$2,"")</f>
        <v/>
      </c>
      <c r="K1482" t="str">
        <f>IF(VLOOKUP($A1482,Parts!$A:$AM,K$1,0)="X",AB$2,"")</f>
        <v/>
      </c>
      <c r="L1482" t="str">
        <f>IF(VLOOKUP($A1482,Parts!$A:$AM,L$1,0)="X",AC$2,"")</f>
        <v/>
      </c>
      <c r="M1482" t="str">
        <f>IF(VLOOKUP($A1482,Parts!$A:$AM,M$1,0)="X",AD$2,"")</f>
        <v/>
      </c>
      <c r="N1482" t="str">
        <f>IF(VLOOKUP($A1482,Parts!$A:$AM,N$1,0)="X",AE$2,"")</f>
        <v xml:space="preserve">    MODULE
    { name = ModuleTagDecoupler }
</v>
      </c>
      <c r="O1482" t="str">
        <f>IF(VLOOKUP($A1482,Parts!$A:$AM,O$1,0)="X",AF$2,"")</f>
        <v/>
      </c>
      <c r="P1482" t="str">
        <f t="shared" si="24"/>
        <v xml:space="preserve">    MODULE
    { name = ModuleTagDecoupler }
</v>
      </c>
    </row>
    <row r="1483" spans="1:16" x14ac:dyDescent="0.25">
      <c r="A1483" t="str">
        <f>Table15[[#This Row],[Name]]</f>
        <v>rn_junoii_sgt_3</v>
      </c>
      <c r="B1483" t="str">
        <f>IF(VLOOKUP($A1483,Parts!$A:$AM,B$1,0)="X",S$2,"")</f>
        <v/>
      </c>
      <c r="C1483" t="str">
        <f>IF(VLOOKUP($A1483,Parts!$A:$AM,C$1,0)="X",T$2,"")</f>
        <v/>
      </c>
      <c r="D1483" t="str">
        <f>IF(VLOOKUP($A1483,Parts!$A:$AM,D$1,0)="X",U$2,"")</f>
        <v/>
      </c>
      <c r="E1483" t="str">
        <f>IF(VLOOKUP($A1483,Parts!$A:$AM,E$1,0)="X",V$2,"")</f>
        <v/>
      </c>
      <c r="F1483" t="str">
        <f>IF(VLOOKUP($A1483,Parts!$A:$AM,F$1,0)="X",W$2,"")</f>
        <v/>
      </c>
      <c r="G1483" t="str">
        <f>IF(VLOOKUP($A1483,Parts!$A:$AM,G$1,0)="X",X$2,"")</f>
        <v xml:space="preserve">    MODULE
    { name = ModuleTagEngineSolid }
</v>
      </c>
      <c r="H1483" t="str">
        <f>IF(VLOOKUP($A1483,Parts!$A:$AM,H$1,0)="X",Y$2,"")</f>
        <v/>
      </c>
      <c r="I1483" t="str">
        <f>IF(VLOOKUP($A1483,Parts!$A:$AM,I$1,0)="X",Z$2,"")</f>
        <v/>
      </c>
      <c r="J1483" t="str">
        <f>IF(VLOOKUP($A1483,Parts!$A:$AM,J$1,0)="X",AA$2,"")</f>
        <v/>
      </c>
      <c r="K1483" t="str">
        <f>IF(VLOOKUP($A1483,Parts!$A:$AM,K$1,0)="X",AB$2,"")</f>
        <v/>
      </c>
      <c r="L1483" t="str">
        <f>IF(VLOOKUP($A1483,Parts!$A:$AM,L$1,0)="X",AC$2,"")</f>
        <v/>
      </c>
      <c r="M1483" t="str">
        <f>IF(VLOOKUP($A1483,Parts!$A:$AM,M$1,0)="X",AD$2,"")</f>
        <v/>
      </c>
      <c r="N1483" t="str">
        <f>IF(VLOOKUP($A1483,Parts!$A:$AM,N$1,0)="X",AE$2,"")</f>
        <v/>
      </c>
      <c r="O1483" t="str">
        <f>IF(VLOOKUP($A1483,Parts!$A:$AM,O$1,0)="X",AF$2,"")</f>
        <v/>
      </c>
      <c r="P1483" t="str">
        <f t="shared" si="24"/>
        <v xml:space="preserve">    MODULE
    { name = ModuleTagEngineSolid }
</v>
      </c>
    </row>
    <row r="1484" spans="1:16" x14ac:dyDescent="0.25">
      <c r="A1484" t="str">
        <f>Table15[[#This Row],[Name]]</f>
        <v>rn_junoii_sgt</v>
      </c>
      <c r="B1484" t="str">
        <f>IF(VLOOKUP($A1484,Parts!$A:$AM,B$1,0)="X",S$2,"")</f>
        <v/>
      </c>
      <c r="C1484" t="str">
        <f>IF(VLOOKUP($A1484,Parts!$A:$AM,C$1,0)="X",T$2,"")</f>
        <v/>
      </c>
      <c r="D1484" t="str">
        <f>IF(VLOOKUP($A1484,Parts!$A:$AM,D$1,0)="X",U$2,"")</f>
        <v/>
      </c>
      <c r="E1484" t="str">
        <f>IF(VLOOKUP($A1484,Parts!$A:$AM,E$1,0)="X",V$2,"")</f>
        <v/>
      </c>
      <c r="F1484" t="str">
        <f>IF(VLOOKUP($A1484,Parts!$A:$AM,F$1,0)="X",W$2,"")</f>
        <v/>
      </c>
      <c r="G1484" t="str">
        <f>IF(VLOOKUP($A1484,Parts!$A:$AM,G$1,0)="X",X$2,"")</f>
        <v xml:space="preserve">    MODULE
    { name = ModuleTagEngineSolid }
</v>
      </c>
      <c r="H1484" t="str">
        <f>IF(VLOOKUP($A1484,Parts!$A:$AM,H$1,0)="X",Y$2,"")</f>
        <v/>
      </c>
      <c r="I1484" t="str">
        <f>IF(VLOOKUP($A1484,Parts!$A:$AM,I$1,0)="X",Z$2,"")</f>
        <v/>
      </c>
      <c r="J1484" t="str">
        <f>IF(VLOOKUP($A1484,Parts!$A:$AM,J$1,0)="X",AA$2,"")</f>
        <v/>
      </c>
      <c r="K1484" t="str">
        <f>IF(VLOOKUP($A1484,Parts!$A:$AM,K$1,0)="X",AB$2,"")</f>
        <v/>
      </c>
      <c r="L1484" t="str">
        <f>IF(VLOOKUP($A1484,Parts!$A:$AM,L$1,0)="X",AC$2,"")</f>
        <v/>
      </c>
      <c r="M1484" t="str">
        <f>IF(VLOOKUP($A1484,Parts!$A:$AM,M$1,0)="X",AD$2,"")</f>
        <v/>
      </c>
      <c r="N1484" t="str">
        <f>IF(VLOOKUP($A1484,Parts!$A:$AM,N$1,0)="X",AE$2,"")</f>
        <v/>
      </c>
      <c r="O1484" t="str">
        <f>IF(VLOOKUP($A1484,Parts!$A:$AM,O$1,0)="X",AF$2,"")</f>
        <v/>
      </c>
      <c r="P1484" t="str">
        <f t="shared" si="24"/>
        <v xml:space="preserve">    MODULE
    { name = ModuleTagEngineSolid }
</v>
      </c>
    </row>
    <row r="1485" spans="1:16" x14ac:dyDescent="0.25">
      <c r="A1485" t="str">
        <f>Table15[[#This Row],[Name]]</f>
        <v>rn_junoii_fs</v>
      </c>
      <c r="B1485" t="str">
        <f>IF(VLOOKUP($A1485,Parts!$A:$AM,B$1,0)="X",S$2,"")</f>
        <v/>
      </c>
      <c r="C1485" t="str">
        <f>IF(VLOOKUP($A1485,Parts!$A:$AM,C$1,0)="X",T$2,"")</f>
        <v/>
      </c>
      <c r="D1485" t="str">
        <f>IF(VLOOKUP($A1485,Parts!$A:$AM,D$1,0)="X",U$2,"")</f>
        <v/>
      </c>
      <c r="E1485" t="str">
        <f>IF(VLOOKUP($A1485,Parts!$A:$AM,E$1,0)="X",V$2,"")</f>
        <v/>
      </c>
      <c r="F1485" t="str">
        <f>IF(VLOOKUP($A1485,Parts!$A:$AM,F$1,0)="X",W$2,"")</f>
        <v/>
      </c>
      <c r="G1485" t="str">
        <f>IF(VLOOKUP($A1485,Parts!$A:$AM,G$1,0)="X",X$2,"")</f>
        <v/>
      </c>
      <c r="H1485" t="str">
        <f>IF(VLOOKUP($A1485,Parts!$A:$AM,H$1,0)="X",Y$2,"")</f>
        <v/>
      </c>
      <c r="I1485" t="str">
        <f>IF(VLOOKUP($A1485,Parts!$A:$AM,I$1,0)="X",Z$2,"")</f>
        <v/>
      </c>
      <c r="J1485" t="str">
        <f>IF(VLOOKUP($A1485,Parts!$A:$AM,J$1,0)="X",AA$2,"")</f>
        <v/>
      </c>
      <c r="K1485" t="str">
        <f>IF(VLOOKUP($A1485,Parts!$A:$AM,K$1,0)="X",AB$2,"")</f>
        <v/>
      </c>
      <c r="L1485" t="str">
        <f>IF(VLOOKUP($A1485,Parts!$A:$AM,L$1,0)="X",AC$2,"")</f>
        <v/>
      </c>
      <c r="M1485" t="str">
        <f>IF(VLOOKUP($A1485,Parts!$A:$AM,M$1,0)="X",AD$2,"")</f>
        <v/>
      </c>
      <c r="N1485" t="str">
        <f>IF(VLOOKUP($A1485,Parts!$A:$AM,N$1,0)="X",AE$2,"")</f>
        <v/>
      </c>
      <c r="O1485" t="str">
        <f>IF(VLOOKUP($A1485,Parts!$A:$AM,O$1,0)="X",AF$2,"")</f>
        <v/>
      </c>
      <c r="P1485" t="str">
        <f t="shared" si="24"/>
        <v/>
      </c>
    </row>
    <row r="1486" spans="1:16" x14ac:dyDescent="0.25">
      <c r="A1486" t="str">
        <f>Table15[[#This Row],[Name]]</f>
        <v>rn_junoii_nc</v>
      </c>
      <c r="B1486" t="str">
        <f>IF(VLOOKUP($A1486,Parts!$A:$AM,B$1,0)="X",S$2,"")</f>
        <v/>
      </c>
      <c r="C1486" t="str">
        <f>IF(VLOOKUP($A1486,Parts!$A:$AM,C$1,0)="X",T$2,"")</f>
        <v/>
      </c>
      <c r="D1486" t="str">
        <f>IF(VLOOKUP($A1486,Parts!$A:$AM,D$1,0)="X",U$2,"")</f>
        <v/>
      </c>
      <c r="E1486" t="str">
        <f>IF(VLOOKUP($A1486,Parts!$A:$AM,E$1,0)="X",V$2,"")</f>
        <v/>
      </c>
      <c r="F1486" t="str">
        <f>IF(VLOOKUP($A1486,Parts!$A:$AM,F$1,0)="X",W$2,"")</f>
        <v/>
      </c>
      <c r="G1486" t="str">
        <f>IF(VLOOKUP($A1486,Parts!$A:$AM,G$1,0)="X",X$2,"")</f>
        <v/>
      </c>
      <c r="H1486" t="str">
        <f>IF(VLOOKUP($A1486,Parts!$A:$AM,H$1,0)="X",Y$2,"")</f>
        <v/>
      </c>
      <c r="I1486" t="str">
        <f>IF(VLOOKUP($A1486,Parts!$A:$AM,I$1,0)="X",Z$2,"")</f>
        <v/>
      </c>
      <c r="J1486" t="str">
        <f>IF(VLOOKUP($A1486,Parts!$A:$AM,J$1,0)="X",AA$2,"")</f>
        <v/>
      </c>
      <c r="K1486" t="str">
        <f>IF(VLOOKUP($A1486,Parts!$A:$AM,K$1,0)="X",AB$2,"")</f>
        <v/>
      </c>
      <c r="L1486" t="str">
        <f>IF(VLOOKUP($A1486,Parts!$A:$AM,L$1,0)="X",AC$2,"")</f>
        <v/>
      </c>
      <c r="M1486" t="str">
        <f>IF(VLOOKUP($A1486,Parts!$A:$AM,M$1,0)="X",AD$2,"")</f>
        <v/>
      </c>
      <c r="N1486" t="str">
        <f>IF(VLOOKUP($A1486,Parts!$A:$AM,N$1,0)="X",AE$2,"")</f>
        <v/>
      </c>
      <c r="O1486" t="str">
        <f>IF(VLOOKUP($A1486,Parts!$A:$AM,O$1,0)="X",AF$2,"")</f>
        <v/>
      </c>
      <c r="P1486" t="str">
        <f t="shared" si="24"/>
        <v/>
      </c>
    </row>
    <row r="1487" spans="1:16" x14ac:dyDescent="0.25">
      <c r="A1487" t="str">
        <f>Table15[[#This Row],[Name]]</f>
        <v>rn_junoii_ss</v>
      </c>
      <c r="B1487" t="str">
        <f>IF(VLOOKUP($A1487,Parts!$A:$AM,B$1,0)="X",S$2,"")</f>
        <v/>
      </c>
      <c r="C1487" t="str">
        <f>IF(VLOOKUP($A1487,Parts!$A:$AM,C$1,0)="X",T$2,"")</f>
        <v/>
      </c>
      <c r="D1487" t="str">
        <f>IF(VLOOKUP($A1487,Parts!$A:$AM,D$1,0)="X",U$2,"")</f>
        <v/>
      </c>
      <c r="E1487" t="str">
        <f>IF(VLOOKUP($A1487,Parts!$A:$AM,E$1,0)="X",V$2,"")</f>
        <v/>
      </c>
      <c r="F1487" t="str">
        <f>IF(VLOOKUP($A1487,Parts!$A:$AM,F$1,0)="X",W$2,"")</f>
        <v/>
      </c>
      <c r="G1487" t="str">
        <f>IF(VLOOKUP($A1487,Parts!$A:$AM,G$1,0)="X",X$2,"")</f>
        <v/>
      </c>
      <c r="H1487" t="str">
        <f>IF(VLOOKUP($A1487,Parts!$A:$AM,H$1,0)="X",Y$2,"")</f>
        <v/>
      </c>
      <c r="I1487" t="str">
        <f>IF(VLOOKUP($A1487,Parts!$A:$AM,I$1,0)="X",Z$2,"")</f>
        <v/>
      </c>
      <c r="J1487" t="str">
        <f>IF(VLOOKUP($A1487,Parts!$A:$AM,J$1,0)="X",AA$2,"")</f>
        <v/>
      </c>
      <c r="K1487" t="str">
        <f>IF(VLOOKUP($A1487,Parts!$A:$AM,K$1,0)="X",AB$2,"")</f>
        <v/>
      </c>
      <c r="L1487" t="str">
        <f>IF(VLOOKUP($A1487,Parts!$A:$AM,L$1,0)="X",AC$2,"")</f>
        <v/>
      </c>
      <c r="M1487" t="str">
        <f>IF(VLOOKUP($A1487,Parts!$A:$AM,M$1,0)="X",AD$2,"")</f>
        <v/>
      </c>
      <c r="N1487" t="str">
        <f>IF(VLOOKUP($A1487,Parts!$A:$AM,N$1,0)="X",AE$2,"")</f>
        <v/>
      </c>
      <c r="O1487" t="str">
        <f>IF(VLOOKUP($A1487,Parts!$A:$AM,O$1,0)="X",AF$2,"")</f>
        <v/>
      </c>
      <c r="P1487" t="str">
        <f t="shared" si="24"/>
        <v/>
      </c>
    </row>
    <row r="1488" spans="1:16" x14ac:dyDescent="0.25">
      <c r="A1488" t="str">
        <f>Table15[[#This Row],[Name]]</f>
        <v>K2Pod</v>
      </c>
      <c r="B1488" t="str">
        <f>IF(VLOOKUP($A1488,Parts!$A:$AM,B$1,0)="X",S$2,"")</f>
        <v xml:space="preserve">    MODULE
    { name = ModuleTagAvionics }
</v>
      </c>
      <c r="C1488" t="str">
        <f>IF(VLOOKUP($A1488,Parts!$A:$AM,C$1,0)="X",T$2,"")</f>
        <v/>
      </c>
      <c r="D1488" t="str">
        <f>IF(VLOOKUP($A1488,Parts!$A:$AM,D$1,0)="X",U$2,"")</f>
        <v/>
      </c>
      <c r="E1488" t="str">
        <f>IF(VLOOKUP($A1488,Parts!$A:$AM,E$1,0)="X",V$2,"")</f>
        <v/>
      </c>
      <c r="F1488" t="str">
        <f>IF(VLOOKUP($A1488,Parts!$A:$AM,F$1,0)="X",W$2,"")</f>
        <v/>
      </c>
      <c r="G1488" t="str">
        <f>IF(VLOOKUP($A1488,Parts!$A:$AM,G$1,0)="X",X$2,"")</f>
        <v/>
      </c>
      <c r="H1488" t="str">
        <f>IF(VLOOKUP($A1488,Parts!$A:$AM,H$1,0)="X",Y$2,"")</f>
        <v xml:space="preserve">    MODULE
    { name = ModuleTagHabitable }
</v>
      </c>
      <c r="I1488" t="str">
        <f>IF(VLOOKUP($A1488,Parts!$A:$AM,I$1,0)="X",Z$2,"")</f>
        <v xml:space="preserve">    MODULE
    { name = ModuleTagHumanRated }
</v>
      </c>
      <c r="J1488" t="str">
        <f>IF(VLOOKUP($A1488,Parts!$A:$AM,J$1,0)="X",AA$2,"")</f>
        <v/>
      </c>
      <c r="K1488" t="str">
        <f>IF(VLOOKUP($A1488,Parts!$A:$AM,K$1,0)="X",AB$2,"")</f>
        <v/>
      </c>
      <c r="L1488" t="str">
        <f>IF(VLOOKUP($A1488,Parts!$A:$AM,L$1,0)="X",AC$2,"")</f>
        <v xml:space="preserve">    MODULE
    { name = ModuleTagReentry }
</v>
      </c>
      <c r="M1488" t="str">
        <f>IF(VLOOKUP($A1488,Parts!$A:$AM,M$1,0)="X",AD$2,"")</f>
        <v/>
      </c>
      <c r="N1488" t="str">
        <f>IF(VLOOKUP($A1488,Parts!$A:$AM,N$1,0)="X",AE$2,"")</f>
        <v/>
      </c>
      <c r="O1488" t="str">
        <f>IF(VLOOKUP($A1488,Parts!$A:$AM,O$1,0)="X",AF$2,"")</f>
        <v/>
      </c>
      <c r="P1488" t="str">
        <f t="shared" si="24"/>
        <v xml:space="preserve">    MODULE
    { name = ModuleTagAvionics }
    MODULE
    { name = ModuleTagHabitable }
    MODULE
    { name = ModuleTagHumanRated }
    MODULE
    { name = ModuleTagReentry }
</v>
      </c>
    </row>
    <row r="1489" spans="1:16" x14ac:dyDescent="0.25">
      <c r="A1489" t="str">
        <f>Table15[[#This Row],[Name]]</f>
        <v>KA_Drill_Radial_04</v>
      </c>
      <c r="B1489" t="str">
        <f>IF(VLOOKUP($A1489,Parts!$A:$AM,B$1,0)="X",S$2,"")</f>
        <v/>
      </c>
      <c r="C1489" t="str">
        <f>IF(VLOOKUP($A1489,Parts!$A:$AM,C$1,0)="X",T$2,"")</f>
        <v/>
      </c>
      <c r="D1489" t="str">
        <f>IF(VLOOKUP($A1489,Parts!$A:$AM,D$1,0)="X",U$2,"")</f>
        <v/>
      </c>
      <c r="E1489" t="str">
        <f>IF(VLOOKUP($A1489,Parts!$A:$AM,E$1,0)="X",V$2,"")</f>
        <v/>
      </c>
      <c r="F1489" t="str">
        <f>IF(VLOOKUP($A1489,Parts!$A:$AM,F$1,0)="X",W$2,"")</f>
        <v/>
      </c>
      <c r="G1489" t="str">
        <f>IF(VLOOKUP($A1489,Parts!$A:$AM,G$1,0)="X",X$2,"")</f>
        <v/>
      </c>
      <c r="H1489" t="str">
        <f>IF(VLOOKUP($A1489,Parts!$A:$AM,H$1,0)="X",Y$2,"")</f>
        <v/>
      </c>
      <c r="I1489" t="str">
        <f>IF(VLOOKUP($A1489,Parts!$A:$AM,I$1,0)="X",Z$2,"")</f>
        <v/>
      </c>
      <c r="J1489" t="str">
        <f>IF(VLOOKUP($A1489,Parts!$A:$AM,J$1,0)="X",AA$2,"")</f>
        <v/>
      </c>
      <c r="K1489" t="str">
        <f>IF(VLOOKUP($A1489,Parts!$A:$AM,K$1,0)="X",AB$2,"")</f>
        <v/>
      </c>
      <c r="L1489" t="str">
        <f>IF(VLOOKUP($A1489,Parts!$A:$AM,L$1,0)="X",AC$2,"")</f>
        <v/>
      </c>
      <c r="M1489" t="str">
        <f>IF(VLOOKUP($A1489,Parts!$A:$AM,M$1,0)="X",AD$2,"")</f>
        <v/>
      </c>
      <c r="N1489" t="str">
        <f>IF(VLOOKUP($A1489,Parts!$A:$AM,N$1,0)="X",AE$2,"")</f>
        <v/>
      </c>
      <c r="O1489" t="str">
        <f>IF(VLOOKUP($A1489,Parts!$A:$AM,O$1,0)="X",AF$2,"")</f>
        <v/>
      </c>
      <c r="P1489" t="str">
        <f t="shared" si="24"/>
        <v/>
      </c>
    </row>
    <row r="1490" spans="1:16" x14ac:dyDescent="0.25">
      <c r="A1490" t="str">
        <f>Table15[[#This Row],[Name]]</f>
        <v>KAS_Hook_Anchor</v>
      </c>
      <c r="B1490" t="str">
        <f>IF(VLOOKUP($A1490,Parts!$A:$AM,B$1,0)="X",S$2,"")</f>
        <v/>
      </c>
      <c r="C1490" t="str">
        <f>IF(VLOOKUP($A1490,Parts!$A:$AM,C$1,0)="X",T$2,"")</f>
        <v/>
      </c>
      <c r="D1490" t="str">
        <f>IF(VLOOKUP($A1490,Parts!$A:$AM,D$1,0)="X",U$2,"")</f>
        <v/>
      </c>
      <c r="E1490" t="str">
        <f>IF(VLOOKUP($A1490,Parts!$A:$AM,E$1,0)="X",V$2,"")</f>
        <v/>
      </c>
      <c r="F1490" t="str">
        <f>IF(VLOOKUP($A1490,Parts!$A:$AM,F$1,0)="X",W$2,"")</f>
        <v/>
      </c>
      <c r="G1490" t="str">
        <f>IF(VLOOKUP($A1490,Parts!$A:$AM,G$1,0)="X",X$2,"")</f>
        <v/>
      </c>
      <c r="H1490" t="str">
        <f>IF(VLOOKUP($A1490,Parts!$A:$AM,H$1,0)="X",Y$2,"")</f>
        <v/>
      </c>
      <c r="I1490" t="str">
        <f>IF(VLOOKUP($A1490,Parts!$A:$AM,I$1,0)="X",Z$2,"")</f>
        <v/>
      </c>
      <c r="J1490" t="str">
        <f>IF(VLOOKUP($A1490,Parts!$A:$AM,J$1,0)="X",AA$2,"")</f>
        <v/>
      </c>
      <c r="K1490" t="str">
        <f>IF(VLOOKUP($A1490,Parts!$A:$AM,K$1,0)="X",AB$2,"")</f>
        <v/>
      </c>
      <c r="L1490" t="str">
        <f>IF(VLOOKUP($A1490,Parts!$A:$AM,L$1,0)="X",AC$2,"")</f>
        <v/>
      </c>
      <c r="M1490" t="str">
        <f>IF(VLOOKUP($A1490,Parts!$A:$AM,M$1,0)="X",AD$2,"")</f>
        <v/>
      </c>
      <c r="N1490" t="str">
        <f>IF(VLOOKUP($A1490,Parts!$A:$AM,N$1,0)="X",AE$2,"")</f>
        <v/>
      </c>
      <c r="O1490" t="str">
        <f>IF(VLOOKUP($A1490,Parts!$A:$AM,O$1,0)="X",AF$2,"")</f>
        <v/>
      </c>
      <c r="P1490" t="str">
        <f t="shared" si="24"/>
        <v/>
      </c>
    </row>
    <row r="1491" spans="1:16" x14ac:dyDescent="0.25">
      <c r="A1491" t="str">
        <f>Table15[[#This Row],[Name]]</f>
        <v>KAS_CPort1</v>
      </c>
      <c r="B1491" t="str">
        <f>IF(VLOOKUP($A1491,Parts!$A:$AM,B$1,0)="X",S$2,"")</f>
        <v/>
      </c>
      <c r="C1491" t="str">
        <f>IF(VLOOKUP($A1491,Parts!$A:$AM,C$1,0)="X",T$2,"")</f>
        <v/>
      </c>
      <c r="D1491" t="str">
        <f>IF(VLOOKUP($A1491,Parts!$A:$AM,D$1,0)="X",U$2,"")</f>
        <v/>
      </c>
      <c r="E1491" t="str">
        <f>IF(VLOOKUP($A1491,Parts!$A:$AM,E$1,0)="X",V$2,"")</f>
        <v/>
      </c>
      <c r="F1491" t="str">
        <f>IF(VLOOKUP($A1491,Parts!$A:$AM,F$1,0)="X",W$2,"")</f>
        <v/>
      </c>
      <c r="G1491" t="str">
        <f>IF(VLOOKUP($A1491,Parts!$A:$AM,G$1,0)="X",X$2,"")</f>
        <v/>
      </c>
      <c r="H1491" t="str">
        <f>IF(VLOOKUP($A1491,Parts!$A:$AM,H$1,0)="X",Y$2,"")</f>
        <v/>
      </c>
      <c r="I1491" t="str">
        <f>IF(VLOOKUP($A1491,Parts!$A:$AM,I$1,0)="X",Z$2,"")</f>
        <v/>
      </c>
      <c r="J1491" t="str">
        <f>IF(VLOOKUP($A1491,Parts!$A:$AM,J$1,0)="X",AA$2,"")</f>
        <v/>
      </c>
      <c r="K1491" t="str">
        <f>IF(VLOOKUP($A1491,Parts!$A:$AM,K$1,0)="X",AB$2,"")</f>
        <v/>
      </c>
      <c r="L1491" t="str">
        <f>IF(VLOOKUP($A1491,Parts!$A:$AM,L$1,0)="X",AC$2,"")</f>
        <v/>
      </c>
      <c r="M1491" t="str">
        <f>IF(VLOOKUP($A1491,Parts!$A:$AM,M$1,0)="X",AD$2,"")</f>
        <v/>
      </c>
      <c r="N1491" t="str">
        <f>IF(VLOOKUP($A1491,Parts!$A:$AM,N$1,0)="X",AE$2,"")</f>
        <v/>
      </c>
      <c r="O1491" t="str">
        <f>IF(VLOOKUP($A1491,Parts!$A:$AM,O$1,0)="X",AF$2,"")</f>
        <v/>
      </c>
      <c r="P1491" t="str">
        <f t="shared" si="24"/>
        <v/>
      </c>
    </row>
    <row r="1492" spans="1:16" x14ac:dyDescent="0.25">
      <c r="A1492" t="str">
        <f>Table15[[#This Row],[Name]]</f>
        <v>KAS_Hook_Magnet</v>
      </c>
      <c r="B1492" t="str">
        <f>IF(VLOOKUP($A1492,Parts!$A:$AM,B$1,0)="X",S$2,"")</f>
        <v/>
      </c>
      <c r="C1492" t="str">
        <f>IF(VLOOKUP($A1492,Parts!$A:$AM,C$1,0)="X",T$2,"")</f>
        <v/>
      </c>
      <c r="D1492" t="str">
        <f>IF(VLOOKUP($A1492,Parts!$A:$AM,D$1,0)="X",U$2,"")</f>
        <v/>
      </c>
      <c r="E1492" t="str">
        <f>IF(VLOOKUP($A1492,Parts!$A:$AM,E$1,0)="X",V$2,"")</f>
        <v/>
      </c>
      <c r="F1492" t="str">
        <f>IF(VLOOKUP($A1492,Parts!$A:$AM,F$1,0)="X",W$2,"")</f>
        <v/>
      </c>
      <c r="G1492" t="str">
        <f>IF(VLOOKUP($A1492,Parts!$A:$AM,G$1,0)="X",X$2,"")</f>
        <v/>
      </c>
      <c r="H1492" t="str">
        <f>IF(VLOOKUP($A1492,Parts!$A:$AM,H$1,0)="X",Y$2,"")</f>
        <v/>
      </c>
      <c r="I1492" t="str">
        <f>IF(VLOOKUP($A1492,Parts!$A:$AM,I$1,0)="X",Z$2,"")</f>
        <v/>
      </c>
      <c r="J1492" t="str">
        <f>IF(VLOOKUP($A1492,Parts!$A:$AM,J$1,0)="X",AA$2,"")</f>
        <v/>
      </c>
      <c r="K1492" t="str">
        <f>IF(VLOOKUP($A1492,Parts!$A:$AM,K$1,0)="X",AB$2,"")</f>
        <v/>
      </c>
      <c r="L1492" t="str">
        <f>IF(VLOOKUP($A1492,Parts!$A:$AM,L$1,0)="X",AC$2,"")</f>
        <v/>
      </c>
      <c r="M1492" t="str">
        <f>IF(VLOOKUP($A1492,Parts!$A:$AM,M$1,0)="X",AD$2,"")</f>
        <v/>
      </c>
      <c r="N1492" t="str">
        <f>IF(VLOOKUP($A1492,Parts!$A:$AM,N$1,0)="X",AE$2,"")</f>
        <v/>
      </c>
      <c r="O1492" t="str">
        <f>IF(VLOOKUP($A1492,Parts!$A:$AM,O$1,0)="X",AF$2,"")</f>
        <v/>
      </c>
      <c r="P1492" t="str">
        <f t="shared" si="24"/>
        <v/>
      </c>
    </row>
    <row r="1493" spans="1:16" x14ac:dyDescent="0.25">
      <c r="A1493" t="str">
        <f>Table15[[#This Row],[Name]]</f>
        <v>KAS_Hook_GrapplingHook</v>
      </c>
      <c r="B1493" t="str">
        <f>IF(VLOOKUP($A1493,Parts!$A:$AM,B$1,0)="X",S$2,"")</f>
        <v/>
      </c>
      <c r="C1493" t="str">
        <f>IF(VLOOKUP($A1493,Parts!$A:$AM,C$1,0)="X",T$2,"")</f>
        <v/>
      </c>
      <c r="D1493" t="str">
        <f>IF(VLOOKUP($A1493,Parts!$A:$AM,D$1,0)="X",U$2,"")</f>
        <v/>
      </c>
      <c r="E1493" t="str">
        <f>IF(VLOOKUP($A1493,Parts!$A:$AM,E$1,0)="X",V$2,"")</f>
        <v/>
      </c>
      <c r="F1493" t="str">
        <f>IF(VLOOKUP($A1493,Parts!$A:$AM,F$1,0)="X",W$2,"")</f>
        <v/>
      </c>
      <c r="G1493" t="str">
        <f>IF(VLOOKUP($A1493,Parts!$A:$AM,G$1,0)="X",X$2,"")</f>
        <v/>
      </c>
      <c r="H1493" t="str">
        <f>IF(VLOOKUP($A1493,Parts!$A:$AM,H$1,0)="X",Y$2,"")</f>
        <v/>
      </c>
      <c r="I1493" t="str">
        <f>IF(VLOOKUP($A1493,Parts!$A:$AM,I$1,0)="X",Z$2,"")</f>
        <v/>
      </c>
      <c r="J1493" t="str">
        <f>IF(VLOOKUP($A1493,Parts!$A:$AM,J$1,0)="X",AA$2,"")</f>
        <v/>
      </c>
      <c r="K1493" t="str">
        <f>IF(VLOOKUP($A1493,Parts!$A:$AM,K$1,0)="X",AB$2,"")</f>
        <v/>
      </c>
      <c r="L1493" t="str">
        <f>IF(VLOOKUP($A1493,Parts!$A:$AM,L$1,0)="X",AC$2,"")</f>
        <v/>
      </c>
      <c r="M1493" t="str">
        <f>IF(VLOOKUP($A1493,Parts!$A:$AM,M$1,0)="X",AD$2,"")</f>
        <v/>
      </c>
      <c r="N1493" t="str">
        <f>IF(VLOOKUP($A1493,Parts!$A:$AM,N$1,0)="X",AE$2,"")</f>
        <v/>
      </c>
      <c r="O1493" t="str">
        <f>IF(VLOOKUP($A1493,Parts!$A:$AM,O$1,0)="X",AF$2,"")</f>
        <v/>
      </c>
      <c r="P1493" t="str">
        <f t="shared" si="24"/>
        <v/>
      </c>
    </row>
    <row r="1494" spans="1:16" x14ac:dyDescent="0.25">
      <c r="A1494" t="str">
        <f>Table15[[#This Row],[Name]]</f>
        <v>KAS_Hook_Harpoon</v>
      </c>
      <c r="B1494" t="str">
        <f>IF(VLOOKUP($A1494,Parts!$A:$AM,B$1,0)="X",S$2,"")</f>
        <v/>
      </c>
      <c r="C1494" t="str">
        <f>IF(VLOOKUP($A1494,Parts!$A:$AM,C$1,0)="X",T$2,"")</f>
        <v/>
      </c>
      <c r="D1494" t="str">
        <f>IF(VLOOKUP($A1494,Parts!$A:$AM,D$1,0)="X",U$2,"")</f>
        <v/>
      </c>
      <c r="E1494" t="str">
        <f>IF(VLOOKUP($A1494,Parts!$A:$AM,E$1,0)="X",V$2,"")</f>
        <v/>
      </c>
      <c r="F1494" t="str">
        <f>IF(VLOOKUP($A1494,Parts!$A:$AM,F$1,0)="X",W$2,"")</f>
        <v/>
      </c>
      <c r="G1494" t="str">
        <f>IF(VLOOKUP($A1494,Parts!$A:$AM,G$1,0)="X",X$2,"")</f>
        <v/>
      </c>
      <c r="H1494" t="str">
        <f>IF(VLOOKUP($A1494,Parts!$A:$AM,H$1,0)="X",Y$2,"")</f>
        <v/>
      </c>
      <c r="I1494" t="str">
        <f>IF(VLOOKUP($A1494,Parts!$A:$AM,I$1,0)="X",Z$2,"")</f>
        <v/>
      </c>
      <c r="J1494" t="str">
        <f>IF(VLOOKUP($A1494,Parts!$A:$AM,J$1,0)="X",AA$2,"")</f>
        <v/>
      </c>
      <c r="K1494" t="str">
        <f>IF(VLOOKUP($A1494,Parts!$A:$AM,K$1,0)="X",AB$2,"")</f>
        <v/>
      </c>
      <c r="L1494" t="str">
        <f>IF(VLOOKUP($A1494,Parts!$A:$AM,L$1,0)="X",AC$2,"")</f>
        <v/>
      </c>
      <c r="M1494" t="str">
        <f>IF(VLOOKUP($A1494,Parts!$A:$AM,M$1,0)="X",AD$2,"")</f>
        <v/>
      </c>
      <c r="N1494" t="str">
        <f>IF(VLOOKUP($A1494,Parts!$A:$AM,N$1,0)="X",AE$2,"")</f>
        <v/>
      </c>
      <c r="O1494" t="str">
        <f>IF(VLOOKUP($A1494,Parts!$A:$AM,O$1,0)="X",AF$2,"")</f>
        <v/>
      </c>
      <c r="P1494" t="str">
        <f t="shared" si="24"/>
        <v/>
      </c>
    </row>
    <row r="1495" spans="1:16" x14ac:dyDescent="0.25">
      <c r="A1495" t="str">
        <f>Table15[[#This Row],[Name]]</f>
        <v>KAS_Pylon1</v>
      </c>
      <c r="B1495" t="str">
        <f>IF(VLOOKUP($A1495,Parts!$A:$AM,B$1,0)="X",S$2,"")</f>
        <v/>
      </c>
      <c r="C1495" t="str">
        <f>IF(VLOOKUP($A1495,Parts!$A:$AM,C$1,0)="X",T$2,"")</f>
        <v/>
      </c>
      <c r="D1495" t="str">
        <f>IF(VLOOKUP($A1495,Parts!$A:$AM,D$1,0)="X",U$2,"")</f>
        <v/>
      </c>
      <c r="E1495" t="str">
        <f>IF(VLOOKUP($A1495,Parts!$A:$AM,E$1,0)="X",V$2,"")</f>
        <v/>
      </c>
      <c r="F1495" t="str">
        <f>IF(VLOOKUP($A1495,Parts!$A:$AM,F$1,0)="X",W$2,"")</f>
        <v/>
      </c>
      <c r="G1495" t="str">
        <f>IF(VLOOKUP($A1495,Parts!$A:$AM,G$1,0)="X",X$2,"")</f>
        <v/>
      </c>
      <c r="H1495" t="str">
        <f>IF(VLOOKUP($A1495,Parts!$A:$AM,H$1,0)="X",Y$2,"")</f>
        <v/>
      </c>
      <c r="I1495" t="str">
        <f>IF(VLOOKUP($A1495,Parts!$A:$AM,I$1,0)="X",Z$2,"")</f>
        <v/>
      </c>
      <c r="J1495" t="str">
        <f>IF(VLOOKUP($A1495,Parts!$A:$AM,J$1,0)="X",AA$2,"")</f>
        <v/>
      </c>
      <c r="K1495" t="str">
        <f>IF(VLOOKUP($A1495,Parts!$A:$AM,K$1,0)="X",AB$2,"")</f>
        <v/>
      </c>
      <c r="L1495" t="str">
        <f>IF(VLOOKUP($A1495,Parts!$A:$AM,L$1,0)="X",AC$2,"")</f>
        <v/>
      </c>
      <c r="M1495" t="str">
        <f>IF(VLOOKUP($A1495,Parts!$A:$AM,M$1,0)="X",AD$2,"")</f>
        <v/>
      </c>
      <c r="N1495" t="str">
        <f>IF(VLOOKUP($A1495,Parts!$A:$AM,N$1,0)="X",AE$2,"")</f>
        <v/>
      </c>
      <c r="O1495" t="str">
        <f>IF(VLOOKUP($A1495,Parts!$A:$AM,O$1,0)="X",AF$2,"")</f>
        <v/>
      </c>
      <c r="P1495" t="str">
        <f t="shared" si="24"/>
        <v/>
      </c>
    </row>
    <row r="1496" spans="1:16" x14ac:dyDescent="0.25">
      <c r="A1496" t="str">
        <f>Table15[[#This Row],[Name]]</f>
        <v>KAS_Strut1</v>
      </c>
      <c r="B1496" t="str">
        <f>IF(VLOOKUP($A1496,Parts!$A:$AM,B$1,0)="X",S$2,"")</f>
        <v/>
      </c>
      <c r="C1496" t="str">
        <f>IF(VLOOKUP($A1496,Parts!$A:$AM,C$1,0)="X",T$2,"")</f>
        <v/>
      </c>
      <c r="D1496" t="str">
        <f>IF(VLOOKUP($A1496,Parts!$A:$AM,D$1,0)="X",U$2,"")</f>
        <v/>
      </c>
      <c r="E1496" t="str">
        <f>IF(VLOOKUP($A1496,Parts!$A:$AM,E$1,0)="X",V$2,"")</f>
        <v/>
      </c>
      <c r="F1496" t="str">
        <f>IF(VLOOKUP($A1496,Parts!$A:$AM,F$1,0)="X",W$2,"")</f>
        <v/>
      </c>
      <c r="G1496" t="str">
        <f>IF(VLOOKUP($A1496,Parts!$A:$AM,G$1,0)="X",X$2,"")</f>
        <v/>
      </c>
      <c r="H1496" t="str">
        <f>IF(VLOOKUP($A1496,Parts!$A:$AM,H$1,0)="X",Y$2,"")</f>
        <v/>
      </c>
      <c r="I1496" t="str">
        <f>IF(VLOOKUP($A1496,Parts!$A:$AM,I$1,0)="X",Z$2,"")</f>
        <v/>
      </c>
      <c r="J1496" t="str">
        <f>IF(VLOOKUP($A1496,Parts!$A:$AM,J$1,0)="X",AA$2,"")</f>
        <v/>
      </c>
      <c r="K1496" t="str">
        <f>IF(VLOOKUP($A1496,Parts!$A:$AM,K$1,0)="X",AB$2,"")</f>
        <v/>
      </c>
      <c r="L1496" t="str">
        <f>IF(VLOOKUP($A1496,Parts!$A:$AM,L$1,0)="X",AC$2,"")</f>
        <v/>
      </c>
      <c r="M1496" t="str">
        <f>IF(VLOOKUP($A1496,Parts!$A:$AM,M$1,0)="X",AD$2,"")</f>
        <v/>
      </c>
      <c r="N1496" t="str">
        <f>IF(VLOOKUP($A1496,Parts!$A:$AM,N$1,0)="X",AE$2,"")</f>
        <v/>
      </c>
      <c r="O1496" t="str">
        <f>IF(VLOOKUP($A1496,Parts!$A:$AM,O$1,0)="X",AF$2,"")</f>
        <v/>
      </c>
      <c r="P1496" t="str">
        <f t="shared" si="24"/>
        <v/>
      </c>
    </row>
    <row r="1497" spans="1:16" x14ac:dyDescent="0.25">
      <c r="A1497" t="str">
        <f>Table15[[#This Row],[Name]]</f>
        <v>KAS_Winch2</v>
      </c>
      <c r="B1497" t="str">
        <f>IF(VLOOKUP($A1497,Parts!$A:$AM,B$1,0)="X",S$2,"")</f>
        <v/>
      </c>
      <c r="C1497" t="str">
        <f>IF(VLOOKUP($A1497,Parts!$A:$AM,C$1,0)="X",T$2,"")</f>
        <v/>
      </c>
      <c r="D1497" t="str">
        <f>IF(VLOOKUP($A1497,Parts!$A:$AM,D$1,0)="X",U$2,"")</f>
        <v/>
      </c>
      <c r="E1497" t="str">
        <f>IF(VLOOKUP($A1497,Parts!$A:$AM,E$1,0)="X",V$2,"")</f>
        <v/>
      </c>
      <c r="F1497" t="str">
        <f>IF(VLOOKUP($A1497,Parts!$A:$AM,F$1,0)="X",W$2,"")</f>
        <v/>
      </c>
      <c r="G1497" t="str">
        <f>IF(VLOOKUP($A1497,Parts!$A:$AM,G$1,0)="X",X$2,"")</f>
        <v/>
      </c>
      <c r="H1497" t="str">
        <f>IF(VLOOKUP($A1497,Parts!$A:$AM,H$1,0)="X",Y$2,"")</f>
        <v/>
      </c>
      <c r="I1497" t="str">
        <f>IF(VLOOKUP($A1497,Parts!$A:$AM,I$1,0)="X",Z$2,"")</f>
        <v/>
      </c>
      <c r="J1497" t="str">
        <f>IF(VLOOKUP($A1497,Parts!$A:$AM,J$1,0)="X",AA$2,"")</f>
        <v/>
      </c>
      <c r="K1497" t="str">
        <f>IF(VLOOKUP($A1497,Parts!$A:$AM,K$1,0)="X",AB$2,"")</f>
        <v/>
      </c>
      <c r="L1497" t="str">
        <f>IF(VLOOKUP($A1497,Parts!$A:$AM,L$1,0)="X",AC$2,"")</f>
        <v/>
      </c>
      <c r="M1497" t="str">
        <f>IF(VLOOKUP($A1497,Parts!$A:$AM,M$1,0)="X",AD$2,"")</f>
        <v/>
      </c>
      <c r="N1497" t="str">
        <f>IF(VLOOKUP($A1497,Parts!$A:$AM,N$1,0)="X",AE$2,"")</f>
        <v/>
      </c>
      <c r="O1497" t="str">
        <f>IF(VLOOKUP($A1497,Parts!$A:$AM,O$1,0)="X",AF$2,"")</f>
        <v/>
      </c>
      <c r="P1497" t="str">
        <f t="shared" si="24"/>
        <v/>
      </c>
    </row>
    <row r="1498" spans="1:16" x14ac:dyDescent="0.25">
      <c r="A1498" t="str">
        <f>Table15[[#This Row],[Name]]</f>
        <v>KAS_Winch1</v>
      </c>
      <c r="B1498" t="str">
        <f>IF(VLOOKUP($A1498,Parts!$A:$AM,B$1,0)="X",S$2,"")</f>
        <v/>
      </c>
      <c r="C1498" t="str">
        <f>IF(VLOOKUP($A1498,Parts!$A:$AM,C$1,0)="X",T$2,"")</f>
        <v/>
      </c>
      <c r="D1498" t="str">
        <f>IF(VLOOKUP($A1498,Parts!$A:$AM,D$1,0)="X",U$2,"")</f>
        <v/>
      </c>
      <c r="E1498" t="str">
        <f>IF(VLOOKUP($A1498,Parts!$A:$AM,E$1,0)="X",V$2,"")</f>
        <v/>
      </c>
      <c r="F1498" t="str">
        <f>IF(VLOOKUP($A1498,Parts!$A:$AM,F$1,0)="X",W$2,"")</f>
        <v/>
      </c>
      <c r="G1498" t="str">
        <f>IF(VLOOKUP($A1498,Parts!$A:$AM,G$1,0)="X",X$2,"")</f>
        <v/>
      </c>
      <c r="H1498" t="str">
        <f>IF(VLOOKUP($A1498,Parts!$A:$AM,H$1,0)="X",Y$2,"")</f>
        <v/>
      </c>
      <c r="I1498" t="str">
        <f>IF(VLOOKUP($A1498,Parts!$A:$AM,I$1,0)="X",Z$2,"")</f>
        <v/>
      </c>
      <c r="J1498" t="str">
        <f>IF(VLOOKUP($A1498,Parts!$A:$AM,J$1,0)="X",AA$2,"")</f>
        <v/>
      </c>
      <c r="K1498" t="str">
        <f>IF(VLOOKUP($A1498,Parts!$A:$AM,K$1,0)="X",AB$2,"")</f>
        <v/>
      </c>
      <c r="L1498" t="str">
        <f>IF(VLOOKUP($A1498,Parts!$A:$AM,L$1,0)="X",AC$2,"")</f>
        <v/>
      </c>
      <c r="M1498" t="str">
        <f>IF(VLOOKUP($A1498,Parts!$A:$AM,M$1,0)="X",AD$2,"")</f>
        <v/>
      </c>
      <c r="N1498" t="str">
        <f>IF(VLOOKUP($A1498,Parts!$A:$AM,N$1,0)="X",AE$2,"")</f>
        <v/>
      </c>
      <c r="O1498" t="str">
        <f>IF(VLOOKUP($A1498,Parts!$A:$AM,O$1,0)="X",AF$2,"")</f>
        <v/>
      </c>
      <c r="P1498" t="str">
        <f t="shared" si="24"/>
        <v/>
      </c>
    </row>
    <row r="1499" spans="1:16" x14ac:dyDescent="0.25">
      <c r="A1499" t="str">
        <f>Table15[[#This Row],[Name]]</f>
        <v>SXTVernier885</v>
      </c>
      <c r="B1499" t="str">
        <f>IF(VLOOKUP($A1499,Parts!$A:$AM,B$1,0)="X",S$2,"")</f>
        <v/>
      </c>
      <c r="C1499" t="str">
        <f>IF(VLOOKUP($A1499,Parts!$A:$AM,C$1,0)="X",T$2,"")</f>
        <v/>
      </c>
      <c r="D1499" t="str">
        <f>IF(VLOOKUP($A1499,Parts!$A:$AM,D$1,0)="X",U$2,"")</f>
        <v/>
      </c>
      <c r="E1499" t="str">
        <f>IF(VLOOKUP($A1499,Parts!$A:$AM,E$1,0)="X",V$2,"")</f>
        <v/>
      </c>
      <c r="F1499" t="str">
        <f>IF(VLOOKUP($A1499,Parts!$A:$AM,F$1,0)="X",W$2,"")</f>
        <v/>
      </c>
      <c r="G1499" t="str">
        <f>IF(VLOOKUP($A1499,Parts!$A:$AM,G$1,0)="X",X$2,"")</f>
        <v/>
      </c>
      <c r="H1499" t="str">
        <f>IF(VLOOKUP($A1499,Parts!$A:$AM,H$1,0)="X",Y$2,"")</f>
        <v/>
      </c>
      <c r="I1499" t="str">
        <f>IF(VLOOKUP($A1499,Parts!$A:$AM,I$1,0)="X",Z$2,"")</f>
        <v/>
      </c>
      <c r="J1499" t="str">
        <f>IF(VLOOKUP($A1499,Parts!$A:$AM,J$1,0)="X",AA$2,"")</f>
        <v/>
      </c>
      <c r="K1499" t="str">
        <f>IF(VLOOKUP($A1499,Parts!$A:$AM,K$1,0)="X",AB$2,"")</f>
        <v/>
      </c>
      <c r="L1499" t="str">
        <f>IF(VLOOKUP($A1499,Parts!$A:$AM,L$1,0)="X",AC$2,"")</f>
        <v/>
      </c>
      <c r="M1499" t="str">
        <f>IF(VLOOKUP($A1499,Parts!$A:$AM,M$1,0)="X",AD$2,"")</f>
        <v/>
      </c>
      <c r="N1499" t="str">
        <f>IF(VLOOKUP($A1499,Parts!$A:$AM,N$1,0)="X",AE$2,"")</f>
        <v/>
      </c>
      <c r="O1499" t="str">
        <f>IF(VLOOKUP($A1499,Parts!$A:$AM,O$1,0)="X",AF$2,"")</f>
        <v/>
      </c>
      <c r="P1499" t="str">
        <f t="shared" si="24"/>
        <v/>
      </c>
    </row>
    <row r="1500" spans="1:16" x14ac:dyDescent="0.25">
      <c r="A1500" t="str">
        <f>Table15[[#This Row],[Name]]</f>
        <v>telescopicLadder</v>
      </c>
      <c r="B1500" t="str">
        <f>IF(VLOOKUP($A1500,Parts!$A:$AM,B$1,0)="X",S$2,"")</f>
        <v/>
      </c>
      <c r="C1500" t="str">
        <f>IF(VLOOKUP($A1500,Parts!$A:$AM,C$1,0)="X",T$2,"")</f>
        <v/>
      </c>
      <c r="D1500" t="str">
        <f>IF(VLOOKUP($A1500,Parts!$A:$AM,D$1,0)="X",U$2,"")</f>
        <v/>
      </c>
      <c r="E1500" t="str">
        <f>IF(VLOOKUP($A1500,Parts!$A:$AM,E$1,0)="X",V$2,"")</f>
        <v/>
      </c>
      <c r="F1500" t="str">
        <f>IF(VLOOKUP($A1500,Parts!$A:$AM,F$1,0)="X",W$2,"")</f>
        <v/>
      </c>
      <c r="G1500" t="str">
        <f>IF(VLOOKUP($A1500,Parts!$A:$AM,G$1,0)="X",X$2,"")</f>
        <v/>
      </c>
      <c r="H1500" t="str">
        <f>IF(VLOOKUP($A1500,Parts!$A:$AM,H$1,0)="X",Y$2,"")</f>
        <v/>
      </c>
      <c r="I1500" t="str">
        <f>IF(VLOOKUP($A1500,Parts!$A:$AM,I$1,0)="X",Z$2,"")</f>
        <v/>
      </c>
      <c r="J1500" t="str">
        <f>IF(VLOOKUP($A1500,Parts!$A:$AM,J$1,0)="X",AA$2,"")</f>
        <v/>
      </c>
      <c r="K1500" t="str">
        <f>IF(VLOOKUP($A1500,Parts!$A:$AM,K$1,0)="X",AB$2,"")</f>
        <v/>
      </c>
      <c r="L1500" t="str">
        <f>IF(VLOOKUP($A1500,Parts!$A:$AM,L$1,0)="X",AC$2,"")</f>
        <v/>
      </c>
      <c r="M1500" t="str">
        <f>IF(VLOOKUP($A1500,Parts!$A:$AM,M$1,0)="X",AD$2,"")</f>
        <v/>
      </c>
      <c r="N1500" t="str">
        <f>IF(VLOOKUP($A1500,Parts!$A:$AM,N$1,0)="X",AE$2,"")</f>
        <v/>
      </c>
      <c r="O1500" t="str">
        <f>IF(VLOOKUP($A1500,Parts!$A:$AM,O$1,0)="X",AF$2,"")</f>
        <v/>
      </c>
      <c r="P1500" t="str">
        <f t="shared" si="24"/>
        <v/>
      </c>
    </row>
    <row r="1501" spans="1:16" x14ac:dyDescent="0.25">
      <c r="A1501" t="str">
        <f>Table15[[#This Row],[Name]]</f>
        <v>telescopicLadderBay</v>
      </c>
      <c r="B1501" t="str">
        <f>IF(VLOOKUP($A1501,Parts!$A:$AM,B$1,0)="X",S$2,"")</f>
        <v/>
      </c>
      <c r="C1501" t="str">
        <f>IF(VLOOKUP($A1501,Parts!$A:$AM,C$1,0)="X",T$2,"")</f>
        <v/>
      </c>
      <c r="D1501" t="str">
        <f>IF(VLOOKUP($A1501,Parts!$A:$AM,D$1,0)="X",U$2,"")</f>
        <v/>
      </c>
      <c r="E1501" t="str">
        <f>IF(VLOOKUP($A1501,Parts!$A:$AM,E$1,0)="X",V$2,"")</f>
        <v/>
      </c>
      <c r="F1501" t="str">
        <f>IF(VLOOKUP($A1501,Parts!$A:$AM,F$1,0)="X",W$2,"")</f>
        <v/>
      </c>
      <c r="G1501" t="str">
        <f>IF(VLOOKUP($A1501,Parts!$A:$AM,G$1,0)="X",X$2,"")</f>
        <v/>
      </c>
      <c r="H1501" t="str">
        <f>IF(VLOOKUP($A1501,Parts!$A:$AM,H$1,0)="X",Y$2,"")</f>
        <v/>
      </c>
      <c r="I1501" t="str">
        <f>IF(VLOOKUP($A1501,Parts!$A:$AM,I$1,0)="X",Z$2,"")</f>
        <v/>
      </c>
      <c r="J1501" t="str">
        <f>IF(VLOOKUP($A1501,Parts!$A:$AM,J$1,0)="X",AA$2,"")</f>
        <v/>
      </c>
      <c r="K1501" t="str">
        <f>IF(VLOOKUP($A1501,Parts!$A:$AM,K$1,0)="X",AB$2,"")</f>
        <v/>
      </c>
      <c r="L1501" t="str">
        <f>IF(VLOOKUP($A1501,Parts!$A:$AM,L$1,0)="X",AC$2,"")</f>
        <v/>
      </c>
      <c r="M1501" t="str">
        <f>IF(VLOOKUP($A1501,Parts!$A:$AM,M$1,0)="X",AD$2,"")</f>
        <v/>
      </c>
      <c r="N1501" t="str">
        <f>IF(VLOOKUP($A1501,Parts!$A:$AM,N$1,0)="X",AE$2,"")</f>
        <v/>
      </c>
      <c r="O1501" t="str">
        <f>IF(VLOOKUP($A1501,Parts!$A:$AM,O$1,0)="X",AF$2,"")</f>
        <v/>
      </c>
      <c r="P1501" t="str">
        <f t="shared" si="24"/>
        <v/>
      </c>
    </row>
    <row r="1502" spans="1:16" x14ac:dyDescent="0.25">
      <c r="A1502" t="str">
        <f>Table15[[#This Row],[Name]]</f>
        <v>CXA_TRUNNION</v>
      </c>
      <c r="B1502" t="str">
        <f>IF(VLOOKUP($A1502,Parts!$A:$AM,B$1,0)="X",S$2,"")</f>
        <v/>
      </c>
      <c r="C1502" t="str">
        <f>IF(VLOOKUP($A1502,Parts!$A:$AM,C$1,0)="X",T$2,"")</f>
        <v/>
      </c>
      <c r="D1502" t="str">
        <f>IF(VLOOKUP($A1502,Parts!$A:$AM,D$1,0)="X",U$2,"")</f>
        <v/>
      </c>
      <c r="E1502" t="str">
        <f>IF(VLOOKUP($A1502,Parts!$A:$AM,E$1,0)="X",V$2,"")</f>
        <v/>
      </c>
      <c r="F1502" t="str">
        <f>IF(VLOOKUP($A1502,Parts!$A:$AM,F$1,0)="X",W$2,"")</f>
        <v/>
      </c>
      <c r="G1502" t="str">
        <f>IF(VLOOKUP($A1502,Parts!$A:$AM,G$1,0)="X",X$2,"")</f>
        <v/>
      </c>
      <c r="H1502" t="str">
        <f>IF(VLOOKUP($A1502,Parts!$A:$AM,H$1,0)="X",Y$2,"")</f>
        <v/>
      </c>
      <c r="I1502" t="str">
        <f>IF(VLOOKUP($A1502,Parts!$A:$AM,I$1,0)="X",Z$2,"")</f>
        <v/>
      </c>
      <c r="J1502" t="str">
        <f>IF(VLOOKUP($A1502,Parts!$A:$AM,J$1,0)="X",AA$2,"")</f>
        <v/>
      </c>
      <c r="K1502" t="str">
        <f>IF(VLOOKUP($A1502,Parts!$A:$AM,K$1,0)="X",AB$2,"")</f>
        <v/>
      </c>
      <c r="L1502" t="str">
        <f>IF(VLOOKUP($A1502,Parts!$A:$AM,L$1,0)="X",AC$2,"")</f>
        <v/>
      </c>
      <c r="M1502" t="str">
        <f>IF(VLOOKUP($A1502,Parts!$A:$AM,M$1,0)="X",AD$2,"")</f>
        <v/>
      </c>
      <c r="N1502" t="str">
        <f>IF(VLOOKUP($A1502,Parts!$A:$AM,N$1,0)="X",AE$2,"")</f>
        <v/>
      </c>
      <c r="O1502" t="str">
        <f>IF(VLOOKUP($A1502,Parts!$A:$AM,O$1,0)="X",AF$2,"")</f>
        <v/>
      </c>
      <c r="P1502" t="str">
        <f t="shared" si="24"/>
        <v/>
      </c>
    </row>
    <row r="1503" spans="1:16" x14ac:dyDescent="0.25">
      <c r="A1503" t="str">
        <f>Table15[[#This Row],[Name]]</f>
        <v>salyut7</v>
      </c>
      <c r="B1503" t="str">
        <f>IF(VLOOKUP($A1503,Parts!$A:$AM,B$1,0)="X",S$2,"")</f>
        <v/>
      </c>
      <c r="C1503" t="str">
        <f>IF(VLOOKUP($A1503,Parts!$A:$AM,C$1,0)="X",T$2,"")</f>
        <v/>
      </c>
      <c r="D1503" t="str">
        <f>IF(VLOOKUP($A1503,Parts!$A:$AM,D$1,0)="X",U$2,"")</f>
        <v/>
      </c>
      <c r="E1503" t="str">
        <f>IF(VLOOKUP($A1503,Parts!$A:$AM,E$1,0)="X",V$2,"")</f>
        <v/>
      </c>
      <c r="F1503" t="str">
        <f>IF(VLOOKUP($A1503,Parts!$A:$AM,F$1,0)="X",W$2,"")</f>
        <v/>
      </c>
      <c r="G1503" t="str">
        <f>IF(VLOOKUP($A1503,Parts!$A:$AM,G$1,0)="X",X$2,"")</f>
        <v/>
      </c>
      <c r="H1503" t="str">
        <f>IF(VLOOKUP($A1503,Parts!$A:$AM,H$1,0)="X",Y$2,"")</f>
        <v xml:space="preserve">    MODULE
    { name = ModuleTagHabitable }
</v>
      </c>
      <c r="I1503" t="str">
        <f>IF(VLOOKUP($A1503,Parts!$A:$AM,I$1,0)="X",Z$2,"")</f>
        <v xml:space="preserve">    MODULE
    { name = ModuleTagHumanRated }
</v>
      </c>
      <c r="J1503" t="str">
        <f>IF(VLOOKUP($A1503,Parts!$A:$AM,J$1,0)="X",AA$2,"")</f>
        <v xml:space="preserve">    MODULE
    { name = ModuleTagInstruments }
</v>
      </c>
      <c r="K1503" t="str">
        <f>IF(VLOOKUP($A1503,Parts!$A:$AM,K$1,0)="X",AB$2,"")</f>
        <v/>
      </c>
      <c r="L1503" t="str">
        <f>IF(VLOOKUP($A1503,Parts!$A:$AM,L$1,0)="X",AC$2,"")</f>
        <v/>
      </c>
      <c r="M1503" t="str">
        <f>IF(VLOOKUP($A1503,Parts!$A:$AM,M$1,0)="X",AD$2,"")</f>
        <v/>
      </c>
      <c r="N1503" t="str">
        <f>IF(VLOOKUP($A1503,Parts!$A:$AM,N$1,0)="X",AE$2,"")</f>
        <v/>
      </c>
      <c r="O1503" t="str">
        <f>IF(VLOOKUP($A1503,Parts!$A:$AM,O$1,0)="X",AF$2,"")</f>
        <v/>
      </c>
      <c r="P1503" t="str">
        <f t="shared" si="24"/>
        <v xml:space="preserve">    MODULE
    { name = ModuleTagHabitable }
    MODULE
    { name = ModuleTagHumanRated }
    MODULE
    { name = ModuleTagInstruments }
</v>
      </c>
    </row>
    <row r="1504" spans="1:16" x14ac:dyDescent="0.25">
      <c r="A1504" t="str">
        <f>Table15[[#This Row],[Name]]</f>
        <v>CXA_NapHabV1</v>
      </c>
      <c r="B1504" t="str">
        <f>IF(VLOOKUP($A1504,Parts!$A:$AM,B$1,0)="X",S$2,"")</f>
        <v/>
      </c>
      <c r="C1504" t="str">
        <f>IF(VLOOKUP($A1504,Parts!$A:$AM,C$1,0)="X",T$2,"")</f>
        <v/>
      </c>
      <c r="D1504" t="str">
        <f>IF(VLOOKUP($A1504,Parts!$A:$AM,D$1,0)="X",U$2,"")</f>
        <v/>
      </c>
      <c r="E1504" t="str">
        <f>IF(VLOOKUP($A1504,Parts!$A:$AM,E$1,0)="X",V$2,"")</f>
        <v/>
      </c>
      <c r="F1504" t="str">
        <f>IF(VLOOKUP($A1504,Parts!$A:$AM,F$1,0)="X",W$2,"")</f>
        <v/>
      </c>
      <c r="G1504" t="str">
        <f>IF(VLOOKUP($A1504,Parts!$A:$AM,G$1,0)="X",X$2,"")</f>
        <v/>
      </c>
      <c r="H1504" t="str">
        <f>IF(VLOOKUP($A1504,Parts!$A:$AM,H$1,0)="X",Y$2,"")</f>
        <v/>
      </c>
      <c r="I1504" t="str">
        <f>IF(VLOOKUP($A1504,Parts!$A:$AM,I$1,0)="X",Z$2,"")</f>
        <v/>
      </c>
      <c r="J1504" t="str">
        <f>IF(VLOOKUP($A1504,Parts!$A:$AM,J$1,0)="X",AA$2,"")</f>
        <v/>
      </c>
      <c r="K1504" t="str">
        <f>IF(VLOOKUP($A1504,Parts!$A:$AM,K$1,0)="X",AB$2,"")</f>
        <v/>
      </c>
      <c r="L1504" t="str">
        <f>IF(VLOOKUP($A1504,Parts!$A:$AM,L$1,0)="X",AC$2,"")</f>
        <v/>
      </c>
      <c r="M1504" t="str">
        <f>IF(VLOOKUP($A1504,Parts!$A:$AM,M$1,0)="X",AD$2,"")</f>
        <v/>
      </c>
      <c r="N1504" t="str">
        <f>IF(VLOOKUP($A1504,Parts!$A:$AM,N$1,0)="X",AE$2,"")</f>
        <v/>
      </c>
      <c r="O1504" t="str">
        <f>IF(VLOOKUP($A1504,Parts!$A:$AM,O$1,0)="X",AF$2,"")</f>
        <v/>
      </c>
      <c r="P1504" t="str">
        <f t="shared" si="24"/>
        <v/>
      </c>
    </row>
    <row r="1505" spans="1:16" x14ac:dyDescent="0.25">
      <c r="A1505" t="str">
        <f>Table15[[#This Row],[Name]]</f>
        <v>CXA_KHM_Endcap</v>
      </c>
      <c r="B1505" t="str">
        <f>IF(VLOOKUP($A1505,Parts!$A:$AM,B$1,0)="X",S$2,"")</f>
        <v/>
      </c>
      <c r="C1505" t="str">
        <f>IF(VLOOKUP($A1505,Parts!$A:$AM,C$1,0)="X",T$2,"")</f>
        <v/>
      </c>
      <c r="D1505" t="str">
        <f>IF(VLOOKUP($A1505,Parts!$A:$AM,D$1,0)="X",U$2,"")</f>
        <v/>
      </c>
      <c r="E1505" t="str">
        <f>IF(VLOOKUP($A1505,Parts!$A:$AM,E$1,0)="X",V$2,"")</f>
        <v/>
      </c>
      <c r="F1505" t="str">
        <f>IF(VLOOKUP($A1505,Parts!$A:$AM,F$1,0)="X",W$2,"")</f>
        <v/>
      </c>
      <c r="G1505" t="str">
        <f>IF(VLOOKUP($A1505,Parts!$A:$AM,G$1,0)="X",X$2,"")</f>
        <v/>
      </c>
      <c r="H1505" t="str">
        <f>IF(VLOOKUP($A1505,Parts!$A:$AM,H$1,0)="X",Y$2,"")</f>
        <v/>
      </c>
      <c r="I1505" t="str">
        <f>IF(VLOOKUP($A1505,Parts!$A:$AM,I$1,0)="X",Z$2,"")</f>
        <v/>
      </c>
      <c r="J1505" t="str">
        <f>IF(VLOOKUP($A1505,Parts!$A:$AM,J$1,0)="X",AA$2,"")</f>
        <v/>
      </c>
      <c r="K1505" t="str">
        <f>IF(VLOOKUP($A1505,Parts!$A:$AM,K$1,0)="X",AB$2,"")</f>
        <v/>
      </c>
      <c r="L1505" t="str">
        <f>IF(VLOOKUP($A1505,Parts!$A:$AM,L$1,0)="X",AC$2,"")</f>
        <v/>
      </c>
      <c r="M1505" t="str">
        <f>IF(VLOOKUP($A1505,Parts!$A:$AM,M$1,0)="X",AD$2,"")</f>
        <v/>
      </c>
      <c r="N1505" t="str">
        <f>IF(VLOOKUP($A1505,Parts!$A:$AM,N$1,0)="X",AE$2,"")</f>
        <v/>
      </c>
      <c r="O1505" t="str">
        <f>IF(VLOOKUP($A1505,Parts!$A:$AM,O$1,0)="X",AF$2,"")</f>
        <v/>
      </c>
      <c r="P1505" t="str">
        <f t="shared" si="24"/>
        <v/>
      </c>
    </row>
    <row r="1506" spans="1:16" x14ac:dyDescent="0.25">
      <c r="A1506" t="str">
        <f>Table15[[#This Row],[Name]]</f>
        <v>TESTMODULEADAPTER</v>
      </c>
      <c r="B1506" t="str">
        <f>IF(VLOOKUP($A1506,Parts!$A:$AM,B$1,0)="X",S$2,"")</f>
        <v/>
      </c>
      <c r="C1506" t="str">
        <f>IF(VLOOKUP($A1506,Parts!$A:$AM,C$1,0)="X",T$2,"")</f>
        <v/>
      </c>
      <c r="D1506" t="str">
        <f>IF(VLOOKUP($A1506,Parts!$A:$AM,D$1,0)="X",U$2,"")</f>
        <v/>
      </c>
      <c r="E1506" t="str">
        <f>IF(VLOOKUP($A1506,Parts!$A:$AM,E$1,0)="X",V$2,"")</f>
        <v/>
      </c>
      <c r="F1506" t="str">
        <f>IF(VLOOKUP($A1506,Parts!$A:$AM,F$1,0)="X",W$2,"")</f>
        <v/>
      </c>
      <c r="G1506" t="str">
        <f>IF(VLOOKUP($A1506,Parts!$A:$AM,G$1,0)="X",X$2,"")</f>
        <v/>
      </c>
      <c r="H1506" t="str">
        <f>IF(VLOOKUP($A1506,Parts!$A:$AM,H$1,0)="X",Y$2,"")</f>
        <v/>
      </c>
      <c r="I1506" t="str">
        <f>IF(VLOOKUP($A1506,Parts!$A:$AM,I$1,0)="X",Z$2,"")</f>
        <v/>
      </c>
      <c r="J1506" t="str">
        <f>IF(VLOOKUP($A1506,Parts!$A:$AM,J$1,0)="X",AA$2,"")</f>
        <v/>
      </c>
      <c r="K1506" t="str">
        <f>IF(VLOOKUP($A1506,Parts!$A:$AM,K$1,0)="X",AB$2,"")</f>
        <v/>
      </c>
      <c r="L1506" t="str">
        <f>IF(VLOOKUP($A1506,Parts!$A:$AM,L$1,0)="X",AC$2,"")</f>
        <v/>
      </c>
      <c r="M1506" t="str">
        <f>IF(VLOOKUP($A1506,Parts!$A:$AM,M$1,0)="X",AD$2,"")</f>
        <v/>
      </c>
      <c r="N1506" t="str">
        <f>IF(VLOOKUP($A1506,Parts!$A:$AM,N$1,0)="X",AE$2,"")</f>
        <v/>
      </c>
      <c r="O1506" t="str">
        <f>IF(VLOOKUP($A1506,Parts!$A:$AM,O$1,0)="X",AF$2,"")</f>
        <v/>
      </c>
      <c r="P1506" t="str">
        <f t="shared" si="24"/>
        <v/>
      </c>
    </row>
    <row r="1507" spans="1:16" x14ac:dyDescent="0.25">
      <c r="A1507" t="str">
        <f>Table15[[#This Row],[Name]]</f>
        <v>MonkeyPodpsADAPTER</v>
      </c>
      <c r="B1507" t="str">
        <f>IF(VLOOKUP($A1507,Parts!$A:$AM,B$1,0)="X",S$2,"")</f>
        <v/>
      </c>
      <c r="C1507" t="str">
        <f>IF(VLOOKUP($A1507,Parts!$A:$AM,C$1,0)="X",T$2,"")</f>
        <v/>
      </c>
      <c r="D1507" t="str">
        <f>IF(VLOOKUP($A1507,Parts!$A:$AM,D$1,0)="X",U$2,"")</f>
        <v/>
      </c>
      <c r="E1507" t="str">
        <f>IF(VLOOKUP($A1507,Parts!$A:$AM,E$1,0)="X",V$2,"")</f>
        <v/>
      </c>
      <c r="F1507" t="str">
        <f>IF(VLOOKUP($A1507,Parts!$A:$AM,F$1,0)="X",W$2,"")</f>
        <v/>
      </c>
      <c r="G1507" t="str">
        <f>IF(VLOOKUP($A1507,Parts!$A:$AM,G$1,0)="X",X$2,"")</f>
        <v/>
      </c>
      <c r="H1507" t="str">
        <f>IF(VLOOKUP($A1507,Parts!$A:$AM,H$1,0)="X",Y$2,"")</f>
        <v/>
      </c>
      <c r="I1507" t="str">
        <f>IF(VLOOKUP($A1507,Parts!$A:$AM,I$1,0)="X",Z$2,"")</f>
        <v/>
      </c>
      <c r="J1507" t="str">
        <f>IF(VLOOKUP($A1507,Parts!$A:$AM,J$1,0)="X",AA$2,"")</f>
        <v/>
      </c>
      <c r="K1507" t="str">
        <f>IF(VLOOKUP($A1507,Parts!$A:$AM,K$1,0)="X",AB$2,"")</f>
        <v/>
      </c>
      <c r="L1507" t="str">
        <f>IF(VLOOKUP($A1507,Parts!$A:$AM,L$1,0)="X",AC$2,"")</f>
        <v/>
      </c>
      <c r="M1507" t="str">
        <f>IF(VLOOKUP($A1507,Parts!$A:$AM,M$1,0)="X",AD$2,"")</f>
        <v/>
      </c>
      <c r="N1507" t="str">
        <f>IF(VLOOKUP($A1507,Parts!$A:$AM,N$1,0)="X",AE$2,"")</f>
        <v/>
      </c>
      <c r="O1507" t="str">
        <f>IF(VLOOKUP($A1507,Parts!$A:$AM,O$1,0)="X",AF$2,"")</f>
        <v/>
      </c>
      <c r="P1507" t="str">
        <f t="shared" si="24"/>
        <v/>
      </c>
    </row>
    <row r="1508" spans="1:16" x14ac:dyDescent="0.25">
      <c r="A1508" t="str">
        <f>Table15[[#This Row],[Name]]</f>
        <v>Size3to2Adapter</v>
      </c>
      <c r="B1508" t="str">
        <f>IF(VLOOKUP($A1508,Parts!$A:$AM,B$1,0)="X",S$2,"")</f>
        <v/>
      </c>
      <c r="C1508" t="str">
        <f>IF(VLOOKUP($A1508,Parts!$A:$AM,C$1,0)="X",T$2,"")</f>
        <v/>
      </c>
      <c r="D1508" t="str">
        <f>IF(VLOOKUP($A1508,Parts!$A:$AM,D$1,0)="X",U$2,"")</f>
        <v/>
      </c>
      <c r="E1508" t="str">
        <f>IF(VLOOKUP($A1508,Parts!$A:$AM,E$1,0)="X",V$2,"")</f>
        <v/>
      </c>
      <c r="F1508" t="str">
        <f>IF(VLOOKUP($A1508,Parts!$A:$AM,F$1,0)="X",W$2,"")</f>
        <v/>
      </c>
      <c r="G1508" t="str">
        <f>IF(VLOOKUP($A1508,Parts!$A:$AM,G$1,0)="X",X$2,"")</f>
        <v/>
      </c>
      <c r="H1508" t="str">
        <f>IF(VLOOKUP($A1508,Parts!$A:$AM,H$1,0)="X",Y$2,"")</f>
        <v/>
      </c>
      <c r="I1508" t="str">
        <f>IF(VLOOKUP($A1508,Parts!$A:$AM,I$1,0)="X",Z$2,"")</f>
        <v/>
      </c>
      <c r="J1508" t="str">
        <f>IF(VLOOKUP($A1508,Parts!$A:$AM,J$1,0)="X",AA$2,"")</f>
        <v/>
      </c>
      <c r="K1508" t="str">
        <f>IF(VLOOKUP($A1508,Parts!$A:$AM,K$1,0)="X",AB$2,"")</f>
        <v/>
      </c>
      <c r="L1508" t="str">
        <f>IF(VLOOKUP($A1508,Parts!$A:$AM,L$1,0)="X",AC$2,"")</f>
        <v/>
      </c>
      <c r="M1508" t="str">
        <f>IF(VLOOKUP($A1508,Parts!$A:$AM,M$1,0)="X",AD$2,"")</f>
        <v/>
      </c>
      <c r="N1508" t="str">
        <f>IF(VLOOKUP($A1508,Parts!$A:$AM,N$1,0)="X",AE$2,"")</f>
        <v/>
      </c>
      <c r="O1508" t="str">
        <f>IF(VLOOKUP($A1508,Parts!$A:$AM,O$1,0)="X",AF$2,"")</f>
        <v/>
      </c>
      <c r="P1508" t="str">
        <f t="shared" si="24"/>
        <v/>
      </c>
    </row>
    <row r="1509" spans="1:16" x14ac:dyDescent="0.25">
      <c r="A1509" t="str">
        <f>Table15[[#This Row],[Name]]</f>
        <v>SXT16FuelTank</v>
      </c>
      <c r="B1509" t="str">
        <f>IF(VLOOKUP($A1509,Parts!$A:$AM,B$1,0)="X",S$2,"")</f>
        <v/>
      </c>
      <c r="C1509" t="str">
        <f>IF(VLOOKUP($A1509,Parts!$A:$AM,C$1,0)="X",T$2,"")</f>
        <v/>
      </c>
      <c r="D1509" t="str">
        <f>IF(VLOOKUP($A1509,Parts!$A:$AM,D$1,0)="X",U$2,"")</f>
        <v/>
      </c>
      <c r="E1509" t="str">
        <f>IF(VLOOKUP($A1509,Parts!$A:$AM,E$1,0)="X",V$2,"")</f>
        <v/>
      </c>
      <c r="F1509" t="str">
        <f>IF(VLOOKUP($A1509,Parts!$A:$AM,F$1,0)="X",W$2,"")</f>
        <v/>
      </c>
      <c r="G1509" t="str">
        <f>IF(VLOOKUP($A1509,Parts!$A:$AM,G$1,0)="X",X$2,"")</f>
        <v/>
      </c>
      <c r="H1509" t="str">
        <f>IF(VLOOKUP($A1509,Parts!$A:$AM,H$1,0)="X",Y$2,"")</f>
        <v/>
      </c>
      <c r="I1509" t="str">
        <f>IF(VLOOKUP($A1509,Parts!$A:$AM,I$1,0)="X",Z$2,"")</f>
        <v/>
      </c>
      <c r="J1509" t="str">
        <f>IF(VLOOKUP($A1509,Parts!$A:$AM,J$1,0)="X",AA$2,"")</f>
        <v/>
      </c>
      <c r="K1509" t="str">
        <f>IF(VLOOKUP($A1509,Parts!$A:$AM,K$1,0)="X",AB$2,"")</f>
        <v/>
      </c>
      <c r="L1509" t="str">
        <f>IF(VLOOKUP($A1509,Parts!$A:$AM,L$1,0)="X",AC$2,"")</f>
        <v/>
      </c>
      <c r="M1509" t="str">
        <f>IF(VLOOKUP($A1509,Parts!$A:$AM,M$1,0)="X",AD$2,"")</f>
        <v/>
      </c>
      <c r="N1509" t="str">
        <f>IF(VLOOKUP($A1509,Parts!$A:$AM,N$1,0)="X",AE$2,"")</f>
        <v/>
      </c>
      <c r="O1509" t="str">
        <f>IF(VLOOKUP($A1509,Parts!$A:$AM,O$1,0)="X",AF$2,"")</f>
        <v/>
      </c>
      <c r="P1509" t="str">
        <f t="shared" si="24"/>
        <v/>
      </c>
    </row>
    <row r="1510" spans="1:16" x14ac:dyDescent="0.25">
      <c r="A1510" t="str">
        <f>Table15[[#This Row],[Name]]</f>
        <v>SXT32FuelTank</v>
      </c>
      <c r="B1510" t="str">
        <f>IF(VLOOKUP($A1510,Parts!$A:$AM,B$1,0)="X",S$2,"")</f>
        <v/>
      </c>
      <c r="C1510" t="str">
        <f>IF(VLOOKUP($A1510,Parts!$A:$AM,C$1,0)="X",T$2,"")</f>
        <v/>
      </c>
      <c r="D1510" t="str">
        <f>IF(VLOOKUP($A1510,Parts!$A:$AM,D$1,0)="X",U$2,"")</f>
        <v/>
      </c>
      <c r="E1510" t="str">
        <f>IF(VLOOKUP($A1510,Parts!$A:$AM,E$1,0)="X",V$2,"")</f>
        <v/>
      </c>
      <c r="F1510" t="str">
        <f>IF(VLOOKUP($A1510,Parts!$A:$AM,F$1,0)="X",W$2,"")</f>
        <v/>
      </c>
      <c r="G1510" t="str">
        <f>IF(VLOOKUP($A1510,Parts!$A:$AM,G$1,0)="X",X$2,"")</f>
        <v/>
      </c>
      <c r="H1510" t="str">
        <f>IF(VLOOKUP($A1510,Parts!$A:$AM,H$1,0)="X",Y$2,"")</f>
        <v/>
      </c>
      <c r="I1510" t="str">
        <f>IF(VLOOKUP($A1510,Parts!$A:$AM,I$1,0)="X",Z$2,"")</f>
        <v/>
      </c>
      <c r="J1510" t="str">
        <f>IF(VLOOKUP($A1510,Parts!$A:$AM,J$1,0)="X",AA$2,"")</f>
        <v/>
      </c>
      <c r="K1510" t="str">
        <f>IF(VLOOKUP($A1510,Parts!$A:$AM,K$1,0)="X",AB$2,"")</f>
        <v/>
      </c>
      <c r="L1510" t="str">
        <f>IF(VLOOKUP($A1510,Parts!$A:$AM,L$1,0)="X",AC$2,"")</f>
        <v/>
      </c>
      <c r="M1510" t="str">
        <f>IF(VLOOKUP($A1510,Parts!$A:$AM,M$1,0)="X",AD$2,"")</f>
        <v/>
      </c>
      <c r="N1510" t="str">
        <f>IF(VLOOKUP($A1510,Parts!$A:$AM,N$1,0)="X",AE$2,"")</f>
        <v/>
      </c>
      <c r="O1510" t="str">
        <f>IF(VLOOKUP($A1510,Parts!$A:$AM,O$1,0)="X",AF$2,"")</f>
        <v/>
      </c>
      <c r="P1510" t="str">
        <f t="shared" si="24"/>
        <v/>
      </c>
    </row>
    <row r="1511" spans="1:16" x14ac:dyDescent="0.25">
      <c r="A1511" t="str">
        <f>Table15[[#This Row],[Name]]</f>
        <v>SXT64FuelTank</v>
      </c>
      <c r="B1511" t="str">
        <f>IF(VLOOKUP($A1511,Parts!$A:$AM,B$1,0)="X",S$2,"")</f>
        <v/>
      </c>
      <c r="C1511" t="str">
        <f>IF(VLOOKUP($A1511,Parts!$A:$AM,C$1,0)="X",T$2,"")</f>
        <v/>
      </c>
      <c r="D1511" t="str">
        <f>IF(VLOOKUP($A1511,Parts!$A:$AM,D$1,0)="X",U$2,"")</f>
        <v/>
      </c>
      <c r="E1511" t="str">
        <f>IF(VLOOKUP($A1511,Parts!$A:$AM,E$1,0)="X",V$2,"")</f>
        <v/>
      </c>
      <c r="F1511" t="str">
        <f>IF(VLOOKUP($A1511,Parts!$A:$AM,F$1,0)="X",W$2,"")</f>
        <v/>
      </c>
      <c r="G1511" t="str">
        <f>IF(VLOOKUP($A1511,Parts!$A:$AM,G$1,0)="X",X$2,"")</f>
        <v/>
      </c>
      <c r="H1511" t="str">
        <f>IF(VLOOKUP($A1511,Parts!$A:$AM,H$1,0)="X",Y$2,"")</f>
        <v/>
      </c>
      <c r="I1511" t="str">
        <f>IF(VLOOKUP($A1511,Parts!$A:$AM,I$1,0)="X",Z$2,"")</f>
        <v/>
      </c>
      <c r="J1511" t="str">
        <f>IF(VLOOKUP($A1511,Parts!$A:$AM,J$1,0)="X",AA$2,"")</f>
        <v/>
      </c>
      <c r="K1511" t="str">
        <f>IF(VLOOKUP($A1511,Parts!$A:$AM,K$1,0)="X",AB$2,"")</f>
        <v/>
      </c>
      <c r="L1511" t="str">
        <f>IF(VLOOKUP($A1511,Parts!$A:$AM,L$1,0)="X",AC$2,"")</f>
        <v/>
      </c>
      <c r="M1511" t="str">
        <f>IF(VLOOKUP($A1511,Parts!$A:$AM,M$1,0)="X",AD$2,"")</f>
        <v/>
      </c>
      <c r="N1511" t="str">
        <f>IF(VLOOKUP($A1511,Parts!$A:$AM,N$1,0)="X",AE$2,"")</f>
        <v/>
      </c>
      <c r="O1511" t="str">
        <f>IF(VLOOKUP($A1511,Parts!$A:$AM,O$1,0)="X",AF$2,"")</f>
        <v/>
      </c>
      <c r="P1511" t="str">
        <f t="shared" si="24"/>
        <v/>
      </c>
    </row>
    <row r="1512" spans="1:16" x14ac:dyDescent="0.25">
      <c r="A1512" t="str">
        <f>Table15[[#This Row],[Name]]</f>
        <v>Size3SmallTank</v>
      </c>
      <c r="B1512" t="str">
        <f>IF(VLOOKUP($A1512,Parts!$A:$AM,B$1,0)="X",S$2,"")</f>
        <v/>
      </c>
      <c r="C1512" t="str">
        <f>IF(VLOOKUP($A1512,Parts!$A:$AM,C$1,0)="X",T$2,"")</f>
        <v/>
      </c>
      <c r="D1512" t="str">
        <f>IF(VLOOKUP($A1512,Parts!$A:$AM,D$1,0)="X",U$2,"")</f>
        <v/>
      </c>
      <c r="E1512" t="str">
        <f>IF(VLOOKUP($A1512,Parts!$A:$AM,E$1,0)="X",V$2,"")</f>
        <v/>
      </c>
      <c r="F1512" t="str">
        <f>IF(VLOOKUP($A1512,Parts!$A:$AM,F$1,0)="X",W$2,"")</f>
        <v/>
      </c>
      <c r="G1512" t="str">
        <f>IF(VLOOKUP($A1512,Parts!$A:$AM,G$1,0)="X",X$2,"")</f>
        <v/>
      </c>
      <c r="H1512" t="str">
        <f>IF(VLOOKUP($A1512,Parts!$A:$AM,H$1,0)="X",Y$2,"")</f>
        <v/>
      </c>
      <c r="I1512" t="str">
        <f>IF(VLOOKUP($A1512,Parts!$A:$AM,I$1,0)="X",Z$2,"")</f>
        <v/>
      </c>
      <c r="J1512" t="str">
        <f>IF(VLOOKUP($A1512,Parts!$A:$AM,J$1,0)="X",AA$2,"")</f>
        <v/>
      </c>
      <c r="K1512" t="str">
        <f>IF(VLOOKUP($A1512,Parts!$A:$AM,K$1,0)="X",AB$2,"")</f>
        <v/>
      </c>
      <c r="L1512" t="str">
        <f>IF(VLOOKUP($A1512,Parts!$A:$AM,L$1,0)="X",AC$2,"")</f>
        <v/>
      </c>
      <c r="M1512" t="str">
        <f>IF(VLOOKUP($A1512,Parts!$A:$AM,M$1,0)="X",AD$2,"")</f>
        <v/>
      </c>
      <c r="N1512" t="str">
        <f>IF(VLOOKUP($A1512,Parts!$A:$AM,N$1,0)="X",AE$2,"")</f>
        <v/>
      </c>
      <c r="O1512" t="str">
        <f>IF(VLOOKUP($A1512,Parts!$A:$AM,O$1,0)="X",AF$2,"")</f>
        <v/>
      </c>
      <c r="P1512" t="str">
        <f t="shared" si="24"/>
        <v/>
      </c>
    </row>
    <row r="1513" spans="1:16" x14ac:dyDescent="0.25">
      <c r="A1513" t="str">
        <f>Table15[[#This Row],[Name]]</f>
        <v>Size3MediumTank</v>
      </c>
      <c r="B1513" t="str">
        <f>IF(VLOOKUP($A1513,Parts!$A:$AM,B$1,0)="X",S$2,"")</f>
        <v/>
      </c>
      <c r="C1513" t="str">
        <f>IF(VLOOKUP($A1513,Parts!$A:$AM,C$1,0)="X",T$2,"")</f>
        <v/>
      </c>
      <c r="D1513" t="str">
        <f>IF(VLOOKUP($A1513,Parts!$A:$AM,D$1,0)="X",U$2,"")</f>
        <v/>
      </c>
      <c r="E1513" t="str">
        <f>IF(VLOOKUP($A1513,Parts!$A:$AM,E$1,0)="X",V$2,"")</f>
        <v/>
      </c>
      <c r="F1513" t="str">
        <f>IF(VLOOKUP($A1513,Parts!$A:$AM,F$1,0)="X",W$2,"")</f>
        <v/>
      </c>
      <c r="G1513" t="str">
        <f>IF(VLOOKUP($A1513,Parts!$A:$AM,G$1,0)="X",X$2,"")</f>
        <v/>
      </c>
      <c r="H1513" t="str">
        <f>IF(VLOOKUP($A1513,Parts!$A:$AM,H$1,0)="X",Y$2,"")</f>
        <v/>
      </c>
      <c r="I1513" t="str">
        <f>IF(VLOOKUP($A1513,Parts!$A:$AM,I$1,0)="X",Z$2,"")</f>
        <v/>
      </c>
      <c r="J1513" t="str">
        <f>IF(VLOOKUP($A1513,Parts!$A:$AM,J$1,0)="X",AA$2,"")</f>
        <v/>
      </c>
      <c r="K1513" t="str">
        <f>IF(VLOOKUP($A1513,Parts!$A:$AM,K$1,0)="X",AB$2,"")</f>
        <v/>
      </c>
      <c r="L1513" t="str">
        <f>IF(VLOOKUP($A1513,Parts!$A:$AM,L$1,0)="X",AC$2,"")</f>
        <v/>
      </c>
      <c r="M1513" t="str">
        <f>IF(VLOOKUP($A1513,Parts!$A:$AM,M$1,0)="X",AD$2,"")</f>
        <v/>
      </c>
      <c r="N1513" t="str">
        <f>IF(VLOOKUP($A1513,Parts!$A:$AM,N$1,0)="X",AE$2,"")</f>
        <v/>
      </c>
      <c r="O1513" t="str">
        <f>IF(VLOOKUP($A1513,Parts!$A:$AM,O$1,0)="X",AF$2,"")</f>
        <v/>
      </c>
      <c r="P1513" t="str">
        <f t="shared" si="24"/>
        <v/>
      </c>
    </row>
    <row r="1514" spans="1:16" x14ac:dyDescent="0.25">
      <c r="A1514" t="str">
        <f>Table15[[#This Row],[Name]]</f>
        <v>SXTsize2to3Adaptor</v>
      </c>
      <c r="B1514" t="str">
        <f>IF(VLOOKUP($A1514,Parts!$A:$AM,B$1,0)="X",S$2,"")</f>
        <v/>
      </c>
      <c r="C1514" t="str">
        <f>IF(VLOOKUP($A1514,Parts!$A:$AM,C$1,0)="X",T$2,"")</f>
        <v/>
      </c>
      <c r="D1514" t="str">
        <f>IF(VLOOKUP($A1514,Parts!$A:$AM,D$1,0)="X",U$2,"")</f>
        <v/>
      </c>
      <c r="E1514" t="str">
        <f>IF(VLOOKUP($A1514,Parts!$A:$AM,E$1,0)="X",V$2,"")</f>
        <v/>
      </c>
      <c r="F1514" t="str">
        <f>IF(VLOOKUP($A1514,Parts!$A:$AM,F$1,0)="X",W$2,"")</f>
        <v/>
      </c>
      <c r="G1514" t="str">
        <f>IF(VLOOKUP($A1514,Parts!$A:$AM,G$1,0)="X",X$2,"")</f>
        <v/>
      </c>
      <c r="H1514" t="str">
        <f>IF(VLOOKUP($A1514,Parts!$A:$AM,H$1,0)="X",Y$2,"")</f>
        <v/>
      </c>
      <c r="I1514" t="str">
        <f>IF(VLOOKUP($A1514,Parts!$A:$AM,I$1,0)="X",Z$2,"")</f>
        <v/>
      </c>
      <c r="J1514" t="str">
        <f>IF(VLOOKUP($A1514,Parts!$A:$AM,J$1,0)="X",AA$2,"")</f>
        <v/>
      </c>
      <c r="K1514" t="str">
        <f>IF(VLOOKUP($A1514,Parts!$A:$AM,K$1,0)="X",AB$2,"")</f>
        <v/>
      </c>
      <c r="L1514" t="str">
        <f>IF(VLOOKUP($A1514,Parts!$A:$AM,L$1,0)="X",AC$2,"")</f>
        <v/>
      </c>
      <c r="M1514" t="str">
        <f>IF(VLOOKUP($A1514,Parts!$A:$AM,M$1,0)="X",AD$2,"")</f>
        <v/>
      </c>
      <c r="N1514" t="str">
        <f>IF(VLOOKUP($A1514,Parts!$A:$AM,N$1,0)="X",AE$2,"")</f>
        <v/>
      </c>
      <c r="O1514" t="str">
        <f>IF(VLOOKUP($A1514,Parts!$A:$AM,O$1,0)="X",AF$2,"")</f>
        <v/>
      </c>
      <c r="P1514" t="str">
        <f t="shared" si="24"/>
        <v/>
      </c>
    </row>
    <row r="1515" spans="1:16" x14ac:dyDescent="0.25">
      <c r="A1515" t="str">
        <f>Table15[[#This Row],[Name]]</f>
        <v>SXT5mTank0cap</v>
      </c>
      <c r="B1515" t="str">
        <f>IF(VLOOKUP($A1515,Parts!$A:$AM,B$1,0)="X",S$2,"")</f>
        <v/>
      </c>
      <c r="C1515" t="str">
        <f>IF(VLOOKUP($A1515,Parts!$A:$AM,C$1,0)="X",T$2,"")</f>
        <v/>
      </c>
      <c r="D1515" t="str">
        <f>IF(VLOOKUP($A1515,Parts!$A:$AM,D$1,0)="X",U$2,"")</f>
        <v/>
      </c>
      <c r="E1515" t="str">
        <f>IF(VLOOKUP($A1515,Parts!$A:$AM,E$1,0)="X",V$2,"")</f>
        <v/>
      </c>
      <c r="F1515" t="str">
        <f>IF(VLOOKUP($A1515,Parts!$A:$AM,F$1,0)="X",W$2,"")</f>
        <v/>
      </c>
      <c r="G1515" t="str">
        <f>IF(VLOOKUP($A1515,Parts!$A:$AM,G$1,0)="X",X$2,"")</f>
        <v/>
      </c>
      <c r="H1515" t="str">
        <f>IF(VLOOKUP($A1515,Parts!$A:$AM,H$1,0)="X",Y$2,"")</f>
        <v/>
      </c>
      <c r="I1515" t="str">
        <f>IF(VLOOKUP($A1515,Parts!$A:$AM,I$1,0)="X",Z$2,"")</f>
        <v/>
      </c>
      <c r="J1515" t="str">
        <f>IF(VLOOKUP($A1515,Parts!$A:$AM,J$1,0)="X",AA$2,"")</f>
        <v/>
      </c>
      <c r="K1515" t="str">
        <f>IF(VLOOKUP($A1515,Parts!$A:$AM,K$1,0)="X",AB$2,"")</f>
        <v/>
      </c>
      <c r="L1515" t="str">
        <f>IF(VLOOKUP($A1515,Parts!$A:$AM,L$1,0)="X",AC$2,"")</f>
        <v/>
      </c>
      <c r="M1515" t="str">
        <f>IF(VLOOKUP($A1515,Parts!$A:$AM,M$1,0)="X",AD$2,"")</f>
        <v/>
      </c>
      <c r="N1515" t="str">
        <f>IF(VLOOKUP($A1515,Parts!$A:$AM,N$1,0)="X",AE$2,"")</f>
        <v/>
      </c>
      <c r="O1515" t="str">
        <f>IF(VLOOKUP($A1515,Parts!$A:$AM,O$1,0)="X",AF$2,"")</f>
        <v/>
      </c>
      <c r="P1515" t="str">
        <f t="shared" si="24"/>
        <v/>
      </c>
    </row>
    <row r="1516" spans="1:16" x14ac:dyDescent="0.25">
      <c r="A1516" t="str">
        <f>Table15[[#This Row],[Name]]</f>
        <v>SXT5mTank0</v>
      </c>
      <c r="B1516" t="str">
        <f>IF(VLOOKUP($A1516,Parts!$A:$AM,B$1,0)="X",S$2,"")</f>
        <v/>
      </c>
      <c r="C1516" t="str">
        <f>IF(VLOOKUP($A1516,Parts!$A:$AM,C$1,0)="X",T$2,"")</f>
        <v/>
      </c>
      <c r="D1516" t="str">
        <f>IF(VLOOKUP($A1516,Parts!$A:$AM,D$1,0)="X",U$2,"")</f>
        <v/>
      </c>
      <c r="E1516" t="str">
        <f>IF(VLOOKUP($A1516,Parts!$A:$AM,E$1,0)="X",V$2,"")</f>
        <v/>
      </c>
      <c r="F1516" t="str">
        <f>IF(VLOOKUP($A1516,Parts!$A:$AM,F$1,0)="X",W$2,"")</f>
        <v/>
      </c>
      <c r="G1516" t="str">
        <f>IF(VLOOKUP($A1516,Parts!$A:$AM,G$1,0)="X",X$2,"")</f>
        <v/>
      </c>
      <c r="H1516" t="str">
        <f>IF(VLOOKUP($A1516,Parts!$A:$AM,H$1,0)="X",Y$2,"")</f>
        <v/>
      </c>
      <c r="I1516" t="str">
        <f>IF(VLOOKUP($A1516,Parts!$A:$AM,I$1,0)="X",Z$2,"")</f>
        <v/>
      </c>
      <c r="J1516" t="str">
        <f>IF(VLOOKUP($A1516,Parts!$A:$AM,J$1,0)="X",AA$2,"")</f>
        <v/>
      </c>
      <c r="K1516" t="str">
        <f>IF(VLOOKUP($A1516,Parts!$A:$AM,K$1,0)="X",AB$2,"")</f>
        <v/>
      </c>
      <c r="L1516" t="str">
        <f>IF(VLOOKUP($A1516,Parts!$A:$AM,L$1,0)="X",AC$2,"")</f>
        <v/>
      </c>
      <c r="M1516" t="str">
        <f>IF(VLOOKUP($A1516,Parts!$A:$AM,M$1,0)="X",AD$2,"")</f>
        <v/>
      </c>
      <c r="N1516" t="str">
        <f>IF(VLOOKUP($A1516,Parts!$A:$AM,N$1,0)="X",AE$2,"")</f>
        <v/>
      </c>
      <c r="O1516" t="str">
        <f>IF(VLOOKUP($A1516,Parts!$A:$AM,O$1,0)="X",AF$2,"")</f>
        <v/>
      </c>
      <c r="P1516" t="str">
        <f t="shared" si="24"/>
        <v/>
      </c>
    </row>
    <row r="1517" spans="1:16" x14ac:dyDescent="0.25">
      <c r="A1517" t="str">
        <f>Table15[[#This Row],[Name]]</f>
        <v>SXTTank1</v>
      </c>
      <c r="B1517" t="str">
        <f>IF(VLOOKUP($A1517,Parts!$A:$AM,B$1,0)="X",S$2,"")</f>
        <v/>
      </c>
      <c r="C1517" t="str">
        <f>IF(VLOOKUP($A1517,Parts!$A:$AM,C$1,0)="X",T$2,"")</f>
        <v/>
      </c>
      <c r="D1517" t="str">
        <f>IF(VLOOKUP($A1517,Parts!$A:$AM,D$1,0)="X",U$2,"")</f>
        <v/>
      </c>
      <c r="E1517" t="str">
        <f>IF(VLOOKUP($A1517,Parts!$A:$AM,E$1,0)="X",V$2,"")</f>
        <v/>
      </c>
      <c r="F1517" t="str">
        <f>IF(VLOOKUP($A1517,Parts!$A:$AM,F$1,0)="X",W$2,"")</f>
        <v/>
      </c>
      <c r="G1517" t="str">
        <f>IF(VLOOKUP($A1517,Parts!$A:$AM,G$1,0)="X",X$2,"")</f>
        <v/>
      </c>
      <c r="H1517" t="str">
        <f>IF(VLOOKUP($A1517,Parts!$A:$AM,H$1,0)="X",Y$2,"")</f>
        <v/>
      </c>
      <c r="I1517" t="str">
        <f>IF(VLOOKUP($A1517,Parts!$A:$AM,I$1,0)="X",Z$2,"")</f>
        <v/>
      </c>
      <c r="J1517" t="str">
        <f>IF(VLOOKUP($A1517,Parts!$A:$AM,J$1,0)="X",AA$2,"")</f>
        <v/>
      </c>
      <c r="K1517" t="str">
        <f>IF(VLOOKUP($A1517,Parts!$A:$AM,K$1,0)="X",AB$2,"")</f>
        <v/>
      </c>
      <c r="L1517" t="str">
        <f>IF(VLOOKUP($A1517,Parts!$A:$AM,L$1,0)="X",AC$2,"")</f>
        <v/>
      </c>
      <c r="M1517" t="str">
        <f>IF(VLOOKUP($A1517,Parts!$A:$AM,M$1,0)="X",AD$2,"")</f>
        <v/>
      </c>
      <c r="N1517" t="str">
        <f>IF(VLOOKUP($A1517,Parts!$A:$AM,N$1,0)="X",AE$2,"")</f>
        <v/>
      </c>
      <c r="O1517" t="str">
        <f>IF(VLOOKUP($A1517,Parts!$A:$AM,O$1,0)="X",AF$2,"")</f>
        <v/>
      </c>
      <c r="P1517" t="str">
        <f t="shared" si="24"/>
        <v/>
      </c>
    </row>
    <row r="1518" spans="1:16" x14ac:dyDescent="0.25">
      <c r="A1518" t="str">
        <f>Table15[[#This Row],[Name]]</f>
        <v>SXTSaturnV2</v>
      </c>
      <c r="B1518" t="str">
        <f>IF(VLOOKUP($A1518,Parts!$A:$AM,B$1,0)="X",S$2,"")</f>
        <v/>
      </c>
      <c r="C1518" t="str">
        <f>IF(VLOOKUP($A1518,Parts!$A:$AM,C$1,0)="X",T$2,"")</f>
        <v/>
      </c>
      <c r="D1518" t="str">
        <f>IF(VLOOKUP($A1518,Parts!$A:$AM,D$1,0)="X",U$2,"")</f>
        <v/>
      </c>
      <c r="E1518" t="str">
        <f>IF(VLOOKUP($A1518,Parts!$A:$AM,E$1,0)="X",V$2,"")</f>
        <v/>
      </c>
      <c r="F1518" t="str">
        <f>IF(VLOOKUP($A1518,Parts!$A:$AM,F$1,0)="X",W$2,"")</f>
        <v/>
      </c>
      <c r="G1518" t="str">
        <f>IF(VLOOKUP($A1518,Parts!$A:$AM,G$1,0)="X",X$2,"")</f>
        <v/>
      </c>
      <c r="H1518" t="str">
        <f>IF(VLOOKUP($A1518,Parts!$A:$AM,H$1,0)="X",Y$2,"")</f>
        <v/>
      </c>
      <c r="I1518" t="str">
        <f>IF(VLOOKUP($A1518,Parts!$A:$AM,I$1,0)="X",Z$2,"")</f>
        <v/>
      </c>
      <c r="J1518" t="str">
        <f>IF(VLOOKUP($A1518,Parts!$A:$AM,J$1,0)="X",AA$2,"")</f>
        <v/>
      </c>
      <c r="K1518" t="str">
        <f>IF(VLOOKUP($A1518,Parts!$A:$AM,K$1,0)="X",AB$2,"")</f>
        <v/>
      </c>
      <c r="L1518" t="str">
        <f>IF(VLOOKUP($A1518,Parts!$A:$AM,L$1,0)="X",AC$2,"")</f>
        <v/>
      </c>
      <c r="M1518" t="str">
        <f>IF(VLOOKUP($A1518,Parts!$A:$AM,M$1,0)="X",AD$2,"")</f>
        <v/>
      </c>
      <c r="N1518" t="str">
        <f>IF(VLOOKUP($A1518,Parts!$A:$AM,N$1,0)="X",AE$2,"")</f>
        <v/>
      </c>
      <c r="O1518" t="str">
        <f>IF(VLOOKUP($A1518,Parts!$A:$AM,O$1,0)="X",AF$2,"")</f>
        <v/>
      </c>
      <c r="P1518" t="str">
        <f t="shared" si="24"/>
        <v/>
      </c>
    </row>
    <row r="1519" spans="1:16" x14ac:dyDescent="0.25">
      <c r="A1519" t="str">
        <f>Table15[[#This Row],[Name]]</f>
        <v>SXTSaturnV1</v>
      </c>
      <c r="B1519" t="str">
        <f>IF(VLOOKUP($A1519,Parts!$A:$AM,B$1,0)="X",S$2,"")</f>
        <v/>
      </c>
      <c r="C1519" t="str">
        <f>IF(VLOOKUP($A1519,Parts!$A:$AM,C$1,0)="X",T$2,"")</f>
        <v/>
      </c>
      <c r="D1519" t="str">
        <f>IF(VLOOKUP($A1519,Parts!$A:$AM,D$1,0)="X",U$2,"")</f>
        <v/>
      </c>
      <c r="E1519" t="str">
        <f>IF(VLOOKUP($A1519,Parts!$A:$AM,E$1,0)="X",V$2,"")</f>
        <v/>
      </c>
      <c r="F1519" t="str">
        <f>IF(VLOOKUP($A1519,Parts!$A:$AM,F$1,0)="X",W$2,"")</f>
        <v/>
      </c>
      <c r="G1519" t="str">
        <f>IF(VLOOKUP($A1519,Parts!$A:$AM,G$1,0)="X",X$2,"")</f>
        <v/>
      </c>
      <c r="H1519" t="str">
        <f>IF(VLOOKUP($A1519,Parts!$A:$AM,H$1,0)="X",Y$2,"")</f>
        <v/>
      </c>
      <c r="I1519" t="str">
        <f>IF(VLOOKUP($A1519,Parts!$A:$AM,I$1,0)="X",Z$2,"")</f>
        <v/>
      </c>
      <c r="J1519" t="str">
        <f>IF(VLOOKUP($A1519,Parts!$A:$AM,J$1,0)="X",AA$2,"")</f>
        <v/>
      </c>
      <c r="K1519" t="str">
        <f>IF(VLOOKUP($A1519,Parts!$A:$AM,K$1,0)="X",AB$2,"")</f>
        <v/>
      </c>
      <c r="L1519" t="str">
        <f>IF(VLOOKUP($A1519,Parts!$A:$AM,L$1,0)="X",AC$2,"")</f>
        <v/>
      </c>
      <c r="M1519" t="str">
        <f>IF(VLOOKUP($A1519,Parts!$A:$AM,M$1,0)="X",AD$2,"")</f>
        <v/>
      </c>
      <c r="N1519" t="str">
        <f>IF(VLOOKUP($A1519,Parts!$A:$AM,N$1,0)="X",AE$2,"")</f>
        <v/>
      </c>
      <c r="O1519" t="str">
        <f>IF(VLOOKUP($A1519,Parts!$A:$AM,O$1,0)="X",AF$2,"")</f>
        <v/>
      </c>
      <c r="P1519" t="str">
        <f t="shared" si="24"/>
        <v/>
      </c>
    </row>
    <row r="1520" spans="1:16" x14ac:dyDescent="0.25">
      <c r="A1520" t="str">
        <f>Table15[[#This Row],[Name]]</f>
        <v>SXTKDBTsar1</v>
      </c>
      <c r="B1520" t="str">
        <f>IF(VLOOKUP($A1520,Parts!$A:$AM,B$1,0)="X",S$2,"")</f>
        <v/>
      </c>
      <c r="C1520" t="str">
        <f>IF(VLOOKUP($A1520,Parts!$A:$AM,C$1,0)="X",T$2,"")</f>
        <v/>
      </c>
      <c r="D1520" t="str">
        <f>IF(VLOOKUP($A1520,Parts!$A:$AM,D$1,0)="X",U$2,"")</f>
        <v/>
      </c>
      <c r="E1520" t="str">
        <f>IF(VLOOKUP($A1520,Parts!$A:$AM,E$1,0)="X",V$2,"")</f>
        <v/>
      </c>
      <c r="F1520" t="str">
        <f>IF(VLOOKUP($A1520,Parts!$A:$AM,F$1,0)="X",W$2,"")</f>
        <v/>
      </c>
      <c r="G1520" t="str">
        <f>IF(VLOOKUP($A1520,Parts!$A:$AM,G$1,0)="X",X$2,"")</f>
        <v/>
      </c>
      <c r="H1520" t="str">
        <f>IF(VLOOKUP($A1520,Parts!$A:$AM,H$1,0)="X",Y$2,"")</f>
        <v/>
      </c>
      <c r="I1520" t="str">
        <f>IF(VLOOKUP($A1520,Parts!$A:$AM,I$1,0)="X",Z$2,"")</f>
        <v/>
      </c>
      <c r="J1520" t="str">
        <f>IF(VLOOKUP($A1520,Parts!$A:$AM,J$1,0)="X",AA$2,"")</f>
        <v/>
      </c>
      <c r="K1520" t="str">
        <f>IF(VLOOKUP($A1520,Parts!$A:$AM,K$1,0)="X",AB$2,"")</f>
        <v/>
      </c>
      <c r="L1520" t="str">
        <f>IF(VLOOKUP($A1520,Parts!$A:$AM,L$1,0)="X",AC$2,"")</f>
        <v/>
      </c>
      <c r="M1520" t="str">
        <f>IF(VLOOKUP($A1520,Parts!$A:$AM,M$1,0)="X",AD$2,"")</f>
        <v/>
      </c>
      <c r="N1520" t="str">
        <f>IF(VLOOKUP($A1520,Parts!$A:$AM,N$1,0)="X",AE$2,"")</f>
        <v/>
      </c>
      <c r="O1520" t="str">
        <f>IF(VLOOKUP($A1520,Parts!$A:$AM,O$1,0)="X",AF$2,"")</f>
        <v/>
      </c>
      <c r="P1520" t="str">
        <f t="shared" si="24"/>
        <v/>
      </c>
    </row>
    <row r="1521" spans="1:16" x14ac:dyDescent="0.25">
      <c r="A1521" t="str">
        <f>Table15[[#This Row],[Name]]</f>
        <v>HM-7B</v>
      </c>
      <c r="B1521" t="str">
        <f>IF(VLOOKUP($A1521,Parts!$A:$AM,B$1,0)="X",S$2,"")</f>
        <v/>
      </c>
      <c r="C1521" t="str">
        <f>IF(VLOOKUP($A1521,Parts!$A:$AM,C$1,0)="X",T$2,"")</f>
        <v/>
      </c>
      <c r="D1521" t="str">
        <f>IF(VLOOKUP($A1521,Parts!$A:$AM,D$1,0)="X",U$2,"")</f>
        <v/>
      </c>
      <c r="E1521" t="str">
        <f>IF(VLOOKUP($A1521,Parts!$A:$AM,E$1,0)="X",V$2,"")</f>
        <v/>
      </c>
      <c r="F1521" t="str">
        <f>IF(VLOOKUP($A1521,Parts!$A:$AM,F$1,0)="X",W$2,"")</f>
        <v/>
      </c>
      <c r="G1521" t="str">
        <f>IF(VLOOKUP($A1521,Parts!$A:$AM,G$1,0)="X",X$2,"")</f>
        <v/>
      </c>
      <c r="H1521" t="str">
        <f>IF(VLOOKUP($A1521,Parts!$A:$AM,H$1,0)="X",Y$2,"")</f>
        <v/>
      </c>
      <c r="I1521" t="str">
        <f>IF(VLOOKUP($A1521,Parts!$A:$AM,I$1,0)="X",Z$2,"")</f>
        <v/>
      </c>
      <c r="J1521" t="str">
        <f>IF(VLOOKUP($A1521,Parts!$A:$AM,J$1,0)="X",AA$2,"")</f>
        <v/>
      </c>
      <c r="K1521" t="str">
        <f>IF(VLOOKUP($A1521,Parts!$A:$AM,K$1,0)="X",AB$2,"")</f>
        <v/>
      </c>
      <c r="L1521" t="str">
        <f>IF(VLOOKUP($A1521,Parts!$A:$AM,L$1,0)="X",AC$2,"")</f>
        <v/>
      </c>
      <c r="M1521" t="str">
        <f>IF(VLOOKUP($A1521,Parts!$A:$AM,M$1,0)="X",AD$2,"")</f>
        <v/>
      </c>
      <c r="N1521" t="str">
        <f>IF(VLOOKUP($A1521,Parts!$A:$AM,N$1,0)="X",AE$2,"")</f>
        <v/>
      </c>
      <c r="O1521" t="str">
        <f>IF(VLOOKUP($A1521,Parts!$A:$AM,O$1,0)="X",AF$2,"")</f>
        <v/>
      </c>
      <c r="P1521" t="str">
        <f t="shared" si="24"/>
        <v/>
      </c>
    </row>
    <row r="1522" spans="1:16" x14ac:dyDescent="0.25">
      <c r="A1522" t="str">
        <f>Table15[[#This Row],[Name]]</f>
        <v>KK_SPX_Kestrel</v>
      </c>
      <c r="B1522" t="str">
        <f>IF(VLOOKUP($A1522,Parts!$A:$AM,B$1,0)="X",S$2,"")</f>
        <v/>
      </c>
      <c r="C1522" t="str">
        <f>IF(VLOOKUP($A1522,Parts!$A:$AM,C$1,0)="X",T$2,"")</f>
        <v/>
      </c>
      <c r="D1522" t="str">
        <f>IF(VLOOKUP($A1522,Parts!$A:$AM,D$1,0)="X",U$2,"")</f>
        <v/>
      </c>
      <c r="E1522" t="str">
        <f>IF(VLOOKUP($A1522,Parts!$A:$AM,E$1,0)="X",V$2,"")</f>
        <v/>
      </c>
      <c r="F1522" t="str">
        <f>IF(VLOOKUP($A1522,Parts!$A:$AM,F$1,0)="X",W$2,"")</f>
        <v xml:space="preserve">    MODULE
    { name = ModuleTagEngineLiquidTurbo }
</v>
      </c>
      <c r="G1522" t="str">
        <f>IF(VLOOKUP($A1522,Parts!$A:$AM,G$1,0)="X",X$2,"")</f>
        <v/>
      </c>
      <c r="H1522" t="str">
        <f>IF(VLOOKUP($A1522,Parts!$A:$AM,H$1,0)="X",Y$2,"")</f>
        <v/>
      </c>
      <c r="I1522" t="str">
        <f>IF(VLOOKUP($A1522,Parts!$A:$AM,I$1,0)="X",Z$2,"")</f>
        <v/>
      </c>
      <c r="J1522" t="str">
        <f>IF(VLOOKUP($A1522,Parts!$A:$AM,J$1,0)="X",AA$2,"")</f>
        <v/>
      </c>
      <c r="K1522" t="str">
        <f>IF(VLOOKUP($A1522,Parts!$A:$AM,K$1,0)="X",AB$2,"")</f>
        <v/>
      </c>
      <c r="L1522" t="str">
        <f>IF(VLOOKUP($A1522,Parts!$A:$AM,L$1,0)="X",AC$2,"")</f>
        <v/>
      </c>
      <c r="M1522" t="str">
        <f>IF(VLOOKUP($A1522,Parts!$A:$AM,M$1,0)="X",AD$2,"")</f>
        <v/>
      </c>
      <c r="N1522" t="str">
        <f>IF(VLOOKUP($A1522,Parts!$A:$AM,N$1,0)="X",AE$2,"")</f>
        <v/>
      </c>
      <c r="O1522" t="str">
        <f>IF(VLOOKUP($A1522,Parts!$A:$AM,O$1,0)="X",AF$2,"")</f>
        <v/>
      </c>
      <c r="P1522" t="str">
        <f t="shared" si="24"/>
        <v xml:space="preserve">    MODULE
    { name = ModuleTagEngineLiquidTurbo }
</v>
      </c>
    </row>
    <row r="1523" spans="1:16" x14ac:dyDescent="0.25">
      <c r="A1523" t="str">
        <f>Table15[[#This Row],[Name]]</f>
        <v>RO-Kestrel</v>
      </c>
      <c r="B1523" t="str">
        <f>IF(VLOOKUP($A1523,Parts!$A:$AM,B$1,0)="X",S$2,"")</f>
        <v/>
      </c>
      <c r="C1523" t="str">
        <f>IF(VLOOKUP($A1523,Parts!$A:$AM,C$1,0)="X",T$2,"")</f>
        <v/>
      </c>
      <c r="D1523" t="str">
        <f>IF(VLOOKUP($A1523,Parts!$A:$AM,D$1,0)="X",U$2,"")</f>
        <v/>
      </c>
      <c r="E1523" t="str">
        <f>IF(VLOOKUP($A1523,Parts!$A:$AM,E$1,0)="X",V$2,"")</f>
        <v/>
      </c>
      <c r="F1523" t="str">
        <f>IF(VLOOKUP($A1523,Parts!$A:$AM,F$1,0)="X",W$2,"")</f>
        <v xml:space="preserve">    MODULE
    { name = ModuleTagEngineLiquidTurbo }
</v>
      </c>
      <c r="G1523" t="str">
        <f>IF(VLOOKUP($A1523,Parts!$A:$AM,G$1,0)="X",X$2,"")</f>
        <v/>
      </c>
      <c r="H1523" t="str">
        <f>IF(VLOOKUP($A1523,Parts!$A:$AM,H$1,0)="X",Y$2,"")</f>
        <v/>
      </c>
      <c r="I1523" t="str">
        <f>IF(VLOOKUP($A1523,Parts!$A:$AM,I$1,0)="X",Z$2,"")</f>
        <v/>
      </c>
      <c r="J1523" t="str">
        <f>IF(VLOOKUP($A1523,Parts!$A:$AM,J$1,0)="X",AA$2,"")</f>
        <v/>
      </c>
      <c r="K1523" t="str">
        <f>IF(VLOOKUP($A1523,Parts!$A:$AM,K$1,0)="X",AB$2,"")</f>
        <v/>
      </c>
      <c r="L1523" t="str">
        <f>IF(VLOOKUP($A1523,Parts!$A:$AM,L$1,0)="X",AC$2,"")</f>
        <v/>
      </c>
      <c r="M1523" t="str">
        <f>IF(VLOOKUP($A1523,Parts!$A:$AM,M$1,0)="X",AD$2,"")</f>
        <v/>
      </c>
      <c r="N1523" t="str">
        <f>IF(VLOOKUP($A1523,Parts!$A:$AM,N$1,0)="X",AE$2,"")</f>
        <v/>
      </c>
      <c r="O1523" t="str">
        <f>IF(VLOOKUP($A1523,Parts!$A:$AM,O$1,0)="X",AF$2,"")</f>
        <v/>
      </c>
      <c r="P1523" t="str">
        <f t="shared" si="24"/>
        <v xml:space="preserve">    MODULE
    { name = ModuleTagEngineLiquidTurbo }
</v>
      </c>
    </row>
    <row r="1524" spans="1:16" x14ac:dyDescent="0.25">
      <c r="A1524" t="str">
        <f>Table15[[#This Row],[Name]]</f>
        <v>J-2-200klbf</v>
      </c>
      <c r="B1524" t="str">
        <f>IF(VLOOKUP($A1524,Parts!$A:$AM,B$1,0)="X",S$2,"")</f>
        <v/>
      </c>
      <c r="C1524" t="str">
        <f>IF(VLOOKUP($A1524,Parts!$A:$AM,C$1,0)="X",T$2,"")</f>
        <v/>
      </c>
      <c r="D1524" t="str">
        <f>IF(VLOOKUP($A1524,Parts!$A:$AM,D$1,0)="X",U$2,"")</f>
        <v/>
      </c>
      <c r="E1524" t="str">
        <f>IF(VLOOKUP($A1524,Parts!$A:$AM,E$1,0)="X",V$2,"")</f>
        <v/>
      </c>
      <c r="F1524" t="str">
        <f>IF(VLOOKUP($A1524,Parts!$A:$AM,F$1,0)="X",W$2,"")</f>
        <v/>
      </c>
      <c r="G1524" t="str">
        <f>IF(VLOOKUP($A1524,Parts!$A:$AM,G$1,0)="X",X$2,"")</f>
        <v/>
      </c>
      <c r="H1524" t="str">
        <f>IF(VLOOKUP($A1524,Parts!$A:$AM,H$1,0)="X",Y$2,"")</f>
        <v/>
      </c>
      <c r="I1524" t="str">
        <f>IF(VLOOKUP($A1524,Parts!$A:$AM,I$1,0)="X",Z$2,"")</f>
        <v/>
      </c>
      <c r="J1524" t="str">
        <f>IF(VLOOKUP($A1524,Parts!$A:$AM,J$1,0)="X",AA$2,"")</f>
        <v/>
      </c>
      <c r="K1524" t="str">
        <f>IF(VLOOKUP($A1524,Parts!$A:$AM,K$1,0)="X",AB$2,"")</f>
        <v/>
      </c>
      <c r="L1524" t="str">
        <f>IF(VLOOKUP($A1524,Parts!$A:$AM,L$1,0)="X",AC$2,"")</f>
        <v/>
      </c>
      <c r="M1524" t="str">
        <f>IF(VLOOKUP($A1524,Parts!$A:$AM,M$1,0)="X",AD$2,"")</f>
        <v/>
      </c>
      <c r="N1524" t="str">
        <f>IF(VLOOKUP($A1524,Parts!$A:$AM,N$1,0)="X",AE$2,"")</f>
        <v/>
      </c>
      <c r="O1524" t="str">
        <f>IF(VLOOKUP($A1524,Parts!$A:$AM,O$1,0)="X",AF$2,"")</f>
        <v/>
      </c>
      <c r="P1524" t="str">
        <f t="shared" si="24"/>
        <v/>
      </c>
    </row>
    <row r="1525" spans="1:16" x14ac:dyDescent="0.25">
      <c r="A1525" t="str">
        <f>Table15[[#This Row],[Name]]</f>
        <v>XKosmos_TKS_RD-0225_EngineLANDERS</v>
      </c>
      <c r="B1525" t="str">
        <f>IF(VLOOKUP($A1525,Parts!$A:$AM,B$1,0)="X",S$2,"")</f>
        <v/>
      </c>
      <c r="C1525" t="str">
        <f>IF(VLOOKUP($A1525,Parts!$A:$AM,C$1,0)="X",T$2,"")</f>
        <v/>
      </c>
      <c r="D1525" t="str">
        <f>IF(VLOOKUP($A1525,Parts!$A:$AM,D$1,0)="X",U$2,"")</f>
        <v/>
      </c>
      <c r="E1525" t="str">
        <f>IF(VLOOKUP($A1525,Parts!$A:$AM,E$1,0)="X",V$2,"")</f>
        <v/>
      </c>
      <c r="F1525" t="str">
        <f>IF(VLOOKUP($A1525,Parts!$A:$AM,F$1,0)="X",W$2,"")</f>
        <v xml:space="preserve">    MODULE
    { name = ModuleTagEngineLiquidTurbo }
</v>
      </c>
      <c r="G1525" t="str">
        <f>IF(VLOOKUP($A1525,Parts!$A:$AM,G$1,0)="X",X$2,"")</f>
        <v/>
      </c>
      <c r="H1525" t="str">
        <f>IF(VLOOKUP($A1525,Parts!$A:$AM,H$1,0)="X",Y$2,"")</f>
        <v/>
      </c>
      <c r="I1525" t="str">
        <f>IF(VLOOKUP($A1525,Parts!$A:$AM,I$1,0)="X",Z$2,"")</f>
        <v/>
      </c>
      <c r="J1525" t="str">
        <f>IF(VLOOKUP($A1525,Parts!$A:$AM,J$1,0)="X",AA$2,"")</f>
        <v/>
      </c>
      <c r="K1525" t="str">
        <f>IF(VLOOKUP($A1525,Parts!$A:$AM,K$1,0)="X",AB$2,"")</f>
        <v/>
      </c>
      <c r="L1525" t="str">
        <f>IF(VLOOKUP($A1525,Parts!$A:$AM,L$1,0)="X",AC$2,"")</f>
        <v/>
      </c>
      <c r="M1525" t="str">
        <f>IF(VLOOKUP($A1525,Parts!$A:$AM,M$1,0)="X",AD$2,"")</f>
        <v/>
      </c>
      <c r="N1525" t="str">
        <f>IF(VLOOKUP($A1525,Parts!$A:$AM,N$1,0)="X",AE$2,"")</f>
        <v/>
      </c>
      <c r="O1525" t="str">
        <f>IF(VLOOKUP($A1525,Parts!$A:$AM,O$1,0)="X",AF$2,"")</f>
        <v/>
      </c>
      <c r="P1525" t="str">
        <f t="shared" si="24"/>
        <v xml:space="preserve">    MODULE
    { name = ModuleTagEngineLiquidTurbo }
</v>
      </c>
    </row>
    <row r="1526" spans="1:16" x14ac:dyDescent="0.25">
      <c r="A1526" t="str">
        <f>Table15[[#This Row],[Name]]</f>
        <v>J-2</v>
      </c>
      <c r="B1526" t="str">
        <f>IF(VLOOKUP($A1526,Parts!$A:$AM,B$1,0)="X",S$2,"")</f>
        <v/>
      </c>
      <c r="C1526" t="str">
        <f>IF(VLOOKUP($A1526,Parts!$A:$AM,C$1,0)="X",T$2,"")</f>
        <v/>
      </c>
      <c r="D1526" t="str">
        <f>IF(VLOOKUP($A1526,Parts!$A:$AM,D$1,0)="X",U$2,"")</f>
        <v/>
      </c>
      <c r="E1526" t="str">
        <f>IF(VLOOKUP($A1526,Parts!$A:$AM,E$1,0)="X",V$2,"")</f>
        <v/>
      </c>
      <c r="F1526" t="str">
        <f>IF(VLOOKUP($A1526,Parts!$A:$AM,F$1,0)="X",W$2,"")</f>
        <v/>
      </c>
      <c r="G1526" t="str">
        <f>IF(VLOOKUP($A1526,Parts!$A:$AM,G$1,0)="X",X$2,"")</f>
        <v/>
      </c>
      <c r="H1526" t="str">
        <f>IF(VLOOKUP($A1526,Parts!$A:$AM,H$1,0)="X",Y$2,"")</f>
        <v/>
      </c>
      <c r="I1526" t="str">
        <f>IF(VLOOKUP($A1526,Parts!$A:$AM,I$1,0)="X",Z$2,"")</f>
        <v/>
      </c>
      <c r="J1526" t="str">
        <f>IF(VLOOKUP($A1526,Parts!$A:$AM,J$1,0)="X",AA$2,"")</f>
        <v/>
      </c>
      <c r="K1526" t="str">
        <f>IF(VLOOKUP($A1526,Parts!$A:$AM,K$1,0)="X",AB$2,"")</f>
        <v/>
      </c>
      <c r="L1526" t="str">
        <f>IF(VLOOKUP($A1526,Parts!$A:$AM,L$1,0)="X",AC$2,"")</f>
        <v/>
      </c>
      <c r="M1526" t="str">
        <f>IF(VLOOKUP($A1526,Parts!$A:$AM,M$1,0)="X",AD$2,"")</f>
        <v/>
      </c>
      <c r="N1526" t="str">
        <f>IF(VLOOKUP($A1526,Parts!$A:$AM,N$1,0)="X",AE$2,"")</f>
        <v/>
      </c>
      <c r="O1526" t="str">
        <f>IF(VLOOKUP($A1526,Parts!$A:$AM,O$1,0)="X",AF$2,"")</f>
        <v/>
      </c>
      <c r="P1526" t="str">
        <f t="shared" si="24"/>
        <v/>
      </c>
    </row>
    <row r="1527" spans="1:16" x14ac:dyDescent="0.25">
      <c r="A1527" t="str">
        <f>Table15[[#This Row],[Name]]</f>
        <v>XORIGKosmos_Salyut_Solar_Array2X</v>
      </c>
      <c r="B1527" t="str">
        <f>IF(VLOOKUP($A1527,Parts!$A:$AM,B$1,0)="X",S$2,"")</f>
        <v/>
      </c>
      <c r="C1527" t="str">
        <f>IF(VLOOKUP($A1527,Parts!$A:$AM,C$1,0)="X",T$2,"")</f>
        <v/>
      </c>
      <c r="D1527" t="str">
        <f>IF(VLOOKUP($A1527,Parts!$A:$AM,D$1,0)="X",U$2,"")</f>
        <v/>
      </c>
      <c r="E1527" t="str">
        <f>IF(VLOOKUP($A1527,Parts!$A:$AM,E$1,0)="X",V$2,"")</f>
        <v/>
      </c>
      <c r="F1527" t="str">
        <f>IF(VLOOKUP($A1527,Parts!$A:$AM,F$1,0)="X",W$2,"")</f>
        <v/>
      </c>
      <c r="G1527" t="str">
        <f>IF(VLOOKUP($A1527,Parts!$A:$AM,G$1,0)="X",X$2,"")</f>
        <v/>
      </c>
      <c r="H1527" t="str">
        <f>IF(VLOOKUP($A1527,Parts!$A:$AM,H$1,0)="X",Y$2,"")</f>
        <v/>
      </c>
      <c r="I1527" t="str">
        <f>IF(VLOOKUP($A1527,Parts!$A:$AM,I$1,0)="X",Z$2,"")</f>
        <v/>
      </c>
      <c r="J1527" t="str">
        <f>IF(VLOOKUP($A1527,Parts!$A:$AM,J$1,0)="X",AA$2,"")</f>
        <v/>
      </c>
      <c r="K1527" t="str">
        <f>IF(VLOOKUP($A1527,Parts!$A:$AM,K$1,0)="X",AB$2,"")</f>
        <v/>
      </c>
      <c r="L1527" t="str">
        <f>IF(VLOOKUP($A1527,Parts!$A:$AM,L$1,0)="X",AC$2,"")</f>
        <v/>
      </c>
      <c r="M1527" t="str">
        <f>IF(VLOOKUP($A1527,Parts!$A:$AM,M$1,0)="X",AD$2,"")</f>
        <v/>
      </c>
      <c r="N1527" t="str">
        <f>IF(VLOOKUP($A1527,Parts!$A:$AM,N$1,0)="X",AE$2,"")</f>
        <v/>
      </c>
      <c r="O1527" t="str">
        <f>IF(VLOOKUP($A1527,Parts!$A:$AM,O$1,0)="X",AF$2,"")</f>
        <v/>
      </c>
      <c r="P1527" t="str">
        <f t="shared" si="24"/>
        <v/>
      </c>
    </row>
    <row r="1528" spans="1:16" x14ac:dyDescent="0.25">
      <c r="A1528" t="str">
        <f>Table15[[#This Row],[Name]]</f>
        <v>stationHub</v>
      </c>
      <c r="B1528" t="str">
        <f>IF(VLOOKUP($A1528,Parts!$A:$AM,B$1,0)="X",S$2,"")</f>
        <v/>
      </c>
      <c r="C1528" t="str">
        <f>IF(VLOOKUP($A1528,Parts!$A:$AM,C$1,0)="X",T$2,"")</f>
        <v/>
      </c>
      <c r="D1528" t="str">
        <f>IF(VLOOKUP($A1528,Parts!$A:$AM,D$1,0)="X",U$2,"")</f>
        <v/>
      </c>
      <c r="E1528" t="str">
        <f>IF(VLOOKUP($A1528,Parts!$A:$AM,E$1,0)="X",V$2,"")</f>
        <v/>
      </c>
      <c r="F1528" t="str">
        <f>IF(VLOOKUP($A1528,Parts!$A:$AM,F$1,0)="X",W$2,"")</f>
        <v/>
      </c>
      <c r="G1528" t="str">
        <f>IF(VLOOKUP($A1528,Parts!$A:$AM,G$1,0)="X",X$2,"")</f>
        <v/>
      </c>
      <c r="H1528" t="str">
        <f>IF(VLOOKUP($A1528,Parts!$A:$AM,H$1,0)="X",Y$2,"")</f>
        <v xml:space="preserve">    MODULE
    { name = ModuleTagHabitable }
</v>
      </c>
      <c r="I1528" t="str">
        <f>IF(VLOOKUP($A1528,Parts!$A:$AM,I$1,0)="X",Z$2,"")</f>
        <v xml:space="preserve">    MODULE
    { name = ModuleTagHumanRated }
</v>
      </c>
      <c r="J1528" t="str">
        <f>IF(VLOOKUP($A1528,Parts!$A:$AM,J$1,0)="X",AA$2,"")</f>
        <v/>
      </c>
      <c r="K1528" t="str">
        <f>IF(VLOOKUP($A1528,Parts!$A:$AM,K$1,0)="X",AB$2,"")</f>
        <v/>
      </c>
      <c r="L1528" t="str">
        <f>IF(VLOOKUP($A1528,Parts!$A:$AM,L$1,0)="X",AC$2,"")</f>
        <v/>
      </c>
      <c r="M1528" t="str">
        <f>IF(VLOOKUP($A1528,Parts!$A:$AM,M$1,0)="X",AD$2,"")</f>
        <v/>
      </c>
      <c r="N1528" t="str">
        <f>IF(VLOOKUP($A1528,Parts!$A:$AM,N$1,0)="X",AE$2,"")</f>
        <v/>
      </c>
      <c r="O1528" t="str">
        <f>IF(VLOOKUP($A1528,Parts!$A:$AM,O$1,0)="X",AF$2,"")</f>
        <v/>
      </c>
      <c r="P1528" t="str">
        <f t="shared" si="24"/>
        <v xml:space="preserve">    MODULE
    { name = ModuleTagHabitable }
    MODULE
    { name = ModuleTagHumanRated }
</v>
      </c>
    </row>
    <row r="1529" spans="1:16" x14ac:dyDescent="0.25">
      <c r="A1529" t="str">
        <f>Table15[[#This Row],[Name]]</f>
        <v>SXTAn225Ramp</v>
      </c>
      <c r="B1529" t="str">
        <f>IF(VLOOKUP($A1529,Parts!$A:$AM,B$1,0)="X",S$2,"")</f>
        <v/>
      </c>
      <c r="C1529" t="str">
        <f>IF(VLOOKUP($A1529,Parts!$A:$AM,C$1,0)="X",T$2,"")</f>
        <v/>
      </c>
      <c r="D1529" t="str">
        <f>IF(VLOOKUP($A1529,Parts!$A:$AM,D$1,0)="X",U$2,"")</f>
        <v/>
      </c>
      <c r="E1529" t="str">
        <f>IF(VLOOKUP($A1529,Parts!$A:$AM,E$1,0)="X",V$2,"")</f>
        <v/>
      </c>
      <c r="F1529" t="str">
        <f>IF(VLOOKUP($A1529,Parts!$A:$AM,F$1,0)="X",W$2,"")</f>
        <v/>
      </c>
      <c r="G1529" t="str">
        <f>IF(VLOOKUP($A1529,Parts!$A:$AM,G$1,0)="X",X$2,"")</f>
        <v/>
      </c>
      <c r="H1529" t="str">
        <f>IF(VLOOKUP($A1529,Parts!$A:$AM,H$1,0)="X",Y$2,"")</f>
        <v/>
      </c>
      <c r="I1529" t="str">
        <f>IF(VLOOKUP($A1529,Parts!$A:$AM,I$1,0)="X",Z$2,"")</f>
        <v/>
      </c>
      <c r="J1529" t="str">
        <f>IF(VLOOKUP($A1529,Parts!$A:$AM,J$1,0)="X",AA$2,"")</f>
        <v/>
      </c>
      <c r="K1529" t="str">
        <f>IF(VLOOKUP($A1529,Parts!$A:$AM,K$1,0)="X",AB$2,"")</f>
        <v/>
      </c>
      <c r="L1529" t="str">
        <f>IF(VLOOKUP($A1529,Parts!$A:$AM,L$1,0)="X",AC$2,"")</f>
        <v/>
      </c>
      <c r="M1529" t="str">
        <f>IF(VLOOKUP($A1529,Parts!$A:$AM,M$1,0)="X",AD$2,"")</f>
        <v/>
      </c>
      <c r="N1529" t="str">
        <f>IF(VLOOKUP($A1529,Parts!$A:$AM,N$1,0)="X",AE$2,"")</f>
        <v/>
      </c>
      <c r="O1529" t="str">
        <f>IF(VLOOKUP($A1529,Parts!$A:$AM,O$1,0)="X",AF$2,"")</f>
        <v/>
      </c>
      <c r="P1529" t="str">
        <f t="shared" si="24"/>
        <v/>
      </c>
    </row>
    <row r="1530" spans="1:16" x14ac:dyDescent="0.25">
      <c r="A1530" t="str">
        <f>Table15[[#This Row],[Name]]</f>
        <v>rcsblock-pulsedplasma-01</v>
      </c>
      <c r="B1530" t="str">
        <f>IF(VLOOKUP($A1530,Parts!$A:$AM,B$1,0)="X",S$2,"")</f>
        <v/>
      </c>
      <c r="C1530" t="str">
        <f>IF(VLOOKUP($A1530,Parts!$A:$AM,C$1,0)="X",T$2,"")</f>
        <v/>
      </c>
      <c r="D1530" t="str">
        <f>IF(VLOOKUP($A1530,Parts!$A:$AM,D$1,0)="X",U$2,"")</f>
        <v/>
      </c>
      <c r="E1530" t="str">
        <f>IF(VLOOKUP($A1530,Parts!$A:$AM,E$1,0)="X",V$2,"")</f>
        <v/>
      </c>
      <c r="F1530" t="str">
        <f>IF(VLOOKUP($A1530,Parts!$A:$AM,F$1,0)="X",W$2,"")</f>
        <v/>
      </c>
      <c r="G1530" t="str">
        <f>IF(VLOOKUP($A1530,Parts!$A:$AM,G$1,0)="X",X$2,"")</f>
        <v/>
      </c>
      <c r="H1530" t="str">
        <f>IF(VLOOKUP($A1530,Parts!$A:$AM,H$1,0)="X",Y$2,"")</f>
        <v/>
      </c>
      <c r="I1530" t="str">
        <f>IF(VLOOKUP($A1530,Parts!$A:$AM,I$1,0)="X",Z$2,"")</f>
        <v/>
      </c>
      <c r="J1530" t="str">
        <f>IF(VLOOKUP($A1530,Parts!$A:$AM,J$1,0)="X",AA$2,"")</f>
        <v/>
      </c>
      <c r="K1530" t="str">
        <f>IF(VLOOKUP($A1530,Parts!$A:$AM,K$1,0)="X",AB$2,"")</f>
        <v/>
      </c>
      <c r="L1530" t="str">
        <f>IF(VLOOKUP($A1530,Parts!$A:$AM,L$1,0)="X",AC$2,"")</f>
        <v/>
      </c>
      <c r="M1530" t="str">
        <f>IF(VLOOKUP($A1530,Parts!$A:$AM,M$1,0)="X",AD$2,"")</f>
        <v/>
      </c>
      <c r="N1530" t="str">
        <f>IF(VLOOKUP($A1530,Parts!$A:$AM,N$1,0)="X",AE$2,"")</f>
        <v/>
      </c>
      <c r="O1530" t="str">
        <f>IF(VLOOKUP($A1530,Parts!$A:$AM,O$1,0)="X",AF$2,"")</f>
        <v/>
      </c>
      <c r="P1530" t="str">
        <f t="shared" si="24"/>
        <v/>
      </c>
    </row>
    <row r="1531" spans="1:16" x14ac:dyDescent="0.25">
      <c r="A1531" t="str">
        <f>Table15[[#This Row],[Name]]</f>
        <v>SXTKO211prop</v>
      </c>
      <c r="B1531" t="str">
        <f>IF(VLOOKUP($A1531,Parts!$A:$AM,B$1,0)="X",S$2,"")</f>
        <v/>
      </c>
      <c r="C1531" t="str">
        <f>IF(VLOOKUP($A1531,Parts!$A:$AM,C$1,0)="X",T$2,"")</f>
        <v/>
      </c>
      <c r="D1531" t="str">
        <f>IF(VLOOKUP($A1531,Parts!$A:$AM,D$1,0)="X",U$2,"")</f>
        <v/>
      </c>
      <c r="E1531" t="str">
        <f>IF(VLOOKUP($A1531,Parts!$A:$AM,E$1,0)="X",V$2,"")</f>
        <v/>
      </c>
      <c r="F1531" t="str">
        <f>IF(VLOOKUP($A1531,Parts!$A:$AM,F$1,0)="X",W$2,"")</f>
        <v/>
      </c>
      <c r="G1531" t="str">
        <f>IF(VLOOKUP($A1531,Parts!$A:$AM,G$1,0)="X",X$2,"")</f>
        <v/>
      </c>
      <c r="H1531" t="str">
        <f>IF(VLOOKUP($A1531,Parts!$A:$AM,H$1,0)="X",Y$2,"")</f>
        <v/>
      </c>
      <c r="I1531" t="str">
        <f>IF(VLOOKUP($A1531,Parts!$A:$AM,I$1,0)="X",Z$2,"")</f>
        <v/>
      </c>
      <c r="J1531" t="str">
        <f>IF(VLOOKUP($A1531,Parts!$A:$AM,J$1,0)="X",AA$2,"")</f>
        <v/>
      </c>
      <c r="K1531" t="str">
        <f>IF(VLOOKUP($A1531,Parts!$A:$AM,K$1,0)="X",AB$2,"")</f>
        <v/>
      </c>
      <c r="L1531" t="str">
        <f>IF(VLOOKUP($A1531,Parts!$A:$AM,L$1,0)="X",AC$2,"")</f>
        <v/>
      </c>
      <c r="M1531" t="str">
        <f>IF(VLOOKUP($A1531,Parts!$A:$AM,M$1,0)="X",AD$2,"")</f>
        <v/>
      </c>
      <c r="N1531" t="str">
        <f>IF(VLOOKUP($A1531,Parts!$A:$AM,N$1,0)="X",AE$2,"")</f>
        <v/>
      </c>
      <c r="O1531" t="str">
        <f>IF(VLOOKUP($A1531,Parts!$A:$AM,O$1,0)="X",AF$2,"")</f>
        <v/>
      </c>
      <c r="P1531" t="str">
        <f t="shared" si="24"/>
        <v/>
      </c>
    </row>
    <row r="1532" spans="1:16" x14ac:dyDescent="0.25">
      <c r="A1532" t="str">
        <f>Table15[[#This Row],[Name]]</f>
        <v>SXTKOPO4E</v>
      </c>
      <c r="B1532" t="str">
        <f>IF(VLOOKUP($A1532,Parts!$A:$AM,B$1,0)="X",S$2,"")</f>
        <v/>
      </c>
      <c r="C1532" t="str">
        <f>IF(VLOOKUP($A1532,Parts!$A:$AM,C$1,0)="X",T$2,"")</f>
        <v/>
      </c>
      <c r="D1532" t="str">
        <f>IF(VLOOKUP($A1532,Parts!$A:$AM,D$1,0)="X",U$2,"")</f>
        <v/>
      </c>
      <c r="E1532" t="str">
        <f>IF(VLOOKUP($A1532,Parts!$A:$AM,E$1,0)="X",V$2,"")</f>
        <v/>
      </c>
      <c r="F1532" t="str">
        <f>IF(VLOOKUP($A1532,Parts!$A:$AM,F$1,0)="X",W$2,"")</f>
        <v/>
      </c>
      <c r="G1532" t="str">
        <f>IF(VLOOKUP($A1532,Parts!$A:$AM,G$1,0)="X",X$2,"")</f>
        <v/>
      </c>
      <c r="H1532" t="str">
        <f>IF(VLOOKUP($A1532,Parts!$A:$AM,H$1,0)="X",Y$2,"")</f>
        <v/>
      </c>
      <c r="I1532" t="str">
        <f>IF(VLOOKUP($A1532,Parts!$A:$AM,I$1,0)="X",Z$2,"")</f>
        <v/>
      </c>
      <c r="J1532" t="str">
        <f>IF(VLOOKUP($A1532,Parts!$A:$AM,J$1,0)="X",AA$2,"")</f>
        <v/>
      </c>
      <c r="K1532" t="str">
        <f>IF(VLOOKUP($A1532,Parts!$A:$AM,K$1,0)="X",AB$2,"")</f>
        <v/>
      </c>
      <c r="L1532" t="str">
        <f>IF(VLOOKUP($A1532,Parts!$A:$AM,L$1,0)="X",AC$2,"")</f>
        <v/>
      </c>
      <c r="M1532" t="str">
        <f>IF(VLOOKUP($A1532,Parts!$A:$AM,M$1,0)="X",AD$2,"")</f>
        <v/>
      </c>
      <c r="N1532" t="str">
        <f>IF(VLOOKUP($A1532,Parts!$A:$AM,N$1,0)="X",AE$2,"")</f>
        <v/>
      </c>
      <c r="O1532" t="str">
        <f>IF(VLOOKUP($A1532,Parts!$A:$AM,O$1,0)="X",AF$2,"")</f>
        <v/>
      </c>
      <c r="P1532" t="str">
        <f t="shared" si="24"/>
        <v/>
      </c>
    </row>
    <row r="1533" spans="1:16" x14ac:dyDescent="0.25">
      <c r="A1533" t="str">
        <f>Table15[[#This Row],[Name]]</f>
        <v>SXTNK12M</v>
      </c>
      <c r="B1533" t="str">
        <f>IF(VLOOKUP($A1533,Parts!$A:$AM,B$1,0)="X",S$2,"")</f>
        <v/>
      </c>
      <c r="C1533" t="str">
        <f>IF(VLOOKUP($A1533,Parts!$A:$AM,C$1,0)="X",T$2,"")</f>
        <v/>
      </c>
      <c r="D1533" t="str">
        <f>IF(VLOOKUP($A1533,Parts!$A:$AM,D$1,0)="X",U$2,"")</f>
        <v/>
      </c>
      <c r="E1533" t="str">
        <f>IF(VLOOKUP($A1533,Parts!$A:$AM,E$1,0)="X",V$2,"")</f>
        <v/>
      </c>
      <c r="F1533" t="str">
        <f>IF(VLOOKUP($A1533,Parts!$A:$AM,F$1,0)="X",W$2,"")</f>
        <v/>
      </c>
      <c r="G1533" t="str">
        <f>IF(VLOOKUP($A1533,Parts!$A:$AM,G$1,0)="X",X$2,"")</f>
        <v/>
      </c>
      <c r="H1533" t="str">
        <f>IF(VLOOKUP($A1533,Parts!$A:$AM,H$1,0)="X",Y$2,"")</f>
        <v/>
      </c>
      <c r="I1533" t="str">
        <f>IF(VLOOKUP($A1533,Parts!$A:$AM,I$1,0)="X",Z$2,"")</f>
        <v/>
      </c>
      <c r="J1533" t="str">
        <f>IF(VLOOKUP($A1533,Parts!$A:$AM,J$1,0)="X",AA$2,"")</f>
        <v/>
      </c>
      <c r="K1533" t="str">
        <f>IF(VLOOKUP($A1533,Parts!$A:$AM,K$1,0)="X",AB$2,"")</f>
        <v/>
      </c>
      <c r="L1533" t="str">
        <f>IF(VLOOKUP($A1533,Parts!$A:$AM,L$1,0)="X",AC$2,"")</f>
        <v/>
      </c>
      <c r="M1533" t="str">
        <f>IF(VLOOKUP($A1533,Parts!$A:$AM,M$1,0)="X",AD$2,"")</f>
        <v/>
      </c>
      <c r="N1533" t="str">
        <f>IF(VLOOKUP($A1533,Parts!$A:$AM,N$1,0)="X",AE$2,"")</f>
        <v/>
      </c>
      <c r="O1533" t="str">
        <f>IF(VLOOKUP($A1533,Parts!$A:$AM,O$1,0)="X",AF$2,"")</f>
        <v/>
      </c>
      <c r="P1533" t="str">
        <f t="shared" si="24"/>
        <v/>
      </c>
    </row>
    <row r="1534" spans="1:16" x14ac:dyDescent="0.25">
      <c r="A1534" t="str">
        <f>Table15[[#This Row],[Name]]</f>
        <v>pit-0625</v>
      </c>
      <c r="B1534" t="str">
        <f>IF(VLOOKUP($A1534,Parts!$A:$AM,B$1,0)="X",S$2,"")</f>
        <v/>
      </c>
      <c r="C1534" t="str">
        <f>IF(VLOOKUP($A1534,Parts!$A:$AM,C$1,0)="X",T$2,"")</f>
        <v/>
      </c>
      <c r="D1534" t="str">
        <f>IF(VLOOKUP($A1534,Parts!$A:$AM,D$1,0)="X",U$2,"")</f>
        <v/>
      </c>
      <c r="E1534" t="str">
        <f>IF(VLOOKUP($A1534,Parts!$A:$AM,E$1,0)="X",V$2,"")</f>
        <v/>
      </c>
      <c r="F1534" t="str">
        <f>IF(VLOOKUP($A1534,Parts!$A:$AM,F$1,0)="X",W$2,"")</f>
        <v/>
      </c>
      <c r="G1534" t="str">
        <f>IF(VLOOKUP($A1534,Parts!$A:$AM,G$1,0)="X",X$2,"")</f>
        <v/>
      </c>
      <c r="H1534" t="str">
        <f>IF(VLOOKUP($A1534,Parts!$A:$AM,H$1,0)="X",Y$2,"")</f>
        <v/>
      </c>
      <c r="I1534" t="str">
        <f>IF(VLOOKUP($A1534,Parts!$A:$AM,I$1,0)="X",Z$2,"")</f>
        <v/>
      </c>
      <c r="J1534" t="str">
        <f>IF(VLOOKUP($A1534,Parts!$A:$AM,J$1,0)="X",AA$2,"")</f>
        <v/>
      </c>
      <c r="K1534" t="str">
        <f>IF(VLOOKUP($A1534,Parts!$A:$AM,K$1,0)="X",AB$2,"")</f>
        <v/>
      </c>
      <c r="L1534" t="str">
        <f>IF(VLOOKUP($A1534,Parts!$A:$AM,L$1,0)="X",AC$2,"")</f>
        <v/>
      </c>
      <c r="M1534" t="str">
        <f>IF(VLOOKUP($A1534,Parts!$A:$AM,M$1,0)="X",AD$2,"")</f>
        <v/>
      </c>
      <c r="N1534" t="str">
        <f>IF(VLOOKUP($A1534,Parts!$A:$AM,N$1,0)="X",AE$2,"")</f>
        <v/>
      </c>
      <c r="O1534" t="str">
        <f>IF(VLOOKUP($A1534,Parts!$A:$AM,O$1,0)="X",AF$2,"")</f>
        <v/>
      </c>
      <c r="P1534" t="str">
        <f t="shared" si="24"/>
        <v/>
      </c>
    </row>
    <row r="1535" spans="1:16" x14ac:dyDescent="0.25">
      <c r="A1535" t="str">
        <f>Table15[[#This Row],[Name]]</f>
        <v>pit-125</v>
      </c>
      <c r="B1535" t="str">
        <f>IF(VLOOKUP($A1535,Parts!$A:$AM,B$1,0)="X",S$2,"")</f>
        <v/>
      </c>
      <c r="C1535" t="str">
        <f>IF(VLOOKUP($A1535,Parts!$A:$AM,C$1,0)="X",T$2,"")</f>
        <v/>
      </c>
      <c r="D1535" t="str">
        <f>IF(VLOOKUP($A1535,Parts!$A:$AM,D$1,0)="X",U$2,"")</f>
        <v/>
      </c>
      <c r="E1535" t="str">
        <f>IF(VLOOKUP($A1535,Parts!$A:$AM,E$1,0)="X",V$2,"")</f>
        <v/>
      </c>
      <c r="F1535" t="str">
        <f>IF(VLOOKUP($A1535,Parts!$A:$AM,F$1,0)="X",W$2,"")</f>
        <v/>
      </c>
      <c r="G1535" t="str">
        <f>IF(VLOOKUP($A1535,Parts!$A:$AM,G$1,0)="X",X$2,"")</f>
        <v/>
      </c>
      <c r="H1535" t="str">
        <f>IF(VLOOKUP($A1535,Parts!$A:$AM,H$1,0)="X",Y$2,"")</f>
        <v/>
      </c>
      <c r="I1535" t="str">
        <f>IF(VLOOKUP($A1535,Parts!$A:$AM,I$1,0)="X",Z$2,"")</f>
        <v/>
      </c>
      <c r="J1535" t="str">
        <f>IF(VLOOKUP($A1535,Parts!$A:$AM,J$1,0)="X",AA$2,"")</f>
        <v/>
      </c>
      <c r="K1535" t="str">
        <f>IF(VLOOKUP($A1535,Parts!$A:$AM,K$1,0)="X",AB$2,"")</f>
        <v/>
      </c>
      <c r="L1535" t="str">
        <f>IF(VLOOKUP($A1535,Parts!$A:$AM,L$1,0)="X",AC$2,"")</f>
        <v/>
      </c>
      <c r="M1535" t="str">
        <f>IF(VLOOKUP($A1535,Parts!$A:$AM,M$1,0)="X",AD$2,"")</f>
        <v/>
      </c>
      <c r="N1535" t="str">
        <f>IF(VLOOKUP($A1535,Parts!$A:$AM,N$1,0)="X",AE$2,"")</f>
        <v/>
      </c>
      <c r="O1535" t="str">
        <f>IF(VLOOKUP($A1535,Parts!$A:$AM,O$1,0)="X",AF$2,"")</f>
        <v/>
      </c>
      <c r="P1535" t="str">
        <f t="shared" si="24"/>
        <v/>
      </c>
    </row>
    <row r="1536" spans="1:16" x14ac:dyDescent="0.25">
      <c r="A1536" t="str">
        <f>Table15[[#This Row],[Name]]</f>
        <v>1x3WPanels</v>
      </c>
      <c r="B1536" t="str">
        <f>IF(VLOOKUP($A1536,Parts!$A:$AM,B$1,0)="X",S$2,"")</f>
        <v/>
      </c>
      <c r="C1536" t="str">
        <f>IF(VLOOKUP($A1536,Parts!$A:$AM,C$1,0)="X",T$2,"")</f>
        <v/>
      </c>
      <c r="D1536" t="str">
        <f>IF(VLOOKUP($A1536,Parts!$A:$AM,D$1,0)="X",U$2,"")</f>
        <v/>
      </c>
      <c r="E1536" t="str">
        <f>IF(VLOOKUP($A1536,Parts!$A:$AM,E$1,0)="X",V$2,"")</f>
        <v/>
      </c>
      <c r="F1536" t="str">
        <f>IF(VLOOKUP($A1536,Parts!$A:$AM,F$1,0)="X",W$2,"")</f>
        <v/>
      </c>
      <c r="G1536" t="str">
        <f>IF(VLOOKUP($A1536,Parts!$A:$AM,G$1,0)="X",X$2,"")</f>
        <v/>
      </c>
      <c r="H1536" t="str">
        <f>IF(VLOOKUP($A1536,Parts!$A:$AM,H$1,0)="X",Y$2,"")</f>
        <v/>
      </c>
      <c r="I1536" t="str">
        <f>IF(VLOOKUP($A1536,Parts!$A:$AM,I$1,0)="X",Z$2,"")</f>
        <v/>
      </c>
      <c r="J1536" t="str">
        <f>IF(VLOOKUP($A1536,Parts!$A:$AM,J$1,0)="X",AA$2,"")</f>
        <v/>
      </c>
      <c r="K1536" t="str">
        <f>IF(VLOOKUP($A1536,Parts!$A:$AM,K$1,0)="X",AB$2,"")</f>
        <v/>
      </c>
      <c r="L1536" t="str">
        <f>IF(VLOOKUP($A1536,Parts!$A:$AM,L$1,0)="X",AC$2,"")</f>
        <v/>
      </c>
      <c r="M1536" t="str">
        <f>IF(VLOOKUP($A1536,Parts!$A:$AM,M$1,0)="X",AD$2,"")</f>
        <v/>
      </c>
      <c r="N1536" t="str">
        <f>IF(VLOOKUP($A1536,Parts!$A:$AM,N$1,0)="X",AE$2,"")</f>
        <v/>
      </c>
      <c r="O1536" t="str">
        <f>IF(VLOOKUP($A1536,Parts!$A:$AM,O$1,0)="X",AF$2,"")</f>
        <v/>
      </c>
      <c r="P1536" t="str">
        <f t="shared" si="24"/>
        <v/>
      </c>
    </row>
    <row r="1537" spans="1:16" x14ac:dyDescent="0.25">
      <c r="A1537" t="str">
        <f>Table15[[#This Row],[Name]]</f>
        <v>solarPanels3</v>
      </c>
      <c r="B1537" t="str">
        <f>IF(VLOOKUP($A1537,Parts!$A:$AM,B$1,0)="X",S$2,"")</f>
        <v/>
      </c>
      <c r="C1537" t="str">
        <f>IF(VLOOKUP($A1537,Parts!$A:$AM,C$1,0)="X",T$2,"")</f>
        <v/>
      </c>
      <c r="D1537" t="str">
        <f>IF(VLOOKUP($A1537,Parts!$A:$AM,D$1,0)="X",U$2,"")</f>
        <v/>
      </c>
      <c r="E1537" t="str">
        <f>IF(VLOOKUP($A1537,Parts!$A:$AM,E$1,0)="X",V$2,"")</f>
        <v/>
      </c>
      <c r="F1537" t="str">
        <f>IF(VLOOKUP($A1537,Parts!$A:$AM,F$1,0)="X",W$2,"")</f>
        <v/>
      </c>
      <c r="G1537" t="str">
        <f>IF(VLOOKUP($A1537,Parts!$A:$AM,G$1,0)="X",X$2,"")</f>
        <v/>
      </c>
      <c r="H1537" t="str">
        <f>IF(VLOOKUP($A1537,Parts!$A:$AM,H$1,0)="X",Y$2,"")</f>
        <v/>
      </c>
      <c r="I1537" t="str">
        <f>IF(VLOOKUP($A1537,Parts!$A:$AM,I$1,0)="X",Z$2,"")</f>
        <v/>
      </c>
      <c r="J1537" t="str">
        <f>IF(VLOOKUP($A1537,Parts!$A:$AM,J$1,0)="X",AA$2,"")</f>
        <v/>
      </c>
      <c r="K1537" t="str">
        <f>IF(VLOOKUP($A1537,Parts!$A:$AM,K$1,0)="X",AB$2,"")</f>
        <v/>
      </c>
      <c r="L1537" t="str">
        <f>IF(VLOOKUP($A1537,Parts!$A:$AM,L$1,0)="X",AC$2,"")</f>
        <v/>
      </c>
      <c r="M1537" t="str">
        <f>IF(VLOOKUP($A1537,Parts!$A:$AM,M$1,0)="X",AD$2,"")</f>
        <v/>
      </c>
      <c r="N1537" t="str">
        <f>IF(VLOOKUP($A1537,Parts!$A:$AM,N$1,0)="X",AE$2,"")</f>
        <v/>
      </c>
      <c r="O1537" t="str">
        <f>IF(VLOOKUP($A1537,Parts!$A:$AM,O$1,0)="X",AF$2,"")</f>
        <v/>
      </c>
      <c r="P1537" t="str">
        <f t="shared" si="24"/>
        <v/>
      </c>
    </row>
    <row r="1538" spans="1:16" x14ac:dyDescent="0.25">
      <c r="A1538" t="str">
        <f>Table15[[#This Row],[Name]]</f>
        <v>solarPanels1</v>
      </c>
      <c r="B1538" t="str">
        <f>IF(VLOOKUP($A1538,Parts!$A:$AM,B$1,0)="X",S$2,"")</f>
        <v/>
      </c>
      <c r="C1538" t="str">
        <f>IF(VLOOKUP($A1538,Parts!$A:$AM,C$1,0)="X",T$2,"")</f>
        <v/>
      </c>
      <c r="D1538" t="str">
        <f>IF(VLOOKUP($A1538,Parts!$A:$AM,D$1,0)="X",U$2,"")</f>
        <v/>
      </c>
      <c r="E1538" t="str">
        <f>IF(VLOOKUP($A1538,Parts!$A:$AM,E$1,0)="X",V$2,"")</f>
        <v/>
      </c>
      <c r="F1538" t="str">
        <f>IF(VLOOKUP($A1538,Parts!$A:$AM,F$1,0)="X",W$2,"")</f>
        <v/>
      </c>
      <c r="G1538" t="str">
        <f>IF(VLOOKUP($A1538,Parts!$A:$AM,G$1,0)="X",X$2,"")</f>
        <v/>
      </c>
      <c r="H1538" t="str">
        <f>IF(VLOOKUP($A1538,Parts!$A:$AM,H$1,0)="X",Y$2,"")</f>
        <v/>
      </c>
      <c r="I1538" t="str">
        <f>IF(VLOOKUP($A1538,Parts!$A:$AM,I$1,0)="X",Z$2,"")</f>
        <v/>
      </c>
      <c r="J1538" t="str">
        <f>IF(VLOOKUP($A1538,Parts!$A:$AM,J$1,0)="X",AA$2,"")</f>
        <v/>
      </c>
      <c r="K1538" t="str">
        <f>IF(VLOOKUP($A1538,Parts!$A:$AM,K$1,0)="X",AB$2,"")</f>
        <v/>
      </c>
      <c r="L1538" t="str">
        <f>IF(VLOOKUP($A1538,Parts!$A:$AM,L$1,0)="X",AC$2,"")</f>
        <v/>
      </c>
      <c r="M1538" t="str">
        <f>IF(VLOOKUP($A1538,Parts!$A:$AM,M$1,0)="X",AD$2,"")</f>
        <v/>
      </c>
      <c r="N1538" t="str">
        <f>IF(VLOOKUP($A1538,Parts!$A:$AM,N$1,0)="X",AE$2,"")</f>
        <v/>
      </c>
      <c r="O1538" t="str">
        <f>IF(VLOOKUP($A1538,Parts!$A:$AM,O$1,0)="X",AF$2,"")</f>
        <v/>
      </c>
      <c r="P1538" t="str">
        <f t="shared" si="24"/>
        <v/>
      </c>
    </row>
    <row r="1539" spans="1:16" x14ac:dyDescent="0.25">
      <c r="A1539" t="str">
        <f>Table15[[#This Row],[Name]]</f>
        <v>7k_ok_lsolar</v>
      </c>
      <c r="B1539" t="str">
        <f>IF(VLOOKUP($A1539,Parts!$A:$AM,B$1,0)="X",S$2,"")</f>
        <v/>
      </c>
      <c r="C1539" t="str">
        <f>IF(VLOOKUP($A1539,Parts!$A:$AM,C$1,0)="X",T$2,"")</f>
        <v/>
      </c>
      <c r="D1539" t="str">
        <f>IF(VLOOKUP($A1539,Parts!$A:$AM,D$1,0)="X",U$2,"")</f>
        <v/>
      </c>
      <c r="E1539" t="str">
        <f>IF(VLOOKUP($A1539,Parts!$A:$AM,E$1,0)="X",V$2,"")</f>
        <v/>
      </c>
      <c r="F1539" t="str">
        <f>IF(VLOOKUP($A1539,Parts!$A:$AM,F$1,0)="X",W$2,"")</f>
        <v/>
      </c>
      <c r="G1539" t="str">
        <f>IF(VLOOKUP($A1539,Parts!$A:$AM,G$1,0)="X",X$2,"")</f>
        <v/>
      </c>
      <c r="H1539" t="str">
        <f>IF(VLOOKUP($A1539,Parts!$A:$AM,H$1,0)="X",Y$2,"")</f>
        <v/>
      </c>
      <c r="I1539" t="str">
        <f>IF(VLOOKUP($A1539,Parts!$A:$AM,I$1,0)="X",Z$2,"")</f>
        <v/>
      </c>
      <c r="J1539" t="str">
        <f>IF(VLOOKUP($A1539,Parts!$A:$AM,J$1,0)="X",AA$2,"")</f>
        <v/>
      </c>
      <c r="K1539" t="str">
        <f>IF(VLOOKUP($A1539,Parts!$A:$AM,K$1,0)="X",AB$2,"")</f>
        <v/>
      </c>
      <c r="L1539" t="str">
        <f>IF(VLOOKUP($A1539,Parts!$A:$AM,L$1,0)="X",AC$2,"")</f>
        <v/>
      </c>
      <c r="M1539" t="str">
        <f>IF(VLOOKUP($A1539,Parts!$A:$AM,M$1,0)="X",AD$2,"")</f>
        <v/>
      </c>
      <c r="N1539" t="str">
        <f>IF(VLOOKUP($A1539,Parts!$A:$AM,N$1,0)="X",AE$2,"")</f>
        <v/>
      </c>
      <c r="O1539" t="str">
        <f>IF(VLOOKUP($A1539,Parts!$A:$AM,O$1,0)="X",AF$2,"")</f>
        <v/>
      </c>
      <c r="P1539" t="str">
        <f t="shared" ref="P1539:P1602" si="25">B1539&amp;C1539&amp;D1539&amp;E1539&amp;F1539&amp;G1539&amp;H1539&amp;I1539&amp;J1539&amp;K1539&amp;L1539&amp;M1539&amp;N1539&amp;O1539</f>
        <v/>
      </c>
    </row>
    <row r="1540" spans="1:16" x14ac:dyDescent="0.25">
      <c r="A1540" t="str">
        <f>Table15[[#This Row],[Name]]</f>
        <v>7k_ok_rsolar</v>
      </c>
      <c r="B1540" t="str">
        <f>IF(VLOOKUP($A1540,Parts!$A:$AM,B$1,0)="X",S$2,"")</f>
        <v/>
      </c>
      <c r="C1540" t="str">
        <f>IF(VLOOKUP($A1540,Parts!$A:$AM,C$1,0)="X",T$2,"")</f>
        <v/>
      </c>
      <c r="D1540" t="str">
        <f>IF(VLOOKUP($A1540,Parts!$A:$AM,D$1,0)="X",U$2,"")</f>
        <v/>
      </c>
      <c r="E1540" t="str">
        <f>IF(VLOOKUP($A1540,Parts!$A:$AM,E$1,0)="X",V$2,"")</f>
        <v/>
      </c>
      <c r="F1540" t="str">
        <f>IF(VLOOKUP($A1540,Parts!$A:$AM,F$1,0)="X",W$2,"")</f>
        <v/>
      </c>
      <c r="G1540" t="str">
        <f>IF(VLOOKUP($A1540,Parts!$A:$AM,G$1,0)="X",X$2,"")</f>
        <v/>
      </c>
      <c r="H1540" t="str">
        <f>IF(VLOOKUP($A1540,Parts!$A:$AM,H$1,0)="X",Y$2,"")</f>
        <v/>
      </c>
      <c r="I1540" t="str">
        <f>IF(VLOOKUP($A1540,Parts!$A:$AM,I$1,0)="X",Z$2,"")</f>
        <v/>
      </c>
      <c r="J1540" t="str">
        <f>IF(VLOOKUP($A1540,Parts!$A:$AM,J$1,0)="X",AA$2,"")</f>
        <v/>
      </c>
      <c r="K1540" t="str">
        <f>IF(VLOOKUP($A1540,Parts!$A:$AM,K$1,0)="X",AB$2,"")</f>
        <v/>
      </c>
      <c r="L1540" t="str">
        <f>IF(VLOOKUP($A1540,Parts!$A:$AM,L$1,0)="X",AC$2,"")</f>
        <v/>
      </c>
      <c r="M1540" t="str">
        <f>IF(VLOOKUP($A1540,Parts!$A:$AM,M$1,0)="X",AD$2,"")</f>
        <v/>
      </c>
      <c r="N1540" t="str">
        <f>IF(VLOOKUP($A1540,Parts!$A:$AM,N$1,0)="X",AE$2,"")</f>
        <v/>
      </c>
      <c r="O1540" t="str">
        <f>IF(VLOOKUP($A1540,Parts!$A:$AM,O$1,0)="X",AF$2,"")</f>
        <v/>
      </c>
      <c r="P1540" t="str">
        <f t="shared" si="25"/>
        <v/>
      </c>
    </row>
    <row r="1541" spans="1:16" x14ac:dyDescent="0.25">
      <c r="A1541" t="str">
        <f>Table15[[#This Row],[Name]]</f>
        <v>rn_surveyor_solar</v>
      </c>
      <c r="B1541" t="str">
        <f>IF(VLOOKUP($A1541,Parts!$A:$AM,B$1,0)="X",S$2,"")</f>
        <v/>
      </c>
      <c r="C1541" t="str">
        <f>IF(VLOOKUP($A1541,Parts!$A:$AM,C$1,0)="X",T$2,"")</f>
        <v/>
      </c>
      <c r="D1541" t="str">
        <f>IF(VLOOKUP($A1541,Parts!$A:$AM,D$1,0)="X",U$2,"")</f>
        <v/>
      </c>
      <c r="E1541" t="str">
        <f>IF(VLOOKUP($A1541,Parts!$A:$AM,E$1,0)="X",V$2,"")</f>
        <v/>
      </c>
      <c r="F1541" t="str">
        <f>IF(VLOOKUP($A1541,Parts!$A:$AM,F$1,0)="X",W$2,"")</f>
        <v/>
      </c>
      <c r="G1541" t="str">
        <f>IF(VLOOKUP($A1541,Parts!$A:$AM,G$1,0)="X",X$2,"")</f>
        <v/>
      </c>
      <c r="H1541" t="str">
        <f>IF(VLOOKUP($A1541,Parts!$A:$AM,H$1,0)="X",Y$2,"")</f>
        <v/>
      </c>
      <c r="I1541" t="str">
        <f>IF(VLOOKUP($A1541,Parts!$A:$AM,I$1,0)="X",Z$2,"")</f>
        <v/>
      </c>
      <c r="J1541" t="str">
        <f>IF(VLOOKUP($A1541,Parts!$A:$AM,J$1,0)="X",AA$2,"")</f>
        <v/>
      </c>
      <c r="K1541" t="str">
        <f>IF(VLOOKUP($A1541,Parts!$A:$AM,K$1,0)="X",AB$2,"")</f>
        <v/>
      </c>
      <c r="L1541" t="str">
        <f>IF(VLOOKUP($A1541,Parts!$A:$AM,L$1,0)="X",AC$2,"")</f>
        <v/>
      </c>
      <c r="M1541" t="str">
        <f>IF(VLOOKUP($A1541,Parts!$A:$AM,M$1,0)="X",AD$2,"")</f>
        <v/>
      </c>
      <c r="N1541" t="str">
        <f>IF(VLOOKUP($A1541,Parts!$A:$AM,N$1,0)="X",AE$2,"")</f>
        <v/>
      </c>
      <c r="O1541" t="str">
        <f>IF(VLOOKUP($A1541,Parts!$A:$AM,O$1,0)="X",AF$2,"")</f>
        <v/>
      </c>
      <c r="P1541" t="str">
        <f t="shared" si="25"/>
        <v/>
      </c>
    </row>
    <row r="1542" spans="1:16" x14ac:dyDescent="0.25">
      <c r="A1542" t="str">
        <f>Table15[[#This Row],[Name]]</f>
        <v>ca_vor_engine</v>
      </c>
      <c r="B1542" t="str">
        <f>IF(VLOOKUP($A1542,Parts!$A:$AM,B$1,0)="X",S$2,"")</f>
        <v/>
      </c>
      <c r="C1542" t="str">
        <f>IF(VLOOKUP($A1542,Parts!$A:$AM,C$1,0)="X",T$2,"")</f>
        <v/>
      </c>
      <c r="D1542" t="str">
        <f>IF(VLOOKUP($A1542,Parts!$A:$AM,D$1,0)="X",U$2,"")</f>
        <v/>
      </c>
      <c r="E1542" t="str">
        <f>IF(VLOOKUP($A1542,Parts!$A:$AM,E$1,0)="X",V$2,"")</f>
        <v/>
      </c>
      <c r="F1542" t="str">
        <f>IF(VLOOKUP($A1542,Parts!$A:$AM,F$1,0)="X",W$2,"")</f>
        <v/>
      </c>
      <c r="G1542" t="str">
        <f>IF(VLOOKUP($A1542,Parts!$A:$AM,G$1,0)="X",X$2,"")</f>
        <v/>
      </c>
      <c r="H1542" t="str">
        <f>IF(VLOOKUP($A1542,Parts!$A:$AM,H$1,0)="X",Y$2,"")</f>
        <v/>
      </c>
      <c r="I1542" t="str">
        <f>IF(VLOOKUP($A1542,Parts!$A:$AM,I$1,0)="X",Z$2,"")</f>
        <v/>
      </c>
      <c r="J1542" t="str">
        <f>IF(VLOOKUP($A1542,Parts!$A:$AM,J$1,0)="X",AA$2,"")</f>
        <v/>
      </c>
      <c r="K1542" t="str">
        <f>IF(VLOOKUP($A1542,Parts!$A:$AM,K$1,0)="X",AB$2,"")</f>
        <v/>
      </c>
      <c r="L1542" t="str">
        <f>IF(VLOOKUP($A1542,Parts!$A:$AM,L$1,0)="X",AC$2,"")</f>
        <v/>
      </c>
      <c r="M1542" t="str">
        <f>IF(VLOOKUP($A1542,Parts!$A:$AM,M$1,0)="X",AD$2,"")</f>
        <v/>
      </c>
      <c r="N1542" t="str">
        <f>IF(VLOOKUP($A1542,Parts!$A:$AM,N$1,0)="X",AE$2,"")</f>
        <v/>
      </c>
      <c r="O1542" t="str">
        <f>IF(VLOOKUP($A1542,Parts!$A:$AM,O$1,0)="X",AF$2,"")</f>
        <v/>
      </c>
      <c r="P1542" t="str">
        <f t="shared" si="25"/>
        <v/>
      </c>
    </row>
    <row r="1543" spans="1:16" x14ac:dyDescent="0.25">
      <c r="A1543" t="str">
        <f>Table15[[#This Row],[Name]]</f>
        <v>CXA_KU_ANTENNA</v>
      </c>
      <c r="B1543" t="str">
        <f>IF(VLOOKUP($A1543,Parts!$A:$AM,B$1,0)="X",S$2,"")</f>
        <v/>
      </c>
      <c r="C1543" t="str">
        <f>IF(VLOOKUP($A1543,Parts!$A:$AM,C$1,0)="X",T$2,"")</f>
        <v/>
      </c>
      <c r="D1543" t="str">
        <f>IF(VLOOKUP($A1543,Parts!$A:$AM,D$1,0)="X",U$2,"")</f>
        <v/>
      </c>
      <c r="E1543" t="str">
        <f>IF(VLOOKUP($A1543,Parts!$A:$AM,E$1,0)="X",V$2,"")</f>
        <v/>
      </c>
      <c r="F1543" t="str">
        <f>IF(VLOOKUP($A1543,Parts!$A:$AM,F$1,0)="X",W$2,"")</f>
        <v/>
      </c>
      <c r="G1543" t="str">
        <f>IF(VLOOKUP($A1543,Parts!$A:$AM,G$1,0)="X",X$2,"")</f>
        <v/>
      </c>
      <c r="H1543" t="str">
        <f>IF(VLOOKUP($A1543,Parts!$A:$AM,H$1,0)="X",Y$2,"")</f>
        <v/>
      </c>
      <c r="I1543" t="str">
        <f>IF(VLOOKUP($A1543,Parts!$A:$AM,I$1,0)="X",Z$2,"")</f>
        <v/>
      </c>
      <c r="J1543" t="str">
        <f>IF(VLOOKUP($A1543,Parts!$A:$AM,J$1,0)="X",AA$2,"")</f>
        <v/>
      </c>
      <c r="K1543" t="str">
        <f>IF(VLOOKUP($A1543,Parts!$A:$AM,K$1,0)="X",AB$2,"")</f>
        <v/>
      </c>
      <c r="L1543" t="str">
        <f>IF(VLOOKUP($A1543,Parts!$A:$AM,L$1,0)="X",AC$2,"")</f>
        <v/>
      </c>
      <c r="M1543" t="str">
        <f>IF(VLOOKUP($A1543,Parts!$A:$AM,M$1,0)="X",AD$2,"")</f>
        <v/>
      </c>
      <c r="N1543" t="str">
        <f>IF(VLOOKUP($A1543,Parts!$A:$AM,N$1,0)="X",AE$2,"")</f>
        <v/>
      </c>
      <c r="O1543" t="str">
        <f>IF(VLOOKUP($A1543,Parts!$A:$AM,O$1,0)="X",AF$2,"")</f>
        <v/>
      </c>
      <c r="P1543" t="str">
        <f t="shared" si="25"/>
        <v/>
      </c>
    </row>
    <row r="1544" spans="1:16" x14ac:dyDescent="0.25">
      <c r="A1544" t="str">
        <f>Table15[[#This Row],[Name]]</f>
        <v>SSTU-SC-B-CM</v>
      </c>
      <c r="B1544" t="str">
        <f>IF(VLOOKUP($A1544,Parts!$A:$AM,B$1,0)="X",S$2,"")</f>
        <v xml:space="preserve">    MODULE
    { name = ModuleTagAvionics }
</v>
      </c>
      <c r="C1544" t="str">
        <f>IF(VLOOKUP($A1544,Parts!$A:$AM,C$1,0)="X",T$2,"")</f>
        <v/>
      </c>
      <c r="D1544" t="str">
        <f>IF(VLOOKUP($A1544,Parts!$A:$AM,D$1,0)="X",U$2,"")</f>
        <v/>
      </c>
      <c r="E1544" t="str">
        <f>IF(VLOOKUP($A1544,Parts!$A:$AM,E$1,0)="X",V$2,"")</f>
        <v/>
      </c>
      <c r="F1544" t="str">
        <f>IF(VLOOKUP($A1544,Parts!$A:$AM,F$1,0)="X",W$2,"")</f>
        <v/>
      </c>
      <c r="G1544" t="str">
        <f>IF(VLOOKUP($A1544,Parts!$A:$AM,G$1,0)="X",X$2,"")</f>
        <v/>
      </c>
      <c r="H1544" t="str">
        <f>IF(VLOOKUP($A1544,Parts!$A:$AM,H$1,0)="X",Y$2,"")</f>
        <v xml:space="preserve">    MODULE
    { name = ModuleTagHabitable }
</v>
      </c>
      <c r="I1544" t="str">
        <f>IF(VLOOKUP($A1544,Parts!$A:$AM,I$1,0)="X",Z$2,"")</f>
        <v xml:space="preserve">    MODULE
    { name = ModuleTagHumanRated }
</v>
      </c>
      <c r="J1544" t="str">
        <f>IF(VLOOKUP($A1544,Parts!$A:$AM,J$1,0)="X",AA$2,"")</f>
        <v/>
      </c>
      <c r="K1544" t="str">
        <f>IF(VLOOKUP($A1544,Parts!$A:$AM,K$1,0)="X",AB$2,"")</f>
        <v/>
      </c>
      <c r="L1544" t="str">
        <f>IF(VLOOKUP($A1544,Parts!$A:$AM,L$1,0)="X",AC$2,"")</f>
        <v xml:space="preserve">    MODULE
    { name = ModuleTagReentry }
</v>
      </c>
      <c r="M1544" t="str">
        <f>IF(VLOOKUP($A1544,Parts!$A:$AM,M$1,0)="X",AD$2,"")</f>
        <v/>
      </c>
      <c r="N1544" t="str">
        <f>IF(VLOOKUP($A1544,Parts!$A:$AM,N$1,0)="X",AE$2,"")</f>
        <v/>
      </c>
      <c r="O1544" t="str">
        <f>IF(VLOOKUP($A1544,Parts!$A:$AM,O$1,0)="X",AF$2,"")</f>
        <v/>
      </c>
      <c r="P1544" t="str">
        <f t="shared" si="25"/>
        <v xml:space="preserve">    MODULE
    { name = ModuleTagAvionics }
    MODULE
    { name = ModuleTagHabitable }
    MODULE
    { name = ModuleTagHumanRated }
    MODULE
    { name = ModuleTagReentry }
</v>
      </c>
    </row>
    <row r="1545" spans="1:16" x14ac:dyDescent="0.25">
      <c r="A1545" t="str">
        <f>Table15[[#This Row],[Name]]</f>
        <v>J-2S</v>
      </c>
      <c r="B1545" t="str">
        <f>IF(VLOOKUP($A1545,Parts!$A:$AM,B$1,0)="X",S$2,"")</f>
        <v/>
      </c>
      <c r="C1545" t="str">
        <f>IF(VLOOKUP($A1545,Parts!$A:$AM,C$1,0)="X",T$2,"")</f>
        <v/>
      </c>
      <c r="D1545" t="str">
        <f>IF(VLOOKUP($A1545,Parts!$A:$AM,D$1,0)="X",U$2,"")</f>
        <v/>
      </c>
      <c r="E1545" t="str">
        <f>IF(VLOOKUP($A1545,Parts!$A:$AM,E$1,0)="X",V$2,"")</f>
        <v/>
      </c>
      <c r="F1545" t="str">
        <f>IF(VLOOKUP($A1545,Parts!$A:$AM,F$1,0)="X",W$2,"")</f>
        <v/>
      </c>
      <c r="G1545" t="str">
        <f>IF(VLOOKUP($A1545,Parts!$A:$AM,G$1,0)="X",X$2,"")</f>
        <v/>
      </c>
      <c r="H1545" t="str">
        <f>IF(VLOOKUP($A1545,Parts!$A:$AM,H$1,0)="X",Y$2,"")</f>
        <v/>
      </c>
      <c r="I1545" t="str">
        <f>IF(VLOOKUP($A1545,Parts!$A:$AM,I$1,0)="X",Z$2,"")</f>
        <v/>
      </c>
      <c r="J1545" t="str">
        <f>IF(VLOOKUP($A1545,Parts!$A:$AM,J$1,0)="X",AA$2,"")</f>
        <v/>
      </c>
      <c r="K1545" t="str">
        <f>IF(VLOOKUP($A1545,Parts!$A:$AM,K$1,0)="X",AB$2,"")</f>
        <v/>
      </c>
      <c r="L1545" t="str">
        <f>IF(VLOOKUP($A1545,Parts!$A:$AM,L$1,0)="X",AC$2,"")</f>
        <v/>
      </c>
      <c r="M1545" t="str">
        <f>IF(VLOOKUP($A1545,Parts!$A:$AM,M$1,0)="X",AD$2,"")</f>
        <v/>
      </c>
      <c r="N1545" t="str">
        <f>IF(VLOOKUP($A1545,Parts!$A:$AM,N$1,0)="X",AE$2,"")</f>
        <v/>
      </c>
      <c r="O1545" t="str">
        <f>IF(VLOOKUP($A1545,Parts!$A:$AM,O$1,0)="X",AF$2,"")</f>
        <v/>
      </c>
      <c r="P1545" t="str">
        <f t="shared" si="25"/>
        <v/>
      </c>
    </row>
    <row r="1546" spans="1:16" x14ac:dyDescent="0.25">
      <c r="A1546" t="str">
        <f>Table15[[#This Row],[Name]]</f>
        <v>KWadapter2x1</v>
      </c>
      <c r="B1546" t="str">
        <f>IF(VLOOKUP($A1546,Parts!$A:$AM,B$1,0)="X",S$2,"")</f>
        <v/>
      </c>
      <c r="C1546" t="str">
        <f>IF(VLOOKUP($A1546,Parts!$A:$AM,C$1,0)="X",T$2,"")</f>
        <v/>
      </c>
      <c r="D1546" t="str">
        <f>IF(VLOOKUP($A1546,Parts!$A:$AM,D$1,0)="X",U$2,"")</f>
        <v/>
      </c>
      <c r="E1546" t="str">
        <f>IF(VLOOKUP($A1546,Parts!$A:$AM,E$1,0)="X",V$2,"")</f>
        <v/>
      </c>
      <c r="F1546" t="str">
        <f>IF(VLOOKUP($A1546,Parts!$A:$AM,F$1,0)="X",W$2,"")</f>
        <v/>
      </c>
      <c r="G1546" t="str">
        <f>IF(VLOOKUP($A1546,Parts!$A:$AM,G$1,0)="X",X$2,"")</f>
        <v/>
      </c>
      <c r="H1546" t="str">
        <f>IF(VLOOKUP($A1546,Parts!$A:$AM,H$1,0)="X",Y$2,"")</f>
        <v/>
      </c>
      <c r="I1546" t="str">
        <f>IF(VLOOKUP($A1546,Parts!$A:$AM,I$1,0)="X",Z$2,"")</f>
        <v/>
      </c>
      <c r="J1546" t="str">
        <f>IF(VLOOKUP($A1546,Parts!$A:$AM,J$1,0)="X",AA$2,"")</f>
        <v/>
      </c>
      <c r="K1546" t="str">
        <f>IF(VLOOKUP($A1546,Parts!$A:$AM,K$1,0)="X",AB$2,"")</f>
        <v/>
      </c>
      <c r="L1546" t="str">
        <f>IF(VLOOKUP($A1546,Parts!$A:$AM,L$1,0)="X",AC$2,"")</f>
        <v/>
      </c>
      <c r="M1546" t="str">
        <f>IF(VLOOKUP($A1546,Parts!$A:$AM,M$1,0)="X",AD$2,"")</f>
        <v/>
      </c>
      <c r="N1546" t="str">
        <f>IF(VLOOKUP($A1546,Parts!$A:$AM,N$1,0)="X",AE$2,"")</f>
        <v/>
      </c>
      <c r="O1546" t="str">
        <f>IF(VLOOKUP($A1546,Parts!$A:$AM,O$1,0)="X",AF$2,"")</f>
        <v/>
      </c>
      <c r="P1546" t="str">
        <f t="shared" si="25"/>
        <v/>
      </c>
    </row>
    <row r="1547" spans="1:16" x14ac:dyDescent="0.25">
      <c r="A1547" t="str">
        <f>Table15[[#This Row],[Name]]</f>
        <v>KWadapter3x2</v>
      </c>
      <c r="B1547" t="str">
        <f>IF(VLOOKUP($A1547,Parts!$A:$AM,B$1,0)="X",S$2,"")</f>
        <v/>
      </c>
      <c r="C1547" t="str">
        <f>IF(VLOOKUP($A1547,Parts!$A:$AM,C$1,0)="X",T$2,"")</f>
        <v/>
      </c>
      <c r="D1547" t="str">
        <f>IF(VLOOKUP($A1547,Parts!$A:$AM,D$1,0)="X",U$2,"")</f>
        <v/>
      </c>
      <c r="E1547" t="str">
        <f>IF(VLOOKUP($A1547,Parts!$A:$AM,E$1,0)="X",V$2,"")</f>
        <v/>
      </c>
      <c r="F1547" t="str">
        <f>IF(VLOOKUP($A1547,Parts!$A:$AM,F$1,0)="X",W$2,"")</f>
        <v/>
      </c>
      <c r="G1547" t="str">
        <f>IF(VLOOKUP($A1547,Parts!$A:$AM,G$1,0)="X",X$2,"")</f>
        <v/>
      </c>
      <c r="H1547" t="str">
        <f>IF(VLOOKUP($A1547,Parts!$A:$AM,H$1,0)="X",Y$2,"")</f>
        <v/>
      </c>
      <c r="I1547" t="str">
        <f>IF(VLOOKUP($A1547,Parts!$A:$AM,I$1,0)="X",Z$2,"")</f>
        <v/>
      </c>
      <c r="J1547" t="str">
        <f>IF(VLOOKUP($A1547,Parts!$A:$AM,J$1,0)="X",AA$2,"")</f>
        <v/>
      </c>
      <c r="K1547" t="str">
        <f>IF(VLOOKUP($A1547,Parts!$A:$AM,K$1,0)="X",AB$2,"")</f>
        <v/>
      </c>
      <c r="L1547" t="str">
        <f>IF(VLOOKUP($A1547,Parts!$A:$AM,L$1,0)="X",AC$2,"")</f>
        <v/>
      </c>
      <c r="M1547" t="str">
        <f>IF(VLOOKUP($A1547,Parts!$A:$AM,M$1,0)="X",AD$2,"")</f>
        <v/>
      </c>
      <c r="N1547" t="str">
        <f>IF(VLOOKUP($A1547,Parts!$A:$AM,N$1,0)="X",AE$2,"")</f>
        <v/>
      </c>
      <c r="O1547" t="str">
        <f>IF(VLOOKUP($A1547,Parts!$A:$AM,O$1,0)="X",AF$2,"")</f>
        <v/>
      </c>
      <c r="P1547" t="str">
        <f t="shared" si="25"/>
        <v/>
      </c>
    </row>
    <row r="1548" spans="1:16" x14ac:dyDescent="0.25">
      <c r="A1548" t="str">
        <f>Table15[[#This Row],[Name]]</f>
        <v>KWRadBattLargeL</v>
      </c>
      <c r="B1548" t="str">
        <f>IF(VLOOKUP($A1548,Parts!$A:$AM,B$1,0)="X",S$2,"")</f>
        <v/>
      </c>
      <c r="C1548" t="str">
        <f>IF(VLOOKUP($A1548,Parts!$A:$AM,C$1,0)="X",T$2,"")</f>
        <v/>
      </c>
      <c r="D1548" t="str">
        <f>IF(VLOOKUP($A1548,Parts!$A:$AM,D$1,0)="X",U$2,"")</f>
        <v/>
      </c>
      <c r="E1548" t="str">
        <f>IF(VLOOKUP($A1548,Parts!$A:$AM,E$1,0)="X",V$2,"")</f>
        <v/>
      </c>
      <c r="F1548" t="str">
        <f>IF(VLOOKUP($A1548,Parts!$A:$AM,F$1,0)="X",W$2,"")</f>
        <v/>
      </c>
      <c r="G1548" t="str">
        <f>IF(VLOOKUP($A1548,Parts!$A:$AM,G$1,0)="X",X$2,"")</f>
        <v/>
      </c>
      <c r="H1548" t="str">
        <f>IF(VLOOKUP($A1548,Parts!$A:$AM,H$1,0)="X",Y$2,"")</f>
        <v/>
      </c>
      <c r="I1548" t="str">
        <f>IF(VLOOKUP($A1548,Parts!$A:$AM,I$1,0)="X",Z$2,"")</f>
        <v/>
      </c>
      <c r="J1548" t="str">
        <f>IF(VLOOKUP($A1548,Parts!$A:$AM,J$1,0)="X",AA$2,"")</f>
        <v/>
      </c>
      <c r="K1548" t="str">
        <f>IF(VLOOKUP($A1548,Parts!$A:$AM,K$1,0)="X",AB$2,"")</f>
        <v/>
      </c>
      <c r="L1548" t="str">
        <f>IF(VLOOKUP($A1548,Parts!$A:$AM,L$1,0)="X",AC$2,"")</f>
        <v/>
      </c>
      <c r="M1548" t="str">
        <f>IF(VLOOKUP($A1548,Parts!$A:$AM,M$1,0)="X",AD$2,"")</f>
        <v/>
      </c>
      <c r="N1548" t="str">
        <f>IF(VLOOKUP($A1548,Parts!$A:$AM,N$1,0)="X",AE$2,"")</f>
        <v/>
      </c>
      <c r="O1548" t="str">
        <f>IF(VLOOKUP($A1548,Parts!$A:$AM,O$1,0)="X",AF$2,"")</f>
        <v/>
      </c>
      <c r="P1548" t="str">
        <f t="shared" si="25"/>
        <v/>
      </c>
    </row>
    <row r="1549" spans="1:16" x14ac:dyDescent="0.25">
      <c r="A1549" t="str">
        <f>Table15[[#This Row],[Name]]</f>
        <v>KWRadBattLargeS</v>
      </c>
      <c r="B1549" t="str">
        <f>IF(VLOOKUP($A1549,Parts!$A:$AM,B$1,0)="X",S$2,"")</f>
        <v/>
      </c>
      <c r="C1549" t="str">
        <f>IF(VLOOKUP($A1549,Parts!$A:$AM,C$1,0)="X",T$2,"")</f>
        <v/>
      </c>
      <c r="D1549" t="str">
        <f>IF(VLOOKUP($A1549,Parts!$A:$AM,D$1,0)="X",U$2,"")</f>
        <v/>
      </c>
      <c r="E1549" t="str">
        <f>IF(VLOOKUP($A1549,Parts!$A:$AM,E$1,0)="X",V$2,"")</f>
        <v/>
      </c>
      <c r="F1549" t="str">
        <f>IF(VLOOKUP($A1549,Parts!$A:$AM,F$1,0)="X",W$2,"")</f>
        <v/>
      </c>
      <c r="G1549" t="str">
        <f>IF(VLOOKUP($A1549,Parts!$A:$AM,G$1,0)="X",X$2,"")</f>
        <v/>
      </c>
      <c r="H1549" t="str">
        <f>IF(VLOOKUP($A1549,Parts!$A:$AM,H$1,0)="X",Y$2,"")</f>
        <v/>
      </c>
      <c r="I1549" t="str">
        <f>IF(VLOOKUP($A1549,Parts!$A:$AM,I$1,0)="X",Z$2,"")</f>
        <v/>
      </c>
      <c r="J1549" t="str">
        <f>IF(VLOOKUP($A1549,Parts!$A:$AM,J$1,0)="X",AA$2,"")</f>
        <v/>
      </c>
      <c r="K1549" t="str">
        <f>IF(VLOOKUP($A1549,Parts!$A:$AM,K$1,0)="X",AB$2,"")</f>
        <v/>
      </c>
      <c r="L1549" t="str">
        <f>IF(VLOOKUP($A1549,Parts!$A:$AM,L$1,0)="X",AC$2,"")</f>
        <v/>
      </c>
      <c r="M1549" t="str">
        <f>IF(VLOOKUP($A1549,Parts!$A:$AM,M$1,0)="X",AD$2,"")</f>
        <v/>
      </c>
      <c r="N1549" t="str">
        <f>IF(VLOOKUP($A1549,Parts!$A:$AM,N$1,0)="X",AE$2,"")</f>
        <v/>
      </c>
      <c r="O1549" t="str">
        <f>IF(VLOOKUP($A1549,Parts!$A:$AM,O$1,0)="X",AF$2,"")</f>
        <v/>
      </c>
      <c r="P1549" t="str">
        <f t="shared" si="25"/>
        <v/>
      </c>
    </row>
    <row r="1550" spans="1:16" x14ac:dyDescent="0.25">
      <c r="A1550" t="str">
        <f>Table15[[#This Row],[Name]]</f>
        <v>KWRadBattSmallL</v>
      </c>
      <c r="B1550" t="str">
        <f>IF(VLOOKUP($A1550,Parts!$A:$AM,B$1,0)="X",S$2,"")</f>
        <v/>
      </c>
      <c r="C1550" t="str">
        <f>IF(VLOOKUP($A1550,Parts!$A:$AM,C$1,0)="X",T$2,"")</f>
        <v/>
      </c>
      <c r="D1550" t="str">
        <f>IF(VLOOKUP($A1550,Parts!$A:$AM,D$1,0)="X",U$2,"")</f>
        <v/>
      </c>
      <c r="E1550" t="str">
        <f>IF(VLOOKUP($A1550,Parts!$A:$AM,E$1,0)="X",V$2,"")</f>
        <v/>
      </c>
      <c r="F1550" t="str">
        <f>IF(VLOOKUP($A1550,Parts!$A:$AM,F$1,0)="X",W$2,"")</f>
        <v/>
      </c>
      <c r="G1550" t="str">
        <f>IF(VLOOKUP($A1550,Parts!$A:$AM,G$1,0)="X",X$2,"")</f>
        <v/>
      </c>
      <c r="H1550" t="str">
        <f>IF(VLOOKUP($A1550,Parts!$A:$AM,H$1,0)="X",Y$2,"")</f>
        <v/>
      </c>
      <c r="I1550" t="str">
        <f>IF(VLOOKUP($A1550,Parts!$A:$AM,I$1,0)="X",Z$2,"")</f>
        <v/>
      </c>
      <c r="J1550" t="str">
        <f>IF(VLOOKUP($A1550,Parts!$A:$AM,J$1,0)="X",AA$2,"")</f>
        <v/>
      </c>
      <c r="K1550" t="str">
        <f>IF(VLOOKUP($A1550,Parts!$A:$AM,K$1,0)="X",AB$2,"")</f>
        <v/>
      </c>
      <c r="L1550" t="str">
        <f>IF(VLOOKUP($A1550,Parts!$A:$AM,L$1,0)="X",AC$2,"")</f>
        <v/>
      </c>
      <c r="M1550" t="str">
        <f>IF(VLOOKUP($A1550,Parts!$A:$AM,M$1,0)="X",AD$2,"")</f>
        <v/>
      </c>
      <c r="N1550" t="str">
        <f>IF(VLOOKUP($A1550,Parts!$A:$AM,N$1,0)="X",AE$2,"")</f>
        <v/>
      </c>
      <c r="O1550" t="str">
        <f>IF(VLOOKUP($A1550,Parts!$A:$AM,O$1,0)="X",AF$2,"")</f>
        <v/>
      </c>
      <c r="P1550" t="str">
        <f t="shared" si="25"/>
        <v/>
      </c>
    </row>
    <row r="1551" spans="1:16" x14ac:dyDescent="0.25">
      <c r="A1551" t="str">
        <f>Table15[[#This Row],[Name]]</f>
        <v>KWRadBattSmallS</v>
      </c>
      <c r="B1551" t="str">
        <f>IF(VLOOKUP($A1551,Parts!$A:$AM,B$1,0)="X",S$2,"")</f>
        <v/>
      </c>
      <c r="C1551" t="str">
        <f>IF(VLOOKUP($A1551,Parts!$A:$AM,C$1,0)="X",T$2,"")</f>
        <v/>
      </c>
      <c r="D1551" t="str">
        <f>IF(VLOOKUP($A1551,Parts!$A:$AM,D$1,0)="X",U$2,"")</f>
        <v/>
      </c>
      <c r="E1551" t="str">
        <f>IF(VLOOKUP($A1551,Parts!$A:$AM,E$1,0)="X",V$2,"")</f>
        <v/>
      </c>
      <c r="F1551" t="str">
        <f>IF(VLOOKUP($A1551,Parts!$A:$AM,F$1,0)="X",W$2,"")</f>
        <v/>
      </c>
      <c r="G1551" t="str">
        <f>IF(VLOOKUP($A1551,Parts!$A:$AM,G$1,0)="X",X$2,"")</f>
        <v/>
      </c>
      <c r="H1551" t="str">
        <f>IF(VLOOKUP($A1551,Parts!$A:$AM,H$1,0)="X",Y$2,"")</f>
        <v/>
      </c>
      <c r="I1551" t="str">
        <f>IF(VLOOKUP($A1551,Parts!$A:$AM,I$1,0)="X",Z$2,"")</f>
        <v/>
      </c>
      <c r="J1551" t="str">
        <f>IF(VLOOKUP($A1551,Parts!$A:$AM,J$1,0)="X",AA$2,"")</f>
        <v/>
      </c>
      <c r="K1551" t="str">
        <f>IF(VLOOKUP($A1551,Parts!$A:$AM,K$1,0)="X",AB$2,"")</f>
        <v/>
      </c>
      <c r="L1551" t="str">
        <f>IF(VLOOKUP($A1551,Parts!$A:$AM,L$1,0)="X",AC$2,"")</f>
        <v/>
      </c>
      <c r="M1551" t="str">
        <f>IF(VLOOKUP($A1551,Parts!$A:$AM,M$1,0)="X",AD$2,"")</f>
        <v/>
      </c>
      <c r="N1551" t="str">
        <f>IF(VLOOKUP($A1551,Parts!$A:$AM,N$1,0)="X",AE$2,"")</f>
        <v/>
      </c>
      <c r="O1551" t="str">
        <f>IF(VLOOKUP($A1551,Parts!$A:$AM,O$1,0)="X",AF$2,"")</f>
        <v/>
      </c>
      <c r="P1551" t="str">
        <f t="shared" si="25"/>
        <v/>
      </c>
    </row>
    <row r="1552" spans="1:16" x14ac:dyDescent="0.25">
      <c r="A1552" t="str">
        <f>Table15[[#This Row],[Name]]</f>
        <v>KW2mExpandedFairingCone</v>
      </c>
      <c r="B1552" t="str">
        <f>IF(VLOOKUP($A1552,Parts!$A:$AM,B$1,0)="X",S$2,"")</f>
        <v/>
      </c>
      <c r="C1552" t="str">
        <f>IF(VLOOKUP($A1552,Parts!$A:$AM,C$1,0)="X",T$2,"")</f>
        <v/>
      </c>
      <c r="D1552" t="str">
        <f>IF(VLOOKUP($A1552,Parts!$A:$AM,D$1,0)="X",U$2,"")</f>
        <v/>
      </c>
      <c r="E1552" t="str">
        <f>IF(VLOOKUP($A1552,Parts!$A:$AM,E$1,0)="X",V$2,"")</f>
        <v/>
      </c>
      <c r="F1552" t="str">
        <f>IF(VLOOKUP($A1552,Parts!$A:$AM,F$1,0)="X",W$2,"")</f>
        <v/>
      </c>
      <c r="G1552" t="str">
        <f>IF(VLOOKUP($A1552,Parts!$A:$AM,G$1,0)="X",X$2,"")</f>
        <v/>
      </c>
      <c r="H1552" t="str">
        <f>IF(VLOOKUP($A1552,Parts!$A:$AM,H$1,0)="X",Y$2,"")</f>
        <v/>
      </c>
      <c r="I1552" t="str">
        <f>IF(VLOOKUP($A1552,Parts!$A:$AM,I$1,0)="X",Z$2,"")</f>
        <v/>
      </c>
      <c r="J1552" t="str">
        <f>IF(VLOOKUP($A1552,Parts!$A:$AM,J$1,0)="X",AA$2,"")</f>
        <v/>
      </c>
      <c r="K1552" t="str">
        <f>IF(VLOOKUP($A1552,Parts!$A:$AM,K$1,0)="X",AB$2,"")</f>
        <v/>
      </c>
      <c r="L1552" t="str">
        <f>IF(VLOOKUP($A1552,Parts!$A:$AM,L$1,0)="X",AC$2,"")</f>
        <v/>
      </c>
      <c r="M1552" t="str">
        <f>IF(VLOOKUP($A1552,Parts!$A:$AM,M$1,0)="X",AD$2,"")</f>
        <v/>
      </c>
      <c r="N1552" t="str">
        <f>IF(VLOOKUP($A1552,Parts!$A:$AM,N$1,0)="X",AE$2,"")</f>
        <v/>
      </c>
      <c r="O1552" t="str">
        <f>IF(VLOOKUP($A1552,Parts!$A:$AM,O$1,0)="X",AF$2,"")</f>
        <v/>
      </c>
      <c r="P1552" t="str">
        <f t="shared" si="25"/>
        <v/>
      </c>
    </row>
    <row r="1553" spans="1:16" x14ac:dyDescent="0.25">
      <c r="A1553" t="str">
        <f>Table15[[#This Row],[Name]]</f>
        <v>KW12mExpandedFairingCone</v>
      </c>
      <c r="B1553" t="str">
        <f>IF(VLOOKUP($A1553,Parts!$A:$AM,B$1,0)="X",S$2,"")</f>
        <v/>
      </c>
      <c r="C1553" t="str">
        <f>IF(VLOOKUP($A1553,Parts!$A:$AM,C$1,0)="X",T$2,"")</f>
        <v/>
      </c>
      <c r="D1553" t="str">
        <f>IF(VLOOKUP($A1553,Parts!$A:$AM,D$1,0)="X",U$2,"")</f>
        <v/>
      </c>
      <c r="E1553" t="str">
        <f>IF(VLOOKUP($A1553,Parts!$A:$AM,E$1,0)="X",V$2,"")</f>
        <v/>
      </c>
      <c r="F1553" t="str">
        <f>IF(VLOOKUP($A1553,Parts!$A:$AM,F$1,0)="X",W$2,"")</f>
        <v/>
      </c>
      <c r="G1553" t="str">
        <f>IF(VLOOKUP($A1553,Parts!$A:$AM,G$1,0)="X",X$2,"")</f>
        <v/>
      </c>
      <c r="H1553" t="str">
        <f>IF(VLOOKUP($A1553,Parts!$A:$AM,H$1,0)="X",Y$2,"")</f>
        <v/>
      </c>
      <c r="I1553" t="str">
        <f>IF(VLOOKUP($A1553,Parts!$A:$AM,I$1,0)="X",Z$2,"")</f>
        <v/>
      </c>
      <c r="J1553" t="str">
        <f>IF(VLOOKUP($A1553,Parts!$A:$AM,J$1,0)="X",AA$2,"")</f>
        <v/>
      </c>
      <c r="K1553" t="str">
        <f>IF(VLOOKUP($A1553,Parts!$A:$AM,K$1,0)="X",AB$2,"")</f>
        <v/>
      </c>
      <c r="L1553" t="str">
        <f>IF(VLOOKUP($A1553,Parts!$A:$AM,L$1,0)="X",AC$2,"")</f>
        <v/>
      </c>
      <c r="M1553" t="str">
        <f>IF(VLOOKUP($A1553,Parts!$A:$AM,M$1,0)="X",AD$2,"")</f>
        <v/>
      </c>
      <c r="N1553" t="str">
        <f>IF(VLOOKUP($A1553,Parts!$A:$AM,N$1,0)="X",AE$2,"")</f>
        <v/>
      </c>
      <c r="O1553" t="str">
        <f>IF(VLOOKUP($A1553,Parts!$A:$AM,O$1,0)="X",AF$2,"")</f>
        <v/>
      </c>
      <c r="P1553" t="str">
        <f t="shared" si="25"/>
        <v/>
      </c>
    </row>
    <row r="1554" spans="1:16" x14ac:dyDescent="0.25">
      <c r="A1554" t="str">
        <f>Table15[[#This Row],[Name]]</f>
        <v>KW2mExpandedFairingWall</v>
      </c>
      <c r="B1554" t="str">
        <f>IF(VLOOKUP($A1554,Parts!$A:$AM,B$1,0)="X",S$2,"")</f>
        <v/>
      </c>
      <c r="C1554" t="str">
        <f>IF(VLOOKUP($A1554,Parts!$A:$AM,C$1,0)="X",T$2,"")</f>
        <v/>
      </c>
      <c r="D1554" t="str">
        <f>IF(VLOOKUP($A1554,Parts!$A:$AM,D$1,0)="X",U$2,"")</f>
        <v/>
      </c>
      <c r="E1554" t="str">
        <f>IF(VLOOKUP($A1554,Parts!$A:$AM,E$1,0)="X",V$2,"")</f>
        <v/>
      </c>
      <c r="F1554" t="str">
        <f>IF(VLOOKUP($A1554,Parts!$A:$AM,F$1,0)="X",W$2,"")</f>
        <v/>
      </c>
      <c r="G1554" t="str">
        <f>IF(VLOOKUP($A1554,Parts!$A:$AM,G$1,0)="X",X$2,"")</f>
        <v/>
      </c>
      <c r="H1554" t="str">
        <f>IF(VLOOKUP($A1554,Parts!$A:$AM,H$1,0)="X",Y$2,"")</f>
        <v/>
      </c>
      <c r="I1554" t="str">
        <f>IF(VLOOKUP($A1554,Parts!$A:$AM,I$1,0)="X",Z$2,"")</f>
        <v/>
      </c>
      <c r="J1554" t="str">
        <f>IF(VLOOKUP($A1554,Parts!$A:$AM,J$1,0)="X",AA$2,"")</f>
        <v/>
      </c>
      <c r="K1554" t="str">
        <f>IF(VLOOKUP($A1554,Parts!$A:$AM,K$1,0)="X",AB$2,"")</f>
        <v/>
      </c>
      <c r="L1554" t="str">
        <f>IF(VLOOKUP($A1554,Parts!$A:$AM,L$1,0)="X",AC$2,"")</f>
        <v/>
      </c>
      <c r="M1554" t="str">
        <f>IF(VLOOKUP($A1554,Parts!$A:$AM,M$1,0)="X",AD$2,"")</f>
        <v/>
      </c>
      <c r="N1554" t="str">
        <f>IF(VLOOKUP($A1554,Parts!$A:$AM,N$1,0)="X",AE$2,"")</f>
        <v/>
      </c>
      <c r="O1554" t="str">
        <f>IF(VLOOKUP($A1554,Parts!$A:$AM,O$1,0)="X",AF$2,"")</f>
        <v/>
      </c>
      <c r="P1554" t="str">
        <f t="shared" si="25"/>
        <v/>
      </c>
    </row>
    <row r="1555" spans="1:16" x14ac:dyDescent="0.25">
      <c r="A1555" t="str">
        <f>Table15[[#This Row],[Name]]</f>
        <v>KW3mExpandedFairingWall</v>
      </c>
      <c r="B1555" t="str">
        <f>IF(VLOOKUP($A1555,Parts!$A:$AM,B$1,0)="X",S$2,"")</f>
        <v/>
      </c>
      <c r="C1555" t="str">
        <f>IF(VLOOKUP($A1555,Parts!$A:$AM,C$1,0)="X",T$2,"")</f>
        <v/>
      </c>
      <c r="D1555" t="str">
        <f>IF(VLOOKUP($A1555,Parts!$A:$AM,D$1,0)="X",U$2,"")</f>
        <v/>
      </c>
      <c r="E1555" t="str">
        <f>IF(VLOOKUP($A1555,Parts!$A:$AM,E$1,0)="X",V$2,"")</f>
        <v/>
      </c>
      <c r="F1555" t="str">
        <f>IF(VLOOKUP($A1555,Parts!$A:$AM,F$1,0)="X",W$2,"")</f>
        <v/>
      </c>
      <c r="G1555" t="str">
        <f>IF(VLOOKUP($A1555,Parts!$A:$AM,G$1,0)="X",X$2,"")</f>
        <v/>
      </c>
      <c r="H1555" t="str">
        <f>IF(VLOOKUP($A1555,Parts!$A:$AM,H$1,0)="X",Y$2,"")</f>
        <v/>
      </c>
      <c r="I1555" t="str">
        <f>IF(VLOOKUP($A1555,Parts!$A:$AM,I$1,0)="X",Z$2,"")</f>
        <v/>
      </c>
      <c r="J1555" t="str">
        <f>IF(VLOOKUP($A1555,Parts!$A:$AM,J$1,0)="X",AA$2,"")</f>
        <v/>
      </c>
      <c r="K1555" t="str">
        <f>IF(VLOOKUP($A1555,Parts!$A:$AM,K$1,0)="X",AB$2,"")</f>
        <v/>
      </c>
      <c r="L1555" t="str">
        <f>IF(VLOOKUP($A1555,Parts!$A:$AM,L$1,0)="X",AC$2,"")</f>
        <v/>
      </c>
      <c r="M1555" t="str">
        <f>IF(VLOOKUP($A1555,Parts!$A:$AM,M$1,0)="X",AD$2,"")</f>
        <v/>
      </c>
      <c r="N1555" t="str">
        <f>IF(VLOOKUP($A1555,Parts!$A:$AM,N$1,0)="X",AE$2,"")</f>
        <v/>
      </c>
      <c r="O1555" t="str">
        <f>IF(VLOOKUP($A1555,Parts!$A:$AM,O$1,0)="X",AF$2,"")</f>
        <v/>
      </c>
      <c r="P1555" t="str">
        <f t="shared" si="25"/>
        <v/>
      </c>
    </row>
    <row r="1556" spans="1:16" x14ac:dyDescent="0.25">
      <c r="A1556" t="str">
        <f>Table15[[#This Row],[Name]]</f>
        <v>KW5mNoseCone</v>
      </c>
      <c r="B1556" t="str">
        <f>IF(VLOOKUP($A1556,Parts!$A:$AM,B$1,0)="X",S$2,"")</f>
        <v/>
      </c>
      <c r="C1556" t="str">
        <f>IF(VLOOKUP($A1556,Parts!$A:$AM,C$1,0)="X",T$2,"")</f>
        <v/>
      </c>
      <c r="D1556" t="str">
        <f>IF(VLOOKUP($A1556,Parts!$A:$AM,D$1,0)="X",U$2,"")</f>
        <v/>
      </c>
      <c r="E1556" t="str">
        <f>IF(VLOOKUP($A1556,Parts!$A:$AM,E$1,0)="X",V$2,"")</f>
        <v/>
      </c>
      <c r="F1556" t="str">
        <f>IF(VLOOKUP($A1556,Parts!$A:$AM,F$1,0)="X",W$2,"")</f>
        <v/>
      </c>
      <c r="G1556" t="str">
        <f>IF(VLOOKUP($A1556,Parts!$A:$AM,G$1,0)="X",X$2,"")</f>
        <v/>
      </c>
      <c r="H1556" t="str">
        <f>IF(VLOOKUP($A1556,Parts!$A:$AM,H$1,0)="X",Y$2,"")</f>
        <v/>
      </c>
      <c r="I1556" t="str">
        <f>IF(VLOOKUP($A1556,Parts!$A:$AM,I$1,0)="X",Z$2,"")</f>
        <v/>
      </c>
      <c r="J1556" t="str">
        <f>IF(VLOOKUP($A1556,Parts!$A:$AM,J$1,0)="X",AA$2,"")</f>
        <v/>
      </c>
      <c r="K1556" t="str">
        <f>IF(VLOOKUP($A1556,Parts!$A:$AM,K$1,0)="X",AB$2,"")</f>
        <v/>
      </c>
      <c r="L1556" t="str">
        <f>IF(VLOOKUP($A1556,Parts!$A:$AM,L$1,0)="X",AC$2,"")</f>
        <v/>
      </c>
      <c r="M1556" t="str">
        <f>IF(VLOOKUP($A1556,Parts!$A:$AM,M$1,0)="X",AD$2,"")</f>
        <v/>
      </c>
      <c r="N1556" t="str">
        <f>IF(VLOOKUP($A1556,Parts!$A:$AM,N$1,0)="X",AE$2,"")</f>
        <v/>
      </c>
      <c r="O1556" t="str">
        <f>IF(VLOOKUP($A1556,Parts!$A:$AM,O$1,0)="X",AF$2,"")</f>
        <v/>
      </c>
      <c r="P1556" t="str">
        <f t="shared" si="25"/>
        <v/>
      </c>
    </row>
    <row r="1557" spans="1:16" x14ac:dyDescent="0.25">
      <c r="A1557" t="str">
        <f>Table15[[#This Row],[Name]]</f>
        <v>KW2mFairingCone</v>
      </c>
      <c r="B1557" t="str">
        <f>IF(VLOOKUP($A1557,Parts!$A:$AM,B$1,0)="X",S$2,"")</f>
        <v/>
      </c>
      <c r="C1557" t="str">
        <f>IF(VLOOKUP($A1557,Parts!$A:$AM,C$1,0)="X",T$2,"")</f>
        <v/>
      </c>
      <c r="D1557" t="str">
        <f>IF(VLOOKUP($A1557,Parts!$A:$AM,D$1,0)="X",U$2,"")</f>
        <v/>
      </c>
      <c r="E1557" t="str">
        <f>IF(VLOOKUP($A1557,Parts!$A:$AM,E$1,0)="X",V$2,"")</f>
        <v/>
      </c>
      <c r="F1557" t="str">
        <f>IF(VLOOKUP($A1557,Parts!$A:$AM,F$1,0)="X",W$2,"")</f>
        <v/>
      </c>
      <c r="G1557" t="str">
        <f>IF(VLOOKUP($A1557,Parts!$A:$AM,G$1,0)="X",X$2,"")</f>
        <v/>
      </c>
      <c r="H1557" t="str">
        <f>IF(VLOOKUP($A1557,Parts!$A:$AM,H$1,0)="X",Y$2,"")</f>
        <v/>
      </c>
      <c r="I1557" t="str">
        <f>IF(VLOOKUP($A1557,Parts!$A:$AM,I$1,0)="X",Z$2,"")</f>
        <v/>
      </c>
      <c r="J1557" t="str">
        <f>IF(VLOOKUP($A1557,Parts!$A:$AM,J$1,0)="X",AA$2,"")</f>
        <v/>
      </c>
      <c r="K1557" t="str">
        <f>IF(VLOOKUP($A1557,Parts!$A:$AM,K$1,0)="X",AB$2,"")</f>
        <v/>
      </c>
      <c r="L1557" t="str">
        <f>IF(VLOOKUP($A1557,Parts!$A:$AM,L$1,0)="X",AC$2,"")</f>
        <v/>
      </c>
      <c r="M1557" t="str">
        <f>IF(VLOOKUP($A1557,Parts!$A:$AM,M$1,0)="X",AD$2,"")</f>
        <v/>
      </c>
      <c r="N1557" t="str">
        <f>IF(VLOOKUP($A1557,Parts!$A:$AM,N$1,0)="X",AE$2,"")</f>
        <v/>
      </c>
      <c r="O1557" t="str">
        <f>IF(VLOOKUP($A1557,Parts!$A:$AM,O$1,0)="X",AF$2,"")</f>
        <v/>
      </c>
      <c r="P1557" t="str">
        <f t="shared" si="25"/>
        <v/>
      </c>
    </row>
    <row r="1558" spans="1:16" x14ac:dyDescent="0.25">
      <c r="A1558" t="str">
        <f>Table15[[#This Row],[Name]]</f>
        <v>KW1mFairingCone</v>
      </c>
      <c r="B1558" t="str">
        <f>IF(VLOOKUP($A1558,Parts!$A:$AM,B$1,0)="X",S$2,"")</f>
        <v/>
      </c>
      <c r="C1558" t="str">
        <f>IF(VLOOKUP($A1558,Parts!$A:$AM,C$1,0)="X",T$2,"")</f>
        <v/>
      </c>
      <c r="D1558" t="str">
        <f>IF(VLOOKUP($A1558,Parts!$A:$AM,D$1,0)="X",U$2,"")</f>
        <v/>
      </c>
      <c r="E1558" t="str">
        <f>IF(VLOOKUP($A1558,Parts!$A:$AM,E$1,0)="X",V$2,"")</f>
        <v/>
      </c>
      <c r="F1558" t="str">
        <f>IF(VLOOKUP($A1558,Parts!$A:$AM,F$1,0)="X",W$2,"")</f>
        <v/>
      </c>
      <c r="G1558" t="str">
        <f>IF(VLOOKUP($A1558,Parts!$A:$AM,G$1,0)="X",X$2,"")</f>
        <v/>
      </c>
      <c r="H1558" t="str">
        <f>IF(VLOOKUP($A1558,Parts!$A:$AM,H$1,0)="X",Y$2,"")</f>
        <v/>
      </c>
      <c r="I1558" t="str">
        <f>IF(VLOOKUP($A1558,Parts!$A:$AM,I$1,0)="X",Z$2,"")</f>
        <v/>
      </c>
      <c r="J1558" t="str">
        <f>IF(VLOOKUP($A1558,Parts!$A:$AM,J$1,0)="X",AA$2,"")</f>
        <v/>
      </c>
      <c r="K1558" t="str">
        <f>IF(VLOOKUP($A1558,Parts!$A:$AM,K$1,0)="X",AB$2,"")</f>
        <v/>
      </c>
      <c r="L1558" t="str">
        <f>IF(VLOOKUP($A1558,Parts!$A:$AM,L$1,0)="X",AC$2,"")</f>
        <v/>
      </c>
      <c r="M1558" t="str">
        <f>IF(VLOOKUP($A1558,Parts!$A:$AM,M$1,0)="X",AD$2,"")</f>
        <v/>
      </c>
      <c r="N1558" t="str">
        <f>IF(VLOOKUP($A1558,Parts!$A:$AM,N$1,0)="X",AE$2,"")</f>
        <v/>
      </c>
      <c r="O1558" t="str">
        <f>IF(VLOOKUP($A1558,Parts!$A:$AM,O$1,0)="X",AF$2,"")</f>
        <v/>
      </c>
      <c r="P1558" t="str">
        <f t="shared" si="25"/>
        <v/>
      </c>
    </row>
    <row r="1559" spans="1:16" x14ac:dyDescent="0.25">
      <c r="A1559" t="str">
        <f>Table15[[#This Row],[Name]]</f>
        <v>KW3mFairingCone</v>
      </c>
      <c r="B1559" t="str">
        <f>IF(VLOOKUP($A1559,Parts!$A:$AM,B$1,0)="X",S$2,"")</f>
        <v/>
      </c>
      <c r="C1559" t="str">
        <f>IF(VLOOKUP($A1559,Parts!$A:$AM,C$1,0)="X",T$2,"")</f>
        <v/>
      </c>
      <c r="D1559" t="str">
        <f>IF(VLOOKUP($A1559,Parts!$A:$AM,D$1,0)="X",U$2,"")</f>
        <v/>
      </c>
      <c r="E1559" t="str">
        <f>IF(VLOOKUP($A1559,Parts!$A:$AM,E$1,0)="X",V$2,"")</f>
        <v/>
      </c>
      <c r="F1559" t="str">
        <f>IF(VLOOKUP($A1559,Parts!$A:$AM,F$1,0)="X",W$2,"")</f>
        <v/>
      </c>
      <c r="G1559" t="str">
        <f>IF(VLOOKUP($A1559,Parts!$A:$AM,G$1,0)="X",X$2,"")</f>
        <v/>
      </c>
      <c r="H1559" t="str">
        <f>IF(VLOOKUP($A1559,Parts!$A:$AM,H$1,0)="X",Y$2,"")</f>
        <v/>
      </c>
      <c r="I1559" t="str">
        <f>IF(VLOOKUP($A1559,Parts!$A:$AM,I$1,0)="X",Z$2,"")</f>
        <v/>
      </c>
      <c r="J1559" t="str">
        <f>IF(VLOOKUP($A1559,Parts!$A:$AM,J$1,0)="X",AA$2,"")</f>
        <v/>
      </c>
      <c r="K1559" t="str">
        <f>IF(VLOOKUP($A1559,Parts!$A:$AM,K$1,0)="X",AB$2,"")</f>
        <v/>
      </c>
      <c r="L1559" t="str">
        <f>IF(VLOOKUP($A1559,Parts!$A:$AM,L$1,0)="X",AC$2,"")</f>
        <v/>
      </c>
      <c r="M1559" t="str">
        <f>IF(VLOOKUP($A1559,Parts!$A:$AM,M$1,0)="X",AD$2,"")</f>
        <v/>
      </c>
      <c r="N1559" t="str">
        <f>IF(VLOOKUP($A1559,Parts!$A:$AM,N$1,0)="X",AE$2,"")</f>
        <v/>
      </c>
      <c r="O1559" t="str">
        <f>IF(VLOOKUP($A1559,Parts!$A:$AM,O$1,0)="X",AF$2,"")</f>
        <v/>
      </c>
      <c r="P1559" t="str">
        <f t="shared" si="25"/>
        <v/>
      </c>
    </row>
    <row r="1560" spans="1:16" x14ac:dyDescent="0.25">
      <c r="A1560" t="str">
        <f>Table15[[#This Row],[Name]]</f>
        <v>KW2mFairingWall</v>
      </c>
      <c r="B1560" t="str">
        <f>IF(VLOOKUP($A1560,Parts!$A:$AM,B$1,0)="X",S$2,"")</f>
        <v/>
      </c>
      <c r="C1560" t="str">
        <f>IF(VLOOKUP($A1560,Parts!$A:$AM,C$1,0)="X",T$2,"")</f>
        <v/>
      </c>
      <c r="D1560" t="str">
        <f>IF(VLOOKUP($A1560,Parts!$A:$AM,D$1,0)="X",U$2,"")</f>
        <v/>
      </c>
      <c r="E1560" t="str">
        <f>IF(VLOOKUP($A1560,Parts!$A:$AM,E$1,0)="X",V$2,"")</f>
        <v/>
      </c>
      <c r="F1560" t="str">
        <f>IF(VLOOKUP($A1560,Parts!$A:$AM,F$1,0)="X",W$2,"")</f>
        <v/>
      </c>
      <c r="G1560" t="str">
        <f>IF(VLOOKUP($A1560,Parts!$A:$AM,G$1,0)="X",X$2,"")</f>
        <v/>
      </c>
      <c r="H1560" t="str">
        <f>IF(VLOOKUP($A1560,Parts!$A:$AM,H$1,0)="X",Y$2,"")</f>
        <v/>
      </c>
      <c r="I1560" t="str">
        <f>IF(VLOOKUP($A1560,Parts!$A:$AM,I$1,0)="X",Z$2,"")</f>
        <v/>
      </c>
      <c r="J1560" t="str">
        <f>IF(VLOOKUP($A1560,Parts!$A:$AM,J$1,0)="X",AA$2,"")</f>
        <v/>
      </c>
      <c r="K1560" t="str">
        <f>IF(VLOOKUP($A1560,Parts!$A:$AM,K$1,0)="X",AB$2,"")</f>
        <v/>
      </c>
      <c r="L1560" t="str">
        <f>IF(VLOOKUP($A1560,Parts!$A:$AM,L$1,0)="X",AC$2,"")</f>
        <v/>
      </c>
      <c r="M1560" t="str">
        <f>IF(VLOOKUP($A1560,Parts!$A:$AM,M$1,0)="X",AD$2,"")</f>
        <v/>
      </c>
      <c r="N1560" t="str">
        <f>IF(VLOOKUP($A1560,Parts!$A:$AM,N$1,0)="X",AE$2,"")</f>
        <v/>
      </c>
      <c r="O1560" t="str">
        <f>IF(VLOOKUP($A1560,Parts!$A:$AM,O$1,0)="X",AF$2,"")</f>
        <v/>
      </c>
      <c r="P1560" t="str">
        <f t="shared" si="25"/>
        <v/>
      </c>
    </row>
    <row r="1561" spans="1:16" x14ac:dyDescent="0.25">
      <c r="A1561" t="str">
        <f>Table15[[#This Row],[Name]]</f>
        <v>KW1mFairingWall</v>
      </c>
      <c r="B1561" t="str">
        <f>IF(VLOOKUP($A1561,Parts!$A:$AM,B$1,0)="X",S$2,"")</f>
        <v/>
      </c>
      <c r="C1561" t="str">
        <f>IF(VLOOKUP($A1561,Parts!$A:$AM,C$1,0)="X",T$2,"")</f>
        <v/>
      </c>
      <c r="D1561" t="str">
        <f>IF(VLOOKUP($A1561,Parts!$A:$AM,D$1,0)="X",U$2,"")</f>
        <v/>
      </c>
      <c r="E1561" t="str">
        <f>IF(VLOOKUP($A1561,Parts!$A:$AM,E$1,0)="X",V$2,"")</f>
        <v/>
      </c>
      <c r="F1561" t="str">
        <f>IF(VLOOKUP($A1561,Parts!$A:$AM,F$1,0)="X",W$2,"")</f>
        <v/>
      </c>
      <c r="G1561" t="str">
        <f>IF(VLOOKUP($A1561,Parts!$A:$AM,G$1,0)="X",X$2,"")</f>
        <v/>
      </c>
      <c r="H1561" t="str">
        <f>IF(VLOOKUP($A1561,Parts!$A:$AM,H$1,0)="X",Y$2,"")</f>
        <v/>
      </c>
      <c r="I1561" t="str">
        <f>IF(VLOOKUP($A1561,Parts!$A:$AM,I$1,0)="X",Z$2,"")</f>
        <v/>
      </c>
      <c r="J1561" t="str">
        <f>IF(VLOOKUP($A1561,Parts!$A:$AM,J$1,0)="X",AA$2,"")</f>
        <v/>
      </c>
      <c r="K1561" t="str">
        <f>IF(VLOOKUP($A1561,Parts!$A:$AM,K$1,0)="X",AB$2,"")</f>
        <v/>
      </c>
      <c r="L1561" t="str">
        <f>IF(VLOOKUP($A1561,Parts!$A:$AM,L$1,0)="X",AC$2,"")</f>
        <v/>
      </c>
      <c r="M1561" t="str">
        <f>IF(VLOOKUP($A1561,Parts!$A:$AM,M$1,0)="X",AD$2,"")</f>
        <v/>
      </c>
      <c r="N1561" t="str">
        <f>IF(VLOOKUP($A1561,Parts!$A:$AM,N$1,0)="X",AE$2,"")</f>
        <v/>
      </c>
      <c r="O1561" t="str">
        <f>IF(VLOOKUP($A1561,Parts!$A:$AM,O$1,0)="X",AF$2,"")</f>
        <v/>
      </c>
      <c r="P1561" t="str">
        <f t="shared" si="25"/>
        <v/>
      </c>
    </row>
    <row r="1562" spans="1:16" x14ac:dyDescent="0.25">
      <c r="A1562" t="str">
        <f>Table15[[#This Row],[Name]]</f>
        <v>KW5mFairingWall</v>
      </c>
      <c r="B1562" t="str">
        <f>IF(VLOOKUP($A1562,Parts!$A:$AM,B$1,0)="X",S$2,"")</f>
        <v/>
      </c>
      <c r="C1562" t="str">
        <f>IF(VLOOKUP($A1562,Parts!$A:$AM,C$1,0)="X",T$2,"")</f>
        <v/>
      </c>
      <c r="D1562" t="str">
        <f>IF(VLOOKUP($A1562,Parts!$A:$AM,D$1,0)="X",U$2,"")</f>
        <v/>
      </c>
      <c r="E1562" t="str">
        <f>IF(VLOOKUP($A1562,Parts!$A:$AM,E$1,0)="X",V$2,"")</f>
        <v/>
      </c>
      <c r="F1562" t="str">
        <f>IF(VLOOKUP($A1562,Parts!$A:$AM,F$1,0)="X",W$2,"")</f>
        <v/>
      </c>
      <c r="G1562" t="str">
        <f>IF(VLOOKUP($A1562,Parts!$A:$AM,G$1,0)="X",X$2,"")</f>
        <v/>
      </c>
      <c r="H1562" t="str">
        <f>IF(VLOOKUP($A1562,Parts!$A:$AM,H$1,0)="X",Y$2,"")</f>
        <v/>
      </c>
      <c r="I1562" t="str">
        <f>IF(VLOOKUP($A1562,Parts!$A:$AM,I$1,0)="X",Z$2,"")</f>
        <v/>
      </c>
      <c r="J1562" t="str">
        <f>IF(VLOOKUP($A1562,Parts!$A:$AM,J$1,0)="X",AA$2,"")</f>
        <v/>
      </c>
      <c r="K1562" t="str">
        <f>IF(VLOOKUP($A1562,Parts!$A:$AM,K$1,0)="X",AB$2,"")</f>
        <v/>
      </c>
      <c r="L1562" t="str">
        <f>IF(VLOOKUP($A1562,Parts!$A:$AM,L$1,0)="X",AC$2,"")</f>
        <v/>
      </c>
      <c r="M1562" t="str">
        <f>IF(VLOOKUP($A1562,Parts!$A:$AM,M$1,0)="X",AD$2,"")</f>
        <v/>
      </c>
      <c r="N1562" t="str">
        <f>IF(VLOOKUP($A1562,Parts!$A:$AM,N$1,0)="X",AE$2,"")</f>
        <v/>
      </c>
      <c r="O1562" t="str">
        <f>IF(VLOOKUP($A1562,Parts!$A:$AM,O$1,0)="X",AF$2,"")</f>
        <v/>
      </c>
      <c r="P1562" t="str">
        <f t="shared" si="25"/>
        <v/>
      </c>
    </row>
    <row r="1563" spans="1:16" x14ac:dyDescent="0.25">
      <c r="A1563" t="str">
        <f>Table15[[#This Row],[Name]]</f>
        <v>KW3mFairingWall</v>
      </c>
      <c r="B1563" t="str">
        <f>IF(VLOOKUP($A1563,Parts!$A:$AM,B$1,0)="X",S$2,"")</f>
        <v/>
      </c>
      <c r="C1563" t="str">
        <f>IF(VLOOKUP($A1563,Parts!$A:$AM,C$1,0)="X",T$2,"")</f>
        <v/>
      </c>
      <c r="D1563" t="str">
        <f>IF(VLOOKUP($A1563,Parts!$A:$AM,D$1,0)="X",U$2,"")</f>
        <v/>
      </c>
      <c r="E1563" t="str">
        <f>IF(VLOOKUP($A1563,Parts!$A:$AM,E$1,0)="X",V$2,"")</f>
        <v/>
      </c>
      <c r="F1563" t="str">
        <f>IF(VLOOKUP($A1563,Parts!$A:$AM,F$1,0)="X",W$2,"")</f>
        <v/>
      </c>
      <c r="G1563" t="str">
        <f>IF(VLOOKUP($A1563,Parts!$A:$AM,G$1,0)="X",X$2,"")</f>
        <v/>
      </c>
      <c r="H1563" t="str">
        <f>IF(VLOOKUP($A1563,Parts!$A:$AM,H$1,0)="X",Y$2,"")</f>
        <v/>
      </c>
      <c r="I1563" t="str">
        <f>IF(VLOOKUP($A1563,Parts!$A:$AM,I$1,0)="X",Z$2,"")</f>
        <v/>
      </c>
      <c r="J1563" t="str">
        <f>IF(VLOOKUP($A1563,Parts!$A:$AM,J$1,0)="X",AA$2,"")</f>
        <v/>
      </c>
      <c r="K1563" t="str">
        <f>IF(VLOOKUP($A1563,Parts!$A:$AM,K$1,0)="X",AB$2,"")</f>
        <v/>
      </c>
      <c r="L1563" t="str">
        <f>IF(VLOOKUP($A1563,Parts!$A:$AM,L$1,0)="X",AC$2,"")</f>
        <v/>
      </c>
      <c r="M1563" t="str">
        <f>IF(VLOOKUP($A1563,Parts!$A:$AM,M$1,0)="X",AD$2,"")</f>
        <v/>
      </c>
      <c r="N1563" t="str">
        <f>IF(VLOOKUP($A1563,Parts!$A:$AM,N$1,0)="X",AE$2,"")</f>
        <v/>
      </c>
      <c r="O1563" t="str">
        <f>IF(VLOOKUP($A1563,Parts!$A:$AM,O$1,0)="X",AF$2,"")</f>
        <v/>
      </c>
      <c r="P1563" t="str">
        <f t="shared" si="25"/>
        <v/>
      </c>
    </row>
    <row r="1564" spans="1:16" x14ac:dyDescent="0.25">
      <c r="A1564" t="str">
        <f>Table15[[#This Row],[Name]]</f>
        <v>KWFlatadapter2x1</v>
      </c>
      <c r="B1564" t="str">
        <f>IF(VLOOKUP($A1564,Parts!$A:$AM,B$1,0)="X",S$2,"")</f>
        <v/>
      </c>
      <c r="C1564" t="str">
        <f>IF(VLOOKUP($A1564,Parts!$A:$AM,C$1,0)="X",T$2,"")</f>
        <v/>
      </c>
      <c r="D1564" t="str">
        <f>IF(VLOOKUP($A1564,Parts!$A:$AM,D$1,0)="X",U$2,"")</f>
        <v/>
      </c>
      <c r="E1564" t="str">
        <f>IF(VLOOKUP($A1564,Parts!$A:$AM,E$1,0)="X",V$2,"")</f>
        <v/>
      </c>
      <c r="F1564" t="str">
        <f>IF(VLOOKUP($A1564,Parts!$A:$AM,F$1,0)="X",W$2,"")</f>
        <v/>
      </c>
      <c r="G1564" t="str">
        <f>IF(VLOOKUP($A1564,Parts!$A:$AM,G$1,0)="X",X$2,"")</f>
        <v/>
      </c>
      <c r="H1564" t="str">
        <f>IF(VLOOKUP($A1564,Parts!$A:$AM,H$1,0)="X",Y$2,"")</f>
        <v/>
      </c>
      <c r="I1564" t="str">
        <f>IF(VLOOKUP($A1564,Parts!$A:$AM,I$1,0)="X",Z$2,"")</f>
        <v/>
      </c>
      <c r="J1564" t="str">
        <f>IF(VLOOKUP($A1564,Parts!$A:$AM,J$1,0)="X",AA$2,"")</f>
        <v/>
      </c>
      <c r="K1564" t="str">
        <f>IF(VLOOKUP($A1564,Parts!$A:$AM,K$1,0)="X",AB$2,"")</f>
        <v/>
      </c>
      <c r="L1564" t="str">
        <f>IF(VLOOKUP($A1564,Parts!$A:$AM,L$1,0)="X",AC$2,"")</f>
        <v/>
      </c>
      <c r="M1564" t="str">
        <f>IF(VLOOKUP($A1564,Parts!$A:$AM,M$1,0)="X",AD$2,"")</f>
        <v/>
      </c>
      <c r="N1564" t="str">
        <f>IF(VLOOKUP($A1564,Parts!$A:$AM,N$1,0)="X",AE$2,"")</f>
        <v/>
      </c>
      <c r="O1564" t="str">
        <f>IF(VLOOKUP($A1564,Parts!$A:$AM,O$1,0)="X",AF$2,"")</f>
        <v/>
      </c>
      <c r="P1564" t="str">
        <f t="shared" si="25"/>
        <v/>
      </c>
    </row>
    <row r="1565" spans="1:16" x14ac:dyDescent="0.25">
      <c r="A1565" t="str">
        <f>Table15[[#This Row],[Name]]</f>
        <v>KWFlatadapter3x1</v>
      </c>
      <c r="B1565" t="str">
        <f>IF(VLOOKUP($A1565,Parts!$A:$AM,B$1,0)="X",S$2,"")</f>
        <v/>
      </c>
      <c r="C1565" t="str">
        <f>IF(VLOOKUP($A1565,Parts!$A:$AM,C$1,0)="X",T$2,"")</f>
        <v/>
      </c>
      <c r="D1565" t="str">
        <f>IF(VLOOKUP($A1565,Parts!$A:$AM,D$1,0)="X",U$2,"")</f>
        <v/>
      </c>
      <c r="E1565" t="str">
        <f>IF(VLOOKUP($A1565,Parts!$A:$AM,E$1,0)="X",V$2,"")</f>
        <v/>
      </c>
      <c r="F1565" t="str">
        <f>IF(VLOOKUP($A1565,Parts!$A:$AM,F$1,0)="X",W$2,"")</f>
        <v/>
      </c>
      <c r="G1565" t="str">
        <f>IF(VLOOKUP($A1565,Parts!$A:$AM,G$1,0)="X",X$2,"")</f>
        <v/>
      </c>
      <c r="H1565" t="str">
        <f>IF(VLOOKUP($A1565,Parts!$A:$AM,H$1,0)="X",Y$2,"")</f>
        <v/>
      </c>
      <c r="I1565" t="str">
        <f>IF(VLOOKUP($A1565,Parts!$A:$AM,I$1,0)="X",Z$2,"")</f>
        <v/>
      </c>
      <c r="J1565" t="str">
        <f>IF(VLOOKUP($A1565,Parts!$A:$AM,J$1,0)="X",AA$2,"")</f>
        <v/>
      </c>
      <c r="K1565" t="str">
        <f>IF(VLOOKUP($A1565,Parts!$A:$AM,K$1,0)="X",AB$2,"")</f>
        <v/>
      </c>
      <c r="L1565" t="str">
        <f>IF(VLOOKUP($A1565,Parts!$A:$AM,L$1,0)="X",AC$2,"")</f>
        <v/>
      </c>
      <c r="M1565" t="str">
        <f>IF(VLOOKUP($A1565,Parts!$A:$AM,M$1,0)="X",AD$2,"")</f>
        <v/>
      </c>
      <c r="N1565" t="str">
        <f>IF(VLOOKUP($A1565,Parts!$A:$AM,N$1,0)="X",AE$2,"")</f>
        <v/>
      </c>
      <c r="O1565" t="str">
        <f>IF(VLOOKUP($A1565,Parts!$A:$AM,O$1,0)="X",AF$2,"")</f>
        <v/>
      </c>
      <c r="P1565" t="str">
        <f t="shared" si="25"/>
        <v/>
      </c>
    </row>
    <row r="1566" spans="1:16" x14ac:dyDescent="0.25">
      <c r="A1566" t="str">
        <f>Table15[[#This Row],[Name]]</f>
        <v>KWFlatadapter3x2</v>
      </c>
      <c r="B1566" t="str">
        <f>IF(VLOOKUP($A1566,Parts!$A:$AM,B$1,0)="X",S$2,"")</f>
        <v/>
      </c>
      <c r="C1566" t="str">
        <f>IF(VLOOKUP($A1566,Parts!$A:$AM,C$1,0)="X",T$2,"")</f>
        <v/>
      </c>
      <c r="D1566" t="str">
        <f>IF(VLOOKUP($A1566,Parts!$A:$AM,D$1,0)="X",U$2,"")</f>
        <v/>
      </c>
      <c r="E1566" t="str">
        <f>IF(VLOOKUP($A1566,Parts!$A:$AM,E$1,0)="X",V$2,"")</f>
        <v/>
      </c>
      <c r="F1566" t="str">
        <f>IF(VLOOKUP($A1566,Parts!$A:$AM,F$1,0)="X",W$2,"")</f>
        <v/>
      </c>
      <c r="G1566" t="str">
        <f>IF(VLOOKUP($A1566,Parts!$A:$AM,G$1,0)="X",X$2,"")</f>
        <v/>
      </c>
      <c r="H1566" t="str">
        <f>IF(VLOOKUP($A1566,Parts!$A:$AM,H$1,0)="X",Y$2,"")</f>
        <v/>
      </c>
      <c r="I1566" t="str">
        <f>IF(VLOOKUP($A1566,Parts!$A:$AM,I$1,0)="X",Z$2,"")</f>
        <v/>
      </c>
      <c r="J1566" t="str">
        <f>IF(VLOOKUP($A1566,Parts!$A:$AM,J$1,0)="X",AA$2,"")</f>
        <v/>
      </c>
      <c r="K1566" t="str">
        <f>IF(VLOOKUP($A1566,Parts!$A:$AM,K$1,0)="X",AB$2,"")</f>
        <v/>
      </c>
      <c r="L1566" t="str">
        <f>IF(VLOOKUP($A1566,Parts!$A:$AM,L$1,0)="X",AC$2,"")</f>
        <v/>
      </c>
      <c r="M1566" t="str">
        <f>IF(VLOOKUP($A1566,Parts!$A:$AM,M$1,0)="X",AD$2,"")</f>
        <v/>
      </c>
      <c r="N1566" t="str">
        <f>IF(VLOOKUP($A1566,Parts!$A:$AM,N$1,0)="X",AE$2,"")</f>
        <v/>
      </c>
      <c r="O1566" t="str">
        <f>IF(VLOOKUP($A1566,Parts!$A:$AM,O$1,0)="X",AF$2,"")</f>
        <v/>
      </c>
      <c r="P1566" t="str">
        <f t="shared" si="25"/>
        <v/>
      </c>
    </row>
    <row r="1567" spans="1:16" x14ac:dyDescent="0.25">
      <c r="A1567" t="str">
        <f>Table15[[#This Row],[Name]]</f>
        <v>KW3mFairingBase</v>
      </c>
      <c r="B1567" t="str">
        <f>IF(VLOOKUP($A1567,Parts!$A:$AM,B$1,0)="X",S$2,"")</f>
        <v/>
      </c>
      <c r="C1567" t="str">
        <f>IF(VLOOKUP($A1567,Parts!$A:$AM,C$1,0)="X",T$2,"")</f>
        <v/>
      </c>
      <c r="D1567" t="str">
        <f>IF(VLOOKUP($A1567,Parts!$A:$AM,D$1,0)="X",U$2,"")</f>
        <v/>
      </c>
      <c r="E1567" t="str">
        <f>IF(VLOOKUP($A1567,Parts!$A:$AM,E$1,0)="X",V$2,"")</f>
        <v/>
      </c>
      <c r="F1567" t="str">
        <f>IF(VLOOKUP($A1567,Parts!$A:$AM,F$1,0)="X",W$2,"")</f>
        <v/>
      </c>
      <c r="G1567" t="str">
        <f>IF(VLOOKUP($A1567,Parts!$A:$AM,G$1,0)="X",X$2,"")</f>
        <v/>
      </c>
      <c r="H1567" t="str">
        <f>IF(VLOOKUP($A1567,Parts!$A:$AM,H$1,0)="X",Y$2,"")</f>
        <v/>
      </c>
      <c r="I1567" t="str">
        <f>IF(VLOOKUP($A1567,Parts!$A:$AM,I$1,0)="X",Z$2,"")</f>
        <v/>
      </c>
      <c r="J1567" t="str">
        <f>IF(VLOOKUP($A1567,Parts!$A:$AM,J$1,0)="X",AA$2,"")</f>
        <v/>
      </c>
      <c r="K1567" t="str">
        <f>IF(VLOOKUP($A1567,Parts!$A:$AM,K$1,0)="X",AB$2,"")</f>
        <v/>
      </c>
      <c r="L1567" t="str">
        <f>IF(VLOOKUP($A1567,Parts!$A:$AM,L$1,0)="X",AC$2,"")</f>
        <v/>
      </c>
      <c r="M1567" t="str">
        <f>IF(VLOOKUP($A1567,Parts!$A:$AM,M$1,0)="X",AD$2,"")</f>
        <v/>
      </c>
      <c r="N1567" t="str">
        <f>IF(VLOOKUP($A1567,Parts!$A:$AM,N$1,0)="X",AE$2,"")</f>
        <v xml:space="preserve">    MODULE
    { name = ModuleTagDecoupler }
</v>
      </c>
      <c r="O1567" t="str">
        <f>IF(VLOOKUP($A1567,Parts!$A:$AM,O$1,0)="X",AF$2,"")</f>
        <v/>
      </c>
      <c r="P1567" t="str">
        <f t="shared" si="25"/>
        <v xml:space="preserve">    MODULE
    { name = ModuleTagDecoupler }
</v>
      </c>
    </row>
    <row r="1568" spans="1:16" x14ac:dyDescent="0.25">
      <c r="A1568" t="str">
        <f>Table15[[#This Row],[Name]]</f>
        <v>KW3mNoseCone</v>
      </c>
      <c r="B1568" t="str">
        <f>IF(VLOOKUP($A1568,Parts!$A:$AM,B$1,0)="X",S$2,"")</f>
        <v/>
      </c>
      <c r="C1568" t="str">
        <f>IF(VLOOKUP($A1568,Parts!$A:$AM,C$1,0)="X",T$2,"")</f>
        <v/>
      </c>
      <c r="D1568" t="str">
        <f>IF(VLOOKUP($A1568,Parts!$A:$AM,D$1,0)="X",U$2,"")</f>
        <v/>
      </c>
      <c r="E1568" t="str">
        <f>IF(VLOOKUP($A1568,Parts!$A:$AM,E$1,0)="X",V$2,"")</f>
        <v/>
      </c>
      <c r="F1568" t="str">
        <f>IF(VLOOKUP($A1568,Parts!$A:$AM,F$1,0)="X",W$2,"")</f>
        <v/>
      </c>
      <c r="G1568" t="str">
        <f>IF(VLOOKUP($A1568,Parts!$A:$AM,G$1,0)="X",X$2,"")</f>
        <v/>
      </c>
      <c r="H1568" t="str">
        <f>IF(VLOOKUP($A1568,Parts!$A:$AM,H$1,0)="X",Y$2,"")</f>
        <v/>
      </c>
      <c r="I1568" t="str">
        <f>IF(VLOOKUP($A1568,Parts!$A:$AM,I$1,0)="X",Z$2,"")</f>
        <v/>
      </c>
      <c r="J1568" t="str">
        <f>IF(VLOOKUP($A1568,Parts!$A:$AM,J$1,0)="X",AA$2,"")</f>
        <v/>
      </c>
      <c r="K1568" t="str">
        <f>IF(VLOOKUP($A1568,Parts!$A:$AM,K$1,0)="X",AB$2,"")</f>
        <v/>
      </c>
      <c r="L1568" t="str">
        <f>IF(VLOOKUP($A1568,Parts!$A:$AM,L$1,0)="X",AC$2,"")</f>
        <v/>
      </c>
      <c r="M1568" t="str">
        <f>IF(VLOOKUP($A1568,Parts!$A:$AM,M$1,0)="X",AD$2,"")</f>
        <v/>
      </c>
      <c r="N1568" t="str">
        <f>IF(VLOOKUP($A1568,Parts!$A:$AM,N$1,0)="X",AE$2,"")</f>
        <v/>
      </c>
      <c r="O1568" t="str">
        <f>IF(VLOOKUP($A1568,Parts!$A:$AM,O$1,0)="X",AF$2,"")</f>
        <v/>
      </c>
      <c r="P1568" t="str">
        <f t="shared" si="25"/>
        <v/>
      </c>
    </row>
    <row r="1569" spans="1:16" x14ac:dyDescent="0.25">
      <c r="A1569" t="str">
        <f>Table15[[#This Row],[Name]]</f>
        <v>KW2mFairingBase</v>
      </c>
      <c r="B1569" t="str">
        <f>IF(VLOOKUP($A1569,Parts!$A:$AM,B$1,0)="X",S$2,"")</f>
        <v/>
      </c>
      <c r="C1569" t="str">
        <f>IF(VLOOKUP($A1569,Parts!$A:$AM,C$1,0)="X",T$2,"")</f>
        <v/>
      </c>
      <c r="D1569" t="str">
        <f>IF(VLOOKUP($A1569,Parts!$A:$AM,D$1,0)="X",U$2,"")</f>
        <v/>
      </c>
      <c r="E1569" t="str">
        <f>IF(VLOOKUP($A1569,Parts!$A:$AM,E$1,0)="X",V$2,"")</f>
        <v/>
      </c>
      <c r="F1569" t="str">
        <f>IF(VLOOKUP($A1569,Parts!$A:$AM,F$1,0)="X",W$2,"")</f>
        <v/>
      </c>
      <c r="G1569" t="str">
        <f>IF(VLOOKUP($A1569,Parts!$A:$AM,G$1,0)="X",X$2,"")</f>
        <v/>
      </c>
      <c r="H1569" t="str">
        <f>IF(VLOOKUP($A1569,Parts!$A:$AM,H$1,0)="X",Y$2,"")</f>
        <v/>
      </c>
      <c r="I1569" t="str">
        <f>IF(VLOOKUP($A1569,Parts!$A:$AM,I$1,0)="X",Z$2,"")</f>
        <v/>
      </c>
      <c r="J1569" t="str">
        <f>IF(VLOOKUP($A1569,Parts!$A:$AM,J$1,0)="X",AA$2,"")</f>
        <v/>
      </c>
      <c r="K1569" t="str">
        <f>IF(VLOOKUP($A1569,Parts!$A:$AM,K$1,0)="X",AB$2,"")</f>
        <v/>
      </c>
      <c r="L1569" t="str">
        <f>IF(VLOOKUP($A1569,Parts!$A:$AM,L$1,0)="X",AC$2,"")</f>
        <v/>
      </c>
      <c r="M1569" t="str">
        <f>IF(VLOOKUP($A1569,Parts!$A:$AM,M$1,0)="X",AD$2,"")</f>
        <v/>
      </c>
      <c r="N1569" t="str">
        <f>IF(VLOOKUP($A1569,Parts!$A:$AM,N$1,0)="X",AE$2,"")</f>
        <v/>
      </c>
      <c r="O1569" t="str">
        <f>IF(VLOOKUP($A1569,Parts!$A:$AM,O$1,0)="X",AF$2,"")</f>
        <v/>
      </c>
      <c r="P1569" t="str">
        <f t="shared" si="25"/>
        <v/>
      </c>
    </row>
    <row r="1570" spans="1:16" x14ac:dyDescent="0.25">
      <c r="A1570" t="str">
        <f>Table15[[#This Row],[Name]]</f>
        <v>KW2mNoseCone</v>
      </c>
      <c r="B1570" t="str">
        <f>IF(VLOOKUP($A1570,Parts!$A:$AM,B$1,0)="X",S$2,"")</f>
        <v/>
      </c>
      <c r="C1570" t="str">
        <f>IF(VLOOKUP($A1570,Parts!$A:$AM,C$1,0)="X",T$2,"")</f>
        <v/>
      </c>
      <c r="D1570" t="str">
        <f>IF(VLOOKUP($A1570,Parts!$A:$AM,D$1,0)="X",U$2,"")</f>
        <v/>
      </c>
      <c r="E1570" t="str">
        <f>IF(VLOOKUP($A1570,Parts!$A:$AM,E$1,0)="X",V$2,"")</f>
        <v/>
      </c>
      <c r="F1570" t="str">
        <f>IF(VLOOKUP($A1570,Parts!$A:$AM,F$1,0)="X",W$2,"")</f>
        <v/>
      </c>
      <c r="G1570" t="str">
        <f>IF(VLOOKUP($A1570,Parts!$A:$AM,G$1,0)="X",X$2,"")</f>
        <v/>
      </c>
      <c r="H1570" t="str">
        <f>IF(VLOOKUP($A1570,Parts!$A:$AM,H$1,0)="X",Y$2,"")</f>
        <v/>
      </c>
      <c r="I1570" t="str">
        <f>IF(VLOOKUP($A1570,Parts!$A:$AM,I$1,0)="X",Z$2,"")</f>
        <v/>
      </c>
      <c r="J1570" t="str">
        <f>IF(VLOOKUP($A1570,Parts!$A:$AM,J$1,0)="X",AA$2,"")</f>
        <v/>
      </c>
      <c r="K1570" t="str">
        <f>IF(VLOOKUP($A1570,Parts!$A:$AM,K$1,0)="X",AB$2,"")</f>
        <v/>
      </c>
      <c r="L1570" t="str">
        <f>IF(VLOOKUP($A1570,Parts!$A:$AM,L$1,0)="X",AC$2,"")</f>
        <v/>
      </c>
      <c r="M1570" t="str">
        <f>IF(VLOOKUP($A1570,Parts!$A:$AM,M$1,0)="X",AD$2,"")</f>
        <v/>
      </c>
      <c r="N1570" t="str">
        <f>IF(VLOOKUP($A1570,Parts!$A:$AM,N$1,0)="X",AE$2,"")</f>
        <v/>
      </c>
      <c r="O1570" t="str">
        <f>IF(VLOOKUP($A1570,Parts!$A:$AM,O$1,0)="X",AF$2,"")</f>
        <v/>
      </c>
      <c r="P1570" t="str">
        <f t="shared" si="25"/>
        <v/>
      </c>
    </row>
    <row r="1571" spans="1:16" x14ac:dyDescent="0.25">
      <c r="A1571" t="str">
        <f>Table15[[#This Row],[Name]]</f>
        <v>KW3mPetalAdapter</v>
      </c>
      <c r="B1571" t="str">
        <f>IF(VLOOKUP($A1571,Parts!$A:$AM,B$1,0)="X",S$2,"")</f>
        <v/>
      </c>
      <c r="C1571" t="str">
        <f>IF(VLOOKUP($A1571,Parts!$A:$AM,C$1,0)="X",T$2,"")</f>
        <v/>
      </c>
      <c r="D1571" t="str">
        <f>IF(VLOOKUP($A1571,Parts!$A:$AM,D$1,0)="X",U$2,"")</f>
        <v/>
      </c>
      <c r="E1571" t="str">
        <f>IF(VLOOKUP($A1571,Parts!$A:$AM,E$1,0)="X",V$2,"")</f>
        <v/>
      </c>
      <c r="F1571" t="str">
        <f>IF(VLOOKUP($A1571,Parts!$A:$AM,F$1,0)="X",W$2,"")</f>
        <v/>
      </c>
      <c r="G1571" t="str">
        <f>IF(VLOOKUP($A1571,Parts!$A:$AM,G$1,0)="X",X$2,"")</f>
        <v/>
      </c>
      <c r="H1571" t="str">
        <f>IF(VLOOKUP($A1571,Parts!$A:$AM,H$1,0)="X",Y$2,"")</f>
        <v/>
      </c>
      <c r="I1571" t="str">
        <f>IF(VLOOKUP($A1571,Parts!$A:$AM,I$1,0)="X",Z$2,"")</f>
        <v/>
      </c>
      <c r="J1571" t="str">
        <f>IF(VLOOKUP($A1571,Parts!$A:$AM,J$1,0)="X",AA$2,"")</f>
        <v/>
      </c>
      <c r="K1571" t="str">
        <f>IF(VLOOKUP($A1571,Parts!$A:$AM,K$1,0)="X",AB$2,"")</f>
        <v/>
      </c>
      <c r="L1571" t="str">
        <f>IF(VLOOKUP($A1571,Parts!$A:$AM,L$1,0)="X",AC$2,"")</f>
        <v/>
      </c>
      <c r="M1571" t="str">
        <f>IF(VLOOKUP($A1571,Parts!$A:$AM,M$1,0)="X",AD$2,"")</f>
        <v/>
      </c>
      <c r="N1571" t="str">
        <f>IF(VLOOKUP($A1571,Parts!$A:$AM,N$1,0)="X",AE$2,"")</f>
        <v/>
      </c>
      <c r="O1571" t="str">
        <f>IF(VLOOKUP($A1571,Parts!$A:$AM,O$1,0)="X",AF$2,"")</f>
        <v/>
      </c>
      <c r="P1571" t="str">
        <f t="shared" si="25"/>
        <v/>
      </c>
    </row>
    <row r="1572" spans="1:16" x14ac:dyDescent="0.25">
      <c r="A1572" t="str">
        <f>Table15[[#This Row],[Name]]</f>
        <v>KWFuelAdapter2x1</v>
      </c>
      <c r="B1572" t="str">
        <f>IF(VLOOKUP($A1572,Parts!$A:$AM,B$1,0)="X",S$2,"")</f>
        <v/>
      </c>
      <c r="C1572" t="str">
        <f>IF(VLOOKUP($A1572,Parts!$A:$AM,C$1,0)="X",T$2,"")</f>
        <v/>
      </c>
      <c r="D1572" t="str">
        <f>IF(VLOOKUP($A1572,Parts!$A:$AM,D$1,0)="X",U$2,"")</f>
        <v/>
      </c>
      <c r="E1572" t="str">
        <f>IF(VLOOKUP($A1572,Parts!$A:$AM,E$1,0)="X",V$2,"")</f>
        <v/>
      </c>
      <c r="F1572" t="str">
        <f>IF(VLOOKUP($A1572,Parts!$A:$AM,F$1,0)="X",W$2,"")</f>
        <v/>
      </c>
      <c r="G1572" t="str">
        <f>IF(VLOOKUP($A1572,Parts!$A:$AM,G$1,0)="X",X$2,"")</f>
        <v/>
      </c>
      <c r="H1572" t="str">
        <f>IF(VLOOKUP($A1572,Parts!$A:$AM,H$1,0)="X",Y$2,"")</f>
        <v/>
      </c>
      <c r="I1572" t="str">
        <f>IF(VLOOKUP($A1572,Parts!$A:$AM,I$1,0)="X",Z$2,"")</f>
        <v/>
      </c>
      <c r="J1572" t="str">
        <f>IF(VLOOKUP($A1572,Parts!$A:$AM,J$1,0)="X",AA$2,"")</f>
        <v/>
      </c>
      <c r="K1572" t="str">
        <f>IF(VLOOKUP($A1572,Parts!$A:$AM,K$1,0)="X",AB$2,"")</f>
        <v/>
      </c>
      <c r="L1572" t="str">
        <f>IF(VLOOKUP($A1572,Parts!$A:$AM,L$1,0)="X",AC$2,"")</f>
        <v/>
      </c>
      <c r="M1572" t="str">
        <f>IF(VLOOKUP($A1572,Parts!$A:$AM,M$1,0)="X",AD$2,"")</f>
        <v/>
      </c>
      <c r="N1572" t="str">
        <f>IF(VLOOKUP($A1572,Parts!$A:$AM,N$1,0)="X",AE$2,"")</f>
        <v/>
      </c>
      <c r="O1572" t="str">
        <f>IF(VLOOKUP($A1572,Parts!$A:$AM,O$1,0)="X",AF$2,"")</f>
        <v/>
      </c>
      <c r="P1572" t="str">
        <f t="shared" si="25"/>
        <v/>
      </c>
    </row>
    <row r="1573" spans="1:16" x14ac:dyDescent="0.25">
      <c r="A1573" t="str">
        <f>Table15[[#This Row],[Name]]</f>
        <v>KWFuelAdapter2x1S</v>
      </c>
      <c r="B1573" t="str">
        <f>IF(VLOOKUP($A1573,Parts!$A:$AM,B$1,0)="X",S$2,"")</f>
        <v/>
      </c>
      <c r="C1573" t="str">
        <f>IF(VLOOKUP($A1573,Parts!$A:$AM,C$1,0)="X",T$2,"")</f>
        <v/>
      </c>
      <c r="D1573" t="str">
        <f>IF(VLOOKUP($A1573,Parts!$A:$AM,D$1,0)="X",U$2,"")</f>
        <v/>
      </c>
      <c r="E1573" t="str">
        <f>IF(VLOOKUP($A1573,Parts!$A:$AM,E$1,0)="X",V$2,"")</f>
        <v/>
      </c>
      <c r="F1573" t="str">
        <f>IF(VLOOKUP($A1573,Parts!$A:$AM,F$1,0)="X",W$2,"")</f>
        <v/>
      </c>
      <c r="G1573" t="str">
        <f>IF(VLOOKUP($A1573,Parts!$A:$AM,G$1,0)="X",X$2,"")</f>
        <v/>
      </c>
      <c r="H1573" t="str">
        <f>IF(VLOOKUP($A1573,Parts!$A:$AM,H$1,0)="X",Y$2,"")</f>
        <v/>
      </c>
      <c r="I1573" t="str">
        <f>IF(VLOOKUP($A1573,Parts!$A:$AM,I$1,0)="X",Z$2,"")</f>
        <v/>
      </c>
      <c r="J1573" t="str">
        <f>IF(VLOOKUP($A1573,Parts!$A:$AM,J$1,0)="X",AA$2,"")</f>
        <v/>
      </c>
      <c r="K1573" t="str">
        <f>IF(VLOOKUP($A1573,Parts!$A:$AM,K$1,0)="X",AB$2,"")</f>
        <v/>
      </c>
      <c r="L1573" t="str">
        <f>IF(VLOOKUP($A1573,Parts!$A:$AM,L$1,0)="X",AC$2,"")</f>
        <v/>
      </c>
      <c r="M1573" t="str">
        <f>IF(VLOOKUP($A1573,Parts!$A:$AM,M$1,0)="X",AD$2,"")</f>
        <v/>
      </c>
      <c r="N1573" t="str">
        <f>IF(VLOOKUP($A1573,Parts!$A:$AM,N$1,0)="X",AE$2,"")</f>
        <v/>
      </c>
      <c r="O1573" t="str">
        <f>IF(VLOOKUP($A1573,Parts!$A:$AM,O$1,0)="X",AF$2,"")</f>
        <v/>
      </c>
      <c r="P1573" t="str">
        <f t="shared" si="25"/>
        <v/>
      </c>
    </row>
    <row r="1574" spans="1:16" x14ac:dyDescent="0.25">
      <c r="A1574" t="str">
        <f>Table15[[#This Row],[Name]]</f>
        <v>KWFuelAdapter3x1</v>
      </c>
      <c r="B1574" t="str">
        <f>IF(VLOOKUP($A1574,Parts!$A:$AM,B$1,0)="X",S$2,"")</f>
        <v/>
      </c>
      <c r="C1574" t="str">
        <f>IF(VLOOKUP($A1574,Parts!$A:$AM,C$1,0)="X",T$2,"")</f>
        <v/>
      </c>
      <c r="D1574" t="str">
        <f>IF(VLOOKUP($A1574,Parts!$A:$AM,D$1,0)="X",U$2,"")</f>
        <v/>
      </c>
      <c r="E1574" t="str">
        <f>IF(VLOOKUP($A1574,Parts!$A:$AM,E$1,0)="X",V$2,"")</f>
        <v/>
      </c>
      <c r="F1574" t="str">
        <f>IF(VLOOKUP($A1574,Parts!$A:$AM,F$1,0)="X",W$2,"")</f>
        <v/>
      </c>
      <c r="G1574" t="str">
        <f>IF(VLOOKUP($A1574,Parts!$A:$AM,G$1,0)="X",X$2,"")</f>
        <v/>
      </c>
      <c r="H1574" t="str">
        <f>IF(VLOOKUP($A1574,Parts!$A:$AM,H$1,0)="X",Y$2,"")</f>
        <v/>
      </c>
      <c r="I1574" t="str">
        <f>IF(VLOOKUP($A1574,Parts!$A:$AM,I$1,0)="X",Z$2,"")</f>
        <v/>
      </c>
      <c r="J1574" t="str">
        <f>IF(VLOOKUP($A1574,Parts!$A:$AM,J$1,0)="X",AA$2,"")</f>
        <v/>
      </c>
      <c r="K1574" t="str">
        <f>IF(VLOOKUP($A1574,Parts!$A:$AM,K$1,0)="X",AB$2,"")</f>
        <v/>
      </c>
      <c r="L1574" t="str">
        <f>IF(VLOOKUP($A1574,Parts!$A:$AM,L$1,0)="X",AC$2,"")</f>
        <v/>
      </c>
      <c r="M1574" t="str">
        <f>IF(VLOOKUP($A1574,Parts!$A:$AM,M$1,0)="X",AD$2,"")</f>
        <v/>
      </c>
      <c r="N1574" t="str">
        <f>IF(VLOOKUP($A1574,Parts!$A:$AM,N$1,0)="X",AE$2,"")</f>
        <v/>
      </c>
      <c r="O1574" t="str">
        <f>IF(VLOOKUP($A1574,Parts!$A:$AM,O$1,0)="X",AF$2,"")</f>
        <v/>
      </c>
      <c r="P1574" t="str">
        <f t="shared" si="25"/>
        <v/>
      </c>
    </row>
    <row r="1575" spans="1:16" x14ac:dyDescent="0.25">
      <c r="A1575" t="str">
        <f>Table15[[#This Row],[Name]]</f>
        <v>KWFuelAdapter3x1S</v>
      </c>
      <c r="B1575" t="str">
        <f>IF(VLOOKUP($A1575,Parts!$A:$AM,B$1,0)="X",S$2,"")</f>
        <v/>
      </c>
      <c r="C1575" t="str">
        <f>IF(VLOOKUP($A1575,Parts!$A:$AM,C$1,0)="X",T$2,"")</f>
        <v/>
      </c>
      <c r="D1575" t="str">
        <f>IF(VLOOKUP($A1575,Parts!$A:$AM,D$1,0)="X",U$2,"")</f>
        <v/>
      </c>
      <c r="E1575" t="str">
        <f>IF(VLOOKUP($A1575,Parts!$A:$AM,E$1,0)="X",V$2,"")</f>
        <v/>
      </c>
      <c r="F1575" t="str">
        <f>IF(VLOOKUP($A1575,Parts!$A:$AM,F$1,0)="X",W$2,"")</f>
        <v/>
      </c>
      <c r="G1575" t="str">
        <f>IF(VLOOKUP($A1575,Parts!$A:$AM,G$1,0)="X",X$2,"")</f>
        <v/>
      </c>
      <c r="H1575" t="str">
        <f>IF(VLOOKUP($A1575,Parts!$A:$AM,H$1,0)="X",Y$2,"")</f>
        <v/>
      </c>
      <c r="I1575" t="str">
        <f>IF(VLOOKUP($A1575,Parts!$A:$AM,I$1,0)="X",Z$2,"")</f>
        <v/>
      </c>
      <c r="J1575" t="str">
        <f>IF(VLOOKUP($A1575,Parts!$A:$AM,J$1,0)="X",AA$2,"")</f>
        <v/>
      </c>
      <c r="K1575" t="str">
        <f>IF(VLOOKUP($A1575,Parts!$A:$AM,K$1,0)="X",AB$2,"")</f>
        <v/>
      </c>
      <c r="L1575" t="str">
        <f>IF(VLOOKUP($A1575,Parts!$A:$AM,L$1,0)="X",AC$2,"")</f>
        <v/>
      </c>
      <c r="M1575" t="str">
        <f>IF(VLOOKUP($A1575,Parts!$A:$AM,M$1,0)="X",AD$2,"")</f>
        <v/>
      </c>
      <c r="N1575" t="str">
        <f>IF(VLOOKUP($A1575,Parts!$A:$AM,N$1,0)="X",AE$2,"")</f>
        <v/>
      </c>
      <c r="O1575" t="str">
        <f>IF(VLOOKUP($A1575,Parts!$A:$AM,O$1,0)="X",AF$2,"")</f>
        <v/>
      </c>
      <c r="P1575" t="str">
        <f t="shared" si="25"/>
        <v/>
      </c>
    </row>
    <row r="1576" spans="1:16" x14ac:dyDescent="0.25">
      <c r="A1576" t="str">
        <f>Table15[[#This Row],[Name]]</f>
        <v>KWFuelAdapter3x2</v>
      </c>
      <c r="B1576" t="str">
        <f>IF(VLOOKUP($A1576,Parts!$A:$AM,B$1,0)="X",S$2,"")</f>
        <v/>
      </c>
      <c r="C1576" t="str">
        <f>IF(VLOOKUP($A1576,Parts!$A:$AM,C$1,0)="X",T$2,"")</f>
        <v/>
      </c>
      <c r="D1576" t="str">
        <f>IF(VLOOKUP($A1576,Parts!$A:$AM,D$1,0)="X",U$2,"")</f>
        <v/>
      </c>
      <c r="E1576" t="str">
        <f>IF(VLOOKUP($A1576,Parts!$A:$AM,E$1,0)="X",V$2,"")</f>
        <v/>
      </c>
      <c r="F1576" t="str">
        <f>IF(VLOOKUP($A1576,Parts!$A:$AM,F$1,0)="X",W$2,"")</f>
        <v/>
      </c>
      <c r="G1576" t="str">
        <f>IF(VLOOKUP($A1576,Parts!$A:$AM,G$1,0)="X",X$2,"")</f>
        <v/>
      </c>
      <c r="H1576" t="str">
        <f>IF(VLOOKUP($A1576,Parts!$A:$AM,H$1,0)="X",Y$2,"")</f>
        <v/>
      </c>
      <c r="I1576" t="str">
        <f>IF(VLOOKUP($A1576,Parts!$A:$AM,I$1,0)="X",Z$2,"")</f>
        <v/>
      </c>
      <c r="J1576" t="str">
        <f>IF(VLOOKUP($A1576,Parts!$A:$AM,J$1,0)="X",AA$2,"")</f>
        <v/>
      </c>
      <c r="K1576" t="str">
        <f>IF(VLOOKUP($A1576,Parts!$A:$AM,K$1,0)="X",AB$2,"")</f>
        <v/>
      </c>
      <c r="L1576" t="str">
        <f>IF(VLOOKUP($A1576,Parts!$A:$AM,L$1,0)="X",AC$2,"")</f>
        <v/>
      </c>
      <c r="M1576" t="str">
        <f>IF(VLOOKUP($A1576,Parts!$A:$AM,M$1,0)="X",AD$2,"")</f>
        <v/>
      </c>
      <c r="N1576" t="str">
        <f>IF(VLOOKUP($A1576,Parts!$A:$AM,N$1,0)="X",AE$2,"")</f>
        <v/>
      </c>
      <c r="O1576" t="str">
        <f>IF(VLOOKUP($A1576,Parts!$A:$AM,O$1,0)="X",AF$2,"")</f>
        <v/>
      </c>
      <c r="P1576" t="str">
        <f t="shared" si="25"/>
        <v/>
      </c>
    </row>
    <row r="1577" spans="1:16" x14ac:dyDescent="0.25">
      <c r="A1577" t="str">
        <f>Table15[[#This Row],[Name]]</f>
        <v>KWFuelAdapter3x2S</v>
      </c>
      <c r="B1577" t="str">
        <f>IF(VLOOKUP($A1577,Parts!$A:$AM,B$1,0)="X",S$2,"")</f>
        <v/>
      </c>
      <c r="C1577" t="str">
        <f>IF(VLOOKUP($A1577,Parts!$A:$AM,C$1,0)="X",T$2,"")</f>
        <v/>
      </c>
      <c r="D1577" t="str">
        <f>IF(VLOOKUP($A1577,Parts!$A:$AM,D$1,0)="X",U$2,"")</f>
        <v/>
      </c>
      <c r="E1577" t="str">
        <f>IF(VLOOKUP($A1577,Parts!$A:$AM,E$1,0)="X",V$2,"")</f>
        <v/>
      </c>
      <c r="F1577" t="str">
        <f>IF(VLOOKUP($A1577,Parts!$A:$AM,F$1,0)="X",W$2,"")</f>
        <v/>
      </c>
      <c r="G1577" t="str">
        <f>IF(VLOOKUP($A1577,Parts!$A:$AM,G$1,0)="X",X$2,"")</f>
        <v/>
      </c>
      <c r="H1577" t="str">
        <f>IF(VLOOKUP($A1577,Parts!$A:$AM,H$1,0)="X",Y$2,"")</f>
        <v/>
      </c>
      <c r="I1577" t="str">
        <f>IF(VLOOKUP($A1577,Parts!$A:$AM,I$1,0)="X",Z$2,"")</f>
        <v/>
      </c>
      <c r="J1577" t="str">
        <f>IF(VLOOKUP($A1577,Parts!$A:$AM,J$1,0)="X",AA$2,"")</f>
        <v/>
      </c>
      <c r="K1577" t="str">
        <f>IF(VLOOKUP($A1577,Parts!$A:$AM,K$1,0)="X",AB$2,"")</f>
        <v/>
      </c>
      <c r="L1577" t="str">
        <f>IF(VLOOKUP($A1577,Parts!$A:$AM,L$1,0)="X",AC$2,"")</f>
        <v/>
      </c>
      <c r="M1577" t="str">
        <f>IF(VLOOKUP($A1577,Parts!$A:$AM,M$1,0)="X",AD$2,"")</f>
        <v/>
      </c>
      <c r="N1577" t="str">
        <f>IF(VLOOKUP($A1577,Parts!$A:$AM,N$1,0)="X",AE$2,"")</f>
        <v/>
      </c>
      <c r="O1577" t="str">
        <f>IF(VLOOKUP($A1577,Parts!$A:$AM,O$1,0)="X",AF$2,"")</f>
        <v/>
      </c>
      <c r="P1577" t="str">
        <f t="shared" si="25"/>
        <v/>
      </c>
    </row>
    <row r="1578" spans="1:16" x14ac:dyDescent="0.25">
      <c r="A1578" t="str">
        <f>Table15[[#This Row],[Name]]</f>
        <v>KWFuelAdapter5x2</v>
      </c>
      <c r="B1578" t="str">
        <f>IF(VLOOKUP($A1578,Parts!$A:$AM,B$1,0)="X",S$2,"")</f>
        <v/>
      </c>
      <c r="C1578" t="str">
        <f>IF(VLOOKUP($A1578,Parts!$A:$AM,C$1,0)="X",T$2,"")</f>
        <v/>
      </c>
      <c r="D1578" t="str">
        <f>IF(VLOOKUP($A1578,Parts!$A:$AM,D$1,0)="X",U$2,"")</f>
        <v/>
      </c>
      <c r="E1578" t="str">
        <f>IF(VLOOKUP($A1578,Parts!$A:$AM,E$1,0)="X",V$2,"")</f>
        <v/>
      </c>
      <c r="F1578" t="str">
        <f>IF(VLOOKUP($A1578,Parts!$A:$AM,F$1,0)="X",W$2,"")</f>
        <v/>
      </c>
      <c r="G1578" t="str">
        <f>IF(VLOOKUP($A1578,Parts!$A:$AM,G$1,0)="X",X$2,"")</f>
        <v/>
      </c>
      <c r="H1578" t="str">
        <f>IF(VLOOKUP($A1578,Parts!$A:$AM,H$1,0)="X",Y$2,"")</f>
        <v/>
      </c>
      <c r="I1578" t="str">
        <f>IF(VLOOKUP($A1578,Parts!$A:$AM,I$1,0)="X",Z$2,"")</f>
        <v/>
      </c>
      <c r="J1578" t="str">
        <f>IF(VLOOKUP($A1578,Parts!$A:$AM,J$1,0)="X",AA$2,"")</f>
        <v/>
      </c>
      <c r="K1578" t="str">
        <f>IF(VLOOKUP($A1578,Parts!$A:$AM,K$1,0)="X",AB$2,"")</f>
        <v/>
      </c>
      <c r="L1578" t="str">
        <f>IF(VLOOKUP($A1578,Parts!$A:$AM,L$1,0)="X",AC$2,"")</f>
        <v/>
      </c>
      <c r="M1578" t="str">
        <f>IF(VLOOKUP($A1578,Parts!$A:$AM,M$1,0)="X",AD$2,"")</f>
        <v/>
      </c>
      <c r="N1578" t="str">
        <f>IF(VLOOKUP($A1578,Parts!$A:$AM,N$1,0)="X",AE$2,"")</f>
        <v/>
      </c>
      <c r="O1578" t="str">
        <f>IF(VLOOKUP($A1578,Parts!$A:$AM,O$1,0)="X",AF$2,"")</f>
        <v/>
      </c>
      <c r="P1578" t="str">
        <f t="shared" si="25"/>
        <v/>
      </c>
    </row>
    <row r="1579" spans="1:16" x14ac:dyDescent="0.25">
      <c r="A1579" t="str">
        <f>Table15[[#This Row],[Name]]</f>
        <v>KWFuelAdapter5x3</v>
      </c>
      <c r="B1579" t="str">
        <f>IF(VLOOKUP($A1579,Parts!$A:$AM,B$1,0)="X",S$2,"")</f>
        <v/>
      </c>
      <c r="C1579" t="str">
        <f>IF(VLOOKUP($A1579,Parts!$A:$AM,C$1,0)="X",T$2,"")</f>
        <v/>
      </c>
      <c r="D1579" t="str">
        <f>IF(VLOOKUP($A1579,Parts!$A:$AM,D$1,0)="X",U$2,"")</f>
        <v/>
      </c>
      <c r="E1579" t="str">
        <f>IF(VLOOKUP($A1579,Parts!$A:$AM,E$1,0)="X",V$2,"")</f>
        <v/>
      </c>
      <c r="F1579" t="str">
        <f>IF(VLOOKUP($A1579,Parts!$A:$AM,F$1,0)="X",W$2,"")</f>
        <v/>
      </c>
      <c r="G1579" t="str">
        <f>IF(VLOOKUP($A1579,Parts!$A:$AM,G$1,0)="X",X$2,"")</f>
        <v/>
      </c>
      <c r="H1579" t="str">
        <f>IF(VLOOKUP($A1579,Parts!$A:$AM,H$1,0)="X",Y$2,"")</f>
        <v/>
      </c>
      <c r="I1579" t="str">
        <f>IF(VLOOKUP($A1579,Parts!$A:$AM,I$1,0)="X",Z$2,"")</f>
        <v/>
      </c>
      <c r="J1579" t="str">
        <f>IF(VLOOKUP($A1579,Parts!$A:$AM,J$1,0)="X",AA$2,"")</f>
        <v/>
      </c>
      <c r="K1579" t="str">
        <f>IF(VLOOKUP($A1579,Parts!$A:$AM,K$1,0)="X",AB$2,"")</f>
        <v/>
      </c>
      <c r="L1579" t="str">
        <f>IF(VLOOKUP($A1579,Parts!$A:$AM,L$1,0)="X",AC$2,"")</f>
        <v/>
      </c>
      <c r="M1579" t="str">
        <f>IF(VLOOKUP($A1579,Parts!$A:$AM,M$1,0)="X",AD$2,"")</f>
        <v/>
      </c>
      <c r="N1579" t="str">
        <f>IF(VLOOKUP($A1579,Parts!$A:$AM,N$1,0)="X",AE$2,"")</f>
        <v/>
      </c>
      <c r="O1579" t="str">
        <f>IF(VLOOKUP($A1579,Parts!$A:$AM,O$1,0)="X",AF$2,"")</f>
        <v/>
      </c>
      <c r="P1579" t="str">
        <f t="shared" si="25"/>
        <v/>
      </c>
    </row>
    <row r="1580" spans="1:16" x14ac:dyDescent="0.25">
      <c r="A1580" t="str">
        <f>Table15[[#This Row],[Name]]</f>
        <v>KW1mtankL0_5</v>
      </c>
      <c r="B1580" t="str">
        <f>IF(VLOOKUP($A1580,Parts!$A:$AM,B$1,0)="X",S$2,"")</f>
        <v/>
      </c>
      <c r="C1580" t="str">
        <f>IF(VLOOKUP($A1580,Parts!$A:$AM,C$1,0)="X",T$2,"")</f>
        <v/>
      </c>
      <c r="D1580" t="str">
        <f>IF(VLOOKUP($A1580,Parts!$A:$AM,D$1,0)="X",U$2,"")</f>
        <v/>
      </c>
      <c r="E1580" t="str">
        <f>IF(VLOOKUP($A1580,Parts!$A:$AM,E$1,0)="X",V$2,"")</f>
        <v/>
      </c>
      <c r="F1580" t="str">
        <f>IF(VLOOKUP($A1580,Parts!$A:$AM,F$1,0)="X",W$2,"")</f>
        <v/>
      </c>
      <c r="G1580" t="str">
        <f>IF(VLOOKUP($A1580,Parts!$A:$AM,G$1,0)="X",X$2,"")</f>
        <v/>
      </c>
      <c r="H1580" t="str">
        <f>IF(VLOOKUP($A1580,Parts!$A:$AM,H$1,0)="X",Y$2,"")</f>
        <v/>
      </c>
      <c r="I1580" t="str">
        <f>IF(VLOOKUP($A1580,Parts!$A:$AM,I$1,0)="X",Z$2,"")</f>
        <v/>
      </c>
      <c r="J1580" t="str">
        <f>IF(VLOOKUP($A1580,Parts!$A:$AM,J$1,0)="X",AA$2,"")</f>
        <v/>
      </c>
      <c r="K1580" t="str">
        <f>IF(VLOOKUP($A1580,Parts!$A:$AM,K$1,0)="X",AB$2,"")</f>
        <v/>
      </c>
      <c r="L1580" t="str">
        <f>IF(VLOOKUP($A1580,Parts!$A:$AM,L$1,0)="X",AC$2,"")</f>
        <v/>
      </c>
      <c r="M1580" t="str">
        <f>IF(VLOOKUP($A1580,Parts!$A:$AM,M$1,0)="X",AD$2,"")</f>
        <v/>
      </c>
      <c r="N1580" t="str">
        <f>IF(VLOOKUP($A1580,Parts!$A:$AM,N$1,0)="X",AE$2,"")</f>
        <v/>
      </c>
      <c r="O1580" t="str">
        <f>IF(VLOOKUP($A1580,Parts!$A:$AM,O$1,0)="X",AF$2,"")</f>
        <v/>
      </c>
      <c r="P1580" t="str">
        <f t="shared" si="25"/>
        <v/>
      </c>
    </row>
    <row r="1581" spans="1:16" x14ac:dyDescent="0.25">
      <c r="A1581" t="str">
        <f>Table15[[#This Row],[Name]]</f>
        <v>KW1mtankL1</v>
      </c>
      <c r="B1581" t="str">
        <f>IF(VLOOKUP($A1581,Parts!$A:$AM,B$1,0)="X",S$2,"")</f>
        <v/>
      </c>
      <c r="C1581" t="str">
        <f>IF(VLOOKUP($A1581,Parts!$A:$AM,C$1,0)="X",T$2,"")</f>
        <v/>
      </c>
      <c r="D1581" t="str">
        <f>IF(VLOOKUP($A1581,Parts!$A:$AM,D$1,0)="X",U$2,"")</f>
        <v/>
      </c>
      <c r="E1581" t="str">
        <f>IF(VLOOKUP($A1581,Parts!$A:$AM,E$1,0)="X",V$2,"")</f>
        <v/>
      </c>
      <c r="F1581" t="str">
        <f>IF(VLOOKUP($A1581,Parts!$A:$AM,F$1,0)="X",W$2,"")</f>
        <v/>
      </c>
      <c r="G1581" t="str">
        <f>IF(VLOOKUP($A1581,Parts!$A:$AM,G$1,0)="X",X$2,"")</f>
        <v/>
      </c>
      <c r="H1581" t="str">
        <f>IF(VLOOKUP($A1581,Parts!$A:$AM,H$1,0)="X",Y$2,"")</f>
        <v/>
      </c>
      <c r="I1581" t="str">
        <f>IF(VLOOKUP($A1581,Parts!$A:$AM,I$1,0)="X",Z$2,"")</f>
        <v/>
      </c>
      <c r="J1581" t="str">
        <f>IF(VLOOKUP($A1581,Parts!$A:$AM,J$1,0)="X",AA$2,"")</f>
        <v/>
      </c>
      <c r="K1581" t="str">
        <f>IF(VLOOKUP($A1581,Parts!$A:$AM,K$1,0)="X",AB$2,"")</f>
        <v/>
      </c>
      <c r="L1581" t="str">
        <f>IF(VLOOKUP($A1581,Parts!$A:$AM,L$1,0)="X",AC$2,"")</f>
        <v/>
      </c>
      <c r="M1581" t="str">
        <f>IF(VLOOKUP($A1581,Parts!$A:$AM,M$1,0)="X",AD$2,"")</f>
        <v/>
      </c>
      <c r="N1581" t="str">
        <f>IF(VLOOKUP($A1581,Parts!$A:$AM,N$1,0)="X",AE$2,"")</f>
        <v/>
      </c>
      <c r="O1581" t="str">
        <f>IF(VLOOKUP($A1581,Parts!$A:$AM,O$1,0)="X",AF$2,"")</f>
        <v/>
      </c>
      <c r="P1581" t="str">
        <f t="shared" si="25"/>
        <v/>
      </c>
    </row>
    <row r="1582" spans="1:16" x14ac:dyDescent="0.25">
      <c r="A1582" t="str">
        <f>Table15[[#This Row],[Name]]</f>
        <v>KW1mtankPancake</v>
      </c>
      <c r="B1582" t="str">
        <f>IF(VLOOKUP($A1582,Parts!$A:$AM,B$1,0)="X",S$2,"")</f>
        <v/>
      </c>
      <c r="C1582" t="str">
        <f>IF(VLOOKUP($A1582,Parts!$A:$AM,C$1,0)="X",T$2,"")</f>
        <v/>
      </c>
      <c r="D1582" t="str">
        <f>IF(VLOOKUP($A1582,Parts!$A:$AM,D$1,0)="X",U$2,"")</f>
        <v/>
      </c>
      <c r="E1582" t="str">
        <f>IF(VLOOKUP($A1582,Parts!$A:$AM,E$1,0)="X",V$2,"")</f>
        <v/>
      </c>
      <c r="F1582" t="str">
        <f>IF(VLOOKUP($A1582,Parts!$A:$AM,F$1,0)="X",W$2,"")</f>
        <v/>
      </c>
      <c r="G1582" t="str">
        <f>IF(VLOOKUP($A1582,Parts!$A:$AM,G$1,0)="X",X$2,"")</f>
        <v/>
      </c>
      <c r="H1582" t="str">
        <f>IF(VLOOKUP($A1582,Parts!$A:$AM,H$1,0)="X",Y$2,"")</f>
        <v/>
      </c>
      <c r="I1582" t="str">
        <f>IF(VLOOKUP($A1582,Parts!$A:$AM,I$1,0)="X",Z$2,"")</f>
        <v/>
      </c>
      <c r="J1582" t="str">
        <f>IF(VLOOKUP($A1582,Parts!$A:$AM,J$1,0)="X",AA$2,"")</f>
        <v/>
      </c>
      <c r="K1582" t="str">
        <f>IF(VLOOKUP($A1582,Parts!$A:$AM,K$1,0)="X",AB$2,"")</f>
        <v/>
      </c>
      <c r="L1582" t="str">
        <f>IF(VLOOKUP($A1582,Parts!$A:$AM,L$1,0)="X",AC$2,"")</f>
        <v/>
      </c>
      <c r="M1582" t="str">
        <f>IF(VLOOKUP($A1582,Parts!$A:$AM,M$1,0)="X",AD$2,"")</f>
        <v/>
      </c>
      <c r="N1582" t="str">
        <f>IF(VLOOKUP($A1582,Parts!$A:$AM,N$1,0)="X",AE$2,"")</f>
        <v/>
      </c>
      <c r="O1582" t="str">
        <f>IF(VLOOKUP($A1582,Parts!$A:$AM,O$1,0)="X",AF$2,"")</f>
        <v/>
      </c>
      <c r="P1582" t="str">
        <f t="shared" si="25"/>
        <v/>
      </c>
    </row>
    <row r="1583" spans="1:16" x14ac:dyDescent="0.25">
      <c r="A1583" t="str">
        <f>Table15[[#This Row],[Name]]</f>
        <v>KW1mRCSfuel</v>
      </c>
      <c r="B1583" t="str">
        <f>IF(VLOOKUP($A1583,Parts!$A:$AM,B$1,0)="X",S$2,"")</f>
        <v/>
      </c>
      <c r="C1583" t="str">
        <f>IF(VLOOKUP($A1583,Parts!$A:$AM,C$1,0)="X",T$2,"")</f>
        <v/>
      </c>
      <c r="D1583" t="str">
        <f>IF(VLOOKUP($A1583,Parts!$A:$AM,D$1,0)="X",U$2,"")</f>
        <v/>
      </c>
      <c r="E1583" t="str">
        <f>IF(VLOOKUP($A1583,Parts!$A:$AM,E$1,0)="X",V$2,"")</f>
        <v/>
      </c>
      <c r="F1583" t="str">
        <f>IF(VLOOKUP($A1583,Parts!$A:$AM,F$1,0)="X",W$2,"")</f>
        <v/>
      </c>
      <c r="G1583" t="str">
        <f>IF(VLOOKUP($A1583,Parts!$A:$AM,G$1,0)="X",X$2,"")</f>
        <v/>
      </c>
      <c r="H1583" t="str">
        <f>IF(VLOOKUP($A1583,Parts!$A:$AM,H$1,0)="X",Y$2,"")</f>
        <v/>
      </c>
      <c r="I1583" t="str">
        <f>IF(VLOOKUP($A1583,Parts!$A:$AM,I$1,0)="X",Z$2,"")</f>
        <v/>
      </c>
      <c r="J1583" t="str">
        <f>IF(VLOOKUP($A1583,Parts!$A:$AM,J$1,0)="X",AA$2,"")</f>
        <v/>
      </c>
      <c r="K1583" t="str">
        <f>IF(VLOOKUP($A1583,Parts!$A:$AM,K$1,0)="X",AB$2,"")</f>
        <v/>
      </c>
      <c r="L1583" t="str">
        <f>IF(VLOOKUP($A1583,Parts!$A:$AM,L$1,0)="X",AC$2,"")</f>
        <v/>
      </c>
      <c r="M1583" t="str">
        <f>IF(VLOOKUP($A1583,Parts!$A:$AM,M$1,0)="X",AD$2,"")</f>
        <v/>
      </c>
      <c r="N1583" t="str">
        <f>IF(VLOOKUP($A1583,Parts!$A:$AM,N$1,0)="X",AE$2,"")</f>
        <v/>
      </c>
      <c r="O1583" t="str">
        <f>IF(VLOOKUP($A1583,Parts!$A:$AM,O$1,0)="X",AF$2,"")</f>
        <v/>
      </c>
      <c r="P1583" t="str">
        <f t="shared" si="25"/>
        <v/>
      </c>
    </row>
    <row r="1584" spans="1:16" x14ac:dyDescent="0.25">
      <c r="A1584" t="str">
        <f>Table15[[#This Row],[Name]]</f>
        <v>KW1mtankL2</v>
      </c>
      <c r="B1584" t="str">
        <f>IF(VLOOKUP($A1584,Parts!$A:$AM,B$1,0)="X",S$2,"")</f>
        <v/>
      </c>
      <c r="C1584" t="str">
        <f>IF(VLOOKUP($A1584,Parts!$A:$AM,C$1,0)="X",T$2,"")</f>
        <v/>
      </c>
      <c r="D1584" t="str">
        <f>IF(VLOOKUP($A1584,Parts!$A:$AM,D$1,0)="X",U$2,"")</f>
        <v/>
      </c>
      <c r="E1584" t="str">
        <f>IF(VLOOKUP($A1584,Parts!$A:$AM,E$1,0)="X",V$2,"")</f>
        <v/>
      </c>
      <c r="F1584" t="str">
        <f>IF(VLOOKUP($A1584,Parts!$A:$AM,F$1,0)="X",W$2,"")</f>
        <v/>
      </c>
      <c r="G1584" t="str">
        <f>IF(VLOOKUP($A1584,Parts!$A:$AM,G$1,0)="X",X$2,"")</f>
        <v/>
      </c>
      <c r="H1584" t="str">
        <f>IF(VLOOKUP($A1584,Parts!$A:$AM,H$1,0)="X",Y$2,"")</f>
        <v/>
      </c>
      <c r="I1584" t="str">
        <f>IF(VLOOKUP($A1584,Parts!$A:$AM,I$1,0)="X",Z$2,"")</f>
        <v/>
      </c>
      <c r="J1584" t="str">
        <f>IF(VLOOKUP($A1584,Parts!$A:$AM,J$1,0)="X",AA$2,"")</f>
        <v/>
      </c>
      <c r="K1584" t="str">
        <f>IF(VLOOKUP($A1584,Parts!$A:$AM,K$1,0)="X",AB$2,"")</f>
        <v/>
      </c>
      <c r="L1584" t="str">
        <f>IF(VLOOKUP($A1584,Parts!$A:$AM,L$1,0)="X",AC$2,"")</f>
        <v/>
      </c>
      <c r="M1584" t="str">
        <f>IF(VLOOKUP($A1584,Parts!$A:$AM,M$1,0)="X",AD$2,"")</f>
        <v/>
      </c>
      <c r="N1584" t="str">
        <f>IF(VLOOKUP($A1584,Parts!$A:$AM,N$1,0)="X",AE$2,"")</f>
        <v/>
      </c>
      <c r="O1584" t="str">
        <f>IF(VLOOKUP($A1584,Parts!$A:$AM,O$1,0)="X",AF$2,"")</f>
        <v/>
      </c>
      <c r="P1584" t="str">
        <f t="shared" si="25"/>
        <v/>
      </c>
    </row>
    <row r="1585" spans="1:16" x14ac:dyDescent="0.25">
      <c r="A1585" t="str">
        <f>Table15[[#This Row],[Name]]</f>
        <v>KW1mtankL4</v>
      </c>
      <c r="B1585" t="str">
        <f>IF(VLOOKUP($A1585,Parts!$A:$AM,B$1,0)="X",S$2,"")</f>
        <v/>
      </c>
      <c r="C1585" t="str">
        <f>IF(VLOOKUP($A1585,Parts!$A:$AM,C$1,0)="X",T$2,"")</f>
        <v/>
      </c>
      <c r="D1585" t="str">
        <f>IF(VLOOKUP($A1585,Parts!$A:$AM,D$1,0)="X",U$2,"")</f>
        <v/>
      </c>
      <c r="E1585" t="str">
        <f>IF(VLOOKUP($A1585,Parts!$A:$AM,E$1,0)="X",V$2,"")</f>
        <v/>
      </c>
      <c r="F1585" t="str">
        <f>IF(VLOOKUP($A1585,Parts!$A:$AM,F$1,0)="X",W$2,"")</f>
        <v/>
      </c>
      <c r="G1585" t="str">
        <f>IF(VLOOKUP($A1585,Parts!$A:$AM,G$1,0)="X",X$2,"")</f>
        <v/>
      </c>
      <c r="H1585" t="str">
        <f>IF(VLOOKUP($A1585,Parts!$A:$AM,H$1,0)="X",Y$2,"")</f>
        <v/>
      </c>
      <c r="I1585" t="str">
        <f>IF(VLOOKUP($A1585,Parts!$A:$AM,I$1,0)="X",Z$2,"")</f>
        <v/>
      </c>
      <c r="J1585" t="str">
        <f>IF(VLOOKUP($A1585,Parts!$A:$AM,J$1,0)="X",AA$2,"")</f>
        <v/>
      </c>
      <c r="K1585" t="str">
        <f>IF(VLOOKUP($A1585,Parts!$A:$AM,K$1,0)="X",AB$2,"")</f>
        <v/>
      </c>
      <c r="L1585" t="str">
        <f>IF(VLOOKUP($A1585,Parts!$A:$AM,L$1,0)="X",AC$2,"")</f>
        <v/>
      </c>
      <c r="M1585" t="str">
        <f>IF(VLOOKUP($A1585,Parts!$A:$AM,M$1,0)="X",AD$2,"")</f>
        <v/>
      </c>
      <c r="N1585" t="str">
        <f>IF(VLOOKUP($A1585,Parts!$A:$AM,N$1,0)="X",AE$2,"")</f>
        <v/>
      </c>
      <c r="O1585" t="str">
        <f>IF(VLOOKUP($A1585,Parts!$A:$AM,O$1,0)="X",AF$2,"")</f>
        <v/>
      </c>
      <c r="P1585" t="str">
        <f t="shared" si="25"/>
        <v/>
      </c>
    </row>
    <row r="1586" spans="1:16" x14ac:dyDescent="0.25">
      <c r="A1586" t="str">
        <f>Table15[[#This Row],[Name]]</f>
        <v>KW2mtankL0_5</v>
      </c>
      <c r="B1586" t="str">
        <f>IF(VLOOKUP($A1586,Parts!$A:$AM,B$1,0)="X",S$2,"")</f>
        <v/>
      </c>
      <c r="C1586" t="str">
        <f>IF(VLOOKUP($A1586,Parts!$A:$AM,C$1,0)="X",T$2,"")</f>
        <v/>
      </c>
      <c r="D1586" t="str">
        <f>IF(VLOOKUP($A1586,Parts!$A:$AM,D$1,0)="X",U$2,"")</f>
        <v/>
      </c>
      <c r="E1586" t="str">
        <f>IF(VLOOKUP($A1586,Parts!$A:$AM,E$1,0)="X",V$2,"")</f>
        <v/>
      </c>
      <c r="F1586" t="str">
        <f>IF(VLOOKUP($A1586,Parts!$A:$AM,F$1,0)="X",W$2,"")</f>
        <v/>
      </c>
      <c r="G1586" t="str">
        <f>IF(VLOOKUP($A1586,Parts!$A:$AM,G$1,0)="X",X$2,"")</f>
        <v/>
      </c>
      <c r="H1586" t="str">
        <f>IF(VLOOKUP($A1586,Parts!$A:$AM,H$1,0)="X",Y$2,"")</f>
        <v/>
      </c>
      <c r="I1586" t="str">
        <f>IF(VLOOKUP($A1586,Parts!$A:$AM,I$1,0)="X",Z$2,"")</f>
        <v/>
      </c>
      <c r="J1586" t="str">
        <f>IF(VLOOKUP($A1586,Parts!$A:$AM,J$1,0)="X",AA$2,"")</f>
        <v/>
      </c>
      <c r="K1586" t="str">
        <f>IF(VLOOKUP($A1586,Parts!$A:$AM,K$1,0)="X",AB$2,"")</f>
        <v/>
      </c>
      <c r="L1586" t="str">
        <f>IF(VLOOKUP($A1586,Parts!$A:$AM,L$1,0)="X",AC$2,"")</f>
        <v/>
      </c>
      <c r="M1586" t="str">
        <f>IF(VLOOKUP($A1586,Parts!$A:$AM,M$1,0)="X",AD$2,"")</f>
        <v/>
      </c>
      <c r="N1586" t="str">
        <f>IF(VLOOKUP($A1586,Parts!$A:$AM,N$1,0)="X",AE$2,"")</f>
        <v/>
      </c>
      <c r="O1586" t="str">
        <f>IF(VLOOKUP($A1586,Parts!$A:$AM,O$1,0)="X",AF$2,"")</f>
        <v/>
      </c>
      <c r="P1586" t="str">
        <f t="shared" si="25"/>
        <v/>
      </c>
    </row>
    <row r="1587" spans="1:16" x14ac:dyDescent="0.25">
      <c r="A1587" t="str">
        <f>Table15[[#This Row],[Name]]</f>
        <v>KW2mtankL1</v>
      </c>
      <c r="B1587" t="str">
        <f>IF(VLOOKUP($A1587,Parts!$A:$AM,B$1,0)="X",S$2,"")</f>
        <v/>
      </c>
      <c r="C1587" t="str">
        <f>IF(VLOOKUP($A1587,Parts!$A:$AM,C$1,0)="X",T$2,"")</f>
        <v/>
      </c>
      <c r="D1587" t="str">
        <f>IF(VLOOKUP($A1587,Parts!$A:$AM,D$1,0)="X",U$2,"")</f>
        <v/>
      </c>
      <c r="E1587" t="str">
        <f>IF(VLOOKUP($A1587,Parts!$A:$AM,E$1,0)="X",V$2,"")</f>
        <v/>
      </c>
      <c r="F1587" t="str">
        <f>IF(VLOOKUP($A1587,Parts!$A:$AM,F$1,0)="X",W$2,"")</f>
        <v/>
      </c>
      <c r="G1587" t="str">
        <f>IF(VLOOKUP($A1587,Parts!$A:$AM,G$1,0)="X",X$2,"")</f>
        <v/>
      </c>
      <c r="H1587" t="str">
        <f>IF(VLOOKUP($A1587,Parts!$A:$AM,H$1,0)="X",Y$2,"")</f>
        <v/>
      </c>
      <c r="I1587" t="str">
        <f>IF(VLOOKUP($A1587,Parts!$A:$AM,I$1,0)="X",Z$2,"")</f>
        <v/>
      </c>
      <c r="J1587" t="str">
        <f>IF(VLOOKUP($A1587,Parts!$A:$AM,J$1,0)="X",AA$2,"")</f>
        <v/>
      </c>
      <c r="K1587" t="str">
        <f>IF(VLOOKUP($A1587,Parts!$A:$AM,K$1,0)="X",AB$2,"")</f>
        <v/>
      </c>
      <c r="L1587" t="str">
        <f>IF(VLOOKUP($A1587,Parts!$A:$AM,L$1,0)="X",AC$2,"")</f>
        <v/>
      </c>
      <c r="M1587" t="str">
        <f>IF(VLOOKUP($A1587,Parts!$A:$AM,M$1,0)="X",AD$2,"")</f>
        <v/>
      </c>
      <c r="N1587" t="str">
        <f>IF(VLOOKUP($A1587,Parts!$A:$AM,N$1,0)="X",AE$2,"")</f>
        <v/>
      </c>
      <c r="O1587" t="str">
        <f>IF(VLOOKUP($A1587,Parts!$A:$AM,O$1,0)="X",AF$2,"")</f>
        <v/>
      </c>
      <c r="P1587" t="str">
        <f t="shared" si="25"/>
        <v/>
      </c>
    </row>
    <row r="1588" spans="1:16" x14ac:dyDescent="0.25">
      <c r="A1588" t="str">
        <f>Table15[[#This Row],[Name]]</f>
        <v>KW2mtankL1B</v>
      </c>
      <c r="B1588" t="str">
        <f>IF(VLOOKUP($A1588,Parts!$A:$AM,B$1,0)="X",S$2,"")</f>
        <v/>
      </c>
      <c r="C1588" t="str">
        <f>IF(VLOOKUP($A1588,Parts!$A:$AM,C$1,0)="X",T$2,"")</f>
        <v/>
      </c>
      <c r="D1588" t="str">
        <f>IF(VLOOKUP($A1588,Parts!$A:$AM,D$1,0)="X",U$2,"")</f>
        <v/>
      </c>
      <c r="E1588" t="str">
        <f>IF(VLOOKUP($A1588,Parts!$A:$AM,E$1,0)="X",V$2,"")</f>
        <v/>
      </c>
      <c r="F1588" t="str">
        <f>IF(VLOOKUP($A1588,Parts!$A:$AM,F$1,0)="X",W$2,"")</f>
        <v/>
      </c>
      <c r="G1588" t="str">
        <f>IF(VLOOKUP($A1588,Parts!$A:$AM,G$1,0)="X",X$2,"")</f>
        <v/>
      </c>
      <c r="H1588" t="str">
        <f>IF(VLOOKUP($A1588,Parts!$A:$AM,H$1,0)="X",Y$2,"")</f>
        <v/>
      </c>
      <c r="I1588" t="str">
        <f>IF(VLOOKUP($A1588,Parts!$A:$AM,I$1,0)="X",Z$2,"")</f>
        <v/>
      </c>
      <c r="J1588" t="str">
        <f>IF(VLOOKUP($A1588,Parts!$A:$AM,J$1,0)="X",AA$2,"")</f>
        <v/>
      </c>
      <c r="K1588" t="str">
        <f>IF(VLOOKUP($A1588,Parts!$A:$AM,K$1,0)="X",AB$2,"")</f>
        <v/>
      </c>
      <c r="L1588" t="str">
        <f>IF(VLOOKUP($A1588,Parts!$A:$AM,L$1,0)="X",AC$2,"")</f>
        <v/>
      </c>
      <c r="M1588" t="str">
        <f>IF(VLOOKUP($A1588,Parts!$A:$AM,M$1,0)="X",AD$2,"")</f>
        <v/>
      </c>
      <c r="N1588" t="str">
        <f>IF(VLOOKUP($A1588,Parts!$A:$AM,N$1,0)="X",AE$2,"")</f>
        <v/>
      </c>
      <c r="O1588" t="str">
        <f>IF(VLOOKUP($A1588,Parts!$A:$AM,O$1,0)="X",AF$2,"")</f>
        <v/>
      </c>
      <c r="P1588" t="str">
        <f t="shared" si="25"/>
        <v/>
      </c>
    </row>
    <row r="1589" spans="1:16" x14ac:dyDescent="0.25">
      <c r="A1589" t="str">
        <f>Table15[[#This Row],[Name]]</f>
        <v>KW2mtankL2</v>
      </c>
      <c r="B1589" t="str">
        <f>IF(VLOOKUP($A1589,Parts!$A:$AM,B$1,0)="X",S$2,"")</f>
        <v/>
      </c>
      <c r="C1589" t="str">
        <f>IF(VLOOKUP($A1589,Parts!$A:$AM,C$1,0)="X",T$2,"")</f>
        <v/>
      </c>
      <c r="D1589" t="str">
        <f>IF(VLOOKUP($A1589,Parts!$A:$AM,D$1,0)="X",U$2,"")</f>
        <v/>
      </c>
      <c r="E1589" t="str">
        <f>IF(VLOOKUP($A1589,Parts!$A:$AM,E$1,0)="X",V$2,"")</f>
        <v/>
      </c>
      <c r="F1589" t="str">
        <f>IF(VLOOKUP($A1589,Parts!$A:$AM,F$1,0)="X",W$2,"")</f>
        <v/>
      </c>
      <c r="G1589" t="str">
        <f>IF(VLOOKUP($A1589,Parts!$A:$AM,G$1,0)="X",X$2,"")</f>
        <v/>
      </c>
      <c r="H1589" t="str">
        <f>IF(VLOOKUP($A1589,Parts!$A:$AM,H$1,0)="X",Y$2,"")</f>
        <v/>
      </c>
      <c r="I1589" t="str">
        <f>IF(VLOOKUP($A1589,Parts!$A:$AM,I$1,0)="X",Z$2,"")</f>
        <v/>
      </c>
      <c r="J1589" t="str">
        <f>IF(VLOOKUP($A1589,Parts!$A:$AM,J$1,0)="X",AA$2,"")</f>
        <v/>
      </c>
      <c r="K1589" t="str">
        <f>IF(VLOOKUP($A1589,Parts!$A:$AM,K$1,0)="X",AB$2,"")</f>
        <v/>
      </c>
      <c r="L1589" t="str">
        <f>IF(VLOOKUP($A1589,Parts!$A:$AM,L$1,0)="X",AC$2,"")</f>
        <v/>
      </c>
      <c r="M1589" t="str">
        <f>IF(VLOOKUP($A1589,Parts!$A:$AM,M$1,0)="X",AD$2,"")</f>
        <v/>
      </c>
      <c r="N1589" t="str">
        <f>IF(VLOOKUP($A1589,Parts!$A:$AM,N$1,0)="X",AE$2,"")</f>
        <v/>
      </c>
      <c r="O1589" t="str">
        <f>IF(VLOOKUP($A1589,Parts!$A:$AM,O$1,0)="X",AF$2,"")</f>
        <v/>
      </c>
      <c r="P1589" t="str">
        <f t="shared" si="25"/>
        <v/>
      </c>
    </row>
    <row r="1590" spans="1:16" x14ac:dyDescent="0.25">
      <c r="A1590" t="str">
        <f>Table15[[#This Row],[Name]]</f>
        <v>KW2mtankPancake</v>
      </c>
      <c r="B1590" t="str">
        <f>IF(VLOOKUP($A1590,Parts!$A:$AM,B$1,0)="X",S$2,"")</f>
        <v/>
      </c>
      <c r="C1590" t="str">
        <f>IF(VLOOKUP($A1590,Parts!$A:$AM,C$1,0)="X",T$2,"")</f>
        <v/>
      </c>
      <c r="D1590" t="str">
        <f>IF(VLOOKUP($A1590,Parts!$A:$AM,D$1,0)="X",U$2,"")</f>
        <v/>
      </c>
      <c r="E1590" t="str">
        <f>IF(VLOOKUP($A1590,Parts!$A:$AM,E$1,0)="X",V$2,"")</f>
        <v/>
      </c>
      <c r="F1590" t="str">
        <f>IF(VLOOKUP($A1590,Parts!$A:$AM,F$1,0)="X",W$2,"")</f>
        <v/>
      </c>
      <c r="G1590" t="str">
        <f>IF(VLOOKUP($A1590,Parts!$A:$AM,G$1,0)="X",X$2,"")</f>
        <v/>
      </c>
      <c r="H1590" t="str">
        <f>IF(VLOOKUP($A1590,Parts!$A:$AM,H$1,0)="X",Y$2,"")</f>
        <v/>
      </c>
      <c r="I1590" t="str">
        <f>IF(VLOOKUP($A1590,Parts!$A:$AM,I$1,0)="X",Z$2,"")</f>
        <v/>
      </c>
      <c r="J1590" t="str">
        <f>IF(VLOOKUP($A1590,Parts!$A:$AM,J$1,0)="X",AA$2,"")</f>
        <v/>
      </c>
      <c r="K1590" t="str">
        <f>IF(VLOOKUP($A1590,Parts!$A:$AM,K$1,0)="X",AB$2,"")</f>
        <v/>
      </c>
      <c r="L1590" t="str">
        <f>IF(VLOOKUP($A1590,Parts!$A:$AM,L$1,0)="X",AC$2,"")</f>
        <v/>
      </c>
      <c r="M1590" t="str">
        <f>IF(VLOOKUP($A1590,Parts!$A:$AM,M$1,0)="X",AD$2,"")</f>
        <v/>
      </c>
      <c r="N1590" t="str">
        <f>IF(VLOOKUP($A1590,Parts!$A:$AM,N$1,0)="X",AE$2,"")</f>
        <v/>
      </c>
      <c r="O1590" t="str">
        <f>IF(VLOOKUP($A1590,Parts!$A:$AM,O$1,0)="X",AF$2,"")</f>
        <v/>
      </c>
      <c r="P1590" t="str">
        <f t="shared" si="25"/>
        <v/>
      </c>
    </row>
    <row r="1591" spans="1:16" x14ac:dyDescent="0.25">
      <c r="A1591" t="str">
        <f>Table15[[#This Row],[Name]]</f>
        <v>KW2mRCSfuel</v>
      </c>
      <c r="B1591" t="str">
        <f>IF(VLOOKUP($A1591,Parts!$A:$AM,B$1,0)="X",S$2,"")</f>
        <v/>
      </c>
      <c r="C1591" t="str">
        <f>IF(VLOOKUP($A1591,Parts!$A:$AM,C$1,0)="X",T$2,"")</f>
        <v/>
      </c>
      <c r="D1591" t="str">
        <f>IF(VLOOKUP($A1591,Parts!$A:$AM,D$1,0)="X",U$2,"")</f>
        <v/>
      </c>
      <c r="E1591" t="str">
        <f>IF(VLOOKUP($A1591,Parts!$A:$AM,E$1,0)="X",V$2,"")</f>
        <v/>
      </c>
      <c r="F1591" t="str">
        <f>IF(VLOOKUP($A1591,Parts!$A:$AM,F$1,0)="X",W$2,"")</f>
        <v/>
      </c>
      <c r="G1591" t="str">
        <f>IF(VLOOKUP($A1591,Parts!$A:$AM,G$1,0)="X",X$2,"")</f>
        <v/>
      </c>
      <c r="H1591" t="str">
        <f>IF(VLOOKUP($A1591,Parts!$A:$AM,H$1,0)="X",Y$2,"")</f>
        <v/>
      </c>
      <c r="I1591" t="str">
        <f>IF(VLOOKUP($A1591,Parts!$A:$AM,I$1,0)="X",Z$2,"")</f>
        <v/>
      </c>
      <c r="J1591" t="str">
        <f>IF(VLOOKUP($A1591,Parts!$A:$AM,J$1,0)="X",AA$2,"")</f>
        <v/>
      </c>
      <c r="K1591" t="str">
        <f>IF(VLOOKUP($A1591,Parts!$A:$AM,K$1,0)="X",AB$2,"")</f>
        <v/>
      </c>
      <c r="L1591" t="str">
        <f>IF(VLOOKUP($A1591,Parts!$A:$AM,L$1,0)="X",AC$2,"")</f>
        <v/>
      </c>
      <c r="M1591" t="str">
        <f>IF(VLOOKUP($A1591,Parts!$A:$AM,M$1,0)="X",AD$2,"")</f>
        <v/>
      </c>
      <c r="N1591" t="str">
        <f>IF(VLOOKUP($A1591,Parts!$A:$AM,N$1,0)="X",AE$2,"")</f>
        <v/>
      </c>
      <c r="O1591" t="str">
        <f>IF(VLOOKUP($A1591,Parts!$A:$AM,O$1,0)="X",AF$2,"")</f>
        <v/>
      </c>
      <c r="P1591" t="str">
        <f t="shared" si="25"/>
        <v/>
      </c>
    </row>
    <row r="1592" spans="1:16" x14ac:dyDescent="0.25">
      <c r="A1592" t="str">
        <f>Table15[[#This Row],[Name]]</f>
        <v>KW2mtankL4</v>
      </c>
      <c r="B1592" t="str">
        <f>IF(VLOOKUP($A1592,Parts!$A:$AM,B$1,0)="X",S$2,"")</f>
        <v/>
      </c>
      <c r="C1592" t="str">
        <f>IF(VLOOKUP($A1592,Parts!$A:$AM,C$1,0)="X",T$2,"")</f>
        <v/>
      </c>
      <c r="D1592" t="str">
        <f>IF(VLOOKUP($A1592,Parts!$A:$AM,D$1,0)="X",U$2,"")</f>
        <v/>
      </c>
      <c r="E1592" t="str">
        <f>IF(VLOOKUP($A1592,Parts!$A:$AM,E$1,0)="X",V$2,"")</f>
        <v/>
      </c>
      <c r="F1592" t="str">
        <f>IF(VLOOKUP($A1592,Parts!$A:$AM,F$1,0)="X",W$2,"")</f>
        <v/>
      </c>
      <c r="G1592" t="str">
        <f>IF(VLOOKUP($A1592,Parts!$A:$AM,G$1,0)="X",X$2,"")</f>
        <v/>
      </c>
      <c r="H1592" t="str">
        <f>IF(VLOOKUP($A1592,Parts!$A:$AM,H$1,0)="X",Y$2,"")</f>
        <v/>
      </c>
      <c r="I1592" t="str">
        <f>IF(VLOOKUP($A1592,Parts!$A:$AM,I$1,0)="X",Z$2,"")</f>
        <v/>
      </c>
      <c r="J1592" t="str">
        <f>IF(VLOOKUP($A1592,Parts!$A:$AM,J$1,0)="X",AA$2,"")</f>
        <v/>
      </c>
      <c r="K1592" t="str">
        <f>IF(VLOOKUP($A1592,Parts!$A:$AM,K$1,0)="X",AB$2,"")</f>
        <v/>
      </c>
      <c r="L1592" t="str">
        <f>IF(VLOOKUP($A1592,Parts!$A:$AM,L$1,0)="X",AC$2,"")</f>
        <v/>
      </c>
      <c r="M1592" t="str">
        <f>IF(VLOOKUP($A1592,Parts!$A:$AM,M$1,0)="X",AD$2,"")</f>
        <v/>
      </c>
      <c r="N1592" t="str">
        <f>IF(VLOOKUP($A1592,Parts!$A:$AM,N$1,0)="X",AE$2,"")</f>
        <v/>
      </c>
      <c r="O1592" t="str">
        <f>IF(VLOOKUP($A1592,Parts!$A:$AM,O$1,0)="X",AF$2,"")</f>
        <v/>
      </c>
      <c r="P1592" t="str">
        <f t="shared" si="25"/>
        <v/>
      </c>
    </row>
    <row r="1593" spans="1:16" x14ac:dyDescent="0.25">
      <c r="A1593" t="str">
        <f>Table15[[#This Row],[Name]]</f>
        <v>KW2mtankL4A</v>
      </c>
      <c r="B1593" t="str">
        <f>IF(VLOOKUP($A1593,Parts!$A:$AM,B$1,0)="X",S$2,"")</f>
        <v/>
      </c>
      <c r="C1593" t="str">
        <f>IF(VLOOKUP($A1593,Parts!$A:$AM,C$1,0)="X",T$2,"")</f>
        <v/>
      </c>
      <c r="D1593" t="str">
        <f>IF(VLOOKUP($A1593,Parts!$A:$AM,D$1,0)="X",U$2,"")</f>
        <v/>
      </c>
      <c r="E1593" t="str">
        <f>IF(VLOOKUP($A1593,Parts!$A:$AM,E$1,0)="X",V$2,"")</f>
        <v/>
      </c>
      <c r="F1593" t="str">
        <f>IF(VLOOKUP($A1593,Parts!$A:$AM,F$1,0)="X",W$2,"")</f>
        <v/>
      </c>
      <c r="G1593" t="str">
        <f>IF(VLOOKUP($A1593,Parts!$A:$AM,G$1,0)="X",X$2,"")</f>
        <v/>
      </c>
      <c r="H1593" t="str">
        <f>IF(VLOOKUP($A1593,Parts!$A:$AM,H$1,0)="X",Y$2,"")</f>
        <v/>
      </c>
      <c r="I1593" t="str">
        <f>IF(VLOOKUP($A1593,Parts!$A:$AM,I$1,0)="X",Z$2,"")</f>
        <v/>
      </c>
      <c r="J1593" t="str">
        <f>IF(VLOOKUP($A1593,Parts!$A:$AM,J$1,0)="X",AA$2,"")</f>
        <v/>
      </c>
      <c r="K1593" t="str">
        <f>IF(VLOOKUP($A1593,Parts!$A:$AM,K$1,0)="X",AB$2,"")</f>
        <v/>
      </c>
      <c r="L1593" t="str">
        <f>IF(VLOOKUP($A1593,Parts!$A:$AM,L$1,0)="X",AC$2,"")</f>
        <v/>
      </c>
      <c r="M1593" t="str">
        <f>IF(VLOOKUP($A1593,Parts!$A:$AM,M$1,0)="X",AD$2,"")</f>
        <v/>
      </c>
      <c r="N1593" t="str">
        <f>IF(VLOOKUP($A1593,Parts!$A:$AM,N$1,0)="X",AE$2,"")</f>
        <v/>
      </c>
      <c r="O1593" t="str">
        <f>IF(VLOOKUP($A1593,Parts!$A:$AM,O$1,0)="X",AF$2,"")</f>
        <v/>
      </c>
      <c r="P1593" t="str">
        <f t="shared" si="25"/>
        <v/>
      </c>
    </row>
    <row r="1594" spans="1:16" x14ac:dyDescent="0.25">
      <c r="A1594" t="str">
        <f>Table15[[#This Row],[Name]]</f>
        <v>KW3mtankL0_5</v>
      </c>
      <c r="B1594" t="str">
        <f>IF(VLOOKUP($A1594,Parts!$A:$AM,B$1,0)="X",S$2,"")</f>
        <v/>
      </c>
      <c r="C1594" t="str">
        <f>IF(VLOOKUP($A1594,Parts!$A:$AM,C$1,0)="X",T$2,"")</f>
        <v/>
      </c>
      <c r="D1594" t="str">
        <f>IF(VLOOKUP($A1594,Parts!$A:$AM,D$1,0)="X",U$2,"")</f>
        <v/>
      </c>
      <c r="E1594" t="str">
        <f>IF(VLOOKUP($A1594,Parts!$A:$AM,E$1,0)="X",V$2,"")</f>
        <v/>
      </c>
      <c r="F1594" t="str">
        <f>IF(VLOOKUP($A1594,Parts!$A:$AM,F$1,0)="X",W$2,"")</f>
        <v/>
      </c>
      <c r="G1594" t="str">
        <f>IF(VLOOKUP($A1594,Parts!$A:$AM,G$1,0)="X",X$2,"")</f>
        <v/>
      </c>
      <c r="H1594" t="str">
        <f>IF(VLOOKUP($A1594,Parts!$A:$AM,H$1,0)="X",Y$2,"")</f>
        <v/>
      </c>
      <c r="I1594" t="str">
        <f>IF(VLOOKUP($A1594,Parts!$A:$AM,I$1,0)="X",Z$2,"")</f>
        <v/>
      </c>
      <c r="J1594" t="str">
        <f>IF(VLOOKUP($A1594,Parts!$A:$AM,J$1,0)="X",AA$2,"")</f>
        <v/>
      </c>
      <c r="K1594" t="str">
        <f>IF(VLOOKUP($A1594,Parts!$A:$AM,K$1,0)="X",AB$2,"")</f>
        <v/>
      </c>
      <c r="L1594" t="str">
        <f>IF(VLOOKUP($A1594,Parts!$A:$AM,L$1,0)="X",AC$2,"")</f>
        <v/>
      </c>
      <c r="M1594" t="str">
        <f>IF(VLOOKUP($A1594,Parts!$A:$AM,M$1,0)="X",AD$2,"")</f>
        <v/>
      </c>
      <c r="N1594" t="str">
        <f>IF(VLOOKUP($A1594,Parts!$A:$AM,N$1,0)="X",AE$2,"")</f>
        <v/>
      </c>
      <c r="O1594" t="str">
        <f>IF(VLOOKUP($A1594,Parts!$A:$AM,O$1,0)="X",AF$2,"")</f>
        <v/>
      </c>
      <c r="P1594" t="str">
        <f t="shared" si="25"/>
        <v/>
      </c>
    </row>
    <row r="1595" spans="1:16" x14ac:dyDescent="0.25">
      <c r="A1595" t="str">
        <f>Table15[[#This Row],[Name]]</f>
        <v>KW3mtankL1</v>
      </c>
      <c r="B1595" t="str">
        <f>IF(VLOOKUP($A1595,Parts!$A:$AM,B$1,0)="X",S$2,"")</f>
        <v/>
      </c>
      <c r="C1595" t="str">
        <f>IF(VLOOKUP($A1595,Parts!$A:$AM,C$1,0)="X",T$2,"")</f>
        <v/>
      </c>
      <c r="D1595" t="str">
        <f>IF(VLOOKUP($A1595,Parts!$A:$AM,D$1,0)="X",U$2,"")</f>
        <v/>
      </c>
      <c r="E1595" t="str">
        <f>IF(VLOOKUP($A1595,Parts!$A:$AM,E$1,0)="X",V$2,"")</f>
        <v/>
      </c>
      <c r="F1595" t="str">
        <f>IF(VLOOKUP($A1595,Parts!$A:$AM,F$1,0)="X",W$2,"")</f>
        <v/>
      </c>
      <c r="G1595" t="str">
        <f>IF(VLOOKUP($A1595,Parts!$A:$AM,G$1,0)="X",X$2,"")</f>
        <v/>
      </c>
      <c r="H1595" t="str">
        <f>IF(VLOOKUP($A1595,Parts!$A:$AM,H$1,0)="X",Y$2,"")</f>
        <v/>
      </c>
      <c r="I1595" t="str">
        <f>IF(VLOOKUP($A1595,Parts!$A:$AM,I$1,0)="X",Z$2,"")</f>
        <v/>
      </c>
      <c r="J1595" t="str">
        <f>IF(VLOOKUP($A1595,Parts!$A:$AM,J$1,0)="X",AA$2,"")</f>
        <v/>
      </c>
      <c r="K1595" t="str">
        <f>IF(VLOOKUP($A1595,Parts!$A:$AM,K$1,0)="X",AB$2,"")</f>
        <v/>
      </c>
      <c r="L1595" t="str">
        <f>IF(VLOOKUP($A1595,Parts!$A:$AM,L$1,0)="X",AC$2,"")</f>
        <v/>
      </c>
      <c r="M1595" t="str">
        <f>IF(VLOOKUP($A1595,Parts!$A:$AM,M$1,0)="X",AD$2,"")</f>
        <v/>
      </c>
      <c r="N1595" t="str">
        <f>IF(VLOOKUP($A1595,Parts!$A:$AM,N$1,0)="X",AE$2,"")</f>
        <v/>
      </c>
      <c r="O1595" t="str">
        <f>IF(VLOOKUP($A1595,Parts!$A:$AM,O$1,0)="X",AF$2,"")</f>
        <v/>
      </c>
      <c r="P1595" t="str">
        <f t="shared" si="25"/>
        <v/>
      </c>
    </row>
    <row r="1596" spans="1:16" x14ac:dyDescent="0.25">
      <c r="A1596" t="str">
        <f>Table15[[#This Row],[Name]]</f>
        <v>KW3mtankL2</v>
      </c>
      <c r="B1596" t="str">
        <f>IF(VLOOKUP($A1596,Parts!$A:$AM,B$1,0)="X",S$2,"")</f>
        <v/>
      </c>
      <c r="C1596" t="str">
        <f>IF(VLOOKUP($A1596,Parts!$A:$AM,C$1,0)="X",T$2,"")</f>
        <v/>
      </c>
      <c r="D1596" t="str">
        <f>IF(VLOOKUP($A1596,Parts!$A:$AM,D$1,0)="X",U$2,"")</f>
        <v/>
      </c>
      <c r="E1596" t="str">
        <f>IF(VLOOKUP($A1596,Parts!$A:$AM,E$1,0)="X",V$2,"")</f>
        <v/>
      </c>
      <c r="F1596" t="str">
        <f>IF(VLOOKUP($A1596,Parts!$A:$AM,F$1,0)="X",W$2,"")</f>
        <v/>
      </c>
      <c r="G1596" t="str">
        <f>IF(VLOOKUP($A1596,Parts!$A:$AM,G$1,0)="X",X$2,"")</f>
        <v/>
      </c>
      <c r="H1596" t="str">
        <f>IF(VLOOKUP($A1596,Parts!$A:$AM,H$1,0)="X",Y$2,"")</f>
        <v/>
      </c>
      <c r="I1596" t="str">
        <f>IF(VLOOKUP($A1596,Parts!$A:$AM,I$1,0)="X",Z$2,"")</f>
        <v/>
      </c>
      <c r="J1596" t="str">
        <f>IF(VLOOKUP($A1596,Parts!$A:$AM,J$1,0)="X",AA$2,"")</f>
        <v/>
      </c>
      <c r="K1596" t="str">
        <f>IF(VLOOKUP($A1596,Parts!$A:$AM,K$1,0)="X",AB$2,"")</f>
        <v/>
      </c>
      <c r="L1596" t="str">
        <f>IF(VLOOKUP($A1596,Parts!$A:$AM,L$1,0)="X",AC$2,"")</f>
        <v/>
      </c>
      <c r="M1596" t="str">
        <f>IF(VLOOKUP($A1596,Parts!$A:$AM,M$1,0)="X",AD$2,"")</f>
        <v/>
      </c>
      <c r="N1596" t="str">
        <f>IF(VLOOKUP($A1596,Parts!$A:$AM,N$1,0)="X",AE$2,"")</f>
        <v/>
      </c>
      <c r="O1596" t="str">
        <f>IF(VLOOKUP($A1596,Parts!$A:$AM,O$1,0)="X",AF$2,"")</f>
        <v/>
      </c>
      <c r="P1596" t="str">
        <f t="shared" si="25"/>
        <v/>
      </c>
    </row>
    <row r="1597" spans="1:16" x14ac:dyDescent="0.25">
      <c r="A1597" t="str">
        <f>Table15[[#This Row],[Name]]</f>
        <v>KW3mtankPancake</v>
      </c>
      <c r="B1597" t="str">
        <f>IF(VLOOKUP($A1597,Parts!$A:$AM,B$1,0)="X",S$2,"")</f>
        <v/>
      </c>
      <c r="C1597" t="str">
        <f>IF(VLOOKUP($A1597,Parts!$A:$AM,C$1,0)="X",T$2,"")</f>
        <v/>
      </c>
      <c r="D1597" t="str">
        <f>IF(VLOOKUP($A1597,Parts!$A:$AM,D$1,0)="X",U$2,"")</f>
        <v/>
      </c>
      <c r="E1597" t="str">
        <f>IF(VLOOKUP($A1597,Parts!$A:$AM,E$1,0)="X",V$2,"")</f>
        <v/>
      </c>
      <c r="F1597" t="str">
        <f>IF(VLOOKUP($A1597,Parts!$A:$AM,F$1,0)="X",W$2,"")</f>
        <v/>
      </c>
      <c r="G1597" t="str">
        <f>IF(VLOOKUP($A1597,Parts!$A:$AM,G$1,0)="X",X$2,"")</f>
        <v/>
      </c>
      <c r="H1597" t="str">
        <f>IF(VLOOKUP($A1597,Parts!$A:$AM,H$1,0)="X",Y$2,"")</f>
        <v/>
      </c>
      <c r="I1597" t="str">
        <f>IF(VLOOKUP($A1597,Parts!$A:$AM,I$1,0)="X",Z$2,"")</f>
        <v/>
      </c>
      <c r="J1597" t="str">
        <f>IF(VLOOKUP($A1597,Parts!$A:$AM,J$1,0)="X",AA$2,"")</f>
        <v/>
      </c>
      <c r="K1597" t="str">
        <f>IF(VLOOKUP($A1597,Parts!$A:$AM,K$1,0)="X",AB$2,"")</f>
        <v/>
      </c>
      <c r="L1597" t="str">
        <f>IF(VLOOKUP($A1597,Parts!$A:$AM,L$1,0)="X",AC$2,"")</f>
        <v/>
      </c>
      <c r="M1597" t="str">
        <f>IF(VLOOKUP($A1597,Parts!$A:$AM,M$1,0)="X",AD$2,"")</f>
        <v/>
      </c>
      <c r="N1597" t="str">
        <f>IF(VLOOKUP($A1597,Parts!$A:$AM,N$1,0)="X",AE$2,"")</f>
        <v/>
      </c>
      <c r="O1597" t="str">
        <f>IF(VLOOKUP($A1597,Parts!$A:$AM,O$1,0)="X",AF$2,"")</f>
        <v/>
      </c>
      <c r="P1597" t="str">
        <f t="shared" si="25"/>
        <v/>
      </c>
    </row>
    <row r="1598" spans="1:16" x14ac:dyDescent="0.25">
      <c r="A1598" t="str">
        <f>Table15[[#This Row],[Name]]</f>
        <v>KW3mRCSfuel</v>
      </c>
      <c r="B1598" t="str">
        <f>IF(VLOOKUP($A1598,Parts!$A:$AM,B$1,0)="X",S$2,"")</f>
        <v/>
      </c>
      <c r="C1598" t="str">
        <f>IF(VLOOKUP($A1598,Parts!$A:$AM,C$1,0)="X",T$2,"")</f>
        <v/>
      </c>
      <c r="D1598" t="str">
        <f>IF(VLOOKUP($A1598,Parts!$A:$AM,D$1,0)="X",U$2,"")</f>
        <v/>
      </c>
      <c r="E1598" t="str">
        <f>IF(VLOOKUP($A1598,Parts!$A:$AM,E$1,0)="X",V$2,"")</f>
        <v/>
      </c>
      <c r="F1598" t="str">
        <f>IF(VLOOKUP($A1598,Parts!$A:$AM,F$1,0)="X",W$2,"")</f>
        <v/>
      </c>
      <c r="G1598" t="str">
        <f>IF(VLOOKUP($A1598,Parts!$A:$AM,G$1,0)="X",X$2,"")</f>
        <v/>
      </c>
      <c r="H1598" t="str">
        <f>IF(VLOOKUP($A1598,Parts!$A:$AM,H$1,0)="X",Y$2,"")</f>
        <v/>
      </c>
      <c r="I1598" t="str">
        <f>IF(VLOOKUP($A1598,Parts!$A:$AM,I$1,0)="X",Z$2,"")</f>
        <v/>
      </c>
      <c r="J1598" t="str">
        <f>IF(VLOOKUP($A1598,Parts!$A:$AM,J$1,0)="X",AA$2,"")</f>
        <v/>
      </c>
      <c r="K1598" t="str">
        <f>IF(VLOOKUP($A1598,Parts!$A:$AM,K$1,0)="X",AB$2,"")</f>
        <v/>
      </c>
      <c r="L1598" t="str">
        <f>IF(VLOOKUP($A1598,Parts!$A:$AM,L$1,0)="X",AC$2,"")</f>
        <v/>
      </c>
      <c r="M1598" t="str">
        <f>IF(VLOOKUP($A1598,Parts!$A:$AM,M$1,0)="X",AD$2,"")</f>
        <v/>
      </c>
      <c r="N1598" t="str">
        <f>IF(VLOOKUP($A1598,Parts!$A:$AM,N$1,0)="X",AE$2,"")</f>
        <v/>
      </c>
      <c r="O1598" t="str">
        <f>IF(VLOOKUP($A1598,Parts!$A:$AM,O$1,0)="X",AF$2,"")</f>
        <v/>
      </c>
      <c r="P1598" t="str">
        <f t="shared" si="25"/>
        <v/>
      </c>
    </row>
    <row r="1599" spans="1:16" x14ac:dyDescent="0.25">
      <c r="A1599" t="str">
        <f>Table15[[#This Row],[Name]]</f>
        <v>KW3mtankL4</v>
      </c>
      <c r="B1599" t="str">
        <f>IF(VLOOKUP($A1599,Parts!$A:$AM,B$1,0)="X",S$2,"")</f>
        <v/>
      </c>
      <c r="C1599" t="str">
        <f>IF(VLOOKUP($A1599,Parts!$A:$AM,C$1,0)="X",T$2,"")</f>
        <v/>
      </c>
      <c r="D1599" t="str">
        <f>IF(VLOOKUP($A1599,Parts!$A:$AM,D$1,0)="X",U$2,"")</f>
        <v/>
      </c>
      <c r="E1599" t="str">
        <f>IF(VLOOKUP($A1599,Parts!$A:$AM,E$1,0)="X",V$2,"")</f>
        <v/>
      </c>
      <c r="F1599" t="str">
        <f>IF(VLOOKUP($A1599,Parts!$A:$AM,F$1,0)="X",W$2,"")</f>
        <v/>
      </c>
      <c r="G1599" t="str">
        <f>IF(VLOOKUP($A1599,Parts!$A:$AM,G$1,0)="X",X$2,"")</f>
        <v/>
      </c>
      <c r="H1599" t="str">
        <f>IF(VLOOKUP($A1599,Parts!$A:$AM,H$1,0)="X",Y$2,"")</f>
        <v/>
      </c>
      <c r="I1599" t="str">
        <f>IF(VLOOKUP($A1599,Parts!$A:$AM,I$1,0)="X",Z$2,"")</f>
        <v/>
      </c>
      <c r="J1599" t="str">
        <f>IF(VLOOKUP($A1599,Parts!$A:$AM,J$1,0)="X",AA$2,"")</f>
        <v/>
      </c>
      <c r="K1599" t="str">
        <f>IF(VLOOKUP($A1599,Parts!$A:$AM,K$1,0)="X",AB$2,"")</f>
        <v/>
      </c>
      <c r="L1599" t="str">
        <f>IF(VLOOKUP($A1599,Parts!$A:$AM,L$1,0)="X",AC$2,"")</f>
        <v/>
      </c>
      <c r="M1599" t="str">
        <f>IF(VLOOKUP($A1599,Parts!$A:$AM,M$1,0)="X",AD$2,"")</f>
        <v/>
      </c>
      <c r="N1599" t="str">
        <f>IF(VLOOKUP($A1599,Parts!$A:$AM,N$1,0)="X",AE$2,"")</f>
        <v/>
      </c>
      <c r="O1599" t="str">
        <f>IF(VLOOKUP($A1599,Parts!$A:$AM,O$1,0)="X",AF$2,"")</f>
        <v/>
      </c>
      <c r="P1599" t="str">
        <f t="shared" si="25"/>
        <v/>
      </c>
    </row>
    <row r="1600" spans="1:16" x14ac:dyDescent="0.25">
      <c r="A1600" t="str">
        <f>Table15[[#This Row],[Name]]</f>
        <v>KW3mtankL4A</v>
      </c>
      <c r="B1600" t="str">
        <f>IF(VLOOKUP($A1600,Parts!$A:$AM,B$1,0)="X",S$2,"")</f>
        <v/>
      </c>
      <c r="C1600" t="str">
        <f>IF(VLOOKUP($A1600,Parts!$A:$AM,C$1,0)="X",T$2,"")</f>
        <v/>
      </c>
      <c r="D1600" t="str">
        <f>IF(VLOOKUP($A1600,Parts!$A:$AM,D$1,0)="X",U$2,"")</f>
        <v/>
      </c>
      <c r="E1600" t="str">
        <f>IF(VLOOKUP($A1600,Parts!$A:$AM,E$1,0)="X",V$2,"")</f>
        <v/>
      </c>
      <c r="F1600" t="str">
        <f>IF(VLOOKUP($A1600,Parts!$A:$AM,F$1,0)="X",W$2,"")</f>
        <v/>
      </c>
      <c r="G1600" t="str">
        <f>IF(VLOOKUP($A1600,Parts!$A:$AM,G$1,0)="X",X$2,"")</f>
        <v/>
      </c>
      <c r="H1600" t="str">
        <f>IF(VLOOKUP($A1600,Parts!$A:$AM,H$1,0)="X",Y$2,"")</f>
        <v/>
      </c>
      <c r="I1600" t="str">
        <f>IF(VLOOKUP($A1600,Parts!$A:$AM,I$1,0)="X",Z$2,"")</f>
        <v/>
      </c>
      <c r="J1600" t="str">
        <f>IF(VLOOKUP($A1600,Parts!$A:$AM,J$1,0)="X",AA$2,"")</f>
        <v/>
      </c>
      <c r="K1600" t="str">
        <f>IF(VLOOKUP($A1600,Parts!$A:$AM,K$1,0)="X",AB$2,"")</f>
        <v/>
      </c>
      <c r="L1600" t="str">
        <f>IF(VLOOKUP($A1600,Parts!$A:$AM,L$1,0)="X",AC$2,"")</f>
        <v/>
      </c>
      <c r="M1600" t="str">
        <f>IF(VLOOKUP($A1600,Parts!$A:$AM,M$1,0)="X",AD$2,"")</f>
        <v/>
      </c>
      <c r="N1600" t="str">
        <f>IF(VLOOKUP($A1600,Parts!$A:$AM,N$1,0)="X",AE$2,"")</f>
        <v/>
      </c>
      <c r="O1600" t="str">
        <f>IF(VLOOKUP($A1600,Parts!$A:$AM,O$1,0)="X",AF$2,"")</f>
        <v/>
      </c>
      <c r="P1600" t="str">
        <f t="shared" si="25"/>
        <v/>
      </c>
    </row>
    <row r="1601" spans="1:16" x14ac:dyDescent="0.25">
      <c r="A1601" t="str">
        <f>Table15[[#This Row],[Name]]</f>
        <v>KW2mengineSPSB</v>
      </c>
      <c r="B1601" t="str">
        <f>IF(VLOOKUP($A1601,Parts!$A:$AM,B$1,0)="X",S$2,"")</f>
        <v/>
      </c>
      <c r="C1601" t="str">
        <f>IF(VLOOKUP($A1601,Parts!$A:$AM,C$1,0)="X",T$2,"")</f>
        <v/>
      </c>
      <c r="D1601" t="str">
        <f>IF(VLOOKUP($A1601,Parts!$A:$AM,D$1,0)="X",U$2,"")</f>
        <v/>
      </c>
      <c r="E1601" t="str">
        <f>IF(VLOOKUP($A1601,Parts!$A:$AM,E$1,0)="X",V$2,"")</f>
        <v/>
      </c>
      <c r="F1601" t="str">
        <f>IF(VLOOKUP($A1601,Parts!$A:$AM,F$1,0)="X",W$2,"")</f>
        <v/>
      </c>
      <c r="G1601" t="str">
        <f>IF(VLOOKUP($A1601,Parts!$A:$AM,G$1,0)="X",X$2,"")</f>
        <v/>
      </c>
      <c r="H1601" t="str">
        <f>IF(VLOOKUP($A1601,Parts!$A:$AM,H$1,0)="X",Y$2,"")</f>
        <v/>
      </c>
      <c r="I1601" t="str">
        <f>IF(VLOOKUP($A1601,Parts!$A:$AM,I$1,0)="X",Z$2,"")</f>
        <v/>
      </c>
      <c r="J1601" t="str">
        <f>IF(VLOOKUP($A1601,Parts!$A:$AM,J$1,0)="X",AA$2,"")</f>
        <v/>
      </c>
      <c r="K1601" t="str">
        <f>IF(VLOOKUP($A1601,Parts!$A:$AM,K$1,0)="X",AB$2,"")</f>
        <v/>
      </c>
      <c r="L1601" t="str">
        <f>IF(VLOOKUP($A1601,Parts!$A:$AM,L$1,0)="X",AC$2,"")</f>
        <v/>
      </c>
      <c r="M1601" t="str">
        <f>IF(VLOOKUP($A1601,Parts!$A:$AM,M$1,0)="X",AD$2,"")</f>
        <v/>
      </c>
      <c r="N1601" t="str">
        <f>IF(VLOOKUP($A1601,Parts!$A:$AM,N$1,0)="X",AE$2,"")</f>
        <v/>
      </c>
      <c r="O1601" t="str">
        <f>IF(VLOOKUP($A1601,Parts!$A:$AM,O$1,0)="X",AF$2,"")</f>
        <v/>
      </c>
      <c r="P1601" t="str">
        <f t="shared" si="25"/>
        <v/>
      </c>
    </row>
    <row r="1602" spans="1:16" x14ac:dyDescent="0.25">
      <c r="A1602" t="str">
        <f>Table15[[#This Row],[Name]]</f>
        <v>KW2Sidetank</v>
      </c>
      <c r="B1602" t="str">
        <f>IF(VLOOKUP($A1602,Parts!$A:$AM,B$1,0)="X",S$2,"")</f>
        <v/>
      </c>
      <c r="C1602" t="str">
        <f>IF(VLOOKUP($A1602,Parts!$A:$AM,C$1,0)="X",T$2,"")</f>
        <v/>
      </c>
      <c r="D1602" t="str">
        <f>IF(VLOOKUP($A1602,Parts!$A:$AM,D$1,0)="X",U$2,"")</f>
        <v/>
      </c>
      <c r="E1602" t="str">
        <f>IF(VLOOKUP($A1602,Parts!$A:$AM,E$1,0)="X",V$2,"")</f>
        <v/>
      </c>
      <c r="F1602" t="str">
        <f>IF(VLOOKUP($A1602,Parts!$A:$AM,F$1,0)="X",W$2,"")</f>
        <v/>
      </c>
      <c r="G1602" t="str">
        <f>IF(VLOOKUP($A1602,Parts!$A:$AM,G$1,0)="X",X$2,"")</f>
        <v/>
      </c>
      <c r="H1602" t="str">
        <f>IF(VLOOKUP($A1602,Parts!$A:$AM,H$1,0)="X",Y$2,"")</f>
        <v/>
      </c>
      <c r="I1602" t="str">
        <f>IF(VLOOKUP($A1602,Parts!$A:$AM,I$1,0)="X",Z$2,"")</f>
        <v/>
      </c>
      <c r="J1602" t="str">
        <f>IF(VLOOKUP($A1602,Parts!$A:$AM,J$1,0)="X",AA$2,"")</f>
        <v/>
      </c>
      <c r="K1602" t="str">
        <f>IF(VLOOKUP($A1602,Parts!$A:$AM,K$1,0)="X",AB$2,"")</f>
        <v/>
      </c>
      <c r="L1602" t="str">
        <f>IF(VLOOKUP($A1602,Parts!$A:$AM,L$1,0)="X",AC$2,"")</f>
        <v/>
      </c>
      <c r="M1602" t="str">
        <f>IF(VLOOKUP($A1602,Parts!$A:$AM,M$1,0)="X",AD$2,"")</f>
        <v/>
      </c>
      <c r="N1602" t="str">
        <f>IF(VLOOKUP($A1602,Parts!$A:$AM,N$1,0)="X",AE$2,"")</f>
        <v/>
      </c>
      <c r="O1602" t="str">
        <f>IF(VLOOKUP($A1602,Parts!$A:$AM,O$1,0)="X",AF$2,"")</f>
        <v/>
      </c>
      <c r="P1602" t="str">
        <f t="shared" si="25"/>
        <v/>
      </c>
    </row>
    <row r="1603" spans="1:16" x14ac:dyDescent="0.25">
      <c r="A1603" t="str">
        <f>Table15[[#This Row],[Name]]</f>
        <v>KW3Sidetank</v>
      </c>
      <c r="B1603" t="str">
        <f>IF(VLOOKUP($A1603,Parts!$A:$AM,B$1,0)="X",S$2,"")</f>
        <v/>
      </c>
      <c r="C1603" t="str">
        <f>IF(VLOOKUP($A1603,Parts!$A:$AM,C$1,0)="X",T$2,"")</f>
        <v/>
      </c>
      <c r="D1603" t="str">
        <f>IF(VLOOKUP($A1603,Parts!$A:$AM,D$1,0)="X",U$2,"")</f>
        <v/>
      </c>
      <c r="E1603" t="str">
        <f>IF(VLOOKUP($A1603,Parts!$A:$AM,E$1,0)="X",V$2,"")</f>
        <v/>
      </c>
      <c r="F1603" t="str">
        <f>IF(VLOOKUP($A1603,Parts!$A:$AM,F$1,0)="X",W$2,"")</f>
        <v/>
      </c>
      <c r="G1603" t="str">
        <f>IF(VLOOKUP($A1603,Parts!$A:$AM,G$1,0)="X",X$2,"")</f>
        <v/>
      </c>
      <c r="H1603" t="str">
        <f>IF(VLOOKUP($A1603,Parts!$A:$AM,H$1,0)="X",Y$2,"")</f>
        <v/>
      </c>
      <c r="I1603" t="str">
        <f>IF(VLOOKUP($A1603,Parts!$A:$AM,I$1,0)="X",Z$2,"")</f>
        <v/>
      </c>
      <c r="J1603" t="str">
        <f>IF(VLOOKUP($A1603,Parts!$A:$AM,J$1,0)="X",AA$2,"")</f>
        <v/>
      </c>
      <c r="K1603" t="str">
        <f>IF(VLOOKUP($A1603,Parts!$A:$AM,K$1,0)="X",AB$2,"")</f>
        <v/>
      </c>
      <c r="L1603" t="str">
        <f>IF(VLOOKUP($A1603,Parts!$A:$AM,L$1,0)="X",AC$2,"")</f>
        <v/>
      </c>
      <c r="M1603" t="str">
        <f>IF(VLOOKUP($A1603,Parts!$A:$AM,M$1,0)="X",AD$2,"")</f>
        <v/>
      </c>
      <c r="N1603" t="str">
        <f>IF(VLOOKUP($A1603,Parts!$A:$AM,N$1,0)="X",AE$2,"")</f>
        <v/>
      </c>
      <c r="O1603" t="str">
        <f>IF(VLOOKUP($A1603,Parts!$A:$AM,O$1,0)="X",AF$2,"")</f>
        <v/>
      </c>
      <c r="P1603" t="str">
        <f t="shared" ref="P1603:P1666" si="26">B1603&amp;C1603&amp;D1603&amp;E1603&amp;F1603&amp;G1603&amp;H1603&amp;I1603&amp;J1603&amp;K1603&amp;L1603&amp;M1603&amp;N1603&amp;O1603</f>
        <v/>
      </c>
    </row>
    <row r="1604" spans="1:16" x14ac:dyDescent="0.25">
      <c r="A1604" t="str">
        <f>Table15[[#This Row],[Name]]</f>
        <v>KW5mtankL05</v>
      </c>
      <c r="B1604" t="str">
        <f>IF(VLOOKUP($A1604,Parts!$A:$AM,B$1,0)="X",S$2,"")</f>
        <v/>
      </c>
      <c r="C1604" t="str">
        <f>IF(VLOOKUP($A1604,Parts!$A:$AM,C$1,0)="X",T$2,"")</f>
        <v/>
      </c>
      <c r="D1604" t="str">
        <f>IF(VLOOKUP($A1604,Parts!$A:$AM,D$1,0)="X",U$2,"")</f>
        <v/>
      </c>
      <c r="E1604" t="str">
        <f>IF(VLOOKUP($A1604,Parts!$A:$AM,E$1,0)="X",V$2,"")</f>
        <v/>
      </c>
      <c r="F1604" t="str">
        <f>IF(VLOOKUP($A1604,Parts!$A:$AM,F$1,0)="X",W$2,"")</f>
        <v/>
      </c>
      <c r="G1604" t="str">
        <f>IF(VLOOKUP($A1604,Parts!$A:$AM,G$1,0)="X",X$2,"")</f>
        <v/>
      </c>
      <c r="H1604" t="str">
        <f>IF(VLOOKUP($A1604,Parts!$A:$AM,H$1,0)="X",Y$2,"")</f>
        <v/>
      </c>
      <c r="I1604" t="str">
        <f>IF(VLOOKUP($A1604,Parts!$A:$AM,I$1,0)="X",Z$2,"")</f>
        <v/>
      </c>
      <c r="J1604" t="str">
        <f>IF(VLOOKUP($A1604,Parts!$A:$AM,J$1,0)="X",AA$2,"")</f>
        <v/>
      </c>
      <c r="K1604" t="str">
        <f>IF(VLOOKUP($A1604,Parts!$A:$AM,K$1,0)="X",AB$2,"")</f>
        <v/>
      </c>
      <c r="L1604" t="str">
        <f>IF(VLOOKUP($A1604,Parts!$A:$AM,L$1,0)="X",AC$2,"")</f>
        <v/>
      </c>
      <c r="M1604" t="str">
        <f>IF(VLOOKUP($A1604,Parts!$A:$AM,M$1,0)="X",AD$2,"")</f>
        <v/>
      </c>
      <c r="N1604" t="str">
        <f>IF(VLOOKUP($A1604,Parts!$A:$AM,N$1,0)="X",AE$2,"")</f>
        <v/>
      </c>
      <c r="O1604" t="str">
        <f>IF(VLOOKUP($A1604,Parts!$A:$AM,O$1,0)="X",AF$2,"")</f>
        <v/>
      </c>
      <c r="P1604" t="str">
        <f t="shared" si="26"/>
        <v/>
      </c>
    </row>
    <row r="1605" spans="1:16" x14ac:dyDescent="0.25">
      <c r="A1605" t="str">
        <f>Table15[[#This Row],[Name]]</f>
        <v>KW5mtankL1_5</v>
      </c>
      <c r="B1605" t="str">
        <f>IF(VLOOKUP($A1605,Parts!$A:$AM,B$1,0)="X",S$2,"")</f>
        <v/>
      </c>
      <c r="C1605" t="str">
        <f>IF(VLOOKUP($A1605,Parts!$A:$AM,C$1,0)="X",T$2,"")</f>
        <v/>
      </c>
      <c r="D1605" t="str">
        <f>IF(VLOOKUP($A1605,Parts!$A:$AM,D$1,0)="X",U$2,"")</f>
        <v/>
      </c>
      <c r="E1605" t="str">
        <f>IF(VLOOKUP($A1605,Parts!$A:$AM,E$1,0)="X",V$2,"")</f>
        <v/>
      </c>
      <c r="F1605" t="str">
        <f>IF(VLOOKUP($A1605,Parts!$A:$AM,F$1,0)="X",W$2,"")</f>
        <v/>
      </c>
      <c r="G1605" t="str">
        <f>IF(VLOOKUP($A1605,Parts!$A:$AM,G$1,0)="X",X$2,"")</f>
        <v/>
      </c>
      <c r="H1605" t="str">
        <f>IF(VLOOKUP($A1605,Parts!$A:$AM,H$1,0)="X",Y$2,"")</f>
        <v/>
      </c>
      <c r="I1605" t="str">
        <f>IF(VLOOKUP($A1605,Parts!$A:$AM,I$1,0)="X",Z$2,"")</f>
        <v/>
      </c>
      <c r="J1605" t="str">
        <f>IF(VLOOKUP($A1605,Parts!$A:$AM,J$1,0)="X",AA$2,"")</f>
        <v/>
      </c>
      <c r="K1605" t="str">
        <f>IF(VLOOKUP($A1605,Parts!$A:$AM,K$1,0)="X",AB$2,"")</f>
        <v/>
      </c>
      <c r="L1605" t="str">
        <f>IF(VLOOKUP($A1605,Parts!$A:$AM,L$1,0)="X",AC$2,"")</f>
        <v/>
      </c>
      <c r="M1605" t="str">
        <f>IF(VLOOKUP($A1605,Parts!$A:$AM,M$1,0)="X",AD$2,"")</f>
        <v/>
      </c>
      <c r="N1605" t="str">
        <f>IF(VLOOKUP($A1605,Parts!$A:$AM,N$1,0)="X",AE$2,"")</f>
        <v/>
      </c>
      <c r="O1605" t="str">
        <f>IF(VLOOKUP($A1605,Parts!$A:$AM,O$1,0)="X",AF$2,"")</f>
        <v/>
      </c>
      <c r="P1605" t="str">
        <f t="shared" si="26"/>
        <v/>
      </c>
    </row>
    <row r="1606" spans="1:16" x14ac:dyDescent="0.25">
      <c r="A1606" t="str">
        <f>Table15[[#This Row],[Name]]</f>
        <v>KW5mtankL3_5</v>
      </c>
      <c r="B1606" t="str">
        <f>IF(VLOOKUP($A1606,Parts!$A:$AM,B$1,0)="X",S$2,"")</f>
        <v/>
      </c>
      <c r="C1606" t="str">
        <f>IF(VLOOKUP($A1606,Parts!$A:$AM,C$1,0)="X",T$2,"")</f>
        <v/>
      </c>
      <c r="D1606" t="str">
        <f>IF(VLOOKUP($A1606,Parts!$A:$AM,D$1,0)="X",U$2,"")</f>
        <v/>
      </c>
      <c r="E1606" t="str">
        <f>IF(VLOOKUP($A1606,Parts!$A:$AM,E$1,0)="X",V$2,"")</f>
        <v/>
      </c>
      <c r="F1606" t="str">
        <f>IF(VLOOKUP($A1606,Parts!$A:$AM,F$1,0)="X",W$2,"")</f>
        <v/>
      </c>
      <c r="G1606" t="str">
        <f>IF(VLOOKUP($A1606,Parts!$A:$AM,G$1,0)="X",X$2,"")</f>
        <v/>
      </c>
      <c r="H1606" t="str">
        <f>IF(VLOOKUP($A1606,Parts!$A:$AM,H$1,0)="X",Y$2,"")</f>
        <v/>
      </c>
      <c r="I1606" t="str">
        <f>IF(VLOOKUP($A1606,Parts!$A:$AM,I$1,0)="X",Z$2,"")</f>
        <v/>
      </c>
      <c r="J1606" t="str">
        <f>IF(VLOOKUP($A1606,Parts!$A:$AM,J$1,0)="X",AA$2,"")</f>
        <v/>
      </c>
      <c r="K1606" t="str">
        <f>IF(VLOOKUP($A1606,Parts!$A:$AM,K$1,0)="X",AB$2,"")</f>
        <v/>
      </c>
      <c r="L1606" t="str">
        <f>IF(VLOOKUP($A1606,Parts!$A:$AM,L$1,0)="X",AC$2,"")</f>
        <v/>
      </c>
      <c r="M1606" t="str">
        <f>IF(VLOOKUP($A1606,Parts!$A:$AM,M$1,0)="X",AD$2,"")</f>
        <v/>
      </c>
      <c r="N1606" t="str">
        <f>IF(VLOOKUP($A1606,Parts!$A:$AM,N$1,0)="X",AE$2,"")</f>
        <v/>
      </c>
      <c r="O1606" t="str">
        <f>IF(VLOOKUP($A1606,Parts!$A:$AM,O$1,0)="X",AF$2,"")</f>
        <v/>
      </c>
      <c r="P1606" t="str">
        <f t="shared" si="26"/>
        <v/>
      </c>
    </row>
    <row r="1607" spans="1:16" x14ac:dyDescent="0.25">
      <c r="A1607" t="str">
        <f>Table15[[#This Row],[Name]]</f>
        <v>KW1mFairingBase</v>
      </c>
      <c r="B1607" t="str">
        <f>IF(VLOOKUP($A1607,Parts!$A:$AM,B$1,0)="X",S$2,"")</f>
        <v/>
      </c>
      <c r="C1607" t="str">
        <f>IF(VLOOKUP($A1607,Parts!$A:$AM,C$1,0)="X",T$2,"")</f>
        <v/>
      </c>
      <c r="D1607" t="str">
        <f>IF(VLOOKUP($A1607,Parts!$A:$AM,D$1,0)="X",U$2,"")</f>
        <v/>
      </c>
      <c r="E1607" t="str">
        <f>IF(VLOOKUP($A1607,Parts!$A:$AM,E$1,0)="X",V$2,"")</f>
        <v/>
      </c>
      <c r="F1607" t="str">
        <f>IF(VLOOKUP($A1607,Parts!$A:$AM,F$1,0)="X",W$2,"")</f>
        <v/>
      </c>
      <c r="G1607" t="str">
        <f>IF(VLOOKUP($A1607,Parts!$A:$AM,G$1,0)="X",X$2,"")</f>
        <v/>
      </c>
      <c r="H1607" t="str">
        <f>IF(VLOOKUP($A1607,Parts!$A:$AM,H$1,0)="X",Y$2,"")</f>
        <v/>
      </c>
      <c r="I1607" t="str">
        <f>IF(VLOOKUP($A1607,Parts!$A:$AM,I$1,0)="X",Z$2,"")</f>
        <v/>
      </c>
      <c r="J1607" t="str">
        <f>IF(VLOOKUP($A1607,Parts!$A:$AM,J$1,0)="X",AA$2,"")</f>
        <v/>
      </c>
      <c r="K1607" t="str">
        <f>IF(VLOOKUP($A1607,Parts!$A:$AM,K$1,0)="X",AB$2,"")</f>
        <v/>
      </c>
      <c r="L1607" t="str">
        <f>IF(VLOOKUP($A1607,Parts!$A:$AM,L$1,0)="X",AC$2,"")</f>
        <v/>
      </c>
      <c r="M1607" t="str">
        <f>IF(VLOOKUP($A1607,Parts!$A:$AM,M$1,0)="X",AD$2,"")</f>
        <v/>
      </c>
      <c r="N1607" t="str">
        <f>IF(VLOOKUP($A1607,Parts!$A:$AM,N$1,0)="X",AE$2,"")</f>
        <v xml:space="preserve">    MODULE
    { name = ModuleTagDecoupler }
</v>
      </c>
      <c r="O1607" t="str">
        <f>IF(VLOOKUP($A1607,Parts!$A:$AM,O$1,0)="X",AF$2,"")</f>
        <v/>
      </c>
      <c r="P1607" t="str">
        <f t="shared" si="26"/>
        <v xml:space="preserve">    MODULE
    { name = ModuleTagDecoupler }
</v>
      </c>
    </row>
    <row r="1608" spans="1:16" x14ac:dyDescent="0.25">
      <c r="A1608" t="str">
        <f>Table15[[#This Row],[Name]]</f>
        <v>KW1mNoseCone</v>
      </c>
      <c r="B1608" t="str">
        <f>IF(VLOOKUP($A1608,Parts!$A:$AM,B$1,0)="X",S$2,"")</f>
        <v/>
      </c>
      <c r="C1608" t="str">
        <f>IF(VLOOKUP($A1608,Parts!$A:$AM,C$1,0)="X",T$2,"")</f>
        <v/>
      </c>
      <c r="D1608" t="str">
        <f>IF(VLOOKUP($A1608,Parts!$A:$AM,D$1,0)="X",U$2,"")</f>
        <v/>
      </c>
      <c r="E1608" t="str">
        <f>IF(VLOOKUP($A1608,Parts!$A:$AM,E$1,0)="X",V$2,"")</f>
        <v/>
      </c>
      <c r="F1608" t="str">
        <f>IF(VLOOKUP($A1608,Parts!$A:$AM,F$1,0)="X",W$2,"")</f>
        <v/>
      </c>
      <c r="G1608" t="str">
        <f>IF(VLOOKUP($A1608,Parts!$A:$AM,G$1,0)="X",X$2,"")</f>
        <v/>
      </c>
      <c r="H1608" t="str">
        <f>IF(VLOOKUP($A1608,Parts!$A:$AM,H$1,0)="X",Y$2,"")</f>
        <v/>
      </c>
      <c r="I1608" t="str">
        <f>IF(VLOOKUP($A1608,Parts!$A:$AM,I$1,0)="X",Z$2,"")</f>
        <v/>
      </c>
      <c r="J1608" t="str">
        <f>IF(VLOOKUP($A1608,Parts!$A:$AM,J$1,0)="X",AA$2,"")</f>
        <v/>
      </c>
      <c r="K1608" t="str">
        <f>IF(VLOOKUP($A1608,Parts!$A:$AM,K$1,0)="X",AB$2,"")</f>
        <v/>
      </c>
      <c r="L1608" t="str">
        <f>IF(VLOOKUP($A1608,Parts!$A:$AM,L$1,0)="X",AC$2,"")</f>
        <v/>
      </c>
      <c r="M1608" t="str">
        <f>IF(VLOOKUP($A1608,Parts!$A:$AM,M$1,0)="X",AD$2,"")</f>
        <v/>
      </c>
      <c r="N1608" t="str">
        <f>IF(VLOOKUP($A1608,Parts!$A:$AM,N$1,0)="X",AE$2,"")</f>
        <v/>
      </c>
      <c r="O1608" t="str">
        <f>IF(VLOOKUP($A1608,Parts!$A:$AM,O$1,0)="X",AF$2,"")</f>
        <v/>
      </c>
      <c r="P1608" t="str">
        <f t="shared" si="26"/>
        <v/>
      </c>
    </row>
    <row r="1609" spans="1:16" x14ac:dyDescent="0.25">
      <c r="A1609" t="str">
        <f>Table15[[#This Row],[Name]]</f>
        <v>KW5mStageDecoupler</v>
      </c>
      <c r="B1609" t="str">
        <f>IF(VLOOKUP($A1609,Parts!$A:$AM,B$1,0)="X",S$2,"")</f>
        <v/>
      </c>
      <c r="C1609" t="str">
        <f>IF(VLOOKUP($A1609,Parts!$A:$AM,C$1,0)="X",T$2,"")</f>
        <v/>
      </c>
      <c r="D1609" t="str">
        <f>IF(VLOOKUP($A1609,Parts!$A:$AM,D$1,0)="X",U$2,"")</f>
        <v/>
      </c>
      <c r="E1609" t="str">
        <f>IF(VLOOKUP($A1609,Parts!$A:$AM,E$1,0)="X",V$2,"")</f>
        <v/>
      </c>
      <c r="F1609" t="str">
        <f>IF(VLOOKUP($A1609,Parts!$A:$AM,F$1,0)="X",W$2,"")</f>
        <v/>
      </c>
      <c r="G1609" t="str">
        <f>IF(VLOOKUP($A1609,Parts!$A:$AM,G$1,0)="X",X$2,"")</f>
        <v/>
      </c>
      <c r="H1609" t="str">
        <f>IF(VLOOKUP($A1609,Parts!$A:$AM,H$1,0)="X",Y$2,"")</f>
        <v/>
      </c>
      <c r="I1609" t="str">
        <f>IF(VLOOKUP($A1609,Parts!$A:$AM,I$1,0)="X",Z$2,"")</f>
        <v/>
      </c>
      <c r="J1609" t="str">
        <f>IF(VLOOKUP($A1609,Parts!$A:$AM,J$1,0)="X",AA$2,"")</f>
        <v/>
      </c>
      <c r="K1609" t="str">
        <f>IF(VLOOKUP($A1609,Parts!$A:$AM,K$1,0)="X",AB$2,"")</f>
        <v/>
      </c>
      <c r="L1609" t="str">
        <f>IF(VLOOKUP($A1609,Parts!$A:$AM,L$1,0)="X",AC$2,"")</f>
        <v/>
      </c>
      <c r="M1609" t="str">
        <f>IF(VLOOKUP($A1609,Parts!$A:$AM,M$1,0)="X",AD$2,"")</f>
        <v/>
      </c>
      <c r="N1609" t="str">
        <f>IF(VLOOKUP($A1609,Parts!$A:$AM,N$1,0)="X",AE$2,"")</f>
        <v/>
      </c>
      <c r="O1609" t="str">
        <f>IF(VLOOKUP($A1609,Parts!$A:$AM,O$1,0)="X",AF$2,"")</f>
        <v/>
      </c>
      <c r="P1609" t="str">
        <f t="shared" si="26"/>
        <v/>
      </c>
    </row>
    <row r="1610" spans="1:16" x14ac:dyDescent="0.25">
      <c r="A1610" t="str">
        <f>Table15[[#This Row],[Name]]</f>
        <v>KW3mDecoupler</v>
      </c>
      <c r="B1610" t="str">
        <f>IF(VLOOKUP($A1610,Parts!$A:$AM,B$1,0)="X",S$2,"")</f>
        <v/>
      </c>
      <c r="C1610" t="str">
        <f>IF(VLOOKUP($A1610,Parts!$A:$AM,C$1,0)="X",T$2,"")</f>
        <v/>
      </c>
      <c r="D1610" t="str">
        <f>IF(VLOOKUP($A1610,Parts!$A:$AM,D$1,0)="X",U$2,"")</f>
        <v/>
      </c>
      <c r="E1610" t="str">
        <f>IF(VLOOKUP($A1610,Parts!$A:$AM,E$1,0)="X",V$2,"")</f>
        <v/>
      </c>
      <c r="F1610" t="str">
        <f>IF(VLOOKUP($A1610,Parts!$A:$AM,F$1,0)="X",W$2,"")</f>
        <v/>
      </c>
      <c r="G1610" t="str">
        <f>IF(VLOOKUP($A1610,Parts!$A:$AM,G$1,0)="X",X$2,"")</f>
        <v/>
      </c>
      <c r="H1610" t="str">
        <f>IF(VLOOKUP($A1610,Parts!$A:$AM,H$1,0)="X",Y$2,"")</f>
        <v/>
      </c>
      <c r="I1610" t="str">
        <f>IF(VLOOKUP($A1610,Parts!$A:$AM,I$1,0)="X",Z$2,"")</f>
        <v/>
      </c>
      <c r="J1610" t="str">
        <f>IF(VLOOKUP($A1610,Parts!$A:$AM,J$1,0)="X",AA$2,"")</f>
        <v/>
      </c>
      <c r="K1610" t="str">
        <f>IF(VLOOKUP($A1610,Parts!$A:$AM,K$1,0)="X",AB$2,"")</f>
        <v/>
      </c>
      <c r="L1610" t="str">
        <f>IF(VLOOKUP($A1610,Parts!$A:$AM,L$1,0)="X",AC$2,"")</f>
        <v/>
      </c>
      <c r="M1610" t="str">
        <f>IF(VLOOKUP($A1610,Parts!$A:$AM,M$1,0)="X",AD$2,"")</f>
        <v/>
      </c>
      <c r="N1610" t="str">
        <f>IF(VLOOKUP($A1610,Parts!$A:$AM,N$1,0)="X",AE$2,"")</f>
        <v/>
      </c>
      <c r="O1610" t="str">
        <f>IF(VLOOKUP($A1610,Parts!$A:$AM,O$1,0)="X",AF$2,"")</f>
        <v/>
      </c>
      <c r="P1610" t="str">
        <f t="shared" si="26"/>
        <v/>
      </c>
    </row>
    <row r="1611" spans="1:16" x14ac:dyDescent="0.25">
      <c r="A1611" t="str">
        <f>Table15[[#This Row],[Name]]</f>
        <v>KW2mDecoupler</v>
      </c>
      <c r="B1611" t="str">
        <f>IF(VLOOKUP($A1611,Parts!$A:$AM,B$1,0)="X",S$2,"")</f>
        <v/>
      </c>
      <c r="C1611" t="str">
        <f>IF(VLOOKUP($A1611,Parts!$A:$AM,C$1,0)="X",T$2,"")</f>
        <v/>
      </c>
      <c r="D1611" t="str">
        <f>IF(VLOOKUP($A1611,Parts!$A:$AM,D$1,0)="X",U$2,"")</f>
        <v/>
      </c>
      <c r="E1611" t="str">
        <f>IF(VLOOKUP($A1611,Parts!$A:$AM,E$1,0)="X",V$2,"")</f>
        <v/>
      </c>
      <c r="F1611" t="str">
        <f>IF(VLOOKUP($A1611,Parts!$A:$AM,F$1,0)="X",W$2,"")</f>
        <v/>
      </c>
      <c r="G1611" t="str">
        <f>IF(VLOOKUP($A1611,Parts!$A:$AM,G$1,0)="X",X$2,"")</f>
        <v/>
      </c>
      <c r="H1611" t="str">
        <f>IF(VLOOKUP($A1611,Parts!$A:$AM,H$1,0)="X",Y$2,"")</f>
        <v/>
      </c>
      <c r="I1611" t="str">
        <f>IF(VLOOKUP($A1611,Parts!$A:$AM,I$1,0)="X",Z$2,"")</f>
        <v/>
      </c>
      <c r="J1611" t="str">
        <f>IF(VLOOKUP($A1611,Parts!$A:$AM,J$1,0)="X",AA$2,"")</f>
        <v/>
      </c>
      <c r="K1611" t="str">
        <f>IF(VLOOKUP($A1611,Parts!$A:$AM,K$1,0)="X",AB$2,"")</f>
        <v/>
      </c>
      <c r="L1611" t="str">
        <f>IF(VLOOKUP($A1611,Parts!$A:$AM,L$1,0)="X",AC$2,"")</f>
        <v/>
      </c>
      <c r="M1611" t="str">
        <f>IF(VLOOKUP($A1611,Parts!$A:$AM,M$1,0)="X",AD$2,"")</f>
        <v/>
      </c>
      <c r="N1611" t="str">
        <f>IF(VLOOKUP($A1611,Parts!$A:$AM,N$1,0)="X",AE$2,"")</f>
        <v/>
      </c>
      <c r="O1611" t="str">
        <f>IF(VLOOKUP($A1611,Parts!$A:$AM,O$1,0)="X",AF$2,"")</f>
        <v/>
      </c>
      <c r="P1611" t="str">
        <f t="shared" si="26"/>
        <v/>
      </c>
    </row>
    <row r="1612" spans="1:16" x14ac:dyDescent="0.25">
      <c r="A1612" t="str">
        <f>Table15[[#This Row],[Name]]</f>
        <v>KW1mDecoupler</v>
      </c>
      <c r="B1612" t="str">
        <f>IF(VLOOKUP($A1612,Parts!$A:$AM,B$1,0)="X",S$2,"")</f>
        <v/>
      </c>
      <c r="C1612" t="str">
        <f>IF(VLOOKUP($A1612,Parts!$A:$AM,C$1,0)="X",T$2,"")</f>
        <v/>
      </c>
      <c r="D1612" t="str">
        <f>IF(VLOOKUP($A1612,Parts!$A:$AM,D$1,0)="X",U$2,"")</f>
        <v/>
      </c>
      <c r="E1612" t="str">
        <f>IF(VLOOKUP($A1612,Parts!$A:$AM,E$1,0)="X",V$2,"")</f>
        <v/>
      </c>
      <c r="F1612" t="str">
        <f>IF(VLOOKUP($A1612,Parts!$A:$AM,F$1,0)="X",W$2,"")</f>
        <v/>
      </c>
      <c r="G1612" t="str">
        <f>IF(VLOOKUP($A1612,Parts!$A:$AM,G$1,0)="X",X$2,"")</f>
        <v/>
      </c>
      <c r="H1612" t="str">
        <f>IF(VLOOKUP($A1612,Parts!$A:$AM,H$1,0)="X",Y$2,"")</f>
        <v/>
      </c>
      <c r="I1612" t="str">
        <f>IF(VLOOKUP($A1612,Parts!$A:$AM,I$1,0)="X",Z$2,"")</f>
        <v/>
      </c>
      <c r="J1612" t="str">
        <f>IF(VLOOKUP($A1612,Parts!$A:$AM,J$1,0)="X",AA$2,"")</f>
        <v/>
      </c>
      <c r="K1612" t="str">
        <f>IF(VLOOKUP($A1612,Parts!$A:$AM,K$1,0)="X",AB$2,"")</f>
        <v/>
      </c>
      <c r="L1612" t="str">
        <f>IF(VLOOKUP($A1612,Parts!$A:$AM,L$1,0)="X",AC$2,"")</f>
        <v/>
      </c>
      <c r="M1612" t="str">
        <f>IF(VLOOKUP($A1612,Parts!$A:$AM,M$1,0)="X",AD$2,"")</f>
        <v/>
      </c>
      <c r="N1612" t="str">
        <f>IF(VLOOKUP($A1612,Parts!$A:$AM,N$1,0)="X",AE$2,"")</f>
        <v/>
      </c>
      <c r="O1612" t="str">
        <f>IF(VLOOKUP($A1612,Parts!$A:$AM,O$1,0)="X",AF$2,"")</f>
        <v/>
      </c>
      <c r="P1612" t="str">
        <f t="shared" si="26"/>
        <v/>
      </c>
    </row>
    <row r="1613" spans="1:16" x14ac:dyDescent="0.25">
      <c r="A1613" t="str">
        <f>Table15[[#This Row],[Name]]</f>
        <v>KWSASmodule2mHalf</v>
      </c>
      <c r="B1613" t="str">
        <f>IF(VLOOKUP($A1613,Parts!$A:$AM,B$1,0)="X",S$2,"")</f>
        <v/>
      </c>
      <c r="C1613" t="str">
        <f>IF(VLOOKUP($A1613,Parts!$A:$AM,C$1,0)="X",T$2,"")</f>
        <v/>
      </c>
      <c r="D1613" t="str">
        <f>IF(VLOOKUP($A1613,Parts!$A:$AM,D$1,0)="X",U$2,"")</f>
        <v/>
      </c>
      <c r="E1613" t="str">
        <f>IF(VLOOKUP($A1613,Parts!$A:$AM,E$1,0)="X",V$2,"")</f>
        <v/>
      </c>
      <c r="F1613" t="str">
        <f>IF(VLOOKUP($A1613,Parts!$A:$AM,F$1,0)="X",W$2,"")</f>
        <v/>
      </c>
      <c r="G1613" t="str">
        <f>IF(VLOOKUP($A1613,Parts!$A:$AM,G$1,0)="X",X$2,"")</f>
        <v/>
      </c>
      <c r="H1613" t="str">
        <f>IF(VLOOKUP($A1613,Parts!$A:$AM,H$1,0)="X",Y$2,"")</f>
        <v/>
      </c>
      <c r="I1613" t="str">
        <f>IF(VLOOKUP($A1613,Parts!$A:$AM,I$1,0)="X",Z$2,"")</f>
        <v/>
      </c>
      <c r="J1613" t="str">
        <f>IF(VLOOKUP($A1613,Parts!$A:$AM,J$1,0)="X",AA$2,"")</f>
        <v/>
      </c>
      <c r="K1613" t="str">
        <f>IF(VLOOKUP($A1613,Parts!$A:$AM,K$1,0)="X",AB$2,"")</f>
        <v/>
      </c>
      <c r="L1613" t="str">
        <f>IF(VLOOKUP($A1613,Parts!$A:$AM,L$1,0)="X",AC$2,"")</f>
        <v/>
      </c>
      <c r="M1613" t="str">
        <f>IF(VLOOKUP($A1613,Parts!$A:$AM,M$1,0)="X",AD$2,"")</f>
        <v/>
      </c>
      <c r="N1613" t="str">
        <f>IF(VLOOKUP($A1613,Parts!$A:$AM,N$1,0)="X",AE$2,"")</f>
        <v/>
      </c>
      <c r="O1613" t="str">
        <f>IF(VLOOKUP($A1613,Parts!$A:$AM,O$1,0)="X",AF$2,"")</f>
        <v/>
      </c>
      <c r="P1613" t="str">
        <f t="shared" si="26"/>
        <v/>
      </c>
    </row>
    <row r="1614" spans="1:16" x14ac:dyDescent="0.25">
      <c r="A1614" t="str">
        <f>Table15[[#This Row],[Name]]</f>
        <v>KWSASmodule3mHalf</v>
      </c>
      <c r="B1614" t="str">
        <f>IF(VLOOKUP($A1614,Parts!$A:$AM,B$1,0)="X",S$2,"")</f>
        <v/>
      </c>
      <c r="C1614" t="str">
        <f>IF(VLOOKUP($A1614,Parts!$A:$AM,C$1,0)="X",T$2,"")</f>
        <v/>
      </c>
      <c r="D1614" t="str">
        <f>IF(VLOOKUP($A1614,Parts!$A:$AM,D$1,0)="X",U$2,"")</f>
        <v/>
      </c>
      <c r="E1614" t="str">
        <f>IF(VLOOKUP($A1614,Parts!$A:$AM,E$1,0)="X",V$2,"")</f>
        <v/>
      </c>
      <c r="F1614" t="str">
        <f>IF(VLOOKUP($A1614,Parts!$A:$AM,F$1,0)="X",W$2,"")</f>
        <v/>
      </c>
      <c r="G1614" t="str">
        <f>IF(VLOOKUP($A1614,Parts!$A:$AM,G$1,0)="X",X$2,"")</f>
        <v/>
      </c>
      <c r="H1614" t="str">
        <f>IF(VLOOKUP($A1614,Parts!$A:$AM,H$1,0)="X",Y$2,"")</f>
        <v/>
      </c>
      <c r="I1614" t="str">
        <f>IF(VLOOKUP($A1614,Parts!$A:$AM,I$1,0)="X",Z$2,"")</f>
        <v/>
      </c>
      <c r="J1614" t="str">
        <f>IF(VLOOKUP($A1614,Parts!$A:$AM,J$1,0)="X",AA$2,"")</f>
        <v/>
      </c>
      <c r="K1614" t="str">
        <f>IF(VLOOKUP($A1614,Parts!$A:$AM,K$1,0)="X",AB$2,"")</f>
        <v/>
      </c>
      <c r="L1614" t="str">
        <f>IF(VLOOKUP($A1614,Parts!$A:$AM,L$1,0)="X",AC$2,"")</f>
        <v/>
      </c>
      <c r="M1614" t="str">
        <f>IF(VLOOKUP($A1614,Parts!$A:$AM,M$1,0)="X",AD$2,"")</f>
        <v/>
      </c>
      <c r="N1614" t="str">
        <f>IF(VLOOKUP($A1614,Parts!$A:$AM,N$1,0)="X",AE$2,"")</f>
        <v/>
      </c>
      <c r="O1614" t="str">
        <f>IF(VLOOKUP($A1614,Parts!$A:$AM,O$1,0)="X",AF$2,"")</f>
        <v/>
      </c>
      <c r="P1614" t="str">
        <f t="shared" si="26"/>
        <v/>
      </c>
    </row>
    <row r="1615" spans="1:16" x14ac:dyDescent="0.25">
      <c r="A1615" t="str">
        <f>Table15[[#This Row],[Name]]</f>
        <v>KWSASmodule5mHalf</v>
      </c>
      <c r="B1615" t="str">
        <f>IF(VLOOKUP($A1615,Parts!$A:$AM,B$1,0)="X",S$2,"")</f>
        <v/>
      </c>
      <c r="C1615" t="str">
        <f>IF(VLOOKUP($A1615,Parts!$A:$AM,C$1,0)="X",T$2,"")</f>
        <v/>
      </c>
      <c r="D1615" t="str">
        <f>IF(VLOOKUP($A1615,Parts!$A:$AM,D$1,0)="X",U$2,"")</f>
        <v/>
      </c>
      <c r="E1615" t="str">
        <f>IF(VLOOKUP($A1615,Parts!$A:$AM,E$1,0)="X",V$2,"")</f>
        <v/>
      </c>
      <c r="F1615" t="str">
        <f>IF(VLOOKUP($A1615,Parts!$A:$AM,F$1,0)="X",W$2,"")</f>
        <v/>
      </c>
      <c r="G1615" t="str">
        <f>IF(VLOOKUP($A1615,Parts!$A:$AM,G$1,0)="X",X$2,"")</f>
        <v/>
      </c>
      <c r="H1615" t="str">
        <f>IF(VLOOKUP($A1615,Parts!$A:$AM,H$1,0)="X",Y$2,"")</f>
        <v/>
      </c>
      <c r="I1615" t="str">
        <f>IF(VLOOKUP($A1615,Parts!$A:$AM,I$1,0)="X",Z$2,"")</f>
        <v/>
      </c>
      <c r="J1615" t="str">
        <f>IF(VLOOKUP($A1615,Parts!$A:$AM,J$1,0)="X",AA$2,"")</f>
        <v/>
      </c>
      <c r="K1615" t="str">
        <f>IF(VLOOKUP($A1615,Parts!$A:$AM,K$1,0)="X",AB$2,"")</f>
        <v/>
      </c>
      <c r="L1615" t="str">
        <f>IF(VLOOKUP($A1615,Parts!$A:$AM,L$1,0)="X",AC$2,"")</f>
        <v/>
      </c>
      <c r="M1615" t="str">
        <f>IF(VLOOKUP($A1615,Parts!$A:$AM,M$1,0)="X",AD$2,"")</f>
        <v/>
      </c>
      <c r="N1615" t="str">
        <f>IF(VLOOKUP($A1615,Parts!$A:$AM,N$1,0)="X",AE$2,"")</f>
        <v/>
      </c>
      <c r="O1615" t="str">
        <f>IF(VLOOKUP($A1615,Parts!$A:$AM,O$1,0)="X",AF$2,"")</f>
        <v/>
      </c>
      <c r="P1615" t="str">
        <f t="shared" si="26"/>
        <v/>
      </c>
    </row>
    <row r="1616" spans="1:16" x14ac:dyDescent="0.25">
      <c r="A1616" t="str">
        <f>Table15[[#This Row],[Name]]</f>
        <v>pit-25</v>
      </c>
      <c r="B1616" t="str">
        <f>IF(VLOOKUP($A1616,Parts!$A:$AM,B$1,0)="X",S$2,"")</f>
        <v/>
      </c>
      <c r="C1616" t="str">
        <f>IF(VLOOKUP($A1616,Parts!$A:$AM,C$1,0)="X",T$2,"")</f>
        <v/>
      </c>
      <c r="D1616" t="str">
        <f>IF(VLOOKUP($A1616,Parts!$A:$AM,D$1,0)="X",U$2,"")</f>
        <v/>
      </c>
      <c r="E1616" t="str">
        <f>IF(VLOOKUP($A1616,Parts!$A:$AM,E$1,0)="X",V$2,"")</f>
        <v xml:space="preserve">    MODULE
    { name = ModuleTagEngineLiquidPF }
</v>
      </c>
      <c r="F1616" t="str">
        <f>IF(VLOOKUP($A1616,Parts!$A:$AM,F$1,0)="X",W$2,"")</f>
        <v/>
      </c>
      <c r="G1616" t="str">
        <f>IF(VLOOKUP($A1616,Parts!$A:$AM,G$1,0)="X",X$2,"")</f>
        <v/>
      </c>
      <c r="H1616" t="str">
        <f>IF(VLOOKUP($A1616,Parts!$A:$AM,H$1,0)="X",Y$2,"")</f>
        <v/>
      </c>
      <c r="I1616" t="str">
        <f>IF(VLOOKUP($A1616,Parts!$A:$AM,I$1,0)="X",Z$2,"")</f>
        <v/>
      </c>
      <c r="J1616" t="str">
        <f>IF(VLOOKUP($A1616,Parts!$A:$AM,J$1,0)="X",AA$2,"")</f>
        <v/>
      </c>
      <c r="K1616" t="str">
        <f>IF(VLOOKUP($A1616,Parts!$A:$AM,K$1,0)="X",AB$2,"")</f>
        <v/>
      </c>
      <c r="L1616" t="str">
        <f>IF(VLOOKUP($A1616,Parts!$A:$AM,L$1,0)="X",AC$2,"")</f>
        <v/>
      </c>
      <c r="M1616" t="str">
        <f>IF(VLOOKUP($A1616,Parts!$A:$AM,M$1,0)="X",AD$2,"")</f>
        <v/>
      </c>
      <c r="N1616" t="str">
        <f>IF(VLOOKUP($A1616,Parts!$A:$AM,N$1,0)="X",AE$2,"")</f>
        <v/>
      </c>
      <c r="O1616" t="str">
        <f>IF(VLOOKUP($A1616,Parts!$A:$AM,O$1,0)="X",AF$2,"")</f>
        <v/>
      </c>
      <c r="P1616" t="str">
        <f t="shared" si="26"/>
        <v xml:space="preserve">    MODULE
    { name = ModuleTagEngineLiquidPF }
</v>
      </c>
    </row>
    <row r="1617" spans="1:16" x14ac:dyDescent="0.25">
      <c r="A1617" t="str">
        <f>Table15[[#This Row],[Name]]</f>
        <v>rn_ladee_scanner</v>
      </c>
      <c r="B1617" t="str">
        <f>IF(VLOOKUP($A1617,Parts!$A:$AM,B$1,0)="X",S$2,"")</f>
        <v/>
      </c>
      <c r="C1617" t="str">
        <f>IF(VLOOKUP($A1617,Parts!$A:$AM,C$1,0)="X",T$2,"")</f>
        <v/>
      </c>
      <c r="D1617" t="str">
        <f>IF(VLOOKUP($A1617,Parts!$A:$AM,D$1,0)="X",U$2,"")</f>
        <v/>
      </c>
      <c r="E1617" t="str">
        <f>IF(VLOOKUP($A1617,Parts!$A:$AM,E$1,0)="X",V$2,"")</f>
        <v/>
      </c>
      <c r="F1617" t="str">
        <f>IF(VLOOKUP($A1617,Parts!$A:$AM,F$1,0)="X",W$2,"")</f>
        <v/>
      </c>
      <c r="G1617" t="str">
        <f>IF(VLOOKUP($A1617,Parts!$A:$AM,G$1,0)="X",X$2,"")</f>
        <v/>
      </c>
      <c r="H1617" t="str">
        <f>IF(VLOOKUP($A1617,Parts!$A:$AM,H$1,0)="X",Y$2,"")</f>
        <v/>
      </c>
      <c r="I1617" t="str">
        <f>IF(VLOOKUP($A1617,Parts!$A:$AM,I$1,0)="X",Z$2,"")</f>
        <v/>
      </c>
      <c r="J1617" t="str">
        <f>IF(VLOOKUP($A1617,Parts!$A:$AM,J$1,0)="X",AA$2,"")</f>
        <v/>
      </c>
      <c r="K1617" t="str">
        <f>IF(VLOOKUP($A1617,Parts!$A:$AM,K$1,0)="X",AB$2,"")</f>
        <v/>
      </c>
      <c r="L1617" t="str">
        <f>IF(VLOOKUP($A1617,Parts!$A:$AM,L$1,0)="X",AC$2,"")</f>
        <v/>
      </c>
      <c r="M1617" t="str">
        <f>IF(VLOOKUP($A1617,Parts!$A:$AM,M$1,0)="X",AD$2,"")</f>
        <v/>
      </c>
      <c r="N1617" t="str">
        <f>IF(VLOOKUP($A1617,Parts!$A:$AM,N$1,0)="X",AE$2,"")</f>
        <v/>
      </c>
      <c r="O1617" t="str">
        <f>IF(VLOOKUP($A1617,Parts!$A:$AM,O$1,0)="X",AF$2,"")</f>
        <v/>
      </c>
      <c r="P1617" t="str">
        <f t="shared" si="26"/>
        <v/>
      </c>
    </row>
    <row r="1618" spans="1:16" x14ac:dyDescent="0.25">
      <c r="A1618" t="str">
        <f>Table15[[#This Row],[Name]]</f>
        <v>J-2T-200K</v>
      </c>
      <c r="B1618" t="str">
        <f>IF(VLOOKUP($A1618,Parts!$A:$AM,B$1,0)="X",S$2,"")</f>
        <v/>
      </c>
      <c r="C1618" t="str">
        <f>IF(VLOOKUP($A1618,Parts!$A:$AM,C$1,0)="X",T$2,"")</f>
        <v/>
      </c>
      <c r="D1618" t="str">
        <f>IF(VLOOKUP($A1618,Parts!$A:$AM,D$1,0)="X",U$2,"")</f>
        <v/>
      </c>
      <c r="E1618" t="str">
        <f>IF(VLOOKUP($A1618,Parts!$A:$AM,E$1,0)="X",V$2,"")</f>
        <v/>
      </c>
      <c r="F1618" t="str">
        <f>IF(VLOOKUP($A1618,Parts!$A:$AM,F$1,0)="X",W$2,"")</f>
        <v/>
      </c>
      <c r="G1618" t="str">
        <f>IF(VLOOKUP($A1618,Parts!$A:$AM,G$1,0)="X",X$2,"")</f>
        <v/>
      </c>
      <c r="H1618" t="str">
        <f>IF(VLOOKUP($A1618,Parts!$A:$AM,H$1,0)="X",Y$2,"")</f>
        <v/>
      </c>
      <c r="I1618" t="str">
        <f>IF(VLOOKUP($A1618,Parts!$A:$AM,I$1,0)="X",Z$2,"")</f>
        <v/>
      </c>
      <c r="J1618" t="str">
        <f>IF(VLOOKUP($A1618,Parts!$A:$AM,J$1,0)="X",AA$2,"")</f>
        <v/>
      </c>
      <c r="K1618" t="str">
        <f>IF(VLOOKUP($A1618,Parts!$A:$AM,K$1,0)="X",AB$2,"")</f>
        <v/>
      </c>
      <c r="L1618" t="str">
        <f>IF(VLOOKUP($A1618,Parts!$A:$AM,L$1,0)="X",AC$2,"")</f>
        <v/>
      </c>
      <c r="M1618" t="str">
        <f>IF(VLOOKUP($A1618,Parts!$A:$AM,M$1,0)="X",AD$2,"")</f>
        <v/>
      </c>
      <c r="N1618" t="str">
        <f>IF(VLOOKUP($A1618,Parts!$A:$AM,N$1,0)="X",AE$2,"")</f>
        <v/>
      </c>
      <c r="O1618" t="str">
        <f>IF(VLOOKUP($A1618,Parts!$A:$AM,O$1,0)="X",AF$2,"")</f>
        <v/>
      </c>
      <c r="P1618" t="str">
        <f t="shared" si="26"/>
        <v/>
      </c>
    </row>
    <row r="1619" spans="1:16" x14ac:dyDescent="0.25">
      <c r="A1619" t="str">
        <f>Table15[[#This Row],[Name]]</f>
        <v>LMkIIAircaftFus</v>
      </c>
      <c r="B1619" t="str">
        <f>IF(VLOOKUP($A1619,Parts!$A:$AM,B$1,0)="X",S$2,"")</f>
        <v/>
      </c>
      <c r="C1619" t="str">
        <f>IF(VLOOKUP($A1619,Parts!$A:$AM,C$1,0)="X",T$2,"")</f>
        <v/>
      </c>
      <c r="D1619" t="str">
        <f>IF(VLOOKUP($A1619,Parts!$A:$AM,D$1,0)="X",U$2,"")</f>
        <v/>
      </c>
      <c r="E1619" t="str">
        <f>IF(VLOOKUP($A1619,Parts!$A:$AM,E$1,0)="X",V$2,"")</f>
        <v/>
      </c>
      <c r="F1619" t="str">
        <f>IF(VLOOKUP($A1619,Parts!$A:$AM,F$1,0)="X",W$2,"")</f>
        <v/>
      </c>
      <c r="G1619" t="str">
        <f>IF(VLOOKUP($A1619,Parts!$A:$AM,G$1,0)="X",X$2,"")</f>
        <v/>
      </c>
      <c r="H1619" t="str">
        <f>IF(VLOOKUP($A1619,Parts!$A:$AM,H$1,0)="X",Y$2,"")</f>
        <v/>
      </c>
      <c r="I1619" t="str">
        <f>IF(VLOOKUP($A1619,Parts!$A:$AM,I$1,0)="X",Z$2,"")</f>
        <v/>
      </c>
      <c r="J1619" t="str">
        <f>IF(VLOOKUP($A1619,Parts!$A:$AM,J$1,0)="X",AA$2,"")</f>
        <v/>
      </c>
      <c r="K1619" t="str">
        <f>IF(VLOOKUP($A1619,Parts!$A:$AM,K$1,0)="X",AB$2,"")</f>
        <v/>
      </c>
      <c r="L1619" t="str">
        <f>IF(VLOOKUP($A1619,Parts!$A:$AM,L$1,0)="X",AC$2,"")</f>
        <v/>
      </c>
      <c r="M1619" t="str">
        <f>IF(VLOOKUP($A1619,Parts!$A:$AM,M$1,0)="X",AD$2,"")</f>
        <v/>
      </c>
      <c r="N1619" t="str">
        <f>IF(VLOOKUP($A1619,Parts!$A:$AM,N$1,0)="X",AE$2,"")</f>
        <v/>
      </c>
      <c r="O1619" t="str">
        <f>IF(VLOOKUP($A1619,Parts!$A:$AM,O$1,0)="X",AF$2,"")</f>
        <v/>
      </c>
      <c r="P1619" t="str">
        <f t="shared" si="26"/>
        <v/>
      </c>
    </row>
    <row r="1620" spans="1:16" x14ac:dyDescent="0.25">
      <c r="A1620" t="str">
        <f>Table15[[#This Row],[Name]]</f>
        <v>LMkIIAircaftFusLong</v>
      </c>
      <c r="B1620" t="str">
        <f>IF(VLOOKUP($A1620,Parts!$A:$AM,B$1,0)="X",S$2,"")</f>
        <v/>
      </c>
      <c r="C1620" t="str">
        <f>IF(VLOOKUP($A1620,Parts!$A:$AM,C$1,0)="X",T$2,"")</f>
        <v/>
      </c>
      <c r="D1620" t="str">
        <f>IF(VLOOKUP($A1620,Parts!$A:$AM,D$1,0)="X",U$2,"")</f>
        <v/>
      </c>
      <c r="E1620" t="str">
        <f>IF(VLOOKUP($A1620,Parts!$A:$AM,E$1,0)="X",V$2,"")</f>
        <v/>
      </c>
      <c r="F1620" t="str">
        <f>IF(VLOOKUP($A1620,Parts!$A:$AM,F$1,0)="X",W$2,"")</f>
        <v/>
      </c>
      <c r="G1620" t="str">
        <f>IF(VLOOKUP($A1620,Parts!$A:$AM,G$1,0)="X",X$2,"")</f>
        <v/>
      </c>
      <c r="H1620" t="str">
        <f>IF(VLOOKUP($A1620,Parts!$A:$AM,H$1,0)="X",Y$2,"")</f>
        <v/>
      </c>
      <c r="I1620" t="str">
        <f>IF(VLOOKUP($A1620,Parts!$A:$AM,I$1,0)="X",Z$2,"")</f>
        <v/>
      </c>
      <c r="J1620" t="str">
        <f>IF(VLOOKUP($A1620,Parts!$A:$AM,J$1,0)="X",AA$2,"")</f>
        <v/>
      </c>
      <c r="K1620" t="str">
        <f>IF(VLOOKUP($A1620,Parts!$A:$AM,K$1,0)="X",AB$2,"")</f>
        <v/>
      </c>
      <c r="L1620" t="str">
        <f>IF(VLOOKUP($A1620,Parts!$A:$AM,L$1,0)="X",AC$2,"")</f>
        <v/>
      </c>
      <c r="M1620" t="str">
        <f>IF(VLOOKUP($A1620,Parts!$A:$AM,M$1,0)="X",AD$2,"")</f>
        <v/>
      </c>
      <c r="N1620" t="str">
        <f>IF(VLOOKUP($A1620,Parts!$A:$AM,N$1,0)="X",AE$2,"")</f>
        <v/>
      </c>
      <c r="O1620" t="str">
        <f>IF(VLOOKUP($A1620,Parts!$A:$AM,O$1,0)="X",AF$2,"")</f>
        <v/>
      </c>
      <c r="P1620" t="str">
        <f t="shared" si="26"/>
        <v/>
      </c>
    </row>
    <row r="1621" spans="1:16" x14ac:dyDescent="0.25">
      <c r="A1621" t="str">
        <f>Table15[[#This Row],[Name]]</f>
        <v>KWFin</v>
      </c>
      <c r="B1621" t="str">
        <f>IF(VLOOKUP($A1621,Parts!$A:$AM,B$1,0)="X",S$2,"")</f>
        <v/>
      </c>
      <c r="C1621" t="str">
        <f>IF(VLOOKUP($A1621,Parts!$A:$AM,C$1,0)="X",T$2,"")</f>
        <v/>
      </c>
      <c r="D1621" t="str">
        <f>IF(VLOOKUP($A1621,Parts!$A:$AM,D$1,0)="X",U$2,"")</f>
        <v/>
      </c>
      <c r="E1621" t="str">
        <f>IF(VLOOKUP($A1621,Parts!$A:$AM,E$1,0)="X",V$2,"")</f>
        <v/>
      </c>
      <c r="F1621" t="str">
        <f>IF(VLOOKUP($A1621,Parts!$A:$AM,F$1,0)="X",W$2,"")</f>
        <v/>
      </c>
      <c r="G1621" t="str">
        <f>IF(VLOOKUP($A1621,Parts!$A:$AM,G$1,0)="X",X$2,"")</f>
        <v/>
      </c>
      <c r="H1621" t="str">
        <f>IF(VLOOKUP($A1621,Parts!$A:$AM,H$1,0)="X",Y$2,"")</f>
        <v/>
      </c>
      <c r="I1621" t="str">
        <f>IF(VLOOKUP($A1621,Parts!$A:$AM,I$1,0)="X",Z$2,"")</f>
        <v/>
      </c>
      <c r="J1621" t="str">
        <f>IF(VLOOKUP($A1621,Parts!$A:$AM,J$1,0)="X",AA$2,"")</f>
        <v/>
      </c>
      <c r="K1621" t="str">
        <f>IF(VLOOKUP($A1621,Parts!$A:$AM,K$1,0)="X",AB$2,"")</f>
        <v/>
      </c>
      <c r="L1621" t="str">
        <f>IF(VLOOKUP($A1621,Parts!$A:$AM,L$1,0)="X",AC$2,"")</f>
        <v/>
      </c>
      <c r="M1621" t="str">
        <f>IF(VLOOKUP($A1621,Parts!$A:$AM,M$1,0)="X",AD$2,"")</f>
        <v/>
      </c>
      <c r="N1621" t="str">
        <f>IF(VLOOKUP($A1621,Parts!$A:$AM,N$1,0)="X",AE$2,"")</f>
        <v/>
      </c>
      <c r="O1621" t="str">
        <f>IF(VLOOKUP($A1621,Parts!$A:$AM,O$1,0)="X",AF$2,"")</f>
        <v/>
      </c>
      <c r="P1621" t="str">
        <f t="shared" si="26"/>
        <v/>
      </c>
    </row>
    <row r="1622" spans="1:16" x14ac:dyDescent="0.25">
      <c r="A1622" t="str">
        <f>Table15[[#This Row],[Name]]</f>
        <v>LargeTank</v>
      </c>
      <c r="B1622" t="str">
        <f>IF(VLOOKUP($A1622,Parts!$A:$AM,B$1,0)="X",S$2,"")</f>
        <v/>
      </c>
      <c r="C1622" t="str">
        <f>IF(VLOOKUP($A1622,Parts!$A:$AM,C$1,0)="X",T$2,"")</f>
        <v/>
      </c>
      <c r="D1622" t="str">
        <f>IF(VLOOKUP($A1622,Parts!$A:$AM,D$1,0)="X",U$2,"")</f>
        <v/>
      </c>
      <c r="E1622" t="str">
        <f>IF(VLOOKUP($A1622,Parts!$A:$AM,E$1,0)="X",V$2,"")</f>
        <v/>
      </c>
      <c r="F1622" t="str">
        <f>IF(VLOOKUP($A1622,Parts!$A:$AM,F$1,0)="X",W$2,"")</f>
        <v/>
      </c>
      <c r="G1622" t="str">
        <f>IF(VLOOKUP($A1622,Parts!$A:$AM,G$1,0)="X",X$2,"")</f>
        <v/>
      </c>
      <c r="H1622" t="str">
        <f>IF(VLOOKUP($A1622,Parts!$A:$AM,H$1,0)="X",Y$2,"")</f>
        <v/>
      </c>
      <c r="I1622" t="str">
        <f>IF(VLOOKUP($A1622,Parts!$A:$AM,I$1,0)="X",Z$2,"")</f>
        <v/>
      </c>
      <c r="J1622" t="str">
        <f>IF(VLOOKUP($A1622,Parts!$A:$AM,J$1,0)="X",AA$2,"")</f>
        <v/>
      </c>
      <c r="K1622" t="str">
        <f>IF(VLOOKUP($A1622,Parts!$A:$AM,K$1,0)="X",AB$2,"")</f>
        <v/>
      </c>
      <c r="L1622" t="str">
        <f>IF(VLOOKUP($A1622,Parts!$A:$AM,L$1,0)="X",AC$2,"")</f>
        <v/>
      </c>
      <c r="M1622" t="str">
        <f>IF(VLOOKUP($A1622,Parts!$A:$AM,M$1,0)="X",AD$2,"")</f>
        <v/>
      </c>
      <c r="N1622" t="str">
        <f>IF(VLOOKUP($A1622,Parts!$A:$AM,N$1,0)="X",AE$2,"")</f>
        <v/>
      </c>
      <c r="O1622" t="str">
        <f>IF(VLOOKUP($A1622,Parts!$A:$AM,O$1,0)="X",AF$2,"")</f>
        <v/>
      </c>
      <c r="P1622" t="str">
        <f t="shared" si="26"/>
        <v/>
      </c>
    </row>
    <row r="1623" spans="1:16" x14ac:dyDescent="0.25">
      <c r="A1623" t="str">
        <f>Table15[[#This Row],[Name]]</f>
        <v>MonkeyPodAirlock</v>
      </c>
      <c r="B1623" t="str">
        <f>IF(VLOOKUP($A1623,Parts!$A:$AM,B$1,0)="X",S$2,"")</f>
        <v/>
      </c>
      <c r="C1623" t="str">
        <f>IF(VLOOKUP($A1623,Parts!$A:$AM,C$1,0)="X",T$2,"")</f>
        <v/>
      </c>
      <c r="D1623" t="str">
        <f>IF(VLOOKUP($A1623,Parts!$A:$AM,D$1,0)="X",U$2,"")</f>
        <v/>
      </c>
      <c r="E1623" t="str">
        <f>IF(VLOOKUP($A1623,Parts!$A:$AM,E$1,0)="X",V$2,"")</f>
        <v/>
      </c>
      <c r="F1623" t="str">
        <f>IF(VLOOKUP($A1623,Parts!$A:$AM,F$1,0)="X",W$2,"")</f>
        <v/>
      </c>
      <c r="G1623" t="str">
        <f>IF(VLOOKUP($A1623,Parts!$A:$AM,G$1,0)="X",X$2,"")</f>
        <v/>
      </c>
      <c r="H1623" t="str">
        <f>IF(VLOOKUP($A1623,Parts!$A:$AM,H$1,0)="X",Y$2,"")</f>
        <v/>
      </c>
      <c r="I1623" t="str">
        <f>IF(VLOOKUP($A1623,Parts!$A:$AM,I$1,0)="X",Z$2,"")</f>
        <v xml:space="preserve">    MODULE
    { name = ModuleTagHumanRated }
</v>
      </c>
      <c r="J1623" t="str">
        <f>IF(VLOOKUP($A1623,Parts!$A:$AM,J$1,0)="X",AA$2,"")</f>
        <v/>
      </c>
      <c r="K1623" t="str">
        <f>IF(VLOOKUP($A1623,Parts!$A:$AM,K$1,0)="X",AB$2,"")</f>
        <v/>
      </c>
      <c r="L1623" t="str">
        <f>IF(VLOOKUP($A1623,Parts!$A:$AM,L$1,0)="X",AC$2,"")</f>
        <v/>
      </c>
      <c r="M1623" t="str">
        <f>IF(VLOOKUP($A1623,Parts!$A:$AM,M$1,0)="X",AD$2,"")</f>
        <v/>
      </c>
      <c r="N1623" t="str">
        <f>IF(VLOOKUP($A1623,Parts!$A:$AM,N$1,0)="X",AE$2,"")</f>
        <v xml:space="preserve">    MODULE
    { name = ModuleTagDecoupler }
</v>
      </c>
      <c r="O1623" t="str">
        <f>IF(VLOOKUP($A1623,Parts!$A:$AM,O$1,0)="X",AF$2,"")</f>
        <v/>
      </c>
      <c r="P1623" t="str">
        <f t="shared" si="26"/>
        <v xml:space="preserve">    MODULE
    { name = ModuleTagHumanRated }
    MODULE
    { name = ModuleTagDecoupler }
</v>
      </c>
    </row>
    <row r="1624" spans="1:16" x14ac:dyDescent="0.25">
      <c r="A1624" t="str">
        <f>Table15[[#This Row],[Name]]</f>
        <v>FASAProbeLaser</v>
      </c>
      <c r="B1624" t="str">
        <f>IF(VLOOKUP($A1624,Parts!$A:$AM,B$1,0)="X",S$2,"")</f>
        <v/>
      </c>
      <c r="C1624" t="str">
        <f>IF(VLOOKUP($A1624,Parts!$A:$AM,C$1,0)="X",T$2,"")</f>
        <v/>
      </c>
      <c r="D1624" t="str">
        <f>IF(VLOOKUP($A1624,Parts!$A:$AM,D$1,0)="X",U$2,"")</f>
        <v/>
      </c>
      <c r="E1624" t="str">
        <f>IF(VLOOKUP($A1624,Parts!$A:$AM,E$1,0)="X",V$2,"")</f>
        <v/>
      </c>
      <c r="F1624" t="str">
        <f>IF(VLOOKUP($A1624,Parts!$A:$AM,F$1,0)="X",W$2,"")</f>
        <v/>
      </c>
      <c r="G1624" t="str">
        <f>IF(VLOOKUP($A1624,Parts!$A:$AM,G$1,0)="X",X$2,"")</f>
        <v/>
      </c>
      <c r="H1624" t="str">
        <f>IF(VLOOKUP($A1624,Parts!$A:$AM,H$1,0)="X",Y$2,"")</f>
        <v/>
      </c>
      <c r="I1624" t="str">
        <f>IF(VLOOKUP($A1624,Parts!$A:$AM,I$1,0)="X",Z$2,"")</f>
        <v/>
      </c>
      <c r="J1624" t="str">
        <f>IF(VLOOKUP($A1624,Parts!$A:$AM,J$1,0)="X",AA$2,"")</f>
        <v/>
      </c>
      <c r="K1624" t="str">
        <f>IF(VLOOKUP($A1624,Parts!$A:$AM,K$1,0)="X",AB$2,"")</f>
        <v/>
      </c>
      <c r="L1624" t="str">
        <f>IF(VLOOKUP($A1624,Parts!$A:$AM,L$1,0)="X",AC$2,"")</f>
        <v/>
      </c>
      <c r="M1624" t="str">
        <f>IF(VLOOKUP($A1624,Parts!$A:$AM,M$1,0)="X",AD$2,"")</f>
        <v/>
      </c>
      <c r="N1624" t="str">
        <f>IF(VLOOKUP($A1624,Parts!$A:$AM,N$1,0)="X",AE$2,"")</f>
        <v/>
      </c>
      <c r="O1624" t="str">
        <f>IF(VLOOKUP($A1624,Parts!$A:$AM,O$1,0)="X",AF$2,"")</f>
        <v/>
      </c>
      <c r="P1624" t="str">
        <f t="shared" si="26"/>
        <v/>
      </c>
    </row>
    <row r="1625" spans="1:16" x14ac:dyDescent="0.25">
      <c r="A1625" t="str">
        <f>Table15[[#This Row],[Name]]</f>
        <v>FASAALSEP_Reflector</v>
      </c>
      <c r="B1625" t="str">
        <f>IF(VLOOKUP($A1625,Parts!$A:$AM,B$1,0)="X",S$2,"")</f>
        <v/>
      </c>
      <c r="C1625" t="str">
        <f>IF(VLOOKUP($A1625,Parts!$A:$AM,C$1,0)="X",T$2,"")</f>
        <v/>
      </c>
      <c r="D1625" t="str">
        <f>IF(VLOOKUP($A1625,Parts!$A:$AM,D$1,0)="X",U$2,"")</f>
        <v/>
      </c>
      <c r="E1625" t="str">
        <f>IF(VLOOKUP($A1625,Parts!$A:$AM,E$1,0)="X",V$2,"")</f>
        <v/>
      </c>
      <c r="F1625" t="str">
        <f>IF(VLOOKUP($A1625,Parts!$A:$AM,F$1,0)="X",W$2,"")</f>
        <v/>
      </c>
      <c r="G1625" t="str">
        <f>IF(VLOOKUP($A1625,Parts!$A:$AM,G$1,0)="X",X$2,"")</f>
        <v/>
      </c>
      <c r="H1625" t="str">
        <f>IF(VLOOKUP($A1625,Parts!$A:$AM,H$1,0)="X",Y$2,"")</f>
        <v/>
      </c>
      <c r="I1625" t="str">
        <f>IF(VLOOKUP($A1625,Parts!$A:$AM,I$1,0)="X",Z$2,"")</f>
        <v/>
      </c>
      <c r="J1625" t="str">
        <f>IF(VLOOKUP($A1625,Parts!$A:$AM,J$1,0)="X",AA$2,"")</f>
        <v xml:space="preserve">    MODULE
    { name = ModuleTagInstruments }
</v>
      </c>
      <c r="K1625" t="str">
        <f>IF(VLOOKUP($A1625,Parts!$A:$AM,K$1,0)="X",AB$2,"")</f>
        <v/>
      </c>
      <c r="L1625" t="str">
        <f>IF(VLOOKUP($A1625,Parts!$A:$AM,L$1,0)="X",AC$2,"")</f>
        <v/>
      </c>
      <c r="M1625" t="str">
        <f>IF(VLOOKUP($A1625,Parts!$A:$AM,M$1,0)="X",AD$2,"")</f>
        <v/>
      </c>
      <c r="N1625" t="str">
        <f>IF(VLOOKUP($A1625,Parts!$A:$AM,N$1,0)="X",AE$2,"")</f>
        <v/>
      </c>
      <c r="O1625" t="str">
        <f>IF(VLOOKUP($A1625,Parts!$A:$AM,O$1,0)="X",AF$2,"")</f>
        <v/>
      </c>
      <c r="P1625" t="str">
        <f t="shared" si="26"/>
        <v xml:space="preserve">    MODULE
    { name = ModuleTagInstruments }
</v>
      </c>
    </row>
    <row r="1626" spans="1:16" x14ac:dyDescent="0.25">
      <c r="A1626" t="str">
        <f>Table15[[#This Row],[Name]]</f>
        <v>RSBclamp01</v>
      </c>
      <c r="B1626" t="str">
        <f>IF(VLOOKUP($A1626,Parts!$A:$AM,B$1,0)="X",S$2,"")</f>
        <v/>
      </c>
      <c r="C1626" t="str">
        <f>IF(VLOOKUP($A1626,Parts!$A:$AM,C$1,0)="X",T$2,"")</f>
        <v/>
      </c>
      <c r="D1626" t="str">
        <f>IF(VLOOKUP($A1626,Parts!$A:$AM,D$1,0)="X",U$2,"")</f>
        <v/>
      </c>
      <c r="E1626" t="str">
        <f>IF(VLOOKUP($A1626,Parts!$A:$AM,E$1,0)="X",V$2,"")</f>
        <v/>
      </c>
      <c r="F1626" t="str">
        <f>IF(VLOOKUP($A1626,Parts!$A:$AM,F$1,0)="X",W$2,"")</f>
        <v/>
      </c>
      <c r="G1626" t="str">
        <f>IF(VLOOKUP($A1626,Parts!$A:$AM,G$1,0)="X",X$2,"")</f>
        <v/>
      </c>
      <c r="H1626" t="str">
        <f>IF(VLOOKUP($A1626,Parts!$A:$AM,H$1,0)="X",Y$2,"")</f>
        <v/>
      </c>
      <c r="I1626" t="str">
        <f>IF(VLOOKUP($A1626,Parts!$A:$AM,I$1,0)="X",Z$2,"")</f>
        <v/>
      </c>
      <c r="J1626" t="str">
        <f>IF(VLOOKUP($A1626,Parts!$A:$AM,J$1,0)="X",AA$2,"")</f>
        <v/>
      </c>
      <c r="K1626" t="str">
        <f>IF(VLOOKUP($A1626,Parts!$A:$AM,K$1,0)="X",AB$2,"")</f>
        <v/>
      </c>
      <c r="L1626" t="str">
        <f>IF(VLOOKUP($A1626,Parts!$A:$AM,L$1,0)="X",AC$2,"")</f>
        <v/>
      </c>
      <c r="M1626" t="str">
        <f>IF(VLOOKUP($A1626,Parts!$A:$AM,M$1,0)="X",AD$2,"")</f>
        <v/>
      </c>
      <c r="N1626" t="str">
        <f>IF(VLOOKUP($A1626,Parts!$A:$AM,N$1,0)="X",AE$2,"")</f>
        <v/>
      </c>
      <c r="O1626" t="str">
        <f>IF(VLOOKUP($A1626,Parts!$A:$AM,O$1,0)="X",AF$2,"")</f>
        <v/>
      </c>
      <c r="P1626" t="str">
        <f t="shared" si="26"/>
        <v/>
      </c>
    </row>
    <row r="1627" spans="1:16" x14ac:dyDescent="0.25">
      <c r="A1627" t="str">
        <f>Table15[[#This Row],[Name]]</f>
        <v>XKW3mDockingRingX</v>
      </c>
      <c r="B1627" t="str">
        <f>IF(VLOOKUP($A1627,Parts!$A:$AM,B$1,0)="X",S$2,"")</f>
        <v/>
      </c>
      <c r="C1627" t="str">
        <f>IF(VLOOKUP($A1627,Parts!$A:$AM,C$1,0)="X",T$2,"")</f>
        <v/>
      </c>
      <c r="D1627" t="str">
        <f>IF(VLOOKUP($A1627,Parts!$A:$AM,D$1,0)="X",U$2,"")</f>
        <v/>
      </c>
      <c r="E1627" t="str">
        <f>IF(VLOOKUP($A1627,Parts!$A:$AM,E$1,0)="X",V$2,"")</f>
        <v/>
      </c>
      <c r="F1627" t="str">
        <f>IF(VLOOKUP($A1627,Parts!$A:$AM,F$1,0)="X",W$2,"")</f>
        <v/>
      </c>
      <c r="G1627" t="str">
        <f>IF(VLOOKUP($A1627,Parts!$A:$AM,G$1,0)="X",X$2,"")</f>
        <v/>
      </c>
      <c r="H1627" t="str">
        <f>IF(VLOOKUP($A1627,Parts!$A:$AM,H$1,0)="X",Y$2,"")</f>
        <v/>
      </c>
      <c r="I1627" t="str">
        <f>IF(VLOOKUP($A1627,Parts!$A:$AM,I$1,0)="X",Z$2,"")</f>
        <v/>
      </c>
      <c r="J1627" t="str">
        <f>IF(VLOOKUP($A1627,Parts!$A:$AM,J$1,0)="X",AA$2,"")</f>
        <v/>
      </c>
      <c r="K1627" t="str">
        <f>IF(VLOOKUP($A1627,Parts!$A:$AM,K$1,0)="X",AB$2,"")</f>
        <v/>
      </c>
      <c r="L1627" t="str">
        <f>IF(VLOOKUP($A1627,Parts!$A:$AM,L$1,0)="X",AC$2,"")</f>
        <v/>
      </c>
      <c r="M1627" t="str">
        <f>IF(VLOOKUP($A1627,Parts!$A:$AM,M$1,0)="X",AD$2,"")</f>
        <v/>
      </c>
      <c r="N1627" t="str">
        <f>IF(VLOOKUP($A1627,Parts!$A:$AM,N$1,0)="X",AE$2,"")</f>
        <v/>
      </c>
      <c r="O1627" t="str">
        <f>IF(VLOOKUP($A1627,Parts!$A:$AM,O$1,0)="X",AF$2,"")</f>
        <v/>
      </c>
      <c r="P1627" t="str">
        <f t="shared" si="26"/>
        <v/>
      </c>
    </row>
    <row r="1628" spans="1:16" x14ac:dyDescent="0.25">
      <c r="A1628" t="str">
        <f>Table15[[#This Row],[Name]]</f>
        <v>J-2T-250K</v>
      </c>
      <c r="B1628" t="str">
        <f>IF(VLOOKUP($A1628,Parts!$A:$AM,B$1,0)="X",S$2,"")</f>
        <v/>
      </c>
      <c r="C1628" t="str">
        <f>IF(VLOOKUP($A1628,Parts!$A:$AM,C$1,0)="X",T$2,"")</f>
        <v/>
      </c>
      <c r="D1628" t="str">
        <f>IF(VLOOKUP($A1628,Parts!$A:$AM,D$1,0)="X",U$2,"")</f>
        <v/>
      </c>
      <c r="E1628" t="str">
        <f>IF(VLOOKUP($A1628,Parts!$A:$AM,E$1,0)="X",V$2,"")</f>
        <v/>
      </c>
      <c r="F1628" t="str">
        <f>IF(VLOOKUP($A1628,Parts!$A:$AM,F$1,0)="X",W$2,"")</f>
        <v/>
      </c>
      <c r="G1628" t="str">
        <f>IF(VLOOKUP($A1628,Parts!$A:$AM,G$1,0)="X",X$2,"")</f>
        <v/>
      </c>
      <c r="H1628" t="str">
        <f>IF(VLOOKUP($A1628,Parts!$A:$AM,H$1,0)="X",Y$2,"")</f>
        <v/>
      </c>
      <c r="I1628" t="str">
        <f>IF(VLOOKUP($A1628,Parts!$A:$AM,I$1,0)="X",Z$2,"")</f>
        <v/>
      </c>
      <c r="J1628" t="str">
        <f>IF(VLOOKUP($A1628,Parts!$A:$AM,J$1,0)="X",AA$2,"")</f>
        <v/>
      </c>
      <c r="K1628" t="str">
        <f>IF(VLOOKUP($A1628,Parts!$A:$AM,K$1,0)="X",AB$2,"")</f>
        <v/>
      </c>
      <c r="L1628" t="str">
        <f>IF(VLOOKUP($A1628,Parts!$A:$AM,L$1,0)="X",AC$2,"")</f>
        <v/>
      </c>
      <c r="M1628" t="str">
        <f>IF(VLOOKUP($A1628,Parts!$A:$AM,M$1,0)="X",AD$2,"")</f>
        <v/>
      </c>
      <c r="N1628" t="str">
        <f>IF(VLOOKUP($A1628,Parts!$A:$AM,N$1,0)="X",AE$2,"")</f>
        <v/>
      </c>
      <c r="O1628" t="str">
        <f>IF(VLOOKUP($A1628,Parts!$A:$AM,O$1,0)="X",AF$2,"")</f>
        <v/>
      </c>
      <c r="P1628" t="str">
        <f t="shared" si="26"/>
        <v/>
      </c>
    </row>
    <row r="1629" spans="1:16" x14ac:dyDescent="0.25">
      <c r="A1629" t="str">
        <f>Table15[[#This Row],[Name]]</f>
        <v>J-2X</v>
      </c>
      <c r="B1629" t="str">
        <f>IF(VLOOKUP($A1629,Parts!$A:$AM,B$1,0)="X",S$2,"")</f>
        <v/>
      </c>
      <c r="C1629" t="str">
        <f>IF(VLOOKUP($A1629,Parts!$A:$AM,C$1,0)="X",T$2,"")</f>
        <v/>
      </c>
      <c r="D1629" t="str">
        <f>IF(VLOOKUP($A1629,Parts!$A:$AM,D$1,0)="X",U$2,"")</f>
        <v/>
      </c>
      <c r="E1629" t="str">
        <f>IF(VLOOKUP($A1629,Parts!$A:$AM,E$1,0)="X",V$2,"")</f>
        <v/>
      </c>
      <c r="F1629" t="str">
        <f>IF(VLOOKUP($A1629,Parts!$A:$AM,F$1,0)="X",W$2,"")</f>
        <v/>
      </c>
      <c r="G1629" t="str">
        <f>IF(VLOOKUP($A1629,Parts!$A:$AM,G$1,0)="X",X$2,"")</f>
        <v/>
      </c>
      <c r="H1629" t="str">
        <f>IF(VLOOKUP($A1629,Parts!$A:$AM,H$1,0)="X",Y$2,"")</f>
        <v/>
      </c>
      <c r="I1629" t="str">
        <f>IF(VLOOKUP($A1629,Parts!$A:$AM,I$1,0)="X",Z$2,"")</f>
        <v/>
      </c>
      <c r="J1629" t="str">
        <f>IF(VLOOKUP($A1629,Parts!$A:$AM,J$1,0)="X",AA$2,"")</f>
        <v/>
      </c>
      <c r="K1629" t="str">
        <f>IF(VLOOKUP($A1629,Parts!$A:$AM,K$1,0)="X",AB$2,"")</f>
        <v/>
      </c>
      <c r="L1629" t="str">
        <f>IF(VLOOKUP($A1629,Parts!$A:$AM,L$1,0)="X",AC$2,"")</f>
        <v/>
      </c>
      <c r="M1629" t="str">
        <f>IF(VLOOKUP($A1629,Parts!$A:$AM,M$1,0)="X",AD$2,"")</f>
        <v/>
      </c>
      <c r="N1629" t="str">
        <f>IF(VLOOKUP($A1629,Parts!$A:$AM,N$1,0)="X",AE$2,"")</f>
        <v/>
      </c>
      <c r="O1629" t="str">
        <f>IF(VLOOKUP($A1629,Parts!$A:$AM,O$1,0)="X",AF$2,"")</f>
        <v/>
      </c>
      <c r="P1629" t="str">
        <f t="shared" si="26"/>
        <v/>
      </c>
    </row>
    <row r="1630" spans="1:16" x14ac:dyDescent="0.25">
      <c r="A1630" t="str">
        <f>Table15[[#This Row],[Name]]</f>
        <v>RSBengineRS25</v>
      </c>
      <c r="B1630" t="str">
        <f>IF(VLOOKUP($A1630,Parts!$A:$AM,B$1,0)="X",S$2,"")</f>
        <v/>
      </c>
      <c r="C1630" t="str">
        <f>IF(VLOOKUP($A1630,Parts!$A:$AM,C$1,0)="X",T$2,"")</f>
        <v/>
      </c>
      <c r="D1630" t="str">
        <f>IF(VLOOKUP($A1630,Parts!$A:$AM,D$1,0)="X",U$2,"")</f>
        <v/>
      </c>
      <c r="E1630" t="str">
        <f>IF(VLOOKUP($A1630,Parts!$A:$AM,E$1,0)="X",V$2,"")</f>
        <v/>
      </c>
      <c r="F1630" t="str">
        <f>IF(VLOOKUP($A1630,Parts!$A:$AM,F$1,0)="X",W$2,"")</f>
        <v xml:space="preserve">    MODULE
    { name = ModuleTagEngineLiquidTurbo }
</v>
      </c>
      <c r="G1630" t="str">
        <f>IF(VLOOKUP($A1630,Parts!$A:$AM,G$1,0)="X",X$2,"")</f>
        <v/>
      </c>
      <c r="H1630" t="str">
        <f>IF(VLOOKUP($A1630,Parts!$A:$AM,H$1,0)="X",Y$2,"")</f>
        <v/>
      </c>
      <c r="I1630" t="str">
        <f>IF(VLOOKUP($A1630,Parts!$A:$AM,I$1,0)="X",Z$2,"")</f>
        <v/>
      </c>
      <c r="J1630" t="str">
        <f>IF(VLOOKUP($A1630,Parts!$A:$AM,J$1,0)="X",AA$2,"")</f>
        <v/>
      </c>
      <c r="K1630" t="str">
        <f>IF(VLOOKUP($A1630,Parts!$A:$AM,K$1,0)="X",AB$2,"")</f>
        <v/>
      </c>
      <c r="L1630" t="str">
        <f>IF(VLOOKUP($A1630,Parts!$A:$AM,L$1,0)="X",AC$2,"")</f>
        <v/>
      </c>
      <c r="M1630" t="str">
        <f>IF(VLOOKUP($A1630,Parts!$A:$AM,M$1,0)="X",AD$2,"")</f>
        <v/>
      </c>
      <c r="N1630" t="str">
        <f>IF(VLOOKUP($A1630,Parts!$A:$AM,N$1,0)="X",AE$2,"")</f>
        <v/>
      </c>
      <c r="O1630" t="str">
        <f>IF(VLOOKUP($A1630,Parts!$A:$AM,O$1,0)="X",AF$2,"")</f>
        <v xml:space="preserve">    MODULE
    { name = ModuleTagHydrolox }
</v>
      </c>
      <c r="P1630" t="str">
        <f t="shared" si="26"/>
        <v xml:space="preserve">    MODULE
    { name = ModuleTagEngineLiquidTurbo }
    MODULE
    { name = ModuleTagHydrolox }
</v>
      </c>
    </row>
    <row r="1631" spans="1:16" x14ac:dyDescent="0.25">
      <c r="A1631" t="str">
        <f>Table15[[#This Row],[Name]]</f>
        <v>SSME</v>
      </c>
      <c r="B1631" t="str">
        <f>IF(VLOOKUP($A1631,Parts!$A:$AM,B$1,0)="X",S$2,"")</f>
        <v/>
      </c>
      <c r="C1631" t="str">
        <f>IF(VLOOKUP($A1631,Parts!$A:$AM,C$1,0)="X",T$2,"")</f>
        <v/>
      </c>
      <c r="D1631" t="str">
        <f>IF(VLOOKUP($A1631,Parts!$A:$AM,D$1,0)="X",U$2,"")</f>
        <v/>
      </c>
      <c r="E1631" t="str">
        <f>IF(VLOOKUP($A1631,Parts!$A:$AM,E$1,0)="X",V$2,"")</f>
        <v/>
      </c>
      <c r="F1631" t="str">
        <f>IF(VLOOKUP($A1631,Parts!$A:$AM,F$1,0)="X",W$2,"")</f>
        <v xml:space="preserve">    MODULE
    { name = ModuleTagEngineLiquidTurbo }
</v>
      </c>
      <c r="G1631" t="str">
        <f>IF(VLOOKUP($A1631,Parts!$A:$AM,G$1,0)="X",X$2,"")</f>
        <v/>
      </c>
      <c r="H1631" t="str">
        <f>IF(VLOOKUP($A1631,Parts!$A:$AM,H$1,0)="X",Y$2,"")</f>
        <v/>
      </c>
      <c r="I1631" t="str">
        <f>IF(VLOOKUP($A1631,Parts!$A:$AM,I$1,0)="X",Z$2,"")</f>
        <v/>
      </c>
      <c r="J1631" t="str">
        <f>IF(VLOOKUP($A1631,Parts!$A:$AM,J$1,0)="X",AA$2,"")</f>
        <v/>
      </c>
      <c r="K1631" t="str">
        <f>IF(VLOOKUP($A1631,Parts!$A:$AM,K$1,0)="X",AB$2,"")</f>
        <v/>
      </c>
      <c r="L1631" t="str">
        <f>IF(VLOOKUP($A1631,Parts!$A:$AM,L$1,0)="X",AC$2,"")</f>
        <v/>
      </c>
      <c r="M1631" t="str">
        <f>IF(VLOOKUP($A1631,Parts!$A:$AM,M$1,0)="X",AD$2,"")</f>
        <v/>
      </c>
      <c r="N1631" t="str">
        <f>IF(VLOOKUP($A1631,Parts!$A:$AM,N$1,0)="X",AE$2,"")</f>
        <v/>
      </c>
      <c r="O1631" t="str">
        <f>IF(VLOOKUP($A1631,Parts!$A:$AM,O$1,0)="X",AF$2,"")</f>
        <v xml:space="preserve">    MODULE
    { name = ModuleTagHydrolox }
</v>
      </c>
      <c r="P1631" t="str">
        <f t="shared" si="26"/>
        <v xml:space="preserve">    MODULE
    { name = ModuleTagEngineLiquidTurbo }
    MODULE
    { name = ModuleTagHydrolox }
</v>
      </c>
    </row>
    <row r="1632" spans="1:16" x14ac:dyDescent="0.25">
      <c r="A1632" t="str">
        <f>Table15[[#This Row],[Name]]</f>
        <v>SSTU-SC-B-CMX</v>
      </c>
      <c r="B1632" t="str">
        <f>IF(VLOOKUP($A1632,Parts!$A:$AM,B$1,0)="X",S$2,"")</f>
        <v xml:space="preserve">    MODULE
    { name = ModuleTagAvionics }
</v>
      </c>
      <c r="C1632" t="str">
        <f>IF(VLOOKUP($A1632,Parts!$A:$AM,C$1,0)="X",T$2,"")</f>
        <v/>
      </c>
      <c r="D1632" t="str">
        <f>IF(VLOOKUP($A1632,Parts!$A:$AM,D$1,0)="X",U$2,"")</f>
        <v/>
      </c>
      <c r="E1632" t="str">
        <f>IF(VLOOKUP($A1632,Parts!$A:$AM,E$1,0)="X",V$2,"")</f>
        <v/>
      </c>
      <c r="F1632" t="str">
        <f>IF(VLOOKUP($A1632,Parts!$A:$AM,F$1,0)="X",W$2,"")</f>
        <v/>
      </c>
      <c r="G1632" t="str">
        <f>IF(VLOOKUP($A1632,Parts!$A:$AM,G$1,0)="X",X$2,"")</f>
        <v/>
      </c>
      <c r="H1632" t="str">
        <f>IF(VLOOKUP($A1632,Parts!$A:$AM,H$1,0)="X",Y$2,"")</f>
        <v xml:space="preserve">    MODULE
    { name = ModuleTagHabitable }
</v>
      </c>
      <c r="I1632" t="str">
        <f>IF(VLOOKUP($A1632,Parts!$A:$AM,I$1,0)="X",Z$2,"")</f>
        <v xml:space="preserve">    MODULE
    { name = ModuleTagHumanRated }
</v>
      </c>
      <c r="J1632" t="str">
        <f>IF(VLOOKUP($A1632,Parts!$A:$AM,J$1,0)="X",AA$2,"")</f>
        <v/>
      </c>
      <c r="K1632" t="str">
        <f>IF(VLOOKUP($A1632,Parts!$A:$AM,K$1,0)="X",AB$2,"")</f>
        <v/>
      </c>
      <c r="L1632" t="str">
        <f>IF(VLOOKUP($A1632,Parts!$A:$AM,L$1,0)="X",AC$2,"")</f>
        <v/>
      </c>
      <c r="M1632" t="str">
        <f>IF(VLOOKUP($A1632,Parts!$A:$AM,M$1,0)="X",AD$2,"")</f>
        <v/>
      </c>
      <c r="N1632" t="str">
        <f>IF(VLOOKUP($A1632,Parts!$A:$AM,N$1,0)="X",AE$2,"")</f>
        <v/>
      </c>
      <c r="O1632" t="str">
        <f>IF(VLOOKUP($A1632,Parts!$A:$AM,O$1,0)="X",AF$2,"")</f>
        <v/>
      </c>
      <c r="P1632" t="str">
        <f t="shared" si="26"/>
        <v xml:space="preserve">    MODULE
    { name = ModuleTagAvionics }
    MODULE
    { name = ModuleTagHabitable }
    MODULE
    { name = ModuleTagHumanRated }
</v>
      </c>
    </row>
    <row r="1633" spans="1:16" x14ac:dyDescent="0.25">
      <c r="A1633" t="str">
        <f>Table15[[#This Row],[Name]]</f>
        <v>SSTU-SC-B-SM</v>
      </c>
      <c r="B1633" t="str">
        <f>IF(VLOOKUP($A1633,Parts!$A:$AM,B$1,0)="X",S$2,"")</f>
        <v/>
      </c>
      <c r="C1633" t="str">
        <f>IF(VLOOKUP($A1633,Parts!$A:$AM,C$1,0)="X",T$2,"")</f>
        <v/>
      </c>
      <c r="D1633" t="str">
        <f>IF(VLOOKUP($A1633,Parts!$A:$AM,D$1,0)="X",U$2,"")</f>
        <v/>
      </c>
      <c r="E1633" t="str">
        <f>IF(VLOOKUP($A1633,Parts!$A:$AM,E$1,0)="X",V$2,"")</f>
        <v xml:space="preserve">    MODULE
    { name = ModuleTagEngineLiquidPF }
</v>
      </c>
      <c r="F1633" t="str">
        <f>IF(VLOOKUP($A1633,Parts!$A:$AM,F$1,0)="X",W$2,"")</f>
        <v/>
      </c>
      <c r="G1633" t="str">
        <f>IF(VLOOKUP($A1633,Parts!$A:$AM,G$1,0)="X",X$2,"")</f>
        <v/>
      </c>
      <c r="H1633" t="str">
        <f>IF(VLOOKUP($A1633,Parts!$A:$AM,H$1,0)="X",Y$2,"")</f>
        <v/>
      </c>
      <c r="I1633" t="str">
        <f>IF(VLOOKUP($A1633,Parts!$A:$AM,I$1,0)="X",Z$2,"")</f>
        <v xml:space="preserve">    MODULE
    { name = ModuleTagHumanRated }
</v>
      </c>
      <c r="J1633" t="str">
        <f>IF(VLOOKUP($A1633,Parts!$A:$AM,J$1,0)="X",AA$2,"")</f>
        <v/>
      </c>
      <c r="K1633" t="str">
        <f>IF(VLOOKUP($A1633,Parts!$A:$AM,K$1,0)="X",AB$2,"")</f>
        <v/>
      </c>
      <c r="L1633" t="str">
        <f>IF(VLOOKUP($A1633,Parts!$A:$AM,L$1,0)="X",AC$2,"")</f>
        <v/>
      </c>
      <c r="M1633" t="str">
        <f>IF(VLOOKUP($A1633,Parts!$A:$AM,M$1,0)="X",AD$2,"")</f>
        <v xml:space="preserve">    MODULE
    { name = ModuleTagToxic }
</v>
      </c>
      <c r="N1633" t="str">
        <f>IF(VLOOKUP($A1633,Parts!$A:$AM,N$1,0)="X",AE$2,"")</f>
        <v/>
      </c>
      <c r="O1633" t="str">
        <f>IF(VLOOKUP($A1633,Parts!$A:$AM,O$1,0)="X",AF$2,"")</f>
        <v/>
      </c>
      <c r="P1633" t="str">
        <f t="shared" si="26"/>
        <v xml:space="preserve">    MODULE
    { name = ModuleTagEngineLiquidPF }
    MODULE
    { name = ModuleTagHumanRated }
    MODULE
    { name = ModuleTagToxic }
</v>
      </c>
    </row>
    <row r="1634" spans="1:16" x14ac:dyDescent="0.25">
      <c r="A1634" t="str">
        <f>Table15[[#This Row],[Name]]</f>
        <v>LEROS1b</v>
      </c>
      <c r="B1634" t="str">
        <f>IF(VLOOKUP($A1634,Parts!$A:$AM,B$1,0)="X",S$2,"")</f>
        <v/>
      </c>
      <c r="C1634" t="str">
        <f>IF(VLOOKUP($A1634,Parts!$A:$AM,C$1,0)="X",T$2,"")</f>
        <v/>
      </c>
      <c r="D1634" t="str">
        <f>IF(VLOOKUP($A1634,Parts!$A:$AM,D$1,0)="X",U$2,"")</f>
        <v/>
      </c>
      <c r="E1634" t="str">
        <f>IF(VLOOKUP($A1634,Parts!$A:$AM,E$1,0)="X",V$2,"")</f>
        <v/>
      </c>
      <c r="F1634" t="str">
        <f>IF(VLOOKUP($A1634,Parts!$A:$AM,F$1,0)="X",W$2,"")</f>
        <v/>
      </c>
      <c r="G1634" t="str">
        <f>IF(VLOOKUP($A1634,Parts!$A:$AM,G$1,0)="X",X$2,"")</f>
        <v/>
      </c>
      <c r="H1634" t="str">
        <f>IF(VLOOKUP($A1634,Parts!$A:$AM,H$1,0)="X",Y$2,"")</f>
        <v/>
      </c>
      <c r="I1634" t="str">
        <f>IF(VLOOKUP($A1634,Parts!$A:$AM,I$1,0)="X",Z$2,"")</f>
        <v/>
      </c>
      <c r="J1634" t="str">
        <f>IF(VLOOKUP($A1634,Parts!$A:$AM,J$1,0)="X",AA$2,"")</f>
        <v/>
      </c>
      <c r="K1634" t="str">
        <f>IF(VLOOKUP($A1634,Parts!$A:$AM,K$1,0)="X",AB$2,"")</f>
        <v/>
      </c>
      <c r="L1634" t="str">
        <f>IF(VLOOKUP($A1634,Parts!$A:$AM,L$1,0)="X",AC$2,"")</f>
        <v/>
      </c>
      <c r="M1634" t="str">
        <f>IF(VLOOKUP($A1634,Parts!$A:$AM,M$1,0)="X",AD$2,"")</f>
        <v/>
      </c>
      <c r="N1634" t="str">
        <f>IF(VLOOKUP($A1634,Parts!$A:$AM,N$1,0)="X",AE$2,"")</f>
        <v/>
      </c>
      <c r="O1634" t="str">
        <f>IF(VLOOKUP($A1634,Parts!$A:$AM,O$1,0)="X",AF$2,"")</f>
        <v/>
      </c>
      <c r="P1634" t="str">
        <f t="shared" si="26"/>
        <v/>
      </c>
    </row>
    <row r="1635" spans="1:16" x14ac:dyDescent="0.25">
      <c r="A1635" t="str">
        <f>Table15[[#This Row],[Name]]</f>
        <v>LEROS4</v>
      </c>
      <c r="B1635" t="str">
        <f>IF(VLOOKUP($A1635,Parts!$A:$AM,B$1,0)="X",S$2,"")</f>
        <v/>
      </c>
      <c r="C1635" t="str">
        <f>IF(VLOOKUP($A1635,Parts!$A:$AM,C$1,0)="X",T$2,"")</f>
        <v/>
      </c>
      <c r="D1635" t="str">
        <f>IF(VLOOKUP($A1635,Parts!$A:$AM,D$1,0)="X",U$2,"")</f>
        <v/>
      </c>
      <c r="E1635" t="str">
        <f>IF(VLOOKUP($A1635,Parts!$A:$AM,E$1,0)="X",V$2,"")</f>
        <v/>
      </c>
      <c r="F1635" t="str">
        <f>IF(VLOOKUP($A1635,Parts!$A:$AM,F$1,0)="X",W$2,"")</f>
        <v/>
      </c>
      <c r="G1635" t="str">
        <f>IF(VLOOKUP($A1635,Parts!$A:$AM,G$1,0)="X",X$2,"")</f>
        <v/>
      </c>
      <c r="H1635" t="str">
        <f>IF(VLOOKUP($A1635,Parts!$A:$AM,H$1,0)="X",Y$2,"")</f>
        <v/>
      </c>
      <c r="I1635" t="str">
        <f>IF(VLOOKUP($A1635,Parts!$A:$AM,I$1,0)="X",Z$2,"")</f>
        <v/>
      </c>
      <c r="J1635" t="str">
        <f>IF(VLOOKUP($A1635,Parts!$A:$AM,J$1,0)="X",AA$2,"")</f>
        <v/>
      </c>
      <c r="K1635" t="str">
        <f>IF(VLOOKUP($A1635,Parts!$A:$AM,K$1,0)="X",AB$2,"")</f>
        <v/>
      </c>
      <c r="L1635" t="str">
        <f>IF(VLOOKUP($A1635,Parts!$A:$AM,L$1,0)="X",AC$2,"")</f>
        <v/>
      </c>
      <c r="M1635" t="str">
        <f>IF(VLOOKUP($A1635,Parts!$A:$AM,M$1,0)="X",AD$2,"")</f>
        <v/>
      </c>
      <c r="N1635" t="str">
        <f>IF(VLOOKUP($A1635,Parts!$A:$AM,N$1,0)="X",AE$2,"")</f>
        <v/>
      </c>
      <c r="O1635" t="str">
        <f>IF(VLOOKUP($A1635,Parts!$A:$AM,O$1,0)="X",AF$2,"")</f>
        <v/>
      </c>
      <c r="P1635" t="str">
        <f t="shared" si="26"/>
        <v/>
      </c>
    </row>
    <row r="1636" spans="1:16" x14ac:dyDescent="0.25">
      <c r="A1636" t="str">
        <f>Table15[[#This Row],[Name]]</f>
        <v>SXTfloatFront</v>
      </c>
      <c r="B1636" t="str">
        <f>IF(VLOOKUP($A1636,Parts!$A:$AM,B$1,0)="X",S$2,"")</f>
        <v/>
      </c>
      <c r="C1636" t="str">
        <f>IF(VLOOKUP($A1636,Parts!$A:$AM,C$1,0)="X",T$2,"")</f>
        <v/>
      </c>
      <c r="D1636" t="str">
        <f>IF(VLOOKUP($A1636,Parts!$A:$AM,D$1,0)="X",U$2,"")</f>
        <v/>
      </c>
      <c r="E1636" t="str">
        <f>IF(VLOOKUP($A1636,Parts!$A:$AM,E$1,0)="X",V$2,"")</f>
        <v/>
      </c>
      <c r="F1636" t="str">
        <f>IF(VLOOKUP($A1636,Parts!$A:$AM,F$1,0)="X",W$2,"")</f>
        <v/>
      </c>
      <c r="G1636" t="str">
        <f>IF(VLOOKUP($A1636,Parts!$A:$AM,G$1,0)="X",X$2,"")</f>
        <v/>
      </c>
      <c r="H1636" t="str">
        <f>IF(VLOOKUP($A1636,Parts!$A:$AM,H$1,0)="X",Y$2,"")</f>
        <v/>
      </c>
      <c r="I1636" t="str">
        <f>IF(VLOOKUP($A1636,Parts!$A:$AM,I$1,0)="X",Z$2,"")</f>
        <v/>
      </c>
      <c r="J1636" t="str">
        <f>IF(VLOOKUP($A1636,Parts!$A:$AM,J$1,0)="X",AA$2,"")</f>
        <v/>
      </c>
      <c r="K1636" t="str">
        <f>IF(VLOOKUP($A1636,Parts!$A:$AM,K$1,0)="X",AB$2,"")</f>
        <v/>
      </c>
      <c r="L1636" t="str">
        <f>IF(VLOOKUP($A1636,Parts!$A:$AM,L$1,0)="X",AC$2,"")</f>
        <v/>
      </c>
      <c r="M1636" t="str">
        <f>IF(VLOOKUP($A1636,Parts!$A:$AM,M$1,0)="X",AD$2,"")</f>
        <v/>
      </c>
      <c r="N1636" t="str">
        <f>IF(VLOOKUP($A1636,Parts!$A:$AM,N$1,0)="X",AE$2,"")</f>
        <v/>
      </c>
      <c r="O1636" t="str">
        <f>IF(VLOOKUP($A1636,Parts!$A:$AM,O$1,0)="X",AF$2,"")</f>
        <v/>
      </c>
      <c r="P1636" t="str">
        <f t="shared" si="26"/>
        <v/>
      </c>
    </row>
    <row r="1637" spans="1:16" x14ac:dyDescent="0.25">
      <c r="A1637" t="str">
        <f>Table15[[#This Row],[Name]]</f>
        <v>SXTfloatMid</v>
      </c>
      <c r="B1637" t="str">
        <f>IF(VLOOKUP($A1637,Parts!$A:$AM,B$1,0)="X",S$2,"")</f>
        <v/>
      </c>
      <c r="C1637" t="str">
        <f>IF(VLOOKUP($A1637,Parts!$A:$AM,C$1,0)="X",T$2,"")</f>
        <v/>
      </c>
      <c r="D1637" t="str">
        <f>IF(VLOOKUP($A1637,Parts!$A:$AM,D$1,0)="X",U$2,"")</f>
        <v/>
      </c>
      <c r="E1637" t="str">
        <f>IF(VLOOKUP($A1637,Parts!$A:$AM,E$1,0)="X",V$2,"")</f>
        <v/>
      </c>
      <c r="F1637" t="str">
        <f>IF(VLOOKUP($A1637,Parts!$A:$AM,F$1,0)="X",W$2,"")</f>
        <v/>
      </c>
      <c r="G1637" t="str">
        <f>IF(VLOOKUP($A1637,Parts!$A:$AM,G$1,0)="X",X$2,"")</f>
        <v/>
      </c>
      <c r="H1637" t="str">
        <f>IF(VLOOKUP($A1637,Parts!$A:$AM,H$1,0)="X",Y$2,"")</f>
        <v/>
      </c>
      <c r="I1637" t="str">
        <f>IF(VLOOKUP($A1637,Parts!$A:$AM,I$1,0)="X",Z$2,"")</f>
        <v/>
      </c>
      <c r="J1637" t="str">
        <f>IF(VLOOKUP($A1637,Parts!$A:$AM,J$1,0)="X",AA$2,"")</f>
        <v/>
      </c>
      <c r="K1637" t="str">
        <f>IF(VLOOKUP($A1637,Parts!$A:$AM,K$1,0)="X",AB$2,"")</f>
        <v/>
      </c>
      <c r="L1637" t="str">
        <f>IF(VLOOKUP($A1637,Parts!$A:$AM,L$1,0)="X",AC$2,"")</f>
        <v/>
      </c>
      <c r="M1637" t="str">
        <f>IF(VLOOKUP($A1637,Parts!$A:$AM,M$1,0)="X",AD$2,"")</f>
        <v/>
      </c>
      <c r="N1637" t="str">
        <f>IF(VLOOKUP($A1637,Parts!$A:$AM,N$1,0)="X",AE$2,"")</f>
        <v/>
      </c>
      <c r="O1637" t="str">
        <f>IF(VLOOKUP($A1637,Parts!$A:$AM,O$1,0)="X",AF$2,"")</f>
        <v/>
      </c>
      <c r="P1637" t="str">
        <f t="shared" si="26"/>
        <v/>
      </c>
    </row>
    <row r="1638" spans="1:16" x14ac:dyDescent="0.25">
      <c r="A1638" t="str">
        <f>Table15[[#This Row],[Name]]</f>
        <v>SXTfloatOutboard</v>
      </c>
      <c r="B1638" t="str">
        <f>IF(VLOOKUP($A1638,Parts!$A:$AM,B$1,0)="X",S$2,"")</f>
        <v/>
      </c>
      <c r="C1638" t="str">
        <f>IF(VLOOKUP($A1638,Parts!$A:$AM,C$1,0)="X",T$2,"")</f>
        <v/>
      </c>
      <c r="D1638" t="str">
        <f>IF(VLOOKUP($A1638,Parts!$A:$AM,D$1,0)="X",U$2,"")</f>
        <v/>
      </c>
      <c r="E1638" t="str">
        <f>IF(VLOOKUP($A1638,Parts!$A:$AM,E$1,0)="X",V$2,"")</f>
        <v/>
      </c>
      <c r="F1638" t="str">
        <f>IF(VLOOKUP($A1638,Parts!$A:$AM,F$1,0)="X",W$2,"")</f>
        <v/>
      </c>
      <c r="G1638" t="str">
        <f>IF(VLOOKUP($A1638,Parts!$A:$AM,G$1,0)="X",X$2,"")</f>
        <v/>
      </c>
      <c r="H1638" t="str">
        <f>IF(VLOOKUP($A1638,Parts!$A:$AM,H$1,0)="X",Y$2,"")</f>
        <v/>
      </c>
      <c r="I1638" t="str">
        <f>IF(VLOOKUP($A1638,Parts!$A:$AM,I$1,0)="X",Z$2,"")</f>
        <v/>
      </c>
      <c r="J1638" t="str">
        <f>IF(VLOOKUP($A1638,Parts!$A:$AM,J$1,0)="X",AA$2,"")</f>
        <v/>
      </c>
      <c r="K1638" t="str">
        <f>IF(VLOOKUP($A1638,Parts!$A:$AM,K$1,0)="X",AB$2,"")</f>
        <v/>
      </c>
      <c r="L1638" t="str">
        <f>IF(VLOOKUP($A1638,Parts!$A:$AM,L$1,0)="X",AC$2,"")</f>
        <v/>
      </c>
      <c r="M1638" t="str">
        <f>IF(VLOOKUP($A1638,Parts!$A:$AM,M$1,0)="X",AD$2,"")</f>
        <v/>
      </c>
      <c r="N1638" t="str">
        <f>IF(VLOOKUP($A1638,Parts!$A:$AM,N$1,0)="X",AE$2,"")</f>
        <v/>
      </c>
      <c r="O1638" t="str">
        <f>IF(VLOOKUP($A1638,Parts!$A:$AM,O$1,0)="X",AF$2,"")</f>
        <v/>
      </c>
      <c r="P1638" t="str">
        <f t="shared" si="26"/>
        <v/>
      </c>
    </row>
    <row r="1639" spans="1:16" x14ac:dyDescent="0.25">
      <c r="A1639" t="str">
        <f>Table15[[#This Row],[Name]]</f>
        <v>mpdt-25</v>
      </c>
      <c r="B1639" t="str">
        <f>IF(VLOOKUP($A1639,Parts!$A:$AM,B$1,0)="X",S$2,"")</f>
        <v/>
      </c>
      <c r="C1639" t="str">
        <f>IF(VLOOKUP($A1639,Parts!$A:$AM,C$1,0)="X",T$2,"")</f>
        <v/>
      </c>
      <c r="D1639" t="str">
        <f>IF(VLOOKUP($A1639,Parts!$A:$AM,D$1,0)="X",U$2,"")</f>
        <v/>
      </c>
      <c r="E1639" t="str">
        <f>IF(VLOOKUP($A1639,Parts!$A:$AM,E$1,0)="X",V$2,"")</f>
        <v/>
      </c>
      <c r="F1639" t="str">
        <f>IF(VLOOKUP($A1639,Parts!$A:$AM,F$1,0)="X",W$2,"")</f>
        <v/>
      </c>
      <c r="G1639" t="str">
        <f>IF(VLOOKUP($A1639,Parts!$A:$AM,G$1,0)="X",X$2,"")</f>
        <v/>
      </c>
      <c r="H1639" t="str">
        <f>IF(VLOOKUP($A1639,Parts!$A:$AM,H$1,0)="X",Y$2,"")</f>
        <v/>
      </c>
      <c r="I1639" t="str">
        <f>IF(VLOOKUP($A1639,Parts!$A:$AM,I$1,0)="X",Z$2,"")</f>
        <v/>
      </c>
      <c r="J1639" t="str">
        <f>IF(VLOOKUP($A1639,Parts!$A:$AM,J$1,0)="X",AA$2,"")</f>
        <v/>
      </c>
      <c r="K1639" t="str">
        <f>IF(VLOOKUP($A1639,Parts!$A:$AM,K$1,0)="X",AB$2,"")</f>
        <v/>
      </c>
      <c r="L1639" t="str">
        <f>IF(VLOOKUP($A1639,Parts!$A:$AM,L$1,0)="X",AC$2,"")</f>
        <v/>
      </c>
      <c r="M1639" t="str">
        <f>IF(VLOOKUP($A1639,Parts!$A:$AM,M$1,0)="X",AD$2,"")</f>
        <v/>
      </c>
      <c r="N1639" t="str">
        <f>IF(VLOOKUP($A1639,Parts!$A:$AM,N$1,0)="X",AE$2,"")</f>
        <v/>
      </c>
      <c r="O1639" t="str">
        <f>IF(VLOOKUP($A1639,Parts!$A:$AM,O$1,0)="X",AF$2,"")</f>
        <v/>
      </c>
      <c r="P1639" t="str">
        <f t="shared" si="26"/>
        <v/>
      </c>
    </row>
    <row r="1640" spans="1:16" x14ac:dyDescent="0.25">
      <c r="A1640" t="str">
        <f>Table15[[#This Row],[Name]]</f>
        <v>lithium-25-3</v>
      </c>
      <c r="B1640" t="str">
        <f>IF(VLOOKUP($A1640,Parts!$A:$AM,B$1,0)="X",S$2,"")</f>
        <v/>
      </c>
      <c r="C1640" t="str">
        <f>IF(VLOOKUP($A1640,Parts!$A:$AM,C$1,0)="X",T$2,"")</f>
        <v/>
      </c>
      <c r="D1640" t="str">
        <f>IF(VLOOKUP($A1640,Parts!$A:$AM,D$1,0)="X",U$2,"")</f>
        <v/>
      </c>
      <c r="E1640" t="str">
        <f>IF(VLOOKUP($A1640,Parts!$A:$AM,E$1,0)="X",V$2,"")</f>
        <v/>
      </c>
      <c r="F1640" t="str">
        <f>IF(VLOOKUP($A1640,Parts!$A:$AM,F$1,0)="X",W$2,"")</f>
        <v/>
      </c>
      <c r="G1640" t="str">
        <f>IF(VLOOKUP($A1640,Parts!$A:$AM,G$1,0)="X",X$2,"")</f>
        <v/>
      </c>
      <c r="H1640" t="str">
        <f>IF(VLOOKUP($A1640,Parts!$A:$AM,H$1,0)="X",Y$2,"")</f>
        <v/>
      </c>
      <c r="I1640" t="str">
        <f>IF(VLOOKUP($A1640,Parts!$A:$AM,I$1,0)="X",Z$2,"")</f>
        <v/>
      </c>
      <c r="J1640" t="str">
        <f>IF(VLOOKUP($A1640,Parts!$A:$AM,J$1,0)="X",AA$2,"")</f>
        <v/>
      </c>
      <c r="K1640" t="str">
        <f>IF(VLOOKUP($A1640,Parts!$A:$AM,K$1,0)="X",AB$2,"")</f>
        <v/>
      </c>
      <c r="L1640" t="str">
        <f>IF(VLOOKUP($A1640,Parts!$A:$AM,L$1,0)="X",AC$2,"")</f>
        <v/>
      </c>
      <c r="M1640" t="str">
        <f>IF(VLOOKUP($A1640,Parts!$A:$AM,M$1,0)="X",AD$2,"")</f>
        <v/>
      </c>
      <c r="N1640" t="str">
        <f>IF(VLOOKUP($A1640,Parts!$A:$AM,N$1,0)="X",AE$2,"")</f>
        <v/>
      </c>
      <c r="O1640" t="str">
        <f>IF(VLOOKUP($A1640,Parts!$A:$AM,O$1,0)="X",AF$2,"")</f>
        <v/>
      </c>
      <c r="P1640" t="str">
        <f t="shared" si="26"/>
        <v/>
      </c>
    </row>
    <row r="1641" spans="1:16" x14ac:dyDescent="0.25">
      <c r="A1641" t="str">
        <f>Table15[[#This Row],[Name]]</f>
        <v>lithium-25-2</v>
      </c>
      <c r="B1641" t="str">
        <f>IF(VLOOKUP($A1641,Parts!$A:$AM,B$1,0)="X",S$2,"")</f>
        <v/>
      </c>
      <c r="C1641" t="str">
        <f>IF(VLOOKUP($A1641,Parts!$A:$AM,C$1,0)="X",T$2,"")</f>
        <v/>
      </c>
      <c r="D1641" t="str">
        <f>IF(VLOOKUP($A1641,Parts!$A:$AM,D$1,0)="X",U$2,"")</f>
        <v/>
      </c>
      <c r="E1641" t="str">
        <f>IF(VLOOKUP($A1641,Parts!$A:$AM,E$1,0)="X",V$2,"")</f>
        <v/>
      </c>
      <c r="F1641" t="str">
        <f>IF(VLOOKUP($A1641,Parts!$A:$AM,F$1,0)="X",W$2,"")</f>
        <v/>
      </c>
      <c r="G1641" t="str">
        <f>IF(VLOOKUP($A1641,Parts!$A:$AM,G$1,0)="X",X$2,"")</f>
        <v/>
      </c>
      <c r="H1641" t="str">
        <f>IF(VLOOKUP($A1641,Parts!$A:$AM,H$1,0)="X",Y$2,"")</f>
        <v/>
      </c>
      <c r="I1641" t="str">
        <f>IF(VLOOKUP($A1641,Parts!$A:$AM,I$1,0)="X",Z$2,"")</f>
        <v/>
      </c>
      <c r="J1641" t="str">
        <f>IF(VLOOKUP($A1641,Parts!$A:$AM,J$1,0)="X",AA$2,"")</f>
        <v/>
      </c>
      <c r="K1641" t="str">
        <f>IF(VLOOKUP($A1641,Parts!$A:$AM,K$1,0)="X",AB$2,"")</f>
        <v/>
      </c>
      <c r="L1641" t="str">
        <f>IF(VLOOKUP($A1641,Parts!$A:$AM,L$1,0)="X",AC$2,"")</f>
        <v/>
      </c>
      <c r="M1641" t="str">
        <f>IF(VLOOKUP($A1641,Parts!$A:$AM,M$1,0)="X",AD$2,"")</f>
        <v/>
      </c>
      <c r="N1641" t="str">
        <f>IF(VLOOKUP($A1641,Parts!$A:$AM,N$1,0)="X",AE$2,"")</f>
        <v/>
      </c>
      <c r="O1641" t="str">
        <f>IF(VLOOKUP($A1641,Parts!$A:$AM,O$1,0)="X",AF$2,"")</f>
        <v/>
      </c>
      <c r="P1641" t="str">
        <f t="shared" si="26"/>
        <v/>
      </c>
    </row>
    <row r="1642" spans="1:16" x14ac:dyDescent="0.25">
      <c r="A1642" t="str">
        <f>Table15[[#This Row],[Name]]</f>
        <v>lithium-25-1</v>
      </c>
      <c r="B1642" t="str">
        <f>IF(VLOOKUP($A1642,Parts!$A:$AM,B$1,0)="X",S$2,"")</f>
        <v/>
      </c>
      <c r="C1642" t="str">
        <f>IF(VLOOKUP($A1642,Parts!$A:$AM,C$1,0)="X",T$2,"")</f>
        <v/>
      </c>
      <c r="D1642" t="str">
        <f>IF(VLOOKUP($A1642,Parts!$A:$AM,D$1,0)="X",U$2,"")</f>
        <v/>
      </c>
      <c r="E1642" t="str">
        <f>IF(VLOOKUP($A1642,Parts!$A:$AM,E$1,0)="X",V$2,"")</f>
        <v/>
      </c>
      <c r="F1642" t="str">
        <f>IF(VLOOKUP($A1642,Parts!$A:$AM,F$1,0)="X",W$2,"")</f>
        <v/>
      </c>
      <c r="G1642" t="str">
        <f>IF(VLOOKUP($A1642,Parts!$A:$AM,G$1,0)="X",X$2,"")</f>
        <v/>
      </c>
      <c r="H1642" t="str">
        <f>IF(VLOOKUP($A1642,Parts!$A:$AM,H$1,0)="X",Y$2,"")</f>
        <v/>
      </c>
      <c r="I1642" t="str">
        <f>IF(VLOOKUP($A1642,Parts!$A:$AM,I$1,0)="X",Z$2,"")</f>
        <v/>
      </c>
      <c r="J1642" t="str">
        <f>IF(VLOOKUP($A1642,Parts!$A:$AM,J$1,0)="X",AA$2,"")</f>
        <v/>
      </c>
      <c r="K1642" t="str">
        <f>IF(VLOOKUP($A1642,Parts!$A:$AM,K$1,0)="X",AB$2,"")</f>
        <v/>
      </c>
      <c r="L1642" t="str">
        <f>IF(VLOOKUP($A1642,Parts!$A:$AM,L$1,0)="X",AC$2,"")</f>
        <v/>
      </c>
      <c r="M1642" t="str">
        <f>IF(VLOOKUP($A1642,Parts!$A:$AM,M$1,0)="X",AD$2,"")</f>
        <v/>
      </c>
      <c r="N1642" t="str">
        <f>IF(VLOOKUP($A1642,Parts!$A:$AM,N$1,0)="X",AE$2,"")</f>
        <v/>
      </c>
      <c r="O1642" t="str">
        <f>IF(VLOOKUP($A1642,Parts!$A:$AM,O$1,0)="X",AF$2,"")</f>
        <v/>
      </c>
      <c r="P1642" t="str">
        <f t="shared" si="26"/>
        <v/>
      </c>
    </row>
    <row r="1643" spans="1:16" x14ac:dyDescent="0.25">
      <c r="A1643" t="str">
        <f>Table15[[#This Row],[Name]]</f>
        <v>lithium-125-2</v>
      </c>
      <c r="B1643" t="str">
        <f>IF(VLOOKUP($A1643,Parts!$A:$AM,B$1,0)="X",S$2,"")</f>
        <v/>
      </c>
      <c r="C1643" t="str">
        <f>IF(VLOOKUP($A1643,Parts!$A:$AM,C$1,0)="X",T$2,"")</f>
        <v/>
      </c>
      <c r="D1643" t="str">
        <f>IF(VLOOKUP($A1643,Parts!$A:$AM,D$1,0)="X",U$2,"")</f>
        <v/>
      </c>
      <c r="E1643" t="str">
        <f>IF(VLOOKUP($A1643,Parts!$A:$AM,E$1,0)="X",V$2,"")</f>
        <v/>
      </c>
      <c r="F1643" t="str">
        <f>IF(VLOOKUP($A1643,Parts!$A:$AM,F$1,0)="X",W$2,"")</f>
        <v/>
      </c>
      <c r="G1643" t="str">
        <f>IF(VLOOKUP($A1643,Parts!$A:$AM,G$1,0)="X",X$2,"")</f>
        <v/>
      </c>
      <c r="H1643" t="str">
        <f>IF(VLOOKUP($A1643,Parts!$A:$AM,H$1,0)="X",Y$2,"")</f>
        <v/>
      </c>
      <c r="I1643" t="str">
        <f>IF(VLOOKUP($A1643,Parts!$A:$AM,I$1,0)="X",Z$2,"")</f>
        <v/>
      </c>
      <c r="J1643" t="str">
        <f>IF(VLOOKUP($A1643,Parts!$A:$AM,J$1,0)="X",AA$2,"")</f>
        <v/>
      </c>
      <c r="K1643" t="str">
        <f>IF(VLOOKUP($A1643,Parts!$A:$AM,K$1,0)="X",AB$2,"")</f>
        <v/>
      </c>
      <c r="L1643" t="str">
        <f>IF(VLOOKUP($A1643,Parts!$A:$AM,L$1,0)="X",AC$2,"")</f>
        <v/>
      </c>
      <c r="M1643" t="str">
        <f>IF(VLOOKUP($A1643,Parts!$A:$AM,M$1,0)="X",AD$2,"")</f>
        <v/>
      </c>
      <c r="N1643" t="str">
        <f>IF(VLOOKUP($A1643,Parts!$A:$AM,N$1,0)="X",AE$2,"")</f>
        <v/>
      </c>
      <c r="O1643" t="str">
        <f>IF(VLOOKUP($A1643,Parts!$A:$AM,O$1,0)="X",AF$2,"")</f>
        <v/>
      </c>
      <c r="P1643" t="str">
        <f t="shared" si="26"/>
        <v/>
      </c>
    </row>
    <row r="1644" spans="1:16" x14ac:dyDescent="0.25">
      <c r="A1644" t="str">
        <f>Table15[[#This Row],[Name]]</f>
        <v>lithium-125-1</v>
      </c>
      <c r="B1644" t="str">
        <f>IF(VLOOKUP($A1644,Parts!$A:$AM,B$1,0)="X",S$2,"")</f>
        <v/>
      </c>
      <c r="C1644" t="str">
        <f>IF(VLOOKUP($A1644,Parts!$A:$AM,C$1,0)="X",T$2,"")</f>
        <v/>
      </c>
      <c r="D1644" t="str">
        <f>IF(VLOOKUP($A1644,Parts!$A:$AM,D$1,0)="X",U$2,"")</f>
        <v/>
      </c>
      <c r="E1644" t="str">
        <f>IF(VLOOKUP($A1644,Parts!$A:$AM,E$1,0)="X",V$2,"")</f>
        <v/>
      </c>
      <c r="F1644" t="str">
        <f>IF(VLOOKUP($A1644,Parts!$A:$AM,F$1,0)="X",W$2,"")</f>
        <v/>
      </c>
      <c r="G1644" t="str">
        <f>IF(VLOOKUP($A1644,Parts!$A:$AM,G$1,0)="X",X$2,"")</f>
        <v/>
      </c>
      <c r="H1644" t="str">
        <f>IF(VLOOKUP($A1644,Parts!$A:$AM,H$1,0)="X",Y$2,"")</f>
        <v/>
      </c>
      <c r="I1644" t="str">
        <f>IF(VLOOKUP($A1644,Parts!$A:$AM,I$1,0)="X",Z$2,"")</f>
        <v/>
      </c>
      <c r="J1644" t="str">
        <f>IF(VLOOKUP($A1644,Parts!$A:$AM,J$1,0)="X",AA$2,"")</f>
        <v/>
      </c>
      <c r="K1644" t="str">
        <f>IF(VLOOKUP($A1644,Parts!$A:$AM,K$1,0)="X",AB$2,"")</f>
        <v/>
      </c>
      <c r="L1644" t="str">
        <f>IF(VLOOKUP($A1644,Parts!$A:$AM,L$1,0)="X",AC$2,"")</f>
        <v/>
      </c>
      <c r="M1644" t="str">
        <f>IF(VLOOKUP($A1644,Parts!$A:$AM,M$1,0)="X",AD$2,"")</f>
        <v/>
      </c>
      <c r="N1644" t="str">
        <f>IF(VLOOKUP($A1644,Parts!$A:$AM,N$1,0)="X",AE$2,"")</f>
        <v/>
      </c>
      <c r="O1644" t="str">
        <f>IF(VLOOKUP($A1644,Parts!$A:$AM,O$1,0)="X",AF$2,"")</f>
        <v/>
      </c>
      <c r="P1644" t="str">
        <f t="shared" si="26"/>
        <v/>
      </c>
    </row>
    <row r="1645" spans="1:16" x14ac:dyDescent="0.25">
      <c r="A1645" t="str">
        <f>Table15[[#This Row],[Name]]</f>
        <v>Liberty12</v>
      </c>
      <c r="B1645" t="str">
        <f>IF(VLOOKUP($A1645,Parts!$A:$AM,B$1,0)="X",S$2,"")</f>
        <v/>
      </c>
      <c r="C1645" t="str">
        <f>IF(VLOOKUP($A1645,Parts!$A:$AM,C$1,0)="X",T$2,"")</f>
        <v/>
      </c>
      <c r="D1645" t="str">
        <f>IF(VLOOKUP($A1645,Parts!$A:$AM,D$1,0)="X",U$2,"")</f>
        <v/>
      </c>
      <c r="E1645" t="str">
        <f>IF(VLOOKUP($A1645,Parts!$A:$AM,E$1,0)="X",V$2,"")</f>
        <v/>
      </c>
      <c r="F1645" t="str">
        <f>IF(VLOOKUP($A1645,Parts!$A:$AM,F$1,0)="X",W$2,"")</f>
        <v/>
      </c>
      <c r="G1645" t="str">
        <f>IF(VLOOKUP($A1645,Parts!$A:$AM,G$1,0)="X",X$2,"")</f>
        <v/>
      </c>
      <c r="H1645" t="str">
        <f>IF(VLOOKUP($A1645,Parts!$A:$AM,H$1,0)="X",Y$2,"")</f>
        <v/>
      </c>
      <c r="I1645" t="str">
        <f>IF(VLOOKUP($A1645,Parts!$A:$AM,I$1,0)="X",Z$2,"")</f>
        <v/>
      </c>
      <c r="J1645" t="str">
        <f>IF(VLOOKUP($A1645,Parts!$A:$AM,J$1,0)="X",AA$2,"")</f>
        <v/>
      </c>
      <c r="K1645" t="str">
        <f>IF(VLOOKUP($A1645,Parts!$A:$AM,K$1,0)="X",AB$2,"")</f>
        <v/>
      </c>
      <c r="L1645" t="str">
        <f>IF(VLOOKUP($A1645,Parts!$A:$AM,L$1,0)="X",AC$2,"")</f>
        <v/>
      </c>
      <c r="M1645" t="str">
        <f>IF(VLOOKUP($A1645,Parts!$A:$AM,M$1,0)="X",AD$2,"")</f>
        <v/>
      </c>
      <c r="N1645" t="str">
        <f>IF(VLOOKUP($A1645,Parts!$A:$AM,N$1,0)="X",AE$2,"")</f>
        <v/>
      </c>
      <c r="O1645" t="str">
        <f>IF(VLOOKUP($A1645,Parts!$A:$AM,O$1,0)="X",AF$2,"")</f>
        <v/>
      </c>
      <c r="P1645" t="str">
        <f t="shared" si="26"/>
        <v/>
      </c>
    </row>
    <row r="1646" spans="1:16" x14ac:dyDescent="0.25">
      <c r="A1646" t="str">
        <f>Table15[[#This Row],[Name]]</f>
        <v>TacFoodContainerSmall</v>
      </c>
      <c r="B1646" t="str">
        <f>IF(VLOOKUP($A1646,Parts!$A:$AM,B$1,0)="X",S$2,"")</f>
        <v/>
      </c>
      <c r="C1646" t="str">
        <f>IF(VLOOKUP($A1646,Parts!$A:$AM,C$1,0)="X",T$2,"")</f>
        <v/>
      </c>
      <c r="D1646" t="str">
        <f>IF(VLOOKUP($A1646,Parts!$A:$AM,D$1,0)="X",U$2,"")</f>
        <v/>
      </c>
      <c r="E1646" t="str">
        <f>IF(VLOOKUP($A1646,Parts!$A:$AM,E$1,0)="X",V$2,"")</f>
        <v/>
      </c>
      <c r="F1646" t="str">
        <f>IF(VLOOKUP($A1646,Parts!$A:$AM,F$1,0)="X",W$2,"")</f>
        <v/>
      </c>
      <c r="G1646" t="str">
        <f>IF(VLOOKUP($A1646,Parts!$A:$AM,G$1,0)="X",X$2,"")</f>
        <v/>
      </c>
      <c r="H1646" t="str">
        <f>IF(VLOOKUP($A1646,Parts!$A:$AM,H$1,0)="X",Y$2,"")</f>
        <v/>
      </c>
      <c r="I1646" t="str">
        <f>IF(VLOOKUP($A1646,Parts!$A:$AM,I$1,0)="X",Z$2,"")</f>
        <v/>
      </c>
      <c r="J1646" t="str">
        <f>IF(VLOOKUP($A1646,Parts!$A:$AM,J$1,0)="X",AA$2,"")</f>
        <v/>
      </c>
      <c r="K1646" t="str">
        <f>IF(VLOOKUP($A1646,Parts!$A:$AM,K$1,0)="X",AB$2,"")</f>
        <v/>
      </c>
      <c r="L1646" t="str">
        <f>IF(VLOOKUP($A1646,Parts!$A:$AM,L$1,0)="X",AC$2,"")</f>
        <v/>
      </c>
      <c r="M1646" t="str">
        <f>IF(VLOOKUP($A1646,Parts!$A:$AM,M$1,0)="X",AD$2,"")</f>
        <v/>
      </c>
      <c r="N1646" t="str">
        <f>IF(VLOOKUP($A1646,Parts!$A:$AM,N$1,0)="X",AE$2,"")</f>
        <v/>
      </c>
      <c r="O1646" t="str">
        <f>IF(VLOOKUP($A1646,Parts!$A:$AM,O$1,0)="X",AF$2,"")</f>
        <v/>
      </c>
      <c r="P1646" t="str">
        <f t="shared" si="26"/>
        <v/>
      </c>
    </row>
    <row r="1647" spans="1:16" x14ac:dyDescent="0.25">
      <c r="A1647" t="str">
        <f>Table15[[#This Row],[Name]]</f>
        <v>TacFoodContainer</v>
      </c>
      <c r="B1647" t="str">
        <f>IF(VLOOKUP($A1647,Parts!$A:$AM,B$1,0)="X",S$2,"")</f>
        <v/>
      </c>
      <c r="C1647" t="str">
        <f>IF(VLOOKUP($A1647,Parts!$A:$AM,C$1,0)="X",T$2,"")</f>
        <v/>
      </c>
      <c r="D1647" t="str">
        <f>IF(VLOOKUP($A1647,Parts!$A:$AM,D$1,0)="X",U$2,"")</f>
        <v/>
      </c>
      <c r="E1647" t="str">
        <f>IF(VLOOKUP($A1647,Parts!$A:$AM,E$1,0)="X",V$2,"")</f>
        <v/>
      </c>
      <c r="F1647" t="str">
        <f>IF(VLOOKUP($A1647,Parts!$A:$AM,F$1,0)="X",W$2,"")</f>
        <v/>
      </c>
      <c r="G1647" t="str">
        <f>IF(VLOOKUP($A1647,Parts!$A:$AM,G$1,0)="X",X$2,"")</f>
        <v/>
      </c>
      <c r="H1647" t="str">
        <f>IF(VLOOKUP($A1647,Parts!$A:$AM,H$1,0)="X",Y$2,"")</f>
        <v/>
      </c>
      <c r="I1647" t="str">
        <f>IF(VLOOKUP($A1647,Parts!$A:$AM,I$1,0)="X",Z$2,"")</f>
        <v/>
      </c>
      <c r="J1647" t="str">
        <f>IF(VLOOKUP($A1647,Parts!$A:$AM,J$1,0)="X",AA$2,"")</f>
        <v/>
      </c>
      <c r="K1647" t="str">
        <f>IF(VLOOKUP($A1647,Parts!$A:$AM,K$1,0)="X",AB$2,"")</f>
        <v/>
      </c>
      <c r="L1647" t="str">
        <f>IF(VLOOKUP($A1647,Parts!$A:$AM,L$1,0)="X",AC$2,"")</f>
        <v/>
      </c>
      <c r="M1647" t="str">
        <f>IF(VLOOKUP($A1647,Parts!$A:$AM,M$1,0)="X",AD$2,"")</f>
        <v/>
      </c>
      <c r="N1647" t="str">
        <f>IF(VLOOKUP($A1647,Parts!$A:$AM,N$1,0)="X",AE$2,"")</f>
        <v/>
      </c>
      <c r="O1647" t="str">
        <f>IF(VLOOKUP($A1647,Parts!$A:$AM,O$1,0)="X",AF$2,"")</f>
        <v/>
      </c>
      <c r="P1647" t="str">
        <f t="shared" si="26"/>
        <v/>
      </c>
    </row>
    <row r="1648" spans="1:16" x14ac:dyDescent="0.25">
      <c r="A1648" t="str">
        <f>Table15[[#This Row],[Name]]</f>
        <v>TacFoodContainerLarge</v>
      </c>
      <c r="B1648" t="str">
        <f>IF(VLOOKUP($A1648,Parts!$A:$AM,B$1,0)="X",S$2,"")</f>
        <v/>
      </c>
      <c r="C1648" t="str">
        <f>IF(VLOOKUP($A1648,Parts!$A:$AM,C$1,0)="X",T$2,"")</f>
        <v/>
      </c>
      <c r="D1648" t="str">
        <f>IF(VLOOKUP($A1648,Parts!$A:$AM,D$1,0)="X",U$2,"")</f>
        <v/>
      </c>
      <c r="E1648" t="str">
        <f>IF(VLOOKUP($A1648,Parts!$A:$AM,E$1,0)="X",V$2,"")</f>
        <v/>
      </c>
      <c r="F1648" t="str">
        <f>IF(VLOOKUP($A1648,Parts!$A:$AM,F$1,0)="X",W$2,"")</f>
        <v/>
      </c>
      <c r="G1648" t="str">
        <f>IF(VLOOKUP($A1648,Parts!$A:$AM,G$1,0)="X",X$2,"")</f>
        <v/>
      </c>
      <c r="H1648" t="str">
        <f>IF(VLOOKUP($A1648,Parts!$A:$AM,H$1,0)="X",Y$2,"")</f>
        <v/>
      </c>
      <c r="I1648" t="str">
        <f>IF(VLOOKUP($A1648,Parts!$A:$AM,I$1,0)="X",Z$2,"")</f>
        <v/>
      </c>
      <c r="J1648" t="str">
        <f>IF(VLOOKUP($A1648,Parts!$A:$AM,J$1,0)="X",AA$2,"")</f>
        <v/>
      </c>
      <c r="K1648" t="str">
        <f>IF(VLOOKUP($A1648,Parts!$A:$AM,K$1,0)="X",AB$2,"")</f>
        <v/>
      </c>
      <c r="L1648" t="str">
        <f>IF(VLOOKUP($A1648,Parts!$A:$AM,L$1,0)="X",AC$2,"")</f>
        <v/>
      </c>
      <c r="M1648" t="str">
        <f>IF(VLOOKUP($A1648,Parts!$A:$AM,M$1,0)="X",AD$2,"")</f>
        <v/>
      </c>
      <c r="N1648" t="str">
        <f>IF(VLOOKUP($A1648,Parts!$A:$AM,N$1,0)="X",AE$2,"")</f>
        <v/>
      </c>
      <c r="O1648" t="str">
        <f>IF(VLOOKUP($A1648,Parts!$A:$AM,O$1,0)="X",AF$2,"")</f>
        <v/>
      </c>
      <c r="P1648" t="str">
        <f t="shared" si="26"/>
        <v/>
      </c>
    </row>
    <row r="1649" spans="1:16" x14ac:dyDescent="0.25">
      <c r="A1649" t="str">
        <f>Table15[[#This Row],[Name]]</f>
        <v>TacFoodContainerLarge375</v>
      </c>
      <c r="B1649" t="str">
        <f>IF(VLOOKUP($A1649,Parts!$A:$AM,B$1,0)="X",S$2,"")</f>
        <v/>
      </c>
      <c r="C1649" t="str">
        <f>IF(VLOOKUP($A1649,Parts!$A:$AM,C$1,0)="X",T$2,"")</f>
        <v/>
      </c>
      <c r="D1649" t="str">
        <f>IF(VLOOKUP($A1649,Parts!$A:$AM,D$1,0)="X",U$2,"")</f>
        <v/>
      </c>
      <c r="E1649" t="str">
        <f>IF(VLOOKUP($A1649,Parts!$A:$AM,E$1,0)="X",V$2,"")</f>
        <v/>
      </c>
      <c r="F1649" t="str">
        <f>IF(VLOOKUP($A1649,Parts!$A:$AM,F$1,0)="X",W$2,"")</f>
        <v/>
      </c>
      <c r="G1649" t="str">
        <f>IF(VLOOKUP($A1649,Parts!$A:$AM,G$1,0)="X",X$2,"")</f>
        <v/>
      </c>
      <c r="H1649" t="str">
        <f>IF(VLOOKUP($A1649,Parts!$A:$AM,H$1,0)="X",Y$2,"")</f>
        <v/>
      </c>
      <c r="I1649" t="str">
        <f>IF(VLOOKUP($A1649,Parts!$A:$AM,I$1,0)="X",Z$2,"")</f>
        <v/>
      </c>
      <c r="J1649" t="str">
        <f>IF(VLOOKUP($A1649,Parts!$A:$AM,J$1,0)="X",AA$2,"")</f>
        <v/>
      </c>
      <c r="K1649" t="str">
        <f>IF(VLOOKUP($A1649,Parts!$A:$AM,K$1,0)="X",AB$2,"")</f>
        <v/>
      </c>
      <c r="L1649" t="str">
        <f>IF(VLOOKUP($A1649,Parts!$A:$AM,L$1,0)="X",AC$2,"")</f>
        <v/>
      </c>
      <c r="M1649" t="str">
        <f>IF(VLOOKUP($A1649,Parts!$A:$AM,M$1,0)="X",AD$2,"")</f>
        <v/>
      </c>
      <c r="N1649" t="str">
        <f>IF(VLOOKUP($A1649,Parts!$A:$AM,N$1,0)="X",AE$2,"")</f>
        <v/>
      </c>
      <c r="O1649" t="str">
        <f>IF(VLOOKUP($A1649,Parts!$A:$AM,O$1,0)="X",AF$2,"")</f>
        <v/>
      </c>
      <c r="P1649" t="str">
        <f t="shared" si="26"/>
        <v/>
      </c>
    </row>
    <row r="1650" spans="1:16" x14ac:dyDescent="0.25">
      <c r="A1650" t="str">
        <f>Table15[[#This Row],[Name]]</f>
        <v>HexCanFoodSmall</v>
      </c>
      <c r="B1650" t="str">
        <f>IF(VLOOKUP($A1650,Parts!$A:$AM,B$1,0)="X",S$2,"")</f>
        <v/>
      </c>
      <c r="C1650" t="str">
        <f>IF(VLOOKUP($A1650,Parts!$A:$AM,C$1,0)="X",T$2,"")</f>
        <v/>
      </c>
      <c r="D1650" t="str">
        <f>IF(VLOOKUP($A1650,Parts!$A:$AM,D$1,0)="X",U$2,"")</f>
        <v/>
      </c>
      <c r="E1650" t="str">
        <f>IF(VLOOKUP($A1650,Parts!$A:$AM,E$1,0)="X",V$2,"")</f>
        <v/>
      </c>
      <c r="F1650" t="str">
        <f>IF(VLOOKUP($A1650,Parts!$A:$AM,F$1,0)="X",W$2,"")</f>
        <v/>
      </c>
      <c r="G1650" t="str">
        <f>IF(VLOOKUP($A1650,Parts!$A:$AM,G$1,0)="X",X$2,"")</f>
        <v/>
      </c>
      <c r="H1650" t="str">
        <f>IF(VLOOKUP($A1650,Parts!$A:$AM,H$1,0)="X",Y$2,"")</f>
        <v/>
      </c>
      <c r="I1650" t="str">
        <f>IF(VLOOKUP($A1650,Parts!$A:$AM,I$1,0)="X",Z$2,"")</f>
        <v/>
      </c>
      <c r="J1650" t="str">
        <f>IF(VLOOKUP($A1650,Parts!$A:$AM,J$1,0)="X",AA$2,"")</f>
        <v/>
      </c>
      <c r="K1650" t="str">
        <f>IF(VLOOKUP($A1650,Parts!$A:$AM,K$1,0)="X",AB$2,"")</f>
        <v/>
      </c>
      <c r="L1650" t="str">
        <f>IF(VLOOKUP($A1650,Parts!$A:$AM,L$1,0)="X",AC$2,"")</f>
        <v/>
      </c>
      <c r="M1650" t="str">
        <f>IF(VLOOKUP($A1650,Parts!$A:$AM,M$1,0)="X",AD$2,"")</f>
        <v/>
      </c>
      <c r="N1650" t="str">
        <f>IF(VLOOKUP($A1650,Parts!$A:$AM,N$1,0)="X",AE$2,"")</f>
        <v/>
      </c>
      <c r="O1650" t="str">
        <f>IF(VLOOKUP($A1650,Parts!$A:$AM,O$1,0)="X",AF$2,"")</f>
        <v/>
      </c>
      <c r="P1650" t="str">
        <f t="shared" si="26"/>
        <v/>
      </c>
    </row>
    <row r="1651" spans="1:16" x14ac:dyDescent="0.25">
      <c r="A1651" t="str">
        <f>Table15[[#This Row],[Name]]</f>
        <v>HexCanFood</v>
      </c>
      <c r="B1651" t="str">
        <f>IF(VLOOKUP($A1651,Parts!$A:$AM,B$1,0)="X",S$2,"")</f>
        <v/>
      </c>
      <c r="C1651" t="str">
        <f>IF(VLOOKUP($A1651,Parts!$A:$AM,C$1,0)="X",T$2,"")</f>
        <v/>
      </c>
      <c r="D1651" t="str">
        <f>IF(VLOOKUP($A1651,Parts!$A:$AM,D$1,0)="X",U$2,"")</f>
        <v/>
      </c>
      <c r="E1651" t="str">
        <f>IF(VLOOKUP($A1651,Parts!$A:$AM,E$1,0)="X",V$2,"")</f>
        <v/>
      </c>
      <c r="F1651" t="str">
        <f>IF(VLOOKUP($A1651,Parts!$A:$AM,F$1,0)="X",W$2,"")</f>
        <v/>
      </c>
      <c r="G1651" t="str">
        <f>IF(VLOOKUP($A1651,Parts!$A:$AM,G$1,0)="X",X$2,"")</f>
        <v/>
      </c>
      <c r="H1651" t="str">
        <f>IF(VLOOKUP($A1651,Parts!$A:$AM,H$1,0)="X",Y$2,"")</f>
        <v/>
      </c>
      <c r="I1651" t="str">
        <f>IF(VLOOKUP($A1651,Parts!$A:$AM,I$1,0)="X",Z$2,"")</f>
        <v/>
      </c>
      <c r="J1651" t="str">
        <f>IF(VLOOKUP($A1651,Parts!$A:$AM,J$1,0)="X",AA$2,"")</f>
        <v/>
      </c>
      <c r="K1651" t="str">
        <f>IF(VLOOKUP($A1651,Parts!$A:$AM,K$1,0)="X",AB$2,"")</f>
        <v/>
      </c>
      <c r="L1651" t="str">
        <f>IF(VLOOKUP($A1651,Parts!$A:$AM,L$1,0)="X",AC$2,"")</f>
        <v/>
      </c>
      <c r="M1651" t="str">
        <f>IF(VLOOKUP($A1651,Parts!$A:$AM,M$1,0)="X",AD$2,"")</f>
        <v/>
      </c>
      <c r="N1651" t="str">
        <f>IF(VLOOKUP($A1651,Parts!$A:$AM,N$1,0)="X",AE$2,"")</f>
        <v/>
      </c>
      <c r="O1651" t="str">
        <f>IF(VLOOKUP($A1651,Parts!$A:$AM,O$1,0)="X",AF$2,"")</f>
        <v/>
      </c>
      <c r="P1651" t="str">
        <f t="shared" si="26"/>
        <v/>
      </c>
    </row>
    <row r="1652" spans="1:16" x14ac:dyDescent="0.25">
      <c r="A1652" t="str">
        <f>Table15[[#This Row],[Name]]</f>
        <v>HexCanFoodLarge</v>
      </c>
      <c r="B1652" t="str">
        <f>IF(VLOOKUP($A1652,Parts!$A:$AM,B$1,0)="X",S$2,"")</f>
        <v/>
      </c>
      <c r="C1652" t="str">
        <f>IF(VLOOKUP($A1652,Parts!$A:$AM,C$1,0)="X",T$2,"")</f>
        <v/>
      </c>
      <c r="D1652" t="str">
        <f>IF(VLOOKUP($A1652,Parts!$A:$AM,D$1,0)="X",U$2,"")</f>
        <v/>
      </c>
      <c r="E1652" t="str">
        <f>IF(VLOOKUP($A1652,Parts!$A:$AM,E$1,0)="X",V$2,"")</f>
        <v/>
      </c>
      <c r="F1652" t="str">
        <f>IF(VLOOKUP($A1652,Parts!$A:$AM,F$1,0)="X",W$2,"")</f>
        <v/>
      </c>
      <c r="G1652" t="str">
        <f>IF(VLOOKUP($A1652,Parts!$A:$AM,G$1,0)="X",X$2,"")</f>
        <v/>
      </c>
      <c r="H1652" t="str">
        <f>IF(VLOOKUP($A1652,Parts!$A:$AM,H$1,0)="X",Y$2,"")</f>
        <v/>
      </c>
      <c r="I1652" t="str">
        <f>IF(VLOOKUP($A1652,Parts!$A:$AM,I$1,0)="X",Z$2,"")</f>
        <v/>
      </c>
      <c r="J1652" t="str">
        <f>IF(VLOOKUP($A1652,Parts!$A:$AM,J$1,0)="X",AA$2,"")</f>
        <v/>
      </c>
      <c r="K1652" t="str">
        <f>IF(VLOOKUP($A1652,Parts!$A:$AM,K$1,0)="X",AB$2,"")</f>
        <v/>
      </c>
      <c r="L1652" t="str">
        <f>IF(VLOOKUP($A1652,Parts!$A:$AM,L$1,0)="X",AC$2,"")</f>
        <v/>
      </c>
      <c r="M1652" t="str">
        <f>IF(VLOOKUP($A1652,Parts!$A:$AM,M$1,0)="X",AD$2,"")</f>
        <v/>
      </c>
      <c r="N1652" t="str">
        <f>IF(VLOOKUP($A1652,Parts!$A:$AM,N$1,0)="X",AE$2,"")</f>
        <v/>
      </c>
      <c r="O1652" t="str">
        <f>IF(VLOOKUP($A1652,Parts!$A:$AM,O$1,0)="X",AF$2,"")</f>
        <v/>
      </c>
      <c r="P1652" t="str">
        <f t="shared" si="26"/>
        <v/>
      </c>
    </row>
    <row r="1653" spans="1:16" x14ac:dyDescent="0.25">
      <c r="A1653" t="str">
        <f>Table15[[#This Row],[Name]]</f>
        <v>TacOxygenContainerSmall</v>
      </c>
      <c r="B1653" t="str">
        <f>IF(VLOOKUP($A1653,Parts!$A:$AM,B$1,0)="X",S$2,"")</f>
        <v/>
      </c>
      <c r="C1653" t="str">
        <f>IF(VLOOKUP($A1653,Parts!$A:$AM,C$1,0)="X",T$2,"")</f>
        <v/>
      </c>
      <c r="D1653" t="str">
        <f>IF(VLOOKUP($A1653,Parts!$A:$AM,D$1,0)="X",U$2,"")</f>
        <v/>
      </c>
      <c r="E1653" t="str">
        <f>IF(VLOOKUP($A1653,Parts!$A:$AM,E$1,0)="X",V$2,"")</f>
        <v/>
      </c>
      <c r="F1653" t="str">
        <f>IF(VLOOKUP($A1653,Parts!$A:$AM,F$1,0)="X",W$2,"")</f>
        <v/>
      </c>
      <c r="G1653" t="str">
        <f>IF(VLOOKUP($A1653,Parts!$A:$AM,G$1,0)="X",X$2,"")</f>
        <v/>
      </c>
      <c r="H1653" t="str">
        <f>IF(VLOOKUP($A1653,Parts!$A:$AM,H$1,0)="X",Y$2,"")</f>
        <v/>
      </c>
      <c r="I1653" t="str">
        <f>IF(VLOOKUP($A1653,Parts!$A:$AM,I$1,0)="X",Z$2,"")</f>
        <v/>
      </c>
      <c r="J1653" t="str">
        <f>IF(VLOOKUP($A1653,Parts!$A:$AM,J$1,0)="X",AA$2,"")</f>
        <v/>
      </c>
      <c r="K1653" t="str">
        <f>IF(VLOOKUP($A1653,Parts!$A:$AM,K$1,0)="X",AB$2,"")</f>
        <v/>
      </c>
      <c r="L1653" t="str">
        <f>IF(VLOOKUP($A1653,Parts!$A:$AM,L$1,0)="X",AC$2,"")</f>
        <v/>
      </c>
      <c r="M1653" t="str">
        <f>IF(VLOOKUP($A1653,Parts!$A:$AM,M$1,0)="X",AD$2,"")</f>
        <v/>
      </c>
      <c r="N1653" t="str">
        <f>IF(VLOOKUP($A1653,Parts!$A:$AM,N$1,0)="X",AE$2,"")</f>
        <v/>
      </c>
      <c r="O1653" t="str">
        <f>IF(VLOOKUP($A1653,Parts!$A:$AM,O$1,0)="X",AF$2,"")</f>
        <v/>
      </c>
      <c r="P1653" t="str">
        <f t="shared" si="26"/>
        <v/>
      </c>
    </row>
    <row r="1654" spans="1:16" x14ac:dyDescent="0.25">
      <c r="A1654" t="str">
        <f>Table15[[#This Row],[Name]]</f>
        <v>TacOxygenContainer</v>
      </c>
      <c r="B1654" t="str">
        <f>IF(VLOOKUP($A1654,Parts!$A:$AM,B$1,0)="X",S$2,"")</f>
        <v/>
      </c>
      <c r="C1654" t="str">
        <f>IF(VLOOKUP($A1654,Parts!$A:$AM,C$1,0)="X",T$2,"")</f>
        <v/>
      </c>
      <c r="D1654" t="str">
        <f>IF(VLOOKUP($A1654,Parts!$A:$AM,D$1,0)="X",U$2,"")</f>
        <v/>
      </c>
      <c r="E1654" t="str">
        <f>IF(VLOOKUP($A1654,Parts!$A:$AM,E$1,0)="X",V$2,"")</f>
        <v/>
      </c>
      <c r="F1654" t="str">
        <f>IF(VLOOKUP($A1654,Parts!$A:$AM,F$1,0)="X",W$2,"")</f>
        <v/>
      </c>
      <c r="G1654" t="str">
        <f>IF(VLOOKUP($A1654,Parts!$A:$AM,G$1,0)="X",X$2,"")</f>
        <v/>
      </c>
      <c r="H1654" t="str">
        <f>IF(VLOOKUP($A1654,Parts!$A:$AM,H$1,0)="X",Y$2,"")</f>
        <v/>
      </c>
      <c r="I1654" t="str">
        <f>IF(VLOOKUP($A1654,Parts!$A:$AM,I$1,0)="X",Z$2,"")</f>
        <v/>
      </c>
      <c r="J1654" t="str">
        <f>IF(VLOOKUP($A1654,Parts!$A:$AM,J$1,0)="X",AA$2,"")</f>
        <v/>
      </c>
      <c r="K1654" t="str">
        <f>IF(VLOOKUP($A1654,Parts!$A:$AM,K$1,0)="X",AB$2,"")</f>
        <v/>
      </c>
      <c r="L1654" t="str">
        <f>IF(VLOOKUP($A1654,Parts!$A:$AM,L$1,0)="X",AC$2,"")</f>
        <v/>
      </c>
      <c r="M1654" t="str">
        <f>IF(VLOOKUP($A1654,Parts!$A:$AM,M$1,0)="X",AD$2,"")</f>
        <v/>
      </c>
      <c r="N1654" t="str">
        <f>IF(VLOOKUP($A1654,Parts!$A:$AM,N$1,0)="X",AE$2,"")</f>
        <v/>
      </c>
      <c r="O1654" t="str">
        <f>IF(VLOOKUP($A1654,Parts!$A:$AM,O$1,0)="X",AF$2,"")</f>
        <v/>
      </c>
      <c r="P1654" t="str">
        <f t="shared" si="26"/>
        <v/>
      </c>
    </row>
    <row r="1655" spans="1:16" x14ac:dyDescent="0.25">
      <c r="A1655" t="str">
        <f>Table15[[#This Row],[Name]]</f>
        <v>TacOxygenContainerLarge</v>
      </c>
      <c r="B1655" t="str">
        <f>IF(VLOOKUP($A1655,Parts!$A:$AM,B$1,0)="X",S$2,"")</f>
        <v/>
      </c>
      <c r="C1655" t="str">
        <f>IF(VLOOKUP($A1655,Parts!$A:$AM,C$1,0)="X",T$2,"")</f>
        <v/>
      </c>
      <c r="D1655" t="str">
        <f>IF(VLOOKUP($A1655,Parts!$A:$AM,D$1,0)="X",U$2,"")</f>
        <v/>
      </c>
      <c r="E1655" t="str">
        <f>IF(VLOOKUP($A1655,Parts!$A:$AM,E$1,0)="X",V$2,"")</f>
        <v/>
      </c>
      <c r="F1655" t="str">
        <f>IF(VLOOKUP($A1655,Parts!$A:$AM,F$1,0)="X",W$2,"")</f>
        <v/>
      </c>
      <c r="G1655" t="str">
        <f>IF(VLOOKUP($A1655,Parts!$A:$AM,G$1,0)="X",X$2,"")</f>
        <v/>
      </c>
      <c r="H1655" t="str">
        <f>IF(VLOOKUP($A1655,Parts!$A:$AM,H$1,0)="X",Y$2,"")</f>
        <v/>
      </c>
      <c r="I1655" t="str">
        <f>IF(VLOOKUP($A1655,Parts!$A:$AM,I$1,0)="X",Z$2,"")</f>
        <v/>
      </c>
      <c r="J1655" t="str">
        <f>IF(VLOOKUP($A1655,Parts!$A:$AM,J$1,0)="X",AA$2,"")</f>
        <v/>
      </c>
      <c r="K1655" t="str">
        <f>IF(VLOOKUP($A1655,Parts!$A:$AM,K$1,0)="X",AB$2,"")</f>
        <v/>
      </c>
      <c r="L1655" t="str">
        <f>IF(VLOOKUP($A1655,Parts!$A:$AM,L$1,0)="X",AC$2,"")</f>
        <v/>
      </c>
      <c r="M1655" t="str">
        <f>IF(VLOOKUP($A1655,Parts!$A:$AM,M$1,0)="X",AD$2,"")</f>
        <v/>
      </c>
      <c r="N1655" t="str">
        <f>IF(VLOOKUP($A1655,Parts!$A:$AM,N$1,0)="X",AE$2,"")</f>
        <v/>
      </c>
      <c r="O1655" t="str">
        <f>IF(VLOOKUP($A1655,Parts!$A:$AM,O$1,0)="X",AF$2,"")</f>
        <v/>
      </c>
      <c r="P1655" t="str">
        <f t="shared" si="26"/>
        <v/>
      </c>
    </row>
    <row r="1656" spans="1:16" x14ac:dyDescent="0.25">
      <c r="A1656" t="str">
        <f>Table15[[#This Row],[Name]]</f>
        <v>TacOxygenContainerLarge375</v>
      </c>
      <c r="B1656" t="str">
        <f>IF(VLOOKUP($A1656,Parts!$A:$AM,B$1,0)="X",S$2,"")</f>
        <v/>
      </c>
      <c r="C1656" t="str">
        <f>IF(VLOOKUP($A1656,Parts!$A:$AM,C$1,0)="X",T$2,"")</f>
        <v/>
      </c>
      <c r="D1656" t="str">
        <f>IF(VLOOKUP($A1656,Parts!$A:$AM,D$1,0)="X",U$2,"")</f>
        <v/>
      </c>
      <c r="E1656" t="str">
        <f>IF(VLOOKUP($A1656,Parts!$A:$AM,E$1,0)="X",V$2,"")</f>
        <v/>
      </c>
      <c r="F1656" t="str">
        <f>IF(VLOOKUP($A1656,Parts!$A:$AM,F$1,0)="X",W$2,"")</f>
        <v/>
      </c>
      <c r="G1656" t="str">
        <f>IF(VLOOKUP($A1656,Parts!$A:$AM,G$1,0)="X",X$2,"")</f>
        <v/>
      </c>
      <c r="H1656" t="str">
        <f>IF(VLOOKUP($A1656,Parts!$A:$AM,H$1,0)="X",Y$2,"")</f>
        <v/>
      </c>
      <c r="I1656" t="str">
        <f>IF(VLOOKUP($A1656,Parts!$A:$AM,I$1,0)="X",Z$2,"")</f>
        <v/>
      </c>
      <c r="J1656" t="str">
        <f>IF(VLOOKUP($A1656,Parts!$A:$AM,J$1,0)="X",AA$2,"")</f>
        <v/>
      </c>
      <c r="K1656" t="str">
        <f>IF(VLOOKUP($A1656,Parts!$A:$AM,K$1,0)="X",AB$2,"")</f>
        <v/>
      </c>
      <c r="L1656" t="str">
        <f>IF(VLOOKUP($A1656,Parts!$A:$AM,L$1,0)="X",AC$2,"")</f>
        <v/>
      </c>
      <c r="M1656" t="str">
        <f>IF(VLOOKUP($A1656,Parts!$A:$AM,M$1,0)="X",AD$2,"")</f>
        <v/>
      </c>
      <c r="N1656" t="str">
        <f>IF(VLOOKUP($A1656,Parts!$A:$AM,N$1,0)="X",AE$2,"")</f>
        <v/>
      </c>
      <c r="O1656" t="str">
        <f>IF(VLOOKUP($A1656,Parts!$A:$AM,O$1,0)="X",AF$2,"")</f>
        <v/>
      </c>
      <c r="P1656" t="str">
        <f t="shared" si="26"/>
        <v/>
      </c>
    </row>
    <row r="1657" spans="1:16" x14ac:dyDescent="0.25">
      <c r="A1657" t="str">
        <f>Table15[[#This Row],[Name]]</f>
        <v>HexCanOxygenSmall</v>
      </c>
      <c r="B1657" t="str">
        <f>IF(VLOOKUP($A1657,Parts!$A:$AM,B$1,0)="X",S$2,"")</f>
        <v/>
      </c>
      <c r="C1657" t="str">
        <f>IF(VLOOKUP($A1657,Parts!$A:$AM,C$1,0)="X",T$2,"")</f>
        <v/>
      </c>
      <c r="D1657" t="str">
        <f>IF(VLOOKUP($A1657,Parts!$A:$AM,D$1,0)="X",U$2,"")</f>
        <v/>
      </c>
      <c r="E1657" t="str">
        <f>IF(VLOOKUP($A1657,Parts!$A:$AM,E$1,0)="X",V$2,"")</f>
        <v/>
      </c>
      <c r="F1657" t="str">
        <f>IF(VLOOKUP($A1657,Parts!$A:$AM,F$1,0)="X",W$2,"")</f>
        <v/>
      </c>
      <c r="G1657" t="str">
        <f>IF(VLOOKUP($A1657,Parts!$A:$AM,G$1,0)="X",X$2,"")</f>
        <v/>
      </c>
      <c r="H1657" t="str">
        <f>IF(VLOOKUP($A1657,Parts!$A:$AM,H$1,0)="X",Y$2,"")</f>
        <v/>
      </c>
      <c r="I1657" t="str">
        <f>IF(VLOOKUP($A1657,Parts!$A:$AM,I$1,0)="X",Z$2,"")</f>
        <v/>
      </c>
      <c r="J1657" t="str">
        <f>IF(VLOOKUP($A1657,Parts!$A:$AM,J$1,0)="X",AA$2,"")</f>
        <v/>
      </c>
      <c r="K1657" t="str">
        <f>IF(VLOOKUP($A1657,Parts!$A:$AM,K$1,0)="X",AB$2,"")</f>
        <v/>
      </c>
      <c r="L1657" t="str">
        <f>IF(VLOOKUP($A1657,Parts!$A:$AM,L$1,0)="X",AC$2,"")</f>
        <v/>
      </c>
      <c r="M1657" t="str">
        <f>IF(VLOOKUP($A1657,Parts!$A:$AM,M$1,0)="X",AD$2,"")</f>
        <v/>
      </c>
      <c r="N1657" t="str">
        <f>IF(VLOOKUP($A1657,Parts!$A:$AM,N$1,0)="X",AE$2,"")</f>
        <v/>
      </c>
      <c r="O1657" t="str">
        <f>IF(VLOOKUP($A1657,Parts!$A:$AM,O$1,0)="X",AF$2,"")</f>
        <v/>
      </c>
      <c r="P1657" t="str">
        <f t="shared" si="26"/>
        <v/>
      </c>
    </row>
    <row r="1658" spans="1:16" x14ac:dyDescent="0.25">
      <c r="A1658" t="str">
        <f>Table15[[#This Row],[Name]]</f>
        <v>HexCanOxygen</v>
      </c>
      <c r="B1658" t="str">
        <f>IF(VLOOKUP($A1658,Parts!$A:$AM,B$1,0)="X",S$2,"")</f>
        <v/>
      </c>
      <c r="C1658" t="str">
        <f>IF(VLOOKUP($A1658,Parts!$A:$AM,C$1,0)="X",T$2,"")</f>
        <v/>
      </c>
      <c r="D1658" t="str">
        <f>IF(VLOOKUP($A1658,Parts!$A:$AM,D$1,0)="X",U$2,"")</f>
        <v/>
      </c>
      <c r="E1658" t="str">
        <f>IF(VLOOKUP($A1658,Parts!$A:$AM,E$1,0)="X",V$2,"")</f>
        <v/>
      </c>
      <c r="F1658" t="str">
        <f>IF(VLOOKUP($A1658,Parts!$A:$AM,F$1,0)="X",W$2,"")</f>
        <v/>
      </c>
      <c r="G1658" t="str">
        <f>IF(VLOOKUP($A1658,Parts!$A:$AM,G$1,0)="X",X$2,"")</f>
        <v/>
      </c>
      <c r="H1658" t="str">
        <f>IF(VLOOKUP($A1658,Parts!$A:$AM,H$1,0)="X",Y$2,"")</f>
        <v/>
      </c>
      <c r="I1658" t="str">
        <f>IF(VLOOKUP($A1658,Parts!$A:$AM,I$1,0)="X",Z$2,"")</f>
        <v/>
      </c>
      <c r="J1658" t="str">
        <f>IF(VLOOKUP($A1658,Parts!$A:$AM,J$1,0)="X",AA$2,"")</f>
        <v/>
      </c>
      <c r="K1658" t="str">
        <f>IF(VLOOKUP($A1658,Parts!$A:$AM,K$1,0)="X",AB$2,"")</f>
        <v/>
      </c>
      <c r="L1658" t="str">
        <f>IF(VLOOKUP($A1658,Parts!$A:$AM,L$1,0)="X",AC$2,"")</f>
        <v/>
      </c>
      <c r="M1658" t="str">
        <f>IF(VLOOKUP($A1658,Parts!$A:$AM,M$1,0)="X",AD$2,"")</f>
        <v/>
      </c>
      <c r="N1658" t="str">
        <f>IF(VLOOKUP($A1658,Parts!$A:$AM,N$1,0)="X",AE$2,"")</f>
        <v/>
      </c>
      <c r="O1658" t="str">
        <f>IF(VLOOKUP($A1658,Parts!$A:$AM,O$1,0)="X",AF$2,"")</f>
        <v/>
      </c>
      <c r="P1658" t="str">
        <f t="shared" si="26"/>
        <v/>
      </c>
    </row>
    <row r="1659" spans="1:16" x14ac:dyDescent="0.25">
      <c r="A1659" t="str">
        <f>Table15[[#This Row],[Name]]</f>
        <v>HexCanOxygenLarge</v>
      </c>
      <c r="B1659" t="str">
        <f>IF(VLOOKUP($A1659,Parts!$A:$AM,B$1,0)="X",S$2,"")</f>
        <v/>
      </c>
      <c r="C1659" t="str">
        <f>IF(VLOOKUP($A1659,Parts!$A:$AM,C$1,0)="X",T$2,"")</f>
        <v/>
      </c>
      <c r="D1659" t="str">
        <f>IF(VLOOKUP($A1659,Parts!$A:$AM,D$1,0)="X",U$2,"")</f>
        <v/>
      </c>
      <c r="E1659" t="str">
        <f>IF(VLOOKUP($A1659,Parts!$A:$AM,E$1,0)="X",V$2,"")</f>
        <v/>
      </c>
      <c r="F1659" t="str">
        <f>IF(VLOOKUP($A1659,Parts!$A:$AM,F$1,0)="X",W$2,"")</f>
        <v/>
      </c>
      <c r="G1659" t="str">
        <f>IF(VLOOKUP($A1659,Parts!$A:$AM,G$1,0)="X",X$2,"")</f>
        <v/>
      </c>
      <c r="H1659" t="str">
        <f>IF(VLOOKUP($A1659,Parts!$A:$AM,H$1,0)="X",Y$2,"")</f>
        <v/>
      </c>
      <c r="I1659" t="str">
        <f>IF(VLOOKUP($A1659,Parts!$A:$AM,I$1,0)="X",Z$2,"")</f>
        <v/>
      </c>
      <c r="J1659" t="str">
        <f>IF(VLOOKUP($A1659,Parts!$A:$AM,J$1,0)="X",AA$2,"")</f>
        <v/>
      </c>
      <c r="K1659" t="str">
        <f>IF(VLOOKUP($A1659,Parts!$A:$AM,K$1,0)="X",AB$2,"")</f>
        <v/>
      </c>
      <c r="L1659" t="str">
        <f>IF(VLOOKUP($A1659,Parts!$A:$AM,L$1,0)="X",AC$2,"")</f>
        <v/>
      </c>
      <c r="M1659" t="str">
        <f>IF(VLOOKUP($A1659,Parts!$A:$AM,M$1,0)="X",AD$2,"")</f>
        <v/>
      </c>
      <c r="N1659" t="str">
        <f>IF(VLOOKUP($A1659,Parts!$A:$AM,N$1,0)="X",AE$2,"")</f>
        <v/>
      </c>
      <c r="O1659" t="str">
        <f>IF(VLOOKUP($A1659,Parts!$A:$AM,O$1,0)="X",AF$2,"")</f>
        <v/>
      </c>
      <c r="P1659" t="str">
        <f t="shared" si="26"/>
        <v/>
      </c>
    </row>
    <row r="1660" spans="1:16" x14ac:dyDescent="0.25">
      <c r="A1660" t="str">
        <f>Table15[[#This Row],[Name]]</f>
        <v>TacLifeSupportContainerSmall</v>
      </c>
      <c r="B1660" t="str">
        <f>IF(VLOOKUP($A1660,Parts!$A:$AM,B$1,0)="X",S$2,"")</f>
        <v/>
      </c>
      <c r="C1660" t="str">
        <f>IF(VLOOKUP($A1660,Parts!$A:$AM,C$1,0)="X",T$2,"")</f>
        <v/>
      </c>
      <c r="D1660" t="str">
        <f>IF(VLOOKUP($A1660,Parts!$A:$AM,D$1,0)="X",U$2,"")</f>
        <v/>
      </c>
      <c r="E1660" t="str">
        <f>IF(VLOOKUP($A1660,Parts!$A:$AM,E$1,0)="X",V$2,"")</f>
        <v/>
      </c>
      <c r="F1660" t="str">
        <f>IF(VLOOKUP($A1660,Parts!$A:$AM,F$1,0)="X",W$2,"")</f>
        <v/>
      </c>
      <c r="G1660" t="str">
        <f>IF(VLOOKUP($A1660,Parts!$A:$AM,G$1,0)="X",X$2,"")</f>
        <v/>
      </c>
      <c r="H1660" t="str">
        <f>IF(VLOOKUP($A1660,Parts!$A:$AM,H$1,0)="X",Y$2,"")</f>
        <v/>
      </c>
      <c r="I1660" t="str">
        <f>IF(VLOOKUP($A1660,Parts!$A:$AM,I$1,0)="X",Z$2,"")</f>
        <v/>
      </c>
      <c r="J1660" t="str">
        <f>IF(VLOOKUP($A1660,Parts!$A:$AM,J$1,0)="X",AA$2,"")</f>
        <v/>
      </c>
      <c r="K1660" t="str">
        <f>IF(VLOOKUP($A1660,Parts!$A:$AM,K$1,0)="X",AB$2,"")</f>
        <v/>
      </c>
      <c r="L1660" t="str">
        <f>IF(VLOOKUP($A1660,Parts!$A:$AM,L$1,0)="X",AC$2,"")</f>
        <v/>
      </c>
      <c r="M1660" t="str">
        <f>IF(VLOOKUP($A1660,Parts!$A:$AM,M$1,0)="X",AD$2,"")</f>
        <v/>
      </c>
      <c r="N1660" t="str">
        <f>IF(VLOOKUP($A1660,Parts!$A:$AM,N$1,0)="X",AE$2,"")</f>
        <v/>
      </c>
      <c r="O1660" t="str">
        <f>IF(VLOOKUP($A1660,Parts!$A:$AM,O$1,0)="X",AF$2,"")</f>
        <v/>
      </c>
      <c r="P1660" t="str">
        <f t="shared" si="26"/>
        <v/>
      </c>
    </row>
    <row r="1661" spans="1:16" x14ac:dyDescent="0.25">
      <c r="A1661" t="str">
        <f>Table15[[#This Row],[Name]]</f>
        <v>TacLifeSupportMFTContainerSmall</v>
      </c>
      <c r="B1661" t="str">
        <f>IF(VLOOKUP($A1661,Parts!$A:$AM,B$1,0)="X",S$2,"")</f>
        <v/>
      </c>
      <c r="C1661" t="str">
        <f>IF(VLOOKUP($A1661,Parts!$A:$AM,C$1,0)="X",T$2,"")</f>
        <v/>
      </c>
      <c r="D1661" t="str">
        <f>IF(VLOOKUP($A1661,Parts!$A:$AM,D$1,0)="X",U$2,"")</f>
        <v/>
      </c>
      <c r="E1661" t="str">
        <f>IF(VLOOKUP($A1661,Parts!$A:$AM,E$1,0)="X",V$2,"")</f>
        <v/>
      </c>
      <c r="F1661" t="str">
        <f>IF(VLOOKUP($A1661,Parts!$A:$AM,F$1,0)="X",W$2,"")</f>
        <v/>
      </c>
      <c r="G1661" t="str">
        <f>IF(VLOOKUP($A1661,Parts!$A:$AM,G$1,0)="X",X$2,"")</f>
        <v/>
      </c>
      <c r="H1661" t="str">
        <f>IF(VLOOKUP($A1661,Parts!$A:$AM,H$1,0)="X",Y$2,"")</f>
        <v/>
      </c>
      <c r="I1661" t="str">
        <f>IF(VLOOKUP($A1661,Parts!$A:$AM,I$1,0)="X",Z$2,"")</f>
        <v/>
      </c>
      <c r="J1661" t="str">
        <f>IF(VLOOKUP($A1661,Parts!$A:$AM,J$1,0)="X",AA$2,"")</f>
        <v/>
      </c>
      <c r="K1661" t="str">
        <f>IF(VLOOKUP($A1661,Parts!$A:$AM,K$1,0)="X",AB$2,"")</f>
        <v/>
      </c>
      <c r="L1661" t="str">
        <f>IF(VLOOKUP($A1661,Parts!$A:$AM,L$1,0)="X",AC$2,"")</f>
        <v/>
      </c>
      <c r="M1661" t="str">
        <f>IF(VLOOKUP($A1661,Parts!$A:$AM,M$1,0)="X",AD$2,"")</f>
        <v/>
      </c>
      <c r="N1661" t="str">
        <f>IF(VLOOKUP($A1661,Parts!$A:$AM,N$1,0)="X",AE$2,"")</f>
        <v/>
      </c>
      <c r="O1661" t="str">
        <f>IF(VLOOKUP($A1661,Parts!$A:$AM,O$1,0)="X",AF$2,"")</f>
        <v/>
      </c>
      <c r="P1661" t="str">
        <f t="shared" si="26"/>
        <v/>
      </c>
    </row>
    <row r="1662" spans="1:16" x14ac:dyDescent="0.25">
      <c r="A1662" t="str">
        <f>Table15[[#This Row],[Name]]</f>
        <v>TacLifeSupportContainer</v>
      </c>
      <c r="B1662" t="str">
        <f>IF(VLOOKUP($A1662,Parts!$A:$AM,B$1,0)="X",S$2,"")</f>
        <v/>
      </c>
      <c r="C1662" t="str">
        <f>IF(VLOOKUP($A1662,Parts!$A:$AM,C$1,0)="X",T$2,"")</f>
        <v/>
      </c>
      <c r="D1662" t="str">
        <f>IF(VLOOKUP($A1662,Parts!$A:$AM,D$1,0)="X",U$2,"")</f>
        <v/>
      </c>
      <c r="E1662" t="str">
        <f>IF(VLOOKUP($A1662,Parts!$A:$AM,E$1,0)="X",V$2,"")</f>
        <v/>
      </c>
      <c r="F1662" t="str">
        <f>IF(VLOOKUP($A1662,Parts!$A:$AM,F$1,0)="X",W$2,"")</f>
        <v/>
      </c>
      <c r="G1662" t="str">
        <f>IF(VLOOKUP($A1662,Parts!$A:$AM,G$1,0)="X",X$2,"")</f>
        <v/>
      </c>
      <c r="H1662" t="str">
        <f>IF(VLOOKUP($A1662,Parts!$A:$AM,H$1,0)="X",Y$2,"")</f>
        <v/>
      </c>
      <c r="I1662" t="str">
        <f>IF(VLOOKUP($A1662,Parts!$A:$AM,I$1,0)="X",Z$2,"")</f>
        <v/>
      </c>
      <c r="J1662" t="str">
        <f>IF(VLOOKUP($A1662,Parts!$A:$AM,J$1,0)="X",AA$2,"")</f>
        <v/>
      </c>
      <c r="K1662" t="str">
        <f>IF(VLOOKUP($A1662,Parts!$A:$AM,K$1,0)="X",AB$2,"")</f>
        <v/>
      </c>
      <c r="L1662" t="str">
        <f>IF(VLOOKUP($A1662,Parts!$A:$AM,L$1,0)="X",AC$2,"")</f>
        <v/>
      </c>
      <c r="M1662" t="str">
        <f>IF(VLOOKUP($A1662,Parts!$A:$AM,M$1,0)="X",AD$2,"")</f>
        <v/>
      </c>
      <c r="N1662" t="str">
        <f>IF(VLOOKUP($A1662,Parts!$A:$AM,N$1,0)="X",AE$2,"")</f>
        <v/>
      </c>
      <c r="O1662" t="str">
        <f>IF(VLOOKUP($A1662,Parts!$A:$AM,O$1,0)="X",AF$2,"")</f>
        <v/>
      </c>
      <c r="P1662" t="str">
        <f t="shared" si="26"/>
        <v/>
      </c>
    </row>
    <row r="1663" spans="1:16" x14ac:dyDescent="0.25">
      <c r="A1663" t="str">
        <f>Table15[[#This Row],[Name]]</f>
        <v>TacLifeSupportMFTContainer</v>
      </c>
      <c r="B1663" t="str">
        <f>IF(VLOOKUP($A1663,Parts!$A:$AM,B$1,0)="X",S$2,"")</f>
        <v/>
      </c>
      <c r="C1663" t="str">
        <f>IF(VLOOKUP($A1663,Parts!$A:$AM,C$1,0)="X",T$2,"")</f>
        <v/>
      </c>
      <c r="D1663" t="str">
        <f>IF(VLOOKUP($A1663,Parts!$A:$AM,D$1,0)="X",U$2,"")</f>
        <v/>
      </c>
      <c r="E1663" t="str">
        <f>IF(VLOOKUP($A1663,Parts!$A:$AM,E$1,0)="X",V$2,"")</f>
        <v/>
      </c>
      <c r="F1663" t="str">
        <f>IF(VLOOKUP($A1663,Parts!$A:$AM,F$1,0)="X",W$2,"")</f>
        <v/>
      </c>
      <c r="G1663" t="str">
        <f>IF(VLOOKUP($A1663,Parts!$A:$AM,G$1,0)="X",X$2,"")</f>
        <v/>
      </c>
      <c r="H1663" t="str">
        <f>IF(VLOOKUP($A1663,Parts!$A:$AM,H$1,0)="X",Y$2,"")</f>
        <v/>
      </c>
      <c r="I1663" t="str">
        <f>IF(VLOOKUP($A1663,Parts!$A:$AM,I$1,0)="X",Z$2,"")</f>
        <v/>
      </c>
      <c r="J1663" t="str">
        <f>IF(VLOOKUP($A1663,Parts!$A:$AM,J$1,0)="X",AA$2,"")</f>
        <v/>
      </c>
      <c r="K1663" t="str">
        <f>IF(VLOOKUP($A1663,Parts!$A:$AM,K$1,0)="X",AB$2,"")</f>
        <v/>
      </c>
      <c r="L1663" t="str">
        <f>IF(VLOOKUP($A1663,Parts!$A:$AM,L$1,0)="X",AC$2,"")</f>
        <v/>
      </c>
      <c r="M1663" t="str">
        <f>IF(VLOOKUP($A1663,Parts!$A:$AM,M$1,0)="X",AD$2,"")</f>
        <v/>
      </c>
      <c r="N1663" t="str">
        <f>IF(VLOOKUP($A1663,Parts!$A:$AM,N$1,0)="X",AE$2,"")</f>
        <v/>
      </c>
      <c r="O1663" t="str">
        <f>IF(VLOOKUP($A1663,Parts!$A:$AM,O$1,0)="X",AF$2,"")</f>
        <v/>
      </c>
      <c r="P1663" t="str">
        <f t="shared" si="26"/>
        <v/>
      </c>
    </row>
    <row r="1664" spans="1:16" x14ac:dyDescent="0.25">
      <c r="A1664" t="str">
        <f>Table15[[#This Row],[Name]]</f>
        <v>TacLifeSupportContainerLarge</v>
      </c>
      <c r="B1664" t="str">
        <f>IF(VLOOKUP($A1664,Parts!$A:$AM,B$1,0)="X",S$2,"")</f>
        <v/>
      </c>
      <c r="C1664" t="str">
        <f>IF(VLOOKUP($A1664,Parts!$A:$AM,C$1,0)="X",T$2,"")</f>
        <v/>
      </c>
      <c r="D1664" t="str">
        <f>IF(VLOOKUP($A1664,Parts!$A:$AM,D$1,0)="X",U$2,"")</f>
        <v/>
      </c>
      <c r="E1664" t="str">
        <f>IF(VLOOKUP($A1664,Parts!$A:$AM,E$1,0)="X",V$2,"")</f>
        <v/>
      </c>
      <c r="F1664" t="str">
        <f>IF(VLOOKUP($A1664,Parts!$A:$AM,F$1,0)="X",W$2,"")</f>
        <v/>
      </c>
      <c r="G1664" t="str">
        <f>IF(VLOOKUP($A1664,Parts!$A:$AM,G$1,0)="X",X$2,"")</f>
        <v/>
      </c>
      <c r="H1664" t="str">
        <f>IF(VLOOKUP($A1664,Parts!$A:$AM,H$1,0)="X",Y$2,"")</f>
        <v/>
      </c>
      <c r="I1664" t="str">
        <f>IF(VLOOKUP($A1664,Parts!$A:$AM,I$1,0)="X",Z$2,"")</f>
        <v/>
      </c>
      <c r="J1664" t="str">
        <f>IF(VLOOKUP($A1664,Parts!$A:$AM,J$1,0)="X",AA$2,"")</f>
        <v/>
      </c>
      <c r="K1664" t="str">
        <f>IF(VLOOKUP($A1664,Parts!$A:$AM,K$1,0)="X",AB$2,"")</f>
        <v/>
      </c>
      <c r="L1664" t="str">
        <f>IF(VLOOKUP($A1664,Parts!$A:$AM,L$1,0)="X",AC$2,"")</f>
        <v/>
      </c>
      <c r="M1664" t="str">
        <f>IF(VLOOKUP($A1664,Parts!$A:$AM,M$1,0)="X",AD$2,"")</f>
        <v/>
      </c>
      <c r="N1664" t="str">
        <f>IF(VLOOKUP($A1664,Parts!$A:$AM,N$1,0)="X",AE$2,"")</f>
        <v/>
      </c>
      <c r="O1664" t="str">
        <f>IF(VLOOKUP($A1664,Parts!$A:$AM,O$1,0)="X",AF$2,"")</f>
        <v/>
      </c>
      <c r="P1664" t="str">
        <f t="shared" si="26"/>
        <v/>
      </c>
    </row>
    <row r="1665" spans="1:16" x14ac:dyDescent="0.25">
      <c r="A1665" t="str">
        <f>Table15[[#This Row],[Name]]</f>
        <v>TacLifeSupportMFTContainerLarge</v>
      </c>
      <c r="B1665" t="str">
        <f>IF(VLOOKUP($A1665,Parts!$A:$AM,B$1,0)="X",S$2,"")</f>
        <v/>
      </c>
      <c r="C1665" t="str">
        <f>IF(VLOOKUP($A1665,Parts!$A:$AM,C$1,0)="X",T$2,"")</f>
        <v/>
      </c>
      <c r="D1665" t="str">
        <f>IF(VLOOKUP($A1665,Parts!$A:$AM,D$1,0)="X",U$2,"")</f>
        <v/>
      </c>
      <c r="E1665" t="str">
        <f>IF(VLOOKUP($A1665,Parts!$A:$AM,E$1,0)="X",V$2,"")</f>
        <v/>
      </c>
      <c r="F1665" t="str">
        <f>IF(VLOOKUP($A1665,Parts!$A:$AM,F$1,0)="X",W$2,"")</f>
        <v/>
      </c>
      <c r="G1665" t="str">
        <f>IF(VLOOKUP($A1665,Parts!$A:$AM,G$1,0)="X",X$2,"")</f>
        <v/>
      </c>
      <c r="H1665" t="str">
        <f>IF(VLOOKUP($A1665,Parts!$A:$AM,H$1,0)="X",Y$2,"")</f>
        <v/>
      </c>
      <c r="I1665" t="str">
        <f>IF(VLOOKUP($A1665,Parts!$A:$AM,I$1,0)="X",Z$2,"")</f>
        <v/>
      </c>
      <c r="J1665" t="str">
        <f>IF(VLOOKUP($A1665,Parts!$A:$AM,J$1,0)="X",AA$2,"")</f>
        <v/>
      </c>
      <c r="K1665" t="str">
        <f>IF(VLOOKUP($A1665,Parts!$A:$AM,K$1,0)="X",AB$2,"")</f>
        <v/>
      </c>
      <c r="L1665" t="str">
        <f>IF(VLOOKUP($A1665,Parts!$A:$AM,L$1,0)="X",AC$2,"")</f>
        <v/>
      </c>
      <c r="M1665" t="str">
        <f>IF(VLOOKUP($A1665,Parts!$A:$AM,M$1,0)="X",AD$2,"")</f>
        <v/>
      </c>
      <c r="N1665" t="str">
        <f>IF(VLOOKUP($A1665,Parts!$A:$AM,N$1,0)="X",AE$2,"")</f>
        <v/>
      </c>
      <c r="O1665" t="str">
        <f>IF(VLOOKUP($A1665,Parts!$A:$AM,O$1,0)="X",AF$2,"")</f>
        <v/>
      </c>
      <c r="P1665" t="str">
        <f t="shared" si="26"/>
        <v/>
      </c>
    </row>
    <row r="1666" spans="1:16" x14ac:dyDescent="0.25">
      <c r="A1666" t="str">
        <f>Table15[[#This Row],[Name]]</f>
        <v>TacLifeSupportContainerLarge375</v>
      </c>
      <c r="B1666" t="str">
        <f>IF(VLOOKUP($A1666,Parts!$A:$AM,B$1,0)="X",S$2,"")</f>
        <v/>
      </c>
      <c r="C1666" t="str">
        <f>IF(VLOOKUP($A1666,Parts!$A:$AM,C$1,0)="X",T$2,"")</f>
        <v/>
      </c>
      <c r="D1666" t="str">
        <f>IF(VLOOKUP($A1666,Parts!$A:$AM,D$1,0)="X",U$2,"")</f>
        <v/>
      </c>
      <c r="E1666" t="str">
        <f>IF(VLOOKUP($A1666,Parts!$A:$AM,E$1,0)="X",V$2,"")</f>
        <v/>
      </c>
      <c r="F1666" t="str">
        <f>IF(VLOOKUP($A1666,Parts!$A:$AM,F$1,0)="X",W$2,"")</f>
        <v/>
      </c>
      <c r="G1666" t="str">
        <f>IF(VLOOKUP($A1666,Parts!$A:$AM,G$1,0)="X",X$2,"")</f>
        <v/>
      </c>
      <c r="H1666" t="str">
        <f>IF(VLOOKUP($A1666,Parts!$A:$AM,H$1,0)="X",Y$2,"")</f>
        <v/>
      </c>
      <c r="I1666" t="str">
        <f>IF(VLOOKUP($A1666,Parts!$A:$AM,I$1,0)="X",Z$2,"")</f>
        <v/>
      </c>
      <c r="J1666" t="str">
        <f>IF(VLOOKUP($A1666,Parts!$A:$AM,J$1,0)="X",AA$2,"")</f>
        <v/>
      </c>
      <c r="K1666" t="str">
        <f>IF(VLOOKUP($A1666,Parts!$A:$AM,K$1,0)="X",AB$2,"")</f>
        <v/>
      </c>
      <c r="L1666" t="str">
        <f>IF(VLOOKUP($A1666,Parts!$A:$AM,L$1,0)="X",AC$2,"")</f>
        <v/>
      </c>
      <c r="M1666" t="str">
        <f>IF(VLOOKUP($A1666,Parts!$A:$AM,M$1,0)="X",AD$2,"")</f>
        <v/>
      </c>
      <c r="N1666" t="str">
        <f>IF(VLOOKUP($A1666,Parts!$A:$AM,N$1,0)="X",AE$2,"")</f>
        <v/>
      </c>
      <c r="O1666" t="str">
        <f>IF(VLOOKUP($A1666,Parts!$A:$AM,O$1,0)="X",AF$2,"")</f>
        <v/>
      </c>
      <c r="P1666" t="str">
        <f t="shared" si="26"/>
        <v/>
      </c>
    </row>
    <row r="1667" spans="1:16" x14ac:dyDescent="0.25">
      <c r="A1667" t="str">
        <f>Table15[[#This Row],[Name]]</f>
        <v>TacLifeSupportMFTContainerLarge375</v>
      </c>
      <c r="B1667" t="str">
        <f>IF(VLOOKUP($A1667,Parts!$A:$AM,B$1,0)="X",S$2,"")</f>
        <v/>
      </c>
      <c r="C1667" t="str">
        <f>IF(VLOOKUP($A1667,Parts!$A:$AM,C$1,0)="X",T$2,"")</f>
        <v/>
      </c>
      <c r="D1667" t="str">
        <f>IF(VLOOKUP($A1667,Parts!$A:$AM,D$1,0)="X",U$2,"")</f>
        <v/>
      </c>
      <c r="E1667" t="str">
        <f>IF(VLOOKUP($A1667,Parts!$A:$AM,E$1,0)="X",V$2,"")</f>
        <v/>
      </c>
      <c r="F1667" t="str">
        <f>IF(VLOOKUP($A1667,Parts!$A:$AM,F$1,0)="X",W$2,"")</f>
        <v/>
      </c>
      <c r="G1667" t="str">
        <f>IF(VLOOKUP($A1667,Parts!$A:$AM,G$1,0)="X",X$2,"")</f>
        <v/>
      </c>
      <c r="H1667" t="str">
        <f>IF(VLOOKUP($A1667,Parts!$A:$AM,H$1,0)="X",Y$2,"")</f>
        <v/>
      </c>
      <c r="I1667" t="str">
        <f>IF(VLOOKUP($A1667,Parts!$A:$AM,I$1,0)="X",Z$2,"")</f>
        <v/>
      </c>
      <c r="J1667" t="str">
        <f>IF(VLOOKUP($A1667,Parts!$A:$AM,J$1,0)="X",AA$2,"")</f>
        <v/>
      </c>
      <c r="K1667" t="str">
        <f>IF(VLOOKUP($A1667,Parts!$A:$AM,K$1,0)="X",AB$2,"")</f>
        <v/>
      </c>
      <c r="L1667" t="str">
        <f>IF(VLOOKUP($A1667,Parts!$A:$AM,L$1,0)="X",AC$2,"")</f>
        <v/>
      </c>
      <c r="M1667" t="str">
        <f>IF(VLOOKUP($A1667,Parts!$A:$AM,M$1,0)="X",AD$2,"")</f>
        <v/>
      </c>
      <c r="N1667" t="str">
        <f>IF(VLOOKUP($A1667,Parts!$A:$AM,N$1,0)="X",AE$2,"")</f>
        <v/>
      </c>
      <c r="O1667" t="str">
        <f>IF(VLOOKUP($A1667,Parts!$A:$AM,O$1,0)="X",AF$2,"")</f>
        <v/>
      </c>
      <c r="P1667" t="str">
        <f t="shared" ref="P1667:P1730" si="27">B1667&amp;C1667&amp;D1667&amp;E1667&amp;F1667&amp;G1667&amp;H1667&amp;I1667&amp;J1667&amp;K1667&amp;L1667&amp;M1667&amp;N1667&amp;O1667</f>
        <v/>
      </c>
    </row>
    <row r="1668" spans="1:16" x14ac:dyDescent="0.25">
      <c r="A1668" t="str">
        <f>Table15[[#This Row],[Name]]</f>
        <v>HexCanLifeSupportSmall</v>
      </c>
      <c r="B1668" t="str">
        <f>IF(VLOOKUP($A1668,Parts!$A:$AM,B$1,0)="X",S$2,"")</f>
        <v/>
      </c>
      <c r="C1668" t="str">
        <f>IF(VLOOKUP($A1668,Parts!$A:$AM,C$1,0)="X",T$2,"")</f>
        <v/>
      </c>
      <c r="D1668" t="str">
        <f>IF(VLOOKUP($A1668,Parts!$A:$AM,D$1,0)="X",U$2,"")</f>
        <v/>
      </c>
      <c r="E1668" t="str">
        <f>IF(VLOOKUP($A1668,Parts!$A:$AM,E$1,0)="X",V$2,"")</f>
        <v/>
      </c>
      <c r="F1668" t="str">
        <f>IF(VLOOKUP($A1668,Parts!$A:$AM,F$1,0)="X",W$2,"")</f>
        <v/>
      </c>
      <c r="G1668" t="str">
        <f>IF(VLOOKUP($A1668,Parts!$A:$AM,G$1,0)="X",X$2,"")</f>
        <v/>
      </c>
      <c r="H1668" t="str">
        <f>IF(VLOOKUP($A1668,Parts!$A:$AM,H$1,0)="X",Y$2,"")</f>
        <v/>
      </c>
      <c r="I1668" t="str">
        <f>IF(VLOOKUP($A1668,Parts!$A:$AM,I$1,0)="X",Z$2,"")</f>
        <v/>
      </c>
      <c r="J1668" t="str">
        <f>IF(VLOOKUP($A1668,Parts!$A:$AM,J$1,0)="X",AA$2,"")</f>
        <v/>
      </c>
      <c r="K1668" t="str">
        <f>IF(VLOOKUP($A1668,Parts!$A:$AM,K$1,0)="X",AB$2,"")</f>
        <v/>
      </c>
      <c r="L1668" t="str">
        <f>IF(VLOOKUP($A1668,Parts!$A:$AM,L$1,0)="X",AC$2,"")</f>
        <v/>
      </c>
      <c r="M1668" t="str">
        <f>IF(VLOOKUP($A1668,Parts!$A:$AM,M$1,0)="X",AD$2,"")</f>
        <v/>
      </c>
      <c r="N1668" t="str">
        <f>IF(VLOOKUP($A1668,Parts!$A:$AM,N$1,0)="X",AE$2,"")</f>
        <v/>
      </c>
      <c r="O1668" t="str">
        <f>IF(VLOOKUP($A1668,Parts!$A:$AM,O$1,0)="X",AF$2,"")</f>
        <v/>
      </c>
      <c r="P1668" t="str">
        <f t="shared" si="27"/>
        <v/>
      </c>
    </row>
    <row r="1669" spans="1:16" x14ac:dyDescent="0.25">
      <c r="A1669" t="str">
        <f>Table15[[#This Row],[Name]]</f>
        <v>HexCanMFTLifeSupportSmall</v>
      </c>
      <c r="B1669" t="str">
        <f>IF(VLOOKUP($A1669,Parts!$A:$AM,B$1,0)="X",S$2,"")</f>
        <v/>
      </c>
      <c r="C1669" t="str">
        <f>IF(VLOOKUP($A1669,Parts!$A:$AM,C$1,0)="X",T$2,"")</f>
        <v/>
      </c>
      <c r="D1669" t="str">
        <f>IF(VLOOKUP($A1669,Parts!$A:$AM,D$1,0)="X",U$2,"")</f>
        <v/>
      </c>
      <c r="E1669" t="str">
        <f>IF(VLOOKUP($A1669,Parts!$A:$AM,E$1,0)="X",V$2,"")</f>
        <v/>
      </c>
      <c r="F1669" t="str">
        <f>IF(VLOOKUP($A1669,Parts!$A:$AM,F$1,0)="X",W$2,"")</f>
        <v/>
      </c>
      <c r="G1669" t="str">
        <f>IF(VLOOKUP($A1669,Parts!$A:$AM,G$1,0)="X",X$2,"")</f>
        <v/>
      </c>
      <c r="H1669" t="str">
        <f>IF(VLOOKUP($A1669,Parts!$A:$AM,H$1,0)="X",Y$2,"")</f>
        <v/>
      </c>
      <c r="I1669" t="str">
        <f>IF(VLOOKUP($A1669,Parts!$A:$AM,I$1,0)="X",Z$2,"")</f>
        <v/>
      </c>
      <c r="J1669" t="str">
        <f>IF(VLOOKUP($A1669,Parts!$A:$AM,J$1,0)="X",AA$2,"")</f>
        <v/>
      </c>
      <c r="K1669" t="str">
        <f>IF(VLOOKUP($A1669,Parts!$A:$AM,K$1,0)="X",AB$2,"")</f>
        <v/>
      </c>
      <c r="L1669" t="str">
        <f>IF(VLOOKUP($A1669,Parts!$A:$AM,L$1,0)="X",AC$2,"")</f>
        <v/>
      </c>
      <c r="M1669" t="str">
        <f>IF(VLOOKUP($A1669,Parts!$A:$AM,M$1,0)="X",AD$2,"")</f>
        <v/>
      </c>
      <c r="N1669" t="str">
        <f>IF(VLOOKUP($A1669,Parts!$A:$AM,N$1,0)="X",AE$2,"")</f>
        <v/>
      </c>
      <c r="O1669" t="str">
        <f>IF(VLOOKUP($A1669,Parts!$A:$AM,O$1,0)="X",AF$2,"")</f>
        <v/>
      </c>
      <c r="P1669" t="str">
        <f t="shared" si="27"/>
        <v/>
      </c>
    </row>
    <row r="1670" spans="1:16" x14ac:dyDescent="0.25">
      <c r="A1670" t="str">
        <f>Table15[[#This Row],[Name]]</f>
        <v>HexCanLifeSupport</v>
      </c>
      <c r="B1670" t="str">
        <f>IF(VLOOKUP($A1670,Parts!$A:$AM,B$1,0)="X",S$2,"")</f>
        <v/>
      </c>
      <c r="C1670" t="str">
        <f>IF(VLOOKUP($A1670,Parts!$A:$AM,C$1,0)="X",T$2,"")</f>
        <v/>
      </c>
      <c r="D1670" t="str">
        <f>IF(VLOOKUP($A1670,Parts!$A:$AM,D$1,0)="X",U$2,"")</f>
        <v/>
      </c>
      <c r="E1670" t="str">
        <f>IF(VLOOKUP($A1670,Parts!$A:$AM,E$1,0)="X",V$2,"")</f>
        <v/>
      </c>
      <c r="F1670" t="str">
        <f>IF(VLOOKUP($A1670,Parts!$A:$AM,F$1,0)="X",W$2,"")</f>
        <v/>
      </c>
      <c r="G1670" t="str">
        <f>IF(VLOOKUP($A1670,Parts!$A:$AM,G$1,0)="X",X$2,"")</f>
        <v/>
      </c>
      <c r="H1670" t="str">
        <f>IF(VLOOKUP($A1670,Parts!$A:$AM,H$1,0)="X",Y$2,"")</f>
        <v/>
      </c>
      <c r="I1670" t="str">
        <f>IF(VLOOKUP($A1670,Parts!$A:$AM,I$1,0)="X",Z$2,"")</f>
        <v/>
      </c>
      <c r="J1670" t="str">
        <f>IF(VLOOKUP($A1670,Parts!$A:$AM,J$1,0)="X",AA$2,"")</f>
        <v/>
      </c>
      <c r="K1670" t="str">
        <f>IF(VLOOKUP($A1670,Parts!$A:$AM,K$1,0)="X",AB$2,"")</f>
        <v/>
      </c>
      <c r="L1670" t="str">
        <f>IF(VLOOKUP($A1670,Parts!$A:$AM,L$1,0)="X",AC$2,"")</f>
        <v/>
      </c>
      <c r="M1670" t="str">
        <f>IF(VLOOKUP($A1670,Parts!$A:$AM,M$1,0)="X",AD$2,"")</f>
        <v/>
      </c>
      <c r="N1670" t="str">
        <f>IF(VLOOKUP($A1670,Parts!$A:$AM,N$1,0)="X",AE$2,"")</f>
        <v/>
      </c>
      <c r="O1670" t="str">
        <f>IF(VLOOKUP($A1670,Parts!$A:$AM,O$1,0)="X",AF$2,"")</f>
        <v/>
      </c>
      <c r="P1670" t="str">
        <f t="shared" si="27"/>
        <v/>
      </c>
    </row>
    <row r="1671" spans="1:16" x14ac:dyDescent="0.25">
      <c r="A1671" t="str">
        <f>Table15[[#This Row],[Name]]</f>
        <v>HexCanMFTLifeSupport</v>
      </c>
      <c r="B1671" t="str">
        <f>IF(VLOOKUP($A1671,Parts!$A:$AM,B$1,0)="X",S$2,"")</f>
        <v/>
      </c>
      <c r="C1671" t="str">
        <f>IF(VLOOKUP($A1671,Parts!$A:$AM,C$1,0)="X",T$2,"")</f>
        <v/>
      </c>
      <c r="D1671" t="str">
        <f>IF(VLOOKUP($A1671,Parts!$A:$AM,D$1,0)="X",U$2,"")</f>
        <v/>
      </c>
      <c r="E1671" t="str">
        <f>IF(VLOOKUP($A1671,Parts!$A:$AM,E$1,0)="X",V$2,"")</f>
        <v/>
      </c>
      <c r="F1671" t="str">
        <f>IF(VLOOKUP($A1671,Parts!$A:$AM,F$1,0)="X",W$2,"")</f>
        <v/>
      </c>
      <c r="G1671" t="str">
        <f>IF(VLOOKUP($A1671,Parts!$A:$AM,G$1,0)="X",X$2,"")</f>
        <v/>
      </c>
      <c r="H1671" t="str">
        <f>IF(VLOOKUP($A1671,Parts!$A:$AM,H$1,0)="X",Y$2,"")</f>
        <v/>
      </c>
      <c r="I1671" t="str">
        <f>IF(VLOOKUP($A1671,Parts!$A:$AM,I$1,0)="X",Z$2,"")</f>
        <v/>
      </c>
      <c r="J1671" t="str">
        <f>IF(VLOOKUP($A1671,Parts!$A:$AM,J$1,0)="X",AA$2,"")</f>
        <v/>
      </c>
      <c r="K1671" t="str">
        <f>IF(VLOOKUP($A1671,Parts!$A:$AM,K$1,0)="X",AB$2,"")</f>
        <v/>
      </c>
      <c r="L1671" t="str">
        <f>IF(VLOOKUP($A1671,Parts!$A:$AM,L$1,0)="X",AC$2,"")</f>
        <v/>
      </c>
      <c r="M1671" t="str">
        <f>IF(VLOOKUP($A1671,Parts!$A:$AM,M$1,0)="X",AD$2,"")</f>
        <v/>
      </c>
      <c r="N1671" t="str">
        <f>IF(VLOOKUP($A1671,Parts!$A:$AM,N$1,0)="X",AE$2,"")</f>
        <v/>
      </c>
      <c r="O1671" t="str">
        <f>IF(VLOOKUP($A1671,Parts!$A:$AM,O$1,0)="X",AF$2,"")</f>
        <v/>
      </c>
      <c r="P1671" t="str">
        <f t="shared" si="27"/>
        <v/>
      </c>
    </row>
    <row r="1672" spans="1:16" x14ac:dyDescent="0.25">
      <c r="A1672" t="str">
        <f>Table15[[#This Row],[Name]]</f>
        <v>HexCanLifeSupportLarge</v>
      </c>
      <c r="B1672" t="str">
        <f>IF(VLOOKUP($A1672,Parts!$A:$AM,B$1,0)="X",S$2,"")</f>
        <v/>
      </c>
      <c r="C1672" t="str">
        <f>IF(VLOOKUP($A1672,Parts!$A:$AM,C$1,0)="X",T$2,"")</f>
        <v/>
      </c>
      <c r="D1672" t="str">
        <f>IF(VLOOKUP($A1672,Parts!$A:$AM,D$1,0)="X",U$2,"")</f>
        <v/>
      </c>
      <c r="E1672" t="str">
        <f>IF(VLOOKUP($A1672,Parts!$A:$AM,E$1,0)="X",V$2,"")</f>
        <v/>
      </c>
      <c r="F1672" t="str">
        <f>IF(VLOOKUP($A1672,Parts!$A:$AM,F$1,0)="X",W$2,"")</f>
        <v/>
      </c>
      <c r="G1672" t="str">
        <f>IF(VLOOKUP($A1672,Parts!$A:$AM,G$1,0)="X",X$2,"")</f>
        <v/>
      </c>
      <c r="H1672" t="str">
        <f>IF(VLOOKUP($A1672,Parts!$A:$AM,H$1,0)="X",Y$2,"")</f>
        <v/>
      </c>
      <c r="I1672" t="str">
        <f>IF(VLOOKUP($A1672,Parts!$A:$AM,I$1,0)="X",Z$2,"")</f>
        <v/>
      </c>
      <c r="J1672" t="str">
        <f>IF(VLOOKUP($A1672,Parts!$A:$AM,J$1,0)="X",AA$2,"")</f>
        <v/>
      </c>
      <c r="K1672" t="str">
        <f>IF(VLOOKUP($A1672,Parts!$A:$AM,K$1,0)="X",AB$2,"")</f>
        <v/>
      </c>
      <c r="L1672" t="str">
        <f>IF(VLOOKUP($A1672,Parts!$A:$AM,L$1,0)="X",AC$2,"")</f>
        <v/>
      </c>
      <c r="M1672" t="str">
        <f>IF(VLOOKUP($A1672,Parts!$A:$AM,M$1,0)="X",AD$2,"")</f>
        <v/>
      </c>
      <c r="N1672" t="str">
        <f>IF(VLOOKUP($A1672,Parts!$A:$AM,N$1,0)="X",AE$2,"")</f>
        <v/>
      </c>
      <c r="O1672" t="str">
        <f>IF(VLOOKUP($A1672,Parts!$A:$AM,O$1,0)="X",AF$2,"")</f>
        <v/>
      </c>
      <c r="P1672" t="str">
        <f t="shared" si="27"/>
        <v/>
      </c>
    </row>
    <row r="1673" spans="1:16" x14ac:dyDescent="0.25">
      <c r="A1673" t="str">
        <f>Table15[[#This Row],[Name]]</f>
        <v>HexCanMFTLifeSupportLarge</v>
      </c>
      <c r="B1673" t="str">
        <f>IF(VLOOKUP($A1673,Parts!$A:$AM,B$1,0)="X",S$2,"")</f>
        <v/>
      </c>
      <c r="C1673" t="str">
        <f>IF(VLOOKUP($A1673,Parts!$A:$AM,C$1,0)="X",T$2,"")</f>
        <v/>
      </c>
      <c r="D1673" t="str">
        <f>IF(VLOOKUP($A1673,Parts!$A:$AM,D$1,0)="X",U$2,"")</f>
        <v/>
      </c>
      <c r="E1673" t="str">
        <f>IF(VLOOKUP($A1673,Parts!$A:$AM,E$1,0)="X",V$2,"")</f>
        <v/>
      </c>
      <c r="F1673" t="str">
        <f>IF(VLOOKUP($A1673,Parts!$A:$AM,F$1,0)="X",W$2,"")</f>
        <v/>
      </c>
      <c r="G1673" t="str">
        <f>IF(VLOOKUP($A1673,Parts!$A:$AM,G$1,0)="X",X$2,"")</f>
        <v/>
      </c>
      <c r="H1673" t="str">
        <f>IF(VLOOKUP($A1673,Parts!$A:$AM,H$1,0)="X",Y$2,"")</f>
        <v/>
      </c>
      <c r="I1673" t="str">
        <f>IF(VLOOKUP($A1673,Parts!$A:$AM,I$1,0)="X",Z$2,"")</f>
        <v/>
      </c>
      <c r="J1673" t="str">
        <f>IF(VLOOKUP($A1673,Parts!$A:$AM,J$1,0)="X",AA$2,"")</f>
        <v/>
      </c>
      <c r="K1673" t="str">
        <f>IF(VLOOKUP($A1673,Parts!$A:$AM,K$1,0)="X",AB$2,"")</f>
        <v/>
      </c>
      <c r="L1673" t="str">
        <f>IF(VLOOKUP($A1673,Parts!$A:$AM,L$1,0)="X",AC$2,"")</f>
        <v/>
      </c>
      <c r="M1673" t="str">
        <f>IF(VLOOKUP($A1673,Parts!$A:$AM,M$1,0)="X",AD$2,"")</f>
        <v/>
      </c>
      <c r="N1673" t="str">
        <f>IF(VLOOKUP($A1673,Parts!$A:$AM,N$1,0)="X",AE$2,"")</f>
        <v/>
      </c>
      <c r="O1673" t="str">
        <f>IF(VLOOKUP($A1673,Parts!$A:$AM,O$1,0)="X",AF$2,"")</f>
        <v/>
      </c>
      <c r="P1673" t="str">
        <f t="shared" si="27"/>
        <v/>
      </c>
    </row>
    <row r="1674" spans="1:16" x14ac:dyDescent="0.25">
      <c r="A1674" t="str">
        <f>Table15[[#This Row],[Name]]</f>
        <v>TacWasteContainerSmall</v>
      </c>
      <c r="B1674" t="str">
        <f>IF(VLOOKUP($A1674,Parts!$A:$AM,B$1,0)="X",S$2,"")</f>
        <v/>
      </c>
      <c r="C1674" t="str">
        <f>IF(VLOOKUP($A1674,Parts!$A:$AM,C$1,0)="X",T$2,"")</f>
        <v/>
      </c>
      <c r="D1674" t="str">
        <f>IF(VLOOKUP($A1674,Parts!$A:$AM,D$1,0)="X",U$2,"")</f>
        <v/>
      </c>
      <c r="E1674" t="str">
        <f>IF(VLOOKUP($A1674,Parts!$A:$AM,E$1,0)="X",V$2,"")</f>
        <v/>
      </c>
      <c r="F1674" t="str">
        <f>IF(VLOOKUP($A1674,Parts!$A:$AM,F$1,0)="X",W$2,"")</f>
        <v/>
      </c>
      <c r="G1674" t="str">
        <f>IF(VLOOKUP($A1674,Parts!$A:$AM,G$1,0)="X",X$2,"")</f>
        <v/>
      </c>
      <c r="H1674" t="str">
        <f>IF(VLOOKUP($A1674,Parts!$A:$AM,H$1,0)="X",Y$2,"")</f>
        <v/>
      </c>
      <c r="I1674" t="str">
        <f>IF(VLOOKUP($A1674,Parts!$A:$AM,I$1,0)="X",Z$2,"")</f>
        <v/>
      </c>
      <c r="J1674" t="str">
        <f>IF(VLOOKUP($A1674,Parts!$A:$AM,J$1,0)="X",AA$2,"")</f>
        <v/>
      </c>
      <c r="K1674" t="str">
        <f>IF(VLOOKUP($A1674,Parts!$A:$AM,K$1,0)="X",AB$2,"")</f>
        <v/>
      </c>
      <c r="L1674" t="str">
        <f>IF(VLOOKUP($A1674,Parts!$A:$AM,L$1,0)="X",AC$2,"")</f>
        <v/>
      </c>
      <c r="M1674" t="str">
        <f>IF(VLOOKUP($A1674,Parts!$A:$AM,M$1,0)="X",AD$2,"")</f>
        <v/>
      </c>
      <c r="N1674" t="str">
        <f>IF(VLOOKUP($A1674,Parts!$A:$AM,N$1,0)="X",AE$2,"")</f>
        <v/>
      </c>
      <c r="O1674" t="str">
        <f>IF(VLOOKUP($A1674,Parts!$A:$AM,O$1,0)="X",AF$2,"")</f>
        <v/>
      </c>
      <c r="P1674" t="str">
        <f t="shared" si="27"/>
        <v/>
      </c>
    </row>
    <row r="1675" spans="1:16" x14ac:dyDescent="0.25">
      <c r="A1675" t="str">
        <f>Table15[[#This Row],[Name]]</f>
        <v>TacWasteContainer</v>
      </c>
      <c r="B1675" t="str">
        <f>IF(VLOOKUP($A1675,Parts!$A:$AM,B$1,0)="X",S$2,"")</f>
        <v/>
      </c>
      <c r="C1675" t="str">
        <f>IF(VLOOKUP($A1675,Parts!$A:$AM,C$1,0)="X",T$2,"")</f>
        <v/>
      </c>
      <c r="D1675" t="str">
        <f>IF(VLOOKUP($A1675,Parts!$A:$AM,D$1,0)="X",U$2,"")</f>
        <v/>
      </c>
      <c r="E1675" t="str">
        <f>IF(VLOOKUP($A1675,Parts!$A:$AM,E$1,0)="X",V$2,"")</f>
        <v/>
      </c>
      <c r="F1675" t="str">
        <f>IF(VLOOKUP($A1675,Parts!$A:$AM,F$1,0)="X",W$2,"")</f>
        <v/>
      </c>
      <c r="G1675" t="str">
        <f>IF(VLOOKUP($A1675,Parts!$A:$AM,G$1,0)="X",X$2,"")</f>
        <v/>
      </c>
      <c r="H1675" t="str">
        <f>IF(VLOOKUP($A1675,Parts!$A:$AM,H$1,0)="X",Y$2,"")</f>
        <v/>
      </c>
      <c r="I1675" t="str">
        <f>IF(VLOOKUP($A1675,Parts!$A:$AM,I$1,0)="X",Z$2,"")</f>
        <v/>
      </c>
      <c r="J1675" t="str">
        <f>IF(VLOOKUP($A1675,Parts!$A:$AM,J$1,0)="X",AA$2,"")</f>
        <v/>
      </c>
      <c r="K1675" t="str">
        <f>IF(VLOOKUP($A1675,Parts!$A:$AM,K$1,0)="X",AB$2,"")</f>
        <v/>
      </c>
      <c r="L1675" t="str">
        <f>IF(VLOOKUP($A1675,Parts!$A:$AM,L$1,0)="X",AC$2,"")</f>
        <v/>
      </c>
      <c r="M1675" t="str">
        <f>IF(VLOOKUP($A1675,Parts!$A:$AM,M$1,0)="X",AD$2,"")</f>
        <v/>
      </c>
      <c r="N1675" t="str">
        <f>IF(VLOOKUP($A1675,Parts!$A:$AM,N$1,0)="X",AE$2,"")</f>
        <v/>
      </c>
      <c r="O1675" t="str">
        <f>IF(VLOOKUP($A1675,Parts!$A:$AM,O$1,0)="X",AF$2,"")</f>
        <v/>
      </c>
      <c r="P1675" t="str">
        <f t="shared" si="27"/>
        <v/>
      </c>
    </row>
    <row r="1676" spans="1:16" x14ac:dyDescent="0.25">
      <c r="A1676" t="str">
        <f>Table15[[#This Row],[Name]]</f>
        <v>TacWasteContainerLarge</v>
      </c>
      <c r="B1676" t="str">
        <f>IF(VLOOKUP($A1676,Parts!$A:$AM,B$1,0)="X",S$2,"")</f>
        <v/>
      </c>
      <c r="C1676" t="str">
        <f>IF(VLOOKUP($A1676,Parts!$A:$AM,C$1,0)="X",T$2,"")</f>
        <v/>
      </c>
      <c r="D1676" t="str">
        <f>IF(VLOOKUP($A1676,Parts!$A:$AM,D$1,0)="X",U$2,"")</f>
        <v/>
      </c>
      <c r="E1676" t="str">
        <f>IF(VLOOKUP($A1676,Parts!$A:$AM,E$1,0)="X",V$2,"")</f>
        <v/>
      </c>
      <c r="F1676" t="str">
        <f>IF(VLOOKUP($A1676,Parts!$A:$AM,F$1,0)="X",W$2,"")</f>
        <v/>
      </c>
      <c r="G1676" t="str">
        <f>IF(VLOOKUP($A1676,Parts!$A:$AM,G$1,0)="X",X$2,"")</f>
        <v/>
      </c>
      <c r="H1676" t="str">
        <f>IF(VLOOKUP($A1676,Parts!$A:$AM,H$1,0)="X",Y$2,"")</f>
        <v/>
      </c>
      <c r="I1676" t="str">
        <f>IF(VLOOKUP($A1676,Parts!$A:$AM,I$1,0)="X",Z$2,"")</f>
        <v/>
      </c>
      <c r="J1676" t="str">
        <f>IF(VLOOKUP($A1676,Parts!$A:$AM,J$1,0)="X",AA$2,"")</f>
        <v/>
      </c>
      <c r="K1676" t="str">
        <f>IF(VLOOKUP($A1676,Parts!$A:$AM,K$1,0)="X",AB$2,"")</f>
        <v/>
      </c>
      <c r="L1676" t="str">
        <f>IF(VLOOKUP($A1676,Parts!$A:$AM,L$1,0)="X",AC$2,"")</f>
        <v/>
      </c>
      <c r="M1676" t="str">
        <f>IF(VLOOKUP($A1676,Parts!$A:$AM,M$1,0)="X",AD$2,"")</f>
        <v/>
      </c>
      <c r="N1676" t="str">
        <f>IF(VLOOKUP($A1676,Parts!$A:$AM,N$1,0)="X",AE$2,"")</f>
        <v/>
      </c>
      <c r="O1676" t="str">
        <f>IF(VLOOKUP($A1676,Parts!$A:$AM,O$1,0)="X",AF$2,"")</f>
        <v/>
      </c>
      <c r="P1676" t="str">
        <f t="shared" si="27"/>
        <v/>
      </c>
    </row>
    <row r="1677" spans="1:16" x14ac:dyDescent="0.25">
      <c r="A1677" t="str">
        <f>Table15[[#This Row],[Name]]</f>
        <v>TacWasteContainerLarge375</v>
      </c>
      <c r="B1677" t="str">
        <f>IF(VLOOKUP($A1677,Parts!$A:$AM,B$1,0)="X",S$2,"")</f>
        <v/>
      </c>
      <c r="C1677" t="str">
        <f>IF(VLOOKUP($A1677,Parts!$A:$AM,C$1,0)="X",T$2,"")</f>
        <v/>
      </c>
      <c r="D1677" t="str">
        <f>IF(VLOOKUP($A1677,Parts!$A:$AM,D$1,0)="X",U$2,"")</f>
        <v/>
      </c>
      <c r="E1677" t="str">
        <f>IF(VLOOKUP($A1677,Parts!$A:$AM,E$1,0)="X",V$2,"")</f>
        <v/>
      </c>
      <c r="F1677" t="str">
        <f>IF(VLOOKUP($A1677,Parts!$A:$AM,F$1,0)="X",W$2,"")</f>
        <v/>
      </c>
      <c r="G1677" t="str">
        <f>IF(VLOOKUP($A1677,Parts!$A:$AM,G$1,0)="X",X$2,"")</f>
        <v/>
      </c>
      <c r="H1677" t="str">
        <f>IF(VLOOKUP($A1677,Parts!$A:$AM,H$1,0)="X",Y$2,"")</f>
        <v/>
      </c>
      <c r="I1677" t="str">
        <f>IF(VLOOKUP($A1677,Parts!$A:$AM,I$1,0)="X",Z$2,"")</f>
        <v/>
      </c>
      <c r="J1677" t="str">
        <f>IF(VLOOKUP($A1677,Parts!$A:$AM,J$1,0)="X",AA$2,"")</f>
        <v/>
      </c>
      <c r="K1677" t="str">
        <f>IF(VLOOKUP($A1677,Parts!$A:$AM,K$1,0)="X",AB$2,"")</f>
        <v/>
      </c>
      <c r="L1677" t="str">
        <f>IF(VLOOKUP($A1677,Parts!$A:$AM,L$1,0)="X",AC$2,"")</f>
        <v/>
      </c>
      <c r="M1677" t="str">
        <f>IF(VLOOKUP($A1677,Parts!$A:$AM,M$1,0)="X",AD$2,"")</f>
        <v/>
      </c>
      <c r="N1677" t="str">
        <f>IF(VLOOKUP($A1677,Parts!$A:$AM,N$1,0)="X",AE$2,"")</f>
        <v/>
      </c>
      <c r="O1677" t="str">
        <f>IF(VLOOKUP($A1677,Parts!$A:$AM,O$1,0)="X",AF$2,"")</f>
        <v/>
      </c>
      <c r="P1677" t="str">
        <f t="shared" si="27"/>
        <v/>
      </c>
    </row>
    <row r="1678" spans="1:16" x14ac:dyDescent="0.25">
      <c r="A1678" t="str">
        <f>Table15[[#This Row],[Name]]</f>
        <v>HexCanLifeSupportWasteSmall</v>
      </c>
      <c r="B1678" t="str">
        <f>IF(VLOOKUP($A1678,Parts!$A:$AM,B$1,0)="X",S$2,"")</f>
        <v/>
      </c>
      <c r="C1678" t="str">
        <f>IF(VLOOKUP($A1678,Parts!$A:$AM,C$1,0)="X",T$2,"")</f>
        <v/>
      </c>
      <c r="D1678" t="str">
        <f>IF(VLOOKUP($A1678,Parts!$A:$AM,D$1,0)="X",U$2,"")</f>
        <v/>
      </c>
      <c r="E1678" t="str">
        <f>IF(VLOOKUP($A1678,Parts!$A:$AM,E$1,0)="X",V$2,"")</f>
        <v/>
      </c>
      <c r="F1678" t="str">
        <f>IF(VLOOKUP($A1678,Parts!$A:$AM,F$1,0)="X",W$2,"")</f>
        <v/>
      </c>
      <c r="G1678" t="str">
        <f>IF(VLOOKUP($A1678,Parts!$A:$AM,G$1,0)="X",X$2,"")</f>
        <v/>
      </c>
      <c r="H1678" t="str">
        <f>IF(VLOOKUP($A1678,Parts!$A:$AM,H$1,0)="X",Y$2,"")</f>
        <v/>
      </c>
      <c r="I1678" t="str">
        <f>IF(VLOOKUP($A1678,Parts!$A:$AM,I$1,0)="X",Z$2,"")</f>
        <v/>
      </c>
      <c r="J1678" t="str">
        <f>IF(VLOOKUP($A1678,Parts!$A:$AM,J$1,0)="X",AA$2,"")</f>
        <v/>
      </c>
      <c r="K1678" t="str">
        <f>IF(VLOOKUP($A1678,Parts!$A:$AM,K$1,0)="X",AB$2,"")</f>
        <v/>
      </c>
      <c r="L1678" t="str">
        <f>IF(VLOOKUP($A1678,Parts!$A:$AM,L$1,0)="X",AC$2,"")</f>
        <v/>
      </c>
      <c r="M1678" t="str">
        <f>IF(VLOOKUP($A1678,Parts!$A:$AM,M$1,0)="X",AD$2,"")</f>
        <v/>
      </c>
      <c r="N1678" t="str">
        <f>IF(VLOOKUP($A1678,Parts!$A:$AM,N$1,0)="X",AE$2,"")</f>
        <v/>
      </c>
      <c r="O1678" t="str">
        <f>IF(VLOOKUP($A1678,Parts!$A:$AM,O$1,0)="X",AF$2,"")</f>
        <v/>
      </c>
      <c r="P1678" t="str">
        <f t="shared" si="27"/>
        <v/>
      </c>
    </row>
    <row r="1679" spans="1:16" x14ac:dyDescent="0.25">
      <c r="A1679" t="str">
        <f>Table15[[#This Row],[Name]]</f>
        <v>HexCanLifeSupportWaste</v>
      </c>
      <c r="B1679" t="str">
        <f>IF(VLOOKUP($A1679,Parts!$A:$AM,B$1,0)="X",S$2,"")</f>
        <v/>
      </c>
      <c r="C1679" t="str">
        <f>IF(VLOOKUP($A1679,Parts!$A:$AM,C$1,0)="X",T$2,"")</f>
        <v/>
      </c>
      <c r="D1679" t="str">
        <f>IF(VLOOKUP($A1679,Parts!$A:$AM,D$1,0)="X",U$2,"")</f>
        <v/>
      </c>
      <c r="E1679" t="str">
        <f>IF(VLOOKUP($A1679,Parts!$A:$AM,E$1,0)="X",V$2,"")</f>
        <v/>
      </c>
      <c r="F1679" t="str">
        <f>IF(VLOOKUP($A1679,Parts!$A:$AM,F$1,0)="X",W$2,"")</f>
        <v/>
      </c>
      <c r="G1679" t="str">
        <f>IF(VLOOKUP($A1679,Parts!$A:$AM,G$1,0)="X",X$2,"")</f>
        <v/>
      </c>
      <c r="H1679" t="str">
        <f>IF(VLOOKUP($A1679,Parts!$A:$AM,H$1,0)="X",Y$2,"")</f>
        <v/>
      </c>
      <c r="I1679" t="str">
        <f>IF(VLOOKUP($A1679,Parts!$A:$AM,I$1,0)="X",Z$2,"")</f>
        <v/>
      </c>
      <c r="J1679" t="str">
        <f>IF(VLOOKUP($A1679,Parts!$A:$AM,J$1,0)="X",AA$2,"")</f>
        <v/>
      </c>
      <c r="K1679" t="str">
        <f>IF(VLOOKUP($A1679,Parts!$A:$AM,K$1,0)="X",AB$2,"")</f>
        <v/>
      </c>
      <c r="L1679" t="str">
        <f>IF(VLOOKUP($A1679,Parts!$A:$AM,L$1,0)="X",AC$2,"")</f>
        <v/>
      </c>
      <c r="M1679" t="str">
        <f>IF(VLOOKUP($A1679,Parts!$A:$AM,M$1,0)="X",AD$2,"")</f>
        <v/>
      </c>
      <c r="N1679" t="str">
        <f>IF(VLOOKUP($A1679,Parts!$A:$AM,N$1,0)="X",AE$2,"")</f>
        <v/>
      </c>
      <c r="O1679" t="str">
        <f>IF(VLOOKUP($A1679,Parts!$A:$AM,O$1,0)="X",AF$2,"")</f>
        <v/>
      </c>
      <c r="P1679" t="str">
        <f t="shared" si="27"/>
        <v/>
      </c>
    </row>
    <row r="1680" spans="1:16" x14ac:dyDescent="0.25">
      <c r="A1680" t="str">
        <f>Table15[[#This Row],[Name]]</f>
        <v>HexCanLifeSupportWasteLarge</v>
      </c>
      <c r="B1680" t="str">
        <f>IF(VLOOKUP($A1680,Parts!$A:$AM,B$1,0)="X",S$2,"")</f>
        <v/>
      </c>
      <c r="C1680" t="str">
        <f>IF(VLOOKUP($A1680,Parts!$A:$AM,C$1,0)="X",T$2,"")</f>
        <v/>
      </c>
      <c r="D1680" t="str">
        <f>IF(VLOOKUP($A1680,Parts!$A:$AM,D$1,0)="X",U$2,"")</f>
        <v/>
      </c>
      <c r="E1680" t="str">
        <f>IF(VLOOKUP($A1680,Parts!$A:$AM,E$1,0)="X",V$2,"")</f>
        <v/>
      </c>
      <c r="F1680" t="str">
        <f>IF(VLOOKUP($A1680,Parts!$A:$AM,F$1,0)="X",W$2,"")</f>
        <v/>
      </c>
      <c r="G1680" t="str">
        <f>IF(VLOOKUP($A1680,Parts!$A:$AM,G$1,0)="X",X$2,"")</f>
        <v/>
      </c>
      <c r="H1680" t="str">
        <f>IF(VLOOKUP($A1680,Parts!$A:$AM,H$1,0)="X",Y$2,"")</f>
        <v/>
      </c>
      <c r="I1680" t="str">
        <f>IF(VLOOKUP($A1680,Parts!$A:$AM,I$1,0)="X",Z$2,"")</f>
        <v/>
      </c>
      <c r="J1680" t="str">
        <f>IF(VLOOKUP($A1680,Parts!$A:$AM,J$1,0)="X",AA$2,"")</f>
        <v/>
      </c>
      <c r="K1680" t="str">
        <f>IF(VLOOKUP($A1680,Parts!$A:$AM,K$1,0)="X",AB$2,"")</f>
        <v/>
      </c>
      <c r="L1680" t="str">
        <f>IF(VLOOKUP($A1680,Parts!$A:$AM,L$1,0)="X",AC$2,"")</f>
        <v/>
      </c>
      <c r="M1680" t="str">
        <f>IF(VLOOKUP($A1680,Parts!$A:$AM,M$1,0)="X",AD$2,"")</f>
        <v/>
      </c>
      <c r="N1680" t="str">
        <f>IF(VLOOKUP($A1680,Parts!$A:$AM,N$1,0)="X",AE$2,"")</f>
        <v/>
      </c>
      <c r="O1680" t="str">
        <f>IF(VLOOKUP($A1680,Parts!$A:$AM,O$1,0)="X",AF$2,"")</f>
        <v/>
      </c>
      <c r="P1680" t="str">
        <f t="shared" si="27"/>
        <v/>
      </c>
    </row>
    <row r="1681" spans="1:16" x14ac:dyDescent="0.25">
      <c r="A1681" t="str">
        <f>Table15[[#This Row],[Name]]</f>
        <v>TacWaterContainerSmall</v>
      </c>
      <c r="B1681" t="str">
        <f>IF(VLOOKUP($A1681,Parts!$A:$AM,B$1,0)="X",S$2,"")</f>
        <v/>
      </c>
      <c r="C1681" t="str">
        <f>IF(VLOOKUP($A1681,Parts!$A:$AM,C$1,0)="X",T$2,"")</f>
        <v/>
      </c>
      <c r="D1681" t="str">
        <f>IF(VLOOKUP($A1681,Parts!$A:$AM,D$1,0)="X",U$2,"")</f>
        <v/>
      </c>
      <c r="E1681" t="str">
        <f>IF(VLOOKUP($A1681,Parts!$A:$AM,E$1,0)="X",V$2,"")</f>
        <v/>
      </c>
      <c r="F1681" t="str">
        <f>IF(VLOOKUP($A1681,Parts!$A:$AM,F$1,0)="X",W$2,"")</f>
        <v/>
      </c>
      <c r="G1681" t="str">
        <f>IF(VLOOKUP($A1681,Parts!$A:$AM,G$1,0)="X",X$2,"")</f>
        <v/>
      </c>
      <c r="H1681" t="str">
        <f>IF(VLOOKUP($A1681,Parts!$A:$AM,H$1,0)="X",Y$2,"")</f>
        <v/>
      </c>
      <c r="I1681" t="str">
        <f>IF(VLOOKUP($A1681,Parts!$A:$AM,I$1,0)="X",Z$2,"")</f>
        <v/>
      </c>
      <c r="J1681" t="str">
        <f>IF(VLOOKUP($A1681,Parts!$A:$AM,J$1,0)="X",AA$2,"")</f>
        <v/>
      </c>
      <c r="K1681" t="str">
        <f>IF(VLOOKUP($A1681,Parts!$A:$AM,K$1,0)="X",AB$2,"")</f>
        <v/>
      </c>
      <c r="L1681" t="str">
        <f>IF(VLOOKUP($A1681,Parts!$A:$AM,L$1,0)="X",AC$2,"")</f>
        <v/>
      </c>
      <c r="M1681" t="str">
        <f>IF(VLOOKUP($A1681,Parts!$A:$AM,M$1,0)="X",AD$2,"")</f>
        <v/>
      </c>
      <c r="N1681" t="str">
        <f>IF(VLOOKUP($A1681,Parts!$A:$AM,N$1,0)="X",AE$2,"")</f>
        <v/>
      </c>
      <c r="O1681" t="str">
        <f>IF(VLOOKUP($A1681,Parts!$A:$AM,O$1,0)="X",AF$2,"")</f>
        <v/>
      </c>
      <c r="P1681" t="str">
        <f t="shared" si="27"/>
        <v/>
      </c>
    </row>
    <row r="1682" spans="1:16" x14ac:dyDescent="0.25">
      <c r="A1682" t="str">
        <f>Table15[[#This Row],[Name]]</f>
        <v>TacWaterContainer</v>
      </c>
      <c r="B1682" t="str">
        <f>IF(VLOOKUP($A1682,Parts!$A:$AM,B$1,0)="X",S$2,"")</f>
        <v/>
      </c>
      <c r="C1682" t="str">
        <f>IF(VLOOKUP($A1682,Parts!$A:$AM,C$1,0)="X",T$2,"")</f>
        <v/>
      </c>
      <c r="D1682" t="str">
        <f>IF(VLOOKUP($A1682,Parts!$A:$AM,D$1,0)="X",U$2,"")</f>
        <v/>
      </c>
      <c r="E1682" t="str">
        <f>IF(VLOOKUP($A1682,Parts!$A:$AM,E$1,0)="X",V$2,"")</f>
        <v/>
      </c>
      <c r="F1682" t="str">
        <f>IF(VLOOKUP($A1682,Parts!$A:$AM,F$1,0)="X",W$2,"")</f>
        <v/>
      </c>
      <c r="G1682" t="str">
        <f>IF(VLOOKUP($A1682,Parts!$A:$AM,G$1,0)="X",X$2,"")</f>
        <v/>
      </c>
      <c r="H1682" t="str">
        <f>IF(VLOOKUP($A1682,Parts!$A:$AM,H$1,0)="X",Y$2,"")</f>
        <v/>
      </c>
      <c r="I1682" t="str">
        <f>IF(VLOOKUP($A1682,Parts!$A:$AM,I$1,0)="X",Z$2,"")</f>
        <v/>
      </c>
      <c r="J1682" t="str">
        <f>IF(VLOOKUP($A1682,Parts!$A:$AM,J$1,0)="X",AA$2,"")</f>
        <v/>
      </c>
      <c r="K1682" t="str">
        <f>IF(VLOOKUP($A1682,Parts!$A:$AM,K$1,0)="X",AB$2,"")</f>
        <v/>
      </c>
      <c r="L1682" t="str">
        <f>IF(VLOOKUP($A1682,Parts!$A:$AM,L$1,0)="X",AC$2,"")</f>
        <v/>
      </c>
      <c r="M1682" t="str">
        <f>IF(VLOOKUP($A1682,Parts!$A:$AM,M$1,0)="X",AD$2,"")</f>
        <v/>
      </c>
      <c r="N1682" t="str">
        <f>IF(VLOOKUP($A1682,Parts!$A:$AM,N$1,0)="X",AE$2,"")</f>
        <v/>
      </c>
      <c r="O1682" t="str">
        <f>IF(VLOOKUP($A1682,Parts!$A:$AM,O$1,0)="X",AF$2,"")</f>
        <v/>
      </c>
      <c r="P1682" t="str">
        <f t="shared" si="27"/>
        <v/>
      </c>
    </row>
    <row r="1683" spans="1:16" x14ac:dyDescent="0.25">
      <c r="A1683" t="str">
        <f>Table15[[#This Row],[Name]]</f>
        <v>TacWaterContainerLarge</v>
      </c>
      <c r="B1683" t="str">
        <f>IF(VLOOKUP($A1683,Parts!$A:$AM,B$1,0)="X",S$2,"")</f>
        <v/>
      </c>
      <c r="C1683" t="str">
        <f>IF(VLOOKUP($A1683,Parts!$A:$AM,C$1,0)="X",T$2,"")</f>
        <v/>
      </c>
      <c r="D1683" t="str">
        <f>IF(VLOOKUP($A1683,Parts!$A:$AM,D$1,0)="X",U$2,"")</f>
        <v/>
      </c>
      <c r="E1683" t="str">
        <f>IF(VLOOKUP($A1683,Parts!$A:$AM,E$1,0)="X",V$2,"")</f>
        <v/>
      </c>
      <c r="F1683" t="str">
        <f>IF(VLOOKUP($A1683,Parts!$A:$AM,F$1,0)="X",W$2,"")</f>
        <v/>
      </c>
      <c r="G1683" t="str">
        <f>IF(VLOOKUP($A1683,Parts!$A:$AM,G$1,0)="X",X$2,"")</f>
        <v/>
      </c>
      <c r="H1683" t="str">
        <f>IF(VLOOKUP($A1683,Parts!$A:$AM,H$1,0)="X",Y$2,"")</f>
        <v/>
      </c>
      <c r="I1683" t="str">
        <f>IF(VLOOKUP($A1683,Parts!$A:$AM,I$1,0)="X",Z$2,"")</f>
        <v/>
      </c>
      <c r="J1683" t="str">
        <f>IF(VLOOKUP($A1683,Parts!$A:$AM,J$1,0)="X",AA$2,"")</f>
        <v/>
      </c>
      <c r="K1683" t="str">
        <f>IF(VLOOKUP($A1683,Parts!$A:$AM,K$1,0)="X",AB$2,"")</f>
        <v/>
      </c>
      <c r="L1683" t="str">
        <f>IF(VLOOKUP($A1683,Parts!$A:$AM,L$1,0)="X",AC$2,"")</f>
        <v/>
      </c>
      <c r="M1683" t="str">
        <f>IF(VLOOKUP($A1683,Parts!$A:$AM,M$1,0)="X",AD$2,"")</f>
        <v/>
      </c>
      <c r="N1683" t="str">
        <f>IF(VLOOKUP($A1683,Parts!$A:$AM,N$1,0)="X",AE$2,"")</f>
        <v/>
      </c>
      <c r="O1683" t="str">
        <f>IF(VLOOKUP($A1683,Parts!$A:$AM,O$1,0)="X",AF$2,"")</f>
        <v/>
      </c>
      <c r="P1683" t="str">
        <f t="shared" si="27"/>
        <v/>
      </c>
    </row>
    <row r="1684" spans="1:16" x14ac:dyDescent="0.25">
      <c r="A1684" t="str">
        <f>Table15[[#This Row],[Name]]</f>
        <v>TacWaterContainerLarge375</v>
      </c>
      <c r="B1684" t="str">
        <f>IF(VLOOKUP($A1684,Parts!$A:$AM,B$1,0)="X",S$2,"")</f>
        <v/>
      </c>
      <c r="C1684" t="str">
        <f>IF(VLOOKUP($A1684,Parts!$A:$AM,C$1,0)="X",T$2,"")</f>
        <v/>
      </c>
      <c r="D1684" t="str">
        <f>IF(VLOOKUP($A1684,Parts!$A:$AM,D$1,0)="X",U$2,"")</f>
        <v/>
      </c>
      <c r="E1684" t="str">
        <f>IF(VLOOKUP($A1684,Parts!$A:$AM,E$1,0)="X",V$2,"")</f>
        <v/>
      </c>
      <c r="F1684" t="str">
        <f>IF(VLOOKUP($A1684,Parts!$A:$AM,F$1,0)="X",W$2,"")</f>
        <v/>
      </c>
      <c r="G1684" t="str">
        <f>IF(VLOOKUP($A1684,Parts!$A:$AM,G$1,0)="X",X$2,"")</f>
        <v/>
      </c>
      <c r="H1684" t="str">
        <f>IF(VLOOKUP($A1684,Parts!$A:$AM,H$1,0)="X",Y$2,"")</f>
        <v/>
      </c>
      <c r="I1684" t="str">
        <f>IF(VLOOKUP($A1684,Parts!$A:$AM,I$1,0)="X",Z$2,"")</f>
        <v/>
      </c>
      <c r="J1684" t="str">
        <f>IF(VLOOKUP($A1684,Parts!$A:$AM,J$1,0)="X",AA$2,"")</f>
        <v/>
      </c>
      <c r="K1684" t="str">
        <f>IF(VLOOKUP($A1684,Parts!$A:$AM,K$1,0)="X",AB$2,"")</f>
        <v/>
      </c>
      <c r="L1684" t="str">
        <f>IF(VLOOKUP($A1684,Parts!$A:$AM,L$1,0)="X",AC$2,"")</f>
        <v/>
      </c>
      <c r="M1684" t="str">
        <f>IF(VLOOKUP($A1684,Parts!$A:$AM,M$1,0)="X",AD$2,"")</f>
        <v/>
      </c>
      <c r="N1684" t="str">
        <f>IF(VLOOKUP($A1684,Parts!$A:$AM,N$1,0)="X",AE$2,"")</f>
        <v/>
      </c>
      <c r="O1684" t="str">
        <f>IF(VLOOKUP($A1684,Parts!$A:$AM,O$1,0)="X",AF$2,"")</f>
        <v/>
      </c>
      <c r="P1684" t="str">
        <f t="shared" si="27"/>
        <v/>
      </c>
    </row>
    <row r="1685" spans="1:16" x14ac:dyDescent="0.25">
      <c r="A1685" t="str">
        <f>Table15[[#This Row],[Name]]</f>
        <v>HexCanDrinkingWaterSmall</v>
      </c>
      <c r="B1685" t="str">
        <f>IF(VLOOKUP($A1685,Parts!$A:$AM,B$1,0)="X",S$2,"")</f>
        <v/>
      </c>
      <c r="C1685" t="str">
        <f>IF(VLOOKUP($A1685,Parts!$A:$AM,C$1,0)="X",T$2,"")</f>
        <v/>
      </c>
      <c r="D1685" t="str">
        <f>IF(VLOOKUP($A1685,Parts!$A:$AM,D$1,0)="X",U$2,"")</f>
        <v/>
      </c>
      <c r="E1685" t="str">
        <f>IF(VLOOKUP($A1685,Parts!$A:$AM,E$1,0)="X",V$2,"")</f>
        <v/>
      </c>
      <c r="F1685" t="str">
        <f>IF(VLOOKUP($A1685,Parts!$A:$AM,F$1,0)="X",W$2,"")</f>
        <v/>
      </c>
      <c r="G1685" t="str">
        <f>IF(VLOOKUP($A1685,Parts!$A:$AM,G$1,0)="X",X$2,"")</f>
        <v/>
      </c>
      <c r="H1685" t="str">
        <f>IF(VLOOKUP($A1685,Parts!$A:$AM,H$1,0)="X",Y$2,"")</f>
        <v/>
      </c>
      <c r="I1685" t="str">
        <f>IF(VLOOKUP($A1685,Parts!$A:$AM,I$1,0)="X",Z$2,"")</f>
        <v/>
      </c>
      <c r="J1685" t="str">
        <f>IF(VLOOKUP($A1685,Parts!$A:$AM,J$1,0)="X",AA$2,"")</f>
        <v/>
      </c>
      <c r="K1685" t="str">
        <f>IF(VLOOKUP($A1685,Parts!$A:$AM,K$1,0)="X",AB$2,"")</f>
        <v/>
      </c>
      <c r="L1685" t="str">
        <f>IF(VLOOKUP($A1685,Parts!$A:$AM,L$1,0)="X",AC$2,"")</f>
        <v/>
      </c>
      <c r="M1685" t="str">
        <f>IF(VLOOKUP($A1685,Parts!$A:$AM,M$1,0)="X",AD$2,"")</f>
        <v/>
      </c>
      <c r="N1685" t="str">
        <f>IF(VLOOKUP($A1685,Parts!$A:$AM,N$1,0)="X",AE$2,"")</f>
        <v/>
      </c>
      <c r="O1685" t="str">
        <f>IF(VLOOKUP($A1685,Parts!$A:$AM,O$1,0)="X",AF$2,"")</f>
        <v/>
      </c>
      <c r="P1685" t="str">
        <f t="shared" si="27"/>
        <v/>
      </c>
    </row>
    <row r="1686" spans="1:16" x14ac:dyDescent="0.25">
      <c r="A1686" t="str">
        <f>Table15[[#This Row],[Name]]</f>
        <v>HexCanDrinkingWater</v>
      </c>
      <c r="B1686" t="str">
        <f>IF(VLOOKUP($A1686,Parts!$A:$AM,B$1,0)="X",S$2,"")</f>
        <v/>
      </c>
      <c r="C1686" t="str">
        <f>IF(VLOOKUP($A1686,Parts!$A:$AM,C$1,0)="X",T$2,"")</f>
        <v/>
      </c>
      <c r="D1686" t="str">
        <f>IF(VLOOKUP($A1686,Parts!$A:$AM,D$1,0)="X",U$2,"")</f>
        <v/>
      </c>
      <c r="E1686" t="str">
        <f>IF(VLOOKUP($A1686,Parts!$A:$AM,E$1,0)="X",V$2,"")</f>
        <v/>
      </c>
      <c r="F1686" t="str">
        <f>IF(VLOOKUP($A1686,Parts!$A:$AM,F$1,0)="X",W$2,"")</f>
        <v/>
      </c>
      <c r="G1686" t="str">
        <f>IF(VLOOKUP($A1686,Parts!$A:$AM,G$1,0)="X",X$2,"")</f>
        <v/>
      </c>
      <c r="H1686" t="str">
        <f>IF(VLOOKUP($A1686,Parts!$A:$AM,H$1,0)="X",Y$2,"")</f>
        <v/>
      </c>
      <c r="I1686" t="str">
        <f>IF(VLOOKUP($A1686,Parts!$A:$AM,I$1,0)="X",Z$2,"")</f>
        <v/>
      </c>
      <c r="J1686" t="str">
        <f>IF(VLOOKUP($A1686,Parts!$A:$AM,J$1,0)="X",AA$2,"")</f>
        <v/>
      </c>
      <c r="K1686" t="str">
        <f>IF(VLOOKUP($A1686,Parts!$A:$AM,K$1,0)="X",AB$2,"")</f>
        <v/>
      </c>
      <c r="L1686" t="str">
        <f>IF(VLOOKUP($A1686,Parts!$A:$AM,L$1,0)="X",AC$2,"")</f>
        <v/>
      </c>
      <c r="M1686" t="str">
        <f>IF(VLOOKUP($A1686,Parts!$A:$AM,M$1,0)="X",AD$2,"")</f>
        <v/>
      </c>
      <c r="N1686" t="str">
        <f>IF(VLOOKUP($A1686,Parts!$A:$AM,N$1,0)="X",AE$2,"")</f>
        <v/>
      </c>
      <c r="O1686" t="str">
        <f>IF(VLOOKUP($A1686,Parts!$A:$AM,O$1,0)="X",AF$2,"")</f>
        <v/>
      </c>
      <c r="P1686" t="str">
        <f t="shared" si="27"/>
        <v/>
      </c>
    </row>
    <row r="1687" spans="1:16" x14ac:dyDescent="0.25">
      <c r="A1687" t="str">
        <f>Table15[[#This Row],[Name]]</f>
        <v>HexCanDrinkingWaterLarge</v>
      </c>
      <c r="B1687" t="str">
        <f>IF(VLOOKUP($A1687,Parts!$A:$AM,B$1,0)="X",S$2,"")</f>
        <v/>
      </c>
      <c r="C1687" t="str">
        <f>IF(VLOOKUP($A1687,Parts!$A:$AM,C$1,0)="X",T$2,"")</f>
        <v/>
      </c>
      <c r="D1687" t="str">
        <f>IF(VLOOKUP($A1687,Parts!$A:$AM,D$1,0)="X",U$2,"")</f>
        <v/>
      </c>
      <c r="E1687" t="str">
        <f>IF(VLOOKUP($A1687,Parts!$A:$AM,E$1,0)="X",V$2,"")</f>
        <v/>
      </c>
      <c r="F1687" t="str">
        <f>IF(VLOOKUP($A1687,Parts!$A:$AM,F$1,0)="X",W$2,"")</f>
        <v/>
      </c>
      <c r="G1687" t="str">
        <f>IF(VLOOKUP($A1687,Parts!$A:$AM,G$1,0)="X",X$2,"")</f>
        <v/>
      </c>
      <c r="H1687" t="str">
        <f>IF(VLOOKUP($A1687,Parts!$A:$AM,H$1,0)="X",Y$2,"")</f>
        <v/>
      </c>
      <c r="I1687" t="str">
        <f>IF(VLOOKUP($A1687,Parts!$A:$AM,I$1,0)="X",Z$2,"")</f>
        <v/>
      </c>
      <c r="J1687" t="str">
        <f>IF(VLOOKUP($A1687,Parts!$A:$AM,J$1,0)="X",AA$2,"")</f>
        <v/>
      </c>
      <c r="K1687" t="str">
        <f>IF(VLOOKUP($A1687,Parts!$A:$AM,K$1,0)="X",AB$2,"")</f>
        <v/>
      </c>
      <c r="L1687" t="str">
        <f>IF(VLOOKUP($A1687,Parts!$A:$AM,L$1,0)="X",AC$2,"")</f>
        <v/>
      </c>
      <c r="M1687" t="str">
        <f>IF(VLOOKUP($A1687,Parts!$A:$AM,M$1,0)="X",AD$2,"")</f>
        <v/>
      </c>
      <c r="N1687" t="str">
        <f>IF(VLOOKUP($A1687,Parts!$A:$AM,N$1,0)="X",AE$2,"")</f>
        <v/>
      </c>
      <c r="O1687" t="str">
        <f>IF(VLOOKUP($A1687,Parts!$A:$AM,O$1,0)="X",AF$2,"")</f>
        <v/>
      </c>
      <c r="P1687" t="str">
        <f t="shared" si="27"/>
        <v/>
      </c>
    </row>
    <row r="1688" spans="1:16" x14ac:dyDescent="0.25">
      <c r="A1688" t="str">
        <f>Table15[[#This Row],[Name]]</f>
        <v>rcsblock-mpdt-single-01</v>
      </c>
      <c r="B1688" t="str">
        <f>IF(VLOOKUP($A1688,Parts!$A:$AM,B$1,0)="X",S$2,"")</f>
        <v/>
      </c>
      <c r="C1688" t="str">
        <f>IF(VLOOKUP($A1688,Parts!$A:$AM,C$1,0)="X",T$2,"")</f>
        <v/>
      </c>
      <c r="D1688" t="str">
        <f>IF(VLOOKUP($A1688,Parts!$A:$AM,D$1,0)="X",U$2,"")</f>
        <v/>
      </c>
      <c r="E1688" t="str">
        <f>IF(VLOOKUP($A1688,Parts!$A:$AM,E$1,0)="X",V$2,"")</f>
        <v/>
      </c>
      <c r="F1688" t="str">
        <f>IF(VLOOKUP($A1688,Parts!$A:$AM,F$1,0)="X",W$2,"")</f>
        <v/>
      </c>
      <c r="G1688" t="str">
        <f>IF(VLOOKUP($A1688,Parts!$A:$AM,G$1,0)="X",X$2,"")</f>
        <v/>
      </c>
      <c r="H1688" t="str">
        <f>IF(VLOOKUP($A1688,Parts!$A:$AM,H$1,0)="X",Y$2,"")</f>
        <v/>
      </c>
      <c r="I1688" t="str">
        <f>IF(VLOOKUP($A1688,Parts!$A:$AM,I$1,0)="X",Z$2,"")</f>
        <v/>
      </c>
      <c r="J1688" t="str">
        <f>IF(VLOOKUP($A1688,Parts!$A:$AM,J$1,0)="X",AA$2,"")</f>
        <v/>
      </c>
      <c r="K1688" t="str">
        <f>IF(VLOOKUP($A1688,Parts!$A:$AM,K$1,0)="X",AB$2,"")</f>
        <v/>
      </c>
      <c r="L1688" t="str">
        <f>IF(VLOOKUP($A1688,Parts!$A:$AM,L$1,0)="X",AC$2,"")</f>
        <v/>
      </c>
      <c r="M1688" t="str">
        <f>IF(VLOOKUP($A1688,Parts!$A:$AM,M$1,0)="X",AD$2,"")</f>
        <v/>
      </c>
      <c r="N1688" t="str">
        <f>IF(VLOOKUP($A1688,Parts!$A:$AM,N$1,0)="X",AE$2,"")</f>
        <v/>
      </c>
      <c r="O1688" t="str">
        <f>IF(VLOOKUP($A1688,Parts!$A:$AM,O$1,0)="X",AF$2,"")</f>
        <v/>
      </c>
      <c r="P1688" t="str">
        <f t="shared" si="27"/>
        <v/>
      </c>
    </row>
    <row r="1689" spans="1:16" x14ac:dyDescent="0.25">
      <c r="A1689" t="str">
        <f>Table15[[#This Row],[Name]]</f>
        <v>rcsblock-mpdt-triple-01</v>
      </c>
      <c r="B1689" t="str">
        <f>IF(VLOOKUP($A1689,Parts!$A:$AM,B$1,0)="X",S$2,"")</f>
        <v/>
      </c>
      <c r="C1689" t="str">
        <f>IF(VLOOKUP($A1689,Parts!$A:$AM,C$1,0)="X",T$2,"")</f>
        <v/>
      </c>
      <c r="D1689" t="str">
        <f>IF(VLOOKUP($A1689,Parts!$A:$AM,D$1,0)="X",U$2,"")</f>
        <v/>
      </c>
      <c r="E1689" t="str">
        <f>IF(VLOOKUP($A1689,Parts!$A:$AM,E$1,0)="X",V$2,"")</f>
        <v/>
      </c>
      <c r="F1689" t="str">
        <f>IF(VLOOKUP($A1689,Parts!$A:$AM,F$1,0)="X",W$2,"")</f>
        <v/>
      </c>
      <c r="G1689" t="str">
        <f>IF(VLOOKUP($A1689,Parts!$A:$AM,G$1,0)="X",X$2,"")</f>
        <v/>
      </c>
      <c r="H1689" t="str">
        <f>IF(VLOOKUP($A1689,Parts!$A:$AM,H$1,0)="X",Y$2,"")</f>
        <v/>
      </c>
      <c r="I1689" t="str">
        <f>IF(VLOOKUP($A1689,Parts!$A:$AM,I$1,0)="X",Z$2,"")</f>
        <v/>
      </c>
      <c r="J1689" t="str">
        <f>IF(VLOOKUP($A1689,Parts!$A:$AM,J$1,0)="X",AA$2,"")</f>
        <v/>
      </c>
      <c r="K1689" t="str">
        <f>IF(VLOOKUP($A1689,Parts!$A:$AM,K$1,0)="X",AB$2,"")</f>
        <v/>
      </c>
      <c r="L1689" t="str">
        <f>IF(VLOOKUP($A1689,Parts!$A:$AM,L$1,0)="X",AC$2,"")</f>
        <v/>
      </c>
      <c r="M1689" t="str">
        <f>IF(VLOOKUP($A1689,Parts!$A:$AM,M$1,0)="X",AD$2,"")</f>
        <v/>
      </c>
      <c r="N1689" t="str">
        <f>IF(VLOOKUP($A1689,Parts!$A:$AM,N$1,0)="X",AE$2,"")</f>
        <v/>
      </c>
      <c r="O1689" t="str">
        <f>IF(VLOOKUP($A1689,Parts!$A:$AM,O$1,0)="X",AF$2,"")</f>
        <v/>
      </c>
      <c r="P1689" t="str">
        <f t="shared" si="27"/>
        <v/>
      </c>
    </row>
    <row r="1690" spans="1:16" x14ac:dyDescent="0.25">
      <c r="A1690" t="str">
        <f>Table15[[#This Row],[Name]]</f>
        <v>rcsblock-mpdt-quad-01</v>
      </c>
      <c r="B1690" t="str">
        <f>IF(VLOOKUP($A1690,Parts!$A:$AM,B$1,0)="X",S$2,"")</f>
        <v/>
      </c>
      <c r="C1690" t="str">
        <f>IF(VLOOKUP($A1690,Parts!$A:$AM,C$1,0)="X",T$2,"")</f>
        <v/>
      </c>
      <c r="D1690" t="str">
        <f>IF(VLOOKUP($A1690,Parts!$A:$AM,D$1,0)="X",U$2,"")</f>
        <v/>
      </c>
      <c r="E1690" t="str">
        <f>IF(VLOOKUP($A1690,Parts!$A:$AM,E$1,0)="X",V$2,"")</f>
        <v/>
      </c>
      <c r="F1690" t="str">
        <f>IF(VLOOKUP($A1690,Parts!$A:$AM,F$1,0)="X",W$2,"")</f>
        <v/>
      </c>
      <c r="G1690" t="str">
        <f>IF(VLOOKUP($A1690,Parts!$A:$AM,G$1,0)="X",X$2,"")</f>
        <v/>
      </c>
      <c r="H1690" t="str">
        <f>IF(VLOOKUP($A1690,Parts!$A:$AM,H$1,0)="X",Y$2,"")</f>
        <v/>
      </c>
      <c r="I1690" t="str">
        <f>IF(VLOOKUP($A1690,Parts!$A:$AM,I$1,0)="X",Z$2,"")</f>
        <v/>
      </c>
      <c r="J1690" t="str">
        <f>IF(VLOOKUP($A1690,Parts!$A:$AM,J$1,0)="X",AA$2,"")</f>
        <v/>
      </c>
      <c r="K1690" t="str">
        <f>IF(VLOOKUP($A1690,Parts!$A:$AM,K$1,0)="X",AB$2,"")</f>
        <v/>
      </c>
      <c r="L1690" t="str">
        <f>IF(VLOOKUP($A1690,Parts!$A:$AM,L$1,0)="X",AC$2,"")</f>
        <v/>
      </c>
      <c r="M1690" t="str">
        <f>IF(VLOOKUP($A1690,Parts!$A:$AM,M$1,0)="X",AD$2,"")</f>
        <v/>
      </c>
      <c r="N1690" t="str">
        <f>IF(VLOOKUP($A1690,Parts!$A:$AM,N$1,0)="X",AE$2,"")</f>
        <v/>
      </c>
      <c r="O1690" t="str">
        <f>IF(VLOOKUP($A1690,Parts!$A:$AM,O$1,0)="X",AF$2,"")</f>
        <v/>
      </c>
      <c r="P1690" t="str">
        <f t="shared" si="27"/>
        <v/>
      </c>
    </row>
    <row r="1691" spans="1:16" x14ac:dyDescent="0.25">
      <c r="A1691" t="str">
        <f>Table15[[#This Row],[Name]]</f>
        <v>rcsblock-mpdt-quint-01</v>
      </c>
      <c r="B1691" t="str">
        <f>IF(VLOOKUP($A1691,Parts!$A:$AM,B$1,0)="X",S$2,"")</f>
        <v/>
      </c>
      <c r="C1691" t="str">
        <f>IF(VLOOKUP($A1691,Parts!$A:$AM,C$1,0)="X",T$2,"")</f>
        <v/>
      </c>
      <c r="D1691" t="str">
        <f>IF(VLOOKUP($A1691,Parts!$A:$AM,D$1,0)="X",U$2,"")</f>
        <v/>
      </c>
      <c r="E1691" t="str">
        <f>IF(VLOOKUP($A1691,Parts!$A:$AM,E$1,0)="X",V$2,"")</f>
        <v/>
      </c>
      <c r="F1691" t="str">
        <f>IF(VLOOKUP($A1691,Parts!$A:$AM,F$1,0)="X",W$2,"")</f>
        <v/>
      </c>
      <c r="G1691" t="str">
        <f>IF(VLOOKUP($A1691,Parts!$A:$AM,G$1,0)="X",X$2,"")</f>
        <v/>
      </c>
      <c r="H1691" t="str">
        <f>IF(VLOOKUP($A1691,Parts!$A:$AM,H$1,0)="X",Y$2,"")</f>
        <v/>
      </c>
      <c r="I1691" t="str">
        <f>IF(VLOOKUP($A1691,Parts!$A:$AM,I$1,0)="X",Z$2,"")</f>
        <v/>
      </c>
      <c r="J1691" t="str">
        <f>IF(VLOOKUP($A1691,Parts!$A:$AM,J$1,0)="X",AA$2,"")</f>
        <v/>
      </c>
      <c r="K1691" t="str">
        <f>IF(VLOOKUP($A1691,Parts!$A:$AM,K$1,0)="X",AB$2,"")</f>
        <v/>
      </c>
      <c r="L1691" t="str">
        <f>IF(VLOOKUP($A1691,Parts!$A:$AM,L$1,0)="X",AC$2,"")</f>
        <v/>
      </c>
      <c r="M1691" t="str">
        <f>IF(VLOOKUP($A1691,Parts!$A:$AM,M$1,0)="X",AD$2,"")</f>
        <v/>
      </c>
      <c r="N1691" t="str">
        <f>IF(VLOOKUP($A1691,Parts!$A:$AM,N$1,0)="X",AE$2,"")</f>
        <v/>
      </c>
      <c r="O1691" t="str">
        <f>IF(VLOOKUP($A1691,Parts!$A:$AM,O$1,0)="X",AF$2,"")</f>
        <v/>
      </c>
      <c r="P1691" t="str">
        <f t="shared" si="27"/>
        <v/>
      </c>
    </row>
    <row r="1692" spans="1:16" x14ac:dyDescent="0.25">
      <c r="A1692" t="str">
        <f>Table15[[#This Row],[Name]]</f>
        <v>RealISRU_LiquefactionArray</v>
      </c>
      <c r="B1692" t="str">
        <f>IF(VLOOKUP($A1692,Parts!$A:$AM,B$1,0)="X",S$2,"")</f>
        <v/>
      </c>
      <c r="C1692" t="str">
        <f>IF(VLOOKUP($A1692,Parts!$A:$AM,C$1,0)="X",T$2,"")</f>
        <v/>
      </c>
      <c r="D1692" t="str">
        <f>IF(VLOOKUP($A1692,Parts!$A:$AM,D$1,0)="X",U$2,"")</f>
        <v/>
      </c>
      <c r="E1692" t="str">
        <f>IF(VLOOKUP($A1692,Parts!$A:$AM,E$1,0)="X",V$2,"")</f>
        <v/>
      </c>
      <c r="F1692" t="str">
        <f>IF(VLOOKUP($A1692,Parts!$A:$AM,F$1,0)="X",W$2,"")</f>
        <v/>
      </c>
      <c r="G1692" t="str">
        <f>IF(VLOOKUP($A1692,Parts!$A:$AM,G$1,0)="X",X$2,"")</f>
        <v/>
      </c>
      <c r="H1692" t="str">
        <f>IF(VLOOKUP($A1692,Parts!$A:$AM,H$1,0)="X",Y$2,"")</f>
        <v/>
      </c>
      <c r="I1692" t="str">
        <f>IF(VLOOKUP($A1692,Parts!$A:$AM,I$1,0)="X",Z$2,"")</f>
        <v/>
      </c>
      <c r="J1692" t="str">
        <f>IF(VLOOKUP($A1692,Parts!$A:$AM,J$1,0)="X",AA$2,"")</f>
        <v/>
      </c>
      <c r="K1692" t="str">
        <f>IF(VLOOKUP($A1692,Parts!$A:$AM,K$1,0)="X",AB$2,"")</f>
        <v/>
      </c>
      <c r="L1692" t="str">
        <f>IF(VLOOKUP($A1692,Parts!$A:$AM,L$1,0)="X",AC$2,"")</f>
        <v/>
      </c>
      <c r="M1692" t="str">
        <f>IF(VLOOKUP($A1692,Parts!$A:$AM,M$1,0)="X",AD$2,"")</f>
        <v/>
      </c>
      <c r="N1692" t="str">
        <f>IF(VLOOKUP($A1692,Parts!$A:$AM,N$1,0)="X",AE$2,"")</f>
        <v/>
      </c>
      <c r="O1692" t="str">
        <f>IF(VLOOKUP($A1692,Parts!$A:$AM,O$1,0)="X",AF$2,"")</f>
        <v/>
      </c>
      <c r="P1692" t="str">
        <f t="shared" si="27"/>
        <v/>
      </c>
    </row>
    <row r="1693" spans="1:16" x14ac:dyDescent="0.25">
      <c r="A1693" t="str">
        <f>Table15[[#This Row],[Name]]</f>
        <v>dmReconSmall</v>
      </c>
      <c r="B1693" t="str">
        <f>IF(VLOOKUP($A1693,Parts!$A:$AM,B$1,0)="X",S$2,"")</f>
        <v/>
      </c>
      <c r="C1693" t="str">
        <f>IF(VLOOKUP($A1693,Parts!$A:$AM,C$1,0)="X",T$2,"")</f>
        <v/>
      </c>
      <c r="D1693" t="str">
        <f>IF(VLOOKUP($A1693,Parts!$A:$AM,D$1,0)="X",U$2,"")</f>
        <v/>
      </c>
      <c r="E1693" t="str">
        <f>IF(VLOOKUP($A1693,Parts!$A:$AM,E$1,0)="X",V$2,"")</f>
        <v/>
      </c>
      <c r="F1693" t="str">
        <f>IF(VLOOKUP($A1693,Parts!$A:$AM,F$1,0)="X",W$2,"")</f>
        <v/>
      </c>
      <c r="G1693" t="str">
        <f>IF(VLOOKUP($A1693,Parts!$A:$AM,G$1,0)="X",X$2,"")</f>
        <v/>
      </c>
      <c r="H1693" t="str">
        <f>IF(VLOOKUP($A1693,Parts!$A:$AM,H$1,0)="X",Y$2,"")</f>
        <v/>
      </c>
      <c r="I1693" t="str">
        <f>IF(VLOOKUP($A1693,Parts!$A:$AM,I$1,0)="X",Z$2,"")</f>
        <v/>
      </c>
      <c r="J1693" t="str">
        <f>IF(VLOOKUP($A1693,Parts!$A:$AM,J$1,0)="X",AA$2,"")</f>
        <v/>
      </c>
      <c r="K1693" t="str">
        <f>IF(VLOOKUP($A1693,Parts!$A:$AM,K$1,0)="X",AB$2,"")</f>
        <v/>
      </c>
      <c r="L1693" t="str">
        <f>IF(VLOOKUP($A1693,Parts!$A:$AM,L$1,0)="X",AC$2,"")</f>
        <v/>
      </c>
      <c r="M1693" t="str">
        <f>IF(VLOOKUP($A1693,Parts!$A:$AM,M$1,0)="X",AD$2,"")</f>
        <v/>
      </c>
      <c r="N1693" t="str">
        <f>IF(VLOOKUP($A1693,Parts!$A:$AM,N$1,0)="X",AE$2,"")</f>
        <v/>
      </c>
      <c r="O1693" t="str">
        <f>IF(VLOOKUP($A1693,Parts!$A:$AM,O$1,0)="X",AF$2,"")</f>
        <v/>
      </c>
      <c r="P1693" t="str">
        <f t="shared" si="27"/>
        <v/>
      </c>
    </row>
    <row r="1694" spans="1:16" x14ac:dyDescent="0.25">
      <c r="A1694" t="str">
        <f>Table15[[#This Row],[Name]]</f>
        <v>rn_lk_lander_legs</v>
      </c>
      <c r="B1694" t="str">
        <f>IF(VLOOKUP($A1694,Parts!$A:$AM,B$1,0)="X",S$2,"")</f>
        <v/>
      </c>
      <c r="C1694" t="str">
        <f>IF(VLOOKUP($A1694,Parts!$A:$AM,C$1,0)="X",T$2,"")</f>
        <v/>
      </c>
      <c r="D1694" t="str">
        <f>IF(VLOOKUP($A1694,Parts!$A:$AM,D$1,0)="X",U$2,"")</f>
        <v/>
      </c>
      <c r="E1694" t="str">
        <f>IF(VLOOKUP($A1694,Parts!$A:$AM,E$1,0)="X",V$2,"")</f>
        <v/>
      </c>
      <c r="F1694" t="str">
        <f>IF(VLOOKUP($A1694,Parts!$A:$AM,F$1,0)="X",W$2,"")</f>
        <v/>
      </c>
      <c r="G1694" t="str">
        <f>IF(VLOOKUP($A1694,Parts!$A:$AM,G$1,0)="X",X$2,"")</f>
        <v/>
      </c>
      <c r="H1694" t="str">
        <f>IF(VLOOKUP($A1694,Parts!$A:$AM,H$1,0)="X",Y$2,"")</f>
        <v/>
      </c>
      <c r="I1694" t="str">
        <f>IF(VLOOKUP($A1694,Parts!$A:$AM,I$1,0)="X",Z$2,"")</f>
        <v/>
      </c>
      <c r="J1694" t="str">
        <f>IF(VLOOKUP($A1694,Parts!$A:$AM,J$1,0)="X",AA$2,"")</f>
        <v/>
      </c>
      <c r="K1694" t="str">
        <f>IF(VLOOKUP($A1694,Parts!$A:$AM,K$1,0)="X",AB$2,"")</f>
        <v/>
      </c>
      <c r="L1694" t="str">
        <f>IF(VLOOKUP($A1694,Parts!$A:$AM,L$1,0)="X",AC$2,"")</f>
        <v/>
      </c>
      <c r="M1694" t="str">
        <f>IF(VLOOKUP($A1694,Parts!$A:$AM,M$1,0)="X",AD$2,"")</f>
        <v/>
      </c>
      <c r="N1694" t="str">
        <f>IF(VLOOKUP($A1694,Parts!$A:$AM,N$1,0)="X",AE$2,"")</f>
        <v/>
      </c>
      <c r="O1694" t="str">
        <f>IF(VLOOKUP($A1694,Parts!$A:$AM,O$1,0)="X",AF$2,"")</f>
        <v/>
      </c>
      <c r="P1694" t="str">
        <f t="shared" si="27"/>
        <v/>
      </c>
    </row>
    <row r="1695" spans="1:16" x14ac:dyDescent="0.25">
      <c r="A1695" t="str">
        <f>Table15[[#This Row],[Name]]</f>
        <v>rn_lk_lander</v>
      </c>
      <c r="B1695" t="str">
        <f>IF(VLOOKUP($A1695,Parts!$A:$AM,B$1,0)="X",S$2,"")</f>
        <v/>
      </c>
      <c r="C1695" t="str">
        <f>IF(VLOOKUP($A1695,Parts!$A:$AM,C$1,0)="X",T$2,"")</f>
        <v/>
      </c>
      <c r="D1695" t="str">
        <f>IF(VLOOKUP($A1695,Parts!$A:$AM,D$1,0)="X",U$2,"")</f>
        <v/>
      </c>
      <c r="E1695" t="str">
        <f>IF(VLOOKUP($A1695,Parts!$A:$AM,E$1,0)="X",V$2,"")</f>
        <v/>
      </c>
      <c r="F1695" t="str">
        <f>IF(VLOOKUP($A1695,Parts!$A:$AM,F$1,0)="X",W$2,"")</f>
        <v/>
      </c>
      <c r="G1695" t="str">
        <f>IF(VLOOKUP($A1695,Parts!$A:$AM,G$1,0)="X",X$2,"")</f>
        <v/>
      </c>
      <c r="H1695" t="str">
        <f>IF(VLOOKUP($A1695,Parts!$A:$AM,H$1,0)="X",Y$2,"")</f>
        <v/>
      </c>
      <c r="I1695" t="str">
        <f>IF(VLOOKUP($A1695,Parts!$A:$AM,I$1,0)="X",Z$2,"")</f>
        <v/>
      </c>
      <c r="J1695" t="str">
        <f>IF(VLOOKUP($A1695,Parts!$A:$AM,J$1,0)="X",AA$2,"")</f>
        <v/>
      </c>
      <c r="K1695" t="str">
        <f>IF(VLOOKUP($A1695,Parts!$A:$AM,K$1,0)="X",AB$2,"")</f>
        <v/>
      </c>
      <c r="L1695" t="str">
        <f>IF(VLOOKUP($A1695,Parts!$A:$AM,L$1,0)="X",AC$2,"")</f>
        <v/>
      </c>
      <c r="M1695" t="str">
        <f>IF(VLOOKUP($A1695,Parts!$A:$AM,M$1,0)="X",AD$2,"")</f>
        <v/>
      </c>
      <c r="N1695" t="str">
        <f>IF(VLOOKUP($A1695,Parts!$A:$AM,N$1,0)="X",AE$2,"")</f>
        <v/>
      </c>
      <c r="O1695" t="str">
        <f>IF(VLOOKUP($A1695,Parts!$A:$AM,O$1,0)="X",AF$2,"")</f>
        <v/>
      </c>
      <c r="P1695" t="str">
        <f t="shared" si="27"/>
        <v/>
      </c>
    </row>
    <row r="1696" spans="1:16" x14ac:dyDescent="0.25">
      <c r="A1696" t="str">
        <f>Table15[[#This Row],[Name]]</f>
        <v>rn_lk_lander_858</v>
      </c>
      <c r="B1696" t="str">
        <f>IF(VLOOKUP($A1696,Parts!$A:$AM,B$1,0)="X",S$2,"")</f>
        <v/>
      </c>
      <c r="C1696" t="str">
        <f>IF(VLOOKUP($A1696,Parts!$A:$AM,C$1,0)="X",T$2,"")</f>
        <v/>
      </c>
      <c r="D1696" t="str">
        <f>IF(VLOOKUP($A1696,Parts!$A:$AM,D$1,0)="X",U$2,"")</f>
        <v/>
      </c>
      <c r="E1696" t="str">
        <f>IF(VLOOKUP($A1696,Parts!$A:$AM,E$1,0)="X",V$2,"")</f>
        <v xml:space="preserve">    MODULE
    { name = ModuleTagEngineLiquidPF }
</v>
      </c>
      <c r="F1696" t="str">
        <f>IF(VLOOKUP($A1696,Parts!$A:$AM,F$1,0)="X",W$2,"")</f>
        <v/>
      </c>
      <c r="G1696" t="str">
        <f>IF(VLOOKUP($A1696,Parts!$A:$AM,G$1,0)="X",X$2,"")</f>
        <v/>
      </c>
      <c r="H1696" t="str">
        <f>IF(VLOOKUP($A1696,Parts!$A:$AM,H$1,0)="X",Y$2,"")</f>
        <v/>
      </c>
      <c r="I1696" t="str">
        <f>IF(VLOOKUP($A1696,Parts!$A:$AM,I$1,0)="X",Z$2,"")</f>
        <v xml:space="preserve">    MODULE
    { name = ModuleTagHumanRated }
</v>
      </c>
      <c r="J1696" t="str">
        <f>IF(VLOOKUP($A1696,Parts!$A:$AM,J$1,0)="X",AA$2,"")</f>
        <v/>
      </c>
      <c r="K1696" t="str">
        <f>IF(VLOOKUP($A1696,Parts!$A:$AM,K$1,0)="X",AB$2,"")</f>
        <v/>
      </c>
      <c r="L1696" t="str">
        <f>IF(VLOOKUP($A1696,Parts!$A:$AM,L$1,0)="X",AC$2,"")</f>
        <v/>
      </c>
      <c r="M1696" t="str">
        <f>IF(VLOOKUP($A1696,Parts!$A:$AM,M$1,0)="X",AD$2,"")</f>
        <v/>
      </c>
      <c r="N1696" t="str">
        <f>IF(VLOOKUP($A1696,Parts!$A:$AM,N$1,0)="X",AE$2,"")</f>
        <v/>
      </c>
      <c r="O1696" t="str">
        <f>IF(VLOOKUP($A1696,Parts!$A:$AM,O$1,0)="X",AF$2,"")</f>
        <v/>
      </c>
      <c r="P1696" t="str">
        <f t="shared" si="27"/>
        <v xml:space="preserve">    MODULE
    { name = ModuleTagEngineLiquidPF }
    MODULE
    { name = ModuleTagHumanRated }
</v>
      </c>
    </row>
    <row r="1697" spans="1:16" x14ac:dyDescent="0.25">
      <c r="A1697" t="str">
        <f>Table15[[#This Row],[Name]]</f>
        <v>rn_lk_lander_859</v>
      </c>
      <c r="B1697" t="str">
        <f>IF(VLOOKUP($A1697,Parts!$A:$AM,B$1,0)="X",S$2,"")</f>
        <v/>
      </c>
      <c r="C1697" t="str">
        <f>IF(VLOOKUP($A1697,Parts!$A:$AM,C$1,0)="X",T$2,"")</f>
        <v/>
      </c>
      <c r="D1697" t="str">
        <f>IF(VLOOKUP($A1697,Parts!$A:$AM,D$1,0)="X",U$2,"")</f>
        <v/>
      </c>
      <c r="E1697" t="str">
        <f>IF(VLOOKUP($A1697,Parts!$A:$AM,E$1,0)="X",V$2,"")</f>
        <v xml:space="preserve">    MODULE
    { name = ModuleTagEngineLiquidPF }
</v>
      </c>
      <c r="F1697" t="str">
        <f>IF(VLOOKUP($A1697,Parts!$A:$AM,F$1,0)="X",W$2,"")</f>
        <v/>
      </c>
      <c r="G1697" t="str">
        <f>IF(VLOOKUP($A1697,Parts!$A:$AM,G$1,0)="X",X$2,"")</f>
        <v/>
      </c>
      <c r="H1697" t="str">
        <f>IF(VLOOKUP($A1697,Parts!$A:$AM,H$1,0)="X",Y$2,"")</f>
        <v/>
      </c>
      <c r="I1697" t="str">
        <f>IF(VLOOKUP($A1697,Parts!$A:$AM,I$1,0)="X",Z$2,"")</f>
        <v xml:space="preserve">    MODULE
    { name = ModuleTagHumanRated }
</v>
      </c>
      <c r="J1697" t="str">
        <f>IF(VLOOKUP($A1697,Parts!$A:$AM,J$1,0)="X",AA$2,"")</f>
        <v/>
      </c>
      <c r="K1697" t="str">
        <f>IF(VLOOKUP($A1697,Parts!$A:$AM,K$1,0)="X",AB$2,"")</f>
        <v/>
      </c>
      <c r="L1697" t="str">
        <f>IF(VLOOKUP($A1697,Parts!$A:$AM,L$1,0)="X",AC$2,"")</f>
        <v/>
      </c>
      <c r="M1697" t="str">
        <f>IF(VLOOKUP($A1697,Parts!$A:$AM,M$1,0)="X",AD$2,"")</f>
        <v/>
      </c>
      <c r="N1697" t="str">
        <f>IF(VLOOKUP($A1697,Parts!$A:$AM,N$1,0)="X",AE$2,"")</f>
        <v/>
      </c>
      <c r="O1697" t="str">
        <f>IF(VLOOKUP($A1697,Parts!$A:$AM,O$1,0)="X",AF$2,"")</f>
        <v/>
      </c>
      <c r="P1697" t="str">
        <f t="shared" si="27"/>
        <v xml:space="preserve">    MODULE
    { name = ModuleTagEngineLiquidPF }
    MODULE
    { name = ModuleTagHumanRated }
</v>
      </c>
    </row>
    <row r="1698" spans="1:16" x14ac:dyDescent="0.25">
      <c r="A1698" t="str">
        <f>Table15[[#This Row],[Name]]</f>
        <v>Kestrel</v>
      </c>
      <c r="B1698" t="str">
        <f>IF(VLOOKUP($A1698,Parts!$A:$AM,B$1,0)="X",S$2,"")</f>
        <v/>
      </c>
      <c r="C1698" t="str">
        <f>IF(VLOOKUP($A1698,Parts!$A:$AM,C$1,0)="X",T$2,"")</f>
        <v/>
      </c>
      <c r="D1698" t="str">
        <f>IF(VLOOKUP($A1698,Parts!$A:$AM,D$1,0)="X",U$2,"")</f>
        <v/>
      </c>
      <c r="E1698" t="str">
        <f>IF(VLOOKUP($A1698,Parts!$A:$AM,E$1,0)="X",V$2,"")</f>
        <v/>
      </c>
      <c r="F1698" t="str">
        <f>IF(VLOOKUP($A1698,Parts!$A:$AM,F$1,0)="X",W$2,"")</f>
        <v/>
      </c>
      <c r="G1698" t="str">
        <f>IF(VLOOKUP($A1698,Parts!$A:$AM,G$1,0)="X",X$2,"")</f>
        <v/>
      </c>
      <c r="H1698" t="str">
        <f>IF(VLOOKUP($A1698,Parts!$A:$AM,H$1,0)="X",Y$2,"")</f>
        <v/>
      </c>
      <c r="I1698" t="str">
        <f>IF(VLOOKUP($A1698,Parts!$A:$AM,I$1,0)="X",Z$2,"")</f>
        <v/>
      </c>
      <c r="J1698" t="str">
        <f>IF(VLOOKUP($A1698,Parts!$A:$AM,J$1,0)="X",AA$2,"")</f>
        <v/>
      </c>
      <c r="K1698" t="str">
        <f>IF(VLOOKUP($A1698,Parts!$A:$AM,K$1,0)="X",AB$2,"")</f>
        <v/>
      </c>
      <c r="L1698" t="str">
        <f>IF(VLOOKUP($A1698,Parts!$A:$AM,L$1,0)="X",AC$2,"")</f>
        <v/>
      </c>
      <c r="M1698" t="str">
        <f>IF(VLOOKUP($A1698,Parts!$A:$AM,M$1,0)="X",AD$2,"")</f>
        <v/>
      </c>
      <c r="N1698" t="str">
        <f>IF(VLOOKUP($A1698,Parts!$A:$AM,N$1,0)="X",AE$2,"")</f>
        <v/>
      </c>
      <c r="O1698" t="str">
        <f>IF(VLOOKUP($A1698,Parts!$A:$AM,O$1,0)="X",AF$2,"")</f>
        <v/>
      </c>
      <c r="P1698" t="str">
        <f t="shared" si="27"/>
        <v/>
      </c>
    </row>
    <row r="1699" spans="1:16" x14ac:dyDescent="0.25">
      <c r="A1699" t="str">
        <f>Table15[[#This Row],[Name]]</f>
        <v>Kestrel-2</v>
      </c>
      <c r="B1699" t="str">
        <f>IF(VLOOKUP($A1699,Parts!$A:$AM,B$1,0)="X",S$2,"")</f>
        <v/>
      </c>
      <c r="C1699" t="str">
        <f>IF(VLOOKUP($A1699,Parts!$A:$AM,C$1,0)="X",T$2,"")</f>
        <v/>
      </c>
      <c r="D1699" t="str">
        <f>IF(VLOOKUP($A1699,Parts!$A:$AM,D$1,0)="X",U$2,"")</f>
        <v/>
      </c>
      <c r="E1699" t="str">
        <f>IF(VLOOKUP($A1699,Parts!$A:$AM,E$1,0)="X",V$2,"")</f>
        <v/>
      </c>
      <c r="F1699" t="str">
        <f>IF(VLOOKUP($A1699,Parts!$A:$AM,F$1,0)="X",W$2,"")</f>
        <v/>
      </c>
      <c r="G1699" t="str">
        <f>IF(VLOOKUP($A1699,Parts!$A:$AM,G$1,0)="X",X$2,"")</f>
        <v/>
      </c>
      <c r="H1699" t="str">
        <f>IF(VLOOKUP($A1699,Parts!$A:$AM,H$1,0)="X",Y$2,"")</f>
        <v/>
      </c>
      <c r="I1699" t="str">
        <f>IF(VLOOKUP($A1699,Parts!$A:$AM,I$1,0)="X",Z$2,"")</f>
        <v/>
      </c>
      <c r="J1699" t="str">
        <f>IF(VLOOKUP($A1699,Parts!$A:$AM,J$1,0)="X",AA$2,"")</f>
        <v/>
      </c>
      <c r="K1699" t="str">
        <f>IF(VLOOKUP($A1699,Parts!$A:$AM,K$1,0)="X",AB$2,"")</f>
        <v/>
      </c>
      <c r="L1699" t="str">
        <f>IF(VLOOKUP($A1699,Parts!$A:$AM,L$1,0)="X",AC$2,"")</f>
        <v/>
      </c>
      <c r="M1699" t="str">
        <f>IF(VLOOKUP($A1699,Parts!$A:$AM,M$1,0)="X",AD$2,"")</f>
        <v/>
      </c>
      <c r="N1699" t="str">
        <f>IF(VLOOKUP($A1699,Parts!$A:$AM,N$1,0)="X",AE$2,"")</f>
        <v/>
      </c>
      <c r="O1699" t="str">
        <f>IF(VLOOKUP($A1699,Parts!$A:$AM,O$1,0)="X",AF$2,"")</f>
        <v/>
      </c>
      <c r="P1699" t="str">
        <f t="shared" si="27"/>
        <v/>
      </c>
    </row>
    <row r="1700" spans="1:16" x14ac:dyDescent="0.25">
      <c r="A1700" t="str">
        <f>Table15[[#This Row],[Name]]</f>
        <v>Kestrel-1B</v>
      </c>
      <c r="B1700" t="str">
        <f>IF(VLOOKUP($A1700,Parts!$A:$AM,B$1,0)="X",S$2,"")</f>
        <v/>
      </c>
      <c r="C1700" t="str">
        <f>IF(VLOOKUP($A1700,Parts!$A:$AM,C$1,0)="X",T$2,"")</f>
        <v/>
      </c>
      <c r="D1700" t="str">
        <f>IF(VLOOKUP($A1700,Parts!$A:$AM,D$1,0)="X",U$2,"")</f>
        <v/>
      </c>
      <c r="E1700" t="str">
        <f>IF(VLOOKUP($A1700,Parts!$A:$AM,E$1,0)="X",V$2,"")</f>
        <v/>
      </c>
      <c r="F1700" t="str">
        <f>IF(VLOOKUP($A1700,Parts!$A:$AM,F$1,0)="X",W$2,"")</f>
        <v/>
      </c>
      <c r="G1700" t="str">
        <f>IF(VLOOKUP($A1700,Parts!$A:$AM,G$1,0)="X",X$2,"")</f>
        <v/>
      </c>
      <c r="H1700" t="str">
        <f>IF(VLOOKUP($A1700,Parts!$A:$AM,H$1,0)="X",Y$2,"")</f>
        <v/>
      </c>
      <c r="I1700" t="str">
        <f>IF(VLOOKUP($A1700,Parts!$A:$AM,I$1,0)="X",Z$2,"")</f>
        <v/>
      </c>
      <c r="J1700" t="str">
        <f>IF(VLOOKUP($A1700,Parts!$A:$AM,J$1,0)="X",AA$2,"")</f>
        <v/>
      </c>
      <c r="K1700" t="str">
        <f>IF(VLOOKUP($A1700,Parts!$A:$AM,K$1,0)="X",AB$2,"")</f>
        <v/>
      </c>
      <c r="L1700" t="str">
        <f>IF(VLOOKUP($A1700,Parts!$A:$AM,L$1,0)="X",AC$2,"")</f>
        <v/>
      </c>
      <c r="M1700" t="str">
        <f>IF(VLOOKUP($A1700,Parts!$A:$AM,M$1,0)="X",AD$2,"")</f>
        <v/>
      </c>
      <c r="N1700" t="str">
        <f>IF(VLOOKUP($A1700,Parts!$A:$AM,N$1,0)="X",AE$2,"")</f>
        <v/>
      </c>
      <c r="O1700" t="str">
        <f>IF(VLOOKUP($A1700,Parts!$A:$AM,O$1,0)="X",AF$2,"")</f>
        <v/>
      </c>
      <c r="P1700" t="str">
        <f t="shared" si="27"/>
        <v/>
      </c>
    </row>
    <row r="1701" spans="1:16" x14ac:dyDescent="0.25">
      <c r="A1701" t="str">
        <f>Table15[[#This Row],[Name]]</f>
        <v>tatsujin</v>
      </c>
      <c r="B1701" t="str">
        <f>IF(VLOOKUP($A1701,Parts!$A:$AM,B$1,0)="X",S$2,"")</f>
        <v xml:space="preserve">    MODULE
    { name = ModuleTagAvionics }
</v>
      </c>
      <c r="C1701" t="str">
        <f>IF(VLOOKUP($A1701,Parts!$A:$AM,C$1,0)="X",T$2,"")</f>
        <v/>
      </c>
      <c r="D1701" t="str">
        <f>IF(VLOOKUP($A1701,Parts!$A:$AM,D$1,0)="X",U$2,"")</f>
        <v/>
      </c>
      <c r="E1701" t="str">
        <f>IF(VLOOKUP($A1701,Parts!$A:$AM,E$1,0)="X",V$2,"")</f>
        <v/>
      </c>
      <c r="F1701" t="str">
        <f>IF(VLOOKUP($A1701,Parts!$A:$AM,F$1,0)="X",W$2,"")</f>
        <v/>
      </c>
      <c r="G1701" t="str">
        <f>IF(VLOOKUP($A1701,Parts!$A:$AM,G$1,0)="X",X$2,"")</f>
        <v/>
      </c>
      <c r="H1701" t="str">
        <f>IF(VLOOKUP($A1701,Parts!$A:$AM,H$1,0)="X",Y$2,"")</f>
        <v/>
      </c>
      <c r="I1701" t="str">
        <f>IF(VLOOKUP($A1701,Parts!$A:$AM,I$1,0)="X",Z$2,"")</f>
        <v/>
      </c>
      <c r="J1701" t="str">
        <f>IF(VLOOKUP($A1701,Parts!$A:$AM,J$1,0)="X",AA$2,"")</f>
        <v/>
      </c>
      <c r="K1701" t="str">
        <f>IF(VLOOKUP($A1701,Parts!$A:$AM,K$1,0)="X",AB$2,"")</f>
        <v/>
      </c>
      <c r="L1701" t="str">
        <f>IF(VLOOKUP($A1701,Parts!$A:$AM,L$1,0)="X",AC$2,"")</f>
        <v/>
      </c>
      <c r="M1701" t="str">
        <f>IF(VLOOKUP($A1701,Parts!$A:$AM,M$1,0)="X",AD$2,"")</f>
        <v/>
      </c>
      <c r="N1701" t="str">
        <f>IF(VLOOKUP($A1701,Parts!$A:$AM,N$1,0)="X",AE$2,"")</f>
        <v/>
      </c>
      <c r="O1701" t="str">
        <f>IF(VLOOKUP($A1701,Parts!$A:$AM,O$1,0)="X",AF$2,"")</f>
        <v/>
      </c>
      <c r="P1701" t="str">
        <f t="shared" si="27"/>
        <v xml:space="preserve">    MODULE
    { name = ModuleTagAvionics }
</v>
      </c>
    </row>
    <row r="1702" spans="1:16" x14ac:dyDescent="0.25">
      <c r="A1702" t="str">
        <f>Table15[[#This Row],[Name]]</f>
        <v>MonkeySMA8FPodLANDERPsXX</v>
      </c>
      <c r="B1702" t="str">
        <f>IF(VLOOKUP($A1702,Parts!$A:$AM,B$1,0)="X",S$2,"")</f>
        <v/>
      </c>
      <c r="C1702" t="str">
        <f>IF(VLOOKUP($A1702,Parts!$A:$AM,C$1,0)="X",T$2,"")</f>
        <v/>
      </c>
      <c r="D1702" t="str">
        <f>IF(VLOOKUP($A1702,Parts!$A:$AM,D$1,0)="X",U$2,"")</f>
        <v/>
      </c>
      <c r="E1702" t="str">
        <f>IF(VLOOKUP($A1702,Parts!$A:$AM,E$1,0)="X",V$2,"")</f>
        <v/>
      </c>
      <c r="F1702" t="str">
        <f>IF(VLOOKUP($A1702,Parts!$A:$AM,F$1,0)="X",W$2,"")</f>
        <v/>
      </c>
      <c r="G1702" t="str">
        <f>IF(VLOOKUP($A1702,Parts!$A:$AM,G$1,0)="X",X$2,"")</f>
        <v/>
      </c>
      <c r="H1702" t="str">
        <f>IF(VLOOKUP($A1702,Parts!$A:$AM,H$1,0)="X",Y$2,"")</f>
        <v/>
      </c>
      <c r="I1702" t="str">
        <f>IF(VLOOKUP($A1702,Parts!$A:$AM,I$1,0)="X",Z$2,"")</f>
        <v/>
      </c>
      <c r="J1702" t="str">
        <f>IF(VLOOKUP($A1702,Parts!$A:$AM,J$1,0)="X",AA$2,"")</f>
        <v/>
      </c>
      <c r="K1702" t="str">
        <f>IF(VLOOKUP($A1702,Parts!$A:$AM,K$1,0)="X",AB$2,"")</f>
        <v/>
      </c>
      <c r="L1702" t="str">
        <f>IF(VLOOKUP($A1702,Parts!$A:$AM,L$1,0)="X",AC$2,"")</f>
        <v/>
      </c>
      <c r="M1702" t="str">
        <f>IF(VLOOKUP($A1702,Parts!$A:$AM,M$1,0)="X",AD$2,"")</f>
        <v/>
      </c>
      <c r="N1702" t="str">
        <f>IF(VLOOKUP($A1702,Parts!$A:$AM,N$1,0)="X",AE$2,"")</f>
        <v/>
      </c>
      <c r="O1702" t="str">
        <f>IF(VLOOKUP($A1702,Parts!$A:$AM,O$1,0)="X",AF$2,"")</f>
        <v/>
      </c>
      <c r="P1702" t="str">
        <f t="shared" si="27"/>
        <v/>
      </c>
    </row>
    <row r="1703" spans="1:16" x14ac:dyDescent="0.25">
      <c r="A1703" t="str">
        <f>Table15[[#This Row],[Name]]</f>
        <v>SSTU-SC-C-BPC</v>
      </c>
      <c r="B1703" t="str">
        <f>IF(VLOOKUP($A1703,Parts!$A:$AM,B$1,0)="X",S$2,"")</f>
        <v/>
      </c>
      <c r="C1703" t="str">
        <f>IF(VLOOKUP($A1703,Parts!$A:$AM,C$1,0)="X",T$2,"")</f>
        <v/>
      </c>
      <c r="D1703" t="str">
        <f>IF(VLOOKUP($A1703,Parts!$A:$AM,D$1,0)="X",U$2,"")</f>
        <v/>
      </c>
      <c r="E1703" t="str">
        <f>IF(VLOOKUP($A1703,Parts!$A:$AM,E$1,0)="X",V$2,"")</f>
        <v/>
      </c>
      <c r="F1703" t="str">
        <f>IF(VLOOKUP($A1703,Parts!$A:$AM,F$1,0)="X",W$2,"")</f>
        <v/>
      </c>
      <c r="G1703" t="str">
        <f>IF(VLOOKUP($A1703,Parts!$A:$AM,G$1,0)="X",X$2,"")</f>
        <v xml:space="preserve">    MODULE
    { name = ModuleTagEngineSolid }
</v>
      </c>
      <c r="H1703" t="str">
        <f>IF(VLOOKUP($A1703,Parts!$A:$AM,H$1,0)="X",Y$2,"")</f>
        <v/>
      </c>
      <c r="I1703" t="str">
        <f>IF(VLOOKUP($A1703,Parts!$A:$AM,I$1,0)="X",Z$2,"")</f>
        <v xml:space="preserve">    MODULE
    { name = ModuleTagHumanRated }
</v>
      </c>
      <c r="J1703" t="str">
        <f>IF(VLOOKUP($A1703,Parts!$A:$AM,J$1,0)="X",AA$2,"")</f>
        <v/>
      </c>
      <c r="K1703" t="str">
        <f>IF(VLOOKUP($A1703,Parts!$A:$AM,K$1,0)="X",AB$2,"")</f>
        <v/>
      </c>
      <c r="L1703" t="str">
        <f>IF(VLOOKUP($A1703,Parts!$A:$AM,L$1,0)="X",AC$2,"")</f>
        <v/>
      </c>
      <c r="M1703" t="str">
        <f>IF(VLOOKUP($A1703,Parts!$A:$AM,M$1,0)="X",AD$2,"")</f>
        <v/>
      </c>
      <c r="N1703" t="str">
        <f>IF(VLOOKUP($A1703,Parts!$A:$AM,N$1,0)="X",AE$2,"")</f>
        <v/>
      </c>
      <c r="O1703" t="str">
        <f>IF(VLOOKUP($A1703,Parts!$A:$AM,O$1,0)="X",AF$2,"")</f>
        <v/>
      </c>
      <c r="P1703" t="str">
        <f t="shared" si="27"/>
        <v xml:space="preserve">    MODULE
    { name = ModuleTagEngineSolid }
    MODULE
    { name = ModuleTagHumanRated }
</v>
      </c>
    </row>
    <row r="1704" spans="1:16" x14ac:dyDescent="0.25">
      <c r="A1704" t="str">
        <f>Table15[[#This Row],[Name]]</f>
        <v>WBI_LongPassengerCab</v>
      </c>
      <c r="B1704" t="str">
        <f>IF(VLOOKUP($A1704,Parts!$A:$AM,B$1,0)="X",S$2,"")</f>
        <v/>
      </c>
      <c r="C1704" t="str">
        <f>IF(VLOOKUP($A1704,Parts!$A:$AM,C$1,0)="X",T$2,"")</f>
        <v/>
      </c>
      <c r="D1704" t="str">
        <f>IF(VLOOKUP($A1704,Parts!$A:$AM,D$1,0)="X",U$2,"")</f>
        <v/>
      </c>
      <c r="E1704" t="str">
        <f>IF(VLOOKUP($A1704,Parts!$A:$AM,E$1,0)="X",V$2,"")</f>
        <v/>
      </c>
      <c r="F1704" t="str">
        <f>IF(VLOOKUP($A1704,Parts!$A:$AM,F$1,0)="X",W$2,"")</f>
        <v/>
      </c>
      <c r="G1704" t="str">
        <f>IF(VLOOKUP($A1704,Parts!$A:$AM,G$1,0)="X",X$2,"")</f>
        <v/>
      </c>
      <c r="H1704" t="str">
        <f>IF(VLOOKUP($A1704,Parts!$A:$AM,H$1,0)="X",Y$2,"")</f>
        <v/>
      </c>
      <c r="I1704" t="str">
        <f>IF(VLOOKUP($A1704,Parts!$A:$AM,I$1,0)="X",Z$2,"")</f>
        <v/>
      </c>
      <c r="J1704" t="str">
        <f>IF(VLOOKUP($A1704,Parts!$A:$AM,J$1,0)="X",AA$2,"")</f>
        <v/>
      </c>
      <c r="K1704" t="str">
        <f>IF(VLOOKUP($A1704,Parts!$A:$AM,K$1,0)="X",AB$2,"")</f>
        <v/>
      </c>
      <c r="L1704" t="str">
        <f>IF(VLOOKUP($A1704,Parts!$A:$AM,L$1,0)="X",AC$2,"")</f>
        <v/>
      </c>
      <c r="M1704" t="str">
        <f>IF(VLOOKUP($A1704,Parts!$A:$AM,M$1,0)="X",AD$2,"")</f>
        <v/>
      </c>
      <c r="N1704" t="str">
        <f>IF(VLOOKUP($A1704,Parts!$A:$AM,N$1,0)="X",AE$2,"")</f>
        <v/>
      </c>
      <c r="O1704" t="str">
        <f>IF(VLOOKUP($A1704,Parts!$A:$AM,O$1,0)="X",AF$2,"")</f>
        <v/>
      </c>
      <c r="P1704" t="str">
        <f t="shared" si="27"/>
        <v/>
      </c>
    </row>
    <row r="1705" spans="1:16" x14ac:dyDescent="0.25">
      <c r="A1705" t="str">
        <f>Table15[[#This Row],[Name]]</f>
        <v>WBI_PlasmaTV3</v>
      </c>
      <c r="B1705" t="str">
        <f>IF(VLOOKUP($A1705,Parts!$A:$AM,B$1,0)="X",S$2,"")</f>
        <v/>
      </c>
      <c r="C1705" t="str">
        <f>IF(VLOOKUP($A1705,Parts!$A:$AM,C$1,0)="X",T$2,"")</f>
        <v/>
      </c>
      <c r="D1705" t="str">
        <f>IF(VLOOKUP($A1705,Parts!$A:$AM,D$1,0)="X",U$2,"")</f>
        <v/>
      </c>
      <c r="E1705" t="str">
        <f>IF(VLOOKUP($A1705,Parts!$A:$AM,E$1,0)="X",V$2,"")</f>
        <v/>
      </c>
      <c r="F1705" t="str">
        <f>IF(VLOOKUP($A1705,Parts!$A:$AM,F$1,0)="X",W$2,"")</f>
        <v/>
      </c>
      <c r="G1705" t="str">
        <f>IF(VLOOKUP($A1705,Parts!$A:$AM,G$1,0)="X",X$2,"")</f>
        <v/>
      </c>
      <c r="H1705" t="str">
        <f>IF(VLOOKUP($A1705,Parts!$A:$AM,H$1,0)="X",Y$2,"")</f>
        <v/>
      </c>
      <c r="I1705" t="str">
        <f>IF(VLOOKUP($A1705,Parts!$A:$AM,I$1,0)="X",Z$2,"")</f>
        <v/>
      </c>
      <c r="J1705" t="str">
        <f>IF(VLOOKUP($A1705,Parts!$A:$AM,J$1,0)="X",AA$2,"")</f>
        <v/>
      </c>
      <c r="K1705" t="str">
        <f>IF(VLOOKUP($A1705,Parts!$A:$AM,K$1,0)="X",AB$2,"")</f>
        <v/>
      </c>
      <c r="L1705" t="str">
        <f>IF(VLOOKUP($A1705,Parts!$A:$AM,L$1,0)="X",AC$2,"")</f>
        <v/>
      </c>
      <c r="M1705" t="str">
        <f>IF(VLOOKUP($A1705,Parts!$A:$AM,M$1,0)="X",AD$2,"")</f>
        <v/>
      </c>
      <c r="N1705" t="str">
        <f>IF(VLOOKUP($A1705,Parts!$A:$AM,N$1,0)="X",AE$2,"")</f>
        <v/>
      </c>
      <c r="O1705" t="str">
        <f>IF(VLOOKUP($A1705,Parts!$A:$AM,O$1,0)="X",AF$2,"")</f>
        <v/>
      </c>
      <c r="P1705" t="str">
        <f t="shared" si="27"/>
        <v/>
      </c>
    </row>
    <row r="1706" spans="1:16" x14ac:dyDescent="0.25">
      <c r="A1706" t="str">
        <f>Table15[[#This Row],[Name]]</f>
        <v>FASAMercuryAtlasVernierEngine</v>
      </c>
      <c r="B1706" t="str">
        <f>IF(VLOOKUP($A1706,Parts!$A:$AM,B$1,0)="X",S$2,"")</f>
        <v/>
      </c>
      <c r="C1706" t="str">
        <f>IF(VLOOKUP($A1706,Parts!$A:$AM,C$1,0)="X",T$2,"")</f>
        <v/>
      </c>
      <c r="D1706" t="str">
        <f>IF(VLOOKUP($A1706,Parts!$A:$AM,D$1,0)="X",U$2,"")</f>
        <v/>
      </c>
      <c r="E1706" t="str">
        <f>IF(VLOOKUP($A1706,Parts!$A:$AM,E$1,0)="X",V$2,"")</f>
        <v/>
      </c>
      <c r="F1706" t="str">
        <f>IF(VLOOKUP($A1706,Parts!$A:$AM,F$1,0)="X",W$2,"")</f>
        <v xml:space="preserve">    MODULE
    { name = ModuleTagEngineLiquidTurbo }
</v>
      </c>
      <c r="G1706" t="str">
        <f>IF(VLOOKUP($A1706,Parts!$A:$AM,G$1,0)="X",X$2,"")</f>
        <v/>
      </c>
      <c r="H1706" t="str">
        <f>IF(VLOOKUP($A1706,Parts!$A:$AM,H$1,0)="X",Y$2,"")</f>
        <v/>
      </c>
      <c r="I1706" t="str">
        <f>IF(VLOOKUP($A1706,Parts!$A:$AM,I$1,0)="X",Z$2,"")</f>
        <v/>
      </c>
      <c r="J1706" t="str">
        <f>IF(VLOOKUP($A1706,Parts!$A:$AM,J$1,0)="X",AA$2,"")</f>
        <v/>
      </c>
      <c r="K1706" t="str">
        <f>IF(VLOOKUP($A1706,Parts!$A:$AM,K$1,0)="X",AB$2,"")</f>
        <v/>
      </c>
      <c r="L1706" t="str">
        <f>IF(VLOOKUP($A1706,Parts!$A:$AM,L$1,0)="X",AC$2,"")</f>
        <v/>
      </c>
      <c r="M1706" t="str">
        <f>IF(VLOOKUP($A1706,Parts!$A:$AM,M$1,0)="X",AD$2,"")</f>
        <v/>
      </c>
      <c r="N1706" t="str">
        <f>IF(VLOOKUP($A1706,Parts!$A:$AM,N$1,0)="X",AE$2,"")</f>
        <v/>
      </c>
      <c r="O1706" t="str">
        <f>IF(VLOOKUP($A1706,Parts!$A:$AM,O$1,0)="X",AF$2,"")</f>
        <v/>
      </c>
      <c r="P1706" t="str">
        <f t="shared" si="27"/>
        <v xml:space="preserve">    MODULE
    { name = ModuleTagEngineLiquidTurbo }
</v>
      </c>
    </row>
    <row r="1707" spans="1:16" x14ac:dyDescent="0.25">
      <c r="A1707" t="str">
        <f>Table15[[#This Row],[Name]]</f>
        <v>RSBengineLR101</v>
      </c>
      <c r="B1707" t="str">
        <f>IF(VLOOKUP($A1707,Parts!$A:$AM,B$1,0)="X",S$2,"")</f>
        <v/>
      </c>
      <c r="C1707" t="str">
        <f>IF(VLOOKUP($A1707,Parts!$A:$AM,C$1,0)="X",T$2,"")</f>
        <v/>
      </c>
      <c r="D1707" t="str">
        <f>IF(VLOOKUP($A1707,Parts!$A:$AM,D$1,0)="X",U$2,"")</f>
        <v/>
      </c>
      <c r="E1707" t="str">
        <f>IF(VLOOKUP($A1707,Parts!$A:$AM,E$1,0)="X",V$2,"")</f>
        <v/>
      </c>
      <c r="F1707" t="str">
        <f>IF(VLOOKUP($A1707,Parts!$A:$AM,F$1,0)="X",W$2,"")</f>
        <v xml:space="preserve">    MODULE
    { name = ModuleTagEngineLiquidTurbo }
</v>
      </c>
      <c r="G1707" t="str">
        <f>IF(VLOOKUP($A1707,Parts!$A:$AM,G$1,0)="X",X$2,"")</f>
        <v/>
      </c>
      <c r="H1707" t="str">
        <f>IF(VLOOKUP($A1707,Parts!$A:$AM,H$1,0)="X",Y$2,"")</f>
        <v/>
      </c>
      <c r="I1707" t="str">
        <f>IF(VLOOKUP($A1707,Parts!$A:$AM,I$1,0)="X",Z$2,"")</f>
        <v/>
      </c>
      <c r="J1707" t="str">
        <f>IF(VLOOKUP($A1707,Parts!$A:$AM,J$1,0)="X",AA$2,"")</f>
        <v/>
      </c>
      <c r="K1707" t="str">
        <f>IF(VLOOKUP($A1707,Parts!$A:$AM,K$1,0)="X",AB$2,"")</f>
        <v/>
      </c>
      <c r="L1707" t="str">
        <f>IF(VLOOKUP($A1707,Parts!$A:$AM,L$1,0)="X",AC$2,"")</f>
        <v/>
      </c>
      <c r="M1707" t="str">
        <f>IF(VLOOKUP($A1707,Parts!$A:$AM,M$1,0)="X",AD$2,"")</f>
        <v/>
      </c>
      <c r="N1707" t="str">
        <f>IF(VLOOKUP($A1707,Parts!$A:$AM,N$1,0)="X",AE$2,"")</f>
        <v/>
      </c>
      <c r="O1707" t="str">
        <f>IF(VLOOKUP($A1707,Parts!$A:$AM,O$1,0)="X",AF$2,"")</f>
        <v/>
      </c>
      <c r="P1707" t="str">
        <f t="shared" si="27"/>
        <v xml:space="preserve">    MODULE
    { name = ModuleTagEngineLiquidTurbo }
</v>
      </c>
    </row>
    <row r="1708" spans="1:16" x14ac:dyDescent="0.25">
      <c r="A1708" t="str">
        <f>Table15[[#This Row],[Name]]</f>
        <v>radialEngineMini</v>
      </c>
      <c r="B1708" t="str">
        <f>IF(VLOOKUP($A1708,Parts!$A:$AM,B$1,0)="X",S$2,"")</f>
        <v/>
      </c>
      <c r="C1708" t="str">
        <f>IF(VLOOKUP($A1708,Parts!$A:$AM,C$1,0)="X",T$2,"")</f>
        <v/>
      </c>
      <c r="D1708" t="str">
        <f>IF(VLOOKUP($A1708,Parts!$A:$AM,D$1,0)="X",U$2,"")</f>
        <v/>
      </c>
      <c r="E1708" t="str">
        <f>IF(VLOOKUP($A1708,Parts!$A:$AM,E$1,0)="X",V$2,"")</f>
        <v/>
      </c>
      <c r="F1708" t="str">
        <f>IF(VLOOKUP($A1708,Parts!$A:$AM,F$1,0)="X",W$2,"")</f>
        <v xml:space="preserve">    MODULE
    { name = ModuleTagEngineLiquidTurbo }
</v>
      </c>
      <c r="G1708" t="str">
        <f>IF(VLOOKUP($A1708,Parts!$A:$AM,G$1,0)="X",X$2,"")</f>
        <v/>
      </c>
      <c r="H1708" t="str">
        <f>IF(VLOOKUP($A1708,Parts!$A:$AM,H$1,0)="X",Y$2,"")</f>
        <v/>
      </c>
      <c r="I1708" t="str">
        <f>IF(VLOOKUP($A1708,Parts!$A:$AM,I$1,0)="X",Z$2,"")</f>
        <v/>
      </c>
      <c r="J1708" t="str">
        <f>IF(VLOOKUP($A1708,Parts!$A:$AM,J$1,0)="X",AA$2,"")</f>
        <v/>
      </c>
      <c r="K1708" t="str">
        <f>IF(VLOOKUP($A1708,Parts!$A:$AM,K$1,0)="X",AB$2,"")</f>
        <v/>
      </c>
      <c r="L1708" t="str">
        <f>IF(VLOOKUP($A1708,Parts!$A:$AM,L$1,0)="X",AC$2,"")</f>
        <v/>
      </c>
      <c r="M1708" t="str">
        <f>IF(VLOOKUP($A1708,Parts!$A:$AM,M$1,0)="X",AD$2,"")</f>
        <v/>
      </c>
      <c r="N1708" t="str">
        <f>IF(VLOOKUP($A1708,Parts!$A:$AM,N$1,0)="X",AE$2,"")</f>
        <v/>
      </c>
      <c r="O1708" t="str">
        <f>IF(VLOOKUP($A1708,Parts!$A:$AM,O$1,0)="X",AF$2,"")</f>
        <v/>
      </c>
      <c r="P1708" t="str">
        <f t="shared" si="27"/>
        <v xml:space="preserve">    MODULE
    { name = ModuleTagEngineLiquidTurbo }
</v>
      </c>
    </row>
    <row r="1709" spans="1:16" x14ac:dyDescent="0.25">
      <c r="A1709" t="str">
        <f>Table15[[#This Row],[Name]]</f>
        <v>bluedog_atlasVernier</v>
      </c>
      <c r="B1709" t="str">
        <f>IF(VLOOKUP($A1709,Parts!$A:$AM,B$1,0)="X",S$2,"")</f>
        <v/>
      </c>
      <c r="C1709" t="str">
        <f>IF(VLOOKUP($A1709,Parts!$A:$AM,C$1,0)="X",T$2,"")</f>
        <v/>
      </c>
      <c r="D1709" t="str">
        <f>IF(VLOOKUP($A1709,Parts!$A:$AM,D$1,0)="X",U$2,"")</f>
        <v/>
      </c>
      <c r="E1709" t="str">
        <f>IF(VLOOKUP($A1709,Parts!$A:$AM,E$1,0)="X",V$2,"")</f>
        <v/>
      </c>
      <c r="F1709" t="str">
        <f>IF(VLOOKUP($A1709,Parts!$A:$AM,F$1,0)="X",W$2,"")</f>
        <v xml:space="preserve">    MODULE
    { name = ModuleTagEngineLiquidTurbo }
</v>
      </c>
      <c r="G1709" t="str">
        <f>IF(VLOOKUP($A1709,Parts!$A:$AM,G$1,0)="X",X$2,"")</f>
        <v/>
      </c>
      <c r="H1709" t="str">
        <f>IF(VLOOKUP($A1709,Parts!$A:$AM,H$1,0)="X",Y$2,"")</f>
        <v/>
      </c>
      <c r="I1709" t="str">
        <f>IF(VLOOKUP($A1709,Parts!$A:$AM,I$1,0)="X",Z$2,"")</f>
        <v/>
      </c>
      <c r="J1709" t="str">
        <f>IF(VLOOKUP($A1709,Parts!$A:$AM,J$1,0)="X",AA$2,"")</f>
        <v/>
      </c>
      <c r="K1709" t="str">
        <f>IF(VLOOKUP($A1709,Parts!$A:$AM,K$1,0)="X",AB$2,"")</f>
        <v/>
      </c>
      <c r="L1709" t="str">
        <f>IF(VLOOKUP($A1709,Parts!$A:$AM,L$1,0)="X",AC$2,"")</f>
        <v/>
      </c>
      <c r="M1709" t="str">
        <f>IF(VLOOKUP($A1709,Parts!$A:$AM,M$1,0)="X",AD$2,"")</f>
        <v/>
      </c>
      <c r="N1709" t="str">
        <f>IF(VLOOKUP($A1709,Parts!$A:$AM,N$1,0)="X",AE$2,"")</f>
        <v/>
      </c>
      <c r="O1709" t="str">
        <f>IF(VLOOKUP($A1709,Parts!$A:$AM,O$1,0)="X",AF$2,"")</f>
        <v/>
      </c>
      <c r="P1709" t="str">
        <f t="shared" si="27"/>
        <v xml:space="preserve">    MODULE
    { name = ModuleTagEngineLiquidTurbo }
</v>
      </c>
    </row>
    <row r="1710" spans="1:16" x14ac:dyDescent="0.25">
      <c r="A1710" t="str">
        <f>Table15[[#This Row],[Name]]</f>
        <v>rn_lr79_vernier</v>
      </c>
      <c r="B1710" t="str">
        <f>IF(VLOOKUP($A1710,Parts!$A:$AM,B$1,0)="X",S$2,"")</f>
        <v/>
      </c>
      <c r="C1710" t="str">
        <f>IF(VLOOKUP($A1710,Parts!$A:$AM,C$1,0)="X",T$2,"")</f>
        <v/>
      </c>
      <c r="D1710" t="str">
        <f>IF(VLOOKUP($A1710,Parts!$A:$AM,D$1,0)="X",U$2,"")</f>
        <v/>
      </c>
      <c r="E1710" t="str">
        <f>IF(VLOOKUP($A1710,Parts!$A:$AM,E$1,0)="X",V$2,"")</f>
        <v/>
      </c>
      <c r="F1710" t="str">
        <f>IF(VLOOKUP($A1710,Parts!$A:$AM,F$1,0)="X",W$2,"")</f>
        <v xml:space="preserve">    MODULE
    { name = ModuleTagEngineLiquidTurbo }
</v>
      </c>
      <c r="G1710" t="str">
        <f>IF(VLOOKUP($A1710,Parts!$A:$AM,G$1,0)="X",X$2,"")</f>
        <v/>
      </c>
      <c r="H1710" t="str">
        <f>IF(VLOOKUP($A1710,Parts!$A:$AM,H$1,0)="X",Y$2,"")</f>
        <v/>
      </c>
      <c r="I1710" t="str">
        <f>IF(VLOOKUP($A1710,Parts!$A:$AM,I$1,0)="X",Z$2,"")</f>
        <v/>
      </c>
      <c r="J1710" t="str">
        <f>IF(VLOOKUP($A1710,Parts!$A:$AM,J$1,0)="X",AA$2,"")</f>
        <v/>
      </c>
      <c r="K1710" t="str">
        <f>IF(VLOOKUP($A1710,Parts!$A:$AM,K$1,0)="X",AB$2,"")</f>
        <v/>
      </c>
      <c r="L1710" t="str">
        <f>IF(VLOOKUP($A1710,Parts!$A:$AM,L$1,0)="X",AC$2,"")</f>
        <v/>
      </c>
      <c r="M1710" t="str">
        <f>IF(VLOOKUP($A1710,Parts!$A:$AM,M$1,0)="X",AD$2,"")</f>
        <v/>
      </c>
      <c r="N1710" t="str">
        <f>IF(VLOOKUP($A1710,Parts!$A:$AM,N$1,0)="X",AE$2,"")</f>
        <v/>
      </c>
      <c r="O1710" t="str">
        <f>IF(VLOOKUP($A1710,Parts!$A:$AM,O$1,0)="X",AF$2,"")</f>
        <v/>
      </c>
      <c r="P1710" t="str">
        <f t="shared" si="27"/>
        <v xml:space="preserve">    MODULE
    { name = ModuleTagEngineLiquidTurbo }
</v>
      </c>
    </row>
    <row r="1711" spans="1:16" x14ac:dyDescent="0.25">
      <c r="A1711" t="str">
        <f>Table15[[#This Row],[Name]]</f>
        <v>CE-7.5</v>
      </c>
      <c r="B1711" t="str">
        <f>IF(VLOOKUP($A1711,Parts!$A:$AM,B$1,0)="X",S$2,"")</f>
        <v/>
      </c>
      <c r="C1711" t="str">
        <f>IF(VLOOKUP($A1711,Parts!$A:$AM,C$1,0)="X",T$2,"")</f>
        <v/>
      </c>
      <c r="D1711" t="str">
        <f>IF(VLOOKUP($A1711,Parts!$A:$AM,D$1,0)="X",U$2,"")</f>
        <v/>
      </c>
      <c r="E1711" t="str">
        <f>IF(VLOOKUP($A1711,Parts!$A:$AM,E$1,0)="X",V$2,"")</f>
        <v/>
      </c>
      <c r="F1711" t="str">
        <f>IF(VLOOKUP($A1711,Parts!$A:$AM,F$1,0)="X",W$2,"")</f>
        <v/>
      </c>
      <c r="G1711" t="str">
        <f>IF(VLOOKUP($A1711,Parts!$A:$AM,G$1,0)="X",X$2,"")</f>
        <v/>
      </c>
      <c r="H1711" t="str">
        <f>IF(VLOOKUP($A1711,Parts!$A:$AM,H$1,0)="X",Y$2,"")</f>
        <v/>
      </c>
      <c r="I1711" t="str">
        <f>IF(VLOOKUP($A1711,Parts!$A:$AM,I$1,0)="X",Z$2,"")</f>
        <v/>
      </c>
      <c r="J1711" t="str">
        <f>IF(VLOOKUP($A1711,Parts!$A:$AM,J$1,0)="X",AA$2,"")</f>
        <v/>
      </c>
      <c r="K1711" t="str">
        <f>IF(VLOOKUP($A1711,Parts!$A:$AM,K$1,0)="X",AB$2,"")</f>
        <v/>
      </c>
      <c r="L1711" t="str">
        <f>IF(VLOOKUP($A1711,Parts!$A:$AM,L$1,0)="X",AC$2,"")</f>
        <v/>
      </c>
      <c r="M1711" t="str">
        <f>IF(VLOOKUP($A1711,Parts!$A:$AM,M$1,0)="X",AD$2,"")</f>
        <v/>
      </c>
      <c r="N1711" t="str">
        <f>IF(VLOOKUP($A1711,Parts!$A:$AM,N$1,0)="X",AE$2,"")</f>
        <v/>
      </c>
      <c r="O1711" t="str">
        <f>IF(VLOOKUP($A1711,Parts!$A:$AM,O$1,0)="X",AF$2,"")</f>
        <v/>
      </c>
      <c r="P1711" t="str">
        <f t="shared" si="27"/>
        <v/>
      </c>
    </row>
    <row r="1712" spans="1:16" x14ac:dyDescent="0.25">
      <c r="A1712" t="str">
        <f>Table15[[#This Row],[Name]]</f>
        <v>KVD-1</v>
      </c>
      <c r="B1712" t="str">
        <f>IF(VLOOKUP($A1712,Parts!$A:$AM,B$1,0)="X",S$2,"")</f>
        <v/>
      </c>
      <c r="C1712" t="str">
        <f>IF(VLOOKUP($A1712,Parts!$A:$AM,C$1,0)="X",T$2,"")</f>
        <v/>
      </c>
      <c r="D1712" t="str">
        <f>IF(VLOOKUP($A1712,Parts!$A:$AM,D$1,0)="X",U$2,"")</f>
        <v/>
      </c>
      <c r="E1712" t="str">
        <f>IF(VLOOKUP($A1712,Parts!$A:$AM,E$1,0)="X",V$2,"")</f>
        <v/>
      </c>
      <c r="F1712" t="str">
        <f>IF(VLOOKUP($A1712,Parts!$A:$AM,F$1,0)="X",W$2,"")</f>
        <v/>
      </c>
      <c r="G1712" t="str">
        <f>IF(VLOOKUP($A1712,Parts!$A:$AM,G$1,0)="X",X$2,"")</f>
        <v/>
      </c>
      <c r="H1712" t="str">
        <f>IF(VLOOKUP($A1712,Parts!$A:$AM,H$1,0)="X",Y$2,"")</f>
        <v/>
      </c>
      <c r="I1712" t="str">
        <f>IF(VLOOKUP($A1712,Parts!$A:$AM,I$1,0)="X",Z$2,"")</f>
        <v/>
      </c>
      <c r="J1712" t="str">
        <f>IF(VLOOKUP($A1712,Parts!$A:$AM,J$1,0)="X",AA$2,"")</f>
        <v/>
      </c>
      <c r="K1712" t="str">
        <f>IF(VLOOKUP($A1712,Parts!$A:$AM,K$1,0)="X",AB$2,"")</f>
        <v/>
      </c>
      <c r="L1712" t="str">
        <f>IF(VLOOKUP($A1712,Parts!$A:$AM,L$1,0)="X",AC$2,"")</f>
        <v/>
      </c>
      <c r="M1712" t="str">
        <f>IF(VLOOKUP($A1712,Parts!$A:$AM,M$1,0)="X",AD$2,"")</f>
        <v/>
      </c>
      <c r="N1712" t="str">
        <f>IF(VLOOKUP($A1712,Parts!$A:$AM,N$1,0)="X",AE$2,"")</f>
        <v/>
      </c>
      <c r="O1712" t="str">
        <f>IF(VLOOKUP($A1712,Parts!$A:$AM,O$1,0)="X",AF$2,"")</f>
        <v/>
      </c>
      <c r="P1712" t="str">
        <f t="shared" si="27"/>
        <v/>
      </c>
    </row>
    <row r="1713" spans="1:16" x14ac:dyDescent="0.25">
      <c r="A1713" t="str">
        <f>Table15[[#This Row],[Name]]</f>
        <v>RD-56</v>
      </c>
      <c r="B1713" t="str">
        <f>IF(VLOOKUP($A1713,Parts!$A:$AM,B$1,0)="X",S$2,"")</f>
        <v/>
      </c>
      <c r="C1713" t="str">
        <f>IF(VLOOKUP($A1713,Parts!$A:$AM,C$1,0)="X",T$2,"")</f>
        <v/>
      </c>
      <c r="D1713" t="str">
        <f>IF(VLOOKUP($A1713,Parts!$A:$AM,D$1,0)="X",U$2,"")</f>
        <v/>
      </c>
      <c r="E1713" t="str">
        <f>IF(VLOOKUP($A1713,Parts!$A:$AM,E$1,0)="X",V$2,"")</f>
        <v/>
      </c>
      <c r="F1713" t="str">
        <f>IF(VLOOKUP($A1713,Parts!$A:$AM,F$1,0)="X",W$2,"")</f>
        <v/>
      </c>
      <c r="G1713" t="str">
        <f>IF(VLOOKUP($A1713,Parts!$A:$AM,G$1,0)="X",X$2,"")</f>
        <v/>
      </c>
      <c r="H1713" t="str">
        <f>IF(VLOOKUP($A1713,Parts!$A:$AM,H$1,0)="X",Y$2,"")</f>
        <v/>
      </c>
      <c r="I1713" t="str">
        <f>IF(VLOOKUP($A1713,Parts!$A:$AM,I$1,0)="X",Z$2,"")</f>
        <v/>
      </c>
      <c r="J1713" t="str">
        <f>IF(VLOOKUP($A1713,Parts!$A:$AM,J$1,0)="X",AA$2,"")</f>
        <v/>
      </c>
      <c r="K1713" t="str">
        <f>IF(VLOOKUP($A1713,Parts!$A:$AM,K$1,0)="X",AB$2,"")</f>
        <v/>
      </c>
      <c r="L1713" t="str">
        <f>IF(VLOOKUP($A1713,Parts!$A:$AM,L$1,0)="X",AC$2,"")</f>
        <v/>
      </c>
      <c r="M1713" t="str">
        <f>IF(VLOOKUP($A1713,Parts!$A:$AM,M$1,0)="X",AD$2,"")</f>
        <v/>
      </c>
      <c r="N1713" t="str">
        <f>IF(VLOOKUP($A1713,Parts!$A:$AM,N$1,0)="X",AE$2,"")</f>
        <v/>
      </c>
      <c r="O1713" t="str">
        <f>IF(VLOOKUP($A1713,Parts!$A:$AM,O$1,0)="X",AF$2,"")</f>
        <v/>
      </c>
      <c r="P1713" t="str">
        <f t="shared" si="27"/>
        <v/>
      </c>
    </row>
    <row r="1714" spans="1:16" x14ac:dyDescent="0.25">
      <c r="A1714" t="str">
        <f>Table15[[#This Row],[Name]]</f>
        <v>FASAMercuryAtlasEng</v>
      </c>
      <c r="B1714" t="str">
        <f>IF(VLOOKUP($A1714,Parts!$A:$AM,B$1,0)="X",S$2,"")</f>
        <v/>
      </c>
      <c r="C1714" t="str">
        <f>IF(VLOOKUP($A1714,Parts!$A:$AM,C$1,0)="X",T$2,"")</f>
        <v/>
      </c>
      <c r="D1714" t="str">
        <f>IF(VLOOKUP($A1714,Parts!$A:$AM,D$1,0)="X",U$2,"")</f>
        <v/>
      </c>
      <c r="E1714" t="str">
        <f>IF(VLOOKUP($A1714,Parts!$A:$AM,E$1,0)="X",V$2,"")</f>
        <v/>
      </c>
      <c r="F1714" t="str">
        <f>IF(VLOOKUP($A1714,Parts!$A:$AM,F$1,0)="X",W$2,"")</f>
        <v xml:space="preserve">    MODULE
    { name = ModuleTagEngineLiquidTurbo }
</v>
      </c>
      <c r="G1714" t="str">
        <f>IF(VLOOKUP($A1714,Parts!$A:$AM,G$1,0)="X",X$2,"")</f>
        <v/>
      </c>
      <c r="H1714" t="str">
        <f>IF(VLOOKUP($A1714,Parts!$A:$AM,H$1,0)="X",Y$2,"")</f>
        <v/>
      </c>
      <c r="I1714" t="str">
        <f>IF(VLOOKUP($A1714,Parts!$A:$AM,I$1,0)="X",Z$2,"")</f>
        <v/>
      </c>
      <c r="J1714" t="str">
        <f>IF(VLOOKUP($A1714,Parts!$A:$AM,J$1,0)="X",AA$2,"")</f>
        <v/>
      </c>
      <c r="K1714" t="str">
        <f>IF(VLOOKUP($A1714,Parts!$A:$AM,K$1,0)="X",AB$2,"")</f>
        <v/>
      </c>
      <c r="L1714" t="str">
        <f>IF(VLOOKUP($A1714,Parts!$A:$AM,L$1,0)="X",AC$2,"")</f>
        <v/>
      </c>
      <c r="M1714" t="str">
        <f>IF(VLOOKUP($A1714,Parts!$A:$AM,M$1,0)="X",AD$2,"")</f>
        <v/>
      </c>
      <c r="N1714" t="str">
        <f>IF(VLOOKUP($A1714,Parts!$A:$AM,N$1,0)="X",AE$2,"")</f>
        <v/>
      </c>
      <c r="O1714" t="str">
        <f>IF(VLOOKUP($A1714,Parts!$A:$AM,O$1,0)="X",AF$2,"")</f>
        <v/>
      </c>
      <c r="P1714" t="str">
        <f t="shared" si="27"/>
        <v xml:space="preserve">    MODULE
    { name = ModuleTagEngineLiquidTurbo }
</v>
      </c>
    </row>
    <row r="1715" spans="1:16" x14ac:dyDescent="0.25">
      <c r="A1715" t="str">
        <f>Table15[[#This Row],[Name]]</f>
        <v>liquidEngine</v>
      </c>
      <c r="B1715" t="str">
        <f>IF(VLOOKUP($A1715,Parts!$A:$AM,B$1,0)="X",S$2,"")</f>
        <v/>
      </c>
      <c r="C1715" t="str">
        <f>IF(VLOOKUP($A1715,Parts!$A:$AM,C$1,0)="X",T$2,"")</f>
        <v/>
      </c>
      <c r="D1715" t="str">
        <f>IF(VLOOKUP($A1715,Parts!$A:$AM,D$1,0)="X",U$2,"")</f>
        <v/>
      </c>
      <c r="E1715" t="str">
        <f>IF(VLOOKUP($A1715,Parts!$A:$AM,E$1,0)="X",V$2,"")</f>
        <v/>
      </c>
      <c r="F1715" t="str">
        <f>IF(VLOOKUP($A1715,Parts!$A:$AM,F$1,0)="X",W$2,"")</f>
        <v xml:space="preserve">    MODULE
    { name = ModuleTagEngineLiquidTurbo }
</v>
      </c>
      <c r="G1715" t="str">
        <f>IF(VLOOKUP($A1715,Parts!$A:$AM,G$1,0)="X",X$2,"")</f>
        <v/>
      </c>
      <c r="H1715" t="str">
        <f>IF(VLOOKUP($A1715,Parts!$A:$AM,H$1,0)="X",Y$2,"")</f>
        <v/>
      </c>
      <c r="I1715" t="str">
        <f>IF(VLOOKUP($A1715,Parts!$A:$AM,I$1,0)="X",Z$2,"")</f>
        <v/>
      </c>
      <c r="J1715" t="str">
        <f>IF(VLOOKUP($A1715,Parts!$A:$AM,J$1,0)="X",AA$2,"")</f>
        <v/>
      </c>
      <c r="K1715" t="str">
        <f>IF(VLOOKUP($A1715,Parts!$A:$AM,K$1,0)="X",AB$2,"")</f>
        <v/>
      </c>
      <c r="L1715" t="str">
        <f>IF(VLOOKUP($A1715,Parts!$A:$AM,L$1,0)="X",AC$2,"")</f>
        <v/>
      </c>
      <c r="M1715" t="str">
        <f>IF(VLOOKUP($A1715,Parts!$A:$AM,M$1,0)="X",AD$2,"")</f>
        <v/>
      </c>
      <c r="N1715" t="str">
        <f>IF(VLOOKUP($A1715,Parts!$A:$AM,N$1,0)="X",AE$2,"")</f>
        <v/>
      </c>
      <c r="O1715" t="str">
        <f>IF(VLOOKUP($A1715,Parts!$A:$AM,O$1,0)="X",AF$2,"")</f>
        <v/>
      </c>
      <c r="P1715" t="str">
        <f t="shared" si="27"/>
        <v xml:space="preserve">    MODULE
    { name = ModuleTagEngineLiquidTurbo }
</v>
      </c>
    </row>
    <row r="1716" spans="1:16" x14ac:dyDescent="0.25">
      <c r="A1716" t="str">
        <f>Table15[[#This Row],[Name]]</f>
        <v>bluedog_atlasSustainer</v>
      </c>
      <c r="B1716" t="str">
        <f>IF(VLOOKUP($A1716,Parts!$A:$AM,B$1,0)="X",S$2,"")</f>
        <v/>
      </c>
      <c r="C1716" t="str">
        <f>IF(VLOOKUP($A1716,Parts!$A:$AM,C$1,0)="X",T$2,"")</f>
        <v/>
      </c>
      <c r="D1716" t="str">
        <f>IF(VLOOKUP($A1716,Parts!$A:$AM,D$1,0)="X",U$2,"")</f>
        <v/>
      </c>
      <c r="E1716" t="str">
        <f>IF(VLOOKUP($A1716,Parts!$A:$AM,E$1,0)="X",V$2,"")</f>
        <v/>
      </c>
      <c r="F1716" t="str">
        <f>IF(VLOOKUP($A1716,Parts!$A:$AM,F$1,0)="X",W$2,"")</f>
        <v xml:space="preserve">    MODULE
    { name = ModuleTagEngineLiquidTurbo }
</v>
      </c>
      <c r="G1716" t="str">
        <f>IF(VLOOKUP($A1716,Parts!$A:$AM,G$1,0)="X",X$2,"")</f>
        <v/>
      </c>
      <c r="H1716" t="str">
        <f>IF(VLOOKUP($A1716,Parts!$A:$AM,H$1,0)="X",Y$2,"")</f>
        <v/>
      </c>
      <c r="I1716" t="str">
        <f>IF(VLOOKUP($A1716,Parts!$A:$AM,I$1,0)="X",Z$2,"")</f>
        <v/>
      </c>
      <c r="J1716" t="str">
        <f>IF(VLOOKUP($A1716,Parts!$A:$AM,J$1,0)="X",AA$2,"")</f>
        <v/>
      </c>
      <c r="K1716" t="str">
        <f>IF(VLOOKUP($A1716,Parts!$A:$AM,K$1,0)="X",AB$2,"")</f>
        <v/>
      </c>
      <c r="L1716" t="str">
        <f>IF(VLOOKUP($A1716,Parts!$A:$AM,L$1,0)="X",AC$2,"")</f>
        <v/>
      </c>
      <c r="M1716" t="str">
        <f>IF(VLOOKUP($A1716,Parts!$A:$AM,M$1,0)="X",AD$2,"")</f>
        <v/>
      </c>
      <c r="N1716" t="str">
        <f>IF(VLOOKUP($A1716,Parts!$A:$AM,N$1,0)="X",AE$2,"")</f>
        <v/>
      </c>
      <c r="O1716" t="str">
        <f>IF(VLOOKUP($A1716,Parts!$A:$AM,O$1,0)="X",AF$2,"")</f>
        <v/>
      </c>
      <c r="P1716" t="str">
        <f t="shared" si="27"/>
        <v xml:space="preserve">    MODULE
    { name = ModuleTagEngineLiquidTurbo }
</v>
      </c>
    </row>
    <row r="1717" spans="1:16" x14ac:dyDescent="0.25">
      <c r="A1717" t="str">
        <f>Table15[[#This Row],[Name]]</f>
        <v>LE-7</v>
      </c>
      <c r="B1717" t="str">
        <f>IF(VLOOKUP($A1717,Parts!$A:$AM,B$1,0)="X",S$2,"")</f>
        <v/>
      </c>
      <c r="C1717" t="str">
        <f>IF(VLOOKUP($A1717,Parts!$A:$AM,C$1,0)="X",T$2,"")</f>
        <v/>
      </c>
      <c r="D1717" t="str">
        <f>IF(VLOOKUP($A1717,Parts!$A:$AM,D$1,0)="X",U$2,"")</f>
        <v/>
      </c>
      <c r="E1717" t="str">
        <f>IF(VLOOKUP($A1717,Parts!$A:$AM,E$1,0)="X",V$2,"")</f>
        <v/>
      </c>
      <c r="F1717" t="str">
        <f>IF(VLOOKUP($A1717,Parts!$A:$AM,F$1,0)="X",W$2,"")</f>
        <v/>
      </c>
      <c r="G1717" t="str">
        <f>IF(VLOOKUP($A1717,Parts!$A:$AM,G$1,0)="X",X$2,"")</f>
        <v/>
      </c>
      <c r="H1717" t="str">
        <f>IF(VLOOKUP($A1717,Parts!$A:$AM,H$1,0)="X",Y$2,"")</f>
        <v/>
      </c>
      <c r="I1717" t="str">
        <f>IF(VLOOKUP($A1717,Parts!$A:$AM,I$1,0)="X",Z$2,"")</f>
        <v/>
      </c>
      <c r="J1717" t="str">
        <f>IF(VLOOKUP($A1717,Parts!$A:$AM,J$1,0)="X",AA$2,"")</f>
        <v/>
      </c>
      <c r="K1717" t="str">
        <f>IF(VLOOKUP($A1717,Parts!$A:$AM,K$1,0)="X",AB$2,"")</f>
        <v/>
      </c>
      <c r="L1717" t="str">
        <f>IF(VLOOKUP($A1717,Parts!$A:$AM,L$1,0)="X",AC$2,"")</f>
        <v/>
      </c>
      <c r="M1717" t="str">
        <f>IF(VLOOKUP($A1717,Parts!$A:$AM,M$1,0)="X",AD$2,"")</f>
        <v/>
      </c>
      <c r="N1717" t="str">
        <f>IF(VLOOKUP($A1717,Parts!$A:$AM,N$1,0)="X",AE$2,"")</f>
        <v/>
      </c>
      <c r="O1717" t="str">
        <f>IF(VLOOKUP($A1717,Parts!$A:$AM,O$1,0)="X",AF$2,"")</f>
        <v/>
      </c>
      <c r="P1717" t="str">
        <f t="shared" si="27"/>
        <v/>
      </c>
    </row>
    <row r="1718" spans="1:16" x14ac:dyDescent="0.25">
      <c r="A1718" t="str">
        <f>Table15[[#This Row],[Name]]</f>
        <v>LE-7A</v>
      </c>
      <c r="B1718" t="str">
        <f>IF(VLOOKUP($A1718,Parts!$A:$AM,B$1,0)="X",S$2,"")</f>
        <v/>
      </c>
      <c r="C1718" t="str">
        <f>IF(VLOOKUP($A1718,Parts!$A:$AM,C$1,0)="X",T$2,"")</f>
        <v/>
      </c>
      <c r="D1718" t="str">
        <f>IF(VLOOKUP($A1718,Parts!$A:$AM,D$1,0)="X",U$2,"")</f>
        <v/>
      </c>
      <c r="E1718" t="str">
        <f>IF(VLOOKUP($A1718,Parts!$A:$AM,E$1,0)="X",V$2,"")</f>
        <v/>
      </c>
      <c r="F1718" t="str">
        <f>IF(VLOOKUP($A1718,Parts!$A:$AM,F$1,0)="X",W$2,"")</f>
        <v/>
      </c>
      <c r="G1718" t="str">
        <f>IF(VLOOKUP($A1718,Parts!$A:$AM,G$1,0)="X",X$2,"")</f>
        <v/>
      </c>
      <c r="H1718" t="str">
        <f>IF(VLOOKUP($A1718,Parts!$A:$AM,H$1,0)="X",Y$2,"")</f>
        <v/>
      </c>
      <c r="I1718" t="str">
        <f>IF(VLOOKUP($A1718,Parts!$A:$AM,I$1,0)="X",Z$2,"")</f>
        <v/>
      </c>
      <c r="J1718" t="str">
        <f>IF(VLOOKUP($A1718,Parts!$A:$AM,J$1,0)="X",AA$2,"")</f>
        <v/>
      </c>
      <c r="K1718" t="str">
        <f>IF(VLOOKUP($A1718,Parts!$A:$AM,K$1,0)="X",AB$2,"")</f>
        <v/>
      </c>
      <c r="L1718" t="str">
        <f>IF(VLOOKUP($A1718,Parts!$A:$AM,L$1,0)="X",AC$2,"")</f>
        <v/>
      </c>
      <c r="M1718" t="str">
        <f>IF(VLOOKUP($A1718,Parts!$A:$AM,M$1,0)="X",AD$2,"")</f>
        <v/>
      </c>
      <c r="N1718" t="str">
        <f>IF(VLOOKUP($A1718,Parts!$A:$AM,N$1,0)="X",AE$2,"")</f>
        <v/>
      </c>
      <c r="O1718" t="str">
        <f>IF(VLOOKUP($A1718,Parts!$A:$AM,O$1,0)="X",AF$2,"")</f>
        <v/>
      </c>
      <c r="P1718" t="str">
        <f t="shared" si="27"/>
        <v/>
      </c>
    </row>
    <row r="1719" spans="1:16" x14ac:dyDescent="0.25">
      <c r="A1719" t="str">
        <f>Table15[[#This Row],[Name]]</f>
        <v>LE-7A-2</v>
      </c>
      <c r="B1719" t="str">
        <f>IF(VLOOKUP($A1719,Parts!$A:$AM,B$1,0)="X",S$2,"")</f>
        <v/>
      </c>
      <c r="C1719" t="str">
        <f>IF(VLOOKUP($A1719,Parts!$A:$AM,C$1,0)="X",T$2,"")</f>
        <v/>
      </c>
      <c r="D1719" t="str">
        <f>IF(VLOOKUP($A1719,Parts!$A:$AM,D$1,0)="X",U$2,"")</f>
        <v/>
      </c>
      <c r="E1719" t="str">
        <f>IF(VLOOKUP($A1719,Parts!$A:$AM,E$1,0)="X",V$2,"")</f>
        <v/>
      </c>
      <c r="F1719" t="str">
        <f>IF(VLOOKUP($A1719,Parts!$A:$AM,F$1,0)="X",W$2,"")</f>
        <v/>
      </c>
      <c r="G1719" t="str">
        <f>IF(VLOOKUP($A1719,Parts!$A:$AM,G$1,0)="X",X$2,"")</f>
        <v/>
      </c>
      <c r="H1719" t="str">
        <f>IF(VLOOKUP($A1719,Parts!$A:$AM,H$1,0)="X",Y$2,"")</f>
        <v/>
      </c>
      <c r="I1719" t="str">
        <f>IF(VLOOKUP($A1719,Parts!$A:$AM,I$1,0)="X",Z$2,"")</f>
        <v/>
      </c>
      <c r="J1719" t="str">
        <f>IF(VLOOKUP($A1719,Parts!$A:$AM,J$1,0)="X",AA$2,"")</f>
        <v/>
      </c>
      <c r="K1719" t="str">
        <f>IF(VLOOKUP($A1719,Parts!$A:$AM,K$1,0)="X",AB$2,"")</f>
        <v/>
      </c>
      <c r="L1719" t="str">
        <f>IF(VLOOKUP($A1719,Parts!$A:$AM,L$1,0)="X",AC$2,"")</f>
        <v/>
      </c>
      <c r="M1719" t="str">
        <f>IF(VLOOKUP($A1719,Parts!$A:$AM,M$1,0)="X",AD$2,"")</f>
        <v/>
      </c>
      <c r="N1719" t="str">
        <f>IF(VLOOKUP($A1719,Parts!$A:$AM,N$1,0)="X",AE$2,"")</f>
        <v/>
      </c>
      <c r="O1719" t="str">
        <f>IF(VLOOKUP($A1719,Parts!$A:$AM,O$1,0)="X",AF$2,"")</f>
        <v/>
      </c>
      <c r="P1719" t="str">
        <f t="shared" si="27"/>
        <v/>
      </c>
    </row>
    <row r="1720" spans="1:16" x14ac:dyDescent="0.25">
      <c r="A1720" t="str">
        <f>Table15[[#This Row],[Name]]</f>
        <v>LMAE</v>
      </c>
      <c r="B1720" t="str">
        <f>IF(VLOOKUP($A1720,Parts!$A:$AM,B$1,0)="X",S$2,"")</f>
        <v/>
      </c>
      <c r="C1720" t="str">
        <f>IF(VLOOKUP($A1720,Parts!$A:$AM,C$1,0)="X",T$2,"")</f>
        <v/>
      </c>
      <c r="D1720" t="str">
        <f>IF(VLOOKUP($A1720,Parts!$A:$AM,D$1,0)="X",U$2,"")</f>
        <v/>
      </c>
      <c r="E1720" t="str">
        <f>IF(VLOOKUP($A1720,Parts!$A:$AM,E$1,0)="X",V$2,"")</f>
        <v/>
      </c>
      <c r="F1720" t="str">
        <f>IF(VLOOKUP($A1720,Parts!$A:$AM,F$1,0)="X",W$2,"")</f>
        <v/>
      </c>
      <c r="G1720" t="str">
        <f>IF(VLOOKUP($A1720,Parts!$A:$AM,G$1,0)="X",X$2,"")</f>
        <v/>
      </c>
      <c r="H1720" t="str">
        <f>IF(VLOOKUP($A1720,Parts!$A:$AM,H$1,0)="X",Y$2,"")</f>
        <v/>
      </c>
      <c r="I1720" t="str">
        <f>IF(VLOOKUP($A1720,Parts!$A:$AM,I$1,0)="X",Z$2,"")</f>
        <v/>
      </c>
      <c r="J1720" t="str">
        <f>IF(VLOOKUP($A1720,Parts!$A:$AM,J$1,0)="X",AA$2,"")</f>
        <v/>
      </c>
      <c r="K1720" t="str">
        <f>IF(VLOOKUP($A1720,Parts!$A:$AM,K$1,0)="X",AB$2,"")</f>
        <v/>
      </c>
      <c r="L1720" t="str">
        <f>IF(VLOOKUP($A1720,Parts!$A:$AM,L$1,0)="X",AC$2,"")</f>
        <v/>
      </c>
      <c r="M1720" t="str">
        <f>IF(VLOOKUP($A1720,Parts!$A:$AM,M$1,0)="X",AD$2,"")</f>
        <v/>
      </c>
      <c r="N1720" t="str">
        <f>IF(VLOOKUP($A1720,Parts!$A:$AM,N$1,0)="X",AE$2,"")</f>
        <v/>
      </c>
      <c r="O1720" t="str">
        <f>IF(VLOOKUP($A1720,Parts!$A:$AM,O$1,0)="X",AF$2,"")</f>
        <v/>
      </c>
      <c r="P1720" t="str">
        <f t="shared" si="27"/>
        <v/>
      </c>
    </row>
    <row r="1721" spans="1:16" x14ac:dyDescent="0.25">
      <c r="A1721" t="str">
        <f>Table15[[#This Row],[Name]]</f>
        <v>LMDE-H</v>
      </c>
      <c r="B1721" t="str">
        <f>IF(VLOOKUP($A1721,Parts!$A:$AM,B$1,0)="X",S$2,"")</f>
        <v/>
      </c>
      <c r="C1721" t="str">
        <f>IF(VLOOKUP($A1721,Parts!$A:$AM,C$1,0)="X",T$2,"")</f>
        <v/>
      </c>
      <c r="D1721" t="str">
        <f>IF(VLOOKUP($A1721,Parts!$A:$AM,D$1,0)="X",U$2,"")</f>
        <v/>
      </c>
      <c r="E1721" t="str">
        <f>IF(VLOOKUP($A1721,Parts!$A:$AM,E$1,0)="X",V$2,"")</f>
        <v/>
      </c>
      <c r="F1721" t="str">
        <f>IF(VLOOKUP($A1721,Parts!$A:$AM,F$1,0)="X",W$2,"")</f>
        <v/>
      </c>
      <c r="G1721" t="str">
        <f>IF(VLOOKUP($A1721,Parts!$A:$AM,G$1,0)="X",X$2,"")</f>
        <v/>
      </c>
      <c r="H1721" t="str">
        <f>IF(VLOOKUP($A1721,Parts!$A:$AM,H$1,0)="X",Y$2,"")</f>
        <v/>
      </c>
      <c r="I1721" t="str">
        <f>IF(VLOOKUP($A1721,Parts!$A:$AM,I$1,0)="X",Z$2,"")</f>
        <v/>
      </c>
      <c r="J1721" t="str">
        <f>IF(VLOOKUP($A1721,Parts!$A:$AM,J$1,0)="X",AA$2,"")</f>
        <v/>
      </c>
      <c r="K1721" t="str">
        <f>IF(VLOOKUP($A1721,Parts!$A:$AM,K$1,0)="X",AB$2,"")</f>
        <v/>
      </c>
      <c r="L1721" t="str">
        <f>IF(VLOOKUP($A1721,Parts!$A:$AM,L$1,0)="X",AC$2,"")</f>
        <v/>
      </c>
      <c r="M1721" t="str">
        <f>IF(VLOOKUP($A1721,Parts!$A:$AM,M$1,0)="X",AD$2,"")</f>
        <v/>
      </c>
      <c r="N1721" t="str">
        <f>IF(VLOOKUP($A1721,Parts!$A:$AM,N$1,0)="X",AE$2,"")</f>
        <v/>
      </c>
      <c r="O1721" t="str">
        <f>IF(VLOOKUP($A1721,Parts!$A:$AM,O$1,0)="X",AF$2,"")</f>
        <v/>
      </c>
      <c r="P1721" t="str">
        <f t="shared" si="27"/>
        <v/>
      </c>
    </row>
    <row r="1722" spans="1:16" x14ac:dyDescent="0.25">
      <c r="A1722" t="str">
        <f>Table15[[#This Row],[Name]]</f>
        <v>LMDE-J</v>
      </c>
      <c r="B1722" t="str">
        <f>IF(VLOOKUP($A1722,Parts!$A:$AM,B$1,0)="X",S$2,"")</f>
        <v/>
      </c>
      <c r="C1722" t="str">
        <f>IF(VLOOKUP($A1722,Parts!$A:$AM,C$1,0)="X",T$2,"")</f>
        <v/>
      </c>
      <c r="D1722" t="str">
        <f>IF(VLOOKUP($A1722,Parts!$A:$AM,D$1,0)="X",U$2,"")</f>
        <v/>
      </c>
      <c r="E1722" t="str">
        <f>IF(VLOOKUP($A1722,Parts!$A:$AM,E$1,0)="X",V$2,"")</f>
        <v/>
      </c>
      <c r="F1722" t="str">
        <f>IF(VLOOKUP($A1722,Parts!$A:$AM,F$1,0)="X",W$2,"")</f>
        <v/>
      </c>
      <c r="G1722" t="str">
        <f>IF(VLOOKUP($A1722,Parts!$A:$AM,G$1,0)="X",X$2,"")</f>
        <v/>
      </c>
      <c r="H1722" t="str">
        <f>IF(VLOOKUP($A1722,Parts!$A:$AM,H$1,0)="X",Y$2,"")</f>
        <v/>
      </c>
      <c r="I1722" t="str">
        <f>IF(VLOOKUP($A1722,Parts!$A:$AM,I$1,0)="X",Z$2,"")</f>
        <v/>
      </c>
      <c r="J1722" t="str">
        <f>IF(VLOOKUP($A1722,Parts!$A:$AM,J$1,0)="X",AA$2,"")</f>
        <v/>
      </c>
      <c r="K1722" t="str">
        <f>IF(VLOOKUP($A1722,Parts!$A:$AM,K$1,0)="X",AB$2,"")</f>
        <v/>
      </c>
      <c r="L1722" t="str">
        <f>IF(VLOOKUP($A1722,Parts!$A:$AM,L$1,0)="X",AC$2,"")</f>
        <v/>
      </c>
      <c r="M1722" t="str">
        <f>IF(VLOOKUP($A1722,Parts!$A:$AM,M$1,0)="X",AD$2,"")</f>
        <v/>
      </c>
      <c r="N1722" t="str">
        <f>IF(VLOOKUP($A1722,Parts!$A:$AM,N$1,0)="X",AE$2,"")</f>
        <v/>
      </c>
      <c r="O1722" t="str">
        <f>IF(VLOOKUP($A1722,Parts!$A:$AM,O$1,0)="X",AF$2,"")</f>
        <v/>
      </c>
      <c r="P1722" t="str">
        <f t="shared" si="27"/>
        <v/>
      </c>
    </row>
    <row r="1723" spans="1:16" x14ac:dyDescent="0.25">
      <c r="A1723" t="str">
        <f>Table15[[#This Row],[Name]]</f>
        <v>TR-201</v>
      </c>
      <c r="B1723" t="str">
        <f>IF(VLOOKUP($A1723,Parts!$A:$AM,B$1,0)="X",S$2,"")</f>
        <v/>
      </c>
      <c r="C1723" t="str">
        <f>IF(VLOOKUP($A1723,Parts!$A:$AM,C$1,0)="X",T$2,"")</f>
        <v/>
      </c>
      <c r="D1723" t="str">
        <f>IF(VLOOKUP($A1723,Parts!$A:$AM,D$1,0)="X",U$2,"")</f>
        <v/>
      </c>
      <c r="E1723" t="str">
        <f>IF(VLOOKUP($A1723,Parts!$A:$AM,E$1,0)="X",V$2,"")</f>
        <v/>
      </c>
      <c r="F1723" t="str">
        <f>IF(VLOOKUP($A1723,Parts!$A:$AM,F$1,0)="X",W$2,"")</f>
        <v/>
      </c>
      <c r="G1723" t="str">
        <f>IF(VLOOKUP($A1723,Parts!$A:$AM,G$1,0)="X",X$2,"")</f>
        <v/>
      </c>
      <c r="H1723" t="str">
        <f>IF(VLOOKUP($A1723,Parts!$A:$AM,H$1,0)="X",Y$2,"")</f>
        <v/>
      </c>
      <c r="I1723" t="str">
        <f>IF(VLOOKUP($A1723,Parts!$A:$AM,I$1,0)="X",Z$2,"")</f>
        <v/>
      </c>
      <c r="J1723" t="str">
        <f>IF(VLOOKUP($A1723,Parts!$A:$AM,J$1,0)="X",AA$2,"")</f>
        <v/>
      </c>
      <c r="K1723" t="str">
        <f>IF(VLOOKUP($A1723,Parts!$A:$AM,K$1,0)="X",AB$2,"")</f>
        <v/>
      </c>
      <c r="L1723" t="str">
        <f>IF(VLOOKUP($A1723,Parts!$A:$AM,L$1,0)="X",AC$2,"")</f>
        <v/>
      </c>
      <c r="M1723" t="str">
        <f>IF(VLOOKUP($A1723,Parts!$A:$AM,M$1,0)="X",AD$2,"")</f>
        <v/>
      </c>
      <c r="N1723" t="str">
        <f>IF(VLOOKUP($A1723,Parts!$A:$AM,N$1,0)="X",AE$2,"")</f>
        <v/>
      </c>
      <c r="O1723" t="str">
        <f>IF(VLOOKUP($A1723,Parts!$A:$AM,O$1,0)="X",AF$2,"")</f>
        <v/>
      </c>
      <c r="P1723" t="str">
        <f t="shared" si="27"/>
        <v/>
      </c>
    </row>
    <row r="1724" spans="1:16" x14ac:dyDescent="0.25">
      <c r="A1724" t="str">
        <f>Table15[[#This Row],[Name]]</f>
        <v>FASADeltaMB3LFE</v>
      </c>
      <c r="B1724" t="str">
        <f>IF(VLOOKUP($A1724,Parts!$A:$AM,B$1,0)="X",S$2,"")</f>
        <v/>
      </c>
      <c r="C1724" t="str">
        <f>IF(VLOOKUP($A1724,Parts!$A:$AM,C$1,0)="X",T$2,"")</f>
        <v/>
      </c>
      <c r="D1724" t="str">
        <f>IF(VLOOKUP($A1724,Parts!$A:$AM,D$1,0)="X",U$2,"")</f>
        <v/>
      </c>
      <c r="E1724" t="str">
        <f>IF(VLOOKUP($A1724,Parts!$A:$AM,E$1,0)="X",V$2,"")</f>
        <v/>
      </c>
      <c r="F1724" t="str">
        <f>IF(VLOOKUP($A1724,Parts!$A:$AM,F$1,0)="X",W$2,"")</f>
        <v xml:space="preserve">    MODULE
    { name = ModuleTagEngineLiquidTurbo }
</v>
      </c>
      <c r="G1724" t="str">
        <f>IF(VLOOKUP($A1724,Parts!$A:$AM,G$1,0)="X",X$2,"")</f>
        <v/>
      </c>
      <c r="H1724" t="str">
        <f>IF(VLOOKUP($A1724,Parts!$A:$AM,H$1,0)="X",Y$2,"")</f>
        <v/>
      </c>
      <c r="I1724" t="str">
        <f>IF(VLOOKUP($A1724,Parts!$A:$AM,I$1,0)="X",Z$2,"")</f>
        <v/>
      </c>
      <c r="J1724" t="str">
        <f>IF(VLOOKUP($A1724,Parts!$A:$AM,J$1,0)="X",AA$2,"")</f>
        <v/>
      </c>
      <c r="K1724" t="str">
        <f>IF(VLOOKUP($A1724,Parts!$A:$AM,K$1,0)="X",AB$2,"")</f>
        <v/>
      </c>
      <c r="L1724" t="str">
        <f>IF(VLOOKUP($A1724,Parts!$A:$AM,L$1,0)="X",AC$2,"")</f>
        <v/>
      </c>
      <c r="M1724" t="str">
        <f>IF(VLOOKUP($A1724,Parts!$A:$AM,M$1,0)="X",AD$2,"")</f>
        <v/>
      </c>
      <c r="N1724" t="str">
        <f>IF(VLOOKUP($A1724,Parts!$A:$AM,N$1,0)="X",AE$2,"")</f>
        <v/>
      </c>
      <c r="O1724" t="str">
        <f>IF(VLOOKUP($A1724,Parts!$A:$AM,O$1,0)="X",AF$2,"")</f>
        <v/>
      </c>
      <c r="P1724" t="str">
        <f t="shared" si="27"/>
        <v xml:space="preserve">    MODULE
    { name = ModuleTagEngineLiquidTurbo }
</v>
      </c>
    </row>
    <row r="1725" spans="1:16" x14ac:dyDescent="0.25">
      <c r="A1725" t="str">
        <f>Table15[[#This Row],[Name]]</f>
        <v>liquidEngine1-2</v>
      </c>
      <c r="B1725" t="str">
        <f>IF(VLOOKUP($A1725,Parts!$A:$AM,B$1,0)="X",S$2,"")</f>
        <v/>
      </c>
      <c r="C1725" t="str">
        <f>IF(VLOOKUP($A1725,Parts!$A:$AM,C$1,0)="X",T$2,"")</f>
        <v/>
      </c>
      <c r="D1725" t="str">
        <f>IF(VLOOKUP($A1725,Parts!$A:$AM,D$1,0)="X",U$2,"")</f>
        <v/>
      </c>
      <c r="E1725" t="str">
        <f>IF(VLOOKUP($A1725,Parts!$A:$AM,E$1,0)="X",V$2,"")</f>
        <v/>
      </c>
      <c r="F1725" t="str">
        <f>IF(VLOOKUP($A1725,Parts!$A:$AM,F$1,0)="X",W$2,"")</f>
        <v xml:space="preserve">    MODULE
    { name = ModuleTagEngineLiquidTurbo }
</v>
      </c>
      <c r="G1725" t="str">
        <f>IF(VLOOKUP($A1725,Parts!$A:$AM,G$1,0)="X",X$2,"")</f>
        <v/>
      </c>
      <c r="H1725" t="str">
        <f>IF(VLOOKUP($A1725,Parts!$A:$AM,H$1,0)="X",Y$2,"")</f>
        <v/>
      </c>
      <c r="I1725" t="str">
        <f>IF(VLOOKUP($A1725,Parts!$A:$AM,I$1,0)="X",Z$2,"")</f>
        <v/>
      </c>
      <c r="J1725" t="str">
        <f>IF(VLOOKUP($A1725,Parts!$A:$AM,J$1,0)="X",AA$2,"")</f>
        <v/>
      </c>
      <c r="K1725" t="str">
        <f>IF(VLOOKUP($A1725,Parts!$A:$AM,K$1,0)="X",AB$2,"")</f>
        <v/>
      </c>
      <c r="L1725" t="str">
        <f>IF(VLOOKUP($A1725,Parts!$A:$AM,L$1,0)="X",AC$2,"")</f>
        <v/>
      </c>
      <c r="M1725" t="str">
        <f>IF(VLOOKUP($A1725,Parts!$A:$AM,M$1,0)="X",AD$2,"")</f>
        <v/>
      </c>
      <c r="N1725" t="str">
        <f>IF(VLOOKUP($A1725,Parts!$A:$AM,N$1,0)="X",AE$2,"")</f>
        <v/>
      </c>
      <c r="O1725" t="str">
        <f>IF(VLOOKUP($A1725,Parts!$A:$AM,O$1,0)="X",AF$2,"")</f>
        <v/>
      </c>
      <c r="P1725" t="str">
        <f t="shared" si="27"/>
        <v xml:space="preserve">    MODULE
    { name = ModuleTagEngineLiquidTurbo }
</v>
      </c>
    </row>
    <row r="1726" spans="1:16" x14ac:dyDescent="0.25">
      <c r="A1726" t="str">
        <f>Table15[[#This Row],[Name]]</f>
        <v>SHIP_LR_71</v>
      </c>
      <c r="B1726" t="str">
        <f>IF(VLOOKUP($A1726,Parts!$A:$AM,B$1,0)="X",S$2,"")</f>
        <v/>
      </c>
      <c r="C1726" t="str">
        <f>IF(VLOOKUP($A1726,Parts!$A:$AM,C$1,0)="X",T$2,"")</f>
        <v/>
      </c>
      <c r="D1726" t="str">
        <f>IF(VLOOKUP($A1726,Parts!$A:$AM,D$1,0)="X",U$2,"")</f>
        <v/>
      </c>
      <c r="E1726" t="str">
        <f>IF(VLOOKUP($A1726,Parts!$A:$AM,E$1,0)="X",V$2,"")</f>
        <v/>
      </c>
      <c r="F1726" t="str">
        <f>IF(VLOOKUP($A1726,Parts!$A:$AM,F$1,0)="X",W$2,"")</f>
        <v xml:space="preserve">    MODULE
    { name = ModuleTagEngineLiquidTurbo }
</v>
      </c>
      <c r="G1726" t="str">
        <f>IF(VLOOKUP($A1726,Parts!$A:$AM,G$1,0)="X",X$2,"")</f>
        <v/>
      </c>
      <c r="H1726" t="str">
        <f>IF(VLOOKUP($A1726,Parts!$A:$AM,H$1,0)="X",Y$2,"")</f>
        <v/>
      </c>
      <c r="I1726" t="str">
        <f>IF(VLOOKUP($A1726,Parts!$A:$AM,I$1,0)="X",Z$2,"")</f>
        <v/>
      </c>
      <c r="J1726" t="str">
        <f>IF(VLOOKUP($A1726,Parts!$A:$AM,J$1,0)="X",AA$2,"")</f>
        <v/>
      </c>
      <c r="K1726" t="str">
        <f>IF(VLOOKUP($A1726,Parts!$A:$AM,K$1,0)="X",AB$2,"")</f>
        <v/>
      </c>
      <c r="L1726" t="str">
        <f>IF(VLOOKUP($A1726,Parts!$A:$AM,L$1,0)="X",AC$2,"")</f>
        <v/>
      </c>
      <c r="M1726" t="str">
        <f>IF(VLOOKUP($A1726,Parts!$A:$AM,M$1,0)="X",AD$2,"")</f>
        <v/>
      </c>
      <c r="N1726" t="str">
        <f>IF(VLOOKUP($A1726,Parts!$A:$AM,N$1,0)="X",AE$2,"")</f>
        <v/>
      </c>
      <c r="O1726" t="str">
        <f>IF(VLOOKUP($A1726,Parts!$A:$AM,O$1,0)="X",AF$2,"")</f>
        <v/>
      </c>
      <c r="P1726" t="str">
        <f t="shared" si="27"/>
        <v xml:space="preserve">    MODULE
    { name = ModuleTagEngineLiquidTurbo }
</v>
      </c>
    </row>
    <row r="1727" spans="1:16" x14ac:dyDescent="0.25">
      <c r="A1727" t="str">
        <f>Table15[[#This Row],[Name]]</f>
        <v>rn_lr79</v>
      </c>
      <c r="B1727" t="str">
        <f>IF(VLOOKUP($A1727,Parts!$A:$AM,B$1,0)="X",S$2,"")</f>
        <v/>
      </c>
      <c r="C1727" t="str">
        <f>IF(VLOOKUP($A1727,Parts!$A:$AM,C$1,0)="X",T$2,"")</f>
        <v/>
      </c>
      <c r="D1727" t="str">
        <f>IF(VLOOKUP($A1727,Parts!$A:$AM,D$1,0)="X",U$2,"")</f>
        <v/>
      </c>
      <c r="E1727" t="str">
        <f>IF(VLOOKUP($A1727,Parts!$A:$AM,E$1,0)="X",V$2,"")</f>
        <v/>
      </c>
      <c r="F1727" t="str">
        <f>IF(VLOOKUP($A1727,Parts!$A:$AM,F$1,0)="X",W$2,"")</f>
        <v xml:space="preserve">    MODULE
    { name = ModuleTagEngineLiquidTurbo }
</v>
      </c>
      <c r="G1727" t="str">
        <f>IF(VLOOKUP($A1727,Parts!$A:$AM,G$1,0)="X",X$2,"")</f>
        <v/>
      </c>
      <c r="H1727" t="str">
        <f>IF(VLOOKUP($A1727,Parts!$A:$AM,H$1,0)="X",Y$2,"")</f>
        <v/>
      </c>
      <c r="I1727" t="str">
        <f>IF(VLOOKUP($A1727,Parts!$A:$AM,I$1,0)="X",Z$2,"")</f>
        <v/>
      </c>
      <c r="J1727" t="str">
        <f>IF(VLOOKUP($A1727,Parts!$A:$AM,J$1,0)="X",AA$2,"")</f>
        <v/>
      </c>
      <c r="K1727" t="str">
        <f>IF(VLOOKUP($A1727,Parts!$A:$AM,K$1,0)="X",AB$2,"")</f>
        <v/>
      </c>
      <c r="L1727" t="str">
        <f>IF(VLOOKUP($A1727,Parts!$A:$AM,L$1,0)="X",AC$2,"")</f>
        <v/>
      </c>
      <c r="M1727" t="str">
        <f>IF(VLOOKUP($A1727,Parts!$A:$AM,M$1,0)="X",AD$2,"")</f>
        <v/>
      </c>
      <c r="N1727" t="str">
        <f>IF(VLOOKUP($A1727,Parts!$A:$AM,N$1,0)="X",AE$2,"")</f>
        <v/>
      </c>
      <c r="O1727" t="str">
        <f>IF(VLOOKUP($A1727,Parts!$A:$AM,O$1,0)="X",AF$2,"")</f>
        <v/>
      </c>
      <c r="P1727" t="str">
        <f t="shared" si="27"/>
        <v xml:space="preserve">    MODULE
    { name = ModuleTagEngineLiquidTurbo }
</v>
      </c>
    </row>
    <row r="1728" spans="1:16" x14ac:dyDescent="0.25">
      <c r="A1728" t="str">
        <f>Table15[[#This Row],[Name]]</f>
        <v>rn_lr79_tp</v>
      </c>
      <c r="B1728" t="str">
        <f>IF(VLOOKUP($A1728,Parts!$A:$AM,B$1,0)="X",S$2,"")</f>
        <v/>
      </c>
      <c r="C1728" t="str">
        <f>IF(VLOOKUP($A1728,Parts!$A:$AM,C$1,0)="X",T$2,"")</f>
        <v/>
      </c>
      <c r="D1728" t="str">
        <f>IF(VLOOKUP($A1728,Parts!$A:$AM,D$1,0)="X",U$2,"")</f>
        <v/>
      </c>
      <c r="E1728" t="str">
        <f>IF(VLOOKUP($A1728,Parts!$A:$AM,E$1,0)="X",V$2,"")</f>
        <v/>
      </c>
      <c r="F1728" t="str">
        <f>IF(VLOOKUP($A1728,Parts!$A:$AM,F$1,0)="X",W$2,"")</f>
        <v xml:space="preserve">    MODULE
    { name = ModuleTagEngineLiquidTurbo }
</v>
      </c>
      <c r="G1728" t="str">
        <f>IF(VLOOKUP($A1728,Parts!$A:$AM,G$1,0)="X",X$2,"")</f>
        <v/>
      </c>
      <c r="H1728" t="str">
        <f>IF(VLOOKUP($A1728,Parts!$A:$AM,H$1,0)="X",Y$2,"")</f>
        <v/>
      </c>
      <c r="I1728" t="str">
        <f>IF(VLOOKUP($A1728,Parts!$A:$AM,I$1,0)="X",Z$2,"")</f>
        <v/>
      </c>
      <c r="J1728" t="str">
        <f>IF(VLOOKUP($A1728,Parts!$A:$AM,J$1,0)="X",AA$2,"")</f>
        <v/>
      </c>
      <c r="K1728" t="str">
        <f>IF(VLOOKUP($A1728,Parts!$A:$AM,K$1,0)="X",AB$2,"")</f>
        <v/>
      </c>
      <c r="L1728" t="str">
        <f>IF(VLOOKUP($A1728,Parts!$A:$AM,L$1,0)="X",AC$2,"")</f>
        <v/>
      </c>
      <c r="M1728" t="str">
        <f>IF(VLOOKUP($A1728,Parts!$A:$AM,M$1,0)="X",AD$2,"")</f>
        <v/>
      </c>
      <c r="N1728" t="str">
        <f>IF(VLOOKUP($A1728,Parts!$A:$AM,N$1,0)="X",AE$2,"")</f>
        <v/>
      </c>
      <c r="O1728" t="str">
        <f>IF(VLOOKUP($A1728,Parts!$A:$AM,O$1,0)="X",AF$2,"")</f>
        <v/>
      </c>
      <c r="P1728" t="str">
        <f t="shared" si="27"/>
        <v xml:space="preserve">    MODULE
    { name = ModuleTagEngineLiquidTurbo }
</v>
      </c>
    </row>
    <row r="1729" spans="1:16" x14ac:dyDescent="0.25">
      <c r="A1729" t="str">
        <f>Table15[[#This Row],[Name]]</f>
        <v>LR101-NA-11</v>
      </c>
      <c r="B1729" t="str">
        <f>IF(VLOOKUP($A1729,Parts!$A:$AM,B$1,0)="X",S$2,"")</f>
        <v/>
      </c>
      <c r="C1729" t="str">
        <f>IF(VLOOKUP($A1729,Parts!$A:$AM,C$1,0)="X",T$2,"")</f>
        <v/>
      </c>
      <c r="D1729" t="str">
        <f>IF(VLOOKUP($A1729,Parts!$A:$AM,D$1,0)="X",U$2,"")</f>
        <v/>
      </c>
      <c r="E1729" t="str">
        <f>IF(VLOOKUP($A1729,Parts!$A:$AM,E$1,0)="X",V$2,"")</f>
        <v/>
      </c>
      <c r="F1729" t="str">
        <f>IF(VLOOKUP($A1729,Parts!$A:$AM,F$1,0)="X",W$2,"")</f>
        <v/>
      </c>
      <c r="G1729" t="str">
        <f>IF(VLOOKUP($A1729,Parts!$A:$AM,G$1,0)="X",X$2,"")</f>
        <v/>
      </c>
      <c r="H1729" t="str">
        <f>IF(VLOOKUP($A1729,Parts!$A:$AM,H$1,0)="X",Y$2,"")</f>
        <v/>
      </c>
      <c r="I1729" t="str">
        <f>IF(VLOOKUP($A1729,Parts!$A:$AM,I$1,0)="X",Z$2,"")</f>
        <v/>
      </c>
      <c r="J1729" t="str">
        <f>IF(VLOOKUP($A1729,Parts!$A:$AM,J$1,0)="X",AA$2,"")</f>
        <v/>
      </c>
      <c r="K1729" t="str">
        <f>IF(VLOOKUP($A1729,Parts!$A:$AM,K$1,0)="X",AB$2,"")</f>
        <v/>
      </c>
      <c r="L1729" t="str">
        <f>IF(VLOOKUP($A1729,Parts!$A:$AM,L$1,0)="X",AC$2,"")</f>
        <v/>
      </c>
      <c r="M1729" t="str">
        <f>IF(VLOOKUP($A1729,Parts!$A:$AM,M$1,0)="X",AD$2,"")</f>
        <v/>
      </c>
      <c r="N1729" t="str">
        <f>IF(VLOOKUP($A1729,Parts!$A:$AM,N$1,0)="X",AE$2,"")</f>
        <v/>
      </c>
      <c r="O1729" t="str">
        <f>IF(VLOOKUP($A1729,Parts!$A:$AM,O$1,0)="X",AF$2,"")</f>
        <v/>
      </c>
      <c r="P1729" t="str">
        <f t="shared" si="27"/>
        <v/>
      </c>
    </row>
    <row r="1730" spans="1:16" x14ac:dyDescent="0.25">
      <c r="A1730" t="str">
        <f>Table15[[#This Row],[Name]]</f>
        <v>LR101-NA-15</v>
      </c>
      <c r="B1730" t="str">
        <f>IF(VLOOKUP($A1730,Parts!$A:$AM,B$1,0)="X",S$2,"")</f>
        <v/>
      </c>
      <c r="C1730" t="str">
        <f>IF(VLOOKUP($A1730,Parts!$A:$AM,C$1,0)="X",T$2,"")</f>
        <v/>
      </c>
      <c r="D1730" t="str">
        <f>IF(VLOOKUP($A1730,Parts!$A:$AM,D$1,0)="X",U$2,"")</f>
        <v/>
      </c>
      <c r="E1730" t="str">
        <f>IF(VLOOKUP($A1730,Parts!$A:$AM,E$1,0)="X",V$2,"")</f>
        <v/>
      </c>
      <c r="F1730" t="str">
        <f>IF(VLOOKUP($A1730,Parts!$A:$AM,F$1,0)="X",W$2,"")</f>
        <v/>
      </c>
      <c r="G1730" t="str">
        <f>IF(VLOOKUP($A1730,Parts!$A:$AM,G$1,0)="X",X$2,"")</f>
        <v/>
      </c>
      <c r="H1730" t="str">
        <f>IF(VLOOKUP($A1730,Parts!$A:$AM,H$1,0)="X",Y$2,"")</f>
        <v/>
      </c>
      <c r="I1730" t="str">
        <f>IF(VLOOKUP($A1730,Parts!$A:$AM,I$1,0)="X",Z$2,"")</f>
        <v/>
      </c>
      <c r="J1730" t="str">
        <f>IF(VLOOKUP($A1730,Parts!$A:$AM,J$1,0)="X",AA$2,"")</f>
        <v/>
      </c>
      <c r="K1730" t="str">
        <f>IF(VLOOKUP($A1730,Parts!$A:$AM,K$1,0)="X",AB$2,"")</f>
        <v/>
      </c>
      <c r="L1730" t="str">
        <f>IF(VLOOKUP($A1730,Parts!$A:$AM,L$1,0)="X",AC$2,"")</f>
        <v/>
      </c>
      <c r="M1730" t="str">
        <f>IF(VLOOKUP($A1730,Parts!$A:$AM,M$1,0)="X",AD$2,"")</f>
        <v/>
      </c>
      <c r="N1730" t="str">
        <f>IF(VLOOKUP($A1730,Parts!$A:$AM,N$1,0)="X",AE$2,"")</f>
        <v/>
      </c>
      <c r="O1730" t="str">
        <f>IF(VLOOKUP($A1730,Parts!$A:$AM,O$1,0)="X",AF$2,"")</f>
        <v/>
      </c>
      <c r="P1730" t="str">
        <f t="shared" si="27"/>
        <v/>
      </c>
    </row>
    <row r="1731" spans="1:16" x14ac:dyDescent="0.25">
      <c r="A1731" t="str">
        <f>Table15[[#This Row],[Name]]</f>
        <v>LR101-NA-3</v>
      </c>
      <c r="B1731" t="str">
        <f>IF(VLOOKUP($A1731,Parts!$A:$AM,B$1,0)="X",S$2,"")</f>
        <v/>
      </c>
      <c r="C1731" t="str">
        <f>IF(VLOOKUP($A1731,Parts!$A:$AM,C$1,0)="X",T$2,"")</f>
        <v/>
      </c>
      <c r="D1731" t="str">
        <f>IF(VLOOKUP($A1731,Parts!$A:$AM,D$1,0)="X",U$2,"")</f>
        <v/>
      </c>
      <c r="E1731" t="str">
        <f>IF(VLOOKUP($A1731,Parts!$A:$AM,E$1,0)="X",V$2,"")</f>
        <v/>
      </c>
      <c r="F1731" t="str">
        <f>IF(VLOOKUP($A1731,Parts!$A:$AM,F$1,0)="X",W$2,"")</f>
        <v/>
      </c>
      <c r="G1731" t="str">
        <f>IF(VLOOKUP($A1731,Parts!$A:$AM,G$1,0)="X",X$2,"")</f>
        <v/>
      </c>
      <c r="H1731" t="str">
        <f>IF(VLOOKUP($A1731,Parts!$A:$AM,H$1,0)="X",Y$2,"")</f>
        <v/>
      </c>
      <c r="I1731" t="str">
        <f>IF(VLOOKUP($A1731,Parts!$A:$AM,I$1,0)="X",Z$2,"")</f>
        <v/>
      </c>
      <c r="J1731" t="str">
        <f>IF(VLOOKUP($A1731,Parts!$A:$AM,J$1,0)="X",AA$2,"")</f>
        <v/>
      </c>
      <c r="K1731" t="str">
        <f>IF(VLOOKUP($A1731,Parts!$A:$AM,K$1,0)="X",AB$2,"")</f>
        <v/>
      </c>
      <c r="L1731" t="str">
        <f>IF(VLOOKUP($A1731,Parts!$A:$AM,L$1,0)="X",AC$2,"")</f>
        <v/>
      </c>
      <c r="M1731" t="str">
        <f>IF(VLOOKUP($A1731,Parts!$A:$AM,M$1,0)="X",AD$2,"")</f>
        <v/>
      </c>
      <c r="N1731" t="str">
        <f>IF(VLOOKUP($A1731,Parts!$A:$AM,N$1,0)="X",AE$2,"")</f>
        <v/>
      </c>
      <c r="O1731" t="str">
        <f>IF(VLOOKUP($A1731,Parts!$A:$AM,O$1,0)="X",AF$2,"")</f>
        <v/>
      </c>
      <c r="P1731" t="str">
        <f t="shared" ref="P1731:P1794" si="28">B1731&amp;C1731&amp;D1731&amp;E1731&amp;F1731&amp;G1731&amp;H1731&amp;I1731&amp;J1731&amp;K1731&amp;L1731&amp;M1731&amp;N1731&amp;O1731</f>
        <v/>
      </c>
    </row>
    <row r="1732" spans="1:16" x14ac:dyDescent="0.25">
      <c r="A1732" t="str">
        <f>Table15[[#This Row],[Name]]</f>
        <v>LR105-NA-3</v>
      </c>
      <c r="B1732" t="str">
        <f>IF(VLOOKUP($A1732,Parts!$A:$AM,B$1,0)="X",S$2,"")</f>
        <v/>
      </c>
      <c r="C1732" t="str">
        <f>IF(VLOOKUP($A1732,Parts!$A:$AM,C$1,0)="X",T$2,"")</f>
        <v/>
      </c>
      <c r="D1732" t="str">
        <f>IF(VLOOKUP($A1732,Parts!$A:$AM,D$1,0)="X",U$2,"")</f>
        <v/>
      </c>
      <c r="E1732" t="str">
        <f>IF(VLOOKUP($A1732,Parts!$A:$AM,E$1,0)="X",V$2,"")</f>
        <v/>
      </c>
      <c r="F1732" t="str">
        <f>IF(VLOOKUP($A1732,Parts!$A:$AM,F$1,0)="X",W$2,"")</f>
        <v/>
      </c>
      <c r="G1732" t="str">
        <f>IF(VLOOKUP($A1732,Parts!$A:$AM,G$1,0)="X",X$2,"")</f>
        <v/>
      </c>
      <c r="H1732" t="str">
        <f>IF(VLOOKUP($A1732,Parts!$A:$AM,H$1,0)="X",Y$2,"")</f>
        <v/>
      </c>
      <c r="I1732" t="str">
        <f>IF(VLOOKUP($A1732,Parts!$A:$AM,I$1,0)="X",Z$2,"")</f>
        <v/>
      </c>
      <c r="J1732" t="str">
        <f>IF(VLOOKUP($A1732,Parts!$A:$AM,J$1,0)="X",AA$2,"")</f>
        <v/>
      </c>
      <c r="K1732" t="str">
        <f>IF(VLOOKUP($A1732,Parts!$A:$AM,K$1,0)="X",AB$2,"")</f>
        <v/>
      </c>
      <c r="L1732" t="str">
        <f>IF(VLOOKUP($A1732,Parts!$A:$AM,L$1,0)="X",AC$2,"")</f>
        <v/>
      </c>
      <c r="M1732" t="str">
        <f>IF(VLOOKUP($A1732,Parts!$A:$AM,M$1,0)="X",AD$2,"")</f>
        <v/>
      </c>
      <c r="N1732" t="str">
        <f>IF(VLOOKUP($A1732,Parts!$A:$AM,N$1,0)="X",AE$2,"")</f>
        <v/>
      </c>
      <c r="O1732" t="str">
        <f>IF(VLOOKUP($A1732,Parts!$A:$AM,O$1,0)="X",AF$2,"")</f>
        <v/>
      </c>
      <c r="P1732" t="str">
        <f t="shared" si="28"/>
        <v/>
      </c>
    </row>
    <row r="1733" spans="1:16" x14ac:dyDescent="0.25">
      <c r="A1733" t="str">
        <f>Table15[[#This Row],[Name]]</f>
        <v>LR87-LH2-TitanC</v>
      </c>
      <c r="B1733" t="str">
        <f>IF(VLOOKUP($A1733,Parts!$A:$AM,B$1,0)="X",S$2,"")</f>
        <v/>
      </c>
      <c r="C1733" t="str">
        <f>IF(VLOOKUP($A1733,Parts!$A:$AM,C$1,0)="X",T$2,"")</f>
        <v/>
      </c>
      <c r="D1733" t="str">
        <f>IF(VLOOKUP($A1733,Parts!$A:$AM,D$1,0)="X",U$2,"")</f>
        <v/>
      </c>
      <c r="E1733" t="str">
        <f>IF(VLOOKUP($A1733,Parts!$A:$AM,E$1,0)="X",V$2,"")</f>
        <v/>
      </c>
      <c r="F1733" t="str">
        <f>IF(VLOOKUP($A1733,Parts!$A:$AM,F$1,0)="X",W$2,"")</f>
        <v/>
      </c>
      <c r="G1733" t="str">
        <f>IF(VLOOKUP($A1733,Parts!$A:$AM,G$1,0)="X",X$2,"")</f>
        <v/>
      </c>
      <c r="H1733" t="str">
        <f>IF(VLOOKUP($A1733,Parts!$A:$AM,H$1,0)="X",Y$2,"")</f>
        <v/>
      </c>
      <c r="I1733" t="str">
        <f>IF(VLOOKUP($A1733,Parts!$A:$AM,I$1,0)="X",Z$2,"")</f>
        <v/>
      </c>
      <c r="J1733" t="str">
        <f>IF(VLOOKUP($A1733,Parts!$A:$AM,J$1,0)="X",AA$2,"")</f>
        <v/>
      </c>
      <c r="K1733" t="str">
        <f>IF(VLOOKUP($A1733,Parts!$A:$AM,K$1,0)="X",AB$2,"")</f>
        <v/>
      </c>
      <c r="L1733" t="str">
        <f>IF(VLOOKUP($A1733,Parts!$A:$AM,L$1,0)="X",AC$2,"")</f>
        <v/>
      </c>
      <c r="M1733" t="str">
        <f>IF(VLOOKUP($A1733,Parts!$A:$AM,M$1,0)="X",AD$2,"")</f>
        <v/>
      </c>
      <c r="N1733" t="str">
        <f>IF(VLOOKUP($A1733,Parts!$A:$AM,N$1,0)="X",AE$2,"")</f>
        <v/>
      </c>
      <c r="O1733" t="str">
        <f>IF(VLOOKUP($A1733,Parts!$A:$AM,O$1,0)="X",AF$2,"")</f>
        <v/>
      </c>
      <c r="P1733" t="str">
        <f t="shared" si="28"/>
        <v/>
      </c>
    </row>
    <row r="1734" spans="1:16" x14ac:dyDescent="0.25">
      <c r="A1734" t="str">
        <f>Table15[[#This Row],[Name]]</f>
        <v>LR87-AJ-7</v>
      </c>
      <c r="B1734" t="str">
        <f>IF(VLOOKUP($A1734,Parts!$A:$AM,B$1,0)="X",S$2,"")</f>
        <v/>
      </c>
      <c r="C1734" t="str">
        <f>IF(VLOOKUP($A1734,Parts!$A:$AM,C$1,0)="X",T$2,"")</f>
        <v/>
      </c>
      <c r="D1734" t="str">
        <f>IF(VLOOKUP($A1734,Parts!$A:$AM,D$1,0)="X",U$2,"")</f>
        <v/>
      </c>
      <c r="E1734" t="str">
        <f>IF(VLOOKUP($A1734,Parts!$A:$AM,E$1,0)="X",V$2,"")</f>
        <v/>
      </c>
      <c r="F1734" t="str">
        <f>IF(VLOOKUP($A1734,Parts!$A:$AM,F$1,0)="X",W$2,"")</f>
        <v/>
      </c>
      <c r="G1734" t="str">
        <f>IF(VLOOKUP($A1734,Parts!$A:$AM,G$1,0)="X",X$2,"")</f>
        <v/>
      </c>
      <c r="H1734" t="str">
        <f>IF(VLOOKUP($A1734,Parts!$A:$AM,H$1,0)="X",Y$2,"")</f>
        <v/>
      </c>
      <c r="I1734" t="str">
        <f>IF(VLOOKUP($A1734,Parts!$A:$AM,I$1,0)="X",Z$2,"")</f>
        <v/>
      </c>
      <c r="J1734" t="str">
        <f>IF(VLOOKUP($A1734,Parts!$A:$AM,J$1,0)="X",AA$2,"")</f>
        <v/>
      </c>
      <c r="K1734" t="str">
        <f>IF(VLOOKUP($A1734,Parts!$A:$AM,K$1,0)="X",AB$2,"")</f>
        <v/>
      </c>
      <c r="L1734" t="str">
        <f>IF(VLOOKUP($A1734,Parts!$A:$AM,L$1,0)="X",AC$2,"")</f>
        <v/>
      </c>
      <c r="M1734" t="str">
        <f>IF(VLOOKUP($A1734,Parts!$A:$AM,M$1,0)="X",AD$2,"")</f>
        <v/>
      </c>
      <c r="N1734" t="str">
        <f>IF(VLOOKUP($A1734,Parts!$A:$AM,N$1,0)="X",AE$2,"")</f>
        <v/>
      </c>
      <c r="O1734" t="str">
        <f>IF(VLOOKUP($A1734,Parts!$A:$AM,O$1,0)="X",AF$2,"")</f>
        <v/>
      </c>
      <c r="P1734" t="str">
        <f t="shared" si="28"/>
        <v/>
      </c>
    </row>
    <row r="1735" spans="1:16" x14ac:dyDescent="0.25">
      <c r="A1735" t="str">
        <f>Table15[[#This Row],[Name]]</f>
        <v>LR87-AJ-9</v>
      </c>
      <c r="B1735" t="str">
        <f>IF(VLOOKUP($A1735,Parts!$A:$AM,B$1,0)="X",S$2,"")</f>
        <v/>
      </c>
      <c r="C1735" t="str">
        <f>IF(VLOOKUP($A1735,Parts!$A:$AM,C$1,0)="X",T$2,"")</f>
        <v/>
      </c>
      <c r="D1735" t="str">
        <f>IF(VLOOKUP($A1735,Parts!$A:$AM,D$1,0)="X",U$2,"")</f>
        <v/>
      </c>
      <c r="E1735" t="str">
        <f>IF(VLOOKUP($A1735,Parts!$A:$AM,E$1,0)="X",V$2,"")</f>
        <v/>
      </c>
      <c r="F1735" t="str">
        <f>IF(VLOOKUP($A1735,Parts!$A:$AM,F$1,0)="X",W$2,"")</f>
        <v/>
      </c>
      <c r="G1735" t="str">
        <f>IF(VLOOKUP($A1735,Parts!$A:$AM,G$1,0)="X",X$2,"")</f>
        <v/>
      </c>
      <c r="H1735" t="str">
        <f>IF(VLOOKUP($A1735,Parts!$A:$AM,H$1,0)="X",Y$2,"")</f>
        <v/>
      </c>
      <c r="I1735" t="str">
        <f>IF(VLOOKUP($A1735,Parts!$A:$AM,I$1,0)="X",Z$2,"")</f>
        <v/>
      </c>
      <c r="J1735" t="str">
        <f>IF(VLOOKUP($A1735,Parts!$A:$AM,J$1,0)="X",AA$2,"")</f>
        <v/>
      </c>
      <c r="K1735" t="str">
        <f>IF(VLOOKUP($A1735,Parts!$A:$AM,K$1,0)="X",AB$2,"")</f>
        <v/>
      </c>
      <c r="L1735" t="str">
        <f>IF(VLOOKUP($A1735,Parts!$A:$AM,L$1,0)="X",AC$2,"")</f>
        <v/>
      </c>
      <c r="M1735" t="str">
        <f>IF(VLOOKUP($A1735,Parts!$A:$AM,M$1,0)="X",AD$2,"")</f>
        <v/>
      </c>
      <c r="N1735" t="str">
        <f>IF(VLOOKUP($A1735,Parts!$A:$AM,N$1,0)="X",AE$2,"")</f>
        <v/>
      </c>
      <c r="O1735" t="str">
        <f>IF(VLOOKUP($A1735,Parts!$A:$AM,O$1,0)="X",AF$2,"")</f>
        <v/>
      </c>
      <c r="P1735" t="str">
        <f t="shared" si="28"/>
        <v/>
      </c>
    </row>
    <row r="1736" spans="1:16" x14ac:dyDescent="0.25">
      <c r="A1736" t="str">
        <f>Table15[[#This Row],[Name]]</f>
        <v>LR87-AJ-9-Kero</v>
      </c>
      <c r="B1736" t="str">
        <f>IF(VLOOKUP($A1736,Parts!$A:$AM,B$1,0)="X",S$2,"")</f>
        <v/>
      </c>
      <c r="C1736" t="str">
        <f>IF(VLOOKUP($A1736,Parts!$A:$AM,C$1,0)="X",T$2,"")</f>
        <v/>
      </c>
      <c r="D1736" t="str">
        <f>IF(VLOOKUP($A1736,Parts!$A:$AM,D$1,0)="X",U$2,"")</f>
        <v/>
      </c>
      <c r="E1736" t="str">
        <f>IF(VLOOKUP($A1736,Parts!$A:$AM,E$1,0)="X",V$2,"")</f>
        <v/>
      </c>
      <c r="F1736" t="str">
        <f>IF(VLOOKUP($A1736,Parts!$A:$AM,F$1,0)="X",W$2,"")</f>
        <v/>
      </c>
      <c r="G1736" t="str">
        <f>IF(VLOOKUP($A1736,Parts!$A:$AM,G$1,0)="X",X$2,"")</f>
        <v/>
      </c>
      <c r="H1736" t="str">
        <f>IF(VLOOKUP($A1736,Parts!$A:$AM,H$1,0)="X",Y$2,"")</f>
        <v/>
      </c>
      <c r="I1736" t="str">
        <f>IF(VLOOKUP($A1736,Parts!$A:$AM,I$1,0)="X",Z$2,"")</f>
        <v/>
      </c>
      <c r="J1736" t="str">
        <f>IF(VLOOKUP($A1736,Parts!$A:$AM,J$1,0)="X",AA$2,"")</f>
        <v/>
      </c>
      <c r="K1736" t="str">
        <f>IF(VLOOKUP($A1736,Parts!$A:$AM,K$1,0)="X",AB$2,"")</f>
        <v/>
      </c>
      <c r="L1736" t="str">
        <f>IF(VLOOKUP($A1736,Parts!$A:$AM,L$1,0)="X",AC$2,"")</f>
        <v/>
      </c>
      <c r="M1736" t="str">
        <f>IF(VLOOKUP($A1736,Parts!$A:$AM,M$1,0)="X",AD$2,"")</f>
        <v/>
      </c>
      <c r="N1736" t="str">
        <f>IF(VLOOKUP($A1736,Parts!$A:$AM,N$1,0)="X",AE$2,"")</f>
        <v/>
      </c>
      <c r="O1736" t="str">
        <f>IF(VLOOKUP($A1736,Parts!$A:$AM,O$1,0)="X",AF$2,"")</f>
        <v/>
      </c>
      <c r="P1736" t="str">
        <f t="shared" si="28"/>
        <v/>
      </c>
    </row>
    <row r="1737" spans="1:16" x14ac:dyDescent="0.25">
      <c r="A1737" t="str">
        <f>Table15[[#This Row],[Name]]</f>
        <v>SHIP_LR_87_11</v>
      </c>
      <c r="B1737" t="str">
        <f>IF(VLOOKUP($A1737,Parts!$A:$AM,B$1,0)="X",S$2,"")</f>
        <v/>
      </c>
      <c r="C1737" t="str">
        <f>IF(VLOOKUP($A1737,Parts!$A:$AM,C$1,0)="X",T$2,"")</f>
        <v/>
      </c>
      <c r="D1737" t="str">
        <f>IF(VLOOKUP($A1737,Parts!$A:$AM,D$1,0)="X",U$2,"")</f>
        <v/>
      </c>
      <c r="E1737" t="str">
        <f>IF(VLOOKUP($A1737,Parts!$A:$AM,E$1,0)="X",V$2,"")</f>
        <v/>
      </c>
      <c r="F1737" t="str">
        <f>IF(VLOOKUP($A1737,Parts!$A:$AM,F$1,0)="X",W$2,"")</f>
        <v/>
      </c>
      <c r="G1737" t="str">
        <f>IF(VLOOKUP($A1737,Parts!$A:$AM,G$1,0)="X",X$2,"")</f>
        <v/>
      </c>
      <c r="H1737" t="str">
        <f>IF(VLOOKUP($A1737,Parts!$A:$AM,H$1,0)="X",Y$2,"")</f>
        <v/>
      </c>
      <c r="I1737" t="str">
        <f>IF(VLOOKUP($A1737,Parts!$A:$AM,I$1,0)="X",Z$2,"")</f>
        <v/>
      </c>
      <c r="J1737" t="str">
        <f>IF(VLOOKUP($A1737,Parts!$A:$AM,J$1,0)="X",AA$2,"")</f>
        <v/>
      </c>
      <c r="K1737" t="str">
        <f>IF(VLOOKUP($A1737,Parts!$A:$AM,K$1,0)="X",AB$2,"")</f>
        <v/>
      </c>
      <c r="L1737" t="str">
        <f>IF(VLOOKUP($A1737,Parts!$A:$AM,L$1,0)="X",AC$2,"")</f>
        <v/>
      </c>
      <c r="M1737" t="str">
        <f>IF(VLOOKUP($A1737,Parts!$A:$AM,M$1,0)="X",AD$2,"")</f>
        <v/>
      </c>
      <c r="N1737" t="str">
        <f>IF(VLOOKUP($A1737,Parts!$A:$AM,N$1,0)="X",AE$2,"")</f>
        <v/>
      </c>
      <c r="O1737" t="str">
        <f>IF(VLOOKUP($A1737,Parts!$A:$AM,O$1,0)="X",AF$2,"")</f>
        <v/>
      </c>
      <c r="P1737" t="str">
        <f t="shared" si="28"/>
        <v/>
      </c>
    </row>
    <row r="1738" spans="1:16" x14ac:dyDescent="0.25">
      <c r="A1738" t="str">
        <f>Table15[[#This Row],[Name]]</f>
        <v>SHIP_LR_87_3579</v>
      </c>
      <c r="B1738" t="str">
        <f>IF(VLOOKUP($A1738,Parts!$A:$AM,B$1,0)="X",S$2,"")</f>
        <v/>
      </c>
      <c r="C1738" t="str">
        <f>IF(VLOOKUP($A1738,Parts!$A:$AM,C$1,0)="X",T$2,"")</f>
        <v/>
      </c>
      <c r="D1738" t="str">
        <f>IF(VLOOKUP($A1738,Parts!$A:$AM,D$1,0)="X",U$2,"")</f>
        <v/>
      </c>
      <c r="E1738" t="str">
        <f>IF(VLOOKUP($A1738,Parts!$A:$AM,E$1,0)="X",V$2,"")</f>
        <v/>
      </c>
      <c r="F1738" t="str">
        <f>IF(VLOOKUP($A1738,Parts!$A:$AM,F$1,0)="X",W$2,"")</f>
        <v/>
      </c>
      <c r="G1738" t="str">
        <f>IF(VLOOKUP($A1738,Parts!$A:$AM,G$1,0)="X",X$2,"")</f>
        <v/>
      </c>
      <c r="H1738" t="str">
        <f>IF(VLOOKUP($A1738,Parts!$A:$AM,H$1,0)="X",Y$2,"")</f>
        <v/>
      </c>
      <c r="I1738" t="str">
        <f>IF(VLOOKUP($A1738,Parts!$A:$AM,I$1,0)="X",Z$2,"")</f>
        <v/>
      </c>
      <c r="J1738" t="str">
        <f>IF(VLOOKUP($A1738,Parts!$A:$AM,J$1,0)="X",AA$2,"")</f>
        <v/>
      </c>
      <c r="K1738" t="str">
        <f>IF(VLOOKUP($A1738,Parts!$A:$AM,K$1,0)="X",AB$2,"")</f>
        <v/>
      </c>
      <c r="L1738" t="str">
        <f>IF(VLOOKUP($A1738,Parts!$A:$AM,L$1,0)="X",AC$2,"")</f>
        <v/>
      </c>
      <c r="M1738" t="str">
        <f>IF(VLOOKUP($A1738,Parts!$A:$AM,M$1,0)="X",AD$2,"")</f>
        <v/>
      </c>
      <c r="N1738" t="str">
        <f>IF(VLOOKUP($A1738,Parts!$A:$AM,N$1,0)="X",AE$2,"")</f>
        <v/>
      </c>
      <c r="O1738" t="str">
        <f>IF(VLOOKUP($A1738,Parts!$A:$AM,O$1,0)="X",AF$2,"")</f>
        <v/>
      </c>
      <c r="P1738" t="str">
        <f t="shared" si="28"/>
        <v/>
      </c>
    </row>
    <row r="1739" spans="1:16" x14ac:dyDescent="0.25">
      <c r="A1739" t="str">
        <f>Table15[[#This Row],[Name]]</f>
        <v>LR105-NA-5</v>
      </c>
      <c r="B1739" t="str">
        <f>IF(VLOOKUP($A1739,Parts!$A:$AM,B$1,0)="X",S$2,"")</f>
        <v/>
      </c>
      <c r="C1739" t="str">
        <f>IF(VLOOKUP($A1739,Parts!$A:$AM,C$1,0)="X",T$2,"")</f>
        <v/>
      </c>
      <c r="D1739" t="str">
        <f>IF(VLOOKUP($A1739,Parts!$A:$AM,D$1,0)="X",U$2,"")</f>
        <v/>
      </c>
      <c r="E1739" t="str">
        <f>IF(VLOOKUP($A1739,Parts!$A:$AM,E$1,0)="X",V$2,"")</f>
        <v/>
      </c>
      <c r="F1739" t="str">
        <f>IF(VLOOKUP($A1739,Parts!$A:$AM,F$1,0)="X",W$2,"")</f>
        <v/>
      </c>
      <c r="G1739" t="str">
        <f>IF(VLOOKUP($A1739,Parts!$A:$AM,G$1,0)="X",X$2,"")</f>
        <v/>
      </c>
      <c r="H1739" t="str">
        <f>IF(VLOOKUP($A1739,Parts!$A:$AM,H$1,0)="X",Y$2,"")</f>
        <v/>
      </c>
      <c r="I1739" t="str">
        <f>IF(VLOOKUP($A1739,Parts!$A:$AM,I$1,0)="X",Z$2,"")</f>
        <v/>
      </c>
      <c r="J1739" t="str">
        <f>IF(VLOOKUP($A1739,Parts!$A:$AM,J$1,0)="X",AA$2,"")</f>
        <v/>
      </c>
      <c r="K1739" t="str">
        <f>IF(VLOOKUP($A1739,Parts!$A:$AM,K$1,0)="X",AB$2,"")</f>
        <v/>
      </c>
      <c r="L1739" t="str">
        <f>IF(VLOOKUP($A1739,Parts!$A:$AM,L$1,0)="X",AC$2,"")</f>
        <v/>
      </c>
      <c r="M1739" t="str">
        <f>IF(VLOOKUP($A1739,Parts!$A:$AM,M$1,0)="X",AD$2,"")</f>
        <v/>
      </c>
      <c r="N1739" t="str">
        <f>IF(VLOOKUP($A1739,Parts!$A:$AM,N$1,0)="X",AE$2,"")</f>
        <v/>
      </c>
      <c r="O1739" t="str">
        <f>IF(VLOOKUP($A1739,Parts!$A:$AM,O$1,0)="X",AF$2,"")</f>
        <v/>
      </c>
      <c r="P1739" t="str">
        <f t="shared" si="28"/>
        <v/>
      </c>
    </row>
    <row r="1740" spans="1:16" x14ac:dyDescent="0.25">
      <c r="A1740" t="str">
        <f>Table15[[#This Row],[Name]]</f>
        <v>LR105-NA-6</v>
      </c>
      <c r="B1740" t="str">
        <f>IF(VLOOKUP($A1740,Parts!$A:$AM,B$1,0)="X",S$2,"")</f>
        <v/>
      </c>
      <c r="C1740" t="str">
        <f>IF(VLOOKUP($A1740,Parts!$A:$AM,C$1,0)="X",T$2,"")</f>
        <v/>
      </c>
      <c r="D1740" t="str">
        <f>IF(VLOOKUP($A1740,Parts!$A:$AM,D$1,0)="X",U$2,"")</f>
        <v/>
      </c>
      <c r="E1740" t="str">
        <f>IF(VLOOKUP($A1740,Parts!$A:$AM,E$1,0)="X",V$2,"")</f>
        <v/>
      </c>
      <c r="F1740" t="str">
        <f>IF(VLOOKUP($A1740,Parts!$A:$AM,F$1,0)="X",W$2,"")</f>
        <v/>
      </c>
      <c r="G1740" t="str">
        <f>IF(VLOOKUP($A1740,Parts!$A:$AM,G$1,0)="X",X$2,"")</f>
        <v/>
      </c>
      <c r="H1740" t="str">
        <f>IF(VLOOKUP($A1740,Parts!$A:$AM,H$1,0)="X",Y$2,"")</f>
        <v/>
      </c>
      <c r="I1740" t="str">
        <f>IF(VLOOKUP($A1740,Parts!$A:$AM,I$1,0)="X",Z$2,"")</f>
        <v/>
      </c>
      <c r="J1740" t="str">
        <f>IF(VLOOKUP($A1740,Parts!$A:$AM,J$1,0)="X",AA$2,"")</f>
        <v/>
      </c>
      <c r="K1740" t="str">
        <f>IF(VLOOKUP($A1740,Parts!$A:$AM,K$1,0)="X",AB$2,"")</f>
        <v/>
      </c>
      <c r="L1740" t="str">
        <f>IF(VLOOKUP($A1740,Parts!$A:$AM,L$1,0)="X",AC$2,"")</f>
        <v/>
      </c>
      <c r="M1740" t="str">
        <f>IF(VLOOKUP($A1740,Parts!$A:$AM,M$1,0)="X",AD$2,"")</f>
        <v/>
      </c>
      <c r="N1740" t="str">
        <f>IF(VLOOKUP($A1740,Parts!$A:$AM,N$1,0)="X",AE$2,"")</f>
        <v/>
      </c>
      <c r="O1740" t="str">
        <f>IF(VLOOKUP($A1740,Parts!$A:$AM,O$1,0)="X",AF$2,"")</f>
        <v/>
      </c>
      <c r="P1740" t="str">
        <f t="shared" si="28"/>
        <v/>
      </c>
    </row>
    <row r="1741" spans="1:16" x14ac:dyDescent="0.25">
      <c r="A1741" t="str">
        <f>Table15[[#This Row],[Name]]</f>
        <v>LR105-NA-7.1</v>
      </c>
      <c r="B1741" t="str">
        <f>IF(VLOOKUP($A1741,Parts!$A:$AM,B$1,0)="X",S$2,"")</f>
        <v/>
      </c>
      <c r="C1741" t="str">
        <f>IF(VLOOKUP($A1741,Parts!$A:$AM,C$1,0)="X",T$2,"")</f>
        <v/>
      </c>
      <c r="D1741" t="str">
        <f>IF(VLOOKUP($A1741,Parts!$A:$AM,D$1,0)="X",U$2,"")</f>
        <v/>
      </c>
      <c r="E1741" t="str">
        <f>IF(VLOOKUP($A1741,Parts!$A:$AM,E$1,0)="X",V$2,"")</f>
        <v/>
      </c>
      <c r="F1741" t="str">
        <f>IF(VLOOKUP($A1741,Parts!$A:$AM,F$1,0)="X",W$2,"")</f>
        <v/>
      </c>
      <c r="G1741" t="str">
        <f>IF(VLOOKUP($A1741,Parts!$A:$AM,G$1,0)="X",X$2,"")</f>
        <v/>
      </c>
      <c r="H1741" t="str">
        <f>IF(VLOOKUP($A1741,Parts!$A:$AM,H$1,0)="X",Y$2,"")</f>
        <v/>
      </c>
      <c r="I1741" t="str">
        <f>IF(VLOOKUP($A1741,Parts!$A:$AM,I$1,0)="X",Z$2,"")</f>
        <v/>
      </c>
      <c r="J1741" t="str">
        <f>IF(VLOOKUP($A1741,Parts!$A:$AM,J$1,0)="X",AA$2,"")</f>
        <v/>
      </c>
      <c r="K1741" t="str">
        <f>IF(VLOOKUP($A1741,Parts!$A:$AM,K$1,0)="X",AB$2,"")</f>
        <v/>
      </c>
      <c r="L1741" t="str">
        <f>IF(VLOOKUP($A1741,Parts!$A:$AM,L$1,0)="X",AC$2,"")</f>
        <v/>
      </c>
      <c r="M1741" t="str">
        <f>IF(VLOOKUP($A1741,Parts!$A:$AM,M$1,0)="X",AD$2,"")</f>
        <v/>
      </c>
      <c r="N1741" t="str">
        <f>IF(VLOOKUP($A1741,Parts!$A:$AM,N$1,0)="X",AE$2,"")</f>
        <v/>
      </c>
      <c r="O1741" t="str">
        <f>IF(VLOOKUP($A1741,Parts!$A:$AM,O$1,0)="X",AF$2,"")</f>
        <v/>
      </c>
      <c r="P1741" t="str">
        <f t="shared" si="28"/>
        <v/>
      </c>
    </row>
    <row r="1742" spans="1:16" x14ac:dyDescent="0.25">
      <c r="A1742" t="str">
        <f>Table15[[#This Row],[Name]]</f>
        <v>LR105-NA-7.2</v>
      </c>
      <c r="B1742" t="str">
        <f>IF(VLOOKUP($A1742,Parts!$A:$AM,B$1,0)="X",S$2,"")</f>
        <v/>
      </c>
      <c r="C1742" t="str">
        <f>IF(VLOOKUP($A1742,Parts!$A:$AM,C$1,0)="X",T$2,"")</f>
        <v/>
      </c>
      <c r="D1742" t="str">
        <f>IF(VLOOKUP($A1742,Parts!$A:$AM,D$1,0)="X",U$2,"")</f>
        <v/>
      </c>
      <c r="E1742" t="str">
        <f>IF(VLOOKUP($A1742,Parts!$A:$AM,E$1,0)="X",V$2,"")</f>
        <v/>
      </c>
      <c r="F1742" t="str">
        <f>IF(VLOOKUP($A1742,Parts!$A:$AM,F$1,0)="X",W$2,"")</f>
        <v/>
      </c>
      <c r="G1742" t="str">
        <f>IF(VLOOKUP($A1742,Parts!$A:$AM,G$1,0)="X",X$2,"")</f>
        <v/>
      </c>
      <c r="H1742" t="str">
        <f>IF(VLOOKUP($A1742,Parts!$A:$AM,H$1,0)="X",Y$2,"")</f>
        <v/>
      </c>
      <c r="I1742" t="str">
        <f>IF(VLOOKUP($A1742,Parts!$A:$AM,I$1,0)="X",Z$2,"")</f>
        <v/>
      </c>
      <c r="J1742" t="str">
        <f>IF(VLOOKUP($A1742,Parts!$A:$AM,J$1,0)="X",AA$2,"")</f>
        <v/>
      </c>
      <c r="K1742" t="str">
        <f>IF(VLOOKUP($A1742,Parts!$A:$AM,K$1,0)="X",AB$2,"")</f>
        <v/>
      </c>
      <c r="L1742" t="str">
        <f>IF(VLOOKUP($A1742,Parts!$A:$AM,L$1,0)="X",AC$2,"")</f>
        <v/>
      </c>
      <c r="M1742" t="str">
        <f>IF(VLOOKUP($A1742,Parts!$A:$AM,M$1,0)="X",AD$2,"")</f>
        <v/>
      </c>
      <c r="N1742" t="str">
        <f>IF(VLOOKUP($A1742,Parts!$A:$AM,N$1,0)="X",AE$2,"")</f>
        <v/>
      </c>
      <c r="O1742" t="str">
        <f>IF(VLOOKUP($A1742,Parts!$A:$AM,O$1,0)="X",AF$2,"")</f>
        <v/>
      </c>
      <c r="P1742" t="str">
        <f t="shared" si="28"/>
        <v/>
      </c>
    </row>
    <row r="1743" spans="1:16" x14ac:dyDescent="0.25">
      <c r="A1743" t="str">
        <f>Table15[[#This Row],[Name]]</f>
        <v>LR43-NA-3</v>
      </c>
      <c r="B1743" t="str">
        <f>IF(VLOOKUP($A1743,Parts!$A:$AM,B$1,0)="X",S$2,"")</f>
        <v/>
      </c>
      <c r="C1743" t="str">
        <f>IF(VLOOKUP($A1743,Parts!$A:$AM,C$1,0)="X",T$2,"")</f>
        <v/>
      </c>
      <c r="D1743" t="str">
        <f>IF(VLOOKUP($A1743,Parts!$A:$AM,D$1,0)="X",U$2,"")</f>
        <v/>
      </c>
      <c r="E1743" t="str">
        <f>IF(VLOOKUP($A1743,Parts!$A:$AM,E$1,0)="X",V$2,"")</f>
        <v/>
      </c>
      <c r="F1743" t="str">
        <f>IF(VLOOKUP($A1743,Parts!$A:$AM,F$1,0)="X",W$2,"")</f>
        <v/>
      </c>
      <c r="G1743" t="str">
        <f>IF(VLOOKUP($A1743,Parts!$A:$AM,G$1,0)="X",X$2,"")</f>
        <v/>
      </c>
      <c r="H1743" t="str">
        <f>IF(VLOOKUP($A1743,Parts!$A:$AM,H$1,0)="X",Y$2,"")</f>
        <v/>
      </c>
      <c r="I1743" t="str">
        <f>IF(VLOOKUP($A1743,Parts!$A:$AM,I$1,0)="X",Z$2,"")</f>
        <v/>
      </c>
      <c r="J1743" t="str">
        <f>IF(VLOOKUP($A1743,Parts!$A:$AM,J$1,0)="X",AA$2,"")</f>
        <v/>
      </c>
      <c r="K1743" t="str">
        <f>IF(VLOOKUP($A1743,Parts!$A:$AM,K$1,0)="X",AB$2,"")</f>
        <v/>
      </c>
      <c r="L1743" t="str">
        <f>IF(VLOOKUP($A1743,Parts!$A:$AM,L$1,0)="X",AC$2,"")</f>
        <v/>
      </c>
      <c r="M1743" t="str">
        <f>IF(VLOOKUP($A1743,Parts!$A:$AM,M$1,0)="X",AD$2,"")</f>
        <v/>
      </c>
      <c r="N1743" t="str">
        <f>IF(VLOOKUP($A1743,Parts!$A:$AM,N$1,0)="X",AE$2,"")</f>
        <v/>
      </c>
      <c r="O1743" t="str">
        <f>IF(VLOOKUP($A1743,Parts!$A:$AM,O$1,0)="X",AF$2,"")</f>
        <v/>
      </c>
      <c r="P1743" t="str">
        <f t="shared" si="28"/>
        <v/>
      </c>
    </row>
    <row r="1744" spans="1:16" x14ac:dyDescent="0.25">
      <c r="A1744" t="str">
        <f>Table15[[#This Row],[Name]]</f>
        <v>RS-56-OSA</v>
      </c>
      <c r="B1744" t="str">
        <f>IF(VLOOKUP($A1744,Parts!$A:$AM,B$1,0)="X",S$2,"")</f>
        <v/>
      </c>
      <c r="C1744" t="str">
        <f>IF(VLOOKUP($A1744,Parts!$A:$AM,C$1,0)="X",T$2,"")</f>
        <v/>
      </c>
      <c r="D1744" t="str">
        <f>IF(VLOOKUP($A1744,Parts!$A:$AM,D$1,0)="X",U$2,"")</f>
        <v/>
      </c>
      <c r="E1744" t="str">
        <f>IF(VLOOKUP($A1744,Parts!$A:$AM,E$1,0)="X",V$2,"")</f>
        <v/>
      </c>
      <c r="F1744" t="str">
        <f>IF(VLOOKUP($A1744,Parts!$A:$AM,F$1,0)="X",W$2,"")</f>
        <v/>
      </c>
      <c r="G1744" t="str">
        <f>IF(VLOOKUP($A1744,Parts!$A:$AM,G$1,0)="X",X$2,"")</f>
        <v/>
      </c>
      <c r="H1744" t="str">
        <f>IF(VLOOKUP($A1744,Parts!$A:$AM,H$1,0)="X",Y$2,"")</f>
        <v/>
      </c>
      <c r="I1744" t="str">
        <f>IF(VLOOKUP($A1744,Parts!$A:$AM,I$1,0)="X",Z$2,"")</f>
        <v/>
      </c>
      <c r="J1744" t="str">
        <f>IF(VLOOKUP($A1744,Parts!$A:$AM,J$1,0)="X",AA$2,"")</f>
        <v/>
      </c>
      <c r="K1744" t="str">
        <f>IF(VLOOKUP($A1744,Parts!$A:$AM,K$1,0)="X",AB$2,"")</f>
        <v/>
      </c>
      <c r="L1744" t="str">
        <f>IF(VLOOKUP($A1744,Parts!$A:$AM,L$1,0)="X",AC$2,"")</f>
        <v/>
      </c>
      <c r="M1744" t="str">
        <f>IF(VLOOKUP($A1744,Parts!$A:$AM,M$1,0)="X",AD$2,"")</f>
        <v/>
      </c>
      <c r="N1744" t="str">
        <f>IF(VLOOKUP($A1744,Parts!$A:$AM,N$1,0)="X",AE$2,"")</f>
        <v/>
      </c>
      <c r="O1744" t="str">
        <f>IF(VLOOKUP($A1744,Parts!$A:$AM,O$1,0)="X",AF$2,"")</f>
        <v/>
      </c>
      <c r="P1744" t="str">
        <f t="shared" si="28"/>
        <v/>
      </c>
    </row>
    <row r="1745" spans="1:16" x14ac:dyDescent="0.25">
      <c r="A1745" t="str">
        <f>Table15[[#This Row],[Name]]</f>
        <v>SHIP_LR_87_LH2</v>
      </c>
      <c r="B1745" t="str">
        <f>IF(VLOOKUP($A1745,Parts!$A:$AM,B$1,0)="X",S$2,"")</f>
        <v/>
      </c>
      <c r="C1745" t="str">
        <f>IF(VLOOKUP($A1745,Parts!$A:$AM,C$1,0)="X",T$2,"")</f>
        <v/>
      </c>
      <c r="D1745" t="str">
        <f>IF(VLOOKUP($A1745,Parts!$A:$AM,D$1,0)="X",U$2,"")</f>
        <v/>
      </c>
      <c r="E1745" t="str">
        <f>IF(VLOOKUP($A1745,Parts!$A:$AM,E$1,0)="X",V$2,"")</f>
        <v/>
      </c>
      <c r="F1745" t="str">
        <f>IF(VLOOKUP($A1745,Parts!$A:$AM,F$1,0)="X",W$2,"")</f>
        <v/>
      </c>
      <c r="G1745" t="str">
        <f>IF(VLOOKUP($A1745,Parts!$A:$AM,G$1,0)="X",X$2,"")</f>
        <v/>
      </c>
      <c r="H1745" t="str">
        <f>IF(VLOOKUP($A1745,Parts!$A:$AM,H$1,0)="X",Y$2,"")</f>
        <v/>
      </c>
      <c r="I1745" t="str">
        <f>IF(VLOOKUP($A1745,Parts!$A:$AM,I$1,0)="X",Z$2,"")</f>
        <v/>
      </c>
      <c r="J1745" t="str">
        <f>IF(VLOOKUP($A1745,Parts!$A:$AM,J$1,0)="X",AA$2,"")</f>
        <v/>
      </c>
      <c r="K1745" t="str">
        <f>IF(VLOOKUP($A1745,Parts!$A:$AM,K$1,0)="X",AB$2,"")</f>
        <v/>
      </c>
      <c r="L1745" t="str">
        <f>IF(VLOOKUP($A1745,Parts!$A:$AM,L$1,0)="X",AC$2,"")</f>
        <v/>
      </c>
      <c r="M1745" t="str">
        <f>IF(VLOOKUP($A1745,Parts!$A:$AM,M$1,0)="X",AD$2,"")</f>
        <v/>
      </c>
      <c r="N1745" t="str">
        <f>IF(VLOOKUP($A1745,Parts!$A:$AM,N$1,0)="X",AE$2,"")</f>
        <v/>
      </c>
      <c r="O1745" t="str">
        <f>IF(VLOOKUP($A1745,Parts!$A:$AM,O$1,0)="X",AF$2,"")</f>
        <v/>
      </c>
      <c r="P1745" t="str">
        <f t="shared" si="28"/>
        <v/>
      </c>
    </row>
    <row r="1746" spans="1:16" x14ac:dyDescent="0.25">
      <c r="A1746" t="str">
        <f>Table15[[#This Row],[Name]]</f>
        <v>LR79-NA-11</v>
      </c>
      <c r="B1746" t="str">
        <f>IF(VLOOKUP($A1746,Parts!$A:$AM,B$1,0)="X",S$2,"")</f>
        <v/>
      </c>
      <c r="C1746" t="str">
        <f>IF(VLOOKUP($A1746,Parts!$A:$AM,C$1,0)="X",T$2,"")</f>
        <v/>
      </c>
      <c r="D1746" t="str">
        <f>IF(VLOOKUP($A1746,Parts!$A:$AM,D$1,0)="X",U$2,"")</f>
        <v/>
      </c>
      <c r="E1746" t="str">
        <f>IF(VLOOKUP($A1746,Parts!$A:$AM,E$1,0)="X",V$2,"")</f>
        <v/>
      </c>
      <c r="F1746" t="str">
        <f>IF(VLOOKUP($A1746,Parts!$A:$AM,F$1,0)="X",W$2,"")</f>
        <v/>
      </c>
      <c r="G1746" t="str">
        <f>IF(VLOOKUP($A1746,Parts!$A:$AM,G$1,0)="X",X$2,"")</f>
        <v/>
      </c>
      <c r="H1746" t="str">
        <f>IF(VLOOKUP($A1746,Parts!$A:$AM,H$1,0)="X",Y$2,"")</f>
        <v/>
      </c>
      <c r="I1746" t="str">
        <f>IF(VLOOKUP($A1746,Parts!$A:$AM,I$1,0)="X",Z$2,"")</f>
        <v/>
      </c>
      <c r="J1746" t="str">
        <f>IF(VLOOKUP($A1746,Parts!$A:$AM,J$1,0)="X",AA$2,"")</f>
        <v/>
      </c>
      <c r="K1746" t="str">
        <f>IF(VLOOKUP($A1746,Parts!$A:$AM,K$1,0)="X",AB$2,"")</f>
        <v/>
      </c>
      <c r="L1746" t="str">
        <f>IF(VLOOKUP($A1746,Parts!$A:$AM,L$1,0)="X",AC$2,"")</f>
        <v/>
      </c>
      <c r="M1746" t="str">
        <f>IF(VLOOKUP($A1746,Parts!$A:$AM,M$1,0)="X",AD$2,"")</f>
        <v/>
      </c>
      <c r="N1746" t="str">
        <f>IF(VLOOKUP($A1746,Parts!$A:$AM,N$1,0)="X",AE$2,"")</f>
        <v/>
      </c>
      <c r="O1746" t="str">
        <f>IF(VLOOKUP($A1746,Parts!$A:$AM,O$1,0)="X",AF$2,"")</f>
        <v/>
      </c>
      <c r="P1746" t="str">
        <f t="shared" si="28"/>
        <v/>
      </c>
    </row>
    <row r="1747" spans="1:16" x14ac:dyDescent="0.25">
      <c r="A1747" t="str">
        <f>Table15[[#This Row],[Name]]</f>
        <v>LR79-NA-13</v>
      </c>
      <c r="B1747" t="str">
        <f>IF(VLOOKUP($A1747,Parts!$A:$AM,B$1,0)="X",S$2,"")</f>
        <v/>
      </c>
      <c r="C1747" t="str">
        <f>IF(VLOOKUP($A1747,Parts!$A:$AM,C$1,0)="X",T$2,"")</f>
        <v/>
      </c>
      <c r="D1747" t="str">
        <f>IF(VLOOKUP($A1747,Parts!$A:$AM,D$1,0)="X",U$2,"")</f>
        <v/>
      </c>
      <c r="E1747" t="str">
        <f>IF(VLOOKUP($A1747,Parts!$A:$AM,E$1,0)="X",V$2,"")</f>
        <v/>
      </c>
      <c r="F1747" t="str">
        <f>IF(VLOOKUP($A1747,Parts!$A:$AM,F$1,0)="X",W$2,"")</f>
        <v/>
      </c>
      <c r="G1747" t="str">
        <f>IF(VLOOKUP($A1747,Parts!$A:$AM,G$1,0)="X",X$2,"")</f>
        <v/>
      </c>
      <c r="H1747" t="str">
        <f>IF(VLOOKUP($A1747,Parts!$A:$AM,H$1,0)="X",Y$2,"")</f>
        <v/>
      </c>
      <c r="I1747" t="str">
        <f>IF(VLOOKUP($A1747,Parts!$A:$AM,I$1,0)="X",Z$2,"")</f>
        <v/>
      </c>
      <c r="J1747" t="str">
        <f>IF(VLOOKUP($A1747,Parts!$A:$AM,J$1,0)="X",AA$2,"")</f>
        <v/>
      </c>
      <c r="K1747" t="str">
        <f>IF(VLOOKUP($A1747,Parts!$A:$AM,K$1,0)="X",AB$2,"")</f>
        <v/>
      </c>
      <c r="L1747" t="str">
        <f>IF(VLOOKUP($A1747,Parts!$A:$AM,L$1,0)="X",AC$2,"")</f>
        <v/>
      </c>
      <c r="M1747" t="str">
        <f>IF(VLOOKUP($A1747,Parts!$A:$AM,M$1,0)="X",AD$2,"")</f>
        <v/>
      </c>
      <c r="N1747" t="str">
        <f>IF(VLOOKUP($A1747,Parts!$A:$AM,N$1,0)="X",AE$2,"")</f>
        <v/>
      </c>
      <c r="O1747" t="str">
        <f>IF(VLOOKUP($A1747,Parts!$A:$AM,O$1,0)="X",AF$2,"")</f>
        <v/>
      </c>
      <c r="P1747" t="str">
        <f t="shared" si="28"/>
        <v/>
      </c>
    </row>
    <row r="1748" spans="1:16" x14ac:dyDescent="0.25">
      <c r="A1748" t="str">
        <f>Table15[[#This Row],[Name]]</f>
        <v>FASAMercuryAtlasEngBooster</v>
      </c>
      <c r="B1748" t="str">
        <f>IF(VLOOKUP($A1748,Parts!$A:$AM,B$1,0)="X",S$2,"")</f>
        <v/>
      </c>
      <c r="C1748" t="str">
        <f>IF(VLOOKUP($A1748,Parts!$A:$AM,C$1,0)="X",T$2,"")</f>
        <v/>
      </c>
      <c r="D1748" t="str">
        <f>IF(VLOOKUP($A1748,Parts!$A:$AM,D$1,0)="X",U$2,"")</f>
        <v/>
      </c>
      <c r="E1748" t="str">
        <f>IF(VLOOKUP($A1748,Parts!$A:$AM,E$1,0)="X",V$2,"")</f>
        <v/>
      </c>
      <c r="F1748" t="str">
        <f>IF(VLOOKUP($A1748,Parts!$A:$AM,F$1,0)="X",W$2,"")</f>
        <v xml:space="preserve">    MODULE
    { name = ModuleTagEngineLiquidTurbo }
</v>
      </c>
      <c r="G1748" t="str">
        <f>IF(VLOOKUP($A1748,Parts!$A:$AM,G$1,0)="X",X$2,"")</f>
        <v/>
      </c>
      <c r="H1748" t="str">
        <f>IF(VLOOKUP($A1748,Parts!$A:$AM,H$1,0)="X",Y$2,"")</f>
        <v/>
      </c>
      <c r="I1748" t="str">
        <f>IF(VLOOKUP($A1748,Parts!$A:$AM,I$1,0)="X",Z$2,"")</f>
        <v/>
      </c>
      <c r="J1748" t="str">
        <f>IF(VLOOKUP($A1748,Parts!$A:$AM,J$1,0)="X",AA$2,"")</f>
        <v/>
      </c>
      <c r="K1748" t="str">
        <f>IF(VLOOKUP($A1748,Parts!$A:$AM,K$1,0)="X",AB$2,"")</f>
        <v/>
      </c>
      <c r="L1748" t="str">
        <f>IF(VLOOKUP($A1748,Parts!$A:$AM,L$1,0)="X",AC$2,"")</f>
        <v/>
      </c>
      <c r="M1748" t="str">
        <f>IF(VLOOKUP($A1748,Parts!$A:$AM,M$1,0)="X",AD$2,"")</f>
        <v/>
      </c>
      <c r="N1748" t="str">
        <f>IF(VLOOKUP($A1748,Parts!$A:$AM,N$1,0)="X",AE$2,"")</f>
        <v/>
      </c>
      <c r="O1748" t="str">
        <f>IF(VLOOKUP($A1748,Parts!$A:$AM,O$1,0)="X",AF$2,"")</f>
        <v/>
      </c>
      <c r="P1748" t="str">
        <f t="shared" si="28"/>
        <v xml:space="preserve">    MODULE
    { name = ModuleTagEngineLiquidTurbo }
</v>
      </c>
    </row>
    <row r="1749" spans="1:16" x14ac:dyDescent="0.25">
      <c r="A1749" t="str">
        <f>Table15[[#This Row],[Name]]</f>
        <v>RO-LR-89</v>
      </c>
      <c r="B1749" t="str">
        <f>IF(VLOOKUP($A1749,Parts!$A:$AM,B$1,0)="X",S$2,"")</f>
        <v/>
      </c>
      <c r="C1749" t="str">
        <f>IF(VLOOKUP($A1749,Parts!$A:$AM,C$1,0)="X",T$2,"")</f>
        <v/>
      </c>
      <c r="D1749" t="str">
        <f>IF(VLOOKUP($A1749,Parts!$A:$AM,D$1,0)="X",U$2,"")</f>
        <v/>
      </c>
      <c r="E1749" t="str">
        <f>IF(VLOOKUP($A1749,Parts!$A:$AM,E$1,0)="X",V$2,"")</f>
        <v/>
      </c>
      <c r="F1749" t="str">
        <f>IF(VLOOKUP($A1749,Parts!$A:$AM,F$1,0)="X",W$2,"")</f>
        <v xml:space="preserve">    MODULE
    { name = ModuleTagEngineLiquidTurbo }
</v>
      </c>
      <c r="G1749" t="str">
        <f>IF(VLOOKUP($A1749,Parts!$A:$AM,G$1,0)="X",X$2,"")</f>
        <v/>
      </c>
      <c r="H1749" t="str">
        <f>IF(VLOOKUP($A1749,Parts!$A:$AM,H$1,0)="X",Y$2,"")</f>
        <v/>
      </c>
      <c r="I1749" t="str">
        <f>IF(VLOOKUP($A1749,Parts!$A:$AM,I$1,0)="X",Z$2,"")</f>
        <v/>
      </c>
      <c r="J1749" t="str">
        <f>IF(VLOOKUP($A1749,Parts!$A:$AM,J$1,0)="X",AA$2,"")</f>
        <v/>
      </c>
      <c r="K1749" t="str">
        <f>IF(VLOOKUP($A1749,Parts!$A:$AM,K$1,0)="X",AB$2,"")</f>
        <v/>
      </c>
      <c r="L1749" t="str">
        <f>IF(VLOOKUP($A1749,Parts!$A:$AM,L$1,0)="X",AC$2,"")</f>
        <v/>
      </c>
      <c r="M1749" t="str">
        <f>IF(VLOOKUP($A1749,Parts!$A:$AM,M$1,0)="X",AD$2,"")</f>
        <v/>
      </c>
      <c r="N1749" t="str">
        <f>IF(VLOOKUP($A1749,Parts!$A:$AM,N$1,0)="X",AE$2,"")</f>
        <v/>
      </c>
      <c r="O1749" t="str">
        <f>IF(VLOOKUP($A1749,Parts!$A:$AM,O$1,0)="X",AF$2,"")</f>
        <v/>
      </c>
      <c r="P1749" t="str">
        <f t="shared" si="28"/>
        <v xml:space="preserve">    MODULE
    { name = ModuleTagEngineLiquidTurbo }
</v>
      </c>
    </row>
    <row r="1750" spans="1:16" x14ac:dyDescent="0.25">
      <c r="A1750" t="str">
        <f>Table15[[#This Row],[Name]]</f>
        <v>bluedog_atlasBooster</v>
      </c>
      <c r="B1750" t="str">
        <f>IF(VLOOKUP($A1750,Parts!$A:$AM,B$1,0)="X",S$2,"")</f>
        <v/>
      </c>
      <c r="C1750" t="str">
        <f>IF(VLOOKUP($A1750,Parts!$A:$AM,C$1,0)="X",T$2,"")</f>
        <v/>
      </c>
      <c r="D1750" t="str">
        <f>IF(VLOOKUP($A1750,Parts!$A:$AM,D$1,0)="X",U$2,"")</f>
        <v/>
      </c>
      <c r="E1750" t="str">
        <f>IF(VLOOKUP($A1750,Parts!$A:$AM,E$1,0)="X",V$2,"")</f>
        <v/>
      </c>
      <c r="F1750" t="str">
        <f>IF(VLOOKUP($A1750,Parts!$A:$AM,F$1,0)="X",W$2,"")</f>
        <v xml:space="preserve">    MODULE
    { name = ModuleTagEngineLiquidTurbo }
</v>
      </c>
      <c r="G1750" t="str">
        <f>IF(VLOOKUP($A1750,Parts!$A:$AM,G$1,0)="X",X$2,"")</f>
        <v/>
      </c>
      <c r="H1750" t="str">
        <f>IF(VLOOKUP($A1750,Parts!$A:$AM,H$1,0)="X",Y$2,"")</f>
        <v/>
      </c>
      <c r="I1750" t="str">
        <f>IF(VLOOKUP($A1750,Parts!$A:$AM,I$1,0)="X",Z$2,"")</f>
        <v/>
      </c>
      <c r="J1750" t="str">
        <f>IF(VLOOKUP($A1750,Parts!$A:$AM,J$1,0)="X",AA$2,"")</f>
        <v/>
      </c>
      <c r="K1750" t="str">
        <f>IF(VLOOKUP($A1750,Parts!$A:$AM,K$1,0)="X",AB$2,"")</f>
        <v/>
      </c>
      <c r="L1750" t="str">
        <f>IF(VLOOKUP($A1750,Parts!$A:$AM,L$1,0)="X",AC$2,"")</f>
        <v/>
      </c>
      <c r="M1750" t="str">
        <f>IF(VLOOKUP($A1750,Parts!$A:$AM,M$1,0)="X",AD$2,"")</f>
        <v/>
      </c>
      <c r="N1750" t="str">
        <f>IF(VLOOKUP($A1750,Parts!$A:$AM,N$1,0)="X",AE$2,"")</f>
        <v/>
      </c>
      <c r="O1750" t="str">
        <f>IF(VLOOKUP($A1750,Parts!$A:$AM,O$1,0)="X",AF$2,"")</f>
        <v/>
      </c>
      <c r="P1750" t="str">
        <f t="shared" si="28"/>
        <v xml:space="preserve">    MODULE
    { name = ModuleTagEngineLiquidTurbo }
</v>
      </c>
    </row>
    <row r="1751" spans="1:16" x14ac:dyDescent="0.25">
      <c r="A1751" t="str">
        <f>Table15[[#This Row],[Name]]</f>
        <v>LR79-NA-9</v>
      </c>
      <c r="B1751" t="str">
        <f>IF(VLOOKUP($A1751,Parts!$A:$AM,B$1,0)="X",S$2,"")</f>
        <v/>
      </c>
      <c r="C1751" t="str">
        <f>IF(VLOOKUP($A1751,Parts!$A:$AM,C$1,0)="X",T$2,"")</f>
        <v/>
      </c>
      <c r="D1751" t="str">
        <f>IF(VLOOKUP($A1751,Parts!$A:$AM,D$1,0)="X",U$2,"")</f>
        <v/>
      </c>
      <c r="E1751" t="str">
        <f>IF(VLOOKUP($A1751,Parts!$A:$AM,E$1,0)="X",V$2,"")</f>
        <v/>
      </c>
      <c r="F1751" t="str">
        <f>IF(VLOOKUP($A1751,Parts!$A:$AM,F$1,0)="X",W$2,"")</f>
        <v/>
      </c>
      <c r="G1751" t="str">
        <f>IF(VLOOKUP($A1751,Parts!$A:$AM,G$1,0)="X",X$2,"")</f>
        <v/>
      </c>
      <c r="H1751" t="str">
        <f>IF(VLOOKUP($A1751,Parts!$A:$AM,H$1,0)="X",Y$2,"")</f>
        <v/>
      </c>
      <c r="I1751" t="str">
        <f>IF(VLOOKUP($A1751,Parts!$A:$AM,I$1,0)="X",Z$2,"")</f>
        <v/>
      </c>
      <c r="J1751" t="str">
        <f>IF(VLOOKUP($A1751,Parts!$A:$AM,J$1,0)="X",AA$2,"")</f>
        <v/>
      </c>
      <c r="K1751" t="str">
        <f>IF(VLOOKUP($A1751,Parts!$A:$AM,K$1,0)="X",AB$2,"")</f>
        <v/>
      </c>
      <c r="L1751" t="str">
        <f>IF(VLOOKUP($A1751,Parts!$A:$AM,L$1,0)="X",AC$2,"")</f>
        <v/>
      </c>
      <c r="M1751" t="str">
        <f>IF(VLOOKUP($A1751,Parts!$A:$AM,M$1,0)="X",AD$2,"")</f>
        <v/>
      </c>
      <c r="N1751" t="str">
        <f>IF(VLOOKUP($A1751,Parts!$A:$AM,N$1,0)="X",AE$2,"")</f>
        <v/>
      </c>
      <c r="O1751" t="str">
        <f>IF(VLOOKUP($A1751,Parts!$A:$AM,O$1,0)="X",AF$2,"")</f>
        <v/>
      </c>
      <c r="P1751" t="str">
        <f t="shared" si="28"/>
        <v/>
      </c>
    </row>
    <row r="1752" spans="1:16" x14ac:dyDescent="0.25">
      <c r="A1752" t="str">
        <f>Table15[[#This Row],[Name]]</f>
        <v>S-3</v>
      </c>
      <c r="B1752" t="str">
        <f>IF(VLOOKUP($A1752,Parts!$A:$AM,B$1,0)="X",S$2,"")</f>
        <v/>
      </c>
      <c r="C1752" t="str">
        <f>IF(VLOOKUP($A1752,Parts!$A:$AM,C$1,0)="X",T$2,"")</f>
        <v/>
      </c>
      <c r="D1752" t="str">
        <f>IF(VLOOKUP($A1752,Parts!$A:$AM,D$1,0)="X",U$2,"")</f>
        <v/>
      </c>
      <c r="E1752" t="str">
        <f>IF(VLOOKUP($A1752,Parts!$A:$AM,E$1,0)="X",V$2,"")</f>
        <v/>
      </c>
      <c r="F1752" t="str">
        <f>IF(VLOOKUP($A1752,Parts!$A:$AM,F$1,0)="X",W$2,"")</f>
        <v/>
      </c>
      <c r="G1752" t="str">
        <f>IF(VLOOKUP($A1752,Parts!$A:$AM,G$1,0)="X",X$2,"")</f>
        <v/>
      </c>
      <c r="H1752" t="str">
        <f>IF(VLOOKUP($A1752,Parts!$A:$AM,H$1,0)="X",Y$2,"")</f>
        <v/>
      </c>
      <c r="I1752" t="str">
        <f>IF(VLOOKUP($A1752,Parts!$A:$AM,I$1,0)="X",Z$2,"")</f>
        <v/>
      </c>
      <c r="J1752" t="str">
        <f>IF(VLOOKUP($A1752,Parts!$A:$AM,J$1,0)="X",AA$2,"")</f>
        <v/>
      </c>
      <c r="K1752" t="str">
        <f>IF(VLOOKUP($A1752,Parts!$A:$AM,K$1,0)="X",AB$2,"")</f>
        <v/>
      </c>
      <c r="L1752" t="str">
        <f>IF(VLOOKUP($A1752,Parts!$A:$AM,L$1,0)="X",AC$2,"")</f>
        <v/>
      </c>
      <c r="M1752" t="str">
        <f>IF(VLOOKUP($A1752,Parts!$A:$AM,M$1,0)="X",AD$2,"")</f>
        <v/>
      </c>
      <c r="N1752" t="str">
        <f>IF(VLOOKUP($A1752,Parts!$A:$AM,N$1,0)="X",AE$2,"")</f>
        <v/>
      </c>
      <c r="O1752" t="str">
        <f>IF(VLOOKUP($A1752,Parts!$A:$AM,O$1,0)="X",AF$2,"")</f>
        <v/>
      </c>
      <c r="P1752" t="str">
        <f t="shared" si="28"/>
        <v/>
      </c>
    </row>
    <row r="1753" spans="1:16" x14ac:dyDescent="0.25">
      <c r="A1753" t="str">
        <f>Table15[[#This Row],[Name]]</f>
        <v>S-3D</v>
      </c>
      <c r="B1753" t="str">
        <f>IF(VLOOKUP($A1753,Parts!$A:$AM,B$1,0)="X",S$2,"")</f>
        <v/>
      </c>
      <c r="C1753" t="str">
        <f>IF(VLOOKUP($A1753,Parts!$A:$AM,C$1,0)="X",T$2,"")</f>
        <v/>
      </c>
      <c r="D1753" t="str">
        <f>IF(VLOOKUP($A1753,Parts!$A:$AM,D$1,0)="X",U$2,"")</f>
        <v/>
      </c>
      <c r="E1753" t="str">
        <f>IF(VLOOKUP($A1753,Parts!$A:$AM,E$1,0)="X",V$2,"")</f>
        <v/>
      </c>
      <c r="F1753" t="str">
        <f>IF(VLOOKUP($A1753,Parts!$A:$AM,F$1,0)="X",W$2,"")</f>
        <v/>
      </c>
      <c r="G1753" t="str">
        <f>IF(VLOOKUP($A1753,Parts!$A:$AM,G$1,0)="X",X$2,"")</f>
        <v/>
      </c>
      <c r="H1753" t="str">
        <f>IF(VLOOKUP($A1753,Parts!$A:$AM,H$1,0)="X",Y$2,"")</f>
        <v/>
      </c>
      <c r="I1753" t="str">
        <f>IF(VLOOKUP($A1753,Parts!$A:$AM,I$1,0)="X",Z$2,"")</f>
        <v/>
      </c>
      <c r="J1753" t="str">
        <f>IF(VLOOKUP($A1753,Parts!$A:$AM,J$1,0)="X",AA$2,"")</f>
        <v/>
      </c>
      <c r="K1753" t="str">
        <f>IF(VLOOKUP($A1753,Parts!$A:$AM,K$1,0)="X",AB$2,"")</f>
        <v/>
      </c>
      <c r="L1753" t="str">
        <f>IF(VLOOKUP($A1753,Parts!$A:$AM,L$1,0)="X",AC$2,"")</f>
        <v/>
      </c>
      <c r="M1753" t="str">
        <f>IF(VLOOKUP($A1753,Parts!$A:$AM,M$1,0)="X",AD$2,"")</f>
        <v/>
      </c>
      <c r="N1753" t="str">
        <f>IF(VLOOKUP($A1753,Parts!$A:$AM,N$1,0)="X",AE$2,"")</f>
        <v/>
      </c>
      <c r="O1753" t="str">
        <f>IF(VLOOKUP($A1753,Parts!$A:$AM,O$1,0)="X",AF$2,"")</f>
        <v/>
      </c>
      <c r="P1753" t="str">
        <f t="shared" si="28"/>
        <v/>
      </c>
    </row>
    <row r="1754" spans="1:16" x14ac:dyDescent="0.25">
      <c r="A1754" t="str">
        <f>Table15[[#This Row],[Name]]</f>
        <v>LR83-NA-1</v>
      </c>
      <c r="B1754" t="str">
        <f>IF(VLOOKUP($A1754,Parts!$A:$AM,B$1,0)="X",S$2,"")</f>
        <v/>
      </c>
      <c r="C1754" t="str">
        <f>IF(VLOOKUP($A1754,Parts!$A:$AM,C$1,0)="X",T$2,"")</f>
        <v/>
      </c>
      <c r="D1754" t="str">
        <f>IF(VLOOKUP($A1754,Parts!$A:$AM,D$1,0)="X",U$2,"")</f>
        <v/>
      </c>
      <c r="E1754" t="str">
        <f>IF(VLOOKUP($A1754,Parts!$A:$AM,E$1,0)="X",V$2,"")</f>
        <v/>
      </c>
      <c r="F1754" t="str">
        <f>IF(VLOOKUP($A1754,Parts!$A:$AM,F$1,0)="X",W$2,"")</f>
        <v/>
      </c>
      <c r="G1754" t="str">
        <f>IF(VLOOKUP($A1754,Parts!$A:$AM,G$1,0)="X",X$2,"")</f>
        <v/>
      </c>
      <c r="H1754" t="str">
        <f>IF(VLOOKUP($A1754,Parts!$A:$AM,H$1,0)="X",Y$2,"")</f>
        <v/>
      </c>
      <c r="I1754" t="str">
        <f>IF(VLOOKUP($A1754,Parts!$A:$AM,I$1,0)="X",Z$2,"")</f>
        <v/>
      </c>
      <c r="J1754" t="str">
        <f>IF(VLOOKUP($A1754,Parts!$A:$AM,J$1,0)="X",AA$2,"")</f>
        <v/>
      </c>
      <c r="K1754" t="str">
        <f>IF(VLOOKUP($A1754,Parts!$A:$AM,K$1,0)="X",AB$2,"")</f>
        <v/>
      </c>
      <c r="L1754" t="str">
        <f>IF(VLOOKUP($A1754,Parts!$A:$AM,L$1,0)="X",AC$2,"")</f>
        <v/>
      </c>
      <c r="M1754" t="str">
        <f>IF(VLOOKUP($A1754,Parts!$A:$AM,M$1,0)="X",AD$2,"")</f>
        <v/>
      </c>
      <c r="N1754" t="str">
        <f>IF(VLOOKUP($A1754,Parts!$A:$AM,N$1,0)="X",AE$2,"")</f>
        <v/>
      </c>
      <c r="O1754" t="str">
        <f>IF(VLOOKUP($A1754,Parts!$A:$AM,O$1,0)="X",AF$2,"")</f>
        <v/>
      </c>
      <c r="P1754" t="str">
        <f t="shared" si="28"/>
        <v/>
      </c>
    </row>
    <row r="1755" spans="1:16" x14ac:dyDescent="0.25">
      <c r="A1755" t="str">
        <f>Table15[[#This Row],[Name]]</f>
        <v>LR43-NA-3</v>
      </c>
      <c r="B1755" t="str">
        <f>IF(VLOOKUP($A1755,Parts!$A:$AM,B$1,0)="X",S$2,"")</f>
        <v/>
      </c>
      <c r="C1755" t="str">
        <f>IF(VLOOKUP($A1755,Parts!$A:$AM,C$1,0)="X",T$2,"")</f>
        <v/>
      </c>
      <c r="D1755" t="str">
        <f>IF(VLOOKUP($A1755,Parts!$A:$AM,D$1,0)="X",U$2,"")</f>
        <v/>
      </c>
      <c r="E1755" t="str">
        <f>IF(VLOOKUP($A1755,Parts!$A:$AM,E$1,0)="X",V$2,"")</f>
        <v/>
      </c>
      <c r="F1755" t="str">
        <f>IF(VLOOKUP($A1755,Parts!$A:$AM,F$1,0)="X",W$2,"")</f>
        <v/>
      </c>
      <c r="G1755" t="str">
        <f>IF(VLOOKUP($A1755,Parts!$A:$AM,G$1,0)="X",X$2,"")</f>
        <v/>
      </c>
      <c r="H1755" t="str">
        <f>IF(VLOOKUP($A1755,Parts!$A:$AM,H$1,0)="X",Y$2,"")</f>
        <v/>
      </c>
      <c r="I1755" t="str">
        <f>IF(VLOOKUP($A1755,Parts!$A:$AM,I$1,0)="X",Z$2,"")</f>
        <v/>
      </c>
      <c r="J1755" t="str">
        <f>IF(VLOOKUP($A1755,Parts!$A:$AM,J$1,0)="X",AA$2,"")</f>
        <v/>
      </c>
      <c r="K1755" t="str">
        <f>IF(VLOOKUP($A1755,Parts!$A:$AM,K$1,0)="X",AB$2,"")</f>
        <v/>
      </c>
      <c r="L1755" t="str">
        <f>IF(VLOOKUP($A1755,Parts!$A:$AM,L$1,0)="X",AC$2,"")</f>
        <v/>
      </c>
      <c r="M1755" t="str">
        <f>IF(VLOOKUP($A1755,Parts!$A:$AM,M$1,0)="X",AD$2,"")</f>
        <v/>
      </c>
      <c r="N1755" t="str">
        <f>IF(VLOOKUP($A1755,Parts!$A:$AM,N$1,0)="X",AE$2,"")</f>
        <v/>
      </c>
      <c r="O1755" t="str">
        <f>IF(VLOOKUP($A1755,Parts!$A:$AM,O$1,0)="X",AF$2,"")</f>
        <v/>
      </c>
      <c r="P1755" t="str">
        <f t="shared" si="28"/>
        <v/>
      </c>
    </row>
    <row r="1756" spans="1:16" x14ac:dyDescent="0.25">
      <c r="A1756" t="str">
        <f>Table15[[#This Row],[Name]]</f>
        <v>FASATitanLR91Dec</v>
      </c>
      <c r="B1756" t="str">
        <f>IF(VLOOKUP($A1756,Parts!$A:$AM,B$1,0)="X",S$2,"")</f>
        <v/>
      </c>
      <c r="C1756" t="str">
        <f>IF(VLOOKUP($A1756,Parts!$A:$AM,C$1,0)="X",T$2,"")</f>
        <v/>
      </c>
      <c r="D1756" t="str">
        <f>IF(VLOOKUP($A1756,Parts!$A:$AM,D$1,0)="X",U$2,"")</f>
        <v/>
      </c>
      <c r="E1756" t="str">
        <f>IF(VLOOKUP($A1756,Parts!$A:$AM,E$1,0)="X",V$2,"")</f>
        <v/>
      </c>
      <c r="F1756" t="str">
        <f>IF(VLOOKUP($A1756,Parts!$A:$AM,F$1,0)="X",W$2,"")</f>
        <v/>
      </c>
      <c r="G1756" t="str">
        <f>IF(VLOOKUP($A1756,Parts!$A:$AM,G$1,0)="X",X$2,"")</f>
        <v/>
      </c>
      <c r="H1756" t="str">
        <f>IF(VLOOKUP($A1756,Parts!$A:$AM,H$1,0)="X",Y$2,"")</f>
        <v/>
      </c>
      <c r="I1756" t="str">
        <f>IF(VLOOKUP($A1756,Parts!$A:$AM,I$1,0)="X",Z$2,"")</f>
        <v/>
      </c>
      <c r="J1756" t="str">
        <f>IF(VLOOKUP($A1756,Parts!$A:$AM,J$1,0)="X",AA$2,"")</f>
        <v/>
      </c>
      <c r="K1756" t="str">
        <f>IF(VLOOKUP($A1756,Parts!$A:$AM,K$1,0)="X",AB$2,"")</f>
        <v/>
      </c>
      <c r="L1756" t="str">
        <f>IF(VLOOKUP($A1756,Parts!$A:$AM,L$1,0)="X",AC$2,"")</f>
        <v/>
      </c>
      <c r="M1756" t="str">
        <f>IF(VLOOKUP($A1756,Parts!$A:$AM,M$1,0)="X",AD$2,"")</f>
        <v/>
      </c>
      <c r="N1756" t="str">
        <f>IF(VLOOKUP($A1756,Parts!$A:$AM,N$1,0)="X",AE$2,"")</f>
        <v xml:space="preserve">    MODULE
    { name = ModuleTagDecoupler }
</v>
      </c>
      <c r="O1756" t="str">
        <f>IF(VLOOKUP($A1756,Parts!$A:$AM,O$1,0)="X",AF$2,"")</f>
        <v/>
      </c>
      <c r="P1756" t="str">
        <f t="shared" si="28"/>
        <v xml:space="preserve">    MODULE
    { name = ModuleTagDecoupler }
</v>
      </c>
    </row>
    <row r="1757" spans="1:16" x14ac:dyDescent="0.25">
      <c r="A1757" t="str">
        <f>Table15[[#This Row],[Name]]</f>
        <v>rn_lr91_11</v>
      </c>
      <c r="B1757" t="str">
        <f>IF(VLOOKUP($A1757,Parts!$A:$AM,B$1,0)="X",S$2,"")</f>
        <v/>
      </c>
      <c r="C1757" t="str">
        <f>IF(VLOOKUP($A1757,Parts!$A:$AM,C$1,0)="X",T$2,"")</f>
        <v/>
      </c>
      <c r="D1757" t="str">
        <f>IF(VLOOKUP($A1757,Parts!$A:$AM,D$1,0)="X",U$2,"")</f>
        <v/>
      </c>
      <c r="E1757" t="str">
        <f>IF(VLOOKUP($A1757,Parts!$A:$AM,E$1,0)="X",V$2,"")</f>
        <v/>
      </c>
      <c r="F1757" t="str">
        <f>IF(VLOOKUP($A1757,Parts!$A:$AM,F$1,0)="X",W$2,"")</f>
        <v xml:space="preserve">    MODULE
    { name = ModuleTagEngineLiquidTurbo }
</v>
      </c>
      <c r="G1757" t="str">
        <f>IF(VLOOKUP($A1757,Parts!$A:$AM,G$1,0)="X",X$2,"")</f>
        <v/>
      </c>
      <c r="H1757" t="str">
        <f>IF(VLOOKUP($A1757,Parts!$A:$AM,H$1,0)="X",Y$2,"")</f>
        <v/>
      </c>
      <c r="I1757" t="str">
        <f>IF(VLOOKUP($A1757,Parts!$A:$AM,I$1,0)="X",Z$2,"")</f>
        <v/>
      </c>
      <c r="J1757" t="str">
        <f>IF(VLOOKUP($A1757,Parts!$A:$AM,J$1,0)="X",AA$2,"")</f>
        <v/>
      </c>
      <c r="K1757" t="str">
        <f>IF(VLOOKUP($A1757,Parts!$A:$AM,K$1,0)="X",AB$2,"")</f>
        <v/>
      </c>
      <c r="L1757" t="str">
        <f>IF(VLOOKUP($A1757,Parts!$A:$AM,L$1,0)="X",AC$2,"")</f>
        <v/>
      </c>
      <c r="M1757" t="str">
        <f>IF(VLOOKUP($A1757,Parts!$A:$AM,M$1,0)="X",AD$2,"")</f>
        <v/>
      </c>
      <c r="N1757" t="str">
        <f>IF(VLOOKUP($A1757,Parts!$A:$AM,N$1,0)="X",AE$2,"")</f>
        <v/>
      </c>
      <c r="O1757" t="str">
        <f>IF(VLOOKUP($A1757,Parts!$A:$AM,O$1,0)="X",AF$2,"")</f>
        <v/>
      </c>
      <c r="P1757" t="str">
        <f t="shared" si="28"/>
        <v xml:space="preserve">    MODULE
    { name = ModuleTagEngineLiquidTurbo }
</v>
      </c>
    </row>
    <row r="1758" spans="1:16" x14ac:dyDescent="0.25">
      <c r="A1758" t="str">
        <f>Table15[[#This Row],[Name]]</f>
        <v>liquidEngineorbit2</v>
      </c>
      <c r="B1758" t="str">
        <f>IF(VLOOKUP($A1758,Parts!$A:$AM,B$1,0)="X",S$2,"")</f>
        <v/>
      </c>
      <c r="C1758" t="str">
        <f>IF(VLOOKUP($A1758,Parts!$A:$AM,C$1,0)="X",T$2,"")</f>
        <v/>
      </c>
      <c r="D1758" t="str">
        <f>IF(VLOOKUP($A1758,Parts!$A:$AM,D$1,0)="X",U$2,"")</f>
        <v/>
      </c>
      <c r="E1758" t="str">
        <f>IF(VLOOKUP($A1758,Parts!$A:$AM,E$1,0)="X",V$2,"")</f>
        <v/>
      </c>
      <c r="F1758" t="str">
        <f>IF(VLOOKUP($A1758,Parts!$A:$AM,F$1,0)="X",W$2,"")</f>
        <v xml:space="preserve">    MODULE
    { name = ModuleTagEngineLiquidTurbo }
</v>
      </c>
      <c r="G1758" t="str">
        <f>IF(VLOOKUP($A1758,Parts!$A:$AM,G$1,0)="X",X$2,"")</f>
        <v/>
      </c>
      <c r="H1758" t="str">
        <f>IF(VLOOKUP($A1758,Parts!$A:$AM,H$1,0)="X",Y$2,"")</f>
        <v/>
      </c>
      <c r="I1758" t="str">
        <f>IF(VLOOKUP($A1758,Parts!$A:$AM,I$1,0)="X",Z$2,"")</f>
        <v/>
      </c>
      <c r="J1758" t="str">
        <f>IF(VLOOKUP($A1758,Parts!$A:$AM,J$1,0)="X",AA$2,"")</f>
        <v/>
      </c>
      <c r="K1758" t="str">
        <f>IF(VLOOKUP($A1758,Parts!$A:$AM,K$1,0)="X",AB$2,"")</f>
        <v/>
      </c>
      <c r="L1758" t="str">
        <f>IF(VLOOKUP($A1758,Parts!$A:$AM,L$1,0)="X",AC$2,"")</f>
        <v/>
      </c>
      <c r="M1758" t="str">
        <f>IF(VLOOKUP($A1758,Parts!$A:$AM,M$1,0)="X",AD$2,"")</f>
        <v/>
      </c>
      <c r="N1758" t="str">
        <f>IF(VLOOKUP($A1758,Parts!$A:$AM,N$1,0)="X",AE$2,"")</f>
        <v/>
      </c>
      <c r="O1758" t="str">
        <f>IF(VLOOKUP($A1758,Parts!$A:$AM,O$1,0)="X",AF$2,"")</f>
        <v/>
      </c>
      <c r="P1758" t="str">
        <f t="shared" si="28"/>
        <v xml:space="preserve">    MODULE
    { name = ModuleTagEngineLiquidTurbo }
</v>
      </c>
    </row>
    <row r="1759" spans="1:16" x14ac:dyDescent="0.25">
      <c r="A1759" t="str">
        <f>Table15[[#This Row],[Name]]</f>
        <v>FASAGeminiLR91</v>
      </c>
      <c r="B1759" t="str">
        <f>IF(VLOOKUP($A1759,Parts!$A:$AM,B$1,0)="X",S$2,"")</f>
        <v/>
      </c>
      <c r="C1759" t="str">
        <f>IF(VLOOKUP($A1759,Parts!$A:$AM,C$1,0)="X",T$2,"")</f>
        <v/>
      </c>
      <c r="D1759" t="str">
        <f>IF(VLOOKUP($A1759,Parts!$A:$AM,D$1,0)="X",U$2,"")</f>
        <v/>
      </c>
      <c r="E1759" t="str">
        <f>IF(VLOOKUP($A1759,Parts!$A:$AM,E$1,0)="X",V$2,"")</f>
        <v/>
      </c>
      <c r="F1759" t="str">
        <f>IF(VLOOKUP($A1759,Parts!$A:$AM,F$1,0)="X",W$2,"")</f>
        <v xml:space="preserve">    MODULE
    { name = ModuleTagEngineLiquidTurbo }
</v>
      </c>
      <c r="G1759" t="str">
        <f>IF(VLOOKUP($A1759,Parts!$A:$AM,G$1,0)="X",X$2,"")</f>
        <v/>
      </c>
      <c r="H1759" t="str">
        <f>IF(VLOOKUP($A1759,Parts!$A:$AM,H$1,0)="X",Y$2,"")</f>
        <v/>
      </c>
      <c r="I1759" t="str">
        <f>IF(VLOOKUP($A1759,Parts!$A:$AM,I$1,0)="X",Z$2,"")</f>
        <v/>
      </c>
      <c r="J1759" t="str">
        <f>IF(VLOOKUP($A1759,Parts!$A:$AM,J$1,0)="X",AA$2,"")</f>
        <v/>
      </c>
      <c r="K1759" t="str">
        <f>IF(VLOOKUP($A1759,Parts!$A:$AM,K$1,0)="X",AB$2,"")</f>
        <v/>
      </c>
      <c r="L1759" t="str">
        <f>IF(VLOOKUP($A1759,Parts!$A:$AM,L$1,0)="X",AC$2,"")</f>
        <v/>
      </c>
      <c r="M1759" t="str">
        <f>IF(VLOOKUP($A1759,Parts!$A:$AM,M$1,0)="X",AD$2,"")</f>
        <v/>
      </c>
      <c r="N1759" t="str">
        <f>IF(VLOOKUP($A1759,Parts!$A:$AM,N$1,0)="X",AE$2,"")</f>
        <v/>
      </c>
      <c r="O1759" t="str">
        <f>IF(VLOOKUP($A1759,Parts!$A:$AM,O$1,0)="X",AF$2,"")</f>
        <v/>
      </c>
      <c r="P1759" t="str">
        <f t="shared" si="28"/>
        <v xml:space="preserve">    MODULE
    { name = ModuleTagEngineLiquidTurbo }
</v>
      </c>
    </row>
    <row r="1760" spans="1:16" x14ac:dyDescent="0.25">
      <c r="A1760" t="str">
        <f>Table15[[#This Row],[Name]]</f>
        <v>FASAGeminiLR91Mini</v>
      </c>
      <c r="B1760" t="str">
        <f>IF(VLOOKUP($A1760,Parts!$A:$AM,B$1,0)="X",S$2,"")</f>
        <v/>
      </c>
      <c r="C1760" t="str">
        <f>IF(VLOOKUP($A1760,Parts!$A:$AM,C$1,0)="X",T$2,"")</f>
        <v/>
      </c>
      <c r="D1760" t="str">
        <f>IF(VLOOKUP($A1760,Parts!$A:$AM,D$1,0)="X",U$2,"")</f>
        <v/>
      </c>
      <c r="E1760" t="str">
        <f>IF(VLOOKUP($A1760,Parts!$A:$AM,E$1,0)="X",V$2,"")</f>
        <v/>
      </c>
      <c r="F1760" t="str">
        <f>IF(VLOOKUP($A1760,Parts!$A:$AM,F$1,0)="X",W$2,"")</f>
        <v xml:space="preserve">    MODULE
    { name = ModuleTagEngineLiquidTurbo }
</v>
      </c>
      <c r="G1760" t="str">
        <f>IF(VLOOKUP($A1760,Parts!$A:$AM,G$1,0)="X",X$2,"")</f>
        <v/>
      </c>
      <c r="H1760" t="str">
        <f>IF(VLOOKUP($A1760,Parts!$A:$AM,H$1,0)="X",Y$2,"")</f>
        <v/>
      </c>
      <c r="I1760" t="str">
        <f>IF(VLOOKUP($A1760,Parts!$A:$AM,I$1,0)="X",Z$2,"")</f>
        <v/>
      </c>
      <c r="J1760" t="str">
        <f>IF(VLOOKUP($A1760,Parts!$A:$AM,J$1,0)="X",AA$2,"")</f>
        <v/>
      </c>
      <c r="K1760" t="str">
        <f>IF(VLOOKUP($A1760,Parts!$A:$AM,K$1,0)="X",AB$2,"")</f>
        <v/>
      </c>
      <c r="L1760" t="str">
        <f>IF(VLOOKUP($A1760,Parts!$A:$AM,L$1,0)="X",AC$2,"")</f>
        <v/>
      </c>
      <c r="M1760" t="str">
        <f>IF(VLOOKUP($A1760,Parts!$A:$AM,M$1,0)="X",AD$2,"")</f>
        <v/>
      </c>
      <c r="N1760" t="str">
        <f>IF(VLOOKUP($A1760,Parts!$A:$AM,N$1,0)="X",AE$2,"")</f>
        <v/>
      </c>
      <c r="O1760" t="str">
        <f>IF(VLOOKUP($A1760,Parts!$A:$AM,O$1,0)="X",AF$2,"")</f>
        <v/>
      </c>
      <c r="P1760" t="str">
        <f t="shared" si="28"/>
        <v xml:space="preserve">    MODULE
    { name = ModuleTagEngineLiquidTurbo }
</v>
      </c>
    </row>
    <row r="1761" spans="1:16" x14ac:dyDescent="0.25">
      <c r="A1761" t="str">
        <f>Table15[[#This Row],[Name]]</f>
        <v>bluedog_LR91_mod2</v>
      </c>
      <c r="B1761" t="str">
        <f>IF(VLOOKUP($A1761,Parts!$A:$AM,B$1,0)="X",S$2,"")</f>
        <v/>
      </c>
      <c r="C1761" t="str">
        <f>IF(VLOOKUP($A1761,Parts!$A:$AM,C$1,0)="X",T$2,"")</f>
        <v/>
      </c>
      <c r="D1761" t="str">
        <f>IF(VLOOKUP($A1761,Parts!$A:$AM,D$1,0)="X",U$2,"")</f>
        <v/>
      </c>
      <c r="E1761" t="str">
        <f>IF(VLOOKUP($A1761,Parts!$A:$AM,E$1,0)="X",V$2,"")</f>
        <v/>
      </c>
      <c r="F1761" t="str">
        <f>IF(VLOOKUP($A1761,Parts!$A:$AM,F$1,0)="X",W$2,"")</f>
        <v xml:space="preserve">    MODULE
    { name = ModuleTagEngineLiquidTurbo }
</v>
      </c>
      <c r="G1761" t="str">
        <f>IF(VLOOKUP($A1761,Parts!$A:$AM,G$1,0)="X",X$2,"")</f>
        <v/>
      </c>
      <c r="H1761" t="str">
        <f>IF(VLOOKUP($A1761,Parts!$A:$AM,H$1,0)="X",Y$2,"")</f>
        <v/>
      </c>
      <c r="I1761" t="str">
        <f>IF(VLOOKUP($A1761,Parts!$A:$AM,I$1,0)="X",Z$2,"")</f>
        <v/>
      </c>
      <c r="J1761" t="str">
        <f>IF(VLOOKUP($A1761,Parts!$A:$AM,J$1,0)="X",AA$2,"")</f>
        <v/>
      </c>
      <c r="K1761" t="str">
        <f>IF(VLOOKUP($A1761,Parts!$A:$AM,K$1,0)="X",AB$2,"")</f>
        <v/>
      </c>
      <c r="L1761" t="str">
        <f>IF(VLOOKUP($A1761,Parts!$A:$AM,L$1,0)="X",AC$2,"")</f>
        <v/>
      </c>
      <c r="M1761" t="str">
        <f>IF(VLOOKUP($A1761,Parts!$A:$AM,M$1,0)="X",AD$2,"")</f>
        <v/>
      </c>
      <c r="N1761" t="str">
        <f>IF(VLOOKUP($A1761,Parts!$A:$AM,N$1,0)="X",AE$2,"")</f>
        <v/>
      </c>
      <c r="O1761" t="str">
        <f>IF(VLOOKUP($A1761,Parts!$A:$AM,O$1,0)="X",AF$2,"")</f>
        <v/>
      </c>
      <c r="P1761" t="str">
        <f t="shared" si="28"/>
        <v xml:space="preserve">    MODULE
    { name = ModuleTagEngineLiquidTurbo }
</v>
      </c>
    </row>
    <row r="1762" spans="1:16" x14ac:dyDescent="0.25">
      <c r="A1762" t="str">
        <f>Table15[[#This Row],[Name]]</f>
        <v>bluedog_LR91_mod1</v>
      </c>
      <c r="B1762" t="str">
        <f>IF(VLOOKUP($A1762,Parts!$A:$AM,B$1,0)="X",S$2,"")</f>
        <v/>
      </c>
      <c r="C1762" t="str">
        <f>IF(VLOOKUP($A1762,Parts!$A:$AM,C$1,0)="X",T$2,"")</f>
        <v/>
      </c>
      <c r="D1762" t="str">
        <f>IF(VLOOKUP($A1762,Parts!$A:$AM,D$1,0)="X",U$2,"")</f>
        <v/>
      </c>
      <c r="E1762" t="str">
        <f>IF(VLOOKUP($A1762,Parts!$A:$AM,E$1,0)="X",V$2,"")</f>
        <v/>
      </c>
      <c r="F1762" t="str">
        <f>IF(VLOOKUP($A1762,Parts!$A:$AM,F$1,0)="X",W$2,"")</f>
        <v xml:space="preserve">    MODULE
    { name = ModuleTagEngineLiquidTurbo }
</v>
      </c>
      <c r="G1762" t="str">
        <f>IF(VLOOKUP($A1762,Parts!$A:$AM,G$1,0)="X",X$2,"")</f>
        <v/>
      </c>
      <c r="H1762" t="str">
        <f>IF(VLOOKUP($A1762,Parts!$A:$AM,H$1,0)="X",Y$2,"")</f>
        <v/>
      </c>
      <c r="I1762" t="str">
        <f>IF(VLOOKUP($A1762,Parts!$A:$AM,I$1,0)="X",Z$2,"")</f>
        <v/>
      </c>
      <c r="J1762" t="str">
        <f>IF(VLOOKUP($A1762,Parts!$A:$AM,J$1,0)="X",AA$2,"")</f>
        <v/>
      </c>
      <c r="K1762" t="str">
        <f>IF(VLOOKUP($A1762,Parts!$A:$AM,K$1,0)="X",AB$2,"")</f>
        <v/>
      </c>
      <c r="L1762" t="str">
        <f>IF(VLOOKUP($A1762,Parts!$A:$AM,L$1,0)="X",AC$2,"")</f>
        <v/>
      </c>
      <c r="M1762" t="str">
        <f>IF(VLOOKUP($A1762,Parts!$A:$AM,M$1,0)="X",AD$2,"")</f>
        <v/>
      </c>
      <c r="N1762" t="str">
        <f>IF(VLOOKUP($A1762,Parts!$A:$AM,N$1,0)="X",AE$2,"")</f>
        <v/>
      </c>
      <c r="O1762" t="str">
        <f>IF(VLOOKUP($A1762,Parts!$A:$AM,O$1,0)="X",AF$2,"")</f>
        <v/>
      </c>
      <c r="P1762" t="str">
        <f t="shared" si="28"/>
        <v xml:space="preserve">    MODULE
    { name = ModuleTagEngineLiquidTurbo }
</v>
      </c>
    </row>
    <row r="1763" spans="1:16" x14ac:dyDescent="0.25">
      <c r="A1763" t="str">
        <f>Table15[[#This Row],[Name]]</f>
        <v>SHIP_LR_91</v>
      </c>
      <c r="B1763" t="str">
        <f>IF(VLOOKUP($A1763,Parts!$A:$AM,B$1,0)="X",S$2,"")</f>
        <v/>
      </c>
      <c r="C1763" t="str">
        <f>IF(VLOOKUP($A1763,Parts!$A:$AM,C$1,0)="X",T$2,"")</f>
        <v/>
      </c>
      <c r="D1763" t="str">
        <f>IF(VLOOKUP($A1763,Parts!$A:$AM,D$1,0)="X",U$2,"")</f>
        <v/>
      </c>
      <c r="E1763" t="str">
        <f>IF(VLOOKUP($A1763,Parts!$A:$AM,E$1,0)="X",V$2,"")</f>
        <v/>
      </c>
      <c r="F1763" t="str">
        <f>IF(VLOOKUP($A1763,Parts!$A:$AM,F$1,0)="X",W$2,"")</f>
        <v/>
      </c>
      <c r="G1763" t="str">
        <f>IF(VLOOKUP($A1763,Parts!$A:$AM,G$1,0)="X",X$2,"")</f>
        <v/>
      </c>
      <c r="H1763" t="str">
        <f>IF(VLOOKUP($A1763,Parts!$A:$AM,H$1,0)="X",Y$2,"")</f>
        <v/>
      </c>
      <c r="I1763" t="str">
        <f>IF(VLOOKUP($A1763,Parts!$A:$AM,I$1,0)="X",Z$2,"")</f>
        <v/>
      </c>
      <c r="J1763" t="str">
        <f>IF(VLOOKUP($A1763,Parts!$A:$AM,J$1,0)="X",AA$2,"")</f>
        <v/>
      </c>
      <c r="K1763" t="str">
        <f>IF(VLOOKUP($A1763,Parts!$A:$AM,K$1,0)="X",AB$2,"")</f>
        <v/>
      </c>
      <c r="L1763" t="str">
        <f>IF(VLOOKUP($A1763,Parts!$A:$AM,L$1,0)="X",AC$2,"")</f>
        <v/>
      </c>
      <c r="M1763" t="str">
        <f>IF(VLOOKUP($A1763,Parts!$A:$AM,M$1,0)="X",AD$2,"")</f>
        <v/>
      </c>
      <c r="N1763" t="str">
        <f>IF(VLOOKUP($A1763,Parts!$A:$AM,N$1,0)="X",AE$2,"")</f>
        <v/>
      </c>
      <c r="O1763" t="str">
        <f>IF(VLOOKUP($A1763,Parts!$A:$AM,O$1,0)="X",AF$2,"")</f>
        <v/>
      </c>
      <c r="P1763" t="str">
        <f t="shared" si="28"/>
        <v/>
      </c>
    </row>
    <row r="1764" spans="1:16" x14ac:dyDescent="0.25">
      <c r="A1764" t="str">
        <f>Table15[[#This Row],[Name]]</f>
        <v>rn_lr91_11_tp</v>
      </c>
      <c r="B1764" t="str">
        <f>IF(VLOOKUP($A1764,Parts!$A:$AM,B$1,0)="X",S$2,"")</f>
        <v/>
      </c>
      <c r="C1764" t="str">
        <f>IF(VLOOKUP($A1764,Parts!$A:$AM,C$1,0)="X",T$2,"")</f>
        <v/>
      </c>
      <c r="D1764" t="str">
        <f>IF(VLOOKUP($A1764,Parts!$A:$AM,D$1,0)="X",U$2,"")</f>
        <v/>
      </c>
      <c r="E1764" t="str">
        <f>IF(VLOOKUP($A1764,Parts!$A:$AM,E$1,0)="X",V$2,"")</f>
        <v/>
      </c>
      <c r="F1764" t="str">
        <f>IF(VLOOKUP($A1764,Parts!$A:$AM,F$1,0)="X",W$2,"")</f>
        <v xml:space="preserve">    MODULE
    { name = ModuleTagEngineLiquidTurbo }
</v>
      </c>
      <c r="G1764" t="str">
        <f>IF(VLOOKUP($A1764,Parts!$A:$AM,G$1,0)="X",X$2,"")</f>
        <v/>
      </c>
      <c r="H1764" t="str">
        <f>IF(VLOOKUP($A1764,Parts!$A:$AM,H$1,0)="X",Y$2,"")</f>
        <v/>
      </c>
      <c r="I1764" t="str">
        <f>IF(VLOOKUP($A1764,Parts!$A:$AM,I$1,0)="X",Z$2,"")</f>
        <v/>
      </c>
      <c r="J1764" t="str">
        <f>IF(VLOOKUP($A1764,Parts!$A:$AM,J$1,0)="X",AA$2,"")</f>
        <v/>
      </c>
      <c r="K1764" t="str">
        <f>IF(VLOOKUP($A1764,Parts!$A:$AM,K$1,0)="X",AB$2,"")</f>
        <v/>
      </c>
      <c r="L1764" t="str">
        <f>IF(VLOOKUP($A1764,Parts!$A:$AM,L$1,0)="X",AC$2,"")</f>
        <v/>
      </c>
      <c r="M1764" t="str">
        <f>IF(VLOOKUP($A1764,Parts!$A:$AM,M$1,0)="X",AD$2,"")</f>
        <v/>
      </c>
      <c r="N1764" t="str">
        <f>IF(VLOOKUP($A1764,Parts!$A:$AM,N$1,0)="X",AE$2,"")</f>
        <v/>
      </c>
      <c r="O1764" t="str">
        <f>IF(VLOOKUP($A1764,Parts!$A:$AM,O$1,0)="X",AF$2,"")</f>
        <v/>
      </c>
      <c r="P1764" t="str">
        <f t="shared" si="28"/>
        <v xml:space="preserve">    MODULE
    { name = ModuleTagEngineLiquidTurbo }
</v>
      </c>
    </row>
    <row r="1765" spans="1:16" x14ac:dyDescent="0.25">
      <c r="A1765" t="str">
        <f>Table15[[#This Row],[Name]]</f>
        <v>LR89-NA-3</v>
      </c>
      <c r="B1765" t="str">
        <f>IF(VLOOKUP($A1765,Parts!$A:$AM,B$1,0)="X",S$2,"")</f>
        <v/>
      </c>
      <c r="C1765" t="str">
        <f>IF(VLOOKUP($A1765,Parts!$A:$AM,C$1,0)="X",T$2,"")</f>
        <v/>
      </c>
      <c r="D1765" t="str">
        <f>IF(VLOOKUP($A1765,Parts!$A:$AM,D$1,0)="X",U$2,"")</f>
        <v/>
      </c>
      <c r="E1765" t="str">
        <f>IF(VLOOKUP($A1765,Parts!$A:$AM,E$1,0)="X",V$2,"")</f>
        <v/>
      </c>
      <c r="F1765" t="str">
        <f>IF(VLOOKUP($A1765,Parts!$A:$AM,F$1,0)="X",W$2,"")</f>
        <v/>
      </c>
      <c r="G1765" t="str">
        <f>IF(VLOOKUP($A1765,Parts!$A:$AM,G$1,0)="X",X$2,"")</f>
        <v/>
      </c>
      <c r="H1765" t="str">
        <f>IF(VLOOKUP($A1765,Parts!$A:$AM,H$1,0)="X",Y$2,"")</f>
        <v/>
      </c>
      <c r="I1765" t="str">
        <f>IF(VLOOKUP($A1765,Parts!$A:$AM,I$1,0)="X",Z$2,"")</f>
        <v/>
      </c>
      <c r="J1765" t="str">
        <f>IF(VLOOKUP($A1765,Parts!$A:$AM,J$1,0)="X",AA$2,"")</f>
        <v/>
      </c>
      <c r="K1765" t="str">
        <f>IF(VLOOKUP($A1765,Parts!$A:$AM,K$1,0)="X",AB$2,"")</f>
        <v/>
      </c>
      <c r="L1765" t="str">
        <f>IF(VLOOKUP($A1765,Parts!$A:$AM,L$1,0)="X",AC$2,"")</f>
        <v/>
      </c>
      <c r="M1765" t="str">
        <f>IF(VLOOKUP($A1765,Parts!$A:$AM,M$1,0)="X",AD$2,"")</f>
        <v/>
      </c>
      <c r="N1765" t="str">
        <f>IF(VLOOKUP($A1765,Parts!$A:$AM,N$1,0)="X",AE$2,"")</f>
        <v/>
      </c>
      <c r="O1765" t="str">
        <f>IF(VLOOKUP($A1765,Parts!$A:$AM,O$1,0)="X",AF$2,"")</f>
        <v/>
      </c>
      <c r="P1765" t="str">
        <f t="shared" si="28"/>
        <v/>
      </c>
    </row>
    <row r="1766" spans="1:16" x14ac:dyDescent="0.25">
      <c r="A1766" t="str">
        <f>Table15[[#This Row],[Name]]</f>
        <v>LR89-NA-5</v>
      </c>
      <c r="B1766" t="str">
        <f>IF(VLOOKUP($A1766,Parts!$A:$AM,B$1,0)="X",S$2,"")</f>
        <v/>
      </c>
      <c r="C1766" t="str">
        <f>IF(VLOOKUP($A1766,Parts!$A:$AM,C$1,0)="X",T$2,"")</f>
        <v/>
      </c>
      <c r="D1766" t="str">
        <f>IF(VLOOKUP($A1766,Parts!$A:$AM,D$1,0)="X",U$2,"")</f>
        <v/>
      </c>
      <c r="E1766" t="str">
        <f>IF(VLOOKUP($A1766,Parts!$A:$AM,E$1,0)="X",V$2,"")</f>
        <v/>
      </c>
      <c r="F1766" t="str">
        <f>IF(VLOOKUP($A1766,Parts!$A:$AM,F$1,0)="X",W$2,"")</f>
        <v/>
      </c>
      <c r="G1766" t="str">
        <f>IF(VLOOKUP($A1766,Parts!$A:$AM,G$1,0)="X",X$2,"")</f>
        <v/>
      </c>
      <c r="H1766" t="str">
        <f>IF(VLOOKUP($A1766,Parts!$A:$AM,H$1,0)="X",Y$2,"")</f>
        <v/>
      </c>
      <c r="I1766" t="str">
        <f>IF(VLOOKUP($A1766,Parts!$A:$AM,I$1,0)="X",Z$2,"")</f>
        <v/>
      </c>
      <c r="J1766" t="str">
        <f>IF(VLOOKUP($A1766,Parts!$A:$AM,J$1,0)="X",AA$2,"")</f>
        <v/>
      </c>
      <c r="K1766" t="str">
        <f>IF(VLOOKUP($A1766,Parts!$A:$AM,K$1,0)="X",AB$2,"")</f>
        <v/>
      </c>
      <c r="L1766" t="str">
        <f>IF(VLOOKUP($A1766,Parts!$A:$AM,L$1,0)="X",AC$2,"")</f>
        <v/>
      </c>
      <c r="M1766" t="str">
        <f>IF(VLOOKUP($A1766,Parts!$A:$AM,M$1,0)="X",AD$2,"")</f>
        <v/>
      </c>
      <c r="N1766" t="str">
        <f>IF(VLOOKUP($A1766,Parts!$A:$AM,N$1,0)="X",AE$2,"")</f>
        <v/>
      </c>
      <c r="O1766" t="str">
        <f>IF(VLOOKUP($A1766,Parts!$A:$AM,O$1,0)="X",AF$2,"")</f>
        <v/>
      </c>
      <c r="P1766" t="str">
        <f t="shared" si="28"/>
        <v/>
      </c>
    </row>
    <row r="1767" spans="1:16" x14ac:dyDescent="0.25">
      <c r="A1767" t="str">
        <f>Table15[[#This Row],[Name]]</f>
        <v>LR89-NA-6</v>
      </c>
      <c r="B1767" t="str">
        <f>IF(VLOOKUP($A1767,Parts!$A:$AM,B$1,0)="X",S$2,"")</f>
        <v/>
      </c>
      <c r="C1767" t="str">
        <f>IF(VLOOKUP($A1767,Parts!$A:$AM,C$1,0)="X",T$2,"")</f>
        <v/>
      </c>
      <c r="D1767" t="str">
        <f>IF(VLOOKUP($A1767,Parts!$A:$AM,D$1,0)="X",U$2,"")</f>
        <v/>
      </c>
      <c r="E1767" t="str">
        <f>IF(VLOOKUP($A1767,Parts!$A:$AM,E$1,0)="X",V$2,"")</f>
        <v/>
      </c>
      <c r="F1767" t="str">
        <f>IF(VLOOKUP($A1767,Parts!$A:$AM,F$1,0)="X",W$2,"")</f>
        <v/>
      </c>
      <c r="G1767" t="str">
        <f>IF(VLOOKUP($A1767,Parts!$A:$AM,G$1,0)="X",X$2,"")</f>
        <v/>
      </c>
      <c r="H1767" t="str">
        <f>IF(VLOOKUP($A1767,Parts!$A:$AM,H$1,0)="X",Y$2,"")</f>
        <v/>
      </c>
      <c r="I1767" t="str">
        <f>IF(VLOOKUP($A1767,Parts!$A:$AM,I$1,0)="X",Z$2,"")</f>
        <v/>
      </c>
      <c r="J1767" t="str">
        <f>IF(VLOOKUP($A1767,Parts!$A:$AM,J$1,0)="X",AA$2,"")</f>
        <v/>
      </c>
      <c r="K1767" t="str">
        <f>IF(VLOOKUP($A1767,Parts!$A:$AM,K$1,0)="X",AB$2,"")</f>
        <v/>
      </c>
      <c r="L1767" t="str">
        <f>IF(VLOOKUP($A1767,Parts!$A:$AM,L$1,0)="X",AC$2,"")</f>
        <v/>
      </c>
      <c r="M1767" t="str">
        <f>IF(VLOOKUP($A1767,Parts!$A:$AM,M$1,0)="X",AD$2,"")</f>
        <v/>
      </c>
      <c r="N1767" t="str">
        <f>IF(VLOOKUP($A1767,Parts!$A:$AM,N$1,0)="X",AE$2,"")</f>
        <v/>
      </c>
      <c r="O1767" t="str">
        <f>IF(VLOOKUP($A1767,Parts!$A:$AM,O$1,0)="X",AF$2,"")</f>
        <v/>
      </c>
      <c r="P1767" t="str">
        <f t="shared" si="28"/>
        <v/>
      </c>
    </row>
    <row r="1768" spans="1:16" x14ac:dyDescent="0.25">
      <c r="A1768" t="str">
        <f>Table15[[#This Row],[Name]]</f>
        <v>LR89-NA-7.1</v>
      </c>
      <c r="B1768" t="str">
        <f>IF(VLOOKUP($A1768,Parts!$A:$AM,B$1,0)="X",S$2,"")</f>
        <v/>
      </c>
      <c r="C1768" t="str">
        <f>IF(VLOOKUP($A1768,Parts!$A:$AM,C$1,0)="X",T$2,"")</f>
        <v/>
      </c>
      <c r="D1768" t="str">
        <f>IF(VLOOKUP($A1768,Parts!$A:$AM,D$1,0)="X",U$2,"")</f>
        <v/>
      </c>
      <c r="E1768" t="str">
        <f>IF(VLOOKUP($A1768,Parts!$A:$AM,E$1,0)="X",V$2,"")</f>
        <v/>
      </c>
      <c r="F1768" t="str">
        <f>IF(VLOOKUP($A1768,Parts!$A:$AM,F$1,0)="X",W$2,"")</f>
        <v/>
      </c>
      <c r="G1768" t="str">
        <f>IF(VLOOKUP($A1768,Parts!$A:$AM,G$1,0)="X",X$2,"")</f>
        <v/>
      </c>
      <c r="H1768" t="str">
        <f>IF(VLOOKUP($A1768,Parts!$A:$AM,H$1,0)="X",Y$2,"")</f>
        <v/>
      </c>
      <c r="I1768" t="str">
        <f>IF(VLOOKUP($A1768,Parts!$A:$AM,I$1,0)="X",Z$2,"")</f>
        <v/>
      </c>
      <c r="J1768" t="str">
        <f>IF(VLOOKUP($A1768,Parts!$A:$AM,J$1,0)="X",AA$2,"")</f>
        <v/>
      </c>
      <c r="K1768" t="str">
        <f>IF(VLOOKUP($A1768,Parts!$A:$AM,K$1,0)="X",AB$2,"")</f>
        <v/>
      </c>
      <c r="L1768" t="str">
        <f>IF(VLOOKUP($A1768,Parts!$A:$AM,L$1,0)="X",AC$2,"")</f>
        <v/>
      </c>
      <c r="M1768" t="str">
        <f>IF(VLOOKUP($A1768,Parts!$A:$AM,M$1,0)="X",AD$2,"")</f>
        <v/>
      </c>
      <c r="N1768" t="str">
        <f>IF(VLOOKUP($A1768,Parts!$A:$AM,N$1,0)="X",AE$2,"")</f>
        <v/>
      </c>
      <c r="O1768" t="str">
        <f>IF(VLOOKUP($A1768,Parts!$A:$AM,O$1,0)="X",AF$2,"")</f>
        <v/>
      </c>
      <c r="P1768" t="str">
        <f t="shared" si="28"/>
        <v/>
      </c>
    </row>
    <row r="1769" spans="1:16" x14ac:dyDescent="0.25">
      <c r="A1769" t="str">
        <f>Table15[[#This Row],[Name]]</f>
        <v>LR89-NA-7.2</v>
      </c>
      <c r="B1769" t="str">
        <f>IF(VLOOKUP($A1769,Parts!$A:$AM,B$1,0)="X",S$2,"")</f>
        <v/>
      </c>
      <c r="C1769" t="str">
        <f>IF(VLOOKUP($A1769,Parts!$A:$AM,C$1,0)="X",T$2,"")</f>
        <v/>
      </c>
      <c r="D1769" t="str">
        <f>IF(VLOOKUP($A1769,Parts!$A:$AM,D$1,0)="X",U$2,"")</f>
        <v/>
      </c>
      <c r="E1769" t="str">
        <f>IF(VLOOKUP($A1769,Parts!$A:$AM,E$1,0)="X",V$2,"")</f>
        <v/>
      </c>
      <c r="F1769" t="str">
        <f>IF(VLOOKUP($A1769,Parts!$A:$AM,F$1,0)="X",W$2,"")</f>
        <v/>
      </c>
      <c r="G1769" t="str">
        <f>IF(VLOOKUP($A1769,Parts!$A:$AM,G$1,0)="X",X$2,"")</f>
        <v/>
      </c>
      <c r="H1769" t="str">
        <f>IF(VLOOKUP($A1769,Parts!$A:$AM,H$1,0)="X",Y$2,"")</f>
        <v/>
      </c>
      <c r="I1769" t="str">
        <f>IF(VLOOKUP($A1769,Parts!$A:$AM,I$1,0)="X",Z$2,"")</f>
        <v/>
      </c>
      <c r="J1769" t="str">
        <f>IF(VLOOKUP($A1769,Parts!$A:$AM,J$1,0)="X",AA$2,"")</f>
        <v/>
      </c>
      <c r="K1769" t="str">
        <f>IF(VLOOKUP($A1769,Parts!$A:$AM,K$1,0)="X",AB$2,"")</f>
        <v/>
      </c>
      <c r="L1769" t="str">
        <f>IF(VLOOKUP($A1769,Parts!$A:$AM,L$1,0)="X",AC$2,"")</f>
        <v/>
      </c>
      <c r="M1769" t="str">
        <f>IF(VLOOKUP($A1769,Parts!$A:$AM,M$1,0)="X",AD$2,"")</f>
        <v/>
      </c>
      <c r="N1769" t="str">
        <f>IF(VLOOKUP($A1769,Parts!$A:$AM,N$1,0)="X",AE$2,"")</f>
        <v/>
      </c>
      <c r="O1769" t="str">
        <f>IF(VLOOKUP($A1769,Parts!$A:$AM,O$1,0)="X",AF$2,"")</f>
        <v/>
      </c>
      <c r="P1769" t="str">
        <f t="shared" si="28"/>
        <v/>
      </c>
    </row>
    <row r="1770" spans="1:16" x14ac:dyDescent="0.25">
      <c r="A1770" t="str">
        <f>Table15[[#This Row],[Name]]</f>
        <v>RS-56-OBA</v>
      </c>
      <c r="B1770" t="str">
        <f>IF(VLOOKUP($A1770,Parts!$A:$AM,B$1,0)="X",S$2,"")</f>
        <v/>
      </c>
      <c r="C1770" t="str">
        <f>IF(VLOOKUP($A1770,Parts!$A:$AM,C$1,0)="X",T$2,"")</f>
        <v/>
      </c>
      <c r="D1770" t="str">
        <f>IF(VLOOKUP($A1770,Parts!$A:$AM,D$1,0)="X",U$2,"")</f>
        <v/>
      </c>
      <c r="E1770" t="str">
        <f>IF(VLOOKUP($A1770,Parts!$A:$AM,E$1,0)="X",V$2,"")</f>
        <v/>
      </c>
      <c r="F1770" t="str">
        <f>IF(VLOOKUP($A1770,Parts!$A:$AM,F$1,0)="X",W$2,"")</f>
        <v/>
      </c>
      <c r="G1770" t="str">
        <f>IF(VLOOKUP($A1770,Parts!$A:$AM,G$1,0)="X",X$2,"")</f>
        <v/>
      </c>
      <c r="H1770" t="str">
        <f>IF(VLOOKUP($A1770,Parts!$A:$AM,H$1,0)="X",Y$2,"")</f>
        <v/>
      </c>
      <c r="I1770" t="str">
        <f>IF(VLOOKUP($A1770,Parts!$A:$AM,I$1,0)="X",Z$2,"")</f>
        <v/>
      </c>
      <c r="J1770" t="str">
        <f>IF(VLOOKUP($A1770,Parts!$A:$AM,J$1,0)="X",AA$2,"")</f>
        <v/>
      </c>
      <c r="K1770" t="str">
        <f>IF(VLOOKUP($A1770,Parts!$A:$AM,K$1,0)="X",AB$2,"")</f>
        <v/>
      </c>
      <c r="L1770" t="str">
        <f>IF(VLOOKUP($A1770,Parts!$A:$AM,L$1,0)="X",AC$2,"")</f>
        <v/>
      </c>
      <c r="M1770" t="str">
        <f>IF(VLOOKUP($A1770,Parts!$A:$AM,M$1,0)="X",AD$2,"")</f>
        <v/>
      </c>
      <c r="N1770" t="str">
        <f>IF(VLOOKUP($A1770,Parts!$A:$AM,N$1,0)="X",AE$2,"")</f>
        <v/>
      </c>
      <c r="O1770" t="str">
        <f>IF(VLOOKUP($A1770,Parts!$A:$AM,O$1,0)="X",AF$2,"")</f>
        <v/>
      </c>
      <c r="P1770" t="str">
        <f t="shared" si="28"/>
        <v/>
      </c>
    </row>
    <row r="1771" spans="1:16" x14ac:dyDescent="0.25">
      <c r="A1771" t="str">
        <f>Table15[[#This Row],[Name]]</f>
        <v>miniLandingLeg</v>
      </c>
      <c r="B1771" t="str">
        <f>IF(VLOOKUP($A1771,Parts!$A:$AM,B$1,0)="X",S$2,"")</f>
        <v/>
      </c>
      <c r="C1771" t="str">
        <f>IF(VLOOKUP($A1771,Parts!$A:$AM,C$1,0)="X",T$2,"")</f>
        <v/>
      </c>
      <c r="D1771" t="str">
        <f>IF(VLOOKUP($A1771,Parts!$A:$AM,D$1,0)="X",U$2,"")</f>
        <v/>
      </c>
      <c r="E1771" t="str">
        <f>IF(VLOOKUP($A1771,Parts!$A:$AM,E$1,0)="X",V$2,"")</f>
        <v/>
      </c>
      <c r="F1771" t="str">
        <f>IF(VLOOKUP($A1771,Parts!$A:$AM,F$1,0)="X",W$2,"")</f>
        <v/>
      </c>
      <c r="G1771" t="str">
        <f>IF(VLOOKUP($A1771,Parts!$A:$AM,G$1,0)="X",X$2,"")</f>
        <v/>
      </c>
      <c r="H1771" t="str">
        <f>IF(VLOOKUP($A1771,Parts!$A:$AM,H$1,0)="X",Y$2,"")</f>
        <v/>
      </c>
      <c r="I1771" t="str">
        <f>IF(VLOOKUP($A1771,Parts!$A:$AM,I$1,0)="X",Z$2,"")</f>
        <v/>
      </c>
      <c r="J1771" t="str">
        <f>IF(VLOOKUP($A1771,Parts!$A:$AM,J$1,0)="X",AA$2,"")</f>
        <v/>
      </c>
      <c r="K1771" t="str">
        <f>IF(VLOOKUP($A1771,Parts!$A:$AM,K$1,0)="X",AB$2,"")</f>
        <v/>
      </c>
      <c r="L1771" t="str">
        <f>IF(VLOOKUP($A1771,Parts!$A:$AM,L$1,0)="X",AC$2,"")</f>
        <v/>
      </c>
      <c r="M1771" t="str">
        <f>IF(VLOOKUP($A1771,Parts!$A:$AM,M$1,0)="X",AD$2,"")</f>
        <v/>
      </c>
      <c r="N1771" t="str">
        <f>IF(VLOOKUP($A1771,Parts!$A:$AM,N$1,0)="X",AE$2,"")</f>
        <v/>
      </c>
      <c r="O1771" t="str">
        <f>IF(VLOOKUP($A1771,Parts!$A:$AM,O$1,0)="X",AF$2,"")</f>
        <v/>
      </c>
      <c r="P1771" t="str">
        <f t="shared" si="28"/>
        <v/>
      </c>
    </row>
    <row r="1772" spans="1:16" x14ac:dyDescent="0.25">
      <c r="A1772" t="str">
        <f>Table15[[#This Row],[Name]]</f>
        <v>landingLeg1</v>
      </c>
      <c r="B1772" t="str">
        <f>IF(VLOOKUP($A1772,Parts!$A:$AM,B$1,0)="X",S$2,"")</f>
        <v/>
      </c>
      <c r="C1772" t="str">
        <f>IF(VLOOKUP($A1772,Parts!$A:$AM,C$1,0)="X",T$2,"")</f>
        <v/>
      </c>
      <c r="D1772" t="str">
        <f>IF(VLOOKUP($A1772,Parts!$A:$AM,D$1,0)="X",U$2,"")</f>
        <v/>
      </c>
      <c r="E1772" t="str">
        <f>IF(VLOOKUP($A1772,Parts!$A:$AM,E$1,0)="X",V$2,"")</f>
        <v/>
      </c>
      <c r="F1772" t="str">
        <f>IF(VLOOKUP($A1772,Parts!$A:$AM,F$1,0)="X",W$2,"")</f>
        <v/>
      </c>
      <c r="G1772" t="str">
        <f>IF(VLOOKUP($A1772,Parts!$A:$AM,G$1,0)="X",X$2,"")</f>
        <v/>
      </c>
      <c r="H1772" t="str">
        <f>IF(VLOOKUP($A1772,Parts!$A:$AM,H$1,0)="X",Y$2,"")</f>
        <v/>
      </c>
      <c r="I1772" t="str">
        <f>IF(VLOOKUP($A1772,Parts!$A:$AM,I$1,0)="X",Z$2,"")</f>
        <v/>
      </c>
      <c r="J1772" t="str">
        <f>IF(VLOOKUP($A1772,Parts!$A:$AM,J$1,0)="X",AA$2,"")</f>
        <v/>
      </c>
      <c r="K1772" t="str">
        <f>IF(VLOOKUP($A1772,Parts!$A:$AM,K$1,0)="X",AB$2,"")</f>
        <v/>
      </c>
      <c r="L1772" t="str">
        <f>IF(VLOOKUP($A1772,Parts!$A:$AM,L$1,0)="X",AC$2,"")</f>
        <v/>
      </c>
      <c r="M1772" t="str">
        <f>IF(VLOOKUP($A1772,Parts!$A:$AM,M$1,0)="X",AD$2,"")</f>
        <v/>
      </c>
      <c r="N1772" t="str">
        <f>IF(VLOOKUP($A1772,Parts!$A:$AM,N$1,0)="X",AE$2,"")</f>
        <v/>
      </c>
      <c r="O1772" t="str">
        <f>IF(VLOOKUP($A1772,Parts!$A:$AM,O$1,0)="X",AF$2,"")</f>
        <v/>
      </c>
      <c r="P1772" t="str">
        <f t="shared" si="28"/>
        <v/>
      </c>
    </row>
    <row r="1773" spans="1:16" x14ac:dyDescent="0.25">
      <c r="A1773" t="str">
        <f>Table15[[#This Row],[Name]]</f>
        <v>landingLeg1-2</v>
      </c>
      <c r="B1773" t="str">
        <f>IF(VLOOKUP($A1773,Parts!$A:$AM,B$1,0)="X",S$2,"")</f>
        <v/>
      </c>
      <c r="C1773" t="str">
        <f>IF(VLOOKUP($A1773,Parts!$A:$AM,C$1,0)="X",T$2,"")</f>
        <v/>
      </c>
      <c r="D1773" t="str">
        <f>IF(VLOOKUP($A1773,Parts!$A:$AM,D$1,0)="X",U$2,"")</f>
        <v/>
      </c>
      <c r="E1773" t="str">
        <f>IF(VLOOKUP($A1773,Parts!$A:$AM,E$1,0)="X",V$2,"")</f>
        <v/>
      </c>
      <c r="F1773" t="str">
        <f>IF(VLOOKUP($A1773,Parts!$A:$AM,F$1,0)="X",W$2,"")</f>
        <v/>
      </c>
      <c r="G1773" t="str">
        <f>IF(VLOOKUP($A1773,Parts!$A:$AM,G$1,0)="X",X$2,"")</f>
        <v/>
      </c>
      <c r="H1773" t="str">
        <f>IF(VLOOKUP($A1773,Parts!$A:$AM,H$1,0)="X",Y$2,"")</f>
        <v/>
      </c>
      <c r="I1773" t="str">
        <f>IF(VLOOKUP($A1773,Parts!$A:$AM,I$1,0)="X",Z$2,"")</f>
        <v/>
      </c>
      <c r="J1773" t="str">
        <f>IF(VLOOKUP($A1773,Parts!$A:$AM,J$1,0)="X",AA$2,"")</f>
        <v/>
      </c>
      <c r="K1773" t="str">
        <f>IF(VLOOKUP($A1773,Parts!$A:$AM,K$1,0)="X",AB$2,"")</f>
        <v/>
      </c>
      <c r="L1773" t="str">
        <f>IF(VLOOKUP($A1773,Parts!$A:$AM,L$1,0)="X",AC$2,"")</f>
        <v/>
      </c>
      <c r="M1773" t="str">
        <f>IF(VLOOKUP($A1773,Parts!$A:$AM,M$1,0)="X",AD$2,"")</f>
        <v/>
      </c>
      <c r="N1773" t="str">
        <f>IF(VLOOKUP($A1773,Parts!$A:$AM,N$1,0)="X",AE$2,"")</f>
        <v/>
      </c>
      <c r="O1773" t="str">
        <f>IF(VLOOKUP($A1773,Parts!$A:$AM,O$1,0)="X",AF$2,"")</f>
        <v/>
      </c>
      <c r="P1773" t="str">
        <f t="shared" si="28"/>
        <v/>
      </c>
    </row>
    <row r="1774" spans="1:16" x14ac:dyDescent="0.25">
      <c r="A1774" t="str">
        <f>Table15[[#This Row],[Name]]</f>
        <v>landingleg-pod-1</v>
      </c>
      <c r="B1774" t="str">
        <f>IF(VLOOKUP($A1774,Parts!$A:$AM,B$1,0)="X",S$2,"")</f>
        <v/>
      </c>
      <c r="C1774" t="str">
        <f>IF(VLOOKUP($A1774,Parts!$A:$AM,C$1,0)="X",T$2,"")</f>
        <v/>
      </c>
      <c r="D1774" t="str">
        <f>IF(VLOOKUP($A1774,Parts!$A:$AM,D$1,0)="X",U$2,"")</f>
        <v/>
      </c>
      <c r="E1774" t="str">
        <f>IF(VLOOKUP($A1774,Parts!$A:$AM,E$1,0)="X",V$2,"")</f>
        <v/>
      </c>
      <c r="F1774" t="str">
        <f>IF(VLOOKUP($A1774,Parts!$A:$AM,F$1,0)="X",W$2,"")</f>
        <v/>
      </c>
      <c r="G1774" t="str">
        <f>IF(VLOOKUP($A1774,Parts!$A:$AM,G$1,0)="X",X$2,"")</f>
        <v/>
      </c>
      <c r="H1774" t="str">
        <f>IF(VLOOKUP($A1774,Parts!$A:$AM,H$1,0)="X",Y$2,"")</f>
        <v/>
      </c>
      <c r="I1774" t="str">
        <f>IF(VLOOKUP($A1774,Parts!$A:$AM,I$1,0)="X",Z$2,"")</f>
        <v/>
      </c>
      <c r="J1774" t="str">
        <f>IF(VLOOKUP($A1774,Parts!$A:$AM,J$1,0)="X",AA$2,"")</f>
        <v/>
      </c>
      <c r="K1774" t="str">
        <f>IF(VLOOKUP($A1774,Parts!$A:$AM,K$1,0)="X",AB$2,"")</f>
        <v/>
      </c>
      <c r="L1774" t="str">
        <f>IF(VLOOKUP($A1774,Parts!$A:$AM,L$1,0)="X",AC$2,"")</f>
        <v/>
      </c>
      <c r="M1774" t="str">
        <f>IF(VLOOKUP($A1774,Parts!$A:$AM,M$1,0)="X",AD$2,"")</f>
        <v/>
      </c>
      <c r="N1774" t="str">
        <f>IF(VLOOKUP($A1774,Parts!$A:$AM,N$1,0)="X",AE$2,"")</f>
        <v/>
      </c>
      <c r="O1774" t="str">
        <f>IF(VLOOKUP($A1774,Parts!$A:$AM,O$1,0)="X",AF$2,"")</f>
        <v/>
      </c>
      <c r="P1774" t="str">
        <f t="shared" si="28"/>
        <v/>
      </c>
    </row>
    <row r="1775" spans="1:16" x14ac:dyDescent="0.25">
      <c r="A1775" t="str">
        <f>Table15[[#This Row],[Name]]</f>
        <v>luna_als</v>
      </c>
      <c r="B1775" t="str">
        <f>IF(VLOOKUP($A1775,Parts!$A:$AM,B$1,0)="X",S$2,"")</f>
        <v/>
      </c>
      <c r="C1775" t="str">
        <f>IF(VLOOKUP($A1775,Parts!$A:$AM,C$1,0)="X",T$2,"")</f>
        <v/>
      </c>
      <c r="D1775" t="str">
        <f>IF(VLOOKUP($A1775,Parts!$A:$AM,D$1,0)="X",U$2,"")</f>
        <v/>
      </c>
      <c r="E1775" t="str">
        <f>IF(VLOOKUP($A1775,Parts!$A:$AM,E$1,0)="X",V$2,"")</f>
        <v/>
      </c>
      <c r="F1775" t="str">
        <f>IF(VLOOKUP($A1775,Parts!$A:$AM,F$1,0)="X",W$2,"")</f>
        <v/>
      </c>
      <c r="G1775" t="str">
        <f>IF(VLOOKUP($A1775,Parts!$A:$AM,G$1,0)="X",X$2,"")</f>
        <v/>
      </c>
      <c r="H1775" t="str">
        <f>IF(VLOOKUP($A1775,Parts!$A:$AM,H$1,0)="X",Y$2,"")</f>
        <v/>
      </c>
      <c r="I1775" t="str">
        <f>IF(VLOOKUP($A1775,Parts!$A:$AM,I$1,0)="X",Z$2,"")</f>
        <v/>
      </c>
      <c r="J1775" t="str">
        <f>IF(VLOOKUP($A1775,Parts!$A:$AM,J$1,0)="X",AA$2,"")</f>
        <v/>
      </c>
      <c r="K1775" t="str">
        <f>IF(VLOOKUP($A1775,Parts!$A:$AM,K$1,0)="X",AB$2,"")</f>
        <v/>
      </c>
      <c r="L1775" t="str">
        <f>IF(VLOOKUP($A1775,Parts!$A:$AM,L$1,0)="X",AC$2,"")</f>
        <v/>
      </c>
      <c r="M1775" t="str">
        <f>IF(VLOOKUP($A1775,Parts!$A:$AM,M$1,0)="X",AD$2,"")</f>
        <v/>
      </c>
      <c r="N1775" t="str">
        <f>IF(VLOOKUP($A1775,Parts!$A:$AM,N$1,0)="X",AE$2,"")</f>
        <v/>
      </c>
      <c r="O1775" t="str">
        <f>IF(VLOOKUP($A1775,Parts!$A:$AM,O$1,0)="X",AF$2,"")</f>
        <v/>
      </c>
      <c r="P1775" t="str">
        <f t="shared" si="28"/>
        <v/>
      </c>
    </row>
    <row r="1776" spans="1:16" x14ac:dyDescent="0.25">
      <c r="A1776" t="str">
        <f>Table15[[#This Row],[Name]]</f>
        <v>luna11_als</v>
      </c>
      <c r="B1776" t="str">
        <f>IF(VLOOKUP($A1776,Parts!$A:$AM,B$1,0)="X",S$2,"")</f>
        <v/>
      </c>
      <c r="C1776" t="str">
        <f>IF(VLOOKUP($A1776,Parts!$A:$AM,C$1,0)="X",T$2,"")</f>
        <v/>
      </c>
      <c r="D1776" t="str">
        <f>IF(VLOOKUP($A1776,Parts!$A:$AM,D$1,0)="X",U$2,"")</f>
        <v/>
      </c>
      <c r="E1776" t="str">
        <f>IF(VLOOKUP($A1776,Parts!$A:$AM,E$1,0)="X",V$2,"")</f>
        <v/>
      </c>
      <c r="F1776" t="str">
        <f>IF(VLOOKUP($A1776,Parts!$A:$AM,F$1,0)="X",W$2,"")</f>
        <v/>
      </c>
      <c r="G1776" t="str">
        <f>IF(VLOOKUP($A1776,Parts!$A:$AM,G$1,0)="X",X$2,"")</f>
        <v/>
      </c>
      <c r="H1776" t="str">
        <f>IF(VLOOKUP($A1776,Parts!$A:$AM,H$1,0)="X",Y$2,"")</f>
        <v/>
      </c>
      <c r="I1776" t="str">
        <f>IF(VLOOKUP($A1776,Parts!$A:$AM,I$1,0)="X",Z$2,"")</f>
        <v/>
      </c>
      <c r="J1776" t="str">
        <f>IF(VLOOKUP($A1776,Parts!$A:$AM,J$1,0)="X",AA$2,"")</f>
        <v/>
      </c>
      <c r="K1776" t="str">
        <f>IF(VLOOKUP($A1776,Parts!$A:$AM,K$1,0)="X",AB$2,"")</f>
        <v/>
      </c>
      <c r="L1776" t="str">
        <f>IF(VLOOKUP($A1776,Parts!$A:$AM,L$1,0)="X",AC$2,"")</f>
        <v/>
      </c>
      <c r="M1776" t="str">
        <f>IF(VLOOKUP($A1776,Parts!$A:$AM,M$1,0)="X",AD$2,"")</f>
        <v/>
      </c>
      <c r="N1776" t="str">
        <f>IF(VLOOKUP($A1776,Parts!$A:$AM,N$1,0)="X",AE$2,"")</f>
        <v/>
      </c>
      <c r="O1776" t="str">
        <f>IF(VLOOKUP($A1776,Parts!$A:$AM,O$1,0)="X",AF$2,"")</f>
        <v/>
      </c>
      <c r="P1776" t="str">
        <f t="shared" si="28"/>
        <v/>
      </c>
    </row>
    <row r="1777" spans="1:16" x14ac:dyDescent="0.25">
      <c r="A1777" t="str">
        <f>Table15[[#This Row],[Name]]</f>
        <v>l11_astro</v>
      </c>
      <c r="B1777" t="str">
        <f>IF(VLOOKUP($A1777,Parts!$A:$AM,B$1,0)="X",S$2,"")</f>
        <v/>
      </c>
      <c r="C1777" t="str">
        <f>IF(VLOOKUP($A1777,Parts!$A:$AM,C$1,0)="X",T$2,"")</f>
        <v/>
      </c>
      <c r="D1777" t="str">
        <f>IF(VLOOKUP($A1777,Parts!$A:$AM,D$1,0)="X",U$2,"")</f>
        <v/>
      </c>
      <c r="E1777" t="str">
        <f>IF(VLOOKUP($A1777,Parts!$A:$AM,E$1,0)="X",V$2,"")</f>
        <v/>
      </c>
      <c r="F1777" t="str">
        <f>IF(VLOOKUP($A1777,Parts!$A:$AM,F$1,0)="X",W$2,"")</f>
        <v/>
      </c>
      <c r="G1777" t="str">
        <f>IF(VLOOKUP($A1777,Parts!$A:$AM,G$1,0)="X",X$2,"")</f>
        <v/>
      </c>
      <c r="H1777" t="str">
        <f>IF(VLOOKUP($A1777,Parts!$A:$AM,H$1,0)="X",Y$2,"")</f>
        <v/>
      </c>
      <c r="I1777" t="str">
        <f>IF(VLOOKUP($A1777,Parts!$A:$AM,I$1,0)="X",Z$2,"")</f>
        <v/>
      </c>
      <c r="J1777" t="str">
        <f>IF(VLOOKUP($A1777,Parts!$A:$AM,J$1,0)="X",AA$2,"")</f>
        <v/>
      </c>
      <c r="K1777" t="str">
        <f>IF(VLOOKUP($A1777,Parts!$A:$AM,K$1,0)="X",AB$2,"")</f>
        <v/>
      </c>
      <c r="L1777" t="str">
        <f>IF(VLOOKUP($A1777,Parts!$A:$AM,L$1,0)="X",AC$2,"")</f>
        <v/>
      </c>
      <c r="M1777" t="str">
        <f>IF(VLOOKUP($A1777,Parts!$A:$AM,M$1,0)="X",AD$2,"")</f>
        <v/>
      </c>
      <c r="N1777" t="str">
        <f>IF(VLOOKUP($A1777,Parts!$A:$AM,N$1,0)="X",AE$2,"")</f>
        <v/>
      </c>
      <c r="O1777" t="str">
        <f>IF(VLOOKUP($A1777,Parts!$A:$AM,O$1,0)="X",AF$2,"")</f>
        <v/>
      </c>
      <c r="P1777" t="str">
        <f t="shared" si="28"/>
        <v/>
      </c>
    </row>
    <row r="1778" spans="1:16" x14ac:dyDescent="0.25">
      <c r="A1778" t="str">
        <f>Table15[[#This Row],[Name]]</f>
        <v>l11_radio</v>
      </c>
      <c r="B1778" t="str">
        <f>IF(VLOOKUP($A1778,Parts!$A:$AM,B$1,0)="X",S$2,"")</f>
        <v/>
      </c>
      <c r="C1778" t="str">
        <f>IF(VLOOKUP($A1778,Parts!$A:$AM,C$1,0)="X",T$2,"")</f>
        <v/>
      </c>
      <c r="D1778" t="str">
        <f>IF(VLOOKUP($A1778,Parts!$A:$AM,D$1,0)="X",U$2,"")</f>
        <v/>
      </c>
      <c r="E1778" t="str">
        <f>IF(VLOOKUP($A1778,Parts!$A:$AM,E$1,0)="X",V$2,"")</f>
        <v/>
      </c>
      <c r="F1778" t="str">
        <f>IF(VLOOKUP($A1778,Parts!$A:$AM,F$1,0)="X",W$2,"")</f>
        <v/>
      </c>
      <c r="G1778" t="str">
        <f>IF(VLOOKUP($A1778,Parts!$A:$AM,G$1,0)="X",X$2,"")</f>
        <v/>
      </c>
      <c r="H1778" t="str">
        <f>IF(VLOOKUP($A1778,Parts!$A:$AM,H$1,0)="X",Y$2,"")</f>
        <v/>
      </c>
      <c r="I1778" t="str">
        <f>IF(VLOOKUP($A1778,Parts!$A:$AM,I$1,0)="X",Z$2,"")</f>
        <v/>
      </c>
      <c r="J1778" t="str">
        <f>IF(VLOOKUP($A1778,Parts!$A:$AM,J$1,0)="X",AA$2,"")</f>
        <v/>
      </c>
      <c r="K1778" t="str">
        <f>IF(VLOOKUP($A1778,Parts!$A:$AM,K$1,0)="X",AB$2,"")</f>
        <v/>
      </c>
      <c r="L1778" t="str">
        <f>IF(VLOOKUP($A1778,Parts!$A:$AM,L$1,0)="X",AC$2,"")</f>
        <v/>
      </c>
      <c r="M1778" t="str">
        <f>IF(VLOOKUP($A1778,Parts!$A:$AM,M$1,0)="X",AD$2,"")</f>
        <v/>
      </c>
      <c r="N1778" t="str">
        <f>IF(VLOOKUP($A1778,Parts!$A:$AM,N$1,0)="X",AE$2,"")</f>
        <v/>
      </c>
      <c r="O1778" t="str">
        <f>IF(VLOOKUP($A1778,Parts!$A:$AM,O$1,0)="X",AF$2,"")</f>
        <v/>
      </c>
      <c r="P1778" t="str">
        <f t="shared" si="28"/>
        <v/>
      </c>
    </row>
    <row r="1779" spans="1:16" x14ac:dyDescent="0.25">
      <c r="A1779" t="str">
        <f>Table15[[#This Row],[Name]]</f>
        <v>luna13_als</v>
      </c>
      <c r="B1779" t="str">
        <f>IF(VLOOKUP($A1779,Parts!$A:$AM,B$1,0)="X",S$2,"")</f>
        <v/>
      </c>
      <c r="C1779" t="str">
        <f>IF(VLOOKUP($A1779,Parts!$A:$AM,C$1,0)="X",T$2,"")</f>
        <v/>
      </c>
      <c r="D1779" t="str">
        <f>IF(VLOOKUP($A1779,Parts!$A:$AM,D$1,0)="X",U$2,"")</f>
        <v/>
      </c>
      <c r="E1779" t="str">
        <f>IF(VLOOKUP($A1779,Parts!$A:$AM,E$1,0)="X",V$2,"")</f>
        <v/>
      </c>
      <c r="F1779" t="str">
        <f>IF(VLOOKUP($A1779,Parts!$A:$AM,F$1,0)="X",W$2,"")</f>
        <v/>
      </c>
      <c r="G1779" t="str">
        <f>IF(VLOOKUP($A1779,Parts!$A:$AM,G$1,0)="X",X$2,"")</f>
        <v/>
      </c>
      <c r="H1779" t="str">
        <f>IF(VLOOKUP($A1779,Parts!$A:$AM,H$1,0)="X",Y$2,"")</f>
        <v/>
      </c>
      <c r="I1779" t="str">
        <f>IF(VLOOKUP($A1779,Parts!$A:$AM,I$1,0)="X",Z$2,"")</f>
        <v/>
      </c>
      <c r="J1779" t="str">
        <f>IF(VLOOKUP($A1779,Parts!$A:$AM,J$1,0)="X",AA$2,"")</f>
        <v/>
      </c>
      <c r="K1779" t="str">
        <f>IF(VLOOKUP($A1779,Parts!$A:$AM,K$1,0)="X",AB$2,"")</f>
        <v/>
      </c>
      <c r="L1779" t="str">
        <f>IF(VLOOKUP($A1779,Parts!$A:$AM,L$1,0)="X",AC$2,"")</f>
        <v/>
      </c>
      <c r="M1779" t="str">
        <f>IF(VLOOKUP($A1779,Parts!$A:$AM,M$1,0)="X",AD$2,"")</f>
        <v/>
      </c>
      <c r="N1779" t="str">
        <f>IF(VLOOKUP($A1779,Parts!$A:$AM,N$1,0)="X",AE$2,"")</f>
        <v/>
      </c>
      <c r="O1779" t="str">
        <f>IF(VLOOKUP($A1779,Parts!$A:$AM,O$1,0)="X",AF$2,"")</f>
        <v/>
      </c>
      <c r="P1779" t="str">
        <f t="shared" si="28"/>
        <v/>
      </c>
    </row>
    <row r="1780" spans="1:16" x14ac:dyDescent="0.25">
      <c r="A1780" t="str">
        <f>Table15[[#This Row],[Name]]</f>
        <v>luna3</v>
      </c>
      <c r="B1780" t="str">
        <f>IF(VLOOKUP($A1780,Parts!$A:$AM,B$1,0)="X",S$2,"")</f>
        <v/>
      </c>
      <c r="C1780" t="str">
        <f>IF(VLOOKUP($A1780,Parts!$A:$AM,C$1,0)="X",T$2,"")</f>
        <v/>
      </c>
      <c r="D1780" t="str">
        <f>IF(VLOOKUP($A1780,Parts!$A:$AM,D$1,0)="X",U$2,"")</f>
        <v/>
      </c>
      <c r="E1780" t="str">
        <f>IF(VLOOKUP($A1780,Parts!$A:$AM,E$1,0)="X",V$2,"")</f>
        <v/>
      </c>
      <c r="F1780" t="str">
        <f>IF(VLOOKUP($A1780,Parts!$A:$AM,F$1,0)="X",W$2,"")</f>
        <v/>
      </c>
      <c r="G1780" t="str">
        <f>IF(VLOOKUP($A1780,Parts!$A:$AM,G$1,0)="X",X$2,"")</f>
        <v/>
      </c>
      <c r="H1780" t="str">
        <f>IF(VLOOKUP($A1780,Parts!$A:$AM,H$1,0)="X",Y$2,"")</f>
        <v/>
      </c>
      <c r="I1780" t="str">
        <f>IF(VLOOKUP($A1780,Parts!$A:$AM,I$1,0)="X",Z$2,"")</f>
        <v/>
      </c>
      <c r="J1780" t="str">
        <f>IF(VLOOKUP($A1780,Parts!$A:$AM,J$1,0)="X",AA$2,"")</f>
        <v/>
      </c>
      <c r="K1780" t="str">
        <f>IF(VLOOKUP($A1780,Parts!$A:$AM,K$1,0)="X",AB$2,"")</f>
        <v/>
      </c>
      <c r="L1780" t="str">
        <f>IF(VLOOKUP($A1780,Parts!$A:$AM,L$1,0)="X",AC$2,"")</f>
        <v/>
      </c>
      <c r="M1780" t="str">
        <f>IF(VLOOKUP($A1780,Parts!$A:$AM,M$1,0)="X",AD$2,"")</f>
        <v/>
      </c>
      <c r="N1780" t="str">
        <f>IF(VLOOKUP($A1780,Parts!$A:$AM,N$1,0)="X",AE$2,"")</f>
        <v/>
      </c>
      <c r="O1780" t="str">
        <f>IF(VLOOKUP($A1780,Parts!$A:$AM,O$1,0)="X",AF$2,"")</f>
        <v/>
      </c>
      <c r="P1780" t="str">
        <f t="shared" si="28"/>
        <v/>
      </c>
    </row>
    <row r="1781" spans="1:16" x14ac:dyDescent="0.25">
      <c r="A1781" t="str">
        <f>Table15[[#This Row],[Name]]</f>
        <v>luna9_airbag_cvr</v>
      </c>
      <c r="B1781" t="str">
        <f>IF(VLOOKUP($A1781,Parts!$A:$AM,B$1,0)="X",S$2,"")</f>
        <v/>
      </c>
      <c r="C1781" t="str">
        <f>IF(VLOOKUP($A1781,Parts!$A:$AM,C$1,0)="X",T$2,"")</f>
        <v/>
      </c>
      <c r="D1781" t="str">
        <f>IF(VLOOKUP($A1781,Parts!$A:$AM,D$1,0)="X",U$2,"")</f>
        <v/>
      </c>
      <c r="E1781" t="str">
        <f>IF(VLOOKUP($A1781,Parts!$A:$AM,E$1,0)="X",V$2,"")</f>
        <v/>
      </c>
      <c r="F1781" t="str">
        <f>IF(VLOOKUP($A1781,Parts!$A:$AM,F$1,0)="X",W$2,"")</f>
        <v/>
      </c>
      <c r="G1781" t="str">
        <f>IF(VLOOKUP($A1781,Parts!$A:$AM,G$1,0)="X",X$2,"")</f>
        <v/>
      </c>
      <c r="H1781" t="str">
        <f>IF(VLOOKUP($A1781,Parts!$A:$AM,H$1,0)="X",Y$2,"")</f>
        <v/>
      </c>
      <c r="I1781" t="str">
        <f>IF(VLOOKUP($A1781,Parts!$A:$AM,I$1,0)="X",Z$2,"")</f>
        <v/>
      </c>
      <c r="J1781" t="str">
        <f>IF(VLOOKUP($A1781,Parts!$A:$AM,J$1,0)="X",AA$2,"")</f>
        <v/>
      </c>
      <c r="K1781" t="str">
        <f>IF(VLOOKUP($A1781,Parts!$A:$AM,K$1,0)="X",AB$2,"")</f>
        <v/>
      </c>
      <c r="L1781" t="str">
        <f>IF(VLOOKUP($A1781,Parts!$A:$AM,L$1,0)="X",AC$2,"")</f>
        <v/>
      </c>
      <c r="M1781" t="str">
        <f>IF(VLOOKUP($A1781,Parts!$A:$AM,M$1,0)="X",AD$2,"")</f>
        <v/>
      </c>
      <c r="N1781" t="str">
        <f>IF(VLOOKUP($A1781,Parts!$A:$AM,N$1,0)="X",AE$2,"")</f>
        <v/>
      </c>
      <c r="O1781" t="str">
        <f>IF(VLOOKUP($A1781,Parts!$A:$AM,O$1,0)="X",AF$2,"")</f>
        <v/>
      </c>
      <c r="P1781" t="str">
        <f t="shared" si="28"/>
        <v/>
      </c>
    </row>
    <row r="1782" spans="1:16" x14ac:dyDescent="0.25">
      <c r="A1782" t="str">
        <f>Table15[[#This Row],[Name]]</f>
        <v>luna9_als</v>
      </c>
      <c r="B1782" t="str">
        <f>IF(VLOOKUP($A1782,Parts!$A:$AM,B$1,0)="X",S$2,"")</f>
        <v/>
      </c>
      <c r="C1782" t="str">
        <f>IF(VLOOKUP($A1782,Parts!$A:$AM,C$1,0)="X",T$2,"")</f>
        <v/>
      </c>
      <c r="D1782" t="str">
        <f>IF(VLOOKUP($A1782,Parts!$A:$AM,D$1,0)="X",U$2,"")</f>
        <v/>
      </c>
      <c r="E1782" t="str">
        <f>IF(VLOOKUP($A1782,Parts!$A:$AM,E$1,0)="X",V$2,"")</f>
        <v/>
      </c>
      <c r="F1782" t="str">
        <f>IF(VLOOKUP($A1782,Parts!$A:$AM,F$1,0)="X",W$2,"")</f>
        <v/>
      </c>
      <c r="G1782" t="str">
        <f>IF(VLOOKUP($A1782,Parts!$A:$AM,G$1,0)="X",X$2,"")</f>
        <v/>
      </c>
      <c r="H1782" t="str">
        <f>IF(VLOOKUP($A1782,Parts!$A:$AM,H$1,0)="X",Y$2,"")</f>
        <v/>
      </c>
      <c r="I1782" t="str">
        <f>IF(VLOOKUP($A1782,Parts!$A:$AM,I$1,0)="X",Z$2,"")</f>
        <v/>
      </c>
      <c r="J1782" t="str">
        <f>IF(VLOOKUP($A1782,Parts!$A:$AM,J$1,0)="X",AA$2,"")</f>
        <v/>
      </c>
      <c r="K1782" t="str">
        <f>IF(VLOOKUP($A1782,Parts!$A:$AM,K$1,0)="X",AB$2,"")</f>
        <v/>
      </c>
      <c r="L1782" t="str">
        <f>IF(VLOOKUP($A1782,Parts!$A:$AM,L$1,0)="X",AC$2,"")</f>
        <v/>
      </c>
      <c r="M1782" t="str">
        <f>IF(VLOOKUP($A1782,Parts!$A:$AM,M$1,0)="X",AD$2,"")</f>
        <v/>
      </c>
      <c r="N1782" t="str">
        <f>IF(VLOOKUP($A1782,Parts!$A:$AM,N$1,0)="X",AE$2,"")</f>
        <v/>
      </c>
      <c r="O1782" t="str">
        <f>IF(VLOOKUP($A1782,Parts!$A:$AM,O$1,0)="X",AF$2,"")</f>
        <v/>
      </c>
      <c r="P1782" t="str">
        <f t="shared" si="28"/>
        <v/>
      </c>
    </row>
    <row r="1783" spans="1:16" x14ac:dyDescent="0.25">
      <c r="A1783" t="str">
        <f>Table15[[#This Row],[Name]]</f>
        <v>luna_dec</v>
      </c>
      <c r="B1783" t="str">
        <f>IF(VLOOKUP($A1783,Parts!$A:$AM,B$1,0)="X",S$2,"")</f>
        <v/>
      </c>
      <c r="C1783" t="str">
        <f>IF(VLOOKUP($A1783,Parts!$A:$AM,C$1,0)="X",T$2,"")</f>
        <v/>
      </c>
      <c r="D1783" t="str">
        <f>IF(VLOOKUP($A1783,Parts!$A:$AM,D$1,0)="X",U$2,"")</f>
        <v/>
      </c>
      <c r="E1783" t="str">
        <f>IF(VLOOKUP($A1783,Parts!$A:$AM,E$1,0)="X",V$2,"")</f>
        <v/>
      </c>
      <c r="F1783" t="str">
        <f>IF(VLOOKUP($A1783,Parts!$A:$AM,F$1,0)="X",W$2,"")</f>
        <v/>
      </c>
      <c r="G1783" t="str">
        <f>IF(VLOOKUP($A1783,Parts!$A:$AM,G$1,0)="X",X$2,"")</f>
        <v/>
      </c>
      <c r="H1783" t="str">
        <f>IF(VLOOKUP($A1783,Parts!$A:$AM,H$1,0)="X",Y$2,"")</f>
        <v/>
      </c>
      <c r="I1783" t="str">
        <f>IF(VLOOKUP($A1783,Parts!$A:$AM,I$1,0)="X",Z$2,"")</f>
        <v/>
      </c>
      <c r="J1783" t="str">
        <f>IF(VLOOKUP($A1783,Parts!$A:$AM,J$1,0)="X",AA$2,"")</f>
        <v/>
      </c>
      <c r="K1783" t="str">
        <f>IF(VLOOKUP($A1783,Parts!$A:$AM,K$1,0)="X",AB$2,"")</f>
        <v/>
      </c>
      <c r="L1783" t="str">
        <f>IF(VLOOKUP($A1783,Parts!$A:$AM,L$1,0)="X",AC$2,"")</f>
        <v/>
      </c>
      <c r="M1783" t="str">
        <f>IF(VLOOKUP($A1783,Parts!$A:$AM,M$1,0)="X",AD$2,"")</f>
        <v/>
      </c>
      <c r="N1783" t="str">
        <f>IF(VLOOKUP($A1783,Parts!$A:$AM,N$1,0)="X",AE$2,"")</f>
        <v/>
      </c>
      <c r="O1783" t="str">
        <f>IF(VLOOKUP($A1783,Parts!$A:$AM,O$1,0)="X",AF$2,"")</f>
        <v/>
      </c>
      <c r="P1783" t="str">
        <f t="shared" si="28"/>
        <v/>
      </c>
    </row>
    <row r="1784" spans="1:16" x14ac:dyDescent="0.25">
      <c r="A1784" t="str">
        <f>Table15[[#This Row],[Name]]</f>
        <v>luna_ktdu</v>
      </c>
      <c r="B1784" t="str">
        <f>IF(VLOOKUP($A1784,Parts!$A:$AM,B$1,0)="X",S$2,"")</f>
        <v/>
      </c>
      <c r="C1784" t="str">
        <f>IF(VLOOKUP($A1784,Parts!$A:$AM,C$1,0)="X",T$2,"")</f>
        <v/>
      </c>
      <c r="D1784" t="str">
        <f>IF(VLOOKUP($A1784,Parts!$A:$AM,D$1,0)="X",U$2,"")</f>
        <v/>
      </c>
      <c r="E1784" t="str">
        <f>IF(VLOOKUP($A1784,Parts!$A:$AM,E$1,0)="X",V$2,"")</f>
        <v/>
      </c>
      <c r="F1784" t="str">
        <f>IF(VLOOKUP($A1784,Parts!$A:$AM,F$1,0)="X",W$2,"")</f>
        <v/>
      </c>
      <c r="G1784" t="str">
        <f>IF(VLOOKUP($A1784,Parts!$A:$AM,G$1,0)="X",X$2,"")</f>
        <v/>
      </c>
      <c r="H1784" t="str">
        <f>IF(VLOOKUP($A1784,Parts!$A:$AM,H$1,0)="X",Y$2,"")</f>
        <v/>
      </c>
      <c r="I1784" t="str">
        <f>IF(VLOOKUP($A1784,Parts!$A:$AM,I$1,0)="X",Z$2,"")</f>
        <v/>
      </c>
      <c r="J1784" t="str">
        <f>IF(VLOOKUP($A1784,Parts!$A:$AM,J$1,0)="X",AA$2,"")</f>
        <v/>
      </c>
      <c r="K1784" t="str">
        <f>IF(VLOOKUP($A1784,Parts!$A:$AM,K$1,0)="X",AB$2,"")</f>
        <v/>
      </c>
      <c r="L1784" t="str">
        <f>IF(VLOOKUP($A1784,Parts!$A:$AM,L$1,0)="X",AC$2,"")</f>
        <v/>
      </c>
      <c r="M1784" t="str">
        <f>IF(VLOOKUP($A1784,Parts!$A:$AM,M$1,0)="X",AD$2,"")</f>
        <v/>
      </c>
      <c r="N1784" t="str">
        <f>IF(VLOOKUP($A1784,Parts!$A:$AM,N$1,0)="X",AE$2,"")</f>
        <v/>
      </c>
      <c r="O1784" t="str">
        <f>IF(VLOOKUP($A1784,Parts!$A:$AM,O$1,0)="X",AF$2,"")</f>
        <v/>
      </c>
      <c r="P1784" t="str">
        <f t="shared" si="28"/>
        <v/>
      </c>
    </row>
    <row r="1785" spans="1:16" x14ac:dyDescent="0.25">
      <c r="A1785" t="str">
        <f>Table15[[#This Row],[Name]]</f>
        <v>luna2</v>
      </c>
      <c r="B1785" t="str">
        <f>IF(VLOOKUP($A1785,Parts!$A:$AM,B$1,0)="X",S$2,"")</f>
        <v/>
      </c>
      <c r="C1785" t="str">
        <f>IF(VLOOKUP($A1785,Parts!$A:$AM,C$1,0)="X",T$2,"")</f>
        <v/>
      </c>
      <c r="D1785" t="str">
        <f>IF(VLOOKUP($A1785,Parts!$A:$AM,D$1,0)="X",U$2,"")</f>
        <v/>
      </c>
      <c r="E1785" t="str">
        <f>IF(VLOOKUP($A1785,Parts!$A:$AM,E$1,0)="X",V$2,"")</f>
        <v/>
      </c>
      <c r="F1785" t="str">
        <f>IF(VLOOKUP($A1785,Parts!$A:$AM,F$1,0)="X",W$2,"")</f>
        <v/>
      </c>
      <c r="G1785" t="str">
        <f>IF(VLOOKUP($A1785,Parts!$A:$AM,G$1,0)="X",X$2,"")</f>
        <v/>
      </c>
      <c r="H1785" t="str">
        <f>IF(VLOOKUP($A1785,Parts!$A:$AM,H$1,0)="X",Y$2,"")</f>
        <v/>
      </c>
      <c r="I1785" t="str">
        <f>IF(VLOOKUP($A1785,Parts!$A:$AM,I$1,0)="X",Z$2,"")</f>
        <v/>
      </c>
      <c r="J1785" t="str">
        <f>IF(VLOOKUP($A1785,Parts!$A:$AM,J$1,0)="X",AA$2,"")</f>
        <v/>
      </c>
      <c r="K1785" t="str">
        <f>IF(VLOOKUP($A1785,Parts!$A:$AM,K$1,0)="X",AB$2,"")</f>
        <v/>
      </c>
      <c r="L1785" t="str">
        <f>IF(VLOOKUP($A1785,Parts!$A:$AM,L$1,0)="X",AC$2,"")</f>
        <v/>
      </c>
      <c r="M1785" t="str">
        <f>IF(VLOOKUP($A1785,Parts!$A:$AM,M$1,0)="X",AD$2,"")</f>
        <v/>
      </c>
      <c r="N1785" t="str">
        <f>IF(VLOOKUP($A1785,Parts!$A:$AM,N$1,0)="X",AE$2,"")</f>
        <v/>
      </c>
      <c r="O1785" t="str">
        <f>IF(VLOOKUP($A1785,Parts!$A:$AM,O$1,0)="X",AF$2,"")</f>
        <v/>
      </c>
      <c r="P1785" t="str">
        <f t="shared" si="28"/>
        <v/>
      </c>
    </row>
    <row r="1786" spans="1:16" x14ac:dyDescent="0.25">
      <c r="A1786" t="str">
        <f>Table15[[#This Row],[Name]]</f>
        <v>luna_vernier</v>
      </c>
      <c r="B1786" t="str">
        <f>IF(VLOOKUP($A1786,Parts!$A:$AM,B$1,0)="X",S$2,"")</f>
        <v/>
      </c>
      <c r="C1786" t="str">
        <f>IF(VLOOKUP($A1786,Parts!$A:$AM,C$1,0)="X",T$2,"")</f>
        <v/>
      </c>
      <c r="D1786" t="str">
        <f>IF(VLOOKUP($A1786,Parts!$A:$AM,D$1,0)="X",U$2,"")</f>
        <v/>
      </c>
      <c r="E1786" t="str">
        <f>IF(VLOOKUP($A1786,Parts!$A:$AM,E$1,0)="X",V$2,"")</f>
        <v/>
      </c>
      <c r="F1786" t="str">
        <f>IF(VLOOKUP($A1786,Parts!$A:$AM,F$1,0)="X",W$2,"")</f>
        <v/>
      </c>
      <c r="G1786" t="str">
        <f>IF(VLOOKUP($A1786,Parts!$A:$AM,G$1,0)="X",X$2,"")</f>
        <v/>
      </c>
      <c r="H1786" t="str">
        <f>IF(VLOOKUP($A1786,Parts!$A:$AM,H$1,0)="X",Y$2,"")</f>
        <v/>
      </c>
      <c r="I1786" t="str">
        <f>IF(VLOOKUP($A1786,Parts!$A:$AM,I$1,0)="X",Z$2,"")</f>
        <v/>
      </c>
      <c r="J1786" t="str">
        <f>IF(VLOOKUP($A1786,Parts!$A:$AM,J$1,0)="X",AA$2,"")</f>
        <v/>
      </c>
      <c r="K1786" t="str">
        <f>IF(VLOOKUP($A1786,Parts!$A:$AM,K$1,0)="X",AB$2,"")</f>
        <v/>
      </c>
      <c r="L1786" t="str">
        <f>IF(VLOOKUP($A1786,Parts!$A:$AM,L$1,0)="X",AC$2,"")</f>
        <v/>
      </c>
      <c r="M1786" t="str">
        <f>IF(VLOOKUP($A1786,Parts!$A:$AM,M$1,0)="X",AD$2,"")</f>
        <v/>
      </c>
      <c r="N1786" t="str">
        <f>IF(VLOOKUP($A1786,Parts!$A:$AM,N$1,0)="X",AE$2,"")</f>
        <v/>
      </c>
      <c r="O1786" t="str">
        <f>IF(VLOOKUP($A1786,Parts!$A:$AM,O$1,0)="X",AF$2,"")</f>
        <v/>
      </c>
      <c r="P1786" t="str">
        <f t="shared" si="28"/>
        <v/>
      </c>
    </row>
    <row r="1787" spans="1:16" x14ac:dyDescent="0.25">
      <c r="A1787" t="str">
        <f>Table15[[#This Row],[Name]]</f>
        <v>luna_astro</v>
      </c>
      <c r="B1787" t="str">
        <f>IF(VLOOKUP($A1787,Parts!$A:$AM,B$1,0)="X",S$2,"")</f>
        <v/>
      </c>
      <c r="C1787" t="str">
        <f>IF(VLOOKUP($A1787,Parts!$A:$AM,C$1,0)="X",T$2,"")</f>
        <v/>
      </c>
      <c r="D1787" t="str">
        <f>IF(VLOOKUP($A1787,Parts!$A:$AM,D$1,0)="X",U$2,"")</f>
        <v/>
      </c>
      <c r="E1787" t="str">
        <f>IF(VLOOKUP($A1787,Parts!$A:$AM,E$1,0)="X",V$2,"")</f>
        <v/>
      </c>
      <c r="F1787" t="str">
        <f>IF(VLOOKUP($A1787,Parts!$A:$AM,F$1,0)="X",W$2,"")</f>
        <v/>
      </c>
      <c r="G1787" t="str">
        <f>IF(VLOOKUP($A1787,Parts!$A:$AM,G$1,0)="X",X$2,"")</f>
        <v/>
      </c>
      <c r="H1787" t="str">
        <f>IF(VLOOKUP($A1787,Parts!$A:$AM,H$1,0)="X",Y$2,"")</f>
        <v/>
      </c>
      <c r="I1787" t="str">
        <f>IF(VLOOKUP($A1787,Parts!$A:$AM,I$1,0)="X",Z$2,"")</f>
        <v/>
      </c>
      <c r="J1787" t="str">
        <f>IF(VLOOKUP($A1787,Parts!$A:$AM,J$1,0)="X",AA$2,"")</f>
        <v/>
      </c>
      <c r="K1787" t="str">
        <f>IF(VLOOKUP($A1787,Parts!$A:$AM,K$1,0)="X",AB$2,"")</f>
        <v/>
      </c>
      <c r="L1787" t="str">
        <f>IF(VLOOKUP($A1787,Parts!$A:$AM,L$1,0)="X",AC$2,"")</f>
        <v/>
      </c>
      <c r="M1787" t="str">
        <f>IF(VLOOKUP($A1787,Parts!$A:$AM,M$1,0)="X",AD$2,"")</f>
        <v/>
      </c>
      <c r="N1787" t="str">
        <f>IF(VLOOKUP($A1787,Parts!$A:$AM,N$1,0)="X",AE$2,"")</f>
        <v/>
      </c>
      <c r="O1787" t="str">
        <f>IF(VLOOKUP($A1787,Parts!$A:$AM,O$1,0)="X",AF$2,"")</f>
        <v/>
      </c>
      <c r="P1787" t="str">
        <f t="shared" si="28"/>
        <v/>
      </c>
    </row>
    <row r="1788" spans="1:16" x14ac:dyDescent="0.25">
      <c r="A1788" t="str">
        <f>Table15[[#This Row],[Name]]</f>
        <v>luna_radio</v>
      </c>
      <c r="B1788" t="str">
        <f>IF(VLOOKUP($A1788,Parts!$A:$AM,B$1,0)="X",S$2,"")</f>
        <v/>
      </c>
      <c r="C1788" t="str">
        <f>IF(VLOOKUP($A1788,Parts!$A:$AM,C$1,0)="X",T$2,"")</f>
        <v/>
      </c>
      <c r="D1788" t="str">
        <f>IF(VLOOKUP($A1788,Parts!$A:$AM,D$1,0)="X",U$2,"")</f>
        <v/>
      </c>
      <c r="E1788" t="str">
        <f>IF(VLOOKUP($A1788,Parts!$A:$AM,E$1,0)="X",V$2,"")</f>
        <v/>
      </c>
      <c r="F1788" t="str">
        <f>IF(VLOOKUP($A1788,Parts!$A:$AM,F$1,0)="X",W$2,"")</f>
        <v/>
      </c>
      <c r="G1788" t="str">
        <f>IF(VLOOKUP($A1788,Parts!$A:$AM,G$1,0)="X",X$2,"")</f>
        <v/>
      </c>
      <c r="H1788" t="str">
        <f>IF(VLOOKUP($A1788,Parts!$A:$AM,H$1,0)="X",Y$2,"")</f>
        <v/>
      </c>
      <c r="I1788" t="str">
        <f>IF(VLOOKUP($A1788,Parts!$A:$AM,I$1,0)="X",Z$2,"")</f>
        <v/>
      </c>
      <c r="J1788" t="str">
        <f>IF(VLOOKUP($A1788,Parts!$A:$AM,J$1,0)="X",AA$2,"")</f>
        <v/>
      </c>
      <c r="K1788" t="str">
        <f>IF(VLOOKUP($A1788,Parts!$A:$AM,K$1,0)="X",AB$2,"")</f>
        <v/>
      </c>
      <c r="L1788" t="str">
        <f>IF(VLOOKUP($A1788,Parts!$A:$AM,L$1,0)="X",AC$2,"")</f>
        <v/>
      </c>
      <c r="M1788" t="str">
        <f>IF(VLOOKUP($A1788,Parts!$A:$AM,M$1,0)="X",AD$2,"")</f>
        <v/>
      </c>
      <c r="N1788" t="str">
        <f>IF(VLOOKUP($A1788,Parts!$A:$AM,N$1,0)="X",AE$2,"")</f>
        <v/>
      </c>
      <c r="O1788" t="str">
        <f>IF(VLOOKUP($A1788,Parts!$A:$AM,O$1,0)="X",AF$2,"")</f>
        <v/>
      </c>
      <c r="P1788" t="str">
        <f t="shared" si="28"/>
        <v/>
      </c>
    </row>
    <row r="1789" spans="1:16" x14ac:dyDescent="0.25">
      <c r="A1789" t="str">
        <f>Table15[[#This Row],[Name]]</f>
        <v>rn_ladee</v>
      </c>
      <c r="B1789" t="str">
        <f>IF(VLOOKUP($A1789,Parts!$A:$AM,B$1,0)="X",S$2,"")</f>
        <v/>
      </c>
      <c r="C1789" t="str">
        <f>IF(VLOOKUP($A1789,Parts!$A:$AM,C$1,0)="X",T$2,"")</f>
        <v/>
      </c>
      <c r="D1789" t="str">
        <f>IF(VLOOKUP($A1789,Parts!$A:$AM,D$1,0)="X",U$2,"")</f>
        <v/>
      </c>
      <c r="E1789" t="str">
        <f>IF(VLOOKUP($A1789,Parts!$A:$AM,E$1,0)="X",V$2,"")</f>
        <v/>
      </c>
      <c r="F1789" t="str">
        <f>IF(VLOOKUP($A1789,Parts!$A:$AM,F$1,0)="X",W$2,"")</f>
        <v/>
      </c>
      <c r="G1789" t="str">
        <f>IF(VLOOKUP($A1789,Parts!$A:$AM,G$1,0)="X",X$2,"")</f>
        <v/>
      </c>
      <c r="H1789" t="str">
        <f>IF(VLOOKUP($A1789,Parts!$A:$AM,H$1,0)="X",Y$2,"")</f>
        <v/>
      </c>
      <c r="I1789" t="str">
        <f>IF(VLOOKUP($A1789,Parts!$A:$AM,I$1,0)="X",Z$2,"")</f>
        <v/>
      </c>
      <c r="J1789" t="str">
        <f>IF(VLOOKUP($A1789,Parts!$A:$AM,J$1,0)="X",AA$2,"")</f>
        <v/>
      </c>
      <c r="K1789" t="str">
        <f>IF(VLOOKUP($A1789,Parts!$A:$AM,K$1,0)="X",AB$2,"")</f>
        <v/>
      </c>
      <c r="L1789" t="str">
        <f>IF(VLOOKUP($A1789,Parts!$A:$AM,L$1,0)="X",AC$2,"")</f>
        <v/>
      </c>
      <c r="M1789" t="str">
        <f>IF(VLOOKUP($A1789,Parts!$A:$AM,M$1,0)="X",AD$2,"")</f>
        <v/>
      </c>
      <c r="N1789" t="str">
        <f>IF(VLOOKUP($A1789,Parts!$A:$AM,N$1,0)="X",AE$2,"")</f>
        <v/>
      </c>
      <c r="O1789" t="str">
        <f>IF(VLOOKUP($A1789,Parts!$A:$AM,O$1,0)="X",AF$2,"")</f>
        <v/>
      </c>
      <c r="P1789" t="str">
        <f t="shared" si="28"/>
        <v/>
      </c>
    </row>
    <row r="1790" spans="1:16" x14ac:dyDescent="0.25">
      <c r="A1790" t="str">
        <f>Table15[[#This Row],[Name]]</f>
        <v>microEngineSE1</v>
      </c>
      <c r="B1790" t="str">
        <f>IF(VLOOKUP($A1790,Parts!$A:$AM,B$1,0)="X",S$2,"")</f>
        <v/>
      </c>
      <c r="C1790" t="str">
        <f>IF(VLOOKUP($A1790,Parts!$A:$AM,C$1,0)="X",T$2,"")</f>
        <v/>
      </c>
      <c r="D1790" t="str">
        <f>IF(VLOOKUP($A1790,Parts!$A:$AM,D$1,0)="X",U$2,"")</f>
        <v/>
      </c>
      <c r="E1790" t="str">
        <f>IF(VLOOKUP($A1790,Parts!$A:$AM,E$1,0)="X",V$2,"")</f>
        <v xml:space="preserve">    MODULE
    { name = ModuleTagEngineLiquidPF }
</v>
      </c>
      <c r="F1790" t="str">
        <f>IF(VLOOKUP($A1790,Parts!$A:$AM,F$1,0)="X",W$2,"")</f>
        <v/>
      </c>
      <c r="G1790" t="str">
        <f>IF(VLOOKUP($A1790,Parts!$A:$AM,G$1,0)="X",X$2,"")</f>
        <v/>
      </c>
      <c r="H1790" t="str">
        <f>IF(VLOOKUP($A1790,Parts!$A:$AM,H$1,0)="X",Y$2,"")</f>
        <v/>
      </c>
      <c r="I1790" t="str">
        <f>IF(VLOOKUP($A1790,Parts!$A:$AM,I$1,0)="X",Z$2,"")</f>
        <v xml:space="preserve">    MODULE
    { name = ModuleTagHumanRated }
</v>
      </c>
      <c r="J1790" t="str">
        <f>IF(VLOOKUP($A1790,Parts!$A:$AM,J$1,0)="X",AA$2,"")</f>
        <v/>
      </c>
      <c r="K1790" t="str">
        <f>IF(VLOOKUP($A1790,Parts!$A:$AM,K$1,0)="X",AB$2,"")</f>
        <v/>
      </c>
      <c r="L1790" t="str">
        <f>IF(VLOOKUP($A1790,Parts!$A:$AM,L$1,0)="X",AC$2,"")</f>
        <v/>
      </c>
      <c r="M1790" t="str">
        <f>IF(VLOOKUP($A1790,Parts!$A:$AM,M$1,0)="X",AD$2,"")</f>
        <v/>
      </c>
      <c r="N1790" t="str">
        <f>IF(VLOOKUP($A1790,Parts!$A:$AM,N$1,0)="X",AE$2,"")</f>
        <v/>
      </c>
      <c r="O1790" t="str">
        <f>IF(VLOOKUP($A1790,Parts!$A:$AM,O$1,0)="X",AF$2,"")</f>
        <v/>
      </c>
      <c r="P1790" t="str">
        <f t="shared" si="28"/>
        <v xml:space="preserve">    MODULE
    { name = ModuleTagEngineLiquidPF }
    MODULE
    { name = ModuleTagHumanRated }
</v>
      </c>
    </row>
    <row r="1791" spans="1:16" x14ac:dyDescent="0.25">
      <c r="A1791" t="str">
        <f>Table15[[#This Row],[Name]]</f>
        <v>FASALM_AscentEngine</v>
      </c>
      <c r="B1791" t="str">
        <f>IF(VLOOKUP($A1791,Parts!$A:$AM,B$1,0)="X",S$2,"")</f>
        <v/>
      </c>
      <c r="C1791" t="str">
        <f>IF(VLOOKUP($A1791,Parts!$A:$AM,C$1,0)="X",T$2,"")</f>
        <v/>
      </c>
      <c r="D1791" t="str">
        <f>IF(VLOOKUP($A1791,Parts!$A:$AM,D$1,0)="X",U$2,"")</f>
        <v/>
      </c>
      <c r="E1791" t="str">
        <f>IF(VLOOKUP($A1791,Parts!$A:$AM,E$1,0)="X",V$2,"")</f>
        <v xml:space="preserve">    MODULE
    { name = ModuleTagEngineLiquidPF }
</v>
      </c>
      <c r="F1791" t="str">
        <f>IF(VLOOKUP($A1791,Parts!$A:$AM,F$1,0)="X",W$2,"")</f>
        <v/>
      </c>
      <c r="G1791" t="str">
        <f>IF(VLOOKUP($A1791,Parts!$A:$AM,G$1,0)="X",X$2,"")</f>
        <v/>
      </c>
      <c r="H1791" t="str">
        <f>IF(VLOOKUP($A1791,Parts!$A:$AM,H$1,0)="X",Y$2,"")</f>
        <v/>
      </c>
      <c r="I1791" t="str">
        <f>IF(VLOOKUP($A1791,Parts!$A:$AM,I$1,0)="X",Z$2,"")</f>
        <v xml:space="preserve">    MODULE
    { name = ModuleTagHumanRated }
</v>
      </c>
      <c r="J1791" t="str">
        <f>IF(VLOOKUP($A1791,Parts!$A:$AM,J$1,0)="X",AA$2,"")</f>
        <v/>
      </c>
      <c r="K1791" t="str">
        <f>IF(VLOOKUP($A1791,Parts!$A:$AM,K$1,0)="X",AB$2,"")</f>
        <v/>
      </c>
      <c r="L1791" t="str">
        <f>IF(VLOOKUP($A1791,Parts!$A:$AM,L$1,0)="X",AC$2,"")</f>
        <v/>
      </c>
      <c r="M1791" t="str">
        <f>IF(VLOOKUP($A1791,Parts!$A:$AM,M$1,0)="X",AD$2,"")</f>
        <v/>
      </c>
      <c r="N1791" t="str">
        <f>IF(VLOOKUP($A1791,Parts!$A:$AM,N$1,0)="X",AE$2,"")</f>
        <v/>
      </c>
      <c r="O1791" t="str">
        <f>IF(VLOOKUP($A1791,Parts!$A:$AM,O$1,0)="X",AF$2,"")</f>
        <v/>
      </c>
      <c r="P1791" t="str">
        <f t="shared" si="28"/>
        <v xml:space="preserve">    MODULE
    { name = ModuleTagEngineLiquidPF }
    MODULE
    { name = ModuleTagHumanRated }
</v>
      </c>
    </row>
    <row r="1792" spans="1:16" x14ac:dyDescent="0.25">
      <c r="A1792" t="str">
        <f>Table15[[#This Row],[Name]]</f>
        <v>liquidEngineMini</v>
      </c>
      <c r="B1792" t="str">
        <f>IF(VLOOKUP($A1792,Parts!$A:$AM,B$1,0)="X",S$2,"")</f>
        <v/>
      </c>
      <c r="C1792" t="str">
        <f>IF(VLOOKUP($A1792,Parts!$A:$AM,C$1,0)="X",T$2,"")</f>
        <v/>
      </c>
      <c r="D1792" t="str">
        <f>IF(VLOOKUP($A1792,Parts!$A:$AM,D$1,0)="X",U$2,"")</f>
        <v/>
      </c>
      <c r="E1792" t="str">
        <f>IF(VLOOKUP($A1792,Parts!$A:$AM,E$1,0)="X",V$2,"")</f>
        <v xml:space="preserve">    MODULE
    { name = ModuleTagEngineLiquidPF }
</v>
      </c>
      <c r="F1792" t="str">
        <f>IF(VLOOKUP($A1792,Parts!$A:$AM,F$1,0)="X",W$2,"")</f>
        <v/>
      </c>
      <c r="G1792" t="str">
        <f>IF(VLOOKUP($A1792,Parts!$A:$AM,G$1,0)="X",X$2,"")</f>
        <v/>
      </c>
      <c r="H1792" t="str">
        <f>IF(VLOOKUP($A1792,Parts!$A:$AM,H$1,0)="X",Y$2,"")</f>
        <v/>
      </c>
      <c r="I1792" t="str">
        <f>IF(VLOOKUP($A1792,Parts!$A:$AM,I$1,0)="X",Z$2,"")</f>
        <v xml:space="preserve">    MODULE
    { name = ModuleTagHumanRated }
</v>
      </c>
      <c r="J1792" t="str">
        <f>IF(VLOOKUP($A1792,Parts!$A:$AM,J$1,0)="X",AA$2,"")</f>
        <v/>
      </c>
      <c r="K1792" t="str">
        <f>IF(VLOOKUP($A1792,Parts!$A:$AM,K$1,0)="X",AB$2,"")</f>
        <v/>
      </c>
      <c r="L1792" t="str">
        <f>IF(VLOOKUP($A1792,Parts!$A:$AM,L$1,0)="X",AC$2,"")</f>
        <v/>
      </c>
      <c r="M1792" t="str">
        <f>IF(VLOOKUP($A1792,Parts!$A:$AM,M$1,0)="X",AD$2,"")</f>
        <v/>
      </c>
      <c r="N1792" t="str">
        <f>IF(VLOOKUP($A1792,Parts!$A:$AM,N$1,0)="X",AE$2,"")</f>
        <v/>
      </c>
      <c r="O1792" t="str">
        <f>IF(VLOOKUP($A1792,Parts!$A:$AM,O$1,0)="X",AF$2,"")</f>
        <v/>
      </c>
      <c r="P1792" t="str">
        <f t="shared" si="28"/>
        <v xml:space="preserve">    MODULE
    { name = ModuleTagEngineLiquidPF }
    MODULE
    { name = ModuleTagHumanRated }
</v>
      </c>
    </row>
    <row r="1793" spans="1:16" x14ac:dyDescent="0.25">
      <c r="A1793" t="str">
        <f>Table15[[#This Row],[Name]]</f>
        <v>enginelmodc</v>
      </c>
      <c r="B1793" t="str">
        <f>IF(VLOOKUP($A1793,Parts!$A:$AM,B$1,0)="X",S$2,"")</f>
        <v/>
      </c>
      <c r="C1793" t="str">
        <f>IF(VLOOKUP($A1793,Parts!$A:$AM,C$1,0)="X",T$2,"")</f>
        <v/>
      </c>
      <c r="D1793" t="str">
        <f>IF(VLOOKUP($A1793,Parts!$A:$AM,D$1,0)="X",U$2,"")</f>
        <v/>
      </c>
      <c r="E1793" t="str">
        <f>IF(VLOOKUP($A1793,Parts!$A:$AM,E$1,0)="X",V$2,"")</f>
        <v xml:space="preserve">    MODULE
    { name = ModuleTagEngineLiquidPF }
</v>
      </c>
      <c r="F1793" t="str">
        <f>IF(VLOOKUP($A1793,Parts!$A:$AM,F$1,0)="X",W$2,"")</f>
        <v/>
      </c>
      <c r="G1793" t="str">
        <f>IF(VLOOKUP($A1793,Parts!$A:$AM,G$1,0)="X",X$2,"")</f>
        <v/>
      </c>
      <c r="H1793" t="str">
        <f>IF(VLOOKUP($A1793,Parts!$A:$AM,H$1,0)="X",Y$2,"")</f>
        <v/>
      </c>
      <c r="I1793" t="str">
        <f>IF(VLOOKUP($A1793,Parts!$A:$AM,I$1,0)="X",Z$2,"")</f>
        <v xml:space="preserve">    MODULE
    { name = ModuleTagHumanRated }
</v>
      </c>
      <c r="J1793" t="str">
        <f>IF(VLOOKUP($A1793,Parts!$A:$AM,J$1,0)="X",AA$2,"")</f>
        <v/>
      </c>
      <c r="K1793" t="str">
        <f>IF(VLOOKUP($A1793,Parts!$A:$AM,K$1,0)="X",AB$2,"")</f>
        <v/>
      </c>
      <c r="L1793" t="str">
        <f>IF(VLOOKUP($A1793,Parts!$A:$AM,L$1,0)="X",AC$2,"")</f>
        <v/>
      </c>
      <c r="M1793" t="str">
        <f>IF(VLOOKUP($A1793,Parts!$A:$AM,M$1,0)="X",AD$2,"")</f>
        <v/>
      </c>
      <c r="N1793" t="str">
        <f>IF(VLOOKUP($A1793,Parts!$A:$AM,N$1,0)="X",AE$2,"")</f>
        <v/>
      </c>
      <c r="O1793" t="str">
        <f>IF(VLOOKUP($A1793,Parts!$A:$AM,O$1,0)="X",AF$2,"")</f>
        <v/>
      </c>
      <c r="P1793" t="str">
        <f t="shared" si="28"/>
        <v xml:space="preserve">    MODULE
    { name = ModuleTagEngineLiquidPF }
    MODULE
    { name = ModuleTagHumanRated }
</v>
      </c>
    </row>
    <row r="1794" spans="1:16" x14ac:dyDescent="0.25">
      <c r="A1794" t="str">
        <f>Table15[[#This Row],[Name]]</f>
        <v>FASALM_DescentEngine</v>
      </c>
      <c r="B1794" t="str">
        <f>IF(VLOOKUP($A1794,Parts!$A:$AM,B$1,0)="X",S$2,"")</f>
        <v/>
      </c>
      <c r="C1794" t="str">
        <f>IF(VLOOKUP($A1794,Parts!$A:$AM,C$1,0)="X",T$2,"")</f>
        <v/>
      </c>
      <c r="D1794" t="str">
        <f>IF(VLOOKUP($A1794,Parts!$A:$AM,D$1,0)="X",U$2,"")</f>
        <v/>
      </c>
      <c r="E1794" t="str">
        <f>IF(VLOOKUP($A1794,Parts!$A:$AM,E$1,0)="X",V$2,"")</f>
        <v xml:space="preserve">    MODULE
    { name = ModuleTagEngineLiquidPF }
</v>
      </c>
      <c r="F1794" t="str">
        <f>IF(VLOOKUP($A1794,Parts!$A:$AM,F$1,0)="X",W$2,"")</f>
        <v/>
      </c>
      <c r="G1794" t="str">
        <f>IF(VLOOKUP($A1794,Parts!$A:$AM,G$1,0)="X",X$2,"")</f>
        <v/>
      </c>
      <c r="H1794" t="str">
        <f>IF(VLOOKUP($A1794,Parts!$A:$AM,H$1,0)="X",Y$2,"")</f>
        <v/>
      </c>
      <c r="I1794" t="str">
        <f>IF(VLOOKUP($A1794,Parts!$A:$AM,I$1,0)="X",Z$2,"")</f>
        <v xml:space="preserve">    MODULE
    { name = ModuleTagHumanRated }
</v>
      </c>
      <c r="J1794" t="str">
        <f>IF(VLOOKUP($A1794,Parts!$A:$AM,J$1,0)="X",AA$2,"")</f>
        <v/>
      </c>
      <c r="K1794" t="str">
        <f>IF(VLOOKUP($A1794,Parts!$A:$AM,K$1,0)="X",AB$2,"")</f>
        <v/>
      </c>
      <c r="L1794" t="str">
        <f>IF(VLOOKUP($A1794,Parts!$A:$AM,L$1,0)="X",AC$2,"")</f>
        <v/>
      </c>
      <c r="M1794" t="str">
        <f>IF(VLOOKUP($A1794,Parts!$A:$AM,M$1,0)="X",AD$2,"")</f>
        <v/>
      </c>
      <c r="N1794" t="str">
        <f>IF(VLOOKUP($A1794,Parts!$A:$AM,N$1,0)="X",AE$2,"")</f>
        <v/>
      </c>
      <c r="O1794" t="str">
        <f>IF(VLOOKUP($A1794,Parts!$A:$AM,O$1,0)="X",AF$2,"")</f>
        <v/>
      </c>
      <c r="P1794" t="str">
        <f t="shared" si="28"/>
        <v xml:space="preserve">    MODULE
    { name = ModuleTagEngineLiquidPF }
    MODULE
    { name = ModuleTagHumanRated }
</v>
      </c>
    </row>
    <row r="1795" spans="1:16" x14ac:dyDescent="0.25">
      <c r="A1795" t="str">
        <f>Table15[[#This Row],[Name]]</f>
        <v>liquidEngine2-2</v>
      </c>
      <c r="B1795" t="str">
        <f>IF(VLOOKUP($A1795,Parts!$A:$AM,B$1,0)="X",S$2,"")</f>
        <v/>
      </c>
      <c r="C1795" t="str">
        <f>IF(VLOOKUP($A1795,Parts!$A:$AM,C$1,0)="X",T$2,"")</f>
        <v/>
      </c>
      <c r="D1795" t="str">
        <f>IF(VLOOKUP($A1795,Parts!$A:$AM,D$1,0)="X",U$2,"")</f>
        <v/>
      </c>
      <c r="E1795" t="str">
        <f>IF(VLOOKUP($A1795,Parts!$A:$AM,E$1,0)="X",V$2,"")</f>
        <v xml:space="preserve">    MODULE
    { name = ModuleTagEngineLiquidPF }
</v>
      </c>
      <c r="F1795" t="str">
        <f>IF(VLOOKUP($A1795,Parts!$A:$AM,F$1,0)="X",W$2,"")</f>
        <v/>
      </c>
      <c r="G1795" t="str">
        <f>IF(VLOOKUP($A1795,Parts!$A:$AM,G$1,0)="X",X$2,"")</f>
        <v/>
      </c>
      <c r="H1795" t="str">
        <f>IF(VLOOKUP($A1795,Parts!$A:$AM,H$1,0)="X",Y$2,"")</f>
        <v/>
      </c>
      <c r="I1795" t="str">
        <f>IF(VLOOKUP($A1795,Parts!$A:$AM,I$1,0)="X",Z$2,"")</f>
        <v xml:space="preserve">    MODULE
    { name = ModuleTagHumanRated }
</v>
      </c>
      <c r="J1795" t="str">
        <f>IF(VLOOKUP($A1795,Parts!$A:$AM,J$1,0)="X",AA$2,"")</f>
        <v/>
      </c>
      <c r="K1795" t="str">
        <f>IF(VLOOKUP($A1795,Parts!$A:$AM,K$1,0)="X",AB$2,"")</f>
        <v/>
      </c>
      <c r="L1795" t="str">
        <f>IF(VLOOKUP($A1795,Parts!$A:$AM,L$1,0)="X",AC$2,"")</f>
        <v/>
      </c>
      <c r="M1795" t="str">
        <f>IF(VLOOKUP($A1795,Parts!$A:$AM,M$1,0)="X",AD$2,"")</f>
        <v/>
      </c>
      <c r="N1795" t="str">
        <f>IF(VLOOKUP($A1795,Parts!$A:$AM,N$1,0)="X",AE$2,"")</f>
        <v/>
      </c>
      <c r="O1795" t="str">
        <f>IF(VLOOKUP($A1795,Parts!$A:$AM,O$1,0)="X",AF$2,"")</f>
        <v/>
      </c>
      <c r="P1795" t="str">
        <f t="shared" ref="P1795:P1858" si="29">B1795&amp;C1795&amp;D1795&amp;E1795&amp;F1795&amp;G1795&amp;H1795&amp;I1795&amp;J1795&amp;K1795&amp;L1795&amp;M1795&amp;N1795&amp;O1795</f>
        <v xml:space="preserve">    MODULE
    { name = ModuleTagEngineLiquidPF }
    MODULE
    { name = ModuleTagHumanRated }
</v>
      </c>
    </row>
    <row r="1796" spans="1:16" x14ac:dyDescent="0.25">
      <c r="A1796" t="str">
        <f>Table15[[#This Row],[Name]]</f>
        <v>rn_lro</v>
      </c>
      <c r="B1796" t="str">
        <f>IF(VLOOKUP($A1796,Parts!$A:$AM,B$1,0)="X",S$2,"")</f>
        <v/>
      </c>
      <c r="C1796" t="str">
        <f>IF(VLOOKUP($A1796,Parts!$A:$AM,C$1,0)="X",T$2,"")</f>
        <v/>
      </c>
      <c r="D1796" t="str">
        <f>IF(VLOOKUP($A1796,Parts!$A:$AM,D$1,0)="X",U$2,"")</f>
        <v/>
      </c>
      <c r="E1796" t="str">
        <f>IF(VLOOKUP($A1796,Parts!$A:$AM,E$1,0)="X",V$2,"")</f>
        <v/>
      </c>
      <c r="F1796" t="str">
        <f>IF(VLOOKUP($A1796,Parts!$A:$AM,F$1,0)="X",W$2,"")</f>
        <v/>
      </c>
      <c r="G1796" t="str">
        <f>IF(VLOOKUP($A1796,Parts!$A:$AM,G$1,0)="X",X$2,"")</f>
        <v/>
      </c>
      <c r="H1796" t="str">
        <f>IF(VLOOKUP($A1796,Parts!$A:$AM,H$1,0)="X",Y$2,"")</f>
        <v/>
      </c>
      <c r="I1796" t="str">
        <f>IF(VLOOKUP($A1796,Parts!$A:$AM,I$1,0)="X",Z$2,"")</f>
        <v/>
      </c>
      <c r="J1796" t="str">
        <f>IF(VLOOKUP($A1796,Parts!$A:$AM,J$1,0)="X",AA$2,"")</f>
        <v/>
      </c>
      <c r="K1796" t="str">
        <f>IF(VLOOKUP($A1796,Parts!$A:$AM,K$1,0)="X",AB$2,"")</f>
        <v/>
      </c>
      <c r="L1796" t="str">
        <f>IF(VLOOKUP($A1796,Parts!$A:$AM,L$1,0)="X",AC$2,"")</f>
        <v/>
      </c>
      <c r="M1796" t="str">
        <f>IF(VLOOKUP($A1796,Parts!$A:$AM,M$1,0)="X",AD$2,"")</f>
        <v/>
      </c>
      <c r="N1796" t="str">
        <f>IF(VLOOKUP($A1796,Parts!$A:$AM,N$1,0)="X",AE$2,"")</f>
        <v/>
      </c>
      <c r="O1796" t="str">
        <f>IF(VLOOKUP($A1796,Parts!$A:$AM,O$1,0)="X",AF$2,"")</f>
        <v/>
      </c>
      <c r="P1796" t="str">
        <f t="shared" si="29"/>
        <v/>
      </c>
    </row>
    <row r="1797" spans="1:16" x14ac:dyDescent="0.25">
      <c r="A1797" t="str">
        <f>Table15[[#This Row],[Name]]</f>
        <v>orbital-engine-125</v>
      </c>
      <c r="B1797" t="str">
        <f>IF(VLOOKUP($A1797,Parts!$A:$AM,B$1,0)="X",S$2,"")</f>
        <v/>
      </c>
      <c r="C1797" t="str">
        <f>IF(VLOOKUP($A1797,Parts!$A:$AM,C$1,0)="X",T$2,"")</f>
        <v/>
      </c>
      <c r="D1797" t="str">
        <f>IF(VLOOKUP($A1797,Parts!$A:$AM,D$1,0)="X",U$2,"")</f>
        <v/>
      </c>
      <c r="E1797" t="str">
        <f>IF(VLOOKUP($A1797,Parts!$A:$AM,E$1,0)="X",V$2,"")</f>
        <v/>
      </c>
      <c r="F1797" t="str">
        <f>IF(VLOOKUP($A1797,Parts!$A:$AM,F$1,0)="X",W$2,"")</f>
        <v/>
      </c>
      <c r="G1797" t="str">
        <f>IF(VLOOKUP($A1797,Parts!$A:$AM,G$1,0)="X",X$2,"")</f>
        <v/>
      </c>
      <c r="H1797" t="str">
        <f>IF(VLOOKUP($A1797,Parts!$A:$AM,H$1,0)="X",Y$2,"")</f>
        <v/>
      </c>
      <c r="I1797" t="str">
        <f>IF(VLOOKUP($A1797,Parts!$A:$AM,I$1,0)="X",Z$2,"")</f>
        <v/>
      </c>
      <c r="J1797" t="str">
        <f>IF(VLOOKUP($A1797,Parts!$A:$AM,J$1,0)="X",AA$2,"")</f>
        <v/>
      </c>
      <c r="K1797" t="str">
        <f>IF(VLOOKUP($A1797,Parts!$A:$AM,K$1,0)="X",AB$2,"")</f>
        <v/>
      </c>
      <c r="L1797" t="str">
        <f>IF(VLOOKUP($A1797,Parts!$A:$AM,L$1,0)="X",AC$2,"")</f>
        <v/>
      </c>
      <c r="M1797" t="str">
        <f>IF(VLOOKUP($A1797,Parts!$A:$AM,M$1,0)="X",AD$2,"")</f>
        <v/>
      </c>
      <c r="N1797" t="str">
        <f>IF(VLOOKUP($A1797,Parts!$A:$AM,N$1,0)="X",AE$2,"")</f>
        <v/>
      </c>
      <c r="O1797" t="str">
        <f>IF(VLOOKUP($A1797,Parts!$A:$AM,O$1,0)="X",AF$2,"")</f>
        <v/>
      </c>
      <c r="P1797" t="str">
        <f t="shared" si="29"/>
        <v/>
      </c>
    </row>
    <row r="1798" spans="1:16" x14ac:dyDescent="0.25">
      <c r="A1798" t="str">
        <f>Table15[[#This Row],[Name]]</f>
        <v>orbital-engine-375</v>
      </c>
      <c r="B1798" t="str">
        <f>IF(VLOOKUP($A1798,Parts!$A:$AM,B$1,0)="X",S$2,"")</f>
        <v/>
      </c>
      <c r="C1798" t="str">
        <f>IF(VLOOKUP($A1798,Parts!$A:$AM,C$1,0)="X",T$2,"")</f>
        <v/>
      </c>
      <c r="D1798" t="str">
        <f>IF(VLOOKUP($A1798,Parts!$A:$AM,D$1,0)="X",U$2,"")</f>
        <v/>
      </c>
      <c r="E1798" t="str">
        <f>IF(VLOOKUP($A1798,Parts!$A:$AM,E$1,0)="X",V$2,"")</f>
        <v/>
      </c>
      <c r="F1798" t="str">
        <f>IF(VLOOKUP($A1798,Parts!$A:$AM,F$1,0)="X",W$2,"")</f>
        <v/>
      </c>
      <c r="G1798" t="str">
        <f>IF(VLOOKUP($A1798,Parts!$A:$AM,G$1,0)="X",X$2,"")</f>
        <v/>
      </c>
      <c r="H1798" t="str">
        <f>IF(VLOOKUP($A1798,Parts!$A:$AM,H$1,0)="X",Y$2,"")</f>
        <v/>
      </c>
      <c r="I1798" t="str">
        <f>IF(VLOOKUP($A1798,Parts!$A:$AM,I$1,0)="X",Z$2,"")</f>
        <v/>
      </c>
      <c r="J1798" t="str">
        <f>IF(VLOOKUP($A1798,Parts!$A:$AM,J$1,0)="X",AA$2,"")</f>
        <v/>
      </c>
      <c r="K1798" t="str">
        <f>IF(VLOOKUP($A1798,Parts!$A:$AM,K$1,0)="X",AB$2,"")</f>
        <v/>
      </c>
      <c r="L1798" t="str">
        <f>IF(VLOOKUP($A1798,Parts!$A:$AM,L$1,0)="X",AC$2,"")</f>
        <v/>
      </c>
      <c r="M1798" t="str">
        <f>IF(VLOOKUP($A1798,Parts!$A:$AM,M$1,0)="X",AD$2,"")</f>
        <v/>
      </c>
      <c r="N1798" t="str">
        <f>IF(VLOOKUP($A1798,Parts!$A:$AM,N$1,0)="X",AE$2,"")</f>
        <v/>
      </c>
      <c r="O1798" t="str">
        <f>IF(VLOOKUP($A1798,Parts!$A:$AM,O$1,0)="X",AF$2,"")</f>
        <v/>
      </c>
      <c r="P1798" t="str">
        <f t="shared" si="29"/>
        <v/>
      </c>
    </row>
    <row r="1799" spans="1:16" x14ac:dyDescent="0.25">
      <c r="A1799" t="str">
        <f>Table15[[#This Row],[Name]]</f>
        <v>orbital-engine-0625</v>
      </c>
      <c r="B1799" t="str">
        <f>IF(VLOOKUP($A1799,Parts!$A:$AM,B$1,0)="X",S$2,"")</f>
        <v/>
      </c>
      <c r="C1799" t="str">
        <f>IF(VLOOKUP($A1799,Parts!$A:$AM,C$1,0)="X",T$2,"")</f>
        <v/>
      </c>
      <c r="D1799" t="str">
        <f>IF(VLOOKUP($A1799,Parts!$A:$AM,D$1,0)="X",U$2,"")</f>
        <v/>
      </c>
      <c r="E1799" t="str">
        <f>IF(VLOOKUP($A1799,Parts!$A:$AM,E$1,0)="X",V$2,"")</f>
        <v/>
      </c>
      <c r="F1799" t="str">
        <f>IF(VLOOKUP($A1799,Parts!$A:$AM,F$1,0)="X",W$2,"")</f>
        <v/>
      </c>
      <c r="G1799" t="str">
        <f>IF(VLOOKUP($A1799,Parts!$A:$AM,G$1,0)="X",X$2,"")</f>
        <v/>
      </c>
      <c r="H1799" t="str">
        <f>IF(VLOOKUP($A1799,Parts!$A:$AM,H$1,0)="X",Y$2,"")</f>
        <v/>
      </c>
      <c r="I1799" t="str">
        <f>IF(VLOOKUP($A1799,Parts!$A:$AM,I$1,0)="X",Z$2,"")</f>
        <v/>
      </c>
      <c r="J1799" t="str">
        <f>IF(VLOOKUP($A1799,Parts!$A:$AM,J$1,0)="X",AA$2,"")</f>
        <v/>
      </c>
      <c r="K1799" t="str">
        <f>IF(VLOOKUP($A1799,Parts!$A:$AM,K$1,0)="X",AB$2,"")</f>
        <v/>
      </c>
      <c r="L1799" t="str">
        <f>IF(VLOOKUP($A1799,Parts!$A:$AM,L$1,0)="X",AC$2,"")</f>
        <v/>
      </c>
      <c r="M1799" t="str">
        <f>IF(VLOOKUP($A1799,Parts!$A:$AM,M$1,0)="X",AD$2,"")</f>
        <v/>
      </c>
      <c r="N1799" t="str">
        <f>IF(VLOOKUP($A1799,Parts!$A:$AM,N$1,0)="X",AE$2,"")</f>
        <v/>
      </c>
      <c r="O1799" t="str">
        <f>IF(VLOOKUP($A1799,Parts!$A:$AM,O$1,0)="X",AF$2,"")</f>
        <v/>
      </c>
      <c r="P1799" t="str">
        <f t="shared" si="29"/>
        <v/>
      </c>
    </row>
    <row r="1800" spans="1:16" x14ac:dyDescent="0.25">
      <c r="A1800" t="str">
        <f>Table15[[#This Row],[Name]]</f>
        <v>orbital-engine-25</v>
      </c>
      <c r="B1800" t="str">
        <f>IF(VLOOKUP($A1800,Parts!$A:$AM,B$1,0)="X",S$2,"")</f>
        <v/>
      </c>
      <c r="C1800" t="str">
        <f>IF(VLOOKUP($A1800,Parts!$A:$AM,C$1,0)="X",T$2,"")</f>
        <v/>
      </c>
      <c r="D1800" t="str">
        <f>IF(VLOOKUP($A1800,Parts!$A:$AM,D$1,0)="X",U$2,"")</f>
        <v/>
      </c>
      <c r="E1800" t="str">
        <f>IF(VLOOKUP($A1800,Parts!$A:$AM,E$1,0)="X",V$2,"")</f>
        <v/>
      </c>
      <c r="F1800" t="str">
        <f>IF(VLOOKUP($A1800,Parts!$A:$AM,F$1,0)="X",W$2,"")</f>
        <v/>
      </c>
      <c r="G1800" t="str">
        <f>IF(VLOOKUP($A1800,Parts!$A:$AM,G$1,0)="X",X$2,"")</f>
        <v/>
      </c>
      <c r="H1800" t="str">
        <f>IF(VLOOKUP($A1800,Parts!$A:$AM,H$1,0)="X",Y$2,"")</f>
        <v/>
      </c>
      <c r="I1800" t="str">
        <f>IF(VLOOKUP($A1800,Parts!$A:$AM,I$1,0)="X",Z$2,"")</f>
        <v/>
      </c>
      <c r="J1800" t="str">
        <f>IF(VLOOKUP($A1800,Parts!$A:$AM,J$1,0)="X",AA$2,"")</f>
        <v/>
      </c>
      <c r="K1800" t="str">
        <f>IF(VLOOKUP($A1800,Parts!$A:$AM,K$1,0)="X",AB$2,"")</f>
        <v/>
      </c>
      <c r="L1800" t="str">
        <f>IF(VLOOKUP($A1800,Parts!$A:$AM,L$1,0)="X",AC$2,"")</f>
        <v/>
      </c>
      <c r="M1800" t="str">
        <f>IF(VLOOKUP($A1800,Parts!$A:$AM,M$1,0)="X",AD$2,"")</f>
        <v/>
      </c>
      <c r="N1800" t="str">
        <f>IF(VLOOKUP($A1800,Parts!$A:$AM,N$1,0)="X",AE$2,"")</f>
        <v/>
      </c>
      <c r="O1800" t="str">
        <f>IF(VLOOKUP($A1800,Parts!$A:$AM,O$1,0)="X",AF$2,"")</f>
        <v/>
      </c>
      <c r="P1800" t="str">
        <f t="shared" si="29"/>
        <v/>
      </c>
    </row>
    <row r="1801" spans="1:16" x14ac:dyDescent="0.25">
      <c r="A1801" t="str">
        <f>Table15[[#This Row],[Name]]</f>
        <v>SXTnuclearramjet</v>
      </c>
      <c r="B1801" t="str">
        <f>IF(VLOOKUP($A1801,Parts!$A:$AM,B$1,0)="X",S$2,"")</f>
        <v/>
      </c>
      <c r="C1801" t="str">
        <f>IF(VLOOKUP($A1801,Parts!$A:$AM,C$1,0)="X",T$2,"")</f>
        <v/>
      </c>
      <c r="D1801" t="str">
        <f>IF(VLOOKUP($A1801,Parts!$A:$AM,D$1,0)="X",U$2,"")</f>
        <v/>
      </c>
      <c r="E1801" t="str">
        <f>IF(VLOOKUP($A1801,Parts!$A:$AM,E$1,0)="X",V$2,"")</f>
        <v/>
      </c>
      <c r="F1801" t="str">
        <f>IF(VLOOKUP($A1801,Parts!$A:$AM,F$1,0)="X",W$2,"")</f>
        <v/>
      </c>
      <c r="G1801" t="str">
        <f>IF(VLOOKUP($A1801,Parts!$A:$AM,G$1,0)="X",X$2,"")</f>
        <v/>
      </c>
      <c r="H1801" t="str">
        <f>IF(VLOOKUP($A1801,Parts!$A:$AM,H$1,0)="X",Y$2,"")</f>
        <v/>
      </c>
      <c r="I1801" t="str">
        <f>IF(VLOOKUP($A1801,Parts!$A:$AM,I$1,0)="X",Z$2,"")</f>
        <v/>
      </c>
      <c r="J1801" t="str">
        <f>IF(VLOOKUP($A1801,Parts!$A:$AM,J$1,0)="X",AA$2,"")</f>
        <v/>
      </c>
      <c r="K1801" t="str">
        <f>IF(VLOOKUP($A1801,Parts!$A:$AM,K$1,0)="X",AB$2,"")</f>
        <v/>
      </c>
      <c r="L1801" t="str">
        <f>IF(VLOOKUP($A1801,Parts!$A:$AM,L$1,0)="X",AC$2,"")</f>
        <v/>
      </c>
      <c r="M1801" t="str">
        <f>IF(VLOOKUP($A1801,Parts!$A:$AM,M$1,0)="X",AD$2,"")</f>
        <v/>
      </c>
      <c r="N1801" t="str">
        <f>IF(VLOOKUP($A1801,Parts!$A:$AM,N$1,0)="X",AE$2,"")</f>
        <v/>
      </c>
      <c r="O1801" t="str">
        <f>IF(VLOOKUP($A1801,Parts!$A:$AM,O$1,0)="X",AF$2,"")</f>
        <v/>
      </c>
      <c r="P1801" t="str">
        <f t="shared" si="29"/>
        <v/>
      </c>
    </row>
    <row r="1802" spans="1:16" x14ac:dyDescent="0.25">
      <c r="A1802" t="str">
        <f>Table15[[#This Row],[Name]]</f>
        <v>orbitalEngine-375</v>
      </c>
      <c r="B1802" t="str">
        <f>IF(VLOOKUP($A1802,Parts!$A:$AM,B$1,0)="X",S$2,"")</f>
        <v/>
      </c>
      <c r="C1802" t="str">
        <f>IF(VLOOKUP($A1802,Parts!$A:$AM,C$1,0)="X",T$2,"")</f>
        <v/>
      </c>
      <c r="D1802" t="str">
        <f>IF(VLOOKUP($A1802,Parts!$A:$AM,D$1,0)="X",U$2,"")</f>
        <v/>
      </c>
      <c r="E1802" t="str">
        <f>IF(VLOOKUP($A1802,Parts!$A:$AM,E$1,0)="X",V$2,"")</f>
        <v/>
      </c>
      <c r="F1802" t="str">
        <f>IF(VLOOKUP($A1802,Parts!$A:$AM,F$1,0)="X",W$2,"")</f>
        <v/>
      </c>
      <c r="G1802" t="str">
        <f>IF(VLOOKUP($A1802,Parts!$A:$AM,G$1,0)="X",X$2,"")</f>
        <v/>
      </c>
      <c r="H1802" t="str">
        <f>IF(VLOOKUP($A1802,Parts!$A:$AM,H$1,0)="X",Y$2,"")</f>
        <v/>
      </c>
      <c r="I1802" t="str">
        <f>IF(VLOOKUP($A1802,Parts!$A:$AM,I$1,0)="X",Z$2,"")</f>
        <v/>
      </c>
      <c r="J1802" t="str">
        <f>IF(VLOOKUP($A1802,Parts!$A:$AM,J$1,0)="X",AA$2,"")</f>
        <v/>
      </c>
      <c r="K1802" t="str">
        <f>IF(VLOOKUP($A1802,Parts!$A:$AM,K$1,0)="X",AB$2,"")</f>
        <v/>
      </c>
      <c r="L1802" t="str">
        <f>IF(VLOOKUP($A1802,Parts!$A:$AM,L$1,0)="X",AC$2,"")</f>
        <v/>
      </c>
      <c r="M1802" t="str">
        <f>IF(VLOOKUP($A1802,Parts!$A:$AM,M$1,0)="X",AD$2,"")</f>
        <v/>
      </c>
      <c r="N1802" t="str">
        <f>IF(VLOOKUP($A1802,Parts!$A:$AM,N$1,0)="X",AE$2,"")</f>
        <v/>
      </c>
      <c r="O1802" t="str">
        <f>IF(VLOOKUP($A1802,Parts!$A:$AM,O$1,0)="X",AF$2,"")</f>
        <v/>
      </c>
      <c r="P1802" t="str">
        <f t="shared" si="29"/>
        <v/>
      </c>
    </row>
    <row r="1803" spans="1:16" x14ac:dyDescent="0.25">
      <c r="A1803" t="str">
        <f>Table15[[#This Row],[Name]]</f>
        <v>orbitalEngine-0625</v>
      </c>
      <c r="B1803" t="str">
        <f>IF(VLOOKUP($A1803,Parts!$A:$AM,B$1,0)="X",S$2,"")</f>
        <v/>
      </c>
      <c r="C1803" t="str">
        <f>IF(VLOOKUP($A1803,Parts!$A:$AM,C$1,0)="X",T$2,"")</f>
        <v/>
      </c>
      <c r="D1803" t="str">
        <f>IF(VLOOKUP($A1803,Parts!$A:$AM,D$1,0)="X",U$2,"")</f>
        <v/>
      </c>
      <c r="E1803" t="str">
        <f>IF(VLOOKUP($A1803,Parts!$A:$AM,E$1,0)="X",V$2,"")</f>
        <v/>
      </c>
      <c r="F1803" t="str">
        <f>IF(VLOOKUP($A1803,Parts!$A:$AM,F$1,0)="X",W$2,"")</f>
        <v/>
      </c>
      <c r="G1803" t="str">
        <f>IF(VLOOKUP($A1803,Parts!$A:$AM,G$1,0)="X",X$2,"")</f>
        <v/>
      </c>
      <c r="H1803" t="str">
        <f>IF(VLOOKUP($A1803,Parts!$A:$AM,H$1,0)="X",Y$2,"")</f>
        <v/>
      </c>
      <c r="I1803" t="str">
        <f>IF(VLOOKUP($A1803,Parts!$A:$AM,I$1,0)="X",Z$2,"")</f>
        <v/>
      </c>
      <c r="J1803" t="str">
        <f>IF(VLOOKUP($A1803,Parts!$A:$AM,J$1,0)="X",AA$2,"")</f>
        <v/>
      </c>
      <c r="K1803" t="str">
        <f>IF(VLOOKUP($A1803,Parts!$A:$AM,K$1,0)="X",AB$2,"")</f>
        <v/>
      </c>
      <c r="L1803" t="str">
        <f>IF(VLOOKUP($A1803,Parts!$A:$AM,L$1,0)="X",AC$2,"")</f>
        <v/>
      </c>
      <c r="M1803" t="str">
        <f>IF(VLOOKUP($A1803,Parts!$A:$AM,M$1,0)="X",AD$2,"")</f>
        <v/>
      </c>
      <c r="N1803" t="str">
        <f>IF(VLOOKUP($A1803,Parts!$A:$AM,N$1,0)="X",AE$2,"")</f>
        <v/>
      </c>
      <c r="O1803" t="str">
        <f>IF(VLOOKUP($A1803,Parts!$A:$AM,O$1,0)="X",AF$2,"")</f>
        <v/>
      </c>
      <c r="P1803" t="str">
        <f t="shared" si="29"/>
        <v/>
      </c>
    </row>
    <row r="1804" spans="1:16" x14ac:dyDescent="0.25">
      <c r="A1804" t="str">
        <f>Table15[[#This Row],[Name]]</f>
        <v>orbitalEngine-25</v>
      </c>
      <c r="B1804" t="str">
        <f>IF(VLOOKUP($A1804,Parts!$A:$AM,B$1,0)="X",S$2,"")</f>
        <v/>
      </c>
      <c r="C1804" t="str">
        <f>IF(VLOOKUP($A1804,Parts!$A:$AM,C$1,0)="X",T$2,"")</f>
        <v/>
      </c>
      <c r="D1804" t="str">
        <f>IF(VLOOKUP($A1804,Parts!$A:$AM,D$1,0)="X",U$2,"")</f>
        <v/>
      </c>
      <c r="E1804" t="str">
        <f>IF(VLOOKUP($A1804,Parts!$A:$AM,E$1,0)="X",V$2,"")</f>
        <v/>
      </c>
      <c r="F1804" t="str">
        <f>IF(VLOOKUP($A1804,Parts!$A:$AM,F$1,0)="X",W$2,"")</f>
        <v/>
      </c>
      <c r="G1804" t="str">
        <f>IF(VLOOKUP($A1804,Parts!$A:$AM,G$1,0)="X",X$2,"")</f>
        <v/>
      </c>
      <c r="H1804" t="str">
        <f>IF(VLOOKUP($A1804,Parts!$A:$AM,H$1,0)="X",Y$2,"")</f>
        <v/>
      </c>
      <c r="I1804" t="str">
        <f>IF(VLOOKUP($A1804,Parts!$A:$AM,I$1,0)="X",Z$2,"")</f>
        <v/>
      </c>
      <c r="J1804" t="str">
        <f>IF(VLOOKUP($A1804,Parts!$A:$AM,J$1,0)="X",AA$2,"")</f>
        <v/>
      </c>
      <c r="K1804" t="str">
        <f>IF(VLOOKUP($A1804,Parts!$A:$AM,K$1,0)="X",AB$2,"")</f>
        <v/>
      </c>
      <c r="L1804" t="str">
        <f>IF(VLOOKUP($A1804,Parts!$A:$AM,L$1,0)="X",AC$2,"")</f>
        <v/>
      </c>
      <c r="M1804" t="str">
        <f>IF(VLOOKUP($A1804,Parts!$A:$AM,M$1,0)="X",AD$2,"")</f>
        <v/>
      </c>
      <c r="N1804" t="str">
        <f>IF(VLOOKUP($A1804,Parts!$A:$AM,N$1,0)="X",AE$2,"")</f>
        <v/>
      </c>
      <c r="O1804" t="str">
        <f>IF(VLOOKUP($A1804,Parts!$A:$AM,O$1,0)="X",AF$2,"")</f>
        <v/>
      </c>
      <c r="P1804" t="str">
        <f t="shared" si="29"/>
        <v/>
      </c>
    </row>
    <row r="1805" spans="1:16" x14ac:dyDescent="0.25">
      <c r="A1805" t="str">
        <f>Table15[[#This Row],[Name]]</f>
        <v>GearFixed</v>
      </c>
      <c r="B1805" t="str">
        <f>IF(VLOOKUP($A1805,Parts!$A:$AM,B$1,0)="X",S$2,"")</f>
        <v/>
      </c>
      <c r="C1805" t="str">
        <f>IF(VLOOKUP($A1805,Parts!$A:$AM,C$1,0)="X",T$2,"")</f>
        <v/>
      </c>
      <c r="D1805" t="str">
        <f>IF(VLOOKUP($A1805,Parts!$A:$AM,D$1,0)="X",U$2,"")</f>
        <v/>
      </c>
      <c r="E1805" t="str">
        <f>IF(VLOOKUP($A1805,Parts!$A:$AM,E$1,0)="X",V$2,"")</f>
        <v/>
      </c>
      <c r="F1805" t="str">
        <f>IF(VLOOKUP($A1805,Parts!$A:$AM,F$1,0)="X",W$2,"")</f>
        <v/>
      </c>
      <c r="G1805" t="str">
        <f>IF(VLOOKUP($A1805,Parts!$A:$AM,G$1,0)="X",X$2,"")</f>
        <v/>
      </c>
      <c r="H1805" t="str">
        <f>IF(VLOOKUP($A1805,Parts!$A:$AM,H$1,0)="X",Y$2,"")</f>
        <v/>
      </c>
      <c r="I1805" t="str">
        <f>IF(VLOOKUP($A1805,Parts!$A:$AM,I$1,0)="X",Z$2,"")</f>
        <v/>
      </c>
      <c r="J1805" t="str">
        <f>IF(VLOOKUP($A1805,Parts!$A:$AM,J$1,0)="X",AA$2,"")</f>
        <v/>
      </c>
      <c r="K1805" t="str">
        <f>IF(VLOOKUP($A1805,Parts!$A:$AM,K$1,0)="X",AB$2,"")</f>
        <v/>
      </c>
      <c r="L1805" t="str">
        <f>IF(VLOOKUP($A1805,Parts!$A:$AM,L$1,0)="X",AC$2,"")</f>
        <v/>
      </c>
      <c r="M1805" t="str">
        <f>IF(VLOOKUP($A1805,Parts!$A:$AM,M$1,0)="X",AD$2,"")</f>
        <v/>
      </c>
      <c r="N1805" t="str">
        <f>IF(VLOOKUP($A1805,Parts!$A:$AM,N$1,0)="X",AE$2,"")</f>
        <v/>
      </c>
      <c r="O1805" t="str">
        <f>IF(VLOOKUP($A1805,Parts!$A:$AM,O$1,0)="X",AF$2,"")</f>
        <v/>
      </c>
      <c r="P1805" t="str">
        <f t="shared" si="29"/>
        <v/>
      </c>
    </row>
    <row r="1806" spans="1:16" x14ac:dyDescent="0.25">
      <c r="A1806" t="str">
        <f>Table15[[#This Row],[Name]]</f>
        <v>GearFree</v>
      </c>
      <c r="B1806" t="str">
        <f>IF(VLOOKUP($A1806,Parts!$A:$AM,B$1,0)="X",S$2,"")</f>
        <v/>
      </c>
      <c r="C1806" t="str">
        <f>IF(VLOOKUP($A1806,Parts!$A:$AM,C$1,0)="X",T$2,"")</f>
        <v/>
      </c>
      <c r="D1806" t="str">
        <f>IF(VLOOKUP($A1806,Parts!$A:$AM,D$1,0)="X",U$2,"")</f>
        <v/>
      </c>
      <c r="E1806" t="str">
        <f>IF(VLOOKUP($A1806,Parts!$A:$AM,E$1,0)="X",V$2,"")</f>
        <v/>
      </c>
      <c r="F1806" t="str">
        <f>IF(VLOOKUP($A1806,Parts!$A:$AM,F$1,0)="X",W$2,"")</f>
        <v/>
      </c>
      <c r="G1806" t="str">
        <f>IF(VLOOKUP($A1806,Parts!$A:$AM,G$1,0)="X",X$2,"")</f>
        <v/>
      </c>
      <c r="H1806" t="str">
        <f>IF(VLOOKUP($A1806,Parts!$A:$AM,H$1,0)="X",Y$2,"")</f>
        <v/>
      </c>
      <c r="I1806" t="str">
        <f>IF(VLOOKUP($A1806,Parts!$A:$AM,I$1,0)="X",Z$2,"")</f>
        <v/>
      </c>
      <c r="J1806" t="str">
        <f>IF(VLOOKUP($A1806,Parts!$A:$AM,J$1,0)="X",AA$2,"")</f>
        <v/>
      </c>
      <c r="K1806" t="str">
        <f>IF(VLOOKUP($A1806,Parts!$A:$AM,K$1,0)="X",AB$2,"")</f>
        <v/>
      </c>
      <c r="L1806" t="str">
        <f>IF(VLOOKUP($A1806,Parts!$A:$AM,L$1,0)="X",AC$2,"")</f>
        <v/>
      </c>
      <c r="M1806" t="str">
        <f>IF(VLOOKUP($A1806,Parts!$A:$AM,M$1,0)="X",AD$2,"")</f>
        <v/>
      </c>
      <c r="N1806" t="str">
        <f>IF(VLOOKUP($A1806,Parts!$A:$AM,N$1,0)="X",AE$2,"")</f>
        <v/>
      </c>
      <c r="O1806" t="str">
        <f>IF(VLOOKUP($A1806,Parts!$A:$AM,O$1,0)="X",AF$2,"")</f>
        <v/>
      </c>
      <c r="P1806" t="str">
        <f t="shared" si="29"/>
        <v/>
      </c>
    </row>
    <row r="1807" spans="1:16" x14ac:dyDescent="0.25">
      <c r="A1807" t="str">
        <f>Table15[[#This Row],[Name]]</f>
        <v>SmallGearBay</v>
      </c>
      <c r="B1807" t="str">
        <f>IF(VLOOKUP($A1807,Parts!$A:$AM,B$1,0)="X",S$2,"")</f>
        <v/>
      </c>
      <c r="C1807" t="str">
        <f>IF(VLOOKUP($A1807,Parts!$A:$AM,C$1,0)="X",T$2,"")</f>
        <v/>
      </c>
      <c r="D1807" t="str">
        <f>IF(VLOOKUP($A1807,Parts!$A:$AM,D$1,0)="X",U$2,"")</f>
        <v/>
      </c>
      <c r="E1807" t="str">
        <f>IF(VLOOKUP($A1807,Parts!$A:$AM,E$1,0)="X",V$2,"")</f>
        <v/>
      </c>
      <c r="F1807" t="str">
        <f>IF(VLOOKUP($A1807,Parts!$A:$AM,F$1,0)="X",W$2,"")</f>
        <v/>
      </c>
      <c r="G1807" t="str">
        <f>IF(VLOOKUP($A1807,Parts!$A:$AM,G$1,0)="X",X$2,"")</f>
        <v/>
      </c>
      <c r="H1807" t="str">
        <f>IF(VLOOKUP($A1807,Parts!$A:$AM,H$1,0)="X",Y$2,"")</f>
        <v/>
      </c>
      <c r="I1807" t="str">
        <f>IF(VLOOKUP($A1807,Parts!$A:$AM,I$1,0)="X",Z$2,"")</f>
        <v/>
      </c>
      <c r="J1807" t="str">
        <f>IF(VLOOKUP($A1807,Parts!$A:$AM,J$1,0)="X",AA$2,"")</f>
        <v/>
      </c>
      <c r="K1807" t="str">
        <f>IF(VLOOKUP($A1807,Parts!$A:$AM,K$1,0)="X",AB$2,"")</f>
        <v/>
      </c>
      <c r="L1807" t="str">
        <f>IF(VLOOKUP($A1807,Parts!$A:$AM,L$1,0)="X",AC$2,"")</f>
        <v/>
      </c>
      <c r="M1807" t="str">
        <f>IF(VLOOKUP($A1807,Parts!$A:$AM,M$1,0)="X",AD$2,"")</f>
        <v/>
      </c>
      <c r="N1807" t="str">
        <f>IF(VLOOKUP($A1807,Parts!$A:$AM,N$1,0)="X",AE$2,"")</f>
        <v/>
      </c>
      <c r="O1807" t="str">
        <f>IF(VLOOKUP($A1807,Parts!$A:$AM,O$1,0)="X",AF$2,"")</f>
        <v/>
      </c>
      <c r="P1807" t="str">
        <f t="shared" si="29"/>
        <v/>
      </c>
    </row>
    <row r="1808" spans="1:16" x14ac:dyDescent="0.25">
      <c r="A1808" t="str">
        <f>Table15[[#This Row],[Name]]</f>
        <v>GearSmall</v>
      </c>
      <c r="B1808" t="str">
        <f>IF(VLOOKUP($A1808,Parts!$A:$AM,B$1,0)="X",S$2,"")</f>
        <v/>
      </c>
      <c r="C1808" t="str">
        <f>IF(VLOOKUP($A1808,Parts!$A:$AM,C$1,0)="X",T$2,"")</f>
        <v/>
      </c>
      <c r="D1808" t="str">
        <f>IF(VLOOKUP($A1808,Parts!$A:$AM,D$1,0)="X",U$2,"")</f>
        <v/>
      </c>
      <c r="E1808" t="str">
        <f>IF(VLOOKUP($A1808,Parts!$A:$AM,E$1,0)="X",V$2,"")</f>
        <v/>
      </c>
      <c r="F1808" t="str">
        <f>IF(VLOOKUP($A1808,Parts!$A:$AM,F$1,0)="X",W$2,"")</f>
        <v/>
      </c>
      <c r="G1808" t="str">
        <f>IF(VLOOKUP($A1808,Parts!$A:$AM,G$1,0)="X",X$2,"")</f>
        <v/>
      </c>
      <c r="H1808" t="str">
        <f>IF(VLOOKUP($A1808,Parts!$A:$AM,H$1,0)="X",Y$2,"")</f>
        <v/>
      </c>
      <c r="I1808" t="str">
        <f>IF(VLOOKUP($A1808,Parts!$A:$AM,I$1,0)="X",Z$2,"")</f>
        <v/>
      </c>
      <c r="J1808" t="str">
        <f>IF(VLOOKUP($A1808,Parts!$A:$AM,J$1,0)="X",AA$2,"")</f>
        <v/>
      </c>
      <c r="K1808" t="str">
        <f>IF(VLOOKUP($A1808,Parts!$A:$AM,K$1,0)="X",AB$2,"")</f>
        <v/>
      </c>
      <c r="L1808" t="str">
        <f>IF(VLOOKUP($A1808,Parts!$A:$AM,L$1,0)="X",AC$2,"")</f>
        <v/>
      </c>
      <c r="M1808" t="str">
        <f>IF(VLOOKUP($A1808,Parts!$A:$AM,M$1,0)="X",AD$2,"")</f>
        <v/>
      </c>
      <c r="N1808" t="str">
        <f>IF(VLOOKUP($A1808,Parts!$A:$AM,N$1,0)="X",AE$2,"")</f>
        <v/>
      </c>
      <c r="O1808" t="str">
        <f>IF(VLOOKUP($A1808,Parts!$A:$AM,O$1,0)="X",AF$2,"")</f>
        <v/>
      </c>
      <c r="P1808" t="str">
        <f t="shared" si="29"/>
        <v/>
      </c>
    </row>
    <row r="1809" spans="1:16" x14ac:dyDescent="0.25">
      <c r="A1809" t="str">
        <f>Table15[[#This Row],[Name]]</f>
        <v>GearMedium</v>
      </c>
      <c r="B1809" t="str">
        <f>IF(VLOOKUP($A1809,Parts!$A:$AM,B$1,0)="X",S$2,"")</f>
        <v/>
      </c>
      <c r="C1809" t="str">
        <f>IF(VLOOKUP($A1809,Parts!$A:$AM,C$1,0)="X",T$2,"")</f>
        <v/>
      </c>
      <c r="D1809" t="str">
        <f>IF(VLOOKUP($A1809,Parts!$A:$AM,D$1,0)="X",U$2,"")</f>
        <v/>
      </c>
      <c r="E1809" t="str">
        <f>IF(VLOOKUP($A1809,Parts!$A:$AM,E$1,0)="X",V$2,"")</f>
        <v/>
      </c>
      <c r="F1809" t="str">
        <f>IF(VLOOKUP($A1809,Parts!$A:$AM,F$1,0)="X",W$2,"")</f>
        <v/>
      </c>
      <c r="G1809" t="str">
        <f>IF(VLOOKUP($A1809,Parts!$A:$AM,G$1,0)="X",X$2,"")</f>
        <v/>
      </c>
      <c r="H1809" t="str">
        <f>IF(VLOOKUP($A1809,Parts!$A:$AM,H$1,0)="X",Y$2,"")</f>
        <v/>
      </c>
      <c r="I1809" t="str">
        <f>IF(VLOOKUP($A1809,Parts!$A:$AM,I$1,0)="X",Z$2,"")</f>
        <v/>
      </c>
      <c r="J1809" t="str">
        <f>IF(VLOOKUP($A1809,Parts!$A:$AM,J$1,0)="X",AA$2,"")</f>
        <v/>
      </c>
      <c r="K1809" t="str">
        <f>IF(VLOOKUP($A1809,Parts!$A:$AM,K$1,0)="X",AB$2,"")</f>
        <v/>
      </c>
      <c r="L1809" t="str">
        <f>IF(VLOOKUP($A1809,Parts!$A:$AM,L$1,0)="X",AC$2,"")</f>
        <v/>
      </c>
      <c r="M1809" t="str">
        <f>IF(VLOOKUP($A1809,Parts!$A:$AM,M$1,0)="X",AD$2,"")</f>
        <v/>
      </c>
      <c r="N1809" t="str">
        <f>IF(VLOOKUP($A1809,Parts!$A:$AM,N$1,0)="X",AE$2,"")</f>
        <v/>
      </c>
      <c r="O1809" t="str">
        <f>IF(VLOOKUP($A1809,Parts!$A:$AM,O$1,0)="X",AF$2,"")</f>
        <v/>
      </c>
      <c r="P1809" t="str">
        <f t="shared" si="29"/>
        <v/>
      </c>
    </row>
    <row r="1810" spans="1:16" x14ac:dyDescent="0.25">
      <c r="A1810" t="str">
        <f>Table15[[#This Row],[Name]]</f>
        <v>GearLarge</v>
      </c>
      <c r="B1810" t="str">
        <f>IF(VLOOKUP($A1810,Parts!$A:$AM,B$1,0)="X",S$2,"")</f>
        <v/>
      </c>
      <c r="C1810" t="str">
        <f>IF(VLOOKUP($A1810,Parts!$A:$AM,C$1,0)="X",T$2,"")</f>
        <v/>
      </c>
      <c r="D1810" t="str">
        <f>IF(VLOOKUP($A1810,Parts!$A:$AM,D$1,0)="X",U$2,"")</f>
        <v/>
      </c>
      <c r="E1810" t="str">
        <f>IF(VLOOKUP($A1810,Parts!$A:$AM,E$1,0)="X",V$2,"")</f>
        <v/>
      </c>
      <c r="F1810" t="str">
        <f>IF(VLOOKUP($A1810,Parts!$A:$AM,F$1,0)="X",W$2,"")</f>
        <v/>
      </c>
      <c r="G1810" t="str">
        <f>IF(VLOOKUP($A1810,Parts!$A:$AM,G$1,0)="X",X$2,"")</f>
        <v/>
      </c>
      <c r="H1810" t="str">
        <f>IF(VLOOKUP($A1810,Parts!$A:$AM,H$1,0)="X",Y$2,"")</f>
        <v/>
      </c>
      <c r="I1810" t="str">
        <f>IF(VLOOKUP($A1810,Parts!$A:$AM,I$1,0)="X",Z$2,"")</f>
        <v/>
      </c>
      <c r="J1810" t="str">
        <f>IF(VLOOKUP($A1810,Parts!$A:$AM,J$1,0)="X",AA$2,"")</f>
        <v/>
      </c>
      <c r="K1810" t="str">
        <f>IF(VLOOKUP($A1810,Parts!$A:$AM,K$1,0)="X",AB$2,"")</f>
        <v/>
      </c>
      <c r="L1810" t="str">
        <f>IF(VLOOKUP($A1810,Parts!$A:$AM,L$1,0)="X",AC$2,"")</f>
        <v/>
      </c>
      <c r="M1810" t="str">
        <f>IF(VLOOKUP($A1810,Parts!$A:$AM,M$1,0)="X",AD$2,"")</f>
        <v/>
      </c>
      <c r="N1810" t="str">
        <f>IF(VLOOKUP($A1810,Parts!$A:$AM,N$1,0)="X",AE$2,"")</f>
        <v/>
      </c>
      <c r="O1810" t="str">
        <f>IF(VLOOKUP($A1810,Parts!$A:$AM,O$1,0)="X",AF$2,"")</f>
        <v/>
      </c>
      <c r="P1810" t="str">
        <f t="shared" si="29"/>
        <v/>
      </c>
    </row>
    <row r="1811" spans="1:16" x14ac:dyDescent="0.25">
      <c r="A1811" t="str">
        <f>Table15[[#This Row],[Name]]</f>
        <v>cryoengine-375-2</v>
      </c>
      <c r="B1811" t="str">
        <f>IF(VLOOKUP($A1811,Parts!$A:$AM,B$1,0)="X",S$2,"")</f>
        <v/>
      </c>
      <c r="C1811" t="str">
        <f>IF(VLOOKUP($A1811,Parts!$A:$AM,C$1,0)="X",T$2,"")</f>
        <v/>
      </c>
      <c r="D1811" t="str">
        <f>IF(VLOOKUP($A1811,Parts!$A:$AM,D$1,0)="X",U$2,"")</f>
        <v/>
      </c>
      <c r="E1811" t="str">
        <f>IF(VLOOKUP($A1811,Parts!$A:$AM,E$1,0)="X",V$2,"")</f>
        <v/>
      </c>
      <c r="F1811" t="str">
        <f>IF(VLOOKUP($A1811,Parts!$A:$AM,F$1,0)="X",W$2,"")</f>
        <v xml:space="preserve">    MODULE
    { name = ModuleTagEngineLiquidTurbo }
</v>
      </c>
      <c r="G1811" t="str">
        <f>IF(VLOOKUP($A1811,Parts!$A:$AM,G$1,0)="X",X$2,"")</f>
        <v/>
      </c>
      <c r="H1811" t="str">
        <f>IF(VLOOKUP($A1811,Parts!$A:$AM,H$1,0)="X",Y$2,"")</f>
        <v/>
      </c>
      <c r="I1811" t="str">
        <f>IF(VLOOKUP($A1811,Parts!$A:$AM,I$1,0)="X",Z$2,"")</f>
        <v xml:space="preserve">    MODULE
    { name = ModuleTagHumanRated }
</v>
      </c>
      <c r="J1811" t="str">
        <f>IF(VLOOKUP($A1811,Parts!$A:$AM,J$1,0)="X",AA$2,"")</f>
        <v/>
      </c>
      <c r="K1811" t="str">
        <f>IF(VLOOKUP($A1811,Parts!$A:$AM,K$1,0)="X",AB$2,"")</f>
        <v/>
      </c>
      <c r="L1811" t="str">
        <f>IF(VLOOKUP($A1811,Parts!$A:$AM,L$1,0)="X",AC$2,"")</f>
        <v/>
      </c>
      <c r="M1811" t="str">
        <f>IF(VLOOKUP($A1811,Parts!$A:$AM,M$1,0)="X",AD$2,"")</f>
        <v/>
      </c>
      <c r="N1811" t="str">
        <f>IF(VLOOKUP($A1811,Parts!$A:$AM,N$1,0)="X",AE$2,"")</f>
        <v/>
      </c>
      <c r="O1811" t="str">
        <f>IF(VLOOKUP($A1811,Parts!$A:$AM,O$1,0)="X",AF$2,"")</f>
        <v xml:space="preserve">    MODULE
    { name = ModuleTagHydrolox }
</v>
      </c>
      <c r="P1811" t="str">
        <f t="shared" si="29"/>
        <v xml:space="preserve">    MODULE
    { name = ModuleTagEngineLiquidTurbo }
    MODULE
    { name = ModuleTagHumanRated }
    MODULE
    { name = ModuleTagHydrolox }
</v>
      </c>
    </row>
    <row r="1812" spans="1:16" x14ac:dyDescent="0.25">
      <c r="A1812" t="str">
        <f>Table15[[#This Row],[Name]]</f>
        <v>KW3mengineGriffonXX</v>
      </c>
      <c r="B1812" t="str">
        <f>IF(VLOOKUP($A1812,Parts!$A:$AM,B$1,0)="X",S$2,"")</f>
        <v/>
      </c>
      <c r="C1812" t="str">
        <f>IF(VLOOKUP($A1812,Parts!$A:$AM,C$1,0)="X",T$2,"")</f>
        <v/>
      </c>
      <c r="D1812" t="str">
        <f>IF(VLOOKUP($A1812,Parts!$A:$AM,D$1,0)="X",U$2,"")</f>
        <v/>
      </c>
      <c r="E1812" t="str">
        <f>IF(VLOOKUP($A1812,Parts!$A:$AM,E$1,0)="X",V$2,"")</f>
        <v/>
      </c>
      <c r="F1812" t="str">
        <f>IF(VLOOKUP($A1812,Parts!$A:$AM,F$1,0)="X",W$2,"")</f>
        <v xml:space="preserve">    MODULE
    { name = ModuleTagEngineLiquidTurbo }
</v>
      </c>
      <c r="G1812" t="str">
        <f>IF(VLOOKUP($A1812,Parts!$A:$AM,G$1,0)="X",X$2,"")</f>
        <v/>
      </c>
      <c r="H1812" t="str">
        <f>IF(VLOOKUP($A1812,Parts!$A:$AM,H$1,0)="X",Y$2,"")</f>
        <v/>
      </c>
      <c r="I1812" t="str">
        <f>IF(VLOOKUP($A1812,Parts!$A:$AM,I$1,0)="X",Z$2,"")</f>
        <v xml:space="preserve">    MODULE
    { name = ModuleTagHumanRated }
</v>
      </c>
      <c r="J1812" t="str">
        <f>IF(VLOOKUP($A1812,Parts!$A:$AM,J$1,0)="X",AA$2,"")</f>
        <v/>
      </c>
      <c r="K1812" t="str">
        <f>IF(VLOOKUP($A1812,Parts!$A:$AM,K$1,0)="X",AB$2,"")</f>
        <v/>
      </c>
      <c r="L1812" t="str">
        <f>IF(VLOOKUP($A1812,Parts!$A:$AM,L$1,0)="X",AC$2,"")</f>
        <v/>
      </c>
      <c r="M1812" t="str">
        <f>IF(VLOOKUP($A1812,Parts!$A:$AM,M$1,0)="X",AD$2,"")</f>
        <v/>
      </c>
      <c r="N1812" t="str">
        <f>IF(VLOOKUP($A1812,Parts!$A:$AM,N$1,0)="X",AE$2,"")</f>
        <v/>
      </c>
      <c r="O1812" t="str">
        <f>IF(VLOOKUP($A1812,Parts!$A:$AM,O$1,0)="X",AF$2,"")</f>
        <v xml:space="preserve">    MODULE
    { name = ModuleTagHydrolox }
</v>
      </c>
      <c r="P1812" t="str">
        <f t="shared" si="29"/>
        <v xml:space="preserve">    MODULE
    { name = ModuleTagEngineLiquidTurbo }
    MODULE
    { name = ModuleTagHumanRated }
    MODULE
    { name = ModuleTagHydrolox }
</v>
      </c>
    </row>
    <row r="1813" spans="1:16" x14ac:dyDescent="0.25">
      <c r="A1813" t="str">
        <f>Table15[[#This Row],[Name]]</f>
        <v>rd0120</v>
      </c>
      <c r="B1813" t="str">
        <f>IF(VLOOKUP($A1813,Parts!$A:$AM,B$1,0)="X",S$2,"")</f>
        <v/>
      </c>
      <c r="C1813" t="str">
        <f>IF(VLOOKUP($A1813,Parts!$A:$AM,C$1,0)="X",T$2,"")</f>
        <v/>
      </c>
      <c r="D1813" t="str">
        <f>IF(VLOOKUP($A1813,Parts!$A:$AM,D$1,0)="X",U$2,"")</f>
        <v/>
      </c>
      <c r="E1813" t="str">
        <f>IF(VLOOKUP($A1813,Parts!$A:$AM,E$1,0)="X",V$2,"")</f>
        <v/>
      </c>
      <c r="F1813" t="str">
        <f>IF(VLOOKUP($A1813,Parts!$A:$AM,F$1,0)="X",W$2,"")</f>
        <v xml:space="preserve">    MODULE
    { name = ModuleTagEngineLiquidTurbo }
</v>
      </c>
      <c r="G1813" t="str">
        <f>IF(VLOOKUP($A1813,Parts!$A:$AM,G$1,0)="X",X$2,"")</f>
        <v/>
      </c>
      <c r="H1813" t="str">
        <f>IF(VLOOKUP($A1813,Parts!$A:$AM,H$1,0)="X",Y$2,"")</f>
        <v/>
      </c>
      <c r="I1813" t="str">
        <f>IF(VLOOKUP($A1813,Parts!$A:$AM,I$1,0)="X",Z$2,"")</f>
        <v xml:space="preserve">    MODULE
    { name = ModuleTagHumanRated }
</v>
      </c>
      <c r="J1813" t="str">
        <f>IF(VLOOKUP($A1813,Parts!$A:$AM,J$1,0)="X",AA$2,"")</f>
        <v/>
      </c>
      <c r="K1813" t="str">
        <f>IF(VLOOKUP($A1813,Parts!$A:$AM,K$1,0)="X",AB$2,"")</f>
        <v/>
      </c>
      <c r="L1813" t="str">
        <f>IF(VLOOKUP($A1813,Parts!$A:$AM,L$1,0)="X",AC$2,"")</f>
        <v/>
      </c>
      <c r="M1813" t="str">
        <f>IF(VLOOKUP($A1813,Parts!$A:$AM,M$1,0)="X",AD$2,"")</f>
        <v/>
      </c>
      <c r="N1813" t="str">
        <f>IF(VLOOKUP($A1813,Parts!$A:$AM,N$1,0)="X",AE$2,"")</f>
        <v/>
      </c>
      <c r="O1813" t="str">
        <f>IF(VLOOKUP($A1813,Parts!$A:$AM,O$1,0)="X",AF$2,"")</f>
        <v xml:space="preserve">    MODULE
    { name = ModuleTagHydrolox }
</v>
      </c>
      <c r="P1813" t="str">
        <f t="shared" si="29"/>
        <v xml:space="preserve">    MODULE
    { name = ModuleTagEngineLiquidTurbo }
    MODULE
    { name = ModuleTagHumanRated }
    MODULE
    { name = ModuleTagHydrolox }
</v>
      </c>
    </row>
    <row r="1814" spans="1:16" x14ac:dyDescent="0.25">
      <c r="A1814" t="str">
        <f>Table15[[#This Row],[Name]]</f>
        <v>WBI_M1A0Wheel</v>
      </c>
      <c r="B1814" t="str">
        <f>IF(VLOOKUP($A1814,Parts!$A:$AM,B$1,0)="X",S$2,"")</f>
        <v/>
      </c>
      <c r="C1814" t="str">
        <f>IF(VLOOKUP($A1814,Parts!$A:$AM,C$1,0)="X",T$2,"")</f>
        <v/>
      </c>
      <c r="D1814" t="str">
        <f>IF(VLOOKUP($A1814,Parts!$A:$AM,D$1,0)="X",U$2,"")</f>
        <v/>
      </c>
      <c r="E1814" t="str">
        <f>IF(VLOOKUP($A1814,Parts!$A:$AM,E$1,0)="X",V$2,"")</f>
        <v/>
      </c>
      <c r="F1814" t="str">
        <f>IF(VLOOKUP($A1814,Parts!$A:$AM,F$1,0)="X",W$2,"")</f>
        <v/>
      </c>
      <c r="G1814" t="str">
        <f>IF(VLOOKUP($A1814,Parts!$A:$AM,G$1,0)="X",X$2,"")</f>
        <v/>
      </c>
      <c r="H1814" t="str">
        <f>IF(VLOOKUP($A1814,Parts!$A:$AM,H$1,0)="X",Y$2,"")</f>
        <v/>
      </c>
      <c r="I1814" t="str">
        <f>IF(VLOOKUP($A1814,Parts!$A:$AM,I$1,0)="X",Z$2,"")</f>
        <v/>
      </c>
      <c r="J1814" t="str">
        <f>IF(VLOOKUP($A1814,Parts!$A:$AM,J$1,0)="X",AA$2,"")</f>
        <v/>
      </c>
      <c r="K1814" t="str">
        <f>IF(VLOOKUP($A1814,Parts!$A:$AM,K$1,0)="X",AB$2,"")</f>
        <v/>
      </c>
      <c r="L1814" t="str">
        <f>IF(VLOOKUP($A1814,Parts!$A:$AM,L$1,0)="X",AC$2,"")</f>
        <v/>
      </c>
      <c r="M1814" t="str">
        <f>IF(VLOOKUP($A1814,Parts!$A:$AM,M$1,0)="X",AD$2,"")</f>
        <v/>
      </c>
      <c r="N1814" t="str">
        <f>IF(VLOOKUP($A1814,Parts!$A:$AM,N$1,0)="X",AE$2,"")</f>
        <v/>
      </c>
      <c r="O1814" t="str">
        <f>IF(VLOOKUP($A1814,Parts!$A:$AM,O$1,0)="X",AF$2,"")</f>
        <v/>
      </c>
      <c r="P1814" t="str">
        <f t="shared" si="29"/>
        <v/>
      </c>
    </row>
    <row r="1815" spans="1:16" x14ac:dyDescent="0.25">
      <c r="A1815" t="str">
        <f>Table15[[#This Row],[Name]]</f>
        <v>WBI_OmniWheel</v>
      </c>
      <c r="B1815" t="str">
        <f>IF(VLOOKUP($A1815,Parts!$A:$AM,B$1,0)="X",S$2,"")</f>
        <v/>
      </c>
      <c r="C1815" t="str">
        <f>IF(VLOOKUP($A1815,Parts!$A:$AM,C$1,0)="X",T$2,"")</f>
        <v/>
      </c>
      <c r="D1815" t="str">
        <f>IF(VLOOKUP($A1815,Parts!$A:$AM,D$1,0)="X",U$2,"")</f>
        <v/>
      </c>
      <c r="E1815" t="str">
        <f>IF(VLOOKUP($A1815,Parts!$A:$AM,E$1,0)="X",V$2,"")</f>
        <v/>
      </c>
      <c r="F1815" t="str">
        <f>IF(VLOOKUP($A1815,Parts!$A:$AM,F$1,0)="X",W$2,"")</f>
        <v/>
      </c>
      <c r="G1815" t="str">
        <f>IF(VLOOKUP($A1815,Parts!$A:$AM,G$1,0)="X",X$2,"")</f>
        <v/>
      </c>
      <c r="H1815" t="str">
        <f>IF(VLOOKUP($A1815,Parts!$A:$AM,H$1,0)="X",Y$2,"")</f>
        <v/>
      </c>
      <c r="I1815" t="str">
        <f>IF(VLOOKUP($A1815,Parts!$A:$AM,I$1,0)="X",Z$2,"")</f>
        <v/>
      </c>
      <c r="J1815" t="str">
        <f>IF(VLOOKUP($A1815,Parts!$A:$AM,J$1,0)="X",AA$2,"")</f>
        <v/>
      </c>
      <c r="K1815" t="str">
        <f>IF(VLOOKUP($A1815,Parts!$A:$AM,K$1,0)="X",AB$2,"")</f>
        <v/>
      </c>
      <c r="L1815" t="str">
        <f>IF(VLOOKUP($A1815,Parts!$A:$AM,L$1,0)="X",AC$2,"")</f>
        <v/>
      </c>
      <c r="M1815" t="str">
        <f>IF(VLOOKUP($A1815,Parts!$A:$AM,M$1,0)="X",AD$2,"")</f>
        <v/>
      </c>
      <c r="N1815" t="str">
        <f>IF(VLOOKUP($A1815,Parts!$A:$AM,N$1,0)="X",AE$2,"")</f>
        <v/>
      </c>
      <c r="O1815" t="str">
        <f>IF(VLOOKUP($A1815,Parts!$A:$AM,O$1,0)="X",AF$2,"")</f>
        <v/>
      </c>
      <c r="P1815" t="str">
        <f t="shared" si="29"/>
        <v/>
      </c>
    </row>
    <row r="1816" spans="1:16" x14ac:dyDescent="0.25">
      <c r="A1816" t="str">
        <f>Table15[[#This Row],[Name]]</f>
        <v>WBI_M1A2Wheel</v>
      </c>
      <c r="B1816" t="str">
        <f>IF(VLOOKUP($A1816,Parts!$A:$AM,B$1,0)="X",S$2,"")</f>
        <v/>
      </c>
      <c r="C1816" t="str">
        <f>IF(VLOOKUP($A1816,Parts!$A:$AM,C$1,0)="X",T$2,"")</f>
        <v/>
      </c>
      <c r="D1816" t="str">
        <f>IF(VLOOKUP($A1816,Parts!$A:$AM,D$1,0)="X",U$2,"")</f>
        <v/>
      </c>
      <c r="E1816" t="str">
        <f>IF(VLOOKUP($A1816,Parts!$A:$AM,E$1,0)="X",V$2,"")</f>
        <v/>
      </c>
      <c r="F1816" t="str">
        <f>IF(VLOOKUP($A1816,Parts!$A:$AM,F$1,0)="X",W$2,"")</f>
        <v/>
      </c>
      <c r="G1816" t="str">
        <f>IF(VLOOKUP($A1816,Parts!$A:$AM,G$1,0)="X",X$2,"")</f>
        <v/>
      </c>
      <c r="H1816" t="str">
        <f>IF(VLOOKUP($A1816,Parts!$A:$AM,H$1,0)="X",Y$2,"")</f>
        <v/>
      </c>
      <c r="I1816" t="str">
        <f>IF(VLOOKUP($A1816,Parts!$A:$AM,I$1,0)="X",Z$2,"")</f>
        <v/>
      </c>
      <c r="J1816" t="str">
        <f>IF(VLOOKUP($A1816,Parts!$A:$AM,J$1,0)="X",AA$2,"")</f>
        <v/>
      </c>
      <c r="K1816" t="str">
        <f>IF(VLOOKUP($A1816,Parts!$A:$AM,K$1,0)="X",AB$2,"")</f>
        <v/>
      </c>
      <c r="L1816" t="str">
        <f>IF(VLOOKUP($A1816,Parts!$A:$AM,L$1,0)="X",AC$2,"")</f>
        <v/>
      </c>
      <c r="M1816" t="str">
        <f>IF(VLOOKUP($A1816,Parts!$A:$AM,M$1,0)="X",AD$2,"")</f>
        <v/>
      </c>
      <c r="N1816" t="str">
        <f>IF(VLOOKUP($A1816,Parts!$A:$AM,N$1,0)="X",AE$2,"")</f>
        <v/>
      </c>
      <c r="O1816" t="str">
        <f>IF(VLOOKUP($A1816,Parts!$A:$AM,O$1,0)="X",AF$2,"")</f>
        <v/>
      </c>
      <c r="P1816" t="str">
        <f t="shared" si="29"/>
        <v/>
      </c>
    </row>
    <row r="1817" spans="1:16" x14ac:dyDescent="0.25">
      <c r="A1817" t="str">
        <f>Table15[[#This Row],[Name]]</f>
        <v>RD0120_StockVersion</v>
      </c>
      <c r="B1817" t="str">
        <f>IF(VLOOKUP($A1817,Parts!$A:$AM,B$1,0)="X",S$2,"")</f>
        <v/>
      </c>
      <c r="C1817" t="str">
        <f>IF(VLOOKUP($A1817,Parts!$A:$AM,C$1,0)="X",T$2,"")</f>
        <v/>
      </c>
      <c r="D1817" t="str">
        <f>IF(VLOOKUP($A1817,Parts!$A:$AM,D$1,0)="X",U$2,"")</f>
        <v/>
      </c>
      <c r="E1817" t="str">
        <f>IF(VLOOKUP($A1817,Parts!$A:$AM,E$1,0)="X",V$2,"")</f>
        <v/>
      </c>
      <c r="F1817" t="str">
        <f>IF(VLOOKUP($A1817,Parts!$A:$AM,F$1,0)="X",W$2,"")</f>
        <v xml:space="preserve">    MODULE
    { name = ModuleTagEngineLiquidTurbo }
</v>
      </c>
      <c r="G1817" t="str">
        <f>IF(VLOOKUP($A1817,Parts!$A:$AM,G$1,0)="X",X$2,"")</f>
        <v/>
      </c>
      <c r="H1817" t="str">
        <f>IF(VLOOKUP($A1817,Parts!$A:$AM,H$1,0)="X",Y$2,"")</f>
        <v/>
      </c>
      <c r="I1817" t="str">
        <f>IF(VLOOKUP($A1817,Parts!$A:$AM,I$1,0)="X",Z$2,"")</f>
        <v xml:space="preserve">    MODULE
    { name = ModuleTagHumanRated }
</v>
      </c>
      <c r="J1817" t="str">
        <f>IF(VLOOKUP($A1817,Parts!$A:$AM,J$1,0)="X",AA$2,"")</f>
        <v/>
      </c>
      <c r="K1817" t="str">
        <f>IF(VLOOKUP($A1817,Parts!$A:$AM,K$1,0)="X",AB$2,"")</f>
        <v/>
      </c>
      <c r="L1817" t="str">
        <f>IF(VLOOKUP($A1817,Parts!$A:$AM,L$1,0)="X",AC$2,"")</f>
        <v/>
      </c>
      <c r="M1817" t="str">
        <f>IF(VLOOKUP($A1817,Parts!$A:$AM,M$1,0)="X",AD$2,"")</f>
        <v/>
      </c>
      <c r="N1817" t="str">
        <f>IF(VLOOKUP($A1817,Parts!$A:$AM,N$1,0)="X",AE$2,"")</f>
        <v/>
      </c>
      <c r="O1817" t="str">
        <f>IF(VLOOKUP($A1817,Parts!$A:$AM,O$1,0)="X",AF$2,"")</f>
        <v xml:space="preserve">    MODULE
    { name = ModuleTagHydrolox }
</v>
      </c>
      <c r="P1817" t="str">
        <f t="shared" si="29"/>
        <v xml:space="preserve">    MODULE
    { name = ModuleTagEngineLiquidTurbo }
    MODULE
    { name = ModuleTagHumanRated }
    MODULE
    { name = ModuleTagHydrolox }
</v>
      </c>
    </row>
    <row r="1818" spans="1:16" x14ac:dyDescent="0.25">
      <c r="A1818" t="str">
        <f>Table15[[#This Row],[Name]]</f>
        <v>SXTCommodore</v>
      </c>
      <c r="B1818" t="str">
        <f>IF(VLOOKUP($A1818,Parts!$A:$AM,B$1,0)="X",S$2,"")</f>
        <v/>
      </c>
      <c r="C1818" t="str">
        <f>IF(VLOOKUP($A1818,Parts!$A:$AM,C$1,0)="X",T$2,"")</f>
        <v/>
      </c>
      <c r="D1818" t="str">
        <f>IF(VLOOKUP($A1818,Parts!$A:$AM,D$1,0)="X",U$2,"")</f>
        <v/>
      </c>
      <c r="E1818" t="str">
        <f>IF(VLOOKUP($A1818,Parts!$A:$AM,E$1,0)="X",V$2,"")</f>
        <v/>
      </c>
      <c r="F1818" t="str">
        <f>IF(VLOOKUP($A1818,Parts!$A:$AM,F$1,0)="X",W$2,"")</f>
        <v xml:space="preserve">    MODULE
    { name = ModuleTagEngineLiquidTurbo }
</v>
      </c>
      <c r="G1818" t="str">
        <f>IF(VLOOKUP($A1818,Parts!$A:$AM,G$1,0)="X",X$2,"")</f>
        <v/>
      </c>
      <c r="H1818" t="str">
        <f>IF(VLOOKUP($A1818,Parts!$A:$AM,H$1,0)="X",Y$2,"")</f>
        <v/>
      </c>
      <c r="I1818" t="str">
        <f>IF(VLOOKUP($A1818,Parts!$A:$AM,I$1,0)="X",Z$2,"")</f>
        <v xml:space="preserve">    MODULE
    { name = ModuleTagHumanRated }
</v>
      </c>
      <c r="J1818" t="str">
        <f>IF(VLOOKUP($A1818,Parts!$A:$AM,J$1,0)="X",AA$2,"")</f>
        <v/>
      </c>
      <c r="K1818" t="str">
        <f>IF(VLOOKUP($A1818,Parts!$A:$AM,K$1,0)="X",AB$2,"")</f>
        <v/>
      </c>
      <c r="L1818" t="str">
        <f>IF(VLOOKUP($A1818,Parts!$A:$AM,L$1,0)="X",AC$2,"")</f>
        <v/>
      </c>
      <c r="M1818" t="str">
        <f>IF(VLOOKUP($A1818,Parts!$A:$AM,M$1,0)="X",AD$2,"")</f>
        <v/>
      </c>
      <c r="N1818" t="str">
        <f>IF(VLOOKUP($A1818,Parts!$A:$AM,N$1,0)="X",AE$2,"")</f>
        <v/>
      </c>
      <c r="O1818" t="str">
        <f>IF(VLOOKUP($A1818,Parts!$A:$AM,O$1,0)="X",AF$2,"")</f>
        <v xml:space="preserve">    MODULE
    { name = ModuleTagHydrolox }
</v>
      </c>
      <c r="P1818" t="str">
        <f t="shared" si="29"/>
        <v xml:space="preserve">    MODULE
    { name = ModuleTagEngineLiquidTurbo }
    MODULE
    { name = ModuleTagHumanRated }
    MODULE
    { name = ModuleTagHydrolox }
</v>
      </c>
    </row>
    <row r="1819" spans="1:16" x14ac:dyDescent="0.25">
      <c r="A1819" t="str">
        <f>Table15[[#This Row],[Name]]</f>
        <v>structuralPanel1</v>
      </c>
      <c r="B1819" t="str">
        <f>IF(VLOOKUP($A1819,Parts!$A:$AM,B$1,0)="X",S$2,"")</f>
        <v/>
      </c>
      <c r="C1819" t="str">
        <f>IF(VLOOKUP($A1819,Parts!$A:$AM,C$1,0)="X",T$2,"")</f>
        <v/>
      </c>
      <c r="D1819" t="str">
        <f>IF(VLOOKUP($A1819,Parts!$A:$AM,D$1,0)="X",U$2,"")</f>
        <v/>
      </c>
      <c r="E1819" t="str">
        <f>IF(VLOOKUP($A1819,Parts!$A:$AM,E$1,0)="X",V$2,"")</f>
        <v/>
      </c>
      <c r="F1819" t="str">
        <f>IF(VLOOKUP($A1819,Parts!$A:$AM,F$1,0)="X",W$2,"")</f>
        <v/>
      </c>
      <c r="G1819" t="str">
        <f>IF(VLOOKUP($A1819,Parts!$A:$AM,G$1,0)="X",X$2,"")</f>
        <v/>
      </c>
      <c r="H1819" t="str">
        <f>IF(VLOOKUP($A1819,Parts!$A:$AM,H$1,0)="X",Y$2,"")</f>
        <v/>
      </c>
      <c r="I1819" t="str">
        <f>IF(VLOOKUP($A1819,Parts!$A:$AM,I$1,0)="X",Z$2,"")</f>
        <v/>
      </c>
      <c r="J1819" t="str">
        <f>IF(VLOOKUP($A1819,Parts!$A:$AM,J$1,0)="X",AA$2,"")</f>
        <v/>
      </c>
      <c r="K1819" t="str">
        <f>IF(VLOOKUP($A1819,Parts!$A:$AM,K$1,0)="X",AB$2,"")</f>
        <v/>
      </c>
      <c r="L1819" t="str">
        <f>IF(VLOOKUP($A1819,Parts!$A:$AM,L$1,0)="X",AC$2,"")</f>
        <v/>
      </c>
      <c r="M1819" t="str">
        <f>IF(VLOOKUP($A1819,Parts!$A:$AM,M$1,0)="X",AD$2,"")</f>
        <v/>
      </c>
      <c r="N1819" t="str">
        <f>IF(VLOOKUP($A1819,Parts!$A:$AM,N$1,0)="X",AE$2,"")</f>
        <v/>
      </c>
      <c r="O1819" t="str">
        <f>IF(VLOOKUP($A1819,Parts!$A:$AM,O$1,0)="X",AF$2,"")</f>
        <v/>
      </c>
      <c r="P1819" t="str">
        <f t="shared" si="29"/>
        <v/>
      </c>
    </row>
    <row r="1820" spans="1:16" x14ac:dyDescent="0.25">
      <c r="A1820" t="str">
        <f>Table15[[#This Row],[Name]]</f>
        <v>SXTTriangleRightangle</v>
      </c>
      <c r="B1820" t="str">
        <f>IF(VLOOKUP($A1820,Parts!$A:$AM,B$1,0)="X",S$2,"")</f>
        <v/>
      </c>
      <c r="C1820" t="str">
        <f>IF(VLOOKUP($A1820,Parts!$A:$AM,C$1,0)="X",T$2,"")</f>
        <v/>
      </c>
      <c r="D1820" t="str">
        <f>IF(VLOOKUP($A1820,Parts!$A:$AM,D$1,0)="X",U$2,"")</f>
        <v/>
      </c>
      <c r="E1820" t="str">
        <f>IF(VLOOKUP($A1820,Parts!$A:$AM,E$1,0)="X",V$2,"")</f>
        <v/>
      </c>
      <c r="F1820" t="str">
        <f>IF(VLOOKUP($A1820,Parts!$A:$AM,F$1,0)="X",W$2,"")</f>
        <v/>
      </c>
      <c r="G1820" t="str">
        <f>IF(VLOOKUP($A1820,Parts!$A:$AM,G$1,0)="X",X$2,"")</f>
        <v/>
      </c>
      <c r="H1820" t="str">
        <f>IF(VLOOKUP($A1820,Parts!$A:$AM,H$1,0)="X",Y$2,"")</f>
        <v/>
      </c>
      <c r="I1820" t="str">
        <f>IF(VLOOKUP($A1820,Parts!$A:$AM,I$1,0)="X",Z$2,"")</f>
        <v/>
      </c>
      <c r="J1820" t="str">
        <f>IF(VLOOKUP($A1820,Parts!$A:$AM,J$1,0)="X",AA$2,"")</f>
        <v/>
      </c>
      <c r="K1820" t="str">
        <f>IF(VLOOKUP($A1820,Parts!$A:$AM,K$1,0)="X",AB$2,"")</f>
        <v/>
      </c>
      <c r="L1820" t="str">
        <f>IF(VLOOKUP($A1820,Parts!$A:$AM,L$1,0)="X",AC$2,"")</f>
        <v/>
      </c>
      <c r="M1820" t="str">
        <f>IF(VLOOKUP($A1820,Parts!$A:$AM,M$1,0)="X",AD$2,"")</f>
        <v/>
      </c>
      <c r="N1820" t="str">
        <f>IF(VLOOKUP($A1820,Parts!$A:$AM,N$1,0)="X",AE$2,"")</f>
        <v/>
      </c>
      <c r="O1820" t="str">
        <f>IF(VLOOKUP($A1820,Parts!$A:$AM,O$1,0)="X",AF$2,"")</f>
        <v/>
      </c>
      <c r="P1820" t="str">
        <f t="shared" si="29"/>
        <v/>
      </c>
    </row>
    <row r="1821" spans="1:16" x14ac:dyDescent="0.25">
      <c r="A1821" t="str">
        <f>Table15[[#This Row],[Name]]</f>
        <v>Angledpanel</v>
      </c>
      <c r="B1821" t="str">
        <f>IF(VLOOKUP($A1821,Parts!$A:$AM,B$1,0)="X",S$2,"")</f>
        <v/>
      </c>
      <c r="C1821" t="str">
        <f>IF(VLOOKUP($A1821,Parts!$A:$AM,C$1,0)="X",T$2,"")</f>
        <v/>
      </c>
      <c r="D1821" t="str">
        <f>IF(VLOOKUP($A1821,Parts!$A:$AM,D$1,0)="X",U$2,"")</f>
        <v/>
      </c>
      <c r="E1821" t="str">
        <f>IF(VLOOKUP($A1821,Parts!$A:$AM,E$1,0)="X",V$2,"")</f>
        <v/>
      </c>
      <c r="F1821" t="str">
        <f>IF(VLOOKUP($A1821,Parts!$A:$AM,F$1,0)="X",W$2,"")</f>
        <v/>
      </c>
      <c r="G1821" t="str">
        <f>IF(VLOOKUP($A1821,Parts!$A:$AM,G$1,0)="X",X$2,"")</f>
        <v/>
      </c>
      <c r="H1821" t="str">
        <f>IF(VLOOKUP($A1821,Parts!$A:$AM,H$1,0)="X",Y$2,"")</f>
        <v/>
      </c>
      <c r="I1821" t="str">
        <f>IF(VLOOKUP($A1821,Parts!$A:$AM,I$1,0)="X",Z$2,"")</f>
        <v/>
      </c>
      <c r="J1821" t="str">
        <f>IF(VLOOKUP($A1821,Parts!$A:$AM,J$1,0)="X",AA$2,"")</f>
        <v/>
      </c>
      <c r="K1821" t="str">
        <f>IF(VLOOKUP($A1821,Parts!$A:$AM,K$1,0)="X",AB$2,"")</f>
        <v/>
      </c>
      <c r="L1821" t="str">
        <f>IF(VLOOKUP($A1821,Parts!$A:$AM,L$1,0)="X",AC$2,"")</f>
        <v/>
      </c>
      <c r="M1821" t="str">
        <f>IF(VLOOKUP($A1821,Parts!$A:$AM,M$1,0)="X",AD$2,"")</f>
        <v/>
      </c>
      <c r="N1821" t="str">
        <f>IF(VLOOKUP($A1821,Parts!$A:$AM,N$1,0)="X",AE$2,"")</f>
        <v/>
      </c>
      <c r="O1821" t="str">
        <f>IF(VLOOKUP($A1821,Parts!$A:$AM,O$1,0)="X",AF$2,"")</f>
        <v/>
      </c>
      <c r="P1821" t="str">
        <f t="shared" si="29"/>
        <v/>
      </c>
    </row>
    <row r="1822" spans="1:16" x14ac:dyDescent="0.25">
      <c r="A1822" t="str">
        <f>Table15[[#This Row],[Name]]</f>
        <v>cryoseperator-25</v>
      </c>
      <c r="B1822" t="str">
        <f>IF(VLOOKUP($A1822,Parts!$A:$AM,B$1,0)="X",S$2,"")</f>
        <v/>
      </c>
      <c r="C1822" t="str">
        <f>IF(VLOOKUP($A1822,Parts!$A:$AM,C$1,0)="X",T$2,"")</f>
        <v/>
      </c>
      <c r="D1822" t="str">
        <f>IF(VLOOKUP($A1822,Parts!$A:$AM,D$1,0)="X",U$2,"")</f>
        <v/>
      </c>
      <c r="E1822" t="str">
        <f>IF(VLOOKUP($A1822,Parts!$A:$AM,E$1,0)="X",V$2,"")</f>
        <v/>
      </c>
      <c r="F1822" t="str">
        <f>IF(VLOOKUP($A1822,Parts!$A:$AM,F$1,0)="X",W$2,"")</f>
        <v/>
      </c>
      <c r="G1822" t="str">
        <f>IF(VLOOKUP($A1822,Parts!$A:$AM,G$1,0)="X",X$2,"")</f>
        <v/>
      </c>
      <c r="H1822" t="str">
        <f>IF(VLOOKUP($A1822,Parts!$A:$AM,H$1,0)="X",Y$2,"")</f>
        <v/>
      </c>
      <c r="I1822" t="str">
        <f>IF(VLOOKUP($A1822,Parts!$A:$AM,I$1,0)="X",Z$2,"")</f>
        <v/>
      </c>
      <c r="J1822" t="str">
        <f>IF(VLOOKUP($A1822,Parts!$A:$AM,J$1,0)="X",AA$2,"")</f>
        <v/>
      </c>
      <c r="K1822" t="str">
        <f>IF(VLOOKUP($A1822,Parts!$A:$AM,K$1,0)="X",AB$2,"")</f>
        <v/>
      </c>
      <c r="L1822" t="str">
        <f>IF(VLOOKUP($A1822,Parts!$A:$AM,L$1,0)="X",AC$2,"")</f>
        <v/>
      </c>
      <c r="M1822" t="str">
        <f>IF(VLOOKUP($A1822,Parts!$A:$AM,M$1,0)="X",AD$2,"")</f>
        <v/>
      </c>
      <c r="N1822" t="str">
        <f>IF(VLOOKUP($A1822,Parts!$A:$AM,N$1,0)="X",AE$2,"")</f>
        <v/>
      </c>
      <c r="O1822" t="str">
        <f>IF(VLOOKUP($A1822,Parts!$A:$AM,O$1,0)="X",AF$2,"")</f>
        <v/>
      </c>
      <c r="P1822" t="str">
        <f t="shared" si="29"/>
        <v/>
      </c>
    </row>
    <row r="1823" spans="1:16" x14ac:dyDescent="0.25">
      <c r="A1823" t="str">
        <f>Table15[[#This Row],[Name]]</f>
        <v>structuralPanel2</v>
      </c>
      <c r="B1823" t="str">
        <f>IF(VLOOKUP($A1823,Parts!$A:$AM,B$1,0)="X",S$2,"")</f>
        <v/>
      </c>
      <c r="C1823" t="str">
        <f>IF(VLOOKUP($A1823,Parts!$A:$AM,C$1,0)="X",T$2,"")</f>
        <v/>
      </c>
      <c r="D1823" t="str">
        <f>IF(VLOOKUP($A1823,Parts!$A:$AM,D$1,0)="X",U$2,"")</f>
        <v/>
      </c>
      <c r="E1823" t="str">
        <f>IF(VLOOKUP($A1823,Parts!$A:$AM,E$1,0)="X",V$2,"")</f>
        <v/>
      </c>
      <c r="F1823" t="str">
        <f>IF(VLOOKUP($A1823,Parts!$A:$AM,F$1,0)="X",W$2,"")</f>
        <v/>
      </c>
      <c r="G1823" t="str">
        <f>IF(VLOOKUP($A1823,Parts!$A:$AM,G$1,0)="X",X$2,"")</f>
        <v/>
      </c>
      <c r="H1823" t="str">
        <f>IF(VLOOKUP($A1823,Parts!$A:$AM,H$1,0)="X",Y$2,"")</f>
        <v/>
      </c>
      <c r="I1823" t="str">
        <f>IF(VLOOKUP($A1823,Parts!$A:$AM,I$1,0)="X",Z$2,"")</f>
        <v/>
      </c>
      <c r="J1823" t="str">
        <f>IF(VLOOKUP($A1823,Parts!$A:$AM,J$1,0)="X",AA$2,"")</f>
        <v/>
      </c>
      <c r="K1823" t="str">
        <f>IF(VLOOKUP($A1823,Parts!$A:$AM,K$1,0)="X",AB$2,"")</f>
        <v/>
      </c>
      <c r="L1823" t="str">
        <f>IF(VLOOKUP($A1823,Parts!$A:$AM,L$1,0)="X",AC$2,"")</f>
        <v/>
      </c>
      <c r="M1823" t="str">
        <f>IF(VLOOKUP($A1823,Parts!$A:$AM,M$1,0)="X",AD$2,"")</f>
        <v/>
      </c>
      <c r="N1823" t="str">
        <f>IF(VLOOKUP($A1823,Parts!$A:$AM,N$1,0)="X",AE$2,"")</f>
        <v/>
      </c>
      <c r="O1823" t="str">
        <f>IF(VLOOKUP($A1823,Parts!$A:$AM,O$1,0)="X",AF$2,"")</f>
        <v/>
      </c>
      <c r="P1823" t="str">
        <f t="shared" si="29"/>
        <v/>
      </c>
    </row>
    <row r="1824" spans="1:16" x14ac:dyDescent="0.25">
      <c r="A1824" t="str">
        <f>Table15[[#This Row],[Name]]</f>
        <v>structuralPanel3</v>
      </c>
      <c r="B1824" t="str">
        <f>IF(VLOOKUP($A1824,Parts!$A:$AM,B$1,0)="X",S$2,"")</f>
        <v/>
      </c>
      <c r="C1824" t="str">
        <f>IF(VLOOKUP($A1824,Parts!$A:$AM,C$1,0)="X",T$2,"")</f>
        <v/>
      </c>
      <c r="D1824" t="str">
        <f>IF(VLOOKUP($A1824,Parts!$A:$AM,D$1,0)="X",U$2,"")</f>
        <v/>
      </c>
      <c r="E1824" t="str">
        <f>IF(VLOOKUP($A1824,Parts!$A:$AM,E$1,0)="X",V$2,"")</f>
        <v/>
      </c>
      <c r="F1824" t="str">
        <f>IF(VLOOKUP($A1824,Parts!$A:$AM,F$1,0)="X",W$2,"")</f>
        <v/>
      </c>
      <c r="G1824" t="str">
        <f>IF(VLOOKUP($A1824,Parts!$A:$AM,G$1,0)="X",X$2,"")</f>
        <v/>
      </c>
      <c r="H1824" t="str">
        <f>IF(VLOOKUP($A1824,Parts!$A:$AM,H$1,0)="X",Y$2,"")</f>
        <v/>
      </c>
      <c r="I1824" t="str">
        <f>IF(VLOOKUP($A1824,Parts!$A:$AM,I$1,0)="X",Z$2,"")</f>
        <v/>
      </c>
      <c r="J1824" t="str">
        <f>IF(VLOOKUP($A1824,Parts!$A:$AM,J$1,0)="X",AA$2,"")</f>
        <v/>
      </c>
      <c r="K1824" t="str">
        <f>IF(VLOOKUP($A1824,Parts!$A:$AM,K$1,0)="X",AB$2,"")</f>
        <v/>
      </c>
      <c r="L1824" t="str">
        <f>IF(VLOOKUP($A1824,Parts!$A:$AM,L$1,0)="X",AC$2,"")</f>
        <v/>
      </c>
      <c r="M1824" t="str">
        <f>IF(VLOOKUP($A1824,Parts!$A:$AM,M$1,0)="X",AD$2,"")</f>
        <v/>
      </c>
      <c r="N1824" t="str">
        <f>IF(VLOOKUP($A1824,Parts!$A:$AM,N$1,0)="X",AE$2,"")</f>
        <v/>
      </c>
      <c r="O1824" t="str">
        <f>IF(VLOOKUP($A1824,Parts!$A:$AM,O$1,0)="X",AF$2,"")</f>
        <v/>
      </c>
      <c r="P1824" t="str">
        <f t="shared" si="29"/>
        <v/>
      </c>
    </row>
    <row r="1825" spans="1:16" x14ac:dyDescent="0.25">
      <c r="A1825" t="str">
        <f>Table15[[#This Row],[Name]]</f>
        <v>OrbitalScanner</v>
      </c>
      <c r="B1825" t="str">
        <f>IF(VLOOKUP($A1825,Parts!$A:$AM,B$1,0)="X",S$2,"")</f>
        <v/>
      </c>
      <c r="C1825" t="str">
        <f>IF(VLOOKUP($A1825,Parts!$A:$AM,C$1,0)="X",T$2,"")</f>
        <v/>
      </c>
      <c r="D1825" t="str">
        <f>IF(VLOOKUP($A1825,Parts!$A:$AM,D$1,0)="X",U$2,"")</f>
        <v/>
      </c>
      <c r="E1825" t="str">
        <f>IF(VLOOKUP($A1825,Parts!$A:$AM,E$1,0)="X",V$2,"")</f>
        <v/>
      </c>
      <c r="F1825" t="str">
        <f>IF(VLOOKUP($A1825,Parts!$A:$AM,F$1,0)="X",W$2,"")</f>
        <v/>
      </c>
      <c r="G1825" t="str">
        <f>IF(VLOOKUP($A1825,Parts!$A:$AM,G$1,0)="X",X$2,"")</f>
        <v/>
      </c>
      <c r="H1825" t="str">
        <f>IF(VLOOKUP($A1825,Parts!$A:$AM,H$1,0)="X",Y$2,"")</f>
        <v/>
      </c>
      <c r="I1825" t="str">
        <f>IF(VLOOKUP($A1825,Parts!$A:$AM,I$1,0)="X",Z$2,"")</f>
        <v/>
      </c>
      <c r="J1825" t="str">
        <f>IF(VLOOKUP($A1825,Parts!$A:$AM,J$1,0)="X",AA$2,"")</f>
        <v/>
      </c>
      <c r="K1825" t="str">
        <f>IF(VLOOKUP($A1825,Parts!$A:$AM,K$1,0)="X",AB$2,"")</f>
        <v/>
      </c>
      <c r="L1825" t="str">
        <f>IF(VLOOKUP($A1825,Parts!$A:$AM,L$1,0)="X",AC$2,"")</f>
        <v/>
      </c>
      <c r="M1825" t="str">
        <f>IF(VLOOKUP($A1825,Parts!$A:$AM,M$1,0)="X",AD$2,"")</f>
        <v/>
      </c>
      <c r="N1825" t="str">
        <f>IF(VLOOKUP($A1825,Parts!$A:$AM,N$1,0)="X",AE$2,"")</f>
        <v/>
      </c>
      <c r="O1825" t="str">
        <f>IF(VLOOKUP($A1825,Parts!$A:$AM,O$1,0)="X",AF$2,"")</f>
        <v/>
      </c>
      <c r="P1825" t="str">
        <f t="shared" si="29"/>
        <v/>
      </c>
    </row>
    <row r="1826" spans="1:16" x14ac:dyDescent="0.25">
      <c r="A1826" t="str">
        <f>Table15[[#This Row],[Name]]</f>
        <v>LR91-AJ-11</v>
      </c>
      <c r="B1826" t="str">
        <f>IF(VLOOKUP($A1826,Parts!$A:$AM,B$1,0)="X",S$2,"")</f>
        <v/>
      </c>
      <c r="C1826" t="str">
        <f>IF(VLOOKUP($A1826,Parts!$A:$AM,C$1,0)="X",T$2,"")</f>
        <v/>
      </c>
      <c r="D1826" t="str">
        <f>IF(VLOOKUP($A1826,Parts!$A:$AM,D$1,0)="X",U$2,"")</f>
        <v/>
      </c>
      <c r="E1826" t="str">
        <f>IF(VLOOKUP($A1826,Parts!$A:$AM,E$1,0)="X",V$2,"")</f>
        <v/>
      </c>
      <c r="F1826" t="str">
        <f>IF(VLOOKUP($A1826,Parts!$A:$AM,F$1,0)="X",W$2,"")</f>
        <v/>
      </c>
      <c r="G1826" t="str">
        <f>IF(VLOOKUP($A1826,Parts!$A:$AM,G$1,0)="X",X$2,"")</f>
        <v/>
      </c>
      <c r="H1826" t="str">
        <f>IF(VLOOKUP($A1826,Parts!$A:$AM,H$1,0)="X",Y$2,"")</f>
        <v/>
      </c>
      <c r="I1826" t="str">
        <f>IF(VLOOKUP($A1826,Parts!$A:$AM,I$1,0)="X",Z$2,"")</f>
        <v/>
      </c>
      <c r="J1826" t="str">
        <f>IF(VLOOKUP($A1826,Parts!$A:$AM,J$1,0)="X",AA$2,"")</f>
        <v/>
      </c>
      <c r="K1826" t="str">
        <f>IF(VLOOKUP($A1826,Parts!$A:$AM,K$1,0)="X",AB$2,"")</f>
        <v/>
      </c>
      <c r="L1826" t="str">
        <f>IF(VLOOKUP($A1826,Parts!$A:$AM,L$1,0)="X",AC$2,"")</f>
        <v/>
      </c>
      <c r="M1826" t="str">
        <f>IF(VLOOKUP($A1826,Parts!$A:$AM,M$1,0)="X",AD$2,"")</f>
        <v/>
      </c>
      <c r="N1826" t="str">
        <f>IF(VLOOKUP($A1826,Parts!$A:$AM,N$1,0)="X",AE$2,"")</f>
        <v/>
      </c>
      <c r="O1826" t="str">
        <f>IF(VLOOKUP($A1826,Parts!$A:$AM,O$1,0)="X",AF$2,"")</f>
        <v/>
      </c>
      <c r="P1826" t="str">
        <f t="shared" si="29"/>
        <v/>
      </c>
    </row>
    <row r="1827" spans="1:16" x14ac:dyDescent="0.25">
      <c r="A1827" t="str">
        <f>Table15[[#This Row],[Name]]</f>
        <v>M55</v>
      </c>
      <c r="B1827" t="str">
        <f>IF(VLOOKUP($A1827,Parts!$A:$AM,B$1,0)="X",S$2,"")</f>
        <v/>
      </c>
      <c r="C1827" t="str">
        <f>IF(VLOOKUP($A1827,Parts!$A:$AM,C$1,0)="X",T$2,"")</f>
        <v/>
      </c>
      <c r="D1827" t="str">
        <f>IF(VLOOKUP($A1827,Parts!$A:$AM,D$1,0)="X",U$2,"")</f>
        <v/>
      </c>
      <c r="E1827" t="str">
        <f>IF(VLOOKUP($A1827,Parts!$A:$AM,E$1,0)="X",V$2,"")</f>
        <v/>
      </c>
      <c r="F1827" t="str">
        <f>IF(VLOOKUP($A1827,Parts!$A:$AM,F$1,0)="X",W$2,"")</f>
        <v/>
      </c>
      <c r="G1827" t="str">
        <f>IF(VLOOKUP($A1827,Parts!$A:$AM,G$1,0)="X",X$2,"")</f>
        <v xml:space="preserve">    MODULE
    { name = ModuleTagEngineSolid }
</v>
      </c>
      <c r="H1827" t="str">
        <f>IF(VLOOKUP($A1827,Parts!$A:$AM,H$1,0)="X",Y$2,"")</f>
        <v/>
      </c>
      <c r="I1827" t="str">
        <f>IF(VLOOKUP($A1827,Parts!$A:$AM,I$1,0)="X",Z$2,"")</f>
        <v/>
      </c>
      <c r="J1827" t="str">
        <f>IF(VLOOKUP($A1827,Parts!$A:$AM,J$1,0)="X",AA$2,"")</f>
        <v/>
      </c>
      <c r="K1827" t="str">
        <f>IF(VLOOKUP($A1827,Parts!$A:$AM,K$1,0)="X",AB$2,"")</f>
        <v/>
      </c>
      <c r="L1827" t="str">
        <f>IF(VLOOKUP($A1827,Parts!$A:$AM,L$1,0)="X",AC$2,"")</f>
        <v/>
      </c>
      <c r="M1827" t="str">
        <f>IF(VLOOKUP($A1827,Parts!$A:$AM,M$1,0)="X",AD$2,"")</f>
        <v/>
      </c>
      <c r="N1827" t="str">
        <f>IF(VLOOKUP($A1827,Parts!$A:$AM,N$1,0)="X",AE$2,"")</f>
        <v/>
      </c>
      <c r="O1827" t="str">
        <f>IF(VLOOKUP($A1827,Parts!$A:$AM,O$1,0)="X",AF$2,"")</f>
        <v/>
      </c>
      <c r="P1827" t="str">
        <f t="shared" si="29"/>
        <v xml:space="preserve">    MODULE
    { name = ModuleTagEngineSolid }
</v>
      </c>
    </row>
    <row r="1828" spans="1:16" x14ac:dyDescent="0.25">
      <c r="A1828" t="str">
        <f>Table15[[#This Row],[Name]]</f>
        <v>rn_aerobee170_srb</v>
      </c>
      <c r="B1828" t="str">
        <f>IF(VLOOKUP($A1828,Parts!$A:$AM,B$1,0)="X",S$2,"")</f>
        <v/>
      </c>
      <c r="C1828" t="str">
        <f>IF(VLOOKUP($A1828,Parts!$A:$AM,C$1,0)="X",T$2,"")</f>
        <v/>
      </c>
      <c r="D1828" t="str">
        <f>IF(VLOOKUP($A1828,Parts!$A:$AM,D$1,0)="X",U$2,"")</f>
        <v/>
      </c>
      <c r="E1828" t="str">
        <f>IF(VLOOKUP($A1828,Parts!$A:$AM,E$1,0)="X",V$2,"")</f>
        <v/>
      </c>
      <c r="F1828" t="str">
        <f>IF(VLOOKUP($A1828,Parts!$A:$AM,F$1,0)="X",W$2,"")</f>
        <v/>
      </c>
      <c r="G1828" t="str">
        <f>IF(VLOOKUP($A1828,Parts!$A:$AM,G$1,0)="X",X$2,"")</f>
        <v xml:space="preserve">    MODULE
    { name = ModuleTagEngineSolid }
</v>
      </c>
      <c r="H1828" t="str">
        <f>IF(VLOOKUP($A1828,Parts!$A:$AM,H$1,0)="X",Y$2,"")</f>
        <v/>
      </c>
      <c r="I1828" t="str">
        <f>IF(VLOOKUP($A1828,Parts!$A:$AM,I$1,0)="X",Z$2,"")</f>
        <v/>
      </c>
      <c r="J1828" t="str">
        <f>IF(VLOOKUP($A1828,Parts!$A:$AM,J$1,0)="X",AA$2,"")</f>
        <v/>
      </c>
      <c r="K1828" t="str">
        <f>IF(VLOOKUP($A1828,Parts!$A:$AM,K$1,0)="X",AB$2,"")</f>
        <v/>
      </c>
      <c r="L1828" t="str">
        <f>IF(VLOOKUP($A1828,Parts!$A:$AM,L$1,0)="X",AC$2,"")</f>
        <v/>
      </c>
      <c r="M1828" t="str">
        <f>IF(VLOOKUP($A1828,Parts!$A:$AM,M$1,0)="X",AD$2,"")</f>
        <v/>
      </c>
      <c r="N1828" t="str">
        <f>IF(VLOOKUP($A1828,Parts!$A:$AM,N$1,0)="X",AE$2,"")</f>
        <v/>
      </c>
      <c r="O1828" t="str">
        <f>IF(VLOOKUP($A1828,Parts!$A:$AM,O$1,0)="X",AF$2,"")</f>
        <v/>
      </c>
      <c r="P1828" t="str">
        <f t="shared" si="29"/>
        <v xml:space="preserve">    MODULE
    { name = ModuleTagEngineSolid }
</v>
      </c>
    </row>
    <row r="1829" spans="1:16" x14ac:dyDescent="0.25">
      <c r="A1829" t="str">
        <f>Table15[[#This Row],[Name]]</f>
        <v>SXTTriHexagon</v>
      </c>
      <c r="B1829" t="str">
        <f>IF(VLOOKUP($A1829,Parts!$A:$AM,B$1,0)="X",S$2,"")</f>
        <v/>
      </c>
      <c r="C1829" t="str">
        <f>IF(VLOOKUP($A1829,Parts!$A:$AM,C$1,0)="X",T$2,"")</f>
        <v/>
      </c>
      <c r="D1829" t="str">
        <f>IF(VLOOKUP($A1829,Parts!$A:$AM,D$1,0)="X",U$2,"")</f>
        <v/>
      </c>
      <c r="E1829" t="str">
        <f>IF(VLOOKUP($A1829,Parts!$A:$AM,E$1,0)="X",V$2,"")</f>
        <v/>
      </c>
      <c r="F1829" t="str">
        <f>IF(VLOOKUP($A1829,Parts!$A:$AM,F$1,0)="X",W$2,"")</f>
        <v/>
      </c>
      <c r="G1829" t="str">
        <f>IF(VLOOKUP($A1829,Parts!$A:$AM,G$1,0)="X",X$2,"")</f>
        <v/>
      </c>
      <c r="H1829" t="str">
        <f>IF(VLOOKUP($A1829,Parts!$A:$AM,H$1,0)="X",Y$2,"")</f>
        <v/>
      </c>
      <c r="I1829" t="str">
        <f>IF(VLOOKUP($A1829,Parts!$A:$AM,I$1,0)="X",Z$2,"")</f>
        <v/>
      </c>
      <c r="J1829" t="str">
        <f>IF(VLOOKUP($A1829,Parts!$A:$AM,J$1,0)="X",AA$2,"")</f>
        <v/>
      </c>
      <c r="K1829" t="str">
        <f>IF(VLOOKUP($A1829,Parts!$A:$AM,K$1,0)="X",AB$2,"")</f>
        <v/>
      </c>
      <c r="L1829" t="str">
        <f>IF(VLOOKUP($A1829,Parts!$A:$AM,L$1,0)="X",AC$2,"")</f>
        <v/>
      </c>
      <c r="M1829" t="str">
        <f>IF(VLOOKUP($A1829,Parts!$A:$AM,M$1,0)="X",AD$2,"")</f>
        <v/>
      </c>
      <c r="N1829" t="str">
        <f>IF(VLOOKUP($A1829,Parts!$A:$AM,N$1,0)="X",AE$2,"")</f>
        <v/>
      </c>
      <c r="O1829" t="str">
        <f>IF(VLOOKUP($A1829,Parts!$A:$AM,O$1,0)="X",AF$2,"")</f>
        <v/>
      </c>
      <c r="P1829" t="str">
        <f t="shared" si="29"/>
        <v/>
      </c>
    </row>
    <row r="1830" spans="1:16" x14ac:dyDescent="0.25">
      <c r="A1830" t="str">
        <f>Table15[[#This Row],[Name]]</f>
        <v>SurveyScanner</v>
      </c>
      <c r="B1830" t="str">
        <f>IF(VLOOKUP($A1830,Parts!$A:$AM,B$1,0)="X",S$2,"")</f>
        <v/>
      </c>
      <c r="C1830" t="str">
        <f>IF(VLOOKUP($A1830,Parts!$A:$AM,C$1,0)="X",T$2,"")</f>
        <v/>
      </c>
      <c r="D1830" t="str">
        <f>IF(VLOOKUP($A1830,Parts!$A:$AM,D$1,0)="X",U$2,"")</f>
        <v/>
      </c>
      <c r="E1830" t="str">
        <f>IF(VLOOKUP($A1830,Parts!$A:$AM,E$1,0)="X",V$2,"")</f>
        <v/>
      </c>
      <c r="F1830" t="str">
        <f>IF(VLOOKUP($A1830,Parts!$A:$AM,F$1,0)="X",W$2,"")</f>
        <v/>
      </c>
      <c r="G1830" t="str">
        <f>IF(VLOOKUP($A1830,Parts!$A:$AM,G$1,0)="X",X$2,"")</f>
        <v/>
      </c>
      <c r="H1830" t="str">
        <f>IF(VLOOKUP($A1830,Parts!$A:$AM,H$1,0)="X",Y$2,"")</f>
        <v/>
      </c>
      <c r="I1830" t="str">
        <f>IF(VLOOKUP($A1830,Parts!$A:$AM,I$1,0)="X",Z$2,"")</f>
        <v/>
      </c>
      <c r="J1830" t="str">
        <f>IF(VLOOKUP($A1830,Parts!$A:$AM,J$1,0)="X",AA$2,"")</f>
        <v/>
      </c>
      <c r="K1830" t="str">
        <f>IF(VLOOKUP($A1830,Parts!$A:$AM,K$1,0)="X",AB$2,"")</f>
        <v/>
      </c>
      <c r="L1830" t="str">
        <f>IF(VLOOKUP($A1830,Parts!$A:$AM,L$1,0)="X",AC$2,"")</f>
        <v/>
      </c>
      <c r="M1830" t="str">
        <f>IF(VLOOKUP($A1830,Parts!$A:$AM,M$1,0)="X",AD$2,"")</f>
        <v/>
      </c>
      <c r="N1830" t="str">
        <f>IF(VLOOKUP($A1830,Parts!$A:$AM,N$1,0)="X",AE$2,"")</f>
        <v/>
      </c>
      <c r="O1830" t="str">
        <f>IF(VLOOKUP($A1830,Parts!$A:$AM,O$1,0)="X",AF$2,"")</f>
        <v/>
      </c>
      <c r="P1830" t="str">
        <f t="shared" si="29"/>
        <v/>
      </c>
    </row>
    <row r="1831" spans="1:16" x14ac:dyDescent="0.25">
      <c r="A1831" t="str">
        <f>Table15[[#This Row],[Name]]</f>
        <v>SXTGoose</v>
      </c>
      <c r="B1831" t="str">
        <f>IF(VLOOKUP($A1831,Parts!$A:$AM,B$1,0)="X",S$2,"")</f>
        <v/>
      </c>
      <c r="C1831" t="str">
        <f>IF(VLOOKUP($A1831,Parts!$A:$AM,C$1,0)="X",T$2,"")</f>
        <v/>
      </c>
      <c r="D1831" t="str">
        <f>IF(VLOOKUP($A1831,Parts!$A:$AM,D$1,0)="X",U$2,"")</f>
        <v/>
      </c>
      <c r="E1831" t="str">
        <f>IF(VLOOKUP($A1831,Parts!$A:$AM,E$1,0)="X",V$2,"")</f>
        <v/>
      </c>
      <c r="F1831" t="str">
        <f>IF(VLOOKUP($A1831,Parts!$A:$AM,F$1,0)="X",W$2,"")</f>
        <v/>
      </c>
      <c r="G1831" t="str">
        <f>IF(VLOOKUP($A1831,Parts!$A:$AM,G$1,0)="X",X$2,"")</f>
        <v/>
      </c>
      <c r="H1831" t="str">
        <f>IF(VLOOKUP($A1831,Parts!$A:$AM,H$1,0)="X",Y$2,"")</f>
        <v/>
      </c>
      <c r="I1831" t="str">
        <f>IF(VLOOKUP($A1831,Parts!$A:$AM,I$1,0)="X",Z$2,"")</f>
        <v/>
      </c>
      <c r="J1831" t="str">
        <f>IF(VLOOKUP($A1831,Parts!$A:$AM,J$1,0)="X",AA$2,"")</f>
        <v/>
      </c>
      <c r="K1831" t="str">
        <f>IF(VLOOKUP($A1831,Parts!$A:$AM,K$1,0)="X",AB$2,"")</f>
        <v/>
      </c>
      <c r="L1831" t="str">
        <f>IF(VLOOKUP($A1831,Parts!$A:$AM,L$1,0)="X",AC$2,"")</f>
        <v/>
      </c>
      <c r="M1831" t="str">
        <f>IF(VLOOKUP($A1831,Parts!$A:$AM,M$1,0)="X",AD$2,"")</f>
        <v/>
      </c>
      <c r="N1831" t="str">
        <f>IF(VLOOKUP($A1831,Parts!$A:$AM,N$1,0)="X",AE$2,"")</f>
        <v/>
      </c>
      <c r="O1831" t="str">
        <f>IF(VLOOKUP($A1831,Parts!$A:$AM,O$1,0)="X",AF$2,"")</f>
        <v/>
      </c>
      <c r="P1831" t="str">
        <f t="shared" si="29"/>
        <v/>
      </c>
    </row>
    <row r="1832" spans="1:16" x14ac:dyDescent="0.25">
      <c r="A1832" t="str">
        <f>Table15[[#This Row],[Name]]</f>
        <v>rn_7k_zond_lsolar</v>
      </c>
      <c r="B1832" t="str">
        <f>IF(VLOOKUP($A1832,Parts!$A:$AM,B$1,0)="X",S$2,"")</f>
        <v/>
      </c>
      <c r="C1832" t="str">
        <f>IF(VLOOKUP($A1832,Parts!$A:$AM,C$1,0)="X",T$2,"")</f>
        <v/>
      </c>
      <c r="D1832" t="str">
        <f>IF(VLOOKUP($A1832,Parts!$A:$AM,D$1,0)="X",U$2,"")</f>
        <v/>
      </c>
      <c r="E1832" t="str">
        <f>IF(VLOOKUP($A1832,Parts!$A:$AM,E$1,0)="X",V$2,"")</f>
        <v/>
      </c>
      <c r="F1832" t="str">
        <f>IF(VLOOKUP($A1832,Parts!$A:$AM,F$1,0)="X",W$2,"")</f>
        <v/>
      </c>
      <c r="G1832" t="str">
        <f>IF(VLOOKUP($A1832,Parts!$A:$AM,G$1,0)="X",X$2,"")</f>
        <v/>
      </c>
      <c r="H1832" t="str">
        <f>IF(VLOOKUP($A1832,Parts!$A:$AM,H$1,0)="X",Y$2,"")</f>
        <v/>
      </c>
      <c r="I1832" t="str">
        <f>IF(VLOOKUP($A1832,Parts!$A:$AM,I$1,0)="X",Z$2,"")</f>
        <v/>
      </c>
      <c r="J1832" t="str">
        <f>IF(VLOOKUP($A1832,Parts!$A:$AM,J$1,0)="X",AA$2,"")</f>
        <v/>
      </c>
      <c r="K1832" t="str">
        <f>IF(VLOOKUP($A1832,Parts!$A:$AM,K$1,0)="X",AB$2,"")</f>
        <v/>
      </c>
      <c r="L1832" t="str">
        <f>IF(VLOOKUP($A1832,Parts!$A:$AM,L$1,0)="X",AC$2,"")</f>
        <v/>
      </c>
      <c r="M1832" t="str">
        <f>IF(VLOOKUP($A1832,Parts!$A:$AM,M$1,0)="X",AD$2,"")</f>
        <v/>
      </c>
      <c r="N1832" t="str">
        <f>IF(VLOOKUP($A1832,Parts!$A:$AM,N$1,0)="X",AE$2,"")</f>
        <v/>
      </c>
      <c r="O1832" t="str">
        <f>IF(VLOOKUP($A1832,Parts!$A:$AM,O$1,0)="X",AF$2,"")</f>
        <v/>
      </c>
      <c r="P1832" t="str">
        <f t="shared" si="29"/>
        <v/>
      </c>
    </row>
    <row r="1833" spans="1:16" x14ac:dyDescent="0.25">
      <c r="A1833" t="str">
        <f>Table15[[#This Row],[Name]]</f>
        <v>magellan</v>
      </c>
      <c r="B1833" t="str">
        <f>IF(VLOOKUP($A1833,Parts!$A:$AM,B$1,0)="X",S$2,"")</f>
        <v xml:space="preserve">    MODULE
    { name = ModuleTagAvionics }
</v>
      </c>
      <c r="C1833" t="str">
        <f>IF(VLOOKUP($A1833,Parts!$A:$AM,C$1,0)="X",T$2,"")</f>
        <v/>
      </c>
      <c r="D1833" t="str">
        <f>IF(VLOOKUP($A1833,Parts!$A:$AM,D$1,0)="X",U$2,"")</f>
        <v/>
      </c>
      <c r="E1833" t="str">
        <f>IF(VLOOKUP($A1833,Parts!$A:$AM,E$1,0)="X",V$2,"")</f>
        <v/>
      </c>
      <c r="F1833" t="str">
        <f>IF(VLOOKUP($A1833,Parts!$A:$AM,F$1,0)="X",W$2,"")</f>
        <v/>
      </c>
      <c r="G1833" t="str">
        <f>IF(VLOOKUP($A1833,Parts!$A:$AM,G$1,0)="X",X$2,"")</f>
        <v/>
      </c>
      <c r="H1833" t="str">
        <f>IF(VLOOKUP($A1833,Parts!$A:$AM,H$1,0)="X",Y$2,"")</f>
        <v/>
      </c>
      <c r="I1833" t="str">
        <f>IF(VLOOKUP($A1833,Parts!$A:$AM,I$1,0)="X",Z$2,"")</f>
        <v/>
      </c>
      <c r="J1833" t="str">
        <f>IF(VLOOKUP($A1833,Parts!$A:$AM,J$1,0)="X",AA$2,"")</f>
        <v/>
      </c>
      <c r="K1833" t="str">
        <f>IF(VLOOKUP($A1833,Parts!$A:$AM,K$1,0)="X",AB$2,"")</f>
        <v/>
      </c>
      <c r="L1833" t="str">
        <f>IF(VLOOKUP($A1833,Parts!$A:$AM,L$1,0)="X",AC$2,"")</f>
        <v/>
      </c>
      <c r="M1833" t="str">
        <f>IF(VLOOKUP($A1833,Parts!$A:$AM,M$1,0)="X",AD$2,"")</f>
        <v/>
      </c>
      <c r="N1833" t="str">
        <f>IF(VLOOKUP($A1833,Parts!$A:$AM,N$1,0)="X",AE$2,"")</f>
        <v/>
      </c>
      <c r="O1833" t="str">
        <f>IF(VLOOKUP($A1833,Parts!$A:$AM,O$1,0)="X",AF$2,"")</f>
        <v/>
      </c>
      <c r="P1833" t="str">
        <f t="shared" si="29"/>
        <v xml:space="preserve">    MODULE
    { name = ModuleTagAvionics }
</v>
      </c>
    </row>
    <row r="1834" spans="1:16" x14ac:dyDescent="0.25">
      <c r="A1834" t="str">
        <f>Table15[[#This Row],[Name]]</f>
        <v>rn_magellan_scanner</v>
      </c>
      <c r="B1834" t="str">
        <f>IF(VLOOKUP($A1834,Parts!$A:$AM,B$1,0)="X",S$2,"")</f>
        <v/>
      </c>
      <c r="C1834" t="str">
        <f>IF(VLOOKUP($A1834,Parts!$A:$AM,C$1,0)="X",T$2,"")</f>
        <v/>
      </c>
      <c r="D1834" t="str">
        <f>IF(VLOOKUP($A1834,Parts!$A:$AM,D$1,0)="X",U$2,"")</f>
        <v/>
      </c>
      <c r="E1834" t="str">
        <f>IF(VLOOKUP($A1834,Parts!$A:$AM,E$1,0)="X",V$2,"")</f>
        <v/>
      </c>
      <c r="F1834" t="str">
        <f>IF(VLOOKUP($A1834,Parts!$A:$AM,F$1,0)="X",W$2,"")</f>
        <v/>
      </c>
      <c r="G1834" t="str">
        <f>IF(VLOOKUP($A1834,Parts!$A:$AM,G$1,0)="X",X$2,"")</f>
        <v/>
      </c>
      <c r="H1834" t="str">
        <f>IF(VLOOKUP($A1834,Parts!$A:$AM,H$1,0)="X",Y$2,"")</f>
        <v/>
      </c>
      <c r="I1834" t="str">
        <f>IF(VLOOKUP($A1834,Parts!$A:$AM,I$1,0)="X",Z$2,"")</f>
        <v/>
      </c>
      <c r="J1834" t="str">
        <f>IF(VLOOKUP($A1834,Parts!$A:$AM,J$1,0)="X",AA$2,"")</f>
        <v xml:space="preserve">    MODULE
    { name = ModuleTagInstruments }
</v>
      </c>
      <c r="K1834" t="str">
        <f>IF(VLOOKUP($A1834,Parts!$A:$AM,K$1,0)="X",AB$2,"")</f>
        <v/>
      </c>
      <c r="L1834" t="str">
        <f>IF(VLOOKUP($A1834,Parts!$A:$AM,L$1,0)="X",AC$2,"")</f>
        <v/>
      </c>
      <c r="M1834" t="str">
        <f>IF(VLOOKUP($A1834,Parts!$A:$AM,M$1,0)="X",AD$2,"")</f>
        <v/>
      </c>
      <c r="N1834" t="str">
        <f>IF(VLOOKUP($A1834,Parts!$A:$AM,N$1,0)="X",AE$2,"")</f>
        <v/>
      </c>
      <c r="O1834" t="str">
        <f>IF(VLOOKUP($A1834,Parts!$A:$AM,O$1,0)="X",AF$2,"")</f>
        <v/>
      </c>
      <c r="P1834" t="str">
        <f t="shared" si="29"/>
        <v xml:space="preserve">    MODULE
    { name = ModuleTagInstruments }
</v>
      </c>
    </row>
    <row r="1835" spans="1:16" x14ac:dyDescent="0.25">
      <c r="A1835" t="str">
        <f>Table15[[#This Row],[Name]]</f>
        <v>pam_d</v>
      </c>
      <c r="B1835" t="str">
        <f>IF(VLOOKUP($A1835,Parts!$A:$AM,B$1,0)="X",S$2,"")</f>
        <v/>
      </c>
      <c r="C1835" t="str">
        <f>IF(VLOOKUP($A1835,Parts!$A:$AM,C$1,0)="X",T$2,"")</f>
        <v/>
      </c>
      <c r="D1835" t="str">
        <f>IF(VLOOKUP($A1835,Parts!$A:$AM,D$1,0)="X",U$2,"")</f>
        <v/>
      </c>
      <c r="E1835" t="str">
        <f>IF(VLOOKUP($A1835,Parts!$A:$AM,E$1,0)="X",V$2,"")</f>
        <v/>
      </c>
      <c r="F1835" t="str">
        <f>IF(VLOOKUP($A1835,Parts!$A:$AM,F$1,0)="X",W$2,"")</f>
        <v/>
      </c>
      <c r="G1835" t="str">
        <f>IF(VLOOKUP($A1835,Parts!$A:$AM,G$1,0)="X",X$2,"")</f>
        <v xml:space="preserve">    MODULE
    { name = ModuleTagEngineSolid }
</v>
      </c>
      <c r="H1835" t="str">
        <f>IF(VLOOKUP($A1835,Parts!$A:$AM,H$1,0)="X",Y$2,"")</f>
        <v/>
      </c>
      <c r="I1835" t="str">
        <f>IF(VLOOKUP($A1835,Parts!$A:$AM,I$1,0)="X",Z$2,"")</f>
        <v/>
      </c>
      <c r="J1835" t="str">
        <f>IF(VLOOKUP($A1835,Parts!$A:$AM,J$1,0)="X",AA$2,"")</f>
        <v/>
      </c>
      <c r="K1835" t="str">
        <f>IF(VLOOKUP($A1835,Parts!$A:$AM,K$1,0)="X",AB$2,"")</f>
        <v/>
      </c>
      <c r="L1835" t="str">
        <f>IF(VLOOKUP($A1835,Parts!$A:$AM,L$1,0)="X",AC$2,"")</f>
        <v/>
      </c>
      <c r="M1835" t="str">
        <f>IF(VLOOKUP($A1835,Parts!$A:$AM,M$1,0)="X",AD$2,"")</f>
        <v/>
      </c>
      <c r="N1835" t="str">
        <f>IF(VLOOKUP($A1835,Parts!$A:$AM,N$1,0)="X",AE$2,"")</f>
        <v/>
      </c>
      <c r="O1835" t="str">
        <f>IF(VLOOKUP($A1835,Parts!$A:$AM,O$1,0)="X",AF$2,"")</f>
        <v/>
      </c>
      <c r="P1835" t="str">
        <f t="shared" si="29"/>
        <v xml:space="preserve">    MODULE
    { name = ModuleTagEngineSolid }
</v>
      </c>
    </row>
    <row r="1836" spans="1:16" x14ac:dyDescent="0.25">
      <c r="A1836" t="str">
        <f>Table15[[#This Row],[Name]]</f>
        <v>rn_pam_d_dec</v>
      </c>
      <c r="B1836" t="str">
        <f>IF(VLOOKUP($A1836,Parts!$A:$AM,B$1,0)="X",S$2,"")</f>
        <v/>
      </c>
      <c r="C1836" t="str">
        <f>IF(VLOOKUP($A1836,Parts!$A:$AM,C$1,0)="X",T$2,"")</f>
        <v/>
      </c>
      <c r="D1836" t="str">
        <f>IF(VLOOKUP($A1836,Parts!$A:$AM,D$1,0)="X",U$2,"")</f>
        <v/>
      </c>
      <c r="E1836" t="str">
        <f>IF(VLOOKUP($A1836,Parts!$A:$AM,E$1,0)="X",V$2,"")</f>
        <v/>
      </c>
      <c r="F1836" t="str">
        <f>IF(VLOOKUP($A1836,Parts!$A:$AM,F$1,0)="X",W$2,"")</f>
        <v/>
      </c>
      <c r="G1836" t="str">
        <f>IF(VLOOKUP($A1836,Parts!$A:$AM,G$1,0)="X",X$2,"")</f>
        <v/>
      </c>
      <c r="H1836" t="str">
        <f>IF(VLOOKUP($A1836,Parts!$A:$AM,H$1,0)="X",Y$2,"")</f>
        <v/>
      </c>
      <c r="I1836" t="str">
        <f>IF(VLOOKUP($A1836,Parts!$A:$AM,I$1,0)="X",Z$2,"")</f>
        <v/>
      </c>
      <c r="J1836" t="str">
        <f>IF(VLOOKUP($A1836,Parts!$A:$AM,J$1,0)="X",AA$2,"")</f>
        <v/>
      </c>
      <c r="K1836" t="str">
        <f>IF(VLOOKUP($A1836,Parts!$A:$AM,K$1,0)="X",AB$2,"")</f>
        <v/>
      </c>
      <c r="L1836" t="str">
        <f>IF(VLOOKUP($A1836,Parts!$A:$AM,L$1,0)="X",AC$2,"")</f>
        <v/>
      </c>
      <c r="M1836" t="str">
        <f>IF(VLOOKUP($A1836,Parts!$A:$AM,M$1,0)="X",AD$2,"")</f>
        <v/>
      </c>
      <c r="N1836" t="str">
        <f>IF(VLOOKUP($A1836,Parts!$A:$AM,N$1,0)="X",AE$2,"")</f>
        <v/>
      </c>
      <c r="O1836" t="str">
        <f>IF(VLOOKUP($A1836,Parts!$A:$AM,O$1,0)="X",AF$2,"")</f>
        <v/>
      </c>
      <c r="P1836" t="str">
        <f t="shared" si="29"/>
        <v/>
      </c>
    </row>
    <row r="1837" spans="1:16" x14ac:dyDescent="0.25">
      <c r="A1837" t="str">
        <f>Table15[[#This Row],[Name]]</f>
        <v>dmmagBoom</v>
      </c>
      <c r="B1837" t="str">
        <f>IF(VLOOKUP($A1837,Parts!$A:$AM,B$1,0)="X",S$2,"")</f>
        <v/>
      </c>
      <c r="C1837" t="str">
        <f>IF(VLOOKUP($A1837,Parts!$A:$AM,C$1,0)="X",T$2,"")</f>
        <v/>
      </c>
      <c r="D1837" t="str">
        <f>IF(VLOOKUP($A1837,Parts!$A:$AM,D$1,0)="X",U$2,"")</f>
        <v/>
      </c>
      <c r="E1837" t="str">
        <f>IF(VLOOKUP($A1837,Parts!$A:$AM,E$1,0)="X",V$2,"")</f>
        <v/>
      </c>
      <c r="F1837" t="str">
        <f>IF(VLOOKUP($A1837,Parts!$A:$AM,F$1,0)="X",W$2,"")</f>
        <v/>
      </c>
      <c r="G1837" t="str">
        <f>IF(VLOOKUP($A1837,Parts!$A:$AM,G$1,0)="X",X$2,"")</f>
        <v/>
      </c>
      <c r="H1837" t="str">
        <f>IF(VLOOKUP($A1837,Parts!$A:$AM,H$1,0)="X",Y$2,"")</f>
        <v/>
      </c>
      <c r="I1837" t="str">
        <f>IF(VLOOKUP($A1837,Parts!$A:$AM,I$1,0)="X",Z$2,"")</f>
        <v/>
      </c>
      <c r="J1837" t="str">
        <f>IF(VLOOKUP($A1837,Parts!$A:$AM,J$1,0)="X",AA$2,"")</f>
        <v xml:space="preserve">    MODULE
    { name = ModuleTagInstruments }
</v>
      </c>
      <c r="K1837" t="str">
        <f>IF(VLOOKUP($A1837,Parts!$A:$AM,K$1,0)="X",AB$2,"")</f>
        <v/>
      </c>
      <c r="L1837" t="str">
        <f>IF(VLOOKUP($A1837,Parts!$A:$AM,L$1,0)="X",AC$2,"")</f>
        <v/>
      </c>
      <c r="M1837" t="str">
        <f>IF(VLOOKUP($A1837,Parts!$A:$AM,M$1,0)="X",AD$2,"")</f>
        <v/>
      </c>
      <c r="N1837" t="str">
        <f>IF(VLOOKUP($A1837,Parts!$A:$AM,N$1,0)="X",AE$2,"")</f>
        <v/>
      </c>
      <c r="O1837" t="str">
        <f>IF(VLOOKUP($A1837,Parts!$A:$AM,O$1,0)="X",AF$2,"")</f>
        <v/>
      </c>
      <c r="P1837" t="str">
        <f t="shared" si="29"/>
        <v xml:space="preserve">    MODULE
    { name = ModuleTagInstruments }
</v>
      </c>
    </row>
    <row r="1838" spans="1:16" x14ac:dyDescent="0.25">
      <c r="A1838" t="str">
        <f>Table15[[#This Row],[Name]]</f>
        <v>FASAGeminiMOLEquip</v>
      </c>
      <c r="B1838" t="str">
        <f>IF(VLOOKUP($A1838,Parts!$A:$AM,B$1,0)="X",S$2,"")</f>
        <v/>
      </c>
      <c r="C1838" t="str">
        <f>IF(VLOOKUP($A1838,Parts!$A:$AM,C$1,0)="X",T$2,"")</f>
        <v/>
      </c>
      <c r="D1838" t="str">
        <f>IF(VLOOKUP($A1838,Parts!$A:$AM,D$1,0)="X",U$2,"")</f>
        <v/>
      </c>
      <c r="E1838" t="str">
        <f>IF(VLOOKUP($A1838,Parts!$A:$AM,E$1,0)="X",V$2,"")</f>
        <v/>
      </c>
      <c r="F1838" t="str">
        <f>IF(VLOOKUP($A1838,Parts!$A:$AM,F$1,0)="X",W$2,"")</f>
        <v/>
      </c>
      <c r="G1838" t="str">
        <f>IF(VLOOKUP($A1838,Parts!$A:$AM,G$1,0)="X",X$2,"")</f>
        <v/>
      </c>
      <c r="H1838" t="str">
        <f>IF(VLOOKUP($A1838,Parts!$A:$AM,H$1,0)="X",Y$2,"")</f>
        <v/>
      </c>
      <c r="I1838" t="str">
        <f>IF(VLOOKUP($A1838,Parts!$A:$AM,I$1,0)="X",Z$2,"")</f>
        <v/>
      </c>
      <c r="J1838" t="str">
        <f>IF(VLOOKUP($A1838,Parts!$A:$AM,J$1,0)="X",AA$2,"")</f>
        <v/>
      </c>
      <c r="K1838" t="str">
        <f>IF(VLOOKUP($A1838,Parts!$A:$AM,K$1,0)="X",AB$2,"")</f>
        <v/>
      </c>
      <c r="L1838" t="str">
        <f>IF(VLOOKUP($A1838,Parts!$A:$AM,L$1,0)="X",AC$2,"")</f>
        <v/>
      </c>
      <c r="M1838" t="str">
        <f>IF(VLOOKUP($A1838,Parts!$A:$AM,M$1,0)="X",AD$2,"")</f>
        <v/>
      </c>
      <c r="N1838" t="str">
        <f>IF(VLOOKUP($A1838,Parts!$A:$AM,N$1,0)="X",AE$2,"")</f>
        <v/>
      </c>
      <c r="O1838" t="str">
        <f>IF(VLOOKUP($A1838,Parts!$A:$AM,O$1,0)="X",AF$2,"")</f>
        <v/>
      </c>
      <c r="P1838" t="str">
        <f t="shared" si="29"/>
        <v/>
      </c>
    </row>
    <row r="1839" spans="1:16" x14ac:dyDescent="0.25">
      <c r="A1839" t="str">
        <f>Table15[[#This Row],[Name]]</f>
        <v>FASAGeminiMOLEquipCap</v>
      </c>
      <c r="B1839" t="str">
        <f>IF(VLOOKUP($A1839,Parts!$A:$AM,B$1,0)="X",S$2,"")</f>
        <v/>
      </c>
      <c r="C1839" t="str">
        <f>IF(VLOOKUP($A1839,Parts!$A:$AM,C$1,0)="X",T$2,"")</f>
        <v/>
      </c>
      <c r="D1839" t="str">
        <f>IF(VLOOKUP($A1839,Parts!$A:$AM,D$1,0)="X",U$2,"")</f>
        <v/>
      </c>
      <c r="E1839" t="str">
        <f>IF(VLOOKUP($A1839,Parts!$A:$AM,E$1,0)="X",V$2,"")</f>
        <v/>
      </c>
      <c r="F1839" t="str">
        <f>IF(VLOOKUP($A1839,Parts!$A:$AM,F$1,0)="X",W$2,"")</f>
        <v/>
      </c>
      <c r="G1839" t="str">
        <f>IF(VLOOKUP($A1839,Parts!$A:$AM,G$1,0)="X",X$2,"")</f>
        <v/>
      </c>
      <c r="H1839" t="str">
        <f>IF(VLOOKUP($A1839,Parts!$A:$AM,H$1,0)="X",Y$2,"")</f>
        <v/>
      </c>
      <c r="I1839" t="str">
        <f>IF(VLOOKUP($A1839,Parts!$A:$AM,I$1,0)="X",Z$2,"")</f>
        <v/>
      </c>
      <c r="J1839" t="str">
        <f>IF(VLOOKUP($A1839,Parts!$A:$AM,J$1,0)="X",AA$2,"")</f>
        <v/>
      </c>
      <c r="K1839" t="str">
        <f>IF(VLOOKUP($A1839,Parts!$A:$AM,K$1,0)="X",AB$2,"")</f>
        <v/>
      </c>
      <c r="L1839" t="str">
        <f>IF(VLOOKUP($A1839,Parts!$A:$AM,L$1,0)="X",AC$2,"")</f>
        <v/>
      </c>
      <c r="M1839" t="str">
        <f>IF(VLOOKUP($A1839,Parts!$A:$AM,M$1,0)="X",AD$2,"")</f>
        <v/>
      </c>
      <c r="N1839" t="str">
        <f>IF(VLOOKUP($A1839,Parts!$A:$AM,N$1,0)="X",AE$2,"")</f>
        <v/>
      </c>
      <c r="O1839" t="str">
        <f>IF(VLOOKUP($A1839,Parts!$A:$AM,O$1,0)="X",AF$2,"")</f>
        <v/>
      </c>
      <c r="P1839" t="str">
        <f t="shared" si="29"/>
        <v/>
      </c>
    </row>
    <row r="1840" spans="1:16" x14ac:dyDescent="0.25">
      <c r="A1840" t="str">
        <f>Table15[[#This Row],[Name]]</f>
        <v>FASAGeminiMOLEquipStack</v>
      </c>
      <c r="B1840" t="str">
        <f>IF(VLOOKUP($A1840,Parts!$A:$AM,B$1,0)="X",S$2,"")</f>
        <v/>
      </c>
      <c r="C1840" t="str">
        <f>IF(VLOOKUP($A1840,Parts!$A:$AM,C$1,0)="X",T$2,"")</f>
        <v/>
      </c>
      <c r="D1840" t="str">
        <f>IF(VLOOKUP($A1840,Parts!$A:$AM,D$1,0)="X",U$2,"")</f>
        <v/>
      </c>
      <c r="E1840" t="str">
        <f>IF(VLOOKUP($A1840,Parts!$A:$AM,E$1,0)="X",V$2,"")</f>
        <v/>
      </c>
      <c r="F1840" t="str">
        <f>IF(VLOOKUP($A1840,Parts!$A:$AM,F$1,0)="X",W$2,"")</f>
        <v/>
      </c>
      <c r="G1840" t="str">
        <f>IF(VLOOKUP($A1840,Parts!$A:$AM,G$1,0)="X",X$2,"")</f>
        <v/>
      </c>
      <c r="H1840" t="str">
        <f>IF(VLOOKUP($A1840,Parts!$A:$AM,H$1,0)="X",Y$2,"")</f>
        <v/>
      </c>
      <c r="I1840" t="str">
        <f>IF(VLOOKUP($A1840,Parts!$A:$AM,I$1,0)="X",Z$2,"")</f>
        <v/>
      </c>
      <c r="J1840" t="str">
        <f>IF(VLOOKUP($A1840,Parts!$A:$AM,J$1,0)="X",AA$2,"")</f>
        <v/>
      </c>
      <c r="K1840" t="str">
        <f>IF(VLOOKUP($A1840,Parts!$A:$AM,K$1,0)="X",AB$2,"")</f>
        <v/>
      </c>
      <c r="L1840" t="str">
        <f>IF(VLOOKUP($A1840,Parts!$A:$AM,L$1,0)="X",AC$2,"")</f>
        <v/>
      </c>
      <c r="M1840" t="str">
        <f>IF(VLOOKUP($A1840,Parts!$A:$AM,M$1,0)="X",AD$2,"")</f>
        <v/>
      </c>
      <c r="N1840" t="str">
        <f>IF(VLOOKUP($A1840,Parts!$A:$AM,N$1,0)="X",AE$2,"")</f>
        <v/>
      </c>
      <c r="O1840" t="str">
        <f>IF(VLOOKUP($A1840,Parts!$A:$AM,O$1,0)="X",AF$2,"")</f>
        <v/>
      </c>
      <c r="P1840" t="str">
        <f t="shared" si="29"/>
        <v/>
      </c>
    </row>
    <row r="1841" spans="1:16" x14ac:dyDescent="0.25">
      <c r="A1841" t="str">
        <f>Table15[[#This Row],[Name]]</f>
        <v>WBI_PlasmaTV2</v>
      </c>
      <c r="B1841" t="str">
        <f>IF(VLOOKUP($A1841,Parts!$A:$AM,B$1,0)="X",S$2,"")</f>
        <v/>
      </c>
      <c r="C1841" t="str">
        <f>IF(VLOOKUP($A1841,Parts!$A:$AM,C$1,0)="X",T$2,"")</f>
        <v/>
      </c>
      <c r="D1841" t="str">
        <f>IF(VLOOKUP($A1841,Parts!$A:$AM,D$1,0)="X",U$2,"")</f>
        <v/>
      </c>
      <c r="E1841" t="str">
        <f>IF(VLOOKUP($A1841,Parts!$A:$AM,E$1,0)="X",V$2,"")</f>
        <v/>
      </c>
      <c r="F1841" t="str">
        <f>IF(VLOOKUP($A1841,Parts!$A:$AM,F$1,0)="X",W$2,"")</f>
        <v/>
      </c>
      <c r="G1841" t="str">
        <f>IF(VLOOKUP($A1841,Parts!$A:$AM,G$1,0)="X",X$2,"")</f>
        <v/>
      </c>
      <c r="H1841" t="str">
        <f>IF(VLOOKUP($A1841,Parts!$A:$AM,H$1,0)="X",Y$2,"")</f>
        <v/>
      </c>
      <c r="I1841" t="str">
        <f>IF(VLOOKUP($A1841,Parts!$A:$AM,I$1,0)="X",Z$2,"")</f>
        <v/>
      </c>
      <c r="J1841" t="str">
        <f>IF(VLOOKUP($A1841,Parts!$A:$AM,J$1,0)="X",AA$2,"")</f>
        <v/>
      </c>
      <c r="K1841" t="str">
        <f>IF(VLOOKUP($A1841,Parts!$A:$AM,K$1,0)="X",AB$2,"")</f>
        <v/>
      </c>
      <c r="L1841" t="str">
        <f>IF(VLOOKUP($A1841,Parts!$A:$AM,L$1,0)="X",AC$2,"")</f>
        <v/>
      </c>
      <c r="M1841" t="str">
        <f>IF(VLOOKUP($A1841,Parts!$A:$AM,M$1,0)="X",AD$2,"")</f>
        <v/>
      </c>
      <c r="N1841" t="str">
        <f>IF(VLOOKUP($A1841,Parts!$A:$AM,N$1,0)="X",AE$2,"")</f>
        <v/>
      </c>
      <c r="O1841" t="str">
        <f>IF(VLOOKUP($A1841,Parts!$A:$AM,O$1,0)="X",AF$2,"")</f>
        <v/>
      </c>
      <c r="P1841" t="str">
        <f t="shared" si="29"/>
        <v/>
      </c>
    </row>
    <row r="1842" spans="1:16" x14ac:dyDescent="0.25">
      <c r="A1842" t="str">
        <f>Table15[[#This Row],[Name]]</f>
        <v>docking-25</v>
      </c>
      <c r="B1842" t="str">
        <f>IF(VLOOKUP($A1842,Parts!$A:$AM,B$1,0)="X",S$2,"")</f>
        <v/>
      </c>
      <c r="C1842" t="str">
        <f>IF(VLOOKUP($A1842,Parts!$A:$AM,C$1,0)="X",T$2,"")</f>
        <v/>
      </c>
      <c r="D1842" t="str">
        <f>IF(VLOOKUP($A1842,Parts!$A:$AM,D$1,0)="X",U$2,"")</f>
        <v/>
      </c>
      <c r="E1842" t="str">
        <f>IF(VLOOKUP($A1842,Parts!$A:$AM,E$1,0)="X",V$2,"")</f>
        <v/>
      </c>
      <c r="F1842" t="str">
        <f>IF(VLOOKUP($A1842,Parts!$A:$AM,F$1,0)="X",W$2,"")</f>
        <v/>
      </c>
      <c r="G1842" t="str">
        <f>IF(VLOOKUP($A1842,Parts!$A:$AM,G$1,0)="X",X$2,"")</f>
        <v/>
      </c>
      <c r="H1842" t="str">
        <f>IF(VLOOKUP($A1842,Parts!$A:$AM,H$1,0)="X",Y$2,"")</f>
        <v/>
      </c>
      <c r="I1842" t="str">
        <f>IF(VLOOKUP($A1842,Parts!$A:$AM,I$1,0)="X",Z$2,"")</f>
        <v/>
      </c>
      <c r="J1842" t="str">
        <f>IF(VLOOKUP($A1842,Parts!$A:$AM,J$1,0)="X",AA$2,"")</f>
        <v/>
      </c>
      <c r="K1842" t="str">
        <f>IF(VLOOKUP($A1842,Parts!$A:$AM,K$1,0)="X",AB$2,"")</f>
        <v/>
      </c>
      <c r="L1842" t="str">
        <f>IF(VLOOKUP($A1842,Parts!$A:$AM,L$1,0)="X",AC$2,"")</f>
        <v/>
      </c>
      <c r="M1842" t="str">
        <f>IF(VLOOKUP($A1842,Parts!$A:$AM,M$1,0)="X",AD$2,"")</f>
        <v/>
      </c>
      <c r="N1842" t="str">
        <f>IF(VLOOKUP($A1842,Parts!$A:$AM,N$1,0)="X",AE$2,"")</f>
        <v/>
      </c>
      <c r="O1842" t="str">
        <f>IF(VLOOKUP($A1842,Parts!$A:$AM,O$1,0)="X",AF$2,"")</f>
        <v/>
      </c>
      <c r="P1842" t="str">
        <f t="shared" si="29"/>
        <v/>
      </c>
    </row>
    <row r="1843" spans="1:16" x14ac:dyDescent="0.25">
      <c r="A1843" t="str">
        <f>Table15[[#This Row],[Name]]</f>
        <v>rn_mariner1_2</v>
      </c>
      <c r="B1843" t="str">
        <f>IF(VLOOKUP($A1843,Parts!$A:$AM,B$1,0)="X",S$2,"")</f>
        <v xml:space="preserve">    MODULE
    { name = ModuleTagAvionics }
</v>
      </c>
      <c r="C1843" t="str">
        <f>IF(VLOOKUP($A1843,Parts!$A:$AM,C$1,0)="X",T$2,"")</f>
        <v/>
      </c>
      <c r="D1843" t="str">
        <f>IF(VLOOKUP($A1843,Parts!$A:$AM,D$1,0)="X",U$2,"")</f>
        <v/>
      </c>
      <c r="E1843" t="str">
        <f>IF(VLOOKUP($A1843,Parts!$A:$AM,E$1,0)="X",V$2,"")</f>
        <v/>
      </c>
      <c r="F1843" t="str">
        <f>IF(VLOOKUP($A1843,Parts!$A:$AM,F$1,0)="X",W$2,"")</f>
        <v/>
      </c>
      <c r="G1843" t="str">
        <f>IF(VLOOKUP($A1843,Parts!$A:$AM,G$1,0)="X",X$2,"")</f>
        <v/>
      </c>
      <c r="H1843" t="str">
        <f>IF(VLOOKUP($A1843,Parts!$A:$AM,H$1,0)="X",Y$2,"")</f>
        <v/>
      </c>
      <c r="I1843" t="str">
        <f>IF(VLOOKUP($A1843,Parts!$A:$AM,I$1,0)="X",Z$2,"")</f>
        <v/>
      </c>
      <c r="J1843" t="str">
        <f>IF(VLOOKUP($A1843,Parts!$A:$AM,J$1,0)="X",AA$2,"")</f>
        <v/>
      </c>
      <c r="K1843" t="str">
        <f>IF(VLOOKUP($A1843,Parts!$A:$AM,K$1,0)="X",AB$2,"")</f>
        <v/>
      </c>
      <c r="L1843" t="str">
        <f>IF(VLOOKUP($A1843,Parts!$A:$AM,L$1,0)="X",AC$2,"")</f>
        <v/>
      </c>
      <c r="M1843" t="str">
        <f>IF(VLOOKUP($A1843,Parts!$A:$AM,M$1,0)="X",AD$2,"")</f>
        <v/>
      </c>
      <c r="N1843" t="str">
        <f>IF(VLOOKUP($A1843,Parts!$A:$AM,N$1,0)="X",AE$2,"")</f>
        <v/>
      </c>
      <c r="O1843" t="str">
        <f>IF(VLOOKUP($A1843,Parts!$A:$AM,O$1,0)="X",AF$2,"")</f>
        <v/>
      </c>
      <c r="P1843" t="str">
        <f t="shared" si="29"/>
        <v xml:space="preserve">    MODULE
    { name = ModuleTagAvionics }
</v>
      </c>
    </row>
    <row r="1844" spans="1:16" x14ac:dyDescent="0.25">
      <c r="A1844" t="str">
        <f>Table15[[#This Row],[Name]]</f>
        <v>SXTHECSRanger</v>
      </c>
      <c r="B1844" t="str">
        <f>IF(VLOOKUP($A1844,Parts!$A:$AM,B$1,0)="X",S$2,"")</f>
        <v/>
      </c>
      <c r="C1844" t="str">
        <f>IF(VLOOKUP($A1844,Parts!$A:$AM,C$1,0)="X",T$2,"")</f>
        <v/>
      </c>
      <c r="D1844" t="str">
        <f>IF(VLOOKUP($A1844,Parts!$A:$AM,D$1,0)="X",U$2,"")</f>
        <v/>
      </c>
      <c r="E1844" t="str">
        <f>IF(VLOOKUP($A1844,Parts!$A:$AM,E$1,0)="X",V$2,"")</f>
        <v/>
      </c>
      <c r="F1844" t="str">
        <f>IF(VLOOKUP($A1844,Parts!$A:$AM,F$1,0)="X",W$2,"")</f>
        <v/>
      </c>
      <c r="G1844" t="str">
        <f>IF(VLOOKUP($A1844,Parts!$A:$AM,G$1,0)="X",X$2,"")</f>
        <v/>
      </c>
      <c r="H1844" t="str">
        <f>IF(VLOOKUP($A1844,Parts!$A:$AM,H$1,0)="X",Y$2,"")</f>
        <v/>
      </c>
      <c r="I1844" t="str">
        <f>IF(VLOOKUP($A1844,Parts!$A:$AM,I$1,0)="X",Z$2,"")</f>
        <v/>
      </c>
      <c r="J1844" t="str">
        <f>IF(VLOOKUP($A1844,Parts!$A:$AM,J$1,0)="X",AA$2,"")</f>
        <v/>
      </c>
      <c r="K1844" t="str">
        <f>IF(VLOOKUP($A1844,Parts!$A:$AM,K$1,0)="X",AB$2,"")</f>
        <v/>
      </c>
      <c r="L1844" t="str">
        <f>IF(VLOOKUP($A1844,Parts!$A:$AM,L$1,0)="X",AC$2,"")</f>
        <v/>
      </c>
      <c r="M1844" t="str">
        <f>IF(VLOOKUP($A1844,Parts!$A:$AM,M$1,0)="X",AD$2,"")</f>
        <v/>
      </c>
      <c r="N1844" t="str">
        <f>IF(VLOOKUP($A1844,Parts!$A:$AM,N$1,0)="X",AE$2,"")</f>
        <v/>
      </c>
      <c r="O1844" t="str">
        <f>IF(VLOOKUP($A1844,Parts!$A:$AM,O$1,0)="X",AF$2,"")</f>
        <v/>
      </c>
      <c r="P1844" t="str">
        <f t="shared" si="29"/>
        <v/>
      </c>
    </row>
    <row r="1845" spans="1:16" x14ac:dyDescent="0.25">
      <c r="A1845" t="str">
        <f>Table15[[#This Row],[Name]]</f>
        <v>FASAICBMNosecone</v>
      </c>
      <c r="B1845" t="str">
        <f>IF(VLOOKUP($A1845,Parts!$A:$AM,B$1,0)="X",S$2,"")</f>
        <v/>
      </c>
      <c r="C1845" t="str">
        <f>IF(VLOOKUP($A1845,Parts!$A:$AM,C$1,0)="X",T$2,"")</f>
        <v/>
      </c>
      <c r="D1845" t="str">
        <f>IF(VLOOKUP($A1845,Parts!$A:$AM,D$1,0)="X",U$2,"")</f>
        <v/>
      </c>
      <c r="E1845" t="str">
        <f>IF(VLOOKUP($A1845,Parts!$A:$AM,E$1,0)="X",V$2,"")</f>
        <v/>
      </c>
      <c r="F1845" t="str">
        <f>IF(VLOOKUP($A1845,Parts!$A:$AM,F$1,0)="X",W$2,"")</f>
        <v/>
      </c>
      <c r="G1845" t="str">
        <f>IF(VLOOKUP($A1845,Parts!$A:$AM,G$1,0)="X",X$2,"")</f>
        <v/>
      </c>
      <c r="H1845" t="str">
        <f>IF(VLOOKUP($A1845,Parts!$A:$AM,H$1,0)="X",Y$2,"")</f>
        <v/>
      </c>
      <c r="I1845" t="str">
        <f>IF(VLOOKUP($A1845,Parts!$A:$AM,I$1,0)="X",Z$2,"")</f>
        <v/>
      </c>
      <c r="J1845" t="str">
        <f>IF(VLOOKUP($A1845,Parts!$A:$AM,J$1,0)="X",AA$2,"")</f>
        <v/>
      </c>
      <c r="K1845" t="str">
        <f>IF(VLOOKUP($A1845,Parts!$A:$AM,K$1,0)="X",AB$2,"")</f>
        <v/>
      </c>
      <c r="L1845" t="str">
        <f>IF(VLOOKUP($A1845,Parts!$A:$AM,L$1,0)="X",AC$2,"")</f>
        <v/>
      </c>
      <c r="M1845" t="str">
        <f>IF(VLOOKUP($A1845,Parts!$A:$AM,M$1,0)="X",AD$2,"")</f>
        <v/>
      </c>
      <c r="N1845" t="str">
        <f>IF(VLOOKUP($A1845,Parts!$A:$AM,N$1,0)="X",AE$2,"")</f>
        <v/>
      </c>
      <c r="O1845" t="str">
        <f>IF(VLOOKUP($A1845,Parts!$A:$AM,O$1,0)="X",AF$2,"")</f>
        <v/>
      </c>
      <c r="P1845" t="str">
        <f t="shared" si="29"/>
        <v/>
      </c>
    </row>
    <row r="1846" spans="1:16" x14ac:dyDescent="0.25">
      <c r="A1846" t="str">
        <f>Table15[[#This Row],[Name]]</f>
        <v>Mars_CO2_Intake_10</v>
      </c>
      <c r="B1846" t="str">
        <f>IF(VLOOKUP($A1846,Parts!$A:$AM,B$1,0)="X",S$2,"")</f>
        <v/>
      </c>
      <c r="C1846" t="str">
        <f>IF(VLOOKUP($A1846,Parts!$A:$AM,C$1,0)="X",T$2,"")</f>
        <v/>
      </c>
      <c r="D1846" t="str">
        <f>IF(VLOOKUP($A1846,Parts!$A:$AM,D$1,0)="X",U$2,"")</f>
        <v/>
      </c>
      <c r="E1846" t="str">
        <f>IF(VLOOKUP($A1846,Parts!$A:$AM,E$1,0)="X",V$2,"")</f>
        <v/>
      </c>
      <c r="F1846" t="str">
        <f>IF(VLOOKUP($A1846,Parts!$A:$AM,F$1,0)="X",W$2,"")</f>
        <v/>
      </c>
      <c r="G1846" t="str">
        <f>IF(VLOOKUP($A1846,Parts!$A:$AM,G$1,0)="X",X$2,"")</f>
        <v/>
      </c>
      <c r="H1846" t="str">
        <f>IF(VLOOKUP($A1846,Parts!$A:$AM,H$1,0)="X",Y$2,"")</f>
        <v/>
      </c>
      <c r="I1846" t="str">
        <f>IF(VLOOKUP($A1846,Parts!$A:$AM,I$1,0)="X",Z$2,"")</f>
        <v/>
      </c>
      <c r="J1846" t="str">
        <f>IF(VLOOKUP($A1846,Parts!$A:$AM,J$1,0)="X",AA$2,"")</f>
        <v/>
      </c>
      <c r="K1846" t="str">
        <f>IF(VLOOKUP($A1846,Parts!$A:$AM,K$1,0)="X",AB$2,"")</f>
        <v/>
      </c>
      <c r="L1846" t="str">
        <f>IF(VLOOKUP($A1846,Parts!$A:$AM,L$1,0)="X",AC$2,"")</f>
        <v/>
      </c>
      <c r="M1846" t="str">
        <f>IF(VLOOKUP($A1846,Parts!$A:$AM,M$1,0)="X",AD$2,"")</f>
        <v/>
      </c>
      <c r="N1846" t="str">
        <f>IF(VLOOKUP($A1846,Parts!$A:$AM,N$1,0)="X",AE$2,"")</f>
        <v/>
      </c>
      <c r="O1846" t="str">
        <f>IF(VLOOKUP($A1846,Parts!$A:$AM,O$1,0)="X",AF$2,"")</f>
        <v/>
      </c>
      <c r="P1846" t="str">
        <f t="shared" si="29"/>
        <v/>
      </c>
    </row>
    <row r="1847" spans="1:16" x14ac:dyDescent="0.25">
      <c r="A1847" t="str">
        <f>Table15[[#This Row],[Name]]</f>
        <v>Mars_CO2_Intake_100</v>
      </c>
      <c r="B1847" t="str">
        <f>IF(VLOOKUP($A1847,Parts!$A:$AM,B$1,0)="X",S$2,"")</f>
        <v/>
      </c>
      <c r="C1847" t="str">
        <f>IF(VLOOKUP($A1847,Parts!$A:$AM,C$1,0)="X",T$2,"")</f>
        <v/>
      </c>
      <c r="D1847" t="str">
        <f>IF(VLOOKUP($A1847,Parts!$A:$AM,D$1,0)="X",U$2,"")</f>
        <v/>
      </c>
      <c r="E1847" t="str">
        <f>IF(VLOOKUP($A1847,Parts!$A:$AM,E$1,0)="X",V$2,"")</f>
        <v/>
      </c>
      <c r="F1847" t="str">
        <f>IF(VLOOKUP($A1847,Parts!$A:$AM,F$1,0)="X",W$2,"")</f>
        <v/>
      </c>
      <c r="G1847" t="str">
        <f>IF(VLOOKUP($A1847,Parts!$A:$AM,G$1,0)="X",X$2,"")</f>
        <v/>
      </c>
      <c r="H1847" t="str">
        <f>IF(VLOOKUP($A1847,Parts!$A:$AM,H$1,0)="X",Y$2,"")</f>
        <v/>
      </c>
      <c r="I1847" t="str">
        <f>IF(VLOOKUP($A1847,Parts!$A:$AM,I$1,0)="X",Z$2,"")</f>
        <v/>
      </c>
      <c r="J1847" t="str">
        <f>IF(VLOOKUP($A1847,Parts!$A:$AM,J$1,0)="X",AA$2,"")</f>
        <v/>
      </c>
      <c r="K1847" t="str">
        <f>IF(VLOOKUP($A1847,Parts!$A:$AM,K$1,0)="X",AB$2,"")</f>
        <v/>
      </c>
      <c r="L1847" t="str">
        <f>IF(VLOOKUP($A1847,Parts!$A:$AM,L$1,0)="X",AC$2,"")</f>
        <v/>
      </c>
      <c r="M1847" t="str">
        <f>IF(VLOOKUP($A1847,Parts!$A:$AM,M$1,0)="X",AD$2,"")</f>
        <v/>
      </c>
      <c r="N1847" t="str">
        <f>IF(VLOOKUP($A1847,Parts!$A:$AM,N$1,0)="X",AE$2,"")</f>
        <v/>
      </c>
      <c r="O1847" t="str">
        <f>IF(VLOOKUP($A1847,Parts!$A:$AM,O$1,0)="X",AF$2,"")</f>
        <v/>
      </c>
      <c r="P1847" t="str">
        <f t="shared" si="29"/>
        <v/>
      </c>
    </row>
    <row r="1848" spans="1:16" x14ac:dyDescent="0.25">
      <c r="A1848" t="str">
        <f>Table15[[#This Row],[Name]]</f>
        <v>Mars_CO2_Intake_1000</v>
      </c>
      <c r="B1848" t="str">
        <f>IF(VLOOKUP($A1848,Parts!$A:$AM,B$1,0)="X",S$2,"")</f>
        <v/>
      </c>
      <c r="C1848" t="str">
        <f>IF(VLOOKUP($A1848,Parts!$A:$AM,C$1,0)="X",T$2,"")</f>
        <v/>
      </c>
      <c r="D1848" t="str">
        <f>IF(VLOOKUP($A1848,Parts!$A:$AM,D$1,0)="X",U$2,"")</f>
        <v/>
      </c>
      <c r="E1848" t="str">
        <f>IF(VLOOKUP($A1848,Parts!$A:$AM,E$1,0)="X",V$2,"")</f>
        <v/>
      </c>
      <c r="F1848" t="str">
        <f>IF(VLOOKUP($A1848,Parts!$A:$AM,F$1,0)="X",W$2,"")</f>
        <v/>
      </c>
      <c r="G1848" t="str">
        <f>IF(VLOOKUP($A1848,Parts!$A:$AM,G$1,0)="X",X$2,"")</f>
        <v/>
      </c>
      <c r="H1848" t="str">
        <f>IF(VLOOKUP($A1848,Parts!$A:$AM,H$1,0)="X",Y$2,"")</f>
        <v/>
      </c>
      <c r="I1848" t="str">
        <f>IF(VLOOKUP($A1848,Parts!$A:$AM,I$1,0)="X",Z$2,"")</f>
        <v/>
      </c>
      <c r="J1848" t="str">
        <f>IF(VLOOKUP($A1848,Parts!$A:$AM,J$1,0)="X",AA$2,"")</f>
        <v/>
      </c>
      <c r="K1848" t="str">
        <f>IF(VLOOKUP($A1848,Parts!$A:$AM,K$1,0)="X",AB$2,"")</f>
        <v/>
      </c>
      <c r="L1848" t="str">
        <f>IF(VLOOKUP($A1848,Parts!$A:$AM,L$1,0)="X",AC$2,"")</f>
        <v/>
      </c>
      <c r="M1848" t="str">
        <f>IF(VLOOKUP($A1848,Parts!$A:$AM,M$1,0)="X",AD$2,"")</f>
        <v/>
      </c>
      <c r="N1848" t="str">
        <f>IF(VLOOKUP($A1848,Parts!$A:$AM,N$1,0)="X",AE$2,"")</f>
        <v/>
      </c>
      <c r="O1848" t="str">
        <f>IF(VLOOKUP($A1848,Parts!$A:$AM,O$1,0)="X",AF$2,"")</f>
        <v/>
      </c>
      <c r="P1848" t="str">
        <f t="shared" si="29"/>
        <v/>
      </c>
    </row>
    <row r="1849" spans="1:16" x14ac:dyDescent="0.25">
      <c r="A1849" t="str">
        <f>Table15[[#This Row],[Name]]</f>
        <v>rn_7k_zond_rsolar</v>
      </c>
      <c r="B1849" t="str">
        <f>IF(VLOOKUP($A1849,Parts!$A:$AM,B$1,0)="X",S$2,"")</f>
        <v/>
      </c>
      <c r="C1849" t="str">
        <f>IF(VLOOKUP($A1849,Parts!$A:$AM,C$1,0)="X",T$2,"")</f>
        <v/>
      </c>
      <c r="D1849" t="str">
        <f>IF(VLOOKUP($A1849,Parts!$A:$AM,D$1,0)="X",U$2,"")</f>
        <v/>
      </c>
      <c r="E1849" t="str">
        <f>IF(VLOOKUP($A1849,Parts!$A:$AM,E$1,0)="X",V$2,"")</f>
        <v/>
      </c>
      <c r="F1849" t="str">
        <f>IF(VLOOKUP($A1849,Parts!$A:$AM,F$1,0)="X",W$2,"")</f>
        <v/>
      </c>
      <c r="G1849" t="str">
        <f>IF(VLOOKUP($A1849,Parts!$A:$AM,G$1,0)="X",X$2,"")</f>
        <v/>
      </c>
      <c r="H1849" t="str">
        <f>IF(VLOOKUP($A1849,Parts!$A:$AM,H$1,0)="X",Y$2,"")</f>
        <v/>
      </c>
      <c r="I1849" t="str">
        <f>IF(VLOOKUP($A1849,Parts!$A:$AM,I$1,0)="X",Z$2,"")</f>
        <v/>
      </c>
      <c r="J1849" t="str">
        <f>IF(VLOOKUP($A1849,Parts!$A:$AM,J$1,0)="X",AA$2,"")</f>
        <v/>
      </c>
      <c r="K1849" t="str">
        <f>IF(VLOOKUP($A1849,Parts!$A:$AM,K$1,0)="X",AB$2,"")</f>
        <v/>
      </c>
      <c r="L1849" t="str">
        <f>IF(VLOOKUP($A1849,Parts!$A:$AM,L$1,0)="X",AC$2,"")</f>
        <v/>
      </c>
      <c r="M1849" t="str">
        <f>IF(VLOOKUP($A1849,Parts!$A:$AM,M$1,0)="X",AD$2,"")</f>
        <v/>
      </c>
      <c r="N1849" t="str">
        <f>IF(VLOOKUP($A1849,Parts!$A:$AM,N$1,0)="X",AE$2,"")</f>
        <v/>
      </c>
      <c r="O1849" t="str">
        <f>IF(VLOOKUP($A1849,Parts!$A:$AM,O$1,0)="X",AF$2,"")</f>
        <v/>
      </c>
      <c r="P1849" t="str">
        <f t="shared" si="29"/>
        <v/>
      </c>
    </row>
    <row r="1850" spans="1:16" x14ac:dyDescent="0.25">
      <c r="A1850" t="str">
        <f>Table15[[#This Row],[Name]]</f>
        <v>Mars_Methane_1/4</v>
      </c>
      <c r="B1850" t="str">
        <f>IF(VLOOKUP($A1850,Parts!$A:$AM,B$1,0)="X",S$2,"")</f>
        <v/>
      </c>
      <c r="C1850" t="str">
        <f>IF(VLOOKUP($A1850,Parts!$A:$AM,C$1,0)="X",T$2,"")</f>
        <v/>
      </c>
      <c r="D1850" t="str">
        <f>IF(VLOOKUP($A1850,Parts!$A:$AM,D$1,0)="X",U$2,"")</f>
        <v/>
      </c>
      <c r="E1850" t="str">
        <f>IF(VLOOKUP($A1850,Parts!$A:$AM,E$1,0)="X",V$2,"")</f>
        <v/>
      </c>
      <c r="F1850" t="str">
        <f>IF(VLOOKUP($A1850,Parts!$A:$AM,F$1,0)="X",W$2,"")</f>
        <v/>
      </c>
      <c r="G1850" t="str">
        <f>IF(VLOOKUP($A1850,Parts!$A:$AM,G$1,0)="X",X$2,"")</f>
        <v/>
      </c>
      <c r="H1850" t="str">
        <f>IF(VLOOKUP($A1850,Parts!$A:$AM,H$1,0)="X",Y$2,"")</f>
        <v/>
      </c>
      <c r="I1850" t="str">
        <f>IF(VLOOKUP($A1850,Parts!$A:$AM,I$1,0)="X",Z$2,"")</f>
        <v/>
      </c>
      <c r="J1850" t="str">
        <f>IF(VLOOKUP($A1850,Parts!$A:$AM,J$1,0)="X",AA$2,"")</f>
        <v/>
      </c>
      <c r="K1850" t="str">
        <f>IF(VLOOKUP($A1850,Parts!$A:$AM,K$1,0)="X",AB$2,"")</f>
        <v/>
      </c>
      <c r="L1850" t="str">
        <f>IF(VLOOKUP($A1850,Parts!$A:$AM,L$1,0)="X",AC$2,"")</f>
        <v/>
      </c>
      <c r="M1850" t="str">
        <f>IF(VLOOKUP($A1850,Parts!$A:$AM,M$1,0)="X",AD$2,"")</f>
        <v/>
      </c>
      <c r="N1850" t="str">
        <f>IF(VLOOKUP($A1850,Parts!$A:$AM,N$1,0)="X",AE$2,"")</f>
        <v/>
      </c>
      <c r="O1850" t="str">
        <f>IF(VLOOKUP($A1850,Parts!$A:$AM,O$1,0)="X",AF$2,"")</f>
        <v/>
      </c>
      <c r="P1850" t="str">
        <f t="shared" si="29"/>
        <v/>
      </c>
    </row>
    <row r="1851" spans="1:16" x14ac:dyDescent="0.25">
      <c r="A1851" t="str">
        <f>Table15[[#This Row],[Name]]</f>
        <v>Mars_Methane_1</v>
      </c>
      <c r="B1851" t="str">
        <f>IF(VLOOKUP($A1851,Parts!$A:$AM,B$1,0)="X",S$2,"")</f>
        <v/>
      </c>
      <c r="C1851" t="str">
        <f>IF(VLOOKUP($A1851,Parts!$A:$AM,C$1,0)="X",T$2,"")</f>
        <v/>
      </c>
      <c r="D1851" t="str">
        <f>IF(VLOOKUP($A1851,Parts!$A:$AM,D$1,0)="X",U$2,"")</f>
        <v/>
      </c>
      <c r="E1851" t="str">
        <f>IF(VLOOKUP($A1851,Parts!$A:$AM,E$1,0)="X",V$2,"")</f>
        <v/>
      </c>
      <c r="F1851" t="str">
        <f>IF(VLOOKUP($A1851,Parts!$A:$AM,F$1,0)="X",W$2,"")</f>
        <v/>
      </c>
      <c r="G1851" t="str">
        <f>IF(VLOOKUP($A1851,Parts!$A:$AM,G$1,0)="X",X$2,"")</f>
        <v/>
      </c>
      <c r="H1851" t="str">
        <f>IF(VLOOKUP($A1851,Parts!$A:$AM,H$1,0)="X",Y$2,"")</f>
        <v/>
      </c>
      <c r="I1851" t="str">
        <f>IF(VLOOKUP($A1851,Parts!$A:$AM,I$1,0)="X",Z$2,"")</f>
        <v/>
      </c>
      <c r="J1851" t="str">
        <f>IF(VLOOKUP($A1851,Parts!$A:$AM,J$1,0)="X",AA$2,"")</f>
        <v/>
      </c>
      <c r="K1851" t="str">
        <f>IF(VLOOKUP($A1851,Parts!$A:$AM,K$1,0)="X",AB$2,"")</f>
        <v/>
      </c>
      <c r="L1851" t="str">
        <f>IF(VLOOKUP($A1851,Parts!$A:$AM,L$1,0)="X",AC$2,"")</f>
        <v/>
      </c>
      <c r="M1851" t="str">
        <f>IF(VLOOKUP($A1851,Parts!$A:$AM,M$1,0)="X",AD$2,"")</f>
        <v/>
      </c>
      <c r="N1851" t="str">
        <f>IF(VLOOKUP($A1851,Parts!$A:$AM,N$1,0)="X",AE$2,"")</f>
        <v/>
      </c>
      <c r="O1851" t="str">
        <f>IF(VLOOKUP($A1851,Parts!$A:$AM,O$1,0)="X",AF$2,"")</f>
        <v/>
      </c>
      <c r="P1851" t="str">
        <f t="shared" si="29"/>
        <v/>
      </c>
    </row>
    <row r="1852" spans="1:16" x14ac:dyDescent="0.25">
      <c r="A1852" t="str">
        <f>Table15[[#This Row],[Name]]</f>
        <v>largeSolarPanelEarly</v>
      </c>
      <c r="B1852" t="str">
        <f>IF(VLOOKUP($A1852,Parts!$A:$AM,B$1,0)="X",S$2,"")</f>
        <v/>
      </c>
      <c r="C1852" t="str">
        <f>IF(VLOOKUP($A1852,Parts!$A:$AM,C$1,0)="X",T$2,"")</f>
        <v/>
      </c>
      <c r="D1852" t="str">
        <f>IF(VLOOKUP($A1852,Parts!$A:$AM,D$1,0)="X",U$2,"")</f>
        <v/>
      </c>
      <c r="E1852" t="str">
        <f>IF(VLOOKUP($A1852,Parts!$A:$AM,E$1,0)="X",V$2,"")</f>
        <v/>
      </c>
      <c r="F1852" t="str">
        <f>IF(VLOOKUP($A1852,Parts!$A:$AM,F$1,0)="X",W$2,"")</f>
        <v/>
      </c>
      <c r="G1852" t="str">
        <f>IF(VLOOKUP($A1852,Parts!$A:$AM,G$1,0)="X",X$2,"")</f>
        <v/>
      </c>
      <c r="H1852" t="str">
        <f>IF(VLOOKUP($A1852,Parts!$A:$AM,H$1,0)="X",Y$2,"")</f>
        <v/>
      </c>
      <c r="I1852" t="str">
        <f>IF(VLOOKUP($A1852,Parts!$A:$AM,I$1,0)="X",Z$2,"")</f>
        <v/>
      </c>
      <c r="J1852" t="str">
        <f>IF(VLOOKUP($A1852,Parts!$A:$AM,J$1,0)="X",AA$2,"")</f>
        <v/>
      </c>
      <c r="K1852" t="str">
        <f>IF(VLOOKUP($A1852,Parts!$A:$AM,K$1,0)="X",AB$2,"")</f>
        <v/>
      </c>
      <c r="L1852" t="str">
        <f>IF(VLOOKUP($A1852,Parts!$A:$AM,L$1,0)="X",AC$2,"")</f>
        <v/>
      </c>
      <c r="M1852" t="str">
        <f>IF(VLOOKUP($A1852,Parts!$A:$AM,M$1,0)="X",AD$2,"")</f>
        <v/>
      </c>
      <c r="N1852" t="str">
        <f>IF(VLOOKUP($A1852,Parts!$A:$AM,N$1,0)="X",AE$2,"")</f>
        <v/>
      </c>
      <c r="O1852" t="str">
        <f>IF(VLOOKUP($A1852,Parts!$A:$AM,O$1,0)="X",AF$2,"")</f>
        <v/>
      </c>
      <c r="P1852" t="str">
        <f t="shared" si="29"/>
        <v/>
      </c>
    </row>
    <row r="1853" spans="1:16" x14ac:dyDescent="0.25">
      <c r="A1853" t="str">
        <f>Table15[[#This Row],[Name]]</f>
        <v>XNP_lft_8_0m_6mzxx6</v>
      </c>
      <c r="B1853" t="str">
        <f>IF(VLOOKUP($A1853,Parts!$A:$AM,B$1,0)="X",S$2,"")</f>
        <v/>
      </c>
      <c r="C1853" t="str">
        <f>IF(VLOOKUP($A1853,Parts!$A:$AM,C$1,0)="X",T$2,"")</f>
        <v/>
      </c>
      <c r="D1853" t="str">
        <f>IF(VLOOKUP($A1853,Parts!$A:$AM,D$1,0)="X",U$2,"")</f>
        <v/>
      </c>
      <c r="E1853" t="str">
        <f>IF(VLOOKUP($A1853,Parts!$A:$AM,E$1,0)="X",V$2,"")</f>
        <v/>
      </c>
      <c r="F1853" t="str">
        <f>IF(VLOOKUP($A1853,Parts!$A:$AM,F$1,0)="X",W$2,"")</f>
        <v/>
      </c>
      <c r="G1853" t="str">
        <f>IF(VLOOKUP($A1853,Parts!$A:$AM,G$1,0)="X",X$2,"")</f>
        <v/>
      </c>
      <c r="H1853" t="str">
        <f>IF(VLOOKUP($A1853,Parts!$A:$AM,H$1,0)="X",Y$2,"")</f>
        <v/>
      </c>
      <c r="I1853" t="str">
        <f>IF(VLOOKUP($A1853,Parts!$A:$AM,I$1,0)="X",Z$2,"")</f>
        <v/>
      </c>
      <c r="J1853" t="str">
        <f>IF(VLOOKUP($A1853,Parts!$A:$AM,J$1,0)="X",AA$2,"")</f>
        <v/>
      </c>
      <c r="K1853" t="str">
        <f>IF(VLOOKUP($A1853,Parts!$A:$AM,K$1,0)="X",AB$2,"")</f>
        <v/>
      </c>
      <c r="L1853" t="str">
        <f>IF(VLOOKUP($A1853,Parts!$A:$AM,L$1,0)="X",AC$2,"")</f>
        <v/>
      </c>
      <c r="M1853" t="str">
        <f>IF(VLOOKUP($A1853,Parts!$A:$AM,M$1,0)="X",AD$2,"")</f>
        <v/>
      </c>
      <c r="N1853" t="str">
        <f>IF(VLOOKUP($A1853,Parts!$A:$AM,N$1,0)="X",AE$2,"")</f>
        <v/>
      </c>
      <c r="O1853" t="str">
        <f>IF(VLOOKUP($A1853,Parts!$A:$AM,O$1,0)="X",AF$2,"")</f>
        <v/>
      </c>
      <c r="P1853" t="str">
        <f t="shared" si="29"/>
        <v/>
      </c>
    </row>
    <row r="1854" spans="1:16" x14ac:dyDescent="0.25">
      <c r="A1854" t="str">
        <f>Table15[[#This Row],[Name]]</f>
        <v>NP_CHAKAEMLVENGINEx221</v>
      </c>
      <c r="B1854" t="str">
        <f>IF(VLOOKUP($A1854,Parts!$A:$AM,B$1,0)="X",S$2,"")</f>
        <v/>
      </c>
      <c r="C1854" t="str">
        <f>IF(VLOOKUP($A1854,Parts!$A:$AM,C$1,0)="X",T$2,"")</f>
        <v/>
      </c>
      <c r="D1854" t="str">
        <f>IF(VLOOKUP($A1854,Parts!$A:$AM,D$1,0)="X",U$2,"")</f>
        <v/>
      </c>
      <c r="E1854" t="str">
        <f>IF(VLOOKUP($A1854,Parts!$A:$AM,E$1,0)="X",V$2,"")</f>
        <v/>
      </c>
      <c r="F1854" t="str">
        <f>IF(VLOOKUP($A1854,Parts!$A:$AM,F$1,0)="X",W$2,"")</f>
        <v/>
      </c>
      <c r="G1854" t="str">
        <f>IF(VLOOKUP($A1854,Parts!$A:$AM,G$1,0)="X",X$2,"")</f>
        <v/>
      </c>
      <c r="H1854" t="str">
        <f>IF(VLOOKUP($A1854,Parts!$A:$AM,H$1,0)="X",Y$2,"")</f>
        <v/>
      </c>
      <c r="I1854" t="str">
        <f>IF(VLOOKUP($A1854,Parts!$A:$AM,I$1,0)="X",Z$2,"")</f>
        <v/>
      </c>
      <c r="J1854" t="str">
        <f>IF(VLOOKUP($A1854,Parts!$A:$AM,J$1,0)="X",AA$2,"")</f>
        <v/>
      </c>
      <c r="K1854" t="str">
        <f>IF(VLOOKUP($A1854,Parts!$A:$AM,K$1,0)="X",AB$2,"")</f>
        <v/>
      </c>
      <c r="L1854" t="str">
        <f>IF(VLOOKUP($A1854,Parts!$A:$AM,L$1,0)="X",AC$2,"")</f>
        <v/>
      </c>
      <c r="M1854" t="str">
        <f>IF(VLOOKUP($A1854,Parts!$A:$AM,M$1,0)="X",AD$2,"")</f>
        <v/>
      </c>
      <c r="N1854" t="str">
        <f>IF(VLOOKUP($A1854,Parts!$A:$AM,N$1,0)="X",AE$2,"")</f>
        <v/>
      </c>
      <c r="O1854" t="str">
        <f>IF(VLOOKUP($A1854,Parts!$A:$AM,O$1,0)="X",AF$2,"")</f>
        <v/>
      </c>
      <c r="P1854" t="str">
        <f t="shared" si="29"/>
        <v/>
      </c>
    </row>
    <row r="1855" spans="1:16" x14ac:dyDescent="0.25">
      <c r="A1855" t="str">
        <f>Table15[[#This Row],[Name]]</f>
        <v>dish_tatsujin</v>
      </c>
      <c r="B1855" t="str">
        <f>IF(VLOOKUP($A1855,Parts!$A:$AM,B$1,0)="X",S$2,"")</f>
        <v/>
      </c>
      <c r="C1855" t="str">
        <f>IF(VLOOKUP($A1855,Parts!$A:$AM,C$1,0)="X",T$2,"")</f>
        <v/>
      </c>
      <c r="D1855" t="str">
        <f>IF(VLOOKUP($A1855,Parts!$A:$AM,D$1,0)="X",U$2,"")</f>
        <v/>
      </c>
      <c r="E1855" t="str">
        <f>IF(VLOOKUP($A1855,Parts!$A:$AM,E$1,0)="X",V$2,"")</f>
        <v/>
      </c>
      <c r="F1855" t="str">
        <f>IF(VLOOKUP($A1855,Parts!$A:$AM,F$1,0)="X",W$2,"")</f>
        <v/>
      </c>
      <c r="G1855" t="str">
        <f>IF(VLOOKUP($A1855,Parts!$A:$AM,G$1,0)="X",X$2,"")</f>
        <v/>
      </c>
      <c r="H1855" t="str">
        <f>IF(VLOOKUP($A1855,Parts!$A:$AM,H$1,0)="X",Y$2,"")</f>
        <v/>
      </c>
      <c r="I1855" t="str">
        <f>IF(VLOOKUP($A1855,Parts!$A:$AM,I$1,0)="X",Z$2,"")</f>
        <v/>
      </c>
      <c r="J1855" t="str">
        <f>IF(VLOOKUP($A1855,Parts!$A:$AM,J$1,0)="X",AA$2,"")</f>
        <v/>
      </c>
      <c r="K1855" t="str">
        <f>IF(VLOOKUP($A1855,Parts!$A:$AM,K$1,0)="X",AB$2,"")</f>
        <v/>
      </c>
      <c r="L1855" t="str">
        <f>IF(VLOOKUP($A1855,Parts!$A:$AM,L$1,0)="X",AC$2,"")</f>
        <v/>
      </c>
      <c r="M1855" t="str">
        <f>IF(VLOOKUP($A1855,Parts!$A:$AM,M$1,0)="X",AD$2,"")</f>
        <v/>
      </c>
      <c r="N1855" t="str">
        <f>IF(VLOOKUP($A1855,Parts!$A:$AM,N$1,0)="X",AE$2,"")</f>
        <v/>
      </c>
      <c r="O1855" t="str">
        <f>IF(VLOOKUP($A1855,Parts!$A:$AM,O$1,0)="X",AF$2,"")</f>
        <v/>
      </c>
      <c r="P1855" t="str">
        <f t="shared" si="29"/>
        <v/>
      </c>
    </row>
    <row r="1856" spans="1:16" x14ac:dyDescent="0.25">
      <c r="A1856" t="str">
        <f>Table15[[#This Row],[Name]]</f>
        <v>s1_lsolar</v>
      </c>
      <c r="B1856" t="str">
        <f>IF(VLOOKUP($A1856,Parts!$A:$AM,B$1,0)="X",S$2,"")</f>
        <v/>
      </c>
      <c r="C1856" t="str">
        <f>IF(VLOOKUP($A1856,Parts!$A:$AM,C$1,0)="X",T$2,"")</f>
        <v/>
      </c>
      <c r="D1856" t="str">
        <f>IF(VLOOKUP($A1856,Parts!$A:$AM,D$1,0)="X",U$2,"")</f>
        <v/>
      </c>
      <c r="E1856" t="str">
        <f>IF(VLOOKUP($A1856,Parts!$A:$AM,E$1,0)="X",V$2,"")</f>
        <v/>
      </c>
      <c r="F1856" t="str">
        <f>IF(VLOOKUP($A1856,Parts!$A:$AM,F$1,0)="X",W$2,"")</f>
        <v/>
      </c>
      <c r="G1856" t="str">
        <f>IF(VLOOKUP($A1856,Parts!$A:$AM,G$1,0)="X",X$2,"")</f>
        <v/>
      </c>
      <c r="H1856" t="str">
        <f>IF(VLOOKUP($A1856,Parts!$A:$AM,H$1,0)="X",Y$2,"")</f>
        <v/>
      </c>
      <c r="I1856" t="str">
        <f>IF(VLOOKUP($A1856,Parts!$A:$AM,I$1,0)="X",Z$2,"")</f>
        <v/>
      </c>
      <c r="J1856" t="str">
        <f>IF(VLOOKUP($A1856,Parts!$A:$AM,J$1,0)="X",AA$2,"")</f>
        <v/>
      </c>
      <c r="K1856" t="str">
        <f>IF(VLOOKUP($A1856,Parts!$A:$AM,K$1,0)="X",AB$2,"")</f>
        <v/>
      </c>
      <c r="L1856" t="str">
        <f>IF(VLOOKUP($A1856,Parts!$A:$AM,L$1,0)="X",AC$2,"")</f>
        <v/>
      </c>
      <c r="M1856" t="str">
        <f>IF(VLOOKUP($A1856,Parts!$A:$AM,M$1,0)="X",AD$2,"")</f>
        <v/>
      </c>
      <c r="N1856" t="str">
        <f>IF(VLOOKUP($A1856,Parts!$A:$AM,N$1,0)="X",AE$2,"")</f>
        <v/>
      </c>
      <c r="O1856" t="str">
        <f>IF(VLOOKUP($A1856,Parts!$A:$AM,O$1,0)="X",AF$2,"")</f>
        <v/>
      </c>
      <c r="P1856" t="str">
        <f t="shared" si="29"/>
        <v/>
      </c>
    </row>
    <row r="1857" spans="1:16" x14ac:dyDescent="0.25">
      <c r="A1857" t="str">
        <f>Table15[[#This Row],[Name]]</f>
        <v>microIbeam</v>
      </c>
      <c r="B1857" t="str">
        <f>IF(VLOOKUP($A1857,Parts!$A:$AM,B$1,0)="X",S$2,"")</f>
        <v/>
      </c>
      <c r="C1857" t="str">
        <f>IF(VLOOKUP($A1857,Parts!$A:$AM,C$1,0)="X",T$2,"")</f>
        <v/>
      </c>
      <c r="D1857" t="str">
        <f>IF(VLOOKUP($A1857,Parts!$A:$AM,D$1,0)="X",U$2,"")</f>
        <v/>
      </c>
      <c r="E1857" t="str">
        <f>IF(VLOOKUP($A1857,Parts!$A:$AM,E$1,0)="X",V$2,"")</f>
        <v/>
      </c>
      <c r="F1857" t="str">
        <f>IF(VLOOKUP($A1857,Parts!$A:$AM,F$1,0)="X",W$2,"")</f>
        <v/>
      </c>
      <c r="G1857" t="str">
        <f>IF(VLOOKUP($A1857,Parts!$A:$AM,G$1,0)="X",X$2,"")</f>
        <v/>
      </c>
      <c r="H1857" t="str">
        <f>IF(VLOOKUP($A1857,Parts!$A:$AM,H$1,0)="X",Y$2,"")</f>
        <v/>
      </c>
      <c r="I1857" t="str">
        <f>IF(VLOOKUP($A1857,Parts!$A:$AM,I$1,0)="X",Z$2,"")</f>
        <v/>
      </c>
      <c r="J1857" t="str">
        <f>IF(VLOOKUP($A1857,Parts!$A:$AM,J$1,0)="X",AA$2,"")</f>
        <v/>
      </c>
      <c r="K1857" t="str">
        <f>IF(VLOOKUP($A1857,Parts!$A:$AM,K$1,0)="X",AB$2,"")</f>
        <v/>
      </c>
      <c r="L1857" t="str">
        <f>IF(VLOOKUP($A1857,Parts!$A:$AM,L$1,0)="X",AC$2,"")</f>
        <v/>
      </c>
      <c r="M1857" t="str">
        <f>IF(VLOOKUP($A1857,Parts!$A:$AM,M$1,0)="X",AD$2,"")</f>
        <v/>
      </c>
      <c r="N1857" t="str">
        <f>IF(VLOOKUP($A1857,Parts!$A:$AM,N$1,0)="X",AE$2,"")</f>
        <v/>
      </c>
      <c r="O1857" t="str">
        <f>IF(VLOOKUP($A1857,Parts!$A:$AM,O$1,0)="X",AF$2,"")</f>
        <v/>
      </c>
      <c r="P1857" t="str">
        <f t="shared" si="29"/>
        <v/>
      </c>
    </row>
    <row r="1858" spans="1:16" x14ac:dyDescent="0.25">
      <c r="A1858" t="str">
        <f>Table15[[#This Row],[Name]]</f>
        <v>structuralIBeam2</v>
      </c>
      <c r="B1858" t="str">
        <f>IF(VLOOKUP($A1858,Parts!$A:$AM,B$1,0)="X",S$2,"")</f>
        <v/>
      </c>
      <c r="C1858" t="str">
        <f>IF(VLOOKUP($A1858,Parts!$A:$AM,C$1,0)="X",T$2,"")</f>
        <v/>
      </c>
      <c r="D1858" t="str">
        <f>IF(VLOOKUP($A1858,Parts!$A:$AM,D$1,0)="X",U$2,"")</f>
        <v/>
      </c>
      <c r="E1858" t="str">
        <f>IF(VLOOKUP($A1858,Parts!$A:$AM,E$1,0)="X",V$2,"")</f>
        <v/>
      </c>
      <c r="F1858" t="str">
        <f>IF(VLOOKUP($A1858,Parts!$A:$AM,F$1,0)="X",W$2,"")</f>
        <v/>
      </c>
      <c r="G1858" t="str">
        <f>IF(VLOOKUP($A1858,Parts!$A:$AM,G$1,0)="X",X$2,"")</f>
        <v/>
      </c>
      <c r="H1858" t="str">
        <f>IF(VLOOKUP($A1858,Parts!$A:$AM,H$1,0)="X",Y$2,"")</f>
        <v/>
      </c>
      <c r="I1858" t="str">
        <f>IF(VLOOKUP($A1858,Parts!$A:$AM,I$1,0)="X",Z$2,"")</f>
        <v/>
      </c>
      <c r="J1858" t="str">
        <f>IF(VLOOKUP($A1858,Parts!$A:$AM,J$1,0)="X",AA$2,"")</f>
        <v/>
      </c>
      <c r="K1858" t="str">
        <f>IF(VLOOKUP($A1858,Parts!$A:$AM,K$1,0)="X",AB$2,"")</f>
        <v/>
      </c>
      <c r="L1858" t="str">
        <f>IF(VLOOKUP($A1858,Parts!$A:$AM,L$1,0)="X",AC$2,"")</f>
        <v/>
      </c>
      <c r="M1858" t="str">
        <f>IF(VLOOKUP($A1858,Parts!$A:$AM,M$1,0)="X",AD$2,"")</f>
        <v/>
      </c>
      <c r="N1858" t="str">
        <f>IF(VLOOKUP($A1858,Parts!$A:$AM,N$1,0)="X",AE$2,"")</f>
        <v/>
      </c>
      <c r="O1858" t="str">
        <f>IF(VLOOKUP($A1858,Parts!$A:$AM,O$1,0)="X",AF$2,"")</f>
        <v/>
      </c>
      <c r="P1858" t="str">
        <f t="shared" si="29"/>
        <v/>
      </c>
    </row>
    <row r="1859" spans="1:16" x14ac:dyDescent="0.25">
      <c r="A1859" t="str">
        <f>Table15[[#This Row],[Name]]</f>
        <v>structuralIBeam3</v>
      </c>
      <c r="B1859" t="str">
        <f>IF(VLOOKUP($A1859,Parts!$A:$AM,B$1,0)="X",S$2,"")</f>
        <v/>
      </c>
      <c r="C1859" t="str">
        <f>IF(VLOOKUP($A1859,Parts!$A:$AM,C$1,0)="X",T$2,"")</f>
        <v/>
      </c>
      <c r="D1859" t="str">
        <f>IF(VLOOKUP($A1859,Parts!$A:$AM,D$1,0)="X",U$2,"")</f>
        <v/>
      </c>
      <c r="E1859" t="str">
        <f>IF(VLOOKUP($A1859,Parts!$A:$AM,E$1,0)="X",V$2,"")</f>
        <v/>
      </c>
      <c r="F1859" t="str">
        <f>IF(VLOOKUP($A1859,Parts!$A:$AM,F$1,0)="X",W$2,"")</f>
        <v/>
      </c>
      <c r="G1859" t="str">
        <f>IF(VLOOKUP($A1859,Parts!$A:$AM,G$1,0)="X",X$2,"")</f>
        <v/>
      </c>
      <c r="H1859" t="str">
        <f>IF(VLOOKUP($A1859,Parts!$A:$AM,H$1,0)="X",Y$2,"")</f>
        <v/>
      </c>
      <c r="I1859" t="str">
        <f>IF(VLOOKUP($A1859,Parts!$A:$AM,I$1,0)="X",Z$2,"")</f>
        <v/>
      </c>
      <c r="J1859" t="str">
        <f>IF(VLOOKUP($A1859,Parts!$A:$AM,J$1,0)="X",AA$2,"")</f>
        <v/>
      </c>
      <c r="K1859" t="str">
        <f>IF(VLOOKUP($A1859,Parts!$A:$AM,K$1,0)="X",AB$2,"")</f>
        <v/>
      </c>
      <c r="L1859" t="str">
        <f>IF(VLOOKUP($A1859,Parts!$A:$AM,L$1,0)="X",AC$2,"")</f>
        <v/>
      </c>
      <c r="M1859" t="str">
        <f>IF(VLOOKUP($A1859,Parts!$A:$AM,M$1,0)="X",AD$2,"")</f>
        <v/>
      </c>
      <c r="N1859" t="str">
        <f>IF(VLOOKUP($A1859,Parts!$A:$AM,N$1,0)="X",AE$2,"")</f>
        <v/>
      </c>
      <c r="O1859" t="str">
        <f>IF(VLOOKUP($A1859,Parts!$A:$AM,O$1,0)="X",AF$2,"")</f>
        <v/>
      </c>
      <c r="P1859" t="str">
        <f t="shared" ref="P1859:P1922" si="30">B1859&amp;C1859&amp;D1859&amp;E1859&amp;F1859&amp;G1859&amp;H1859&amp;I1859&amp;J1859&amp;K1859&amp;L1859&amp;M1859&amp;N1859&amp;O1859</f>
        <v/>
      </c>
    </row>
    <row r="1860" spans="1:16" x14ac:dyDescent="0.25">
      <c r="A1860" t="str">
        <f>Table15[[#This Row],[Name]]</f>
        <v>structuralIBeam1</v>
      </c>
      <c r="B1860" t="str">
        <f>IF(VLOOKUP($A1860,Parts!$A:$AM,B$1,0)="X",S$2,"")</f>
        <v/>
      </c>
      <c r="C1860" t="str">
        <f>IF(VLOOKUP($A1860,Parts!$A:$AM,C$1,0)="X",T$2,"")</f>
        <v/>
      </c>
      <c r="D1860" t="str">
        <f>IF(VLOOKUP($A1860,Parts!$A:$AM,D$1,0)="X",U$2,"")</f>
        <v/>
      </c>
      <c r="E1860" t="str">
        <f>IF(VLOOKUP($A1860,Parts!$A:$AM,E$1,0)="X",V$2,"")</f>
        <v/>
      </c>
      <c r="F1860" t="str">
        <f>IF(VLOOKUP($A1860,Parts!$A:$AM,F$1,0)="X",W$2,"")</f>
        <v/>
      </c>
      <c r="G1860" t="str">
        <f>IF(VLOOKUP($A1860,Parts!$A:$AM,G$1,0)="X",X$2,"")</f>
        <v/>
      </c>
      <c r="H1860" t="str">
        <f>IF(VLOOKUP($A1860,Parts!$A:$AM,H$1,0)="X",Y$2,"")</f>
        <v/>
      </c>
      <c r="I1860" t="str">
        <f>IF(VLOOKUP($A1860,Parts!$A:$AM,I$1,0)="X",Z$2,"")</f>
        <v/>
      </c>
      <c r="J1860" t="str">
        <f>IF(VLOOKUP($A1860,Parts!$A:$AM,J$1,0)="X",AA$2,"")</f>
        <v/>
      </c>
      <c r="K1860" t="str">
        <f>IF(VLOOKUP($A1860,Parts!$A:$AM,K$1,0)="X",AB$2,"")</f>
        <v/>
      </c>
      <c r="L1860" t="str">
        <f>IF(VLOOKUP($A1860,Parts!$A:$AM,L$1,0)="X",AC$2,"")</f>
        <v/>
      </c>
      <c r="M1860" t="str">
        <f>IF(VLOOKUP($A1860,Parts!$A:$AM,M$1,0)="X",AD$2,"")</f>
        <v/>
      </c>
      <c r="N1860" t="str">
        <f>IF(VLOOKUP($A1860,Parts!$A:$AM,N$1,0)="X",AE$2,"")</f>
        <v/>
      </c>
      <c r="O1860" t="str">
        <f>IF(VLOOKUP($A1860,Parts!$A:$AM,O$1,0)="X",AF$2,"")</f>
        <v/>
      </c>
      <c r="P1860" t="str">
        <f t="shared" si="30"/>
        <v/>
      </c>
    </row>
    <row r="1861" spans="1:16" x14ac:dyDescent="0.25">
      <c r="A1861" t="str">
        <f>Table15[[#This Row],[Name]]</f>
        <v>WBI_Buckboard</v>
      </c>
      <c r="B1861" t="str">
        <f>IF(VLOOKUP($A1861,Parts!$A:$AM,B$1,0)="X",S$2,"")</f>
        <v/>
      </c>
      <c r="C1861" t="str">
        <f>IF(VLOOKUP($A1861,Parts!$A:$AM,C$1,0)="X",T$2,"")</f>
        <v/>
      </c>
      <c r="D1861" t="str">
        <f>IF(VLOOKUP($A1861,Parts!$A:$AM,D$1,0)="X",U$2,"")</f>
        <v/>
      </c>
      <c r="E1861" t="str">
        <f>IF(VLOOKUP($A1861,Parts!$A:$AM,E$1,0)="X",V$2,"")</f>
        <v/>
      </c>
      <c r="F1861" t="str">
        <f>IF(VLOOKUP($A1861,Parts!$A:$AM,F$1,0)="X",W$2,"")</f>
        <v/>
      </c>
      <c r="G1861" t="str">
        <f>IF(VLOOKUP($A1861,Parts!$A:$AM,G$1,0)="X",X$2,"")</f>
        <v/>
      </c>
      <c r="H1861" t="str">
        <f>IF(VLOOKUP($A1861,Parts!$A:$AM,H$1,0)="X",Y$2,"")</f>
        <v/>
      </c>
      <c r="I1861" t="str">
        <f>IF(VLOOKUP($A1861,Parts!$A:$AM,I$1,0)="X",Z$2,"")</f>
        <v/>
      </c>
      <c r="J1861" t="str">
        <f>IF(VLOOKUP($A1861,Parts!$A:$AM,J$1,0)="X",AA$2,"")</f>
        <v/>
      </c>
      <c r="K1861" t="str">
        <f>IF(VLOOKUP($A1861,Parts!$A:$AM,K$1,0)="X",AB$2,"")</f>
        <v/>
      </c>
      <c r="L1861" t="str">
        <f>IF(VLOOKUP($A1861,Parts!$A:$AM,L$1,0)="X",AC$2,"")</f>
        <v/>
      </c>
      <c r="M1861" t="str">
        <f>IF(VLOOKUP($A1861,Parts!$A:$AM,M$1,0)="X",AD$2,"")</f>
        <v/>
      </c>
      <c r="N1861" t="str">
        <f>IF(VLOOKUP($A1861,Parts!$A:$AM,N$1,0)="X",AE$2,"")</f>
        <v/>
      </c>
      <c r="O1861" t="str">
        <f>IF(VLOOKUP($A1861,Parts!$A:$AM,O$1,0)="X",AF$2,"")</f>
        <v/>
      </c>
      <c r="P1861" t="str">
        <f t="shared" si="30"/>
        <v/>
      </c>
    </row>
    <row r="1862" spans="1:16" x14ac:dyDescent="0.25">
      <c r="A1862" t="str">
        <f>Table15[[#This Row],[Name]]</f>
        <v>WBI_Buckboard2</v>
      </c>
      <c r="B1862" t="str">
        <f>IF(VLOOKUP($A1862,Parts!$A:$AM,B$1,0)="X",S$2,"")</f>
        <v/>
      </c>
      <c r="C1862" t="str">
        <f>IF(VLOOKUP($A1862,Parts!$A:$AM,C$1,0)="X",T$2,"")</f>
        <v/>
      </c>
      <c r="D1862" t="str">
        <f>IF(VLOOKUP($A1862,Parts!$A:$AM,D$1,0)="X",U$2,"")</f>
        <v/>
      </c>
      <c r="E1862" t="str">
        <f>IF(VLOOKUP($A1862,Parts!$A:$AM,E$1,0)="X",V$2,"")</f>
        <v/>
      </c>
      <c r="F1862" t="str">
        <f>IF(VLOOKUP($A1862,Parts!$A:$AM,F$1,0)="X",W$2,"")</f>
        <v/>
      </c>
      <c r="G1862" t="str">
        <f>IF(VLOOKUP($A1862,Parts!$A:$AM,G$1,0)="X",X$2,"")</f>
        <v/>
      </c>
      <c r="H1862" t="str">
        <f>IF(VLOOKUP($A1862,Parts!$A:$AM,H$1,0)="X",Y$2,"")</f>
        <v/>
      </c>
      <c r="I1862" t="str">
        <f>IF(VLOOKUP($A1862,Parts!$A:$AM,I$1,0)="X",Z$2,"")</f>
        <v/>
      </c>
      <c r="J1862" t="str">
        <f>IF(VLOOKUP($A1862,Parts!$A:$AM,J$1,0)="X",AA$2,"")</f>
        <v/>
      </c>
      <c r="K1862" t="str">
        <f>IF(VLOOKUP($A1862,Parts!$A:$AM,K$1,0)="X",AB$2,"")</f>
        <v/>
      </c>
      <c r="L1862" t="str">
        <f>IF(VLOOKUP($A1862,Parts!$A:$AM,L$1,0)="X",AC$2,"")</f>
        <v/>
      </c>
      <c r="M1862" t="str">
        <f>IF(VLOOKUP($A1862,Parts!$A:$AM,M$1,0)="X",AD$2,"")</f>
        <v/>
      </c>
      <c r="N1862" t="str">
        <f>IF(VLOOKUP($A1862,Parts!$A:$AM,N$1,0)="X",AE$2,"")</f>
        <v/>
      </c>
      <c r="O1862" t="str">
        <f>IF(VLOOKUP($A1862,Parts!$A:$AM,O$1,0)="X",AF$2,"")</f>
        <v/>
      </c>
      <c r="P1862" t="str">
        <f t="shared" si="30"/>
        <v/>
      </c>
    </row>
    <row r="1863" spans="1:16" x14ac:dyDescent="0.25">
      <c r="A1863" t="str">
        <f>Table15[[#This Row],[Name]]</f>
        <v>WBI_Buckboard3</v>
      </c>
      <c r="B1863" t="str">
        <f>IF(VLOOKUP($A1863,Parts!$A:$AM,B$1,0)="X",S$2,"")</f>
        <v/>
      </c>
      <c r="C1863" t="str">
        <f>IF(VLOOKUP($A1863,Parts!$A:$AM,C$1,0)="X",T$2,"")</f>
        <v/>
      </c>
      <c r="D1863" t="str">
        <f>IF(VLOOKUP($A1863,Parts!$A:$AM,D$1,0)="X",U$2,"")</f>
        <v/>
      </c>
      <c r="E1863" t="str">
        <f>IF(VLOOKUP($A1863,Parts!$A:$AM,E$1,0)="X",V$2,"")</f>
        <v/>
      </c>
      <c r="F1863" t="str">
        <f>IF(VLOOKUP($A1863,Parts!$A:$AM,F$1,0)="X",W$2,"")</f>
        <v/>
      </c>
      <c r="G1863" t="str">
        <f>IF(VLOOKUP($A1863,Parts!$A:$AM,G$1,0)="X",X$2,"")</f>
        <v/>
      </c>
      <c r="H1863" t="str">
        <f>IF(VLOOKUP($A1863,Parts!$A:$AM,H$1,0)="X",Y$2,"")</f>
        <v/>
      </c>
      <c r="I1863" t="str">
        <f>IF(VLOOKUP($A1863,Parts!$A:$AM,I$1,0)="X",Z$2,"")</f>
        <v/>
      </c>
      <c r="J1863" t="str">
        <f>IF(VLOOKUP($A1863,Parts!$A:$AM,J$1,0)="X",AA$2,"")</f>
        <v/>
      </c>
      <c r="K1863" t="str">
        <f>IF(VLOOKUP($A1863,Parts!$A:$AM,K$1,0)="X",AB$2,"")</f>
        <v/>
      </c>
      <c r="L1863" t="str">
        <f>IF(VLOOKUP($A1863,Parts!$A:$AM,L$1,0)="X",AC$2,"")</f>
        <v/>
      </c>
      <c r="M1863" t="str">
        <f>IF(VLOOKUP($A1863,Parts!$A:$AM,M$1,0)="X",AD$2,"")</f>
        <v/>
      </c>
      <c r="N1863" t="str">
        <f>IF(VLOOKUP($A1863,Parts!$A:$AM,N$1,0)="X",AE$2,"")</f>
        <v/>
      </c>
      <c r="O1863" t="str">
        <f>IF(VLOOKUP($A1863,Parts!$A:$AM,O$1,0)="X",AF$2,"")</f>
        <v/>
      </c>
      <c r="P1863" t="str">
        <f t="shared" si="30"/>
        <v/>
      </c>
    </row>
    <row r="1864" spans="1:16" x14ac:dyDescent="0.25">
      <c r="A1864" t="str">
        <f>Table15[[#This Row],[Name]]</f>
        <v>WBI_Buckboard4</v>
      </c>
      <c r="B1864" t="str">
        <f>IF(VLOOKUP($A1864,Parts!$A:$AM,B$1,0)="X",S$2,"")</f>
        <v/>
      </c>
      <c r="C1864" t="str">
        <f>IF(VLOOKUP($A1864,Parts!$A:$AM,C$1,0)="X",T$2,"")</f>
        <v/>
      </c>
      <c r="D1864" t="str">
        <f>IF(VLOOKUP($A1864,Parts!$A:$AM,D$1,0)="X",U$2,"")</f>
        <v/>
      </c>
      <c r="E1864" t="str">
        <f>IF(VLOOKUP($A1864,Parts!$A:$AM,E$1,0)="X",V$2,"")</f>
        <v/>
      </c>
      <c r="F1864" t="str">
        <f>IF(VLOOKUP($A1864,Parts!$A:$AM,F$1,0)="X",W$2,"")</f>
        <v/>
      </c>
      <c r="G1864" t="str">
        <f>IF(VLOOKUP($A1864,Parts!$A:$AM,G$1,0)="X",X$2,"")</f>
        <v/>
      </c>
      <c r="H1864" t="str">
        <f>IF(VLOOKUP($A1864,Parts!$A:$AM,H$1,0)="X",Y$2,"")</f>
        <v/>
      </c>
      <c r="I1864" t="str">
        <f>IF(VLOOKUP($A1864,Parts!$A:$AM,I$1,0)="X",Z$2,"")</f>
        <v/>
      </c>
      <c r="J1864" t="str">
        <f>IF(VLOOKUP($A1864,Parts!$A:$AM,J$1,0)="X",AA$2,"")</f>
        <v/>
      </c>
      <c r="K1864" t="str">
        <f>IF(VLOOKUP($A1864,Parts!$A:$AM,K$1,0)="X",AB$2,"")</f>
        <v/>
      </c>
      <c r="L1864" t="str">
        <f>IF(VLOOKUP($A1864,Parts!$A:$AM,L$1,0)="X",AC$2,"")</f>
        <v/>
      </c>
      <c r="M1864" t="str">
        <f>IF(VLOOKUP($A1864,Parts!$A:$AM,M$1,0)="X",AD$2,"")</f>
        <v/>
      </c>
      <c r="N1864" t="str">
        <f>IF(VLOOKUP($A1864,Parts!$A:$AM,N$1,0)="X",AE$2,"")</f>
        <v/>
      </c>
      <c r="O1864" t="str">
        <f>IF(VLOOKUP($A1864,Parts!$A:$AM,O$1,0)="X",AF$2,"")</f>
        <v/>
      </c>
      <c r="P1864" t="str">
        <f t="shared" si="30"/>
        <v/>
      </c>
    </row>
    <row r="1865" spans="1:16" x14ac:dyDescent="0.25">
      <c r="A1865" t="str">
        <f>Table15[[#This Row],[Name]]</f>
        <v>mumech_MJ2_AR202_features3</v>
      </c>
      <c r="B1865" t="str">
        <f>IF(VLOOKUP($A1865,Parts!$A:$AM,B$1,0)="X",S$2,"")</f>
        <v/>
      </c>
      <c r="C1865" t="str">
        <f>IF(VLOOKUP($A1865,Parts!$A:$AM,C$1,0)="X",T$2,"")</f>
        <v/>
      </c>
      <c r="D1865" t="str">
        <f>IF(VLOOKUP($A1865,Parts!$A:$AM,D$1,0)="X",U$2,"")</f>
        <v/>
      </c>
      <c r="E1865" t="str">
        <f>IF(VLOOKUP($A1865,Parts!$A:$AM,E$1,0)="X",V$2,"")</f>
        <v/>
      </c>
      <c r="F1865" t="str">
        <f>IF(VLOOKUP($A1865,Parts!$A:$AM,F$1,0)="X",W$2,"")</f>
        <v/>
      </c>
      <c r="G1865" t="str">
        <f>IF(VLOOKUP($A1865,Parts!$A:$AM,G$1,0)="X",X$2,"")</f>
        <v/>
      </c>
      <c r="H1865" t="str">
        <f>IF(VLOOKUP($A1865,Parts!$A:$AM,H$1,0)="X",Y$2,"")</f>
        <v/>
      </c>
      <c r="I1865" t="str">
        <f>IF(VLOOKUP($A1865,Parts!$A:$AM,I$1,0)="X",Z$2,"")</f>
        <v/>
      </c>
      <c r="J1865" t="str">
        <f>IF(VLOOKUP($A1865,Parts!$A:$AM,J$1,0)="X",AA$2,"")</f>
        <v/>
      </c>
      <c r="K1865" t="str">
        <f>IF(VLOOKUP($A1865,Parts!$A:$AM,K$1,0)="X",AB$2,"")</f>
        <v/>
      </c>
      <c r="L1865" t="str">
        <f>IF(VLOOKUP($A1865,Parts!$A:$AM,L$1,0)="X",AC$2,"")</f>
        <v/>
      </c>
      <c r="M1865" t="str">
        <f>IF(VLOOKUP($A1865,Parts!$A:$AM,M$1,0)="X",AD$2,"")</f>
        <v/>
      </c>
      <c r="N1865" t="str">
        <f>IF(VLOOKUP($A1865,Parts!$A:$AM,N$1,0)="X",AE$2,"")</f>
        <v/>
      </c>
      <c r="O1865" t="str">
        <f>IF(VLOOKUP($A1865,Parts!$A:$AM,O$1,0)="X",AF$2,"")</f>
        <v/>
      </c>
      <c r="P1865" t="str">
        <f t="shared" si="30"/>
        <v/>
      </c>
    </row>
    <row r="1866" spans="1:16" x14ac:dyDescent="0.25">
      <c r="A1866" t="str">
        <f>Table15[[#This Row],[Name]]</f>
        <v>mumech_MJ2_AR202_features1</v>
      </c>
      <c r="B1866" t="str">
        <f>IF(VLOOKUP($A1866,Parts!$A:$AM,B$1,0)="X",S$2,"")</f>
        <v/>
      </c>
      <c r="C1866" t="str">
        <f>IF(VLOOKUP($A1866,Parts!$A:$AM,C$1,0)="X",T$2,"")</f>
        <v/>
      </c>
      <c r="D1866" t="str">
        <f>IF(VLOOKUP($A1866,Parts!$A:$AM,D$1,0)="X",U$2,"")</f>
        <v/>
      </c>
      <c r="E1866" t="str">
        <f>IF(VLOOKUP($A1866,Parts!$A:$AM,E$1,0)="X",V$2,"")</f>
        <v/>
      </c>
      <c r="F1866" t="str">
        <f>IF(VLOOKUP($A1866,Parts!$A:$AM,F$1,0)="X",W$2,"")</f>
        <v/>
      </c>
      <c r="G1866" t="str">
        <f>IF(VLOOKUP($A1866,Parts!$A:$AM,G$1,0)="X",X$2,"")</f>
        <v/>
      </c>
      <c r="H1866" t="str">
        <f>IF(VLOOKUP($A1866,Parts!$A:$AM,H$1,0)="X",Y$2,"")</f>
        <v/>
      </c>
      <c r="I1866" t="str">
        <f>IF(VLOOKUP($A1866,Parts!$A:$AM,I$1,0)="X",Z$2,"")</f>
        <v/>
      </c>
      <c r="J1866" t="str">
        <f>IF(VLOOKUP($A1866,Parts!$A:$AM,J$1,0)="X",AA$2,"")</f>
        <v/>
      </c>
      <c r="K1866" t="str">
        <f>IF(VLOOKUP($A1866,Parts!$A:$AM,K$1,0)="X",AB$2,"")</f>
        <v/>
      </c>
      <c r="L1866" t="str">
        <f>IF(VLOOKUP($A1866,Parts!$A:$AM,L$1,0)="X",AC$2,"")</f>
        <v/>
      </c>
      <c r="M1866" t="str">
        <f>IF(VLOOKUP($A1866,Parts!$A:$AM,M$1,0)="X",AD$2,"")</f>
        <v/>
      </c>
      <c r="N1866" t="str">
        <f>IF(VLOOKUP($A1866,Parts!$A:$AM,N$1,0)="X",AE$2,"")</f>
        <v/>
      </c>
      <c r="O1866" t="str">
        <f>IF(VLOOKUP($A1866,Parts!$A:$AM,O$1,0)="X",AF$2,"")</f>
        <v/>
      </c>
      <c r="P1866" t="str">
        <f t="shared" si="30"/>
        <v/>
      </c>
    </row>
    <row r="1867" spans="1:16" x14ac:dyDescent="0.25">
      <c r="A1867" t="str">
        <f>Table15[[#This Row],[Name]]</f>
        <v>mumech_MJ2_AR202_features4</v>
      </c>
      <c r="B1867" t="str">
        <f>IF(VLOOKUP($A1867,Parts!$A:$AM,B$1,0)="X",S$2,"")</f>
        <v/>
      </c>
      <c r="C1867" t="str">
        <f>IF(VLOOKUP($A1867,Parts!$A:$AM,C$1,0)="X",T$2,"")</f>
        <v/>
      </c>
      <c r="D1867" t="str">
        <f>IF(VLOOKUP($A1867,Parts!$A:$AM,D$1,0)="X",U$2,"")</f>
        <v/>
      </c>
      <c r="E1867" t="str">
        <f>IF(VLOOKUP($A1867,Parts!$A:$AM,E$1,0)="X",V$2,"")</f>
        <v/>
      </c>
      <c r="F1867" t="str">
        <f>IF(VLOOKUP($A1867,Parts!$A:$AM,F$1,0)="X",W$2,"")</f>
        <v/>
      </c>
      <c r="G1867" t="str">
        <f>IF(VLOOKUP($A1867,Parts!$A:$AM,G$1,0)="X",X$2,"")</f>
        <v/>
      </c>
      <c r="H1867" t="str">
        <f>IF(VLOOKUP($A1867,Parts!$A:$AM,H$1,0)="X",Y$2,"")</f>
        <v/>
      </c>
      <c r="I1867" t="str">
        <f>IF(VLOOKUP($A1867,Parts!$A:$AM,I$1,0)="X",Z$2,"")</f>
        <v/>
      </c>
      <c r="J1867" t="str">
        <f>IF(VLOOKUP($A1867,Parts!$A:$AM,J$1,0)="X",AA$2,"")</f>
        <v/>
      </c>
      <c r="K1867" t="str">
        <f>IF(VLOOKUP($A1867,Parts!$A:$AM,K$1,0)="X",AB$2,"")</f>
        <v/>
      </c>
      <c r="L1867" t="str">
        <f>IF(VLOOKUP($A1867,Parts!$A:$AM,L$1,0)="X",AC$2,"")</f>
        <v/>
      </c>
      <c r="M1867" t="str">
        <f>IF(VLOOKUP($A1867,Parts!$A:$AM,M$1,0)="X",AD$2,"")</f>
        <v/>
      </c>
      <c r="N1867" t="str">
        <f>IF(VLOOKUP($A1867,Parts!$A:$AM,N$1,0)="X",AE$2,"")</f>
        <v/>
      </c>
      <c r="O1867" t="str">
        <f>IF(VLOOKUP($A1867,Parts!$A:$AM,O$1,0)="X",AF$2,"")</f>
        <v/>
      </c>
      <c r="P1867" t="str">
        <f t="shared" si="30"/>
        <v/>
      </c>
    </row>
    <row r="1868" spans="1:16" x14ac:dyDescent="0.25">
      <c r="A1868" t="str">
        <f>Table15[[#This Row],[Name]]</f>
        <v>mumech_MJ2_AR202_features2</v>
      </c>
      <c r="B1868" t="str">
        <f>IF(VLOOKUP($A1868,Parts!$A:$AM,B$1,0)="X",S$2,"")</f>
        <v/>
      </c>
      <c r="C1868" t="str">
        <f>IF(VLOOKUP($A1868,Parts!$A:$AM,C$1,0)="X",T$2,"")</f>
        <v/>
      </c>
      <c r="D1868" t="str">
        <f>IF(VLOOKUP($A1868,Parts!$A:$AM,D$1,0)="X",U$2,"")</f>
        <v/>
      </c>
      <c r="E1868" t="str">
        <f>IF(VLOOKUP($A1868,Parts!$A:$AM,E$1,0)="X",V$2,"")</f>
        <v/>
      </c>
      <c r="F1868" t="str">
        <f>IF(VLOOKUP($A1868,Parts!$A:$AM,F$1,0)="X",W$2,"")</f>
        <v/>
      </c>
      <c r="G1868" t="str">
        <f>IF(VLOOKUP($A1868,Parts!$A:$AM,G$1,0)="X",X$2,"")</f>
        <v/>
      </c>
      <c r="H1868" t="str">
        <f>IF(VLOOKUP($A1868,Parts!$A:$AM,H$1,0)="X",Y$2,"")</f>
        <v/>
      </c>
      <c r="I1868" t="str">
        <f>IF(VLOOKUP($A1868,Parts!$A:$AM,I$1,0)="X",Z$2,"")</f>
        <v/>
      </c>
      <c r="J1868" t="str">
        <f>IF(VLOOKUP($A1868,Parts!$A:$AM,J$1,0)="X",AA$2,"")</f>
        <v/>
      </c>
      <c r="K1868" t="str">
        <f>IF(VLOOKUP($A1868,Parts!$A:$AM,K$1,0)="X",AB$2,"")</f>
        <v/>
      </c>
      <c r="L1868" t="str">
        <f>IF(VLOOKUP($A1868,Parts!$A:$AM,L$1,0)="X",AC$2,"")</f>
        <v/>
      </c>
      <c r="M1868" t="str">
        <f>IF(VLOOKUP($A1868,Parts!$A:$AM,M$1,0)="X",AD$2,"")</f>
        <v/>
      </c>
      <c r="N1868" t="str">
        <f>IF(VLOOKUP($A1868,Parts!$A:$AM,N$1,0)="X",AE$2,"")</f>
        <v/>
      </c>
      <c r="O1868" t="str">
        <f>IF(VLOOKUP($A1868,Parts!$A:$AM,O$1,0)="X",AF$2,"")</f>
        <v/>
      </c>
      <c r="P1868" t="str">
        <f t="shared" si="30"/>
        <v/>
      </c>
    </row>
    <row r="1869" spans="1:16" x14ac:dyDescent="0.25">
      <c r="A1869" t="str">
        <f>Table15[[#This Row],[Name]]</f>
        <v>RO_probeCoreCubeMedium</v>
      </c>
      <c r="B1869" t="str">
        <f>IF(VLOOKUP($A1869,Parts!$A:$AM,B$1,0)="X",S$2,"")</f>
        <v xml:space="preserve">    MODULE
    { name = ModuleTagAvionics }
</v>
      </c>
      <c r="C1869" t="str">
        <f>IF(VLOOKUP($A1869,Parts!$A:$AM,C$1,0)="X",T$2,"")</f>
        <v/>
      </c>
      <c r="D1869" t="str">
        <f>IF(VLOOKUP($A1869,Parts!$A:$AM,D$1,0)="X",U$2,"")</f>
        <v/>
      </c>
      <c r="E1869" t="str">
        <f>IF(VLOOKUP($A1869,Parts!$A:$AM,E$1,0)="X",V$2,"")</f>
        <v/>
      </c>
      <c r="F1869" t="str">
        <f>IF(VLOOKUP($A1869,Parts!$A:$AM,F$1,0)="X",W$2,"")</f>
        <v/>
      </c>
      <c r="G1869" t="str">
        <f>IF(VLOOKUP($A1869,Parts!$A:$AM,G$1,0)="X",X$2,"")</f>
        <v/>
      </c>
      <c r="H1869" t="str">
        <f>IF(VLOOKUP($A1869,Parts!$A:$AM,H$1,0)="X",Y$2,"")</f>
        <v/>
      </c>
      <c r="I1869" t="str">
        <f>IF(VLOOKUP($A1869,Parts!$A:$AM,I$1,0)="X",Z$2,"")</f>
        <v/>
      </c>
      <c r="J1869" t="str">
        <f>IF(VLOOKUP($A1869,Parts!$A:$AM,J$1,0)="X",AA$2,"")</f>
        <v/>
      </c>
      <c r="K1869" t="str">
        <f>IF(VLOOKUP($A1869,Parts!$A:$AM,K$1,0)="X",AB$2,"")</f>
        <v/>
      </c>
      <c r="L1869" t="str">
        <f>IF(VLOOKUP($A1869,Parts!$A:$AM,L$1,0)="X",AC$2,"")</f>
        <v/>
      </c>
      <c r="M1869" t="str">
        <f>IF(VLOOKUP($A1869,Parts!$A:$AM,M$1,0)="X",AD$2,"")</f>
        <v/>
      </c>
      <c r="N1869" t="str">
        <f>IF(VLOOKUP($A1869,Parts!$A:$AM,N$1,0)="X",AE$2,"")</f>
        <v/>
      </c>
      <c r="O1869" t="str">
        <f>IF(VLOOKUP($A1869,Parts!$A:$AM,O$1,0)="X",AF$2,"")</f>
        <v/>
      </c>
      <c r="P1869" t="str">
        <f t="shared" si="30"/>
        <v xml:space="preserve">    MODULE
    { name = ModuleTagAvionics }
</v>
      </c>
    </row>
    <row r="1870" spans="1:16" x14ac:dyDescent="0.25">
      <c r="A1870" t="str">
        <f>Table15[[#This Row],[Name]]</f>
        <v>FASA_Atlas_LFT_Cone</v>
      </c>
      <c r="B1870" t="str">
        <f>IF(VLOOKUP($A1870,Parts!$A:$AM,B$1,0)="X",S$2,"")</f>
        <v/>
      </c>
      <c r="C1870" t="str">
        <f>IF(VLOOKUP($A1870,Parts!$A:$AM,C$1,0)="X",T$2,"")</f>
        <v/>
      </c>
      <c r="D1870" t="str">
        <f>IF(VLOOKUP($A1870,Parts!$A:$AM,D$1,0)="X",U$2,"")</f>
        <v/>
      </c>
      <c r="E1870" t="str">
        <f>IF(VLOOKUP($A1870,Parts!$A:$AM,E$1,0)="X",V$2,"")</f>
        <v/>
      </c>
      <c r="F1870" t="str">
        <f>IF(VLOOKUP($A1870,Parts!$A:$AM,F$1,0)="X",W$2,"")</f>
        <v/>
      </c>
      <c r="G1870" t="str">
        <f>IF(VLOOKUP($A1870,Parts!$A:$AM,G$1,0)="X",X$2,"")</f>
        <v/>
      </c>
      <c r="H1870" t="str">
        <f>IF(VLOOKUP($A1870,Parts!$A:$AM,H$1,0)="X",Y$2,"")</f>
        <v/>
      </c>
      <c r="I1870" t="str">
        <f>IF(VLOOKUP($A1870,Parts!$A:$AM,I$1,0)="X",Z$2,"")</f>
        <v/>
      </c>
      <c r="J1870" t="str">
        <f>IF(VLOOKUP($A1870,Parts!$A:$AM,J$1,0)="X",AA$2,"")</f>
        <v/>
      </c>
      <c r="K1870" t="str">
        <f>IF(VLOOKUP($A1870,Parts!$A:$AM,K$1,0)="X",AB$2,"")</f>
        <v/>
      </c>
      <c r="L1870" t="str">
        <f>IF(VLOOKUP($A1870,Parts!$A:$AM,L$1,0)="X",AC$2,"")</f>
        <v/>
      </c>
      <c r="M1870" t="str">
        <f>IF(VLOOKUP($A1870,Parts!$A:$AM,M$1,0)="X",AD$2,"")</f>
        <v/>
      </c>
      <c r="N1870" t="str">
        <f>IF(VLOOKUP($A1870,Parts!$A:$AM,N$1,0)="X",AE$2,"")</f>
        <v/>
      </c>
      <c r="O1870" t="str">
        <f>IF(VLOOKUP($A1870,Parts!$A:$AM,O$1,0)="X",AF$2,"")</f>
        <v/>
      </c>
      <c r="P1870" t="str">
        <f t="shared" si="30"/>
        <v/>
      </c>
    </row>
    <row r="1871" spans="1:16" x14ac:dyDescent="0.25">
      <c r="A1871" t="str">
        <f>Table15[[#This Row],[Name]]</f>
        <v>FASAGeminiDecDark125_Atlas</v>
      </c>
      <c r="B1871" t="str">
        <f>IF(VLOOKUP($A1871,Parts!$A:$AM,B$1,0)="X",S$2,"")</f>
        <v/>
      </c>
      <c r="C1871" t="str">
        <f>IF(VLOOKUP($A1871,Parts!$A:$AM,C$1,0)="X",T$2,"")</f>
        <v/>
      </c>
      <c r="D1871" t="str">
        <f>IF(VLOOKUP($A1871,Parts!$A:$AM,D$1,0)="X",U$2,"")</f>
        <v/>
      </c>
      <c r="E1871" t="str">
        <f>IF(VLOOKUP($A1871,Parts!$A:$AM,E$1,0)="X",V$2,"")</f>
        <v/>
      </c>
      <c r="F1871" t="str">
        <f>IF(VLOOKUP($A1871,Parts!$A:$AM,F$1,0)="X",W$2,"")</f>
        <v/>
      </c>
      <c r="G1871" t="str">
        <f>IF(VLOOKUP($A1871,Parts!$A:$AM,G$1,0)="X",X$2,"")</f>
        <v/>
      </c>
      <c r="H1871" t="str">
        <f>IF(VLOOKUP($A1871,Parts!$A:$AM,H$1,0)="X",Y$2,"")</f>
        <v/>
      </c>
      <c r="I1871" t="str">
        <f>IF(VLOOKUP($A1871,Parts!$A:$AM,I$1,0)="X",Z$2,"")</f>
        <v/>
      </c>
      <c r="J1871" t="str">
        <f>IF(VLOOKUP($A1871,Parts!$A:$AM,J$1,0)="X",AA$2,"")</f>
        <v/>
      </c>
      <c r="K1871" t="str">
        <f>IF(VLOOKUP($A1871,Parts!$A:$AM,K$1,0)="X",AB$2,"")</f>
        <v/>
      </c>
      <c r="L1871" t="str">
        <f>IF(VLOOKUP($A1871,Parts!$A:$AM,L$1,0)="X",AC$2,"")</f>
        <v/>
      </c>
      <c r="M1871" t="str">
        <f>IF(VLOOKUP($A1871,Parts!$A:$AM,M$1,0)="X",AD$2,"")</f>
        <v/>
      </c>
      <c r="N1871" t="str">
        <f>IF(VLOOKUP($A1871,Parts!$A:$AM,N$1,0)="X",AE$2,"")</f>
        <v/>
      </c>
      <c r="O1871" t="str">
        <f>IF(VLOOKUP($A1871,Parts!$A:$AM,O$1,0)="X",AF$2,"")</f>
        <v/>
      </c>
      <c r="P1871" t="str">
        <f t="shared" si="30"/>
        <v/>
      </c>
    </row>
    <row r="1872" spans="1:16" x14ac:dyDescent="0.25">
      <c r="A1872" t="str">
        <f>Table15[[#This Row],[Name]]</f>
        <v>FASA_Mercury_LFT_Long</v>
      </c>
      <c r="B1872" t="str">
        <f>IF(VLOOKUP($A1872,Parts!$A:$AM,B$1,0)="X",S$2,"")</f>
        <v/>
      </c>
      <c r="C1872" t="str">
        <f>IF(VLOOKUP($A1872,Parts!$A:$AM,C$1,0)="X",T$2,"")</f>
        <v/>
      </c>
      <c r="D1872" t="str">
        <f>IF(VLOOKUP($A1872,Parts!$A:$AM,D$1,0)="X",U$2,"")</f>
        <v/>
      </c>
      <c r="E1872" t="str">
        <f>IF(VLOOKUP($A1872,Parts!$A:$AM,E$1,0)="X",V$2,"")</f>
        <v/>
      </c>
      <c r="F1872" t="str">
        <f>IF(VLOOKUP($A1872,Parts!$A:$AM,F$1,0)="X",W$2,"")</f>
        <v/>
      </c>
      <c r="G1872" t="str">
        <f>IF(VLOOKUP($A1872,Parts!$A:$AM,G$1,0)="X",X$2,"")</f>
        <v/>
      </c>
      <c r="H1872" t="str">
        <f>IF(VLOOKUP($A1872,Parts!$A:$AM,H$1,0)="X",Y$2,"")</f>
        <v/>
      </c>
      <c r="I1872" t="str">
        <f>IF(VLOOKUP($A1872,Parts!$A:$AM,I$1,0)="X",Z$2,"")</f>
        <v/>
      </c>
      <c r="J1872" t="str">
        <f>IF(VLOOKUP($A1872,Parts!$A:$AM,J$1,0)="X",AA$2,"")</f>
        <v/>
      </c>
      <c r="K1872" t="str">
        <f>IF(VLOOKUP($A1872,Parts!$A:$AM,K$1,0)="X",AB$2,"")</f>
        <v/>
      </c>
      <c r="L1872" t="str">
        <f>IF(VLOOKUP($A1872,Parts!$A:$AM,L$1,0)="X",AC$2,"")</f>
        <v/>
      </c>
      <c r="M1872" t="str">
        <f>IF(VLOOKUP($A1872,Parts!$A:$AM,M$1,0)="X",AD$2,"")</f>
        <v/>
      </c>
      <c r="N1872" t="str">
        <f>IF(VLOOKUP($A1872,Parts!$A:$AM,N$1,0)="X",AE$2,"")</f>
        <v/>
      </c>
      <c r="O1872" t="str">
        <f>IF(VLOOKUP($A1872,Parts!$A:$AM,O$1,0)="X",AF$2,"")</f>
        <v/>
      </c>
      <c r="P1872" t="str">
        <f t="shared" si="30"/>
        <v/>
      </c>
    </row>
    <row r="1873" spans="1:16" x14ac:dyDescent="0.25">
      <c r="A1873" t="str">
        <f>Table15[[#This Row],[Name]]</f>
        <v>FASAGeminiDecDark125_Redstone</v>
      </c>
      <c r="B1873" t="str">
        <f>IF(VLOOKUP($A1873,Parts!$A:$AM,B$1,0)="X",S$2,"")</f>
        <v/>
      </c>
      <c r="C1873" t="str">
        <f>IF(VLOOKUP($A1873,Parts!$A:$AM,C$1,0)="X",T$2,"")</f>
        <v/>
      </c>
      <c r="D1873" t="str">
        <f>IF(VLOOKUP($A1873,Parts!$A:$AM,D$1,0)="X",U$2,"")</f>
        <v/>
      </c>
      <c r="E1873" t="str">
        <f>IF(VLOOKUP($A1873,Parts!$A:$AM,E$1,0)="X",V$2,"")</f>
        <v/>
      </c>
      <c r="F1873" t="str">
        <f>IF(VLOOKUP($A1873,Parts!$A:$AM,F$1,0)="X",W$2,"")</f>
        <v/>
      </c>
      <c r="G1873" t="str">
        <f>IF(VLOOKUP($A1873,Parts!$A:$AM,G$1,0)="X",X$2,"")</f>
        <v/>
      </c>
      <c r="H1873" t="str">
        <f>IF(VLOOKUP($A1873,Parts!$A:$AM,H$1,0)="X",Y$2,"")</f>
        <v/>
      </c>
      <c r="I1873" t="str">
        <f>IF(VLOOKUP($A1873,Parts!$A:$AM,I$1,0)="X",Z$2,"")</f>
        <v/>
      </c>
      <c r="J1873" t="str">
        <f>IF(VLOOKUP($A1873,Parts!$A:$AM,J$1,0)="X",AA$2,"")</f>
        <v/>
      </c>
      <c r="K1873" t="str">
        <f>IF(VLOOKUP($A1873,Parts!$A:$AM,K$1,0)="X",AB$2,"")</f>
        <v/>
      </c>
      <c r="L1873" t="str">
        <f>IF(VLOOKUP($A1873,Parts!$A:$AM,L$1,0)="X",AC$2,"")</f>
        <v/>
      </c>
      <c r="M1873" t="str">
        <f>IF(VLOOKUP($A1873,Parts!$A:$AM,M$1,0)="X",AD$2,"")</f>
        <v/>
      </c>
      <c r="N1873" t="str">
        <f>IF(VLOOKUP($A1873,Parts!$A:$AM,N$1,0)="X",AE$2,"")</f>
        <v xml:space="preserve">    MODULE
    { name = ModuleTagDecoupler }
</v>
      </c>
      <c r="O1873" t="str">
        <f>IF(VLOOKUP($A1873,Parts!$A:$AM,O$1,0)="X",AF$2,"")</f>
        <v/>
      </c>
      <c r="P1873" t="str">
        <f t="shared" si="30"/>
        <v xml:space="preserve">    MODULE
    { name = ModuleTagDecoupler }
</v>
      </c>
    </row>
    <row r="1874" spans="1:16" x14ac:dyDescent="0.25">
      <c r="A1874" t="str">
        <f>Table15[[#This Row],[Name]]</f>
        <v>FASA_Mercury_LES</v>
      </c>
      <c r="B1874" t="str">
        <f>IF(VLOOKUP($A1874,Parts!$A:$AM,B$1,0)="X",S$2,"")</f>
        <v/>
      </c>
      <c r="C1874" t="str">
        <f>IF(VLOOKUP($A1874,Parts!$A:$AM,C$1,0)="X",T$2,"")</f>
        <v/>
      </c>
      <c r="D1874" t="str">
        <f>IF(VLOOKUP($A1874,Parts!$A:$AM,D$1,0)="X",U$2,"")</f>
        <v/>
      </c>
      <c r="E1874" t="str">
        <f>IF(VLOOKUP($A1874,Parts!$A:$AM,E$1,0)="X",V$2,"")</f>
        <v/>
      </c>
      <c r="F1874" t="str">
        <f>IF(VLOOKUP($A1874,Parts!$A:$AM,F$1,0)="X",W$2,"")</f>
        <v/>
      </c>
      <c r="G1874" t="str">
        <f>IF(VLOOKUP($A1874,Parts!$A:$AM,G$1,0)="X",X$2,"")</f>
        <v xml:space="preserve">    MODULE
    { name = ModuleTagEngineSolid }
</v>
      </c>
      <c r="H1874" t="str">
        <f>IF(VLOOKUP($A1874,Parts!$A:$AM,H$1,0)="X",Y$2,"")</f>
        <v/>
      </c>
      <c r="I1874" t="str">
        <f>IF(VLOOKUP($A1874,Parts!$A:$AM,I$1,0)="X",Z$2,"")</f>
        <v xml:space="preserve">    MODULE
    { name = ModuleTagHumanRated }
</v>
      </c>
      <c r="J1874" t="str">
        <f>IF(VLOOKUP($A1874,Parts!$A:$AM,J$1,0)="X",AA$2,"")</f>
        <v/>
      </c>
      <c r="K1874" t="str">
        <f>IF(VLOOKUP($A1874,Parts!$A:$AM,K$1,0)="X",AB$2,"")</f>
        <v/>
      </c>
      <c r="L1874" t="str">
        <f>IF(VLOOKUP($A1874,Parts!$A:$AM,L$1,0)="X",AC$2,"")</f>
        <v/>
      </c>
      <c r="M1874" t="str">
        <f>IF(VLOOKUP($A1874,Parts!$A:$AM,M$1,0)="X",AD$2,"")</f>
        <v/>
      </c>
      <c r="N1874" t="str">
        <f>IF(VLOOKUP($A1874,Parts!$A:$AM,N$1,0)="X",AE$2,"")</f>
        <v/>
      </c>
      <c r="O1874" t="str">
        <f>IF(VLOOKUP($A1874,Parts!$A:$AM,O$1,0)="X",AF$2,"")</f>
        <v/>
      </c>
      <c r="P1874" t="str">
        <f t="shared" si="30"/>
        <v xml:space="preserve">    MODULE
    { name = ModuleTagEngineSolid }
    MODULE
    { name = ModuleTagHumanRated }
</v>
      </c>
    </row>
    <row r="1875" spans="1:16" x14ac:dyDescent="0.25">
      <c r="A1875" t="str">
        <f>Table15[[#This Row],[Name]]</f>
        <v>RO_mk1_LES</v>
      </c>
      <c r="B1875" t="str">
        <f>IF(VLOOKUP($A1875,Parts!$A:$AM,B$1,0)="X",S$2,"")</f>
        <v/>
      </c>
      <c r="C1875" t="str">
        <f>IF(VLOOKUP($A1875,Parts!$A:$AM,C$1,0)="X",T$2,"")</f>
        <v/>
      </c>
      <c r="D1875" t="str">
        <f>IF(VLOOKUP($A1875,Parts!$A:$AM,D$1,0)="X",U$2,"")</f>
        <v/>
      </c>
      <c r="E1875" t="str">
        <f>IF(VLOOKUP($A1875,Parts!$A:$AM,E$1,0)="X",V$2,"")</f>
        <v/>
      </c>
      <c r="F1875" t="str">
        <f>IF(VLOOKUP($A1875,Parts!$A:$AM,F$1,0)="X",W$2,"")</f>
        <v/>
      </c>
      <c r="G1875" t="str">
        <f>IF(VLOOKUP($A1875,Parts!$A:$AM,G$1,0)="X",X$2,"")</f>
        <v xml:space="preserve">    MODULE
    { name = ModuleTagEngineSolid }
</v>
      </c>
      <c r="H1875" t="str">
        <f>IF(VLOOKUP($A1875,Parts!$A:$AM,H$1,0)="X",Y$2,"")</f>
        <v/>
      </c>
      <c r="I1875" t="str">
        <f>IF(VLOOKUP($A1875,Parts!$A:$AM,I$1,0)="X",Z$2,"")</f>
        <v xml:space="preserve">    MODULE
    { name = ModuleTagHumanRated }
</v>
      </c>
      <c r="J1875" t="str">
        <f>IF(VLOOKUP($A1875,Parts!$A:$AM,J$1,0)="X",AA$2,"")</f>
        <v/>
      </c>
      <c r="K1875" t="str">
        <f>IF(VLOOKUP($A1875,Parts!$A:$AM,K$1,0)="X",AB$2,"")</f>
        <v/>
      </c>
      <c r="L1875" t="str">
        <f>IF(VLOOKUP($A1875,Parts!$A:$AM,L$1,0)="X",AC$2,"")</f>
        <v/>
      </c>
      <c r="M1875" t="str">
        <f>IF(VLOOKUP($A1875,Parts!$A:$AM,M$1,0)="X",AD$2,"")</f>
        <v/>
      </c>
      <c r="N1875" t="str">
        <f>IF(VLOOKUP($A1875,Parts!$A:$AM,N$1,0)="X",AE$2,"")</f>
        <v/>
      </c>
      <c r="O1875" t="str">
        <f>IF(VLOOKUP($A1875,Parts!$A:$AM,O$1,0)="X",AF$2,"")</f>
        <v/>
      </c>
      <c r="P1875" t="str">
        <f t="shared" si="30"/>
        <v xml:space="preserve">    MODULE
    { name = ModuleTagEngineSolid }
    MODULE
    { name = ModuleTagHumanRated }
</v>
      </c>
    </row>
    <row r="1876" spans="1:16" x14ac:dyDescent="0.25">
      <c r="A1876" t="str">
        <f>Table15[[#This Row],[Name]]</f>
        <v>FASAMercruyCap2</v>
      </c>
      <c r="B1876" t="str">
        <f>IF(VLOOKUP($A1876,Parts!$A:$AM,B$1,0)="X",S$2,"")</f>
        <v/>
      </c>
      <c r="C1876" t="str">
        <f>IF(VLOOKUP($A1876,Parts!$A:$AM,C$1,0)="X",T$2,"")</f>
        <v/>
      </c>
      <c r="D1876" t="str">
        <f>IF(VLOOKUP($A1876,Parts!$A:$AM,D$1,0)="X",U$2,"")</f>
        <v/>
      </c>
      <c r="E1876" t="str">
        <f>IF(VLOOKUP($A1876,Parts!$A:$AM,E$1,0)="X",V$2,"")</f>
        <v/>
      </c>
      <c r="F1876" t="str">
        <f>IF(VLOOKUP($A1876,Parts!$A:$AM,F$1,0)="X",W$2,"")</f>
        <v/>
      </c>
      <c r="G1876" t="str">
        <f>IF(VLOOKUP($A1876,Parts!$A:$AM,G$1,0)="X",X$2,"")</f>
        <v/>
      </c>
      <c r="H1876" t="str">
        <f>IF(VLOOKUP($A1876,Parts!$A:$AM,H$1,0)="X",Y$2,"")</f>
        <v/>
      </c>
      <c r="I1876" t="str">
        <f>IF(VLOOKUP($A1876,Parts!$A:$AM,I$1,0)="X",Z$2,"")</f>
        <v xml:space="preserve">    MODULE
    { name = ModuleTagHumanRated }
</v>
      </c>
      <c r="J1876" t="str">
        <f>IF(VLOOKUP($A1876,Parts!$A:$AM,J$1,0)="X",AA$2,"")</f>
        <v/>
      </c>
      <c r="K1876" t="str">
        <f>IF(VLOOKUP($A1876,Parts!$A:$AM,K$1,0)="X",AB$2,"")</f>
        <v/>
      </c>
      <c r="L1876" t="str">
        <f>IF(VLOOKUP($A1876,Parts!$A:$AM,L$1,0)="X",AC$2,"")</f>
        <v/>
      </c>
      <c r="M1876" t="str">
        <f>IF(VLOOKUP($A1876,Parts!$A:$AM,M$1,0)="X",AD$2,"")</f>
        <v/>
      </c>
      <c r="N1876" t="str">
        <f>IF(VLOOKUP($A1876,Parts!$A:$AM,N$1,0)="X",AE$2,"")</f>
        <v/>
      </c>
      <c r="O1876" t="str">
        <f>IF(VLOOKUP($A1876,Parts!$A:$AM,O$1,0)="X",AF$2,"")</f>
        <v/>
      </c>
      <c r="P1876" t="str">
        <f t="shared" si="30"/>
        <v xml:space="preserve">    MODULE
    { name = ModuleTagHumanRated }
</v>
      </c>
    </row>
    <row r="1877" spans="1:16" x14ac:dyDescent="0.25">
      <c r="A1877" t="str">
        <f>Table15[[#This Row],[Name]]</f>
        <v>FASA_Mercury_Parachute_Box</v>
      </c>
      <c r="B1877" t="str">
        <f>IF(VLOOKUP($A1877,Parts!$A:$AM,B$1,0)="X",S$2,"")</f>
        <v/>
      </c>
      <c r="C1877" t="str">
        <f>IF(VLOOKUP($A1877,Parts!$A:$AM,C$1,0)="X",T$2,"")</f>
        <v/>
      </c>
      <c r="D1877" t="str">
        <f>IF(VLOOKUP($A1877,Parts!$A:$AM,D$1,0)="X",U$2,"")</f>
        <v/>
      </c>
      <c r="E1877" t="str">
        <f>IF(VLOOKUP($A1877,Parts!$A:$AM,E$1,0)="X",V$2,"")</f>
        <v/>
      </c>
      <c r="F1877" t="str">
        <f>IF(VLOOKUP($A1877,Parts!$A:$AM,F$1,0)="X",W$2,"")</f>
        <v/>
      </c>
      <c r="G1877" t="str">
        <f>IF(VLOOKUP($A1877,Parts!$A:$AM,G$1,0)="X",X$2,"")</f>
        <v/>
      </c>
      <c r="H1877" t="str">
        <f>IF(VLOOKUP($A1877,Parts!$A:$AM,H$1,0)="X",Y$2,"")</f>
        <v/>
      </c>
      <c r="I1877" t="str">
        <f>IF(VLOOKUP($A1877,Parts!$A:$AM,I$1,0)="X",Z$2,"")</f>
        <v/>
      </c>
      <c r="J1877" t="str">
        <f>IF(VLOOKUP($A1877,Parts!$A:$AM,J$1,0)="X",AA$2,"")</f>
        <v/>
      </c>
      <c r="K1877" t="str">
        <f>IF(VLOOKUP($A1877,Parts!$A:$AM,K$1,0)="X",AB$2,"")</f>
        <v/>
      </c>
      <c r="L1877" t="str">
        <f>IF(VLOOKUP($A1877,Parts!$A:$AM,L$1,0)="X",AC$2,"")</f>
        <v/>
      </c>
      <c r="M1877" t="str">
        <f>IF(VLOOKUP($A1877,Parts!$A:$AM,M$1,0)="X",AD$2,"")</f>
        <v/>
      </c>
      <c r="N1877" t="str">
        <f>IF(VLOOKUP($A1877,Parts!$A:$AM,N$1,0)="X",AE$2,"")</f>
        <v/>
      </c>
      <c r="O1877" t="str">
        <f>IF(VLOOKUP($A1877,Parts!$A:$AM,O$1,0)="X",AF$2,"")</f>
        <v/>
      </c>
      <c r="P1877" t="str">
        <f t="shared" si="30"/>
        <v/>
      </c>
    </row>
    <row r="1878" spans="1:16" x14ac:dyDescent="0.25">
      <c r="A1878" t="str">
        <f>Table15[[#This Row],[Name]]</f>
        <v>FASAProbeParachute</v>
      </c>
      <c r="B1878" t="str">
        <f>IF(VLOOKUP($A1878,Parts!$A:$AM,B$1,0)="X",S$2,"")</f>
        <v/>
      </c>
      <c r="C1878" t="str">
        <f>IF(VLOOKUP($A1878,Parts!$A:$AM,C$1,0)="X",T$2,"")</f>
        <v/>
      </c>
      <c r="D1878" t="str">
        <f>IF(VLOOKUP($A1878,Parts!$A:$AM,D$1,0)="X",U$2,"")</f>
        <v/>
      </c>
      <c r="E1878" t="str">
        <f>IF(VLOOKUP($A1878,Parts!$A:$AM,E$1,0)="X",V$2,"")</f>
        <v/>
      </c>
      <c r="F1878" t="str">
        <f>IF(VLOOKUP($A1878,Parts!$A:$AM,F$1,0)="X",W$2,"")</f>
        <v/>
      </c>
      <c r="G1878" t="str">
        <f>IF(VLOOKUP($A1878,Parts!$A:$AM,G$1,0)="X",X$2,"")</f>
        <v/>
      </c>
      <c r="H1878" t="str">
        <f>IF(VLOOKUP($A1878,Parts!$A:$AM,H$1,0)="X",Y$2,"")</f>
        <v/>
      </c>
      <c r="I1878" t="str">
        <f>IF(VLOOKUP($A1878,Parts!$A:$AM,I$1,0)="X",Z$2,"")</f>
        <v/>
      </c>
      <c r="J1878" t="str">
        <f>IF(VLOOKUP($A1878,Parts!$A:$AM,J$1,0)="X",AA$2,"")</f>
        <v/>
      </c>
      <c r="K1878" t="str">
        <f>IF(VLOOKUP($A1878,Parts!$A:$AM,K$1,0)="X",AB$2,"")</f>
        <v/>
      </c>
      <c r="L1878" t="str">
        <f>IF(VLOOKUP($A1878,Parts!$A:$AM,L$1,0)="X",AC$2,"")</f>
        <v/>
      </c>
      <c r="M1878" t="str">
        <f>IF(VLOOKUP($A1878,Parts!$A:$AM,M$1,0)="X",AD$2,"")</f>
        <v/>
      </c>
      <c r="N1878" t="str">
        <f>IF(VLOOKUP($A1878,Parts!$A:$AM,N$1,0)="X",AE$2,"")</f>
        <v/>
      </c>
      <c r="O1878" t="str">
        <f>IF(VLOOKUP($A1878,Parts!$A:$AM,O$1,0)="X",AF$2,"")</f>
        <v/>
      </c>
      <c r="P1878" t="str">
        <f t="shared" si="30"/>
        <v/>
      </c>
    </row>
    <row r="1879" spans="1:16" x14ac:dyDescent="0.25">
      <c r="A1879" t="str">
        <f>Table15[[#This Row],[Name]]</f>
        <v>FASAMercuryMiniSRB</v>
      </c>
      <c r="B1879" t="str">
        <f>IF(VLOOKUP($A1879,Parts!$A:$AM,B$1,0)="X",S$2,"")</f>
        <v/>
      </c>
      <c r="C1879" t="str">
        <f>IF(VLOOKUP($A1879,Parts!$A:$AM,C$1,0)="X",T$2,"")</f>
        <v/>
      </c>
      <c r="D1879" t="str">
        <f>IF(VLOOKUP($A1879,Parts!$A:$AM,D$1,0)="X",U$2,"")</f>
        <v/>
      </c>
      <c r="E1879" t="str">
        <f>IF(VLOOKUP($A1879,Parts!$A:$AM,E$1,0)="X",V$2,"")</f>
        <v/>
      </c>
      <c r="F1879" t="str">
        <f>IF(VLOOKUP($A1879,Parts!$A:$AM,F$1,0)="X",W$2,"")</f>
        <v/>
      </c>
      <c r="G1879" t="str">
        <f>IF(VLOOKUP($A1879,Parts!$A:$AM,G$1,0)="X",X$2,"")</f>
        <v xml:space="preserve">    MODULE
    { name = ModuleTagEngineSolid }
</v>
      </c>
      <c r="H1879" t="str">
        <f>IF(VLOOKUP($A1879,Parts!$A:$AM,H$1,0)="X",Y$2,"")</f>
        <v/>
      </c>
      <c r="I1879" t="str">
        <f>IF(VLOOKUP($A1879,Parts!$A:$AM,I$1,0)="X",Z$2,"")</f>
        <v xml:space="preserve">    MODULE
    { name = ModuleTagHumanRated }
</v>
      </c>
      <c r="J1879" t="str">
        <f>IF(VLOOKUP($A1879,Parts!$A:$AM,J$1,0)="X",AA$2,"")</f>
        <v/>
      </c>
      <c r="K1879" t="str">
        <f>IF(VLOOKUP($A1879,Parts!$A:$AM,K$1,0)="X",AB$2,"")</f>
        <v/>
      </c>
      <c r="L1879" t="str">
        <f>IF(VLOOKUP($A1879,Parts!$A:$AM,L$1,0)="X",AC$2,"")</f>
        <v/>
      </c>
      <c r="M1879" t="str">
        <f>IF(VLOOKUP($A1879,Parts!$A:$AM,M$1,0)="X",AD$2,"")</f>
        <v/>
      </c>
      <c r="N1879" t="str">
        <f>IF(VLOOKUP($A1879,Parts!$A:$AM,N$1,0)="X",AE$2,"")</f>
        <v/>
      </c>
      <c r="O1879" t="str">
        <f>IF(VLOOKUP($A1879,Parts!$A:$AM,O$1,0)="X",AF$2,"")</f>
        <v/>
      </c>
      <c r="P1879" t="str">
        <f t="shared" si="30"/>
        <v xml:space="preserve">    MODULE
    { name = ModuleTagEngineSolid }
    MODULE
    { name = ModuleTagHumanRated }
</v>
      </c>
    </row>
    <row r="1880" spans="1:16" x14ac:dyDescent="0.25">
      <c r="A1880" t="str">
        <f>Table15[[#This Row],[Name]]</f>
        <v>FASAMercuryPodRCS</v>
      </c>
      <c r="B1880" t="str">
        <f>IF(VLOOKUP($A1880,Parts!$A:$AM,B$1,0)="X",S$2,"")</f>
        <v/>
      </c>
      <c r="C1880" t="str">
        <f>IF(VLOOKUP($A1880,Parts!$A:$AM,C$1,0)="X",T$2,"")</f>
        <v/>
      </c>
      <c r="D1880" t="str">
        <f>IF(VLOOKUP($A1880,Parts!$A:$AM,D$1,0)="X",U$2,"")</f>
        <v/>
      </c>
      <c r="E1880" t="str">
        <f>IF(VLOOKUP($A1880,Parts!$A:$AM,E$1,0)="X",V$2,"")</f>
        <v xml:space="preserve">    MODULE
    { name = ModuleTagEngineLiquidPF }
</v>
      </c>
      <c r="F1880" t="str">
        <f>IF(VLOOKUP($A1880,Parts!$A:$AM,F$1,0)="X",W$2,"")</f>
        <v/>
      </c>
      <c r="G1880" t="str">
        <f>IF(VLOOKUP($A1880,Parts!$A:$AM,G$1,0)="X",X$2,"")</f>
        <v/>
      </c>
      <c r="H1880" t="str">
        <f>IF(VLOOKUP($A1880,Parts!$A:$AM,H$1,0)="X",Y$2,"")</f>
        <v/>
      </c>
      <c r="I1880" t="str">
        <f>IF(VLOOKUP($A1880,Parts!$A:$AM,I$1,0)="X",Z$2,"")</f>
        <v xml:space="preserve">    MODULE
    { name = ModuleTagHumanRated }
</v>
      </c>
      <c r="J1880" t="str">
        <f>IF(VLOOKUP($A1880,Parts!$A:$AM,J$1,0)="X",AA$2,"")</f>
        <v/>
      </c>
      <c r="K1880" t="str">
        <f>IF(VLOOKUP($A1880,Parts!$A:$AM,K$1,0)="X",AB$2,"")</f>
        <v/>
      </c>
      <c r="L1880" t="str">
        <f>IF(VLOOKUP($A1880,Parts!$A:$AM,L$1,0)="X",AC$2,"")</f>
        <v/>
      </c>
      <c r="M1880" t="str">
        <f>IF(VLOOKUP($A1880,Parts!$A:$AM,M$1,0)="X",AD$2,"")</f>
        <v/>
      </c>
      <c r="N1880" t="str">
        <f>IF(VLOOKUP($A1880,Parts!$A:$AM,N$1,0)="X",AE$2,"")</f>
        <v/>
      </c>
      <c r="O1880" t="str">
        <f>IF(VLOOKUP($A1880,Parts!$A:$AM,O$1,0)="X",AF$2,"")</f>
        <v/>
      </c>
      <c r="P1880" t="str">
        <f t="shared" si="30"/>
        <v xml:space="preserve">    MODULE
    { name = ModuleTagEngineLiquidPF }
    MODULE
    { name = ModuleTagHumanRated }
</v>
      </c>
    </row>
    <row r="1881" spans="1:16" x14ac:dyDescent="0.25">
      <c r="A1881" t="str">
        <f>Table15[[#This Row],[Name]]</f>
        <v>FASAMercuryPod</v>
      </c>
      <c r="B1881" t="str">
        <f>IF(VLOOKUP($A1881,Parts!$A:$AM,B$1,0)="X",S$2,"")</f>
        <v xml:space="preserve">    MODULE
    { name = ModuleTagAvionics }
</v>
      </c>
      <c r="C1881" t="str">
        <f>IF(VLOOKUP($A1881,Parts!$A:$AM,C$1,0)="X",T$2,"")</f>
        <v/>
      </c>
      <c r="D1881" t="str">
        <f>IF(VLOOKUP($A1881,Parts!$A:$AM,D$1,0)="X",U$2,"")</f>
        <v/>
      </c>
      <c r="E1881" t="str">
        <f>IF(VLOOKUP($A1881,Parts!$A:$AM,E$1,0)="X",V$2,"")</f>
        <v/>
      </c>
      <c r="F1881" t="str">
        <f>IF(VLOOKUP($A1881,Parts!$A:$AM,F$1,0)="X",W$2,"")</f>
        <v/>
      </c>
      <c r="G1881" t="str">
        <f>IF(VLOOKUP($A1881,Parts!$A:$AM,G$1,0)="X",X$2,"")</f>
        <v xml:space="preserve">    MODULE
    { name = ModuleTagEngineSolid }
</v>
      </c>
      <c r="H1881" t="str">
        <f>IF(VLOOKUP($A1881,Parts!$A:$AM,H$1,0)="X",Y$2,"")</f>
        <v/>
      </c>
      <c r="I1881" t="str">
        <f>IF(VLOOKUP($A1881,Parts!$A:$AM,I$1,0)="X",Z$2,"")</f>
        <v xml:space="preserve">    MODULE
    { name = ModuleTagHumanRated }
</v>
      </c>
      <c r="J1881" t="str">
        <f>IF(VLOOKUP($A1881,Parts!$A:$AM,J$1,0)="X",AA$2,"")</f>
        <v/>
      </c>
      <c r="K1881" t="str">
        <f>IF(VLOOKUP($A1881,Parts!$A:$AM,K$1,0)="X",AB$2,"")</f>
        <v/>
      </c>
      <c r="L1881" t="str">
        <f>IF(VLOOKUP($A1881,Parts!$A:$AM,L$1,0)="X",AC$2,"")</f>
        <v xml:space="preserve">    MODULE
    { name = ModuleTagReentry }
</v>
      </c>
      <c r="M1881" t="str">
        <f>IF(VLOOKUP($A1881,Parts!$A:$AM,M$1,0)="X",AD$2,"")</f>
        <v/>
      </c>
      <c r="N1881" t="str">
        <f>IF(VLOOKUP($A1881,Parts!$A:$AM,N$1,0)="X",AE$2,"")</f>
        <v/>
      </c>
      <c r="O1881" t="str">
        <f>IF(VLOOKUP($A1881,Parts!$A:$AM,O$1,0)="X",AF$2,"")</f>
        <v/>
      </c>
      <c r="P1881" t="str">
        <f t="shared" si="30"/>
        <v xml:space="preserve">    MODULE
    { name = ModuleTagAvionics }
    MODULE
    { name = ModuleTagEngineSolid }
    MODULE
    { name = ModuleTagHumanRated }
    MODULE
    { name = ModuleTagReentry }
</v>
      </c>
    </row>
    <row r="1882" spans="1:16" x14ac:dyDescent="0.25">
      <c r="A1882" t="str">
        <f>Table15[[#This Row],[Name]]</f>
        <v>FASA_Mercury_Eng</v>
      </c>
      <c r="B1882" t="str">
        <f>IF(VLOOKUP($A1882,Parts!$A:$AM,B$1,0)="X",S$2,"")</f>
        <v/>
      </c>
      <c r="C1882" t="str">
        <f>IF(VLOOKUP($A1882,Parts!$A:$AM,C$1,0)="X",T$2,"")</f>
        <v/>
      </c>
      <c r="D1882" t="str">
        <f>IF(VLOOKUP($A1882,Parts!$A:$AM,D$1,0)="X",U$2,"")</f>
        <v/>
      </c>
      <c r="E1882" t="str">
        <f>IF(VLOOKUP($A1882,Parts!$A:$AM,E$1,0)="X",V$2,"")</f>
        <v/>
      </c>
      <c r="F1882" t="str">
        <f>IF(VLOOKUP($A1882,Parts!$A:$AM,F$1,0)="X",W$2,"")</f>
        <v/>
      </c>
      <c r="G1882" t="str">
        <f>IF(VLOOKUP($A1882,Parts!$A:$AM,G$1,0)="X",X$2,"")</f>
        <v xml:space="preserve">    MODULE
    { name = ModuleTagEngineSolid }
</v>
      </c>
      <c r="H1882" t="str">
        <f>IF(VLOOKUP($A1882,Parts!$A:$AM,H$1,0)="X",Y$2,"")</f>
        <v/>
      </c>
      <c r="I1882" t="str">
        <f>IF(VLOOKUP($A1882,Parts!$A:$AM,I$1,0)="X",Z$2,"")</f>
        <v/>
      </c>
      <c r="J1882" t="str">
        <f>IF(VLOOKUP($A1882,Parts!$A:$AM,J$1,0)="X",AA$2,"")</f>
        <v/>
      </c>
      <c r="K1882" t="str">
        <f>IF(VLOOKUP($A1882,Parts!$A:$AM,K$1,0)="X",AB$2,"")</f>
        <v/>
      </c>
      <c r="L1882" t="str">
        <f>IF(VLOOKUP($A1882,Parts!$A:$AM,L$1,0)="X",AC$2,"")</f>
        <v/>
      </c>
      <c r="M1882" t="str">
        <f>IF(VLOOKUP($A1882,Parts!$A:$AM,M$1,0)="X",AD$2,"")</f>
        <v/>
      </c>
      <c r="N1882" t="str">
        <f>IF(VLOOKUP($A1882,Parts!$A:$AM,N$1,0)="X",AE$2,"")</f>
        <v/>
      </c>
      <c r="O1882" t="str">
        <f>IF(VLOOKUP($A1882,Parts!$A:$AM,O$1,0)="X",AF$2,"")</f>
        <v/>
      </c>
      <c r="P1882" t="str">
        <f t="shared" si="30"/>
        <v xml:space="preserve">    MODULE
    { name = ModuleTagEngineSolid }
</v>
      </c>
    </row>
    <row r="1883" spans="1:16" x14ac:dyDescent="0.25">
      <c r="A1883" t="str">
        <f>Table15[[#This Row],[Name]]</f>
        <v>FASAMercuryDec</v>
      </c>
      <c r="B1883" t="str">
        <f>IF(VLOOKUP($A1883,Parts!$A:$AM,B$1,0)="X",S$2,"")</f>
        <v/>
      </c>
      <c r="C1883" t="str">
        <f>IF(VLOOKUP($A1883,Parts!$A:$AM,C$1,0)="X",T$2,"")</f>
        <v/>
      </c>
      <c r="D1883" t="str">
        <f>IF(VLOOKUP($A1883,Parts!$A:$AM,D$1,0)="X",U$2,"")</f>
        <v/>
      </c>
      <c r="E1883" t="str">
        <f>IF(VLOOKUP($A1883,Parts!$A:$AM,E$1,0)="X",V$2,"")</f>
        <v/>
      </c>
      <c r="F1883" t="str">
        <f>IF(VLOOKUP($A1883,Parts!$A:$AM,F$1,0)="X",W$2,"")</f>
        <v/>
      </c>
      <c r="G1883" t="str">
        <f>IF(VLOOKUP($A1883,Parts!$A:$AM,G$1,0)="X",X$2,"")</f>
        <v/>
      </c>
      <c r="H1883" t="str">
        <f>IF(VLOOKUP($A1883,Parts!$A:$AM,H$1,0)="X",Y$2,"")</f>
        <v/>
      </c>
      <c r="I1883" t="str">
        <f>IF(VLOOKUP($A1883,Parts!$A:$AM,I$1,0)="X",Z$2,"")</f>
        <v xml:space="preserve">    MODULE
    { name = ModuleTagHumanRated }
</v>
      </c>
      <c r="J1883" t="str">
        <f>IF(VLOOKUP($A1883,Parts!$A:$AM,J$1,0)="X",AA$2,"")</f>
        <v/>
      </c>
      <c r="K1883" t="str">
        <f>IF(VLOOKUP($A1883,Parts!$A:$AM,K$1,0)="X",AB$2,"")</f>
        <v/>
      </c>
      <c r="L1883" t="str">
        <f>IF(VLOOKUP($A1883,Parts!$A:$AM,L$1,0)="X",AC$2,"")</f>
        <v/>
      </c>
      <c r="M1883" t="str">
        <f>IF(VLOOKUP($A1883,Parts!$A:$AM,M$1,0)="X",AD$2,"")</f>
        <v/>
      </c>
      <c r="N1883" t="str">
        <f>IF(VLOOKUP($A1883,Parts!$A:$AM,N$1,0)="X",AE$2,"")</f>
        <v xml:space="preserve">    MODULE
    { name = ModuleTagDecoupler }
</v>
      </c>
      <c r="O1883" t="str">
        <f>IF(VLOOKUP($A1883,Parts!$A:$AM,O$1,0)="X",AF$2,"")</f>
        <v/>
      </c>
      <c r="P1883" t="str">
        <f t="shared" si="30"/>
        <v xml:space="preserve">    MODULE
    { name = ModuleTagHumanRated }
    MODULE
    { name = ModuleTagDecoupler }
</v>
      </c>
    </row>
    <row r="1884" spans="1:16" x14ac:dyDescent="0.25">
      <c r="A1884" t="str">
        <f>Table15[[#This Row],[Name]]</f>
        <v>SSTU-SC-C-CM</v>
      </c>
      <c r="B1884" t="str">
        <f>IF(VLOOKUP($A1884,Parts!$A:$AM,B$1,0)="X",S$2,"")</f>
        <v xml:space="preserve">    MODULE
    { name = ModuleTagAvionics }
</v>
      </c>
      <c r="C1884" t="str">
        <f>IF(VLOOKUP($A1884,Parts!$A:$AM,C$1,0)="X",T$2,"")</f>
        <v/>
      </c>
      <c r="D1884" t="str">
        <f>IF(VLOOKUP($A1884,Parts!$A:$AM,D$1,0)="X",U$2,"")</f>
        <v/>
      </c>
      <c r="E1884" t="str">
        <f>IF(VLOOKUP($A1884,Parts!$A:$AM,E$1,0)="X",V$2,"")</f>
        <v/>
      </c>
      <c r="F1884" t="str">
        <f>IF(VLOOKUP($A1884,Parts!$A:$AM,F$1,0)="X",W$2,"")</f>
        <v/>
      </c>
      <c r="G1884" t="str">
        <f>IF(VLOOKUP($A1884,Parts!$A:$AM,G$1,0)="X",X$2,"")</f>
        <v/>
      </c>
      <c r="H1884" t="str">
        <f>IF(VLOOKUP($A1884,Parts!$A:$AM,H$1,0)="X",Y$2,"")</f>
        <v xml:space="preserve">    MODULE
    { name = ModuleTagHabitable }
</v>
      </c>
      <c r="I1884" t="str">
        <f>IF(VLOOKUP($A1884,Parts!$A:$AM,I$1,0)="X",Z$2,"")</f>
        <v xml:space="preserve">    MODULE
    { name = ModuleTagHumanRated }
</v>
      </c>
      <c r="J1884" t="str">
        <f>IF(VLOOKUP($A1884,Parts!$A:$AM,J$1,0)="X",AA$2,"")</f>
        <v/>
      </c>
      <c r="K1884" t="str">
        <f>IF(VLOOKUP($A1884,Parts!$A:$AM,K$1,0)="X",AB$2,"")</f>
        <v/>
      </c>
      <c r="L1884" t="str">
        <f>IF(VLOOKUP($A1884,Parts!$A:$AM,L$1,0)="X",AC$2,"")</f>
        <v xml:space="preserve">    MODULE
    { name = ModuleTagReentry }
</v>
      </c>
      <c r="M1884" t="str">
        <f>IF(VLOOKUP($A1884,Parts!$A:$AM,M$1,0)="X",AD$2,"")</f>
        <v/>
      </c>
      <c r="N1884" t="str">
        <f>IF(VLOOKUP($A1884,Parts!$A:$AM,N$1,0)="X",AE$2,"")</f>
        <v/>
      </c>
      <c r="O1884" t="str">
        <f>IF(VLOOKUP($A1884,Parts!$A:$AM,O$1,0)="X",AF$2,"")</f>
        <v/>
      </c>
      <c r="P1884" t="str">
        <f t="shared" si="30"/>
        <v xml:space="preserve">    MODULE
    { name = ModuleTagAvionics }
    MODULE
    { name = ModuleTagHabitable }
    MODULE
    { name = ModuleTagHumanRated }
    MODULE
    { name = ModuleTagReentry }
</v>
      </c>
    </row>
    <row r="1885" spans="1:16" x14ac:dyDescent="0.25">
      <c r="A1885" t="str">
        <f>Table15[[#This Row],[Name]]</f>
        <v>KK_SPX_Merlin1Ci</v>
      </c>
      <c r="B1885" t="str">
        <f>IF(VLOOKUP($A1885,Parts!$A:$AM,B$1,0)="X",S$2,"")</f>
        <v/>
      </c>
      <c r="C1885" t="str">
        <f>IF(VLOOKUP($A1885,Parts!$A:$AM,C$1,0)="X",T$2,"")</f>
        <v/>
      </c>
      <c r="D1885" t="str">
        <f>IF(VLOOKUP($A1885,Parts!$A:$AM,D$1,0)="X",U$2,"")</f>
        <v/>
      </c>
      <c r="E1885" t="str">
        <f>IF(VLOOKUP($A1885,Parts!$A:$AM,E$1,0)="X",V$2,"")</f>
        <v/>
      </c>
      <c r="F1885" t="str">
        <f>IF(VLOOKUP($A1885,Parts!$A:$AM,F$1,0)="X",W$2,"")</f>
        <v xml:space="preserve">    MODULE
    { name = ModuleTagEngineLiquidTurbo }
</v>
      </c>
      <c r="G1885" t="str">
        <f>IF(VLOOKUP($A1885,Parts!$A:$AM,G$1,0)="X",X$2,"")</f>
        <v/>
      </c>
      <c r="H1885" t="str">
        <f>IF(VLOOKUP($A1885,Parts!$A:$AM,H$1,0)="X",Y$2,"")</f>
        <v/>
      </c>
      <c r="I1885" t="str">
        <f>IF(VLOOKUP($A1885,Parts!$A:$AM,I$1,0)="X",Z$2,"")</f>
        <v/>
      </c>
      <c r="J1885" t="str">
        <f>IF(VLOOKUP($A1885,Parts!$A:$AM,J$1,0)="X",AA$2,"")</f>
        <v/>
      </c>
      <c r="K1885" t="str">
        <f>IF(VLOOKUP($A1885,Parts!$A:$AM,K$1,0)="X",AB$2,"")</f>
        <v/>
      </c>
      <c r="L1885" t="str">
        <f>IF(VLOOKUP($A1885,Parts!$A:$AM,L$1,0)="X",AC$2,"")</f>
        <v/>
      </c>
      <c r="M1885" t="str">
        <f>IF(VLOOKUP($A1885,Parts!$A:$AM,M$1,0)="X",AD$2,"")</f>
        <v/>
      </c>
      <c r="N1885" t="str">
        <f>IF(VLOOKUP($A1885,Parts!$A:$AM,N$1,0)="X",AE$2,"")</f>
        <v/>
      </c>
      <c r="O1885" t="str">
        <f>IF(VLOOKUP($A1885,Parts!$A:$AM,O$1,0)="X",AF$2,"")</f>
        <v/>
      </c>
      <c r="P1885" t="str">
        <f t="shared" si="30"/>
        <v xml:space="preserve">    MODULE
    { name = ModuleTagEngineLiquidTurbo }
</v>
      </c>
    </row>
    <row r="1886" spans="1:16" x14ac:dyDescent="0.25">
      <c r="A1886" t="str">
        <f>Table15[[#This Row],[Name]]</f>
        <v>SSTU-SC-C-CMX</v>
      </c>
      <c r="B1886" t="str">
        <f>IF(VLOOKUP($A1886,Parts!$A:$AM,B$1,0)="X",S$2,"")</f>
        <v xml:space="preserve">    MODULE
    { name = ModuleTagAvionics }
</v>
      </c>
      <c r="C1886" t="str">
        <f>IF(VLOOKUP($A1886,Parts!$A:$AM,C$1,0)="X",T$2,"")</f>
        <v/>
      </c>
      <c r="D1886" t="str">
        <f>IF(VLOOKUP($A1886,Parts!$A:$AM,D$1,0)="X",U$2,"")</f>
        <v/>
      </c>
      <c r="E1886" t="str">
        <f>IF(VLOOKUP($A1886,Parts!$A:$AM,E$1,0)="X",V$2,"")</f>
        <v/>
      </c>
      <c r="F1886" t="str">
        <f>IF(VLOOKUP($A1886,Parts!$A:$AM,F$1,0)="X",W$2,"")</f>
        <v/>
      </c>
      <c r="G1886" t="str">
        <f>IF(VLOOKUP($A1886,Parts!$A:$AM,G$1,0)="X",X$2,"")</f>
        <v/>
      </c>
      <c r="H1886" t="str">
        <f>IF(VLOOKUP($A1886,Parts!$A:$AM,H$1,0)="X",Y$2,"")</f>
        <v xml:space="preserve">    MODULE
    { name = ModuleTagHabitable }
</v>
      </c>
      <c r="I1886" t="str">
        <f>IF(VLOOKUP($A1886,Parts!$A:$AM,I$1,0)="X",Z$2,"")</f>
        <v xml:space="preserve">    MODULE
    { name = ModuleTagHumanRated }
</v>
      </c>
      <c r="J1886" t="str">
        <f>IF(VLOOKUP($A1886,Parts!$A:$AM,J$1,0)="X",AA$2,"")</f>
        <v/>
      </c>
      <c r="K1886" t="str">
        <f>IF(VLOOKUP($A1886,Parts!$A:$AM,K$1,0)="X",AB$2,"")</f>
        <v/>
      </c>
      <c r="L1886" t="str">
        <f>IF(VLOOKUP($A1886,Parts!$A:$AM,L$1,0)="X",AC$2,"")</f>
        <v/>
      </c>
      <c r="M1886" t="str">
        <f>IF(VLOOKUP($A1886,Parts!$A:$AM,M$1,0)="X",AD$2,"")</f>
        <v/>
      </c>
      <c r="N1886" t="str">
        <f>IF(VLOOKUP($A1886,Parts!$A:$AM,N$1,0)="X",AE$2,"")</f>
        <v/>
      </c>
      <c r="O1886" t="str">
        <f>IF(VLOOKUP($A1886,Parts!$A:$AM,O$1,0)="X",AF$2,"")</f>
        <v/>
      </c>
      <c r="P1886" t="str">
        <f t="shared" si="30"/>
        <v xml:space="preserve">    MODULE
    { name = ModuleTagAvionics }
    MODULE
    { name = ModuleTagHabitable }
    MODULE
    { name = ModuleTagHumanRated }
</v>
      </c>
    </row>
    <row r="1887" spans="1:16" x14ac:dyDescent="0.25">
      <c r="A1887" t="str">
        <f>Table15[[#This Row],[Name]]</f>
        <v>SSTU-SC-C-HUS</v>
      </c>
      <c r="B1887" t="str">
        <f>IF(VLOOKUP($A1887,Parts!$A:$AM,B$1,0)="X",S$2,"")</f>
        <v/>
      </c>
      <c r="C1887" t="str">
        <f>IF(VLOOKUP($A1887,Parts!$A:$AM,C$1,0)="X",T$2,"")</f>
        <v/>
      </c>
      <c r="D1887" t="str">
        <f>IF(VLOOKUP($A1887,Parts!$A:$AM,D$1,0)="X",U$2,"")</f>
        <v/>
      </c>
      <c r="E1887" t="str">
        <f>IF(VLOOKUP($A1887,Parts!$A:$AM,E$1,0)="X",V$2,"")</f>
        <v/>
      </c>
      <c r="F1887" t="str">
        <f>IF(VLOOKUP($A1887,Parts!$A:$AM,F$1,0)="X",W$2,"")</f>
        <v/>
      </c>
      <c r="G1887" t="str">
        <f>IF(VLOOKUP($A1887,Parts!$A:$AM,G$1,0)="X",X$2,"")</f>
        <v/>
      </c>
      <c r="H1887" t="str">
        <f>IF(VLOOKUP($A1887,Parts!$A:$AM,H$1,0)="X",Y$2,"")</f>
        <v/>
      </c>
      <c r="I1887" t="str">
        <f>IF(VLOOKUP($A1887,Parts!$A:$AM,I$1,0)="X",Z$2,"")</f>
        <v/>
      </c>
      <c r="J1887" t="str">
        <f>IF(VLOOKUP($A1887,Parts!$A:$AM,J$1,0)="X",AA$2,"")</f>
        <v/>
      </c>
      <c r="K1887" t="str">
        <f>IF(VLOOKUP($A1887,Parts!$A:$AM,K$1,0)="X",AB$2,"")</f>
        <v/>
      </c>
      <c r="L1887" t="str">
        <f>IF(VLOOKUP($A1887,Parts!$A:$AM,L$1,0)="X",AC$2,"")</f>
        <v/>
      </c>
      <c r="M1887" t="str">
        <f>IF(VLOOKUP($A1887,Parts!$A:$AM,M$1,0)="X",AD$2,"")</f>
        <v/>
      </c>
      <c r="N1887" t="str">
        <f>IF(VLOOKUP($A1887,Parts!$A:$AM,N$1,0)="X",AE$2,"")</f>
        <v/>
      </c>
      <c r="O1887" t="str">
        <f>IF(VLOOKUP($A1887,Parts!$A:$AM,O$1,0)="X",AF$2,"")</f>
        <v/>
      </c>
      <c r="P1887" t="str">
        <f t="shared" si="30"/>
        <v/>
      </c>
    </row>
    <row r="1888" spans="1:16" x14ac:dyDescent="0.25">
      <c r="A1888" t="str">
        <f>Table15[[#This Row],[Name]]</f>
        <v>SSTU-SC-C-ICPS</v>
      </c>
      <c r="B1888" t="str">
        <f>IF(VLOOKUP($A1888,Parts!$A:$AM,B$1,0)="X",S$2,"")</f>
        <v/>
      </c>
      <c r="C1888" t="str">
        <f>IF(VLOOKUP($A1888,Parts!$A:$AM,C$1,0)="X",T$2,"")</f>
        <v/>
      </c>
      <c r="D1888" t="str">
        <f>IF(VLOOKUP($A1888,Parts!$A:$AM,D$1,0)="X",U$2,"")</f>
        <v/>
      </c>
      <c r="E1888" t="str">
        <f>IF(VLOOKUP($A1888,Parts!$A:$AM,E$1,0)="X",V$2,"")</f>
        <v/>
      </c>
      <c r="F1888" t="str">
        <f>IF(VLOOKUP($A1888,Parts!$A:$AM,F$1,0)="X",W$2,"")</f>
        <v/>
      </c>
      <c r="G1888" t="str">
        <f>IF(VLOOKUP($A1888,Parts!$A:$AM,G$1,0)="X",X$2,"")</f>
        <v/>
      </c>
      <c r="H1888" t="str">
        <f>IF(VLOOKUP($A1888,Parts!$A:$AM,H$1,0)="X",Y$2,"")</f>
        <v/>
      </c>
      <c r="I1888" t="str">
        <f>IF(VLOOKUP($A1888,Parts!$A:$AM,I$1,0)="X",Z$2,"")</f>
        <v/>
      </c>
      <c r="J1888" t="str">
        <f>IF(VLOOKUP($A1888,Parts!$A:$AM,J$1,0)="X",AA$2,"")</f>
        <v/>
      </c>
      <c r="K1888" t="str">
        <f>IF(VLOOKUP($A1888,Parts!$A:$AM,K$1,0)="X",AB$2,"")</f>
        <v/>
      </c>
      <c r="L1888" t="str">
        <f>IF(VLOOKUP($A1888,Parts!$A:$AM,L$1,0)="X",AC$2,"")</f>
        <v/>
      </c>
      <c r="M1888" t="str">
        <f>IF(VLOOKUP($A1888,Parts!$A:$AM,M$1,0)="X",AD$2,"")</f>
        <v/>
      </c>
      <c r="N1888" t="str">
        <f>IF(VLOOKUP($A1888,Parts!$A:$AM,N$1,0)="X",AE$2,"")</f>
        <v/>
      </c>
      <c r="O1888" t="str">
        <f>IF(VLOOKUP($A1888,Parts!$A:$AM,O$1,0)="X",AF$2,"")</f>
        <v/>
      </c>
      <c r="P1888" t="str">
        <f t="shared" si="30"/>
        <v/>
      </c>
    </row>
    <row r="1889" spans="1:16" x14ac:dyDescent="0.25">
      <c r="A1889" t="str">
        <f>Table15[[#This Row],[Name]]</f>
        <v>SSTU-SC-C-SM</v>
      </c>
      <c r="B1889" t="str">
        <f>IF(VLOOKUP($A1889,Parts!$A:$AM,B$1,0)="X",S$2,"")</f>
        <v/>
      </c>
      <c r="C1889" t="str">
        <f>IF(VLOOKUP($A1889,Parts!$A:$AM,C$1,0)="X",T$2,"")</f>
        <v/>
      </c>
      <c r="D1889" t="str">
        <f>IF(VLOOKUP($A1889,Parts!$A:$AM,D$1,0)="X",U$2,"")</f>
        <v/>
      </c>
      <c r="E1889" t="str">
        <f>IF(VLOOKUP($A1889,Parts!$A:$AM,E$1,0)="X",V$2,"")</f>
        <v/>
      </c>
      <c r="F1889" t="str">
        <f>IF(VLOOKUP($A1889,Parts!$A:$AM,F$1,0)="X",W$2,"")</f>
        <v/>
      </c>
      <c r="G1889" t="str">
        <f>IF(VLOOKUP($A1889,Parts!$A:$AM,G$1,0)="X",X$2,"")</f>
        <v/>
      </c>
      <c r="H1889" t="str">
        <f>IF(VLOOKUP($A1889,Parts!$A:$AM,H$1,0)="X",Y$2,"")</f>
        <v/>
      </c>
      <c r="I1889" t="str">
        <f>IF(VLOOKUP($A1889,Parts!$A:$AM,I$1,0)="X",Z$2,"")</f>
        <v xml:space="preserve">    MODULE
    { name = ModuleTagHumanRated }
</v>
      </c>
      <c r="J1889" t="str">
        <f>IF(VLOOKUP($A1889,Parts!$A:$AM,J$1,0)="X",AA$2,"")</f>
        <v/>
      </c>
      <c r="K1889" t="str">
        <f>IF(VLOOKUP($A1889,Parts!$A:$AM,K$1,0)="X",AB$2,"")</f>
        <v/>
      </c>
      <c r="L1889" t="str">
        <f>IF(VLOOKUP($A1889,Parts!$A:$AM,L$1,0)="X",AC$2,"")</f>
        <v/>
      </c>
      <c r="M1889" t="str">
        <f>IF(VLOOKUP($A1889,Parts!$A:$AM,M$1,0)="X",AD$2,"")</f>
        <v/>
      </c>
      <c r="N1889" t="str">
        <f>IF(VLOOKUP($A1889,Parts!$A:$AM,N$1,0)="X",AE$2,"")</f>
        <v/>
      </c>
      <c r="O1889" t="str">
        <f>IF(VLOOKUP($A1889,Parts!$A:$AM,O$1,0)="X",AF$2,"")</f>
        <v/>
      </c>
      <c r="P1889" t="str">
        <f t="shared" si="30"/>
        <v xml:space="preserve">    MODULE
    { name = ModuleTagHumanRated }
</v>
      </c>
    </row>
    <row r="1890" spans="1:16" x14ac:dyDescent="0.25">
      <c r="A1890" t="str">
        <f>Table15[[#This Row],[Name]]</f>
        <v>SSTU-SC-E-DA</v>
      </c>
      <c r="B1890" t="str">
        <f>IF(VLOOKUP($A1890,Parts!$A:$AM,B$1,0)="X",S$2,"")</f>
        <v/>
      </c>
      <c r="C1890" t="str">
        <f>IF(VLOOKUP($A1890,Parts!$A:$AM,C$1,0)="X",T$2,"")</f>
        <v/>
      </c>
      <c r="D1890" t="str">
        <f>IF(VLOOKUP($A1890,Parts!$A:$AM,D$1,0)="X",U$2,"")</f>
        <v/>
      </c>
      <c r="E1890" t="str">
        <f>IF(VLOOKUP($A1890,Parts!$A:$AM,E$1,0)="X",V$2,"")</f>
        <v/>
      </c>
      <c r="F1890" t="str">
        <f>IF(VLOOKUP($A1890,Parts!$A:$AM,F$1,0)="X",W$2,"")</f>
        <v/>
      </c>
      <c r="G1890" t="str">
        <f>IF(VLOOKUP($A1890,Parts!$A:$AM,G$1,0)="X",X$2,"")</f>
        <v/>
      </c>
      <c r="H1890" t="str">
        <f>IF(VLOOKUP($A1890,Parts!$A:$AM,H$1,0)="X",Y$2,"")</f>
        <v/>
      </c>
      <c r="I1890" t="str">
        <f>IF(VLOOKUP($A1890,Parts!$A:$AM,I$1,0)="X",Z$2,"")</f>
        <v/>
      </c>
      <c r="J1890" t="str">
        <f>IF(VLOOKUP($A1890,Parts!$A:$AM,J$1,0)="X",AA$2,"")</f>
        <v/>
      </c>
      <c r="K1890" t="str">
        <f>IF(VLOOKUP($A1890,Parts!$A:$AM,K$1,0)="X",AB$2,"")</f>
        <v/>
      </c>
      <c r="L1890" t="str">
        <f>IF(VLOOKUP($A1890,Parts!$A:$AM,L$1,0)="X",AC$2,"")</f>
        <v/>
      </c>
      <c r="M1890" t="str">
        <f>IF(VLOOKUP($A1890,Parts!$A:$AM,M$1,0)="X",AD$2,"")</f>
        <v/>
      </c>
      <c r="N1890" t="str">
        <f>IF(VLOOKUP($A1890,Parts!$A:$AM,N$1,0)="X",AE$2,"")</f>
        <v/>
      </c>
      <c r="O1890" t="str">
        <f>IF(VLOOKUP($A1890,Parts!$A:$AM,O$1,0)="X",AF$2,"")</f>
        <v/>
      </c>
      <c r="P1890" t="str">
        <f t="shared" si="30"/>
        <v/>
      </c>
    </row>
    <row r="1891" spans="1:16" x14ac:dyDescent="0.25">
      <c r="A1891" t="str">
        <f>Table15[[#This Row],[Name]]</f>
        <v>SSTU-SC-E-DAX</v>
      </c>
      <c r="B1891" t="str">
        <f>IF(VLOOKUP($A1891,Parts!$A:$AM,B$1,0)="X",S$2,"")</f>
        <v/>
      </c>
      <c r="C1891" t="str">
        <f>IF(VLOOKUP($A1891,Parts!$A:$AM,C$1,0)="X",T$2,"")</f>
        <v/>
      </c>
      <c r="D1891" t="str">
        <f>IF(VLOOKUP($A1891,Parts!$A:$AM,D$1,0)="X",U$2,"")</f>
        <v/>
      </c>
      <c r="E1891" t="str">
        <f>IF(VLOOKUP($A1891,Parts!$A:$AM,E$1,0)="X",V$2,"")</f>
        <v/>
      </c>
      <c r="F1891" t="str">
        <f>IF(VLOOKUP($A1891,Parts!$A:$AM,F$1,0)="X",W$2,"")</f>
        <v/>
      </c>
      <c r="G1891" t="str">
        <f>IF(VLOOKUP($A1891,Parts!$A:$AM,G$1,0)="X",X$2,"")</f>
        <v/>
      </c>
      <c r="H1891" t="str">
        <f>IF(VLOOKUP($A1891,Parts!$A:$AM,H$1,0)="X",Y$2,"")</f>
        <v/>
      </c>
      <c r="I1891" t="str">
        <f>IF(VLOOKUP($A1891,Parts!$A:$AM,I$1,0)="X",Z$2,"")</f>
        <v/>
      </c>
      <c r="J1891" t="str">
        <f>IF(VLOOKUP($A1891,Parts!$A:$AM,J$1,0)="X",AA$2,"")</f>
        <v/>
      </c>
      <c r="K1891" t="str">
        <f>IF(VLOOKUP($A1891,Parts!$A:$AM,K$1,0)="X",AB$2,"")</f>
        <v/>
      </c>
      <c r="L1891" t="str">
        <f>IF(VLOOKUP($A1891,Parts!$A:$AM,L$1,0)="X",AC$2,"")</f>
        <v/>
      </c>
      <c r="M1891" t="str">
        <f>IF(VLOOKUP($A1891,Parts!$A:$AM,M$1,0)="X",AD$2,"")</f>
        <v/>
      </c>
      <c r="N1891" t="str">
        <f>IF(VLOOKUP($A1891,Parts!$A:$AM,N$1,0)="X",AE$2,"")</f>
        <v/>
      </c>
      <c r="O1891" t="str">
        <f>IF(VLOOKUP($A1891,Parts!$A:$AM,O$1,0)="X",AF$2,"")</f>
        <v/>
      </c>
      <c r="P1891" t="str">
        <f t="shared" si="30"/>
        <v/>
      </c>
    </row>
    <row r="1892" spans="1:16" x14ac:dyDescent="0.25">
      <c r="A1892" t="str">
        <f>Table15[[#This Row],[Name]]</f>
        <v>engineLargeSkipper_125m</v>
      </c>
      <c r="B1892" t="str">
        <f>IF(VLOOKUP($A1892,Parts!$A:$AM,B$1,0)="X",S$2,"")</f>
        <v/>
      </c>
      <c r="C1892" t="str">
        <f>IF(VLOOKUP($A1892,Parts!$A:$AM,C$1,0)="X",T$2,"")</f>
        <v/>
      </c>
      <c r="D1892" t="str">
        <f>IF(VLOOKUP($A1892,Parts!$A:$AM,D$1,0)="X",U$2,"")</f>
        <v/>
      </c>
      <c r="E1892" t="str">
        <f>IF(VLOOKUP($A1892,Parts!$A:$AM,E$1,0)="X",V$2,"")</f>
        <v/>
      </c>
      <c r="F1892" t="str">
        <f>IF(VLOOKUP($A1892,Parts!$A:$AM,F$1,0)="X",W$2,"")</f>
        <v xml:space="preserve">    MODULE
    { name = ModuleTagEngineLiquidTurbo }
</v>
      </c>
      <c r="G1892" t="str">
        <f>IF(VLOOKUP($A1892,Parts!$A:$AM,G$1,0)="X",X$2,"")</f>
        <v/>
      </c>
      <c r="H1892" t="str">
        <f>IF(VLOOKUP($A1892,Parts!$A:$AM,H$1,0)="X",Y$2,"")</f>
        <v/>
      </c>
      <c r="I1892" t="str">
        <f>IF(VLOOKUP($A1892,Parts!$A:$AM,I$1,0)="X",Z$2,"")</f>
        <v/>
      </c>
      <c r="J1892" t="str">
        <f>IF(VLOOKUP($A1892,Parts!$A:$AM,J$1,0)="X",AA$2,"")</f>
        <v/>
      </c>
      <c r="K1892" t="str">
        <f>IF(VLOOKUP($A1892,Parts!$A:$AM,K$1,0)="X",AB$2,"")</f>
        <v/>
      </c>
      <c r="L1892" t="str">
        <f>IF(VLOOKUP($A1892,Parts!$A:$AM,L$1,0)="X",AC$2,"")</f>
        <v/>
      </c>
      <c r="M1892" t="str">
        <f>IF(VLOOKUP($A1892,Parts!$A:$AM,M$1,0)="X",AD$2,"")</f>
        <v/>
      </c>
      <c r="N1892" t="str">
        <f>IF(VLOOKUP($A1892,Parts!$A:$AM,N$1,0)="X",AE$2,"")</f>
        <v/>
      </c>
      <c r="O1892" t="str">
        <f>IF(VLOOKUP($A1892,Parts!$A:$AM,O$1,0)="X",AF$2,"")</f>
        <v/>
      </c>
      <c r="P1892" t="str">
        <f t="shared" si="30"/>
        <v xml:space="preserve">    MODULE
    { name = ModuleTagEngineLiquidTurbo }
</v>
      </c>
    </row>
    <row r="1893" spans="1:16" x14ac:dyDescent="0.25">
      <c r="A1893" t="str">
        <f>Table15[[#This Row],[Name]]</f>
        <v>xmonkeyreptarx</v>
      </c>
      <c r="B1893" t="str">
        <f>IF(VLOOKUP($A1893,Parts!$A:$AM,B$1,0)="X",S$2,"")</f>
        <v/>
      </c>
      <c r="C1893" t="str">
        <f>IF(VLOOKUP($A1893,Parts!$A:$AM,C$1,0)="X",T$2,"")</f>
        <v/>
      </c>
      <c r="D1893" t="str">
        <f>IF(VLOOKUP($A1893,Parts!$A:$AM,D$1,0)="X",U$2,"")</f>
        <v/>
      </c>
      <c r="E1893" t="str">
        <f>IF(VLOOKUP($A1893,Parts!$A:$AM,E$1,0)="X",V$2,"")</f>
        <v/>
      </c>
      <c r="F1893" t="str">
        <f>IF(VLOOKUP($A1893,Parts!$A:$AM,F$1,0)="X",W$2,"")</f>
        <v xml:space="preserve">    MODULE
    { name = ModuleTagEngineLiquidTurbo }
</v>
      </c>
      <c r="G1893" t="str">
        <f>IF(VLOOKUP($A1893,Parts!$A:$AM,G$1,0)="X",X$2,"")</f>
        <v/>
      </c>
      <c r="H1893" t="str">
        <f>IF(VLOOKUP($A1893,Parts!$A:$AM,H$1,0)="X",Y$2,"")</f>
        <v/>
      </c>
      <c r="I1893" t="str">
        <f>IF(VLOOKUP($A1893,Parts!$A:$AM,I$1,0)="X",Z$2,"")</f>
        <v/>
      </c>
      <c r="J1893" t="str">
        <f>IF(VLOOKUP($A1893,Parts!$A:$AM,J$1,0)="X",AA$2,"")</f>
        <v/>
      </c>
      <c r="K1893" t="str">
        <f>IF(VLOOKUP($A1893,Parts!$A:$AM,K$1,0)="X",AB$2,"")</f>
        <v/>
      </c>
      <c r="L1893" t="str">
        <f>IF(VLOOKUP($A1893,Parts!$A:$AM,L$1,0)="X",AC$2,"")</f>
        <v/>
      </c>
      <c r="M1893" t="str">
        <f>IF(VLOOKUP($A1893,Parts!$A:$AM,M$1,0)="X",AD$2,"")</f>
        <v/>
      </c>
      <c r="N1893" t="str">
        <f>IF(VLOOKUP($A1893,Parts!$A:$AM,N$1,0)="X",AE$2,"")</f>
        <v/>
      </c>
      <c r="O1893" t="str">
        <f>IF(VLOOKUP($A1893,Parts!$A:$AM,O$1,0)="X",AF$2,"")</f>
        <v/>
      </c>
      <c r="P1893" t="str">
        <f t="shared" si="30"/>
        <v xml:space="preserve">    MODULE
    { name = ModuleTagEngineLiquidTurbo }
</v>
      </c>
    </row>
    <row r="1894" spans="1:16" x14ac:dyDescent="0.25">
      <c r="A1894" t="str">
        <f>Table15[[#This Row],[Name]]</f>
        <v>xmonkeyreptarvacx</v>
      </c>
      <c r="B1894" t="str">
        <f>IF(VLOOKUP($A1894,Parts!$A:$AM,B$1,0)="X",S$2,"")</f>
        <v/>
      </c>
      <c r="C1894" t="str">
        <f>IF(VLOOKUP($A1894,Parts!$A:$AM,C$1,0)="X",T$2,"")</f>
        <v/>
      </c>
      <c r="D1894" t="str">
        <f>IF(VLOOKUP($A1894,Parts!$A:$AM,D$1,0)="X",U$2,"")</f>
        <v/>
      </c>
      <c r="E1894" t="str">
        <f>IF(VLOOKUP($A1894,Parts!$A:$AM,E$1,0)="X",V$2,"")</f>
        <v/>
      </c>
      <c r="F1894" t="str">
        <f>IF(VLOOKUP($A1894,Parts!$A:$AM,F$1,0)="X",W$2,"")</f>
        <v xml:space="preserve">    MODULE
    { name = ModuleTagEngineLiquidTurbo }
</v>
      </c>
      <c r="G1894" t="str">
        <f>IF(VLOOKUP($A1894,Parts!$A:$AM,G$1,0)="X",X$2,"")</f>
        <v/>
      </c>
      <c r="H1894" t="str">
        <f>IF(VLOOKUP($A1894,Parts!$A:$AM,H$1,0)="X",Y$2,"")</f>
        <v/>
      </c>
      <c r="I1894" t="str">
        <f>IF(VLOOKUP($A1894,Parts!$A:$AM,I$1,0)="X",Z$2,"")</f>
        <v/>
      </c>
      <c r="J1894" t="str">
        <f>IF(VLOOKUP($A1894,Parts!$A:$AM,J$1,0)="X",AA$2,"")</f>
        <v/>
      </c>
      <c r="K1894" t="str">
        <f>IF(VLOOKUP($A1894,Parts!$A:$AM,K$1,0)="X",AB$2,"")</f>
        <v/>
      </c>
      <c r="L1894" t="str">
        <f>IF(VLOOKUP($A1894,Parts!$A:$AM,L$1,0)="X",AC$2,"")</f>
        <v/>
      </c>
      <c r="M1894" t="str">
        <f>IF(VLOOKUP($A1894,Parts!$A:$AM,M$1,0)="X",AD$2,"")</f>
        <v/>
      </c>
      <c r="N1894" t="str">
        <f>IF(VLOOKUP($A1894,Parts!$A:$AM,N$1,0)="X",AE$2,"")</f>
        <v/>
      </c>
      <c r="O1894" t="str">
        <f>IF(VLOOKUP($A1894,Parts!$A:$AM,O$1,0)="X",AF$2,"")</f>
        <v/>
      </c>
      <c r="P1894" t="str">
        <f t="shared" si="30"/>
        <v xml:space="preserve">    MODULE
    { name = ModuleTagEngineLiquidTurbo }
</v>
      </c>
    </row>
    <row r="1895" spans="1:16" x14ac:dyDescent="0.25">
      <c r="A1895" t="str">
        <f>Table15[[#This Row],[Name]]</f>
        <v>LR91-AJ-11A</v>
      </c>
      <c r="B1895" t="str">
        <f>IF(VLOOKUP($A1895,Parts!$A:$AM,B$1,0)="X",S$2,"")</f>
        <v/>
      </c>
      <c r="C1895" t="str">
        <f>IF(VLOOKUP($A1895,Parts!$A:$AM,C$1,0)="X",T$2,"")</f>
        <v/>
      </c>
      <c r="D1895" t="str">
        <f>IF(VLOOKUP($A1895,Parts!$A:$AM,D$1,0)="X",U$2,"")</f>
        <v/>
      </c>
      <c r="E1895" t="str">
        <f>IF(VLOOKUP($A1895,Parts!$A:$AM,E$1,0)="X",V$2,"")</f>
        <v/>
      </c>
      <c r="F1895" t="str">
        <f>IF(VLOOKUP($A1895,Parts!$A:$AM,F$1,0)="X",W$2,"")</f>
        <v/>
      </c>
      <c r="G1895" t="str">
        <f>IF(VLOOKUP($A1895,Parts!$A:$AM,G$1,0)="X",X$2,"")</f>
        <v/>
      </c>
      <c r="H1895" t="str">
        <f>IF(VLOOKUP($A1895,Parts!$A:$AM,H$1,0)="X",Y$2,"")</f>
        <v/>
      </c>
      <c r="I1895" t="str">
        <f>IF(VLOOKUP($A1895,Parts!$A:$AM,I$1,0)="X",Z$2,"")</f>
        <v/>
      </c>
      <c r="J1895" t="str">
        <f>IF(VLOOKUP($A1895,Parts!$A:$AM,J$1,0)="X",AA$2,"")</f>
        <v/>
      </c>
      <c r="K1895" t="str">
        <f>IF(VLOOKUP($A1895,Parts!$A:$AM,K$1,0)="X",AB$2,"")</f>
        <v/>
      </c>
      <c r="L1895" t="str">
        <f>IF(VLOOKUP($A1895,Parts!$A:$AM,L$1,0)="X",AC$2,"")</f>
        <v/>
      </c>
      <c r="M1895" t="str">
        <f>IF(VLOOKUP($A1895,Parts!$A:$AM,M$1,0)="X",AD$2,"")</f>
        <v/>
      </c>
      <c r="N1895" t="str">
        <f>IF(VLOOKUP($A1895,Parts!$A:$AM,N$1,0)="X",AE$2,"")</f>
        <v/>
      </c>
      <c r="O1895" t="str">
        <f>IF(VLOOKUP($A1895,Parts!$A:$AM,O$1,0)="X",AF$2,"")</f>
        <v/>
      </c>
      <c r="P1895" t="str">
        <f t="shared" si="30"/>
        <v/>
      </c>
    </row>
    <row r="1896" spans="1:16" x14ac:dyDescent="0.25">
      <c r="A1896" t="str">
        <f>Table15[[#This Row],[Name]]</f>
        <v>LR91-AJ-3</v>
      </c>
      <c r="B1896" t="str">
        <f>IF(VLOOKUP($A1896,Parts!$A:$AM,B$1,0)="X",S$2,"")</f>
        <v/>
      </c>
      <c r="C1896" t="str">
        <f>IF(VLOOKUP($A1896,Parts!$A:$AM,C$1,0)="X",T$2,"")</f>
        <v/>
      </c>
      <c r="D1896" t="str">
        <f>IF(VLOOKUP($A1896,Parts!$A:$AM,D$1,0)="X",U$2,"")</f>
        <v/>
      </c>
      <c r="E1896" t="str">
        <f>IF(VLOOKUP($A1896,Parts!$A:$AM,E$1,0)="X",V$2,"")</f>
        <v/>
      </c>
      <c r="F1896" t="str">
        <f>IF(VLOOKUP($A1896,Parts!$A:$AM,F$1,0)="X",W$2,"")</f>
        <v/>
      </c>
      <c r="G1896" t="str">
        <f>IF(VLOOKUP($A1896,Parts!$A:$AM,G$1,0)="X",X$2,"")</f>
        <v/>
      </c>
      <c r="H1896" t="str">
        <f>IF(VLOOKUP($A1896,Parts!$A:$AM,H$1,0)="X",Y$2,"")</f>
        <v/>
      </c>
      <c r="I1896" t="str">
        <f>IF(VLOOKUP($A1896,Parts!$A:$AM,I$1,0)="X",Z$2,"")</f>
        <v/>
      </c>
      <c r="J1896" t="str">
        <f>IF(VLOOKUP($A1896,Parts!$A:$AM,J$1,0)="X",AA$2,"")</f>
        <v/>
      </c>
      <c r="K1896" t="str">
        <f>IF(VLOOKUP($A1896,Parts!$A:$AM,K$1,0)="X",AB$2,"")</f>
        <v/>
      </c>
      <c r="L1896" t="str">
        <f>IF(VLOOKUP($A1896,Parts!$A:$AM,L$1,0)="X",AC$2,"")</f>
        <v/>
      </c>
      <c r="M1896" t="str">
        <f>IF(VLOOKUP($A1896,Parts!$A:$AM,M$1,0)="X",AD$2,"")</f>
        <v/>
      </c>
      <c r="N1896" t="str">
        <f>IF(VLOOKUP($A1896,Parts!$A:$AM,N$1,0)="X",AE$2,"")</f>
        <v/>
      </c>
      <c r="O1896" t="str">
        <f>IF(VLOOKUP($A1896,Parts!$A:$AM,O$1,0)="X",AF$2,"")</f>
        <v/>
      </c>
      <c r="P1896" t="str">
        <f t="shared" si="30"/>
        <v/>
      </c>
    </row>
    <row r="1897" spans="1:16" x14ac:dyDescent="0.25">
      <c r="A1897" t="str">
        <f>Table15[[#This Row],[Name]]</f>
        <v>LR91-AJ-5</v>
      </c>
      <c r="B1897" t="str">
        <f>IF(VLOOKUP($A1897,Parts!$A:$AM,B$1,0)="X",S$2,"")</f>
        <v/>
      </c>
      <c r="C1897" t="str">
        <f>IF(VLOOKUP($A1897,Parts!$A:$AM,C$1,0)="X",T$2,"")</f>
        <v/>
      </c>
      <c r="D1897" t="str">
        <f>IF(VLOOKUP($A1897,Parts!$A:$AM,D$1,0)="X",U$2,"")</f>
        <v/>
      </c>
      <c r="E1897" t="str">
        <f>IF(VLOOKUP($A1897,Parts!$A:$AM,E$1,0)="X",V$2,"")</f>
        <v/>
      </c>
      <c r="F1897" t="str">
        <f>IF(VLOOKUP($A1897,Parts!$A:$AM,F$1,0)="X",W$2,"")</f>
        <v/>
      </c>
      <c r="G1897" t="str">
        <f>IF(VLOOKUP($A1897,Parts!$A:$AM,G$1,0)="X",X$2,"")</f>
        <v/>
      </c>
      <c r="H1897" t="str">
        <f>IF(VLOOKUP($A1897,Parts!$A:$AM,H$1,0)="X",Y$2,"")</f>
        <v/>
      </c>
      <c r="I1897" t="str">
        <f>IF(VLOOKUP($A1897,Parts!$A:$AM,I$1,0)="X",Z$2,"")</f>
        <v/>
      </c>
      <c r="J1897" t="str">
        <f>IF(VLOOKUP($A1897,Parts!$A:$AM,J$1,0)="X",AA$2,"")</f>
        <v/>
      </c>
      <c r="K1897" t="str">
        <f>IF(VLOOKUP($A1897,Parts!$A:$AM,K$1,0)="X",AB$2,"")</f>
        <v/>
      </c>
      <c r="L1897" t="str">
        <f>IF(VLOOKUP($A1897,Parts!$A:$AM,L$1,0)="X",AC$2,"")</f>
        <v/>
      </c>
      <c r="M1897" t="str">
        <f>IF(VLOOKUP($A1897,Parts!$A:$AM,M$1,0)="X",AD$2,"")</f>
        <v/>
      </c>
      <c r="N1897" t="str">
        <f>IF(VLOOKUP($A1897,Parts!$A:$AM,N$1,0)="X",AE$2,"")</f>
        <v/>
      </c>
      <c r="O1897" t="str">
        <f>IF(VLOOKUP($A1897,Parts!$A:$AM,O$1,0)="X",AF$2,"")</f>
        <v/>
      </c>
      <c r="P1897" t="str">
        <f t="shared" si="30"/>
        <v/>
      </c>
    </row>
    <row r="1898" spans="1:16" x14ac:dyDescent="0.25">
      <c r="A1898" t="str">
        <f>Table15[[#This Row],[Name]]</f>
        <v>LR91-AJ-7</v>
      </c>
      <c r="B1898" t="str">
        <f>IF(VLOOKUP($A1898,Parts!$A:$AM,B$1,0)="X",S$2,"")</f>
        <v/>
      </c>
      <c r="C1898" t="str">
        <f>IF(VLOOKUP($A1898,Parts!$A:$AM,C$1,0)="X",T$2,"")</f>
        <v/>
      </c>
      <c r="D1898" t="str">
        <f>IF(VLOOKUP($A1898,Parts!$A:$AM,D$1,0)="X",U$2,"")</f>
        <v/>
      </c>
      <c r="E1898" t="str">
        <f>IF(VLOOKUP($A1898,Parts!$A:$AM,E$1,0)="X",V$2,"")</f>
        <v/>
      </c>
      <c r="F1898" t="str">
        <f>IF(VLOOKUP($A1898,Parts!$A:$AM,F$1,0)="X",W$2,"")</f>
        <v/>
      </c>
      <c r="G1898" t="str">
        <f>IF(VLOOKUP($A1898,Parts!$A:$AM,G$1,0)="X",X$2,"")</f>
        <v/>
      </c>
      <c r="H1898" t="str">
        <f>IF(VLOOKUP($A1898,Parts!$A:$AM,H$1,0)="X",Y$2,"")</f>
        <v/>
      </c>
      <c r="I1898" t="str">
        <f>IF(VLOOKUP($A1898,Parts!$A:$AM,I$1,0)="X",Z$2,"")</f>
        <v/>
      </c>
      <c r="J1898" t="str">
        <f>IF(VLOOKUP($A1898,Parts!$A:$AM,J$1,0)="X",AA$2,"")</f>
        <v/>
      </c>
      <c r="K1898" t="str">
        <f>IF(VLOOKUP($A1898,Parts!$A:$AM,K$1,0)="X",AB$2,"")</f>
        <v/>
      </c>
      <c r="L1898" t="str">
        <f>IF(VLOOKUP($A1898,Parts!$A:$AM,L$1,0)="X",AC$2,"")</f>
        <v/>
      </c>
      <c r="M1898" t="str">
        <f>IF(VLOOKUP($A1898,Parts!$A:$AM,M$1,0)="X",AD$2,"")</f>
        <v/>
      </c>
      <c r="N1898" t="str">
        <f>IF(VLOOKUP($A1898,Parts!$A:$AM,N$1,0)="X",AE$2,"")</f>
        <v/>
      </c>
      <c r="O1898" t="str">
        <f>IF(VLOOKUP($A1898,Parts!$A:$AM,O$1,0)="X",AF$2,"")</f>
        <v/>
      </c>
      <c r="P1898" t="str">
        <f t="shared" si="30"/>
        <v/>
      </c>
    </row>
    <row r="1899" spans="1:16" x14ac:dyDescent="0.25">
      <c r="A1899" t="str">
        <f>Table15[[#This Row],[Name]]</f>
        <v>LR91-AJ-9</v>
      </c>
      <c r="B1899" t="str">
        <f>IF(VLOOKUP($A1899,Parts!$A:$AM,B$1,0)="X",S$2,"")</f>
        <v/>
      </c>
      <c r="C1899" t="str">
        <f>IF(VLOOKUP($A1899,Parts!$A:$AM,C$1,0)="X",T$2,"")</f>
        <v/>
      </c>
      <c r="D1899" t="str">
        <f>IF(VLOOKUP($A1899,Parts!$A:$AM,D$1,0)="X",U$2,"")</f>
        <v/>
      </c>
      <c r="E1899" t="str">
        <f>IF(VLOOKUP($A1899,Parts!$A:$AM,E$1,0)="X",V$2,"")</f>
        <v/>
      </c>
      <c r="F1899" t="str">
        <f>IF(VLOOKUP($A1899,Parts!$A:$AM,F$1,0)="X",W$2,"")</f>
        <v/>
      </c>
      <c r="G1899" t="str">
        <f>IF(VLOOKUP($A1899,Parts!$A:$AM,G$1,0)="X",X$2,"")</f>
        <v/>
      </c>
      <c r="H1899" t="str">
        <f>IF(VLOOKUP($A1899,Parts!$A:$AM,H$1,0)="X",Y$2,"")</f>
        <v/>
      </c>
      <c r="I1899" t="str">
        <f>IF(VLOOKUP($A1899,Parts!$A:$AM,I$1,0)="X",Z$2,"")</f>
        <v/>
      </c>
      <c r="J1899" t="str">
        <f>IF(VLOOKUP($A1899,Parts!$A:$AM,J$1,0)="X",AA$2,"")</f>
        <v/>
      </c>
      <c r="K1899" t="str">
        <f>IF(VLOOKUP($A1899,Parts!$A:$AM,K$1,0)="X",AB$2,"")</f>
        <v/>
      </c>
      <c r="L1899" t="str">
        <f>IF(VLOOKUP($A1899,Parts!$A:$AM,L$1,0)="X",AC$2,"")</f>
        <v/>
      </c>
      <c r="M1899" t="str">
        <f>IF(VLOOKUP($A1899,Parts!$A:$AM,M$1,0)="X",AD$2,"")</f>
        <v/>
      </c>
      <c r="N1899" t="str">
        <f>IF(VLOOKUP($A1899,Parts!$A:$AM,N$1,0)="X",AE$2,"")</f>
        <v/>
      </c>
      <c r="O1899" t="str">
        <f>IF(VLOOKUP($A1899,Parts!$A:$AM,O$1,0)="X",AF$2,"")</f>
        <v/>
      </c>
      <c r="P1899" t="str">
        <f t="shared" si="30"/>
        <v/>
      </c>
    </row>
    <row r="1900" spans="1:16" x14ac:dyDescent="0.25">
      <c r="A1900" t="str">
        <f>Table15[[#This Row],[Name]]</f>
        <v>M-1</v>
      </c>
      <c r="B1900" t="str">
        <f>IF(VLOOKUP($A1900,Parts!$A:$AM,B$1,0)="X",S$2,"")</f>
        <v/>
      </c>
      <c r="C1900" t="str">
        <f>IF(VLOOKUP($A1900,Parts!$A:$AM,C$1,0)="X",T$2,"")</f>
        <v/>
      </c>
      <c r="D1900" t="str">
        <f>IF(VLOOKUP($A1900,Parts!$A:$AM,D$1,0)="X",U$2,"")</f>
        <v/>
      </c>
      <c r="E1900" t="str">
        <f>IF(VLOOKUP($A1900,Parts!$A:$AM,E$1,0)="X",V$2,"")</f>
        <v/>
      </c>
      <c r="F1900" t="str">
        <f>IF(VLOOKUP($A1900,Parts!$A:$AM,F$1,0)="X",W$2,"")</f>
        <v/>
      </c>
      <c r="G1900" t="str">
        <f>IF(VLOOKUP($A1900,Parts!$A:$AM,G$1,0)="X",X$2,"")</f>
        <v/>
      </c>
      <c r="H1900" t="str">
        <f>IF(VLOOKUP($A1900,Parts!$A:$AM,H$1,0)="X",Y$2,"")</f>
        <v/>
      </c>
      <c r="I1900" t="str">
        <f>IF(VLOOKUP($A1900,Parts!$A:$AM,I$1,0)="X",Z$2,"")</f>
        <v/>
      </c>
      <c r="J1900" t="str">
        <f>IF(VLOOKUP($A1900,Parts!$A:$AM,J$1,0)="X",AA$2,"")</f>
        <v/>
      </c>
      <c r="K1900" t="str">
        <f>IF(VLOOKUP($A1900,Parts!$A:$AM,K$1,0)="X",AB$2,"")</f>
        <v/>
      </c>
      <c r="L1900" t="str">
        <f>IF(VLOOKUP($A1900,Parts!$A:$AM,L$1,0)="X",AC$2,"")</f>
        <v/>
      </c>
      <c r="M1900" t="str">
        <f>IF(VLOOKUP($A1900,Parts!$A:$AM,M$1,0)="X",AD$2,"")</f>
        <v/>
      </c>
      <c r="N1900" t="str">
        <f>IF(VLOOKUP($A1900,Parts!$A:$AM,N$1,0)="X",AE$2,"")</f>
        <v/>
      </c>
      <c r="O1900" t="str">
        <f>IF(VLOOKUP($A1900,Parts!$A:$AM,O$1,0)="X",AF$2,"")</f>
        <v/>
      </c>
      <c r="P1900" t="str">
        <f t="shared" si="30"/>
        <v/>
      </c>
    </row>
    <row r="1901" spans="1:16" x14ac:dyDescent="0.25">
      <c r="A1901" t="str">
        <f>Table15[[#This Row],[Name]]</f>
        <v>M-1SL</v>
      </c>
      <c r="B1901" t="str">
        <f>IF(VLOOKUP($A1901,Parts!$A:$AM,B$1,0)="X",S$2,"")</f>
        <v/>
      </c>
      <c r="C1901" t="str">
        <f>IF(VLOOKUP($A1901,Parts!$A:$AM,C$1,0)="X",T$2,"")</f>
        <v/>
      </c>
      <c r="D1901" t="str">
        <f>IF(VLOOKUP($A1901,Parts!$A:$AM,D$1,0)="X",U$2,"")</f>
        <v/>
      </c>
      <c r="E1901" t="str">
        <f>IF(VLOOKUP($A1901,Parts!$A:$AM,E$1,0)="X",V$2,"")</f>
        <v/>
      </c>
      <c r="F1901" t="str">
        <f>IF(VLOOKUP($A1901,Parts!$A:$AM,F$1,0)="X",W$2,"")</f>
        <v/>
      </c>
      <c r="G1901" t="str">
        <f>IF(VLOOKUP($A1901,Parts!$A:$AM,G$1,0)="X",X$2,"")</f>
        <v/>
      </c>
      <c r="H1901" t="str">
        <f>IF(VLOOKUP($A1901,Parts!$A:$AM,H$1,0)="X",Y$2,"")</f>
        <v/>
      </c>
      <c r="I1901" t="str">
        <f>IF(VLOOKUP($A1901,Parts!$A:$AM,I$1,0)="X",Z$2,"")</f>
        <v/>
      </c>
      <c r="J1901" t="str">
        <f>IF(VLOOKUP($A1901,Parts!$A:$AM,J$1,0)="X",AA$2,"")</f>
        <v/>
      </c>
      <c r="K1901" t="str">
        <f>IF(VLOOKUP($A1901,Parts!$A:$AM,K$1,0)="X",AB$2,"")</f>
        <v/>
      </c>
      <c r="L1901" t="str">
        <f>IF(VLOOKUP($A1901,Parts!$A:$AM,L$1,0)="X",AC$2,"")</f>
        <v/>
      </c>
      <c r="M1901" t="str">
        <f>IF(VLOOKUP($A1901,Parts!$A:$AM,M$1,0)="X",AD$2,"")</f>
        <v/>
      </c>
      <c r="N1901" t="str">
        <f>IF(VLOOKUP($A1901,Parts!$A:$AM,N$1,0)="X",AE$2,"")</f>
        <v/>
      </c>
      <c r="O1901" t="str">
        <f>IF(VLOOKUP($A1901,Parts!$A:$AM,O$1,0)="X",AF$2,"")</f>
        <v/>
      </c>
      <c r="P1901" t="str">
        <f t="shared" si="30"/>
        <v/>
      </c>
    </row>
    <row r="1902" spans="1:16" x14ac:dyDescent="0.25">
      <c r="A1902" t="str">
        <f>Table15[[#This Row],[Name]]</f>
        <v>M-1U</v>
      </c>
      <c r="B1902" t="str">
        <f>IF(VLOOKUP($A1902,Parts!$A:$AM,B$1,0)="X",S$2,"")</f>
        <v/>
      </c>
      <c r="C1902" t="str">
        <f>IF(VLOOKUP($A1902,Parts!$A:$AM,C$1,0)="X",T$2,"")</f>
        <v/>
      </c>
      <c r="D1902" t="str">
        <f>IF(VLOOKUP($A1902,Parts!$A:$AM,D$1,0)="X",U$2,"")</f>
        <v/>
      </c>
      <c r="E1902" t="str">
        <f>IF(VLOOKUP($A1902,Parts!$A:$AM,E$1,0)="X",V$2,"")</f>
        <v/>
      </c>
      <c r="F1902" t="str">
        <f>IF(VLOOKUP($A1902,Parts!$A:$AM,F$1,0)="X",W$2,"")</f>
        <v/>
      </c>
      <c r="G1902" t="str">
        <f>IF(VLOOKUP($A1902,Parts!$A:$AM,G$1,0)="X",X$2,"")</f>
        <v/>
      </c>
      <c r="H1902" t="str">
        <f>IF(VLOOKUP($A1902,Parts!$A:$AM,H$1,0)="X",Y$2,"")</f>
        <v/>
      </c>
      <c r="I1902" t="str">
        <f>IF(VLOOKUP($A1902,Parts!$A:$AM,I$1,0)="X",Z$2,"")</f>
        <v/>
      </c>
      <c r="J1902" t="str">
        <f>IF(VLOOKUP($A1902,Parts!$A:$AM,J$1,0)="X",AA$2,"")</f>
        <v/>
      </c>
      <c r="K1902" t="str">
        <f>IF(VLOOKUP($A1902,Parts!$A:$AM,K$1,0)="X",AB$2,"")</f>
        <v/>
      </c>
      <c r="L1902" t="str">
        <f>IF(VLOOKUP($A1902,Parts!$A:$AM,L$1,0)="X",AC$2,"")</f>
        <v/>
      </c>
      <c r="M1902" t="str">
        <f>IF(VLOOKUP($A1902,Parts!$A:$AM,M$1,0)="X",AD$2,"")</f>
        <v/>
      </c>
      <c r="N1902" t="str">
        <f>IF(VLOOKUP($A1902,Parts!$A:$AM,N$1,0)="X",AE$2,"")</f>
        <v/>
      </c>
      <c r="O1902" t="str">
        <f>IF(VLOOKUP($A1902,Parts!$A:$AM,O$1,0)="X",AF$2,"")</f>
        <v/>
      </c>
      <c r="P1902" t="str">
        <f t="shared" si="30"/>
        <v/>
      </c>
    </row>
    <row r="1903" spans="1:16" x14ac:dyDescent="0.25">
      <c r="A1903" t="str">
        <f>Table15[[#This Row],[Name]]</f>
        <v>M55</v>
      </c>
      <c r="B1903" t="str">
        <f>IF(VLOOKUP($A1903,Parts!$A:$AM,B$1,0)="X",S$2,"")</f>
        <v/>
      </c>
      <c r="C1903" t="str">
        <f>IF(VLOOKUP($A1903,Parts!$A:$AM,C$1,0)="X",T$2,"")</f>
        <v/>
      </c>
      <c r="D1903" t="str">
        <f>IF(VLOOKUP($A1903,Parts!$A:$AM,D$1,0)="X",U$2,"")</f>
        <v/>
      </c>
      <c r="E1903" t="str">
        <f>IF(VLOOKUP($A1903,Parts!$A:$AM,E$1,0)="X",V$2,"")</f>
        <v/>
      </c>
      <c r="F1903" t="str">
        <f>IF(VLOOKUP($A1903,Parts!$A:$AM,F$1,0)="X",W$2,"")</f>
        <v/>
      </c>
      <c r="G1903" t="str">
        <f>IF(VLOOKUP($A1903,Parts!$A:$AM,G$1,0)="X",X$2,"")</f>
        <v xml:space="preserve">    MODULE
    { name = ModuleTagEngineSolid }
</v>
      </c>
      <c r="H1903" t="str">
        <f>IF(VLOOKUP($A1903,Parts!$A:$AM,H$1,0)="X",Y$2,"")</f>
        <v/>
      </c>
      <c r="I1903" t="str">
        <f>IF(VLOOKUP($A1903,Parts!$A:$AM,I$1,0)="X",Z$2,"")</f>
        <v/>
      </c>
      <c r="J1903" t="str">
        <f>IF(VLOOKUP($A1903,Parts!$A:$AM,J$1,0)="X",AA$2,"")</f>
        <v/>
      </c>
      <c r="K1903" t="str">
        <f>IF(VLOOKUP($A1903,Parts!$A:$AM,K$1,0)="X",AB$2,"")</f>
        <v/>
      </c>
      <c r="L1903" t="str">
        <f>IF(VLOOKUP($A1903,Parts!$A:$AM,L$1,0)="X",AC$2,"")</f>
        <v/>
      </c>
      <c r="M1903" t="str">
        <f>IF(VLOOKUP($A1903,Parts!$A:$AM,M$1,0)="X",AD$2,"")</f>
        <v/>
      </c>
      <c r="N1903" t="str">
        <f>IF(VLOOKUP($A1903,Parts!$A:$AM,N$1,0)="X",AE$2,"")</f>
        <v/>
      </c>
      <c r="O1903" t="str">
        <f>IF(VLOOKUP($A1903,Parts!$A:$AM,O$1,0)="X",AF$2,"")</f>
        <v/>
      </c>
      <c r="P1903" t="str">
        <f t="shared" si="30"/>
        <v xml:space="preserve">    MODULE
    { name = ModuleTagEngineSolid }
</v>
      </c>
    </row>
    <row r="1904" spans="1:16" x14ac:dyDescent="0.25">
      <c r="A1904" t="str">
        <f>Table15[[#This Row],[Name]]</f>
        <v>Merlin1A</v>
      </c>
      <c r="B1904" t="str">
        <f>IF(VLOOKUP($A1904,Parts!$A:$AM,B$1,0)="X",S$2,"")</f>
        <v/>
      </c>
      <c r="C1904" t="str">
        <f>IF(VLOOKUP($A1904,Parts!$A:$AM,C$1,0)="X",T$2,"")</f>
        <v/>
      </c>
      <c r="D1904" t="str">
        <f>IF(VLOOKUP($A1904,Parts!$A:$AM,D$1,0)="X",U$2,"")</f>
        <v/>
      </c>
      <c r="E1904" t="str">
        <f>IF(VLOOKUP($A1904,Parts!$A:$AM,E$1,0)="X",V$2,"")</f>
        <v/>
      </c>
      <c r="F1904" t="str">
        <f>IF(VLOOKUP($A1904,Parts!$A:$AM,F$1,0)="X",W$2,"")</f>
        <v/>
      </c>
      <c r="G1904" t="str">
        <f>IF(VLOOKUP($A1904,Parts!$A:$AM,G$1,0)="X",X$2,"")</f>
        <v/>
      </c>
      <c r="H1904" t="str">
        <f>IF(VLOOKUP($A1904,Parts!$A:$AM,H$1,0)="X",Y$2,"")</f>
        <v/>
      </c>
      <c r="I1904" t="str">
        <f>IF(VLOOKUP($A1904,Parts!$A:$AM,I$1,0)="X",Z$2,"")</f>
        <v/>
      </c>
      <c r="J1904" t="str">
        <f>IF(VLOOKUP($A1904,Parts!$A:$AM,J$1,0)="X",AA$2,"")</f>
        <v/>
      </c>
      <c r="K1904" t="str">
        <f>IF(VLOOKUP($A1904,Parts!$A:$AM,K$1,0)="X",AB$2,"")</f>
        <v/>
      </c>
      <c r="L1904" t="str">
        <f>IF(VLOOKUP($A1904,Parts!$A:$AM,L$1,0)="X",AC$2,"")</f>
        <v/>
      </c>
      <c r="M1904" t="str">
        <f>IF(VLOOKUP($A1904,Parts!$A:$AM,M$1,0)="X",AD$2,"")</f>
        <v/>
      </c>
      <c r="N1904" t="str">
        <f>IF(VLOOKUP($A1904,Parts!$A:$AM,N$1,0)="X",AE$2,"")</f>
        <v/>
      </c>
      <c r="O1904" t="str">
        <f>IF(VLOOKUP($A1904,Parts!$A:$AM,O$1,0)="X",AF$2,"")</f>
        <v/>
      </c>
      <c r="P1904" t="str">
        <f t="shared" si="30"/>
        <v/>
      </c>
    </row>
    <row r="1905" spans="1:16" x14ac:dyDescent="0.25">
      <c r="A1905" t="str">
        <f>Table15[[#This Row],[Name]]</f>
        <v>rn_messenger</v>
      </c>
      <c r="B1905" t="str">
        <f>IF(VLOOKUP($A1905,Parts!$A:$AM,B$1,0)="X",S$2,"")</f>
        <v xml:space="preserve">    MODULE
    { name = ModuleTagAvionics }
</v>
      </c>
      <c r="C1905" t="str">
        <f>IF(VLOOKUP($A1905,Parts!$A:$AM,C$1,0)="X",T$2,"")</f>
        <v/>
      </c>
      <c r="D1905" t="str">
        <f>IF(VLOOKUP($A1905,Parts!$A:$AM,D$1,0)="X",U$2,"")</f>
        <v/>
      </c>
      <c r="E1905" t="str">
        <f>IF(VLOOKUP($A1905,Parts!$A:$AM,E$1,0)="X",V$2,"")</f>
        <v/>
      </c>
      <c r="F1905" t="str">
        <f>IF(VLOOKUP($A1905,Parts!$A:$AM,F$1,0)="X",W$2,"")</f>
        <v/>
      </c>
      <c r="G1905" t="str">
        <f>IF(VLOOKUP($A1905,Parts!$A:$AM,G$1,0)="X",X$2,"")</f>
        <v/>
      </c>
      <c r="H1905" t="str">
        <f>IF(VLOOKUP($A1905,Parts!$A:$AM,H$1,0)="X",Y$2,"")</f>
        <v/>
      </c>
      <c r="I1905" t="str">
        <f>IF(VLOOKUP($A1905,Parts!$A:$AM,I$1,0)="X",Z$2,"")</f>
        <v/>
      </c>
      <c r="J1905" t="str">
        <f>IF(VLOOKUP($A1905,Parts!$A:$AM,J$1,0)="X",AA$2,"")</f>
        <v/>
      </c>
      <c r="K1905" t="str">
        <f>IF(VLOOKUP($A1905,Parts!$A:$AM,K$1,0)="X",AB$2,"")</f>
        <v/>
      </c>
      <c r="L1905" t="str">
        <f>IF(VLOOKUP($A1905,Parts!$A:$AM,L$1,0)="X",AC$2,"")</f>
        <v/>
      </c>
      <c r="M1905" t="str">
        <f>IF(VLOOKUP($A1905,Parts!$A:$AM,M$1,0)="X",AD$2,"")</f>
        <v/>
      </c>
      <c r="N1905" t="str">
        <f>IF(VLOOKUP($A1905,Parts!$A:$AM,N$1,0)="X",AE$2,"")</f>
        <v/>
      </c>
      <c r="O1905" t="str">
        <f>IF(VLOOKUP($A1905,Parts!$A:$AM,O$1,0)="X",AF$2,"")</f>
        <v/>
      </c>
      <c r="P1905" t="str">
        <f t="shared" si="30"/>
        <v xml:space="preserve">    MODULE
    { name = ModuleTagAvionics }
</v>
      </c>
    </row>
    <row r="1906" spans="1:16" x14ac:dyDescent="0.25">
      <c r="A1906" t="str">
        <f>Table15[[#This Row],[Name]]</f>
        <v>RealISRU_MethanePyrolyzer</v>
      </c>
      <c r="B1906" t="str">
        <f>IF(VLOOKUP($A1906,Parts!$A:$AM,B$1,0)="X",S$2,"")</f>
        <v/>
      </c>
      <c r="C1906" t="str">
        <f>IF(VLOOKUP($A1906,Parts!$A:$AM,C$1,0)="X",T$2,"")</f>
        <v/>
      </c>
      <c r="D1906" t="str">
        <f>IF(VLOOKUP($A1906,Parts!$A:$AM,D$1,0)="X",U$2,"")</f>
        <v/>
      </c>
      <c r="E1906" t="str">
        <f>IF(VLOOKUP($A1906,Parts!$A:$AM,E$1,0)="X",V$2,"")</f>
        <v/>
      </c>
      <c r="F1906" t="str">
        <f>IF(VLOOKUP($A1906,Parts!$A:$AM,F$1,0)="X",W$2,"")</f>
        <v/>
      </c>
      <c r="G1906" t="str">
        <f>IF(VLOOKUP($A1906,Parts!$A:$AM,G$1,0)="X",X$2,"")</f>
        <v/>
      </c>
      <c r="H1906" t="str">
        <f>IF(VLOOKUP($A1906,Parts!$A:$AM,H$1,0)="X",Y$2,"")</f>
        <v/>
      </c>
      <c r="I1906" t="str">
        <f>IF(VLOOKUP($A1906,Parts!$A:$AM,I$1,0)="X",Z$2,"")</f>
        <v/>
      </c>
      <c r="J1906" t="str">
        <f>IF(VLOOKUP($A1906,Parts!$A:$AM,J$1,0)="X",AA$2,"")</f>
        <v/>
      </c>
      <c r="K1906" t="str">
        <f>IF(VLOOKUP($A1906,Parts!$A:$AM,K$1,0)="X",AB$2,"")</f>
        <v/>
      </c>
      <c r="L1906" t="str">
        <f>IF(VLOOKUP($A1906,Parts!$A:$AM,L$1,0)="X",AC$2,"")</f>
        <v/>
      </c>
      <c r="M1906" t="str">
        <f>IF(VLOOKUP($A1906,Parts!$A:$AM,M$1,0)="X",AD$2,"")</f>
        <v/>
      </c>
      <c r="N1906" t="str">
        <f>IF(VLOOKUP($A1906,Parts!$A:$AM,N$1,0)="X",AE$2,"")</f>
        <v/>
      </c>
      <c r="O1906" t="str">
        <f>IF(VLOOKUP($A1906,Parts!$A:$AM,O$1,0)="X",AF$2,"")</f>
        <v/>
      </c>
      <c r="P1906" t="str">
        <f t="shared" si="30"/>
        <v/>
      </c>
    </row>
    <row r="1907" spans="1:16" x14ac:dyDescent="0.25">
      <c r="A1907" t="str">
        <f>Table15[[#This Row],[Name]]</f>
        <v>nuclearfuel-25</v>
      </c>
      <c r="B1907" t="str">
        <f>IF(VLOOKUP($A1907,Parts!$A:$AM,B$1,0)="X",S$2,"")</f>
        <v/>
      </c>
      <c r="C1907" t="str">
        <f>IF(VLOOKUP($A1907,Parts!$A:$AM,C$1,0)="X",T$2,"")</f>
        <v/>
      </c>
      <c r="D1907" t="str">
        <f>IF(VLOOKUP($A1907,Parts!$A:$AM,D$1,0)="X",U$2,"")</f>
        <v/>
      </c>
      <c r="E1907" t="str">
        <f>IF(VLOOKUP($A1907,Parts!$A:$AM,E$1,0)="X",V$2,"")</f>
        <v/>
      </c>
      <c r="F1907" t="str">
        <f>IF(VLOOKUP($A1907,Parts!$A:$AM,F$1,0)="X",W$2,"")</f>
        <v/>
      </c>
      <c r="G1907" t="str">
        <f>IF(VLOOKUP($A1907,Parts!$A:$AM,G$1,0)="X",X$2,"")</f>
        <v/>
      </c>
      <c r="H1907" t="str">
        <f>IF(VLOOKUP($A1907,Parts!$A:$AM,H$1,0)="X",Y$2,"")</f>
        <v/>
      </c>
      <c r="I1907" t="str">
        <f>IF(VLOOKUP($A1907,Parts!$A:$AM,I$1,0)="X",Z$2,"")</f>
        <v/>
      </c>
      <c r="J1907" t="str">
        <f>IF(VLOOKUP($A1907,Parts!$A:$AM,J$1,0)="X",AA$2,"")</f>
        <v/>
      </c>
      <c r="K1907" t="str">
        <f>IF(VLOOKUP($A1907,Parts!$A:$AM,K$1,0)="X",AB$2,"")</f>
        <v/>
      </c>
      <c r="L1907" t="str">
        <f>IF(VLOOKUP($A1907,Parts!$A:$AM,L$1,0)="X",AC$2,"")</f>
        <v/>
      </c>
      <c r="M1907" t="str">
        <f>IF(VLOOKUP($A1907,Parts!$A:$AM,M$1,0)="X",AD$2,"")</f>
        <v/>
      </c>
      <c r="N1907" t="str">
        <f>IF(VLOOKUP($A1907,Parts!$A:$AM,N$1,0)="X",AE$2,"")</f>
        <v/>
      </c>
      <c r="O1907" t="str">
        <f>IF(VLOOKUP($A1907,Parts!$A:$AM,O$1,0)="X",AF$2,"")</f>
        <v/>
      </c>
      <c r="P1907" t="str">
        <f t="shared" si="30"/>
        <v/>
      </c>
    </row>
    <row r="1908" spans="1:16" x14ac:dyDescent="0.25">
      <c r="A1908" t="str">
        <f>Table15[[#This Row],[Name]]</f>
        <v>nuclearfuel-125</v>
      </c>
      <c r="B1908" t="str">
        <f>IF(VLOOKUP($A1908,Parts!$A:$AM,B$1,0)="X",S$2,"")</f>
        <v/>
      </c>
      <c r="C1908" t="str">
        <f>IF(VLOOKUP($A1908,Parts!$A:$AM,C$1,0)="X",T$2,"")</f>
        <v/>
      </c>
      <c r="D1908" t="str">
        <f>IF(VLOOKUP($A1908,Parts!$A:$AM,D$1,0)="X",U$2,"")</f>
        <v/>
      </c>
      <c r="E1908" t="str">
        <f>IF(VLOOKUP($A1908,Parts!$A:$AM,E$1,0)="X",V$2,"")</f>
        <v/>
      </c>
      <c r="F1908" t="str">
        <f>IF(VLOOKUP($A1908,Parts!$A:$AM,F$1,0)="X",W$2,"")</f>
        <v/>
      </c>
      <c r="G1908" t="str">
        <f>IF(VLOOKUP($A1908,Parts!$A:$AM,G$1,0)="X",X$2,"")</f>
        <v/>
      </c>
      <c r="H1908" t="str">
        <f>IF(VLOOKUP($A1908,Parts!$A:$AM,H$1,0)="X",Y$2,"")</f>
        <v/>
      </c>
      <c r="I1908" t="str">
        <f>IF(VLOOKUP($A1908,Parts!$A:$AM,I$1,0)="X",Z$2,"")</f>
        <v/>
      </c>
      <c r="J1908" t="str">
        <f>IF(VLOOKUP($A1908,Parts!$A:$AM,J$1,0)="X",AA$2,"")</f>
        <v/>
      </c>
      <c r="K1908" t="str">
        <f>IF(VLOOKUP($A1908,Parts!$A:$AM,K$1,0)="X",AB$2,"")</f>
        <v/>
      </c>
      <c r="L1908" t="str">
        <f>IF(VLOOKUP($A1908,Parts!$A:$AM,L$1,0)="X",AC$2,"")</f>
        <v/>
      </c>
      <c r="M1908" t="str">
        <f>IF(VLOOKUP($A1908,Parts!$A:$AM,M$1,0)="X",AD$2,"")</f>
        <v/>
      </c>
      <c r="N1908" t="str">
        <f>IF(VLOOKUP($A1908,Parts!$A:$AM,N$1,0)="X",AE$2,"")</f>
        <v/>
      </c>
      <c r="O1908" t="str">
        <f>IF(VLOOKUP($A1908,Parts!$A:$AM,O$1,0)="X",AF$2,"")</f>
        <v/>
      </c>
      <c r="P1908" t="str">
        <f t="shared" si="30"/>
        <v/>
      </c>
    </row>
    <row r="1909" spans="1:16" x14ac:dyDescent="0.25">
      <c r="A1909" t="str">
        <f>Table15[[#This Row],[Name]]</f>
        <v>nuclearfuel-0625</v>
      </c>
      <c r="B1909" t="str">
        <f>IF(VLOOKUP($A1909,Parts!$A:$AM,B$1,0)="X",S$2,"")</f>
        <v/>
      </c>
      <c r="C1909" t="str">
        <f>IF(VLOOKUP($A1909,Parts!$A:$AM,C$1,0)="X",T$2,"")</f>
        <v/>
      </c>
      <c r="D1909" t="str">
        <f>IF(VLOOKUP($A1909,Parts!$A:$AM,D$1,0)="X",U$2,"")</f>
        <v/>
      </c>
      <c r="E1909" t="str">
        <f>IF(VLOOKUP($A1909,Parts!$A:$AM,E$1,0)="X",V$2,"")</f>
        <v/>
      </c>
      <c r="F1909" t="str">
        <f>IF(VLOOKUP($A1909,Parts!$A:$AM,F$1,0)="X",W$2,"")</f>
        <v/>
      </c>
      <c r="G1909" t="str">
        <f>IF(VLOOKUP($A1909,Parts!$A:$AM,G$1,0)="X",X$2,"")</f>
        <v/>
      </c>
      <c r="H1909" t="str">
        <f>IF(VLOOKUP($A1909,Parts!$A:$AM,H$1,0)="X",Y$2,"")</f>
        <v/>
      </c>
      <c r="I1909" t="str">
        <f>IF(VLOOKUP($A1909,Parts!$A:$AM,I$1,0)="X",Z$2,"")</f>
        <v/>
      </c>
      <c r="J1909" t="str">
        <f>IF(VLOOKUP($A1909,Parts!$A:$AM,J$1,0)="X",AA$2,"")</f>
        <v/>
      </c>
      <c r="K1909" t="str">
        <f>IF(VLOOKUP($A1909,Parts!$A:$AM,K$1,0)="X",AB$2,"")</f>
        <v/>
      </c>
      <c r="L1909" t="str">
        <f>IF(VLOOKUP($A1909,Parts!$A:$AM,L$1,0)="X",AC$2,"")</f>
        <v/>
      </c>
      <c r="M1909" t="str">
        <f>IF(VLOOKUP($A1909,Parts!$A:$AM,M$1,0)="X",AD$2,"")</f>
        <v/>
      </c>
      <c r="N1909" t="str">
        <f>IF(VLOOKUP($A1909,Parts!$A:$AM,N$1,0)="X",AE$2,"")</f>
        <v/>
      </c>
      <c r="O1909" t="str">
        <f>IF(VLOOKUP($A1909,Parts!$A:$AM,O$1,0)="X",AF$2,"")</f>
        <v/>
      </c>
      <c r="P1909" t="str">
        <f t="shared" si="30"/>
        <v/>
      </c>
    </row>
    <row r="1910" spans="1:16" x14ac:dyDescent="0.25">
      <c r="A1910" t="str">
        <f>Table15[[#This Row],[Name]]</f>
        <v>SXTadapterSize3Mk3</v>
      </c>
      <c r="B1910" t="str">
        <f>IF(VLOOKUP($A1910,Parts!$A:$AM,B$1,0)="X",S$2,"")</f>
        <v/>
      </c>
      <c r="C1910" t="str">
        <f>IF(VLOOKUP($A1910,Parts!$A:$AM,C$1,0)="X",T$2,"")</f>
        <v/>
      </c>
      <c r="D1910" t="str">
        <f>IF(VLOOKUP($A1910,Parts!$A:$AM,D$1,0)="X",U$2,"")</f>
        <v/>
      </c>
      <c r="E1910" t="str">
        <f>IF(VLOOKUP($A1910,Parts!$A:$AM,E$1,0)="X",V$2,"")</f>
        <v/>
      </c>
      <c r="F1910" t="str">
        <f>IF(VLOOKUP($A1910,Parts!$A:$AM,F$1,0)="X",W$2,"")</f>
        <v/>
      </c>
      <c r="G1910" t="str">
        <f>IF(VLOOKUP($A1910,Parts!$A:$AM,G$1,0)="X",X$2,"")</f>
        <v/>
      </c>
      <c r="H1910" t="str">
        <f>IF(VLOOKUP($A1910,Parts!$A:$AM,H$1,0)="X",Y$2,"")</f>
        <v/>
      </c>
      <c r="I1910" t="str">
        <f>IF(VLOOKUP($A1910,Parts!$A:$AM,I$1,0)="X",Z$2,"")</f>
        <v/>
      </c>
      <c r="J1910" t="str">
        <f>IF(VLOOKUP($A1910,Parts!$A:$AM,J$1,0)="X",AA$2,"")</f>
        <v/>
      </c>
      <c r="K1910" t="str">
        <f>IF(VLOOKUP($A1910,Parts!$A:$AM,K$1,0)="X",AB$2,"")</f>
        <v/>
      </c>
      <c r="L1910" t="str">
        <f>IF(VLOOKUP($A1910,Parts!$A:$AM,L$1,0)="X",AC$2,"")</f>
        <v/>
      </c>
      <c r="M1910" t="str">
        <f>IF(VLOOKUP($A1910,Parts!$A:$AM,M$1,0)="X",AD$2,"")</f>
        <v/>
      </c>
      <c r="N1910" t="str">
        <f>IF(VLOOKUP($A1910,Parts!$A:$AM,N$1,0)="X",AE$2,"")</f>
        <v/>
      </c>
      <c r="O1910" t="str">
        <f>IF(VLOOKUP($A1910,Parts!$A:$AM,O$1,0)="X",AF$2,"")</f>
        <v/>
      </c>
      <c r="P1910" t="str">
        <f t="shared" si="30"/>
        <v/>
      </c>
    </row>
    <row r="1911" spans="1:16" x14ac:dyDescent="0.25">
      <c r="A1911" t="str">
        <f>Table15[[#This Row],[Name]]</f>
        <v>dmRoverGoo</v>
      </c>
      <c r="B1911" t="str">
        <f>IF(VLOOKUP($A1911,Parts!$A:$AM,B$1,0)="X",S$2,"")</f>
        <v/>
      </c>
      <c r="C1911" t="str">
        <f>IF(VLOOKUP($A1911,Parts!$A:$AM,C$1,0)="X",T$2,"")</f>
        <v/>
      </c>
      <c r="D1911" t="str">
        <f>IF(VLOOKUP($A1911,Parts!$A:$AM,D$1,0)="X",U$2,"")</f>
        <v/>
      </c>
      <c r="E1911" t="str">
        <f>IF(VLOOKUP($A1911,Parts!$A:$AM,E$1,0)="X",V$2,"")</f>
        <v/>
      </c>
      <c r="F1911" t="str">
        <f>IF(VLOOKUP($A1911,Parts!$A:$AM,F$1,0)="X",W$2,"")</f>
        <v/>
      </c>
      <c r="G1911" t="str">
        <f>IF(VLOOKUP($A1911,Parts!$A:$AM,G$1,0)="X",X$2,"")</f>
        <v/>
      </c>
      <c r="H1911" t="str">
        <f>IF(VLOOKUP($A1911,Parts!$A:$AM,H$1,0)="X",Y$2,"")</f>
        <v/>
      </c>
      <c r="I1911" t="str">
        <f>IF(VLOOKUP($A1911,Parts!$A:$AM,I$1,0)="X",Z$2,"")</f>
        <v/>
      </c>
      <c r="J1911" t="str">
        <f>IF(VLOOKUP($A1911,Parts!$A:$AM,J$1,0)="X",AA$2,"")</f>
        <v/>
      </c>
      <c r="K1911" t="str">
        <f>IF(VLOOKUP($A1911,Parts!$A:$AM,K$1,0)="X",AB$2,"")</f>
        <v/>
      </c>
      <c r="L1911" t="str">
        <f>IF(VLOOKUP($A1911,Parts!$A:$AM,L$1,0)="X",AC$2,"")</f>
        <v/>
      </c>
      <c r="M1911" t="str">
        <f>IF(VLOOKUP($A1911,Parts!$A:$AM,M$1,0)="X",AD$2,"")</f>
        <v/>
      </c>
      <c r="N1911" t="str">
        <f>IF(VLOOKUP($A1911,Parts!$A:$AM,N$1,0)="X",AE$2,"")</f>
        <v/>
      </c>
      <c r="O1911" t="str">
        <f>IF(VLOOKUP($A1911,Parts!$A:$AM,O$1,0)="X",AF$2,"")</f>
        <v/>
      </c>
      <c r="P1911" t="str">
        <f t="shared" si="30"/>
        <v/>
      </c>
    </row>
    <row r="1912" spans="1:16" x14ac:dyDescent="0.25">
      <c r="A1912" t="str">
        <f>Table15[[#This Row],[Name]]</f>
        <v>RP0sensorMicrometeorite</v>
      </c>
      <c r="B1912" t="str">
        <f>IF(VLOOKUP($A1912,Parts!$A:$AM,B$1,0)="X",S$2,"")</f>
        <v/>
      </c>
      <c r="C1912" t="str">
        <f>IF(VLOOKUP($A1912,Parts!$A:$AM,C$1,0)="X",T$2,"")</f>
        <v/>
      </c>
      <c r="D1912" t="str">
        <f>IF(VLOOKUP($A1912,Parts!$A:$AM,D$1,0)="X",U$2,"")</f>
        <v/>
      </c>
      <c r="E1912" t="str">
        <f>IF(VLOOKUP($A1912,Parts!$A:$AM,E$1,0)="X",V$2,"")</f>
        <v/>
      </c>
      <c r="F1912" t="str">
        <f>IF(VLOOKUP($A1912,Parts!$A:$AM,F$1,0)="X",W$2,"")</f>
        <v/>
      </c>
      <c r="G1912" t="str">
        <f>IF(VLOOKUP($A1912,Parts!$A:$AM,G$1,0)="X",X$2,"")</f>
        <v/>
      </c>
      <c r="H1912" t="str">
        <f>IF(VLOOKUP($A1912,Parts!$A:$AM,H$1,0)="X",Y$2,"")</f>
        <v/>
      </c>
      <c r="I1912" t="str">
        <f>IF(VLOOKUP($A1912,Parts!$A:$AM,I$1,0)="X",Z$2,"")</f>
        <v/>
      </c>
      <c r="J1912" t="str">
        <f>IF(VLOOKUP($A1912,Parts!$A:$AM,J$1,0)="X",AA$2,"")</f>
        <v xml:space="preserve">    MODULE
    { name = ModuleTagInstruments }
</v>
      </c>
      <c r="K1912" t="str">
        <f>IF(VLOOKUP($A1912,Parts!$A:$AM,K$1,0)="X",AB$2,"")</f>
        <v/>
      </c>
      <c r="L1912" t="str">
        <f>IF(VLOOKUP($A1912,Parts!$A:$AM,L$1,0)="X",AC$2,"")</f>
        <v/>
      </c>
      <c r="M1912" t="str">
        <f>IF(VLOOKUP($A1912,Parts!$A:$AM,M$1,0)="X",AD$2,"")</f>
        <v/>
      </c>
      <c r="N1912" t="str">
        <f>IF(VLOOKUP($A1912,Parts!$A:$AM,N$1,0)="X",AE$2,"")</f>
        <v/>
      </c>
      <c r="O1912" t="str">
        <f>IF(VLOOKUP($A1912,Parts!$A:$AM,O$1,0)="X",AF$2,"")</f>
        <v/>
      </c>
      <c r="P1912" t="str">
        <f t="shared" si="30"/>
        <v xml:space="preserve">    MODULE
    { name = ModuleTagInstruments }
</v>
      </c>
    </row>
    <row r="1913" spans="1:16" x14ac:dyDescent="0.25">
      <c r="A1913" t="str">
        <f>Table15[[#This Row],[Name]]</f>
        <v>WBI_Mineshaft</v>
      </c>
      <c r="B1913" t="str">
        <f>IF(VLOOKUP($A1913,Parts!$A:$AM,B$1,0)="X",S$2,"")</f>
        <v/>
      </c>
      <c r="C1913" t="str">
        <f>IF(VLOOKUP($A1913,Parts!$A:$AM,C$1,0)="X",T$2,"")</f>
        <v/>
      </c>
      <c r="D1913" t="str">
        <f>IF(VLOOKUP($A1913,Parts!$A:$AM,D$1,0)="X",U$2,"")</f>
        <v/>
      </c>
      <c r="E1913" t="str">
        <f>IF(VLOOKUP($A1913,Parts!$A:$AM,E$1,0)="X",V$2,"")</f>
        <v/>
      </c>
      <c r="F1913" t="str">
        <f>IF(VLOOKUP($A1913,Parts!$A:$AM,F$1,0)="X",W$2,"")</f>
        <v/>
      </c>
      <c r="G1913" t="str">
        <f>IF(VLOOKUP($A1913,Parts!$A:$AM,G$1,0)="X",X$2,"")</f>
        <v/>
      </c>
      <c r="H1913" t="str">
        <f>IF(VLOOKUP($A1913,Parts!$A:$AM,H$1,0)="X",Y$2,"")</f>
        <v/>
      </c>
      <c r="I1913" t="str">
        <f>IF(VLOOKUP($A1913,Parts!$A:$AM,I$1,0)="X",Z$2,"")</f>
        <v/>
      </c>
      <c r="J1913" t="str">
        <f>IF(VLOOKUP($A1913,Parts!$A:$AM,J$1,0)="X",AA$2,"")</f>
        <v/>
      </c>
      <c r="K1913" t="str">
        <f>IF(VLOOKUP($A1913,Parts!$A:$AM,K$1,0)="X",AB$2,"")</f>
        <v/>
      </c>
      <c r="L1913" t="str">
        <f>IF(VLOOKUP($A1913,Parts!$A:$AM,L$1,0)="X",AC$2,"")</f>
        <v/>
      </c>
      <c r="M1913" t="str">
        <f>IF(VLOOKUP($A1913,Parts!$A:$AM,M$1,0)="X",AD$2,"")</f>
        <v/>
      </c>
      <c r="N1913" t="str">
        <f>IF(VLOOKUP($A1913,Parts!$A:$AM,N$1,0)="X",AE$2,"")</f>
        <v/>
      </c>
      <c r="O1913" t="str">
        <f>IF(VLOOKUP($A1913,Parts!$A:$AM,O$1,0)="X",AF$2,"")</f>
        <v/>
      </c>
      <c r="P1913" t="str">
        <f t="shared" si="30"/>
        <v/>
      </c>
    </row>
    <row r="1914" spans="1:16" x14ac:dyDescent="0.25">
      <c r="A1914" t="str">
        <f>Table15[[#This Row],[Name]]</f>
        <v>FASAGeminiSciRadmeter</v>
      </c>
      <c r="B1914" t="str">
        <f>IF(VLOOKUP($A1914,Parts!$A:$AM,B$1,0)="X",S$2,"")</f>
        <v/>
      </c>
      <c r="C1914" t="str">
        <f>IF(VLOOKUP($A1914,Parts!$A:$AM,C$1,0)="X",T$2,"")</f>
        <v/>
      </c>
      <c r="D1914" t="str">
        <f>IF(VLOOKUP($A1914,Parts!$A:$AM,D$1,0)="X",U$2,"")</f>
        <v/>
      </c>
      <c r="E1914" t="str">
        <f>IF(VLOOKUP($A1914,Parts!$A:$AM,E$1,0)="X",V$2,"")</f>
        <v/>
      </c>
      <c r="F1914" t="str">
        <f>IF(VLOOKUP($A1914,Parts!$A:$AM,F$1,0)="X",W$2,"")</f>
        <v/>
      </c>
      <c r="G1914" t="str">
        <f>IF(VLOOKUP($A1914,Parts!$A:$AM,G$1,0)="X",X$2,"")</f>
        <v/>
      </c>
      <c r="H1914" t="str">
        <f>IF(VLOOKUP($A1914,Parts!$A:$AM,H$1,0)="X",Y$2,"")</f>
        <v/>
      </c>
      <c r="I1914" t="str">
        <f>IF(VLOOKUP($A1914,Parts!$A:$AM,I$1,0)="X",Z$2,"")</f>
        <v/>
      </c>
      <c r="J1914" t="str">
        <f>IF(VLOOKUP($A1914,Parts!$A:$AM,J$1,0)="X",AA$2,"")</f>
        <v/>
      </c>
      <c r="K1914" t="str">
        <f>IF(VLOOKUP($A1914,Parts!$A:$AM,K$1,0)="X",AB$2,"")</f>
        <v/>
      </c>
      <c r="L1914" t="str">
        <f>IF(VLOOKUP($A1914,Parts!$A:$AM,L$1,0)="X",AC$2,"")</f>
        <v/>
      </c>
      <c r="M1914" t="str">
        <f>IF(VLOOKUP($A1914,Parts!$A:$AM,M$1,0)="X",AD$2,"")</f>
        <v/>
      </c>
      <c r="N1914" t="str">
        <f>IF(VLOOKUP($A1914,Parts!$A:$AM,N$1,0)="X",AE$2,"")</f>
        <v/>
      </c>
      <c r="O1914" t="str">
        <f>IF(VLOOKUP($A1914,Parts!$A:$AM,O$1,0)="X",AF$2,"")</f>
        <v/>
      </c>
      <c r="P1914" t="str">
        <f t="shared" si="30"/>
        <v/>
      </c>
    </row>
    <row r="1915" spans="1:16" x14ac:dyDescent="0.25">
      <c r="A1915" t="str">
        <f>Table15[[#This Row],[Name]]</f>
        <v>rn_mirdockingmodule</v>
      </c>
      <c r="B1915" t="str">
        <f>IF(VLOOKUP($A1915,Parts!$A:$AM,B$1,0)="X",S$2,"")</f>
        <v/>
      </c>
      <c r="C1915" t="str">
        <f>IF(VLOOKUP($A1915,Parts!$A:$AM,C$1,0)="X",T$2,"")</f>
        <v/>
      </c>
      <c r="D1915" t="str">
        <f>IF(VLOOKUP($A1915,Parts!$A:$AM,D$1,0)="X",U$2,"")</f>
        <v/>
      </c>
      <c r="E1915" t="str">
        <f>IF(VLOOKUP($A1915,Parts!$A:$AM,E$1,0)="X",V$2,"")</f>
        <v/>
      </c>
      <c r="F1915" t="str">
        <f>IF(VLOOKUP($A1915,Parts!$A:$AM,F$1,0)="X",W$2,"")</f>
        <v/>
      </c>
      <c r="G1915" t="str">
        <f>IF(VLOOKUP($A1915,Parts!$A:$AM,G$1,0)="X",X$2,"")</f>
        <v/>
      </c>
      <c r="H1915" t="str">
        <f>IF(VLOOKUP($A1915,Parts!$A:$AM,H$1,0)="X",Y$2,"")</f>
        <v/>
      </c>
      <c r="I1915" t="str">
        <f>IF(VLOOKUP($A1915,Parts!$A:$AM,I$1,0)="X",Z$2,"")</f>
        <v/>
      </c>
      <c r="J1915" t="str">
        <f>IF(VLOOKUP($A1915,Parts!$A:$AM,J$1,0)="X",AA$2,"")</f>
        <v/>
      </c>
      <c r="K1915" t="str">
        <f>IF(VLOOKUP($A1915,Parts!$A:$AM,K$1,0)="X",AB$2,"")</f>
        <v/>
      </c>
      <c r="L1915" t="str">
        <f>IF(VLOOKUP($A1915,Parts!$A:$AM,L$1,0)="X",AC$2,"")</f>
        <v/>
      </c>
      <c r="M1915" t="str">
        <f>IF(VLOOKUP($A1915,Parts!$A:$AM,M$1,0)="X",AD$2,"")</f>
        <v/>
      </c>
      <c r="N1915" t="str">
        <f>IF(VLOOKUP($A1915,Parts!$A:$AM,N$1,0)="X",AE$2,"")</f>
        <v/>
      </c>
      <c r="O1915" t="str">
        <f>IF(VLOOKUP($A1915,Parts!$A:$AM,O$1,0)="X",AF$2,"")</f>
        <v/>
      </c>
      <c r="P1915" t="str">
        <f t="shared" si="30"/>
        <v/>
      </c>
    </row>
    <row r="1916" spans="1:16" x14ac:dyDescent="0.25">
      <c r="A1916" t="str">
        <f>Table15[[#This Row],[Name]]</f>
        <v>RO-Mk1CockpitInline</v>
      </c>
      <c r="B1916" t="str">
        <f>IF(VLOOKUP($A1916,Parts!$A:$AM,B$1,0)="X",S$2,"")</f>
        <v/>
      </c>
      <c r="C1916" t="str">
        <f>IF(VLOOKUP($A1916,Parts!$A:$AM,C$1,0)="X",T$2,"")</f>
        <v/>
      </c>
      <c r="D1916" t="str">
        <f>IF(VLOOKUP($A1916,Parts!$A:$AM,D$1,0)="X",U$2,"")</f>
        <v/>
      </c>
      <c r="E1916" t="str">
        <f>IF(VLOOKUP($A1916,Parts!$A:$AM,E$1,0)="X",V$2,"")</f>
        <v/>
      </c>
      <c r="F1916" t="str">
        <f>IF(VLOOKUP($A1916,Parts!$A:$AM,F$1,0)="X",W$2,"")</f>
        <v/>
      </c>
      <c r="G1916" t="str">
        <f>IF(VLOOKUP($A1916,Parts!$A:$AM,G$1,0)="X",X$2,"")</f>
        <v/>
      </c>
      <c r="H1916" t="str">
        <f>IF(VLOOKUP($A1916,Parts!$A:$AM,H$1,0)="X",Y$2,"")</f>
        <v xml:space="preserve">    MODULE
    { name = ModuleTagHabitable }
</v>
      </c>
      <c r="I1916" t="str">
        <f>IF(VLOOKUP($A1916,Parts!$A:$AM,I$1,0)="X",Z$2,"")</f>
        <v xml:space="preserve">    MODULE
    { name = ModuleTagHumanRated }
</v>
      </c>
      <c r="J1916" t="str">
        <f>IF(VLOOKUP($A1916,Parts!$A:$AM,J$1,0)="X",AA$2,"")</f>
        <v/>
      </c>
      <c r="K1916" t="str">
        <f>IF(VLOOKUP($A1916,Parts!$A:$AM,K$1,0)="X",AB$2,"")</f>
        <v/>
      </c>
      <c r="L1916" t="str">
        <f>IF(VLOOKUP($A1916,Parts!$A:$AM,L$1,0)="X",AC$2,"")</f>
        <v/>
      </c>
      <c r="M1916" t="str">
        <f>IF(VLOOKUP($A1916,Parts!$A:$AM,M$1,0)="X",AD$2,"")</f>
        <v/>
      </c>
      <c r="N1916" t="str">
        <f>IF(VLOOKUP($A1916,Parts!$A:$AM,N$1,0)="X",AE$2,"")</f>
        <v/>
      </c>
      <c r="O1916" t="str">
        <f>IF(VLOOKUP($A1916,Parts!$A:$AM,O$1,0)="X",AF$2,"")</f>
        <v/>
      </c>
      <c r="P1916" t="str">
        <f t="shared" si="30"/>
        <v xml:space="preserve">    MODULE
    { name = ModuleTagHabitable }
    MODULE
    { name = ModuleTagHumanRated }
</v>
      </c>
    </row>
    <row r="1917" spans="1:16" x14ac:dyDescent="0.25">
      <c r="A1917" t="str">
        <f>Table15[[#This Row],[Name]]</f>
        <v>SmallSpotLight</v>
      </c>
      <c r="B1917" t="str">
        <f>IF(VLOOKUP($A1917,Parts!$A:$AM,B$1,0)="X",S$2,"")</f>
        <v/>
      </c>
      <c r="C1917" t="str">
        <f>IF(VLOOKUP($A1917,Parts!$A:$AM,C$1,0)="X",T$2,"")</f>
        <v/>
      </c>
      <c r="D1917" t="str">
        <f>IF(VLOOKUP($A1917,Parts!$A:$AM,D$1,0)="X",U$2,"")</f>
        <v/>
      </c>
      <c r="E1917" t="str">
        <f>IF(VLOOKUP($A1917,Parts!$A:$AM,E$1,0)="X",V$2,"")</f>
        <v/>
      </c>
      <c r="F1917" t="str">
        <f>IF(VLOOKUP($A1917,Parts!$A:$AM,F$1,0)="X",W$2,"")</f>
        <v/>
      </c>
      <c r="G1917" t="str">
        <f>IF(VLOOKUP($A1917,Parts!$A:$AM,G$1,0)="X",X$2,"")</f>
        <v/>
      </c>
      <c r="H1917" t="str">
        <f>IF(VLOOKUP($A1917,Parts!$A:$AM,H$1,0)="X",Y$2,"")</f>
        <v/>
      </c>
      <c r="I1917" t="str">
        <f>IF(VLOOKUP($A1917,Parts!$A:$AM,I$1,0)="X",Z$2,"")</f>
        <v/>
      </c>
      <c r="J1917" t="str">
        <f>IF(VLOOKUP($A1917,Parts!$A:$AM,J$1,0)="X",AA$2,"")</f>
        <v/>
      </c>
      <c r="K1917" t="str">
        <f>IF(VLOOKUP($A1917,Parts!$A:$AM,K$1,0)="X",AB$2,"")</f>
        <v/>
      </c>
      <c r="L1917" t="str">
        <f>IF(VLOOKUP($A1917,Parts!$A:$AM,L$1,0)="X",AC$2,"")</f>
        <v/>
      </c>
      <c r="M1917" t="str">
        <f>IF(VLOOKUP($A1917,Parts!$A:$AM,M$1,0)="X",AD$2,"")</f>
        <v/>
      </c>
      <c r="N1917" t="str">
        <f>IF(VLOOKUP($A1917,Parts!$A:$AM,N$1,0)="X",AE$2,"")</f>
        <v/>
      </c>
      <c r="O1917" t="str">
        <f>IF(VLOOKUP($A1917,Parts!$A:$AM,O$1,0)="X",AF$2,"")</f>
        <v/>
      </c>
      <c r="P1917" t="str">
        <f t="shared" si="30"/>
        <v/>
      </c>
    </row>
    <row r="1918" spans="1:16" x14ac:dyDescent="0.25">
      <c r="A1918" t="str">
        <f>Table15[[#This Row],[Name]]</f>
        <v>SmallPointLight</v>
      </c>
      <c r="B1918" t="str">
        <f>IF(VLOOKUP($A1918,Parts!$A:$AM,B$1,0)="X",S$2,"")</f>
        <v/>
      </c>
      <c r="C1918" t="str">
        <f>IF(VLOOKUP($A1918,Parts!$A:$AM,C$1,0)="X",T$2,"")</f>
        <v/>
      </c>
      <c r="D1918" t="str">
        <f>IF(VLOOKUP($A1918,Parts!$A:$AM,D$1,0)="X",U$2,"")</f>
        <v/>
      </c>
      <c r="E1918" t="str">
        <f>IF(VLOOKUP($A1918,Parts!$A:$AM,E$1,0)="X",V$2,"")</f>
        <v/>
      </c>
      <c r="F1918" t="str">
        <f>IF(VLOOKUP($A1918,Parts!$A:$AM,F$1,0)="X",W$2,"")</f>
        <v/>
      </c>
      <c r="G1918" t="str">
        <f>IF(VLOOKUP($A1918,Parts!$A:$AM,G$1,0)="X",X$2,"")</f>
        <v/>
      </c>
      <c r="H1918" t="str">
        <f>IF(VLOOKUP($A1918,Parts!$A:$AM,H$1,0)="X",Y$2,"")</f>
        <v/>
      </c>
      <c r="I1918" t="str">
        <f>IF(VLOOKUP($A1918,Parts!$A:$AM,I$1,0)="X",Z$2,"")</f>
        <v/>
      </c>
      <c r="J1918" t="str">
        <f>IF(VLOOKUP($A1918,Parts!$A:$AM,J$1,0)="X",AA$2,"")</f>
        <v/>
      </c>
      <c r="K1918" t="str">
        <f>IF(VLOOKUP($A1918,Parts!$A:$AM,K$1,0)="X",AB$2,"")</f>
        <v/>
      </c>
      <c r="L1918" t="str">
        <f>IF(VLOOKUP($A1918,Parts!$A:$AM,L$1,0)="X",AC$2,"")</f>
        <v/>
      </c>
      <c r="M1918" t="str">
        <f>IF(VLOOKUP($A1918,Parts!$A:$AM,M$1,0)="X",AD$2,"")</f>
        <v/>
      </c>
      <c r="N1918" t="str">
        <f>IF(VLOOKUP($A1918,Parts!$A:$AM,N$1,0)="X",AE$2,"")</f>
        <v/>
      </c>
      <c r="O1918" t="str">
        <f>IF(VLOOKUP($A1918,Parts!$A:$AM,O$1,0)="X",AF$2,"")</f>
        <v/>
      </c>
      <c r="P1918" t="str">
        <f t="shared" si="30"/>
        <v/>
      </c>
    </row>
    <row r="1919" spans="1:16" x14ac:dyDescent="0.25">
      <c r="A1919" t="str">
        <f>Table15[[#This Row],[Name]]</f>
        <v>SmallStripLight</v>
      </c>
      <c r="B1919" t="str">
        <f>IF(VLOOKUP($A1919,Parts!$A:$AM,B$1,0)="X",S$2,"")</f>
        <v/>
      </c>
      <c r="C1919" t="str">
        <f>IF(VLOOKUP($A1919,Parts!$A:$AM,C$1,0)="X",T$2,"")</f>
        <v/>
      </c>
      <c r="D1919" t="str">
        <f>IF(VLOOKUP($A1919,Parts!$A:$AM,D$1,0)="X",U$2,"")</f>
        <v/>
      </c>
      <c r="E1919" t="str">
        <f>IF(VLOOKUP($A1919,Parts!$A:$AM,E$1,0)="X",V$2,"")</f>
        <v/>
      </c>
      <c r="F1919" t="str">
        <f>IF(VLOOKUP($A1919,Parts!$A:$AM,F$1,0)="X",W$2,"")</f>
        <v/>
      </c>
      <c r="G1919" t="str">
        <f>IF(VLOOKUP($A1919,Parts!$A:$AM,G$1,0)="X",X$2,"")</f>
        <v/>
      </c>
      <c r="H1919" t="str">
        <f>IF(VLOOKUP($A1919,Parts!$A:$AM,H$1,0)="X",Y$2,"")</f>
        <v/>
      </c>
      <c r="I1919" t="str">
        <f>IF(VLOOKUP($A1919,Parts!$A:$AM,I$1,0)="X",Z$2,"")</f>
        <v/>
      </c>
      <c r="J1919" t="str">
        <f>IF(VLOOKUP($A1919,Parts!$A:$AM,J$1,0)="X",AA$2,"")</f>
        <v/>
      </c>
      <c r="K1919" t="str">
        <f>IF(VLOOKUP($A1919,Parts!$A:$AM,K$1,0)="X",AB$2,"")</f>
        <v/>
      </c>
      <c r="L1919" t="str">
        <f>IF(VLOOKUP($A1919,Parts!$A:$AM,L$1,0)="X",AC$2,"")</f>
        <v/>
      </c>
      <c r="M1919" t="str">
        <f>IF(VLOOKUP($A1919,Parts!$A:$AM,M$1,0)="X",AD$2,"")</f>
        <v/>
      </c>
      <c r="N1919" t="str">
        <f>IF(VLOOKUP($A1919,Parts!$A:$AM,N$1,0)="X",AE$2,"")</f>
        <v/>
      </c>
      <c r="O1919" t="str">
        <f>IF(VLOOKUP($A1919,Parts!$A:$AM,O$1,0)="X",AF$2,"")</f>
        <v/>
      </c>
      <c r="P1919" t="str">
        <f t="shared" si="30"/>
        <v/>
      </c>
    </row>
    <row r="1920" spans="1:16" x14ac:dyDescent="0.25">
      <c r="A1920" t="str">
        <f>Table15[[#This Row],[Name]]</f>
        <v>SMLadderUtility</v>
      </c>
      <c r="B1920" t="str">
        <f>IF(VLOOKUP($A1920,Parts!$A:$AM,B$1,0)="X",S$2,"")</f>
        <v/>
      </c>
      <c r="C1920" t="str">
        <f>IF(VLOOKUP($A1920,Parts!$A:$AM,C$1,0)="X",T$2,"")</f>
        <v/>
      </c>
      <c r="D1920" t="str">
        <f>IF(VLOOKUP($A1920,Parts!$A:$AM,D$1,0)="X",U$2,"")</f>
        <v/>
      </c>
      <c r="E1920" t="str">
        <f>IF(VLOOKUP($A1920,Parts!$A:$AM,E$1,0)="X",V$2,"")</f>
        <v/>
      </c>
      <c r="F1920" t="str">
        <f>IF(VLOOKUP($A1920,Parts!$A:$AM,F$1,0)="X",W$2,"")</f>
        <v/>
      </c>
      <c r="G1920" t="str">
        <f>IF(VLOOKUP($A1920,Parts!$A:$AM,G$1,0)="X",X$2,"")</f>
        <v/>
      </c>
      <c r="H1920" t="str">
        <f>IF(VLOOKUP($A1920,Parts!$A:$AM,H$1,0)="X",Y$2,"")</f>
        <v/>
      </c>
      <c r="I1920" t="str">
        <f>IF(VLOOKUP($A1920,Parts!$A:$AM,I$1,0)="X",Z$2,"")</f>
        <v/>
      </c>
      <c r="J1920" t="str">
        <f>IF(VLOOKUP($A1920,Parts!$A:$AM,J$1,0)="X",AA$2,"")</f>
        <v/>
      </c>
      <c r="K1920" t="str">
        <f>IF(VLOOKUP($A1920,Parts!$A:$AM,K$1,0)="X",AB$2,"")</f>
        <v/>
      </c>
      <c r="L1920" t="str">
        <f>IF(VLOOKUP($A1920,Parts!$A:$AM,L$1,0)="X",AC$2,"")</f>
        <v/>
      </c>
      <c r="M1920" t="str">
        <f>IF(VLOOKUP($A1920,Parts!$A:$AM,M$1,0)="X",AD$2,"")</f>
        <v/>
      </c>
      <c r="N1920" t="str">
        <f>IF(VLOOKUP($A1920,Parts!$A:$AM,N$1,0)="X",AE$2,"")</f>
        <v/>
      </c>
      <c r="O1920" t="str">
        <f>IF(VLOOKUP($A1920,Parts!$A:$AM,O$1,0)="X",AF$2,"")</f>
        <v/>
      </c>
      <c r="P1920" t="str">
        <f t="shared" si="30"/>
        <v/>
      </c>
    </row>
    <row r="1921" spans="1:16" x14ac:dyDescent="0.25">
      <c r="A1921" t="str">
        <f>Table15[[#This Row],[Name]]</f>
        <v>MedLadderUtility</v>
      </c>
      <c r="B1921" t="str">
        <f>IF(VLOOKUP($A1921,Parts!$A:$AM,B$1,0)="X",S$2,"")</f>
        <v/>
      </c>
      <c r="C1921" t="str">
        <f>IF(VLOOKUP($A1921,Parts!$A:$AM,C$1,0)="X",T$2,"")</f>
        <v/>
      </c>
      <c r="D1921" t="str">
        <f>IF(VLOOKUP($A1921,Parts!$A:$AM,D$1,0)="X",U$2,"")</f>
        <v/>
      </c>
      <c r="E1921" t="str">
        <f>IF(VLOOKUP($A1921,Parts!$A:$AM,E$1,0)="X",V$2,"")</f>
        <v/>
      </c>
      <c r="F1921" t="str">
        <f>IF(VLOOKUP($A1921,Parts!$A:$AM,F$1,0)="X",W$2,"")</f>
        <v/>
      </c>
      <c r="G1921" t="str">
        <f>IF(VLOOKUP($A1921,Parts!$A:$AM,G$1,0)="X",X$2,"")</f>
        <v/>
      </c>
      <c r="H1921" t="str">
        <f>IF(VLOOKUP($A1921,Parts!$A:$AM,H$1,0)="X",Y$2,"")</f>
        <v/>
      </c>
      <c r="I1921" t="str">
        <f>IF(VLOOKUP($A1921,Parts!$A:$AM,I$1,0)="X",Z$2,"")</f>
        <v/>
      </c>
      <c r="J1921" t="str">
        <f>IF(VLOOKUP($A1921,Parts!$A:$AM,J$1,0)="X",AA$2,"")</f>
        <v/>
      </c>
      <c r="K1921" t="str">
        <f>IF(VLOOKUP($A1921,Parts!$A:$AM,K$1,0)="X",AB$2,"")</f>
        <v/>
      </c>
      <c r="L1921" t="str">
        <f>IF(VLOOKUP($A1921,Parts!$A:$AM,L$1,0)="X",AC$2,"")</f>
        <v/>
      </c>
      <c r="M1921" t="str">
        <f>IF(VLOOKUP($A1921,Parts!$A:$AM,M$1,0)="X",AD$2,"")</f>
        <v/>
      </c>
      <c r="N1921" t="str">
        <f>IF(VLOOKUP($A1921,Parts!$A:$AM,N$1,0)="X",AE$2,"")</f>
        <v/>
      </c>
      <c r="O1921" t="str">
        <f>IF(VLOOKUP($A1921,Parts!$A:$AM,O$1,0)="X",AF$2,"")</f>
        <v/>
      </c>
      <c r="P1921" t="str">
        <f t="shared" si="30"/>
        <v/>
      </c>
    </row>
    <row r="1922" spans="1:16" x14ac:dyDescent="0.25">
      <c r="A1922" t="str">
        <f>Table15[[#This Row],[Name]]</f>
        <v>LGLadderUtility</v>
      </c>
      <c r="B1922" t="str">
        <f>IF(VLOOKUP($A1922,Parts!$A:$AM,B$1,0)="X",S$2,"")</f>
        <v/>
      </c>
      <c r="C1922" t="str">
        <f>IF(VLOOKUP($A1922,Parts!$A:$AM,C$1,0)="X",T$2,"")</f>
        <v/>
      </c>
      <c r="D1922" t="str">
        <f>IF(VLOOKUP($A1922,Parts!$A:$AM,D$1,0)="X",U$2,"")</f>
        <v/>
      </c>
      <c r="E1922" t="str">
        <f>IF(VLOOKUP($A1922,Parts!$A:$AM,E$1,0)="X",V$2,"")</f>
        <v/>
      </c>
      <c r="F1922" t="str">
        <f>IF(VLOOKUP($A1922,Parts!$A:$AM,F$1,0)="X",W$2,"")</f>
        <v/>
      </c>
      <c r="G1922" t="str">
        <f>IF(VLOOKUP($A1922,Parts!$A:$AM,G$1,0)="X",X$2,"")</f>
        <v/>
      </c>
      <c r="H1922" t="str">
        <f>IF(VLOOKUP($A1922,Parts!$A:$AM,H$1,0)="X",Y$2,"")</f>
        <v/>
      </c>
      <c r="I1922" t="str">
        <f>IF(VLOOKUP($A1922,Parts!$A:$AM,I$1,0)="X",Z$2,"")</f>
        <v/>
      </c>
      <c r="J1922" t="str">
        <f>IF(VLOOKUP($A1922,Parts!$A:$AM,J$1,0)="X",AA$2,"")</f>
        <v/>
      </c>
      <c r="K1922" t="str">
        <f>IF(VLOOKUP($A1922,Parts!$A:$AM,K$1,0)="X",AB$2,"")</f>
        <v/>
      </c>
      <c r="L1922" t="str">
        <f>IF(VLOOKUP($A1922,Parts!$A:$AM,L$1,0)="X",AC$2,"")</f>
        <v/>
      </c>
      <c r="M1922" t="str">
        <f>IF(VLOOKUP($A1922,Parts!$A:$AM,M$1,0)="X",AD$2,"")</f>
        <v/>
      </c>
      <c r="N1922" t="str">
        <f>IF(VLOOKUP($A1922,Parts!$A:$AM,N$1,0)="X",AE$2,"")</f>
        <v/>
      </c>
      <c r="O1922" t="str">
        <f>IF(VLOOKUP($A1922,Parts!$A:$AM,O$1,0)="X",AF$2,"")</f>
        <v/>
      </c>
      <c r="P1922" t="str">
        <f t="shared" si="30"/>
        <v/>
      </c>
    </row>
    <row r="1923" spans="1:16" x14ac:dyDescent="0.25">
      <c r="A1923" t="str">
        <f>Table15[[#This Row],[Name]]</f>
        <v>SXTWingSmallHalf</v>
      </c>
      <c r="B1923" t="str">
        <f>IF(VLOOKUP($A1923,Parts!$A:$AM,B$1,0)="X",S$2,"")</f>
        <v/>
      </c>
      <c r="C1923" t="str">
        <f>IF(VLOOKUP($A1923,Parts!$A:$AM,C$1,0)="X",T$2,"")</f>
        <v/>
      </c>
      <c r="D1923" t="str">
        <f>IF(VLOOKUP($A1923,Parts!$A:$AM,D$1,0)="X",U$2,"")</f>
        <v/>
      </c>
      <c r="E1923" t="str">
        <f>IF(VLOOKUP($A1923,Parts!$A:$AM,E$1,0)="X",V$2,"")</f>
        <v/>
      </c>
      <c r="F1923" t="str">
        <f>IF(VLOOKUP($A1923,Parts!$A:$AM,F$1,0)="X",W$2,"")</f>
        <v/>
      </c>
      <c r="G1923" t="str">
        <f>IF(VLOOKUP($A1923,Parts!$A:$AM,G$1,0)="X",X$2,"")</f>
        <v/>
      </c>
      <c r="H1923" t="str">
        <f>IF(VLOOKUP($A1923,Parts!$A:$AM,H$1,0)="X",Y$2,"")</f>
        <v/>
      </c>
      <c r="I1923" t="str">
        <f>IF(VLOOKUP($A1923,Parts!$A:$AM,I$1,0)="X",Z$2,"")</f>
        <v/>
      </c>
      <c r="J1923" t="str">
        <f>IF(VLOOKUP($A1923,Parts!$A:$AM,J$1,0)="X",AA$2,"")</f>
        <v/>
      </c>
      <c r="K1923" t="str">
        <f>IF(VLOOKUP($A1923,Parts!$A:$AM,K$1,0)="X",AB$2,"")</f>
        <v/>
      </c>
      <c r="L1923" t="str">
        <f>IF(VLOOKUP($A1923,Parts!$A:$AM,L$1,0)="X",AC$2,"")</f>
        <v/>
      </c>
      <c r="M1923" t="str">
        <f>IF(VLOOKUP($A1923,Parts!$A:$AM,M$1,0)="X",AD$2,"")</f>
        <v/>
      </c>
      <c r="N1923" t="str">
        <f>IF(VLOOKUP($A1923,Parts!$A:$AM,N$1,0)="X",AE$2,"")</f>
        <v/>
      </c>
      <c r="O1923" t="str">
        <f>IF(VLOOKUP($A1923,Parts!$A:$AM,O$1,0)="X",AF$2,"")</f>
        <v/>
      </c>
      <c r="P1923" t="str">
        <f t="shared" ref="P1923:P1986" si="31">B1923&amp;C1923&amp;D1923&amp;E1923&amp;F1923&amp;G1923&amp;H1923&amp;I1923&amp;J1923&amp;K1923&amp;L1923&amp;M1923&amp;N1923&amp;O1923</f>
        <v/>
      </c>
    </row>
    <row r="1924" spans="1:16" x14ac:dyDescent="0.25">
      <c r="A1924" t="str">
        <f>Table15[[#This Row],[Name]]</f>
        <v>SXTWingSmall</v>
      </c>
      <c r="B1924" t="str">
        <f>IF(VLOOKUP($A1924,Parts!$A:$AM,B$1,0)="X",S$2,"")</f>
        <v/>
      </c>
      <c r="C1924" t="str">
        <f>IF(VLOOKUP($A1924,Parts!$A:$AM,C$1,0)="X",T$2,"")</f>
        <v/>
      </c>
      <c r="D1924" t="str">
        <f>IF(VLOOKUP($A1924,Parts!$A:$AM,D$1,0)="X",U$2,"")</f>
        <v/>
      </c>
      <c r="E1924" t="str">
        <f>IF(VLOOKUP($A1924,Parts!$A:$AM,E$1,0)="X",V$2,"")</f>
        <v/>
      </c>
      <c r="F1924" t="str">
        <f>IF(VLOOKUP($A1924,Parts!$A:$AM,F$1,0)="X",W$2,"")</f>
        <v/>
      </c>
      <c r="G1924" t="str">
        <f>IF(VLOOKUP($A1924,Parts!$A:$AM,G$1,0)="X",X$2,"")</f>
        <v/>
      </c>
      <c r="H1924" t="str">
        <f>IF(VLOOKUP($A1924,Parts!$A:$AM,H$1,0)="X",Y$2,"")</f>
        <v/>
      </c>
      <c r="I1924" t="str">
        <f>IF(VLOOKUP($A1924,Parts!$A:$AM,I$1,0)="X",Z$2,"")</f>
        <v/>
      </c>
      <c r="J1924" t="str">
        <f>IF(VLOOKUP($A1924,Parts!$A:$AM,J$1,0)="X",AA$2,"")</f>
        <v/>
      </c>
      <c r="K1924" t="str">
        <f>IF(VLOOKUP($A1924,Parts!$A:$AM,K$1,0)="X",AB$2,"")</f>
        <v/>
      </c>
      <c r="L1924" t="str">
        <f>IF(VLOOKUP($A1924,Parts!$A:$AM,L$1,0)="X",AC$2,"")</f>
        <v/>
      </c>
      <c r="M1924" t="str">
        <f>IF(VLOOKUP($A1924,Parts!$A:$AM,M$1,0)="X",AD$2,"")</f>
        <v/>
      </c>
      <c r="N1924" t="str">
        <f>IF(VLOOKUP($A1924,Parts!$A:$AM,N$1,0)="X",AE$2,"")</f>
        <v/>
      </c>
      <c r="O1924" t="str">
        <f>IF(VLOOKUP($A1924,Parts!$A:$AM,O$1,0)="X",AF$2,"")</f>
        <v/>
      </c>
      <c r="P1924" t="str">
        <f t="shared" si="31"/>
        <v/>
      </c>
    </row>
    <row r="1925" spans="1:16" x14ac:dyDescent="0.25">
      <c r="A1925" t="str">
        <f>Table15[[#This Row],[Name]]</f>
        <v>SXTWingSmallFolding</v>
      </c>
      <c r="B1925" t="str">
        <f>IF(VLOOKUP($A1925,Parts!$A:$AM,B$1,0)="X",S$2,"")</f>
        <v/>
      </c>
      <c r="C1925" t="str">
        <f>IF(VLOOKUP($A1925,Parts!$A:$AM,C$1,0)="X",T$2,"")</f>
        <v/>
      </c>
      <c r="D1925" t="str">
        <f>IF(VLOOKUP($A1925,Parts!$A:$AM,D$1,0)="X",U$2,"")</f>
        <v/>
      </c>
      <c r="E1925" t="str">
        <f>IF(VLOOKUP($A1925,Parts!$A:$AM,E$1,0)="X",V$2,"")</f>
        <v/>
      </c>
      <c r="F1925" t="str">
        <f>IF(VLOOKUP($A1925,Parts!$A:$AM,F$1,0)="X",W$2,"")</f>
        <v/>
      </c>
      <c r="G1925" t="str">
        <f>IF(VLOOKUP($A1925,Parts!$A:$AM,G$1,0)="X",X$2,"")</f>
        <v/>
      </c>
      <c r="H1925" t="str">
        <f>IF(VLOOKUP($A1925,Parts!$A:$AM,H$1,0)="X",Y$2,"")</f>
        <v/>
      </c>
      <c r="I1925" t="str">
        <f>IF(VLOOKUP($A1925,Parts!$A:$AM,I$1,0)="X",Z$2,"")</f>
        <v/>
      </c>
      <c r="J1925" t="str">
        <f>IF(VLOOKUP($A1925,Parts!$A:$AM,J$1,0)="X",AA$2,"")</f>
        <v/>
      </c>
      <c r="K1925" t="str">
        <f>IF(VLOOKUP($A1925,Parts!$A:$AM,K$1,0)="X",AB$2,"")</f>
        <v/>
      </c>
      <c r="L1925" t="str">
        <f>IF(VLOOKUP($A1925,Parts!$A:$AM,L$1,0)="X",AC$2,"")</f>
        <v/>
      </c>
      <c r="M1925" t="str">
        <f>IF(VLOOKUP($A1925,Parts!$A:$AM,M$1,0)="X",AD$2,"")</f>
        <v/>
      </c>
      <c r="N1925" t="str">
        <f>IF(VLOOKUP($A1925,Parts!$A:$AM,N$1,0)="X",AE$2,"")</f>
        <v/>
      </c>
      <c r="O1925" t="str">
        <f>IF(VLOOKUP($A1925,Parts!$A:$AM,O$1,0)="X",AF$2,"")</f>
        <v/>
      </c>
      <c r="P1925" t="str">
        <f t="shared" si="31"/>
        <v/>
      </c>
    </row>
    <row r="1926" spans="1:16" x14ac:dyDescent="0.25">
      <c r="A1926" t="str">
        <f>Table15[[#This Row],[Name]]</f>
        <v>WBI_RCS5Way</v>
      </c>
      <c r="B1926" t="str">
        <f>IF(VLOOKUP($A1926,Parts!$A:$AM,B$1,0)="X",S$2,"")</f>
        <v/>
      </c>
      <c r="C1926" t="str">
        <f>IF(VLOOKUP($A1926,Parts!$A:$AM,C$1,0)="X",T$2,"")</f>
        <v/>
      </c>
      <c r="D1926" t="str">
        <f>IF(VLOOKUP($A1926,Parts!$A:$AM,D$1,0)="X",U$2,"")</f>
        <v/>
      </c>
      <c r="E1926" t="str">
        <f>IF(VLOOKUP($A1926,Parts!$A:$AM,E$1,0)="X",V$2,"")</f>
        <v/>
      </c>
      <c r="F1926" t="str">
        <f>IF(VLOOKUP($A1926,Parts!$A:$AM,F$1,0)="X",W$2,"")</f>
        <v/>
      </c>
      <c r="G1926" t="str">
        <f>IF(VLOOKUP($A1926,Parts!$A:$AM,G$1,0)="X",X$2,"")</f>
        <v/>
      </c>
      <c r="H1926" t="str">
        <f>IF(VLOOKUP($A1926,Parts!$A:$AM,H$1,0)="X",Y$2,"")</f>
        <v/>
      </c>
      <c r="I1926" t="str">
        <f>IF(VLOOKUP($A1926,Parts!$A:$AM,I$1,0)="X",Z$2,"")</f>
        <v/>
      </c>
      <c r="J1926" t="str">
        <f>IF(VLOOKUP($A1926,Parts!$A:$AM,J$1,0)="X",AA$2,"")</f>
        <v/>
      </c>
      <c r="K1926" t="str">
        <f>IF(VLOOKUP($A1926,Parts!$A:$AM,K$1,0)="X",AB$2,"")</f>
        <v/>
      </c>
      <c r="L1926" t="str">
        <f>IF(VLOOKUP($A1926,Parts!$A:$AM,L$1,0)="X",AC$2,"")</f>
        <v/>
      </c>
      <c r="M1926" t="str">
        <f>IF(VLOOKUP($A1926,Parts!$A:$AM,M$1,0)="X",AD$2,"")</f>
        <v/>
      </c>
      <c r="N1926" t="str">
        <f>IF(VLOOKUP($A1926,Parts!$A:$AM,N$1,0)="X",AE$2,"")</f>
        <v/>
      </c>
      <c r="O1926" t="str">
        <f>IF(VLOOKUP($A1926,Parts!$A:$AM,O$1,0)="X",AF$2,"")</f>
        <v/>
      </c>
      <c r="P1926" t="str">
        <f t="shared" si="31"/>
        <v/>
      </c>
    </row>
    <row r="1927" spans="1:16" x14ac:dyDescent="0.25">
      <c r="A1927" t="str">
        <f>Table15[[#This Row],[Name]]</f>
        <v>LMkIAircaftFus</v>
      </c>
      <c r="B1927" t="str">
        <f>IF(VLOOKUP($A1927,Parts!$A:$AM,B$1,0)="X",S$2,"")</f>
        <v/>
      </c>
      <c r="C1927" t="str">
        <f>IF(VLOOKUP($A1927,Parts!$A:$AM,C$1,0)="X",T$2,"")</f>
        <v/>
      </c>
      <c r="D1927" t="str">
        <f>IF(VLOOKUP($A1927,Parts!$A:$AM,D$1,0)="X",U$2,"")</f>
        <v/>
      </c>
      <c r="E1927" t="str">
        <f>IF(VLOOKUP($A1927,Parts!$A:$AM,E$1,0)="X",V$2,"")</f>
        <v/>
      </c>
      <c r="F1927" t="str">
        <f>IF(VLOOKUP($A1927,Parts!$A:$AM,F$1,0)="X",W$2,"")</f>
        <v/>
      </c>
      <c r="G1927" t="str">
        <f>IF(VLOOKUP($A1927,Parts!$A:$AM,G$1,0)="X",X$2,"")</f>
        <v/>
      </c>
      <c r="H1927" t="str">
        <f>IF(VLOOKUP($A1927,Parts!$A:$AM,H$1,0)="X",Y$2,"")</f>
        <v/>
      </c>
      <c r="I1927" t="str">
        <f>IF(VLOOKUP($A1927,Parts!$A:$AM,I$1,0)="X",Z$2,"")</f>
        <v/>
      </c>
      <c r="J1927" t="str">
        <f>IF(VLOOKUP($A1927,Parts!$A:$AM,J$1,0)="X",AA$2,"")</f>
        <v/>
      </c>
      <c r="K1927" t="str">
        <f>IF(VLOOKUP($A1927,Parts!$A:$AM,K$1,0)="X",AB$2,"")</f>
        <v/>
      </c>
      <c r="L1927" t="str">
        <f>IF(VLOOKUP($A1927,Parts!$A:$AM,L$1,0)="X",AC$2,"")</f>
        <v/>
      </c>
      <c r="M1927" t="str">
        <f>IF(VLOOKUP($A1927,Parts!$A:$AM,M$1,0)="X",AD$2,"")</f>
        <v/>
      </c>
      <c r="N1927" t="str">
        <f>IF(VLOOKUP($A1927,Parts!$A:$AM,N$1,0)="X",AE$2,"")</f>
        <v/>
      </c>
      <c r="O1927" t="str">
        <f>IF(VLOOKUP($A1927,Parts!$A:$AM,O$1,0)="X",AF$2,"")</f>
        <v/>
      </c>
      <c r="P1927" t="str">
        <f t="shared" si="31"/>
        <v/>
      </c>
    </row>
    <row r="1928" spans="1:16" x14ac:dyDescent="0.25">
      <c r="A1928" t="str">
        <f>Table15[[#This Row],[Name]]</f>
        <v>SXTsmallbicoupleradaptor</v>
      </c>
      <c r="B1928" t="str">
        <f>IF(VLOOKUP($A1928,Parts!$A:$AM,B$1,0)="X",S$2,"")</f>
        <v/>
      </c>
      <c r="C1928" t="str">
        <f>IF(VLOOKUP($A1928,Parts!$A:$AM,C$1,0)="X",T$2,"")</f>
        <v/>
      </c>
      <c r="D1928" t="str">
        <f>IF(VLOOKUP($A1928,Parts!$A:$AM,D$1,0)="X",U$2,"")</f>
        <v/>
      </c>
      <c r="E1928" t="str">
        <f>IF(VLOOKUP($A1928,Parts!$A:$AM,E$1,0)="X",V$2,"")</f>
        <v/>
      </c>
      <c r="F1928" t="str">
        <f>IF(VLOOKUP($A1928,Parts!$A:$AM,F$1,0)="X",W$2,"")</f>
        <v/>
      </c>
      <c r="G1928" t="str">
        <f>IF(VLOOKUP($A1928,Parts!$A:$AM,G$1,0)="X",X$2,"")</f>
        <v/>
      </c>
      <c r="H1928" t="str">
        <f>IF(VLOOKUP($A1928,Parts!$A:$AM,H$1,0)="X",Y$2,"")</f>
        <v/>
      </c>
      <c r="I1928" t="str">
        <f>IF(VLOOKUP($A1928,Parts!$A:$AM,I$1,0)="X",Z$2,"")</f>
        <v/>
      </c>
      <c r="J1928" t="str">
        <f>IF(VLOOKUP($A1928,Parts!$A:$AM,J$1,0)="X",AA$2,"")</f>
        <v/>
      </c>
      <c r="K1928" t="str">
        <f>IF(VLOOKUP($A1928,Parts!$A:$AM,K$1,0)="X",AB$2,"")</f>
        <v/>
      </c>
      <c r="L1928" t="str">
        <f>IF(VLOOKUP($A1928,Parts!$A:$AM,L$1,0)="X",AC$2,"")</f>
        <v/>
      </c>
      <c r="M1928" t="str">
        <f>IF(VLOOKUP($A1928,Parts!$A:$AM,M$1,0)="X",AD$2,"")</f>
        <v/>
      </c>
      <c r="N1928" t="str">
        <f>IF(VLOOKUP($A1928,Parts!$A:$AM,N$1,0)="X",AE$2,"")</f>
        <v/>
      </c>
      <c r="O1928" t="str">
        <f>IF(VLOOKUP($A1928,Parts!$A:$AM,O$1,0)="X",AF$2,"")</f>
        <v/>
      </c>
      <c r="P1928" t="str">
        <f t="shared" si="31"/>
        <v/>
      </c>
    </row>
    <row r="1929" spans="1:16" x14ac:dyDescent="0.25">
      <c r="A1929" t="str">
        <f>Table15[[#This Row],[Name]]</f>
        <v>MK1Cargobay</v>
      </c>
      <c r="B1929" t="str">
        <f>IF(VLOOKUP($A1929,Parts!$A:$AM,B$1,0)="X",S$2,"")</f>
        <v/>
      </c>
      <c r="C1929" t="str">
        <f>IF(VLOOKUP($A1929,Parts!$A:$AM,C$1,0)="X",T$2,"")</f>
        <v/>
      </c>
      <c r="D1929" t="str">
        <f>IF(VLOOKUP($A1929,Parts!$A:$AM,D$1,0)="X",U$2,"")</f>
        <v/>
      </c>
      <c r="E1929" t="str">
        <f>IF(VLOOKUP($A1929,Parts!$A:$AM,E$1,0)="X",V$2,"")</f>
        <v/>
      </c>
      <c r="F1929" t="str">
        <f>IF(VLOOKUP($A1929,Parts!$A:$AM,F$1,0)="X",W$2,"")</f>
        <v/>
      </c>
      <c r="G1929" t="str">
        <f>IF(VLOOKUP($A1929,Parts!$A:$AM,G$1,0)="X",X$2,"")</f>
        <v/>
      </c>
      <c r="H1929" t="str">
        <f>IF(VLOOKUP($A1929,Parts!$A:$AM,H$1,0)="X",Y$2,"")</f>
        <v/>
      </c>
      <c r="I1929" t="str">
        <f>IF(VLOOKUP($A1929,Parts!$A:$AM,I$1,0)="X",Z$2,"")</f>
        <v/>
      </c>
      <c r="J1929" t="str">
        <f>IF(VLOOKUP($A1929,Parts!$A:$AM,J$1,0)="X",AA$2,"")</f>
        <v/>
      </c>
      <c r="K1929" t="str">
        <f>IF(VLOOKUP($A1929,Parts!$A:$AM,K$1,0)="X",AB$2,"")</f>
        <v/>
      </c>
      <c r="L1929" t="str">
        <f>IF(VLOOKUP($A1929,Parts!$A:$AM,L$1,0)="X",AC$2,"")</f>
        <v/>
      </c>
      <c r="M1929" t="str">
        <f>IF(VLOOKUP($A1929,Parts!$A:$AM,M$1,0)="X",AD$2,"")</f>
        <v/>
      </c>
      <c r="N1929" t="str">
        <f>IF(VLOOKUP($A1929,Parts!$A:$AM,N$1,0)="X",AE$2,"")</f>
        <v/>
      </c>
      <c r="O1929" t="str">
        <f>IF(VLOOKUP($A1929,Parts!$A:$AM,O$1,0)="X",AF$2,"")</f>
        <v/>
      </c>
      <c r="P1929" t="str">
        <f t="shared" si="31"/>
        <v/>
      </c>
    </row>
    <row r="1930" spans="1:16" x14ac:dyDescent="0.25">
      <c r="A1930" t="str">
        <f>Table15[[#This Row],[Name]]</f>
        <v>RO-MK1Cargobay</v>
      </c>
      <c r="B1930" t="str">
        <f>IF(VLOOKUP($A1930,Parts!$A:$AM,B$1,0)="X",S$2,"")</f>
        <v/>
      </c>
      <c r="C1930" t="str">
        <f>IF(VLOOKUP($A1930,Parts!$A:$AM,C$1,0)="X",T$2,"")</f>
        <v/>
      </c>
      <c r="D1930" t="str">
        <f>IF(VLOOKUP($A1930,Parts!$A:$AM,D$1,0)="X",U$2,"")</f>
        <v/>
      </c>
      <c r="E1930" t="str">
        <f>IF(VLOOKUP($A1930,Parts!$A:$AM,E$1,0)="X",V$2,"")</f>
        <v/>
      </c>
      <c r="F1930" t="str">
        <f>IF(VLOOKUP($A1930,Parts!$A:$AM,F$1,0)="X",W$2,"")</f>
        <v/>
      </c>
      <c r="G1930" t="str">
        <f>IF(VLOOKUP($A1930,Parts!$A:$AM,G$1,0)="X",X$2,"")</f>
        <v/>
      </c>
      <c r="H1930" t="str">
        <f>IF(VLOOKUP($A1930,Parts!$A:$AM,H$1,0)="X",Y$2,"")</f>
        <v/>
      </c>
      <c r="I1930" t="str">
        <f>IF(VLOOKUP($A1930,Parts!$A:$AM,I$1,0)="X",Z$2,"")</f>
        <v/>
      </c>
      <c r="J1930" t="str">
        <f>IF(VLOOKUP($A1930,Parts!$A:$AM,J$1,0)="X",AA$2,"")</f>
        <v/>
      </c>
      <c r="K1930" t="str">
        <f>IF(VLOOKUP($A1930,Parts!$A:$AM,K$1,0)="X",AB$2,"")</f>
        <v/>
      </c>
      <c r="L1930" t="str">
        <f>IF(VLOOKUP($A1930,Parts!$A:$AM,L$1,0)="X",AC$2,"")</f>
        <v/>
      </c>
      <c r="M1930" t="str">
        <f>IF(VLOOKUP($A1930,Parts!$A:$AM,M$1,0)="X",AD$2,"")</f>
        <v/>
      </c>
      <c r="N1930" t="str">
        <f>IF(VLOOKUP($A1930,Parts!$A:$AM,N$1,0)="X",AE$2,"")</f>
        <v/>
      </c>
      <c r="O1930" t="str">
        <f>IF(VLOOKUP($A1930,Parts!$A:$AM,O$1,0)="X",AF$2,"")</f>
        <v/>
      </c>
      <c r="P1930" t="str">
        <f t="shared" si="31"/>
        <v/>
      </c>
    </row>
    <row r="1931" spans="1:16" x14ac:dyDescent="0.25">
      <c r="A1931" t="str">
        <f>Table15[[#This Row],[Name]]</f>
        <v>RO-Mk1Cockpit</v>
      </c>
      <c r="B1931" t="str">
        <f>IF(VLOOKUP($A1931,Parts!$A:$AM,B$1,0)="X",S$2,"")</f>
        <v/>
      </c>
      <c r="C1931" t="str">
        <f>IF(VLOOKUP($A1931,Parts!$A:$AM,C$1,0)="X",T$2,"")</f>
        <v/>
      </c>
      <c r="D1931" t="str">
        <f>IF(VLOOKUP($A1931,Parts!$A:$AM,D$1,0)="X",U$2,"")</f>
        <v/>
      </c>
      <c r="E1931" t="str">
        <f>IF(VLOOKUP($A1931,Parts!$A:$AM,E$1,0)="X",V$2,"")</f>
        <v/>
      </c>
      <c r="F1931" t="str">
        <f>IF(VLOOKUP($A1931,Parts!$A:$AM,F$1,0)="X",W$2,"")</f>
        <v/>
      </c>
      <c r="G1931" t="str">
        <f>IF(VLOOKUP($A1931,Parts!$A:$AM,G$1,0)="X",X$2,"")</f>
        <v/>
      </c>
      <c r="H1931" t="str">
        <f>IF(VLOOKUP($A1931,Parts!$A:$AM,H$1,0)="X",Y$2,"")</f>
        <v xml:space="preserve">    MODULE
    { name = ModuleTagHabitable }
</v>
      </c>
      <c r="I1931" t="str">
        <f>IF(VLOOKUP($A1931,Parts!$A:$AM,I$1,0)="X",Z$2,"")</f>
        <v xml:space="preserve">    MODULE
    { name = ModuleTagHumanRated }
</v>
      </c>
      <c r="J1931" t="str">
        <f>IF(VLOOKUP($A1931,Parts!$A:$AM,J$1,0)="X",AA$2,"")</f>
        <v/>
      </c>
      <c r="K1931" t="str">
        <f>IF(VLOOKUP($A1931,Parts!$A:$AM,K$1,0)="X",AB$2,"")</f>
        <v/>
      </c>
      <c r="L1931" t="str">
        <f>IF(VLOOKUP($A1931,Parts!$A:$AM,L$1,0)="X",AC$2,"")</f>
        <v/>
      </c>
      <c r="M1931" t="str">
        <f>IF(VLOOKUP($A1931,Parts!$A:$AM,M$1,0)="X",AD$2,"")</f>
        <v/>
      </c>
      <c r="N1931" t="str">
        <f>IF(VLOOKUP($A1931,Parts!$A:$AM,N$1,0)="X",AE$2,"")</f>
        <v/>
      </c>
      <c r="O1931" t="str">
        <f>IF(VLOOKUP($A1931,Parts!$A:$AM,O$1,0)="X",AF$2,"")</f>
        <v/>
      </c>
      <c r="P1931" t="str">
        <f t="shared" si="31"/>
        <v xml:space="preserve">    MODULE
    { name = ModuleTagHabitable }
    MODULE
    { name = ModuleTagHumanRated }
</v>
      </c>
    </row>
    <row r="1932" spans="1:16" x14ac:dyDescent="0.25">
      <c r="A1932" t="str">
        <f>Table15[[#This Row],[Name]]</f>
        <v>MK1CrewCabin</v>
      </c>
      <c r="B1932" t="str">
        <f>IF(VLOOKUP($A1932,Parts!$A:$AM,B$1,0)="X",S$2,"")</f>
        <v/>
      </c>
      <c r="C1932" t="str">
        <f>IF(VLOOKUP($A1932,Parts!$A:$AM,C$1,0)="X",T$2,"")</f>
        <v/>
      </c>
      <c r="D1932" t="str">
        <f>IF(VLOOKUP($A1932,Parts!$A:$AM,D$1,0)="X",U$2,"")</f>
        <v/>
      </c>
      <c r="E1932" t="str">
        <f>IF(VLOOKUP($A1932,Parts!$A:$AM,E$1,0)="X",V$2,"")</f>
        <v/>
      </c>
      <c r="F1932" t="str">
        <f>IF(VLOOKUP($A1932,Parts!$A:$AM,F$1,0)="X",W$2,"")</f>
        <v/>
      </c>
      <c r="G1932" t="str">
        <f>IF(VLOOKUP($A1932,Parts!$A:$AM,G$1,0)="X",X$2,"")</f>
        <v/>
      </c>
      <c r="H1932" t="str">
        <f>IF(VLOOKUP($A1932,Parts!$A:$AM,H$1,0)="X",Y$2,"")</f>
        <v xml:space="preserve">    MODULE
    { name = ModuleTagHabitable }
</v>
      </c>
      <c r="I1932" t="str">
        <f>IF(VLOOKUP($A1932,Parts!$A:$AM,I$1,0)="X",Z$2,"")</f>
        <v xml:space="preserve">    MODULE
    { name = ModuleTagHumanRated }
</v>
      </c>
      <c r="J1932" t="str">
        <f>IF(VLOOKUP($A1932,Parts!$A:$AM,J$1,0)="X",AA$2,"")</f>
        <v/>
      </c>
      <c r="K1932" t="str">
        <f>IF(VLOOKUP($A1932,Parts!$A:$AM,K$1,0)="X",AB$2,"")</f>
        <v/>
      </c>
      <c r="L1932" t="str">
        <f>IF(VLOOKUP($A1932,Parts!$A:$AM,L$1,0)="X",AC$2,"")</f>
        <v/>
      </c>
      <c r="M1932" t="str">
        <f>IF(VLOOKUP($A1932,Parts!$A:$AM,M$1,0)="X",AD$2,"")</f>
        <v/>
      </c>
      <c r="N1932" t="str">
        <f>IF(VLOOKUP($A1932,Parts!$A:$AM,N$1,0)="X",AE$2,"")</f>
        <v/>
      </c>
      <c r="O1932" t="str">
        <f>IF(VLOOKUP($A1932,Parts!$A:$AM,O$1,0)="X",AF$2,"")</f>
        <v/>
      </c>
      <c r="P1932" t="str">
        <f t="shared" si="31"/>
        <v xml:space="preserve">    MODULE
    { name = ModuleTagHabitable }
    MODULE
    { name = ModuleTagHumanRated }
</v>
      </c>
    </row>
    <row r="1933" spans="1:16" x14ac:dyDescent="0.25">
      <c r="A1933" t="str">
        <f>Table15[[#This Row],[Name]]</f>
        <v>RO-Mk1CrewModule</v>
      </c>
      <c r="B1933" t="str">
        <f>IF(VLOOKUP($A1933,Parts!$A:$AM,B$1,0)="X",S$2,"")</f>
        <v/>
      </c>
      <c r="C1933" t="str">
        <f>IF(VLOOKUP($A1933,Parts!$A:$AM,C$1,0)="X",T$2,"")</f>
        <v/>
      </c>
      <c r="D1933" t="str">
        <f>IF(VLOOKUP($A1933,Parts!$A:$AM,D$1,0)="X",U$2,"")</f>
        <v/>
      </c>
      <c r="E1933" t="str">
        <f>IF(VLOOKUP($A1933,Parts!$A:$AM,E$1,0)="X",V$2,"")</f>
        <v/>
      </c>
      <c r="F1933" t="str">
        <f>IF(VLOOKUP($A1933,Parts!$A:$AM,F$1,0)="X",W$2,"")</f>
        <v/>
      </c>
      <c r="G1933" t="str">
        <f>IF(VLOOKUP($A1933,Parts!$A:$AM,G$1,0)="X",X$2,"")</f>
        <v/>
      </c>
      <c r="H1933" t="str">
        <f>IF(VLOOKUP($A1933,Parts!$A:$AM,H$1,0)="X",Y$2,"")</f>
        <v xml:space="preserve">    MODULE
    { name = ModuleTagHabitable }
</v>
      </c>
      <c r="I1933" t="str">
        <f>IF(VLOOKUP($A1933,Parts!$A:$AM,I$1,0)="X",Z$2,"")</f>
        <v xml:space="preserve">    MODULE
    { name = ModuleTagHumanRated }
</v>
      </c>
      <c r="J1933" t="str">
        <f>IF(VLOOKUP($A1933,Parts!$A:$AM,J$1,0)="X",AA$2,"")</f>
        <v/>
      </c>
      <c r="K1933" t="str">
        <f>IF(VLOOKUP($A1933,Parts!$A:$AM,K$1,0)="X",AB$2,"")</f>
        <v/>
      </c>
      <c r="L1933" t="str">
        <f>IF(VLOOKUP($A1933,Parts!$A:$AM,L$1,0)="X",AC$2,"")</f>
        <v/>
      </c>
      <c r="M1933" t="str">
        <f>IF(VLOOKUP($A1933,Parts!$A:$AM,M$1,0)="X",AD$2,"")</f>
        <v/>
      </c>
      <c r="N1933" t="str">
        <f>IF(VLOOKUP($A1933,Parts!$A:$AM,N$1,0)="X",AE$2,"")</f>
        <v/>
      </c>
      <c r="O1933" t="str">
        <f>IF(VLOOKUP($A1933,Parts!$A:$AM,O$1,0)="X",AF$2,"")</f>
        <v/>
      </c>
      <c r="P1933" t="str">
        <f t="shared" si="31"/>
        <v xml:space="preserve">    MODULE
    { name = ModuleTagHabitable }
    MODULE
    { name = ModuleTagHumanRated }
</v>
      </c>
    </row>
    <row r="1934" spans="1:16" x14ac:dyDescent="0.25">
      <c r="A1934" t="str">
        <f>Table15[[#This Row],[Name]]</f>
        <v>RO-Mk1Fuselage</v>
      </c>
      <c r="B1934" t="str">
        <f>IF(VLOOKUP($A1934,Parts!$A:$AM,B$1,0)="X",S$2,"")</f>
        <v/>
      </c>
      <c r="C1934" t="str">
        <f>IF(VLOOKUP($A1934,Parts!$A:$AM,C$1,0)="X",T$2,"")</f>
        <v/>
      </c>
      <c r="D1934" t="str">
        <f>IF(VLOOKUP($A1934,Parts!$A:$AM,D$1,0)="X",U$2,"")</f>
        <v/>
      </c>
      <c r="E1934" t="str">
        <f>IF(VLOOKUP($A1934,Parts!$A:$AM,E$1,0)="X",V$2,"")</f>
        <v/>
      </c>
      <c r="F1934" t="str">
        <f>IF(VLOOKUP($A1934,Parts!$A:$AM,F$1,0)="X",W$2,"")</f>
        <v/>
      </c>
      <c r="G1934" t="str">
        <f>IF(VLOOKUP($A1934,Parts!$A:$AM,G$1,0)="X",X$2,"")</f>
        <v/>
      </c>
      <c r="H1934" t="str">
        <f>IF(VLOOKUP($A1934,Parts!$A:$AM,H$1,0)="X",Y$2,"")</f>
        <v/>
      </c>
      <c r="I1934" t="str">
        <f>IF(VLOOKUP($A1934,Parts!$A:$AM,I$1,0)="X",Z$2,"")</f>
        <v/>
      </c>
      <c r="J1934" t="str">
        <f>IF(VLOOKUP($A1934,Parts!$A:$AM,J$1,0)="X",AA$2,"")</f>
        <v/>
      </c>
      <c r="K1934" t="str">
        <f>IF(VLOOKUP($A1934,Parts!$A:$AM,K$1,0)="X",AB$2,"")</f>
        <v/>
      </c>
      <c r="L1934" t="str">
        <f>IF(VLOOKUP($A1934,Parts!$A:$AM,L$1,0)="X",AC$2,"")</f>
        <v/>
      </c>
      <c r="M1934" t="str">
        <f>IF(VLOOKUP($A1934,Parts!$A:$AM,M$1,0)="X",AD$2,"")</f>
        <v/>
      </c>
      <c r="N1934" t="str">
        <f>IF(VLOOKUP($A1934,Parts!$A:$AM,N$1,0)="X",AE$2,"")</f>
        <v/>
      </c>
      <c r="O1934" t="str">
        <f>IF(VLOOKUP($A1934,Parts!$A:$AM,O$1,0)="X",AF$2,"")</f>
        <v/>
      </c>
      <c r="P1934" t="str">
        <f t="shared" si="31"/>
        <v/>
      </c>
    </row>
    <row r="1935" spans="1:16" x14ac:dyDescent="0.25">
      <c r="A1935" t="str">
        <f>Table15[[#This Row],[Name]]</f>
        <v>RO-Mk1FuselagePres</v>
      </c>
      <c r="B1935" t="str">
        <f>IF(VLOOKUP($A1935,Parts!$A:$AM,B$1,0)="X",S$2,"")</f>
        <v/>
      </c>
      <c r="C1935" t="str">
        <f>IF(VLOOKUP($A1935,Parts!$A:$AM,C$1,0)="X",T$2,"")</f>
        <v/>
      </c>
      <c r="D1935" t="str">
        <f>IF(VLOOKUP($A1935,Parts!$A:$AM,D$1,0)="X",U$2,"")</f>
        <v/>
      </c>
      <c r="E1935" t="str">
        <f>IF(VLOOKUP($A1935,Parts!$A:$AM,E$1,0)="X",V$2,"")</f>
        <v/>
      </c>
      <c r="F1935" t="str">
        <f>IF(VLOOKUP($A1935,Parts!$A:$AM,F$1,0)="X",W$2,"")</f>
        <v/>
      </c>
      <c r="G1935" t="str">
        <f>IF(VLOOKUP($A1935,Parts!$A:$AM,G$1,0)="X",X$2,"")</f>
        <v/>
      </c>
      <c r="H1935" t="str">
        <f>IF(VLOOKUP($A1935,Parts!$A:$AM,H$1,0)="X",Y$2,"")</f>
        <v/>
      </c>
      <c r="I1935" t="str">
        <f>IF(VLOOKUP($A1935,Parts!$A:$AM,I$1,0)="X",Z$2,"")</f>
        <v/>
      </c>
      <c r="J1935" t="str">
        <f>IF(VLOOKUP($A1935,Parts!$A:$AM,J$1,0)="X",AA$2,"")</f>
        <v/>
      </c>
      <c r="K1935" t="str">
        <f>IF(VLOOKUP($A1935,Parts!$A:$AM,K$1,0)="X",AB$2,"")</f>
        <v/>
      </c>
      <c r="L1935" t="str">
        <f>IF(VLOOKUP($A1935,Parts!$A:$AM,L$1,0)="X",AC$2,"")</f>
        <v/>
      </c>
      <c r="M1935" t="str">
        <f>IF(VLOOKUP($A1935,Parts!$A:$AM,M$1,0)="X",AD$2,"")</f>
        <v/>
      </c>
      <c r="N1935" t="str">
        <f>IF(VLOOKUP($A1935,Parts!$A:$AM,N$1,0)="X",AE$2,"")</f>
        <v/>
      </c>
      <c r="O1935" t="str">
        <f>IF(VLOOKUP($A1935,Parts!$A:$AM,O$1,0)="X",AF$2,"")</f>
        <v/>
      </c>
      <c r="P1935" t="str">
        <f t="shared" si="31"/>
        <v/>
      </c>
    </row>
    <row r="1936" spans="1:16" x14ac:dyDescent="0.25">
      <c r="A1936" t="str">
        <f>Table15[[#This Row],[Name]]</f>
        <v>landerCabinSmall</v>
      </c>
      <c r="B1936" t="str">
        <f>IF(VLOOKUP($A1936,Parts!$A:$AM,B$1,0)="X",S$2,"")</f>
        <v/>
      </c>
      <c r="C1936" t="str">
        <f>IF(VLOOKUP($A1936,Parts!$A:$AM,C$1,0)="X",T$2,"")</f>
        <v/>
      </c>
      <c r="D1936" t="str">
        <f>IF(VLOOKUP($A1936,Parts!$A:$AM,D$1,0)="X",U$2,"")</f>
        <v/>
      </c>
      <c r="E1936" t="str">
        <f>IF(VLOOKUP($A1936,Parts!$A:$AM,E$1,0)="X",V$2,"")</f>
        <v/>
      </c>
      <c r="F1936" t="str">
        <f>IF(VLOOKUP($A1936,Parts!$A:$AM,F$1,0)="X",W$2,"")</f>
        <v/>
      </c>
      <c r="G1936" t="str">
        <f>IF(VLOOKUP($A1936,Parts!$A:$AM,G$1,0)="X",X$2,"")</f>
        <v/>
      </c>
      <c r="H1936" t="str">
        <f>IF(VLOOKUP($A1936,Parts!$A:$AM,H$1,0)="X",Y$2,"")</f>
        <v xml:space="preserve">    MODULE
    { name = ModuleTagHabitable }
</v>
      </c>
      <c r="I1936" t="str">
        <f>IF(VLOOKUP($A1936,Parts!$A:$AM,I$1,0)="X",Z$2,"")</f>
        <v xml:space="preserve">    MODULE
    { name = ModuleTagHumanRated }
</v>
      </c>
      <c r="J1936" t="str">
        <f>IF(VLOOKUP($A1936,Parts!$A:$AM,J$1,0)="X",AA$2,"")</f>
        <v/>
      </c>
      <c r="K1936" t="str">
        <f>IF(VLOOKUP($A1936,Parts!$A:$AM,K$1,0)="X",AB$2,"")</f>
        <v/>
      </c>
      <c r="L1936" t="str">
        <f>IF(VLOOKUP($A1936,Parts!$A:$AM,L$1,0)="X",AC$2,"")</f>
        <v/>
      </c>
      <c r="M1936" t="str">
        <f>IF(VLOOKUP($A1936,Parts!$A:$AM,M$1,0)="X",AD$2,"")</f>
        <v/>
      </c>
      <c r="N1936" t="str">
        <f>IF(VLOOKUP($A1936,Parts!$A:$AM,N$1,0)="X",AE$2,"")</f>
        <v/>
      </c>
      <c r="O1936" t="str">
        <f>IF(VLOOKUP($A1936,Parts!$A:$AM,O$1,0)="X",AF$2,"")</f>
        <v/>
      </c>
      <c r="P1936" t="str">
        <f t="shared" si="31"/>
        <v xml:space="preserve">    MODULE
    { name = ModuleTagHabitable }
    MODULE
    { name = ModuleTagHumanRated }
</v>
      </c>
    </row>
    <row r="1937" spans="1:16" x14ac:dyDescent="0.25">
      <c r="A1937" t="str">
        <f>Table15[[#This Row],[Name]]</f>
        <v>landerCabinMedium</v>
      </c>
      <c r="B1937" t="str">
        <f>IF(VLOOKUP($A1937,Parts!$A:$AM,B$1,0)="X",S$2,"")</f>
        <v/>
      </c>
      <c r="C1937" t="str">
        <f>IF(VLOOKUP($A1937,Parts!$A:$AM,C$1,0)="X",T$2,"")</f>
        <v/>
      </c>
      <c r="D1937" t="str">
        <f>IF(VLOOKUP($A1937,Parts!$A:$AM,D$1,0)="X",U$2,"")</f>
        <v/>
      </c>
      <c r="E1937" t="str">
        <f>IF(VLOOKUP($A1937,Parts!$A:$AM,E$1,0)="X",V$2,"")</f>
        <v/>
      </c>
      <c r="F1937" t="str">
        <f>IF(VLOOKUP($A1937,Parts!$A:$AM,F$1,0)="X",W$2,"")</f>
        <v/>
      </c>
      <c r="G1937" t="str">
        <f>IF(VLOOKUP($A1937,Parts!$A:$AM,G$1,0)="X",X$2,"")</f>
        <v/>
      </c>
      <c r="H1937" t="str">
        <f>IF(VLOOKUP($A1937,Parts!$A:$AM,H$1,0)="X",Y$2,"")</f>
        <v xml:space="preserve">    MODULE
    { name = ModuleTagHabitable }
</v>
      </c>
      <c r="I1937" t="str">
        <f>IF(VLOOKUP($A1937,Parts!$A:$AM,I$1,0)="X",Z$2,"")</f>
        <v xml:space="preserve">    MODULE
    { name = ModuleTagHumanRated }
</v>
      </c>
      <c r="J1937" t="str">
        <f>IF(VLOOKUP($A1937,Parts!$A:$AM,J$1,0)="X",AA$2,"")</f>
        <v/>
      </c>
      <c r="K1937" t="str">
        <f>IF(VLOOKUP($A1937,Parts!$A:$AM,K$1,0)="X",AB$2,"")</f>
        <v/>
      </c>
      <c r="L1937" t="str">
        <f>IF(VLOOKUP($A1937,Parts!$A:$AM,L$1,0)="X",AC$2,"")</f>
        <v/>
      </c>
      <c r="M1937" t="str">
        <f>IF(VLOOKUP($A1937,Parts!$A:$AM,M$1,0)="X",AD$2,"")</f>
        <v/>
      </c>
      <c r="N1937" t="str">
        <f>IF(VLOOKUP($A1937,Parts!$A:$AM,N$1,0)="X",AE$2,"")</f>
        <v/>
      </c>
      <c r="O1937" t="str">
        <f>IF(VLOOKUP($A1937,Parts!$A:$AM,O$1,0)="X",AF$2,"")</f>
        <v/>
      </c>
      <c r="P1937" t="str">
        <f t="shared" si="31"/>
        <v xml:space="preserve">    MODULE
    { name = ModuleTagHabitable }
    MODULE
    { name = ModuleTagHumanRated }
</v>
      </c>
    </row>
    <row r="1938" spans="1:16" x14ac:dyDescent="0.25">
      <c r="A1938" t="str">
        <f>Table15[[#This Row],[Name]]</f>
        <v>SXTFuel625m</v>
      </c>
      <c r="B1938" t="str">
        <f>IF(VLOOKUP($A1938,Parts!$A:$AM,B$1,0)="X",S$2,"")</f>
        <v/>
      </c>
      <c r="C1938" t="str">
        <f>IF(VLOOKUP($A1938,Parts!$A:$AM,C$1,0)="X",T$2,"")</f>
        <v/>
      </c>
      <c r="D1938" t="str">
        <f>IF(VLOOKUP($A1938,Parts!$A:$AM,D$1,0)="X",U$2,"")</f>
        <v/>
      </c>
      <c r="E1938" t="str">
        <f>IF(VLOOKUP($A1938,Parts!$A:$AM,E$1,0)="X",V$2,"")</f>
        <v/>
      </c>
      <c r="F1938" t="str">
        <f>IF(VLOOKUP($A1938,Parts!$A:$AM,F$1,0)="X",W$2,"")</f>
        <v/>
      </c>
      <c r="G1938" t="str">
        <f>IF(VLOOKUP($A1938,Parts!$A:$AM,G$1,0)="X",X$2,"")</f>
        <v/>
      </c>
      <c r="H1938" t="str">
        <f>IF(VLOOKUP($A1938,Parts!$A:$AM,H$1,0)="X",Y$2,"")</f>
        <v/>
      </c>
      <c r="I1938" t="str">
        <f>IF(VLOOKUP($A1938,Parts!$A:$AM,I$1,0)="X",Z$2,"")</f>
        <v/>
      </c>
      <c r="J1938" t="str">
        <f>IF(VLOOKUP($A1938,Parts!$A:$AM,J$1,0)="X",AA$2,"")</f>
        <v/>
      </c>
      <c r="K1938" t="str">
        <f>IF(VLOOKUP($A1938,Parts!$A:$AM,K$1,0)="X",AB$2,"")</f>
        <v/>
      </c>
      <c r="L1938" t="str">
        <f>IF(VLOOKUP($A1938,Parts!$A:$AM,L$1,0)="X",AC$2,"")</f>
        <v/>
      </c>
      <c r="M1938" t="str">
        <f>IF(VLOOKUP($A1938,Parts!$A:$AM,M$1,0)="X",AD$2,"")</f>
        <v/>
      </c>
      <c r="N1938" t="str">
        <f>IF(VLOOKUP($A1938,Parts!$A:$AM,N$1,0)="X",AE$2,"")</f>
        <v/>
      </c>
      <c r="O1938" t="str">
        <f>IF(VLOOKUP($A1938,Parts!$A:$AM,O$1,0)="X",AF$2,"")</f>
        <v/>
      </c>
      <c r="P1938" t="str">
        <f t="shared" si="31"/>
        <v/>
      </c>
    </row>
    <row r="1939" spans="1:16" x14ac:dyDescent="0.25">
      <c r="A1939" t="str">
        <f>Table15[[#This Row],[Name]]</f>
        <v>Mk1?Mirage?Cockpit</v>
      </c>
      <c r="B1939" t="str">
        <f>IF(VLOOKUP($A1939,Parts!$A:$AM,B$1,0)="X",S$2,"")</f>
        <v/>
      </c>
      <c r="C1939" t="str">
        <f>IF(VLOOKUP($A1939,Parts!$A:$AM,C$1,0)="X",T$2,"")</f>
        <v/>
      </c>
      <c r="D1939" t="str">
        <f>IF(VLOOKUP($A1939,Parts!$A:$AM,D$1,0)="X",U$2,"")</f>
        <v/>
      </c>
      <c r="E1939" t="str">
        <f>IF(VLOOKUP($A1939,Parts!$A:$AM,E$1,0)="X",V$2,"")</f>
        <v/>
      </c>
      <c r="F1939" t="str">
        <f>IF(VLOOKUP($A1939,Parts!$A:$AM,F$1,0)="X",W$2,"")</f>
        <v/>
      </c>
      <c r="G1939" t="str">
        <f>IF(VLOOKUP($A1939,Parts!$A:$AM,G$1,0)="X",X$2,"")</f>
        <v/>
      </c>
      <c r="H1939" t="str">
        <f>IF(VLOOKUP($A1939,Parts!$A:$AM,H$1,0)="X",Y$2,"")</f>
        <v xml:space="preserve">    MODULE
    { name = ModuleTagHabitable }
</v>
      </c>
      <c r="I1939" t="str">
        <f>IF(VLOOKUP($A1939,Parts!$A:$AM,I$1,0)="X",Z$2,"")</f>
        <v/>
      </c>
      <c r="J1939" t="str">
        <f>IF(VLOOKUP($A1939,Parts!$A:$AM,J$1,0)="X",AA$2,"")</f>
        <v/>
      </c>
      <c r="K1939" t="str">
        <f>IF(VLOOKUP($A1939,Parts!$A:$AM,K$1,0)="X",AB$2,"")</f>
        <v/>
      </c>
      <c r="L1939" t="str">
        <f>IF(VLOOKUP($A1939,Parts!$A:$AM,L$1,0)="X",AC$2,"")</f>
        <v/>
      </c>
      <c r="M1939" t="str">
        <f>IF(VLOOKUP($A1939,Parts!$A:$AM,M$1,0)="X",AD$2,"")</f>
        <v/>
      </c>
      <c r="N1939" t="str">
        <f>IF(VLOOKUP($A1939,Parts!$A:$AM,N$1,0)="X",AE$2,"")</f>
        <v/>
      </c>
      <c r="O1939" t="str">
        <f>IF(VLOOKUP($A1939,Parts!$A:$AM,O$1,0)="X",AF$2,"")</f>
        <v/>
      </c>
      <c r="P1939" t="str">
        <f t="shared" si="31"/>
        <v xml:space="preserve">    MODULE
    { name = ModuleTagHabitable }
</v>
      </c>
    </row>
    <row r="1940" spans="1:16" x14ac:dyDescent="0.25">
      <c r="A1940" t="str">
        <f>Table15[[#This Row],[Name]]</f>
        <v>mk1pod</v>
      </c>
      <c r="B1940" t="str">
        <f>IF(VLOOKUP($A1940,Parts!$A:$AM,B$1,0)="X",S$2,"")</f>
        <v xml:space="preserve">    MODULE
    { name = ModuleTagAvionics }
</v>
      </c>
      <c r="C1940" t="str">
        <f>IF(VLOOKUP($A1940,Parts!$A:$AM,C$1,0)="X",T$2,"")</f>
        <v/>
      </c>
      <c r="D1940" t="str">
        <f>IF(VLOOKUP($A1940,Parts!$A:$AM,D$1,0)="X",U$2,"")</f>
        <v/>
      </c>
      <c r="E1940" t="str">
        <f>IF(VLOOKUP($A1940,Parts!$A:$AM,E$1,0)="X",V$2,"")</f>
        <v/>
      </c>
      <c r="F1940" t="str">
        <f>IF(VLOOKUP($A1940,Parts!$A:$AM,F$1,0)="X",W$2,"")</f>
        <v/>
      </c>
      <c r="G1940" t="str">
        <f>IF(VLOOKUP($A1940,Parts!$A:$AM,G$1,0)="X",X$2,"")</f>
        <v/>
      </c>
      <c r="H1940" t="str">
        <f>IF(VLOOKUP($A1940,Parts!$A:$AM,H$1,0)="X",Y$2,"")</f>
        <v xml:space="preserve">    MODULE
    { name = ModuleTagHabitable }
</v>
      </c>
      <c r="I1940" t="str">
        <f>IF(VLOOKUP($A1940,Parts!$A:$AM,I$1,0)="X",Z$2,"")</f>
        <v xml:space="preserve">    MODULE
    { name = ModuleTagHumanRated }
</v>
      </c>
      <c r="J1940" t="str">
        <f>IF(VLOOKUP($A1940,Parts!$A:$AM,J$1,0)="X",AA$2,"")</f>
        <v/>
      </c>
      <c r="K1940" t="str">
        <f>IF(VLOOKUP($A1940,Parts!$A:$AM,K$1,0)="X",AB$2,"")</f>
        <v/>
      </c>
      <c r="L1940" t="str">
        <f>IF(VLOOKUP($A1940,Parts!$A:$AM,L$1,0)="X",AC$2,"")</f>
        <v xml:space="preserve">    MODULE
    { name = ModuleTagReentry }
</v>
      </c>
      <c r="M1940" t="str">
        <f>IF(VLOOKUP($A1940,Parts!$A:$AM,M$1,0)="X",AD$2,"")</f>
        <v/>
      </c>
      <c r="N1940" t="str">
        <f>IF(VLOOKUP($A1940,Parts!$A:$AM,N$1,0)="X",AE$2,"")</f>
        <v/>
      </c>
      <c r="O1940" t="str">
        <f>IF(VLOOKUP($A1940,Parts!$A:$AM,O$1,0)="X",AF$2,"")</f>
        <v/>
      </c>
      <c r="P1940" t="str">
        <f t="shared" si="31"/>
        <v xml:space="preserve">    MODULE
    { name = ModuleTagAvionics }
    MODULE
    { name = ModuleTagHabitable }
    MODULE
    { name = ModuleTagHumanRated }
    MODULE
    { name = ModuleTagReentry }
</v>
      </c>
    </row>
    <row r="1941" spans="1:16" x14ac:dyDescent="0.25">
      <c r="A1941" t="str">
        <f>Table15[[#This Row],[Name]]</f>
        <v>KWrcsPod</v>
      </c>
      <c r="B1941" t="str">
        <f>IF(VLOOKUP($A1941,Parts!$A:$AM,B$1,0)="X",S$2,"")</f>
        <v/>
      </c>
      <c r="C1941" t="str">
        <f>IF(VLOOKUP($A1941,Parts!$A:$AM,C$1,0)="X",T$2,"")</f>
        <v/>
      </c>
      <c r="D1941" t="str">
        <f>IF(VLOOKUP($A1941,Parts!$A:$AM,D$1,0)="X",U$2,"")</f>
        <v/>
      </c>
      <c r="E1941" t="str">
        <f>IF(VLOOKUP($A1941,Parts!$A:$AM,E$1,0)="X",V$2,"")</f>
        <v/>
      </c>
      <c r="F1941" t="str">
        <f>IF(VLOOKUP($A1941,Parts!$A:$AM,F$1,0)="X",W$2,"")</f>
        <v/>
      </c>
      <c r="G1941" t="str">
        <f>IF(VLOOKUP($A1941,Parts!$A:$AM,G$1,0)="X",X$2,"")</f>
        <v/>
      </c>
      <c r="H1941" t="str">
        <f>IF(VLOOKUP($A1941,Parts!$A:$AM,H$1,0)="X",Y$2,"")</f>
        <v/>
      </c>
      <c r="I1941" t="str">
        <f>IF(VLOOKUP($A1941,Parts!$A:$AM,I$1,0)="X",Z$2,"")</f>
        <v/>
      </c>
      <c r="J1941" t="str">
        <f>IF(VLOOKUP($A1941,Parts!$A:$AM,J$1,0)="X",AA$2,"")</f>
        <v/>
      </c>
      <c r="K1941" t="str">
        <f>IF(VLOOKUP($A1941,Parts!$A:$AM,K$1,0)="X",AB$2,"")</f>
        <v/>
      </c>
      <c r="L1941" t="str">
        <f>IF(VLOOKUP($A1941,Parts!$A:$AM,L$1,0)="X",AC$2,"")</f>
        <v/>
      </c>
      <c r="M1941" t="str">
        <f>IF(VLOOKUP($A1941,Parts!$A:$AM,M$1,0)="X",AD$2,"")</f>
        <v/>
      </c>
      <c r="N1941" t="str">
        <f>IF(VLOOKUP($A1941,Parts!$A:$AM,N$1,0)="X",AE$2,"")</f>
        <v/>
      </c>
      <c r="O1941" t="str">
        <f>IF(VLOOKUP($A1941,Parts!$A:$AM,O$1,0)="X",AF$2,"")</f>
        <v/>
      </c>
      <c r="P1941" t="str">
        <f t="shared" si="31"/>
        <v/>
      </c>
    </row>
    <row r="1942" spans="1:16" x14ac:dyDescent="0.25">
      <c r="A1942" t="str">
        <f>Table15[[#This Row],[Name]]</f>
        <v>KWrcsQuad</v>
      </c>
      <c r="B1942" t="str">
        <f>IF(VLOOKUP($A1942,Parts!$A:$AM,B$1,0)="X",S$2,"")</f>
        <v/>
      </c>
      <c r="C1942" t="str">
        <f>IF(VLOOKUP($A1942,Parts!$A:$AM,C$1,0)="X",T$2,"")</f>
        <v/>
      </c>
      <c r="D1942" t="str">
        <f>IF(VLOOKUP($A1942,Parts!$A:$AM,D$1,0)="X",U$2,"")</f>
        <v/>
      </c>
      <c r="E1942" t="str">
        <f>IF(VLOOKUP($A1942,Parts!$A:$AM,E$1,0)="X",V$2,"")</f>
        <v/>
      </c>
      <c r="F1942" t="str">
        <f>IF(VLOOKUP($A1942,Parts!$A:$AM,F$1,0)="X",W$2,"")</f>
        <v/>
      </c>
      <c r="G1942" t="str">
        <f>IF(VLOOKUP($A1942,Parts!$A:$AM,G$1,0)="X",X$2,"")</f>
        <v/>
      </c>
      <c r="H1942" t="str">
        <f>IF(VLOOKUP($A1942,Parts!$A:$AM,H$1,0)="X",Y$2,"")</f>
        <v/>
      </c>
      <c r="I1942" t="str">
        <f>IF(VLOOKUP($A1942,Parts!$A:$AM,I$1,0)="X",Z$2,"")</f>
        <v/>
      </c>
      <c r="J1942" t="str">
        <f>IF(VLOOKUP($A1942,Parts!$A:$AM,J$1,0)="X",AA$2,"")</f>
        <v/>
      </c>
      <c r="K1942" t="str">
        <f>IF(VLOOKUP($A1942,Parts!$A:$AM,K$1,0)="X",AB$2,"")</f>
        <v/>
      </c>
      <c r="L1942" t="str">
        <f>IF(VLOOKUP($A1942,Parts!$A:$AM,L$1,0)="X",AC$2,"")</f>
        <v/>
      </c>
      <c r="M1942" t="str">
        <f>IF(VLOOKUP($A1942,Parts!$A:$AM,M$1,0)="X",AD$2,"")</f>
        <v/>
      </c>
      <c r="N1942" t="str">
        <f>IF(VLOOKUP($A1942,Parts!$A:$AM,N$1,0)="X",AE$2,"")</f>
        <v/>
      </c>
      <c r="O1942" t="str">
        <f>IF(VLOOKUP($A1942,Parts!$A:$AM,O$1,0)="X",AF$2,"")</f>
        <v/>
      </c>
      <c r="P1942" t="str">
        <f t="shared" si="31"/>
        <v/>
      </c>
    </row>
    <row r="1943" spans="1:16" x14ac:dyDescent="0.25">
      <c r="A1943" t="str">
        <f>Table15[[#This Row],[Name]]</f>
        <v>Typhoon?Cockpit</v>
      </c>
      <c r="B1943" t="str">
        <f>IF(VLOOKUP($A1943,Parts!$A:$AM,B$1,0)="X",S$2,"")</f>
        <v/>
      </c>
      <c r="C1943" t="str">
        <f>IF(VLOOKUP($A1943,Parts!$A:$AM,C$1,0)="X",T$2,"")</f>
        <v/>
      </c>
      <c r="D1943" t="str">
        <f>IF(VLOOKUP($A1943,Parts!$A:$AM,D$1,0)="X",U$2,"")</f>
        <v/>
      </c>
      <c r="E1943" t="str">
        <f>IF(VLOOKUP($A1943,Parts!$A:$AM,E$1,0)="X",V$2,"")</f>
        <v/>
      </c>
      <c r="F1943" t="str">
        <f>IF(VLOOKUP($A1943,Parts!$A:$AM,F$1,0)="X",W$2,"")</f>
        <v/>
      </c>
      <c r="G1943" t="str">
        <f>IF(VLOOKUP($A1943,Parts!$A:$AM,G$1,0)="X",X$2,"")</f>
        <v/>
      </c>
      <c r="H1943" t="str">
        <f>IF(VLOOKUP($A1943,Parts!$A:$AM,H$1,0)="X",Y$2,"")</f>
        <v/>
      </c>
      <c r="I1943" t="str">
        <f>IF(VLOOKUP($A1943,Parts!$A:$AM,I$1,0)="X",Z$2,"")</f>
        <v/>
      </c>
      <c r="J1943" t="str">
        <f>IF(VLOOKUP($A1943,Parts!$A:$AM,J$1,0)="X",AA$2,"")</f>
        <v/>
      </c>
      <c r="K1943" t="str">
        <f>IF(VLOOKUP($A1943,Parts!$A:$AM,K$1,0)="X",AB$2,"")</f>
        <v/>
      </c>
      <c r="L1943" t="str">
        <f>IF(VLOOKUP($A1943,Parts!$A:$AM,L$1,0)="X",AC$2,"")</f>
        <v/>
      </c>
      <c r="M1943" t="str">
        <f>IF(VLOOKUP($A1943,Parts!$A:$AM,M$1,0)="X",AD$2,"")</f>
        <v/>
      </c>
      <c r="N1943" t="str">
        <f>IF(VLOOKUP($A1943,Parts!$A:$AM,N$1,0)="X",AE$2,"")</f>
        <v/>
      </c>
      <c r="O1943" t="str">
        <f>IF(VLOOKUP($A1943,Parts!$A:$AM,O$1,0)="X",AF$2,"")</f>
        <v/>
      </c>
      <c r="P1943" t="str">
        <f t="shared" si="31"/>
        <v/>
      </c>
    </row>
    <row r="1944" spans="1:16" x14ac:dyDescent="0.25">
      <c r="A1944" t="str">
        <f>Table15[[#This Row],[Name]]</f>
        <v>SXTAirbagSmall</v>
      </c>
      <c r="B1944" t="str">
        <f>IF(VLOOKUP($A1944,Parts!$A:$AM,B$1,0)="X",S$2,"")</f>
        <v/>
      </c>
      <c r="C1944" t="str">
        <f>IF(VLOOKUP($A1944,Parts!$A:$AM,C$1,0)="X",T$2,"")</f>
        <v/>
      </c>
      <c r="D1944" t="str">
        <f>IF(VLOOKUP($A1944,Parts!$A:$AM,D$1,0)="X",U$2,"")</f>
        <v/>
      </c>
      <c r="E1944" t="str">
        <f>IF(VLOOKUP($A1944,Parts!$A:$AM,E$1,0)="X",V$2,"")</f>
        <v/>
      </c>
      <c r="F1944" t="str">
        <f>IF(VLOOKUP($A1944,Parts!$A:$AM,F$1,0)="X",W$2,"")</f>
        <v/>
      </c>
      <c r="G1944" t="str">
        <f>IF(VLOOKUP($A1944,Parts!$A:$AM,G$1,0)="X",X$2,"")</f>
        <v/>
      </c>
      <c r="H1944" t="str">
        <f>IF(VLOOKUP($A1944,Parts!$A:$AM,H$1,0)="X",Y$2,"")</f>
        <v/>
      </c>
      <c r="I1944" t="str">
        <f>IF(VLOOKUP($A1944,Parts!$A:$AM,I$1,0)="X",Z$2,"")</f>
        <v/>
      </c>
      <c r="J1944" t="str">
        <f>IF(VLOOKUP($A1944,Parts!$A:$AM,J$1,0)="X",AA$2,"")</f>
        <v/>
      </c>
      <c r="K1944" t="str">
        <f>IF(VLOOKUP($A1944,Parts!$A:$AM,K$1,0)="X",AB$2,"")</f>
        <v/>
      </c>
      <c r="L1944" t="str">
        <f>IF(VLOOKUP($A1944,Parts!$A:$AM,L$1,0)="X",AC$2,"")</f>
        <v/>
      </c>
      <c r="M1944" t="str">
        <f>IF(VLOOKUP($A1944,Parts!$A:$AM,M$1,0)="X",AD$2,"")</f>
        <v/>
      </c>
      <c r="N1944" t="str">
        <f>IF(VLOOKUP($A1944,Parts!$A:$AM,N$1,0)="X",AE$2,"")</f>
        <v/>
      </c>
      <c r="O1944" t="str">
        <f>IF(VLOOKUP($A1944,Parts!$A:$AM,O$1,0)="X",AF$2,"")</f>
        <v/>
      </c>
      <c r="P1944" t="str">
        <f t="shared" si="31"/>
        <v/>
      </c>
    </row>
    <row r="1945" spans="1:16" x14ac:dyDescent="0.25">
      <c r="A1945" t="str">
        <f>Table15[[#This Row],[Name]]</f>
        <v>SXTAirbag</v>
      </c>
      <c r="B1945" t="str">
        <f>IF(VLOOKUP($A1945,Parts!$A:$AM,B$1,0)="X",S$2,"")</f>
        <v/>
      </c>
      <c r="C1945" t="str">
        <f>IF(VLOOKUP($A1945,Parts!$A:$AM,C$1,0)="X",T$2,"")</f>
        <v/>
      </c>
      <c r="D1945" t="str">
        <f>IF(VLOOKUP($A1945,Parts!$A:$AM,D$1,0)="X",U$2,"")</f>
        <v/>
      </c>
      <c r="E1945" t="str">
        <f>IF(VLOOKUP($A1945,Parts!$A:$AM,E$1,0)="X",V$2,"")</f>
        <v/>
      </c>
      <c r="F1945" t="str">
        <f>IF(VLOOKUP($A1945,Parts!$A:$AM,F$1,0)="X",W$2,"")</f>
        <v/>
      </c>
      <c r="G1945" t="str">
        <f>IF(VLOOKUP($A1945,Parts!$A:$AM,G$1,0)="X",X$2,"")</f>
        <v/>
      </c>
      <c r="H1945" t="str">
        <f>IF(VLOOKUP($A1945,Parts!$A:$AM,H$1,0)="X",Y$2,"")</f>
        <v/>
      </c>
      <c r="I1945" t="str">
        <f>IF(VLOOKUP($A1945,Parts!$A:$AM,I$1,0)="X",Z$2,"")</f>
        <v/>
      </c>
      <c r="J1945" t="str">
        <f>IF(VLOOKUP($A1945,Parts!$A:$AM,J$1,0)="X",AA$2,"")</f>
        <v/>
      </c>
      <c r="K1945" t="str">
        <f>IF(VLOOKUP($A1945,Parts!$A:$AM,K$1,0)="X",AB$2,"")</f>
        <v/>
      </c>
      <c r="L1945" t="str">
        <f>IF(VLOOKUP($A1945,Parts!$A:$AM,L$1,0)="X",AC$2,"")</f>
        <v/>
      </c>
      <c r="M1945" t="str">
        <f>IF(VLOOKUP($A1945,Parts!$A:$AM,M$1,0)="X",AD$2,"")</f>
        <v/>
      </c>
      <c r="N1945" t="str">
        <f>IF(VLOOKUP($A1945,Parts!$A:$AM,N$1,0)="X",AE$2,"")</f>
        <v/>
      </c>
      <c r="O1945" t="str">
        <f>IF(VLOOKUP($A1945,Parts!$A:$AM,O$1,0)="X",AF$2,"")</f>
        <v/>
      </c>
      <c r="P1945" t="str">
        <f t="shared" si="31"/>
        <v/>
      </c>
    </row>
    <row r="1946" spans="1:16" x14ac:dyDescent="0.25">
      <c r="A1946" t="str">
        <f>Table15[[#This Row],[Name]]</f>
        <v>KK_SPX_ITS_ship</v>
      </c>
      <c r="B1946" t="str">
        <f>IF(VLOOKUP($A1946,Parts!$A:$AM,B$1,0)="X",S$2,"")</f>
        <v/>
      </c>
      <c r="C1946" t="str">
        <f>IF(VLOOKUP($A1946,Parts!$A:$AM,C$1,0)="X",T$2,"")</f>
        <v/>
      </c>
      <c r="D1946" t="str">
        <f>IF(VLOOKUP($A1946,Parts!$A:$AM,D$1,0)="X",U$2,"")</f>
        <v/>
      </c>
      <c r="E1946" t="str">
        <f>IF(VLOOKUP($A1946,Parts!$A:$AM,E$1,0)="X",V$2,"")</f>
        <v/>
      </c>
      <c r="F1946" t="str">
        <f>IF(VLOOKUP($A1946,Parts!$A:$AM,F$1,0)="X",W$2,"")</f>
        <v/>
      </c>
      <c r="G1946" t="str">
        <f>IF(VLOOKUP($A1946,Parts!$A:$AM,G$1,0)="X",X$2,"")</f>
        <v/>
      </c>
      <c r="H1946" t="str">
        <f>IF(VLOOKUP($A1946,Parts!$A:$AM,H$1,0)="X",Y$2,"")</f>
        <v/>
      </c>
      <c r="I1946" t="str">
        <f>IF(VLOOKUP($A1946,Parts!$A:$AM,I$1,0)="X",Z$2,"")</f>
        <v/>
      </c>
      <c r="J1946" t="str">
        <f>IF(VLOOKUP($A1946,Parts!$A:$AM,J$1,0)="X",AA$2,"")</f>
        <v/>
      </c>
      <c r="K1946" t="str">
        <f>IF(VLOOKUP($A1946,Parts!$A:$AM,K$1,0)="X",AB$2,"")</f>
        <v/>
      </c>
      <c r="L1946" t="str">
        <f>IF(VLOOKUP($A1946,Parts!$A:$AM,L$1,0)="X",AC$2,"")</f>
        <v/>
      </c>
      <c r="M1946" t="str">
        <f>IF(VLOOKUP($A1946,Parts!$A:$AM,M$1,0)="X",AD$2,"")</f>
        <v/>
      </c>
      <c r="N1946" t="str">
        <f>IF(VLOOKUP($A1946,Parts!$A:$AM,N$1,0)="X",AE$2,"")</f>
        <v/>
      </c>
      <c r="O1946" t="str">
        <f>IF(VLOOKUP($A1946,Parts!$A:$AM,O$1,0)="X",AF$2,"")</f>
        <v/>
      </c>
      <c r="P1946" t="str">
        <f t="shared" si="31"/>
        <v/>
      </c>
    </row>
    <row r="1947" spans="1:16" x14ac:dyDescent="0.25">
      <c r="A1947" t="str">
        <f>Table15[[#This Row],[Name]]</f>
        <v>radialDrogue</v>
      </c>
      <c r="B1947" t="str">
        <f>IF(VLOOKUP($A1947,Parts!$A:$AM,B$1,0)="X",S$2,"")</f>
        <v/>
      </c>
      <c r="C1947" t="str">
        <f>IF(VLOOKUP($A1947,Parts!$A:$AM,C$1,0)="X",T$2,"")</f>
        <v/>
      </c>
      <c r="D1947" t="str">
        <f>IF(VLOOKUP($A1947,Parts!$A:$AM,D$1,0)="X",U$2,"")</f>
        <v/>
      </c>
      <c r="E1947" t="str">
        <f>IF(VLOOKUP($A1947,Parts!$A:$AM,E$1,0)="X",V$2,"")</f>
        <v/>
      </c>
      <c r="F1947" t="str">
        <f>IF(VLOOKUP($A1947,Parts!$A:$AM,F$1,0)="X",W$2,"")</f>
        <v/>
      </c>
      <c r="G1947" t="str">
        <f>IF(VLOOKUP($A1947,Parts!$A:$AM,G$1,0)="X",X$2,"")</f>
        <v/>
      </c>
      <c r="H1947" t="str">
        <f>IF(VLOOKUP($A1947,Parts!$A:$AM,H$1,0)="X",Y$2,"")</f>
        <v/>
      </c>
      <c r="I1947" t="str">
        <f>IF(VLOOKUP($A1947,Parts!$A:$AM,I$1,0)="X",Z$2,"")</f>
        <v/>
      </c>
      <c r="J1947" t="str">
        <f>IF(VLOOKUP($A1947,Parts!$A:$AM,J$1,0)="X",AA$2,"")</f>
        <v/>
      </c>
      <c r="K1947" t="str">
        <f>IF(VLOOKUP($A1947,Parts!$A:$AM,K$1,0)="X",AB$2,"")</f>
        <v/>
      </c>
      <c r="L1947" t="str">
        <f>IF(VLOOKUP($A1947,Parts!$A:$AM,L$1,0)="X",AC$2,"")</f>
        <v/>
      </c>
      <c r="M1947" t="str">
        <f>IF(VLOOKUP($A1947,Parts!$A:$AM,M$1,0)="X",AD$2,"")</f>
        <v/>
      </c>
      <c r="N1947" t="str">
        <f>IF(VLOOKUP($A1947,Parts!$A:$AM,N$1,0)="X",AE$2,"")</f>
        <v/>
      </c>
      <c r="O1947" t="str">
        <f>IF(VLOOKUP($A1947,Parts!$A:$AM,O$1,0)="X",AF$2,"")</f>
        <v/>
      </c>
      <c r="P1947" t="str">
        <f t="shared" si="31"/>
        <v/>
      </c>
    </row>
    <row r="1948" spans="1:16" x14ac:dyDescent="0.25">
      <c r="A1948" t="str">
        <f>Table15[[#This Row],[Name]]</f>
        <v>KWrcsQuad45</v>
      </c>
      <c r="B1948" t="str">
        <f>IF(VLOOKUP($A1948,Parts!$A:$AM,B$1,0)="X",S$2,"")</f>
        <v/>
      </c>
      <c r="C1948" t="str">
        <f>IF(VLOOKUP($A1948,Parts!$A:$AM,C$1,0)="X",T$2,"")</f>
        <v/>
      </c>
      <c r="D1948" t="str">
        <f>IF(VLOOKUP($A1948,Parts!$A:$AM,D$1,0)="X",U$2,"")</f>
        <v/>
      </c>
      <c r="E1948" t="str">
        <f>IF(VLOOKUP($A1948,Parts!$A:$AM,E$1,0)="X",V$2,"")</f>
        <v/>
      </c>
      <c r="F1948" t="str">
        <f>IF(VLOOKUP($A1948,Parts!$A:$AM,F$1,0)="X",W$2,"")</f>
        <v/>
      </c>
      <c r="G1948" t="str">
        <f>IF(VLOOKUP($A1948,Parts!$A:$AM,G$1,0)="X",X$2,"")</f>
        <v/>
      </c>
      <c r="H1948" t="str">
        <f>IF(VLOOKUP($A1948,Parts!$A:$AM,H$1,0)="X",Y$2,"")</f>
        <v/>
      </c>
      <c r="I1948" t="str">
        <f>IF(VLOOKUP($A1948,Parts!$A:$AM,I$1,0)="X",Z$2,"")</f>
        <v/>
      </c>
      <c r="J1948" t="str">
        <f>IF(VLOOKUP($A1948,Parts!$A:$AM,J$1,0)="X",AA$2,"")</f>
        <v/>
      </c>
      <c r="K1948" t="str">
        <f>IF(VLOOKUP($A1948,Parts!$A:$AM,K$1,0)="X",AB$2,"")</f>
        <v/>
      </c>
      <c r="L1948" t="str">
        <f>IF(VLOOKUP($A1948,Parts!$A:$AM,L$1,0)="X",AC$2,"")</f>
        <v/>
      </c>
      <c r="M1948" t="str">
        <f>IF(VLOOKUP($A1948,Parts!$A:$AM,M$1,0)="X",AD$2,"")</f>
        <v/>
      </c>
      <c r="N1948" t="str">
        <f>IF(VLOOKUP($A1948,Parts!$A:$AM,N$1,0)="X",AE$2,"")</f>
        <v/>
      </c>
      <c r="O1948" t="str">
        <f>IF(VLOOKUP($A1948,Parts!$A:$AM,O$1,0)="X",AF$2,"")</f>
        <v/>
      </c>
      <c r="P1948" t="str">
        <f t="shared" si="31"/>
        <v/>
      </c>
    </row>
    <row r="1949" spans="1:16" x14ac:dyDescent="0.25">
      <c r="A1949" t="str">
        <f>Table15[[#This Row],[Name]]</f>
        <v>parachuteSingle</v>
      </c>
      <c r="B1949" t="str">
        <f>IF(VLOOKUP($A1949,Parts!$A:$AM,B$1,0)="X",S$2,"")</f>
        <v/>
      </c>
      <c r="C1949" t="str">
        <f>IF(VLOOKUP($A1949,Parts!$A:$AM,C$1,0)="X",T$2,"")</f>
        <v/>
      </c>
      <c r="D1949" t="str">
        <f>IF(VLOOKUP($A1949,Parts!$A:$AM,D$1,0)="X",U$2,"")</f>
        <v/>
      </c>
      <c r="E1949" t="str">
        <f>IF(VLOOKUP($A1949,Parts!$A:$AM,E$1,0)="X",V$2,"")</f>
        <v/>
      </c>
      <c r="F1949" t="str">
        <f>IF(VLOOKUP($A1949,Parts!$A:$AM,F$1,0)="X",W$2,"")</f>
        <v/>
      </c>
      <c r="G1949" t="str">
        <f>IF(VLOOKUP($A1949,Parts!$A:$AM,G$1,0)="X",X$2,"")</f>
        <v/>
      </c>
      <c r="H1949" t="str">
        <f>IF(VLOOKUP($A1949,Parts!$A:$AM,H$1,0)="X",Y$2,"")</f>
        <v/>
      </c>
      <c r="I1949" t="str">
        <f>IF(VLOOKUP($A1949,Parts!$A:$AM,I$1,0)="X",Z$2,"")</f>
        <v/>
      </c>
      <c r="J1949" t="str">
        <f>IF(VLOOKUP($A1949,Parts!$A:$AM,J$1,0)="X",AA$2,"")</f>
        <v/>
      </c>
      <c r="K1949" t="str">
        <f>IF(VLOOKUP($A1949,Parts!$A:$AM,K$1,0)="X",AB$2,"")</f>
        <v/>
      </c>
      <c r="L1949" t="str">
        <f>IF(VLOOKUP($A1949,Parts!$A:$AM,L$1,0)="X",AC$2,"")</f>
        <v/>
      </c>
      <c r="M1949" t="str">
        <f>IF(VLOOKUP($A1949,Parts!$A:$AM,M$1,0)="X",AD$2,"")</f>
        <v/>
      </c>
      <c r="N1949" t="str">
        <f>IF(VLOOKUP($A1949,Parts!$A:$AM,N$1,0)="X",AE$2,"")</f>
        <v/>
      </c>
      <c r="O1949" t="str">
        <f>IF(VLOOKUP($A1949,Parts!$A:$AM,O$1,0)="X",AF$2,"")</f>
        <v/>
      </c>
      <c r="P1949" t="str">
        <f t="shared" si="31"/>
        <v/>
      </c>
    </row>
    <row r="1950" spans="1:16" x14ac:dyDescent="0.25">
      <c r="A1950" t="str">
        <f>Table15[[#This Row],[Name]]</f>
        <v>parachuteLarge</v>
      </c>
      <c r="B1950" t="str">
        <f>IF(VLOOKUP($A1950,Parts!$A:$AM,B$1,0)="X",S$2,"")</f>
        <v/>
      </c>
      <c r="C1950" t="str">
        <f>IF(VLOOKUP($A1950,Parts!$A:$AM,C$1,0)="X",T$2,"")</f>
        <v/>
      </c>
      <c r="D1950" t="str">
        <f>IF(VLOOKUP($A1950,Parts!$A:$AM,D$1,0)="X",U$2,"")</f>
        <v/>
      </c>
      <c r="E1950" t="str">
        <f>IF(VLOOKUP($A1950,Parts!$A:$AM,E$1,0)="X",V$2,"")</f>
        <v/>
      </c>
      <c r="F1950" t="str">
        <f>IF(VLOOKUP($A1950,Parts!$A:$AM,F$1,0)="X",W$2,"")</f>
        <v/>
      </c>
      <c r="G1950" t="str">
        <f>IF(VLOOKUP($A1950,Parts!$A:$AM,G$1,0)="X",X$2,"")</f>
        <v/>
      </c>
      <c r="H1950" t="str">
        <f>IF(VLOOKUP($A1950,Parts!$A:$AM,H$1,0)="X",Y$2,"")</f>
        <v/>
      </c>
      <c r="I1950" t="str">
        <f>IF(VLOOKUP($A1950,Parts!$A:$AM,I$1,0)="X",Z$2,"")</f>
        <v/>
      </c>
      <c r="J1950" t="str">
        <f>IF(VLOOKUP($A1950,Parts!$A:$AM,J$1,0)="X",AA$2,"")</f>
        <v/>
      </c>
      <c r="K1950" t="str">
        <f>IF(VLOOKUP($A1950,Parts!$A:$AM,K$1,0)="X",AB$2,"")</f>
        <v/>
      </c>
      <c r="L1950" t="str">
        <f>IF(VLOOKUP($A1950,Parts!$A:$AM,L$1,0)="X",AC$2,"")</f>
        <v/>
      </c>
      <c r="M1950" t="str">
        <f>IF(VLOOKUP($A1950,Parts!$A:$AM,M$1,0)="X",AD$2,"")</f>
        <v/>
      </c>
      <c r="N1950" t="str">
        <f>IF(VLOOKUP($A1950,Parts!$A:$AM,N$1,0)="X",AE$2,"")</f>
        <v/>
      </c>
      <c r="O1950" t="str">
        <f>IF(VLOOKUP($A1950,Parts!$A:$AM,O$1,0)="X",AF$2,"")</f>
        <v/>
      </c>
      <c r="P1950" t="str">
        <f t="shared" si="31"/>
        <v/>
      </c>
    </row>
    <row r="1951" spans="1:16" x14ac:dyDescent="0.25">
      <c r="A1951" t="str">
        <f>Table15[[#This Row],[Name]]</f>
        <v>RP0Nose-Cockpit</v>
      </c>
      <c r="B1951" t="str">
        <f>IF(VLOOKUP($A1951,Parts!$A:$AM,B$1,0)="X",S$2,"")</f>
        <v/>
      </c>
      <c r="C1951" t="str">
        <f>IF(VLOOKUP($A1951,Parts!$A:$AM,C$1,0)="X",T$2,"")</f>
        <v/>
      </c>
      <c r="D1951" t="str">
        <f>IF(VLOOKUP($A1951,Parts!$A:$AM,D$1,0)="X",U$2,"")</f>
        <v/>
      </c>
      <c r="E1951" t="str">
        <f>IF(VLOOKUP($A1951,Parts!$A:$AM,E$1,0)="X",V$2,"")</f>
        <v/>
      </c>
      <c r="F1951" t="str">
        <f>IF(VLOOKUP($A1951,Parts!$A:$AM,F$1,0)="X",W$2,"")</f>
        <v/>
      </c>
      <c r="G1951" t="str">
        <f>IF(VLOOKUP($A1951,Parts!$A:$AM,G$1,0)="X",X$2,"")</f>
        <v/>
      </c>
      <c r="H1951" t="str">
        <f>IF(VLOOKUP($A1951,Parts!$A:$AM,H$1,0)="X",Y$2,"")</f>
        <v/>
      </c>
      <c r="I1951" t="str">
        <f>IF(VLOOKUP($A1951,Parts!$A:$AM,I$1,0)="X",Z$2,"")</f>
        <v/>
      </c>
      <c r="J1951" t="str">
        <f>IF(VLOOKUP($A1951,Parts!$A:$AM,J$1,0)="X",AA$2,"")</f>
        <v/>
      </c>
      <c r="K1951" t="str">
        <f>IF(VLOOKUP($A1951,Parts!$A:$AM,K$1,0)="X",AB$2,"")</f>
        <v/>
      </c>
      <c r="L1951" t="str">
        <f>IF(VLOOKUP($A1951,Parts!$A:$AM,L$1,0)="X",AC$2,"")</f>
        <v/>
      </c>
      <c r="M1951" t="str">
        <f>IF(VLOOKUP($A1951,Parts!$A:$AM,M$1,0)="X",AD$2,"")</f>
        <v/>
      </c>
      <c r="N1951" t="str">
        <f>IF(VLOOKUP($A1951,Parts!$A:$AM,N$1,0)="X",AE$2,"")</f>
        <v/>
      </c>
      <c r="O1951" t="str">
        <f>IF(VLOOKUP($A1951,Parts!$A:$AM,O$1,0)="X",AF$2,"")</f>
        <v/>
      </c>
      <c r="P1951" t="str">
        <f t="shared" si="31"/>
        <v/>
      </c>
    </row>
    <row r="1952" spans="1:16" x14ac:dyDescent="0.25">
      <c r="A1952" t="str">
        <f>Table15[[#This Row],[Name]]</f>
        <v>SXTMk2LinearAerospike</v>
      </c>
      <c r="B1952" t="str">
        <f>IF(VLOOKUP($A1952,Parts!$A:$AM,B$1,0)="X",S$2,"")</f>
        <v/>
      </c>
      <c r="C1952" t="str">
        <f>IF(VLOOKUP($A1952,Parts!$A:$AM,C$1,0)="X",T$2,"")</f>
        <v/>
      </c>
      <c r="D1952" t="str">
        <f>IF(VLOOKUP($A1952,Parts!$A:$AM,D$1,0)="X",U$2,"")</f>
        <v/>
      </c>
      <c r="E1952" t="str">
        <f>IF(VLOOKUP($A1952,Parts!$A:$AM,E$1,0)="X",V$2,"")</f>
        <v/>
      </c>
      <c r="F1952" t="str">
        <f>IF(VLOOKUP($A1952,Parts!$A:$AM,F$1,0)="X",W$2,"")</f>
        <v/>
      </c>
      <c r="G1952" t="str">
        <f>IF(VLOOKUP($A1952,Parts!$A:$AM,G$1,0)="X",X$2,"")</f>
        <v/>
      </c>
      <c r="H1952" t="str">
        <f>IF(VLOOKUP($A1952,Parts!$A:$AM,H$1,0)="X",Y$2,"")</f>
        <v/>
      </c>
      <c r="I1952" t="str">
        <f>IF(VLOOKUP($A1952,Parts!$A:$AM,I$1,0)="X",Z$2,"")</f>
        <v/>
      </c>
      <c r="J1952" t="str">
        <f>IF(VLOOKUP($A1952,Parts!$A:$AM,J$1,0)="X",AA$2,"")</f>
        <v/>
      </c>
      <c r="K1952" t="str">
        <f>IF(VLOOKUP($A1952,Parts!$A:$AM,K$1,0)="X",AB$2,"")</f>
        <v/>
      </c>
      <c r="L1952" t="str">
        <f>IF(VLOOKUP($A1952,Parts!$A:$AM,L$1,0)="X",AC$2,"")</f>
        <v/>
      </c>
      <c r="M1952" t="str">
        <f>IF(VLOOKUP($A1952,Parts!$A:$AM,M$1,0)="X",AD$2,"")</f>
        <v/>
      </c>
      <c r="N1952" t="str">
        <f>IF(VLOOKUP($A1952,Parts!$A:$AM,N$1,0)="X",AE$2,"")</f>
        <v/>
      </c>
      <c r="O1952" t="str">
        <f>IF(VLOOKUP($A1952,Parts!$A:$AM,O$1,0)="X",AF$2,"")</f>
        <v/>
      </c>
      <c r="P1952" t="str">
        <f t="shared" si="31"/>
        <v/>
      </c>
    </row>
    <row r="1953" spans="1:16" x14ac:dyDescent="0.25">
      <c r="A1953" t="str">
        <f>Table15[[#This Row],[Name]]</f>
        <v>SXTmk210degree</v>
      </c>
      <c r="B1953" t="str">
        <f>IF(VLOOKUP($A1953,Parts!$A:$AM,B$1,0)="X",S$2,"")</f>
        <v/>
      </c>
      <c r="C1953" t="str">
        <f>IF(VLOOKUP($A1953,Parts!$A:$AM,C$1,0)="X",T$2,"")</f>
        <v/>
      </c>
      <c r="D1953" t="str">
        <f>IF(VLOOKUP($A1953,Parts!$A:$AM,D$1,0)="X",U$2,"")</f>
        <v/>
      </c>
      <c r="E1953" t="str">
        <f>IF(VLOOKUP($A1953,Parts!$A:$AM,E$1,0)="X",V$2,"")</f>
        <v/>
      </c>
      <c r="F1953" t="str">
        <f>IF(VLOOKUP($A1953,Parts!$A:$AM,F$1,0)="X",W$2,"")</f>
        <v/>
      </c>
      <c r="G1953" t="str">
        <f>IF(VLOOKUP($A1953,Parts!$A:$AM,G$1,0)="X",X$2,"")</f>
        <v/>
      </c>
      <c r="H1953" t="str">
        <f>IF(VLOOKUP($A1953,Parts!$A:$AM,H$1,0)="X",Y$2,"")</f>
        <v/>
      </c>
      <c r="I1953" t="str">
        <f>IF(VLOOKUP($A1953,Parts!$A:$AM,I$1,0)="X",Z$2,"")</f>
        <v/>
      </c>
      <c r="J1953" t="str">
        <f>IF(VLOOKUP($A1953,Parts!$A:$AM,J$1,0)="X",AA$2,"")</f>
        <v/>
      </c>
      <c r="K1953" t="str">
        <f>IF(VLOOKUP($A1953,Parts!$A:$AM,K$1,0)="X",AB$2,"")</f>
        <v/>
      </c>
      <c r="L1953" t="str">
        <f>IF(VLOOKUP($A1953,Parts!$A:$AM,L$1,0)="X",AC$2,"")</f>
        <v/>
      </c>
      <c r="M1953" t="str">
        <f>IF(VLOOKUP($A1953,Parts!$A:$AM,M$1,0)="X",AD$2,"")</f>
        <v/>
      </c>
      <c r="N1953" t="str">
        <f>IF(VLOOKUP($A1953,Parts!$A:$AM,N$1,0)="X",AE$2,"")</f>
        <v/>
      </c>
      <c r="O1953" t="str">
        <f>IF(VLOOKUP($A1953,Parts!$A:$AM,O$1,0)="X",AF$2,"")</f>
        <v/>
      </c>
      <c r="P1953" t="str">
        <f t="shared" si="31"/>
        <v/>
      </c>
    </row>
    <row r="1954" spans="1:16" x14ac:dyDescent="0.25">
      <c r="A1954" t="str">
        <f>Table15[[#This Row],[Name]]</f>
        <v>WBI_RCS5Way2</v>
      </c>
      <c r="B1954" t="str">
        <f>IF(VLOOKUP($A1954,Parts!$A:$AM,B$1,0)="X",S$2,"")</f>
        <v/>
      </c>
      <c r="C1954" t="str">
        <f>IF(VLOOKUP($A1954,Parts!$A:$AM,C$1,0)="X",T$2,"")</f>
        <v/>
      </c>
      <c r="D1954" t="str">
        <f>IF(VLOOKUP($A1954,Parts!$A:$AM,D$1,0)="X",U$2,"")</f>
        <v/>
      </c>
      <c r="E1954" t="str">
        <f>IF(VLOOKUP($A1954,Parts!$A:$AM,E$1,0)="X",V$2,"")</f>
        <v/>
      </c>
      <c r="F1954" t="str">
        <f>IF(VLOOKUP($A1954,Parts!$A:$AM,F$1,0)="X",W$2,"")</f>
        <v/>
      </c>
      <c r="G1954" t="str">
        <f>IF(VLOOKUP($A1954,Parts!$A:$AM,G$1,0)="X",X$2,"")</f>
        <v/>
      </c>
      <c r="H1954" t="str">
        <f>IF(VLOOKUP($A1954,Parts!$A:$AM,H$1,0)="X",Y$2,"")</f>
        <v/>
      </c>
      <c r="I1954" t="str">
        <f>IF(VLOOKUP($A1954,Parts!$A:$AM,I$1,0)="X",Z$2,"")</f>
        <v/>
      </c>
      <c r="J1954" t="str">
        <f>IF(VLOOKUP($A1954,Parts!$A:$AM,J$1,0)="X",AA$2,"")</f>
        <v/>
      </c>
      <c r="K1954" t="str">
        <f>IF(VLOOKUP($A1954,Parts!$A:$AM,K$1,0)="X",AB$2,"")</f>
        <v/>
      </c>
      <c r="L1954" t="str">
        <f>IF(VLOOKUP($A1954,Parts!$A:$AM,L$1,0)="X",AC$2,"")</f>
        <v/>
      </c>
      <c r="M1954" t="str">
        <f>IF(VLOOKUP($A1954,Parts!$A:$AM,M$1,0)="X",AD$2,"")</f>
        <v/>
      </c>
      <c r="N1954" t="str">
        <f>IF(VLOOKUP($A1954,Parts!$A:$AM,N$1,0)="X",AE$2,"")</f>
        <v/>
      </c>
      <c r="O1954" t="str">
        <f>IF(VLOOKUP($A1954,Parts!$A:$AM,O$1,0)="X",AF$2,"")</f>
        <v/>
      </c>
      <c r="P1954" t="str">
        <f t="shared" si="31"/>
        <v/>
      </c>
    </row>
    <row r="1955" spans="1:16" x14ac:dyDescent="0.25">
      <c r="A1955" t="str">
        <f>Table15[[#This Row],[Name]]</f>
        <v>mk2_1m_AdapterLong</v>
      </c>
      <c r="B1955" t="str">
        <f>IF(VLOOKUP($A1955,Parts!$A:$AM,B$1,0)="X",S$2,"")</f>
        <v/>
      </c>
      <c r="C1955" t="str">
        <f>IF(VLOOKUP($A1955,Parts!$A:$AM,C$1,0)="X",T$2,"")</f>
        <v/>
      </c>
      <c r="D1955" t="str">
        <f>IF(VLOOKUP($A1955,Parts!$A:$AM,D$1,0)="X",U$2,"")</f>
        <v/>
      </c>
      <c r="E1955" t="str">
        <f>IF(VLOOKUP($A1955,Parts!$A:$AM,E$1,0)="X",V$2,"")</f>
        <v/>
      </c>
      <c r="F1955" t="str">
        <f>IF(VLOOKUP($A1955,Parts!$A:$AM,F$1,0)="X",W$2,"")</f>
        <v/>
      </c>
      <c r="G1955" t="str">
        <f>IF(VLOOKUP($A1955,Parts!$A:$AM,G$1,0)="X",X$2,"")</f>
        <v/>
      </c>
      <c r="H1955" t="str">
        <f>IF(VLOOKUP($A1955,Parts!$A:$AM,H$1,0)="X",Y$2,"")</f>
        <v/>
      </c>
      <c r="I1955" t="str">
        <f>IF(VLOOKUP($A1955,Parts!$A:$AM,I$1,0)="X",Z$2,"")</f>
        <v/>
      </c>
      <c r="J1955" t="str">
        <f>IF(VLOOKUP($A1955,Parts!$A:$AM,J$1,0)="X",AA$2,"")</f>
        <v/>
      </c>
      <c r="K1955" t="str">
        <f>IF(VLOOKUP($A1955,Parts!$A:$AM,K$1,0)="X",AB$2,"")</f>
        <v/>
      </c>
      <c r="L1955" t="str">
        <f>IF(VLOOKUP($A1955,Parts!$A:$AM,L$1,0)="X",AC$2,"")</f>
        <v/>
      </c>
      <c r="M1955" t="str">
        <f>IF(VLOOKUP($A1955,Parts!$A:$AM,M$1,0)="X",AD$2,"")</f>
        <v/>
      </c>
      <c r="N1955" t="str">
        <f>IF(VLOOKUP($A1955,Parts!$A:$AM,N$1,0)="X",AE$2,"")</f>
        <v/>
      </c>
      <c r="O1955" t="str">
        <f>IF(VLOOKUP($A1955,Parts!$A:$AM,O$1,0)="X",AF$2,"")</f>
        <v/>
      </c>
      <c r="P1955" t="str">
        <f t="shared" si="31"/>
        <v/>
      </c>
    </row>
    <row r="1956" spans="1:16" x14ac:dyDescent="0.25">
      <c r="A1956" t="str">
        <f>Table15[[#This Row],[Name]]</f>
        <v>mk2SpacePlaneAdapter</v>
      </c>
      <c r="B1956" t="str">
        <f>IF(VLOOKUP($A1956,Parts!$A:$AM,B$1,0)="X",S$2,"")</f>
        <v/>
      </c>
      <c r="C1956" t="str">
        <f>IF(VLOOKUP($A1956,Parts!$A:$AM,C$1,0)="X",T$2,"")</f>
        <v/>
      </c>
      <c r="D1956" t="str">
        <f>IF(VLOOKUP($A1956,Parts!$A:$AM,D$1,0)="X",U$2,"")</f>
        <v/>
      </c>
      <c r="E1956" t="str">
        <f>IF(VLOOKUP($A1956,Parts!$A:$AM,E$1,0)="X",V$2,"")</f>
        <v/>
      </c>
      <c r="F1956" t="str">
        <f>IF(VLOOKUP($A1956,Parts!$A:$AM,F$1,0)="X",W$2,"")</f>
        <v/>
      </c>
      <c r="G1956" t="str">
        <f>IF(VLOOKUP($A1956,Parts!$A:$AM,G$1,0)="X",X$2,"")</f>
        <v/>
      </c>
      <c r="H1956" t="str">
        <f>IF(VLOOKUP($A1956,Parts!$A:$AM,H$1,0)="X",Y$2,"")</f>
        <v/>
      </c>
      <c r="I1956" t="str">
        <f>IF(VLOOKUP($A1956,Parts!$A:$AM,I$1,0)="X",Z$2,"")</f>
        <v/>
      </c>
      <c r="J1956" t="str">
        <f>IF(VLOOKUP($A1956,Parts!$A:$AM,J$1,0)="X",AA$2,"")</f>
        <v/>
      </c>
      <c r="K1956" t="str">
        <f>IF(VLOOKUP($A1956,Parts!$A:$AM,K$1,0)="X",AB$2,"")</f>
        <v/>
      </c>
      <c r="L1956" t="str">
        <f>IF(VLOOKUP($A1956,Parts!$A:$AM,L$1,0)="X",AC$2,"")</f>
        <v/>
      </c>
      <c r="M1956" t="str">
        <f>IF(VLOOKUP($A1956,Parts!$A:$AM,M$1,0)="X",AD$2,"")</f>
        <v/>
      </c>
      <c r="N1956" t="str">
        <f>IF(VLOOKUP($A1956,Parts!$A:$AM,N$1,0)="X",AE$2,"")</f>
        <v/>
      </c>
      <c r="O1956" t="str">
        <f>IF(VLOOKUP($A1956,Parts!$A:$AM,O$1,0)="X",AF$2,"")</f>
        <v/>
      </c>
      <c r="P1956" t="str">
        <f t="shared" si="31"/>
        <v/>
      </c>
    </row>
    <row r="1957" spans="1:16" x14ac:dyDescent="0.25">
      <c r="A1957" t="str">
        <f>Table15[[#This Row],[Name]]</f>
        <v>mk2_1m_Bicoupler</v>
      </c>
      <c r="B1957" t="str">
        <f>IF(VLOOKUP($A1957,Parts!$A:$AM,B$1,0)="X",S$2,"")</f>
        <v/>
      </c>
      <c r="C1957" t="str">
        <f>IF(VLOOKUP($A1957,Parts!$A:$AM,C$1,0)="X",T$2,"")</f>
        <v/>
      </c>
      <c r="D1957" t="str">
        <f>IF(VLOOKUP($A1957,Parts!$A:$AM,D$1,0)="X",U$2,"")</f>
        <v/>
      </c>
      <c r="E1957" t="str">
        <f>IF(VLOOKUP($A1957,Parts!$A:$AM,E$1,0)="X",V$2,"")</f>
        <v/>
      </c>
      <c r="F1957" t="str">
        <f>IF(VLOOKUP($A1957,Parts!$A:$AM,F$1,0)="X",W$2,"")</f>
        <v/>
      </c>
      <c r="G1957" t="str">
        <f>IF(VLOOKUP($A1957,Parts!$A:$AM,G$1,0)="X",X$2,"")</f>
        <v/>
      </c>
      <c r="H1957" t="str">
        <f>IF(VLOOKUP($A1957,Parts!$A:$AM,H$1,0)="X",Y$2,"")</f>
        <v/>
      </c>
      <c r="I1957" t="str">
        <f>IF(VLOOKUP($A1957,Parts!$A:$AM,I$1,0)="X",Z$2,"")</f>
        <v/>
      </c>
      <c r="J1957" t="str">
        <f>IF(VLOOKUP($A1957,Parts!$A:$AM,J$1,0)="X",AA$2,"")</f>
        <v/>
      </c>
      <c r="K1957" t="str">
        <f>IF(VLOOKUP($A1957,Parts!$A:$AM,K$1,0)="X",AB$2,"")</f>
        <v/>
      </c>
      <c r="L1957" t="str">
        <f>IF(VLOOKUP($A1957,Parts!$A:$AM,L$1,0)="X",AC$2,"")</f>
        <v/>
      </c>
      <c r="M1957" t="str">
        <f>IF(VLOOKUP($A1957,Parts!$A:$AM,M$1,0)="X",AD$2,"")</f>
        <v/>
      </c>
      <c r="N1957" t="str">
        <f>IF(VLOOKUP($A1957,Parts!$A:$AM,N$1,0)="X",AE$2,"")</f>
        <v/>
      </c>
      <c r="O1957" t="str">
        <f>IF(VLOOKUP($A1957,Parts!$A:$AM,O$1,0)="X",AF$2,"")</f>
        <v/>
      </c>
      <c r="P1957" t="str">
        <f t="shared" si="31"/>
        <v/>
      </c>
    </row>
    <row r="1958" spans="1:16" x14ac:dyDescent="0.25">
      <c r="A1958" t="str">
        <f>Table15[[#This Row],[Name]]</f>
        <v>mk2CargoBayS</v>
      </c>
      <c r="B1958" t="str">
        <f>IF(VLOOKUP($A1958,Parts!$A:$AM,B$1,0)="X",S$2,"")</f>
        <v/>
      </c>
      <c r="C1958" t="str">
        <f>IF(VLOOKUP($A1958,Parts!$A:$AM,C$1,0)="X",T$2,"")</f>
        <v/>
      </c>
      <c r="D1958" t="str">
        <f>IF(VLOOKUP($A1958,Parts!$A:$AM,D$1,0)="X",U$2,"")</f>
        <v/>
      </c>
      <c r="E1958" t="str">
        <f>IF(VLOOKUP($A1958,Parts!$A:$AM,E$1,0)="X",V$2,"")</f>
        <v/>
      </c>
      <c r="F1958" t="str">
        <f>IF(VLOOKUP($A1958,Parts!$A:$AM,F$1,0)="X",W$2,"")</f>
        <v/>
      </c>
      <c r="G1958" t="str">
        <f>IF(VLOOKUP($A1958,Parts!$A:$AM,G$1,0)="X",X$2,"")</f>
        <v/>
      </c>
      <c r="H1958" t="str">
        <f>IF(VLOOKUP($A1958,Parts!$A:$AM,H$1,0)="X",Y$2,"")</f>
        <v/>
      </c>
      <c r="I1958" t="str">
        <f>IF(VLOOKUP($A1958,Parts!$A:$AM,I$1,0)="X",Z$2,"")</f>
        <v/>
      </c>
      <c r="J1958" t="str">
        <f>IF(VLOOKUP($A1958,Parts!$A:$AM,J$1,0)="X",AA$2,"")</f>
        <v/>
      </c>
      <c r="K1958" t="str">
        <f>IF(VLOOKUP($A1958,Parts!$A:$AM,K$1,0)="X",AB$2,"")</f>
        <v/>
      </c>
      <c r="L1958" t="str">
        <f>IF(VLOOKUP($A1958,Parts!$A:$AM,L$1,0)="X",AC$2,"")</f>
        <v/>
      </c>
      <c r="M1958" t="str">
        <f>IF(VLOOKUP($A1958,Parts!$A:$AM,M$1,0)="X",AD$2,"")</f>
        <v/>
      </c>
      <c r="N1958" t="str">
        <f>IF(VLOOKUP($A1958,Parts!$A:$AM,N$1,0)="X",AE$2,"")</f>
        <v/>
      </c>
      <c r="O1958" t="str">
        <f>IF(VLOOKUP($A1958,Parts!$A:$AM,O$1,0)="X",AF$2,"")</f>
        <v/>
      </c>
      <c r="P1958" t="str">
        <f t="shared" si="31"/>
        <v/>
      </c>
    </row>
    <row r="1959" spans="1:16" x14ac:dyDescent="0.25">
      <c r="A1959" t="str">
        <f>Table15[[#This Row],[Name]]</f>
        <v>SXTmk2cargoadapter</v>
      </c>
      <c r="B1959" t="str">
        <f>IF(VLOOKUP($A1959,Parts!$A:$AM,B$1,0)="X",S$2,"")</f>
        <v/>
      </c>
      <c r="C1959" t="str">
        <f>IF(VLOOKUP($A1959,Parts!$A:$AM,C$1,0)="X",T$2,"")</f>
        <v/>
      </c>
      <c r="D1959" t="str">
        <f>IF(VLOOKUP($A1959,Parts!$A:$AM,D$1,0)="X",U$2,"")</f>
        <v/>
      </c>
      <c r="E1959" t="str">
        <f>IF(VLOOKUP($A1959,Parts!$A:$AM,E$1,0)="X",V$2,"")</f>
        <v/>
      </c>
      <c r="F1959" t="str">
        <f>IF(VLOOKUP($A1959,Parts!$A:$AM,F$1,0)="X",W$2,"")</f>
        <v/>
      </c>
      <c r="G1959" t="str">
        <f>IF(VLOOKUP($A1959,Parts!$A:$AM,G$1,0)="X",X$2,"")</f>
        <v/>
      </c>
      <c r="H1959" t="str">
        <f>IF(VLOOKUP($A1959,Parts!$A:$AM,H$1,0)="X",Y$2,"")</f>
        <v/>
      </c>
      <c r="I1959" t="str">
        <f>IF(VLOOKUP($A1959,Parts!$A:$AM,I$1,0)="X",Z$2,"")</f>
        <v/>
      </c>
      <c r="J1959" t="str">
        <f>IF(VLOOKUP($A1959,Parts!$A:$AM,J$1,0)="X",AA$2,"")</f>
        <v/>
      </c>
      <c r="K1959" t="str">
        <f>IF(VLOOKUP($A1959,Parts!$A:$AM,K$1,0)="X",AB$2,"")</f>
        <v/>
      </c>
      <c r="L1959" t="str">
        <f>IF(VLOOKUP($A1959,Parts!$A:$AM,L$1,0)="X",AC$2,"")</f>
        <v/>
      </c>
      <c r="M1959" t="str">
        <f>IF(VLOOKUP($A1959,Parts!$A:$AM,M$1,0)="X",AD$2,"")</f>
        <v/>
      </c>
      <c r="N1959" t="str">
        <f>IF(VLOOKUP($A1959,Parts!$A:$AM,N$1,0)="X",AE$2,"")</f>
        <v/>
      </c>
      <c r="O1959" t="str">
        <f>IF(VLOOKUP($A1959,Parts!$A:$AM,O$1,0)="X",AF$2,"")</f>
        <v/>
      </c>
      <c r="P1959" t="str">
        <f t="shared" si="31"/>
        <v/>
      </c>
    </row>
    <row r="1960" spans="1:16" x14ac:dyDescent="0.25">
      <c r="A1960" t="str">
        <f>Table15[[#This Row],[Name]]</f>
        <v>mk2CargoBayL</v>
      </c>
      <c r="B1960" t="str">
        <f>IF(VLOOKUP($A1960,Parts!$A:$AM,B$1,0)="X",S$2,"")</f>
        <v/>
      </c>
      <c r="C1960" t="str">
        <f>IF(VLOOKUP($A1960,Parts!$A:$AM,C$1,0)="X",T$2,"")</f>
        <v/>
      </c>
      <c r="D1960" t="str">
        <f>IF(VLOOKUP($A1960,Parts!$A:$AM,D$1,0)="X",U$2,"")</f>
        <v/>
      </c>
      <c r="E1960" t="str">
        <f>IF(VLOOKUP($A1960,Parts!$A:$AM,E$1,0)="X",V$2,"")</f>
        <v/>
      </c>
      <c r="F1960" t="str">
        <f>IF(VLOOKUP($A1960,Parts!$A:$AM,F$1,0)="X",W$2,"")</f>
        <v/>
      </c>
      <c r="G1960" t="str">
        <f>IF(VLOOKUP($A1960,Parts!$A:$AM,G$1,0)="X",X$2,"")</f>
        <v/>
      </c>
      <c r="H1960" t="str">
        <f>IF(VLOOKUP($A1960,Parts!$A:$AM,H$1,0)="X",Y$2,"")</f>
        <v/>
      </c>
      <c r="I1960" t="str">
        <f>IF(VLOOKUP($A1960,Parts!$A:$AM,I$1,0)="X",Z$2,"")</f>
        <v/>
      </c>
      <c r="J1960" t="str">
        <f>IF(VLOOKUP($A1960,Parts!$A:$AM,J$1,0)="X",AA$2,"")</f>
        <v/>
      </c>
      <c r="K1960" t="str">
        <f>IF(VLOOKUP($A1960,Parts!$A:$AM,K$1,0)="X",AB$2,"")</f>
        <v/>
      </c>
      <c r="L1960" t="str">
        <f>IF(VLOOKUP($A1960,Parts!$A:$AM,L$1,0)="X",AC$2,"")</f>
        <v/>
      </c>
      <c r="M1960" t="str">
        <f>IF(VLOOKUP($A1960,Parts!$A:$AM,M$1,0)="X",AD$2,"")</f>
        <v/>
      </c>
      <c r="N1960" t="str">
        <f>IF(VLOOKUP($A1960,Parts!$A:$AM,N$1,0)="X",AE$2,"")</f>
        <v/>
      </c>
      <c r="O1960" t="str">
        <f>IF(VLOOKUP($A1960,Parts!$A:$AM,O$1,0)="X",AF$2,"")</f>
        <v/>
      </c>
      <c r="P1960" t="str">
        <f t="shared" si="31"/>
        <v/>
      </c>
    </row>
    <row r="1961" spans="1:16" x14ac:dyDescent="0.25">
      <c r="A1961" t="str">
        <f>Table15[[#This Row],[Name]]</f>
        <v>mk2DockingPort</v>
      </c>
      <c r="B1961" t="str">
        <f>IF(VLOOKUP($A1961,Parts!$A:$AM,B$1,0)="X",S$2,"")</f>
        <v/>
      </c>
      <c r="C1961" t="str">
        <f>IF(VLOOKUP($A1961,Parts!$A:$AM,C$1,0)="X",T$2,"")</f>
        <v/>
      </c>
      <c r="D1961" t="str">
        <f>IF(VLOOKUP($A1961,Parts!$A:$AM,D$1,0)="X",U$2,"")</f>
        <v/>
      </c>
      <c r="E1961" t="str">
        <f>IF(VLOOKUP($A1961,Parts!$A:$AM,E$1,0)="X",V$2,"")</f>
        <v/>
      </c>
      <c r="F1961" t="str">
        <f>IF(VLOOKUP($A1961,Parts!$A:$AM,F$1,0)="X",W$2,"")</f>
        <v/>
      </c>
      <c r="G1961" t="str">
        <f>IF(VLOOKUP($A1961,Parts!$A:$AM,G$1,0)="X",X$2,"")</f>
        <v/>
      </c>
      <c r="H1961" t="str">
        <f>IF(VLOOKUP($A1961,Parts!$A:$AM,H$1,0)="X",Y$2,"")</f>
        <v/>
      </c>
      <c r="I1961" t="str">
        <f>IF(VLOOKUP($A1961,Parts!$A:$AM,I$1,0)="X",Z$2,"")</f>
        <v/>
      </c>
      <c r="J1961" t="str">
        <f>IF(VLOOKUP($A1961,Parts!$A:$AM,J$1,0)="X",AA$2,"")</f>
        <v/>
      </c>
      <c r="K1961" t="str">
        <f>IF(VLOOKUP($A1961,Parts!$A:$AM,K$1,0)="X",AB$2,"")</f>
        <v/>
      </c>
      <c r="L1961" t="str">
        <f>IF(VLOOKUP($A1961,Parts!$A:$AM,L$1,0)="X",AC$2,"")</f>
        <v/>
      </c>
      <c r="M1961" t="str">
        <f>IF(VLOOKUP($A1961,Parts!$A:$AM,M$1,0)="X",AD$2,"")</f>
        <v/>
      </c>
      <c r="N1961" t="str">
        <f>IF(VLOOKUP($A1961,Parts!$A:$AM,N$1,0)="X",AE$2,"")</f>
        <v xml:space="preserve">    MODULE
    { name = ModuleTagDecoupler }
</v>
      </c>
      <c r="O1961" t="str">
        <f>IF(VLOOKUP($A1961,Parts!$A:$AM,O$1,0)="X",AF$2,"")</f>
        <v/>
      </c>
      <c r="P1961" t="str">
        <f t="shared" si="31"/>
        <v xml:space="preserve">    MODULE
    { name = ModuleTagDecoupler }
</v>
      </c>
    </row>
    <row r="1962" spans="1:16" x14ac:dyDescent="0.25">
      <c r="A1962" t="str">
        <f>Table15[[#This Row],[Name]]</f>
        <v>mk2Cockpit_Standard</v>
      </c>
      <c r="B1962" t="str">
        <f>IF(VLOOKUP($A1962,Parts!$A:$AM,B$1,0)="X",S$2,"")</f>
        <v/>
      </c>
      <c r="C1962" t="str">
        <f>IF(VLOOKUP($A1962,Parts!$A:$AM,C$1,0)="X",T$2,"")</f>
        <v/>
      </c>
      <c r="D1962" t="str">
        <f>IF(VLOOKUP($A1962,Parts!$A:$AM,D$1,0)="X",U$2,"")</f>
        <v/>
      </c>
      <c r="E1962" t="str">
        <f>IF(VLOOKUP($A1962,Parts!$A:$AM,E$1,0)="X",V$2,"")</f>
        <v/>
      </c>
      <c r="F1962" t="str">
        <f>IF(VLOOKUP($A1962,Parts!$A:$AM,F$1,0)="X",W$2,"")</f>
        <v/>
      </c>
      <c r="G1962" t="str">
        <f>IF(VLOOKUP($A1962,Parts!$A:$AM,G$1,0)="X",X$2,"")</f>
        <v/>
      </c>
      <c r="H1962" t="str">
        <f>IF(VLOOKUP($A1962,Parts!$A:$AM,H$1,0)="X",Y$2,"")</f>
        <v xml:space="preserve">    MODULE
    { name = ModuleTagHabitable }
</v>
      </c>
      <c r="I1962" t="str">
        <f>IF(VLOOKUP($A1962,Parts!$A:$AM,I$1,0)="X",Z$2,"")</f>
        <v xml:space="preserve">    MODULE
    { name = ModuleTagHumanRated }
</v>
      </c>
      <c r="J1962" t="str">
        <f>IF(VLOOKUP($A1962,Parts!$A:$AM,J$1,0)="X",AA$2,"")</f>
        <v/>
      </c>
      <c r="K1962" t="str">
        <f>IF(VLOOKUP($A1962,Parts!$A:$AM,K$1,0)="X",AB$2,"")</f>
        <v/>
      </c>
      <c r="L1962" t="str">
        <f>IF(VLOOKUP($A1962,Parts!$A:$AM,L$1,0)="X",AC$2,"")</f>
        <v/>
      </c>
      <c r="M1962" t="str">
        <f>IF(VLOOKUP($A1962,Parts!$A:$AM,M$1,0)="X",AD$2,"")</f>
        <v/>
      </c>
      <c r="N1962" t="str">
        <f>IF(VLOOKUP($A1962,Parts!$A:$AM,N$1,0)="X",AE$2,"")</f>
        <v/>
      </c>
      <c r="O1962" t="str">
        <f>IF(VLOOKUP($A1962,Parts!$A:$AM,O$1,0)="X",AF$2,"")</f>
        <v/>
      </c>
      <c r="P1962" t="str">
        <f t="shared" si="31"/>
        <v xml:space="preserve">    MODULE
    { name = ModuleTagHabitable }
    MODULE
    { name = ModuleTagHumanRated }
</v>
      </c>
    </row>
    <row r="1963" spans="1:16" x14ac:dyDescent="0.25">
      <c r="A1963" t="str">
        <f>Table15[[#This Row],[Name]]</f>
        <v>mk2CrewCabin</v>
      </c>
      <c r="B1963" t="str">
        <f>IF(VLOOKUP($A1963,Parts!$A:$AM,B$1,0)="X",S$2,"")</f>
        <v/>
      </c>
      <c r="C1963" t="str">
        <f>IF(VLOOKUP($A1963,Parts!$A:$AM,C$1,0)="X",T$2,"")</f>
        <v/>
      </c>
      <c r="D1963" t="str">
        <f>IF(VLOOKUP($A1963,Parts!$A:$AM,D$1,0)="X",U$2,"")</f>
        <v/>
      </c>
      <c r="E1963" t="str">
        <f>IF(VLOOKUP($A1963,Parts!$A:$AM,E$1,0)="X",V$2,"")</f>
        <v/>
      </c>
      <c r="F1963" t="str">
        <f>IF(VLOOKUP($A1963,Parts!$A:$AM,F$1,0)="X",W$2,"")</f>
        <v/>
      </c>
      <c r="G1963" t="str">
        <f>IF(VLOOKUP($A1963,Parts!$A:$AM,G$1,0)="X",X$2,"")</f>
        <v/>
      </c>
      <c r="H1963" t="str">
        <f>IF(VLOOKUP($A1963,Parts!$A:$AM,H$1,0)="X",Y$2,"")</f>
        <v xml:space="preserve">    MODULE
    { name = ModuleTagHabitable }
</v>
      </c>
      <c r="I1963" t="str">
        <f>IF(VLOOKUP($A1963,Parts!$A:$AM,I$1,0)="X",Z$2,"")</f>
        <v xml:space="preserve">    MODULE
    { name = ModuleTagHumanRated }
</v>
      </c>
      <c r="J1963" t="str">
        <f>IF(VLOOKUP($A1963,Parts!$A:$AM,J$1,0)="X",AA$2,"")</f>
        <v/>
      </c>
      <c r="K1963" t="str">
        <f>IF(VLOOKUP($A1963,Parts!$A:$AM,K$1,0)="X",AB$2,"")</f>
        <v/>
      </c>
      <c r="L1963" t="str">
        <f>IF(VLOOKUP($A1963,Parts!$A:$AM,L$1,0)="X",AC$2,"")</f>
        <v/>
      </c>
      <c r="M1963" t="str">
        <f>IF(VLOOKUP($A1963,Parts!$A:$AM,M$1,0)="X",AD$2,"")</f>
        <v/>
      </c>
      <c r="N1963" t="str">
        <f>IF(VLOOKUP($A1963,Parts!$A:$AM,N$1,0)="X",AE$2,"")</f>
        <v/>
      </c>
      <c r="O1963" t="str">
        <f>IF(VLOOKUP($A1963,Parts!$A:$AM,O$1,0)="X",AF$2,"")</f>
        <v/>
      </c>
      <c r="P1963" t="str">
        <f t="shared" si="31"/>
        <v xml:space="preserve">    MODULE
    { name = ModuleTagHabitable }
    MODULE
    { name = ModuleTagHumanRated }
</v>
      </c>
    </row>
    <row r="1964" spans="1:16" x14ac:dyDescent="0.25">
      <c r="A1964" t="str">
        <f>Table15[[#This Row],[Name]]</f>
        <v>mk2DroneCore</v>
      </c>
      <c r="B1964" t="str">
        <f>IF(VLOOKUP($A1964,Parts!$A:$AM,B$1,0)="X",S$2,"")</f>
        <v xml:space="preserve">    MODULE
    { name = ModuleTagAvionics }
</v>
      </c>
      <c r="C1964" t="str">
        <f>IF(VLOOKUP($A1964,Parts!$A:$AM,C$1,0)="X",T$2,"")</f>
        <v/>
      </c>
      <c r="D1964" t="str">
        <f>IF(VLOOKUP($A1964,Parts!$A:$AM,D$1,0)="X",U$2,"")</f>
        <v/>
      </c>
      <c r="E1964" t="str">
        <f>IF(VLOOKUP($A1964,Parts!$A:$AM,E$1,0)="X",V$2,"")</f>
        <v/>
      </c>
      <c r="F1964" t="str">
        <f>IF(VLOOKUP($A1964,Parts!$A:$AM,F$1,0)="X",W$2,"")</f>
        <v/>
      </c>
      <c r="G1964" t="str">
        <f>IF(VLOOKUP($A1964,Parts!$A:$AM,G$1,0)="X",X$2,"")</f>
        <v/>
      </c>
      <c r="H1964" t="str">
        <f>IF(VLOOKUP($A1964,Parts!$A:$AM,H$1,0)="X",Y$2,"")</f>
        <v/>
      </c>
      <c r="I1964" t="str">
        <f>IF(VLOOKUP($A1964,Parts!$A:$AM,I$1,0)="X",Z$2,"")</f>
        <v/>
      </c>
      <c r="J1964" t="str">
        <f>IF(VLOOKUP($A1964,Parts!$A:$AM,J$1,0)="X",AA$2,"")</f>
        <v/>
      </c>
      <c r="K1964" t="str">
        <f>IF(VLOOKUP($A1964,Parts!$A:$AM,K$1,0)="X",AB$2,"")</f>
        <v/>
      </c>
      <c r="L1964" t="str">
        <f>IF(VLOOKUP($A1964,Parts!$A:$AM,L$1,0)="X",AC$2,"")</f>
        <v/>
      </c>
      <c r="M1964" t="str">
        <f>IF(VLOOKUP($A1964,Parts!$A:$AM,M$1,0)="X",AD$2,"")</f>
        <v/>
      </c>
      <c r="N1964" t="str">
        <f>IF(VLOOKUP($A1964,Parts!$A:$AM,N$1,0)="X",AE$2,"")</f>
        <v/>
      </c>
      <c r="O1964" t="str">
        <f>IF(VLOOKUP($A1964,Parts!$A:$AM,O$1,0)="X",AF$2,"")</f>
        <v/>
      </c>
      <c r="P1964" t="str">
        <f t="shared" si="31"/>
        <v xml:space="preserve">    MODULE
    { name = ModuleTagAvionics }
</v>
      </c>
    </row>
    <row r="1965" spans="1:16" x14ac:dyDescent="0.25">
      <c r="A1965" t="str">
        <f>Table15[[#This Row],[Name]]</f>
        <v>mk2Fuselage</v>
      </c>
      <c r="B1965" t="str">
        <f>IF(VLOOKUP($A1965,Parts!$A:$AM,B$1,0)="X",S$2,"")</f>
        <v/>
      </c>
      <c r="C1965" t="str">
        <f>IF(VLOOKUP($A1965,Parts!$A:$AM,C$1,0)="X",T$2,"")</f>
        <v/>
      </c>
      <c r="D1965" t="str">
        <f>IF(VLOOKUP($A1965,Parts!$A:$AM,D$1,0)="X",U$2,"")</f>
        <v/>
      </c>
      <c r="E1965" t="str">
        <f>IF(VLOOKUP($A1965,Parts!$A:$AM,E$1,0)="X",V$2,"")</f>
        <v/>
      </c>
      <c r="F1965" t="str">
        <f>IF(VLOOKUP($A1965,Parts!$A:$AM,F$1,0)="X",W$2,"")</f>
        <v/>
      </c>
      <c r="G1965" t="str">
        <f>IF(VLOOKUP($A1965,Parts!$A:$AM,G$1,0)="X",X$2,"")</f>
        <v/>
      </c>
      <c r="H1965" t="str">
        <f>IF(VLOOKUP($A1965,Parts!$A:$AM,H$1,0)="X",Y$2,"")</f>
        <v/>
      </c>
      <c r="I1965" t="str">
        <f>IF(VLOOKUP($A1965,Parts!$A:$AM,I$1,0)="X",Z$2,"")</f>
        <v/>
      </c>
      <c r="J1965" t="str">
        <f>IF(VLOOKUP($A1965,Parts!$A:$AM,J$1,0)="X",AA$2,"")</f>
        <v/>
      </c>
      <c r="K1965" t="str">
        <f>IF(VLOOKUP($A1965,Parts!$A:$AM,K$1,0)="X",AB$2,"")</f>
        <v/>
      </c>
      <c r="L1965" t="str">
        <f>IF(VLOOKUP($A1965,Parts!$A:$AM,L$1,0)="X",AC$2,"")</f>
        <v/>
      </c>
      <c r="M1965" t="str">
        <f>IF(VLOOKUP($A1965,Parts!$A:$AM,M$1,0)="X",AD$2,"")</f>
        <v/>
      </c>
      <c r="N1965" t="str">
        <f>IF(VLOOKUP($A1965,Parts!$A:$AM,N$1,0)="X",AE$2,"")</f>
        <v/>
      </c>
      <c r="O1965" t="str">
        <f>IF(VLOOKUP($A1965,Parts!$A:$AM,O$1,0)="X",AF$2,"")</f>
        <v/>
      </c>
      <c r="P1965" t="str">
        <f t="shared" si="31"/>
        <v/>
      </c>
    </row>
    <row r="1966" spans="1:16" x14ac:dyDescent="0.25">
      <c r="A1966" t="str">
        <f>Table15[[#This Row],[Name]]</f>
        <v>mk2FuselageLongLFO</v>
      </c>
      <c r="B1966" t="str">
        <f>IF(VLOOKUP($A1966,Parts!$A:$AM,B$1,0)="X",S$2,"")</f>
        <v/>
      </c>
      <c r="C1966" t="str">
        <f>IF(VLOOKUP($A1966,Parts!$A:$AM,C$1,0)="X",T$2,"")</f>
        <v/>
      </c>
      <c r="D1966" t="str">
        <f>IF(VLOOKUP($A1966,Parts!$A:$AM,D$1,0)="X",U$2,"")</f>
        <v/>
      </c>
      <c r="E1966" t="str">
        <f>IF(VLOOKUP($A1966,Parts!$A:$AM,E$1,0)="X",V$2,"")</f>
        <v/>
      </c>
      <c r="F1966" t="str">
        <f>IF(VLOOKUP($A1966,Parts!$A:$AM,F$1,0)="X",W$2,"")</f>
        <v/>
      </c>
      <c r="G1966" t="str">
        <f>IF(VLOOKUP($A1966,Parts!$A:$AM,G$1,0)="X",X$2,"")</f>
        <v/>
      </c>
      <c r="H1966" t="str">
        <f>IF(VLOOKUP($A1966,Parts!$A:$AM,H$1,0)="X",Y$2,"")</f>
        <v/>
      </c>
      <c r="I1966" t="str">
        <f>IF(VLOOKUP($A1966,Parts!$A:$AM,I$1,0)="X",Z$2,"")</f>
        <v/>
      </c>
      <c r="J1966" t="str">
        <f>IF(VLOOKUP($A1966,Parts!$A:$AM,J$1,0)="X",AA$2,"")</f>
        <v/>
      </c>
      <c r="K1966" t="str">
        <f>IF(VLOOKUP($A1966,Parts!$A:$AM,K$1,0)="X",AB$2,"")</f>
        <v/>
      </c>
      <c r="L1966" t="str">
        <f>IF(VLOOKUP($A1966,Parts!$A:$AM,L$1,0)="X",AC$2,"")</f>
        <v/>
      </c>
      <c r="M1966" t="str">
        <f>IF(VLOOKUP($A1966,Parts!$A:$AM,M$1,0)="X",AD$2,"")</f>
        <v/>
      </c>
      <c r="N1966" t="str">
        <f>IF(VLOOKUP($A1966,Parts!$A:$AM,N$1,0)="X",AE$2,"")</f>
        <v/>
      </c>
      <c r="O1966" t="str">
        <f>IF(VLOOKUP($A1966,Parts!$A:$AM,O$1,0)="X",AF$2,"")</f>
        <v/>
      </c>
      <c r="P1966" t="str">
        <f t="shared" si="31"/>
        <v/>
      </c>
    </row>
    <row r="1967" spans="1:16" x14ac:dyDescent="0.25">
      <c r="A1967" t="str">
        <f>Table15[[#This Row],[Name]]</f>
        <v>mk2FuselageShortLiquid</v>
      </c>
      <c r="B1967" t="str">
        <f>IF(VLOOKUP($A1967,Parts!$A:$AM,B$1,0)="X",S$2,"")</f>
        <v/>
      </c>
      <c r="C1967" t="str">
        <f>IF(VLOOKUP($A1967,Parts!$A:$AM,C$1,0)="X",T$2,"")</f>
        <v/>
      </c>
      <c r="D1967" t="str">
        <f>IF(VLOOKUP($A1967,Parts!$A:$AM,D$1,0)="X",U$2,"")</f>
        <v/>
      </c>
      <c r="E1967" t="str">
        <f>IF(VLOOKUP($A1967,Parts!$A:$AM,E$1,0)="X",V$2,"")</f>
        <v/>
      </c>
      <c r="F1967" t="str">
        <f>IF(VLOOKUP($A1967,Parts!$A:$AM,F$1,0)="X",W$2,"")</f>
        <v/>
      </c>
      <c r="G1967" t="str">
        <f>IF(VLOOKUP($A1967,Parts!$A:$AM,G$1,0)="X",X$2,"")</f>
        <v/>
      </c>
      <c r="H1967" t="str">
        <f>IF(VLOOKUP($A1967,Parts!$A:$AM,H$1,0)="X",Y$2,"")</f>
        <v/>
      </c>
      <c r="I1967" t="str">
        <f>IF(VLOOKUP($A1967,Parts!$A:$AM,I$1,0)="X",Z$2,"")</f>
        <v/>
      </c>
      <c r="J1967" t="str">
        <f>IF(VLOOKUP($A1967,Parts!$A:$AM,J$1,0)="X",AA$2,"")</f>
        <v/>
      </c>
      <c r="K1967" t="str">
        <f>IF(VLOOKUP($A1967,Parts!$A:$AM,K$1,0)="X",AB$2,"")</f>
        <v/>
      </c>
      <c r="L1967" t="str">
        <f>IF(VLOOKUP($A1967,Parts!$A:$AM,L$1,0)="X",AC$2,"")</f>
        <v/>
      </c>
      <c r="M1967" t="str">
        <f>IF(VLOOKUP($A1967,Parts!$A:$AM,M$1,0)="X",AD$2,"")</f>
        <v/>
      </c>
      <c r="N1967" t="str">
        <f>IF(VLOOKUP($A1967,Parts!$A:$AM,N$1,0)="X",AE$2,"")</f>
        <v/>
      </c>
      <c r="O1967" t="str">
        <f>IF(VLOOKUP($A1967,Parts!$A:$AM,O$1,0)="X",AF$2,"")</f>
        <v/>
      </c>
      <c r="P1967" t="str">
        <f t="shared" si="31"/>
        <v/>
      </c>
    </row>
    <row r="1968" spans="1:16" x14ac:dyDescent="0.25">
      <c r="A1968" t="str">
        <f>Table15[[#This Row],[Name]]</f>
        <v>mk2FuselageShortMono</v>
      </c>
      <c r="B1968" t="str">
        <f>IF(VLOOKUP($A1968,Parts!$A:$AM,B$1,0)="X",S$2,"")</f>
        <v/>
      </c>
      <c r="C1968" t="str">
        <f>IF(VLOOKUP($A1968,Parts!$A:$AM,C$1,0)="X",T$2,"")</f>
        <v/>
      </c>
      <c r="D1968" t="str">
        <f>IF(VLOOKUP($A1968,Parts!$A:$AM,D$1,0)="X",U$2,"")</f>
        <v/>
      </c>
      <c r="E1968" t="str">
        <f>IF(VLOOKUP($A1968,Parts!$A:$AM,E$1,0)="X",V$2,"")</f>
        <v/>
      </c>
      <c r="F1968" t="str">
        <f>IF(VLOOKUP($A1968,Parts!$A:$AM,F$1,0)="X",W$2,"")</f>
        <v/>
      </c>
      <c r="G1968" t="str">
        <f>IF(VLOOKUP($A1968,Parts!$A:$AM,G$1,0)="X",X$2,"")</f>
        <v/>
      </c>
      <c r="H1968" t="str">
        <f>IF(VLOOKUP($A1968,Parts!$A:$AM,H$1,0)="X",Y$2,"")</f>
        <v/>
      </c>
      <c r="I1968" t="str">
        <f>IF(VLOOKUP($A1968,Parts!$A:$AM,I$1,0)="X",Z$2,"")</f>
        <v/>
      </c>
      <c r="J1968" t="str">
        <f>IF(VLOOKUP($A1968,Parts!$A:$AM,J$1,0)="X",AA$2,"")</f>
        <v/>
      </c>
      <c r="K1968" t="str">
        <f>IF(VLOOKUP($A1968,Parts!$A:$AM,K$1,0)="X",AB$2,"")</f>
        <v/>
      </c>
      <c r="L1968" t="str">
        <f>IF(VLOOKUP($A1968,Parts!$A:$AM,L$1,0)="X",AC$2,"")</f>
        <v/>
      </c>
      <c r="M1968" t="str">
        <f>IF(VLOOKUP($A1968,Parts!$A:$AM,M$1,0)="X",AD$2,"")</f>
        <v/>
      </c>
      <c r="N1968" t="str">
        <f>IF(VLOOKUP($A1968,Parts!$A:$AM,N$1,0)="X",AE$2,"")</f>
        <v/>
      </c>
      <c r="O1968" t="str">
        <f>IF(VLOOKUP($A1968,Parts!$A:$AM,O$1,0)="X",AF$2,"")</f>
        <v/>
      </c>
      <c r="P1968" t="str">
        <f t="shared" si="31"/>
        <v/>
      </c>
    </row>
    <row r="1969" spans="1:16" x14ac:dyDescent="0.25">
      <c r="A1969" t="str">
        <f>Table15[[#This Row],[Name]]</f>
        <v>mk2FuselageShortLFO</v>
      </c>
      <c r="B1969" t="str">
        <f>IF(VLOOKUP($A1969,Parts!$A:$AM,B$1,0)="X",S$2,"")</f>
        <v/>
      </c>
      <c r="C1969" t="str">
        <f>IF(VLOOKUP($A1969,Parts!$A:$AM,C$1,0)="X",T$2,"")</f>
        <v/>
      </c>
      <c r="D1969" t="str">
        <f>IF(VLOOKUP($A1969,Parts!$A:$AM,D$1,0)="X",U$2,"")</f>
        <v/>
      </c>
      <c r="E1969" t="str">
        <f>IF(VLOOKUP($A1969,Parts!$A:$AM,E$1,0)="X",V$2,"")</f>
        <v/>
      </c>
      <c r="F1969" t="str">
        <f>IF(VLOOKUP($A1969,Parts!$A:$AM,F$1,0)="X",W$2,"")</f>
        <v/>
      </c>
      <c r="G1969" t="str">
        <f>IF(VLOOKUP($A1969,Parts!$A:$AM,G$1,0)="X",X$2,"")</f>
        <v/>
      </c>
      <c r="H1969" t="str">
        <f>IF(VLOOKUP($A1969,Parts!$A:$AM,H$1,0)="X",Y$2,"")</f>
        <v/>
      </c>
      <c r="I1969" t="str">
        <f>IF(VLOOKUP($A1969,Parts!$A:$AM,I$1,0)="X",Z$2,"")</f>
        <v/>
      </c>
      <c r="J1969" t="str">
        <f>IF(VLOOKUP($A1969,Parts!$A:$AM,J$1,0)="X",AA$2,"")</f>
        <v/>
      </c>
      <c r="K1969" t="str">
        <f>IF(VLOOKUP($A1969,Parts!$A:$AM,K$1,0)="X",AB$2,"")</f>
        <v/>
      </c>
      <c r="L1969" t="str">
        <f>IF(VLOOKUP($A1969,Parts!$A:$AM,L$1,0)="X",AC$2,"")</f>
        <v/>
      </c>
      <c r="M1969" t="str">
        <f>IF(VLOOKUP($A1969,Parts!$A:$AM,M$1,0)="X",AD$2,"")</f>
        <v/>
      </c>
      <c r="N1969" t="str">
        <f>IF(VLOOKUP($A1969,Parts!$A:$AM,N$1,0)="X",AE$2,"")</f>
        <v/>
      </c>
      <c r="O1969" t="str">
        <f>IF(VLOOKUP($A1969,Parts!$A:$AM,O$1,0)="X",AF$2,"")</f>
        <v/>
      </c>
      <c r="P1969" t="str">
        <f t="shared" si="31"/>
        <v/>
      </c>
    </row>
    <row r="1970" spans="1:16" x14ac:dyDescent="0.25">
      <c r="A1970" t="str">
        <f>Table15[[#This Row],[Name]]</f>
        <v>mk2Cockpit_Inline</v>
      </c>
      <c r="B1970" t="str">
        <f>IF(VLOOKUP($A1970,Parts!$A:$AM,B$1,0)="X",S$2,"")</f>
        <v/>
      </c>
      <c r="C1970" t="str">
        <f>IF(VLOOKUP($A1970,Parts!$A:$AM,C$1,0)="X",T$2,"")</f>
        <v/>
      </c>
      <c r="D1970" t="str">
        <f>IF(VLOOKUP($A1970,Parts!$A:$AM,D$1,0)="X",U$2,"")</f>
        <v/>
      </c>
      <c r="E1970" t="str">
        <f>IF(VLOOKUP($A1970,Parts!$A:$AM,E$1,0)="X",V$2,"")</f>
        <v/>
      </c>
      <c r="F1970" t="str">
        <f>IF(VLOOKUP($A1970,Parts!$A:$AM,F$1,0)="X",W$2,"")</f>
        <v/>
      </c>
      <c r="G1970" t="str">
        <f>IF(VLOOKUP($A1970,Parts!$A:$AM,G$1,0)="X",X$2,"")</f>
        <v/>
      </c>
      <c r="H1970" t="str">
        <f>IF(VLOOKUP($A1970,Parts!$A:$AM,H$1,0)="X",Y$2,"")</f>
        <v/>
      </c>
      <c r="I1970" t="str">
        <f>IF(VLOOKUP($A1970,Parts!$A:$AM,I$1,0)="X",Z$2,"")</f>
        <v/>
      </c>
      <c r="J1970" t="str">
        <f>IF(VLOOKUP($A1970,Parts!$A:$AM,J$1,0)="X",AA$2,"")</f>
        <v/>
      </c>
      <c r="K1970" t="str">
        <f>IF(VLOOKUP($A1970,Parts!$A:$AM,K$1,0)="X",AB$2,"")</f>
        <v/>
      </c>
      <c r="L1970" t="str">
        <f>IF(VLOOKUP($A1970,Parts!$A:$AM,L$1,0)="X",AC$2,"")</f>
        <v/>
      </c>
      <c r="M1970" t="str">
        <f>IF(VLOOKUP($A1970,Parts!$A:$AM,M$1,0)="X",AD$2,"")</f>
        <v/>
      </c>
      <c r="N1970" t="str">
        <f>IF(VLOOKUP($A1970,Parts!$A:$AM,N$1,0)="X",AE$2,"")</f>
        <v/>
      </c>
      <c r="O1970" t="str">
        <f>IF(VLOOKUP($A1970,Parts!$A:$AM,O$1,0)="X",AF$2,"")</f>
        <v/>
      </c>
      <c r="P1970" t="str">
        <f t="shared" si="31"/>
        <v/>
      </c>
    </row>
    <row r="1971" spans="1:16" x14ac:dyDescent="0.25">
      <c r="A1971" t="str">
        <f>Table15[[#This Row],[Name]]</f>
        <v>mk2LanderCabin</v>
      </c>
      <c r="B1971" t="str">
        <f>IF(VLOOKUP($A1971,Parts!$A:$AM,B$1,0)="X",S$2,"")</f>
        <v/>
      </c>
      <c r="C1971" t="str">
        <f>IF(VLOOKUP($A1971,Parts!$A:$AM,C$1,0)="X",T$2,"")</f>
        <v/>
      </c>
      <c r="D1971" t="str">
        <f>IF(VLOOKUP($A1971,Parts!$A:$AM,D$1,0)="X",U$2,"")</f>
        <v/>
      </c>
      <c r="E1971" t="str">
        <f>IF(VLOOKUP($A1971,Parts!$A:$AM,E$1,0)="X",V$2,"")</f>
        <v/>
      </c>
      <c r="F1971" t="str">
        <f>IF(VLOOKUP($A1971,Parts!$A:$AM,F$1,0)="X",W$2,"")</f>
        <v/>
      </c>
      <c r="G1971" t="str">
        <f>IF(VLOOKUP($A1971,Parts!$A:$AM,G$1,0)="X",X$2,"")</f>
        <v/>
      </c>
      <c r="H1971" t="str">
        <f>IF(VLOOKUP($A1971,Parts!$A:$AM,H$1,0)="X",Y$2,"")</f>
        <v/>
      </c>
      <c r="I1971" t="str">
        <f>IF(VLOOKUP($A1971,Parts!$A:$AM,I$1,0)="X",Z$2,"")</f>
        <v/>
      </c>
      <c r="J1971" t="str">
        <f>IF(VLOOKUP($A1971,Parts!$A:$AM,J$1,0)="X",AA$2,"")</f>
        <v/>
      </c>
      <c r="K1971" t="str">
        <f>IF(VLOOKUP($A1971,Parts!$A:$AM,K$1,0)="X",AB$2,"")</f>
        <v/>
      </c>
      <c r="L1971" t="str">
        <f>IF(VLOOKUP($A1971,Parts!$A:$AM,L$1,0)="X",AC$2,"")</f>
        <v/>
      </c>
      <c r="M1971" t="str">
        <f>IF(VLOOKUP($A1971,Parts!$A:$AM,M$1,0)="X",AD$2,"")</f>
        <v/>
      </c>
      <c r="N1971" t="str">
        <f>IF(VLOOKUP($A1971,Parts!$A:$AM,N$1,0)="X",AE$2,"")</f>
        <v/>
      </c>
      <c r="O1971" t="str">
        <f>IF(VLOOKUP($A1971,Parts!$A:$AM,O$1,0)="X",AF$2,"")</f>
        <v/>
      </c>
      <c r="P1971" t="str">
        <f t="shared" si="31"/>
        <v/>
      </c>
    </row>
    <row r="1972" spans="1:16" x14ac:dyDescent="0.25">
      <c r="A1972" t="str">
        <f>Table15[[#This Row],[Name]]</f>
        <v>Mark1-2Pod</v>
      </c>
      <c r="B1972" t="str">
        <f>IF(VLOOKUP($A1972,Parts!$A:$AM,B$1,0)="X",S$2,"")</f>
        <v xml:space="preserve">    MODULE
    { name = ModuleTagAvionics }
</v>
      </c>
      <c r="C1972" t="str">
        <f>IF(VLOOKUP($A1972,Parts!$A:$AM,C$1,0)="X",T$2,"")</f>
        <v/>
      </c>
      <c r="D1972" t="str">
        <f>IF(VLOOKUP($A1972,Parts!$A:$AM,D$1,0)="X",U$2,"")</f>
        <v/>
      </c>
      <c r="E1972" t="str">
        <f>IF(VLOOKUP($A1972,Parts!$A:$AM,E$1,0)="X",V$2,"")</f>
        <v/>
      </c>
      <c r="F1972" t="str">
        <f>IF(VLOOKUP($A1972,Parts!$A:$AM,F$1,0)="X",W$2,"")</f>
        <v/>
      </c>
      <c r="G1972" t="str">
        <f>IF(VLOOKUP($A1972,Parts!$A:$AM,G$1,0)="X",X$2,"")</f>
        <v/>
      </c>
      <c r="H1972" t="str">
        <f>IF(VLOOKUP($A1972,Parts!$A:$AM,H$1,0)="X",Y$2,"")</f>
        <v xml:space="preserve">    MODULE
    { name = ModuleTagHabitable }
</v>
      </c>
      <c r="I1972" t="str">
        <f>IF(VLOOKUP($A1972,Parts!$A:$AM,I$1,0)="X",Z$2,"")</f>
        <v xml:space="preserve">    MODULE
    { name = ModuleTagHumanRated }
</v>
      </c>
      <c r="J1972" t="str">
        <f>IF(VLOOKUP($A1972,Parts!$A:$AM,J$1,0)="X",AA$2,"")</f>
        <v/>
      </c>
      <c r="K1972" t="str">
        <f>IF(VLOOKUP($A1972,Parts!$A:$AM,K$1,0)="X",AB$2,"")</f>
        <v/>
      </c>
      <c r="L1972" t="str">
        <f>IF(VLOOKUP($A1972,Parts!$A:$AM,L$1,0)="X",AC$2,"")</f>
        <v xml:space="preserve">    MODULE
    { name = ModuleTagReentry }
</v>
      </c>
      <c r="M1972" t="str">
        <f>IF(VLOOKUP($A1972,Parts!$A:$AM,M$1,0)="X",AD$2,"")</f>
        <v/>
      </c>
      <c r="N1972" t="str">
        <f>IF(VLOOKUP($A1972,Parts!$A:$AM,N$1,0)="X",AE$2,"")</f>
        <v/>
      </c>
      <c r="O1972" t="str">
        <f>IF(VLOOKUP($A1972,Parts!$A:$AM,O$1,0)="X",AF$2,"")</f>
        <v/>
      </c>
      <c r="P1972" t="str">
        <f t="shared" si="31"/>
        <v xml:space="preserve">    MODULE
    { name = ModuleTagAvionics }
    MODULE
    { name = ModuleTagHabitable }
    MODULE
    { name = ModuleTagHumanRated }
    MODULE
    { name = ModuleTagReentry }
</v>
      </c>
    </row>
    <row r="1973" spans="1:16" x14ac:dyDescent="0.25">
      <c r="A1973" t="str">
        <f>Table15[[#This Row],[Name]]</f>
        <v>ShieldCapLarge</v>
      </c>
      <c r="B1973" t="str">
        <f>IF(VLOOKUP($A1973,Parts!$A:$AM,B$1,0)="X",S$2,"")</f>
        <v/>
      </c>
      <c r="C1973" t="str">
        <f>IF(VLOOKUP($A1973,Parts!$A:$AM,C$1,0)="X",T$2,"")</f>
        <v/>
      </c>
      <c r="D1973" t="str">
        <f>IF(VLOOKUP($A1973,Parts!$A:$AM,D$1,0)="X",U$2,"")</f>
        <v/>
      </c>
      <c r="E1973" t="str">
        <f>IF(VLOOKUP($A1973,Parts!$A:$AM,E$1,0)="X",V$2,"")</f>
        <v/>
      </c>
      <c r="F1973" t="str">
        <f>IF(VLOOKUP($A1973,Parts!$A:$AM,F$1,0)="X",W$2,"")</f>
        <v/>
      </c>
      <c r="G1973" t="str">
        <f>IF(VLOOKUP($A1973,Parts!$A:$AM,G$1,0)="X",X$2,"")</f>
        <v/>
      </c>
      <c r="H1973" t="str">
        <f>IF(VLOOKUP($A1973,Parts!$A:$AM,H$1,0)="X",Y$2,"")</f>
        <v/>
      </c>
      <c r="I1973" t="str">
        <f>IF(VLOOKUP($A1973,Parts!$A:$AM,I$1,0)="X",Z$2,"")</f>
        <v xml:space="preserve">    MODULE
    { name = ModuleTagHumanRated }
</v>
      </c>
      <c r="J1973" t="str">
        <f>IF(VLOOKUP($A1973,Parts!$A:$AM,J$1,0)="X",AA$2,"")</f>
        <v/>
      </c>
      <c r="K1973" t="str">
        <f>IF(VLOOKUP($A1973,Parts!$A:$AM,K$1,0)="X",AB$2,"")</f>
        <v/>
      </c>
      <c r="L1973" t="str">
        <f>IF(VLOOKUP($A1973,Parts!$A:$AM,L$1,0)="X",AC$2,"")</f>
        <v/>
      </c>
      <c r="M1973" t="str">
        <f>IF(VLOOKUP($A1973,Parts!$A:$AM,M$1,0)="X",AD$2,"")</f>
        <v/>
      </c>
      <c r="N1973" t="str">
        <f>IF(VLOOKUP($A1973,Parts!$A:$AM,N$1,0)="X",AE$2,"")</f>
        <v/>
      </c>
      <c r="O1973" t="str">
        <f>IF(VLOOKUP($A1973,Parts!$A:$AM,O$1,0)="X",AF$2,"")</f>
        <v/>
      </c>
      <c r="P1973" t="str">
        <f t="shared" si="31"/>
        <v xml:space="preserve">    MODULE
    { name = ModuleTagHumanRated }
</v>
      </c>
    </row>
    <row r="1974" spans="1:16" x14ac:dyDescent="0.25">
      <c r="A1974" t="str">
        <f>Table15[[#This Row],[Name]]</f>
        <v>SXTmk2adaptorIntake</v>
      </c>
      <c r="B1974" t="str">
        <f>IF(VLOOKUP($A1974,Parts!$A:$AM,B$1,0)="X",S$2,"")</f>
        <v/>
      </c>
      <c r="C1974" t="str">
        <f>IF(VLOOKUP($A1974,Parts!$A:$AM,C$1,0)="X",T$2,"")</f>
        <v/>
      </c>
      <c r="D1974" t="str">
        <f>IF(VLOOKUP($A1974,Parts!$A:$AM,D$1,0)="X",U$2,"")</f>
        <v/>
      </c>
      <c r="E1974" t="str">
        <f>IF(VLOOKUP($A1974,Parts!$A:$AM,E$1,0)="X",V$2,"")</f>
        <v/>
      </c>
      <c r="F1974" t="str">
        <f>IF(VLOOKUP($A1974,Parts!$A:$AM,F$1,0)="X",W$2,"")</f>
        <v/>
      </c>
      <c r="G1974" t="str">
        <f>IF(VLOOKUP($A1974,Parts!$A:$AM,G$1,0)="X",X$2,"")</f>
        <v/>
      </c>
      <c r="H1974" t="str">
        <f>IF(VLOOKUP($A1974,Parts!$A:$AM,H$1,0)="X",Y$2,"")</f>
        <v/>
      </c>
      <c r="I1974" t="str">
        <f>IF(VLOOKUP($A1974,Parts!$A:$AM,I$1,0)="X",Z$2,"")</f>
        <v/>
      </c>
      <c r="J1974" t="str">
        <f>IF(VLOOKUP($A1974,Parts!$A:$AM,J$1,0)="X",AA$2,"")</f>
        <v/>
      </c>
      <c r="K1974" t="str">
        <f>IF(VLOOKUP($A1974,Parts!$A:$AM,K$1,0)="X",AB$2,"")</f>
        <v/>
      </c>
      <c r="L1974" t="str">
        <f>IF(VLOOKUP($A1974,Parts!$A:$AM,L$1,0)="X",AC$2,"")</f>
        <v/>
      </c>
      <c r="M1974" t="str">
        <f>IF(VLOOKUP($A1974,Parts!$A:$AM,M$1,0)="X",AD$2,"")</f>
        <v/>
      </c>
      <c r="N1974" t="str">
        <f>IF(VLOOKUP($A1974,Parts!$A:$AM,N$1,0)="X",AE$2,"")</f>
        <v/>
      </c>
      <c r="O1974" t="str">
        <f>IF(VLOOKUP($A1974,Parts!$A:$AM,O$1,0)="X",AF$2,"")</f>
        <v/>
      </c>
      <c r="P1974" t="str">
        <f t="shared" si="31"/>
        <v/>
      </c>
    </row>
    <row r="1975" spans="1:16" x14ac:dyDescent="0.25">
      <c r="A1975" t="str">
        <f>Table15[[#This Row],[Name]]</f>
        <v>SXT25mMk2Adap</v>
      </c>
      <c r="B1975" t="str">
        <f>IF(VLOOKUP($A1975,Parts!$A:$AM,B$1,0)="X",S$2,"")</f>
        <v/>
      </c>
      <c r="C1975" t="str">
        <f>IF(VLOOKUP($A1975,Parts!$A:$AM,C$1,0)="X",T$2,"")</f>
        <v/>
      </c>
      <c r="D1975" t="str">
        <f>IF(VLOOKUP($A1975,Parts!$A:$AM,D$1,0)="X",U$2,"")</f>
        <v/>
      </c>
      <c r="E1975" t="str">
        <f>IF(VLOOKUP($A1975,Parts!$A:$AM,E$1,0)="X",V$2,"")</f>
        <v/>
      </c>
      <c r="F1975" t="str">
        <f>IF(VLOOKUP($A1975,Parts!$A:$AM,F$1,0)="X",W$2,"")</f>
        <v/>
      </c>
      <c r="G1975" t="str">
        <f>IF(VLOOKUP($A1975,Parts!$A:$AM,G$1,0)="X",X$2,"")</f>
        <v/>
      </c>
      <c r="H1975" t="str">
        <f>IF(VLOOKUP($A1975,Parts!$A:$AM,H$1,0)="X",Y$2,"")</f>
        <v/>
      </c>
      <c r="I1975" t="str">
        <f>IF(VLOOKUP($A1975,Parts!$A:$AM,I$1,0)="X",Z$2,"")</f>
        <v/>
      </c>
      <c r="J1975" t="str">
        <f>IF(VLOOKUP($A1975,Parts!$A:$AM,J$1,0)="X",AA$2,"")</f>
        <v/>
      </c>
      <c r="K1975" t="str">
        <f>IF(VLOOKUP($A1975,Parts!$A:$AM,K$1,0)="X",AB$2,"")</f>
        <v/>
      </c>
      <c r="L1975" t="str">
        <f>IF(VLOOKUP($A1975,Parts!$A:$AM,L$1,0)="X",AC$2,"")</f>
        <v/>
      </c>
      <c r="M1975" t="str">
        <f>IF(VLOOKUP($A1975,Parts!$A:$AM,M$1,0)="X",AD$2,"")</f>
        <v/>
      </c>
      <c r="N1975" t="str">
        <f>IF(VLOOKUP($A1975,Parts!$A:$AM,N$1,0)="X",AE$2,"")</f>
        <v/>
      </c>
      <c r="O1975" t="str">
        <f>IF(VLOOKUP($A1975,Parts!$A:$AM,O$1,0)="X",AF$2,"")</f>
        <v/>
      </c>
      <c r="P1975" t="str">
        <f t="shared" si="31"/>
        <v/>
      </c>
    </row>
    <row r="1976" spans="1:16" x14ac:dyDescent="0.25">
      <c r="A1976" t="str">
        <f>Table15[[#This Row],[Name]]</f>
        <v>SXT25mMk2AdapSlant</v>
      </c>
      <c r="B1976" t="str">
        <f>IF(VLOOKUP($A1976,Parts!$A:$AM,B$1,0)="X",S$2,"")</f>
        <v/>
      </c>
      <c r="C1976" t="str">
        <f>IF(VLOOKUP($A1976,Parts!$A:$AM,C$1,0)="X",T$2,"")</f>
        <v/>
      </c>
      <c r="D1976" t="str">
        <f>IF(VLOOKUP($A1976,Parts!$A:$AM,D$1,0)="X",U$2,"")</f>
        <v/>
      </c>
      <c r="E1976" t="str">
        <f>IF(VLOOKUP($A1976,Parts!$A:$AM,E$1,0)="X",V$2,"")</f>
        <v/>
      </c>
      <c r="F1976" t="str">
        <f>IF(VLOOKUP($A1976,Parts!$A:$AM,F$1,0)="X",W$2,"")</f>
        <v/>
      </c>
      <c r="G1976" t="str">
        <f>IF(VLOOKUP($A1976,Parts!$A:$AM,G$1,0)="X",X$2,"")</f>
        <v/>
      </c>
      <c r="H1976" t="str">
        <f>IF(VLOOKUP($A1976,Parts!$A:$AM,H$1,0)="X",Y$2,"")</f>
        <v/>
      </c>
      <c r="I1976" t="str">
        <f>IF(VLOOKUP($A1976,Parts!$A:$AM,I$1,0)="X",Z$2,"")</f>
        <v/>
      </c>
      <c r="J1976" t="str">
        <f>IF(VLOOKUP($A1976,Parts!$A:$AM,J$1,0)="X",AA$2,"")</f>
        <v/>
      </c>
      <c r="K1976" t="str">
        <f>IF(VLOOKUP($A1976,Parts!$A:$AM,K$1,0)="X",AB$2,"")</f>
        <v/>
      </c>
      <c r="L1976" t="str">
        <f>IF(VLOOKUP($A1976,Parts!$A:$AM,L$1,0)="X",AC$2,"")</f>
        <v/>
      </c>
      <c r="M1976" t="str">
        <f>IF(VLOOKUP($A1976,Parts!$A:$AM,M$1,0)="X",AD$2,"")</f>
        <v/>
      </c>
      <c r="N1976" t="str">
        <f>IF(VLOOKUP($A1976,Parts!$A:$AM,N$1,0)="X",AE$2,"")</f>
        <v/>
      </c>
      <c r="O1976" t="str">
        <f>IF(VLOOKUP($A1976,Parts!$A:$AM,O$1,0)="X",AF$2,"")</f>
        <v/>
      </c>
      <c r="P1976" t="str">
        <f t="shared" si="31"/>
        <v/>
      </c>
    </row>
    <row r="1977" spans="1:16" x14ac:dyDescent="0.25">
      <c r="A1977" t="str">
        <f>Table15[[#This Row],[Name]]</f>
        <v>parachuteDrogue</v>
      </c>
      <c r="B1977" t="str">
        <f>IF(VLOOKUP($A1977,Parts!$A:$AM,B$1,0)="X",S$2,"")</f>
        <v/>
      </c>
      <c r="C1977" t="str">
        <f>IF(VLOOKUP($A1977,Parts!$A:$AM,C$1,0)="X",T$2,"")</f>
        <v/>
      </c>
      <c r="D1977" t="str">
        <f>IF(VLOOKUP($A1977,Parts!$A:$AM,D$1,0)="X",U$2,"")</f>
        <v/>
      </c>
      <c r="E1977" t="str">
        <f>IF(VLOOKUP($A1977,Parts!$A:$AM,E$1,0)="X",V$2,"")</f>
        <v/>
      </c>
      <c r="F1977" t="str">
        <f>IF(VLOOKUP($A1977,Parts!$A:$AM,F$1,0)="X",W$2,"")</f>
        <v/>
      </c>
      <c r="G1977" t="str">
        <f>IF(VLOOKUP($A1977,Parts!$A:$AM,G$1,0)="X",X$2,"")</f>
        <v/>
      </c>
      <c r="H1977" t="str">
        <f>IF(VLOOKUP($A1977,Parts!$A:$AM,H$1,0)="X",Y$2,"")</f>
        <v/>
      </c>
      <c r="I1977" t="str">
        <f>IF(VLOOKUP($A1977,Parts!$A:$AM,I$1,0)="X",Z$2,"")</f>
        <v/>
      </c>
      <c r="J1977" t="str">
        <f>IF(VLOOKUP($A1977,Parts!$A:$AM,J$1,0)="X",AA$2,"")</f>
        <v/>
      </c>
      <c r="K1977" t="str">
        <f>IF(VLOOKUP($A1977,Parts!$A:$AM,K$1,0)="X",AB$2,"")</f>
        <v/>
      </c>
      <c r="L1977" t="str">
        <f>IF(VLOOKUP($A1977,Parts!$A:$AM,L$1,0)="X",AC$2,"")</f>
        <v/>
      </c>
      <c r="M1977" t="str">
        <f>IF(VLOOKUP($A1977,Parts!$A:$AM,M$1,0)="X",AD$2,"")</f>
        <v/>
      </c>
      <c r="N1977" t="str">
        <f>IF(VLOOKUP($A1977,Parts!$A:$AM,N$1,0)="X",AE$2,"")</f>
        <v/>
      </c>
      <c r="O1977" t="str">
        <f>IF(VLOOKUP($A1977,Parts!$A:$AM,O$1,0)="X",AF$2,"")</f>
        <v/>
      </c>
      <c r="P1977" t="str">
        <f t="shared" si="31"/>
        <v/>
      </c>
    </row>
    <row r="1978" spans="1:16" x14ac:dyDescent="0.25">
      <c r="A1978" t="str">
        <f>Table15[[#This Row],[Name]]</f>
        <v>parachuteSingle_drogue</v>
      </c>
      <c r="B1978" t="str">
        <f>IF(VLOOKUP($A1978,Parts!$A:$AM,B$1,0)="X",S$2,"")</f>
        <v/>
      </c>
      <c r="C1978" t="str">
        <f>IF(VLOOKUP($A1978,Parts!$A:$AM,C$1,0)="X",T$2,"")</f>
        <v/>
      </c>
      <c r="D1978" t="str">
        <f>IF(VLOOKUP($A1978,Parts!$A:$AM,D$1,0)="X",U$2,"")</f>
        <v/>
      </c>
      <c r="E1978" t="str">
        <f>IF(VLOOKUP($A1978,Parts!$A:$AM,E$1,0)="X",V$2,"")</f>
        <v/>
      </c>
      <c r="F1978" t="str">
        <f>IF(VLOOKUP($A1978,Parts!$A:$AM,F$1,0)="X",W$2,"")</f>
        <v/>
      </c>
      <c r="G1978" t="str">
        <f>IF(VLOOKUP($A1978,Parts!$A:$AM,G$1,0)="X",X$2,"")</f>
        <v/>
      </c>
      <c r="H1978" t="str">
        <f>IF(VLOOKUP($A1978,Parts!$A:$AM,H$1,0)="X",Y$2,"")</f>
        <v/>
      </c>
      <c r="I1978" t="str">
        <f>IF(VLOOKUP($A1978,Parts!$A:$AM,I$1,0)="X",Z$2,"")</f>
        <v/>
      </c>
      <c r="J1978" t="str">
        <f>IF(VLOOKUP($A1978,Parts!$A:$AM,J$1,0)="X",AA$2,"")</f>
        <v/>
      </c>
      <c r="K1978" t="str">
        <f>IF(VLOOKUP($A1978,Parts!$A:$AM,K$1,0)="X",AB$2,"")</f>
        <v/>
      </c>
      <c r="L1978" t="str">
        <f>IF(VLOOKUP($A1978,Parts!$A:$AM,L$1,0)="X",AC$2,"")</f>
        <v/>
      </c>
      <c r="M1978" t="str">
        <f>IF(VLOOKUP($A1978,Parts!$A:$AM,M$1,0)="X",AD$2,"")</f>
        <v/>
      </c>
      <c r="N1978" t="str">
        <f>IF(VLOOKUP($A1978,Parts!$A:$AM,N$1,0)="X",AE$2,"")</f>
        <v/>
      </c>
      <c r="O1978" t="str">
        <f>IF(VLOOKUP($A1978,Parts!$A:$AM,O$1,0)="X",AF$2,"")</f>
        <v/>
      </c>
      <c r="P1978" t="str">
        <f t="shared" si="31"/>
        <v/>
      </c>
    </row>
    <row r="1979" spans="1:16" x14ac:dyDescent="0.25">
      <c r="A1979" t="str">
        <f>Table15[[#This Row],[Name]]</f>
        <v>parachuteRadial</v>
      </c>
      <c r="B1979" t="str">
        <f>IF(VLOOKUP($A1979,Parts!$A:$AM,B$1,0)="X",S$2,"")</f>
        <v/>
      </c>
      <c r="C1979" t="str">
        <f>IF(VLOOKUP($A1979,Parts!$A:$AM,C$1,0)="X",T$2,"")</f>
        <v/>
      </c>
      <c r="D1979" t="str">
        <f>IF(VLOOKUP($A1979,Parts!$A:$AM,D$1,0)="X",U$2,"")</f>
        <v/>
      </c>
      <c r="E1979" t="str">
        <f>IF(VLOOKUP($A1979,Parts!$A:$AM,E$1,0)="X",V$2,"")</f>
        <v/>
      </c>
      <c r="F1979" t="str">
        <f>IF(VLOOKUP($A1979,Parts!$A:$AM,F$1,0)="X",W$2,"")</f>
        <v/>
      </c>
      <c r="G1979" t="str">
        <f>IF(VLOOKUP($A1979,Parts!$A:$AM,G$1,0)="X",X$2,"")</f>
        <v/>
      </c>
      <c r="H1979" t="str">
        <f>IF(VLOOKUP($A1979,Parts!$A:$AM,H$1,0)="X",Y$2,"")</f>
        <v/>
      </c>
      <c r="I1979" t="str">
        <f>IF(VLOOKUP($A1979,Parts!$A:$AM,I$1,0)="X",Z$2,"")</f>
        <v/>
      </c>
      <c r="J1979" t="str">
        <f>IF(VLOOKUP($A1979,Parts!$A:$AM,J$1,0)="X",AA$2,"")</f>
        <v/>
      </c>
      <c r="K1979" t="str">
        <f>IF(VLOOKUP($A1979,Parts!$A:$AM,K$1,0)="X",AB$2,"")</f>
        <v/>
      </c>
      <c r="L1979" t="str">
        <f>IF(VLOOKUP($A1979,Parts!$A:$AM,L$1,0)="X",AC$2,"")</f>
        <v/>
      </c>
      <c r="M1979" t="str">
        <f>IF(VLOOKUP($A1979,Parts!$A:$AM,M$1,0)="X",AD$2,"")</f>
        <v/>
      </c>
      <c r="N1979" t="str">
        <f>IF(VLOOKUP($A1979,Parts!$A:$AM,N$1,0)="X",AE$2,"")</f>
        <v/>
      </c>
      <c r="O1979" t="str">
        <f>IF(VLOOKUP($A1979,Parts!$A:$AM,O$1,0)="X",AF$2,"")</f>
        <v/>
      </c>
      <c r="P1979" t="str">
        <f t="shared" si="31"/>
        <v/>
      </c>
    </row>
    <row r="1980" spans="1:16" x14ac:dyDescent="0.25">
      <c r="A1980" t="str">
        <f>Table15[[#This Row],[Name]]</f>
        <v>mk3CargoBayL</v>
      </c>
      <c r="B1980" t="str">
        <f>IF(VLOOKUP($A1980,Parts!$A:$AM,B$1,0)="X",S$2,"")</f>
        <v/>
      </c>
      <c r="C1980" t="str">
        <f>IF(VLOOKUP($A1980,Parts!$A:$AM,C$1,0)="X",T$2,"")</f>
        <v/>
      </c>
      <c r="D1980" t="str">
        <f>IF(VLOOKUP($A1980,Parts!$A:$AM,D$1,0)="X",U$2,"")</f>
        <v/>
      </c>
      <c r="E1980" t="str">
        <f>IF(VLOOKUP($A1980,Parts!$A:$AM,E$1,0)="X",V$2,"")</f>
        <v/>
      </c>
      <c r="F1980" t="str">
        <f>IF(VLOOKUP($A1980,Parts!$A:$AM,F$1,0)="X",W$2,"")</f>
        <v/>
      </c>
      <c r="G1980" t="str">
        <f>IF(VLOOKUP($A1980,Parts!$A:$AM,G$1,0)="X",X$2,"")</f>
        <v/>
      </c>
      <c r="H1980" t="str">
        <f>IF(VLOOKUP($A1980,Parts!$A:$AM,H$1,0)="X",Y$2,"")</f>
        <v/>
      </c>
      <c r="I1980" t="str">
        <f>IF(VLOOKUP($A1980,Parts!$A:$AM,I$1,0)="X",Z$2,"")</f>
        <v/>
      </c>
      <c r="J1980" t="str">
        <f>IF(VLOOKUP($A1980,Parts!$A:$AM,J$1,0)="X",AA$2,"")</f>
        <v/>
      </c>
      <c r="K1980" t="str">
        <f>IF(VLOOKUP($A1980,Parts!$A:$AM,K$1,0)="X",AB$2,"")</f>
        <v/>
      </c>
      <c r="L1980" t="str">
        <f>IF(VLOOKUP($A1980,Parts!$A:$AM,L$1,0)="X",AC$2,"")</f>
        <v/>
      </c>
      <c r="M1980" t="str">
        <f>IF(VLOOKUP($A1980,Parts!$A:$AM,M$1,0)="X",AD$2,"")</f>
        <v/>
      </c>
      <c r="N1980" t="str">
        <f>IF(VLOOKUP($A1980,Parts!$A:$AM,N$1,0)="X",AE$2,"")</f>
        <v/>
      </c>
      <c r="O1980" t="str">
        <f>IF(VLOOKUP($A1980,Parts!$A:$AM,O$1,0)="X",AF$2,"")</f>
        <v/>
      </c>
      <c r="P1980" t="str">
        <f t="shared" si="31"/>
        <v/>
      </c>
    </row>
    <row r="1981" spans="1:16" x14ac:dyDescent="0.25">
      <c r="A1981" t="str">
        <f>Table15[[#This Row],[Name]]</f>
        <v>mk3CargoBayS</v>
      </c>
      <c r="B1981" t="str">
        <f>IF(VLOOKUP($A1981,Parts!$A:$AM,B$1,0)="X",S$2,"")</f>
        <v/>
      </c>
      <c r="C1981" t="str">
        <f>IF(VLOOKUP($A1981,Parts!$A:$AM,C$1,0)="X",T$2,"")</f>
        <v/>
      </c>
      <c r="D1981" t="str">
        <f>IF(VLOOKUP($A1981,Parts!$A:$AM,D$1,0)="X",U$2,"")</f>
        <v/>
      </c>
      <c r="E1981" t="str">
        <f>IF(VLOOKUP($A1981,Parts!$A:$AM,E$1,0)="X",V$2,"")</f>
        <v/>
      </c>
      <c r="F1981" t="str">
        <f>IF(VLOOKUP($A1981,Parts!$A:$AM,F$1,0)="X",W$2,"")</f>
        <v/>
      </c>
      <c r="G1981" t="str">
        <f>IF(VLOOKUP($A1981,Parts!$A:$AM,G$1,0)="X",X$2,"")</f>
        <v/>
      </c>
      <c r="H1981" t="str">
        <f>IF(VLOOKUP($A1981,Parts!$A:$AM,H$1,0)="X",Y$2,"")</f>
        <v/>
      </c>
      <c r="I1981" t="str">
        <f>IF(VLOOKUP($A1981,Parts!$A:$AM,I$1,0)="X",Z$2,"")</f>
        <v/>
      </c>
      <c r="J1981" t="str">
        <f>IF(VLOOKUP($A1981,Parts!$A:$AM,J$1,0)="X",AA$2,"")</f>
        <v/>
      </c>
      <c r="K1981" t="str">
        <f>IF(VLOOKUP($A1981,Parts!$A:$AM,K$1,0)="X",AB$2,"")</f>
        <v/>
      </c>
      <c r="L1981" t="str">
        <f>IF(VLOOKUP($A1981,Parts!$A:$AM,L$1,0)="X",AC$2,"")</f>
        <v/>
      </c>
      <c r="M1981" t="str">
        <f>IF(VLOOKUP($A1981,Parts!$A:$AM,M$1,0)="X",AD$2,"")</f>
        <v/>
      </c>
      <c r="N1981" t="str">
        <f>IF(VLOOKUP($A1981,Parts!$A:$AM,N$1,0)="X",AE$2,"")</f>
        <v/>
      </c>
      <c r="O1981" t="str">
        <f>IF(VLOOKUP($A1981,Parts!$A:$AM,O$1,0)="X",AF$2,"")</f>
        <v/>
      </c>
      <c r="P1981" t="str">
        <f t="shared" si="31"/>
        <v/>
      </c>
    </row>
    <row r="1982" spans="1:16" x14ac:dyDescent="0.25">
      <c r="A1982" t="str">
        <f>Table15[[#This Row],[Name]]</f>
        <v>mk3CargoBayM</v>
      </c>
      <c r="B1982" t="str">
        <f>IF(VLOOKUP($A1982,Parts!$A:$AM,B$1,0)="X",S$2,"")</f>
        <v/>
      </c>
      <c r="C1982" t="str">
        <f>IF(VLOOKUP($A1982,Parts!$A:$AM,C$1,0)="X",T$2,"")</f>
        <v/>
      </c>
      <c r="D1982" t="str">
        <f>IF(VLOOKUP($A1982,Parts!$A:$AM,D$1,0)="X",U$2,"")</f>
        <v/>
      </c>
      <c r="E1982" t="str">
        <f>IF(VLOOKUP($A1982,Parts!$A:$AM,E$1,0)="X",V$2,"")</f>
        <v/>
      </c>
      <c r="F1982" t="str">
        <f>IF(VLOOKUP($A1982,Parts!$A:$AM,F$1,0)="X",W$2,"")</f>
        <v/>
      </c>
      <c r="G1982" t="str">
        <f>IF(VLOOKUP($A1982,Parts!$A:$AM,G$1,0)="X",X$2,"")</f>
        <v/>
      </c>
      <c r="H1982" t="str">
        <f>IF(VLOOKUP($A1982,Parts!$A:$AM,H$1,0)="X",Y$2,"")</f>
        <v/>
      </c>
      <c r="I1982" t="str">
        <f>IF(VLOOKUP($A1982,Parts!$A:$AM,I$1,0)="X",Z$2,"")</f>
        <v/>
      </c>
      <c r="J1982" t="str">
        <f>IF(VLOOKUP($A1982,Parts!$A:$AM,J$1,0)="X",AA$2,"")</f>
        <v/>
      </c>
      <c r="K1982" t="str">
        <f>IF(VLOOKUP($A1982,Parts!$A:$AM,K$1,0)="X",AB$2,"")</f>
        <v/>
      </c>
      <c r="L1982" t="str">
        <f>IF(VLOOKUP($A1982,Parts!$A:$AM,L$1,0)="X",AC$2,"")</f>
        <v/>
      </c>
      <c r="M1982" t="str">
        <f>IF(VLOOKUP($A1982,Parts!$A:$AM,M$1,0)="X",AD$2,"")</f>
        <v/>
      </c>
      <c r="N1982" t="str">
        <f>IF(VLOOKUP($A1982,Parts!$A:$AM,N$1,0)="X",AE$2,"")</f>
        <v/>
      </c>
      <c r="O1982" t="str">
        <f>IF(VLOOKUP($A1982,Parts!$A:$AM,O$1,0)="X",AF$2,"")</f>
        <v/>
      </c>
      <c r="P1982" t="str">
        <f t="shared" si="31"/>
        <v/>
      </c>
    </row>
    <row r="1983" spans="1:16" x14ac:dyDescent="0.25">
      <c r="A1983" t="str">
        <f>Table15[[#This Row],[Name]]</f>
        <v>SXTmk3CargoBayRamp</v>
      </c>
      <c r="B1983" t="str">
        <f>IF(VLOOKUP($A1983,Parts!$A:$AM,B$1,0)="X",S$2,"")</f>
        <v/>
      </c>
      <c r="C1983" t="str">
        <f>IF(VLOOKUP($A1983,Parts!$A:$AM,C$1,0)="X",T$2,"")</f>
        <v/>
      </c>
      <c r="D1983" t="str">
        <f>IF(VLOOKUP($A1983,Parts!$A:$AM,D$1,0)="X",U$2,"")</f>
        <v/>
      </c>
      <c r="E1983" t="str">
        <f>IF(VLOOKUP($A1983,Parts!$A:$AM,E$1,0)="X",V$2,"")</f>
        <v/>
      </c>
      <c r="F1983" t="str">
        <f>IF(VLOOKUP($A1983,Parts!$A:$AM,F$1,0)="X",W$2,"")</f>
        <v/>
      </c>
      <c r="G1983" t="str">
        <f>IF(VLOOKUP($A1983,Parts!$A:$AM,G$1,0)="X",X$2,"")</f>
        <v/>
      </c>
      <c r="H1983" t="str">
        <f>IF(VLOOKUP($A1983,Parts!$A:$AM,H$1,0)="X",Y$2,"")</f>
        <v/>
      </c>
      <c r="I1983" t="str">
        <f>IF(VLOOKUP($A1983,Parts!$A:$AM,I$1,0)="X",Z$2,"")</f>
        <v/>
      </c>
      <c r="J1983" t="str">
        <f>IF(VLOOKUP($A1983,Parts!$A:$AM,J$1,0)="X",AA$2,"")</f>
        <v/>
      </c>
      <c r="K1983" t="str">
        <f>IF(VLOOKUP($A1983,Parts!$A:$AM,K$1,0)="X",AB$2,"")</f>
        <v/>
      </c>
      <c r="L1983" t="str">
        <f>IF(VLOOKUP($A1983,Parts!$A:$AM,L$1,0)="X",AC$2,"")</f>
        <v/>
      </c>
      <c r="M1983" t="str">
        <f>IF(VLOOKUP($A1983,Parts!$A:$AM,M$1,0)="X",AD$2,"")</f>
        <v/>
      </c>
      <c r="N1983" t="str">
        <f>IF(VLOOKUP($A1983,Parts!$A:$AM,N$1,0)="X",AE$2,"")</f>
        <v/>
      </c>
      <c r="O1983" t="str">
        <f>IF(VLOOKUP($A1983,Parts!$A:$AM,O$1,0)="X",AF$2,"")</f>
        <v/>
      </c>
      <c r="P1983" t="str">
        <f t="shared" si="31"/>
        <v/>
      </c>
    </row>
    <row r="1984" spans="1:16" x14ac:dyDescent="0.25">
      <c r="A1984" t="str">
        <f>Table15[[#This Row],[Name]]</f>
        <v>mk3CargoRamp</v>
      </c>
      <c r="B1984" t="str">
        <f>IF(VLOOKUP($A1984,Parts!$A:$AM,B$1,0)="X",S$2,"")</f>
        <v/>
      </c>
      <c r="C1984" t="str">
        <f>IF(VLOOKUP($A1984,Parts!$A:$AM,C$1,0)="X",T$2,"")</f>
        <v/>
      </c>
      <c r="D1984" t="str">
        <f>IF(VLOOKUP($A1984,Parts!$A:$AM,D$1,0)="X",U$2,"")</f>
        <v/>
      </c>
      <c r="E1984" t="str">
        <f>IF(VLOOKUP($A1984,Parts!$A:$AM,E$1,0)="X",V$2,"")</f>
        <v/>
      </c>
      <c r="F1984" t="str">
        <f>IF(VLOOKUP($A1984,Parts!$A:$AM,F$1,0)="X",W$2,"")</f>
        <v/>
      </c>
      <c r="G1984" t="str">
        <f>IF(VLOOKUP($A1984,Parts!$A:$AM,G$1,0)="X",X$2,"")</f>
        <v/>
      </c>
      <c r="H1984" t="str">
        <f>IF(VLOOKUP($A1984,Parts!$A:$AM,H$1,0)="X",Y$2,"")</f>
        <v/>
      </c>
      <c r="I1984" t="str">
        <f>IF(VLOOKUP($A1984,Parts!$A:$AM,I$1,0)="X",Z$2,"")</f>
        <v/>
      </c>
      <c r="J1984" t="str">
        <f>IF(VLOOKUP($A1984,Parts!$A:$AM,J$1,0)="X",AA$2,"")</f>
        <v/>
      </c>
      <c r="K1984" t="str">
        <f>IF(VLOOKUP($A1984,Parts!$A:$AM,K$1,0)="X",AB$2,"")</f>
        <v/>
      </c>
      <c r="L1984" t="str">
        <f>IF(VLOOKUP($A1984,Parts!$A:$AM,L$1,0)="X",AC$2,"")</f>
        <v/>
      </c>
      <c r="M1984" t="str">
        <f>IF(VLOOKUP($A1984,Parts!$A:$AM,M$1,0)="X",AD$2,"")</f>
        <v/>
      </c>
      <c r="N1984" t="str">
        <f>IF(VLOOKUP($A1984,Parts!$A:$AM,N$1,0)="X",AE$2,"")</f>
        <v/>
      </c>
      <c r="O1984" t="str">
        <f>IF(VLOOKUP($A1984,Parts!$A:$AM,O$1,0)="X",AF$2,"")</f>
        <v/>
      </c>
      <c r="P1984" t="str">
        <f t="shared" si="31"/>
        <v/>
      </c>
    </row>
    <row r="1985" spans="1:16" x14ac:dyDescent="0.25">
      <c r="A1985" t="str">
        <f>Table15[[#This Row],[Name]]</f>
        <v>mk3Cockpit_Shuttle</v>
      </c>
      <c r="B1985" t="str">
        <f>IF(VLOOKUP($A1985,Parts!$A:$AM,B$1,0)="X",S$2,"")</f>
        <v/>
      </c>
      <c r="C1985" t="str">
        <f>IF(VLOOKUP($A1985,Parts!$A:$AM,C$1,0)="X",T$2,"")</f>
        <v/>
      </c>
      <c r="D1985" t="str">
        <f>IF(VLOOKUP($A1985,Parts!$A:$AM,D$1,0)="X",U$2,"")</f>
        <v/>
      </c>
      <c r="E1985" t="str">
        <f>IF(VLOOKUP($A1985,Parts!$A:$AM,E$1,0)="X",V$2,"")</f>
        <v/>
      </c>
      <c r="F1985" t="str">
        <f>IF(VLOOKUP($A1985,Parts!$A:$AM,F$1,0)="X",W$2,"")</f>
        <v/>
      </c>
      <c r="G1985" t="str">
        <f>IF(VLOOKUP($A1985,Parts!$A:$AM,G$1,0)="X",X$2,"")</f>
        <v/>
      </c>
      <c r="H1985" t="str">
        <f>IF(VLOOKUP($A1985,Parts!$A:$AM,H$1,0)="X",Y$2,"")</f>
        <v xml:space="preserve">    MODULE
    { name = ModuleTagHabitable }
</v>
      </c>
      <c r="I1985" t="str">
        <f>IF(VLOOKUP($A1985,Parts!$A:$AM,I$1,0)="X",Z$2,"")</f>
        <v xml:space="preserve">    MODULE
    { name = ModuleTagHumanRated }
</v>
      </c>
      <c r="J1985" t="str">
        <f>IF(VLOOKUP($A1985,Parts!$A:$AM,J$1,0)="X",AA$2,"")</f>
        <v/>
      </c>
      <c r="K1985" t="str">
        <f>IF(VLOOKUP($A1985,Parts!$A:$AM,K$1,0)="X",AB$2,"")</f>
        <v/>
      </c>
      <c r="L1985" t="str">
        <f>IF(VLOOKUP($A1985,Parts!$A:$AM,L$1,0)="X",AC$2,"")</f>
        <v/>
      </c>
      <c r="M1985" t="str">
        <f>IF(VLOOKUP($A1985,Parts!$A:$AM,M$1,0)="X",AD$2,"")</f>
        <v/>
      </c>
      <c r="N1985" t="str">
        <f>IF(VLOOKUP($A1985,Parts!$A:$AM,N$1,0)="X",AE$2,"")</f>
        <v/>
      </c>
      <c r="O1985" t="str">
        <f>IF(VLOOKUP($A1985,Parts!$A:$AM,O$1,0)="X",AF$2,"")</f>
        <v/>
      </c>
      <c r="P1985" t="str">
        <f t="shared" si="31"/>
        <v xml:space="preserve">    MODULE
    { name = ModuleTagHabitable }
    MODULE
    { name = ModuleTagHumanRated }
</v>
      </c>
    </row>
    <row r="1986" spans="1:16" x14ac:dyDescent="0.25">
      <c r="A1986" t="str">
        <f>Table15[[#This Row],[Name]]</f>
        <v>adapterEngines</v>
      </c>
      <c r="B1986" t="str">
        <f>IF(VLOOKUP($A1986,Parts!$A:$AM,B$1,0)="X",S$2,"")</f>
        <v/>
      </c>
      <c r="C1986" t="str">
        <f>IF(VLOOKUP($A1986,Parts!$A:$AM,C$1,0)="X",T$2,"")</f>
        <v/>
      </c>
      <c r="D1986" t="str">
        <f>IF(VLOOKUP($A1986,Parts!$A:$AM,D$1,0)="X",U$2,"")</f>
        <v/>
      </c>
      <c r="E1986" t="str">
        <f>IF(VLOOKUP($A1986,Parts!$A:$AM,E$1,0)="X",V$2,"")</f>
        <v/>
      </c>
      <c r="F1986" t="str">
        <f>IF(VLOOKUP($A1986,Parts!$A:$AM,F$1,0)="X",W$2,"")</f>
        <v/>
      </c>
      <c r="G1986" t="str">
        <f>IF(VLOOKUP($A1986,Parts!$A:$AM,G$1,0)="X",X$2,"")</f>
        <v/>
      </c>
      <c r="H1986" t="str">
        <f>IF(VLOOKUP($A1986,Parts!$A:$AM,H$1,0)="X",Y$2,"")</f>
        <v/>
      </c>
      <c r="I1986" t="str">
        <f>IF(VLOOKUP($A1986,Parts!$A:$AM,I$1,0)="X",Z$2,"")</f>
        <v/>
      </c>
      <c r="J1986" t="str">
        <f>IF(VLOOKUP($A1986,Parts!$A:$AM,J$1,0)="X",AA$2,"")</f>
        <v/>
      </c>
      <c r="K1986" t="str">
        <f>IF(VLOOKUP($A1986,Parts!$A:$AM,K$1,0)="X",AB$2,"")</f>
        <v/>
      </c>
      <c r="L1986" t="str">
        <f>IF(VLOOKUP($A1986,Parts!$A:$AM,L$1,0)="X",AC$2,"")</f>
        <v/>
      </c>
      <c r="M1986" t="str">
        <f>IF(VLOOKUP($A1986,Parts!$A:$AM,M$1,0)="X",AD$2,"")</f>
        <v/>
      </c>
      <c r="N1986" t="str">
        <f>IF(VLOOKUP($A1986,Parts!$A:$AM,N$1,0)="X",AE$2,"")</f>
        <v/>
      </c>
      <c r="O1986" t="str">
        <f>IF(VLOOKUP($A1986,Parts!$A:$AM,O$1,0)="X",AF$2,"")</f>
        <v/>
      </c>
      <c r="P1986" t="str">
        <f t="shared" si="31"/>
        <v/>
      </c>
    </row>
    <row r="1987" spans="1:16" x14ac:dyDescent="0.25">
      <c r="A1987" t="str">
        <f>Table15[[#This Row],[Name]]</f>
        <v>mk3FuselageLF_100</v>
      </c>
      <c r="B1987" t="str">
        <f>IF(VLOOKUP($A1987,Parts!$A:$AM,B$1,0)="X",S$2,"")</f>
        <v/>
      </c>
      <c r="C1987" t="str">
        <f>IF(VLOOKUP($A1987,Parts!$A:$AM,C$1,0)="X",T$2,"")</f>
        <v/>
      </c>
      <c r="D1987" t="str">
        <f>IF(VLOOKUP($A1987,Parts!$A:$AM,D$1,0)="X",U$2,"")</f>
        <v/>
      </c>
      <c r="E1987" t="str">
        <f>IF(VLOOKUP($A1987,Parts!$A:$AM,E$1,0)="X",V$2,"")</f>
        <v/>
      </c>
      <c r="F1987" t="str">
        <f>IF(VLOOKUP($A1987,Parts!$A:$AM,F$1,0)="X",W$2,"")</f>
        <v/>
      </c>
      <c r="G1987" t="str">
        <f>IF(VLOOKUP($A1987,Parts!$A:$AM,G$1,0)="X",X$2,"")</f>
        <v/>
      </c>
      <c r="H1987" t="str">
        <f>IF(VLOOKUP($A1987,Parts!$A:$AM,H$1,0)="X",Y$2,"")</f>
        <v/>
      </c>
      <c r="I1987" t="str">
        <f>IF(VLOOKUP($A1987,Parts!$A:$AM,I$1,0)="X",Z$2,"")</f>
        <v/>
      </c>
      <c r="J1987" t="str">
        <f>IF(VLOOKUP($A1987,Parts!$A:$AM,J$1,0)="X",AA$2,"")</f>
        <v/>
      </c>
      <c r="K1987" t="str">
        <f>IF(VLOOKUP($A1987,Parts!$A:$AM,K$1,0)="X",AB$2,"")</f>
        <v/>
      </c>
      <c r="L1987" t="str">
        <f>IF(VLOOKUP($A1987,Parts!$A:$AM,L$1,0)="X",AC$2,"")</f>
        <v/>
      </c>
      <c r="M1987" t="str">
        <f>IF(VLOOKUP($A1987,Parts!$A:$AM,M$1,0)="X",AD$2,"")</f>
        <v/>
      </c>
      <c r="N1987" t="str">
        <f>IF(VLOOKUP($A1987,Parts!$A:$AM,N$1,0)="X",AE$2,"")</f>
        <v/>
      </c>
      <c r="O1987" t="str">
        <f>IF(VLOOKUP($A1987,Parts!$A:$AM,O$1,0)="X",AF$2,"")</f>
        <v/>
      </c>
      <c r="P1987" t="str">
        <f t="shared" ref="P1987:P2050" si="32">B1987&amp;C1987&amp;D1987&amp;E1987&amp;F1987&amp;G1987&amp;H1987&amp;I1987&amp;J1987&amp;K1987&amp;L1987&amp;M1987&amp;N1987&amp;O1987</f>
        <v/>
      </c>
    </row>
    <row r="1988" spans="1:16" x14ac:dyDescent="0.25">
      <c r="A1988" t="str">
        <f>Table15[[#This Row],[Name]]</f>
        <v>mk3FuselageLFO_100</v>
      </c>
      <c r="B1988" t="str">
        <f>IF(VLOOKUP($A1988,Parts!$A:$AM,B$1,0)="X",S$2,"")</f>
        <v/>
      </c>
      <c r="C1988" t="str">
        <f>IF(VLOOKUP($A1988,Parts!$A:$AM,C$1,0)="X",T$2,"")</f>
        <v/>
      </c>
      <c r="D1988" t="str">
        <f>IF(VLOOKUP($A1988,Parts!$A:$AM,D$1,0)="X",U$2,"")</f>
        <v/>
      </c>
      <c r="E1988" t="str">
        <f>IF(VLOOKUP($A1988,Parts!$A:$AM,E$1,0)="X",V$2,"")</f>
        <v/>
      </c>
      <c r="F1988" t="str">
        <f>IF(VLOOKUP($A1988,Parts!$A:$AM,F$1,0)="X",W$2,"")</f>
        <v/>
      </c>
      <c r="G1988" t="str">
        <f>IF(VLOOKUP($A1988,Parts!$A:$AM,G$1,0)="X",X$2,"")</f>
        <v/>
      </c>
      <c r="H1988" t="str">
        <f>IF(VLOOKUP($A1988,Parts!$A:$AM,H$1,0)="X",Y$2,"")</f>
        <v/>
      </c>
      <c r="I1988" t="str">
        <f>IF(VLOOKUP($A1988,Parts!$A:$AM,I$1,0)="X",Z$2,"")</f>
        <v/>
      </c>
      <c r="J1988" t="str">
        <f>IF(VLOOKUP($A1988,Parts!$A:$AM,J$1,0)="X",AA$2,"")</f>
        <v/>
      </c>
      <c r="K1988" t="str">
        <f>IF(VLOOKUP($A1988,Parts!$A:$AM,K$1,0)="X",AB$2,"")</f>
        <v/>
      </c>
      <c r="L1988" t="str">
        <f>IF(VLOOKUP($A1988,Parts!$A:$AM,L$1,0)="X",AC$2,"")</f>
        <v/>
      </c>
      <c r="M1988" t="str">
        <f>IF(VLOOKUP($A1988,Parts!$A:$AM,M$1,0)="X",AD$2,"")</f>
        <v/>
      </c>
      <c r="N1988" t="str">
        <f>IF(VLOOKUP($A1988,Parts!$A:$AM,N$1,0)="X",AE$2,"")</f>
        <v/>
      </c>
      <c r="O1988" t="str">
        <f>IF(VLOOKUP($A1988,Parts!$A:$AM,O$1,0)="X",AF$2,"")</f>
        <v/>
      </c>
      <c r="P1988" t="str">
        <f t="shared" si="32"/>
        <v/>
      </c>
    </row>
    <row r="1989" spans="1:16" x14ac:dyDescent="0.25">
      <c r="A1989" t="str">
        <f>Table15[[#This Row],[Name]]</f>
        <v>mk3FuselageLF_50</v>
      </c>
      <c r="B1989" t="str">
        <f>IF(VLOOKUP($A1989,Parts!$A:$AM,B$1,0)="X",S$2,"")</f>
        <v/>
      </c>
      <c r="C1989" t="str">
        <f>IF(VLOOKUP($A1989,Parts!$A:$AM,C$1,0)="X",T$2,"")</f>
        <v/>
      </c>
      <c r="D1989" t="str">
        <f>IF(VLOOKUP($A1989,Parts!$A:$AM,D$1,0)="X",U$2,"")</f>
        <v/>
      </c>
      <c r="E1989" t="str">
        <f>IF(VLOOKUP($A1989,Parts!$A:$AM,E$1,0)="X",V$2,"")</f>
        <v/>
      </c>
      <c r="F1989" t="str">
        <f>IF(VLOOKUP($A1989,Parts!$A:$AM,F$1,0)="X",W$2,"")</f>
        <v/>
      </c>
      <c r="G1989" t="str">
        <f>IF(VLOOKUP($A1989,Parts!$A:$AM,G$1,0)="X",X$2,"")</f>
        <v/>
      </c>
      <c r="H1989" t="str">
        <f>IF(VLOOKUP($A1989,Parts!$A:$AM,H$1,0)="X",Y$2,"")</f>
        <v/>
      </c>
      <c r="I1989" t="str">
        <f>IF(VLOOKUP($A1989,Parts!$A:$AM,I$1,0)="X",Z$2,"")</f>
        <v/>
      </c>
      <c r="J1989" t="str">
        <f>IF(VLOOKUP($A1989,Parts!$A:$AM,J$1,0)="X",AA$2,"")</f>
        <v/>
      </c>
      <c r="K1989" t="str">
        <f>IF(VLOOKUP($A1989,Parts!$A:$AM,K$1,0)="X",AB$2,"")</f>
        <v/>
      </c>
      <c r="L1989" t="str">
        <f>IF(VLOOKUP($A1989,Parts!$A:$AM,L$1,0)="X",AC$2,"")</f>
        <v/>
      </c>
      <c r="M1989" t="str">
        <f>IF(VLOOKUP($A1989,Parts!$A:$AM,M$1,0)="X",AD$2,"")</f>
        <v/>
      </c>
      <c r="N1989" t="str">
        <f>IF(VLOOKUP($A1989,Parts!$A:$AM,N$1,0)="X",AE$2,"")</f>
        <v/>
      </c>
      <c r="O1989" t="str">
        <f>IF(VLOOKUP($A1989,Parts!$A:$AM,O$1,0)="X",AF$2,"")</f>
        <v/>
      </c>
      <c r="P1989" t="str">
        <f t="shared" si="32"/>
        <v/>
      </c>
    </row>
    <row r="1990" spans="1:16" x14ac:dyDescent="0.25">
      <c r="A1990" t="str">
        <f>Table15[[#This Row],[Name]]</f>
        <v>mk3FuselageLFO_50</v>
      </c>
      <c r="B1990" t="str">
        <f>IF(VLOOKUP($A1990,Parts!$A:$AM,B$1,0)="X",S$2,"")</f>
        <v/>
      </c>
      <c r="C1990" t="str">
        <f>IF(VLOOKUP($A1990,Parts!$A:$AM,C$1,0)="X",T$2,"")</f>
        <v/>
      </c>
      <c r="D1990" t="str">
        <f>IF(VLOOKUP($A1990,Parts!$A:$AM,D$1,0)="X",U$2,"")</f>
        <v/>
      </c>
      <c r="E1990" t="str">
        <f>IF(VLOOKUP($A1990,Parts!$A:$AM,E$1,0)="X",V$2,"")</f>
        <v/>
      </c>
      <c r="F1990" t="str">
        <f>IF(VLOOKUP($A1990,Parts!$A:$AM,F$1,0)="X",W$2,"")</f>
        <v/>
      </c>
      <c r="G1990" t="str">
        <f>IF(VLOOKUP($A1990,Parts!$A:$AM,G$1,0)="X",X$2,"")</f>
        <v/>
      </c>
      <c r="H1990" t="str">
        <f>IF(VLOOKUP($A1990,Parts!$A:$AM,H$1,0)="X",Y$2,"")</f>
        <v/>
      </c>
      <c r="I1990" t="str">
        <f>IF(VLOOKUP($A1990,Parts!$A:$AM,I$1,0)="X",Z$2,"")</f>
        <v/>
      </c>
      <c r="J1990" t="str">
        <f>IF(VLOOKUP($A1990,Parts!$A:$AM,J$1,0)="X",AA$2,"")</f>
        <v/>
      </c>
      <c r="K1990" t="str">
        <f>IF(VLOOKUP($A1990,Parts!$A:$AM,K$1,0)="X",AB$2,"")</f>
        <v/>
      </c>
      <c r="L1990" t="str">
        <f>IF(VLOOKUP($A1990,Parts!$A:$AM,L$1,0)="X",AC$2,"")</f>
        <v/>
      </c>
      <c r="M1990" t="str">
        <f>IF(VLOOKUP($A1990,Parts!$A:$AM,M$1,0)="X",AD$2,"")</f>
        <v/>
      </c>
      <c r="N1990" t="str">
        <f>IF(VLOOKUP($A1990,Parts!$A:$AM,N$1,0)="X",AE$2,"")</f>
        <v/>
      </c>
      <c r="O1990" t="str">
        <f>IF(VLOOKUP($A1990,Parts!$A:$AM,O$1,0)="X",AF$2,"")</f>
        <v/>
      </c>
      <c r="P1990" t="str">
        <f t="shared" si="32"/>
        <v/>
      </c>
    </row>
    <row r="1991" spans="1:16" x14ac:dyDescent="0.25">
      <c r="A1991" t="str">
        <f>Table15[[#This Row],[Name]]</f>
        <v>mk3FuselageLF_25</v>
      </c>
      <c r="B1991" t="str">
        <f>IF(VLOOKUP($A1991,Parts!$A:$AM,B$1,0)="X",S$2,"")</f>
        <v/>
      </c>
      <c r="C1991" t="str">
        <f>IF(VLOOKUP($A1991,Parts!$A:$AM,C$1,0)="X",T$2,"")</f>
        <v/>
      </c>
      <c r="D1991" t="str">
        <f>IF(VLOOKUP($A1991,Parts!$A:$AM,D$1,0)="X",U$2,"")</f>
        <v/>
      </c>
      <c r="E1991" t="str">
        <f>IF(VLOOKUP($A1991,Parts!$A:$AM,E$1,0)="X",V$2,"")</f>
        <v/>
      </c>
      <c r="F1991" t="str">
        <f>IF(VLOOKUP($A1991,Parts!$A:$AM,F$1,0)="X",W$2,"")</f>
        <v/>
      </c>
      <c r="G1991" t="str">
        <f>IF(VLOOKUP($A1991,Parts!$A:$AM,G$1,0)="X",X$2,"")</f>
        <v/>
      </c>
      <c r="H1991" t="str">
        <f>IF(VLOOKUP($A1991,Parts!$A:$AM,H$1,0)="X",Y$2,"")</f>
        <v/>
      </c>
      <c r="I1991" t="str">
        <f>IF(VLOOKUP($A1991,Parts!$A:$AM,I$1,0)="X",Z$2,"")</f>
        <v/>
      </c>
      <c r="J1991" t="str">
        <f>IF(VLOOKUP($A1991,Parts!$A:$AM,J$1,0)="X",AA$2,"")</f>
        <v/>
      </c>
      <c r="K1991" t="str">
        <f>IF(VLOOKUP($A1991,Parts!$A:$AM,K$1,0)="X",AB$2,"")</f>
        <v/>
      </c>
      <c r="L1991" t="str">
        <f>IF(VLOOKUP($A1991,Parts!$A:$AM,L$1,0)="X",AC$2,"")</f>
        <v/>
      </c>
      <c r="M1991" t="str">
        <f>IF(VLOOKUP($A1991,Parts!$A:$AM,M$1,0)="X",AD$2,"")</f>
        <v/>
      </c>
      <c r="N1991" t="str">
        <f>IF(VLOOKUP($A1991,Parts!$A:$AM,N$1,0)="X",AE$2,"")</f>
        <v/>
      </c>
      <c r="O1991" t="str">
        <f>IF(VLOOKUP($A1991,Parts!$A:$AM,O$1,0)="X",AF$2,"")</f>
        <v/>
      </c>
      <c r="P1991" t="str">
        <f t="shared" si="32"/>
        <v/>
      </c>
    </row>
    <row r="1992" spans="1:16" x14ac:dyDescent="0.25">
      <c r="A1992" t="str">
        <f>Table15[[#This Row],[Name]]</f>
        <v>mk3FuselageMONO</v>
      </c>
      <c r="B1992" t="str">
        <f>IF(VLOOKUP($A1992,Parts!$A:$AM,B$1,0)="X",S$2,"")</f>
        <v/>
      </c>
      <c r="C1992" t="str">
        <f>IF(VLOOKUP($A1992,Parts!$A:$AM,C$1,0)="X",T$2,"")</f>
        <v/>
      </c>
      <c r="D1992" t="str">
        <f>IF(VLOOKUP($A1992,Parts!$A:$AM,D$1,0)="X",U$2,"")</f>
        <v/>
      </c>
      <c r="E1992" t="str">
        <f>IF(VLOOKUP($A1992,Parts!$A:$AM,E$1,0)="X",V$2,"")</f>
        <v/>
      </c>
      <c r="F1992" t="str">
        <f>IF(VLOOKUP($A1992,Parts!$A:$AM,F$1,0)="X",W$2,"")</f>
        <v/>
      </c>
      <c r="G1992" t="str">
        <f>IF(VLOOKUP($A1992,Parts!$A:$AM,G$1,0)="X",X$2,"")</f>
        <v/>
      </c>
      <c r="H1992" t="str">
        <f>IF(VLOOKUP($A1992,Parts!$A:$AM,H$1,0)="X",Y$2,"")</f>
        <v/>
      </c>
      <c r="I1992" t="str">
        <f>IF(VLOOKUP($A1992,Parts!$A:$AM,I$1,0)="X",Z$2,"")</f>
        <v/>
      </c>
      <c r="J1992" t="str">
        <f>IF(VLOOKUP($A1992,Parts!$A:$AM,J$1,0)="X",AA$2,"")</f>
        <v/>
      </c>
      <c r="K1992" t="str">
        <f>IF(VLOOKUP($A1992,Parts!$A:$AM,K$1,0)="X",AB$2,"")</f>
        <v/>
      </c>
      <c r="L1992" t="str">
        <f>IF(VLOOKUP($A1992,Parts!$A:$AM,L$1,0)="X",AC$2,"")</f>
        <v/>
      </c>
      <c r="M1992" t="str">
        <f>IF(VLOOKUP($A1992,Parts!$A:$AM,M$1,0)="X",AD$2,"")</f>
        <v/>
      </c>
      <c r="N1992" t="str">
        <f>IF(VLOOKUP($A1992,Parts!$A:$AM,N$1,0)="X",AE$2,"")</f>
        <v/>
      </c>
      <c r="O1992" t="str">
        <f>IF(VLOOKUP($A1992,Parts!$A:$AM,O$1,0)="X",AF$2,"")</f>
        <v/>
      </c>
      <c r="P1992" t="str">
        <f t="shared" si="32"/>
        <v/>
      </c>
    </row>
    <row r="1993" spans="1:16" x14ac:dyDescent="0.25">
      <c r="A1993" t="str">
        <f>Table15[[#This Row],[Name]]</f>
        <v>mk3FuselageLFO_25</v>
      </c>
      <c r="B1993" t="str">
        <f>IF(VLOOKUP($A1993,Parts!$A:$AM,B$1,0)="X",S$2,"")</f>
        <v/>
      </c>
      <c r="C1993" t="str">
        <f>IF(VLOOKUP($A1993,Parts!$A:$AM,C$1,0)="X",T$2,"")</f>
        <v/>
      </c>
      <c r="D1993" t="str">
        <f>IF(VLOOKUP($A1993,Parts!$A:$AM,D$1,0)="X",U$2,"")</f>
        <v/>
      </c>
      <c r="E1993" t="str">
        <f>IF(VLOOKUP($A1993,Parts!$A:$AM,E$1,0)="X",V$2,"")</f>
        <v/>
      </c>
      <c r="F1993" t="str">
        <f>IF(VLOOKUP($A1993,Parts!$A:$AM,F$1,0)="X",W$2,"")</f>
        <v/>
      </c>
      <c r="G1993" t="str">
        <f>IF(VLOOKUP($A1993,Parts!$A:$AM,G$1,0)="X",X$2,"")</f>
        <v/>
      </c>
      <c r="H1993" t="str">
        <f>IF(VLOOKUP($A1993,Parts!$A:$AM,H$1,0)="X",Y$2,"")</f>
        <v/>
      </c>
      <c r="I1993" t="str">
        <f>IF(VLOOKUP($A1993,Parts!$A:$AM,I$1,0)="X",Z$2,"")</f>
        <v/>
      </c>
      <c r="J1993" t="str">
        <f>IF(VLOOKUP($A1993,Parts!$A:$AM,J$1,0)="X",AA$2,"")</f>
        <v/>
      </c>
      <c r="K1993" t="str">
        <f>IF(VLOOKUP($A1993,Parts!$A:$AM,K$1,0)="X",AB$2,"")</f>
        <v/>
      </c>
      <c r="L1993" t="str">
        <f>IF(VLOOKUP($A1993,Parts!$A:$AM,L$1,0)="X",AC$2,"")</f>
        <v/>
      </c>
      <c r="M1993" t="str">
        <f>IF(VLOOKUP($A1993,Parts!$A:$AM,M$1,0)="X",AD$2,"")</f>
        <v/>
      </c>
      <c r="N1993" t="str">
        <f>IF(VLOOKUP($A1993,Parts!$A:$AM,N$1,0)="X",AE$2,"")</f>
        <v/>
      </c>
      <c r="O1993" t="str">
        <f>IF(VLOOKUP($A1993,Parts!$A:$AM,O$1,0)="X",AF$2,"")</f>
        <v/>
      </c>
      <c r="P1993" t="str">
        <f t="shared" si="32"/>
        <v/>
      </c>
    </row>
    <row r="1994" spans="1:16" x14ac:dyDescent="0.25">
      <c r="A1994" t="str">
        <f>Table15[[#This Row],[Name]]</f>
        <v>mk3CrewCabin</v>
      </c>
      <c r="B1994" t="str">
        <f>IF(VLOOKUP($A1994,Parts!$A:$AM,B$1,0)="X",S$2,"")</f>
        <v/>
      </c>
      <c r="C1994" t="str">
        <f>IF(VLOOKUP($A1994,Parts!$A:$AM,C$1,0)="X",T$2,"")</f>
        <v/>
      </c>
      <c r="D1994" t="str">
        <f>IF(VLOOKUP($A1994,Parts!$A:$AM,D$1,0)="X",U$2,"")</f>
        <v/>
      </c>
      <c r="E1994" t="str">
        <f>IF(VLOOKUP($A1994,Parts!$A:$AM,E$1,0)="X",V$2,"")</f>
        <v/>
      </c>
      <c r="F1994" t="str">
        <f>IF(VLOOKUP($A1994,Parts!$A:$AM,F$1,0)="X",W$2,"")</f>
        <v/>
      </c>
      <c r="G1994" t="str">
        <f>IF(VLOOKUP($A1994,Parts!$A:$AM,G$1,0)="X",X$2,"")</f>
        <v/>
      </c>
      <c r="H1994" t="str">
        <f>IF(VLOOKUP($A1994,Parts!$A:$AM,H$1,0)="X",Y$2,"")</f>
        <v xml:space="preserve">    MODULE
    { name = ModuleTagHabitable }
</v>
      </c>
      <c r="I1994" t="str">
        <f>IF(VLOOKUP($A1994,Parts!$A:$AM,I$1,0)="X",Z$2,"")</f>
        <v xml:space="preserve">    MODULE
    { name = ModuleTagHumanRated }
</v>
      </c>
      <c r="J1994" t="str">
        <f>IF(VLOOKUP($A1994,Parts!$A:$AM,J$1,0)="X",AA$2,"")</f>
        <v/>
      </c>
      <c r="K1994" t="str">
        <f>IF(VLOOKUP($A1994,Parts!$A:$AM,K$1,0)="X",AB$2,"")</f>
        <v/>
      </c>
      <c r="L1994" t="str">
        <f>IF(VLOOKUP($A1994,Parts!$A:$AM,L$1,0)="X",AC$2,"")</f>
        <v/>
      </c>
      <c r="M1994" t="str">
        <f>IF(VLOOKUP($A1994,Parts!$A:$AM,M$1,0)="X",AD$2,"")</f>
        <v/>
      </c>
      <c r="N1994" t="str">
        <f>IF(VLOOKUP($A1994,Parts!$A:$AM,N$1,0)="X",AE$2,"")</f>
        <v/>
      </c>
      <c r="O1994" t="str">
        <f>IF(VLOOKUP($A1994,Parts!$A:$AM,O$1,0)="X",AF$2,"")</f>
        <v/>
      </c>
      <c r="P1994" t="str">
        <f t="shared" si="32"/>
        <v xml:space="preserve">    MODULE
    { name = ModuleTagHabitable }
    MODULE
    { name = ModuleTagHumanRated }
</v>
      </c>
    </row>
    <row r="1995" spans="1:16" x14ac:dyDescent="0.25">
      <c r="A1995" t="str">
        <f>Table15[[#This Row],[Name]]</f>
        <v>adapterMk3-Size2</v>
      </c>
      <c r="B1995" t="str">
        <f>IF(VLOOKUP($A1995,Parts!$A:$AM,B$1,0)="X",S$2,"")</f>
        <v/>
      </c>
      <c r="C1995" t="str">
        <f>IF(VLOOKUP($A1995,Parts!$A:$AM,C$1,0)="X",T$2,"")</f>
        <v/>
      </c>
      <c r="D1995" t="str">
        <f>IF(VLOOKUP($A1995,Parts!$A:$AM,D$1,0)="X",U$2,"")</f>
        <v/>
      </c>
      <c r="E1995" t="str">
        <f>IF(VLOOKUP($A1995,Parts!$A:$AM,E$1,0)="X",V$2,"")</f>
        <v/>
      </c>
      <c r="F1995" t="str">
        <f>IF(VLOOKUP($A1995,Parts!$A:$AM,F$1,0)="X",W$2,"")</f>
        <v/>
      </c>
      <c r="G1995" t="str">
        <f>IF(VLOOKUP($A1995,Parts!$A:$AM,G$1,0)="X",X$2,"")</f>
        <v/>
      </c>
      <c r="H1995" t="str">
        <f>IF(VLOOKUP($A1995,Parts!$A:$AM,H$1,0)="X",Y$2,"")</f>
        <v/>
      </c>
      <c r="I1995" t="str">
        <f>IF(VLOOKUP($A1995,Parts!$A:$AM,I$1,0)="X",Z$2,"")</f>
        <v/>
      </c>
      <c r="J1995" t="str">
        <f>IF(VLOOKUP($A1995,Parts!$A:$AM,J$1,0)="X",AA$2,"")</f>
        <v/>
      </c>
      <c r="K1995" t="str">
        <f>IF(VLOOKUP($A1995,Parts!$A:$AM,K$1,0)="X",AB$2,"")</f>
        <v/>
      </c>
      <c r="L1995" t="str">
        <f>IF(VLOOKUP($A1995,Parts!$A:$AM,L$1,0)="X",AC$2,"")</f>
        <v/>
      </c>
      <c r="M1995" t="str">
        <f>IF(VLOOKUP($A1995,Parts!$A:$AM,M$1,0)="X",AD$2,"")</f>
        <v/>
      </c>
      <c r="N1995" t="str">
        <f>IF(VLOOKUP($A1995,Parts!$A:$AM,N$1,0)="X",AE$2,"")</f>
        <v/>
      </c>
      <c r="O1995" t="str">
        <f>IF(VLOOKUP($A1995,Parts!$A:$AM,O$1,0)="X",AF$2,"")</f>
        <v/>
      </c>
      <c r="P1995" t="str">
        <f t="shared" si="32"/>
        <v/>
      </c>
    </row>
    <row r="1996" spans="1:16" x14ac:dyDescent="0.25">
      <c r="A1996" t="str">
        <f>Table15[[#This Row],[Name]]</f>
        <v>adapterMk3-Size2Slant</v>
      </c>
      <c r="B1996" t="str">
        <f>IF(VLOOKUP($A1996,Parts!$A:$AM,B$1,0)="X",S$2,"")</f>
        <v/>
      </c>
      <c r="C1996" t="str">
        <f>IF(VLOOKUP($A1996,Parts!$A:$AM,C$1,0)="X",T$2,"")</f>
        <v/>
      </c>
      <c r="D1996" t="str">
        <f>IF(VLOOKUP($A1996,Parts!$A:$AM,D$1,0)="X",U$2,"")</f>
        <v/>
      </c>
      <c r="E1996" t="str">
        <f>IF(VLOOKUP($A1996,Parts!$A:$AM,E$1,0)="X",V$2,"")</f>
        <v/>
      </c>
      <c r="F1996" t="str">
        <f>IF(VLOOKUP($A1996,Parts!$A:$AM,F$1,0)="X",W$2,"")</f>
        <v/>
      </c>
      <c r="G1996" t="str">
        <f>IF(VLOOKUP($A1996,Parts!$A:$AM,G$1,0)="X",X$2,"")</f>
        <v/>
      </c>
      <c r="H1996" t="str">
        <f>IF(VLOOKUP($A1996,Parts!$A:$AM,H$1,0)="X",Y$2,"")</f>
        <v/>
      </c>
      <c r="I1996" t="str">
        <f>IF(VLOOKUP($A1996,Parts!$A:$AM,I$1,0)="X",Z$2,"")</f>
        <v/>
      </c>
      <c r="J1996" t="str">
        <f>IF(VLOOKUP($A1996,Parts!$A:$AM,J$1,0)="X",AA$2,"")</f>
        <v/>
      </c>
      <c r="K1996" t="str">
        <f>IF(VLOOKUP($A1996,Parts!$A:$AM,K$1,0)="X",AB$2,"")</f>
        <v/>
      </c>
      <c r="L1996" t="str">
        <f>IF(VLOOKUP($A1996,Parts!$A:$AM,L$1,0)="X",AC$2,"")</f>
        <v/>
      </c>
      <c r="M1996" t="str">
        <f>IF(VLOOKUP($A1996,Parts!$A:$AM,M$1,0)="X",AD$2,"")</f>
        <v/>
      </c>
      <c r="N1996" t="str">
        <f>IF(VLOOKUP($A1996,Parts!$A:$AM,N$1,0)="X",AE$2,"")</f>
        <v/>
      </c>
      <c r="O1996" t="str">
        <f>IF(VLOOKUP($A1996,Parts!$A:$AM,O$1,0)="X",AF$2,"")</f>
        <v/>
      </c>
      <c r="P1996" t="str">
        <f t="shared" si="32"/>
        <v/>
      </c>
    </row>
    <row r="1997" spans="1:16" x14ac:dyDescent="0.25">
      <c r="A1997" t="str">
        <f>Table15[[#This Row],[Name]]</f>
        <v>adapterSize3-Mk3</v>
      </c>
      <c r="B1997" t="str">
        <f>IF(VLOOKUP($A1997,Parts!$A:$AM,B$1,0)="X",S$2,"")</f>
        <v/>
      </c>
      <c r="C1997" t="str">
        <f>IF(VLOOKUP($A1997,Parts!$A:$AM,C$1,0)="X",T$2,"")</f>
        <v/>
      </c>
      <c r="D1997" t="str">
        <f>IF(VLOOKUP($A1997,Parts!$A:$AM,D$1,0)="X",U$2,"")</f>
        <v/>
      </c>
      <c r="E1997" t="str">
        <f>IF(VLOOKUP($A1997,Parts!$A:$AM,E$1,0)="X",V$2,"")</f>
        <v/>
      </c>
      <c r="F1997" t="str">
        <f>IF(VLOOKUP($A1997,Parts!$A:$AM,F$1,0)="X",W$2,"")</f>
        <v/>
      </c>
      <c r="G1997" t="str">
        <f>IF(VLOOKUP($A1997,Parts!$A:$AM,G$1,0)="X",X$2,"")</f>
        <v/>
      </c>
      <c r="H1997" t="str">
        <f>IF(VLOOKUP($A1997,Parts!$A:$AM,H$1,0)="X",Y$2,"")</f>
        <v/>
      </c>
      <c r="I1997" t="str">
        <f>IF(VLOOKUP($A1997,Parts!$A:$AM,I$1,0)="X",Z$2,"")</f>
        <v/>
      </c>
      <c r="J1997" t="str">
        <f>IF(VLOOKUP($A1997,Parts!$A:$AM,J$1,0)="X",AA$2,"")</f>
        <v/>
      </c>
      <c r="K1997" t="str">
        <f>IF(VLOOKUP($A1997,Parts!$A:$AM,K$1,0)="X",AB$2,"")</f>
        <v/>
      </c>
      <c r="L1997" t="str">
        <f>IF(VLOOKUP($A1997,Parts!$A:$AM,L$1,0)="X",AC$2,"")</f>
        <v/>
      </c>
      <c r="M1997" t="str">
        <f>IF(VLOOKUP($A1997,Parts!$A:$AM,M$1,0)="X",AD$2,"")</f>
        <v/>
      </c>
      <c r="N1997" t="str">
        <f>IF(VLOOKUP($A1997,Parts!$A:$AM,N$1,0)="X",AE$2,"")</f>
        <v/>
      </c>
      <c r="O1997" t="str">
        <f>IF(VLOOKUP($A1997,Parts!$A:$AM,O$1,0)="X",AF$2,"")</f>
        <v/>
      </c>
      <c r="P1997" t="str">
        <f t="shared" si="32"/>
        <v/>
      </c>
    </row>
    <row r="1998" spans="1:16" x14ac:dyDescent="0.25">
      <c r="A1998" t="str">
        <f>Table15[[#This Row],[Name]]</f>
        <v>adapterMk3-Mk2</v>
      </c>
      <c r="B1998" t="str">
        <f>IF(VLOOKUP($A1998,Parts!$A:$AM,B$1,0)="X",S$2,"")</f>
        <v/>
      </c>
      <c r="C1998" t="str">
        <f>IF(VLOOKUP($A1998,Parts!$A:$AM,C$1,0)="X",T$2,"")</f>
        <v/>
      </c>
      <c r="D1998" t="str">
        <f>IF(VLOOKUP($A1998,Parts!$A:$AM,D$1,0)="X",U$2,"")</f>
        <v/>
      </c>
      <c r="E1998" t="str">
        <f>IF(VLOOKUP($A1998,Parts!$A:$AM,E$1,0)="X",V$2,"")</f>
        <v/>
      </c>
      <c r="F1998" t="str">
        <f>IF(VLOOKUP($A1998,Parts!$A:$AM,F$1,0)="X",W$2,"")</f>
        <v/>
      </c>
      <c r="G1998" t="str">
        <f>IF(VLOOKUP($A1998,Parts!$A:$AM,G$1,0)="X",X$2,"")</f>
        <v/>
      </c>
      <c r="H1998" t="str">
        <f>IF(VLOOKUP($A1998,Parts!$A:$AM,H$1,0)="X",Y$2,"")</f>
        <v/>
      </c>
      <c r="I1998" t="str">
        <f>IF(VLOOKUP($A1998,Parts!$A:$AM,I$1,0)="X",Z$2,"")</f>
        <v/>
      </c>
      <c r="J1998" t="str">
        <f>IF(VLOOKUP($A1998,Parts!$A:$AM,J$1,0)="X",AA$2,"")</f>
        <v/>
      </c>
      <c r="K1998" t="str">
        <f>IF(VLOOKUP($A1998,Parts!$A:$AM,K$1,0)="X",AB$2,"")</f>
        <v/>
      </c>
      <c r="L1998" t="str">
        <f>IF(VLOOKUP($A1998,Parts!$A:$AM,L$1,0)="X",AC$2,"")</f>
        <v/>
      </c>
      <c r="M1998" t="str">
        <f>IF(VLOOKUP($A1998,Parts!$A:$AM,M$1,0)="X",AD$2,"")</f>
        <v/>
      </c>
      <c r="N1998" t="str">
        <f>IF(VLOOKUP($A1998,Parts!$A:$AM,N$1,0)="X",AE$2,"")</f>
        <v/>
      </c>
      <c r="O1998" t="str">
        <f>IF(VLOOKUP($A1998,Parts!$A:$AM,O$1,0)="X",AF$2,"")</f>
        <v/>
      </c>
      <c r="P1998" t="str">
        <f t="shared" si="32"/>
        <v/>
      </c>
    </row>
    <row r="1999" spans="1:16" x14ac:dyDescent="0.25">
      <c r="A1999" t="str">
        <f>Table15[[#This Row],[Name]]</f>
        <v>mk3-9pod</v>
      </c>
      <c r="B1999" t="str">
        <f>IF(VLOOKUP($A1999,Parts!$A:$AM,B$1,0)="X",S$2,"")</f>
        <v xml:space="preserve">    MODULE
    { name = ModuleTagAvionics }
</v>
      </c>
      <c r="C1999" t="str">
        <f>IF(VLOOKUP($A1999,Parts!$A:$AM,C$1,0)="X",T$2,"")</f>
        <v/>
      </c>
      <c r="D1999" t="str">
        <f>IF(VLOOKUP($A1999,Parts!$A:$AM,D$1,0)="X",U$2,"")</f>
        <v/>
      </c>
      <c r="E1999" t="str">
        <f>IF(VLOOKUP($A1999,Parts!$A:$AM,E$1,0)="X",V$2,"")</f>
        <v/>
      </c>
      <c r="F1999" t="str">
        <f>IF(VLOOKUP($A1999,Parts!$A:$AM,F$1,0)="X",W$2,"")</f>
        <v/>
      </c>
      <c r="G1999" t="str">
        <f>IF(VLOOKUP($A1999,Parts!$A:$AM,G$1,0)="X",X$2,"")</f>
        <v/>
      </c>
      <c r="H1999" t="str">
        <f>IF(VLOOKUP($A1999,Parts!$A:$AM,H$1,0)="X",Y$2,"")</f>
        <v xml:space="preserve">    MODULE
    { name = ModuleTagHabitable }
</v>
      </c>
      <c r="I1999" t="str">
        <f>IF(VLOOKUP($A1999,Parts!$A:$AM,I$1,0)="X",Z$2,"")</f>
        <v xml:space="preserve">    MODULE
    { name = ModuleTagHumanRated }
</v>
      </c>
      <c r="J1999" t="str">
        <f>IF(VLOOKUP($A1999,Parts!$A:$AM,J$1,0)="X",AA$2,"")</f>
        <v/>
      </c>
      <c r="K1999" t="str">
        <f>IF(VLOOKUP($A1999,Parts!$A:$AM,K$1,0)="X",AB$2,"")</f>
        <v/>
      </c>
      <c r="L1999" t="str">
        <f>IF(VLOOKUP($A1999,Parts!$A:$AM,L$1,0)="X",AC$2,"")</f>
        <v xml:space="preserve">    MODULE
    { name = ModuleTagReentry }
</v>
      </c>
      <c r="M1999" t="str">
        <f>IF(VLOOKUP($A1999,Parts!$A:$AM,M$1,0)="X",AD$2,"")</f>
        <v/>
      </c>
      <c r="N1999" t="str">
        <f>IF(VLOOKUP($A1999,Parts!$A:$AM,N$1,0)="X",AE$2,"")</f>
        <v/>
      </c>
      <c r="O1999" t="str">
        <f>IF(VLOOKUP($A1999,Parts!$A:$AM,O$1,0)="X",AF$2,"")</f>
        <v/>
      </c>
      <c r="P1999" t="str">
        <f t="shared" si="32"/>
        <v xml:space="preserve">    MODULE
    { name = ModuleTagAvionics }
    MODULE
    { name = ModuleTagHabitable }
    MODULE
    { name = ModuleTagHumanRated }
    MODULE
    { name = ModuleTagReentry }
</v>
      </c>
    </row>
    <row r="2000" spans="1:16" x14ac:dyDescent="0.25">
      <c r="A2000" t="str">
        <f>Table15[[#This Row],[Name]]</f>
        <v>mk4-1pod</v>
      </c>
      <c r="B2000" t="str">
        <f>IF(VLOOKUP($A2000,Parts!$A:$AM,B$1,0)="X",S$2,"")</f>
        <v/>
      </c>
      <c r="C2000" t="str">
        <f>IF(VLOOKUP($A2000,Parts!$A:$AM,C$1,0)="X",T$2,"")</f>
        <v/>
      </c>
      <c r="D2000" t="str">
        <f>IF(VLOOKUP($A2000,Parts!$A:$AM,D$1,0)="X",U$2,"")</f>
        <v/>
      </c>
      <c r="E2000" t="str">
        <f>IF(VLOOKUP($A2000,Parts!$A:$AM,E$1,0)="X",V$2,"")</f>
        <v/>
      </c>
      <c r="F2000" t="str">
        <f>IF(VLOOKUP($A2000,Parts!$A:$AM,F$1,0)="X",W$2,"")</f>
        <v/>
      </c>
      <c r="G2000" t="str">
        <f>IF(VLOOKUP($A2000,Parts!$A:$AM,G$1,0)="X",X$2,"")</f>
        <v/>
      </c>
      <c r="H2000" t="str">
        <f>IF(VLOOKUP($A2000,Parts!$A:$AM,H$1,0)="X",Y$2,"")</f>
        <v/>
      </c>
      <c r="I2000" t="str">
        <f>IF(VLOOKUP($A2000,Parts!$A:$AM,I$1,0)="X",Z$2,"")</f>
        <v/>
      </c>
      <c r="J2000" t="str">
        <f>IF(VLOOKUP($A2000,Parts!$A:$AM,J$1,0)="X",AA$2,"")</f>
        <v/>
      </c>
      <c r="K2000" t="str">
        <f>IF(VLOOKUP($A2000,Parts!$A:$AM,K$1,0)="X",AB$2,"")</f>
        <v/>
      </c>
      <c r="L2000" t="str">
        <f>IF(VLOOKUP($A2000,Parts!$A:$AM,L$1,0)="X",AC$2,"")</f>
        <v/>
      </c>
      <c r="M2000" t="str">
        <f>IF(VLOOKUP($A2000,Parts!$A:$AM,M$1,0)="X",AD$2,"")</f>
        <v/>
      </c>
      <c r="N2000" t="str">
        <f>IF(VLOOKUP($A2000,Parts!$A:$AM,N$1,0)="X",AE$2,"")</f>
        <v/>
      </c>
      <c r="O2000" t="str">
        <f>IF(VLOOKUP($A2000,Parts!$A:$AM,O$1,0)="X",AF$2,"")</f>
        <v/>
      </c>
      <c r="P2000" t="str">
        <f t="shared" si="32"/>
        <v/>
      </c>
    </row>
    <row r="2001" spans="1:16" x14ac:dyDescent="0.25">
      <c r="A2001" t="str">
        <f>Table15[[#This Row],[Name]]</f>
        <v>parachuteRadial_Drogue</v>
      </c>
      <c r="B2001" t="str">
        <f>IF(VLOOKUP($A2001,Parts!$A:$AM,B$1,0)="X",S$2,"")</f>
        <v/>
      </c>
      <c r="C2001" t="str">
        <f>IF(VLOOKUP($A2001,Parts!$A:$AM,C$1,0)="X",T$2,"")</f>
        <v/>
      </c>
      <c r="D2001" t="str">
        <f>IF(VLOOKUP($A2001,Parts!$A:$AM,D$1,0)="X",U$2,"")</f>
        <v/>
      </c>
      <c r="E2001" t="str">
        <f>IF(VLOOKUP($A2001,Parts!$A:$AM,E$1,0)="X",V$2,"")</f>
        <v/>
      </c>
      <c r="F2001" t="str">
        <f>IF(VLOOKUP($A2001,Parts!$A:$AM,F$1,0)="X",W$2,"")</f>
        <v/>
      </c>
      <c r="G2001" t="str">
        <f>IF(VLOOKUP($A2001,Parts!$A:$AM,G$1,0)="X",X$2,"")</f>
        <v/>
      </c>
      <c r="H2001" t="str">
        <f>IF(VLOOKUP($A2001,Parts!$A:$AM,H$1,0)="X",Y$2,"")</f>
        <v/>
      </c>
      <c r="I2001" t="str">
        <f>IF(VLOOKUP($A2001,Parts!$A:$AM,I$1,0)="X",Z$2,"")</f>
        <v/>
      </c>
      <c r="J2001" t="str">
        <f>IF(VLOOKUP($A2001,Parts!$A:$AM,J$1,0)="X",AA$2,"")</f>
        <v/>
      </c>
      <c r="K2001" t="str">
        <f>IF(VLOOKUP($A2001,Parts!$A:$AM,K$1,0)="X",AB$2,"")</f>
        <v/>
      </c>
      <c r="L2001" t="str">
        <f>IF(VLOOKUP($A2001,Parts!$A:$AM,L$1,0)="X",AC$2,"")</f>
        <v/>
      </c>
      <c r="M2001" t="str">
        <f>IF(VLOOKUP($A2001,Parts!$A:$AM,M$1,0)="X",AD$2,"")</f>
        <v/>
      </c>
      <c r="N2001" t="str">
        <f>IF(VLOOKUP($A2001,Parts!$A:$AM,N$1,0)="X",AE$2,"")</f>
        <v/>
      </c>
      <c r="O2001" t="str">
        <f>IF(VLOOKUP($A2001,Parts!$A:$AM,O$1,0)="X",AF$2,"")</f>
        <v/>
      </c>
      <c r="P2001" t="str">
        <f t="shared" si="32"/>
        <v/>
      </c>
    </row>
    <row r="2002" spans="1:16" x14ac:dyDescent="0.25">
      <c r="A2002" t="str">
        <f>Table15[[#This Row],[Name]]</f>
        <v>RLA_large_frame</v>
      </c>
      <c r="B2002" t="str">
        <f>IF(VLOOKUP($A2002,Parts!$A:$AM,B$1,0)="X",S$2,"")</f>
        <v/>
      </c>
      <c r="C2002" t="str">
        <f>IF(VLOOKUP($A2002,Parts!$A:$AM,C$1,0)="X",T$2,"")</f>
        <v/>
      </c>
      <c r="D2002" t="str">
        <f>IF(VLOOKUP($A2002,Parts!$A:$AM,D$1,0)="X",U$2,"")</f>
        <v/>
      </c>
      <c r="E2002" t="str">
        <f>IF(VLOOKUP($A2002,Parts!$A:$AM,E$1,0)="X",V$2,"")</f>
        <v/>
      </c>
      <c r="F2002" t="str">
        <f>IF(VLOOKUP($A2002,Parts!$A:$AM,F$1,0)="X",W$2,"")</f>
        <v/>
      </c>
      <c r="G2002" t="str">
        <f>IF(VLOOKUP($A2002,Parts!$A:$AM,G$1,0)="X",X$2,"")</f>
        <v/>
      </c>
      <c r="H2002" t="str">
        <f>IF(VLOOKUP($A2002,Parts!$A:$AM,H$1,0)="X",Y$2,"")</f>
        <v/>
      </c>
      <c r="I2002" t="str">
        <f>IF(VLOOKUP($A2002,Parts!$A:$AM,I$1,0)="X",Z$2,"")</f>
        <v/>
      </c>
      <c r="J2002" t="str">
        <f>IF(VLOOKUP($A2002,Parts!$A:$AM,J$1,0)="X",AA$2,"")</f>
        <v/>
      </c>
      <c r="K2002" t="str">
        <f>IF(VLOOKUP($A2002,Parts!$A:$AM,K$1,0)="X",AB$2,"")</f>
        <v/>
      </c>
      <c r="L2002" t="str">
        <f>IF(VLOOKUP($A2002,Parts!$A:$AM,L$1,0)="X",AC$2,"")</f>
        <v/>
      </c>
      <c r="M2002" t="str">
        <f>IF(VLOOKUP($A2002,Parts!$A:$AM,M$1,0)="X",AD$2,"")</f>
        <v/>
      </c>
      <c r="N2002" t="str">
        <f>IF(VLOOKUP($A2002,Parts!$A:$AM,N$1,0)="X",AE$2,"")</f>
        <v/>
      </c>
      <c r="O2002" t="str">
        <f>IF(VLOOKUP($A2002,Parts!$A:$AM,O$1,0)="X",AF$2,"")</f>
        <v/>
      </c>
      <c r="P2002" t="str">
        <f t="shared" si="32"/>
        <v/>
      </c>
    </row>
    <row r="2003" spans="1:16" x14ac:dyDescent="0.25">
      <c r="A2003" t="str">
        <f>Table15[[#This Row],[Name]]</f>
        <v>RLA_medium_frame</v>
      </c>
      <c r="B2003" t="str">
        <f>IF(VLOOKUP($A2003,Parts!$A:$AM,B$1,0)="X",S$2,"")</f>
        <v/>
      </c>
      <c r="C2003" t="str">
        <f>IF(VLOOKUP($A2003,Parts!$A:$AM,C$1,0)="X",T$2,"")</f>
        <v/>
      </c>
      <c r="D2003" t="str">
        <f>IF(VLOOKUP($A2003,Parts!$A:$AM,D$1,0)="X",U$2,"")</f>
        <v/>
      </c>
      <c r="E2003" t="str">
        <f>IF(VLOOKUP($A2003,Parts!$A:$AM,E$1,0)="X",V$2,"")</f>
        <v/>
      </c>
      <c r="F2003" t="str">
        <f>IF(VLOOKUP($A2003,Parts!$A:$AM,F$1,0)="X",W$2,"")</f>
        <v/>
      </c>
      <c r="G2003" t="str">
        <f>IF(VLOOKUP($A2003,Parts!$A:$AM,G$1,0)="X",X$2,"")</f>
        <v/>
      </c>
      <c r="H2003" t="str">
        <f>IF(VLOOKUP($A2003,Parts!$A:$AM,H$1,0)="X",Y$2,"")</f>
        <v/>
      </c>
      <c r="I2003" t="str">
        <f>IF(VLOOKUP($A2003,Parts!$A:$AM,I$1,0)="X",Z$2,"")</f>
        <v/>
      </c>
      <c r="J2003" t="str">
        <f>IF(VLOOKUP($A2003,Parts!$A:$AM,J$1,0)="X",AA$2,"")</f>
        <v/>
      </c>
      <c r="K2003" t="str">
        <f>IF(VLOOKUP($A2003,Parts!$A:$AM,K$1,0)="X",AB$2,"")</f>
        <v/>
      </c>
      <c r="L2003" t="str">
        <f>IF(VLOOKUP($A2003,Parts!$A:$AM,L$1,0)="X",AC$2,"")</f>
        <v/>
      </c>
      <c r="M2003" t="str">
        <f>IF(VLOOKUP($A2003,Parts!$A:$AM,M$1,0)="X",AD$2,"")</f>
        <v/>
      </c>
      <c r="N2003" t="str">
        <f>IF(VLOOKUP($A2003,Parts!$A:$AM,N$1,0)="X",AE$2,"")</f>
        <v/>
      </c>
      <c r="O2003" t="str">
        <f>IF(VLOOKUP($A2003,Parts!$A:$AM,O$1,0)="X",AF$2,"")</f>
        <v/>
      </c>
      <c r="P2003" t="str">
        <f t="shared" si="32"/>
        <v/>
      </c>
    </row>
    <row r="2004" spans="1:16" x14ac:dyDescent="0.25">
      <c r="A2004" t="str">
        <f>Table15[[#This Row],[Name]]</f>
        <v>xALCOR_LanderCapsulex</v>
      </c>
      <c r="B2004" t="str">
        <f>IF(VLOOKUP($A2004,Parts!$A:$AM,B$1,0)="X",S$2,"")</f>
        <v/>
      </c>
      <c r="C2004" t="str">
        <f>IF(VLOOKUP($A2004,Parts!$A:$AM,C$1,0)="X",T$2,"")</f>
        <v/>
      </c>
      <c r="D2004" t="str">
        <f>IF(VLOOKUP($A2004,Parts!$A:$AM,D$1,0)="X",U$2,"")</f>
        <v/>
      </c>
      <c r="E2004" t="str">
        <f>IF(VLOOKUP($A2004,Parts!$A:$AM,E$1,0)="X",V$2,"")</f>
        <v/>
      </c>
      <c r="F2004" t="str">
        <f>IF(VLOOKUP($A2004,Parts!$A:$AM,F$1,0)="X",W$2,"")</f>
        <v/>
      </c>
      <c r="G2004" t="str">
        <f>IF(VLOOKUP($A2004,Parts!$A:$AM,G$1,0)="X",X$2,"")</f>
        <v/>
      </c>
      <c r="H2004" t="str">
        <f>IF(VLOOKUP($A2004,Parts!$A:$AM,H$1,0)="X",Y$2,"")</f>
        <v/>
      </c>
      <c r="I2004" t="str">
        <f>IF(VLOOKUP($A2004,Parts!$A:$AM,I$1,0)="X",Z$2,"")</f>
        <v/>
      </c>
      <c r="J2004" t="str">
        <f>IF(VLOOKUP($A2004,Parts!$A:$AM,J$1,0)="X",AA$2,"")</f>
        <v/>
      </c>
      <c r="K2004" t="str">
        <f>IF(VLOOKUP($A2004,Parts!$A:$AM,K$1,0)="X",AB$2,"")</f>
        <v/>
      </c>
      <c r="L2004" t="str">
        <f>IF(VLOOKUP($A2004,Parts!$A:$AM,L$1,0)="X",AC$2,"")</f>
        <v/>
      </c>
      <c r="M2004" t="str">
        <f>IF(VLOOKUP($A2004,Parts!$A:$AM,M$1,0)="X",AD$2,"")</f>
        <v/>
      </c>
      <c r="N2004" t="str">
        <f>IF(VLOOKUP($A2004,Parts!$A:$AM,N$1,0)="X",AE$2,"")</f>
        <v/>
      </c>
      <c r="O2004" t="str">
        <f>IF(VLOOKUP($A2004,Parts!$A:$AM,O$1,0)="X",AF$2,"")</f>
        <v/>
      </c>
      <c r="P2004" t="str">
        <f t="shared" si="32"/>
        <v/>
      </c>
    </row>
    <row r="2005" spans="1:16" x14ac:dyDescent="0.25">
      <c r="A2005" t="str">
        <f>Table15[[#This Row],[Name]]</f>
        <v>xLERroverBodyx</v>
      </c>
      <c r="B2005" t="str">
        <f>IF(VLOOKUP($A2005,Parts!$A:$AM,B$1,0)="X",S$2,"")</f>
        <v/>
      </c>
      <c r="C2005" t="str">
        <f>IF(VLOOKUP($A2005,Parts!$A:$AM,C$1,0)="X",T$2,"")</f>
        <v/>
      </c>
      <c r="D2005" t="str">
        <f>IF(VLOOKUP($A2005,Parts!$A:$AM,D$1,0)="X",U$2,"")</f>
        <v/>
      </c>
      <c r="E2005" t="str">
        <f>IF(VLOOKUP($A2005,Parts!$A:$AM,E$1,0)="X",V$2,"")</f>
        <v/>
      </c>
      <c r="F2005" t="str">
        <f>IF(VLOOKUP($A2005,Parts!$A:$AM,F$1,0)="X",W$2,"")</f>
        <v/>
      </c>
      <c r="G2005" t="str">
        <f>IF(VLOOKUP($A2005,Parts!$A:$AM,G$1,0)="X",X$2,"")</f>
        <v/>
      </c>
      <c r="H2005" t="str">
        <f>IF(VLOOKUP($A2005,Parts!$A:$AM,H$1,0)="X",Y$2,"")</f>
        <v/>
      </c>
      <c r="I2005" t="str">
        <f>IF(VLOOKUP($A2005,Parts!$A:$AM,I$1,0)="X",Z$2,"")</f>
        <v/>
      </c>
      <c r="J2005" t="str">
        <f>IF(VLOOKUP($A2005,Parts!$A:$AM,J$1,0)="X",AA$2,"")</f>
        <v/>
      </c>
      <c r="K2005" t="str">
        <f>IF(VLOOKUP($A2005,Parts!$A:$AM,K$1,0)="X",AB$2,"")</f>
        <v/>
      </c>
      <c r="L2005" t="str">
        <f>IF(VLOOKUP($A2005,Parts!$A:$AM,L$1,0)="X",AC$2,"")</f>
        <v/>
      </c>
      <c r="M2005" t="str">
        <f>IF(VLOOKUP($A2005,Parts!$A:$AM,M$1,0)="X",AD$2,"")</f>
        <v/>
      </c>
      <c r="N2005" t="str">
        <f>IF(VLOOKUP($A2005,Parts!$A:$AM,N$1,0)="X",AE$2,"")</f>
        <v/>
      </c>
      <c r="O2005" t="str">
        <f>IF(VLOOKUP($A2005,Parts!$A:$AM,O$1,0)="X",AF$2,"")</f>
        <v/>
      </c>
      <c r="P2005" t="str">
        <f t="shared" si="32"/>
        <v/>
      </c>
    </row>
    <row r="2006" spans="1:16" x14ac:dyDescent="0.25">
      <c r="A2006" t="str">
        <f>Table15[[#This Row],[Name]]</f>
        <v>WBI_PlasmaTV</v>
      </c>
      <c r="B2006" t="str">
        <f>IF(VLOOKUP($A2006,Parts!$A:$AM,B$1,0)="X",S$2,"")</f>
        <v/>
      </c>
      <c r="C2006" t="str">
        <f>IF(VLOOKUP($A2006,Parts!$A:$AM,C$1,0)="X",T$2,"")</f>
        <v/>
      </c>
      <c r="D2006" t="str">
        <f>IF(VLOOKUP($A2006,Parts!$A:$AM,D$1,0)="X",U$2,"")</f>
        <v/>
      </c>
      <c r="E2006" t="str">
        <f>IF(VLOOKUP($A2006,Parts!$A:$AM,E$1,0)="X",V$2,"")</f>
        <v/>
      </c>
      <c r="F2006" t="str">
        <f>IF(VLOOKUP($A2006,Parts!$A:$AM,F$1,0)="X",W$2,"")</f>
        <v/>
      </c>
      <c r="G2006" t="str">
        <f>IF(VLOOKUP($A2006,Parts!$A:$AM,G$1,0)="X",X$2,"")</f>
        <v/>
      </c>
      <c r="H2006" t="str">
        <f>IF(VLOOKUP($A2006,Parts!$A:$AM,H$1,0)="X",Y$2,"")</f>
        <v/>
      </c>
      <c r="I2006" t="str">
        <f>IF(VLOOKUP($A2006,Parts!$A:$AM,I$1,0)="X",Z$2,"")</f>
        <v/>
      </c>
      <c r="J2006" t="str">
        <f>IF(VLOOKUP($A2006,Parts!$A:$AM,J$1,0)="X",AA$2,"")</f>
        <v/>
      </c>
      <c r="K2006" t="str">
        <f>IF(VLOOKUP($A2006,Parts!$A:$AM,K$1,0)="X",AB$2,"")</f>
        <v/>
      </c>
      <c r="L2006" t="str">
        <f>IF(VLOOKUP($A2006,Parts!$A:$AM,L$1,0)="X",AC$2,"")</f>
        <v/>
      </c>
      <c r="M2006" t="str">
        <f>IF(VLOOKUP($A2006,Parts!$A:$AM,M$1,0)="X",AD$2,"")</f>
        <v/>
      </c>
      <c r="N2006" t="str">
        <f>IF(VLOOKUP($A2006,Parts!$A:$AM,N$1,0)="X",AE$2,"")</f>
        <v/>
      </c>
      <c r="O2006" t="str">
        <f>IF(VLOOKUP($A2006,Parts!$A:$AM,O$1,0)="X",AF$2,"")</f>
        <v/>
      </c>
      <c r="P2006" t="str">
        <f t="shared" si="32"/>
        <v/>
      </c>
    </row>
    <row r="2007" spans="1:16" x14ac:dyDescent="0.25">
      <c r="A2007" t="str">
        <f>Table15[[#This Row],[Name]]</f>
        <v>Merlin1B</v>
      </c>
      <c r="B2007" t="str">
        <f>IF(VLOOKUP($A2007,Parts!$A:$AM,B$1,0)="X",S$2,"")</f>
        <v/>
      </c>
      <c r="C2007" t="str">
        <f>IF(VLOOKUP($A2007,Parts!$A:$AM,C$1,0)="X",T$2,"")</f>
        <v/>
      </c>
      <c r="D2007" t="str">
        <f>IF(VLOOKUP($A2007,Parts!$A:$AM,D$1,0)="X",U$2,"")</f>
        <v/>
      </c>
      <c r="E2007" t="str">
        <f>IF(VLOOKUP($A2007,Parts!$A:$AM,E$1,0)="X",V$2,"")</f>
        <v/>
      </c>
      <c r="F2007" t="str">
        <f>IF(VLOOKUP($A2007,Parts!$A:$AM,F$1,0)="X",W$2,"")</f>
        <v/>
      </c>
      <c r="G2007" t="str">
        <f>IF(VLOOKUP($A2007,Parts!$A:$AM,G$1,0)="X",X$2,"")</f>
        <v/>
      </c>
      <c r="H2007" t="str">
        <f>IF(VLOOKUP($A2007,Parts!$A:$AM,H$1,0)="X",Y$2,"")</f>
        <v/>
      </c>
      <c r="I2007" t="str">
        <f>IF(VLOOKUP($A2007,Parts!$A:$AM,I$1,0)="X",Z$2,"")</f>
        <v/>
      </c>
      <c r="J2007" t="str">
        <f>IF(VLOOKUP($A2007,Parts!$A:$AM,J$1,0)="X",AA$2,"")</f>
        <v/>
      </c>
      <c r="K2007" t="str">
        <f>IF(VLOOKUP($A2007,Parts!$A:$AM,K$1,0)="X",AB$2,"")</f>
        <v/>
      </c>
      <c r="L2007" t="str">
        <f>IF(VLOOKUP($A2007,Parts!$A:$AM,L$1,0)="X",AC$2,"")</f>
        <v/>
      </c>
      <c r="M2007" t="str">
        <f>IF(VLOOKUP($A2007,Parts!$A:$AM,M$1,0)="X",AD$2,"")</f>
        <v/>
      </c>
      <c r="N2007" t="str">
        <f>IF(VLOOKUP($A2007,Parts!$A:$AM,N$1,0)="X",AE$2,"")</f>
        <v/>
      </c>
      <c r="O2007" t="str">
        <f>IF(VLOOKUP($A2007,Parts!$A:$AM,O$1,0)="X",AF$2,"")</f>
        <v/>
      </c>
      <c r="P2007" t="str">
        <f t="shared" si="32"/>
        <v/>
      </c>
    </row>
    <row r="2008" spans="1:16" x14ac:dyDescent="0.25">
      <c r="A2008" t="str">
        <f>Table15[[#This Row],[Name]]</f>
        <v>Merlin1BVac</v>
      </c>
      <c r="B2008" t="str">
        <f>IF(VLOOKUP($A2008,Parts!$A:$AM,B$1,0)="X",S$2,"")</f>
        <v/>
      </c>
      <c r="C2008" t="str">
        <f>IF(VLOOKUP($A2008,Parts!$A:$AM,C$1,0)="X",T$2,"")</f>
        <v/>
      </c>
      <c r="D2008" t="str">
        <f>IF(VLOOKUP($A2008,Parts!$A:$AM,D$1,0)="X",U$2,"")</f>
        <v/>
      </c>
      <c r="E2008" t="str">
        <f>IF(VLOOKUP($A2008,Parts!$A:$AM,E$1,0)="X",V$2,"")</f>
        <v/>
      </c>
      <c r="F2008" t="str">
        <f>IF(VLOOKUP($A2008,Parts!$A:$AM,F$1,0)="X",W$2,"")</f>
        <v/>
      </c>
      <c r="G2008" t="str">
        <f>IF(VLOOKUP($A2008,Parts!$A:$AM,G$1,0)="X",X$2,"")</f>
        <v/>
      </c>
      <c r="H2008" t="str">
        <f>IF(VLOOKUP($A2008,Parts!$A:$AM,H$1,0)="X",Y$2,"")</f>
        <v/>
      </c>
      <c r="I2008" t="str">
        <f>IF(VLOOKUP($A2008,Parts!$A:$AM,I$1,0)="X",Z$2,"")</f>
        <v/>
      </c>
      <c r="J2008" t="str">
        <f>IF(VLOOKUP($A2008,Parts!$A:$AM,J$1,0)="X",AA$2,"")</f>
        <v/>
      </c>
      <c r="K2008" t="str">
        <f>IF(VLOOKUP($A2008,Parts!$A:$AM,K$1,0)="X",AB$2,"")</f>
        <v/>
      </c>
      <c r="L2008" t="str">
        <f>IF(VLOOKUP($A2008,Parts!$A:$AM,L$1,0)="X",AC$2,"")</f>
        <v/>
      </c>
      <c r="M2008" t="str">
        <f>IF(VLOOKUP($A2008,Parts!$A:$AM,M$1,0)="X",AD$2,"")</f>
        <v/>
      </c>
      <c r="N2008" t="str">
        <f>IF(VLOOKUP($A2008,Parts!$A:$AM,N$1,0)="X",AE$2,"")</f>
        <v/>
      </c>
      <c r="O2008" t="str">
        <f>IF(VLOOKUP($A2008,Parts!$A:$AM,O$1,0)="X",AF$2,"")</f>
        <v/>
      </c>
      <c r="P2008" t="str">
        <f t="shared" si="32"/>
        <v/>
      </c>
    </row>
    <row r="2009" spans="1:16" x14ac:dyDescent="0.25">
      <c r="A2009" t="str">
        <f>Table15[[#This Row],[Name]]</f>
        <v>Merlin1C</v>
      </c>
      <c r="B2009" t="str">
        <f>IF(VLOOKUP($A2009,Parts!$A:$AM,B$1,0)="X",S$2,"")</f>
        <v/>
      </c>
      <c r="C2009" t="str">
        <f>IF(VLOOKUP($A2009,Parts!$A:$AM,C$1,0)="X",T$2,"")</f>
        <v/>
      </c>
      <c r="D2009" t="str">
        <f>IF(VLOOKUP($A2009,Parts!$A:$AM,D$1,0)="X",U$2,"")</f>
        <v/>
      </c>
      <c r="E2009" t="str">
        <f>IF(VLOOKUP($A2009,Parts!$A:$AM,E$1,0)="X",V$2,"")</f>
        <v/>
      </c>
      <c r="F2009" t="str">
        <f>IF(VLOOKUP($A2009,Parts!$A:$AM,F$1,0)="X",W$2,"")</f>
        <v/>
      </c>
      <c r="G2009" t="str">
        <f>IF(VLOOKUP($A2009,Parts!$A:$AM,G$1,0)="X",X$2,"")</f>
        <v/>
      </c>
      <c r="H2009" t="str">
        <f>IF(VLOOKUP($A2009,Parts!$A:$AM,H$1,0)="X",Y$2,"")</f>
        <v/>
      </c>
      <c r="I2009" t="str">
        <f>IF(VLOOKUP($A2009,Parts!$A:$AM,I$1,0)="X",Z$2,"")</f>
        <v/>
      </c>
      <c r="J2009" t="str">
        <f>IF(VLOOKUP($A2009,Parts!$A:$AM,J$1,0)="X",AA$2,"")</f>
        <v/>
      </c>
      <c r="K2009" t="str">
        <f>IF(VLOOKUP($A2009,Parts!$A:$AM,K$1,0)="X",AB$2,"")</f>
        <v/>
      </c>
      <c r="L2009" t="str">
        <f>IF(VLOOKUP($A2009,Parts!$A:$AM,L$1,0)="X",AC$2,"")</f>
        <v/>
      </c>
      <c r="M2009" t="str">
        <f>IF(VLOOKUP($A2009,Parts!$A:$AM,M$1,0)="X",AD$2,"")</f>
        <v/>
      </c>
      <c r="N2009" t="str">
        <f>IF(VLOOKUP($A2009,Parts!$A:$AM,N$1,0)="X",AE$2,"")</f>
        <v/>
      </c>
      <c r="O2009" t="str">
        <f>IF(VLOOKUP($A2009,Parts!$A:$AM,O$1,0)="X",AF$2,"")</f>
        <v/>
      </c>
      <c r="P2009" t="str">
        <f t="shared" si="32"/>
        <v/>
      </c>
    </row>
    <row r="2010" spans="1:16" x14ac:dyDescent="0.25">
      <c r="A2010" t="str">
        <f>Table15[[#This Row],[Name]]</f>
        <v>Merlin1CVac</v>
      </c>
      <c r="B2010" t="str">
        <f>IF(VLOOKUP($A2010,Parts!$A:$AM,B$1,0)="X",S$2,"")</f>
        <v/>
      </c>
      <c r="C2010" t="str">
        <f>IF(VLOOKUP($A2010,Parts!$A:$AM,C$1,0)="X",T$2,"")</f>
        <v/>
      </c>
      <c r="D2010" t="str">
        <f>IF(VLOOKUP($A2010,Parts!$A:$AM,D$1,0)="X",U$2,"")</f>
        <v/>
      </c>
      <c r="E2010" t="str">
        <f>IF(VLOOKUP($A2010,Parts!$A:$AM,E$1,0)="X",V$2,"")</f>
        <v/>
      </c>
      <c r="F2010" t="str">
        <f>IF(VLOOKUP($A2010,Parts!$A:$AM,F$1,0)="X",W$2,"")</f>
        <v/>
      </c>
      <c r="G2010" t="str">
        <f>IF(VLOOKUP($A2010,Parts!$A:$AM,G$1,0)="X",X$2,"")</f>
        <v/>
      </c>
      <c r="H2010" t="str">
        <f>IF(VLOOKUP($A2010,Parts!$A:$AM,H$1,0)="X",Y$2,"")</f>
        <v/>
      </c>
      <c r="I2010" t="str">
        <f>IF(VLOOKUP($A2010,Parts!$A:$AM,I$1,0)="X",Z$2,"")</f>
        <v/>
      </c>
      <c r="J2010" t="str">
        <f>IF(VLOOKUP($A2010,Parts!$A:$AM,J$1,0)="X",AA$2,"")</f>
        <v/>
      </c>
      <c r="K2010" t="str">
        <f>IF(VLOOKUP($A2010,Parts!$A:$AM,K$1,0)="X",AB$2,"")</f>
        <v/>
      </c>
      <c r="L2010" t="str">
        <f>IF(VLOOKUP($A2010,Parts!$A:$AM,L$1,0)="X",AC$2,"")</f>
        <v/>
      </c>
      <c r="M2010" t="str">
        <f>IF(VLOOKUP($A2010,Parts!$A:$AM,M$1,0)="X",AD$2,"")</f>
        <v/>
      </c>
      <c r="N2010" t="str">
        <f>IF(VLOOKUP($A2010,Parts!$A:$AM,N$1,0)="X",AE$2,"")</f>
        <v/>
      </c>
      <c r="O2010" t="str">
        <f>IF(VLOOKUP($A2010,Parts!$A:$AM,O$1,0)="X",AF$2,"")</f>
        <v/>
      </c>
      <c r="P2010" t="str">
        <f t="shared" si="32"/>
        <v/>
      </c>
    </row>
    <row r="2011" spans="1:16" x14ac:dyDescent="0.25">
      <c r="A2011" t="str">
        <f>Table15[[#This Row],[Name]]</f>
        <v>Merlin1D</v>
      </c>
      <c r="B2011" t="str">
        <f>IF(VLOOKUP($A2011,Parts!$A:$AM,B$1,0)="X",S$2,"")</f>
        <v/>
      </c>
      <c r="C2011" t="str">
        <f>IF(VLOOKUP($A2011,Parts!$A:$AM,C$1,0)="X",T$2,"")</f>
        <v/>
      </c>
      <c r="D2011" t="str">
        <f>IF(VLOOKUP($A2011,Parts!$A:$AM,D$1,0)="X",U$2,"")</f>
        <v/>
      </c>
      <c r="E2011" t="str">
        <f>IF(VLOOKUP($A2011,Parts!$A:$AM,E$1,0)="X",V$2,"")</f>
        <v/>
      </c>
      <c r="F2011" t="str">
        <f>IF(VLOOKUP($A2011,Parts!$A:$AM,F$1,0)="X",W$2,"")</f>
        <v/>
      </c>
      <c r="G2011" t="str">
        <f>IF(VLOOKUP($A2011,Parts!$A:$AM,G$1,0)="X",X$2,"")</f>
        <v/>
      </c>
      <c r="H2011" t="str">
        <f>IF(VLOOKUP($A2011,Parts!$A:$AM,H$1,0)="X",Y$2,"")</f>
        <v/>
      </c>
      <c r="I2011" t="str">
        <f>IF(VLOOKUP($A2011,Parts!$A:$AM,I$1,0)="X",Z$2,"")</f>
        <v/>
      </c>
      <c r="J2011" t="str">
        <f>IF(VLOOKUP($A2011,Parts!$A:$AM,J$1,0)="X",AA$2,"")</f>
        <v/>
      </c>
      <c r="K2011" t="str">
        <f>IF(VLOOKUP($A2011,Parts!$A:$AM,K$1,0)="X",AB$2,"")</f>
        <v/>
      </c>
      <c r="L2011" t="str">
        <f>IF(VLOOKUP($A2011,Parts!$A:$AM,L$1,0)="X",AC$2,"")</f>
        <v/>
      </c>
      <c r="M2011" t="str">
        <f>IF(VLOOKUP($A2011,Parts!$A:$AM,M$1,0)="X",AD$2,"")</f>
        <v/>
      </c>
      <c r="N2011" t="str">
        <f>IF(VLOOKUP($A2011,Parts!$A:$AM,N$1,0)="X",AE$2,"")</f>
        <v/>
      </c>
      <c r="O2011" t="str">
        <f>IF(VLOOKUP($A2011,Parts!$A:$AM,O$1,0)="X",AF$2,"")</f>
        <v/>
      </c>
      <c r="P2011" t="str">
        <f t="shared" si="32"/>
        <v/>
      </c>
    </row>
    <row r="2012" spans="1:16" x14ac:dyDescent="0.25">
      <c r="A2012" t="str">
        <f>Table15[[#This Row],[Name]]</f>
        <v>Merlin1D+</v>
      </c>
      <c r="B2012" t="str">
        <f>IF(VLOOKUP($A2012,Parts!$A:$AM,B$1,0)="X",S$2,"")</f>
        <v/>
      </c>
      <c r="C2012" t="str">
        <f>IF(VLOOKUP($A2012,Parts!$A:$AM,C$1,0)="X",T$2,"")</f>
        <v/>
      </c>
      <c r="D2012" t="str">
        <f>IF(VLOOKUP($A2012,Parts!$A:$AM,D$1,0)="X",U$2,"")</f>
        <v/>
      </c>
      <c r="E2012" t="str">
        <f>IF(VLOOKUP($A2012,Parts!$A:$AM,E$1,0)="X",V$2,"")</f>
        <v/>
      </c>
      <c r="F2012" t="str">
        <f>IF(VLOOKUP($A2012,Parts!$A:$AM,F$1,0)="X",W$2,"")</f>
        <v/>
      </c>
      <c r="G2012" t="str">
        <f>IF(VLOOKUP($A2012,Parts!$A:$AM,G$1,0)="X",X$2,"")</f>
        <v/>
      </c>
      <c r="H2012" t="str">
        <f>IF(VLOOKUP($A2012,Parts!$A:$AM,H$1,0)="X",Y$2,"")</f>
        <v/>
      </c>
      <c r="I2012" t="str">
        <f>IF(VLOOKUP($A2012,Parts!$A:$AM,I$1,0)="X",Z$2,"")</f>
        <v/>
      </c>
      <c r="J2012" t="str">
        <f>IF(VLOOKUP($A2012,Parts!$A:$AM,J$1,0)="X",AA$2,"")</f>
        <v/>
      </c>
      <c r="K2012" t="str">
        <f>IF(VLOOKUP($A2012,Parts!$A:$AM,K$1,0)="X",AB$2,"")</f>
        <v/>
      </c>
      <c r="L2012" t="str">
        <f>IF(VLOOKUP($A2012,Parts!$A:$AM,L$1,0)="X",AC$2,"")</f>
        <v/>
      </c>
      <c r="M2012" t="str">
        <f>IF(VLOOKUP($A2012,Parts!$A:$AM,M$1,0)="X",AD$2,"")</f>
        <v/>
      </c>
      <c r="N2012" t="str">
        <f>IF(VLOOKUP($A2012,Parts!$A:$AM,N$1,0)="X",AE$2,"")</f>
        <v/>
      </c>
      <c r="O2012" t="str">
        <f>IF(VLOOKUP($A2012,Parts!$A:$AM,O$1,0)="X",AF$2,"")</f>
        <v/>
      </c>
      <c r="P2012" t="str">
        <f t="shared" si="32"/>
        <v/>
      </c>
    </row>
    <row r="2013" spans="1:16" x14ac:dyDescent="0.25">
      <c r="A2013" t="str">
        <f>Table15[[#This Row],[Name]]</f>
        <v>Merlin1D++</v>
      </c>
      <c r="B2013" t="str">
        <f>IF(VLOOKUP($A2013,Parts!$A:$AM,B$1,0)="X",S$2,"")</f>
        <v/>
      </c>
      <c r="C2013" t="str">
        <f>IF(VLOOKUP($A2013,Parts!$A:$AM,C$1,0)="X",T$2,"")</f>
        <v/>
      </c>
      <c r="D2013" t="str">
        <f>IF(VLOOKUP($A2013,Parts!$A:$AM,D$1,0)="X",U$2,"")</f>
        <v/>
      </c>
      <c r="E2013" t="str">
        <f>IF(VLOOKUP($A2013,Parts!$A:$AM,E$1,0)="X",V$2,"")</f>
        <v/>
      </c>
      <c r="F2013" t="str">
        <f>IF(VLOOKUP($A2013,Parts!$A:$AM,F$1,0)="X",W$2,"")</f>
        <v/>
      </c>
      <c r="G2013" t="str">
        <f>IF(VLOOKUP($A2013,Parts!$A:$AM,G$1,0)="X",X$2,"")</f>
        <v/>
      </c>
      <c r="H2013" t="str">
        <f>IF(VLOOKUP($A2013,Parts!$A:$AM,H$1,0)="X",Y$2,"")</f>
        <v/>
      </c>
      <c r="I2013" t="str">
        <f>IF(VLOOKUP($A2013,Parts!$A:$AM,I$1,0)="X",Z$2,"")</f>
        <v/>
      </c>
      <c r="J2013" t="str">
        <f>IF(VLOOKUP($A2013,Parts!$A:$AM,J$1,0)="X",AA$2,"")</f>
        <v/>
      </c>
      <c r="K2013" t="str">
        <f>IF(VLOOKUP($A2013,Parts!$A:$AM,K$1,0)="X",AB$2,"")</f>
        <v/>
      </c>
      <c r="L2013" t="str">
        <f>IF(VLOOKUP($A2013,Parts!$A:$AM,L$1,0)="X",AC$2,"")</f>
        <v/>
      </c>
      <c r="M2013" t="str">
        <f>IF(VLOOKUP($A2013,Parts!$A:$AM,M$1,0)="X",AD$2,"")</f>
        <v/>
      </c>
      <c r="N2013" t="str">
        <f>IF(VLOOKUP($A2013,Parts!$A:$AM,N$1,0)="X",AE$2,"")</f>
        <v/>
      </c>
      <c r="O2013" t="str">
        <f>IF(VLOOKUP($A2013,Parts!$A:$AM,O$1,0)="X",AF$2,"")</f>
        <v/>
      </c>
      <c r="P2013" t="str">
        <f t="shared" si="32"/>
        <v/>
      </c>
    </row>
    <row r="2014" spans="1:16" x14ac:dyDescent="0.25">
      <c r="A2014" t="str">
        <f>Table15[[#This Row],[Name]]</f>
        <v>truss-circular-adapter-01</v>
      </c>
      <c r="B2014" t="str">
        <f>IF(VLOOKUP($A2014,Parts!$A:$AM,B$1,0)="X",S$2,"")</f>
        <v/>
      </c>
      <c r="C2014" t="str">
        <f>IF(VLOOKUP($A2014,Parts!$A:$AM,C$1,0)="X",T$2,"")</f>
        <v/>
      </c>
      <c r="D2014" t="str">
        <f>IF(VLOOKUP($A2014,Parts!$A:$AM,D$1,0)="X",U$2,"")</f>
        <v/>
      </c>
      <c r="E2014" t="str">
        <f>IF(VLOOKUP($A2014,Parts!$A:$AM,E$1,0)="X",V$2,"")</f>
        <v/>
      </c>
      <c r="F2014" t="str">
        <f>IF(VLOOKUP($A2014,Parts!$A:$AM,F$1,0)="X",W$2,"")</f>
        <v/>
      </c>
      <c r="G2014" t="str">
        <f>IF(VLOOKUP($A2014,Parts!$A:$AM,G$1,0)="X",X$2,"")</f>
        <v/>
      </c>
      <c r="H2014" t="str">
        <f>IF(VLOOKUP($A2014,Parts!$A:$AM,H$1,0)="X",Y$2,"")</f>
        <v/>
      </c>
      <c r="I2014" t="str">
        <f>IF(VLOOKUP($A2014,Parts!$A:$AM,I$1,0)="X",Z$2,"")</f>
        <v/>
      </c>
      <c r="J2014" t="str">
        <f>IF(VLOOKUP($A2014,Parts!$A:$AM,J$1,0)="X",AA$2,"")</f>
        <v/>
      </c>
      <c r="K2014" t="str">
        <f>IF(VLOOKUP($A2014,Parts!$A:$AM,K$1,0)="X",AB$2,"")</f>
        <v/>
      </c>
      <c r="L2014" t="str">
        <f>IF(VLOOKUP($A2014,Parts!$A:$AM,L$1,0)="X",AC$2,"")</f>
        <v/>
      </c>
      <c r="M2014" t="str">
        <f>IF(VLOOKUP($A2014,Parts!$A:$AM,M$1,0)="X",AD$2,"")</f>
        <v/>
      </c>
      <c r="N2014" t="str">
        <f>IF(VLOOKUP($A2014,Parts!$A:$AM,N$1,0)="X",AE$2,"")</f>
        <v/>
      </c>
      <c r="O2014" t="str">
        <f>IF(VLOOKUP($A2014,Parts!$A:$AM,O$1,0)="X",AF$2,"")</f>
        <v/>
      </c>
      <c r="P2014" t="str">
        <f t="shared" si="32"/>
        <v/>
      </c>
    </row>
    <row r="2015" spans="1:16" x14ac:dyDescent="0.25">
      <c r="A2015" t="str">
        <f>Table15[[#This Row],[Name]]</f>
        <v>truss-circular-adapter-02</v>
      </c>
      <c r="B2015" t="str">
        <f>IF(VLOOKUP($A2015,Parts!$A:$AM,B$1,0)="X",S$2,"")</f>
        <v/>
      </c>
      <c r="C2015" t="str">
        <f>IF(VLOOKUP($A2015,Parts!$A:$AM,C$1,0)="X",T$2,"")</f>
        <v/>
      </c>
      <c r="D2015" t="str">
        <f>IF(VLOOKUP($A2015,Parts!$A:$AM,D$1,0)="X",U$2,"")</f>
        <v/>
      </c>
      <c r="E2015" t="str">
        <f>IF(VLOOKUP($A2015,Parts!$A:$AM,E$1,0)="X",V$2,"")</f>
        <v/>
      </c>
      <c r="F2015" t="str">
        <f>IF(VLOOKUP($A2015,Parts!$A:$AM,F$1,0)="X",W$2,"")</f>
        <v/>
      </c>
      <c r="G2015" t="str">
        <f>IF(VLOOKUP($A2015,Parts!$A:$AM,G$1,0)="X",X$2,"")</f>
        <v/>
      </c>
      <c r="H2015" t="str">
        <f>IF(VLOOKUP($A2015,Parts!$A:$AM,H$1,0)="X",Y$2,"")</f>
        <v/>
      </c>
      <c r="I2015" t="str">
        <f>IF(VLOOKUP($A2015,Parts!$A:$AM,I$1,0)="X",Z$2,"")</f>
        <v/>
      </c>
      <c r="J2015" t="str">
        <f>IF(VLOOKUP($A2015,Parts!$A:$AM,J$1,0)="X",AA$2,"")</f>
        <v/>
      </c>
      <c r="K2015" t="str">
        <f>IF(VLOOKUP($A2015,Parts!$A:$AM,K$1,0)="X",AB$2,"")</f>
        <v/>
      </c>
      <c r="L2015" t="str">
        <f>IF(VLOOKUP($A2015,Parts!$A:$AM,L$1,0)="X",AC$2,"")</f>
        <v/>
      </c>
      <c r="M2015" t="str">
        <f>IF(VLOOKUP($A2015,Parts!$A:$AM,M$1,0)="X",AD$2,"")</f>
        <v/>
      </c>
      <c r="N2015" t="str">
        <f>IF(VLOOKUP($A2015,Parts!$A:$AM,N$1,0)="X",AE$2,"")</f>
        <v/>
      </c>
      <c r="O2015" t="str">
        <f>IF(VLOOKUP($A2015,Parts!$A:$AM,O$1,0)="X",AF$2,"")</f>
        <v/>
      </c>
      <c r="P2015" t="str">
        <f t="shared" si="32"/>
        <v/>
      </c>
    </row>
    <row r="2016" spans="1:16" x14ac:dyDescent="0.25">
      <c r="A2016" t="str">
        <f>Table15[[#This Row],[Name]]</f>
        <v>truss-circular-docking-01</v>
      </c>
      <c r="B2016" t="str">
        <f>IF(VLOOKUP($A2016,Parts!$A:$AM,B$1,0)="X",S$2,"")</f>
        <v/>
      </c>
      <c r="C2016" t="str">
        <f>IF(VLOOKUP($A2016,Parts!$A:$AM,C$1,0)="X",T$2,"")</f>
        <v/>
      </c>
      <c r="D2016" t="str">
        <f>IF(VLOOKUP($A2016,Parts!$A:$AM,D$1,0)="X",U$2,"")</f>
        <v/>
      </c>
      <c r="E2016" t="str">
        <f>IF(VLOOKUP($A2016,Parts!$A:$AM,E$1,0)="X",V$2,"")</f>
        <v/>
      </c>
      <c r="F2016" t="str">
        <f>IF(VLOOKUP($A2016,Parts!$A:$AM,F$1,0)="X",W$2,"")</f>
        <v/>
      </c>
      <c r="G2016" t="str">
        <f>IF(VLOOKUP($A2016,Parts!$A:$AM,G$1,0)="X",X$2,"")</f>
        <v/>
      </c>
      <c r="H2016" t="str">
        <f>IF(VLOOKUP($A2016,Parts!$A:$AM,H$1,0)="X",Y$2,"")</f>
        <v/>
      </c>
      <c r="I2016" t="str">
        <f>IF(VLOOKUP($A2016,Parts!$A:$AM,I$1,0)="X",Z$2,"")</f>
        <v/>
      </c>
      <c r="J2016" t="str">
        <f>IF(VLOOKUP($A2016,Parts!$A:$AM,J$1,0)="X",AA$2,"")</f>
        <v/>
      </c>
      <c r="K2016" t="str">
        <f>IF(VLOOKUP($A2016,Parts!$A:$AM,K$1,0)="X",AB$2,"")</f>
        <v/>
      </c>
      <c r="L2016" t="str">
        <f>IF(VLOOKUP($A2016,Parts!$A:$AM,L$1,0)="X",AC$2,"")</f>
        <v/>
      </c>
      <c r="M2016" t="str">
        <f>IF(VLOOKUP($A2016,Parts!$A:$AM,M$1,0)="X",AD$2,"")</f>
        <v/>
      </c>
      <c r="N2016" t="str">
        <f>IF(VLOOKUP($A2016,Parts!$A:$AM,N$1,0)="X",AE$2,"")</f>
        <v/>
      </c>
      <c r="O2016" t="str">
        <f>IF(VLOOKUP($A2016,Parts!$A:$AM,O$1,0)="X",AF$2,"")</f>
        <v/>
      </c>
      <c r="P2016" t="str">
        <f t="shared" si="32"/>
        <v/>
      </c>
    </row>
    <row r="2017" spans="1:16" x14ac:dyDescent="0.25">
      <c r="A2017" t="str">
        <f>Table15[[#This Row],[Name]]</f>
        <v>sondex2pod</v>
      </c>
      <c r="B2017" t="str">
        <f>IF(VLOOKUP($A2017,Parts!$A:$AM,B$1,0)="X",S$2,"")</f>
        <v xml:space="preserve">    MODULE
    { name = ModuleTagAvionics }
</v>
      </c>
      <c r="C2017" t="str">
        <f>IF(VLOOKUP($A2017,Parts!$A:$AM,C$1,0)="X",T$2,"")</f>
        <v/>
      </c>
      <c r="D2017" t="str">
        <f>IF(VLOOKUP($A2017,Parts!$A:$AM,D$1,0)="X",U$2,"")</f>
        <v/>
      </c>
      <c r="E2017" t="str">
        <f>IF(VLOOKUP($A2017,Parts!$A:$AM,E$1,0)="X",V$2,"")</f>
        <v/>
      </c>
      <c r="F2017" t="str">
        <f>IF(VLOOKUP($A2017,Parts!$A:$AM,F$1,0)="X",W$2,"")</f>
        <v/>
      </c>
      <c r="G2017" t="str">
        <f>IF(VLOOKUP($A2017,Parts!$A:$AM,G$1,0)="X",X$2,"")</f>
        <v/>
      </c>
      <c r="H2017" t="str">
        <f>IF(VLOOKUP($A2017,Parts!$A:$AM,H$1,0)="X",Y$2,"")</f>
        <v/>
      </c>
      <c r="I2017" t="str">
        <f>IF(VLOOKUP($A2017,Parts!$A:$AM,I$1,0)="X",Z$2,"")</f>
        <v/>
      </c>
      <c r="J2017" t="str">
        <f>IF(VLOOKUP($A2017,Parts!$A:$AM,J$1,0)="X",AA$2,"")</f>
        <v/>
      </c>
      <c r="K2017" t="str">
        <f>IF(VLOOKUP($A2017,Parts!$A:$AM,K$1,0)="X",AB$2,"")</f>
        <v/>
      </c>
      <c r="L2017" t="str">
        <f>IF(VLOOKUP($A2017,Parts!$A:$AM,L$1,0)="X",AC$2,"")</f>
        <v/>
      </c>
      <c r="M2017" t="str">
        <f>IF(VLOOKUP($A2017,Parts!$A:$AM,M$1,0)="X",AD$2,"")</f>
        <v/>
      </c>
      <c r="N2017" t="str">
        <f>IF(VLOOKUP($A2017,Parts!$A:$AM,N$1,0)="X",AE$2,"")</f>
        <v/>
      </c>
      <c r="O2017" t="str">
        <f>IF(VLOOKUP($A2017,Parts!$A:$AM,O$1,0)="X",AF$2,"")</f>
        <v/>
      </c>
      <c r="P2017" t="str">
        <f t="shared" si="32"/>
        <v xml:space="preserve">    MODULE
    { name = ModuleTagAvionics }
</v>
      </c>
    </row>
    <row r="2018" spans="1:16" x14ac:dyDescent="0.25">
      <c r="A2018" t="str">
        <f>Table15[[#This Row],[Name]]</f>
        <v>trussAdapter</v>
      </c>
      <c r="B2018" t="str">
        <f>IF(VLOOKUP($A2018,Parts!$A:$AM,B$1,0)="X",S$2,"")</f>
        <v/>
      </c>
      <c r="C2018" t="str">
        <f>IF(VLOOKUP($A2018,Parts!$A:$AM,C$1,0)="X",T$2,"")</f>
        <v/>
      </c>
      <c r="D2018" t="str">
        <f>IF(VLOOKUP($A2018,Parts!$A:$AM,D$1,0)="X",U$2,"")</f>
        <v/>
      </c>
      <c r="E2018" t="str">
        <f>IF(VLOOKUP($A2018,Parts!$A:$AM,E$1,0)="X",V$2,"")</f>
        <v/>
      </c>
      <c r="F2018" t="str">
        <f>IF(VLOOKUP($A2018,Parts!$A:$AM,F$1,0)="X",W$2,"")</f>
        <v/>
      </c>
      <c r="G2018" t="str">
        <f>IF(VLOOKUP($A2018,Parts!$A:$AM,G$1,0)="X",X$2,"")</f>
        <v/>
      </c>
      <c r="H2018" t="str">
        <f>IF(VLOOKUP($A2018,Parts!$A:$AM,H$1,0)="X",Y$2,"")</f>
        <v/>
      </c>
      <c r="I2018" t="str">
        <f>IF(VLOOKUP($A2018,Parts!$A:$AM,I$1,0)="X",Z$2,"")</f>
        <v/>
      </c>
      <c r="J2018" t="str">
        <f>IF(VLOOKUP($A2018,Parts!$A:$AM,J$1,0)="X",AA$2,"")</f>
        <v/>
      </c>
      <c r="K2018" t="str">
        <f>IF(VLOOKUP($A2018,Parts!$A:$AM,K$1,0)="X",AB$2,"")</f>
        <v/>
      </c>
      <c r="L2018" t="str">
        <f>IF(VLOOKUP($A2018,Parts!$A:$AM,L$1,0)="X",AC$2,"")</f>
        <v/>
      </c>
      <c r="M2018" t="str">
        <f>IF(VLOOKUP($A2018,Parts!$A:$AM,M$1,0)="X",AD$2,"")</f>
        <v/>
      </c>
      <c r="N2018" t="str">
        <f>IF(VLOOKUP($A2018,Parts!$A:$AM,N$1,0)="X",AE$2,"")</f>
        <v/>
      </c>
      <c r="O2018" t="str">
        <f>IF(VLOOKUP($A2018,Parts!$A:$AM,O$1,0)="X",AF$2,"")</f>
        <v/>
      </c>
      <c r="P2018" t="str">
        <f t="shared" si="32"/>
        <v/>
      </c>
    </row>
    <row r="2019" spans="1:16" x14ac:dyDescent="0.25">
      <c r="A2019" t="str">
        <f>Table15[[#This Row],[Name]]</f>
        <v>trussPiece1x</v>
      </c>
      <c r="B2019" t="str">
        <f>IF(VLOOKUP($A2019,Parts!$A:$AM,B$1,0)="X",S$2,"")</f>
        <v/>
      </c>
      <c r="C2019" t="str">
        <f>IF(VLOOKUP($A2019,Parts!$A:$AM,C$1,0)="X",T$2,"")</f>
        <v/>
      </c>
      <c r="D2019" t="str">
        <f>IF(VLOOKUP($A2019,Parts!$A:$AM,D$1,0)="X",U$2,"")</f>
        <v/>
      </c>
      <c r="E2019" t="str">
        <f>IF(VLOOKUP($A2019,Parts!$A:$AM,E$1,0)="X",V$2,"")</f>
        <v/>
      </c>
      <c r="F2019" t="str">
        <f>IF(VLOOKUP($A2019,Parts!$A:$AM,F$1,0)="X",W$2,"")</f>
        <v/>
      </c>
      <c r="G2019" t="str">
        <f>IF(VLOOKUP($A2019,Parts!$A:$AM,G$1,0)="X",X$2,"")</f>
        <v/>
      </c>
      <c r="H2019" t="str">
        <f>IF(VLOOKUP($A2019,Parts!$A:$AM,H$1,0)="X",Y$2,"")</f>
        <v/>
      </c>
      <c r="I2019" t="str">
        <f>IF(VLOOKUP($A2019,Parts!$A:$AM,I$1,0)="X",Z$2,"")</f>
        <v/>
      </c>
      <c r="J2019" t="str">
        <f>IF(VLOOKUP($A2019,Parts!$A:$AM,J$1,0)="X",AA$2,"")</f>
        <v/>
      </c>
      <c r="K2019" t="str">
        <f>IF(VLOOKUP($A2019,Parts!$A:$AM,K$1,0)="X",AB$2,"")</f>
        <v/>
      </c>
      <c r="L2019" t="str">
        <f>IF(VLOOKUP($A2019,Parts!$A:$AM,L$1,0)="X",AC$2,"")</f>
        <v/>
      </c>
      <c r="M2019" t="str">
        <f>IF(VLOOKUP($A2019,Parts!$A:$AM,M$1,0)="X",AD$2,"")</f>
        <v/>
      </c>
      <c r="N2019" t="str">
        <f>IF(VLOOKUP($A2019,Parts!$A:$AM,N$1,0)="X",AE$2,"")</f>
        <v/>
      </c>
      <c r="O2019" t="str">
        <f>IF(VLOOKUP($A2019,Parts!$A:$AM,O$1,0)="X",AF$2,"")</f>
        <v/>
      </c>
      <c r="P2019" t="str">
        <f t="shared" si="32"/>
        <v/>
      </c>
    </row>
    <row r="2020" spans="1:16" x14ac:dyDescent="0.25">
      <c r="A2020" t="str">
        <f>Table15[[#This Row],[Name]]</f>
        <v>trussPiece3x</v>
      </c>
      <c r="B2020" t="str">
        <f>IF(VLOOKUP($A2020,Parts!$A:$AM,B$1,0)="X",S$2,"")</f>
        <v/>
      </c>
      <c r="C2020" t="str">
        <f>IF(VLOOKUP($A2020,Parts!$A:$AM,C$1,0)="X",T$2,"")</f>
        <v/>
      </c>
      <c r="D2020" t="str">
        <f>IF(VLOOKUP($A2020,Parts!$A:$AM,D$1,0)="X",U$2,"")</f>
        <v/>
      </c>
      <c r="E2020" t="str">
        <f>IF(VLOOKUP($A2020,Parts!$A:$AM,E$1,0)="X",V$2,"")</f>
        <v/>
      </c>
      <c r="F2020" t="str">
        <f>IF(VLOOKUP($A2020,Parts!$A:$AM,F$1,0)="X",W$2,"")</f>
        <v/>
      </c>
      <c r="G2020" t="str">
        <f>IF(VLOOKUP($A2020,Parts!$A:$AM,G$1,0)="X",X$2,"")</f>
        <v/>
      </c>
      <c r="H2020" t="str">
        <f>IF(VLOOKUP($A2020,Parts!$A:$AM,H$1,0)="X",Y$2,"")</f>
        <v/>
      </c>
      <c r="I2020" t="str">
        <f>IF(VLOOKUP($A2020,Parts!$A:$AM,I$1,0)="X",Z$2,"")</f>
        <v/>
      </c>
      <c r="J2020" t="str">
        <f>IF(VLOOKUP($A2020,Parts!$A:$AM,J$1,0)="X",AA$2,"")</f>
        <v/>
      </c>
      <c r="K2020" t="str">
        <f>IF(VLOOKUP($A2020,Parts!$A:$AM,K$1,0)="X",AB$2,"")</f>
        <v/>
      </c>
      <c r="L2020" t="str">
        <f>IF(VLOOKUP($A2020,Parts!$A:$AM,L$1,0)="X",AC$2,"")</f>
        <v/>
      </c>
      <c r="M2020" t="str">
        <f>IF(VLOOKUP($A2020,Parts!$A:$AM,M$1,0)="X",AD$2,"")</f>
        <v/>
      </c>
      <c r="N2020" t="str">
        <f>IF(VLOOKUP($A2020,Parts!$A:$AM,N$1,0)="X",AE$2,"")</f>
        <v/>
      </c>
      <c r="O2020" t="str">
        <f>IF(VLOOKUP($A2020,Parts!$A:$AM,O$1,0)="X",AF$2,"")</f>
        <v/>
      </c>
      <c r="P2020" t="str">
        <f t="shared" si="32"/>
        <v/>
      </c>
    </row>
    <row r="2021" spans="1:16" x14ac:dyDescent="0.25">
      <c r="A2021" t="str">
        <f>Table15[[#This Row],[Name]]</f>
        <v>largeTrussMount</v>
      </c>
      <c r="B2021" t="str">
        <f>IF(VLOOKUP($A2021,Parts!$A:$AM,B$1,0)="X",S$2,"")</f>
        <v/>
      </c>
      <c r="C2021" t="str">
        <f>IF(VLOOKUP($A2021,Parts!$A:$AM,C$1,0)="X",T$2,"")</f>
        <v/>
      </c>
      <c r="D2021" t="str">
        <f>IF(VLOOKUP($A2021,Parts!$A:$AM,D$1,0)="X",U$2,"")</f>
        <v/>
      </c>
      <c r="E2021" t="str">
        <f>IF(VLOOKUP($A2021,Parts!$A:$AM,E$1,0)="X",V$2,"")</f>
        <v/>
      </c>
      <c r="F2021" t="str">
        <f>IF(VLOOKUP($A2021,Parts!$A:$AM,F$1,0)="X",W$2,"")</f>
        <v/>
      </c>
      <c r="G2021" t="str">
        <f>IF(VLOOKUP($A2021,Parts!$A:$AM,G$1,0)="X",X$2,"")</f>
        <v/>
      </c>
      <c r="H2021" t="str">
        <f>IF(VLOOKUP($A2021,Parts!$A:$AM,H$1,0)="X",Y$2,"")</f>
        <v/>
      </c>
      <c r="I2021" t="str">
        <f>IF(VLOOKUP($A2021,Parts!$A:$AM,I$1,0)="X",Z$2,"")</f>
        <v/>
      </c>
      <c r="J2021" t="str">
        <f>IF(VLOOKUP($A2021,Parts!$A:$AM,J$1,0)="X",AA$2,"")</f>
        <v/>
      </c>
      <c r="K2021" t="str">
        <f>IF(VLOOKUP($A2021,Parts!$A:$AM,K$1,0)="X",AB$2,"")</f>
        <v/>
      </c>
      <c r="L2021" t="str">
        <f>IF(VLOOKUP($A2021,Parts!$A:$AM,L$1,0)="X",AC$2,"")</f>
        <v/>
      </c>
      <c r="M2021" t="str">
        <f>IF(VLOOKUP($A2021,Parts!$A:$AM,M$1,0)="X",AD$2,"")</f>
        <v/>
      </c>
      <c r="N2021" t="str">
        <f>IF(VLOOKUP($A2021,Parts!$A:$AM,N$1,0)="X",AE$2,"")</f>
        <v/>
      </c>
      <c r="O2021" t="str">
        <f>IF(VLOOKUP($A2021,Parts!$A:$AM,O$1,0)="X",AF$2,"")</f>
        <v/>
      </c>
      <c r="P2021" t="str">
        <f t="shared" si="32"/>
        <v/>
      </c>
    </row>
    <row r="2022" spans="1:16" x14ac:dyDescent="0.25">
      <c r="A2022" t="str">
        <f>Table15[[#This Row],[Name]]</f>
        <v>truss-hex-adapter-01</v>
      </c>
      <c r="B2022" t="str">
        <f>IF(VLOOKUP($A2022,Parts!$A:$AM,B$1,0)="X",S$2,"")</f>
        <v/>
      </c>
      <c r="C2022" t="str">
        <f>IF(VLOOKUP($A2022,Parts!$A:$AM,C$1,0)="X",T$2,"")</f>
        <v/>
      </c>
      <c r="D2022" t="str">
        <f>IF(VLOOKUP($A2022,Parts!$A:$AM,D$1,0)="X",U$2,"")</f>
        <v/>
      </c>
      <c r="E2022" t="str">
        <f>IF(VLOOKUP($A2022,Parts!$A:$AM,E$1,0)="X",V$2,"")</f>
        <v/>
      </c>
      <c r="F2022" t="str">
        <f>IF(VLOOKUP($A2022,Parts!$A:$AM,F$1,0)="X",W$2,"")</f>
        <v/>
      </c>
      <c r="G2022" t="str">
        <f>IF(VLOOKUP($A2022,Parts!$A:$AM,G$1,0)="X",X$2,"")</f>
        <v/>
      </c>
      <c r="H2022" t="str">
        <f>IF(VLOOKUP($A2022,Parts!$A:$AM,H$1,0)="X",Y$2,"")</f>
        <v/>
      </c>
      <c r="I2022" t="str">
        <f>IF(VLOOKUP($A2022,Parts!$A:$AM,I$1,0)="X",Z$2,"")</f>
        <v/>
      </c>
      <c r="J2022" t="str">
        <f>IF(VLOOKUP($A2022,Parts!$A:$AM,J$1,0)="X",AA$2,"")</f>
        <v/>
      </c>
      <c r="K2022" t="str">
        <f>IF(VLOOKUP($A2022,Parts!$A:$AM,K$1,0)="X",AB$2,"")</f>
        <v/>
      </c>
      <c r="L2022" t="str">
        <f>IF(VLOOKUP($A2022,Parts!$A:$AM,L$1,0)="X",AC$2,"")</f>
        <v/>
      </c>
      <c r="M2022" t="str">
        <f>IF(VLOOKUP($A2022,Parts!$A:$AM,M$1,0)="X",AD$2,"")</f>
        <v/>
      </c>
      <c r="N2022" t="str">
        <f>IF(VLOOKUP($A2022,Parts!$A:$AM,N$1,0)="X",AE$2,"")</f>
        <v/>
      </c>
      <c r="O2022" t="str">
        <f>IF(VLOOKUP($A2022,Parts!$A:$AM,O$1,0)="X",AF$2,"")</f>
        <v/>
      </c>
      <c r="P2022" t="str">
        <f t="shared" si="32"/>
        <v/>
      </c>
    </row>
    <row r="2023" spans="1:16" x14ac:dyDescent="0.25">
      <c r="A2023" t="str">
        <f>Table15[[#This Row],[Name]]</f>
        <v>truss-circular-02</v>
      </c>
      <c r="B2023" t="str">
        <f>IF(VLOOKUP($A2023,Parts!$A:$AM,B$1,0)="X",S$2,"")</f>
        <v/>
      </c>
      <c r="C2023" t="str">
        <f>IF(VLOOKUP($A2023,Parts!$A:$AM,C$1,0)="X",T$2,"")</f>
        <v/>
      </c>
      <c r="D2023" t="str">
        <f>IF(VLOOKUP($A2023,Parts!$A:$AM,D$1,0)="X",U$2,"")</f>
        <v/>
      </c>
      <c r="E2023" t="str">
        <f>IF(VLOOKUP($A2023,Parts!$A:$AM,E$1,0)="X",V$2,"")</f>
        <v/>
      </c>
      <c r="F2023" t="str">
        <f>IF(VLOOKUP($A2023,Parts!$A:$AM,F$1,0)="X",W$2,"")</f>
        <v/>
      </c>
      <c r="G2023" t="str">
        <f>IF(VLOOKUP($A2023,Parts!$A:$AM,G$1,0)="X",X$2,"")</f>
        <v/>
      </c>
      <c r="H2023" t="str">
        <f>IF(VLOOKUP($A2023,Parts!$A:$AM,H$1,0)="X",Y$2,"")</f>
        <v/>
      </c>
      <c r="I2023" t="str">
        <f>IF(VLOOKUP($A2023,Parts!$A:$AM,I$1,0)="X",Z$2,"")</f>
        <v/>
      </c>
      <c r="J2023" t="str">
        <f>IF(VLOOKUP($A2023,Parts!$A:$AM,J$1,0)="X",AA$2,"")</f>
        <v/>
      </c>
      <c r="K2023" t="str">
        <f>IF(VLOOKUP($A2023,Parts!$A:$AM,K$1,0)="X",AB$2,"")</f>
        <v/>
      </c>
      <c r="L2023" t="str">
        <f>IF(VLOOKUP($A2023,Parts!$A:$AM,L$1,0)="X",AC$2,"")</f>
        <v/>
      </c>
      <c r="M2023" t="str">
        <f>IF(VLOOKUP($A2023,Parts!$A:$AM,M$1,0)="X",AD$2,"")</f>
        <v/>
      </c>
      <c r="N2023" t="str">
        <f>IF(VLOOKUP($A2023,Parts!$A:$AM,N$1,0)="X",AE$2,"")</f>
        <v/>
      </c>
      <c r="O2023" t="str">
        <f>IF(VLOOKUP($A2023,Parts!$A:$AM,O$1,0)="X",AF$2,"")</f>
        <v/>
      </c>
      <c r="P2023" t="str">
        <f t="shared" si="32"/>
        <v/>
      </c>
    </row>
    <row r="2024" spans="1:16" x14ac:dyDescent="0.25">
      <c r="A2024" t="str">
        <f>Table15[[#This Row],[Name]]</f>
        <v>truss-circular-04</v>
      </c>
      <c r="B2024" t="str">
        <f>IF(VLOOKUP($A2024,Parts!$A:$AM,B$1,0)="X",S$2,"")</f>
        <v/>
      </c>
      <c r="C2024" t="str">
        <f>IF(VLOOKUP($A2024,Parts!$A:$AM,C$1,0)="X",T$2,"")</f>
        <v/>
      </c>
      <c r="D2024" t="str">
        <f>IF(VLOOKUP($A2024,Parts!$A:$AM,D$1,0)="X",U$2,"")</f>
        <v/>
      </c>
      <c r="E2024" t="str">
        <f>IF(VLOOKUP($A2024,Parts!$A:$AM,E$1,0)="X",V$2,"")</f>
        <v/>
      </c>
      <c r="F2024" t="str">
        <f>IF(VLOOKUP($A2024,Parts!$A:$AM,F$1,0)="X",W$2,"")</f>
        <v/>
      </c>
      <c r="G2024" t="str">
        <f>IF(VLOOKUP($A2024,Parts!$A:$AM,G$1,0)="X",X$2,"")</f>
        <v/>
      </c>
      <c r="H2024" t="str">
        <f>IF(VLOOKUP($A2024,Parts!$A:$AM,H$1,0)="X",Y$2,"")</f>
        <v/>
      </c>
      <c r="I2024" t="str">
        <f>IF(VLOOKUP($A2024,Parts!$A:$AM,I$1,0)="X",Z$2,"")</f>
        <v/>
      </c>
      <c r="J2024" t="str">
        <f>IF(VLOOKUP($A2024,Parts!$A:$AM,J$1,0)="X",AA$2,"")</f>
        <v/>
      </c>
      <c r="K2024" t="str">
        <f>IF(VLOOKUP($A2024,Parts!$A:$AM,K$1,0)="X",AB$2,"")</f>
        <v/>
      </c>
      <c r="L2024" t="str">
        <f>IF(VLOOKUP($A2024,Parts!$A:$AM,L$1,0)="X",AC$2,"")</f>
        <v/>
      </c>
      <c r="M2024" t="str">
        <f>IF(VLOOKUP($A2024,Parts!$A:$AM,M$1,0)="X",AD$2,"")</f>
        <v/>
      </c>
      <c r="N2024" t="str">
        <f>IF(VLOOKUP($A2024,Parts!$A:$AM,N$1,0)="X",AE$2,"")</f>
        <v/>
      </c>
      <c r="O2024" t="str">
        <f>IF(VLOOKUP($A2024,Parts!$A:$AM,O$1,0)="X",AF$2,"")</f>
        <v/>
      </c>
      <c r="P2024" t="str">
        <f t="shared" si="32"/>
        <v/>
      </c>
    </row>
    <row r="2025" spans="1:16" x14ac:dyDescent="0.25">
      <c r="A2025" t="str">
        <f>Table15[[#This Row],[Name]]</f>
        <v>truss-circular-03</v>
      </c>
      <c r="B2025" t="str">
        <f>IF(VLOOKUP($A2025,Parts!$A:$AM,B$1,0)="X",S$2,"")</f>
        <v/>
      </c>
      <c r="C2025" t="str">
        <f>IF(VLOOKUP($A2025,Parts!$A:$AM,C$1,0)="X",T$2,"")</f>
        <v/>
      </c>
      <c r="D2025" t="str">
        <f>IF(VLOOKUP($A2025,Parts!$A:$AM,D$1,0)="X",U$2,"")</f>
        <v/>
      </c>
      <c r="E2025" t="str">
        <f>IF(VLOOKUP($A2025,Parts!$A:$AM,E$1,0)="X",V$2,"")</f>
        <v/>
      </c>
      <c r="F2025" t="str">
        <f>IF(VLOOKUP($A2025,Parts!$A:$AM,F$1,0)="X",W$2,"")</f>
        <v/>
      </c>
      <c r="G2025" t="str">
        <f>IF(VLOOKUP($A2025,Parts!$A:$AM,G$1,0)="X",X$2,"")</f>
        <v/>
      </c>
      <c r="H2025" t="str">
        <f>IF(VLOOKUP($A2025,Parts!$A:$AM,H$1,0)="X",Y$2,"")</f>
        <v/>
      </c>
      <c r="I2025" t="str">
        <f>IF(VLOOKUP($A2025,Parts!$A:$AM,I$1,0)="X",Z$2,"")</f>
        <v/>
      </c>
      <c r="J2025" t="str">
        <f>IF(VLOOKUP($A2025,Parts!$A:$AM,J$1,0)="X",AA$2,"")</f>
        <v/>
      </c>
      <c r="K2025" t="str">
        <f>IF(VLOOKUP($A2025,Parts!$A:$AM,K$1,0)="X",AB$2,"")</f>
        <v/>
      </c>
      <c r="L2025" t="str">
        <f>IF(VLOOKUP($A2025,Parts!$A:$AM,L$1,0)="X",AC$2,"")</f>
        <v/>
      </c>
      <c r="M2025" t="str">
        <f>IF(VLOOKUP($A2025,Parts!$A:$AM,M$1,0)="X",AD$2,"")</f>
        <v/>
      </c>
      <c r="N2025" t="str">
        <f>IF(VLOOKUP($A2025,Parts!$A:$AM,N$1,0)="X",AE$2,"")</f>
        <v/>
      </c>
      <c r="O2025" t="str">
        <f>IF(VLOOKUP($A2025,Parts!$A:$AM,O$1,0)="X",AF$2,"")</f>
        <v/>
      </c>
      <c r="P2025" t="str">
        <f t="shared" si="32"/>
        <v/>
      </c>
    </row>
    <row r="2026" spans="1:16" x14ac:dyDescent="0.25">
      <c r="A2026" t="str">
        <f>Table15[[#This Row],[Name]]</f>
        <v>truss-circular-01</v>
      </c>
      <c r="B2026" t="str">
        <f>IF(VLOOKUP($A2026,Parts!$A:$AM,B$1,0)="X",S$2,"")</f>
        <v/>
      </c>
      <c r="C2026" t="str">
        <f>IF(VLOOKUP($A2026,Parts!$A:$AM,C$1,0)="X",T$2,"")</f>
        <v/>
      </c>
      <c r="D2026" t="str">
        <f>IF(VLOOKUP($A2026,Parts!$A:$AM,D$1,0)="X",U$2,"")</f>
        <v/>
      </c>
      <c r="E2026" t="str">
        <f>IF(VLOOKUP($A2026,Parts!$A:$AM,E$1,0)="X",V$2,"")</f>
        <v/>
      </c>
      <c r="F2026" t="str">
        <f>IF(VLOOKUP($A2026,Parts!$A:$AM,F$1,0)="X",W$2,"")</f>
        <v/>
      </c>
      <c r="G2026" t="str">
        <f>IF(VLOOKUP($A2026,Parts!$A:$AM,G$1,0)="X",X$2,"")</f>
        <v/>
      </c>
      <c r="H2026" t="str">
        <f>IF(VLOOKUP($A2026,Parts!$A:$AM,H$1,0)="X",Y$2,"")</f>
        <v/>
      </c>
      <c r="I2026" t="str">
        <f>IF(VLOOKUP($A2026,Parts!$A:$AM,I$1,0)="X",Z$2,"")</f>
        <v/>
      </c>
      <c r="J2026" t="str">
        <f>IF(VLOOKUP($A2026,Parts!$A:$AM,J$1,0)="X",AA$2,"")</f>
        <v/>
      </c>
      <c r="K2026" t="str">
        <f>IF(VLOOKUP($A2026,Parts!$A:$AM,K$1,0)="X",AB$2,"")</f>
        <v/>
      </c>
      <c r="L2026" t="str">
        <f>IF(VLOOKUP($A2026,Parts!$A:$AM,L$1,0)="X",AC$2,"")</f>
        <v/>
      </c>
      <c r="M2026" t="str">
        <f>IF(VLOOKUP($A2026,Parts!$A:$AM,M$1,0)="X",AD$2,"")</f>
        <v/>
      </c>
      <c r="N2026" t="str">
        <f>IF(VLOOKUP($A2026,Parts!$A:$AM,N$1,0)="X",AE$2,"")</f>
        <v/>
      </c>
      <c r="O2026" t="str">
        <f>IF(VLOOKUP($A2026,Parts!$A:$AM,O$1,0)="X",AF$2,"")</f>
        <v/>
      </c>
      <c r="P2026" t="str">
        <f t="shared" si="32"/>
        <v/>
      </c>
    </row>
    <row r="2027" spans="1:16" x14ac:dyDescent="0.25">
      <c r="A2027" t="str">
        <f>Table15[[#This Row],[Name]]</f>
        <v>truss-hex-01</v>
      </c>
      <c r="B2027" t="str">
        <f>IF(VLOOKUP($A2027,Parts!$A:$AM,B$1,0)="X",S$2,"")</f>
        <v/>
      </c>
      <c r="C2027" t="str">
        <f>IF(VLOOKUP($A2027,Parts!$A:$AM,C$1,0)="X",T$2,"")</f>
        <v/>
      </c>
      <c r="D2027" t="str">
        <f>IF(VLOOKUP($A2027,Parts!$A:$AM,D$1,0)="X",U$2,"")</f>
        <v/>
      </c>
      <c r="E2027" t="str">
        <f>IF(VLOOKUP($A2027,Parts!$A:$AM,E$1,0)="X",V$2,"")</f>
        <v/>
      </c>
      <c r="F2027" t="str">
        <f>IF(VLOOKUP($A2027,Parts!$A:$AM,F$1,0)="X",W$2,"")</f>
        <v/>
      </c>
      <c r="G2027" t="str">
        <f>IF(VLOOKUP($A2027,Parts!$A:$AM,G$1,0)="X",X$2,"")</f>
        <v/>
      </c>
      <c r="H2027" t="str">
        <f>IF(VLOOKUP($A2027,Parts!$A:$AM,H$1,0)="X",Y$2,"")</f>
        <v/>
      </c>
      <c r="I2027" t="str">
        <f>IF(VLOOKUP($A2027,Parts!$A:$AM,I$1,0)="X",Z$2,"")</f>
        <v/>
      </c>
      <c r="J2027" t="str">
        <f>IF(VLOOKUP($A2027,Parts!$A:$AM,J$1,0)="X",AA$2,"")</f>
        <v/>
      </c>
      <c r="K2027" t="str">
        <f>IF(VLOOKUP($A2027,Parts!$A:$AM,K$1,0)="X",AB$2,"")</f>
        <v/>
      </c>
      <c r="L2027" t="str">
        <f>IF(VLOOKUP($A2027,Parts!$A:$AM,L$1,0)="X",AC$2,"")</f>
        <v/>
      </c>
      <c r="M2027" t="str">
        <f>IF(VLOOKUP($A2027,Parts!$A:$AM,M$1,0)="X",AD$2,"")</f>
        <v/>
      </c>
      <c r="N2027" t="str">
        <f>IF(VLOOKUP($A2027,Parts!$A:$AM,N$1,0)="X",AE$2,"")</f>
        <v/>
      </c>
      <c r="O2027" t="str">
        <f>IF(VLOOKUP($A2027,Parts!$A:$AM,O$1,0)="X",AF$2,"")</f>
        <v/>
      </c>
      <c r="P2027" t="str">
        <f t="shared" si="32"/>
        <v/>
      </c>
    </row>
    <row r="2028" spans="1:16" x14ac:dyDescent="0.25">
      <c r="A2028" t="str">
        <f>Table15[[#This Row],[Name]]</f>
        <v>truss-hex-02</v>
      </c>
      <c r="B2028" t="str">
        <f>IF(VLOOKUP($A2028,Parts!$A:$AM,B$1,0)="X",S$2,"")</f>
        <v/>
      </c>
      <c r="C2028" t="str">
        <f>IF(VLOOKUP($A2028,Parts!$A:$AM,C$1,0)="X",T$2,"")</f>
        <v/>
      </c>
      <c r="D2028" t="str">
        <f>IF(VLOOKUP($A2028,Parts!$A:$AM,D$1,0)="X",U$2,"")</f>
        <v/>
      </c>
      <c r="E2028" t="str">
        <f>IF(VLOOKUP($A2028,Parts!$A:$AM,E$1,0)="X",V$2,"")</f>
        <v/>
      </c>
      <c r="F2028" t="str">
        <f>IF(VLOOKUP($A2028,Parts!$A:$AM,F$1,0)="X",W$2,"")</f>
        <v/>
      </c>
      <c r="G2028" t="str">
        <f>IF(VLOOKUP($A2028,Parts!$A:$AM,G$1,0)="X",X$2,"")</f>
        <v/>
      </c>
      <c r="H2028" t="str">
        <f>IF(VLOOKUP($A2028,Parts!$A:$AM,H$1,0)="X",Y$2,"")</f>
        <v/>
      </c>
      <c r="I2028" t="str">
        <f>IF(VLOOKUP($A2028,Parts!$A:$AM,I$1,0)="X",Z$2,"")</f>
        <v/>
      </c>
      <c r="J2028" t="str">
        <f>IF(VLOOKUP($A2028,Parts!$A:$AM,J$1,0)="X",AA$2,"")</f>
        <v/>
      </c>
      <c r="K2028" t="str">
        <f>IF(VLOOKUP($A2028,Parts!$A:$AM,K$1,0)="X",AB$2,"")</f>
        <v/>
      </c>
      <c r="L2028" t="str">
        <f>IF(VLOOKUP($A2028,Parts!$A:$AM,L$1,0)="X",AC$2,"")</f>
        <v/>
      </c>
      <c r="M2028" t="str">
        <f>IF(VLOOKUP($A2028,Parts!$A:$AM,M$1,0)="X",AD$2,"")</f>
        <v/>
      </c>
      <c r="N2028" t="str">
        <f>IF(VLOOKUP($A2028,Parts!$A:$AM,N$1,0)="X",AE$2,"")</f>
        <v/>
      </c>
      <c r="O2028" t="str">
        <f>IF(VLOOKUP($A2028,Parts!$A:$AM,O$1,0)="X",AF$2,"")</f>
        <v/>
      </c>
      <c r="P2028" t="str">
        <f t="shared" si="32"/>
        <v/>
      </c>
    </row>
    <row r="2029" spans="1:16" x14ac:dyDescent="0.25">
      <c r="A2029" t="str">
        <f>Table15[[#This Row],[Name]]</f>
        <v>truss-hex-03</v>
      </c>
      <c r="B2029" t="str">
        <f>IF(VLOOKUP($A2029,Parts!$A:$AM,B$1,0)="X",S$2,"")</f>
        <v/>
      </c>
      <c r="C2029" t="str">
        <f>IF(VLOOKUP($A2029,Parts!$A:$AM,C$1,0)="X",T$2,"")</f>
        <v/>
      </c>
      <c r="D2029" t="str">
        <f>IF(VLOOKUP($A2029,Parts!$A:$AM,D$1,0)="X",U$2,"")</f>
        <v/>
      </c>
      <c r="E2029" t="str">
        <f>IF(VLOOKUP($A2029,Parts!$A:$AM,E$1,0)="X",V$2,"")</f>
        <v/>
      </c>
      <c r="F2029" t="str">
        <f>IF(VLOOKUP($A2029,Parts!$A:$AM,F$1,0)="X",W$2,"")</f>
        <v/>
      </c>
      <c r="G2029" t="str">
        <f>IF(VLOOKUP($A2029,Parts!$A:$AM,G$1,0)="X",X$2,"")</f>
        <v/>
      </c>
      <c r="H2029" t="str">
        <f>IF(VLOOKUP($A2029,Parts!$A:$AM,H$1,0)="X",Y$2,"")</f>
        <v/>
      </c>
      <c r="I2029" t="str">
        <f>IF(VLOOKUP($A2029,Parts!$A:$AM,I$1,0)="X",Z$2,"")</f>
        <v/>
      </c>
      <c r="J2029" t="str">
        <f>IF(VLOOKUP($A2029,Parts!$A:$AM,J$1,0)="X",AA$2,"")</f>
        <v/>
      </c>
      <c r="K2029" t="str">
        <f>IF(VLOOKUP($A2029,Parts!$A:$AM,K$1,0)="X",AB$2,"")</f>
        <v/>
      </c>
      <c r="L2029" t="str">
        <f>IF(VLOOKUP($A2029,Parts!$A:$AM,L$1,0)="X",AC$2,"")</f>
        <v/>
      </c>
      <c r="M2029" t="str">
        <f>IF(VLOOKUP($A2029,Parts!$A:$AM,M$1,0)="X",AD$2,"")</f>
        <v/>
      </c>
      <c r="N2029" t="str">
        <f>IF(VLOOKUP($A2029,Parts!$A:$AM,N$1,0)="X",AE$2,"")</f>
        <v/>
      </c>
      <c r="O2029" t="str">
        <f>IF(VLOOKUP($A2029,Parts!$A:$AM,O$1,0)="X",AF$2,"")</f>
        <v/>
      </c>
      <c r="P2029" t="str">
        <f t="shared" si="32"/>
        <v/>
      </c>
    </row>
    <row r="2030" spans="1:16" x14ac:dyDescent="0.25">
      <c r="A2030" t="str">
        <f>Table15[[#This Row],[Name]]</f>
        <v>truss-octo-02</v>
      </c>
      <c r="B2030" t="str">
        <f>IF(VLOOKUP($A2030,Parts!$A:$AM,B$1,0)="X",S$2,"")</f>
        <v/>
      </c>
      <c r="C2030" t="str">
        <f>IF(VLOOKUP($A2030,Parts!$A:$AM,C$1,0)="X",T$2,"")</f>
        <v/>
      </c>
      <c r="D2030" t="str">
        <f>IF(VLOOKUP($A2030,Parts!$A:$AM,D$1,0)="X",U$2,"")</f>
        <v/>
      </c>
      <c r="E2030" t="str">
        <f>IF(VLOOKUP($A2030,Parts!$A:$AM,E$1,0)="X",V$2,"")</f>
        <v/>
      </c>
      <c r="F2030" t="str">
        <f>IF(VLOOKUP($A2030,Parts!$A:$AM,F$1,0)="X",W$2,"")</f>
        <v/>
      </c>
      <c r="G2030" t="str">
        <f>IF(VLOOKUP($A2030,Parts!$A:$AM,G$1,0)="X",X$2,"")</f>
        <v/>
      </c>
      <c r="H2030" t="str">
        <f>IF(VLOOKUP($A2030,Parts!$A:$AM,H$1,0)="X",Y$2,"")</f>
        <v/>
      </c>
      <c r="I2030" t="str">
        <f>IF(VLOOKUP($A2030,Parts!$A:$AM,I$1,0)="X",Z$2,"")</f>
        <v/>
      </c>
      <c r="J2030" t="str">
        <f>IF(VLOOKUP($A2030,Parts!$A:$AM,J$1,0)="X",AA$2,"")</f>
        <v/>
      </c>
      <c r="K2030" t="str">
        <f>IF(VLOOKUP($A2030,Parts!$A:$AM,K$1,0)="X",AB$2,"")</f>
        <v/>
      </c>
      <c r="L2030" t="str">
        <f>IF(VLOOKUP($A2030,Parts!$A:$AM,L$1,0)="X",AC$2,"")</f>
        <v/>
      </c>
      <c r="M2030" t="str">
        <f>IF(VLOOKUP($A2030,Parts!$A:$AM,M$1,0)="X",AD$2,"")</f>
        <v/>
      </c>
      <c r="N2030" t="str">
        <f>IF(VLOOKUP($A2030,Parts!$A:$AM,N$1,0)="X",AE$2,"")</f>
        <v/>
      </c>
      <c r="O2030" t="str">
        <f>IF(VLOOKUP($A2030,Parts!$A:$AM,O$1,0)="X",AF$2,"")</f>
        <v/>
      </c>
      <c r="P2030" t="str">
        <f t="shared" si="32"/>
        <v/>
      </c>
    </row>
    <row r="2031" spans="1:16" x14ac:dyDescent="0.25">
      <c r="A2031" t="str">
        <f>Table15[[#This Row],[Name]]</f>
        <v>truss-octo-03</v>
      </c>
      <c r="B2031" t="str">
        <f>IF(VLOOKUP($A2031,Parts!$A:$AM,B$1,0)="X",S$2,"")</f>
        <v/>
      </c>
      <c r="C2031" t="str">
        <f>IF(VLOOKUP($A2031,Parts!$A:$AM,C$1,0)="X",T$2,"")</f>
        <v/>
      </c>
      <c r="D2031" t="str">
        <f>IF(VLOOKUP($A2031,Parts!$A:$AM,D$1,0)="X",U$2,"")</f>
        <v/>
      </c>
      <c r="E2031" t="str">
        <f>IF(VLOOKUP($A2031,Parts!$A:$AM,E$1,0)="X",V$2,"")</f>
        <v/>
      </c>
      <c r="F2031" t="str">
        <f>IF(VLOOKUP($A2031,Parts!$A:$AM,F$1,0)="X",W$2,"")</f>
        <v/>
      </c>
      <c r="G2031" t="str">
        <f>IF(VLOOKUP($A2031,Parts!$A:$AM,G$1,0)="X",X$2,"")</f>
        <v/>
      </c>
      <c r="H2031" t="str">
        <f>IF(VLOOKUP($A2031,Parts!$A:$AM,H$1,0)="X",Y$2,"")</f>
        <v/>
      </c>
      <c r="I2031" t="str">
        <f>IF(VLOOKUP($A2031,Parts!$A:$AM,I$1,0)="X",Z$2,"")</f>
        <v/>
      </c>
      <c r="J2031" t="str">
        <f>IF(VLOOKUP($A2031,Parts!$A:$AM,J$1,0)="X",AA$2,"")</f>
        <v/>
      </c>
      <c r="K2031" t="str">
        <f>IF(VLOOKUP($A2031,Parts!$A:$AM,K$1,0)="X",AB$2,"")</f>
        <v/>
      </c>
      <c r="L2031" t="str">
        <f>IF(VLOOKUP($A2031,Parts!$A:$AM,L$1,0)="X",AC$2,"")</f>
        <v/>
      </c>
      <c r="M2031" t="str">
        <f>IF(VLOOKUP($A2031,Parts!$A:$AM,M$1,0)="X",AD$2,"")</f>
        <v/>
      </c>
      <c r="N2031" t="str">
        <f>IF(VLOOKUP($A2031,Parts!$A:$AM,N$1,0)="X",AE$2,"")</f>
        <v/>
      </c>
      <c r="O2031" t="str">
        <f>IF(VLOOKUP($A2031,Parts!$A:$AM,O$1,0)="X",AF$2,"")</f>
        <v/>
      </c>
      <c r="P2031" t="str">
        <f t="shared" si="32"/>
        <v/>
      </c>
    </row>
    <row r="2032" spans="1:16" x14ac:dyDescent="0.25">
      <c r="A2032" t="str">
        <f>Table15[[#This Row],[Name]]</f>
        <v>truss-octo-04</v>
      </c>
      <c r="B2032" t="str">
        <f>IF(VLOOKUP($A2032,Parts!$A:$AM,B$1,0)="X",S$2,"")</f>
        <v/>
      </c>
      <c r="C2032" t="str">
        <f>IF(VLOOKUP($A2032,Parts!$A:$AM,C$1,0)="X",T$2,"")</f>
        <v/>
      </c>
      <c r="D2032" t="str">
        <f>IF(VLOOKUP($A2032,Parts!$A:$AM,D$1,0)="X",U$2,"")</f>
        <v/>
      </c>
      <c r="E2032" t="str">
        <f>IF(VLOOKUP($A2032,Parts!$A:$AM,E$1,0)="X",V$2,"")</f>
        <v/>
      </c>
      <c r="F2032" t="str">
        <f>IF(VLOOKUP($A2032,Parts!$A:$AM,F$1,0)="X",W$2,"")</f>
        <v/>
      </c>
      <c r="G2032" t="str">
        <f>IF(VLOOKUP($A2032,Parts!$A:$AM,G$1,0)="X",X$2,"")</f>
        <v/>
      </c>
      <c r="H2032" t="str">
        <f>IF(VLOOKUP($A2032,Parts!$A:$AM,H$1,0)="X",Y$2,"")</f>
        <v/>
      </c>
      <c r="I2032" t="str">
        <f>IF(VLOOKUP($A2032,Parts!$A:$AM,I$1,0)="X",Z$2,"")</f>
        <v/>
      </c>
      <c r="J2032" t="str">
        <f>IF(VLOOKUP($A2032,Parts!$A:$AM,J$1,0)="X",AA$2,"")</f>
        <v/>
      </c>
      <c r="K2032" t="str">
        <f>IF(VLOOKUP($A2032,Parts!$A:$AM,K$1,0)="X",AB$2,"")</f>
        <v/>
      </c>
      <c r="L2032" t="str">
        <f>IF(VLOOKUP($A2032,Parts!$A:$AM,L$1,0)="X",AC$2,"")</f>
        <v/>
      </c>
      <c r="M2032" t="str">
        <f>IF(VLOOKUP($A2032,Parts!$A:$AM,M$1,0)="X",AD$2,"")</f>
        <v/>
      </c>
      <c r="N2032" t="str">
        <f>IF(VLOOKUP($A2032,Parts!$A:$AM,N$1,0)="X",AE$2,"")</f>
        <v/>
      </c>
      <c r="O2032" t="str">
        <f>IF(VLOOKUP($A2032,Parts!$A:$AM,O$1,0)="X",AF$2,"")</f>
        <v/>
      </c>
      <c r="P2032" t="str">
        <f t="shared" si="32"/>
        <v/>
      </c>
    </row>
    <row r="2033" spans="1:16" x14ac:dyDescent="0.25">
      <c r="A2033" t="str">
        <f>Table15[[#This Row],[Name]]</f>
        <v>truss-octo-01</v>
      </c>
      <c r="B2033" t="str">
        <f>IF(VLOOKUP($A2033,Parts!$A:$AM,B$1,0)="X",S$2,"")</f>
        <v/>
      </c>
      <c r="C2033" t="str">
        <f>IF(VLOOKUP($A2033,Parts!$A:$AM,C$1,0)="X",T$2,"")</f>
        <v/>
      </c>
      <c r="D2033" t="str">
        <f>IF(VLOOKUP($A2033,Parts!$A:$AM,D$1,0)="X",U$2,"")</f>
        <v/>
      </c>
      <c r="E2033" t="str">
        <f>IF(VLOOKUP($A2033,Parts!$A:$AM,E$1,0)="X",V$2,"")</f>
        <v/>
      </c>
      <c r="F2033" t="str">
        <f>IF(VLOOKUP($A2033,Parts!$A:$AM,F$1,0)="X",W$2,"")</f>
        <v/>
      </c>
      <c r="G2033" t="str">
        <f>IF(VLOOKUP($A2033,Parts!$A:$AM,G$1,0)="X",X$2,"")</f>
        <v/>
      </c>
      <c r="H2033" t="str">
        <f>IF(VLOOKUP($A2033,Parts!$A:$AM,H$1,0)="X",Y$2,"")</f>
        <v/>
      </c>
      <c r="I2033" t="str">
        <f>IF(VLOOKUP($A2033,Parts!$A:$AM,I$1,0)="X",Z$2,"")</f>
        <v/>
      </c>
      <c r="J2033" t="str">
        <f>IF(VLOOKUP($A2033,Parts!$A:$AM,J$1,0)="X",AA$2,"")</f>
        <v/>
      </c>
      <c r="K2033" t="str">
        <f>IF(VLOOKUP($A2033,Parts!$A:$AM,K$1,0)="X",AB$2,"")</f>
        <v/>
      </c>
      <c r="L2033" t="str">
        <f>IF(VLOOKUP($A2033,Parts!$A:$AM,L$1,0)="X",AC$2,"")</f>
        <v/>
      </c>
      <c r="M2033" t="str">
        <f>IF(VLOOKUP($A2033,Parts!$A:$AM,M$1,0)="X",AD$2,"")</f>
        <v/>
      </c>
      <c r="N2033" t="str">
        <f>IF(VLOOKUP($A2033,Parts!$A:$AM,N$1,0)="X",AE$2,"")</f>
        <v/>
      </c>
      <c r="O2033" t="str">
        <f>IF(VLOOKUP($A2033,Parts!$A:$AM,O$1,0)="X",AF$2,"")</f>
        <v/>
      </c>
      <c r="P2033" t="str">
        <f t="shared" si="32"/>
        <v/>
      </c>
    </row>
    <row r="2034" spans="1:16" x14ac:dyDescent="0.25">
      <c r="A2034" t="str">
        <f>Table15[[#This Row],[Name]]</f>
        <v>truss-octo-docking-octo</v>
      </c>
      <c r="B2034" t="str">
        <f>IF(VLOOKUP($A2034,Parts!$A:$AM,B$1,0)="X",S$2,"")</f>
        <v/>
      </c>
      <c r="C2034" t="str">
        <f>IF(VLOOKUP($A2034,Parts!$A:$AM,C$1,0)="X",T$2,"")</f>
        <v/>
      </c>
      <c r="D2034" t="str">
        <f>IF(VLOOKUP($A2034,Parts!$A:$AM,D$1,0)="X",U$2,"")</f>
        <v/>
      </c>
      <c r="E2034" t="str">
        <f>IF(VLOOKUP($A2034,Parts!$A:$AM,E$1,0)="X",V$2,"")</f>
        <v/>
      </c>
      <c r="F2034" t="str">
        <f>IF(VLOOKUP($A2034,Parts!$A:$AM,F$1,0)="X",W$2,"")</f>
        <v/>
      </c>
      <c r="G2034" t="str">
        <f>IF(VLOOKUP($A2034,Parts!$A:$AM,G$1,0)="X",X$2,"")</f>
        <v/>
      </c>
      <c r="H2034" t="str">
        <f>IF(VLOOKUP($A2034,Parts!$A:$AM,H$1,0)="X",Y$2,"")</f>
        <v/>
      </c>
      <c r="I2034" t="str">
        <f>IF(VLOOKUP($A2034,Parts!$A:$AM,I$1,0)="X",Z$2,"")</f>
        <v/>
      </c>
      <c r="J2034" t="str">
        <f>IF(VLOOKUP($A2034,Parts!$A:$AM,J$1,0)="X",AA$2,"")</f>
        <v/>
      </c>
      <c r="K2034" t="str">
        <f>IF(VLOOKUP($A2034,Parts!$A:$AM,K$1,0)="X",AB$2,"")</f>
        <v/>
      </c>
      <c r="L2034" t="str">
        <f>IF(VLOOKUP($A2034,Parts!$A:$AM,L$1,0)="X",AC$2,"")</f>
        <v/>
      </c>
      <c r="M2034" t="str">
        <f>IF(VLOOKUP($A2034,Parts!$A:$AM,M$1,0)="X",AD$2,"")</f>
        <v/>
      </c>
      <c r="N2034" t="str">
        <f>IF(VLOOKUP($A2034,Parts!$A:$AM,N$1,0)="X",AE$2,"")</f>
        <v/>
      </c>
      <c r="O2034" t="str">
        <f>IF(VLOOKUP($A2034,Parts!$A:$AM,O$1,0)="X",AF$2,"")</f>
        <v/>
      </c>
      <c r="P2034" t="str">
        <f t="shared" si="32"/>
        <v/>
      </c>
    </row>
    <row r="2035" spans="1:16" x14ac:dyDescent="0.25">
      <c r="A2035" t="str">
        <f>Table15[[#This Row],[Name]]</f>
        <v>truss-octo-adapter-01</v>
      </c>
      <c r="B2035" t="str">
        <f>IF(VLOOKUP($A2035,Parts!$A:$AM,B$1,0)="X",S$2,"")</f>
        <v/>
      </c>
      <c r="C2035" t="str">
        <f>IF(VLOOKUP($A2035,Parts!$A:$AM,C$1,0)="X",T$2,"")</f>
        <v/>
      </c>
      <c r="D2035" t="str">
        <f>IF(VLOOKUP($A2035,Parts!$A:$AM,D$1,0)="X",U$2,"")</f>
        <v/>
      </c>
      <c r="E2035" t="str">
        <f>IF(VLOOKUP($A2035,Parts!$A:$AM,E$1,0)="X",V$2,"")</f>
        <v/>
      </c>
      <c r="F2035" t="str">
        <f>IF(VLOOKUP($A2035,Parts!$A:$AM,F$1,0)="X",W$2,"")</f>
        <v/>
      </c>
      <c r="G2035" t="str">
        <f>IF(VLOOKUP($A2035,Parts!$A:$AM,G$1,0)="X",X$2,"")</f>
        <v/>
      </c>
      <c r="H2035" t="str">
        <f>IF(VLOOKUP($A2035,Parts!$A:$AM,H$1,0)="X",Y$2,"")</f>
        <v/>
      </c>
      <c r="I2035" t="str">
        <f>IF(VLOOKUP($A2035,Parts!$A:$AM,I$1,0)="X",Z$2,"")</f>
        <v/>
      </c>
      <c r="J2035" t="str">
        <f>IF(VLOOKUP($A2035,Parts!$A:$AM,J$1,0)="X",AA$2,"")</f>
        <v/>
      </c>
      <c r="K2035" t="str">
        <f>IF(VLOOKUP($A2035,Parts!$A:$AM,K$1,0)="X",AB$2,"")</f>
        <v/>
      </c>
      <c r="L2035" t="str">
        <f>IF(VLOOKUP($A2035,Parts!$A:$AM,L$1,0)="X",AC$2,"")</f>
        <v/>
      </c>
      <c r="M2035" t="str">
        <f>IF(VLOOKUP($A2035,Parts!$A:$AM,M$1,0)="X",AD$2,"")</f>
        <v/>
      </c>
      <c r="N2035" t="str">
        <f>IF(VLOOKUP($A2035,Parts!$A:$AM,N$1,0)="X",AE$2,"")</f>
        <v/>
      </c>
      <c r="O2035" t="str">
        <f>IF(VLOOKUP($A2035,Parts!$A:$AM,O$1,0)="X",AF$2,"")</f>
        <v/>
      </c>
      <c r="P2035" t="str">
        <f t="shared" si="32"/>
        <v/>
      </c>
    </row>
    <row r="2036" spans="1:16" x14ac:dyDescent="0.25">
      <c r="A2036" t="str">
        <f>Table15[[#This Row],[Name]]</f>
        <v>truss-octo-angled-01</v>
      </c>
      <c r="B2036" t="str">
        <f>IF(VLOOKUP($A2036,Parts!$A:$AM,B$1,0)="X",S$2,"")</f>
        <v/>
      </c>
      <c r="C2036" t="str">
        <f>IF(VLOOKUP($A2036,Parts!$A:$AM,C$1,0)="X",T$2,"")</f>
        <v/>
      </c>
      <c r="D2036" t="str">
        <f>IF(VLOOKUP($A2036,Parts!$A:$AM,D$1,0)="X",U$2,"")</f>
        <v/>
      </c>
      <c r="E2036" t="str">
        <f>IF(VLOOKUP($A2036,Parts!$A:$AM,E$1,0)="X",V$2,"")</f>
        <v/>
      </c>
      <c r="F2036" t="str">
        <f>IF(VLOOKUP($A2036,Parts!$A:$AM,F$1,0)="X",W$2,"")</f>
        <v/>
      </c>
      <c r="G2036" t="str">
        <f>IF(VLOOKUP($A2036,Parts!$A:$AM,G$1,0)="X",X$2,"")</f>
        <v/>
      </c>
      <c r="H2036" t="str">
        <f>IF(VLOOKUP($A2036,Parts!$A:$AM,H$1,0)="X",Y$2,"")</f>
        <v/>
      </c>
      <c r="I2036" t="str">
        <f>IF(VLOOKUP($A2036,Parts!$A:$AM,I$1,0)="X",Z$2,"")</f>
        <v/>
      </c>
      <c r="J2036" t="str">
        <f>IF(VLOOKUP($A2036,Parts!$A:$AM,J$1,0)="X",AA$2,"")</f>
        <v/>
      </c>
      <c r="K2036" t="str">
        <f>IF(VLOOKUP($A2036,Parts!$A:$AM,K$1,0)="X",AB$2,"")</f>
        <v/>
      </c>
      <c r="L2036" t="str">
        <f>IF(VLOOKUP($A2036,Parts!$A:$AM,L$1,0)="X",AC$2,"")</f>
        <v/>
      </c>
      <c r="M2036" t="str">
        <f>IF(VLOOKUP($A2036,Parts!$A:$AM,M$1,0)="X",AD$2,"")</f>
        <v/>
      </c>
      <c r="N2036" t="str">
        <f>IF(VLOOKUP($A2036,Parts!$A:$AM,N$1,0)="X",AE$2,"")</f>
        <v/>
      </c>
      <c r="O2036" t="str">
        <f>IF(VLOOKUP($A2036,Parts!$A:$AM,O$1,0)="X",AF$2,"")</f>
        <v/>
      </c>
      <c r="P2036" t="str">
        <f t="shared" si="32"/>
        <v/>
      </c>
    </row>
    <row r="2037" spans="1:16" x14ac:dyDescent="0.25">
      <c r="A2037" t="str">
        <f>Table15[[#This Row],[Name]]</f>
        <v>truss-octo-docking-125</v>
      </c>
      <c r="B2037" t="str">
        <f>IF(VLOOKUP($A2037,Parts!$A:$AM,B$1,0)="X",S$2,"")</f>
        <v/>
      </c>
      <c r="C2037" t="str">
        <f>IF(VLOOKUP($A2037,Parts!$A:$AM,C$1,0)="X",T$2,"")</f>
        <v/>
      </c>
      <c r="D2037" t="str">
        <f>IF(VLOOKUP($A2037,Parts!$A:$AM,D$1,0)="X",U$2,"")</f>
        <v/>
      </c>
      <c r="E2037" t="str">
        <f>IF(VLOOKUP($A2037,Parts!$A:$AM,E$1,0)="X",V$2,"")</f>
        <v/>
      </c>
      <c r="F2037" t="str">
        <f>IF(VLOOKUP($A2037,Parts!$A:$AM,F$1,0)="X",W$2,"")</f>
        <v/>
      </c>
      <c r="G2037" t="str">
        <f>IF(VLOOKUP($A2037,Parts!$A:$AM,G$1,0)="X",X$2,"")</f>
        <v/>
      </c>
      <c r="H2037" t="str">
        <f>IF(VLOOKUP($A2037,Parts!$A:$AM,H$1,0)="X",Y$2,"")</f>
        <v/>
      </c>
      <c r="I2037" t="str">
        <f>IF(VLOOKUP($A2037,Parts!$A:$AM,I$1,0)="X",Z$2,"")</f>
        <v/>
      </c>
      <c r="J2037" t="str">
        <f>IF(VLOOKUP($A2037,Parts!$A:$AM,J$1,0)="X",AA$2,"")</f>
        <v/>
      </c>
      <c r="K2037" t="str">
        <f>IF(VLOOKUP($A2037,Parts!$A:$AM,K$1,0)="X",AB$2,"")</f>
        <v/>
      </c>
      <c r="L2037" t="str">
        <f>IF(VLOOKUP($A2037,Parts!$A:$AM,L$1,0)="X",AC$2,"")</f>
        <v/>
      </c>
      <c r="M2037" t="str">
        <f>IF(VLOOKUP($A2037,Parts!$A:$AM,M$1,0)="X",AD$2,"")</f>
        <v/>
      </c>
      <c r="N2037" t="str">
        <f>IF(VLOOKUP($A2037,Parts!$A:$AM,N$1,0)="X",AE$2,"")</f>
        <v/>
      </c>
      <c r="O2037" t="str">
        <f>IF(VLOOKUP($A2037,Parts!$A:$AM,O$1,0)="X",AF$2,"")</f>
        <v/>
      </c>
      <c r="P2037" t="str">
        <f t="shared" si="32"/>
        <v/>
      </c>
    </row>
    <row r="2038" spans="1:16" x14ac:dyDescent="0.25">
      <c r="A2038" t="str">
        <f>Table15[[#This Row],[Name]]</f>
        <v>truss-octo-drone-01</v>
      </c>
      <c r="B2038" t="str">
        <f>IF(VLOOKUP($A2038,Parts!$A:$AM,B$1,0)="X",S$2,"")</f>
        <v/>
      </c>
      <c r="C2038" t="str">
        <f>IF(VLOOKUP($A2038,Parts!$A:$AM,C$1,0)="X",T$2,"")</f>
        <v/>
      </c>
      <c r="D2038" t="str">
        <f>IF(VLOOKUP($A2038,Parts!$A:$AM,D$1,0)="X",U$2,"")</f>
        <v/>
      </c>
      <c r="E2038" t="str">
        <f>IF(VLOOKUP($A2038,Parts!$A:$AM,E$1,0)="X",V$2,"")</f>
        <v/>
      </c>
      <c r="F2038" t="str">
        <f>IF(VLOOKUP($A2038,Parts!$A:$AM,F$1,0)="X",W$2,"")</f>
        <v/>
      </c>
      <c r="G2038" t="str">
        <f>IF(VLOOKUP($A2038,Parts!$A:$AM,G$1,0)="X",X$2,"")</f>
        <v/>
      </c>
      <c r="H2038" t="str">
        <f>IF(VLOOKUP($A2038,Parts!$A:$AM,H$1,0)="X",Y$2,"")</f>
        <v/>
      </c>
      <c r="I2038" t="str">
        <f>IF(VLOOKUP($A2038,Parts!$A:$AM,I$1,0)="X",Z$2,"")</f>
        <v/>
      </c>
      <c r="J2038" t="str">
        <f>IF(VLOOKUP($A2038,Parts!$A:$AM,J$1,0)="X",AA$2,"")</f>
        <v/>
      </c>
      <c r="K2038" t="str">
        <f>IF(VLOOKUP($A2038,Parts!$A:$AM,K$1,0)="X",AB$2,"")</f>
        <v/>
      </c>
      <c r="L2038" t="str">
        <f>IF(VLOOKUP($A2038,Parts!$A:$AM,L$1,0)="X",AC$2,"")</f>
        <v/>
      </c>
      <c r="M2038" t="str">
        <f>IF(VLOOKUP($A2038,Parts!$A:$AM,M$1,0)="X",AD$2,"")</f>
        <v/>
      </c>
      <c r="N2038" t="str">
        <f>IF(VLOOKUP($A2038,Parts!$A:$AM,N$1,0)="X",AE$2,"")</f>
        <v/>
      </c>
      <c r="O2038" t="str">
        <f>IF(VLOOKUP($A2038,Parts!$A:$AM,O$1,0)="X",AF$2,"")</f>
        <v/>
      </c>
      <c r="P2038" t="str">
        <f t="shared" si="32"/>
        <v/>
      </c>
    </row>
    <row r="2039" spans="1:16" x14ac:dyDescent="0.25">
      <c r="A2039" t="str">
        <f>Table15[[#This Row],[Name]]</f>
        <v>truss-octo-docking-25</v>
      </c>
      <c r="B2039" t="str">
        <f>IF(VLOOKUP($A2039,Parts!$A:$AM,B$1,0)="X",S$2,"")</f>
        <v/>
      </c>
      <c r="C2039" t="str">
        <f>IF(VLOOKUP($A2039,Parts!$A:$AM,C$1,0)="X",T$2,"")</f>
        <v/>
      </c>
      <c r="D2039" t="str">
        <f>IF(VLOOKUP($A2039,Parts!$A:$AM,D$1,0)="X",U$2,"")</f>
        <v/>
      </c>
      <c r="E2039" t="str">
        <f>IF(VLOOKUP($A2039,Parts!$A:$AM,E$1,0)="X",V$2,"")</f>
        <v/>
      </c>
      <c r="F2039" t="str">
        <f>IF(VLOOKUP($A2039,Parts!$A:$AM,F$1,0)="X",W$2,"")</f>
        <v/>
      </c>
      <c r="G2039" t="str">
        <f>IF(VLOOKUP($A2039,Parts!$A:$AM,G$1,0)="X",X$2,"")</f>
        <v/>
      </c>
      <c r="H2039" t="str">
        <f>IF(VLOOKUP($A2039,Parts!$A:$AM,H$1,0)="X",Y$2,"")</f>
        <v/>
      </c>
      <c r="I2039" t="str">
        <f>IF(VLOOKUP($A2039,Parts!$A:$AM,I$1,0)="X",Z$2,"")</f>
        <v/>
      </c>
      <c r="J2039" t="str">
        <f>IF(VLOOKUP($A2039,Parts!$A:$AM,J$1,0)="X",AA$2,"")</f>
        <v/>
      </c>
      <c r="K2039" t="str">
        <f>IF(VLOOKUP($A2039,Parts!$A:$AM,K$1,0)="X",AB$2,"")</f>
        <v/>
      </c>
      <c r="L2039" t="str">
        <f>IF(VLOOKUP($A2039,Parts!$A:$AM,L$1,0)="X",AC$2,"")</f>
        <v/>
      </c>
      <c r="M2039" t="str">
        <f>IF(VLOOKUP($A2039,Parts!$A:$AM,M$1,0)="X",AD$2,"")</f>
        <v/>
      </c>
      <c r="N2039" t="str">
        <f>IF(VLOOKUP($A2039,Parts!$A:$AM,N$1,0)="X",AE$2,"")</f>
        <v/>
      </c>
      <c r="O2039" t="str">
        <f>IF(VLOOKUP($A2039,Parts!$A:$AM,O$1,0)="X",AF$2,"")</f>
        <v/>
      </c>
      <c r="P2039" t="str">
        <f t="shared" si="32"/>
        <v/>
      </c>
    </row>
    <row r="2040" spans="1:16" x14ac:dyDescent="0.25">
      <c r="A2040" t="str">
        <f>Table15[[#This Row],[Name]]</f>
        <v>truss-octo-hub-01</v>
      </c>
      <c r="B2040" t="str">
        <f>IF(VLOOKUP($A2040,Parts!$A:$AM,B$1,0)="X",S$2,"")</f>
        <v/>
      </c>
      <c r="C2040" t="str">
        <f>IF(VLOOKUP($A2040,Parts!$A:$AM,C$1,0)="X",T$2,"")</f>
        <v/>
      </c>
      <c r="D2040" t="str">
        <f>IF(VLOOKUP($A2040,Parts!$A:$AM,D$1,0)="X",U$2,"")</f>
        <v/>
      </c>
      <c r="E2040" t="str">
        <f>IF(VLOOKUP($A2040,Parts!$A:$AM,E$1,0)="X",V$2,"")</f>
        <v/>
      </c>
      <c r="F2040" t="str">
        <f>IF(VLOOKUP($A2040,Parts!$A:$AM,F$1,0)="X",W$2,"")</f>
        <v/>
      </c>
      <c r="G2040" t="str">
        <f>IF(VLOOKUP($A2040,Parts!$A:$AM,G$1,0)="X",X$2,"")</f>
        <v/>
      </c>
      <c r="H2040" t="str">
        <f>IF(VLOOKUP($A2040,Parts!$A:$AM,H$1,0)="X",Y$2,"")</f>
        <v/>
      </c>
      <c r="I2040" t="str">
        <f>IF(VLOOKUP($A2040,Parts!$A:$AM,I$1,0)="X",Z$2,"")</f>
        <v/>
      </c>
      <c r="J2040" t="str">
        <f>IF(VLOOKUP($A2040,Parts!$A:$AM,J$1,0)="X",AA$2,"")</f>
        <v/>
      </c>
      <c r="K2040" t="str">
        <f>IF(VLOOKUP($A2040,Parts!$A:$AM,K$1,0)="X",AB$2,"")</f>
        <v/>
      </c>
      <c r="L2040" t="str">
        <f>IF(VLOOKUP($A2040,Parts!$A:$AM,L$1,0)="X",AC$2,"")</f>
        <v/>
      </c>
      <c r="M2040" t="str">
        <f>IF(VLOOKUP($A2040,Parts!$A:$AM,M$1,0)="X",AD$2,"")</f>
        <v/>
      </c>
      <c r="N2040" t="str">
        <f>IF(VLOOKUP($A2040,Parts!$A:$AM,N$1,0)="X",AE$2,"")</f>
        <v/>
      </c>
      <c r="O2040" t="str">
        <f>IF(VLOOKUP($A2040,Parts!$A:$AM,O$1,0)="X",AF$2,"")</f>
        <v/>
      </c>
      <c r="P2040" t="str">
        <f t="shared" si="32"/>
        <v/>
      </c>
    </row>
    <row r="2041" spans="1:16" x14ac:dyDescent="0.25">
      <c r="A2041" t="str">
        <f>Table15[[#This Row],[Name]]</f>
        <v>truss-octo-attach-01</v>
      </c>
      <c r="B2041" t="str">
        <f>IF(VLOOKUP($A2041,Parts!$A:$AM,B$1,0)="X",S$2,"")</f>
        <v/>
      </c>
      <c r="C2041" t="str">
        <f>IF(VLOOKUP($A2041,Parts!$A:$AM,C$1,0)="X",T$2,"")</f>
        <v/>
      </c>
      <c r="D2041" t="str">
        <f>IF(VLOOKUP($A2041,Parts!$A:$AM,D$1,0)="X",U$2,"")</f>
        <v/>
      </c>
      <c r="E2041" t="str">
        <f>IF(VLOOKUP($A2041,Parts!$A:$AM,E$1,0)="X",V$2,"")</f>
        <v/>
      </c>
      <c r="F2041" t="str">
        <f>IF(VLOOKUP($A2041,Parts!$A:$AM,F$1,0)="X",W$2,"")</f>
        <v/>
      </c>
      <c r="G2041" t="str">
        <f>IF(VLOOKUP($A2041,Parts!$A:$AM,G$1,0)="X",X$2,"")</f>
        <v/>
      </c>
      <c r="H2041" t="str">
        <f>IF(VLOOKUP($A2041,Parts!$A:$AM,H$1,0)="X",Y$2,"")</f>
        <v/>
      </c>
      <c r="I2041" t="str">
        <f>IF(VLOOKUP($A2041,Parts!$A:$AM,I$1,0)="X",Z$2,"")</f>
        <v/>
      </c>
      <c r="J2041" t="str">
        <f>IF(VLOOKUP($A2041,Parts!$A:$AM,J$1,0)="X",AA$2,"")</f>
        <v/>
      </c>
      <c r="K2041" t="str">
        <f>IF(VLOOKUP($A2041,Parts!$A:$AM,K$1,0)="X",AB$2,"")</f>
        <v/>
      </c>
      <c r="L2041" t="str">
        <f>IF(VLOOKUP($A2041,Parts!$A:$AM,L$1,0)="X",AC$2,"")</f>
        <v/>
      </c>
      <c r="M2041" t="str">
        <f>IF(VLOOKUP($A2041,Parts!$A:$AM,M$1,0)="X",AD$2,"")</f>
        <v/>
      </c>
      <c r="N2041" t="str">
        <f>IF(VLOOKUP($A2041,Parts!$A:$AM,N$1,0)="X",AE$2,"")</f>
        <v/>
      </c>
      <c r="O2041" t="str">
        <f>IF(VLOOKUP($A2041,Parts!$A:$AM,O$1,0)="X",AF$2,"")</f>
        <v/>
      </c>
      <c r="P2041" t="str">
        <f t="shared" si="32"/>
        <v/>
      </c>
    </row>
    <row r="2042" spans="1:16" x14ac:dyDescent="0.25">
      <c r="A2042" t="str">
        <f>Table15[[#This Row],[Name]]</f>
        <v>truss-octo-crew-02</v>
      </c>
      <c r="B2042" t="str">
        <f>IF(VLOOKUP($A2042,Parts!$A:$AM,B$1,0)="X",S$2,"")</f>
        <v/>
      </c>
      <c r="C2042" t="str">
        <f>IF(VLOOKUP($A2042,Parts!$A:$AM,C$1,0)="X",T$2,"")</f>
        <v/>
      </c>
      <c r="D2042" t="str">
        <f>IF(VLOOKUP($A2042,Parts!$A:$AM,D$1,0)="X",U$2,"")</f>
        <v/>
      </c>
      <c r="E2042" t="str">
        <f>IF(VLOOKUP($A2042,Parts!$A:$AM,E$1,0)="X",V$2,"")</f>
        <v/>
      </c>
      <c r="F2042" t="str">
        <f>IF(VLOOKUP($A2042,Parts!$A:$AM,F$1,0)="X",W$2,"")</f>
        <v/>
      </c>
      <c r="G2042" t="str">
        <f>IF(VLOOKUP($A2042,Parts!$A:$AM,G$1,0)="X",X$2,"")</f>
        <v/>
      </c>
      <c r="H2042" t="str">
        <f>IF(VLOOKUP($A2042,Parts!$A:$AM,H$1,0)="X",Y$2,"")</f>
        <v/>
      </c>
      <c r="I2042" t="str">
        <f>IF(VLOOKUP($A2042,Parts!$A:$AM,I$1,0)="X",Z$2,"")</f>
        <v/>
      </c>
      <c r="J2042" t="str">
        <f>IF(VLOOKUP($A2042,Parts!$A:$AM,J$1,0)="X",AA$2,"")</f>
        <v/>
      </c>
      <c r="K2042" t="str">
        <f>IF(VLOOKUP($A2042,Parts!$A:$AM,K$1,0)="X",AB$2,"")</f>
        <v/>
      </c>
      <c r="L2042" t="str">
        <f>IF(VLOOKUP($A2042,Parts!$A:$AM,L$1,0)="X",AC$2,"")</f>
        <v/>
      </c>
      <c r="M2042" t="str">
        <f>IF(VLOOKUP($A2042,Parts!$A:$AM,M$1,0)="X",AD$2,"")</f>
        <v/>
      </c>
      <c r="N2042" t="str">
        <f>IF(VLOOKUP($A2042,Parts!$A:$AM,N$1,0)="X",AE$2,"")</f>
        <v/>
      </c>
      <c r="O2042" t="str">
        <f>IF(VLOOKUP($A2042,Parts!$A:$AM,O$1,0)="X",AF$2,"")</f>
        <v/>
      </c>
      <c r="P2042" t="str">
        <f t="shared" si="32"/>
        <v/>
      </c>
    </row>
    <row r="2043" spans="1:16" x14ac:dyDescent="0.25">
      <c r="A2043" t="str">
        <f>Table15[[#This Row],[Name]]</f>
        <v>truss-octo-adapter-crew-01</v>
      </c>
      <c r="B2043" t="str">
        <f>IF(VLOOKUP($A2043,Parts!$A:$AM,B$1,0)="X",S$2,"")</f>
        <v/>
      </c>
      <c r="C2043" t="str">
        <f>IF(VLOOKUP($A2043,Parts!$A:$AM,C$1,0)="X",T$2,"")</f>
        <v/>
      </c>
      <c r="D2043" t="str">
        <f>IF(VLOOKUP($A2043,Parts!$A:$AM,D$1,0)="X",U$2,"")</f>
        <v/>
      </c>
      <c r="E2043" t="str">
        <f>IF(VLOOKUP($A2043,Parts!$A:$AM,E$1,0)="X",V$2,"")</f>
        <v/>
      </c>
      <c r="F2043" t="str">
        <f>IF(VLOOKUP($A2043,Parts!$A:$AM,F$1,0)="X",W$2,"")</f>
        <v/>
      </c>
      <c r="G2043" t="str">
        <f>IF(VLOOKUP($A2043,Parts!$A:$AM,G$1,0)="X",X$2,"")</f>
        <v/>
      </c>
      <c r="H2043" t="str">
        <f>IF(VLOOKUP($A2043,Parts!$A:$AM,H$1,0)="X",Y$2,"")</f>
        <v/>
      </c>
      <c r="I2043" t="str">
        <f>IF(VLOOKUP($A2043,Parts!$A:$AM,I$1,0)="X",Z$2,"")</f>
        <v/>
      </c>
      <c r="J2043" t="str">
        <f>IF(VLOOKUP($A2043,Parts!$A:$AM,J$1,0)="X",AA$2,"")</f>
        <v/>
      </c>
      <c r="K2043" t="str">
        <f>IF(VLOOKUP($A2043,Parts!$A:$AM,K$1,0)="X",AB$2,"")</f>
        <v/>
      </c>
      <c r="L2043" t="str">
        <f>IF(VLOOKUP($A2043,Parts!$A:$AM,L$1,0)="X",AC$2,"")</f>
        <v/>
      </c>
      <c r="M2043" t="str">
        <f>IF(VLOOKUP($A2043,Parts!$A:$AM,M$1,0)="X",AD$2,"")</f>
        <v/>
      </c>
      <c r="N2043" t="str">
        <f>IF(VLOOKUP($A2043,Parts!$A:$AM,N$1,0)="X",AE$2,"")</f>
        <v/>
      </c>
      <c r="O2043" t="str">
        <f>IF(VLOOKUP($A2043,Parts!$A:$AM,O$1,0)="X",AF$2,"")</f>
        <v/>
      </c>
      <c r="P2043" t="str">
        <f t="shared" si="32"/>
        <v/>
      </c>
    </row>
    <row r="2044" spans="1:16" x14ac:dyDescent="0.25">
      <c r="A2044" t="str">
        <f>Table15[[#This Row],[Name]]</f>
        <v>truss-octo-crew-03</v>
      </c>
      <c r="B2044" t="str">
        <f>IF(VLOOKUP($A2044,Parts!$A:$AM,B$1,0)="X",S$2,"")</f>
        <v/>
      </c>
      <c r="C2044" t="str">
        <f>IF(VLOOKUP($A2044,Parts!$A:$AM,C$1,0)="X",T$2,"")</f>
        <v/>
      </c>
      <c r="D2044" t="str">
        <f>IF(VLOOKUP($A2044,Parts!$A:$AM,D$1,0)="X",U$2,"")</f>
        <v/>
      </c>
      <c r="E2044" t="str">
        <f>IF(VLOOKUP($A2044,Parts!$A:$AM,E$1,0)="X",V$2,"")</f>
        <v/>
      </c>
      <c r="F2044" t="str">
        <f>IF(VLOOKUP($A2044,Parts!$A:$AM,F$1,0)="X",W$2,"")</f>
        <v/>
      </c>
      <c r="G2044" t="str">
        <f>IF(VLOOKUP($A2044,Parts!$A:$AM,G$1,0)="X",X$2,"")</f>
        <v/>
      </c>
      <c r="H2044" t="str">
        <f>IF(VLOOKUP($A2044,Parts!$A:$AM,H$1,0)="X",Y$2,"")</f>
        <v/>
      </c>
      <c r="I2044" t="str">
        <f>IF(VLOOKUP($A2044,Parts!$A:$AM,I$1,0)="X",Z$2,"")</f>
        <v/>
      </c>
      <c r="J2044" t="str">
        <f>IF(VLOOKUP($A2044,Parts!$A:$AM,J$1,0)="X",AA$2,"")</f>
        <v/>
      </c>
      <c r="K2044" t="str">
        <f>IF(VLOOKUP($A2044,Parts!$A:$AM,K$1,0)="X",AB$2,"")</f>
        <v/>
      </c>
      <c r="L2044" t="str">
        <f>IF(VLOOKUP($A2044,Parts!$A:$AM,L$1,0)="X",AC$2,"")</f>
        <v/>
      </c>
      <c r="M2044" t="str">
        <f>IF(VLOOKUP($A2044,Parts!$A:$AM,M$1,0)="X",AD$2,"")</f>
        <v/>
      </c>
      <c r="N2044" t="str">
        <f>IF(VLOOKUP($A2044,Parts!$A:$AM,N$1,0)="X",AE$2,"")</f>
        <v/>
      </c>
      <c r="O2044" t="str">
        <f>IF(VLOOKUP($A2044,Parts!$A:$AM,O$1,0)="X",AF$2,"")</f>
        <v/>
      </c>
      <c r="P2044" t="str">
        <f t="shared" si="32"/>
        <v/>
      </c>
    </row>
    <row r="2045" spans="1:16" x14ac:dyDescent="0.25">
      <c r="A2045" t="str">
        <f>Table15[[#This Row],[Name]]</f>
        <v>truss-octo-hub-crew-01</v>
      </c>
      <c r="B2045" t="str">
        <f>IF(VLOOKUP($A2045,Parts!$A:$AM,B$1,0)="X",S$2,"")</f>
        <v/>
      </c>
      <c r="C2045" t="str">
        <f>IF(VLOOKUP($A2045,Parts!$A:$AM,C$1,0)="X",T$2,"")</f>
        <v/>
      </c>
      <c r="D2045" t="str">
        <f>IF(VLOOKUP($A2045,Parts!$A:$AM,D$1,0)="X",U$2,"")</f>
        <v/>
      </c>
      <c r="E2045" t="str">
        <f>IF(VLOOKUP($A2045,Parts!$A:$AM,E$1,0)="X",V$2,"")</f>
        <v/>
      </c>
      <c r="F2045" t="str">
        <f>IF(VLOOKUP($A2045,Parts!$A:$AM,F$1,0)="X",W$2,"")</f>
        <v/>
      </c>
      <c r="G2045" t="str">
        <f>IF(VLOOKUP($A2045,Parts!$A:$AM,G$1,0)="X",X$2,"")</f>
        <v/>
      </c>
      <c r="H2045" t="str">
        <f>IF(VLOOKUP($A2045,Parts!$A:$AM,H$1,0)="X",Y$2,"")</f>
        <v/>
      </c>
      <c r="I2045" t="str">
        <f>IF(VLOOKUP($A2045,Parts!$A:$AM,I$1,0)="X",Z$2,"")</f>
        <v/>
      </c>
      <c r="J2045" t="str">
        <f>IF(VLOOKUP($A2045,Parts!$A:$AM,J$1,0)="X",AA$2,"")</f>
        <v/>
      </c>
      <c r="K2045" t="str">
        <f>IF(VLOOKUP($A2045,Parts!$A:$AM,K$1,0)="X",AB$2,"")</f>
        <v/>
      </c>
      <c r="L2045" t="str">
        <f>IF(VLOOKUP($A2045,Parts!$A:$AM,L$1,0)="X",AC$2,"")</f>
        <v/>
      </c>
      <c r="M2045" t="str">
        <f>IF(VLOOKUP($A2045,Parts!$A:$AM,M$1,0)="X",AD$2,"")</f>
        <v/>
      </c>
      <c r="N2045" t="str">
        <f>IF(VLOOKUP($A2045,Parts!$A:$AM,N$1,0)="X",AE$2,"")</f>
        <v/>
      </c>
      <c r="O2045" t="str">
        <f>IF(VLOOKUP($A2045,Parts!$A:$AM,O$1,0)="X",AF$2,"")</f>
        <v/>
      </c>
      <c r="P2045" t="str">
        <f t="shared" si="32"/>
        <v/>
      </c>
    </row>
    <row r="2046" spans="1:16" x14ac:dyDescent="0.25">
      <c r="A2046" t="str">
        <f>Table15[[#This Row],[Name]]</f>
        <v>truss-octo-crew-01</v>
      </c>
      <c r="B2046" t="str">
        <f>IF(VLOOKUP($A2046,Parts!$A:$AM,B$1,0)="X",S$2,"")</f>
        <v/>
      </c>
      <c r="C2046" t="str">
        <f>IF(VLOOKUP($A2046,Parts!$A:$AM,C$1,0)="X",T$2,"")</f>
        <v/>
      </c>
      <c r="D2046" t="str">
        <f>IF(VLOOKUP($A2046,Parts!$A:$AM,D$1,0)="X",U$2,"")</f>
        <v/>
      </c>
      <c r="E2046" t="str">
        <f>IF(VLOOKUP($A2046,Parts!$A:$AM,E$1,0)="X",V$2,"")</f>
        <v/>
      </c>
      <c r="F2046" t="str">
        <f>IF(VLOOKUP($A2046,Parts!$A:$AM,F$1,0)="X",W$2,"")</f>
        <v/>
      </c>
      <c r="G2046" t="str">
        <f>IF(VLOOKUP($A2046,Parts!$A:$AM,G$1,0)="X",X$2,"")</f>
        <v/>
      </c>
      <c r="H2046" t="str">
        <f>IF(VLOOKUP($A2046,Parts!$A:$AM,H$1,0)="X",Y$2,"")</f>
        <v/>
      </c>
      <c r="I2046" t="str">
        <f>IF(VLOOKUP($A2046,Parts!$A:$AM,I$1,0)="X",Z$2,"")</f>
        <v/>
      </c>
      <c r="J2046" t="str">
        <f>IF(VLOOKUP($A2046,Parts!$A:$AM,J$1,0)="X",AA$2,"")</f>
        <v/>
      </c>
      <c r="K2046" t="str">
        <f>IF(VLOOKUP($A2046,Parts!$A:$AM,K$1,0)="X",AB$2,"")</f>
        <v/>
      </c>
      <c r="L2046" t="str">
        <f>IF(VLOOKUP($A2046,Parts!$A:$AM,L$1,0)="X",AC$2,"")</f>
        <v/>
      </c>
      <c r="M2046" t="str">
        <f>IF(VLOOKUP($A2046,Parts!$A:$AM,M$1,0)="X",AD$2,"")</f>
        <v/>
      </c>
      <c r="N2046" t="str">
        <f>IF(VLOOKUP($A2046,Parts!$A:$AM,N$1,0)="X",AE$2,"")</f>
        <v/>
      </c>
      <c r="O2046" t="str">
        <f>IF(VLOOKUP($A2046,Parts!$A:$AM,O$1,0)="X",AF$2,"")</f>
        <v/>
      </c>
      <c r="P2046" t="str">
        <f t="shared" si="32"/>
        <v/>
      </c>
    </row>
    <row r="2047" spans="1:16" x14ac:dyDescent="0.25">
      <c r="A2047" t="str">
        <f>Table15[[#This Row],[Name]]</f>
        <v>truss-spinal-01</v>
      </c>
      <c r="B2047" t="str">
        <f>IF(VLOOKUP($A2047,Parts!$A:$AM,B$1,0)="X",S$2,"")</f>
        <v/>
      </c>
      <c r="C2047" t="str">
        <f>IF(VLOOKUP($A2047,Parts!$A:$AM,C$1,0)="X",T$2,"")</f>
        <v/>
      </c>
      <c r="D2047" t="str">
        <f>IF(VLOOKUP($A2047,Parts!$A:$AM,D$1,0)="X",U$2,"")</f>
        <v/>
      </c>
      <c r="E2047" t="str">
        <f>IF(VLOOKUP($A2047,Parts!$A:$AM,E$1,0)="X",V$2,"")</f>
        <v/>
      </c>
      <c r="F2047" t="str">
        <f>IF(VLOOKUP($A2047,Parts!$A:$AM,F$1,0)="X",W$2,"")</f>
        <v/>
      </c>
      <c r="G2047" t="str">
        <f>IF(VLOOKUP($A2047,Parts!$A:$AM,G$1,0)="X",X$2,"")</f>
        <v/>
      </c>
      <c r="H2047" t="str">
        <f>IF(VLOOKUP($A2047,Parts!$A:$AM,H$1,0)="X",Y$2,"")</f>
        <v/>
      </c>
      <c r="I2047" t="str">
        <f>IF(VLOOKUP($A2047,Parts!$A:$AM,I$1,0)="X",Z$2,"")</f>
        <v/>
      </c>
      <c r="J2047" t="str">
        <f>IF(VLOOKUP($A2047,Parts!$A:$AM,J$1,0)="X",AA$2,"")</f>
        <v/>
      </c>
      <c r="K2047" t="str">
        <f>IF(VLOOKUP($A2047,Parts!$A:$AM,K$1,0)="X",AB$2,"")</f>
        <v/>
      </c>
      <c r="L2047" t="str">
        <f>IF(VLOOKUP($A2047,Parts!$A:$AM,L$1,0)="X",AC$2,"")</f>
        <v/>
      </c>
      <c r="M2047" t="str">
        <f>IF(VLOOKUP($A2047,Parts!$A:$AM,M$1,0)="X",AD$2,"")</f>
        <v/>
      </c>
      <c r="N2047" t="str">
        <f>IF(VLOOKUP($A2047,Parts!$A:$AM,N$1,0)="X",AE$2,"")</f>
        <v/>
      </c>
      <c r="O2047" t="str">
        <f>IF(VLOOKUP($A2047,Parts!$A:$AM,O$1,0)="X",AF$2,"")</f>
        <v/>
      </c>
      <c r="P2047" t="str">
        <f t="shared" si="32"/>
        <v/>
      </c>
    </row>
    <row r="2048" spans="1:16" x14ac:dyDescent="0.25">
      <c r="A2048" t="str">
        <f>Table15[[#This Row],[Name]]</f>
        <v>truss-spinal-docking-01</v>
      </c>
      <c r="B2048" t="str">
        <f>IF(VLOOKUP($A2048,Parts!$A:$AM,B$1,0)="X",S$2,"")</f>
        <v/>
      </c>
      <c r="C2048" t="str">
        <f>IF(VLOOKUP($A2048,Parts!$A:$AM,C$1,0)="X",T$2,"")</f>
        <v/>
      </c>
      <c r="D2048" t="str">
        <f>IF(VLOOKUP($A2048,Parts!$A:$AM,D$1,0)="X",U$2,"")</f>
        <v/>
      </c>
      <c r="E2048" t="str">
        <f>IF(VLOOKUP($A2048,Parts!$A:$AM,E$1,0)="X",V$2,"")</f>
        <v/>
      </c>
      <c r="F2048" t="str">
        <f>IF(VLOOKUP($A2048,Parts!$A:$AM,F$1,0)="X",W$2,"")</f>
        <v/>
      </c>
      <c r="G2048" t="str">
        <f>IF(VLOOKUP($A2048,Parts!$A:$AM,G$1,0)="X",X$2,"")</f>
        <v/>
      </c>
      <c r="H2048" t="str">
        <f>IF(VLOOKUP($A2048,Parts!$A:$AM,H$1,0)="X",Y$2,"")</f>
        <v/>
      </c>
      <c r="I2048" t="str">
        <f>IF(VLOOKUP($A2048,Parts!$A:$AM,I$1,0)="X",Z$2,"")</f>
        <v/>
      </c>
      <c r="J2048" t="str">
        <f>IF(VLOOKUP($A2048,Parts!$A:$AM,J$1,0)="X",AA$2,"")</f>
        <v/>
      </c>
      <c r="K2048" t="str">
        <f>IF(VLOOKUP($A2048,Parts!$A:$AM,K$1,0)="X",AB$2,"")</f>
        <v/>
      </c>
      <c r="L2048" t="str">
        <f>IF(VLOOKUP($A2048,Parts!$A:$AM,L$1,0)="X",AC$2,"")</f>
        <v/>
      </c>
      <c r="M2048" t="str">
        <f>IF(VLOOKUP($A2048,Parts!$A:$AM,M$1,0)="X",AD$2,"")</f>
        <v/>
      </c>
      <c r="N2048" t="str">
        <f>IF(VLOOKUP($A2048,Parts!$A:$AM,N$1,0)="X",AE$2,"")</f>
        <v/>
      </c>
      <c r="O2048" t="str">
        <f>IF(VLOOKUP($A2048,Parts!$A:$AM,O$1,0)="X",AF$2,"")</f>
        <v/>
      </c>
      <c r="P2048" t="str">
        <f t="shared" si="32"/>
        <v/>
      </c>
    </row>
    <row r="2049" spans="1:16" x14ac:dyDescent="0.25">
      <c r="A2049" t="str">
        <f>Table15[[#This Row],[Name]]</f>
        <v>truss-spinal-03</v>
      </c>
      <c r="B2049" t="str">
        <f>IF(VLOOKUP($A2049,Parts!$A:$AM,B$1,0)="X",S$2,"")</f>
        <v/>
      </c>
      <c r="C2049" t="str">
        <f>IF(VLOOKUP($A2049,Parts!$A:$AM,C$1,0)="X",T$2,"")</f>
        <v/>
      </c>
      <c r="D2049" t="str">
        <f>IF(VLOOKUP($A2049,Parts!$A:$AM,D$1,0)="X",U$2,"")</f>
        <v/>
      </c>
      <c r="E2049" t="str">
        <f>IF(VLOOKUP($A2049,Parts!$A:$AM,E$1,0)="X",V$2,"")</f>
        <v/>
      </c>
      <c r="F2049" t="str">
        <f>IF(VLOOKUP($A2049,Parts!$A:$AM,F$1,0)="X",W$2,"")</f>
        <v/>
      </c>
      <c r="G2049" t="str">
        <f>IF(VLOOKUP($A2049,Parts!$A:$AM,G$1,0)="X",X$2,"")</f>
        <v/>
      </c>
      <c r="H2049" t="str">
        <f>IF(VLOOKUP($A2049,Parts!$A:$AM,H$1,0)="X",Y$2,"")</f>
        <v/>
      </c>
      <c r="I2049" t="str">
        <f>IF(VLOOKUP($A2049,Parts!$A:$AM,I$1,0)="X",Z$2,"")</f>
        <v/>
      </c>
      <c r="J2049" t="str">
        <f>IF(VLOOKUP($A2049,Parts!$A:$AM,J$1,0)="X",AA$2,"")</f>
        <v/>
      </c>
      <c r="K2049" t="str">
        <f>IF(VLOOKUP($A2049,Parts!$A:$AM,K$1,0)="X",AB$2,"")</f>
        <v/>
      </c>
      <c r="L2049" t="str">
        <f>IF(VLOOKUP($A2049,Parts!$A:$AM,L$1,0)="X",AC$2,"")</f>
        <v/>
      </c>
      <c r="M2049" t="str">
        <f>IF(VLOOKUP($A2049,Parts!$A:$AM,M$1,0)="X",AD$2,"")</f>
        <v/>
      </c>
      <c r="N2049" t="str">
        <f>IF(VLOOKUP($A2049,Parts!$A:$AM,N$1,0)="X",AE$2,"")</f>
        <v/>
      </c>
      <c r="O2049" t="str">
        <f>IF(VLOOKUP($A2049,Parts!$A:$AM,O$1,0)="X",AF$2,"")</f>
        <v/>
      </c>
      <c r="P2049" t="str">
        <f t="shared" si="32"/>
        <v/>
      </c>
    </row>
    <row r="2050" spans="1:16" x14ac:dyDescent="0.25">
      <c r="A2050" t="str">
        <f>Table15[[#This Row],[Name]]</f>
        <v>truss-spinal-02</v>
      </c>
      <c r="B2050" t="str">
        <f>IF(VLOOKUP($A2050,Parts!$A:$AM,B$1,0)="X",S$2,"")</f>
        <v/>
      </c>
      <c r="C2050" t="str">
        <f>IF(VLOOKUP($A2050,Parts!$A:$AM,C$1,0)="X",T$2,"")</f>
        <v/>
      </c>
      <c r="D2050" t="str">
        <f>IF(VLOOKUP($A2050,Parts!$A:$AM,D$1,0)="X",U$2,"")</f>
        <v/>
      </c>
      <c r="E2050" t="str">
        <f>IF(VLOOKUP($A2050,Parts!$A:$AM,E$1,0)="X",V$2,"")</f>
        <v/>
      </c>
      <c r="F2050" t="str">
        <f>IF(VLOOKUP($A2050,Parts!$A:$AM,F$1,0)="X",W$2,"")</f>
        <v/>
      </c>
      <c r="G2050" t="str">
        <f>IF(VLOOKUP($A2050,Parts!$A:$AM,G$1,0)="X",X$2,"")</f>
        <v/>
      </c>
      <c r="H2050" t="str">
        <f>IF(VLOOKUP($A2050,Parts!$A:$AM,H$1,0)="X",Y$2,"")</f>
        <v/>
      </c>
      <c r="I2050" t="str">
        <f>IF(VLOOKUP($A2050,Parts!$A:$AM,I$1,0)="X",Z$2,"")</f>
        <v/>
      </c>
      <c r="J2050" t="str">
        <f>IF(VLOOKUP($A2050,Parts!$A:$AM,J$1,0)="X",AA$2,"")</f>
        <v/>
      </c>
      <c r="K2050" t="str">
        <f>IF(VLOOKUP($A2050,Parts!$A:$AM,K$1,0)="X",AB$2,"")</f>
        <v/>
      </c>
      <c r="L2050" t="str">
        <f>IF(VLOOKUP($A2050,Parts!$A:$AM,L$1,0)="X",AC$2,"")</f>
        <v/>
      </c>
      <c r="M2050" t="str">
        <f>IF(VLOOKUP($A2050,Parts!$A:$AM,M$1,0)="X",AD$2,"")</f>
        <v/>
      </c>
      <c r="N2050" t="str">
        <f>IF(VLOOKUP($A2050,Parts!$A:$AM,N$1,0)="X",AE$2,"")</f>
        <v/>
      </c>
      <c r="O2050" t="str">
        <f>IF(VLOOKUP($A2050,Parts!$A:$AM,O$1,0)="X",AF$2,"")</f>
        <v/>
      </c>
      <c r="P2050" t="str">
        <f t="shared" si="32"/>
        <v/>
      </c>
    </row>
    <row r="2051" spans="1:16" x14ac:dyDescent="0.25">
      <c r="A2051" t="str">
        <f>Table15[[#This Row],[Name]]</f>
        <v>truss-spinal-adapter-02</v>
      </c>
      <c r="B2051" t="str">
        <f>IF(VLOOKUP($A2051,Parts!$A:$AM,B$1,0)="X",S$2,"")</f>
        <v/>
      </c>
      <c r="C2051" t="str">
        <f>IF(VLOOKUP($A2051,Parts!$A:$AM,C$1,0)="X",T$2,"")</f>
        <v/>
      </c>
      <c r="D2051" t="str">
        <f>IF(VLOOKUP($A2051,Parts!$A:$AM,D$1,0)="X",U$2,"")</f>
        <v/>
      </c>
      <c r="E2051" t="str">
        <f>IF(VLOOKUP($A2051,Parts!$A:$AM,E$1,0)="X",V$2,"")</f>
        <v/>
      </c>
      <c r="F2051" t="str">
        <f>IF(VLOOKUP($A2051,Parts!$A:$AM,F$1,0)="X",W$2,"")</f>
        <v/>
      </c>
      <c r="G2051" t="str">
        <f>IF(VLOOKUP($A2051,Parts!$A:$AM,G$1,0)="X",X$2,"")</f>
        <v/>
      </c>
      <c r="H2051" t="str">
        <f>IF(VLOOKUP($A2051,Parts!$A:$AM,H$1,0)="X",Y$2,"")</f>
        <v/>
      </c>
      <c r="I2051" t="str">
        <f>IF(VLOOKUP($A2051,Parts!$A:$AM,I$1,0)="X",Z$2,"")</f>
        <v/>
      </c>
      <c r="J2051" t="str">
        <f>IF(VLOOKUP($A2051,Parts!$A:$AM,J$1,0)="X",AA$2,"")</f>
        <v/>
      </c>
      <c r="K2051" t="str">
        <f>IF(VLOOKUP($A2051,Parts!$A:$AM,K$1,0)="X",AB$2,"")</f>
        <v/>
      </c>
      <c r="L2051" t="str">
        <f>IF(VLOOKUP($A2051,Parts!$A:$AM,L$1,0)="X",AC$2,"")</f>
        <v/>
      </c>
      <c r="M2051" t="str">
        <f>IF(VLOOKUP($A2051,Parts!$A:$AM,M$1,0)="X",AD$2,"")</f>
        <v/>
      </c>
      <c r="N2051" t="str">
        <f>IF(VLOOKUP($A2051,Parts!$A:$AM,N$1,0)="X",AE$2,"")</f>
        <v/>
      </c>
      <c r="O2051" t="str">
        <f>IF(VLOOKUP($A2051,Parts!$A:$AM,O$1,0)="X",AF$2,"")</f>
        <v/>
      </c>
      <c r="P2051" t="str">
        <f t="shared" ref="P2051:P2114" si="33">B2051&amp;C2051&amp;D2051&amp;E2051&amp;F2051&amp;G2051&amp;H2051&amp;I2051&amp;J2051&amp;K2051&amp;L2051&amp;M2051&amp;N2051&amp;O2051</f>
        <v/>
      </c>
    </row>
    <row r="2052" spans="1:16" x14ac:dyDescent="0.25">
      <c r="A2052" t="str">
        <f>Table15[[#This Row],[Name]]</f>
        <v>truss-spinal-adapter-01</v>
      </c>
      <c r="B2052" t="str">
        <f>IF(VLOOKUP($A2052,Parts!$A:$AM,B$1,0)="X",S$2,"")</f>
        <v/>
      </c>
      <c r="C2052" t="str">
        <f>IF(VLOOKUP($A2052,Parts!$A:$AM,C$1,0)="X",T$2,"")</f>
        <v/>
      </c>
      <c r="D2052" t="str">
        <f>IF(VLOOKUP($A2052,Parts!$A:$AM,D$1,0)="X",U$2,"")</f>
        <v/>
      </c>
      <c r="E2052" t="str">
        <f>IF(VLOOKUP($A2052,Parts!$A:$AM,E$1,0)="X",V$2,"")</f>
        <v/>
      </c>
      <c r="F2052" t="str">
        <f>IF(VLOOKUP($A2052,Parts!$A:$AM,F$1,0)="X",W$2,"")</f>
        <v/>
      </c>
      <c r="G2052" t="str">
        <f>IF(VLOOKUP($A2052,Parts!$A:$AM,G$1,0)="X",X$2,"")</f>
        <v/>
      </c>
      <c r="H2052" t="str">
        <f>IF(VLOOKUP($A2052,Parts!$A:$AM,H$1,0)="X",Y$2,"")</f>
        <v/>
      </c>
      <c r="I2052" t="str">
        <f>IF(VLOOKUP($A2052,Parts!$A:$AM,I$1,0)="X",Z$2,"")</f>
        <v/>
      </c>
      <c r="J2052" t="str">
        <f>IF(VLOOKUP($A2052,Parts!$A:$AM,J$1,0)="X",AA$2,"")</f>
        <v/>
      </c>
      <c r="K2052" t="str">
        <f>IF(VLOOKUP($A2052,Parts!$A:$AM,K$1,0)="X",AB$2,"")</f>
        <v/>
      </c>
      <c r="L2052" t="str">
        <f>IF(VLOOKUP($A2052,Parts!$A:$AM,L$1,0)="X",AC$2,"")</f>
        <v/>
      </c>
      <c r="M2052" t="str">
        <f>IF(VLOOKUP($A2052,Parts!$A:$AM,M$1,0)="X",AD$2,"")</f>
        <v/>
      </c>
      <c r="N2052" t="str">
        <f>IF(VLOOKUP($A2052,Parts!$A:$AM,N$1,0)="X",AE$2,"")</f>
        <v/>
      </c>
      <c r="O2052" t="str">
        <f>IF(VLOOKUP($A2052,Parts!$A:$AM,O$1,0)="X",AF$2,"")</f>
        <v/>
      </c>
      <c r="P2052" t="str">
        <f t="shared" si="33"/>
        <v/>
      </c>
    </row>
    <row r="2053" spans="1:16" x14ac:dyDescent="0.25">
      <c r="A2053" t="str">
        <f>Table15[[#This Row],[Name]]</f>
        <v>rn_mol_solar_panel</v>
      </c>
      <c r="B2053" t="str">
        <f>IF(VLOOKUP($A2053,Parts!$A:$AM,B$1,0)="X",S$2,"")</f>
        <v/>
      </c>
      <c r="C2053" t="str">
        <f>IF(VLOOKUP($A2053,Parts!$A:$AM,C$1,0)="X",T$2,"")</f>
        <v/>
      </c>
      <c r="D2053" t="str">
        <f>IF(VLOOKUP($A2053,Parts!$A:$AM,D$1,0)="X",U$2,"")</f>
        <v/>
      </c>
      <c r="E2053" t="str">
        <f>IF(VLOOKUP($A2053,Parts!$A:$AM,E$1,0)="X",V$2,"")</f>
        <v/>
      </c>
      <c r="F2053" t="str">
        <f>IF(VLOOKUP($A2053,Parts!$A:$AM,F$1,0)="X",W$2,"")</f>
        <v/>
      </c>
      <c r="G2053" t="str">
        <f>IF(VLOOKUP($A2053,Parts!$A:$AM,G$1,0)="X",X$2,"")</f>
        <v/>
      </c>
      <c r="H2053" t="str">
        <f>IF(VLOOKUP($A2053,Parts!$A:$AM,H$1,0)="X",Y$2,"")</f>
        <v/>
      </c>
      <c r="I2053" t="str">
        <f>IF(VLOOKUP($A2053,Parts!$A:$AM,I$1,0)="X",Z$2,"")</f>
        <v/>
      </c>
      <c r="J2053" t="str">
        <f>IF(VLOOKUP($A2053,Parts!$A:$AM,J$1,0)="X",AA$2,"")</f>
        <v/>
      </c>
      <c r="K2053" t="str">
        <f>IF(VLOOKUP($A2053,Parts!$A:$AM,K$1,0)="X",AB$2,"")</f>
        <v/>
      </c>
      <c r="L2053" t="str">
        <f>IF(VLOOKUP($A2053,Parts!$A:$AM,L$1,0)="X",AC$2,"")</f>
        <v/>
      </c>
      <c r="M2053" t="str">
        <f>IF(VLOOKUP($A2053,Parts!$A:$AM,M$1,0)="X",AD$2,"")</f>
        <v/>
      </c>
      <c r="N2053" t="str">
        <f>IF(VLOOKUP($A2053,Parts!$A:$AM,N$1,0)="X",AE$2,"")</f>
        <v/>
      </c>
      <c r="O2053" t="str">
        <f>IF(VLOOKUP($A2053,Parts!$A:$AM,O$1,0)="X",AF$2,"")</f>
        <v/>
      </c>
      <c r="P2053" t="str">
        <f t="shared" si="33"/>
        <v/>
      </c>
    </row>
    <row r="2054" spans="1:16" x14ac:dyDescent="0.25">
      <c r="A2054" t="str">
        <f>Table15[[#This Row],[Name]]</f>
        <v>rn_r7_blok_i_fairing_m</v>
      </c>
      <c r="B2054" t="str">
        <f>IF(VLOOKUP($A2054,Parts!$A:$AM,B$1,0)="X",S$2,"")</f>
        <v/>
      </c>
      <c r="C2054" t="str">
        <f>IF(VLOOKUP($A2054,Parts!$A:$AM,C$1,0)="X",T$2,"")</f>
        <v/>
      </c>
      <c r="D2054" t="str">
        <f>IF(VLOOKUP($A2054,Parts!$A:$AM,D$1,0)="X",U$2,"")</f>
        <v/>
      </c>
      <c r="E2054" t="str">
        <f>IF(VLOOKUP($A2054,Parts!$A:$AM,E$1,0)="X",V$2,"")</f>
        <v/>
      </c>
      <c r="F2054" t="str">
        <f>IF(VLOOKUP($A2054,Parts!$A:$AM,F$1,0)="X",W$2,"")</f>
        <v/>
      </c>
      <c r="G2054" t="str">
        <f>IF(VLOOKUP($A2054,Parts!$A:$AM,G$1,0)="X",X$2,"")</f>
        <v/>
      </c>
      <c r="H2054" t="str">
        <f>IF(VLOOKUP($A2054,Parts!$A:$AM,H$1,0)="X",Y$2,"")</f>
        <v/>
      </c>
      <c r="I2054" t="str">
        <f>IF(VLOOKUP($A2054,Parts!$A:$AM,I$1,0)="X",Z$2,"")</f>
        <v/>
      </c>
      <c r="J2054" t="str">
        <f>IF(VLOOKUP($A2054,Parts!$A:$AM,J$1,0)="X",AA$2,"")</f>
        <v/>
      </c>
      <c r="K2054" t="str">
        <f>IF(VLOOKUP($A2054,Parts!$A:$AM,K$1,0)="X",AB$2,"")</f>
        <v/>
      </c>
      <c r="L2054" t="str">
        <f>IF(VLOOKUP($A2054,Parts!$A:$AM,L$1,0)="X",AC$2,"")</f>
        <v/>
      </c>
      <c r="M2054" t="str">
        <f>IF(VLOOKUP($A2054,Parts!$A:$AM,M$1,0)="X",AD$2,"")</f>
        <v/>
      </c>
      <c r="N2054" t="str">
        <f>IF(VLOOKUP($A2054,Parts!$A:$AM,N$1,0)="X",AE$2,"")</f>
        <v/>
      </c>
      <c r="O2054" t="str">
        <f>IF(VLOOKUP($A2054,Parts!$A:$AM,O$1,0)="X",AF$2,"")</f>
        <v/>
      </c>
      <c r="P2054" t="str">
        <f t="shared" si="33"/>
        <v/>
      </c>
    </row>
    <row r="2055" spans="1:16" x14ac:dyDescent="0.25">
      <c r="A2055" t="str">
        <f>Table15[[#This Row],[Name]]</f>
        <v>molniya1</v>
      </c>
      <c r="B2055" t="str">
        <f>IF(VLOOKUP($A2055,Parts!$A:$AM,B$1,0)="X",S$2,"")</f>
        <v/>
      </c>
      <c r="C2055" t="str">
        <f>IF(VLOOKUP($A2055,Parts!$A:$AM,C$1,0)="X",T$2,"")</f>
        <v/>
      </c>
      <c r="D2055" t="str">
        <f>IF(VLOOKUP($A2055,Parts!$A:$AM,D$1,0)="X",U$2,"")</f>
        <v/>
      </c>
      <c r="E2055" t="str">
        <f>IF(VLOOKUP($A2055,Parts!$A:$AM,E$1,0)="X",V$2,"")</f>
        <v/>
      </c>
      <c r="F2055" t="str">
        <f>IF(VLOOKUP($A2055,Parts!$A:$AM,F$1,0)="X",W$2,"")</f>
        <v/>
      </c>
      <c r="G2055" t="str">
        <f>IF(VLOOKUP($A2055,Parts!$A:$AM,G$1,0)="X",X$2,"")</f>
        <v/>
      </c>
      <c r="H2055" t="str">
        <f>IF(VLOOKUP($A2055,Parts!$A:$AM,H$1,0)="X",Y$2,"")</f>
        <v/>
      </c>
      <c r="I2055" t="str">
        <f>IF(VLOOKUP($A2055,Parts!$A:$AM,I$1,0)="X",Z$2,"")</f>
        <v/>
      </c>
      <c r="J2055" t="str">
        <f>IF(VLOOKUP($A2055,Parts!$A:$AM,J$1,0)="X",AA$2,"")</f>
        <v/>
      </c>
      <c r="K2055" t="str">
        <f>IF(VLOOKUP($A2055,Parts!$A:$AM,K$1,0)="X",AB$2,"")</f>
        <v/>
      </c>
      <c r="L2055" t="str">
        <f>IF(VLOOKUP($A2055,Parts!$A:$AM,L$1,0)="X",AC$2,"")</f>
        <v/>
      </c>
      <c r="M2055" t="str">
        <f>IF(VLOOKUP($A2055,Parts!$A:$AM,M$1,0)="X",AD$2,"")</f>
        <v/>
      </c>
      <c r="N2055" t="str">
        <f>IF(VLOOKUP($A2055,Parts!$A:$AM,N$1,0)="X",AE$2,"")</f>
        <v/>
      </c>
      <c r="O2055" t="str">
        <f>IF(VLOOKUP($A2055,Parts!$A:$AM,O$1,0)="X",AF$2,"")</f>
        <v/>
      </c>
      <c r="P2055" t="str">
        <f t="shared" si="33"/>
        <v/>
      </c>
    </row>
    <row r="2056" spans="1:16" x14ac:dyDescent="0.25">
      <c r="A2056" t="str">
        <f>Table15[[#This Row],[Name]]</f>
        <v>molniya_asas</v>
      </c>
      <c r="B2056" t="str">
        <f>IF(VLOOKUP($A2056,Parts!$A:$AM,B$1,0)="X",S$2,"")</f>
        <v/>
      </c>
      <c r="C2056" t="str">
        <f>IF(VLOOKUP($A2056,Parts!$A:$AM,C$1,0)="X",T$2,"")</f>
        <v/>
      </c>
      <c r="D2056" t="str">
        <f>IF(VLOOKUP($A2056,Parts!$A:$AM,D$1,0)="X",U$2,"")</f>
        <v/>
      </c>
      <c r="E2056" t="str">
        <f>IF(VLOOKUP($A2056,Parts!$A:$AM,E$1,0)="X",V$2,"")</f>
        <v/>
      </c>
      <c r="F2056" t="str">
        <f>IF(VLOOKUP($A2056,Parts!$A:$AM,F$1,0)="X",W$2,"")</f>
        <v/>
      </c>
      <c r="G2056" t="str">
        <f>IF(VLOOKUP($A2056,Parts!$A:$AM,G$1,0)="X",X$2,"")</f>
        <v/>
      </c>
      <c r="H2056" t="str">
        <f>IF(VLOOKUP($A2056,Parts!$A:$AM,H$1,0)="X",Y$2,"")</f>
        <v/>
      </c>
      <c r="I2056" t="str">
        <f>IF(VLOOKUP($A2056,Parts!$A:$AM,I$1,0)="X",Z$2,"")</f>
        <v/>
      </c>
      <c r="J2056" t="str">
        <f>IF(VLOOKUP($A2056,Parts!$A:$AM,J$1,0)="X",AA$2,"")</f>
        <v/>
      </c>
      <c r="K2056" t="str">
        <f>IF(VLOOKUP($A2056,Parts!$A:$AM,K$1,0)="X",AB$2,"")</f>
        <v/>
      </c>
      <c r="L2056" t="str">
        <f>IF(VLOOKUP($A2056,Parts!$A:$AM,L$1,0)="X",AC$2,"")</f>
        <v/>
      </c>
      <c r="M2056" t="str">
        <f>IF(VLOOKUP($A2056,Parts!$A:$AM,M$1,0)="X",AD$2,"")</f>
        <v/>
      </c>
      <c r="N2056" t="str">
        <f>IF(VLOOKUP($A2056,Parts!$A:$AM,N$1,0)="X",AE$2,"")</f>
        <v/>
      </c>
      <c r="O2056" t="str">
        <f>IF(VLOOKUP($A2056,Parts!$A:$AM,O$1,0)="X",AF$2,"")</f>
        <v/>
      </c>
      <c r="P2056" t="str">
        <f t="shared" si="33"/>
        <v/>
      </c>
    </row>
    <row r="2057" spans="1:16" x14ac:dyDescent="0.25">
      <c r="A2057" t="str">
        <f>Table15[[#This Row],[Name]]</f>
        <v>hydrogen-375-3</v>
      </c>
      <c r="B2057" t="str">
        <f>IF(VLOOKUP($A2057,Parts!$A:$AM,B$1,0)="X",S$2,"")</f>
        <v/>
      </c>
      <c r="C2057" t="str">
        <f>IF(VLOOKUP($A2057,Parts!$A:$AM,C$1,0)="X",T$2,"")</f>
        <v/>
      </c>
      <c r="D2057" t="str">
        <f>IF(VLOOKUP($A2057,Parts!$A:$AM,D$1,0)="X",U$2,"")</f>
        <v/>
      </c>
      <c r="E2057" t="str">
        <f>IF(VLOOKUP($A2057,Parts!$A:$AM,E$1,0)="X",V$2,"")</f>
        <v/>
      </c>
      <c r="F2057" t="str">
        <f>IF(VLOOKUP($A2057,Parts!$A:$AM,F$1,0)="X",W$2,"")</f>
        <v/>
      </c>
      <c r="G2057" t="str">
        <f>IF(VLOOKUP($A2057,Parts!$A:$AM,G$1,0)="X",X$2,"")</f>
        <v/>
      </c>
      <c r="H2057" t="str">
        <f>IF(VLOOKUP($A2057,Parts!$A:$AM,H$1,0)="X",Y$2,"")</f>
        <v/>
      </c>
      <c r="I2057" t="str">
        <f>IF(VLOOKUP($A2057,Parts!$A:$AM,I$1,0)="X",Z$2,"")</f>
        <v/>
      </c>
      <c r="J2057" t="str">
        <f>IF(VLOOKUP($A2057,Parts!$A:$AM,J$1,0)="X",AA$2,"")</f>
        <v/>
      </c>
      <c r="K2057" t="str">
        <f>IF(VLOOKUP($A2057,Parts!$A:$AM,K$1,0)="X",AB$2,"")</f>
        <v/>
      </c>
      <c r="L2057" t="str">
        <f>IF(VLOOKUP($A2057,Parts!$A:$AM,L$1,0)="X",AC$2,"")</f>
        <v/>
      </c>
      <c r="M2057" t="str">
        <f>IF(VLOOKUP($A2057,Parts!$A:$AM,M$1,0)="X",AD$2,"")</f>
        <v/>
      </c>
      <c r="N2057" t="str">
        <f>IF(VLOOKUP($A2057,Parts!$A:$AM,N$1,0)="X",AE$2,"")</f>
        <v/>
      </c>
      <c r="O2057" t="str">
        <f>IF(VLOOKUP($A2057,Parts!$A:$AM,O$1,0)="X",AF$2,"")</f>
        <v/>
      </c>
      <c r="P2057" t="str">
        <f t="shared" si="33"/>
        <v/>
      </c>
    </row>
    <row r="2058" spans="1:16" x14ac:dyDescent="0.25">
      <c r="A2058" t="str">
        <f>Table15[[#This Row],[Name]]</f>
        <v>hydrogen-375-2</v>
      </c>
      <c r="B2058" t="str">
        <f>IF(VLOOKUP($A2058,Parts!$A:$AM,B$1,0)="X",S$2,"")</f>
        <v/>
      </c>
      <c r="C2058" t="str">
        <f>IF(VLOOKUP($A2058,Parts!$A:$AM,C$1,0)="X",T$2,"")</f>
        <v/>
      </c>
      <c r="D2058" t="str">
        <f>IF(VLOOKUP($A2058,Parts!$A:$AM,D$1,0)="X",U$2,"")</f>
        <v/>
      </c>
      <c r="E2058" t="str">
        <f>IF(VLOOKUP($A2058,Parts!$A:$AM,E$1,0)="X",V$2,"")</f>
        <v/>
      </c>
      <c r="F2058" t="str">
        <f>IF(VLOOKUP($A2058,Parts!$A:$AM,F$1,0)="X",W$2,"")</f>
        <v/>
      </c>
      <c r="G2058" t="str">
        <f>IF(VLOOKUP($A2058,Parts!$A:$AM,G$1,0)="X",X$2,"")</f>
        <v/>
      </c>
      <c r="H2058" t="str">
        <f>IF(VLOOKUP($A2058,Parts!$A:$AM,H$1,0)="X",Y$2,"")</f>
        <v/>
      </c>
      <c r="I2058" t="str">
        <f>IF(VLOOKUP($A2058,Parts!$A:$AM,I$1,0)="X",Z$2,"")</f>
        <v/>
      </c>
      <c r="J2058" t="str">
        <f>IF(VLOOKUP($A2058,Parts!$A:$AM,J$1,0)="X",AA$2,"")</f>
        <v/>
      </c>
      <c r="K2058" t="str">
        <f>IF(VLOOKUP($A2058,Parts!$A:$AM,K$1,0)="X",AB$2,"")</f>
        <v/>
      </c>
      <c r="L2058" t="str">
        <f>IF(VLOOKUP($A2058,Parts!$A:$AM,L$1,0)="X",AC$2,"")</f>
        <v/>
      </c>
      <c r="M2058" t="str">
        <f>IF(VLOOKUP($A2058,Parts!$A:$AM,M$1,0)="X",AD$2,"")</f>
        <v/>
      </c>
      <c r="N2058" t="str">
        <f>IF(VLOOKUP($A2058,Parts!$A:$AM,N$1,0)="X",AE$2,"")</f>
        <v/>
      </c>
      <c r="O2058" t="str">
        <f>IF(VLOOKUP($A2058,Parts!$A:$AM,O$1,0)="X",AF$2,"")</f>
        <v/>
      </c>
      <c r="P2058" t="str">
        <f t="shared" si="33"/>
        <v/>
      </c>
    </row>
    <row r="2059" spans="1:16" x14ac:dyDescent="0.25">
      <c r="A2059" t="str">
        <f>Table15[[#This Row],[Name]]</f>
        <v>hydrogen-375-1</v>
      </c>
      <c r="B2059" t="str">
        <f>IF(VLOOKUP($A2059,Parts!$A:$AM,B$1,0)="X",S$2,"")</f>
        <v/>
      </c>
      <c r="C2059" t="str">
        <f>IF(VLOOKUP($A2059,Parts!$A:$AM,C$1,0)="X",T$2,"")</f>
        <v/>
      </c>
      <c r="D2059" t="str">
        <f>IF(VLOOKUP($A2059,Parts!$A:$AM,D$1,0)="X",U$2,"")</f>
        <v/>
      </c>
      <c r="E2059" t="str">
        <f>IF(VLOOKUP($A2059,Parts!$A:$AM,E$1,0)="X",V$2,"")</f>
        <v/>
      </c>
      <c r="F2059" t="str">
        <f>IF(VLOOKUP($A2059,Parts!$A:$AM,F$1,0)="X",W$2,"")</f>
        <v/>
      </c>
      <c r="G2059" t="str">
        <f>IF(VLOOKUP($A2059,Parts!$A:$AM,G$1,0)="X",X$2,"")</f>
        <v/>
      </c>
      <c r="H2059" t="str">
        <f>IF(VLOOKUP($A2059,Parts!$A:$AM,H$1,0)="X",Y$2,"")</f>
        <v/>
      </c>
      <c r="I2059" t="str">
        <f>IF(VLOOKUP($A2059,Parts!$A:$AM,I$1,0)="X",Z$2,"")</f>
        <v/>
      </c>
      <c r="J2059" t="str">
        <f>IF(VLOOKUP($A2059,Parts!$A:$AM,J$1,0)="X",AA$2,"")</f>
        <v/>
      </c>
      <c r="K2059" t="str">
        <f>IF(VLOOKUP($A2059,Parts!$A:$AM,K$1,0)="X",AB$2,"")</f>
        <v/>
      </c>
      <c r="L2059" t="str">
        <f>IF(VLOOKUP($A2059,Parts!$A:$AM,L$1,0)="X",AC$2,"")</f>
        <v/>
      </c>
      <c r="M2059" t="str">
        <f>IF(VLOOKUP($A2059,Parts!$A:$AM,M$1,0)="X",AD$2,"")</f>
        <v/>
      </c>
      <c r="N2059" t="str">
        <f>IF(VLOOKUP($A2059,Parts!$A:$AM,N$1,0)="X",AE$2,"")</f>
        <v/>
      </c>
      <c r="O2059" t="str">
        <f>IF(VLOOKUP($A2059,Parts!$A:$AM,O$1,0)="X",AF$2,"")</f>
        <v/>
      </c>
      <c r="P2059" t="str">
        <f t="shared" si="33"/>
        <v/>
      </c>
    </row>
    <row r="2060" spans="1:16" x14ac:dyDescent="0.25">
      <c r="A2060" t="str">
        <f>Table15[[#This Row],[Name]]</f>
        <v>RLA_mp_small_stack</v>
      </c>
      <c r="B2060" t="str">
        <f>IF(VLOOKUP($A2060,Parts!$A:$AM,B$1,0)="X",S$2,"")</f>
        <v/>
      </c>
      <c r="C2060" t="str">
        <f>IF(VLOOKUP($A2060,Parts!$A:$AM,C$1,0)="X",T$2,"")</f>
        <v/>
      </c>
      <c r="D2060" t="str">
        <f>IF(VLOOKUP($A2060,Parts!$A:$AM,D$1,0)="X",U$2,"")</f>
        <v/>
      </c>
      <c r="E2060" t="str">
        <f>IF(VLOOKUP($A2060,Parts!$A:$AM,E$1,0)="X",V$2,"")</f>
        <v/>
      </c>
      <c r="F2060" t="str">
        <f>IF(VLOOKUP($A2060,Parts!$A:$AM,F$1,0)="X",W$2,"")</f>
        <v/>
      </c>
      <c r="G2060" t="str">
        <f>IF(VLOOKUP($A2060,Parts!$A:$AM,G$1,0)="X",X$2,"")</f>
        <v/>
      </c>
      <c r="H2060" t="str">
        <f>IF(VLOOKUP($A2060,Parts!$A:$AM,H$1,0)="X",Y$2,"")</f>
        <v/>
      </c>
      <c r="I2060" t="str">
        <f>IF(VLOOKUP($A2060,Parts!$A:$AM,I$1,0)="X",Z$2,"")</f>
        <v/>
      </c>
      <c r="J2060" t="str">
        <f>IF(VLOOKUP($A2060,Parts!$A:$AM,J$1,0)="X",AA$2,"")</f>
        <v/>
      </c>
      <c r="K2060" t="str">
        <f>IF(VLOOKUP($A2060,Parts!$A:$AM,K$1,0)="X",AB$2,"")</f>
        <v/>
      </c>
      <c r="L2060" t="str">
        <f>IF(VLOOKUP($A2060,Parts!$A:$AM,L$1,0)="X",AC$2,"")</f>
        <v/>
      </c>
      <c r="M2060" t="str">
        <f>IF(VLOOKUP($A2060,Parts!$A:$AM,M$1,0)="X",AD$2,"")</f>
        <v/>
      </c>
      <c r="N2060" t="str">
        <f>IF(VLOOKUP($A2060,Parts!$A:$AM,N$1,0)="X",AE$2,"")</f>
        <v/>
      </c>
      <c r="O2060" t="str">
        <f>IF(VLOOKUP($A2060,Parts!$A:$AM,O$1,0)="X",AF$2,"")</f>
        <v/>
      </c>
      <c r="P2060" t="str">
        <f t="shared" si="33"/>
        <v/>
      </c>
    </row>
    <row r="2061" spans="1:16" x14ac:dyDescent="0.25">
      <c r="A2061" t="str">
        <f>Table15[[#This Row],[Name]]</f>
        <v>MR103</v>
      </c>
      <c r="B2061" t="str">
        <f>IF(VLOOKUP($A2061,Parts!$A:$AM,B$1,0)="X",S$2,"")</f>
        <v/>
      </c>
      <c r="C2061" t="str">
        <f>IF(VLOOKUP($A2061,Parts!$A:$AM,C$1,0)="X",T$2,"")</f>
        <v/>
      </c>
      <c r="D2061" t="str">
        <f>IF(VLOOKUP($A2061,Parts!$A:$AM,D$1,0)="X",U$2,"")</f>
        <v/>
      </c>
      <c r="E2061" t="str">
        <f>IF(VLOOKUP($A2061,Parts!$A:$AM,E$1,0)="X",V$2,"")</f>
        <v/>
      </c>
      <c r="F2061" t="str">
        <f>IF(VLOOKUP($A2061,Parts!$A:$AM,F$1,0)="X",W$2,"")</f>
        <v/>
      </c>
      <c r="G2061" t="str">
        <f>IF(VLOOKUP($A2061,Parts!$A:$AM,G$1,0)="X",X$2,"")</f>
        <v/>
      </c>
      <c r="H2061" t="str">
        <f>IF(VLOOKUP($A2061,Parts!$A:$AM,H$1,0)="X",Y$2,"")</f>
        <v/>
      </c>
      <c r="I2061" t="str">
        <f>IF(VLOOKUP($A2061,Parts!$A:$AM,I$1,0)="X",Z$2,"")</f>
        <v/>
      </c>
      <c r="J2061" t="str">
        <f>IF(VLOOKUP($A2061,Parts!$A:$AM,J$1,0)="X",AA$2,"")</f>
        <v/>
      </c>
      <c r="K2061" t="str">
        <f>IF(VLOOKUP($A2061,Parts!$A:$AM,K$1,0)="X",AB$2,"")</f>
        <v/>
      </c>
      <c r="L2061" t="str">
        <f>IF(VLOOKUP($A2061,Parts!$A:$AM,L$1,0)="X",AC$2,"")</f>
        <v/>
      </c>
      <c r="M2061" t="str">
        <f>IF(VLOOKUP($A2061,Parts!$A:$AM,M$1,0)="X",AD$2,"")</f>
        <v/>
      </c>
      <c r="N2061" t="str">
        <f>IF(VLOOKUP($A2061,Parts!$A:$AM,N$1,0)="X",AE$2,"")</f>
        <v/>
      </c>
      <c r="O2061" t="str">
        <f>IF(VLOOKUP($A2061,Parts!$A:$AM,O$1,0)="X",AF$2,"")</f>
        <v/>
      </c>
      <c r="P2061" t="str">
        <f t="shared" si="33"/>
        <v/>
      </c>
    </row>
    <row r="2062" spans="1:16" x14ac:dyDescent="0.25">
      <c r="A2062" t="str">
        <f>Table15[[#This Row],[Name]]</f>
        <v>MR104</v>
      </c>
      <c r="B2062" t="str">
        <f>IF(VLOOKUP($A2062,Parts!$A:$AM,B$1,0)="X",S$2,"")</f>
        <v/>
      </c>
      <c r="C2062" t="str">
        <f>IF(VLOOKUP($A2062,Parts!$A:$AM,C$1,0)="X",T$2,"")</f>
        <v/>
      </c>
      <c r="D2062" t="str">
        <f>IF(VLOOKUP($A2062,Parts!$A:$AM,D$1,0)="X",U$2,"")</f>
        <v/>
      </c>
      <c r="E2062" t="str">
        <f>IF(VLOOKUP($A2062,Parts!$A:$AM,E$1,0)="X",V$2,"")</f>
        <v/>
      </c>
      <c r="F2062" t="str">
        <f>IF(VLOOKUP($A2062,Parts!$A:$AM,F$1,0)="X",W$2,"")</f>
        <v/>
      </c>
      <c r="G2062" t="str">
        <f>IF(VLOOKUP($A2062,Parts!$A:$AM,G$1,0)="X",X$2,"")</f>
        <v/>
      </c>
      <c r="H2062" t="str">
        <f>IF(VLOOKUP($A2062,Parts!$A:$AM,H$1,0)="X",Y$2,"")</f>
        <v/>
      </c>
      <c r="I2062" t="str">
        <f>IF(VLOOKUP($A2062,Parts!$A:$AM,I$1,0)="X",Z$2,"")</f>
        <v/>
      </c>
      <c r="J2062" t="str">
        <f>IF(VLOOKUP($A2062,Parts!$A:$AM,J$1,0)="X",AA$2,"")</f>
        <v/>
      </c>
      <c r="K2062" t="str">
        <f>IF(VLOOKUP($A2062,Parts!$A:$AM,K$1,0)="X",AB$2,"")</f>
        <v/>
      </c>
      <c r="L2062" t="str">
        <f>IF(VLOOKUP($A2062,Parts!$A:$AM,L$1,0)="X",AC$2,"")</f>
        <v/>
      </c>
      <c r="M2062" t="str">
        <f>IF(VLOOKUP($A2062,Parts!$A:$AM,M$1,0)="X",AD$2,"")</f>
        <v/>
      </c>
      <c r="N2062" t="str">
        <f>IF(VLOOKUP($A2062,Parts!$A:$AM,N$1,0)="X",AE$2,"")</f>
        <v/>
      </c>
      <c r="O2062" t="str">
        <f>IF(VLOOKUP($A2062,Parts!$A:$AM,O$1,0)="X",AF$2,"")</f>
        <v/>
      </c>
      <c r="P2062" t="str">
        <f t="shared" si="33"/>
        <v/>
      </c>
    </row>
    <row r="2063" spans="1:16" x14ac:dyDescent="0.25">
      <c r="A2063" t="str">
        <f>Table15[[#This Row],[Name]]</f>
        <v>MR106Axial</v>
      </c>
      <c r="B2063" t="str">
        <f>IF(VLOOKUP($A2063,Parts!$A:$AM,B$1,0)="X",S$2,"")</f>
        <v/>
      </c>
      <c r="C2063" t="str">
        <f>IF(VLOOKUP($A2063,Parts!$A:$AM,C$1,0)="X",T$2,"")</f>
        <v/>
      </c>
      <c r="D2063" t="str">
        <f>IF(VLOOKUP($A2063,Parts!$A:$AM,D$1,0)="X",U$2,"")</f>
        <v/>
      </c>
      <c r="E2063" t="str">
        <f>IF(VLOOKUP($A2063,Parts!$A:$AM,E$1,0)="X",V$2,"")</f>
        <v/>
      </c>
      <c r="F2063" t="str">
        <f>IF(VLOOKUP($A2063,Parts!$A:$AM,F$1,0)="X",W$2,"")</f>
        <v/>
      </c>
      <c r="G2063" t="str">
        <f>IF(VLOOKUP($A2063,Parts!$A:$AM,G$1,0)="X",X$2,"")</f>
        <v/>
      </c>
      <c r="H2063" t="str">
        <f>IF(VLOOKUP($A2063,Parts!$A:$AM,H$1,0)="X",Y$2,"")</f>
        <v/>
      </c>
      <c r="I2063" t="str">
        <f>IF(VLOOKUP($A2063,Parts!$A:$AM,I$1,0)="X",Z$2,"")</f>
        <v/>
      </c>
      <c r="J2063" t="str">
        <f>IF(VLOOKUP($A2063,Parts!$A:$AM,J$1,0)="X",AA$2,"")</f>
        <v/>
      </c>
      <c r="K2063" t="str">
        <f>IF(VLOOKUP($A2063,Parts!$A:$AM,K$1,0)="X",AB$2,"")</f>
        <v/>
      </c>
      <c r="L2063" t="str">
        <f>IF(VLOOKUP($A2063,Parts!$A:$AM,L$1,0)="X",AC$2,"")</f>
        <v/>
      </c>
      <c r="M2063" t="str">
        <f>IF(VLOOKUP($A2063,Parts!$A:$AM,M$1,0)="X",AD$2,"")</f>
        <v/>
      </c>
      <c r="N2063" t="str">
        <f>IF(VLOOKUP($A2063,Parts!$A:$AM,N$1,0)="X",AE$2,"")</f>
        <v/>
      </c>
      <c r="O2063" t="str">
        <f>IF(VLOOKUP($A2063,Parts!$A:$AM,O$1,0)="X",AF$2,"")</f>
        <v/>
      </c>
      <c r="P2063" t="str">
        <f t="shared" si="33"/>
        <v/>
      </c>
    </row>
    <row r="2064" spans="1:16" x14ac:dyDescent="0.25">
      <c r="A2064" t="str">
        <f>Table15[[#This Row],[Name]]</f>
        <v>MR106Lateral</v>
      </c>
      <c r="B2064" t="str">
        <f>IF(VLOOKUP($A2064,Parts!$A:$AM,B$1,0)="X",S$2,"")</f>
        <v/>
      </c>
      <c r="C2064" t="str">
        <f>IF(VLOOKUP($A2064,Parts!$A:$AM,C$1,0)="X",T$2,"")</f>
        <v/>
      </c>
      <c r="D2064" t="str">
        <f>IF(VLOOKUP($A2064,Parts!$A:$AM,D$1,0)="X",U$2,"")</f>
        <v/>
      </c>
      <c r="E2064" t="str">
        <f>IF(VLOOKUP($A2064,Parts!$A:$AM,E$1,0)="X",V$2,"")</f>
        <v/>
      </c>
      <c r="F2064" t="str">
        <f>IF(VLOOKUP($A2064,Parts!$A:$AM,F$1,0)="X",W$2,"")</f>
        <v/>
      </c>
      <c r="G2064" t="str">
        <f>IF(VLOOKUP($A2064,Parts!$A:$AM,G$1,0)="X",X$2,"")</f>
        <v/>
      </c>
      <c r="H2064" t="str">
        <f>IF(VLOOKUP($A2064,Parts!$A:$AM,H$1,0)="X",Y$2,"")</f>
        <v/>
      </c>
      <c r="I2064" t="str">
        <f>IF(VLOOKUP($A2064,Parts!$A:$AM,I$1,0)="X",Z$2,"")</f>
        <v/>
      </c>
      <c r="J2064" t="str">
        <f>IF(VLOOKUP($A2064,Parts!$A:$AM,J$1,0)="X",AA$2,"")</f>
        <v/>
      </c>
      <c r="K2064" t="str">
        <f>IF(VLOOKUP($A2064,Parts!$A:$AM,K$1,0)="X",AB$2,"")</f>
        <v/>
      </c>
      <c r="L2064" t="str">
        <f>IF(VLOOKUP($A2064,Parts!$A:$AM,L$1,0)="X",AC$2,"")</f>
        <v/>
      </c>
      <c r="M2064" t="str">
        <f>IF(VLOOKUP($A2064,Parts!$A:$AM,M$1,0)="X",AD$2,"")</f>
        <v/>
      </c>
      <c r="N2064" t="str">
        <f>IF(VLOOKUP($A2064,Parts!$A:$AM,N$1,0)="X",AE$2,"")</f>
        <v/>
      </c>
      <c r="O2064" t="str">
        <f>IF(VLOOKUP($A2064,Parts!$A:$AM,O$1,0)="X",AF$2,"")</f>
        <v/>
      </c>
      <c r="P2064" t="str">
        <f t="shared" si="33"/>
        <v/>
      </c>
    </row>
    <row r="2065" spans="1:16" x14ac:dyDescent="0.25">
      <c r="A2065" t="str">
        <f>Table15[[#This Row],[Name]]</f>
        <v>MR107</v>
      </c>
      <c r="B2065" t="str">
        <f>IF(VLOOKUP($A2065,Parts!$A:$AM,B$1,0)="X",S$2,"")</f>
        <v/>
      </c>
      <c r="C2065" t="str">
        <f>IF(VLOOKUP($A2065,Parts!$A:$AM,C$1,0)="X",T$2,"")</f>
        <v/>
      </c>
      <c r="D2065" t="str">
        <f>IF(VLOOKUP($A2065,Parts!$A:$AM,D$1,0)="X",U$2,"")</f>
        <v/>
      </c>
      <c r="E2065" t="str">
        <f>IF(VLOOKUP($A2065,Parts!$A:$AM,E$1,0)="X",V$2,"")</f>
        <v/>
      </c>
      <c r="F2065" t="str">
        <f>IF(VLOOKUP($A2065,Parts!$A:$AM,F$1,0)="X",W$2,"")</f>
        <v/>
      </c>
      <c r="G2065" t="str">
        <f>IF(VLOOKUP($A2065,Parts!$A:$AM,G$1,0)="X",X$2,"")</f>
        <v/>
      </c>
      <c r="H2065" t="str">
        <f>IF(VLOOKUP($A2065,Parts!$A:$AM,H$1,0)="X",Y$2,"")</f>
        <v/>
      </c>
      <c r="I2065" t="str">
        <f>IF(VLOOKUP($A2065,Parts!$A:$AM,I$1,0)="X",Z$2,"")</f>
        <v/>
      </c>
      <c r="J2065" t="str">
        <f>IF(VLOOKUP($A2065,Parts!$A:$AM,J$1,0)="X",AA$2,"")</f>
        <v/>
      </c>
      <c r="K2065" t="str">
        <f>IF(VLOOKUP($A2065,Parts!$A:$AM,K$1,0)="X",AB$2,"")</f>
        <v/>
      </c>
      <c r="L2065" t="str">
        <f>IF(VLOOKUP($A2065,Parts!$A:$AM,L$1,0)="X",AC$2,"")</f>
        <v/>
      </c>
      <c r="M2065" t="str">
        <f>IF(VLOOKUP($A2065,Parts!$A:$AM,M$1,0)="X",AD$2,"")</f>
        <v/>
      </c>
      <c r="N2065" t="str">
        <f>IF(VLOOKUP($A2065,Parts!$A:$AM,N$1,0)="X",AE$2,"")</f>
        <v/>
      </c>
      <c r="O2065" t="str">
        <f>IF(VLOOKUP($A2065,Parts!$A:$AM,O$1,0)="X",AF$2,"")</f>
        <v/>
      </c>
      <c r="P2065" t="str">
        <f t="shared" si="33"/>
        <v/>
      </c>
    </row>
    <row r="2066" spans="1:16" x14ac:dyDescent="0.25">
      <c r="A2066" t="str">
        <f>Table15[[#This Row],[Name]]</f>
        <v>MR111</v>
      </c>
      <c r="B2066" t="str">
        <f>IF(VLOOKUP($A2066,Parts!$A:$AM,B$1,0)="X",S$2,"")</f>
        <v/>
      </c>
      <c r="C2066" t="str">
        <f>IF(VLOOKUP($A2066,Parts!$A:$AM,C$1,0)="X",T$2,"")</f>
        <v/>
      </c>
      <c r="D2066" t="str">
        <f>IF(VLOOKUP($A2066,Parts!$A:$AM,D$1,0)="X",U$2,"")</f>
        <v/>
      </c>
      <c r="E2066" t="str">
        <f>IF(VLOOKUP($A2066,Parts!$A:$AM,E$1,0)="X",V$2,"")</f>
        <v/>
      </c>
      <c r="F2066" t="str">
        <f>IF(VLOOKUP($A2066,Parts!$A:$AM,F$1,0)="X",W$2,"")</f>
        <v/>
      </c>
      <c r="G2066" t="str">
        <f>IF(VLOOKUP($A2066,Parts!$A:$AM,G$1,0)="X",X$2,"")</f>
        <v/>
      </c>
      <c r="H2066" t="str">
        <f>IF(VLOOKUP($A2066,Parts!$A:$AM,H$1,0)="X",Y$2,"")</f>
        <v/>
      </c>
      <c r="I2066" t="str">
        <f>IF(VLOOKUP($A2066,Parts!$A:$AM,I$1,0)="X",Z$2,"")</f>
        <v/>
      </c>
      <c r="J2066" t="str">
        <f>IF(VLOOKUP($A2066,Parts!$A:$AM,J$1,0)="X",AA$2,"")</f>
        <v/>
      </c>
      <c r="K2066" t="str">
        <f>IF(VLOOKUP($A2066,Parts!$A:$AM,K$1,0)="X",AB$2,"")</f>
        <v/>
      </c>
      <c r="L2066" t="str">
        <f>IF(VLOOKUP($A2066,Parts!$A:$AM,L$1,0)="X",AC$2,"")</f>
        <v/>
      </c>
      <c r="M2066" t="str">
        <f>IF(VLOOKUP($A2066,Parts!$A:$AM,M$1,0)="X",AD$2,"")</f>
        <v/>
      </c>
      <c r="N2066" t="str">
        <f>IF(VLOOKUP($A2066,Parts!$A:$AM,N$1,0)="X",AE$2,"")</f>
        <v/>
      </c>
      <c r="O2066" t="str">
        <f>IF(VLOOKUP($A2066,Parts!$A:$AM,O$1,0)="X",AF$2,"")</f>
        <v/>
      </c>
      <c r="P2066" t="str">
        <f t="shared" si="33"/>
        <v/>
      </c>
    </row>
    <row r="2067" spans="1:16" x14ac:dyDescent="0.25">
      <c r="A2067" t="str">
        <f>Table15[[#This Row],[Name]]</f>
        <v>RLA_small_arcjet</v>
      </c>
      <c r="B2067" t="str">
        <f>IF(VLOOKUP($A2067,Parts!$A:$AM,B$1,0)="X",S$2,"")</f>
        <v/>
      </c>
      <c r="C2067" t="str">
        <f>IF(VLOOKUP($A2067,Parts!$A:$AM,C$1,0)="X",T$2,"")</f>
        <v/>
      </c>
      <c r="D2067" t="str">
        <f>IF(VLOOKUP($A2067,Parts!$A:$AM,D$1,0)="X",U$2,"")</f>
        <v/>
      </c>
      <c r="E2067" t="str">
        <f>IF(VLOOKUP($A2067,Parts!$A:$AM,E$1,0)="X",V$2,"")</f>
        <v/>
      </c>
      <c r="F2067" t="str">
        <f>IF(VLOOKUP($A2067,Parts!$A:$AM,F$1,0)="X",W$2,"")</f>
        <v/>
      </c>
      <c r="G2067" t="str">
        <f>IF(VLOOKUP($A2067,Parts!$A:$AM,G$1,0)="X",X$2,"")</f>
        <v/>
      </c>
      <c r="H2067" t="str">
        <f>IF(VLOOKUP($A2067,Parts!$A:$AM,H$1,0)="X",Y$2,"")</f>
        <v/>
      </c>
      <c r="I2067" t="str">
        <f>IF(VLOOKUP($A2067,Parts!$A:$AM,I$1,0)="X",Z$2,"")</f>
        <v/>
      </c>
      <c r="J2067" t="str">
        <f>IF(VLOOKUP($A2067,Parts!$A:$AM,J$1,0)="X",AA$2,"")</f>
        <v/>
      </c>
      <c r="K2067" t="str">
        <f>IF(VLOOKUP($A2067,Parts!$A:$AM,K$1,0)="X",AB$2,"")</f>
        <v/>
      </c>
      <c r="L2067" t="str">
        <f>IF(VLOOKUP($A2067,Parts!$A:$AM,L$1,0)="X",AC$2,"")</f>
        <v/>
      </c>
      <c r="M2067" t="str">
        <f>IF(VLOOKUP($A2067,Parts!$A:$AM,M$1,0)="X",AD$2,"")</f>
        <v/>
      </c>
      <c r="N2067" t="str">
        <f>IF(VLOOKUP($A2067,Parts!$A:$AM,N$1,0)="X",AE$2,"")</f>
        <v/>
      </c>
      <c r="O2067" t="str">
        <f>IF(VLOOKUP($A2067,Parts!$A:$AM,O$1,0)="X",AF$2,"")</f>
        <v/>
      </c>
      <c r="P2067" t="str">
        <f t="shared" si="33"/>
        <v/>
      </c>
    </row>
    <row r="2068" spans="1:16" x14ac:dyDescent="0.25">
      <c r="A2068" t="str">
        <f>Table15[[#This Row],[Name]]</f>
        <v>Merlin1DVac</v>
      </c>
      <c r="B2068" t="str">
        <f>IF(VLOOKUP($A2068,Parts!$A:$AM,B$1,0)="X",S$2,"")</f>
        <v/>
      </c>
      <c r="C2068" t="str">
        <f>IF(VLOOKUP($A2068,Parts!$A:$AM,C$1,0)="X",T$2,"")</f>
        <v/>
      </c>
      <c r="D2068" t="str">
        <f>IF(VLOOKUP($A2068,Parts!$A:$AM,D$1,0)="X",U$2,"")</f>
        <v/>
      </c>
      <c r="E2068" t="str">
        <f>IF(VLOOKUP($A2068,Parts!$A:$AM,E$1,0)="X",V$2,"")</f>
        <v/>
      </c>
      <c r="F2068" t="str">
        <f>IF(VLOOKUP($A2068,Parts!$A:$AM,F$1,0)="X",W$2,"")</f>
        <v/>
      </c>
      <c r="G2068" t="str">
        <f>IF(VLOOKUP($A2068,Parts!$A:$AM,G$1,0)="X",X$2,"")</f>
        <v/>
      </c>
      <c r="H2068" t="str">
        <f>IF(VLOOKUP($A2068,Parts!$A:$AM,H$1,0)="X",Y$2,"")</f>
        <v/>
      </c>
      <c r="I2068" t="str">
        <f>IF(VLOOKUP($A2068,Parts!$A:$AM,I$1,0)="X",Z$2,"")</f>
        <v/>
      </c>
      <c r="J2068" t="str">
        <f>IF(VLOOKUP($A2068,Parts!$A:$AM,J$1,0)="X",AA$2,"")</f>
        <v/>
      </c>
      <c r="K2068" t="str">
        <f>IF(VLOOKUP($A2068,Parts!$A:$AM,K$1,0)="X",AB$2,"")</f>
        <v/>
      </c>
      <c r="L2068" t="str">
        <f>IF(VLOOKUP($A2068,Parts!$A:$AM,L$1,0)="X",AC$2,"")</f>
        <v/>
      </c>
      <c r="M2068" t="str">
        <f>IF(VLOOKUP($A2068,Parts!$A:$AM,M$1,0)="X",AD$2,"")</f>
        <v/>
      </c>
      <c r="N2068" t="str">
        <f>IF(VLOOKUP($A2068,Parts!$A:$AM,N$1,0)="X",AE$2,"")</f>
        <v/>
      </c>
      <c r="O2068" t="str">
        <f>IF(VLOOKUP($A2068,Parts!$A:$AM,O$1,0)="X",AF$2,"")</f>
        <v/>
      </c>
      <c r="P2068" t="str">
        <f t="shared" si="33"/>
        <v/>
      </c>
    </row>
    <row r="2069" spans="1:16" x14ac:dyDescent="0.25">
      <c r="A2069" t="str">
        <f>Table15[[#This Row],[Name]]</f>
        <v>Merlin1DVac+</v>
      </c>
      <c r="B2069" t="str">
        <f>IF(VLOOKUP($A2069,Parts!$A:$AM,B$1,0)="X",S$2,"")</f>
        <v/>
      </c>
      <c r="C2069" t="str">
        <f>IF(VLOOKUP($A2069,Parts!$A:$AM,C$1,0)="X",T$2,"")</f>
        <v/>
      </c>
      <c r="D2069" t="str">
        <f>IF(VLOOKUP($A2069,Parts!$A:$AM,D$1,0)="X",U$2,"")</f>
        <v/>
      </c>
      <c r="E2069" t="str">
        <f>IF(VLOOKUP($A2069,Parts!$A:$AM,E$1,0)="X",V$2,"")</f>
        <v/>
      </c>
      <c r="F2069" t="str">
        <f>IF(VLOOKUP($A2069,Parts!$A:$AM,F$1,0)="X",W$2,"")</f>
        <v/>
      </c>
      <c r="G2069" t="str">
        <f>IF(VLOOKUP($A2069,Parts!$A:$AM,G$1,0)="X",X$2,"")</f>
        <v/>
      </c>
      <c r="H2069" t="str">
        <f>IF(VLOOKUP($A2069,Parts!$A:$AM,H$1,0)="X",Y$2,"")</f>
        <v/>
      </c>
      <c r="I2069" t="str">
        <f>IF(VLOOKUP($A2069,Parts!$A:$AM,I$1,0)="X",Z$2,"")</f>
        <v/>
      </c>
      <c r="J2069" t="str">
        <f>IF(VLOOKUP($A2069,Parts!$A:$AM,J$1,0)="X",AA$2,"")</f>
        <v/>
      </c>
      <c r="K2069" t="str">
        <f>IF(VLOOKUP($A2069,Parts!$A:$AM,K$1,0)="X",AB$2,"")</f>
        <v/>
      </c>
      <c r="L2069" t="str">
        <f>IF(VLOOKUP($A2069,Parts!$A:$AM,L$1,0)="X",AC$2,"")</f>
        <v/>
      </c>
      <c r="M2069" t="str">
        <f>IF(VLOOKUP($A2069,Parts!$A:$AM,M$1,0)="X",AD$2,"")</f>
        <v/>
      </c>
      <c r="N2069" t="str">
        <f>IF(VLOOKUP($A2069,Parts!$A:$AM,N$1,0)="X",AE$2,"")</f>
        <v/>
      </c>
      <c r="O2069" t="str">
        <f>IF(VLOOKUP($A2069,Parts!$A:$AM,O$1,0)="X",AF$2,"")</f>
        <v/>
      </c>
      <c r="P2069" t="str">
        <f t="shared" si="33"/>
        <v/>
      </c>
    </row>
    <row r="2070" spans="1:16" x14ac:dyDescent="0.25">
      <c r="A2070" t="str">
        <f>Table15[[#This Row],[Name]]</f>
        <v>MR-510-Ammonia</v>
      </c>
      <c r="B2070" t="str">
        <f>IF(VLOOKUP($A2070,Parts!$A:$AM,B$1,0)="X",S$2,"")</f>
        <v/>
      </c>
      <c r="C2070" t="str">
        <f>IF(VLOOKUP($A2070,Parts!$A:$AM,C$1,0)="X",T$2,"")</f>
        <v/>
      </c>
      <c r="D2070" t="str">
        <f>IF(VLOOKUP($A2070,Parts!$A:$AM,D$1,0)="X",U$2,"")</f>
        <v/>
      </c>
      <c r="E2070" t="str">
        <f>IF(VLOOKUP($A2070,Parts!$A:$AM,E$1,0)="X",V$2,"")</f>
        <v/>
      </c>
      <c r="F2070" t="str">
        <f>IF(VLOOKUP($A2070,Parts!$A:$AM,F$1,0)="X",W$2,"")</f>
        <v/>
      </c>
      <c r="G2070" t="str">
        <f>IF(VLOOKUP($A2070,Parts!$A:$AM,G$1,0)="X",X$2,"")</f>
        <v/>
      </c>
      <c r="H2070" t="str">
        <f>IF(VLOOKUP($A2070,Parts!$A:$AM,H$1,0)="X",Y$2,"")</f>
        <v/>
      </c>
      <c r="I2070" t="str">
        <f>IF(VLOOKUP($A2070,Parts!$A:$AM,I$1,0)="X",Z$2,"")</f>
        <v/>
      </c>
      <c r="J2070" t="str">
        <f>IF(VLOOKUP($A2070,Parts!$A:$AM,J$1,0)="X",AA$2,"")</f>
        <v/>
      </c>
      <c r="K2070" t="str">
        <f>IF(VLOOKUP($A2070,Parts!$A:$AM,K$1,0)="X",AB$2,"")</f>
        <v/>
      </c>
      <c r="L2070" t="str">
        <f>IF(VLOOKUP($A2070,Parts!$A:$AM,L$1,0)="X",AC$2,"")</f>
        <v/>
      </c>
      <c r="M2070" t="str">
        <f>IF(VLOOKUP($A2070,Parts!$A:$AM,M$1,0)="X",AD$2,"")</f>
        <v/>
      </c>
      <c r="N2070" t="str">
        <f>IF(VLOOKUP($A2070,Parts!$A:$AM,N$1,0)="X",AE$2,"")</f>
        <v/>
      </c>
      <c r="O2070" t="str">
        <f>IF(VLOOKUP($A2070,Parts!$A:$AM,O$1,0)="X",AF$2,"")</f>
        <v/>
      </c>
      <c r="P2070" t="str">
        <f t="shared" si="33"/>
        <v/>
      </c>
    </row>
    <row r="2071" spans="1:16" x14ac:dyDescent="0.25">
      <c r="A2071" t="str">
        <f>Table15[[#This Row],[Name]]</f>
        <v>MR80TDE</v>
      </c>
      <c r="B2071" t="str">
        <f>IF(VLOOKUP($A2071,Parts!$A:$AM,B$1,0)="X",S$2,"")</f>
        <v/>
      </c>
      <c r="C2071" t="str">
        <f>IF(VLOOKUP($A2071,Parts!$A:$AM,C$1,0)="X",T$2,"")</f>
        <v/>
      </c>
      <c r="D2071" t="str">
        <f>IF(VLOOKUP($A2071,Parts!$A:$AM,D$1,0)="X",U$2,"")</f>
        <v/>
      </c>
      <c r="E2071" t="str">
        <f>IF(VLOOKUP($A2071,Parts!$A:$AM,E$1,0)="X",V$2,"")</f>
        <v/>
      </c>
      <c r="F2071" t="str">
        <f>IF(VLOOKUP($A2071,Parts!$A:$AM,F$1,0)="X",W$2,"")</f>
        <v/>
      </c>
      <c r="G2071" t="str">
        <f>IF(VLOOKUP($A2071,Parts!$A:$AM,G$1,0)="X",X$2,"")</f>
        <v/>
      </c>
      <c r="H2071" t="str">
        <f>IF(VLOOKUP($A2071,Parts!$A:$AM,H$1,0)="X",Y$2,"")</f>
        <v/>
      </c>
      <c r="I2071" t="str">
        <f>IF(VLOOKUP($A2071,Parts!$A:$AM,I$1,0)="X",Z$2,"")</f>
        <v/>
      </c>
      <c r="J2071" t="str">
        <f>IF(VLOOKUP($A2071,Parts!$A:$AM,J$1,0)="X",AA$2,"")</f>
        <v/>
      </c>
      <c r="K2071" t="str">
        <f>IF(VLOOKUP($A2071,Parts!$A:$AM,K$1,0)="X",AB$2,"")</f>
        <v/>
      </c>
      <c r="L2071" t="str">
        <f>IF(VLOOKUP($A2071,Parts!$A:$AM,L$1,0)="X",AC$2,"")</f>
        <v/>
      </c>
      <c r="M2071" t="str">
        <f>IF(VLOOKUP($A2071,Parts!$A:$AM,M$1,0)="X",AD$2,"")</f>
        <v/>
      </c>
      <c r="N2071" t="str">
        <f>IF(VLOOKUP($A2071,Parts!$A:$AM,N$1,0)="X",AE$2,"")</f>
        <v/>
      </c>
      <c r="O2071" t="str">
        <f>IF(VLOOKUP($A2071,Parts!$A:$AM,O$1,0)="X",AF$2,"")</f>
        <v/>
      </c>
      <c r="P2071" t="str">
        <f t="shared" si="33"/>
        <v/>
      </c>
    </row>
    <row r="2072" spans="1:16" x14ac:dyDescent="0.25">
      <c r="A2072" t="str">
        <f>Table15[[#This Row],[Name]]</f>
        <v>MR_80b_MLE</v>
      </c>
      <c r="B2072" t="str">
        <f>IF(VLOOKUP($A2072,Parts!$A:$AM,B$1,0)="X",S$2,"")</f>
        <v/>
      </c>
      <c r="C2072" t="str">
        <f>IF(VLOOKUP($A2072,Parts!$A:$AM,C$1,0)="X",T$2,"")</f>
        <v/>
      </c>
      <c r="D2072" t="str">
        <f>IF(VLOOKUP($A2072,Parts!$A:$AM,D$1,0)="X",U$2,"")</f>
        <v/>
      </c>
      <c r="E2072" t="str">
        <f>IF(VLOOKUP($A2072,Parts!$A:$AM,E$1,0)="X",V$2,"")</f>
        <v/>
      </c>
      <c r="F2072" t="str">
        <f>IF(VLOOKUP($A2072,Parts!$A:$AM,F$1,0)="X",W$2,"")</f>
        <v/>
      </c>
      <c r="G2072" t="str">
        <f>IF(VLOOKUP($A2072,Parts!$A:$AM,G$1,0)="X",X$2,"")</f>
        <v/>
      </c>
      <c r="H2072" t="str">
        <f>IF(VLOOKUP($A2072,Parts!$A:$AM,H$1,0)="X",Y$2,"")</f>
        <v/>
      </c>
      <c r="I2072" t="str">
        <f>IF(VLOOKUP($A2072,Parts!$A:$AM,I$1,0)="X",Z$2,"")</f>
        <v/>
      </c>
      <c r="J2072" t="str">
        <f>IF(VLOOKUP($A2072,Parts!$A:$AM,J$1,0)="X",AA$2,"")</f>
        <v/>
      </c>
      <c r="K2072" t="str">
        <f>IF(VLOOKUP($A2072,Parts!$A:$AM,K$1,0)="X",AB$2,"")</f>
        <v/>
      </c>
      <c r="L2072" t="str">
        <f>IF(VLOOKUP($A2072,Parts!$A:$AM,L$1,0)="X",AC$2,"")</f>
        <v/>
      </c>
      <c r="M2072" t="str">
        <f>IF(VLOOKUP($A2072,Parts!$A:$AM,M$1,0)="X",AD$2,"")</f>
        <v/>
      </c>
      <c r="N2072" t="str">
        <f>IF(VLOOKUP($A2072,Parts!$A:$AM,N$1,0)="X",AE$2,"")</f>
        <v/>
      </c>
      <c r="O2072" t="str">
        <f>IF(VLOOKUP($A2072,Parts!$A:$AM,O$1,0)="X",AF$2,"")</f>
        <v/>
      </c>
      <c r="P2072" t="str">
        <f t="shared" si="33"/>
        <v/>
      </c>
    </row>
    <row r="2073" spans="1:16" x14ac:dyDescent="0.25">
      <c r="A2073" t="str">
        <f>Table15[[#This Row],[Name]]</f>
        <v>MRM106D</v>
      </c>
      <c r="B2073" t="str">
        <f>IF(VLOOKUP($A2073,Parts!$A:$AM,B$1,0)="X",S$2,"")</f>
        <v/>
      </c>
      <c r="C2073" t="str">
        <f>IF(VLOOKUP($A2073,Parts!$A:$AM,C$1,0)="X",T$2,"")</f>
        <v/>
      </c>
      <c r="D2073" t="str">
        <f>IF(VLOOKUP($A2073,Parts!$A:$AM,D$1,0)="X",U$2,"")</f>
        <v/>
      </c>
      <c r="E2073" t="str">
        <f>IF(VLOOKUP($A2073,Parts!$A:$AM,E$1,0)="X",V$2,"")</f>
        <v/>
      </c>
      <c r="F2073" t="str">
        <f>IF(VLOOKUP($A2073,Parts!$A:$AM,F$1,0)="X",W$2,"")</f>
        <v/>
      </c>
      <c r="G2073" t="str">
        <f>IF(VLOOKUP($A2073,Parts!$A:$AM,G$1,0)="X",X$2,"")</f>
        <v/>
      </c>
      <c r="H2073" t="str">
        <f>IF(VLOOKUP($A2073,Parts!$A:$AM,H$1,0)="X",Y$2,"")</f>
        <v/>
      </c>
      <c r="I2073" t="str">
        <f>IF(VLOOKUP($A2073,Parts!$A:$AM,I$1,0)="X",Z$2,"")</f>
        <v/>
      </c>
      <c r="J2073" t="str">
        <f>IF(VLOOKUP($A2073,Parts!$A:$AM,J$1,0)="X",AA$2,"")</f>
        <v/>
      </c>
      <c r="K2073" t="str">
        <f>IF(VLOOKUP($A2073,Parts!$A:$AM,K$1,0)="X",AB$2,"")</f>
        <v/>
      </c>
      <c r="L2073" t="str">
        <f>IF(VLOOKUP($A2073,Parts!$A:$AM,L$1,0)="X",AC$2,"")</f>
        <v/>
      </c>
      <c r="M2073" t="str">
        <f>IF(VLOOKUP($A2073,Parts!$A:$AM,M$1,0)="X",AD$2,"")</f>
        <v/>
      </c>
      <c r="N2073" t="str">
        <f>IF(VLOOKUP($A2073,Parts!$A:$AM,N$1,0)="X",AE$2,"")</f>
        <v/>
      </c>
      <c r="O2073" t="str">
        <f>IF(VLOOKUP($A2073,Parts!$A:$AM,O$1,0)="X",AF$2,"")</f>
        <v/>
      </c>
      <c r="P2073" t="str">
        <f t="shared" si="33"/>
        <v/>
      </c>
    </row>
    <row r="2074" spans="1:16" x14ac:dyDescent="0.25">
      <c r="A2074" t="str">
        <f>Table15[[#This Row],[Name]]</f>
        <v>MRM106D4</v>
      </c>
      <c r="B2074" t="str">
        <f>IF(VLOOKUP($A2074,Parts!$A:$AM,B$1,0)="X",S$2,"")</f>
        <v/>
      </c>
      <c r="C2074" t="str">
        <f>IF(VLOOKUP($A2074,Parts!$A:$AM,C$1,0)="X",T$2,"")</f>
        <v/>
      </c>
      <c r="D2074" t="str">
        <f>IF(VLOOKUP($A2074,Parts!$A:$AM,D$1,0)="X",U$2,"")</f>
        <v/>
      </c>
      <c r="E2074" t="str">
        <f>IF(VLOOKUP($A2074,Parts!$A:$AM,E$1,0)="X",V$2,"")</f>
        <v/>
      </c>
      <c r="F2074" t="str">
        <f>IF(VLOOKUP($A2074,Parts!$A:$AM,F$1,0)="X",W$2,"")</f>
        <v/>
      </c>
      <c r="G2074" t="str">
        <f>IF(VLOOKUP($A2074,Parts!$A:$AM,G$1,0)="X",X$2,"")</f>
        <v/>
      </c>
      <c r="H2074" t="str">
        <f>IF(VLOOKUP($A2074,Parts!$A:$AM,H$1,0)="X",Y$2,"")</f>
        <v/>
      </c>
      <c r="I2074" t="str">
        <f>IF(VLOOKUP($A2074,Parts!$A:$AM,I$1,0)="X",Z$2,"")</f>
        <v/>
      </c>
      <c r="J2074" t="str">
        <f>IF(VLOOKUP($A2074,Parts!$A:$AM,J$1,0)="X",AA$2,"")</f>
        <v/>
      </c>
      <c r="K2074" t="str">
        <f>IF(VLOOKUP($A2074,Parts!$A:$AM,K$1,0)="X",AB$2,"")</f>
        <v/>
      </c>
      <c r="L2074" t="str">
        <f>IF(VLOOKUP($A2074,Parts!$A:$AM,L$1,0)="X",AC$2,"")</f>
        <v/>
      </c>
      <c r="M2074" t="str">
        <f>IF(VLOOKUP($A2074,Parts!$A:$AM,M$1,0)="X",AD$2,"")</f>
        <v/>
      </c>
      <c r="N2074" t="str">
        <f>IF(VLOOKUP($A2074,Parts!$A:$AM,N$1,0)="X",AE$2,"")</f>
        <v/>
      </c>
      <c r="O2074" t="str">
        <f>IF(VLOOKUP($A2074,Parts!$A:$AM,O$1,0)="X",AF$2,"")</f>
        <v/>
      </c>
      <c r="P2074" t="str">
        <f t="shared" si="33"/>
        <v/>
      </c>
    </row>
    <row r="2075" spans="1:16" x14ac:dyDescent="0.25">
      <c r="A2075" t="str">
        <f>Table15[[#This Row],[Name]]</f>
        <v>MRM106F</v>
      </c>
      <c r="B2075" t="str">
        <f>IF(VLOOKUP($A2075,Parts!$A:$AM,B$1,0)="X",S$2,"")</f>
        <v/>
      </c>
      <c r="C2075" t="str">
        <f>IF(VLOOKUP($A2075,Parts!$A:$AM,C$1,0)="X",T$2,"")</f>
        <v/>
      </c>
      <c r="D2075" t="str">
        <f>IF(VLOOKUP($A2075,Parts!$A:$AM,D$1,0)="X",U$2,"")</f>
        <v/>
      </c>
      <c r="E2075" t="str">
        <f>IF(VLOOKUP($A2075,Parts!$A:$AM,E$1,0)="X",V$2,"")</f>
        <v/>
      </c>
      <c r="F2075" t="str">
        <f>IF(VLOOKUP($A2075,Parts!$A:$AM,F$1,0)="X",W$2,"")</f>
        <v/>
      </c>
      <c r="G2075" t="str">
        <f>IF(VLOOKUP($A2075,Parts!$A:$AM,G$1,0)="X",X$2,"")</f>
        <v/>
      </c>
      <c r="H2075" t="str">
        <f>IF(VLOOKUP($A2075,Parts!$A:$AM,H$1,0)="X",Y$2,"")</f>
        <v/>
      </c>
      <c r="I2075" t="str">
        <f>IF(VLOOKUP($A2075,Parts!$A:$AM,I$1,0)="X",Z$2,"")</f>
        <v/>
      </c>
      <c r="J2075" t="str">
        <f>IF(VLOOKUP($A2075,Parts!$A:$AM,J$1,0)="X",AA$2,"")</f>
        <v/>
      </c>
      <c r="K2075" t="str">
        <f>IF(VLOOKUP($A2075,Parts!$A:$AM,K$1,0)="X",AB$2,"")</f>
        <v/>
      </c>
      <c r="L2075" t="str">
        <f>IF(VLOOKUP($A2075,Parts!$A:$AM,L$1,0)="X",AC$2,"")</f>
        <v/>
      </c>
      <c r="M2075" t="str">
        <f>IF(VLOOKUP($A2075,Parts!$A:$AM,M$1,0)="X",AD$2,"")</f>
        <v/>
      </c>
      <c r="N2075" t="str">
        <f>IF(VLOOKUP($A2075,Parts!$A:$AM,N$1,0)="X",AE$2,"")</f>
        <v/>
      </c>
      <c r="O2075" t="str">
        <f>IF(VLOOKUP($A2075,Parts!$A:$AM,O$1,0)="X",AF$2,"")</f>
        <v/>
      </c>
      <c r="P2075" t="str">
        <f t="shared" si="33"/>
        <v/>
      </c>
    </row>
    <row r="2076" spans="1:16" x14ac:dyDescent="0.25">
      <c r="A2076" t="str">
        <f>Table15[[#This Row],[Name]]</f>
        <v>MRM111</v>
      </c>
      <c r="B2076" t="str">
        <f>IF(VLOOKUP($A2076,Parts!$A:$AM,B$1,0)="X",S$2,"")</f>
        <v/>
      </c>
      <c r="C2076" t="str">
        <f>IF(VLOOKUP($A2076,Parts!$A:$AM,C$1,0)="X",T$2,"")</f>
        <v/>
      </c>
      <c r="D2076" t="str">
        <f>IF(VLOOKUP($A2076,Parts!$A:$AM,D$1,0)="X",U$2,"")</f>
        <v/>
      </c>
      <c r="E2076" t="str">
        <f>IF(VLOOKUP($A2076,Parts!$A:$AM,E$1,0)="X",V$2,"")</f>
        <v/>
      </c>
      <c r="F2076" t="str">
        <f>IF(VLOOKUP($A2076,Parts!$A:$AM,F$1,0)="X",W$2,"")</f>
        <v/>
      </c>
      <c r="G2076" t="str">
        <f>IF(VLOOKUP($A2076,Parts!$A:$AM,G$1,0)="X",X$2,"")</f>
        <v/>
      </c>
      <c r="H2076" t="str">
        <f>IF(VLOOKUP($A2076,Parts!$A:$AM,H$1,0)="X",Y$2,"")</f>
        <v/>
      </c>
      <c r="I2076" t="str">
        <f>IF(VLOOKUP($A2076,Parts!$A:$AM,I$1,0)="X",Z$2,"")</f>
        <v/>
      </c>
      <c r="J2076" t="str">
        <f>IF(VLOOKUP($A2076,Parts!$A:$AM,J$1,0)="X",AA$2,"")</f>
        <v/>
      </c>
      <c r="K2076" t="str">
        <f>IF(VLOOKUP($A2076,Parts!$A:$AM,K$1,0)="X",AB$2,"")</f>
        <v/>
      </c>
      <c r="L2076" t="str">
        <f>IF(VLOOKUP($A2076,Parts!$A:$AM,L$1,0)="X",AC$2,"")</f>
        <v/>
      </c>
      <c r="M2076" t="str">
        <f>IF(VLOOKUP($A2076,Parts!$A:$AM,M$1,0)="X",AD$2,"")</f>
        <v/>
      </c>
      <c r="N2076" t="str">
        <f>IF(VLOOKUP($A2076,Parts!$A:$AM,N$1,0)="X",AE$2,"")</f>
        <v/>
      </c>
      <c r="O2076" t="str">
        <f>IF(VLOOKUP($A2076,Parts!$A:$AM,O$1,0)="X",AF$2,"")</f>
        <v/>
      </c>
      <c r="P2076" t="str">
        <f t="shared" si="33"/>
        <v/>
      </c>
    </row>
    <row r="2077" spans="1:16" x14ac:dyDescent="0.25">
      <c r="A2077" t="str">
        <f>Table15[[#This Row],[Name]]</f>
        <v>XwheelMedX</v>
      </c>
      <c r="B2077" t="str">
        <f>IF(VLOOKUP($A2077,Parts!$A:$AM,B$1,0)="X",S$2,"")</f>
        <v/>
      </c>
      <c r="C2077" t="str">
        <f>IF(VLOOKUP($A2077,Parts!$A:$AM,C$1,0)="X",T$2,"")</f>
        <v/>
      </c>
      <c r="D2077" t="str">
        <f>IF(VLOOKUP($A2077,Parts!$A:$AM,D$1,0)="X",U$2,"")</f>
        <v/>
      </c>
      <c r="E2077" t="str">
        <f>IF(VLOOKUP($A2077,Parts!$A:$AM,E$1,0)="X",V$2,"")</f>
        <v/>
      </c>
      <c r="F2077" t="str">
        <f>IF(VLOOKUP($A2077,Parts!$A:$AM,F$1,0)="X",W$2,"")</f>
        <v/>
      </c>
      <c r="G2077" t="str">
        <f>IF(VLOOKUP($A2077,Parts!$A:$AM,G$1,0)="X",X$2,"")</f>
        <v/>
      </c>
      <c r="H2077" t="str">
        <f>IF(VLOOKUP($A2077,Parts!$A:$AM,H$1,0)="X",Y$2,"")</f>
        <v/>
      </c>
      <c r="I2077" t="str">
        <f>IF(VLOOKUP($A2077,Parts!$A:$AM,I$1,0)="X",Z$2,"")</f>
        <v/>
      </c>
      <c r="J2077" t="str">
        <f>IF(VLOOKUP($A2077,Parts!$A:$AM,J$1,0)="X",AA$2,"")</f>
        <v/>
      </c>
      <c r="K2077" t="str">
        <f>IF(VLOOKUP($A2077,Parts!$A:$AM,K$1,0)="X",AB$2,"")</f>
        <v/>
      </c>
      <c r="L2077" t="str">
        <f>IF(VLOOKUP($A2077,Parts!$A:$AM,L$1,0)="X",AC$2,"")</f>
        <v/>
      </c>
      <c r="M2077" t="str">
        <f>IF(VLOOKUP($A2077,Parts!$A:$AM,M$1,0)="X",AD$2,"")</f>
        <v/>
      </c>
      <c r="N2077" t="str">
        <f>IF(VLOOKUP($A2077,Parts!$A:$AM,N$1,0)="X",AE$2,"")</f>
        <v/>
      </c>
      <c r="O2077" t="str">
        <f>IF(VLOOKUP($A2077,Parts!$A:$AM,O$1,0)="X",AF$2,"")</f>
        <v/>
      </c>
      <c r="P2077" t="str">
        <f t="shared" si="33"/>
        <v/>
      </c>
    </row>
    <row r="2078" spans="1:16" x14ac:dyDescent="0.25">
      <c r="A2078" t="str">
        <f>Table15[[#This Row],[Name]]</f>
        <v>XNP_lft_8_0m_6mzxx6222</v>
      </c>
      <c r="B2078" t="str">
        <f>IF(VLOOKUP($A2078,Parts!$A:$AM,B$1,0)="X",S$2,"")</f>
        <v/>
      </c>
      <c r="C2078" t="str">
        <f>IF(VLOOKUP($A2078,Parts!$A:$AM,C$1,0)="X",T$2,"")</f>
        <v/>
      </c>
      <c r="D2078" t="str">
        <f>IF(VLOOKUP($A2078,Parts!$A:$AM,D$1,0)="X",U$2,"")</f>
        <v/>
      </c>
      <c r="E2078" t="str">
        <f>IF(VLOOKUP($A2078,Parts!$A:$AM,E$1,0)="X",V$2,"")</f>
        <v/>
      </c>
      <c r="F2078" t="str">
        <f>IF(VLOOKUP($A2078,Parts!$A:$AM,F$1,0)="X",W$2,"")</f>
        <v/>
      </c>
      <c r="G2078" t="str">
        <f>IF(VLOOKUP($A2078,Parts!$A:$AM,G$1,0)="X",X$2,"")</f>
        <v/>
      </c>
      <c r="H2078" t="str">
        <f>IF(VLOOKUP($A2078,Parts!$A:$AM,H$1,0)="X",Y$2,"")</f>
        <v/>
      </c>
      <c r="I2078" t="str">
        <f>IF(VLOOKUP($A2078,Parts!$A:$AM,I$1,0)="X",Z$2,"")</f>
        <v/>
      </c>
      <c r="J2078" t="str">
        <f>IF(VLOOKUP($A2078,Parts!$A:$AM,J$1,0)="X",AA$2,"")</f>
        <v/>
      </c>
      <c r="K2078" t="str">
        <f>IF(VLOOKUP($A2078,Parts!$A:$AM,K$1,0)="X",AB$2,"")</f>
        <v/>
      </c>
      <c r="L2078" t="str">
        <f>IF(VLOOKUP($A2078,Parts!$A:$AM,L$1,0)="X",AC$2,"")</f>
        <v/>
      </c>
      <c r="M2078" t="str">
        <f>IF(VLOOKUP($A2078,Parts!$A:$AM,M$1,0)="X",AD$2,"")</f>
        <v/>
      </c>
      <c r="N2078" t="str">
        <f>IF(VLOOKUP($A2078,Parts!$A:$AM,N$1,0)="X",AE$2,"")</f>
        <v/>
      </c>
      <c r="O2078" t="str">
        <f>IF(VLOOKUP($A2078,Parts!$A:$AM,O$1,0)="X",AF$2,"")</f>
        <v/>
      </c>
      <c r="P2078" t="str">
        <f t="shared" si="33"/>
        <v/>
      </c>
    </row>
    <row r="2079" spans="1:16" x14ac:dyDescent="0.25">
      <c r="A2079" t="str">
        <f>Table15[[#This Row],[Name]]</f>
        <v>XNP_interstage_5m_8m_tMTVDRIVEX</v>
      </c>
      <c r="B2079" t="str">
        <f>IF(VLOOKUP($A2079,Parts!$A:$AM,B$1,0)="X",S$2,"")</f>
        <v/>
      </c>
      <c r="C2079" t="str">
        <f>IF(VLOOKUP($A2079,Parts!$A:$AM,C$1,0)="X",T$2,"")</f>
        <v/>
      </c>
      <c r="D2079" t="str">
        <f>IF(VLOOKUP($A2079,Parts!$A:$AM,D$1,0)="X",U$2,"")</f>
        <v/>
      </c>
      <c r="E2079" t="str">
        <f>IF(VLOOKUP($A2079,Parts!$A:$AM,E$1,0)="X",V$2,"")</f>
        <v/>
      </c>
      <c r="F2079" t="str">
        <f>IF(VLOOKUP($A2079,Parts!$A:$AM,F$1,0)="X",W$2,"")</f>
        <v/>
      </c>
      <c r="G2079" t="str">
        <f>IF(VLOOKUP($A2079,Parts!$A:$AM,G$1,0)="X",X$2,"")</f>
        <v/>
      </c>
      <c r="H2079" t="str">
        <f>IF(VLOOKUP($A2079,Parts!$A:$AM,H$1,0)="X",Y$2,"")</f>
        <v/>
      </c>
      <c r="I2079" t="str">
        <f>IF(VLOOKUP($A2079,Parts!$A:$AM,I$1,0)="X",Z$2,"")</f>
        <v/>
      </c>
      <c r="J2079" t="str">
        <f>IF(VLOOKUP($A2079,Parts!$A:$AM,J$1,0)="X",AA$2,"")</f>
        <v/>
      </c>
      <c r="K2079" t="str">
        <f>IF(VLOOKUP($A2079,Parts!$A:$AM,K$1,0)="X",AB$2,"")</f>
        <v/>
      </c>
      <c r="L2079" t="str">
        <f>IF(VLOOKUP($A2079,Parts!$A:$AM,L$1,0)="X",AC$2,"")</f>
        <v/>
      </c>
      <c r="M2079" t="str">
        <f>IF(VLOOKUP($A2079,Parts!$A:$AM,M$1,0)="X",AD$2,"")</f>
        <v/>
      </c>
      <c r="N2079" t="str">
        <f>IF(VLOOKUP($A2079,Parts!$A:$AM,N$1,0)="X",AE$2,"")</f>
        <v/>
      </c>
      <c r="O2079" t="str">
        <f>IF(VLOOKUP($A2079,Parts!$A:$AM,O$1,0)="X",AF$2,"")</f>
        <v/>
      </c>
      <c r="P2079" t="str">
        <f t="shared" si="33"/>
        <v/>
      </c>
    </row>
    <row r="2080" spans="1:16" x14ac:dyDescent="0.25">
      <c r="A2080" t="str">
        <f>Table15[[#This Row],[Name]]</f>
        <v>XNP_lft_xtrt3mCCB8MAx</v>
      </c>
      <c r="B2080" t="str">
        <f>IF(VLOOKUP($A2080,Parts!$A:$AM,B$1,0)="X",S$2,"")</f>
        <v/>
      </c>
      <c r="C2080" t="str">
        <f>IF(VLOOKUP($A2080,Parts!$A:$AM,C$1,0)="X",T$2,"")</f>
        <v/>
      </c>
      <c r="D2080" t="str">
        <f>IF(VLOOKUP($A2080,Parts!$A:$AM,D$1,0)="X",U$2,"")</f>
        <v/>
      </c>
      <c r="E2080" t="str">
        <f>IF(VLOOKUP($A2080,Parts!$A:$AM,E$1,0)="X",V$2,"")</f>
        <v/>
      </c>
      <c r="F2080" t="str">
        <f>IF(VLOOKUP($A2080,Parts!$A:$AM,F$1,0)="X",W$2,"")</f>
        <v/>
      </c>
      <c r="G2080" t="str">
        <f>IF(VLOOKUP($A2080,Parts!$A:$AM,G$1,0)="X",X$2,"")</f>
        <v/>
      </c>
      <c r="H2080" t="str">
        <f>IF(VLOOKUP($A2080,Parts!$A:$AM,H$1,0)="X",Y$2,"")</f>
        <v/>
      </c>
      <c r="I2080" t="str">
        <f>IF(VLOOKUP($A2080,Parts!$A:$AM,I$1,0)="X",Z$2,"")</f>
        <v/>
      </c>
      <c r="J2080" t="str">
        <f>IF(VLOOKUP($A2080,Parts!$A:$AM,J$1,0)="X",AA$2,"")</f>
        <v/>
      </c>
      <c r="K2080" t="str">
        <f>IF(VLOOKUP($A2080,Parts!$A:$AM,K$1,0)="X",AB$2,"")</f>
        <v/>
      </c>
      <c r="L2080" t="str">
        <f>IF(VLOOKUP($A2080,Parts!$A:$AM,L$1,0)="X",AC$2,"")</f>
        <v/>
      </c>
      <c r="M2080" t="str">
        <f>IF(VLOOKUP($A2080,Parts!$A:$AM,M$1,0)="X",AD$2,"")</f>
        <v/>
      </c>
      <c r="N2080" t="str">
        <f>IF(VLOOKUP($A2080,Parts!$A:$AM,N$1,0)="X",AE$2,"")</f>
        <v/>
      </c>
      <c r="O2080" t="str">
        <f>IF(VLOOKUP($A2080,Parts!$A:$AM,O$1,0)="X",AF$2,"")</f>
        <v/>
      </c>
      <c r="P2080" t="str">
        <f t="shared" si="33"/>
        <v/>
      </c>
    </row>
    <row r="2081" spans="1:16" x14ac:dyDescent="0.25">
      <c r="A2081" t="str">
        <f>Table15[[#This Row],[Name]]</f>
        <v>rtg</v>
      </c>
      <c r="B2081" t="str">
        <f>IF(VLOOKUP($A2081,Parts!$A:$AM,B$1,0)="X",S$2,"")</f>
        <v/>
      </c>
      <c r="C2081" t="str">
        <f>IF(VLOOKUP($A2081,Parts!$A:$AM,C$1,0)="X",T$2,"")</f>
        <v/>
      </c>
      <c r="D2081" t="str">
        <f>IF(VLOOKUP($A2081,Parts!$A:$AM,D$1,0)="X",U$2,"")</f>
        <v/>
      </c>
      <c r="E2081" t="str">
        <f>IF(VLOOKUP($A2081,Parts!$A:$AM,E$1,0)="X",V$2,"")</f>
        <v/>
      </c>
      <c r="F2081" t="str">
        <f>IF(VLOOKUP($A2081,Parts!$A:$AM,F$1,0)="X",W$2,"")</f>
        <v/>
      </c>
      <c r="G2081" t="str">
        <f>IF(VLOOKUP($A2081,Parts!$A:$AM,G$1,0)="X",X$2,"")</f>
        <v/>
      </c>
      <c r="H2081" t="str">
        <f>IF(VLOOKUP($A2081,Parts!$A:$AM,H$1,0)="X",Y$2,"")</f>
        <v/>
      </c>
      <c r="I2081" t="str">
        <f>IF(VLOOKUP($A2081,Parts!$A:$AM,I$1,0)="X",Z$2,"")</f>
        <v/>
      </c>
      <c r="J2081" t="str">
        <f>IF(VLOOKUP($A2081,Parts!$A:$AM,J$1,0)="X",AA$2,"")</f>
        <v/>
      </c>
      <c r="K2081" t="str">
        <f>IF(VLOOKUP($A2081,Parts!$A:$AM,K$1,0)="X",AB$2,"")</f>
        <v xml:space="preserve">    MODULE
    { name = ModuleTagNuclear }
</v>
      </c>
      <c r="L2081" t="str">
        <f>IF(VLOOKUP($A2081,Parts!$A:$AM,L$1,0)="X",AC$2,"")</f>
        <v/>
      </c>
      <c r="M2081" t="str">
        <f>IF(VLOOKUP($A2081,Parts!$A:$AM,M$1,0)="X",AD$2,"")</f>
        <v/>
      </c>
      <c r="N2081" t="str">
        <f>IF(VLOOKUP($A2081,Parts!$A:$AM,N$1,0)="X",AE$2,"")</f>
        <v/>
      </c>
      <c r="O2081" t="str">
        <f>IF(VLOOKUP($A2081,Parts!$A:$AM,O$1,0)="X",AF$2,"")</f>
        <v/>
      </c>
      <c r="P2081" t="str">
        <f t="shared" si="33"/>
        <v xml:space="preserve">    MODULE
    { name = ModuleTagNuclear }
</v>
      </c>
    </row>
    <row r="2082" spans="1:16" x14ac:dyDescent="0.25">
      <c r="A2082" t="str">
        <f>Table15[[#This Row],[Name]]</f>
        <v>RLA_mmrtg</v>
      </c>
      <c r="B2082" t="str">
        <f>IF(VLOOKUP($A2082,Parts!$A:$AM,B$1,0)="X",S$2,"")</f>
        <v/>
      </c>
      <c r="C2082" t="str">
        <f>IF(VLOOKUP($A2082,Parts!$A:$AM,C$1,0)="X",T$2,"")</f>
        <v/>
      </c>
      <c r="D2082" t="str">
        <f>IF(VLOOKUP($A2082,Parts!$A:$AM,D$1,0)="X",U$2,"")</f>
        <v/>
      </c>
      <c r="E2082" t="str">
        <f>IF(VLOOKUP($A2082,Parts!$A:$AM,E$1,0)="X",V$2,"")</f>
        <v/>
      </c>
      <c r="F2082" t="str">
        <f>IF(VLOOKUP($A2082,Parts!$A:$AM,F$1,0)="X",W$2,"")</f>
        <v/>
      </c>
      <c r="G2082" t="str">
        <f>IF(VLOOKUP($A2082,Parts!$A:$AM,G$1,0)="X",X$2,"")</f>
        <v/>
      </c>
      <c r="H2082" t="str">
        <f>IF(VLOOKUP($A2082,Parts!$A:$AM,H$1,0)="X",Y$2,"")</f>
        <v/>
      </c>
      <c r="I2082" t="str">
        <f>IF(VLOOKUP($A2082,Parts!$A:$AM,I$1,0)="X",Z$2,"")</f>
        <v/>
      </c>
      <c r="J2082" t="str">
        <f>IF(VLOOKUP($A2082,Parts!$A:$AM,J$1,0)="X",AA$2,"")</f>
        <v/>
      </c>
      <c r="K2082" t="str">
        <f>IF(VLOOKUP($A2082,Parts!$A:$AM,K$1,0)="X",AB$2,"")</f>
        <v xml:space="preserve">    MODULE
    { name = ModuleTagNuclear }
</v>
      </c>
      <c r="L2082" t="str">
        <f>IF(VLOOKUP($A2082,Parts!$A:$AM,L$1,0)="X",AC$2,"")</f>
        <v/>
      </c>
      <c r="M2082" t="str">
        <f>IF(VLOOKUP($A2082,Parts!$A:$AM,M$1,0)="X",AD$2,"")</f>
        <v/>
      </c>
      <c r="N2082" t="str">
        <f>IF(VLOOKUP($A2082,Parts!$A:$AM,N$1,0)="X",AE$2,"")</f>
        <v/>
      </c>
      <c r="O2082" t="str">
        <f>IF(VLOOKUP($A2082,Parts!$A:$AM,O$1,0)="X",AF$2,"")</f>
        <v/>
      </c>
      <c r="P2082" t="str">
        <f t="shared" si="33"/>
        <v xml:space="preserve">    MODULE
    { name = ModuleTagNuclear }
</v>
      </c>
    </row>
    <row r="2083" spans="1:16" x14ac:dyDescent="0.25">
      <c r="A2083" t="str">
        <f>Table15[[#This Row],[Name]]</f>
        <v>RO-MMRTG</v>
      </c>
      <c r="B2083" t="str">
        <f>IF(VLOOKUP($A2083,Parts!$A:$AM,B$1,0)="X",S$2,"")</f>
        <v/>
      </c>
      <c r="C2083" t="str">
        <f>IF(VLOOKUP($A2083,Parts!$A:$AM,C$1,0)="X",T$2,"")</f>
        <v/>
      </c>
      <c r="D2083" t="str">
        <f>IF(VLOOKUP($A2083,Parts!$A:$AM,D$1,0)="X",U$2,"")</f>
        <v/>
      </c>
      <c r="E2083" t="str">
        <f>IF(VLOOKUP($A2083,Parts!$A:$AM,E$1,0)="X",V$2,"")</f>
        <v/>
      </c>
      <c r="F2083" t="str">
        <f>IF(VLOOKUP($A2083,Parts!$A:$AM,F$1,0)="X",W$2,"")</f>
        <v/>
      </c>
      <c r="G2083" t="str">
        <f>IF(VLOOKUP($A2083,Parts!$A:$AM,G$1,0)="X",X$2,"")</f>
        <v/>
      </c>
      <c r="H2083" t="str">
        <f>IF(VLOOKUP($A2083,Parts!$A:$AM,H$1,0)="X",Y$2,"")</f>
        <v/>
      </c>
      <c r="I2083" t="str">
        <f>IF(VLOOKUP($A2083,Parts!$A:$AM,I$1,0)="X",Z$2,"")</f>
        <v/>
      </c>
      <c r="J2083" t="str">
        <f>IF(VLOOKUP($A2083,Parts!$A:$AM,J$1,0)="X",AA$2,"")</f>
        <v/>
      </c>
      <c r="K2083" t="str">
        <f>IF(VLOOKUP($A2083,Parts!$A:$AM,K$1,0)="X",AB$2,"")</f>
        <v xml:space="preserve">    MODULE
    { name = ModuleTagNuclear }
</v>
      </c>
      <c r="L2083" t="str">
        <f>IF(VLOOKUP($A2083,Parts!$A:$AM,L$1,0)="X",AC$2,"")</f>
        <v/>
      </c>
      <c r="M2083" t="str">
        <f>IF(VLOOKUP($A2083,Parts!$A:$AM,M$1,0)="X",AD$2,"")</f>
        <v/>
      </c>
      <c r="N2083" t="str">
        <f>IF(VLOOKUP($A2083,Parts!$A:$AM,N$1,0)="X",AE$2,"")</f>
        <v/>
      </c>
      <c r="O2083" t="str">
        <f>IF(VLOOKUP($A2083,Parts!$A:$AM,O$1,0)="X",AF$2,"")</f>
        <v/>
      </c>
      <c r="P2083" t="str">
        <f t="shared" si="33"/>
        <v xml:space="preserve">    MODULE
    { name = ModuleTagNuclear }
</v>
      </c>
    </row>
    <row r="2084" spans="1:16" x14ac:dyDescent="0.25">
      <c r="A2084" t="str">
        <f>Table15[[#This Row],[Name]]</f>
        <v>dmImagingPlatform</v>
      </c>
      <c r="B2084" t="str">
        <f>IF(VLOOKUP($A2084,Parts!$A:$AM,B$1,0)="X",S$2,"")</f>
        <v/>
      </c>
      <c r="C2084" t="str">
        <f>IF(VLOOKUP($A2084,Parts!$A:$AM,C$1,0)="X",T$2,"")</f>
        <v/>
      </c>
      <c r="D2084" t="str">
        <f>IF(VLOOKUP($A2084,Parts!$A:$AM,D$1,0)="X",U$2,"")</f>
        <v/>
      </c>
      <c r="E2084" t="str">
        <f>IF(VLOOKUP($A2084,Parts!$A:$AM,E$1,0)="X",V$2,"")</f>
        <v/>
      </c>
      <c r="F2084" t="str">
        <f>IF(VLOOKUP($A2084,Parts!$A:$AM,F$1,0)="X",W$2,"")</f>
        <v/>
      </c>
      <c r="G2084" t="str">
        <f>IF(VLOOKUP($A2084,Parts!$A:$AM,G$1,0)="X",X$2,"")</f>
        <v/>
      </c>
      <c r="H2084" t="str">
        <f>IF(VLOOKUP($A2084,Parts!$A:$AM,H$1,0)="X",Y$2,"")</f>
        <v/>
      </c>
      <c r="I2084" t="str">
        <f>IF(VLOOKUP($A2084,Parts!$A:$AM,I$1,0)="X",Z$2,"")</f>
        <v/>
      </c>
      <c r="J2084" t="str">
        <f>IF(VLOOKUP($A2084,Parts!$A:$AM,J$1,0)="X",AA$2,"")</f>
        <v/>
      </c>
      <c r="K2084" t="str">
        <f>IF(VLOOKUP($A2084,Parts!$A:$AM,K$1,0)="X",AB$2,"")</f>
        <v/>
      </c>
      <c r="L2084" t="str">
        <f>IF(VLOOKUP($A2084,Parts!$A:$AM,L$1,0)="X",AC$2,"")</f>
        <v/>
      </c>
      <c r="M2084" t="str">
        <f>IF(VLOOKUP($A2084,Parts!$A:$AM,M$1,0)="X",AD$2,"")</f>
        <v/>
      </c>
      <c r="N2084" t="str">
        <f>IF(VLOOKUP($A2084,Parts!$A:$AM,N$1,0)="X",AE$2,"")</f>
        <v/>
      </c>
      <c r="O2084" t="str">
        <f>IF(VLOOKUP($A2084,Parts!$A:$AM,O$1,0)="X",AF$2,"")</f>
        <v/>
      </c>
      <c r="P2084" t="str">
        <f t="shared" si="33"/>
        <v/>
      </c>
    </row>
    <row r="2085" spans="1:16" x14ac:dyDescent="0.25">
      <c r="A2085" t="str">
        <f>Table15[[#This Row],[Name]]</f>
        <v>reactor-375-2</v>
      </c>
      <c r="B2085" t="str">
        <f>IF(VLOOKUP($A2085,Parts!$A:$AM,B$1,0)="X",S$2,"")</f>
        <v/>
      </c>
      <c r="C2085" t="str">
        <f>IF(VLOOKUP($A2085,Parts!$A:$AM,C$1,0)="X",T$2,"")</f>
        <v/>
      </c>
      <c r="D2085" t="str">
        <f>IF(VLOOKUP($A2085,Parts!$A:$AM,D$1,0)="X",U$2,"")</f>
        <v/>
      </c>
      <c r="E2085" t="str">
        <f>IF(VLOOKUP($A2085,Parts!$A:$AM,E$1,0)="X",V$2,"")</f>
        <v/>
      </c>
      <c r="F2085" t="str">
        <f>IF(VLOOKUP($A2085,Parts!$A:$AM,F$1,0)="X",W$2,"")</f>
        <v/>
      </c>
      <c r="G2085" t="str">
        <f>IF(VLOOKUP($A2085,Parts!$A:$AM,G$1,0)="X",X$2,"")</f>
        <v/>
      </c>
      <c r="H2085" t="str">
        <f>IF(VLOOKUP($A2085,Parts!$A:$AM,H$1,0)="X",Y$2,"")</f>
        <v/>
      </c>
      <c r="I2085" t="str">
        <f>IF(VLOOKUP($A2085,Parts!$A:$AM,I$1,0)="X",Z$2,"")</f>
        <v/>
      </c>
      <c r="J2085" t="str">
        <f>IF(VLOOKUP($A2085,Parts!$A:$AM,J$1,0)="X",AA$2,"")</f>
        <v/>
      </c>
      <c r="K2085" t="str">
        <f>IF(VLOOKUP($A2085,Parts!$A:$AM,K$1,0)="X",AB$2,"")</f>
        <v/>
      </c>
      <c r="L2085" t="str">
        <f>IF(VLOOKUP($A2085,Parts!$A:$AM,L$1,0)="X",AC$2,"")</f>
        <v/>
      </c>
      <c r="M2085" t="str">
        <f>IF(VLOOKUP($A2085,Parts!$A:$AM,M$1,0)="X",AD$2,"")</f>
        <v/>
      </c>
      <c r="N2085" t="str">
        <f>IF(VLOOKUP($A2085,Parts!$A:$AM,N$1,0)="X",AE$2,"")</f>
        <v/>
      </c>
      <c r="O2085" t="str">
        <f>IF(VLOOKUP($A2085,Parts!$A:$AM,O$1,0)="X",AF$2,"")</f>
        <v/>
      </c>
      <c r="P2085" t="str">
        <f t="shared" si="33"/>
        <v/>
      </c>
    </row>
    <row r="2086" spans="1:16" x14ac:dyDescent="0.25">
      <c r="A2086" t="str">
        <f>Table15[[#This Row],[Name]]</f>
        <v>SXTK1BaseLarge</v>
      </c>
      <c r="B2086" t="str">
        <f>IF(VLOOKUP($A2086,Parts!$A:$AM,B$1,0)="X",S$2,"")</f>
        <v/>
      </c>
      <c r="C2086" t="str">
        <f>IF(VLOOKUP($A2086,Parts!$A:$AM,C$1,0)="X",T$2,"")</f>
        <v/>
      </c>
      <c r="D2086" t="str">
        <f>IF(VLOOKUP($A2086,Parts!$A:$AM,D$1,0)="X",U$2,"")</f>
        <v/>
      </c>
      <c r="E2086" t="str">
        <f>IF(VLOOKUP($A2086,Parts!$A:$AM,E$1,0)="X",V$2,"")</f>
        <v/>
      </c>
      <c r="F2086" t="str">
        <f>IF(VLOOKUP($A2086,Parts!$A:$AM,F$1,0)="X",W$2,"")</f>
        <v/>
      </c>
      <c r="G2086" t="str">
        <f>IF(VLOOKUP($A2086,Parts!$A:$AM,G$1,0)="X",X$2,"")</f>
        <v/>
      </c>
      <c r="H2086" t="str">
        <f>IF(VLOOKUP($A2086,Parts!$A:$AM,H$1,0)="X",Y$2,"")</f>
        <v/>
      </c>
      <c r="I2086" t="str">
        <f>IF(VLOOKUP($A2086,Parts!$A:$AM,I$1,0)="X",Z$2,"")</f>
        <v/>
      </c>
      <c r="J2086" t="str">
        <f>IF(VLOOKUP($A2086,Parts!$A:$AM,J$1,0)="X",AA$2,"")</f>
        <v/>
      </c>
      <c r="K2086" t="str">
        <f>IF(VLOOKUP($A2086,Parts!$A:$AM,K$1,0)="X",AB$2,"")</f>
        <v/>
      </c>
      <c r="L2086" t="str">
        <f>IF(VLOOKUP($A2086,Parts!$A:$AM,L$1,0)="X",AC$2,"")</f>
        <v/>
      </c>
      <c r="M2086" t="str">
        <f>IF(VLOOKUP($A2086,Parts!$A:$AM,M$1,0)="X",AD$2,"")</f>
        <v/>
      </c>
      <c r="N2086" t="str">
        <f>IF(VLOOKUP($A2086,Parts!$A:$AM,N$1,0)="X",AE$2,"")</f>
        <v/>
      </c>
      <c r="O2086" t="str">
        <f>IF(VLOOKUP($A2086,Parts!$A:$AM,O$1,0)="X",AF$2,"")</f>
        <v/>
      </c>
      <c r="P2086" t="str">
        <f t="shared" si="33"/>
        <v/>
      </c>
    </row>
    <row r="2087" spans="1:16" x14ac:dyDescent="0.25">
      <c r="A2087" t="str">
        <f>Table15[[#This Row],[Name]]</f>
        <v>SXTKDBTsar3</v>
      </c>
      <c r="B2087" t="str">
        <f>IF(VLOOKUP($A2087,Parts!$A:$AM,B$1,0)="X",S$2,"")</f>
        <v/>
      </c>
      <c r="C2087" t="str">
        <f>IF(VLOOKUP($A2087,Parts!$A:$AM,C$1,0)="X",T$2,"")</f>
        <v/>
      </c>
      <c r="D2087" t="str">
        <f>IF(VLOOKUP($A2087,Parts!$A:$AM,D$1,0)="X",U$2,"")</f>
        <v/>
      </c>
      <c r="E2087" t="str">
        <f>IF(VLOOKUP($A2087,Parts!$A:$AM,E$1,0)="X",V$2,"")</f>
        <v/>
      </c>
      <c r="F2087" t="str">
        <f>IF(VLOOKUP($A2087,Parts!$A:$AM,F$1,0)="X",W$2,"")</f>
        <v/>
      </c>
      <c r="G2087" t="str">
        <f>IF(VLOOKUP($A2087,Parts!$A:$AM,G$1,0)="X",X$2,"")</f>
        <v/>
      </c>
      <c r="H2087" t="str">
        <f>IF(VLOOKUP($A2087,Parts!$A:$AM,H$1,0)="X",Y$2,"")</f>
        <v/>
      </c>
      <c r="I2087" t="str">
        <f>IF(VLOOKUP($A2087,Parts!$A:$AM,I$1,0)="X",Z$2,"")</f>
        <v/>
      </c>
      <c r="J2087" t="str">
        <f>IF(VLOOKUP($A2087,Parts!$A:$AM,J$1,0)="X",AA$2,"")</f>
        <v/>
      </c>
      <c r="K2087" t="str">
        <f>IF(VLOOKUP($A2087,Parts!$A:$AM,K$1,0)="X",AB$2,"")</f>
        <v/>
      </c>
      <c r="L2087" t="str">
        <f>IF(VLOOKUP($A2087,Parts!$A:$AM,L$1,0)="X",AC$2,"")</f>
        <v/>
      </c>
      <c r="M2087" t="str">
        <f>IF(VLOOKUP($A2087,Parts!$A:$AM,M$1,0)="X",AD$2,"")</f>
        <v/>
      </c>
      <c r="N2087" t="str">
        <f>IF(VLOOKUP($A2087,Parts!$A:$AM,N$1,0)="X",AE$2,"")</f>
        <v/>
      </c>
      <c r="O2087" t="str">
        <f>IF(VLOOKUP($A2087,Parts!$A:$AM,O$1,0)="X",AF$2,"")</f>
        <v/>
      </c>
      <c r="P2087" t="str">
        <f t="shared" si="33"/>
        <v/>
      </c>
    </row>
    <row r="2088" spans="1:16" x14ac:dyDescent="0.25">
      <c r="A2088" t="str">
        <f>Table15[[#This Row],[Name]]</f>
        <v>SXTK1Decoupler2</v>
      </c>
      <c r="B2088" t="str">
        <f>IF(VLOOKUP($A2088,Parts!$A:$AM,B$1,0)="X",S$2,"")</f>
        <v/>
      </c>
      <c r="C2088" t="str">
        <f>IF(VLOOKUP($A2088,Parts!$A:$AM,C$1,0)="X",T$2,"")</f>
        <v/>
      </c>
      <c r="D2088" t="str">
        <f>IF(VLOOKUP($A2088,Parts!$A:$AM,D$1,0)="X",U$2,"")</f>
        <v/>
      </c>
      <c r="E2088" t="str">
        <f>IF(VLOOKUP($A2088,Parts!$A:$AM,E$1,0)="X",V$2,"")</f>
        <v/>
      </c>
      <c r="F2088" t="str">
        <f>IF(VLOOKUP($A2088,Parts!$A:$AM,F$1,0)="X",W$2,"")</f>
        <v/>
      </c>
      <c r="G2088" t="str">
        <f>IF(VLOOKUP($A2088,Parts!$A:$AM,G$1,0)="X",X$2,"")</f>
        <v/>
      </c>
      <c r="H2088" t="str">
        <f>IF(VLOOKUP($A2088,Parts!$A:$AM,H$1,0)="X",Y$2,"")</f>
        <v/>
      </c>
      <c r="I2088" t="str">
        <f>IF(VLOOKUP($A2088,Parts!$A:$AM,I$1,0)="X",Z$2,"")</f>
        <v/>
      </c>
      <c r="J2088" t="str">
        <f>IF(VLOOKUP($A2088,Parts!$A:$AM,J$1,0)="X",AA$2,"")</f>
        <v/>
      </c>
      <c r="K2088" t="str">
        <f>IF(VLOOKUP($A2088,Parts!$A:$AM,K$1,0)="X",AB$2,"")</f>
        <v/>
      </c>
      <c r="L2088" t="str">
        <f>IF(VLOOKUP($A2088,Parts!$A:$AM,L$1,0)="X",AC$2,"")</f>
        <v/>
      </c>
      <c r="M2088" t="str">
        <f>IF(VLOOKUP($A2088,Parts!$A:$AM,M$1,0)="X",AD$2,"")</f>
        <v/>
      </c>
      <c r="N2088" t="str">
        <f>IF(VLOOKUP($A2088,Parts!$A:$AM,N$1,0)="X",AE$2,"")</f>
        <v xml:space="preserve">    MODULE
    { name = ModuleTagDecoupler }
</v>
      </c>
      <c r="O2088" t="str">
        <f>IF(VLOOKUP($A2088,Parts!$A:$AM,O$1,0)="X",AF$2,"")</f>
        <v/>
      </c>
      <c r="P2088" t="str">
        <f t="shared" si="33"/>
        <v xml:space="preserve">    MODULE
    { name = ModuleTagDecoupler }
</v>
      </c>
    </row>
    <row r="2089" spans="1:16" x14ac:dyDescent="0.25">
      <c r="A2089" t="str">
        <f>Table15[[#This Row],[Name]]</f>
        <v>SXTK1Base5m</v>
      </c>
      <c r="B2089" t="str">
        <f>IF(VLOOKUP($A2089,Parts!$A:$AM,B$1,0)="X",S$2,"")</f>
        <v/>
      </c>
      <c r="C2089" t="str">
        <f>IF(VLOOKUP($A2089,Parts!$A:$AM,C$1,0)="X",T$2,"")</f>
        <v/>
      </c>
      <c r="D2089" t="str">
        <f>IF(VLOOKUP($A2089,Parts!$A:$AM,D$1,0)="X",U$2,"")</f>
        <v/>
      </c>
      <c r="E2089" t="str">
        <f>IF(VLOOKUP($A2089,Parts!$A:$AM,E$1,0)="X",V$2,"")</f>
        <v/>
      </c>
      <c r="F2089" t="str">
        <f>IF(VLOOKUP($A2089,Parts!$A:$AM,F$1,0)="X",W$2,"")</f>
        <v/>
      </c>
      <c r="G2089" t="str">
        <f>IF(VLOOKUP($A2089,Parts!$A:$AM,G$1,0)="X",X$2,"")</f>
        <v/>
      </c>
      <c r="H2089" t="str">
        <f>IF(VLOOKUP($A2089,Parts!$A:$AM,H$1,0)="X",Y$2,"")</f>
        <v/>
      </c>
      <c r="I2089" t="str">
        <f>IF(VLOOKUP($A2089,Parts!$A:$AM,I$1,0)="X",Z$2,"")</f>
        <v/>
      </c>
      <c r="J2089" t="str">
        <f>IF(VLOOKUP($A2089,Parts!$A:$AM,J$1,0)="X",AA$2,"")</f>
        <v/>
      </c>
      <c r="K2089" t="str">
        <f>IF(VLOOKUP($A2089,Parts!$A:$AM,K$1,0)="X",AB$2,"")</f>
        <v/>
      </c>
      <c r="L2089" t="str">
        <f>IF(VLOOKUP($A2089,Parts!$A:$AM,L$1,0)="X",AC$2,"")</f>
        <v/>
      </c>
      <c r="M2089" t="str">
        <f>IF(VLOOKUP($A2089,Parts!$A:$AM,M$1,0)="X",AD$2,"")</f>
        <v/>
      </c>
      <c r="N2089" t="str">
        <f>IF(VLOOKUP($A2089,Parts!$A:$AM,N$1,0)="X",AE$2,"")</f>
        <v/>
      </c>
      <c r="O2089" t="str">
        <f>IF(VLOOKUP($A2089,Parts!$A:$AM,O$1,0)="X",AF$2,"")</f>
        <v/>
      </c>
      <c r="P2089" t="str">
        <f t="shared" si="33"/>
        <v/>
      </c>
    </row>
    <row r="2090" spans="1:16" x14ac:dyDescent="0.25">
      <c r="A2090" t="str">
        <f>Table15[[#This Row],[Name]]</f>
        <v>SXTKDBTsar2</v>
      </c>
      <c r="B2090" t="str">
        <f>IF(VLOOKUP($A2090,Parts!$A:$AM,B$1,0)="X",S$2,"")</f>
        <v/>
      </c>
      <c r="C2090" t="str">
        <f>IF(VLOOKUP($A2090,Parts!$A:$AM,C$1,0)="X",T$2,"")</f>
        <v/>
      </c>
      <c r="D2090" t="str">
        <f>IF(VLOOKUP($A2090,Parts!$A:$AM,D$1,0)="X",U$2,"")</f>
        <v/>
      </c>
      <c r="E2090" t="str">
        <f>IF(VLOOKUP($A2090,Parts!$A:$AM,E$1,0)="X",V$2,"")</f>
        <v/>
      </c>
      <c r="F2090" t="str">
        <f>IF(VLOOKUP($A2090,Parts!$A:$AM,F$1,0)="X",W$2,"")</f>
        <v/>
      </c>
      <c r="G2090" t="str">
        <f>IF(VLOOKUP($A2090,Parts!$A:$AM,G$1,0)="X",X$2,"")</f>
        <v/>
      </c>
      <c r="H2090" t="str">
        <f>IF(VLOOKUP($A2090,Parts!$A:$AM,H$1,0)="X",Y$2,"")</f>
        <v/>
      </c>
      <c r="I2090" t="str">
        <f>IF(VLOOKUP($A2090,Parts!$A:$AM,I$1,0)="X",Z$2,"")</f>
        <v/>
      </c>
      <c r="J2090" t="str">
        <f>IF(VLOOKUP($A2090,Parts!$A:$AM,J$1,0)="X",AA$2,"")</f>
        <v/>
      </c>
      <c r="K2090" t="str">
        <f>IF(VLOOKUP($A2090,Parts!$A:$AM,K$1,0)="X",AB$2,"")</f>
        <v/>
      </c>
      <c r="L2090" t="str">
        <f>IF(VLOOKUP($A2090,Parts!$A:$AM,L$1,0)="X",AC$2,"")</f>
        <v/>
      </c>
      <c r="M2090" t="str">
        <f>IF(VLOOKUP($A2090,Parts!$A:$AM,M$1,0)="X",AD$2,"")</f>
        <v/>
      </c>
      <c r="N2090" t="str">
        <f>IF(VLOOKUP($A2090,Parts!$A:$AM,N$1,0)="X",AE$2,"")</f>
        <v/>
      </c>
      <c r="O2090" t="str">
        <f>IF(VLOOKUP($A2090,Parts!$A:$AM,O$1,0)="X",AF$2,"")</f>
        <v/>
      </c>
      <c r="P2090" t="str">
        <f t="shared" si="33"/>
        <v/>
      </c>
    </row>
    <row r="2091" spans="1:16" x14ac:dyDescent="0.25">
      <c r="A2091" t="str">
        <f>Table15[[#This Row],[Name]]</f>
        <v>SXTK1Decoupler</v>
      </c>
      <c r="B2091" t="str">
        <f>IF(VLOOKUP($A2091,Parts!$A:$AM,B$1,0)="X",S$2,"")</f>
        <v/>
      </c>
      <c r="C2091" t="str">
        <f>IF(VLOOKUP($A2091,Parts!$A:$AM,C$1,0)="X",T$2,"")</f>
        <v/>
      </c>
      <c r="D2091" t="str">
        <f>IF(VLOOKUP($A2091,Parts!$A:$AM,D$1,0)="X",U$2,"")</f>
        <v/>
      </c>
      <c r="E2091" t="str">
        <f>IF(VLOOKUP($A2091,Parts!$A:$AM,E$1,0)="X",V$2,"")</f>
        <v/>
      </c>
      <c r="F2091" t="str">
        <f>IF(VLOOKUP($A2091,Parts!$A:$AM,F$1,0)="X",W$2,"")</f>
        <v/>
      </c>
      <c r="G2091" t="str">
        <f>IF(VLOOKUP($A2091,Parts!$A:$AM,G$1,0)="X",X$2,"")</f>
        <v/>
      </c>
      <c r="H2091" t="str">
        <f>IF(VLOOKUP($A2091,Parts!$A:$AM,H$1,0)="X",Y$2,"")</f>
        <v/>
      </c>
      <c r="I2091" t="str">
        <f>IF(VLOOKUP($A2091,Parts!$A:$AM,I$1,0)="X",Z$2,"")</f>
        <v/>
      </c>
      <c r="J2091" t="str">
        <f>IF(VLOOKUP($A2091,Parts!$A:$AM,J$1,0)="X",AA$2,"")</f>
        <v/>
      </c>
      <c r="K2091" t="str">
        <f>IF(VLOOKUP($A2091,Parts!$A:$AM,K$1,0)="X",AB$2,"")</f>
        <v/>
      </c>
      <c r="L2091" t="str">
        <f>IF(VLOOKUP($A2091,Parts!$A:$AM,L$1,0)="X",AC$2,"")</f>
        <v/>
      </c>
      <c r="M2091" t="str">
        <f>IF(VLOOKUP($A2091,Parts!$A:$AM,M$1,0)="X",AD$2,"")</f>
        <v/>
      </c>
      <c r="N2091" t="str">
        <f>IF(VLOOKUP($A2091,Parts!$A:$AM,N$1,0)="X",AE$2,"")</f>
        <v xml:space="preserve">    MODULE
    { name = ModuleTagDecoupler }
</v>
      </c>
      <c r="O2091" t="str">
        <f>IF(VLOOKUP($A2091,Parts!$A:$AM,O$1,0)="X",AF$2,"")</f>
        <v/>
      </c>
      <c r="P2091" t="str">
        <f t="shared" si="33"/>
        <v xml:space="preserve">    MODULE
    { name = ModuleTagDecoupler }
</v>
      </c>
    </row>
    <row r="2092" spans="1:16" x14ac:dyDescent="0.25">
      <c r="A2092" t="str">
        <f>Table15[[#This Row],[Name]]</f>
        <v>SXTNK21BlockV</v>
      </c>
      <c r="B2092" t="str">
        <f>IF(VLOOKUP($A2092,Parts!$A:$AM,B$1,0)="X",S$2,"")</f>
        <v/>
      </c>
      <c r="C2092" t="str">
        <f>IF(VLOOKUP($A2092,Parts!$A:$AM,C$1,0)="X",T$2,"")</f>
        <v/>
      </c>
      <c r="D2092" t="str">
        <f>IF(VLOOKUP($A2092,Parts!$A:$AM,D$1,0)="X",U$2,"")</f>
        <v/>
      </c>
      <c r="E2092" t="str">
        <f>IF(VLOOKUP($A2092,Parts!$A:$AM,E$1,0)="X",V$2,"")</f>
        <v/>
      </c>
      <c r="F2092" t="str">
        <f>IF(VLOOKUP($A2092,Parts!$A:$AM,F$1,0)="X",W$2,"")</f>
        <v xml:space="preserve">    MODULE
    { name = ModuleTagEngineLiquidTurbo }
</v>
      </c>
      <c r="G2092" t="str">
        <f>IF(VLOOKUP($A2092,Parts!$A:$AM,G$1,0)="X",X$2,"")</f>
        <v/>
      </c>
      <c r="H2092" t="str">
        <f>IF(VLOOKUP($A2092,Parts!$A:$AM,H$1,0)="X",Y$2,"")</f>
        <v/>
      </c>
      <c r="I2092" t="str">
        <f>IF(VLOOKUP($A2092,Parts!$A:$AM,I$1,0)="X",Z$2,"")</f>
        <v/>
      </c>
      <c r="J2092" t="str">
        <f>IF(VLOOKUP($A2092,Parts!$A:$AM,J$1,0)="X",AA$2,"")</f>
        <v/>
      </c>
      <c r="K2092" t="str">
        <f>IF(VLOOKUP($A2092,Parts!$A:$AM,K$1,0)="X",AB$2,"")</f>
        <v/>
      </c>
      <c r="L2092" t="str">
        <f>IF(VLOOKUP($A2092,Parts!$A:$AM,L$1,0)="X",AC$2,"")</f>
        <v/>
      </c>
      <c r="M2092" t="str">
        <f>IF(VLOOKUP($A2092,Parts!$A:$AM,M$1,0)="X",AD$2,"")</f>
        <v/>
      </c>
      <c r="N2092" t="str">
        <f>IF(VLOOKUP($A2092,Parts!$A:$AM,N$1,0)="X",AE$2,"")</f>
        <v/>
      </c>
      <c r="O2092" t="str">
        <f>IF(VLOOKUP($A2092,Parts!$A:$AM,O$1,0)="X",AF$2,"")</f>
        <v/>
      </c>
      <c r="P2092" t="str">
        <f t="shared" si="33"/>
        <v xml:space="preserve">    MODULE
    { name = ModuleTagEngineLiquidTurbo }
</v>
      </c>
    </row>
    <row r="2093" spans="1:16" x14ac:dyDescent="0.25">
      <c r="A2093" t="str">
        <f>Table15[[#This Row],[Name]]</f>
        <v>SXTKDBTsar25to375</v>
      </c>
      <c r="B2093" t="str">
        <f>IF(VLOOKUP($A2093,Parts!$A:$AM,B$1,0)="X",S$2,"")</f>
        <v/>
      </c>
      <c r="C2093" t="str">
        <f>IF(VLOOKUP($A2093,Parts!$A:$AM,C$1,0)="X",T$2,"")</f>
        <v/>
      </c>
      <c r="D2093" t="str">
        <f>IF(VLOOKUP($A2093,Parts!$A:$AM,D$1,0)="X",U$2,"")</f>
        <v/>
      </c>
      <c r="E2093" t="str">
        <f>IF(VLOOKUP($A2093,Parts!$A:$AM,E$1,0)="X",V$2,"")</f>
        <v/>
      </c>
      <c r="F2093" t="str">
        <f>IF(VLOOKUP($A2093,Parts!$A:$AM,F$1,0)="X",W$2,"")</f>
        <v/>
      </c>
      <c r="G2093" t="str">
        <f>IF(VLOOKUP($A2093,Parts!$A:$AM,G$1,0)="X",X$2,"")</f>
        <v/>
      </c>
      <c r="H2093" t="str">
        <f>IF(VLOOKUP($A2093,Parts!$A:$AM,H$1,0)="X",Y$2,"")</f>
        <v/>
      </c>
      <c r="I2093" t="str">
        <f>IF(VLOOKUP($A2093,Parts!$A:$AM,I$1,0)="X",Z$2,"")</f>
        <v/>
      </c>
      <c r="J2093" t="str">
        <f>IF(VLOOKUP($A2093,Parts!$A:$AM,J$1,0)="X",AA$2,"")</f>
        <v/>
      </c>
      <c r="K2093" t="str">
        <f>IF(VLOOKUP($A2093,Parts!$A:$AM,K$1,0)="X",AB$2,"")</f>
        <v/>
      </c>
      <c r="L2093" t="str">
        <f>IF(VLOOKUP($A2093,Parts!$A:$AM,L$1,0)="X",AC$2,"")</f>
        <v/>
      </c>
      <c r="M2093" t="str">
        <f>IF(VLOOKUP($A2093,Parts!$A:$AM,M$1,0)="X",AD$2,"")</f>
        <v/>
      </c>
      <c r="N2093" t="str">
        <f>IF(VLOOKUP($A2093,Parts!$A:$AM,N$1,0)="X",AE$2,"")</f>
        <v/>
      </c>
      <c r="O2093" t="str">
        <f>IF(VLOOKUP($A2093,Parts!$A:$AM,O$1,0)="X",AF$2,"")</f>
        <v/>
      </c>
      <c r="P2093" t="str">
        <f t="shared" si="33"/>
        <v/>
      </c>
    </row>
    <row r="2094" spans="1:16" x14ac:dyDescent="0.25">
      <c r="A2094" t="str">
        <f>Table15[[#This Row],[Name]]</f>
        <v>SXTn1GridFin</v>
      </c>
      <c r="B2094" t="str">
        <f>IF(VLOOKUP($A2094,Parts!$A:$AM,B$1,0)="X",S$2,"")</f>
        <v/>
      </c>
      <c r="C2094" t="str">
        <f>IF(VLOOKUP($A2094,Parts!$A:$AM,C$1,0)="X",T$2,"")</f>
        <v/>
      </c>
      <c r="D2094" t="str">
        <f>IF(VLOOKUP($A2094,Parts!$A:$AM,D$1,0)="X",U$2,"")</f>
        <v/>
      </c>
      <c r="E2094" t="str">
        <f>IF(VLOOKUP($A2094,Parts!$A:$AM,E$1,0)="X",V$2,"")</f>
        <v/>
      </c>
      <c r="F2094" t="str">
        <f>IF(VLOOKUP($A2094,Parts!$A:$AM,F$1,0)="X",W$2,"")</f>
        <v/>
      </c>
      <c r="G2094" t="str">
        <f>IF(VLOOKUP($A2094,Parts!$A:$AM,G$1,0)="X",X$2,"")</f>
        <v/>
      </c>
      <c r="H2094" t="str">
        <f>IF(VLOOKUP($A2094,Parts!$A:$AM,H$1,0)="X",Y$2,"")</f>
        <v/>
      </c>
      <c r="I2094" t="str">
        <f>IF(VLOOKUP($A2094,Parts!$A:$AM,I$1,0)="X",Z$2,"")</f>
        <v/>
      </c>
      <c r="J2094" t="str">
        <f>IF(VLOOKUP($A2094,Parts!$A:$AM,J$1,0)="X",AA$2,"")</f>
        <v/>
      </c>
      <c r="K2094" t="str">
        <f>IF(VLOOKUP($A2094,Parts!$A:$AM,K$1,0)="X",AB$2,"")</f>
        <v/>
      </c>
      <c r="L2094" t="str">
        <f>IF(VLOOKUP($A2094,Parts!$A:$AM,L$1,0)="X",AC$2,"")</f>
        <v/>
      </c>
      <c r="M2094" t="str">
        <f>IF(VLOOKUP($A2094,Parts!$A:$AM,M$1,0)="X",AD$2,"")</f>
        <v/>
      </c>
      <c r="N2094" t="str">
        <f>IF(VLOOKUP($A2094,Parts!$A:$AM,N$1,0)="X",AE$2,"")</f>
        <v/>
      </c>
      <c r="O2094" t="str">
        <f>IF(VLOOKUP($A2094,Parts!$A:$AM,O$1,0)="X",AF$2,"")</f>
        <v/>
      </c>
      <c r="P2094" t="str">
        <f t="shared" si="33"/>
        <v/>
      </c>
    </row>
    <row r="2095" spans="1:16" x14ac:dyDescent="0.25">
      <c r="A2095" t="str">
        <f>Table15[[#This Row],[Name]]</f>
        <v>XB9_Utility_Light_N1_WhiteX</v>
      </c>
      <c r="B2095" t="str">
        <f>IF(VLOOKUP($A2095,Parts!$A:$AM,B$1,0)="X",S$2,"")</f>
        <v/>
      </c>
      <c r="C2095" t="str">
        <f>IF(VLOOKUP($A2095,Parts!$A:$AM,C$1,0)="X",T$2,"")</f>
        <v/>
      </c>
      <c r="D2095" t="str">
        <f>IF(VLOOKUP($A2095,Parts!$A:$AM,D$1,0)="X",U$2,"")</f>
        <v/>
      </c>
      <c r="E2095" t="str">
        <f>IF(VLOOKUP($A2095,Parts!$A:$AM,E$1,0)="X",V$2,"")</f>
        <v/>
      </c>
      <c r="F2095" t="str">
        <f>IF(VLOOKUP($A2095,Parts!$A:$AM,F$1,0)="X",W$2,"")</f>
        <v/>
      </c>
      <c r="G2095" t="str">
        <f>IF(VLOOKUP($A2095,Parts!$A:$AM,G$1,0)="X",X$2,"")</f>
        <v/>
      </c>
      <c r="H2095" t="str">
        <f>IF(VLOOKUP($A2095,Parts!$A:$AM,H$1,0)="X",Y$2,"")</f>
        <v/>
      </c>
      <c r="I2095" t="str">
        <f>IF(VLOOKUP($A2095,Parts!$A:$AM,I$1,0)="X",Z$2,"")</f>
        <v xml:space="preserve">    MODULE
    { name = ModuleTagHumanRated }
</v>
      </c>
      <c r="J2095" t="str">
        <f>IF(VLOOKUP($A2095,Parts!$A:$AM,J$1,0)="X",AA$2,"")</f>
        <v/>
      </c>
      <c r="K2095" t="str">
        <f>IF(VLOOKUP($A2095,Parts!$A:$AM,K$1,0)="X",AB$2,"")</f>
        <v/>
      </c>
      <c r="L2095" t="str">
        <f>IF(VLOOKUP($A2095,Parts!$A:$AM,L$1,0)="X",AC$2,"")</f>
        <v/>
      </c>
      <c r="M2095" t="str">
        <f>IF(VLOOKUP($A2095,Parts!$A:$AM,M$1,0)="X",AD$2,"")</f>
        <v/>
      </c>
      <c r="N2095" t="str">
        <f>IF(VLOOKUP($A2095,Parts!$A:$AM,N$1,0)="X",AE$2,"")</f>
        <v/>
      </c>
      <c r="O2095" t="str">
        <f>IF(VLOOKUP($A2095,Parts!$A:$AM,O$1,0)="X",AF$2,"")</f>
        <v/>
      </c>
      <c r="P2095" t="str">
        <f t="shared" si="33"/>
        <v xml:space="preserve">    MODULE
    { name = ModuleTagHumanRated }
</v>
      </c>
    </row>
    <row r="2096" spans="1:16" x14ac:dyDescent="0.25">
      <c r="A2096" t="str">
        <f>Table15[[#This Row],[Name]]</f>
        <v>FASA_Mercury_Redstone_Eng</v>
      </c>
      <c r="B2096" t="str">
        <f>IF(VLOOKUP($A2096,Parts!$A:$AM,B$1,0)="X",S$2,"")</f>
        <v/>
      </c>
      <c r="C2096" t="str">
        <f>IF(VLOOKUP($A2096,Parts!$A:$AM,C$1,0)="X",T$2,"")</f>
        <v/>
      </c>
      <c r="D2096" t="str">
        <f>IF(VLOOKUP($A2096,Parts!$A:$AM,D$1,0)="X",U$2,"")</f>
        <v/>
      </c>
      <c r="E2096" t="str">
        <f>IF(VLOOKUP($A2096,Parts!$A:$AM,E$1,0)="X",V$2,"")</f>
        <v/>
      </c>
      <c r="F2096" t="str">
        <f>IF(VLOOKUP($A2096,Parts!$A:$AM,F$1,0)="X",W$2,"")</f>
        <v xml:space="preserve">    MODULE
    { name = ModuleTagEngineLiquidTurbo }
</v>
      </c>
      <c r="G2096" t="str">
        <f>IF(VLOOKUP($A2096,Parts!$A:$AM,G$1,0)="X",X$2,"")</f>
        <v/>
      </c>
      <c r="H2096" t="str">
        <f>IF(VLOOKUP($A2096,Parts!$A:$AM,H$1,0)="X",Y$2,"")</f>
        <v/>
      </c>
      <c r="I2096" t="str">
        <f>IF(VLOOKUP($A2096,Parts!$A:$AM,I$1,0)="X",Z$2,"")</f>
        <v/>
      </c>
      <c r="J2096" t="str">
        <f>IF(VLOOKUP($A2096,Parts!$A:$AM,J$1,0)="X",AA$2,"")</f>
        <v/>
      </c>
      <c r="K2096" t="str">
        <f>IF(VLOOKUP($A2096,Parts!$A:$AM,K$1,0)="X",AB$2,"")</f>
        <v/>
      </c>
      <c r="L2096" t="str">
        <f>IF(VLOOKUP($A2096,Parts!$A:$AM,L$1,0)="X",AC$2,"")</f>
        <v/>
      </c>
      <c r="M2096" t="str">
        <f>IF(VLOOKUP($A2096,Parts!$A:$AM,M$1,0)="X",AD$2,"")</f>
        <v/>
      </c>
      <c r="N2096" t="str">
        <f>IF(VLOOKUP($A2096,Parts!$A:$AM,N$1,0)="X",AE$2,"")</f>
        <v/>
      </c>
      <c r="O2096" t="str">
        <f>IF(VLOOKUP($A2096,Parts!$A:$AM,O$1,0)="X",AF$2,"")</f>
        <v/>
      </c>
      <c r="P2096" t="str">
        <f t="shared" si="33"/>
        <v xml:space="preserve">    MODULE
    { name = ModuleTagEngineLiquidTurbo }
</v>
      </c>
    </row>
    <row r="2097" spans="1:16" x14ac:dyDescent="0.25">
      <c r="A2097" t="str">
        <f>Table15[[#This Row],[Name]]</f>
        <v>bluedog_redstone</v>
      </c>
      <c r="B2097" t="str">
        <f>IF(VLOOKUP($A2097,Parts!$A:$AM,B$1,0)="X",S$2,"")</f>
        <v/>
      </c>
      <c r="C2097" t="str">
        <f>IF(VLOOKUP($A2097,Parts!$A:$AM,C$1,0)="X",T$2,"")</f>
        <v/>
      </c>
      <c r="D2097" t="str">
        <f>IF(VLOOKUP($A2097,Parts!$A:$AM,D$1,0)="X",U$2,"")</f>
        <v/>
      </c>
      <c r="E2097" t="str">
        <f>IF(VLOOKUP($A2097,Parts!$A:$AM,E$1,0)="X",V$2,"")</f>
        <v/>
      </c>
      <c r="F2097" t="str">
        <f>IF(VLOOKUP($A2097,Parts!$A:$AM,F$1,0)="X",W$2,"")</f>
        <v xml:space="preserve">    MODULE
    { name = ModuleTagEngineLiquidTurbo }
</v>
      </c>
      <c r="G2097" t="str">
        <f>IF(VLOOKUP($A2097,Parts!$A:$AM,G$1,0)="X",X$2,"")</f>
        <v/>
      </c>
      <c r="H2097" t="str">
        <f>IF(VLOOKUP($A2097,Parts!$A:$AM,H$1,0)="X",Y$2,"")</f>
        <v/>
      </c>
      <c r="I2097" t="str">
        <f>IF(VLOOKUP($A2097,Parts!$A:$AM,I$1,0)="X",Z$2,"")</f>
        <v/>
      </c>
      <c r="J2097" t="str">
        <f>IF(VLOOKUP($A2097,Parts!$A:$AM,J$1,0)="X",AA$2,"")</f>
        <v/>
      </c>
      <c r="K2097" t="str">
        <f>IF(VLOOKUP($A2097,Parts!$A:$AM,K$1,0)="X",AB$2,"")</f>
        <v/>
      </c>
      <c r="L2097" t="str">
        <f>IF(VLOOKUP($A2097,Parts!$A:$AM,L$1,0)="X",AC$2,"")</f>
        <v/>
      </c>
      <c r="M2097" t="str">
        <f>IF(VLOOKUP($A2097,Parts!$A:$AM,M$1,0)="X",AD$2,"")</f>
        <v/>
      </c>
      <c r="N2097" t="str">
        <f>IF(VLOOKUP($A2097,Parts!$A:$AM,N$1,0)="X",AE$2,"")</f>
        <v/>
      </c>
      <c r="O2097" t="str">
        <f>IF(VLOOKUP($A2097,Parts!$A:$AM,O$1,0)="X",AF$2,"")</f>
        <v/>
      </c>
      <c r="P2097" t="str">
        <f t="shared" si="33"/>
        <v xml:space="preserve">    MODULE
    { name = ModuleTagEngineLiquidTurbo }
</v>
      </c>
    </row>
    <row r="2098" spans="1:16" x14ac:dyDescent="0.25">
      <c r="A2098" t="str">
        <f>Table15[[#This Row],[Name]]</f>
        <v>FSlancasterEngine</v>
      </c>
      <c r="B2098" t="str">
        <f>IF(VLOOKUP($A2098,Parts!$A:$AM,B$1,0)="X",S$2,"")</f>
        <v/>
      </c>
      <c r="C2098" t="str">
        <f>IF(VLOOKUP($A2098,Parts!$A:$AM,C$1,0)="X",T$2,"")</f>
        <v/>
      </c>
      <c r="D2098" t="str">
        <f>IF(VLOOKUP($A2098,Parts!$A:$AM,D$1,0)="X",U$2,"")</f>
        <v/>
      </c>
      <c r="E2098" t="str">
        <f>IF(VLOOKUP($A2098,Parts!$A:$AM,E$1,0)="X",V$2,"")</f>
        <v/>
      </c>
      <c r="F2098" t="str">
        <f>IF(VLOOKUP($A2098,Parts!$A:$AM,F$1,0)="X",W$2,"")</f>
        <v/>
      </c>
      <c r="G2098" t="str">
        <f>IF(VLOOKUP($A2098,Parts!$A:$AM,G$1,0)="X",X$2,"")</f>
        <v/>
      </c>
      <c r="H2098" t="str">
        <f>IF(VLOOKUP($A2098,Parts!$A:$AM,H$1,0)="X",Y$2,"")</f>
        <v/>
      </c>
      <c r="I2098" t="str">
        <f>IF(VLOOKUP($A2098,Parts!$A:$AM,I$1,0)="X",Z$2,"")</f>
        <v/>
      </c>
      <c r="J2098" t="str">
        <f>IF(VLOOKUP($A2098,Parts!$A:$AM,J$1,0)="X",AA$2,"")</f>
        <v/>
      </c>
      <c r="K2098" t="str">
        <f>IF(VLOOKUP($A2098,Parts!$A:$AM,K$1,0)="X",AB$2,"")</f>
        <v/>
      </c>
      <c r="L2098" t="str">
        <f>IF(VLOOKUP($A2098,Parts!$A:$AM,L$1,0)="X",AC$2,"")</f>
        <v/>
      </c>
      <c r="M2098" t="str">
        <f>IF(VLOOKUP($A2098,Parts!$A:$AM,M$1,0)="X",AD$2,"")</f>
        <v/>
      </c>
      <c r="N2098" t="str">
        <f>IF(VLOOKUP($A2098,Parts!$A:$AM,N$1,0)="X",AE$2,"")</f>
        <v/>
      </c>
      <c r="O2098" t="str">
        <f>IF(VLOOKUP($A2098,Parts!$A:$AM,O$1,0)="X",AF$2,"")</f>
        <v/>
      </c>
      <c r="P2098" t="str">
        <f t="shared" si="33"/>
        <v/>
      </c>
    </row>
    <row r="2099" spans="1:16" x14ac:dyDescent="0.25">
      <c r="A2099" t="str">
        <f>Table15[[#This Row],[Name]]</f>
        <v>LMkIIIAircaftFus</v>
      </c>
      <c r="B2099" t="str">
        <f>IF(VLOOKUP($A2099,Parts!$A:$AM,B$1,0)="X",S$2,"")</f>
        <v/>
      </c>
      <c r="C2099" t="str">
        <f>IF(VLOOKUP($A2099,Parts!$A:$AM,C$1,0)="X",T$2,"")</f>
        <v/>
      </c>
      <c r="D2099" t="str">
        <f>IF(VLOOKUP($A2099,Parts!$A:$AM,D$1,0)="X",U$2,"")</f>
        <v/>
      </c>
      <c r="E2099" t="str">
        <f>IF(VLOOKUP($A2099,Parts!$A:$AM,E$1,0)="X",V$2,"")</f>
        <v/>
      </c>
      <c r="F2099" t="str">
        <f>IF(VLOOKUP($A2099,Parts!$A:$AM,F$1,0)="X",W$2,"")</f>
        <v/>
      </c>
      <c r="G2099" t="str">
        <f>IF(VLOOKUP($A2099,Parts!$A:$AM,G$1,0)="X",X$2,"")</f>
        <v/>
      </c>
      <c r="H2099" t="str">
        <f>IF(VLOOKUP($A2099,Parts!$A:$AM,H$1,0)="X",Y$2,"")</f>
        <v/>
      </c>
      <c r="I2099" t="str">
        <f>IF(VLOOKUP($A2099,Parts!$A:$AM,I$1,0)="X",Z$2,"")</f>
        <v/>
      </c>
      <c r="J2099" t="str">
        <f>IF(VLOOKUP($A2099,Parts!$A:$AM,J$1,0)="X",AA$2,"")</f>
        <v/>
      </c>
      <c r="K2099" t="str">
        <f>IF(VLOOKUP($A2099,Parts!$A:$AM,K$1,0)="X",AB$2,"")</f>
        <v/>
      </c>
      <c r="L2099" t="str">
        <f>IF(VLOOKUP($A2099,Parts!$A:$AM,L$1,0)="X",AC$2,"")</f>
        <v/>
      </c>
      <c r="M2099" t="str">
        <f>IF(VLOOKUP($A2099,Parts!$A:$AM,M$1,0)="X",AD$2,"")</f>
        <v/>
      </c>
      <c r="N2099" t="str">
        <f>IF(VLOOKUP($A2099,Parts!$A:$AM,N$1,0)="X",AE$2,"")</f>
        <v/>
      </c>
      <c r="O2099" t="str">
        <f>IF(VLOOKUP($A2099,Parts!$A:$AM,O$1,0)="X",AF$2,"")</f>
        <v/>
      </c>
      <c r="P2099" t="str">
        <f t="shared" si="33"/>
        <v/>
      </c>
    </row>
    <row r="2100" spans="1:16" x14ac:dyDescent="0.25">
      <c r="A2100" t="str">
        <f>Table15[[#This Row],[Name]]</f>
        <v>LMkIIIAircaftFusLong</v>
      </c>
      <c r="B2100" t="str">
        <f>IF(VLOOKUP($A2100,Parts!$A:$AM,B$1,0)="X",S$2,"")</f>
        <v/>
      </c>
      <c r="C2100" t="str">
        <f>IF(VLOOKUP($A2100,Parts!$A:$AM,C$1,0)="X",T$2,"")</f>
        <v/>
      </c>
      <c r="D2100" t="str">
        <f>IF(VLOOKUP($A2100,Parts!$A:$AM,D$1,0)="X",U$2,"")</f>
        <v/>
      </c>
      <c r="E2100" t="str">
        <f>IF(VLOOKUP($A2100,Parts!$A:$AM,E$1,0)="X",V$2,"")</f>
        <v/>
      </c>
      <c r="F2100" t="str">
        <f>IF(VLOOKUP($A2100,Parts!$A:$AM,F$1,0)="X",W$2,"")</f>
        <v/>
      </c>
      <c r="G2100" t="str">
        <f>IF(VLOOKUP($A2100,Parts!$A:$AM,G$1,0)="X",X$2,"")</f>
        <v/>
      </c>
      <c r="H2100" t="str">
        <f>IF(VLOOKUP($A2100,Parts!$A:$AM,H$1,0)="X",Y$2,"")</f>
        <v/>
      </c>
      <c r="I2100" t="str">
        <f>IF(VLOOKUP($A2100,Parts!$A:$AM,I$1,0)="X",Z$2,"")</f>
        <v/>
      </c>
      <c r="J2100" t="str">
        <f>IF(VLOOKUP($A2100,Parts!$A:$AM,J$1,0)="X",AA$2,"")</f>
        <v/>
      </c>
      <c r="K2100" t="str">
        <f>IF(VLOOKUP($A2100,Parts!$A:$AM,K$1,0)="X",AB$2,"")</f>
        <v/>
      </c>
      <c r="L2100" t="str">
        <f>IF(VLOOKUP($A2100,Parts!$A:$AM,L$1,0)="X",AC$2,"")</f>
        <v/>
      </c>
      <c r="M2100" t="str">
        <f>IF(VLOOKUP($A2100,Parts!$A:$AM,M$1,0)="X",AD$2,"")</f>
        <v/>
      </c>
      <c r="N2100" t="str">
        <f>IF(VLOOKUP($A2100,Parts!$A:$AM,N$1,0)="X",AE$2,"")</f>
        <v/>
      </c>
      <c r="O2100" t="str">
        <f>IF(VLOOKUP($A2100,Parts!$A:$AM,O$1,0)="X",AF$2,"")</f>
        <v/>
      </c>
      <c r="P2100" t="str">
        <f t="shared" si="33"/>
        <v/>
      </c>
    </row>
    <row r="2101" spans="1:16" x14ac:dyDescent="0.25">
      <c r="A2101" t="str">
        <f>Table15[[#This Row],[Name]]</f>
        <v>LMkIIAircaftTail</v>
      </c>
      <c r="B2101" t="str">
        <f>IF(VLOOKUP($A2101,Parts!$A:$AM,B$1,0)="X",S$2,"")</f>
        <v/>
      </c>
      <c r="C2101" t="str">
        <f>IF(VLOOKUP($A2101,Parts!$A:$AM,C$1,0)="X",T$2,"")</f>
        <v/>
      </c>
      <c r="D2101" t="str">
        <f>IF(VLOOKUP($A2101,Parts!$A:$AM,D$1,0)="X",U$2,"")</f>
        <v/>
      </c>
      <c r="E2101" t="str">
        <f>IF(VLOOKUP($A2101,Parts!$A:$AM,E$1,0)="X",V$2,"")</f>
        <v/>
      </c>
      <c r="F2101" t="str">
        <f>IF(VLOOKUP($A2101,Parts!$A:$AM,F$1,0)="X",W$2,"")</f>
        <v/>
      </c>
      <c r="G2101" t="str">
        <f>IF(VLOOKUP($A2101,Parts!$A:$AM,G$1,0)="X",X$2,"")</f>
        <v/>
      </c>
      <c r="H2101" t="str">
        <f>IF(VLOOKUP($A2101,Parts!$A:$AM,H$1,0)="X",Y$2,"")</f>
        <v/>
      </c>
      <c r="I2101" t="str">
        <f>IF(VLOOKUP($A2101,Parts!$A:$AM,I$1,0)="X",Z$2,"")</f>
        <v/>
      </c>
      <c r="J2101" t="str">
        <f>IF(VLOOKUP($A2101,Parts!$A:$AM,J$1,0)="X",AA$2,"")</f>
        <v/>
      </c>
      <c r="K2101" t="str">
        <f>IF(VLOOKUP($A2101,Parts!$A:$AM,K$1,0)="X",AB$2,"")</f>
        <v/>
      </c>
      <c r="L2101" t="str">
        <f>IF(VLOOKUP($A2101,Parts!$A:$AM,L$1,0)="X",AC$2,"")</f>
        <v/>
      </c>
      <c r="M2101" t="str">
        <f>IF(VLOOKUP($A2101,Parts!$A:$AM,M$1,0)="X",AD$2,"")</f>
        <v/>
      </c>
      <c r="N2101" t="str">
        <f>IF(VLOOKUP($A2101,Parts!$A:$AM,N$1,0)="X",AE$2,"")</f>
        <v/>
      </c>
      <c r="O2101" t="str">
        <f>IF(VLOOKUP($A2101,Parts!$A:$AM,O$1,0)="X",AF$2,"")</f>
        <v/>
      </c>
      <c r="P2101" t="str">
        <f t="shared" si="33"/>
        <v/>
      </c>
    </row>
    <row r="2102" spans="1:16" x14ac:dyDescent="0.25">
      <c r="A2102" t="str">
        <f>Table15[[#This Row],[Name]]</f>
        <v>rtg-0625</v>
      </c>
      <c r="B2102" t="str">
        <f>IF(VLOOKUP($A2102,Parts!$A:$AM,B$1,0)="X",S$2,"")</f>
        <v/>
      </c>
      <c r="C2102" t="str">
        <f>IF(VLOOKUP($A2102,Parts!$A:$AM,C$1,0)="X",T$2,"")</f>
        <v/>
      </c>
      <c r="D2102" t="str">
        <f>IF(VLOOKUP($A2102,Parts!$A:$AM,D$1,0)="X",U$2,"")</f>
        <v/>
      </c>
      <c r="E2102" t="str">
        <f>IF(VLOOKUP($A2102,Parts!$A:$AM,E$1,0)="X",V$2,"")</f>
        <v/>
      </c>
      <c r="F2102" t="str">
        <f>IF(VLOOKUP($A2102,Parts!$A:$AM,F$1,0)="X",W$2,"")</f>
        <v/>
      </c>
      <c r="G2102" t="str">
        <f>IF(VLOOKUP($A2102,Parts!$A:$AM,G$1,0)="X",X$2,"")</f>
        <v/>
      </c>
      <c r="H2102" t="str">
        <f>IF(VLOOKUP($A2102,Parts!$A:$AM,H$1,0)="X",Y$2,"")</f>
        <v/>
      </c>
      <c r="I2102" t="str">
        <f>IF(VLOOKUP($A2102,Parts!$A:$AM,I$1,0)="X",Z$2,"")</f>
        <v/>
      </c>
      <c r="J2102" t="str">
        <f>IF(VLOOKUP($A2102,Parts!$A:$AM,J$1,0)="X",AA$2,"")</f>
        <v/>
      </c>
      <c r="K2102" t="str">
        <f>IF(VLOOKUP($A2102,Parts!$A:$AM,K$1,0)="X",AB$2,"")</f>
        <v/>
      </c>
      <c r="L2102" t="str">
        <f>IF(VLOOKUP($A2102,Parts!$A:$AM,L$1,0)="X",AC$2,"")</f>
        <v/>
      </c>
      <c r="M2102" t="str">
        <f>IF(VLOOKUP($A2102,Parts!$A:$AM,M$1,0)="X",AD$2,"")</f>
        <v/>
      </c>
      <c r="N2102" t="str">
        <f>IF(VLOOKUP($A2102,Parts!$A:$AM,N$1,0)="X",AE$2,"")</f>
        <v/>
      </c>
      <c r="O2102" t="str">
        <f>IF(VLOOKUP($A2102,Parts!$A:$AM,O$1,0)="X",AF$2,"")</f>
        <v/>
      </c>
      <c r="P2102" t="str">
        <f t="shared" si="33"/>
        <v/>
      </c>
    </row>
    <row r="2103" spans="1:16" x14ac:dyDescent="0.25">
      <c r="A2103" t="str">
        <f>Table15[[#This Row],[Name]]</f>
        <v>ionArgon-0625</v>
      </c>
      <c r="B2103" t="str">
        <f>IF(VLOOKUP($A2103,Parts!$A:$AM,B$1,0)="X",S$2,"")</f>
        <v/>
      </c>
      <c r="C2103" t="str">
        <f>IF(VLOOKUP($A2103,Parts!$A:$AM,C$1,0)="X",T$2,"")</f>
        <v/>
      </c>
      <c r="D2103" t="str">
        <f>IF(VLOOKUP($A2103,Parts!$A:$AM,D$1,0)="X",U$2,"")</f>
        <v/>
      </c>
      <c r="E2103" t="str">
        <f>IF(VLOOKUP($A2103,Parts!$A:$AM,E$1,0)="X",V$2,"")</f>
        <v/>
      </c>
      <c r="F2103" t="str">
        <f>IF(VLOOKUP($A2103,Parts!$A:$AM,F$1,0)="X",W$2,"")</f>
        <v/>
      </c>
      <c r="G2103" t="str">
        <f>IF(VLOOKUP($A2103,Parts!$A:$AM,G$1,0)="X",X$2,"")</f>
        <v/>
      </c>
      <c r="H2103" t="str">
        <f>IF(VLOOKUP($A2103,Parts!$A:$AM,H$1,0)="X",Y$2,"")</f>
        <v/>
      </c>
      <c r="I2103" t="str">
        <f>IF(VLOOKUP($A2103,Parts!$A:$AM,I$1,0)="X",Z$2,"")</f>
        <v/>
      </c>
      <c r="J2103" t="str">
        <f>IF(VLOOKUP($A2103,Parts!$A:$AM,J$1,0)="X",AA$2,"")</f>
        <v/>
      </c>
      <c r="K2103" t="str">
        <f>IF(VLOOKUP($A2103,Parts!$A:$AM,K$1,0)="X",AB$2,"")</f>
        <v/>
      </c>
      <c r="L2103" t="str">
        <f>IF(VLOOKUP($A2103,Parts!$A:$AM,L$1,0)="X",AC$2,"")</f>
        <v/>
      </c>
      <c r="M2103" t="str">
        <f>IF(VLOOKUP($A2103,Parts!$A:$AM,M$1,0)="X",AD$2,"")</f>
        <v/>
      </c>
      <c r="N2103" t="str">
        <f>IF(VLOOKUP($A2103,Parts!$A:$AM,N$1,0)="X",AE$2,"")</f>
        <v/>
      </c>
      <c r="O2103" t="str">
        <f>IF(VLOOKUP($A2103,Parts!$A:$AM,O$1,0)="X",AF$2,"")</f>
        <v/>
      </c>
      <c r="P2103" t="str">
        <f t="shared" si="33"/>
        <v/>
      </c>
    </row>
    <row r="2104" spans="1:16" x14ac:dyDescent="0.25">
      <c r="A2104" t="str">
        <f>Table15[[#This Row],[Name]]</f>
        <v>ionArgon-125</v>
      </c>
      <c r="B2104" t="str">
        <f>IF(VLOOKUP($A2104,Parts!$A:$AM,B$1,0)="X",S$2,"")</f>
        <v/>
      </c>
      <c r="C2104" t="str">
        <f>IF(VLOOKUP($A2104,Parts!$A:$AM,C$1,0)="X",T$2,"")</f>
        <v/>
      </c>
      <c r="D2104" t="str">
        <f>IF(VLOOKUP($A2104,Parts!$A:$AM,D$1,0)="X",U$2,"")</f>
        <v/>
      </c>
      <c r="E2104" t="str">
        <f>IF(VLOOKUP($A2104,Parts!$A:$AM,E$1,0)="X",V$2,"")</f>
        <v/>
      </c>
      <c r="F2104" t="str">
        <f>IF(VLOOKUP($A2104,Parts!$A:$AM,F$1,0)="X",W$2,"")</f>
        <v xml:space="preserve">    MODULE
    { name = ModuleTagEngineLiquidTurbo }
</v>
      </c>
      <c r="G2104" t="str">
        <f>IF(VLOOKUP($A2104,Parts!$A:$AM,G$1,0)="X",X$2,"")</f>
        <v/>
      </c>
      <c r="H2104" t="str">
        <f>IF(VLOOKUP($A2104,Parts!$A:$AM,H$1,0)="X",Y$2,"")</f>
        <v/>
      </c>
      <c r="I2104" t="str">
        <f>IF(VLOOKUP($A2104,Parts!$A:$AM,I$1,0)="X",Z$2,"")</f>
        <v/>
      </c>
      <c r="J2104" t="str">
        <f>IF(VLOOKUP($A2104,Parts!$A:$AM,J$1,0)="X",AA$2,"")</f>
        <v/>
      </c>
      <c r="K2104" t="str">
        <f>IF(VLOOKUP($A2104,Parts!$A:$AM,K$1,0)="X",AB$2,"")</f>
        <v/>
      </c>
      <c r="L2104" t="str">
        <f>IF(VLOOKUP($A2104,Parts!$A:$AM,L$1,0)="X",AC$2,"")</f>
        <v/>
      </c>
      <c r="M2104" t="str">
        <f>IF(VLOOKUP($A2104,Parts!$A:$AM,M$1,0)="X",AD$2,"")</f>
        <v/>
      </c>
      <c r="N2104" t="str">
        <f>IF(VLOOKUP($A2104,Parts!$A:$AM,N$1,0)="X",AE$2,"")</f>
        <v/>
      </c>
      <c r="O2104" t="str">
        <f>IF(VLOOKUP($A2104,Parts!$A:$AM,O$1,0)="X",AF$2,"")</f>
        <v/>
      </c>
      <c r="P2104" t="str">
        <f t="shared" si="33"/>
        <v xml:space="preserve">    MODULE
    { name = ModuleTagEngineLiquidTurbo }
</v>
      </c>
    </row>
    <row r="2105" spans="1:16" x14ac:dyDescent="0.25">
      <c r="A2105" t="str">
        <f>Table15[[#This Row],[Name]]</f>
        <v>xndsport1x</v>
      </c>
      <c r="B2105" t="str">
        <f>IF(VLOOKUP($A2105,Parts!$A:$AM,B$1,0)="X",S$2,"")</f>
        <v/>
      </c>
      <c r="C2105" t="str">
        <f>IF(VLOOKUP($A2105,Parts!$A:$AM,C$1,0)="X",T$2,"")</f>
        <v/>
      </c>
      <c r="D2105" t="str">
        <f>IF(VLOOKUP($A2105,Parts!$A:$AM,D$1,0)="X",U$2,"")</f>
        <v/>
      </c>
      <c r="E2105" t="str">
        <f>IF(VLOOKUP($A2105,Parts!$A:$AM,E$1,0)="X",V$2,"")</f>
        <v/>
      </c>
      <c r="F2105" t="str">
        <f>IF(VLOOKUP($A2105,Parts!$A:$AM,F$1,0)="X",W$2,"")</f>
        <v/>
      </c>
      <c r="G2105" t="str">
        <f>IF(VLOOKUP($A2105,Parts!$A:$AM,G$1,0)="X",X$2,"")</f>
        <v/>
      </c>
      <c r="H2105" t="str">
        <f>IF(VLOOKUP($A2105,Parts!$A:$AM,H$1,0)="X",Y$2,"")</f>
        <v/>
      </c>
      <c r="I2105" t="str">
        <f>IF(VLOOKUP($A2105,Parts!$A:$AM,I$1,0)="X",Z$2,"")</f>
        <v xml:space="preserve">    MODULE
    { name = ModuleTagHumanRated }
</v>
      </c>
      <c r="J2105" t="str">
        <f>IF(VLOOKUP($A2105,Parts!$A:$AM,J$1,0)="X",AA$2,"")</f>
        <v/>
      </c>
      <c r="K2105" t="str">
        <f>IF(VLOOKUP($A2105,Parts!$A:$AM,K$1,0)="X",AB$2,"")</f>
        <v/>
      </c>
      <c r="L2105" t="str">
        <f>IF(VLOOKUP($A2105,Parts!$A:$AM,L$1,0)="X",AC$2,"")</f>
        <v/>
      </c>
      <c r="M2105" t="str">
        <f>IF(VLOOKUP($A2105,Parts!$A:$AM,M$1,0)="X",AD$2,"")</f>
        <v/>
      </c>
      <c r="N2105" t="str">
        <f>IF(VLOOKUP($A2105,Parts!$A:$AM,N$1,0)="X",AE$2,"")</f>
        <v xml:space="preserve">    MODULE
    { name = ModuleTagDecoupler }
</v>
      </c>
      <c r="O2105" t="str">
        <f>IF(VLOOKUP($A2105,Parts!$A:$AM,O$1,0)="X",AF$2,"")</f>
        <v/>
      </c>
      <c r="P2105" t="str">
        <f t="shared" si="33"/>
        <v xml:space="preserve">    MODULE
    { name = ModuleTagHumanRated }
    MODULE
    { name = ModuleTagDecoupler }
</v>
      </c>
    </row>
    <row r="2106" spans="1:16" x14ac:dyDescent="0.25">
      <c r="A2106" t="str">
        <f>Table15[[#This Row],[Name]]</f>
        <v>dockingPort2</v>
      </c>
      <c r="B2106" t="str">
        <f>IF(VLOOKUP($A2106,Parts!$A:$AM,B$1,0)="X",S$2,"")</f>
        <v/>
      </c>
      <c r="C2106" t="str">
        <f>IF(VLOOKUP($A2106,Parts!$A:$AM,C$1,0)="X",T$2,"")</f>
        <v/>
      </c>
      <c r="D2106" t="str">
        <f>IF(VLOOKUP($A2106,Parts!$A:$AM,D$1,0)="X",U$2,"")</f>
        <v/>
      </c>
      <c r="E2106" t="str">
        <f>IF(VLOOKUP($A2106,Parts!$A:$AM,E$1,0)="X",V$2,"")</f>
        <v/>
      </c>
      <c r="F2106" t="str">
        <f>IF(VLOOKUP($A2106,Parts!$A:$AM,F$1,0)="X",W$2,"")</f>
        <v/>
      </c>
      <c r="G2106" t="str">
        <f>IF(VLOOKUP($A2106,Parts!$A:$AM,G$1,0)="X",X$2,"")</f>
        <v/>
      </c>
      <c r="H2106" t="str">
        <f>IF(VLOOKUP($A2106,Parts!$A:$AM,H$1,0)="X",Y$2,"")</f>
        <v/>
      </c>
      <c r="I2106" t="str">
        <f>IF(VLOOKUP($A2106,Parts!$A:$AM,I$1,0)="X",Z$2,"")</f>
        <v xml:space="preserve">    MODULE
    { name = ModuleTagHumanRated }
</v>
      </c>
      <c r="J2106" t="str">
        <f>IF(VLOOKUP($A2106,Parts!$A:$AM,J$1,0)="X",AA$2,"")</f>
        <v/>
      </c>
      <c r="K2106" t="str">
        <f>IF(VLOOKUP($A2106,Parts!$A:$AM,K$1,0)="X",AB$2,"")</f>
        <v/>
      </c>
      <c r="L2106" t="str">
        <f>IF(VLOOKUP($A2106,Parts!$A:$AM,L$1,0)="X",AC$2,"")</f>
        <v/>
      </c>
      <c r="M2106" t="str">
        <f>IF(VLOOKUP($A2106,Parts!$A:$AM,M$1,0)="X",AD$2,"")</f>
        <v/>
      </c>
      <c r="N2106" t="str">
        <f>IF(VLOOKUP($A2106,Parts!$A:$AM,N$1,0)="X",AE$2,"")</f>
        <v xml:space="preserve">    MODULE
    { name = ModuleTagDecoupler }
</v>
      </c>
      <c r="O2106" t="str">
        <f>IF(VLOOKUP($A2106,Parts!$A:$AM,O$1,0)="X",AF$2,"")</f>
        <v/>
      </c>
      <c r="P2106" t="str">
        <f t="shared" si="33"/>
        <v xml:space="preserve">    MODULE
    { name = ModuleTagHumanRated }
    MODULE
    { name = ModuleTagDecoupler }
</v>
      </c>
    </row>
    <row r="2107" spans="1:16" x14ac:dyDescent="0.25">
      <c r="A2107" t="str">
        <f>Table15[[#This Row],[Name]]</f>
        <v>dockingPortLateral</v>
      </c>
      <c r="B2107" t="str">
        <f>IF(VLOOKUP($A2107,Parts!$A:$AM,B$1,0)="X",S$2,"")</f>
        <v/>
      </c>
      <c r="C2107" t="str">
        <f>IF(VLOOKUP($A2107,Parts!$A:$AM,C$1,0)="X",T$2,"")</f>
        <v/>
      </c>
      <c r="D2107" t="str">
        <f>IF(VLOOKUP($A2107,Parts!$A:$AM,D$1,0)="X",U$2,"")</f>
        <v/>
      </c>
      <c r="E2107" t="str">
        <f>IF(VLOOKUP($A2107,Parts!$A:$AM,E$1,0)="X",V$2,"")</f>
        <v/>
      </c>
      <c r="F2107" t="str">
        <f>IF(VLOOKUP($A2107,Parts!$A:$AM,F$1,0)="X",W$2,"")</f>
        <v/>
      </c>
      <c r="G2107" t="str">
        <f>IF(VLOOKUP($A2107,Parts!$A:$AM,G$1,0)="X",X$2,"")</f>
        <v/>
      </c>
      <c r="H2107" t="str">
        <f>IF(VLOOKUP($A2107,Parts!$A:$AM,H$1,0)="X",Y$2,"")</f>
        <v/>
      </c>
      <c r="I2107" t="str">
        <f>IF(VLOOKUP($A2107,Parts!$A:$AM,I$1,0)="X",Z$2,"")</f>
        <v xml:space="preserve">    MODULE
    { name = ModuleTagHumanRated }
</v>
      </c>
      <c r="J2107" t="str">
        <f>IF(VLOOKUP($A2107,Parts!$A:$AM,J$1,0)="X",AA$2,"")</f>
        <v/>
      </c>
      <c r="K2107" t="str">
        <f>IF(VLOOKUP($A2107,Parts!$A:$AM,K$1,0)="X",AB$2,"")</f>
        <v/>
      </c>
      <c r="L2107" t="str">
        <f>IF(VLOOKUP($A2107,Parts!$A:$AM,L$1,0)="X",AC$2,"")</f>
        <v/>
      </c>
      <c r="M2107" t="str">
        <f>IF(VLOOKUP($A2107,Parts!$A:$AM,M$1,0)="X",AD$2,"")</f>
        <v/>
      </c>
      <c r="N2107" t="str">
        <f>IF(VLOOKUP($A2107,Parts!$A:$AM,N$1,0)="X",AE$2,"")</f>
        <v xml:space="preserve">    MODULE
    { name = ModuleTagDecoupler }
</v>
      </c>
      <c r="O2107" t="str">
        <f>IF(VLOOKUP($A2107,Parts!$A:$AM,O$1,0)="X",AF$2,"")</f>
        <v/>
      </c>
      <c r="P2107" t="str">
        <f t="shared" si="33"/>
        <v xml:space="preserve">    MODULE
    { name = ModuleTagHumanRated }
    MODULE
    { name = ModuleTagDecoupler }
</v>
      </c>
    </row>
    <row r="2108" spans="1:16" x14ac:dyDescent="0.25">
      <c r="A2108" t="str">
        <f>Table15[[#This Row],[Name]]</f>
        <v>SSTU-SC-E-EL</v>
      </c>
      <c r="B2108" t="str">
        <f>IF(VLOOKUP($A2108,Parts!$A:$AM,B$1,0)="X",S$2,"")</f>
        <v/>
      </c>
      <c r="C2108" t="str">
        <f>IF(VLOOKUP($A2108,Parts!$A:$AM,C$1,0)="X",T$2,"")</f>
        <v/>
      </c>
      <c r="D2108" t="str">
        <f>IF(VLOOKUP($A2108,Parts!$A:$AM,D$1,0)="X",U$2,"")</f>
        <v/>
      </c>
      <c r="E2108" t="str">
        <f>IF(VLOOKUP($A2108,Parts!$A:$AM,E$1,0)="X",V$2,"")</f>
        <v/>
      </c>
      <c r="F2108" t="str">
        <f>IF(VLOOKUP($A2108,Parts!$A:$AM,F$1,0)="X",W$2,"")</f>
        <v/>
      </c>
      <c r="G2108" t="str">
        <f>IF(VLOOKUP($A2108,Parts!$A:$AM,G$1,0)="X",X$2,"")</f>
        <v/>
      </c>
      <c r="H2108" t="str">
        <f>IF(VLOOKUP($A2108,Parts!$A:$AM,H$1,0)="X",Y$2,"")</f>
        <v/>
      </c>
      <c r="I2108" t="str">
        <f>IF(VLOOKUP($A2108,Parts!$A:$AM,I$1,0)="X",Z$2,"")</f>
        <v/>
      </c>
      <c r="J2108" t="str">
        <f>IF(VLOOKUP($A2108,Parts!$A:$AM,J$1,0)="X",AA$2,"")</f>
        <v/>
      </c>
      <c r="K2108" t="str">
        <f>IF(VLOOKUP($A2108,Parts!$A:$AM,K$1,0)="X",AB$2,"")</f>
        <v/>
      </c>
      <c r="L2108" t="str">
        <f>IF(VLOOKUP($A2108,Parts!$A:$AM,L$1,0)="X",AC$2,"")</f>
        <v/>
      </c>
      <c r="M2108" t="str">
        <f>IF(VLOOKUP($A2108,Parts!$A:$AM,M$1,0)="X",AD$2,"")</f>
        <v/>
      </c>
      <c r="N2108" t="str">
        <f>IF(VLOOKUP($A2108,Parts!$A:$AM,N$1,0)="X",AE$2,"")</f>
        <v/>
      </c>
      <c r="O2108" t="str">
        <f>IF(VLOOKUP($A2108,Parts!$A:$AM,O$1,0)="X",AF$2,"")</f>
        <v/>
      </c>
      <c r="P2108" t="str">
        <f t="shared" si="33"/>
        <v/>
      </c>
    </row>
    <row r="2109" spans="1:16" x14ac:dyDescent="0.25">
      <c r="A2109" t="str">
        <f>Table15[[#This Row],[Name]]</f>
        <v>ndsport3</v>
      </c>
      <c r="B2109" t="str">
        <f>IF(VLOOKUP($A2109,Parts!$A:$AM,B$1,0)="X",S$2,"")</f>
        <v/>
      </c>
      <c r="C2109" t="str">
        <f>IF(VLOOKUP($A2109,Parts!$A:$AM,C$1,0)="X",T$2,"")</f>
        <v/>
      </c>
      <c r="D2109" t="str">
        <f>IF(VLOOKUP($A2109,Parts!$A:$AM,D$1,0)="X",U$2,"")</f>
        <v/>
      </c>
      <c r="E2109" t="str">
        <f>IF(VLOOKUP($A2109,Parts!$A:$AM,E$1,0)="X",V$2,"")</f>
        <v/>
      </c>
      <c r="F2109" t="str">
        <f>IF(VLOOKUP($A2109,Parts!$A:$AM,F$1,0)="X",W$2,"")</f>
        <v/>
      </c>
      <c r="G2109" t="str">
        <f>IF(VLOOKUP($A2109,Parts!$A:$AM,G$1,0)="X",X$2,"")</f>
        <v/>
      </c>
      <c r="H2109" t="str">
        <f>IF(VLOOKUP($A2109,Parts!$A:$AM,H$1,0)="X",Y$2,"")</f>
        <v/>
      </c>
      <c r="I2109" t="str">
        <f>IF(VLOOKUP($A2109,Parts!$A:$AM,I$1,0)="X",Z$2,"")</f>
        <v/>
      </c>
      <c r="J2109" t="str">
        <f>IF(VLOOKUP($A2109,Parts!$A:$AM,J$1,0)="X",AA$2,"")</f>
        <v/>
      </c>
      <c r="K2109" t="str">
        <f>IF(VLOOKUP($A2109,Parts!$A:$AM,K$1,0)="X",AB$2,"")</f>
        <v/>
      </c>
      <c r="L2109" t="str">
        <f>IF(VLOOKUP($A2109,Parts!$A:$AM,L$1,0)="X",AC$2,"")</f>
        <v/>
      </c>
      <c r="M2109" t="str">
        <f>IF(VLOOKUP($A2109,Parts!$A:$AM,M$1,0)="X",AD$2,"")</f>
        <v/>
      </c>
      <c r="N2109" t="str">
        <f>IF(VLOOKUP($A2109,Parts!$A:$AM,N$1,0)="X",AE$2,"")</f>
        <v/>
      </c>
      <c r="O2109" t="str">
        <f>IF(VLOOKUP($A2109,Parts!$A:$AM,O$1,0)="X",AF$2,"")</f>
        <v/>
      </c>
      <c r="P2109" t="str">
        <f t="shared" si="33"/>
        <v/>
      </c>
    </row>
    <row r="2110" spans="1:16" x14ac:dyDescent="0.25">
      <c r="A2110" t="str">
        <f>Table15[[#This Row],[Name]]</f>
        <v>ndsport1</v>
      </c>
      <c r="B2110" t="str">
        <f>IF(VLOOKUP($A2110,Parts!$A:$AM,B$1,0)="X",S$2,"")</f>
        <v/>
      </c>
      <c r="C2110" t="str">
        <f>IF(VLOOKUP($A2110,Parts!$A:$AM,C$1,0)="X",T$2,"")</f>
        <v/>
      </c>
      <c r="D2110" t="str">
        <f>IF(VLOOKUP($A2110,Parts!$A:$AM,D$1,0)="X",U$2,"")</f>
        <v/>
      </c>
      <c r="E2110" t="str">
        <f>IF(VLOOKUP($A2110,Parts!$A:$AM,E$1,0)="X",V$2,"")</f>
        <v/>
      </c>
      <c r="F2110" t="str">
        <f>IF(VLOOKUP($A2110,Parts!$A:$AM,F$1,0)="X",W$2,"")</f>
        <v/>
      </c>
      <c r="G2110" t="str">
        <f>IF(VLOOKUP($A2110,Parts!$A:$AM,G$1,0)="X",X$2,"")</f>
        <v/>
      </c>
      <c r="H2110" t="str">
        <f>IF(VLOOKUP($A2110,Parts!$A:$AM,H$1,0)="X",Y$2,"")</f>
        <v/>
      </c>
      <c r="I2110" t="str">
        <f>IF(VLOOKUP($A2110,Parts!$A:$AM,I$1,0)="X",Z$2,"")</f>
        <v/>
      </c>
      <c r="J2110" t="str">
        <f>IF(VLOOKUP($A2110,Parts!$A:$AM,J$1,0)="X",AA$2,"")</f>
        <v/>
      </c>
      <c r="K2110" t="str">
        <f>IF(VLOOKUP($A2110,Parts!$A:$AM,K$1,0)="X",AB$2,"")</f>
        <v/>
      </c>
      <c r="L2110" t="str">
        <f>IF(VLOOKUP($A2110,Parts!$A:$AM,L$1,0)="X",AC$2,"")</f>
        <v/>
      </c>
      <c r="M2110" t="str">
        <f>IF(VLOOKUP($A2110,Parts!$A:$AM,M$1,0)="X",AD$2,"")</f>
        <v/>
      </c>
      <c r="N2110" t="str">
        <f>IF(VLOOKUP($A2110,Parts!$A:$AM,N$1,0)="X",AE$2,"")</f>
        <v/>
      </c>
      <c r="O2110" t="str">
        <f>IF(VLOOKUP($A2110,Parts!$A:$AM,O$1,0)="X",AF$2,"")</f>
        <v/>
      </c>
      <c r="P2110" t="str">
        <f t="shared" si="33"/>
        <v/>
      </c>
    </row>
    <row r="2111" spans="1:16" x14ac:dyDescent="0.25">
      <c r="A2111" t="str">
        <f>Table15[[#This Row],[Name]]</f>
        <v>dockingPort1</v>
      </c>
      <c r="B2111" t="str">
        <f>IF(VLOOKUP($A2111,Parts!$A:$AM,B$1,0)="X",S$2,"")</f>
        <v/>
      </c>
      <c r="C2111" t="str">
        <f>IF(VLOOKUP($A2111,Parts!$A:$AM,C$1,0)="X",T$2,"")</f>
        <v/>
      </c>
      <c r="D2111" t="str">
        <f>IF(VLOOKUP($A2111,Parts!$A:$AM,D$1,0)="X",U$2,"")</f>
        <v/>
      </c>
      <c r="E2111" t="str">
        <f>IF(VLOOKUP($A2111,Parts!$A:$AM,E$1,0)="X",V$2,"")</f>
        <v/>
      </c>
      <c r="F2111" t="str">
        <f>IF(VLOOKUP($A2111,Parts!$A:$AM,F$1,0)="X",W$2,"")</f>
        <v/>
      </c>
      <c r="G2111" t="str">
        <f>IF(VLOOKUP($A2111,Parts!$A:$AM,G$1,0)="X",X$2,"")</f>
        <v/>
      </c>
      <c r="H2111" t="str">
        <f>IF(VLOOKUP($A2111,Parts!$A:$AM,H$1,0)="X",Y$2,"")</f>
        <v/>
      </c>
      <c r="I2111" t="str">
        <f>IF(VLOOKUP($A2111,Parts!$A:$AM,I$1,0)="X",Z$2,"")</f>
        <v xml:space="preserve">    MODULE
    { name = ModuleTagHumanRated }
</v>
      </c>
      <c r="J2111" t="str">
        <f>IF(VLOOKUP($A2111,Parts!$A:$AM,J$1,0)="X",AA$2,"")</f>
        <v/>
      </c>
      <c r="K2111" t="str">
        <f>IF(VLOOKUP($A2111,Parts!$A:$AM,K$1,0)="X",AB$2,"")</f>
        <v/>
      </c>
      <c r="L2111" t="str">
        <f>IF(VLOOKUP($A2111,Parts!$A:$AM,L$1,0)="X",AC$2,"")</f>
        <v/>
      </c>
      <c r="M2111" t="str">
        <f>IF(VLOOKUP($A2111,Parts!$A:$AM,M$1,0)="X",AD$2,"")</f>
        <v/>
      </c>
      <c r="N2111" t="str">
        <f>IF(VLOOKUP($A2111,Parts!$A:$AM,N$1,0)="X",AE$2,"")</f>
        <v xml:space="preserve">    MODULE
    { name = ModuleTagDecoupler }
</v>
      </c>
      <c r="O2111" t="str">
        <f>IF(VLOOKUP($A2111,Parts!$A:$AM,O$1,0)="X",AF$2,"")</f>
        <v/>
      </c>
      <c r="P2111" t="str">
        <f t="shared" si="33"/>
        <v xml:space="preserve">    MODULE
    { name = ModuleTagHumanRated }
    MODULE
    { name = ModuleTagDecoupler }
</v>
      </c>
    </row>
    <row r="2112" spans="1:16" x14ac:dyDescent="0.25">
      <c r="A2112" t="str">
        <f>Table15[[#This Row],[Name]]</f>
        <v>idaONE</v>
      </c>
      <c r="B2112" t="str">
        <f>IF(VLOOKUP($A2112,Parts!$A:$AM,B$1,0)="X",S$2,"")</f>
        <v/>
      </c>
      <c r="C2112" t="str">
        <f>IF(VLOOKUP($A2112,Parts!$A:$AM,C$1,0)="X",T$2,"")</f>
        <v/>
      </c>
      <c r="D2112" t="str">
        <f>IF(VLOOKUP($A2112,Parts!$A:$AM,D$1,0)="X",U$2,"")</f>
        <v/>
      </c>
      <c r="E2112" t="str">
        <f>IF(VLOOKUP($A2112,Parts!$A:$AM,E$1,0)="X",V$2,"")</f>
        <v/>
      </c>
      <c r="F2112" t="str">
        <f>IF(VLOOKUP($A2112,Parts!$A:$AM,F$1,0)="X",W$2,"")</f>
        <v/>
      </c>
      <c r="G2112" t="str">
        <f>IF(VLOOKUP($A2112,Parts!$A:$AM,G$1,0)="X",X$2,"")</f>
        <v/>
      </c>
      <c r="H2112" t="str">
        <f>IF(VLOOKUP($A2112,Parts!$A:$AM,H$1,0)="X",Y$2,"")</f>
        <v/>
      </c>
      <c r="I2112" t="str">
        <f>IF(VLOOKUP($A2112,Parts!$A:$AM,I$1,0)="X",Z$2,"")</f>
        <v/>
      </c>
      <c r="J2112" t="str">
        <f>IF(VLOOKUP($A2112,Parts!$A:$AM,J$1,0)="X",AA$2,"")</f>
        <v/>
      </c>
      <c r="K2112" t="str">
        <f>IF(VLOOKUP($A2112,Parts!$A:$AM,K$1,0)="X",AB$2,"")</f>
        <v/>
      </c>
      <c r="L2112" t="str">
        <f>IF(VLOOKUP($A2112,Parts!$A:$AM,L$1,0)="X",AC$2,"")</f>
        <v/>
      </c>
      <c r="M2112" t="str">
        <f>IF(VLOOKUP($A2112,Parts!$A:$AM,M$1,0)="X",AD$2,"")</f>
        <v/>
      </c>
      <c r="N2112" t="str">
        <f>IF(VLOOKUP($A2112,Parts!$A:$AM,N$1,0)="X",AE$2,"")</f>
        <v/>
      </c>
      <c r="O2112" t="str">
        <f>IF(VLOOKUP($A2112,Parts!$A:$AM,O$1,0)="X",AF$2,"")</f>
        <v/>
      </c>
      <c r="P2112" t="str">
        <f t="shared" si="33"/>
        <v/>
      </c>
    </row>
    <row r="2113" spans="1:16" x14ac:dyDescent="0.25">
      <c r="A2113" t="str">
        <f>Table15[[#This Row],[Name]]</f>
        <v>reactor-0625</v>
      </c>
      <c r="B2113" t="str">
        <f>IF(VLOOKUP($A2113,Parts!$A:$AM,B$1,0)="X",S$2,"")</f>
        <v/>
      </c>
      <c r="C2113" t="str">
        <f>IF(VLOOKUP($A2113,Parts!$A:$AM,C$1,0)="X",T$2,"")</f>
        <v/>
      </c>
      <c r="D2113" t="str">
        <f>IF(VLOOKUP($A2113,Parts!$A:$AM,D$1,0)="X",U$2,"")</f>
        <v/>
      </c>
      <c r="E2113" t="str">
        <f>IF(VLOOKUP($A2113,Parts!$A:$AM,E$1,0)="X",V$2,"")</f>
        <v/>
      </c>
      <c r="F2113" t="str">
        <f>IF(VLOOKUP($A2113,Parts!$A:$AM,F$1,0)="X",W$2,"")</f>
        <v/>
      </c>
      <c r="G2113" t="str">
        <f>IF(VLOOKUP($A2113,Parts!$A:$AM,G$1,0)="X",X$2,"")</f>
        <v/>
      </c>
      <c r="H2113" t="str">
        <f>IF(VLOOKUP($A2113,Parts!$A:$AM,H$1,0)="X",Y$2,"")</f>
        <v/>
      </c>
      <c r="I2113" t="str">
        <f>IF(VLOOKUP($A2113,Parts!$A:$AM,I$1,0)="X",Z$2,"")</f>
        <v/>
      </c>
      <c r="J2113" t="str">
        <f>IF(VLOOKUP($A2113,Parts!$A:$AM,J$1,0)="X",AA$2,"")</f>
        <v/>
      </c>
      <c r="K2113" t="str">
        <f>IF(VLOOKUP($A2113,Parts!$A:$AM,K$1,0)="X",AB$2,"")</f>
        <v/>
      </c>
      <c r="L2113" t="str">
        <f>IF(VLOOKUP($A2113,Parts!$A:$AM,L$1,0)="X",AC$2,"")</f>
        <v/>
      </c>
      <c r="M2113" t="str">
        <f>IF(VLOOKUP($A2113,Parts!$A:$AM,M$1,0)="X",AD$2,"")</f>
        <v/>
      </c>
      <c r="N2113" t="str">
        <f>IF(VLOOKUP($A2113,Parts!$A:$AM,N$1,0)="X",AE$2,"")</f>
        <v/>
      </c>
      <c r="O2113" t="str">
        <f>IF(VLOOKUP($A2113,Parts!$A:$AM,O$1,0)="X",AF$2,"")</f>
        <v/>
      </c>
      <c r="P2113" t="str">
        <f t="shared" si="33"/>
        <v/>
      </c>
    </row>
    <row r="2114" spans="1:16" x14ac:dyDescent="0.25">
      <c r="A2114" t="str">
        <f>Table15[[#This Row],[Name]]</f>
        <v>noseConeAdapter</v>
      </c>
      <c r="B2114" t="str">
        <f>IF(VLOOKUP($A2114,Parts!$A:$AM,B$1,0)="X",S$2,"")</f>
        <v/>
      </c>
      <c r="C2114" t="str">
        <f>IF(VLOOKUP($A2114,Parts!$A:$AM,C$1,0)="X",T$2,"")</f>
        <v/>
      </c>
      <c r="D2114" t="str">
        <f>IF(VLOOKUP($A2114,Parts!$A:$AM,D$1,0)="X",U$2,"")</f>
        <v/>
      </c>
      <c r="E2114" t="str">
        <f>IF(VLOOKUP($A2114,Parts!$A:$AM,E$1,0)="X",V$2,"")</f>
        <v/>
      </c>
      <c r="F2114" t="str">
        <f>IF(VLOOKUP($A2114,Parts!$A:$AM,F$1,0)="X",W$2,"")</f>
        <v/>
      </c>
      <c r="G2114" t="str">
        <f>IF(VLOOKUP($A2114,Parts!$A:$AM,G$1,0)="X",X$2,"")</f>
        <v/>
      </c>
      <c r="H2114" t="str">
        <f>IF(VLOOKUP($A2114,Parts!$A:$AM,H$1,0)="X",Y$2,"")</f>
        <v/>
      </c>
      <c r="I2114" t="str">
        <f>IF(VLOOKUP($A2114,Parts!$A:$AM,I$1,0)="X",Z$2,"")</f>
        <v/>
      </c>
      <c r="J2114" t="str">
        <f>IF(VLOOKUP($A2114,Parts!$A:$AM,J$1,0)="X",AA$2,"")</f>
        <v/>
      </c>
      <c r="K2114" t="str">
        <f>IF(VLOOKUP($A2114,Parts!$A:$AM,K$1,0)="X",AB$2,"")</f>
        <v/>
      </c>
      <c r="L2114" t="str">
        <f>IF(VLOOKUP($A2114,Parts!$A:$AM,L$1,0)="X",AC$2,"")</f>
        <v/>
      </c>
      <c r="M2114" t="str">
        <f>IF(VLOOKUP($A2114,Parts!$A:$AM,M$1,0)="X",AD$2,"")</f>
        <v/>
      </c>
      <c r="N2114" t="str">
        <f>IF(VLOOKUP($A2114,Parts!$A:$AM,N$1,0)="X",AE$2,"")</f>
        <v/>
      </c>
      <c r="O2114" t="str">
        <f>IF(VLOOKUP($A2114,Parts!$A:$AM,O$1,0)="X",AF$2,"")</f>
        <v/>
      </c>
      <c r="P2114" t="str">
        <f t="shared" si="33"/>
        <v/>
      </c>
    </row>
    <row r="2115" spans="1:16" x14ac:dyDescent="0.25">
      <c r="A2115" t="str">
        <f>Table15[[#This Row],[Name]]</f>
        <v>XDragon2NoseConeX</v>
      </c>
      <c r="B2115" t="str">
        <f>IF(VLOOKUP($A2115,Parts!$A:$AM,B$1,0)="X",S$2,"")</f>
        <v/>
      </c>
      <c r="C2115" t="str">
        <f>IF(VLOOKUP($A2115,Parts!$A:$AM,C$1,0)="X",T$2,"")</f>
        <v/>
      </c>
      <c r="D2115" t="str">
        <f>IF(VLOOKUP($A2115,Parts!$A:$AM,D$1,0)="X",U$2,"")</f>
        <v/>
      </c>
      <c r="E2115" t="str">
        <f>IF(VLOOKUP($A2115,Parts!$A:$AM,E$1,0)="X",V$2,"")</f>
        <v/>
      </c>
      <c r="F2115" t="str">
        <f>IF(VLOOKUP($A2115,Parts!$A:$AM,F$1,0)="X",W$2,"")</f>
        <v/>
      </c>
      <c r="G2115" t="str">
        <f>IF(VLOOKUP($A2115,Parts!$A:$AM,G$1,0)="X",X$2,"")</f>
        <v/>
      </c>
      <c r="H2115" t="str">
        <f>IF(VLOOKUP($A2115,Parts!$A:$AM,H$1,0)="X",Y$2,"")</f>
        <v/>
      </c>
      <c r="I2115" t="str">
        <f>IF(VLOOKUP($A2115,Parts!$A:$AM,I$1,0)="X",Z$2,"")</f>
        <v xml:space="preserve">    MODULE
    { name = ModuleTagHumanRated }
</v>
      </c>
      <c r="J2115" t="str">
        <f>IF(VLOOKUP($A2115,Parts!$A:$AM,J$1,0)="X",AA$2,"")</f>
        <v/>
      </c>
      <c r="K2115" t="str">
        <f>IF(VLOOKUP($A2115,Parts!$A:$AM,K$1,0)="X",AB$2,"")</f>
        <v/>
      </c>
      <c r="L2115" t="str">
        <f>IF(VLOOKUP($A2115,Parts!$A:$AM,L$1,0)="X",AC$2,"")</f>
        <v/>
      </c>
      <c r="M2115" t="str">
        <f>IF(VLOOKUP($A2115,Parts!$A:$AM,M$1,0)="X",AD$2,"")</f>
        <v/>
      </c>
      <c r="N2115" t="str">
        <f>IF(VLOOKUP($A2115,Parts!$A:$AM,N$1,0)="X",AE$2,"")</f>
        <v/>
      </c>
      <c r="O2115" t="str">
        <f>IF(VLOOKUP($A2115,Parts!$A:$AM,O$1,0)="X",AF$2,"")</f>
        <v/>
      </c>
      <c r="P2115" t="str">
        <f t="shared" ref="P2115:P2178" si="34">B2115&amp;C2115&amp;D2115&amp;E2115&amp;F2115&amp;G2115&amp;H2115&amp;I2115&amp;J2115&amp;K2115&amp;L2115&amp;M2115&amp;N2115&amp;O2115</f>
        <v xml:space="preserve">    MODULE
    { name = ModuleTagHumanRated }
</v>
      </c>
    </row>
    <row r="2116" spans="1:16" x14ac:dyDescent="0.25">
      <c r="A2116" t="str">
        <f>Table15[[#This Row],[Name]]</f>
        <v>neo_near</v>
      </c>
      <c r="B2116" t="str">
        <f>IF(VLOOKUP($A2116,Parts!$A:$AM,B$1,0)="X",S$2,"")</f>
        <v xml:space="preserve">    MODULE
    { name = ModuleTagAvionics }
</v>
      </c>
      <c r="C2116" t="str">
        <f>IF(VLOOKUP($A2116,Parts!$A:$AM,C$1,0)="X",T$2,"")</f>
        <v/>
      </c>
      <c r="D2116" t="str">
        <f>IF(VLOOKUP($A2116,Parts!$A:$AM,D$1,0)="X",U$2,"")</f>
        <v/>
      </c>
      <c r="E2116" t="str">
        <f>IF(VLOOKUP($A2116,Parts!$A:$AM,E$1,0)="X",V$2,"")</f>
        <v/>
      </c>
      <c r="F2116" t="str">
        <f>IF(VLOOKUP($A2116,Parts!$A:$AM,F$1,0)="X",W$2,"")</f>
        <v/>
      </c>
      <c r="G2116" t="str">
        <f>IF(VLOOKUP($A2116,Parts!$A:$AM,G$1,0)="X",X$2,"")</f>
        <v/>
      </c>
      <c r="H2116" t="str">
        <f>IF(VLOOKUP($A2116,Parts!$A:$AM,H$1,0)="X",Y$2,"")</f>
        <v/>
      </c>
      <c r="I2116" t="str">
        <f>IF(VLOOKUP($A2116,Parts!$A:$AM,I$1,0)="X",Z$2,"")</f>
        <v/>
      </c>
      <c r="J2116" t="str">
        <f>IF(VLOOKUP($A2116,Parts!$A:$AM,J$1,0)="X",AA$2,"")</f>
        <v/>
      </c>
      <c r="K2116" t="str">
        <f>IF(VLOOKUP($A2116,Parts!$A:$AM,K$1,0)="X",AB$2,"")</f>
        <v/>
      </c>
      <c r="L2116" t="str">
        <f>IF(VLOOKUP($A2116,Parts!$A:$AM,L$1,0)="X",AC$2,"")</f>
        <v/>
      </c>
      <c r="M2116" t="str">
        <f>IF(VLOOKUP($A2116,Parts!$A:$AM,M$1,0)="X",AD$2,"")</f>
        <v/>
      </c>
      <c r="N2116" t="str">
        <f>IF(VLOOKUP($A2116,Parts!$A:$AM,N$1,0)="X",AE$2,"")</f>
        <v/>
      </c>
      <c r="O2116" t="str">
        <f>IF(VLOOKUP($A2116,Parts!$A:$AM,O$1,0)="X",AF$2,"")</f>
        <v/>
      </c>
      <c r="P2116" t="str">
        <f t="shared" si="34"/>
        <v xml:space="preserve">    MODULE
    { name = ModuleTagAvionics }
</v>
      </c>
    </row>
    <row r="2117" spans="1:16" x14ac:dyDescent="0.25">
      <c r="A2117" t="str">
        <f>Table15[[#This Row],[Name]]</f>
        <v>reactor-375</v>
      </c>
      <c r="B2117" t="str">
        <f>IF(VLOOKUP($A2117,Parts!$A:$AM,B$1,0)="X",S$2,"")</f>
        <v/>
      </c>
      <c r="C2117" t="str">
        <f>IF(VLOOKUP($A2117,Parts!$A:$AM,C$1,0)="X",T$2,"")</f>
        <v/>
      </c>
      <c r="D2117" t="str">
        <f>IF(VLOOKUP($A2117,Parts!$A:$AM,D$1,0)="X",U$2,"")</f>
        <v/>
      </c>
      <c r="E2117" t="str">
        <f>IF(VLOOKUP($A2117,Parts!$A:$AM,E$1,0)="X",V$2,"")</f>
        <v/>
      </c>
      <c r="F2117" t="str">
        <f>IF(VLOOKUP($A2117,Parts!$A:$AM,F$1,0)="X",W$2,"")</f>
        <v/>
      </c>
      <c r="G2117" t="str">
        <f>IF(VLOOKUP($A2117,Parts!$A:$AM,G$1,0)="X",X$2,"")</f>
        <v/>
      </c>
      <c r="H2117" t="str">
        <f>IF(VLOOKUP($A2117,Parts!$A:$AM,H$1,0)="X",Y$2,"")</f>
        <v/>
      </c>
      <c r="I2117" t="str">
        <f>IF(VLOOKUP($A2117,Parts!$A:$AM,I$1,0)="X",Z$2,"")</f>
        <v/>
      </c>
      <c r="J2117" t="str">
        <f>IF(VLOOKUP($A2117,Parts!$A:$AM,J$1,0)="X",AA$2,"")</f>
        <v/>
      </c>
      <c r="K2117" t="str">
        <f>IF(VLOOKUP($A2117,Parts!$A:$AM,K$1,0)="X",AB$2,"")</f>
        <v/>
      </c>
      <c r="L2117" t="str">
        <f>IF(VLOOKUP($A2117,Parts!$A:$AM,L$1,0)="X",AC$2,"")</f>
        <v/>
      </c>
      <c r="M2117" t="str">
        <f>IF(VLOOKUP($A2117,Parts!$A:$AM,M$1,0)="X",AD$2,"")</f>
        <v/>
      </c>
      <c r="N2117" t="str">
        <f>IF(VLOOKUP($A2117,Parts!$A:$AM,N$1,0)="X",AE$2,"")</f>
        <v/>
      </c>
      <c r="O2117" t="str">
        <f>IF(VLOOKUP($A2117,Parts!$A:$AM,O$1,0)="X",AF$2,"")</f>
        <v/>
      </c>
      <c r="P2117" t="str">
        <f t="shared" si="34"/>
        <v/>
      </c>
    </row>
    <row r="2118" spans="1:16" x14ac:dyDescent="0.25">
      <c r="A2118" t="str">
        <f>Table15[[#This Row],[Name]]</f>
        <v>s1_rsolar</v>
      </c>
      <c r="B2118" t="str">
        <f>IF(VLOOKUP($A2118,Parts!$A:$AM,B$1,0)="X",S$2,"")</f>
        <v/>
      </c>
      <c r="C2118" t="str">
        <f>IF(VLOOKUP($A2118,Parts!$A:$AM,C$1,0)="X",T$2,"")</f>
        <v/>
      </c>
      <c r="D2118" t="str">
        <f>IF(VLOOKUP($A2118,Parts!$A:$AM,D$1,0)="X",U$2,"")</f>
        <v/>
      </c>
      <c r="E2118" t="str">
        <f>IF(VLOOKUP($A2118,Parts!$A:$AM,E$1,0)="X",V$2,"")</f>
        <v/>
      </c>
      <c r="F2118" t="str">
        <f>IF(VLOOKUP($A2118,Parts!$A:$AM,F$1,0)="X",W$2,"")</f>
        <v/>
      </c>
      <c r="G2118" t="str">
        <f>IF(VLOOKUP($A2118,Parts!$A:$AM,G$1,0)="X",X$2,"")</f>
        <v/>
      </c>
      <c r="H2118" t="str">
        <f>IF(VLOOKUP($A2118,Parts!$A:$AM,H$1,0)="X",Y$2,"")</f>
        <v/>
      </c>
      <c r="I2118" t="str">
        <f>IF(VLOOKUP($A2118,Parts!$A:$AM,I$1,0)="X",Z$2,"")</f>
        <v/>
      </c>
      <c r="J2118" t="str">
        <f>IF(VLOOKUP($A2118,Parts!$A:$AM,J$1,0)="X",AA$2,"")</f>
        <v/>
      </c>
      <c r="K2118" t="str">
        <f>IF(VLOOKUP($A2118,Parts!$A:$AM,K$1,0)="X",AB$2,"")</f>
        <v/>
      </c>
      <c r="L2118" t="str">
        <f>IF(VLOOKUP($A2118,Parts!$A:$AM,L$1,0)="X",AC$2,"")</f>
        <v/>
      </c>
      <c r="M2118" t="str">
        <f>IF(VLOOKUP($A2118,Parts!$A:$AM,M$1,0)="X",AD$2,"")</f>
        <v/>
      </c>
      <c r="N2118" t="str">
        <f>IF(VLOOKUP($A2118,Parts!$A:$AM,N$1,0)="X",AE$2,"")</f>
        <v/>
      </c>
      <c r="O2118" t="str">
        <f>IF(VLOOKUP($A2118,Parts!$A:$AM,O$1,0)="X",AF$2,"")</f>
        <v/>
      </c>
      <c r="P2118" t="str">
        <f t="shared" si="34"/>
        <v/>
      </c>
    </row>
    <row r="2119" spans="1:16" x14ac:dyDescent="0.25">
      <c r="A2119" t="str">
        <f>Table15[[#This Row],[Name]]</f>
        <v>solarpanel-curved-25-1</v>
      </c>
      <c r="B2119" t="str">
        <f>IF(VLOOKUP($A2119,Parts!$A:$AM,B$1,0)="X",S$2,"")</f>
        <v/>
      </c>
      <c r="C2119" t="str">
        <f>IF(VLOOKUP($A2119,Parts!$A:$AM,C$1,0)="X",T$2,"")</f>
        <v/>
      </c>
      <c r="D2119" t="str">
        <f>IF(VLOOKUP($A2119,Parts!$A:$AM,D$1,0)="X",U$2,"")</f>
        <v/>
      </c>
      <c r="E2119" t="str">
        <f>IF(VLOOKUP($A2119,Parts!$A:$AM,E$1,0)="X",V$2,"")</f>
        <v/>
      </c>
      <c r="F2119" t="str">
        <f>IF(VLOOKUP($A2119,Parts!$A:$AM,F$1,0)="X",W$2,"")</f>
        <v/>
      </c>
      <c r="G2119" t="str">
        <f>IF(VLOOKUP($A2119,Parts!$A:$AM,G$1,0)="X",X$2,"")</f>
        <v/>
      </c>
      <c r="H2119" t="str">
        <f>IF(VLOOKUP($A2119,Parts!$A:$AM,H$1,0)="X",Y$2,"")</f>
        <v/>
      </c>
      <c r="I2119" t="str">
        <f>IF(VLOOKUP($A2119,Parts!$A:$AM,I$1,0)="X",Z$2,"")</f>
        <v/>
      </c>
      <c r="J2119" t="str">
        <f>IF(VLOOKUP($A2119,Parts!$A:$AM,J$1,0)="X",AA$2,"")</f>
        <v/>
      </c>
      <c r="K2119" t="str">
        <f>IF(VLOOKUP($A2119,Parts!$A:$AM,K$1,0)="X",AB$2,"")</f>
        <v/>
      </c>
      <c r="L2119" t="str">
        <f>IF(VLOOKUP($A2119,Parts!$A:$AM,L$1,0)="X",AC$2,"")</f>
        <v/>
      </c>
      <c r="M2119" t="str">
        <f>IF(VLOOKUP($A2119,Parts!$A:$AM,M$1,0)="X",AD$2,"")</f>
        <v/>
      </c>
      <c r="N2119" t="str">
        <f>IF(VLOOKUP($A2119,Parts!$A:$AM,N$1,0)="X",AE$2,"")</f>
        <v/>
      </c>
      <c r="O2119" t="str">
        <f>IF(VLOOKUP($A2119,Parts!$A:$AM,O$1,0)="X",AF$2,"")</f>
        <v/>
      </c>
      <c r="P2119" t="str">
        <f t="shared" si="34"/>
        <v/>
      </c>
    </row>
    <row r="2120" spans="1:16" x14ac:dyDescent="0.25">
      <c r="A2120" t="str">
        <f>Table15[[#This Row],[Name]]</f>
        <v>SXTsolarPanelhex</v>
      </c>
      <c r="B2120" t="str">
        <f>IF(VLOOKUP($A2120,Parts!$A:$AM,B$1,0)="X",S$2,"")</f>
        <v/>
      </c>
      <c r="C2120" t="str">
        <f>IF(VLOOKUP($A2120,Parts!$A:$AM,C$1,0)="X",T$2,"")</f>
        <v/>
      </c>
      <c r="D2120" t="str">
        <f>IF(VLOOKUP($A2120,Parts!$A:$AM,D$1,0)="X",U$2,"")</f>
        <v/>
      </c>
      <c r="E2120" t="str">
        <f>IF(VLOOKUP($A2120,Parts!$A:$AM,E$1,0)="X",V$2,"")</f>
        <v/>
      </c>
      <c r="F2120" t="str">
        <f>IF(VLOOKUP($A2120,Parts!$A:$AM,F$1,0)="X",W$2,"")</f>
        <v/>
      </c>
      <c r="G2120" t="str">
        <f>IF(VLOOKUP($A2120,Parts!$A:$AM,G$1,0)="X",X$2,"")</f>
        <v/>
      </c>
      <c r="H2120" t="str">
        <f>IF(VLOOKUP($A2120,Parts!$A:$AM,H$1,0)="X",Y$2,"")</f>
        <v/>
      </c>
      <c r="I2120" t="str">
        <f>IF(VLOOKUP($A2120,Parts!$A:$AM,I$1,0)="X",Z$2,"")</f>
        <v/>
      </c>
      <c r="J2120" t="str">
        <f>IF(VLOOKUP($A2120,Parts!$A:$AM,J$1,0)="X",AA$2,"")</f>
        <v/>
      </c>
      <c r="K2120" t="str">
        <f>IF(VLOOKUP($A2120,Parts!$A:$AM,K$1,0)="X",AB$2,"")</f>
        <v/>
      </c>
      <c r="L2120" t="str">
        <f>IF(VLOOKUP($A2120,Parts!$A:$AM,L$1,0)="X",AC$2,"")</f>
        <v/>
      </c>
      <c r="M2120" t="str">
        <f>IF(VLOOKUP($A2120,Parts!$A:$AM,M$1,0)="X",AD$2,"")</f>
        <v/>
      </c>
      <c r="N2120" t="str">
        <f>IF(VLOOKUP($A2120,Parts!$A:$AM,N$1,0)="X",AE$2,"")</f>
        <v/>
      </c>
      <c r="O2120" t="str">
        <f>IF(VLOOKUP($A2120,Parts!$A:$AM,O$1,0)="X",AF$2,"")</f>
        <v/>
      </c>
      <c r="P2120" t="str">
        <f t="shared" si="34"/>
        <v/>
      </c>
    </row>
    <row r="2121" spans="1:16" x14ac:dyDescent="0.25">
      <c r="A2121" t="str">
        <f>Table15[[#This Row],[Name]]</f>
        <v>nuclearEngine</v>
      </c>
      <c r="B2121" t="str">
        <f>IF(VLOOKUP($A2121,Parts!$A:$AM,B$1,0)="X",S$2,"")</f>
        <v/>
      </c>
      <c r="C2121" t="str">
        <f>IF(VLOOKUP($A2121,Parts!$A:$AM,C$1,0)="X",T$2,"")</f>
        <v/>
      </c>
      <c r="D2121" t="str">
        <f>IF(VLOOKUP($A2121,Parts!$A:$AM,D$1,0)="X",U$2,"")</f>
        <v/>
      </c>
      <c r="E2121" t="str">
        <f>IF(VLOOKUP($A2121,Parts!$A:$AM,E$1,0)="X",V$2,"")</f>
        <v/>
      </c>
      <c r="F2121" t="str">
        <f>IF(VLOOKUP($A2121,Parts!$A:$AM,F$1,0)="X",W$2,"")</f>
        <v xml:space="preserve">    MODULE
    { name = ModuleTagEngineLiquidTurbo }
</v>
      </c>
      <c r="G2121" t="str">
        <f>IF(VLOOKUP($A2121,Parts!$A:$AM,G$1,0)="X",X$2,"")</f>
        <v/>
      </c>
      <c r="H2121" t="str">
        <f>IF(VLOOKUP($A2121,Parts!$A:$AM,H$1,0)="X",Y$2,"")</f>
        <v/>
      </c>
      <c r="I2121" t="str">
        <f>IF(VLOOKUP($A2121,Parts!$A:$AM,I$1,0)="X",Z$2,"")</f>
        <v/>
      </c>
      <c r="J2121" t="str">
        <f>IF(VLOOKUP($A2121,Parts!$A:$AM,J$1,0)="X",AA$2,"")</f>
        <v/>
      </c>
      <c r="K2121" t="str">
        <f>IF(VLOOKUP($A2121,Parts!$A:$AM,K$1,0)="X",AB$2,"")</f>
        <v xml:space="preserve">    MODULE
    { name = ModuleTagNuclear }
</v>
      </c>
      <c r="L2121" t="str">
        <f>IF(VLOOKUP($A2121,Parts!$A:$AM,L$1,0)="X",AC$2,"")</f>
        <v/>
      </c>
      <c r="M2121" t="str">
        <f>IF(VLOOKUP($A2121,Parts!$A:$AM,M$1,0)="X",AD$2,"")</f>
        <v/>
      </c>
      <c r="N2121" t="str">
        <f>IF(VLOOKUP($A2121,Parts!$A:$AM,N$1,0)="X",AE$2,"")</f>
        <v/>
      </c>
      <c r="O2121" t="str">
        <f>IF(VLOOKUP($A2121,Parts!$A:$AM,O$1,0)="X",AF$2,"")</f>
        <v/>
      </c>
      <c r="P2121" t="str">
        <f t="shared" si="34"/>
        <v xml:space="preserve">    MODULE
    { name = ModuleTagEngineLiquidTurbo }
    MODULE
    { name = ModuleTagNuclear }
</v>
      </c>
    </row>
    <row r="2122" spans="1:16" x14ac:dyDescent="0.25">
      <c r="A2122" t="str">
        <f>Table15[[#This Row],[Name]]</f>
        <v>ntr-sc-125-1</v>
      </c>
      <c r="B2122" t="str">
        <f>IF(VLOOKUP($A2122,Parts!$A:$AM,B$1,0)="X",S$2,"")</f>
        <v/>
      </c>
      <c r="C2122" t="str">
        <f>IF(VLOOKUP($A2122,Parts!$A:$AM,C$1,0)="X",T$2,"")</f>
        <v/>
      </c>
      <c r="D2122" t="str">
        <f>IF(VLOOKUP($A2122,Parts!$A:$AM,D$1,0)="X",U$2,"")</f>
        <v/>
      </c>
      <c r="E2122" t="str">
        <f>IF(VLOOKUP($A2122,Parts!$A:$AM,E$1,0)="X",V$2,"")</f>
        <v/>
      </c>
      <c r="F2122" t="str">
        <f>IF(VLOOKUP($A2122,Parts!$A:$AM,F$1,0)="X",W$2,"")</f>
        <v xml:space="preserve">    MODULE
    { name = ModuleTagEngineLiquidTurbo }
</v>
      </c>
      <c r="G2122" t="str">
        <f>IF(VLOOKUP($A2122,Parts!$A:$AM,G$1,0)="X",X$2,"")</f>
        <v/>
      </c>
      <c r="H2122" t="str">
        <f>IF(VLOOKUP($A2122,Parts!$A:$AM,H$1,0)="X",Y$2,"")</f>
        <v/>
      </c>
      <c r="I2122" t="str">
        <f>IF(VLOOKUP($A2122,Parts!$A:$AM,I$1,0)="X",Z$2,"")</f>
        <v/>
      </c>
      <c r="J2122" t="str">
        <f>IF(VLOOKUP($A2122,Parts!$A:$AM,J$1,0)="X",AA$2,"")</f>
        <v/>
      </c>
      <c r="K2122" t="str">
        <f>IF(VLOOKUP($A2122,Parts!$A:$AM,K$1,0)="X",AB$2,"")</f>
        <v xml:space="preserve">    MODULE
    { name = ModuleTagNuclear }
</v>
      </c>
      <c r="L2122" t="str">
        <f>IF(VLOOKUP($A2122,Parts!$A:$AM,L$1,0)="X",AC$2,"")</f>
        <v/>
      </c>
      <c r="M2122" t="str">
        <f>IF(VLOOKUP($A2122,Parts!$A:$AM,M$1,0)="X",AD$2,"")</f>
        <v/>
      </c>
      <c r="N2122" t="str">
        <f>IF(VLOOKUP($A2122,Parts!$A:$AM,N$1,0)="X",AE$2,"")</f>
        <v/>
      </c>
      <c r="O2122" t="str">
        <f>IF(VLOOKUP($A2122,Parts!$A:$AM,O$1,0)="X",AF$2,"")</f>
        <v/>
      </c>
      <c r="P2122" t="str">
        <f t="shared" si="34"/>
        <v xml:space="preserve">    MODULE
    { name = ModuleTagEngineLiquidTurbo }
    MODULE
    { name = ModuleTagNuclear }
</v>
      </c>
    </row>
    <row r="2123" spans="1:16" x14ac:dyDescent="0.25">
      <c r="A2123" t="str">
        <f>Table15[[#This Row],[Name]]</f>
        <v>SXTNERVAB</v>
      </c>
      <c r="B2123" t="str">
        <f>IF(VLOOKUP($A2123,Parts!$A:$AM,B$1,0)="X",S$2,"")</f>
        <v/>
      </c>
      <c r="C2123" t="str">
        <f>IF(VLOOKUP($A2123,Parts!$A:$AM,C$1,0)="X",T$2,"")</f>
        <v/>
      </c>
      <c r="D2123" t="str">
        <f>IF(VLOOKUP($A2123,Parts!$A:$AM,D$1,0)="X",U$2,"")</f>
        <v/>
      </c>
      <c r="E2123" t="str">
        <f>IF(VLOOKUP($A2123,Parts!$A:$AM,E$1,0)="X",V$2,"")</f>
        <v/>
      </c>
      <c r="F2123" t="str">
        <f>IF(VLOOKUP($A2123,Parts!$A:$AM,F$1,0)="X",W$2,"")</f>
        <v xml:space="preserve">    MODULE
    { name = ModuleTagEngineLiquidTurbo }
</v>
      </c>
      <c r="G2123" t="str">
        <f>IF(VLOOKUP($A2123,Parts!$A:$AM,G$1,0)="X",X$2,"")</f>
        <v/>
      </c>
      <c r="H2123" t="str">
        <f>IF(VLOOKUP($A2123,Parts!$A:$AM,H$1,0)="X",Y$2,"")</f>
        <v/>
      </c>
      <c r="I2123" t="str">
        <f>IF(VLOOKUP($A2123,Parts!$A:$AM,I$1,0)="X",Z$2,"")</f>
        <v/>
      </c>
      <c r="J2123" t="str">
        <f>IF(VLOOKUP($A2123,Parts!$A:$AM,J$1,0)="X",AA$2,"")</f>
        <v/>
      </c>
      <c r="K2123" t="str">
        <f>IF(VLOOKUP($A2123,Parts!$A:$AM,K$1,0)="X",AB$2,"")</f>
        <v xml:space="preserve">    MODULE
    { name = ModuleTagNuclear }
</v>
      </c>
      <c r="L2123" t="str">
        <f>IF(VLOOKUP($A2123,Parts!$A:$AM,L$1,0)="X",AC$2,"")</f>
        <v/>
      </c>
      <c r="M2123" t="str">
        <f>IF(VLOOKUP($A2123,Parts!$A:$AM,M$1,0)="X",AD$2,"")</f>
        <v/>
      </c>
      <c r="N2123" t="str">
        <f>IF(VLOOKUP($A2123,Parts!$A:$AM,N$1,0)="X",AE$2,"")</f>
        <v/>
      </c>
      <c r="O2123" t="str">
        <f>IF(VLOOKUP($A2123,Parts!$A:$AM,O$1,0)="X",AF$2,"")</f>
        <v/>
      </c>
      <c r="P2123" t="str">
        <f t="shared" si="34"/>
        <v xml:space="preserve">    MODULE
    { name = ModuleTagEngineLiquidTurbo }
    MODULE
    { name = ModuleTagNuclear }
</v>
      </c>
    </row>
    <row r="2124" spans="1:16" x14ac:dyDescent="0.25">
      <c r="A2124" t="str">
        <f>Table15[[#This Row],[Name]]</f>
        <v>ntr-sc-125-2</v>
      </c>
      <c r="B2124" t="str">
        <f>IF(VLOOKUP($A2124,Parts!$A:$AM,B$1,0)="X",S$2,"")</f>
        <v/>
      </c>
      <c r="C2124" t="str">
        <f>IF(VLOOKUP($A2124,Parts!$A:$AM,C$1,0)="X",T$2,"")</f>
        <v/>
      </c>
      <c r="D2124" t="str">
        <f>IF(VLOOKUP($A2124,Parts!$A:$AM,D$1,0)="X",U$2,"")</f>
        <v/>
      </c>
      <c r="E2124" t="str">
        <f>IF(VLOOKUP($A2124,Parts!$A:$AM,E$1,0)="X",V$2,"")</f>
        <v/>
      </c>
      <c r="F2124" t="str">
        <f>IF(VLOOKUP($A2124,Parts!$A:$AM,F$1,0)="X",W$2,"")</f>
        <v xml:space="preserve">    MODULE
    { name = ModuleTagEngineLiquidTurbo }
</v>
      </c>
      <c r="G2124" t="str">
        <f>IF(VLOOKUP($A2124,Parts!$A:$AM,G$1,0)="X",X$2,"")</f>
        <v/>
      </c>
      <c r="H2124" t="str">
        <f>IF(VLOOKUP($A2124,Parts!$A:$AM,H$1,0)="X",Y$2,"")</f>
        <v/>
      </c>
      <c r="I2124" t="str">
        <f>IF(VLOOKUP($A2124,Parts!$A:$AM,I$1,0)="X",Z$2,"")</f>
        <v/>
      </c>
      <c r="J2124" t="str">
        <f>IF(VLOOKUP($A2124,Parts!$A:$AM,J$1,0)="X",AA$2,"")</f>
        <v/>
      </c>
      <c r="K2124" t="str">
        <f>IF(VLOOKUP($A2124,Parts!$A:$AM,K$1,0)="X",AB$2,"")</f>
        <v xml:space="preserve">    MODULE
    { name = ModuleTagNuclear }
</v>
      </c>
      <c r="L2124" t="str">
        <f>IF(VLOOKUP($A2124,Parts!$A:$AM,L$1,0)="X",AC$2,"")</f>
        <v/>
      </c>
      <c r="M2124" t="str">
        <f>IF(VLOOKUP($A2124,Parts!$A:$AM,M$1,0)="X",AD$2,"")</f>
        <v/>
      </c>
      <c r="N2124" t="str">
        <f>IF(VLOOKUP($A2124,Parts!$A:$AM,N$1,0)="X",AE$2,"")</f>
        <v/>
      </c>
      <c r="O2124" t="str">
        <f>IF(VLOOKUP($A2124,Parts!$A:$AM,O$1,0)="X",AF$2,"")</f>
        <v/>
      </c>
      <c r="P2124" t="str">
        <f t="shared" si="34"/>
        <v xml:space="preserve">    MODULE
    { name = ModuleTagEngineLiquidTurbo }
    MODULE
    { name = ModuleTagNuclear }
</v>
      </c>
    </row>
    <row r="2125" spans="1:16" x14ac:dyDescent="0.25">
      <c r="A2125" t="str">
        <f>Table15[[#This Row],[Name]]</f>
        <v>MR-510-Hydrazine</v>
      </c>
      <c r="B2125" t="str">
        <f>IF(VLOOKUP($A2125,Parts!$A:$AM,B$1,0)="X",S$2,"")</f>
        <v/>
      </c>
      <c r="C2125" t="str">
        <f>IF(VLOOKUP($A2125,Parts!$A:$AM,C$1,0)="X",T$2,"")</f>
        <v/>
      </c>
      <c r="D2125" t="str">
        <f>IF(VLOOKUP($A2125,Parts!$A:$AM,D$1,0)="X",U$2,"")</f>
        <v/>
      </c>
      <c r="E2125" t="str">
        <f>IF(VLOOKUP($A2125,Parts!$A:$AM,E$1,0)="X",V$2,"")</f>
        <v/>
      </c>
      <c r="F2125" t="str">
        <f>IF(VLOOKUP($A2125,Parts!$A:$AM,F$1,0)="X",W$2,"")</f>
        <v/>
      </c>
      <c r="G2125" t="str">
        <f>IF(VLOOKUP($A2125,Parts!$A:$AM,G$1,0)="X",X$2,"")</f>
        <v/>
      </c>
      <c r="H2125" t="str">
        <f>IF(VLOOKUP($A2125,Parts!$A:$AM,H$1,0)="X",Y$2,"")</f>
        <v/>
      </c>
      <c r="I2125" t="str">
        <f>IF(VLOOKUP($A2125,Parts!$A:$AM,I$1,0)="X",Z$2,"")</f>
        <v/>
      </c>
      <c r="J2125" t="str">
        <f>IF(VLOOKUP($A2125,Parts!$A:$AM,J$1,0)="X",AA$2,"")</f>
        <v/>
      </c>
      <c r="K2125" t="str">
        <f>IF(VLOOKUP($A2125,Parts!$A:$AM,K$1,0)="X",AB$2,"")</f>
        <v/>
      </c>
      <c r="L2125" t="str">
        <f>IF(VLOOKUP($A2125,Parts!$A:$AM,L$1,0)="X",AC$2,"")</f>
        <v/>
      </c>
      <c r="M2125" t="str">
        <f>IF(VLOOKUP($A2125,Parts!$A:$AM,M$1,0)="X",AD$2,"")</f>
        <v/>
      </c>
      <c r="N2125" t="str">
        <f>IF(VLOOKUP($A2125,Parts!$A:$AM,N$1,0)="X",AE$2,"")</f>
        <v/>
      </c>
      <c r="O2125" t="str">
        <f>IF(VLOOKUP($A2125,Parts!$A:$AM,O$1,0)="X",AF$2,"")</f>
        <v/>
      </c>
      <c r="P2125" t="str">
        <f t="shared" si="34"/>
        <v/>
      </c>
    </row>
    <row r="2126" spans="1:16" x14ac:dyDescent="0.25">
      <c r="A2126" t="str">
        <f>Table15[[#This Row],[Name]]</f>
        <v>MR-510-Hydrogen</v>
      </c>
      <c r="B2126" t="str">
        <f>IF(VLOOKUP($A2126,Parts!$A:$AM,B$1,0)="X",S$2,"")</f>
        <v/>
      </c>
      <c r="C2126" t="str">
        <f>IF(VLOOKUP($A2126,Parts!$A:$AM,C$1,0)="X",T$2,"")</f>
        <v/>
      </c>
      <c r="D2126" t="str">
        <f>IF(VLOOKUP($A2126,Parts!$A:$AM,D$1,0)="X",U$2,"")</f>
        <v/>
      </c>
      <c r="E2126" t="str">
        <f>IF(VLOOKUP($A2126,Parts!$A:$AM,E$1,0)="X",V$2,"")</f>
        <v/>
      </c>
      <c r="F2126" t="str">
        <f>IF(VLOOKUP($A2126,Parts!$A:$AM,F$1,0)="X",W$2,"")</f>
        <v/>
      </c>
      <c r="G2126" t="str">
        <f>IF(VLOOKUP($A2126,Parts!$A:$AM,G$1,0)="X",X$2,"")</f>
        <v/>
      </c>
      <c r="H2126" t="str">
        <f>IF(VLOOKUP($A2126,Parts!$A:$AM,H$1,0)="X",Y$2,"")</f>
        <v/>
      </c>
      <c r="I2126" t="str">
        <f>IF(VLOOKUP($A2126,Parts!$A:$AM,I$1,0)="X",Z$2,"")</f>
        <v/>
      </c>
      <c r="J2126" t="str">
        <f>IF(VLOOKUP($A2126,Parts!$A:$AM,J$1,0)="X",AA$2,"")</f>
        <v/>
      </c>
      <c r="K2126" t="str">
        <f>IF(VLOOKUP($A2126,Parts!$A:$AM,K$1,0)="X",AB$2,"")</f>
        <v/>
      </c>
      <c r="L2126" t="str">
        <f>IF(VLOOKUP($A2126,Parts!$A:$AM,L$1,0)="X",AC$2,"")</f>
        <v/>
      </c>
      <c r="M2126" t="str">
        <f>IF(VLOOKUP($A2126,Parts!$A:$AM,M$1,0)="X",AD$2,"")</f>
        <v/>
      </c>
      <c r="N2126" t="str">
        <f>IF(VLOOKUP($A2126,Parts!$A:$AM,N$1,0)="X",AE$2,"")</f>
        <v/>
      </c>
      <c r="O2126" t="str">
        <f>IF(VLOOKUP($A2126,Parts!$A:$AM,O$1,0)="X",AF$2,"")</f>
        <v/>
      </c>
      <c r="P2126" t="str">
        <f t="shared" si="34"/>
        <v/>
      </c>
    </row>
    <row r="2127" spans="1:16" x14ac:dyDescent="0.25">
      <c r="A2127" t="str">
        <f>Table15[[#This Row],[Name]]</f>
        <v>rn_new_horizons</v>
      </c>
      <c r="B2127" t="str">
        <f>IF(VLOOKUP($A2127,Parts!$A:$AM,B$1,0)="X",S$2,"")</f>
        <v xml:space="preserve">    MODULE
    { name = ModuleTagAvionics }
</v>
      </c>
      <c r="C2127" t="str">
        <f>IF(VLOOKUP($A2127,Parts!$A:$AM,C$1,0)="X",T$2,"")</f>
        <v/>
      </c>
      <c r="D2127" t="str">
        <f>IF(VLOOKUP($A2127,Parts!$A:$AM,D$1,0)="X",U$2,"")</f>
        <v/>
      </c>
      <c r="E2127" t="str">
        <f>IF(VLOOKUP($A2127,Parts!$A:$AM,E$1,0)="X",V$2,"")</f>
        <v/>
      </c>
      <c r="F2127" t="str">
        <f>IF(VLOOKUP($A2127,Parts!$A:$AM,F$1,0)="X",W$2,"")</f>
        <v/>
      </c>
      <c r="G2127" t="str">
        <f>IF(VLOOKUP($A2127,Parts!$A:$AM,G$1,0)="X",X$2,"")</f>
        <v/>
      </c>
      <c r="H2127" t="str">
        <f>IF(VLOOKUP($A2127,Parts!$A:$AM,H$1,0)="X",Y$2,"")</f>
        <v/>
      </c>
      <c r="I2127" t="str">
        <f>IF(VLOOKUP($A2127,Parts!$A:$AM,I$1,0)="X",Z$2,"")</f>
        <v/>
      </c>
      <c r="J2127" t="str">
        <f>IF(VLOOKUP($A2127,Parts!$A:$AM,J$1,0)="X",AA$2,"")</f>
        <v/>
      </c>
      <c r="K2127" t="str">
        <f>IF(VLOOKUP($A2127,Parts!$A:$AM,K$1,0)="X",AB$2,"")</f>
        <v/>
      </c>
      <c r="L2127" t="str">
        <f>IF(VLOOKUP($A2127,Parts!$A:$AM,L$1,0)="X",AC$2,"")</f>
        <v/>
      </c>
      <c r="M2127" t="str">
        <f>IF(VLOOKUP($A2127,Parts!$A:$AM,M$1,0)="X",AD$2,"")</f>
        <v/>
      </c>
      <c r="N2127" t="str">
        <f>IF(VLOOKUP($A2127,Parts!$A:$AM,N$1,0)="X",AE$2,"")</f>
        <v/>
      </c>
      <c r="O2127" t="str">
        <f>IF(VLOOKUP($A2127,Parts!$A:$AM,O$1,0)="X",AF$2,"")</f>
        <v/>
      </c>
      <c r="P2127" t="str">
        <f t="shared" si="34"/>
        <v xml:space="preserve">    MODULE
    { name = ModuleTagAvionics }
</v>
      </c>
    </row>
    <row r="2128" spans="1:16" x14ac:dyDescent="0.25">
      <c r="A2128" t="str">
        <f>Table15[[#This Row],[Name]]</f>
        <v>ionXenon-0625</v>
      </c>
      <c r="B2128" t="str">
        <f>IF(VLOOKUP($A2128,Parts!$A:$AM,B$1,0)="X",S$2,"")</f>
        <v/>
      </c>
      <c r="C2128" t="str">
        <f>IF(VLOOKUP($A2128,Parts!$A:$AM,C$1,0)="X",T$2,"")</f>
        <v/>
      </c>
      <c r="D2128" t="str">
        <f>IF(VLOOKUP($A2128,Parts!$A:$AM,D$1,0)="X",U$2,"")</f>
        <v/>
      </c>
      <c r="E2128" t="str">
        <f>IF(VLOOKUP($A2128,Parts!$A:$AM,E$1,0)="X",V$2,"")</f>
        <v/>
      </c>
      <c r="F2128" t="str">
        <f>IF(VLOOKUP($A2128,Parts!$A:$AM,F$1,0)="X",W$2,"")</f>
        <v/>
      </c>
      <c r="G2128" t="str">
        <f>IF(VLOOKUP($A2128,Parts!$A:$AM,G$1,0)="X",X$2,"")</f>
        <v/>
      </c>
      <c r="H2128" t="str">
        <f>IF(VLOOKUP($A2128,Parts!$A:$AM,H$1,0)="X",Y$2,"")</f>
        <v/>
      </c>
      <c r="I2128" t="str">
        <f>IF(VLOOKUP($A2128,Parts!$A:$AM,I$1,0)="X",Z$2,"")</f>
        <v/>
      </c>
      <c r="J2128" t="str">
        <f>IF(VLOOKUP($A2128,Parts!$A:$AM,J$1,0)="X",AA$2,"")</f>
        <v/>
      </c>
      <c r="K2128" t="str">
        <f>IF(VLOOKUP($A2128,Parts!$A:$AM,K$1,0)="X",AB$2,"")</f>
        <v/>
      </c>
      <c r="L2128" t="str">
        <f>IF(VLOOKUP($A2128,Parts!$A:$AM,L$1,0)="X",AC$2,"")</f>
        <v/>
      </c>
      <c r="M2128" t="str">
        <f>IF(VLOOKUP($A2128,Parts!$A:$AM,M$1,0)="X",AD$2,"")</f>
        <v/>
      </c>
      <c r="N2128" t="str">
        <f>IF(VLOOKUP($A2128,Parts!$A:$AM,N$1,0)="X",AE$2,"")</f>
        <v/>
      </c>
      <c r="O2128" t="str">
        <f>IF(VLOOKUP($A2128,Parts!$A:$AM,O$1,0)="X",AF$2,"")</f>
        <v/>
      </c>
      <c r="P2128" t="str">
        <f t="shared" si="34"/>
        <v/>
      </c>
    </row>
    <row r="2129" spans="1:16" x14ac:dyDescent="0.25">
      <c r="A2129" t="str">
        <f>Table15[[#This Row],[Name]]</f>
        <v>ionXenon-125</v>
      </c>
      <c r="B2129" t="str">
        <f>IF(VLOOKUP($A2129,Parts!$A:$AM,B$1,0)="X",S$2,"")</f>
        <v/>
      </c>
      <c r="C2129" t="str">
        <f>IF(VLOOKUP($A2129,Parts!$A:$AM,C$1,0)="X",T$2,"")</f>
        <v/>
      </c>
      <c r="D2129" t="str">
        <f>IF(VLOOKUP($A2129,Parts!$A:$AM,D$1,0)="X",U$2,"")</f>
        <v/>
      </c>
      <c r="E2129" t="str">
        <f>IF(VLOOKUP($A2129,Parts!$A:$AM,E$1,0)="X",V$2,"")</f>
        <v/>
      </c>
      <c r="F2129" t="str">
        <f>IF(VLOOKUP($A2129,Parts!$A:$AM,F$1,0)="X",W$2,"")</f>
        <v/>
      </c>
      <c r="G2129" t="str">
        <f>IF(VLOOKUP($A2129,Parts!$A:$AM,G$1,0)="X",X$2,"")</f>
        <v/>
      </c>
      <c r="H2129" t="str">
        <f>IF(VLOOKUP($A2129,Parts!$A:$AM,H$1,0)="X",Y$2,"")</f>
        <v/>
      </c>
      <c r="I2129" t="str">
        <f>IF(VLOOKUP($A2129,Parts!$A:$AM,I$1,0)="X",Z$2,"")</f>
        <v/>
      </c>
      <c r="J2129" t="str">
        <f>IF(VLOOKUP($A2129,Parts!$A:$AM,J$1,0)="X",AA$2,"")</f>
        <v/>
      </c>
      <c r="K2129" t="str">
        <f>IF(VLOOKUP($A2129,Parts!$A:$AM,K$1,0)="X",AB$2,"")</f>
        <v/>
      </c>
      <c r="L2129" t="str">
        <f>IF(VLOOKUP($A2129,Parts!$A:$AM,L$1,0)="X",AC$2,"")</f>
        <v/>
      </c>
      <c r="M2129" t="str">
        <f>IF(VLOOKUP($A2129,Parts!$A:$AM,M$1,0)="X",AD$2,"")</f>
        <v/>
      </c>
      <c r="N2129" t="str">
        <f>IF(VLOOKUP($A2129,Parts!$A:$AM,N$1,0)="X",AE$2,"")</f>
        <v/>
      </c>
      <c r="O2129" t="str">
        <f>IF(VLOOKUP($A2129,Parts!$A:$AM,O$1,0)="X",AF$2,"")</f>
        <v/>
      </c>
      <c r="P2129" t="str">
        <f t="shared" si="34"/>
        <v/>
      </c>
    </row>
    <row r="2130" spans="1:16" x14ac:dyDescent="0.25">
      <c r="A2130" t="str">
        <f>Table15[[#This Row],[Name]]</f>
        <v>SXTsolarPanelLarge</v>
      </c>
      <c r="B2130" t="str">
        <f>IF(VLOOKUP($A2130,Parts!$A:$AM,B$1,0)="X",S$2,"")</f>
        <v/>
      </c>
      <c r="C2130" t="str">
        <f>IF(VLOOKUP($A2130,Parts!$A:$AM,C$1,0)="X",T$2,"")</f>
        <v/>
      </c>
      <c r="D2130" t="str">
        <f>IF(VLOOKUP($A2130,Parts!$A:$AM,D$1,0)="X",U$2,"")</f>
        <v/>
      </c>
      <c r="E2130" t="str">
        <f>IF(VLOOKUP($A2130,Parts!$A:$AM,E$1,0)="X",V$2,"")</f>
        <v/>
      </c>
      <c r="F2130" t="str">
        <f>IF(VLOOKUP($A2130,Parts!$A:$AM,F$1,0)="X",W$2,"")</f>
        <v/>
      </c>
      <c r="G2130" t="str">
        <f>IF(VLOOKUP($A2130,Parts!$A:$AM,G$1,0)="X",X$2,"")</f>
        <v/>
      </c>
      <c r="H2130" t="str">
        <f>IF(VLOOKUP($A2130,Parts!$A:$AM,H$1,0)="X",Y$2,"")</f>
        <v/>
      </c>
      <c r="I2130" t="str">
        <f>IF(VLOOKUP($A2130,Parts!$A:$AM,I$1,0)="X",Z$2,"")</f>
        <v/>
      </c>
      <c r="J2130" t="str">
        <f>IF(VLOOKUP($A2130,Parts!$A:$AM,J$1,0)="X",AA$2,"")</f>
        <v/>
      </c>
      <c r="K2130" t="str">
        <f>IF(VLOOKUP($A2130,Parts!$A:$AM,K$1,0)="X",AB$2,"")</f>
        <v/>
      </c>
      <c r="L2130" t="str">
        <f>IF(VLOOKUP($A2130,Parts!$A:$AM,L$1,0)="X",AC$2,"")</f>
        <v/>
      </c>
      <c r="M2130" t="str">
        <f>IF(VLOOKUP($A2130,Parts!$A:$AM,M$1,0)="X",AD$2,"")</f>
        <v/>
      </c>
      <c r="N2130" t="str">
        <f>IF(VLOOKUP($A2130,Parts!$A:$AM,N$1,0)="X",AE$2,"")</f>
        <v/>
      </c>
      <c r="O2130" t="str">
        <f>IF(VLOOKUP($A2130,Parts!$A:$AM,O$1,0)="X",AF$2,"")</f>
        <v/>
      </c>
      <c r="P2130" t="str">
        <f t="shared" si="34"/>
        <v/>
      </c>
    </row>
    <row r="2131" spans="1:16" x14ac:dyDescent="0.25">
      <c r="A2131" t="str">
        <f>Table15[[#This Row],[Name]]</f>
        <v>largeSolarPanel</v>
      </c>
      <c r="B2131" t="str">
        <f>IF(VLOOKUP($A2131,Parts!$A:$AM,B$1,0)="X",S$2,"")</f>
        <v/>
      </c>
      <c r="C2131" t="str">
        <f>IF(VLOOKUP($A2131,Parts!$A:$AM,C$1,0)="X",T$2,"")</f>
        <v/>
      </c>
      <c r="D2131" t="str">
        <f>IF(VLOOKUP($A2131,Parts!$A:$AM,D$1,0)="X",U$2,"")</f>
        <v/>
      </c>
      <c r="E2131" t="str">
        <f>IF(VLOOKUP($A2131,Parts!$A:$AM,E$1,0)="X",V$2,"")</f>
        <v/>
      </c>
      <c r="F2131" t="str">
        <f>IF(VLOOKUP($A2131,Parts!$A:$AM,F$1,0)="X",W$2,"")</f>
        <v/>
      </c>
      <c r="G2131" t="str">
        <f>IF(VLOOKUP($A2131,Parts!$A:$AM,G$1,0)="X",X$2,"")</f>
        <v/>
      </c>
      <c r="H2131" t="str">
        <f>IF(VLOOKUP($A2131,Parts!$A:$AM,H$1,0)="X",Y$2,"")</f>
        <v/>
      </c>
      <c r="I2131" t="str">
        <f>IF(VLOOKUP($A2131,Parts!$A:$AM,I$1,0)="X",Z$2,"")</f>
        <v/>
      </c>
      <c r="J2131" t="str">
        <f>IF(VLOOKUP($A2131,Parts!$A:$AM,J$1,0)="X",AA$2,"")</f>
        <v/>
      </c>
      <c r="K2131" t="str">
        <f>IF(VLOOKUP($A2131,Parts!$A:$AM,K$1,0)="X",AB$2,"")</f>
        <v/>
      </c>
      <c r="L2131" t="str">
        <f>IF(VLOOKUP($A2131,Parts!$A:$AM,L$1,0)="X",AC$2,"")</f>
        <v/>
      </c>
      <c r="M2131" t="str">
        <f>IF(VLOOKUP($A2131,Parts!$A:$AM,M$1,0)="X",AD$2,"")</f>
        <v/>
      </c>
      <c r="N2131" t="str">
        <f>IF(VLOOKUP($A2131,Parts!$A:$AM,N$1,0)="X",AE$2,"")</f>
        <v/>
      </c>
      <c r="O2131" t="str">
        <f>IF(VLOOKUP($A2131,Parts!$A:$AM,O$1,0)="X",AF$2,"")</f>
        <v/>
      </c>
      <c r="P2131" t="str">
        <f t="shared" si="34"/>
        <v/>
      </c>
    </row>
    <row r="2132" spans="1:16" x14ac:dyDescent="0.25">
      <c r="A2132" t="str">
        <f>Table15[[#This Row],[Name]]</f>
        <v>30x_NK-15</v>
      </c>
      <c r="B2132" t="str">
        <f>IF(VLOOKUP($A2132,Parts!$A:$AM,B$1,0)="X",S$2,"")</f>
        <v/>
      </c>
      <c r="C2132" t="str">
        <f>IF(VLOOKUP($A2132,Parts!$A:$AM,C$1,0)="X",T$2,"")</f>
        <v/>
      </c>
      <c r="D2132" t="str">
        <f>IF(VLOOKUP($A2132,Parts!$A:$AM,D$1,0)="X",U$2,"")</f>
        <v/>
      </c>
      <c r="E2132" t="str">
        <f>IF(VLOOKUP($A2132,Parts!$A:$AM,E$1,0)="X",V$2,"")</f>
        <v/>
      </c>
      <c r="F2132" t="str">
        <f>IF(VLOOKUP($A2132,Parts!$A:$AM,F$1,0)="X",W$2,"")</f>
        <v/>
      </c>
      <c r="G2132" t="str">
        <f>IF(VLOOKUP($A2132,Parts!$A:$AM,G$1,0)="X",X$2,"")</f>
        <v/>
      </c>
      <c r="H2132" t="str">
        <f>IF(VLOOKUP($A2132,Parts!$A:$AM,H$1,0)="X",Y$2,"")</f>
        <v/>
      </c>
      <c r="I2132" t="str">
        <f>IF(VLOOKUP($A2132,Parts!$A:$AM,I$1,0)="X",Z$2,"")</f>
        <v/>
      </c>
      <c r="J2132" t="str">
        <f>IF(VLOOKUP($A2132,Parts!$A:$AM,J$1,0)="X",AA$2,"")</f>
        <v/>
      </c>
      <c r="K2132" t="str">
        <f>IF(VLOOKUP($A2132,Parts!$A:$AM,K$1,0)="X",AB$2,"")</f>
        <v/>
      </c>
      <c r="L2132" t="str">
        <f>IF(VLOOKUP($A2132,Parts!$A:$AM,L$1,0)="X",AC$2,"")</f>
        <v/>
      </c>
      <c r="M2132" t="str">
        <f>IF(VLOOKUP($A2132,Parts!$A:$AM,M$1,0)="X",AD$2,"")</f>
        <v/>
      </c>
      <c r="N2132" t="str">
        <f>IF(VLOOKUP($A2132,Parts!$A:$AM,N$1,0)="X",AE$2,"")</f>
        <v/>
      </c>
      <c r="O2132" t="str">
        <f>IF(VLOOKUP($A2132,Parts!$A:$AM,O$1,0)="X",AF$2,"")</f>
        <v/>
      </c>
      <c r="P2132" t="str">
        <f t="shared" si="34"/>
        <v/>
      </c>
    </row>
    <row r="2133" spans="1:16" x14ac:dyDescent="0.25">
      <c r="A2133" t="str">
        <f>Table15[[#This Row],[Name]]</f>
        <v>RO-RealEngines-NK9</v>
      </c>
      <c r="B2133" t="str">
        <f>IF(VLOOKUP($A2133,Parts!$A:$AM,B$1,0)="X",S$2,"")</f>
        <v/>
      </c>
      <c r="C2133" t="str">
        <f>IF(VLOOKUP($A2133,Parts!$A:$AM,C$1,0)="X",T$2,"")</f>
        <v/>
      </c>
      <c r="D2133" t="str">
        <f>IF(VLOOKUP($A2133,Parts!$A:$AM,D$1,0)="X",U$2,"")</f>
        <v/>
      </c>
      <c r="E2133" t="str">
        <f>IF(VLOOKUP($A2133,Parts!$A:$AM,E$1,0)="X",V$2,"")</f>
        <v/>
      </c>
      <c r="F2133" t="str">
        <f>IF(VLOOKUP($A2133,Parts!$A:$AM,F$1,0)="X",W$2,"")</f>
        <v xml:space="preserve">    MODULE
    { name = ModuleTagEngineLiquidTurbo }
</v>
      </c>
      <c r="G2133" t="str">
        <f>IF(VLOOKUP($A2133,Parts!$A:$AM,G$1,0)="X",X$2,"")</f>
        <v/>
      </c>
      <c r="H2133" t="str">
        <f>IF(VLOOKUP($A2133,Parts!$A:$AM,H$1,0)="X",Y$2,"")</f>
        <v/>
      </c>
      <c r="I2133" t="str">
        <f>IF(VLOOKUP($A2133,Parts!$A:$AM,I$1,0)="X",Z$2,"")</f>
        <v/>
      </c>
      <c r="J2133" t="str">
        <f>IF(VLOOKUP($A2133,Parts!$A:$AM,J$1,0)="X",AA$2,"")</f>
        <v/>
      </c>
      <c r="K2133" t="str">
        <f>IF(VLOOKUP($A2133,Parts!$A:$AM,K$1,0)="X",AB$2,"")</f>
        <v/>
      </c>
      <c r="L2133" t="str">
        <f>IF(VLOOKUP($A2133,Parts!$A:$AM,L$1,0)="X",AC$2,"")</f>
        <v/>
      </c>
      <c r="M2133" t="str">
        <f>IF(VLOOKUP($A2133,Parts!$A:$AM,M$1,0)="X",AD$2,"")</f>
        <v/>
      </c>
      <c r="N2133" t="str">
        <f>IF(VLOOKUP($A2133,Parts!$A:$AM,N$1,0)="X",AE$2,"")</f>
        <v/>
      </c>
      <c r="O2133" t="str">
        <f>IF(VLOOKUP($A2133,Parts!$A:$AM,O$1,0)="X",AF$2,"")</f>
        <v/>
      </c>
      <c r="P2133" t="str">
        <f t="shared" si="34"/>
        <v xml:space="preserve">    MODULE
    { name = ModuleTagEngineLiquidTurbo }
</v>
      </c>
    </row>
    <row r="2134" spans="1:16" x14ac:dyDescent="0.25">
      <c r="A2134" t="str">
        <f>Table15[[#This Row],[Name]]</f>
        <v>RO-BobCat-NK9</v>
      </c>
      <c r="B2134" t="str">
        <f>IF(VLOOKUP($A2134,Parts!$A:$AM,B$1,0)="X",S$2,"")</f>
        <v/>
      </c>
      <c r="C2134" t="str">
        <f>IF(VLOOKUP($A2134,Parts!$A:$AM,C$1,0)="X",T$2,"")</f>
        <v/>
      </c>
      <c r="D2134" t="str">
        <f>IF(VLOOKUP($A2134,Parts!$A:$AM,D$1,0)="X",U$2,"")</f>
        <v/>
      </c>
      <c r="E2134" t="str">
        <f>IF(VLOOKUP($A2134,Parts!$A:$AM,E$1,0)="X",V$2,"")</f>
        <v/>
      </c>
      <c r="F2134" t="str">
        <f>IF(VLOOKUP($A2134,Parts!$A:$AM,F$1,0)="X",W$2,"")</f>
        <v xml:space="preserve">    MODULE
    { name = ModuleTagEngineLiquidTurbo }
</v>
      </c>
      <c r="G2134" t="str">
        <f>IF(VLOOKUP($A2134,Parts!$A:$AM,G$1,0)="X",X$2,"")</f>
        <v/>
      </c>
      <c r="H2134" t="str">
        <f>IF(VLOOKUP($A2134,Parts!$A:$AM,H$1,0)="X",Y$2,"")</f>
        <v/>
      </c>
      <c r="I2134" t="str">
        <f>IF(VLOOKUP($A2134,Parts!$A:$AM,I$1,0)="X",Z$2,"")</f>
        <v/>
      </c>
      <c r="J2134" t="str">
        <f>IF(VLOOKUP($A2134,Parts!$A:$AM,J$1,0)="X",AA$2,"")</f>
        <v/>
      </c>
      <c r="K2134" t="str">
        <f>IF(VLOOKUP($A2134,Parts!$A:$AM,K$1,0)="X",AB$2,"")</f>
        <v/>
      </c>
      <c r="L2134" t="str">
        <f>IF(VLOOKUP($A2134,Parts!$A:$AM,L$1,0)="X",AC$2,"")</f>
        <v/>
      </c>
      <c r="M2134" t="str">
        <f>IF(VLOOKUP($A2134,Parts!$A:$AM,M$1,0)="X",AD$2,"")</f>
        <v/>
      </c>
      <c r="N2134" t="str">
        <f>IF(VLOOKUP($A2134,Parts!$A:$AM,N$1,0)="X",AE$2,"")</f>
        <v/>
      </c>
      <c r="O2134" t="str">
        <f>IF(VLOOKUP($A2134,Parts!$A:$AM,O$1,0)="X",AF$2,"")</f>
        <v/>
      </c>
      <c r="P2134" t="str">
        <f t="shared" si="34"/>
        <v xml:space="preserve">    MODULE
    { name = ModuleTagEngineLiquidTurbo }
</v>
      </c>
    </row>
    <row r="2135" spans="1:16" x14ac:dyDescent="0.25">
      <c r="A2135" t="str">
        <f>Table15[[#This Row],[Name]]</f>
        <v>NK-9</v>
      </c>
      <c r="B2135" t="str">
        <f>IF(VLOOKUP($A2135,Parts!$A:$AM,B$1,0)="X",S$2,"")</f>
        <v/>
      </c>
      <c r="C2135" t="str">
        <f>IF(VLOOKUP($A2135,Parts!$A:$AM,C$1,0)="X",T$2,"")</f>
        <v/>
      </c>
      <c r="D2135" t="str">
        <f>IF(VLOOKUP($A2135,Parts!$A:$AM,D$1,0)="X",U$2,"")</f>
        <v/>
      </c>
      <c r="E2135" t="str">
        <f>IF(VLOOKUP($A2135,Parts!$A:$AM,E$1,0)="X",V$2,"")</f>
        <v/>
      </c>
      <c r="F2135" t="str">
        <f>IF(VLOOKUP($A2135,Parts!$A:$AM,F$1,0)="X",W$2,"")</f>
        <v/>
      </c>
      <c r="G2135" t="str">
        <f>IF(VLOOKUP($A2135,Parts!$A:$AM,G$1,0)="X",X$2,"")</f>
        <v/>
      </c>
      <c r="H2135" t="str">
        <f>IF(VLOOKUP($A2135,Parts!$A:$AM,H$1,0)="X",Y$2,"")</f>
        <v/>
      </c>
      <c r="I2135" t="str">
        <f>IF(VLOOKUP($A2135,Parts!$A:$AM,I$1,0)="X",Z$2,"")</f>
        <v/>
      </c>
      <c r="J2135" t="str">
        <f>IF(VLOOKUP($A2135,Parts!$A:$AM,J$1,0)="X",AA$2,"")</f>
        <v/>
      </c>
      <c r="K2135" t="str">
        <f>IF(VLOOKUP($A2135,Parts!$A:$AM,K$1,0)="X",AB$2,"")</f>
        <v/>
      </c>
      <c r="L2135" t="str">
        <f>IF(VLOOKUP($A2135,Parts!$A:$AM,L$1,0)="X",AC$2,"")</f>
        <v/>
      </c>
      <c r="M2135" t="str">
        <f>IF(VLOOKUP($A2135,Parts!$A:$AM,M$1,0)="X",AD$2,"")</f>
        <v/>
      </c>
      <c r="N2135" t="str">
        <f>IF(VLOOKUP($A2135,Parts!$A:$AM,N$1,0)="X",AE$2,"")</f>
        <v/>
      </c>
      <c r="O2135" t="str">
        <f>IF(VLOOKUP($A2135,Parts!$A:$AM,O$1,0)="X",AF$2,"")</f>
        <v/>
      </c>
      <c r="P2135" t="str">
        <f t="shared" si="34"/>
        <v/>
      </c>
    </row>
    <row r="2136" spans="1:16" x14ac:dyDescent="0.25">
      <c r="A2136" t="str">
        <f>Table15[[#This Row],[Name]]</f>
        <v>30x_NK-33</v>
      </c>
      <c r="B2136" t="str">
        <f>IF(VLOOKUP($A2136,Parts!$A:$AM,B$1,0)="X",S$2,"")</f>
        <v/>
      </c>
      <c r="C2136" t="str">
        <f>IF(VLOOKUP($A2136,Parts!$A:$AM,C$1,0)="X",T$2,"")</f>
        <v/>
      </c>
      <c r="D2136" t="str">
        <f>IF(VLOOKUP($A2136,Parts!$A:$AM,D$1,0)="X",U$2,"")</f>
        <v/>
      </c>
      <c r="E2136" t="str">
        <f>IF(VLOOKUP($A2136,Parts!$A:$AM,E$1,0)="X",V$2,"")</f>
        <v/>
      </c>
      <c r="F2136" t="str">
        <f>IF(VLOOKUP($A2136,Parts!$A:$AM,F$1,0)="X",W$2,"")</f>
        <v/>
      </c>
      <c r="G2136" t="str">
        <f>IF(VLOOKUP($A2136,Parts!$A:$AM,G$1,0)="X",X$2,"")</f>
        <v/>
      </c>
      <c r="H2136" t="str">
        <f>IF(VLOOKUP($A2136,Parts!$A:$AM,H$1,0)="X",Y$2,"")</f>
        <v/>
      </c>
      <c r="I2136" t="str">
        <f>IF(VLOOKUP($A2136,Parts!$A:$AM,I$1,0)="X",Z$2,"")</f>
        <v/>
      </c>
      <c r="J2136" t="str">
        <f>IF(VLOOKUP($A2136,Parts!$A:$AM,J$1,0)="X",AA$2,"")</f>
        <v/>
      </c>
      <c r="K2136" t="str">
        <f>IF(VLOOKUP($A2136,Parts!$A:$AM,K$1,0)="X",AB$2,"")</f>
        <v/>
      </c>
      <c r="L2136" t="str">
        <f>IF(VLOOKUP($A2136,Parts!$A:$AM,L$1,0)="X",AC$2,"")</f>
        <v/>
      </c>
      <c r="M2136" t="str">
        <f>IF(VLOOKUP($A2136,Parts!$A:$AM,M$1,0)="X",AD$2,"")</f>
        <v/>
      </c>
      <c r="N2136" t="str">
        <f>IF(VLOOKUP($A2136,Parts!$A:$AM,N$1,0)="X",AE$2,"")</f>
        <v/>
      </c>
      <c r="O2136" t="str">
        <f>IF(VLOOKUP($A2136,Parts!$A:$AM,O$1,0)="X",AF$2,"")</f>
        <v/>
      </c>
      <c r="P2136" t="str">
        <f t="shared" si="34"/>
        <v/>
      </c>
    </row>
    <row r="2137" spans="1:16" x14ac:dyDescent="0.25">
      <c r="A2137" t="str">
        <f>Table15[[#This Row],[Name]]</f>
        <v>8x_NK-15V</v>
      </c>
      <c r="B2137" t="str">
        <f>IF(VLOOKUP($A2137,Parts!$A:$AM,B$1,0)="X",S$2,"")</f>
        <v/>
      </c>
      <c r="C2137" t="str">
        <f>IF(VLOOKUP($A2137,Parts!$A:$AM,C$1,0)="X",T$2,"")</f>
        <v/>
      </c>
      <c r="D2137" t="str">
        <f>IF(VLOOKUP($A2137,Parts!$A:$AM,D$1,0)="X",U$2,"")</f>
        <v/>
      </c>
      <c r="E2137" t="str">
        <f>IF(VLOOKUP($A2137,Parts!$A:$AM,E$1,0)="X",V$2,"")</f>
        <v/>
      </c>
      <c r="F2137" t="str">
        <f>IF(VLOOKUP($A2137,Parts!$A:$AM,F$1,0)="X",W$2,"")</f>
        <v/>
      </c>
      <c r="G2137" t="str">
        <f>IF(VLOOKUP($A2137,Parts!$A:$AM,G$1,0)="X",X$2,"")</f>
        <v/>
      </c>
      <c r="H2137" t="str">
        <f>IF(VLOOKUP($A2137,Parts!$A:$AM,H$1,0)="X",Y$2,"")</f>
        <v/>
      </c>
      <c r="I2137" t="str">
        <f>IF(VLOOKUP($A2137,Parts!$A:$AM,I$1,0)="X",Z$2,"")</f>
        <v/>
      </c>
      <c r="J2137" t="str">
        <f>IF(VLOOKUP($A2137,Parts!$A:$AM,J$1,0)="X",AA$2,"")</f>
        <v/>
      </c>
      <c r="K2137" t="str">
        <f>IF(VLOOKUP($A2137,Parts!$A:$AM,K$1,0)="X",AB$2,"")</f>
        <v/>
      </c>
      <c r="L2137" t="str">
        <f>IF(VLOOKUP($A2137,Parts!$A:$AM,L$1,0)="X",AC$2,"")</f>
        <v/>
      </c>
      <c r="M2137" t="str">
        <f>IF(VLOOKUP($A2137,Parts!$A:$AM,M$1,0)="X",AD$2,"")</f>
        <v/>
      </c>
      <c r="N2137" t="str">
        <f>IF(VLOOKUP($A2137,Parts!$A:$AM,N$1,0)="X",AE$2,"")</f>
        <v/>
      </c>
      <c r="O2137" t="str">
        <f>IF(VLOOKUP($A2137,Parts!$A:$AM,O$1,0)="X",AF$2,"")</f>
        <v/>
      </c>
      <c r="P2137" t="str">
        <f t="shared" si="34"/>
        <v/>
      </c>
    </row>
    <row r="2138" spans="1:16" x14ac:dyDescent="0.25">
      <c r="A2138" t="str">
        <f>Table15[[#This Row],[Name]]</f>
        <v>NK-9V</v>
      </c>
      <c r="B2138" t="str">
        <f>IF(VLOOKUP($A2138,Parts!$A:$AM,B$1,0)="X",S$2,"")</f>
        <v/>
      </c>
      <c r="C2138" t="str">
        <f>IF(VLOOKUP($A2138,Parts!$A:$AM,C$1,0)="X",T$2,"")</f>
        <v/>
      </c>
      <c r="D2138" t="str">
        <f>IF(VLOOKUP($A2138,Parts!$A:$AM,D$1,0)="X",U$2,"")</f>
        <v/>
      </c>
      <c r="E2138" t="str">
        <f>IF(VLOOKUP($A2138,Parts!$A:$AM,E$1,0)="X",V$2,"")</f>
        <v/>
      </c>
      <c r="F2138" t="str">
        <f>IF(VLOOKUP($A2138,Parts!$A:$AM,F$1,0)="X",W$2,"")</f>
        <v/>
      </c>
      <c r="G2138" t="str">
        <f>IF(VLOOKUP($A2138,Parts!$A:$AM,G$1,0)="X",X$2,"")</f>
        <v/>
      </c>
      <c r="H2138" t="str">
        <f>IF(VLOOKUP($A2138,Parts!$A:$AM,H$1,0)="X",Y$2,"")</f>
        <v/>
      </c>
      <c r="I2138" t="str">
        <f>IF(VLOOKUP($A2138,Parts!$A:$AM,I$1,0)="X",Z$2,"")</f>
        <v/>
      </c>
      <c r="J2138" t="str">
        <f>IF(VLOOKUP($A2138,Parts!$A:$AM,J$1,0)="X",AA$2,"")</f>
        <v/>
      </c>
      <c r="K2138" t="str">
        <f>IF(VLOOKUP($A2138,Parts!$A:$AM,K$1,0)="X",AB$2,"")</f>
        <v/>
      </c>
      <c r="L2138" t="str">
        <f>IF(VLOOKUP($A2138,Parts!$A:$AM,L$1,0)="X",AC$2,"")</f>
        <v/>
      </c>
      <c r="M2138" t="str">
        <f>IF(VLOOKUP($A2138,Parts!$A:$AM,M$1,0)="X",AD$2,"")</f>
        <v/>
      </c>
      <c r="N2138" t="str">
        <f>IF(VLOOKUP($A2138,Parts!$A:$AM,N$1,0)="X",AE$2,"")</f>
        <v/>
      </c>
      <c r="O2138" t="str">
        <f>IF(VLOOKUP($A2138,Parts!$A:$AM,O$1,0)="X",AF$2,"")</f>
        <v/>
      </c>
      <c r="P2138" t="str">
        <f t="shared" si="34"/>
        <v/>
      </c>
    </row>
    <row r="2139" spans="1:16" x14ac:dyDescent="0.25">
      <c r="A2139" t="str">
        <f>Table15[[#This Row],[Name]]</f>
        <v>RO-RealEngines-NK9V</v>
      </c>
      <c r="B2139" t="str">
        <f>IF(VLOOKUP($A2139,Parts!$A:$AM,B$1,0)="X",S$2,"")</f>
        <v/>
      </c>
      <c r="C2139" t="str">
        <f>IF(VLOOKUP($A2139,Parts!$A:$AM,C$1,0)="X",T$2,"")</f>
        <v/>
      </c>
      <c r="D2139" t="str">
        <f>IF(VLOOKUP($A2139,Parts!$A:$AM,D$1,0)="X",U$2,"")</f>
        <v/>
      </c>
      <c r="E2139" t="str">
        <f>IF(VLOOKUP($A2139,Parts!$A:$AM,E$1,0)="X",V$2,"")</f>
        <v/>
      </c>
      <c r="F2139" t="str">
        <f>IF(VLOOKUP($A2139,Parts!$A:$AM,F$1,0)="X",W$2,"")</f>
        <v xml:space="preserve">    MODULE
    { name = ModuleTagEngineLiquidTurbo }
</v>
      </c>
      <c r="G2139" t="str">
        <f>IF(VLOOKUP($A2139,Parts!$A:$AM,G$1,0)="X",X$2,"")</f>
        <v/>
      </c>
      <c r="H2139" t="str">
        <f>IF(VLOOKUP($A2139,Parts!$A:$AM,H$1,0)="X",Y$2,"")</f>
        <v/>
      </c>
      <c r="I2139" t="str">
        <f>IF(VLOOKUP($A2139,Parts!$A:$AM,I$1,0)="X",Z$2,"")</f>
        <v/>
      </c>
      <c r="J2139" t="str">
        <f>IF(VLOOKUP($A2139,Parts!$A:$AM,J$1,0)="X",AA$2,"")</f>
        <v/>
      </c>
      <c r="K2139" t="str">
        <f>IF(VLOOKUP($A2139,Parts!$A:$AM,K$1,0)="X",AB$2,"")</f>
        <v/>
      </c>
      <c r="L2139" t="str">
        <f>IF(VLOOKUP($A2139,Parts!$A:$AM,L$1,0)="X",AC$2,"")</f>
        <v/>
      </c>
      <c r="M2139" t="str">
        <f>IF(VLOOKUP($A2139,Parts!$A:$AM,M$1,0)="X",AD$2,"")</f>
        <v/>
      </c>
      <c r="N2139" t="str">
        <f>IF(VLOOKUP($A2139,Parts!$A:$AM,N$1,0)="X",AE$2,"")</f>
        <v/>
      </c>
      <c r="O2139" t="str">
        <f>IF(VLOOKUP($A2139,Parts!$A:$AM,O$1,0)="X",AF$2,"")</f>
        <v/>
      </c>
      <c r="P2139" t="str">
        <f t="shared" si="34"/>
        <v xml:space="preserve">    MODULE
    { name = ModuleTagEngineLiquidTurbo }
</v>
      </c>
    </row>
    <row r="2140" spans="1:16" x14ac:dyDescent="0.25">
      <c r="A2140" t="str">
        <f>Table15[[#This Row],[Name]]</f>
        <v>8x_NK-43</v>
      </c>
      <c r="B2140" t="str">
        <f>IF(VLOOKUP($A2140,Parts!$A:$AM,B$1,0)="X",S$2,"")</f>
        <v/>
      </c>
      <c r="C2140" t="str">
        <f>IF(VLOOKUP($A2140,Parts!$A:$AM,C$1,0)="X",T$2,"")</f>
        <v/>
      </c>
      <c r="D2140" t="str">
        <f>IF(VLOOKUP($A2140,Parts!$A:$AM,D$1,0)="X",U$2,"")</f>
        <v/>
      </c>
      <c r="E2140" t="str">
        <f>IF(VLOOKUP($A2140,Parts!$A:$AM,E$1,0)="X",V$2,"")</f>
        <v/>
      </c>
      <c r="F2140" t="str">
        <f>IF(VLOOKUP($A2140,Parts!$A:$AM,F$1,0)="X",W$2,"")</f>
        <v/>
      </c>
      <c r="G2140" t="str">
        <f>IF(VLOOKUP($A2140,Parts!$A:$AM,G$1,0)="X",X$2,"")</f>
        <v/>
      </c>
      <c r="H2140" t="str">
        <f>IF(VLOOKUP($A2140,Parts!$A:$AM,H$1,0)="X",Y$2,"")</f>
        <v/>
      </c>
      <c r="I2140" t="str">
        <f>IF(VLOOKUP($A2140,Parts!$A:$AM,I$1,0)="X",Z$2,"")</f>
        <v/>
      </c>
      <c r="J2140" t="str">
        <f>IF(VLOOKUP($A2140,Parts!$A:$AM,J$1,0)="X",AA$2,"")</f>
        <v/>
      </c>
      <c r="K2140" t="str">
        <f>IF(VLOOKUP($A2140,Parts!$A:$AM,K$1,0)="X",AB$2,"")</f>
        <v/>
      </c>
      <c r="L2140" t="str">
        <f>IF(VLOOKUP($A2140,Parts!$A:$AM,L$1,0)="X",AC$2,"")</f>
        <v/>
      </c>
      <c r="M2140" t="str">
        <f>IF(VLOOKUP($A2140,Parts!$A:$AM,M$1,0)="X",AD$2,"")</f>
        <v/>
      </c>
      <c r="N2140" t="str">
        <f>IF(VLOOKUP($A2140,Parts!$A:$AM,N$1,0)="X",AE$2,"")</f>
        <v/>
      </c>
      <c r="O2140" t="str">
        <f>IF(VLOOKUP($A2140,Parts!$A:$AM,O$1,0)="X",AF$2,"")</f>
        <v/>
      </c>
      <c r="P2140" t="str">
        <f t="shared" si="34"/>
        <v/>
      </c>
    </row>
    <row r="2141" spans="1:16" x14ac:dyDescent="0.25">
      <c r="A2141" t="str">
        <f>Table15[[#This Row],[Name]]</f>
        <v>4x_NK-21</v>
      </c>
      <c r="B2141" t="str">
        <f>IF(VLOOKUP($A2141,Parts!$A:$AM,B$1,0)="X",S$2,"")</f>
        <v/>
      </c>
      <c r="C2141" t="str">
        <f>IF(VLOOKUP($A2141,Parts!$A:$AM,C$1,0)="X",T$2,"")</f>
        <v/>
      </c>
      <c r="D2141" t="str">
        <f>IF(VLOOKUP($A2141,Parts!$A:$AM,D$1,0)="X",U$2,"")</f>
        <v/>
      </c>
      <c r="E2141" t="str">
        <f>IF(VLOOKUP($A2141,Parts!$A:$AM,E$1,0)="X",V$2,"")</f>
        <v/>
      </c>
      <c r="F2141" t="str">
        <f>IF(VLOOKUP($A2141,Parts!$A:$AM,F$1,0)="X",W$2,"")</f>
        <v/>
      </c>
      <c r="G2141" t="str">
        <f>IF(VLOOKUP($A2141,Parts!$A:$AM,G$1,0)="X",X$2,"")</f>
        <v/>
      </c>
      <c r="H2141" t="str">
        <f>IF(VLOOKUP($A2141,Parts!$A:$AM,H$1,0)="X",Y$2,"")</f>
        <v/>
      </c>
      <c r="I2141" t="str">
        <f>IF(VLOOKUP($A2141,Parts!$A:$AM,I$1,0)="X",Z$2,"")</f>
        <v/>
      </c>
      <c r="J2141" t="str">
        <f>IF(VLOOKUP($A2141,Parts!$A:$AM,J$1,0)="X",AA$2,"")</f>
        <v/>
      </c>
      <c r="K2141" t="str">
        <f>IF(VLOOKUP($A2141,Parts!$A:$AM,K$1,0)="X",AB$2,"")</f>
        <v/>
      </c>
      <c r="L2141" t="str">
        <f>IF(VLOOKUP($A2141,Parts!$A:$AM,L$1,0)="X",AC$2,"")</f>
        <v/>
      </c>
      <c r="M2141" t="str">
        <f>IF(VLOOKUP($A2141,Parts!$A:$AM,M$1,0)="X",AD$2,"")</f>
        <v/>
      </c>
      <c r="N2141" t="str">
        <f>IF(VLOOKUP($A2141,Parts!$A:$AM,N$1,0)="X",AE$2,"")</f>
        <v/>
      </c>
      <c r="O2141" t="str">
        <f>IF(VLOOKUP($A2141,Parts!$A:$AM,O$1,0)="X",AF$2,"")</f>
        <v/>
      </c>
      <c r="P2141" t="str">
        <f t="shared" si="34"/>
        <v/>
      </c>
    </row>
    <row r="2142" spans="1:16" x14ac:dyDescent="0.25">
      <c r="A2142" t="str">
        <f>Table15[[#This Row],[Name]]</f>
        <v>4x_NK-39</v>
      </c>
      <c r="B2142" t="str">
        <f>IF(VLOOKUP($A2142,Parts!$A:$AM,B$1,0)="X",S$2,"")</f>
        <v/>
      </c>
      <c r="C2142" t="str">
        <f>IF(VLOOKUP($A2142,Parts!$A:$AM,C$1,0)="X",T$2,"")</f>
        <v/>
      </c>
      <c r="D2142" t="str">
        <f>IF(VLOOKUP($A2142,Parts!$A:$AM,D$1,0)="X",U$2,"")</f>
        <v/>
      </c>
      <c r="E2142" t="str">
        <f>IF(VLOOKUP($A2142,Parts!$A:$AM,E$1,0)="X",V$2,"")</f>
        <v/>
      </c>
      <c r="F2142" t="str">
        <f>IF(VLOOKUP($A2142,Parts!$A:$AM,F$1,0)="X",W$2,"")</f>
        <v/>
      </c>
      <c r="G2142" t="str">
        <f>IF(VLOOKUP($A2142,Parts!$A:$AM,G$1,0)="X",X$2,"")</f>
        <v/>
      </c>
      <c r="H2142" t="str">
        <f>IF(VLOOKUP($A2142,Parts!$A:$AM,H$1,0)="X",Y$2,"")</f>
        <v/>
      </c>
      <c r="I2142" t="str">
        <f>IF(VLOOKUP($A2142,Parts!$A:$AM,I$1,0)="X",Z$2,"")</f>
        <v/>
      </c>
      <c r="J2142" t="str">
        <f>IF(VLOOKUP($A2142,Parts!$A:$AM,J$1,0)="X",AA$2,"")</f>
        <v/>
      </c>
      <c r="K2142" t="str">
        <f>IF(VLOOKUP($A2142,Parts!$A:$AM,K$1,0)="X",AB$2,"")</f>
        <v/>
      </c>
      <c r="L2142" t="str">
        <f>IF(VLOOKUP($A2142,Parts!$A:$AM,L$1,0)="X",AC$2,"")</f>
        <v/>
      </c>
      <c r="M2142" t="str">
        <f>IF(VLOOKUP($A2142,Parts!$A:$AM,M$1,0)="X",AD$2,"")</f>
        <v/>
      </c>
      <c r="N2142" t="str">
        <f>IF(VLOOKUP($A2142,Parts!$A:$AM,N$1,0)="X",AE$2,"")</f>
        <v/>
      </c>
      <c r="O2142" t="str">
        <f>IF(VLOOKUP($A2142,Parts!$A:$AM,O$1,0)="X",AF$2,"")</f>
        <v/>
      </c>
      <c r="P2142" t="str">
        <f t="shared" si="34"/>
        <v/>
      </c>
    </row>
    <row r="2143" spans="1:16" x14ac:dyDescent="0.25">
      <c r="A2143" t="str">
        <f>Table15[[#This Row],[Name]]</f>
        <v>A-6</v>
      </c>
      <c r="B2143" t="str">
        <f>IF(VLOOKUP($A2143,Parts!$A:$AM,B$1,0)="X",S$2,"")</f>
        <v/>
      </c>
      <c r="C2143" t="str">
        <f>IF(VLOOKUP($A2143,Parts!$A:$AM,C$1,0)="X",T$2,"")</f>
        <v/>
      </c>
      <c r="D2143" t="str">
        <f>IF(VLOOKUP($A2143,Parts!$A:$AM,D$1,0)="X",U$2,"")</f>
        <v/>
      </c>
      <c r="E2143" t="str">
        <f>IF(VLOOKUP($A2143,Parts!$A:$AM,E$1,0)="X",V$2,"")</f>
        <v/>
      </c>
      <c r="F2143" t="str">
        <f>IF(VLOOKUP($A2143,Parts!$A:$AM,F$1,0)="X",W$2,"")</f>
        <v/>
      </c>
      <c r="G2143" t="str">
        <f>IF(VLOOKUP($A2143,Parts!$A:$AM,G$1,0)="X",X$2,"")</f>
        <v/>
      </c>
      <c r="H2143" t="str">
        <f>IF(VLOOKUP($A2143,Parts!$A:$AM,H$1,0)="X",Y$2,"")</f>
        <v/>
      </c>
      <c r="I2143" t="str">
        <f>IF(VLOOKUP($A2143,Parts!$A:$AM,I$1,0)="X",Z$2,"")</f>
        <v/>
      </c>
      <c r="J2143" t="str">
        <f>IF(VLOOKUP($A2143,Parts!$A:$AM,J$1,0)="X",AA$2,"")</f>
        <v/>
      </c>
      <c r="K2143" t="str">
        <f>IF(VLOOKUP($A2143,Parts!$A:$AM,K$1,0)="X",AB$2,"")</f>
        <v/>
      </c>
      <c r="L2143" t="str">
        <f>IF(VLOOKUP($A2143,Parts!$A:$AM,L$1,0)="X",AC$2,"")</f>
        <v/>
      </c>
      <c r="M2143" t="str">
        <f>IF(VLOOKUP($A2143,Parts!$A:$AM,M$1,0)="X",AD$2,"")</f>
        <v/>
      </c>
      <c r="N2143" t="str">
        <f>IF(VLOOKUP($A2143,Parts!$A:$AM,N$1,0)="X",AE$2,"")</f>
        <v/>
      </c>
      <c r="O2143" t="str">
        <f>IF(VLOOKUP($A2143,Parts!$A:$AM,O$1,0)="X",AF$2,"")</f>
        <v/>
      </c>
      <c r="P2143" t="str">
        <f t="shared" si="34"/>
        <v/>
      </c>
    </row>
    <row r="2144" spans="1:16" x14ac:dyDescent="0.25">
      <c r="A2144" t="str">
        <f>Table15[[#This Row],[Name]]</f>
        <v>A-7</v>
      </c>
      <c r="B2144" t="str">
        <f>IF(VLOOKUP($A2144,Parts!$A:$AM,B$1,0)="X",S$2,"")</f>
        <v/>
      </c>
      <c r="C2144" t="str">
        <f>IF(VLOOKUP($A2144,Parts!$A:$AM,C$1,0)="X",T$2,"")</f>
        <v/>
      </c>
      <c r="D2144" t="str">
        <f>IF(VLOOKUP($A2144,Parts!$A:$AM,D$1,0)="X",U$2,"")</f>
        <v/>
      </c>
      <c r="E2144" t="str">
        <f>IF(VLOOKUP($A2144,Parts!$A:$AM,E$1,0)="X",V$2,"")</f>
        <v/>
      </c>
      <c r="F2144" t="str">
        <f>IF(VLOOKUP($A2144,Parts!$A:$AM,F$1,0)="X",W$2,"")</f>
        <v/>
      </c>
      <c r="G2144" t="str">
        <f>IF(VLOOKUP($A2144,Parts!$A:$AM,G$1,0)="X",X$2,"")</f>
        <v/>
      </c>
      <c r="H2144" t="str">
        <f>IF(VLOOKUP($A2144,Parts!$A:$AM,H$1,0)="X",Y$2,"")</f>
        <v/>
      </c>
      <c r="I2144" t="str">
        <f>IF(VLOOKUP($A2144,Parts!$A:$AM,I$1,0)="X",Z$2,"")</f>
        <v/>
      </c>
      <c r="J2144" t="str">
        <f>IF(VLOOKUP($A2144,Parts!$A:$AM,J$1,0)="X",AA$2,"")</f>
        <v/>
      </c>
      <c r="K2144" t="str">
        <f>IF(VLOOKUP($A2144,Parts!$A:$AM,K$1,0)="X",AB$2,"")</f>
        <v/>
      </c>
      <c r="L2144" t="str">
        <f>IF(VLOOKUP($A2144,Parts!$A:$AM,L$1,0)="X",AC$2,"")</f>
        <v/>
      </c>
      <c r="M2144" t="str">
        <f>IF(VLOOKUP($A2144,Parts!$A:$AM,M$1,0)="X",AD$2,"")</f>
        <v/>
      </c>
      <c r="N2144" t="str">
        <f>IF(VLOOKUP($A2144,Parts!$A:$AM,N$1,0)="X",AE$2,"")</f>
        <v/>
      </c>
      <c r="O2144" t="str">
        <f>IF(VLOOKUP($A2144,Parts!$A:$AM,O$1,0)="X",AF$2,"")</f>
        <v/>
      </c>
      <c r="P2144" t="str">
        <f t="shared" si="34"/>
        <v/>
      </c>
    </row>
    <row r="2145" spans="1:16" x14ac:dyDescent="0.25">
      <c r="A2145" t="str">
        <f>Table15[[#This Row],[Name]]</f>
        <v>NERVA-I</v>
      </c>
      <c r="B2145" t="str">
        <f>IF(VLOOKUP($A2145,Parts!$A:$AM,B$1,0)="X",S$2,"")</f>
        <v/>
      </c>
      <c r="C2145" t="str">
        <f>IF(VLOOKUP($A2145,Parts!$A:$AM,C$1,0)="X",T$2,"")</f>
        <v/>
      </c>
      <c r="D2145" t="str">
        <f>IF(VLOOKUP($A2145,Parts!$A:$AM,D$1,0)="X",U$2,"")</f>
        <v/>
      </c>
      <c r="E2145" t="str">
        <f>IF(VLOOKUP($A2145,Parts!$A:$AM,E$1,0)="X",V$2,"")</f>
        <v/>
      </c>
      <c r="F2145" t="str">
        <f>IF(VLOOKUP($A2145,Parts!$A:$AM,F$1,0)="X",W$2,"")</f>
        <v/>
      </c>
      <c r="G2145" t="str">
        <f>IF(VLOOKUP($A2145,Parts!$A:$AM,G$1,0)="X",X$2,"")</f>
        <v/>
      </c>
      <c r="H2145" t="str">
        <f>IF(VLOOKUP($A2145,Parts!$A:$AM,H$1,0)="X",Y$2,"")</f>
        <v/>
      </c>
      <c r="I2145" t="str">
        <f>IF(VLOOKUP($A2145,Parts!$A:$AM,I$1,0)="X",Z$2,"")</f>
        <v/>
      </c>
      <c r="J2145" t="str">
        <f>IF(VLOOKUP($A2145,Parts!$A:$AM,J$1,0)="X",AA$2,"")</f>
        <v/>
      </c>
      <c r="K2145" t="str">
        <f>IF(VLOOKUP($A2145,Parts!$A:$AM,K$1,0)="X",AB$2,"")</f>
        <v/>
      </c>
      <c r="L2145" t="str">
        <f>IF(VLOOKUP($A2145,Parts!$A:$AM,L$1,0)="X",AC$2,"")</f>
        <v/>
      </c>
      <c r="M2145" t="str">
        <f>IF(VLOOKUP($A2145,Parts!$A:$AM,M$1,0)="X",AD$2,"")</f>
        <v/>
      </c>
      <c r="N2145" t="str">
        <f>IF(VLOOKUP($A2145,Parts!$A:$AM,N$1,0)="X",AE$2,"")</f>
        <v/>
      </c>
      <c r="O2145" t="str">
        <f>IF(VLOOKUP($A2145,Parts!$A:$AM,O$1,0)="X",AF$2,"")</f>
        <v/>
      </c>
      <c r="P2145" t="str">
        <f t="shared" si="34"/>
        <v/>
      </c>
    </row>
    <row r="2146" spans="1:16" x14ac:dyDescent="0.25">
      <c r="A2146" t="str">
        <f>Table15[[#This Row],[Name]]</f>
        <v>NERVA-II</v>
      </c>
      <c r="B2146" t="str">
        <f>IF(VLOOKUP($A2146,Parts!$A:$AM,B$1,0)="X",S$2,"")</f>
        <v/>
      </c>
      <c r="C2146" t="str">
        <f>IF(VLOOKUP($A2146,Parts!$A:$AM,C$1,0)="X",T$2,"")</f>
        <v/>
      </c>
      <c r="D2146" t="str">
        <f>IF(VLOOKUP($A2146,Parts!$A:$AM,D$1,0)="X",U$2,"")</f>
        <v/>
      </c>
      <c r="E2146" t="str">
        <f>IF(VLOOKUP($A2146,Parts!$A:$AM,E$1,0)="X",V$2,"")</f>
        <v/>
      </c>
      <c r="F2146" t="str">
        <f>IF(VLOOKUP($A2146,Parts!$A:$AM,F$1,0)="X",W$2,"")</f>
        <v/>
      </c>
      <c r="G2146" t="str">
        <f>IF(VLOOKUP($A2146,Parts!$A:$AM,G$1,0)="X",X$2,"")</f>
        <v/>
      </c>
      <c r="H2146" t="str">
        <f>IF(VLOOKUP($A2146,Parts!$A:$AM,H$1,0)="X",Y$2,"")</f>
        <v/>
      </c>
      <c r="I2146" t="str">
        <f>IF(VLOOKUP($A2146,Parts!$A:$AM,I$1,0)="X",Z$2,"")</f>
        <v/>
      </c>
      <c r="J2146" t="str">
        <f>IF(VLOOKUP($A2146,Parts!$A:$AM,J$1,0)="X",AA$2,"")</f>
        <v/>
      </c>
      <c r="K2146" t="str">
        <f>IF(VLOOKUP($A2146,Parts!$A:$AM,K$1,0)="X",AB$2,"")</f>
        <v/>
      </c>
      <c r="L2146" t="str">
        <f>IF(VLOOKUP($A2146,Parts!$A:$AM,L$1,0)="X",AC$2,"")</f>
        <v/>
      </c>
      <c r="M2146" t="str">
        <f>IF(VLOOKUP($A2146,Parts!$A:$AM,M$1,0)="X",AD$2,"")</f>
        <v/>
      </c>
      <c r="N2146" t="str">
        <f>IF(VLOOKUP($A2146,Parts!$A:$AM,N$1,0)="X",AE$2,"")</f>
        <v/>
      </c>
      <c r="O2146" t="str">
        <f>IF(VLOOKUP($A2146,Parts!$A:$AM,O$1,0)="X",AF$2,"")</f>
        <v/>
      </c>
      <c r="P2146" t="str">
        <f t="shared" si="34"/>
        <v/>
      </c>
    </row>
    <row r="2147" spans="1:16" x14ac:dyDescent="0.25">
      <c r="A2147" t="str">
        <f>Table15[[#This Row],[Name]]</f>
        <v>RO-BobCat-NK9V</v>
      </c>
      <c r="B2147" t="str">
        <f>IF(VLOOKUP($A2147,Parts!$A:$AM,B$1,0)="X",S$2,"")</f>
        <v/>
      </c>
      <c r="C2147" t="str">
        <f>IF(VLOOKUP($A2147,Parts!$A:$AM,C$1,0)="X",T$2,"")</f>
        <v/>
      </c>
      <c r="D2147" t="str">
        <f>IF(VLOOKUP($A2147,Parts!$A:$AM,D$1,0)="X",U$2,"")</f>
        <v/>
      </c>
      <c r="E2147" t="str">
        <f>IF(VLOOKUP($A2147,Parts!$A:$AM,E$1,0)="X",V$2,"")</f>
        <v/>
      </c>
      <c r="F2147" t="str">
        <f>IF(VLOOKUP($A2147,Parts!$A:$AM,F$1,0)="X",W$2,"")</f>
        <v xml:space="preserve">    MODULE
    { name = ModuleTagEngineLiquidTurbo }
</v>
      </c>
      <c r="G2147" t="str">
        <f>IF(VLOOKUP($A2147,Parts!$A:$AM,G$1,0)="X",X$2,"")</f>
        <v/>
      </c>
      <c r="H2147" t="str">
        <f>IF(VLOOKUP($A2147,Parts!$A:$AM,H$1,0)="X",Y$2,"")</f>
        <v/>
      </c>
      <c r="I2147" t="str">
        <f>IF(VLOOKUP($A2147,Parts!$A:$AM,I$1,0)="X",Z$2,"")</f>
        <v/>
      </c>
      <c r="J2147" t="str">
        <f>IF(VLOOKUP($A2147,Parts!$A:$AM,J$1,0)="X",AA$2,"")</f>
        <v/>
      </c>
      <c r="K2147" t="str">
        <f>IF(VLOOKUP($A2147,Parts!$A:$AM,K$1,0)="X",AB$2,"")</f>
        <v/>
      </c>
      <c r="L2147" t="str">
        <f>IF(VLOOKUP($A2147,Parts!$A:$AM,L$1,0)="X",AC$2,"")</f>
        <v/>
      </c>
      <c r="M2147" t="str">
        <f>IF(VLOOKUP($A2147,Parts!$A:$AM,M$1,0)="X",AD$2,"")</f>
        <v/>
      </c>
      <c r="N2147" t="str">
        <f>IF(VLOOKUP($A2147,Parts!$A:$AM,N$1,0)="X",AE$2,"")</f>
        <v/>
      </c>
      <c r="O2147" t="str">
        <f>IF(VLOOKUP($A2147,Parts!$A:$AM,O$1,0)="X",AF$2,"")</f>
        <v/>
      </c>
      <c r="P2147" t="str">
        <f t="shared" si="34"/>
        <v xml:space="preserve">    MODULE
    { name = ModuleTagEngineLiquidTurbo }
</v>
      </c>
    </row>
    <row r="2148" spans="1:16" x14ac:dyDescent="0.25">
      <c r="A2148" t="str">
        <f>Table15[[#This Row],[Name]]</f>
        <v>NK-15</v>
      </c>
      <c r="B2148" t="str">
        <f>IF(VLOOKUP($A2148,Parts!$A:$AM,B$1,0)="X",S$2,"")</f>
        <v/>
      </c>
      <c r="C2148" t="str">
        <f>IF(VLOOKUP($A2148,Parts!$A:$AM,C$1,0)="X",T$2,"")</f>
        <v/>
      </c>
      <c r="D2148" t="str">
        <f>IF(VLOOKUP($A2148,Parts!$A:$AM,D$1,0)="X",U$2,"")</f>
        <v/>
      </c>
      <c r="E2148" t="str">
        <f>IF(VLOOKUP($A2148,Parts!$A:$AM,E$1,0)="X",V$2,"")</f>
        <v/>
      </c>
      <c r="F2148" t="str">
        <f>IF(VLOOKUP($A2148,Parts!$A:$AM,F$1,0)="X",W$2,"")</f>
        <v/>
      </c>
      <c r="G2148" t="str">
        <f>IF(VLOOKUP($A2148,Parts!$A:$AM,G$1,0)="X",X$2,"")</f>
        <v/>
      </c>
      <c r="H2148" t="str">
        <f>IF(VLOOKUP($A2148,Parts!$A:$AM,H$1,0)="X",Y$2,"")</f>
        <v/>
      </c>
      <c r="I2148" t="str">
        <f>IF(VLOOKUP($A2148,Parts!$A:$AM,I$1,0)="X",Z$2,"")</f>
        <v/>
      </c>
      <c r="J2148" t="str">
        <f>IF(VLOOKUP($A2148,Parts!$A:$AM,J$1,0)="X",AA$2,"")</f>
        <v/>
      </c>
      <c r="K2148" t="str">
        <f>IF(VLOOKUP($A2148,Parts!$A:$AM,K$1,0)="X",AB$2,"")</f>
        <v/>
      </c>
      <c r="L2148" t="str">
        <f>IF(VLOOKUP($A2148,Parts!$A:$AM,L$1,0)="X",AC$2,"")</f>
        <v/>
      </c>
      <c r="M2148" t="str">
        <f>IF(VLOOKUP($A2148,Parts!$A:$AM,M$1,0)="X",AD$2,"")</f>
        <v/>
      </c>
      <c r="N2148" t="str">
        <f>IF(VLOOKUP($A2148,Parts!$A:$AM,N$1,0)="X",AE$2,"")</f>
        <v/>
      </c>
      <c r="O2148" t="str">
        <f>IF(VLOOKUP($A2148,Parts!$A:$AM,O$1,0)="X",AF$2,"")</f>
        <v/>
      </c>
      <c r="P2148" t="str">
        <f t="shared" si="34"/>
        <v/>
      </c>
    </row>
    <row r="2149" spans="1:16" x14ac:dyDescent="0.25">
      <c r="A2149" t="str">
        <f>Table15[[#This Row],[Name]]</f>
        <v>NK33</v>
      </c>
      <c r="B2149" t="str">
        <f>IF(VLOOKUP($A2149,Parts!$A:$AM,B$1,0)="X",S$2,"")</f>
        <v/>
      </c>
      <c r="C2149" t="str">
        <f>IF(VLOOKUP($A2149,Parts!$A:$AM,C$1,0)="X",T$2,"")</f>
        <v/>
      </c>
      <c r="D2149" t="str">
        <f>IF(VLOOKUP($A2149,Parts!$A:$AM,D$1,0)="X",U$2,"")</f>
        <v/>
      </c>
      <c r="E2149" t="str">
        <f>IF(VLOOKUP($A2149,Parts!$A:$AM,E$1,0)="X",V$2,"")</f>
        <v/>
      </c>
      <c r="F2149" t="str">
        <f>IF(VLOOKUP($A2149,Parts!$A:$AM,F$1,0)="X",W$2,"")</f>
        <v xml:space="preserve">    MODULE
    { name = ModuleTagEngineLiquidTurbo }
</v>
      </c>
      <c r="G2149" t="str">
        <f>IF(VLOOKUP($A2149,Parts!$A:$AM,G$1,0)="X",X$2,"")</f>
        <v/>
      </c>
      <c r="H2149" t="str">
        <f>IF(VLOOKUP($A2149,Parts!$A:$AM,H$1,0)="X",Y$2,"")</f>
        <v/>
      </c>
      <c r="I2149" t="str">
        <f>IF(VLOOKUP($A2149,Parts!$A:$AM,I$1,0)="X",Z$2,"")</f>
        <v/>
      </c>
      <c r="J2149" t="str">
        <f>IF(VLOOKUP($A2149,Parts!$A:$AM,J$1,0)="X",AA$2,"")</f>
        <v/>
      </c>
      <c r="K2149" t="str">
        <f>IF(VLOOKUP($A2149,Parts!$A:$AM,K$1,0)="X",AB$2,"")</f>
        <v/>
      </c>
      <c r="L2149" t="str">
        <f>IF(VLOOKUP($A2149,Parts!$A:$AM,L$1,0)="X",AC$2,"")</f>
        <v/>
      </c>
      <c r="M2149" t="str">
        <f>IF(VLOOKUP($A2149,Parts!$A:$AM,M$1,0)="X",AD$2,"")</f>
        <v/>
      </c>
      <c r="N2149" t="str">
        <f>IF(VLOOKUP($A2149,Parts!$A:$AM,N$1,0)="X",AE$2,"")</f>
        <v/>
      </c>
      <c r="O2149" t="str">
        <f>IF(VLOOKUP($A2149,Parts!$A:$AM,O$1,0)="X",AF$2,"")</f>
        <v/>
      </c>
      <c r="P2149" t="str">
        <f t="shared" si="34"/>
        <v xml:space="preserve">    MODULE
    { name = ModuleTagEngineLiquidTurbo }
</v>
      </c>
    </row>
    <row r="2150" spans="1:16" x14ac:dyDescent="0.25">
      <c r="A2150" t="str">
        <f>Table15[[#This Row],[Name]]</f>
        <v>NK33engine</v>
      </c>
      <c r="B2150" t="str">
        <f>IF(VLOOKUP($A2150,Parts!$A:$AM,B$1,0)="X",S$2,"")</f>
        <v/>
      </c>
      <c r="C2150" t="str">
        <f>IF(VLOOKUP($A2150,Parts!$A:$AM,C$1,0)="X",T$2,"")</f>
        <v/>
      </c>
      <c r="D2150" t="str">
        <f>IF(VLOOKUP($A2150,Parts!$A:$AM,D$1,0)="X",U$2,"")</f>
        <v/>
      </c>
      <c r="E2150" t="str">
        <f>IF(VLOOKUP($A2150,Parts!$A:$AM,E$1,0)="X",V$2,"")</f>
        <v/>
      </c>
      <c r="F2150" t="str">
        <f>IF(VLOOKUP($A2150,Parts!$A:$AM,F$1,0)="X",W$2,"")</f>
        <v xml:space="preserve">    MODULE
    { name = ModuleTagEngineLiquidTurbo }
</v>
      </c>
      <c r="G2150" t="str">
        <f>IF(VLOOKUP($A2150,Parts!$A:$AM,G$1,0)="X",X$2,"")</f>
        <v/>
      </c>
      <c r="H2150" t="str">
        <f>IF(VLOOKUP($A2150,Parts!$A:$AM,H$1,0)="X",Y$2,"")</f>
        <v/>
      </c>
      <c r="I2150" t="str">
        <f>IF(VLOOKUP($A2150,Parts!$A:$AM,I$1,0)="X",Z$2,"")</f>
        <v/>
      </c>
      <c r="J2150" t="str">
        <f>IF(VLOOKUP($A2150,Parts!$A:$AM,J$1,0)="X",AA$2,"")</f>
        <v/>
      </c>
      <c r="K2150" t="str">
        <f>IF(VLOOKUP($A2150,Parts!$A:$AM,K$1,0)="X",AB$2,"")</f>
        <v/>
      </c>
      <c r="L2150" t="str">
        <f>IF(VLOOKUP($A2150,Parts!$A:$AM,L$1,0)="X",AC$2,"")</f>
        <v/>
      </c>
      <c r="M2150" t="str">
        <f>IF(VLOOKUP($A2150,Parts!$A:$AM,M$1,0)="X",AD$2,"")</f>
        <v/>
      </c>
      <c r="N2150" t="str">
        <f>IF(VLOOKUP($A2150,Parts!$A:$AM,N$1,0)="X",AE$2,"")</f>
        <v/>
      </c>
      <c r="O2150" t="str">
        <f>IF(VLOOKUP($A2150,Parts!$A:$AM,O$1,0)="X",AF$2,"")</f>
        <v/>
      </c>
      <c r="P2150" t="str">
        <f t="shared" si="34"/>
        <v xml:space="preserve">    MODULE
    { name = ModuleTagEngineLiquidTurbo }
</v>
      </c>
    </row>
    <row r="2151" spans="1:16" x14ac:dyDescent="0.25">
      <c r="A2151" t="str">
        <f>Table15[[#This Row],[Name]]</f>
        <v>NK33_StockVersion</v>
      </c>
      <c r="B2151" t="str">
        <f>IF(VLOOKUP($A2151,Parts!$A:$AM,B$1,0)="X",S$2,"")</f>
        <v/>
      </c>
      <c r="C2151" t="str">
        <f>IF(VLOOKUP($A2151,Parts!$A:$AM,C$1,0)="X",T$2,"")</f>
        <v/>
      </c>
      <c r="D2151" t="str">
        <f>IF(VLOOKUP($A2151,Parts!$A:$AM,D$1,0)="X",U$2,"")</f>
        <v/>
      </c>
      <c r="E2151" t="str">
        <f>IF(VLOOKUP($A2151,Parts!$A:$AM,E$1,0)="X",V$2,"")</f>
        <v/>
      </c>
      <c r="F2151" t="str">
        <f>IF(VLOOKUP($A2151,Parts!$A:$AM,F$1,0)="X",W$2,"")</f>
        <v xml:space="preserve">    MODULE
    { name = ModuleTagEngineLiquidTurbo }
</v>
      </c>
      <c r="G2151" t="str">
        <f>IF(VLOOKUP($A2151,Parts!$A:$AM,G$1,0)="X",X$2,"")</f>
        <v/>
      </c>
      <c r="H2151" t="str">
        <f>IF(VLOOKUP($A2151,Parts!$A:$AM,H$1,0)="X",Y$2,"")</f>
        <v/>
      </c>
      <c r="I2151" t="str">
        <f>IF(VLOOKUP($A2151,Parts!$A:$AM,I$1,0)="X",Z$2,"")</f>
        <v/>
      </c>
      <c r="J2151" t="str">
        <f>IF(VLOOKUP($A2151,Parts!$A:$AM,J$1,0)="X",AA$2,"")</f>
        <v/>
      </c>
      <c r="K2151" t="str">
        <f>IF(VLOOKUP($A2151,Parts!$A:$AM,K$1,0)="X",AB$2,"")</f>
        <v/>
      </c>
      <c r="L2151" t="str">
        <f>IF(VLOOKUP($A2151,Parts!$A:$AM,L$1,0)="X",AC$2,"")</f>
        <v/>
      </c>
      <c r="M2151" t="str">
        <f>IF(VLOOKUP($A2151,Parts!$A:$AM,M$1,0)="X",AD$2,"")</f>
        <v/>
      </c>
      <c r="N2151" t="str">
        <f>IF(VLOOKUP($A2151,Parts!$A:$AM,N$1,0)="X",AE$2,"")</f>
        <v/>
      </c>
      <c r="O2151" t="str">
        <f>IF(VLOOKUP($A2151,Parts!$A:$AM,O$1,0)="X",AF$2,"")</f>
        <v/>
      </c>
      <c r="P2151" t="str">
        <f t="shared" si="34"/>
        <v xml:space="preserve">    MODULE
    { name = ModuleTagEngineLiquidTurbo }
</v>
      </c>
    </row>
    <row r="2152" spans="1:16" x14ac:dyDescent="0.25">
      <c r="A2152" t="str">
        <f>Table15[[#This Row],[Name]]</f>
        <v>NK-15-Original-NoGimbal</v>
      </c>
      <c r="B2152" t="str">
        <f>IF(VLOOKUP($A2152,Parts!$A:$AM,B$1,0)="X",S$2,"")</f>
        <v/>
      </c>
      <c r="C2152" t="str">
        <f>IF(VLOOKUP($A2152,Parts!$A:$AM,C$1,0)="X",T$2,"")</f>
        <v/>
      </c>
      <c r="D2152" t="str">
        <f>IF(VLOOKUP($A2152,Parts!$A:$AM,D$1,0)="X",U$2,"")</f>
        <v/>
      </c>
      <c r="E2152" t="str">
        <f>IF(VLOOKUP($A2152,Parts!$A:$AM,E$1,0)="X",V$2,"")</f>
        <v/>
      </c>
      <c r="F2152" t="str">
        <f>IF(VLOOKUP($A2152,Parts!$A:$AM,F$1,0)="X",W$2,"")</f>
        <v/>
      </c>
      <c r="G2152" t="str">
        <f>IF(VLOOKUP($A2152,Parts!$A:$AM,G$1,0)="X",X$2,"")</f>
        <v/>
      </c>
      <c r="H2152" t="str">
        <f>IF(VLOOKUP($A2152,Parts!$A:$AM,H$1,0)="X",Y$2,"")</f>
        <v/>
      </c>
      <c r="I2152" t="str">
        <f>IF(VLOOKUP($A2152,Parts!$A:$AM,I$1,0)="X",Z$2,"")</f>
        <v/>
      </c>
      <c r="J2152" t="str">
        <f>IF(VLOOKUP($A2152,Parts!$A:$AM,J$1,0)="X",AA$2,"")</f>
        <v/>
      </c>
      <c r="K2152" t="str">
        <f>IF(VLOOKUP($A2152,Parts!$A:$AM,K$1,0)="X",AB$2,"")</f>
        <v/>
      </c>
      <c r="L2152" t="str">
        <f>IF(VLOOKUP($A2152,Parts!$A:$AM,L$1,0)="X",AC$2,"")</f>
        <v/>
      </c>
      <c r="M2152" t="str">
        <f>IF(VLOOKUP($A2152,Parts!$A:$AM,M$1,0)="X",AD$2,"")</f>
        <v/>
      </c>
      <c r="N2152" t="str">
        <f>IF(VLOOKUP($A2152,Parts!$A:$AM,N$1,0)="X",AE$2,"")</f>
        <v/>
      </c>
      <c r="O2152" t="str">
        <f>IF(VLOOKUP($A2152,Parts!$A:$AM,O$1,0)="X",AF$2,"")</f>
        <v/>
      </c>
      <c r="P2152" t="str">
        <f t="shared" si="34"/>
        <v/>
      </c>
    </row>
    <row r="2153" spans="1:16" x14ac:dyDescent="0.25">
      <c r="A2153" t="str">
        <f>Table15[[#This Row],[Name]]</f>
        <v>NK-33</v>
      </c>
      <c r="B2153" t="str">
        <f>IF(VLOOKUP($A2153,Parts!$A:$AM,B$1,0)="X",S$2,"")</f>
        <v/>
      </c>
      <c r="C2153" t="str">
        <f>IF(VLOOKUP($A2153,Parts!$A:$AM,C$1,0)="X",T$2,"")</f>
        <v/>
      </c>
      <c r="D2153" t="str">
        <f>IF(VLOOKUP($A2153,Parts!$A:$AM,D$1,0)="X",U$2,"")</f>
        <v/>
      </c>
      <c r="E2153" t="str">
        <f>IF(VLOOKUP($A2153,Parts!$A:$AM,E$1,0)="X",V$2,"")</f>
        <v/>
      </c>
      <c r="F2153" t="str">
        <f>IF(VLOOKUP($A2153,Parts!$A:$AM,F$1,0)="X",W$2,"")</f>
        <v/>
      </c>
      <c r="G2153" t="str">
        <f>IF(VLOOKUP($A2153,Parts!$A:$AM,G$1,0)="X",X$2,"")</f>
        <v/>
      </c>
      <c r="H2153" t="str">
        <f>IF(VLOOKUP($A2153,Parts!$A:$AM,H$1,0)="X",Y$2,"")</f>
        <v/>
      </c>
      <c r="I2153" t="str">
        <f>IF(VLOOKUP($A2153,Parts!$A:$AM,I$1,0)="X",Z$2,"")</f>
        <v/>
      </c>
      <c r="J2153" t="str">
        <f>IF(VLOOKUP($A2153,Parts!$A:$AM,J$1,0)="X",AA$2,"")</f>
        <v/>
      </c>
      <c r="K2153" t="str">
        <f>IF(VLOOKUP($A2153,Parts!$A:$AM,K$1,0)="X",AB$2,"")</f>
        <v/>
      </c>
      <c r="L2153" t="str">
        <f>IF(VLOOKUP($A2153,Parts!$A:$AM,L$1,0)="X",AC$2,"")</f>
        <v/>
      </c>
      <c r="M2153" t="str">
        <f>IF(VLOOKUP($A2153,Parts!$A:$AM,M$1,0)="X",AD$2,"")</f>
        <v/>
      </c>
      <c r="N2153" t="str">
        <f>IF(VLOOKUP($A2153,Parts!$A:$AM,N$1,0)="X",AE$2,"")</f>
        <v/>
      </c>
      <c r="O2153" t="str">
        <f>IF(VLOOKUP($A2153,Parts!$A:$AM,O$1,0)="X",AF$2,"")</f>
        <v/>
      </c>
      <c r="P2153" t="str">
        <f t="shared" si="34"/>
        <v/>
      </c>
    </row>
    <row r="2154" spans="1:16" x14ac:dyDescent="0.25">
      <c r="A2154" t="str">
        <f>Table15[[#This Row],[Name]]</f>
        <v>NK43engine</v>
      </c>
      <c r="B2154" t="str">
        <f>IF(VLOOKUP($A2154,Parts!$A:$AM,B$1,0)="X",S$2,"")</f>
        <v/>
      </c>
      <c r="C2154" t="str">
        <f>IF(VLOOKUP($A2154,Parts!$A:$AM,C$1,0)="X",T$2,"")</f>
        <v/>
      </c>
      <c r="D2154" t="str">
        <f>IF(VLOOKUP($A2154,Parts!$A:$AM,D$1,0)="X",U$2,"")</f>
        <v/>
      </c>
      <c r="E2154" t="str">
        <f>IF(VLOOKUP($A2154,Parts!$A:$AM,E$1,0)="X",V$2,"")</f>
        <v/>
      </c>
      <c r="F2154" t="str">
        <f>IF(VLOOKUP($A2154,Parts!$A:$AM,F$1,0)="X",W$2,"")</f>
        <v xml:space="preserve">    MODULE
    { name = ModuleTagEngineLiquidTurbo }
</v>
      </c>
      <c r="G2154" t="str">
        <f>IF(VLOOKUP($A2154,Parts!$A:$AM,G$1,0)="X",X$2,"")</f>
        <v/>
      </c>
      <c r="H2154" t="str">
        <f>IF(VLOOKUP($A2154,Parts!$A:$AM,H$1,0)="X",Y$2,"")</f>
        <v/>
      </c>
      <c r="I2154" t="str">
        <f>IF(VLOOKUP($A2154,Parts!$A:$AM,I$1,0)="X",Z$2,"")</f>
        <v/>
      </c>
      <c r="J2154" t="str">
        <f>IF(VLOOKUP($A2154,Parts!$A:$AM,J$1,0)="X",AA$2,"")</f>
        <v/>
      </c>
      <c r="K2154" t="str">
        <f>IF(VLOOKUP($A2154,Parts!$A:$AM,K$1,0)="X",AB$2,"")</f>
        <v/>
      </c>
      <c r="L2154" t="str">
        <f>IF(VLOOKUP($A2154,Parts!$A:$AM,L$1,0)="X",AC$2,"")</f>
        <v/>
      </c>
      <c r="M2154" t="str">
        <f>IF(VLOOKUP($A2154,Parts!$A:$AM,M$1,0)="X",AD$2,"")</f>
        <v/>
      </c>
      <c r="N2154" t="str">
        <f>IF(VLOOKUP($A2154,Parts!$A:$AM,N$1,0)="X",AE$2,"")</f>
        <v/>
      </c>
      <c r="O2154" t="str">
        <f>IF(VLOOKUP($A2154,Parts!$A:$AM,O$1,0)="X",AF$2,"")</f>
        <v/>
      </c>
      <c r="P2154" t="str">
        <f t="shared" si="34"/>
        <v xml:space="preserve">    MODULE
    { name = ModuleTagEngineLiquidTurbo }
</v>
      </c>
    </row>
    <row r="2155" spans="1:16" x14ac:dyDescent="0.25">
      <c r="A2155" t="str">
        <f>Table15[[#This Row],[Name]]</f>
        <v>CXA_ELM_MiniLab</v>
      </c>
      <c r="B2155" t="str">
        <f>IF(VLOOKUP($A2155,Parts!$A:$AM,B$1,0)="X",S$2,"")</f>
        <v/>
      </c>
      <c r="C2155" t="str">
        <f>IF(VLOOKUP($A2155,Parts!$A:$AM,C$1,0)="X",T$2,"")</f>
        <v/>
      </c>
      <c r="D2155" t="str">
        <f>IF(VLOOKUP($A2155,Parts!$A:$AM,D$1,0)="X",U$2,"")</f>
        <v/>
      </c>
      <c r="E2155" t="str">
        <f>IF(VLOOKUP($A2155,Parts!$A:$AM,E$1,0)="X",V$2,"")</f>
        <v/>
      </c>
      <c r="F2155" t="str">
        <f>IF(VLOOKUP($A2155,Parts!$A:$AM,F$1,0)="X",W$2,"")</f>
        <v/>
      </c>
      <c r="G2155" t="str">
        <f>IF(VLOOKUP($A2155,Parts!$A:$AM,G$1,0)="X",X$2,"")</f>
        <v/>
      </c>
      <c r="H2155" t="str">
        <f>IF(VLOOKUP($A2155,Parts!$A:$AM,H$1,0)="X",Y$2,"")</f>
        <v/>
      </c>
      <c r="I2155" t="str">
        <f>IF(VLOOKUP($A2155,Parts!$A:$AM,I$1,0)="X",Z$2,"")</f>
        <v/>
      </c>
      <c r="J2155" t="str">
        <f>IF(VLOOKUP($A2155,Parts!$A:$AM,J$1,0)="X",AA$2,"")</f>
        <v/>
      </c>
      <c r="K2155" t="str">
        <f>IF(VLOOKUP($A2155,Parts!$A:$AM,K$1,0)="X",AB$2,"")</f>
        <v/>
      </c>
      <c r="L2155" t="str">
        <f>IF(VLOOKUP($A2155,Parts!$A:$AM,L$1,0)="X",AC$2,"")</f>
        <v/>
      </c>
      <c r="M2155" t="str">
        <f>IF(VLOOKUP($A2155,Parts!$A:$AM,M$1,0)="X",AD$2,"")</f>
        <v/>
      </c>
      <c r="N2155" t="str">
        <f>IF(VLOOKUP($A2155,Parts!$A:$AM,N$1,0)="X",AE$2,"")</f>
        <v/>
      </c>
      <c r="O2155" t="str">
        <f>IF(VLOOKUP($A2155,Parts!$A:$AM,O$1,0)="X",AF$2,"")</f>
        <v/>
      </c>
      <c r="P2155" t="str">
        <f t="shared" si="34"/>
        <v/>
      </c>
    </row>
    <row r="2156" spans="1:16" x14ac:dyDescent="0.25">
      <c r="A2156" t="str">
        <f>Table15[[#This Row],[Name]]</f>
        <v>proceduralNoseCone</v>
      </c>
      <c r="B2156" t="str">
        <f>IF(VLOOKUP($A2156,Parts!$A:$AM,B$1,0)="X",S$2,"")</f>
        <v/>
      </c>
      <c r="C2156" t="str">
        <f>IF(VLOOKUP($A2156,Parts!$A:$AM,C$1,0)="X",T$2,"")</f>
        <v/>
      </c>
      <c r="D2156" t="str">
        <f>IF(VLOOKUP($A2156,Parts!$A:$AM,D$1,0)="X",U$2,"")</f>
        <v/>
      </c>
      <c r="E2156" t="str">
        <f>IF(VLOOKUP($A2156,Parts!$A:$AM,E$1,0)="X",V$2,"")</f>
        <v/>
      </c>
      <c r="F2156" t="str">
        <f>IF(VLOOKUP($A2156,Parts!$A:$AM,F$1,0)="X",W$2,"")</f>
        <v/>
      </c>
      <c r="G2156" t="str">
        <f>IF(VLOOKUP($A2156,Parts!$A:$AM,G$1,0)="X",X$2,"")</f>
        <v/>
      </c>
      <c r="H2156" t="str">
        <f>IF(VLOOKUP($A2156,Parts!$A:$AM,H$1,0)="X",Y$2,"")</f>
        <v/>
      </c>
      <c r="I2156" t="str">
        <f>IF(VLOOKUP($A2156,Parts!$A:$AM,I$1,0)="X",Z$2,"")</f>
        <v/>
      </c>
      <c r="J2156" t="str">
        <f>IF(VLOOKUP($A2156,Parts!$A:$AM,J$1,0)="X",AA$2,"")</f>
        <v/>
      </c>
      <c r="K2156" t="str">
        <f>IF(VLOOKUP($A2156,Parts!$A:$AM,K$1,0)="X",AB$2,"")</f>
        <v/>
      </c>
      <c r="L2156" t="str">
        <f>IF(VLOOKUP($A2156,Parts!$A:$AM,L$1,0)="X",AC$2,"")</f>
        <v/>
      </c>
      <c r="M2156" t="str">
        <f>IF(VLOOKUP($A2156,Parts!$A:$AM,M$1,0)="X",AD$2,"")</f>
        <v/>
      </c>
      <c r="N2156" t="str">
        <f>IF(VLOOKUP($A2156,Parts!$A:$AM,N$1,0)="X",AE$2,"")</f>
        <v/>
      </c>
      <c r="O2156" t="str">
        <f>IF(VLOOKUP($A2156,Parts!$A:$AM,O$1,0)="X",AF$2,"")</f>
        <v/>
      </c>
      <c r="P2156" t="str">
        <f t="shared" si="34"/>
        <v/>
      </c>
    </row>
    <row r="2157" spans="1:16" x14ac:dyDescent="0.25">
      <c r="A2157" t="str">
        <f>Table15[[#This Row],[Name]]</f>
        <v>FASAFairingNosecone_3mSRB</v>
      </c>
      <c r="B2157" t="str">
        <f>IF(VLOOKUP($A2157,Parts!$A:$AM,B$1,0)="X",S$2,"")</f>
        <v/>
      </c>
      <c r="C2157" t="str">
        <f>IF(VLOOKUP($A2157,Parts!$A:$AM,C$1,0)="X",T$2,"")</f>
        <v/>
      </c>
      <c r="D2157" t="str">
        <f>IF(VLOOKUP($A2157,Parts!$A:$AM,D$1,0)="X",U$2,"")</f>
        <v/>
      </c>
      <c r="E2157" t="str">
        <f>IF(VLOOKUP($A2157,Parts!$A:$AM,E$1,0)="X",V$2,"")</f>
        <v/>
      </c>
      <c r="F2157" t="str">
        <f>IF(VLOOKUP($A2157,Parts!$A:$AM,F$1,0)="X",W$2,"")</f>
        <v/>
      </c>
      <c r="G2157" t="str">
        <f>IF(VLOOKUP($A2157,Parts!$A:$AM,G$1,0)="X",X$2,"")</f>
        <v/>
      </c>
      <c r="H2157" t="str">
        <f>IF(VLOOKUP($A2157,Parts!$A:$AM,H$1,0)="X",Y$2,"")</f>
        <v/>
      </c>
      <c r="I2157" t="str">
        <f>IF(VLOOKUP($A2157,Parts!$A:$AM,I$1,0)="X",Z$2,"")</f>
        <v/>
      </c>
      <c r="J2157" t="str">
        <f>IF(VLOOKUP($A2157,Parts!$A:$AM,J$1,0)="X",AA$2,"")</f>
        <v/>
      </c>
      <c r="K2157" t="str">
        <f>IF(VLOOKUP($A2157,Parts!$A:$AM,K$1,0)="X",AB$2,"")</f>
        <v/>
      </c>
      <c r="L2157" t="str">
        <f>IF(VLOOKUP($A2157,Parts!$A:$AM,L$1,0)="X",AC$2,"")</f>
        <v/>
      </c>
      <c r="M2157" t="str">
        <f>IF(VLOOKUP($A2157,Parts!$A:$AM,M$1,0)="X",AD$2,"")</f>
        <v/>
      </c>
      <c r="N2157" t="str">
        <f>IF(VLOOKUP($A2157,Parts!$A:$AM,N$1,0)="X",AE$2,"")</f>
        <v/>
      </c>
      <c r="O2157" t="str">
        <f>IF(VLOOKUP($A2157,Parts!$A:$AM,O$1,0)="X",AF$2,"")</f>
        <v/>
      </c>
      <c r="P2157" t="str">
        <f t="shared" si="34"/>
        <v/>
      </c>
    </row>
    <row r="2158" spans="1:16" x14ac:dyDescent="0.25">
      <c r="A2158" t="str">
        <f>Table15[[#This Row],[Name]]</f>
        <v>FASAFairingNosecone_4mSRB</v>
      </c>
      <c r="B2158" t="str">
        <f>IF(VLOOKUP($A2158,Parts!$A:$AM,B$1,0)="X",S$2,"")</f>
        <v/>
      </c>
      <c r="C2158" t="str">
        <f>IF(VLOOKUP($A2158,Parts!$A:$AM,C$1,0)="X",T$2,"")</f>
        <v/>
      </c>
      <c r="D2158" t="str">
        <f>IF(VLOOKUP($A2158,Parts!$A:$AM,D$1,0)="X",U$2,"")</f>
        <v/>
      </c>
      <c r="E2158" t="str">
        <f>IF(VLOOKUP($A2158,Parts!$A:$AM,E$1,0)="X",V$2,"")</f>
        <v/>
      </c>
      <c r="F2158" t="str">
        <f>IF(VLOOKUP($A2158,Parts!$A:$AM,F$1,0)="X",W$2,"")</f>
        <v/>
      </c>
      <c r="G2158" t="str">
        <f>IF(VLOOKUP($A2158,Parts!$A:$AM,G$1,0)="X",X$2,"")</f>
        <v/>
      </c>
      <c r="H2158" t="str">
        <f>IF(VLOOKUP($A2158,Parts!$A:$AM,H$1,0)="X",Y$2,"")</f>
        <v/>
      </c>
      <c r="I2158" t="str">
        <f>IF(VLOOKUP($A2158,Parts!$A:$AM,I$1,0)="X",Z$2,"")</f>
        <v/>
      </c>
      <c r="J2158" t="str">
        <f>IF(VLOOKUP($A2158,Parts!$A:$AM,J$1,0)="X",AA$2,"")</f>
        <v/>
      </c>
      <c r="K2158" t="str">
        <f>IF(VLOOKUP($A2158,Parts!$A:$AM,K$1,0)="X",AB$2,"")</f>
        <v/>
      </c>
      <c r="L2158" t="str">
        <f>IF(VLOOKUP($A2158,Parts!$A:$AM,L$1,0)="X",AC$2,"")</f>
        <v/>
      </c>
      <c r="M2158" t="str">
        <f>IF(VLOOKUP($A2158,Parts!$A:$AM,M$1,0)="X",AD$2,"")</f>
        <v/>
      </c>
      <c r="N2158" t="str">
        <f>IF(VLOOKUP($A2158,Parts!$A:$AM,N$1,0)="X",AE$2,"")</f>
        <v/>
      </c>
      <c r="O2158" t="str">
        <f>IF(VLOOKUP($A2158,Parts!$A:$AM,O$1,0)="X",AF$2,"")</f>
        <v/>
      </c>
      <c r="P2158" t="str">
        <f t="shared" si="34"/>
        <v/>
      </c>
    </row>
    <row r="2159" spans="1:16" x14ac:dyDescent="0.25">
      <c r="A2159" t="str">
        <f>Table15[[#This Row],[Name]]</f>
        <v>FASAFairingNosecone_6_6mSRB</v>
      </c>
      <c r="B2159" t="str">
        <f>IF(VLOOKUP($A2159,Parts!$A:$AM,B$1,0)="X",S$2,"")</f>
        <v/>
      </c>
      <c r="C2159" t="str">
        <f>IF(VLOOKUP($A2159,Parts!$A:$AM,C$1,0)="X",T$2,"")</f>
        <v/>
      </c>
      <c r="D2159" t="str">
        <f>IF(VLOOKUP($A2159,Parts!$A:$AM,D$1,0)="X",U$2,"")</f>
        <v/>
      </c>
      <c r="E2159" t="str">
        <f>IF(VLOOKUP($A2159,Parts!$A:$AM,E$1,0)="X",V$2,"")</f>
        <v/>
      </c>
      <c r="F2159" t="str">
        <f>IF(VLOOKUP($A2159,Parts!$A:$AM,F$1,0)="X",W$2,"")</f>
        <v/>
      </c>
      <c r="G2159" t="str">
        <f>IF(VLOOKUP($A2159,Parts!$A:$AM,G$1,0)="X",X$2,"")</f>
        <v/>
      </c>
      <c r="H2159" t="str">
        <f>IF(VLOOKUP($A2159,Parts!$A:$AM,H$1,0)="X",Y$2,"")</f>
        <v/>
      </c>
      <c r="I2159" t="str">
        <f>IF(VLOOKUP($A2159,Parts!$A:$AM,I$1,0)="X",Z$2,"")</f>
        <v/>
      </c>
      <c r="J2159" t="str">
        <f>IF(VLOOKUP($A2159,Parts!$A:$AM,J$1,0)="X",AA$2,"")</f>
        <v/>
      </c>
      <c r="K2159" t="str">
        <f>IF(VLOOKUP($A2159,Parts!$A:$AM,K$1,0)="X",AB$2,"")</f>
        <v/>
      </c>
      <c r="L2159" t="str">
        <f>IF(VLOOKUP($A2159,Parts!$A:$AM,L$1,0)="X",AC$2,"")</f>
        <v/>
      </c>
      <c r="M2159" t="str">
        <f>IF(VLOOKUP($A2159,Parts!$A:$AM,M$1,0)="X",AD$2,"")</f>
        <v/>
      </c>
      <c r="N2159" t="str">
        <f>IF(VLOOKUP($A2159,Parts!$A:$AM,N$1,0)="X",AE$2,"")</f>
        <v/>
      </c>
      <c r="O2159" t="str">
        <f>IF(VLOOKUP($A2159,Parts!$A:$AM,O$1,0)="X",AF$2,"")</f>
        <v/>
      </c>
      <c r="P2159" t="str">
        <f t="shared" si="34"/>
        <v/>
      </c>
    </row>
    <row r="2160" spans="1:16" x14ac:dyDescent="0.25">
      <c r="A2160" t="str">
        <f>Table15[[#This Row],[Name]]</f>
        <v>GeminiNosecone2m</v>
      </c>
      <c r="B2160" t="str">
        <f>IF(VLOOKUP($A2160,Parts!$A:$AM,B$1,0)="X",S$2,"")</f>
        <v/>
      </c>
      <c r="C2160" t="str">
        <f>IF(VLOOKUP($A2160,Parts!$A:$AM,C$1,0)="X",T$2,"")</f>
        <v/>
      </c>
      <c r="D2160" t="str">
        <f>IF(VLOOKUP($A2160,Parts!$A:$AM,D$1,0)="X",U$2,"")</f>
        <v/>
      </c>
      <c r="E2160" t="str">
        <f>IF(VLOOKUP($A2160,Parts!$A:$AM,E$1,0)="X",V$2,"")</f>
        <v/>
      </c>
      <c r="F2160" t="str">
        <f>IF(VLOOKUP($A2160,Parts!$A:$AM,F$1,0)="X",W$2,"")</f>
        <v/>
      </c>
      <c r="G2160" t="str">
        <f>IF(VLOOKUP($A2160,Parts!$A:$AM,G$1,0)="X",X$2,"")</f>
        <v/>
      </c>
      <c r="H2160" t="str">
        <f>IF(VLOOKUP($A2160,Parts!$A:$AM,H$1,0)="X",Y$2,"")</f>
        <v/>
      </c>
      <c r="I2160" t="str">
        <f>IF(VLOOKUP($A2160,Parts!$A:$AM,I$1,0)="X",Z$2,"")</f>
        <v/>
      </c>
      <c r="J2160" t="str">
        <f>IF(VLOOKUP($A2160,Parts!$A:$AM,J$1,0)="X",AA$2,"")</f>
        <v/>
      </c>
      <c r="K2160" t="str">
        <f>IF(VLOOKUP($A2160,Parts!$A:$AM,K$1,0)="X",AB$2,"")</f>
        <v/>
      </c>
      <c r="L2160" t="str">
        <f>IF(VLOOKUP($A2160,Parts!$A:$AM,L$1,0)="X",AC$2,"")</f>
        <v/>
      </c>
      <c r="M2160" t="str">
        <f>IF(VLOOKUP($A2160,Parts!$A:$AM,M$1,0)="X",AD$2,"")</f>
        <v/>
      </c>
      <c r="N2160" t="str">
        <f>IF(VLOOKUP($A2160,Parts!$A:$AM,N$1,0)="X",AE$2,"")</f>
        <v/>
      </c>
      <c r="O2160" t="str">
        <f>IF(VLOOKUP($A2160,Parts!$A:$AM,O$1,0)="X",AF$2,"")</f>
        <v/>
      </c>
      <c r="P2160" t="str">
        <f t="shared" si="34"/>
        <v/>
      </c>
    </row>
    <row r="2161" spans="1:16" x14ac:dyDescent="0.25">
      <c r="A2161" t="str">
        <f>Table15[[#This Row],[Name]]</f>
        <v>GeminiNosecone1m</v>
      </c>
      <c r="B2161" t="str">
        <f>IF(VLOOKUP($A2161,Parts!$A:$AM,B$1,0)="X",S$2,"")</f>
        <v/>
      </c>
      <c r="C2161" t="str">
        <f>IF(VLOOKUP($A2161,Parts!$A:$AM,C$1,0)="X",T$2,"")</f>
        <v/>
      </c>
      <c r="D2161" t="str">
        <f>IF(VLOOKUP($A2161,Parts!$A:$AM,D$1,0)="X",U$2,"")</f>
        <v/>
      </c>
      <c r="E2161" t="str">
        <f>IF(VLOOKUP($A2161,Parts!$A:$AM,E$1,0)="X",V$2,"")</f>
        <v/>
      </c>
      <c r="F2161" t="str">
        <f>IF(VLOOKUP($A2161,Parts!$A:$AM,F$1,0)="X",W$2,"")</f>
        <v/>
      </c>
      <c r="G2161" t="str">
        <f>IF(VLOOKUP($A2161,Parts!$A:$AM,G$1,0)="X",X$2,"")</f>
        <v/>
      </c>
      <c r="H2161" t="str">
        <f>IF(VLOOKUP($A2161,Parts!$A:$AM,H$1,0)="X",Y$2,"")</f>
        <v/>
      </c>
      <c r="I2161" t="str">
        <f>IF(VLOOKUP($A2161,Parts!$A:$AM,I$1,0)="X",Z$2,"")</f>
        <v/>
      </c>
      <c r="J2161" t="str">
        <f>IF(VLOOKUP($A2161,Parts!$A:$AM,J$1,0)="X",AA$2,"")</f>
        <v/>
      </c>
      <c r="K2161" t="str">
        <f>IF(VLOOKUP($A2161,Parts!$A:$AM,K$1,0)="X",AB$2,"")</f>
        <v/>
      </c>
      <c r="L2161" t="str">
        <f>IF(VLOOKUP($A2161,Parts!$A:$AM,L$1,0)="X",AC$2,"")</f>
        <v/>
      </c>
      <c r="M2161" t="str">
        <f>IF(VLOOKUP($A2161,Parts!$A:$AM,M$1,0)="X",AD$2,"")</f>
        <v/>
      </c>
      <c r="N2161" t="str">
        <f>IF(VLOOKUP($A2161,Parts!$A:$AM,N$1,0)="X",AE$2,"")</f>
        <v/>
      </c>
      <c r="O2161" t="str">
        <f>IF(VLOOKUP($A2161,Parts!$A:$AM,O$1,0)="X",AF$2,"")</f>
        <v/>
      </c>
      <c r="P2161" t="str">
        <f t="shared" si="34"/>
        <v/>
      </c>
    </row>
    <row r="2162" spans="1:16" x14ac:dyDescent="0.25">
      <c r="A2162" t="str">
        <f>Table15[[#This Row],[Name]]</f>
        <v>GeminiNosecone625m</v>
      </c>
      <c r="B2162" t="str">
        <f>IF(VLOOKUP($A2162,Parts!$A:$AM,B$1,0)="X",S$2,"")</f>
        <v/>
      </c>
      <c r="C2162" t="str">
        <f>IF(VLOOKUP($A2162,Parts!$A:$AM,C$1,0)="X",T$2,"")</f>
        <v/>
      </c>
      <c r="D2162" t="str">
        <f>IF(VLOOKUP($A2162,Parts!$A:$AM,D$1,0)="X",U$2,"")</f>
        <v/>
      </c>
      <c r="E2162" t="str">
        <f>IF(VLOOKUP($A2162,Parts!$A:$AM,E$1,0)="X",V$2,"")</f>
        <v/>
      </c>
      <c r="F2162" t="str">
        <f>IF(VLOOKUP($A2162,Parts!$A:$AM,F$1,0)="X",W$2,"")</f>
        <v/>
      </c>
      <c r="G2162" t="str">
        <f>IF(VLOOKUP($A2162,Parts!$A:$AM,G$1,0)="X",X$2,"")</f>
        <v/>
      </c>
      <c r="H2162" t="str">
        <f>IF(VLOOKUP($A2162,Parts!$A:$AM,H$1,0)="X",Y$2,"")</f>
        <v/>
      </c>
      <c r="I2162" t="str">
        <f>IF(VLOOKUP($A2162,Parts!$A:$AM,I$1,0)="X",Z$2,"")</f>
        <v/>
      </c>
      <c r="J2162" t="str">
        <f>IF(VLOOKUP($A2162,Parts!$A:$AM,J$1,0)="X",AA$2,"")</f>
        <v/>
      </c>
      <c r="K2162" t="str">
        <f>IF(VLOOKUP($A2162,Parts!$A:$AM,K$1,0)="X",AB$2,"")</f>
        <v/>
      </c>
      <c r="L2162" t="str">
        <f>IF(VLOOKUP($A2162,Parts!$A:$AM,L$1,0)="X",AC$2,"")</f>
        <v/>
      </c>
      <c r="M2162" t="str">
        <f>IF(VLOOKUP($A2162,Parts!$A:$AM,M$1,0)="X",AD$2,"")</f>
        <v/>
      </c>
      <c r="N2162" t="str">
        <f>IF(VLOOKUP($A2162,Parts!$A:$AM,N$1,0)="X",AE$2,"")</f>
        <v/>
      </c>
      <c r="O2162" t="str">
        <f>IF(VLOOKUP($A2162,Parts!$A:$AM,O$1,0)="X",AF$2,"")</f>
        <v/>
      </c>
      <c r="P2162" t="str">
        <f t="shared" si="34"/>
        <v/>
      </c>
    </row>
    <row r="2163" spans="1:16" x14ac:dyDescent="0.25">
      <c r="A2163" t="str">
        <f>Table15[[#This Row],[Name]]</f>
        <v>NK43_StockVersion</v>
      </c>
      <c r="B2163" t="str">
        <f>IF(VLOOKUP($A2163,Parts!$A:$AM,B$1,0)="X",S$2,"")</f>
        <v/>
      </c>
      <c r="C2163" t="str">
        <f>IF(VLOOKUP($A2163,Parts!$A:$AM,C$1,0)="X",T$2,"")</f>
        <v/>
      </c>
      <c r="D2163" t="str">
        <f>IF(VLOOKUP($A2163,Parts!$A:$AM,D$1,0)="X",U$2,"")</f>
        <v/>
      </c>
      <c r="E2163" t="str">
        <f>IF(VLOOKUP($A2163,Parts!$A:$AM,E$1,0)="X",V$2,"")</f>
        <v/>
      </c>
      <c r="F2163" t="str">
        <f>IF(VLOOKUP($A2163,Parts!$A:$AM,F$1,0)="X",W$2,"")</f>
        <v xml:space="preserve">    MODULE
    { name = ModuleTagEngineLiquidTurbo }
</v>
      </c>
      <c r="G2163" t="str">
        <f>IF(VLOOKUP($A2163,Parts!$A:$AM,G$1,0)="X",X$2,"")</f>
        <v/>
      </c>
      <c r="H2163" t="str">
        <f>IF(VLOOKUP($A2163,Parts!$A:$AM,H$1,0)="X",Y$2,"")</f>
        <v/>
      </c>
      <c r="I2163" t="str">
        <f>IF(VLOOKUP($A2163,Parts!$A:$AM,I$1,0)="X",Z$2,"")</f>
        <v/>
      </c>
      <c r="J2163" t="str">
        <f>IF(VLOOKUP($A2163,Parts!$A:$AM,J$1,0)="X",AA$2,"")</f>
        <v/>
      </c>
      <c r="K2163" t="str">
        <f>IF(VLOOKUP($A2163,Parts!$A:$AM,K$1,0)="X",AB$2,"")</f>
        <v/>
      </c>
      <c r="L2163" t="str">
        <f>IF(VLOOKUP($A2163,Parts!$A:$AM,L$1,0)="X",AC$2,"")</f>
        <v/>
      </c>
      <c r="M2163" t="str">
        <f>IF(VLOOKUP($A2163,Parts!$A:$AM,M$1,0)="X",AD$2,"")</f>
        <v/>
      </c>
      <c r="N2163" t="str">
        <f>IF(VLOOKUP($A2163,Parts!$A:$AM,N$1,0)="X",AE$2,"")</f>
        <v/>
      </c>
      <c r="O2163" t="str">
        <f>IF(VLOOKUP($A2163,Parts!$A:$AM,O$1,0)="X",AF$2,"")</f>
        <v/>
      </c>
      <c r="P2163" t="str">
        <f t="shared" si="34"/>
        <v xml:space="preserve">    MODULE
    { name = ModuleTagEngineLiquidTurbo }
</v>
      </c>
    </row>
    <row r="2164" spans="1:16" x14ac:dyDescent="0.25">
      <c r="A2164" t="str">
        <f>Table15[[#This Row],[Name]]</f>
        <v>ionEngine</v>
      </c>
      <c r="B2164" t="str">
        <f>IF(VLOOKUP($A2164,Parts!$A:$AM,B$1,0)="X",S$2,"")</f>
        <v/>
      </c>
      <c r="C2164" t="str">
        <f>IF(VLOOKUP($A2164,Parts!$A:$AM,C$1,0)="X",T$2,"")</f>
        <v/>
      </c>
      <c r="D2164" t="str">
        <f>IF(VLOOKUP($A2164,Parts!$A:$AM,D$1,0)="X",U$2,"")</f>
        <v/>
      </c>
      <c r="E2164" t="str">
        <f>IF(VLOOKUP($A2164,Parts!$A:$AM,E$1,0)="X",V$2,"")</f>
        <v/>
      </c>
      <c r="F2164" t="str">
        <f>IF(VLOOKUP($A2164,Parts!$A:$AM,F$1,0)="X",W$2,"")</f>
        <v xml:space="preserve">    MODULE
    { name = ModuleTagEngineLiquidTurbo }
</v>
      </c>
      <c r="G2164" t="str">
        <f>IF(VLOOKUP($A2164,Parts!$A:$AM,G$1,0)="X",X$2,"")</f>
        <v/>
      </c>
      <c r="H2164" t="str">
        <f>IF(VLOOKUP($A2164,Parts!$A:$AM,H$1,0)="X",Y$2,"")</f>
        <v/>
      </c>
      <c r="I2164" t="str">
        <f>IF(VLOOKUP($A2164,Parts!$A:$AM,I$1,0)="X",Z$2,"")</f>
        <v/>
      </c>
      <c r="J2164" t="str">
        <f>IF(VLOOKUP($A2164,Parts!$A:$AM,J$1,0)="X",AA$2,"")</f>
        <v/>
      </c>
      <c r="K2164" t="str">
        <f>IF(VLOOKUP($A2164,Parts!$A:$AM,K$1,0)="X",AB$2,"")</f>
        <v/>
      </c>
      <c r="L2164" t="str">
        <f>IF(VLOOKUP($A2164,Parts!$A:$AM,L$1,0)="X",AC$2,"")</f>
        <v/>
      </c>
      <c r="M2164" t="str">
        <f>IF(VLOOKUP($A2164,Parts!$A:$AM,M$1,0)="X",AD$2,"")</f>
        <v/>
      </c>
      <c r="N2164" t="str">
        <f>IF(VLOOKUP($A2164,Parts!$A:$AM,N$1,0)="X",AE$2,"")</f>
        <v/>
      </c>
      <c r="O2164" t="str">
        <f>IF(VLOOKUP($A2164,Parts!$A:$AM,O$1,0)="X",AF$2,"")</f>
        <v/>
      </c>
      <c r="P2164" t="str">
        <f t="shared" si="34"/>
        <v xml:space="preserve">    MODULE
    { name = ModuleTagEngineLiquidTurbo }
</v>
      </c>
    </row>
    <row r="2165" spans="1:16" x14ac:dyDescent="0.25">
      <c r="A2165" t="str">
        <f>Table15[[#This Row],[Name]]</f>
        <v>PoodleM</v>
      </c>
      <c r="B2165" t="str">
        <f>IF(VLOOKUP($A2165,Parts!$A:$AM,B$1,0)="X",S$2,"")</f>
        <v/>
      </c>
      <c r="C2165" t="str">
        <f>IF(VLOOKUP($A2165,Parts!$A:$AM,C$1,0)="X",T$2,"")</f>
        <v/>
      </c>
      <c r="D2165" t="str">
        <f>IF(VLOOKUP($A2165,Parts!$A:$AM,D$1,0)="X",U$2,"")</f>
        <v/>
      </c>
      <c r="E2165" t="str">
        <f>IF(VLOOKUP($A2165,Parts!$A:$AM,E$1,0)="X",V$2,"")</f>
        <v/>
      </c>
      <c r="F2165" t="str">
        <f>IF(VLOOKUP($A2165,Parts!$A:$AM,F$1,0)="X",W$2,"")</f>
        <v/>
      </c>
      <c r="G2165" t="str">
        <f>IF(VLOOKUP($A2165,Parts!$A:$AM,G$1,0)="X",X$2,"")</f>
        <v/>
      </c>
      <c r="H2165" t="str">
        <f>IF(VLOOKUP($A2165,Parts!$A:$AM,H$1,0)="X",Y$2,"")</f>
        <v/>
      </c>
      <c r="I2165" t="str">
        <f>IF(VLOOKUP($A2165,Parts!$A:$AM,I$1,0)="X",Z$2,"")</f>
        <v/>
      </c>
      <c r="J2165" t="str">
        <f>IF(VLOOKUP($A2165,Parts!$A:$AM,J$1,0)="X",AA$2,"")</f>
        <v/>
      </c>
      <c r="K2165" t="str">
        <f>IF(VLOOKUP($A2165,Parts!$A:$AM,K$1,0)="X",AB$2,"")</f>
        <v/>
      </c>
      <c r="L2165" t="str">
        <f>IF(VLOOKUP($A2165,Parts!$A:$AM,L$1,0)="X",AC$2,"")</f>
        <v/>
      </c>
      <c r="M2165" t="str">
        <f>IF(VLOOKUP($A2165,Parts!$A:$AM,M$1,0)="X",AD$2,"")</f>
        <v/>
      </c>
      <c r="N2165" t="str">
        <f>IF(VLOOKUP($A2165,Parts!$A:$AM,N$1,0)="X",AE$2,"")</f>
        <v/>
      </c>
      <c r="O2165" t="str">
        <f>IF(VLOOKUP($A2165,Parts!$A:$AM,O$1,0)="X",AF$2,"")</f>
        <v/>
      </c>
      <c r="P2165" t="str">
        <f t="shared" si="34"/>
        <v/>
      </c>
    </row>
    <row r="2166" spans="1:16" x14ac:dyDescent="0.25">
      <c r="A2166">
        <f>Table15[[#This Row],[Name]]</f>
        <v>0</v>
      </c>
      <c r="B2166" t="e">
        <f>IF(VLOOKUP($A2166,Parts!$A:$AM,B$1,0)="X",S$2,"")</f>
        <v>#N/A</v>
      </c>
      <c r="C2166" t="e">
        <f>IF(VLOOKUP($A2166,Parts!$A:$AM,C$1,0)="X",T$2,"")</f>
        <v>#N/A</v>
      </c>
      <c r="D2166" t="e">
        <f>IF(VLOOKUP($A2166,Parts!$A:$AM,D$1,0)="X",U$2,"")</f>
        <v>#N/A</v>
      </c>
      <c r="E2166" t="e">
        <f>IF(VLOOKUP($A2166,Parts!$A:$AM,E$1,0)="X",V$2,"")</f>
        <v>#N/A</v>
      </c>
      <c r="F2166" t="e">
        <f>IF(VLOOKUP($A2166,Parts!$A:$AM,F$1,0)="X",W$2,"")</f>
        <v>#N/A</v>
      </c>
      <c r="G2166" t="e">
        <f>IF(VLOOKUP($A2166,Parts!$A:$AM,G$1,0)="X",X$2,"")</f>
        <v>#N/A</v>
      </c>
      <c r="H2166" t="e">
        <f>IF(VLOOKUP($A2166,Parts!$A:$AM,H$1,0)="X",Y$2,"")</f>
        <v>#N/A</v>
      </c>
      <c r="I2166" t="e">
        <f>IF(VLOOKUP($A2166,Parts!$A:$AM,I$1,0)="X",Z$2,"")</f>
        <v>#N/A</v>
      </c>
      <c r="J2166" t="e">
        <f>IF(VLOOKUP($A2166,Parts!$A:$AM,J$1,0)="X",AA$2,"")</f>
        <v>#N/A</v>
      </c>
      <c r="K2166" t="e">
        <f>IF(VLOOKUP($A2166,Parts!$A:$AM,K$1,0)="X",AB$2,"")</f>
        <v>#N/A</v>
      </c>
      <c r="L2166" t="e">
        <f>IF(VLOOKUP($A2166,Parts!$A:$AM,L$1,0)="X",AC$2,"")</f>
        <v>#N/A</v>
      </c>
      <c r="M2166" t="e">
        <f>IF(VLOOKUP($A2166,Parts!$A:$AM,M$1,0)="X",AD$2,"")</f>
        <v>#N/A</v>
      </c>
      <c r="N2166" t="e">
        <f>IF(VLOOKUP($A2166,Parts!$A:$AM,N$1,0)="X",AE$2,"")</f>
        <v>#N/A</v>
      </c>
      <c r="O2166" t="e">
        <f>IF(VLOOKUP($A2166,Parts!$A:$AM,O$1,0)="X",AF$2,"")</f>
        <v>#N/A</v>
      </c>
      <c r="P2166" t="e">
        <f t="shared" si="34"/>
        <v>#N/A</v>
      </c>
    </row>
    <row r="2167" spans="1:16" x14ac:dyDescent="0.25">
      <c r="A2167">
        <f>Table15[[#This Row],[Name]]</f>
        <v>0</v>
      </c>
      <c r="B2167" t="e">
        <f>IF(VLOOKUP($A2167,Parts!$A:$AM,B$1,0)="X",S$2,"")</f>
        <v>#N/A</v>
      </c>
      <c r="C2167" t="e">
        <f>IF(VLOOKUP($A2167,Parts!$A:$AM,C$1,0)="X",T$2,"")</f>
        <v>#N/A</v>
      </c>
      <c r="D2167" t="e">
        <f>IF(VLOOKUP($A2167,Parts!$A:$AM,D$1,0)="X",U$2,"")</f>
        <v>#N/A</v>
      </c>
      <c r="E2167" t="e">
        <f>IF(VLOOKUP($A2167,Parts!$A:$AM,E$1,0)="X",V$2,"")</f>
        <v>#N/A</v>
      </c>
      <c r="F2167" t="e">
        <f>IF(VLOOKUP($A2167,Parts!$A:$AM,F$1,0)="X",W$2,"")</f>
        <v>#N/A</v>
      </c>
      <c r="G2167" t="e">
        <f>IF(VLOOKUP($A2167,Parts!$A:$AM,G$1,0)="X",X$2,"")</f>
        <v>#N/A</v>
      </c>
      <c r="H2167" t="e">
        <f>IF(VLOOKUP($A2167,Parts!$A:$AM,H$1,0)="X",Y$2,"")</f>
        <v>#N/A</v>
      </c>
      <c r="I2167" t="e">
        <f>IF(VLOOKUP($A2167,Parts!$A:$AM,I$1,0)="X",Z$2,"")</f>
        <v>#N/A</v>
      </c>
      <c r="J2167" t="e">
        <f>IF(VLOOKUP($A2167,Parts!$A:$AM,J$1,0)="X",AA$2,"")</f>
        <v>#N/A</v>
      </c>
      <c r="K2167" t="e">
        <f>IF(VLOOKUP($A2167,Parts!$A:$AM,K$1,0)="X",AB$2,"")</f>
        <v>#N/A</v>
      </c>
      <c r="L2167" t="e">
        <f>IF(VLOOKUP($A2167,Parts!$A:$AM,L$1,0)="X",AC$2,"")</f>
        <v>#N/A</v>
      </c>
      <c r="M2167" t="e">
        <f>IF(VLOOKUP($A2167,Parts!$A:$AM,M$1,0)="X",AD$2,"")</f>
        <v>#N/A</v>
      </c>
      <c r="N2167" t="e">
        <f>IF(VLOOKUP($A2167,Parts!$A:$AM,N$1,0)="X",AE$2,"")</f>
        <v>#N/A</v>
      </c>
      <c r="O2167" t="e">
        <f>IF(VLOOKUP($A2167,Parts!$A:$AM,O$1,0)="X",AF$2,"")</f>
        <v>#N/A</v>
      </c>
      <c r="P2167" t="e">
        <f t="shared" si="34"/>
        <v>#N/A</v>
      </c>
    </row>
    <row r="2168" spans="1:16" x14ac:dyDescent="0.25">
      <c r="A2168">
        <f>Table15[[#This Row],[Name]]</f>
        <v>0</v>
      </c>
      <c r="B2168" t="e">
        <f>IF(VLOOKUP($A2168,Parts!$A:$AM,B$1,0)="X",S$2,"")</f>
        <v>#N/A</v>
      </c>
      <c r="C2168" t="e">
        <f>IF(VLOOKUP($A2168,Parts!$A:$AM,C$1,0)="X",T$2,"")</f>
        <v>#N/A</v>
      </c>
      <c r="D2168" t="e">
        <f>IF(VLOOKUP($A2168,Parts!$A:$AM,D$1,0)="X",U$2,"")</f>
        <v>#N/A</v>
      </c>
      <c r="E2168" t="e">
        <f>IF(VLOOKUP($A2168,Parts!$A:$AM,E$1,0)="X",V$2,"")</f>
        <v>#N/A</v>
      </c>
      <c r="F2168" t="e">
        <f>IF(VLOOKUP($A2168,Parts!$A:$AM,F$1,0)="X",W$2,"")</f>
        <v>#N/A</v>
      </c>
      <c r="G2168" t="e">
        <f>IF(VLOOKUP($A2168,Parts!$A:$AM,G$1,0)="X",X$2,"")</f>
        <v>#N/A</v>
      </c>
      <c r="H2168" t="e">
        <f>IF(VLOOKUP($A2168,Parts!$A:$AM,H$1,0)="X",Y$2,"")</f>
        <v>#N/A</v>
      </c>
      <c r="I2168" t="e">
        <f>IF(VLOOKUP($A2168,Parts!$A:$AM,I$1,0)="X",Z$2,"")</f>
        <v>#N/A</v>
      </c>
      <c r="J2168" t="e">
        <f>IF(VLOOKUP($A2168,Parts!$A:$AM,J$1,0)="X",AA$2,"")</f>
        <v>#N/A</v>
      </c>
      <c r="K2168" t="e">
        <f>IF(VLOOKUP($A2168,Parts!$A:$AM,K$1,0)="X",AB$2,"")</f>
        <v>#N/A</v>
      </c>
      <c r="L2168" t="e">
        <f>IF(VLOOKUP($A2168,Parts!$A:$AM,L$1,0)="X",AC$2,"")</f>
        <v>#N/A</v>
      </c>
      <c r="M2168" t="e">
        <f>IF(VLOOKUP($A2168,Parts!$A:$AM,M$1,0)="X",AD$2,"")</f>
        <v>#N/A</v>
      </c>
      <c r="N2168" t="e">
        <f>IF(VLOOKUP($A2168,Parts!$A:$AM,N$1,0)="X",AE$2,"")</f>
        <v>#N/A</v>
      </c>
      <c r="O2168" t="e">
        <f>IF(VLOOKUP($A2168,Parts!$A:$AM,O$1,0)="X",AF$2,"")</f>
        <v>#N/A</v>
      </c>
      <c r="P2168" t="e">
        <f t="shared" si="34"/>
        <v>#N/A</v>
      </c>
    </row>
    <row r="2169" spans="1:16" x14ac:dyDescent="0.25">
      <c r="A2169">
        <f>Table15[[#This Row],[Name]]</f>
        <v>0</v>
      </c>
      <c r="B2169" t="e">
        <f>IF(VLOOKUP($A2169,Parts!$A:$AM,B$1,0)="X",S$2,"")</f>
        <v>#N/A</v>
      </c>
      <c r="C2169" t="e">
        <f>IF(VLOOKUP($A2169,Parts!$A:$AM,C$1,0)="X",T$2,"")</f>
        <v>#N/A</v>
      </c>
      <c r="D2169" t="e">
        <f>IF(VLOOKUP($A2169,Parts!$A:$AM,D$1,0)="X",U$2,"")</f>
        <v>#N/A</v>
      </c>
      <c r="E2169" t="e">
        <f>IF(VLOOKUP($A2169,Parts!$A:$AM,E$1,0)="X",V$2,"")</f>
        <v>#N/A</v>
      </c>
      <c r="F2169" t="e">
        <f>IF(VLOOKUP($A2169,Parts!$A:$AM,F$1,0)="X",W$2,"")</f>
        <v>#N/A</v>
      </c>
      <c r="G2169" t="e">
        <f>IF(VLOOKUP($A2169,Parts!$A:$AM,G$1,0)="X",X$2,"")</f>
        <v>#N/A</v>
      </c>
      <c r="H2169" t="e">
        <f>IF(VLOOKUP($A2169,Parts!$A:$AM,H$1,0)="X",Y$2,"")</f>
        <v>#N/A</v>
      </c>
      <c r="I2169" t="e">
        <f>IF(VLOOKUP($A2169,Parts!$A:$AM,I$1,0)="X",Z$2,"")</f>
        <v>#N/A</v>
      </c>
      <c r="J2169" t="e">
        <f>IF(VLOOKUP($A2169,Parts!$A:$AM,J$1,0)="X",AA$2,"")</f>
        <v>#N/A</v>
      </c>
      <c r="K2169" t="e">
        <f>IF(VLOOKUP($A2169,Parts!$A:$AM,K$1,0)="X",AB$2,"")</f>
        <v>#N/A</v>
      </c>
      <c r="L2169" t="e">
        <f>IF(VLOOKUP($A2169,Parts!$A:$AM,L$1,0)="X",AC$2,"")</f>
        <v>#N/A</v>
      </c>
      <c r="M2169" t="e">
        <f>IF(VLOOKUP($A2169,Parts!$A:$AM,M$1,0)="X",AD$2,"")</f>
        <v>#N/A</v>
      </c>
      <c r="N2169" t="e">
        <f>IF(VLOOKUP($A2169,Parts!$A:$AM,N$1,0)="X",AE$2,"")</f>
        <v>#N/A</v>
      </c>
      <c r="O2169" t="e">
        <f>IF(VLOOKUP($A2169,Parts!$A:$AM,O$1,0)="X",AF$2,"")</f>
        <v>#N/A</v>
      </c>
      <c r="P2169" t="e">
        <f t="shared" si="34"/>
        <v>#N/A</v>
      </c>
    </row>
    <row r="2170" spans="1:16" x14ac:dyDescent="0.25">
      <c r="A2170">
        <f>Table15[[#This Row],[Name]]</f>
        <v>0</v>
      </c>
      <c r="B2170" t="e">
        <f>IF(VLOOKUP($A2170,Parts!$A:$AM,B$1,0)="X",S$2,"")</f>
        <v>#N/A</v>
      </c>
      <c r="C2170" t="e">
        <f>IF(VLOOKUP($A2170,Parts!$A:$AM,C$1,0)="X",T$2,"")</f>
        <v>#N/A</v>
      </c>
      <c r="D2170" t="e">
        <f>IF(VLOOKUP($A2170,Parts!$A:$AM,D$1,0)="X",U$2,"")</f>
        <v>#N/A</v>
      </c>
      <c r="E2170" t="e">
        <f>IF(VLOOKUP($A2170,Parts!$A:$AM,E$1,0)="X",V$2,"")</f>
        <v>#N/A</v>
      </c>
      <c r="F2170" t="e">
        <f>IF(VLOOKUP($A2170,Parts!$A:$AM,F$1,0)="X",W$2,"")</f>
        <v>#N/A</v>
      </c>
      <c r="G2170" t="e">
        <f>IF(VLOOKUP($A2170,Parts!$A:$AM,G$1,0)="X",X$2,"")</f>
        <v>#N/A</v>
      </c>
      <c r="H2170" t="e">
        <f>IF(VLOOKUP($A2170,Parts!$A:$AM,H$1,0)="X",Y$2,"")</f>
        <v>#N/A</v>
      </c>
      <c r="I2170" t="e">
        <f>IF(VLOOKUP($A2170,Parts!$A:$AM,I$1,0)="X",Z$2,"")</f>
        <v>#N/A</v>
      </c>
      <c r="J2170" t="e">
        <f>IF(VLOOKUP($A2170,Parts!$A:$AM,J$1,0)="X",AA$2,"")</f>
        <v>#N/A</v>
      </c>
      <c r="K2170" t="e">
        <f>IF(VLOOKUP($A2170,Parts!$A:$AM,K$1,0)="X",AB$2,"")</f>
        <v>#N/A</v>
      </c>
      <c r="L2170" t="e">
        <f>IF(VLOOKUP($A2170,Parts!$A:$AM,L$1,0)="X",AC$2,"")</f>
        <v>#N/A</v>
      </c>
      <c r="M2170" t="e">
        <f>IF(VLOOKUP($A2170,Parts!$A:$AM,M$1,0)="X",AD$2,"")</f>
        <v>#N/A</v>
      </c>
      <c r="N2170" t="e">
        <f>IF(VLOOKUP($A2170,Parts!$A:$AM,N$1,0)="X",AE$2,"")</f>
        <v>#N/A</v>
      </c>
      <c r="O2170" t="e">
        <f>IF(VLOOKUP($A2170,Parts!$A:$AM,O$1,0)="X",AF$2,"")</f>
        <v>#N/A</v>
      </c>
      <c r="P2170" t="e">
        <f t="shared" si="34"/>
        <v>#N/A</v>
      </c>
    </row>
    <row r="2171" spans="1:16" x14ac:dyDescent="0.25">
      <c r="A2171">
        <f>Table15[[#This Row],[Name]]</f>
        <v>0</v>
      </c>
      <c r="B2171" t="e">
        <f>IF(VLOOKUP($A2171,Parts!$A:$AM,B$1,0)="X",S$2,"")</f>
        <v>#N/A</v>
      </c>
      <c r="C2171" t="e">
        <f>IF(VLOOKUP($A2171,Parts!$A:$AM,C$1,0)="X",T$2,"")</f>
        <v>#N/A</v>
      </c>
      <c r="D2171" t="e">
        <f>IF(VLOOKUP($A2171,Parts!$A:$AM,D$1,0)="X",U$2,"")</f>
        <v>#N/A</v>
      </c>
      <c r="E2171" t="e">
        <f>IF(VLOOKUP($A2171,Parts!$A:$AM,E$1,0)="X",V$2,"")</f>
        <v>#N/A</v>
      </c>
      <c r="F2171" t="e">
        <f>IF(VLOOKUP($A2171,Parts!$A:$AM,F$1,0)="X",W$2,"")</f>
        <v>#N/A</v>
      </c>
      <c r="G2171" t="e">
        <f>IF(VLOOKUP($A2171,Parts!$A:$AM,G$1,0)="X",X$2,"")</f>
        <v>#N/A</v>
      </c>
      <c r="H2171" t="e">
        <f>IF(VLOOKUP($A2171,Parts!$A:$AM,H$1,0)="X",Y$2,"")</f>
        <v>#N/A</v>
      </c>
      <c r="I2171" t="e">
        <f>IF(VLOOKUP($A2171,Parts!$A:$AM,I$1,0)="X",Z$2,"")</f>
        <v>#N/A</v>
      </c>
      <c r="J2171" t="e">
        <f>IF(VLOOKUP($A2171,Parts!$A:$AM,J$1,0)="X",AA$2,"")</f>
        <v>#N/A</v>
      </c>
      <c r="K2171" t="e">
        <f>IF(VLOOKUP($A2171,Parts!$A:$AM,K$1,0)="X",AB$2,"")</f>
        <v>#N/A</v>
      </c>
      <c r="L2171" t="e">
        <f>IF(VLOOKUP($A2171,Parts!$A:$AM,L$1,0)="X",AC$2,"")</f>
        <v>#N/A</v>
      </c>
      <c r="M2171" t="e">
        <f>IF(VLOOKUP($A2171,Parts!$A:$AM,M$1,0)="X",AD$2,"")</f>
        <v>#N/A</v>
      </c>
      <c r="N2171" t="e">
        <f>IF(VLOOKUP($A2171,Parts!$A:$AM,N$1,0)="X",AE$2,"")</f>
        <v>#N/A</v>
      </c>
      <c r="O2171" t="e">
        <f>IF(VLOOKUP($A2171,Parts!$A:$AM,O$1,0)="X",AF$2,"")</f>
        <v>#N/A</v>
      </c>
      <c r="P2171" t="e">
        <f t="shared" si="34"/>
        <v>#N/A</v>
      </c>
    </row>
    <row r="2172" spans="1:16" x14ac:dyDescent="0.25">
      <c r="A2172">
        <f>Table15[[#This Row],[Name]]</f>
        <v>0</v>
      </c>
      <c r="B2172" t="e">
        <f>IF(VLOOKUP($A2172,Parts!$A:$AM,B$1,0)="X",S$2,"")</f>
        <v>#N/A</v>
      </c>
      <c r="C2172" t="e">
        <f>IF(VLOOKUP($A2172,Parts!$A:$AM,C$1,0)="X",T$2,"")</f>
        <v>#N/A</v>
      </c>
      <c r="D2172" t="e">
        <f>IF(VLOOKUP($A2172,Parts!$A:$AM,D$1,0)="X",U$2,"")</f>
        <v>#N/A</v>
      </c>
      <c r="E2172" t="e">
        <f>IF(VLOOKUP($A2172,Parts!$A:$AM,E$1,0)="X",V$2,"")</f>
        <v>#N/A</v>
      </c>
      <c r="F2172" t="e">
        <f>IF(VLOOKUP($A2172,Parts!$A:$AM,F$1,0)="X",W$2,"")</f>
        <v>#N/A</v>
      </c>
      <c r="G2172" t="e">
        <f>IF(VLOOKUP($A2172,Parts!$A:$AM,G$1,0)="X",X$2,"")</f>
        <v>#N/A</v>
      </c>
      <c r="H2172" t="e">
        <f>IF(VLOOKUP($A2172,Parts!$A:$AM,H$1,0)="X",Y$2,"")</f>
        <v>#N/A</v>
      </c>
      <c r="I2172" t="e">
        <f>IF(VLOOKUP($A2172,Parts!$A:$AM,I$1,0)="X",Z$2,"")</f>
        <v>#N/A</v>
      </c>
      <c r="J2172" t="e">
        <f>IF(VLOOKUP($A2172,Parts!$A:$AM,J$1,0)="X",AA$2,"")</f>
        <v>#N/A</v>
      </c>
      <c r="K2172" t="e">
        <f>IF(VLOOKUP($A2172,Parts!$A:$AM,K$1,0)="X",AB$2,"")</f>
        <v>#N/A</v>
      </c>
      <c r="L2172" t="e">
        <f>IF(VLOOKUP($A2172,Parts!$A:$AM,L$1,0)="X",AC$2,"")</f>
        <v>#N/A</v>
      </c>
      <c r="M2172" t="e">
        <f>IF(VLOOKUP($A2172,Parts!$A:$AM,M$1,0)="X",AD$2,"")</f>
        <v>#N/A</v>
      </c>
      <c r="N2172" t="e">
        <f>IF(VLOOKUP($A2172,Parts!$A:$AM,N$1,0)="X",AE$2,"")</f>
        <v>#N/A</v>
      </c>
      <c r="O2172" t="e">
        <f>IF(VLOOKUP($A2172,Parts!$A:$AM,O$1,0)="X",AF$2,"")</f>
        <v>#N/A</v>
      </c>
      <c r="P2172" t="e">
        <f t="shared" si="34"/>
        <v>#N/A</v>
      </c>
    </row>
    <row r="2173" spans="1:16" x14ac:dyDescent="0.25">
      <c r="A2173">
        <f>Table15[[#This Row],[Name]]</f>
        <v>0</v>
      </c>
      <c r="B2173" t="e">
        <f>IF(VLOOKUP($A2173,Parts!$A:$AM,B$1,0)="X",S$2,"")</f>
        <v>#N/A</v>
      </c>
      <c r="C2173" t="e">
        <f>IF(VLOOKUP($A2173,Parts!$A:$AM,C$1,0)="X",T$2,"")</f>
        <v>#N/A</v>
      </c>
      <c r="D2173" t="e">
        <f>IF(VLOOKUP($A2173,Parts!$A:$AM,D$1,0)="X",U$2,"")</f>
        <v>#N/A</v>
      </c>
      <c r="E2173" t="e">
        <f>IF(VLOOKUP($A2173,Parts!$A:$AM,E$1,0)="X",V$2,"")</f>
        <v>#N/A</v>
      </c>
      <c r="F2173" t="e">
        <f>IF(VLOOKUP($A2173,Parts!$A:$AM,F$1,0)="X",W$2,"")</f>
        <v>#N/A</v>
      </c>
      <c r="G2173" t="e">
        <f>IF(VLOOKUP($A2173,Parts!$A:$AM,G$1,0)="X",X$2,"")</f>
        <v>#N/A</v>
      </c>
      <c r="H2173" t="e">
        <f>IF(VLOOKUP($A2173,Parts!$A:$AM,H$1,0)="X",Y$2,"")</f>
        <v>#N/A</v>
      </c>
      <c r="I2173" t="e">
        <f>IF(VLOOKUP($A2173,Parts!$A:$AM,I$1,0)="X",Z$2,"")</f>
        <v>#N/A</v>
      </c>
      <c r="J2173" t="e">
        <f>IF(VLOOKUP($A2173,Parts!$A:$AM,J$1,0)="X",AA$2,"")</f>
        <v>#N/A</v>
      </c>
      <c r="K2173" t="e">
        <f>IF(VLOOKUP($A2173,Parts!$A:$AM,K$1,0)="X",AB$2,"")</f>
        <v>#N/A</v>
      </c>
      <c r="L2173" t="e">
        <f>IF(VLOOKUP($A2173,Parts!$A:$AM,L$1,0)="X",AC$2,"")</f>
        <v>#N/A</v>
      </c>
      <c r="M2173" t="e">
        <f>IF(VLOOKUP($A2173,Parts!$A:$AM,M$1,0)="X",AD$2,"")</f>
        <v>#N/A</v>
      </c>
      <c r="N2173" t="e">
        <f>IF(VLOOKUP($A2173,Parts!$A:$AM,N$1,0)="X",AE$2,"")</f>
        <v>#N/A</v>
      </c>
      <c r="O2173" t="e">
        <f>IF(VLOOKUP($A2173,Parts!$A:$AM,O$1,0)="X",AF$2,"")</f>
        <v>#N/A</v>
      </c>
      <c r="P2173" t="e">
        <f t="shared" si="34"/>
        <v>#N/A</v>
      </c>
    </row>
    <row r="2174" spans="1:16" x14ac:dyDescent="0.25">
      <c r="A2174" t="str">
        <f>Table15[[#This Row],[Name]]</f>
        <v>reactor-25-2</v>
      </c>
      <c r="B2174" t="str">
        <f>IF(VLOOKUP($A2174,Parts!$A:$AM,B$1,0)="X",S$2,"")</f>
        <v/>
      </c>
      <c r="C2174" t="str">
        <f>IF(VLOOKUP($A2174,Parts!$A:$AM,C$1,0)="X",T$2,"")</f>
        <v/>
      </c>
      <c r="D2174" t="str">
        <f>IF(VLOOKUP($A2174,Parts!$A:$AM,D$1,0)="X",U$2,"")</f>
        <v/>
      </c>
      <c r="E2174" t="str">
        <f>IF(VLOOKUP($A2174,Parts!$A:$AM,E$1,0)="X",V$2,"")</f>
        <v/>
      </c>
      <c r="F2174" t="str">
        <f>IF(VLOOKUP($A2174,Parts!$A:$AM,F$1,0)="X",W$2,"")</f>
        <v/>
      </c>
      <c r="G2174" t="str">
        <f>IF(VLOOKUP($A2174,Parts!$A:$AM,G$1,0)="X",X$2,"")</f>
        <v/>
      </c>
      <c r="H2174" t="str">
        <f>IF(VLOOKUP($A2174,Parts!$A:$AM,H$1,0)="X",Y$2,"")</f>
        <v/>
      </c>
      <c r="I2174" t="str">
        <f>IF(VLOOKUP($A2174,Parts!$A:$AM,I$1,0)="X",Z$2,"")</f>
        <v/>
      </c>
      <c r="J2174" t="str">
        <f>IF(VLOOKUP($A2174,Parts!$A:$AM,J$1,0)="X",AA$2,"")</f>
        <v/>
      </c>
      <c r="K2174" t="str">
        <f>IF(VLOOKUP($A2174,Parts!$A:$AM,K$1,0)="X",AB$2,"")</f>
        <v/>
      </c>
      <c r="L2174" t="str">
        <f>IF(VLOOKUP($A2174,Parts!$A:$AM,L$1,0)="X",AC$2,"")</f>
        <v/>
      </c>
      <c r="M2174" t="str">
        <f>IF(VLOOKUP($A2174,Parts!$A:$AM,M$1,0)="X",AD$2,"")</f>
        <v/>
      </c>
      <c r="N2174" t="str">
        <f>IF(VLOOKUP($A2174,Parts!$A:$AM,N$1,0)="X",AE$2,"")</f>
        <v/>
      </c>
      <c r="O2174" t="str">
        <f>IF(VLOOKUP($A2174,Parts!$A:$AM,O$1,0)="X",AF$2,"")</f>
        <v/>
      </c>
      <c r="P2174" t="str">
        <f t="shared" si="34"/>
        <v/>
      </c>
    </row>
    <row r="2175" spans="1:16" x14ac:dyDescent="0.25">
      <c r="A2175" t="str">
        <f>Table15[[#This Row],[Name]]</f>
        <v>SXTOMS</v>
      </c>
      <c r="B2175" t="str">
        <f>IF(VLOOKUP($A2175,Parts!$A:$AM,B$1,0)="X",S$2,"")</f>
        <v/>
      </c>
      <c r="C2175" t="str">
        <f>IF(VLOOKUP($A2175,Parts!$A:$AM,C$1,0)="X",T$2,"")</f>
        <v/>
      </c>
      <c r="D2175" t="str">
        <f>IF(VLOOKUP($A2175,Parts!$A:$AM,D$1,0)="X",U$2,"")</f>
        <v/>
      </c>
      <c r="E2175" t="str">
        <f>IF(VLOOKUP($A2175,Parts!$A:$AM,E$1,0)="X",V$2,"")</f>
        <v/>
      </c>
      <c r="F2175" t="str">
        <f>IF(VLOOKUP($A2175,Parts!$A:$AM,F$1,0)="X",W$2,"")</f>
        <v/>
      </c>
      <c r="G2175" t="str">
        <f>IF(VLOOKUP($A2175,Parts!$A:$AM,G$1,0)="X",X$2,"")</f>
        <v/>
      </c>
      <c r="H2175" t="str">
        <f>IF(VLOOKUP($A2175,Parts!$A:$AM,H$1,0)="X",Y$2,"")</f>
        <v/>
      </c>
      <c r="I2175" t="str">
        <f>IF(VLOOKUP($A2175,Parts!$A:$AM,I$1,0)="X",Z$2,"")</f>
        <v/>
      </c>
      <c r="J2175" t="str">
        <f>IF(VLOOKUP($A2175,Parts!$A:$AM,J$1,0)="X",AA$2,"")</f>
        <v/>
      </c>
      <c r="K2175" t="str">
        <f>IF(VLOOKUP($A2175,Parts!$A:$AM,K$1,0)="X",AB$2,"")</f>
        <v/>
      </c>
      <c r="L2175" t="str">
        <f>IF(VLOOKUP($A2175,Parts!$A:$AM,L$1,0)="X",AC$2,"")</f>
        <v/>
      </c>
      <c r="M2175" t="str">
        <f>IF(VLOOKUP($A2175,Parts!$A:$AM,M$1,0)="X",AD$2,"")</f>
        <v/>
      </c>
      <c r="N2175" t="str">
        <f>IF(VLOOKUP($A2175,Parts!$A:$AM,N$1,0)="X",AE$2,"")</f>
        <v/>
      </c>
      <c r="O2175" t="str">
        <f>IF(VLOOKUP($A2175,Parts!$A:$AM,O$1,0)="X",AF$2,"")</f>
        <v/>
      </c>
      <c r="P2175" t="str">
        <f t="shared" si="34"/>
        <v/>
      </c>
    </row>
    <row r="2176" spans="1:16" x14ac:dyDescent="0.25">
      <c r="A2176" t="str">
        <f>Table15[[#This Row],[Name]]</f>
        <v>SXTOMS-A</v>
      </c>
      <c r="B2176" t="str">
        <f>IF(VLOOKUP($A2176,Parts!$A:$AM,B$1,0)="X",S$2,"")</f>
        <v/>
      </c>
      <c r="C2176" t="str">
        <f>IF(VLOOKUP($A2176,Parts!$A:$AM,C$1,0)="X",T$2,"")</f>
        <v/>
      </c>
      <c r="D2176" t="str">
        <f>IF(VLOOKUP($A2176,Parts!$A:$AM,D$1,0)="X",U$2,"")</f>
        <v/>
      </c>
      <c r="E2176" t="str">
        <f>IF(VLOOKUP($A2176,Parts!$A:$AM,E$1,0)="X",V$2,"")</f>
        <v/>
      </c>
      <c r="F2176" t="str">
        <f>IF(VLOOKUP($A2176,Parts!$A:$AM,F$1,0)="X",W$2,"")</f>
        <v/>
      </c>
      <c r="G2176" t="str">
        <f>IF(VLOOKUP($A2176,Parts!$A:$AM,G$1,0)="X",X$2,"")</f>
        <v/>
      </c>
      <c r="H2176" t="str">
        <f>IF(VLOOKUP($A2176,Parts!$A:$AM,H$1,0)="X",Y$2,"")</f>
        <v/>
      </c>
      <c r="I2176" t="str">
        <f>IF(VLOOKUP($A2176,Parts!$A:$AM,I$1,0)="X",Z$2,"")</f>
        <v/>
      </c>
      <c r="J2176" t="str">
        <f>IF(VLOOKUP($A2176,Parts!$A:$AM,J$1,0)="X",AA$2,"")</f>
        <v/>
      </c>
      <c r="K2176" t="str">
        <f>IF(VLOOKUP($A2176,Parts!$A:$AM,K$1,0)="X",AB$2,"")</f>
        <v/>
      </c>
      <c r="L2176" t="str">
        <f>IF(VLOOKUP($A2176,Parts!$A:$AM,L$1,0)="X",AC$2,"")</f>
        <v/>
      </c>
      <c r="M2176" t="str">
        <f>IF(VLOOKUP($A2176,Parts!$A:$AM,M$1,0)="X",AD$2,"")</f>
        <v/>
      </c>
      <c r="N2176" t="str">
        <f>IF(VLOOKUP($A2176,Parts!$A:$AM,N$1,0)="X",AE$2,"")</f>
        <v/>
      </c>
      <c r="O2176" t="str">
        <f>IF(VLOOKUP($A2176,Parts!$A:$AM,O$1,0)="X",AF$2,"")</f>
        <v/>
      </c>
      <c r="P2176" t="str">
        <f t="shared" si="34"/>
        <v/>
      </c>
    </row>
    <row r="2177" spans="1:16" x14ac:dyDescent="0.25">
      <c r="A2177" t="str">
        <f>Table15[[#This Row],[Name]]</f>
        <v>rn_sputnik3_base</v>
      </c>
      <c r="B2177" t="str">
        <f>IF(VLOOKUP($A2177,Parts!$A:$AM,B$1,0)="X",S$2,"")</f>
        <v/>
      </c>
      <c r="C2177" t="str">
        <f>IF(VLOOKUP($A2177,Parts!$A:$AM,C$1,0)="X",T$2,"")</f>
        <v/>
      </c>
      <c r="D2177" t="str">
        <f>IF(VLOOKUP($A2177,Parts!$A:$AM,D$1,0)="X",U$2,"")</f>
        <v/>
      </c>
      <c r="E2177" t="str">
        <f>IF(VLOOKUP($A2177,Parts!$A:$AM,E$1,0)="X",V$2,"")</f>
        <v/>
      </c>
      <c r="F2177" t="str">
        <f>IF(VLOOKUP($A2177,Parts!$A:$AM,F$1,0)="X",W$2,"")</f>
        <v/>
      </c>
      <c r="G2177" t="str">
        <f>IF(VLOOKUP($A2177,Parts!$A:$AM,G$1,0)="X",X$2,"")</f>
        <v/>
      </c>
      <c r="H2177" t="str">
        <f>IF(VLOOKUP($A2177,Parts!$A:$AM,H$1,0)="X",Y$2,"")</f>
        <v/>
      </c>
      <c r="I2177" t="str">
        <f>IF(VLOOKUP($A2177,Parts!$A:$AM,I$1,0)="X",Z$2,"")</f>
        <v/>
      </c>
      <c r="J2177" t="str">
        <f>IF(VLOOKUP($A2177,Parts!$A:$AM,J$1,0)="X",AA$2,"")</f>
        <v/>
      </c>
      <c r="K2177" t="str">
        <f>IF(VLOOKUP($A2177,Parts!$A:$AM,K$1,0)="X",AB$2,"")</f>
        <v/>
      </c>
      <c r="L2177" t="str">
        <f>IF(VLOOKUP($A2177,Parts!$A:$AM,L$1,0)="X",AC$2,"")</f>
        <v/>
      </c>
      <c r="M2177" t="str">
        <f>IF(VLOOKUP($A2177,Parts!$A:$AM,M$1,0)="X",AD$2,"")</f>
        <v/>
      </c>
      <c r="N2177" t="str">
        <f>IF(VLOOKUP($A2177,Parts!$A:$AM,N$1,0)="X",AE$2,"")</f>
        <v/>
      </c>
      <c r="O2177" t="str">
        <f>IF(VLOOKUP($A2177,Parts!$A:$AM,O$1,0)="X",AF$2,"")</f>
        <v/>
      </c>
      <c r="P2177" t="str">
        <f t="shared" si="34"/>
        <v/>
      </c>
    </row>
    <row r="2178" spans="1:16" x14ac:dyDescent="0.25">
      <c r="A2178" t="str">
        <f>Table15[[#This Row],[Name]]</f>
        <v>rn_sputnik3_nosecone</v>
      </c>
      <c r="B2178" t="str">
        <f>IF(VLOOKUP($A2178,Parts!$A:$AM,B$1,0)="X",S$2,"")</f>
        <v/>
      </c>
      <c r="C2178" t="str">
        <f>IF(VLOOKUP($A2178,Parts!$A:$AM,C$1,0)="X",T$2,"")</f>
        <v/>
      </c>
      <c r="D2178" t="str">
        <f>IF(VLOOKUP($A2178,Parts!$A:$AM,D$1,0)="X",U$2,"")</f>
        <v/>
      </c>
      <c r="E2178" t="str">
        <f>IF(VLOOKUP($A2178,Parts!$A:$AM,E$1,0)="X",V$2,"")</f>
        <v/>
      </c>
      <c r="F2178" t="str">
        <f>IF(VLOOKUP($A2178,Parts!$A:$AM,F$1,0)="X",W$2,"")</f>
        <v/>
      </c>
      <c r="G2178" t="str">
        <f>IF(VLOOKUP($A2178,Parts!$A:$AM,G$1,0)="X",X$2,"")</f>
        <v/>
      </c>
      <c r="H2178" t="str">
        <f>IF(VLOOKUP($A2178,Parts!$A:$AM,H$1,0)="X",Y$2,"")</f>
        <v/>
      </c>
      <c r="I2178" t="str">
        <f>IF(VLOOKUP($A2178,Parts!$A:$AM,I$1,0)="X",Z$2,"")</f>
        <v/>
      </c>
      <c r="J2178" t="str">
        <f>IF(VLOOKUP($A2178,Parts!$A:$AM,J$1,0)="X",AA$2,"")</f>
        <v/>
      </c>
      <c r="K2178" t="str">
        <f>IF(VLOOKUP($A2178,Parts!$A:$AM,K$1,0)="X",AB$2,"")</f>
        <v/>
      </c>
      <c r="L2178" t="str">
        <f>IF(VLOOKUP($A2178,Parts!$A:$AM,L$1,0)="X",AC$2,"")</f>
        <v/>
      </c>
      <c r="M2178" t="str">
        <f>IF(VLOOKUP($A2178,Parts!$A:$AM,M$1,0)="X",AD$2,"")</f>
        <v/>
      </c>
      <c r="N2178" t="str">
        <f>IF(VLOOKUP($A2178,Parts!$A:$AM,N$1,0)="X",AE$2,"")</f>
        <v/>
      </c>
      <c r="O2178" t="str">
        <f>IF(VLOOKUP($A2178,Parts!$A:$AM,O$1,0)="X",AF$2,"")</f>
        <v/>
      </c>
      <c r="P2178" t="str">
        <f t="shared" si="34"/>
        <v/>
      </c>
    </row>
    <row r="2179" spans="1:16" x14ac:dyDescent="0.25">
      <c r="A2179" t="str">
        <f>Table15[[#This Row],[Name]]</f>
        <v>OCTOs0Adapter</v>
      </c>
      <c r="B2179" t="str">
        <f>IF(VLOOKUP($A2179,Parts!$A:$AM,B$1,0)="X",S$2,"")</f>
        <v/>
      </c>
      <c r="C2179" t="str">
        <f>IF(VLOOKUP($A2179,Parts!$A:$AM,C$1,0)="X",T$2,"")</f>
        <v/>
      </c>
      <c r="D2179" t="str">
        <f>IF(VLOOKUP($A2179,Parts!$A:$AM,D$1,0)="X",U$2,"")</f>
        <v/>
      </c>
      <c r="E2179" t="str">
        <f>IF(VLOOKUP($A2179,Parts!$A:$AM,E$1,0)="X",V$2,"")</f>
        <v/>
      </c>
      <c r="F2179" t="str">
        <f>IF(VLOOKUP($A2179,Parts!$A:$AM,F$1,0)="X",W$2,"")</f>
        <v/>
      </c>
      <c r="G2179" t="str">
        <f>IF(VLOOKUP($A2179,Parts!$A:$AM,G$1,0)="X",X$2,"")</f>
        <v/>
      </c>
      <c r="H2179" t="str">
        <f>IF(VLOOKUP($A2179,Parts!$A:$AM,H$1,0)="X",Y$2,"")</f>
        <v/>
      </c>
      <c r="I2179" t="str">
        <f>IF(VLOOKUP($A2179,Parts!$A:$AM,I$1,0)="X",Z$2,"")</f>
        <v/>
      </c>
      <c r="J2179" t="str">
        <f>IF(VLOOKUP($A2179,Parts!$A:$AM,J$1,0)="X",AA$2,"")</f>
        <v/>
      </c>
      <c r="K2179" t="str">
        <f>IF(VLOOKUP($A2179,Parts!$A:$AM,K$1,0)="X",AB$2,"")</f>
        <v/>
      </c>
      <c r="L2179" t="str">
        <f>IF(VLOOKUP($A2179,Parts!$A:$AM,L$1,0)="X",AC$2,"")</f>
        <v/>
      </c>
      <c r="M2179" t="str">
        <f>IF(VLOOKUP($A2179,Parts!$A:$AM,M$1,0)="X",AD$2,"")</f>
        <v/>
      </c>
      <c r="N2179" t="str">
        <f>IF(VLOOKUP($A2179,Parts!$A:$AM,N$1,0)="X",AE$2,"")</f>
        <v/>
      </c>
      <c r="O2179" t="str">
        <f>IF(VLOOKUP($A2179,Parts!$A:$AM,O$1,0)="X",AF$2,"")</f>
        <v/>
      </c>
      <c r="P2179" t="str">
        <f t="shared" ref="P2179:P2242" si="35">B2179&amp;C2179&amp;D2179&amp;E2179&amp;F2179&amp;G2179&amp;H2179&amp;I2179&amp;J2179&amp;K2179&amp;L2179&amp;M2179&amp;N2179&amp;O2179</f>
        <v/>
      </c>
    </row>
    <row r="2180" spans="1:16" x14ac:dyDescent="0.25">
      <c r="A2180" t="str">
        <f>Table15[[#This Row],[Name]]</f>
        <v>OCTOTank</v>
      </c>
      <c r="B2180" t="str">
        <f>IF(VLOOKUP($A2180,Parts!$A:$AM,B$1,0)="X",S$2,"")</f>
        <v/>
      </c>
      <c r="C2180" t="str">
        <f>IF(VLOOKUP($A2180,Parts!$A:$AM,C$1,0)="X",T$2,"")</f>
        <v/>
      </c>
      <c r="D2180" t="str">
        <f>IF(VLOOKUP($A2180,Parts!$A:$AM,D$1,0)="X",U$2,"")</f>
        <v/>
      </c>
      <c r="E2180" t="str">
        <f>IF(VLOOKUP($A2180,Parts!$A:$AM,E$1,0)="X",V$2,"")</f>
        <v/>
      </c>
      <c r="F2180" t="str">
        <f>IF(VLOOKUP($A2180,Parts!$A:$AM,F$1,0)="X",W$2,"")</f>
        <v/>
      </c>
      <c r="G2180" t="str">
        <f>IF(VLOOKUP($A2180,Parts!$A:$AM,G$1,0)="X",X$2,"")</f>
        <v/>
      </c>
      <c r="H2180" t="str">
        <f>IF(VLOOKUP($A2180,Parts!$A:$AM,H$1,0)="X",Y$2,"")</f>
        <v/>
      </c>
      <c r="I2180" t="str">
        <f>IF(VLOOKUP($A2180,Parts!$A:$AM,I$1,0)="X",Z$2,"")</f>
        <v/>
      </c>
      <c r="J2180" t="str">
        <f>IF(VLOOKUP($A2180,Parts!$A:$AM,J$1,0)="X",AA$2,"")</f>
        <v/>
      </c>
      <c r="K2180" t="str">
        <f>IF(VLOOKUP($A2180,Parts!$A:$AM,K$1,0)="X",AB$2,"")</f>
        <v/>
      </c>
      <c r="L2180" t="str">
        <f>IF(VLOOKUP($A2180,Parts!$A:$AM,L$1,0)="X",AC$2,"")</f>
        <v/>
      </c>
      <c r="M2180" t="str">
        <f>IF(VLOOKUP($A2180,Parts!$A:$AM,M$1,0)="X",AD$2,"")</f>
        <v/>
      </c>
      <c r="N2180" t="str">
        <f>IF(VLOOKUP($A2180,Parts!$A:$AM,N$1,0)="X",AE$2,"")</f>
        <v/>
      </c>
      <c r="O2180" t="str">
        <f>IF(VLOOKUP($A2180,Parts!$A:$AM,O$1,0)="X",AF$2,"")</f>
        <v/>
      </c>
      <c r="P2180" t="str">
        <f t="shared" si="35"/>
        <v/>
      </c>
    </row>
    <row r="2181" spans="1:16" x14ac:dyDescent="0.25">
      <c r="A2181" t="str">
        <f>Table15[[#This Row],[Name]]</f>
        <v>strutOcto</v>
      </c>
      <c r="B2181" t="str">
        <f>IF(VLOOKUP($A2181,Parts!$A:$AM,B$1,0)="X",S$2,"")</f>
        <v/>
      </c>
      <c r="C2181" t="str">
        <f>IF(VLOOKUP($A2181,Parts!$A:$AM,C$1,0)="X",T$2,"")</f>
        <v/>
      </c>
      <c r="D2181" t="str">
        <f>IF(VLOOKUP($A2181,Parts!$A:$AM,D$1,0)="X",U$2,"")</f>
        <v/>
      </c>
      <c r="E2181" t="str">
        <f>IF(VLOOKUP($A2181,Parts!$A:$AM,E$1,0)="X",V$2,"")</f>
        <v/>
      </c>
      <c r="F2181" t="str">
        <f>IF(VLOOKUP($A2181,Parts!$A:$AM,F$1,0)="X",W$2,"")</f>
        <v/>
      </c>
      <c r="G2181" t="str">
        <f>IF(VLOOKUP($A2181,Parts!$A:$AM,G$1,0)="X",X$2,"")</f>
        <v/>
      </c>
      <c r="H2181" t="str">
        <f>IF(VLOOKUP($A2181,Parts!$A:$AM,H$1,0)="X",Y$2,"")</f>
        <v/>
      </c>
      <c r="I2181" t="str">
        <f>IF(VLOOKUP($A2181,Parts!$A:$AM,I$1,0)="X",Z$2,"")</f>
        <v/>
      </c>
      <c r="J2181" t="str">
        <f>IF(VLOOKUP($A2181,Parts!$A:$AM,J$1,0)="X",AA$2,"")</f>
        <v/>
      </c>
      <c r="K2181" t="str">
        <f>IF(VLOOKUP($A2181,Parts!$A:$AM,K$1,0)="X",AB$2,"")</f>
        <v/>
      </c>
      <c r="L2181" t="str">
        <f>IF(VLOOKUP($A2181,Parts!$A:$AM,L$1,0)="X",AC$2,"")</f>
        <v/>
      </c>
      <c r="M2181" t="str">
        <f>IF(VLOOKUP($A2181,Parts!$A:$AM,M$1,0)="X",AD$2,"")</f>
        <v/>
      </c>
      <c r="N2181" t="str">
        <f>IF(VLOOKUP($A2181,Parts!$A:$AM,N$1,0)="X",AE$2,"")</f>
        <v/>
      </c>
      <c r="O2181" t="str">
        <f>IF(VLOOKUP($A2181,Parts!$A:$AM,O$1,0)="X",AF$2,"")</f>
        <v/>
      </c>
      <c r="P2181" t="str">
        <f t="shared" si="35"/>
        <v/>
      </c>
    </row>
    <row r="2182" spans="1:16" x14ac:dyDescent="0.25">
      <c r="A2182" t="str">
        <f>Table15[[#This Row],[Name]]</f>
        <v>almaz_pan_l</v>
      </c>
      <c r="B2182" t="str">
        <f>IF(VLOOKUP($A2182,Parts!$A:$AM,B$1,0)="X",S$2,"")</f>
        <v/>
      </c>
      <c r="C2182" t="str">
        <f>IF(VLOOKUP($A2182,Parts!$A:$AM,C$1,0)="X",T$2,"")</f>
        <v/>
      </c>
      <c r="D2182" t="str">
        <f>IF(VLOOKUP($A2182,Parts!$A:$AM,D$1,0)="X",U$2,"")</f>
        <v/>
      </c>
      <c r="E2182" t="str">
        <f>IF(VLOOKUP($A2182,Parts!$A:$AM,E$1,0)="X",V$2,"")</f>
        <v/>
      </c>
      <c r="F2182" t="str">
        <f>IF(VLOOKUP($A2182,Parts!$A:$AM,F$1,0)="X",W$2,"")</f>
        <v/>
      </c>
      <c r="G2182" t="str">
        <f>IF(VLOOKUP($A2182,Parts!$A:$AM,G$1,0)="X",X$2,"")</f>
        <v/>
      </c>
      <c r="H2182" t="str">
        <f>IF(VLOOKUP($A2182,Parts!$A:$AM,H$1,0)="X",Y$2,"")</f>
        <v/>
      </c>
      <c r="I2182" t="str">
        <f>IF(VLOOKUP($A2182,Parts!$A:$AM,I$1,0)="X",Z$2,"")</f>
        <v/>
      </c>
      <c r="J2182" t="str">
        <f>IF(VLOOKUP($A2182,Parts!$A:$AM,J$1,0)="X",AA$2,"")</f>
        <v/>
      </c>
      <c r="K2182" t="str">
        <f>IF(VLOOKUP($A2182,Parts!$A:$AM,K$1,0)="X",AB$2,"")</f>
        <v/>
      </c>
      <c r="L2182" t="str">
        <f>IF(VLOOKUP($A2182,Parts!$A:$AM,L$1,0)="X",AC$2,"")</f>
        <v/>
      </c>
      <c r="M2182" t="str">
        <f>IF(VLOOKUP($A2182,Parts!$A:$AM,M$1,0)="X",AD$2,"")</f>
        <v/>
      </c>
      <c r="N2182" t="str">
        <f>IF(VLOOKUP($A2182,Parts!$A:$AM,N$1,0)="X",AE$2,"")</f>
        <v/>
      </c>
      <c r="O2182" t="str">
        <f>IF(VLOOKUP($A2182,Parts!$A:$AM,O$1,0)="X",AF$2,"")</f>
        <v/>
      </c>
      <c r="P2182" t="str">
        <f t="shared" si="35"/>
        <v/>
      </c>
    </row>
    <row r="2183" spans="1:16" x14ac:dyDescent="0.25">
      <c r="A2183" t="str">
        <f>Table15[[#This Row],[Name]]</f>
        <v>almaz_pan_r</v>
      </c>
      <c r="B2183" t="str">
        <f>IF(VLOOKUP($A2183,Parts!$A:$AM,B$1,0)="X",S$2,"")</f>
        <v/>
      </c>
      <c r="C2183" t="str">
        <f>IF(VLOOKUP($A2183,Parts!$A:$AM,C$1,0)="X",T$2,"")</f>
        <v/>
      </c>
      <c r="D2183" t="str">
        <f>IF(VLOOKUP($A2183,Parts!$A:$AM,D$1,0)="X",U$2,"")</f>
        <v/>
      </c>
      <c r="E2183" t="str">
        <f>IF(VLOOKUP($A2183,Parts!$A:$AM,E$1,0)="X",V$2,"")</f>
        <v/>
      </c>
      <c r="F2183" t="str">
        <f>IF(VLOOKUP($A2183,Parts!$A:$AM,F$1,0)="X",W$2,"")</f>
        <v/>
      </c>
      <c r="G2183" t="str">
        <f>IF(VLOOKUP($A2183,Parts!$A:$AM,G$1,0)="X",X$2,"")</f>
        <v/>
      </c>
      <c r="H2183" t="str">
        <f>IF(VLOOKUP($A2183,Parts!$A:$AM,H$1,0)="X",Y$2,"")</f>
        <v/>
      </c>
      <c r="I2183" t="str">
        <f>IF(VLOOKUP($A2183,Parts!$A:$AM,I$1,0)="X",Z$2,"")</f>
        <v/>
      </c>
      <c r="J2183" t="str">
        <f>IF(VLOOKUP($A2183,Parts!$A:$AM,J$1,0)="X",AA$2,"")</f>
        <v/>
      </c>
      <c r="K2183" t="str">
        <f>IF(VLOOKUP($A2183,Parts!$A:$AM,K$1,0)="X",AB$2,"")</f>
        <v/>
      </c>
      <c r="L2183" t="str">
        <f>IF(VLOOKUP($A2183,Parts!$A:$AM,L$1,0)="X",AC$2,"")</f>
        <v/>
      </c>
      <c r="M2183" t="str">
        <f>IF(VLOOKUP($A2183,Parts!$A:$AM,M$1,0)="X",AD$2,"")</f>
        <v/>
      </c>
      <c r="N2183" t="str">
        <f>IF(VLOOKUP($A2183,Parts!$A:$AM,N$1,0)="X",AE$2,"")</f>
        <v/>
      </c>
      <c r="O2183" t="str">
        <f>IF(VLOOKUP($A2183,Parts!$A:$AM,O$1,0)="X",AF$2,"")</f>
        <v/>
      </c>
      <c r="P2183" t="str">
        <f t="shared" si="35"/>
        <v/>
      </c>
    </row>
    <row r="2184" spans="1:16" x14ac:dyDescent="0.25">
      <c r="A2184" t="str">
        <f>Table15[[#This Row],[Name]]</f>
        <v>sensorGravimeter</v>
      </c>
      <c r="B2184" t="str">
        <f>IF(VLOOKUP($A2184,Parts!$A:$AM,B$1,0)="X",S$2,"")</f>
        <v/>
      </c>
      <c r="C2184" t="str">
        <f>IF(VLOOKUP($A2184,Parts!$A:$AM,C$1,0)="X",T$2,"")</f>
        <v/>
      </c>
      <c r="D2184" t="str">
        <f>IF(VLOOKUP($A2184,Parts!$A:$AM,D$1,0)="X",U$2,"")</f>
        <v/>
      </c>
      <c r="E2184" t="str">
        <f>IF(VLOOKUP($A2184,Parts!$A:$AM,E$1,0)="X",V$2,"")</f>
        <v/>
      </c>
      <c r="F2184" t="str">
        <f>IF(VLOOKUP($A2184,Parts!$A:$AM,F$1,0)="X",W$2,"")</f>
        <v/>
      </c>
      <c r="G2184" t="str">
        <f>IF(VLOOKUP($A2184,Parts!$A:$AM,G$1,0)="X",X$2,"")</f>
        <v/>
      </c>
      <c r="H2184" t="str">
        <f>IF(VLOOKUP($A2184,Parts!$A:$AM,H$1,0)="X",Y$2,"")</f>
        <v/>
      </c>
      <c r="I2184" t="str">
        <f>IF(VLOOKUP($A2184,Parts!$A:$AM,I$1,0)="X",Z$2,"")</f>
        <v/>
      </c>
      <c r="J2184" t="str">
        <f>IF(VLOOKUP($A2184,Parts!$A:$AM,J$1,0)="X",AA$2,"")</f>
        <v xml:space="preserve">    MODULE
    { name = ModuleTagInstruments }
</v>
      </c>
      <c r="K2184" t="str">
        <f>IF(VLOOKUP($A2184,Parts!$A:$AM,K$1,0)="X",AB$2,"")</f>
        <v/>
      </c>
      <c r="L2184" t="str">
        <f>IF(VLOOKUP($A2184,Parts!$A:$AM,L$1,0)="X",AC$2,"")</f>
        <v/>
      </c>
      <c r="M2184" t="str">
        <f>IF(VLOOKUP($A2184,Parts!$A:$AM,M$1,0)="X",AD$2,"")</f>
        <v/>
      </c>
      <c r="N2184" t="str">
        <f>IF(VLOOKUP($A2184,Parts!$A:$AM,N$1,0)="X",AE$2,"")</f>
        <v/>
      </c>
      <c r="O2184" t="str">
        <f>IF(VLOOKUP($A2184,Parts!$A:$AM,O$1,0)="X",AF$2,"")</f>
        <v/>
      </c>
      <c r="P2184" t="str">
        <f t="shared" si="35"/>
        <v xml:space="preserve">    MODULE
    { name = ModuleTagInstruments }
</v>
      </c>
    </row>
    <row r="2185" spans="1:16" x14ac:dyDescent="0.25">
      <c r="A2185" t="str">
        <f>Table15[[#This Row],[Name]]</f>
        <v>dmscope</v>
      </c>
      <c r="B2185" t="str">
        <f>IF(VLOOKUP($A2185,Parts!$A:$AM,B$1,0)="X",S$2,"")</f>
        <v/>
      </c>
      <c r="C2185" t="str">
        <f>IF(VLOOKUP($A2185,Parts!$A:$AM,C$1,0)="X",T$2,"")</f>
        <v/>
      </c>
      <c r="D2185" t="str">
        <f>IF(VLOOKUP($A2185,Parts!$A:$AM,D$1,0)="X",U$2,"")</f>
        <v/>
      </c>
      <c r="E2185" t="str">
        <f>IF(VLOOKUP($A2185,Parts!$A:$AM,E$1,0)="X",V$2,"")</f>
        <v/>
      </c>
      <c r="F2185" t="str">
        <f>IF(VLOOKUP($A2185,Parts!$A:$AM,F$1,0)="X",W$2,"")</f>
        <v/>
      </c>
      <c r="G2185" t="str">
        <f>IF(VLOOKUP($A2185,Parts!$A:$AM,G$1,0)="X",X$2,"")</f>
        <v/>
      </c>
      <c r="H2185" t="str">
        <f>IF(VLOOKUP($A2185,Parts!$A:$AM,H$1,0)="X",Y$2,"")</f>
        <v/>
      </c>
      <c r="I2185" t="str">
        <f>IF(VLOOKUP($A2185,Parts!$A:$AM,I$1,0)="X",Z$2,"")</f>
        <v/>
      </c>
      <c r="J2185" t="str">
        <f>IF(VLOOKUP($A2185,Parts!$A:$AM,J$1,0)="X",AA$2,"")</f>
        <v xml:space="preserve">    MODULE
    { name = ModuleTagInstruments }
</v>
      </c>
      <c r="K2185" t="str">
        <f>IF(VLOOKUP($A2185,Parts!$A:$AM,K$1,0)="X",AB$2,"")</f>
        <v/>
      </c>
      <c r="L2185" t="str">
        <f>IF(VLOOKUP($A2185,Parts!$A:$AM,L$1,0)="X",AC$2,"")</f>
        <v/>
      </c>
      <c r="M2185" t="str">
        <f>IF(VLOOKUP($A2185,Parts!$A:$AM,M$1,0)="X",AD$2,"")</f>
        <v/>
      </c>
      <c r="N2185" t="str">
        <f>IF(VLOOKUP($A2185,Parts!$A:$AM,N$1,0)="X",AE$2,"")</f>
        <v/>
      </c>
      <c r="O2185" t="str">
        <f>IF(VLOOKUP($A2185,Parts!$A:$AM,O$1,0)="X",AF$2,"")</f>
        <v/>
      </c>
      <c r="P2185" t="str">
        <f t="shared" si="35"/>
        <v xml:space="preserve">    MODULE
    { name = ModuleTagInstruments }
</v>
      </c>
    </row>
    <row r="2186" spans="1:16" x14ac:dyDescent="0.25">
      <c r="A2186" t="str">
        <f>Table15[[#This Row],[Name]]</f>
        <v>SLS_CM_stackDecouplerx30</v>
      </c>
      <c r="B2186" t="str">
        <f>IF(VLOOKUP($A2186,Parts!$A:$AM,B$1,0)="X",S$2,"")</f>
        <v/>
      </c>
      <c r="C2186" t="str">
        <f>IF(VLOOKUP($A2186,Parts!$A:$AM,C$1,0)="X",T$2,"")</f>
        <v/>
      </c>
      <c r="D2186" t="str">
        <f>IF(VLOOKUP($A2186,Parts!$A:$AM,D$1,0)="X",U$2,"")</f>
        <v/>
      </c>
      <c r="E2186" t="str">
        <f>IF(VLOOKUP($A2186,Parts!$A:$AM,E$1,0)="X",V$2,"")</f>
        <v/>
      </c>
      <c r="F2186" t="str">
        <f>IF(VLOOKUP($A2186,Parts!$A:$AM,F$1,0)="X",W$2,"")</f>
        <v/>
      </c>
      <c r="G2186" t="str">
        <f>IF(VLOOKUP($A2186,Parts!$A:$AM,G$1,0)="X",X$2,"")</f>
        <v/>
      </c>
      <c r="H2186" t="str">
        <f>IF(VLOOKUP($A2186,Parts!$A:$AM,H$1,0)="X",Y$2,"")</f>
        <v/>
      </c>
      <c r="I2186" t="str">
        <f>IF(VLOOKUP($A2186,Parts!$A:$AM,I$1,0)="X",Z$2,"")</f>
        <v/>
      </c>
      <c r="J2186" t="str">
        <f>IF(VLOOKUP($A2186,Parts!$A:$AM,J$1,0)="X",AA$2,"")</f>
        <v/>
      </c>
      <c r="K2186" t="str">
        <f>IF(VLOOKUP($A2186,Parts!$A:$AM,K$1,0)="X",AB$2,"")</f>
        <v/>
      </c>
      <c r="L2186" t="str">
        <f>IF(VLOOKUP($A2186,Parts!$A:$AM,L$1,0)="X",AC$2,"")</f>
        <v/>
      </c>
      <c r="M2186" t="str">
        <f>IF(VLOOKUP($A2186,Parts!$A:$AM,M$1,0)="X",AD$2,"")</f>
        <v/>
      </c>
      <c r="N2186" t="str">
        <f>IF(VLOOKUP($A2186,Parts!$A:$AM,N$1,0)="X",AE$2,"")</f>
        <v/>
      </c>
      <c r="O2186" t="str">
        <f>IF(VLOOKUP($A2186,Parts!$A:$AM,O$1,0)="X",AF$2,"")</f>
        <v/>
      </c>
      <c r="P2186" t="str">
        <f t="shared" si="35"/>
        <v/>
      </c>
    </row>
    <row r="2187" spans="1:16" x14ac:dyDescent="0.25">
      <c r="A2187" t="str">
        <f>Table15[[#This Row],[Name]]</f>
        <v>RLA_solid_medium_upper</v>
      </c>
      <c r="B2187" t="str">
        <f>IF(VLOOKUP($A2187,Parts!$A:$AM,B$1,0)="X",S$2,"")</f>
        <v/>
      </c>
      <c r="C2187" t="str">
        <f>IF(VLOOKUP($A2187,Parts!$A:$AM,C$1,0)="X",T$2,"")</f>
        <v/>
      </c>
      <c r="D2187" t="str">
        <f>IF(VLOOKUP($A2187,Parts!$A:$AM,D$1,0)="X",U$2,"")</f>
        <v/>
      </c>
      <c r="E2187" t="str">
        <f>IF(VLOOKUP($A2187,Parts!$A:$AM,E$1,0)="X",V$2,"")</f>
        <v/>
      </c>
      <c r="F2187" t="str">
        <f>IF(VLOOKUP($A2187,Parts!$A:$AM,F$1,0)="X",W$2,"")</f>
        <v/>
      </c>
      <c r="G2187" t="str">
        <f>IF(VLOOKUP($A2187,Parts!$A:$AM,G$1,0)="X",X$2,"")</f>
        <v xml:space="preserve">    MODULE
    { name = ModuleTagEngineSolid }
</v>
      </c>
      <c r="H2187" t="str">
        <f>IF(VLOOKUP($A2187,Parts!$A:$AM,H$1,0)="X",Y$2,"")</f>
        <v/>
      </c>
      <c r="I2187" t="str">
        <f>IF(VLOOKUP($A2187,Parts!$A:$AM,I$1,0)="X",Z$2,"")</f>
        <v/>
      </c>
      <c r="J2187" t="str">
        <f>IF(VLOOKUP($A2187,Parts!$A:$AM,J$1,0)="X",AA$2,"")</f>
        <v/>
      </c>
      <c r="K2187" t="str">
        <f>IF(VLOOKUP($A2187,Parts!$A:$AM,K$1,0)="X",AB$2,"")</f>
        <v/>
      </c>
      <c r="L2187" t="str">
        <f>IF(VLOOKUP($A2187,Parts!$A:$AM,L$1,0)="X",AC$2,"")</f>
        <v/>
      </c>
      <c r="M2187" t="str">
        <f>IF(VLOOKUP($A2187,Parts!$A:$AM,M$1,0)="X",AD$2,"")</f>
        <v/>
      </c>
      <c r="N2187" t="str">
        <f>IF(VLOOKUP($A2187,Parts!$A:$AM,N$1,0)="X",AE$2,"")</f>
        <v/>
      </c>
      <c r="O2187" t="str">
        <f>IF(VLOOKUP($A2187,Parts!$A:$AM,O$1,0)="X",AF$2,"")</f>
        <v/>
      </c>
      <c r="P2187" t="str">
        <f t="shared" si="35"/>
        <v xml:space="preserve">    MODULE
    { name = ModuleTagEngineSolid }
</v>
      </c>
    </row>
    <row r="2188" spans="1:16" x14ac:dyDescent="0.25">
      <c r="A2188" t="str">
        <f>Table15[[#This Row],[Name]]</f>
        <v>SSTU-SC-E-ER</v>
      </c>
      <c r="B2188" t="str">
        <f>IF(VLOOKUP($A2188,Parts!$A:$AM,B$1,0)="X",S$2,"")</f>
        <v/>
      </c>
      <c r="C2188" t="str">
        <f>IF(VLOOKUP($A2188,Parts!$A:$AM,C$1,0)="X",T$2,"")</f>
        <v/>
      </c>
      <c r="D2188" t="str">
        <f>IF(VLOOKUP($A2188,Parts!$A:$AM,D$1,0)="X",U$2,"")</f>
        <v/>
      </c>
      <c r="E2188" t="str">
        <f>IF(VLOOKUP($A2188,Parts!$A:$AM,E$1,0)="X",V$2,"")</f>
        <v/>
      </c>
      <c r="F2188" t="str">
        <f>IF(VLOOKUP($A2188,Parts!$A:$AM,F$1,0)="X",W$2,"")</f>
        <v/>
      </c>
      <c r="G2188" t="str">
        <f>IF(VLOOKUP($A2188,Parts!$A:$AM,G$1,0)="X",X$2,"")</f>
        <v/>
      </c>
      <c r="H2188" t="str">
        <f>IF(VLOOKUP($A2188,Parts!$A:$AM,H$1,0)="X",Y$2,"")</f>
        <v/>
      </c>
      <c r="I2188" t="str">
        <f>IF(VLOOKUP($A2188,Parts!$A:$AM,I$1,0)="X",Z$2,"")</f>
        <v/>
      </c>
      <c r="J2188" t="str">
        <f>IF(VLOOKUP($A2188,Parts!$A:$AM,J$1,0)="X",AA$2,"")</f>
        <v/>
      </c>
      <c r="K2188" t="str">
        <f>IF(VLOOKUP($A2188,Parts!$A:$AM,K$1,0)="X",AB$2,"")</f>
        <v/>
      </c>
      <c r="L2188" t="str">
        <f>IF(VLOOKUP($A2188,Parts!$A:$AM,L$1,0)="X",AC$2,"")</f>
        <v/>
      </c>
      <c r="M2188" t="str">
        <f>IF(VLOOKUP($A2188,Parts!$A:$AM,M$1,0)="X",AD$2,"")</f>
        <v/>
      </c>
      <c r="N2188" t="str">
        <f>IF(VLOOKUP($A2188,Parts!$A:$AM,N$1,0)="X",AE$2,"")</f>
        <v/>
      </c>
      <c r="O2188" t="str">
        <f>IF(VLOOKUP($A2188,Parts!$A:$AM,O$1,0)="X",AF$2,"")</f>
        <v/>
      </c>
      <c r="P2188" t="str">
        <f t="shared" si="35"/>
        <v/>
      </c>
    </row>
    <row r="2189" spans="1:16" x14ac:dyDescent="0.25">
      <c r="A2189" t="str">
        <f>Table15[[#This Row],[Name]]</f>
        <v>SSTU-SC-E-FS</v>
      </c>
      <c r="B2189" t="str">
        <f>IF(VLOOKUP($A2189,Parts!$A:$AM,B$1,0)="X",S$2,"")</f>
        <v/>
      </c>
      <c r="C2189" t="str">
        <f>IF(VLOOKUP($A2189,Parts!$A:$AM,C$1,0)="X",T$2,"")</f>
        <v/>
      </c>
      <c r="D2189" t="str">
        <f>IF(VLOOKUP($A2189,Parts!$A:$AM,D$1,0)="X",U$2,"")</f>
        <v/>
      </c>
      <c r="E2189" t="str">
        <f>IF(VLOOKUP($A2189,Parts!$A:$AM,E$1,0)="X",V$2,"")</f>
        <v/>
      </c>
      <c r="F2189" t="str">
        <f>IF(VLOOKUP($A2189,Parts!$A:$AM,F$1,0)="X",W$2,"")</f>
        <v/>
      </c>
      <c r="G2189" t="str">
        <f>IF(VLOOKUP($A2189,Parts!$A:$AM,G$1,0)="X",X$2,"")</f>
        <v/>
      </c>
      <c r="H2189" t="str">
        <f>IF(VLOOKUP($A2189,Parts!$A:$AM,H$1,0)="X",Y$2,"")</f>
        <v/>
      </c>
      <c r="I2189" t="str">
        <f>IF(VLOOKUP($A2189,Parts!$A:$AM,I$1,0)="X",Z$2,"")</f>
        <v/>
      </c>
      <c r="J2189" t="str">
        <f>IF(VLOOKUP($A2189,Parts!$A:$AM,J$1,0)="X",AA$2,"")</f>
        <v/>
      </c>
      <c r="K2189" t="str">
        <f>IF(VLOOKUP($A2189,Parts!$A:$AM,K$1,0)="X",AB$2,"")</f>
        <v/>
      </c>
      <c r="L2189" t="str">
        <f>IF(VLOOKUP($A2189,Parts!$A:$AM,L$1,0)="X",AC$2,"")</f>
        <v/>
      </c>
      <c r="M2189" t="str">
        <f>IF(VLOOKUP($A2189,Parts!$A:$AM,M$1,0)="X",AD$2,"")</f>
        <v/>
      </c>
      <c r="N2189" t="str">
        <f>IF(VLOOKUP($A2189,Parts!$A:$AM,N$1,0)="X",AE$2,"")</f>
        <v/>
      </c>
      <c r="O2189" t="str">
        <f>IF(VLOOKUP($A2189,Parts!$A:$AM,O$1,0)="X",AF$2,"")</f>
        <v/>
      </c>
      <c r="P2189" t="str">
        <f t="shared" si="35"/>
        <v/>
      </c>
    </row>
    <row r="2190" spans="1:16" x14ac:dyDescent="0.25">
      <c r="A2190" t="str">
        <f>Table15[[#This Row],[Name]]</f>
        <v>XOrionPodXbb31</v>
      </c>
      <c r="B2190" t="str">
        <f>IF(VLOOKUP($A2190,Parts!$A:$AM,B$1,0)="X",S$2,"")</f>
        <v xml:space="preserve">    MODULE
    { name = ModuleTagAvionics }
</v>
      </c>
      <c r="C2190" t="str">
        <f>IF(VLOOKUP($A2190,Parts!$A:$AM,C$1,0)="X",T$2,"")</f>
        <v/>
      </c>
      <c r="D2190" t="str">
        <f>IF(VLOOKUP($A2190,Parts!$A:$AM,D$1,0)="X",U$2,"")</f>
        <v/>
      </c>
      <c r="E2190" t="str">
        <f>IF(VLOOKUP($A2190,Parts!$A:$AM,E$1,0)="X",V$2,"")</f>
        <v/>
      </c>
      <c r="F2190" t="str">
        <f>IF(VLOOKUP($A2190,Parts!$A:$AM,F$1,0)="X",W$2,"")</f>
        <v/>
      </c>
      <c r="G2190" t="str">
        <f>IF(VLOOKUP($A2190,Parts!$A:$AM,G$1,0)="X",X$2,"")</f>
        <v/>
      </c>
      <c r="H2190" t="str">
        <f>IF(VLOOKUP($A2190,Parts!$A:$AM,H$1,0)="X",Y$2,"")</f>
        <v xml:space="preserve">    MODULE
    { name = ModuleTagHabitable }
</v>
      </c>
      <c r="I2190" t="str">
        <f>IF(VLOOKUP($A2190,Parts!$A:$AM,I$1,0)="X",Z$2,"")</f>
        <v xml:space="preserve">    MODULE
    { name = ModuleTagHumanRated }
</v>
      </c>
      <c r="J2190" t="str">
        <f>IF(VLOOKUP($A2190,Parts!$A:$AM,J$1,0)="X",AA$2,"")</f>
        <v/>
      </c>
      <c r="K2190" t="str">
        <f>IF(VLOOKUP($A2190,Parts!$A:$AM,K$1,0)="X",AB$2,"")</f>
        <v/>
      </c>
      <c r="L2190" t="str">
        <f>IF(VLOOKUP($A2190,Parts!$A:$AM,L$1,0)="X",AC$2,"")</f>
        <v/>
      </c>
      <c r="M2190" t="str">
        <f>IF(VLOOKUP($A2190,Parts!$A:$AM,M$1,0)="X",AD$2,"")</f>
        <v/>
      </c>
      <c r="N2190" t="str">
        <f>IF(VLOOKUP($A2190,Parts!$A:$AM,N$1,0)="X",AE$2,"")</f>
        <v/>
      </c>
      <c r="O2190" t="str">
        <f>IF(VLOOKUP($A2190,Parts!$A:$AM,O$1,0)="X",AF$2,"")</f>
        <v/>
      </c>
      <c r="P2190" t="str">
        <f t="shared" si="35"/>
        <v xml:space="preserve">    MODULE
    { name = ModuleTagAvionics }
    MODULE
    { name = ModuleTagHabitable }
    MODULE
    { name = ModuleTagHumanRated }
</v>
      </c>
    </row>
    <row r="2191" spans="1:16" x14ac:dyDescent="0.25">
      <c r="A2191" t="str">
        <f>Table15[[#This Row],[Name]]</f>
        <v>OrionDockingPortXx</v>
      </c>
      <c r="B2191" t="str">
        <f>IF(VLOOKUP($A2191,Parts!$A:$AM,B$1,0)="X",S$2,"")</f>
        <v/>
      </c>
      <c r="C2191" t="str">
        <f>IF(VLOOKUP($A2191,Parts!$A:$AM,C$1,0)="X",T$2,"")</f>
        <v/>
      </c>
      <c r="D2191" t="str">
        <f>IF(VLOOKUP($A2191,Parts!$A:$AM,D$1,0)="X",U$2,"")</f>
        <v/>
      </c>
      <c r="E2191" t="str">
        <f>IF(VLOOKUP($A2191,Parts!$A:$AM,E$1,0)="X",V$2,"")</f>
        <v/>
      </c>
      <c r="F2191" t="str">
        <f>IF(VLOOKUP($A2191,Parts!$A:$AM,F$1,0)="X",W$2,"")</f>
        <v/>
      </c>
      <c r="G2191" t="str">
        <f>IF(VLOOKUP($A2191,Parts!$A:$AM,G$1,0)="X",X$2,"")</f>
        <v xml:space="preserve">    MODULE
    { name = ModuleTagEngineSolid }
</v>
      </c>
      <c r="H2191" t="str">
        <f>IF(VLOOKUP($A2191,Parts!$A:$AM,H$1,0)="X",Y$2,"")</f>
        <v/>
      </c>
      <c r="I2191" t="str">
        <f>IF(VLOOKUP($A2191,Parts!$A:$AM,I$1,0)="X",Z$2,"")</f>
        <v xml:space="preserve">    MODULE
    { name = ModuleTagHumanRated }
</v>
      </c>
      <c r="J2191" t="str">
        <f>IF(VLOOKUP($A2191,Parts!$A:$AM,J$1,0)="X",AA$2,"")</f>
        <v/>
      </c>
      <c r="K2191" t="str">
        <f>IF(VLOOKUP($A2191,Parts!$A:$AM,K$1,0)="X",AB$2,"")</f>
        <v/>
      </c>
      <c r="L2191" t="str">
        <f>IF(VLOOKUP($A2191,Parts!$A:$AM,L$1,0)="X",AC$2,"")</f>
        <v/>
      </c>
      <c r="M2191" t="str">
        <f>IF(VLOOKUP($A2191,Parts!$A:$AM,M$1,0)="X",AD$2,"")</f>
        <v/>
      </c>
      <c r="N2191" t="str">
        <f>IF(VLOOKUP($A2191,Parts!$A:$AM,N$1,0)="X",AE$2,"")</f>
        <v xml:space="preserve">    MODULE
    { name = ModuleTagDecoupler }
</v>
      </c>
      <c r="O2191" t="str">
        <f>IF(VLOOKUP($A2191,Parts!$A:$AM,O$1,0)="X",AF$2,"")</f>
        <v/>
      </c>
      <c r="P2191" t="str">
        <f t="shared" si="35"/>
        <v xml:space="preserve">    MODULE
    { name = ModuleTagEngineSolid }
    MODULE
    { name = ModuleTagHumanRated }
    MODULE
    { name = ModuleTagDecoupler }
</v>
      </c>
    </row>
    <row r="2192" spans="1:16" x14ac:dyDescent="0.25">
      <c r="A2192" t="str">
        <f>Table15[[#This Row],[Name]]</f>
        <v>SSTU-SC-E-FSX</v>
      </c>
      <c r="B2192" t="str">
        <f>IF(VLOOKUP($A2192,Parts!$A:$AM,B$1,0)="X",S$2,"")</f>
        <v/>
      </c>
      <c r="C2192" t="str">
        <f>IF(VLOOKUP($A2192,Parts!$A:$AM,C$1,0)="X",T$2,"")</f>
        <v/>
      </c>
      <c r="D2192" t="str">
        <f>IF(VLOOKUP($A2192,Parts!$A:$AM,D$1,0)="X",U$2,"")</f>
        <v/>
      </c>
      <c r="E2192" t="str">
        <f>IF(VLOOKUP($A2192,Parts!$A:$AM,E$1,0)="X",V$2,"")</f>
        <v/>
      </c>
      <c r="F2192" t="str">
        <f>IF(VLOOKUP($A2192,Parts!$A:$AM,F$1,0)="X",W$2,"")</f>
        <v/>
      </c>
      <c r="G2192" t="str">
        <f>IF(VLOOKUP($A2192,Parts!$A:$AM,G$1,0)="X",X$2,"")</f>
        <v/>
      </c>
      <c r="H2192" t="str">
        <f>IF(VLOOKUP($A2192,Parts!$A:$AM,H$1,0)="X",Y$2,"")</f>
        <v/>
      </c>
      <c r="I2192" t="str">
        <f>IF(VLOOKUP($A2192,Parts!$A:$AM,I$1,0)="X",Z$2,"")</f>
        <v/>
      </c>
      <c r="J2192" t="str">
        <f>IF(VLOOKUP($A2192,Parts!$A:$AM,J$1,0)="X",AA$2,"")</f>
        <v/>
      </c>
      <c r="K2192" t="str">
        <f>IF(VLOOKUP($A2192,Parts!$A:$AM,K$1,0)="X",AB$2,"")</f>
        <v/>
      </c>
      <c r="L2192" t="str">
        <f>IF(VLOOKUP($A2192,Parts!$A:$AM,L$1,0)="X",AC$2,"")</f>
        <v/>
      </c>
      <c r="M2192" t="str">
        <f>IF(VLOOKUP($A2192,Parts!$A:$AM,M$1,0)="X",AD$2,"")</f>
        <v/>
      </c>
      <c r="N2192" t="str">
        <f>IF(VLOOKUP($A2192,Parts!$A:$AM,N$1,0)="X",AE$2,"")</f>
        <v/>
      </c>
      <c r="O2192" t="str">
        <f>IF(VLOOKUP($A2192,Parts!$A:$AM,O$1,0)="X",AF$2,"")</f>
        <v/>
      </c>
      <c r="P2192" t="str">
        <f t="shared" si="35"/>
        <v/>
      </c>
    </row>
    <row r="2193" spans="1:16" x14ac:dyDescent="0.25">
      <c r="A2193" t="str">
        <f>Table15[[#This Row],[Name]]</f>
        <v>OrionDockingPort3a49capXx</v>
      </c>
      <c r="B2193" t="str">
        <f>IF(VLOOKUP($A2193,Parts!$A:$AM,B$1,0)="X",S$2,"")</f>
        <v/>
      </c>
      <c r="C2193" t="str">
        <f>IF(VLOOKUP($A2193,Parts!$A:$AM,C$1,0)="X",T$2,"")</f>
        <v/>
      </c>
      <c r="D2193" t="str">
        <f>IF(VLOOKUP($A2193,Parts!$A:$AM,D$1,0)="X",U$2,"")</f>
        <v/>
      </c>
      <c r="E2193" t="str">
        <f>IF(VLOOKUP($A2193,Parts!$A:$AM,E$1,0)="X",V$2,"")</f>
        <v/>
      </c>
      <c r="F2193" t="str">
        <f>IF(VLOOKUP($A2193,Parts!$A:$AM,F$1,0)="X",W$2,"")</f>
        <v/>
      </c>
      <c r="G2193" t="str">
        <f>IF(VLOOKUP($A2193,Parts!$A:$AM,G$1,0)="X",X$2,"")</f>
        <v/>
      </c>
      <c r="H2193" t="str">
        <f>IF(VLOOKUP($A2193,Parts!$A:$AM,H$1,0)="X",Y$2,"")</f>
        <v/>
      </c>
      <c r="I2193" t="str">
        <f>IF(VLOOKUP($A2193,Parts!$A:$AM,I$1,0)="X",Z$2,"")</f>
        <v xml:space="preserve">    MODULE
    { name = ModuleTagHumanRated }
</v>
      </c>
      <c r="J2193" t="str">
        <f>IF(VLOOKUP($A2193,Parts!$A:$AM,J$1,0)="X",AA$2,"")</f>
        <v/>
      </c>
      <c r="K2193" t="str">
        <f>IF(VLOOKUP($A2193,Parts!$A:$AM,K$1,0)="X",AB$2,"")</f>
        <v/>
      </c>
      <c r="L2193" t="str">
        <f>IF(VLOOKUP($A2193,Parts!$A:$AM,L$1,0)="X",AC$2,"")</f>
        <v xml:space="preserve">    MODULE
    { name = ModuleTagReentry }
</v>
      </c>
      <c r="M2193" t="str">
        <f>IF(VLOOKUP($A2193,Parts!$A:$AM,M$1,0)="X",AD$2,"")</f>
        <v/>
      </c>
      <c r="N2193" t="str">
        <f>IF(VLOOKUP($A2193,Parts!$A:$AM,N$1,0)="X",AE$2,"")</f>
        <v/>
      </c>
      <c r="O2193" t="str">
        <f>IF(VLOOKUP($A2193,Parts!$A:$AM,O$1,0)="X",AF$2,"")</f>
        <v/>
      </c>
      <c r="P2193" t="str">
        <f t="shared" si="35"/>
        <v xml:space="preserve">    MODULE
    { name = ModuleTagHumanRated }
    MODULE
    { name = ModuleTagReentry }
</v>
      </c>
    </row>
    <row r="2194" spans="1:16" x14ac:dyDescent="0.25">
      <c r="A2194" t="str">
        <f>Table15[[#This Row],[Name]]</f>
        <v>XOrionLES</v>
      </c>
      <c r="B2194" t="str">
        <f>IF(VLOOKUP($A2194,Parts!$A:$AM,B$1,0)="X",S$2,"")</f>
        <v/>
      </c>
      <c r="C2194" t="str">
        <f>IF(VLOOKUP($A2194,Parts!$A:$AM,C$1,0)="X",T$2,"")</f>
        <v/>
      </c>
      <c r="D2194" t="str">
        <f>IF(VLOOKUP($A2194,Parts!$A:$AM,D$1,0)="X",U$2,"")</f>
        <v/>
      </c>
      <c r="E2194" t="str">
        <f>IF(VLOOKUP($A2194,Parts!$A:$AM,E$1,0)="X",V$2,"")</f>
        <v/>
      </c>
      <c r="F2194" t="str">
        <f>IF(VLOOKUP($A2194,Parts!$A:$AM,F$1,0)="X",W$2,"")</f>
        <v/>
      </c>
      <c r="G2194" t="str">
        <f>IF(VLOOKUP($A2194,Parts!$A:$AM,G$1,0)="X",X$2,"")</f>
        <v xml:space="preserve">    MODULE
    { name = ModuleTagEngineSolid }
</v>
      </c>
      <c r="H2194" t="str">
        <f>IF(VLOOKUP($A2194,Parts!$A:$AM,H$1,0)="X",Y$2,"")</f>
        <v/>
      </c>
      <c r="I2194" t="str">
        <f>IF(VLOOKUP($A2194,Parts!$A:$AM,I$1,0)="X",Z$2,"")</f>
        <v xml:space="preserve">    MODULE
    { name = ModuleTagHumanRated }
</v>
      </c>
      <c r="J2194" t="str">
        <f>IF(VLOOKUP($A2194,Parts!$A:$AM,J$1,0)="X",AA$2,"")</f>
        <v/>
      </c>
      <c r="K2194" t="str">
        <f>IF(VLOOKUP($A2194,Parts!$A:$AM,K$1,0)="X",AB$2,"")</f>
        <v/>
      </c>
      <c r="L2194" t="str">
        <f>IF(VLOOKUP($A2194,Parts!$A:$AM,L$1,0)="X",AC$2,"")</f>
        <v/>
      </c>
      <c r="M2194" t="str">
        <f>IF(VLOOKUP($A2194,Parts!$A:$AM,M$1,0)="X",AD$2,"")</f>
        <v/>
      </c>
      <c r="N2194" t="str">
        <f>IF(VLOOKUP($A2194,Parts!$A:$AM,N$1,0)="X",AE$2,"")</f>
        <v/>
      </c>
      <c r="O2194" t="str">
        <f>IF(VLOOKUP($A2194,Parts!$A:$AM,O$1,0)="X",AF$2,"")</f>
        <v/>
      </c>
      <c r="P2194" t="str">
        <f t="shared" si="35"/>
        <v xml:space="preserve">    MODULE
    { name = ModuleTagEngineSolid }
    MODULE
    { name = ModuleTagHumanRated }
</v>
      </c>
    </row>
    <row r="2195" spans="1:16" x14ac:dyDescent="0.25">
      <c r="A2195" t="str">
        <f>Table15[[#This Row],[Name]]</f>
        <v>SSTU-SC-ENG-AJ10-137</v>
      </c>
      <c r="B2195" t="str">
        <f>IF(VLOOKUP($A2195,Parts!$A:$AM,B$1,0)="X",S$2,"")</f>
        <v/>
      </c>
      <c r="C2195" t="str">
        <f>IF(VLOOKUP($A2195,Parts!$A:$AM,C$1,0)="X",T$2,"")</f>
        <v/>
      </c>
      <c r="D2195" t="str">
        <f>IF(VLOOKUP($A2195,Parts!$A:$AM,D$1,0)="X",U$2,"")</f>
        <v/>
      </c>
      <c r="E2195" t="str">
        <f>IF(VLOOKUP($A2195,Parts!$A:$AM,E$1,0)="X",V$2,"")</f>
        <v xml:space="preserve">    MODULE
    { name = ModuleTagEngineLiquidPF }
</v>
      </c>
      <c r="F2195" t="str">
        <f>IF(VLOOKUP($A2195,Parts!$A:$AM,F$1,0)="X",W$2,"")</f>
        <v/>
      </c>
      <c r="G2195" t="str">
        <f>IF(VLOOKUP($A2195,Parts!$A:$AM,G$1,0)="X",X$2,"")</f>
        <v/>
      </c>
      <c r="H2195" t="str">
        <f>IF(VLOOKUP($A2195,Parts!$A:$AM,H$1,0)="X",Y$2,"")</f>
        <v/>
      </c>
      <c r="I2195" t="str">
        <f>IF(VLOOKUP($A2195,Parts!$A:$AM,I$1,0)="X",Z$2,"")</f>
        <v xml:space="preserve">    MODULE
    { name = ModuleTagHumanRated }
</v>
      </c>
      <c r="J2195" t="str">
        <f>IF(VLOOKUP($A2195,Parts!$A:$AM,J$1,0)="X",AA$2,"")</f>
        <v/>
      </c>
      <c r="K2195" t="str">
        <f>IF(VLOOKUP($A2195,Parts!$A:$AM,K$1,0)="X",AB$2,"")</f>
        <v/>
      </c>
      <c r="L2195" t="str">
        <f>IF(VLOOKUP($A2195,Parts!$A:$AM,L$1,0)="X",AC$2,"")</f>
        <v/>
      </c>
      <c r="M2195" t="str">
        <f>IF(VLOOKUP($A2195,Parts!$A:$AM,M$1,0)="X",AD$2,"")</f>
        <v xml:space="preserve">    MODULE
    { name = ModuleTagToxic }
</v>
      </c>
      <c r="N2195" t="str">
        <f>IF(VLOOKUP($A2195,Parts!$A:$AM,N$1,0)="X",AE$2,"")</f>
        <v/>
      </c>
      <c r="O2195" t="str">
        <f>IF(VLOOKUP($A2195,Parts!$A:$AM,O$1,0)="X",AF$2,"")</f>
        <v/>
      </c>
      <c r="P2195" t="str">
        <f t="shared" si="35"/>
        <v xml:space="preserve">    MODULE
    { name = ModuleTagEngineLiquidPF }
    MODULE
    { name = ModuleTagHumanRated }
    MODULE
    { name = ModuleTagToxic }
</v>
      </c>
    </row>
    <row r="2196" spans="1:16" x14ac:dyDescent="0.25">
      <c r="A2196" t="str">
        <f>Table15[[#This Row],[Name]]</f>
        <v>XFASAApolloStrJ2StrJ23m5mDecX</v>
      </c>
      <c r="B2196" t="str">
        <f>IF(VLOOKUP($A2196,Parts!$A:$AM,B$1,0)="X",S$2,"")</f>
        <v/>
      </c>
      <c r="C2196" t="str">
        <f>IF(VLOOKUP($A2196,Parts!$A:$AM,C$1,0)="X",T$2,"")</f>
        <v/>
      </c>
      <c r="D2196" t="str">
        <f>IF(VLOOKUP($A2196,Parts!$A:$AM,D$1,0)="X",U$2,"")</f>
        <v/>
      </c>
      <c r="E2196" t="str">
        <f>IF(VLOOKUP($A2196,Parts!$A:$AM,E$1,0)="X",V$2,"")</f>
        <v/>
      </c>
      <c r="F2196" t="str">
        <f>IF(VLOOKUP($A2196,Parts!$A:$AM,F$1,0)="X",W$2,"")</f>
        <v/>
      </c>
      <c r="G2196" t="str">
        <f>IF(VLOOKUP($A2196,Parts!$A:$AM,G$1,0)="X",X$2,"")</f>
        <v/>
      </c>
      <c r="H2196" t="str">
        <f>IF(VLOOKUP($A2196,Parts!$A:$AM,H$1,0)="X",Y$2,"")</f>
        <v/>
      </c>
      <c r="I2196" t="str">
        <f>IF(VLOOKUP($A2196,Parts!$A:$AM,I$1,0)="X",Z$2,"")</f>
        <v/>
      </c>
      <c r="J2196" t="str">
        <f>IF(VLOOKUP($A2196,Parts!$A:$AM,J$1,0)="X",AA$2,"")</f>
        <v/>
      </c>
      <c r="K2196" t="str">
        <f>IF(VLOOKUP($A2196,Parts!$A:$AM,K$1,0)="X",AB$2,"")</f>
        <v/>
      </c>
      <c r="L2196" t="str">
        <f>IF(VLOOKUP($A2196,Parts!$A:$AM,L$1,0)="X",AC$2,"")</f>
        <v/>
      </c>
      <c r="M2196" t="str">
        <f>IF(VLOOKUP($A2196,Parts!$A:$AM,M$1,0)="X",AD$2,"")</f>
        <v/>
      </c>
      <c r="N2196" t="str">
        <f>IF(VLOOKUP($A2196,Parts!$A:$AM,N$1,0)="X",AE$2,"")</f>
        <v/>
      </c>
      <c r="O2196" t="str">
        <f>IF(VLOOKUP($A2196,Parts!$A:$AM,O$1,0)="X",AF$2,"")</f>
        <v/>
      </c>
      <c r="P2196" t="str">
        <f t="shared" si="35"/>
        <v/>
      </c>
    </row>
    <row r="2197" spans="1:16" x14ac:dyDescent="0.25">
      <c r="A2197" t="str">
        <f>Table15[[#This Row],[Name]]</f>
        <v>XOrionPodX</v>
      </c>
      <c r="B2197" t="str">
        <f>IF(VLOOKUP($A2197,Parts!$A:$AM,B$1,0)="X",S$2,"")</f>
        <v xml:space="preserve">    MODULE
    { name = ModuleTagAvionics }
</v>
      </c>
      <c r="C2197" t="str">
        <f>IF(VLOOKUP($A2197,Parts!$A:$AM,C$1,0)="X",T$2,"")</f>
        <v/>
      </c>
      <c r="D2197" t="str">
        <f>IF(VLOOKUP($A2197,Parts!$A:$AM,D$1,0)="X",U$2,"")</f>
        <v/>
      </c>
      <c r="E2197" t="str">
        <f>IF(VLOOKUP($A2197,Parts!$A:$AM,E$1,0)="X",V$2,"")</f>
        <v/>
      </c>
      <c r="F2197" t="str">
        <f>IF(VLOOKUP($A2197,Parts!$A:$AM,F$1,0)="X",W$2,"")</f>
        <v/>
      </c>
      <c r="G2197" t="str">
        <f>IF(VLOOKUP($A2197,Parts!$A:$AM,G$1,0)="X",X$2,"")</f>
        <v/>
      </c>
      <c r="H2197" t="str">
        <f>IF(VLOOKUP($A2197,Parts!$A:$AM,H$1,0)="X",Y$2,"")</f>
        <v xml:space="preserve">    MODULE
    { name = ModuleTagHabitable }
</v>
      </c>
      <c r="I2197" t="str">
        <f>IF(VLOOKUP($A2197,Parts!$A:$AM,I$1,0)="X",Z$2,"")</f>
        <v xml:space="preserve">    MODULE
    { name = ModuleTagHumanRated }
</v>
      </c>
      <c r="J2197" t="str">
        <f>IF(VLOOKUP($A2197,Parts!$A:$AM,J$1,0)="X",AA$2,"")</f>
        <v/>
      </c>
      <c r="K2197" t="str">
        <f>IF(VLOOKUP($A2197,Parts!$A:$AM,K$1,0)="X",AB$2,"")</f>
        <v/>
      </c>
      <c r="L2197" t="str">
        <f>IF(VLOOKUP($A2197,Parts!$A:$AM,L$1,0)="X",AC$2,"")</f>
        <v/>
      </c>
      <c r="M2197" t="str">
        <f>IF(VLOOKUP($A2197,Parts!$A:$AM,M$1,0)="X",AD$2,"")</f>
        <v/>
      </c>
      <c r="N2197" t="str">
        <f>IF(VLOOKUP($A2197,Parts!$A:$AM,N$1,0)="X",AE$2,"")</f>
        <v/>
      </c>
      <c r="O2197" t="str">
        <f>IF(VLOOKUP($A2197,Parts!$A:$AM,O$1,0)="X",AF$2,"")</f>
        <v/>
      </c>
      <c r="P2197" t="str">
        <f t="shared" si="35"/>
        <v xml:space="preserve">    MODULE
    { name = ModuleTagAvionics }
    MODULE
    { name = ModuleTagHabitable }
    MODULE
    { name = ModuleTagHumanRated }
</v>
      </c>
    </row>
    <row r="2198" spans="1:16" x14ac:dyDescent="0.25">
      <c r="A2198" t="str">
        <f>Table15[[#This Row],[Name]]</f>
        <v>OrionDockingPortXWSTANDARDDOCKPORT</v>
      </c>
      <c r="B2198" t="str">
        <f>IF(VLOOKUP($A2198,Parts!$A:$AM,B$1,0)="X",S$2,"")</f>
        <v/>
      </c>
      <c r="C2198" t="str">
        <f>IF(VLOOKUP($A2198,Parts!$A:$AM,C$1,0)="X",T$2,"")</f>
        <v/>
      </c>
      <c r="D2198" t="str">
        <f>IF(VLOOKUP($A2198,Parts!$A:$AM,D$1,0)="X",U$2,"")</f>
        <v/>
      </c>
      <c r="E2198" t="str">
        <f>IF(VLOOKUP($A2198,Parts!$A:$AM,E$1,0)="X",V$2,"")</f>
        <v/>
      </c>
      <c r="F2198" t="str">
        <f>IF(VLOOKUP($A2198,Parts!$A:$AM,F$1,0)="X",W$2,"")</f>
        <v/>
      </c>
      <c r="G2198" t="str">
        <f>IF(VLOOKUP($A2198,Parts!$A:$AM,G$1,0)="X",X$2,"")</f>
        <v/>
      </c>
      <c r="H2198" t="str">
        <f>IF(VLOOKUP($A2198,Parts!$A:$AM,H$1,0)="X",Y$2,"")</f>
        <v/>
      </c>
      <c r="I2198" t="str">
        <f>IF(VLOOKUP($A2198,Parts!$A:$AM,I$1,0)="X",Z$2,"")</f>
        <v xml:space="preserve">    MODULE
    { name = ModuleTagHumanRated }
</v>
      </c>
      <c r="J2198" t="str">
        <f>IF(VLOOKUP($A2198,Parts!$A:$AM,J$1,0)="X",AA$2,"")</f>
        <v/>
      </c>
      <c r="K2198" t="str">
        <f>IF(VLOOKUP($A2198,Parts!$A:$AM,K$1,0)="X",AB$2,"")</f>
        <v/>
      </c>
      <c r="L2198" t="str">
        <f>IF(VLOOKUP($A2198,Parts!$A:$AM,L$1,0)="X",AC$2,"")</f>
        <v/>
      </c>
      <c r="M2198" t="str">
        <f>IF(VLOOKUP($A2198,Parts!$A:$AM,M$1,0)="X",AD$2,"")</f>
        <v/>
      </c>
      <c r="N2198" t="str">
        <f>IF(VLOOKUP($A2198,Parts!$A:$AM,N$1,0)="X",AE$2,"")</f>
        <v xml:space="preserve">    MODULE
    { name = ModuleTagDecoupler }
</v>
      </c>
      <c r="O2198" t="str">
        <f>IF(VLOOKUP($A2198,Parts!$A:$AM,O$1,0)="X",AF$2,"")</f>
        <v/>
      </c>
      <c r="P2198" t="str">
        <f t="shared" si="35"/>
        <v xml:space="preserve">    MODULE
    { name = ModuleTagHumanRated }
    MODULE
    { name = ModuleTagDecoupler }
</v>
      </c>
    </row>
    <row r="2199" spans="1:16" x14ac:dyDescent="0.25">
      <c r="A2199" t="str">
        <f>Table15[[#This Row],[Name]]</f>
        <v>XRCSX</v>
      </c>
      <c r="B2199" t="str">
        <f>IF(VLOOKUP($A2199,Parts!$A:$AM,B$1,0)="X",S$2,"")</f>
        <v/>
      </c>
      <c r="C2199" t="str">
        <f>IF(VLOOKUP($A2199,Parts!$A:$AM,C$1,0)="X",T$2,"")</f>
        <v/>
      </c>
      <c r="D2199" t="str">
        <f>IF(VLOOKUP($A2199,Parts!$A:$AM,D$1,0)="X",U$2,"")</f>
        <v/>
      </c>
      <c r="E2199" t="str">
        <f>IF(VLOOKUP($A2199,Parts!$A:$AM,E$1,0)="X",V$2,"")</f>
        <v/>
      </c>
      <c r="F2199" t="str">
        <f>IF(VLOOKUP($A2199,Parts!$A:$AM,F$1,0)="X",W$2,"")</f>
        <v/>
      </c>
      <c r="G2199" t="str">
        <f>IF(VLOOKUP($A2199,Parts!$A:$AM,G$1,0)="X",X$2,"")</f>
        <v/>
      </c>
      <c r="H2199" t="str">
        <f>IF(VLOOKUP($A2199,Parts!$A:$AM,H$1,0)="X",Y$2,"")</f>
        <v/>
      </c>
      <c r="I2199" t="str">
        <f>IF(VLOOKUP($A2199,Parts!$A:$AM,I$1,0)="X",Z$2,"")</f>
        <v/>
      </c>
      <c r="J2199" t="str">
        <f>IF(VLOOKUP($A2199,Parts!$A:$AM,J$1,0)="X",AA$2,"")</f>
        <v/>
      </c>
      <c r="K2199" t="str">
        <f>IF(VLOOKUP($A2199,Parts!$A:$AM,K$1,0)="X",AB$2,"")</f>
        <v/>
      </c>
      <c r="L2199" t="str">
        <f>IF(VLOOKUP($A2199,Parts!$A:$AM,L$1,0)="X",AC$2,"")</f>
        <v/>
      </c>
      <c r="M2199" t="str">
        <f>IF(VLOOKUP($A2199,Parts!$A:$AM,M$1,0)="X",AD$2,"")</f>
        <v/>
      </c>
      <c r="N2199" t="str">
        <f>IF(VLOOKUP($A2199,Parts!$A:$AM,N$1,0)="X",AE$2,"")</f>
        <v/>
      </c>
      <c r="O2199" t="str">
        <f>IF(VLOOKUP($A2199,Parts!$A:$AM,O$1,0)="X",AF$2,"")</f>
        <v/>
      </c>
      <c r="P2199" t="str">
        <f t="shared" si="35"/>
        <v/>
      </c>
    </row>
    <row r="2200" spans="1:16" x14ac:dyDescent="0.25">
      <c r="A2200" t="str">
        <f>Table15[[#This Row],[Name]]</f>
        <v>XESARCSX</v>
      </c>
      <c r="B2200" t="str">
        <f>IF(VLOOKUP($A2200,Parts!$A:$AM,B$1,0)="X",S$2,"")</f>
        <v/>
      </c>
      <c r="C2200" t="str">
        <f>IF(VLOOKUP($A2200,Parts!$A:$AM,C$1,0)="X",T$2,"")</f>
        <v/>
      </c>
      <c r="D2200" t="str">
        <f>IF(VLOOKUP($A2200,Parts!$A:$AM,D$1,0)="X",U$2,"")</f>
        <v/>
      </c>
      <c r="E2200" t="str">
        <f>IF(VLOOKUP($A2200,Parts!$A:$AM,E$1,0)="X",V$2,"")</f>
        <v/>
      </c>
      <c r="F2200" t="str">
        <f>IF(VLOOKUP($A2200,Parts!$A:$AM,F$1,0)="X",W$2,"")</f>
        <v/>
      </c>
      <c r="G2200" t="str">
        <f>IF(VLOOKUP($A2200,Parts!$A:$AM,G$1,0)="X",X$2,"")</f>
        <v/>
      </c>
      <c r="H2200" t="str">
        <f>IF(VLOOKUP($A2200,Parts!$A:$AM,H$1,0)="X",Y$2,"")</f>
        <v/>
      </c>
      <c r="I2200" t="str">
        <f>IF(VLOOKUP($A2200,Parts!$A:$AM,I$1,0)="X",Z$2,"")</f>
        <v/>
      </c>
      <c r="J2200" t="str">
        <f>IF(VLOOKUP($A2200,Parts!$A:$AM,J$1,0)="X",AA$2,"")</f>
        <v/>
      </c>
      <c r="K2200" t="str">
        <f>IF(VLOOKUP($A2200,Parts!$A:$AM,K$1,0)="X",AB$2,"")</f>
        <v/>
      </c>
      <c r="L2200" t="str">
        <f>IF(VLOOKUP($A2200,Parts!$A:$AM,L$1,0)="X",AC$2,"")</f>
        <v/>
      </c>
      <c r="M2200" t="str">
        <f>IF(VLOOKUP($A2200,Parts!$A:$AM,M$1,0)="X",AD$2,"")</f>
        <v/>
      </c>
      <c r="N2200" t="str">
        <f>IF(VLOOKUP($A2200,Parts!$A:$AM,N$1,0)="X",AE$2,"")</f>
        <v/>
      </c>
      <c r="O2200" t="str">
        <f>IF(VLOOKUP($A2200,Parts!$A:$AM,O$1,0)="X",AF$2,"")</f>
        <v/>
      </c>
      <c r="P2200" t="str">
        <f t="shared" si="35"/>
        <v/>
      </c>
    </row>
    <row r="2201" spans="1:16" x14ac:dyDescent="0.25">
      <c r="A2201" t="str">
        <f>Table15[[#This Row],[Name]]</f>
        <v>X2009RCSX</v>
      </c>
      <c r="B2201" t="str">
        <f>IF(VLOOKUP($A2201,Parts!$A:$AM,B$1,0)="X",S$2,"")</f>
        <v/>
      </c>
      <c r="C2201" t="str">
        <f>IF(VLOOKUP($A2201,Parts!$A:$AM,C$1,0)="X",T$2,"")</f>
        <v/>
      </c>
      <c r="D2201" t="str">
        <f>IF(VLOOKUP($A2201,Parts!$A:$AM,D$1,0)="X",U$2,"")</f>
        <v/>
      </c>
      <c r="E2201" t="str">
        <f>IF(VLOOKUP($A2201,Parts!$A:$AM,E$1,0)="X",V$2,"")</f>
        <v/>
      </c>
      <c r="F2201" t="str">
        <f>IF(VLOOKUP($A2201,Parts!$A:$AM,F$1,0)="X",W$2,"")</f>
        <v/>
      </c>
      <c r="G2201" t="str">
        <f>IF(VLOOKUP($A2201,Parts!$A:$AM,G$1,0)="X",X$2,"")</f>
        <v/>
      </c>
      <c r="H2201" t="str">
        <f>IF(VLOOKUP($A2201,Parts!$A:$AM,H$1,0)="X",Y$2,"")</f>
        <v/>
      </c>
      <c r="I2201" t="str">
        <f>IF(VLOOKUP($A2201,Parts!$A:$AM,I$1,0)="X",Z$2,"")</f>
        <v/>
      </c>
      <c r="J2201" t="str">
        <f>IF(VLOOKUP($A2201,Parts!$A:$AM,J$1,0)="X",AA$2,"")</f>
        <v/>
      </c>
      <c r="K2201" t="str">
        <f>IF(VLOOKUP($A2201,Parts!$A:$AM,K$1,0)="X",AB$2,"")</f>
        <v/>
      </c>
      <c r="L2201" t="str">
        <f>IF(VLOOKUP($A2201,Parts!$A:$AM,L$1,0)="X",AC$2,"")</f>
        <v/>
      </c>
      <c r="M2201" t="str">
        <f>IF(VLOOKUP($A2201,Parts!$A:$AM,M$1,0)="X",AD$2,"")</f>
        <v/>
      </c>
      <c r="N2201" t="str">
        <f>IF(VLOOKUP($A2201,Parts!$A:$AM,N$1,0)="X",AE$2,"")</f>
        <v/>
      </c>
      <c r="O2201" t="str">
        <f>IF(VLOOKUP($A2201,Parts!$A:$AM,O$1,0)="X",AF$2,"")</f>
        <v/>
      </c>
      <c r="P2201" t="str">
        <f t="shared" si="35"/>
        <v/>
      </c>
    </row>
    <row r="2202" spans="1:16" x14ac:dyDescent="0.25">
      <c r="A2202" t="str">
        <f>Table15[[#This Row],[Name]]</f>
        <v>XLFTORIONLARGE</v>
      </c>
      <c r="B2202" t="str">
        <f>IF(VLOOKUP($A2202,Parts!$A:$AM,B$1,0)="X",S$2,"")</f>
        <v xml:space="preserve">    MODULE
    { name = ModuleTagAvionics }
</v>
      </c>
      <c r="C2202" t="str">
        <f>IF(VLOOKUP($A2202,Parts!$A:$AM,C$1,0)="X",T$2,"")</f>
        <v/>
      </c>
      <c r="D2202" t="str">
        <f>IF(VLOOKUP($A2202,Parts!$A:$AM,D$1,0)="X",U$2,"")</f>
        <v/>
      </c>
      <c r="E2202" t="str">
        <f>IF(VLOOKUP($A2202,Parts!$A:$AM,E$1,0)="X",V$2,"")</f>
        <v/>
      </c>
      <c r="F2202" t="str">
        <f>IF(VLOOKUP($A2202,Parts!$A:$AM,F$1,0)="X",W$2,"")</f>
        <v/>
      </c>
      <c r="G2202" t="str">
        <f>IF(VLOOKUP($A2202,Parts!$A:$AM,G$1,0)="X",X$2,"")</f>
        <v/>
      </c>
      <c r="H2202" t="str">
        <f>IF(VLOOKUP($A2202,Parts!$A:$AM,H$1,0)="X",Y$2,"")</f>
        <v/>
      </c>
      <c r="I2202" t="str">
        <f>IF(VLOOKUP($A2202,Parts!$A:$AM,I$1,0)="X",Z$2,"")</f>
        <v xml:space="preserve">    MODULE
    { name = ModuleTagHumanRated }
</v>
      </c>
      <c r="J2202" t="str">
        <f>IF(VLOOKUP($A2202,Parts!$A:$AM,J$1,0)="X",AA$2,"")</f>
        <v/>
      </c>
      <c r="K2202" t="str">
        <f>IF(VLOOKUP($A2202,Parts!$A:$AM,K$1,0)="X",AB$2,"")</f>
        <v/>
      </c>
      <c r="L2202" t="str">
        <f>IF(VLOOKUP($A2202,Parts!$A:$AM,L$1,0)="X",AC$2,"")</f>
        <v/>
      </c>
      <c r="M2202" t="str">
        <f>IF(VLOOKUP($A2202,Parts!$A:$AM,M$1,0)="X",AD$2,"")</f>
        <v/>
      </c>
      <c r="N2202" t="str">
        <f>IF(VLOOKUP($A2202,Parts!$A:$AM,N$1,0)="X",AE$2,"")</f>
        <v/>
      </c>
      <c r="O2202" t="str">
        <f>IF(VLOOKUP($A2202,Parts!$A:$AM,O$1,0)="X",AF$2,"")</f>
        <v/>
      </c>
      <c r="P2202" t="str">
        <f t="shared" si="35"/>
        <v xml:space="preserve">    MODULE
    { name = ModuleTagAvionics }
    MODULE
    { name = ModuleTagHumanRated }
</v>
      </c>
    </row>
    <row r="2203" spans="1:16" x14ac:dyDescent="0.25">
      <c r="A2203" t="str">
        <f>Table15[[#This Row],[Name]]</f>
        <v>sl_left_panel</v>
      </c>
      <c r="B2203" t="str">
        <f>IF(VLOOKUP($A2203,Parts!$A:$AM,B$1,0)="X",S$2,"")</f>
        <v/>
      </c>
      <c r="C2203" t="str">
        <f>IF(VLOOKUP($A2203,Parts!$A:$AM,C$1,0)="X",T$2,"")</f>
        <v/>
      </c>
      <c r="D2203" t="str">
        <f>IF(VLOOKUP($A2203,Parts!$A:$AM,D$1,0)="X",U$2,"")</f>
        <v/>
      </c>
      <c r="E2203" t="str">
        <f>IF(VLOOKUP($A2203,Parts!$A:$AM,E$1,0)="X",V$2,"")</f>
        <v/>
      </c>
      <c r="F2203" t="str">
        <f>IF(VLOOKUP($A2203,Parts!$A:$AM,F$1,0)="X",W$2,"")</f>
        <v/>
      </c>
      <c r="G2203" t="str">
        <f>IF(VLOOKUP($A2203,Parts!$A:$AM,G$1,0)="X",X$2,"")</f>
        <v/>
      </c>
      <c r="H2203" t="str">
        <f>IF(VLOOKUP($A2203,Parts!$A:$AM,H$1,0)="X",Y$2,"")</f>
        <v/>
      </c>
      <c r="I2203" t="str">
        <f>IF(VLOOKUP($A2203,Parts!$A:$AM,I$1,0)="X",Z$2,"")</f>
        <v/>
      </c>
      <c r="J2203" t="str">
        <f>IF(VLOOKUP($A2203,Parts!$A:$AM,J$1,0)="X",AA$2,"")</f>
        <v/>
      </c>
      <c r="K2203" t="str">
        <f>IF(VLOOKUP($A2203,Parts!$A:$AM,K$1,0)="X",AB$2,"")</f>
        <v/>
      </c>
      <c r="L2203" t="str">
        <f>IF(VLOOKUP($A2203,Parts!$A:$AM,L$1,0)="X",AC$2,"")</f>
        <v/>
      </c>
      <c r="M2203" t="str">
        <f>IF(VLOOKUP($A2203,Parts!$A:$AM,M$1,0)="X",AD$2,"")</f>
        <v/>
      </c>
      <c r="N2203" t="str">
        <f>IF(VLOOKUP($A2203,Parts!$A:$AM,N$1,0)="X",AE$2,"")</f>
        <v/>
      </c>
      <c r="O2203" t="str">
        <f>IF(VLOOKUP($A2203,Parts!$A:$AM,O$1,0)="X",AF$2,"")</f>
        <v/>
      </c>
      <c r="P2203" t="str">
        <f t="shared" si="35"/>
        <v/>
      </c>
    </row>
    <row r="2204" spans="1:16" x14ac:dyDescent="0.25">
      <c r="A2204" t="str">
        <f>Table15[[#This Row],[Name]]</f>
        <v>xcstparachutex</v>
      </c>
      <c r="B2204" t="str">
        <f>IF(VLOOKUP($A2204,Parts!$A:$AM,B$1,0)="X",S$2,"")</f>
        <v/>
      </c>
      <c r="C2204" t="str">
        <f>IF(VLOOKUP($A2204,Parts!$A:$AM,C$1,0)="X",T$2,"")</f>
        <v/>
      </c>
      <c r="D2204" t="str">
        <f>IF(VLOOKUP($A2204,Parts!$A:$AM,D$1,0)="X",U$2,"")</f>
        <v/>
      </c>
      <c r="E2204" t="str">
        <f>IF(VLOOKUP($A2204,Parts!$A:$AM,E$1,0)="X",V$2,"")</f>
        <v/>
      </c>
      <c r="F2204" t="str">
        <f>IF(VLOOKUP($A2204,Parts!$A:$AM,F$1,0)="X",W$2,"")</f>
        <v/>
      </c>
      <c r="G2204" t="str">
        <f>IF(VLOOKUP($A2204,Parts!$A:$AM,G$1,0)="X",X$2,"")</f>
        <v/>
      </c>
      <c r="H2204" t="str">
        <f>IF(VLOOKUP($A2204,Parts!$A:$AM,H$1,0)="X",Y$2,"")</f>
        <v/>
      </c>
      <c r="I2204" t="str">
        <f>IF(VLOOKUP($A2204,Parts!$A:$AM,I$1,0)="X",Z$2,"")</f>
        <v/>
      </c>
      <c r="J2204" t="str">
        <f>IF(VLOOKUP($A2204,Parts!$A:$AM,J$1,0)="X",AA$2,"")</f>
        <v/>
      </c>
      <c r="K2204" t="str">
        <f>IF(VLOOKUP($A2204,Parts!$A:$AM,K$1,0)="X",AB$2,"")</f>
        <v/>
      </c>
      <c r="L2204" t="str">
        <f>IF(VLOOKUP($A2204,Parts!$A:$AM,L$1,0)="X",AC$2,"")</f>
        <v/>
      </c>
      <c r="M2204" t="str">
        <f>IF(VLOOKUP($A2204,Parts!$A:$AM,M$1,0)="X",AD$2,"")</f>
        <v/>
      </c>
      <c r="N2204" t="str">
        <f>IF(VLOOKUP($A2204,Parts!$A:$AM,N$1,0)="X",AE$2,"")</f>
        <v/>
      </c>
      <c r="O2204" t="str">
        <f>IF(VLOOKUP($A2204,Parts!$A:$AM,O$1,0)="X",AF$2,"")</f>
        <v/>
      </c>
      <c r="P2204" t="str">
        <f t="shared" si="35"/>
        <v/>
      </c>
    </row>
    <row r="2205" spans="1:16" x14ac:dyDescent="0.25">
      <c r="A2205" t="str">
        <f>Table15[[#This Row],[Name]]</f>
        <v>XSDHI_2_5_ServiceModuleFairing211</v>
      </c>
      <c r="B2205" t="str">
        <f>IF(VLOOKUP($A2205,Parts!$A:$AM,B$1,0)="X",S$2,"")</f>
        <v/>
      </c>
      <c r="C2205" t="str">
        <f>IF(VLOOKUP($A2205,Parts!$A:$AM,C$1,0)="X",T$2,"")</f>
        <v/>
      </c>
      <c r="D2205" t="str">
        <f>IF(VLOOKUP($A2205,Parts!$A:$AM,D$1,0)="X",U$2,"")</f>
        <v/>
      </c>
      <c r="E2205" t="str">
        <f>IF(VLOOKUP($A2205,Parts!$A:$AM,E$1,0)="X",V$2,"")</f>
        <v/>
      </c>
      <c r="F2205" t="str">
        <f>IF(VLOOKUP($A2205,Parts!$A:$AM,F$1,0)="X",W$2,"")</f>
        <v/>
      </c>
      <c r="G2205" t="str">
        <f>IF(VLOOKUP($A2205,Parts!$A:$AM,G$1,0)="X",X$2,"")</f>
        <v/>
      </c>
      <c r="H2205" t="str">
        <f>IF(VLOOKUP($A2205,Parts!$A:$AM,H$1,0)="X",Y$2,"")</f>
        <v/>
      </c>
      <c r="I2205" t="str">
        <f>IF(VLOOKUP($A2205,Parts!$A:$AM,I$1,0)="X",Z$2,"")</f>
        <v/>
      </c>
      <c r="J2205" t="str">
        <f>IF(VLOOKUP($A2205,Parts!$A:$AM,J$1,0)="X",AA$2,"")</f>
        <v/>
      </c>
      <c r="K2205" t="str">
        <f>IF(VLOOKUP($A2205,Parts!$A:$AM,K$1,0)="X",AB$2,"")</f>
        <v/>
      </c>
      <c r="L2205" t="str">
        <f>IF(VLOOKUP($A2205,Parts!$A:$AM,L$1,0)="X",AC$2,"")</f>
        <v/>
      </c>
      <c r="M2205" t="str">
        <f>IF(VLOOKUP($A2205,Parts!$A:$AM,M$1,0)="X",AD$2,"")</f>
        <v/>
      </c>
      <c r="N2205" t="str">
        <f>IF(VLOOKUP($A2205,Parts!$A:$AM,N$1,0)="X",AE$2,"")</f>
        <v/>
      </c>
      <c r="O2205" t="str">
        <f>IF(VLOOKUP($A2205,Parts!$A:$AM,O$1,0)="X",AF$2,"")</f>
        <v/>
      </c>
      <c r="P2205" t="str">
        <f t="shared" si="35"/>
        <v/>
      </c>
    </row>
    <row r="2206" spans="1:16" x14ac:dyDescent="0.25">
      <c r="A2206" t="str">
        <f>Table15[[#This Row],[Name]]</f>
        <v>OscarAtank</v>
      </c>
      <c r="B2206" t="str">
        <f>IF(VLOOKUP($A2206,Parts!$A:$AM,B$1,0)="X",S$2,"")</f>
        <v/>
      </c>
      <c r="C2206" t="str">
        <f>IF(VLOOKUP($A2206,Parts!$A:$AM,C$1,0)="X",T$2,"")</f>
        <v/>
      </c>
      <c r="D2206" t="str">
        <f>IF(VLOOKUP($A2206,Parts!$A:$AM,D$1,0)="X",U$2,"")</f>
        <v/>
      </c>
      <c r="E2206" t="str">
        <f>IF(VLOOKUP($A2206,Parts!$A:$AM,E$1,0)="X",V$2,"")</f>
        <v/>
      </c>
      <c r="F2206" t="str">
        <f>IF(VLOOKUP($A2206,Parts!$A:$AM,F$1,0)="X",W$2,"")</f>
        <v/>
      </c>
      <c r="G2206" t="str">
        <f>IF(VLOOKUP($A2206,Parts!$A:$AM,G$1,0)="X",X$2,"")</f>
        <v/>
      </c>
      <c r="H2206" t="str">
        <f>IF(VLOOKUP($A2206,Parts!$A:$AM,H$1,0)="X",Y$2,"")</f>
        <v/>
      </c>
      <c r="I2206" t="str">
        <f>IF(VLOOKUP($A2206,Parts!$A:$AM,I$1,0)="X",Z$2,"")</f>
        <v/>
      </c>
      <c r="J2206" t="str">
        <f>IF(VLOOKUP($A2206,Parts!$A:$AM,J$1,0)="X",AA$2,"")</f>
        <v/>
      </c>
      <c r="K2206" t="str">
        <f>IF(VLOOKUP($A2206,Parts!$A:$AM,K$1,0)="X",AB$2,"")</f>
        <v/>
      </c>
      <c r="L2206" t="str">
        <f>IF(VLOOKUP($A2206,Parts!$A:$AM,L$1,0)="X",AC$2,"")</f>
        <v/>
      </c>
      <c r="M2206" t="str">
        <f>IF(VLOOKUP($A2206,Parts!$A:$AM,M$1,0)="X",AD$2,"")</f>
        <v/>
      </c>
      <c r="N2206" t="str">
        <f>IF(VLOOKUP($A2206,Parts!$A:$AM,N$1,0)="X",AE$2,"")</f>
        <v/>
      </c>
      <c r="O2206" t="str">
        <f>IF(VLOOKUP($A2206,Parts!$A:$AM,O$1,0)="X",AF$2,"")</f>
        <v/>
      </c>
      <c r="P2206" t="str">
        <f t="shared" si="35"/>
        <v/>
      </c>
    </row>
    <row r="2207" spans="1:16" x14ac:dyDescent="0.25">
      <c r="A2207" t="str">
        <f>Table15[[#This Row],[Name]]</f>
        <v>OscarDtank</v>
      </c>
      <c r="B2207" t="str">
        <f>IF(VLOOKUP($A2207,Parts!$A:$AM,B$1,0)="X",S$2,"")</f>
        <v/>
      </c>
      <c r="C2207" t="str">
        <f>IF(VLOOKUP($A2207,Parts!$A:$AM,C$1,0)="X",T$2,"")</f>
        <v/>
      </c>
      <c r="D2207" t="str">
        <f>IF(VLOOKUP($A2207,Parts!$A:$AM,D$1,0)="X",U$2,"")</f>
        <v/>
      </c>
      <c r="E2207" t="str">
        <f>IF(VLOOKUP($A2207,Parts!$A:$AM,E$1,0)="X",V$2,"")</f>
        <v/>
      </c>
      <c r="F2207" t="str">
        <f>IF(VLOOKUP($A2207,Parts!$A:$AM,F$1,0)="X",W$2,"")</f>
        <v/>
      </c>
      <c r="G2207" t="str">
        <f>IF(VLOOKUP($A2207,Parts!$A:$AM,G$1,0)="X",X$2,"")</f>
        <v/>
      </c>
      <c r="H2207" t="str">
        <f>IF(VLOOKUP($A2207,Parts!$A:$AM,H$1,0)="X",Y$2,"")</f>
        <v/>
      </c>
      <c r="I2207" t="str">
        <f>IF(VLOOKUP($A2207,Parts!$A:$AM,I$1,0)="X",Z$2,"")</f>
        <v/>
      </c>
      <c r="J2207" t="str">
        <f>IF(VLOOKUP($A2207,Parts!$A:$AM,J$1,0)="X",AA$2,"")</f>
        <v/>
      </c>
      <c r="K2207" t="str">
        <f>IF(VLOOKUP($A2207,Parts!$A:$AM,K$1,0)="X",AB$2,"")</f>
        <v/>
      </c>
      <c r="L2207" t="str">
        <f>IF(VLOOKUP($A2207,Parts!$A:$AM,L$1,0)="X",AC$2,"")</f>
        <v/>
      </c>
      <c r="M2207" t="str">
        <f>IF(VLOOKUP($A2207,Parts!$A:$AM,M$1,0)="X",AD$2,"")</f>
        <v/>
      </c>
      <c r="N2207" t="str">
        <f>IF(VLOOKUP($A2207,Parts!$A:$AM,N$1,0)="X",AE$2,"")</f>
        <v/>
      </c>
      <c r="O2207" t="str">
        <f>IF(VLOOKUP($A2207,Parts!$A:$AM,O$1,0)="X",AF$2,"")</f>
        <v/>
      </c>
      <c r="P2207" t="str">
        <f t="shared" si="35"/>
        <v/>
      </c>
    </row>
    <row r="2208" spans="1:16" x14ac:dyDescent="0.25">
      <c r="A2208" t="str">
        <f>Table15[[#This Row],[Name]]</f>
        <v>OscarEtank</v>
      </c>
      <c r="B2208" t="str">
        <f>IF(VLOOKUP($A2208,Parts!$A:$AM,B$1,0)="X",S$2,"")</f>
        <v/>
      </c>
      <c r="C2208" t="str">
        <f>IF(VLOOKUP($A2208,Parts!$A:$AM,C$1,0)="X",T$2,"")</f>
        <v/>
      </c>
      <c r="D2208" t="str">
        <f>IF(VLOOKUP($A2208,Parts!$A:$AM,D$1,0)="X",U$2,"")</f>
        <v/>
      </c>
      <c r="E2208" t="str">
        <f>IF(VLOOKUP($A2208,Parts!$A:$AM,E$1,0)="X",V$2,"")</f>
        <v/>
      </c>
      <c r="F2208" t="str">
        <f>IF(VLOOKUP($A2208,Parts!$A:$AM,F$1,0)="X",W$2,"")</f>
        <v/>
      </c>
      <c r="G2208" t="str">
        <f>IF(VLOOKUP($A2208,Parts!$A:$AM,G$1,0)="X",X$2,"")</f>
        <v/>
      </c>
      <c r="H2208" t="str">
        <f>IF(VLOOKUP($A2208,Parts!$A:$AM,H$1,0)="X",Y$2,"")</f>
        <v/>
      </c>
      <c r="I2208" t="str">
        <f>IF(VLOOKUP($A2208,Parts!$A:$AM,I$1,0)="X",Z$2,"")</f>
        <v/>
      </c>
      <c r="J2208" t="str">
        <f>IF(VLOOKUP($A2208,Parts!$A:$AM,J$1,0)="X",AA$2,"")</f>
        <v/>
      </c>
      <c r="K2208" t="str">
        <f>IF(VLOOKUP($A2208,Parts!$A:$AM,K$1,0)="X",AB$2,"")</f>
        <v/>
      </c>
      <c r="L2208" t="str">
        <f>IF(VLOOKUP($A2208,Parts!$A:$AM,L$1,0)="X",AC$2,"")</f>
        <v/>
      </c>
      <c r="M2208" t="str">
        <f>IF(VLOOKUP($A2208,Parts!$A:$AM,M$1,0)="X",AD$2,"")</f>
        <v/>
      </c>
      <c r="N2208" t="str">
        <f>IF(VLOOKUP($A2208,Parts!$A:$AM,N$1,0)="X",AE$2,"")</f>
        <v/>
      </c>
      <c r="O2208" t="str">
        <f>IF(VLOOKUP($A2208,Parts!$A:$AM,O$1,0)="X",AF$2,"")</f>
        <v/>
      </c>
      <c r="P2208" t="str">
        <f t="shared" si="35"/>
        <v/>
      </c>
    </row>
    <row r="2209" spans="1:16" x14ac:dyDescent="0.25">
      <c r="A2209" t="str">
        <f>Table15[[#This Row],[Name]]</f>
        <v>miniFuelTank</v>
      </c>
      <c r="B2209" t="str">
        <f>IF(VLOOKUP($A2209,Parts!$A:$AM,B$1,0)="X",S$2,"")</f>
        <v/>
      </c>
      <c r="C2209" t="str">
        <f>IF(VLOOKUP($A2209,Parts!$A:$AM,C$1,0)="X",T$2,"")</f>
        <v/>
      </c>
      <c r="D2209" t="str">
        <f>IF(VLOOKUP($A2209,Parts!$A:$AM,D$1,0)="X",U$2,"")</f>
        <v/>
      </c>
      <c r="E2209" t="str">
        <f>IF(VLOOKUP($A2209,Parts!$A:$AM,E$1,0)="X",V$2,"")</f>
        <v/>
      </c>
      <c r="F2209" t="str">
        <f>IF(VLOOKUP($A2209,Parts!$A:$AM,F$1,0)="X",W$2,"")</f>
        <v/>
      </c>
      <c r="G2209" t="str">
        <f>IF(VLOOKUP($A2209,Parts!$A:$AM,G$1,0)="X",X$2,"")</f>
        <v/>
      </c>
      <c r="H2209" t="str">
        <f>IF(VLOOKUP($A2209,Parts!$A:$AM,H$1,0)="X",Y$2,"")</f>
        <v/>
      </c>
      <c r="I2209" t="str">
        <f>IF(VLOOKUP($A2209,Parts!$A:$AM,I$1,0)="X",Z$2,"")</f>
        <v/>
      </c>
      <c r="J2209" t="str">
        <f>IF(VLOOKUP($A2209,Parts!$A:$AM,J$1,0)="X",AA$2,"")</f>
        <v/>
      </c>
      <c r="K2209" t="str">
        <f>IF(VLOOKUP($A2209,Parts!$A:$AM,K$1,0)="X",AB$2,"")</f>
        <v/>
      </c>
      <c r="L2209" t="str">
        <f>IF(VLOOKUP($A2209,Parts!$A:$AM,L$1,0)="X",AC$2,"")</f>
        <v/>
      </c>
      <c r="M2209" t="str">
        <f>IF(VLOOKUP($A2209,Parts!$A:$AM,M$1,0)="X",AD$2,"")</f>
        <v/>
      </c>
      <c r="N2209" t="str">
        <f>IF(VLOOKUP($A2209,Parts!$A:$AM,N$1,0)="X",AE$2,"")</f>
        <v/>
      </c>
      <c r="O2209" t="str">
        <f>IF(VLOOKUP($A2209,Parts!$A:$AM,O$1,0)="X",AF$2,"")</f>
        <v/>
      </c>
      <c r="P2209" t="str">
        <f t="shared" si="35"/>
        <v/>
      </c>
    </row>
    <row r="2210" spans="1:16" x14ac:dyDescent="0.25">
      <c r="A2210" t="str">
        <f>Table15[[#This Row],[Name]]</f>
        <v>WBI_Outback</v>
      </c>
      <c r="B2210" t="str">
        <f>IF(VLOOKUP($A2210,Parts!$A:$AM,B$1,0)="X",S$2,"")</f>
        <v/>
      </c>
      <c r="C2210" t="str">
        <f>IF(VLOOKUP($A2210,Parts!$A:$AM,C$1,0)="X",T$2,"")</f>
        <v/>
      </c>
      <c r="D2210" t="str">
        <f>IF(VLOOKUP($A2210,Parts!$A:$AM,D$1,0)="X",U$2,"")</f>
        <v/>
      </c>
      <c r="E2210" t="str">
        <f>IF(VLOOKUP($A2210,Parts!$A:$AM,E$1,0)="X",V$2,"")</f>
        <v/>
      </c>
      <c r="F2210" t="str">
        <f>IF(VLOOKUP($A2210,Parts!$A:$AM,F$1,0)="X",W$2,"")</f>
        <v/>
      </c>
      <c r="G2210" t="str">
        <f>IF(VLOOKUP($A2210,Parts!$A:$AM,G$1,0)="X",X$2,"")</f>
        <v/>
      </c>
      <c r="H2210" t="str">
        <f>IF(VLOOKUP($A2210,Parts!$A:$AM,H$1,0)="X",Y$2,"")</f>
        <v/>
      </c>
      <c r="I2210" t="str">
        <f>IF(VLOOKUP($A2210,Parts!$A:$AM,I$1,0)="X",Z$2,"")</f>
        <v/>
      </c>
      <c r="J2210" t="str">
        <f>IF(VLOOKUP($A2210,Parts!$A:$AM,J$1,0)="X",AA$2,"")</f>
        <v/>
      </c>
      <c r="K2210" t="str">
        <f>IF(VLOOKUP($A2210,Parts!$A:$AM,K$1,0)="X",AB$2,"")</f>
        <v/>
      </c>
      <c r="L2210" t="str">
        <f>IF(VLOOKUP($A2210,Parts!$A:$AM,L$1,0)="X",AC$2,"")</f>
        <v/>
      </c>
      <c r="M2210" t="str">
        <f>IF(VLOOKUP($A2210,Parts!$A:$AM,M$1,0)="X",AD$2,"")</f>
        <v/>
      </c>
      <c r="N2210" t="str">
        <f>IF(VLOOKUP($A2210,Parts!$A:$AM,N$1,0)="X",AE$2,"")</f>
        <v/>
      </c>
      <c r="O2210" t="str">
        <f>IF(VLOOKUP($A2210,Parts!$A:$AM,O$1,0)="X",AF$2,"")</f>
        <v/>
      </c>
      <c r="P2210" t="str">
        <f t="shared" si="35"/>
        <v/>
      </c>
    </row>
    <row r="2211" spans="1:16" x14ac:dyDescent="0.25">
      <c r="A2211" t="str">
        <f>Table15[[#This Row],[Name]]</f>
        <v>dmSIGINT</v>
      </c>
      <c r="B2211" t="str">
        <f>IF(VLOOKUP($A2211,Parts!$A:$AM,B$1,0)="X",S$2,"")</f>
        <v/>
      </c>
      <c r="C2211" t="str">
        <f>IF(VLOOKUP($A2211,Parts!$A:$AM,C$1,0)="X",T$2,"")</f>
        <v/>
      </c>
      <c r="D2211" t="str">
        <f>IF(VLOOKUP($A2211,Parts!$A:$AM,D$1,0)="X",U$2,"")</f>
        <v/>
      </c>
      <c r="E2211" t="str">
        <f>IF(VLOOKUP($A2211,Parts!$A:$AM,E$1,0)="X",V$2,"")</f>
        <v/>
      </c>
      <c r="F2211" t="str">
        <f>IF(VLOOKUP($A2211,Parts!$A:$AM,F$1,0)="X",W$2,"")</f>
        <v/>
      </c>
      <c r="G2211" t="str">
        <f>IF(VLOOKUP($A2211,Parts!$A:$AM,G$1,0)="X",X$2,"")</f>
        <v/>
      </c>
      <c r="H2211" t="str">
        <f>IF(VLOOKUP($A2211,Parts!$A:$AM,H$1,0)="X",Y$2,"")</f>
        <v/>
      </c>
      <c r="I2211" t="str">
        <f>IF(VLOOKUP($A2211,Parts!$A:$AM,I$1,0)="X",Z$2,"")</f>
        <v/>
      </c>
      <c r="J2211" t="str">
        <f>IF(VLOOKUP($A2211,Parts!$A:$AM,J$1,0)="X",AA$2,"")</f>
        <v/>
      </c>
      <c r="K2211" t="str">
        <f>IF(VLOOKUP($A2211,Parts!$A:$AM,K$1,0)="X",AB$2,"")</f>
        <v/>
      </c>
      <c r="L2211" t="str">
        <f>IF(VLOOKUP($A2211,Parts!$A:$AM,L$1,0)="X",AC$2,"")</f>
        <v/>
      </c>
      <c r="M2211" t="str">
        <f>IF(VLOOKUP($A2211,Parts!$A:$AM,M$1,0)="X",AD$2,"")</f>
        <v/>
      </c>
      <c r="N2211" t="str">
        <f>IF(VLOOKUP($A2211,Parts!$A:$AM,N$1,0)="X",AE$2,"")</f>
        <v/>
      </c>
      <c r="O2211" t="str">
        <f>IF(VLOOKUP($A2211,Parts!$A:$AM,O$1,0)="X",AF$2,"")</f>
        <v/>
      </c>
      <c r="P2211" t="str">
        <f t="shared" si="35"/>
        <v/>
      </c>
    </row>
    <row r="2212" spans="1:16" x14ac:dyDescent="0.25">
      <c r="A2212" t="str">
        <f>Table15[[#This Row],[Name]]</f>
        <v>dmSIGINT_End</v>
      </c>
      <c r="B2212" t="str">
        <f>IF(VLOOKUP($A2212,Parts!$A:$AM,B$1,0)="X",S$2,"")</f>
        <v/>
      </c>
      <c r="C2212" t="str">
        <f>IF(VLOOKUP($A2212,Parts!$A:$AM,C$1,0)="X",T$2,"")</f>
        <v/>
      </c>
      <c r="D2212" t="str">
        <f>IF(VLOOKUP($A2212,Parts!$A:$AM,D$1,0)="X",U$2,"")</f>
        <v/>
      </c>
      <c r="E2212" t="str">
        <f>IF(VLOOKUP($A2212,Parts!$A:$AM,E$1,0)="X",V$2,"")</f>
        <v/>
      </c>
      <c r="F2212" t="str">
        <f>IF(VLOOKUP($A2212,Parts!$A:$AM,F$1,0)="X",W$2,"")</f>
        <v/>
      </c>
      <c r="G2212" t="str">
        <f>IF(VLOOKUP($A2212,Parts!$A:$AM,G$1,0)="X",X$2,"")</f>
        <v/>
      </c>
      <c r="H2212" t="str">
        <f>IF(VLOOKUP($A2212,Parts!$A:$AM,H$1,0)="X",Y$2,"")</f>
        <v/>
      </c>
      <c r="I2212" t="str">
        <f>IF(VLOOKUP($A2212,Parts!$A:$AM,I$1,0)="X",Z$2,"")</f>
        <v/>
      </c>
      <c r="J2212" t="str">
        <f>IF(VLOOKUP($A2212,Parts!$A:$AM,J$1,0)="X",AA$2,"")</f>
        <v/>
      </c>
      <c r="K2212" t="str">
        <f>IF(VLOOKUP($A2212,Parts!$A:$AM,K$1,0)="X",AB$2,"")</f>
        <v/>
      </c>
      <c r="L2212" t="str">
        <f>IF(VLOOKUP($A2212,Parts!$A:$AM,L$1,0)="X",AC$2,"")</f>
        <v/>
      </c>
      <c r="M2212" t="str">
        <f>IF(VLOOKUP($A2212,Parts!$A:$AM,M$1,0)="X",AD$2,"")</f>
        <v/>
      </c>
      <c r="N2212" t="str">
        <f>IF(VLOOKUP($A2212,Parts!$A:$AM,N$1,0)="X",AE$2,"")</f>
        <v/>
      </c>
      <c r="O2212" t="str">
        <f>IF(VLOOKUP($A2212,Parts!$A:$AM,O$1,0)="X",AF$2,"")</f>
        <v/>
      </c>
      <c r="P2212" t="str">
        <f t="shared" si="35"/>
        <v/>
      </c>
    </row>
    <row r="2213" spans="1:16" x14ac:dyDescent="0.25">
      <c r="A2213" t="str">
        <f>Table15[[#This Row],[Name]]</f>
        <v>SXT625mFuel4</v>
      </c>
      <c r="B2213" t="str">
        <f>IF(VLOOKUP($A2213,Parts!$A:$AM,B$1,0)="X",S$2,"")</f>
        <v/>
      </c>
      <c r="C2213" t="str">
        <f>IF(VLOOKUP($A2213,Parts!$A:$AM,C$1,0)="X",T$2,"")</f>
        <v/>
      </c>
      <c r="D2213" t="str">
        <f>IF(VLOOKUP($A2213,Parts!$A:$AM,D$1,0)="X",U$2,"")</f>
        <v/>
      </c>
      <c r="E2213" t="str">
        <f>IF(VLOOKUP($A2213,Parts!$A:$AM,E$1,0)="X",V$2,"")</f>
        <v/>
      </c>
      <c r="F2213" t="str">
        <f>IF(VLOOKUP($A2213,Parts!$A:$AM,F$1,0)="X",W$2,"")</f>
        <v/>
      </c>
      <c r="G2213" t="str">
        <f>IF(VLOOKUP($A2213,Parts!$A:$AM,G$1,0)="X",X$2,"")</f>
        <v/>
      </c>
      <c r="H2213" t="str">
        <f>IF(VLOOKUP($A2213,Parts!$A:$AM,H$1,0)="X",Y$2,"")</f>
        <v/>
      </c>
      <c r="I2213" t="str">
        <f>IF(VLOOKUP($A2213,Parts!$A:$AM,I$1,0)="X",Z$2,"")</f>
        <v/>
      </c>
      <c r="J2213" t="str">
        <f>IF(VLOOKUP($A2213,Parts!$A:$AM,J$1,0)="X",AA$2,"")</f>
        <v/>
      </c>
      <c r="K2213" t="str">
        <f>IF(VLOOKUP($A2213,Parts!$A:$AM,K$1,0)="X",AB$2,"")</f>
        <v/>
      </c>
      <c r="L2213" t="str">
        <f>IF(VLOOKUP($A2213,Parts!$A:$AM,L$1,0)="X",AC$2,"")</f>
        <v/>
      </c>
      <c r="M2213" t="str">
        <f>IF(VLOOKUP($A2213,Parts!$A:$AM,M$1,0)="X",AD$2,"")</f>
        <v/>
      </c>
      <c r="N2213" t="str">
        <f>IF(VLOOKUP($A2213,Parts!$A:$AM,N$1,0)="X",AE$2,"")</f>
        <v/>
      </c>
      <c r="O2213" t="str">
        <f>IF(VLOOKUP($A2213,Parts!$A:$AM,O$1,0)="X",AF$2,"")</f>
        <v/>
      </c>
      <c r="P2213" t="str">
        <f t="shared" si="35"/>
        <v/>
      </c>
    </row>
    <row r="2214" spans="1:16" x14ac:dyDescent="0.25">
      <c r="A2214" t="str">
        <f>Table15[[#This Row],[Name]]</f>
        <v>sl_right_panel</v>
      </c>
      <c r="B2214" t="str">
        <f>IF(VLOOKUP($A2214,Parts!$A:$AM,B$1,0)="X",S$2,"")</f>
        <v/>
      </c>
      <c r="C2214" t="str">
        <f>IF(VLOOKUP($A2214,Parts!$A:$AM,C$1,0)="X",T$2,"")</f>
        <v/>
      </c>
      <c r="D2214" t="str">
        <f>IF(VLOOKUP($A2214,Parts!$A:$AM,D$1,0)="X",U$2,"")</f>
        <v/>
      </c>
      <c r="E2214" t="str">
        <f>IF(VLOOKUP($A2214,Parts!$A:$AM,E$1,0)="X",V$2,"")</f>
        <v/>
      </c>
      <c r="F2214" t="str">
        <f>IF(VLOOKUP($A2214,Parts!$A:$AM,F$1,0)="X",W$2,"")</f>
        <v/>
      </c>
      <c r="G2214" t="str">
        <f>IF(VLOOKUP($A2214,Parts!$A:$AM,G$1,0)="X",X$2,"")</f>
        <v/>
      </c>
      <c r="H2214" t="str">
        <f>IF(VLOOKUP($A2214,Parts!$A:$AM,H$1,0)="X",Y$2,"")</f>
        <v/>
      </c>
      <c r="I2214" t="str">
        <f>IF(VLOOKUP($A2214,Parts!$A:$AM,I$1,0)="X",Z$2,"")</f>
        <v/>
      </c>
      <c r="J2214" t="str">
        <f>IF(VLOOKUP($A2214,Parts!$A:$AM,J$1,0)="X",AA$2,"")</f>
        <v/>
      </c>
      <c r="K2214" t="str">
        <f>IF(VLOOKUP($A2214,Parts!$A:$AM,K$1,0)="X",AB$2,"")</f>
        <v/>
      </c>
      <c r="L2214" t="str">
        <f>IF(VLOOKUP($A2214,Parts!$A:$AM,L$1,0)="X",AC$2,"")</f>
        <v/>
      </c>
      <c r="M2214" t="str">
        <f>IF(VLOOKUP($A2214,Parts!$A:$AM,M$1,0)="X",AD$2,"")</f>
        <v/>
      </c>
      <c r="N2214" t="str">
        <f>IF(VLOOKUP($A2214,Parts!$A:$AM,N$1,0)="X",AE$2,"")</f>
        <v/>
      </c>
      <c r="O2214" t="str">
        <f>IF(VLOOKUP($A2214,Parts!$A:$AM,O$1,0)="X",AF$2,"")</f>
        <v/>
      </c>
      <c r="P2214" t="str">
        <f t="shared" si="35"/>
        <v/>
      </c>
    </row>
    <row r="2215" spans="1:16" x14ac:dyDescent="0.25">
      <c r="A2215" t="str">
        <f>Table15[[#This Row],[Name]]</f>
        <v>SXTBalloon375</v>
      </c>
      <c r="B2215" t="str">
        <f>IF(VLOOKUP($A2215,Parts!$A:$AM,B$1,0)="X",S$2,"")</f>
        <v/>
      </c>
      <c r="C2215" t="str">
        <f>IF(VLOOKUP($A2215,Parts!$A:$AM,C$1,0)="X",T$2,"")</f>
        <v/>
      </c>
      <c r="D2215" t="str">
        <f>IF(VLOOKUP($A2215,Parts!$A:$AM,D$1,0)="X",U$2,"")</f>
        <v/>
      </c>
      <c r="E2215" t="str">
        <f>IF(VLOOKUP($A2215,Parts!$A:$AM,E$1,0)="X",V$2,"")</f>
        <v/>
      </c>
      <c r="F2215" t="str">
        <f>IF(VLOOKUP($A2215,Parts!$A:$AM,F$1,0)="X",W$2,"")</f>
        <v/>
      </c>
      <c r="G2215" t="str">
        <f>IF(VLOOKUP($A2215,Parts!$A:$AM,G$1,0)="X",X$2,"")</f>
        <v/>
      </c>
      <c r="H2215" t="str">
        <f>IF(VLOOKUP($A2215,Parts!$A:$AM,H$1,0)="X",Y$2,"")</f>
        <v/>
      </c>
      <c r="I2215" t="str">
        <f>IF(VLOOKUP($A2215,Parts!$A:$AM,I$1,0)="X",Z$2,"")</f>
        <v/>
      </c>
      <c r="J2215" t="str">
        <f>IF(VLOOKUP($A2215,Parts!$A:$AM,J$1,0)="X",AA$2,"")</f>
        <v/>
      </c>
      <c r="K2215" t="str">
        <f>IF(VLOOKUP($A2215,Parts!$A:$AM,K$1,0)="X",AB$2,"")</f>
        <v/>
      </c>
      <c r="L2215" t="str">
        <f>IF(VLOOKUP($A2215,Parts!$A:$AM,L$1,0)="X",AC$2,"")</f>
        <v/>
      </c>
      <c r="M2215" t="str">
        <f>IF(VLOOKUP($A2215,Parts!$A:$AM,M$1,0)="X",AD$2,"")</f>
        <v/>
      </c>
      <c r="N2215" t="str">
        <f>IF(VLOOKUP($A2215,Parts!$A:$AM,N$1,0)="X",AE$2,"")</f>
        <v/>
      </c>
      <c r="O2215" t="str">
        <f>IF(VLOOKUP($A2215,Parts!$A:$AM,O$1,0)="X",AF$2,"")</f>
        <v/>
      </c>
      <c r="P2215" t="str">
        <f t="shared" si="35"/>
        <v/>
      </c>
    </row>
    <row r="2216" spans="1:16" x14ac:dyDescent="0.25">
      <c r="A2216" t="str">
        <f>Table15[[#This Row],[Name]]</f>
        <v>SXTBalloonGold375</v>
      </c>
      <c r="B2216" t="str">
        <f>IF(VLOOKUP($A2216,Parts!$A:$AM,B$1,0)="X",S$2,"")</f>
        <v/>
      </c>
      <c r="C2216" t="str">
        <f>IF(VLOOKUP($A2216,Parts!$A:$AM,C$1,0)="X",T$2,"")</f>
        <v/>
      </c>
      <c r="D2216" t="str">
        <f>IF(VLOOKUP($A2216,Parts!$A:$AM,D$1,0)="X",U$2,"")</f>
        <v/>
      </c>
      <c r="E2216" t="str">
        <f>IF(VLOOKUP($A2216,Parts!$A:$AM,E$1,0)="X",V$2,"")</f>
        <v/>
      </c>
      <c r="F2216" t="str">
        <f>IF(VLOOKUP($A2216,Parts!$A:$AM,F$1,0)="X",W$2,"")</f>
        <v/>
      </c>
      <c r="G2216" t="str">
        <f>IF(VLOOKUP($A2216,Parts!$A:$AM,G$1,0)="X",X$2,"")</f>
        <v/>
      </c>
      <c r="H2216" t="str">
        <f>IF(VLOOKUP($A2216,Parts!$A:$AM,H$1,0)="X",Y$2,"")</f>
        <v/>
      </c>
      <c r="I2216" t="str">
        <f>IF(VLOOKUP($A2216,Parts!$A:$AM,I$1,0)="X",Z$2,"")</f>
        <v/>
      </c>
      <c r="J2216" t="str">
        <f>IF(VLOOKUP($A2216,Parts!$A:$AM,J$1,0)="X",AA$2,"")</f>
        <v/>
      </c>
      <c r="K2216" t="str">
        <f>IF(VLOOKUP($A2216,Parts!$A:$AM,K$1,0)="X",AB$2,"")</f>
        <v/>
      </c>
      <c r="L2216" t="str">
        <f>IF(VLOOKUP($A2216,Parts!$A:$AM,L$1,0)="X",AC$2,"")</f>
        <v/>
      </c>
      <c r="M2216" t="str">
        <f>IF(VLOOKUP($A2216,Parts!$A:$AM,M$1,0)="X",AD$2,"")</f>
        <v/>
      </c>
      <c r="N2216" t="str">
        <f>IF(VLOOKUP($A2216,Parts!$A:$AM,N$1,0)="X",AE$2,"")</f>
        <v/>
      </c>
      <c r="O2216" t="str">
        <f>IF(VLOOKUP($A2216,Parts!$A:$AM,O$1,0)="X",AF$2,"")</f>
        <v/>
      </c>
      <c r="P2216" t="str">
        <f t="shared" si="35"/>
        <v/>
      </c>
    </row>
    <row r="2217" spans="1:16" x14ac:dyDescent="0.25">
      <c r="A2217" t="str">
        <f>Table15[[#This Row],[Name]]</f>
        <v>Kosmos_TKS_Solar_Array_rn2</v>
      </c>
      <c r="B2217" t="str">
        <f>IF(VLOOKUP($A2217,Parts!$A:$AM,B$1,0)="X",S$2,"")</f>
        <v/>
      </c>
      <c r="C2217" t="str">
        <f>IF(VLOOKUP($A2217,Parts!$A:$AM,C$1,0)="X",T$2,"")</f>
        <v/>
      </c>
      <c r="D2217" t="str">
        <f>IF(VLOOKUP($A2217,Parts!$A:$AM,D$1,0)="X",U$2,"")</f>
        <v/>
      </c>
      <c r="E2217" t="str">
        <f>IF(VLOOKUP($A2217,Parts!$A:$AM,E$1,0)="X",V$2,"")</f>
        <v/>
      </c>
      <c r="F2217" t="str">
        <f>IF(VLOOKUP($A2217,Parts!$A:$AM,F$1,0)="X",W$2,"")</f>
        <v/>
      </c>
      <c r="G2217" t="str">
        <f>IF(VLOOKUP($A2217,Parts!$A:$AM,G$1,0)="X",X$2,"")</f>
        <v/>
      </c>
      <c r="H2217" t="str">
        <f>IF(VLOOKUP($A2217,Parts!$A:$AM,H$1,0)="X",Y$2,"")</f>
        <v/>
      </c>
      <c r="I2217" t="str">
        <f>IF(VLOOKUP($A2217,Parts!$A:$AM,I$1,0)="X",Z$2,"")</f>
        <v/>
      </c>
      <c r="J2217" t="str">
        <f>IF(VLOOKUP($A2217,Parts!$A:$AM,J$1,0)="X",AA$2,"")</f>
        <v/>
      </c>
      <c r="K2217" t="str">
        <f>IF(VLOOKUP($A2217,Parts!$A:$AM,K$1,0)="X",AB$2,"")</f>
        <v/>
      </c>
      <c r="L2217" t="str">
        <f>IF(VLOOKUP($A2217,Parts!$A:$AM,L$1,0)="X",AC$2,"")</f>
        <v/>
      </c>
      <c r="M2217" t="str">
        <f>IF(VLOOKUP($A2217,Parts!$A:$AM,M$1,0)="X",AD$2,"")</f>
        <v/>
      </c>
      <c r="N2217" t="str">
        <f>IF(VLOOKUP($A2217,Parts!$A:$AM,N$1,0)="X",AE$2,"")</f>
        <v/>
      </c>
      <c r="O2217" t="str">
        <f>IF(VLOOKUP($A2217,Parts!$A:$AM,O$1,0)="X",AF$2,"")</f>
        <v/>
      </c>
      <c r="P2217" t="str">
        <f t="shared" si="35"/>
        <v/>
      </c>
    </row>
    <row r="2218" spans="1:16" x14ac:dyDescent="0.25">
      <c r="A2218" t="str">
        <f>Table15[[#This Row],[Name]]</f>
        <v>rn_7k_astp_lsolar</v>
      </c>
      <c r="B2218" t="str">
        <f>IF(VLOOKUP($A2218,Parts!$A:$AM,B$1,0)="X",S$2,"")</f>
        <v/>
      </c>
      <c r="C2218" t="str">
        <f>IF(VLOOKUP($A2218,Parts!$A:$AM,C$1,0)="X",T$2,"")</f>
        <v/>
      </c>
      <c r="D2218" t="str">
        <f>IF(VLOOKUP($A2218,Parts!$A:$AM,D$1,0)="X",U$2,"")</f>
        <v/>
      </c>
      <c r="E2218" t="str">
        <f>IF(VLOOKUP($A2218,Parts!$A:$AM,E$1,0)="X",V$2,"")</f>
        <v/>
      </c>
      <c r="F2218" t="str">
        <f>IF(VLOOKUP($A2218,Parts!$A:$AM,F$1,0)="X",W$2,"")</f>
        <v/>
      </c>
      <c r="G2218" t="str">
        <f>IF(VLOOKUP($A2218,Parts!$A:$AM,G$1,0)="X",X$2,"")</f>
        <v/>
      </c>
      <c r="H2218" t="str">
        <f>IF(VLOOKUP($A2218,Parts!$A:$AM,H$1,0)="X",Y$2,"")</f>
        <v/>
      </c>
      <c r="I2218" t="str">
        <f>IF(VLOOKUP($A2218,Parts!$A:$AM,I$1,0)="X",Z$2,"")</f>
        <v/>
      </c>
      <c r="J2218" t="str">
        <f>IF(VLOOKUP($A2218,Parts!$A:$AM,J$1,0)="X",AA$2,"")</f>
        <v/>
      </c>
      <c r="K2218" t="str">
        <f>IF(VLOOKUP($A2218,Parts!$A:$AM,K$1,0)="X",AB$2,"")</f>
        <v/>
      </c>
      <c r="L2218" t="str">
        <f>IF(VLOOKUP($A2218,Parts!$A:$AM,L$1,0)="X",AC$2,"")</f>
        <v/>
      </c>
      <c r="M2218" t="str">
        <f>IF(VLOOKUP($A2218,Parts!$A:$AM,M$1,0)="X",AD$2,"")</f>
        <v/>
      </c>
      <c r="N2218" t="str">
        <f>IF(VLOOKUP($A2218,Parts!$A:$AM,N$1,0)="X",AE$2,"")</f>
        <v/>
      </c>
      <c r="O2218" t="str">
        <f>IF(VLOOKUP($A2218,Parts!$A:$AM,O$1,0)="X",AF$2,"")</f>
        <v/>
      </c>
      <c r="P2218" t="str">
        <f t="shared" si="35"/>
        <v/>
      </c>
    </row>
    <row r="2219" spans="1:16" x14ac:dyDescent="0.25">
      <c r="A2219" t="str">
        <f>Table15[[#This Row],[Name]]</f>
        <v>rn_7k_astp_rsolar</v>
      </c>
      <c r="B2219" t="str">
        <f>IF(VLOOKUP($A2219,Parts!$A:$AM,B$1,0)="X",S$2,"")</f>
        <v/>
      </c>
      <c r="C2219" t="str">
        <f>IF(VLOOKUP($A2219,Parts!$A:$AM,C$1,0)="X",T$2,"")</f>
        <v/>
      </c>
      <c r="D2219" t="str">
        <f>IF(VLOOKUP($A2219,Parts!$A:$AM,D$1,0)="X",U$2,"")</f>
        <v/>
      </c>
      <c r="E2219" t="str">
        <f>IF(VLOOKUP($A2219,Parts!$A:$AM,E$1,0)="X",V$2,"")</f>
        <v/>
      </c>
      <c r="F2219" t="str">
        <f>IF(VLOOKUP($A2219,Parts!$A:$AM,F$1,0)="X",W$2,"")</f>
        <v/>
      </c>
      <c r="G2219" t="str">
        <f>IF(VLOOKUP($A2219,Parts!$A:$AM,G$1,0)="X",X$2,"")</f>
        <v/>
      </c>
      <c r="H2219" t="str">
        <f>IF(VLOOKUP($A2219,Parts!$A:$AM,H$1,0)="X",Y$2,"")</f>
        <v/>
      </c>
      <c r="I2219" t="str">
        <f>IF(VLOOKUP($A2219,Parts!$A:$AM,I$1,0)="X",Z$2,"")</f>
        <v/>
      </c>
      <c r="J2219" t="str">
        <f>IF(VLOOKUP($A2219,Parts!$A:$AM,J$1,0)="X",AA$2,"")</f>
        <v/>
      </c>
      <c r="K2219" t="str">
        <f>IF(VLOOKUP($A2219,Parts!$A:$AM,K$1,0)="X",AB$2,"")</f>
        <v/>
      </c>
      <c r="L2219" t="str">
        <f>IF(VLOOKUP($A2219,Parts!$A:$AM,L$1,0)="X",AC$2,"")</f>
        <v/>
      </c>
      <c r="M2219" t="str">
        <f>IF(VLOOKUP($A2219,Parts!$A:$AM,M$1,0)="X",AD$2,"")</f>
        <v/>
      </c>
      <c r="N2219" t="str">
        <f>IF(VLOOKUP($A2219,Parts!$A:$AM,N$1,0)="X",AE$2,"")</f>
        <v/>
      </c>
      <c r="O2219" t="str">
        <f>IF(VLOOKUP($A2219,Parts!$A:$AM,O$1,0)="X",AF$2,"")</f>
        <v/>
      </c>
      <c r="P2219" t="str">
        <f t="shared" si="35"/>
        <v/>
      </c>
    </row>
    <row r="2220" spans="1:16" x14ac:dyDescent="0.25">
      <c r="A2220" t="str">
        <f>Table15[[#This Row],[Name]]</f>
        <v>bluedog_Apollo_Block5_SolarPanels</v>
      </c>
      <c r="B2220" t="str">
        <f>IF(VLOOKUP($A2220,Parts!$A:$AM,B$1,0)="X",S$2,"")</f>
        <v/>
      </c>
      <c r="C2220" t="str">
        <f>IF(VLOOKUP($A2220,Parts!$A:$AM,C$1,0)="X",T$2,"")</f>
        <v/>
      </c>
      <c r="D2220" t="str">
        <f>IF(VLOOKUP($A2220,Parts!$A:$AM,D$1,0)="X",U$2,"")</f>
        <v/>
      </c>
      <c r="E2220" t="str">
        <f>IF(VLOOKUP($A2220,Parts!$A:$AM,E$1,0)="X",V$2,"")</f>
        <v/>
      </c>
      <c r="F2220" t="str">
        <f>IF(VLOOKUP($A2220,Parts!$A:$AM,F$1,0)="X",W$2,"")</f>
        <v/>
      </c>
      <c r="G2220" t="str">
        <f>IF(VLOOKUP($A2220,Parts!$A:$AM,G$1,0)="X",X$2,"")</f>
        <v/>
      </c>
      <c r="H2220" t="str">
        <f>IF(VLOOKUP($A2220,Parts!$A:$AM,H$1,0)="X",Y$2,"")</f>
        <v/>
      </c>
      <c r="I2220" t="str">
        <f>IF(VLOOKUP($A2220,Parts!$A:$AM,I$1,0)="X",Z$2,"")</f>
        <v/>
      </c>
      <c r="J2220" t="str">
        <f>IF(VLOOKUP($A2220,Parts!$A:$AM,J$1,0)="X",AA$2,"")</f>
        <v/>
      </c>
      <c r="K2220" t="str">
        <f>IF(VLOOKUP($A2220,Parts!$A:$AM,K$1,0)="X",AB$2,"")</f>
        <v/>
      </c>
      <c r="L2220" t="str">
        <f>IF(VLOOKUP($A2220,Parts!$A:$AM,L$1,0)="X",AC$2,"")</f>
        <v/>
      </c>
      <c r="M2220" t="str">
        <f>IF(VLOOKUP($A2220,Parts!$A:$AM,M$1,0)="X",AD$2,"")</f>
        <v/>
      </c>
      <c r="N2220" t="str">
        <f>IF(VLOOKUP($A2220,Parts!$A:$AM,N$1,0)="X",AE$2,"")</f>
        <v/>
      </c>
      <c r="O2220" t="str">
        <f>IF(VLOOKUP($A2220,Parts!$A:$AM,O$1,0)="X",AF$2,"")</f>
        <v/>
      </c>
      <c r="P2220" t="str">
        <f t="shared" si="35"/>
        <v/>
      </c>
    </row>
    <row r="2221" spans="1:16" x14ac:dyDescent="0.25">
      <c r="A2221" t="str">
        <f>Table15[[#This Row],[Name]]</f>
        <v>bluedog_Diamant_Rubis</v>
      </c>
      <c r="B2221" t="str">
        <f>IF(VLOOKUP($A2221,Parts!$A:$AM,B$1,0)="X",S$2,"")</f>
        <v/>
      </c>
      <c r="C2221" t="str">
        <f>IF(VLOOKUP($A2221,Parts!$A:$AM,C$1,0)="X",T$2,"")</f>
        <v/>
      </c>
      <c r="D2221" t="str">
        <f>IF(VLOOKUP($A2221,Parts!$A:$AM,D$1,0)="X",U$2,"")</f>
        <v/>
      </c>
      <c r="E2221" t="str">
        <f>IF(VLOOKUP($A2221,Parts!$A:$AM,E$1,0)="X",V$2,"")</f>
        <v/>
      </c>
      <c r="F2221" t="str">
        <f>IF(VLOOKUP($A2221,Parts!$A:$AM,F$1,0)="X",W$2,"")</f>
        <v/>
      </c>
      <c r="G2221" t="str">
        <f>IF(VLOOKUP($A2221,Parts!$A:$AM,G$1,0)="X",X$2,"")</f>
        <v xml:space="preserve">    MODULE
    { name = ModuleTagEngineSolid }
</v>
      </c>
      <c r="H2221" t="str">
        <f>IF(VLOOKUP($A2221,Parts!$A:$AM,H$1,0)="X",Y$2,"")</f>
        <v/>
      </c>
      <c r="I2221" t="str">
        <f>IF(VLOOKUP($A2221,Parts!$A:$AM,I$1,0)="X",Z$2,"")</f>
        <v/>
      </c>
      <c r="J2221" t="str">
        <f>IF(VLOOKUP($A2221,Parts!$A:$AM,J$1,0)="X",AA$2,"")</f>
        <v/>
      </c>
      <c r="K2221" t="str">
        <f>IF(VLOOKUP($A2221,Parts!$A:$AM,K$1,0)="X",AB$2,"")</f>
        <v/>
      </c>
      <c r="L2221" t="str">
        <f>IF(VLOOKUP($A2221,Parts!$A:$AM,L$1,0)="X",AC$2,"")</f>
        <v/>
      </c>
      <c r="M2221" t="str">
        <f>IF(VLOOKUP($A2221,Parts!$A:$AM,M$1,0)="X",AD$2,"")</f>
        <v/>
      </c>
      <c r="N2221" t="str">
        <f>IF(VLOOKUP($A2221,Parts!$A:$AM,N$1,0)="X",AE$2,"")</f>
        <v/>
      </c>
      <c r="O2221" t="str">
        <f>IF(VLOOKUP($A2221,Parts!$A:$AM,O$1,0)="X",AF$2,"")</f>
        <v/>
      </c>
      <c r="P2221" t="str">
        <f t="shared" si="35"/>
        <v xml:space="preserve">    MODULE
    { name = ModuleTagEngineSolid }
</v>
      </c>
    </row>
    <row r="2222" spans="1:16" x14ac:dyDescent="0.25">
      <c r="A2222" t="str">
        <f>Table15[[#This Row],[Name]]</f>
        <v>NK-33-Original-NoGimbal</v>
      </c>
      <c r="B2222" t="str">
        <f>IF(VLOOKUP($A2222,Parts!$A:$AM,B$1,0)="X",S$2,"")</f>
        <v/>
      </c>
      <c r="C2222" t="str">
        <f>IF(VLOOKUP($A2222,Parts!$A:$AM,C$1,0)="X",T$2,"")</f>
        <v/>
      </c>
      <c r="D2222" t="str">
        <f>IF(VLOOKUP($A2222,Parts!$A:$AM,D$1,0)="X",U$2,"")</f>
        <v/>
      </c>
      <c r="E2222" t="str">
        <f>IF(VLOOKUP($A2222,Parts!$A:$AM,E$1,0)="X",V$2,"")</f>
        <v/>
      </c>
      <c r="F2222" t="str">
        <f>IF(VLOOKUP($A2222,Parts!$A:$AM,F$1,0)="X",W$2,"")</f>
        <v/>
      </c>
      <c r="G2222" t="str">
        <f>IF(VLOOKUP($A2222,Parts!$A:$AM,G$1,0)="X",X$2,"")</f>
        <v/>
      </c>
      <c r="H2222" t="str">
        <f>IF(VLOOKUP($A2222,Parts!$A:$AM,H$1,0)="X",Y$2,"")</f>
        <v/>
      </c>
      <c r="I2222" t="str">
        <f>IF(VLOOKUP($A2222,Parts!$A:$AM,I$1,0)="X",Z$2,"")</f>
        <v/>
      </c>
      <c r="J2222" t="str">
        <f>IF(VLOOKUP($A2222,Parts!$A:$AM,J$1,0)="X",AA$2,"")</f>
        <v/>
      </c>
      <c r="K2222" t="str">
        <f>IF(VLOOKUP($A2222,Parts!$A:$AM,K$1,0)="X",AB$2,"")</f>
        <v/>
      </c>
      <c r="L2222" t="str">
        <f>IF(VLOOKUP($A2222,Parts!$A:$AM,L$1,0)="X",AC$2,"")</f>
        <v/>
      </c>
      <c r="M2222" t="str">
        <f>IF(VLOOKUP($A2222,Parts!$A:$AM,M$1,0)="X",AD$2,"")</f>
        <v/>
      </c>
      <c r="N2222" t="str">
        <f>IF(VLOOKUP($A2222,Parts!$A:$AM,N$1,0)="X",AE$2,"")</f>
        <v/>
      </c>
      <c r="O2222" t="str">
        <f>IF(VLOOKUP($A2222,Parts!$A:$AM,O$1,0)="X",AF$2,"")</f>
        <v/>
      </c>
      <c r="P2222" t="str">
        <f t="shared" si="35"/>
        <v/>
      </c>
    </row>
    <row r="2223" spans="1:16" x14ac:dyDescent="0.25">
      <c r="A2223" t="str">
        <f>Table15[[#This Row],[Name]]</f>
        <v>Ariane4Stage3</v>
      </c>
      <c r="B2223" t="str">
        <f>IF(VLOOKUP($A2223,Parts!$A:$AM,B$1,0)="X",S$2,"")</f>
        <v/>
      </c>
      <c r="C2223" t="str">
        <f>IF(VLOOKUP($A2223,Parts!$A:$AM,C$1,0)="X",T$2,"")</f>
        <v/>
      </c>
      <c r="D2223" t="str">
        <f>IF(VLOOKUP($A2223,Parts!$A:$AM,D$1,0)="X",U$2,"")</f>
        <v/>
      </c>
      <c r="E2223" t="str">
        <f>IF(VLOOKUP($A2223,Parts!$A:$AM,E$1,0)="X",V$2,"")</f>
        <v/>
      </c>
      <c r="F2223" t="str">
        <f>IF(VLOOKUP($A2223,Parts!$A:$AM,F$1,0)="X",W$2,"")</f>
        <v/>
      </c>
      <c r="G2223" t="str">
        <f>IF(VLOOKUP($A2223,Parts!$A:$AM,G$1,0)="X",X$2,"")</f>
        <v/>
      </c>
      <c r="H2223" t="str">
        <f>IF(VLOOKUP($A2223,Parts!$A:$AM,H$1,0)="X",Y$2,"")</f>
        <v/>
      </c>
      <c r="I2223" t="str">
        <f>IF(VLOOKUP($A2223,Parts!$A:$AM,I$1,0)="X",Z$2,"")</f>
        <v/>
      </c>
      <c r="J2223" t="str">
        <f>IF(VLOOKUP($A2223,Parts!$A:$AM,J$1,0)="X",AA$2,"")</f>
        <v/>
      </c>
      <c r="K2223" t="str">
        <f>IF(VLOOKUP($A2223,Parts!$A:$AM,K$1,0)="X",AB$2,"")</f>
        <v/>
      </c>
      <c r="L2223" t="str">
        <f>IF(VLOOKUP($A2223,Parts!$A:$AM,L$1,0)="X",AC$2,"")</f>
        <v/>
      </c>
      <c r="M2223" t="str">
        <f>IF(VLOOKUP($A2223,Parts!$A:$AM,M$1,0)="X",AD$2,"")</f>
        <v/>
      </c>
      <c r="N2223" t="str">
        <f>IF(VLOOKUP($A2223,Parts!$A:$AM,N$1,0)="X",AE$2,"")</f>
        <v/>
      </c>
      <c r="O2223" t="str">
        <f>IF(VLOOKUP($A2223,Parts!$A:$AM,O$1,0)="X",AF$2,"")</f>
        <v/>
      </c>
      <c r="P2223" t="str">
        <f t="shared" si="35"/>
        <v/>
      </c>
    </row>
    <row r="2224" spans="1:16" x14ac:dyDescent="0.25">
      <c r="A2224" t="str">
        <f>Table15[[#This Row],[Name]]</f>
        <v>bluedog_Diamant_Topaze</v>
      </c>
      <c r="B2224" t="str">
        <f>IF(VLOOKUP($A2224,Parts!$A:$AM,B$1,0)="X",S$2,"")</f>
        <v/>
      </c>
      <c r="C2224" t="str">
        <f>IF(VLOOKUP($A2224,Parts!$A:$AM,C$1,0)="X",T$2,"")</f>
        <v/>
      </c>
      <c r="D2224" t="str">
        <f>IF(VLOOKUP($A2224,Parts!$A:$AM,D$1,0)="X",U$2,"")</f>
        <v/>
      </c>
      <c r="E2224" t="str">
        <f>IF(VLOOKUP($A2224,Parts!$A:$AM,E$1,0)="X",V$2,"")</f>
        <v/>
      </c>
      <c r="F2224" t="str">
        <f>IF(VLOOKUP($A2224,Parts!$A:$AM,F$1,0)="X",W$2,"")</f>
        <v/>
      </c>
      <c r="G2224" t="str">
        <f>IF(VLOOKUP($A2224,Parts!$A:$AM,G$1,0)="X",X$2,"")</f>
        <v xml:space="preserve">    MODULE
    { name = ModuleTagEngineSolid }
</v>
      </c>
      <c r="H2224" t="str">
        <f>IF(VLOOKUP($A2224,Parts!$A:$AM,H$1,0)="X",Y$2,"")</f>
        <v/>
      </c>
      <c r="I2224" t="str">
        <f>IF(VLOOKUP($A2224,Parts!$A:$AM,I$1,0)="X",Z$2,"")</f>
        <v/>
      </c>
      <c r="J2224" t="str">
        <f>IF(VLOOKUP($A2224,Parts!$A:$AM,J$1,0)="X",AA$2,"")</f>
        <v/>
      </c>
      <c r="K2224" t="str">
        <f>IF(VLOOKUP($A2224,Parts!$A:$AM,K$1,0)="X",AB$2,"")</f>
        <v/>
      </c>
      <c r="L2224" t="str">
        <f>IF(VLOOKUP($A2224,Parts!$A:$AM,L$1,0)="X",AC$2,"")</f>
        <v/>
      </c>
      <c r="M2224" t="str">
        <f>IF(VLOOKUP($A2224,Parts!$A:$AM,M$1,0)="X",AD$2,"")</f>
        <v/>
      </c>
      <c r="N2224" t="str">
        <f>IF(VLOOKUP($A2224,Parts!$A:$AM,N$1,0)="X",AE$2,"")</f>
        <v/>
      </c>
      <c r="O2224" t="str">
        <f>IF(VLOOKUP($A2224,Parts!$A:$AM,O$1,0)="X",AF$2,"")</f>
        <v/>
      </c>
      <c r="P2224" t="str">
        <f t="shared" si="35"/>
        <v xml:space="preserve">    MODULE
    { name = ModuleTagEngineSolid }
</v>
      </c>
    </row>
    <row r="2225" spans="1:16" x14ac:dyDescent="0.25">
      <c r="A2225" t="str">
        <f>Table15[[#This Row],[Name]]</f>
        <v>RSBengineArianeVSRB</v>
      </c>
      <c r="B2225" t="str">
        <f>IF(VLOOKUP($A2225,Parts!$A:$AM,B$1,0)="X",S$2,"")</f>
        <v/>
      </c>
      <c r="C2225" t="str">
        <f>IF(VLOOKUP($A2225,Parts!$A:$AM,C$1,0)="X",T$2,"")</f>
        <v/>
      </c>
      <c r="D2225" t="str">
        <f>IF(VLOOKUP($A2225,Parts!$A:$AM,D$1,0)="X",U$2,"")</f>
        <v/>
      </c>
      <c r="E2225" t="str">
        <f>IF(VLOOKUP($A2225,Parts!$A:$AM,E$1,0)="X",V$2,"")</f>
        <v/>
      </c>
      <c r="F2225" t="str">
        <f>IF(VLOOKUP($A2225,Parts!$A:$AM,F$1,0)="X",W$2,"")</f>
        <v/>
      </c>
      <c r="G2225" t="str">
        <f>IF(VLOOKUP($A2225,Parts!$A:$AM,G$1,0)="X",X$2,"")</f>
        <v xml:space="preserve">    MODULE
    { name = ModuleTagEngineSolid }
</v>
      </c>
      <c r="H2225" t="str">
        <f>IF(VLOOKUP($A2225,Parts!$A:$AM,H$1,0)="X",Y$2,"")</f>
        <v/>
      </c>
      <c r="I2225" t="str">
        <f>IF(VLOOKUP($A2225,Parts!$A:$AM,I$1,0)="X",Z$2,"")</f>
        <v/>
      </c>
      <c r="J2225" t="str">
        <f>IF(VLOOKUP($A2225,Parts!$A:$AM,J$1,0)="X",AA$2,"")</f>
        <v/>
      </c>
      <c r="K2225" t="str">
        <f>IF(VLOOKUP($A2225,Parts!$A:$AM,K$1,0)="X",AB$2,"")</f>
        <v/>
      </c>
      <c r="L2225" t="str">
        <f>IF(VLOOKUP($A2225,Parts!$A:$AM,L$1,0)="X",AC$2,"")</f>
        <v/>
      </c>
      <c r="M2225" t="str">
        <f>IF(VLOOKUP($A2225,Parts!$A:$AM,M$1,0)="X",AD$2,"")</f>
        <v/>
      </c>
      <c r="N2225" t="str">
        <f>IF(VLOOKUP($A2225,Parts!$A:$AM,N$1,0)="X",AE$2,"")</f>
        <v/>
      </c>
      <c r="O2225" t="str">
        <f>IF(VLOOKUP($A2225,Parts!$A:$AM,O$1,0)="X",AF$2,"")</f>
        <v/>
      </c>
      <c r="P2225" t="str">
        <f t="shared" si="35"/>
        <v xml:space="preserve">    MODULE
    { name = ModuleTagEngineSolid }
</v>
      </c>
    </row>
    <row r="2226" spans="1:16" x14ac:dyDescent="0.25">
      <c r="A2226" t="str">
        <f>Table15[[#This Row],[Name]]</f>
        <v>bluedog_Diamant_Rita</v>
      </c>
      <c r="B2226" t="str">
        <f>IF(VLOOKUP($A2226,Parts!$A:$AM,B$1,0)="X",S$2,"")</f>
        <v/>
      </c>
      <c r="C2226" t="str">
        <f>IF(VLOOKUP($A2226,Parts!$A:$AM,C$1,0)="X",T$2,"")</f>
        <v/>
      </c>
      <c r="D2226" t="str">
        <f>IF(VLOOKUP($A2226,Parts!$A:$AM,D$1,0)="X",U$2,"")</f>
        <v/>
      </c>
      <c r="E2226" t="str">
        <f>IF(VLOOKUP($A2226,Parts!$A:$AM,E$1,0)="X",V$2,"")</f>
        <v/>
      </c>
      <c r="F2226" t="str">
        <f>IF(VLOOKUP($A2226,Parts!$A:$AM,F$1,0)="X",W$2,"")</f>
        <v/>
      </c>
      <c r="G2226" t="str">
        <f>IF(VLOOKUP($A2226,Parts!$A:$AM,G$1,0)="X",X$2,"")</f>
        <v xml:space="preserve">    MODULE
    { name = ModuleTagEngineSolid }
</v>
      </c>
      <c r="H2226" t="str">
        <f>IF(VLOOKUP($A2226,Parts!$A:$AM,H$1,0)="X",Y$2,"")</f>
        <v/>
      </c>
      <c r="I2226" t="str">
        <f>IF(VLOOKUP($A2226,Parts!$A:$AM,I$1,0)="X",Z$2,"")</f>
        <v/>
      </c>
      <c r="J2226" t="str">
        <f>IF(VLOOKUP($A2226,Parts!$A:$AM,J$1,0)="X",AA$2,"")</f>
        <v/>
      </c>
      <c r="K2226" t="str">
        <f>IF(VLOOKUP($A2226,Parts!$A:$AM,K$1,0)="X",AB$2,"")</f>
        <v/>
      </c>
      <c r="L2226" t="str">
        <f>IF(VLOOKUP($A2226,Parts!$A:$AM,L$1,0)="X",AC$2,"")</f>
        <v/>
      </c>
      <c r="M2226" t="str">
        <f>IF(VLOOKUP($A2226,Parts!$A:$AM,M$1,0)="X",AD$2,"")</f>
        <v/>
      </c>
      <c r="N2226" t="str">
        <f>IF(VLOOKUP($A2226,Parts!$A:$AM,N$1,0)="X",AE$2,"")</f>
        <v/>
      </c>
      <c r="O2226" t="str">
        <f>IF(VLOOKUP($A2226,Parts!$A:$AM,O$1,0)="X",AF$2,"")</f>
        <v/>
      </c>
      <c r="P2226" t="str">
        <f t="shared" si="35"/>
        <v xml:space="preserve">    MODULE
    { name = ModuleTagEngineSolid }
</v>
      </c>
    </row>
    <row r="2227" spans="1:16" x14ac:dyDescent="0.25">
      <c r="A2227" t="str">
        <f>Table15[[#This Row],[Name]]</f>
        <v>ionArgon-0625-2</v>
      </c>
      <c r="B2227" t="str">
        <f>IF(VLOOKUP($A2227,Parts!$A:$AM,B$1,0)="X",S$2,"")</f>
        <v/>
      </c>
      <c r="C2227" t="str">
        <f>IF(VLOOKUP($A2227,Parts!$A:$AM,C$1,0)="X",T$2,"")</f>
        <v/>
      </c>
      <c r="D2227" t="str">
        <f>IF(VLOOKUP($A2227,Parts!$A:$AM,D$1,0)="X",U$2,"")</f>
        <v/>
      </c>
      <c r="E2227" t="str">
        <f>IF(VLOOKUP($A2227,Parts!$A:$AM,E$1,0)="X",V$2,"")</f>
        <v/>
      </c>
      <c r="F2227" t="str">
        <f>IF(VLOOKUP($A2227,Parts!$A:$AM,F$1,0)="X",W$2,"")</f>
        <v/>
      </c>
      <c r="G2227" t="str">
        <f>IF(VLOOKUP($A2227,Parts!$A:$AM,G$1,0)="X",X$2,"")</f>
        <v/>
      </c>
      <c r="H2227" t="str">
        <f>IF(VLOOKUP($A2227,Parts!$A:$AM,H$1,0)="X",Y$2,"")</f>
        <v/>
      </c>
      <c r="I2227" t="str">
        <f>IF(VLOOKUP($A2227,Parts!$A:$AM,I$1,0)="X",Z$2,"")</f>
        <v/>
      </c>
      <c r="J2227" t="str">
        <f>IF(VLOOKUP($A2227,Parts!$A:$AM,J$1,0)="X",AA$2,"")</f>
        <v/>
      </c>
      <c r="K2227" t="str">
        <f>IF(VLOOKUP($A2227,Parts!$A:$AM,K$1,0)="X",AB$2,"")</f>
        <v/>
      </c>
      <c r="L2227" t="str">
        <f>IF(VLOOKUP($A2227,Parts!$A:$AM,L$1,0)="X",AC$2,"")</f>
        <v/>
      </c>
      <c r="M2227" t="str">
        <f>IF(VLOOKUP($A2227,Parts!$A:$AM,M$1,0)="X",AD$2,"")</f>
        <v/>
      </c>
      <c r="N2227" t="str">
        <f>IF(VLOOKUP($A2227,Parts!$A:$AM,N$1,0)="X",AE$2,"")</f>
        <v/>
      </c>
      <c r="O2227" t="str">
        <f>IF(VLOOKUP($A2227,Parts!$A:$AM,O$1,0)="X",AF$2,"")</f>
        <v/>
      </c>
      <c r="P2227" t="str">
        <f t="shared" si="35"/>
        <v/>
      </c>
    </row>
    <row r="2228" spans="1:16" x14ac:dyDescent="0.25">
      <c r="A2228" t="str">
        <f>Table15[[#This Row],[Name]]</f>
        <v>FREP80</v>
      </c>
      <c r="B2228" t="str">
        <f>IF(VLOOKUP($A2228,Parts!$A:$AM,B$1,0)="X",S$2,"")</f>
        <v/>
      </c>
      <c r="C2228" t="str">
        <f>IF(VLOOKUP($A2228,Parts!$A:$AM,C$1,0)="X",T$2,"")</f>
        <v/>
      </c>
      <c r="D2228" t="str">
        <f>IF(VLOOKUP($A2228,Parts!$A:$AM,D$1,0)="X",U$2,"")</f>
        <v/>
      </c>
      <c r="E2228" t="str">
        <f>IF(VLOOKUP($A2228,Parts!$A:$AM,E$1,0)="X",V$2,"")</f>
        <v/>
      </c>
      <c r="F2228" t="str">
        <f>IF(VLOOKUP($A2228,Parts!$A:$AM,F$1,0)="X",W$2,"")</f>
        <v/>
      </c>
      <c r="G2228" t="str">
        <f>IF(VLOOKUP($A2228,Parts!$A:$AM,G$1,0)="X",X$2,"")</f>
        <v xml:space="preserve">    MODULE
    { name = ModuleTagEngineSolid }
</v>
      </c>
      <c r="H2228" t="str">
        <f>IF(VLOOKUP($A2228,Parts!$A:$AM,H$1,0)="X",Y$2,"")</f>
        <v/>
      </c>
      <c r="I2228" t="str">
        <f>IF(VLOOKUP($A2228,Parts!$A:$AM,I$1,0)="X",Z$2,"")</f>
        <v/>
      </c>
      <c r="J2228" t="str">
        <f>IF(VLOOKUP($A2228,Parts!$A:$AM,J$1,0)="X",AA$2,"")</f>
        <v/>
      </c>
      <c r="K2228" t="str">
        <f>IF(VLOOKUP($A2228,Parts!$A:$AM,K$1,0)="X",AB$2,"")</f>
        <v/>
      </c>
      <c r="L2228" t="str">
        <f>IF(VLOOKUP($A2228,Parts!$A:$AM,L$1,0)="X",AC$2,"")</f>
        <v/>
      </c>
      <c r="M2228" t="str">
        <f>IF(VLOOKUP($A2228,Parts!$A:$AM,M$1,0)="X",AD$2,"")</f>
        <v/>
      </c>
      <c r="N2228" t="str">
        <f>IF(VLOOKUP($A2228,Parts!$A:$AM,N$1,0)="X",AE$2,"")</f>
        <v/>
      </c>
      <c r="O2228" t="str">
        <f>IF(VLOOKUP($A2228,Parts!$A:$AM,O$1,0)="X",AF$2,"")</f>
        <v/>
      </c>
      <c r="P2228" t="str">
        <f t="shared" si="35"/>
        <v xml:space="preserve">    MODULE
    { name = ModuleTagEngineSolid }
</v>
      </c>
    </row>
    <row r="2229" spans="1:16" x14ac:dyDescent="0.25">
      <c r="A2229" t="str">
        <f>Table15[[#This Row],[Name]]</f>
        <v>V-1650-7</v>
      </c>
      <c r="B2229" t="str">
        <f>IF(VLOOKUP($A2229,Parts!$A:$AM,B$1,0)="X",S$2,"")</f>
        <v/>
      </c>
      <c r="C2229" t="str">
        <f>IF(VLOOKUP($A2229,Parts!$A:$AM,C$1,0)="X",T$2,"")</f>
        <v/>
      </c>
      <c r="D2229" t="str">
        <f>IF(VLOOKUP($A2229,Parts!$A:$AM,D$1,0)="X",U$2,"")</f>
        <v/>
      </c>
      <c r="E2229" t="str">
        <f>IF(VLOOKUP($A2229,Parts!$A:$AM,E$1,0)="X",V$2,"")</f>
        <v/>
      </c>
      <c r="F2229" t="str">
        <f>IF(VLOOKUP($A2229,Parts!$A:$AM,F$1,0)="X",W$2,"")</f>
        <v/>
      </c>
      <c r="G2229" t="str">
        <f>IF(VLOOKUP($A2229,Parts!$A:$AM,G$1,0)="X",X$2,"")</f>
        <v/>
      </c>
      <c r="H2229" t="str">
        <f>IF(VLOOKUP($A2229,Parts!$A:$AM,H$1,0)="X",Y$2,"")</f>
        <v/>
      </c>
      <c r="I2229" t="str">
        <f>IF(VLOOKUP($A2229,Parts!$A:$AM,I$1,0)="X",Z$2,"")</f>
        <v/>
      </c>
      <c r="J2229" t="str">
        <f>IF(VLOOKUP($A2229,Parts!$A:$AM,J$1,0)="X",AA$2,"")</f>
        <v/>
      </c>
      <c r="K2229" t="str">
        <f>IF(VLOOKUP($A2229,Parts!$A:$AM,K$1,0)="X",AB$2,"")</f>
        <v/>
      </c>
      <c r="L2229" t="str">
        <f>IF(VLOOKUP($A2229,Parts!$A:$AM,L$1,0)="X",AC$2,"")</f>
        <v/>
      </c>
      <c r="M2229" t="str">
        <f>IF(VLOOKUP($A2229,Parts!$A:$AM,M$1,0)="X",AD$2,"")</f>
        <v/>
      </c>
      <c r="N2229" t="str">
        <f>IF(VLOOKUP($A2229,Parts!$A:$AM,N$1,0)="X",AE$2,"")</f>
        <v/>
      </c>
      <c r="O2229" t="str">
        <f>IF(VLOOKUP($A2229,Parts!$A:$AM,O$1,0)="X",AF$2,"")</f>
        <v/>
      </c>
      <c r="P2229" t="str">
        <f t="shared" si="35"/>
        <v/>
      </c>
    </row>
    <row r="2230" spans="1:16" x14ac:dyDescent="0.25">
      <c r="A2230" t="str">
        <f>Table15[[#This Row],[Name]]</f>
        <v>FSnoseEngine</v>
      </c>
      <c r="B2230" t="str">
        <f>IF(VLOOKUP($A2230,Parts!$A:$AM,B$1,0)="X",S$2,"")</f>
        <v/>
      </c>
      <c r="C2230" t="str">
        <f>IF(VLOOKUP($A2230,Parts!$A:$AM,C$1,0)="X",T$2,"")</f>
        <v/>
      </c>
      <c r="D2230" t="str">
        <f>IF(VLOOKUP($A2230,Parts!$A:$AM,D$1,0)="X",U$2,"")</f>
        <v/>
      </c>
      <c r="E2230" t="str">
        <f>IF(VLOOKUP($A2230,Parts!$A:$AM,E$1,0)="X",V$2,"")</f>
        <v/>
      </c>
      <c r="F2230" t="str">
        <f>IF(VLOOKUP($A2230,Parts!$A:$AM,F$1,0)="X",W$2,"")</f>
        <v/>
      </c>
      <c r="G2230" t="str">
        <f>IF(VLOOKUP($A2230,Parts!$A:$AM,G$1,0)="X",X$2,"")</f>
        <v/>
      </c>
      <c r="H2230" t="str">
        <f>IF(VLOOKUP($A2230,Parts!$A:$AM,H$1,0)="X",Y$2,"")</f>
        <v/>
      </c>
      <c r="I2230" t="str">
        <f>IF(VLOOKUP($A2230,Parts!$A:$AM,I$1,0)="X",Z$2,"")</f>
        <v/>
      </c>
      <c r="J2230" t="str">
        <f>IF(VLOOKUP($A2230,Parts!$A:$AM,J$1,0)="X",AA$2,"")</f>
        <v/>
      </c>
      <c r="K2230" t="str">
        <f>IF(VLOOKUP($A2230,Parts!$A:$AM,K$1,0)="X",AB$2,"")</f>
        <v/>
      </c>
      <c r="L2230" t="str">
        <f>IF(VLOOKUP($A2230,Parts!$A:$AM,L$1,0)="X",AC$2,"")</f>
        <v/>
      </c>
      <c r="M2230" t="str">
        <f>IF(VLOOKUP($A2230,Parts!$A:$AM,M$1,0)="X",AD$2,"")</f>
        <v/>
      </c>
      <c r="N2230" t="str">
        <f>IF(VLOOKUP($A2230,Parts!$A:$AM,N$1,0)="X",AE$2,"")</f>
        <v/>
      </c>
      <c r="O2230" t="str">
        <f>IF(VLOOKUP($A2230,Parts!$A:$AM,O$1,0)="X",AF$2,"")</f>
        <v/>
      </c>
      <c r="P2230" t="str">
        <f t="shared" si="35"/>
        <v/>
      </c>
    </row>
    <row r="2231" spans="1:16" x14ac:dyDescent="0.25">
      <c r="A2231" t="str">
        <f>Table15[[#This Row],[Name]]</f>
        <v>RC_cone</v>
      </c>
      <c r="B2231" t="str">
        <f>IF(VLOOKUP($A2231,Parts!$A:$AM,B$1,0)="X",S$2,"")</f>
        <v/>
      </c>
      <c r="C2231" t="str">
        <f>IF(VLOOKUP($A2231,Parts!$A:$AM,C$1,0)="X",T$2,"")</f>
        <v/>
      </c>
      <c r="D2231" t="str">
        <f>IF(VLOOKUP($A2231,Parts!$A:$AM,D$1,0)="X",U$2,"")</f>
        <v/>
      </c>
      <c r="E2231" t="str">
        <f>IF(VLOOKUP($A2231,Parts!$A:$AM,E$1,0)="X",V$2,"")</f>
        <v/>
      </c>
      <c r="F2231" t="str">
        <f>IF(VLOOKUP($A2231,Parts!$A:$AM,F$1,0)="X",W$2,"")</f>
        <v/>
      </c>
      <c r="G2231" t="str">
        <f>IF(VLOOKUP($A2231,Parts!$A:$AM,G$1,0)="X",X$2,"")</f>
        <v/>
      </c>
      <c r="H2231" t="str">
        <f>IF(VLOOKUP($A2231,Parts!$A:$AM,H$1,0)="X",Y$2,"")</f>
        <v/>
      </c>
      <c r="I2231" t="str">
        <f>IF(VLOOKUP($A2231,Parts!$A:$AM,I$1,0)="X",Z$2,"")</f>
        <v/>
      </c>
      <c r="J2231" t="str">
        <f>IF(VLOOKUP($A2231,Parts!$A:$AM,J$1,0)="X",AA$2,"")</f>
        <v/>
      </c>
      <c r="K2231" t="str">
        <f>IF(VLOOKUP($A2231,Parts!$A:$AM,K$1,0)="X",AB$2,"")</f>
        <v/>
      </c>
      <c r="L2231" t="str">
        <f>IF(VLOOKUP($A2231,Parts!$A:$AM,L$1,0)="X",AC$2,"")</f>
        <v/>
      </c>
      <c r="M2231" t="str">
        <f>IF(VLOOKUP($A2231,Parts!$A:$AM,M$1,0)="X",AD$2,"")</f>
        <v/>
      </c>
      <c r="N2231" t="str">
        <f>IF(VLOOKUP($A2231,Parts!$A:$AM,N$1,0)="X",AE$2,"")</f>
        <v/>
      </c>
      <c r="O2231" t="str">
        <f>IF(VLOOKUP($A2231,Parts!$A:$AM,O$1,0)="X",AF$2,"")</f>
        <v/>
      </c>
      <c r="P2231" t="str">
        <f t="shared" si="35"/>
        <v/>
      </c>
    </row>
    <row r="2232" spans="1:16" x14ac:dyDescent="0.25">
      <c r="A2232" t="str">
        <f>Table15[[#This Row],[Name]]</f>
        <v>RC_cone_double</v>
      </c>
      <c r="B2232" t="str">
        <f>IF(VLOOKUP($A2232,Parts!$A:$AM,B$1,0)="X",S$2,"")</f>
        <v/>
      </c>
      <c r="C2232" t="str">
        <f>IF(VLOOKUP($A2232,Parts!$A:$AM,C$1,0)="X",T$2,"")</f>
        <v/>
      </c>
      <c r="D2232" t="str">
        <f>IF(VLOOKUP($A2232,Parts!$A:$AM,D$1,0)="X",U$2,"")</f>
        <v/>
      </c>
      <c r="E2232" t="str">
        <f>IF(VLOOKUP($A2232,Parts!$A:$AM,E$1,0)="X",V$2,"")</f>
        <v/>
      </c>
      <c r="F2232" t="str">
        <f>IF(VLOOKUP($A2232,Parts!$A:$AM,F$1,0)="X",W$2,"")</f>
        <v/>
      </c>
      <c r="G2232" t="str">
        <f>IF(VLOOKUP($A2232,Parts!$A:$AM,G$1,0)="X",X$2,"")</f>
        <v/>
      </c>
      <c r="H2232" t="str">
        <f>IF(VLOOKUP($A2232,Parts!$A:$AM,H$1,0)="X",Y$2,"")</f>
        <v/>
      </c>
      <c r="I2232" t="str">
        <f>IF(VLOOKUP($A2232,Parts!$A:$AM,I$1,0)="X",Z$2,"")</f>
        <v/>
      </c>
      <c r="J2232" t="str">
        <f>IF(VLOOKUP($A2232,Parts!$A:$AM,J$1,0)="X",AA$2,"")</f>
        <v/>
      </c>
      <c r="K2232" t="str">
        <f>IF(VLOOKUP($A2232,Parts!$A:$AM,K$1,0)="X",AB$2,"")</f>
        <v/>
      </c>
      <c r="L2232" t="str">
        <f>IF(VLOOKUP($A2232,Parts!$A:$AM,L$1,0)="X",AC$2,"")</f>
        <v/>
      </c>
      <c r="M2232" t="str">
        <f>IF(VLOOKUP($A2232,Parts!$A:$AM,M$1,0)="X",AD$2,"")</f>
        <v/>
      </c>
      <c r="N2232" t="str">
        <f>IF(VLOOKUP($A2232,Parts!$A:$AM,N$1,0)="X",AE$2,"")</f>
        <v/>
      </c>
      <c r="O2232" t="str">
        <f>IF(VLOOKUP($A2232,Parts!$A:$AM,O$1,0)="X",AF$2,"")</f>
        <v/>
      </c>
      <c r="P2232" t="str">
        <f t="shared" si="35"/>
        <v/>
      </c>
    </row>
    <row r="2233" spans="1:16" x14ac:dyDescent="0.25">
      <c r="A2233" t="str">
        <f>Table15[[#This Row],[Name]]</f>
        <v>RC_stack</v>
      </c>
      <c r="B2233" t="str">
        <f>IF(VLOOKUP($A2233,Parts!$A:$AM,B$1,0)="X",S$2,"")</f>
        <v/>
      </c>
      <c r="C2233" t="str">
        <f>IF(VLOOKUP($A2233,Parts!$A:$AM,C$1,0)="X",T$2,"")</f>
        <v/>
      </c>
      <c r="D2233" t="str">
        <f>IF(VLOOKUP($A2233,Parts!$A:$AM,D$1,0)="X",U$2,"")</f>
        <v/>
      </c>
      <c r="E2233" t="str">
        <f>IF(VLOOKUP($A2233,Parts!$A:$AM,E$1,0)="X",V$2,"")</f>
        <v/>
      </c>
      <c r="F2233" t="str">
        <f>IF(VLOOKUP($A2233,Parts!$A:$AM,F$1,0)="X",W$2,"")</f>
        <v/>
      </c>
      <c r="G2233" t="str">
        <f>IF(VLOOKUP($A2233,Parts!$A:$AM,G$1,0)="X",X$2,"")</f>
        <v/>
      </c>
      <c r="H2233" t="str">
        <f>IF(VLOOKUP($A2233,Parts!$A:$AM,H$1,0)="X",Y$2,"")</f>
        <v/>
      </c>
      <c r="I2233" t="str">
        <f>IF(VLOOKUP($A2233,Parts!$A:$AM,I$1,0)="X",Z$2,"")</f>
        <v/>
      </c>
      <c r="J2233" t="str">
        <f>IF(VLOOKUP($A2233,Parts!$A:$AM,J$1,0)="X",AA$2,"")</f>
        <v/>
      </c>
      <c r="K2233" t="str">
        <f>IF(VLOOKUP($A2233,Parts!$A:$AM,K$1,0)="X",AB$2,"")</f>
        <v/>
      </c>
      <c r="L2233" t="str">
        <f>IF(VLOOKUP($A2233,Parts!$A:$AM,L$1,0)="X",AC$2,"")</f>
        <v/>
      </c>
      <c r="M2233" t="str">
        <f>IF(VLOOKUP($A2233,Parts!$A:$AM,M$1,0)="X",AD$2,"")</f>
        <v/>
      </c>
      <c r="N2233" t="str">
        <f>IF(VLOOKUP($A2233,Parts!$A:$AM,N$1,0)="X",AE$2,"")</f>
        <v/>
      </c>
      <c r="O2233" t="str">
        <f>IF(VLOOKUP($A2233,Parts!$A:$AM,O$1,0)="X",AF$2,"")</f>
        <v/>
      </c>
      <c r="P2233" t="str">
        <f t="shared" si="35"/>
        <v/>
      </c>
    </row>
    <row r="2234" spans="1:16" x14ac:dyDescent="0.25">
      <c r="A2234" t="str">
        <f>Table15[[#This Row],[Name]]</f>
        <v>RC_radial</v>
      </c>
      <c r="B2234" t="str">
        <f>IF(VLOOKUP($A2234,Parts!$A:$AM,B$1,0)="X",S$2,"")</f>
        <v/>
      </c>
      <c r="C2234" t="str">
        <f>IF(VLOOKUP($A2234,Parts!$A:$AM,C$1,0)="X",T$2,"")</f>
        <v/>
      </c>
      <c r="D2234" t="str">
        <f>IF(VLOOKUP($A2234,Parts!$A:$AM,D$1,0)="X",U$2,"")</f>
        <v/>
      </c>
      <c r="E2234" t="str">
        <f>IF(VLOOKUP($A2234,Parts!$A:$AM,E$1,0)="X",V$2,"")</f>
        <v/>
      </c>
      <c r="F2234" t="str">
        <f>IF(VLOOKUP($A2234,Parts!$A:$AM,F$1,0)="X",W$2,"")</f>
        <v/>
      </c>
      <c r="G2234" t="str">
        <f>IF(VLOOKUP($A2234,Parts!$A:$AM,G$1,0)="X",X$2,"")</f>
        <v/>
      </c>
      <c r="H2234" t="str">
        <f>IF(VLOOKUP($A2234,Parts!$A:$AM,H$1,0)="X",Y$2,"")</f>
        <v/>
      </c>
      <c r="I2234" t="str">
        <f>IF(VLOOKUP($A2234,Parts!$A:$AM,I$1,0)="X",Z$2,"")</f>
        <v/>
      </c>
      <c r="J2234" t="str">
        <f>IF(VLOOKUP($A2234,Parts!$A:$AM,J$1,0)="X",AA$2,"")</f>
        <v/>
      </c>
      <c r="K2234" t="str">
        <f>IF(VLOOKUP($A2234,Parts!$A:$AM,K$1,0)="X",AB$2,"")</f>
        <v/>
      </c>
      <c r="L2234" t="str">
        <f>IF(VLOOKUP($A2234,Parts!$A:$AM,L$1,0)="X",AC$2,"")</f>
        <v/>
      </c>
      <c r="M2234" t="str">
        <f>IF(VLOOKUP($A2234,Parts!$A:$AM,M$1,0)="X",AD$2,"")</f>
        <v/>
      </c>
      <c r="N2234" t="str">
        <f>IF(VLOOKUP($A2234,Parts!$A:$AM,N$1,0)="X",AE$2,"")</f>
        <v/>
      </c>
      <c r="O2234" t="str">
        <f>IF(VLOOKUP($A2234,Parts!$A:$AM,O$1,0)="X",AF$2,"")</f>
        <v/>
      </c>
      <c r="P2234" t="str">
        <f t="shared" si="35"/>
        <v/>
      </c>
    </row>
    <row r="2235" spans="1:16" x14ac:dyDescent="0.25">
      <c r="A2235" t="str">
        <f>Table15[[#This Row],[Name]]</f>
        <v>FASAALSEP_Device</v>
      </c>
      <c r="B2235" t="str">
        <f>IF(VLOOKUP($A2235,Parts!$A:$AM,B$1,0)="X",S$2,"")</f>
        <v/>
      </c>
      <c r="C2235" t="str">
        <f>IF(VLOOKUP($A2235,Parts!$A:$AM,C$1,0)="X",T$2,"")</f>
        <v/>
      </c>
      <c r="D2235" t="str">
        <f>IF(VLOOKUP($A2235,Parts!$A:$AM,D$1,0)="X",U$2,"")</f>
        <v/>
      </c>
      <c r="E2235" t="str">
        <f>IF(VLOOKUP($A2235,Parts!$A:$AM,E$1,0)="X",V$2,"")</f>
        <v/>
      </c>
      <c r="F2235" t="str">
        <f>IF(VLOOKUP($A2235,Parts!$A:$AM,F$1,0)="X",W$2,"")</f>
        <v/>
      </c>
      <c r="G2235" t="str">
        <f>IF(VLOOKUP($A2235,Parts!$A:$AM,G$1,0)="X",X$2,"")</f>
        <v/>
      </c>
      <c r="H2235" t="str">
        <f>IF(VLOOKUP($A2235,Parts!$A:$AM,H$1,0)="X",Y$2,"")</f>
        <v/>
      </c>
      <c r="I2235" t="str">
        <f>IF(VLOOKUP($A2235,Parts!$A:$AM,I$1,0)="X",Z$2,"")</f>
        <v/>
      </c>
      <c r="J2235" t="str">
        <f>IF(VLOOKUP($A2235,Parts!$A:$AM,J$1,0)="X",AA$2,"")</f>
        <v xml:space="preserve">    MODULE
    { name = ModuleTagInstruments }
</v>
      </c>
      <c r="K2235" t="str">
        <f>IF(VLOOKUP($A2235,Parts!$A:$AM,K$1,0)="X",AB$2,"")</f>
        <v/>
      </c>
      <c r="L2235" t="str">
        <f>IF(VLOOKUP($A2235,Parts!$A:$AM,L$1,0)="X",AC$2,"")</f>
        <v/>
      </c>
      <c r="M2235" t="str">
        <f>IF(VLOOKUP($A2235,Parts!$A:$AM,M$1,0)="X",AD$2,"")</f>
        <v/>
      </c>
      <c r="N2235" t="str">
        <f>IF(VLOOKUP($A2235,Parts!$A:$AM,N$1,0)="X",AE$2,"")</f>
        <v/>
      </c>
      <c r="O2235" t="str">
        <f>IF(VLOOKUP($A2235,Parts!$A:$AM,O$1,0)="X",AF$2,"")</f>
        <v/>
      </c>
      <c r="P2235" t="str">
        <f t="shared" si="35"/>
        <v xml:space="preserve">    MODULE
    { name = ModuleTagInstruments }
</v>
      </c>
    </row>
    <row r="2236" spans="1:16" x14ac:dyDescent="0.25">
      <c r="A2236" t="str">
        <f>Table15[[#This Row],[Name]]</f>
        <v>xMLSBALLISTICX</v>
      </c>
      <c r="B2236" t="str">
        <f>IF(VLOOKUP($A2236,Parts!$A:$AM,B$1,0)="X",S$2,"")</f>
        <v/>
      </c>
      <c r="C2236" t="str">
        <f>IF(VLOOKUP($A2236,Parts!$A:$AM,C$1,0)="X",T$2,"")</f>
        <v/>
      </c>
      <c r="D2236" t="str">
        <f>IF(VLOOKUP($A2236,Parts!$A:$AM,D$1,0)="X",U$2,"")</f>
        <v/>
      </c>
      <c r="E2236" t="str">
        <f>IF(VLOOKUP($A2236,Parts!$A:$AM,E$1,0)="X",V$2,"")</f>
        <v/>
      </c>
      <c r="F2236" t="str">
        <f>IF(VLOOKUP($A2236,Parts!$A:$AM,F$1,0)="X",W$2,"")</f>
        <v/>
      </c>
      <c r="G2236" t="str">
        <f>IF(VLOOKUP($A2236,Parts!$A:$AM,G$1,0)="X",X$2,"")</f>
        <v/>
      </c>
      <c r="H2236" t="str">
        <f>IF(VLOOKUP($A2236,Parts!$A:$AM,H$1,0)="X",Y$2,"")</f>
        <v/>
      </c>
      <c r="I2236" t="str">
        <f>IF(VLOOKUP($A2236,Parts!$A:$AM,I$1,0)="X",Z$2,"")</f>
        <v/>
      </c>
      <c r="J2236" t="str">
        <f>IF(VLOOKUP($A2236,Parts!$A:$AM,J$1,0)="X",AA$2,"")</f>
        <v/>
      </c>
      <c r="K2236" t="str">
        <f>IF(VLOOKUP($A2236,Parts!$A:$AM,K$1,0)="X",AB$2,"")</f>
        <v/>
      </c>
      <c r="L2236" t="str">
        <f>IF(VLOOKUP($A2236,Parts!$A:$AM,L$1,0)="X",AC$2,"")</f>
        <v/>
      </c>
      <c r="M2236" t="str">
        <f>IF(VLOOKUP($A2236,Parts!$A:$AM,M$1,0)="X",AD$2,"")</f>
        <v/>
      </c>
      <c r="N2236" t="str">
        <f>IF(VLOOKUP($A2236,Parts!$A:$AM,N$1,0)="X",AE$2,"")</f>
        <v/>
      </c>
      <c r="O2236" t="str">
        <f>IF(VLOOKUP($A2236,Parts!$A:$AM,O$1,0)="X",AF$2,"")</f>
        <v/>
      </c>
      <c r="P2236" t="str">
        <f t="shared" si="35"/>
        <v/>
      </c>
    </row>
    <row r="2237" spans="1:16" x14ac:dyDescent="0.25">
      <c r="A2237" t="str">
        <f>Table15[[#This Row],[Name]]</f>
        <v>xKosmos_URM_Fairing_Conic_Salt</v>
      </c>
      <c r="B2237" t="str">
        <f>IF(VLOOKUP($A2237,Parts!$A:$AM,B$1,0)="X",S$2,"")</f>
        <v/>
      </c>
      <c r="C2237" t="str">
        <f>IF(VLOOKUP($A2237,Parts!$A:$AM,C$1,0)="X",T$2,"")</f>
        <v/>
      </c>
      <c r="D2237" t="str">
        <f>IF(VLOOKUP($A2237,Parts!$A:$AM,D$1,0)="X",U$2,"")</f>
        <v/>
      </c>
      <c r="E2237" t="str">
        <f>IF(VLOOKUP($A2237,Parts!$A:$AM,E$1,0)="X",V$2,"")</f>
        <v/>
      </c>
      <c r="F2237" t="str">
        <f>IF(VLOOKUP($A2237,Parts!$A:$AM,F$1,0)="X",W$2,"")</f>
        <v/>
      </c>
      <c r="G2237" t="str">
        <f>IF(VLOOKUP($A2237,Parts!$A:$AM,G$1,0)="X",X$2,"")</f>
        <v/>
      </c>
      <c r="H2237" t="str">
        <f>IF(VLOOKUP($A2237,Parts!$A:$AM,H$1,0)="X",Y$2,"")</f>
        <v/>
      </c>
      <c r="I2237" t="str">
        <f>IF(VLOOKUP($A2237,Parts!$A:$AM,I$1,0)="X",Z$2,"")</f>
        <v/>
      </c>
      <c r="J2237" t="str">
        <f>IF(VLOOKUP($A2237,Parts!$A:$AM,J$1,0)="X",AA$2,"")</f>
        <v/>
      </c>
      <c r="K2237" t="str">
        <f>IF(VLOOKUP($A2237,Parts!$A:$AM,K$1,0)="X",AB$2,"")</f>
        <v/>
      </c>
      <c r="L2237" t="str">
        <f>IF(VLOOKUP($A2237,Parts!$A:$AM,L$1,0)="X",AC$2,"")</f>
        <v/>
      </c>
      <c r="M2237" t="str">
        <f>IF(VLOOKUP($A2237,Parts!$A:$AM,M$1,0)="X",AD$2,"")</f>
        <v/>
      </c>
      <c r="N2237" t="str">
        <f>IF(VLOOKUP($A2237,Parts!$A:$AM,N$1,0)="X",AE$2,"")</f>
        <v/>
      </c>
      <c r="O2237" t="str">
        <f>IF(VLOOKUP($A2237,Parts!$A:$AM,O$1,0)="X",AF$2,"")</f>
        <v/>
      </c>
      <c r="P2237" t="str">
        <f t="shared" si="35"/>
        <v/>
      </c>
    </row>
    <row r="2238" spans="1:16" x14ac:dyDescent="0.25">
      <c r="A2238" t="str">
        <f>Table15[[#This Row],[Name]]</f>
        <v>KzProcFairingAtlas</v>
      </c>
      <c r="B2238" t="str">
        <f>IF(VLOOKUP($A2238,Parts!$A:$AM,B$1,0)="X",S$2,"")</f>
        <v/>
      </c>
      <c r="C2238" t="str">
        <f>IF(VLOOKUP($A2238,Parts!$A:$AM,C$1,0)="X",T$2,"")</f>
        <v/>
      </c>
      <c r="D2238" t="str">
        <f>IF(VLOOKUP($A2238,Parts!$A:$AM,D$1,0)="X",U$2,"")</f>
        <v/>
      </c>
      <c r="E2238" t="str">
        <f>IF(VLOOKUP($A2238,Parts!$A:$AM,E$1,0)="X",V$2,"")</f>
        <v/>
      </c>
      <c r="F2238" t="str">
        <f>IF(VLOOKUP($A2238,Parts!$A:$AM,F$1,0)="X",W$2,"")</f>
        <v/>
      </c>
      <c r="G2238" t="str">
        <f>IF(VLOOKUP($A2238,Parts!$A:$AM,G$1,0)="X",X$2,"")</f>
        <v/>
      </c>
      <c r="H2238" t="str">
        <f>IF(VLOOKUP($A2238,Parts!$A:$AM,H$1,0)="X",Y$2,"")</f>
        <v/>
      </c>
      <c r="I2238" t="str">
        <f>IF(VLOOKUP($A2238,Parts!$A:$AM,I$1,0)="X",Z$2,"")</f>
        <v/>
      </c>
      <c r="J2238" t="str">
        <f>IF(VLOOKUP($A2238,Parts!$A:$AM,J$1,0)="X",AA$2,"")</f>
        <v/>
      </c>
      <c r="K2238" t="str">
        <f>IF(VLOOKUP($A2238,Parts!$A:$AM,K$1,0)="X",AB$2,"")</f>
        <v/>
      </c>
      <c r="L2238" t="str">
        <f>IF(VLOOKUP($A2238,Parts!$A:$AM,L$1,0)="X",AC$2,"")</f>
        <v/>
      </c>
      <c r="M2238" t="str">
        <f>IF(VLOOKUP($A2238,Parts!$A:$AM,M$1,0)="X",AD$2,"")</f>
        <v/>
      </c>
      <c r="N2238" t="str">
        <f>IF(VLOOKUP($A2238,Parts!$A:$AM,N$1,0)="X",AE$2,"")</f>
        <v/>
      </c>
      <c r="O2238" t="str">
        <f>IF(VLOOKUP($A2238,Parts!$A:$AM,O$1,0)="X",AF$2,"")</f>
        <v/>
      </c>
      <c r="P2238" t="str">
        <f t="shared" si="35"/>
        <v/>
      </c>
    </row>
    <row r="2239" spans="1:16" x14ac:dyDescent="0.25">
      <c r="A2239" t="str">
        <f>Table15[[#This Row],[Name]]</f>
        <v>KzProcFairingSide2ger</v>
      </c>
      <c r="B2239" t="str">
        <f>IF(VLOOKUP($A2239,Parts!$A:$AM,B$1,0)="X",S$2,"")</f>
        <v/>
      </c>
      <c r="C2239" t="str">
        <f>IF(VLOOKUP($A2239,Parts!$A:$AM,C$1,0)="X",T$2,"")</f>
        <v/>
      </c>
      <c r="D2239" t="str">
        <f>IF(VLOOKUP($A2239,Parts!$A:$AM,D$1,0)="X",U$2,"")</f>
        <v/>
      </c>
      <c r="E2239" t="str">
        <f>IF(VLOOKUP($A2239,Parts!$A:$AM,E$1,0)="X",V$2,"")</f>
        <v/>
      </c>
      <c r="F2239" t="str">
        <f>IF(VLOOKUP($A2239,Parts!$A:$AM,F$1,0)="X",W$2,"")</f>
        <v/>
      </c>
      <c r="G2239" t="str">
        <f>IF(VLOOKUP($A2239,Parts!$A:$AM,G$1,0)="X",X$2,"")</f>
        <v/>
      </c>
      <c r="H2239" t="str">
        <f>IF(VLOOKUP($A2239,Parts!$A:$AM,H$1,0)="X",Y$2,"")</f>
        <v/>
      </c>
      <c r="I2239" t="str">
        <f>IF(VLOOKUP($A2239,Parts!$A:$AM,I$1,0)="X",Z$2,"")</f>
        <v/>
      </c>
      <c r="J2239" t="str">
        <f>IF(VLOOKUP($A2239,Parts!$A:$AM,J$1,0)="X",AA$2,"")</f>
        <v/>
      </c>
      <c r="K2239" t="str">
        <f>IF(VLOOKUP($A2239,Parts!$A:$AM,K$1,0)="X",AB$2,"")</f>
        <v/>
      </c>
      <c r="L2239" t="str">
        <f>IF(VLOOKUP($A2239,Parts!$A:$AM,L$1,0)="X",AC$2,"")</f>
        <v/>
      </c>
      <c r="M2239" t="str">
        <f>IF(VLOOKUP($A2239,Parts!$A:$AM,M$1,0)="X",AD$2,"")</f>
        <v/>
      </c>
      <c r="N2239" t="str">
        <f>IF(VLOOKUP($A2239,Parts!$A:$AM,N$1,0)="X",AE$2,"")</f>
        <v/>
      </c>
      <c r="O2239" t="str">
        <f>IF(VLOOKUP($A2239,Parts!$A:$AM,O$1,0)="X",AF$2,"")</f>
        <v/>
      </c>
      <c r="P2239" t="str">
        <f t="shared" si="35"/>
        <v/>
      </c>
    </row>
    <row r="2240" spans="1:16" x14ac:dyDescent="0.25">
      <c r="A2240" t="str">
        <f>Table15[[#This Row],[Name]]</f>
        <v>KzProcFairingSide2</v>
      </c>
      <c r="B2240" t="str">
        <f>IF(VLOOKUP($A2240,Parts!$A:$AM,B$1,0)="X",S$2,"")</f>
        <v/>
      </c>
      <c r="C2240" t="str">
        <f>IF(VLOOKUP($A2240,Parts!$A:$AM,C$1,0)="X",T$2,"")</f>
        <v/>
      </c>
      <c r="D2240" t="str">
        <f>IF(VLOOKUP($A2240,Parts!$A:$AM,D$1,0)="X",U$2,"")</f>
        <v/>
      </c>
      <c r="E2240" t="str">
        <f>IF(VLOOKUP($A2240,Parts!$A:$AM,E$1,0)="X",V$2,"")</f>
        <v/>
      </c>
      <c r="F2240" t="str">
        <f>IF(VLOOKUP($A2240,Parts!$A:$AM,F$1,0)="X",W$2,"")</f>
        <v/>
      </c>
      <c r="G2240" t="str">
        <f>IF(VLOOKUP($A2240,Parts!$A:$AM,G$1,0)="X",X$2,"")</f>
        <v/>
      </c>
      <c r="H2240" t="str">
        <f>IF(VLOOKUP($A2240,Parts!$A:$AM,H$1,0)="X",Y$2,"")</f>
        <v/>
      </c>
      <c r="I2240" t="str">
        <f>IF(VLOOKUP($A2240,Parts!$A:$AM,I$1,0)="X",Z$2,"")</f>
        <v/>
      </c>
      <c r="J2240" t="str">
        <f>IF(VLOOKUP($A2240,Parts!$A:$AM,J$1,0)="X",AA$2,"")</f>
        <v/>
      </c>
      <c r="K2240" t="str">
        <f>IF(VLOOKUP($A2240,Parts!$A:$AM,K$1,0)="X",AB$2,"")</f>
        <v/>
      </c>
      <c r="L2240" t="str">
        <f>IF(VLOOKUP($A2240,Parts!$A:$AM,L$1,0)="X",AC$2,"")</f>
        <v/>
      </c>
      <c r="M2240" t="str">
        <f>IF(VLOOKUP($A2240,Parts!$A:$AM,M$1,0)="X",AD$2,"")</f>
        <v/>
      </c>
      <c r="N2240" t="str">
        <f>IF(VLOOKUP($A2240,Parts!$A:$AM,N$1,0)="X",AE$2,"")</f>
        <v/>
      </c>
      <c r="O2240" t="str">
        <f>IF(VLOOKUP($A2240,Parts!$A:$AM,O$1,0)="X",AF$2,"")</f>
        <v/>
      </c>
      <c r="P2240" t="str">
        <f t="shared" si="35"/>
        <v/>
      </c>
    </row>
    <row r="2241" spans="1:16" x14ac:dyDescent="0.25">
      <c r="A2241" t="str">
        <f>Table15[[#This Row],[Name]]</f>
        <v>xEMLVFX</v>
      </c>
      <c r="B2241" t="str">
        <f>IF(VLOOKUP($A2241,Parts!$A:$AM,B$1,0)="X",S$2,"")</f>
        <v/>
      </c>
      <c r="C2241" t="str">
        <f>IF(VLOOKUP($A2241,Parts!$A:$AM,C$1,0)="X",T$2,"")</f>
        <v/>
      </c>
      <c r="D2241" t="str">
        <f>IF(VLOOKUP($A2241,Parts!$A:$AM,D$1,0)="X",U$2,"")</f>
        <v/>
      </c>
      <c r="E2241" t="str">
        <f>IF(VLOOKUP($A2241,Parts!$A:$AM,E$1,0)="X",V$2,"")</f>
        <v/>
      </c>
      <c r="F2241" t="str">
        <f>IF(VLOOKUP($A2241,Parts!$A:$AM,F$1,0)="X",W$2,"")</f>
        <v/>
      </c>
      <c r="G2241" t="str">
        <f>IF(VLOOKUP($A2241,Parts!$A:$AM,G$1,0)="X",X$2,"")</f>
        <v/>
      </c>
      <c r="H2241" t="str">
        <f>IF(VLOOKUP($A2241,Parts!$A:$AM,H$1,0)="X",Y$2,"")</f>
        <v/>
      </c>
      <c r="I2241" t="str">
        <f>IF(VLOOKUP($A2241,Parts!$A:$AM,I$1,0)="X",Z$2,"")</f>
        <v/>
      </c>
      <c r="J2241" t="str">
        <f>IF(VLOOKUP($A2241,Parts!$A:$AM,J$1,0)="X",AA$2,"")</f>
        <v/>
      </c>
      <c r="K2241" t="str">
        <f>IF(VLOOKUP($A2241,Parts!$A:$AM,K$1,0)="X",AB$2,"")</f>
        <v/>
      </c>
      <c r="L2241" t="str">
        <f>IF(VLOOKUP($A2241,Parts!$A:$AM,L$1,0)="X",AC$2,"")</f>
        <v/>
      </c>
      <c r="M2241" t="str">
        <f>IF(VLOOKUP($A2241,Parts!$A:$AM,M$1,0)="X",AD$2,"")</f>
        <v/>
      </c>
      <c r="N2241" t="str">
        <f>IF(VLOOKUP($A2241,Parts!$A:$AM,N$1,0)="X",AE$2,"")</f>
        <v/>
      </c>
      <c r="O2241" t="str">
        <f>IF(VLOOKUP($A2241,Parts!$A:$AM,O$1,0)="X",AF$2,"")</f>
        <v/>
      </c>
      <c r="P2241" t="str">
        <f t="shared" si="35"/>
        <v/>
      </c>
    </row>
    <row r="2242" spans="1:16" x14ac:dyDescent="0.25">
      <c r="A2242" t="str">
        <f>Table15[[#This Row],[Name]]</f>
        <v>KzProcFairingSide1st</v>
      </c>
      <c r="B2242" t="str">
        <f>IF(VLOOKUP($A2242,Parts!$A:$AM,B$1,0)="X",S$2,"")</f>
        <v/>
      </c>
      <c r="C2242" t="str">
        <f>IF(VLOOKUP($A2242,Parts!$A:$AM,C$1,0)="X",T$2,"")</f>
        <v/>
      </c>
      <c r="D2242" t="str">
        <f>IF(VLOOKUP($A2242,Parts!$A:$AM,D$1,0)="X",U$2,"")</f>
        <v/>
      </c>
      <c r="E2242" t="str">
        <f>IF(VLOOKUP($A2242,Parts!$A:$AM,E$1,0)="X",V$2,"")</f>
        <v/>
      </c>
      <c r="F2242" t="str">
        <f>IF(VLOOKUP($A2242,Parts!$A:$AM,F$1,0)="X",W$2,"")</f>
        <v/>
      </c>
      <c r="G2242" t="str">
        <f>IF(VLOOKUP($A2242,Parts!$A:$AM,G$1,0)="X",X$2,"")</f>
        <v/>
      </c>
      <c r="H2242" t="str">
        <f>IF(VLOOKUP($A2242,Parts!$A:$AM,H$1,0)="X",Y$2,"")</f>
        <v/>
      </c>
      <c r="I2242" t="str">
        <f>IF(VLOOKUP($A2242,Parts!$A:$AM,I$1,0)="X",Z$2,"")</f>
        <v/>
      </c>
      <c r="J2242" t="str">
        <f>IF(VLOOKUP($A2242,Parts!$A:$AM,J$1,0)="X",AA$2,"")</f>
        <v/>
      </c>
      <c r="K2242" t="str">
        <f>IF(VLOOKUP($A2242,Parts!$A:$AM,K$1,0)="X",AB$2,"")</f>
        <v/>
      </c>
      <c r="L2242" t="str">
        <f>IF(VLOOKUP($A2242,Parts!$A:$AM,L$1,0)="X",AC$2,"")</f>
        <v/>
      </c>
      <c r="M2242" t="str">
        <f>IF(VLOOKUP($A2242,Parts!$A:$AM,M$1,0)="X",AD$2,"")</f>
        <v/>
      </c>
      <c r="N2242" t="str">
        <f>IF(VLOOKUP($A2242,Parts!$A:$AM,N$1,0)="X",AE$2,"")</f>
        <v/>
      </c>
      <c r="O2242" t="str">
        <f>IF(VLOOKUP($A2242,Parts!$A:$AM,O$1,0)="X",AF$2,"")</f>
        <v/>
      </c>
      <c r="P2242" t="str">
        <f t="shared" si="35"/>
        <v/>
      </c>
    </row>
    <row r="2243" spans="1:16" x14ac:dyDescent="0.25">
      <c r="A2243" t="str">
        <f>Table15[[#This Row],[Name]]</f>
        <v>KzProcFairingSide1stock</v>
      </c>
      <c r="B2243" t="str">
        <f>IF(VLOOKUP($A2243,Parts!$A:$AM,B$1,0)="X",S$2,"")</f>
        <v/>
      </c>
      <c r="C2243" t="str">
        <f>IF(VLOOKUP($A2243,Parts!$A:$AM,C$1,0)="X",T$2,"")</f>
        <v/>
      </c>
      <c r="D2243" t="str">
        <f>IF(VLOOKUP($A2243,Parts!$A:$AM,D$1,0)="X",U$2,"")</f>
        <v/>
      </c>
      <c r="E2243" t="str">
        <f>IF(VLOOKUP($A2243,Parts!$A:$AM,E$1,0)="X",V$2,"")</f>
        <v/>
      </c>
      <c r="F2243" t="str">
        <f>IF(VLOOKUP($A2243,Parts!$A:$AM,F$1,0)="X",W$2,"")</f>
        <v/>
      </c>
      <c r="G2243" t="str">
        <f>IF(VLOOKUP($A2243,Parts!$A:$AM,G$1,0)="X",X$2,"")</f>
        <v/>
      </c>
      <c r="H2243" t="str">
        <f>IF(VLOOKUP($A2243,Parts!$A:$AM,H$1,0)="X",Y$2,"")</f>
        <v/>
      </c>
      <c r="I2243" t="str">
        <f>IF(VLOOKUP($A2243,Parts!$A:$AM,I$1,0)="X",Z$2,"")</f>
        <v/>
      </c>
      <c r="J2243" t="str">
        <f>IF(VLOOKUP($A2243,Parts!$A:$AM,J$1,0)="X",AA$2,"")</f>
        <v/>
      </c>
      <c r="K2243" t="str">
        <f>IF(VLOOKUP($A2243,Parts!$A:$AM,K$1,0)="X",AB$2,"")</f>
        <v/>
      </c>
      <c r="L2243" t="str">
        <f>IF(VLOOKUP($A2243,Parts!$A:$AM,L$1,0)="X",AC$2,"")</f>
        <v/>
      </c>
      <c r="M2243" t="str">
        <f>IF(VLOOKUP($A2243,Parts!$A:$AM,M$1,0)="X",AD$2,"")</f>
        <v/>
      </c>
      <c r="N2243" t="str">
        <f>IF(VLOOKUP($A2243,Parts!$A:$AM,N$1,0)="X",AE$2,"")</f>
        <v/>
      </c>
      <c r="O2243" t="str">
        <f>IF(VLOOKUP($A2243,Parts!$A:$AM,O$1,0)="X",AF$2,"")</f>
        <v/>
      </c>
      <c r="P2243" t="str">
        <f t="shared" ref="P2243:P2306" si="36">B2243&amp;C2243&amp;D2243&amp;E2243&amp;F2243&amp;G2243&amp;H2243&amp;I2243&amp;J2243&amp;K2243&amp;L2243&amp;M2243&amp;N2243&amp;O2243</f>
        <v/>
      </c>
    </row>
    <row r="2244" spans="1:16" x14ac:dyDescent="0.25">
      <c r="A2244" t="str">
        <f>Table15[[#This Row],[Name]]</f>
        <v>KzProcFairingSide1us</v>
      </c>
      <c r="B2244" t="str">
        <f>IF(VLOOKUP($A2244,Parts!$A:$AM,B$1,0)="X",S$2,"")</f>
        <v/>
      </c>
      <c r="C2244" t="str">
        <f>IF(VLOOKUP($A2244,Parts!$A:$AM,C$1,0)="X",T$2,"")</f>
        <v/>
      </c>
      <c r="D2244" t="str">
        <f>IF(VLOOKUP($A2244,Parts!$A:$AM,D$1,0)="X",U$2,"")</f>
        <v/>
      </c>
      <c r="E2244" t="str">
        <f>IF(VLOOKUP($A2244,Parts!$A:$AM,E$1,0)="X",V$2,"")</f>
        <v/>
      </c>
      <c r="F2244" t="str">
        <f>IF(VLOOKUP($A2244,Parts!$A:$AM,F$1,0)="X",W$2,"")</f>
        <v/>
      </c>
      <c r="G2244" t="str">
        <f>IF(VLOOKUP($A2244,Parts!$A:$AM,G$1,0)="X",X$2,"")</f>
        <v/>
      </c>
      <c r="H2244" t="str">
        <f>IF(VLOOKUP($A2244,Parts!$A:$AM,H$1,0)="X",Y$2,"")</f>
        <v/>
      </c>
      <c r="I2244" t="str">
        <f>IF(VLOOKUP($A2244,Parts!$A:$AM,I$1,0)="X",Z$2,"")</f>
        <v/>
      </c>
      <c r="J2244" t="str">
        <f>IF(VLOOKUP($A2244,Parts!$A:$AM,J$1,0)="X",AA$2,"")</f>
        <v/>
      </c>
      <c r="K2244" t="str">
        <f>IF(VLOOKUP($A2244,Parts!$A:$AM,K$1,0)="X",AB$2,"")</f>
        <v/>
      </c>
      <c r="L2244" t="str">
        <f>IF(VLOOKUP($A2244,Parts!$A:$AM,L$1,0)="X",AC$2,"")</f>
        <v/>
      </c>
      <c r="M2244" t="str">
        <f>IF(VLOOKUP($A2244,Parts!$A:$AM,M$1,0)="X",AD$2,"")</f>
        <v/>
      </c>
      <c r="N2244" t="str">
        <f>IF(VLOOKUP($A2244,Parts!$A:$AM,N$1,0)="X",AE$2,"")</f>
        <v/>
      </c>
      <c r="O2244" t="str">
        <f>IF(VLOOKUP($A2244,Parts!$A:$AM,O$1,0)="X",AF$2,"")</f>
        <v/>
      </c>
      <c r="P2244" t="str">
        <f t="shared" si="36"/>
        <v/>
      </c>
    </row>
    <row r="2245" spans="1:16" x14ac:dyDescent="0.25">
      <c r="A2245" t="str">
        <f>Table15[[#This Row],[Name]]</f>
        <v>KzProcFairingSide1</v>
      </c>
      <c r="B2245" t="str">
        <f>IF(VLOOKUP($A2245,Parts!$A:$AM,B$1,0)="X",S$2,"")</f>
        <v/>
      </c>
      <c r="C2245" t="str">
        <f>IF(VLOOKUP($A2245,Parts!$A:$AM,C$1,0)="X",T$2,"")</f>
        <v/>
      </c>
      <c r="D2245" t="str">
        <f>IF(VLOOKUP($A2245,Parts!$A:$AM,D$1,0)="X",U$2,"")</f>
        <v/>
      </c>
      <c r="E2245" t="str">
        <f>IF(VLOOKUP($A2245,Parts!$A:$AM,E$1,0)="X",V$2,"")</f>
        <v/>
      </c>
      <c r="F2245" t="str">
        <f>IF(VLOOKUP($A2245,Parts!$A:$AM,F$1,0)="X",W$2,"")</f>
        <v/>
      </c>
      <c r="G2245" t="str">
        <f>IF(VLOOKUP($A2245,Parts!$A:$AM,G$1,0)="X",X$2,"")</f>
        <v/>
      </c>
      <c r="H2245" t="str">
        <f>IF(VLOOKUP($A2245,Parts!$A:$AM,H$1,0)="X",Y$2,"")</f>
        <v/>
      </c>
      <c r="I2245" t="str">
        <f>IF(VLOOKUP($A2245,Parts!$A:$AM,I$1,0)="X",Z$2,"")</f>
        <v/>
      </c>
      <c r="J2245" t="str">
        <f>IF(VLOOKUP($A2245,Parts!$A:$AM,J$1,0)="X",AA$2,"")</f>
        <v/>
      </c>
      <c r="K2245" t="str">
        <f>IF(VLOOKUP($A2245,Parts!$A:$AM,K$1,0)="X",AB$2,"")</f>
        <v/>
      </c>
      <c r="L2245" t="str">
        <f>IF(VLOOKUP($A2245,Parts!$A:$AM,L$1,0)="X",AC$2,"")</f>
        <v/>
      </c>
      <c r="M2245" t="str">
        <f>IF(VLOOKUP($A2245,Parts!$A:$AM,M$1,0)="X",AD$2,"")</f>
        <v/>
      </c>
      <c r="N2245" t="str">
        <f>IF(VLOOKUP($A2245,Parts!$A:$AM,N$1,0)="X",AE$2,"")</f>
        <v/>
      </c>
      <c r="O2245" t="str">
        <f>IF(VLOOKUP($A2245,Parts!$A:$AM,O$1,0)="X",AF$2,"")</f>
        <v/>
      </c>
      <c r="P2245" t="str">
        <f t="shared" si="36"/>
        <v/>
      </c>
    </row>
    <row r="2246" spans="1:16" x14ac:dyDescent="0.25">
      <c r="A2246" t="str">
        <f>Table15[[#This Row],[Name]]</f>
        <v>KzProcFairingJupiter</v>
      </c>
      <c r="B2246" t="str">
        <f>IF(VLOOKUP($A2246,Parts!$A:$AM,B$1,0)="X",S$2,"")</f>
        <v/>
      </c>
      <c r="C2246" t="str">
        <f>IF(VLOOKUP($A2246,Parts!$A:$AM,C$1,0)="X",T$2,"")</f>
        <v/>
      </c>
      <c r="D2246" t="str">
        <f>IF(VLOOKUP($A2246,Parts!$A:$AM,D$1,0)="X",U$2,"")</f>
        <v/>
      </c>
      <c r="E2246" t="str">
        <f>IF(VLOOKUP($A2246,Parts!$A:$AM,E$1,0)="X",V$2,"")</f>
        <v/>
      </c>
      <c r="F2246" t="str">
        <f>IF(VLOOKUP($A2246,Parts!$A:$AM,F$1,0)="X",W$2,"")</f>
        <v/>
      </c>
      <c r="G2246" t="str">
        <f>IF(VLOOKUP($A2246,Parts!$A:$AM,G$1,0)="X",X$2,"")</f>
        <v/>
      </c>
      <c r="H2246" t="str">
        <f>IF(VLOOKUP($A2246,Parts!$A:$AM,H$1,0)="X",Y$2,"")</f>
        <v/>
      </c>
      <c r="I2246" t="str">
        <f>IF(VLOOKUP($A2246,Parts!$A:$AM,I$1,0)="X",Z$2,"")</f>
        <v/>
      </c>
      <c r="J2246" t="str">
        <f>IF(VLOOKUP($A2246,Parts!$A:$AM,J$1,0)="X",AA$2,"")</f>
        <v/>
      </c>
      <c r="K2246" t="str">
        <f>IF(VLOOKUP($A2246,Parts!$A:$AM,K$1,0)="X",AB$2,"")</f>
        <v/>
      </c>
      <c r="L2246" t="str">
        <f>IF(VLOOKUP($A2246,Parts!$A:$AM,L$1,0)="X",AC$2,"")</f>
        <v/>
      </c>
      <c r="M2246" t="str">
        <f>IF(VLOOKUP($A2246,Parts!$A:$AM,M$1,0)="X",AD$2,"")</f>
        <v/>
      </c>
      <c r="N2246" t="str">
        <f>IF(VLOOKUP($A2246,Parts!$A:$AM,N$1,0)="X",AE$2,"")</f>
        <v/>
      </c>
      <c r="O2246" t="str">
        <f>IF(VLOOKUP($A2246,Parts!$A:$AM,O$1,0)="X",AF$2,"")</f>
        <v/>
      </c>
      <c r="P2246" t="str">
        <f t="shared" si="36"/>
        <v/>
      </c>
    </row>
    <row r="2247" spans="1:16" x14ac:dyDescent="0.25">
      <c r="A2247" t="str">
        <f>Table15[[#This Row],[Name]]</f>
        <v>xKosmos_URM_Fairing_Parabolic_Stalt</v>
      </c>
      <c r="B2247" t="str">
        <f>IF(VLOOKUP($A2247,Parts!$A:$AM,B$1,0)="X",S$2,"")</f>
        <v/>
      </c>
      <c r="C2247" t="str">
        <f>IF(VLOOKUP($A2247,Parts!$A:$AM,C$1,0)="X",T$2,"")</f>
        <v/>
      </c>
      <c r="D2247" t="str">
        <f>IF(VLOOKUP($A2247,Parts!$A:$AM,D$1,0)="X",U$2,"")</f>
        <v/>
      </c>
      <c r="E2247" t="str">
        <f>IF(VLOOKUP($A2247,Parts!$A:$AM,E$1,0)="X",V$2,"")</f>
        <v/>
      </c>
      <c r="F2247" t="str">
        <f>IF(VLOOKUP($A2247,Parts!$A:$AM,F$1,0)="X",W$2,"")</f>
        <v/>
      </c>
      <c r="G2247" t="str">
        <f>IF(VLOOKUP($A2247,Parts!$A:$AM,G$1,0)="X",X$2,"")</f>
        <v/>
      </c>
      <c r="H2247" t="str">
        <f>IF(VLOOKUP($A2247,Parts!$A:$AM,H$1,0)="X",Y$2,"")</f>
        <v/>
      </c>
      <c r="I2247" t="str">
        <f>IF(VLOOKUP($A2247,Parts!$A:$AM,I$1,0)="X",Z$2,"")</f>
        <v/>
      </c>
      <c r="J2247" t="str">
        <f>IF(VLOOKUP($A2247,Parts!$A:$AM,J$1,0)="X",AA$2,"")</f>
        <v/>
      </c>
      <c r="K2247" t="str">
        <f>IF(VLOOKUP($A2247,Parts!$A:$AM,K$1,0)="X",AB$2,"")</f>
        <v/>
      </c>
      <c r="L2247" t="str">
        <f>IF(VLOOKUP($A2247,Parts!$A:$AM,L$1,0)="X",AC$2,"")</f>
        <v/>
      </c>
      <c r="M2247" t="str">
        <f>IF(VLOOKUP($A2247,Parts!$A:$AM,M$1,0)="X",AD$2,"")</f>
        <v/>
      </c>
      <c r="N2247" t="str">
        <f>IF(VLOOKUP($A2247,Parts!$A:$AM,N$1,0)="X",AE$2,"")</f>
        <v/>
      </c>
      <c r="O2247" t="str">
        <f>IF(VLOOKUP($A2247,Parts!$A:$AM,O$1,0)="X",AF$2,"")</f>
        <v/>
      </c>
      <c r="P2247" t="str">
        <f t="shared" si="36"/>
        <v/>
      </c>
    </row>
    <row r="2248" spans="1:16" x14ac:dyDescent="0.25">
      <c r="A2248" t="str">
        <f>Table15[[#This Row],[Name]]</f>
        <v>KzProcFairingTitan</v>
      </c>
      <c r="B2248" t="str">
        <f>IF(VLOOKUP($A2248,Parts!$A:$AM,B$1,0)="X",S$2,"")</f>
        <v/>
      </c>
      <c r="C2248" t="str">
        <f>IF(VLOOKUP($A2248,Parts!$A:$AM,C$1,0)="X",T$2,"")</f>
        <v/>
      </c>
      <c r="D2248" t="str">
        <f>IF(VLOOKUP($A2248,Parts!$A:$AM,D$1,0)="X",U$2,"")</f>
        <v/>
      </c>
      <c r="E2248" t="str">
        <f>IF(VLOOKUP($A2248,Parts!$A:$AM,E$1,0)="X",V$2,"")</f>
        <v/>
      </c>
      <c r="F2248" t="str">
        <f>IF(VLOOKUP($A2248,Parts!$A:$AM,F$1,0)="X",W$2,"")</f>
        <v/>
      </c>
      <c r="G2248" t="str">
        <f>IF(VLOOKUP($A2248,Parts!$A:$AM,G$1,0)="X",X$2,"")</f>
        <v/>
      </c>
      <c r="H2248" t="str">
        <f>IF(VLOOKUP($A2248,Parts!$A:$AM,H$1,0)="X",Y$2,"")</f>
        <v/>
      </c>
      <c r="I2248" t="str">
        <f>IF(VLOOKUP($A2248,Parts!$A:$AM,I$1,0)="X",Z$2,"")</f>
        <v/>
      </c>
      <c r="J2248" t="str">
        <f>IF(VLOOKUP($A2248,Parts!$A:$AM,J$1,0)="X",AA$2,"")</f>
        <v/>
      </c>
      <c r="K2248" t="str">
        <f>IF(VLOOKUP($A2248,Parts!$A:$AM,K$1,0)="X",AB$2,"")</f>
        <v/>
      </c>
      <c r="L2248" t="str">
        <f>IF(VLOOKUP($A2248,Parts!$A:$AM,L$1,0)="X",AC$2,"")</f>
        <v/>
      </c>
      <c r="M2248" t="str">
        <f>IF(VLOOKUP($A2248,Parts!$A:$AM,M$1,0)="X",AD$2,"")</f>
        <v/>
      </c>
      <c r="N2248" t="str">
        <f>IF(VLOOKUP($A2248,Parts!$A:$AM,N$1,0)="X",AE$2,"")</f>
        <v/>
      </c>
      <c r="O2248" t="str">
        <f>IF(VLOOKUP($A2248,Parts!$A:$AM,O$1,0)="X",AF$2,"")</f>
        <v/>
      </c>
      <c r="P2248" t="str">
        <f t="shared" si="36"/>
        <v/>
      </c>
    </row>
    <row r="2249" spans="1:16" x14ac:dyDescent="0.25">
      <c r="A2249" t="str">
        <f>Table15[[#This Row],[Name]]</f>
        <v>xEMLVKosmos_URM_Fairing_Conic_Salt</v>
      </c>
      <c r="B2249" t="str">
        <f>IF(VLOOKUP($A2249,Parts!$A:$AM,B$1,0)="X",S$2,"")</f>
        <v/>
      </c>
      <c r="C2249" t="str">
        <f>IF(VLOOKUP($A2249,Parts!$A:$AM,C$1,0)="X",T$2,"")</f>
        <v/>
      </c>
      <c r="D2249" t="str">
        <f>IF(VLOOKUP($A2249,Parts!$A:$AM,D$1,0)="X",U$2,"")</f>
        <v/>
      </c>
      <c r="E2249" t="str">
        <f>IF(VLOOKUP($A2249,Parts!$A:$AM,E$1,0)="X",V$2,"")</f>
        <v/>
      </c>
      <c r="F2249" t="str">
        <f>IF(VLOOKUP($A2249,Parts!$A:$AM,F$1,0)="X",W$2,"")</f>
        <v/>
      </c>
      <c r="G2249" t="str">
        <f>IF(VLOOKUP($A2249,Parts!$A:$AM,G$1,0)="X",X$2,"")</f>
        <v/>
      </c>
      <c r="H2249" t="str">
        <f>IF(VLOOKUP($A2249,Parts!$A:$AM,H$1,0)="X",Y$2,"")</f>
        <v/>
      </c>
      <c r="I2249" t="str">
        <f>IF(VLOOKUP($A2249,Parts!$A:$AM,I$1,0)="X",Z$2,"")</f>
        <v/>
      </c>
      <c r="J2249" t="str">
        <f>IF(VLOOKUP($A2249,Parts!$A:$AM,J$1,0)="X",AA$2,"")</f>
        <v/>
      </c>
      <c r="K2249" t="str">
        <f>IF(VLOOKUP($A2249,Parts!$A:$AM,K$1,0)="X",AB$2,"")</f>
        <v/>
      </c>
      <c r="L2249" t="str">
        <f>IF(VLOOKUP($A2249,Parts!$A:$AM,L$1,0)="X",AC$2,"")</f>
        <v/>
      </c>
      <c r="M2249" t="str">
        <f>IF(VLOOKUP($A2249,Parts!$A:$AM,M$1,0)="X",AD$2,"")</f>
        <v/>
      </c>
      <c r="N2249" t="str">
        <f>IF(VLOOKUP($A2249,Parts!$A:$AM,N$1,0)="X",AE$2,"")</f>
        <v/>
      </c>
      <c r="O2249" t="str">
        <f>IF(VLOOKUP($A2249,Parts!$A:$AM,O$1,0)="X",AF$2,"")</f>
        <v/>
      </c>
      <c r="P2249" t="str">
        <f t="shared" si="36"/>
        <v/>
      </c>
    </row>
    <row r="2250" spans="1:16" x14ac:dyDescent="0.25">
      <c r="A2250" t="str">
        <f>Table15[[#This Row],[Name]]</f>
        <v>FASAFairingBase_3m</v>
      </c>
      <c r="B2250" t="str">
        <f>IF(VLOOKUP($A2250,Parts!$A:$AM,B$1,0)="X",S$2,"")</f>
        <v/>
      </c>
      <c r="C2250" t="str">
        <f>IF(VLOOKUP($A2250,Parts!$A:$AM,C$1,0)="X",T$2,"")</f>
        <v/>
      </c>
      <c r="D2250" t="str">
        <f>IF(VLOOKUP($A2250,Parts!$A:$AM,D$1,0)="X",U$2,"")</f>
        <v/>
      </c>
      <c r="E2250" t="str">
        <f>IF(VLOOKUP($A2250,Parts!$A:$AM,E$1,0)="X",V$2,"")</f>
        <v/>
      </c>
      <c r="F2250" t="str">
        <f>IF(VLOOKUP($A2250,Parts!$A:$AM,F$1,0)="X",W$2,"")</f>
        <v/>
      </c>
      <c r="G2250" t="str">
        <f>IF(VLOOKUP($A2250,Parts!$A:$AM,G$1,0)="X",X$2,"")</f>
        <v/>
      </c>
      <c r="H2250" t="str">
        <f>IF(VLOOKUP($A2250,Parts!$A:$AM,H$1,0)="X",Y$2,"")</f>
        <v/>
      </c>
      <c r="I2250" t="str">
        <f>IF(VLOOKUP($A2250,Parts!$A:$AM,I$1,0)="X",Z$2,"")</f>
        <v/>
      </c>
      <c r="J2250" t="str">
        <f>IF(VLOOKUP($A2250,Parts!$A:$AM,J$1,0)="X",AA$2,"")</f>
        <v/>
      </c>
      <c r="K2250" t="str">
        <f>IF(VLOOKUP($A2250,Parts!$A:$AM,K$1,0)="X",AB$2,"")</f>
        <v/>
      </c>
      <c r="L2250" t="str">
        <f>IF(VLOOKUP($A2250,Parts!$A:$AM,L$1,0)="X",AC$2,"")</f>
        <v/>
      </c>
      <c r="M2250" t="str">
        <f>IF(VLOOKUP($A2250,Parts!$A:$AM,M$1,0)="X",AD$2,"")</f>
        <v/>
      </c>
      <c r="N2250" t="str">
        <f>IF(VLOOKUP($A2250,Parts!$A:$AM,N$1,0)="X",AE$2,"")</f>
        <v/>
      </c>
      <c r="O2250" t="str">
        <f>IF(VLOOKUP($A2250,Parts!$A:$AM,O$1,0)="X",AF$2,"")</f>
        <v/>
      </c>
      <c r="P2250" t="str">
        <f t="shared" si="36"/>
        <v/>
      </c>
    </row>
    <row r="2251" spans="1:16" x14ac:dyDescent="0.25">
      <c r="A2251" t="str">
        <f>Table15[[#This Row],[Name]]</f>
        <v>FASAFairingBase_15m</v>
      </c>
      <c r="B2251" t="str">
        <f>IF(VLOOKUP($A2251,Parts!$A:$AM,B$1,0)="X",S$2,"")</f>
        <v/>
      </c>
      <c r="C2251" t="str">
        <f>IF(VLOOKUP($A2251,Parts!$A:$AM,C$1,0)="X",T$2,"")</f>
        <v/>
      </c>
      <c r="D2251" t="str">
        <f>IF(VLOOKUP($A2251,Parts!$A:$AM,D$1,0)="X",U$2,"")</f>
        <v/>
      </c>
      <c r="E2251" t="str">
        <f>IF(VLOOKUP($A2251,Parts!$A:$AM,E$1,0)="X",V$2,"")</f>
        <v/>
      </c>
      <c r="F2251" t="str">
        <f>IF(VLOOKUP($A2251,Parts!$A:$AM,F$1,0)="X",W$2,"")</f>
        <v/>
      </c>
      <c r="G2251" t="str">
        <f>IF(VLOOKUP($A2251,Parts!$A:$AM,G$1,0)="X",X$2,"")</f>
        <v/>
      </c>
      <c r="H2251" t="str">
        <f>IF(VLOOKUP($A2251,Parts!$A:$AM,H$1,0)="X",Y$2,"")</f>
        <v/>
      </c>
      <c r="I2251" t="str">
        <f>IF(VLOOKUP($A2251,Parts!$A:$AM,I$1,0)="X",Z$2,"")</f>
        <v/>
      </c>
      <c r="J2251" t="str">
        <f>IF(VLOOKUP($A2251,Parts!$A:$AM,J$1,0)="X",AA$2,"")</f>
        <v/>
      </c>
      <c r="K2251" t="str">
        <f>IF(VLOOKUP($A2251,Parts!$A:$AM,K$1,0)="X",AB$2,"")</f>
        <v/>
      </c>
      <c r="L2251" t="str">
        <f>IF(VLOOKUP($A2251,Parts!$A:$AM,L$1,0)="X",AC$2,"")</f>
        <v/>
      </c>
      <c r="M2251" t="str">
        <f>IF(VLOOKUP($A2251,Parts!$A:$AM,M$1,0)="X",AD$2,"")</f>
        <v/>
      </c>
      <c r="N2251" t="str">
        <f>IF(VLOOKUP($A2251,Parts!$A:$AM,N$1,0)="X",AE$2,"")</f>
        <v/>
      </c>
      <c r="O2251" t="str">
        <f>IF(VLOOKUP($A2251,Parts!$A:$AM,O$1,0)="X",AF$2,"")</f>
        <v/>
      </c>
      <c r="P2251" t="str">
        <f t="shared" si="36"/>
        <v/>
      </c>
    </row>
    <row r="2252" spans="1:16" x14ac:dyDescent="0.25">
      <c r="A2252" t="str">
        <f>Table15[[#This Row],[Name]]</f>
        <v>FASAFairingBase_165m</v>
      </c>
      <c r="B2252" t="str">
        <f>IF(VLOOKUP($A2252,Parts!$A:$AM,B$1,0)="X",S$2,"")</f>
        <v/>
      </c>
      <c r="C2252" t="str">
        <f>IF(VLOOKUP($A2252,Parts!$A:$AM,C$1,0)="X",T$2,"")</f>
        <v/>
      </c>
      <c r="D2252" t="str">
        <f>IF(VLOOKUP($A2252,Parts!$A:$AM,D$1,0)="X",U$2,"")</f>
        <v/>
      </c>
      <c r="E2252" t="str">
        <f>IF(VLOOKUP($A2252,Parts!$A:$AM,E$1,0)="X",V$2,"")</f>
        <v/>
      </c>
      <c r="F2252" t="str">
        <f>IF(VLOOKUP($A2252,Parts!$A:$AM,F$1,0)="X",W$2,"")</f>
        <v/>
      </c>
      <c r="G2252" t="str">
        <f>IF(VLOOKUP($A2252,Parts!$A:$AM,G$1,0)="X",X$2,"")</f>
        <v/>
      </c>
      <c r="H2252" t="str">
        <f>IF(VLOOKUP($A2252,Parts!$A:$AM,H$1,0)="X",Y$2,"")</f>
        <v/>
      </c>
      <c r="I2252" t="str">
        <f>IF(VLOOKUP($A2252,Parts!$A:$AM,I$1,0)="X",Z$2,"")</f>
        <v/>
      </c>
      <c r="J2252" t="str">
        <f>IF(VLOOKUP($A2252,Parts!$A:$AM,J$1,0)="X",AA$2,"")</f>
        <v/>
      </c>
      <c r="K2252" t="str">
        <f>IF(VLOOKUP($A2252,Parts!$A:$AM,K$1,0)="X",AB$2,"")</f>
        <v/>
      </c>
      <c r="L2252" t="str">
        <f>IF(VLOOKUP($A2252,Parts!$A:$AM,L$1,0)="X",AC$2,"")</f>
        <v/>
      </c>
      <c r="M2252" t="str">
        <f>IF(VLOOKUP($A2252,Parts!$A:$AM,M$1,0)="X",AD$2,"")</f>
        <v/>
      </c>
      <c r="N2252" t="str">
        <f>IF(VLOOKUP($A2252,Parts!$A:$AM,N$1,0)="X",AE$2,"")</f>
        <v/>
      </c>
      <c r="O2252" t="str">
        <f>IF(VLOOKUP($A2252,Parts!$A:$AM,O$1,0)="X",AF$2,"")</f>
        <v/>
      </c>
      <c r="P2252" t="str">
        <f t="shared" si="36"/>
        <v/>
      </c>
    </row>
    <row r="2253" spans="1:16" x14ac:dyDescent="0.25">
      <c r="A2253" t="str">
        <f>Table15[[#This Row],[Name]]</f>
        <v>FASAFairingsPlate375m</v>
      </c>
      <c r="B2253" t="str">
        <f>IF(VLOOKUP($A2253,Parts!$A:$AM,B$1,0)="X",S$2,"")</f>
        <v/>
      </c>
      <c r="C2253" t="str">
        <f>IF(VLOOKUP($A2253,Parts!$A:$AM,C$1,0)="X",T$2,"")</f>
        <v/>
      </c>
      <c r="D2253" t="str">
        <f>IF(VLOOKUP($A2253,Parts!$A:$AM,D$1,0)="X",U$2,"")</f>
        <v/>
      </c>
      <c r="E2253" t="str">
        <f>IF(VLOOKUP($A2253,Parts!$A:$AM,E$1,0)="X",V$2,"")</f>
        <v/>
      </c>
      <c r="F2253" t="str">
        <f>IF(VLOOKUP($A2253,Parts!$A:$AM,F$1,0)="X",W$2,"")</f>
        <v/>
      </c>
      <c r="G2253" t="str">
        <f>IF(VLOOKUP($A2253,Parts!$A:$AM,G$1,0)="X",X$2,"")</f>
        <v/>
      </c>
      <c r="H2253" t="str">
        <f>IF(VLOOKUP($A2253,Parts!$A:$AM,H$1,0)="X",Y$2,"")</f>
        <v/>
      </c>
      <c r="I2253" t="str">
        <f>IF(VLOOKUP($A2253,Parts!$A:$AM,I$1,0)="X",Z$2,"")</f>
        <v/>
      </c>
      <c r="J2253" t="str">
        <f>IF(VLOOKUP($A2253,Parts!$A:$AM,J$1,0)="X",AA$2,"")</f>
        <v/>
      </c>
      <c r="K2253" t="str">
        <f>IF(VLOOKUP($A2253,Parts!$A:$AM,K$1,0)="X",AB$2,"")</f>
        <v/>
      </c>
      <c r="L2253" t="str">
        <f>IF(VLOOKUP($A2253,Parts!$A:$AM,L$1,0)="X",AC$2,"")</f>
        <v/>
      </c>
      <c r="M2253" t="str">
        <f>IF(VLOOKUP($A2253,Parts!$A:$AM,M$1,0)="X",AD$2,"")</f>
        <v/>
      </c>
      <c r="N2253" t="str">
        <f>IF(VLOOKUP($A2253,Parts!$A:$AM,N$1,0)="X",AE$2,"")</f>
        <v/>
      </c>
      <c r="O2253" t="str">
        <f>IF(VLOOKUP($A2253,Parts!$A:$AM,O$1,0)="X",AF$2,"")</f>
        <v/>
      </c>
      <c r="P2253" t="str">
        <f t="shared" si="36"/>
        <v/>
      </c>
    </row>
    <row r="2254" spans="1:16" x14ac:dyDescent="0.25">
      <c r="A2254" t="str">
        <f>Table15[[#This Row],[Name]]</f>
        <v>FASAFairingsPlate2m</v>
      </c>
      <c r="B2254" t="str">
        <f>IF(VLOOKUP($A2254,Parts!$A:$AM,B$1,0)="X",S$2,"")</f>
        <v/>
      </c>
      <c r="C2254" t="str">
        <f>IF(VLOOKUP($A2254,Parts!$A:$AM,C$1,0)="X",T$2,"")</f>
        <v/>
      </c>
      <c r="D2254" t="str">
        <f>IF(VLOOKUP($A2254,Parts!$A:$AM,D$1,0)="X",U$2,"")</f>
        <v/>
      </c>
      <c r="E2254" t="str">
        <f>IF(VLOOKUP($A2254,Parts!$A:$AM,E$1,0)="X",V$2,"")</f>
        <v/>
      </c>
      <c r="F2254" t="str">
        <f>IF(VLOOKUP($A2254,Parts!$A:$AM,F$1,0)="X",W$2,"")</f>
        <v/>
      </c>
      <c r="G2254" t="str">
        <f>IF(VLOOKUP($A2254,Parts!$A:$AM,G$1,0)="X",X$2,"")</f>
        <v/>
      </c>
      <c r="H2254" t="str">
        <f>IF(VLOOKUP($A2254,Parts!$A:$AM,H$1,0)="X",Y$2,"")</f>
        <v/>
      </c>
      <c r="I2254" t="str">
        <f>IF(VLOOKUP($A2254,Parts!$A:$AM,I$1,0)="X",Z$2,"")</f>
        <v/>
      </c>
      <c r="J2254" t="str">
        <f>IF(VLOOKUP($A2254,Parts!$A:$AM,J$1,0)="X",AA$2,"")</f>
        <v/>
      </c>
      <c r="K2254" t="str">
        <f>IF(VLOOKUP($A2254,Parts!$A:$AM,K$1,0)="X",AB$2,"")</f>
        <v/>
      </c>
      <c r="L2254" t="str">
        <f>IF(VLOOKUP($A2254,Parts!$A:$AM,L$1,0)="X",AC$2,"")</f>
        <v/>
      </c>
      <c r="M2254" t="str">
        <f>IF(VLOOKUP($A2254,Parts!$A:$AM,M$1,0)="X",AD$2,"")</f>
        <v/>
      </c>
      <c r="N2254" t="str">
        <f>IF(VLOOKUP($A2254,Parts!$A:$AM,N$1,0)="X",AE$2,"")</f>
        <v xml:space="preserve">    MODULE
    { name = ModuleTagDecoupler }
</v>
      </c>
      <c r="O2254" t="str">
        <f>IF(VLOOKUP($A2254,Parts!$A:$AM,O$1,0)="X",AF$2,"")</f>
        <v/>
      </c>
      <c r="P2254" t="str">
        <f t="shared" si="36"/>
        <v xml:space="preserve">    MODULE
    { name = ModuleTagDecoupler }
</v>
      </c>
    </row>
    <row r="2255" spans="1:16" x14ac:dyDescent="0.25">
      <c r="A2255" t="str">
        <f>Table15[[#This Row],[Name]]</f>
        <v>FASAFairingsPlate1m</v>
      </c>
      <c r="B2255" t="str">
        <f>IF(VLOOKUP($A2255,Parts!$A:$AM,B$1,0)="X",S$2,"")</f>
        <v/>
      </c>
      <c r="C2255" t="str">
        <f>IF(VLOOKUP($A2255,Parts!$A:$AM,C$1,0)="X",T$2,"")</f>
        <v/>
      </c>
      <c r="D2255" t="str">
        <f>IF(VLOOKUP($A2255,Parts!$A:$AM,D$1,0)="X",U$2,"")</f>
        <v/>
      </c>
      <c r="E2255" t="str">
        <f>IF(VLOOKUP($A2255,Parts!$A:$AM,E$1,0)="X",V$2,"")</f>
        <v/>
      </c>
      <c r="F2255" t="str">
        <f>IF(VLOOKUP($A2255,Parts!$A:$AM,F$1,0)="X",W$2,"")</f>
        <v/>
      </c>
      <c r="G2255" t="str">
        <f>IF(VLOOKUP($A2255,Parts!$A:$AM,G$1,0)="X",X$2,"")</f>
        <v/>
      </c>
      <c r="H2255" t="str">
        <f>IF(VLOOKUP($A2255,Parts!$A:$AM,H$1,0)="X",Y$2,"")</f>
        <v/>
      </c>
      <c r="I2255" t="str">
        <f>IF(VLOOKUP($A2255,Parts!$A:$AM,I$1,0)="X",Z$2,"")</f>
        <v/>
      </c>
      <c r="J2255" t="str">
        <f>IF(VLOOKUP($A2255,Parts!$A:$AM,J$1,0)="X",AA$2,"")</f>
        <v/>
      </c>
      <c r="K2255" t="str">
        <f>IF(VLOOKUP($A2255,Parts!$A:$AM,K$1,0)="X",AB$2,"")</f>
        <v/>
      </c>
      <c r="L2255" t="str">
        <f>IF(VLOOKUP($A2255,Parts!$A:$AM,L$1,0)="X",AC$2,"")</f>
        <v/>
      </c>
      <c r="M2255" t="str">
        <f>IF(VLOOKUP($A2255,Parts!$A:$AM,M$1,0)="X",AD$2,"")</f>
        <v/>
      </c>
      <c r="N2255" t="str">
        <f>IF(VLOOKUP($A2255,Parts!$A:$AM,N$1,0)="X",AE$2,"")</f>
        <v xml:space="preserve">    MODULE
    { name = ModuleTagDecoupler }
</v>
      </c>
      <c r="O2255" t="str">
        <f>IF(VLOOKUP($A2255,Parts!$A:$AM,O$1,0)="X",AF$2,"")</f>
        <v/>
      </c>
      <c r="P2255" t="str">
        <f t="shared" si="36"/>
        <v xml:space="preserve">    MODULE
    { name = ModuleTagDecoupler }
</v>
      </c>
    </row>
    <row r="2256" spans="1:16" x14ac:dyDescent="0.25">
      <c r="A2256" t="str">
        <f>Table15[[#This Row],[Name]]</f>
        <v>FASAFairingBase_43m</v>
      </c>
      <c r="B2256" t="str">
        <f>IF(VLOOKUP($A2256,Parts!$A:$AM,B$1,0)="X",S$2,"")</f>
        <v/>
      </c>
      <c r="C2256" t="str">
        <f>IF(VLOOKUP($A2256,Parts!$A:$AM,C$1,0)="X",T$2,"")</f>
        <v/>
      </c>
      <c r="D2256" t="str">
        <f>IF(VLOOKUP($A2256,Parts!$A:$AM,D$1,0)="X",U$2,"")</f>
        <v/>
      </c>
      <c r="E2256" t="str">
        <f>IF(VLOOKUP($A2256,Parts!$A:$AM,E$1,0)="X",V$2,"")</f>
        <v/>
      </c>
      <c r="F2256" t="str">
        <f>IF(VLOOKUP($A2256,Parts!$A:$AM,F$1,0)="X",W$2,"")</f>
        <v/>
      </c>
      <c r="G2256" t="str">
        <f>IF(VLOOKUP($A2256,Parts!$A:$AM,G$1,0)="X",X$2,"")</f>
        <v/>
      </c>
      <c r="H2256" t="str">
        <f>IF(VLOOKUP($A2256,Parts!$A:$AM,H$1,0)="X",Y$2,"")</f>
        <v/>
      </c>
      <c r="I2256" t="str">
        <f>IF(VLOOKUP($A2256,Parts!$A:$AM,I$1,0)="X",Z$2,"")</f>
        <v/>
      </c>
      <c r="J2256" t="str">
        <f>IF(VLOOKUP($A2256,Parts!$A:$AM,J$1,0)="X",AA$2,"")</f>
        <v/>
      </c>
      <c r="K2256" t="str">
        <f>IF(VLOOKUP($A2256,Parts!$A:$AM,K$1,0)="X",AB$2,"")</f>
        <v/>
      </c>
      <c r="L2256" t="str">
        <f>IF(VLOOKUP($A2256,Parts!$A:$AM,L$1,0)="X",AC$2,"")</f>
        <v/>
      </c>
      <c r="M2256" t="str">
        <f>IF(VLOOKUP($A2256,Parts!$A:$AM,M$1,0)="X",AD$2,"")</f>
        <v/>
      </c>
      <c r="N2256" t="str">
        <f>IF(VLOOKUP($A2256,Parts!$A:$AM,N$1,0)="X",AE$2,"")</f>
        <v/>
      </c>
      <c r="O2256" t="str">
        <f>IF(VLOOKUP($A2256,Parts!$A:$AM,O$1,0)="X",AF$2,"")</f>
        <v/>
      </c>
      <c r="P2256" t="str">
        <f t="shared" si="36"/>
        <v/>
      </c>
    </row>
    <row r="2257" spans="1:16" x14ac:dyDescent="0.25">
      <c r="A2257" t="str">
        <f>Table15[[#This Row],[Name]]</f>
        <v>FASAFairingBase_508m</v>
      </c>
      <c r="B2257" t="str">
        <f>IF(VLOOKUP($A2257,Parts!$A:$AM,B$1,0)="X",S$2,"")</f>
        <v/>
      </c>
      <c r="C2257" t="str">
        <f>IF(VLOOKUP($A2257,Parts!$A:$AM,C$1,0)="X",T$2,"")</f>
        <v/>
      </c>
      <c r="D2257" t="str">
        <f>IF(VLOOKUP($A2257,Parts!$A:$AM,D$1,0)="X",U$2,"")</f>
        <v/>
      </c>
      <c r="E2257" t="str">
        <f>IF(VLOOKUP($A2257,Parts!$A:$AM,E$1,0)="X",V$2,"")</f>
        <v/>
      </c>
      <c r="F2257" t="str">
        <f>IF(VLOOKUP($A2257,Parts!$A:$AM,F$1,0)="X",W$2,"")</f>
        <v/>
      </c>
      <c r="G2257" t="str">
        <f>IF(VLOOKUP($A2257,Parts!$A:$AM,G$1,0)="X",X$2,"")</f>
        <v/>
      </c>
      <c r="H2257" t="str">
        <f>IF(VLOOKUP($A2257,Parts!$A:$AM,H$1,0)="X",Y$2,"")</f>
        <v/>
      </c>
      <c r="I2257" t="str">
        <f>IF(VLOOKUP($A2257,Parts!$A:$AM,I$1,0)="X",Z$2,"")</f>
        <v/>
      </c>
      <c r="J2257" t="str">
        <f>IF(VLOOKUP($A2257,Parts!$A:$AM,J$1,0)="X",AA$2,"")</f>
        <v/>
      </c>
      <c r="K2257" t="str">
        <f>IF(VLOOKUP($A2257,Parts!$A:$AM,K$1,0)="X",AB$2,"")</f>
        <v/>
      </c>
      <c r="L2257" t="str">
        <f>IF(VLOOKUP($A2257,Parts!$A:$AM,L$1,0)="X",AC$2,"")</f>
        <v/>
      </c>
      <c r="M2257" t="str">
        <f>IF(VLOOKUP($A2257,Parts!$A:$AM,M$1,0)="X",AD$2,"")</f>
        <v/>
      </c>
      <c r="N2257" t="str">
        <f>IF(VLOOKUP($A2257,Parts!$A:$AM,N$1,0)="X",AE$2,"")</f>
        <v/>
      </c>
      <c r="O2257" t="str">
        <f>IF(VLOOKUP($A2257,Parts!$A:$AM,O$1,0)="X",AF$2,"")</f>
        <v/>
      </c>
      <c r="P2257" t="str">
        <f t="shared" si="36"/>
        <v/>
      </c>
    </row>
    <row r="2258" spans="1:16" x14ac:dyDescent="0.25">
      <c r="A2258" t="str">
        <f>Table15[[#This Row],[Name]]</f>
        <v>FASAFairingsCone3m</v>
      </c>
      <c r="B2258" t="str">
        <f>IF(VLOOKUP($A2258,Parts!$A:$AM,B$1,0)="X",S$2,"")</f>
        <v/>
      </c>
      <c r="C2258" t="str">
        <f>IF(VLOOKUP($A2258,Parts!$A:$AM,C$1,0)="X",T$2,"")</f>
        <v/>
      </c>
      <c r="D2258" t="str">
        <f>IF(VLOOKUP($A2258,Parts!$A:$AM,D$1,0)="X",U$2,"")</f>
        <v/>
      </c>
      <c r="E2258" t="str">
        <f>IF(VLOOKUP($A2258,Parts!$A:$AM,E$1,0)="X",V$2,"")</f>
        <v/>
      </c>
      <c r="F2258" t="str">
        <f>IF(VLOOKUP($A2258,Parts!$A:$AM,F$1,0)="X",W$2,"")</f>
        <v/>
      </c>
      <c r="G2258" t="str">
        <f>IF(VLOOKUP($A2258,Parts!$A:$AM,G$1,0)="X",X$2,"")</f>
        <v/>
      </c>
      <c r="H2258" t="str">
        <f>IF(VLOOKUP($A2258,Parts!$A:$AM,H$1,0)="X",Y$2,"")</f>
        <v/>
      </c>
      <c r="I2258" t="str">
        <f>IF(VLOOKUP($A2258,Parts!$A:$AM,I$1,0)="X",Z$2,"")</f>
        <v/>
      </c>
      <c r="J2258" t="str">
        <f>IF(VLOOKUP($A2258,Parts!$A:$AM,J$1,0)="X",AA$2,"")</f>
        <v/>
      </c>
      <c r="K2258" t="str">
        <f>IF(VLOOKUP($A2258,Parts!$A:$AM,K$1,0)="X",AB$2,"")</f>
        <v/>
      </c>
      <c r="L2258" t="str">
        <f>IF(VLOOKUP($A2258,Parts!$A:$AM,L$1,0)="X",AC$2,"")</f>
        <v/>
      </c>
      <c r="M2258" t="str">
        <f>IF(VLOOKUP($A2258,Parts!$A:$AM,M$1,0)="X",AD$2,"")</f>
        <v/>
      </c>
      <c r="N2258" t="str">
        <f>IF(VLOOKUP($A2258,Parts!$A:$AM,N$1,0)="X",AE$2,"")</f>
        <v xml:space="preserve">    MODULE
    { name = ModuleTagDecoupler }
</v>
      </c>
      <c r="O2258" t="str">
        <f>IF(VLOOKUP($A2258,Parts!$A:$AM,O$1,0)="X",AF$2,"")</f>
        <v/>
      </c>
      <c r="P2258" t="str">
        <f t="shared" si="36"/>
        <v xml:space="preserve">    MODULE
    { name = ModuleTagDecoupler }
</v>
      </c>
    </row>
    <row r="2259" spans="1:16" x14ac:dyDescent="0.25">
      <c r="A2259" t="str">
        <f>Table15[[#This Row],[Name]]</f>
        <v>FASAFairingsCone1m</v>
      </c>
      <c r="B2259" t="str">
        <f>IF(VLOOKUP($A2259,Parts!$A:$AM,B$1,0)="X",S$2,"")</f>
        <v/>
      </c>
      <c r="C2259" t="str">
        <f>IF(VLOOKUP($A2259,Parts!$A:$AM,C$1,0)="X",T$2,"")</f>
        <v/>
      </c>
      <c r="D2259" t="str">
        <f>IF(VLOOKUP($A2259,Parts!$A:$AM,D$1,0)="X",U$2,"")</f>
        <v/>
      </c>
      <c r="E2259" t="str">
        <f>IF(VLOOKUP($A2259,Parts!$A:$AM,E$1,0)="X",V$2,"")</f>
        <v/>
      </c>
      <c r="F2259" t="str">
        <f>IF(VLOOKUP($A2259,Parts!$A:$AM,F$1,0)="X",W$2,"")</f>
        <v/>
      </c>
      <c r="G2259" t="str">
        <f>IF(VLOOKUP($A2259,Parts!$A:$AM,G$1,0)="X",X$2,"")</f>
        <v/>
      </c>
      <c r="H2259" t="str">
        <f>IF(VLOOKUP($A2259,Parts!$A:$AM,H$1,0)="X",Y$2,"")</f>
        <v/>
      </c>
      <c r="I2259" t="str">
        <f>IF(VLOOKUP($A2259,Parts!$A:$AM,I$1,0)="X",Z$2,"")</f>
        <v/>
      </c>
      <c r="J2259" t="str">
        <f>IF(VLOOKUP($A2259,Parts!$A:$AM,J$1,0)="X",AA$2,"")</f>
        <v/>
      </c>
      <c r="K2259" t="str">
        <f>IF(VLOOKUP($A2259,Parts!$A:$AM,K$1,0)="X",AB$2,"")</f>
        <v/>
      </c>
      <c r="L2259" t="str">
        <f>IF(VLOOKUP($A2259,Parts!$A:$AM,L$1,0)="X",AC$2,"")</f>
        <v/>
      </c>
      <c r="M2259" t="str">
        <f>IF(VLOOKUP($A2259,Parts!$A:$AM,M$1,0)="X",AD$2,"")</f>
        <v/>
      </c>
      <c r="N2259" t="str">
        <f>IF(VLOOKUP($A2259,Parts!$A:$AM,N$1,0)="X",AE$2,"")</f>
        <v xml:space="preserve">    MODULE
    { name = ModuleTagDecoupler }
</v>
      </c>
      <c r="O2259" t="str">
        <f>IF(VLOOKUP($A2259,Parts!$A:$AM,O$1,0)="X",AF$2,"")</f>
        <v/>
      </c>
      <c r="P2259" t="str">
        <f t="shared" si="36"/>
        <v xml:space="preserve">    MODULE
    { name = ModuleTagDecoupler }
</v>
      </c>
    </row>
    <row r="2260" spans="1:16" x14ac:dyDescent="0.25">
      <c r="A2260" t="str">
        <f>Table15[[#This Row],[Name]]</f>
        <v>rtgMini</v>
      </c>
      <c r="B2260" t="str">
        <f>IF(VLOOKUP($A2260,Parts!$A:$AM,B$1,0)="X",S$2,"")</f>
        <v/>
      </c>
      <c r="C2260" t="str">
        <f>IF(VLOOKUP($A2260,Parts!$A:$AM,C$1,0)="X",T$2,"")</f>
        <v/>
      </c>
      <c r="D2260" t="str">
        <f>IF(VLOOKUP($A2260,Parts!$A:$AM,D$1,0)="X",U$2,"")</f>
        <v/>
      </c>
      <c r="E2260" t="str">
        <f>IF(VLOOKUP($A2260,Parts!$A:$AM,E$1,0)="X",V$2,"")</f>
        <v/>
      </c>
      <c r="F2260" t="str">
        <f>IF(VLOOKUP($A2260,Parts!$A:$AM,F$1,0)="X",W$2,"")</f>
        <v/>
      </c>
      <c r="G2260" t="str">
        <f>IF(VLOOKUP($A2260,Parts!$A:$AM,G$1,0)="X",X$2,"")</f>
        <v/>
      </c>
      <c r="H2260" t="str">
        <f>IF(VLOOKUP($A2260,Parts!$A:$AM,H$1,0)="X",Y$2,"")</f>
        <v/>
      </c>
      <c r="I2260" t="str">
        <f>IF(VLOOKUP($A2260,Parts!$A:$AM,I$1,0)="X",Z$2,"")</f>
        <v/>
      </c>
      <c r="J2260" t="str">
        <f>IF(VLOOKUP($A2260,Parts!$A:$AM,J$1,0)="X",AA$2,"")</f>
        <v/>
      </c>
      <c r="K2260" t="str">
        <f>IF(VLOOKUP($A2260,Parts!$A:$AM,K$1,0)="X",AB$2,"")</f>
        <v/>
      </c>
      <c r="L2260" t="str">
        <f>IF(VLOOKUP($A2260,Parts!$A:$AM,L$1,0)="X",AC$2,"")</f>
        <v/>
      </c>
      <c r="M2260" t="str">
        <f>IF(VLOOKUP($A2260,Parts!$A:$AM,M$1,0)="X",AD$2,"")</f>
        <v/>
      </c>
      <c r="N2260" t="str">
        <f>IF(VLOOKUP($A2260,Parts!$A:$AM,N$1,0)="X",AE$2,"")</f>
        <v/>
      </c>
      <c r="O2260" t="str">
        <f>IF(VLOOKUP($A2260,Parts!$A:$AM,O$1,0)="X",AF$2,"")</f>
        <v/>
      </c>
      <c r="P2260" t="str">
        <f t="shared" si="36"/>
        <v/>
      </c>
    </row>
    <row r="2261" spans="1:16" x14ac:dyDescent="0.25">
      <c r="A2261" t="str">
        <f>Table15[[#This Row],[Name]]</f>
        <v>xenonTank</v>
      </c>
      <c r="B2261" t="str">
        <f>IF(VLOOKUP($A2261,Parts!$A:$AM,B$1,0)="X",S$2,"")</f>
        <v/>
      </c>
      <c r="C2261" t="str">
        <f>IF(VLOOKUP($A2261,Parts!$A:$AM,C$1,0)="X",T$2,"")</f>
        <v/>
      </c>
      <c r="D2261" t="str">
        <f>IF(VLOOKUP($A2261,Parts!$A:$AM,D$1,0)="X",U$2,"")</f>
        <v/>
      </c>
      <c r="E2261" t="str">
        <f>IF(VLOOKUP($A2261,Parts!$A:$AM,E$1,0)="X",V$2,"")</f>
        <v/>
      </c>
      <c r="F2261" t="str">
        <f>IF(VLOOKUP($A2261,Parts!$A:$AM,F$1,0)="X",W$2,"")</f>
        <v/>
      </c>
      <c r="G2261" t="str">
        <f>IF(VLOOKUP($A2261,Parts!$A:$AM,G$1,0)="X",X$2,"")</f>
        <v/>
      </c>
      <c r="H2261" t="str">
        <f>IF(VLOOKUP($A2261,Parts!$A:$AM,H$1,0)="X",Y$2,"")</f>
        <v/>
      </c>
      <c r="I2261" t="str">
        <f>IF(VLOOKUP($A2261,Parts!$A:$AM,I$1,0)="X",Z$2,"")</f>
        <v/>
      </c>
      <c r="J2261" t="str">
        <f>IF(VLOOKUP($A2261,Parts!$A:$AM,J$1,0)="X",AA$2,"")</f>
        <v/>
      </c>
      <c r="K2261" t="str">
        <f>IF(VLOOKUP($A2261,Parts!$A:$AM,K$1,0)="X",AB$2,"")</f>
        <v/>
      </c>
      <c r="L2261" t="str">
        <f>IF(VLOOKUP($A2261,Parts!$A:$AM,L$1,0)="X",AC$2,"")</f>
        <v/>
      </c>
      <c r="M2261" t="str">
        <f>IF(VLOOKUP($A2261,Parts!$A:$AM,M$1,0)="X",AD$2,"")</f>
        <v/>
      </c>
      <c r="N2261" t="str">
        <f>IF(VLOOKUP($A2261,Parts!$A:$AM,N$1,0)="X",AE$2,"")</f>
        <v/>
      </c>
      <c r="O2261" t="str">
        <f>IF(VLOOKUP($A2261,Parts!$A:$AM,O$1,0)="X",AF$2,"")</f>
        <v/>
      </c>
      <c r="P2261" t="str">
        <f t="shared" si="36"/>
        <v/>
      </c>
    </row>
    <row r="2262" spans="1:16" x14ac:dyDescent="0.25">
      <c r="A2262" t="str">
        <f>Table15[[#This Row],[Name]]</f>
        <v>RLA_x_small_tank</v>
      </c>
      <c r="B2262" t="str">
        <f>IF(VLOOKUP($A2262,Parts!$A:$AM,B$1,0)="X",S$2,"")</f>
        <v/>
      </c>
      <c r="C2262" t="str">
        <f>IF(VLOOKUP($A2262,Parts!$A:$AM,C$1,0)="X",T$2,"")</f>
        <v/>
      </c>
      <c r="D2262" t="str">
        <f>IF(VLOOKUP($A2262,Parts!$A:$AM,D$1,0)="X",U$2,"")</f>
        <v/>
      </c>
      <c r="E2262" t="str">
        <f>IF(VLOOKUP($A2262,Parts!$A:$AM,E$1,0)="X",V$2,"")</f>
        <v/>
      </c>
      <c r="F2262" t="str">
        <f>IF(VLOOKUP($A2262,Parts!$A:$AM,F$1,0)="X",W$2,"")</f>
        <v/>
      </c>
      <c r="G2262" t="str">
        <f>IF(VLOOKUP($A2262,Parts!$A:$AM,G$1,0)="X",X$2,"")</f>
        <v/>
      </c>
      <c r="H2262" t="str">
        <f>IF(VLOOKUP($A2262,Parts!$A:$AM,H$1,0)="X",Y$2,"")</f>
        <v/>
      </c>
      <c r="I2262" t="str">
        <f>IF(VLOOKUP($A2262,Parts!$A:$AM,I$1,0)="X",Z$2,"")</f>
        <v/>
      </c>
      <c r="J2262" t="str">
        <f>IF(VLOOKUP($A2262,Parts!$A:$AM,J$1,0)="X",AA$2,"")</f>
        <v/>
      </c>
      <c r="K2262" t="str">
        <f>IF(VLOOKUP($A2262,Parts!$A:$AM,K$1,0)="X",AB$2,"")</f>
        <v/>
      </c>
      <c r="L2262" t="str">
        <f>IF(VLOOKUP($A2262,Parts!$A:$AM,L$1,0)="X",AC$2,"")</f>
        <v/>
      </c>
      <c r="M2262" t="str">
        <f>IF(VLOOKUP($A2262,Parts!$A:$AM,M$1,0)="X",AD$2,"")</f>
        <v/>
      </c>
      <c r="N2262" t="str">
        <f>IF(VLOOKUP($A2262,Parts!$A:$AM,N$1,0)="X",AE$2,"")</f>
        <v/>
      </c>
      <c r="O2262" t="str">
        <f>IF(VLOOKUP($A2262,Parts!$A:$AM,O$1,0)="X",AF$2,"")</f>
        <v/>
      </c>
      <c r="P2262" t="str">
        <f t="shared" si="36"/>
        <v/>
      </c>
    </row>
    <row r="2263" spans="1:16" x14ac:dyDescent="0.25">
      <c r="A2263" t="str">
        <f>Table15[[#This Row],[Name]]</f>
        <v>xenonTankRadial</v>
      </c>
      <c r="B2263" t="str">
        <f>IF(VLOOKUP($A2263,Parts!$A:$AM,B$1,0)="X",S$2,"")</f>
        <v/>
      </c>
      <c r="C2263" t="str">
        <f>IF(VLOOKUP($A2263,Parts!$A:$AM,C$1,0)="X",T$2,"")</f>
        <v/>
      </c>
      <c r="D2263" t="str">
        <f>IF(VLOOKUP($A2263,Parts!$A:$AM,D$1,0)="X",U$2,"")</f>
        <v/>
      </c>
      <c r="E2263" t="str">
        <f>IF(VLOOKUP($A2263,Parts!$A:$AM,E$1,0)="X",V$2,"")</f>
        <v/>
      </c>
      <c r="F2263" t="str">
        <f>IF(VLOOKUP($A2263,Parts!$A:$AM,F$1,0)="X",W$2,"")</f>
        <v/>
      </c>
      <c r="G2263" t="str">
        <f>IF(VLOOKUP($A2263,Parts!$A:$AM,G$1,0)="X",X$2,"")</f>
        <v/>
      </c>
      <c r="H2263" t="str">
        <f>IF(VLOOKUP($A2263,Parts!$A:$AM,H$1,0)="X",Y$2,"")</f>
        <v/>
      </c>
      <c r="I2263" t="str">
        <f>IF(VLOOKUP($A2263,Parts!$A:$AM,I$1,0)="X",Z$2,"")</f>
        <v/>
      </c>
      <c r="J2263" t="str">
        <f>IF(VLOOKUP($A2263,Parts!$A:$AM,J$1,0)="X",AA$2,"")</f>
        <v/>
      </c>
      <c r="K2263" t="str">
        <f>IF(VLOOKUP($A2263,Parts!$A:$AM,K$1,0)="X",AB$2,"")</f>
        <v/>
      </c>
      <c r="L2263" t="str">
        <f>IF(VLOOKUP($A2263,Parts!$A:$AM,L$1,0)="X",AC$2,"")</f>
        <v/>
      </c>
      <c r="M2263" t="str">
        <f>IF(VLOOKUP($A2263,Parts!$A:$AM,M$1,0)="X",AD$2,"")</f>
        <v/>
      </c>
      <c r="N2263" t="str">
        <f>IF(VLOOKUP($A2263,Parts!$A:$AM,N$1,0)="X",AE$2,"")</f>
        <v/>
      </c>
      <c r="O2263" t="str">
        <f>IF(VLOOKUP($A2263,Parts!$A:$AM,O$1,0)="X",AF$2,"")</f>
        <v/>
      </c>
      <c r="P2263" t="str">
        <f t="shared" si="36"/>
        <v/>
      </c>
    </row>
    <row r="2264" spans="1:16" x14ac:dyDescent="0.25">
      <c r="A2264" t="str">
        <f>Table15[[#This Row],[Name]]</f>
        <v>xenonTankLarge</v>
      </c>
      <c r="B2264" t="str">
        <f>IF(VLOOKUP($A2264,Parts!$A:$AM,B$1,0)="X",S$2,"")</f>
        <v/>
      </c>
      <c r="C2264" t="str">
        <f>IF(VLOOKUP($A2264,Parts!$A:$AM,C$1,0)="X",T$2,"")</f>
        <v/>
      </c>
      <c r="D2264" t="str">
        <f>IF(VLOOKUP($A2264,Parts!$A:$AM,D$1,0)="X",U$2,"")</f>
        <v/>
      </c>
      <c r="E2264" t="str">
        <f>IF(VLOOKUP($A2264,Parts!$A:$AM,E$1,0)="X",V$2,"")</f>
        <v/>
      </c>
      <c r="F2264" t="str">
        <f>IF(VLOOKUP($A2264,Parts!$A:$AM,F$1,0)="X",W$2,"")</f>
        <v/>
      </c>
      <c r="G2264" t="str">
        <f>IF(VLOOKUP($A2264,Parts!$A:$AM,G$1,0)="X",X$2,"")</f>
        <v/>
      </c>
      <c r="H2264" t="str">
        <f>IF(VLOOKUP($A2264,Parts!$A:$AM,H$1,0)="X",Y$2,"")</f>
        <v/>
      </c>
      <c r="I2264" t="str">
        <f>IF(VLOOKUP($A2264,Parts!$A:$AM,I$1,0)="X",Z$2,"")</f>
        <v/>
      </c>
      <c r="J2264" t="str">
        <f>IF(VLOOKUP($A2264,Parts!$A:$AM,J$1,0)="X",AA$2,"")</f>
        <v/>
      </c>
      <c r="K2264" t="str">
        <f>IF(VLOOKUP($A2264,Parts!$A:$AM,K$1,0)="X",AB$2,"")</f>
        <v/>
      </c>
      <c r="L2264" t="str">
        <f>IF(VLOOKUP($A2264,Parts!$A:$AM,L$1,0)="X",AC$2,"")</f>
        <v/>
      </c>
      <c r="M2264" t="str">
        <f>IF(VLOOKUP($A2264,Parts!$A:$AM,M$1,0)="X",AD$2,"")</f>
        <v/>
      </c>
      <c r="N2264" t="str">
        <f>IF(VLOOKUP($A2264,Parts!$A:$AM,N$1,0)="X",AE$2,"")</f>
        <v/>
      </c>
      <c r="O2264" t="str">
        <f>IF(VLOOKUP($A2264,Parts!$A:$AM,O$1,0)="X",AF$2,"")</f>
        <v/>
      </c>
      <c r="P2264" t="str">
        <f t="shared" si="36"/>
        <v/>
      </c>
    </row>
    <row r="2265" spans="1:16" x14ac:dyDescent="0.25">
      <c r="A2265" t="str">
        <f>Table15[[#This Row],[Name]]</f>
        <v>nosMonkeyExplorerUtilityHAB</v>
      </c>
      <c r="B2265" t="str">
        <f>IF(VLOOKUP($A2265,Parts!$A:$AM,B$1,0)="X",S$2,"")</f>
        <v/>
      </c>
      <c r="C2265" t="str">
        <f>IF(VLOOKUP($A2265,Parts!$A:$AM,C$1,0)="X",T$2,"")</f>
        <v/>
      </c>
      <c r="D2265" t="str">
        <f>IF(VLOOKUP($A2265,Parts!$A:$AM,D$1,0)="X",U$2,"")</f>
        <v/>
      </c>
      <c r="E2265" t="str">
        <f>IF(VLOOKUP($A2265,Parts!$A:$AM,E$1,0)="X",V$2,"")</f>
        <v/>
      </c>
      <c r="F2265" t="str">
        <f>IF(VLOOKUP($A2265,Parts!$A:$AM,F$1,0)="X",W$2,"")</f>
        <v/>
      </c>
      <c r="G2265" t="str">
        <f>IF(VLOOKUP($A2265,Parts!$A:$AM,G$1,0)="X",X$2,"")</f>
        <v/>
      </c>
      <c r="H2265" t="str">
        <f>IF(VLOOKUP($A2265,Parts!$A:$AM,H$1,0)="X",Y$2,"")</f>
        <v xml:space="preserve">    MODULE
    { name = ModuleTagHabitable }
</v>
      </c>
      <c r="I2265" t="str">
        <f>IF(VLOOKUP($A2265,Parts!$A:$AM,I$1,0)="X",Z$2,"")</f>
        <v xml:space="preserve">    MODULE
    { name = ModuleTagHumanRated }
</v>
      </c>
      <c r="J2265" t="str">
        <f>IF(VLOOKUP($A2265,Parts!$A:$AM,J$1,0)="X",AA$2,"")</f>
        <v/>
      </c>
      <c r="K2265" t="str">
        <f>IF(VLOOKUP($A2265,Parts!$A:$AM,K$1,0)="X",AB$2,"")</f>
        <v/>
      </c>
      <c r="L2265" t="str">
        <f>IF(VLOOKUP($A2265,Parts!$A:$AM,L$1,0)="X",AC$2,"")</f>
        <v xml:space="preserve">    MODULE
    { name = ModuleTagReentry }
</v>
      </c>
      <c r="M2265" t="str">
        <f>IF(VLOOKUP($A2265,Parts!$A:$AM,M$1,0)="X",AD$2,"")</f>
        <v/>
      </c>
      <c r="N2265" t="str">
        <f>IF(VLOOKUP($A2265,Parts!$A:$AM,N$1,0)="X",AE$2,"")</f>
        <v/>
      </c>
      <c r="O2265" t="str">
        <f>IF(VLOOKUP($A2265,Parts!$A:$AM,O$1,0)="X",AF$2,"")</f>
        <v/>
      </c>
      <c r="P2265" t="str">
        <f t="shared" si="36"/>
        <v xml:space="preserve">    MODULE
    { name = ModuleTagHabitable }
    MODULE
    { name = ModuleTagHumanRated }
    MODULE
    { name = ModuleTagReentry }
</v>
      </c>
    </row>
    <row r="2266" spans="1:16" x14ac:dyDescent="0.25">
      <c r="A2266" t="str">
        <f>Table15[[#This Row],[Name]]</f>
        <v>nosExplorerRadialEngine</v>
      </c>
      <c r="B2266" t="str">
        <f>IF(VLOOKUP($A2266,Parts!$A:$AM,B$1,0)="X",S$2,"")</f>
        <v/>
      </c>
      <c r="C2266" t="str">
        <f>IF(VLOOKUP($A2266,Parts!$A:$AM,C$1,0)="X",T$2,"")</f>
        <v/>
      </c>
      <c r="D2266" t="str">
        <f>IF(VLOOKUP($A2266,Parts!$A:$AM,D$1,0)="X",U$2,"")</f>
        <v/>
      </c>
      <c r="E2266" t="str">
        <f>IF(VLOOKUP($A2266,Parts!$A:$AM,E$1,0)="X",V$2,"")</f>
        <v/>
      </c>
      <c r="F2266" t="str">
        <f>IF(VLOOKUP($A2266,Parts!$A:$AM,F$1,0)="X",W$2,"")</f>
        <v/>
      </c>
      <c r="G2266" t="str">
        <f>IF(VLOOKUP($A2266,Parts!$A:$AM,G$1,0)="X",X$2,"")</f>
        <v/>
      </c>
      <c r="H2266" t="str">
        <f>IF(VLOOKUP($A2266,Parts!$A:$AM,H$1,0)="X",Y$2,"")</f>
        <v/>
      </c>
      <c r="I2266" t="str">
        <f>IF(VLOOKUP($A2266,Parts!$A:$AM,I$1,0)="X",Z$2,"")</f>
        <v/>
      </c>
      <c r="J2266" t="str">
        <f>IF(VLOOKUP($A2266,Parts!$A:$AM,J$1,0)="X",AA$2,"")</f>
        <v/>
      </c>
      <c r="K2266" t="str">
        <f>IF(VLOOKUP($A2266,Parts!$A:$AM,K$1,0)="X",AB$2,"")</f>
        <v/>
      </c>
      <c r="L2266" t="str">
        <f>IF(VLOOKUP($A2266,Parts!$A:$AM,L$1,0)="X",AC$2,"")</f>
        <v/>
      </c>
      <c r="M2266" t="str">
        <f>IF(VLOOKUP($A2266,Parts!$A:$AM,M$1,0)="X",AD$2,"")</f>
        <v/>
      </c>
      <c r="N2266" t="str">
        <f>IF(VLOOKUP($A2266,Parts!$A:$AM,N$1,0)="X",AE$2,"")</f>
        <v/>
      </c>
      <c r="O2266" t="str">
        <f>IF(VLOOKUP($A2266,Parts!$A:$AM,O$1,0)="X",AF$2,"")</f>
        <v/>
      </c>
      <c r="P2266" t="str">
        <f t="shared" si="36"/>
        <v/>
      </c>
    </row>
    <row r="2267" spans="1:16" x14ac:dyDescent="0.25">
      <c r="A2267" t="str">
        <f>Table15[[#This Row],[Name]]</f>
        <v>ladder1</v>
      </c>
      <c r="B2267" t="str">
        <f>IF(VLOOKUP($A2267,Parts!$A:$AM,B$1,0)="X",S$2,"")</f>
        <v/>
      </c>
      <c r="C2267" t="str">
        <f>IF(VLOOKUP($A2267,Parts!$A:$AM,C$1,0)="X",T$2,"")</f>
        <v/>
      </c>
      <c r="D2267" t="str">
        <f>IF(VLOOKUP($A2267,Parts!$A:$AM,D$1,0)="X",U$2,"")</f>
        <v/>
      </c>
      <c r="E2267" t="str">
        <f>IF(VLOOKUP($A2267,Parts!$A:$AM,E$1,0)="X",V$2,"")</f>
        <v/>
      </c>
      <c r="F2267" t="str">
        <f>IF(VLOOKUP($A2267,Parts!$A:$AM,F$1,0)="X",W$2,"")</f>
        <v/>
      </c>
      <c r="G2267" t="str">
        <f>IF(VLOOKUP($A2267,Parts!$A:$AM,G$1,0)="X",X$2,"")</f>
        <v/>
      </c>
      <c r="H2267" t="str">
        <f>IF(VLOOKUP($A2267,Parts!$A:$AM,H$1,0)="X",Y$2,"")</f>
        <v/>
      </c>
      <c r="I2267" t="str">
        <f>IF(VLOOKUP($A2267,Parts!$A:$AM,I$1,0)="X",Z$2,"")</f>
        <v/>
      </c>
      <c r="J2267" t="str">
        <f>IF(VLOOKUP($A2267,Parts!$A:$AM,J$1,0)="X",AA$2,"")</f>
        <v/>
      </c>
      <c r="K2267" t="str">
        <f>IF(VLOOKUP($A2267,Parts!$A:$AM,K$1,0)="X",AB$2,"")</f>
        <v/>
      </c>
      <c r="L2267" t="str">
        <f>IF(VLOOKUP($A2267,Parts!$A:$AM,L$1,0)="X",AC$2,"")</f>
        <v/>
      </c>
      <c r="M2267" t="str">
        <f>IF(VLOOKUP($A2267,Parts!$A:$AM,M$1,0)="X",AD$2,"")</f>
        <v/>
      </c>
      <c r="N2267" t="str">
        <f>IF(VLOOKUP($A2267,Parts!$A:$AM,N$1,0)="X",AE$2,"")</f>
        <v/>
      </c>
      <c r="O2267" t="str">
        <f>IF(VLOOKUP($A2267,Parts!$A:$AM,O$1,0)="X",AF$2,"")</f>
        <v/>
      </c>
      <c r="P2267" t="str">
        <f t="shared" si="36"/>
        <v/>
      </c>
    </row>
    <row r="2268" spans="1:16" x14ac:dyDescent="0.25">
      <c r="A2268" t="str">
        <f>Table15[[#This Row],[Name]]</f>
        <v>xladder1x</v>
      </c>
      <c r="B2268" t="str">
        <f>IF(VLOOKUP($A2268,Parts!$A:$AM,B$1,0)="X",S$2,"")</f>
        <v/>
      </c>
      <c r="C2268" t="str">
        <f>IF(VLOOKUP($A2268,Parts!$A:$AM,C$1,0)="X",T$2,"")</f>
        <v/>
      </c>
      <c r="D2268" t="str">
        <f>IF(VLOOKUP($A2268,Parts!$A:$AM,D$1,0)="X",U$2,"")</f>
        <v/>
      </c>
      <c r="E2268" t="str">
        <f>IF(VLOOKUP($A2268,Parts!$A:$AM,E$1,0)="X",V$2,"")</f>
        <v/>
      </c>
      <c r="F2268" t="str">
        <f>IF(VLOOKUP($A2268,Parts!$A:$AM,F$1,0)="X",W$2,"")</f>
        <v/>
      </c>
      <c r="G2268" t="str">
        <f>IF(VLOOKUP($A2268,Parts!$A:$AM,G$1,0)="X",X$2,"")</f>
        <v/>
      </c>
      <c r="H2268" t="str">
        <f>IF(VLOOKUP($A2268,Parts!$A:$AM,H$1,0)="X",Y$2,"")</f>
        <v/>
      </c>
      <c r="I2268" t="str">
        <f>IF(VLOOKUP($A2268,Parts!$A:$AM,I$1,0)="X",Z$2,"")</f>
        <v/>
      </c>
      <c r="J2268" t="str">
        <f>IF(VLOOKUP($A2268,Parts!$A:$AM,J$1,0)="X",AA$2,"")</f>
        <v/>
      </c>
      <c r="K2268" t="str">
        <f>IF(VLOOKUP($A2268,Parts!$A:$AM,K$1,0)="X",AB$2,"")</f>
        <v/>
      </c>
      <c r="L2268" t="str">
        <f>IF(VLOOKUP($A2268,Parts!$A:$AM,L$1,0)="X",AC$2,"")</f>
        <v/>
      </c>
      <c r="M2268" t="str">
        <f>IF(VLOOKUP($A2268,Parts!$A:$AM,M$1,0)="X",AD$2,"")</f>
        <v/>
      </c>
      <c r="N2268" t="str">
        <f>IF(VLOOKUP($A2268,Parts!$A:$AM,N$1,0)="X",AE$2,"")</f>
        <v/>
      </c>
      <c r="O2268" t="str">
        <f>IF(VLOOKUP($A2268,Parts!$A:$AM,O$1,0)="X",AF$2,"")</f>
        <v/>
      </c>
      <c r="P2268" t="str">
        <f t="shared" si="36"/>
        <v/>
      </c>
    </row>
    <row r="2269" spans="1:16" x14ac:dyDescent="0.25">
      <c r="A2269" t="str">
        <f>Table15[[#This Row],[Name]]</f>
        <v>MedLadder</v>
      </c>
      <c r="B2269" t="str">
        <f>IF(VLOOKUP($A2269,Parts!$A:$AM,B$1,0)="X",S$2,"")</f>
        <v/>
      </c>
      <c r="C2269" t="str">
        <f>IF(VLOOKUP($A2269,Parts!$A:$AM,C$1,0)="X",T$2,"")</f>
        <v/>
      </c>
      <c r="D2269" t="str">
        <f>IF(VLOOKUP($A2269,Parts!$A:$AM,D$1,0)="X",U$2,"")</f>
        <v/>
      </c>
      <c r="E2269" t="str">
        <f>IF(VLOOKUP($A2269,Parts!$A:$AM,E$1,0)="X",V$2,"")</f>
        <v/>
      </c>
      <c r="F2269" t="str">
        <f>IF(VLOOKUP($A2269,Parts!$A:$AM,F$1,0)="X",W$2,"")</f>
        <v/>
      </c>
      <c r="G2269" t="str">
        <f>IF(VLOOKUP($A2269,Parts!$A:$AM,G$1,0)="X",X$2,"")</f>
        <v/>
      </c>
      <c r="H2269" t="str">
        <f>IF(VLOOKUP($A2269,Parts!$A:$AM,H$1,0)="X",Y$2,"")</f>
        <v/>
      </c>
      <c r="I2269" t="str">
        <f>IF(VLOOKUP($A2269,Parts!$A:$AM,I$1,0)="X",Z$2,"")</f>
        <v/>
      </c>
      <c r="J2269" t="str">
        <f>IF(VLOOKUP($A2269,Parts!$A:$AM,J$1,0)="X",AA$2,"")</f>
        <v/>
      </c>
      <c r="K2269" t="str">
        <f>IF(VLOOKUP($A2269,Parts!$A:$AM,K$1,0)="X",AB$2,"")</f>
        <v/>
      </c>
      <c r="L2269" t="str">
        <f>IF(VLOOKUP($A2269,Parts!$A:$AM,L$1,0)="X",AC$2,"")</f>
        <v/>
      </c>
      <c r="M2269" t="str">
        <f>IF(VLOOKUP($A2269,Parts!$A:$AM,M$1,0)="X",AD$2,"")</f>
        <v/>
      </c>
      <c r="N2269" t="str">
        <f>IF(VLOOKUP($A2269,Parts!$A:$AM,N$1,0)="X",AE$2,"")</f>
        <v/>
      </c>
      <c r="O2269" t="str">
        <f>IF(VLOOKUP($A2269,Parts!$A:$AM,O$1,0)="X",AF$2,"")</f>
        <v/>
      </c>
      <c r="P2269" t="str">
        <f t="shared" si="36"/>
        <v/>
      </c>
    </row>
    <row r="2270" spans="1:16" x14ac:dyDescent="0.25">
      <c r="A2270" t="str">
        <f>Table15[[#This Row],[Name]]</f>
        <v>LongLadder</v>
      </c>
      <c r="B2270" t="str">
        <f>IF(VLOOKUP($A2270,Parts!$A:$AM,B$1,0)="X",S$2,"")</f>
        <v/>
      </c>
      <c r="C2270" t="str">
        <f>IF(VLOOKUP($A2270,Parts!$A:$AM,C$1,0)="X",T$2,"")</f>
        <v/>
      </c>
      <c r="D2270" t="str">
        <f>IF(VLOOKUP($A2270,Parts!$A:$AM,D$1,0)="X",U$2,"")</f>
        <v/>
      </c>
      <c r="E2270" t="str">
        <f>IF(VLOOKUP($A2270,Parts!$A:$AM,E$1,0)="X",V$2,"")</f>
        <v/>
      </c>
      <c r="F2270" t="str">
        <f>IF(VLOOKUP($A2270,Parts!$A:$AM,F$1,0)="X",W$2,"")</f>
        <v/>
      </c>
      <c r="G2270" t="str">
        <f>IF(VLOOKUP($A2270,Parts!$A:$AM,G$1,0)="X",X$2,"")</f>
        <v/>
      </c>
      <c r="H2270" t="str">
        <f>IF(VLOOKUP($A2270,Parts!$A:$AM,H$1,0)="X",Y$2,"")</f>
        <v/>
      </c>
      <c r="I2270" t="str">
        <f>IF(VLOOKUP($A2270,Parts!$A:$AM,I$1,0)="X",Z$2,"")</f>
        <v/>
      </c>
      <c r="J2270" t="str">
        <f>IF(VLOOKUP($A2270,Parts!$A:$AM,J$1,0)="X",AA$2,"")</f>
        <v/>
      </c>
      <c r="K2270" t="str">
        <f>IF(VLOOKUP($A2270,Parts!$A:$AM,K$1,0)="X",AB$2,"")</f>
        <v/>
      </c>
      <c r="L2270" t="str">
        <f>IF(VLOOKUP($A2270,Parts!$A:$AM,L$1,0)="X",AC$2,"")</f>
        <v/>
      </c>
      <c r="M2270" t="str">
        <f>IF(VLOOKUP($A2270,Parts!$A:$AM,M$1,0)="X",AD$2,"")</f>
        <v/>
      </c>
      <c r="N2270" t="str">
        <f>IF(VLOOKUP($A2270,Parts!$A:$AM,N$1,0)="X",AE$2,"")</f>
        <v/>
      </c>
      <c r="O2270" t="str">
        <f>IF(VLOOKUP($A2270,Parts!$A:$AM,O$1,0)="X",AF$2,"")</f>
        <v/>
      </c>
      <c r="P2270" t="str">
        <f t="shared" si="36"/>
        <v/>
      </c>
    </row>
    <row r="2271" spans="1:16" x14ac:dyDescent="0.25">
      <c r="A2271" t="str">
        <f>Table15[[#This Row],[Name]]</f>
        <v>PLE</v>
      </c>
      <c r="B2271" t="str">
        <f>IF(VLOOKUP($A2271,Parts!$A:$AM,B$1,0)="X",S$2,"")</f>
        <v/>
      </c>
      <c r="C2271" t="str">
        <f>IF(VLOOKUP($A2271,Parts!$A:$AM,C$1,0)="X",T$2,"")</f>
        <v/>
      </c>
      <c r="D2271" t="str">
        <f>IF(VLOOKUP($A2271,Parts!$A:$AM,D$1,0)="X",U$2,"")</f>
        <v/>
      </c>
      <c r="E2271" t="str">
        <f>IF(VLOOKUP($A2271,Parts!$A:$AM,E$1,0)="X",V$2,"")</f>
        <v/>
      </c>
      <c r="F2271" t="str">
        <f>IF(VLOOKUP($A2271,Parts!$A:$AM,F$1,0)="X",W$2,"")</f>
        <v/>
      </c>
      <c r="G2271" t="str">
        <f>IF(VLOOKUP($A2271,Parts!$A:$AM,G$1,0)="X",X$2,"")</f>
        <v/>
      </c>
      <c r="H2271" t="str">
        <f>IF(VLOOKUP($A2271,Parts!$A:$AM,H$1,0)="X",Y$2,"")</f>
        <v/>
      </c>
      <c r="I2271" t="str">
        <f>IF(VLOOKUP($A2271,Parts!$A:$AM,I$1,0)="X",Z$2,"")</f>
        <v/>
      </c>
      <c r="J2271" t="str">
        <f>IF(VLOOKUP($A2271,Parts!$A:$AM,J$1,0)="X",AA$2,"")</f>
        <v/>
      </c>
      <c r="K2271" t="str">
        <f>IF(VLOOKUP($A2271,Parts!$A:$AM,K$1,0)="X",AB$2,"")</f>
        <v/>
      </c>
      <c r="L2271" t="str">
        <f>IF(VLOOKUP($A2271,Parts!$A:$AM,L$1,0)="X",AC$2,"")</f>
        <v/>
      </c>
      <c r="M2271" t="str">
        <f>IF(VLOOKUP($A2271,Parts!$A:$AM,M$1,0)="X",AD$2,"")</f>
        <v/>
      </c>
      <c r="N2271" t="str">
        <f>IF(VLOOKUP($A2271,Parts!$A:$AM,N$1,0)="X",AE$2,"")</f>
        <v/>
      </c>
      <c r="O2271" t="str">
        <f>IF(VLOOKUP($A2271,Parts!$A:$AM,O$1,0)="X",AF$2,"")</f>
        <v/>
      </c>
      <c r="P2271" t="str">
        <f t="shared" si="36"/>
        <v/>
      </c>
    </row>
    <row r="2272" spans="1:16" x14ac:dyDescent="0.25">
      <c r="A2272" t="str">
        <f>Table15[[#This Row],[Name]]</f>
        <v>pioneer_0_1_2</v>
      </c>
      <c r="B2272" t="str">
        <f>IF(VLOOKUP($A2272,Parts!$A:$AM,B$1,0)="X",S$2,"")</f>
        <v xml:space="preserve">    MODULE
    { name = ModuleTagAvionics }
</v>
      </c>
      <c r="C2272" t="str">
        <f>IF(VLOOKUP($A2272,Parts!$A:$AM,C$1,0)="X",T$2,"")</f>
        <v/>
      </c>
      <c r="D2272" t="str">
        <f>IF(VLOOKUP($A2272,Parts!$A:$AM,D$1,0)="X",U$2,"")</f>
        <v/>
      </c>
      <c r="E2272" t="str">
        <f>IF(VLOOKUP($A2272,Parts!$A:$AM,E$1,0)="X",V$2,"")</f>
        <v/>
      </c>
      <c r="F2272" t="str">
        <f>IF(VLOOKUP($A2272,Parts!$A:$AM,F$1,0)="X",W$2,"")</f>
        <v/>
      </c>
      <c r="G2272" t="str">
        <f>IF(VLOOKUP($A2272,Parts!$A:$AM,G$1,0)="X",X$2,"")</f>
        <v/>
      </c>
      <c r="H2272" t="str">
        <f>IF(VLOOKUP($A2272,Parts!$A:$AM,H$1,0)="X",Y$2,"")</f>
        <v/>
      </c>
      <c r="I2272" t="str">
        <f>IF(VLOOKUP($A2272,Parts!$A:$AM,I$1,0)="X",Z$2,"")</f>
        <v/>
      </c>
      <c r="J2272" t="str">
        <f>IF(VLOOKUP($A2272,Parts!$A:$AM,J$1,0)="X",AA$2,"")</f>
        <v/>
      </c>
      <c r="K2272" t="str">
        <f>IF(VLOOKUP($A2272,Parts!$A:$AM,K$1,0)="X",AB$2,"")</f>
        <v/>
      </c>
      <c r="L2272" t="str">
        <f>IF(VLOOKUP($A2272,Parts!$A:$AM,L$1,0)="X",AC$2,"")</f>
        <v/>
      </c>
      <c r="M2272" t="str">
        <f>IF(VLOOKUP($A2272,Parts!$A:$AM,M$1,0)="X",AD$2,"")</f>
        <v/>
      </c>
      <c r="N2272" t="str">
        <f>IF(VLOOKUP($A2272,Parts!$A:$AM,N$1,0)="X",AE$2,"")</f>
        <v/>
      </c>
      <c r="O2272" t="str">
        <f>IF(VLOOKUP($A2272,Parts!$A:$AM,O$1,0)="X",AF$2,"")</f>
        <v/>
      </c>
      <c r="P2272" t="str">
        <f t="shared" si="36"/>
        <v xml:space="preserve">    MODULE
    { name = ModuleTagAvionics }
</v>
      </c>
    </row>
    <row r="2273" spans="1:16" x14ac:dyDescent="0.25">
      <c r="A2273" t="str">
        <f>Table15[[#This Row],[Name]]</f>
        <v>p1_decoupler</v>
      </c>
      <c r="B2273" t="str">
        <f>IF(VLOOKUP($A2273,Parts!$A:$AM,B$1,0)="X",S$2,"")</f>
        <v/>
      </c>
      <c r="C2273" t="str">
        <f>IF(VLOOKUP($A2273,Parts!$A:$AM,C$1,0)="X",T$2,"")</f>
        <v/>
      </c>
      <c r="D2273" t="str">
        <f>IF(VLOOKUP($A2273,Parts!$A:$AM,D$1,0)="X",U$2,"")</f>
        <v/>
      </c>
      <c r="E2273" t="str">
        <f>IF(VLOOKUP($A2273,Parts!$A:$AM,E$1,0)="X",V$2,"")</f>
        <v/>
      </c>
      <c r="F2273" t="str">
        <f>IF(VLOOKUP($A2273,Parts!$A:$AM,F$1,0)="X",W$2,"")</f>
        <v/>
      </c>
      <c r="G2273" t="str">
        <f>IF(VLOOKUP($A2273,Parts!$A:$AM,G$1,0)="X",X$2,"")</f>
        <v/>
      </c>
      <c r="H2273" t="str">
        <f>IF(VLOOKUP($A2273,Parts!$A:$AM,H$1,0)="X",Y$2,"")</f>
        <v/>
      </c>
      <c r="I2273" t="str">
        <f>IF(VLOOKUP($A2273,Parts!$A:$AM,I$1,0)="X",Z$2,"")</f>
        <v/>
      </c>
      <c r="J2273" t="str">
        <f>IF(VLOOKUP($A2273,Parts!$A:$AM,J$1,0)="X",AA$2,"")</f>
        <v/>
      </c>
      <c r="K2273" t="str">
        <f>IF(VLOOKUP($A2273,Parts!$A:$AM,K$1,0)="X",AB$2,"")</f>
        <v/>
      </c>
      <c r="L2273" t="str">
        <f>IF(VLOOKUP($A2273,Parts!$A:$AM,L$1,0)="X",AC$2,"")</f>
        <v/>
      </c>
      <c r="M2273" t="str">
        <f>IF(VLOOKUP($A2273,Parts!$A:$AM,M$1,0)="X",AD$2,"")</f>
        <v/>
      </c>
      <c r="N2273" t="str">
        <f>IF(VLOOKUP($A2273,Parts!$A:$AM,N$1,0)="X",AE$2,"")</f>
        <v xml:space="preserve">    MODULE
    { name = ModuleTagDecoupler }
</v>
      </c>
      <c r="O2273" t="str">
        <f>IF(VLOOKUP($A2273,Parts!$A:$AM,O$1,0)="X",AF$2,"")</f>
        <v/>
      </c>
      <c r="P2273" t="str">
        <f t="shared" si="36"/>
        <v xml:space="preserve">    MODULE
    { name = ModuleTagDecoupler }
</v>
      </c>
    </row>
    <row r="2274" spans="1:16" x14ac:dyDescent="0.25">
      <c r="A2274" t="str">
        <f>Table15[[#This Row],[Name]]</f>
        <v>pioneer1_booster</v>
      </c>
      <c r="B2274" t="str">
        <f>IF(VLOOKUP($A2274,Parts!$A:$AM,B$1,0)="X",S$2,"")</f>
        <v/>
      </c>
      <c r="C2274" t="str">
        <f>IF(VLOOKUP($A2274,Parts!$A:$AM,C$1,0)="X",T$2,"")</f>
        <v/>
      </c>
      <c r="D2274" t="str">
        <f>IF(VLOOKUP($A2274,Parts!$A:$AM,D$1,0)="X",U$2,"")</f>
        <v/>
      </c>
      <c r="E2274" t="str">
        <f>IF(VLOOKUP($A2274,Parts!$A:$AM,E$1,0)="X",V$2,"")</f>
        <v/>
      </c>
      <c r="F2274" t="str">
        <f>IF(VLOOKUP($A2274,Parts!$A:$AM,F$1,0)="X",W$2,"")</f>
        <v/>
      </c>
      <c r="G2274" t="str">
        <f>IF(VLOOKUP($A2274,Parts!$A:$AM,G$1,0)="X",X$2,"")</f>
        <v xml:space="preserve">    MODULE
    { name = ModuleTagEngineSolid }
</v>
      </c>
      <c r="H2274" t="str">
        <f>IF(VLOOKUP($A2274,Parts!$A:$AM,H$1,0)="X",Y$2,"")</f>
        <v/>
      </c>
      <c r="I2274" t="str">
        <f>IF(VLOOKUP($A2274,Parts!$A:$AM,I$1,0)="X",Z$2,"")</f>
        <v/>
      </c>
      <c r="J2274" t="str">
        <f>IF(VLOOKUP($A2274,Parts!$A:$AM,J$1,0)="X",AA$2,"")</f>
        <v/>
      </c>
      <c r="K2274" t="str">
        <f>IF(VLOOKUP($A2274,Parts!$A:$AM,K$1,0)="X",AB$2,"")</f>
        <v/>
      </c>
      <c r="L2274" t="str">
        <f>IF(VLOOKUP($A2274,Parts!$A:$AM,L$1,0)="X",AC$2,"")</f>
        <v/>
      </c>
      <c r="M2274" t="str">
        <f>IF(VLOOKUP($A2274,Parts!$A:$AM,M$1,0)="X",AD$2,"")</f>
        <v/>
      </c>
      <c r="N2274" t="str">
        <f>IF(VLOOKUP($A2274,Parts!$A:$AM,N$1,0)="X",AE$2,"")</f>
        <v/>
      </c>
      <c r="O2274" t="str">
        <f>IF(VLOOKUP($A2274,Parts!$A:$AM,O$1,0)="X",AF$2,"")</f>
        <v/>
      </c>
      <c r="P2274" t="str">
        <f t="shared" si="36"/>
        <v xml:space="preserve">    MODULE
    { name = ModuleTagEngineSolid }
</v>
      </c>
    </row>
    <row r="2275" spans="1:16" x14ac:dyDescent="0.25">
      <c r="A2275" t="str">
        <f>Table15[[#This Row],[Name]]</f>
        <v>bluedog_Pioneer1</v>
      </c>
      <c r="B2275" t="str">
        <f>IF(VLOOKUP($A2275,Parts!$A:$AM,B$1,0)="X",S$2,"")</f>
        <v xml:space="preserve">    MODULE
    { name = ModuleTagAvionics }
</v>
      </c>
      <c r="C2275" t="str">
        <f>IF(VLOOKUP($A2275,Parts!$A:$AM,C$1,0)="X",T$2,"")</f>
        <v/>
      </c>
      <c r="D2275" t="str">
        <f>IF(VLOOKUP($A2275,Parts!$A:$AM,D$1,0)="X",U$2,"")</f>
        <v/>
      </c>
      <c r="E2275" t="str">
        <f>IF(VLOOKUP($A2275,Parts!$A:$AM,E$1,0)="X",V$2,"")</f>
        <v/>
      </c>
      <c r="F2275" t="str">
        <f>IF(VLOOKUP($A2275,Parts!$A:$AM,F$1,0)="X",W$2,"")</f>
        <v/>
      </c>
      <c r="G2275" t="str">
        <f>IF(VLOOKUP($A2275,Parts!$A:$AM,G$1,0)="X",X$2,"")</f>
        <v/>
      </c>
      <c r="H2275" t="str">
        <f>IF(VLOOKUP($A2275,Parts!$A:$AM,H$1,0)="X",Y$2,"")</f>
        <v/>
      </c>
      <c r="I2275" t="str">
        <f>IF(VLOOKUP($A2275,Parts!$A:$AM,I$1,0)="X",Z$2,"")</f>
        <v/>
      </c>
      <c r="J2275" t="str">
        <f>IF(VLOOKUP($A2275,Parts!$A:$AM,J$1,0)="X",AA$2,"")</f>
        <v/>
      </c>
      <c r="K2275" t="str">
        <f>IF(VLOOKUP($A2275,Parts!$A:$AM,K$1,0)="X",AB$2,"")</f>
        <v/>
      </c>
      <c r="L2275" t="str">
        <f>IF(VLOOKUP($A2275,Parts!$A:$AM,L$1,0)="X",AC$2,"")</f>
        <v/>
      </c>
      <c r="M2275" t="str">
        <f>IF(VLOOKUP($A2275,Parts!$A:$AM,M$1,0)="X",AD$2,"")</f>
        <v/>
      </c>
      <c r="N2275" t="str">
        <f>IF(VLOOKUP($A2275,Parts!$A:$AM,N$1,0)="X",AE$2,"")</f>
        <v/>
      </c>
      <c r="O2275" t="str">
        <f>IF(VLOOKUP($A2275,Parts!$A:$AM,O$1,0)="X",AF$2,"")</f>
        <v/>
      </c>
      <c r="P2275" t="str">
        <f t="shared" si="36"/>
        <v xml:space="preserve">    MODULE
    { name = ModuleTagAvionics }
</v>
      </c>
    </row>
    <row r="2276" spans="1:16" x14ac:dyDescent="0.25">
      <c r="A2276" t="str">
        <f>Table15[[#This Row],[Name]]</f>
        <v>dish_quetzal</v>
      </c>
      <c r="B2276" t="str">
        <f>IF(VLOOKUP($A2276,Parts!$A:$AM,B$1,0)="X",S$2,"")</f>
        <v/>
      </c>
      <c r="C2276" t="str">
        <f>IF(VLOOKUP($A2276,Parts!$A:$AM,C$1,0)="X",T$2,"")</f>
        <v/>
      </c>
      <c r="D2276" t="str">
        <f>IF(VLOOKUP($A2276,Parts!$A:$AM,D$1,0)="X",U$2,"")</f>
        <v/>
      </c>
      <c r="E2276" t="str">
        <f>IF(VLOOKUP($A2276,Parts!$A:$AM,E$1,0)="X",V$2,"")</f>
        <v/>
      </c>
      <c r="F2276" t="str">
        <f>IF(VLOOKUP($A2276,Parts!$A:$AM,F$1,0)="X",W$2,"")</f>
        <v/>
      </c>
      <c r="G2276" t="str">
        <f>IF(VLOOKUP($A2276,Parts!$A:$AM,G$1,0)="X",X$2,"")</f>
        <v/>
      </c>
      <c r="H2276" t="str">
        <f>IF(VLOOKUP($A2276,Parts!$A:$AM,H$1,0)="X",Y$2,"")</f>
        <v/>
      </c>
      <c r="I2276" t="str">
        <f>IF(VLOOKUP($A2276,Parts!$A:$AM,I$1,0)="X",Z$2,"")</f>
        <v/>
      </c>
      <c r="J2276" t="str">
        <f>IF(VLOOKUP($A2276,Parts!$A:$AM,J$1,0)="X",AA$2,"")</f>
        <v/>
      </c>
      <c r="K2276" t="str">
        <f>IF(VLOOKUP($A2276,Parts!$A:$AM,K$1,0)="X",AB$2,"")</f>
        <v/>
      </c>
      <c r="L2276" t="str">
        <f>IF(VLOOKUP($A2276,Parts!$A:$AM,L$1,0)="X",AC$2,"")</f>
        <v/>
      </c>
      <c r="M2276" t="str">
        <f>IF(VLOOKUP($A2276,Parts!$A:$AM,M$1,0)="X",AD$2,"")</f>
        <v/>
      </c>
      <c r="N2276" t="str">
        <f>IF(VLOOKUP($A2276,Parts!$A:$AM,N$1,0)="X",AE$2,"")</f>
        <v/>
      </c>
      <c r="O2276" t="str">
        <f>IF(VLOOKUP($A2276,Parts!$A:$AM,O$1,0)="X",AF$2,"")</f>
        <v/>
      </c>
      <c r="P2276" t="str">
        <f t="shared" si="36"/>
        <v/>
      </c>
    </row>
    <row r="2277" spans="1:16" x14ac:dyDescent="0.25">
      <c r="A2277" t="str">
        <f>Table15[[#This Row],[Name]]</f>
        <v>RTLongDish2</v>
      </c>
      <c r="B2277" t="str">
        <f>IF(VLOOKUP($A2277,Parts!$A:$AM,B$1,0)="X",S$2,"")</f>
        <v/>
      </c>
      <c r="C2277" t="str">
        <f>IF(VLOOKUP($A2277,Parts!$A:$AM,C$1,0)="X",T$2,"")</f>
        <v/>
      </c>
      <c r="D2277" t="str">
        <f>IF(VLOOKUP($A2277,Parts!$A:$AM,D$1,0)="X",U$2,"")</f>
        <v/>
      </c>
      <c r="E2277" t="str">
        <f>IF(VLOOKUP($A2277,Parts!$A:$AM,E$1,0)="X",V$2,"")</f>
        <v/>
      </c>
      <c r="F2277" t="str">
        <f>IF(VLOOKUP($A2277,Parts!$A:$AM,F$1,0)="X",W$2,"")</f>
        <v/>
      </c>
      <c r="G2277" t="str">
        <f>IF(VLOOKUP($A2277,Parts!$A:$AM,G$1,0)="X",X$2,"")</f>
        <v/>
      </c>
      <c r="H2277" t="str">
        <f>IF(VLOOKUP($A2277,Parts!$A:$AM,H$1,0)="X",Y$2,"")</f>
        <v/>
      </c>
      <c r="I2277" t="str">
        <f>IF(VLOOKUP($A2277,Parts!$A:$AM,I$1,0)="X",Z$2,"")</f>
        <v/>
      </c>
      <c r="J2277" t="str">
        <f>IF(VLOOKUP($A2277,Parts!$A:$AM,J$1,0)="X",AA$2,"")</f>
        <v xml:space="preserve">    MODULE
    { name = ModuleTagInstruments }
</v>
      </c>
      <c r="K2277" t="str">
        <f>IF(VLOOKUP($A2277,Parts!$A:$AM,K$1,0)="X",AB$2,"")</f>
        <v/>
      </c>
      <c r="L2277" t="str">
        <f>IF(VLOOKUP($A2277,Parts!$A:$AM,L$1,0)="X",AC$2,"")</f>
        <v/>
      </c>
      <c r="M2277" t="str">
        <f>IF(VLOOKUP($A2277,Parts!$A:$AM,M$1,0)="X",AD$2,"")</f>
        <v/>
      </c>
      <c r="N2277" t="str">
        <f>IF(VLOOKUP($A2277,Parts!$A:$AM,N$1,0)="X",AE$2,"")</f>
        <v/>
      </c>
      <c r="O2277" t="str">
        <f>IF(VLOOKUP($A2277,Parts!$A:$AM,O$1,0)="X",AF$2,"")</f>
        <v/>
      </c>
      <c r="P2277" t="str">
        <f t="shared" si="36"/>
        <v xml:space="preserve">    MODULE
    { name = ModuleTagInstruments }
</v>
      </c>
    </row>
    <row r="2278" spans="1:16" x14ac:dyDescent="0.25">
      <c r="A2278" t="str">
        <f>Table15[[#This Row],[Name]]</f>
        <v>quetzal</v>
      </c>
      <c r="B2278" t="str">
        <f>IF(VLOOKUP($A2278,Parts!$A:$AM,B$1,0)="X",S$2,"")</f>
        <v/>
      </c>
      <c r="C2278" t="str">
        <f>IF(VLOOKUP($A2278,Parts!$A:$AM,C$1,0)="X",T$2,"")</f>
        <v/>
      </c>
      <c r="D2278" t="str">
        <f>IF(VLOOKUP($A2278,Parts!$A:$AM,D$1,0)="X",U$2,"")</f>
        <v/>
      </c>
      <c r="E2278" t="str">
        <f>IF(VLOOKUP($A2278,Parts!$A:$AM,E$1,0)="X",V$2,"")</f>
        <v/>
      </c>
      <c r="F2278" t="str">
        <f>IF(VLOOKUP($A2278,Parts!$A:$AM,F$1,0)="X",W$2,"")</f>
        <v/>
      </c>
      <c r="G2278" t="str">
        <f>IF(VLOOKUP($A2278,Parts!$A:$AM,G$1,0)="X",X$2,"")</f>
        <v/>
      </c>
      <c r="H2278" t="str">
        <f>IF(VLOOKUP($A2278,Parts!$A:$AM,H$1,0)="X",Y$2,"")</f>
        <v/>
      </c>
      <c r="I2278" t="str">
        <f>IF(VLOOKUP($A2278,Parts!$A:$AM,I$1,0)="X",Z$2,"")</f>
        <v/>
      </c>
      <c r="J2278" t="str">
        <f>IF(VLOOKUP($A2278,Parts!$A:$AM,J$1,0)="X",AA$2,"")</f>
        <v/>
      </c>
      <c r="K2278" t="str">
        <f>IF(VLOOKUP($A2278,Parts!$A:$AM,K$1,0)="X",AB$2,"")</f>
        <v/>
      </c>
      <c r="L2278" t="str">
        <f>IF(VLOOKUP($A2278,Parts!$A:$AM,L$1,0)="X",AC$2,"")</f>
        <v/>
      </c>
      <c r="M2278" t="str">
        <f>IF(VLOOKUP($A2278,Parts!$A:$AM,M$1,0)="X",AD$2,"")</f>
        <v/>
      </c>
      <c r="N2278" t="str">
        <f>IF(VLOOKUP($A2278,Parts!$A:$AM,N$1,0)="X",AE$2,"")</f>
        <v/>
      </c>
      <c r="O2278" t="str">
        <f>IF(VLOOKUP($A2278,Parts!$A:$AM,O$1,0)="X",AF$2,"")</f>
        <v/>
      </c>
      <c r="P2278" t="str">
        <f t="shared" si="36"/>
        <v/>
      </c>
    </row>
    <row r="2279" spans="1:16" x14ac:dyDescent="0.25">
      <c r="A2279" t="str">
        <f>Table15[[#This Row],[Name]]</f>
        <v>pioneer_10_11</v>
      </c>
      <c r="B2279" t="str">
        <f>IF(VLOOKUP($A2279,Parts!$A:$AM,B$1,0)="X",S$2,"")</f>
        <v xml:space="preserve">    MODULE
    { name = ModuleTagAvionics }
</v>
      </c>
      <c r="C2279" t="str">
        <f>IF(VLOOKUP($A2279,Parts!$A:$AM,C$1,0)="X",T$2,"")</f>
        <v/>
      </c>
      <c r="D2279" t="str">
        <f>IF(VLOOKUP($A2279,Parts!$A:$AM,D$1,0)="X",U$2,"")</f>
        <v/>
      </c>
      <c r="E2279" t="str">
        <f>IF(VLOOKUP($A2279,Parts!$A:$AM,E$1,0)="X",V$2,"")</f>
        <v/>
      </c>
      <c r="F2279" t="str">
        <f>IF(VLOOKUP($A2279,Parts!$A:$AM,F$1,0)="X",W$2,"")</f>
        <v/>
      </c>
      <c r="G2279" t="str">
        <f>IF(VLOOKUP($A2279,Parts!$A:$AM,G$1,0)="X",X$2,"")</f>
        <v/>
      </c>
      <c r="H2279" t="str">
        <f>IF(VLOOKUP($A2279,Parts!$A:$AM,H$1,0)="X",Y$2,"")</f>
        <v/>
      </c>
      <c r="I2279" t="str">
        <f>IF(VLOOKUP($A2279,Parts!$A:$AM,I$1,0)="X",Z$2,"")</f>
        <v/>
      </c>
      <c r="J2279" t="str">
        <f>IF(VLOOKUP($A2279,Parts!$A:$AM,J$1,0)="X",AA$2,"")</f>
        <v/>
      </c>
      <c r="K2279" t="str">
        <f>IF(VLOOKUP($A2279,Parts!$A:$AM,K$1,0)="X",AB$2,"")</f>
        <v/>
      </c>
      <c r="L2279" t="str">
        <f>IF(VLOOKUP($A2279,Parts!$A:$AM,L$1,0)="X",AC$2,"")</f>
        <v/>
      </c>
      <c r="M2279" t="str">
        <f>IF(VLOOKUP($A2279,Parts!$A:$AM,M$1,0)="X",AD$2,"")</f>
        <v/>
      </c>
      <c r="N2279" t="str">
        <f>IF(VLOOKUP($A2279,Parts!$A:$AM,N$1,0)="X",AE$2,"")</f>
        <v/>
      </c>
      <c r="O2279" t="str">
        <f>IF(VLOOKUP($A2279,Parts!$A:$AM,O$1,0)="X",AF$2,"")</f>
        <v/>
      </c>
      <c r="P2279" t="str">
        <f t="shared" si="36"/>
        <v xml:space="preserve">    MODULE
    { name = ModuleTagAvionics }
</v>
      </c>
    </row>
    <row r="2280" spans="1:16" x14ac:dyDescent="0.25">
      <c r="A2280" t="str">
        <f>Table15[[#This Row],[Name]]</f>
        <v>ca_ESM</v>
      </c>
      <c r="B2280" t="str">
        <f>IF(VLOOKUP($A2280,Parts!$A:$AM,B$1,0)="X",S$2,"")</f>
        <v/>
      </c>
      <c r="C2280" t="str">
        <f>IF(VLOOKUP($A2280,Parts!$A:$AM,C$1,0)="X",T$2,"")</f>
        <v/>
      </c>
      <c r="D2280" t="str">
        <f>IF(VLOOKUP($A2280,Parts!$A:$AM,D$1,0)="X",U$2,"")</f>
        <v/>
      </c>
      <c r="E2280" t="str">
        <f>IF(VLOOKUP($A2280,Parts!$A:$AM,E$1,0)="X",V$2,"")</f>
        <v/>
      </c>
      <c r="F2280" t="str">
        <f>IF(VLOOKUP($A2280,Parts!$A:$AM,F$1,0)="X",W$2,"")</f>
        <v/>
      </c>
      <c r="G2280" t="str">
        <f>IF(VLOOKUP($A2280,Parts!$A:$AM,G$1,0)="X",X$2,"")</f>
        <v/>
      </c>
      <c r="H2280" t="str">
        <f>IF(VLOOKUP($A2280,Parts!$A:$AM,H$1,0)="X",Y$2,"")</f>
        <v/>
      </c>
      <c r="I2280" t="str">
        <f>IF(VLOOKUP($A2280,Parts!$A:$AM,I$1,0)="X",Z$2,"")</f>
        <v/>
      </c>
      <c r="J2280" t="str">
        <f>IF(VLOOKUP($A2280,Parts!$A:$AM,J$1,0)="X",AA$2,"")</f>
        <v/>
      </c>
      <c r="K2280" t="str">
        <f>IF(VLOOKUP($A2280,Parts!$A:$AM,K$1,0)="X",AB$2,"")</f>
        <v/>
      </c>
      <c r="L2280" t="str">
        <f>IF(VLOOKUP($A2280,Parts!$A:$AM,L$1,0)="X",AC$2,"")</f>
        <v/>
      </c>
      <c r="M2280" t="str">
        <f>IF(VLOOKUP($A2280,Parts!$A:$AM,M$1,0)="X",AD$2,"")</f>
        <v/>
      </c>
      <c r="N2280" t="str">
        <f>IF(VLOOKUP($A2280,Parts!$A:$AM,N$1,0)="X",AE$2,"")</f>
        <v/>
      </c>
      <c r="O2280" t="str">
        <f>IF(VLOOKUP($A2280,Parts!$A:$AM,O$1,0)="X",AF$2,"")</f>
        <v/>
      </c>
      <c r="P2280" t="str">
        <f t="shared" si="36"/>
        <v/>
      </c>
    </row>
    <row r="2281" spans="1:16" x14ac:dyDescent="0.25">
      <c r="A2281" t="str">
        <f>Table15[[#This Row],[Name]]</f>
        <v>pioneer_3_4</v>
      </c>
      <c r="B2281" t="str">
        <f>IF(VLOOKUP($A2281,Parts!$A:$AM,B$1,0)="X",S$2,"")</f>
        <v xml:space="preserve">    MODULE
    { name = ModuleTagAvionics }
</v>
      </c>
      <c r="C2281" t="str">
        <f>IF(VLOOKUP($A2281,Parts!$A:$AM,C$1,0)="X",T$2,"")</f>
        <v/>
      </c>
      <c r="D2281" t="str">
        <f>IF(VLOOKUP($A2281,Parts!$A:$AM,D$1,0)="X",U$2,"")</f>
        <v/>
      </c>
      <c r="E2281" t="str">
        <f>IF(VLOOKUP($A2281,Parts!$A:$AM,E$1,0)="X",V$2,"")</f>
        <v/>
      </c>
      <c r="F2281" t="str">
        <f>IF(VLOOKUP($A2281,Parts!$A:$AM,F$1,0)="X",W$2,"")</f>
        <v/>
      </c>
      <c r="G2281" t="str">
        <f>IF(VLOOKUP($A2281,Parts!$A:$AM,G$1,0)="X",X$2,"")</f>
        <v/>
      </c>
      <c r="H2281" t="str">
        <f>IF(VLOOKUP($A2281,Parts!$A:$AM,H$1,0)="X",Y$2,"")</f>
        <v/>
      </c>
      <c r="I2281" t="str">
        <f>IF(VLOOKUP($A2281,Parts!$A:$AM,I$1,0)="X",Z$2,"")</f>
        <v/>
      </c>
      <c r="J2281" t="str">
        <f>IF(VLOOKUP($A2281,Parts!$A:$AM,J$1,0)="X",AA$2,"")</f>
        <v/>
      </c>
      <c r="K2281" t="str">
        <f>IF(VLOOKUP($A2281,Parts!$A:$AM,K$1,0)="X",AB$2,"")</f>
        <v/>
      </c>
      <c r="L2281" t="str">
        <f>IF(VLOOKUP($A2281,Parts!$A:$AM,L$1,0)="X",AC$2,"")</f>
        <v/>
      </c>
      <c r="M2281" t="str">
        <f>IF(VLOOKUP($A2281,Parts!$A:$AM,M$1,0)="X",AD$2,"")</f>
        <v/>
      </c>
      <c r="N2281" t="str">
        <f>IF(VLOOKUP($A2281,Parts!$A:$AM,N$1,0)="X",AE$2,"")</f>
        <v/>
      </c>
      <c r="O2281" t="str">
        <f>IF(VLOOKUP($A2281,Parts!$A:$AM,O$1,0)="X",AF$2,"")</f>
        <v/>
      </c>
      <c r="P2281" t="str">
        <f t="shared" si="36"/>
        <v xml:space="preserve">    MODULE
    { name = ModuleTagAvionics }
</v>
      </c>
    </row>
    <row r="2282" spans="1:16" x14ac:dyDescent="0.25">
      <c r="A2282" t="str">
        <f>Table15[[#This Row],[Name]]</f>
        <v>bluedog_Pioneer4</v>
      </c>
      <c r="B2282" t="str">
        <f>IF(VLOOKUP($A2282,Parts!$A:$AM,B$1,0)="X",S$2,"")</f>
        <v xml:space="preserve">    MODULE
    { name = ModuleTagAvionics }
</v>
      </c>
      <c r="C2282" t="str">
        <f>IF(VLOOKUP($A2282,Parts!$A:$AM,C$1,0)="X",T$2,"")</f>
        <v/>
      </c>
      <c r="D2282" t="str">
        <f>IF(VLOOKUP($A2282,Parts!$A:$AM,D$1,0)="X",U$2,"")</f>
        <v/>
      </c>
      <c r="E2282" t="str">
        <f>IF(VLOOKUP($A2282,Parts!$A:$AM,E$1,0)="X",V$2,"")</f>
        <v/>
      </c>
      <c r="F2282" t="str">
        <f>IF(VLOOKUP($A2282,Parts!$A:$AM,F$1,0)="X",W$2,"")</f>
        <v/>
      </c>
      <c r="G2282" t="str">
        <f>IF(VLOOKUP($A2282,Parts!$A:$AM,G$1,0)="X",X$2,"")</f>
        <v/>
      </c>
      <c r="H2282" t="str">
        <f>IF(VLOOKUP($A2282,Parts!$A:$AM,H$1,0)="X",Y$2,"")</f>
        <v/>
      </c>
      <c r="I2282" t="str">
        <f>IF(VLOOKUP($A2282,Parts!$A:$AM,I$1,0)="X",Z$2,"")</f>
        <v/>
      </c>
      <c r="J2282" t="str">
        <f>IF(VLOOKUP($A2282,Parts!$A:$AM,J$1,0)="X",AA$2,"")</f>
        <v/>
      </c>
      <c r="K2282" t="str">
        <f>IF(VLOOKUP($A2282,Parts!$A:$AM,K$1,0)="X",AB$2,"")</f>
        <v/>
      </c>
      <c r="L2282" t="str">
        <f>IF(VLOOKUP($A2282,Parts!$A:$AM,L$1,0)="X",AC$2,"")</f>
        <v/>
      </c>
      <c r="M2282" t="str">
        <f>IF(VLOOKUP($A2282,Parts!$A:$AM,M$1,0)="X",AD$2,"")</f>
        <v/>
      </c>
      <c r="N2282" t="str">
        <f>IF(VLOOKUP($A2282,Parts!$A:$AM,N$1,0)="X",AE$2,"")</f>
        <v/>
      </c>
      <c r="O2282" t="str">
        <f>IF(VLOOKUP($A2282,Parts!$A:$AM,O$1,0)="X",AF$2,"")</f>
        <v/>
      </c>
      <c r="P2282" t="str">
        <f t="shared" si="36"/>
        <v xml:space="preserve">    MODULE
    { name = ModuleTagAvionics }
</v>
      </c>
    </row>
    <row r="2283" spans="1:16" x14ac:dyDescent="0.25">
      <c r="A2283" t="str">
        <f>Table15[[#This Row],[Name]]</f>
        <v>pioneer_5</v>
      </c>
      <c r="B2283" t="str">
        <f>IF(VLOOKUP($A2283,Parts!$A:$AM,B$1,0)="X",S$2,"")</f>
        <v xml:space="preserve">    MODULE
    { name = ModuleTagAvionics }
</v>
      </c>
      <c r="C2283" t="str">
        <f>IF(VLOOKUP($A2283,Parts!$A:$AM,C$1,0)="X",T$2,"")</f>
        <v/>
      </c>
      <c r="D2283" t="str">
        <f>IF(VLOOKUP($A2283,Parts!$A:$AM,D$1,0)="X",U$2,"")</f>
        <v/>
      </c>
      <c r="E2283" t="str">
        <f>IF(VLOOKUP($A2283,Parts!$A:$AM,E$1,0)="X",V$2,"")</f>
        <v/>
      </c>
      <c r="F2283" t="str">
        <f>IF(VLOOKUP($A2283,Parts!$A:$AM,F$1,0)="X",W$2,"")</f>
        <v/>
      </c>
      <c r="G2283" t="str">
        <f>IF(VLOOKUP($A2283,Parts!$A:$AM,G$1,0)="X",X$2,"")</f>
        <v/>
      </c>
      <c r="H2283" t="str">
        <f>IF(VLOOKUP($A2283,Parts!$A:$AM,H$1,0)="X",Y$2,"")</f>
        <v/>
      </c>
      <c r="I2283" t="str">
        <f>IF(VLOOKUP($A2283,Parts!$A:$AM,I$1,0)="X",Z$2,"")</f>
        <v/>
      </c>
      <c r="J2283" t="str">
        <f>IF(VLOOKUP($A2283,Parts!$A:$AM,J$1,0)="X",AA$2,"")</f>
        <v/>
      </c>
      <c r="K2283" t="str">
        <f>IF(VLOOKUP($A2283,Parts!$A:$AM,K$1,0)="X",AB$2,"")</f>
        <v/>
      </c>
      <c r="L2283" t="str">
        <f>IF(VLOOKUP($A2283,Parts!$A:$AM,L$1,0)="X",AC$2,"")</f>
        <v/>
      </c>
      <c r="M2283" t="str">
        <f>IF(VLOOKUP($A2283,Parts!$A:$AM,M$1,0)="X",AD$2,"")</f>
        <v/>
      </c>
      <c r="N2283" t="str">
        <f>IF(VLOOKUP($A2283,Parts!$A:$AM,N$1,0)="X",AE$2,"")</f>
        <v/>
      </c>
      <c r="O2283" t="str">
        <f>IF(VLOOKUP($A2283,Parts!$A:$AM,O$1,0)="X",AF$2,"")</f>
        <v/>
      </c>
      <c r="P2283" t="str">
        <f t="shared" si="36"/>
        <v xml:space="preserve">    MODULE
    { name = ModuleTagAvionics }
</v>
      </c>
    </row>
    <row r="2284" spans="1:16" x14ac:dyDescent="0.25">
      <c r="A2284" t="str">
        <f>Table15[[#This Row],[Name]]</f>
        <v>pioneer_6_7_8_9</v>
      </c>
      <c r="B2284" t="str">
        <f>IF(VLOOKUP($A2284,Parts!$A:$AM,B$1,0)="X",S$2,"")</f>
        <v xml:space="preserve">    MODULE
    { name = ModuleTagAvionics }
</v>
      </c>
      <c r="C2284" t="str">
        <f>IF(VLOOKUP($A2284,Parts!$A:$AM,C$1,0)="X",T$2,"")</f>
        <v/>
      </c>
      <c r="D2284" t="str">
        <f>IF(VLOOKUP($A2284,Parts!$A:$AM,D$1,0)="X",U$2,"")</f>
        <v/>
      </c>
      <c r="E2284" t="str">
        <f>IF(VLOOKUP($A2284,Parts!$A:$AM,E$1,0)="X",V$2,"")</f>
        <v/>
      </c>
      <c r="F2284" t="str">
        <f>IF(VLOOKUP($A2284,Parts!$A:$AM,F$1,0)="X",W$2,"")</f>
        <v/>
      </c>
      <c r="G2284" t="str">
        <f>IF(VLOOKUP($A2284,Parts!$A:$AM,G$1,0)="X",X$2,"")</f>
        <v/>
      </c>
      <c r="H2284" t="str">
        <f>IF(VLOOKUP($A2284,Parts!$A:$AM,H$1,0)="X",Y$2,"")</f>
        <v/>
      </c>
      <c r="I2284" t="str">
        <f>IF(VLOOKUP($A2284,Parts!$A:$AM,I$1,0)="X",Z$2,"")</f>
        <v/>
      </c>
      <c r="J2284" t="str">
        <f>IF(VLOOKUP($A2284,Parts!$A:$AM,J$1,0)="X",AA$2,"")</f>
        <v/>
      </c>
      <c r="K2284" t="str">
        <f>IF(VLOOKUP($A2284,Parts!$A:$AM,K$1,0)="X",AB$2,"")</f>
        <v/>
      </c>
      <c r="L2284" t="str">
        <f>IF(VLOOKUP($A2284,Parts!$A:$AM,L$1,0)="X",AC$2,"")</f>
        <v/>
      </c>
      <c r="M2284" t="str">
        <f>IF(VLOOKUP($A2284,Parts!$A:$AM,M$1,0)="X",AD$2,"")</f>
        <v/>
      </c>
      <c r="N2284" t="str">
        <f>IF(VLOOKUP($A2284,Parts!$A:$AM,N$1,0)="X",AE$2,"")</f>
        <v/>
      </c>
      <c r="O2284" t="str">
        <f>IF(VLOOKUP($A2284,Parts!$A:$AM,O$1,0)="X",AF$2,"")</f>
        <v/>
      </c>
      <c r="P2284" t="str">
        <f t="shared" si="36"/>
        <v xml:space="preserve">    MODULE
    { name = ModuleTagAvionics }
</v>
      </c>
    </row>
    <row r="2285" spans="1:16" x14ac:dyDescent="0.25">
      <c r="A2285" t="str">
        <f>Table15[[#This Row],[Name]]</f>
        <v>FASAPioneerLFE</v>
      </c>
      <c r="B2285" t="str">
        <f>IF(VLOOKUP($A2285,Parts!$A:$AM,B$1,0)="X",S$2,"")</f>
        <v/>
      </c>
      <c r="C2285" t="str">
        <f>IF(VLOOKUP($A2285,Parts!$A:$AM,C$1,0)="X",T$2,"")</f>
        <v/>
      </c>
      <c r="D2285" t="str">
        <f>IF(VLOOKUP($A2285,Parts!$A:$AM,D$1,0)="X",U$2,"")</f>
        <v/>
      </c>
      <c r="E2285" t="str">
        <f>IF(VLOOKUP($A2285,Parts!$A:$AM,E$1,0)="X",V$2,"")</f>
        <v/>
      </c>
      <c r="F2285" t="str">
        <f>IF(VLOOKUP($A2285,Parts!$A:$AM,F$1,0)="X",W$2,"")</f>
        <v/>
      </c>
      <c r="G2285" t="str">
        <f>IF(VLOOKUP($A2285,Parts!$A:$AM,G$1,0)="X",X$2,"")</f>
        <v/>
      </c>
      <c r="H2285" t="str">
        <f>IF(VLOOKUP($A2285,Parts!$A:$AM,H$1,0)="X",Y$2,"")</f>
        <v/>
      </c>
      <c r="I2285" t="str">
        <f>IF(VLOOKUP($A2285,Parts!$A:$AM,I$1,0)="X",Z$2,"")</f>
        <v/>
      </c>
      <c r="J2285" t="str">
        <f>IF(VLOOKUP($A2285,Parts!$A:$AM,J$1,0)="X",AA$2,"")</f>
        <v/>
      </c>
      <c r="K2285" t="str">
        <f>IF(VLOOKUP($A2285,Parts!$A:$AM,K$1,0)="X",AB$2,"")</f>
        <v/>
      </c>
      <c r="L2285" t="str">
        <f>IF(VLOOKUP($A2285,Parts!$A:$AM,L$1,0)="X",AC$2,"")</f>
        <v/>
      </c>
      <c r="M2285" t="str">
        <f>IF(VLOOKUP($A2285,Parts!$A:$AM,M$1,0)="X",AD$2,"")</f>
        <v/>
      </c>
      <c r="N2285" t="str">
        <f>IF(VLOOKUP($A2285,Parts!$A:$AM,N$1,0)="X",AE$2,"")</f>
        <v/>
      </c>
      <c r="O2285" t="str">
        <f>IF(VLOOKUP($A2285,Parts!$A:$AM,O$1,0)="X",AF$2,"")</f>
        <v/>
      </c>
      <c r="P2285" t="str">
        <f t="shared" si="36"/>
        <v/>
      </c>
    </row>
    <row r="2286" spans="1:16" x14ac:dyDescent="0.25">
      <c r="A2286" t="str">
        <f>Table15[[#This Row],[Name]]</f>
        <v>FASAPioneerAnt</v>
      </c>
      <c r="B2286" t="str">
        <f>IF(VLOOKUP($A2286,Parts!$A:$AM,B$1,0)="X",S$2,"")</f>
        <v/>
      </c>
      <c r="C2286" t="str">
        <f>IF(VLOOKUP($A2286,Parts!$A:$AM,C$1,0)="X",T$2,"")</f>
        <v/>
      </c>
      <c r="D2286" t="str">
        <f>IF(VLOOKUP($A2286,Parts!$A:$AM,D$1,0)="X",U$2,"")</f>
        <v/>
      </c>
      <c r="E2286" t="str">
        <f>IF(VLOOKUP($A2286,Parts!$A:$AM,E$1,0)="X",V$2,"")</f>
        <v/>
      </c>
      <c r="F2286" t="str">
        <f>IF(VLOOKUP($A2286,Parts!$A:$AM,F$1,0)="X",W$2,"")</f>
        <v/>
      </c>
      <c r="G2286" t="str">
        <f>IF(VLOOKUP($A2286,Parts!$A:$AM,G$1,0)="X",X$2,"")</f>
        <v/>
      </c>
      <c r="H2286" t="str">
        <f>IF(VLOOKUP($A2286,Parts!$A:$AM,H$1,0)="X",Y$2,"")</f>
        <v/>
      </c>
      <c r="I2286" t="str">
        <f>IF(VLOOKUP($A2286,Parts!$A:$AM,I$1,0)="X",Z$2,"")</f>
        <v/>
      </c>
      <c r="J2286" t="str">
        <f>IF(VLOOKUP($A2286,Parts!$A:$AM,J$1,0)="X",AA$2,"")</f>
        <v/>
      </c>
      <c r="K2286" t="str">
        <f>IF(VLOOKUP($A2286,Parts!$A:$AM,K$1,0)="X",AB$2,"")</f>
        <v/>
      </c>
      <c r="L2286" t="str">
        <f>IF(VLOOKUP($A2286,Parts!$A:$AM,L$1,0)="X",AC$2,"")</f>
        <v/>
      </c>
      <c r="M2286" t="str">
        <f>IF(VLOOKUP($A2286,Parts!$A:$AM,M$1,0)="X",AD$2,"")</f>
        <v/>
      </c>
      <c r="N2286" t="str">
        <f>IF(VLOOKUP($A2286,Parts!$A:$AM,N$1,0)="X",AE$2,"")</f>
        <v/>
      </c>
      <c r="O2286" t="str">
        <f>IF(VLOOKUP($A2286,Parts!$A:$AM,O$1,0)="X",AF$2,"")</f>
        <v/>
      </c>
      <c r="P2286" t="str">
        <f t="shared" si="36"/>
        <v/>
      </c>
    </row>
    <row r="2287" spans="1:16" x14ac:dyDescent="0.25">
      <c r="A2287" t="str">
        <f>Table15[[#This Row],[Name]]</f>
        <v>FASAPioneerProbe</v>
      </c>
      <c r="B2287" t="str">
        <f>IF(VLOOKUP($A2287,Parts!$A:$AM,B$1,0)="X",S$2,"")</f>
        <v/>
      </c>
      <c r="C2287" t="str">
        <f>IF(VLOOKUP($A2287,Parts!$A:$AM,C$1,0)="X",T$2,"")</f>
        <v/>
      </c>
      <c r="D2287" t="str">
        <f>IF(VLOOKUP($A2287,Parts!$A:$AM,D$1,0)="X",U$2,"")</f>
        <v/>
      </c>
      <c r="E2287" t="str">
        <f>IF(VLOOKUP($A2287,Parts!$A:$AM,E$1,0)="X",V$2,"")</f>
        <v/>
      </c>
      <c r="F2287" t="str">
        <f>IF(VLOOKUP($A2287,Parts!$A:$AM,F$1,0)="X",W$2,"")</f>
        <v/>
      </c>
      <c r="G2287" t="str">
        <f>IF(VLOOKUP($A2287,Parts!$A:$AM,G$1,0)="X",X$2,"")</f>
        <v/>
      </c>
      <c r="H2287" t="str">
        <f>IF(VLOOKUP($A2287,Parts!$A:$AM,H$1,0)="X",Y$2,"")</f>
        <v/>
      </c>
      <c r="I2287" t="str">
        <f>IF(VLOOKUP($A2287,Parts!$A:$AM,I$1,0)="X",Z$2,"")</f>
        <v/>
      </c>
      <c r="J2287" t="str">
        <f>IF(VLOOKUP($A2287,Parts!$A:$AM,J$1,0)="X",AA$2,"")</f>
        <v/>
      </c>
      <c r="K2287" t="str">
        <f>IF(VLOOKUP($A2287,Parts!$A:$AM,K$1,0)="X",AB$2,"")</f>
        <v/>
      </c>
      <c r="L2287" t="str">
        <f>IF(VLOOKUP($A2287,Parts!$A:$AM,L$1,0)="X",AC$2,"")</f>
        <v/>
      </c>
      <c r="M2287" t="str">
        <f>IF(VLOOKUP($A2287,Parts!$A:$AM,M$1,0)="X",AD$2,"")</f>
        <v/>
      </c>
      <c r="N2287" t="str">
        <f>IF(VLOOKUP($A2287,Parts!$A:$AM,N$1,0)="X",AE$2,"")</f>
        <v/>
      </c>
      <c r="O2287" t="str">
        <f>IF(VLOOKUP($A2287,Parts!$A:$AM,O$1,0)="X",AF$2,"")</f>
        <v/>
      </c>
      <c r="P2287" t="str">
        <f t="shared" si="36"/>
        <v/>
      </c>
    </row>
    <row r="2288" spans="1:16" x14ac:dyDescent="0.25">
      <c r="A2288" t="str">
        <f>Table15[[#This Row],[Name]]</f>
        <v>ca_rtg2000</v>
      </c>
      <c r="B2288" t="str">
        <f>IF(VLOOKUP($A2288,Parts!$A:$AM,B$1,0)="X",S$2,"")</f>
        <v/>
      </c>
      <c r="C2288" t="str">
        <f>IF(VLOOKUP($A2288,Parts!$A:$AM,C$1,0)="X",T$2,"")</f>
        <v/>
      </c>
      <c r="D2288" t="str">
        <f>IF(VLOOKUP($A2288,Parts!$A:$AM,D$1,0)="X",U$2,"")</f>
        <v/>
      </c>
      <c r="E2288" t="str">
        <f>IF(VLOOKUP($A2288,Parts!$A:$AM,E$1,0)="X",V$2,"")</f>
        <v/>
      </c>
      <c r="F2288" t="str">
        <f>IF(VLOOKUP($A2288,Parts!$A:$AM,F$1,0)="X",W$2,"")</f>
        <v/>
      </c>
      <c r="G2288" t="str">
        <f>IF(VLOOKUP($A2288,Parts!$A:$AM,G$1,0)="X",X$2,"")</f>
        <v/>
      </c>
      <c r="H2288" t="str">
        <f>IF(VLOOKUP($A2288,Parts!$A:$AM,H$1,0)="X",Y$2,"")</f>
        <v/>
      </c>
      <c r="I2288" t="str">
        <f>IF(VLOOKUP($A2288,Parts!$A:$AM,I$1,0)="X",Z$2,"")</f>
        <v/>
      </c>
      <c r="J2288" t="str">
        <f>IF(VLOOKUP($A2288,Parts!$A:$AM,J$1,0)="X",AA$2,"")</f>
        <v/>
      </c>
      <c r="K2288" t="str">
        <f>IF(VLOOKUP($A2288,Parts!$A:$AM,K$1,0)="X",AB$2,"")</f>
        <v xml:space="preserve">    MODULE
    { name = ModuleTagNuclear }
</v>
      </c>
      <c r="L2288" t="str">
        <f>IF(VLOOKUP($A2288,Parts!$A:$AM,L$1,0)="X",AC$2,"")</f>
        <v/>
      </c>
      <c r="M2288" t="str">
        <f>IF(VLOOKUP($A2288,Parts!$A:$AM,M$1,0)="X",AD$2,"")</f>
        <v/>
      </c>
      <c r="N2288" t="str">
        <f>IF(VLOOKUP($A2288,Parts!$A:$AM,N$1,0)="X",AE$2,"")</f>
        <v/>
      </c>
      <c r="O2288" t="str">
        <f>IF(VLOOKUP($A2288,Parts!$A:$AM,O$1,0)="X",AF$2,"")</f>
        <v/>
      </c>
      <c r="P2288" t="str">
        <f t="shared" si="36"/>
        <v xml:space="preserve">    MODULE
    { name = ModuleTagNuclear }
</v>
      </c>
    </row>
    <row r="2289" spans="1:16" x14ac:dyDescent="0.25">
      <c r="A2289" t="str">
        <f>Table15[[#This Row],[Name]]</f>
        <v>SXTPipeLong</v>
      </c>
      <c r="B2289" t="str">
        <f>IF(VLOOKUP($A2289,Parts!$A:$AM,B$1,0)="X",S$2,"")</f>
        <v/>
      </c>
      <c r="C2289" t="str">
        <f>IF(VLOOKUP($A2289,Parts!$A:$AM,C$1,0)="X",T$2,"")</f>
        <v/>
      </c>
      <c r="D2289" t="str">
        <f>IF(VLOOKUP($A2289,Parts!$A:$AM,D$1,0)="X",U$2,"")</f>
        <v/>
      </c>
      <c r="E2289" t="str">
        <f>IF(VLOOKUP($A2289,Parts!$A:$AM,E$1,0)="X",V$2,"")</f>
        <v/>
      </c>
      <c r="F2289" t="str">
        <f>IF(VLOOKUP($A2289,Parts!$A:$AM,F$1,0)="X",W$2,"")</f>
        <v/>
      </c>
      <c r="G2289" t="str">
        <f>IF(VLOOKUP($A2289,Parts!$A:$AM,G$1,0)="X",X$2,"")</f>
        <v/>
      </c>
      <c r="H2289" t="str">
        <f>IF(VLOOKUP($A2289,Parts!$A:$AM,H$1,0)="X",Y$2,"")</f>
        <v/>
      </c>
      <c r="I2289" t="str">
        <f>IF(VLOOKUP($A2289,Parts!$A:$AM,I$1,0)="X",Z$2,"")</f>
        <v/>
      </c>
      <c r="J2289" t="str">
        <f>IF(VLOOKUP($A2289,Parts!$A:$AM,J$1,0)="X",AA$2,"")</f>
        <v/>
      </c>
      <c r="K2289" t="str">
        <f>IF(VLOOKUP($A2289,Parts!$A:$AM,K$1,0)="X",AB$2,"")</f>
        <v/>
      </c>
      <c r="L2289" t="str">
        <f>IF(VLOOKUP($A2289,Parts!$A:$AM,L$1,0)="X",AC$2,"")</f>
        <v/>
      </c>
      <c r="M2289" t="str">
        <f>IF(VLOOKUP($A2289,Parts!$A:$AM,M$1,0)="X",AD$2,"")</f>
        <v/>
      </c>
      <c r="N2289" t="str">
        <f>IF(VLOOKUP($A2289,Parts!$A:$AM,N$1,0)="X",AE$2,"")</f>
        <v/>
      </c>
      <c r="O2289" t="str">
        <f>IF(VLOOKUP($A2289,Parts!$A:$AM,O$1,0)="X",AF$2,"")</f>
        <v/>
      </c>
      <c r="P2289" t="str">
        <f t="shared" si="36"/>
        <v/>
      </c>
    </row>
    <row r="2290" spans="1:16" x14ac:dyDescent="0.25">
      <c r="A2290" t="str">
        <f>Table15[[#This Row],[Name]]</f>
        <v>SXTPipeShort</v>
      </c>
      <c r="B2290" t="str">
        <f>IF(VLOOKUP($A2290,Parts!$A:$AM,B$1,0)="X",S$2,"")</f>
        <v/>
      </c>
      <c r="C2290" t="str">
        <f>IF(VLOOKUP($A2290,Parts!$A:$AM,C$1,0)="X",T$2,"")</f>
        <v/>
      </c>
      <c r="D2290" t="str">
        <f>IF(VLOOKUP($A2290,Parts!$A:$AM,D$1,0)="X",U$2,"")</f>
        <v/>
      </c>
      <c r="E2290" t="str">
        <f>IF(VLOOKUP($A2290,Parts!$A:$AM,E$1,0)="X",V$2,"")</f>
        <v/>
      </c>
      <c r="F2290" t="str">
        <f>IF(VLOOKUP($A2290,Parts!$A:$AM,F$1,0)="X",W$2,"")</f>
        <v/>
      </c>
      <c r="G2290" t="str">
        <f>IF(VLOOKUP($A2290,Parts!$A:$AM,G$1,0)="X",X$2,"")</f>
        <v/>
      </c>
      <c r="H2290" t="str">
        <f>IF(VLOOKUP($A2290,Parts!$A:$AM,H$1,0)="X",Y$2,"")</f>
        <v/>
      </c>
      <c r="I2290" t="str">
        <f>IF(VLOOKUP($A2290,Parts!$A:$AM,I$1,0)="X",Z$2,"")</f>
        <v/>
      </c>
      <c r="J2290" t="str">
        <f>IF(VLOOKUP($A2290,Parts!$A:$AM,J$1,0)="X",AA$2,"")</f>
        <v/>
      </c>
      <c r="K2290" t="str">
        <f>IF(VLOOKUP($A2290,Parts!$A:$AM,K$1,0)="X",AB$2,"")</f>
        <v/>
      </c>
      <c r="L2290" t="str">
        <f>IF(VLOOKUP($A2290,Parts!$A:$AM,L$1,0)="X",AC$2,"")</f>
        <v/>
      </c>
      <c r="M2290" t="str">
        <f>IF(VLOOKUP($A2290,Parts!$A:$AM,M$1,0)="X",AD$2,"")</f>
        <v/>
      </c>
      <c r="N2290" t="str">
        <f>IF(VLOOKUP($A2290,Parts!$A:$AM,N$1,0)="X",AE$2,"")</f>
        <v/>
      </c>
      <c r="O2290" t="str">
        <f>IF(VLOOKUP($A2290,Parts!$A:$AM,O$1,0)="X",AF$2,"")</f>
        <v/>
      </c>
      <c r="P2290" t="str">
        <f t="shared" si="36"/>
        <v/>
      </c>
    </row>
    <row r="2291" spans="1:16" x14ac:dyDescent="0.25">
      <c r="A2291" t="str">
        <f>Table15[[#This Row],[Name]]</f>
        <v>XKarmonyStorModule_AdapterS6632</v>
      </c>
      <c r="B2291" t="str">
        <f>IF(VLOOKUP($A2291,Parts!$A:$AM,B$1,0)="X",S$2,"")</f>
        <v/>
      </c>
      <c r="C2291" t="str">
        <f>IF(VLOOKUP($A2291,Parts!$A:$AM,C$1,0)="X",T$2,"")</f>
        <v/>
      </c>
      <c r="D2291" t="str">
        <f>IF(VLOOKUP($A2291,Parts!$A:$AM,D$1,0)="X",U$2,"")</f>
        <v/>
      </c>
      <c r="E2291" t="str">
        <f>IF(VLOOKUP($A2291,Parts!$A:$AM,E$1,0)="X",V$2,"")</f>
        <v/>
      </c>
      <c r="F2291" t="str">
        <f>IF(VLOOKUP($A2291,Parts!$A:$AM,F$1,0)="X",W$2,"")</f>
        <v/>
      </c>
      <c r="G2291" t="str">
        <f>IF(VLOOKUP($A2291,Parts!$A:$AM,G$1,0)="X",X$2,"")</f>
        <v/>
      </c>
      <c r="H2291" t="str">
        <f>IF(VLOOKUP($A2291,Parts!$A:$AM,H$1,0)="X",Y$2,"")</f>
        <v/>
      </c>
      <c r="I2291" t="str">
        <f>IF(VLOOKUP($A2291,Parts!$A:$AM,I$1,0)="X",Z$2,"")</f>
        <v/>
      </c>
      <c r="J2291" t="str">
        <f>IF(VLOOKUP($A2291,Parts!$A:$AM,J$1,0)="X",AA$2,"")</f>
        <v/>
      </c>
      <c r="K2291" t="str">
        <f>IF(VLOOKUP($A2291,Parts!$A:$AM,K$1,0)="X",AB$2,"")</f>
        <v/>
      </c>
      <c r="L2291" t="str">
        <f>IF(VLOOKUP($A2291,Parts!$A:$AM,L$1,0)="X",AC$2,"")</f>
        <v/>
      </c>
      <c r="M2291" t="str">
        <f>IF(VLOOKUP($A2291,Parts!$A:$AM,M$1,0)="X",AD$2,"")</f>
        <v/>
      </c>
      <c r="N2291" t="str">
        <f>IF(VLOOKUP($A2291,Parts!$A:$AM,N$1,0)="X",AE$2,"")</f>
        <v/>
      </c>
      <c r="O2291" t="str">
        <f>IF(VLOOKUP($A2291,Parts!$A:$AM,O$1,0)="X",AF$2,"")</f>
        <v/>
      </c>
      <c r="P2291" t="str">
        <f t="shared" si="36"/>
        <v/>
      </c>
    </row>
    <row r="2292" spans="1:16" x14ac:dyDescent="0.25">
      <c r="A2292" t="str">
        <f>Table15[[#This Row],[Name]]</f>
        <v>CXA_GymHab</v>
      </c>
      <c r="B2292" t="str">
        <f>IF(VLOOKUP($A2292,Parts!$A:$AM,B$1,0)="X",S$2,"")</f>
        <v/>
      </c>
      <c r="C2292" t="str">
        <f>IF(VLOOKUP($A2292,Parts!$A:$AM,C$1,0)="X",T$2,"")</f>
        <v/>
      </c>
      <c r="D2292" t="str">
        <f>IF(VLOOKUP($A2292,Parts!$A:$AM,D$1,0)="X",U$2,"")</f>
        <v/>
      </c>
      <c r="E2292" t="str">
        <f>IF(VLOOKUP($A2292,Parts!$A:$AM,E$1,0)="X",V$2,"")</f>
        <v/>
      </c>
      <c r="F2292" t="str">
        <f>IF(VLOOKUP($A2292,Parts!$A:$AM,F$1,0)="X",W$2,"")</f>
        <v/>
      </c>
      <c r="G2292" t="str">
        <f>IF(VLOOKUP($A2292,Parts!$A:$AM,G$1,0)="X",X$2,"")</f>
        <v/>
      </c>
      <c r="H2292" t="str">
        <f>IF(VLOOKUP($A2292,Parts!$A:$AM,H$1,0)="X",Y$2,"")</f>
        <v/>
      </c>
      <c r="I2292" t="str">
        <f>IF(VLOOKUP($A2292,Parts!$A:$AM,I$1,0)="X",Z$2,"")</f>
        <v/>
      </c>
      <c r="J2292" t="str">
        <f>IF(VLOOKUP($A2292,Parts!$A:$AM,J$1,0)="X",AA$2,"")</f>
        <v/>
      </c>
      <c r="K2292" t="str">
        <f>IF(VLOOKUP($A2292,Parts!$A:$AM,K$1,0)="X",AB$2,"")</f>
        <v/>
      </c>
      <c r="L2292" t="str">
        <f>IF(VLOOKUP($A2292,Parts!$A:$AM,L$1,0)="X",AC$2,"")</f>
        <v/>
      </c>
      <c r="M2292" t="str">
        <f>IF(VLOOKUP($A2292,Parts!$A:$AM,M$1,0)="X",AD$2,"")</f>
        <v/>
      </c>
      <c r="N2292" t="str">
        <f>IF(VLOOKUP($A2292,Parts!$A:$AM,N$1,0)="X",AE$2,"")</f>
        <v/>
      </c>
      <c r="O2292" t="str">
        <f>IF(VLOOKUP($A2292,Parts!$A:$AM,O$1,0)="X",AF$2,"")</f>
        <v/>
      </c>
      <c r="P2292" t="str">
        <f t="shared" si="36"/>
        <v/>
      </c>
    </row>
    <row r="2293" spans="1:16" x14ac:dyDescent="0.25">
      <c r="A2293" t="str">
        <f>Table15[[#This Row],[Name]]</f>
        <v>CXA_SleepHabV4-1</v>
      </c>
      <c r="B2293" t="str">
        <f>IF(VLOOKUP($A2293,Parts!$A:$AM,B$1,0)="X",S$2,"")</f>
        <v/>
      </c>
      <c r="C2293" t="str">
        <f>IF(VLOOKUP($A2293,Parts!$A:$AM,C$1,0)="X",T$2,"")</f>
        <v/>
      </c>
      <c r="D2293" t="str">
        <f>IF(VLOOKUP($A2293,Parts!$A:$AM,D$1,0)="X",U$2,"")</f>
        <v/>
      </c>
      <c r="E2293" t="str">
        <f>IF(VLOOKUP($A2293,Parts!$A:$AM,E$1,0)="X",V$2,"")</f>
        <v/>
      </c>
      <c r="F2293" t="str">
        <f>IF(VLOOKUP($A2293,Parts!$A:$AM,F$1,0)="X",W$2,"")</f>
        <v/>
      </c>
      <c r="G2293" t="str">
        <f>IF(VLOOKUP($A2293,Parts!$A:$AM,G$1,0)="X",X$2,"")</f>
        <v/>
      </c>
      <c r="H2293" t="str">
        <f>IF(VLOOKUP($A2293,Parts!$A:$AM,H$1,0)="X",Y$2,"")</f>
        <v/>
      </c>
      <c r="I2293" t="str">
        <f>IF(VLOOKUP($A2293,Parts!$A:$AM,I$1,0)="X",Z$2,"")</f>
        <v/>
      </c>
      <c r="J2293" t="str">
        <f>IF(VLOOKUP($A2293,Parts!$A:$AM,J$1,0)="X",AA$2,"")</f>
        <v/>
      </c>
      <c r="K2293" t="str">
        <f>IF(VLOOKUP($A2293,Parts!$A:$AM,K$1,0)="X",AB$2,"")</f>
        <v/>
      </c>
      <c r="L2293" t="str">
        <f>IF(VLOOKUP($A2293,Parts!$A:$AM,L$1,0)="X",AC$2,"")</f>
        <v/>
      </c>
      <c r="M2293" t="str">
        <f>IF(VLOOKUP($A2293,Parts!$A:$AM,M$1,0)="X",AD$2,"")</f>
        <v/>
      </c>
      <c r="N2293" t="str">
        <f>IF(VLOOKUP($A2293,Parts!$A:$AM,N$1,0)="X",AE$2,"")</f>
        <v/>
      </c>
      <c r="O2293" t="str">
        <f>IF(VLOOKUP($A2293,Parts!$A:$AM,O$1,0)="X",AF$2,"")</f>
        <v/>
      </c>
      <c r="P2293" t="str">
        <f t="shared" si="36"/>
        <v/>
      </c>
    </row>
    <row r="2294" spans="1:16" x14ac:dyDescent="0.25">
      <c r="A2294" t="str">
        <f>Table15[[#This Row],[Name]]</f>
        <v>polyot</v>
      </c>
      <c r="B2294" t="str">
        <f>IF(VLOOKUP($A2294,Parts!$A:$AM,B$1,0)="X",S$2,"")</f>
        <v/>
      </c>
      <c r="C2294" t="str">
        <f>IF(VLOOKUP($A2294,Parts!$A:$AM,C$1,0)="X",T$2,"")</f>
        <v/>
      </c>
      <c r="D2294" t="str">
        <f>IF(VLOOKUP($A2294,Parts!$A:$AM,D$1,0)="X",U$2,"")</f>
        <v/>
      </c>
      <c r="E2294" t="str">
        <f>IF(VLOOKUP($A2294,Parts!$A:$AM,E$1,0)="X",V$2,"")</f>
        <v/>
      </c>
      <c r="F2294" t="str">
        <f>IF(VLOOKUP($A2294,Parts!$A:$AM,F$1,0)="X",W$2,"")</f>
        <v/>
      </c>
      <c r="G2294" t="str">
        <f>IF(VLOOKUP($A2294,Parts!$A:$AM,G$1,0)="X",X$2,"")</f>
        <v/>
      </c>
      <c r="H2294" t="str">
        <f>IF(VLOOKUP($A2294,Parts!$A:$AM,H$1,0)="X",Y$2,"")</f>
        <v/>
      </c>
      <c r="I2294" t="str">
        <f>IF(VLOOKUP($A2294,Parts!$A:$AM,I$1,0)="X",Z$2,"")</f>
        <v/>
      </c>
      <c r="J2294" t="str">
        <f>IF(VLOOKUP($A2294,Parts!$A:$AM,J$1,0)="X",AA$2,"")</f>
        <v/>
      </c>
      <c r="K2294" t="str">
        <f>IF(VLOOKUP($A2294,Parts!$A:$AM,K$1,0)="X",AB$2,"")</f>
        <v/>
      </c>
      <c r="L2294" t="str">
        <f>IF(VLOOKUP($A2294,Parts!$A:$AM,L$1,0)="X",AC$2,"")</f>
        <v/>
      </c>
      <c r="M2294" t="str">
        <f>IF(VLOOKUP($A2294,Parts!$A:$AM,M$1,0)="X",AD$2,"")</f>
        <v/>
      </c>
      <c r="N2294" t="str">
        <f>IF(VLOOKUP($A2294,Parts!$A:$AM,N$1,0)="X",AE$2,"")</f>
        <v/>
      </c>
      <c r="O2294" t="str">
        <f>IF(VLOOKUP($A2294,Parts!$A:$AM,O$1,0)="X",AF$2,"")</f>
        <v/>
      </c>
      <c r="P2294" t="str">
        <f t="shared" si="36"/>
        <v/>
      </c>
    </row>
    <row r="2295" spans="1:16" x14ac:dyDescent="0.25">
      <c r="A2295" t="str">
        <f>Table15[[#This Row],[Name]]</f>
        <v>polyot_side_engine</v>
      </c>
      <c r="B2295" t="str">
        <f>IF(VLOOKUP($A2295,Parts!$A:$AM,B$1,0)="X",S$2,"")</f>
        <v/>
      </c>
      <c r="C2295" t="str">
        <f>IF(VLOOKUP($A2295,Parts!$A:$AM,C$1,0)="X",T$2,"")</f>
        <v/>
      </c>
      <c r="D2295" t="str">
        <f>IF(VLOOKUP($A2295,Parts!$A:$AM,D$1,0)="X",U$2,"")</f>
        <v/>
      </c>
      <c r="E2295" t="str">
        <f>IF(VLOOKUP($A2295,Parts!$A:$AM,E$1,0)="X",V$2,"")</f>
        <v/>
      </c>
      <c r="F2295" t="str">
        <f>IF(VLOOKUP($A2295,Parts!$A:$AM,F$1,0)="X",W$2,"")</f>
        <v/>
      </c>
      <c r="G2295" t="str">
        <f>IF(VLOOKUP($A2295,Parts!$A:$AM,G$1,0)="X",X$2,"")</f>
        <v/>
      </c>
      <c r="H2295" t="str">
        <f>IF(VLOOKUP($A2295,Parts!$A:$AM,H$1,0)="X",Y$2,"")</f>
        <v/>
      </c>
      <c r="I2295" t="str">
        <f>IF(VLOOKUP($A2295,Parts!$A:$AM,I$1,0)="X",Z$2,"")</f>
        <v/>
      </c>
      <c r="J2295" t="str">
        <f>IF(VLOOKUP($A2295,Parts!$A:$AM,J$1,0)="X",AA$2,"")</f>
        <v/>
      </c>
      <c r="K2295" t="str">
        <f>IF(VLOOKUP($A2295,Parts!$A:$AM,K$1,0)="X",AB$2,"")</f>
        <v/>
      </c>
      <c r="L2295" t="str">
        <f>IF(VLOOKUP($A2295,Parts!$A:$AM,L$1,0)="X",AC$2,"")</f>
        <v/>
      </c>
      <c r="M2295" t="str">
        <f>IF(VLOOKUP($A2295,Parts!$A:$AM,M$1,0)="X",AD$2,"")</f>
        <v/>
      </c>
      <c r="N2295" t="str">
        <f>IF(VLOOKUP($A2295,Parts!$A:$AM,N$1,0)="X",AE$2,"")</f>
        <v/>
      </c>
      <c r="O2295" t="str">
        <f>IF(VLOOKUP($A2295,Parts!$A:$AM,O$1,0)="X",AF$2,"")</f>
        <v/>
      </c>
      <c r="P2295" t="str">
        <f t="shared" si="36"/>
        <v/>
      </c>
    </row>
    <row r="2296" spans="1:16" x14ac:dyDescent="0.25">
      <c r="A2296" t="str">
        <f>Table15[[#This Row],[Name]]</f>
        <v>inlineCmdPod</v>
      </c>
      <c r="B2296" t="str">
        <f>IF(VLOOKUP($A2296,Parts!$A:$AM,B$1,0)="X",S$2,"")</f>
        <v xml:space="preserve">    MODULE
    { name = ModuleTagAvionics }
</v>
      </c>
      <c r="C2296" t="str">
        <f>IF(VLOOKUP($A2296,Parts!$A:$AM,C$1,0)="X",T$2,"")</f>
        <v/>
      </c>
      <c r="D2296" t="str">
        <f>IF(VLOOKUP($A2296,Parts!$A:$AM,D$1,0)="X",U$2,"")</f>
        <v/>
      </c>
      <c r="E2296" t="str">
        <f>IF(VLOOKUP($A2296,Parts!$A:$AM,E$1,0)="X",V$2,"")</f>
        <v/>
      </c>
      <c r="F2296" t="str">
        <f>IF(VLOOKUP($A2296,Parts!$A:$AM,F$1,0)="X",W$2,"")</f>
        <v/>
      </c>
      <c r="G2296" t="str">
        <f>IF(VLOOKUP($A2296,Parts!$A:$AM,G$1,0)="X",X$2,"")</f>
        <v/>
      </c>
      <c r="H2296" t="str">
        <f>IF(VLOOKUP($A2296,Parts!$A:$AM,H$1,0)="X",Y$2,"")</f>
        <v xml:space="preserve">    MODULE
    { name = ModuleTagHabitable }
</v>
      </c>
      <c r="I2296" t="str">
        <f>IF(VLOOKUP($A2296,Parts!$A:$AM,I$1,0)="X",Z$2,"")</f>
        <v xml:space="preserve">    MODULE
    { name = ModuleTagHumanRated }
</v>
      </c>
      <c r="J2296" t="str">
        <f>IF(VLOOKUP($A2296,Parts!$A:$AM,J$1,0)="X",AA$2,"")</f>
        <v/>
      </c>
      <c r="K2296" t="str">
        <f>IF(VLOOKUP($A2296,Parts!$A:$AM,K$1,0)="X",AB$2,"")</f>
        <v/>
      </c>
      <c r="L2296" t="str">
        <f>IF(VLOOKUP($A2296,Parts!$A:$AM,L$1,0)="X",AC$2,"")</f>
        <v/>
      </c>
      <c r="M2296" t="str">
        <f>IF(VLOOKUP($A2296,Parts!$A:$AM,M$1,0)="X",AD$2,"")</f>
        <v/>
      </c>
      <c r="N2296" t="str">
        <f>IF(VLOOKUP($A2296,Parts!$A:$AM,N$1,0)="X",AE$2,"")</f>
        <v/>
      </c>
      <c r="O2296" t="str">
        <f>IF(VLOOKUP($A2296,Parts!$A:$AM,O$1,0)="X",AF$2,"")</f>
        <v/>
      </c>
      <c r="P2296" t="str">
        <f t="shared" si="36"/>
        <v xml:space="preserve">    MODULE
    { name = ModuleTagAvionics }
    MODULE
    { name = ModuleTagHabitable }
    MODULE
    { name = ModuleTagHumanRated }
</v>
      </c>
    </row>
    <row r="2297" spans="1:16" x14ac:dyDescent="0.25">
      <c r="A2297" t="str">
        <f>Table15[[#This Row],[Name]]</f>
        <v>LargeInflatableHAB</v>
      </c>
      <c r="B2297" t="str">
        <f>IF(VLOOKUP($A2297,Parts!$A:$AM,B$1,0)="X",S$2,"")</f>
        <v/>
      </c>
      <c r="C2297" t="str">
        <f>IF(VLOOKUP($A2297,Parts!$A:$AM,C$1,0)="X",T$2,"")</f>
        <v/>
      </c>
      <c r="D2297" t="str">
        <f>IF(VLOOKUP($A2297,Parts!$A:$AM,D$1,0)="X",U$2,"")</f>
        <v/>
      </c>
      <c r="E2297" t="str">
        <f>IF(VLOOKUP($A2297,Parts!$A:$AM,E$1,0)="X",V$2,"")</f>
        <v/>
      </c>
      <c r="F2297" t="str">
        <f>IF(VLOOKUP($A2297,Parts!$A:$AM,F$1,0)="X",W$2,"")</f>
        <v/>
      </c>
      <c r="G2297" t="str">
        <f>IF(VLOOKUP($A2297,Parts!$A:$AM,G$1,0)="X",X$2,"")</f>
        <v/>
      </c>
      <c r="H2297" t="str">
        <f>IF(VLOOKUP($A2297,Parts!$A:$AM,H$1,0)="X",Y$2,"")</f>
        <v/>
      </c>
      <c r="I2297" t="str">
        <f>IF(VLOOKUP($A2297,Parts!$A:$AM,I$1,0)="X",Z$2,"")</f>
        <v/>
      </c>
      <c r="J2297" t="str">
        <f>IF(VLOOKUP($A2297,Parts!$A:$AM,J$1,0)="X",AA$2,"")</f>
        <v/>
      </c>
      <c r="K2297" t="str">
        <f>IF(VLOOKUP($A2297,Parts!$A:$AM,K$1,0)="X",AB$2,"")</f>
        <v/>
      </c>
      <c r="L2297" t="str">
        <f>IF(VLOOKUP($A2297,Parts!$A:$AM,L$1,0)="X",AC$2,"")</f>
        <v/>
      </c>
      <c r="M2297" t="str">
        <f>IF(VLOOKUP($A2297,Parts!$A:$AM,M$1,0)="X",AD$2,"")</f>
        <v/>
      </c>
      <c r="N2297" t="str">
        <f>IF(VLOOKUP($A2297,Parts!$A:$AM,N$1,0)="X",AE$2,"")</f>
        <v/>
      </c>
      <c r="O2297" t="str">
        <f>IF(VLOOKUP($A2297,Parts!$A:$AM,O$1,0)="X",AF$2,"")</f>
        <v/>
      </c>
      <c r="P2297" t="str">
        <f t="shared" si="36"/>
        <v/>
      </c>
    </row>
    <row r="2298" spans="1:16" x14ac:dyDescent="0.25">
      <c r="A2298" t="str">
        <f>Table15[[#This Row],[Name]]</f>
        <v>utilityCabin</v>
      </c>
      <c r="B2298" t="str">
        <f>IF(VLOOKUP($A2298,Parts!$A:$AM,B$1,0)="X",S$2,"")</f>
        <v/>
      </c>
      <c r="C2298" t="str">
        <f>IF(VLOOKUP($A2298,Parts!$A:$AM,C$1,0)="X",T$2,"")</f>
        <v/>
      </c>
      <c r="D2298" t="str">
        <f>IF(VLOOKUP($A2298,Parts!$A:$AM,D$1,0)="X",U$2,"")</f>
        <v/>
      </c>
      <c r="E2298" t="str">
        <f>IF(VLOOKUP($A2298,Parts!$A:$AM,E$1,0)="X",V$2,"")</f>
        <v/>
      </c>
      <c r="F2298" t="str">
        <f>IF(VLOOKUP($A2298,Parts!$A:$AM,F$1,0)="X",W$2,"")</f>
        <v/>
      </c>
      <c r="G2298" t="str">
        <f>IF(VLOOKUP($A2298,Parts!$A:$AM,G$1,0)="X",X$2,"")</f>
        <v/>
      </c>
      <c r="H2298" t="str">
        <f>IF(VLOOKUP($A2298,Parts!$A:$AM,H$1,0)="X",Y$2,"")</f>
        <v xml:space="preserve">    MODULE
    { name = ModuleTagHabitable }
</v>
      </c>
      <c r="I2298" t="str">
        <f>IF(VLOOKUP($A2298,Parts!$A:$AM,I$1,0)="X",Z$2,"")</f>
        <v xml:space="preserve">    MODULE
    { name = ModuleTagHumanRated }
</v>
      </c>
      <c r="J2298" t="str">
        <f>IF(VLOOKUP($A2298,Parts!$A:$AM,J$1,0)="X",AA$2,"")</f>
        <v/>
      </c>
      <c r="K2298" t="str">
        <f>IF(VLOOKUP($A2298,Parts!$A:$AM,K$1,0)="X",AB$2,"")</f>
        <v/>
      </c>
      <c r="L2298" t="str">
        <f>IF(VLOOKUP($A2298,Parts!$A:$AM,L$1,0)="X",AC$2,"")</f>
        <v/>
      </c>
      <c r="M2298" t="str">
        <f>IF(VLOOKUP($A2298,Parts!$A:$AM,M$1,0)="X",AD$2,"")</f>
        <v/>
      </c>
      <c r="N2298" t="str">
        <f>IF(VLOOKUP($A2298,Parts!$A:$AM,N$1,0)="X",AE$2,"")</f>
        <v/>
      </c>
      <c r="O2298" t="str">
        <f>IF(VLOOKUP($A2298,Parts!$A:$AM,O$1,0)="X",AF$2,"")</f>
        <v/>
      </c>
      <c r="P2298" t="str">
        <f t="shared" si="36"/>
        <v xml:space="preserve">    MODULE
    { name = ModuleTagHabitable }
    MODULE
    { name = ModuleTagHumanRated }
</v>
      </c>
    </row>
    <row r="2299" spans="1:16" x14ac:dyDescent="0.25">
      <c r="A2299" t="str">
        <f>Table15[[#This Row],[Name]]</f>
        <v>CXA_SleepHabV6-1</v>
      </c>
      <c r="B2299" t="str">
        <f>IF(VLOOKUP($A2299,Parts!$A:$AM,B$1,0)="X",S$2,"")</f>
        <v/>
      </c>
      <c r="C2299" t="str">
        <f>IF(VLOOKUP($A2299,Parts!$A:$AM,C$1,0)="X",T$2,"")</f>
        <v/>
      </c>
      <c r="D2299" t="str">
        <f>IF(VLOOKUP($A2299,Parts!$A:$AM,D$1,0)="X",U$2,"")</f>
        <v/>
      </c>
      <c r="E2299" t="str">
        <f>IF(VLOOKUP($A2299,Parts!$A:$AM,E$1,0)="X",V$2,"")</f>
        <v/>
      </c>
      <c r="F2299" t="str">
        <f>IF(VLOOKUP($A2299,Parts!$A:$AM,F$1,0)="X",W$2,"")</f>
        <v/>
      </c>
      <c r="G2299" t="str">
        <f>IF(VLOOKUP($A2299,Parts!$A:$AM,G$1,0)="X",X$2,"")</f>
        <v/>
      </c>
      <c r="H2299" t="str">
        <f>IF(VLOOKUP($A2299,Parts!$A:$AM,H$1,0)="X",Y$2,"")</f>
        <v/>
      </c>
      <c r="I2299" t="str">
        <f>IF(VLOOKUP($A2299,Parts!$A:$AM,I$1,0)="X",Z$2,"")</f>
        <v/>
      </c>
      <c r="J2299" t="str">
        <f>IF(VLOOKUP($A2299,Parts!$A:$AM,J$1,0)="X",AA$2,"")</f>
        <v/>
      </c>
      <c r="K2299" t="str">
        <f>IF(VLOOKUP($A2299,Parts!$A:$AM,K$1,0)="X",AB$2,"")</f>
        <v/>
      </c>
      <c r="L2299" t="str">
        <f>IF(VLOOKUP($A2299,Parts!$A:$AM,L$1,0)="X",AC$2,"")</f>
        <v/>
      </c>
      <c r="M2299" t="str">
        <f>IF(VLOOKUP($A2299,Parts!$A:$AM,M$1,0)="X",AD$2,"")</f>
        <v/>
      </c>
      <c r="N2299" t="str">
        <f>IF(VLOOKUP($A2299,Parts!$A:$AM,N$1,0)="X",AE$2,"")</f>
        <v/>
      </c>
      <c r="O2299" t="str">
        <f>IF(VLOOKUP($A2299,Parts!$A:$AM,O$1,0)="X",AF$2,"")</f>
        <v/>
      </c>
      <c r="P2299" t="str">
        <f t="shared" si="36"/>
        <v/>
      </c>
    </row>
    <row r="2300" spans="1:16" x14ac:dyDescent="0.25">
      <c r="A2300" t="str">
        <f>Table15[[#This Row],[Name]]</f>
        <v>CXA_NodeCoverV1</v>
      </c>
      <c r="B2300" t="str">
        <f>IF(VLOOKUP($A2300,Parts!$A:$AM,B$1,0)="X",S$2,"")</f>
        <v/>
      </c>
      <c r="C2300" t="str">
        <f>IF(VLOOKUP($A2300,Parts!$A:$AM,C$1,0)="X",T$2,"")</f>
        <v/>
      </c>
      <c r="D2300" t="str">
        <f>IF(VLOOKUP($A2300,Parts!$A:$AM,D$1,0)="X",U$2,"")</f>
        <v/>
      </c>
      <c r="E2300" t="str">
        <f>IF(VLOOKUP($A2300,Parts!$A:$AM,E$1,0)="X",V$2,"")</f>
        <v/>
      </c>
      <c r="F2300" t="str">
        <f>IF(VLOOKUP($A2300,Parts!$A:$AM,F$1,0)="X",W$2,"")</f>
        <v/>
      </c>
      <c r="G2300" t="str">
        <f>IF(VLOOKUP($A2300,Parts!$A:$AM,G$1,0)="X",X$2,"")</f>
        <v/>
      </c>
      <c r="H2300" t="str">
        <f>IF(VLOOKUP($A2300,Parts!$A:$AM,H$1,0)="X",Y$2,"")</f>
        <v/>
      </c>
      <c r="I2300" t="str">
        <f>IF(VLOOKUP($A2300,Parts!$A:$AM,I$1,0)="X",Z$2,"")</f>
        <v/>
      </c>
      <c r="J2300" t="str">
        <f>IF(VLOOKUP($A2300,Parts!$A:$AM,J$1,0)="X",AA$2,"")</f>
        <v/>
      </c>
      <c r="K2300" t="str">
        <f>IF(VLOOKUP($A2300,Parts!$A:$AM,K$1,0)="X",AB$2,"")</f>
        <v/>
      </c>
      <c r="L2300" t="str">
        <f>IF(VLOOKUP($A2300,Parts!$A:$AM,L$1,0)="X",AC$2,"")</f>
        <v/>
      </c>
      <c r="M2300" t="str">
        <f>IF(VLOOKUP($A2300,Parts!$A:$AM,M$1,0)="X",AD$2,"")</f>
        <v/>
      </c>
      <c r="N2300" t="str">
        <f>IF(VLOOKUP($A2300,Parts!$A:$AM,N$1,0)="X",AE$2,"")</f>
        <v/>
      </c>
      <c r="O2300" t="str">
        <f>IF(VLOOKUP($A2300,Parts!$A:$AM,O$1,0)="X",AF$2,"")</f>
        <v/>
      </c>
      <c r="P2300" t="str">
        <f t="shared" si="36"/>
        <v/>
      </c>
    </row>
    <row r="2301" spans="1:16" x14ac:dyDescent="0.25">
      <c r="A2301" t="str">
        <f>Table15[[#This Row],[Name]]</f>
        <v>SXTLander</v>
      </c>
      <c r="B2301" t="str">
        <f>IF(VLOOKUP($A2301,Parts!$A:$AM,B$1,0)="X",S$2,"")</f>
        <v/>
      </c>
      <c r="C2301" t="str">
        <f>IF(VLOOKUP($A2301,Parts!$A:$AM,C$1,0)="X",T$2,"")</f>
        <v/>
      </c>
      <c r="D2301" t="str">
        <f>IF(VLOOKUP($A2301,Parts!$A:$AM,D$1,0)="X",U$2,"")</f>
        <v/>
      </c>
      <c r="E2301" t="str">
        <f>IF(VLOOKUP($A2301,Parts!$A:$AM,E$1,0)="X",V$2,"")</f>
        <v/>
      </c>
      <c r="F2301" t="str">
        <f>IF(VLOOKUP($A2301,Parts!$A:$AM,F$1,0)="X",W$2,"")</f>
        <v/>
      </c>
      <c r="G2301" t="str">
        <f>IF(VLOOKUP($A2301,Parts!$A:$AM,G$1,0)="X",X$2,"")</f>
        <v/>
      </c>
      <c r="H2301" t="str">
        <f>IF(VLOOKUP($A2301,Parts!$A:$AM,H$1,0)="X",Y$2,"")</f>
        <v/>
      </c>
      <c r="I2301" t="str">
        <f>IF(VLOOKUP($A2301,Parts!$A:$AM,I$1,0)="X",Z$2,"")</f>
        <v/>
      </c>
      <c r="J2301" t="str">
        <f>IF(VLOOKUP($A2301,Parts!$A:$AM,J$1,0)="X",AA$2,"")</f>
        <v/>
      </c>
      <c r="K2301" t="str">
        <f>IF(VLOOKUP($A2301,Parts!$A:$AM,K$1,0)="X",AB$2,"")</f>
        <v/>
      </c>
      <c r="L2301" t="str">
        <f>IF(VLOOKUP($A2301,Parts!$A:$AM,L$1,0)="X",AC$2,"")</f>
        <v/>
      </c>
      <c r="M2301" t="str">
        <f>IF(VLOOKUP($A2301,Parts!$A:$AM,M$1,0)="X",AD$2,"")</f>
        <v/>
      </c>
      <c r="N2301" t="str">
        <f>IF(VLOOKUP($A2301,Parts!$A:$AM,N$1,0)="X",AE$2,"")</f>
        <v/>
      </c>
      <c r="O2301" t="str">
        <f>IF(VLOOKUP($A2301,Parts!$A:$AM,O$1,0)="X",AF$2,"")</f>
        <v/>
      </c>
      <c r="P2301" t="str">
        <f t="shared" si="36"/>
        <v/>
      </c>
    </row>
    <row r="2302" spans="1:16" x14ac:dyDescent="0.25">
      <c r="A2302" t="str">
        <f>Table15[[#This Row],[Name]]</f>
        <v>CXA_NodeCoverV2</v>
      </c>
      <c r="B2302" t="str">
        <f>IF(VLOOKUP($A2302,Parts!$A:$AM,B$1,0)="X",S$2,"")</f>
        <v/>
      </c>
      <c r="C2302" t="str">
        <f>IF(VLOOKUP($A2302,Parts!$A:$AM,C$1,0)="X",T$2,"")</f>
        <v/>
      </c>
      <c r="D2302" t="str">
        <f>IF(VLOOKUP($A2302,Parts!$A:$AM,D$1,0)="X",U$2,"")</f>
        <v/>
      </c>
      <c r="E2302" t="str">
        <f>IF(VLOOKUP($A2302,Parts!$A:$AM,E$1,0)="X",V$2,"")</f>
        <v/>
      </c>
      <c r="F2302" t="str">
        <f>IF(VLOOKUP($A2302,Parts!$A:$AM,F$1,0)="X",W$2,"")</f>
        <v/>
      </c>
      <c r="G2302" t="str">
        <f>IF(VLOOKUP($A2302,Parts!$A:$AM,G$1,0)="X",X$2,"")</f>
        <v/>
      </c>
      <c r="H2302" t="str">
        <f>IF(VLOOKUP($A2302,Parts!$A:$AM,H$1,0)="X",Y$2,"")</f>
        <v/>
      </c>
      <c r="I2302" t="str">
        <f>IF(VLOOKUP($A2302,Parts!$A:$AM,I$1,0)="X",Z$2,"")</f>
        <v/>
      </c>
      <c r="J2302" t="str">
        <f>IF(VLOOKUP($A2302,Parts!$A:$AM,J$1,0)="X",AA$2,"")</f>
        <v/>
      </c>
      <c r="K2302" t="str">
        <f>IF(VLOOKUP($A2302,Parts!$A:$AM,K$1,0)="X",AB$2,"")</f>
        <v/>
      </c>
      <c r="L2302" t="str">
        <f>IF(VLOOKUP($A2302,Parts!$A:$AM,L$1,0)="X",AC$2,"")</f>
        <v/>
      </c>
      <c r="M2302" t="str">
        <f>IF(VLOOKUP($A2302,Parts!$A:$AM,M$1,0)="X",AD$2,"")</f>
        <v/>
      </c>
      <c r="N2302" t="str">
        <f>IF(VLOOKUP($A2302,Parts!$A:$AM,N$1,0)="X",AE$2,"")</f>
        <v/>
      </c>
      <c r="O2302" t="str">
        <f>IF(VLOOKUP($A2302,Parts!$A:$AM,O$1,0)="X",AF$2,"")</f>
        <v/>
      </c>
      <c r="P2302" t="str">
        <f t="shared" si="36"/>
        <v/>
      </c>
    </row>
    <row r="2303" spans="1:16" x14ac:dyDescent="0.25">
      <c r="A2303" t="str">
        <f>Table15[[#This Row],[Name]]</f>
        <v>CXA_Node1</v>
      </c>
      <c r="B2303" t="str">
        <f>IF(VLOOKUP($A2303,Parts!$A:$AM,B$1,0)="X",S$2,"")</f>
        <v/>
      </c>
      <c r="C2303" t="str">
        <f>IF(VLOOKUP($A2303,Parts!$A:$AM,C$1,0)="X",T$2,"")</f>
        <v/>
      </c>
      <c r="D2303" t="str">
        <f>IF(VLOOKUP($A2303,Parts!$A:$AM,D$1,0)="X",U$2,"")</f>
        <v/>
      </c>
      <c r="E2303" t="str">
        <f>IF(VLOOKUP($A2303,Parts!$A:$AM,E$1,0)="X",V$2,"")</f>
        <v/>
      </c>
      <c r="F2303" t="str">
        <f>IF(VLOOKUP($A2303,Parts!$A:$AM,F$1,0)="X",W$2,"")</f>
        <v/>
      </c>
      <c r="G2303" t="str">
        <f>IF(VLOOKUP($A2303,Parts!$A:$AM,G$1,0)="X",X$2,"")</f>
        <v/>
      </c>
      <c r="H2303" t="str">
        <f>IF(VLOOKUP($A2303,Parts!$A:$AM,H$1,0)="X",Y$2,"")</f>
        <v/>
      </c>
      <c r="I2303" t="str">
        <f>IF(VLOOKUP($A2303,Parts!$A:$AM,I$1,0)="X",Z$2,"")</f>
        <v/>
      </c>
      <c r="J2303" t="str">
        <f>IF(VLOOKUP($A2303,Parts!$A:$AM,J$1,0)="X",AA$2,"")</f>
        <v/>
      </c>
      <c r="K2303" t="str">
        <f>IF(VLOOKUP($A2303,Parts!$A:$AM,K$1,0)="X",AB$2,"")</f>
        <v/>
      </c>
      <c r="L2303" t="str">
        <f>IF(VLOOKUP($A2303,Parts!$A:$AM,L$1,0)="X",AC$2,"")</f>
        <v/>
      </c>
      <c r="M2303" t="str">
        <f>IF(VLOOKUP($A2303,Parts!$A:$AM,M$1,0)="X",AD$2,"")</f>
        <v/>
      </c>
      <c r="N2303" t="str">
        <f>IF(VLOOKUP($A2303,Parts!$A:$AM,N$1,0)="X",AE$2,"")</f>
        <v/>
      </c>
      <c r="O2303" t="str">
        <f>IF(VLOOKUP($A2303,Parts!$A:$AM,O$1,0)="X",AF$2,"")</f>
        <v/>
      </c>
      <c r="P2303" t="str">
        <f t="shared" si="36"/>
        <v/>
      </c>
    </row>
    <row r="2304" spans="1:16" x14ac:dyDescent="0.25">
      <c r="A2304" t="str">
        <f>Table15[[#This Row],[Name]]</f>
        <v>LSmallSvcMod</v>
      </c>
      <c r="B2304" t="str">
        <f>IF(VLOOKUP($A2304,Parts!$A:$AM,B$1,0)="X",S$2,"")</f>
        <v/>
      </c>
      <c r="C2304" t="str">
        <f>IF(VLOOKUP($A2304,Parts!$A:$AM,C$1,0)="X",T$2,"")</f>
        <v/>
      </c>
      <c r="D2304" t="str">
        <f>IF(VLOOKUP($A2304,Parts!$A:$AM,D$1,0)="X",U$2,"")</f>
        <v/>
      </c>
      <c r="E2304" t="str">
        <f>IF(VLOOKUP($A2304,Parts!$A:$AM,E$1,0)="X",V$2,"")</f>
        <v/>
      </c>
      <c r="F2304" t="str">
        <f>IF(VLOOKUP($A2304,Parts!$A:$AM,F$1,0)="X",W$2,"")</f>
        <v/>
      </c>
      <c r="G2304" t="str">
        <f>IF(VLOOKUP($A2304,Parts!$A:$AM,G$1,0)="X",X$2,"")</f>
        <v/>
      </c>
      <c r="H2304" t="str">
        <f>IF(VLOOKUP($A2304,Parts!$A:$AM,H$1,0)="X",Y$2,"")</f>
        <v/>
      </c>
      <c r="I2304" t="str">
        <f>IF(VLOOKUP($A2304,Parts!$A:$AM,I$1,0)="X",Z$2,"")</f>
        <v/>
      </c>
      <c r="J2304" t="str">
        <f>IF(VLOOKUP($A2304,Parts!$A:$AM,J$1,0)="X",AA$2,"")</f>
        <v/>
      </c>
      <c r="K2304" t="str">
        <f>IF(VLOOKUP($A2304,Parts!$A:$AM,K$1,0)="X",AB$2,"")</f>
        <v/>
      </c>
      <c r="L2304" t="str">
        <f>IF(VLOOKUP($A2304,Parts!$A:$AM,L$1,0)="X",AC$2,"")</f>
        <v/>
      </c>
      <c r="M2304" t="str">
        <f>IF(VLOOKUP($A2304,Parts!$A:$AM,M$1,0)="X",AD$2,"")</f>
        <v/>
      </c>
      <c r="N2304" t="str">
        <f>IF(VLOOKUP($A2304,Parts!$A:$AM,N$1,0)="X",AE$2,"")</f>
        <v/>
      </c>
      <c r="O2304" t="str">
        <f>IF(VLOOKUP($A2304,Parts!$A:$AM,O$1,0)="X",AF$2,"")</f>
        <v/>
      </c>
      <c r="P2304" t="str">
        <f t="shared" si="36"/>
        <v/>
      </c>
    </row>
    <row r="2305" spans="1:16" x14ac:dyDescent="0.25">
      <c r="A2305" t="str">
        <f>Table15[[#This Row],[Name]]</f>
        <v>STXCANIOT</v>
      </c>
      <c r="B2305" t="str">
        <f>IF(VLOOKUP($A2305,Parts!$A:$AM,B$1,0)="X",S$2,"")</f>
        <v/>
      </c>
      <c r="C2305" t="str">
        <f>IF(VLOOKUP($A2305,Parts!$A:$AM,C$1,0)="X",T$2,"")</f>
        <v/>
      </c>
      <c r="D2305" t="str">
        <f>IF(VLOOKUP($A2305,Parts!$A:$AM,D$1,0)="X",U$2,"")</f>
        <v/>
      </c>
      <c r="E2305" t="str">
        <f>IF(VLOOKUP($A2305,Parts!$A:$AM,E$1,0)="X",V$2,"")</f>
        <v/>
      </c>
      <c r="F2305" t="str">
        <f>IF(VLOOKUP($A2305,Parts!$A:$AM,F$1,0)="X",W$2,"")</f>
        <v/>
      </c>
      <c r="G2305" t="str">
        <f>IF(VLOOKUP($A2305,Parts!$A:$AM,G$1,0)="X",X$2,"")</f>
        <v/>
      </c>
      <c r="H2305" t="str">
        <f>IF(VLOOKUP($A2305,Parts!$A:$AM,H$1,0)="X",Y$2,"")</f>
        <v xml:space="preserve">    MODULE
    { name = ModuleTagHabitable }
</v>
      </c>
      <c r="I2305" t="str">
        <f>IF(VLOOKUP($A2305,Parts!$A:$AM,I$1,0)="X",Z$2,"")</f>
        <v xml:space="preserve">    MODULE
    { name = ModuleTagHumanRated }
</v>
      </c>
      <c r="J2305" t="str">
        <f>IF(VLOOKUP($A2305,Parts!$A:$AM,J$1,0)="X",AA$2,"")</f>
        <v/>
      </c>
      <c r="K2305" t="str">
        <f>IF(VLOOKUP($A2305,Parts!$A:$AM,K$1,0)="X",AB$2,"")</f>
        <v/>
      </c>
      <c r="L2305" t="str">
        <f>IF(VLOOKUP($A2305,Parts!$A:$AM,L$1,0)="X",AC$2,"")</f>
        <v/>
      </c>
      <c r="M2305" t="str">
        <f>IF(VLOOKUP($A2305,Parts!$A:$AM,M$1,0)="X",AD$2,"")</f>
        <v/>
      </c>
      <c r="N2305" t="str">
        <f>IF(VLOOKUP($A2305,Parts!$A:$AM,N$1,0)="X",AE$2,"")</f>
        <v/>
      </c>
      <c r="O2305" t="str">
        <f>IF(VLOOKUP($A2305,Parts!$A:$AM,O$1,0)="X",AF$2,"")</f>
        <v/>
      </c>
      <c r="P2305" t="str">
        <f t="shared" si="36"/>
        <v xml:space="preserve">    MODULE
    { name = ModuleTagHabitable }
    MODULE
    { name = ModuleTagHumanRated }
</v>
      </c>
    </row>
    <row r="2306" spans="1:16" x14ac:dyDescent="0.25">
      <c r="A2306" t="str">
        <f>Table15[[#This Row],[Name]]</f>
        <v>radPanelEdge</v>
      </c>
      <c r="B2306" t="str">
        <f>IF(VLOOKUP($A2306,Parts!$A:$AM,B$1,0)="X",S$2,"")</f>
        <v/>
      </c>
      <c r="C2306" t="str">
        <f>IF(VLOOKUP($A2306,Parts!$A:$AM,C$1,0)="X",T$2,"")</f>
        <v/>
      </c>
      <c r="D2306" t="str">
        <f>IF(VLOOKUP($A2306,Parts!$A:$AM,D$1,0)="X",U$2,"")</f>
        <v/>
      </c>
      <c r="E2306" t="str">
        <f>IF(VLOOKUP($A2306,Parts!$A:$AM,E$1,0)="X",V$2,"")</f>
        <v/>
      </c>
      <c r="F2306" t="str">
        <f>IF(VLOOKUP($A2306,Parts!$A:$AM,F$1,0)="X",W$2,"")</f>
        <v/>
      </c>
      <c r="G2306" t="str">
        <f>IF(VLOOKUP($A2306,Parts!$A:$AM,G$1,0)="X",X$2,"")</f>
        <v/>
      </c>
      <c r="H2306" t="str">
        <f>IF(VLOOKUP($A2306,Parts!$A:$AM,H$1,0)="X",Y$2,"")</f>
        <v/>
      </c>
      <c r="I2306" t="str">
        <f>IF(VLOOKUP($A2306,Parts!$A:$AM,I$1,0)="X",Z$2,"")</f>
        <v/>
      </c>
      <c r="J2306" t="str">
        <f>IF(VLOOKUP($A2306,Parts!$A:$AM,J$1,0)="X",AA$2,"")</f>
        <v/>
      </c>
      <c r="K2306" t="str">
        <f>IF(VLOOKUP($A2306,Parts!$A:$AM,K$1,0)="X",AB$2,"")</f>
        <v/>
      </c>
      <c r="L2306" t="str">
        <f>IF(VLOOKUP($A2306,Parts!$A:$AM,L$1,0)="X",AC$2,"")</f>
        <v/>
      </c>
      <c r="M2306" t="str">
        <f>IF(VLOOKUP($A2306,Parts!$A:$AM,M$1,0)="X",AD$2,"")</f>
        <v/>
      </c>
      <c r="N2306" t="str">
        <f>IF(VLOOKUP($A2306,Parts!$A:$AM,N$1,0)="X",AE$2,"")</f>
        <v/>
      </c>
      <c r="O2306" t="str">
        <f>IF(VLOOKUP($A2306,Parts!$A:$AM,O$1,0)="X",AF$2,"")</f>
        <v/>
      </c>
      <c r="P2306" t="str">
        <f t="shared" si="36"/>
        <v/>
      </c>
    </row>
    <row r="2307" spans="1:16" x14ac:dyDescent="0.25">
      <c r="A2307" t="str">
        <f>Table15[[#This Row],[Name]]</f>
        <v>FSturboProp</v>
      </c>
      <c r="B2307" t="str">
        <f>IF(VLOOKUP($A2307,Parts!$A:$AM,B$1,0)="X",S$2,"")</f>
        <v/>
      </c>
      <c r="C2307" t="str">
        <f>IF(VLOOKUP($A2307,Parts!$A:$AM,C$1,0)="X",T$2,"")</f>
        <v/>
      </c>
      <c r="D2307" t="str">
        <f>IF(VLOOKUP($A2307,Parts!$A:$AM,D$1,0)="X",U$2,"")</f>
        <v/>
      </c>
      <c r="E2307" t="str">
        <f>IF(VLOOKUP($A2307,Parts!$A:$AM,E$1,0)="X",V$2,"")</f>
        <v/>
      </c>
      <c r="F2307" t="str">
        <f>IF(VLOOKUP($A2307,Parts!$A:$AM,F$1,0)="X",W$2,"")</f>
        <v/>
      </c>
      <c r="G2307" t="str">
        <f>IF(VLOOKUP($A2307,Parts!$A:$AM,G$1,0)="X",X$2,"")</f>
        <v/>
      </c>
      <c r="H2307" t="str">
        <f>IF(VLOOKUP($A2307,Parts!$A:$AM,H$1,0)="X",Y$2,"")</f>
        <v/>
      </c>
      <c r="I2307" t="str">
        <f>IF(VLOOKUP($A2307,Parts!$A:$AM,I$1,0)="X",Z$2,"")</f>
        <v/>
      </c>
      <c r="J2307" t="str">
        <f>IF(VLOOKUP($A2307,Parts!$A:$AM,J$1,0)="X",AA$2,"")</f>
        <v/>
      </c>
      <c r="K2307" t="str">
        <f>IF(VLOOKUP($A2307,Parts!$A:$AM,K$1,0)="X",AB$2,"")</f>
        <v/>
      </c>
      <c r="L2307" t="str">
        <f>IF(VLOOKUP($A2307,Parts!$A:$AM,L$1,0)="X",AC$2,"")</f>
        <v/>
      </c>
      <c r="M2307" t="str">
        <f>IF(VLOOKUP($A2307,Parts!$A:$AM,M$1,0)="X",AD$2,"")</f>
        <v/>
      </c>
      <c r="N2307" t="str">
        <f>IF(VLOOKUP($A2307,Parts!$A:$AM,N$1,0)="X",AE$2,"")</f>
        <v/>
      </c>
      <c r="O2307" t="str">
        <f>IF(VLOOKUP($A2307,Parts!$A:$AM,O$1,0)="X",AF$2,"")</f>
        <v/>
      </c>
      <c r="P2307" t="str">
        <f t="shared" ref="P2307:P2370" si="37">B2307&amp;C2307&amp;D2307&amp;E2307&amp;F2307&amp;G2307&amp;H2307&amp;I2307&amp;J2307&amp;K2307&amp;L2307&amp;M2307&amp;N2307&amp;O2307</f>
        <v/>
      </c>
    </row>
    <row r="2308" spans="1:16" x14ac:dyDescent="0.25">
      <c r="A2308" t="str">
        <f>Table15[[#This Row],[Name]]</f>
        <v>SXTPWPT6</v>
      </c>
      <c r="B2308" t="str">
        <f>IF(VLOOKUP($A2308,Parts!$A:$AM,B$1,0)="X",S$2,"")</f>
        <v/>
      </c>
      <c r="C2308" t="str">
        <f>IF(VLOOKUP($A2308,Parts!$A:$AM,C$1,0)="X",T$2,"")</f>
        <v/>
      </c>
      <c r="D2308" t="str">
        <f>IF(VLOOKUP($A2308,Parts!$A:$AM,D$1,0)="X",U$2,"")</f>
        <v/>
      </c>
      <c r="E2308" t="str">
        <f>IF(VLOOKUP($A2308,Parts!$A:$AM,E$1,0)="X",V$2,"")</f>
        <v/>
      </c>
      <c r="F2308" t="str">
        <f>IF(VLOOKUP($A2308,Parts!$A:$AM,F$1,0)="X",W$2,"")</f>
        <v/>
      </c>
      <c r="G2308" t="str">
        <f>IF(VLOOKUP($A2308,Parts!$A:$AM,G$1,0)="X",X$2,"")</f>
        <v/>
      </c>
      <c r="H2308" t="str">
        <f>IF(VLOOKUP($A2308,Parts!$A:$AM,H$1,0)="X",Y$2,"")</f>
        <v/>
      </c>
      <c r="I2308" t="str">
        <f>IF(VLOOKUP($A2308,Parts!$A:$AM,I$1,0)="X",Z$2,"")</f>
        <v/>
      </c>
      <c r="J2308" t="str">
        <f>IF(VLOOKUP($A2308,Parts!$A:$AM,J$1,0)="X",AA$2,"")</f>
        <v/>
      </c>
      <c r="K2308" t="str">
        <f>IF(VLOOKUP($A2308,Parts!$A:$AM,K$1,0)="X",AB$2,"")</f>
        <v/>
      </c>
      <c r="L2308" t="str">
        <f>IF(VLOOKUP($A2308,Parts!$A:$AM,L$1,0)="X",AC$2,"")</f>
        <v/>
      </c>
      <c r="M2308" t="str">
        <f>IF(VLOOKUP($A2308,Parts!$A:$AM,M$1,0)="X",AD$2,"")</f>
        <v/>
      </c>
      <c r="N2308" t="str">
        <f>IF(VLOOKUP($A2308,Parts!$A:$AM,N$1,0)="X",AE$2,"")</f>
        <v/>
      </c>
      <c r="O2308" t="str">
        <f>IF(VLOOKUP($A2308,Parts!$A:$AM,O$1,0)="X",AF$2,"")</f>
        <v/>
      </c>
      <c r="P2308" t="str">
        <f t="shared" si="37"/>
        <v/>
      </c>
    </row>
    <row r="2309" spans="1:16" x14ac:dyDescent="0.25">
      <c r="A2309" t="str">
        <f>Table15[[#This Row],[Name]]</f>
        <v>SXTR280018WProp</v>
      </c>
      <c r="B2309" t="str">
        <f>IF(VLOOKUP($A2309,Parts!$A:$AM,B$1,0)="X",S$2,"")</f>
        <v/>
      </c>
      <c r="C2309" t="str">
        <f>IF(VLOOKUP($A2309,Parts!$A:$AM,C$1,0)="X",T$2,"")</f>
        <v/>
      </c>
      <c r="D2309" t="str">
        <f>IF(VLOOKUP($A2309,Parts!$A:$AM,D$1,0)="X",U$2,"")</f>
        <v/>
      </c>
      <c r="E2309" t="str">
        <f>IF(VLOOKUP($A2309,Parts!$A:$AM,E$1,0)="X",V$2,"")</f>
        <v/>
      </c>
      <c r="F2309" t="str">
        <f>IF(VLOOKUP($A2309,Parts!$A:$AM,F$1,0)="X",W$2,"")</f>
        <v/>
      </c>
      <c r="G2309" t="str">
        <f>IF(VLOOKUP($A2309,Parts!$A:$AM,G$1,0)="X",X$2,"")</f>
        <v/>
      </c>
      <c r="H2309" t="str">
        <f>IF(VLOOKUP($A2309,Parts!$A:$AM,H$1,0)="X",Y$2,"")</f>
        <v/>
      </c>
      <c r="I2309" t="str">
        <f>IF(VLOOKUP($A2309,Parts!$A:$AM,I$1,0)="X",Z$2,"")</f>
        <v/>
      </c>
      <c r="J2309" t="str">
        <f>IF(VLOOKUP($A2309,Parts!$A:$AM,J$1,0)="X",AA$2,"")</f>
        <v/>
      </c>
      <c r="K2309" t="str">
        <f>IF(VLOOKUP($A2309,Parts!$A:$AM,K$1,0)="X",AB$2,"")</f>
        <v/>
      </c>
      <c r="L2309" t="str">
        <f>IF(VLOOKUP($A2309,Parts!$A:$AM,L$1,0)="X",AC$2,"")</f>
        <v/>
      </c>
      <c r="M2309" t="str">
        <f>IF(VLOOKUP($A2309,Parts!$A:$AM,M$1,0)="X",AD$2,"")</f>
        <v/>
      </c>
      <c r="N2309" t="str">
        <f>IF(VLOOKUP($A2309,Parts!$A:$AM,N$1,0)="X",AE$2,"")</f>
        <v/>
      </c>
      <c r="O2309" t="str">
        <f>IF(VLOOKUP($A2309,Parts!$A:$AM,O$1,0)="X",AF$2,"")</f>
        <v/>
      </c>
      <c r="P2309" t="str">
        <f t="shared" si="37"/>
        <v/>
      </c>
    </row>
    <row r="2310" spans="1:16" x14ac:dyDescent="0.25">
      <c r="A2310" t="str">
        <f>Table15[[#This Row],[Name]]</f>
        <v>SXTR280021Prop</v>
      </c>
      <c r="B2310" t="str">
        <f>IF(VLOOKUP($A2310,Parts!$A:$AM,B$1,0)="X",S$2,"")</f>
        <v/>
      </c>
      <c r="C2310" t="str">
        <f>IF(VLOOKUP($A2310,Parts!$A:$AM,C$1,0)="X",T$2,"")</f>
        <v/>
      </c>
      <c r="D2310" t="str">
        <f>IF(VLOOKUP($A2310,Parts!$A:$AM,D$1,0)="X",U$2,"")</f>
        <v/>
      </c>
      <c r="E2310" t="str">
        <f>IF(VLOOKUP($A2310,Parts!$A:$AM,E$1,0)="X",V$2,"")</f>
        <v/>
      </c>
      <c r="F2310" t="str">
        <f>IF(VLOOKUP($A2310,Parts!$A:$AM,F$1,0)="X",W$2,"")</f>
        <v/>
      </c>
      <c r="G2310" t="str">
        <f>IF(VLOOKUP($A2310,Parts!$A:$AM,G$1,0)="X",X$2,"")</f>
        <v/>
      </c>
      <c r="H2310" t="str">
        <f>IF(VLOOKUP($A2310,Parts!$A:$AM,H$1,0)="X",Y$2,"")</f>
        <v/>
      </c>
      <c r="I2310" t="str">
        <f>IF(VLOOKUP($A2310,Parts!$A:$AM,I$1,0)="X",Z$2,"")</f>
        <v/>
      </c>
      <c r="J2310" t="str">
        <f>IF(VLOOKUP($A2310,Parts!$A:$AM,J$1,0)="X",AA$2,"")</f>
        <v/>
      </c>
      <c r="K2310" t="str">
        <f>IF(VLOOKUP($A2310,Parts!$A:$AM,K$1,0)="X",AB$2,"")</f>
        <v/>
      </c>
      <c r="L2310" t="str">
        <f>IF(VLOOKUP($A2310,Parts!$A:$AM,L$1,0)="X",AC$2,"")</f>
        <v/>
      </c>
      <c r="M2310" t="str">
        <f>IF(VLOOKUP($A2310,Parts!$A:$AM,M$1,0)="X",AD$2,"")</f>
        <v/>
      </c>
      <c r="N2310" t="str">
        <f>IF(VLOOKUP($A2310,Parts!$A:$AM,N$1,0)="X",AE$2,"")</f>
        <v/>
      </c>
      <c r="O2310" t="str">
        <f>IF(VLOOKUP($A2310,Parts!$A:$AM,O$1,0)="X",AF$2,"")</f>
        <v/>
      </c>
      <c r="P2310" t="str">
        <f t="shared" si="37"/>
        <v/>
      </c>
    </row>
    <row r="2311" spans="1:16" x14ac:dyDescent="0.25">
      <c r="A2311" t="str">
        <f>Table15[[#This Row],[Name]]</f>
        <v>SXTPWR2800</v>
      </c>
      <c r="B2311" t="str">
        <f>IF(VLOOKUP($A2311,Parts!$A:$AM,B$1,0)="X",S$2,"")</f>
        <v/>
      </c>
      <c r="C2311" t="str">
        <f>IF(VLOOKUP($A2311,Parts!$A:$AM,C$1,0)="X",T$2,"")</f>
        <v/>
      </c>
      <c r="D2311" t="str">
        <f>IF(VLOOKUP($A2311,Parts!$A:$AM,D$1,0)="X",U$2,"")</f>
        <v/>
      </c>
      <c r="E2311" t="str">
        <f>IF(VLOOKUP($A2311,Parts!$A:$AM,E$1,0)="X",V$2,"")</f>
        <v/>
      </c>
      <c r="F2311" t="str">
        <f>IF(VLOOKUP($A2311,Parts!$A:$AM,F$1,0)="X",W$2,"")</f>
        <v/>
      </c>
      <c r="G2311" t="str">
        <f>IF(VLOOKUP($A2311,Parts!$A:$AM,G$1,0)="X",X$2,"")</f>
        <v/>
      </c>
      <c r="H2311" t="str">
        <f>IF(VLOOKUP($A2311,Parts!$A:$AM,H$1,0)="X",Y$2,"")</f>
        <v/>
      </c>
      <c r="I2311" t="str">
        <f>IF(VLOOKUP($A2311,Parts!$A:$AM,I$1,0)="X",Z$2,"")</f>
        <v/>
      </c>
      <c r="J2311" t="str">
        <f>IF(VLOOKUP($A2311,Parts!$A:$AM,J$1,0)="X",AA$2,"")</f>
        <v/>
      </c>
      <c r="K2311" t="str">
        <f>IF(VLOOKUP($A2311,Parts!$A:$AM,K$1,0)="X",AB$2,"")</f>
        <v/>
      </c>
      <c r="L2311" t="str">
        <f>IF(VLOOKUP($A2311,Parts!$A:$AM,L$1,0)="X",AC$2,"")</f>
        <v/>
      </c>
      <c r="M2311" t="str">
        <f>IF(VLOOKUP($A2311,Parts!$A:$AM,M$1,0)="X",AD$2,"")</f>
        <v/>
      </c>
      <c r="N2311" t="str">
        <f>IF(VLOOKUP($A2311,Parts!$A:$AM,N$1,0)="X",AE$2,"")</f>
        <v/>
      </c>
      <c r="O2311" t="str">
        <f>IF(VLOOKUP($A2311,Parts!$A:$AM,O$1,0)="X",AF$2,"")</f>
        <v/>
      </c>
      <c r="P2311" t="str">
        <f t="shared" si="37"/>
        <v/>
      </c>
    </row>
    <row r="2312" spans="1:16" x14ac:dyDescent="0.25">
      <c r="A2312" t="str">
        <f>Table15[[#This Row],[Name]]</f>
        <v>sensorBarometer</v>
      </c>
      <c r="B2312" t="str">
        <f>IF(VLOOKUP($A2312,Parts!$A:$AM,B$1,0)="X",S$2,"")</f>
        <v/>
      </c>
      <c r="C2312" t="str">
        <f>IF(VLOOKUP($A2312,Parts!$A:$AM,C$1,0)="X",T$2,"")</f>
        <v/>
      </c>
      <c r="D2312" t="str">
        <f>IF(VLOOKUP($A2312,Parts!$A:$AM,D$1,0)="X",U$2,"")</f>
        <v/>
      </c>
      <c r="E2312" t="str">
        <f>IF(VLOOKUP($A2312,Parts!$A:$AM,E$1,0)="X",V$2,"")</f>
        <v/>
      </c>
      <c r="F2312" t="str">
        <f>IF(VLOOKUP($A2312,Parts!$A:$AM,F$1,0)="X",W$2,"")</f>
        <v/>
      </c>
      <c r="G2312" t="str">
        <f>IF(VLOOKUP($A2312,Parts!$A:$AM,G$1,0)="X",X$2,"")</f>
        <v/>
      </c>
      <c r="H2312" t="str">
        <f>IF(VLOOKUP($A2312,Parts!$A:$AM,H$1,0)="X",Y$2,"")</f>
        <v/>
      </c>
      <c r="I2312" t="str">
        <f>IF(VLOOKUP($A2312,Parts!$A:$AM,I$1,0)="X",Z$2,"")</f>
        <v/>
      </c>
      <c r="J2312" t="str">
        <f>IF(VLOOKUP($A2312,Parts!$A:$AM,J$1,0)="X",AA$2,"")</f>
        <v xml:space="preserve">    MODULE
    { name = ModuleTagInstruments }
</v>
      </c>
      <c r="K2312" t="str">
        <f>IF(VLOOKUP($A2312,Parts!$A:$AM,K$1,0)="X",AB$2,"")</f>
        <v/>
      </c>
      <c r="L2312" t="str">
        <f>IF(VLOOKUP($A2312,Parts!$A:$AM,L$1,0)="X",AC$2,"")</f>
        <v/>
      </c>
      <c r="M2312" t="str">
        <f>IF(VLOOKUP($A2312,Parts!$A:$AM,M$1,0)="X",AD$2,"")</f>
        <v/>
      </c>
      <c r="N2312" t="str">
        <f>IF(VLOOKUP($A2312,Parts!$A:$AM,N$1,0)="X",AE$2,"")</f>
        <v/>
      </c>
      <c r="O2312" t="str">
        <f>IF(VLOOKUP($A2312,Parts!$A:$AM,O$1,0)="X",AF$2,"")</f>
        <v/>
      </c>
      <c r="P2312" t="str">
        <f t="shared" si="37"/>
        <v xml:space="preserve">    MODULE
    { name = ModuleTagInstruments }
</v>
      </c>
    </row>
    <row r="2313" spans="1:16" x14ac:dyDescent="0.25">
      <c r="A2313" t="str">
        <f>Table15[[#This Row],[Name]]</f>
        <v>RealISRU_Hex_PSA</v>
      </c>
      <c r="B2313" t="str">
        <f>IF(VLOOKUP($A2313,Parts!$A:$AM,B$1,0)="X",S$2,"")</f>
        <v/>
      </c>
      <c r="C2313" t="str">
        <f>IF(VLOOKUP($A2313,Parts!$A:$AM,C$1,0)="X",T$2,"")</f>
        <v/>
      </c>
      <c r="D2313" t="str">
        <f>IF(VLOOKUP($A2313,Parts!$A:$AM,D$1,0)="X",U$2,"")</f>
        <v/>
      </c>
      <c r="E2313" t="str">
        <f>IF(VLOOKUP($A2313,Parts!$A:$AM,E$1,0)="X",V$2,"")</f>
        <v/>
      </c>
      <c r="F2313" t="str">
        <f>IF(VLOOKUP($A2313,Parts!$A:$AM,F$1,0)="X",W$2,"")</f>
        <v/>
      </c>
      <c r="G2313" t="str">
        <f>IF(VLOOKUP($A2313,Parts!$A:$AM,G$1,0)="X",X$2,"")</f>
        <v/>
      </c>
      <c r="H2313" t="str">
        <f>IF(VLOOKUP($A2313,Parts!$A:$AM,H$1,0)="X",Y$2,"")</f>
        <v/>
      </c>
      <c r="I2313" t="str">
        <f>IF(VLOOKUP($A2313,Parts!$A:$AM,I$1,0)="X",Z$2,"")</f>
        <v/>
      </c>
      <c r="J2313" t="str">
        <f>IF(VLOOKUP($A2313,Parts!$A:$AM,J$1,0)="X",AA$2,"")</f>
        <v/>
      </c>
      <c r="K2313" t="str">
        <f>IF(VLOOKUP($A2313,Parts!$A:$AM,K$1,0)="X",AB$2,"")</f>
        <v/>
      </c>
      <c r="L2313" t="str">
        <f>IF(VLOOKUP($A2313,Parts!$A:$AM,L$1,0)="X",AC$2,"")</f>
        <v/>
      </c>
      <c r="M2313" t="str">
        <f>IF(VLOOKUP($A2313,Parts!$A:$AM,M$1,0)="X",AD$2,"")</f>
        <v/>
      </c>
      <c r="N2313" t="str">
        <f>IF(VLOOKUP($A2313,Parts!$A:$AM,N$1,0)="X",AE$2,"")</f>
        <v/>
      </c>
      <c r="O2313" t="str">
        <f>IF(VLOOKUP($A2313,Parts!$A:$AM,O$1,0)="X",AF$2,"")</f>
        <v/>
      </c>
      <c r="P2313" t="str">
        <f t="shared" si="37"/>
        <v/>
      </c>
    </row>
    <row r="2314" spans="1:16" x14ac:dyDescent="0.25">
      <c r="A2314" t="str">
        <f>Table15[[#This Row],[Name]]</f>
        <v>CXA_PMA</v>
      </c>
      <c r="B2314" t="str">
        <f>IF(VLOOKUP($A2314,Parts!$A:$AM,B$1,0)="X",S$2,"")</f>
        <v/>
      </c>
      <c r="C2314" t="str">
        <f>IF(VLOOKUP($A2314,Parts!$A:$AM,C$1,0)="X",T$2,"")</f>
        <v/>
      </c>
      <c r="D2314" t="str">
        <f>IF(VLOOKUP($A2314,Parts!$A:$AM,D$1,0)="X",U$2,"")</f>
        <v/>
      </c>
      <c r="E2314" t="str">
        <f>IF(VLOOKUP($A2314,Parts!$A:$AM,E$1,0)="X",V$2,"")</f>
        <v/>
      </c>
      <c r="F2314" t="str">
        <f>IF(VLOOKUP($A2314,Parts!$A:$AM,F$1,0)="X",W$2,"")</f>
        <v/>
      </c>
      <c r="G2314" t="str">
        <f>IF(VLOOKUP($A2314,Parts!$A:$AM,G$1,0)="X",X$2,"")</f>
        <v/>
      </c>
      <c r="H2314" t="str">
        <f>IF(VLOOKUP($A2314,Parts!$A:$AM,H$1,0)="X",Y$2,"")</f>
        <v/>
      </c>
      <c r="I2314" t="str">
        <f>IF(VLOOKUP($A2314,Parts!$A:$AM,I$1,0)="X",Z$2,"")</f>
        <v/>
      </c>
      <c r="J2314" t="str">
        <f>IF(VLOOKUP($A2314,Parts!$A:$AM,J$1,0)="X",AA$2,"")</f>
        <v/>
      </c>
      <c r="K2314" t="str">
        <f>IF(VLOOKUP($A2314,Parts!$A:$AM,K$1,0)="X",AB$2,"")</f>
        <v/>
      </c>
      <c r="L2314" t="str">
        <f>IF(VLOOKUP($A2314,Parts!$A:$AM,L$1,0)="X",AC$2,"")</f>
        <v/>
      </c>
      <c r="M2314" t="str">
        <f>IF(VLOOKUP($A2314,Parts!$A:$AM,M$1,0)="X",AD$2,"")</f>
        <v/>
      </c>
      <c r="N2314" t="str">
        <f>IF(VLOOKUP($A2314,Parts!$A:$AM,N$1,0)="X",AE$2,"")</f>
        <v/>
      </c>
      <c r="O2314" t="str">
        <f>IF(VLOOKUP($A2314,Parts!$A:$AM,O$1,0)="X",AF$2,"")</f>
        <v/>
      </c>
      <c r="P2314" t="str">
        <f t="shared" si="37"/>
        <v/>
      </c>
    </row>
    <row r="2315" spans="1:16" x14ac:dyDescent="0.25">
      <c r="A2315" t="str">
        <f>Table15[[#This Row],[Name]]</f>
        <v>xPMAx</v>
      </c>
      <c r="B2315" t="str">
        <f>IF(VLOOKUP($A2315,Parts!$A:$AM,B$1,0)="X",S$2,"")</f>
        <v/>
      </c>
      <c r="C2315" t="str">
        <f>IF(VLOOKUP($A2315,Parts!$A:$AM,C$1,0)="X",T$2,"")</f>
        <v/>
      </c>
      <c r="D2315" t="str">
        <f>IF(VLOOKUP($A2315,Parts!$A:$AM,D$1,0)="X",U$2,"")</f>
        <v/>
      </c>
      <c r="E2315" t="str">
        <f>IF(VLOOKUP($A2315,Parts!$A:$AM,E$1,0)="X",V$2,"")</f>
        <v/>
      </c>
      <c r="F2315" t="str">
        <f>IF(VLOOKUP($A2315,Parts!$A:$AM,F$1,0)="X",W$2,"")</f>
        <v/>
      </c>
      <c r="G2315" t="str">
        <f>IF(VLOOKUP($A2315,Parts!$A:$AM,G$1,0)="X",X$2,"")</f>
        <v/>
      </c>
      <c r="H2315" t="str">
        <f>IF(VLOOKUP($A2315,Parts!$A:$AM,H$1,0)="X",Y$2,"")</f>
        <v/>
      </c>
      <c r="I2315" t="str">
        <f>IF(VLOOKUP($A2315,Parts!$A:$AM,I$1,0)="X",Z$2,"")</f>
        <v/>
      </c>
      <c r="J2315" t="str">
        <f>IF(VLOOKUP($A2315,Parts!$A:$AM,J$1,0)="X",AA$2,"")</f>
        <v/>
      </c>
      <c r="K2315" t="str">
        <f>IF(VLOOKUP($A2315,Parts!$A:$AM,K$1,0)="X",AB$2,"")</f>
        <v/>
      </c>
      <c r="L2315" t="str">
        <f>IF(VLOOKUP($A2315,Parts!$A:$AM,L$1,0)="X",AC$2,"")</f>
        <v/>
      </c>
      <c r="M2315" t="str">
        <f>IF(VLOOKUP($A2315,Parts!$A:$AM,M$1,0)="X",AD$2,"")</f>
        <v/>
      </c>
      <c r="N2315" t="str">
        <f>IF(VLOOKUP($A2315,Parts!$A:$AM,N$1,0)="X",AE$2,"")</f>
        <v/>
      </c>
      <c r="O2315" t="str">
        <f>IF(VLOOKUP($A2315,Parts!$A:$AM,O$1,0)="X",AF$2,"")</f>
        <v/>
      </c>
      <c r="P2315" t="str">
        <f t="shared" si="37"/>
        <v/>
      </c>
    </row>
    <row r="2316" spans="1:16" x14ac:dyDescent="0.25">
      <c r="A2316" t="str">
        <f>Table15[[#This Row],[Name]]</f>
        <v>truss-octo-angled-crew-01</v>
      </c>
      <c r="B2316" t="str">
        <f>IF(VLOOKUP($A2316,Parts!$A:$AM,B$1,0)="X",S$2,"")</f>
        <v/>
      </c>
      <c r="C2316" t="str">
        <f>IF(VLOOKUP($A2316,Parts!$A:$AM,C$1,0)="X",T$2,"")</f>
        <v/>
      </c>
      <c r="D2316" t="str">
        <f>IF(VLOOKUP($A2316,Parts!$A:$AM,D$1,0)="X",U$2,"")</f>
        <v/>
      </c>
      <c r="E2316" t="str">
        <f>IF(VLOOKUP($A2316,Parts!$A:$AM,E$1,0)="X",V$2,"")</f>
        <v/>
      </c>
      <c r="F2316" t="str">
        <f>IF(VLOOKUP($A2316,Parts!$A:$AM,F$1,0)="X",W$2,"")</f>
        <v/>
      </c>
      <c r="G2316" t="str">
        <f>IF(VLOOKUP($A2316,Parts!$A:$AM,G$1,0)="X",X$2,"")</f>
        <v/>
      </c>
      <c r="H2316" t="str">
        <f>IF(VLOOKUP($A2316,Parts!$A:$AM,H$1,0)="X",Y$2,"")</f>
        <v/>
      </c>
      <c r="I2316" t="str">
        <f>IF(VLOOKUP($A2316,Parts!$A:$AM,I$1,0)="X",Z$2,"")</f>
        <v/>
      </c>
      <c r="J2316" t="str">
        <f>IF(VLOOKUP($A2316,Parts!$A:$AM,J$1,0)="X",AA$2,"")</f>
        <v/>
      </c>
      <c r="K2316" t="str">
        <f>IF(VLOOKUP($A2316,Parts!$A:$AM,K$1,0)="X",AB$2,"")</f>
        <v/>
      </c>
      <c r="L2316" t="str">
        <f>IF(VLOOKUP($A2316,Parts!$A:$AM,L$1,0)="X",AC$2,"")</f>
        <v/>
      </c>
      <c r="M2316" t="str">
        <f>IF(VLOOKUP($A2316,Parts!$A:$AM,M$1,0)="X",AD$2,"")</f>
        <v/>
      </c>
      <c r="N2316" t="str">
        <f>IF(VLOOKUP($A2316,Parts!$A:$AM,N$1,0)="X",AE$2,"")</f>
        <v/>
      </c>
      <c r="O2316" t="str">
        <f>IF(VLOOKUP($A2316,Parts!$A:$AM,O$1,0)="X",AF$2,"")</f>
        <v/>
      </c>
      <c r="P2316" t="str">
        <f t="shared" si="37"/>
        <v/>
      </c>
    </row>
    <row r="2317" spans="1:16" x14ac:dyDescent="0.25">
      <c r="A2317" t="str">
        <f>Table15[[#This Row],[Name]]</f>
        <v>FASAProbeCamera</v>
      </c>
      <c r="B2317" t="str">
        <f>IF(VLOOKUP($A2317,Parts!$A:$AM,B$1,0)="X",S$2,"")</f>
        <v/>
      </c>
      <c r="C2317" t="str">
        <f>IF(VLOOKUP($A2317,Parts!$A:$AM,C$1,0)="X",T$2,"")</f>
        <v/>
      </c>
      <c r="D2317" t="str">
        <f>IF(VLOOKUP($A2317,Parts!$A:$AM,D$1,0)="X",U$2,"")</f>
        <v/>
      </c>
      <c r="E2317" t="str">
        <f>IF(VLOOKUP($A2317,Parts!$A:$AM,E$1,0)="X",V$2,"")</f>
        <v/>
      </c>
      <c r="F2317" t="str">
        <f>IF(VLOOKUP($A2317,Parts!$A:$AM,F$1,0)="X",W$2,"")</f>
        <v/>
      </c>
      <c r="G2317" t="str">
        <f>IF(VLOOKUP($A2317,Parts!$A:$AM,G$1,0)="X",X$2,"")</f>
        <v/>
      </c>
      <c r="H2317" t="str">
        <f>IF(VLOOKUP($A2317,Parts!$A:$AM,H$1,0)="X",Y$2,"")</f>
        <v/>
      </c>
      <c r="I2317" t="str">
        <f>IF(VLOOKUP($A2317,Parts!$A:$AM,I$1,0)="X",Z$2,"")</f>
        <v/>
      </c>
      <c r="J2317" t="str">
        <f>IF(VLOOKUP($A2317,Parts!$A:$AM,J$1,0)="X",AA$2,"")</f>
        <v/>
      </c>
      <c r="K2317" t="str">
        <f>IF(VLOOKUP($A2317,Parts!$A:$AM,K$1,0)="X",AB$2,"")</f>
        <v/>
      </c>
      <c r="L2317" t="str">
        <f>IF(VLOOKUP($A2317,Parts!$A:$AM,L$1,0)="X",AC$2,"")</f>
        <v/>
      </c>
      <c r="M2317" t="str">
        <f>IF(VLOOKUP($A2317,Parts!$A:$AM,M$1,0)="X",AD$2,"")</f>
        <v/>
      </c>
      <c r="N2317" t="str">
        <f>IF(VLOOKUP($A2317,Parts!$A:$AM,N$1,0)="X",AE$2,"")</f>
        <v/>
      </c>
      <c r="O2317" t="str">
        <f>IF(VLOOKUP($A2317,Parts!$A:$AM,O$1,0)="X",AF$2,"")</f>
        <v/>
      </c>
      <c r="P2317" t="str">
        <f t="shared" si="37"/>
        <v/>
      </c>
    </row>
    <row r="2318" spans="1:16" x14ac:dyDescent="0.25">
      <c r="A2318">
        <f>Table15[[#This Row],[Name]]</f>
        <v>0</v>
      </c>
      <c r="B2318" t="e">
        <f>IF(VLOOKUP($A2318,Parts!$A:$AM,B$1,0)="X",S$2,"")</f>
        <v>#N/A</v>
      </c>
      <c r="C2318" t="e">
        <f>IF(VLOOKUP($A2318,Parts!$A:$AM,C$1,0)="X",T$2,"")</f>
        <v>#N/A</v>
      </c>
      <c r="D2318" t="e">
        <f>IF(VLOOKUP($A2318,Parts!$A:$AM,D$1,0)="X",U$2,"")</f>
        <v>#N/A</v>
      </c>
      <c r="E2318" t="e">
        <f>IF(VLOOKUP($A2318,Parts!$A:$AM,E$1,0)="X",V$2,"")</f>
        <v>#N/A</v>
      </c>
      <c r="F2318" t="e">
        <f>IF(VLOOKUP($A2318,Parts!$A:$AM,F$1,0)="X",W$2,"")</f>
        <v>#N/A</v>
      </c>
      <c r="G2318" t="e">
        <f>IF(VLOOKUP($A2318,Parts!$A:$AM,G$1,0)="X",X$2,"")</f>
        <v>#N/A</v>
      </c>
      <c r="H2318" t="e">
        <f>IF(VLOOKUP($A2318,Parts!$A:$AM,H$1,0)="X",Y$2,"")</f>
        <v>#N/A</v>
      </c>
      <c r="I2318" t="e">
        <f>IF(VLOOKUP($A2318,Parts!$A:$AM,I$1,0)="X",Z$2,"")</f>
        <v>#N/A</v>
      </c>
      <c r="J2318" t="e">
        <f>IF(VLOOKUP($A2318,Parts!$A:$AM,J$1,0)="X",AA$2,"")</f>
        <v>#N/A</v>
      </c>
      <c r="K2318" t="e">
        <f>IF(VLOOKUP($A2318,Parts!$A:$AM,K$1,0)="X",AB$2,"")</f>
        <v>#N/A</v>
      </c>
      <c r="L2318" t="e">
        <f>IF(VLOOKUP($A2318,Parts!$A:$AM,L$1,0)="X",AC$2,"")</f>
        <v>#N/A</v>
      </c>
      <c r="M2318" t="e">
        <f>IF(VLOOKUP($A2318,Parts!$A:$AM,M$1,0)="X",AD$2,"")</f>
        <v>#N/A</v>
      </c>
      <c r="N2318" t="e">
        <f>IF(VLOOKUP($A2318,Parts!$A:$AM,N$1,0)="X",AE$2,"")</f>
        <v>#N/A</v>
      </c>
      <c r="O2318" t="e">
        <f>IF(VLOOKUP($A2318,Parts!$A:$AM,O$1,0)="X",AF$2,"")</f>
        <v>#N/A</v>
      </c>
      <c r="P2318" t="e">
        <f t="shared" si="37"/>
        <v>#N/A</v>
      </c>
    </row>
    <row r="2319" spans="1:16" x14ac:dyDescent="0.25">
      <c r="A2319">
        <f>Table15[[#This Row],[Name]]</f>
        <v>0</v>
      </c>
      <c r="B2319" t="e">
        <f>IF(VLOOKUP($A2319,Parts!$A:$AM,B$1,0)="X",S$2,"")</f>
        <v>#N/A</v>
      </c>
      <c r="C2319" t="e">
        <f>IF(VLOOKUP($A2319,Parts!$A:$AM,C$1,0)="X",T$2,"")</f>
        <v>#N/A</v>
      </c>
      <c r="D2319" t="e">
        <f>IF(VLOOKUP($A2319,Parts!$A:$AM,D$1,0)="X",U$2,"")</f>
        <v>#N/A</v>
      </c>
      <c r="E2319" t="e">
        <f>IF(VLOOKUP($A2319,Parts!$A:$AM,E$1,0)="X",V$2,"")</f>
        <v>#N/A</v>
      </c>
      <c r="F2319" t="e">
        <f>IF(VLOOKUP($A2319,Parts!$A:$AM,F$1,0)="X",W$2,"")</f>
        <v>#N/A</v>
      </c>
      <c r="G2319" t="e">
        <f>IF(VLOOKUP($A2319,Parts!$A:$AM,G$1,0)="X",X$2,"")</f>
        <v>#N/A</v>
      </c>
      <c r="H2319" t="e">
        <f>IF(VLOOKUP($A2319,Parts!$A:$AM,H$1,0)="X",Y$2,"")</f>
        <v>#N/A</v>
      </c>
      <c r="I2319" t="e">
        <f>IF(VLOOKUP($A2319,Parts!$A:$AM,I$1,0)="X",Z$2,"")</f>
        <v>#N/A</v>
      </c>
      <c r="J2319" t="e">
        <f>IF(VLOOKUP($A2319,Parts!$A:$AM,J$1,0)="X",AA$2,"")</f>
        <v>#N/A</v>
      </c>
      <c r="K2319" t="e">
        <f>IF(VLOOKUP($A2319,Parts!$A:$AM,K$1,0)="X",AB$2,"")</f>
        <v>#N/A</v>
      </c>
      <c r="L2319" t="e">
        <f>IF(VLOOKUP($A2319,Parts!$A:$AM,L$1,0)="X",AC$2,"")</f>
        <v>#N/A</v>
      </c>
      <c r="M2319" t="e">
        <f>IF(VLOOKUP($A2319,Parts!$A:$AM,M$1,0)="X",AD$2,"")</f>
        <v>#N/A</v>
      </c>
      <c r="N2319" t="e">
        <f>IF(VLOOKUP($A2319,Parts!$A:$AM,N$1,0)="X",AE$2,"")</f>
        <v>#N/A</v>
      </c>
      <c r="O2319" t="e">
        <f>IF(VLOOKUP($A2319,Parts!$A:$AM,O$1,0)="X",AF$2,"")</f>
        <v>#N/A</v>
      </c>
      <c r="P2319" t="e">
        <f t="shared" si="37"/>
        <v>#N/A</v>
      </c>
    </row>
    <row r="2320" spans="1:16" x14ac:dyDescent="0.25">
      <c r="A2320">
        <f>Table15[[#This Row],[Name]]</f>
        <v>0</v>
      </c>
      <c r="B2320" t="e">
        <f>IF(VLOOKUP($A2320,Parts!$A:$AM,B$1,0)="X",S$2,"")</f>
        <v>#N/A</v>
      </c>
      <c r="C2320" t="e">
        <f>IF(VLOOKUP($A2320,Parts!$A:$AM,C$1,0)="X",T$2,"")</f>
        <v>#N/A</v>
      </c>
      <c r="D2320" t="e">
        <f>IF(VLOOKUP($A2320,Parts!$A:$AM,D$1,0)="X",U$2,"")</f>
        <v>#N/A</v>
      </c>
      <c r="E2320" t="e">
        <f>IF(VLOOKUP($A2320,Parts!$A:$AM,E$1,0)="X",V$2,"")</f>
        <v>#N/A</v>
      </c>
      <c r="F2320" t="e">
        <f>IF(VLOOKUP($A2320,Parts!$A:$AM,F$1,0)="X",W$2,"")</f>
        <v>#N/A</v>
      </c>
      <c r="G2320" t="e">
        <f>IF(VLOOKUP($A2320,Parts!$A:$AM,G$1,0)="X",X$2,"")</f>
        <v>#N/A</v>
      </c>
      <c r="H2320" t="e">
        <f>IF(VLOOKUP($A2320,Parts!$A:$AM,H$1,0)="X",Y$2,"")</f>
        <v>#N/A</v>
      </c>
      <c r="I2320" t="e">
        <f>IF(VLOOKUP($A2320,Parts!$A:$AM,I$1,0)="X",Z$2,"")</f>
        <v>#N/A</v>
      </c>
      <c r="J2320" t="e">
        <f>IF(VLOOKUP($A2320,Parts!$A:$AM,J$1,0)="X",AA$2,"")</f>
        <v>#N/A</v>
      </c>
      <c r="K2320" t="e">
        <f>IF(VLOOKUP($A2320,Parts!$A:$AM,K$1,0)="X",AB$2,"")</f>
        <v>#N/A</v>
      </c>
      <c r="L2320" t="e">
        <f>IF(VLOOKUP($A2320,Parts!$A:$AM,L$1,0)="X",AC$2,"")</f>
        <v>#N/A</v>
      </c>
      <c r="M2320" t="e">
        <f>IF(VLOOKUP($A2320,Parts!$A:$AM,M$1,0)="X",AD$2,"")</f>
        <v>#N/A</v>
      </c>
      <c r="N2320" t="e">
        <f>IF(VLOOKUP($A2320,Parts!$A:$AM,N$1,0)="X",AE$2,"")</f>
        <v>#N/A</v>
      </c>
      <c r="O2320" t="e">
        <f>IF(VLOOKUP($A2320,Parts!$A:$AM,O$1,0)="X",AF$2,"")</f>
        <v>#N/A</v>
      </c>
      <c r="P2320" t="e">
        <f t="shared" si="37"/>
        <v>#N/A</v>
      </c>
    </row>
    <row r="2321" spans="1:16" x14ac:dyDescent="0.25">
      <c r="A2321" t="str">
        <f>Table15[[#This Row],[Name]]</f>
        <v>FASAProbeDecoupler</v>
      </c>
      <c r="B2321" t="str">
        <f>IF(VLOOKUP($A2321,Parts!$A:$AM,B$1,0)="X",S$2,"")</f>
        <v/>
      </c>
      <c r="C2321" t="str">
        <f>IF(VLOOKUP($A2321,Parts!$A:$AM,C$1,0)="X",T$2,"")</f>
        <v/>
      </c>
      <c r="D2321" t="str">
        <f>IF(VLOOKUP($A2321,Parts!$A:$AM,D$1,0)="X",U$2,"")</f>
        <v/>
      </c>
      <c r="E2321" t="str">
        <f>IF(VLOOKUP($A2321,Parts!$A:$AM,E$1,0)="X",V$2,"")</f>
        <v/>
      </c>
      <c r="F2321" t="str">
        <f>IF(VLOOKUP($A2321,Parts!$A:$AM,F$1,0)="X",W$2,"")</f>
        <v/>
      </c>
      <c r="G2321" t="str">
        <f>IF(VLOOKUP($A2321,Parts!$A:$AM,G$1,0)="X",X$2,"")</f>
        <v/>
      </c>
      <c r="H2321" t="str">
        <f>IF(VLOOKUP($A2321,Parts!$A:$AM,H$1,0)="X",Y$2,"")</f>
        <v/>
      </c>
      <c r="I2321" t="str">
        <f>IF(VLOOKUP($A2321,Parts!$A:$AM,I$1,0)="X",Z$2,"")</f>
        <v/>
      </c>
      <c r="J2321" t="str">
        <f>IF(VLOOKUP($A2321,Parts!$A:$AM,J$1,0)="X",AA$2,"")</f>
        <v/>
      </c>
      <c r="K2321" t="str">
        <f>IF(VLOOKUP($A2321,Parts!$A:$AM,K$1,0)="X",AB$2,"")</f>
        <v/>
      </c>
      <c r="L2321" t="str">
        <f>IF(VLOOKUP($A2321,Parts!$A:$AM,L$1,0)="X",AC$2,"")</f>
        <v/>
      </c>
      <c r="M2321" t="str">
        <f>IF(VLOOKUP($A2321,Parts!$A:$AM,M$1,0)="X",AD$2,"")</f>
        <v/>
      </c>
      <c r="N2321" t="str">
        <f>IF(VLOOKUP($A2321,Parts!$A:$AM,N$1,0)="X",AE$2,"")</f>
        <v/>
      </c>
      <c r="O2321" t="str">
        <f>IF(VLOOKUP($A2321,Parts!$A:$AM,O$1,0)="X",AF$2,"")</f>
        <v/>
      </c>
      <c r="P2321" t="str">
        <f t="shared" si="37"/>
        <v/>
      </c>
    </row>
    <row r="2322" spans="1:16" x14ac:dyDescent="0.25">
      <c r="A2322" t="str">
        <f>Table15[[#This Row],[Name]]</f>
        <v>RLA_small_probe_6sides_gold</v>
      </c>
      <c r="B2322" t="str">
        <f>IF(VLOOKUP($A2322,Parts!$A:$AM,B$1,0)="X",S$2,"")</f>
        <v/>
      </c>
      <c r="C2322" t="str">
        <f>IF(VLOOKUP($A2322,Parts!$A:$AM,C$1,0)="X",T$2,"")</f>
        <v/>
      </c>
      <c r="D2322" t="str">
        <f>IF(VLOOKUP($A2322,Parts!$A:$AM,D$1,0)="X",U$2,"")</f>
        <v/>
      </c>
      <c r="E2322" t="str">
        <f>IF(VLOOKUP($A2322,Parts!$A:$AM,E$1,0)="X",V$2,"")</f>
        <v/>
      </c>
      <c r="F2322" t="str">
        <f>IF(VLOOKUP($A2322,Parts!$A:$AM,F$1,0)="X",W$2,"")</f>
        <v/>
      </c>
      <c r="G2322" t="str">
        <f>IF(VLOOKUP($A2322,Parts!$A:$AM,G$1,0)="X",X$2,"")</f>
        <v/>
      </c>
      <c r="H2322" t="str">
        <f>IF(VLOOKUP($A2322,Parts!$A:$AM,H$1,0)="X",Y$2,"")</f>
        <v/>
      </c>
      <c r="I2322" t="str">
        <f>IF(VLOOKUP($A2322,Parts!$A:$AM,I$1,0)="X",Z$2,"")</f>
        <v/>
      </c>
      <c r="J2322" t="str">
        <f>IF(VLOOKUP($A2322,Parts!$A:$AM,J$1,0)="X",AA$2,"")</f>
        <v/>
      </c>
      <c r="K2322" t="str">
        <f>IF(VLOOKUP($A2322,Parts!$A:$AM,K$1,0)="X",AB$2,"")</f>
        <v/>
      </c>
      <c r="L2322" t="str">
        <f>IF(VLOOKUP($A2322,Parts!$A:$AM,L$1,0)="X",AC$2,"")</f>
        <v/>
      </c>
      <c r="M2322" t="str">
        <f>IF(VLOOKUP($A2322,Parts!$A:$AM,M$1,0)="X",AD$2,"")</f>
        <v/>
      </c>
      <c r="N2322" t="str">
        <f>IF(VLOOKUP($A2322,Parts!$A:$AM,N$1,0)="X",AE$2,"")</f>
        <v/>
      </c>
      <c r="O2322" t="str">
        <f>IF(VLOOKUP($A2322,Parts!$A:$AM,O$1,0)="X",AF$2,"")</f>
        <v/>
      </c>
      <c r="P2322" t="str">
        <f t="shared" si="37"/>
        <v/>
      </c>
    </row>
    <row r="2323" spans="1:16" x14ac:dyDescent="0.25">
      <c r="A2323" t="str">
        <f>Table15[[#This Row],[Name]]</f>
        <v>RLA_small_probe_24sides</v>
      </c>
      <c r="B2323" t="str">
        <f>IF(VLOOKUP($A2323,Parts!$A:$AM,B$1,0)="X",S$2,"")</f>
        <v/>
      </c>
      <c r="C2323" t="str">
        <f>IF(VLOOKUP($A2323,Parts!$A:$AM,C$1,0)="X",T$2,"")</f>
        <v/>
      </c>
      <c r="D2323" t="str">
        <f>IF(VLOOKUP($A2323,Parts!$A:$AM,D$1,0)="X",U$2,"")</f>
        <v/>
      </c>
      <c r="E2323" t="str">
        <f>IF(VLOOKUP($A2323,Parts!$A:$AM,E$1,0)="X",V$2,"")</f>
        <v/>
      </c>
      <c r="F2323" t="str">
        <f>IF(VLOOKUP($A2323,Parts!$A:$AM,F$1,0)="X",W$2,"")</f>
        <v/>
      </c>
      <c r="G2323" t="str">
        <f>IF(VLOOKUP($A2323,Parts!$A:$AM,G$1,0)="X",X$2,"")</f>
        <v/>
      </c>
      <c r="H2323" t="str">
        <f>IF(VLOOKUP($A2323,Parts!$A:$AM,H$1,0)="X",Y$2,"")</f>
        <v/>
      </c>
      <c r="I2323" t="str">
        <f>IF(VLOOKUP($A2323,Parts!$A:$AM,I$1,0)="X",Z$2,"")</f>
        <v/>
      </c>
      <c r="J2323" t="str">
        <f>IF(VLOOKUP($A2323,Parts!$A:$AM,J$1,0)="X",AA$2,"")</f>
        <v/>
      </c>
      <c r="K2323" t="str">
        <f>IF(VLOOKUP($A2323,Parts!$A:$AM,K$1,0)="X",AB$2,"")</f>
        <v/>
      </c>
      <c r="L2323" t="str">
        <f>IF(VLOOKUP($A2323,Parts!$A:$AM,L$1,0)="X",AC$2,"")</f>
        <v/>
      </c>
      <c r="M2323" t="str">
        <f>IF(VLOOKUP($A2323,Parts!$A:$AM,M$1,0)="X",AD$2,"")</f>
        <v/>
      </c>
      <c r="N2323" t="str">
        <f>IF(VLOOKUP($A2323,Parts!$A:$AM,N$1,0)="X",AE$2,"")</f>
        <v/>
      </c>
      <c r="O2323" t="str">
        <f>IF(VLOOKUP($A2323,Parts!$A:$AM,O$1,0)="X",AF$2,"")</f>
        <v/>
      </c>
      <c r="P2323" t="str">
        <f t="shared" si="37"/>
        <v/>
      </c>
    </row>
    <row r="2324" spans="1:16" x14ac:dyDescent="0.25">
      <c r="A2324" t="str">
        <f>Table15[[#This Row],[Name]]</f>
        <v>RLA_small_probe_24sides_gold</v>
      </c>
      <c r="B2324" t="str">
        <f>IF(VLOOKUP($A2324,Parts!$A:$AM,B$1,0)="X",S$2,"")</f>
        <v/>
      </c>
      <c r="C2324" t="str">
        <f>IF(VLOOKUP($A2324,Parts!$A:$AM,C$1,0)="X",T$2,"")</f>
        <v/>
      </c>
      <c r="D2324" t="str">
        <f>IF(VLOOKUP($A2324,Parts!$A:$AM,D$1,0)="X",U$2,"")</f>
        <v/>
      </c>
      <c r="E2324" t="str">
        <f>IF(VLOOKUP($A2324,Parts!$A:$AM,E$1,0)="X",V$2,"")</f>
        <v/>
      </c>
      <c r="F2324" t="str">
        <f>IF(VLOOKUP($A2324,Parts!$A:$AM,F$1,0)="X",W$2,"")</f>
        <v/>
      </c>
      <c r="G2324" t="str">
        <f>IF(VLOOKUP($A2324,Parts!$A:$AM,G$1,0)="X",X$2,"")</f>
        <v/>
      </c>
      <c r="H2324" t="str">
        <f>IF(VLOOKUP($A2324,Parts!$A:$AM,H$1,0)="X",Y$2,"")</f>
        <v/>
      </c>
      <c r="I2324" t="str">
        <f>IF(VLOOKUP($A2324,Parts!$A:$AM,I$1,0)="X",Z$2,"")</f>
        <v/>
      </c>
      <c r="J2324" t="str">
        <f>IF(VLOOKUP($A2324,Parts!$A:$AM,J$1,0)="X",AA$2,"")</f>
        <v/>
      </c>
      <c r="K2324" t="str">
        <f>IF(VLOOKUP($A2324,Parts!$A:$AM,K$1,0)="X",AB$2,"")</f>
        <v/>
      </c>
      <c r="L2324" t="str">
        <f>IF(VLOOKUP($A2324,Parts!$A:$AM,L$1,0)="X",AC$2,"")</f>
        <v/>
      </c>
      <c r="M2324" t="str">
        <f>IF(VLOOKUP($A2324,Parts!$A:$AM,M$1,0)="X",AD$2,"")</f>
        <v/>
      </c>
      <c r="N2324" t="str">
        <f>IF(VLOOKUP($A2324,Parts!$A:$AM,N$1,0)="X",AE$2,"")</f>
        <v/>
      </c>
      <c r="O2324" t="str">
        <f>IF(VLOOKUP($A2324,Parts!$A:$AM,O$1,0)="X",AF$2,"")</f>
        <v/>
      </c>
      <c r="P2324" t="str">
        <f t="shared" si="37"/>
        <v/>
      </c>
    </row>
    <row r="2325" spans="1:16" x14ac:dyDescent="0.25">
      <c r="A2325" t="str">
        <f>Table15[[#This Row],[Name]]</f>
        <v>LprobeFoil</v>
      </c>
      <c r="B2325" t="str">
        <f>IF(VLOOKUP($A2325,Parts!$A:$AM,B$1,0)="X",S$2,"")</f>
        <v/>
      </c>
      <c r="C2325" t="str">
        <f>IF(VLOOKUP($A2325,Parts!$A:$AM,C$1,0)="X",T$2,"")</f>
        <v/>
      </c>
      <c r="D2325" t="str">
        <f>IF(VLOOKUP($A2325,Parts!$A:$AM,D$1,0)="X",U$2,"")</f>
        <v/>
      </c>
      <c r="E2325" t="str">
        <f>IF(VLOOKUP($A2325,Parts!$A:$AM,E$1,0)="X",V$2,"")</f>
        <v/>
      </c>
      <c r="F2325" t="str">
        <f>IF(VLOOKUP($A2325,Parts!$A:$AM,F$1,0)="X",W$2,"")</f>
        <v/>
      </c>
      <c r="G2325" t="str">
        <f>IF(VLOOKUP($A2325,Parts!$A:$AM,G$1,0)="X",X$2,"")</f>
        <v/>
      </c>
      <c r="H2325" t="str">
        <f>IF(VLOOKUP($A2325,Parts!$A:$AM,H$1,0)="X",Y$2,"")</f>
        <v/>
      </c>
      <c r="I2325" t="str">
        <f>IF(VLOOKUP($A2325,Parts!$A:$AM,I$1,0)="X",Z$2,"")</f>
        <v/>
      </c>
      <c r="J2325" t="str">
        <f>IF(VLOOKUP($A2325,Parts!$A:$AM,J$1,0)="X",AA$2,"")</f>
        <v/>
      </c>
      <c r="K2325" t="str">
        <f>IF(VLOOKUP($A2325,Parts!$A:$AM,K$1,0)="X",AB$2,"")</f>
        <v/>
      </c>
      <c r="L2325" t="str">
        <f>IF(VLOOKUP($A2325,Parts!$A:$AM,L$1,0)="X",AC$2,"")</f>
        <v/>
      </c>
      <c r="M2325" t="str">
        <f>IF(VLOOKUP($A2325,Parts!$A:$AM,M$1,0)="X",AD$2,"")</f>
        <v/>
      </c>
      <c r="N2325" t="str">
        <f>IF(VLOOKUP($A2325,Parts!$A:$AM,N$1,0)="X",AE$2,"")</f>
        <v/>
      </c>
      <c r="O2325" t="str">
        <f>IF(VLOOKUP($A2325,Parts!$A:$AM,O$1,0)="X",AF$2,"")</f>
        <v/>
      </c>
      <c r="P2325" t="str">
        <f t="shared" si="37"/>
        <v/>
      </c>
    </row>
    <row r="2326" spans="1:16" x14ac:dyDescent="0.25">
      <c r="A2326" t="str">
        <f>Table15[[#This Row],[Name]]</f>
        <v>RLA_small_probe_8sides_gold</v>
      </c>
      <c r="B2326" t="str">
        <f>IF(VLOOKUP($A2326,Parts!$A:$AM,B$1,0)="X",S$2,"")</f>
        <v/>
      </c>
      <c r="C2326" t="str">
        <f>IF(VLOOKUP($A2326,Parts!$A:$AM,C$1,0)="X",T$2,"")</f>
        <v/>
      </c>
      <c r="D2326" t="str">
        <f>IF(VLOOKUP($A2326,Parts!$A:$AM,D$1,0)="X",U$2,"")</f>
        <v/>
      </c>
      <c r="E2326" t="str">
        <f>IF(VLOOKUP($A2326,Parts!$A:$AM,E$1,0)="X",V$2,"")</f>
        <v/>
      </c>
      <c r="F2326" t="str">
        <f>IF(VLOOKUP($A2326,Parts!$A:$AM,F$1,0)="X",W$2,"")</f>
        <v/>
      </c>
      <c r="G2326" t="str">
        <f>IF(VLOOKUP($A2326,Parts!$A:$AM,G$1,0)="X",X$2,"")</f>
        <v/>
      </c>
      <c r="H2326" t="str">
        <f>IF(VLOOKUP($A2326,Parts!$A:$AM,H$1,0)="X",Y$2,"")</f>
        <v/>
      </c>
      <c r="I2326" t="str">
        <f>IF(VLOOKUP($A2326,Parts!$A:$AM,I$1,0)="X",Z$2,"")</f>
        <v/>
      </c>
      <c r="J2326" t="str">
        <f>IF(VLOOKUP($A2326,Parts!$A:$AM,J$1,0)="X",AA$2,"")</f>
        <v/>
      </c>
      <c r="K2326" t="str">
        <f>IF(VLOOKUP($A2326,Parts!$A:$AM,K$1,0)="X",AB$2,"")</f>
        <v/>
      </c>
      <c r="L2326" t="str">
        <f>IF(VLOOKUP($A2326,Parts!$A:$AM,L$1,0)="X",AC$2,"")</f>
        <v/>
      </c>
      <c r="M2326" t="str">
        <f>IF(VLOOKUP($A2326,Parts!$A:$AM,M$1,0)="X",AD$2,"")</f>
        <v/>
      </c>
      <c r="N2326" t="str">
        <f>IF(VLOOKUP($A2326,Parts!$A:$AM,N$1,0)="X",AE$2,"")</f>
        <v/>
      </c>
      <c r="O2326" t="str">
        <f>IF(VLOOKUP($A2326,Parts!$A:$AM,O$1,0)="X",AF$2,"")</f>
        <v/>
      </c>
      <c r="P2326" t="str">
        <f t="shared" si="37"/>
        <v/>
      </c>
    </row>
    <row r="2327" spans="1:16" x14ac:dyDescent="0.25">
      <c r="A2327" t="str">
        <f>Table15[[#This Row],[Name]]</f>
        <v>RLA_small_probe_QBE_gold</v>
      </c>
      <c r="B2327" t="str">
        <f>IF(VLOOKUP($A2327,Parts!$A:$AM,B$1,0)="X",S$2,"")</f>
        <v/>
      </c>
      <c r="C2327" t="str">
        <f>IF(VLOOKUP($A2327,Parts!$A:$AM,C$1,0)="X",T$2,"")</f>
        <v/>
      </c>
      <c r="D2327" t="str">
        <f>IF(VLOOKUP($A2327,Parts!$A:$AM,D$1,0)="X",U$2,"")</f>
        <v/>
      </c>
      <c r="E2327" t="str">
        <f>IF(VLOOKUP($A2327,Parts!$A:$AM,E$1,0)="X",V$2,"")</f>
        <v/>
      </c>
      <c r="F2327" t="str">
        <f>IF(VLOOKUP($A2327,Parts!$A:$AM,F$1,0)="X",W$2,"")</f>
        <v/>
      </c>
      <c r="G2327" t="str">
        <f>IF(VLOOKUP($A2327,Parts!$A:$AM,G$1,0)="X",X$2,"")</f>
        <v/>
      </c>
      <c r="H2327" t="str">
        <f>IF(VLOOKUP($A2327,Parts!$A:$AM,H$1,0)="X",Y$2,"")</f>
        <v/>
      </c>
      <c r="I2327" t="str">
        <f>IF(VLOOKUP($A2327,Parts!$A:$AM,I$1,0)="X",Z$2,"")</f>
        <v/>
      </c>
      <c r="J2327" t="str">
        <f>IF(VLOOKUP($A2327,Parts!$A:$AM,J$1,0)="X",AA$2,"")</f>
        <v/>
      </c>
      <c r="K2327" t="str">
        <f>IF(VLOOKUP($A2327,Parts!$A:$AM,K$1,0)="X",AB$2,"")</f>
        <v/>
      </c>
      <c r="L2327" t="str">
        <f>IF(VLOOKUP($A2327,Parts!$A:$AM,L$1,0)="X",AC$2,"")</f>
        <v/>
      </c>
      <c r="M2327" t="str">
        <f>IF(VLOOKUP($A2327,Parts!$A:$AM,M$1,0)="X",AD$2,"")</f>
        <v/>
      </c>
      <c r="N2327" t="str">
        <f>IF(VLOOKUP($A2327,Parts!$A:$AM,N$1,0)="X",AE$2,"")</f>
        <v/>
      </c>
      <c r="O2327" t="str">
        <f>IF(VLOOKUP($A2327,Parts!$A:$AM,O$1,0)="X",AF$2,"")</f>
        <v/>
      </c>
      <c r="P2327" t="str">
        <f t="shared" si="37"/>
        <v/>
      </c>
    </row>
    <row r="2328" spans="1:16" x14ac:dyDescent="0.25">
      <c r="A2328" t="str">
        <f>Table15[[#This Row],[Name]]</f>
        <v>roverBody</v>
      </c>
      <c r="B2328" t="str">
        <f>IF(VLOOKUP($A2328,Parts!$A:$AM,B$1,0)="X",S$2,"")</f>
        <v xml:space="preserve">    MODULE
    { name = ModuleTagAvionics }
</v>
      </c>
      <c r="C2328" t="str">
        <f>IF(VLOOKUP($A2328,Parts!$A:$AM,C$1,0)="X",T$2,"")</f>
        <v/>
      </c>
      <c r="D2328" t="str">
        <f>IF(VLOOKUP($A2328,Parts!$A:$AM,D$1,0)="X",U$2,"")</f>
        <v/>
      </c>
      <c r="E2328" t="str">
        <f>IF(VLOOKUP($A2328,Parts!$A:$AM,E$1,0)="X",V$2,"")</f>
        <v/>
      </c>
      <c r="F2328" t="str">
        <f>IF(VLOOKUP($A2328,Parts!$A:$AM,F$1,0)="X",W$2,"")</f>
        <v/>
      </c>
      <c r="G2328" t="str">
        <f>IF(VLOOKUP($A2328,Parts!$A:$AM,G$1,0)="X",X$2,"")</f>
        <v/>
      </c>
      <c r="H2328" t="str">
        <f>IF(VLOOKUP($A2328,Parts!$A:$AM,H$1,0)="X",Y$2,"")</f>
        <v/>
      </c>
      <c r="I2328" t="str">
        <f>IF(VLOOKUP($A2328,Parts!$A:$AM,I$1,0)="X",Z$2,"")</f>
        <v/>
      </c>
      <c r="J2328" t="str">
        <f>IF(VLOOKUP($A2328,Parts!$A:$AM,J$1,0)="X",AA$2,"")</f>
        <v/>
      </c>
      <c r="K2328" t="str">
        <f>IF(VLOOKUP($A2328,Parts!$A:$AM,K$1,0)="X",AB$2,"")</f>
        <v/>
      </c>
      <c r="L2328" t="str">
        <f>IF(VLOOKUP($A2328,Parts!$A:$AM,L$1,0)="X",AC$2,"")</f>
        <v/>
      </c>
      <c r="M2328" t="str">
        <f>IF(VLOOKUP($A2328,Parts!$A:$AM,M$1,0)="X",AD$2,"")</f>
        <v/>
      </c>
      <c r="N2328" t="str">
        <f>IF(VLOOKUP($A2328,Parts!$A:$AM,N$1,0)="X",AE$2,"")</f>
        <v/>
      </c>
      <c r="O2328" t="str">
        <f>IF(VLOOKUP($A2328,Parts!$A:$AM,O$1,0)="X",AF$2,"")</f>
        <v/>
      </c>
      <c r="P2328" t="str">
        <f t="shared" si="37"/>
        <v xml:space="preserve">    MODULE
    { name = ModuleTagAvionics }
</v>
      </c>
    </row>
    <row r="2329" spans="1:16" x14ac:dyDescent="0.25">
      <c r="A2329" t="str">
        <f>Table15[[#This Row],[Name]]</f>
        <v>probeCoreSphere</v>
      </c>
      <c r="B2329" t="str">
        <f>IF(VLOOKUP($A2329,Parts!$A:$AM,B$1,0)="X",S$2,"")</f>
        <v/>
      </c>
      <c r="C2329" t="str">
        <f>IF(VLOOKUP($A2329,Parts!$A:$AM,C$1,0)="X",T$2,"")</f>
        <v/>
      </c>
      <c r="D2329" t="str">
        <f>IF(VLOOKUP($A2329,Parts!$A:$AM,D$1,0)="X",U$2,"")</f>
        <v/>
      </c>
      <c r="E2329" t="str">
        <f>IF(VLOOKUP($A2329,Parts!$A:$AM,E$1,0)="X",V$2,"")</f>
        <v/>
      </c>
      <c r="F2329" t="str">
        <f>IF(VLOOKUP($A2329,Parts!$A:$AM,F$1,0)="X",W$2,"")</f>
        <v/>
      </c>
      <c r="G2329" t="str">
        <f>IF(VLOOKUP($A2329,Parts!$A:$AM,G$1,0)="X",X$2,"")</f>
        <v/>
      </c>
      <c r="H2329" t="str">
        <f>IF(VLOOKUP($A2329,Parts!$A:$AM,H$1,0)="X",Y$2,"")</f>
        <v/>
      </c>
      <c r="I2329" t="str">
        <f>IF(VLOOKUP($A2329,Parts!$A:$AM,I$1,0)="X",Z$2,"")</f>
        <v/>
      </c>
      <c r="J2329" t="str">
        <f>IF(VLOOKUP($A2329,Parts!$A:$AM,J$1,0)="X",AA$2,"")</f>
        <v/>
      </c>
      <c r="K2329" t="str">
        <f>IF(VLOOKUP($A2329,Parts!$A:$AM,K$1,0)="X",AB$2,"")</f>
        <v/>
      </c>
      <c r="L2329" t="str">
        <f>IF(VLOOKUP($A2329,Parts!$A:$AM,L$1,0)="X",AC$2,"")</f>
        <v/>
      </c>
      <c r="M2329" t="str">
        <f>IF(VLOOKUP($A2329,Parts!$A:$AM,M$1,0)="X",AD$2,"")</f>
        <v/>
      </c>
      <c r="N2329" t="str">
        <f>IF(VLOOKUP($A2329,Parts!$A:$AM,N$1,0)="X",AE$2,"")</f>
        <v/>
      </c>
      <c r="O2329" t="str">
        <f>IF(VLOOKUP($A2329,Parts!$A:$AM,O$1,0)="X",AF$2,"")</f>
        <v/>
      </c>
      <c r="P2329" t="str">
        <f t="shared" si="37"/>
        <v/>
      </c>
    </row>
    <row r="2330" spans="1:16" x14ac:dyDescent="0.25">
      <c r="A2330" t="str">
        <f>Table15[[#This Row],[Name]]</f>
        <v>RLA_small_probe_4sides</v>
      </c>
      <c r="B2330" t="str">
        <f>IF(VLOOKUP($A2330,Parts!$A:$AM,B$1,0)="X",S$2,"")</f>
        <v/>
      </c>
      <c r="C2330" t="str">
        <f>IF(VLOOKUP($A2330,Parts!$A:$AM,C$1,0)="X",T$2,"")</f>
        <v/>
      </c>
      <c r="D2330" t="str">
        <f>IF(VLOOKUP($A2330,Parts!$A:$AM,D$1,0)="X",U$2,"")</f>
        <v/>
      </c>
      <c r="E2330" t="str">
        <f>IF(VLOOKUP($A2330,Parts!$A:$AM,E$1,0)="X",V$2,"")</f>
        <v/>
      </c>
      <c r="F2330" t="str">
        <f>IF(VLOOKUP($A2330,Parts!$A:$AM,F$1,0)="X",W$2,"")</f>
        <v/>
      </c>
      <c r="G2330" t="str">
        <f>IF(VLOOKUP($A2330,Parts!$A:$AM,G$1,0)="X",X$2,"")</f>
        <v/>
      </c>
      <c r="H2330" t="str">
        <f>IF(VLOOKUP($A2330,Parts!$A:$AM,H$1,0)="X",Y$2,"")</f>
        <v/>
      </c>
      <c r="I2330" t="str">
        <f>IF(VLOOKUP($A2330,Parts!$A:$AM,I$1,0)="X",Z$2,"")</f>
        <v/>
      </c>
      <c r="J2330" t="str">
        <f>IF(VLOOKUP($A2330,Parts!$A:$AM,J$1,0)="X",AA$2,"")</f>
        <v/>
      </c>
      <c r="K2330" t="str">
        <f>IF(VLOOKUP($A2330,Parts!$A:$AM,K$1,0)="X",AB$2,"")</f>
        <v/>
      </c>
      <c r="L2330" t="str">
        <f>IF(VLOOKUP($A2330,Parts!$A:$AM,L$1,0)="X",AC$2,"")</f>
        <v/>
      </c>
      <c r="M2330" t="str">
        <f>IF(VLOOKUP($A2330,Parts!$A:$AM,M$1,0)="X",AD$2,"")</f>
        <v/>
      </c>
      <c r="N2330" t="str">
        <f>IF(VLOOKUP($A2330,Parts!$A:$AM,N$1,0)="X",AE$2,"")</f>
        <v/>
      </c>
      <c r="O2330" t="str">
        <f>IF(VLOOKUP($A2330,Parts!$A:$AM,O$1,0)="X",AF$2,"")</f>
        <v/>
      </c>
      <c r="P2330" t="str">
        <f t="shared" si="37"/>
        <v/>
      </c>
    </row>
    <row r="2331" spans="1:16" x14ac:dyDescent="0.25">
      <c r="A2331" t="str">
        <f>Table15[[#This Row],[Name]]</f>
        <v>RLA_small_probe_4sides_gold</v>
      </c>
      <c r="B2331" t="str">
        <f>IF(VLOOKUP($A2331,Parts!$A:$AM,B$1,0)="X",S$2,"")</f>
        <v/>
      </c>
      <c r="C2331" t="str">
        <f>IF(VLOOKUP($A2331,Parts!$A:$AM,C$1,0)="X",T$2,"")</f>
        <v/>
      </c>
      <c r="D2331" t="str">
        <f>IF(VLOOKUP($A2331,Parts!$A:$AM,D$1,0)="X",U$2,"")</f>
        <v/>
      </c>
      <c r="E2331" t="str">
        <f>IF(VLOOKUP($A2331,Parts!$A:$AM,E$1,0)="X",V$2,"")</f>
        <v/>
      </c>
      <c r="F2331" t="str">
        <f>IF(VLOOKUP($A2331,Parts!$A:$AM,F$1,0)="X",W$2,"")</f>
        <v/>
      </c>
      <c r="G2331" t="str">
        <f>IF(VLOOKUP($A2331,Parts!$A:$AM,G$1,0)="X",X$2,"")</f>
        <v/>
      </c>
      <c r="H2331" t="str">
        <f>IF(VLOOKUP($A2331,Parts!$A:$AM,H$1,0)="X",Y$2,"")</f>
        <v/>
      </c>
      <c r="I2331" t="str">
        <f>IF(VLOOKUP($A2331,Parts!$A:$AM,I$1,0)="X",Z$2,"")</f>
        <v/>
      </c>
      <c r="J2331" t="str">
        <f>IF(VLOOKUP($A2331,Parts!$A:$AM,J$1,0)="X",AA$2,"")</f>
        <v/>
      </c>
      <c r="K2331" t="str">
        <f>IF(VLOOKUP($A2331,Parts!$A:$AM,K$1,0)="X",AB$2,"")</f>
        <v/>
      </c>
      <c r="L2331" t="str">
        <f>IF(VLOOKUP($A2331,Parts!$A:$AM,L$1,0)="X",AC$2,"")</f>
        <v/>
      </c>
      <c r="M2331" t="str">
        <f>IF(VLOOKUP($A2331,Parts!$A:$AM,M$1,0)="X",AD$2,"")</f>
        <v/>
      </c>
      <c r="N2331" t="str">
        <f>IF(VLOOKUP($A2331,Parts!$A:$AM,N$1,0)="X",AE$2,"")</f>
        <v/>
      </c>
      <c r="O2331" t="str">
        <f>IF(VLOOKUP($A2331,Parts!$A:$AM,O$1,0)="X",AF$2,"")</f>
        <v/>
      </c>
      <c r="P2331" t="str">
        <f t="shared" si="37"/>
        <v/>
      </c>
    </row>
    <row r="2332" spans="1:16" x14ac:dyDescent="0.25">
      <c r="A2332" t="str">
        <f>Table15[[#This Row],[Name]]</f>
        <v>rp0_proc_size_7m</v>
      </c>
      <c r="B2332" t="str">
        <f>IF(VLOOKUP($A2332,Parts!$A:$AM,B$1,0)="X",S$2,"")</f>
        <v/>
      </c>
      <c r="C2332" t="str">
        <f>IF(VLOOKUP($A2332,Parts!$A:$AM,C$1,0)="X",T$2,"")</f>
        <v/>
      </c>
      <c r="D2332" t="str">
        <f>IF(VLOOKUP($A2332,Parts!$A:$AM,D$1,0)="X",U$2,"")</f>
        <v/>
      </c>
      <c r="E2332" t="str">
        <f>IF(VLOOKUP($A2332,Parts!$A:$AM,E$1,0)="X",V$2,"")</f>
        <v/>
      </c>
      <c r="F2332" t="str">
        <f>IF(VLOOKUP($A2332,Parts!$A:$AM,F$1,0)="X",W$2,"")</f>
        <v/>
      </c>
      <c r="G2332" t="str">
        <f>IF(VLOOKUP($A2332,Parts!$A:$AM,G$1,0)="X",X$2,"")</f>
        <v/>
      </c>
      <c r="H2332" t="str">
        <f>IF(VLOOKUP($A2332,Parts!$A:$AM,H$1,0)="X",Y$2,"")</f>
        <v/>
      </c>
      <c r="I2332" t="str">
        <f>IF(VLOOKUP($A2332,Parts!$A:$AM,I$1,0)="X",Z$2,"")</f>
        <v/>
      </c>
      <c r="J2332" t="str">
        <f>IF(VLOOKUP($A2332,Parts!$A:$AM,J$1,0)="X",AA$2,"")</f>
        <v/>
      </c>
      <c r="K2332" t="str">
        <f>IF(VLOOKUP($A2332,Parts!$A:$AM,K$1,0)="X",AB$2,"")</f>
        <v/>
      </c>
      <c r="L2332" t="str">
        <f>IF(VLOOKUP($A2332,Parts!$A:$AM,L$1,0)="X",AC$2,"")</f>
        <v/>
      </c>
      <c r="M2332" t="str">
        <f>IF(VLOOKUP($A2332,Parts!$A:$AM,M$1,0)="X",AD$2,"")</f>
        <v/>
      </c>
      <c r="N2332" t="str">
        <f>IF(VLOOKUP($A2332,Parts!$A:$AM,N$1,0)="X",AE$2,"")</f>
        <v/>
      </c>
      <c r="O2332" t="str">
        <f>IF(VLOOKUP($A2332,Parts!$A:$AM,O$1,0)="X",AF$2,"")</f>
        <v/>
      </c>
      <c r="P2332" t="str">
        <f t="shared" si="37"/>
        <v/>
      </c>
    </row>
    <row r="2333" spans="1:16" x14ac:dyDescent="0.25">
      <c r="A2333" t="str">
        <f>Table15[[#This Row],[Name]]</f>
        <v>rp0_proc_size_10m</v>
      </c>
      <c r="B2333" t="str">
        <f>IF(VLOOKUP($A2333,Parts!$A:$AM,B$1,0)="X",S$2,"")</f>
        <v/>
      </c>
      <c r="C2333" t="str">
        <f>IF(VLOOKUP($A2333,Parts!$A:$AM,C$1,0)="X",T$2,"")</f>
        <v/>
      </c>
      <c r="D2333" t="str">
        <f>IF(VLOOKUP($A2333,Parts!$A:$AM,D$1,0)="X",U$2,"")</f>
        <v/>
      </c>
      <c r="E2333" t="str">
        <f>IF(VLOOKUP($A2333,Parts!$A:$AM,E$1,0)="X",V$2,"")</f>
        <v/>
      </c>
      <c r="F2333" t="str">
        <f>IF(VLOOKUP($A2333,Parts!$A:$AM,F$1,0)="X",W$2,"")</f>
        <v/>
      </c>
      <c r="G2333" t="str">
        <f>IF(VLOOKUP($A2333,Parts!$A:$AM,G$1,0)="X",X$2,"")</f>
        <v/>
      </c>
      <c r="H2333" t="str">
        <f>IF(VLOOKUP($A2333,Parts!$A:$AM,H$1,0)="X",Y$2,"")</f>
        <v/>
      </c>
      <c r="I2333" t="str">
        <f>IF(VLOOKUP($A2333,Parts!$A:$AM,I$1,0)="X",Z$2,"")</f>
        <v/>
      </c>
      <c r="J2333" t="str">
        <f>IF(VLOOKUP($A2333,Parts!$A:$AM,J$1,0)="X",AA$2,"")</f>
        <v/>
      </c>
      <c r="K2333" t="str">
        <f>IF(VLOOKUP($A2333,Parts!$A:$AM,K$1,0)="X",AB$2,"")</f>
        <v/>
      </c>
      <c r="L2333" t="str">
        <f>IF(VLOOKUP($A2333,Parts!$A:$AM,L$1,0)="X",AC$2,"")</f>
        <v/>
      </c>
      <c r="M2333" t="str">
        <f>IF(VLOOKUP($A2333,Parts!$A:$AM,M$1,0)="X",AD$2,"")</f>
        <v/>
      </c>
      <c r="N2333" t="str">
        <f>IF(VLOOKUP($A2333,Parts!$A:$AM,N$1,0)="X",AE$2,"")</f>
        <v/>
      </c>
      <c r="O2333" t="str">
        <f>IF(VLOOKUP($A2333,Parts!$A:$AM,O$1,0)="X",AF$2,"")</f>
        <v/>
      </c>
      <c r="P2333" t="str">
        <f t="shared" si="37"/>
        <v/>
      </c>
    </row>
    <row r="2334" spans="1:16" x14ac:dyDescent="0.25">
      <c r="A2334" t="str">
        <f>Table15[[#This Row],[Name]]</f>
        <v>rp0_proc_size_3m</v>
      </c>
      <c r="B2334" t="str">
        <f>IF(VLOOKUP($A2334,Parts!$A:$AM,B$1,0)="X",S$2,"")</f>
        <v/>
      </c>
      <c r="C2334" t="str">
        <f>IF(VLOOKUP($A2334,Parts!$A:$AM,C$1,0)="X",T$2,"")</f>
        <v/>
      </c>
      <c r="D2334" t="str">
        <f>IF(VLOOKUP($A2334,Parts!$A:$AM,D$1,0)="X",U$2,"")</f>
        <v/>
      </c>
      <c r="E2334" t="str">
        <f>IF(VLOOKUP($A2334,Parts!$A:$AM,E$1,0)="X",V$2,"")</f>
        <v/>
      </c>
      <c r="F2334" t="str">
        <f>IF(VLOOKUP($A2334,Parts!$A:$AM,F$1,0)="X",W$2,"")</f>
        <v/>
      </c>
      <c r="G2334" t="str">
        <f>IF(VLOOKUP($A2334,Parts!$A:$AM,G$1,0)="X",X$2,"")</f>
        <v/>
      </c>
      <c r="H2334" t="str">
        <f>IF(VLOOKUP($A2334,Parts!$A:$AM,H$1,0)="X",Y$2,"")</f>
        <v/>
      </c>
      <c r="I2334" t="str">
        <f>IF(VLOOKUP($A2334,Parts!$A:$AM,I$1,0)="X",Z$2,"")</f>
        <v/>
      </c>
      <c r="J2334" t="str">
        <f>IF(VLOOKUP($A2334,Parts!$A:$AM,J$1,0)="X",AA$2,"")</f>
        <v/>
      </c>
      <c r="K2334" t="str">
        <f>IF(VLOOKUP($A2334,Parts!$A:$AM,K$1,0)="X",AB$2,"")</f>
        <v/>
      </c>
      <c r="L2334" t="str">
        <f>IF(VLOOKUP($A2334,Parts!$A:$AM,L$1,0)="X",AC$2,"")</f>
        <v/>
      </c>
      <c r="M2334" t="str">
        <f>IF(VLOOKUP($A2334,Parts!$A:$AM,M$1,0)="X",AD$2,"")</f>
        <v/>
      </c>
      <c r="N2334" t="str">
        <f>IF(VLOOKUP($A2334,Parts!$A:$AM,N$1,0)="X",AE$2,"")</f>
        <v/>
      </c>
      <c r="O2334" t="str">
        <f>IF(VLOOKUP($A2334,Parts!$A:$AM,O$1,0)="X",AF$2,"")</f>
        <v/>
      </c>
      <c r="P2334" t="str">
        <f t="shared" si="37"/>
        <v/>
      </c>
    </row>
    <row r="2335" spans="1:16" x14ac:dyDescent="0.25">
      <c r="A2335" t="str">
        <f>Table15[[#This Row],[Name]]</f>
        <v>rp0_proc_size_50m</v>
      </c>
      <c r="B2335" t="str">
        <f>IF(VLOOKUP($A2335,Parts!$A:$AM,B$1,0)="X",S$2,"")</f>
        <v/>
      </c>
      <c r="C2335" t="str">
        <f>IF(VLOOKUP($A2335,Parts!$A:$AM,C$1,0)="X",T$2,"")</f>
        <v/>
      </c>
      <c r="D2335" t="str">
        <f>IF(VLOOKUP($A2335,Parts!$A:$AM,D$1,0)="X",U$2,"")</f>
        <v/>
      </c>
      <c r="E2335" t="str">
        <f>IF(VLOOKUP($A2335,Parts!$A:$AM,E$1,0)="X",V$2,"")</f>
        <v/>
      </c>
      <c r="F2335" t="str">
        <f>IF(VLOOKUP($A2335,Parts!$A:$AM,F$1,0)="X",W$2,"")</f>
        <v/>
      </c>
      <c r="G2335" t="str">
        <f>IF(VLOOKUP($A2335,Parts!$A:$AM,G$1,0)="X",X$2,"")</f>
        <v/>
      </c>
      <c r="H2335" t="str">
        <f>IF(VLOOKUP($A2335,Parts!$A:$AM,H$1,0)="X",Y$2,"")</f>
        <v/>
      </c>
      <c r="I2335" t="str">
        <f>IF(VLOOKUP($A2335,Parts!$A:$AM,I$1,0)="X",Z$2,"")</f>
        <v/>
      </c>
      <c r="J2335" t="str">
        <f>IF(VLOOKUP($A2335,Parts!$A:$AM,J$1,0)="X",AA$2,"")</f>
        <v/>
      </c>
      <c r="K2335" t="str">
        <f>IF(VLOOKUP($A2335,Parts!$A:$AM,K$1,0)="X",AB$2,"")</f>
        <v/>
      </c>
      <c r="L2335" t="str">
        <f>IF(VLOOKUP($A2335,Parts!$A:$AM,L$1,0)="X",AC$2,"")</f>
        <v/>
      </c>
      <c r="M2335" t="str">
        <f>IF(VLOOKUP($A2335,Parts!$A:$AM,M$1,0)="X",AD$2,"")</f>
        <v/>
      </c>
      <c r="N2335" t="str">
        <f>IF(VLOOKUP($A2335,Parts!$A:$AM,N$1,0)="X",AE$2,"")</f>
        <v/>
      </c>
      <c r="O2335" t="str">
        <f>IF(VLOOKUP($A2335,Parts!$A:$AM,O$1,0)="X",AF$2,"")</f>
        <v/>
      </c>
      <c r="P2335" t="str">
        <f t="shared" si="37"/>
        <v/>
      </c>
    </row>
    <row r="2336" spans="1:16" x14ac:dyDescent="0.25">
      <c r="A2336" t="str">
        <f>Table15[[#This Row],[Name]]</f>
        <v>rp0_proc_size_4m</v>
      </c>
      <c r="B2336" t="str">
        <f>IF(VLOOKUP($A2336,Parts!$A:$AM,B$1,0)="X",S$2,"")</f>
        <v/>
      </c>
      <c r="C2336" t="str">
        <f>IF(VLOOKUP($A2336,Parts!$A:$AM,C$1,0)="X",T$2,"")</f>
        <v/>
      </c>
      <c r="D2336" t="str">
        <f>IF(VLOOKUP($A2336,Parts!$A:$AM,D$1,0)="X",U$2,"")</f>
        <v/>
      </c>
      <c r="E2336" t="str">
        <f>IF(VLOOKUP($A2336,Parts!$A:$AM,E$1,0)="X",V$2,"")</f>
        <v/>
      </c>
      <c r="F2336" t="str">
        <f>IF(VLOOKUP($A2336,Parts!$A:$AM,F$1,0)="X",W$2,"")</f>
        <v/>
      </c>
      <c r="G2336" t="str">
        <f>IF(VLOOKUP($A2336,Parts!$A:$AM,G$1,0)="X",X$2,"")</f>
        <v/>
      </c>
      <c r="H2336" t="str">
        <f>IF(VLOOKUP($A2336,Parts!$A:$AM,H$1,0)="X",Y$2,"")</f>
        <v/>
      </c>
      <c r="I2336" t="str">
        <f>IF(VLOOKUP($A2336,Parts!$A:$AM,I$1,0)="X",Z$2,"")</f>
        <v/>
      </c>
      <c r="J2336" t="str">
        <f>IF(VLOOKUP($A2336,Parts!$A:$AM,J$1,0)="X",AA$2,"")</f>
        <v/>
      </c>
      <c r="K2336" t="str">
        <f>IF(VLOOKUP($A2336,Parts!$A:$AM,K$1,0)="X",AB$2,"")</f>
        <v/>
      </c>
      <c r="L2336" t="str">
        <f>IF(VLOOKUP($A2336,Parts!$A:$AM,L$1,0)="X",AC$2,"")</f>
        <v/>
      </c>
      <c r="M2336" t="str">
        <f>IF(VLOOKUP($A2336,Parts!$A:$AM,M$1,0)="X",AD$2,"")</f>
        <v/>
      </c>
      <c r="N2336" t="str">
        <f>IF(VLOOKUP($A2336,Parts!$A:$AM,N$1,0)="X",AE$2,"")</f>
        <v/>
      </c>
      <c r="O2336" t="str">
        <f>IF(VLOOKUP($A2336,Parts!$A:$AM,O$1,0)="X",AF$2,"")</f>
        <v/>
      </c>
      <c r="P2336" t="str">
        <f t="shared" si="37"/>
        <v/>
      </c>
    </row>
    <row r="2337" spans="1:16" x14ac:dyDescent="0.25">
      <c r="A2337" t="str">
        <f>Table15[[#This Row],[Name]]</f>
        <v>rp0_proc_size_5m</v>
      </c>
      <c r="B2337" t="str">
        <f>IF(VLOOKUP($A2337,Parts!$A:$AM,B$1,0)="X",S$2,"")</f>
        <v/>
      </c>
      <c r="C2337" t="str">
        <f>IF(VLOOKUP($A2337,Parts!$A:$AM,C$1,0)="X",T$2,"")</f>
        <v/>
      </c>
      <c r="D2337" t="str">
        <f>IF(VLOOKUP($A2337,Parts!$A:$AM,D$1,0)="X",U$2,"")</f>
        <v/>
      </c>
      <c r="E2337" t="str">
        <f>IF(VLOOKUP($A2337,Parts!$A:$AM,E$1,0)="X",V$2,"")</f>
        <v/>
      </c>
      <c r="F2337" t="str">
        <f>IF(VLOOKUP($A2337,Parts!$A:$AM,F$1,0)="X",W$2,"")</f>
        <v/>
      </c>
      <c r="G2337" t="str">
        <f>IF(VLOOKUP($A2337,Parts!$A:$AM,G$1,0)="X",X$2,"")</f>
        <v/>
      </c>
      <c r="H2337" t="str">
        <f>IF(VLOOKUP($A2337,Parts!$A:$AM,H$1,0)="X",Y$2,"")</f>
        <v/>
      </c>
      <c r="I2337" t="str">
        <f>IF(VLOOKUP($A2337,Parts!$A:$AM,I$1,0)="X",Z$2,"")</f>
        <v/>
      </c>
      <c r="J2337" t="str">
        <f>IF(VLOOKUP($A2337,Parts!$A:$AM,J$1,0)="X",AA$2,"")</f>
        <v/>
      </c>
      <c r="K2337" t="str">
        <f>IF(VLOOKUP($A2337,Parts!$A:$AM,K$1,0)="X",AB$2,"")</f>
        <v/>
      </c>
      <c r="L2337" t="str">
        <f>IF(VLOOKUP($A2337,Parts!$A:$AM,L$1,0)="X",AC$2,"")</f>
        <v/>
      </c>
      <c r="M2337" t="str">
        <f>IF(VLOOKUP($A2337,Parts!$A:$AM,M$1,0)="X",AD$2,"")</f>
        <v/>
      </c>
      <c r="N2337" t="str">
        <f>IF(VLOOKUP($A2337,Parts!$A:$AM,N$1,0)="X",AE$2,"")</f>
        <v/>
      </c>
      <c r="O2337" t="str">
        <f>IF(VLOOKUP($A2337,Parts!$A:$AM,O$1,0)="X",AF$2,"")</f>
        <v/>
      </c>
      <c r="P2337" t="str">
        <f t="shared" si="37"/>
        <v/>
      </c>
    </row>
    <row r="2338" spans="1:16" x14ac:dyDescent="0.25">
      <c r="A2338">
        <f>Table15[[#This Row],[Name]]</f>
        <v>0</v>
      </c>
      <c r="B2338" t="e">
        <f>IF(VLOOKUP($A2338,Parts!$A:$AM,B$1,0)="X",S$2,"")</f>
        <v>#N/A</v>
      </c>
      <c r="C2338" t="e">
        <f>IF(VLOOKUP($A2338,Parts!$A:$AM,C$1,0)="X",T$2,"")</f>
        <v>#N/A</v>
      </c>
      <c r="D2338" t="e">
        <f>IF(VLOOKUP($A2338,Parts!$A:$AM,D$1,0)="X",U$2,"")</f>
        <v>#N/A</v>
      </c>
      <c r="E2338" t="e">
        <f>IF(VLOOKUP($A2338,Parts!$A:$AM,E$1,0)="X",V$2,"")</f>
        <v>#N/A</v>
      </c>
      <c r="F2338" t="e">
        <f>IF(VLOOKUP($A2338,Parts!$A:$AM,F$1,0)="X",W$2,"")</f>
        <v>#N/A</v>
      </c>
      <c r="G2338" t="e">
        <f>IF(VLOOKUP($A2338,Parts!$A:$AM,G$1,0)="X",X$2,"")</f>
        <v>#N/A</v>
      </c>
      <c r="H2338" t="e">
        <f>IF(VLOOKUP($A2338,Parts!$A:$AM,H$1,0)="X",Y$2,"")</f>
        <v>#N/A</v>
      </c>
      <c r="I2338" t="e">
        <f>IF(VLOOKUP($A2338,Parts!$A:$AM,I$1,0)="X",Z$2,"")</f>
        <v>#N/A</v>
      </c>
      <c r="J2338" t="e">
        <f>IF(VLOOKUP($A2338,Parts!$A:$AM,J$1,0)="X",AA$2,"")</f>
        <v>#N/A</v>
      </c>
      <c r="K2338" t="e">
        <f>IF(VLOOKUP($A2338,Parts!$A:$AM,K$1,0)="X",AB$2,"")</f>
        <v>#N/A</v>
      </c>
      <c r="L2338" t="e">
        <f>IF(VLOOKUP($A2338,Parts!$A:$AM,L$1,0)="X",AC$2,"")</f>
        <v>#N/A</v>
      </c>
      <c r="M2338" t="e">
        <f>IF(VLOOKUP($A2338,Parts!$A:$AM,M$1,0)="X",AD$2,"")</f>
        <v>#N/A</v>
      </c>
      <c r="N2338" t="e">
        <f>IF(VLOOKUP($A2338,Parts!$A:$AM,N$1,0)="X",AE$2,"")</f>
        <v>#N/A</v>
      </c>
      <c r="O2338" t="e">
        <f>IF(VLOOKUP($A2338,Parts!$A:$AM,O$1,0)="X",AF$2,"")</f>
        <v>#N/A</v>
      </c>
      <c r="P2338" t="e">
        <f t="shared" si="37"/>
        <v>#N/A</v>
      </c>
    </row>
    <row r="2339" spans="1:16" x14ac:dyDescent="0.25">
      <c r="A2339">
        <f>Table15[[#This Row],[Name]]</f>
        <v>0</v>
      </c>
      <c r="B2339" t="e">
        <f>IF(VLOOKUP($A2339,Parts!$A:$AM,B$1,0)="X",S$2,"")</f>
        <v>#N/A</v>
      </c>
      <c r="C2339" t="e">
        <f>IF(VLOOKUP($A2339,Parts!$A:$AM,C$1,0)="X",T$2,"")</f>
        <v>#N/A</v>
      </c>
      <c r="D2339" t="e">
        <f>IF(VLOOKUP($A2339,Parts!$A:$AM,D$1,0)="X",U$2,"")</f>
        <v>#N/A</v>
      </c>
      <c r="E2339" t="e">
        <f>IF(VLOOKUP($A2339,Parts!$A:$AM,E$1,0)="X",V$2,"")</f>
        <v>#N/A</v>
      </c>
      <c r="F2339" t="e">
        <f>IF(VLOOKUP($A2339,Parts!$A:$AM,F$1,0)="X",W$2,"")</f>
        <v>#N/A</v>
      </c>
      <c r="G2339" t="e">
        <f>IF(VLOOKUP($A2339,Parts!$A:$AM,G$1,0)="X",X$2,"")</f>
        <v>#N/A</v>
      </c>
      <c r="H2339" t="e">
        <f>IF(VLOOKUP($A2339,Parts!$A:$AM,H$1,0)="X",Y$2,"")</f>
        <v>#N/A</v>
      </c>
      <c r="I2339" t="e">
        <f>IF(VLOOKUP($A2339,Parts!$A:$AM,I$1,0)="X",Z$2,"")</f>
        <v>#N/A</v>
      </c>
      <c r="J2339" t="e">
        <f>IF(VLOOKUP($A2339,Parts!$A:$AM,J$1,0)="X",AA$2,"")</f>
        <v>#N/A</v>
      </c>
      <c r="K2339" t="e">
        <f>IF(VLOOKUP($A2339,Parts!$A:$AM,K$1,0)="X",AB$2,"")</f>
        <v>#N/A</v>
      </c>
      <c r="L2339" t="e">
        <f>IF(VLOOKUP($A2339,Parts!$A:$AM,L$1,0)="X",AC$2,"")</f>
        <v>#N/A</v>
      </c>
      <c r="M2339" t="e">
        <f>IF(VLOOKUP($A2339,Parts!$A:$AM,M$1,0)="X",AD$2,"")</f>
        <v>#N/A</v>
      </c>
      <c r="N2339" t="e">
        <f>IF(VLOOKUP($A2339,Parts!$A:$AM,N$1,0)="X",AE$2,"")</f>
        <v>#N/A</v>
      </c>
      <c r="O2339" t="e">
        <f>IF(VLOOKUP($A2339,Parts!$A:$AM,O$1,0)="X",AF$2,"")</f>
        <v>#N/A</v>
      </c>
      <c r="P2339" t="e">
        <f t="shared" si="37"/>
        <v>#N/A</v>
      </c>
    </row>
    <row r="2340" spans="1:16" x14ac:dyDescent="0.25">
      <c r="A2340">
        <f>Table15[[#This Row],[Name]]</f>
        <v>0</v>
      </c>
      <c r="B2340" t="e">
        <f>IF(VLOOKUP($A2340,Parts!$A:$AM,B$1,0)="X",S$2,"")</f>
        <v>#N/A</v>
      </c>
      <c r="C2340" t="e">
        <f>IF(VLOOKUP($A2340,Parts!$A:$AM,C$1,0)="X",T$2,"")</f>
        <v>#N/A</v>
      </c>
      <c r="D2340" t="e">
        <f>IF(VLOOKUP($A2340,Parts!$A:$AM,D$1,0)="X",U$2,"")</f>
        <v>#N/A</v>
      </c>
      <c r="E2340" t="e">
        <f>IF(VLOOKUP($A2340,Parts!$A:$AM,E$1,0)="X",V$2,"")</f>
        <v>#N/A</v>
      </c>
      <c r="F2340" t="e">
        <f>IF(VLOOKUP($A2340,Parts!$A:$AM,F$1,0)="X",W$2,"")</f>
        <v>#N/A</v>
      </c>
      <c r="G2340" t="e">
        <f>IF(VLOOKUP($A2340,Parts!$A:$AM,G$1,0)="X",X$2,"")</f>
        <v>#N/A</v>
      </c>
      <c r="H2340" t="e">
        <f>IF(VLOOKUP($A2340,Parts!$A:$AM,H$1,0)="X",Y$2,"")</f>
        <v>#N/A</v>
      </c>
      <c r="I2340" t="e">
        <f>IF(VLOOKUP($A2340,Parts!$A:$AM,I$1,0)="X",Z$2,"")</f>
        <v>#N/A</v>
      </c>
      <c r="J2340" t="e">
        <f>IF(VLOOKUP($A2340,Parts!$A:$AM,J$1,0)="X",AA$2,"")</f>
        <v>#N/A</v>
      </c>
      <c r="K2340" t="e">
        <f>IF(VLOOKUP($A2340,Parts!$A:$AM,K$1,0)="X",AB$2,"")</f>
        <v>#N/A</v>
      </c>
      <c r="L2340" t="e">
        <f>IF(VLOOKUP($A2340,Parts!$A:$AM,L$1,0)="X",AC$2,"")</f>
        <v>#N/A</v>
      </c>
      <c r="M2340" t="e">
        <f>IF(VLOOKUP($A2340,Parts!$A:$AM,M$1,0)="X",AD$2,"")</f>
        <v>#N/A</v>
      </c>
      <c r="N2340" t="e">
        <f>IF(VLOOKUP($A2340,Parts!$A:$AM,N$1,0)="X",AE$2,"")</f>
        <v>#N/A</v>
      </c>
      <c r="O2340" t="e">
        <f>IF(VLOOKUP($A2340,Parts!$A:$AM,O$1,0)="X",AF$2,"")</f>
        <v>#N/A</v>
      </c>
      <c r="P2340" t="e">
        <f t="shared" si="37"/>
        <v>#N/A</v>
      </c>
    </row>
    <row r="2341" spans="1:16" x14ac:dyDescent="0.25">
      <c r="A2341">
        <f>Table15[[#This Row],[Name]]</f>
        <v>0</v>
      </c>
      <c r="B2341" t="e">
        <f>IF(VLOOKUP($A2341,Parts!$A:$AM,B$1,0)="X",S$2,"")</f>
        <v>#N/A</v>
      </c>
      <c r="C2341" t="e">
        <f>IF(VLOOKUP($A2341,Parts!$A:$AM,C$1,0)="X",T$2,"")</f>
        <v>#N/A</v>
      </c>
      <c r="D2341" t="e">
        <f>IF(VLOOKUP($A2341,Parts!$A:$AM,D$1,0)="X",U$2,"")</f>
        <v>#N/A</v>
      </c>
      <c r="E2341" t="e">
        <f>IF(VLOOKUP($A2341,Parts!$A:$AM,E$1,0)="X",V$2,"")</f>
        <v>#N/A</v>
      </c>
      <c r="F2341" t="e">
        <f>IF(VLOOKUP($A2341,Parts!$A:$AM,F$1,0)="X",W$2,"")</f>
        <v>#N/A</v>
      </c>
      <c r="G2341" t="e">
        <f>IF(VLOOKUP($A2341,Parts!$A:$AM,G$1,0)="X",X$2,"")</f>
        <v>#N/A</v>
      </c>
      <c r="H2341" t="e">
        <f>IF(VLOOKUP($A2341,Parts!$A:$AM,H$1,0)="X",Y$2,"")</f>
        <v>#N/A</v>
      </c>
      <c r="I2341" t="e">
        <f>IF(VLOOKUP($A2341,Parts!$A:$AM,I$1,0)="X",Z$2,"")</f>
        <v>#N/A</v>
      </c>
      <c r="J2341" t="e">
        <f>IF(VLOOKUP($A2341,Parts!$A:$AM,J$1,0)="X",AA$2,"")</f>
        <v>#N/A</v>
      </c>
      <c r="K2341" t="e">
        <f>IF(VLOOKUP($A2341,Parts!$A:$AM,K$1,0)="X",AB$2,"")</f>
        <v>#N/A</v>
      </c>
      <c r="L2341" t="e">
        <f>IF(VLOOKUP($A2341,Parts!$A:$AM,L$1,0)="X",AC$2,"")</f>
        <v>#N/A</v>
      </c>
      <c r="M2341" t="e">
        <f>IF(VLOOKUP($A2341,Parts!$A:$AM,M$1,0)="X",AD$2,"")</f>
        <v>#N/A</v>
      </c>
      <c r="N2341" t="e">
        <f>IF(VLOOKUP($A2341,Parts!$A:$AM,N$1,0)="X",AE$2,"")</f>
        <v>#N/A</v>
      </c>
      <c r="O2341" t="e">
        <f>IF(VLOOKUP($A2341,Parts!$A:$AM,O$1,0)="X",AF$2,"")</f>
        <v>#N/A</v>
      </c>
      <c r="P2341" t="e">
        <f t="shared" si="37"/>
        <v>#N/A</v>
      </c>
    </row>
    <row r="2342" spans="1:16" x14ac:dyDescent="0.25">
      <c r="A2342">
        <f>Table15[[#This Row],[Name]]</f>
        <v>0</v>
      </c>
      <c r="B2342" t="e">
        <f>IF(VLOOKUP($A2342,Parts!$A:$AM,B$1,0)="X",S$2,"")</f>
        <v>#N/A</v>
      </c>
      <c r="C2342" t="e">
        <f>IF(VLOOKUP($A2342,Parts!$A:$AM,C$1,0)="X",T$2,"")</f>
        <v>#N/A</v>
      </c>
      <c r="D2342" t="e">
        <f>IF(VLOOKUP($A2342,Parts!$A:$AM,D$1,0)="X",U$2,"")</f>
        <v>#N/A</v>
      </c>
      <c r="E2342" t="e">
        <f>IF(VLOOKUP($A2342,Parts!$A:$AM,E$1,0)="X",V$2,"")</f>
        <v>#N/A</v>
      </c>
      <c r="F2342" t="e">
        <f>IF(VLOOKUP($A2342,Parts!$A:$AM,F$1,0)="X",W$2,"")</f>
        <v>#N/A</v>
      </c>
      <c r="G2342" t="e">
        <f>IF(VLOOKUP($A2342,Parts!$A:$AM,G$1,0)="X",X$2,"")</f>
        <v>#N/A</v>
      </c>
      <c r="H2342" t="e">
        <f>IF(VLOOKUP($A2342,Parts!$A:$AM,H$1,0)="X",Y$2,"")</f>
        <v>#N/A</v>
      </c>
      <c r="I2342" t="e">
        <f>IF(VLOOKUP($A2342,Parts!$A:$AM,I$1,0)="X",Z$2,"")</f>
        <v>#N/A</v>
      </c>
      <c r="J2342" t="e">
        <f>IF(VLOOKUP($A2342,Parts!$A:$AM,J$1,0)="X",AA$2,"")</f>
        <v>#N/A</v>
      </c>
      <c r="K2342" t="e">
        <f>IF(VLOOKUP($A2342,Parts!$A:$AM,K$1,0)="X",AB$2,"")</f>
        <v>#N/A</v>
      </c>
      <c r="L2342" t="e">
        <f>IF(VLOOKUP($A2342,Parts!$A:$AM,L$1,0)="X",AC$2,"")</f>
        <v>#N/A</v>
      </c>
      <c r="M2342" t="e">
        <f>IF(VLOOKUP($A2342,Parts!$A:$AM,M$1,0)="X",AD$2,"")</f>
        <v>#N/A</v>
      </c>
      <c r="N2342" t="e">
        <f>IF(VLOOKUP($A2342,Parts!$A:$AM,N$1,0)="X",AE$2,"")</f>
        <v>#N/A</v>
      </c>
      <c r="O2342" t="e">
        <f>IF(VLOOKUP($A2342,Parts!$A:$AM,O$1,0)="X",AF$2,"")</f>
        <v>#N/A</v>
      </c>
      <c r="P2342" t="e">
        <f t="shared" si="37"/>
        <v>#N/A</v>
      </c>
    </row>
    <row r="2343" spans="1:16" x14ac:dyDescent="0.25">
      <c r="A2343">
        <f>Table15[[#This Row],[Name]]</f>
        <v>0</v>
      </c>
      <c r="B2343" t="e">
        <f>IF(VLOOKUP($A2343,Parts!$A:$AM,B$1,0)="X",S$2,"")</f>
        <v>#N/A</v>
      </c>
      <c r="C2343" t="e">
        <f>IF(VLOOKUP($A2343,Parts!$A:$AM,C$1,0)="X",T$2,"")</f>
        <v>#N/A</v>
      </c>
      <c r="D2343" t="e">
        <f>IF(VLOOKUP($A2343,Parts!$A:$AM,D$1,0)="X",U$2,"")</f>
        <v>#N/A</v>
      </c>
      <c r="E2343" t="e">
        <f>IF(VLOOKUP($A2343,Parts!$A:$AM,E$1,0)="X",V$2,"")</f>
        <v>#N/A</v>
      </c>
      <c r="F2343" t="e">
        <f>IF(VLOOKUP($A2343,Parts!$A:$AM,F$1,0)="X",W$2,"")</f>
        <v>#N/A</v>
      </c>
      <c r="G2343" t="e">
        <f>IF(VLOOKUP($A2343,Parts!$A:$AM,G$1,0)="X",X$2,"")</f>
        <v>#N/A</v>
      </c>
      <c r="H2343" t="e">
        <f>IF(VLOOKUP($A2343,Parts!$A:$AM,H$1,0)="X",Y$2,"")</f>
        <v>#N/A</v>
      </c>
      <c r="I2343" t="e">
        <f>IF(VLOOKUP($A2343,Parts!$A:$AM,I$1,0)="X",Z$2,"")</f>
        <v>#N/A</v>
      </c>
      <c r="J2343" t="e">
        <f>IF(VLOOKUP($A2343,Parts!$A:$AM,J$1,0)="X",AA$2,"")</f>
        <v>#N/A</v>
      </c>
      <c r="K2343" t="e">
        <f>IF(VLOOKUP($A2343,Parts!$A:$AM,K$1,0)="X",AB$2,"")</f>
        <v>#N/A</v>
      </c>
      <c r="L2343" t="e">
        <f>IF(VLOOKUP($A2343,Parts!$A:$AM,L$1,0)="X",AC$2,"")</f>
        <v>#N/A</v>
      </c>
      <c r="M2343" t="e">
        <f>IF(VLOOKUP($A2343,Parts!$A:$AM,M$1,0)="X",AD$2,"")</f>
        <v>#N/A</v>
      </c>
      <c r="N2343" t="e">
        <f>IF(VLOOKUP($A2343,Parts!$A:$AM,N$1,0)="X",AE$2,"")</f>
        <v>#N/A</v>
      </c>
      <c r="O2343" t="e">
        <f>IF(VLOOKUP($A2343,Parts!$A:$AM,O$1,0)="X",AF$2,"")</f>
        <v>#N/A</v>
      </c>
      <c r="P2343" t="e">
        <f t="shared" si="37"/>
        <v>#N/A</v>
      </c>
    </row>
    <row r="2344" spans="1:16" x14ac:dyDescent="0.25">
      <c r="A2344">
        <f>Table15[[#This Row],[Name]]</f>
        <v>0</v>
      </c>
      <c r="B2344" t="e">
        <f>IF(VLOOKUP($A2344,Parts!$A:$AM,B$1,0)="X",S$2,"")</f>
        <v>#N/A</v>
      </c>
      <c r="C2344" t="e">
        <f>IF(VLOOKUP($A2344,Parts!$A:$AM,C$1,0)="X",T$2,"")</f>
        <v>#N/A</v>
      </c>
      <c r="D2344" t="e">
        <f>IF(VLOOKUP($A2344,Parts!$A:$AM,D$1,0)="X",U$2,"")</f>
        <v>#N/A</v>
      </c>
      <c r="E2344" t="e">
        <f>IF(VLOOKUP($A2344,Parts!$A:$AM,E$1,0)="X",V$2,"")</f>
        <v>#N/A</v>
      </c>
      <c r="F2344" t="e">
        <f>IF(VLOOKUP($A2344,Parts!$A:$AM,F$1,0)="X",W$2,"")</f>
        <v>#N/A</v>
      </c>
      <c r="G2344" t="e">
        <f>IF(VLOOKUP($A2344,Parts!$A:$AM,G$1,0)="X",X$2,"")</f>
        <v>#N/A</v>
      </c>
      <c r="H2344" t="e">
        <f>IF(VLOOKUP($A2344,Parts!$A:$AM,H$1,0)="X",Y$2,"")</f>
        <v>#N/A</v>
      </c>
      <c r="I2344" t="e">
        <f>IF(VLOOKUP($A2344,Parts!$A:$AM,I$1,0)="X",Z$2,"")</f>
        <v>#N/A</v>
      </c>
      <c r="J2344" t="e">
        <f>IF(VLOOKUP($A2344,Parts!$A:$AM,J$1,0)="X",AA$2,"")</f>
        <v>#N/A</v>
      </c>
      <c r="K2344" t="e">
        <f>IF(VLOOKUP($A2344,Parts!$A:$AM,K$1,0)="X",AB$2,"")</f>
        <v>#N/A</v>
      </c>
      <c r="L2344" t="e">
        <f>IF(VLOOKUP($A2344,Parts!$A:$AM,L$1,0)="X",AC$2,"")</f>
        <v>#N/A</v>
      </c>
      <c r="M2344" t="e">
        <f>IF(VLOOKUP($A2344,Parts!$A:$AM,M$1,0)="X",AD$2,"")</f>
        <v>#N/A</v>
      </c>
      <c r="N2344" t="e">
        <f>IF(VLOOKUP($A2344,Parts!$A:$AM,N$1,0)="X",AE$2,"")</f>
        <v>#N/A</v>
      </c>
      <c r="O2344" t="e">
        <f>IF(VLOOKUP($A2344,Parts!$A:$AM,O$1,0)="X",AF$2,"")</f>
        <v>#N/A</v>
      </c>
      <c r="P2344" t="e">
        <f t="shared" si="37"/>
        <v>#N/A</v>
      </c>
    </row>
    <row r="2345" spans="1:16" x14ac:dyDescent="0.25">
      <c r="A2345">
        <f>Table15[[#This Row],[Name]]</f>
        <v>0</v>
      </c>
      <c r="B2345" t="e">
        <f>IF(VLOOKUP($A2345,Parts!$A:$AM,B$1,0)="X",S$2,"")</f>
        <v>#N/A</v>
      </c>
      <c r="C2345" t="e">
        <f>IF(VLOOKUP($A2345,Parts!$A:$AM,C$1,0)="X",T$2,"")</f>
        <v>#N/A</v>
      </c>
      <c r="D2345" t="e">
        <f>IF(VLOOKUP($A2345,Parts!$A:$AM,D$1,0)="X",U$2,"")</f>
        <v>#N/A</v>
      </c>
      <c r="E2345" t="e">
        <f>IF(VLOOKUP($A2345,Parts!$A:$AM,E$1,0)="X",V$2,"")</f>
        <v>#N/A</v>
      </c>
      <c r="F2345" t="e">
        <f>IF(VLOOKUP($A2345,Parts!$A:$AM,F$1,0)="X",W$2,"")</f>
        <v>#N/A</v>
      </c>
      <c r="G2345" t="e">
        <f>IF(VLOOKUP($A2345,Parts!$A:$AM,G$1,0)="X",X$2,"")</f>
        <v>#N/A</v>
      </c>
      <c r="H2345" t="e">
        <f>IF(VLOOKUP($A2345,Parts!$A:$AM,H$1,0)="X",Y$2,"")</f>
        <v>#N/A</v>
      </c>
      <c r="I2345" t="e">
        <f>IF(VLOOKUP($A2345,Parts!$A:$AM,I$1,0)="X",Z$2,"")</f>
        <v>#N/A</v>
      </c>
      <c r="J2345" t="e">
        <f>IF(VLOOKUP($A2345,Parts!$A:$AM,J$1,0)="X",AA$2,"")</f>
        <v>#N/A</v>
      </c>
      <c r="K2345" t="e">
        <f>IF(VLOOKUP($A2345,Parts!$A:$AM,K$1,0)="X",AB$2,"")</f>
        <v>#N/A</v>
      </c>
      <c r="L2345" t="e">
        <f>IF(VLOOKUP($A2345,Parts!$A:$AM,L$1,0)="X",AC$2,"")</f>
        <v>#N/A</v>
      </c>
      <c r="M2345" t="e">
        <f>IF(VLOOKUP($A2345,Parts!$A:$AM,M$1,0)="X",AD$2,"")</f>
        <v>#N/A</v>
      </c>
      <c r="N2345" t="e">
        <f>IF(VLOOKUP($A2345,Parts!$A:$AM,N$1,0)="X",AE$2,"")</f>
        <v>#N/A</v>
      </c>
      <c r="O2345" t="e">
        <f>IF(VLOOKUP($A2345,Parts!$A:$AM,O$1,0)="X",AF$2,"")</f>
        <v>#N/A</v>
      </c>
      <c r="P2345" t="e">
        <f t="shared" si="37"/>
        <v>#N/A</v>
      </c>
    </row>
    <row r="2346" spans="1:16" x14ac:dyDescent="0.25">
      <c r="A2346">
        <f>Table15[[#This Row],[Name]]</f>
        <v>0</v>
      </c>
      <c r="B2346" t="e">
        <f>IF(VLOOKUP($A2346,Parts!$A:$AM,B$1,0)="X",S$2,"")</f>
        <v>#N/A</v>
      </c>
      <c r="C2346" t="e">
        <f>IF(VLOOKUP($A2346,Parts!$A:$AM,C$1,0)="X",T$2,"")</f>
        <v>#N/A</v>
      </c>
      <c r="D2346" t="e">
        <f>IF(VLOOKUP($A2346,Parts!$A:$AM,D$1,0)="X",U$2,"")</f>
        <v>#N/A</v>
      </c>
      <c r="E2346" t="e">
        <f>IF(VLOOKUP($A2346,Parts!$A:$AM,E$1,0)="X",V$2,"")</f>
        <v>#N/A</v>
      </c>
      <c r="F2346" t="e">
        <f>IF(VLOOKUP($A2346,Parts!$A:$AM,F$1,0)="X",W$2,"")</f>
        <v>#N/A</v>
      </c>
      <c r="G2346" t="e">
        <f>IF(VLOOKUP($A2346,Parts!$A:$AM,G$1,0)="X",X$2,"")</f>
        <v>#N/A</v>
      </c>
      <c r="H2346" t="e">
        <f>IF(VLOOKUP($A2346,Parts!$A:$AM,H$1,0)="X",Y$2,"")</f>
        <v>#N/A</v>
      </c>
      <c r="I2346" t="e">
        <f>IF(VLOOKUP($A2346,Parts!$A:$AM,I$1,0)="X",Z$2,"")</f>
        <v>#N/A</v>
      </c>
      <c r="J2346" t="e">
        <f>IF(VLOOKUP($A2346,Parts!$A:$AM,J$1,0)="X",AA$2,"")</f>
        <v>#N/A</v>
      </c>
      <c r="K2346" t="e">
        <f>IF(VLOOKUP($A2346,Parts!$A:$AM,K$1,0)="X",AB$2,"")</f>
        <v>#N/A</v>
      </c>
      <c r="L2346" t="e">
        <f>IF(VLOOKUP($A2346,Parts!$A:$AM,L$1,0)="X",AC$2,"")</f>
        <v>#N/A</v>
      </c>
      <c r="M2346" t="e">
        <f>IF(VLOOKUP($A2346,Parts!$A:$AM,M$1,0)="X",AD$2,"")</f>
        <v>#N/A</v>
      </c>
      <c r="N2346" t="e">
        <f>IF(VLOOKUP($A2346,Parts!$A:$AM,N$1,0)="X",AE$2,"")</f>
        <v>#N/A</v>
      </c>
      <c r="O2346" t="e">
        <f>IF(VLOOKUP($A2346,Parts!$A:$AM,O$1,0)="X",AF$2,"")</f>
        <v>#N/A</v>
      </c>
      <c r="P2346" t="e">
        <f t="shared" si="37"/>
        <v>#N/A</v>
      </c>
    </row>
    <row r="2347" spans="1:16" x14ac:dyDescent="0.25">
      <c r="A2347">
        <f>Table15[[#This Row],[Name]]</f>
        <v>0</v>
      </c>
      <c r="B2347" t="e">
        <f>IF(VLOOKUP($A2347,Parts!$A:$AM,B$1,0)="X",S$2,"")</f>
        <v>#N/A</v>
      </c>
      <c r="C2347" t="e">
        <f>IF(VLOOKUP($A2347,Parts!$A:$AM,C$1,0)="X",T$2,"")</f>
        <v>#N/A</v>
      </c>
      <c r="D2347" t="e">
        <f>IF(VLOOKUP($A2347,Parts!$A:$AM,D$1,0)="X",U$2,"")</f>
        <v>#N/A</v>
      </c>
      <c r="E2347" t="e">
        <f>IF(VLOOKUP($A2347,Parts!$A:$AM,E$1,0)="X",V$2,"")</f>
        <v>#N/A</v>
      </c>
      <c r="F2347" t="e">
        <f>IF(VLOOKUP($A2347,Parts!$A:$AM,F$1,0)="X",W$2,"")</f>
        <v>#N/A</v>
      </c>
      <c r="G2347" t="e">
        <f>IF(VLOOKUP($A2347,Parts!$A:$AM,G$1,0)="X",X$2,"")</f>
        <v>#N/A</v>
      </c>
      <c r="H2347" t="e">
        <f>IF(VLOOKUP($A2347,Parts!$A:$AM,H$1,0)="X",Y$2,"")</f>
        <v>#N/A</v>
      </c>
      <c r="I2347" t="e">
        <f>IF(VLOOKUP($A2347,Parts!$A:$AM,I$1,0)="X",Z$2,"")</f>
        <v>#N/A</v>
      </c>
      <c r="J2347" t="e">
        <f>IF(VLOOKUP($A2347,Parts!$A:$AM,J$1,0)="X",AA$2,"")</f>
        <v>#N/A</v>
      </c>
      <c r="K2347" t="e">
        <f>IF(VLOOKUP($A2347,Parts!$A:$AM,K$1,0)="X",AB$2,"")</f>
        <v>#N/A</v>
      </c>
      <c r="L2347" t="e">
        <f>IF(VLOOKUP($A2347,Parts!$A:$AM,L$1,0)="X",AC$2,"")</f>
        <v>#N/A</v>
      </c>
      <c r="M2347" t="e">
        <f>IF(VLOOKUP($A2347,Parts!$A:$AM,M$1,0)="X",AD$2,"")</f>
        <v>#N/A</v>
      </c>
      <c r="N2347" t="e">
        <f>IF(VLOOKUP($A2347,Parts!$A:$AM,N$1,0)="X",AE$2,"")</f>
        <v>#N/A</v>
      </c>
      <c r="O2347" t="e">
        <f>IF(VLOOKUP($A2347,Parts!$A:$AM,O$1,0)="X",AF$2,"")</f>
        <v>#N/A</v>
      </c>
      <c r="P2347" t="e">
        <f t="shared" si="37"/>
        <v>#N/A</v>
      </c>
    </row>
    <row r="2348" spans="1:16" x14ac:dyDescent="0.25">
      <c r="A2348">
        <f>Table15[[#This Row],[Name]]</f>
        <v>0</v>
      </c>
      <c r="B2348" t="e">
        <f>IF(VLOOKUP($A2348,Parts!$A:$AM,B$1,0)="X",S$2,"")</f>
        <v>#N/A</v>
      </c>
      <c r="C2348" t="e">
        <f>IF(VLOOKUP($A2348,Parts!$A:$AM,C$1,0)="X",T$2,"")</f>
        <v>#N/A</v>
      </c>
      <c r="D2348" t="e">
        <f>IF(VLOOKUP($A2348,Parts!$A:$AM,D$1,0)="X",U$2,"")</f>
        <v>#N/A</v>
      </c>
      <c r="E2348" t="e">
        <f>IF(VLOOKUP($A2348,Parts!$A:$AM,E$1,0)="X",V$2,"")</f>
        <v>#N/A</v>
      </c>
      <c r="F2348" t="e">
        <f>IF(VLOOKUP($A2348,Parts!$A:$AM,F$1,0)="X",W$2,"")</f>
        <v>#N/A</v>
      </c>
      <c r="G2348" t="e">
        <f>IF(VLOOKUP($A2348,Parts!$A:$AM,G$1,0)="X",X$2,"")</f>
        <v>#N/A</v>
      </c>
      <c r="H2348" t="e">
        <f>IF(VLOOKUP($A2348,Parts!$A:$AM,H$1,0)="X",Y$2,"")</f>
        <v>#N/A</v>
      </c>
      <c r="I2348" t="e">
        <f>IF(VLOOKUP($A2348,Parts!$A:$AM,I$1,0)="X",Z$2,"")</f>
        <v>#N/A</v>
      </c>
      <c r="J2348" t="e">
        <f>IF(VLOOKUP($A2348,Parts!$A:$AM,J$1,0)="X",AA$2,"")</f>
        <v>#N/A</v>
      </c>
      <c r="K2348" t="e">
        <f>IF(VLOOKUP($A2348,Parts!$A:$AM,K$1,0)="X",AB$2,"")</f>
        <v>#N/A</v>
      </c>
      <c r="L2348" t="e">
        <f>IF(VLOOKUP($A2348,Parts!$A:$AM,L$1,0)="X",AC$2,"")</f>
        <v>#N/A</v>
      </c>
      <c r="M2348" t="e">
        <f>IF(VLOOKUP($A2348,Parts!$A:$AM,M$1,0)="X",AD$2,"")</f>
        <v>#N/A</v>
      </c>
      <c r="N2348" t="e">
        <f>IF(VLOOKUP($A2348,Parts!$A:$AM,N$1,0)="X",AE$2,"")</f>
        <v>#N/A</v>
      </c>
      <c r="O2348" t="e">
        <f>IF(VLOOKUP($A2348,Parts!$A:$AM,O$1,0)="X",AF$2,"")</f>
        <v>#N/A</v>
      </c>
      <c r="P2348" t="e">
        <f t="shared" si="37"/>
        <v>#N/A</v>
      </c>
    </row>
    <row r="2349" spans="1:16" x14ac:dyDescent="0.25">
      <c r="A2349">
        <f>Table15[[#This Row],[Name]]</f>
        <v>0</v>
      </c>
      <c r="B2349" t="e">
        <f>IF(VLOOKUP($A2349,Parts!$A:$AM,B$1,0)="X",S$2,"")</f>
        <v>#N/A</v>
      </c>
      <c r="C2349" t="e">
        <f>IF(VLOOKUP($A2349,Parts!$A:$AM,C$1,0)="X",T$2,"")</f>
        <v>#N/A</v>
      </c>
      <c r="D2349" t="e">
        <f>IF(VLOOKUP($A2349,Parts!$A:$AM,D$1,0)="X",U$2,"")</f>
        <v>#N/A</v>
      </c>
      <c r="E2349" t="e">
        <f>IF(VLOOKUP($A2349,Parts!$A:$AM,E$1,0)="X",V$2,"")</f>
        <v>#N/A</v>
      </c>
      <c r="F2349" t="e">
        <f>IF(VLOOKUP($A2349,Parts!$A:$AM,F$1,0)="X",W$2,"")</f>
        <v>#N/A</v>
      </c>
      <c r="G2349" t="e">
        <f>IF(VLOOKUP($A2349,Parts!$A:$AM,G$1,0)="X",X$2,"")</f>
        <v>#N/A</v>
      </c>
      <c r="H2349" t="e">
        <f>IF(VLOOKUP($A2349,Parts!$A:$AM,H$1,0)="X",Y$2,"")</f>
        <v>#N/A</v>
      </c>
      <c r="I2349" t="e">
        <f>IF(VLOOKUP($A2349,Parts!$A:$AM,I$1,0)="X",Z$2,"")</f>
        <v>#N/A</v>
      </c>
      <c r="J2349" t="e">
        <f>IF(VLOOKUP($A2349,Parts!$A:$AM,J$1,0)="X",AA$2,"")</f>
        <v>#N/A</v>
      </c>
      <c r="K2349" t="e">
        <f>IF(VLOOKUP($A2349,Parts!$A:$AM,K$1,0)="X",AB$2,"")</f>
        <v>#N/A</v>
      </c>
      <c r="L2349" t="e">
        <f>IF(VLOOKUP($A2349,Parts!$A:$AM,L$1,0)="X",AC$2,"")</f>
        <v>#N/A</v>
      </c>
      <c r="M2349" t="e">
        <f>IF(VLOOKUP($A2349,Parts!$A:$AM,M$1,0)="X",AD$2,"")</f>
        <v>#N/A</v>
      </c>
      <c r="N2349" t="e">
        <f>IF(VLOOKUP($A2349,Parts!$A:$AM,N$1,0)="X",AE$2,"")</f>
        <v>#N/A</v>
      </c>
      <c r="O2349" t="e">
        <f>IF(VLOOKUP($A2349,Parts!$A:$AM,O$1,0)="X",AF$2,"")</f>
        <v>#N/A</v>
      </c>
      <c r="P2349" t="e">
        <f t="shared" si="37"/>
        <v>#N/A</v>
      </c>
    </row>
    <row r="2350" spans="1:16" x14ac:dyDescent="0.25">
      <c r="A2350">
        <f>Table15[[#This Row],[Name]]</f>
        <v>0</v>
      </c>
      <c r="B2350" t="e">
        <f>IF(VLOOKUP($A2350,Parts!$A:$AM,B$1,0)="X",S$2,"")</f>
        <v>#N/A</v>
      </c>
      <c r="C2350" t="e">
        <f>IF(VLOOKUP($A2350,Parts!$A:$AM,C$1,0)="X",T$2,"")</f>
        <v>#N/A</v>
      </c>
      <c r="D2350" t="e">
        <f>IF(VLOOKUP($A2350,Parts!$A:$AM,D$1,0)="X",U$2,"")</f>
        <v>#N/A</v>
      </c>
      <c r="E2350" t="e">
        <f>IF(VLOOKUP($A2350,Parts!$A:$AM,E$1,0)="X",V$2,"")</f>
        <v>#N/A</v>
      </c>
      <c r="F2350" t="e">
        <f>IF(VLOOKUP($A2350,Parts!$A:$AM,F$1,0)="X",W$2,"")</f>
        <v>#N/A</v>
      </c>
      <c r="G2350" t="e">
        <f>IF(VLOOKUP($A2350,Parts!$A:$AM,G$1,0)="X",X$2,"")</f>
        <v>#N/A</v>
      </c>
      <c r="H2350" t="e">
        <f>IF(VLOOKUP($A2350,Parts!$A:$AM,H$1,0)="X",Y$2,"")</f>
        <v>#N/A</v>
      </c>
      <c r="I2350" t="e">
        <f>IF(VLOOKUP($A2350,Parts!$A:$AM,I$1,0)="X",Z$2,"")</f>
        <v>#N/A</v>
      </c>
      <c r="J2350" t="e">
        <f>IF(VLOOKUP($A2350,Parts!$A:$AM,J$1,0)="X",AA$2,"")</f>
        <v>#N/A</v>
      </c>
      <c r="K2350" t="e">
        <f>IF(VLOOKUP($A2350,Parts!$A:$AM,K$1,0)="X",AB$2,"")</f>
        <v>#N/A</v>
      </c>
      <c r="L2350" t="e">
        <f>IF(VLOOKUP($A2350,Parts!$A:$AM,L$1,0)="X",AC$2,"")</f>
        <v>#N/A</v>
      </c>
      <c r="M2350" t="e">
        <f>IF(VLOOKUP($A2350,Parts!$A:$AM,M$1,0)="X",AD$2,"")</f>
        <v>#N/A</v>
      </c>
      <c r="N2350" t="e">
        <f>IF(VLOOKUP($A2350,Parts!$A:$AM,N$1,0)="X",AE$2,"")</f>
        <v>#N/A</v>
      </c>
      <c r="O2350" t="e">
        <f>IF(VLOOKUP($A2350,Parts!$A:$AM,O$1,0)="X",AF$2,"")</f>
        <v>#N/A</v>
      </c>
      <c r="P2350" t="e">
        <f t="shared" si="37"/>
        <v>#N/A</v>
      </c>
    </row>
    <row r="2351" spans="1:16" x14ac:dyDescent="0.25">
      <c r="A2351">
        <f>Table15[[#This Row],[Name]]</f>
        <v>0</v>
      </c>
      <c r="B2351" t="e">
        <f>IF(VLOOKUP($A2351,Parts!$A:$AM,B$1,0)="X",S$2,"")</f>
        <v>#N/A</v>
      </c>
      <c r="C2351" t="e">
        <f>IF(VLOOKUP($A2351,Parts!$A:$AM,C$1,0)="X",T$2,"")</f>
        <v>#N/A</v>
      </c>
      <c r="D2351" t="e">
        <f>IF(VLOOKUP($A2351,Parts!$A:$AM,D$1,0)="X",U$2,"")</f>
        <v>#N/A</v>
      </c>
      <c r="E2351" t="e">
        <f>IF(VLOOKUP($A2351,Parts!$A:$AM,E$1,0)="X",V$2,"")</f>
        <v>#N/A</v>
      </c>
      <c r="F2351" t="e">
        <f>IF(VLOOKUP($A2351,Parts!$A:$AM,F$1,0)="X",W$2,"")</f>
        <v>#N/A</v>
      </c>
      <c r="G2351" t="e">
        <f>IF(VLOOKUP($A2351,Parts!$A:$AM,G$1,0)="X",X$2,"")</f>
        <v>#N/A</v>
      </c>
      <c r="H2351" t="e">
        <f>IF(VLOOKUP($A2351,Parts!$A:$AM,H$1,0)="X",Y$2,"")</f>
        <v>#N/A</v>
      </c>
      <c r="I2351" t="e">
        <f>IF(VLOOKUP($A2351,Parts!$A:$AM,I$1,0)="X",Z$2,"")</f>
        <v>#N/A</v>
      </c>
      <c r="J2351" t="e">
        <f>IF(VLOOKUP($A2351,Parts!$A:$AM,J$1,0)="X",AA$2,"")</f>
        <v>#N/A</v>
      </c>
      <c r="K2351" t="e">
        <f>IF(VLOOKUP($A2351,Parts!$A:$AM,K$1,0)="X",AB$2,"")</f>
        <v>#N/A</v>
      </c>
      <c r="L2351" t="e">
        <f>IF(VLOOKUP($A2351,Parts!$A:$AM,L$1,0)="X",AC$2,"")</f>
        <v>#N/A</v>
      </c>
      <c r="M2351" t="e">
        <f>IF(VLOOKUP($A2351,Parts!$A:$AM,M$1,0)="X",AD$2,"")</f>
        <v>#N/A</v>
      </c>
      <c r="N2351" t="e">
        <f>IF(VLOOKUP($A2351,Parts!$A:$AM,N$1,0)="X",AE$2,"")</f>
        <v>#N/A</v>
      </c>
      <c r="O2351" t="e">
        <f>IF(VLOOKUP($A2351,Parts!$A:$AM,O$1,0)="X",AF$2,"")</f>
        <v>#N/A</v>
      </c>
      <c r="P2351" t="e">
        <f t="shared" si="37"/>
        <v>#N/A</v>
      </c>
    </row>
    <row r="2352" spans="1:16" x14ac:dyDescent="0.25">
      <c r="A2352">
        <f>Table15[[#This Row],[Name]]</f>
        <v>0</v>
      </c>
      <c r="B2352" t="e">
        <f>IF(VLOOKUP($A2352,Parts!$A:$AM,B$1,0)="X",S$2,"")</f>
        <v>#N/A</v>
      </c>
      <c r="C2352" t="e">
        <f>IF(VLOOKUP($A2352,Parts!$A:$AM,C$1,0)="X",T$2,"")</f>
        <v>#N/A</v>
      </c>
      <c r="D2352" t="e">
        <f>IF(VLOOKUP($A2352,Parts!$A:$AM,D$1,0)="X",U$2,"")</f>
        <v>#N/A</v>
      </c>
      <c r="E2352" t="e">
        <f>IF(VLOOKUP($A2352,Parts!$A:$AM,E$1,0)="X",V$2,"")</f>
        <v>#N/A</v>
      </c>
      <c r="F2352" t="e">
        <f>IF(VLOOKUP($A2352,Parts!$A:$AM,F$1,0)="X",W$2,"")</f>
        <v>#N/A</v>
      </c>
      <c r="G2352" t="e">
        <f>IF(VLOOKUP($A2352,Parts!$A:$AM,G$1,0)="X",X$2,"")</f>
        <v>#N/A</v>
      </c>
      <c r="H2352" t="e">
        <f>IF(VLOOKUP($A2352,Parts!$A:$AM,H$1,0)="X",Y$2,"")</f>
        <v>#N/A</v>
      </c>
      <c r="I2352" t="e">
        <f>IF(VLOOKUP($A2352,Parts!$A:$AM,I$1,0)="X",Z$2,"")</f>
        <v>#N/A</v>
      </c>
      <c r="J2352" t="e">
        <f>IF(VLOOKUP($A2352,Parts!$A:$AM,J$1,0)="X",AA$2,"")</f>
        <v>#N/A</v>
      </c>
      <c r="K2352" t="e">
        <f>IF(VLOOKUP($A2352,Parts!$A:$AM,K$1,0)="X",AB$2,"")</f>
        <v>#N/A</v>
      </c>
      <c r="L2352" t="e">
        <f>IF(VLOOKUP($A2352,Parts!$A:$AM,L$1,0)="X",AC$2,"")</f>
        <v>#N/A</v>
      </c>
      <c r="M2352" t="e">
        <f>IF(VLOOKUP($A2352,Parts!$A:$AM,M$1,0)="X",AD$2,"")</f>
        <v>#N/A</v>
      </c>
      <c r="N2352" t="e">
        <f>IF(VLOOKUP($A2352,Parts!$A:$AM,N$1,0)="X",AE$2,"")</f>
        <v>#N/A</v>
      </c>
      <c r="O2352" t="e">
        <f>IF(VLOOKUP($A2352,Parts!$A:$AM,O$1,0)="X",AF$2,"")</f>
        <v>#N/A</v>
      </c>
      <c r="P2352" t="e">
        <f t="shared" si="37"/>
        <v>#N/A</v>
      </c>
    </row>
    <row r="2353" spans="1:16" x14ac:dyDescent="0.25">
      <c r="A2353">
        <f>Table15[[#This Row],[Name]]</f>
        <v>0</v>
      </c>
      <c r="B2353" t="e">
        <f>IF(VLOOKUP($A2353,Parts!$A:$AM,B$1,0)="X",S$2,"")</f>
        <v>#N/A</v>
      </c>
      <c r="C2353" t="e">
        <f>IF(VLOOKUP($A2353,Parts!$A:$AM,C$1,0)="X",T$2,"")</f>
        <v>#N/A</v>
      </c>
      <c r="D2353" t="e">
        <f>IF(VLOOKUP($A2353,Parts!$A:$AM,D$1,0)="X",U$2,"")</f>
        <v>#N/A</v>
      </c>
      <c r="E2353" t="e">
        <f>IF(VLOOKUP($A2353,Parts!$A:$AM,E$1,0)="X",V$2,"")</f>
        <v>#N/A</v>
      </c>
      <c r="F2353" t="e">
        <f>IF(VLOOKUP($A2353,Parts!$A:$AM,F$1,0)="X",W$2,"")</f>
        <v>#N/A</v>
      </c>
      <c r="G2353" t="e">
        <f>IF(VLOOKUP($A2353,Parts!$A:$AM,G$1,0)="X",X$2,"")</f>
        <v>#N/A</v>
      </c>
      <c r="H2353" t="e">
        <f>IF(VLOOKUP($A2353,Parts!$A:$AM,H$1,0)="X",Y$2,"")</f>
        <v>#N/A</v>
      </c>
      <c r="I2353" t="e">
        <f>IF(VLOOKUP($A2353,Parts!$A:$AM,I$1,0)="X",Z$2,"")</f>
        <v>#N/A</v>
      </c>
      <c r="J2353" t="e">
        <f>IF(VLOOKUP($A2353,Parts!$A:$AM,J$1,0)="X",AA$2,"")</f>
        <v>#N/A</v>
      </c>
      <c r="K2353" t="e">
        <f>IF(VLOOKUP($A2353,Parts!$A:$AM,K$1,0)="X",AB$2,"")</f>
        <v>#N/A</v>
      </c>
      <c r="L2353" t="e">
        <f>IF(VLOOKUP($A2353,Parts!$A:$AM,L$1,0)="X",AC$2,"")</f>
        <v>#N/A</v>
      </c>
      <c r="M2353" t="e">
        <f>IF(VLOOKUP($A2353,Parts!$A:$AM,M$1,0)="X",AD$2,"")</f>
        <v>#N/A</v>
      </c>
      <c r="N2353" t="e">
        <f>IF(VLOOKUP($A2353,Parts!$A:$AM,N$1,0)="X",AE$2,"")</f>
        <v>#N/A</v>
      </c>
      <c r="O2353" t="e">
        <f>IF(VLOOKUP($A2353,Parts!$A:$AM,O$1,0)="X",AF$2,"")</f>
        <v>#N/A</v>
      </c>
      <c r="P2353" t="e">
        <f t="shared" si="37"/>
        <v>#N/A</v>
      </c>
    </row>
    <row r="2354" spans="1:16" x14ac:dyDescent="0.25">
      <c r="A2354">
        <f>Table15[[#This Row],[Name]]</f>
        <v>0</v>
      </c>
      <c r="B2354" t="e">
        <f>IF(VLOOKUP($A2354,Parts!$A:$AM,B$1,0)="X",S$2,"")</f>
        <v>#N/A</v>
      </c>
      <c r="C2354" t="e">
        <f>IF(VLOOKUP($A2354,Parts!$A:$AM,C$1,0)="X",T$2,"")</f>
        <v>#N/A</v>
      </c>
      <c r="D2354" t="e">
        <f>IF(VLOOKUP($A2354,Parts!$A:$AM,D$1,0)="X",U$2,"")</f>
        <v>#N/A</v>
      </c>
      <c r="E2354" t="e">
        <f>IF(VLOOKUP($A2354,Parts!$A:$AM,E$1,0)="X",V$2,"")</f>
        <v>#N/A</v>
      </c>
      <c r="F2354" t="e">
        <f>IF(VLOOKUP($A2354,Parts!$A:$AM,F$1,0)="X",W$2,"")</f>
        <v>#N/A</v>
      </c>
      <c r="G2354" t="e">
        <f>IF(VLOOKUP($A2354,Parts!$A:$AM,G$1,0)="X",X$2,"")</f>
        <v>#N/A</v>
      </c>
      <c r="H2354" t="e">
        <f>IF(VLOOKUP($A2354,Parts!$A:$AM,H$1,0)="X",Y$2,"")</f>
        <v>#N/A</v>
      </c>
      <c r="I2354" t="e">
        <f>IF(VLOOKUP($A2354,Parts!$A:$AM,I$1,0)="X",Z$2,"")</f>
        <v>#N/A</v>
      </c>
      <c r="J2354" t="e">
        <f>IF(VLOOKUP($A2354,Parts!$A:$AM,J$1,0)="X",AA$2,"")</f>
        <v>#N/A</v>
      </c>
      <c r="K2354" t="e">
        <f>IF(VLOOKUP($A2354,Parts!$A:$AM,K$1,0)="X",AB$2,"")</f>
        <v>#N/A</v>
      </c>
      <c r="L2354" t="e">
        <f>IF(VLOOKUP($A2354,Parts!$A:$AM,L$1,0)="X",AC$2,"")</f>
        <v>#N/A</v>
      </c>
      <c r="M2354" t="e">
        <f>IF(VLOOKUP($A2354,Parts!$A:$AM,M$1,0)="X",AD$2,"")</f>
        <v>#N/A</v>
      </c>
      <c r="N2354" t="e">
        <f>IF(VLOOKUP($A2354,Parts!$A:$AM,N$1,0)="X",AE$2,"")</f>
        <v>#N/A</v>
      </c>
      <c r="O2354" t="e">
        <f>IF(VLOOKUP($A2354,Parts!$A:$AM,O$1,0)="X",AF$2,"")</f>
        <v>#N/A</v>
      </c>
      <c r="P2354" t="e">
        <f t="shared" si="37"/>
        <v>#N/A</v>
      </c>
    </row>
    <row r="2355" spans="1:16" x14ac:dyDescent="0.25">
      <c r="A2355">
        <f>Table15[[#This Row],[Name]]</f>
        <v>0</v>
      </c>
      <c r="B2355" t="e">
        <f>IF(VLOOKUP($A2355,Parts!$A:$AM,B$1,0)="X",S$2,"")</f>
        <v>#N/A</v>
      </c>
      <c r="C2355" t="e">
        <f>IF(VLOOKUP($A2355,Parts!$A:$AM,C$1,0)="X",T$2,"")</f>
        <v>#N/A</v>
      </c>
      <c r="D2355" t="e">
        <f>IF(VLOOKUP($A2355,Parts!$A:$AM,D$1,0)="X",U$2,"")</f>
        <v>#N/A</v>
      </c>
      <c r="E2355" t="e">
        <f>IF(VLOOKUP($A2355,Parts!$A:$AM,E$1,0)="X",V$2,"")</f>
        <v>#N/A</v>
      </c>
      <c r="F2355" t="e">
        <f>IF(VLOOKUP($A2355,Parts!$A:$AM,F$1,0)="X",W$2,"")</f>
        <v>#N/A</v>
      </c>
      <c r="G2355" t="e">
        <f>IF(VLOOKUP($A2355,Parts!$A:$AM,G$1,0)="X",X$2,"")</f>
        <v>#N/A</v>
      </c>
      <c r="H2355" t="e">
        <f>IF(VLOOKUP($A2355,Parts!$A:$AM,H$1,0)="X",Y$2,"")</f>
        <v>#N/A</v>
      </c>
      <c r="I2355" t="e">
        <f>IF(VLOOKUP($A2355,Parts!$A:$AM,I$1,0)="X",Z$2,"")</f>
        <v>#N/A</v>
      </c>
      <c r="J2355" t="e">
        <f>IF(VLOOKUP($A2355,Parts!$A:$AM,J$1,0)="X",AA$2,"")</f>
        <v>#N/A</v>
      </c>
      <c r="K2355" t="e">
        <f>IF(VLOOKUP($A2355,Parts!$A:$AM,K$1,0)="X",AB$2,"")</f>
        <v>#N/A</v>
      </c>
      <c r="L2355" t="e">
        <f>IF(VLOOKUP($A2355,Parts!$A:$AM,L$1,0)="X",AC$2,"")</f>
        <v>#N/A</v>
      </c>
      <c r="M2355" t="e">
        <f>IF(VLOOKUP($A2355,Parts!$A:$AM,M$1,0)="X",AD$2,"")</f>
        <v>#N/A</v>
      </c>
      <c r="N2355" t="e">
        <f>IF(VLOOKUP($A2355,Parts!$A:$AM,N$1,0)="X",AE$2,"")</f>
        <v>#N/A</v>
      </c>
      <c r="O2355" t="e">
        <f>IF(VLOOKUP($A2355,Parts!$A:$AM,O$1,0)="X",AF$2,"")</f>
        <v>#N/A</v>
      </c>
      <c r="P2355" t="e">
        <f t="shared" si="37"/>
        <v>#N/A</v>
      </c>
    </row>
    <row r="2356" spans="1:16" x14ac:dyDescent="0.25">
      <c r="A2356">
        <f>Table15[[#This Row],[Name]]</f>
        <v>0</v>
      </c>
      <c r="B2356" t="e">
        <f>IF(VLOOKUP($A2356,Parts!$A:$AM,B$1,0)="X",S$2,"")</f>
        <v>#N/A</v>
      </c>
      <c r="C2356" t="e">
        <f>IF(VLOOKUP($A2356,Parts!$A:$AM,C$1,0)="X",T$2,"")</f>
        <v>#N/A</v>
      </c>
      <c r="D2356" t="e">
        <f>IF(VLOOKUP($A2356,Parts!$A:$AM,D$1,0)="X",U$2,"")</f>
        <v>#N/A</v>
      </c>
      <c r="E2356" t="e">
        <f>IF(VLOOKUP($A2356,Parts!$A:$AM,E$1,0)="X",V$2,"")</f>
        <v>#N/A</v>
      </c>
      <c r="F2356" t="e">
        <f>IF(VLOOKUP($A2356,Parts!$A:$AM,F$1,0)="X",W$2,"")</f>
        <v>#N/A</v>
      </c>
      <c r="G2356" t="e">
        <f>IF(VLOOKUP($A2356,Parts!$A:$AM,G$1,0)="X",X$2,"")</f>
        <v>#N/A</v>
      </c>
      <c r="H2356" t="e">
        <f>IF(VLOOKUP($A2356,Parts!$A:$AM,H$1,0)="X",Y$2,"")</f>
        <v>#N/A</v>
      </c>
      <c r="I2356" t="e">
        <f>IF(VLOOKUP($A2356,Parts!$A:$AM,I$1,0)="X",Z$2,"")</f>
        <v>#N/A</v>
      </c>
      <c r="J2356" t="e">
        <f>IF(VLOOKUP($A2356,Parts!$A:$AM,J$1,0)="X",AA$2,"")</f>
        <v>#N/A</v>
      </c>
      <c r="K2356" t="e">
        <f>IF(VLOOKUP($A2356,Parts!$A:$AM,K$1,0)="X",AB$2,"")</f>
        <v>#N/A</v>
      </c>
      <c r="L2356" t="e">
        <f>IF(VLOOKUP($A2356,Parts!$A:$AM,L$1,0)="X",AC$2,"")</f>
        <v>#N/A</v>
      </c>
      <c r="M2356" t="e">
        <f>IF(VLOOKUP($A2356,Parts!$A:$AM,M$1,0)="X",AD$2,"")</f>
        <v>#N/A</v>
      </c>
      <c r="N2356" t="e">
        <f>IF(VLOOKUP($A2356,Parts!$A:$AM,N$1,0)="X",AE$2,"")</f>
        <v>#N/A</v>
      </c>
      <c r="O2356" t="e">
        <f>IF(VLOOKUP($A2356,Parts!$A:$AM,O$1,0)="X",AF$2,"")</f>
        <v>#N/A</v>
      </c>
      <c r="P2356" t="e">
        <f t="shared" si="37"/>
        <v>#N/A</v>
      </c>
    </row>
    <row r="2357" spans="1:16" x14ac:dyDescent="0.25">
      <c r="A2357">
        <f>Table15[[#This Row],[Name]]</f>
        <v>0</v>
      </c>
      <c r="B2357" t="e">
        <f>IF(VLOOKUP($A2357,Parts!$A:$AM,B$1,0)="X",S$2,"")</f>
        <v>#N/A</v>
      </c>
      <c r="C2357" t="e">
        <f>IF(VLOOKUP($A2357,Parts!$A:$AM,C$1,0)="X",T$2,"")</f>
        <v>#N/A</v>
      </c>
      <c r="D2357" t="e">
        <f>IF(VLOOKUP($A2357,Parts!$A:$AM,D$1,0)="X",U$2,"")</f>
        <v>#N/A</v>
      </c>
      <c r="E2357" t="e">
        <f>IF(VLOOKUP($A2357,Parts!$A:$AM,E$1,0)="X",V$2,"")</f>
        <v>#N/A</v>
      </c>
      <c r="F2357" t="e">
        <f>IF(VLOOKUP($A2357,Parts!$A:$AM,F$1,0)="X",W$2,"")</f>
        <v>#N/A</v>
      </c>
      <c r="G2357" t="e">
        <f>IF(VLOOKUP($A2357,Parts!$A:$AM,G$1,0)="X",X$2,"")</f>
        <v>#N/A</v>
      </c>
      <c r="H2357" t="e">
        <f>IF(VLOOKUP($A2357,Parts!$A:$AM,H$1,0)="X",Y$2,"")</f>
        <v>#N/A</v>
      </c>
      <c r="I2357" t="e">
        <f>IF(VLOOKUP($A2357,Parts!$A:$AM,I$1,0)="X",Z$2,"")</f>
        <v>#N/A</v>
      </c>
      <c r="J2357" t="e">
        <f>IF(VLOOKUP($A2357,Parts!$A:$AM,J$1,0)="X",AA$2,"")</f>
        <v>#N/A</v>
      </c>
      <c r="K2357" t="e">
        <f>IF(VLOOKUP($A2357,Parts!$A:$AM,K$1,0)="X",AB$2,"")</f>
        <v>#N/A</v>
      </c>
      <c r="L2357" t="e">
        <f>IF(VLOOKUP($A2357,Parts!$A:$AM,L$1,0)="X",AC$2,"")</f>
        <v>#N/A</v>
      </c>
      <c r="M2357" t="e">
        <f>IF(VLOOKUP($A2357,Parts!$A:$AM,M$1,0)="X",AD$2,"")</f>
        <v>#N/A</v>
      </c>
      <c r="N2357" t="e">
        <f>IF(VLOOKUP($A2357,Parts!$A:$AM,N$1,0)="X",AE$2,"")</f>
        <v>#N/A</v>
      </c>
      <c r="O2357" t="e">
        <f>IF(VLOOKUP($A2357,Parts!$A:$AM,O$1,0)="X",AF$2,"")</f>
        <v>#N/A</v>
      </c>
      <c r="P2357" t="e">
        <f t="shared" si="37"/>
        <v>#N/A</v>
      </c>
    </row>
    <row r="2358" spans="1:16" x14ac:dyDescent="0.25">
      <c r="A2358">
        <f>Table15[[#This Row],[Name]]</f>
        <v>0</v>
      </c>
      <c r="B2358" t="e">
        <f>IF(VLOOKUP($A2358,Parts!$A:$AM,B$1,0)="X",S$2,"")</f>
        <v>#N/A</v>
      </c>
      <c r="C2358" t="e">
        <f>IF(VLOOKUP($A2358,Parts!$A:$AM,C$1,0)="X",T$2,"")</f>
        <v>#N/A</v>
      </c>
      <c r="D2358" t="e">
        <f>IF(VLOOKUP($A2358,Parts!$A:$AM,D$1,0)="X",U$2,"")</f>
        <v>#N/A</v>
      </c>
      <c r="E2358" t="e">
        <f>IF(VLOOKUP($A2358,Parts!$A:$AM,E$1,0)="X",V$2,"")</f>
        <v>#N/A</v>
      </c>
      <c r="F2358" t="e">
        <f>IF(VLOOKUP($A2358,Parts!$A:$AM,F$1,0)="X",W$2,"")</f>
        <v>#N/A</v>
      </c>
      <c r="G2358" t="e">
        <f>IF(VLOOKUP($A2358,Parts!$A:$AM,G$1,0)="X",X$2,"")</f>
        <v>#N/A</v>
      </c>
      <c r="H2358" t="e">
        <f>IF(VLOOKUP($A2358,Parts!$A:$AM,H$1,0)="X",Y$2,"")</f>
        <v>#N/A</v>
      </c>
      <c r="I2358" t="e">
        <f>IF(VLOOKUP($A2358,Parts!$A:$AM,I$1,0)="X",Z$2,"")</f>
        <v>#N/A</v>
      </c>
      <c r="J2358" t="e">
        <f>IF(VLOOKUP($A2358,Parts!$A:$AM,J$1,0)="X",AA$2,"")</f>
        <v>#N/A</v>
      </c>
      <c r="K2358" t="e">
        <f>IF(VLOOKUP($A2358,Parts!$A:$AM,K$1,0)="X",AB$2,"")</f>
        <v>#N/A</v>
      </c>
      <c r="L2358" t="e">
        <f>IF(VLOOKUP($A2358,Parts!$A:$AM,L$1,0)="X",AC$2,"")</f>
        <v>#N/A</v>
      </c>
      <c r="M2358" t="e">
        <f>IF(VLOOKUP($A2358,Parts!$A:$AM,M$1,0)="X",AD$2,"")</f>
        <v>#N/A</v>
      </c>
      <c r="N2358" t="e">
        <f>IF(VLOOKUP($A2358,Parts!$A:$AM,N$1,0)="X",AE$2,"")</f>
        <v>#N/A</v>
      </c>
      <c r="O2358" t="e">
        <f>IF(VLOOKUP($A2358,Parts!$A:$AM,O$1,0)="X",AF$2,"")</f>
        <v>#N/A</v>
      </c>
      <c r="P2358" t="e">
        <f t="shared" si="37"/>
        <v>#N/A</v>
      </c>
    </row>
    <row r="2359" spans="1:16" x14ac:dyDescent="0.25">
      <c r="A2359">
        <f>Table15[[#This Row],[Name]]</f>
        <v>0</v>
      </c>
      <c r="B2359" t="e">
        <f>IF(VLOOKUP($A2359,Parts!$A:$AM,B$1,0)="X",S$2,"")</f>
        <v>#N/A</v>
      </c>
      <c r="C2359" t="e">
        <f>IF(VLOOKUP($A2359,Parts!$A:$AM,C$1,0)="X",T$2,"")</f>
        <v>#N/A</v>
      </c>
      <c r="D2359" t="e">
        <f>IF(VLOOKUP($A2359,Parts!$A:$AM,D$1,0)="X",U$2,"")</f>
        <v>#N/A</v>
      </c>
      <c r="E2359" t="e">
        <f>IF(VLOOKUP($A2359,Parts!$A:$AM,E$1,0)="X",V$2,"")</f>
        <v>#N/A</v>
      </c>
      <c r="F2359" t="e">
        <f>IF(VLOOKUP($A2359,Parts!$A:$AM,F$1,0)="X",W$2,"")</f>
        <v>#N/A</v>
      </c>
      <c r="G2359" t="e">
        <f>IF(VLOOKUP($A2359,Parts!$A:$AM,G$1,0)="X",X$2,"")</f>
        <v>#N/A</v>
      </c>
      <c r="H2359" t="e">
        <f>IF(VLOOKUP($A2359,Parts!$A:$AM,H$1,0)="X",Y$2,"")</f>
        <v>#N/A</v>
      </c>
      <c r="I2359" t="e">
        <f>IF(VLOOKUP($A2359,Parts!$A:$AM,I$1,0)="X",Z$2,"")</f>
        <v>#N/A</v>
      </c>
      <c r="J2359" t="e">
        <f>IF(VLOOKUP($A2359,Parts!$A:$AM,J$1,0)="X",AA$2,"")</f>
        <v>#N/A</v>
      </c>
      <c r="K2359" t="e">
        <f>IF(VLOOKUP($A2359,Parts!$A:$AM,K$1,0)="X",AB$2,"")</f>
        <v>#N/A</v>
      </c>
      <c r="L2359" t="e">
        <f>IF(VLOOKUP($A2359,Parts!$A:$AM,L$1,0)="X",AC$2,"")</f>
        <v>#N/A</v>
      </c>
      <c r="M2359" t="e">
        <f>IF(VLOOKUP($A2359,Parts!$A:$AM,M$1,0)="X",AD$2,"")</f>
        <v>#N/A</v>
      </c>
      <c r="N2359" t="e">
        <f>IF(VLOOKUP($A2359,Parts!$A:$AM,N$1,0)="X",AE$2,"")</f>
        <v>#N/A</v>
      </c>
      <c r="O2359" t="e">
        <f>IF(VLOOKUP($A2359,Parts!$A:$AM,O$1,0)="X",AF$2,"")</f>
        <v>#N/A</v>
      </c>
      <c r="P2359" t="e">
        <f t="shared" si="37"/>
        <v>#N/A</v>
      </c>
    </row>
    <row r="2360" spans="1:16" x14ac:dyDescent="0.25">
      <c r="A2360">
        <f>Table15[[#This Row],[Name]]</f>
        <v>0</v>
      </c>
      <c r="B2360" t="e">
        <f>IF(VLOOKUP($A2360,Parts!$A:$AM,B$1,0)="X",S$2,"")</f>
        <v>#N/A</v>
      </c>
      <c r="C2360" t="e">
        <f>IF(VLOOKUP($A2360,Parts!$A:$AM,C$1,0)="X",T$2,"")</f>
        <v>#N/A</v>
      </c>
      <c r="D2360" t="e">
        <f>IF(VLOOKUP($A2360,Parts!$A:$AM,D$1,0)="X",U$2,"")</f>
        <v>#N/A</v>
      </c>
      <c r="E2360" t="e">
        <f>IF(VLOOKUP($A2360,Parts!$A:$AM,E$1,0)="X",V$2,"")</f>
        <v>#N/A</v>
      </c>
      <c r="F2360" t="e">
        <f>IF(VLOOKUP($A2360,Parts!$A:$AM,F$1,0)="X",W$2,"")</f>
        <v>#N/A</v>
      </c>
      <c r="G2360" t="e">
        <f>IF(VLOOKUP($A2360,Parts!$A:$AM,G$1,0)="X",X$2,"")</f>
        <v>#N/A</v>
      </c>
      <c r="H2360" t="e">
        <f>IF(VLOOKUP($A2360,Parts!$A:$AM,H$1,0)="X",Y$2,"")</f>
        <v>#N/A</v>
      </c>
      <c r="I2360" t="e">
        <f>IF(VLOOKUP($A2360,Parts!$A:$AM,I$1,0)="X",Z$2,"")</f>
        <v>#N/A</v>
      </c>
      <c r="J2360" t="e">
        <f>IF(VLOOKUP($A2360,Parts!$A:$AM,J$1,0)="X",AA$2,"")</f>
        <v>#N/A</v>
      </c>
      <c r="K2360" t="e">
        <f>IF(VLOOKUP($A2360,Parts!$A:$AM,K$1,0)="X",AB$2,"")</f>
        <v>#N/A</v>
      </c>
      <c r="L2360" t="e">
        <f>IF(VLOOKUP($A2360,Parts!$A:$AM,L$1,0)="X",AC$2,"")</f>
        <v>#N/A</v>
      </c>
      <c r="M2360" t="e">
        <f>IF(VLOOKUP($A2360,Parts!$A:$AM,M$1,0)="X",AD$2,"")</f>
        <v>#N/A</v>
      </c>
      <c r="N2360" t="e">
        <f>IF(VLOOKUP($A2360,Parts!$A:$AM,N$1,0)="X",AE$2,"")</f>
        <v>#N/A</v>
      </c>
      <c r="O2360" t="e">
        <f>IF(VLOOKUP($A2360,Parts!$A:$AM,O$1,0)="X",AF$2,"")</f>
        <v>#N/A</v>
      </c>
      <c r="P2360" t="e">
        <f t="shared" si="37"/>
        <v>#N/A</v>
      </c>
    </row>
    <row r="2361" spans="1:16" x14ac:dyDescent="0.25">
      <c r="A2361">
        <f>Table15[[#This Row],[Name]]</f>
        <v>0</v>
      </c>
      <c r="B2361" t="e">
        <f>IF(VLOOKUP($A2361,Parts!$A:$AM,B$1,0)="X",S$2,"")</f>
        <v>#N/A</v>
      </c>
      <c r="C2361" t="e">
        <f>IF(VLOOKUP($A2361,Parts!$A:$AM,C$1,0)="X",T$2,"")</f>
        <v>#N/A</v>
      </c>
      <c r="D2361" t="e">
        <f>IF(VLOOKUP($A2361,Parts!$A:$AM,D$1,0)="X",U$2,"")</f>
        <v>#N/A</v>
      </c>
      <c r="E2361" t="e">
        <f>IF(VLOOKUP($A2361,Parts!$A:$AM,E$1,0)="X",V$2,"")</f>
        <v>#N/A</v>
      </c>
      <c r="F2361" t="e">
        <f>IF(VLOOKUP($A2361,Parts!$A:$AM,F$1,0)="X",W$2,"")</f>
        <v>#N/A</v>
      </c>
      <c r="G2361" t="e">
        <f>IF(VLOOKUP($A2361,Parts!$A:$AM,G$1,0)="X",X$2,"")</f>
        <v>#N/A</v>
      </c>
      <c r="H2361" t="e">
        <f>IF(VLOOKUP($A2361,Parts!$A:$AM,H$1,0)="X",Y$2,"")</f>
        <v>#N/A</v>
      </c>
      <c r="I2361" t="e">
        <f>IF(VLOOKUP($A2361,Parts!$A:$AM,I$1,0)="X",Z$2,"")</f>
        <v>#N/A</v>
      </c>
      <c r="J2361" t="e">
        <f>IF(VLOOKUP($A2361,Parts!$A:$AM,J$1,0)="X",AA$2,"")</f>
        <v>#N/A</v>
      </c>
      <c r="K2361" t="e">
        <f>IF(VLOOKUP($A2361,Parts!$A:$AM,K$1,0)="X",AB$2,"")</f>
        <v>#N/A</v>
      </c>
      <c r="L2361" t="e">
        <f>IF(VLOOKUP($A2361,Parts!$A:$AM,L$1,0)="X",AC$2,"")</f>
        <v>#N/A</v>
      </c>
      <c r="M2361" t="e">
        <f>IF(VLOOKUP($A2361,Parts!$A:$AM,M$1,0)="X",AD$2,"")</f>
        <v>#N/A</v>
      </c>
      <c r="N2361" t="e">
        <f>IF(VLOOKUP($A2361,Parts!$A:$AM,N$1,0)="X",AE$2,"")</f>
        <v>#N/A</v>
      </c>
      <c r="O2361" t="e">
        <f>IF(VLOOKUP($A2361,Parts!$A:$AM,O$1,0)="X",AF$2,"")</f>
        <v>#N/A</v>
      </c>
      <c r="P2361" t="e">
        <f t="shared" si="37"/>
        <v>#N/A</v>
      </c>
    </row>
    <row r="2362" spans="1:16" x14ac:dyDescent="0.25">
      <c r="A2362" t="str">
        <f>Table15[[#This Row],[Name]]</f>
        <v>tg_sa</v>
      </c>
      <c r="B2362" t="str">
        <f>IF(VLOOKUP($A2362,Parts!$A:$AM,B$1,0)="X",S$2,"")</f>
        <v/>
      </c>
      <c r="C2362" t="str">
        <f>IF(VLOOKUP($A2362,Parts!$A:$AM,C$1,0)="X",T$2,"")</f>
        <v/>
      </c>
      <c r="D2362" t="str">
        <f>IF(VLOOKUP($A2362,Parts!$A:$AM,D$1,0)="X",U$2,"")</f>
        <v/>
      </c>
      <c r="E2362" t="str">
        <f>IF(VLOOKUP($A2362,Parts!$A:$AM,E$1,0)="X",V$2,"")</f>
        <v/>
      </c>
      <c r="F2362" t="str">
        <f>IF(VLOOKUP($A2362,Parts!$A:$AM,F$1,0)="X",W$2,"")</f>
        <v/>
      </c>
      <c r="G2362" t="str">
        <f>IF(VLOOKUP($A2362,Parts!$A:$AM,G$1,0)="X",X$2,"")</f>
        <v/>
      </c>
      <c r="H2362" t="str">
        <f>IF(VLOOKUP($A2362,Parts!$A:$AM,H$1,0)="X",Y$2,"")</f>
        <v/>
      </c>
      <c r="I2362" t="str">
        <f>IF(VLOOKUP($A2362,Parts!$A:$AM,I$1,0)="X",Z$2,"")</f>
        <v/>
      </c>
      <c r="J2362" t="str">
        <f>IF(VLOOKUP($A2362,Parts!$A:$AM,J$1,0)="X",AA$2,"")</f>
        <v xml:space="preserve">    MODULE
    { name = ModuleTagInstruments }
</v>
      </c>
      <c r="K2362" t="str">
        <f>IF(VLOOKUP($A2362,Parts!$A:$AM,K$1,0)="X",AB$2,"")</f>
        <v/>
      </c>
      <c r="L2362" t="str">
        <f>IF(VLOOKUP($A2362,Parts!$A:$AM,L$1,0)="X",AC$2,"")</f>
        <v/>
      </c>
      <c r="M2362" t="str">
        <f>IF(VLOOKUP($A2362,Parts!$A:$AM,M$1,0)="X",AD$2,"")</f>
        <v/>
      </c>
      <c r="N2362" t="str">
        <f>IF(VLOOKUP($A2362,Parts!$A:$AM,N$1,0)="X",AE$2,"")</f>
        <v/>
      </c>
      <c r="O2362" t="str">
        <f>IF(VLOOKUP($A2362,Parts!$A:$AM,O$1,0)="X",AF$2,"")</f>
        <v/>
      </c>
      <c r="P2362" t="str">
        <f t="shared" si="37"/>
        <v xml:space="preserve">    MODULE
    { name = ModuleTagInstruments }
</v>
      </c>
    </row>
    <row r="2363" spans="1:16" x14ac:dyDescent="0.25">
      <c r="A2363" t="str">
        <f>Table15[[#This Row],[Name]]</f>
        <v>tg_bo</v>
      </c>
      <c r="B2363" t="str">
        <f>IF(VLOOKUP($A2363,Parts!$A:$AM,B$1,0)="X",S$2,"")</f>
        <v xml:space="preserve">    MODULE
    { name = ModuleTagAvionics }
</v>
      </c>
      <c r="C2363" t="str">
        <f>IF(VLOOKUP($A2363,Parts!$A:$AM,C$1,0)="X",T$2,"")</f>
        <v/>
      </c>
      <c r="D2363" t="str">
        <f>IF(VLOOKUP($A2363,Parts!$A:$AM,D$1,0)="X",U$2,"")</f>
        <v/>
      </c>
      <c r="E2363" t="str">
        <f>IF(VLOOKUP($A2363,Parts!$A:$AM,E$1,0)="X",V$2,"")</f>
        <v/>
      </c>
      <c r="F2363" t="str">
        <f>IF(VLOOKUP($A2363,Parts!$A:$AM,F$1,0)="X",W$2,"")</f>
        <v/>
      </c>
      <c r="G2363" t="str">
        <f>IF(VLOOKUP($A2363,Parts!$A:$AM,G$1,0)="X",X$2,"")</f>
        <v/>
      </c>
      <c r="H2363" t="str">
        <f>IF(VLOOKUP($A2363,Parts!$A:$AM,H$1,0)="X",Y$2,"")</f>
        <v xml:space="preserve">    MODULE
    { name = ModuleTagHabitable }
</v>
      </c>
      <c r="I2363" t="str">
        <f>IF(VLOOKUP($A2363,Parts!$A:$AM,I$1,0)="X",Z$2,"")</f>
        <v xml:space="preserve">    MODULE
    { name = ModuleTagHumanRated }
</v>
      </c>
      <c r="J2363" t="str">
        <f>IF(VLOOKUP($A2363,Parts!$A:$AM,J$1,0)="X",AA$2,"")</f>
        <v/>
      </c>
      <c r="K2363" t="str">
        <f>IF(VLOOKUP($A2363,Parts!$A:$AM,K$1,0)="X",AB$2,"")</f>
        <v/>
      </c>
      <c r="L2363" t="str">
        <f>IF(VLOOKUP($A2363,Parts!$A:$AM,L$1,0)="X",AC$2,"")</f>
        <v/>
      </c>
      <c r="M2363" t="str">
        <f>IF(VLOOKUP($A2363,Parts!$A:$AM,M$1,0)="X",AD$2,"")</f>
        <v/>
      </c>
      <c r="N2363" t="str">
        <f>IF(VLOOKUP($A2363,Parts!$A:$AM,N$1,0)="X",AE$2,"")</f>
        <v/>
      </c>
      <c r="O2363" t="str">
        <f>IF(VLOOKUP($A2363,Parts!$A:$AM,O$1,0)="X",AF$2,"")</f>
        <v/>
      </c>
      <c r="P2363" t="str">
        <f t="shared" si="37"/>
        <v xml:space="preserve">    MODULE
    { name = ModuleTagAvionics }
    MODULE
    { name = ModuleTagHabitable }
    MODULE
    { name = ModuleTagHumanRated }
</v>
      </c>
    </row>
    <row r="2364" spans="1:16" x14ac:dyDescent="0.25">
      <c r="A2364" t="str">
        <f>Table15[[#This Row],[Name]]</f>
        <v>SXTKe90TurboJet</v>
      </c>
      <c r="B2364" t="str">
        <f>IF(VLOOKUP($A2364,Parts!$A:$AM,B$1,0)="X",S$2,"")</f>
        <v/>
      </c>
      <c r="C2364" t="str">
        <f>IF(VLOOKUP($A2364,Parts!$A:$AM,C$1,0)="X",T$2,"")</f>
        <v/>
      </c>
      <c r="D2364" t="str">
        <f>IF(VLOOKUP($A2364,Parts!$A:$AM,D$1,0)="X",U$2,"")</f>
        <v/>
      </c>
      <c r="E2364" t="str">
        <f>IF(VLOOKUP($A2364,Parts!$A:$AM,E$1,0)="X",V$2,"")</f>
        <v/>
      </c>
      <c r="F2364" t="str">
        <f>IF(VLOOKUP($A2364,Parts!$A:$AM,F$1,0)="X",W$2,"")</f>
        <v/>
      </c>
      <c r="G2364" t="str">
        <f>IF(VLOOKUP($A2364,Parts!$A:$AM,G$1,0)="X",X$2,"")</f>
        <v/>
      </c>
      <c r="H2364" t="str">
        <f>IF(VLOOKUP($A2364,Parts!$A:$AM,H$1,0)="X",Y$2,"")</f>
        <v/>
      </c>
      <c r="I2364" t="str">
        <f>IF(VLOOKUP($A2364,Parts!$A:$AM,I$1,0)="X",Z$2,"")</f>
        <v/>
      </c>
      <c r="J2364" t="str">
        <f>IF(VLOOKUP($A2364,Parts!$A:$AM,J$1,0)="X",AA$2,"")</f>
        <v/>
      </c>
      <c r="K2364" t="str">
        <f>IF(VLOOKUP($A2364,Parts!$A:$AM,K$1,0)="X",AB$2,"")</f>
        <v/>
      </c>
      <c r="L2364" t="str">
        <f>IF(VLOOKUP($A2364,Parts!$A:$AM,L$1,0)="X",AC$2,"")</f>
        <v/>
      </c>
      <c r="M2364" t="str">
        <f>IF(VLOOKUP($A2364,Parts!$A:$AM,M$1,0)="X",AD$2,"")</f>
        <v/>
      </c>
      <c r="N2364" t="str">
        <f>IF(VLOOKUP($A2364,Parts!$A:$AM,N$1,0)="X",AE$2,"")</f>
        <v/>
      </c>
      <c r="O2364" t="str">
        <f>IF(VLOOKUP($A2364,Parts!$A:$AM,O$1,0)="X",AF$2,"")</f>
        <v/>
      </c>
      <c r="P2364" t="str">
        <f t="shared" si="37"/>
        <v/>
      </c>
    </row>
    <row r="2365" spans="1:16" x14ac:dyDescent="0.25">
      <c r="A2365" t="str">
        <f>Table15[[#This Row],[Name]]</f>
        <v>PROGRESS</v>
      </c>
      <c r="B2365" t="str">
        <f>IF(VLOOKUP($A2365,Parts!$A:$AM,B$1,0)="X",S$2,"")</f>
        <v/>
      </c>
      <c r="C2365" t="str">
        <f>IF(VLOOKUP($A2365,Parts!$A:$AM,C$1,0)="X",T$2,"")</f>
        <v/>
      </c>
      <c r="D2365" t="str">
        <f>IF(VLOOKUP($A2365,Parts!$A:$AM,D$1,0)="X",U$2,"")</f>
        <v/>
      </c>
      <c r="E2365" t="str">
        <f>IF(VLOOKUP($A2365,Parts!$A:$AM,E$1,0)="X",V$2,"")</f>
        <v/>
      </c>
      <c r="F2365" t="str">
        <f>IF(VLOOKUP($A2365,Parts!$A:$AM,F$1,0)="X",W$2,"")</f>
        <v/>
      </c>
      <c r="G2365" t="str">
        <f>IF(VLOOKUP($A2365,Parts!$A:$AM,G$1,0)="X",X$2,"")</f>
        <v/>
      </c>
      <c r="H2365" t="str">
        <f>IF(VLOOKUP($A2365,Parts!$A:$AM,H$1,0)="X",Y$2,"")</f>
        <v/>
      </c>
      <c r="I2365" t="str">
        <f>IF(VLOOKUP($A2365,Parts!$A:$AM,I$1,0)="X",Z$2,"")</f>
        <v/>
      </c>
      <c r="J2365" t="str">
        <f>IF(VLOOKUP($A2365,Parts!$A:$AM,J$1,0)="X",AA$2,"")</f>
        <v/>
      </c>
      <c r="K2365" t="str">
        <f>IF(VLOOKUP($A2365,Parts!$A:$AM,K$1,0)="X",AB$2,"")</f>
        <v/>
      </c>
      <c r="L2365" t="str">
        <f>IF(VLOOKUP($A2365,Parts!$A:$AM,L$1,0)="X",AC$2,"")</f>
        <v/>
      </c>
      <c r="M2365" t="str">
        <f>IF(VLOOKUP($A2365,Parts!$A:$AM,M$1,0)="X",AD$2,"")</f>
        <v/>
      </c>
      <c r="N2365" t="str">
        <f>IF(VLOOKUP($A2365,Parts!$A:$AM,N$1,0)="X",AE$2,"")</f>
        <v/>
      </c>
      <c r="O2365" t="str">
        <f>IF(VLOOKUP($A2365,Parts!$A:$AM,O$1,0)="X",AF$2,"")</f>
        <v/>
      </c>
      <c r="P2365" t="str">
        <f t="shared" si="37"/>
        <v/>
      </c>
    </row>
    <row r="2366" spans="1:16" x14ac:dyDescent="0.25">
      <c r="A2366" t="str">
        <f>Table15[[#This Row],[Name]]</f>
        <v>SOYUZ_PAO_PROGRESS</v>
      </c>
      <c r="B2366" t="str">
        <f>IF(VLOOKUP($A2366,Parts!$A:$AM,B$1,0)="X",S$2,"")</f>
        <v/>
      </c>
      <c r="C2366" t="str">
        <f>IF(VLOOKUP($A2366,Parts!$A:$AM,C$1,0)="X",T$2,"")</f>
        <v/>
      </c>
      <c r="D2366" t="str">
        <f>IF(VLOOKUP($A2366,Parts!$A:$AM,D$1,0)="X",U$2,"")</f>
        <v/>
      </c>
      <c r="E2366" t="str">
        <f>IF(VLOOKUP($A2366,Parts!$A:$AM,E$1,0)="X",V$2,"")</f>
        <v/>
      </c>
      <c r="F2366" t="str">
        <f>IF(VLOOKUP($A2366,Parts!$A:$AM,F$1,0)="X",W$2,"")</f>
        <v/>
      </c>
      <c r="G2366" t="str">
        <f>IF(VLOOKUP($A2366,Parts!$A:$AM,G$1,0)="X",X$2,"")</f>
        <v/>
      </c>
      <c r="H2366" t="str">
        <f>IF(VLOOKUP($A2366,Parts!$A:$AM,H$1,0)="X",Y$2,"")</f>
        <v/>
      </c>
      <c r="I2366" t="str">
        <f>IF(VLOOKUP($A2366,Parts!$A:$AM,I$1,0)="X",Z$2,"")</f>
        <v xml:space="preserve">    MODULE
    { name = ModuleTagHumanRated }
</v>
      </c>
      <c r="J2366" t="str">
        <f>IF(VLOOKUP($A2366,Parts!$A:$AM,J$1,0)="X",AA$2,"")</f>
        <v/>
      </c>
      <c r="K2366" t="str">
        <f>IF(VLOOKUP($A2366,Parts!$A:$AM,K$1,0)="X",AB$2,"")</f>
        <v/>
      </c>
      <c r="L2366" t="str">
        <f>IF(VLOOKUP($A2366,Parts!$A:$AM,L$1,0)="X",AC$2,"")</f>
        <v/>
      </c>
      <c r="M2366" t="str">
        <f>IF(VLOOKUP($A2366,Parts!$A:$AM,M$1,0)="X",AD$2,"")</f>
        <v/>
      </c>
      <c r="N2366" t="str">
        <f>IF(VLOOKUP($A2366,Parts!$A:$AM,N$1,0)="X",AE$2,"")</f>
        <v/>
      </c>
      <c r="O2366" t="str">
        <f>IF(VLOOKUP($A2366,Parts!$A:$AM,O$1,0)="X",AF$2,"")</f>
        <v/>
      </c>
      <c r="P2366" t="str">
        <f t="shared" si="37"/>
        <v xml:space="preserve">    MODULE
    { name = ModuleTagHumanRated }
</v>
      </c>
    </row>
    <row r="2367" spans="1:16" x14ac:dyDescent="0.25">
      <c r="A2367" t="str">
        <f>Table15[[#This Row],[Name]]</f>
        <v>SSTU-SC-ENG-AJ10-190</v>
      </c>
      <c r="B2367" t="str">
        <f>IF(VLOOKUP($A2367,Parts!$A:$AM,B$1,0)="X",S$2,"")</f>
        <v/>
      </c>
      <c r="C2367" t="str">
        <f>IF(VLOOKUP($A2367,Parts!$A:$AM,C$1,0)="X",T$2,"")</f>
        <v/>
      </c>
      <c r="D2367" t="str">
        <f>IF(VLOOKUP($A2367,Parts!$A:$AM,D$1,0)="X",U$2,"")</f>
        <v/>
      </c>
      <c r="E2367" t="str">
        <f>IF(VLOOKUP($A2367,Parts!$A:$AM,E$1,0)="X",V$2,"")</f>
        <v/>
      </c>
      <c r="F2367" t="str">
        <f>IF(VLOOKUP($A2367,Parts!$A:$AM,F$1,0)="X",W$2,"")</f>
        <v/>
      </c>
      <c r="G2367" t="str">
        <f>IF(VLOOKUP($A2367,Parts!$A:$AM,G$1,0)="X",X$2,"")</f>
        <v/>
      </c>
      <c r="H2367" t="str">
        <f>IF(VLOOKUP($A2367,Parts!$A:$AM,H$1,0)="X",Y$2,"")</f>
        <v/>
      </c>
      <c r="I2367" t="str">
        <f>IF(VLOOKUP($A2367,Parts!$A:$AM,I$1,0)="X",Z$2,"")</f>
        <v/>
      </c>
      <c r="J2367" t="str">
        <f>IF(VLOOKUP($A2367,Parts!$A:$AM,J$1,0)="X",AA$2,"")</f>
        <v/>
      </c>
      <c r="K2367" t="str">
        <f>IF(VLOOKUP($A2367,Parts!$A:$AM,K$1,0)="X",AB$2,"")</f>
        <v/>
      </c>
      <c r="L2367" t="str">
        <f>IF(VLOOKUP($A2367,Parts!$A:$AM,L$1,0)="X",AC$2,"")</f>
        <v/>
      </c>
      <c r="M2367" t="str">
        <f>IF(VLOOKUP($A2367,Parts!$A:$AM,M$1,0)="X",AD$2,"")</f>
        <v/>
      </c>
      <c r="N2367" t="str">
        <f>IF(VLOOKUP($A2367,Parts!$A:$AM,N$1,0)="X",AE$2,"")</f>
        <v/>
      </c>
      <c r="O2367" t="str">
        <f>IF(VLOOKUP($A2367,Parts!$A:$AM,O$1,0)="X",AF$2,"")</f>
        <v/>
      </c>
      <c r="P2367" t="str">
        <f t="shared" si="37"/>
        <v/>
      </c>
    </row>
    <row r="2368" spans="1:16" x14ac:dyDescent="0.25">
      <c r="A2368" t="str">
        <f>Table15[[#This Row],[Name]]</f>
        <v>rocketNoseCone</v>
      </c>
      <c r="B2368" t="str">
        <f>IF(VLOOKUP($A2368,Parts!$A:$AM,B$1,0)="X",S$2,"")</f>
        <v/>
      </c>
      <c r="C2368" t="str">
        <f>IF(VLOOKUP($A2368,Parts!$A:$AM,C$1,0)="X",T$2,"")</f>
        <v/>
      </c>
      <c r="D2368" t="str">
        <f>IF(VLOOKUP($A2368,Parts!$A:$AM,D$1,0)="X",U$2,"")</f>
        <v/>
      </c>
      <c r="E2368" t="str">
        <f>IF(VLOOKUP($A2368,Parts!$A:$AM,E$1,0)="X",V$2,"")</f>
        <v/>
      </c>
      <c r="F2368" t="str">
        <f>IF(VLOOKUP($A2368,Parts!$A:$AM,F$1,0)="X",W$2,"")</f>
        <v/>
      </c>
      <c r="G2368" t="str">
        <f>IF(VLOOKUP($A2368,Parts!$A:$AM,G$1,0)="X",X$2,"")</f>
        <v/>
      </c>
      <c r="H2368" t="str">
        <f>IF(VLOOKUP($A2368,Parts!$A:$AM,H$1,0)="X",Y$2,"")</f>
        <v/>
      </c>
      <c r="I2368" t="str">
        <f>IF(VLOOKUP($A2368,Parts!$A:$AM,I$1,0)="X",Z$2,"")</f>
        <v/>
      </c>
      <c r="J2368" t="str">
        <f>IF(VLOOKUP($A2368,Parts!$A:$AM,J$1,0)="X",AA$2,"")</f>
        <v/>
      </c>
      <c r="K2368" t="str">
        <f>IF(VLOOKUP($A2368,Parts!$A:$AM,K$1,0)="X",AB$2,"")</f>
        <v/>
      </c>
      <c r="L2368" t="str">
        <f>IF(VLOOKUP($A2368,Parts!$A:$AM,L$1,0)="X",AC$2,"")</f>
        <v/>
      </c>
      <c r="M2368" t="str">
        <f>IF(VLOOKUP($A2368,Parts!$A:$AM,M$1,0)="X",AD$2,"")</f>
        <v/>
      </c>
      <c r="N2368" t="str">
        <f>IF(VLOOKUP($A2368,Parts!$A:$AM,N$1,0)="X",AE$2,"")</f>
        <v/>
      </c>
      <c r="O2368" t="str">
        <f>IF(VLOOKUP($A2368,Parts!$A:$AM,O$1,0)="X",AF$2,"")</f>
        <v/>
      </c>
      <c r="P2368" t="str">
        <f t="shared" si="37"/>
        <v/>
      </c>
    </row>
    <row r="2369" spans="1:16" x14ac:dyDescent="0.25">
      <c r="A2369" t="str">
        <f>Table15[[#This Row],[Name]]</f>
        <v>rn_proton_stg1_adapt</v>
      </c>
      <c r="B2369" t="str">
        <f>IF(VLOOKUP($A2369,Parts!$A:$AM,B$1,0)="X",S$2,"")</f>
        <v/>
      </c>
      <c r="C2369" t="str">
        <f>IF(VLOOKUP($A2369,Parts!$A:$AM,C$1,0)="X",T$2,"")</f>
        <v/>
      </c>
      <c r="D2369" t="str">
        <f>IF(VLOOKUP($A2369,Parts!$A:$AM,D$1,0)="X",U$2,"")</f>
        <v/>
      </c>
      <c r="E2369" t="str">
        <f>IF(VLOOKUP($A2369,Parts!$A:$AM,E$1,0)="X",V$2,"")</f>
        <v/>
      </c>
      <c r="F2369" t="str">
        <f>IF(VLOOKUP($A2369,Parts!$A:$AM,F$1,0)="X",W$2,"")</f>
        <v/>
      </c>
      <c r="G2369" t="str">
        <f>IF(VLOOKUP($A2369,Parts!$A:$AM,G$1,0)="X",X$2,"")</f>
        <v/>
      </c>
      <c r="H2369" t="str">
        <f>IF(VLOOKUP($A2369,Parts!$A:$AM,H$1,0)="X",Y$2,"")</f>
        <v/>
      </c>
      <c r="I2369" t="str">
        <f>IF(VLOOKUP($A2369,Parts!$A:$AM,I$1,0)="X",Z$2,"")</f>
        <v/>
      </c>
      <c r="J2369" t="str">
        <f>IF(VLOOKUP($A2369,Parts!$A:$AM,J$1,0)="X",AA$2,"")</f>
        <v/>
      </c>
      <c r="K2369" t="str">
        <f>IF(VLOOKUP($A2369,Parts!$A:$AM,K$1,0)="X",AB$2,"")</f>
        <v/>
      </c>
      <c r="L2369" t="str">
        <f>IF(VLOOKUP($A2369,Parts!$A:$AM,L$1,0)="X",AC$2,"")</f>
        <v/>
      </c>
      <c r="M2369" t="str">
        <f>IF(VLOOKUP($A2369,Parts!$A:$AM,M$1,0)="X",AD$2,"")</f>
        <v/>
      </c>
      <c r="N2369" t="str">
        <f>IF(VLOOKUP($A2369,Parts!$A:$AM,N$1,0)="X",AE$2,"")</f>
        <v/>
      </c>
      <c r="O2369" t="str">
        <f>IF(VLOOKUP($A2369,Parts!$A:$AM,O$1,0)="X",AF$2,"")</f>
        <v/>
      </c>
      <c r="P2369" t="str">
        <f t="shared" si="37"/>
        <v/>
      </c>
    </row>
    <row r="2370" spans="1:16" x14ac:dyDescent="0.25">
      <c r="A2370" t="str">
        <f>Table15[[#This Row],[Name]]</f>
        <v>rn_proton_stg2_adapt</v>
      </c>
      <c r="B2370" t="str">
        <f>IF(VLOOKUP($A2370,Parts!$A:$AM,B$1,0)="X",S$2,"")</f>
        <v/>
      </c>
      <c r="C2370" t="str">
        <f>IF(VLOOKUP($A2370,Parts!$A:$AM,C$1,0)="X",T$2,"")</f>
        <v/>
      </c>
      <c r="D2370" t="str">
        <f>IF(VLOOKUP($A2370,Parts!$A:$AM,D$1,0)="X",U$2,"")</f>
        <v/>
      </c>
      <c r="E2370" t="str">
        <f>IF(VLOOKUP($A2370,Parts!$A:$AM,E$1,0)="X",V$2,"")</f>
        <v/>
      </c>
      <c r="F2370" t="str">
        <f>IF(VLOOKUP($A2370,Parts!$A:$AM,F$1,0)="X",W$2,"")</f>
        <v/>
      </c>
      <c r="G2370" t="str">
        <f>IF(VLOOKUP($A2370,Parts!$A:$AM,G$1,0)="X",X$2,"")</f>
        <v/>
      </c>
      <c r="H2370" t="str">
        <f>IF(VLOOKUP($A2370,Parts!$A:$AM,H$1,0)="X",Y$2,"")</f>
        <v/>
      </c>
      <c r="I2370" t="str">
        <f>IF(VLOOKUP($A2370,Parts!$A:$AM,I$1,0)="X",Z$2,"")</f>
        <v/>
      </c>
      <c r="J2370" t="str">
        <f>IF(VLOOKUP($A2370,Parts!$A:$AM,J$1,0)="X",AA$2,"")</f>
        <v/>
      </c>
      <c r="K2370" t="str">
        <f>IF(VLOOKUP($A2370,Parts!$A:$AM,K$1,0)="X",AB$2,"")</f>
        <v/>
      </c>
      <c r="L2370" t="str">
        <f>IF(VLOOKUP($A2370,Parts!$A:$AM,L$1,0)="X",AC$2,"")</f>
        <v/>
      </c>
      <c r="M2370" t="str">
        <f>IF(VLOOKUP($A2370,Parts!$A:$AM,M$1,0)="X",AD$2,"")</f>
        <v/>
      </c>
      <c r="N2370" t="str">
        <f>IF(VLOOKUP($A2370,Parts!$A:$AM,N$1,0)="X",AE$2,"")</f>
        <v/>
      </c>
      <c r="O2370" t="str">
        <f>IF(VLOOKUP($A2370,Parts!$A:$AM,O$1,0)="X",AF$2,"")</f>
        <v/>
      </c>
      <c r="P2370" t="str">
        <f t="shared" si="37"/>
        <v/>
      </c>
    </row>
    <row r="2371" spans="1:16" x14ac:dyDescent="0.25">
      <c r="A2371" t="str">
        <f>Table15[[#This Row],[Name]]</f>
        <v>rn_proton_stg3_adapt</v>
      </c>
      <c r="B2371" t="str">
        <f>IF(VLOOKUP($A2371,Parts!$A:$AM,B$1,0)="X",S$2,"")</f>
        <v/>
      </c>
      <c r="C2371" t="str">
        <f>IF(VLOOKUP($A2371,Parts!$A:$AM,C$1,0)="X",T$2,"")</f>
        <v/>
      </c>
      <c r="D2371" t="str">
        <f>IF(VLOOKUP($A2371,Parts!$A:$AM,D$1,0)="X",U$2,"")</f>
        <v/>
      </c>
      <c r="E2371" t="str">
        <f>IF(VLOOKUP($A2371,Parts!$A:$AM,E$1,0)="X",V$2,"")</f>
        <v/>
      </c>
      <c r="F2371" t="str">
        <f>IF(VLOOKUP($A2371,Parts!$A:$AM,F$1,0)="X",W$2,"")</f>
        <v/>
      </c>
      <c r="G2371" t="str">
        <f>IF(VLOOKUP($A2371,Parts!$A:$AM,G$1,0)="X",X$2,"")</f>
        <v/>
      </c>
      <c r="H2371" t="str">
        <f>IF(VLOOKUP($A2371,Parts!$A:$AM,H$1,0)="X",Y$2,"")</f>
        <v/>
      </c>
      <c r="I2371" t="str">
        <f>IF(VLOOKUP($A2371,Parts!$A:$AM,I$1,0)="X",Z$2,"")</f>
        <v/>
      </c>
      <c r="J2371" t="str">
        <f>IF(VLOOKUP($A2371,Parts!$A:$AM,J$1,0)="X",AA$2,"")</f>
        <v/>
      </c>
      <c r="K2371" t="str">
        <f>IF(VLOOKUP($A2371,Parts!$A:$AM,K$1,0)="X",AB$2,"")</f>
        <v/>
      </c>
      <c r="L2371" t="str">
        <f>IF(VLOOKUP($A2371,Parts!$A:$AM,L$1,0)="X",AC$2,"")</f>
        <v/>
      </c>
      <c r="M2371" t="str">
        <f>IF(VLOOKUP($A2371,Parts!$A:$AM,M$1,0)="X",AD$2,"")</f>
        <v/>
      </c>
      <c r="N2371" t="str">
        <f>IF(VLOOKUP($A2371,Parts!$A:$AM,N$1,0)="X",AE$2,"")</f>
        <v/>
      </c>
      <c r="O2371" t="str">
        <f>IF(VLOOKUP($A2371,Parts!$A:$AM,O$1,0)="X",AF$2,"")</f>
        <v/>
      </c>
      <c r="P2371" t="str">
        <f t="shared" ref="P2371:P2434" si="38">B2371&amp;C2371&amp;D2371&amp;E2371&amp;F2371&amp;G2371&amp;H2371&amp;I2371&amp;J2371&amp;K2371&amp;L2371&amp;M2371&amp;N2371&amp;O2371</f>
        <v/>
      </c>
    </row>
    <row r="2372" spans="1:16" x14ac:dyDescent="0.25">
      <c r="A2372" t="str">
        <f>Table15[[#This Row],[Name]]</f>
        <v>rn_protonk_stg1</v>
      </c>
      <c r="B2372" t="str">
        <f>IF(VLOOKUP($A2372,Parts!$A:$AM,B$1,0)="X",S$2,"")</f>
        <v/>
      </c>
      <c r="C2372" t="str">
        <f>IF(VLOOKUP($A2372,Parts!$A:$AM,C$1,0)="X",T$2,"")</f>
        <v/>
      </c>
      <c r="D2372" t="str">
        <f>IF(VLOOKUP($A2372,Parts!$A:$AM,D$1,0)="X",U$2,"")</f>
        <v/>
      </c>
      <c r="E2372" t="str">
        <f>IF(VLOOKUP($A2372,Parts!$A:$AM,E$1,0)="X",V$2,"")</f>
        <v/>
      </c>
      <c r="F2372" t="str">
        <f>IF(VLOOKUP($A2372,Parts!$A:$AM,F$1,0)="X",W$2,"")</f>
        <v/>
      </c>
      <c r="G2372" t="str">
        <f>IF(VLOOKUP($A2372,Parts!$A:$AM,G$1,0)="X",X$2,"")</f>
        <v/>
      </c>
      <c r="H2372" t="str">
        <f>IF(VLOOKUP($A2372,Parts!$A:$AM,H$1,0)="X",Y$2,"")</f>
        <v/>
      </c>
      <c r="I2372" t="str">
        <f>IF(VLOOKUP($A2372,Parts!$A:$AM,I$1,0)="X",Z$2,"")</f>
        <v/>
      </c>
      <c r="J2372" t="str">
        <f>IF(VLOOKUP($A2372,Parts!$A:$AM,J$1,0)="X",AA$2,"")</f>
        <v/>
      </c>
      <c r="K2372" t="str">
        <f>IF(VLOOKUP($A2372,Parts!$A:$AM,K$1,0)="X",AB$2,"")</f>
        <v/>
      </c>
      <c r="L2372" t="str">
        <f>IF(VLOOKUP($A2372,Parts!$A:$AM,L$1,0)="X",AC$2,"")</f>
        <v/>
      </c>
      <c r="M2372" t="str">
        <f>IF(VLOOKUP($A2372,Parts!$A:$AM,M$1,0)="X",AD$2,"")</f>
        <v/>
      </c>
      <c r="N2372" t="str">
        <f>IF(VLOOKUP($A2372,Parts!$A:$AM,N$1,0)="X",AE$2,"")</f>
        <v/>
      </c>
      <c r="O2372" t="str">
        <f>IF(VLOOKUP($A2372,Parts!$A:$AM,O$1,0)="X",AF$2,"")</f>
        <v/>
      </c>
      <c r="P2372" t="str">
        <f t="shared" si="38"/>
        <v/>
      </c>
    </row>
    <row r="2373" spans="1:16" x14ac:dyDescent="0.25">
      <c r="A2373" t="str">
        <f>Table15[[#This Row],[Name]]</f>
        <v>rn_proton_fgb_fairing</v>
      </c>
      <c r="B2373" t="str">
        <f>IF(VLOOKUP($A2373,Parts!$A:$AM,B$1,0)="X",S$2,"")</f>
        <v/>
      </c>
      <c r="C2373" t="str">
        <f>IF(VLOOKUP($A2373,Parts!$A:$AM,C$1,0)="X",T$2,"")</f>
        <v/>
      </c>
      <c r="D2373" t="str">
        <f>IF(VLOOKUP($A2373,Parts!$A:$AM,D$1,0)="X",U$2,"")</f>
        <v/>
      </c>
      <c r="E2373" t="str">
        <f>IF(VLOOKUP($A2373,Parts!$A:$AM,E$1,0)="X",V$2,"")</f>
        <v/>
      </c>
      <c r="F2373" t="str">
        <f>IF(VLOOKUP($A2373,Parts!$A:$AM,F$1,0)="X",W$2,"")</f>
        <v/>
      </c>
      <c r="G2373" t="str">
        <f>IF(VLOOKUP($A2373,Parts!$A:$AM,G$1,0)="X",X$2,"")</f>
        <v/>
      </c>
      <c r="H2373" t="str">
        <f>IF(VLOOKUP($A2373,Parts!$A:$AM,H$1,0)="X",Y$2,"")</f>
        <v/>
      </c>
      <c r="I2373" t="str">
        <f>IF(VLOOKUP($A2373,Parts!$A:$AM,I$1,0)="X",Z$2,"")</f>
        <v/>
      </c>
      <c r="J2373" t="str">
        <f>IF(VLOOKUP($A2373,Parts!$A:$AM,J$1,0)="X",AA$2,"")</f>
        <v/>
      </c>
      <c r="K2373" t="str">
        <f>IF(VLOOKUP($A2373,Parts!$A:$AM,K$1,0)="X",AB$2,"")</f>
        <v/>
      </c>
      <c r="L2373" t="str">
        <f>IF(VLOOKUP($A2373,Parts!$A:$AM,L$1,0)="X",AC$2,"")</f>
        <v/>
      </c>
      <c r="M2373" t="str">
        <f>IF(VLOOKUP($A2373,Parts!$A:$AM,M$1,0)="X",AD$2,"")</f>
        <v/>
      </c>
      <c r="N2373" t="str">
        <f>IF(VLOOKUP($A2373,Parts!$A:$AM,N$1,0)="X",AE$2,"")</f>
        <v/>
      </c>
      <c r="O2373" t="str">
        <f>IF(VLOOKUP($A2373,Parts!$A:$AM,O$1,0)="X",AF$2,"")</f>
        <v/>
      </c>
      <c r="P2373" t="str">
        <f t="shared" si="38"/>
        <v/>
      </c>
    </row>
    <row r="2374" spans="1:16" x14ac:dyDescent="0.25">
      <c r="A2374" t="str">
        <f>Table15[[#This Row],[Name]]</f>
        <v>rn_protonk_stg2</v>
      </c>
      <c r="B2374" t="str">
        <f>IF(VLOOKUP($A2374,Parts!$A:$AM,B$1,0)="X",S$2,"")</f>
        <v/>
      </c>
      <c r="C2374" t="str">
        <f>IF(VLOOKUP($A2374,Parts!$A:$AM,C$1,0)="X",T$2,"")</f>
        <v/>
      </c>
      <c r="D2374" t="str">
        <f>IF(VLOOKUP($A2374,Parts!$A:$AM,D$1,0)="X",U$2,"")</f>
        <v/>
      </c>
      <c r="E2374" t="str">
        <f>IF(VLOOKUP($A2374,Parts!$A:$AM,E$1,0)="X",V$2,"")</f>
        <v/>
      </c>
      <c r="F2374" t="str">
        <f>IF(VLOOKUP($A2374,Parts!$A:$AM,F$1,0)="X",W$2,"")</f>
        <v/>
      </c>
      <c r="G2374" t="str">
        <f>IF(VLOOKUP($A2374,Parts!$A:$AM,G$1,0)="X",X$2,"")</f>
        <v/>
      </c>
      <c r="H2374" t="str">
        <f>IF(VLOOKUP($A2374,Parts!$A:$AM,H$1,0)="X",Y$2,"")</f>
        <v/>
      </c>
      <c r="I2374" t="str">
        <f>IF(VLOOKUP($A2374,Parts!$A:$AM,I$1,0)="X",Z$2,"")</f>
        <v/>
      </c>
      <c r="J2374" t="str">
        <f>IF(VLOOKUP($A2374,Parts!$A:$AM,J$1,0)="X",AA$2,"")</f>
        <v/>
      </c>
      <c r="K2374" t="str">
        <f>IF(VLOOKUP($A2374,Parts!$A:$AM,K$1,0)="X",AB$2,"")</f>
        <v/>
      </c>
      <c r="L2374" t="str">
        <f>IF(VLOOKUP($A2374,Parts!$A:$AM,L$1,0)="X",AC$2,"")</f>
        <v/>
      </c>
      <c r="M2374" t="str">
        <f>IF(VLOOKUP($A2374,Parts!$A:$AM,M$1,0)="X",AD$2,"")</f>
        <v/>
      </c>
      <c r="N2374" t="str">
        <f>IF(VLOOKUP($A2374,Parts!$A:$AM,N$1,0)="X",AE$2,"")</f>
        <v/>
      </c>
      <c r="O2374" t="str">
        <f>IF(VLOOKUP($A2374,Parts!$A:$AM,O$1,0)="X",AF$2,"")</f>
        <v/>
      </c>
      <c r="P2374" t="str">
        <f t="shared" si="38"/>
        <v/>
      </c>
    </row>
    <row r="2375" spans="1:16" x14ac:dyDescent="0.25">
      <c r="A2375" t="str">
        <f>Table15[[#This Row],[Name]]</f>
        <v>rn_protonk_stg3</v>
      </c>
      <c r="B2375" t="str">
        <f>IF(VLOOKUP($A2375,Parts!$A:$AM,B$1,0)="X",S$2,"")</f>
        <v/>
      </c>
      <c r="C2375" t="str">
        <f>IF(VLOOKUP($A2375,Parts!$A:$AM,C$1,0)="X",T$2,"")</f>
        <v/>
      </c>
      <c r="D2375" t="str">
        <f>IF(VLOOKUP($A2375,Parts!$A:$AM,D$1,0)="X",U$2,"")</f>
        <v/>
      </c>
      <c r="E2375" t="str">
        <f>IF(VLOOKUP($A2375,Parts!$A:$AM,E$1,0)="X",V$2,"")</f>
        <v/>
      </c>
      <c r="F2375" t="str">
        <f>IF(VLOOKUP($A2375,Parts!$A:$AM,F$1,0)="X",W$2,"")</f>
        <v/>
      </c>
      <c r="G2375" t="str">
        <f>IF(VLOOKUP($A2375,Parts!$A:$AM,G$1,0)="X",X$2,"")</f>
        <v/>
      </c>
      <c r="H2375" t="str">
        <f>IF(VLOOKUP($A2375,Parts!$A:$AM,H$1,0)="X",Y$2,"")</f>
        <v/>
      </c>
      <c r="I2375" t="str">
        <f>IF(VLOOKUP($A2375,Parts!$A:$AM,I$1,0)="X",Z$2,"")</f>
        <v/>
      </c>
      <c r="J2375" t="str">
        <f>IF(VLOOKUP($A2375,Parts!$A:$AM,J$1,0)="X",AA$2,"")</f>
        <v/>
      </c>
      <c r="K2375" t="str">
        <f>IF(VLOOKUP($A2375,Parts!$A:$AM,K$1,0)="X",AB$2,"")</f>
        <v/>
      </c>
      <c r="L2375" t="str">
        <f>IF(VLOOKUP($A2375,Parts!$A:$AM,L$1,0)="X",AC$2,"")</f>
        <v/>
      </c>
      <c r="M2375" t="str">
        <f>IF(VLOOKUP($A2375,Parts!$A:$AM,M$1,0)="X",AD$2,"")</f>
        <v/>
      </c>
      <c r="N2375" t="str">
        <f>IF(VLOOKUP($A2375,Parts!$A:$AM,N$1,0)="X",AE$2,"")</f>
        <v/>
      </c>
      <c r="O2375" t="str">
        <f>IF(VLOOKUP($A2375,Parts!$A:$AM,O$1,0)="X",AF$2,"")</f>
        <v/>
      </c>
      <c r="P2375" t="str">
        <f t="shared" si="38"/>
        <v/>
      </c>
    </row>
    <row r="2376" spans="1:16" x14ac:dyDescent="0.25">
      <c r="A2376" t="str">
        <f>Table15[[#This Row],[Name]]</f>
        <v>rn_zond_les</v>
      </c>
      <c r="B2376" t="str">
        <f>IF(VLOOKUP($A2376,Parts!$A:$AM,B$1,0)="X",S$2,"")</f>
        <v/>
      </c>
      <c r="C2376" t="str">
        <f>IF(VLOOKUP($A2376,Parts!$A:$AM,C$1,0)="X",T$2,"")</f>
        <v/>
      </c>
      <c r="D2376" t="str">
        <f>IF(VLOOKUP($A2376,Parts!$A:$AM,D$1,0)="X",U$2,"")</f>
        <v/>
      </c>
      <c r="E2376" t="str">
        <f>IF(VLOOKUP($A2376,Parts!$A:$AM,E$1,0)="X",V$2,"")</f>
        <v/>
      </c>
      <c r="F2376" t="str">
        <f>IF(VLOOKUP($A2376,Parts!$A:$AM,F$1,0)="X",W$2,"")</f>
        <v/>
      </c>
      <c r="G2376" t="str">
        <f>IF(VLOOKUP($A2376,Parts!$A:$AM,G$1,0)="X",X$2,"")</f>
        <v xml:space="preserve">    MODULE
    { name = ModuleTagEngineSolid }
</v>
      </c>
      <c r="H2376" t="str">
        <f>IF(VLOOKUP($A2376,Parts!$A:$AM,H$1,0)="X",Y$2,"")</f>
        <v/>
      </c>
      <c r="I2376" t="str">
        <f>IF(VLOOKUP($A2376,Parts!$A:$AM,I$1,0)="X",Z$2,"")</f>
        <v xml:space="preserve">    MODULE
    { name = ModuleTagHumanRated }
</v>
      </c>
      <c r="J2376" t="str">
        <f>IF(VLOOKUP($A2376,Parts!$A:$AM,J$1,0)="X",AA$2,"")</f>
        <v/>
      </c>
      <c r="K2376" t="str">
        <f>IF(VLOOKUP($A2376,Parts!$A:$AM,K$1,0)="X",AB$2,"")</f>
        <v/>
      </c>
      <c r="L2376" t="str">
        <f>IF(VLOOKUP($A2376,Parts!$A:$AM,L$1,0)="X",AC$2,"")</f>
        <v/>
      </c>
      <c r="M2376" t="str">
        <f>IF(VLOOKUP($A2376,Parts!$A:$AM,M$1,0)="X",AD$2,"")</f>
        <v/>
      </c>
      <c r="N2376" t="str">
        <f>IF(VLOOKUP($A2376,Parts!$A:$AM,N$1,0)="X",AE$2,"")</f>
        <v/>
      </c>
      <c r="O2376" t="str">
        <f>IF(VLOOKUP($A2376,Parts!$A:$AM,O$1,0)="X",AF$2,"")</f>
        <v/>
      </c>
      <c r="P2376" t="str">
        <f t="shared" si="38"/>
        <v xml:space="preserve">    MODULE
    { name = ModuleTagEngineSolid }
    MODULE
    { name = ModuleTagHumanRated }
</v>
      </c>
    </row>
    <row r="2377" spans="1:16" x14ac:dyDescent="0.25">
      <c r="A2377" t="str">
        <f>Table15[[#This Row],[Name]]</f>
        <v>rn_protonk_stg3_decoupler_extended</v>
      </c>
      <c r="B2377" t="str">
        <f>IF(VLOOKUP($A2377,Parts!$A:$AM,B$1,0)="X",S$2,"")</f>
        <v/>
      </c>
      <c r="C2377" t="str">
        <f>IF(VLOOKUP($A2377,Parts!$A:$AM,C$1,0)="X",T$2,"")</f>
        <v/>
      </c>
      <c r="D2377" t="str">
        <f>IF(VLOOKUP($A2377,Parts!$A:$AM,D$1,0)="X",U$2,"")</f>
        <v/>
      </c>
      <c r="E2377" t="str">
        <f>IF(VLOOKUP($A2377,Parts!$A:$AM,E$1,0)="X",V$2,"")</f>
        <v/>
      </c>
      <c r="F2377" t="str">
        <f>IF(VLOOKUP($A2377,Parts!$A:$AM,F$1,0)="X",W$2,"")</f>
        <v/>
      </c>
      <c r="G2377" t="str">
        <f>IF(VLOOKUP($A2377,Parts!$A:$AM,G$1,0)="X",X$2,"")</f>
        <v/>
      </c>
      <c r="H2377" t="str">
        <f>IF(VLOOKUP($A2377,Parts!$A:$AM,H$1,0)="X",Y$2,"")</f>
        <v/>
      </c>
      <c r="I2377" t="str">
        <f>IF(VLOOKUP($A2377,Parts!$A:$AM,I$1,0)="X",Z$2,"")</f>
        <v/>
      </c>
      <c r="J2377" t="str">
        <f>IF(VLOOKUP($A2377,Parts!$A:$AM,J$1,0)="X",AA$2,"")</f>
        <v/>
      </c>
      <c r="K2377" t="str">
        <f>IF(VLOOKUP($A2377,Parts!$A:$AM,K$1,0)="X",AB$2,"")</f>
        <v/>
      </c>
      <c r="L2377" t="str">
        <f>IF(VLOOKUP($A2377,Parts!$A:$AM,L$1,0)="X",AC$2,"")</f>
        <v/>
      </c>
      <c r="M2377" t="str">
        <f>IF(VLOOKUP($A2377,Parts!$A:$AM,M$1,0)="X",AD$2,"")</f>
        <v/>
      </c>
      <c r="N2377" t="str">
        <f>IF(VLOOKUP($A2377,Parts!$A:$AM,N$1,0)="X",AE$2,"")</f>
        <v/>
      </c>
      <c r="O2377" t="str">
        <f>IF(VLOOKUP($A2377,Parts!$A:$AM,O$1,0)="X",AF$2,"")</f>
        <v/>
      </c>
      <c r="P2377" t="str">
        <f t="shared" si="38"/>
        <v/>
      </c>
    </row>
    <row r="2378" spans="1:16" x14ac:dyDescent="0.25">
      <c r="A2378" t="str">
        <f>Table15[[#This Row],[Name]]</f>
        <v>rn_protonk_stg3_decoupler</v>
      </c>
      <c r="B2378" t="str">
        <f>IF(VLOOKUP($A2378,Parts!$A:$AM,B$1,0)="X",S$2,"")</f>
        <v/>
      </c>
      <c r="C2378" t="str">
        <f>IF(VLOOKUP($A2378,Parts!$A:$AM,C$1,0)="X",T$2,"")</f>
        <v/>
      </c>
      <c r="D2378" t="str">
        <f>IF(VLOOKUP($A2378,Parts!$A:$AM,D$1,0)="X",U$2,"")</f>
        <v/>
      </c>
      <c r="E2378" t="str">
        <f>IF(VLOOKUP($A2378,Parts!$A:$AM,E$1,0)="X",V$2,"")</f>
        <v/>
      </c>
      <c r="F2378" t="str">
        <f>IF(VLOOKUP($A2378,Parts!$A:$AM,F$1,0)="X",W$2,"")</f>
        <v/>
      </c>
      <c r="G2378" t="str">
        <f>IF(VLOOKUP($A2378,Parts!$A:$AM,G$1,0)="X",X$2,"")</f>
        <v/>
      </c>
      <c r="H2378" t="str">
        <f>IF(VLOOKUP($A2378,Parts!$A:$AM,H$1,0)="X",Y$2,"")</f>
        <v/>
      </c>
      <c r="I2378" t="str">
        <f>IF(VLOOKUP($A2378,Parts!$A:$AM,I$1,0)="X",Z$2,"")</f>
        <v/>
      </c>
      <c r="J2378" t="str">
        <f>IF(VLOOKUP($A2378,Parts!$A:$AM,J$1,0)="X",AA$2,"")</f>
        <v/>
      </c>
      <c r="K2378" t="str">
        <f>IF(VLOOKUP($A2378,Parts!$A:$AM,K$1,0)="X",AB$2,"")</f>
        <v/>
      </c>
      <c r="L2378" t="str">
        <f>IF(VLOOKUP($A2378,Parts!$A:$AM,L$1,0)="X",AC$2,"")</f>
        <v/>
      </c>
      <c r="M2378" t="str">
        <f>IF(VLOOKUP($A2378,Parts!$A:$AM,M$1,0)="X",AD$2,"")</f>
        <v/>
      </c>
      <c r="N2378" t="str">
        <f>IF(VLOOKUP($A2378,Parts!$A:$AM,N$1,0)="X",AE$2,"")</f>
        <v/>
      </c>
      <c r="O2378" t="str">
        <f>IF(VLOOKUP($A2378,Parts!$A:$AM,O$1,0)="X",AF$2,"")</f>
        <v/>
      </c>
      <c r="P2378" t="str">
        <f t="shared" si="38"/>
        <v/>
      </c>
    </row>
    <row r="2379" spans="1:16" x14ac:dyDescent="0.25">
      <c r="A2379" t="str">
        <f>Table15[[#This Row],[Name]]</f>
        <v>RSBnoseconePSLV</v>
      </c>
      <c r="B2379" t="str">
        <f>IF(VLOOKUP($A2379,Parts!$A:$AM,B$1,0)="X",S$2,"")</f>
        <v/>
      </c>
      <c r="C2379" t="str">
        <f>IF(VLOOKUP($A2379,Parts!$A:$AM,C$1,0)="X",T$2,"")</f>
        <v/>
      </c>
      <c r="D2379" t="str">
        <f>IF(VLOOKUP($A2379,Parts!$A:$AM,D$1,0)="X",U$2,"")</f>
        <v/>
      </c>
      <c r="E2379" t="str">
        <f>IF(VLOOKUP($A2379,Parts!$A:$AM,E$1,0)="X",V$2,"")</f>
        <v/>
      </c>
      <c r="F2379" t="str">
        <f>IF(VLOOKUP($A2379,Parts!$A:$AM,F$1,0)="X",W$2,"")</f>
        <v/>
      </c>
      <c r="G2379" t="str">
        <f>IF(VLOOKUP($A2379,Parts!$A:$AM,G$1,0)="X",X$2,"")</f>
        <v/>
      </c>
      <c r="H2379" t="str">
        <f>IF(VLOOKUP($A2379,Parts!$A:$AM,H$1,0)="X",Y$2,"")</f>
        <v/>
      </c>
      <c r="I2379" t="str">
        <f>IF(VLOOKUP($A2379,Parts!$A:$AM,I$1,0)="X",Z$2,"")</f>
        <v/>
      </c>
      <c r="J2379" t="str">
        <f>IF(VLOOKUP($A2379,Parts!$A:$AM,J$1,0)="X",AA$2,"")</f>
        <v/>
      </c>
      <c r="K2379" t="str">
        <f>IF(VLOOKUP($A2379,Parts!$A:$AM,K$1,0)="X",AB$2,"")</f>
        <v/>
      </c>
      <c r="L2379" t="str">
        <f>IF(VLOOKUP($A2379,Parts!$A:$AM,L$1,0)="X",AC$2,"")</f>
        <v/>
      </c>
      <c r="M2379" t="str">
        <f>IF(VLOOKUP($A2379,Parts!$A:$AM,M$1,0)="X",AD$2,"")</f>
        <v/>
      </c>
      <c r="N2379" t="str">
        <f>IF(VLOOKUP($A2379,Parts!$A:$AM,N$1,0)="X",AE$2,"")</f>
        <v/>
      </c>
      <c r="O2379" t="str">
        <f>IF(VLOOKUP($A2379,Parts!$A:$AM,O$1,0)="X",AF$2,"")</f>
        <v/>
      </c>
      <c r="P2379" t="str">
        <f t="shared" si="38"/>
        <v/>
      </c>
    </row>
    <row r="2380" spans="1:16" x14ac:dyDescent="0.25">
      <c r="A2380" t="str">
        <f>Table15[[#This Row],[Name]]</f>
        <v>RSBdecouplerPS4payload</v>
      </c>
      <c r="B2380" t="str">
        <f>IF(VLOOKUP($A2380,Parts!$A:$AM,B$1,0)="X",S$2,"")</f>
        <v/>
      </c>
      <c r="C2380" t="str">
        <f>IF(VLOOKUP($A2380,Parts!$A:$AM,C$1,0)="X",T$2,"")</f>
        <v/>
      </c>
      <c r="D2380" t="str">
        <f>IF(VLOOKUP($A2380,Parts!$A:$AM,D$1,0)="X",U$2,"")</f>
        <v/>
      </c>
      <c r="E2380" t="str">
        <f>IF(VLOOKUP($A2380,Parts!$A:$AM,E$1,0)="X",V$2,"")</f>
        <v/>
      </c>
      <c r="F2380" t="str">
        <f>IF(VLOOKUP($A2380,Parts!$A:$AM,F$1,0)="X",W$2,"")</f>
        <v/>
      </c>
      <c r="G2380" t="str">
        <f>IF(VLOOKUP($A2380,Parts!$A:$AM,G$1,0)="X",X$2,"")</f>
        <v/>
      </c>
      <c r="H2380" t="str">
        <f>IF(VLOOKUP($A2380,Parts!$A:$AM,H$1,0)="X",Y$2,"")</f>
        <v/>
      </c>
      <c r="I2380" t="str">
        <f>IF(VLOOKUP($A2380,Parts!$A:$AM,I$1,0)="X",Z$2,"")</f>
        <v/>
      </c>
      <c r="J2380" t="str">
        <f>IF(VLOOKUP($A2380,Parts!$A:$AM,J$1,0)="X",AA$2,"")</f>
        <v/>
      </c>
      <c r="K2380" t="str">
        <f>IF(VLOOKUP($A2380,Parts!$A:$AM,K$1,0)="X",AB$2,"")</f>
        <v/>
      </c>
      <c r="L2380" t="str">
        <f>IF(VLOOKUP($A2380,Parts!$A:$AM,L$1,0)="X",AC$2,"")</f>
        <v/>
      </c>
      <c r="M2380" t="str">
        <f>IF(VLOOKUP($A2380,Parts!$A:$AM,M$1,0)="X",AD$2,"")</f>
        <v/>
      </c>
      <c r="N2380" t="str">
        <f>IF(VLOOKUP($A2380,Parts!$A:$AM,N$1,0)="X",AE$2,"")</f>
        <v/>
      </c>
      <c r="O2380" t="str">
        <f>IF(VLOOKUP($A2380,Parts!$A:$AM,O$1,0)="X",AF$2,"")</f>
        <v/>
      </c>
      <c r="P2380" t="str">
        <f t="shared" si="38"/>
        <v/>
      </c>
    </row>
    <row r="2381" spans="1:16" x14ac:dyDescent="0.25">
      <c r="A2381" t="str">
        <f>Table15[[#This Row],[Name]]</f>
        <v>RSB_PLF_PSLV</v>
      </c>
      <c r="B2381" t="str">
        <f>IF(VLOOKUP($A2381,Parts!$A:$AM,B$1,0)="X",S$2,"")</f>
        <v/>
      </c>
      <c r="C2381" t="str">
        <f>IF(VLOOKUP($A2381,Parts!$A:$AM,C$1,0)="X",T$2,"")</f>
        <v/>
      </c>
      <c r="D2381" t="str">
        <f>IF(VLOOKUP($A2381,Parts!$A:$AM,D$1,0)="X",U$2,"")</f>
        <v/>
      </c>
      <c r="E2381" t="str">
        <f>IF(VLOOKUP($A2381,Parts!$A:$AM,E$1,0)="X",V$2,"")</f>
        <v/>
      </c>
      <c r="F2381" t="str">
        <f>IF(VLOOKUP($A2381,Parts!$A:$AM,F$1,0)="X",W$2,"")</f>
        <v/>
      </c>
      <c r="G2381" t="str">
        <f>IF(VLOOKUP($A2381,Parts!$A:$AM,G$1,0)="X",X$2,"")</f>
        <v/>
      </c>
      <c r="H2381" t="str">
        <f>IF(VLOOKUP($A2381,Parts!$A:$AM,H$1,0)="X",Y$2,"")</f>
        <v/>
      </c>
      <c r="I2381" t="str">
        <f>IF(VLOOKUP($A2381,Parts!$A:$AM,I$1,0)="X",Z$2,"")</f>
        <v/>
      </c>
      <c r="J2381" t="str">
        <f>IF(VLOOKUP($A2381,Parts!$A:$AM,J$1,0)="X",AA$2,"")</f>
        <v/>
      </c>
      <c r="K2381" t="str">
        <f>IF(VLOOKUP($A2381,Parts!$A:$AM,K$1,0)="X",AB$2,"")</f>
        <v/>
      </c>
      <c r="L2381" t="str">
        <f>IF(VLOOKUP($A2381,Parts!$A:$AM,L$1,0)="X",AC$2,"")</f>
        <v/>
      </c>
      <c r="M2381" t="str">
        <f>IF(VLOOKUP($A2381,Parts!$A:$AM,M$1,0)="X",AD$2,"")</f>
        <v/>
      </c>
      <c r="N2381" t="str">
        <f>IF(VLOOKUP($A2381,Parts!$A:$AM,N$1,0)="X",AE$2,"")</f>
        <v/>
      </c>
      <c r="O2381" t="str">
        <f>IF(VLOOKUP($A2381,Parts!$A:$AM,O$1,0)="X",AF$2,"")</f>
        <v/>
      </c>
      <c r="P2381" t="str">
        <f t="shared" si="38"/>
        <v/>
      </c>
    </row>
    <row r="2382" spans="1:16" x14ac:dyDescent="0.25">
      <c r="A2382" t="str">
        <f>Table15[[#This Row],[Name]]</f>
        <v>RSBfairingPSLVs4</v>
      </c>
      <c r="B2382" t="str">
        <f>IF(VLOOKUP($A2382,Parts!$A:$AM,B$1,0)="X",S$2,"")</f>
        <v/>
      </c>
      <c r="C2382" t="str">
        <f>IF(VLOOKUP($A2382,Parts!$A:$AM,C$1,0)="X",T$2,"")</f>
        <v/>
      </c>
      <c r="D2382" t="str">
        <f>IF(VLOOKUP($A2382,Parts!$A:$AM,D$1,0)="X",U$2,"")</f>
        <v/>
      </c>
      <c r="E2382" t="str">
        <f>IF(VLOOKUP($A2382,Parts!$A:$AM,E$1,0)="X",V$2,"")</f>
        <v/>
      </c>
      <c r="F2382" t="str">
        <f>IF(VLOOKUP($A2382,Parts!$A:$AM,F$1,0)="X",W$2,"")</f>
        <v/>
      </c>
      <c r="G2382" t="str">
        <f>IF(VLOOKUP($A2382,Parts!$A:$AM,G$1,0)="X",X$2,"")</f>
        <v/>
      </c>
      <c r="H2382" t="str">
        <f>IF(VLOOKUP($A2382,Parts!$A:$AM,H$1,0)="X",Y$2,"")</f>
        <v/>
      </c>
      <c r="I2382" t="str">
        <f>IF(VLOOKUP($A2382,Parts!$A:$AM,I$1,0)="X",Z$2,"")</f>
        <v/>
      </c>
      <c r="J2382" t="str">
        <f>IF(VLOOKUP($A2382,Parts!$A:$AM,J$1,0)="X",AA$2,"")</f>
        <v/>
      </c>
      <c r="K2382" t="str">
        <f>IF(VLOOKUP($A2382,Parts!$A:$AM,K$1,0)="X",AB$2,"")</f>
        <v/>
      </c>
      <c r="L2382" t="str">
        <f>IF(VLOOKUP($A2382,Parts!$A:$AM,L$1,0)="X",AC$2,"")</f>
        <v/>
      </c>
      <c r="M2382" t="str">
        <f>IF(VLOOKUP($A2382,Parts!$A:$AM,M$1,0)="X",AD$2,"")</f>
        <v/>
      </c>
      <c r="N2382" t="str">
        <f>IF(VLOOKUP($A2382,Parts!$A:$AM,N$1,0)="X",AE$2,"")</f>
        <v/>
      </c>
      <c r="O2382" t="str">
        <f>IF(VLOOKUP($A2382,Parts!$A:$AM,O$1,0)="X",AF$2,"")</f>
        <v/>
      </c>
      <c r="P2382" t="str">
        <f t="shared" si="38"/>
        <v/>
      </c>
    </row>
    <row r="2383" spans="1:16" x14ac:dyDescent="0.25">
      <c r="A2383" t="str">
        <f>Table15[[#This Row],[Name]]</f>
        <v>RSBfairingPSLV</v>
      </c>
      <c r="B2383" t="str">
        <f>IF(VLOOKUP($A2383,Parts!$A:$AM,B$1,0)="X",S$2,"")</f>
        <v/>
      </c>
      <c r="C2383" t="str">
        <f>IF(VLOOKUP($A2383,Parts!$A:$AM,C$1,0)="X",T$2,"")</f>
        <v/>
      </c>
      <c r="D2383" t="str">
        <f>IF(VLOOKUP($A2383,Parts!$A:$AM,D$1,0)="X",U$2,"")</f>
        <v/>
      </c>
      <c r="E2383" t="str">
        <f>IF(VLOOKUP($A2383,Parts!$A:$AM,E$1,0)="X",V$2,"")</f>
        <v/>
      </c>
      <c r="F2383" t="str">
        <f>IF(VLOOKUP($A2383,Parts!$A:$AM,F$1,0)="X",W$2,"")</f>
        <v/>
      </c>
      <c r="G2383" t="str">
        <f>IF(VLOOKUP($A2383,Parts!$A:$AM,G$1,0)="X",X$2,"")</f>
        <v/>
      </c>
      <c r="H2383" t="str">
        <f>IF(VLOOKUP($A2383,Parts!$A:$AM,H$1,0)="X",Y$2,"")</f>
        <v/>
      </c>
      <c r="I2383" t="str">
        <f>IF(VLOOKUP($A2383,Parts!$A:$AM,I$1,0)="X",Z$2,"")</f>
        <v/>
      </c>
      <c r="J2383" t="str">
        <f>IF(VLOOKUP($A2383,Parts!$A:$AM,J$1,0)="X",AA$2,"")</f>
        <v/>
      </c>
      <c r="K2383" t="str">
        <f>IF(VLOOKUP($A2383,Parts!$A:$AM,K$1,0)="X",AB$2,"")</f>
        <v/>
      </c>
      <c r="L2383" t="str">
        <f>IF(VLOOKUP($A2383,Parts!$A:$AM,L$1,0)="X",AC$2,"")</f>
        <v/>
      </c>
      <c r="M2383" t="str">
        <f>IF(VLOOKUP($A2383,Parts!$A:$AM,M$1,0)="X",AD$2,"")</f>
        <v/>
      </c>
      <c r="N2383" t="str">
        <f>IF(VLOOKUP($A2383,Parts!$A:$AM,N$1,0)="X",AE$2,"")</f>
        <v/>
      </c>
      <c r="O2383" t="str">
        <f>IF(VLOOKUP($A2383,Parts!$A:$AM,O$1,0)="X",AF$2,"")</f>
        <v/>
      </c>
      <c r="P2383" t="str">
        <f t="shared" si="38"/>
        <v/>
      </c>
    </row>
    <row r="2384" spans="1:16" x14ac:dyDescent="0.25">
      <c r="A2384" t="str">
        <f>Table15[[#This Row],[Name]]</f>
        <v>RSBdecouplerPSLVps2</v>
      </c>
      <c r="B2384" t="str">
        <f>IF(VLOOKUP($A2384,Parts!$A:$AM,B$1,0)="X",S$2,"")</f>
        <v/>
      </c>
      <c r="C2384" t="str">
        <f>IF(VLOOKUP($A2384,Parts!$A:$AM,C$1,0)="X",T$2,"")</f>
        <v/>
      </c>
      <c r="D2384" t="str">
        <f>IF(VLOOKUP($A2384,Parts!$A:$AM,D$1,0)="X",U$2,"")</f>
        <v/>
      </c>
      <c r="E2384" t="str">
        <f>IF(VLOOKUP($A2384,Parts!$A:$AM,E$1,0)="X",V$2,"")</f>
        <v/>
      </c>
      <c r="F2384" t="str">
        <f>IF(VLOOKUP($A2384,Parts!$A:$AM,F$1,0)="X",W$2,"")</f>
        <v/>
      </c>
      <c r="G2384" t="str">
        <f>IF(VLOOKUP($A2384,Parts!$A:$AM,G$1,0)="X",X$2,"")</f>
        <v/>
      </c>
      <c r="H2384" t="str">
        <f>IF(VLOOKUP($A2384,Parts!$A:$AM,H$1,0)="X",Y$2,"")</f>
        <v/>
      </c>
      <c r="I2384" t="str">
        <f>IF(VLOOKUP($A2384,Parts!$A:$AM,I$1,0)="X",Z$2,"")</f>
        <v/>
      </c>
      <c r="J2384" t="str">
        <f>IF(VLOOKUP($A2384,Parts!$A:$AM,J$1,0)="X",AA$2,"")</f>
        <v/>
      </c>
      <c r="K2384" t="str">
        <f>IF(VLOOKUP($A2384,Parts!$A:$AM,K$1,0)="X",AB$2,"")</f>
        <v/>
      </c>
      <c r="L2384" t="str">
        <f>IF(VLOOKUP($A2384,Parts!$A:$AM,L$1,0)="X",AC$2,"")</f>
        <v/>
      </c>
      <c r="M2384" t="str">
        <f>IF(VLOOKUP($A2384,Parts!$A:$AM,M$1,0)="X",AD$2,"")</f>
        <v/>
      </c>
      <c r="N2384" t="str">
        <f>IF(VLOOKUP($A2384,Parts!$A:$AM,N$1,0)="X",AE$2,"")</f>
        <v/>
      </c>
      <c r="O2384" t="str">
        <f>IF(VLOOKUP($A2384,Parts!$A:$AM,O$1,0)="X",AF$2,"")</f>
        <v/>
      </c>
      <c r="P2384" t="str">
        <f t="shared" si="38"/>
        <v/>
      </c>
    </row>
    <row r="2385" spans="1:16" x14ac:dyDescent="0.25">
      <c r="A2385" t="str">
        <f>Table15[[#This Row],[Name]]</f>
        <v>RSBenginePSLVps1</v>
      </c>
      <c r="B2385" t="str">
        <f>IF(VLOOKUP($A2385,Parts!$A:$AM,B$1,0)="X",S$2,"")</f>
        <v/>
      </c>
      <c r="C2385" t="str">
        <f>IF(VLOOKUP($A2385,Parts!$A:$AM,C$1,0)="X",T$2,"")</f>
        <v/>
      </c>
      <c r="D2385" t="str">
        <f>IF(VLOOKUP($A2385,Parts!$A:$AM,D$1,0)="X",U$2,"")</f>
        <v/>
      </c>
      <c r="E2385" t="str">
        <f>IF(VLOOKUP($A2385,Parts!$A:$AM,E$1,0)="X",V$2,"")</f>
        <v/>
      </c>
      <c r="F2385" t="str">
        <f>IF(VLOOKUP($A2385,Parts!$A:$AM,F$1,0)="X",W$2,"")</f>
        <v/>
      </c>
      <c r="G2385" t="str">
        <f>IF(VLOOKUP($A2385,Parts!$A:$AM,G$1,0)="X",X$2,"")</f>
        <v xml:space="preserve">    MODULE
    { name = ModuleTagEngineSolid }
</v>
      </c>
      <c r="H2385" t="str">
        <f>IF(VLOOKUP($A2385,Parts!$A:$AM,H$1,0)="X",Y$2,"")</f>
        <v/>
      </c>
      <c r="I2385" t="str">
        <f>IF(VLOOKUP($A2385,Parts!$A:$AM,I$1,0)="X",Z$2,"")</f>
        <v/>
      </c>
      <c r="J2385" t="str">
        <f>IF(VLOOKUP($A2385,Parts!$A:$AM,J$1,0)="X",AA$2,"")</f>
        <v/>
      </c>
      <c r="K2385" t="str">
        <f>IF(VLOOKUP($A2385,Parts!$A:$AM,K$1,0)="X",AB$2,"")</f>
        <v/>
      </c>
      <c r="L2385" t="str">
        <f>IF(VLOOKUP($A2385,Parts!$A:$AM,L$1,0)="X",AC$2,"")</f>
        <v/>
      </c>
      <c r="M2385" t="str">
        <f>IF(VLOOKUP($A2385,Parts!$A:$AM,M$1,0)="X",AD$2,"")</f>
        <v/>
      </c>
      <c r="N2385" t="str">
        <f>IF(VLOOKUP($A2385,Parts!$A:$AM,N$1,0)="X",AE$2,"")</f>
        <v/>
      </c>
      <c r="O2385" t="str">
        <f>IF(VLOOKUP($A2385,Parts!$A:$AM,O$1,0)="X",AF$2,"")</f>
        <v/>
      </c>
      <c r="P2385" t="str">
        <f t="shared" si="38"/>
        <v xml:space="preserve">    MODULE
    { name = ModuleTagEngineSolid }
</v>
      </c>
    </row>
    <row r="2386" spans="1:16" x14ac:dyDescent="0.25">
      <c r="A2386" t="str">
        <f>Table15[[#This Row],[Name]]</f>
        <v>RSBtankPSLVps2</v>
      </c>
      <c r="B2386" t="str">
        <f>IF(VLOOKUP($A2386,Parts!$A:$AM,B$1,0)="X",S$2,"")</f>
        <v/>
      </c>
      <c r="C2386" t="str">
        <f>IF(VLOOKUP($A2386,Parts!$A:$AM,C$1,0)="X",T$2,"")</f>
        <v/>
      </c>
      <c r="D2386" t="str">
        <f>IF(VLOOKUP($A2386,Parts!$A:$AM,D$1,0)="X",U$2,"")</f>
        <v/>
      </c>
      <c r="E2386" t="str">
        <f>IF(VLOOKUP($A2386,Parts!$A:$AM,E$1,0)="X",V$2,"")</f>
        <v/>
      </c>
      <c r="F2386" t="str">
        <f>IF(VLOOKUP($A2386,Parts!$A:$AM,F$1,0)="X",W$2,"")</f>
        <v/>
      </c>
      <c r="G2386" t="str">
        <f>IF(VLOOKUP($A2386,Parts!$A:$AM,G$1,0)="X",X$2,"")</f>
        <v/>
      </c>
      <c r="H2386" t="str">
        <f>IF(VLOOKUP($A2386,Parts!$A:$AM,H$1,0)="X",Y$2,"")</f>
        <v/>
      </c>
      <c r="I2386" t="str">
        <f>IF(VLOOKUP($A2386,Parts!$A:$AM,I$1,0)="X",Z$2,"")</f>
        <v/>
      </c>
      <c r="J2386" t="str">
        <f>IF(VLOOKUP($A2386,Parts!$A:$AM,J$1,0)="X",AA$2,"")</f>
        <v/>
      </c>
      <c r="K2386" t="str">
        <f>IF(VLOOKUP($A2386,Parts!$A:$AM,K$1,0)="X",AB$2,"")</f>
        <v/>
      </c>
      <c r="L2386" t="str">
        <f>IF(VLOOKUP($A2386,Parts!$A:$AM,L$1,0)="X",AC$2,"")</f>
        <v/>
      </c>
      <c r="M2386" t="str">
        <f>IF(VLOOKUP($A2386,Parts!$A:$AM,M$1,0)="X",AD$2,"")</f>
        <v/>
      </c>
      <c r="N2386" t="str">
        <f>IF(VLOOKUP($A2386,Parts!$A:$AM,N$1,0)="X",AE$2,"")</f>
        <v/>
      </c>
      <c r="O2386" t="str">
        <f>IF(VLOOKUP($A2386,Parts!$A:$AM,O$1,0)="X",AF$2,"")</f>
        <v/>
      </c>
      <c r="P2386" t="str">
        <f t="shared" si="38"/>
        <v/>
      </c>
    </row>
    <row r="2387" spans="1:16" x14ac:dyDescent="0.25">
      <c r="A2387" t="str">
        <f>Table15[[#This Row],[Name]]</f>
        <v>RSBenginePSLVps3</v>
      </c>
      <c r="B2387" t="str">
        <f>IF(VLOOKUP($A2387,Parts!$A:$AM,B$1,0)="X",S$2,"")</f>
        <v/>
      </c>
      <c r="C2387" t="str">
        <f>IF(VLOOKUP($A2387,Parts!$A:$AM,C$1,0)="X",T$2,"")</f>
        <v/>
      </c>
      <c r="D2387" t="str">
        <f>IF(VLOOKUP($A2387,Parts!$A:$AM,D$1,0)="X",U$2,"")</f>
        <v/>
      </c>
      <c r="E2387" t="str">
        <f>IF(VLOOKUP($A2387,Parts!$A:$AM,E$1,0)="X",V$2,"")</f>
        <v/>
      </c>
      <c r="F2387" t="str">
        <f>IF(VLOOKUP($A2387,Parts!$A:$AM,F$1,0)="X",W$2,"")</f>
        <v/>
      </c>
      <c r="G2387" t="str">
        <f>IF(VLOOKUP($A2387,Parts!$A:$AM,G$1,0)="X",X$2,"")</f>
        <v xml:space="preserve">    MODULE
    { name = ModuleTagEngineSolid }
</v>
      </c>
      <c r="H2387" t="str">
        <f>IF(VLOOKUP($A2387,Parts!$A:$AM,H$1,0)="X",Y$2,"")</f>
        <v/>
      </c>
      <c r="I2387" t="str">
        <f>IF(VLOOKUP($A2387,Parts!$A:$AM,I$1,0)="X",Z$2,"")</f>
        <v/>
      </c>
      <c r="J2387" t="str">
        <f>IF(VLOOKUP($A2387,Parts!$A:$AM,J$1,0)="X",AA$2,"")</f>
        <v/>
      </c>
      <c r="K2387" t="str">
        <f>IF(VLOOKUP($A2387,Parts!$A:$AM,K$1,0)="X",AB$2,"")</f>
        <v/>
      </c>
      <c r="L2387" t="str">
        <f>IF(VLOOKUP($A2387,Parts!$A:$AM,L$1,0)="X",AC$2,"")</f>
        <v/>
      </c>
      <c r="M2387" t="str">
        <f>IF(VLOOKUP($A2387,Parts!$A:$AM,M$1,0)="X",AD$2,"")</f>
        <v/>
      </c>
      <c r="N2387" t="str">
        <f>IF(VLOOKUP($A2387,Parts!$A:$AM,N$1,0)="X",AE$2,"")</f>
        <v/>
      </c>
      <c r="O2387" t="str">
        <f>IF(VLOOKUP($A2387,Parts!$A:$AM,O$1,0)="X",AF$2,"")</f>
        <v/>
      </c>
      <c r="P2387" t="str">
        <f t="shared" si="38"/>
        <v xml:space="preserve">    MODULE
    { name = ModuleTagEngineSolid }
</v>
      </c>
    </row>
    <row r="2388" spans="1:16" x14ac:dyDescent="0.25">
      <c r="A2388" t="str">
        <f>Table15[[#This Row],[Name]]</f>
        <v>RSBtankPSLVps4</v>
      </c>
      <c r="B2388" t="str">
        <f>IF(VLOOKUP($A2388,Parts!$A:$AM,B$1,0)="X",S$2,"")</f>
        <v/>
      </c>
      <c r="C2388" t="str">
        <f>IF(VLOOKUP($A2388,Parts!$A:$AM,C$1,0)="X",T$2,"")</f>
        <v/>
      </c>
      <c r="D2388" t="str">
        <f>IF(VLOOKUP($A2388,Parts!$A:$AM,D$1,0)="X",U$2,"")</f>
        <v/>
      </c>
      <c r="E2388" t="str">
        <f>IF(VLOOKUP($A2388,Parts!$A:$AM,E$1,0)="X",V$2,"")</f>
        <v/>
      </c>
      <c r="F2388" t="str">
        <f>IF(VLOOKUP($A2388,Parts!$A:$AM,F$1,0)="X",W$2,"")</f>
        <v/>
      </c>
      <c r="G2388" t="str">
        <f>IF(VLOOKUP($A2388,Parts!$A:$AM,G$1,0)="X",X$2,"")</f>
        <v/>
      </c>
      <c r="H2388" t="str">
        <f>IF(VLOOKUP($A2388,Parts!$A:$AM,H$1,0)="X",Y$2,"")</f>
        <v/>
      </c>
      <c r="I2388" t="str">
        <f>IF(VLOOKUP($A2388,Parts!$A:$AM,I$1,0)="X",Z$2,"")</f>
        <v/>
      </c>
      <c r="J2388" t="str">
        <f>IF(VLOOKUP($A2388,Parts!$A:$AM,J$1,0)="X",AA$2,"")</f>
        <v/>
      </c>
      <c r="K2388" t="str">
        <f>IF(VLOOKUP($A2388,Parts!$A:$AM,K$1,0)="X",AB$2,"")</f>
        <v/>
      </c>
      <c r="L2388" t="str">
        <f>IF(VLOOKUP($A2388,Parts!$A:$AM,L$1,0)="X",AC$2,"")</f>
        <v/>
      </c>
      <c r="M2388" t="str">
        <f>IF(VLOOKUP($A2388,Parts!$A:$AM,M$1,0)="X",AD$2,"")</f>
        <v/>
      </c>
      <c r="N2388" t="str">
        <f>IF(VLOOKUP($A2388,Parts!$A:$AM,N$1,0)="X",AE$2,"")</f>
        <v/>
      </c>
      <c r="O2388" t="str">
        <f>IF(VLOOKUP($A2388,Parts!$A:$AM,O$1,0)="X",AF$2,"")</f>
        <v/>
      </c>
      <c r="P2388" t="str">
        <f t="shared" si="38"/>
        <v/>
      </c>
    </row>
    <row r="2389" spans="1:16" x14ac:dyDescent="0.25">
      <c r="A2389" t="str">
        <f>Table15[[#This Row],[Name]]</f>
        <v>RSB_PSLV_PS4_Interstage</v>
      </c>
      <c r="B2389" t="str">
        <f>IF(VLOOKUP($A2389,Parts!$A:$AM,B$1,0)="X",S$2,"")</f>
        <v/>
      </c>
      <c r="C2389" t="str">
        <f>IF(VLOOKUP($A2389,Parts!$A:$AM,C$1,0)="X",T$2,"")</f>
        <v/>
      </c>
      <c r="D2389" t="str">
        <f>IF(VLOOKUP($A2389,Parts!$A:$AM,D$1,0)="X",U$2,"")</f>
        <v/>
      </c>
      <c r="E2389" t="str">
        <f>IF(VLOOKUP($A2389,Parts!$A:$AM,E$1,0)="X",V$2,"")</f>
        <v/>
      </c>
      <c r="F2389" t="str">
        <f>IF(VLOOKUP($A2389,Parts!$A:$AM,F$1,0)="X",W$2,"")</f>
        <v/>
      </c>
      <c r="G2389" t="str">
        <f>IF(VLOOKUP($A2389,Parts!$A:$AM,G$1,0)="X",X$2,"")</f>
        <v/>
      </c>
      <c r="H2389" t="str">
        <f>IF(VLOOKUP($A2389,Parts!$A:$AM,H$1,0)="X",Y$2,"")</f>
        <v/>
      </c>
      <c r="I2389" t="str">
        <f>IF(VLOOKUP($A2389,Parts!$A:$AM,I$1,0)="X",Z$2,"")</f>
        <v/>
      </c>
      <c r="J2389" t="str">
        <f>IF(VLOOKUP($A2389,Parts!$A:$AM,J$1,0)="X",AA$2,"")</f>
        <v/>
      </c>
      <c r="K2389" t="str">
        <f>IF(VLOOKUP($A2389,Parts!$A:$AM,K$1,0)="X",AB$2,"")</f>
        <v/>
      </c>
      <c r="L2389" t="str">
        <f>IF(VLOOKUP($A2389,Parts!$A:$AM,L$1,0)="X",AC$2,"")</f>
        <v/>
      </c>
      <c r="M2389" t="str">
        <f>IF(VLOOKUP($A2389,Parts!$A:$AM,M$1,0)="X",AD$2,"")</f>
        <v/>
      </c>
      <c r="N2389" t="str">
        <f>IF(VLOOKUP($A2389,Parts!$A:$AM,N$1,0)="X",AE$2,"")</f>
        <v/>
      </c>
      <c r="O2389" t="str">
        <f>IF(VLOOKUP($A2389,Parts!$A:$AM,O$1,0)="X",AF$2,"")</f>
        <v/>
      </c>
      <c r="P2389" t="str">
        <f t="shared" si="38"/>
        <v/>
      </c>
    </row>
    <row r="2390" spans="1:16" x14ac:dyDescent="0.25">
      <c r="A2390" t="str">
        <f>Table15[[#This Row],[Name]]</f>
        <v>RSB_PSLV_RCS</v>
      </c>
      <c r="B2390" t="str">
        <f>IF(VLOOKUP($A2390,Parts!$A:$AM,B$1,0)="X",S$2,"")</f>
        <v/>
      </c>
      <c r="C2390" t="str">
        <f>IF(VLOOKUP($A2390,Parts!$A:$AM,C$1,0)="X",T$2,"")</f>
        <v/>
      </c>
      <c r="D2390" t="str">
        <f>IF(VLOOKUP($A2390,Parts!$A:$AM,D$1,0)="X",U$2,"")</f>
        <v/>
      </c>
      <c r="E2390" t="str">
        <f>IF(VLOOKUP($A2390,Parts!$A:$AM,E$1,0)="X",V$2,"")</f>
        <v/>
      </c>
      <c r="F2390" t="str">
        <f>IF(VLOOKUP($A2390,Parts!$A:$AM,F$1,0)="X",W$2,"")</f>
        <v/>
      </c>
      <c r="G2390" t="str">
        <f>IF(VLOOKUP($A2390,Parts!$A:$AM,G$1,0)="X",X$2,"")</f>
        <v/>
      </c>
      <c r="H2390" t="str">
        <f>IF(VLOOKUP($A2390,Parts!$A:$AM,H$1,0)="X",Y$2,"")</f>
        <v/>
      </c>
      <c r="I2390" t="str">
        <f>IF(VLOOKUP($A2390,Parts!$A:$AM,I$1,0)="X",Z$2,"")</f>
        <v/>
      </c>
      <c r="J2390" t="str">
        <f>IF(VLOOKUP($A2390,Parts!$A:$AM,J$1,0)="X",AA$2,"")</f>
        <v/>
      </c>
      <c r="K2390" t="str">
        <f>IF(VLOOKUP($A2390,Parts!$A:$AM,K$1,0)="X",AB$2,"")</f>
        <v/>
      </c>
      <c r="L2390" t="str">
        <f>IF(VLOOKUP($A2390,Parts!$A:$AM,L$1,0)="X",AC$2,"")</f>
        <v/>
      </c>
      <c r="M2390" t="str">
        <f>IF(VLOOKUP($A2390,Parts!$A:$AM,M$1,0)="X",AD$2,"")</f>
        <v/>
      </c>
      <c r="N2390" t="str">
        <f>IF(VLOOKUP($A2390,Parts!$A:$AM,N$1,0)="X",AE$2,"")</f>
        <v/>
      </c>
      <c r="O2390" t="str">
        <f>IF(VLOOKUP($A2390,Parts!$A:$AM,O$1,0)="X",AF$2,"")</f>
        <v/>
      </c>
      <c r="P2390" t="str">
        <f t="shared" si="38"/>
        <v/>
      </c>
    </row>
    <row r="2391" spans="1:16" x14ac:dyDescent="0.25">
      <c r="A2391" t="str">
        <f>Table15[[#This Row],[Name]]</f>
        <v>RSBretroPSLV</v>
      </c>
      <c r="B2391" t="str">
        <f>IF(VLOOKUP($A2391,Parts!$A:$AM,B$1,0)="X",S$2,"")</f>
        <v/>
      </c>
      <c r="C2391" t="str">
        <f>IF(VLOOKUP($A2391,Parts!$A:$AM,C$1,0)="X",T$2,"")</f>
        <v/>
      </c>
      <c r="D2391" t="str">
        <f>IF(VLOOKUP($A2391,Parts!$A:$AM,D$1,0)="X",U$2,"")</f>
        <v/>
      </c>
      <c r="E2391" t="str">
        <f>IF(VLOOKUP($A2391,Parts!$A:$AM,E$1,0)="X",V$2,"")</f>
        <v/>
      </c>
      <c r="F2391" t="str">
        <f>IF(VLOOKUP($A2391,Parts!$A:$AM,F$1,0)="X",W$2,"")</f>
        <v/>
      </c>
      <c r="G2391" t="str">
        <f>IF(VLOOKUP($A2391,Parts!$A:$AM,G$1,0)="X",X$2,"")</f>
        <v xml:space="preserve">    MODULE
    { name = ModuleTagEngineSolid }
</v>
      </c>
      <c r="H2391" t="str">
        <f>IF(VLOOKUP($A2391,Parts!$A:$AM,H$1,0)="X",Y$2,"")</f>
        <v/>
      </c>
      <c r="I2391" t="str">
        <f>IF(VLOOKUP($A2391,Parts!$A:$AM,I$1,0)="X",Z$2,"")</f>
        <v/>
      </c>
      <c r="J2391" t="str">
        <f>IF(VLOOKUP($A2391,Parts!$A:$AM,J$1,0)="X",AA$2,"")</f>
        <v/>
      </c>
      <c r="K2391" t="str">
        <f>IF(VLOOKUP($A2391,Parts!$A:$AM,K$1,0)="X",AB$2,"")</f>
        <v/>
      </c>
      <c r="L2391" t="str">
        <f>IF(VLOOKUP($A2391,Parts!$A:$AM,L$1,0)="X",AC$2,"")</f>
        <v/>
      </c>
      <c r="M2391" t="str">
        <f>IF(VLOOKUP($A2391,Parts!$A:$AM,M$1,0)="X",AD$2,"")</f>
        <v/>
      </c>
      <c r="N2391" t="str">
        <f>IF(VLOOKUP($A2391,Parts!$A:$AM,N$1,0)="X",AE$2,"")</f>
        <v/>
      </c>
      <c r="O2391" t="str">
        <f>IF(VLOOKUP($A2391,Parts!$A:$AM,O$1,0)="X",AF$2,"")</f>
        <v/>
      </c>
      <c r="P2391" t="str">
        <f t="shared" si="38"/>
        <v xml:space="preserve">    MODULE
    { name = ModuleTagEngineSolid }
</v>
      </c>
    </row>
    <row r="2392" spans="1:16" x14ac:dyDescent="0.25">
      <c r="A2392" t="str">
        <f>Table15[[#This Row],[Name]]</f>
        <v>RSBullagePSLV</v>
      </c>
      <c r="B2392" t="str">
        <f>IF(VLOOKUP($A2392,Parts!$A:$AM,B$1,0)="X",S$2,"")</f>
        <v/>
      </c>
      <c r="C2392" t="str">
        <f>IF(VLOOKUP($A2392,Parts!$A:$AM,C$1,0)="X",T$2,"")</f>
        <v/>
      </c>
      <c r="D2392" t="str">
        <f>IF(VLOOKUP($A2392,Parts!$A:$AM,D$1,0)="X",U$2,"")</f>
        <v/>
      </c>
      <c r="E2392" t="str">
        <f>IF(VLOOKUP($A2392,Parts!$A:$AM,E$1,0)="X",V$2,"")</f>
        <v/>
      </c>
      <c r="F2392" t="str">
        <f>IF(VLOOKUP($A2392,Parts!$A:$AM,F$1,0)="X",W$2,"")</f>
        <v/>
      </c>
      <c r="G2392" t="str">
        <f>IF(VLOOKUP($A2392,Parts!$A:$AM,G$1,0)="X",X$2,"")</f>
        <v xml:space="preserve">    MODULE
    { name = ModuleTagEngineSolid }
</v>
      </c>
      <c r="H2392" t="str">
        <f>IF(VLOOKUP($A2392,Parts!$A:$AM,H$1,0)="X",Y$2,"")</f>
        <v/>
      </c>
      <c r="I2392" t="str">
        <f>IF(VLOOKUP($A2392,Parts!$A:$AM,I$1,0)="X",Z$2,"")</f>
        <v/>
      </c>
      <c r="J2392" t="str">
        <f>IF(VLOOKUP($A2392,Parts!$A:$AM,J$1,0)="X",AA$2,"")</f>
        <v/>
      </c>
      <c r="K2392" t="str">
        <f>IF(VLOOKUP($A2392,Parts!$A:$AM,K$1,0)="X",AB$2,"")</f>
        <v/>
      </c>
      <c r="L2392" t="str">
        <f>IF(VLOOKUP($A2392,Parts!$A:$AM,L$1,0)="X",AC$2,"")</f>
        <v/>
      </c>
      <c r="M2392" t="str">
        <f>IF(VLOOKUP($A2392,Parts!$A:$AM,M$1,0)="X",AD$2,"")</f>
        <v/>
      </c>
      <c r="N2392" t="str">
        <f>IF(VLOOKUP($A2392,Parts!$A:$AM,N$1,0)="X",AE$2,"")</f>
        <v/>
      </c>
      <c r="O2392" t="str">
        <f>IF(VLOOKUP($A2392,Parts!$A:$AM,O$1,0)="X",AF$2,"")</f>
        <v/>
      </c>
      <c r="P2392" t="str">
        <f t="shared" si="38"/>
        <v xml:space="preserve">    MODULE
    { name = ModuleTagEngineSolid }
</v>
      </c>
    </row>
    <row r="2393" spans="1:16" x14ac:dyDescent="0.25">
      <c r="A2393" t="str">
        <f>Table15[[#This Row],[Name]]</f>
        <v>RSBenginePSLVsrb13m</v>
      </c>
      <c r="B2393" t="str">
        <f>IF(VLOOKUP($A2393,Parts!$A:$AM,B$1,0)="X",S$2,"")</f>
        <v/>
      </c>
      <c r="C2393" t="str">
        <f>IF(VLOOKUP($A2393,Parts!$A:$AM,C$1,0)="X",T$2,"")</f>
        <v/>
      </c>
      <c r="D2393" t="str">
        <f>IF(VLOOKUP($A2393,Parts!$A:$AM,D$1,0)="X",U$2,"")</f>
        <v/>
      </c>
      <c r="E2393" t="str">
        <f>IF(VLOOKUP($A2393,Parts!$A:$AM,E$1,0)="X",V$2,"")</f>
        <v/>
      </c>
      <c r="F2393" t="str">
        <f>IF(VLOOKUP($A2393,Parts!$A:$AM,F$1,0)="X",W$2,"")</f>
        <v/>
      </c>
      <c r="G2393" t="str">
        <f>IF(VLOOKUP($A2393,Parts!$A:$AM,G$1,0)="X",X$2,"")</f>
        <v xml:space="preserve">    MODULE
    { name = ModuleTagEngineSolid }
</v>
      </c>
      <c r="H2393" t="str">
        <f>IF(VLOOKUP($A2393,Parts!$A:$AM,H$1,0)="X",Y$2,"")</f>
        <v/>
      </c>
      <c r="I2393" t="str">
        <f>IF(VLOOKUP($A2393,Parts!$A:$AM,I$1,0)="X",Z$2,"")</f>
        <v/>
      </c>
      <c r="J2393" t="str">
        <f>IF(VLOOKUP($A2393,Parts!$A:$AM,J$1,0)="X",AA$2,"")</f>
        <v/>
      </c>
      <c r="K2393" t="str">
        <f>IF(VLOOKUP($A2393,Parts!$A:$AM,K$1,0)="X",AB$2,"")</f>
        <v/>
      </c>
      <c r="L2393" t="str">
        <f>IF(VLOOKUP($A2393,Parts!$A:$AM,L$1,0)="X",AC$2,"")</f>
        <v/>
      </c>
      <c r="M2393" t="str">
        <f>IF(VLOOKUP($A2393,Parts!$A:$AM,M$1,0)="X",AD$2,"")</f>
        <v/>
      </c>
      <c r="N2393" t="str">
        <f>IF(VLOOKUP($A2393,Parts!$A:$AM,N$1,0)="X",AE$2,"")</f>
        <v/>
      </c>
      <c r="O2393" t="str">
        <f>IF(VLOOKUP($A2393,Parts!$A:$AM,O$1,0)="X",AF$2,"")</f>
        <v/>
      </c>
      <c r="P2393" t="str">
        <f t="shared" si="38"/>
        <v xml:space="preserve">    MODULE
    { name = ModuleTagEngineSolid }
</v>
      </c>
    </row>
    <row r="2394" spans="1:16" x14ac:dyDescent="0.25">
      <c r="A2394" t="str">
        <f>Table15[[#This Row],[Name]]</f>
        <v>RSBenginePSLVsrb10m</v>
      </c>
      <c r="B2394" t="str">
        <f>IF(VLOOKUP($A2394,Parts!$A:$AM,B$1,0)="X",S$2,"")</f>
        <v/>
      </c>
      <c r="C2394" t="str">
        <f>IF(VLOOKUP($A2394,Parts!$A:$AM,C$1,0)="X",T$2,"")</f>
        <v/>
      </c>
      <c r="D2394" t="str">
        <f>IF(VLOOKUP($A2394,Parts!$A:$AM,D$1,0)="X",U$2,"")</f>
        <v/>
      </c>
      <c r="E2394" t="str">
        <f>IF(VLOOKUP($A2394,Parts!$A:$AM,E$1,0)="X",V$2,"")</f>
        <v/>
      </c>
      <c r="F2394" t="str">
        <f>IF(VLOOKUP($A2394,Parts!$A:$AM,F$1,0)="X",W$2,"")</f>
        <v/>
      </c>
      <c r="G2394" t="str">
        <f>IF(VLOOKUP($A2394,Parts!$A:$AM,G$1,0)="X",X$2,"")</f>
        <v xml:space="preserve">    MODULE
    { name = ModuleTagEngineSolid }
</v>
      </c>
      <c r="H2394" t="str">
        <f>IF(VLOOKUP($A2394,Parts!$A:$AM,H$1,0)="X",Y$2,"")</f>
        <v/>
      </c>
      <c r="I2394" t="str">
        <f>IF(VLOOKUP($A2394,Parts!$A:$AM,I$1,0)="X",Z$2,"")</f>
        <v/>
      </c>
      <c r="J2394" t="str">
        <f>IF(VLOOKUP($A2394,Parts!$A:$AM,J$1,0)="X",AA$2,"")</f>
        <v/>
      </c>
      <c r="K2394" t="str">
        <f>IF(VLOOKUP($A2394,Parts!$A:$AM,K$1,0)="X",AB$2,"")</f>
        <v/>
      </c>
      <c r="L2394" t="str">
        <f>IF(VLOOKUP($A2394,Parts!$A:$AM,L$1,0)="X",AC$2,"")</f>
        <v/>
      </c>
      <c r="M2394" t="str">
        <f>IF(VLOOKUP($A2394,Parts!$A:$AM,M$1,0)="X",AD$2,"")</f>
        <v/>
      </c>
      <c r="N2394" t="str">
        <f>IF(VLOOKUP($A2394,Parts!$A:$AM,N$1,0)="X",AE$2,"")</f>
        <v/>
      </c>
      <c r="O2394" t="str">
        <f>IF(VLOOKUP($A2394,Parts!$A:$AM,O$1,0)="X",AF$2,"")</f>
        <v/>
      </c>
      <c r="P2394" t="str">
        <f t="shared" si="38"/>
        <v xml:space="preserve">    MODULE
    { name = ModuleTagEngineSolid }
</v>
      </c>
    </row>
    <row r="2395" spans="1:16" x14ac:dyDescent="0.25">
      <c r="A2395" t="str">
        <f>Table15[[#This Row],[Name]]</f>
        <v>Kosmos_TKS_Solar_Array_rn</v>
      </c>
      <c r="B2395" t="str">
        <f>IF(VLOOKUP($A2395,Parts!$A:$AM,B$1,0)="X",S$2,"")</f>
        <v/>
      </c>
      <c r="C2395" t="str">
        <f>IF(VLOOKUP($A2395,Parts!$A:$AM,C$1,0)="X",T$2,"")</f>
        <v/>
      </c>
      <c r="D2395" t="str">
        <f>IF(VLOOKUP($A2395,Parts!$A:$AM,D$1,0)="X",U$2,"")</f>
        <v/>
      </c>
      <c r="E2395" t="str">
        <f>IF(VLOOKUP($A2395,Parts!$A:$AM,E$1,0)="X",V$2,"")</f>
        <v/>
      </c>
      <c r="F2395" t="str">
        <f>IF(VLOOKUP($A2395,Parts!$A:$AM,F$1,0)="X",W$2,"")</f>
        <v/>
      </c>
      <c r="G2395" t="str">
        <f>IF(VLOOKUP($A2395,Parts!$A:$AM,G$1,0)="X",X$2,"")</f>
        <v/>
      </c>
      <c r="H2395" t="str">
        <f>IF(VLOOKUP($A2395,Parts!$A:$AM,H$1,0)="X",Y$2,"")</f>
        <v/>
      </c>
      <c r="I2395" t="str">
        <f>IF(VLOOKUP($A2395,Parts!$A:$AM,I$1,0)="X",Z$2,"")</f>
        <v/>
      </c>
      <c r="J2395" t="str">
        <f>IF(VLOOKUP($A2395,Parts!$A:$AM,J$1,0)="X",AA$2,"")</f>
        <v/>
      </c>
      <c r="K2395" t="str">
        <f>IF(VLOOKUP($A2395,Parts!$A:$AM,K$1,0)="X",AB$2,"")</f>
        <v/>
      </c>
      <c r="L2395" t="str">
        <f>IF(VLOOKUP($A2395,Parts!$A:$AM,L$1,0)="X",AC$2,"")</f>
        <v/>
      </c>
      <c r="M2395" t="str">
        <f>IF(VLOOKUP($A2395,Parts!$A:$AM,M$1,0)="X",AD$2,"")</f>
        <v/>
      </c>
      <c r="N2395" t="str">
        <f>IF(VLOOKUP($A2395,Parts!$A:$AM,N$1,0)="X",AE$2,"")</f>
        <v/>
      </c>
      <c r="O2395" t="str">
        <f>IF(VLOOKUP($A2395,Parts!$A:$AM,O$1,0)="X",AF$2,"")</f>
        <v/>
      </c>
      <c r="P2395" t="str">
        <f t="shared" si="38"/>
        <v/>
      </c>
    </row>
    <row r="2396" spans="1:16" x14ac:dyDescent="0.25">
      <c r="A2396" t="str">
        <f>Table15[[#This Row],[Name]]</f>
        <v>SOYUZ_SOLAR_PANEL</v>
      </c>
      <c r="B2396" t="str">
        <f>IF(VLOOKUP($A2396,Parts!$A:$AM,B$1,0)="X",S$2,"")</f>
        <v/>
      </c>
      <c r="C2396" t="str">
        <f>IF(VLOOKUP($A2396,Parts!$A:$AM,C$1,0)="X",T$2,"")</f>
        <v/>
      </c>
      <c r="D2396" t="str">
        <f>IF(VLOOKUP($A2396,Parts!$A:$AM,D$1,0)="X",U$2,"")</f>
        <v/>
      </c>
      <c r="E2396" t="str">
        <f>IF(VLOOKUP($A2396,Parts!$A:$AM,E$1,0)="X",V$2,"")</f>
        <v/>
      </c>
      <c r="F2396" t="str">
        <f>IF(VLOOKUP($A2396,Parts!$A:$AM,F$1,0)="X",W$2,"")</f>
        <v/>
      </c>
      <c r="G2396" t="str">
        <f>IF(VLOOKUP($A2396,Parts!$A:$AM,G$1,0)="X",X$2,"")</f>
        <v/>
      </c>
      <c r="H2396" t="str">
        <f>IF(VLOOKUP($A2396,Parts!$A:$AM,H$1,0)="X",Y$2,"")</f>
        <v/>
      </c>
      <c r="I2396" t="str">
        <f>IF(VLOOKUP($A2396,Parts!$A:$AM,I$1,0)="X",Z$2,"")</f>
        <v/>
      </c>
      <c r="J2396" t="str">
        <f>IF(VLOOKUP($A2396,Parts!$A:$AM,J$1,0)="X",AA$2,"")</f>
        <v/>
      </c>
      <c r="K2396" t="str">
        <f>IF(VLOOKUP($A2396,Parts!$A:$AM,K$1,0)="X",AB$2,"")</f>
        <v/>
      </c>
      <c r="L2396" t="str">
        <f>IF(VLOOKUP($A2396,Parts!$A:$AM,L$1,0)="X",AC$2,"")</f>
        <v/>
      </c>
      <c r="M2396" t="str">
        <f>IF(VLOOKUP($A2396,Parts!$A:$AM,M$1,0)="X",AD$2,"")</f>
        <v/>
      </c>
      <c r="N2396" t="str">
        <f>IF(VLOOKUP($A2396,Parts!$A:$AM,N$1,0)="X",AE$2,"")</f>
        <v/>
      </c>
      <c r="O2396" t="str">
        <f>IF(VLOOKUP($A2396,Parts!$A:$AM,O$1,0)="X",AF$2,"")</f>
        <v/>
      </c>
      <c r="P2396" t="str">
        <f t="shared" si="38"/>
        <v/>
      </c>
    </row>
    <row r="2397" spans="1:16" x14ac:dyDescent="0.25">
      <c r="A2397" t="str">
        <f>Table15[[#This Row],[Name]]</f>
        <v>Size2LFB</v>
      </c>
      <c r="B2397" t="str">
        <f>IF(VLOOKUP($A2397,Parts!$A:$AM,B$1,0)="X",S$2,"")</f>
        <v/>
      </c>
      <c r="C2397" t="str">
        <f>IF(VLOOKUP($A2397,Parts!$A:$AM,C$1,0)="X",T$2,"")</f>
        <v/>
      </c>
      <c r="D2397" t="str">
        <f>IF(VLOOKUP($A2397,Parts!$A:$AM,D$1,0)="X",U$2,"")</f>
        <v/>
      </c>
      <c r="E2397" t="str">
        <f>IF(VLOOKUP($A2397,Parts!$A:$AM,E$1,0)="X",V$2,"")</f>
        <v/>
      </c>
      <c r="F2397" t="str">
        <f>IF(VLOOKUP($A2397,Parts!$A:$AM,F$1,0)="X",W$2,"")</f>
        <v xml:space="preserve">    MODULE
    { name = ModuleTagEngineLiquidTurbo }
</v>
      </c>
      <c r="G2397" t="str">
        <f>IF(VLOOKUP($A2397,Parts!$A:$AM,G$1,0)="X",X$2,"")</f>
        <v/>
      </c>
      <c r="H2397" t="str">
        <f>IF(VLOOKUP($A2397,Parts!$A:$AM,H$1,0)="X",Y$2,"")</f>
        <v/>
      </c>
      <c r="I2397" t="str">
        <f>IF(VLOOKUP($A2397,Parts!$A:$AM,I$1,0)="X",Z$2,"")</f>
        <v/>
      </c>
      <c r="J2397" t="str">
        <f>IF(VLOOKUP($A2397,Parts!$A:$AM,J$1,0)="X",AA$2,"")</f>
        <v/>
      </c>
      <c r="K2397" t="str">
        <f>IF(VLOOKUP($A2397,Parts!$A:$AM,K$1,0)="X",AB$2,"")</f>
        <v/>
      </c>
      <c r="L2397" t="str">
        <f>IF(VLOOKUP($A2397,Parts!$A:$AM,L$1,0)="X",AC$2,"")</f>
        <v/>
      </c>
      <c r="M2397" t="str">
        <f>IF(VLOOKUP($A2397,Parts!$A:$AM,M$1,0)="X",AD$2,"")</f>
        <v/>
      </c>
      <c r="N2397" t="str">
        <f>IF(VLOOKUP($A2397,Parts!$A:$AM,N$1,0)="X",AE$2,"")</f>
        <v/>
      </c>
      <c r="O2397" t="str">
        <f>IF(VLOOKUP($A2397,Parts!$A:$AM,O$1,0)="X",AF$2,"")</f>
        <v/>
      </c>
      <c r="P2397" t="str">
        <f t="shared" si="38"/>
        <v xml:space="preserve">    MODULE
    { name = ModuleTagEngineLiquidTurbo }
</v>
      </c>
    </row>
    <row r="2398" spans="1:16" x14ac:dyDescent="0.25">
      <c r="A2398" t="str">
        <f>Table15[[#This Row],[Name]]</f>
        <v>radPanelLg</v>
      </c>
      <c r="B2398" t="str">
        <f>IF(VLOOKUP($A2398,Parts!$A:$AM,B$1,0)="X",S$2,"")</f>
        <v/>
      </c>
      <c r="C2398" t="str">
        <f>IF(VLOOKUP($A2398,Parts!$A:$AM,C$1,0)="X",T$2,"")</f>
        <v/>
      </c>
      <c r="D2398" t="str">
        <f>IF(VLOOKUP($A2398,Parts!$A:$AM,D$1,0)="X",U$2,"")</f>
        <v/>
      </c>
      <c r="E2398" t="str">
        <f>IF(VLOOKUP($A2398,Parts!$A:$AM,E$1,0)="X",V$2,"")</f>
        <v/>
      </c>
      <c r="F2398" t="str">
        <f>IF(VLOOKUP($A2398,Parts!$A:$AM,F$1,0)="X",W$2,"")</f>
        <v/>
      </c>
      <c r="G2398" t="str">
        <f>IF(VLOOKUP($A2398,Parts!$A:$AM,G$1,0)="X",X$2,"")</f>
        <v/>
      </c>
      <c r="H2398" t="str">
        <f>IF(VLOOKUP($A2398,Parts!$A:$AM,H$1,0)="X",Y$2,"")</f>
        <v/>
      </c>
      <c r="I2398" t="str">
        <f>IF(VLOOKUP($A2398,Parts!$A:$AM,I$1,0)="X",Z$2,"")</f>
        <v/>
      </c>
      <c r="J2398" t="str">
        <f>IF(VLOOKUP($A2398,Parts!$A:$AM,J$1,0)="X",AA$2,"")</f>
        <v/>
      </c>
      <c r="K2398" t="str">
        <f>IF(VLOOKUP($A2398,Parts!$A:$AM,K$1,0)="X",AB$2,"")</f>
        <v/>
      </c>
      <c r="L2398" t="str">
        <f>IF(VLOOKUP($A2398,Parts!$A:$AM,L$1,0)="X",AC$2,"")</f>
        <v/>
      </c>
      <c r="M2398" t="str">
        <f>IF(VLOOKUP($A2398,Parts!$A:$AM,M$1,0)="X",AD$2,"")</f>
        <v/>
      </c>
      <c r="N2398" t="str">
        <f>IF(VLOOKUP($A2398,Parts!$A:$AM,N$1,0)="X",AE$2,"")</f>
        <v/>
      </c>
      <c r="O2398" t="str">
        <f>IF(VLOOKUP($A2398,Parts!$A:$AM,O$1,0)="X",AF$2,"")</f>
        <v/>
      </c>
      <c r="P2398" t="str">
        <f t="shared" si="38"/>
        <v/>
      </c>
    </row>
    <row r="2399" spans="1:16" x14ac:dyDescent="0.25">
      <c r="A2399" t="str">
        <f>Table15[[#This Row],[Name]]</f>
        <v>B9_Control_RCS_Port_R1x</v>
      </c>
      <c r="B2399" t="str">
        <f>IF(VLOOKUP($A2399,Parts!$A:$AM,B$1,0)="X",S$2,"")</f>
        <v/>
      </c>
      <c r="C2399" t="str">
        <f>IF(VLOOKUP($A2399,Parts!$A:$AM,C$1,0)="X",T$2,"")</f>
        <v/>
      </c>
      <c r="D2399" t="str">
        <f>IF(VLOOKUP($A2399,Parts!$A:$AM,D$1,0)="X",U$2,"")</f>
        <v/>
      </c>
      <c r="E2399" t="str">
        <f>IF(VLOOKUP($A2399,Parts!$A:$AM,E$1,0)="X",V$2,"")</f>
        <v/>
      </c>
      <c r="F2399" t="str">
        <f>IF(VLOOKUP($A2399,Parts!$A:$AM,F$1,0)="X",W$2,"")</f>
        <v/>
      </c>
      <c r="G2399" t="str">
        <f>IF(VLOOKUP($A2399,Parts!$A:$AM,G$1,0)="X",X$2,"")</f>
        <v/>
      </c>
      <c r="H2399" t="str">
        <f>IF(VLOOKUP($A2399,Parts!$A:$AM,H$1,0)="X",Y$2,"")</f>
        <v/>
      </c>
      <c r="I2399" t="str">
        <f>IF(VLOOKUP($A2399,Parts!$A:$AM,I$1,0)="X",Z$2,"")</f>
        <v/>
      </c>
      <c r="J2399" t="str">
        <f>IF(VLOOKUP($A2399,Parts!$A:$AM,J$1,0)="X",AA$2,"")</f>
        <v/>
      </c>
      <c r="K2399" t="str">
        <f>IF(VLOOKUP($A2399,Parts!$A:$AM,K$1,0)="X",AB$2,"")</f>
        <v/>
      </c>
      <c r="L2399" t="str">
        <f>IF(VLOOKUP($A2399,Parts!$A:$AM,L$1,0)="X",AC$2,"")</f>
        <v/>
      </c>
      <c r="M2399" t="str">
        <f>IF(VLOOKUP($A2399,Parts!$A:$AM,M$1,0)="X",AD$2,"")</f>
        <v/>
      </c>
      <c r="N2399" t="str">
        <f>IF(VLOOKUP($A2399,Parts!$A:$AM,N$1,0)="X",AE$2,"")</f>
        <v/>
      </c>
      <c r="O2399" t="str">
        <f>IF(VLOOKUP($A2399,Parts!$A:$AM,O$1,0)="X",AF$2,"")</f>
        <v/>
      </c>
      <c r="P2399" t="str">
        <f t="shared" si="38"/>
        <v/>
      </c>
    </row>
    <row r="2400" spans="1:16" x14ac:dyDescent="0.25">
      <c r="A2400" t="str">
        <f>Table15[[#This Row],[Name]]</f>
        <v>B9_Control_RCS_Port_R1X1x</v>
      </c>
      <c r="B2400" t="str">
        <f>IF(VLOOKUP($A2400,Parts!$A:$AM,B$1,0)="X",S$2,"")</f>
        <v/>
      </c>
      <c r="C2400" t="str">
        <f>IF(VLOOKUP($A2400,Parts!$A:$AM,C$1,0)="X",T$2,"")</f>
        <v/>
      </c>
      <c r="D2400" t="str">
        <f>IF(VLOOKUP($A2400,Parts!$A:$AM,D$1,0)="X",U$2,"")</f>
        <v/>
      </c>
      <c r="E2400" t="str">
        <f>IF(VLOOKUP($A2400,Parts!$A:$AM,E$1,0)="X",V$2,"")</f>
        <v xml:space="preserve">    MODULE
    { name = ModuleTagEngineLiquidPF }
</v>
      </c>
      <c r="F2400" t="str">
        <f>IF(VLOOKUP($A2400,Parts!$A:$AM,F$1,0)="X",W$2,"")</f>
        <v/>
      </c>
      <c r="G2400" t="str">
        <f>IF(VLOOKUP($A2400,Parts!$A:$AM,G$1,0)="X",X$2,"")</f>
        <v/>
      </c>
      <c r="H2400" t="str">
        <f>IF(VLOOKUP($A2400,Parts!$A:$AM,H$1,0)="X",Y$2,"")</f>
        <v/>
      </c>
      <c r="I2400" t="str">
        <f>IF(VLOOKUP($A2400,Parts!$A:$AM,I$1,0)="X",Z$2,"")</f>
        <v/>
      </c>
      <c r="J2400" t="str">
        <f>IF(VLOOKUP($A2400,Parts!$A:$AM,J$1,0)="X",AA$2,"")</f>
        <v/>
      </c>
      <c r="K2400" t="str">
        <f>IF(VLOOKUP($A2400,Parts!$A:$AM,K$1,0)="X",AB$2,"")</f>
        <v/>
      </c>
      <c r="L2400" t="str">
        <f>IF(VLOOKUP($A2400,Parts!$A:$AM,L$1,0)="X",AC$2,"")</f>
        <v/>
      </c>
      <c r="M2400" t="str">
        <f>IF(VLOOKUP($A2400,Parts!$A:$AM,M$1,0)="X",AD$2,"")</f>
        <v/>
      </c>
      <c r="N2400" t="str">
        <f>IF(VLOOKUP($A2400,Parts!$A:$AM,N$1,0)="X",AE$2,"")</f>
        <v/>
      </c>
      <c r="O2400" t="str">
        <f>IF(VLOOKUP($A2400,Parts!$A:$AM,O$1,0)="X",AF$2,"")</f>
        <v/>
      </c>
      <c r="P2400" t="str">
        <f t="shared" si="38"/>
        <v xml:space="preserve">    MODULE
    { name = ModuleTagEngineLiquidPF }
</v>
      </c>
    </row>
    <row r="2401" spans="1:16" x14ac:dyDescent="0.25">
      <c r="A2401" t="str">
        <f>Table15[[#This Row],[Name]]</f>
        <v>B9_Control_RCS_Port_R1Ox</v>
      </c>
      <c r="B2401" t="str">
        <f>IF(VLOOKUP($A2401,Parts!$A:$AM,B$1,0)="X",S$2,"")</f>
        <v/>
      </c>
      <c r="C2401" t="str">
        <f>IF(VLOOKUP($A2401,Parts!$A:$AM,C$1,0)="X",T$2,"")</f>
        <v/>
      </c>
      <c r="D2401" t="str">
        <f>IF(VLOOKUP($A2401,Parts!$A:$AM,D$1,0)="X",U$2,"")</f>
        <v/>
      </c>
      <c r="E2401" t="str">
        <f>IF(VLOOKUP($A2401,Parts!$A:$AM,E$1,0)="X",V$2,"")</f>
        <v/>
      </c>
      <c r="F2401" t="str">
        <f>IF(VLOOKUP($A2401,Parts!$A:$AM,F$1,0)="X",W$2,"")</f>
        <v/>
      </c>
      <c r="G2401" t="str">
        <f>IF(VLOOKUP($A2401,Parts!$A:$AM,G$1,0)="X",X$2,"")</f>
        <v/>
      </c>
      <c r="H2401" t="str">
        <f>IF(VLOOKUP($A2401,Parts!$A:$AM,H$1,0)="X",Y$2,"")</f>
        <v/>
      </c>
      <c r="I2401" t="str">
        <f>IF(VLOOKUP($A2401,Parts!$A:$AM,I$1,0)="X",Z$2,"")</f>
        <v/>
      </c>
      <c r="J2401" t="str">
        <f>IF(VLOOKUP($A2401,Parts!$A:$AM,J$1,0)="X",AA$2,"")</f>
        <v/>
      </c>
      <c r="K2401" t="str">
        <f>IF(VLOOKUP($A2401,Parts!$A:$AM,K$1,0)="X",AB$2,"")</f>
        <v/>
      </c>
      <c r="L2401" t="str">
        <f>IF(VLOOKUP($A2401,Parts!$A:$AM,L$1,0)="X",AC$2,"")</f>
        <v/>
      </c>
      <c r="M2401" t="str">
        <f>IF(VLOOKUP($A2401,Parts!$A:$AM,M$1,0)="X",AD$2,"")</f>
        <v/>
      </c>
      <c r="N2401" t="str">
        <f>IF(VLOOKUP($A2401,Parts!$A:$AM,N$1,0)="X",AE$2,"")</f>
        <v/>
      </c>
      <c r="O2401" t="str">
        <f>IF(VLOOKUP($A2401,Parts!$A:$AM,O$1,0)="X",AF$2,"")</f>
        <v/>
      </c>
      <c r="P2401" t="str">
        <f t="shared" si="38"/>
        <v/>
      </c>
    </row>
    <row r="2402" spans="1:16" x14ac:dyDescent="0.25">
      <c r="A2402" t="str">
        <f>Table15[[#This Row],[Name]]</f>
        <v>rn_r36_mirv_dec</v>
      </c>
      <c r="B2402" t="str">
        <f>IF(VLOOKUP($A2402,Parts!$A:$AM,B$1,0)="X",S$2,"")</f>
        <v/>
      </c>
      <c r="C2402" t="str">
        <f>IF(VLOOKUP($A2402,Parts!$A:$AM,C$1,0)="X",T$2,"")</f>
        <v/>
      </c>
      <c r="D2402" t="str">
        <f>IF(VLOOKUP($A2402,Parts!$A:$AM,D$1,0)="X",U$2,"")</f>
        <v/>
      </c>
      <c r="E2402" t="str">
        <f>IF(VLOOKUP($A2402,Parts!$A:$AM,E$1,0)="X",V$2,"")</f>
        <v/>
      </c>
      <c r="F2402" t="str">
        <f>IF(VLOOKUP($A2402,Parts!$A:$AM,F$1,0)="X",W$2,"")</f>
        <v/>
      </c>
      <c r="G2402" t="str">
        <f>IF(VLOOKUP($A2402,Parts!$A:$AM,G$1,0)="X",X$2,"")</f>
        <v/>
      </c>
      <c r="H2402" t="str">
        <f>IF(VLOOKUP($A2402,Parts!$A:$AM,H$1,0)="X",Y$2,"")</f>
        <v/>
      </c>
      <c r="I2402" t="str">
        <f>IF(VLOOKUP($A2402,Parts!$A:$AM,I$1,0)="X",Z$2,"")</f>
        <v/>
      </c>
      <c r="J2402" t="str">
        <f>IF(VLOOKUP($A2402,Parts!$A:$AM,J$1,0)="X",AA$2,"")</f>
        <v/>
      </c>
      <c r="K2402" t="str">
        <f>IF(VLOOKUP($A2402,Parts!$A:$AM,K$1,0)="X",AB$2,"")</f>
        <v/>
      </c>
      <c r="L2402" t="str">
        <f>IF(VLOOKUP($A2402,Parts!$A:$AM,L$1,0)="X",AC$2,"")</f>
        <v/>
      </c>
      <c r="M2402" t="str">
        <f>IF(VLOOKUP($A2402,Parts!$A:$AM,M$1,0)="X",AD$2,"")</f>
        <v/>
      </c>
      <c r="N2402" t="str">
        <f>IF(VLOOKUP($A2402,Parts!$A:$AM,N$1,0)="X",AE$2,"")</f>
        <v/>
      </c>
      <c r="O2402" t="str">
        <f>IF(VLOOKUP($A2402,Parts!$A:$AM,O$1,0)="X",AF$2,"")</f>
        <v/>
      </c>
      <c r="P2402" t="str">
        <f t="shared" si="38"/>
        <v/>
      </c>
    </row>
    <row r="2403" spans="1:16" x14ac:dyDescent="0.25">
      <c r="A2403" t="str">
        <f>Table15[[#This Row],[Name]]</f>
        <v>rn_r36_mirv</v>
      </c>
      <c r="B2403" t="str">
        <f>IF(VLOOKUP($A2403,Parts!$A:$AM,B$1,0)="X",S$2,"")</f>
        <v/>
      </c>
      <c r="C2403" t="str">
        <f>IF(VLOOKUP($A2403,Parts!$A:$AM,C$1,0)="X",T$2,"")</f>
        <v/>
      </c>
      <c r="D2403" t="str">
        <f>IF(VLOOKUP($A2403,Parts!$A:$AM,D$1,0)="X",U$2,"")</f>
        <v/>
      </c>
      <c r="E2403" t="str">
        <f>IF(VLOOKUP($A2403,Parts!$A:$AM,E$1,0)="X",V$2,"")</f>
        <v/>
      </c>
      <c r="F2403" t="str">
        <f>IF(VLOOKUP($A2403,Parts!$A:$AM,F$1,0)="X",W$2,"")</f>
        <v/>
      </c>
      <c r="G2403" t="str">
        <f>IF(VLOOKUP($A2403,Parts!$A:$AM,G$1,0)="X",X$2,"")</f>
        <v/>
      </c>
      <c r="H2403" t="str">
        <f>IF(VLOOKUP($A2403,Parts!$A:$AM,H$1,0)="X",Y$2,"")</f>
        <v/>
      </c>
      <c r="I2403" t="str">
        <f>IF(VLOOKUP($A2403,Parts!$A:$AM,I$1,0)="X",Z$2,"")</f>
        <v/>
      </c>
      <c r="J2403" t="str">
        <f>IF(VLOOKUP($A2403,Parts!$A:$AM,J$1,0)="X",AA$2,"")</f>
        <v/>
      </c>
      <c r="K2403" t="str">
        <f>IF(VLOOKUP($A2403,Parts!$A:$AM,K$1,0)="X",AB$2,"")</f>
        <v/>
      </c>
      <c r="L2403" t="str">
        <f>IF(VLOOKUP($A2403,Parts!$A:$AM,L$1,0)="X",AC$2,"")</f>
        <v/>
      </c>
      <c r="M2403" t="str">
        <f>IF(VLOOKUP($A2403,Parts!$A:$AM,M$1,0)="X",AD$2,"")</f>
        <v/>
      </c>
      <c r="N2403" t="str">
        <f>IF(VLOOKUP($A2403,Parts!$A:$AM,N$1,0)="X",AE$2,"")</f>
        <v/>
      </c>
      <c r="O2403" t="str">
        <f>IF(VLOOKUP($A2403,Parts!$A:$AM,O$1,0)="X",AF$2,"")</f>
        <v/>
      </c>
      <c r="P2403" t="str">
        <f t="shared" si="38"/>
        <v/>
      </c>
    </row>
    <row r="2404" spans="1:16" x14ac:dyDescent="0.25">
      <c r="A2404" t="str">
        <f>Table15[[#This Row],[Name]]</f>
        <v>rn_r36_mirv_eng</v>
      </c>
      <c r="B2404" t="str">
        <f>IF(VLOOKUP($A2404,Parts!$A:$AM,B$1,0)="X",S$2,"")</f>
        <v/>
      </c>
      <c r="C2404" t="str">
        <f>IF(VLOOKUP($A2404,Parts!$A:$AM,C$1,0)="X",T$2,"")</f>
        <v/>
      </c>
      <c r="D2404" t="str">
        <f>IF(VLOOKUP($A2404,Parts!$A:$AM,D$1,0)="X",U$2,"")</f>
        <v/>
      </c>
      <c r="E2404" t="str">
        <f>IF(VLOOKUP($A2404,Parts!$A:$AM,E$1,0)="X",V$2,"")</f>
        <v/>
      </c>
      <c r="F2404" t="str">
        <f>IF(VLOOKUP($A2404,Parts!$A:$AM,F$1,0)="X",W$2,"")</f>
        <v/>
      </c>
      <c r="G2404" t="str">
        <f>IF(VLOOKUP($A2404,Parts!$A:$AM,G$1,0)="X",X$2,"")</f>
        <v/>
      </c>
      <c r="H2404" t="str">
        <f>IF(VLOOKUP($A2404,Parts!$A:$AM,H$1,0)="X",Y$2,"")</f>
        <v/>
      </c>
      <c r="I2404" t="str">
        <f>IF(VLOOKUP($A2404,Parts!$A:$AM,I$1,0)="X",Z$2,"")</f>
        <v/>
      </c>
      <c r="J2404" t="str">
        <f>IF(VLOOKUP($A2404,Parts!$A:$AM,J$1,0)="X",AA$2,"")</f>
        <v/>
      </c>
      <c r="K2404" t="str">
        <f>IF(VLOOKUP($A2404,Parts!$A:$AM,K$1,0)="X",AB$2,"")</f>
        <v/>
      </c>
      <c r="L2404" t="str">
        <f>IF(VLOOKUP($A2404,Parts!$A:$AM,L$1,0)="X",AC$2,"")</f>
        <v/>
      </c>
      <c r="M2404" t="str">
        <f>IF(VLOOKUP($A2404,Parts!$A:$AM,M$1,0)="X",AD$2,"")</f>
        <v/>
      </c>
      <c r="N2404" t="str">
        <f>IF(VLOOKUP($A2404,Parts!$A:$AM,N$1,0)="X",AE$2,"")</f>
        <v/>
      </c>
      <c r="O2404" t="str">
        <f>IF(VLOOKUP($A2404,Parts!$A:$AM,O$1,0)="X",AF$2,"")</f>
        <v/>
      </c>
      <c r="P2404" t="str">
        <f t="shared" si="38"/>
        <v/>
      </c>
    </row>
    <row r="2405" spans="1:16" x14ac:dyDescent="0.25">
      <c r="A2405" t="str">
        <f>Table15[[#This Row],[Name]]</f>
        <v>ca_lahar</v>
      </c>
      <c r="B2405" t="str">
        <f>IF(VLOOKUP($A2405,Parts!$A:$AM,B$1,0)="X",S$2,"")</f>
        <v/>
      </c>
      <c r="C2405" t="str">
        <f>IF(VLOOKUP($A2405,Parts!$A:$AM,C$1,0)="X",T$2,"")</f>
        <v/>
      </c>
      <c r="D2405" t="str">
        <f>IF(VLOOKUP($A2405,Parts!$A:$AM,D$1,0)="X",U$2,"")</f>
        <v/>
      </c>
      <c r="E2405" t="str">
        <f>IF(VLOOKUP($A2405,Parts!$A:$AM,E$1,0)="X",V$2,"")</f>
        <v/>
      </c>
      <c r="F2405" t="str">
        <f>IF(VLOOKUP($A2405,Parts!$A:$AM,F$1,0)="X",W$2,"")</f>
        <v/>
      </c>
      <c r="G2405" t="str">
        <f>IF(VLOOKUP($A2405,Parts!$A:$AM,G$1,0)="X",X$2,"")</f>
        <v/>
      </c>
      <c r="H2405" t="str">
        <f>IF(VLOOKUP($A2405,Parts!$A:$AM,H$1,0)="X",Y$2,"")</f>
        <v/>
      </c>
      <c r="I2405" t="str">
        <f>IF(VLOOKUP($A2405,Parts!$A:$AM,I$1,0)="X",Z$2,"")</f>
        <v/>
      </c>
      <c r="J2405" t="str">
        <f>IF(VLOOKUP($A2405,Parts!$A:$AM,J$1,0)="X",AA$2,"")</f>
        <v/>
      </c>
      <c r="K2405" t="str">
        <f>IF(VLOOKUP($A2405,Parts!$A:$AM,K$1,0)="X",AB$2,"")</f>
        <v/>
      </c>
      <c r="L2405" t="str">
        <f>IF(VLOOKUP($A2405,Parts!$A:$AM,L$1,0)="X",AC$2,"")</f>
        <v/>
      </c>
      <c r="M2405" t="str">
        <f>IF(VLOOKUP($A2405,Parts!$A:$AM,M$1,0)="X",AD$2,"")</f>
        <v/>
      </c>
      <c r="N2405" t="str">
        <f>IF(VLOOKUP($A2405,Parts!$A:$AM,N$1,0)="X",AE$2,"")</f>
        <v/>
      </c>
      <c r="O2405" t="str">
        <f>IF(VLOOKUP($A2405,Parts!$A:$AM,O$1,0)="X",AF$2,"")</f>
        <v/>
      </c>
      <c r="P2405" t="str">
        <f t="shared" si="38"/>
        <v/>
      </c>
    </row>
    <row r="2406" spans="1:16" x14ac:dyDescent="0.25">
      <c r="A2406" t="str">
        <f>Table15[[#This Row],[Name]]</f>
        <v>NK-19</v>
      </c>
      <c r="B2406" t="str">
        <f>IF(VLOOKUP($A2406,Parts!$A:$AM,B$1,0)="X",S$2,"")</f>
        <v/>
      </c>
      <c r="C2406" t="str">
        <f>IF(VLOOKUP($A2406,Parts!$A:$AM,C$1,0)="X",T$2,"")</f>
        <v/>
      </c>
      <c r="D2406" t="str">
        <f>IF(VLOOKUP($A2406,Parts!$A:$AM,D$1,0)="X",U$2,"")</f>
        <v/>
      </c>
      <c r="E2406" t="str">
        <f>IF(VLOOKUP($A2406,Parts!$A:$AM,E$1,0)="X",V$2,"")</f>
        <v/>
      </c>
      <c r="F2406" t="str">
        <f>IF(VLOOKUP($A2406,Parts!$A:$AM,F$1,0)="X",W$2,"")</f>
        <v/>
      </c>
      <c r="G2406" t="str">
        <f>IF(VLOOKUP($A2406,Parts!$A:$AM,G$1,0)="X",X$2,"")</f>
        <v/>
      </c>
      <c r="H2406" t="str">
        <f>IF(VLOOKUP($A2406,Parts!$A:$AM,H$1,0)="X",Y$2,"")</f>
        <v/>
      </c>
      <c r="I2406" t="str">
        <f>IF(VLOOKUP($A2406,Parts!$A:$AM,I$1,0)="X",Z$2,"")</f>
        <v/>
      </c>
      <c r="J2406" t="str">
        <f>IF(VLOOKUP($A2406,Parts!$A:$AM,J$1,0)="X",AA$2,"")</f>
        <v/>
      </c>
      <c r="K2406" t="str">
        <f>IF(VLOOKUP($A2406,Parts!$A:$AM,K$1,0)="X",AB$2,"")</f>
        <v/>
      </c>
      <c r="L2406" t="str">
        <f>IF(VLOOKUP($A2406,Parts!$A:$AM,L$1,0)="X",AC$2,"")</f>
        <v/>
      </c>
      <c r="M2406" t="str">
        <f>IF(VLOOKUP($A2406,Parts!$A:$AM,M$1,0)="X",AD$2,"")</f>
        <v/>
      </c>
      <c r="N2406" t="str">
        <f>IF(VLOOKUP($A2406,Parts!$A:$AM,N$1,0)="X",AE$2,"")</f>
        <v/>
      </c>
      <c r="O2406" t="str">
        <f>IF(VLOOKUP($A2406,Parts!$A:$AM,O$1,0)="X",AF$2,"")</f>
        <v/>
      </c>
      <c r="P2406" t="str">
        <f t="shared" si="38"/>
        <v/>
      </c>
    </row>
    <row r="2407" spans="1:16" x14ac:dyDescent="0.25">
      <c r="A2407" t="str">
        <f>Table15[[#This Row],[Name]]</f>
        <v>NK-21</v>
      </c>
      <c r="B2407" t="str">
        <f>IF(VLOOKUP($A2407,Parts!$A:$AM,B$1,0)="X",S$2,"")</f>
        <v/>
      </c>
      <c r="C2407" t="str">
        <f>IF(VLOOKUP($A2407,Parts!$A:$AM,C$1,0)="X",T$2,"")</f>
        <v/>
      </c>
      <c r="D2407" t="str">
        <f>IF(VLOOKUP($A2407,Parts!$A:$AM,D$1,0)="X",U$2,"")</f>
        <v/>
      </c>
      <c r="E2407" t="str">
        <f>IF(VLOOKUP($A2407,Parts!$A:$AM,E$1,0)="X",V$2,"")</f>
        <v/>
      </c>
      <c r="F2407" t="str">
        <f>IF(VLOOKUP($A2407,Parts!$A:$AM,F$1,0)="X",W$2,"")</f>
        <v/>
      </c>
      <c r="G2407" t="str">
        <f>IF(VLOOKUP($A2407,Parts!$A:$AM,G$1,0)="X",X$2,"")</f>
        <v/>
      </c>
      <c r="H2407" t="str">
        <f>IF(VLOOKUP($A2407,Parts!$A:$AM,H$1,0)="X",Y$2,"")</f>
        <v/>
      </c>
      <c r="I2407" t="str">
        <f>IF(VLOOKUP($A2407,Parts!$A:$AM,I$1,0)="X",Z$2,"")</f>
        <v/>
      </c>
      <c r="J2407" t="str">
        <f>IF(VLOOKUP($A2407,Parts!$A:$AM,J$1,0)="X",AA$2,"")</f>
        <v/>
      </c>
      <c r="K2407" t="str">
        <f>IF(VLOOKUP($A2407,Parts!$A:$AM,K$1,0)="X",AB$2,"")</f>
        <v/>
      </c>
      <c r="L2407" t="str">
        <f>IF(VLOOKUP($A2407,Parts!$A:$AM,L$1,0)="X",AC$2,"")</f>
        <v/>
      </c>
      <c r="M2407" t="str">
        <f>IF(VLOOKUP($A2407,Parts!$A:$AM,M$1,0)="X",AD$2,"")</f>
        <v/>
      </c>
      <c r="N2407" t="str">
        <f>IF(VLOOKUP($A2407,Parts!$A:$AM,N$1,0)="X",AE$2,"")</f>
        <v/>
      </c>
      <c r="O2407" t="str">
        <f>IF(VLOOKUP($A2407,Parts!$A:$AM,O$1,0)="X",AF$2,"")</f>
        <v/>
      </c>
      <c r="P2407" t="str">
        <f t="shared" si="38"/>
        <v/>
      </c>
    </row>
    <row r="2408" spans="1:16" x14ac:dyDescent="0.25">
      <c r="A2408" t="str">
        <f>Table15[[#This Row],[Name]]</f>
        <v>NK-31</v>
      </c>
      <c r="B2408" t="str">
        <f>IF(VLOOKUP($A2408,Parts!$A:$AM,B$1,0)="X",S$2,"")</f>
        <v/>
      </c>
      <c r="C2408" t="str">
        <f>IF(VLOOKUP($A2408,Parts!$A:$AM,C$1,0)="X",T$2,"")</f>
        <v/>
      </c>
      <c r="D2408" t="str">
        <f>IF(VLOOKUP($A2408,Parts!$A:$AM,D$1,0)="X",U$2,"")</f>
        <v/>
      </c>
      <c r="E2408" t="str">
        <f>IF(VLOOKUP($A2408,Parts!$A:$AM,E$1,0)="X",V$2,"")</f>
        <v/>
      </c>
      <c r="F2408" t="str">
        <f>IF(VLOOKUP($A2408,Parts!$A:$AM,F$1,0)="X",W$2,"")</f>
        <v/>
      </c>
      <c r="G2408" t="str">
        <f>IF(VLOOKUP($A2408,Parts!$A:$AM,G$1,0)="X",X$2,"")</f>
        <v/>
      </c>
      <c r="H2408" t="str">
        <f>IF(VLOOKUP($A2408,Parts!$A:$AM,H$1,0)="X",Y$2,"")</f>
        <v/>
      </c>
      <c r="I2408" t="str">
        <f>IF(VLOOKUP($A2408,Parts!$A:$AM,I$1,0)="X",Z$2,"")</f>
        <v/>
      </c>
      <c r="J2408" t="str">
        <f>IF(VLOOKUP($A2408,Parts!$A:$AM,J$1,0)="X",AA$2,"")</f>
        <v/>
      </c>
      <c r="K2408" t="str">
        <f>IF(VLOOKUP($A2408,Parts!$A:$AM,K$1,0)="X",AB$2,"")</f>
        <v/>
      </c>
      <c r="L2408" t="str">
        <f>IF(VLOOKUP($A2408,Parts!$A:$AM,L$1,0)="X",AC$2,"")</f>
        <v/>
      </c>
      <c r="M2408" t="str">
        <f>IF(VLOOKUP($A2408,Parts!$A:$AM,M$1,0)="X",AD$2,"")</f>
        <v/>
      </c>
      <c r="N2408" t="str">
        <f>IF(VLOOKUP($A2408,Parts!$A:$AM,N$1,0)="X",AE$2,"")</f>
        <v/>
      </c>
      <c r="O2408" t="str">
        <f>IF(VLOOKUP($A2408,Parts!$A:$AM,O$1,0)="X",AF$2,"")</f>
        <v/>
      </c>
      <c r="P2408" t="str">
        <f t="shared" si="38"/>
        <v/>
      </c>
    </row>
    <row r="2409" spans="1:16" x14ac:dyDescent="0.25">
      <c r="A2409" t="str">
        <f>Table15[[#This Row],[Name]]</f>
        <v>R_40B_4kN</v>
      </c>
      <c r="B2409" t="str">
        <f>IF(VLOOKUP($A2409,Parts!$A:$AM,B$1,0)="X",S$2,"")</f>
        <v/>
      </c>
      <c r="C2409" t="str">
        <f>IF(VLOOKUP($A2409,Parts!$A:$AM,C$1,0)="X",T$2,"")</f>
        <v/>
      </c>
      <c r="D2409" t="str">
        <f>IF(VLOOKUP($A2409,Parts!$A:$AM,D$1,0)="X",U$2,"")</f>
        <v/>
      </c>
      <c r="E2409" t="str">
        <f>IF(VLOOKUP($A2409,Parts!$A:$AM,E$1,0)="X",V$2,"")</f>
        <v/>
      </c>
      <c r="F2409" t="str">
        <f>IF(VLOOKUP($A2409,Parts!$A:$AM,F$1,0)="X",W$2,"")</f>
        <v/>
      </c>
      <c r="G2409" t="str">
        <f>IF(VLOOKUP($A2409,Parts!$A:$AM,G$1,0)="X",X$2,"")</f>
        <v/>
      </c>
      <c r="H2409" t="str">
        <f>IF(VLOOKUP($A2409,Parts!$A:$AM,H$1,0)="X",Y$2,"")</f>
        <v/>
      </c>
      <c r="I2409" t="str">
        <f>IF(VLOOKUP($A2409,Parts!$A:$AM,I$1,0)="X",Z$2,"")</f>
        <v/>
      </c>
      <c r="J2409" t="str">
        <f>IF(VLOOKUP($A2409,Parts!$A:$AM,J$1,0)="X",AA$2,"")</f>
        <v/>
      </c>
      <c r="K2409" t="str">
        <f>IF(VLOOKUP($A2409,Parts!$A:$AM,K$1,0)="X",AB$2,"")</f>
        <v/>
      </c>
      <c r="L2409" t="str">
        <f>IF(VLOOKUP($A2409,Parts!$A:$AM,L$1,0)="X",AC$2,"")</f>
        <v/>
      </c>
      <c r="M2409" t="str">
        <f>IF(VLOOKUP($A2409,Parts!$A:$AM,M$1,0)="X",AD$2,"")</f>
        <v/>
      </c>
      <c r="N2409" t="str">
        <f>IF(VLOOKUP($A2409,Parts!$A:$AM,N$1,0)="X",AE$2,"")</f>
        <v/>
      </c>
      <c r="O2409" t="str">
        <f>IF(VLOOKUP($A2409,Parts!$A:$AM,O$1,0)="X",AF$2,"")</f>
        <v/>
      </c>
      <c r="P2409" t="str">
        <f t="shared" si="38"/>
        <v/>
      </c>
    </row>
    <row r="2410" spans="1:16" x14ac:dyDescent="0.25">
      <c r="A2410" t="str">
        <f>Table15[[#This Row],[Name]]</f>
        <v>NK-39</v>
      </c>
      <c r="B2410" t="str">
        <f>IF(VLOOKUP($A2410,Parts!$A:$AM,B$1,0)="X",S$2,"")</f>
        <v/>
      </c>
      <c r="C2410" t="str">
        <f>IF(VLOOKUP($A2410,Parts!$A:$AM,C$1,0)="X",T$2,"")</f>
        <v/>
      </c>
      <c r="D2410" t="str">
        <f>IF(VLOOKUP($A2410,Parts!$A:$AM,D$1,0)="X",U$2,"")</f>
        <v/>
      </c>
      <c r="E2410" t="str">
        <f>IF(VLOOKUP($A2410,Parts!$A:$AM,E$1,0)="X",V$2,"")</f>
        <v/>
      </c>
      <c r="F2410" t="str">
        <f>IF(VLOOKUP($A2410,Parts!$A:$AM,F$1,0)="X",W$2,"")</f>
        <v/>
      </c>
      <c r="G2410" t="str">
        <f>IF(VLOOKUP($A2410,Parts!$A:$AM,G$1,0)="X",X$2,"")</f>
        <v/>
      </c>
      <c r="H2410" t="str">
        <f>IF(VLOOKUP($A2410,Parts!$A:$AM,H$1,0)="X",Y$2,"")</f>
        <v/>
      </c>
      <c r="I2410" t="str">
        <f>IF(VLOOKUP($A2410,Parts!$A:$AM,I$1,0)="X",Z$2,"")</f>
        <v/>
      </c>
      <c r="J2410" t="str">
        <f>IF(VLOOKUP($A2410,Parts!$A:$AM,J$1,0)="X",AA$2,"")</f>
        <v/>
      </c>
      <c r="K2410" t="str">
        <f>IF(VLOOKUP($A2410,Parts!$A:$AM,K$1,0)="X",AB$2,"")</f>
        <v/>
      </c>
      <c r="L2410" t="str">
        <f>IF(VLOOKUP($A2410,Parts!$A:$AM,L$1,0)="X",AC$2,"")</f>
        <v/>
      </c>
      <c r="M2410" t="str">
        <f>IF(VLOOKUP($A2410,Parts!$A:$AM,M$1,0)="X",AD$2,"")</f>
        <v/>
      </c>
      <c r="N2410" t="str">
        <f>IF(VLOOKUP($A2410,Parts!$A:$AM,N$1,0)="X",AE$2,"")</f>
        <v/>
      </c>
      <c r="O2410" t="str">
        <f>IF(VLOOKUP($A2410,Parts!$A:$AM,O$1,0)="X",AF$2,"")</f>
        <v/>
      </c>
      <c r="P2410" t="str">
        <f t="shared" si="38"/>
        <v/>
      </c>
    </row>
    <row r="2411" spans="1:16" x14ac:dyDescent="0.25">
      <c r="A2411" t="str">
        <f>Table15[[#This Row],[Name]]</f>
        <v>AJ26-62</v>
      </c>
      <c r="B2411" t="str">
        <f>IF(VLOOKUP($A2411,Parts!$A:$AM,B$1,0)="X",S$2,"")</f>
        <v/>
      </c>
      <c r="C2411" t="str">
        <f>IF(VLOOKUP($A2411,Parts!$A:$AM,C$1,0)="X",T$2,"")</f>
        <v/>
      </c>
      <c r="D2411" t="str">
        <f>IF(VLOOKUP($A2411,Parts!$A:$AM,D$1,0)="X",U$2,"")</f>
        <v/>
      </c>
      <c r="E2411" t="str">
        <f>IF(VLOOKUP($A2411,Parts!$A:$AM,E$1,0)="X",V$2,"")</f>
        <v/>
      </c>
      <c r="F2411" t="str">
        <f>IF(VLOOKUP($A2411,Parts!$A:$AM,F$1,0)="X",W$2,"")</f>
        <v/>
      </c>
      <c r="G2411" t="str">
        <f>IF(VLOOKUP($A2411,Parts!$A:$AM,G$1,0)="X",X$2,"")</f>
        <v/>
      </c>
      <c r="H2411" t="str">
        <f>IF(VLOOKUP($A2411,Parts!$A:$AM,H$1,0)="X",Y$2,"")</f>
        <v/>
      </c>
      <c r="I2411" t="str">
        <f>IF(VLOOKUP($A2411,Parts!$A:$AM,I$1,0)="X",Z$2,"")</f>
        <v/>
      </c>
      <c r="J2411" t="str">
        <f>IF(VLOOKUP($A2411,Parts!$A:$AM,J$1,0)="X",AA$2,"")</f>
        <v/>
      </c>
      <c r="K2411" t="str">
        <f>IF(VLOOKUP($A2411,Parts!$A:$AM,K$1,0)="X",AB$2,"")</f>
        <v/>
      </c>
      <c r="L2411" t="str">
        <f>IF(VLOOKUP($A2411,Parts!$A:$AM,L$1,0)="X",AC$2,"")</f>
        <v/>
      </c>
      <c r="M2411" t="str">
        <f>IF(VLOOKUP($A2411,Parts!$A:$AM,M$1,0)="X",AD$2,"")</f>
        <v/>
      </c>
      <c r="N2411" t="str">
        <f>IF(VLOOKUP($A2411,Parts!$A:$AM,N$1,0)="X",AE$2,"")</f>
        <v/>
      </c>
      <c r="O2411" t="str">
        <f>IF(VLOOKUP($A2411,Parts!$A:$AM,O$1,0)="X",AF$2,"")</f>
        <v/>
      </c>
      <c r="P2411" t="str">
        <f t="shared" si="38"/>
        <v/>
      </c>
    </row>
    <row r="2412" spans="1:16" x14ac:dyDescent="0.25">
      <c r="A2412" t="str">
        <f>Table15[[#This Row],[Name]]</f>
        <v>890N_Engine</v>
      </c>
      <c r="B2412" t="str">
        <f>IF(VLOOKUP($A2412,Parts!$A:$AM,B$1,0)="X",S$2,"")</f>
        <v/>
      </c>
      <c r="C2412" t="str">
        <f>IF(VLOOKUP($A2412,Parts!$A:$AM,C$1,0)="X",T$2,"")</f>
        <v/>
      </c>
      <c r="D2412" t="str">
        <f>IF(VLOOKUP($A2412,Parts!$A:$AM,D$1,0)="X",U$2,"")</f>
        <v/>
      </c>
      <c r="E2412" t="str">
        <f>IF(VLOOKUP($A2412,Parts!$A:$AM,E$1,0)="X",V$2,"")</f>
        <v/>
      </c>
      <c r="F2412" t="str">
        <f>IF(VLOOKUP($A2412,Parts!$A:$AM,F$1,0)="X",W$2,"")</f>
        <v/>
      </c>
      <c r="G2412" t="str">
        <f>IF(VLOOKUP($A2412,Parts!$A:$AM,G$1,0)="X",X$2,"")</f>
        <v/>
      </c>
      <c r="H2412" t="str">
        <f>IF(VLOOKUP($A2412,Parts!$A:$AM,H$1,0)="X",Y$2,"")</f>
        <v/>
      </c>
      <c r="I2412" t="str">
        <f>IF(VLOOKUP($A2412,Parts!$A:$AM,I$1,0)="X",Z$2,"")</f>
        <v/>
      </c>
      <c r="J2412" t="str">
        <f>IF(VLOOKUP($A2412,Parts!$A:$AM,J$1,0)="X",AA$2,"")</f>
        <v/>
      </c>
      <c r="K2412" t="str">
        <f>IF(VLOOKUP($A2412,Parts!$A:$AM,K$1,0)="X",AB$2,"")</f>
        <v/>
      </c>
      <c r="L2412" t="str">
        <f>IF(VLOOKUP($A2412,Parts!$A:$AM,L$1,0)="X",AC$2,"")</f>
        <v/>
      </c>
      <c r="M2412" t="str">
        <f>IF(VLOOKUP($A2412,Parts!$A:$AM,M$1,0)="X",AD$2,"")</f>
        <v/>
      </c>
      <c r="N2412" t="str">
        <f>IF(VLOOKUP($A2412,Parts!$A:$AM,N$1,0)="X",AE$2,"")</f>
        <v/>
      </c>
      <c r="O2412" t="str">
        <f>IF(VLOOKUP($A2412,Parts!$A:$AM,O$1,0)="X",AF$2,"")</f>
        <v/>
      </c>
      <c r="P2412" t="str">
        <f t="shared" si="38"/>
        <v/>
      </c>
    </row>
    <row r="2413" spans="1:16" x14ac:dyDescent="0.25">
      <c r="A2413" t="str">
        <f>Table15[[#This Row],[Name]]</f>
        <v>NK-15V</v>
      </c>
      <c r="B2413" t="str">
        <f>IF(VLOOKUP($A2413,Parts!$A:$AM,B$1,0)="X",S$2,"")</f>
        <v/>
      </c>
      <c r="C2413" t="str">
        <f>IF(VLOOKUP($A2413,Parts!$A:$AM,C$1,0)="X",T$2,"")</f>
        <v/>
      </c>
      <c r="D2413" t="str">
        <f>IF(VLOOKUP($A2413,Parts!$A:$AM,D$1,0)="X",U$2,"")</f>
        <v/>
      </c>
      <c r="E2413" t="str">
        <f>IF(VLOOKUP($A2413,Parts!$A:$AM,E$1,0)="X",V$2,"")</f>
        <v/>
      </c>
      <c r="F2413" t="str">
        <f>IF(VLOOKUP($A2413,Parts!$A:$AM,F$1,0)="X",W$2,"")</f>
        <v/>
      </c>
      <c r="G2413" t="str">
        <f>IF(VLOOKUP($A2413,Parts!$A:$AM,G$1,0)="X",X$2,"")</f>
        <v/>
      </c>
      <c r="H2413" t="str">
        <f>IF(VLOOKUP($A2413,Parts!$A:$AM,H$1,0)="X",Y$2,"")</f>
        <v/>
      </c>
      <c r="I2413" t="str">
        <f>IF(VLOOKUP($A2413,Parts!$A:$AM,I$1,0)="X",Z$2,"")</f>
        <v/>
      </c>
      <c r="J2413" t="str">
        <f>IF(VLOOKUP($A2413,Parts!$A:$AM,J$1,0)="X",AA$2,"")</f>
        <v/>
      </c>
      <c r="K2413" t="str">
        <f>IF(VLOOKUP($A2413,Parts!$A:$AM,K$1,0)="X",AB$2,"")</f>
        <v/>
      </c>
      <c r="L2413" t="str">
        <f>IF(VLOOKUP($A2413,Parts!$A:$AM,L$1,0)="X",AC$2,"")</f>
        <v/>
      </c>
      <c r="M2413" t="str">
        <f>IF(VLOOKUP($A2413,Parts!$A:$AM,M$1,0)="X",AD$2,"")</f>
        <v/>
      </c>
      <c r="N2413" t="str">
        <f>IF(VLOOKUP($A2413,Parts!$A:$AM,N$1,0)="X",AE$2,"")</f>
        <v/>
      </c>
      <c r="O2413" t="str">
        <f>IF(VLOOKUP($A2413,Parts!$A:$AM,O$1,0)="X",AF$2,"")</f>
        <v/>
      </c>
      <c r="P2413" t="str">
        <f t="shared" si="38"/>
        <v/>
      </c>
    </row>
    <row r="2414" spans="1:16" x14ac:dyDescent="0.25">
      <c r="A2414" t="str">
        <f>Table15[[#This Row],[Name]]</f>
        <v>NK-15V-Original-NoGimbal</v>
      </c>
      <c r="B2414" t="str">
        <f>IF(VLOOKUP($A2414,Parts!$A:$AM,B$1,0)="X",S$2,"")</f>
        <v/>
      </c>
      <c r="C2414" t="str">
        <f>IF(VLOOKUP($A2414,Parts!$A:$AM,C$1,0)="X",T$2,"")</f>
        <v/>
      </c>
      <c r="D2414" t="str">
        <f>IF(VLOOKUP($A2414,Parts!$A:$AM,D$1,0)="X",U$2,"")</f>
        <v/>
      </c>
      <c r="E2414" t="str">
        <f>IF(VLOOKUP($A2414,Parts!$A:$AM,E$1,0)="X",V$2,"")</f>
        <v/>
      </c>
      <c r="F2414" t="str">
        <f>IF(VLOOKUP($A2414,Parts!$A:$AM,F$1,0)="X",W$2,"")</f>
        <v/>
      </c>
      <c r="G2414" t="str">
        <f>IF(VLOOKUP($A2414,Parts!$A:$AM,G$1,0)="X",X$2,"")</f>
        <v/>
      </c>
      <c r="H2414" t="str">
        <f>IF(VLOOKUP($A2414,Parts!$A:$AM,H$1,0)="X",Y$2,"")</f>
        <v/>
      </c>
      <c r="I2414" t="str">
        <f>IF(VLOOKUP($A2414,Parts!$A:$AM,I$1,0)="X",Z$2,"")</f>
        <v/>
      </c>
      <c r="J2414" t="str">
        <f>IF(VLOOKUP($A2414,Parts!$A:$AM,J$1,0)="X",AA$2,"")</f>
        <v/>
      </c>
      <c r="K2414" t="str">
        <f>IF(VLOOKUP($A2414,Parts!$A:$AM,K$1,0)="X",AB$2,"")</f>
        <v/>
      </c>
      <c r="L2414" t="str">
        <f>IF(VLOOKUP($A2414,Parts!$A:$AM,L$1,0)="X",AC$2,"")</f>
        <v/>
      </c>
      <c r="M2414" t="str">
        <f>IF(VLOOKUP($A2414,Parts!$A:$AM,M$1,0)="X",AD$2,"")</f>
        <v/>
      </c>
      <c r="N2414" t="str">
        <f>IF(VLOOKUP($A2414,Parts!$A:$AM,N$1,0)="X",AE$2,"")</f>
        <v/>
      </c>
      <c r="O2414" t="str">
        <f>IF(VLOOKUP($A2414,Parts!$A:$AM,O$1,0)="X",AF$2,"")</f>
        <v/>
      </c>
      <c r="P2414" t="str">
        <f t="shared" si="38"/>
        <v/>
      </c>
    </row>
    <row r="2415" spans="1:16" x14ac:dyDescent="0.25">
      <c r="A2415" t="str">
        <f>Table15[[#This Row],[Name]]</f>
        <v>NK-43</v>
      </c>
      <c r="B2415" t="str">
        <f>IF(VLOOKUP($A2415,Parts!$A:$AM,B$1,0)="X",S$2,"")</f>
        <v/>
      </c>
      <c r="C2415" t="str">
        <f>IF(VLOOKUP($A2415,Parts!$A:$AM,C$1,0)="X",T$2,"")</f>
        <v/>
      </c>
      <c r="D2415" t="str">
        <f>IF(VLOOKUP($A2415,Parts!$A:$AM,D$1,0)="X",U$2,"")</f>
        <v/>
      </c>
      <c r="E2415" t="str">
        <f>IF(VLOOKUP($A2415,Parts!$A:$AM,E$1,0)="X",V$2,"")</f>
        <v/>
      </c>
      <c r="F2415" t="str">
        <f>IF(VLOOKUP($A2415,Parts!$A:$AM,F$1,0)="X",W$2,"")</f>
        <v/>
      </c>
      <c r="G2415" t="str">
        <f>IF(VLOOKUP($A2415,Parts!$A:$AM,G$1,0)="X",X$2,"")</f>
        <v/>
      </c>
      <c r="H2415" t="str">
        <f>IF(VLOOKUP($A2415,Parts!$A:$AM,H$1,0)="X",Y$2,"")</f>
        <v/>
      </c>
      <c r="I2415" t="str">
        <f>IF(VLOOKUP($A2415,Parts!$A:$AM,I$1,0)="X",Z$2,"")</f>
        <v/>
      </c>
      <c r="J2415" t="str">
        <f>IF(VLOOKUP($A2415,Parts!$A:$AM,J$1,0)="X",AA$2,"")</f>
        <v/>
      </c>
      <c r="K2415" t="str">
        <f>IF(VLOOKUP($A2415,Parts!$A:$AM,K$1,0)="X",AB$2,"")</f>
        <v/>
      </c>
      <c r="L2415" t="str">
        <f>IF(VLOOKUP($A2415,Parts!$A:$AM,L$1,0)="X",AC$2,"")</f>
        <v/>
      </c>
      <c r="M2415" t="str">
        <f>IF(VLOOKUP($A2415,Parts!$A:$AM,M$1,0)="X",AD$2,"")</f>
        <v/>
      </c>
      <c r="N2415" t="str">
        <f>IF(VLOOKUP($A2415,Parts!$A:$AM,N$1,0)="X",AE$2,"")</f>
        <v/>
      </c>
      <c r="O2415" t="str">
        <f>IF(VLOOKUP($A2415,Parts!$A:$AM,O$1,0)="X",AF$2,"")</f>
        <v/>
      </c>
      <c r="P2415" t="str">
        <f t="shared" si="38"/>
        <v/>
      </c>
    </row>
    <row r="2416" spans="1:16" x14ac:dyDescent="0.25">
      <c r="A2416" t="str">
        <f>Table15[[#This Row],[Name]]</f>
        <v>HiPAT</v>
      </c>
      <c r="B2416" t="str">
        <f>IF(VLOOKUP($A2416,Parts!$A:$AM,B$1,0)="X",S$2,"")</f>
        <v/>
      </c>
      <c r="C2416" t="str">
        <f>IF(VLOOKUP($A2416,Parts!$A:$AM,C$1,0)="X",T$2,"")</f>
        <v/>
      </c>
      <c r="D2416" t="str">
        <f>IF(VLOOKUP($A2416,Parts!$A:$AM,D$1,0)="X",U$2,"")</f>
        <v/>
      </c>
      <c r="E2416" t="str">
        <f>IF(VLOOKUP($A2416,Parts!$A:$AM,E$1,0)="X",V$2,"")</f>
        <v/>
      </c>
      <c r="F2416" t="str">
        <f>IF(VLOOKUP($A2416,Parts!$A:$AM,F$1,0)="X",W$2,"")</f>
        <v/>
      </c>
      <c r="G2416" t="str">
        <f>IF(VLOOKUP($A2416,Parts!$A:$AM,G$1,0)="X",X$2,"")</f>
        <v/>
      </c>
      <c r="H2416" t="str">
        <f>IF(VLOOKUP($A2416,Parts!$A:$AM,H$1,0)="X",Y$2,"")</f>
        <v/>
      </c>
      <c r="I2416" t="str">
        <f>IF(VLOOKUP($A2416,Parts!$A:$AM,I$1,0)="X",Z$2,"")</f>
        <v/>
      </c>
      <c r="J2416" t="str">
        <f>IF(VLOOKUP($A2416,Parts!$A:$AM,J$1,0)="X",AA$2,"")</f>
        <v/>
      </c>
      <c r="K2416" t="str">
        <f>IF(VLOOKUP($A2416,Parts!$A:$AM,K$1,0)="X",AB$2,"")</f>
        <v/>
      </c>
      <c r="L2416" t="str">
        <f>IF(VLOOKUP($A2416,Parts!$A:$AM,L$1,0)="X",AC$2,"")</f>
        <v/>
      </c>
      <c r="M2416" t="str">
        <f>IF(VLOOKUP($A2416,Parts!$A:$AM,M$1,0)="X",AD$2,"")</f>
        <v/>
      </c>
      <c r="N2416" t="str">
        <f>IF(VLOOKUP($A2416,Parts!$A:$AM,N$1,0)="X",AE$2,"")</f>
        <v/>
      </c>
      <c r="O2416" t="str">
        <f>IF(VLOOKUP($A2416,Parts!$A:$AM,O$1,0)="X",AF$2,"")</f>
        <v/>
      </c>
      <c r="P2416" t="str">
        <f t="shared" si="38"/>
        <v/>
      </c>
    </row>
    <row r="2417" spans="1:16" x14ac:dyDescent="0.25">
      <c r="A2417" t="str">
        <f>Table15[[#This Row],[Name]]</f>
        <v>RLA_tiny_vac</v>
      </c>
      <c r="B2417" t="str">
        <f>IF(VLOOKUP($A2417,Parts!$A:$AM,B$1,0)="X",S$2,"")</f>
        <v/>
      </c>
      <c r="C2417" t="str">
        <f>IF(VLOOKUP($A2417,Parts!$A:$AM,C$1,0)="X",T$2,"")</f>
        <v/>
      </c>
      <c r="D2417" t="str">
        <f>IF(VLOOKUP($A2417,Parts!$A:$AM,D$1,0)="X",U$2,"")</f>
        <v/>
      </c>
      <c r="E2417" t="str">
        <f>IF(VLOOKUP($A2417,Parts!$A:$AM,E$1,0)="X",V$2,"")</f>
        <v/>
      </c>
      <c r="F2417" t="str">
        <f>IF(VLOOKUP($A2417,Parts!$A:$AM,F$1,0)="X",W$2,"")</f>
        <v/>
      </c>
      <c r="G2417" t="str">
        <f>IF(VLOOKUP($A2417,Parts!$A:$AM,G$1,0)="X",X$2,"")</f>
        <v/>
      </c>
      <c r="H2417" t="str">
        <f>IF(VLOOKUP($A2417,Parts!$A:$AM,H$1,0)="X",Y$2,"")</f>
        <v/>
      </c>
      <c r="I2417" t="str">
        <f>IF(VLOOKUP($A2417,Parts!$A:$AM,I$1,0)="X",Z$2,"")</f>
        <v/>
      </c>
      <c r="J2417" t="str">
        <f>IF(VLOOKUP($A2417,Parts!$A:$AM,J$1,0)="X",AA$2,"")</f>
        <v/>
      </c>
      <c r="K2417" t="str">
        <f>IF(VLOOKUP($A2417,Parts!$A:$AM,K$1,0)="X",AB$2,"")</f>
        <v/>
      </c>
      <c r="L2417" t="str">
        <f>IF(VLOOKUP($A2417,Parts!$A:$AM,L$1,0)="X",AC$2,"")</f>
        <v/>
      </c>
      <c r="M2417" t="str">
        <f>IF(VLOOKUP($A2417,Parts!$A:$AM,M$1,0)="X",AD$2,"")</f>
        <v/>
      </c>
      <c r="N2417" t="str">
        <f>IF(VLOOKUP($A2417,Parts!$A:$AM,N$1,0)="X",AE$2,"")</f>
        <v/>
      </c>
      <c r="O2417" t="str">
        <f>IF(VLOOKUP($A2417,Parts!$A:$AM,O$1,0)="X",AF$2,"")</f>
        <v/>
      </c>
      <c r="P2417" t="str">
        <f t="shared" si="38"/>
        <v/>
      </c>
    </row>
    <row r="2418" spans="1:16" x14ac:dyDescent="0.25">
      <c r="A2418" t="str">
        <f>Table15[[#This Row],[Name]]</f>
        <v>NK-43-Original-NoGimbal</v>
      </c>
      <c r="B2418" t="str">
        <f>IF(VLOOKUP($A2418,Parts!$A:$AM,B$1,0)="X",S$2,"")</f>
        <v/>
      </c>
      <c r="C2418" t="str">
        <f>IF(VLOOKUP($A2418,Parts!$A:$AM,C$1,0)="X",T$2,"")</f>
        <v/>
      </c>
      <c r="D2418" t="str">
        <f>IF(VLOOKUP($A2418,Parts!$A:$AM,D$1,0)="X",U$2,"")</f>
        <v/>
      </c>
      <c r="E2418" t="str">
        <f>IF(VLOOKUP($A2418,Parts!$A:$AM,E$1,0)="X",V$2,"")</f>
        <v/>
      </c>
      <c r="F2418" t="str">
        <f>IF(VLOOKUP($A2418,Parts!$A:$AM,F$1,0)="X",W$2,"")</f>
        <v/>
      </c>
      <c r="G2418" t="str">
        <f>IF(VLOOKUP($A2418,Parts!$A:$AM,G$1,0)="X",X$2,"")</f>
        <v/>
      </c>
      <c r="H2418" t="str">
        <f>IF(VLOOKUP($A2418,Parts!$A:$AM,H$1,0)="X",Y$2,"")</f>
        <v/>
      </c>
      <c r="I2418" t="str">
        <f>IF(VLOOKUP($A2418,Parts!$A:$AM,I$1,0)="X",Z$2,"")</f>
        <v/>
      </c>
      <c r="J2418" t="str">
        <f>IF(VLOOKUP($A2418,Parts!$A:$AM,J$1,0)="X",AA$2,"")</f>
        <v/>
      </c>
      <c r="K2418" t="str">
        <f>IF(VLOOKUP($A2418,Parts!$A:$AM,K$1,0)="X",AB$2,"")</f>
        <v/>
      </c>
      <c r="L2418" t="str">
        <f>IF(VLOOKUP($A2418,Parts!$A:$AM,L$1,0)="X",AC$2,"")</f>
        <v/>
      </c>
      <c r="M2418" t="str">
        <f>IF(VLOOKUP($A2418,Parts!$A:$AM,M$1,0)="X",AD$2,"")</f>
        <v/>
      </c>
      <c r="N2418" t="str">
        <f>IF(VLOOKUP($A2418,Parts!$A:$AM,N$1,0)="X",AE$2,"")</f>
        <v/>
      </c>
      <c r="O2418" t="str">
        <f>IF(VLOOKUP($A2418,Parts!$A:$AM,O$1,0)="X",AF$2,"")</f>
        <v/>
      </c>
      <c r="P2418" t="str">
        <f t="shared" si="38"/>
        <v/>
      </c>
    </row>
    <row r="2419" spans="1:16" x14ac:dyDescent="0.25">
      <c r="A2419" t="str">
        <f>Table15[[#This Row],[Name]]</f>
        <v>rn_r7_adapter_blok_i</v>
      </c>
      <c r="B2419" t="str">
        <f>IF(VLOOKUP($A2419,Parts!$A:$AM,B$1,0)="X",S$2,"")</f>
        <v/>
      </c>
      <c r="C2419" t="str">
        <f>IF(VLOOKUP($A2419,Parts!$A:$AM,C$1,0)="X",T$2,"")</f>
        <v/>
      </c>
      <c r="D2419" t="str">
        <f>IF(VLOOKUP($A2419,Parts!$A:$AM,D$1,0)="X",U$2,"")</f>
        <v/>
      </c>
      <c r="E2419" t="str">
        <f>IF(VLOOKUP($A2419,Parts!$A:$AM,E$1,0)="X",V$2,"")</f>
        <v/>
      </c>
      <c r="F2419" t="str">
        <f>IF(VLOOKUP($A2419,Parts!$A:$AM,F$1,0)="X",W$2,"")</f>
        <v/>
      </c>
      <c r="G2419" t="str">
        <f>IF(VLOOKUP($A2419,Parts!$A:$AM,G$1,0)="X",X$2,"")</f>
        <v/>
      </c>
      <c r="H2419" t="str">
        <f>IF(VLOOKUP($A2419,Parts!$A:$AM,H$1,0)="X",Y$2,"")</f>
        <v/>
      </c>
      <c r="I2419" t="str">
        <f>IF(VLOOKUP($A2419,Parts!$A:$AM,I$1,0)="X",Z$2,"")</f>
        <v/>
      </c>
      <c r="J2419" t="str">
        <f>IF(VLOOKUP($A2419,Parts!$A:$AM,J$1,0)="X",AA$2,"")</f>
        <v/>
      </c>
      <c r="K2419" t="str">
        <f>IF(VLOOKUP($A2419,Parts!$A:$AM,K$1,0)="X",AB$2,"")</f>
        <v/>
      </c>
      <c r="L2419" t="str">
        <f>IF(VLOOKUP($A2419,Parts!$A:$AM,L$1,0)="X",AC$2,"")</f>
        <v/>
      </c>
      <c r="M2419" t="str">
        <f>IF(VLOOKUP($A2419,Parts!$A:$AM,M$1,0)="X",AD$2,"")</f>
        <v/>
      </c>
      <c r="N2419" t="str">
        <f>IF(VLOOKUP($A2419,Parts!$A:$AM,N$1,0)="X",AE$2,"")</f>
        <v/>
      </c>
      <c r="O2419" t="str">
        <f>IF(VLOOKUP($A2419,Parts!$A:$AM,O$1,0)="X",AF$2,"")</f>
        <v/>
      </c>
      <c r="P2419" t="str">
        <f t="shared" si="38"/>
        <v/>
      </c>
    </row>
    <row r="2420" spans="1:16" x14ac:dyDescent="0.25">
      <c r="A2420" t="str">
        <f>Table15[[#This Row],[Name]]</f>
        <v>rn_r7_adapter_blok_i_m</v>
      </c>
      <c r="B2420" t="str">
        <f>IF(VLOOKUP($A2420,Parts!$A:$AM,B$1,0)="X",S$2,"")</f>
        <v/>
      </c>
      <c r="C2420" t="str">
        <f>IF(VLOOKUP($A2420,Parts!$A:$AM,C$1,0)="X",T$2,"")</f>
        <v/>
      </c>
      <c r="D2420" t="str">
        <f>IF(VLOOKUP($A2420,Parts!$A:$AM,D$1,0)="X",U$2,"")</f>
        <v/>
      </c>
      <c r="E2420" t="str">
        <f>IF(VLOOKUP($A2420,Parts!$A:$AM,E$1,0)="X",V$2,"")</f>
        <v/>
      </c>
      <c r="F2420" t="str">
        <f>IF(VLOOKUP($A2420,Parts!$A:$AM,F$1,0)="X",W$2,"")</f>
        <v/>
      </c>
      <c r="G2420" t="str">
        <f>IF(VLOOKUP($A2420,Parts!$A:$AM,G$1,0)="X",X$2,"")</f>
        <v/>
      </c>
      <c r="H2420" t="str">
        <f>IF(VLOOKUP($A2420,Parts!$A:$AM,H$1,0)="X",Y$2,"")</f>
        <v/>
      </c>
      <c r="I2420" t="str">
        <f>IF(VLOOKUP($A2420,Parts!$A:$AM,I$1,0)="X",Z$2,"")</f>
        <v/>
      </c>
      <c r="J2420" t="str">
        <f>IF(VLOOKUP($A2420,Parts!$A:$AM,J$1,0)="X",AA$2,"")</f>
        <v/>
      </c>
      <c r="K2420" t="str">
        <f>IF(VLOOKUP($A2420,Parts!$A:$AM,K$1,0)="X",AB$2,"")</f>
        <v/>
      </c>
      <c r="L2420" t="str">
        <f>IF(VLOOKUP($A2420,Parts!$A:$AM,L$1,0)="X",AC$2,"")</f>
        <v/>
      </c>
      <c r="M2420" t="str">
        <f>IF(VLOOKUP($A2420,Parts!$A:$AM,M$1,0)="X",AD$2,"")</f>
        <v/>
      </c>
      <c r="N2420" t="str">
        <f>IF(VLOOKUP($A2420,Parts!$A:$AM,N$1,0)="X",AE$2,"")</f>
        <v xml:space="preserve">    MODULE
    { name = ModuleTagDecoupler }
</v>
      </c>
      <c r="O2420" t="str">
        <f>IF(VLOOKUP($A2420,Parts!$A:$AM,O$1,0)="X",AF$2,"")</f>
        <v/>
      </c>
      <c r="P2420" t="str">
        <f t="shared" si="38"/>
        <v xml:space="preserve">    MODULE
    { name = ModuleTagDecoupler }
</v>
      </c>
    </row>
    <row r="2421" spans="1:16" x14ac:dyDescent="0.25">
      <c r="A2421" t="str">
        <f>Table15[[#This Row],[Name]]</f>
        <v>rn_r7_adapter_blok_iv2</v>
      </c>
      <c r="B2421" t="str">
        <f>IF(VLOOKUP($A2421,Parts!$A:$AM,B$1,0)="X",S$2,"")</f>
        <v/>
      </c>
      <c r="C2421" t="str">
        <f>IF(VLOOKUP($A2421,Parts!$A:$AM,C$1,0)="X",T$2,"")</f>
        <v/>
      </c>
      <c r="D2421" t="str">
        <f>IF(VLOOKUP($A2421,Parts!$A:$AM,D$1,0)="X",U$2,"")</f>
        <v/>
      </c>
      <c r="E2421" t="str">
        <f>IF(VLOOKUP($A2421,Parts!$A:$AM,E$1,0)="X",V$2,"")</f>
        <v/>
      </c>
      <c r="F2421" t="str">
        <f>IF(VLOOKUP($A2421,Parts!$A:$AM,F$1,0)="X",W$2,"")</f>
        <v/>
      </c>
      <c r="G2421" t="str">
        <f>IF(VLOOKUP($A2421,Parts!$A:$AM,G$1,0)="X",X$2,"")</f>
        <v/>
      </c>
      <c r="H2421" t="str">
        <f>IF(VLOOKUP($A2421,Parts!$A:$AM,H$1,0)="X",Y$2,"")</f>
        <v/>
      </c>
      <c r="I2421" t="str">
        <f>IF(VLOOKUP($A2421,Parts!$A:$AM,I$1,0)="X",Z$2,"")</f>
        <v/>
      </c>
      <c r="J2421" t="str">
        <f>IF(VLOOKUP($A2421,Parts!$A:$AM,J$1,0)="X",AA$2,"")</f>
        <v/>
      </c>
      <c r="K2421" t="str">
        <f>IF(VLOOKUP($A2421,Parts!$A:$AM,K$1,0)="X",AB$2,"")</f>
        <v/>
      </c>
      <c r="L2421" t="str">
        <f>IF(VLOOKUP($A2421,Parts!$A:$AM,L$1,0)="X",AC$2,"")</f>
        <v/>
      </c>
      <c r="M2421" t="str">
        <f>IF(VLOOKUP($A2421,Parts!$A:$AM,M$1,0)="X",AD$2,"")</f>
        <v/>
      </c>
      <c r="N2421" t="str">
        <f>IF(VLOOKUP($A2421,Parts!$A:$AM,N$1,0)="X",AE$2,"")</f>
        <v xml:space="preserve">    MODULE
    { name = ModuleTagDecoupler }
</v>
      </c>
      <c r="O2421" t="str">
        <f>IF(VLOOKUP($A2421,Parts!$A:$AM,O$1,0)="X",AF$2,"")</f>
        <v/>
      </c>
      <c r="P2421" t="str">
        <f t="shared" si="38"/>
        <v xml:space="preserve">    MODULE
    { name = ModuleTagDecoupler }
</v>
      </c>
    </row>
    <row r="2422" spans="1:16" x14ac:dyDescent="0.25">
      <c r="A2422" t="str">
        <f>Table15[[#This Row],[Name]]</f>
        <v>rn_r7_adapter_blok_i_v</v>
      </c>
      <c r="B2422" t="str">
        <f>IF(VLOOKUP($A2422,Parts!$A:$AM,B$1,0)="X",S$2,"")</f>
        <v/>
      </c>
      <c r="C2422" t="str">
        <f>IF(VLOOKUP($A2422,Parts!$A:$AM,C$1,0)="X",T$2,"")</f>
        <v/>
      </c>
      <c r="D2422" t="str">
        <f>IF(VLOOKUP($A2422,Parts!$A:$AM,D$1,0)="X",U$2,"")</f>
        <v/>
      </c>
      <c r="E2422" t="str">
        <f>IF(VLOOKUP($A2422,Parts!$A:$AM,E$1,0)="X",V$2,"")</f>
        <v/>
      </c>
      <c r="F2422" t="str">
        <f>IF(VLOOKUP($A2422,Parts!$A:$AM,F$1,0)="X",W$2,"")</f>
        <v/>
      </c>
      <c r="G2422" t="str">
        <f>IF(VLOOKUP($A2422,Parts!$A:$AM,G$1,0)="X",X$2,"")</f>
        <v/>
      </c>
      <c r="H2422" t="str">
        <f>IF(VLOOKUP($A2422,Parts!$A:$AM,H$1,0)="X",Y$2,"")</f>
        <v/>
      </c>
      <c r="I2422" t="str">
        <f>IF(VLOOKUP($A2422,Parts!$A:$AM,I$1,0)="X",Z$2,"")</f>
        <v/>
      </c>
      <c r="J2422" t="str">
        <f>IF(VLOOKUP($A2422,Parts!$A:$AM,J$1,0)="X",AA$2,"")</f>
        <v/>
      </c>
      <c r="K2422" t="str">
        <f>IF(VLOOKUP($A2422,Parts!$A:$AM,K$1,0)="X",AB$2,"")</f>
        <v/>
      </c>
      <c r="L2422" t="str">
        <f>IF(VLOOKUP($A2422,Parts!$A:$AM,L$1,0)="X",AC$2,"")</f>
        <v/>
      </c>
      <c r="M2422" t="str">
        <f>IF(VLOOKUP($A2422,Parts!$A:$AM,M$1,0)="X",AD$2,"")</f>
        <v/>
      </c>
      <c r="N2422" t="str">
        <f>IF(VLOOKUP($A2422,Parts!$A:$AM,N$1,0)="X",AE$2,"")</f>
        <v xml:space="preserve">    MODULE
    { name = ModuleTagDecoupler }
</v>
      </c>
      <c r="O2422" t="str">
        <f>IF(VLOOKUP($A2422,Parts!$A:$AM,O$1,0)="X",AF$2,"")</f>
        <v/>
      </c>
      <c r="P2422" t="str">
        <f t="shared" si="38"/>
        <v xml:space="preserve">    MODULE
    { name = ModuleTagDecoupler }
</v>
      </c>
    </row>
    <row r="2423" spans="1:16" x14ac:dyDescent="0.25">
      <c r="A2423" t="str">
        <f>Table15[[#This Row],[Name]]</f>
        <v>rn_r7_bvgd_engine</v>
      </c>
      <c r="B2423" t="str">
        <f>IF(VLOOKUP($A2423,Parts!$A:$AM,B$1,0)="X",S$2,"")</f>
        <v/>
      </c>
      <c r="C2423" t="str">
        <f>IF(VLOOKUP($A2423,Parts!$A:$AM,C$1,0)="X",T$2,"")</f>
        <v/>
      </c>
      <c r="D2423" t="str">
        <f>IF(VLOOKUP($A2423,Parts!$A:$AM,D$1,0)="X",U$2,"")</f>
        <v/>
      </c>
      <c r="E2423" t="str">
        <f>IF(VLOOKUP($A2423,Parts!$A:$AM,E$1,0)="X",V$2,"")</f>
        <v/>
      </c>
      <c r="F2423" t="str">
        <f>IF(VLOOKUP($A2423,Parts!$A:$AM,F$1,0)="X",W$2,"")</f>
        <v/>
      </c>
      <c r="G2423" t="str">
        <f>IF(VLOOKUP($A2423,Parts!$A:$AM,G$1,0)="X",X$2,"")</f>
        <v/>
      </c>
      <c r="H2423" t="str">
        <f>IF(VLOOKUP($A2423,Parts!$A:$AM,H$1,0)="X",Y$2,"")</f>
        <v/>
      </c>
      <c r="I2423" t="str">
        <f>IF(VLOOKUP($A2423,Parts!$A:$AM,I$1,0)="X",Z$2,"")</f>
        <v/>
      </c>
      <c r="J2423" t="str">
        <f>IF(VLOOKUP($A2423,Parts!$A:$AM,J$1,0)="X",AA$2,"")</f>
        <v/>
      </c>
      <c r="K2423" t="str">
        <f>IF(VLOOKUP($A2423,Parts!$A:$AM,K$1,0)="X",AB$2,"")</f>
        <v/>
      </c>
      <c r="L2423" t="str">
        <f>IF(VLOOKUP($A2423,Parts!$A:$AM,L$1,0)="X",AC$2,"")</f>
        <v/>
      </c>
      <c r="M2423" t="str">
        <f>IF(VLOOKUP($A2423,Parts!$A:$AM,M$1,0)="X",AD$2,"")</f>
        <v/>
      </c>
      <c r="N2423" t="str">
        <f>IF(VLOOKUP($A2423,Parts!$A:$AM,N$1,0)="X",AE$2,"")</f>
        <v xml:space="preserve">    MODULE
    { name = ModuleTagDecoupler }
</v>
      </c>
      <c r="O2423" t="str">
        <f>IF(VLOOKUP($A2423,Parts!$A:$AM,O$1,0)="X",AF$2,"")</f>
        <v/>
      </c>
      <c r="P2423" t="str">
        <f t="shared" si="38"/>
        <v xml:space="preserve">    MODULE
    { name = ModuleTagDecoupler }
</v>
      </c>
    </row>
    <row r="2424" spans="1:16" x14ac:dyDescent="0.25">
      <c r="A2424" t="str">
        <f>Table15[[#This Row],[Name]]</f>
        <v>rn_molniya_blockl_2</v>
      </c>
      <c r="B2424" t="str">
        <f>IF(VLOOKUP($A2424,Parts!$A:$AM,B$1,0)="X",S$2,"")</f>
        <v/>
      </c>
      <c r="C2424" t="str">
        <f>IF(VLOOKUP($A2424,Parts!$A:$AM,C$1,0)="X",T$2,"")</f>
        <v/>
      </c>
      <c r="D2424" t="str">
        <f>IF(VLOOKUP($A2424,Parts!$A:$AM,D$1,0)="X",U$2,"")</f>
        <v/>
      </c>
      <c r="E2424" t="str">
        <f>IF(VLOOKUP($A2424,Parts!$A:$AM,E$1,0)="X",V$2,"")</f>
        <v/>
      </c>
      <c r="F2424" t="str">
        <f>IF(VLOOKUP($A2424,Parts!$A:$AM,F$1,0)="X",W$2,"")</f>
        <v/>
      </c>
      <c r="G2424" t="str">
        <f>IF(VLOOKUP($A2424,Parts!$A:$AM,G$1,0)="X",X$2,"")</f>
        <v/>
      </c>
      <c r="H2424" t="str">
        <f>IF(VLOOKUP($A2424,Parts!$A:$AM,H$1,0)="X",Y$2,"")</f>
        <v/>
      </c>
      <c r="I2424" t="str">
        <f>IF(VLOOKUP($A2424,Parts!$A:$AM,I$1,0)="X",Z$2,"")</f>
        <v/>
      </c>
      <c r="J2424" t="str">
        <f>IF(VLOOKUP($A2424,Parts!$A:$AM,J$1,0)="X",AA$2,"")</f>
        <v/>
      </c>
      <c r="K2424" t="str">
        <f>IF(VLOOKUP($A2424,Parts!$A:$AM,K$1,0)="X",AB$2,"")</f>
        <v/>
      </c>
      <c r="L2424" t="str">
        <f>IF(VLOOKUP($A2424,Parts!$A:$AM,L$1,0)="X",AC$2,"")</f>
        <v/>
      </c>
      <c r="M2424" t="str">
        <f>IF(VLOOKUP($A2424,Parts!$A:$AM,M$1,0)="X",AD$2,"")</f>
        <v/>
      </c>
      <c r="N2424" t="str">
        <f>IF(VLOOKUP($A2424,Parts!$A:$AM,N$1,0)="X",AE$2,"")</f>
        <v/>
      </c>
      <c r="O2424" t="str">
        <f>IF(VLOOKUP($A2424,Parts!$A:$AM,O$1,0)="X",AF$2,"")</f>
        <v/>
      </c>
      <c r="P2424" t="str">
        <f t="shared" si="38"/>
        <v/>
      </c>
    </row>
    <row r="2425" spans="1:16" x14ac:dyDescent="0.25">
      <c r="A2425" t="str">
        <f>Table15[[#This Row],[Name]]</f>
        <v>rn_r7_blok_a_engine</v>
      </c>
      <c r="B2425" t="str">
        <f>IF(VLOOKUP($A2425,Parts!$A:$AM,B$1,0)="X",S$2,"")</f>
        <v/>
      </c>
      <c r="C2425" t="str">
        <f>IF(VLOOKUP($A2425,Parts!$A:$AM,C$1,0)="X",T$2,"")</f>
        <v/>
      </c>
      <c r="D2425" t="str">
        <f>IF(VLOOKUP($A2425,Parts!$A:$AM,D$1,0)="X",U$2,"")</f>
        <v/>
      </c>
      <c r="E2425" t="str">
        <f>IF(VLOOKUP($A2425,Parts!$A:$AM,E$1,0)="X",V$2,"")</f>
        <v/>
      </c>
      <c r="F2425" t="str">
        <f>IF(VLOOKUP($A2425,Parts!$A:$AM,F$1,0)="X",W$2,"")</f>
        <v xml:space="preserve">    MODULE
    { name = ModuleTagEngineLiquidTurbo }
</v>
      </c>
      <c r="G2425" t="str">
        <f>IF(VLOOKUP($A2425,Parts!$A:$AM,G$1,0)="X",X$2,"")</f>
        <v/>
      </c>
      <c r="H2425" t="str">
        <f>IF(VLOOKUP($A2425,Parts!$A:$AM,H$1,0)="X",Y$2,"")</f>
        <v/>
      </c>
      <c r="I2425" t="str">
        <f>IF(VLOOKUP($A2425,Parts!$A:$AM,I$1,0)="X",Z$2,"")</f>
        <v xml:space="preserve">    MODULE
    { name = ModuleTagHumanRated }
</v>
      </c>
      <c r="J2425" t="str">
        <f>IF(VLOOKUP($A2425,Parts!$A:$AM,J$1,0)="X",AA$2,"")</f>
        <v/>
      </c>
      <c r="K2425" t="str">
        <f>IF(VLOOKUP($A2425,Parts!$A:$AM,K$1,0)="X",AB$2,"")</f>
        <v/>
      </c>
      <c r="L2425" t="str">
        <f>IF(VLOOKUP($A2425,Parts!$A:$AM,L$1,0)="X",AC$2,"")</f>
        <v/>
      </c>
      <c r="M2425" t="str">
        <f>IF(VLOOKUP($A2425,Parts!$A:$AM,M$1,0)="X",AD$2,"")</f>
        <v/>
      </c>
      <c r="N2425" t="str">
        <f>IF(VLOOKUP($A2425,Parts!$A:$AM,N$1,0)="X",AE$2,"")</f>
        <v/>
      </c>
      <c r="O2425" t="str">
        <f>IF(VLOOKUP($A2425,Parts!$A:$AM,O$1,0)="X",AF$2,"")</f>
        <v/>
      </c>
      <c r="P2425" t="str">
        <f t="shared" si="38"/>
        <v xml:space="preserve">    MODULE
    { name = ModuleTagEngineLiquidTurbo }
    MODULE
    { name = ModuleTagHumanRated }
</v>
      </c>
    </row>
    <row r="2426" spans="1:16" x14ac:dyDescent="0.25">
      <c r="A2426" t="str">
        <f>Table15[[#This Row],[Name]]</f>
        <v>rn_r7_vostok_blok_e_2</v>
      </c>
      <c r="B2426" t="str">
        <f>IF(VLOOKUP($A2426,Parts!$A:$AM,B$1,0)="X",S$2,"")</f>
        <v/>
      </c>
      <c r="C2426" t="str">
        <f>IF(VLOOKUP($A2426,Parts!$A:$AM,C$1,0)="X",T$2,"")</f>
        <v/>
      </c>
      <c r="D2426" t="str">
        <f>IF(VLOOKUP($A2426,Parts!$A:$AM,D$1,0)="X",U$2,"")</f>
        <v/>
      </c>
      <c r="E2426" t="str">
        <f>IF(VLOOKUP($A2426,Parts!$A:$AM,E$1,0)="X",V$2,"")</f>
        <v/>
      </c>
      <c r="F2426" t="str">
        <f>IF(VLOOKUP($A2426,Parts!$A:$AM,F$1,0)="X",W$2,"")</f>
        <v xml:space="preserve">    MODULE
    { name = ModuleTagEngineLiquidTurbo }
</v>
      </c>
      <c r="G2426" t="str">
        <f>IF(VLOOKUP($A2426,Parts!$A:$AM,G$1,0)="X",X$2,"")</f>
        <v/>
      </c>
      <c r="H2426" t="str">
        <f>IF(VLOOKUP($A2426,Parts!$A:$AM,H$1,0)="X",Y$2,"")</f>
        <v/>
      </c>
      <c r="I2426" t="str">
        <f>IF(VLOOKUP($A2426,Parts!$A:$AM,I$1,0)="X",Z$2,"")</f>
        <v xml:space="preserve">    MODULE
    { name = ModuleTagHumanRated }
</v>
      </c>
      <c r="J2426" t="str">
        <f>IF(VLOOKUP($A2426,Parts!$A:$AM,J$1,0)="X",AA$2,"")</f>
        <v/>
      </c>
      <c r="K2426" t="str">
        <f>IF(VLOOKUP($A2426,Parts!$A:$AM,K$1,0)="X",AB$2,"")</f>
        <v/>
      </c>
      <c r="L2426" t="str">
        <f>IF(VLOOKUP($A2426,Parts!$A:$AM,L$1,0)="X",AC$2,"")</f>
        <v/>
      </c>
      <c r="M2426" t="str">
        <f>IF(VLOOKUP($A2426,Parts!$A:$AM,M$1,0)="X",AD$2,"")</f>
        <v/>
      </c>
      <c r="N2426" t="str">
        <f>IF(VLOOKUP($A2426,Parts!$A:$AM,N$1,0)="X",AE$2,"")</f>
        <v/>
      </c>
      <c r="O2426" t="str">
        <f>IF(VLOOKUP($A2426,Parts!$A:$AM,O$1,0)="X",AF$2,"")</f>
        <v/>
      </c>
      <c r="P2426" t="str">
        <f t="shared" si="38"/>
        <v xml:space="preserve">    MODULE
    { name = ModuleTagEngineLiquidTurbo }
    MODULE
    { name = ModuleTagHumanRated }
</v>
      </c>
    </row>
    <row r="2427" spans="1:16" x14ac:dyDescent="0.25">
      <c r="A2427" t="str">
        <f>Table15[[#This Row],[Name]]</f>
        <v>rn_r7_vostok_blok_e</v>
      </c>
      <c r="B2427" t="str">
        <f>IF(VLOOKUP($A2427,Parts!$A:$AM,B$1,0)="X",S$2,"")</f>
        <v/>
      </c>
      <c r="C2427" t="str">
        <f>IF(VLOOKUP($A2427,Parts!$A:$AM,C$1,0)="X",T$2,"")</f>
        <v/>
      </c>
      <c r="D2427" t="str">
        <f>IF(VLOOKUP($A2427,Parts!$A:$AM,D$1,0)="X",U$2,"")</f>
        <v/>
      </c>
      <c r="E2427" t="str">
        <f>IF(VLOOKUP($A2427,Parts!$A:$AM,E$1,0)="X",V$2,"")</f>
        <v/>
      </c>
      <c r="F2427" t="str">
        <f>IF(VLOOKUP($A2427,Parts!$A:$AM,F$1,0)="X",W$2,"")</f>
        <v xml:space="preserve">    MODULE
    { name = ModuleTagEngineLiquidTurbo }
</v>
      </c>
      <c r="G2427" t="str">
        <f>IF(VLOOKUP($A2427,Parts!$A:$AM,G$1,0)="X",X$2,"")</f>
        <v/>
      </c>
      <c r="H2427" t="str">
        <f>IF(VLOOKUP($A2427,Parts!$A:$AM,H$1,0)="X",Y$2,"")</f>
        <v/>
      </c>
      <c r="I2427" t="str">
        <f>IF(VLOOKUP($A2427,Parts!$A:$AM,I$1,0)="X",Z$2,"")</f>
        <v xml:space="preserve">    MODULE
    { name = ModuleTagHumanRated }
</v>
      </c>
      <c r="J2427" t="str">
        <f>IF(VLOOKUP($A2427,Parts!$A:$AM,J$1,0)="X",AA$2,"")</f>
        <v/>
      </c>
      <c r="K2427" t="str">
        <f>IF(VLOOKUP($A2427,Parts!$A:$AM,K$1,0)="X",AB$2,"")</f>
        <v/>
      </c>
      <c r="L2427" t="str">
        <f>IF(VLOOKUP($A2427,Parts!$A:$AM,L$1,0)="X",AC$2,"")</f>
        <v/>
      </c>
      <c r="M2427" t="str">
        <f>IF(VLOOKUP($A2427,Parts!$A:$AM,M$1,0)="X",AD$2,"")</f>
        <v/>
      </c>
      <c r="N2427" t="str">
        <f>IF(VLOOKUP($A2427,Parts!$A:$AM,N$1,0)="X",AE$2,"")</f>
        <v/>
      </c>
      <c r="O2427" t="str">
        <f>IF(VLOOKUP($A2427,Parts!$A:$AM,O$1,0)="X",AF$2,"")</f>
        <v/>
      </c>
      <c r="P2427" t="str">
        <f t="shared" si="38"/>
        <v xml:space="preserve">    MODULE
    { name = ModuleTagEngineLiquidTurbo }
    MODULE
    { name = ModuleTagHumanRated }
</v>
      </c>
    </row>
    <row r="2428" spans="1:16" x14ac:dyDescent="0.25">
      <c r="A2428" t="str">
        <f>Table15[[#This Row],[Name]]</f>
        <v>rn_r7_vostok_blok_e_lunar</v>
      </c>
      <c r="B2428" t="str">
        <f>IF(VLOOKUP($A2428,Parts!$A:$AM,B$1,0)="X",S$2,"")</f>
        <v/>
      </c>
      <c r="C2428" t="str">
        <f>IF(VLOOKUP($A2428,Parts!$A:$AM,C$1,0)="X",T$2,"")</f>
        <v/>
      </c>
      <c r="D2428" t="str">
        <f>IF(VLOOKUP($A2428,Parts!$A:$AM,D$1,0)="X",U$2,"")</f>
        <v/>
      </c>
      <c r="E2428" t="str">
        <f>IF(VLOOKUP($A2428,Parts!$A:$AM,E$1,0)="X",V$2,"")</f>
        <v/>
      </c>
      <c r="F2428" t="str">
        <f>IF(VLOOKUP($A2428,Parts!$A:$AM,F$1,0)="X",W$2,"")</f>
        <v xml:space="preserve">    MODULE
    { name = ModuleTagEngineLiquidTurbo }
</v>
      </c>
      <c r="G2428" t="str">
        <f>IF(VLOOKUP($A2428,Parts!$A:$AM,G$1,0)="X",X$2,"")</f>
        <v/>
      </c>
      <c r="H2428" t="str">
        <f>IF(VLOOKUP($A2428,Parts!$A:$AM,H$1,0)="X",Y$2,"")</f>
        <v/>
      </c>
      <c r="I2428" t="str">
        <f>IF(VLOOKUP($A2428,Parts!$A:$AM,I$1,0)="X",Z$2,"")</f>
        <v xml:space="preserve">    MODULE
    { name = ModuleTagHumanRated }
</v>
      </c>
      <c r="J2428" t="str">
        <f>IF(VLOOKUP($A2428,Parts!$A:$AM,J$1,0)="X",AA$2,"")</f>
        <v/>
      </c>
      <c r="K2428" t="str">
        <f>IF(VLOOKUP($A2428,Parts!$A:$AM,K$1,0)="X",AB$2,"")</f>
        <v/>
      </c>
      <c r="L2428" t="str">
        <f>IF(VLOOKUP($A2428,Parts!$A:$AM,L$1,0)="X",AC$2,"")</f>
        <v/>
      </c>
      <c r="M2428" t="str">
        <f>IF(VLOOKUP($A2428,Parts!$A:$AM,M$1,0)="X",AD$2,"")</f>
        <v/>
      </c>
      <c r="N2428" t="str">
        <f>IF(VLOOKUP($A2428,Parts!$A:$AM,N$1,0)="X",AE$2,"")</f>
        <v/>
      </c>
      <c r="O2428" t="str">
        <f>IF(VLOOKUP($A2428,Parts!$A:$AM,O$1,0)="X",AF$2,"")</f>
        <v/>
      </c>
      <c r="P2428" t="str">
        <f t="shared" si="38"/>
        <v xml:space="preserve">    MODULE
    { name = ModuleTagEngineLiquidTurbo }
    MODULE
    { name = ModuleTagHumanRated }
</v>
      </c>
    </row>
    <row r="2429" spans="1:16" x14ac:dyDescent="0.25">
      <c r="A2429" t="str">
        <f>Table15[[#This Row],[Name]]</f>
        <v>rn_r7_vostok_blok_e_vernier</v>
      </c>
      <c r="B2429" t="str">
        <f>IF(VLOOKUP($A2429,Parts!$A:$AM,B$1,0)="X",S$2,"")</f>
        <v/>
      </c>
      <c r="C2429" t="str">
        <f>IF(VLOOKUP($A2429,Parts!$A:$AM,C$1,0)="X",T$2,"")</f>
        <v/>
      </c>
      <c r="D2429" t="str">
        <f>IF(VLOOKUP($A2429,Parts!$A:$AM,D$1,0)="X",U$2,"")</f>
        <v/>
      </c>
      <c r="E2429" t="str">
        <f>IF(VLOOKUP($A2429,Parts!$A:$AM,E$1,0)="X",V$2,"")</f>
        <v/>
      </c>
      <c r="F2429" t="str">
        <f>IF(VLOOKUP($A2429,Parts!$A:$AM,F$1,0)="X",W$2,"")</f>
        <v xml:space="preserve">    MODULE
    { name = ModuleTagEngineLiquidTurbo }
</v>
      </c>
      <c r="G2429" t="str">
        <f>IF(VLOOKUP($A2429,Parts!$A:$AM,G$1,0)="X",X$2,"")</f>
        <v/>
      </c>
      <c r="H2429" t="str">
        <f>IF(VLOOKUP($A2429,Parts!$A:$AM,H$1,0)="X",Y$2,"")</f>
        <v/>
      </c>
      <c r="I2429" t="str">
        <f>IF(VLOOKUP($A2429,Parts!$A:$AM,I$1,0)="X",Z$2,"")</f>
        <v xml:space="preserve">    MODULE
    { name = ModuleTagHumanRated }
</v>
      </c>
      <c r="J2429" t="str">
        <f>IF(VLOOKUP($A2429,Parts!$A:$AM,J$1,0)="X",AA$2,"")</f>
        <v/>
      </c>
      <c r="K2429" t="str">
        <f>IF(VLOOKUP($A2429,Parts!$A:$AM,K$1,0)="X",AB$2,"")</f>
        <v/>
      </c>
      <c r="L2429" t="str">
        <f>IF(VLOOKUP($A2429,Parts!$A:$AM,L$1,0)="X",AC$2,"")</f>
        <v/>
      </c>
      <c r="M2429" t="str">
        <f>IF(VLOOKUP($A2429,Parts!$A:$AM,M$1,0)="X",AD$2,"")</f>
        <v/>
      </c>
      <c r="N2429" t="str">
        <f>IF(VLOOKUP($A2429,Parts!$A:$AM,N$1,0)="X",AE$2,"")</f>
        <v/>
      </c>
      <c r="O2429" t="str">
        <f>IF(VLOOKUP($A2429,Parts!$A:$AM,O$1,0)="X",AF$2,"")</f>
        <v/>
      </c>
      <c r="P2429" t="str">
        <f t="shared" si="38"/>
        <v xml:space="preserve">    MODULE
    { name = ModuleTagEngineLiquidTurbo }
    MODULE
    { name = ModuleTagHumanRated }
</v>
      </c>
    </row>
    <row r="2430" spans="1:16" x14ac:dyDescent="0.25">
      <c r="A2430" t="str">
        <f>Table15[[#This Row],[Name]]</f>
        <v>rn_r7_vostok_fairing_r</v>
      </c>
      <c r="B2430" t="str">
        <f>IF(VLOOKUP($A2430,Parts!$A:$AM,B$1,0)="X",S$2,"")</f>
        <v/>
      </c>
      <c r="C2430" t="str">
        <f>IF(VLOOKUP($A2430,Parts!$A:$AM,C$1,0)="X",T$2,"")</f>
        <v/>
      </c>
      <c r="D2430" t="str">
        <f>IF(VLOOKUP($A2430,Parts!$A:$AM,D$1,0)="X",U$2,"")</f>
        <v/>
      </c>
      <c r="E2430" t="str">
        <f>IF(VLOOKUP($A2430,Parts!$A:$AM,E$1,0)="X",V$2,"")</f>
        <v/>
      </c>
      <c r="F2430" t="str">
        <f>IF(VLOOKUP($A2430,Parts!$A:$AM,F$1,0)="X",W$2,"")</f>
        <v/>
      </c>
      <c r="G2430" t="str">
        <f>IF(VLOOKUP($A2430,Parts!$A:$AM,G$1,0)="X",X$2,"")</f>
        <v/>
      </c>
      <c r="H2430" t="str">
        <f>IF(VLOOKUP($A2430,Parts!$A:$AM,H$1,0)="X",Y$2,"")</f>
        <v/>
      </c>
      <c r="I2430" t="str">
        <f>IF(VLOOKUP($A2430,Parts!$A:$AM,I$1,0)="X",Z$2,"")</f>
        <v/>
      </c>
      <c r="J2430" t="str">
        <f>IF(VLOOKUP($A2430,Parts!$A:$AM,J$1,0)="X",AA$2,"")</f>
        <v/>
      </c>
      <c r="K2430" t="str">
        <f>IF(VLOOKUP($A2430,Parts!$A:$AM,K$1,0)="X",AB$2,"")</f>
        <v/>
      </c>
      <c r="L2430" t="str">
        <f>IF(VLOOKUP($A2430,Parts!$A:$AM,L$1,0)="X",AC$2,"")</f>
        <v/>
      </c>
      <c r="M2430" t="str">
        <f>IF(VLOOKUP($A2430,Parts!$A:$AM,M$1,0)="X",AD$2,"")</f>
        <v/>
      </c>
      <c r="N2430" t="str">
        <f>IF(VLOOKUP($A2430,Parts!$A:$AM,N$1,0)="X",AE$2,"")</f>
        <v/>
      </c>
      <c r="O2430" t="str">
        <f>IF(VLOOKUP($A2430,Parts!$A:$AM,O$1,0)="X",AF$2,"")</f>
        <v/>
      </c>
      <c r="P2430" t="str">
        <f t="shared" si="38"/>
        <v/>
      </c>
    </row>
    <row r="2431" spans="1:16" x14ac:dyDescent="0.25">
      <c r="A2431" t="str">
        <f>Table15[[#This Row],[Name]]</f>
        <v>rn_r7_voskhod_fairing_l</v>
      </c>
      <c r="B2431" t="str">
        <f>IF(VLOOKUP($A2431,Parts!$A:$AM,B$1,0)="X",S$2,"")</f>
        <v/>
      </c>
      <c r="C2431" t="str">
        <f>IF(VLOOKUP($A2431,Parts!$A:$AM,C$1,0)="X",T$2,"")</f>
        <v/>
      </c>
      <c r="D2431" t="str">
        <f>IF(VLOOKUP($A2431,Parts!$A:$AM,D$1,0)="X",U$2,"")</f>
        <v/>
      </c>
      <c r="E2431" t="str">
        <f>IF(VLOOKUP($A2431,Parts!$A:$AM,E$1,0)="X",V$2,"")</f>
        <v/>
      </c>
      <c r="F2431" t="str">
        <f>IF(VLOOKUP($A2431,Parts!$A:$AM,F$1,0)="X",W$2,"")</f>
        <v/>
      </c>
      <c r="G2431" t="str">
        <f>IF(VLOOKUP($A2431,Parts!$A:$AM,G$1,0)="X",X$2,"")</f>
        <v/>
      </c>
      <c r="H2431" t="str">
        <f>IF(VLOOKUP($A2431,Parts!$A:$AM,H$1,0)="X",Y$2,"")</f>
        <v/>
      </c>
      <c r="I2431" t="str">
        <f>IF(VLOOKUP($A2431,Parts!$A:$AM,I$1,0)="X",Z$2,"")</f>
        <v/>
      </c>
      <c r="J2431" t="str">
        <f>IF(VLOOKUP($A2431,Parts!$A:$AM,J$1,0)="X",AA$2,"")</f>
        <v/>
      </c>
      <c r="K2431" t="str">
        <f>IF(VLOOKUP($A2431,Parts!$A:$AM,K$1,0)="X",AB$2,"")</f>
        <v/>
      </c>
      <c r="L2431" t="str">
        <f>IF(VLOOKUP($A2431,Parts!$A:$AM,L$1,0)="X",AC$2,"")</f>
        <v/>
      </c>
      <c r="M2431" t="str">
        <f>IF(VLOOKUP($A2431,Parts!$A:$AM,M$1,0)="X",AD$2,"")</f>
        <v/>
      </c>
      <c r="N2431" t="str">
        <f>IF(VLOOKUP($A2431,Parts!$A:$AM,N$1,0)="X",AE$2,"")</f>
        <v/>
      </c>
      <c r="O2431" t="str">
        <f>IF(VLOOKUP($A2431,Parts!$A:$AM,O$1,0)="X",AF$2,"")</f>
        <v/>
      </c>
      <c r="P2431" t="str">
        <f t="shared" si="38"/>
        <v/>
      </c>
    </row>
    <row r="2432" spans="1:16" x14ac:dyDescent="0.25">
      <c r="A2432" t="str">
        <f>Table15[[#This Row],[Name]]</f>
        <v>rn_r7_blok_i_3</v>
      </c>
      <c r="B2432" t="str">
        <f>IF(VLOOKUP($A2432,Parts!$A:$AM,B$1,0)="X",S$2,"")</f>
        <v/>
      </c>
      <c r="C2432" t="str">
        <f>IF(VLOOKUP($A2432,Parts!$A:$AM,C$1,0)="X",T$2,"")</f>
        <v/>
      </c>
      <c r="D2432" t="str">
        <f>IF(VLOOKUP($A2432,Parts!$A:$AM,D$1,0)="X",U$2,"")</f>
        <v/>
      </c>
      <c r="E2432" t="str">
        <f>IF(VLOOKUP($A2432,Parts!$A:$AM,E$1,0)="X",V$2,"")</f>
        <v/>
      </c>
      <c r="F2432" t="str">
        <f>IF(VLOOKUP($A2432,Parts!$A:$AM,F$1,0)="X",W$2,"")</f>
        <v/>
      </c>
      <c r="G2432" t="str">
        <f>IF(VLOOKUP($A2432,Parts!$A:$AM,G$1,0)="X",X$2,"")</f>
        <v/>
      </c>
      <c r="H2432" t="str">
        <f>IF(VLOOKUP($A2432,Parts!$A:$AM,H$1,0)="X",Y$2,"")</f>
        <v/>
      </c>
      <c r="I2432" t="str">
        <f>IF(VLOOKUP($A2432,Parts!$A:$AM,I$1,0)="X",Z$2,"")</f>
        <v/>
      </c>
      <c r="J2432" t="str">
        <f>IF(VLOOKUP($A2432,Parts!$A:$AM,J$1,0)="X",AA$2,"")</f>
        <v/>
      </c>
      <c r="K2432" t="str">
        <f>IF(VLOOKUP($A2432,Parts!$A:$AM,K$1,0)="X",AB$2,"")</f>
        <v/>
      </c>
      <c r="L2432" t="str">
        <f>IF(VLOOKUP($A2432,Parts!$A:$AM,L$1,0)="X",AC$2,"")</f>
        <v/>
      </c>
      <c r="M2432" t="str">
        <f>IF(VLOOKUP($A2432,Parts!$A:$AM,M$1,0)="X",AD$2,"")</f>
        <v/>
      </c>
      <c r="N2432" t="str">
        <f>IF(VLOOKUP($A2432,Parts!$A:$AM,N$1,0)="X",AE$2,"")</f>
        <v/>
      </c>
      <c r="O2432" t="str">
        <f>IF(VLOOKUP($A2432,Parts!$A:$AM,O$1,0)="X",AF$2,"")</f>
        <v/>
      </c>
      <c r="P2432" t="str">
        <f t="shared" si="38"/>
        <v/>
      </c>
    </row>
    <row r="2433" spans="1:16" x14ac:dyDescent="0.25">
      <c r="A2433" t="str">
        <f>Table15[[#This Row],[Name]]</f>
        <v>rn_r7_blok_i_4</v>
      </c>
      <c r="B2433" t="str">
        <f>IF(VLOOKUP($A2433,Parts!$A:$AM,B$1,0)="X",S$2,"")</f>
        <v/>
      </c>
      <c r="C2433" t="str">
        <f>IF(VLOOKUP($A2433,Parts!$A:$AM,C$1,0)="X",T$2,"")</f>
        <v/>
      </c>
      <c r="D2433" t="str">
        <f>IF(VLOOKUP($A2433,Parts!$A:$AM,D$1,0)="X",U$2,"")</f>
        <v/>
      </c>
      <c r="E2433" t="str">
        <f>IF(VLOOKUP($A2433,Parts!$A:$AM,E$1,0)="X",V$2,"")</f>
        <v/>
      </c>
      <c r="F2433" t="str">
        <f>IF(VLOOKUP($A2433,Parts!$A:$AM,F$1,0)="X",W$2,"")</f>
        <v/>
      </c>
      <c r="G2433" t="str">
        <f>IF(VLOOKUP($A2433,Parts!$A:$AM,G$1,0)="X",X$2,"")</f>
        <v/>
      </c>
      <c r="H2433" t="str">
        <f>IF(VLOOKUP($A2433,Parts!$A:$AM,H$1,0)="X",Y$2,"")</f>
        <v/>
      </c>
      <c r="I2433" t="str">
        <f>IF(VLOOKUP($A2433,Parts!$A:$AM,I$1,0)="X",Z$2,"")</f>
        <v/>
      </c>
      <c r="J2433" t="str">
        <f>IF(VLOOKUP($A2433,Parts!$A:$AM,J$1,0)="X",AA$2,"")</f>
        <v/>
      </c>
      <c r="K2433" t="str">
        <f>IF(VLOOKUP($A2433,Parts!$A:$AM,K$1,0)="X",AB$2,"")</f>
        <v/>
      </c>
      <c r="L2433" t="str">
        <f>IF(VLOOKUP($A2433,Parts!$A:$AM,L$1,0)="X",AC$2,"")</f>
        <v/>
      </c>
      <c r="M2433" t="str">
        <f>IF(VLOOKUP($A2433,Parts!$A:$AM,M$1,0)="X",AD$2,"")</f>
        <v/>
      </c>
      <c r="N2433" t="str">
        <f>IF(VLOOKUP($A2433,Parts!$A:$AM,N$1,0)="X",AE$2,"")</f>
        <v/>
      </c>
      <c r="O2433" t="str">
        <f>IF(VLOOKUP($A2433,Parts!$A:$AM,O$1,0)="X",AF$2,"")</f>
        <v/>
      </c>
      <c r="P2433" t="str">
        <f t="shared" si="38"/>
        <v/>
      </c>
    </row>
    <row r="2434" spans="1:16" x14ac:dyDescent="0.25">
      <c r="A2434" t="str">
        <f>Table15[[#This Row],[Name]]</f>
        <v>rn_r7_blok_i_5</v>
      </c>
      <c r="B2434" t="str">
        <f>IF(VLOOKUP($A2434,Parts!$A:$AM,B$1,0)="X",S$2,"")</f>
        <v/>
      </c>
      <c r="C2434" t="str">
        <f>IF(VLOOKUP($A2434,Parts!$A:$AM,C$1,0)="X",T$2,"")</f>
        <v/>
      </c>
      <c r="D2434" t="str">
        <f>IF(VLOOKUP($A2434,Parts!$A:$AM,D$1,0)="X",U$2,"")</f>
        <v/>
      </c>
      <c r="E2434" t="str">
        <f>IF(VLOOKUP($A2434,Parts!$A:$AM,E$1,0)="X",V$2,"")</f>
        <v/>
      </c>
      <c r="F2434" t="str">
        <f>IF(VLOOKUP($A2434,Parts!$A:$AM,F$1,0)="X",W$2,"")</f>
        <v/>
      </c>
      <c r="G2434" t="str">
        <f>IF(VLOOKUP($A2434,Parts!$A:$AM,G$1,0)="X",X$2,"")</f>
        <v/>
      </c>
      <c r="H2434" t="str">
        <f>IF(VLOOKUP($A2434,Parts!$A:$AM,H$1,0)="X",Y$2,"")</f>
        <v/>
      </c>
      <c r="I2434" t="str">
        <f>IF(VLOOKUP($A2434,Parts!$A:$AM,I$1,0)="X",Z$2,"")</f>
        <v/>
      </c>
      <c r="J2434" t="str">
        <f>IF(VLOOKUP($A2434,Parts!$A:$AM,J$1,0)="X",AA$2,"")</f>
        <v/>
      </c>
      <c r="K2434" t="str">
        <f>IF(VLOOKUP($A2434,Parts!$A:$AM,K$1,0)="X",AB$2,"")</f>
        <v/>
      </c>
      <c r="L2434" t="str">
        <f>IF(VLOOKUP($A2434,Parts!$A:$AM,L$1,0)="X",AC$2,"")</f>
        <v/>
      </c>
      <c r="M2434" t="str">
        <f>IF(VLOOKUP($A2434,Parts!$A:$AM,M$1,0)="X",AD$2,"")</f>
        <v/>
      </c>
      <c r="N2434" t="str">
        <f>IF(VLOOKUP($A2434,Parts!$A:$AM,N$1,0)="X",AE$2,"")</f>
        <v/>
      </c>
      <c r="O2434" t="str">
        <f>IF(VLOOKUP($A2434,Parts!$A:$AM,O$1,0)="X",AF$2,"")</f>
        <v/>
      </c>
      <c r="P2434" t="str">
        <f t="shared" si="38"/>
        <v/>
      </c>
    </row>
    <row r="2435" spans="1:16" x14ac:dyDescent="0.25">
      <c r="A2435" t="str">
        <f>Table15[[#This Row],[Name]]</f>
        <v>rn_r7_blok_i_6</v>
      </c>
      <c r="B2435" t="str">
        <f>IF(VLOOKUP($A2435,Parts!$A:$AM,B$1,0)="X",S$2,"")</f>
        <v/>
      </c>
      <c r="C2435" t="str">
        <f>IF(VLOOKUP($A2435,Parts!$A:$AM,C$1,0)="X",T$2,"")</f>
        <v/>
      </c>
      <c r="D2435" t="str">
        <f>IF(VLOOKUP($A2435,Parts!$A:$AM,D$1,0)="X",U$2,"")</f>
        <v/>
      </c>
      <c r="E2435" t="str">
        <f>IF(VLOOKUP($A2435,Parts!$A:$AM,E$1,0)="X",V$2,"")</f>
        <v/>
      </c>
      <c r="F2435" t="str">
        <f>IF(VLOOKUP($A2435,Parts!$A:$AM,F$1,0)="X",W$2,"")</f>
        <v/>
      </c>
      <c r="G2435" t="str">
        <f>IF(VLOOKUP($A2435,Parts!$A:$AM,G$1,0)="X",X$2,"")</f>
        <v/>
      </c>
      <c r="H2435" t="str">
        <f>IF(VLOOKUP($A2435,Parts!$A:$AM,H$1,0)="X",Y$2,"")</f>
        <v/>
      </c>
      <c r="I2435" t="str">
        <f>IF(VLOOKUP($A2435,Parts!$A:$AM,I$1,0)="X",Z$2,"")</f>
        <v/>
      </c>
      <c r="J2435" t="str">
        <f>IF(VLOOKUP($A2435,Parts!$A:$AM,J$1,0)="X",AA$2,"")</f>
        <v/>
      </c>
      <c r="K2435" t="str">
        <f>IF(VLOOKUP($A2435,Parts!$A:$AM,K$1,0)="X",AB$2,"")</f>
        <v/>
      </c>
      <c r="L2435" t="str">
        <f>IF(VLOOKUP($A2435,Parts!$A:$AM,L$1,0)="X",AC$2,"")</f>
        <v/>
      </c>
      <c r="M2435" t="str">
        <f>IF(VLOOKUP($A2435,Parts!$A:$AM,M$1,0)="X",AD$2,"")</f>
        <v/>
      </c>
      <c r="N2435" t="str">
        <f>IF(VLOOKUP($A2435,Parts!$A:$AM,N$1,0)="X",AE$2,"")</f>
        <v/>
      </c>
      <c r="O2435" t="str">
        <f>IF(VLOOKUP($A2435,Parts!$A:$AM,O$1,0)="X",AF$2,"")</f>
        <v/>
      </c>
      <c r="P2435" t="str">
        <f t="shared" ref="P2435:P2498" si="39">B2435&amp;C2435&amp;D2435&amp;E2435&amp;F2435&amp;G2435&amp;H2435&amp;I2435&amp;J2435&amp;K2435&amp;L2435&amp;M2435&amp;N2435&amp;O2435</f>
        <v/>
      </c>
    </row>
    <row r="2436" spans="1:16" x14ac:dyDescent="0.25">
      <c r="A2436" t="str">
        <f>Table15[[#This Row],[Name]]</f>
        <v>rn_r7_blok_i_7</v>
      </c>
      <c r="B2436" t="str">
        <f>IF(VLOOKUP($A2436,Parts!$A:$AM,B$1,0)="X",S$2,"")</f>
        <v/>
      </c>
      <c r="C2436" t="str">
        <f>IF(VLOOKUP($A2436,Parts!$A:$AM,C$1,0)="X",T$2,"")</f>
        <v/>
      </c>
      <c r="D2436" t="str">
        <f>IF(VLOOKUP($A2436,Parts!$A:$AM,D$1,0)="X",U$2,"")</f>
        <v/>
      </c>
      <c r="E2436" t="str">
        <f>IF(VLOOKUP($A2436,Parts!$A:$AM,E$1,0)="X",V$2,"")</f>
        <v/>
      </c>
      <c r="F2436" t="str">
        <f>IF(VLOOKUP($A2436,Parts!$A:$AM,F$1,0)="X",W$2,"")</f>
        <v/>
      </c>
      <c r="G2436" t="str">
        <f>IF(VLOOKUP($A2436,Parts!$A:$AM,G$1,0)="X",X$2,"")</f>
        <v/>
      </c>
      <c r="H2436" t="str">
        <f>IF(VLOOKUP($A2436,Parts!$A:$AM,H$1,0)="X",Y$2,"")</f>
        <v/>
      </c>
      <c r="I2436" t="str">
        <f>IF(VLOOKUP($A2436,Parts!$A:$AM,I$1,0)="X",Z$2,"")</f>
        <v/>
      </c>
      <c r="J2436" t="str">
        <f>IF(VLOOKUP($A2436,Parts!$A:$AM,J$1,0)="X",AA$2,"")</f>
        <v/>
      </c>
      <c r="K2436" t="str">
        <f>IF(VLOOKUP($A2436,Parts!$A:$AM,K$1,0)="X",AB$2,"")</f>
        <v/>
      </c>
      <c r="L2436" t="str">
        <f>IF(VLOOKUP($A2436,Parts!$A:$AM,L$1,0)="X",AC$2,"")</f>
        <v/>
      </c>
      <c r="M2436" t="str">
        <f>IF(VLOOKUP($A2436,Parts!$A:$AM,M$1,0)="X",AD$2,"")</f>
        <v/>
      </c>
      <c r="N2436" t="str">
        <f>IF(VLOOKUP($A2436,Parts!$A:$AM,N$1,0)="X",AE$2,"")</f>
        <v/>
      </c>
      <c r="O2436" t="str">
        <f>IF(VLOOKUP($A2436,Parts!$A:$AM,O$1,0)="X",AF$2,"")</f>
        <v/>
      </c>
      <c r="P2436" t="str">
        <f t="shared" si="39"/>
        <v/>
      </c>
    </row>
    <row r="2437" spans="1:16" x14ac:dyDescent="0.25">
      <c r="A2437" t="str">
        <f>Table15[[#This Row],[Name]]</f>
        <v>rn_r7_blok_i_8</v>
      </c>
      <c r="B2437" t="str">
        <f>IF(VLOOKUP($A2437,Parts!$A:$AM,B$1,0)="X",S$2,"")</f>
        <v/>
      </c>
      <c r="C2437" t="str">
        <f>IF(VLOOKUP($A2437,Parts!$A:$AM,C$1,0)="X",T$2,"")</f>
        <v/>
      </c>
      <c r="D2437" t="str">
        <f>IF(VLOOKUP($A2437,Parts!$A:$AM,D$1,0)="X",U$2,"")</f>
        <v/>
      </c>
      <c r="E2437" t="str">
        <f>IF(VLOOKUP($A2437,Parts!$A:$AM,E$1,0)="X",V$2,"")</f>
        <v/>
      </c>
      <c r="F2437" t="str">
        <f>IF(VLOOKUP($A2437,Parts!$A:$AM,F$1,0)="X",W$2,"")</f>
        <v/>
      </c>
      <c r="G2437" t="str">
        <f>IF(VLOOKUP($A2437,Parts!$A:$AM,G$1,0)="X",X$2,"")</f>
        <v/>
      </c>
      <c r="H2437" t="str">
        <f>IF(VLOOKUP($A2437,Parts!$A:$AM,H$1,0)="X",Y$2,"")</f>
        <v/>
      </c>
      <c r="I2437" t="str">
        <f>IF(VLOOKUP($A2437,Parts!$A:$AM,I$1,0)="X",Z$2,"")</f>
        <v/>
      </c>
      <c r="J2437" t="str">
        <f>IF(VLOOKUP($A2437,Parts!$A:$AM,J$1,0)="X",AA$2,"")</f>
        <v/>
      </c>
      <c r="K2437" t="str">
        <f>IF(VLOOKUP($A2437,Parts!$A:$AM,K$1,0)="X",AB$2,"")</f>
        <v/>
      </c>
      <c r="L2437" t="str">
        <f>IF(VLOOKUP($A2437,Parts!$A:$AM,L$1,0)="X",AC$2,"")</f>
        <v/>
      </c>
      <c r="M2437" t="str">
        <f>IF(VLOOKUP($A2437,Parts!$A:$AM,M$1,0)="X",AD$2,"")</f>
        <v/>
      </c>
      <c r="N2437" t="str">
        <f>IF(VLOOKUP($A2437,Parts!$A:$AM,N$1,0)="X",AE$2,"")</f>
        <v/>
      </c>
      <c r="O2437" t="str">
        <f>IF(VLOOKUP($A2437,Parts!$A:$AM,O$1,0)="X",AF$2,"")</f>
        <v/>
      </c>
      <c r="P2437" t="str">
        <f t="shared" si="39"/>
        <v/>
      </c>
    </row>
    <row r="2438" spans="1:16" x14ac:dyDescent="0.25">
      <c r="A2438" t="str">
        <f>Table15[[#This Row],[Name]]</f>
        <v>rn_r7_blok_i</v>
      </c>
      <c r="B2438" t="str">
        <f>IF(VLOOKUP($A2438,Parts!$A:$AM,B$1,0)="X",S$2,"")</f>
        <v/>
      </c>
      <c r="C2438" t="str">
        <f>IF(VLOOKUP($A2438,Parts!$A:$AM,C$1,0)="X",T$2,"")</f>
        <v/>
      </c>
      <c r="D2438" t="str">
        <f>IF(VLOOKUP($A2438,Parts!$A:$AM,D$1,0)="X",U$2,"")</f>
        <v/>
      </c>
      <c r="E2438" t="str">
        <f>IF(VLOOKUP($A2438,Parts!$A:$AM,E$1,0)="X",V$2,"")</f>
        <v/>
      </c>
      <c r="F2438" t="str">
        <f>IF(VLOOKUP($A2438,Parts!$A:$AM,F$1,0)="X",W$2,"")</f>
        <v/>
      </c>
      <c r="G2438" t="str">
        <f>IF(VLOOKUP($A2438,Parts!$A:$AM,G$1,0)="X",X$2,"")</f>
        <v/>
      </c>
      <c r="H2438" t="str">
        <f>IF(VLOOKUP($A2438,Parts!$A:$AM,H$1,0)="X",Y$2,"")</f>
        <v/>
      </c>
      <c r="I2438" t="str">
        <f>IF(VLOOKUP($A2438,Parts!$A:$AM,I$1,0)="X",Z$2,"")</f>
        <v/>
      </c>
      <c r="J2438" t="str">
        <f>IF(VLOOKUP($A2438,Parts!$A:$AM,J$1,0)="X",AA$2,"")</f>
        <v/>
      </c>
      <c r="K2438" t="str">
        <f>IF(VLOOKUP($A2438,Parts!$A:$AM,K$1,0)="X",AB$2,"")</f>
        <v/>
      </c>
      <c r="L2438" t="str">
        <f>IF(VLOOKUP($A2438,Parts!$A:$AM,L$1,0)="X",AC$2,"")</f>
        <v/>
      </c>
      <c r="M2438" t="str">
        <f>IF(VLOOKUP($A2438,Parts!$A:$AM,M$1,0)="X",AD$2,"")</f>
        <v/>
      </c>
      <c r="N2438" t="str">
        <f>IF(VLOOKUP($A2438,Parts!$A:$AM,N$1,0)="X",AE$2,"")</f>
        <v/>
      </c>
      <c r="O2438" t="str">
        <f>IF(VLOOKUP($A2438,Parts!$A:$AM,O$1,0)="X",AF$2,"")</f>
        <v/>
      </c>
      <c r="P2438" t="str">
        <f t="shared" si="39"/>
        <v/>
      </c>
    </row>
    <row r="2439" spans="1:16" x14ac:dyDescent="0.25">
      <c r="A2439" t="str">
        <f>Table15[[#This Row],[Name]]</f>
        <v>rn_r7_blok_i_2</v>
      </c>
      <c r="B2439" t="str">
        <f>IF(VLOOKUP($A2439,Parts!$A:$AM,B$1,0)="X",S$2,"")</f>
        <v/>
      </c>
      <c r="C2439" t="str">
        <f>IF(VLOOKUP($A2439,Parts!$A:$AM,C$1,0)="X",T$2,"")</f>
        <v/>
      </c>
      <c r="D2439" t="str">
        <f>IF(VLOOKUP($A2439,Parts!$A:$AM,D$1,0)="X",U$2,"")</f>
        <v/>
      </c>
      <c r="E2439" t="str">
        <f>IF(VLOOKUP($A2439,Parts!$A:$AM,E$1,0)="X",V$2,"")</f>
        <v/>
      </c>
      <c r="F2439" t="str">
        <f>IF(VLOOKUP($A2439,Parts!$A:$AM,F$1,0)="X",W$2,"")</f>
        <v/>
      </c>
      <c r="G2439" t="str">
        <f>IF(VLOOKUP($A2439,Parts!$A:$AM,G$1,0)="X",X$2,"")</f>
        <v/>
      </c>
      <c r="H2439" t="str">
        <f>IF(VLOOKUP($A2439,Parts!$A:$AM,H$1,0)="X",Y$2,"")</f>
        <v/>
      </c>
      <c r="I2439" t="str">
        <f>IF(VLOOKUP($A2439,Parts!$A:$AM,I$1,0)="X",Z$2,"")</f>
        <v/>
      </c>
      <c r="J2439" t="str">
        <f>IF(VLOOKUP($A2439,Parts!$A:$AM,J$1,0)="X",AA$2,"")</f>
        <v/>
      </c>
      <c r="K2439" t="str">
        <f>IF(VLOOKUP($A2439,Parts!$A:$AM,K$1,0)="X",AB$2,"")</f>
        <v/>
      </c>
      <c r="L2439" t="str">
        <f>IF(VLOOKUP($A2439,Parts!$A:$AM,L$1,0)="X",AC$2,"")</f>
        <v/>
      </c>
      <c r="M2439" t="str">
        <f>IF(VLOOKUP($A2439,Parts!$A:$AM,M$1,0)="X",AD$2,"")</f>
        <v/>
      </c>
      <c r="N2439" t="str">
        <f>IF(VLOOKUP($A2439,Parts!$A:$AM,N$1,0)="X",AE$2,"")</f>
        <v/>
      </c>
      <c r="O2439" t="str">
        <f>IF(VLOOKUP($A2439,Parts!$A:$AM,O$1,0)="X",AF$2,"")</f>
        <v/>
      </c>
      <c r="P2439" t="str">
        <f t="shared" si="39"/>
        <v/>
      </c>
    </row>
    <row r="2440" spans="1:16" x14ac:dyDescent="0.25">
      <c r="A2440" t="str">
        <f>Table15[[#This Row],[Name]]</f>
        <v>rn_r7_vernier_blok_i_s_fg</v>
      </c>
      <c r="B2440" t="str">
        <f>IF(VLOOKUP($A2440,Parts!$A:$AM,B$1,0)="X",S$2,"")</f>
        <v/>
      </c>
      <c r="C2440" t="str">
        <f>IF(VLOOKUP($A2440,Parts!$A:$AM,C$1,0)="X",T$2,"")</f>
        <v/>
      </c>
      <c r="D2440" t="str">
        <f>IF(VLOOKUP($A2440,Parts!$A:$AM,D$1,0)="X",U$2,"")</f>
        <v/>
      </c>
      <c r="E2440" t="str">
        <f>IF(VLOOKUP($A2440,Parts!$A:$AM,E$1,0)="X",V$2,"")</f>
        <v/>
      </c>
      <c r="F2440" t="str">
        <f>IF(VLOOKUP($A2440,Parts!$A:$AM,F$1,0)="X",W$2,"")</f>
        <v xml:space="preserve">    MODULE
    { name = ModuleTagEngineLiquidTurbo }
</v>
      </c>
      <c r="G2440" t="str">
        <f>IF(VLOOKUP($A2440,Parts!$A:$AM,G$1,0)="X",X$2,"")</f>
        <v/>
      </c>
      <c r="H2440" t="str">
        <f>IF(VLOOKUP($A2440,Parts!$A:$AM,H$1,0)="X",Y$2,"")</f>
        <v/>
      </c>
      <c r="I2440" t="str">
        <f>IF(VLOOKUP($A2440,Parts!$A:$AM,I$1,0)="X",Z$2,"")</f>
        <v/>
      </c>
      <c r="J2440" t="str">
        <f>IF(VLOOKUP($A2440,Parts!$A:$AM,J$1,0)="X",AA$2,"")</f>
        <v/>
      </c>
      <c r="K2440" t="str">
        <f>IF(VLOOKUP($A2440,Parts!$A:$AM,K$1,0)="X",AB$2,"")</f>
        <v/>
      </c>
      <c r="L2440" t="str">
        <f>IF(VLOOKUP($A2440,Parts!$A:$AM,L$1,0)="X",AC$2,"")</f>
        <v/>
      </c>
      <c r="M2440" t="str">
        <f>IF(VLOOKUP($A2440,Parts!$A:$AM,M$1,0)="X",AD$2,"")</f>
        <v/>
      </c>
      <c r="N2440" t="str">
        <f>IF(VLOOKUP($A2440,Parts!$A:$AM,N$1,0)="X",AE$2,"")</f>
        <v/>
      </c>
      <c r="O2440" t="str">
        <f>IF(VLOOKUP($A2440,Parts!$A:$AM,O$1,0)="X",AF$2,"")</f>
        <v/>
      </c>
      <c r="P2440" t="str">
        <f t="shared" si="39"/>
        <v xml:space="preserve">    MODULE
    { name = ModuleTagEngineLiquidTurbo }
</v>
      </c>
    </row>
    <row r="2441" spans="1:16" x14ac:dyDescent="0.25">
      <c r="A2441" t="str">
        <f>Table15[[#This Row],[Name]]</f>
        <v>rn_r7_voskhod_fairing_r</v>
      </c>
      <c r="B2441" t="str">
        <f>IF(VLOOKUP($A2441,Parts!$A:$AM,B$1,0)="X",S$2,"")</f>
        <v/>
      </c>
      <c r="C2441" t="str">
        <f>IF(VLOOKUP($A2441,Parts!$A:$AM,C$1,0)="X",T$2,"")</f>
        <v/>
      </c>
      <c r="D2441" t="str">
        <f>IF(VLOOKUP($A2441,Parts!$A:$AM,D$1,0)="X",U$2,"")</f>
        <v/>
      </c>
      <c r="E2441" t="str">
        <f>IF(VLOOKUP($A2441,Parts!$A:$AM,E$1,0)="X",V$2,"")</f>
        <v/>
      </c>
      <c r="F2441" t="str">
        <f>IF(VLOOKUP($A2441,Parts!$A:$AM,F$1,0)="X",W$2,"")</f>
        <v/>
      </c>
      <c r="G2441" t="str">
        <f>IF(VLOOKUP($A2441,Parts!$A:$AM,G$1,0)="X",X$2,"")</f>
        <v/>
      </c>
      <c r="H2441" t="str">
        <f>IF(VLOOKUP($A2441,Parts!$A:$AM,H$1,0)="X",Y$2,"")</f>
        <v/>
      </c>
      <c r="I2441" t="str">
        <f>IF(VLOOKUP($A2441,Parts!$A:$AM,I$1,0)="X",Z$2,"")</f>
        <v/>
      </c>
      <c r="J2441" t="str">
        <f>IF(VLOOKUP($A2441,Parts!$A:$AM,J$1,0)="X",AA$2,"")</f>
        <v/>
      </c>
      <c r="K2441" t="str">
        <f>IF(VLOOKUP($A2441,Parts!$A:$AM,K$1,0)="X",AB$2,"")</f>
        <v/>
      </c>
      <c r="L2441" t="str">
        <f>IF(VLOOKUP($A2441,Parts!$A:$AM,L$1,0)="X",AC$2,"")</f>
        <v/>
      </c>
      <c r="M2441" t="str">
        <f>IF(VLOOKUP($A2441,Parts!$A:$AM,M$1,0)="X",AD$2,"")</f>
        <v/>
      </c>
      <c r="N2441" t="str">
        <f>IF(VLOOKUP($A2441,Parts!$A:$AM,N$1,0)="X",AE$2,"")</f>
        <v/>
      </c>
      <c r="O2441" t="str">
        <f>IF(VLOOKUP($A2441,Parts!$A:$AM,O$1,0)="X",AF$2,"")</f>
        <v/>
      </c>
      <c r="P2441" t="str">
        <f t="shared" si="39"/>
        <v/>
      </c>
    </row>
    <row r="2442" spans="1:16" x14ac:dyDescent="0.25">
      <c r="A2442" t="str">
        <f>Table15[[#This Row],[Name]]</f>
        <v>rn_blockl_ullage</v>
      </c>
      <c r="B2442" t="str">
        <f>IF(VLOOKUP($A2442,Parts!$A:$AM,B$1,0)="X",S$2,"")</f>
        <v/>
      </c>
      <c r="C2442" t="str">
        <f>IF(VLOOKUP($A2442,Parts!$A:$AM,C$1,0)="X",T$2,"")</f>
        <v/>
      </c>
      <c r="D2442" t="str">
        <f>IF(VLOOKUP($A2442,Parts!$A:$AM,D$1,0)="X",U$2,"")</f>
        <v/>
      </c>
      <c r="E2442" t="str">
        <f>IF(VLOOKUP($A2442,Parts!$A:$AM,E$1,0)="X",V$2,"")</f>
        <v/>
      </c>
      <c r="F2442" t="str">
        <f>IF(VLOOKUP($A2442,Parts!$A:$AM,F$1,0)="X",W$2,"")</f>
        <v/>
      </c>
      <c r="G2442" t="str">
        <f>IF(VLOOKUP($A2442,Parts!$A:$AM,G$1,0)="X",X$2,"")</f>
        <v/>
      </c>
      <c r="H2442" t="str">
        <f>IF(VLOOKUP($A2442,Parts!$A:$AM,H$1,0)="X",Y$2,"")</f>
        <v/>
      </c>
      <c r="I2442" t="str">
        <f>IF(VLOOKUP($A2442,Parts!$A:$AM,I$1,0)="X",Z$2,"")</f>
        <v/>
      </c>
      <c r="J2442" t="str">
        <f>IF(VLOOKUP($A2442,Parts!$A:$AM,J$1,0)="X",AA$2,"")</f>
        <v/>
      </c>
      <c r="K2442" t="str">
        <f>IF(VLOOKUP($A2442,Parts!$A:$AM,K$1,0)="X",AB$2,"")</f>
        <v/>
      </c>
      <c r="L2442" t="str">
        <f>IF(VLOOKUP($A2442,Parts!$A:$AM,L$1,0)="X",AC$2,"")</f>
        <v/>
      </c>
      <c r="M2442" t="str">
        <f>IF(VLOOKUP($A2442,Parts!$A:$AM,M$1,0)="X",AD$2,"")</f>
        <v/>
      </c>
      <c r="N2442" t="str">
        <f>IF(VLOOKUP($A2442,Parts!$A:$AM,N$1,0)="X",AE$2,"")</f>
        <v/>
      </c>
      <c r="O2442" t="str">
        <f>IF(VLOOKUP($A2442,Parts!$A:$AM,O$1,0)="X",AF$2,"")</f>
        <v/>
      </c>
      <c r="P2442" t="str">
        <f t="shared" si="39"/>
        <v/>
      </c>
    </row>
    <row r="2443" spans="1:16" x14ac:dyDescent="0.25">
      <c r="A2443" t="str">
        <f>Table15[[#This Row],[Name]]</f>
        <v>rn_blockl_vernier</v>
      </c>
      <c r="B2443" t="str">
        <f>IF(VLOOKUP($A2443,Parts!$A:$AM,B$1,0)="X",S$2,"")</f>
        <v/>
      </c>
      <c r="C2443" t="str">
        <f>IF(VLOOKUP($A2443,Parts!$A:$AM,C$1,0)="X",T$2,"")</f>
        <v/>
      </c>
      <c r="D2443" t="str">
        <f>IF(VLOOKUP($A2443,Parts!$A:$AM,D$1,0)="X",U$2,"")</f>
        <v/>
      </c>
      <c r="E2443" t="str">
        <f>IF(VLOOKUP($A2443,Parts!$A:$AM,E$1,0)="X",V$2,"")</f>
        <v/>
      </c>
      <c r="F2443" t="str">
        <f>IF(VLOOKUP($A2443,Parts!$A:$AM,F$1,0)="X",W$2,"")</f>
        <v xml:space="preserve">    MODULE
    { name = ModuleTagEngineLiquidTurbo }
</v>
      </c>
      <c r="G2443" t="str">
        <f>IF(VLOOKUP($A2443,Parts!$A:$AM,G$1,0)="X",X$2,"")</f>
        <v/>
      </c>
      <c r="H2443" t="str">
        <f>IF(VLOOKUP($A2443,Parts!$A:$AM,H$1,0)="X",Y$2,"")</f>
        <v/>
      </c>
      <c r="I2443" t="str">
        <f>IF(VLOOKUP($A2443,Parts!$A:$AM,I$1,0)="X",Z$2,"")</f>
        <v/>
      </c>
      <c r="J2443" t="str">
        <f>IF(VLOOKUP($A2443,Parts!$A:$AM,J$1,0)="X",AA$2,"")</f>
        <v/>
      </c>
      <c r="K2443" t="str">
        <f>IF(VLOOKUP($A2443,Parts!$A:$AM,K$1,0)="X",AB$2,"")</f>
        <v/>
      </c>
      <c r="L2443" t="str">
        <f>IF(VLOOKUP($A2443,Parts!$A:$AM,L$1,0)="X",AC$2,"")</f>
        <v/>
      </c>
      <c r="M2443" t="str">
        <f>IF(VLOOKUP($A2443,Parts!$A:$AM,M$1,0)="X",AD$2,"")</f>
        <v/>
      </c>
      <c r="N2443" t="str">
        <f>IF(VLOOKUP($A2443,Parts!$A:$AM,N$1,0)="X",AE$2,"")</f>
        <v/>
      </c>
      <c r="O2443" t="str">
        <f>IF(VLOOKUP($A2443,Parts!$A:$AM,O$1,0)="X",AF$2,"")</f>
        <v/>
      </c>
      <c r="P2443" t="str">
        <f t="shared" si="39"/>
        <v xml:space="preserve">    MODULE
    { name = ModuleTagEngineLiquidTurbo }
</v>
      </c>
    </row>
    <row r="2444" spans="1:16" x14ac:dyDescent="0.25">
      <c r="A2444" t="str">
        <f>Table15[[#This Row],[Name]]</f>
        <v>rn_molniya_blockl</v>
      </c>
      <c r="B2444" t="str">
        <f>IF(VLOOKUP($A2444,Parts!$A:$AM,B$1,0)="X",S$2,"")</f>
        <v/>
      </c>
      <c r="C2444" t="str">
        <f>IF(VLOOKUP($A2444,Parts!$A:$AM,C$1,0)="X",T$2,"")</f>
        <v/>
      </c>
      <c r="D2444" t="str">
        <f>IF(VLOOKUP($A2444,Parts!$A:$AM,D$1,0)="X",U$2,"")</f>
        <v/>
      </c>
      <c r="E2444" t="str">
        <f>IF(VLOOKUP($A2444,Parts!$A:$AM,E$1,0)="X",V$2,"")</f>
        <v/>
      </c>
      <c r="F2444" t="str">
        <f>IF(VLOOKUP($A2444,Parts!$A:$AM,F$1,0)="X",W$2,"")</f>
        <v xml:space="preserve">    MODULE
    { name = ModuleTagEngineLiquidTurbo }
</v>
      </c>
      <c r="G2444" t="str">
        <f>IF(VLOOKUP($A2444,Parts!$A:$AM,G$1,0)="X",X$2,"")</f>
        <v/>
      </c>
      <c r="H2444" t="str">
        <f>IF(VLOOKUP($A2444,Parts!$A:$AM,H$1,0)="X",Y$2,"")</f>
        <v/>
      </c>
      <c r="I2444" t="str">
        <f>IF(VLOOKUP($A2444,Parts!$A:$AM,I$1,0)="X",Z$2,"")</f>
        <v/>
      </c>
      <c r="J2444" t="str">
        <f>IF(VLOOKUP($A2444,Parts!$A:$AM,J$1,0)="X",AA$2,"")</f>
        <v/>
      </c>
      <c r="K2444" t="str">
        <f>IF(VLOOKUP($A2444,Parts!$A:$AM,K$1,0)="X",AB$2,"")</f>
        <v/>
      </c>
      <c r="L2444" t="str">
        <f>IF(VLOOKUP($A2444,Parts!$A:$AM,L$1,0)="X",AC$2,"")</f>
        <v/>
      </c>
      <c r="M2444" t="str">
        <f>IF(VLOOKUP($A2444,Parts!$A:$AM,M$1,0)="X",AD$2,"")</f>
        <v/>
      </c>
      <c r="N2444" t="str">
        <f>IF(VLOOKUP($A2444,Parts!$A:$AM,N$1,0)="X",AE$2,"")</f>
        <v/>
      </c>
      <c r="O2444" t="str">
        <f>IF(VLOOKUP($A2444,Parts!$A:$AM,O$1,0)="X",AF$2,"")</f>
        <v/>
      </c>
      <c r="P2444" t="str">
        <f t="shared" si="39"/>
        <v xml:space="preserve">    MODULE
    { name = ModuleTagEngineLiquidTurbo }
</v>
      </c>
    </row>
    <row r="2445" spans="1:16" x14ac:dyDescent="0.25">
      <c r="A2445" t="str">
        <f>Table15[[#This Row],[Name]]</f>
        <v>rn_molniya_blockl_3</v>
      </c>
      <c r="B2445" t="str">
        <f>IF(VLOOKUP($A2445,Parts!$A:$AM,B$1,0)="X",S$2,"")</f>
        <v/>
      </c>
      <c r="C2445" t="str">
        <f>IF(VLOOKUP($A2445,Parts!$A:$AM,C$1,0)="X",T$2,"")</f>
        <v/>
      </c>
      <c r="D2445" t="str">
        <f>IF(VLOOKUP($A2445,Parts!$A:$AM,D$1,0)="X",U$2,"")</f>
        <v/>
      </c>
      <c r="E2445" t="str">
        <f>IF(VLOOKUP($A2445,Parts!$A:$AM,E$1,0)="X",V$2,"")</f>
        <v/>
      </c>
      <c r="F2445" t="str">
        <f>IF(VLOOKUP($A2445,Parts!$A:$AM,F$1,0)="X",W$2,"")</f>
        <v/>
      </c>
      <c r="G2445" t="str">
        <f>IF(VLOOKUP($A2445,Parts!$A:$AM,G$1,0)="X",X$2,"")</f>
        <v/>
      </c>
      <c r="H2445" t="str">
        <f>IF(VLOOKUP($A2445,Parts!$A:$AM,H$1,0)="X",Y$2,"")</f>
        <v/>
      </c>
      <c r="I2445" t="str">
        <f>IF(VLOOKUP($A2445,Parts!$A:$AM,I$1,0)="X",Z$2,"")</f>
        <v/>
      </c>
      <c r="J2445" t="str">
        <f>IF(VLOOKUP($A2445,Parts!$A:$AM,J$1,0)="X",AA$2,"")</f>
        <v/>
      </c>
      <c r="K2445" t="str">
        <f>IF(VLOOKUP($A2445,Parts!$A:$AM,K$1,0)="X",AB$2,"")</f>
        <v/>
      </c>
      <c r="L2445" t="str">
        <f>IF(VLOOKUP($A2445,Parts!$A:$AM,L$1,0)="X",AC$2,"")</f>
        <v/>
      </c>
      <c r="M2445" t="str">
        <f>IF(VLOOKUP($A2445,Parts!$A:$AM,M$1,0)="X",AD$2,"")</f>
        <v/>
      </c>
      <c r="N2445" t="str">
        <f>IF(VLOOKUP($A2445,Parts!$A:$AM,N$1,0)="X",AE$2,"")</f>
        <v/>
      </c>
      <c r="O2445" t="str">
        <f>IF(VLOOKUP($A2445,Parts!$A:$AM,O$1,0)="X",AF$2,"")</f>
        <v/>
      </c>
      <c r="P2445" t="str">
        <f t="shared" si="39"/>
        <v/>
      </c>
    </row>
    <row r="2446" spans="1:16" x14ac:dyDescent="0.25">
      <c r="A2446" t="str">
        <f>Table15[[#This Row],[Name]]</f>
        <v>rn_fregat1</v>
      </c>
      <c r="B2446" t="str">
        <f>IF(VLOOKUP($A2446,Parts!$A:$AM,B$1,0)="X",S$2,"")</f>
        <v/>
      </c>
      <c r="C2446" t="str">
        <f>IF(VLOOKUP($A2446,Parts!$A:$AM,C$1,0)="X",T$2,"")</f>
        <v/>
      </c>
      <c r="D2446" t="str">
        <f>IF(VLOOKUP($A2446,Parts!$A:$AM,D$1,0)="X",U$2,"")</f>
        <v/>
      </c>
      <c r="E2446" t="str">
        <f>IF(VLOOKUP($A2446,Parts!$A:$AM,E$1,0)="X",V$2,"")</f>
        <v/>
      </c>
      <c r="F2446" t="str">
        <f>IF(VLOOKUP($A2446,Parts!$A:$AM,F$1,0)="X",W$2,"")</f>
        <v/>
      </c>
      <c r="G2446" t="str">
        <f>IF(VLOOKUP($A2446,Parts!$A:$AM,G$1,0)="X",X$2,"")</f>
        <v/>
      </c>
      <c r="H2446" t="str">
        <f>IF(VLOOKUP($A2446,Parts!$A:$AM,H$1,0)="X",Y$2,"")</f>
        <v/>
      </c>
      <c r="I2446" t="str">
        <f>IF(VLOOKUP($A2446,Parts!$A:$AM,I$1,0)="X",Z$2,"")</f>
        <v/>
      </c>
      <c r="J2446" t="str">
        <f>IF(VLOOKUP($A2446,Parts!$A:$AM,J$1,0)="X",AA$2,"")</f>
        <v/>
      </c>
      <c r="K2446" t="str">
        <f>IF(VLOOKUP($A2446,Parts!$A:$AM,K$1,0)="X",AB$2,"")</f>
        <v/>
      </c>
      <c r="L2446" t="str">
        <f>IF(VLOOKUP($A2446,Parts!$A:$AM,L$1,0)="X",AC$2,"")</f>
        <v/>
      </c>
      <c r="M2446" t="str">
        <f>IF(VLOOKUP($A2446,Parts!$A:$AM,M$1,0)="X",AD$2,"")</f>
        <v/>
      </c>
      <c r="N2446" t="str">
        <f>IF(VLOOKUP($A2446,Parts!$A:$AM,N$1,0)="X",AE$2,"")</f>
        <v/>
      </c>
      <c r="O2446" t="str">
        <f>IF(VLOOKUP($A2446,Parts!$A:$AM,O$1,0)="X",AF$2,"")</f>
        <v/>
      </c>
      <c r="P2446" t="str">
        <f t="shared" si="39"/>
        <v/>
      </c>
    </row>
    <row r="2447" spans="1:16" x14ac:dyDescent="0.25">
      <c r="A2447" t="str">
        <f>Table15[[#This Row],[Name]]</f>
        <v>rn_fregat1_adapter</v>
      </c>
      <c r="B2447" t="str">
        <f>IF(VLOOKUP($A2447,Parts!$A:$AM,B$1,0)="X",S$2,"")</f>
        <v/>
      </c>
      <c r="C2447" t="str">
        <f>IF(VLOOKUP($A2447,Parts!$A:$AM,C$1,0)="X",T$2,"")</f>
        <v/>
      </c>
      <c r="D2447" t="str">
        <f>IF(VLOOKUP($A2447,Parts!$A:$AM,D$1,0)="X",U$2,"")</f>
        <v/>
      </c>
      <c r="E2447" t="str">
        <f>IF(VLOOKUP($A2447,Parts!$A:$AM,E$1,0)="X",V$2,"")</f>
        <v/>
      </c>
      <c r="F2447" t="str">
        <f>IF(VLOOKUP($A2447,Parts!$A:$AM,F$1,0)="X",W$2,"")</f>
        <v/>
      </c>
      <c r="G2447" t="str">
        <f>IF(VLOOKUP($A2447,Parts!$A:$AM,G$1,0)="X",X$2,"")</f>
        <v/>
      </c>
      <c r="H2447" t="str">
        <f>IF(VLOOKUP($A2447,Parts!$A:$AM,H$1,0)="X",Y$2,"")</f>
        <v/>
      </c>
      <c r="I2447" t="str">
        <f>IF(VLOOKUP($A2447,Parts!$A:$AM,I$1,0)="X",Z$2,"")</f>
        <v/>
      </c>
      <c r="J2447" t="str">
        <f>IF(VLOOKUP($A2447,Parts!$A:$AM,J$1,0)="X",AA$2,"")</f>
        <v/>
      </c>
      <c r="K2447" t="str">
        <f>IF(VLOOKUP($A2447,Parts!$A:$AM,K$1,0)="X",AB$2,"")</f>
        <v/>
      </c>
      <c r="L2447" t="str">
        <f>IF(VLOOKUP($A2447,Parts!$A:$AM,L$1,0)="X",AC$2,"")</f>
        <v/>
      </c>
      <c r="M2447" t="str">
        <f>IF(VLOOKUP($A2447,Parts!$A:$AM,M$1,0)="X",AD$2,"")</f>
        <v/>
      </c>
      <c r="N2447" t="str">
        <f>IF(VLOOKUP($A2447,Parts!$A:$AM,N$1,0)="X",AE$2,"")</f>
        <v/>
      </c>
      <c r="O2447" t="str">
        <f>IF(VLOOKUP($A2447,Parts!$A:$AM,O$1,0)="X",AF$2,"")</f>
        <v/>
      </c>
      <c r="P2447" t="str">
        <f t="shared" si="39"/>
        <v/>
      </c>
    </row>
    <row r="2448" spans="1:16" x14ac:dyDescent="0.25">
      <c r="A2448" t="str">
        <f>Table15[[#This Row],[Name]]</f>
        <v>rn_r7_blok_i_fairing</v>
      </c>
      <c r="B2448" t="str">
        <f>IF(VLOOKUP($A2448,Parts!$A:$AM,B$1,0)="X",S$2,"")</f>
        <v/>
      </c>
      <c r="C2448" t="str">
        <f>IF(VLOOKUP($A2448,Parts!$A:$AM,C$1,0)="X",T$2,"")</f>
        <v/>
      </c>
      <c r="D2448" t="str">
        <f>IF(VLOOKUP($A2448,Parts!$A:$AM,D$1,0)="X",U$2,"")</f>
        <v/>
      </c>
      <c r="E2448" t="str">
        <f>IF(VLOOKUP($A2448,Parts!$A:$AM,E$1,0)="X",V$2,"")</f>
        <v/>
      </c>
      <c r="F2448" t="str">
        <f>IF(VLOOKUP($A2448,Parts!$A:$AM,F$1,0)="X",W$2,"")</f>
        <v/>
      </c>
      <c r="G2448" t="str">
        <f>IF(VLOOKUP($A2448,Parts!$A:$AM,G$1,0)="X",X$2,"")</f>
        <v/>
      </c>
      <c r="H2448" t="str">
        <f>IF(VLOOKUP($A2448,Parts!$A:$AM,H$1,0)="X",Y$2,"")</f>
        <v/>
      </c>
      <c r="I2448" t="str">
        <f>IF(VLOOKUP($A2448,Parts!$A:$AM,I$1,0)="X",Z$2,"")</f>
        <v/>
      </c>
      <c r="J2448" t="str">
        <f>IF(VLOOKUP($A2448,Parts!$A:$AM,J$1,0)="X",AA$2,"")</f>
        <v/>
      </c>
      <c r="K2448" t="str">
        <f>IF(VLOOKUP($A2448,Parts!$A:$AM,K$1,0)="X",AB$2,"")</f>
        <v/>
      </c>
      <c r="L2448" t="str">
        <f>IF(VLOOKUP($A2448,Parts!$A:$AM,L$1,0)="X",AC$2,"")</f>
        <v/>
      </c>
      <c r="M2448" t="str">
        <f>IF(VLOOKUP($A2448,Parts!$A:$AM,M$1,0)="X",AD$2,"")</f>
        <v/>
      </c>
      <c r="N2448" t="str">
        <f>IF(VLOOKUP($A2448,Parts!$A:$AM,N$1,0)="X",AE$2,"")</f>
        <v/>
      </c>
      <c r="O2448" t="str">
        <f>IF(VLOOKUP($A2448,Parts!$A:$AM,O$1,0)="X",AF$2,"")</f>
        <v/>
      </c>
      <c r="P2448" t="str">
        <f t="shared" si="39"/>
        <v/>
      </c>
    </row>
    <row r="2449" spans="1:16" x14ac:dyDescent="0.25">
      <c r="A2449" t="str">
        <f>Table15[[#This Row],[Name]]</f>
        <v>rn_fregat1_2</v>
      </c>
      <c r="B2449" t="str">
        <f>IF(VLOOKUP($A2449,Parts!$A:$AM,B$1,0)="X",S$2,"")</f>
        <v/>
      </c>
      <c r="C2449" t="str">
        <f>IF(VLOOKUP($A2449,Parts!$A:$AM,C$1,0)="X",T$2,"")</f>
        <v/>
      </c>
      <c r="D2449" t="str">
        <f>IF(VLOOKUP($A2449,Parts!$A:$AM,D$1,0)="X",U$2,"")</f>
        <v/>
      </c>
      <c r="E2449" t="str">
        <f>IF(VLOOKUP($A2449,Parts!$A:$AM,E$1,0)="X",V$2,"")</f>
        <v/>
      </c>
      <c r="F2449" t="str">
        <f>IF(VLOOKUP($A2449,Parts!$A:$AM,F$1,0)="X",W$2,"")</f>
        <v/>
      </c>
      <c r="G2449" t="str">
        <f>IF(VLOOKUP($A2449,Parts!$A:$AM,G$1,0)="X",X$2,"")</f>
        <v/>
      </c>
      <c r="H2449" t="str">
        <f>IF(VLOOKUP($A2449,Parts!$A:$AM,H$1,0)="X",Y$2,"")</f>
        <v/>
      </c>
      <c r="I2449" t="str">
        <f>IF(VLOOKUP($A2449,Parts!$A:$AM,I$1,0)="X",Z$2,"")</f>
        <v/>
      </c>
      <c r="J2449" t="str">
        <f>IF(VLOOKUP($A2449,Parts!$A:$AM,J$1,0)="X",AA$2,"")</f>
        <v/>
      </c>
      <c r="K2449" t="str">
        <f>IF(VLOOKUP($A2449,Parts!$A:$AM,K$1,0)="X",AB$2,"")</f>
        <v/>
      </c>
      <c r="L2449" t="str">
        <f>IF(VLOOKUP($A2449,Parts!$A:$AM,L$1,0)="X",AC$2,"")</f>
        <v/>
      </c>
      <c r="M2449" t="str">
        <f>IF(VLOOKUP($A2449,Parts!$A:$AM,M$1,0)="X",AD$2,"")</f>
        <v/>
      </c>
      <c r="N2449" t="str">
        <f>IF(VLOOKUP($A2449,Parts!$A:$AM,N$1,0)="X",AE$2,"")</f>
        <v/>
      </c>
      <c r="O2449" t="str">
        <f>IF(VLOOKUP($A2449,Parts!$A:$AM,O$1,0)="X",AF$2,"")</f>
        <v/>
      </c>
      <c r="P2449" t="str">
        <f t="shared" si="39"/>
        <v/>
      </c>
    </row>
    <row r="2450" spans="1:16" x14ac:dyDescent="0.25">
      <c r="A2450" t="str">
        <f>Table15[[#This Row],[Name]]</f>
        <v>rn_fregat1_3</v>
      </c>
      <c r="B2450" t="str">
        <f>IF(VLOOKUP($A2450,Parts!$A:$AM,B$1,0)="X",S$2,"")</f>
        <v/>
      </c>
      <c r="C2450" t="str">
        <f>IF(VLOOKUP($A2450,Parts!$A:$AM,C$1,0)="X",T$2,"")</f>
        <v/>
      </c>
      <c r="D2450" t="str">
        <f>IF(VLOOKUP($A2450,Parts!$A:$AM,D$1,0)="X",U$2,"")</f>
        <v/>
      </c>
      <c r="E2450" t="str">
        <f>IF(VLOOKUP($A2450,Parts!$A:$AM,E$1,0)="X",V$2,"")</f>
        <v/>
      </c>
      <c r="F2450" t="str">
        <f>IF(VLOOKUP($A2450,Parts!$A:$AM,F$1,0)="X",W$2,"")</f>
        <v/>
      </c>
      <c r="G2450" t="str">
        <f>IF(VLOOKUP($A2450,Parts!$A:$AM,G$1,0)="X",X$2,"")</f>
        <v/>
      </c>
      <c r="H2450" t="str">
        <f>IF(VLOOKUP($A2450,Parts!$A:$AM,H$1,0)="X",Y$2,"")</f>
        <v/>
      </c>
      <c r="I2450" t="str">
        <f>IF(VLOOKUP($A2450,Parts!$A:$AM,I$1,0)="X",Z$2,"")</f>
        <v/>
      </c>
      <c r="J2450" t="str">
        <f>IF(VLOOKUP($A2450,Parts!$A:$AM,J$1,0)="X",AA$2,"")</f>
        <v/>
      </c>
      <c r="K2450" t="str">
        <f>IF(VLOOKUP($A2450,Parts!$A:$AM,K$1,0)="X",AB$2,"")</f>
        <v/>
      </c>
      <c r="L2450" t="str">
        <f>IF(VLOOKUP($A2450,Parts!$A:$AM,L$1,0)="X",AC$2,"")</f>
        <v/>
      </c>
      <c r="M2450" t="str">
        <f>IF(VLOOKUP($A2450,Parts!$A:$AM,M$1,0)="X",AD$2,"")</f>
        <v/>
      </c>
      <c r="N2450" t="str">
        <f>IF(VLOOKUP($A2450,Parts!$A:$AM,N$1,0)="X",AE$2,"")</f>
        <v/>
      </c>
      <c r="O2450" t="str">
        <f>IF(VLOOKUP($A2450,Parts!$A:$AM,O$1,0)="X",AF$2,"")</f>
        <v/>
      </c>
      <c r="P2450" t="str">
        <f t="shared" si="39"/>
        <v/>
      </c>
    </row>
    <row r="2451" spans="1:16" x14ac:dyDescent="0.25">
      <c r="A2451" t="str">
        <f>Table15[[#This Row],[Name]]</f>
        <v>rn_r7_adapter_blok_e</v>
      </c>
      <c r="B2451" t="str">
        <f>IF(VLOOKUP($A2451,Parts!$A:$AM,B$1,0)="X",S$2,"")</f>
        <v/>
      </c>
      <c r="C2451" t="str">
        <f>IF(VLOOKUP($A2451,Parts!$A:$AM,C$1,0)="X",T$2,"")</f>
        <v/>
      </c>
      <c r="D2451" t="str">
        <f>IF(VLOOKUP($A2451,Parts!$A:$AM,D$1,0)="X",U$2,"")</f>
        <v/>
      </c>
      <c r="E2451" t="str">
        <f>IF(VLOOKUP($A2451,Parts!$A:$AM,E$1,0)="X",V$2,"")</f>
        <v/>
      </c>
      <c r="F2451" t="str">
        <f>IF(VLOOKUP($A2451,Parts!$A:$AM,F$1,0)="X",W$2,"")</f>
        <v/>
      </c>
      <c r="G2451" t="str">
        <f>IF(VLOOKUP($A2451,Parts!$A:$AM,G$1,0)="X",X$2,"")</f>
        <v/>
      </c>
      <c r="H2451" t="str">
        <f>IF(VLOOKUP($A2451,Parts!$A:$AM,H$1,0)="X",Y$2,"")</f>
        <v/>
      </c>
      <c r="I2451" t="str">
        <f>IF(VLOOKUP($A2451,Parts!$A:$AM,I$1,0)="X",Z$2,"")</f>
        <v/>
      </c>
      <c r="J2451" t="str">
        <f>IF(VLOOKUP($A2451,Parts!$A:$AM,J$1,0)="X",AA$2,"")</f>
        <v/>
      </c>
      <c r="K2451" t="str">
        <f>IF(VLOOKUP($A2451,Parts!$A:$AM,K$1,0)="X",AB$2,"")</f>
        <v/>
      </c>
      <c r="L2451" t="str">
        <f>IF(VLOOKUP($A2451,Parts!$A:$AM,L$1,0)="X",AC$2,"")</f>
        <v/>
      </c>
      <c r="M2451" t="str">
        <f>IF(VLOOKUP($A2451,Parts!$A:$AM,M$1,0)="X",AD$2,"")</f>
        <v/>
      </c>
      <c r="N2451" t="str">
        <f>IF(VLOOKUP($A2451,Parts!$A:$AM,N$1,0)="X",AE$2,"")</f>
        <v xml:space="preserve">    MODULE
    { name = ModuleTagDecoupler }
</v>
      </c>
      <c r="O2451" t="str">
        <f>IF(VLOOKUP($A2451,Parts!$A:$AM,O$1,0)="X",AF$2,"")</f>
        <v/>
      </c>
      <c r="P2451" t="str">
        <f t="shared" si="39"/>
        <v xml:space="preserve">    MODULE
    { name = ModuleTagDecoupler }
</v>
      </c>
    </row>
    <row r="2452" spans="1:16" x14ac:dyDescent="0.25">
      <c r="A2452" t="str">
        <f>Table15[[#This Row],[Name]]</f>
        <v>TOWER_SOYUZ</v>
      </c>
      <c r="B2452" t="str">
        <f>IF(VLOOKUP($A2452,Parts!$A:$AM,B$1,0)="X",S$2,"")</f>
        <v/>
      </c>
      <c r="C2452" t="str">
        <f>IF(VLOOKUP($A2452,Parts!$A:$AM,C$1,0)="X",T$2,"")</f>
        <v/>
      </c>
      <c r="D2452" t="str">
        <f>IF(VLOOKUP($A2452,Parts!$A:$AM,D$1,0)="X",U$2,"")</f>
        <v/>
      </c>
      <c r="E2452" t="str">
        <f>IF(VLOOKUP($A2452,Parts!$A:$AM,E$1,0)="X",V$2,"")</f>
        <v/>
      </c>
      <c r="F2452" t="str">
        <f>IF(VLOOKUP($A2452,Parts!$A:$AM,F$1,0)="X",W$2,"")</f>
        <v/>
      </c>
      <c r="G2452" t="str">
        <f>IF(VLOOKUP($A2452,Parts!$A:$AM,G$1,0)="X",X$2,"")</f>
        <v/>
      </c>
      <c r="H2452" t="str">
        <f>IF(VLOOKUP($A2452,Parts!$A:$AM,H$1,0)="X",Y$2,"")</f>
        <v/>
      </c>
      <c r="I2452" t="str">
        <f>IF(VLOOKUP($A2452,Parts!$A:$AM,I$1,0)="X",Z$2,"")</f>
        <v/>
      </c>
      <c r="J2452" t="str">
        <f>IF(VLOOKUP($A2452,Parts!$A:$AM,J$1,0)="X",AA$2,"")</f>
        <v/>
      </c>
      <c r="K2452" t="str">
        <f>IF(VLOOKUP($A2452,Parts!$A:$AM,K$1,0)="X",AB$2,"")</f>
        <v/>
      </c>
      <c r="L2452" t="str">
        <f>IF(VLOOKUP($A2452,Parts!$A:$AM,L$1,0)="X",AC$2,"")</f>
        <v/>
      </c>
      <c r="M2452" t="str">
        <f>IF(VLOOKUP($A2452,Parts!$A:$AM,M$1,0)="X",AD$2,"")</f>
        <v/>
      </c>
      <c r="N2452" t="str">
        <f>IF(VLOOKUP($A2452,Parts!$A:$AM,N$1,0)="X",AE$2,"")</f>
        <v/>
      </c>
      <c r="O2452" t="str">
        <f>IF(VLOOKUP($A2452,Parts!$A:$AM,O$1,0)="X",AF$2,"")</f>
        <v/>
      </c>
      <c r="P2452" t="str">
        <f t="shared" si="39"/>
        <v/>
      </c>
    </row>
    <row r="2453" spans="1:16" x14ac:dyDescent="0.25">
      <c r="A2453" t="str">
        <f>Table15[[#This Row],[Name]]</f>
        <v>rn_luna_fairing</v>
      </c>
      <c r="B2453" t="str">
        <f>IF(VLOOKUP($A2453,Parts!$A:$AM,B$1,0)="X",S$2,"")</f>
        <v/>
      </c>
      <c r="C2453" t="str">
        <f>IF(VLOOKUP($A2453,Parts!$A:$AM,C$1,0)="X",T$2,"")</f>
        <v/>
      </c>
      <c r="D2453" t="str">
        <f>IF(VLOOKUP($A2453,Parts!$A:$AM,D$1,0)="X",U$2,"")</f>
        <v/>
      </c>
      <c r="E2453" t="str">
        <f>IF(VLOOKUP($A2453,Parts!$A:$AM,E$1,0)="X",V$2,"")</f>
        <v/>
      </c>
      <c r="F2453" t="str">
        <f>IF(VLOOKUP($A2453,Parts!$A:$AM,F$1,0)="X",W$2,"")</f>
        <v/>
      </c>
      <c r="G2453" t="str">
        <f>IF(VLOOKUP($A2453,Parts!$A:$AM,G$1,0)="X",X$2,"")</f>
        <v/>
      </c>
      <c r="H2453" t="str">
        <f>IF(VLOOKUP($A2453,Parts!$A:$AM,H$1,0)="X",Y$2,"")</f>
        <v/>
      </c>
      <c r="I2453" t="str">
        <f>IF(VLOOKUP($A2453,Parts!$A:$AM,I$1,0)="X",Z$2,"")</f>
        <v/>
      </c>
      <c r="J2453" t="str">
        <f>IF(VLOOKUP($A2453,Parts!$A:$AM,J$1,0)="X",AA$2,"")</f>
        <v/>
      </c>
      <c r="K2453" t="str">
        <f>IF(VLOOKUP($A2453,Parts!$A:$AM,K$1,0)="X",AB$2,"")</f>
        <v/>
      </c>
      <c r="L2453" t="str">
        <f>IF(VLOOKUP($A2453,Parts!$A:$AM,L$1,0)="X",AC$2,"")</f>
        <v/>
      </c>
      <c r="M2453" t="str">
        <f>IF(VLOOKUP($A2453,Parts!$A:$AM,M$1,0)="X",AD$2,"")</f>
        <v/>
      </c>
      <c r="N2453" t="str">
        <f>IF(VLOOKUP($A2453,Parts!$A:$AM,N$1,0)="X",AE$2,"")</f>
        <v/>
      </c>
      <c r="O2453" t="str">
        <f>IF(VLOOKUP($A2453,Parts!$A:$AM,O$1,0)="X",AF$2,"")</f>
        <v/>
      </c>
      <c r="P2453" t="str">
        <f t="shared" si="39"/>
        <v/>
      </c>
    </row>
    <row r="2454" spans="1:16" x14ac:dyDescent="0.25">
      <c r="A2454" t="str">
        <f>Table15[[#This Row],[Name]]</f>
        <v>rn_luna_base</v>
      </c>
      <c r="B2454" t="str">
        <f>IF(VLOOKUP($A2454,Parts!$A:$AM,B$1,0)="X",S$2,"")</f>
        <v/>
      </c>
      <c r="C2454" t="str">
        <f>IF(VLOOKUP($A2454,Parts!$A:$AM,C$1,0)="X",T$2,"")</f>
        <v/>
      </c>
      <c r="D2454" t="str">
        <f>IF(VLOOKUP($A2454,Parts!$A:$AM,D$1,0)="X",U$2,"")</f>
        <v/>
      </c>
      <c r="E2454" t="str">
        <f>IF(VLOOKUP($A2454,Parts!$A:$AM,E$1,0)="X",V$2,"")</f>
        <v/>
      </c>
      <c r="F2454" t="str">
        <f>IF(VLOOKUP($A2454,Parts!$A:$AM,F$1,0)="X",W$2,"")</f>
        <v/>
      </c>
      <c r="G2454" t="str">
        <f>IF(VLOOKUP($A2454,Parts!$A:$AM,G$1,0)="X",X$2,"")</f>
        <v/>
      </c>
      <c r="H2454" t="str">
        <f>IF(VLOOKUP($A2454,Parts!$A:$AM,H$1,0)="X",Y$2,"")</f>
        <v/>
      </c>
      <c r="I2454" t="str">
        <f>IF(VLOOKUP($A2454,Parts!$A:$AM,I$1,0)="X",Z$2,"")</f>
        <v/>
      </c>
      <c r="J2454" t="str">
        <f>IF(VLOOKUP($A2454,Parts!$A:$AM,J$1,0)="X",AA$2,"")</f>
        <v/>
      </c>
      <c r="K2454" t="str">
        <f>IF(VLOOKUP($A2454,Parts!$A:$AM,K$1,0)="X",AB$2,"")</f>
        <v/>
      </c>
      <c r="L2454" t="str">
        <f>IF(VLOOKUP($A2454,Parts!$A:$AM,L$1,0)="X",AC$2,"")</f>
        <v/>
      </c>
      <c r="M2454" t="str">
        <f>IF(VLOOKUP($A2454,Parts!$A:$AM,M$1,0)="X",AD$2,"")</f>
        <v/>
      </c>
      <c r="N2454" t="str">
        <f>IF(VLOOKUP($A2454,Parts!$A:$AM,N$1,0)="X",AE$2,"")</f>
        <v xml:space="preserve">    MODULE
    { name = ModuleTagDecoupler }
</v>
      </c>
      <c r="O2454" t="str">
        <f>IF(VLOOKUP($A2454,Parts!$A:$AM,O$1,0)="X",AF$2,"")</f>
        <v/>
      </c>
      <c r="P2454" t="str">
        <f t="shared" si="39"/>
        <v xml:space="preserve">    MODULE
    { name = ModuleTagDecoupler }
</v>
      </c>
    </row>
    <row r="2455" spans="1:16" x14ac:dyDescent="0.25">
      <c r="A2455" t="str">
        <f>Table15[[#This Row],[Name]]</f>
        <v>rn_ullage_decoupler</v>
      </c>
      <c r="B2455" t="str">
        <f>IF(VLOOKUP($A2455,Parts!$A:$AM,B$1,0)="X",S$2,"")</f>
        <v/>
      </c>
      <c r="C2455" t="str">
        <f>IF(VLOOKUP($A2455,Parts!$A:$AM,C$1,0)="X",T$2,"")</f>
        <v/>
      </c>
      <c r="D2455" t="str">
        <f>IF(VLOOKUP($A2455,Parts!$A:$AM,D$1,0)="X",U$2,"")</f>
        <v/>
      </c>
      <c r="E2455" t="str">
        <f>IF(VLOOKUP($A2455,Parts!$A:$AM,E$1,0)="X",V$2,"")</f>
        <v/>
      </c>
      <c r="F2455" t="str">
        <f>IF(VLOOKUP($A2455,Parts!$A:$AM,F$1,0)="X",W$2,"")</f>
        <v/>
      </c>
      <c r="G2455" t="str">
        <f>IF(VLOOKUP($A2455,Parts!$A:$AM,G$1,0)="X",X$2,"")</f>
        <v/>
      </c>
      <c r="H2455" t="str">
        <f>IF(VLOOKUP($A2455,Parts!$A:$AM,H$1,0)="X",Y$2,"")</f>
        <v/>
      </c>
      <c r="I2455" t="str">
        <f>IF(VLOOKUP($A2455,Parts!$A:$AM,I$1,0)="X",Z$2,"")</f>
        <v/>
      </c>
      <c r="J2455" t="str">
        <f>IF(VLOOKUP($A2455,Parts!$A:$AM,J$1,0)="X",AA$2,"")</f>
        <v/>
      </c>
      <c r="K2455" t="str">
        <f>IF(VLOOKUP($A2455,Parts!$A:$AM,K$1,0)="X",AB$2,"")</f>
        <v/>
      </c>
      <c r="L2455" t="str">
        <f>IF(VLOOKUP($A2455,Parts!$A:$AM,L$1,0)="X",AC$2,"")</f>
        <v/>
      </c>
      <c r="M2455" t="str">
        <f>IF(VLOOKUP($A2455,Parts!$A:$AM,M$1,0)="X",AD$2,"")</f>
        <v/>
      </c>
      <c r="N2455" t="str">
        <f>IF(VLOOKUP($A2455,Parts!$A:$AM,N$1,0)="X",AE$2,"")</f>
        <v xml:space="preserve">    MODULE
    { name = ModuleTagDecoupler }
</v>
      </c>
      <c r="O2455" t="str">
        <f>IF(VLOOKUP($A2455,Parts!$A:$AM,O$1,0)="X",AF$2,"")</f>
        <v/>
      </c>
      <c r="P2455" t="str">
        <f t="shared" si="39"/>
        <v xml:space="preserve">    MODULE
    { name = ModuleTagDecoupler }
</v>
      </c>
    </row>
    <row r="2456" spans="1:16" x14ac:dyDescent="0.25">
      <c r="A2456" t="str">
        <f>Table15[[#This Row],[Name]]</f>
        <v>rn_r7_blok_a_6</v>
      </c>
      <c r="B2456" t="str">
        <f>IF(VLOOKUP($A2456,Parts!$A:$AM,B$1,0)="X",S$2,"")</f>
        <v/>
      </c>
      <c r="C2456" t="str">
        <f>IF(VLOOKUP($A2456,Parts!$A:$AM,C$1,0)="X",T$2,"")</f>
        <v/>
      </c>
      <c r="D2456" t="str">
        <f>IF(VLOOKUP($A2456,Parts!$A:$AM,D$1,0)="X",U$2,"")</f>
        <v/>
      </c>
      <c r="E2456" t="str">
        <f>IF(VLOOKUP($A2456,Parts!$A:$AM,E$1,0)="X",V$2,"")</f>
        <v/>
      </c>
      <c r="F2456" t="str">
        <f>IF(VLOOKUP($A2456,Parts!$A:$AM,F$1,0)="X",W$2,"")</f>
        <v/>
      </c>
      <c r="G2456" t="str">
        <f>IF(VLOOKUP($A2456,Parts!$A:$AM,G$1,0)="X",X$2,"")</f>
        <v/>
      </c>
      <c r="H2456" t="str">
        <f>IF(VLOOKUP($A2456,Parts!$A:$AM,H$1,0)="X",Y$2,"")</f>
        <v/>
      </c>
      <c r="I2456" t="str">
        <f>IF(VLOOKUP($A2456,Parts!$A:$AM,I$1,0)="X",Z$2,"")</f>
        <v/>
      </c>
      <c r="J2456" t="str">
        <f>IF(VLOOKUP($A2456,Parts!$A:$AM,J$1,0)="X",AA$2,"")</f>
        <v/>
      </c>
      <c r="K2456" t="str">
        <f>IF(VLOOKUP($A2456,Parts!$A:$AM,K$1,0)="X",AB$2,"")</f>
        <v/>
      </c>
      <c r="L2456" t="str">
        <f>IF(VLOOKUP($A2456,Parts!$A:$AM,L$1,0)="X",AC$2,"")</f>
        <v/>
      </c>
      <c r="M2456" t="str">
        <f>IF(VLOOKUP($A2456,Parts!$A:$AM,M$1,0)="X",AD$2,"")</f>
        <v/>
      </c>
      <c r="N2456" t="str">
        <f>IF(VLOOKUP($A2456,Parts!$A:$AM,N$1,0)="X",AE$2,"")</f>
        <v/>
      </c>
      <c r="O2456" t="str">
        <f>IF(VLOOKUP($A2456,Parts!$A:$AM,O$1,0)="X",AF$2,"")</f>
        <v/>
      </c>
      <c r="P2456" t="str">
        <f t="shared" si="39"/>
        <v/>
      </c>
    </row>
    <row r="2457" spans="1:16" x14ac:dyDescent="0.25">
      <c r="A2457" t="str">
        <f>Table15[[#This Row],[Name]]</f>
        <v>rn_r7_blok_bvgd_6</v>
      </c>
      <c r="B2457" t="str">
        <f>IF(VLOOKUP($A2457,Parts!$A:$AM,B$1,0)="X",S$2,"")</f>
        <v/>
      </c>
      <c r="C2457" t="str">
        <f>IF(VLOOKUP($A2457,Parts!$A:$AM,C$1,0)="X",T$2,"")</f>
        <v/>
      </c>
      <c r="D2457" t="str">
        <f>IF(VLOOKUP($A2457,Parts!$A:$AM,D$1,0)="X",U$2,"")</f>
        <v/>
      </c>
      <c r="E2457" t="str">
        <f>IF(VLOOKUP($A2457,Parts!$A:$AM,E$1,0)="X",V$2,"")</f>
        <v/>
      </c>
      <c r="F2457" t="str">
        <f>IF(VLOOKUP($A2457,Parts!$A:$AM,F$1,0)="X",W$2,"")</f>
        <v/>
      </c>
      <c r="G2457" t="str">
        <f>IF(VLOOKUP($A2457,Parts!$A:$AM,G$1,0)="X",X$2,"")</f>
        <v/>
      </c>
      <c r="H2457" t="str">
        <f>IF(VLOOKUP($A2457,Parts!$A:$AM,H$1,0)="X",Y$2,"")</f>
        <v/>
      </c>
      <c r="I2457" t="str">
        <f>IF(VLOOKUP($A2457,Parts!$A:$AM,I$1,0)="X",Z$2,"")</f>
        <v/>
      </c>
      <c r="J2457" t="str">
        <f>IF(VLOOKUP($A2457,Parts!$A:$AM,J$1,0)="X",AA$2,"")</f>
        <v/>
      </c>
      <c r="K2457" t="str">
        <f>IF(VLOOKUP($A2457,Parts!$A:$AM,K$1,0)="X",AB$2,"")</f>
        <v/>
      </c>
      <c r="L2457" t="str">
        <f>IF(VLOOKUP($A2457,Parts!$A:$AM,L$1,0)="X",AC$2,"")</f>
        <v/>
      </c>
      <c r="M2457" t="str">
        <f>IF(VLOOKUP($A2457,Parts!$A:$AM,M$1,0)="X",AD$2,"")</f>
        <v/>
      </c>
      <c r="N2457" t="str">
        <f>IF(VLOOKUP($A2457,Parts!$A:$AM,N$1,0)="X",AE$2,"")</f>
        <v/>
      </c>
      <c r="O2457" t="str">
        <f>IF(VLOOKUP($A2457,Parts!$A:$AM,O$1,0)="X",AF$2,"")</f>
        <v/>
      </c>
      <c r="P2457" t="str">
        <f t="shared" si="39"/>
        <v/>
      </c>
    </row>
    <row r="2458" spans="1:16" x14ac:dyDescent="0.25">
      <c r="A2458" t="str">
        <f>Table15[[#This Row],[Name]]</f>
        <v>rn_r7_blok_a_8</v>
      </c>
      <c r="B2458" t="str">
        <f>IF(VLOOKUP($A2458,Parts!$A:$AM,B$1,0)="X",S$2,"")</f>
        <v/>
      </c>
      <c r="C2458" t="str">
        <f>IF(VLOOKUP($A2458,Parts!$A:$AM,C$1,0)="X",T$2,"")</f>
        <v/>
      </c>
      <c r="D2458" t="str">
        <f>IF(VLOOKUP($A2458,Parts!$A:$AM,D$1,0)="X",U$2,"")</f>
        <v/>
      </c>
      <c r="E2458" t="str">
        <f>IF(VLOOKUP($A2458,Parts!$A:$AM,E$1,0)="X",V$2,"")</f>
        <v/>
      </c>
      <c r="F2458" t="str">
        <f>IF(VLOOKUP($A2458,Parts!$A:$AM,F$1,0)="X",W$2,"")</f>
        <v/>
      </c>
      <c r="G2458" t="str">
        <f>IF(VLOOKUP($A2458,Parts!$A:$AM,G$1,0)="X",X$2,"")</f>
        <v/>
      </c>
      <c r="H2458" t="str">
        <f>IF(VLOOKUP($A2458,Parts!$A:$AM,H$1,0)="X",Y$2,"")</f>
        <v/>
      </c>
      <c r="I2458" t="str">
        <f>IF(VLOOKUP($A2458,Parts!$A:$AM,I$1,0)="X",Z$2,"")</f>
        <v/>
      </c>
      <c r="J2458" t="str">
        <f>IF(VLOOKUP($A2458,Parts!$A:$AM,J$1,0)="X",AA$2,"")</f>
        <v/>
      </c>
      <c r="K2458" t="str">
        <f>IF(VLOOKUP($A2458,Parts!$A:$AM,K$1,0)="X",AB$2,"")</f>
        <v/>
      </c>
      <c r="L2458" t="str">
        <f>IF(VLOOKUP($A2458,Parts!$A:$AM,L$1,0)="X",AC$2,"")</f>
        <v/>
      </c>
      <c r="M2458" t="str">
        <f>IF(VLOOKUP($A2458,Parts!$A:$AM,M$1,0)="X",AD$2,"")</f>
        <v/>
      </c>
      <c r="N2458" t="str">
        <f>IF(VLOOKUP($A2458,Parts!$A:$AM,N$1,0)="X",AE$2,"")</f>
        <v/>
      </c>
      <c r="O2458" t="str">
        <f>IF(VLOOKUP($A2458,Parts!$A:$AM,O$1,0)="X",AF$2,"")</f>
        <v/>
      </c>
      <c r="P2458" t="str">
        <f t="shared" si="39"/>
        <v/>
      </c>
    </row>
    <row r="2459" spans="1:16" x14ac:dyDescent="0.25">
      <c r="A2459" t="str">
        <f>Table15[[#This Row],[Name]]</f>
        <v>rn_r7_blok_bvgd_8</v>
      </c>
      <c r="B2459" t="str">
        <f>IF(VLOOKUP($A2459,Parts!$A:$AM,B$1,0)="X",S$2,"")</f>
        <v/>
      </c>
      <c r="C2459" t="str">
        <f>IF(VLOOKUP($A2459,Parts!$A:$AM,C$1,0)="X",T$2,"")</f>
        <v/>
      </c>
      <c r="D2459" t="str">
        <f>IF(VLOOKUP($A2459,Parts!$A:$AM,D$1,0)="X",U$2,"")</f>
        <v/>
      </c>
      <c r="E2459" t="str">
        <f>IF(VLOOKUP($A2459,Parts!$A:$AM,E$1,0)="X",V$2,"")</f>
        <v/>
      </c>
      <c r="F2459" t="str">
        <f>IF(VLOOKUP($A2459,Parts!$A:$AM,F$1,0)="X",W$2,"")</f>
        <v/>
      </c>
      <c r="G2459" t="str">
        <f>IF(VLOOKUP($A2459,Parts!$A:$AM,G$1,0)="X",X$2,"")</f>
        <v/>
      </c>
      <c r="H2459" t="str">
        <f>IF(VLOOKUP($A2459,Parts!$A:$AM,H$1,0)="X",Y$2,"")</f>
        <v/>
      </c>
      <c r="I2459" t="str">
        <f>IF(VLOOKUP($A2459,Parts!$A:$AM,I$1,0)="X",Z$2,"")</f>
        <v/>
      </c>
      <c r="J2459" t="str">
        <f>IF(VLOOKUP($A2459,Parts!$A:$AM,J$1,0)="X",AA$2,"")</f>
        <v/>
      </c>
      <c r="K2459" t="str">
        <f>IF(VLOOKUP($A2459,Parts!$A:$AM,K$1,0)="X",AB$2,"")</f>
        <v/>
      </c>
      <c r="L2459" t="str">
        <f>IF(VLOOKUP($A2459,Parts!$A:$AM,L$1,0)="X",AC$2,"")</f>
        <v/>
      </c>
      <c r="M2459" t="str">
        <f>IF(VLOOKUP($A2459,Parts!$A:$AM,M$1,0)="X",AD$2,"")</f>
        <v/>
      </c>
      <c r="N2459" t="str">
        <f>IF(VLOOKUP($A2459,Parts!$A:$AM,N$1,0)="X",AE$2,"")</f>
        <v/>
      </c>
      <c r="O2459" t="str">
        <f>IF(VLOOKUP($A2459,Parts!$A:$AM,O$1,0)="X",AF$2,"")</f>
        <v/>
      </c>
      <c r="P2459" t="str">
        <f t="shared" si="39"/>
        <v/>
      </c>
    </row>
    <row r="2460" spans="1:16" x14ac:dyDescent="0.25">
      <c r="A2460" t="str">
        <f>Table15[[#This Row],[Name]]</f>
        <v>rn_r7_blok_i_fairing_s</v>
      </c>
      <c r="B2460" t="str">
        <f>IF(VLOOKUP($A2460,Parts!$A:$AM,B$1,0)="X",S$2,"")</f>
        <v/>
      </c>
      <c r="C2460" t="str">
        <f>IF(VLOOKUP($A2460,Parts!$A:$AM,C$1,0)="X",T$2,"")</f>
        <v/>
      </c>
      <c r="D2460" t="str">
        <f>IF(VLOOKUP($A2460,Parts!$A:$AM,D$1,0)="X",U$2,"")</f>
        <v/>
      </c>
      <c r="E2460" t="str">
        <f>IF(VLOOKUP($A2460,Parts!$A:$AM,E$1,0)="X",V$2,"")</f>
        <v/>
      </c>
      <c r="F2460" t="str">
        <f>IF(VLOOKUP($A2460,Parts!$A:$AM,F$1,0)="X",W$2,"")</f>
        <v/>
      </c>
      <c r="G2460" t="str">
        <f>IF(VLOOKUP($A2460,Parts!$A:$AM,G$1,0)="X",X$2,"")</f>
        <v/>
      </c>
      <c r="H2460" t="str">
        <f>IF(VLOOKUP($A2460,Parts!$A:$AM,H$1,0)="X",Y$2,"")</f>
        <v/>
      </c>
      <c r="I2460" t="str">
        <f>IF(VLOOKUP($A2460,Parts!$A:$AM,I$1,0)="X",Z$2,"")</f>
        <v/>
      </c>
      <c r="J2460" t="str">
        <f>IF(VLOOKUP($A2460,Parts!$A:$AM,J$1,0)="X",AA$2,"")</f>
        <v/>
      </c>
      <c r="K2460" t="str">
        <f>IF(VLOOKUP($A2460,Parts!$A:$AM,K$1,0)="X",AB$2,"")</f>
        <v/>
      </c>
      <c r="L2460" t="str">
        <f>IF(VLOOKUP($A2460,Parts!$A:$AM,L$1,0)="X",AC$2,"")</f>
        <v/>
      </c>
      <c r="M2460" t="str">
        <f>IF(VLOOKUP($A2460,Parts!$A:$AM,M$1,0)="X",AD$2,"")</f>
        <v/>
      </c>
      <c r="N2460" t="str">
        <f>IF(VLOOKUP($A2460,Parts!$A:$AM,N$1,0)="X",AE$2,"")</f>
        <v/>
      </c>
      <c r="O2460" t="str">
        <f>IF(VLOOKUP($A2460,Parts!$A:$AM,O$1,0)="X",AF$2,"")</f>
        <v/>
      </c>
      <c r="P2460" t="str">
        <f t="shared" si="39"/>
        <v/>
      </c>
    </row>
    <row r="2461" spans="1:16" x14ac:dyDescent="0.25">
      <c r="A2461" t="str">
        <f>Table15[[#This Row],[Name]]</f>
        <v>rn_r7_blok_a</v>
      </c>
      <c r="B2461" t="str">
        <f>IF(VLOOKUP($A2461,Parts!$A:$AM,B$1,0)="X",S$2,"")</f>
        <v/>
      </c>
      <c r="C2461" t="str">
        <f>IF(VLOOKUP($A2461,Parts!$A:$AM,C$1,0)="X",T$2,"")</f>
        <v/>
      </c>
      <c r="D2461" t="str">
        <f>IF(VLOOKUP($A2461,Parts!$A:$AM,D$1,0)="X",U$2,"")</f>
        <v/>
      </c>
      <c r="E2461" t="str">
        <f>IF(VLOOKUP($A2461,Parts!$A:$AM,E$1,0)="X",V$2,"")</f>
        <v/>
      </c>
      <c r="F2461" t="str">
        <f>IF(VLOOKUP($A2461,Parts!$A:$AM,F$1,0)="X",W$2,"")</f>
        <v/>
      </c>
      <c r="G2461" t="str">
        <f>IF(VLOOKUP($A2461,Parts!$A:$AM,G$1,0)="X",X$2,"")</f>
        <v/>
      </c>
      <c r="H2461" t="str">
        <f>IF(VLOOKUP($A2461,Parts!$A:$AM,H$1,0)="X",Y$2,"")</f>
        <v/>
      </c>
      <c r="I2461" t="str">
        <f>IF(VLOOKUP($A2461,Parts!$A:$AM,I$1,0)="X",Z$2,"")</f>
        <v/>
      </c>
      <c r="J2461" t="str">
        <f>IF(VLOOKUP($A2461,Parts!$A:$AM,J$1,0)="X",AA$2,"")</f>
        <v/>
      </c>
      <c r="K2461" t="str">
        <f>IF(VLOOKUP($A2461,Parts!$A:$AM,K$1,0)="X",AB$2,"")</f>
        <v/>
      </c>
      <c r="L2461" t="str">
        <f>IF(VLOOKUP($A2461,Parts!$A:$AM,L$1,0)="X",AC$2,"")</f>
        <v/>
      </c>
      <c r="M2461" t="str">
        <f>IF(VLOOKUP($A2461,Parts!$A:$AM,M$1,0)="X",AD$2,"")</f>
        <v/>
      </c>
      <c r="N2461" t="str">
        <f>IF(VLOOKUP($A2461,Parts!$A:$AM,N$1,0)="X",AE$2,"")</f>
        <v/>
      </c>
      <c r="O2461" t="str">
        <f>IF(VLOOKUP($A2461,Parts!$A:$AM,O$1,0)="X",AF$2,"")</f>
        <v/>
      </c>
      <c r="P2461" t="str">
        <f t="shared" si="39"/>
        <v/>
      </c>
    </row>
    <row r="2462" spans="1:16" x14ac:dyDescent="0.25">
      <c r="A2462" t="str">
        <f>Table15[[#This Row],[Name]]</f>
        <v>rn_r7_blok_bvgd</v>
      </c>
      <c r="B2462" t="str">
        <f>IF(VLOOKUP($A2462,Parts!$A:$AM,B$1,0)="X",S$2,"")</f>
        <v/>
      </c>
      <c r="C2462" t="str">
        <f>IF(VLOOKUP($A2462,Parts!$A:$AM,C$1,0)="X",T$2,"")</f>
        <v/>
      </c>
      <c r="D2462" t="str">
        <f>IF(VLOOKUP($A2462,Parts!$A:$AM,D$1,0)="X",U$2,"")</f>
        <v/>
      </c>
      <c r="E2462" t="str">
        <f>IF(VLOOKUP($A2462,Parts!$A:$AM,E$1,0)="X",V$2,"")</f>
        <v/>
      </c>
      <c r="F2462" t="str">
        <f>IF(VLOOKUP($A2462,Parts!$A:$AM,F$1,0)="X",W$2,"")</f>
        <v/>
      </c>
      <c r="G2462" t="str">
        <f>IF(VLOOKUP($A2462,Parts!$A:$AM,G$1,0)="X",X$2,"")</f>
        <v/>
      </c>
      <c r="H2462" t="str">
        <f>IF(VLOOKUP($A2462,Parts!$A:$AM,H$1,0)="X",Y$2,"")</f>
        <v/>
      </c>
      <c r="I2462" t="str">
        <f>IF(VLOOKUP($A2462,Parts!$A:$AM,I$1,0)="X",Z$2,"")</f>
        <v/>
      </c>
      <c r="J2462" t="str">
        <f>IF(VLOOKUP($A2462,Parts!$A:$AM,J$1,0)="X",AA$2,"")</f>
        <v/>
      </c>
      <c r="K2462" t="str">
        <f>IF(VLOOKUP($A2462,Parts!$A:$AM,K$1,0)="X",AB$2,"")</f>
        <v/>
      </c>
      <c r="L2462" t="str">
        <f>IF(VLOOKUP($A2462,Parts!$A:$AM,L$1,0)="X",AC$2,"")</f>
        <v/>
      </c>
      <c r="M2462" t="str">
        <f>IF(VLOOKUP($A2462,Parts!$A:$AM,M$1,0)="X",AD$2,"")</f>
        <v/>
      </c>
      <c r="N2462" t="str">
        <f>IF(VLOOKUP($A2462,Parts!$A:$AM,N$1,0)="X",AE$2,"")</f>
        <v/>
      </c>
      <c r="O2462" t="str">
        <f>IF(VLOOKUP($A2462,Parts!$A:$AM,O$1,0)="X",AF$2,"")</f>
        <v/>
      </c>
      <c r="P2462" t="str">
        <f t="shared" si="39"/>
        <v/>
      </c>
    </row>
    <row r="2463" spans="1:16" x14ac:dyDescent="0.25">
      <c r="A2463" t="str">
        <f>Table15[[#This Row],[Name]]</f>
        <v>rn_r7_les_okt</v>
      </c>
      <c r="B2463" t="str">
        <f>IF(VLOOKUP($A2463,Parts!$A:$AM,B$1,0)="X",S$2,"")</f>
        <v/>
      </c>
      <c r="C2463" t="str">
        <f>IF(VLOOKUP($A2463,Parts!$A:$AM,C$1,0)="X",T$2,"")</f>
        <v/>
      </c>
      <c r="D2463" t="str">
        <f>IF(VLOOKUP($A2463,Parts!$A:$AM,D$1,0)="X",U$2,"")</f>
        <v/>
      </c>
      <c r="E2463" t="str">
        <f>IF(VLOOKUP($A2463,Parts!$A:$AM,E$1,0)="X",V$2,"")</f>
        <v/>
      </c>
      <c r="F2463" t="str">
        <f>IF(VLOOKUP($A2463,Parts!$A:$AM,F$1,0)="X",W$2,"")</f>
        <v/>
      </c>
      <c r="G2463" t="str">
        <f>IF(VLOOKUP($A2463,Parts!$A:$AM,G$1,0)="X",X$2,"")</f>
        <v xml:space="preserve">    MODULE
    { name = ModuleTagEngineSolid }
</v>
      </c>
      <c r="H2463" t="str">
        <f>IF(VLOOKUP($A2463,Parts!$A:$AM,H$1,0)="X",Y$2,"")</f>
        <v/>
      </c>
      <c r="I2463" t="str">
        <f>IF(VLOOKUP($A2463,Parts!$A:$AM,I$1,0)="X",Z$2,"")</f>
        <v xml:space="preserve">    MODULE
    { name = ModuleTagHumanRated }
</v>
      </c>
      <c r="J2463" t="str">
        <f>IF(VLOOKUP($A2463,Parts!$A:$AM,J$1,0)="X",AA$2,"")</f>
        <v/>
      </c>
      <c r="K2463" t="str">
        <f>IF(VLOOKUP($A2463,Parts!$A:$AM,K$1,0)="X",AB$2,"")</f>
        <v/>
      </c>
      <c r="L2463" t="str">
        <f>IF(VLOOKUP($A2463,Parts!$A:$AM,L$1,0)="X",AC$2,"")</f>
        <v/>
      </c>
      <c r="M2463" t="str">
        <f>IF(VLOOKUP($A2463,Parts!$A:$AM,M$1,0)="X",AD$2,"")</f>
        <v/>
      </c>
      <c r="N2463" t="str">
        <f>IF(VLOOKUP($A2463,Parts!$A:$AM,N$1,0)="X",AE$2,"")</f>
        <v/>
      </c>
      <c r="O2463" t="str">
        <f>IF(VLOOKUP($A2463,Parts!$A:$AM,O$1,0)="X",AF$2,"")</f>
        <v/>
      </c>
      <c r="P2463" t="str">
        <f t="shared" si="39"/>
        <v xml:space="preserve">    MODULE
    { name = ModuleTagEngineSolid }
    MODULE
    { name = ModuleTagHumanRated }
</v>
      </c>
    </row>
    <row r="2464" spans="1:16" x14ac:dyDescent="0.25">
      <c r="A2464" t="str">
        <f>Table15[[#This Row],[Name]]</f>
        <v>rn_r7_soyuz_fairing</v>
      </c>
      <c r="B2464" t="str">
        <f>IF(VLOOKUP($A2464,Parts!$A:$AM,B$1,0)="X",S$2,"")</f>
        <v/>
      </c>
      <c r="C2464" t="str">
        <f>IF(VLOOKUP($A2464,Parts!$A:$AM,C$1,0)="X",T$2,"")</f>
        <v/>
      </c>
      <c r="D2464" t="str">
        <f>IF(VLOOKUP($A2464,Parts!$A:$AM,D$1,0)="X",U$2,"")</f>
        <v/>
      </c>
      <c r="E2464" t="str">
        <f>IF(VLOOKUP($A2464,Parts!$A:$AM,E$1,0)="X",V$2,"")</f>
        <v/>
      </c>
      <c r="F2464" t="str">
        <f>IF(VLOOKUP($A2464,Parts!$A:$AM,F$1,0)="X",W$2,"")</f>
        <v/>
      </c>
      <c r="G2464" t="str">
        <f>IF(VLOOKUP($A2464,Parts!$A:$AM,G$1,0)="X",X$2,"")</f>
        <v/>
      </c>
      <c r="H2464" t="str">
        <f>IF(VLOOKUP($A2464,Parts!$A:$AM,H$1,0)="X",Y$2,"")</f>
        <v/>
      </c>
      <c r="I2464" t="str">
        <f>IF(VLOOKUP($A2464,Parts!$A:$AM,I$1,0)="X",Z$2,"")</f>
        <v/>
      </c>
      <c r="J2464" t="str">
        <f>IF(VLOOKUP($A2464,Parts!$A:$AM,J$1,0)="X",AA$2,"")</f>
        <v/>
      </c>
      <c r="K2464" t="str">
        <f>IF(VLOOKUP($A2464,Parts!$A:$AM,K$1,0)="X",AB$2,"")</f>
        <v/>
      </c>
      <c r="L2464" t="str">
        <f>IF(VLOOKUP($A2464,Parts!$A:$AM,L$1,0)="X",AC$2,"")</f>
        <v/>
      </c>
      <c r="M2464" t="str">
        <f>IF(VLOOKUP($A2464,Parts!$A:$AM,M$1,0)="X",AD$2,"")</f>
        <v/>
      </c>
      <c r="N2464" t="str">
        <f>IF(VLOOKUP($A2464,Parts!$A:$AM,N$1,0)="X",AE$2,"")</f>
        <v/>
      </c>
      <c r="O2464" t="str">
        <f>IF(VLOOKUP($A2464,Parts!$A:$AM,O$1,0)="X",AF$2,"")</f>
        <v/>
      </c>
      <c r="P2464" t="str">
        <f t="shared" si="39"/>
        <v/>
      </c>
    </row>
    <row r="2465" spans="1:16" x14ac:dyDescent="0.25">
      <c r="A2465" t="str">
        <f>Table15[[#This Row],[Name]]</f>
        <v>rn_r7_soyuz_fairing2</v>
      </c>
      <c r="B2465" t="str">
        <f>IF(VLOOKUP($A2465,Parts!$A:$AM,B$1,0)="X",S$2,"")</f>
        <v/>
      </c>
      <c r="C2465" t="str">
        <f>IF(VLOOKUP($A2465,Parts!$A:$AM,C$1,0)="X",T$2,"")</f>
        <v/>
      </c>
      <c r="D2465" t="str">
        <f>IF(VLOOKUP($A2465,Parts!$A:$AM,D$1,0)="X",U$2,"")</f>
        <v/>
      </c>
      <c r="E2465" t="str">
        <f>IF(VLOOKUP($A2465,Parts!$A:$AM,E$1,0)="X",V$2,"")</f>
        <v/>
      </c>
      <c r="F2465" t="str">
        <f>IF(VLOOKUP($A2465,Parts!$A:$AM,F$1,0)="X",W$2,"")</f>
        <v/>
      </c>
      <c r="G2465" t="str">
        <f>IF(VLOOKUP($A2465,Parts!$A:$AM,G$1,0)="X",X$2,"")</f>
        <v/>
      </c>
      <c r="H2465" t="str">
        <f>IF(VLOOKUP($A2465,Parts!$A:$AM,H$1,0)="X",Y$2,"")</f>
        <v/>
      </c>
      <c r="I2465" t="str">
        <f>IF(VLOOKUP($A2465,Parts!$A:$AM,I$1,0)="X",Z$2,"")</f>
        <v/>
      </c>
      <c r="J2465" t="str">
        <f>IF(VLOOKUP($A2465,Parts!$A:$AM,J$1,0)="X",AA$2,"")</f>
        <v/>
      </c>
      <c r="K2465" t="str">
        <f>IF(VLOOKUP($A2465,Parts!$A:$AM,K$1,0)="X",AB$2,"")</f>
        <v/>
      </c>
      <c r="L2465" t="str">
        <f>IF(VLOOKUP($A2465,Parts!$A:$AM,L$1,0)="X",AC$2,"")</f>
        <v/>
      </c>
      <c r="M2465" t="str">
        <f>IF(VLOOKUP($A2465,Parts!$A:$AM,M$1,0)="X",AD$2,"")</f>
        <v/>
      </c>
      <c r="N2465" t="str">
        <f>IF(VLOOKUP($A2465,Parts!$A:$AM,N$1,0)="X",AE$2,"")</f>
        <v/>
      </c>
      <c r="O2465" t="str">
        <f>IF(VLOOKUP($A2465,Parts!$A:$AM,O$1,0)="X",AF$2,"")</f>
        <v/>
      </c>
      <c r="P2465" t="str">
        <f t="shared" si="39"/>
        <v/>
      </c>
    </row>
    <row r="2466" spans="1:16" x14ac:dyDescent="0.25">
      <c r="A2466" t="str">
        <f>Table15[[#This Row],[Name]]</f>
        <v>rn_r7_blok_a_14</v>
      </c>
      <c r="B2466" t="str">
        <f>IF(VLOOKUP($A2466,Parts!$A:$AM,B$1,0)="X",S$2,"")</f>
        <v/>
      </c>
      <c r="C2466" t="str">
        <f>IF(VLOOKUP($A2466,Parts!$A:$AM,C$1,0)="X",T$2,"")</f>
        <v/>
      </c>
      <c r="D2466" t="str">
        <f>IF(VLOOKUP($A2466,Parts!$A:$AM,D$1,0)="X",U$2,"")</f>
        <v/>
      </c>
      <c r="E2466" t="str">
        <f>IF(VLOOKUP($A2466,Parts!$A:$AM,E$1,0)="X",V$2,"")</f>
        <v/>
      </c>
      <c r="F2466" t="str">
        <f>IF(VLOOKUP($A2466,Parts!$A:$AM,F$1,0)="X",W$2,"")</f>
        <v/>
      </c>
      <c r="G2466" t="str">
        <f>IF(VLOOKUP($A2466,Parts!$A:$AM,G$1,0)="X",X$2,"")</f>
        <v/>
      </c>
      <c r="H2466" t="str">
        <f>IF(VLOOKUP($A2466,Parts!$A:$AM,H$1,0)="X",Y$2,"")</f>
        <v/>
      </c>
      <c r="I2466" t="str">
        <f>IF(VLOOKUP($A2466,Parts!$A:$AM,I$1,0)="X",Z$2,"")</f>
        <v/>
      </c>
      <c r="J2466" t="str">
        <f>IF(VLOOKUP($A2466,Parts!$A:$AM,J$1,0)="X",AA$2,"")</f>
        <v/>
      </c>
      <c r="K2466" t="str">
        <f>IF(VLOOKUP($A2466,Parts!$A:$AM,K$1,0)="X",AB$2,"")</f>
        <v/>
      </c>
      <c r="L2466" t="str">
        <f>IF(VLOOKUP($A2466,Parts!$A:$AM,L$1,0)="X",AC$2,"")</f>
        <v/>
      </c>
      <c r="M2466" t="str">
        <f>IF(VLOOKUP($A2466,Parts!$A:$AM,M$1,0)="X",AD$2,"")</f>
        <v/>
      </c>
      <c r="N2466" t="str">
        <f>IF(VLOOKUP($A2466,Parts!$A:$AM,N$1,0)="X",AE$2,"")</f>
        <v/>
      </c>
      <c r="O2466" t="str">
        <f>IF(VLOOKUP($A2466,Parts!$A:$AM,O$1,0)="X",AF$2,"")</f>
        <v/>
      </c>
      <c r="P2466" t="str">
        <f t="shared" si="39"/>
        <v/>
      </c>
    </row>
    <row r="2467" spans="1:16" x14ac:dyDescent="0.25">
      <c r="A2467" t="str">
        <f>Table15[[#This Row],[Name]]</f>
        <v>rn_r7_blok_bvgd_14</v>
      </c>
      <c r="B2467" t="str">
        <f>IF(VLOOKUP($A2467,Parts!$A:$AM,B$1,0)="X",S$2,"")</f>
        <v/>
      </c>
      <c r="C2467" t="str">
        <f>IF(VLOOKUP($A2467,Parts!$A:$AM,C$1,0)="X",T$2,"")</f>
        <v/>
      </c>
      <c r="D2467" t="str">
        <f>IF(VLOOKUP($A2467,Parts!$A:$AM,D$1,0)="X",U$2,"")</f>
        <v/>
      </c>
      <c r="E2467" t="str">
        <f>IF(VLOOKUP($A2467,Parts!$A:$AM,E$1,0)="X",V$2,"")</f>
        <v/>
      </c>
      <c r="F2467" t="str">
        <f>IF(VLOOKUP($A2467,Parts!$A:$AM,F$1,0)="X",W$2,"")</f>
        <v/>
      </c>
      <c r="G2467" t="str">
        <f>IF(VLOOKUP($A2467,Parts!$A:$AM,G$1,0)="X",X$2,"")</f>
        <v/>
      </c>
      <c r="H2467" t="str">
        <f>IF(VLOOKUP($A2467,Parts!$A:$AM,H$1,0)="X",Y$2,"")</f>
        <v/>
      </c>
      <c r="I2467" t="str">
        <f>IF(VLOOKUP($A2467,Parts!$A:$AM,I$1,0)="X",Z$2,"")</f>
        <v/>
      </c>
      <c r="J2467" t="str">
        <f>IF(VLOOKUP($A2467,Parts!$A:$AM,J$1,0)="X",AA$2,"")</f>
        <v/>
      </c>
      <c r="K2467" t="str">
        <f>IF(VLOOKUP($A2467,Parts!$A:$AM,K$1,0)="X",AB$2,"")</f>
        <v/>
      </c>
      <c r="L2467" t="str">
        <f>IF(VLOOKUP($A2467,Parts!$A:$AM,L$1,0)="X",AC$2,"")</f>
        <v/>
      </c>
      <c r="M2467" t="str">
        <f>IF(VLOOKUP($A2467,Parts!$A:$AM,M$1,0)="X",AD$2,"")</f>
        <v/>
      </c>
      <c r="N2467" t="str">
        <f>IF(VLOOKUP($A2467,Parts!$A:$AM,N$1,0)="X",AE$2,"")</f>
        <v/>
      </c>
      <c r="O2467" t="str">
        <f>IF(VLOOKUP($A2467,Parts!$A:$AM,O$1,0)="X",AF$2,"")</f>
        <v/>
      </c>
      <c r="P2467" t="str">
        <f t="shared" si="39"/>
        <v/>
      </c>
    </row>
    <row r="2468" spans="1:16" x14ac:dyDescent="0.25">
      <c r="A2468" t="str">
        <f>Table15[[#This Row],[Name]]</f>
        <v>rn_r7_blok_a_13</v>
      </c>
      <c r="B2468" t="str">
        <f>IF(VLOOKUP($A2468,Parts!$A:$AM,B$1,0)="X",S$2,"")</f>
        <v/>
      </c>
      <c r="C2468" t="str">
        <f>IF(VLOOKUP($A2468,Parts!$A:$AM,C$1,0)="X",T$2,"")</f>
        <v/>
      </c>
      <c r="D2468" t="str">
        <f>IF(VLOOKUP($A2468,Parts!$A:$AM,D$1,0)="X",U$2,"")</f>
        <v/>
      </c>
      <c r="E2468" t="str">
        <f>IF(VLOOKUP($A2468,Parts!$A:$AM,E$1,0)="X",V$2,"")</f>
        <v/>
      </c>
      <c r="F2468" t="str">
        <f>IF(VLOOKUP($A2468,Parts!$A:$AM,F$1,0)="X",W$2,"")</f>
        <v/>
      </c>
      <c r="G2468" t="str">
        <f>IF(VLOOKUP($A2468,Parts!$A:$AM,G$1,0)="X",X$2,"")</f>
        <v/>
      </c>
      <c r="H2468" t="str">
        <f>IF(VLOOKUP($A2468,Parts!$A:$AM,H$1,0)="X",Y$2,"")</f>
        <v/>
      </c>
      <c r="I2468" t="str">
        <f>IF(VLOOKUP($A2468,Parts!$A:$AM,I$1,0)="X",Z$2,"")</f>
        <v/>
      </c>
      <c r="J2468" t="str">
        <f>IF(VLOOKUP($A2468,Parts!$A:$AM,J$1,0)="X",AA$2,"")</f>
        <v/>
      </c>
      <c r="K2468" t="str">
        <f>IF(VLOOKUP($A2468,Parts!$A:$AM,K$1,0)="X",AB$2,"")</f>
        <v/>
      </c>
      <c r="L2468" t="str">
        <f>IF(VLOOKUP($A2468,Parts!$A:$AM,L$1,0)="X",AC$2,"")</f>
        <v/>
      </c>
      <c r="M2468" t="str">
        <f>IF(VLOOKUP($A2468,Parts!$A:$AM,M$1,0)="X",AD$2,"")</f>
        <v/>
      </c>
      <c r="N2468" t="str">
        <f>IF(VLOOKUP($A2468,Parts!$A:$AM,N$1,0)="X",AE$2,"")</f>
        <v/>
      </c>
      <c r="O2468" t="str">
        <f>IF(VLOOKUP($A2468,Parts!$A:$AM,O$1,0)="X",AF$2,"")</f>
        <v/>
      </c>
      <c r="P2468" t="str">
        <f t="shared" si="39"/>
        <v/>
      </c>
    </row>
    <row r="2469" spans="1:16" x14ac:dyDescent="0.25">
      <c r="A2469" t="str">
        <f>Table15[[#This Row],[Name]]</f>
        <v>rn_r7_blok_bvgd_13</v>
      </c>
      <c r="B2469" t="str">
        <f>IF(VLOOKUP($A2469,Parts!$A:$AM,B$1,0)="X",S$2,"")</f>
        <v/>
      </c>
      <c r="C2469" t="str">
        <f>IF(VLOOKUP($A2469,Parts!$A:$AM,C$1,0)="X",T$2,"")</f>
        <v/>
      </c>
      <c r="D2469" t="str">
        <f>IF(VLOOKUP($A2469,Parts!$A:$AM,D$1,0)="X",U$2,"")</f>
        <v/>
      </c>
      <c r="E2469" t="str">
        <f>IF(VLOOKUP($A2469,Parts!$A:$AM,E$1,0)="X",V$2,"")</f>
        <v/>
      </c>
      <c r="F2469" t="str">
        <f>IF(VLOOKUP($A2469,Parts!$A:$AM,F$1,0)="X",W$2,"")</f>
        <v/>
      </c>
      <c r="G2469" t="str">
        <f>IF(VLOOKUP($A2469,Parts!$A:$AM,G$1,0)="X",X$2,"")</f>
        <v/>
      </c>
      <c r="H2469" t="str">
        <f>IF(VLOOKUP($A2469,Parts!$A:$AM,H$1,0)="X",Y$2,"")</f>
        <v/>
      </c>
      <c r="I2469" t="str">
        <f>IF(VLOOKUP($A2469,Parts!$A:$AM,I$1,0)="X",Z$2,"")</f>
        <v/>
      </c>
      <c r="J2469" t="str">
        <f>IF(VLOOKUP($A2469,Parts!$A:$AM,J$1,0)="X",AA$2,"")</f>
        <v/>
      </c>
      <c r="K2469" t="str">
        <f>IF(VLOOKUP($A2469,Parts!$A:$AM,K$1,0)="X",AB$2,"")</f>
        <v/>
      </c>
      <c r="L2469" t="str">
        <f>IF(VLOOKUP($A2469,Parts!$A:$AM,L$1,0)="X",AC$2,"")</f>
        <v/>
      </c>
      <c r="M2469" t="str">
        <f>IF(VLOOKUP($A2469,Parts!$A:$AM,M$1,0)="X",AD$2,"")</f>
        <v/>
      </c>
      <c r="N2469" t="str">
        <f>IF(VLOOKUP($A2469,Parts!$A:$AM,N$1,0)="X",AE$2,"")</f>
        <v/>
      </c>
      <c r="O2469" t="str">
        <f>IF(VLOOKUP($A2469,Parts!$A:$AM,O$1,0)="X",AF$2,"")</f>
        <v/>
      </c>
      <c r="P2469" t="str">
        <f t="shared" si="39"/>
        <v/>
      </c>
    </row>
    <row r="2470" spans="1:16" x14ac:dyDescent="0.25">
      <c r="A2470" t="str">
        <f>Table15[[#This Row],[Name]]</f>
        <v>rn_r7_les</v>
      </c>
      <c r="B2470" t="str">
        <f>IF(VLOOKUP($A2470,Parts!$A:$AM,B$1,0)="X",S$2,"")</f>
        <v/>
      </c>
      <c r="C2470" t="str">
        <f>IF(VLOOKUP($A2470,Parts!$A:$AM,C$1,0)="X",T$2,"")</f>
        <v/>
      </c>
      <c r="D2470" t="str">
        <f>IF(VLOOKUP($A2470,Parts!$A:$AM,D$1,0)="X",U$2,"")</f>
        <v/>
      </c>
      <c r="E2470" t="str">
        <f>IF(VLOOKUP($A2470,Parts!$A:$AM,E$1,0)="X",V$2,"")</f>
        <v/>
      </c>
      <c r="F2470" t="str">
        <f>IF(VLOOKUP($A2470,Parts!$A:$AM,F$1,0)="X",W$2,"")</f>
        <v/>
      </c>
      <c r="G2470" t="str">
        <f>IF(VLOOKUP($A2470,Parts!$A:$AM,G$1,0)="X",X$2,"")</f>
        <v xml:space="preserve">    MODULE
    { name = ModuleTagEngineSolid }
</v>
      </c>
      <c r="H2470" t="str">
        <f>IF(VLOOKUP($A2470,Parts!$A:$AM,H$1,0)="X",Y$2,"")</f>
        <v/>
      </c>
      <c r="I2470" t="str">
        <f>IF(VLOOKUP($A2470,Parts!$A:$AM,I$1,0)="X",Z$2,"")</f>
        <v xml:space="preserve">    MODULE
    { name = ModuleTagHumanRated }
</v>
      </c>
      <c r="J2470" t="str">
        <f>IF(VLOOKUP($A2470,Parts!$A:$AM,J$1,0)="X",AA$2,"")</f>
        <v/>
      </c>
      <c r="K2470" t="str">
        <f>IF(VLOOKUP($A2470,Parts!$A:$AM,K$1,0)="X",AB$2,"")</f>
        <v/>
      </c>
      <c r="L2470" t="str">
        <f>IF(VLOOKUP($A2470,Parts!$A:$AM,L$1,0)="X",AC$2,"")</f>
        <v/>
      </c>
      <c r="M2470" t="str">
        <f>IF(VLOOKUP($A2470,Parts!$A:$AM,M$1,0)="X",AD$2,"")</f>
        <v/>
      </c>
      <c r="N2470" t="str">
        <f>IF(VLOOKUP($A2470,Parts!$A:$AM,N$1,0)="X",AE$2,"")</f>
        <v/>
      </c>
      <c r="O2470" t="str">
        <f>IF(VLOOKUP($A2470,Parts!$A:$AM,O$1,0)="X",AF$2,"")</f>
        <v/>
      </c>
      <c r="P2470" t="str">
        <f t="shared" si="39"/>
        <v xml:space="preserve">    MODULE
    { name = ModuleTagEngineSolid }
    MODULE
    { name = ModuleTagHumanRated }
</v>
      </c>
    </row>
    <row r="2471" spans="1:16" x14ac:dyDescent="0.25">
      <c r="A2471" t="str">
        <f>Table15[[#This Row],[Name]]</f>
        <v>rn_r7_blok_a_11</v>
      </c>
      <c r="B2471" t="str">
        <f>IF(VLOOKUP($A2471,Parts!$A:$AM,B$1,0)="X",S$2,"")</f>
        <v/>
      </c>
      <c r="C2471" t="str">
        <f>IF(VLOOKUP($A2471,Parts!$A:$AM,C$1,0)="X",T$2,"")</f>
        <v/>
      </c>
      <c r="D2471" t="str">
        <f>IF(VLOOKUP($A2471,Parts!$A:$AM,D$1,0)="X",U$2,"")</f>
        <v/>
      </c>
      <c r="E2471" t="str">
        <f>IF(VLOOKUP($A2471,Parts!$A:$AM,E$1,0)="X",V$2,"")</f>
        <v/>
      </c>
      <c r="F2471" t="str">
        <f>IF(VLOOKUP($A2471,Parts!$A:$AM,F$1,0)="X",W$2,"")</f>
        <v/>
      </c>
      <c r="G2471" t="str">
        <f>IF(VLOOKUP($A2471,Parts!$A:$AM,G$1,0)="X",X$2,"")</f>
        <v/>
      </c>
      <c r="H2471" t="str">
        <f>IF(VLOOKUP($A2471,Parts!$A:$AM,H$1,0)="X",Y$2,"")</f>
        <v/>
      </c>
      <c r="I2471" t="str">
        <f>IF(VLOOKUP($A2471,Parts!$A:$AM,I$1,0)="X",Z$2,"")</f>
        <v/>
      </c>
      <c r="J2471" t="str">
        <f>IF(VLOOKUP($A2471,Parts!$A:$AM,J$1,0)="X",AA$2,"")</f>
        <v/>
      </c>
      <c r="K2471" t="str">
        <f>IF(VLOOKUP($A2471,Parts!$A:$AM,K$1,0)="X",AB$2,"")</f>
        <v/>
      </c>
      <c r="L2471" t="str">
        <f>IF(VLOOKUP($A2471,Parts!$A:$AM,L$1,0)="X",AC$2,"")</f>
        <v/>
      </c>
      <c r="M2471" t="str">
        <f>IF(VLOOKUP($A2471,Parts!$A:$AM,M$1,0)="X",AD$2,"")</f>
        <v/>
      </c>
      <c r="N2471" t="str">
        <f>IF(VLOOKUP($A2471,Parts!$A:$AM,N$1,0)="X",AE$2,"")</f>
        <v/>
      </c>
      <c r="O2471" t="str">
        <f>IF(VLOOKUP($A2471,Parts!$A:$AM,O$1,0)="X",AF$2,"")</f>
        <v/>
      </c>
      <c r="P2471" t="str">
        <f t="shared" si="39"/>
        <v/>
      </c>
    </row>
    <row r="2472" spans="1:16" x14ac:dyDescent="0.25">
      <c r="A2472" t="str">
        <f>Table15[[#This Row],[Name]]</f>
        <v>rn_r7_blok_bvgd_11</v>
      </c>
      <c r="B2472" t="str">
        <f>IF(VLOOKUP($A2472,Parts!$A:$AM,B$1,0)="X",S$2,"")</f>
        <v/>
      </c>
      <c r="C2472" t="str">
        <f>IF(VLOOKUP($A2472,Parts!$A:$AM,C$1,0)="X",T$2,"")</f>
        <v/>
      </c>
      <c r="D2472" t="str">
        <f>IF(VLOOKUP($A2472,Parts!$A:$AM,D$1,0)="X",U$2,"")</f>
        <v/>
      </c>
      <c r="E2472" t="str">
        <f>IF(VLOOKUP($A2472,Parts!$A:$AM,E$1,0)="X",V$2,"")</f>
        <v/>
      </c>
      <c r="F2472" t="str">
        <f>IF(VLOOKUP($A2472,Parts!$A:$AM,F$1,0)="X",W$2,"")</f>
        <v/>
      </c>
      <c r="G2472" t="str">
        <f>IF(VLOOKUP($A2472,Parts!$A:$AM,G$1,0)="X",X$2,"")</f>
        <v/>
      </c>
      <c r="H2472" t="str">
        <f>IF(VLOOKUP($A2472,Parts!$A:$AM,H$1,0)="X",Y$2,"")</f>
        <v/>
      </c>
      <c r="I2472" t="str">
        <f>IF(VLOOKUP($A2472,Parts!$A:$AM,I$1,0)="X",Z$2,"")</f>
        <v/>
      </c>
      <c r="J2472" t="str">
        <f>IF(VLOOKUP($A2472,Parts!$A:$AM,J$1,0)="X",AA$2,"")</f>
        <v/>
      </c>
      <c r="K2472" t="str">
        <f>IF(VLOOKUP($A2472,Parts!$A:$AM,K$1,0)="X",AB$2,"")</f>
        <v/>
      </c>
      <c r="L2472" t="str">
        <f>IF(VLOOKUP($A2472,Parts!$A:$AM,L$1,0)="X",AC$2,"")</f>
        <v/>
      </c>
      <c r="M2472" t="str">
        <f>IF(VLOOKUP($A2472,Parts!$A:$AM,M$1,0)="X",AD$2,"")</f>
        <v/>
      </c>
      <c r="N2472" t="str">
        <f>IF(VLOOKUP($A2472,Parts!$A:$AM,N$1,0)="X",AE$2,"")</f>
        <v/>
      </c>
      <c r="O2472" t="str">
        <f>IF(VLOOKUP($A2472,Parts!$A:$AM,O$1,0)="X",AF$2,"")</f>
        <v/>
      </c>
      <c r="P2472" t="str">
        <f t="shared" si="39"/>
        <v/>
      </c>
    </row>
    <row r="2473" spans="1:16" x14ac:dyDescent="0.25">
      <c r="A2473" t="str">
        <f>Table15[[#This Row],[Name]]</f>
        <v>rn_r7_blok_a_12</v>
      </c>
      <c r="B2473" t="str">
        <f>IF(VLOOKUP($A2473,Parts!$A:$AM,B$1,0)="X",S$2,"")</f>
        <v/>
      </c>
      <c r="C2473" t="str">
        <f>IF(VLOOKUP($A2473,Parts!$A:$AM,C$1,0)="X",T$2,"")</f>
        <v/>
      </c>
      <c r="D2473" t="str">
        <f>IF(VLOOKUP($A2473,Parts!$A:$AM,D$1,0)="X",U$2,"")</f>
        <v/>
      </c>
      <c r="E2473" t="str">
        <f>IF(VLOOKUP($A2473,Parts!$A:$AM,E$1,0)="X",V$2,"")</f>
        <v/>
      </c>
      <c r="F2473" t="str">
        <f>IF(VLOOKUP($A2473,Parts!$A:$AM,F$1,0)="X",W$2,"")</f>
        <v/>
      </c>
      <c r="G2473" t="str">
        <f>IF(VLOOKUP($A2473,Parts!$A:$AM,G$1,0)="X",X$2,"")</f>
        <v/>
      </c>
      <c r="H2473" t="str">
        <f>IF(VLOOKUP($A2473,Parts!$A:$AM,H$1,0)="X",Y$2,"")</f>
        <v/>
      </c>
      <c r="I2473" t="str">
        <f>IF(VLOOKUP($A2473,Parts!$A:$AM,I$1,0)="X",Z$2,"")</f>
        <v/>
      </c>
      <c r="J2473" t="str">
        <f>IF(VLOOKUP($A2473,Parts!$A:$AM,J$1,0)="X",AA$2,"")</f>
        <v/>
      </c>
      <c r="K2473" t="str">
        <f>IF(VLOOKUP($A2473,Parts!$A:$AM,K$1,0)="X",AB$2,"")</f>
        <v/>
      </c>
      <c r="L2473" t="str">
        <f>IF(VLOOKUP($A2473,Parts!$A:$AM,L$1,0)="X",AC$2,"")</f>
        <v/>
      </c>
      <c r="M2473" t="str">
        <f>IF(VLOOKUP($A2473,Parts!$A:$AM,M$1,0)="X",AD$2,"")</f>
        <v/>
      </c>
      <c r="N2473" t="str">
        <f>IF(VLOOKUP($A2473,Parts!$A:$AM,N$1,0)="X",AE$2,"")</f>
        <v/>
      </c>
      <c r="O2473" t="str">
        <f>IF(VLOOKUP($A2473,Parts!$A:$AM,O$1,0)="X",AF$2,"")</f>
        <v/>
      </c>
      <c r="P2473" t="str">
        <f t="shared" si="39"/>
        <v/>
      </c>
    </row>
    <row r="2474" spans="1:16" x14ac:dyDescent="0.25">
      <c r="A2474" t="str">
        <f>Table15[[#This Row],[Name]]</f>
        <v>rn_r7_blok_bvgd_12</v>
      </c>
      <c r="B2474" t="str">
        <f>IF(VLOOKUP($A2474,Parts!$A:$AM,B$1,0)="X",S$2,"")</f>
        <v/>
      </c>
      <c r="C2474" t="str">
        <f>IF(VLOOKUP($A2474,Parts!$A:$AM,C$1,0)="X",T$2,"")</f>
        <v/>
      </c>
      <c r="D2474" t="str">
        <f>IF(VLOOKUP($A2474,Parts!$A:$AM,D$1,0)="X",U$2,"")</f>
        <v/>
      </c>
      <c r="E2474" t="str">
        <f>IF(VLOOKUP($A2474,Parts!$A:$AM,E$1,0)="X",V$2,"")</f>
        <v/>
      </c>
      <c r="F2474" t="str">
        <f>IF(VLOOKUP($A2474,Parts!$A:$AM,F$1,0)="X",W$2,"")</f>
        <v/>
      </c>
      <c r="G2474" t="str">
        <f>IF(VLOOKUP($A2474,Parts!$A:$AM,G$1,0)="X",X$2,"")</f>
        <v/>
      </c>
      <c r="H2474" t="str">
        <f>IF(VLOOKUP($A2474,Parts!$A:$AM,H$1,0)="X",Y$2,"")</f>
        <v/>
      </c>
      <c r="I2474" t="str">
        <f>IF(VLOOKUP($A2474,Parts!$A:$AM,I$1,0)="X",Z$2,"")</f>
        <v/>
      </c>
      <c r="J2474" t="str">
        <f>IF(VLOOKUP($A2474,Parts!$A:$AM,J$1,0)="X",AA$2,"")</f>
        <v/>
      </c>
      <c r="K2474" t="str">
        <f>IF(VLOOKUP($A2474,Parts!$A:$AM,K$1,0)="X",AB$2,"")</f>
        <v/>
      </c>
      <c r="L2474" t="str">
        <f>IF(VLOOKUP($A2474,Parts!$A:$AM,L$1,0)="X",AC$2,"")</f>
        <v/>
      </c>
      <c r="M2474" t="str">
        <f>IF(VLOOKUP($A2474,Parts!$A:$AM,M$1,0)="X",AD$2,"")</f>
        <v/>
      </c>
      <c r="N2474" t="str">
        <f>IF(VLOOKUP($A2474,Parts!$A:$AM,N$1,0)="X",AE$2,"")</f>
        <v/>
      </c>
      <c r="O2474" t="str">
        <f>IF(VLOOKUP($A2474,Parts!$A:$AM,O$1,0)="X",AF$2,"")</f>
        <v/>
      </c>
      <c r="P2474" t="str">
        <f t="shared" si="39"/>
        <v/>
      </c>
    </row>
    <row r="2475" spans="1:16" x14ac:dyDescent="0.25">
      <c r="A2475" t="str">
        <f>Table15[[#This Row],[Name]]</f>
        <v>rn_r7_blok_a_10</v>
      </c>
      <c r="B2475" t="str">
        <f>IF(VLOOKUP($A2475,Parts!$A:$AM,B$1,0)="X",S$2,"")</f>
        <v/>
      </c>
      <c r="C2475" t="str">
        <f>IF(VLOOKUP($A2475,Parts!$A:$AM,C$1,0)="X",T$2,"")</f>
        <v/>
      </c>
      <c r="D2475" t="str">
        <f>IF(VLOOKUP($A2475,Parts!$A:$AM,D$1,0)="X",U$2,"")</f>
        <v/>
      </c>
      <c r="E2475" t="str">
        <f>IF(VLOOKUP($A2475,Parts!$A:$AM,E$1,0)="X",V$2,"")</f>
        <v/>
      </c>
      <c r="F2475" t="str">
        <f>IF(VLOOKUP($A2475,Parts!$A:$AM,F$1,0)="X",W$2,"")</f>
        <v/>
      </c>
      <c r="G2475" t="str">
        <f>IF(VLOOKUP($A2475,Parts!$A:$AM,G$1,0)="X",X$2,"")</f>
        <v/>
      </c>
      <c r="H2475" t="str">
        <f>IF(VLOOKUP($A2475,Parts!$A:$AM,H$1,0)="X",Y$2,"")</f>
        <v/>
      </c>
      <c r="I2475" t="str">
        <f>IF(VLOOKUP($A2475,Parts!$A:$AM,I$1,0)="X",Z$2,"")</f>
        <v/>
      </c>
      <c r="J2475" t="str">
        <f>IF(VLOOKUP($A2475,Parts!$A:$AM,J$1,0)="X",AA$2,"")</f>
        <v/>
      </c>
      <c r="K2475" t="str">
        <f>IF(VLOOKUP($A2475,Parts!$A:$AM,K$1,0)="X",AB$2,"")</f>
        <v/>
      </c>
      <c r="L2475" t="str">
        <f>IF(VLOOKUP($A2475,Parts!$A:$AM,L$1,0)="X",AC$2,"")</f>
        <v/>
      </c>
      <c r="M2475" t="str">
        <f>IF(VLOOKUP($A2475,Parts!$A:$AM,M$1,0)="X",AD$2,"")</f>
        <v/>
      </c>
      <c r="N2475" t="str">
        <f>IF(VLOOKUP($A2475,Parts!$A:$AM,N$1,0)="X",AE$2,"")</f>
        <v/>
      </c>
      <c r="O2475" t="str">
        <f>IF(VLOOKUP($A2475,Parts!$A:$AM,O$1,0)="X",AF$2,"")</f>
        <v/>
      </c>
      <c r="P2475" t="str">
        <f t="shared" si="39"/>
        <v/>
      </c>
    </row>
    <row r="2476" spans="1:16" x14ac:dyDescent="0.25">
      <c r="A2476" t="str">
        <f>Table15[[#This Row],[Name]]</f>
        <v>rn_r7_blok_bvgd_10</v>
      </c>
      <c r="B2476" t="str">
        <f>IF(VLOOKUP($A2476,Parts!$A:$AM,B$1,0)="X",S$2,"")</f>
        <v/>
      </c>
      <c r="C2476" t="str">
        <f>IF(VLOOKUP($A2476,Parts!$A:$AM,C$1,0)="X",T$2,"")</f>
        <v/>
      </c>
      <c r="D2476" t="str">
        <f>IF(VLOOKUP($A2476,Parts!$A:$AM,D$1,0)="X",U$2,"")</f>
        <v/>
      </c>
      <c r="E2476" t="str">
        <f>IF(VLOOKUP($A2476,Parts!$A:$AM,E$1,0)="X",V$2,"")</f>
        <v/>
      </c>
      <c r="F2476" t="str">
        <f>IF(VLOOKUP($A2476,Parts!$A:$AM,F$1,0)="X",W$2,"")</f>
        <v/>
      </c>
      <c r="G2476" t="str">
        <f>IF(VLOOKUP($A2476,Parts!$A:$AM,G$1,0)="X",X$2,"")</f>
        <v/>
      </c>
      <c r="H2476" t="str">
        <f>IF(VLOOKUP($A2476,Parts!$A:$AM,H$1,0)="X",Y$2,"")</f>
        <v/>
      </c>
      <c r="I2476" t="str">
        <f>IF(VLOOKUP($A2476,Parts!$A:$AM,I$1,0)="X",Z$2,"")</f>
        <v/>
      </c>
      <c r="J2476" t="str">
        <f>IF(VLOOKUP($A2476,Parts!$A:$AM,J$1,0)="X",AA$2,"")</f>
        <v/>
      </c>
      <c r="K2476" t="str">
        <f>IF(VLOOKUP($A2476,Parts!$A:$AM,K$1,0)="X",AB$2,"")</f>
        <v/>
      </c>
      <c r="L2476" t="str">
        <f>IF(VLOOKUP($A2476,Parts!$A:$AM,L$1,0)="X",AC$2,"")</f>
        <v/>
      </c>
      <c r="M2476" t="str">
        <f>IF(VLOOKUP($A2476,Parts!$A:$AM,M$1,0)="X",AD$2,"")</f>
        <v/>
      </c>
      <c r="N2476" t="str">
        <f>IF(VLOOKUP($A2476,Parts!$A:$AM,N$1,0)="X",AE$2,"")</f>
        <v/>
      </c>
      <c r="O2476" t="str">
        <f>IF(VLOOKUP($A2476,Parts!$A:$AM,O$1,0)="X",AF$2,"")</f>
        <v/>
      </c>
      <c r="P2476" t="str">
        <f t="shared" si="39"/>
        <v/>
      </c>
    </row>
    <row r="2477" spans="1:16" x14ac:dyDescent="0.25">
      <c r="A2477" t="str">
        <f>Table15[[#This Row],[Name]]</f>
        <v>rn_r7_blok_a_3</v>
      </c>
      <c r="B2477" t="str">
        <f>IF(VLOOKUP($A2477,Parts!$A:$AM,B$1,0)="X",S$2,"")</f>
        <v/>
      </c>
      <c r="C2477" t="str">
        <f>IF(VLOOKUP($A2477,Parts!$A:$AM,C$1,0)="X",T$2,"")</f>
        <v/>
      </c>
      <c r="D2477" t="str">
        <f>IF(VLOOKUP($A2477,Parts!$A:$AM,D$1,0)="X",U$2,"")</f>
        <v/>
      </c>
      <c r="E2477" t="str">
        <f>IF(VLOOKUP($A2477,Parts!$A:$AM,E$1,0)="X",V$2,"")</f>
        <v/>
      </c>
      <c r="F2477" t="str">
        <f>IF(VLOOKUP($A2477,Parts!$A:$AM,F$1,0)="X",W$2,"")</f>
        <v/>
      </c>
      <c r="G2477" t="str">
        <f>IF(VLOOKUP($A2477,Parts!$A:$AM,G$1,0)="X",X$2,"")</f>
        <v/>
      </c>
      <c r="H2477" t="str">
        <f>IF(VLOOKUP($A2477,Parts!$A:$AM,H$1,0)="X",Y$2,"")</f>
        <v/>
      </c>
      <c r="I2477" t="str">
        <f>IF(VLOOKUP($A2477,Parts!$A:$AM,I$1,0)="X",Z$2,"")</f>
        <v/>
      </c>
      <c r="J2477" t="str">
        <f>IF(VLOOKUP($A2477,Parts!$A:$AM,J$1,0)="X",AA$2,"")</f>
        <v/>
      </c>
      <c r="K2477" t="str">
        <f>IF(VLOOKUP($A2477,Parts!$A:$AM,K$1,0)="X",AB$2,"")</f>
        <v/>
      </c>
      <c r="L2477" t="str">
        <f>IF(VLOOKUP($A2477,Parts!$A:$AM,L$1,0)="X",AC$2,"")</f>
        <v/>
      </c>
      <c r="M2477" t="str">
        <f>IF(VLOOKUP($A2477,Parts!$A:$AM,M$1,0)="X",AD$2,"")</f>
        <v/>
      </c>
      <c r="N2477" t="str">
        <f>IF(VLOOKUP($A2477,Parts!$A:$AM,N$1,0)="X",AE$2,"")</f>
        <v/>
      </c>
      <c r="O2477" t="str">
        <f>IF(VLOOKUP($A2477,Parts!$A:$AM,O$1,0)="X",AF$2,"")</f>
        <v/>
      </c>
      <c r="P2477" t="str">
        <f t="shared" si="39"/>
        <v/>
      </c>
    </row>
    <row r="2478" spans="1:16" x14ac:dyDescent="0.25">
      <c r="A2478" t="str">
        <f>Table15[[#This Row],[Name]]</f>
        <v>rn_r7_blok_bvgd_3</v>
      </c>
      <c r="B2478" t="str">
        <f>IF(VLOOKUP($A2478,Parts!$A:$AM,B$1,0)="X",S$2,"")</f>
        <v/>
      </c>
      <c r="C2478" t="str">
        <f>IF(VLOOKUP($A2478,Parts!$A:$AM,C$1,0)="X",T$2,"")</f>
        <v/>
      </c>
      <c r="D2478" t="str">
        <f>IF(VLOOKUP($A2478,Parts!$A:$AM,D$1,0)="X",U$2,"")</f>
        <v/>
      </c>
      <c r="E2478" t="str">
        <f>IF(VLOOKUP($A2478,Parts!$A:$AM,E$1,0)="X",V$2,"")</f>
        <v/>
      </c>
      <c r="F2478" t="str">
        <f>IF(VLOOKUP($A2478,Parts!$A:$AM,F$1,0)="X",W$2,"")</f>
        <v/>
      </c>
      <c r="G2478" t="str">
        <f>IF(VLOOKUP($A2478,Parts!$A:$AM,G$1,0)="X",X$2,"")</f>
        <v/>
      </c>
      <c r="H2478" t="str">
        <f>IF(VLOOKUP($A2478,Parts!$A:$AM,H$1,0)="X",Y$2,"")</f>
        <v/>
      </c>
      <c r="I2478" t="str">
        <f>IF(VLOOKUP($A2478,Parts!$A:$AM,I$1,0)="X",Z$2,"")</f>
        <v/>
      </c>
      <c r="J2478" t="str">
        <f>IF(VLOOKUP($A2478,Parts!$A:$AM,J$1,0)="X",AA$2,"")</f>
        <v/>
      </c>
      <c r="K2478" t="str">
        <f>IF(VLOOKUP($A2478,Parts!$A:$AM,K$1,0)="X",AB$2,"")</f>
        <v/>
      </c>
      <c r="L2478" t="str">
        <f>IF(VLOOKUP($A2478,Parts!$A:$AM,L$1,0)="X",AC$2,"")</f>
        <v/>
      </c>
      <c r="M2478" t="str">
        <f>IF(VLOOKUP($A2478,Parts!$A:$AM,M$1,0)="X",AD$2,"")</f>
        <v/>
      </c>
      <c r="N2478" t="str">
        <f>IF(VLOOKUP($A2478,Parts!$A:$AM,N$1,0)="X",AE$2,"")</f>
        <v/>
      </c>
      <c r="O2478" t="str">
        <f>IF(VLOOKUP($A2478,Parts!$A:$AM,O$1,0)="X",AF$2,"")</f>
        <v/>
      </c>
      <c r="P2478" t="str">
        <f t="shared" si="39"/>
        <v/>
      </c>
    </row>
    <row r="2479" spans="1:16" x14ac:dyDescent="0.25">
      <c r="A2479" t="str">
        <f>Table15[[#This Row],[Name]]</f>
        <v>rn_sputnik1_base</v>
      </c>
      <c r="B2479" t="str">
        <f>IF(VLOOKUP($A2479,Parts!$A:$AM,B$1,0)="X",S$2,"")</f>
        <v/>
      </c>
      <c r="C2479" t="str">
        <f>IF(VLOOKUP($A2479,Parts!$A:$AM,C$1,0)="X",T$2,"")</f>
        <v/>
      </c>
      <c r="D2479" t="str">
        <f>IF(VLOOKUP($A2479,Parts!$A:$AM,D$1,0)="X",U$2,"")</f>
        <v/>
      </c>
      <c r="E2479" t="str">
        <f>IF(VLOOKUP($A2479,Parts!$A:$AM,E$1,0)="X",V$2,"")</f>
        <v/>
      </c>
      <c r="F2479" t="str">
        <f>IF(VLOOKUP($A2479,Parts!$A:$AM,F$1,0)="X",W$2,"")</f>
        <v/>
      </c>
      <c r="G2479" t="str">
        <f>IF(VLOOKUP($A2479,Parts!$A:$AM,G$1,0)="X",X$2,"")</f>
        <v/>
      </c>
      <c r="H2479" t="str">
        <f>IF(VLOOKUP($A2479,Parts!$A:$AM,H$1,0)="X",Y$2,"")</f>
        <v/>
      </c>
      <c r="I2479" t="str">
        <f>IF(VLOOKUP($A2479,Parts!$A:$AM,I$1,0)="X",Z$2,"")</f>
        <v/>
      </c>
      <c r="J2479" t="str">
        <f>IF(VLOOKUP($A2479,Parts!$A:$AM,J$1,0)="X",AA$2,"")</f>
        <v/>
      </c>
      <c r="K2479" t="str">
        <f>IF(VLOOKUP($A2479,Parts!$A:$AM,K$1,0)="X",AB$2,"")</f>
        <v/>
      </c>
      <c r="L2479" t="str">
        <f>IF(VLOOKUP($A2479,Parts!$A:$AM,L$1,0)="X",AC$2,"")</f>
        <v/>
      </c>
      <c r="M2479" t="str">
        <f>IF(VLOOKUP($A2479,Parts!$A:$AM,M$1,0)="X",AD$2,"")</f>
        <v/>
      </c>
      <c r="N2479" t="str">
        <f>IF(VLOOKUP($A2479,Parts!$A:$AM,N$1,0)="X",AE$2,"")</f>
        <v/>
      </c>
      <c r="O2479" t="str">
        <f>IF(VLOOKUP($A2479,Parts!$A:$AM,O$1,0)="X",AF$2,"")</f>
        <v/>
      </c>
      <c r="P2479" t="str">
        <f t="shared" si="39"/>
        <v/>
      </c>
    </row>
    <row r="2480" spans="1:16" x14ac:dyDescent="0.25">
      <c r="A2480" t="str">
        <f>Table15[[#This Row],[Name]]</f>
        <v>SPUTNIK_1_FAIRING</v>
      </c>
      <c r="B2480" t="str">
        <f>IF(VLOOKUP($A2480,Parts!$A:$AM,B$1,0)="X",S$2,"")</f>
        <v/>
      </c>
      <c r="C2480" t="str">
        <f>IF(VLOOKUP($A2480,Parts!$A:$AM,C$1,0)="X",T$2,"")</f>
        <v/>
      </c>
      <c r="D2480" t="str">
        <f>IF(VLOOKUP($A2480,Parts!$A:$AM,D$1,0)="X",U$2,"")</f>
        <v/>
      </c>
      <c r="E2480" t="str">
        <f>IF(VLOOKUP($A2480,Parts!$A:$AM,E$1,0)="X",V$2,"")</f>
        <v/>
      </c>
      <c r="F2480" t="str">
        <f>IF(VLOOKUP($A2480,Parts!$A:$AM,F$1,0)="X",W$2,"")</f>
        <v/>
      </c>
      <c r="G2480" t="str">
        <f>IF(VLOOKUP($A2480,Parts!$A:$AM,G$1,0)="X",X$2,"")</f>
        <v/>
      </c>
      <c r="H2480" t="str">
        <f>IF(VLOOKUP($A2480,Parts!$A:$AM,H$1,0)="X",Y$2,"")</f>
        <v/>
      </c>
      <c r="I2480" t="str">
        <f>IF(VLOOKUP($A2480,Parts!$A:$AM,I$1,0)="X",Z$2,"")</f>
        <v/>
      </c>
      <c r="J2480" t="str">
        <f>IF(VLOOKUP($A2480,Parts!$A:$AM,J$1,0)="X",AA$2,"")</f>
        <v/>
      </c>
      <c r="K2480" t="str">
        <f>IF(VLOOKUP($A2480,Parts!$A:$AM,K$1,0)="X",AB$2,"")</f>
        <v/>
      </c>
      <c r="L2480" t="str">
        <f>IF(VLOOKUP($A2480,Parts!$A:$AM,L$1,0)="X",AC$2,"")</f>
        <v/>
      </c>
      <c r="M2480" t="str">
        <f>IF(VLOOKUP($A2480,Parts!$A:$AM,M$1,0)="X",AD$2,"")</f>
        <v/>
      </c>
      <c r="N2480" t="str">
        <f>IF(VLOOKUP($A2480,Parts!$A:$AM,N$1,0)="X",AE$2,"")</f>
        <v/>
      </c>
      <c r="O2480" t="str">
        <f>IF(VLOOKUP($A2480,Parts!$A:$AM,O$1,0)="X",AF$2,"")</f>
        <v/>
      </c>
      <c r="P2480" t="str">
        <f t="shared" si="39"/>
        <v/>
      </c>
    </row>
    <row r="2481" spans="1:16" x14ac:dyDescent="0.25">
      <c r="A2481" t="str">
        <f>Table15[[#This Row],[Name]]</f>
        <v>rn_r7_blok_a_2</v>
      </c>
      <c r="B2481" t="str">
        <f>IF(VLOOKUP($A2481,Parts!$A:$AM,B$1,0)="X",S$2,"")</f>
        <v/>
      </c>
      <c r="C2481" t="str">
        <f>IF(VLOOKUP($A2481,Parts!$A:$AM,C$1,0)="X",T$2,"")</f>
        <v/>
      </c>
      <c r="D2481" t="str">
        <f>IF(VLOOKUP($A2481,Parts!$A:$AM,D$1,0)="X",U$2,"")</f>
        <v/>
      </c>
      <c r="E2481" t="str">
        <f>IF(VLOOKUP($A2481,Parts!$A:$AM,E$1,0)="X",V$2,"")</f>
        <v/>
      </c>
      <c r="F2481" t="str">
        <f>IF(VLOOKUP($A2481,Parts!$A:$AM,F$1,0)="X",W$2,"")</f>
        <v/>
      </c>
      <c r="G2481" t="str">
        <f>IF(VLOOKUP($A2481,Parts!$A:$AM,G$1,0)="X",X$2,"")</f>
        <v/>
      </c>
      <c r="H2481" t="str">
        <f>IF(VLOOKUP($A2481,Parts!$A:$AM,H$1,0)="X",Y$2,"")</f>
        <v/>
      </c>
      <c r="I2481" t="str">
        <f>IF(VLOOKUP($A2481,Parts!$A:$AM,I$1,0)="X",Z$2,"")</f>
        <v/>
      </c>
      <c r="J2481" t="str">
        <f>IF(VLOOKUP($A2481,Parts!$A:$AM,J$1,0)="X",AA$2,"")</f>
        <v/>
      </c>
      <c r="K2481" t="str">
        <f>IF(VLOOKUP($A2481,Parts!$A:$AM,K$1,0)="X",AB$2,"")</f>
        <v/>
      </c>
      <c r="L2481" t="str">
        <f>IF(VLOOKUP($A2481,Parts!$A:$AM,L$1,0)="X",AC$2,"")</f>
        <v/>
      </c>
      <c r="M2481" t="str">
        <f>IF(VLOOKUP($A2481,Parts!$A:$AM,M$1,0)="X",AD$2,"")</f>
        <v/>
      </c>
      <c r="N2481" t="str">
        <f>IF(VLOOKUP($A2481,Parts!$A:$AM,N$1,0)="X",AE$2,"")</f>
        <v/>
      </c>
      <c r="O2481" t="str">
        <f>IF(VLOOKUP($A2481,Parts!$A:$AM,O$1,0)="X",AF$2,"")</f>
        <v/>
      </c>
      <c r="P2481" t="str">
        <f t="shared" si="39"/>
        <v/>
      </c>
    </row>
    <row r="2482" spans="1:16" x14ac:dyDescent="0.25">
      <c r="A2482" t="str">
        <f>Table15[[#This Row],[Name]]</f>
        <v>rn_r7_blok_bvgd_2</v>
      </c>
      <c r="B2482" t="str">
        <f>IF(VLOOKUP($A2482,Parts!$A:$AM,B$1,0)="X",S$2,"")</f>
        <v/>
      </c>
      <c r="C2482" t="str">
        <f>IF(VLOOKUP($A2482,Parts!$A:$AM,C$1,0)="X",T$2,"")</f>
        <v/>
      </c>
      <c r="D2482" t="str">
        <f>IF(VLOOKUP($A2482,Parts!$A:$AM,D$1,0)="X",U$2,"")</f>
        <v/>
      </c>
      <c r="E2482" t="str">
        <f>IF(VLOOKUP($A2482,Parts!$A:$AM,E$1,0)="X",V$2,"")</f>
        <v/>
      </c>
      <c r="F2482" t="str">
        <f>IF(VLOOKUP($A2482,Parts!$A:$AM,F$1,0)="X",W$2,"")</f>
        <v/>
      </c>
      <c r="G2482" t="str">
        <f>IF(VLOOKUP($A2482,Parts!$A:$AM,G$1,0)="X",X$2,"")</f>
        <v/>
      </c>
      <c r="H2482" t="str">
        <f>IF(VLOOKUP($A2482,Parts!$A:$AM,H$1,0)="X",Y$2,"")</f>
        <v/>
      </c>
      <c r="I2482" t="str">
        <f>IF(VLOOKUP($A2482,Parts!$A:$AM,I$1,0)="X",Z$2,"")</f>
        <v/>
      </c>
      <c r="J2482" t="str">
        <f>IF(VLOOKUP($A2482,Parts!$A:$AM,J$1,0)="X",AA$2,"")</f>
        <v/>
      </c>
      <c r="K2482" t="str">
        <f>IF(VLOOKUP($A2482,Parts!$A:$AM,K$1,0)="X",AB$2,"")</f>
        <v/>
      </c>
      <c r="L2482" t="str">
        <f>IF(VLOOKUP($A2482,Parts!$A:$AM,L$1,0)="X",AC$2,"")</f>
        <v/>
      </c>
      <c r="M2482" t="str">
        <f>IF(VLOOKUP($A2482,Parts!$A:$AM,M$1,0)="X",AD$2,"")</f>
        <v/>
      </c>
      <c r="N2482" t="str">
        <f>IF(VLOOKUP($A2482,Parts!$A:$AM,N$1,0)="X",AE$2,"")</f>
        <v/>
      </c>
      <c r="O2482" t="str">
        <f>IF(VLOOKUP($A2482,Parts!$A:$AM,O$1,0)="X",AF$2,"")</f>
        <v/>
      </c>
      <c r="P2482" t="str">
        <f t="shared" si="39"/>
        <v/>
      </c>
    </row>
    <row r="2483" spans="1:16" x14ac:dyDescent="0.25">
      <c r="A2483" t="str">
        <f>Table15[[#This Row],[Name]]</f>
        <v>rn_r7_vernier_engine_v_fg</v>
      </c>
      <c r="B2483" t="str">
        <f>IF(VLOOKUP($A2483,Parts!$A:$AM,B$1,0)="X",S$2,"")</f>
        <v/>
      </c>
      <c r="C2483" t="str">
        <f>IF(VLOOKUP($A2483,Parts!$A:$AM,C$1,0)="X",T$2,"")</f>
        <v/>
      </c>
      <c r="D2483" t="str">
        <f>IF(VLOOKUP($A2483,Parts!$A:$AM,D$1,0)="X",U$2,"")</f>
        <v/>
      </c>
      <c r="E2483" t="str">
        <f>IF(VLOOKUP($A2483,Parts!$A:$AM,E$1,0)="X",V$2,"")</f>
        <v/>
      </c>
      <c r="F2483" t="str">
        <f>IF(VLOOKUP($A2483,Parts!$A:$AM,F$1,0)="X",W$2,"")</f>
        <v xml:space="preserve">    MODULE
    { name = ModuleTagEngineLiquidTurbo }
</v>
      </c>
      <c r="G2483" t="str">
        <f>IF(VLOOKUP($A2483,Parts!$A:$AM,G$1,0)="X",X$2,"")</f>
        <v/>
      </c>
      <c r="H2483" t="str">
        <f>IF(VLOOKUP($A2483,Parts!$A:$AM,H$1,0)="X",Y$2,"")</f>
        <v/>
      </c>
      <c r="I2483" t="str">
        <f>IF(VLOOKUP($A2483,Parts!$A:$AM,I$1,0)="X",Z$2,"")</f>
        <v/>
      </c>
      <c r="J2483" t="str">
        <f>IF(VLOOKUP($A2483,Parts!$A:$AM,J$1,0)="X",AA$2,"")</f>
        <v/>
      </c>
      <c r="K2483" t="str">
        <f>IF(VLOOKUP($A2483,Parts!$A:$AM,K$1,0)="X",AB$2,"")</f>
        <v/>
      </c>
      <c r="L2483" t="str">
        <f>IF(VLOOKUP($A2483,Parts!$A:$AM,L$1,0)="X",AC$2,"")</f>
        <v/>
      </c>
      <c r="M2483" t="str">
        <f>IF(VLOOKUP($A2483,Parts!$A:$AM,M$1,0)="X",AD$2,"")</f>
        <v/>
      </c>
      <c r="N2483" t="str">
        <f>IF(VLOOKUP($A2483,Parts!$A:$AM,N$1,0)="X",AE$2,"")</f>
        <v/>
      </c>
      <c r="O2483" t="str">
        <f>IF(VLOOKUP($A2483,Parts!$A:$AM,O$1,0)="X",AF$2,"")</f>
        <v/>
      </c>
      <c r="P2483" t="str">
        <f t="shared" si="39"/>
        <v xml:space="preserve">    MODULE
    { name = ModuleTagEngineLiquidTurbo }
</v>
      </c>
    </row>
    <row r="2484" spans="1:16" x14ac:dyDescent="0.25">
      <c r="A2484" t="str">
        <f>Table15[[#This Row],[Name]]</f>
        <v>rn_r7_blok_a_7</v>
      </c>
      <c r="B2484" t="str">
        <f>IF(VLOOKUP($A2484,Parts!$A:$AM,B$1,0)="X",S$2,"")</f>
        <v/>
      </c>
      <c r="C2484" t="str">
        <f>IF(VLOOKUP($A2484,Parts!$A:$AM,C$1,0)="X",T$2,"")</f>
        <v/>
      </c>
      <c r="D2484" t="str">
        <f>IF(VLOOKUP($A2484,Parts!$A:$AM,D$1,0)="X",U$2,"")</f>
        <v/>
      </c>
      <c r="E2484" t="str">
        <f>IF(VLOOKUP($A2484,Parts!$A:$AM,E$1,0)="X",V$2,"")</f>
        <v/>
      </c>
      <c r="F2484" t="str">
        <f>IF(VLOOKUP($A2484,Parts!$A:$AM,F$1,0)="X",W$2,"")</f>
        <v/>
      </c>
      <c r="G2484" t="str">
        <f>IF(VLOOKUP($A2484,Parts!$A:$AM,G$1,0)="X",X$2,"")</f>
        <v/>
      </c>
      <c r="H2484" t="str">
        <f>IF(VLOOKUP($A2484,Parts!$A:$AM,H$1,0)="X",Y$2,"")</f>
        <v/>
      </c>
      <c r="I2484" t="str">
        <f>IF(VLOOKUP($A2484,Parts!$A:$AM,I$1,0)="X",Z$2,"")</f>
        <v/>
      </c>
      <c r="J2484" t="str">
        <f>IF(VLOOKUP($A2484,Parts!$A:$AM,J$1,0)="X",AA$2,"")</f>
        <v/>
      </c>
      <c r="K2484" t="str">
        <f>IF(VLOOKUP($A2484,Parts!$A:$AM,K$1,0)="X",AB$2,"")</f>
        <v/>
      </c>
      <c r="L2484" t="str">
        <f>IF(VLOOKUP($A2484,Parts!$A:$AM,L$1,0)="X",AC$2,"")</f>
        <v/>
      </c>
      <c r="M2484" t="str">
        <f>IF(VLOOKUP($A2484,Parts!$A:$AM,M$1,0)="X",AD$2,"")</f>
        <v/>
      </c>
      <c r="N2484" t="str">
        <f>IF(VLOOKUP($A2484,Parts!$A:$AM,N$1,0)="X",AE$2,"")</f>
        <v/>
      </c>
      <c r="O2484" t="str">
        <f>IF(VLOOKUP($A2484,Parts!$A:$AM,O$1,0)="X",AF$2,"")</f>
        <v/>
      </c>
      <c r="P2484" t="str">
        <f t="shared" si="39"/>
        <v/>
      </c>
    </row>
    <row r="2485" spans="1:16" x14ac:dyDescent="0.25">
      <c r="A2485" t="str">
        <f>Table15[[#This Row],[Name]]</f>
        <v>rn_r7_blok_bvgd_7</v>
      </c>
      <c r="B2485" t="str">
        <f>IF(VLOOKUP($A2485,Parts!$A:$AM,B$1,0)="X",S$2,"")</f>
        <v/>
      </c>
      <c r="C2485" t="str">
        <f>IF(VLOOKUP($A2485,Parts!$A:$AM,C$1,0)="X",T$2,"")</f>
        <v/>
      </c>
      <c r="D2485" t="str">
        <f>IF(VLOOKUP($A2485,Parts!$A:$AM,D$1,0)="X",U$2,"")</f>
        <v/>
      </c>
      <c r="E2485" t="str">
        <f>IF(VLOOKUP($A2485,Parts!$A:$AM,E$1,0)="X",V$2,"")</f>
        <v/>
      </c>
      <c r="F2485" t="str">
        <f>IF(VLOOKUP($A2485,Parts!$A:$AM,F$1,0)="X",W$2,"")</f>
        <v/>
      </c>
      <c r="G2485" t="str">
        <f>IF(VLOOKUP($A2485,Parts!$A:$AM,G$1,0)="X",X$2,"")</f>
        <v/>
      </c>
      <c r="H2485" t="str">
        <f>IF(VLOOKUP($A2485,Parts!$A:$AM,H$1,0)="X",Y$2,"")</f>
        <v/>
      </c>
      <c r="I2485" t="str">
        <f>IF(VLOOKUP($A2485,Parts!$A:$AM,I$1,0)="X",Z$2,"")</f>
        <v/>
      </c>
      <c r="J2485" t="str">
        <f>IF(VLOOKUP($A2485,Parts!$A:$AM,J$1,0)="X",AA$2,"")</f>
        <v/>
      </c>
      <c r="K2485" t="str">
        <f>IF(VLOOKUP($A2485,Parts!$A:$AM,K$1,0)="X",AB$2,"")</f>
        <v/>
      </c>
      <c r="L2485" t="str">
        <f>IF(VLOOKUP($A2485,Parts!$A:$AM,L$1,0)="X",AC$2,"")</f>
        <v/>
      </c>
      <c r="M2485" t="str">
        <f>IF(VLOOKUP($A2485,Parts!$A:$AM,M$1,0)="X",AD$2,"")</f>
        <v/>
      </c>
      <c r="N2485" t="str">
        <f>IF(VLOOKUP($A2485,Parts!$A:$AM,N$1,0)="X",AE$2,"")</f>
        <v/>
      </c>
      <c r="O2485" t="str">
        <f>IF(VLOOKUP($A2485,Parts!$A:$AM,O$1,0)="X",AF$2,"")</f>
        <v/>
      </c>
      <c r="P2485" t="str">
        <f t="shared" si="39"/>
        <v/>
      </c>
    </row>
    <row r="2486" spans="1:16" x14ac:dyDescent="0.25">
      <c r="A2486" t="str">
        <f>Table15[[#This Row],[Name]]</f>
        <v>rn_r7_blok_a_9</v>
      </c>
      <c r="B2486" t="str">
        <f>IF(VLOOKUP($A2486,Parts!$A:$AM,B$1,0)="X",S$2,"")</f>
        <v/>
      </c>
      <c r="C2486" t="str">
        <f>IF(VLOOKUP($A2486,Parts!$A:$AM,C$1,0)="X",T$2,"")</f>
        <v/>
      </c>
      <c r="D2486" t="str">
        <f>IF(VLOOKUP($A2486,Parts!$A:$AM,D$1,0)="X",U$2,"")</f>
        <v/>
      </c>
      <c r="E2486" t="str">
        <f>IF(VLOOKUP($A2486,Parts!$A:$AM,E$1,0)="X",V$2,"")</f>
        <v/>
      </c>
      <c r="F2486" t="str">
        <f>IF(VLOOKUP($A2486,Parts!$A:$AM,F$1,0)="X",W$2,"")</f>
        <v/>
      </c>
      <c r="G2486" t="str">
        <f>IF(VLOOKUP($A2486,Parts!$A:$AM,G$1,0)="X",X$2,"")</f>
        <v/>
      </c>
      <c r="H2486" t="str">
        <f>IF(VLOOKUP($A2486,Parts!$A:$AM,H$1,0)="X",Y$2,"")</f>
        <v/>
      </c>
      <c r="I2486" t="str">
        <f>IF(VLOOKUP($A2486,Parts!$A:$AM,I$1,0)="X",Z$2,"")</f>
        <v/>
      </c>
      <c r="J2486" t="str">
        <f>IF(VLOOKUP($A2486,Parts!$A:$AM,J$1,0)="X",AA$2,"")</f>
        <v/>
      </c>
      <c r="K2486" t="str">
        <f>IF(VLOOKUP($A2486,Parts!$A:$AM,K$1,0)="X",AB$2,"")</f>
        <v/>
      </c>
      <c r="L2486" t="str">
        <f>IF(VLOOKUP($A2486,Parts!$A:$AM,L$1,0)="X",AC$2,"")</f>
        <v/>
      </c>
      <c r="M2486" t="str">
        <f>IF(VLOOKUP($A2486,Parts!$A:$AM,M$1,0)="X",AD$2,"")</f>
        <v/>
      </c>
      <c r="N2486" t="str">
        <f>IF(VLOOKUP($A2486,Parts!$A:$AM,N$1,0)="X",AE$2,"")</f>
        <v/>
      </c>
      <c r="O2486" t="str">
        <f>IF(VLOOKUP($A2486,Parts!$A:$AM,O$1,0)="X",AF$2,"")</f>
        <v/>
      </c>
      <c r="P2486" t="str">
        <f t="shared" si="39"/>
        <v/>
      </c>
    </row>
    <row r="2487" spans="1:16" x14ac:dyDescent="0.25">
      <c r="A2487" t="str">
        <f>Table15[[#This Row],[Name]]</f>
        <v>rn_r7_blok_bvgd_9</v>
      </c>
      <c r="B2487" t="str">
        <f>IF(VLOOKUP($A2487,Parts!$A:$AM,B$1,0)="X",S$2,"")</f>
        <v/>
      </c>
      <c r="C2487" t="str">
        <f>IF(VLOOKUP($A2487,Parts!$A:$AM,C$1,0)="X",T$2,"")</f>
        <v/>
      </c>
      <c r="D2487" t="str">
        <f>IF(VLOOKUP($A2487,Parts!$A:$AM,D$1,0)="X",U$2,"")</f>
        <v/>
      </c>
      <c r="E2487" t="str">
        <f>IF(VLOOKUP($A2487,Parts!$A:$AM,E$1,0)="X",V$2,"")</f>
        <v/>
      </c>
      <c r="F2487" t="str">
        <f>IF(VLOOKUP($A2487,Parts!$A:$AM,F$1,0)="X",W$2,"")</f>
        <v/>
      </c>
      <c r="G2487" t="str">
        <f>IF(VLOOKUP($A2487,Parts!$A:$AM,G$1,0)="X",X$2,"")</f>
        <v/>
      </c>
      <c r="H2487" t="str">
        <f>IF(VLOOKUP($A2487,Parts!$A:$AM,H$1,0)="X",Y$2,"")</f>
        <v/>
      </c>
      <c r="I2487" t="str">
        <f>IF(VLOOKUP($A2487,Parts!$A:$AM,I$1,0)="X",Z$2,"")</f>
        <v/>
      </c>
      <c r="J2487" t="str">
        <f>IF(VLOOKUP($A2487,Parts!$A:$AM,J$1,0)="X",AA$2,"")</f>
        <v/>
      </c>
      <c r="K2487" t="str">
        <f>IF(VLOOKUP($A2487,Parts!$A:$AM,K$1,0)="X",AB$2,"")</f>
        <v/>
      </c>
      <c r="L2487" t="str">
        <f>IF(VLOOKUP($A2487,Parts!$A:$AM,L$1,0)="X",AC$2,"")</f>
        <v/>
      </c>
      <c r="M2487" t="str">
        <f>IF(VLOOKUP($A2487,Parts!$A:$AM,M$1,0)="X",AD$2,"")</f>
        <v/>
      </c>
      <c r="N2487" t="str">
        <f>IF(VLOOKUP($A2487,Parts!$A:$AM,N$1,0)="X",AE$2,"")</f>
        <v/>
      </c>
      <c r="O2487" t="str">
        <f>IF(VLOOKUP($A2487,Parts!$A:$AM,O$1,0)="X",AF$2,"")</f>
        <v/>
      </c>
      <c r="P2487" t="str">
        <f t="shared" si="39"/>
        <v/>
      </c>
    </row>
    <row r="2488" spans="1:16" x14ac:dyDescent="0.25">
      <c r="A2488" t="str">
        <f>Table15[[#This Row],[Name]]</f>
        <v>rn_r7_blok_a_4</v>
      </c>
      <c r="B2488" t="str">
        <f>IF(VLOOKUP($A2488,Parts!$A:$AM,B$1,0)="X",S$2,"")</f>
        <v/>
      </c>
      <c r="C2488" t="str">
        <f>IF(VLOOKUP($A2488,Parts!$A:$AM,C$1,0)="X",T$2,"")</f>
        <v/>
      </c>
      <c r="D2488" t="str">
        <f>IF(VLOOKUP($A2488,Parts!$A:$AM,D$1,0)="X",U$2,"")</f>
        <v/>
      </c>
      <c r="E2488" t="str">
        <f>IF(VLOOKUP($A2488,Parts!$A:$AM,E$1,0)="X",V$2,"")</f>
        <v/>
      </c>
      <c r="F2488" t="str">
        <f>IF(VLOOKUP($A2488,Parts!$A:$AM,F$1,0)="X",W$2,"")</f>
        <v/>
      </c>
      <c r="G2488" t="str">
        <f>IF(VLOOKUP($A2488,Parts!$A:$AM,G$1,0)="X",X$2,"")</f>
        <v/>
      </c>
      <c r="H2488" t="str">
        <f>IF(VLOOKUP($A2488,Parts!$A:$AM,H$1,0)="X",Y$2,"")</f>
        <v/>
      </c>
      <c r="I2488" t="str">
        <f>IF(VLOOKUP($A2488,Parts!$A:$AM,I$1,0)="X",Z$2,"")</f>
        <v/>
      </c>
      <c r="J2488" t="str">
        <f>IF(VLOOKUP($A2488,Parts!$A:$AM,J$1,0)="X",AA$2,"")</f>
        <v/>
      </c>
      <c r="K2488" t="str">
        <f>IF(VLOOKUP($A2488,Parts!$A:$AM,K$1,0)="X",AB$2,"")</f>
        <v/>
      </c>
      <c r="L2488" t="str">
        <f>IF(VLOOKUP($A2488,Parts!$A:$AM,L$1,0)="X",AC$2,"")</f>
        <v/>
      </c>
      <c r="M2488" t="str">
        <f>IF(VLOOKUP($A2488,Parts!$A:$AM,M$1,0)="X",AD$2,"")</f>
        <v/>
      </c>
      <c r="N2488" t="str">
        <f>IF(VLOOKUP($A2488,Parts!$A:$AM,N$1,0)="X",AE$2,"")</f>
        <v/>
      </c>
      <c r="O2488" t="str">
        <f>IF(VLOOKUP($A2488,Parts!$A:$AM,O$1,0)="X",AF$2,"")</f>
        <v/>
      </c>
      <c r="P2488" t="str">
        <f t="shared" si="39"/>
        <v/>
      </c>
    </row>
    <row r="2489" spans="1:16" x14ac:dyDescent="0.25">
      <c r="A2489" t="str">
        <f>Table15[[#This Row],[Name]]</f>
        <v>rn_r7_blok_bvgd_4</v>
      </c>
      <c r="B2489" t="str">
        <f>IF(VLOOKUP($A2489,Parts!$A:$AM,B$1,0)="X",S$2,"")</f>
        <v/>
      </c>
      <c r="C2489" t="str">
        <f>IF(VLOOKUP($A2489,Parts!$A:$AM,C$1,0)="X",T$2,"")</f>
        <v/>
      </c>
      <c r="D2489" t="str">
        <f>IF(VLOOKUP($A2489,Parts!$A:$AM,D$1,0)="X",U$2,"")</f>
        <v/>
      </c>
      <c r="E2489" t="str">
        <f>IF(VLOOKUP($A2489,Parts!$A:$AM,E$1,0)="X",V$2,"")</f>
        <v/>
      </c>
      <c r="F2489" t="str">
        <f>IF(VLOOKUP($A2489,Parts!$A:$AM,F$1,0)="X",W$2,"")</f>
        <v/>
      </c>
      <c r="G2489" t="str">
        <f>IF(VLOOKUP($A2489,Parts!$A:$AM,G$1,0)="X",X$2,"")</f>
        <v/>
      </c>
      <c r="H2489" t="str">
        <f>IF(VLOOKUP($A2489,Parts!$A:$AM,H$1,0)="X",Y$2,"")</f>
        <v/>
      </c>
      <c r="I2489" t="str">
        <f>IF(VLOOKUP($A2489,Parts!$A:$AM,I$1,0)="X",Z$2,"")</f>
        <v/>
      </c>
      <c r="J2489" t="str">
        <f>IF(VLOOKUP($A2489,Parts!$A:$AM,J$1,0)="X",AA$2,"")</f>
        <v/>
      </c>
      <c r="K2489" t="str">
        <f>IF(VLOOKUP($A2489,Parts!$A:$AM,K$1,0)="X",AB$2,"")</f>
        <v/>
      </c>
      <c r="L2489" t="str">
        <f>IF(VLOOKUP($A2489,Parts!$A:$AM,L$1,0)="X",AC$2,"")</f>
        <v/>
      </c>
      <c r="M2489" t="str">
        <f>IF(VLOOKUP($A2489,Parts!$A:$AM,M$1,0)="X",AD$2,"")</f>
        <v/>
      </c>
      <c r="N2489" t="str">
        <f>IF(VLOOKUP($A2489,Parts!$A:$AM,N$1,0)="X",AE$2,"")</f>
        <v/>
      </c>
      <c r="O2489" t="str">
        <f>IF(VLOOKUP($A2489,Parts!$A:$AM,O$1,0)="X",AF$2,"")</f>
        <v/>
      </c>
      <c r="P2489" t="str">
        <f t="shared" si="39"/>
        <v/>
      </c>
    </row>
    <row r="2490" spans="1:16" x14ac:dyDescent="0.25">
      <c r="A2490" t="str">
        <f>Table15[[#This Row],[Name]]</f>
        <v>rn_WING_R7</v>
      </c>
      <c r="B2490" t="str">
        <f>IF(VLOOKUP($A2490,Parts!$A:$AM,B$1,0)="X",S$2,"")</f>
        <v/>
      </c>
      <c r="C2490" t="str">
        <f>IF(VLOOKUP($A2490,Parts!$A:$AM,C$1,0)="X",T$2,"")</f>
        <v/>
      </c>
      <c r="D2490" t="str">
        <f>IF(VLOOKUP($A2490,Parts!$A:$AM,D$1,0)="X",U$2,"")</f>
        <v/>
      </c>
      <c r="E2490" t="str">
        <f>IF(VLOOKUP($A2490,Parts!$A:$AM,E$1,0)="X",V$2,"")</f>
        <v/>
      </c>
      <c r="F2490" t="str">
        <f>IF(VLOOKUP($A2490,Parts!$A:$AM,F$1,0)="X",W$2,"")</f>
        <v/>
      </c>
      <c r="G2490" t="str">
        <f>IF(VLOOKUP($A2490,Parts!$A:$AM,G$1,0)="X",X$2,"")</f>
        <v/>
      </c>
      <c r="H2490" t="str">
        <f>IF(VLOOKUP($A2490,Parts!$A:$AM,H$1,0)="X",Y$2,"")</f>
        <v/>
      </c>
      <c r="I2490" t="str">
        <f>IF(VLOOKUP($A2490,Parts!$A:$AM,I$1,0)="X",Z$2,"")</f>
        <v/>
      </c>
      <c r="J2490" t="str">
        <f>IF(VLOOKUP($A2490,Parts!$A:$AM,J$1,0)="X",AA$2,"")</f>
        <v/>
      </c>
      <c r="K2490" t="str">
        <f>IF(VLOOKUP($A2490,Parts!$A:$AM,K$1,0)="X",AB$2,"")</f>
        <v/>
      </c>
      <c r="L2490" t="str">
        <f>IF(VLOOKUP($A2490,Parts!$A:$AM,L$1,0)="X",AC$2,"")</f>
        <v/>
      </c>
      <c r="M2490" t="str">
        <f>IF(VLOOKUP($A2490,Parts!$A:$AM,M$1,0)="X",AD$2,"")</f>
        <v/>
      </c>
      <c r="N2490" t="str">
        <f>IF(VLOOKUP($A2490,Parts!$A:$AM,N$1,0)="X",AE$2,"")</f>
        <v/>
      </c>
      <c r="O2490" t="str">
        <f>IF(VLOOKUP($A2490,Parts!$A:$AM,O$1,0)="X",AF$2,"")</f>
        <v/>
      </c>
      <c r="P2490" t="str">
        <f t="shared" si="39"/>
        <v/>
      </c>
    </row>
    <row r="2491" spans="1:16" x14ac:dyDescent="0.25">
      <c r="A2491" t="str">
        <f>Table15[[#This Row],[Name]]</f>
        <v>rn_r7_blok_a_5</v>
      </c>
      <c r="B2491" t="str">
        <f>IF(VLOOKUP($A2491,Parts!$A:$AM,B$1,0)="X",S$2,"")</f>
        <v/>
      </c>
      <c r="C2491" t="str">
        <f>IF(VLOOKUP($A2491,Parts!$A:$AM,C$1,0)="X",T$2,"")</f>
        <v/>
      </c>
      <c r="D2491" t="str">
        <f>IF(VLOOKUP($A2491,Parts!$A:$AM,D$1,0)="X",U$2,"")</f>
        <v/>
      </c>
      <c r="E2491" t="str">
        <f>IF(VLOOKUP($A2491,Parts!$A:$AM,E$1,0)="X",V$2,"")</f>
        <v/>
      </c>
      <c r="F2491" t="str">
        <f>IF(VLOOKUP($A2491,Parts!$A:$AM,F$1,0)="X",W$2,"")</f>
        <v/>
      </c>
      <c r="G2491" t="str">
        <f>IF(VLOOKUP($A2491,Parts!$A:$AM,G$1,0)="X",X$2,"")</f>
        <v/>
      </c>
      <c r="H2491" t="str">
        <f>IF(VLOOKUP($A2491,Parts!$A:$AM,H$1,0)="X",Y$2,"")</f>
        <v/>
      </c>
      <c r="I2491" t="str">
        <f>IF(VLOOKUP($A2491,Parts!$A:$AM,I$1,0)="X",Z$2,"")</f>
        <v/>
      </c>
      <c r="J2491" t="str">
        <f>IF(VLOOKUP($A2491,Parts!$A:$AM,J$1,0)="X",AA$2,"")</f>
        <v/>
      </c>
      <c r="K2491" t="str">
        <f>IF(VLOOKUP($A2491,Parts!$A:$AM,K$1,0)="X",AB$2,"")</f>
        <v/>
      </c>
      <c r="L2491" t="str">
        <f>IF(VLOOKUP($A2491,Parts!$A:$AM,L$1,0)="X",AC$2,"")</f>
        <v/>
      </c>
      <c r="M2491" t="str">
        <f>IF(VLOOKUP($A2491,Parts!$A:$AM,M$1,0)="X",AD$2,"")</f>
        <v/>
      </c>
      <c r="N2491" t="str">
        <f>IF(VLOOKUP($A2491,Parts!$A:$AM,N$1,0)="X",AE$2,"")</f>
        <v/>
      </c>
      <c r="O2491" t="str">
        <f>IF(VLOOKUP($A2491,Parts!$A:$AM,O$1,0)="X",AF$2,"")</f>
        <v/>
      </c>
      <c r="P2491" t="str">
        <f t="shared" si="39"/>
        <v/>
      </c>
    </row>
    <row r="2492" spans="1:16" x14ac:dyDescent="0.25">
      <c r="A2492" t="str">
        <f>Table15[[#This Row],[Name]]</f>
        <v>rn_r7_blok_bvgd_5</v>
      </c>
      <c r="B2492" t="str">
        <f>IF(VLOOKUP($A2492,Parts!$A:$AM,B$1,0)="X",S$2,"")</f>
        <v/>
      </c>
      <c r="C2492" t="str">
        <f>IF(VLOOKUP($A2492,Parts!$A:$AM,C$1,0)="X",T$2,"")</f>
        <v/>
      </c>
      <c r="D2492" t="str">
        <f>IF(VLOOKUP($A2492,Parts!$A:$AM,D$1,0)="X",U$2,"")</f>
        <v/>
      </c>
      <c r="E2492" t="str">
        <f>IF(VLOOKUP($A2492,Parts!$A:$AM,E$1,0)="X",V$2,"")</f>
        <v/>
      </c>
      <c r="F2492" t="str">
        <f>IF(VLOOKUP($A2492,Parts!$A:$AM,F$1,0)="X",W$2,"")</f>
        <v/>
      </c>
      <c r="G2492" t="str">
        <f>IF(VLOOKUP($A2492,Parts!$A:$AM,G$1,0)="X",X$2,"")</f>
        <v/>
      </c>
      <c r="H2492" t="str">
        <f>IF(VLOOKUP($A2492,Parts!$A:$AM,H$1,0)="X",Y$2,"")</f>
        <v/>
      </c>
      <c r="I2492" t="str">
        <f>IF(VLOOKUP($A2492,Parts!$A:$AM,I$1,0)="X",Z$2,"")</f>
        <v/>
      </c>
      <c r="J2492" t="str">
        <f>IF(VLOOKUP($A2492,Parts!$A:$AM,J$1,0)="X",AA$2,"")</f>
        <v/>
      </c>
      <c r="K2492" t="str">
        <f>IF(VLOOKUP($A2492,Parts!$A:$AM,K$1,0)="X",AB$2,"")</f>
        <v/>
      </c>
      <c r="L2492" t="str">
        <f>IF(VLOOKUP($A2492,Parts!$A:$AM,L$1,0)="X",AC$2,"")</f>
        <v/>
      </c>
      <c r="M2492" t="str">
        <f>IF(VLOOKUP($A2492,Parts!$A:$AM,M$1,0)="X",AD$2,"")</f>
        <v/>
      </c>
      <c r="N2492" t="str">
        <f>IF(VLOOKUP($A2492,Parts!$A:$AM,N$1,0)="X",AE$2,"")</f>
        <v/>
      </c>
      <c r="O2492" t="str">
        <f>IF(VLOOKUP($A2492,Parts!$A:$AM,O$1,0)="X",AF$2,"")</f>
        <v/>
      </c>
      <c r="P2492" t="str">
        <f t="shared" si="39"/>
        <v/>
      </c>
    </row>
    <row r="2493" spans="1:16" x14ac:dyDescent="0.25">
      <c r="A2493" t="str">
        <f>Table15[[#This Row],[Name]]</f>
        <v>RelayAntenna100</v>
      </c>
      <c r="B2493" t="str">
        <f>IF(VLOOKUP($A2493,Parts!$A:$AM,B$1,0)="X",S$2,"")</f>
        <v/>
      </c>
      <c r="C2493" t="str">
        <f>IF(VLOOKUP($A2493,Parts!$A:$AM,C$1,0)="X",T$2,"")</f>
        <v/>
      </c>
      <c r="D2493" t="str">
        <f>IF(VLOOKUP($A2493,Parts!$A:$AM,D$1,0)="X",U$2,"")</f>
        <v/>
      </c>
      <c r="E2493" t="str">
        <f>IF(VLOOKUP($A2493,Parts!$A:$AM,E$1,0)="X",V$2,"")</f>
        <v/>
      </c>
      <c r="F2493" t="str">
        <f>IF(VLOOKUP($A2493,Parts!$A:$AM,F$1,0)="X",W$2,"")</f>
        <v/>
      </c>
      <c r="G2493" t="str">
        <f>IF(VLOOKUP($A2493,Parts!$A:$AM,G$1,0)="X",X$2,"")</f>
        <v/>
      </c>
      <c r="H2493" t="str">
        <f>IF(VLOOKUP($A2493,Parts!$A:$AM,H$1,0)="X",Y$2,"")</f>
        <v/>
      </c>
      <c r="I2493" t="str">
        <f>IF(VLOOKUP($A2493,Parts!$A:$AM,I$1,0)="X",Z$2,"")</f>
        <v/>
      </c>
      <c r="J2493" t="str">
        <f>IF(VLOOKUP($A2493,Parts!$A:$AM,J$1,0)="X",AA$2,"")</f>
        <v xml:space="preserve">    MODULE
    { name = ModuleTagInstruments }
</v>
      </c>
      <c r="K2493" t="str">
        <f>IF(VLOOKUP($A2493,Parts!$A:$AM,K$1,0)="X",AB$2,"")</f>
        <v/>
      </c>
      <c r="L2493" t="str">
        <f>IF(VLOOKUP($A2493,Parts!$A:$AM,L$1,0)="X",AC$2,"")</f>
        <v/>
      </c>
      <c r="M2493" t="str">
        <f>IF(VLOOKUP($A2493,Parts!$A:$AM,M$1,0)="X",AD$2,"")</f>
        <v/>
      </c>
      <c r="N2493" t="str">
        <f>IF(VLOOKUP($A2493,Parts!$A:$AM,N$1,0)="X",AE$2,"")</f>
        <v/>
      </c>
      <c r="O2493" t="str">
        <f>IF(VLOOKUP($A2493,Parts!$A:$AM,O$1,0)="X",AF$2,"")</f>
        <v/>
      </c>
      <c r="P2493" t="str">
        <f t="shared" si="39"/>
        <v xml:space="preserve">    MODULE
    { name = ModuleTagInstruments }
</v>
      </c>
    </row>
    <row r="2494" spans="1:16" x14ac:dyDescent="0.25">
      <c r="A2494" t="str">
        <f>Table15[[#This Row],[Name]]</f>
        <v>RelayAntenna50</v>
      </c>
      <c r="B2494" t="str">
        <f>IF(VLOOKUP($A2494,Parts!$A:$AM,B$1,0)="X",S$2,"")</f>
        <v/>
      </c>
      <c r="C2494" t="str">
        <f>IF(VLOOKUP($A2494,Parts!$A:$AM,C$1,0)="X",T$2,"")</f>
        <v/>
      </c>
      <c r="D2494" t="str">
        <f>IF(VLOOKUP($A2494,Parts!$A:$AM,D$1,0)="X",U$2,"")</f>
        <v/>
      </c>
      <c r="E2494" t="str">
        <f>IF(VLOOKUP($A2494,Parts!$A:$AM,E$1,0)="X",V$2,"")</f>
        <v/>
      </c>
      <c r="F2494" t="str">
        <f>IF(VLOOKUP($A2494,Parts!$A:$AM,F$1,0)="X",W$2,"")</f>
        <v/>
      </c>
      <c r="G2494" t="str">
        <f>IF(VLOOKUP($A2494,Parts!$A:$AM,G$1,0)="X",X$2,"")</f>
        <v/>
      </c>
      <c r="H2494" t="str">
        <f>IF(VLOOKUP($A2494,Parts!$A:$AM,H$1,0)="X",Y$2,"")</f>
        <v/>
      </c>
      <c r="I2494" t="str">
        <f>IF(VLOOKUP($A2494,Parts!$A:$AM,I$1,0)="X",Z$2,"")</f>
        <v/>
      </c>
      <c r="J2494" t="str">
        <f>IF(VLOOKUP($A2494,Parts!$A:$AM,J$1,0)="X",AA$2,"")</f>
        <v xml:space="preserve">    MODULE
    { name = ModuleTagInstruments }
</v>
      </c>
      <c r="K2494" t="str">
        <f>IF(VLOOKUP($A2494,Parts!$A:$AM,K$1,0)="X",AB$2,"")</f>
        <v/>
      </c>
      <c r="L2494" t="str">
        <f>IF(VLOOKUP($A2494,Parts!$A:$AM,L$1,0)="X",AC$2,"")</f>
        <v/>
      </c>
      <c r="M2494" t="str">
        <f>IF(VLOOKUP($A2494,Parts!$A:$AM,M$1,0)="X",AD$2,"")</f>
        <v/>
      </c>
      <c r="N2494" t="str">
        <f>IF(VLOOKUP($A2494,Parts!$A:$AM,N$1,0)="X",AE$2,"")</f>
        <v/>
      </c>
      <c r="O2494" t="str">
        <f>IF(VLOOKUP($A2494,Parts!$A:$AM,O$1,0)="X",AF$2,"")</f>
        <v/>
      </c>
      <c r="P2494" t="str">
        <f t="shared" si="39"/>
        <v xml:space="preserve">    MODULE
    { name = ModuleTagInstruments }
</v>
      </c>
    </row>
    <row r="2495" spans="1:16" x14ac:dyDescent="0.25">
      <c r="A2495" t="str">
        <f>Table15[[#This Row],[Name]]</f>
        <v>RelayAntenna5</v>
      </c>
      <c r="B2495" t="str">
        <f>IF(VLOOKUP($A2495,Parts!$A:$AM,B$1,0)="X",S$2,"")</f>
        <v/>
      </c>
      <c r="C2495" t="str">
        <f>IF(VLOOKUP($A2495,Parts!$A:$AM,C$1,0)="X",T$2,"")</f>
        <v/>
      </c>
      <c r="D2495" t="str">
        <f>IF(VLOOKUP($A2495,Parts!$A:$AM,D$1,0)="X",U$2,"")</f>
        <v/>
      </c>
      <c r="E2495" t="str">
        <f>IF(VLOOKUP($A2495,Parts!$A:$AM,E$1,0)="X",V$2,"")</f>
        <v/>
      </c>
      <c r="F2495" t="str">
        <f>IF(VLOOKUP($A2495,Parts!$A:$AM,F$1,0)="X",W$2,"")</f>
        <v/>
      </c>
      <c r="G2495" t="str">
        <f>IF(VLOOKUP($A2495,Parts!$A:$AM,G$1,0)="X",X$2,"")</f>
        <v/>
      </c>
      <c r="H2495" t="str">
        <f>IF(VLOOKUP($A2495,Parts!$A:$AM,H$1,0)="X",Y$2,"")</f>
        <v/>
      </c>
      <c r="I2495" t="str">
        <f>IF(VLOOKUP($A2495,Parts!$A:$AM,I$1,0)="X",Z$2,"")</f>
        <v/>
      </c>
      <c r="J2495" t="str">
        <f>IF(VLOOKUP($A2495,Parts!$A:$AM,J$1,0)="X",AA$2,"")</f>
        <v xml:space="preserve">    MODULE
    { name = ModuleTagInstruments }
</v>
      </c>
      <c r="K2495" t="str">
        <f>IF(VLOOKUP($A2495,Parts!$A:$AM,K$1,0)="X",AB$2,"")</f>
        <v/>
      </c>
      <c r="L2495" t="str">
        <f>IF(VLOOKUP($A2495,Parts!$A:$AM,L$1,0)="X",AC$2,"")</f>
        <v/>
      </c>
      <c r="M2495" t="str">
        <f>IF(VLOOKUP($A2495,Parts!$A:$AM,M$1,0)="X",AD$2,"")</f>
        <v/>
      </c>
      <c r="N2495" t="str">
        <f>IF(VLOOKUP($A2495,Parts!$A:$AM,N$1,0)="X",AE$2,"")</f>
        <v/>
      </c>
      <c r="O2495" t="str">
        <f>IF(VLOOKUP($A2495,Parts!$A:$AM,O$1,0)="X",AF$2,"")</f>
        <v/>
      </c>
      <c r="P2495" t="str">
        <f t="shared" si="39"/>
        <v xml:space="preserve">    MODULE
    { name = ModuleTagInstruments }
</v>
      </c>
    </row>
    <row r="2496" spans="1:16" x14ac:dyDescent="0.25">
      <c r="A2496" t="str">
        <f>Table15[[#This Row],[Name]]</f>
        <v>WBI_RadialEngineMount</v>
      </c>
      <c r="B2496" t="str">
        <f>IF(VLOOKUP($A2496,Parts!$A:$AM,B$1,0)="X",S$2,"")</f>
        <v/>
      </c>
      <c r="C2496" t="str">
        <f>IF(VLOOKUP($A2496,Parts!$A:$AM,C$1,0)="X",T$2,"")</f>
        <v/>
      </c>
      <c r="D2496" t="str">
        <f>IF(VLOOKUP($A2496,Parts!$A:$AM,D$1,0)="X",U$2,"")</f>
        <v/>
      </c>
      <c r="E2496" t="str">
        <f>IF(VLOOKUP($A2496,Parts!$A:$AM,E$1,0)="X",V$2,"")</f>
        <v/>
      </c>
      <c r="F2496" t="str">
        <f>IF(VLOOKUP($A2496,Parts!$A:$AM,F$1,0)="X",W$2,"")</f>
        <v/>
      </c>
      <c r="G2496" t="str">
        <f>IF(VLOOKUP($A2496,Parts!$A:$AM,G$1,0)="X",X$2,"")</f>
        <v/>
      </c>
      <c r="H2496" t="str">
        <f>IF(VLOOKUP($A2496,Parts!$A:$AM,H$1,0)="X",Y$2,"")</f>
        <v/>
      </c>
      <c r="I2496" t="str">
        <f>IF(VLOOKUP($A2496,Parts!$A:$AM,I$1,0)="X",Z$2,"")</f>
        <v/>
      </c>
      <c r="J2496" t="str">
        <f>IF(VLOOKUP($A2496,Parts!$A:$AM,J$1,0)="X",AA$2,"")</f>
        <v/>
      </c>
      <c r="K2496" t="str">
        <f>IF(VLOOKUP($A2496,Parts!$A:$AM,K$1,0)="X",AB$2,"")</f>
        <v/>
      </c>
      <c r="L2496" t="str">
        <f>IF(VLOOKUP($A2496,Parts!$A:$AM,L$1,0)="X",AC$2,"")</f>
        <v/>
      </c>
      <c r="M2496" t="str">
        <f>IF(VLOOKUP($A2496,Parts!$A:$AM,M$1,0)="X",AD$2,"")</f>
        <v/>
      </c>
      <c r="N2496" t="str">
        <f>IF(VLOOKUP($A2496,Parts!$A:$AM,N$1,0)="X",AE$2,"")</f>
        <v/>
      </c>
      <c r="O2496" t="str">
        <f>IF(VLOOKUP($A2496,Parts!$A:$AM,O$1,0)="X",AF$2,"")</f>
        <v/>
      </c>
      <c r="P2496" t="str">
        <f t="shared" si="39"/>
        <v/>
      </c>
    </row>
    <row r="2497" spans="1:16" x14ac:dyDescent="0.25">
      <c r="A2497" t="str">
        <f>Table15[[#This Row],[Name]]</f>
        <v>RadialOreTank</v>
      </c>
      <c r="B2497" t="str">
        <f>IF(VLOOKUP($A2497,Parts!$A:$AM,B$1,0)="X",S$2,"")</f>
        <v/>
      </c>
      <c r="C2497" t="str">
        <f>IF(VLOOKUP($A2497,Parts!$A:$AM,C$1,0)="X",T$2,"")</f>
        <v/>
      </c>
      <c r="D2497" t="str">
        <f>IF(VLOOKUP($A2497,Parts!$A:$AM,D$1,0)="X",U$2,"")</f>
        <v/>
      </c>
      <c r="E2497" t="str">
        <f>IF(VLOOKUP($A2497,Parts!$A:$AM,E$1,0)="X",V$2,"")</f>
        <v/>
      </c>
      <c r="F2497" t="str">
        <f>IF(VLOOKUP($A2497,Parts!$A:$AM,F$1,0)="X",W$2,"")</f>
        <v/>
      </c>
      <c r="G2497" t="str">
        <f>IF(VLOOKUP($A2497,Parts!$A:$AM,G$1,0)="X",X$2,"")</f>
        <v/>
      </c>
      <c r="H2497" t="str">
        <f>IF(VLOOKUP($A2497,Parts!$A:$AM,H$1,0)="X",Y$2,"")</f>
        <v/>
      </c>
      <c r="I2497" t="str">
        <f>IF(VLOOKUP($A2497,Parts!$A:$AM,I$1,0)="X",Z$2,"")</f>
        <v/>
      </c>
      <c r="J2497" t="str">
        <f>IF(VLOOKUP($A2497,Parts!$A:$AM,J$1,0)="X",AA$2,"")</f>
        <v/>
      </c>
      <c r="K2497" t="str">
        <f>IF(VLOOKUP($A2497,Parts!$A:$AM,K$1,0)="X",AB$2,"")</f>
        <v/>
      </c>
      <c r="L2497" t="str">
        <f>IF(VLOOKUP($A2497,Parts!$A:$AM,L$1,0)="X",AC$2,"")</f>
        <v/>
      </c>
      <c r="M2497" t="str">
        <f>IF(VLOOKUP($A2497,Parts!$A:$AM,M$1,0)="X",AD$2,"")</f>
        <v/>
      </c>
      <c r="N2497" t="str">
        <f>IF(VLOOKUP($A2497,Parts!$A:$AM,N$1,0)="X",AE$2,"")</f>
        <v/>
      </c>
      <c r="O2497" t="str">
        <f>IF(VLOOKUP($A2497,Parts!$A:$AM,O$1,0)="X",AF$2,"")</f>
        <v/>
      </c>
      <c r="P2497" t="str">
        <f t="shared" si="39"/>
        <v/>
      </c>
    </row>
    <row r="2498" spans="1:16" x14ac:dyDescent="0.25">
      <c r="A2498" t="str">
        <f>Table15[[#This Row],[Name]]</f>
        <v>ramAirIntake</v>
      </c>
      <c r="B2498" t="str">
        <f>IF(VLOOKUP($A2498,Parts!$A:$AM,B$1,0)="X",S$2,"")</f>
        <v/>
      </c>
      <c r="C2498" t="str">
        <f>IF(VLOOKUP($A2498,Parts!$A:$AM,C$1,0)="X",T$2,"")</f>
        <v/>
      </c>
      <c r="D2498" t="str">
        <f>IF(VLOOKUP($A2498,Parts!$A:$AM,D$1,0)="X",U$2,"")</f>
        <v/>
      </c>
      <c r="E2498" t="str">
        <f>IF(VLOOKUP($A2498,Parts!$A:$AM,E$1,0)="X",V$2,"")</f>
        <v/>
      </c>
      <c r="F2498" t="str">
        <f>IF(VLOOKUP($A2498,Parts!$A:$AM,F$1,0)="X",W$2,"")</f>
        <v/>
      </c>
      <c r="G2498" t="str">
        <f>IF(VLOOKUP($A2498,Parts!$A:$AM,G$1,0)="X",X$2,"")</f>
        <v/>
      </c>
      <c r="H2498" t="str">
        <f>IF(VLOOKUP($A2498,Parts!$A:$AM,H$1,0)="X",Y$2,"")</f>
        <v/>
      </c>
      <c r="I2498" t="str">
        <f>IF(VLOOKUP($A2498,Parts!$A:$AM,I$1,0)="X",Z$2,"")</f>
        <v/>
      </c>
      <c r="J2498" t="str">
        <f>IF(VLOOKUP($A2498,Parts!$A:$AM,J$1,0)="X",AA$2,"")</f>
        <v/>
      </c>
      <c r="K2498" t="str">
        <f>IF(VLOOKUP($A2498,Parts!$A:$AM,K$1,0)="X",AB$2,"")</f>
        <v/>
      </c>
      <c r="L2498" t="str">
        <f>IF(VLOOKUP($A2498,Parts!$A:$AM,L$1,0)="X",AC$2,"")</f>
        <v/>
      </c>
      <c r="M2498" t="str">
        <f>IF(VLOOKUP($A2498,Parts!$A:$AM,M$1,0)="X",AD$2,"")</f>
        <v/>
      </c>
      <c r="N2498" t="str">
        <f>IF(VLOOKUP($A2498,Parts!$A:$AM,N$1,0)="X",AE$2,"")</f>
        <v/>
      </c>
      <c r="O2498" t="str">
        <f>IF(VLOOKUP($A2498,Parts!$A:$AM,O$1,0)="X",AF$2,"")</f>
        <v/>
      </c>
      <c r="P2498" t="str">
        <f t="shared" si="39"/>
        <v/>
      </c>
    </row>
    <row r="2499" spans="1:16" x14ac:dyDescent="0.25">
      <c r="A2499" t="str">
        <f>Table15[[#This Row],[Name]]</f>
        <v>bluedog_rangerCore</v>
      </c>
      <c r="B2499" t="str">
        <f>IF(VLOOKUP($A2499,Parts!$A:$AM,B$1,0)="X",S$2,"")</f>
        <v xml:space="preserve">    MODULE
    { name = ModuleTagAvionics }
</v>
      </c>
      <c r="C2499" t="str">
        <f>IF(VLOOKUP($A2499,Parts!$A:$AM,C$1,0)="X",T$2,"")</f>
        <v/>
      </c>
      <c r="D2499" t="str">
        <f>IF(VLOOKUP($A2499,Parts!$A:$AM,D$1,0)="X",U$2,"")</f>
        <v/>
      </c>
      <c r="E2499" t="str">
        <f>IF(VLOOKUP($A2499,Parts!$A:$AM,E$1,0)="X",V$2,"")</f>
        <v/>
      </c>
      <c r="F2499" t="str">
        <f>IF(VLOOKUP($A2499,Parts!$A:$AM,F$1,0)="X",W$2,"")</f>
        <v/>
      </c>
      <c r="G2499" t="str">
        <f>IF(VLOOKUP($A2499,Parts!$A:$AM,G$1,0)="X",X$2,"")</f>
        <v/>
      </c>
      <c r="H2499" t="str">
        <f>IF(VLOOKUP($A2499,Parts!$A:$AM,H$1,0)="X",Y$2,"")</f>
        <v/>
      </c>
      <c r="I2499" t="str">
        <f>IF(VLOOKUP($A2499,Parts!$A:$AM,I$1,0)="X",Z$2,"")</f>
        <v/>
      </c>
      <c r="J2499" t="str">
        <f>IF(VLOOKUP($A2499,Parts!$A:$AM,J$1,0)="X",AA$2,"")</f>
        <v/>
      </c>
      <c r="K2499" t="str">
        <f>IF(VLOOKUP($A2499,Parts!$A:$AM,K$1,0)="X",AB$2,"")</f>
        <v/>
      </c>
      <c r="L2499" t="str">
        <f>IF(VLOOKUP($A2499,Parts!$A:$AM,L$1,0)="X",AC$2,"")</f>
        <v/>
      </c>
      <c r="M2499" t="str">
        <f>IF(VLOOKUP($A2499,Parts!$A:$AM,M$1,0)="X",AD$2,"")</f>
        <v/>
      </c>
      <c r="N2499" t="str">
        <f>IF(VLOOKUP($A2499,Parts!$A:$AM,N$1,0)="X",AE$2,"")</f>
        <v/>
      </c>
      <c r="O2499" t="str">
        <f>IF(VLOOKUP($A2499,Parts!$A:$AM,O$1,0)="X",AF$2,"")</f>
        <v/>
      </c>
      <c r="P2499" t="str">
        <f t="shared" ref="P2499:P2562" si="40">B2499&amp;C2499&amp;D2499&amp;E2499&amp;F2499&amp;G2499&amp;H2499&amp;I2499&amp;J2499&amp;K2499&amp;L2499&amp;M2499&amp;N2499&amp;O2499</f>
        <v xml:space="preserve">    MODULE
    { name = ModuleTagAvionics }
</v>
      </c>
    </row>
    <row r="2500" spans="1:16" x14ac:dyDescent="0.25">
      <c r="A2500" t="str">
        <f>Table15[[#This Row],[Name]]</f>
        <v>probeCoreHex</v>
      </c>
      <c r="B2500" t="str">
        <f>IF(VLOOKUP($A2500,Parts!$A:$AM,B$1,0)="X",S$2,"")</f>
        <v xml:space="preserve">    MODULE
    { name = ModuleTagAvionics }
</v>
      </c>
      <c r="C2500" t="str">
        <f>IF(VLOOKUP($A2500,Parts!$A:$AM,C$1,0)="X",T$2,"")</f>
        <v/>
      </c>
      <c r="D2500" t="str">
        <f>IF(VLOOKUP($A2500,Parts!$A:$AM,D$1,0)="X",U$2,"")</f>
        <v/>
      </c>
      <c r="E2500" t="str">
        <f>IF(VLOOKUP($A2500,Parts!$A:$AM,E$1,0)="X",V$2,"")</f>
        <v/>
      </c>
      <c r="F2500" t="str">
        <f>IF(VLOOKUP($A2500,Parts!$A:$AM,F$1,0)="X",W$2,"")</f>
        <v/>
      </c>
      <c r="G2500" t="str">
        <f>IF(VLOOKUP($A2500,Parts!$A:$AM,G$1,0)="X",X$2,"")</f>
        <v/>
      </c>
      <c r="H2500" t="str">
        <f>IF(VLOOKUP($A2500,Parts!$A:$AM,H$1,0)="X",Y$2,"")</f>
        <v/>
      </c>
      <c r="I2500" t="str">
        <f>IF(VLOOKUP($A2500,Parts!$A:$AM,I$1,0)="X",Z$2,"")</f>
        <v/>
      </c>
      <c r="J2500" t="str">
        <f>IF(VLOOKUP($A2500,Parts!$A:$AM,J$1,0)="X",AA$2,"")</f>
        <v/>
      </c>
      <c r="K2500" t="str">
        <f>IF(VLOOKUP($A2500,Parts!$A:$AM,K$1,0)="X",AB$2,"")</f>
        <v/>
      </c>
      <c r="L2500" t="str">
        <f>IF(VLOOKUP($A2500,Parts!$A:$AM,L$1,0)="X",AC$2,"")</f>
        <v/>
      </c>
      <c r="M2500" t="str">
        <f>IF(VLOOKUP($A2500,Parts!$A:$AM,M$1,0)="X",AD$2,"")</f>
        <v/>
      </c>
      <c r="N2500" t="str">
        <f>IF(VLOOKUP($A2500,Parts!$A:$AM,N$1,0)="X",AE$2,"")</f>
        <v/>
      </c>
      <c r="O2500" t="str">
        <f>IF(VLOOKUP($A2500,Parts!$A:$AM,O$1,0)="X",AF$2,"")</f>
        <v/>
      </c>
      <c r="P2500" t="str">
        <f t="shared" si="40"/>
        <v xml:space="preserve">    MODULE
    { name = ModuleTagAvionics }
</v>
      </c>
    </row>
    <row r="2501" spans="1:16" x14ac:dyDescent="0.25">
      <c r="A2501" t="str">
        <f>Table15[[#This Row],[Name]]</f>
        <v>NSTAR</v>
      </c>
      <c r="B2501" t="str">
        <f>IF(VLOOKUP($A2501,Parts!$A:$AM,B$1,0)="X",S$2,"")</f>
        <v/>
      </c>
      <c r="C2501" t="str">
        <f>IF(VLOOKUP($A2501,Parts!$A:$AM,C$1,0)="X",T$2,"")</f>
        <v/>
      </c>
      <c r="D2501" t="str">
        <f>IF(VLOOKUP($A2501,Parts!$A:$AM,D$1,0)="X",U$2,"")</f>
        <v/>
      </c>
      <c r="E2501" t="str">
        <f>IF(VLOOKUP($A2501,Parts!$A:$AM,E$1,0)="X",V$2,"")</f>
        <v/>
      </c>
      <c r="F2501" t="str">
        <f>IF(VLOOKUP($A2501,Parts!$A:$AM,F$1,0)="X",W$2,"")</f>
        <v/>
      </c>
      <c r="G2501" t="str">
        <f>IF(VLOOKUP($A2501,Parts!$A:$AM,G$1,0)="X",X$2,"")</f>
        <v/>
      </c>
      <c r="H2501" t="str">
        <f>IF(VLOOKUP($A2501,Parts!$A:$AM,H$1,0)="X",Y$2,"")</f>
        <v/>
      </c>
      <c r="I2501" t="str">
        <f>IF(VLOOKUP($A2501,Parts!$A:$AM,I$1,0)="X",Z$2,"")</f>
        <v/>
      </c>
      <c r="J2501" t="str">
        <f>IF(VLOOKUP($A2501,Parts!$A:$AM,J$1,0)="X",AA$2,"")</f>
        <v/>
      </c>
      <c r="K2501" t="str">
        <f>IF(VLOOKUP($A2501,Parts!$A:$AM,K$1,0)="X",AB$2,"")</f>
        <v/>
      </c>
      <c r="L2501" t="str">
        <f>IF(VLOOKUP($A2501,Parts!$A:$AM,L$1,0)="X",AC$2,"")</f>
        <v/>
      </c>
      <c r="M2501" t="str">
        <f>IF(VLOOKUP($A2501,Parts!$A:$AM,M$1,0)="X",AD$2,"")</f>
        <v/>
      </c>
      <c r="N2501" t="str">
        <f>IF(VLOOKUP($A2501,Parts!$A:$AM,N$1,0)="X",AE$2,"")</f>
        <v/>
      </c>
      <c r="O2501" t="str">
        <f>IF(VLOOKUP($A2501,Parts!$A:$AM,O$1,0)="X",AF$2,"")</f>
        <v/>
      </c>
      <c r="P2501" t="str">
        <f t="shared" si="40"/>
        <v/>
      </c>
    </row>
    <row r="2502" spans="1:16" x14ac:dyDescent="0.25">
      <c r="A2502" t="str">
        <f>Table15[[#This Row],[Name]]</f>
        <v>R-40A</v>
      </c>
      <c r="B2502" t="str">
        <f>IF(VLOOKUP($A2502,Parts!$A:$AM,B$1,0)="X",S$2,"")</f>
        <v/>
      </c>
      <c r="C2502" t="str">
        <f>IF(VLOOKUP($A2502,Parts!$A:$AM,C$1,0)="X",T$2,"")</f>
        <v/>
      </c>
      <c r="D2502" t="str">
        <f>IF(VLOOKUP($A2502,Parts!$A:$AM,D$1,0)="X",U$2,"")</f>
        <v/>
      </c>
      <c r="E2502" t="str">
        <f>IF(VLOOKUP($A2502,Parts!$A:$AM,E$1,0)="X",V$2,"")</f>
        <v/>
      </c>
      <c r="F2502" t="str">
        <f>IF(VLOOKUP($A2502,Parts!$A:$AM,F$1,0)="X",W$2,"")</f>
        <v/>
      </c>
      <c r="G2502" t="str">
        <f>IF(VLOOKUP($A2502,Parts!$A:$AM,G$1,0)="X",X$2,"")</f>
        <v/>
      </c>
      <c r="H2502" t="str">
        <f>IF(VLOOKUP($A2502,Parts!$A:$AM,H$1,0)="X",Y$2,"")</f>
        <v/>
      </c>
      <c r="I2502" t="str">
        <f>IF(VLOOKUP($A2502,Parts!$A:$AM,I$1,0)="X",Z$2,"")</f>
        <v/>
      </c>
      <c r="J2502" t="str">
        <f>IF(VLOOKUP($A2502,Parts!$A:$AM,J$1,0)="X",AA$2,"")</f>
        <v/>
      </c>
      <c r="K2502" t="str">
        <f>IF(VLOOKUP($A2502,Parts!$A:$AM,K$1,0)="X",AB$2,"")</f>
        <v/>
      </c>
      <c r="L2502" t="str">
        <f>IF(VLOOKUP($A2502,Parts!$A:$AM,L$1,0)="X",AC$2,"")</f>
        <v/>
      </c>
      <c r="M2502" t="str">
        <f>IF(VLOOKUP($A2502,Parts!$A:$AM,M$1,0)="X",AD$2,"")</f>
        <v/>
      </c>
      <c r="N2502" t="str">
        <f>IF(VLOOKUP($A2502,Parts!$A:$AM,N$1,0)="X",AE$2,"")</f>
        <v/>
      </c>
      <c r="O2502" t="str">
        <f>IF(VLOOKUP($A2502,Parts!$A:$AM,O$1,0)="X",AF$2,"")</f>
        <v/>
      </c>
      <c r="P2502" t="str">
        <f t="shared" si="40"/>
        <v/>
      </c>
    </row>
    <row r="2503" spans="1:16" x14ac:dyDescent="0.25">
      <c r="A2503" t="str">
        <f>Table15[[#This Row],[Name]]</f>
        <v>probeStackSmall</v>
      </c>
      <c r="B2503" t="str">
        <f>IF(VLOOKUP($A2503,Parts!$A:$AM,B$1,0)="X",S$2,"")</f>
        <v/>
      </c>
      <c r="C2503" t="str">
        <f>IF(VLOOKUP($A2503,Parts!$A:$AM,C$1,0)="X",T$2,"")</f>
        <v/>
      </c>
      <c r="D2503" t="str">
        <f>IF(VLOOKUP($A2503,Parts!$A:$AM,D$1,0)="X",U$2,"")</f>
        <v/>
      </c>
      <c r="E2503" t="str">
        <f>IF(VLOOKUP($A2503,Parts!$A:$AM,E$1,0)="X",V$2,"")</f>
        <v/>
      </c>
      <c r="F2503" t="str">
        <f>IF(VLOOKUP($A2503,Parts!$A:$AM,F$1,0)="X",W$2,"")</f>
        <v/>
      </c>
      <c r="G2503" t="str">
        <f>IF(VLOOKUP($A2503,Parts!$A:$AM,G$1,0)="X",X$2,"")</f>
        <v/>
      </c>
      <c r="H2503" t="str">
        <f>IF(VLOOKUP($A2503,Parts!$A:$AM,H$1,0)="X",Y$2,"")</f>
        <v/>
      </c>
      <c r="I2503" t="str">
        <f>IF(VLOOKUP($A2503,Parts!$A:$AM,I$1,0)="X",Z$2,"")</f>
        <v/>
      </c>
      <c r="J2503" t="str">
        <f>IF(VLOOKUP($A2503,Parts!$A:$AM,J$1,0)="X",AA$2,"")</f>
        <v/>
      </c>
      <c r="K2503" t="str">
        <f>IF(VLOOKUP($A2503,Parts!$A:$AM,K$1,0)="X",AB$2,"")</f>
        <v/>
      </c>
      <c r="L2503" t="str">
        <f>IF(VLOOKUP($A2503,Parts!$A:$AM,L$1,0)="X",AC$2,"")</f>
        <v/>
      </c>
      <c r="M2503" t="str">
        <f>IF(VLOOKUP($A2503,Parts!$A:$AM,M$1,0)="X",AD$2,"")</f>
        <v/>
      </c>
      <c r="N2503" t="str">
        <f>IF(VLOOKUP($A2503,Parts!$A:$AM,N$1,0)="X",AE$2,"")</f>
        <v/>
      </c>
      <c r="O2503" t="str">
        <f>IF(VLOOKUP($A2503,Parts!$A:$AM,O$1,0)="X",AF$2,"")</f>
        <v/>
      </c>
      <c r="P2503" t="str">
        <f t="shared" si="40"/>
        <v/>
      </c>
    </row>
    <row r="2504" spans="1:16" x14ac:dyDescent="0.25">
      <c r="A2504" t="str">
        <f>Table15[[#This Row],[Name]]</f>
        <v>probeStackLarge</v>
      </c>
      <c r="B2504" t="str">
        <f>IF(VLOOKUP($A2504,Parts!$A:$AM,B$1,0)="X",S$2,"")</f>
        <v/>
      </c>
      <c r="C2504" t="str">
        <f>IF(VLOOKUP($A2504,Parts!$A:$AM,C$1,0)="X",T$2,"")</f>
        <v/>
      </c>
      <c r="D2504" t="str">
        <f>IF(VLOOKUP($A2504,Parts!$A:$AM,D$1,0)="X",U$2,"")</f>
        <v/>
      </c>
      <c r="E2504" t="str">
        <f>IF(VLOOKUP($A2504,Parts!$A:$AM,E$1,0)="X",V$2,"")</f>
        <v/>
      </c>
      <c r="F2504" t="str">
        <f>IF(VLOOKUP($A2504,Parts!$A:$AM,F$1,0)="X",W$2,"")</f>
        <v/>
      </c>
      <c r="G2504" t="str">
        <f>IF(VLOOKUP($A2504,Parts!$A:$AM,G$1,0)="X",X$2,"")</f>
        <v/>
      </c>
      <c r="H2504" t="str">
        <f>IF(VLOOKUP($A2504,Parts!$A:$AM,H$1,0)="X",Y$2,"")</f>
        <v/>
      </c>
      <c r="I2504" t="str">
        <f>IF(VLOOKUP($A2504,Parts!$A:$AM,I$1,0)="X",Z$2,"")</f>
        <v/>
      </c>
      <c r="J2504" t="str">
        <f>IF(VLOOKUP($A2504,Parts!$A:$AM,J$1,0)="X",AA$2,"")</f>
        <v/>
      </c>
      <c r="K2504" t="str">
        <f>IF(VLOOKUP($A2504,Parts!$A:$AM,K$1,0)="X",AB$2,"")</f>
        <v/>
      </c>
      <c r="L2504" t="str">
        <f>IF(VLOOKUP($A2504,Parts!$A:$AM,L$1,0)="X",AC$2,"")</f>
        <v/>
      </c>
      <c r="M2504" t="str">
        <f>IF(VLOOKUP($A2504,Parts!$A:$AM,M$1,0)="X",AD$2,"")</f>
        <v/>
      </c>
      <c r="N2504" t="str">
        <f>IF(VLOOKUP($A2504,Parts!$A:$AM,N$1,0)="X",AE$2,"")</f>
        <v/>
      </c>
      <c r="O2504" t="str">
        <f>IF(VLOOKUP($A2504,Parts!$A:$AM,O$1,0)="X",AF$2,"")</f>
        <v/>
      </c>
      <c r="P2504" t="str">
        <f t="shared" si="40"/>
        <v/>
      </c>
    </row>
    <row r="2505" spans="1:16" x14ac:dyDescent="0.25">
      <c r="A2505">
        <f>Table15[[#This Row],[Name]]</f>
        <v>0</v>
      </c>
      <c r="B2505" t="e">
        <f>IF(VLOOKUP($A2505,Parts!$A:$AM,B$1,0)="X",S$2,"")</f>
        <v>#N/A</v>
      </c>
      <c r="C2505" t="e">
        <f>IF(VLOOKUP($A2505,Parts!$A:$AM,C$1,0)="X",T$2,"")</f>
        <v>#N/A</v>
      </c>
      <c r="D2505" t="e">
        <f>IF(VLOOKUP($A2505,Parts!$A:$AM,D$1,0)="X",U$2,"")</f>
        <v>#N/A</v>
      </c>
      <c r="E2505" t="e">
        <f>IF(VLOOKUP($A2505,Parts!$A:$AM,E$1,0)="X",V$2,"")</f>
        <v>#N/A</v>
      </c>
      <c r="F2505" t="e">
        <f>IF(VLOOKUP($A2505,Parts!$A:$AM,F$1,0)="X",W$2,"")</f>
        <v>#N/A</v>
      </c>
      <c r="G2505" t="e">
        <f>IF(VLOOKUP($A2505,Parts!$A:$AM,G$1,0)="X",X$2,"")</f>
        <v>#N/A</v>
      </c>
      <c r="H2505" t="e">
        <f>IF(VLOOKUP($A2505,Parts!$A:$AM,H$1,0)="X",Y$2,"")</f>
        <v>#N/A</v>
      </c>
      <c r="I2505" t="e">
        <f>IF(VLOOKUP($A2505,Parts!$A:$AM,I$1,0)="X",Z$2,"")</f>
        <v>#N/A</v>
      </c>
      <c r="J2505" t="e">
        <f>IF(VLOOKUP($A2505,Parts!$A:$AM,J$1,0)="X",AA$2,"")</f>
        <v>#N/A</v>
      </c>
      <c r="K2505" t="e">
        <f>IF(VLOOKUP($A2505,Parts!$A:$AM,K$1,0)="X",AB$2,"")</f>
        <v>#N/A</v>
      </c>
      <c r="L2505" t="e">
        <f>IF(VLOOKUP($A2505,Parts!$A:$AM,L$1,0)="X",AC$2,"")</f>
        <v>#N/A</v>
      </c>
      <c r="M2505" t="e">
        <f>IF(VLOOKUP($A2505,Parts!$A:$AM,M$1,0)="X",AD$2,"")</f>
        <v>#N/A</v>
      </c>
      <c r="N2505" t="e">
        <f>IF(VLOOKUP($A2505,Parts!$A:$AM,N$1,0)="X",AE$2,"")</f>
        <v>#N/A</v>
      </c>
      <c r="O2505" t="e">
        <f>IF(VLOOKUP($A2505,Parts!$A:$AM,O$1,0)="X",AF$2,"")</f>
        <v>#N/A</v>
      </c>
      <c r="P2505" t="e">
        <f t="shared" si="40"/>
        <v>#N/A</v>
      </c>
    </row>
    <row r="2506" spans="1:16" x14ac:dyDescent="0.25">
      <c r="A2506">
        <f>Table15[[#This Row],[Name]]</f>
        <v>0</v>
      </c>
      <c r="B2506" t="e">
        <f>IF(VLOOKUP($A2506,Parts!$A:$AM,B$1,0)="X",S$2,"")</f>
        <v>#N/A</v>
      </c>
      <c r="C2506" t="e">
        <f>IF(VLOOKUP($A2506,Parts!$A:$AM,C$1,0)="X",T$2,"")</f>
        <v>#N/A</v>
      </c>
      <c r="D2506" t="e">
        <f>IF(VLOOKUP($A2506,Parts!$A:$AM,D$1,0)="X",U$2,"")</f>
        <v>#N/A</v>
      </c>
      <c r="E2506" t="e">
        <f>IF(VLOOKUP($A2506,Parts!$A:$AM,E$1,0)="X",V$2,"")</f>
        <v>#N/A</v>
      </c>
      <c r="F2506" t="e">
        <f>IF(VLOOKUP($A2506,Parts!$A:$AM,F$1,0)="X",W$2,"")</f>
        <v>#N/A</v>
      </c>
      <c r="G2506" t="e">
        <f>IF(VLOOKUP($A2506,Parts!$A:$AM,G$1,0)="X",X$2,"")</f>
        <v>#N/A</v>
      </c>
      <c r="H2506" t="e">
        <f>IF(VLOOKUP($A2506,Parts!$A:$AM,H$1,0)="X",Y$2,"")</f>
        <v>#N/A</v>
      </c>
      <c r="I2506" t="e">
        <f>IF(VLOOKUP($A2506,Parts!$A:$AM,I$1,0)="X",Z$2,"")</f>
        <v>#N/A</v>
      </c>
      <c r="J2506" t="e">
        <f>IF(VLOOKUP($A2506,Parts!$A:$AM,J$1,0)="X",AA$2,"")</f>
        <v>#N/A</v>
      </c>
      <c r="K2506" t="e">
        <f>IF(VLOOKUP($A2506,Parts!$A:$AM,K$1,0)="X",AB$2,"")</f>
        <v>#N/A</v>
      </c>
      <c r="L2506" t="e">
        <f>IF(VLOOKUP($A2506,Parts!$A:$AM,L$1,0)="X",AC$2,"")</f>
        <v>#N/A</v>
      </c>
      <c r="M2506" t="e">
        <f>IF(VLOOKUP($A2506,Parts!$A:$AM,M$1,0)="X",AD$2,"")</f>
        <v>#N/A</v>
      </c>
      <c r="N2506" t="e">
        <f>IF(VLOOKUP($A2506,Parts!$A:$AM,N$1,0)="X",AE$2,"")</f>
        <v>#N/A</v>
      </c>
      <c r="O2506" t="e">
        <f>IF(VLOOKUP($A2506,Parts!$A:$AM,O$1,0)="X",AF$2,"")</f>
        <v>#N/A</v>
      </c>
      <c r="P2506" t="e">
        <f t="shared" si="40"/>
        <v>#N/A</v>
      </c>
    </row>
    <row r="2507" spans="1:16" x14ac:dyDescent="0.25">
      <c r="A2507">
        <f>Table15[[#This Row],[Name]]</f>
        <v>0</v>
      </c>
      <c r="B2507" t="e">
        <f>IF(VLOOKUP($A2507,Parts!$A:$AM,B$1,0)="X",S$2,"")</f>
        <v>#N/A</v>
      </c>
      <c r="C2507" t="e">
        <f>IF(VLOOKUP($A2507,Parts!$A:$AM,C$1,0)="X",T$2,"")</f>
        <v>#N/A</v>
      </c>
      <c r="D2507" t="e">
        <f>IF(VLOOKUP($A2507,Parts!$A:$AM,D$1,0)="X",U$2,"")</f>
        <v>#N/A</v>
      </c>
      <c r="E2507" t="e">
        <f>IF(VLOOKUP($A2507,Parts!$A:$AM,E$1,0)="X",V$2,"")</f>
        <v>#N/A</v>
      </c>
      <c r="F2507" t="e">
        <f>IF(VLOOKUP($A2507,Parts!$A:$AM,F$1,0)="X",W$2,"")</f>
        <v>#N/A</v>
      </c>
      <c r="G2507" t="e">
        <f>IF(VLOOKUP($A2507,Parts!$A:$AM,G$1,0)="X",X$2,"")</f>
        <v>#N/A</v>
      </c>
      <c r="H2507" t="e">
        <f>IF(VLOOKUP($A2507,Parts!$A:$AM,H$1,0)="X",Y$2,"")</f>
        <v>#N/A</v>
      </c>
      <c r="I2507" t="e">
        <f>IF(VLOOKUP($A2507,Parts!$A:$AM,I$1,0)="X",Z$2,"")</f>
        <v>#N/A</v>
      </c>
      <c r="J2507" t="e">
        <f>IF(VLOOKUP($A2507,Parts!$A:$AM,J$1,0)="X",AA$2,"")</f>
        <v>#N/A</v>
      </c>
      <c r="K2507" t="e">
        <f>IF(VLOOKUP($A2507,Parts!$A:$AM,K$1,0)="X",AB$2,"")</f>
        <v>#N/A</v>
      </c>
      <c r="L2507" t="e">
        <f>IF(VLOOKUP($A2507,Parts!$A:$AM,L$1,0)="X",AC$2,"")</f>
        <v>#N/A</v>
      </c>
      <c r="M2507" t="e">
        <f>IF(VLOOKUP($A2507,Parts!$A:$AM,M$1,0)="X",AD$2,"")</f>
        <v>#N/A</v>
      </c>
      <c r="N2507" t="e">
        <f>IF(VLOOKUP($A2507,Parts!$A:$AM,N$1,0)="X",AE$2,"")</f>
        <v>#N/A</v>
      </c>
      <c r="O2507" t="e">
        <f>IF(VLOOKUP($A2507,Parts!$A:$AM,O$1,0)="X",AF$2,"")</f>
        <v>#N/A</v>
      </c>
      <c r="P2507" t="e">
        <f t="shared" si="40"/>
        <v>#N/A</v>
      </c>
    </row>
    <row r="2508" spans="1:16" x14ac:dyDescent="0.25">
      <c r="A2508">
        <f>Table15[[#This Row],[Name]]</f>
        <v>0</v>
      </c>
      <c r="B2508" t="e">
        <f>IF(VLOOKUP($A2508,Parts!$A:$AM,B$1,0)="X",S$2,"")</f>
        <v>#N/A</v>
      </c>
      <c r="C2508" t="e">
        <f>IF(VLOOKUP($A2508,Parts!$A:$AM,C$1,0)="X",T$2,"")</f>
        <v>#N/A</v>
      </c>
      <c r="D2508" t="e">
        <f>IF(VLOOKUP($A2508,Parts!$A:$AM,D$1,0)="X",U$2,"")</f>
        <v>#N/A</v>
      </c>
      <c r="E2508" t="e">
        <f>IF(VLOOKUP($A2508,Parts!$A:$AM,E$1,0)="X",V$2,"")</f>
        <v>#N/A</v>
      </c>
      <c r="F2508" t="e">
        <f>IF(VLOOKUP($A2508,Parts!$A:$AM,F$1,0)="X",W$2,"")</f>
        <v>#N/A</v>
      </c>
      <c r="G2508" t="e">
        <f>IF(VLOOKUP($A2508,Parts!$A:$AM,G$1,0)="X",X$2,"")</f>
        <v>#N/A</v>
      </c>
      <c r="H2508" t="e">
        <f>IF(VLOOKUP($A2508,Parts!$A:$AM,H$1,0)="X",Y$2,"")</f>
        <v>#N/A</v>
      </c>
      <c r="I2508" t="e">
        <f>IF(VLOOKUP($A2508,Parts!$A:$AM,I$1,0)="X",Z$2,"")</f>
        <v>#N/A</v>
      </c>
      <c r="J2508" t="e">
        <f>IF(VLOOKUP($A2508,Parts!$A:$AM,J$1,0)="X",AA$2,"")</f>
        <v>#N/A</v>
      </c>
      <c r="K2508" t="e">
        <f>IF(VLOOKUP($A2508,Parts!$A:$AM,K$1,0)="X",AB$2,"")</f>
        <v>#N/A</v>
      </c>
      <c r="L2508" t="e">
        <f>IF(VLOOKUP($A2508,Parts!$A:$AM,L$1,0)="X",AC$2,"")</f>
        <v>#N/A</v>
      </c>
      <c r="M2508" t="e">
        <f>IF(VLOOKUP($A2508,Parts!$A:$AM,M$1,0)="X",AD$2,"")</f>
        <v>#N/A</v>
      </c>
      <c r="N2508" t="e">
        <f>IF(VLOOKUP($A2508,Parts!$A:$AM,N$1,0)="X",AE$2,"")</f>
        <v>#N/A</v>
      </c>
      <c r="O2508" t="e">
        <f>IF(VLOOKUP($A2508,Parts!$A:$AM,O$1,0)="X",AF$2,"")</f>
        <v>#N/A</v>
      </c>
      <c r="P2508" t="e">
        <f t="shared" si="40"/>
        <v>#N/A</v>
      </c>
    </row>
    <row r="2509" spans="1:16" x14ac:dyDescent="0.25">
      <c r="A2509">
        <f>Table15[[#This Row],[Name]]</f>
        <v>0</v>
      </c>
      <c r="B2509" t="e">
        <f>IF(VLOOKUP($A2509,Parts!$A:$AM,B$1,0)="X",S$2,"")</f>
        <v>#N/A</v>
      </c>
      <c r="C2509" t="e">
        <f>IF(VLOOKUP($A2509,Parts!$A:$AM,C$1,0)="X",T$2,"")</f>
        <v>#N/A</v>
      </c>
      <c r="D2509" t="e">
        <f>IF(VLOOKUP($A2509,Parts!$A:$AM,D$1,0)="X",U$2,"")</f>
        <v>#N/A</v>
      </c>
      <c r="E2509" t="e">
        <f>IF(VLOOKUP($A2509,Parts!$A:$AM,E$1,0)="X",V$2,"")</f>
        <v>#N/A</v>
      </c>
      <c r="F2509" t="e">
        <f>IF(VLOOKUP($A2509,Parts!$A:$AM,F$1,0)="X",W$2,"")</f>
        <v>#N/A</v>
      </c>
      <c r="G2509" t="e">
        <f>IF(VLOOKUP($A2509,Parts!$A:$AM,G$1,0)="X",X$2,"")</f>
        <v>#N/A</v>
      </c>
      <c r="H2509" t="e">
        <f>IF(VLOOKUP($A2509,Parts!$A:$AM,H$1,0)="X",Y$2,"")</f>
        <v>#N/A</v>
      </c>
      <c r="I2509" t="e">
        <f>IF(VLOOKUP($A2509,Parts!$A:$AM,I$1,0)="X",Z$2,"")</f>
        <v>#N/A</v>
      </c>
      <c r="J2509" t="e">
        <f>IF(VLOOKUP($A2509,Parts!$A:$AM,J$1,0)="X",AA$2,"")</f>
        <v>#N/A</v>
      </c>
      <c r="K2509" t="e">
        <f>IF(VLOOKUP($A2509,Parts!$A:$AM,K$1,0)="X",AB$2,"")</f>
        <v>#N/A</v>
      </c>
      <c r="L2509" t="e">
        <f>IF(VLOOKUP($A2509,Parts!$A:$AM,L$1,0)="X",AC$2,"")</f>
        <v>#N/A</v>
      </c>
      <c r="M2509" t="e">
        <f>IF(VLOOKUP($A2509,Parts!$A:$AM,M$1,0)="X",AD$2,"")</f>
        <v>#N/A</v>
      </c>
      <c r="N2509" t="e">
        <f>IF(VLOOKUP($A2509,Parts!$A:$AM,N$1,0)="X",AE$2,"")</f>
        <v>#N/A</v>
      </c>
      <c r="O2509" t="e">
        <f>IF(VLOOKUP($A2509,Parts!$A:$AM,O$1,0)="X",AF$2,"")</f>
        <v>#N/A</v>
      </c>
      <c r="P2509" t="e">
        <f t="shared" si="40"/>
        <v>#N/A</v>
      </c>
    </row>
    <row r="2510" spans="1:16" x14ac:dyDescent="0.25">
      <c r="A2510">
        <f>Table15[[#This Row],[Name]]</f>
        <v>0</v>
      </c>
      <c r="B2510" t="e">
        <f>IF(VLOOKUP($A2510,Parts!$A:$AM,B$1,0)="X",S$2,"")</f>
        <v>#N/A</v>
      </c>
      <c r="C2510" t="e">
        <f>IF(VLOOKUP($A2510,Parts!$A:$AM,C$1,0)="X",T$2,"")</f>
        <v>#N/A</v>
      </c>
      <c r="D2510" t="e">
        <f>IF(VLOOKUP($A2510,Parts!$A:$AM,D$1,0)="X",U$2,"")</f>
        <v>#N/A</v>
      </c>
      <c r="E2510" t="e">
        <f>IF(VLOOKUP($A2510,Parts!$A:$AM,E$1,0)="X",V$2,"")</f>
        <v>#N/A</v>
      </c>
      <c r="F2510" t="e">
        <f>IF(VLOOKUP($A2510,Parts!$A:$AM,F$1,0)="X",W$2,"")</f>
        <v>#N/A</v>
      </c>
      <c r="G2510" t="e">
        <f>IF(VLOOKUP($A2510,Parts!$A:$AM,G$1,0)="X",X$2,"")</f>
        <v>#N/A</v>
      </c>
      <c r="H2510" t="e">
        <f>IF(VLOOKUP($A2510,Parts!$A:$AM,H$1,0)="X",Y$2,"")</f>
        <v>#N/A</v>
      </c>
      <c r="I2510" t="e">
        <f>IF(VLOOKUP($A2510,Parts!$A:$AM,I$1,0)="X",Z$2,"")</f>
        <v>#N/A</v>
      </c>
      <c r="J2510" t="e">
        <f>IF(VLOOKUP($A2510,Parts!$A:$AM,J$1,0)="X",AA$2,"")</f>
        <v>#N/A</v>
      </c>
      <c r="K2510" t="e">
        <f>IF(VLOOKUP($A2510,Parts!$A:$AM,K$1,0)="X",AB$2,"")</f>
        <v>#N/A</v>
      </c>
      <c r="L2510" t="e">
        <f>IF(VLOOKUP($A2510,Parts!$A:$AM,L$1,0)="X",AC$2,"")</f>
        <v>#N/A</v>
      </c>
      <c r="M2510" t="e">
        <f>IF(VLOOKUP($A2510,Parts!$A:$AM,M$1,0)="X",AD$2,"")</f>
        <v>#N/A</v>
      </c>
      <c r="N2510" t="e">
        <f>IF(VLOOKUP($A2510,Parts!$A:$AM,N$1,0)="X",AE$2,"")</f>
        <v>#N/A</v>
      </c>
      <c r="O2510" t="e">
        <f>IF(VLOOKUP($A2510,Parts!$A:$AM,O$1,0)="X",AF$2,"")</f>
        <v>#N/A</v>
      </c>
      <c r="P2510" t="e">
        <f t="shared" si="40"/>
        <v>#N/A</v>
      </c>
    </row>
    <row r="2511" spans="1:16" x14ac:dyDescent="0.25">
      <c r="A2511">
        <f>Table15[[#This Row],[Name]]</f>
        <v>0</v>
      </c>
      <c r="B2511" t="e">
        <f>IF(VLOOKUP($A2511,Parts!$A:$AM,B$1,0)="X",S$2,"")</f>
        <v>#N/A</v>
      </c>
      <c r="C2511" t="e">
        <f>IF(VLOOKUP($A2511,Parts!$A:$AM,C$1,0)="X",T$2,"")</f>
        <v>#N/A</v>
      </c>
      <c r="D2511" t="e">
        <f>IF(VLOOKUP($A2511,Parts!$A:$AM,D$1,0)="X",U$2,"")</f>
        <v>#N/A</v>
      </c>
      <c r="E2511" t="e">
        <f>IF(VLOOKUP($A2511,Parts!$A:$AM,E$1,0)="X",V$2,"")</f>
        <v>#N/A</v>
      </c>
      <c r="F2511" t="e">
        <f>IF(VLOOKUP($A2511,Parts!$A:$AM,F$1,0)="X",W$2,"")</f>
        <v>#N/A</v>
      </c>
      <c r="G2511" t="e">
        <f>IF(VLOOKUP($A2511,Parts!$A:$AM,G$1,0)="X",X$2,"")</f>
        <v>#N/A</v>
      </c>
      <c r="H2511" t="e">
        <f>IF(VLOOKUP($A2511,Parts!$A:$AM,H$1,0)="X",Y$2,"")</f>
        <v>#N/A</v>
      </c>
      <c r="I2511" t="e">
        <f>IF(VLOOKUP($A2511,Parts!$A:$AM,I$1,0)="X",Z$2,"")</f>
        <v>#N/A</v>
      </c>
      <c r="J2511" t="e">
        <f>IF(VLOOKUP($A2511,Parts!$A:$AM,J$1,0)="X",AA$2,"")</f>
        <v>#N/A</v>
      </c>
      <c r="K2511" t="e">
        <f>IF(VLOOKUP($A2511,Parts!$A:$AM,K$1,0)="X",AB$2,"")</f>
        <v>#N/A</v>
      </c>
      <c r="L2511" t="e">
        <f>IF(VLOOKUP($A2511,Parts!$A:$AM,L$1,0)="X",AC$2,"")</f>
        <v>#N/A</v>
      </c>
      <c r="M2511" t="e">
        <f>IF(VLOOKUP($A2511,Parts!$A:$AM,M$1,0)="X",AD$2,"")</f>
        <v>#N/A</v>
      </c>
      <c r="N2511" t="e">
        <f>IF(VLOOKUP($A2511,Parts!$A:$AM,N$1,0)="X",AE$2,"")</f>
        <v>#N/A</v>
      </c>
      <c r="O2511" t="e">
        <f>IF(VLOOKUP($A2511,Parts!$A:$AM,O$1,0)="X",AF$2,"")</f>
        <v>#N/A</v>
      </c>
      <c r="P2511" t="e">
        <f t="shared" si="40"/>
        <v>#N/A</v>
      </c>
    </row>
    <row r="2512" spans="1:16" x14ac:dyDescent="0.25">
      <c r="A2512">
        <f>Table15[[#This Row],[Name]]</f>
        <v>0</v>
      </c>
      <c r="B2512" t="e">
        <f>IF(VLOOKUP($A2512,Parts!$A:$AM,B$1,0)="X",S$2,"")</f>
        <v>#N/A</v>
      </c>
      <c r="C2512" t="e">
        <f>IF(VLOOKUP($A2512,Parts!$A:$AM,C$1,0)="X",T$2,"")</f>
        <v>#N/A</v>
      </c>
      <c r="D2512" t="e">
        <f>IF(VLOOKUP($A2512,Parts!$A:$AM,D$1,0)="X",U$2,"")</f>
        <v>#N/A</v>
      </c>
      <c r="E2512" t="e">
        <f>IF(VLOOKUP($A2512,Parts!$A:$AM,E$1,0)="X",V$2,"")</f>
        <v>#N/A</v>
      </c>
      <c r="F2512" t="e">
        <f>IF(VLOOKUP($A2512,Parts!$A:$AM,F$1,0)="X",W$2,"")</f>
        <v>#N/A</v>
      </c>
      <c r="G2512" t="e">
        <f>IF(VLOOKUP($A2512,Parts!$A:$AM,G$1,0)="X",X$2,"")</f>
        <v>#N/A</v>
      </c>
      <c r="H2512" t="e">
        <f>IF(VLOOKUP($A2512,Parts!$A:$AM,H$1,0)="X",Y$2,"")</f>
        <v>#N/A</v>
      </c>
      <c r="I2512" t="e">
        <f>IF(VLOOKUP($A2512,Parts!$A:$AM,I$1,0)="X",Z$2,"")</f>
        <v>#N/A</v>
      </c>
      <c r="J2512" t="e">
        <f>IF(VLOOKUP($A2512,Parts!$A:$AM,J$1,0)="X",AA$2,"")</f>
        <v>#N/A</v>
      </c>
      <c r="K2512" t="e">
        <f>IF(VLOOKUP($A2512,Parts!$A:$AM,K$1,0)="X",AB$2,"")</f>
        <v>#N/A</v>
      </c>
      <c r="L2512" t="e">
        <f>IF(VLOOKUP($A2512,Parts!$A:$AM,L$1,0)="X",AC$2,"")</f>
        <v>#N/A</v>
      </c>
      <c r="M2512" t="e">
        <f>IF(VLOOKUP($A2512,Parts!$A:$AM,M$1,0)="X",AD$2,"")</f>
        <v>#N/A</v>
      </c>
      <c r="N2512" t="e">
        <f>IF(VLOOKUP($A2512,Parts!$A:$AM,N$1,0)="X",AE$2,"")</f>
        <v>#N/A</v>
      </c>
      <c r="O2512" t="e">
        <f>IF(VLOOKUP($A2512,Parts!$A:$AM,O$1,0)="X",AF$2,"")</f>
        <v>#N/A</v>
      </c>
      <c r="P2512" t="e">
        <f t="shared" si="40"/>
        <v>#N/A</v>
      </c>
    </row>
    <row r="2513" spans="1:16" x14ac:dyDescent="0.25">
      <c r="A2513" t="str">
        <f>Table15[[#This Row],[Name]]</f>
        <v>WBI_RCSModule</v>
      </c>
      <c r="B2513" t="str">
        <f>IF(VLOOKUP($A2513,Parts!$A:$AM,B$1,0)="X",S$2,"")</f>
        <v/>
      </c>
      <c r="C2513" t="str">
        <f>IF(VLOOKUP($A2513,Parts!$A:$AM,C$1,0)="X",T$2,"")</f>
        <v/>
      </c>
      <c r="D2513" t="str">
        <f>IF(VLOOKUP($A2513,Parts!$A:$AM,D$1,0)="X",U$2,"")</f>
        <v/>
      </c>
      <c r="E2513" t="str">
        <f>IF(VLOOKUP($A2513,Parts!$A:$AM,E$1,0)="X",V$2,"")</f>
        <v/>
      </c>
      <c r="F2513" t="str">
        <f>IF(VLOOKUP($A2513,Parts!$A:$AM,F$1,0)="X",W$2,"")</f>
        <v/>
      </c>
      <c r="G2513" t="str">
        <f>IF(VLOOKUP($A2513,Parts!$A:$AM,G$1,0)="X",X$2,"")</f>
        <v/>
      </c>
      <c r="H2513" t="str">
        <f>IF(VLOOKUP($A2513,Parts!$A:$AM,H$1,0)="X",Y$2,"")</f>
        <v/>
      </c>
      <c r="I2513" t="str">
        <f>IF(VLOOKUP($A2513,Parts!$A:$AM,I$1,0)="X",Z$2,"")</f>
        <v/>
      </c>
      <c r="J2513" t="str">
        <f>IF(VLOOKUP($A2513,Parts!$A:$AM,J$1,0)="X",AA$2,"")</f>
        <v/>
      </c>
      <c r="K2513" t="str">
        <f>IF(VLOOKUP($A2513,Parts!$A:$AM,K$1,0)="X",AB$2,"")</f>
        <v/>
      </c>
      <c r="L2513" t="str">
        <f>IF(VLOOKUP($A2513,Parts!$A:$AM,L$1,0)="X",AC$2,"")</f>
        <v/>
      </c>
      <c r="M2513" t="str">
        <f>IF(VLOOKUP($A2513,Parts!$A:$AM,M$1,0)="X",AD$2,"")</f>
        <v/>
      </c>
      <c r="N2513" t="str">
        <f>IF(VLOOKUP($A2513,Parts!$A:$AM,N$1,0)="X",AE$2,"")</f>
        <v/>
      </c>
      <c r="O2513" t="str">
        <f>IF(VLOOKUP($A2513,Parts!$A:$AM,O$1,0)="X",AF$2,"")</f>
        <v/>
      </c>
      <c r="P2513" t="str">
        <f t="shared" si="40"/>
        <v/>
      </c>
    </row>
    <row r="2514" spans="1:16" x14ac:dyDescent="0.25">
      <c r="A2514" t="str">
        <f>Table15[[#This Row],[Name]]</f>
        <v>SquadRCSBlockHalf</v>
      </c>
      <c r="B2514" t="str">
        <f>IF(VLOOKUP($A2514,Parts!$A:$AM,B$1,0)="X",S$2,"")</f>
        <v/>
      </c>
      <c r="C2514" t="str">
        <f>IF(VLOOKUP($A2514,Parts!$A:$AM,C$1,0)="X",T$2,"")</f>
        <v/>
      </c>
      <c r="D2514" t="str">
        <f>IF(VLOOKUP($A2514,Parts!$A:$AM,D$1,0)="X",U$2,"")</f>
        <v/>
      </c>
      <c r="E2514" t="str">
        <f>IF(VLOOKUP($A2514,Parts!$A:$AM,E$1,0)="X",V$2,"")</f>
        <v xml:space="preserve">    MODULE
    { name = ModuleTagEngineLiquidPF }
</v>
      </c>
      <c r="F2514" t="str">
        <f>IF(VLOOKUP($A2514,Parts!$A:$AM,F$1,0)="X",W$2,"")</f>
        <v/>
      </c>
      <c r="G2514" t="str">
        <f>IF(VLOOKUP($A2514,Parts!$A:$AM,G$1,0)="X",X$2,"")</f>
        <v/>
      </c>
      <c r="H2514" t="str">
        <f>IF(VLOOKUP($A2514,Parts!$A:$AM,H$1,0)="X",Y$2,"")</f>
        <v/>
      </c>
      <c r="I2514" t="str">
        <f>IF(VLOOKUP($A2514,Parts!$A:$AM,I$1,0)="X",Z$2,"")</f>
        <v/>
      </c>
      <c r="J2514" t="str">
        <f>IF(VLOOKUP($A2514,Parts!$A:$AM,J$1,0)="X",AA$2,"")</f>
        <v/>
      </c>
      <c r="K2514" t="str">
        <f>IF(VLOOKUP($A2514,Parts!$A:$AM,K$1,0)="X",AB$2,"")</f>
        <v/>
      </c>
      <c r="L2514" t="str">
        <f>IF(VLOOKUP($A2514,Parts!$A:$AM,L$1,0)="X",AC$2,"")</f>
        <v/>
      </c>
      <c r="M2514" t="str">
        <f>IF(VLOOKUP($A2514,Parts!$A:$AM,M$1,0)="X",AD$2,"")</f>
        <v/>
      </c>
      <c r="N2514" t="str">
        <f>IF(VLOOKUP($A2514,Parts!$A:$AM,N$1,0)="X",AE$2,"")</f>
        <v/>
      </c>
      <c r="O2514" t="str">
        <f>IF(VLOOKUP($A2514,Parts!$A:$AM,O$1,0)="X",AF$2,"")</f>
        <v/>
      </c>
      <c r="P2514" t="str">
        <f t="shared" si="40"/>
        <v xml:space="preserve">    MODULE
    { name = ModuleTagEngineLiquidPF }
</v>
      </c>
    </row>
    <row r="2515" spans="1:16" x14ac:dyDescent="0.25">
      <c r="A2515" t="str">
        <f>Table15[[#This Row],[Name]]</f>
        <v>RCSBlock</v>
      </c>
      <c r="B2515" t="str">
        <f>IF(VLOOKUP($A2515,Parts!$A:$AM,B$1,0)="X",S$2,"")</f>
        <v/>
      </c>
      <c r="C2515" t="str">
        <f>IF(VLOOKUP($A2515,Parts!$A:$AM,C$1,0)="X",T$2,"")</f>
        <v/>
      </c>
      <c r="D2515" t="str">
        <f>IF(VLOOKUP($A2515,Parts!$A:$AM,D$1,0)="X",U$2,"")</f>
        <v/>
      </c>
      <c r="E2515" t="str">
        <f>IF(VLOOKUP($A2515,Parts!$A:$AM,E$1,0)="X",V$2,"")</f>
        <v xml:space="preserve">    MODULE
    { name = ModuleTagEngineLiquidPF }
</v>
      </c>
      <c r="F2515" t="str">
        <f>IF(VLOOKUP($A2515,Parts!$A:$AM,F$1,0)="X",W$2,"")</f>
        <v/>
      </c>
      <c r="G2515" t="str">
        <f>IF(VLOOKUP($A2515,Parts!$A:$AM,G$1,0)="X",X$2,"")</f>
        <v/>
      </c>
      <c r="H2515" t="str">
        <f>IF(VLOOKUP($A2515,Parts!$A:$AM,H$1,0)="X",Y$2,"")</f>
        <v/>
      </c>
      <c r="I2515" t="str">
        <f>IF(VLOOKUP($A2515,Parts!$A:$AM,I$1,0)="X",Z$2,"")</f>
        <v/>
      </c>
      <c r="J2515" t="str">
        <f>IF(VLOOKUP($A2515,Parts!$A:$AM,J$1,0)="X",AA$2,"")</f>
        <v/>
      </c>
      <c r="K2515" t="str">
        <f>IF(VLOOKUP($A2515,Parts!$A:$AM,K$1,0)="X",AB$2,"")</f>
        <v/>
      </c>
      <c r="L2515" t="str">
        <f>IF(VLOOKUP($A2515,Parts!$A:$AM,L$1,0)="X",AC$2,"")</f>
        <v/>
      </c>
      <c r="M2515" t="str">
        <f>IF(VLOOKUP($A2515,Parts!$A:$AM,M$1,0)="X",AD$2,"")</f>
        <v/>
      </c>
      <c r="N2515" t="str">
        <f>IF(VLOOKUP($A2515,Parts!$A:$AM,N$1,0)="X",AE$2,"")</f>
        <v/>
      </c>
      <c r="O2515" t="str">
        <f>IF(VLOOKUP($A2515,Parts!$A:$AM,O$1,0)="X",AF$2,"")</f>
        <v/>
      </c>
      <c r="P2515" t="str">
        <f t="shared" si="40"/>
        <v xml:space="preserve">    MODULE
    { name = ModuleTagEngineLiquidPF }
</v>
      </c>
    </row>
    <row r="2516" spans="1:16" x14ac:dyDescent="0.25">
      <c r="A2516" t="str">
        <f>Table15[[#This Row],[Name]]</f>
        <v>SquadRCSBlockTenth</v>
      </c>
      <c r="B2516" t="str">
        <f>IF(VLOOKUP($A2516,Parts!$A:$AM,B$1,0)="X",S$2,"")</f>
        <v/>
      </c>
      <c r="C2516" t="str">
        <f>IF(VLOOKUP($A2516,Parts!$A:$AM,C$1,0)="X",T$2,"")</f>
        <v/>
      </c>
      <c r="D2516" t="str">
        <f>IF(VLOOKUP($A2516,Parts!$A:$AM,D$1,0)="X",U$2,"")</f>
        <v/>
      </c>
      <c r="E2516" t="str">
        <f>IF(VLOOKUP($A2516,Parts!$A:$AM,E$1,0)="X",V$2,"")</f>
        <v xml:space="preserve">    MODULE
    { name = ModuleTagEngineLiquidPF }
</v>
      </c>
      <c r="F2516" t="str">
        <f>IF(VLOOKUP($A2516,Parts!$A:$AM,F$1,0)="X",W$2,"")</f>
        <v/>
      </c>
      <c r="G2516" t="str">
        <f>IF(VLOOKUP($A2516,Parts!$A:$AM,G$1,0)="X",X$2,"")</f>
        <v/>
      </c>
      <c r="H2516" t="str">
        <f>IF(VLOOKUP($A2516,Parts!$A:$AM,H$1,0)="X",Y$2,"")</f>
        <v/>
      </c>
      <c r="I2516" t="str">
        <f>IF(VLOOKUP($A2516,Parts!$A:$AM,I$1,0)="X",Z$2,"")</f>
        <v/>
      </c>
      <c r="J2516" t="str">
        <f>IF(VLOOKUP($A2516,Parts!$A:$AM,J$1,0)="X",AA$2,"")</f>
        <v/>
      </c>
      <c r="K2516" t="str">
        <f>IF(VLOOKUP($A2516,Parts!$A:$AM,K$1,0)="X",AB$2,"")</f>
        <v/>
      </c>
      <c r="L2516" t="str">
        <f>IF(VLOOKUP($A2516,Parts!$A:$AM,L$1,0)="X",AC$2,"")</f>
        <v/>
      </c>
      <c r="M2516" t="str">
        <f>IF(VLOOKUP($A2516,Parts!$A:$AM,M$1,0)="X",AD$2,"")</f>
        <v/>
      </c>
      <c r="N2516" t="str">
        <f>IF(VLOOKUP($A2516,Parts!$A:$AM,N$1,0)="X",AE$2,"")</f>
        <v/>
      </c>
      <c r="O2516" t="str">
        <f>IF(VLOOKUP($A2516,Parts!$A:$AM,O$1,0)="X",AF$2,"")</f>
        <v/>
      </c>
      <c r="P2516" t="str">
        <f t="shared" si="40"/>
        <v xml:space="preserve">    MODULE
    { name = ModuleTagEngineLiquidPF }
</v>
      </c>
    </row>
    <row r="2517" spans="1:16" x14ac:dyDescent="0.25">
      <c r="A2517" t="str">
        <f>Table15[[#This Row],[Name]]</f>
        <v>HeavyRcs</v>
      </c>
      <c r="B2517" t="str">
        <f>IF(VLOOKUP($A2517,Parts!$A:$AM,B$1,0)="X",S$2,"")</f>
        <v/>
      </c>
      <c r="C2517" t="str">
        <f>IF(VLOOKUP($A2517,Parts!$A:$AM,C$1,0)="X",T$2,"")</f>
        <v/>
      </c>
      <c r="D2517" t="str">
        <f>IF(VLOOKUP($A2517,Parts!$A:$AM,D$1,0)="X",U$2,"")</f>
        <v/>
      </c>
      <c r="E2517" t="str">
        <f>IF(VLOOKUP($A2517,Parts!$A:$AM,E$1,0)="X",V$2,"")</f>
        <v xml:space="preserve">    MODULE
    { name = ModuleTagEngineLiquidPF }
</v>
      </c>
      <c r="F2517" t="str">
        <f>IF(VLOOKUP($A2517,Parts!$A:$AM,F$1,0)="X",W$2,"")</f>
        <v/>
      </c>
      <c r="G2517" t="str">
        <f>IF(VLOOKUP($A2517,Parts!$A:$AM,G$1,0)="X",X$2,"")</f>
        <v/>
      </c>
      <c r="H2517" t="str">
        <f>IF(VLOOKUP($A2517,Parts!$A:$AM,H$1,0)="X",Y$2,"")</f>
        <v/>
      </c>
      <c r="I2517" t="str">
        <f>IF(VLOOKUP($A2517,Parts!$A:$AM,I$1,0)="X",Z$2,"")</f>
        <v/>
      </c>
      <c r="J2517" t="str">
        <f>IF(VLOOKUP($A2517,Parts!$A:$AM,J$1,0)="X",AA$2,"")</f>
        <v/>
      </c>
      <c r="K2517" t="str">
        <f>IF(VLOOKUP($A2517,Parts!$A:$AM,K$1,0)="X",AB$2,"")</f>
        <v/>
      </c>
      <c r="L2517" t="str">
        <f>IF(VLOOKUP($A2517,Parts!$A:$AM,L$1,0)="X",AC$2,"")</f>
        <v/>
      </c>
      <c r="M2517" t="str">
        <f>IF(VLOOKUP($A2517,Parts!$A:$AM,M$1,0)="X",AD$2,"")</f>
        <v/>
      </c>
      <c r="N2517" t="str">
        <f>IF(VLOOKUP($A2517,Parts!$A:$AM,N$1,0)="X",AE$2,"")</f>
        <v/>
      </c>
      <c r="O2517" t="str">
        <f>IF(VLOOKUP($A2517,Parts!$A:$AM,O$1,0)="X",AF$2,"")</f>
        <v/>
      </c>
      <c r="P2517" t="str">
        <f t="shared" si="40"/>
        <v xml:space="preserve">    MODULE
    { name = ModuleTagEngineLiquidPF }
</v>
      </c>
    </row>
    <row r="2518" spans="1:16" x14ac:dyDescent="0.25">
      <c r="A2518" t="str">
        <f>Table15[[#This Row],[Name]]</f>
        <v>RCSBlockQuarter</v>
      </c>
      <c r="B2518" t="str">
        <f>IF(VLOOKUP($A2518,Parts!$A:$AM,B$1,0)="X",S$2,"")</f>
        <v/>
      </c>
      <c r="C2518" t="str">
        <f>IF(VLOOKUP($A2518,Parts!$A:$AM,C$1,0)="X",T$2,"")</f>
        <v/>
      </c>
      <c r="D2518" t="str">
        <f>IF(VLOOKUP($A2518,Parts!$A:$AM,D$1,0)="X",U$2,"")</f>
        <v/>
      </c>
      <c r="E2518" t="str">
        <f>IF(VLOOKUP($A2518,Parts!$A:$AM,E$1,0)="X",V$2,"")</f>
        <v xml:space="preserve">    MODULE
    { name = ModuleTagEngineLiquidPF }
</v>
      </c>
      <c r="F2518" t="str">
        <f>IF(VLOOKUP($A2518,Parts!$A:$AM,F$1,0)="X",W$2,"")</f>
        <v/>
      </c>
      <c r="G2518" t="str">
        <f>IF(VLOOKUP($A2518,Parts!$A:$AM,G$1,0)="X",X$2,"")</f>
        <v/>
      </c>
      <c r="H2518" t="str">
        <f>IF(VLOOKUP($A2518,Parts!$A:$AM,H$1,0)="X",Y$2,"")</f>
        <v/>
      </c>
      <c r="I2518" t="str">
        <f>IF(VLOOKUP($A2518,Parts!$A:$AM,I$1,0)="X",Z$2,"")</f>
        <v/>
      </c>
      <c r="J2518" t="str">
        <f>IF(VLOOKUP($A2518,Parts!$A:$AM,J$1,0)="X",AA$2,"")</f>
        <v/>
      </c>
      <c r="K2518" t="str">
        <f>IF(VLOOKUP($A2518,Parts!$A:$AM,K$1,0)="X",AB$2,"")</f>
        <v/>
      </c>
      <c r="L2518" t="str">
        <f>IF(VLOOKUP($A2518,Parts!$A:$AM,L$1,0)="X",AC$2,"")</f>
        <v/>
      </c>
      <c r="M2518" t="str">
        <f>IF(VLOOKUP($A2518,Parts!$A:$AM,M$1,0)="X",AD$2,"")</f>
        <v/>
      </c>
      <c r="N2518" t="str">
        <f>IF(VLOOKUP($A2518,Parts!$A:$AM,N$1,0)="X",AE$2,"")</f>
        <v/>
      </c>
      <c r="O2518" t="str">
        <f>IF(VLOOKUP($A2518,Parts!$A:$AM,O$1,0)="X",AF$2,"")</f>
        <v/>
      </c>
      <c r="P2518" t="str">
        <f t="shared" si="40"/>
        <v xml:space="preserve">    MODULE
    { name = ModuleTagEngineLiquidPF }
</v>
      </c>
    </row>
    <row r="2519" spans="1:16" x14ac:dyDescent="0.25">
      <c r="A2519" t="str">
        <f>Table15[[#This Row],[Name]]</f>
        <v>45DegreeRCS</v>
      </c>
      <c r="B2519" t="str">
        <f>IF(VLOOKUP($A2519,Parts!$A:$AM,B$1,0)="X",S$2,"")</f>
        <v/>
      </c>
      <c r="C2519" t="str">
        <f>IF(VLOOKUP($A2519,Parts!$A:$AM,C$1,0)="X",T$2,"")</f>
        <v/>
      </c>
      <c r="D2519" t="str">
        <f>IF(VLOOKUP($A2519,Parts!$A:$AM,D$1,0)="X",U$2,"")</f>
        <v/>
      </c>
      <c r="E2519" t="str">
        <f>IF(VLOOKUP($A2519,Parts!$A:$AM,E$1,0)="X",V$2,"")</f>
        <v xml:space="preserve">    MODULE
    { name = ModuleTagEngineLiquidPF }
</v>
      </c>
      <c r="F2519" t="str">
        <f>IF(VLOOKUP($A2519,Parts!$A:$AM,F$1,0)="X",W$2,"")</f>
        <v/>
      </c>
      <c r="G2519" t="str">
        <f>IF(VLOOKUP($A2519,Parts!$A:$AM,G$1,0)="X",X$2,"")</f>
        <v/>
      </c>
      <c r="H2519" t="str">
        <f>IF(VLOOKUP($A2519,Parts!$A:$AM,H$1,0)="X",Y$2,"")</f>
        <v/>
      </c>
      <c r="I2519" t="str">
        <f>IF(VLOOKUP($A2519,Parts!$A:$AM,I$1,0)="X",Z$2,"")</f>
        <v/>
      </c>
      <c r="J2519" t="str">
        <f>IF(VLOOKUP($A2519,Parts!$A:$AM,J$1,0)="X",AA$2,"")</f>
        <v/>
      </c>
      <c r="K2519" t="str">
        <f>IF(VLOOKUP($A2519,Parts!$A:$AM,K$1,0)="X",AB$2,"")</f>
        <v/>
      </c>
      <c r="L2519" t="str">
        <f>IF(VLOOKUP($A2519,Parts!$A:$AM,L$1,0)="X",AC$2,"")</f>
        <v/>
      </c>
      <c r="M2519" t="str">
        <f>IF(VLOOKUP($A2519,Parts!$A:$AM,M$1,0)="X",AD$2,"")</f>
        <v/>
      </c>
      <c r="N2519" t="str">
        <f>IF(VLOOKUP($A2519,Parts!$A:$AM,N$1,0)="X",AE$2,"")</f>
        <v/>
      </c>
      <c r="O2519" t="str">
        <f>IF(VLOOKUP($A2519,Parts!$A:$AM,O$1,0)="X",AF$2,"")</f>
        <v/>
      </c>
      <c r="P2519" t="str">
        <f t="shared" si="40"/>
        <v xml:space="preserve">    MODULE
    { name = ModuleTagEngineLiquidPF }
</v>
      </c>
    </row>
    <row r="2520" spans="1:16" x14ac:dyDescent="0.25">
      <c r="A2520" t="str">
        <f>Table15[[#This Row],[Name]]</f>
        <v>RCSBoonExt</v>
      </c>
      <c r="B2520" t="str">
        <f>IF(VLOOKUP($A2520,Parts!$A:$AM,B$1,0)="X",S$2,"")</f>
        <v/>
      </c>
      <c r="C2520" t="str">
        <f>IF(VLOOKUP($A2520,Parts!$A:$AM,C$1,0)="X",T$2,"")</f>
        <v/>
      </c>
      <c r="D2520" t="str">
        <f>IF(VLOOKUP($A2520,Parts!$A:$AM,D$1,0)="X",U$2,"")</f>
        <v/>
      </c>
      <c r="E2520" t="str">
        <f>IF(VLOOKUP($A2520,Parts!$A:$AM,E$1,0)="X",V$2,"")</f>
        <v xml:space="preserve">    MODULE
    { name = ModuleTagEngineLiquidPF }
</v>
      </c>
      <c r="F2520" t="str">
        <f>IF(VLOOKUP($A2520,Parts!$A:$AM,F$1,0)="X",W$2,"")</f>
        <v/>
      </c>
      <c r="G2520" t="str">
        <f>IF(VLOOKUP($A2520,Parts!$A:$AM,G$1,0)="X",X$2,"")</f>
        <v/>
      </c>
      <c r="H2520" t="str">
        <f>IF(VLOOKUP($A2520,Parts!$A:$AM,H$1,0)="X",Y$2,"")</f>
        <v/>
      </c>
      <c r="I2520" t="str">
        <f>IF(VLOOKUP($A2520,Parts!$A:$AM,I$1,0)="X",Z$2,"")</f>
        <v/>
      </c>
      <c r="J2520" t="str">
        <f>IF(VLOOKUP($A2520,Parts!$A:$AM,J$1,0)="X",AA$2,"")</f>
        <v/>
      </c>
      <c r="K2520" t="str">
        <f>IF(VLOOKUP($A2520,Parts!$A:$AM,K$1,0)="X",AB$2,"")</f>
        <v/>
      </c>
      <c r="L2520" t="str">
        <f>IF(VLOOKUP($A2520,Parts!$A:$AM,L$1,0)="X",AC$2,"")</f>
        <v/>
      </c>
      <c r="M2520" t="str">
        <f>IF(VLOOKUP($A2520,Parts!$A:$AM,M$1,0)="X",AD$2,"")</f>
        <v/>
      </c>
      <c r="N2520" t="str">
        <f>IF(VLOOKUP($A2520,Parts!$A:$AM,N$1,0)="X",AE$2,"")</f>
        <v/>
      </c>
      <c r="O2520" t="str">
        <f>IF(VLOOKUP($A2520,Parts!$A:$AM,O$1,0)="X",AF$2,"")</f>
        <v/>
      </c>
      <c r="P2520" t="str">
        <f t="shared" si="40"/>
        <v xml:space="preserve">    MODULE
    { name = ModuleTagEngineLiquidPF }
</v>
      </c>
    </row>
    <row r="2521" spans="1:16" x14ac:dyDescent="0.25">
      <c r="A2521" t="str">
        <f>Table15[[#This Row],[Name]]</f>
        <v>linearRcs</v>
      </c>
      <c r="B2521" t="str">
        <f>IF(VLOOKUP($A2521,Parts!$A:$AM,B$1,0)="X",S$2,"")</f>
        <v/>
      </c>
      <c r="C2521" t="str">
        <f>IF(VLOOKUP($A2521,Parts!$A:$AM,C$1,0)="X",T$2,"")</f>
        <v/>
      </c>
      <c r="D2521" t="str">
        <f>IF(VLOOKUP($A2521,Parts!$A:$AM,D$1,0)="X",U$2,"")</f>
        <v/>
      </c>
      <c r="E2521" t="str">
        <f>IF(VLOOKUP($A2521,Parts!$A:$AM,E$1,0)="X",V$2,"")</f>
        <v xml:space="preserve">    MODULE
    { name = ModuleTagEngineLiquidPF }
</v>
      </c>
      <c r="F2521" t="str">
        <f>IF(VLOOKUP($A2521,Parts!$A:$AM,F$1,0)="X",W$2,"")</f>
        <v/>
      </c>
      <c r="G2521" t="str">
        <f>IF(VLOOKUP($A2521,Parts!$A:$AM,G$1,0)="X",X$2,"")</f>
        <v/>
      </c>
      <c r="H2521" t="str">
        <f>IF(VLOOKUP($A2521,Parts!$A:$AM,H$1,0)="X",Y$2,"")</f>
        <v/>
      </c>
      <c r="I2521" t="str">
        <f>IF(VLOOKUP($A2521,Parts!$A:$AM,I$1,0)="X",Z$2,"")</f>
        <v/>
      </c>
      <c r="J2521" t="str">
        <f>IF(VLOOKUP($A2521,Parts!$A:$AM,J$1,0)="X",AA$2,"")</f>
        <v/>
      </c>
      <c r="K2521" t="str">
        <f>IF(VLOOKUP($A2521,Parts!$A:$AM,K$1,0)="X",AB$2,"")</f>
        <v/>
      </c>
      <c r="L2521" t="str">
        <f>IF(VLOOKUP($A2521,Parts!$A:$AM,L$1,0)="X",AC$2,"")</f>
        <v/>
      </c>
      <c r="M2521" t="str">
        <f>IF(VLOOKUP($A2521,Parts!$A:$AM,M$1,0)="X",AD$2,"")</f>
        <v/>
      </c>
      <c r="N2521" t="str">
        <f>IF(VLOOKUP($A2521,Parts!$A:$AM,N$1,0)="X",AE$2,"")</f>
        <v/>
      </c>
      <c r="O2521" t="str">
        <f>IF(VLOOKUP($A2521,Parts!$A:$AM,O$1,0)="X",AF$2,"")</f>
        <v/>
      </c>
      <c r="P2521" t="str">
        <f t="shared" si="40"/>
        <v xml:space="preserve">    MODULE
    { name = ModuleTagEngineLiquidPF }
</v>
      </c>
    </row>
    <row r="2522" spans="1:16" x14ac:dyDescent="0.25">
      <c r="A2522" t="str">
        <f>Table15[[#This Row],[Name]]</f>
        <v>SXTRCSRack</v>
      </c>
      <c r="B2522" t="str">
        <f>IF(VLOOKUP($A2522,Parts!$A:$AM,B$1,0)="X",S$2,"")</f>
        <v/>
      </c>
      <c r="C2522" t="str">
        <f>IF(VLOOKUP($A2522,Parts!$A:$AM,C$1,0)="X",T$2,"")</f>
        <v/>
      </c>
      <c r="D2522" t="str">
        <f>IF(VLOOKUP($A2522,Parts!$A:$AM,D$1,0)="X",U$2,"")</f>
        <v/>
      </c>
      <c r="E2522" t="str">
        <f>IF(VLOOKUP($A2522,Parts!$A:$AM,E$1,0)="X",V$2,"")</f>
        <v xml:space="preserve">    MODULE
    { name = ModuleTagEngineLiquidPF }
</v>
      </c>
      <c r="F2522" t="str">
        <f>IF(VLOOKUP($A2522,Parts!$A:$AM,F$1,0)="X",W$2,"")</f>
        <v/>
      </c>
      <c r="G2522" t="str">
        <f>IF(VLOOKUP($A2522,Parts!$A:$AM,G$1,0)="X",X$2,"")</f>
        <v/>
      </c>
      <c r="H2522" t="str">
        <f>IF(VLOOKUP($A2522,Parts!$A:$AM,H$1,0)="X",Y$2,"")</f>
        <v/>
      </c>
      <c r="I2522" t="str">
        <f>IF(VLOOKUP($A2522,Parts!$A:$AM,I$1,0)="X",Z$2,"")</f>
        <v/>
      </c>
      <c r="J2522" t="str">
        <f>IF(VLOOKUP($A2522,Parts!$A:$AM,J$1,0)="X",AA$2,"")</f>
        <v/>
      </c>
      <c r="K2522" t="str">
        <f>IF(VLOOKUP($A2522,Parts!$A:$AM,K$1,0)="X",AB$2,"")</f>
        <v/>
      </c>
      <c r="L2522" t="str">
        <f>IF(VLOOKUP($A2522,Parts!$A:$AM,L$1,0)="X",AC$2,"")</f>
        <v/>
      </c>
      <c r="M2522" t="str">
        <f>IF(VLOOKUP($A2522,Parts!$A:$AM,M$1,0)="X",AD$2,"")</f>
        <v/>
      </c>
      <c r="N2522" t="str">
        <f>IF(VLOOKUP($A2522,Parts!$A:$AM,N$1,0)="X",AE$2,"")</f>
        <v/>
      </c>
      <c r="O2522" t="str">
        <f>IF(VLOOKUP($A2522,Parts!$A:$AM,O$1,0)="X",AF$2,"")</f>
        <v/>
      </c>
      <c r="P2522" t="str">
        <f t="shared" si="40"/>
        <v xml:space="preserve">    MODULE
    { name = ModuleTagEngineLiquidPF }
</v>
      </c>
    </row>
    <row r="2523" spans="1:16" x14ac:dyDescent="0.25">
      <c r="A2523" t="str">
        <f>Table15[[#This Row],[Name]]</f>
        <v>R-40A-NTO</v>
      </c>
      <c r="B2523" t="str">
        <f>IF(VLOOKUP($A2523,Parts!$A:$AM,B$1,0)="X",S$2,"")</f>
        <v/>
      </c>
      <c r="C2523" t="str">
        <f>IF(VLOOKUP($A2523,Parts!$A:$AM,C$1,0)="X",T$2,"")</f>
        <v/>
      </c>
      <c r="D2523" t="str">
        <f>IF(VLOOKUP($A2523,Parts!$A:$AM,D$1,0)="X",U$2,"")</f>
        <v/>
      </c>
      <c r="E2523" t="str">
        <f>IF(VLOOKUP($A2523,Parts!$A:$AM,E$1,0)="X",V$2,"")</f>
        <v/>
      </c>
      <c r="F2523" t="str">
        <f>IF(VLOOKUP($A2523,Parts!$A:$AM,F$1,0)="X",W$2,"")</f>
        <v/>
      </c>
      <c r="G2523" t="str">
        <f>IF(VLOOKUP($A2523,Parts!$A:$AM,G$1,0)="X",X$2,"")</f>
        <v/>
      </c>
      <c r="H2523" t="str">
        <f>IF(VLOOKUP($A2523,Parts!$A:$AM,H$1,0)="X",Y$2,"")</f>
        <v/>
      </c>
      <c r="I2523" t="str">
        <f>IF(VLOOKUP($A2523,Parts!$A:$AM,I$1,0)="X",Z$2,"")</f>
        <v/>
      </c>
      <c r="J2523" t="str">
        <f>IF(VLOOKUP($A2523,Parts!$A:$AM,J$1,0)="X",AA$2,"")</f>
        <v/>
      </c>
      <c r="K2523" t="str">
        <f>IF(VLOOKUP($A2523,Parts!$A:$AM,K$1,0)="X",AB$2,"")</f>
        <v/>
      </c>
      <c r="L2523" t="str">
        <f>IF(VLOOKUP($A2523,Parts!$A:$AM,L$1,0)="X",AC$2,"")</f>
        <v/>
      </c>
      <c r="M2523" t="str">
        <f>IF(VLOOKUP($A2523,Parts!$A:$AM,M$1,0)="X",AD$2,"")</f>
        <v/>
      </c>
      <c r="N2523" t="str">
        <f>IF(VLOOKUP($A2523,Parts!$A:$AM,N$1,0)="X",AE$2,"")</f>
        <v/>
      </c>
      <c r="O2523" t="str">
        <f>IF(VLOOKUP($A2523,Parts!$A:$AM,O$1,0)="X",AF$2,"")</f>
        <v/>
      </c>
      <c r="P2523" t="str">
        <f t="shared" si="40"/>
        <v/>
      </c>
    </row>
    <row r="2524" spans="1:16" x14ac:dyDescent="0.25">
      <c r="A2524" t="str">
        <f>Table15[[#This Row],[Name]]</f>
        <v>RO-RealEngines-RD0105</v>
      </c>
      <c r="B2524" t="str">
        <f>IF(VLOOKUP($A2524,Parts!$A:$AM,B$1,0)="X",S$2,"")</f>
        <v/>
      </c>
      <c r="C2524" t="str">
        <f>IF(VLOOKUP($A2524,Parts!$A:$AM,C$1,0)="X",T$2,"")</f>
        <v/>
      </c>
      <c r="D2524" t="str">
        <f>IF(VLOOKUP($A2524,Parts!$A:$AM,D$1,0)="X",U$2,"")</f>
        <v/>
      </c>
      <c r="E2524" t="str">
        <f>IF(VLOOKUP($A2524,Parts!$A:$AM,E$1,0)="X",V$2,"")</f>
        <v/>
      </c>
      <c r="F2524" t="str">
        <f>IF(VLOOKUP($A2524,Parts!$A:$AM,F$1,0)="X",W$2,"")</f>
        <v xml:space="preserve">    MODULE
    { name = ModuleTagEngineLiquidTurbo }
</v>
      </c>
      <c r="G2524" t="str">
        <f>IF(VLOOKUP($A2524,Parts!$A:$AM,G$1,0)="X",X$2,"")</f>
        <v/>
      </c>
      <c r="H2524" t="str">
        <f>IF(VLOOKUP($A2524,Parts!$A:$AM,H$1,0)="X",Y$2,"")</f>
        <v/>
      </c>
      <c r="I2524" t="str">
        <f>IF(VLOOKUP($A2524,Parts!$A:$AM,I$1,0)="X",Z$2,"")</f>
        <v/>
      </c>
      <c r="J2524" t="str">
        <f>IF(VLOOKUP($A2524,Parts!$A:$AM,J$1,0)="X",AA$2,"")</f>
        <v/>
      </c>
      <c r="K2524" t="str">
        <f>IF(VLOOKUP($A2524,Parts!$A:$AM,K$1,0)="X",AB$2,"")</f>
        <v/>
      </c>
      <c r="L2524" t="str">
        <f>IF(VLOOKUP($A2524,Parts!$A:$AM,L$1,0)="X",AC$2,"")</f>
        <v/>
      </c>
      <c r="M2524" t="str">
        <f>IF(VLOOKUP($A2524,Parts!$A:$AM,M$1,0)="X",AD$2,"")</f>
        <v/>
      </c>
      <c r="N2524" t="str">
        <f>IF(VLOOKUP($A2524,Parts!$A:$AM,N$1,0)="X",AE$2,"")</f>
        <v/>
      </c>
      <c r="O2524" t="str">
        <f>IF(VLOOKUP($A2524,Parts!$A:$AM,O$1,0)="X",AF$2,"")</f>
        <v/>
      </c>
      <c r="P2524" t="str">
        <f t="shared" si="40"/>
        <v xml:space="preserve">    MODULE
    { name = ModuleTagEngineLiquidTurbo }
</v>
      </c>
    </row>
    <row r="2525" spans="1:16" x14ac:dyDescent="0.25">
      <c r="A2525" t="str">
        <f>Table15[[#This Row],[Name]]</f>
        <v>liquidEngine3</v>
      </c>
      <c r="B2525" t="str">
        <f>IF(VLOOKUP($A2525,Parts!$A:$AM,B$1,0)="X",S$2,"")</f>
        <v/>
      </c>
      <c r="C2525" t="str">
        <f>IF(VLOOKUP($A2525,Parts!$A:$AM,C$1,0)="X",T$2,"")</f>
        <v/>
      </c>
      <c r="D2525" t="str">
        <f>IF(VLOOKUP($A2525,Parts!$A:$AM,D$1,0)="X",U$2,"")</f>
        <v/>
      </c>
      <c r="E2525" t="str">
        <f>IF(VLOOKUP($A2525,Parts!$A:$AM,E$1,0)="X",V$2,"")</f>
        <v/>
      </c>
      <c r="F2525" t="str">
        <f>IF(VLOOKUP($A2525,Parts!$A:$AM,F$1,0)="X",W$2,"")</f>
        <v xml:space="preserve">    MODULE
    { name = ModuleTagEngineLiquidTurbo }
</v>
      </c>
      <c r="G2525" t="str">
        <f>IF(VLOOKUP($A2525,Parts!$A:$AM,G$1,0)="X",X$2,"")</f>
        <v/>
      </c>
      <c r="H2525" t="str">
        <f>IF(VLOOKUP($A2525,Parts!$A:$AM,H$1,0)="X",Y$2,"")</f>
        <v/>
      </c>
      <c r="I2525" t="str">
        <f>IF(VLOOKUP($A2525,Parts!$A:$AM,I$1,0)="X",Z$2,"")</f>
        <v/>
      </c>
      <c r="J2525" t="str">
        <f>IF(VLOOKUP($A2525,Parts!$A:$AM,J$1,0)="X",AA$2,"")</f>
        <v/>
      </c>
      <c r="K2525" t="str">
        <f>IF(VLOOKUP($A2525,Parts!$A:$AM,K$1,0)="X",AB$2,"")</f>
        <v/>
      </c>
      <c r="L2525" t="str">
        <f>IF(VLOOKUP($A2525,Parts!$A:$AM,L$1,0)="X",AC$2,"")</f>
        <v/>
      </c>
      <c r="M2525" t="str">
        <f>IF(VLOOKUP($A2525,Parts!$A:$AM,M$1,0)="X",AD$2,"")</f>
        <v/>
      </c>
      <c r="N2525" t="str">
        <f>IF(VLOOKUP($A2525,Parts!$A:$AM,N$1,0)="X",AE$2,"")</f>
        <v/>
      </c>
      <c r="O2525" t="str">
        <f>IF(VLOOKUP($A2525,Parts!$A:$AM,O$1,0)="X",AF$2,"")</f>
        <v/>
      </c>
      <c r="P2525" t="str">
        <f t="shared" si="40"/>
        <v xml:space="preserve">    MODULE
    { name = ModuleTagEngineLiquidTurbo }
</v>
      </c>
    </row>
    <row r="2526" spans="1:16" x14ac:dyDescent="0.25">
      <c r="A2526" t="str">
        <f>Table15[[#This Row],[Name]]</f>
        <v>R-40B</v>
      </c>
      <c r="B2526" t="str">
        <f>IF(VLOOKUP($A2526,Parts!$A:$AM,B$1,0)="X",S$2,"")</f>
        <v/>
      </c>
      <c r="C2526" t="str">
        <f>IF(VLOOKUP($A2526,Parts!$A:$AM,C$1,0)="X",T$2,"")</f>
        <v/>
      </c>
      <c r="D2526" t="str">
        <f>IF(VLOOKUP($A2526,Parts!$A:$AM,D$1,0)="X",U$2,"")</f>
        <v/>
      </c>
      <c r="E2526" t="str">
        <f>IF(VLOOKUP($A2526,Parts!$A:$AM,E$1,0)="X",V$2,"")</f>
        <v/>
      </c>
      <c r="F2526" t="str">
        <f>IF(VLOOKUP($A2526,Parts!$A:$AM,F$1,0)="X",W$2,"")</f>
        <v/>
      </c>
      <c r="G2526" t="str">
        <f>IF(VLOOKUP($A2526,Parts!$A:$AM,G$1,0)="X",X$2,"")</f>
        <v/>
      </c>
      <c r="H2526" t="str">
        <f>IF(VLOOKUP($A2526,Parts!$A:$AM,H$1,0)="X",Y$2,"")</f>
        <v/>
      </c>
      <c r="I2526" t="str">
        <f>IF(VLOOKUP($A2526,Parts!$A:$AM,I$1,0)="X",Z$2,"")</f>
        <v/>
      </c>
      <c r="J2526" t="str">
        <f>IF(VLOOKUP($A2526,Parts!$A:$AM,J$1,0)="X",AA$2,"")</f>
        <v/>
      </c>
      <c r="K2526" t="str">
        <f>IF(VLOOKUP($A2526,Parts!$A:$AM,K$1,0)="X",AB$2,"")</f>
        <v/>
      </c>
      <c r="L2526" t="str">
        <f>IF(VLOOKUP($A2526,Parts!$A:$AM,L$1,0)="X",AC$2,"")</f>
        <v/>
      </c>
      <c r="M2526" t="str">
        <f>IF(VLOOKUP($A2526,Parts!$A:$AM,M$1,0)="X",AD$2,"")</f>
        <v/>
      </c>
      <c r="N2526" t="str">
        <f>IF(VLOOKUP($A2526,Parts!$A:$AM,N$1,0)="X",AE$2,"")</f>
        <v/>
      </c>
      <c r="O2526" t="str">
        <f>IF(VLOOKUP($A2526,Parts!$A:$AM,O$1,0)="X",AF$2,"")</f>
        <v/>
      </c>
      <c r="P2526" t="str">
        <f t="shared" si="40"/>
        <v/>
      </c>
    </row>
    <row r="2527" spans="1:16" x14ac:dyDescent="0.25">
      <c r="A2527" t="str">
        <f>Table15[[#This Row],[Name]]</f>
        <v>R-40B-NTO</v>
      </c>
      <c r="B2527" t="str">
        <f>IF(VLOOKUP($A2527,Parts!$A:$AM,B$1,0)="X",S$2,"")</f>
        <v/>
      </c>
      <c r="C2527" t="str">
        <f>IF(VLOOKUP($A2527,Parts!$A:$AM,C$1,0)="X",T$2,"")</f>
        <v/>
      </c>
      <c r="D2527" t="str">
        <f>IF(VLOOKUP($A2527,Parts!$A:$AM,D$1,0)="X",U$2,"")</f>
        <v/>
      </c>
      <c r="E2527" t="str">
        <f>IF(VLOOKUP($A2527,Parts!$A:$AM,E$1,0)="X",V$2,"")</f>
        <v/>
      </c>
      <c r="F2527" t="str">
        <f>IF(VLOOKUP($A2527,Parts!$A:$AM,F$1,0)="X",W$2,"")</f>
        <v/>
      </c>
      <c r="G2527" t="str">
        <f>IF(VLOOKUP($A2527,Parts!$A:$AM,G$1,0)="X",X$2,"")</f>
        <v/>
      </c>
      <c r="H2527" t="str">
        <f>IF(VLOOKUP($A2527,Parts!$A:$AM,H$1,0)="X",Y$2,"")</f>
        <v/>
      </c>
      <c r="I2527" t="str">
        <f>IF(VLOOKUP($A2527,Parts!$A:$AM,I$1,0)="X",Z$2,"")</f>
        <v/>
      </c>
      <c r="J2527" t="str">
        <f>IF(VLOOKUP($A2527,Parts!$A:$AM,J$1,0)="X",AA$2,"")</f>
        <v/>
      </c>
      <c r="K2527" t="str">
        <f>IF(VLOOKUP($A2527,Parts!$A:$AM,K$1,0)="X",AB$2,"")</f>
        <v/>
      </c>
      <c r="L2527" t="str">
        <f>IF(VLOOKUP($A2527,Parts!$A:$AM,L$1,0)="X",AC$2,"")</f>
        <v/>
      </c>
      <c r="M2527" t="str">
        <f>IF(VLOOKUP($A2527,Parts!$A:$AM,M$1,0)="X",AD$2,"")</f>
        <v/>
      </c>
      <c r="N2527" t="str">
        <f>IF(VLOOKUP($A2527,Parts!$A:$AM,N$1,0)="X",AE$2,"")</f>
        <v/>
      </c>
      <c r="O2527" t="str">
        <f>IF(VLOOKUP($A2527,Parts!$A:$AM,O$1,0)="X",AF$2,"")</f>
        <v/>
      </c>
      <c r="P2527" t="str">
        <f t="shared" si="40"/>
        <v/>
      </c>
    </row>
    <row r="2528" spans="1:16" x14ac:dyDescent="0.25">
      <c r="A2528" t="str">
        <f>Table15[[#This Row],[Name]]</f>
        <v>R-42</v>
      </c>
      <c r="B2528" t="str">
        <f>IF(VLOOKUP($A2528,Parts!$A:$AM,B$1,0)="X",S$2,"")</f>
        <v/>
      </c>
      <c r="C2528" t="str">
        <f>IF(VLOOKUP($A2528,Parts!$A:$AM,C$1,0)="X",T$2,"")</f>
        <v/>
      </c>
      <c r="D2528" t="str">
        <f>IF(VLOOKUP($A2528,Parts!$A:$AM,D$1,0)="X",U$2,"")</f>
        <v/>
      </c>
      <c r="E2528" t="str">
        <f>IF(VLOOKUP($A2528,Parts!$A:$AM,E$1,0)="X",V$2,"")</f>
        <v/>
      </c>
      <c r="F2528" t="str">
        <f>IF(VLOOKUP($A2528,Parts!$A:$AM,F$1,0)="X",W$2,"")</f>
        <v/>
      </c>
      <c r="G2528" t="str">
        <f>IF(VLOOKUP($A2528,Parts!$A:$AM,G$1,0)="X",X$2,"")</f>
        <v/>
      </c>
      <c r="H2528" t="str">
        <f>IF(VLOOKUP($A2528,Parts!$A:$AM,H$1,0)="X",Y$2,"")</f>
        <v/>
      </c>
      <c r="I2528" t="str">
        <f>IF(VLOOKUP($A2528,Parts!$A:$AM,I$1,0)="X",Z$2,"")</f>
        <v/>
      </c>
      <c r="J2528" t="str">
        <f>IF(VLOOKUP($A2528,Parts!$A:$AM,J$1,0)="X",AA$2,"")</f>
        <v/>
      </c>
      <c r="K2528" t="str">
        <f>IF(VLOOKUP($A2528,Parts!$A:$AM,K$1,0)="X",AB$2,"")</f>
        <v/>
      </c>
      <c r="L2528" t="str">
        <f>IF(VLOOKUP($A2528,Parts!$A:$AM,L$1,0)="X",AC$2,"")</f>
        <v/>
      </c>
      <c r="M2528" t="str">
        <f>IF(VLOOKUP($A2528,Parts!$A:$AM,M$1,0)="X",AD$2,"")</f>
        <v/>
      </c>
      <c r="N2528" t="str">
        <f>IF(VLOOKUP($A2528,Parts!$A:$AM,N$1,0)="X",AE$2,"")</f>
        <v/>
      </c>
      <c r="O2528" t="str">
        <f>IF(VLOOKUP($A2528,Parts!$A:$AM,O$1,0)="X",AF$2,"")</f>
        <v/>
      </c>
      <c r="P2528" t="str">
        <f t="shared" si="40"/>
        <v/>
      </c>
    </row>
    <row r="2529" spans="1:16" x14ac:dyDescent="0.25">
      <c r="A2529" t="str">
        <f>Table15[[#This Row],[Name]]</f>
        <v>RD_0110</v>
      </c>
      <c r="B2529" t="str">
        <f>IF(VLOOKUP($A2529,Parts!$A:$AM,B$1,0)="X",S$2,"")</f>
        <v/>
      </c>
      <c r="C2529" t="str">
        <f>IF(VLOOKUP($A2529,Parts!$A:$AM,C$1,0)="X",T$2,"")</f>
        <v/>
      </c>
      <c r="D2529" t="str">
        <f>IF(VLOOKUP($A2529,Parts!$A:$AM,D$1,0)="X",U$2,"")</f>
        <v/>
      </c>
      <c r="E2529" t="str">
        <f>IF(VLOOKUP($A2529,Parts!$A:$AM,E$1,0)="X",V$2,"")</f>
        <v/>
      </c>
      <c r="F2529" t="str">
        <f>IF(VLOOKUP($A2529,Parts!$A:$AM,F$1,0)="X",W$2,"")</f>
        <v xml:space="preserve">    MODULE
    { name = ModuleTagEngineLiquidTurbo }
</v>
      </c>
      <c r="G2529" t="str">
        <f>IF(VLOOKUP($A2529,Parts!$A:$AM,G$1,0)="X",X$2,"")</f>
        <v/>
      </c>
      <c r="H2529" t="str">
        <f>IF(VLOOKUP($A2529,Parts!$A:$AM,H$1,0)="X",Y$2,"")</f>
        <v/>
      </c>
      <c r="I2529" t="str">
        <f>IF(VLOOKUP($A2529,Parts!$A:$AM,I$1,0)="X",Z$2,"")</f>
        <v/>
      </c>
      <c r="J2529" t="str">
        <f>IF(VLOOKUP($A2529,Parts!$A:$AM,J$1,0)="X",AA$2,"")</f>
        <v/>
      </c>
      <c r="K2529" t="str">
        <f>IF(VLOOKUP($A2529,Parts!$A:$AM,K$1,0)="X",AB$2,"")</f>
        <v/>
      </c>
      <c r="L2529" t="str">
        <f>IF(VLOOKUP($A2529,Parts!$A:$AM,L$1,0)="X",AC$2,"")</f>
        <v/>
      </c>
      <c r="M2529" t="str">
        <f>IF(VLOOKUP($A2529,Parts!$A:$AM,M$1,0)="X",AD$2,"")</f>
        <v/>
      </c>
      <c r="N2529" t="str">
        <f>IF(VLOOKUP($A2529,Parts!$A:$AM,N$1,0)="X",AE$2,"")</f>
        <v/>
      </c>
      <c r="O2529" t="str">
        <f>IF(VLOOKUP($A2529,Parts!$A:$AM,O$1,0)="X",AF$2,"")</f>
        <v/>
      </c>
      <c r="P2529" t="str">
        <f t="shared" si="40"/>
        <v xml:space="preserve">    MODULE
    { name = ModuleTagEngineLiquidTurbo }
</v>
      </c>
    </row>
    <row r="2530" spans="1:16" x14ac:dyDescent="0.25">
      <c r="A2530" t="str">
        <f>Table15[[#This Row],[Name]]</f>
        <v>RD0110</v>
      </c>
      <c r="B2530" t="str">
        <f>IF(VLOOKUP($A2530,Parts!$A:$AM,B$1,0)="X",S$2,"")</f>
        <v/>
      </c>
      <c r="C2530" t="str">
        <f>IF(VLOOKUP($A2530,Parts!$A:$AM,C$1,0)="X",T$2,"")</f>
        <v/>
      </c>
      <c r="D2530" t="str">
        <f>IF(VLOOKUP($A2530,Parts!$A:$AM,D$1,0)="X",U$2,"")</f>
        <v/>
      </c>
      <c r="E2530" t="str">
        <f>IF(VLOOKUP($A2530,Parts!$A:$AM,E$1,0)="X",V$2,"")</f>
        <v/>
      </c>
      <c r="F2530" t="str">
        <f>IF(VLOOKUP($A2530,Parts!$A:$AM,F$1,0)="X",W$2,"")</f>
        <v xml:space="preserve">    MODULE
    { name = ModuleTagEngineLiquidTurbo }
</v>
      </c>
      <c r="G2530" t="str">
        <f>IF(VLOOKUP($A2530,Parts!$A:$AM,G$1,0)="X",X$2,"")</f>
        <v/>
      </c>
      <c r="H2530" t="str">
        <f>IF(VLOOKUP($A2530,Parts!$A:$AM,H$1,0)="X",Y$2,"")</f>
        <v/>
      </c>
      <c r="I2530" t="str">
        <f>IF(VLOOKUP($A2530,Parts!$A:$AM,I$1,0)="X",Z$2,"")</f>
        <v/>
      </c>
      <c r="J2530" t="str">
        <f>IF(VLOOKUP($A2530,Parts!$A:$AM,J$1,0)="X",AA$2,"")</f>
        <v/>
      </c>
      <c r="K2530" t="str">
        <f>IF(VLOOKUP($A2530,Parts!$A:$AM,K$1,0)="X",AB$2,"")</f>
        <v/>
      </c>
      <c r="L2530" t="str">
        <f>IF(VLOOKUP($A2530,Parts!$A:$AM,L$1,0)="X",AC$2,"")</f>
        <v/>
      </c>
      <c r="M2530" t="str">
        <f>IF(VLOOKUP($A2530,Parts!$A:$AM,M$1,0)="X",AD$2,"")</f>
        <v/>
      </c>
      <c r="N2530" t="str">
        <f>IF(VLOOKUP($A2530,Parts!$A:$AM,N$1,0)="X",AE$2,"")</f>
        <v/>
      </c>
      <c r="O2530" t="str">
        <f>IF(VLOOKUP($A2530,Parts!$A:$AM,O$1,0)="X",AF$2,"")</f>
        <v/>
      </c>
      <c r="P2530" t="str">
        <f t="shared" si="40"/>
        <v xml:space="preserve">    MODULE
    { name = ModuleTagEngineLiquidTurbo }
</v>
      </c>
    </row>
    <row r="2531" spans="1:16" x14ac:dyDescent="0.25">
      <c r="A2531" t="str">
        <f>Table15[[#This Row],[Name]]</f>
        <v>RO-BobCat-RD0110</v>
      </c>
      <c r="B2531" t="str">
        <f>IF(VLOOKUP($A2531,Parts!$A:$AM,B$1,0)="X",S$2,"")</f>
        <v/>
      </c>
      <c r="C2531" t="str">
        <f>IF(VLOOKUP($A2531,Parts!$A:$AM,C$1,0)="X",T$2,"")</f>
        <v/>
      </c>
      <c r="D2531" t="str">
        <f>IF(VLOOKUP($A2531,Parts!$A:$AM,D$1,0)="X",U$2,"")</f>
        <v/>
      </c>
      <c r="E2531" t="str">
        <f>IF(VLOOKUP($A2531,Parts!$A:$AM,E$1,0)="X",V$2,"")</f>
        <v/>
      </c>
      <c r="F2531" t="str">
        <f>IF(VLOOKUP($A2531,Parts!$A:$AM,F$1,0)="X",W$2,"")</f>
        <v xml:space="preserve">    MODULE
    { name = ModuleTagEngineLiquidTurbo }
</v>
      </c>
      <c r="G2531" t="str">
        <f>IF(VLOOKUP($A2531,Parts!$A:$AM,G$1,0)="X",X$2,"")</f>
        <v/>
      </c>
      <c r="H2531" t="str">
        <f>IF(VLOOKUP($A2531,Parts!$A:$AM,H$1,0)="X",Y$2,"")</f>
        <v/>
      </c>
      <c r="I2531" t="str">
        <f>IF(VLOOKUP($A2531,Parts!$A:$AM,I$1,0)="X",Z$2,"")</f>
        <v/>
      </c>
      <c r="J2531" t="str">
        <f>IF(VLOOKUP($A2531,Parts!$A:$AM,J$1,0)="X",AA$2,"")</f>
        <v/>
      </c>
      <c r="K2531" t="str">
        <f>IF(VLOOKUP($A2531,Parts!$A:$AM,K$1,0)="X",AB$2,"")</f>
        <v/>
      </c>
      <c r="L2531" t="str">
        <f>IF(VLOOKUP($A2531,Parts!$A:$AM,L$1,0)="X",AC$2,"")</f>
        <v/>
      </c>
      <c r="M2531" t="str">
        <f>IF(VLOOKUP($A2531,Parts!$A:$AM,M$1,0)="X",AD$2,"")</f>
        <v/>
      </c>
      <c r="N2531" t="str">
        <f>IF(VLOOKUP($A2531,Parts!$A:$AM,N$1,0)="X",AE$2,"")</f>
        <v/>
      </c>
      <c r="O2531" t="str">
        <f>IF(VLOOKUP($A2531,Parts!$A:$AM,O$1,0)="X",AF$2,"")</f>
        <v/>
      </c>
      <c r="P2531" t="str">
        <f t="shared" si="40"/>
        <v xml:space="preserve">    MODULE
    { name = ModuleTagEngineLiquidTurbo }
</v>
      </c>
    </row>
    <row r="2532" spans="1:16" x14ac:dyDescent="0.25">
      <c r="A2532" t="str">
        <f>Table15[[#This Row],[Name]]</f>
        <v>SSTU-SC-ENG-F1</v>
      </c>
      <c r="B2532" t="str">
        <f>IF(VLOOKUP($A2532,Parts!$A:$AM,B$1,0)="X",S$2,"")</f>
        <v/>
      </c>
      <c r="C2532" t="str">
        <f>IF(VLOOKUP($A2532,Parts!$A:$AM,C$1,0)="X",T$2,"")</f>
        <v/>
      </c>
      <c r="D2532" t="str">
        <f>IF(VLOOKUP($A2532,Parts!$A:$AM,D$1,0)="X",U$2,"")</f>
        <v/>
      </c>
      <c r="E2532" t="str">
        <f>IF(VLOOKUP($A2532,Parts!$A:$AM,E$1,0)="X",V$2,"")</f>
        <v/>
      </c>
      <c r="F2532" t="str">
        <f>IF(VLOOKUP($A2532,Parts!$A:$AM,F$1,0)="X",W$2,"")</f>
        <v xml:space="preserve">    MODULE
    { name = ModuleTagEngineLiquidTurbo }
</v>
      </c>
      <c r="G2532" t="str">
        <f>IF(VLOOKUP($A2532,Parts!$A:$AM,G$1,0)="X",X$2,"")</f>
        <v/>
      </c>
      <c r="H2532" t="str">
        <f>IF(VLOOKUP($A2532,Parts!$A:$AM,H$1,0)="X",Y$2,"")</f>
        <v/>
      </c>
      <c r="I2532" t="str">
        <f>IF(VLOOKUP($A2532,Parts!$A:$AM,I$1,0)="X",Z$2,"")</f>
        <v xml:space="preserve">    MODULE
    { name = ModuleTagHumanRated }
</v>
      </c>
      <c r="J2532" t="str">
        <f>IF(VLOOKUP($A2532,Parts!$A:$AM,J$1,0)="X",AA$2,"")</f>
        <v/>
      </c>
      <c r="K2532" t="str">
        <f>IF(VLOOKUP($A2532,Parts!$A:$AM,K$1,0)="X",AB$2,"")</f>
        <v/>
      </c>
      <c r="L2532" t="str">
        <f>IF(VLOOKUP($A2532,Parts!$A:$AM,L$1,0)="X",AC$2,"")</f>
        <v/>
      </c>
      <c r="M2532" t="str">
        <f>IF(VLOOKUP($A2532,Parts!$A:$AM,M$1,0)="X",AD$2,"")</f>
        <v/>
      </c>
      <c r="N2532" t="str">
        <f>IF(VLOOKUP($A2532,Parts!$A:$AM,N$1,0)="X",AE$2,"")</f>
        <v/>
      </c>
      <c r="O2532" t="str">
        <f>IF(VLOOKUP($A2532,Parts!$A:$AM,O$1,0)="X",AF$2,"")</f>
        <v/>
      </c>
      <c r="P2532" t="str">
        <f t="shared" si="40"/>
        <v xml:space="preserve">    MODULE
    { name = ModuleTagEngineLiquidTurbo }
    MODULE
    { name = ModuleTagHumanRated }
</v>
      </c>
    </row>
    <row r="2533" spans="1:16" x14ac:dyDescent="0.25">
      <c r="A2533" t="str">
        <f>Table15[[#This Row],[Name]]</f>
        <v>STEERING_MOTOR_RD0110engine</v>
      </c>
      <c r="B2533" t="str">
        <f>IF(VLOOKUP($A2533,Parts!$A:$AM,B$1,0)="X",S$2,"")</f>
        <v/>
      </c>
      <c r="C2533" t="str">
        <f>IF(VLOOKUP($A2533,Parts!$A:$AM,C$1,0)="X",T$2,"")</f>
        <v/>
      </c>
      <c r="D2533" t="str">
        <f>IF(VLOOKUP($A2533,Parts!$A:$AM,D$1,0)="X",U$2,"")</f>
        <v/>
      </c>
      <c r="E2533" t="str">
        <f>IF(VLOOKUP($A2533,Parts!$A:$AM,E$1,0)="X",V$2,"")</f>
        <v/>
      </c>
      <c r="F2533" t="str">
        <f>IF(VLOOKUP($A2533,Parts!$A:$AM,F$1,0)="X",W$2,"")</f>
        <v xml:space="preserve">    MODULE
    { name = ModuleTagEngineLiquidTurbo }
</v>
      </c>
      <c r="G2533" t="str">
        <f>IF(VLOOKUP($A2533,Parts!$A:$AM,G$1,0)="X",X$2,"")</f>
        <v/>
      </c>
      <c r="H2533" t="str">
        <f>IF(VLOOKUP($A2533,Parts!$A:$AM,H$1,0)="X",Y$2,"")</f>
        <v/>
      </c>
      <c r="I2533" t="str">
        <f>IF(VLOOKUP($A2533,Parts!$A:$AM,I$1,0)="X",Z$2,"")</f>
        <v/>
      </c>
      <c r="J2533" t="str">
        <f>IF(VLOOKUP($A2533,Parts!$A:$AM,J$1,0)="X",AA$2,"")</f>
        <v/>
      </c>
      <c r="K2533" t="str">
        <f>IF(VLOOKUP($A2533,Parts!$A:$AM,K$1,0)="X",AB$2,"")</f>
        <v/>
      </c>
      <c r="L2533" t="str">
        <f>IF(VLOOKUP($A2533,Parts!$A:$AM,L$1,0)="X",AC$2,"")</f>
        <v/>
      </c>
      <c r="M2533" t="str">
        <f>IF(VLOOKUP($A2533,Parts!$A:$AM,M$1,0)="X",AD$2,"")</f>
        <v/>
      </c>
      <c r="N2533" t="str">
        <f>IF(VLOOKUP($A2533,Parts!$A:$AM,N$1,0)="X",AE$2,"")</f>
        <v/>
      </c>
      <c r="O2533" t="str">
        <f>IF(VLOOKUP($A2533,Parts!$A:$AM,O$1,0)="X",AF$2,"")</f>
        <v/>
      </c>
      <c r="P2533" t="str">
        <f t="shared" si="40"/>
        <v xml:space="preserve">    MODULE
    { name = ModuleTagEngineLiquidTurbo }
</v>
      </c>
    </row>
    <row r="2534" spans="1:16" x14ac:dyDescent="0.25">
      <c r="A2534" t="str">
        <f>Table15[[#This Row],[Name]]</f>
        <v>R-42DM</v>
      </c>
      <c r="B2534" t="str">
        <f>IF(VLOOKUP($A2534,Parts!$A:$AM,B$1,0)="X",S$2,"")</f>
        <v/>
      </c>
      <c r="C2534" t="str">
        <f>IF(VLOOKUP($A2534,Parts!$A:$AM,C$1,0)="X",T$2,"")</f>
        <v/>
      </c>
      <c r="D2534" t="str">
        <f>IF(VLOOKUP($A2534,Parts!$A:$AM,D$1,0)="X",U$2,"")</f>
        <v/>
      </c>
      <c r="E2534" t="str">
        <f>IF(VLOOKUP($A2534,Parts!$A:$AM,E$1,0)="X",V$2,"")</f>
        <v/>
      </c>
      <c r="F2534" t="str">
        <f>IF(VLOOKUP($A2534,Parts!$A:$AM,F$1,0)="X",W$2,"")</f>
        <v/>
      </c>
      <c r="G2534" t="str">
        <f>IF(VLOOKUP($A2534,Parts!$A:$AM,G$1,0)="X",X$2,"")</f>
        <v/>
      </c>
      <c r="H2534" t="str">
        <f>IF(VLOOKUP($A2534,Parts!$A:$AM,H$1,0)="X",Y$2,"")</f>
        <v/>
      </c>
      <c r="I2534" t="str">
        <f>IF(VLOOKUP($A2534,Parts!$A:$AM,I$1,0)="X",Z$2,"")</f>
        <v/>
      </c>
      <c r="J2534" t="str">
        <f>IF(VLOOKUP($A2534,Parts!$A:$AM,J$1,0)="X",AA$2,"")</f>
        <v/>
      </c>
      <c r="K2534" t="str">
        <f>IF(VLOOKUP($A2534,Parts!$A:$AM,K$1,0)="X",AB$2,"")</f>
        <v/>
      </c>
      <c r="L2534" t="str">
        <f>IF(VLOOKUP($A2534,Parts!$A:$AM,L$1,0)="X",AC$2,"")</f>
        <v/>
      </c>
      <c r="M2534" t="str">
        <f>IF(VLOOKUP($A2534,Parts!$A:$AM,M$1,0)="X",AD$2,"")</f>
        <v/>
      </c>
      <c r="N2534" t="str">
        <f>IF(VLOOKUP($A2534,Parts!$A:$AM,N$1,0)="X",AE$2,"")</f>
        <v/>
      </c>
      <c r="O2534" t="str">
        <f>IF(VLOOKUP($A2534,Parts!$A:$AM,O$1,0)="X",AF$2,"")</f>
        <v/>
      </c>
      <c r="P2534" t="str">
        <f t="shared" si="40"/>
        <v/>
      </c>
    </row>
    <row r="2535" spans="1:16" x14ac:dyDescent="0.25">
      <c r="A2535" t="str">
        <f>Table15[[#This Row],[Name]]</f>
        <v>R-42DM-NTO</v>
      </c>
      <c r="B2535" t="str">
        <f>IF(VLOOKUP($A2535,Parts!$A:$AM,B$1,0)="X",S$2,"")</f>
        <v/>
      </c>
      <c r="C2535" t="str">
        <f>IF(VLOOKUP($A2535,Parts!$A:$AM,C$1,0)="X",T$2,"")</f>
        <v/>
      </c>
      <c r="D2535" t="str">
        <f>IF(VLOOKUP($A2535,Parts!$A:$AM,D$1,0)="X",U$2,"")</f>
        <v/>
      </c>
      <c r="E2535" t="str">
        <f>IF(VLOOKUP($A2535,Parts!$A:$AM,E$1,0)="X",V$2,"")</f>
        <v/>
      </c>
      <c r="F2535" t="str">
        <f>IF(VLOOKUP($A2535,Parts!$A:$AM,F$1,0)="X",W$2,"")</f>
        <v/>
      </c>
      <c r="G2535" t="str">
        <f>IF(VLOOKUP($A2535,Parts!$A:$AM,G$1,0)="X",X$2,"")</f>
        <v/>
      </c>
      <c r="H2535" t="str">
        <f>IF(VLOOKUP($A2535,Parts!$A:$AM,H$1,0)="X",Y$2,"")</f>
        <v/>
      </c>
      <c r="I2535" t="str">
        <f>IF(VLOOKUP($A2535,Parts!$A:$AM,I$1,0)="X",Z$2,"")</f>
        <v/>
      </c>
      <c r="J2535" t="str">
        <f>IF(VLOOKUP($A2535,Parts!$A:$AM,J$1,0)="X",AA$2,"")</f>
        <v/>
      </c>
      <c r="K2535" t="str">
        <f>IF(VLOOKUP($A2535,Parts!$A:$AM,K$1,0)="X",AB$2,"")</f>
        <v/>
      </c>
      <c r="L2535" t="str">
        <f>IF(VLOOKUP($A2535,Parts!$A:$AM,L$1,0)="X",AC$2,"")</f>
        <v/>
      </c>
      <c r="M2535" t="str">
        <f>IF(VLOOKUP($A2535,Parts!$A:$AM,M$1,0)="X",AD$2,"")</f>
        <v/>
      </c>
      <c r="N2535" t="str">
        <f>IF(VLOOKUP($A2535,Parts!$A:$AM,N$1,0)="X",AE$2,"")</f>
        <v/>
      </c>
      <c r="O2535" t="str">
        <f>IF(VLOOKUP($A2535,Parts!$A:$AM,O$1,0)="X",AF$2,"")</f>
        <v/>
      </c>
      <c r="P2535" t="str">
        <f t="shared" si="40"/>
        <v/>
      </c>
    </row>
    <row r="2536" spans="1:16" x14ac:dyDescent="0.25">
      <c r="A2536" t="str">
        <f>Table15[[#This Row],[Name]]</f>
        <v>Ariane4Stage1</v>
      </c>
      <c r="B2536" t="str">
        <f>IF(VLOOKUP($A2536,Parts!$A:$AM,B$1,0)="X",S$2,"")</f>
        <v/>
      </c>
      <c r="C2536" t="str">
        <f>IF(VLOOKUP($A2536,Parts!$A:$AM,C$1,0)="X",T$2,"")</f>
        <v/>
      </c>
      <c r="D2536" t="str">
        <f>IF(VLOOKUP($A2536,Parts!$A:$AM,D$1,0)="X",U$2,"")</f>
        <v/>
      </c>
      <c r="E2536" t="str">
        <f>IF(VLOOKUP($A2536,Parts!$A:$AM,E$1,0)="X",V$2,"")</f>
        <v/>
      </c>
      <c r="F2536" t="str">
        <f>IF(VLOOKUP($A2536,Parts!$A:$AM,F$1,0)="X",W$2,"")</f>
        <v/>
      </c>
      <c r="G2536" t="str">
        <f>IF(VLOOKUP($A2536,Parts!$A:$AM,G$1,0)="X",X$2,"")</f>
        <v/>
      </c>
      <c r="H2536" t="str">
        <f>IF(VLOOKUP($A2536,Parts!$A:$AM,H$1,0)="X",Y$2,"")</f>
        <v/>
      </c>
      <c r="I2536" t="str">
        <f>IF(VLOOKUP($A2536,Parts!$A:$AM,I$1,0)="X",Z$2,"")</f>
        <v/>
      </c>
      <c r="J2536" t="str">
        <f>IF(VLOOKUP($A2536,Parts!$A:$AM,J$1,0)="X",AA$2,"")</f>
        <v/>
      </c>
      <c r="K2536" t="str">
        <f>IF(VLOOKUP($A2536,Parts!$A:$AM,K$1,0)="X",AB$2,"")</f>
        <v/>
      </c>
      <c r="L2536" t="str">
        <f>IF(VLOOKUP($A2536,Parts!$A:$AM,L$1,0)="X",AC$2,"")</f>
        <v/>
      </c>
      <c r="M2536" t="str">
        <f>IF(VLOOKUP($A2536,Parts!$A:$AM,M$1,0)="X",AD$2,"")</f>
        <v/>
      </c>
      <c r="N2536" t="str">
        <f>IF(VLOOKUP($A2536,Parts!$A:$AM,N$1,0)="X",AE$2,"")</f>
        <v/>
      </c>
      <c r="O2536" t="str">
        <f>IF(VLOOKUP($A2536,Parts!$A:$AM,O$1,0)="X",AF$2,"")</f>
        <v/>
      </c>
      <c r="P2536" t="str">
        <f t="shared" si="40"/>
        <v/>
      </c>
    </row>
    <row r="2537" spans="1:16" x14ac:dyDescent="0.25">
      <c r="A2537" t="str">
        <f>Table15[[#This Row],[Name]]</f>
        <v>R-42-NTO</v>
      </c>
      <c r="B2537" t="str">
        <f>IF(VLOOKUP($A2537,Parts!$A:$AM,B$1,0)="X",S$2,"")</f>
        <v/>
      </c>
      <c r="C2537" t="str">
        <f>IF(VLOOKUP($A2537,Parts!$A:$AM,C$1,0)="X",T$2,"")</f>
        <v/>
      </c>
      <c r="D2537" t="str">
        <f>IF(VLOOKUP($A2537,Parts!$A:$AM,D$1,0)="X",U$2,"")</f>
        <v/>
      </c>
      <c r="E2537" t="str">
        <f>IF(VLOOKUP($A2537,Parts!$A:$AM,E$1,0)="X",V$2,"")</f>
        <v/>
      </c>
      <c r="F2537" t="str">
        <f>IF(VLOOKUP($A2537,Parts!$A:$AM,F$1,0)="X",W$2,"")</f>
        <v/>
      </c>
      <c r="G2537" t="str">
        <f>IF(VLOOKUP($A2537,Parts!$A:$AM,G$1,0)="X",X$2,"")</f>
        <v/>
      </c>
      <c r="H2537" t="str">
        <f>IF(VLOOKUP($A2537,Parts!$A:$AM,H$1,0)="X",Y$2,"")</f>
        <v/>
      </c>
      <c r="I2537" t="str">
        <f>IF(VLOOKUP($A2537,Parts!$A:$AM,I$1,0)="X",Z$2,"")</f>
        <v/>
      </c>
      <c r="J2537" t="str">
        <f>IF(VLOOKUP($A2537,Parts!$A:$AM,J$1,0)="X",AA$2,"")</f>
        <v/>
      </c>
      <c r="K2537" t="str">
        <f>IF(VLOOKUP($A2537,Parts!$A:$AM,K$1,0)="X",AB$2,"")</f>
        <v/>
      </c>
      <c r="L2537" t="str">
        <f>IF(VLOOKUP($A2537,Parts!$A:$AM,L$1,0)="X",AC$2,"")</f>
        <v/>
      </c>
      <c r="M2537" t="str">
        <f>IF(VLOOKUP($A2537,Parts!$A:$AM,M$1,0)="X",AD$2,"")</f>
        <v/>
      </c>
      <c r="N2537" t="str">
        <f>IF(VLOOKUP($A2537,Parts!$A:$AM,N$1,0)="X",AE$2,"")</f>
        <v/>
      </c>
      <c r="O2537" t="str">
        <f>IF(VLOOKUP($A2537,Parts!$A:$AM,O$1,0)="X",AF$2,"")</f>
        <v/>
      </c>
      <c r="P2537" t="str">
        <f t="shared" si="40"/>
        <v/>
      </c>
    </row>
    <row r="2538" spans="1:16" x14ac:dyDescent="0.25">
      <c r="A2538" t="str">
        <f>Table15[[#This Row],[Name]]</f>
        <v>R-4D-11</v>
      </c>
      <c r="B2538" t="str">
        <f>IF(VLOOKUP($A2538,Parts!$A:$AM,B$1,0)="X",S$2,"")</f>
        <v/>
      </c>
      <c r="C2538" t="str">
        <f>IF(VLOOKUP($A2538,Parts!$A:$AM,C$1,0)="X",T$2,"")</f>
        <v/>
      </c>
      <c r="D2538" t="str">
        <f>IF(VLOOKUP($A2538,Parts!$A:$AM,D$1,0)="X",U$2,"")</f>
        <v/>
      </c>
      <c r="E2538" t="str">
        <f>IF(VLOOKUP($A2538,Parts!$A:$AM,E$1,0)="X",V$2,"")</f>
        <v/>
      </c>
      <c r="F2538" t="str">
        <f>IF(VLOOKUP($A2538,Parts!$A:$AM,F$1,0)="X",W$2,"")</f>
        <v/>
      </c>
      <c r="G2538" t="str">
        <f>IF(VLOOKUP($A2538,Parts!$A:$AM,G$1,0)="X",X$2,"")</f>
        <v/>
      </c>
      <c r="H2538" t="str">
        <f>IF(VLOOKUP($A2538,Parts!$A:$AM,H$1,0)="X",Y$2,"")</f>
        <v/>
      </c>
      <c r="I2538" t="str">
        <f>IF(VLOOKUP($A2538,Parts!$A:$AM,I$1,0)="X",Z$2,"")</f>
        <v/>
      </c>
      <c r="J2538" t="str">
        <f>IF(VLOOKUP($A2538,Parts!$A:$AM,J$1,0)="X",AA$2,"")</f>
        <v/>
      </c>
      <c r="K2538" t="str">
        <f>IF(VLOOKUP($A2538,Parts!$A:$AM,K$1,0)="X",AB$2,"")</f>
        <v/>
      </c>
      <c r="L2538" t="str">
        <f>IF(VLOOKUP($A2538,Parts!$A:$AM,L$1,0)="X",AC$2,"")</f>
        <v/>
      </c>
      <c r="M2538" t="str">
        <f>IF(VLOOKUP($A2538,Parts!$A:$AM,M$1,0)="X",AD$2,"")</f>
        <v/>
      </c>
      <c r="N2538" t="str">
        <f>IF(VLOOKUP($A2538,Parts!$A:$AM,N$1,0)="X",AE$2,"")</f>
        <v/>
      </c>
      <c r="O2538" t="str">
        <f>IF(VLOOKUP($A2538,Parts!$A:$AM,O$1,0)="X",AF$2,"")</f>
        <v/>
      </c>
      <c r="P2538" t="str">
        <f t="shared" si="40"/>
        <v/>
      </c>
    </row>
    <row r="2539" spans="1:16" x14ac:dyDescent="0.25">
      <c r="A2539" t="str">
        <f>Table15[[#This Row],[Name]]</f>
        <v>rn_centaurt_rl10_l</v>
      </c>
      <c r="B2539" t="str">
        <f>IF(VLOOKUP($A2539,Parts!$A:$AM,B$1,0)="X",S$2,"")</f>
        <v/>
      </c>
      <c r="C2539" t="str">
        <f>IF(VLOOKUP($A2539,Parts!$A:$AM,C$1,0)="X",T$2,"")</f>
        <v/>
      </c>
      <c r="D2539" t="str">
        <f>IF(VLOOKUP($A2539,Parts!$A:$AM,D$1,0)="X",U$2,"")</f>
        <v/>
      </c>
      <c r="E2539" t="str">
        <f>IF(VLOOKUP($A2539,Parts!$A:$AM,E$1,0)="X",V$2,"")</f>
        <v/>
      </c>
      <c r="F2539" t="str">
        <f>IF(VLOOKUP($A2539,Parts!$A:$AM,F$1,0)="X",W$2,"")</f>
        <v xml:space="preserve">    MODULE
    { name = ModuleTagEngineLiquidTurbo }
</v>
      </c>
      <c r="G2539" t="str">
        <f>IF(VLOOKUP($A2539,Parts!$A:$AM,G$1,0)="X",X$2,"")</f>
        <v/>
      </c>
      <c r="H2539" t="str">
        <f>IF(VLOOKUP($A2539,Parts!$A:$AM,H$1,0)="X",Y$2,"")</f>
        <v/>
      </c>
      <c r="I2539" t="str">
        <f>IF(VLOOKUP($A2539,Parts!$A:$AM,I$1,0)="X",Z$2,"")</f>
        <v/>
      </c>
      <c r="J2539" t="str">
        <f>IF(VLOOKUP($A2539,Parts!$A:$AM,J$1,0)="X",AA$2,"")</f>
        <v/>
      </c>
      <c r="K2539" t="str">
        <f>IF(VLOOKUP($A2539,Parts!$A:$AM,K$1,0)="X",AB$2,"")</f>
        <v/>
      </c>
      <c r="L2539" t="str">
        <f>IF(VLOOKUP($A2539,Parts!$A:$AM,L$1,0)="X",AC$2,"")</f>
        <v/>
      </c>
      <c r="M2539" t="str">
        <f>IF(VLOOKUP($A2539,Parts!$A:$AM,M$1,0)="X",AD$2,"")</f>
        <v/>
      </c>
      <c r="N2539" t="str">
        <f>IF(VLOOKUP($A2539,Parts!$A:$AM,N$1,0)="X",AE$2,"")</f>
        <v/>
      </c>
      <c r="O2539" t="str">
        <f>IF(VLOOKUP($A2539,Parts!$A:$AM,O$1,0)="X",AF$2,"")</f>
        <v xml:space="preserve">    MODULE
    { name = ModuleTagHydrolox }
</v>
      </c>
      <c r="P2539" t="str">
        <f t="shared" si="40"/>
        <v xml:space="preserve">    MODULE
    { name = ModuleTagEngineLiquidTurbo }
    MODULE
    { name = ModuleTagHydrolox }
</v>
      </c>
    </row>
    <row r="2540" spans="1:16" x14ac:dyDescent="0.25">
      <c r="A2540" t="str">
        <f>Table15[[#This Row],[Name]]</f>
        <v>rn_centaurt_rl10_r</v>
      </c>
      <c r="B2540" t="str">
        <f>IF(VLOOKUP($A2540,Parts!$A:$AM,B$1,0)="X",S$2,"")</f>
        <v/>
      </c>
      <c r="C2540" t="str">
        <f>IF(VLOOKUP($A2540,Parts!$A:$AM,C$1,0)="X",T$2,"")</f>
        <v/>
      </c>
      <c r="D2540" t="str">
        <f>IF(VLOOKUP($A2540,Parts!$A:$AM,D$1,0)="X",U$2,"")</f>
        <v/>
      </c>
      <c r="E2540" t="str">
        <f>IF(VLOOKUP($A2540,Parts!$A:$AM,E$1,0)="X",V$2,"")</f>
        <v/>
      </c>
      <c r="F2540" t="str">
        <f>IF(VLOOKUP($A2540,Parts!$A:$AM,F$1,0)="X",W$2,"")</f>
        <v xml:space="preserve">    MODULE
    { name = ModuleTagEngineLiquidTurbo }
</v>
      </c>
      <c r="G2540" t="str">
        <f>IF(VLOOKUP($A2540,Parts!$A:$AM,G$1,0)="X",X$2,"")</f>
        <v/>
      </c>
      <c r="H2540" t="str">
        <f>IF(VLOOKUP($A2540,Parts!$A:$AM,H$1,0)="X",Y$2,"")</f>
        <v/>
      </c>
      <c r="I2540" t="str">
        <f>IF(VLOOKUP($A2540,Parts!$A:$AM,I$1,0)="X",Z$2,"")</f>
        <v/>
      </c>
      <c r="J2540" t="str">
        <f>IF(VLOOKUP($A2540,Parts!$A:$AM,J$1,0)="X",AA$2,"")</f>
        <v/>
      </c>
      <c r="K2540" t="str">
        <f>IF(VLOOKUP($A2540,Parts!$A:$AM,K$1,0)="X",AB$2,"")</f>
        <v/>
      </c>
      <c r="L2540" t="str">
        <f>IF(VLOOKUP($A2540,Parts!$A:$AM,L$1,0)="X",AC$2,"")</f>
        <v/>
      </c>
      <c r="M2540" t="str">
        <f>IF(VLOOKUP($A2540,Parts!$A:$AM,M$1,0)="X",AD$2,"")</f>
        <v/>
      </c>
      <c r="N2540" t="str">
        <f>IF(VLOOKUP($A2540,Parts!$A:$AM,N$1,0)="X",AE$2,"")</f>
        <v/>
      </c>
      <c r="O2540" t="str">
        <f>IF(VLOOKUP($A2540,Parts!$A:$AM,O$1,0)="X",AF$2,"")</f>
        <v xml:space="preserve">    MODULE
    { name = ModuleTagHydrolox }
</v>
      </c>
      <c r="P2540" t="str">
        <f t="shared" si="40"/>
        <v xml:space="preserve">    MODULE
    { name = ModuleTagEngineLiquidTurbo }
    MODULE
    { name = ModuleTagHydrolox }
</v>
      </c>
    </row>
    <row r="2541" spans="1:16" x14ac:dyDescent="0.25">
      <c r="A2541" t="str">
        <f>Table15[[#This Row],[Name]]</f>
        <v>Raptor</v>
      </c>
      <c r="B2541" t="str">
        <f>IF(VLOOKUP($A2541,Parts!$A:$AM,B$1,0)="X",S$2,"")</f>
        <v/>
      </c>
      <c r="C2541" t="str">
        <f>IF(VLOOKUP($A2541,Parts!$A:$AM,C$1,0)="X",T$2,"")</f>
        <v/>
      </c>
      <c r="D2541" t="str">
        <f>IF(VLOOKUP($A2541,Parts!$A:$AM,D$1,0)="X",U$2,"")</f>
        <v/>
      </c>
      <c r="E2541" t="str">
        <f>IF(VLOOKUP($A2541,Parts!$A:$AM,E$1,0)="X",V$2,"")</f>
        <v/>
      </c>
      <c r="F2541" t="str">
        <f>IF(VLOOKUP($A2541,Parts!$A:$AM,F$1,0)="X",W$2,"")</f>
        <v/>
      </c>
      <c r="G2541" t="str">
        <f>IF(VLOOKUP($A2541,Parts!$A:$AM,G$1,0)="X",X$2,"")</f>
        <v/>
      </c>
      <c r="H2541" t="str">
        <f>IF(VLOOKUP($A2541,Parts!$A:$AM,H$1,0)="X",Y$2,"")</f>
        <v/>
      </c>
      <c r="I2541" t="str">
        <f>IF(VLOOKUP($A2541,Parts!$A:$AM,I$1,0)="X",Z$2,"")</f>
        <v/>
      </c>
      <c r="J2541" t="str">
        <f>IF(VLOOKUP($A2541,Parts!$A:$AM,J$1,0)="X",AA$2,"")</f>
        <v/>
      </c>
      <c r="K2541" t="str">
        <f>IF(VLOOKUP($A2541,Parts!$A:$AM,K$1,0)="X",AB$2,"")</f>
        <v/>
      </c>
      <c r="L2541" t="str">
        <f>IF(VLOOKUP($A2541,Parts!$A:$AM,L$1,0)="X",AC$2,"")</f>
        <v/>
      </c>
      <c r="M2541" t="str">
        <f>IF(VLOOKUP($A2541,Parts!$A:$AM,M$1,0)="X",AD$2,"")</f>
        <v/>
      </c>
      <c r="N2541" t="str">
        <f>IF(VLOOKUP($A2541,Parts!$A:$AM,N$1,0)="X",AE$2,"")</f>
        <v/>
      </c>
      <c r="O2541" t="str">
        <f>IF(VLOOKUP($A2541,Parts!$A:$AM,O$1,0)="X",AF$2,"")</f>
        <v/>
      </c>
      <c r="P2541" t="str">
        <f t="shared" si="40"/>
        <v/>
      </c>
    </row>
    <row r="2542" spans="1:16" x14ac:dyDescent="0.25">
      <c r="A2542" t="str">
        <f>Table15[[#This Row],[Name]]</f>
        <v>RD0120CAP</v>
      </c>
      <c r="B2542" t="str">
        <f>IF(VLOOKUP($A2542,Parts!$A:$AM,B$1,0)="X",S$2,"")</f>
        <v/>
      </c>
      <c r="C2542" t="str">
        <f>IF(VLOOKUP($A2542,Parts!$A:$AM,C$1,0)="X",T$2,"")</f>
        <v/>
      </c>
      <c r="D2542" t="str">
        <f>IF(VLOOKUP($A2542,Parts!$A:$AM,D$1,0)="X",U$2,"")</f>
        <v/>
      </c>
      <c r="E2542" t="str">
        <f>IF(VLOOKUP($A2542,Parts!$A:$AM,E$1,0)="X",V$2,"")</f>
        <v/>
      </c>
      <c r="F2542" t="str">
        <f>IF(VLOOKUP($A2542,Parts!$A:$AM,F$1,0)="X",W$2,"")</f>
        <v/>
      </c>
      <c r="G2542" t="str">
        <f>IF(VLOOKUP($A2542,Parts!$A:$AM,G$1,0)="X",X$2,"")</f>
        <v/>
      </c>
      <c r="H2542" t="str">
        <f>IF(VLOOKUP($A2542,Parts!$A:$AM,H$1,0)="X",Y$2,"")</f>
        <v/>
      </c>
      <c r="I2542" t="str">
        <f>IF(VLOOKUP($A2542,Parts!$A:$AM,I$1,0)="X",Z$2,"")</f>
        <v/>
      </c>
      <c r="J2542" t="str">
        <f>IF(VLOOKUP($A2542,Parts!$A:$AM,J$1,0)="X",AA$2,"")</f>
        <v/>
      </c>
      <c r="K2542" t="str">
        <f>IF(VLOOKUP($A2542,Parts!$A:$AM,K$1,0)="X",AB$2,"")</f>
        <v/>
      </c>
      <c r="L2542" t="str">
        <f>IF(VLOOKUP($A2542,Parts!$A:$AM,L$1,0)="X",AC$2,"")</f>
        <v/>
      </c>
      <c r="M2542" t="str">
        <f>IF(VLOOKUP($A2542,Parts!$A:$AM,M$1,0)="X",AD$2,"")</f>
        <v/>
      </c>
      <c r="N2542" t="str">
        <f>IF(VLOOKUP($A2542,Parts!$A:$AM,N$1,0)="X",AE$2,"")</f>
        <v/>
      </c>
      <c r="O2542" t="str">
        <f>IF(VLOOKUP($A2542,Parts!$A:$AM,O$1,0)="X",AF$2,"")</f>
        <v/>
      </c>
      <c r="P2542" t="str">
        <f t="shared" si="40"/>
        <v/>
      </c>
    </row>
    <row r="2543" spans="1:16" x14ac:dyDescent="0.25">
      <c r="A2543" t="str">
        <f>Table15[[#This Row],[Name]]</f>
        <v>Raptor?Vacuum</v>
      </c>
      <c r="B2543" t="str">
        <f>IF(VLOOKUP($A2543,Parts!$A:$AM,B$1,0)="X",S$2,"")</f>
        <v/>
      </c>
      <c r="C2543" t="str">
        <f>IF(VLOOKUP($A2543,Parts!$A:$AM,C$1,0)="X",T$2,"")</f>
        <v/>
      </c>
      <c r="D2543" t="str">
        <f>IF(VLOOKUP($A2543,Parts!$A:$AM,D$1,0)="X",U$2,"")</f>
        <v/>
      </c>
      <c r="E2543" t="str">
        <f>IF(VLOOKUP($A2543,Parts!$A:$AM,E$1,0)="X",V$2,"")</f>
        <v/>
      </c>
      <c r="F2543" t="str">
        <f>IF(VLOOKUP($A2543,Parts!$A:$AM,F$1,0)="X",W$2,"")</f>
        <v/>
      </c>
      <c r="G2543" t="str">
        <f>IF(VLOOKUP($A2543,Parts!$A:$AM,G$1,0)="X",X$2,"")</f>
        <v/>
      </c>
      <c r="H2543" t="str">
        <f>IF(VLOOKUP($A2543,Parts!$A:$AM,H$1,0)="X",Y$2,"")</f>
        <v/>
      </c>
      <c r="I2543" t="str">
        <f>IF(VLOOKUP($A2543,Parts!$A:$AM,I$1,0)="X",Z$2,"")</f>
        <v/>
      </c>
      <c r="J2543" t="str">
        <f>IF(VLOOKUP($A2543,Parts!$A:$AM,J$1,0)="X",AA$2,"")</f>
        <v/>
      </c>
      <c r="K2543" t="str">
        <f>IF(VLOOKUP($A2543,Parts!$A:$AM,K$1,0)="X",AB$2,"")</f>
        <v/>
      </c>
      <c r="L2543" t="str">
        <f>IF(VLOOKUP($A2543,Parts!$A:$AM,L$1,0)="X",AC$2,"")</f>
        <v/>
      </c>
      <c r="M2543" t="str">
        <f>IF(VLOOKUP($A2543,Parts!$A:$AM,M$1,0)="X",AD$2,"")</f>
        <v/>
      </c>
      <c r="N2543" t="str">
        <f>IF(VLOOKUP($A2543,Parts!$A:$AM,N$1,0)="X",AE$2,"")</f>
        <v/>
      </c>
      <c r="O2543" t="str">
        <f>IF(VLOOKUP($A2543,Parts!$A:$AM,O$1,0)="X",AF$2,"")</f>
        <v/>
      </c>
      <c r="P2543" t="str">
        <f t="shared" si="40"/>
        <v/>
      </c>
    </row>
    <row r="2544" spans="1:16" x14ac:dyDescent="0.25">
      <c r="A2544" t="str">
        <f>Table15[[#This Row],[Name]]</f>
        <v>RD0124</v>
      </c>
      <c r="B2544" t="str">
        <f>IF(VLOOKUP($A2544,Parts!$A:$AM,B$1,0)="X",S$2,"")</f>
        <v/>
      </c>
      <c r="C2544" t="str">
        <f>IF(VLOOKUP($A2544,Parts!$A:$AM,C$1,0)="X",T$2,"")</f>
        <v/>
      </c>
      <c r="D2544" t="str">
        <f>IF(VLOOKUP($A2544,Parts!$A:$AM,D$1,0)="X",U$2,"")</f>
        <v/>
      </c>
      <c r="E2544" t="str">
        <f>IF(VLOOKUP($A2544,Parts!$A:$AM,E$1,0)="X",V$2,"")</f>
        <v/>
      </c>
      <c r="F2544" t="str">
        <f>IF(VLOOKUP($A2544,Parts!$A:$AM,F$1,0)="X",W$2,"")</f>
        <v xml:space="preserve">    MODULE
    { name = ModuleTagEngineLiquidTurbo }
</v>
      </c>
      <c r="G2544" t="str">
        <f>IF(VLOOKUP($A2544,Parts!$A:$AM,G$1,0)="X",X$2,"")</f>
        <v/>
      </c>
      <c r="H2544" t="str">
        <f>IF(VLOOKUP($A2544,Parts!$A:$AM,H$1,0)="X",Y$2,"")</f>
        <v/>
      </c>
      <c r="I2544" t="str">
        <f>IF(VLOOKUP($A2544,Parts!$A:$AM,I$1,0)="X",Z$2,"")</f>
        <v/>
      </c>
      <c r="J2544" t="str">
        <f>IF(VLOOKUP($A2544,Parts!$A:$AM,J$1,0)="X",AA$2,"")</f>
        <v/>
      </c>
      <c r="K2544" t="str">
        <f>IF(VLOOKUP($A2544,Parts!$A:$AM,K$1,0)="X",AB$2,"")</f>
        <v/>
      </c>
      <c r="L2544" t="str">
        <f>IF(VLOOKUP($A2544,Parts!$A:$AM,L$1,0)="X",AC$2,"")</f>
        <v/>
      </c>
      <c r="M2544" t="str">
        <f>IF(VLOOKUP($A2544,Parts!$A:$AM,M$1,0)="X",AD$2,"")</f>
        <v/>
      </c>
      <c r="N2544" t="str">
        <f>IF(VLOOKUP($A2544,Parts!$A:$AM,N$1,0)="X",AE$2,"")</f>
        <v/>
      </c>
      <c r="O2544" t="str">
        <f>IF(VLOOKUP($A2544,Parts!$A:$AM,O$1,0)="X",AF$2,"")</f>
        <v/>
      </c>
      <c r="P2544" t="str">
        <f t="shared" si="40"/>
        <v xml:space="preserve">    MODULE
    { name = ModuleTagEngineLiquidTurbo }
</v>
      </c>
    </row>
    <row r="2545" spans="1:16" x14ac:dyDescent="0.25">
      <c r="A2545" t="str">
        <f>Table15[[#This Row],[Name]]</f>
        <v>RD0124engine</v>
      </c>
      <c r="B2545" t="str">
        <f>IF(VLOOKUP($A2545,Parts!$A:$AM,B$1,0)="X",S$2,"")</f>
        <v/>
      </c>
      <c r="C2545" t="str">
        <f>IF(VLOOKUP($A2545,Parts!$A:$AM,C$1,0)="X",T$2,"")</f>
        <v/>
      </c>
      <c r="D2545" t="str">
        <f>IF(VLOOKUP($A2545,Parts!$A:$AM,D$1,0)="X",U$2,"")</f>
        <v/>
      </c>
      <c r="E2545" t="str">
        <f>IF(VLOOKUP($A2545,Parts!$A:$AM,E$1,0)="X",V$2,"")</f>
        <v/>
      </c>
      <c r="F2545" t="str">
        <f>IF(VLOOKUP($A2545,Parts!$A:$AM,F$1,0)="X",W$2,"")</f>
        <v xml:space="preserve">    MODULE
    { name = ModuleTagEngineLiquidTurbo }
</v>
      </c>
      <c r="G2545" t="str">
        <f>IF(VLOOKUP($A2545,Parts!$A:$AM,G$1,0)="X",X$2,"")</f>
        <v/>
      </c>
      <c r="H2545" t="str">
        <f>IF(VLOOKUP($A2545,Parts!$A:$AM,H$1,0)="X",Y$2,"")</f>
        <v/>
      </c>
      <c r="I2545" t="str">
        <f>IF(VLOOKUP($A2545,Parts!$A:$AM,I$1,0)="X",Z$2,"")</f>
        <v/>
      </c>
      <c r="J2545" t="str">
        <f>IF(VLOOKUP($A2545,Parts!$A:$AM,J$1,0)="X",AA$2,"")</f>
        <v/>
      </c>
      <c r="K2545" t="str">
        <f>IF(VLOOKUP($A2545,Parts!$A:$AM,K$1,0)="X",AB$2,"")</f>
        <v/>
      </c>
      <c r="L2545" t="str">
        <f>IF(VLOOKUP($A2545,Parts!$A:$AM,L$1,0)="X",AC$2,"")</f>
        <v/>
      </c>
      <c r="M2545" t="str">
        <f>IF(VLOOKUP($A2545,Parts!$A:$AM,M$1,0)="X",AD$2,"")</f>
        <v/>
      </c>
      <c r="N2545" t="str">
        <f>IF(VLOOKUP($A2545,Parts!$A:$AM,N$1,0)="X",AE$2,"")</f>
        <v/>
      </c>
      <c r="O2545" t="str">
        <f>IF(VLOOKUP($A2545,Parts!$A:$AM,O$1,0)="X",AF$2,"")</f>
        <v/>
      </c>
      <c r="P2545" t="str">
        <f t="shared" si="40"/>
        <v xml:space="preserve">    MODULE
    { name = ModuleTagEngineLiquidTurbo }
</v>
      </c>
    </row>
    <row r="2546" spans="1:16" x14ac:dyDescent="0.25">
      <c r="A2546" t="str">
        <f>Table15[[#This Row],[Name]]</f>
        <v>RD0124_StockVersion</v>
      </c>
      <c r="B2546" t="str">
        <f>IF(VLOOKUP($A2546,Parts!$A:$AM,B$1,0)="X",S$2,"")</f>
        <v/>
      </c>
      <c r="C2546" t="str">
        <f>IF(VLOOKUP($A2546,Parts!$A:$AM,C$1,0)="X",T$2,"")</f>
        <v/>
      </c>
      <c r="D2546" t="str">
        <f>IF(VLOOKUP($A2546,Parts!$A:$AM,D$1,0)="X",U$2,"")</f>
        <v/>
      </c>
      <c r="E2546" t="str">
        <f>IF(VLOOKUP($A2546,Parts!$A:$AM,E$1,0)="X",V$2,"")</f>
        <v/>
      </c>
      <c r="F2546" t="str">
        <f>IF(VLOOKUP($A2546,Parts!$A:$AM,F$1,0)="X",W$2,"")</f>
        <v xml:space="preserve">    MODULE
    { name = ModuleTagEngineLiquidTurbo }
</v>
      </c>
      <c r="G2546" t="str">
        <f>IF(VLOOKUP($A2546,Parts!$A:$AM,G$1,0)="X",X$2,"")</f>
        <v/>
      </c>
      <c r="H2546" t="str">
        <f>IF(VLOOKUP($A2546,Parts!$A:$AM,H$1,0)="X",Y$2,"")</f>
        <v/>
      </c>
      <c r="I2546" t="str">
        <f>IF(VLOOKUP($A2546,Parts!$A:$AM,I$1,0)="X",Z$2,"")</f>
        <v/>
      </c>
      <c r="J2546" t="str">
        <f>IF(VLOOKUP($A2546,Parts!$A:$AM,J$1,0)="X",AA$2,"")</f>
        <v/>
      </c>
      <c r="K2546" t="str">
        <f>IF(VLOOKUP($A2546,Parts!$A:$AM,K$1,0)="X",AB$2,"")</f>
        <v/>
      </c>
      <c r="L2546" t="str">
        <f>IF(VLOOKUP($A2546,Parts!$A:$AM,L$1,0)="X",AC$2,"")</f>
        <v/>
      </c>
      <c r="M2546" t="str">
        <f>IF(VLOOKUP($A2546,Parts!$A:$AM,M$1,0)="X",AD$2,"")</f>
        <v/>
      </c>
      <c r="N2546" t="str">
        <f>IF(VLOOKUP($A2546,Parts!$A:$AM,N$1,0)="X",AE$2,"")</f>
        <v/>
      </c>
      <c r="O2546" t="str">
        <f>IF(VLOOKUP($A2546,Parts!$A:$AM,O$1,0)="X",AF$2,"")</f>
        <v/>
      </c>
      <c r="P2546" t="str">
        <f t="shared" si="40"/>
        <v xml:space="preserve">    MODULE
    { name = ModuleTagEngineLiquidTurbo }
</v>
      </c>
    </row>
    <row r="2547" spans="1:16" x14ac:dyDescent="0.25">
      <c r="A2547" t="str">
        <f>Table15[[#This Row],[Name]]</f>
        <v>RD0124Aengine</v>
      </c>
      <c r="B2547" t="str">
        <f>IF(VLOOKUP($A2547,Parts!$A:$AM,B$1,0)="X",S$2,"")</f>
        <v/>
      </c>
      <c r="C2547" t="str">
        <f>IF(VLOOKUP($A2547,Parts!$A:$AM,C$1,0)="X",T$2,"")</f>
        <v/>
      </c>
      <c r="D2547" t="str">
        <f>IF(VLOOKUP($A2547,Parts!$A:$AM,D$1,0)="X",U$2,"")</f>
        <v/>
      </c>
      <c r="E2547" t="str">
        <f>IF(VLOOKUP($A2547,Parts!$A:$AM,E$1,0)="X",V$2,"")</f>
        <v/>
      </c>
      <c r="F2547" t="str">
        <f>IF(VLOOKUP($A2547,Parts!$A:$AM,F$1,0)="X",W$2,"")</f>
        <v/>
      </c>
      <c r="G2547" t="str">
        <f>IF(VLOOKUP($A2547,Parts!$A:$AM,G$1,0)="X",X$2,"")</f>
        <v/>
      </c>
      <c r="H2547" t="str">
        <f>IF(VLOOKUP($A2547,Parts!$A:$AM,H$1,0)="X",Y$2,"")</f>
        <v/>
      </c>
      <c r="I2547" t="str">
        <f>IF(VLOOKUP($A2547,Parts!$A:$AM,I$1,0)="X",Z$2,"")</f>
        <v/>
      </c>
      <c r="J2547" t="str">
        <f>IF(VLOOKUP($A2547,Parts!$A:$AM,J$1,0)="X",AA$2,"")</f>
        <v/>
      </c>
      <c r="K2547" t="str">
        <f>IF(VLOOKUP($A2547,Parts!$A:$AM,K$1,0)="X",AB$2,"")</f>
        <v/>
      </c>
      <c r="L2547" t="str">
        <f>IF(VLOOKUP($A2547,Parts!$A:$AM,L$1,0)="X",AC$2,"")</f>
        <v/>
      </c>
      <c r="M2547" t="str">
        <f>IF(VLOOKUP($A2547,Parts!$A:$AM,M$1,0)="X",AD$2,"")</f>
        <v/>
      </c>
      <c r="N2547" t="str">
        <f>IF(VLOOKUP($A2547,Parts!$A:$AM,N$1,0)="X",AE$2,"")</f>
        <v/>
      </c>
      <c r="O2547" t="str">
        <f>IF(VLOOKUP($A2547,Parts!$A:$AM,O$1,0)="X",AF$2,"")</f>
        <v/>
      </c>
      <c r="P2547" t="str">
        <f t="shared" si="40"/>
        <v/>
      </c>
    </row>
    <row r="2548" spans="1:16" x14ac:dyDescent="0.25">
      <c r="A2548" t="str">
        <f>Table15[[#This Row],[Name]]</f>
        <v>SSTU-SC-ENG-F1B</v>
      </c>
      <c r="B2548" t="str">
        <f>IF(VLOOKUP($A2548,Parts!$A:$AM,B$1,0)="X",S$2,"")</f>
        <v/>
      </c>
      <c r="C2548" t="str">
        <f>IF(VLOOKUP($A2548,Parts!$A:$AM,C$1,0)="X",T$2,"")</f>
        <v/>
      </c>
      <c r="D2548" t="str">
        <f>IF(VLOOKUP($A2548,Parts!$A:$AM,D$1,0)="X",U$2,"")</f>
        <v/>
      </c>
      <c r="E2548" t="str">
        <f>IF(VLOOKUP($A2548,Parts!$A:$AM,E$1,0)="X",V$2,"")</f>
        <v/>
      </c>
      <c r="F2548" t="str">
        <f>IF(VLOOKUP($A2548,Parts!$A:$AM,F$1,0)="X",W$2,"")</f>
        <v xml:space="preserve">    MODULE
    { name = ModuleTagEngineLiquidTurbo }
</v>
      </c>
      <c r="G2548" t="str">
        <f>IF(VLOOKUP($A2548,Parts!$A:$AM,G$1,0)="X",X$2,"")</f>
        <v/>
      </c>
      <c r="H2548" t="str">
        <f>IF(VLOOKUP($A2548,Parts!$A:$AM,H$1,0)="X",Y$2,"")</f>
        <v/>
      </c>
      <c r="I2548" t="str">
        <f>IF(VLOOKUP($A2548,Parts!$A:$AM,I$1,0)="X",Z$2,"")</f>
        <v xml:space="preserve">    MODULE
    { name = ModuleTagHumanRated }
</v>
      </c>
      <c r="J2548" t="str">
        <f>IF(VLOOKUP($A2548,Parts!$A:$AM,J$1,0)="X",AA$2,"")</f>
        <v/>
      </c>
      <c r="K2548" t="str">
        <f>IF(VLOOKUP($A2548,Parts!$A:$AM,K$1,0)="X",AB$2,"")</f>
        <v/>
      </c>
      <c r="L2548" t="str">
        <f>IF(VLOOKUP($A2548,Parts!$A:$AM,L$1,0)="X",AC$2,"")</f>
        <v/>
      </c>
      <c r="M2548" t="str">
        <f>IF(VLOOKUP($A2548,Parts!$A:$AM,M$1,0)="X",AD$2,"")</f>
        <v/>
      </c>
      <c r="N2548" t="str">
        <f>IF(VLOOKUP($A2548,Parts!$A:$AM,N$1,0)="X",AE$2,"")</f>
        <v/>
      </c>
      <c r="O2548" t="str">
        <f>IF(VLOOKUP($A2548,Parts!$A:$AM,O$1,0)="X",AF$2,"")</f>
        <v/>
      </c>
      <c r="P2548" t="str">
        <f t="shared" si="40"/>
        <v xml:space="preserve">    MODULE
    { name = ModuleTagEngineLiquidTurbo }
    MODULE
    { name = ModuleTagHumanRated }
</v>
      </c>
    </row>
    <row r="2549" spans="1:16" x14ac:dyDescent="0.25">
      <c r="A2549" t="str">
        <f>Table15[[#This Row],[Name]]</f>
        <v>FRELE5</v>
      </c>
      <c r="B2549" t="str">
        <f>IF(VLOOKUP($A2549,Parts!$A:$AM,B$1,0)="X",S$2,"")</f>
        <v/>
      </c>
      <c r="C2549" t="str">
        <f>IF(VLOOKUP($A2549,Parts!$A:$AM,C$1,0)="X",T$2,"")</f>
        <v/>
      </c>
      <c r="D2549" t="str">
        <f>IF(VLOOKUP($A2549,Parts!$A:$AM,D$1,0)="X",U$2,"")</f>
        <v/>
      </c>
      <c r="E2549" t="str">
        <f>IF(VLOOKUP($A2549,Parts!$A:$AM,E$1,0)="X",V$2,"")</f>
        <v/>
      </c>
      <c r="F2549" t="str">
        <f>IF(VLOOKUP($A2549,Parts!$A:$AM,F$1,0)="X",W$2,"")</f>
        <v xml:space="preserve">    MODULE
    { name = ModuleTagEngineLiquidTurbo }
</v>
      </c>
      <c r="G2549" t="str">
        <f>IF(VLOOKUP($A2549,Parts!$A:$AM,G$1,0)="X",X$2,"")</f>
        <v/>
      </c>
      <c r="H2549" t="str">
        <f>IF(VLOOKUP($A2549,Parts!$A:$AM,H$1,0)="X",Y$2,"")</f>
        <v/>
      </c>
      <c r="I2549" t="str">
        <f>IF(VLOOKUP($A2549,Parts!$A:$AM,I$1,0)="X",Z$2,"")</f>
        <v/>
      </c>
      <c r="J2549" t="str">
        <f>IF(VLOOKUP($A2549,Parts!$A:$AM,J$1,0)="X",AA$2,"")</f>
        <v/>
      </c>
      <c r="K2549" t="str">
        <f>IF(VLOOKUP($A2549,Parts!$A:$AM,K$1,0)="X",AB$2,"")</f>
        <v/>
      </c>
      <c r="L2549" t="str">
        <f>IF(VLOOKUP($A2549,Parts!$A:$AM,L$1,0)="X",AC$2,"")</f>
        <v/>
      </c>
      <c r="M2549" t="str">
        <f>IF(VLOOKUP($A2549,Parts!$A:$AM,M$1,0)="X",AD$2,"")</f>
        <v/>
      </c>
      <c r="N2549" t="str">
        <f>IF(VLOOKUP($A2549,Parts!$A:$AM,N$1,0)="X",AE$2,"")</f>
        <v/>
      </c>
      <c r="O2549" t="str">
        <f>IF(VLOOKUP($A2549,Parts!$A:$AM,O$1,0)="X",AF$2,"")</f>
        <v xml:space="preserve">    MODULE
    { name = ModuleTagHydrolox }
</v>
      </c>
      <c r="P2549" t="str">
        <f t="shared" si="40"/>
        <v xml:space="preserve">    MODULE
    { name = ModuleTagEngineLiquidTurbo }
    MODULE
    { name = ModuleTagHydrolox }
</v>
      </c>
    </row>
    <row r="2550" spans="1:16" x14ac:dyDescent="0.25">
      <c r="A2550" t="str">
        <f>Table15[[#This Row],[Name]]</f>
        <v>RD-0105</v>
      </c>
      <c r="B2550" t="str">
        <f>IF(VLOOKUP($A2550,Parts!$A:$AM,B$1,0)="X",S$2,"")</f>
        <v/>
      </c>
      <c r="C2550" t="str">
        <f>IF(VLOOKUP($A2550,Parts!$A:$AM,C$1,0)="X",T$2,"")</f>
        <v/>
      </c>
      <c r="D2550" t="str">
        <f>IF(VLOOKUP($A2550,Parts!$A:$AM,D$1,0)="X",U$2,"")</f>
        <v/>
      </c>
      <c r="E2550" t="str">
        <f>IF(VLOOKUP($A2550,Parts!$A:$AM,E$1,0)="X",V$2,"")</f>
        <v/>
      </c>
      <c r="F2550" t="str">
        <f>IF(VLOOKUP($A2550,Parts!$A:$AM,F$1,0)="X",W$2,"")</f>
        <v/>
      </c>
      <c r="G2550" t="str">
        <f>IF(VLOOKUP($A2550,Parts!$A:$AM,G$1,0)="X",X$2,"")</f>
        <v/>
      </c>
      <c r="H2550" t="str">
        <f>IF(VLOOKUP($A2550,Parts!$A:$AM,H$1,0)="X",Y$2,"")</f>
        <v/>
      </c>
      <c r="I2550" t="str">
        <f>IF(VLOOKUP($A2550,Parts!$A:$AM,I$1,0)="X",Z$2,"")</f>
        <v/>
      </c>
      <c r="J2550" t="str">
        <f>IF(VLOOKUP($A2550,Parts!$A:$AM,J$1,0)="X",AA$2,"")</f>
        <v/>
      </c>
      <c r="K2550" t="str">
        <f>IF(VLOOKUP($A2550,Parts!$A:$AM,K$1,0)="X",AB$2,"")</f>
        <v/>
      </c>
      <c r="L2550" t="str">
        <f>IF(VLOOKUP($A2550,Parts!$A:$AM,L$1,0)="X",AC$2,"")</f>
        <v/>
      </c>
      <c r="M2550" t="str">
        <f>IF(VLOOKUP($A2550,Parts!$A:$AM,M$1,0)="X",AD$2,"")</f>
        <v/>
      </c>
      <c r="N2550" t="str">
        <f>IF(VLOOKUP($A2550,Parts!$A:$AM,N$1,0)="X",AE$2,"")</f>
        <v/>
      </c>
      <c r="O2550" t="str">
        <f>IF(VLOOKUP($A2550,Parts!$A:$AM,O$1,0)="X",AF$2,"")</f>
        <v/>
      </c>
      <c r="P2550" t="str">
        <f t="shared" si="40"/>
        <v/>
      </c>
    </row>
    <row r="2551" spans="1:16" x14ac:dyDescent="0.25">
      <c r="A2551" t="str">
        <f>Table15[[#This Row],[Name]]</f>
        <v>RD-0109</v>
      </c>
      <c r="B2551" t="str">
        <f>IF(VLOOKUP($A2551,Parts!$A:$AM,B$1,0)="X",S$2,"")</f>
        <v/>
      </c>
      <c r="C2551" t="str">
        <f>IF(VLOOKUP($A2551,Parts!$A:$AM,C$1,0)="X",T$2,"")</f>
        <v/>
      </c>
      <c r="D2551" t="str">
        <f>IF(VLOOKUP($A2551,Parts!$A:$AM,D$1,0)="X",U$2,"")</f>
        <v/>
      </c>
      <c r="E2551" t="str">
        <f>IF(VLOOKUP($A2551,Parts!$A:$AM,E$1,0)="X",V$2,"")</f>
        <v/>
      </c>
      <c r="F2551" t="str">
        <f>IF(VLOOKUP($A2551,Parts!$A:$AM,F$1,0)="X",W$2,"")</f>
        <v/>
      </c>
      <c r="G2551" t="str">
        <f>IF(VLOOKUP($A2551,Parts!$A:$AM,G$1,0)="X",X$2,"")</f>
        <v/>
      </c>
      <c r="H2551" t="str">
        <f>IF(VLOOKUP($A2551,Parts!$A:$AM,H$1,0)="X",Y$2,"")</f>
        <v/>
      </c>
      <c r="I2551" t="str">
        <f>IF(VLOOKUP($A2551,Parts!$A:$AM,I$1,0)="X",Z$2,"")</f>
        <v/>
      </c>
      <c r="J2551" t="str">
        <f>IF(VLOOKUP($A2551,Parts!$A:$AM,J$1,0)="X",AA$2,"")</f>
        <v/>
      </c>
      <c r="K2551" t="str">
        <f>IF(VLOOKUP($A2551,Parts!$A:$AM,K$1,0)="X",AB$2,"")</f>
        <v/>
      </c>
      <c r="L2551" t="str">
        <f>IF(VLOOKUP($A2551,Parts!$A:$AM,L$1,0)="X",AC$2,"")</f>
        <v/>
      </c>
      <c r="M2551" t="str">
        <f>IF(VLOOKUP($A2551,Parts!$A:$AM,M$1,0)="X",AD$2,"")</f>
        <v/>
      </c>
      <c r="N2551" t="str">
        <f>IF(VLOOKUP($A2551,Parts!$A:$AM,N$1,0)="X",AE$2,"")</f>
        <v/>
      </c>
      <c r="O2551" t="str">
        <f>IF(VLOOKUP($A2551,Parts!$A:$AM,O$1,0)="X",AF$2,"")</f>
        <v/>
      </c>
      <c r="P2551" t="str">
        <f t="shared" si="40"/>
        <v/>
      </c>
    </row>
    <row r="2552" spans="1:16" x14ac:dyDescent="0.25">
      <c r="A2552" t="str">
        <f>Table15[[#This Row],[Name]]</f>
        <v>rn_proton_rd0210</v>
      </c>
      <c r="B2552" t="str">
        <f>IF(VLOOKUP($A2552,Parts!$A:$AM,B$1,0)="X",S$2,"")</f>
        <v/>
      </c>
      <c r="C2552" t="str">
        <f>IF(VLOOKUP($A2552,Parts!$A:$AM,C$1,0)="X",T$2,"")</f>
        <v/>
      </c>
      <c r="D2552" t="str">
        <f>IF(VLOOKUP($A2552,Parts!$A:$AM,D$1,0)="X",U$2,"")</f>
        <v/>
      </c>
      <c r="E2552" t="str">
        <f>IF(VLOOKUP($A2552,Parts!$A:$AM,E$1,0)="X",V$2,"")</f>
        <v/>
      </c>
      <c r="F2552" t="str">
        <f>IF(VLOOKUP($A2552,Parts!$A:$AM,F$1,0)="X",W$2,"")</f>
        <v xml:space="preserve">    MODULE
    { name = ModuleTagEngineLiquidTurbo }
</v>
      </c>
      <c r="G2552" t="str">
        <f>IF(VLOOKUP($A2552,Parts!$A:$AM,G$1,0)="X",X$2,"")</f>
        <v/>
      </c>
      <c r="H2552" t="str">
        <f>IF(VLOOKUP($A2552,Parts!$A:$AM,H$1,0)="X",Y$2,"")</f>
        <v/>
      </c>
      <c r="I2552" t="str">
        <f>IF(VLOOKUP($A2552,Parts!$A:$AM,I$1,0)="X",Z$2,"")</f>
        <v/>
      </c>
      <c r="J2552" t="str">
        <f>IF(VLOOKUP($A2552,Parts!$A:$AM,J$1,0)="X",AA$2,"")</f>
        <v/>
      </c>
      <c r="K2552" t="str">
        <f>IF(VLOOKUP($A2552,Parts!$A:$AM,K$1,0)="X",AB$2,"")</f>
        <v/>
      </c>
      <c r="L2552" t="str">
        <f>IF(VLOOKUP($A2552,Parts!$A:$AM,L$1,0)="X",AC$2,"")</f>
        <v/>
      </c>
      <c r="M2552" t="str">
        <f>IF(VLOOKUP($A2552,Parts!$A:$AM,M$1,0)="X",AD$2,"")</f>
        <v/>
      </c>
      <c r="N2552" t="str">
        <f>IF(VLOOKUP($A2552,Parts!$A:$AM,N$1,0)="X",AE$2,"")</f>
        <v/>
      </c>
      <c r="O2552" t="str">
        <f>IF(VLOOKUP($A2552,Parts!$A:$AM,O$1,0)="X",AF$2,"")</f>
        <v/>
      </c>
      <c r="P2552" t="str">
        <f t="shared" si="40"/>
        <v xml:space="preserve">    MODULE
    { name = ModuleTagEngineLiquidTurbo }
</v>
      </c>
    </row>
    <row r="2553" spans="1:16" x14ac:dyDescent="0.25">
      <c r="A2553" t="str">
        <f>Table15[[#This Row],[Name]]</f>
        <v>RD0210</v>
      </c>
      <c r="B2553" t="str">
        <f>IF(VLOOKUP($A2553,Parts!$A:$AM,B$1,0)="X",S$2,"")</f>
        <v/>
      </c>
      <c r="C2553" t="str">
        <f>IF(VLOOKUP($A2553,Parts!$A:$AM,C$1,0)="X",T$2,"")</f>
        <v/>
      </c>
      <c r="D2553" t="str">
        <f>IF(VLOOKUP($A2553,Parts!$A:$AM,D$1,0)="X",U$2,"")</f>
        <v/>
      </c>
      <c r="E2553" t="str">
        <f>IF(VLOOKUP($A2553,Parts!$A:$AM,E$1,0)="X",V$2,"")</f>
        <v/>
      </c>
      <c r="F2553" t="str">
        <f>IF(VLOOKUP($A2553,Parts!$A:$AM,F$1,0)="X",W$2,"")</f>
        <v xml:space="preserve">    MODULE
    { name = ModuleTagEngineLiquidTurbo }
</v>
      </c>
      <c r="G2553" t="str">
        <f>IF(VLOOKUP($A2553,Parts!$A:$AM,G$1,0)="X",X$2,"")</f>
        <v/>
      </c>
      <c r="H2553" t="str">
        <f>IF(VLOOKUP($A2553,Parts!$A:$AM,H$1,0)="X",Y$2,"")</f>
        <v/>
      </c>
      <c r="I2553" t="str">
        <f>IF(VLOOKUP($A2553,Parts!$A:$AM,I$1,0)="X",Z$2,"")</f>
        <v/>
      </c>
      <c r="J2553" t="str">
        <f>IF(VLOOKUP($A2553,Parts!$A:$AM,J$1,0)="X",AA$2,"")</f>
        <v/>
      </c>
      <c r="K2553" t="str">
        <f>IF(VLOOKUP($A2553,Parts!$A:$AM,K$1,0)="X",AB$2,"")</f>
        <v/>
      </c>
      <c r="L2553" t="str">
        <f>IF(VLOOKUP($A2553,Parts!$A:$AM,L$1,0)="X",AC$2,"")</f>
        <v/>
      </c>
      <c r="M2553" t="str">
        <f>IF(VLOOKUP($A2553,Parts!$A:$AM,M$1,0)="X",AD$2,"")</f>
        <v/>
      </c>
      <c r="N2553" t="str">
        <f>IF(VLOOKUP($A2553,Parts!$A:$AM,N$1,0)="X",AE$2,"")</f>
        <v/>
      </c>
      <c r="O2553" t="str">
        <f>IF(VLOOKUP($A2553,Parts!$A:$AM,O$1,0)="X",AF$2,"")</f>
        <v/>
      </c>
      <c r="P2553" t="str">
        <f t="shared" si="40"/>
        <v xml:space="preserve">    MODULE
    { name = ModuleTagEngineLiquidTurbo }
</v>
      </c>
    </row>
    <row r="2554" spans="1:16" x14ac:dyDescent="0.25">
      <c r="A2554" t="str">
        <f>Table15[[#This Row],[Name]]</f>
        <v>RO-RD-0210</v>
      </c>
      <c r="B2554" t="str">
        <f>IF(VLOOKUP($A2554,Parts!$A:$AM,B$1,0)="X",S$2,"")</f>
        <v/>
      </c>
      <c r="C2554" t="str">
        <f>IF(VLOOKUP($A2554,Parts!$A:$AM,C$1,0)="X",T$2,"")</f>
        <v/>
      </c>
      <c r="D2554" t="str">
        <f>IF(VLOOKUP($A2554,Parts!$A:$AM,D$1,0)="X",U$2,"")</f>
        <v/>
      </c>
      <c r="E2554" t="str">
        <f>IF(VLOOKUP($A2554,Parts!$A:$AM,E$1,0)="X",V$2,"")</f>
        <v/>
      </c>
      <c r="F2554" t="str">
        <f>IF(VLOOKUP($A2554,Parts!$A:$AM,F$1,0)="X",W$2,"")</f>
        <v xml:space="preserve">    MODULE
    { name = ModuleTagEngineLiquidTurbo }
</v>
      </c>
      <c r="G2554" t="str">
        <f>IF(VLOOKUP($A2554,Parts!$A:$AM,G$1,0)="X",X$2,"")</f>
        <v/>
      </c>
      <c r="H2554" t="str">
        <f>IF(VLOOKUP($A2554,Parts!$A:$AM,H$1,0)="X",Y$2,"")</f>
        <v/>
      </c>
      <c r="I2554" t="str">
        <f>IF(VLOOKUP($A2554,Parts!$A:$AM,I$1,0)="X",Z$2,"")</f>
        <v/>
      </c>
      <c r="J2554" t="str">
        <f>IF(VLOOKUP($A2554,Parts!$A:$AM,J$1,0)="X",AA$2,"")</f>
        <v/>
      </c>
      <c r="K2554" t="str">
        <f>IF(VLOOKUP($A2554,Parts!$A:$AM,K$1,0)="X",AB$2,"")</f>
        <v/>
      </c>
      <c r="L2554" t="str">
        <f>IF(VLOOKUP($A2554,Parts!$A:$AM,L$1,0)="X",AC$2,"")</f>
        <v/>
      </c>
      <c r="M2554" t="str">
        <f>IF(VLOOKUP($A2554,Parts!$A:$AM,M$1,0)="X",AD$2,"")</f>
        <v/>
      </c>
      <c r="N2554" t="str">
        <f>IF(VLOOKUP($A2554,Parts!$A:$AM,N$1,0)="X",AE$2,"")</f>
        <v/>
      </c>
      <c r="O2554" t="str">
        <f>IF(VLOOKUP($A2554,Parts!$A:$AM,O$1,0)="X",AF$2,"")</f>
        <v/>
      </c>
      <c r="P2554" t="str">
        <f t="shared" si="40"/>
        <v xml:space="preserve">    MODULE
    { name = ModuleTagEngineLiquidTurbo }
</v>
      </c>
    </row>
    <row r="2555" spans="1:16" x14ac:dyDescent="0.25">
      <c r="A2555" t="str">
        <f>Table15[[#This Row],[Name]]</f>
        <v>RD0212</v>
      </c>
      <c r="B2555" t="str">
        <f>IF(VLOOKUP($A2555,Parts!$A:$AM,B$1,0)="X",S$2,"")</f>
        <v/>
      </c>
      <c r="C2555" t="str">
        <f>IF(VLOOKUP($A2555,Parts!$A:$AM,C$1,0)="X",T$2,"")</f>
        <v/>
      </c>
      <c r="D2555" t="str">
        <f>IF(VLOOKUP($A2555,Parts!$A:$AM,D$1,0)="X",U$2,"")</f>
        <v/>
      </c>
      <c r="E2555" t="str">
        <f>IF(VLOOKUP($A2555,Parts!$A:$AM,E$1,0)="X",V$2,"")</f>
        <v/>
      </c>
      <c r="F2555" t="str">
        <f>IF(VLOOKUP($A2555,Parts!$A:$AM,F$1,0)="X",W$2,"")</f>
        <v xml:space="preserve">    MODULE
    { name = ModuleTagEngineLiquidTurbo }
</v>
      </c>
      <c r="G2555" t="str">
        <f>IF(VLOOKUP($A2555,Parts!$A:$AM,G$1,0)="X",X$2,"")</f>
        <v/>
      </c>
      <c r="H2555" t="str">
        <f>IF(VLOOKUP($A2555,Parts!$A:$AM,H$1,0)="X",Y$2,"")</f>
        <v/>
      </c>
      <c r="I2555" t="str">
        <f>IF(VLOOKUP($A2555,Parts!$A:$AM,I$1,0)="X",Z$2,"")</f>
        <v/>
      </c>
      <c r="J2555" t="str">
        <f>IF(VLOOKUP($A2555,Parts!$A:$AM,J$1,0)="X",AA$2,"")</f>
        <v/>
      </c>
      <c r="K2555" t="str">
        <f>IF(VLOOKUP($A2555,Parts!$A:$AM,K$1,0)="X",AB$2,"")</f>
        <v/>
      </c>
      <c r="L2555" t="str">
        <f>IF(VLOOKUP($A2555,Parts!$A:$AM,L$1,0)="X",AC$2,"")</f>
        <v/>
      </c>
      <c r="M2555" t="str">
        <f>IF(VLOOKUP($A2555,Parts!$A:$AM,M$1,0)="X",AD$2,"")</f>
        <v/>
      </c>
      <c r="N2555" t="str">
        <f>IF(VLOOKUP($A2555,Parts!$A:$AM,N$1,0)="X",AE$2,"")</f>
        <v/>
      </c>
      <c r="O2555" t="str">
        <f>IF(VLOOKUP($A2555,Parts!$A:$AM,O$1,0)="X",AF$2,"")</f>
        <v/>
      </c>
      <c r="P2555" t="str">
        <f t="shared" si="40"/>
        <v xml:space="preserve">    MODULE
    { name = ModuleTagEngineLiquidTurbo }
</v>
      </c>
    </row>
    <row r="2556" spans="1:16" x14ac:dyDescent="0.25">
      <c r="A2556" t="str">
        <f>Table15[[#This Row],[Name]]</f>
        <v>RD-0107</v>
      </c>
      <c r="B2556" t="str">
        <f>IF(VLOOKUP($A2556,Parts!$A:$AM,B$1,0)="X",S$2,"")</f>
        <v/>
      </c>
      <c r="C2556" t="str">
        <f>IF(VLOOKUP($A2556,Parts!$A:$AM,C$1,0)="X",T$2,"")</f>
        <v/>
      </c>
      <c r="D2556" t="str">
        <f>IF(VLOOKUP($A2556,Parts!$A:$AM,D$1,0)="X",U$2,"")</f>
        <v/>
      </c>
      <c r="E2556" t="str">
        <f>IF(VLOOKUP($A2556,Parts!$A:$AM,E$1,0)="X",V$2,"")</f>
        <v/>
      </c>
      <c r="F2556" t="str">
        <f>IF(VLOOKUP($A2556,Parts!$A:$AM,F$1,0)="X",W$2,"")</f>
        <v/>
      </c>
      <c r="G2556" t="str">
        <f>IF(VLOOKUP($A2556,Parts!$A:$AM,G$1,0)="X",X$2,"")</f>
        <v/>
      </c>
      <c r="H2556" t="str">
        <f>IF(VLOOKUP($A2556,Parts!$A:$AM,H$1,0)="X",Y$2,"")</f>
        <v/>
      </c>
      <c r="I2556" t="str">
        <f>IF(VLOOKUP($A2556,Parts!$A:$AM,I$1,0)="X",Z$2,"")</f>
        <v/>
      </c>
      <c r="J2556" t="str">
        <f>IF(VLOOKUP($A2556,Parts!$A:$AM,J$1,0)="X",AA$2,"")</f>
        <v/>
      </c>
      <c r="K2556" t="str">
        <f>IF(VLOOKUP($A2556,Parts!$A:$AM,K$1,0)="X",AB$2,"")</f>
        <v/>
      </c>
      <c r="L2556" t="str">
        <f>IF(VLOOKUP($A2556,Parts!$A:$AM,L$1,0)="X",AC$2,"")</f>
        <v/>
      </c>
      <c r="M2556" t="str">
        <f>IF(VLOOKUP($A2556,Parts!$A:$AM,M$1,0)="X",AD$2,"")</f>
        <v/>
      </c>
      <c r="N2556" t="str">
        <f>IF(VLOOKUP($A2556,Parts!$A:$AM,N$1,0)="X",AE$2,"")</f>
        <v/>
      </c>
      <c r="O2556" t="str">
        <f>IF(VLOOKUP($A2556,Parts!$A:$AM,O$1,0)="X",AF$2,"")</f>
        <v/>
      </c>
      <c r="P2556" t="str">
        <f t="shared" si="40"/>
        <v/>
      </c>
    </row>
    <row r="2557" spans="1:16" x14ac:dyDescent="0.25">
      <c r="A2557" t="str">
        <f>Table15[[#This Row],[Name]]</f>
        <v>RD-0110</v>
      </c>
      <c r="B2557" t="str">
        <f>IF(VLOOKUP($A2557,Parts!$A:$AM,B$1,0)="X",S$2,"")</f>
        <v/>
      </c>
      <c r="C2557" t="str">
        <f>IF(VLOOKUP($A2557,Parts!$A:$AM,C$1,0)="X",T$2,"")</f>
        <v/>
      </c>
      <c r="D2557" t="str">
        <f>IF(VLOOKUP($A2557,Parts!$A:$AM,D$1,0)="X",U$2,"")</f>
        <v/>
      </c>
      <c r="E2557" t="str">
        <f>IF(VLOOKUP($A2557,Parts!$A:$AM,E$1,0)="X",V$2,"")</f>
        <v/>
      </c>
      <c r="F2557" t="str">
        <f>IF(VLOOKUP($A2557,Parts!$A:$AM,F$1,0)="X",W$2,"")</f>
        <v/>
      </c>
      <c r="G2557" t="str">
        <f>IF(VLOOKUP($A2557,Parts!$A:$AM,G$1,0)="X",X$2,"")</f>
        <v/>
      </c>
      <c r="H2557" t="str">
        <f>IF(VLOOKUP($A2557,Parts!$A:$AM,H$1,0)="X",Y$2,"")</f>
        <v/>
      </c>
      <c r="I2557" t="str">
        <f>IF(VLOOKUP($A2557,Parts!$A:$AM,I$1,0)="X",Z$2,"")</f>
        <v/>
      </c>
      <c r="J2557" t="str">
        <f>IF(VLOOKUP($A2557,Parts!$A:$AM,J$1,0)="X",AA$2,"")</f>
        <v/>
      </c>
      <c r="K2557" t="str">
        <f>IF(VLOOKUP($A2557,Parts!$A:$AM,K$1,0)="X",AB$2,"")</f>
        <v/>
      </c>
      <c r="L2557" t="str">
        <f>IF(VLOOKUP($A2557,Parts!$A:$AM,L$1,0)="X",AC$2,"")</f>
        <v/>
      </c>
      <c r="M2557" t="str">
        <f>IF(VLOOKUP($A2557,Parts!$A:$AM,M$1,0)="X",AD$2,"")</f>
        <v/>
      </c>
      <c r="N2557" t="str">
        <f>IF(VLOOKUP($A2557,Parts!$A:$AM,N$1,0)="X",AE$2,"")</f>
        <v/>
      </c>
      <c r="O2557" t="str">
        <f>IF(VLOOKUP($A2557,Parts!$A:$AM,O$1,0)="X",AF$2,"")</f>
        <v/>
      </c>
      <c r="P2557" t="str">
        <f t="shared" si="40"/>
        <v/>
      </c>
    </row>
    <row r="2558" spans="1:16" x14ac:dyDescent="0.25">
      <c r="A2558" t="str">
        <f>Table15[[#This Row],[Name]]</f>
        <v>rn_proton_rd0212</v>
      </c>
      <c r="B2558" t="str">
        <f>IF(VLOOKUP($A2558,Parts!$A:$AM,B$1,0)="X",S$2,"")</f>
        <v/>
      </c>
      <c r="C2558" t="str">
        <f>IF(VLOOKUP($A2558,Parts!$A:$AM,C$1,0)="X",T$2,"")</f>
        <v/>
      </c>
      <c r="D2558" t="str">
        <f>IF(VLOOKUP($A2558,Parts!$A:$AM,D$1,0)="X",U$2,"")</f>
        <v/>
      </c>
      <c r="E2558" t="str">
        <f>IF(VLOOKUP($A2558,Parts!$A:$AM,E$1,0)="X",V$2,"")</f>
        <v/>
      </c>
      <c r="F2558" t="str">
        <f>IF(VLOOKUP($A2558,Parts!$A:$AM,F$1,0)="X",W$2,"")</f>
        <v xml:space="preserve">    MODULE
    { name = ModuleTagEngineLiquidTurbo }
</v>
      </c>
      <c r="G2558" t="str">
        <f>IF(VLOOKUP($A2558,Parts!$A:$AM,G$1,0)="X",X$2,"")</f>
        <v/>
      </c>
      <c r="H2558" t="str">
        <f>IF(VLOOKUP($A2558,Parts!$A:$AM,H$1,0)="X",Y$2,"")</f>
        <v/>
      </c>
      <c r="I2558" t="str">
        <f>IF(VLOOKUP($A2558,Parts!$A:$AM,I$1,0)="X",Z$2,"")</f>
        <v/>
      </c>
      <c r="J2558" t="str">
        <f>IF(VLOOKUP($A2558,Parts!$A:$AM,J$1,0)="X",AA$2,"")</f>
        <v/>
      </c>
      <c r="K2558" t="str">
        <f>IF(VLOOKUP($A2558,Parts!$A:$AM,K$1,0)="X",AB$2,"")</f>
        <v/>
      </c>
      <c r="L2558" t="str">
        <f>IF(VLOOKUP($A2558,Parts!$A:$AM,L$1,0)="X",AC$2,"")</f>
        <v/>
      </c>
      <c r="M2558" t="str">
        <f>IF(VLOOKUP($A2558,Parts!$A:$AM,M$1,0)="X",AD$2,"")</f>
        <v/>
      </c>
      <c r="N2558" t="str">
        <f>IF(VLOOKUP($A2558,Parts!$A:$AM,N$1,0)="X",AE$2,"")</f>
        <v/>
      </c>
      <c r="O2558" t="str">
        <f>IF(VLOOKUP($A2558,Parts!$A:$AM,O$1,0)="X",AF$2,"")</f>
        <v/>
      </c>
      <c r="P2558" t="str">
        <f t="shared" si="40"/>
        <v xml:space="preserve">    MODULE
    { name = ModuleTagEngineLiquidTurbo }
</v>
      </c>
    </row>
    <row r="2559" spans="1:16" x14ac:dyDescent="0.25">
      <c r="A2559" t="str">
        <f>Table15[[#This Row],[Name]]</f>
        <v>RLA_mp_small_radial</v>
      </c>
      <c r="B2559" t="str">
        <f>IF(VLOOKUP($A2559,Parts!$A:$AM,B$1,0)="X",S$2,"")</f>
        <v/>
      </c>
      <c r="C2559" t="str">
        <f>IF(VLOOKUP($A2559,Parts!$A:$AM,C$1,0)="X",T$2,"")</f>
        <v/>
      </c>
      <c r="D2559" t="str">
        <f>IF(VLOOKUP($A2559,Parts!$A:$AM,D$1,0)="X",U$2,"")</f>
        <v/>
      </c>
      <c r="E2559" t="str">
        <f>IF(VLOOKUP($A2559,Parts!$A:$AM,E$1,0)="X",V$2,"")</f>
        <v/>
      </c>
      <c r="F2559" t="str">
        <f>IF(VLOOKUP($A2559,Parts!$A:$AM,F$1,0)="X",W$2,"")</f>
        <v/>
      </c>
      <c r="G2559" t="str">
        <f>IF(VLOOKUP($A2559,Parts!$A:$AM,G$1,0)="X",X$2,"")</f>
        <v/>
      </c>
      <c r="H2559" t="str">
        <f>IF(VLOOKUP($A2559,Parts!$A:$AM,H$1,0)="X",Y$2,"")</f>
        <v/>
      </c>
      <c r="I2559" t="str">
        <f>IF(VLOOKUP($A2559,Parts!$A:$AM,I$1,0)="X",Z$2,"")</f>
        <v/>
      </c>
      <c r="J2559" t="str">
        <f>IF(VLOOKUP($A2559,Parts!$A:$AM,J$1,0)="X",AA$2,"")</f>
        <v/>
      </c>
      <c r="K2559" t="str">
        <f>IF(VLOOKUP($A2559,Parts!$A:$AM,K$1,0)="X",AB$2,"")</f>
        <v/>
      </c>
      <c r="L2559" t="str">
        <f>IF(VLOOKUP($A2559,Parts!$A:$AM,L$1,0)="X",AC$2,"")</f>
        <v/>
      </c>
      <c r="M2559" t="str">
        <f>IF(VLOOKUP($A2559,Parts!$A:$AM,M$1,0)="X",AD$2,"")</f>
        <v/>
      </c>
      <c r="N2559" t="str">
        <f>IF(VLOOKUP($A2559,Parts!$A:$AM,N$1,0)="X",AE$2,"")</f>
        <v/>
      </c>
      <c r="O2559" t="str">
        <f>IF(VLOOKUP($A2559,Parts!$A:$AM,O$1,0)="X",AF$2,"")</f>
        <v/>
      </c>
      <c r="P2559" t="str">
        <f t="shared" si="40"/>
        <v/>
      </c>
    </row>
    <row r="2560" spans="1:16" x14ac:dyDescent="0.25">
      <c r="A2560" t="str">
        <f>Table15[[#This Row],[Name]]</f>
        <v>RD-0110R</v>
      </c>
      <c r="B2560" t="str">
        <f>IF(VLOOKUP($A2560,Parts!$A:$AM,B$1,0)="X",S$2,"")</f>
        <v/>
      </c>
      <c r="C2560" t="str">
        <f>IF(VLOOKUP($A2560,Parts!$A:$AM,C$1,0)="X",T$2,"")</f>
        <v/>
      </c>
      <c r="D2560" t="str">
        <f>IF(VLOOKUP($A2560,Parts!$A:$AM,D$1,0)="X",U$2,"")</f>
        <v/>
      </c>
      <c r="E2560" t="str">
        <f>IF(VLOOKUP($A2560,Parts!$A:$AM,E$1,0)="X",V$2,"")</f>
        <v/>
      </c>
      <c r="F2560" t="str">
        <f>IF(VLOOKUP($A2560,Parts!$A:$AM,F$1,0)="X",W$2,"")</f>
        <v/>
      </c>
      <c r="G2560" t="str">
        <f>IF(VLOOKUP($A2560,Parts!$A:$AM,G$1,0)="X",X$2,"")</f>
        <v/>
      </c>
      <c r="H2560" t="str">
        <f>IF(VLOOKUP($A2560,Parts!$A:$AM,H$1,0)="X",Y$2,"")</f>
        <v/>
      </c>
      <c r="I2560" t="str">
        <f>IF(VLOOKUP($A2560,Parts!$A:$AM,I$1,0)="X",Z$2,"")</f>
        <v/>
      </c>
      <c r="J2560" t="str">
        <f>IF(VLOOKUP($A2560,Parts!$A:$AM,J$1,0)="X",AA$2,"")</f>
        <v/>
      </c>
      <c r="K2560" t="str">
        <f>IF(VLOOKUP($A2560,Parts!$A:$AM,K$1,0)="X",AB$2,"")</f>
        <v/>
      </c>
      <c r="L2560" t="str">
        <f>IF(VLOOKUP($A2560,Parts!$A:$AM,L$1,0)="X",AC$2,"")</f>
        <v/>
      </c>
      <c r="M2560" t="str">
        <f>IF(VLOOKUP($A2560,Parts!$A:$AM,M$1,0)="X",AD$2,"")</f>
        <v/>
      </c>
      <c r="N2560" t="str">
        <f>IF(VLOOKUP($A2560,Parts!$A:$AM,N$1,0)="X",AE$2,"")</f>
        <v/>
      </c>
      <c r="O2560" t="str">
        <f>IF(VLOOKUP($A2560,Parts!$A:$AM,O$1,0)="X",AF$2,"")</f>
        <v/>
      </c>
      <c r="P2560" t="str">
        <f t="shared" si="40"/>
        <v/>
      </c>
    </row>
    <row r="2561" spans="1:16" x14ac:dyDescent="0.25">
      <c r="A2561" t="str">
        <f>Table15[[#This Row],[Name]]</f>
        <v>rn_proton_vernier</v>
      </c>
      <c r="B2561" t="str">
        <f>IF(VLOOKUP($A2561,Parts!$A:$AM,B$1,0)="X",S$2,"")</f>
        <v/>
      </c>
      <c r="C2561" t="str">
        <f>IF(VLOOKUP($A2561,Parts!$A:$AM,C$1,0)="X",T$2,"")</f>
        <v/>
      </c>
      <c r="D2561" t="str">
        <f>IF(VLOOKUP($A2561,Parts!$A:$AM,D$1,0)="X",U$2,"")</f>
        <v/>
      </c>
      <c r="E2561" t="str">
        <f>IF(VLOOKUP($A2561,Parts!$A:$AM,E$1,0)="X",V$2,"")</f>
        <v/>
      </c>
      <c r="F2561" t="str">
        <f>IF(VLOOKUP($A2561,Parts!$A:$AM,F$1,0)="X",W$2,"")</f>
        <v/>
      </c>
      <c r="G2561" t="str">
        <f>IF(VLOOKUP($A2561,Parts!$A:$AM,G$1,0)="X",X$2,"")</f>
        <v/>
      </c>
      <c r="H2561" t="str">
        <f>IF(VLOOKUP($A2561,Parts!$A:$AM,H$1,0)="X",Y$2,"")</f>
        <v/>
      </c>
      <c r="I2561" t="str">
        <f>IF(VLOOKUP($A2561,Parts!$A:$AM,I$1,0)="X",Z$2,"")</f>
        <v/>
      </c>
      <c r="J2561" t="str">
        <f>IF(VLOOKUP($A2561,Parts!$A:$AM,J$1,0)="X",AA$2,"")</f>
        <v/>
      </c>
      <c r="K2561" t="str">
        <f>IF(VLOOKUP($A2561,Parts!$A:$AM,K$1,0)="X",AB$2,"")</f>
        <v/>
      </c>
      <c r="L2561" t="str">
        <f>IF(VLOOKUP($A2561,Parts!$A:$AM,L$1,0)="X",AC$2,"")</f>
        <v/>
      </c>
      <c r="M2561" t="str">
        <f>IF(VLOOKUP($A2561,Parts!$A:$AM,M$1,0)="X",AD$2,"")</f>
        <v/>
      </c>
      <c r="N2561" t="str">
        <f>IF(VLOOKUP($A2561,Parts!$A:$AM,N$1,0)="X",AE$2,"")</f>
        <v/>
      </c>
      <c r="O2561" t="str">
        <f>IF(VLOOKUP($A2561,Parts!$A:$AM,O$1,0)="X",AF$2,"")</f>
        <v/>
      </c>
      <c r="P2561" t="str">
        <f t="shared" si="40"/>
        <v/>
      </c>
    </row>
    <row r="2562" spans="1:16" x14ac:dyDescent="0.25">
      <c r="A2562" t="str">
        <f>Table15[[#This Row],[Name]]</f>
        <v>RD-0110-Vernier</v>
      </c>
      <c r="B2562" t="str">
        <f>IF(VLOOKUP($A2562,Parts!$A:$AM,B$1,0)="X",S$2,"")</f>
        <v/>
      </c>
      <c r="C2562" t="str">
        <f>IF(VLOOKUP($A2562,Parts!$A:$AM,C$1,0)="X",T$2,"")</f>
        <v/>
      </c>
      <c r="D2562" t="str">
        <f>IF(VLOOKUP($A2562,Parts!$A:$AM,D$1,0)="X",U$2,"")</f>
        <v/>
      </c>
      <c r="E2562" t="str">
        <f>IF(VLOOKUP($A2562,Parts!$A:$AM,E$1,0)="X",V$2,"")</f>
        <v/>
      </c>
      <c r="F2562" t="str">
        <f>IF(VLOOKUP($A2562,Parts!$A:$AM,F$1,0)="X",W$2,"")</f>
        <v/>
      </c>
      <c r="G2562" t="str">
        <f>IF(VLOOKUP($A2562,Parts!$A:$AM,G$1,0)="X",X$2,"")</f>
        <v/>
      </c>
      <c r="H2562" t="str">
        <f>IF(VLOOKUP($A2562,Parts!$A:$AM,H$1,0)="X",Y$2,"")</f>
        <v/>
      </c>
      <c r="I2562" t="str">
        <f>IF(VLOOKUP($A2562,Parts!$A:$AM,I$1,0)="X",Z$2,"")</f>
        <v/>
      </c>
      <c r="J2562" t="str">
        <f>IF(VLOOKUP($A2562,Parts!$A:$AM,J$1,0)="X",AA$2,"")</f>
        <v/>
      </c>
      <c r="K2562" t="str">
        <f>IF(VLOOKUP($A2562,Parts!$A:$AM,K$1,0)="X",AB$2,"")</f>
        <v/>
      </c>
      <c r="L2562" t="str">
        <f>IF(VLOOKUP($A2562,Parts!$A:$AM,L$1,0)="X",AC$2,"")</f>
        <v/>
      </c>
      <c r="M2562" t="str">
        <f>IF(VLOOKUP($A2562,Parts!$A:$AM,M$1,0)="X",AD$2,"")</f>
        <v/>
      </c>
      <c r="N2562" t="str">
        <f>IF(VLOOKUP($A2562,Parts!$A:$AM,N$1,0)="X",AE$2,"")</f>
        <v/>
      </c>
      <c r="O2562" t="str">
        <f>IF(VLOOKUP($A2562,Parts!$A:$AM,O$1,0)="X",AF$2,"")</f>
        <v/>
      </c>
      <c r="P2562" t="str">
        <f t="shared" si="40"/>
        <v/>
      </c>
    </row>
    <row r="2563" spans="1:16" x14ac:dyDescent="0.25">
      <c r="A2563" t="str">
        <f>Table15[[#This Row],[Name]]</f>
        <v>rn_dnepr1_rd0255</v>
      </c>
      <c r="B2563" t="str">
        <f>IF(VLOOKUP($A2563,Parts!$A:$AM,B$1,0)="X",S$2,"")</f>
        <v/>
      </c>
      <c r="C2563" t="str">
        <f>IF(VLOOKUP($A2563,Parts!$A:$AM,C$1,0)="X",T$2,"")</f>
        <v/>
      </c>
      <c r="D2563" t="str">
        <f>IF(VLOOKUP($A2563,Parts!$A:$AM,D$1,0)="X",U$2,"")</f>
        <v/>
      </c>
      <c r="E2563" t="str">
        <f>IF(VLOOKUP($A2563,Parts!$A:$AM,E$1,0)="X",V$2,"")</f>
        <v/>
      </c>
      <c r="F2563" t="str">
        <f>IF(VLOOKUP($A2563,Parts!$A:$AM,F$1,0)="X",W$2,"")</f>
        <v xml:space="preserve">    MODULE
    { name = ModuleTagEngineLiquidTurbo }
</v>
      </c>
      <c r="G2563" t="str">
        <f>IF(VLOOKUP($A2563,Parts!$A:$AM,G$1,0)="X",X$2,"")</f>
        <v/>
      </c>
      <c r="H2563" t="str">
        <f>IF(VLOOKUP($A2563,Parts!$A:$AM,H$1,0)="X",Y$2,"")</f>
        <v/>
      </c>
      <c r="I2563" t="str">
        <f>IF(VLOOKUP($A2563,Parts!$A:$AM,I$1,0)="X",Z$2,"")</f>
        <v/>
      </c>
      <c r="J2563" t="str">
        <f>IF(VLOOKUP($A2563,Parts!$A:$AM,J$1,0)="X",AA$2,"")</f>
        <v/>
      </c>
      <c r="K2563" t="str">
        <f>IF(VLOOKUP($A2563,Parts!$A:$AM,K$1,0)="X",AB$2,"")</f>
        <v/>
      </c>
      <c r="L2563" t="str">
        <f>IF(VLOOKUP($A2563,Parts!$A:$AM,L$1,0)="X",AC$2,"")</f>
        <v/>
      </c>
      <c r="M2563" t="str">
        <f>IF(VLOOKUP($A2563,Parts!$A:$AM,M$1,0)="X",AD$2,"")</f>
        <v/>
      </c>
      <c r="N2563" t="str">
        <f>IF(VLOOKUP($A2563,Parts!$A:$AM,N$1,0)="X",AE$2,"")</f>
        <v/>
      </c>
      <c r="O2563" t="str">
        <f>IF(VLOOKUP($A2563,Parts!$A:$AM,O$1,0)="X",AF$2,"")</f>
        <v/>
      </c>
      <c r="P2563" t="str">
        <f t="shared" ref="P2563:P2626" si="41">B2563&amp;C2563&amp;D2563&amp;E2563&amp;F2563&amp;G2563&amp;H2563&amp;I2563&amp;J2563&amp;K2563&amp;L2563&amp;M2563&amp;N2563&amp;O2563</f>
        <v xml:space="preserve">    MODULE
    { name = ModuleTagEngineLiquidTurbo }
</v>
      </c>
    </row>
    <row r="2564" spans="1:16" x14ac:dyDescent="0.25">
      <c r="A2564" t="str">
        <f>Table15[[#This Row],[Name]]</f>
        <v>rn_dnepr1_rd0255_vernier</v>
      </c>
      <c r="B2564" t="str">
        <f>IF(VLOOKUP($A2564,Parts!$A:$AM,B$1,0)="X",S$2,"")</f>
        <v/>
      </c>
      <c r="C2564" t="str">
        <f>IF(VLOOKUP($A2564,Parts!$A:$AM,C$1,0)="X",T$2,"")</f>
        <v/>
      </c>
      <c r="D2564" t="str">
        <f>IF(VLOOKUP($A2564,Parts!$A:$AM,D$1,0)="X",U$2,"")</f>
        <v/>
      </c>
      <c r="E2564" t="str">
        <f>IF(VLOOKUP($A2564,Parts!$A:$AM,E$1,0)="X",V$2,"")</f>
        <v/>
      </c>
      <c r="F2564" t="str">
        <f>IF(VLOOKUP($A2564,Parts!$A:$AM,F$1,0)="X",W$2,"")</f>
        <v xml:space="preserve">    MODULE
    { name = ModuleTagEngineLiquidTurbo }
</v>
      </c>
      <c r="G2564" t="str">
        <f>IF(VLOOKUP($A2564,Parts!$A:$AM,G$1,0)="X",X$2,"")</f>
        <v/>
      </c>
      <c r="H2564" t="str">
        <f>IF(VLOOKUP($A2564,Parts!$A:$AM,H$1,0)="X",Y$2,"")</f>
        <v/>
      </c>
      <c r="I2564" t="str">
        <f>IF(VLOOKUP($A2564,Parts!$A:$AM,I$1,0)="X",Z$2,"")</f>
        <v/>
      </c>
      <c r="J2564" t="str">
        <f>IF(VLOOKUP($A2564,Parts!$A:$AM,J$1,0)="X",AA$2,"")</f>
        <v/>
      </c>
      <c r="K2564" t="str">
        <f>IF(VLOOKUP($A2564,Parts!$A:$AM,K$1,0)="X",AB$2,"")</f>
        <v/>
      </c>
      <c r="L2564" t="str">
        <f>IF(VLOOKUP($A2564,Parts!$A:$AM,L$1,0)="X",AC$2,"")</f>
        <v/>
      </c>
      <c r="M2564" t="str">
        <f>IF(VLOOKUP($A2564,Parts!$A:$AM,M$1,0)="X",AD$2,"")</f>
        <v/>
      </c>
      <c r="N2564" t="str">
        <f>IF(VLOOKUP($A2564,Parts!$A:$AM,N$1,0)="X",AE$2,"")</f>
        <v/>
      </c>
      <c r="O2564" t="str">
        <f>IF(VLOOKUP($A2564,Parts!$A:$AM,O$1,0)="X",AF$2,"")</f>
        <v/>
      </c>
      <c r="P2564" t="str">
        <f t="shared" si="41"/>
        <v xml:space="preserve">    MODULE
    { name = ModuleTagEngineLiquidTurbo }
</v>
      </c>
    </row>
    <row r="2565" spans="1:16" x14ac:dyDescent="0.25">
      <c r="A2565" t="str">
        <f>Table15[[#This Row],[Name]]</f>
        <v>RD-0120</v>
      </c>
      <c r="B2565" t="str">
        <f>IF(VLOOKUP($A2565,Parts!$A:$AM,B$1,0)="X",S$2,"")</f>
        <v/>
      </c>
      <c r="C2565" t="str">
        <f>IF(VLOOKUP($A2565,Parts!$A:$AM,C$1,0)="X",T$2,"")</f>
        <v/>
      </c>
      <c r="D2565" t="str">
        <f>IF(VLOOKUP($A2565,Parts!$A:$AM,D$1,0)="X",U$2,"")</f>
        <v/>
      </c>
      <c r="E2565" t="str">
        <f>IF(VLOOKUP($A2565,Parts!$A:$AM,E$1,0)="X",V$2,"")</f>
        <v/>
      </c>
      <c r="F2565" t="str">
        <f>IF(VLOOKUP($A2565,Parts!$A:$AM,F$1,0)="X",W$2,"")</f>
        <v/>
      </c>
      <c r="G2565" t="str">
        <f>IF(VLOOKUP($A2565,Parts!$A:$AM,G$1,0)="X",X$2,"")</f>
        <v/>
      </c>
      <c r="H2565" t="str">
        <f>IF(VLOOKUP($A2565,Parts!$A:$AM,H$1,0)="X",Y$2,"")</f>
        <v/>
      </c>
      <c r="I2565" t="str">
        <f>IF(VLOOKUP($A2565,Parts!$A:$AM,I$1,0)="X",Z$2,"")</f>
        <v/>
      </c>
      <c r="J2565" t="str">
        <f>IF(VLOOKUP($A2565,Parts!$A:$AM,J$1,0)="X",AA$2,"")</f>
        <v/>
      </c>
      <c r="K2565" t="str">
        <f>IF(VLOOKUP($A2565,Parts!$A:$AM,K$1,0)="X",AB$2,"")</f>
        <v/>
      </c>
      <c r="L2565" t="str">
        <f>IF(VLOOKUP($A2565,Parts!$A:$AM,L$1,0)="X",AC$2,"")</f>
        <v/>
      </c>
      <c r="M2565" t="str">
        <f>IF(VLOOKUP($A2565,Parts!$A:$AM,M$1,0)="X",AD$2,"")</f>
        <v/>
      </c>
      <c r="N2565" t="str">
        <f>IF(VLOOKUP($A2565,Parts!$A:$AM,N$1,0)="X",AE$2,"")</f>
        <v/>
      </c>
      <c r="O2565" t="str">
        <f>IF(VLOOKUP($A2565,Parts!$A:$AM,O$1,0)="X",AF$2,"")</f>
        <v/>
      </c>
      <c r="P2565" t="str">
        <f t="shared" si="41"/>
        <v/>
      </c>
    </row>
    <row r="2566" spans="1:16" x14ac:dyDescent="0.25">
      <c r="A2566" t="str">
        <f>Table15[[#This Row],[Name]]</f>
        <v>rd100</v>
      </c>
      <c r="B2566" t="str">
        <f>IF(VLOOKUP($A2566,Parts!$A:$AM,B$1,0)="X",S$2,"")</f>
        <v/>
      </c>
      <c r="C2566" t="str">
        <f>IF(VLOOKUP($A2566,Parts!$A:$AM,C$1,0)="X",T$2,"")</f>
        <v/>
      </c>
      <c r="D2566" t="str">
        <f>IF(VLOOKUP($A2566,Parts!$A:$AM,D$1,0)="X",U$2,"")</f>
        <v/>
      </c>
      <c r="E2566" t="str">
        <f>IF(VLOOKUP($A2566,Parts!$A:$AM,E$1,0)="X",V$2,"")</f>
        <v/>
      </c>
      <c r="F2566" t="str">
        <f>IF(VLOOKUP($A2566,Parts!$A:$AM,F$1,0)="X",W$2,"")</f>
        <v xml:space="preserve">    MODULE
    { name = ModuleTagEngineLiquidTurbo }
</v>
      </c>
      <c r="G2566" t="str">
        <f>IF(VLOOKUP($A2566,Parts!$A:$AM,G$1,0)="X",X$2,"")</f>
        <v/>
      </c>
      <c r="H2566" t="str">
        <f>IF(VLOOKUP($A2566,Parts!$A:$AM,H$1,0)="X",Y$2,"")</f>
        <v/>
      </c>
      <c r="I2566" t="str">
        <f>IF(VLOOKUP($A2566,Parts!$A:$AM,I$1,0)="X",Z$2,"")</f>
        <v/>
      </c>
      <c r="J2566" t="str">
        <f>IF(VLOOKUP($A2566,Parts!$A:$AM,J$1,0)="X",AA$2,"")</f>
        <v/>
      </c>
      <c r="K2566" t="str">
        <f>IF(VLOOKUP($A2566,Parts!$A:$AM,K$1,0)="X",AB$2,"")</f>
        <v/>
      </c>
      <c r="L2566" t="str">
        <f>IF(VLOOKUP($A2566,Parts!$A:$AM,L$1,0)="X",AC$2,"")</f>
        <v/>
      </c>
      <c r="M2566" t="str">
        <f>IF(VLOOKUP($A2566,Parts!$A:$AM,M$1,0)="X",AD$2,"")</f>
        <v/>
      </c>
      <c r="N2566" t="str">
        <f>IF(VLOOKUP($A2566,Parts!$A:$AM,N$1,0)="X",AE$2,"")</f>
        <v/>
      </c>
      <c r="O2566" t="str">
        <f>IF(VLOOKUP($A2566,Parts!$A:$AM,O$1,0)="X",AF$2,"")</f>
        <v/>
      </c>
      <c r="P2566" t="str">
        <f t="shared" si="41"/>
        <v xml:space="preserve">    MODULE
    { name = ModuleTagEngineLiquidTurbo }
</v>
      </c>
    </row>
    <row r="2567" spans="1:16" x14ac:dyDescent="0.25">
      <c r="A2567" t="str">
        <f>Table15[[#This Row],[Name]]</f>
        <v>LVT15</v>
      </c>
      <c r="B2567" t="str">
        <f>IF(VLOOKUP($A2567,Parts!$A:$AM,B$1,0)="X",S$2,"")</f>
        <v/>
      </c>
      <c r="C2567" t="str">
        <f>IF(VLOOKUP($A2567,Parts!$A:$AM,C$1,0)="X",T$2,"")</f>
        <v/>
      </c>
      <c r="D2567" t="str">
        <f>IF(VLOOKUP($A2567,Parts!$A:$AM,D$1,0)="X",U$2,"")</f>
        <v/>
      </c>
      <c r="E2567" t="str">
        <f>IF(VLOOKUP($A2567,Parts!$A:$AM,E$1,0)="X",V$2,"")</f>
        <v/>
      </c>
      <c r="F2567" t="str">
        <f>IF(VLOOKUP($A2567,Parts!$A:$AM,F$1,0)="X",W$2,"")</f>
        <v xml:space="preserve">    MODULE
    { name = ModuleTagEngineLiquidTurbo }
</v>
      </c>
      <c r="G2567" t="str">
        <f>IF(VLOOKUP($A2567,Parts!$A:$AM,G$1,0)="X",X$2,"")</f>
        <v/>
      </c>
      <c r="H2567" t="str">
        <f>IF(VLOOKUP($A2567,Parts!$A:$AM,H$1,0)="X",Y$2,"")</f>
        <v/>
      </c>
      <c r="I2567" t="str">
        <f>IF(VLOOKUP($A2567,Parts!$A:$AM,I$1,0)="X",Z$2,"")</f>
        <v/>
      </c>
      <c r="J2567" t="str">
        <f>IF(VLOOKUP($A2567,Parts!$A:$AM,J$1,0)="X",AA$2,"")</f>
        <v/>
      </c>
      <c r="K2567" t="str">
        <f>IF(VLOOKUP($A2567,Parts!$A:$AM,K$1,0)="X",AB$2,"")</f>
        <v/>
      </c>
      <c r="L2567" t="str">
        <f>IF(VLOOKUP($A2567,Parts!$A:$AM,L$1,0)="X",AC$2,"")</f>
        <v/>
      </c>
      <c r="M2567" t="str">
        <f>IF(VLOOKUP($A2567,Parts!$A:$AM,M$1,0)="X",AD$2,"")</f>
        <v/>
      </c>
      <c r="N2567" t="str">
        <f>IF(VLOOKUP($A2567,Parts!$A:$AM,N$1,0)="X",AE$2,"")</f>
        <v/>
      </c>
      <c r="O2567" t="str">
        <f>IF(VLOOKUP($A2567,Parts!$A:$AM,O$1,0)="X",AF$2,"")</f>
        <v/>
      </c>
      <c r="P2567" t="str">
        <f t="shared" si="41"/>
        <v xml:space="preserve">    MODULE
    { name = ModuleTagEngineLiquidTurbo }
</v>
      </c>
    </row>
    <row r="2568" spans="1:16" x14ac:dyDescent="0.25">
      <c r="A2568" t="str">
        <f>Table15[[#This Row],[Name]]</f>
        <v>RD-0124</v>
      </c>
      <c r="B2568" t="str">
        <f>IF(VLOOKUP($A2568,Parts!$A:$AM,B$1,0)="X",S$2,"")</f>
        <v/>
      </c>
      <c r="C2568" t="str">
        <f>IF(VLOOKUP($A2568,Parts!$A:$AM,C$1,0)="X",T$2,"")</f>
        <v/>
      </c>
      <c r="D2568" t="str">
        <f>IF(VLOOKUP($A2568,Parts!$A:$AM,D$1,0)="X",U$2,"")</f>
        <v/>
      </c>
      <c r="E2568" t="str">
        <f>IF(VLOOKUP($A2568,Parts!$A:$AM,E$1,0)="X",V$2,"")</f>
        <v/>
      </c>
      <c r="F2568" t="str">
        <f>IF(VLOOKUP($A2568,Parts!$A:$AM,F$1,0)="X",W$2,"")</f>
        <v/>
      </c>
      <c r="G2568" t="str">
        <f>IF(VLOOKUP($A2568,Parts!$A:$AM,G$1,0)="X",X$2,"")</f>
        <v/>
      </c>
      <c r="H2568" t="str">
        <f>IF(VLOOKUP($A2568,Parts!$A:$AM,H$1,0)="X",Y$2,"")</f>
        <v/>
      </c>
      <c r="I2568" t="str">
        <f>IF(VLOOKUP($A2568,Parts!$A:$AM,I$1,0)="X",Z$2,"")</f>
        <v/>
      </c>
      <c r="J2568" t="str">
        <f>IF(VLOOKUP($A2568,Parts!$A:$AM,J$1,0)="X",AA$2,"")</f>
        <v/>
      </c>
      <c r="K2568" t="str">
        <f>IF(VLOOKUP($A2568,Parts!$A:$AM,K$1,0)="X",AB$2,"")</f>
        <v/>
      </c>
      <c r="L2568" t="str">
        <f>IF(VLOOKUP($A2568,Parts!$A:$AM,L$1,0)="X",AC$2,"")</f>
        <v/>
      </c>
      <c r="M2568" t="str">
        <f>IF(VLOOKUP($A2568,Parts!$A:$AM,M$1,0)="X",AD$2,"")</f>
        <v/>
      </c>
      <c r="N2568" t="str">
        <f>IF(VLOOKUP($A2568,Parts!$A:$AM,N$1,0)="X",AE$2,"")</f>
        <v/>
      </c>
      <c r="O2568" t="str">
        <f>IF(VLOOKUP($A2568,Parts!$A:$AM,O$1,0)="X",AF$2,"")</f>
        <v/>
      </c>
      <c r="P2568" t="str">
        <f t="shared" si="41"/>
        <v/>
      </c>
    </row>
    <row r="2569" spans="1:16" x14ac:dyDescent="0.25">
      <c r="A2569" t="str">
        <f>Table15[[#This Row],[Name]]</f>
        <v>RD-0146</v>
      </c>
      <c r="B2569" t="str">
        <f>IF(VLOOKUP($A2569,Parts!$A:$AM,B$1,0)="X",S$2,"")</f>
        <v/>
      </c>
      <c r="C2569" t="str">
        <f>IF(VLOOKUP($A2569,Parts!$A:$AM,C$1,0)="X",T$2,"")</f>
        <v/>
      </c>
      <c r="D2569" t="str">
        <f>IF(VLOOKUP($A2569,Parts!$A:$AM,D$1,0)="X",U$2,"")</f>
        <v/>
      </c>
      <c r="E2569" t="str">
        <f>IF(VLOOKUP($A2569,Parts!$A:$AM,E$1,0)="X",V$2,"")</f>
        <v/>
      </c>
      <c r="F2569" t="str">
        <f>IF(VLOOKUP($A2569,Parts!$A:$AM,F$1,0)="X",W$2,"")</f>
        <v/>
      </c>
      <c r="G2569" t="str">
        <f>IF(VLOOKUP($A2569,Parts!$A:$AM,G$1,0)="X",X$2,"")</f>
        <v/>
      </c>
      <c r="H2569" t="str">
        <f>IF(VLOOKUP($A2569,Parts!$A:$AM,H$1,0)="X",Y$2,"")</f>
        <v/>
      </c>
      <c r="I2569" t="str">
        <f>IF(VLOOKUP($A2569,Parts!$A:$AM,I$1,0)="X",Z$2,"")</f>
        <v/>
      </c>
      <c r="J2569" t="str">
        <f>IF(VLOOKUP($A2569,Parts!$A:$AM,J$1,0)="X",AA$2,"")</f>
        <v/>
      </c>
      <c r="K2569" t="str">
        <f>IF(VLOOKUP($A2569,Parts!$A:$AM,K$1,0)="X",AB$2,"")</f>
        <v/>
      </c>
      <c r="L2569" t="str">
        <f>IF(VLOOKUP($A2569,Parts!$A:$AM,L$1,0)="X",AC$2,"")</f>
        <v/>
      </c>
      <c r="M2569" t="str">
        <f>IF(VLOOKUP($A2569,Parts!$A:$AM,M$1,0)="X",AD$2,"")</f>
        <v/>
      </c>
      <c r="N2569" t="str">
        <f>IF(VLOOKUP($A2569,Parts!$A:$AM,N$1,0)="X",AE$2,"")</f>
        <v/>
      </c>
      <c r="O2569" t="str">
        <f>IF(VLOOKUP($A2569,Parts!$A:$AM,O$1,0)="X",AF$2,"")</f>
        <v/>
      </c>
      <c r="P2569" t="str">
        <f t="shared" si="41"/>
        <v/>
      </c>
    </row>
    <row r="2570" spans="1:16" x14ac:dyDescent="0.25">
      <c r="A2570" t="str">
        <f>Table15[[#This Row],[Name]]</f>
        <v>RD-0210</v>
      </c>
      <c r="B2570" t="str">
        <f>IF(VLOOKUP($A2570,Parts!$A:$AM,B$1,0)="X",S$2,"")</f>
        <v/>
      </c>
      <c r="C2570" t="str">
        <f>IF(VLOOKUP($A2570,Parts!$A:$AM,C$1,0)="X",T$2,"")</f>
        <v/>
      </c>
      <c r="D2570" t="str">
        <f>IF(VLOOKUP($A2570,Parts!$A:$AM,D$1,0)="X",U$2,"")</f>
        <v/>
      </c>
      <c r="E2570" t="str">
        <f>IF(VLOOKUP($A2570,Parts!$A:$AM,E$1,0)="X",V$2,"")</f>
        <v/>
      </c>
      <c r="F2570" t="str">
        <f>IF(VLOOKUP($A2570,Parts!$A:$AM,F$1,0)="X",W$2,"")</f>
        <v/>
      </c>
      <c r="G2570" t="str">
        <f>IF(VLOOKUP($A2570,Parts!$A:$AM,G$1,0)="X",X$2,"")</f>
        <v/>
      </c>
      <c r="H2570" t="str">
        <f>IF(VLOOKUP($A2570,Parts!$A:$AM,H$1,0)="X",Y$2,"")</f>
        <v/>
      </c>
      <c r="I2570" t="str">
        <f>IF(VLOOKUP($A2570,Parts!$A:$AM,I$1,0)="X",Z$2,"")</f>
        <v/>
      </c>
      <c r="J2570" t="str">
        <f>IF(VLOOKUP($A2570,Parts!$A:$AM,J$1,0)="X",AA$2,"")</f>
        <v/>
      </c>
      <c r="K2570" t="str">
        <f>IF(VLOOKUP($A2570,Parts!$A:$AM,K$1,0)="X",AB$2,"")</f>
        <v/>
      </c>
      <c r="L2570" t="str">
        <f>IF(VLOOKUP($A2570,Parts!$A:$AM,L$1,0)="X",AC$2,"")</f>
        <v/>
      </c>
      <c r="M2570" t="str">
        <f>IF(VLOOKUP($A2570,Parts!$A:$AM,M$1,0)="X",AD$2,"")</f>
        <v/>
      </c>
      <c r="N2570" t="str">
        <f>IF(VLOOKUP($A2570,Parts!$A:$AM,N$1,0)="X",AE$2,"")</f>
        <v/>
      </c>
      <c r="O2570" t="str">
        <f>IF(VLOOKUP($A2570,Parts!$A:$AM,O$1,0)="X",AF$2,"")</f>
        <v/>
      </c>
      <c r="P2570" t="str">
        <f t="shared" si="41"/>
        <v/>
      </c>
    </row>
    <row r="2571" spans="1:16" x14ac:dyDescent="0.25">
      <c r="A2571" t="str">
        <f>Table15[[#This Row],[Name]]</f>
        <v>RD-0212</v>
      </c>
      <c r="B2571" t="str">
        <f>IF(VLOOKUP($A2571,Parts!$A:$AM,B$1,0)="X",S$2,"")</f>
        <v/>
      </c>
      <c r="C2571" t="str">
        <f>IF(VLOOKUP($A2571,Parts!$A:$AM,C$1,0)="X",T$2,"")</f>
        <v/>
      </c>
      <c r="D2571" t="str">
        <f>IF(VLOOKUP($A2571,Parts!$A:$AM,D$1,0)="X",U$2,"")</f>
        <v/>
      </c>
      <c r="E2571" t="str">
        <f>IF(VLOOKUP($A2571,Parts!$A:$AM,E$1,0)="X",V$2,"")</f>
        <v/>
      </c>
      <c r="F2571" t="str">
        <f>IF(VLOOKUP($A2571,Parts!$A:$AM,F$1,0)="X",W$2,"")</f>
        <v/>
      </c>
      <c r="G2571" t="str">
        <f>IF(VLOOKUP($A2571,Parts!$A:$AM,G$1,0)="X",X$2,"")</f>
        <v/>
      </c>
      <c r="H2571" t="str">
        <f>IF(VLOOKUP($A2571,Parts!$A:$AM,H$1,0)="X",Y$2,"")</f>
        <v/>
      </c>
      <c r="I2571" t="str">
        <f>IF(VLOOKUP($A2571,Parts!$A:$AM,I$1,0)="X",Z$2,"")</f>
        <v/>
      </c>
      <c r="J2571" t="str">
        <f>IF(VLOOKUP($A2571,Parts!$A:$AM,J$1,0)="X",AA$2,"")</f>
        <v/>
      </c>
      <c r="K2571" t="str">
        <f>IF(VLOOKUP($A2571,Parts!$A:$AM,K$1,0)="X",AB$2,"")</f>
        <v/>
      </c>
      <c r="L2571" t="str">
        <f>IF(VLOOKUP($A2571,Parts!$A:$AM,L$1,0)="X",AC$2,"")</f>
        <v/>
      </c>
      <c r="M2571" t="str">
        <f>IF(VLOOKUP($A2571,Parts!$A:$AM,M$1,0)="X",AD$2,"")</f>
        <v/>
      </c>
      <c r="N2571" t="str">
        <f>IF(VLOOKUP($A2571,Parts!$A:$AM,N$1,0)="X",AE$2,"")</f>
        <v/>
      </c>
      <c r="O2571" t="str">
        <f>IF(VLOOKUP($A2571,Parts!$A:$AM,O$1,0)="X",AF$2,"")</f>
        <v/>
      </c>
      <c r="P2571" t="str">
        <f t="shared" si="41"/>
        <v/>
      </c>
    </row>
    <row r="2572" spans="1:16" x14ac:dyDescent="0.25">
      <c r="A2572" t="str">
        <f>Table15[[#This Row],[Name]]</f>
        <v>RD107</v>
      </c>
      <c r="B2572" t="str">
        <f>IF(VLOOKUP($A2572,Parts!$A:$AM,B$1,0)="X",S$2,"")</f>
        <v/>
      </c>
      <c r="C2572" t="str">
        <f>IF(VLOOKUP($A2572,Parts!$A:$AM,C$1,0)="X",T$2,"")</f>
        <v/>
      </c>
      <c r="D2572" t="str">
        <f>IF(VLOOKUP($A2572,Parts!$A:$AM,D$1,0)="X",U$2,"")</f>
        <v/>
      </c>
      <c r="E2572" t="str">
        <f>IF(VLOOKUP($A2572,Parts!$A:$AM,E$1,0)="X",V$2,"")</f>
        <v/>
      </c>
      <c r="F2572" t="str">
        <f>IF(VLOOKUP($A2572,Parts!$A:$AM,F$1,0)="X",W$2,"")</f>
        <v xml:space="preserve">    MODULE
    { name = ModuleTagEngineLiquidTurbo }
</v>
      </c>
      <c r="G2572" t="str">
        <f>IF(VLOOKUP($A2572,Parts!$A:$AM,G$1,0)="X",X$2,"")</f>
        <v/>
      </c>
      <c r="H2572" t="str">
        <f>IF(VLOOKUP($A2572,Parts!$A:$AM,H$1,0)="X",Y$2,"")</f>
        <v/>
      </c>
      <c r="I2572" t="str">
        <f>IF(VLOOKUP($A2572,Parts!$A:$AM,I$1,0)="X",Z$2,"")</f>
        <v/>
      </c>
      <c r="J2572" t="str">
        <f>IF(VLOOKUP($A2572,Parts!$A:$AM,J$1,0)="X",AA$2,"")</f>
        <v/>
      </c>
      <c r="K2572" t="str">
        <f>IF(VLOOKUP($A2572,Parts!$A:$AM,K$1,0)="X",AB$2,"")</f>
        <v/>
      </c>
      <c r="L2572" t="str">
        <f>IF(VLOOKUP($A2572,Parts!$A:$AM,L$1,0)="X",AC$2,"")</f>
        <v/>
      </c>
      <c r="M2572" t="str">
        <f>IF(VLOOKUP($A2572,Parts!$A:$AM,M$1,0)="X",AD$2,"")</f>
        <v/>
      </c>
      <c r="N2572" t="str">
        <f>IF(VLOOKUP($A2572,Parts!$A:$AM,N$1,0)="X",AE$2,"")</f>
        <v/>
      </c>
      <c r="O2572" t="str">
        <f>IF(VLOOKUP($A2572,Parts!$A:$AM,O$1,0)="X",AF$2,"")</f>
        <v/>
      </c>
      <c r="P2572" t="str">
        <f t="shared" si="41"/>
        <v xml:space="preserve">    MODULE
    { name = ModuleTagEngineLiquidTurbo }
</v>
      </c>
    </row>
    <row r="2573" spans="1:16" x14ac:dyDescent="0.25">
      <c r="A2573" t="str">
        <f>Table15[[#This Row],[Name]]</f>
        <v>SSTU-SC-ENG-F1x5</v>
      </c>
      <c r="B2573" t="str">
        <f>IF(VLOOKUP($A2573,Parts!$A:$AM,B$1,0)="X",S$2,"")</f>
        <v/>
      </c>
      <c r="C2573" t="str">
        <f>IF(VLOOKUP($A2573,Parts!$A:$AM,C$1,0)="X",T$2,"")</f>
        <v/>
      </c>
      <c r="D2573" t="str">
        <f>IF(VLOOKUP($A2573,Parts!$A:$AM,D$1,0)="X",U$2,"")</f>
        <v/>
      </c>
      <c r="E2573" t="str">
        <f>IF(VLOOKUP($A2573,Parts!$A:$AM,E$1,0)="X",V$2,"")</f>
        <v/>
      </c>
      <c r="F2573" t="str">
        <f>IF(VLOOKUP($A2573,Parts!$A:$AM,F$1,0)="X",W$2,"")</f>
        <v xml:space="preserve">    MODULE
    { name = ModuleTagEngineLiquidTurbo }
</v>
      </c>
      <c r="G2573" t="str">
        <f>IF(VLOOKUP($A2573,Parts!$A:$AM,G$1,0)="X",X$2,"")</f>
        <v/>
      </c>
      <c r="H2573" t="str">
        <f>IF(VLOOKUP($A2573,Parts!$A:$AM,H$1,0)="X",Y$2,"")</f>
        <v/>
      </c>
      <c r="I2573" t="str">
        <f>IF(VLOOKUP($A2573,Parts!$A:$AM,I$1,0)="X",Z$2,"")</f>
        <v xml:space="preserve">    MODULE
    { name = ModuleTagHumanRated }
</v>
      </c>
      <c r="J2573" t="str">
        <f>IF(VLOOKUP($A2573,Parts!$A:$AM,J$1,0)="X",AA$2,"")</f>
        <v/>
      </c>
      <c r="K2573" t="str">
        <f>IF(VLOOKUP($A2573,Parts!$A:$AM,K$1,0)="X",AB$2,"")</f>
        <v/>
      </c>
      <c r="L2573" t="str">
        <f>IF(VLOOKUP($A2573,Parts!$A:$AM,L$1,0)="X",AC$2,"")</f>
        <v/>
      </c>
      <c r="M2573" t="str">
        <f>IF(VLOOKUP($A2573,Parts!$A:$AM,M$1,0)="X",AD$2,"")</f>
        <v/>
      </c>
      <c r="N2573" t="str">
        <f>IF(VLOOKUP($A2573,Parts!$A:$AM,N$1,0)="X",AE$2,"")</f>
        <v/>
      </c>
      <c r="O2573" t="str">
        <f>IF(VLOOKUP($A2573,Parts!$A:$AM,O$1,0)="X",AF$2,"")</f>
        <v/>
      </c>
      <c r="P2573" t="str">
        <f t="shared" si="41"/>
        <v xml:space="preserve">    MODULE
    { name = ModuleTagEngineLiquidTurbo }
    MODULE
    { name = ModuleTagHumanRated }
</v>
      </c>
    </row>
    <row r="2574" spans="1:16" x14ac:dyDescent="0.25">
      <c r="A2574" t="str">
        <f>Table15[[#This Row],[Name]]</f>
        <v>R7_Booster_Engine</v>
      </c>
      <c r="B2574" t="str">
        <f>IF(VLOOKUP($A2574,Parts!$A:$AM,B$1,0)="X",S$2,"")</f>
        <v/>
      </c>
      <c r="C2574" t="str">
        <f>IF(VLOOKUP($A2574,Parts!$A:$AM,C$1,0)="X",T$2,"")</f>
        <v/>
      </c>
      <c r="D2574" t="str">
        <f>IF(VLOOKUP($A2574,Parts!$A:$AM,D$1,0)="X",U$2,"")</f>
        <v/>
      </c>
      <c r="E2574" t="str">
        <f>IF(VLOOKUP($A2574,Parts!$A:$AM,E$1,0)="X",V$2,"")</f>
        <v/>
      </c>
      <c r="F2574" t="str">
        <f>IF(VLOOKUP($A2574,Parts!$A:$AM,F$1,0)="X",W$2,"")</f>
        <v xml:space="preserve">    MODULE
    { name = ModuleTagEngineLiquidTurbo }
</v>
      </c>
      <c r="G2574" t="str">
        <f>IF(VLOOKUP($A2574,Parts!$A:$AM,G$1,0)="X",X$2,"")</f>
        <v/>
      </c>
      <c r="H2574" t="str">
        <f>IF(VLOOKUP($A2574,Parts!$A:$AM,H$1,0)="X",Y$2,"")</f>
        <v/>
      </c>
      <c r="I2574" t="str">
        <f>IF(VLOOKUP($A2574,Parts!$A:$AM,I$1,0)="X",Z$2,"")</f>
        <v/>
      </c>
      <c r="J2574" t="str">
        <f>IF(VLOOKUP($A2574,Parts!$A:$AM,J$1,0)="X",AA$2,"")</f>
        <v/>
      </c>
      <c r="K2574" t="str">
        <f>IF(VLOOKUP($A2574,Parts!$A:$AM,K$1,0)="X",AB$2,"")</f>
        <v/>
      </c>
      <c r="L2574" t="str">
        <f>IF(VLOOKUP($A2574,Parts!$A:$AM,L$1,0)="X",AC$2,"")</f>
        <v/>
      </c>
      <c r="M2574" t="str">
        <f>IF(VLOOKUP($A2574,Parts!$A:$AM,M$1,0)="X",AD$2,"")</f>
        <v/>
      </c>
      <c r="N2574" t="str">
        <f>IF(VLOOKUP($A2574,Parts!$A:$AM,N$1,0)="X",AE$2,"")</f>
        <v/>
      </c>
      <c r="O2574" t="str">
        <f>IF(VLOOKUP($A2574,Parts!$A:$AM,O$1,0)="X",AF$2,"")</f>
        <v/>
      </c>
      <c r="P2574" t="str">
        <f t="shared" si="41"/>
        <v xml:space="preserve">    MODULE
    { name = ModuleTagEngineLiquidTurbo }
</v>
      </c>
    </row>
    <row r="2575" spans="1:16" x14ac:dyDescent="0.25">
      <c r="A2575" t="str">
        <f>Table15[[#This Row],[Name]]</f>
        <v>KW2mengineGriffonG8D</v>
      </c>
      <c r="B2575" t="str">
        <f>IF(VLOOKUP($A2575,Parts!$A:$AM,B$1,0)="X",S$2,"")</f>
        <v/>
      </c>
      <c r="C2575" t="str">
        <f>IF(VLOOKUP($A2575,Parts!$A:$AM,C$1,0)="X",T$2,"")</f>
        <v/>
      </c>
      <c r="D2575" t="str">
        <f>IF(VLOOKUP($A2575,Parts!$A:$AM,D$1,0)="X",U$2,"")</f>
        <v/>
      </c>
      <c r="E2575" t="str">
        <f>IF(VLOOKUP($A2575,Parts!$A:$AM,E$1,0)="X",V$2,"")</f>
        <v/>
      </c>
      <c r="F2575" t="str">
        <f>IF(VLOOKUP($A2575,Parts!$A:$AM,F$1,0)="X",W$2,"")</f>
        <v xml:space="preserve">    MODULE
    { name = ModuleTagEngineLiquidTurbo }
</v>
      </c>
      <c r="G2575" t="str">
        <f>IF(VLOOKUP($A2575,Parts!$A:$AM,G$1,0)="X",X$2,"")</f>
        <v/>
      </c>
      <c r="H2575" t="str">
        <f>IF(VLOOKUP($A2575,Parts!$A:$AM,H$1,0)="X",Y$2,"")</f>
        <v/>
      </c>
      <c r="I2575" t="str">
        <f>IF(VLOOKUP($A2575,Parts!$A:$AM,I$1,0)="X",Z$2,"")</f>
        <v/>
      </c>
      <c r="J2575" t="str">
        <f>IF(VLOOKUP($A2575,Parts!$A:$AM,J$1,0)="X",AA$2,"")</f>
        <v/>
      </c>
      <c r="K2575" t="str">
        <f>IF(VLOOKUP($A2575,Parts!$A:$AM,K$1,0)="X",AB$2,"")</f>
        <v/>
      </c>
      <c r="L2575" t="str">
        <f>IF(VLOOKUP($A2575,Parts!$A:$AM,L$1,0)="X",AC$2,"")</f>
        <v/>
      </c>
      <c r="M2575" t="str">
        <f>IF(VLOOKUP($A2575,Parts!$A:$AM,M$1,0)="X",AD$2,"")</f>
        <v/>
      </c>
      <c r="N2575" t="str">
        <f>IF(VLOOKUP($A2575,Parts!$A:$AM,N$1,0)="X",AE$2,"")</f>
        <v/>
      </c>
      <c r="O2575" t="str">
        <f>IF(VLOOKUP($A2575,Parts!$A:$AM,O$1,0)="X",AF$2,"")</f>
        <v/>
      </c>
      <c r="P2575" t="str">
        <f t="shared" si="41"/>
        <v xml:space="preserve">    MODULE
    { name = ModuleTagEngineLiquidTurbo }
</v>
      </c>
    </row>
    <row r="2576" spans="1:16" x14ac:dyDescent="0.25">
      <c r="A2576" t="str">
        <f>Table15[[#This Row],[Name]]</f>
        <v>RD-0213</v>
      </c>
      <c r="B2576" t="str">
        <f>IF(VLOOKUP($A2576,Parts!$A:$AM,B$1,0)="X",S$2,"")</f>
        <v/>
      </c>
      <c r="C2576" t="str">
        <f>IF(VLOOKUP($A2576,Parts!$A:$AM,C$1,0)="X",T$2,"")</f>
        <v/>
      </c>
      <c r="D2576" t="str">
        <f>IF(VLOOKUP($A2576,Parts!$A:$AM,D$1,0)="X",U$2,"")</f>
        <v/>
      </c>
      <c r="E2576" t="str">
        <f>IF(VLOOKUP($A2576,Parts!$A:$AM,E$1,0)="X",V$2,"")</f>
        <v/>
      </c>
      <c r="F2576" t="str">
        <f>IF(VLOOKUP($A2576,Parts!$A:$AM,F$1,0)="X",W$2,"")</f>
        <v/>
      </c>
      <c r="G2576" t="str">
        <f>IF(VLOOKUP($A2576,Parts!$A:$AM,G$1,0)="X",X$2,"")</f>
        <v/>
      </c>
      <c r="H2576" t="str">
        <f>IF(VLOOKUP($A2576,Parts!$A:$AM,H$1,0)="X",Y$2,"")</f>
        <v/>
      </c>
      <c r="I2576" t="str">
        <f>IF(VLOOKUP($A2576,Parts!$A:$AM,I$1,0)="X",Z$2,"")</f>
        <v/>
      </c>
      <c r="J2576" t="str">
        <f>IF(VLOOKUP($A2576,Parts!$A:$AM,J$1,0)="X",AA$2,"")</f>
        <v/>
      </c>
      <c r="K2576" t="str">
        <f>IF(VLOOKUP($A2576,Parts!$A:$AM,K$1,0)="X",AB$2,"")</f>
        <v/>
      </c>
      <c r="L2576" t="str">
        <f>IF(VLOOKUP($A2576,Parts!$A:$AM,L$1,0)="X",AC$2,"")</f>
        <v/>
      </c>
      <c r="M2576" t="str">
        <f>IF(VLOOKUP($A2576,Parts!$A:$AM,M$1,0)="X",AD$2,"")</f>
        <v/>
      </c>
      <c r="N2576" t="str">
        <f>IF(VLOOKUP($A2576,Parts!$A:$AM,N$1,0)="X",AE$2,"")</f>
        <v/>
      </c>
      <c r="O2576" t="str">
        <f>IF(VLOOKUP($A2576,Parts!$A:$AM,O$1,0)="X",AF$2,"")</f>
        <v/>
      </c>
      <c r="P2576" t="str">
        <f t="shared" si="41"/>
        <v/>
      </c>
    </row>
    <row r="2577" spans="1:16" x14ac:dyDescent="0.25">
      <c r="A2577" t="str">
        <f>Table15[[#This Row],[Name]]</f>
        <v>RD-0214</v>
      </c>
      <c r="B2577" t="str">
        <f>IF(VLOOKUP($A2577,Parts!$A:$AM,B$1,0)="X",S$2,"")</f>
        <v/>
      </c>
      <c r="C2577" t="str">
        <f>IF(VLOOKUP($A2577,Parts!$A:$AM,C$1,0)="X",T$2,"")</f>
        <v/>
      </c>
      <c r="D2577" t="str">
        <f>IF(VLOOKUP($A2577,Parts!$A:$AM,D$1,0)="X",U$2,"")</f>
        <v/>
      </c>
      <c r="E2577" t="str">
        <f>IF(VLOOKUP($A2577,Parts!$A:$AM,E$1,0)="X",V$2,"")</f>
        <v/>
      </c>
      <c r="F2577" t="str">
        <f>IF(VLOOKUP($A2577,Parts!$A:$AM,F$1,0)="X",W$2,"")</f>
        <v/>
      </c>
      <c r="G2577" t="str">
        <f>IF(VLOOKUP($A2577,Parts!$A:$AM,G$1,0)="X",X$2,"")</f>
        <v/>
      </c>
      <c r="H2577" t="str">
        <f>IF(VLOOKUP($A2577,Parts!$A:$AM,H$1,0)="X",Y$2,"")</f>
        <v/>
      </c>
      <c r="I2577" t="str">
        <f>IF(VLOOKUP($A2577,Parts!$A:$AM,I$1,0)="X",Z$2,"")</f>
        <v/>
      </c>
      <c r="J2577" t="str">
        <f>IF(VLOOKUP($A2577,Parts!$A:$AM,J$1,0)="X",AA$2,"")</f>
        <v/>
      </c>
      <c r="K2577" t="str">
        <f>IF(VLOOKUP($A2577,Parts!$A:$AM,K$1,0)="X",AB$2,"")</f>
        <v/>
      </c>
      <c r="L2577" t="str">
        <f>IF(VLOOKUP($A2577,Parts!$A:$AM,L$1,0)="X",AC$2,"")</f>
        <v/>
      </c>
      <c r="M2577" t="str">
        <f>IF(VLOOKUP($A2577,Parts!$A:$AM,M$1,0)="X",AD$2,"")</f>
        <v/>
      </c>
      <c r="N2577" t="str">
        <f>IF(VLOOKUP($A2577,Parts!$A:$AM,N$1,0)="X",AE$2,"")</f>
        <v/>
      </c>
      <c r="O2577" t="str">
        <f>IF(VLOOKUP($A2577,Parts!$A:$AM,O$1,0)="X",AF$2,"")</f>
        <v/>
      </c>
      <c r="P2577" t="str">
        <f t="shared" si="41"/>
        <v/>
      </c>
    </row>
    <row r="2578" spans="1:16" x14ac:dyDescent="0.25">
      <c r="A2578" t="str">
        <f>Table15[[#This Row],[Name]]</f>
        <v>RD-0242M2</v>
      </c>
      <c r="B2578" t="str">
        <f>IF(VLOOKUP($A2578,Parts!$A:$AM,B$1,0)="X",S$2,"")</f>
        <v/>
      </c>
      <c r="C2578" t="str">
        <f>IF(VLOOKUP($A2578,Parts!$A:$AM,C$1,0)="X",T$2,"")</f>
        <v/>
      </c>
      <c r="D2578" t="str">
        <f>IF(VLOOKUP($A2578,Parts!$A:$AM,D$1,0)="X",U$2,"")</f>
        <v/>
      </c>
      <c r="E2578" t="str">
        <f>IF(VLOOKUP($A2578,Parts!$A:$AM,E$1,0)="X",V$2,"")</f>
        <v/>
      </c>
      <c r="F2578" t="str">
        <f>IF(VLOOKUP($A2578,Parts!$A:$AM,F$1,0)="X",W$2,"")</f>
        <v/>
      </c>
      <c r="G2578" t="str">
        <f>IF(VLOOKUP($A2578,Parts!$A:$AM,G$1,0)="X",X$2,"")</f>
        <v/>
      </c>
      <c r="H2578" t="str">
        <f>IF(VLOOKUP($A2578,Parts!$A:$AM,H$1,0)="X",Y$2,"")</f>
        <v/>
      </c>
      <c r="I2578" t="str">
        <f>IF(VLOOKUP($A2578,Parts!$A:$AM,I$1,0)="X",Z$2,"")</f>
        <v/>
      </c>
      <c r="J2578" t="str">
        <f>IF(VLOOKUP($A2578,Parts!$A:$AM,J$1,0)="X",AA$2,"")</f>
        <v/>
      </c>
      <c r="K2578" t="str">
        <f>IF(VLOOKUP($A2578,Parts!$A:$AM,K$1,0)="X",AB$2,"")</f>
        <v/>
      </c>
      <c r="L2578" t="str">
        <f>IF(VLOOKUP($A2578,Parts!$A:$AM,L$1,0)="X",AC$2,"")</f>
        <v/>
      </c>
      <c r="M2578" t="str">
        <f>IF(VLOOKUP($A2578,Parts!$A:$AM,M$1,0)="X",AD$2,"")</f>
        <v/>
      </c>
      <c r="N2578" t="str">
        <f>IF(VLOOKUP($A2578,Parts!$A:$AM,N$1,0)="X",AE$2,"")</f>
        <v/>
      </c>
      <c r="O2578" t="str">
        <f>IF(VLOOKUP($A2578,Parts!$A:$AM,O$1,0)="X",AF$2,"")</f>
        <v/>
      </c>
      <c r="P2578" t="str">
        <f t="shared" si="41"/>
        <v/>
      </c>
    </row>
    <row r="2579" spans="1:16" x14ac:dyDescent="0.25">
      <c r="A2579" t="str">
        <f>Table15[[#This Row],[Name]]</f>
        <v>RD-100</v>
      </c>
      <c r="B2579" t="str">
        <f>IF(VLOOKUP($A2579,Parts!$A:$AM,B$1,0)="X",S$2,"")</f>
        <v/>
      </c>
      <c r="C2579" t="str">
        <f>IF(VLOOKUP($A2579,Parts!$A:$AM,C$1,0)="X",T$2,"")</f>
        <v/>
      </c>
      <c r="D2579" t="str">
        <f>IF(VLOOKUP($A2579,Parts!$A:$AM,D$1,0)="X",U$2,"")</f>
        <v/>
      </c>
      <c r="E2579" t="str">
        <f>IF(VLOOKUP($A2579,Parts!$A:$AM,E$1,0)="X",V$2,"")</f>
        <v/>
      </c>
      <c r="F2579" t="str">
        <f>IF(VLOOKUP($A2579,Parts!$A:$AM,F$1,0)="X",W$2,"")</f>
        <v/>
      </c>
      <c r="G2579" t="str">
        <f>IF(VLOOKUP($A2579,Parts!$A:$AM,G$1,0)="X",X$2,"")</f>
        <v/>
      </c>
      <c r="H2579" t="str">
        <f>IF(VLOOKUP($A2579,Parts!$A:$AM,H$1,0)="X",Y$2,"")</f>
        <v/>
      </c>
      <c r="I2579" t="str">
        <f>IF(VLOOKUP($A2579,Parts!$A:$AM,I$1,0)="X",Z$2,"")</f>
        <v/>
      </c>
      <c r="J2579" t="str">
        <f>IF(VLOOKUP($A2579,Parts!$A:$AM,J$1,0)="X",AA$2,"")</f>
        <v/>
      </c>
      <c r="K2579" t="str">
        <f>IF(VLOOKUP($A2579,Parts!$A:$AM,K$1,0)="X",AB$2,"")</f>
        <v/>
      </c>
      <c r="L2579" t="str">
        <f>IF(VLOOKUP($A2579,Parts!$A:$AM,L$1,0)="X",AC$2,"")</f>
        <v/>
      </c>
      <c r="M2579" t="str">
        <f>IF(VLOOKUP($A2579,Parts!$A:$AM,M$1,0)="X",AD$2,"")</f>
        <v/>
      </c>
      <c r="N2579" t="str">
        <f>IF(VLOOKUP($A2579,Parts!$A:$AM,N$1,0)="X",AE$2,"")</f>
        <v/>
      </c>
      <c r="O2579" t="str">
        <f>IF(VLOOKUP($A2579,Parts!$A:$AM,O$1,0)="X",AF$2,"")</f>
        <v/>
      </c>
      <c r="P2579" t="str">
        <f t="shared" si="41"/>
        <v/>
      </c>
    </row>
    <row r="2580" spans="1:16" x14ac:dyDescent="0.25">
      <c r="A2580" t="str">
        <f>Table15[[#This Row],[Name]]</f>
        <v>RD-101</v>
      </c>
      <c r="B2580" t="str">
        <f>IF(VLOOKUP($A2580,Parts!$A:$AM,B$1,0)="X",S$2,"")</f>
        <v/>
      </c>
      <c r="C2580" t="str">
        <f>IF(VLOOKUP($A2580,Parts!$A:$AM,C$1,0)="X",T$2,"")</f>
        <v/>
      </c>
      <c r="D2580" t="str">
        <f>IF(VLOOKUP($A2580,Parts!$A:$AM,D$1,0)="X",U$2,"")</f>
        <v/>
      </c>
      <c r="E2580" t="str">
        <f>IF(VLOOKUP($A2580,Parts!$A:$AM,E$1,0)="X",V$2,"")</f>
        <v/>
      </c>
      <c r="F2580" t="str">
        <f>IF(VLOOKUP($A2580,Parts!$A:$AM,F$1,0)="X",W$2,"")</f>
        <v/>
      </c>
      <c r="G2580" t="str">
        <f>IF(VLOOKUP($A2580,Parts!$A:$AM,G$1,0)="X",X$2,"")</f>
        <v/>
      </c>
      <c r="H2580" t="str">
        <f>IF(VLOOKUP($A2580,Parts!$A:$AM,H$1,0)="X",Y$2,"")</f>
        <v/>
      </c>
      <c r="I2580" t="str">
        <f>IF(VLOOKUP($A2580,Parts!$A:$AM,I$1,0)="X",Z$2,"")</f>
        <v/>
      </c>
      <c r="J2580" t="str">
        <f>IF(VLOOKUP($A2580,Parts!$A:$AM,J$1,0)="X",AA$2,"")</f>
        <v/>
      </c>
      <c r="K2580" t="str">
        <f>IF(VLOOKUP($A2580,Parts!$A:$AM,K$1,0)="X",AB$2,"")</f>
        <v/>
      </c>
      <c r="L2580" t="str">
        <f>IF(VLOOKUP($A2580,Parts!$A:$AM,L$1,0)="X",AC$2,"")</f>
        <v/>
      </c>
      <c r="M2580" t="str">
        <f>IF(VLOOKUP($A2580,Parts!$A:$AM,M$1,0)="X",AD$2,"")</f>
        <v/>
      </c>
      <c r="N2580" t="str">
        <f>IF(VLOOKUP($A2580,Parts!$A:$AM,N$1,0)="X",AE$2,"")</f>
        <v/>
      </c>
      <c r="O2580" t="str">
        <f>IF(VLOOKUP($A2580,Parts!$A:$AM,O$1,0)="X",AF$2,"")</f>
        <v/>
      </c>
      <c r="P2580" t="str">
        <f t="shared" si="41"/>
        <v/>
      </c>
    </row>
    <row r="2581" spans="1:16" x14ac:dyDescent="0.25">
      <c r="A2581" t="str">
        <f>Table15[[#This Row],[Name]]</f>
        <v>SSTU-SC-ENG-H1</v>
      </c>
      <c r="B2581" t="str">
        <f>IF(VLOOKUP($A2581,Parts!$A:$AM,B$1,0)="X",S$2,"")</f>
        <v/>
      </c>
      <c r="C2581" t="str">
        <f>IF(VLOOKUP($A2581,Parts!$A:$AM,C$1,0)="X",T$2,"")</f>
        <v/>
      </c>
      <c r="D2581" t="str">
        <f>IF(VLOOKUP($A2581,Parts!$A:$AM,D$1,0)="X",U$2,"")</f>
        <v/>
      </c>
      <c r="E2581" t="str">
        <f>IF(VLOOKUP($A2581,Parts!$A:$AM,E$1,0)="X",V$2,"")</f>
        <v/>
      </c>
      <c r="F2581" t="str">
        <f>IF(VLOOKUP($A2581,Parts!$A:$AM,F$1,0)="X",W$2,"")</f>
        <v xml:space="preserve">    MODULE
    { name = ModuleTagEngineLiquidTurbo }
</v>
      </c>
      <c r="G2581" t="str">
        <f>IF(VLOOKUP($A2581,Parts!$A:$AM,G$1,0)="X",X$2,"")</f>
        <v/>
      </c>
      <c r="H2581" t="str">
        <f>IF(VLOOKUP($A2581,Parts!$A:$AM,H$1,0)="X",Y$2,"")</f>
        <v/>
      </c>
      <c r="I2581" t="str">
        <f>IF(VLOOKUP($A2581,Parts!$A:$AM,I$1,0)="X",Z$2,"")</f>
        <v/>
      </c>
      <c r="J2581" t="str">
        <f>IF(VLOOKUP($A2581,Parts!$A:$AM,J$1,0)="X",AA$2,"")</f>
        <v/>
      </c>
      <c r="K2581" t="str">
        <f>IF(VLOOKUP($A2581,Parts!$A:$AM,K$1,0)="X",AB$2,"")</f>
        <v/>
      </c>
      <c r="L2581" t="str">
        <f>IF(VLOOKUP($A2581,Parts!$A:$AM,L$1,0)="X",AC$2,"")</f>
        <v/>
      </c>
      <c r="M2581" t="str">
        <f>IF(VLOOKUP($A2581,Parts!$A:$AM,M$1,0)="X",AD$2,"")</f>
        <v/>
      </c>
      <c r="N2581" t="str">
        <f>IF(VLOOKUP($A2581,Parts!$A:$AM,N$1,0)="X",AE$2,"")</f>
        <v/>
      </c>
      <c r="O2581" t="str">
        <f>IF(VLOOKUP($A2581,Parts!$A:$AM,O$1,0)="X",AF$2,"")</f>
        <v/>
      </c>
      <c r="P2581" t="str">
        <f t="shared" si="41"/>
        <v xml:space="preserve">    MODULE
    { name = ModuleTagEngineLiquidTurbo }
</v>
      </c>
    </row>
    <row r="2582" spans="1:16" x14ac:dyDescent="0.25">
      <c r="A2582" t="str">
        <f>Table15[[#This Row],[Name]]</f>
        <v>RD108</v>
      </c>
      <c r="B2582" t="str">
        <f>IF(VLOOKUP($A2582,Parts!$A:$AM,B$1,0)="X",S$2,"")</f>
        <v/>
      </c>
      <c r="C2582" t="str">
        <f>IF(VLOOKUP($A2582,Parts!$A:$AM,C$1,0)="X",T$2,"")</f>
        <v/>
      </c>
      <c r="D2582" t="str">
        <f>IF(VLOOKUP($A2582,Parts!$A:$AM,D$1,0)="X",U$2,"")</f>
        <v/>
      </c>
      <c r="E2582" t="str">
        <f>IF(VLOOKUP($A2582,Parts!$A:$AM,E$1,0)="X",V$2,"")</f>
        <v/>
      </c>
      <c r="F2582" t="str">
        <f>IF(VLOOKUP($A2582,Parts!$A:$AM,F$1,0)="X",W$2,"")</f>
        <v xml:space="preserve">    MODULE
    { name = ModuleTagEngineLiquidTurbo }
</v>
      </c>
      <c r="G2582" t="str">
        <f>IF(VLOOKUP($A2582,Parts!$A:$AM,G$1,0)="X",X$2,"")</f>
        <v/>
      </c>
      <c r="H2582" t="str">
        <f>IF(VLOOKUP($A2582,Parts!$A:$AM,H$1,0)="X",Y$2,"")</f>
        <v/>
      </c>
      <c r="I2582" t="str">
        <f>IF(VLOOKUP($A2582,Parts!$A:$AM,I$1,0)="X",Z$2,"")</f>
        <v/>
      </c>
      <c r="J2582" t="str">
        <f>IF(VLOOKUP($A2582,Parts!$A:$AM,J$1,0)="X",AA$2,"")</f>
        <v/>
      </c>
      <c r="K2582" t="str">
        <f>IF(VLOOKUP($A2582,Parts!$A:$AM,K$1,0)="X",AB$2,"")</f>
        <v/>
      </c>
      <c r="L2582" t="str">
        <f>IF(VLOOKUP($A2582,Parts!$A:$AM,L$1,0)="X",AC$2,"")</f>
        <v/>
      </c>
      <c r="M2582" t="str">
        <f>IF(VLOOKUP($A2582,Parts!$A:$AM,M$1,0)="X",AD$2,"")</f>
        <v/>
      </c>
      <c r="N2582" t="str">
        <f>IF(VLOOKUP($A2582,Parts!$A:$AM,N$1,0)="X",AE$2,"")</f>
        <v/>
      </c>
      <c r="O2582" t="str">
        <f>IF(VLOOKUP($A2582,Parts!$A:$AM,O$1,0)="X",AF$2,"")</f>
        <v/>
      </c>
      <c r="P2582" t="str">
        <f t="shared" si="41"/>
        <v xml:space="preserve">    MODULE
    { name = ModuleTagEngineLiquidTurbo }
</v>
      </c>
    </row>
    <row r="2583" spans="1:16" x14ac:dyDescent="0.25">
      <c r="A2583" t="str">
        <f>Table15[[#This Row],[Name]]</f>
        <v>SSTU-SC-ENG-J-2</v>
      </c>
      <c r="B2583" t="str">
        <f>IF(VLOOKUP($A2583,Parts!$A:$AM,B$1,0)="X",S$2,"")</f>
        <v/>
      </c>
      <c r="C2583" t="str">
        <f>IF(VLOOKUP($A2583,Parts!$A:$AM,C$1,0)="X",T$2,"")</f>
        <v/>
      </c>
      <c r="D2583" t="str">
        <f>IF(VLOOKUP($A2583,Parts!$A:$AM,D$1,0)="X",U$2,"")</f>
        <v/>
      </c>
      <c r="E2583" t="str">
        <f>IF(VLOOKUP($A2583,Parts!$A:$AM,E$1,0)="X",V$2,"")</f>
        <v/>
      </c>
      <c r="F2583" t="str">
        <f>IF(VLOOKUP($A2583,Parts!$A:$AM,F$1,0)="X",W$2,"")</f>
        <v xml:space="preserve">    MODULE
    { name = ModuleTagEngineLiquidTurbo }
</v>
      </c>
      <c r="G2583" t="str">
        <f>IF(VLOOKUP($A2583,Parts!$A:$AM,G$1,0)="X",X$2,"")</f>
        <v/>
      </c>
      <c r="H2583" t="str">
        <f>IF(VLOOKUP($A2583,Parts!$A:$AM,H$1,0)="X",Y$2,"")</f>
        <v/>
      </c>
      <c r="I2583" t="str">
        <f>IF(VLOOKUP($A2583,Parts!$A:$AM,I$1,0)="X",Z$2,"")</f>
        <v/>
      </c>
      <c r="J2583" t="str">
        <f>IF(VLOOKUP($A2583,Parts!$A:$AM,J$1,0)="X",AA$2,"")</f>
        <v/>
      </c>
      <c r="K2583" t="str">
        <f>IF(VLOOKUP($A2583,Parts!$A:$AM,K$1,0)="X",AB$2,"")</f>
        <v/>
      </c>
      <c r="L2583" t="str">
        <f>IF(VLOOKUP($A2583,Parts!$A:$AM,L$1,0)="X",AC$2,"")</f>
        <v/>
      </c>
      <c r="M2583" t="str">
        <f>IF(VLOOKUP($A2583,Parts!$A:$AM,M$1,0)="X",AD$2,"")</f>
        <v/>
      </c>
      <c r="N2583" t="str">
        <f>IF(VLOOKUP($A2583,Parts!$A:$AM,N$1,0)="X",AE$2,"")</f>
        <v/>
      </c>
      <c r="O2583" t="str">
        <f>IF(VLOOKUP($A2583,Parts!$A:$AM,O$1,0)="X",AF$2,"")</f>
        <v xml:space="preserve">    MODULE
    { name = ModuleTagHydrolox }
</v>
      </c>
      <c r="P2583" t="str">
        <f t="shared" si="41"/>
        <v xml:space="preserve">    MODULE
    { name = ModuleTagEngineLiquidTurbo }
    MODULE
    { name = ModuleTagHydrolox }
</v>
      </c>
    </row>
    <row r="2584" spans="1:16" x14ac:dyDescent="0.25">
      <c r="A2584" t="str">
        <f>Table15[[#This Row],[Name]]</f>
        <v>R7_Core_Engine</v>
      </c>
      <c r="B2584" t="str">
        <f>IF(VLOOKUP($A2584,Parts!$A:$AM,B$1,0)="X",S$2,"")</f>
        <v/>
      </c>
      <c r="C2584" t="str">
        <f>IF(VLOOKUP($A2584,Parts!$A:$AM,C$1,0)="X",T$2,"")</f>
        <v/>
      </c>
      <c r="D2584" t="str">
        <f>IF(VLOOKUP($A2584,Parts!$A:$AM,D$1,0)="X",U$2,"")</f>
        <v/>
      </c>
      <c r="E2584" t="str">
        <f>IF(VLOOKUP($A2584,Parts!$A:$AM,E$1,0)="X",V$2,"")</f>
        <v/>
      </c>
      <c r="F2584" t="str">
        <f>IF(VLOOKUP($A2584,Parts!$A:$AM,F$1,0)="X",W$2,"")</f>
        <v xml:space="preserve">    MODULE
    { name = ModuleTagEngineLiquidTurbo }
</v>
      </c>
      <c r="G2584" t="str">
        <f>IF(VLOOKUP($A2584,Parts!$A:$AM,G$1,0)="X",X$2,"")</f>
        <v/>
      </c>
      <c r="H2584" t="str">
        <f>IF(VLOOKUP($A2584,Parts!$A:$AM,H$1,0)="X",Y$2,"")</f>
        <v/>
      </c>
      <c r="I2584" t="str">
        <f>IF(VLOOKUP($A2584,Parts!$A:$AM,I$1,0)="X",Z$2,"")</f>
        <v/>
      </c>
      <c r="J2584" t="str">
        <f>IF(VLOOKUP($A2584,Parts!$A:$AM,J$1,0)="X",AA$2,"")</f>
        <v/>
      </c>
      <c r="K2584" t="str">
        <f>IF(VLOOKUP($A2584,Parts!$A:$AM,K$1,0)="X",AB$2,"")</f>
        <v/>
      </c>
      <c r="L2584" t="str">
        <f>IF(VLOOKUP($A2584,Parts!$A:$AM,L$1,0)="X",AC$2,"")</f>
        <v/>
      </c>
      <c r="M2584" t="str">
        <f>IF(VLOOKUP($A2584,Parts!$A:$AM,M$1,0)="X",AD$2,"")</f>
        <v/>
      </c>
      <c r="N2584" t="str">
        <f>IF(VLOOKUP($A2584,Parts!$A:$AM,N$1,0)="X",AE$2,"")</f>
        <v/>
      </c>
      <c r="O2584" t="str">
        <f>IF(VLOOKUP($A2584,Parts!$A:$AM,O$1,0)="X",AF$2,"")</f>
        <v/>
      </c>
      <c r="P2584" t="str">
        <f t="shared" si="41"/>
        <v xml:space="preserve">    MODULE
    { name = ModuleTagEngineLiquidTurbo }
</v>
      </c>
    </row>
    <row r="2585" spans="1:16" x14ac:dyDescent="0.25">
      <c r="A2585" t="str">
        <f>Table15[[#This Row],[Name]]</f>
        <v>Size2MedEngine</v>
      </c>
      <c r="B2585" t="str">
        <f>IF(VLOOKUP($A2585,Parts!$A:$AM,B$1,0)="X",S$2,"")</f>
        <v/>
      </c>
      <c r="C2585" t="str">
        <f>IF(VLOOKUP($A2585,Parts!$A:$AM,C$1,0)="X",T$2,"")</f>
        <v/>
      </c>
      <c r="D2585" t="str">
        <f>IF(VLOOKUP($A2585,Parts!$A:$AM,D$1,0)="X",U$2,"")</f>
        <v/>
      </c>
      <c r="E2585" t="str">
        <f>IF(VLOOKUP($A2585,Parts!$A:$AM,E$1,0)="X",V$2,"")</f>
        <v/>
      </c>
      <c r="F2585" t="str">
        <f>IF(VLOOKUP($A2585,Parts!$A:$AM,F$1,0)="X",W$2,"")</f>
        <v xml:space="preserve">    MODULE
    { name = ModuleTagEngineLiquidTurbo }
</v>
      </c>
      <c r="G2585" t="str">
        <f>IF(VLOOKUP($A2585,Parts!$A:$AM,G$1,0)="X",X$2,"")</f>
        <v/>
      </c>
      <c r="H2585" t="str">
        <f>IF(VLOOKUP($A2585,Parts!$A:$AM,H$1,0)="X",Y$2,"")</f>
        <v/>
      </c>
      <c r="I2585" t="str">
        <f>IF(VLOOKUP($A2585,Parts!$A:$AM,I$1,0)="X",Z$2,"")</f>
        <v/>
      </c>
      <c r="J2585" t="str">
        <f>IF(VLOOKUP($A2585,Parts!$A:$AM,J$1,0)="X",AA$2,"")</f>
        <v/>
      </c>
      <c r="K2585" t="str">
        <f>IF(VLOOKUP($A2585,Parts!$A:$AM,K$1,0)="X",AB$2,"")</f>
        <v/>
      </c>
      <c r="L2585" t="str">
        <f>IF(VLOOKUP($A2585,Parts!$A:$AM,L$1,0)="X",AC$2,"")</f>
        <v/>
      </c>
      <c r="M2585" t="str">
        <f>IF(VLOOKUP($A2585,Parts!$A:$AM,M$1,0)="X",AD$2,"")</f>
        <v/>
      </c>
      <c r="N2585" t="str">
        <f>IF(VLOOKUP($A2585,Parts!$A:$AM,N$1,0)="X",AE$2,"")</f>
        <v/>
      </c>
      <c r="O2585" t="str">
        <f>IF(VLOOKUP($A2585,Parts!$A:$AM,O$1,0)="X",AF$2,"")</f>
        <v/>
      </c>
      <c r="P2585" t="str">
        <f t="shared" si="41"/>
        <v xml:space="preserve">    MODULE
    { name = ModuleTagEngineLiquidTurbo }
</v>
      </c>
    </row>
    <row r="2586" spans="1:16" x14ac:dyDescent="0.25">
      <c r="A2586" t="str">
        <f>Table15[[#This Row],[Name]]</f>
        <v>RD-102</v>
      </c>
      <c r="B2586" t="str">
        <f>IF(VLOOKUP($A2586,Parts!$A:$AM,B$1,0)="X",S$2,"")</f>
        <v/>
      </c>
      <c r="C2586" t="str">
        <f>IF(VLOOKUP($A2586,Parts!$A:$AM,C$1,0)="X",T$2,"")</f>
        <v/>
      </c>
      <c r="D2586" t="str">
        <f>IF(VLOOKUP($A2586,Parts!$A:$AM,D$1,0)="X",U$2,"")</f>
        <v/>
      </c>
      <c r="E2586" t="str">
        <f>IF(VLOOKUP($A2586,Parts!$A:$AM,E$1,0)="X",V$2,"")</f>
        <v/>
      </c>
      <c r="F2586" t="str">
        <f>IF(VLOOKUP($A2586,Parts!$A:$AM,F$1,0)="X",W$2,"")</f>
        <v/>
      </c>
      <c r="G2586" t="str">
        <f>IF(VLOOKUP($A2586,Parts!$A:$AM,G$1,0)="X",X$2,"")</f>
        <v/>
      </c>
      <c r="H2586" t="str">
        <f>IF(VLOOKUP($A2586,Parts!$A:$AM,H$1,0)="X",Y$2,"")</f>
        <v/>
      </c>
      <c r="I2586" t="str">
        <f>IF(VLOOKUP($A2586,Parts!$A:$AM,I$1,0)="X",Z$2,"")</f>
        <v/>
      </c>
      <c r="J2586" t="str">
        <f>IF(VLOOKUP($A2586,Parts!$A:$AM,J$1,0)="X",AA$2,"")</f>
        <v/>
      </c>
      <c r="K2586" t="str">
        <f>IF(VLOOKUP($A2586,Parts!$A:$AM,K$1,0)="X",AB$2,"")</f>
        <v/>
      </c>
      <c r="L2586" t="str">
        <f>IF(VLOOKUP($A2586,Parts!$A:$AM,L$1,0)="X",AC$2,"")</f>
        <v/>
      </c>
      <c r="M2586" t="str">
        <f>IF(VLOOKUP($A2586,Parts!$A:$AM,M$1,0)="X",AD$2,"")</f>
        <v/>
      </c>
      <c r="N2586" t="str">
        <f>IF(VLOOKUP($A2586,Parts!$A:$AM,N$1,0)="X",AE$2,"")</f>
        <v/>
      </c>
      <c r="O2586" t="str">
        <f>IF(VLOOKUP($A2586,Parts!$A:$AM,O$1,0)="X",AF$2,"")</f>
        <v/>
      </c>
      <c r="P2586" t="str">
        <f t="shared" si="41"/>
        <v/>
      </c>
    </row>
    <row r="2587" spans="1:16" x14ac:dyDescent="0.25">
      <c r="A2587" t="str">
        <f>Table15[[#This Row],[Name]]</f>
        <v>RD-103</v>
      </c>
      <c r="B2587" t="str">
        <f>IF(VLOOKUP($A2587,Parts!$A:$AM,B$1,0)="X",S$2,"")</f>
        <v/>
      </c>
      <c r="C2587" t="str">
        <f>IF(VLOOKUP($A2587,Parts!$A:$AM,C$1,0)="X",T$2,"")</f>
        <v/>
      </c>
      <c r="D2587" t="str">
        <f>IF(VLOOKUP($A2587,Parts!$A:$AM,D$1,0)="X",U$2,"")</f>
        <v/>
      </c>
      <c r="E2587" t="str">
        <f>IF(VLOOKUP($A2587,Parts!$A:$AM,E$1,0)="X",V$2,"")</f>
        <v/>
      </c>
      <c r="F2587" t="str">
        <f>IF(VLOOKUP($A2587,Parts!$A:$AM,F$1,0)="X",W$2,"")</f>
        <v/>
      </c>
      <c r="G2587" t="str">
        <f>IF(VLOOKUP($A2587,Parts!$A:$AM,G$1,0)="X",X$2,"")</f>
        <v/>
      </c>
      <c r="H2587" t="str">
        <f>IF(VLOOKUP($A2587,Parts!$A:$AM,H$1,0)="X",Y$2,"")</f>
        <v/>
      </c>
      <c r="I2587" t="str">
        <f>IF(VLOOKUP($A2587,Parts!$A:$AM,I$1,0)="X",Z$2,"")</f>
        <v/>
      </c>
      <c r="J2587" t="str">
        <f>IF(VLOOKUP($A2587,Parts!$A:$AM,J$1,0)="X",AA$2,"")</f>
        <v/>
      </c>
      <c r="K2587" t="str">
        <f>IF(VLOOKUP($A2587,Parts!$A:$AM,K$1,0)="X",AB$2,"")</f>
        <v/>
      </c>
      <c r="L2587" t="str">
        <f>IF(VLOOKUP($A2587,Parts!$A:$AM,L$1,0)="X",AC$2,"")</f>
        <v/>
      </c>
      <c r="M2587" t="str">
        <f>IF(VLOOKUP($A2587,Parts!$A:$AM,M$1,0)="X",AD$2,"")</f>
        <v/>
      </c>
      <c r="N2587" t="str">
        <f>IF(VLOOKUP($A2587,Parts!$A:$AM,N$1,0)="X",AE$2,"")</f>
        <v/>
      </c>
      <c r="O2587" t="str">
        <f>IF(VLOOKUP($A2587,Parts!$A:$AM,O$1,0)="X",AF$2,"")</f>
        <v/>
      </c>
      <c r="P2587" t="str">
        <f t="shared" si="41"/>
        <v/>
      </c>
    </row>
    <row r="2588" spans="1:16" x14ac:dyDescent="0.25">
      <c r="A2588" t="str">
        <f>Table15[[#This Row],[Name]]</f>
        <v>RD-103M</v>
      </c>
      <c r="B2588" t="str">
        <f>IF(VLOOKUP($A2588,Parts!$A:$AM,B$1,0)="X",S$2,"")</f>
        <v/>
      </c>
      <c r="C2588" t="str">
        <f>IF(VLOOKUP($A2588,Parts!$A:$AM,C$1,0)="X",T$2,"")</f>
        <v/>
      </c>
      <c r="D2588" t="str">
        <f>IF(VLOOKUP($A2588,Parts!$A:$AM,D$1,0)="X",U$2,"")</f>
        <v/>
      </c>
      <c r="E2588" t="str">
        <f>IF(VLOOKUP($A2588,Parts!$A:$AM,E$1,0)="X",V$2,"")</f>
        <v/>
      </c>
      <c r="F2588" t="str">
        <f>IF(VLOOKUP($A2588,Parts!$A:$AM,F$1,0)="X",W$2,"")</f>
        <v/>
      </c>
      <c r="G2588" t="str">
        <f>IF(VLOOKUP($A2588,Parts!$A:$AM,G$1,0)="X",X$2,"")</f>
        <v/>
      </c>
      <c r="H2588" t="str">
        <f>IF(VLOOKUP($A2588,Parts!$A:$AM,H$1,0)="X",Y$2,"")</f>
        <v/>
      </c>
      <c r="I2588" t="str">
        <f>IF(VLOOKUP($A2588,Parts!$A:$AM,I$1,0)="X",Z$2,"")</f>
        <v/>
      </c>
      <c r="J2588" t="str">
        <f>IF(VLOOKUP($A2588,Parts!$A:$AM,J$1,0)="X",AA$2,"")</f>
        <v/>
      </c>
      <c r="K2588" t="str">
        <f>IF(VLOOKUP($A2588,Parts!$A:$AM,K$1,0)="X",AB$2,"")</f>
        <v/>
      </c>
      <c r="L2588" t="str">
        <f>IF(VLOOKUP($A2588,Parts!$A:$AM,L$1,0)="X",AC$2,"")</f>
        <v/>
      </c>
      <c r="M2588" t="str">
        <f>IF(VLOOKUP($A2588,Parts!$A:$AM,M$1,0)="X",AD$2,"")</f>
        <v/>
      </c>
      <c r="N2588" t="str">
        <f>IF(VLOOKUP($A2588,Parts!$A:$AM,N$1,0)="X",AE$2,"")</f>
        <v/>
      </c>
      <c r="O2588" t="str">
        <f>IF(VLOOKUP($A2588,Parts!$A:$AM,O$1,0)="X",AF$2,"")</f>
        <v/>
      </c>
      <c r="P2588" t="str">
        <f t="shared" si="41"/>
        <v/>
      </c>
    </row>
    <row r="2589" spans="1:16" x14ac:dyDescent="0.25">
      <c r="A2589" t="str">
        <f>Table15[[#This Row],[Name]]</f>
        <v>RD-107_8D74</v>
      </c>
      <c r="B2589" t="str">
        <f>IF(VLOOKUP($A2589,Parts!$A:$AM,B$1,0)="X",S$2,"")</f>
        <v/>
      </c>
      <c r="C2589" t="str">
        <f>IF(VLOOKUP($A2589,Parts!$A:$AM,C$1,0)="X",T$2,"")</f>
        <v/>
      </c>
      <c r="D2589" t="str">
        <f>IF(VLOOKUP($A2589,Parts!$A:$AM,D$1,0)="X",U$2,"")</f>
        <v/>
      </c>
      <c r="E2589" t="str">
        <f>IF(VLOOKUP($A2589,Parts!$A:$AM,E$1,0)="X",V$2,"")</f>
        <v/>
      </c>
      <c r="F2589" t="str">
        <f>IF(VLOOKUP($A2589,Parts!$A:$AM,F$1,0)="X",W$2,"")</f>
        <v/>
      </c>
      <c r="G2589" t="str">
        <f>IF(VLOOKUP($A2589,Parts!$A:$AM,G$1,0)="X",X$2,"")</f>
        <v/>
      </c>
      <c r="H2589" t="str">
        <f>IF(VLOOKUP($A2589,Parts!$A:$AM,H$1,0)="X",Y$2,"")</f>
        <v/>
      </c>
      <c r="I2589" t="str">
        <f>IF(VLOOKUP($A2589,Parts!$A:$AM,I$1,0)="X",Z$2,"")</f>
        <v/>
      </c>
      <c r="J2589" t="str">
        <f>IF(VLOOKUP($A2589,Parts!$A:$AM,J$1,0)="X",AA$2,"")</f>
        <v/>
      </c>
      <c r="K2589" t="str">
        <f>IF(VLOOKUP($A2589,Parts!$A:$AM,K$1,0)="X",AB$2,"")</f>
        <v/>
      </c>
      <c r="L2589" t="str">
        <f>IF(VLOOKUP($A2589,Parts!$A:$AM,L$1,0)="X",AC$2,"")</f>
        <v/>
      </c>
      <c r="M2589" t="str">
        <f>IF(VLOOKUP($A2589,Parts!$A:$AM,M$1,0)="X",AD$2,"")</f>
        <v/>
      </c>
      <c r="N2589" t="str">
        <f>IF(VLOOKUP($A2589,Parts!$A:$AM,N$1,0)="X",AE$2,"")</f>
        <v/>
      </c>
      <c r="O2589" t="str">
        <f>IF(VLOOKUP($A2589,Parts!$A:$AM,O$1,0)="X",AF$2,"")</f>
        <v/>
      </c>
      <c r="P2589" t="str">
        <f t="shared" si="41"/>
        <v/>
      </c>
    </row>
    <row r="2590" spans="1:16" x14ac:dyDescent="0.25">
      <c r="A2590" t="str">
        <f>Table15[[#This Row],[Name]]</f>
        <v>RD-107_8D74K</v>
      </c>
      <c r="B2590" t="str">
        <f>IF(VLOOKUP($A2590,Parts!$A:$AM,B$1,0)="X",S$2,"")</f>
        <v/>
      </c>
      <c r="C2590" t="str">
        <f>IF(VLOOKUP($A2590,Parts!$A:$AM,C$1,0)="X",T$2,"")</f>
        <v/>
      </c>
      <c r="D2590" t="str">
        <f>IF(VLOOKUP($A2590,Parts!$A:$AM,D$1,0)="X",U$2,"")</f>
        <v/>
      </c>
      <c r="E2590" t="str">
        <f>IF(VLOOKUP($A2590,Parts!$A:$AM,E$1,0)="X",V$2,"")</f>
        <v/>
      </c>
      <c r="F2590" t="str">
        <f>IF(VLOOKUP($A2590,Parts!$A:$AM,F$1,0)="X",W$2,"")</f>
        <v/>
      </c>
      <c r="G2590" t="str">
        <f>IF(VLOOKUP($A2590,Parts!$A:$AM,G$1,0)="X",X$2,"")</f>
        <v/>
      </c>
      <c r="H2590" t="str">
        <f>IF(VLOOKUP($A2590,Parts!$A:$AM,H$1,0)="X",Y$2,"")</f>
        <v/>
      </c>
      <c r="I2590" t="str">
        <f>IF(VLOOKUP($A2590,Parts!$A:$AM,I$1,0)="X",Z$2,"")</f>
        <v/>
      </c>
      <c r="J2590" t="str">
        <f>IF(VLOOKUP($A2590,Parts!$A:$AM,J$1,0)="X",AA$2,"")</f>
        <v/>
      </c>
      <c r="K2590" t="str">
        <f>IF(VLOOKUP($A2590,Parts!$A:$AM,K$1,0)="X",AB$2,"")</f>
        <v/>
      </c>
      <c r="L2590" t="str">
        <f>IF(VLOOKUP($A2590,Parts!$A:$AM,L$1,0)="X",AC$2,"")</f>
        <v/>
      </c>
      <c r="M2590" t="str">
        <f>IF(VLOOKUP($A2590,Parts!$A:$AM,M$1,0)="X",AD$2,"")</f>
        <v/>
      </c>
      <c r="N2590" t="str">
        <f>IF(VLOOKUP($A2590,Parts!$A:$AM,N$1,0)="X",AE$2,"")</f>
        <v/>
      </c>
      <c r="O2590" t="str">
        <f>IF(VLOOKUP($A2590,Parts!$A:$AM,O$1,0)="X",AF$2,"")</f>
        <v/>
      </c>
      <c r="P2590" t="str">
        <f t="shared" si="41"/>
        <v/>
      </c>
    </row>
    <row r="2591" spans="1:16" x14ac:dyDescent="0.25">
      <c r="A2591" t="str">
        <f>Table15[[#This Row],[Name]]</f>
        <v>RD-107_8D74PS</v>
      </c>
      <c r="B2591" t="str">
        <f>IF(VLOOKUP($A2591,Parts!$A:$AM,B$1,0)="X",S$2,"")</f>
        <v/>
      </c>
      <c r="C2591" t="str">
        <f>IF(VLOOKUP($A2591,Parts!$A:$AM,C$1,0)="X",T$2,"")</f>
        <v/>
      </c>
      <c r="D2591" t="str">
        <f>IF(VLOOKUP($A2591,Parts!$A:$AM,D$1,0)="X",U$2,"")</f>
        <v/>
      </c>
      <c r="E2591" t="str">
        <f>IF(VLOOKUP($A2591,Parts!$A:$AM,E$1,0)="X",V$2,"")</f>
        <v/>
      </c>
      <c r="F2591" t="str">
        <f>IF(VLOOKUP($A2591,Parts!$A:$AM,F$1,0)="X",W$2,"")</f>
        <v/>
      </c>
      <c r="G2591" t="str">
        <f>IF(VLOOKUP($A2591,Parts!$A:$AM,G$1,0)="X",X$2,"")</f>
        <v/>
      </c>
      <c r="H2591" t="str">
        <f>IF(VLOOKUP($A2591,Parts!$A:$AM,H$1,0)="X",Y$2,"")</f>
        <v/>
      </c>
      <c r="I2591" t="str">
        <f>IF(VLOOKUP($A2591,Parts!$A:$AM,I$1,0)="X",Z$2,"")</f>
        <v/>
      </c>
      <c r="J2591" t="str">
        <f>IF(VLOOKUP($A2591,Parts!$A:$AM,J$1,0)="X",AA$2,"")</f>
        <v/>
      </c>
      <c r="K2591" t="str">
        <f>IF(VLOOKUP($A2591,Parts!$A:$AM,K$1,0)="X",AB$2,"")</f>
        <v/>
      </c>
      <c r="L2591" t="str">
        <f>IF(VLOOKUP($A2591,Parts!$A:$AM,L$1,0)="X",AC$2,"")</f>
        <v/>
      </c>
      <c r="M2591" t="str">
        <f>IF(VLOOKUP($A2591,Parts!$A:$AM,M$1,0)="X",AD$2,"")</f>
        <v/>
      </c>
      <c r="N2591" t="str">
        <f>IF(VLOOKUP($A2591,Parts!$A:$AM,N$1,0)="X",AE$2,"")</f>
        <v/>
      </c>
      <c r="O2591" t="str">
        <f>IF(VLOOKUP($A2591,Parts!$A:$AM,O$1,0)="X",AF$2,"")</f>
        <v/>
      </c>
      <c r="P2591" t="str">
        <f t="shared" si="41"/>
        <v/>
      </c>
    </row>
    <row r="2592" spans="1:16" x14ac:dyDescent="0.25">
      <c r="A2592" t="str">
        <f>Table15[[#This Row],[Name]]</f>
        <v>RD-107A_14D22</v>
      </c>
      <c r="B2592" t="str">
        <f>IF(VLOOKUP($A2592,Parts!$A:$AM,B$1,0)="X",S$2,"")</f>
        <v/>
      </c>
      <c r="C2592" t="str">
        <f>IF(VLOOKUP($A2592,Parts!$A:$AM,C$1,0)="X",T$2,"")</f>
        <v/>
      </c>
      <c r="D2592" t="str">
        <f>IF(VLOOKUP($A2592,Parts!$A:$AM,D$1,0)="X",U$2,"")</f>
        <v/>
      </c>
      <c r="E2592" t="str">
        <f>IF(VLOOKUP($A2592,Parts!$A:$AM,E$1,0)="X",V$2,"")</f>
        <v/>
      </c>
      <c r="F2592" t="str">
        <f>IF(VLOOKUP($A2592,Parts!$A:$AM,F$1,0)="X",W$2,"")</f>
        <v/>
      </c>
      <c r="G2592" t="str">
        <f>IF(VLOOKUP($A2592,Parts!$A:$AM,G$1,0)="X",X$2,"")</f>
        <v/>
      </c>
      <c r="H2592" t="str">
        <f>IF(VLOOKUP($A2592,Parts!$A:$AM,H$1,0)="X",Y$2,"")</f>
        <v/>
      </c>
      <c r="I2592" t="str">
        <f>IF(VLOOKUP($A2592,Parts!$A:$AM,I$1,0)="X",Z$2,"")</f>
        <v/>
      </c>
      <c r="J2592" t="str">
        <f>IF(VLOOKUP($A2592,Parts!$A:$AM,J$1,0)="X",AA$2,"")</f>
        <v/>
      </c>
      <c r="K2592" t="str">
        <f>IF(VLOOKUP($A2592,Parts!$A:$AM,K$1,0)="X",AB$2,"")</f>
        <v/>
      </c>
      <c r="L2592" t="str">
        <f>IF(VLOOKUP($A2592,Parts!$A:$AM,L$1,0)="X",AC$2,"")</f>
        <v/>
      </c>
      <c r="M2592" t="str">
        <f>IF(VLOOKUP($A2592,Parts!$A:$AM,M$1,0)="X",AD$2,"")</f>
        <v/>
      </c>
      <c r="N2592" t="str">
        <f>IF(VLOOKUP($A2592,Parts!$A:$AM,N$1,0)="X",AE$2,"")</f>
        <v/>
      </c>
      <c r="O2592" t="str">
        <f>IF(VLOOKUP($A2592,Parts!$A:$AM,O$1,0)="X",AF$2,"")</f>
        <v/>
      </c>
      <c r="P2592" t="str">
        <f t="shared" si="41"/>
        <v/>
      </c>
    </row>
    <row r="2593" spans="1:16" x14ac:dyDescent="0.25">
      <c r="A2593" t="str">
        <f>Table15[[#This Row],[Name]]</f>
        <v>HA3SLRD120</v>
      </c>
      <c r="B2593" t="str">
        <f>IF(VLOOKUP($A2593,Parts!$A:$AM,B$1,0)="X",S$2,"")</f>
        <v/>
      </c>
      <c r="C2593" t="str">
        <f>IF(VLOOKUP($A2593,Parts!$A:$AM,C$1,0)="X",T$2,"")</f>
        <v/>
      </c>
      <c r="D2593" t="str">
        <f>IF(VLOOKUP($A2593,Parts!$A:$AM,D$1,0)="X",U$2,"")</f>
        <v/>
      </c>
      <c r="E2593" t="str">
        <f>IF(VLOOKUP($A2593,Parts!$A:$AM,E$1,0)="X",V$2,"")</f>
        <v/>
      </c>
      <c r="F2593" t="str">
        <f>IF(VLOOKUP($A2593,Parts!$A:$AM,F$1,0)="X",W$2,"")</f>
        <v/>
      </c>
      <c r="G2593" t="str">
        <f>IF(VLOOKUP($A2593,Parts!$A:$AM,G$1,0)="X",X$2,"")</f>
        <v/>
      </c>
      <c r="H2593" t="str">
        <f>IF(VLOOKUP($A2593,Parts!$A:$AM,H$1,0)="X",Y$2,"")</f>
        <v/>
      </c>
      <c r="I2593" t="str">
        <f>IF(VLOOKUP($A2593,Parts!$A:$AM,I$1,0)="X",Z$2,"")</f>
        <v/>
      </c>
      <c r="J2593" t="str">
        <f>IF(VLOOKUP($A2593,Parts!$A:$AM,J$1,0)="X",AA$2,"")</f>
        <v/>
      </c>
      <c r="K2593" t="str">
        <f>IF(VLOOKUP($A2593,Parts!$A:$AM,K$1,0)="X",AB$2,"")</f>
        <v/>
      </c>
      <c r="L2593" t="str">
        <f>IF(VLOOKUP($A2593,Parts!$A:$AM,L$1,0)="X",AC$2,"")</f>
        <v/>
      </c>
      <c r="M2593" t="str">
        <f>IF(VLOOKUP($A2593,Parts!$A:$AM,M$1,0)="X",AD$2,"")</f>
        <v/>
      </c>
      <c r="N2593" t="str">
        <f>IF(VLOOKUP($A2593,Parts!$A:$AM,N$1,0)="X",AE$2,"")</f>
        <v/>
      </c>
      <c r="O2593" t="str">
        <f>IF(VLOOKUP($A2593,Parts!$A:$AM,O$1,0)="X",AF$2,"")</f>
        <v/>
      </c>
      <c r="P2593" t="str">
        <f t="shared" si="41"/>
        <v/>
      </c>
    </row>
    <row r="2594" spans="1:16" x14ac:dyDescent="0.25">
      <c r="A2594" t="str">
        <f>Table15[[#This Row],[Name]]</f>
        <v>RD-107MM_8D728</v>
      </c>
      <c r="B2594" t="str">
        <f>IF(VLOOKUP($A2594,Parts!$A:$AM,B$1,0)="X",S$2,"")</f>
        <v/>
      </c>
      <c r="C2594" t="str">
        <f>IF(VLOOKUP($A2594,Parts!$A:$AM,C$1,0)="X",T$2,"")</f>
        <v/>
      </c>
      <c r="D2594" t="str">
        <f>IF(VLOOKUP($A2594,Parts!$A:$AM,D$1,0)="X",U$2,"")</f>
        <v/>
      </c>
      <c r="E2594" t="str">
        <f>IF(VLOOKUP($A2594,Parts!$A:$AM,E$1,0)="X",V$2,"")</f>
        <v/>
      </c>
      <c r="F2594" t="str">
        <f>IF(VLOOKUP($A2594,Parts!$A:$AM,F$1,0)="X",W$2,"")</f>
        <v/>
      </c>
      <c r="G2594" t="str">
        <f>IF(VLOOKUP($A2594,Parts!$A:$AM,G$1,0)="X",X$2,"")</f>
        <v/>
      </c>
      <c r="H2594" t="str">
        <f>IF(VLOOKUP($A2594,Parts!$A:$AM,H$1,0)="X",Y$2,"")</f>
        <v/>
      </c>
      <c r="I2594" t="str">
        <f>IF(VLOOKUP($A2594,Parts!$A:$AM,I$1,0)="X",Z$2,"")</f>
        <v/>
      </c>
      <c r="J2594" t="str">
        <f>IF(VLOOKUP($A2594,Parts!$A:$AM,J$1,0)="X",AA$2,"")</f>
        <v/>
      </c>
      <c r="K2594" t="str">
        <f>IF(VLOOKUP($A2594,Parts!$A:$AM,K$1,0)="X",AB$2,"")</f>
        <v/>
      </c>
      <c r="L2594" t="str">
        <f>IF(VLOOKUP($A2594,Parts!$A:$AM,L$1,0)="X",AC$2,"")</f>
        <v/>
      </c>
      <c r="M2594" t="str">
        <f>IF(VLOOKUP($A2594,Parts!$A:$AM,M$1,0)="X",AD$2,"")</f>
        <v/>
      </c>
      <c r="N2594" t="str">
        <f>IF(VLOOKUP($A2594,Parts!$A:$AM,N$1,0)="X",AE$2,"")</f>
        <v/>
      </c>
      <c r="O2594" t="str">
        <f>IF(VLOOKUP($A2594,Parts!$A:$AM,O$1,0)="X",AF$2,"")</f>
        <v/>
      </c>
      <c r="P2594" t="str">
        <f t="shared" si="41"/>
        <v/>
      </c>
    </row>
    <row r="2595" spans="1:16" x14ac:dyDescent="0.25">
      <c r="A2595" t="str">
        <f>Table15[[#This Row],[Name]]</f>
        <v>RD120</v>
      </c>
      <c r="B2595" t="str">
        <f>IF(VLOOKUP($A2595,Parts!$A:$AM,B$1,0)="X",S$2,"")</f>
        <v/>
      </c>
      <c r="C2595" t="str">
        <f>IF(VLOOKUP($A2595,Parts!$A:$AM,C$1,0)="X",T$2,"")</f>
        <v/>
      </c>
      <c r="D2595" t="str">
        <f>IF(VLOOKUP($A2595,Parts!$A:$AM,D$1,0)="X",U$2,"")</f>
        <v/>
      </c>
      <c r="E2595" t="str">
        <f>IF(VLOOKUP($A2595,Parts!$A:$AM,E$1,0)="X",V$2,"")</f>
        <v/>
      </c>
      <c r="F2595" t="str">
        <f>IF(VLOOKUP($A2595,Parts!$A:$AM,F$1,0)="X",W$2,"")</f>
        <v/>
      </c>
      <c r="G2595" t="str">
        <f>IF(VLOOKUP($A2595,Parts!$A:$AM,G$1,0)="X",X$2,"")</f>
        <v/>
      </c>
      <c r="H2595" t="str">
        <f>IF(VLOOKUP($A2595,Parts!$A:$AM,H$1,0)="X",Y$2,"")</f>
        <v/>
      </c>
      <c r="I2595" t="str">
        <f>IF(VLOOKUP($A2595,Parts!$A:$AM,I$1,0)="X",Z$2,"")</f>
        <v/>
      </c>
      <c r="J2595" t="str">
        <f>IF(VLOOKUP($A2595,Parts!$A:$AM,J$1,0)="X",AA$2,"")</f>
        <v/>
      </c>
      <c r="K2595" t="str">
        <f>IF(VLOOKUP($A2595,Parts!$A:$AM,K$1,0)="X",AB$2,"")</f>
        <v/>
      </c>
      <c r="L2595" t="str">
        <f>IF(VLOOKUP($A2595,Parts!$A:$AM,L$1,0)="X",AC$2,"")</f>
        <v/>
      </c>
      <c r="M2595" t="str">
        <f>IF(VLOOKUP($A2595,Parts!$A:$AM,M$1,0)="X",AD$2,"")</f>
        <v/>
      </c>
      <c r="N2595" t="str">
        <f>IF(VLOOKUP($A2595,Parts!$A:$AM,N$1,0)="X",AE$2,"")</f>
        <v/>
      </c>
      <c r="O2595" t="str">
        <f>IF(VLOOKUP($A2595,Parts!$A:$AM,O$1,0)="X",AF$2,"")</f>
        <v/>
      </c>
      <c r="P2595" t="str">
        <f t="shared" si="41"/>
        <v/>
      </c>
    </row>
    <row r="2596" spans="1:16" x14ac:dyDescent="0.25">
      <c r="A2596" t="str">
        <f>Table15[[#This Row],[Name]]</f>
        <v>RD-117_11D511</v>
      </c>
      <c r="B2596" t="str">
        <f>IF(VLOOKUP($A2596,Parts!$A:$AM,B$1,0)="X",S$2,"")</f>
        <v/>
      </c>
      <c r="C2596" t="str">
        <f>IF(VLOOKUP($A2596,Parts!$A:$AM,C$1,0)="X",T$2,"")</f>
        <v/>
      </c>
      <c r="D2596" t="str">
        <f>IF(VLOOKUP($A2596,Parts!$A:$AM,D$1,0)="X",U$2,"")</f>
        <v/>
      </c>
      <c r="E2596" t="str">
        <f>IF(VLOOKUP($A2596,Parts!$A:$AM,E$1,0)="X",V$2,"")</f>
        <v/>
      </c>
      <c r="F2596" t="str">
        <f>IF(VLOOKUP($A2596,Parts!$A:$AM,F$1,0)="X",W$2,"")</f>
        <v/>
      </c>
      <c r="G2596" t="str">
        <f>IF(VLOOKUP($A2596,Parts!$A:$AM,G$1,0)="X",X$2,"")</f>
        <v/>
      </c>
      <c r="H2596" t="str">
        <f>IF(VLOOKUP($A2596,Parts!$A:$AM,H$1,0)="X",Y$2,"")</f>
        <v/>
      </c>
      <c r="I2596" t="str">
        <f>IF(VLOOKUP($A2596,Parts!$A:$AM,I$1,0)="X",Z$2,"")</f>
        <v/>
      </c>
      <c r="J2596" t="str">
        <f>IF(VLOOKUP($A2596,Parts!$A:$AM,J$1,0)="X",AA$2,"")</f>
        <v/>
      </c>
      <c r="K2596" t="str">
        <f>IF(VLOOKUP($A2596,Parts!$A:$AM,K$1,0)="X",AB$2,"")</f>
        <v/>
      </c>
      <c r="L2596" t="str">
        <f>IF(VLOOKUP($A2596,Parts!$A:$AM,L$1,0)="X",AC$2,"")</f>
        <v/>
      </c>
      <c r="M2596" t="str">
        <f>IF(VLOOKUP($A2596,Parts!$A:$AM,M$1,0)="X",AD$2,"")</f>
        <v/>
      </c>
      <c r="N2596" t="str">
        <f>IF(VLOOKUP($A2596,Parts!$A:$AM,N$1,0)="X",AE$2,"")</f>
        <v/>
      </c>
      <c r="O2596" t="str">
        <f>IF(VLOOKUP($A2596,Parts!$A:$AM,O$1,0)="X",AF$2,"")</f>
        <v/>
      </c>
      <c r="P2596" t="str">
        <f t="shared" si="41"/>
        <v/>
      </c>
    </row>
    <row r="2597" spans="1:16" x14ac:dyDescent="0.25">
      <c r="A2597" t="str">
        <f>Table15[[#This Row],[Name]]</f>
        <v>RD-108_8D75</v>
      </c>
      <c r="B2597" t="str">
        <f>IF(VLOOKUP($A2597,Parts!$A:$AM,B$1,0)="X",S$2,"")</f>
        <v/>
      </c>
      <c r="C2597" t="str">
        <f>IF(VLOOKUP($A2597,Parts!$A:$AM,C$1,0)="X",T$2,"")</f>
        <v/>
      </c>
      <c r="D2597" t="str">
        <f>IF(VLOOKUP($A2597,Parts!$A:$AM,D$1,0)="X",U$2,"")</f>
        <v/>
      </c>
      <c r="E2597" t="str">
        <f>IF(VLOOKUP($A2597,Parts!$A:$AM,E$1,0)="X",V$2,"")</f>
        <v/>
      </c>
      <c r="F2597" t="str">
        <f>IF(VLOOKUP($A2597,Parts!$A:$AM,F$1,0)="X",W$2,"")</f>
        <v/>
      </c>
      <c r="G2597" t="str">
        <f>IF(VLOOKUP($A2597,Parts!$A:$AM,G$1,0)="X",X$2,"")</f>
        <v/>
      </c>
      <c r="H2597" t="str">
        <f>IF(VLOOKUP($A2597,Parts!$A:$AM,H$1,0)="X",Y$2,"")</f>
        <v/>
      </c>
      <c r="I2597" t="str">
        <f>IF(VLOOKUP($A2597,Parts!$A:$AM,I$1,0)="X",Z$2,"")</f>
        <v/>
      </c>
      <c r="J2597" t="str">
        <f>IF(VLOOKUP($A2597,Parts!$A:$AM,J$1,0)="X",AA$2,"")</f>
        <v/>
      </c>
      <c r="K2597" t="str">
        <f>IF(VLOOKUP($A2597,Parts!$A:$AM,K$1,0)="X",AB$2,"")</f>
        <v/>
      </c>
      <c r="L2597" t="str">
        <f>IF(VLOOKUP($A2597,Parts!$A:$AM,L$1,0)="X",AC$2,"")</f>
        <v/>
      </c>
      <c r="M2597" t="str">
        <f>IF(VLOOKUP($A2597,Parts!$A:$AM,M$1,0)="X",AD$2,"")</f>
        <v/>
      </c>
      <c r="N2597" t="str">
        <f>IF(VLOOKUP($A2597,Parts!$A:$AM,N$1,0)="X",AE$2,"")</f>
        <v/>
      </c>
      <c r="O2597" t="str">
        <f>IF(VLOOKUP($A2597,Parts!$A:$AM,O$1,0)="X",AF$2,"")</f>
        <v/>
      </c>
      <c r="P2597" t="str">
        <f t="shared" si="41"/>
        <v/>
      </c>
    </row>
    <row r="2598" spans="1:16" x14ac:dyDescent="0.25">
      <c r="A2598" t="str">
        <f>Table15[[#This Row],[Name]]</f>
        <v>RD-108_8D75K</v>
      </c>
      <c r="B2598" t="str">
        <f>IF(VLOOKUP($A2598,Parts!$A:$AM,B$1,0)="X",S$2,"")</f>
        <v/>
      </c>
      <c r="C2598" t="str">
        <f>IF(VLOOKUP($A2598,Parts!$A:$AM,C$1,0)="X",T$2,"")</f>
        <v/>
      </c>
      <c r="D2598" t="str">
        <f>IF(VLOOKUP($A2598,Parts!$A:$AM,D$1,0)="X",U$2,"")</f>
        <v/>
      </c>
      <c r="E2598" t="str">
        <f>IF(VLOOKUP($A2598,Parts!$A:$AM,E$1,0)="X",V$2,"")</f>
        <v/>
      </c>
      <c r="F2598" t="str">
        <f>IF(VLOOKUP($A2598,Parts!$A:$AM,F$1,0)="X",W$2,"")</f>
        <v/>
      </c>
      <c r="G2598" t="str">
        <f>IF(VLOOKUP($A2598,Parts!$A:$AM,G$1,0)="X",X$2,"")</f>
        <v/>
      </c>
      <c r="H2598" t="str">
        <f>IF(VLOOKUP($A2598,Parts!$A:$AM,H$1,0)="X",Y$2,"")</f>
        <v/>
      </c>
      <c r="I2598" t="str">
        <f>IF(VLOOKUP($A2598,Parts!$A:$AM,I$1,0)="X",Z$2,"")</f>
        <v/>
      </c>
      <c r="J2598" t="str">
        <f>IF(VLOOKUP($A2598,Parts!$A:$AM,J$1,0)="X",AA$2,"")</f>
        <v/>
      </c>
      <c r="K2598" t="str">
        <f>IF(VLOOKUP($A2598,Parts!$A:$AM,K$1,0)="X",AB$2,"")</f>
        <v/>
      </c>
      <c r="L2598" t="str">
        <f>IF(VLOOKUP($A2598,Parts!$A:$AM,L$1,0)="X",AC$2,"")</f>
        <v/>
      </c>
      <c r="M2598" t="str">
        <f>IF(VLOOKUP($A2598,Parts!$A:$AM,M$1,0)="X",AD$2,"")</f>
        <v/>
      </c>
      <c r="N2598" t="str">
        <f>IF(VLOOKUP($A2598,Parts!$A:$AM,N$1,0)="X",AE$2,"")</f>
        <v/>
      </c>
      <c r="O2598" t="str">
        <f>IF(VLOOKUP($A2598,Parts!$A:$AM,O$1,0)="X",AF$2,"")</f>
        <v/>
      </c>
      <c r="P2598" t="str">
        <f t="shared" si="41"/>
        <v/>
      </c>
    </row>
    <row r="2599" spans="1:16" x14ac:dyDescent="0.25">
      <c r="A2599" t="str">
        <f>Table15[[#This Row],[Name]]</f>
        <v>RD-108_8D75PS</v>
      </c>
      <c r="B2599" t="str">
        <f>IF(VLOOKUP($A2599,Parts!$A:$AM,B$1,0)="X",S$2,"")</f>
        <v/>
      </c>
      <c r="C2599" t="str">
        <f>IF(VLOOKUP($A2599,Parts!$A:$AM,C$1,0)="X",T$2,"")</f>
        <v/>
      </c>
      <c r="D2599" t="str">
        <f>IF(VLOOKUP($A2599,Parts!$A:$AM,D$1,0)="X",U$2,"")</f>
        <v/>
      </c>
      <c r="E2599" t="str">
        <f>IF(VLOOKUP($A2599,Parts!$A:$AM,E$1,0)="X",V$2,"")</f>
        <v/>
      </c>
      <c r="F2599" t="str">
        <f>IF(VLOOKUP($A2599,Parts!$A:$AM,F$1,0)="X",W$2,"")</f>
        <v/>
      </c>
      <c r="G2599" t="str">
        <f>IF(VLOOKUP($A2599,Parts!$A:$AM,G$1,0)="X",X$2,"")</f>
        <v/>
      </c>
      <c r="H2599" t="str">
        <f>IF(VLOOKUP($A2599,Parts!$A:$AM,H$1,0)="X",Y$2,"")</f>
        <v/>
      </c>
      <c r="I2599" t="str">
        <f>IF(VLOOKUP($A2599,Parts!$A:$AM,I$1,0)="X",Z$2,"")</f>
        <v/>
      </c>
      <c r="J2599" t="str">
        <f>IF(VLOOKUP($A2599,Parts!$A:$AM,J$1,0)="X",AA$2,"")</f>
        <v/>
      </c>
      <c r="K2599" t="str">
        <f>IF(VLOOKUP($A2599,Parts!$A:$AM,K$1,0)="X",AB$2,"")</f>
        <v/>
      </c>
      <c r="L2599" t="str">
        <f>IF(VLOOKUP($A2599,Parts!$A:$AM,L$1,0)="X",AC$2,"")</f>
        <v/>
      </c>
      <c r="M2599" t="str">
        <f>IF(VLOOKUP($A2599,Parts!$A:$AM,M$1,0)="X",AD$2,"")</f>
        <v/>
      </c>
      <c r="N2599" t="str">
        <f>IF(VLOOKUP($A2599,Parts!$A:$AM,N$1,0)="X",AE$2,"")</f>
        <v/>
      </c>
      <c r="O2599" t="str">
        <f>IF(VLOOKUP($A2599,Parts!$A:$AM,O$1,0)="X",AF$2,"")</f>
        <v/>
      </c>
      <c r="P2599" t="str">
        <f t="shared" si="41"/>
        <v/>
      </c>
    </row>
    <row r="2600" spans="1:16" x14ac:dyDescent="0.25">
      <c r="A2600" t="str">
        <f>Table15[[#This Row],[Name]]</f>
        <v>liquidEnginemogulmp1500</v>
      </c>
      <c r="B2600" t="str">
        <f>IF(VLOOKUP($A2600,Parts!$A:$AM,B$1,0)="X",S$2,"")</f>
        <v/>
      </c>
      <c r="C2600" t="str">
        <f>IF(VLOOKUP($A2600,Parts!$A:$AM,C$1,0)="X",T$2,"")</f>
        <v/>
      </c>
      <c r="D2600" t="str">
        <f>IF(VLOOKUP($A2600,Parts!$A:$AM,D$1,0)="X",U$2,"")</f>
        <v/>
      </c>
      <c r="E2600" t="str">
        <f>IF(VLOOKUP($A2600,Parts!$A:$AM,E$1,0)="X",V$2,"")</f>
        <v/>
      </c>
      <c r="F2600" t="str">
        <f>IF(VLOOKUP($A2600,Parts!$A:$AM,F$1,0)="X",W$2,"")</f>
        <v xml:space="preserve">    MODULE
    { name = ModuleTagEngineLiquidTurbo }
</v>
      </c>
      <c r="G2600" t="str">
        <f>IF(VLOOKUP($A2600,Parts!$A:$AM,G$1,0)="X",X$2,"")</f>
        <v/>
      </c>
      <c r="H2600" t="str">
        <f>IF(VLOOKUP($A2600,Parts!$A:$AM,H$1,0)="X",Y$2,"")</f>
        <v/>
      </c>
      <c r="I2600" t="str">
        <f>IF(VLOOKUP($A2600,Parts!$A:$AM,I$1,0)="X",Z$2,"")</f>
        <v/>
      </c>
      <c r="J2600" t="str">
        <f>IF(VLOOKUP($A2600,Parts!$A:$AM,J$1,0)="X",AA$2,"")</f>
        <v/>
      </c>
      <c r="K2600" t="str">
        <f>IF(VLOOKUP($A2600,Parts!$A:$AM,K$1,0)="X",AB$2,"")</f>
        <v/>
      </c>
      <c r="L2600" t="str">
        <f>IF(VLOOKUP($A2600,Parts!$A:$AM,L$1,0)="X",AC$2,"")</f>
        <v/>
      </c>
      <c r="M2600" t="str">
        <f>IF(VLOOKUP($A2600,Parts!$A:$AM,M$1,0)="X",AD$2,"")</f>
        <v/>
      </c>
      <c r="N2600" t="str">
        <f>IF(VLOOKUP($A2600,Parts!$A:$AM,N$1,0)="X",AE$2,"")</f>
        <v/>
      </c>
      <c r="O2600" t="str">
        <f>IF(VLOOKUP($A2600,Parts!$A:$AM,O$1,0)="X",AF$2,"")</f>
        <v/>
      </c>
      <c r="P2600" t="str">
        <f t="shared" si="41"/>
        <v xml:space="preserve">    MODULE
    { name = ModuleTagEngineLiquidTurbo }
</v>
      </c>
    </row>
    <row r="2601" spans="1:16" x14ac:dyDescent="0.25">
      <c r="A2601" t="str">
        <f>Table15[[#This Row],[Name]]</f>
        <v>rd170engine</v>
      </c>
      <c r="B2601" t="str">
        <f>IF(VLOOKUP($A2601,Parts!$A:$AM,B$1,0)="X",S$2,"")</f>
        <v/>
      </c>
      <c r="C2601" t="str">
        <f>IF(VLOOKUP($A2601,Parts!$A:$AM,C$1,0)="X",T$2,"")</f>
        <v/>
      </c>
      <c r="D2601" t="str">
        <f>IF(VLOOKUP($A2601,Parts!$A:$AM,D$1,0)="X",U$2,"")</f>
        <v/>
      </c>
      <c r="E2601" t="str">
        <f>IF(VLOOKUP($A2601,Parts!$A:$AM,E$1,0)="X",V$2,"")</f>
        <v/>
      </c>
      <c r="F2601" t="str">
        <f>IF(VLOOKUP($A2601,Parts!$A:$AM,F$1,0)="X",W$2,"")</f>
        <v xml:space="preserve">    MODULE
    { name = ModuleTagEngineLiquidTurbo }
</v>
      </c>
      <c r="G2601" t="str">
        <f>IF(VLOOKUP($A2601,Parts!$A:$AM,G$1,0)="X",X$2,"")</f>
        <v/>
      </c>
      <c r="H2601" t="str">
        <f>IF(VLOOKUP($A2601,Parts!$A:$AM,H$1,0)="X",Y$2,"")</f>
        <v/>
      </c>
      <c r="I2601" t="str">
        <f>IF(VLOOKUP($A2601,Parts!$A:$AM,I$1,0)="X",Z$2,"")</f>
        <v/>
      </c>
      <c r="J2601" t="str">
        <f>IF(VLOOKUP($A2601,Parts!$A:$AM,J$1,0)="X",AA$2,"")</f>
        <v/>
      </c>
      <c r="K2601" t="str">
        <f>IF(VLOOKUP($A2601,Parts!$A:$AM,K$1,0)="X",AB$2,"")</f>
        <v/>
      </c>
      <c r="L2601" t="str">
        <f>IF(VLOOKUP($A2601,Parts!$A:$AM,L$1,0)="X",AC$2,"")</f>
        <v/>
      </c>
      <c r="M2601" t="str">
        <f>IF(VLOOKUP($A2601,Parts!$A:$AM,M$1,0)="X",AD$2,"")</f>
        <v/>
      </c>
      <c r="N2601" t="str">
        <f>IF(VLOOKUP($A2601,Parts!$A:$AM,N$1,0)="X",AE$2,"")</f>
        <v/>
      </c>
      <c r="O2601" t="str">
        <f>IF(VLOOKUP($A2601,Parts!$A:$AM,O$1,0)="X",AF$2,"")</f>
        <v/>
      </c>
      <c r="P2601" t="str">
        <f t="shared" si="41"/>
        <v xml:space="preserve">    MODULE
    { name = ModuleTagEngineLiquidTurbo }
</v>
      </c>
    </row>
    <row r="2602" spans="1:16" x14ac:dyDescent="0.25">
      <c r="A2602" t="str">
        <f>Table15[[#This Row],[Name]]</f>
        <v>RD171_StockVersion</v>
      </c>
      <c r="B2602" t="str">
        <f>IF(VLOOKUP($A2602,Parts!$A:$AM,B$1,0)="X",S$2,"")</f>
        <v/>
      </c>
      <c r="C2602" t="str">
        <f>IF(VLOOKUP($A2602,Parts!$A:$AM,C$1,0)="X",T$2,"")</f>
        <v/>
      </c>
      <c r="D2602" t="str">
        <f>IF(VLOOKUP($A2602,Parts!$A:$AM,D$1,0)="X",U$2,"")</f>
        <v/>
      </c>
      <c r="E2602" t="str">
        <f>IF(VLOOKUP($A2602,Parts!$A:$AM,E$1,0)="X",V$2,"")</f>
        <v/>
      </c>
      <c r="F2602" t="str">
        <f>IF(VLOOKUP($A2602,Parts!$A:$AM,F$1,0)="X",W$2,"")</f>
        <v xml:space="preserve">    MODULE
    { name = ModuleTagEngineLiquidTurbo }
</v>
      </c>
      <c r="G2602" t="str">
        <f>IF(VLOOKUP($A2602,Parts!$A:$AM,G$1,0)="X",X$2,"")</f>
        <v/>
      </c>
      <c r="H2602" t="str">
        <f>IF(VLOOKUP($A2602,Parts!$A:$AM,H$1,0)="X",Y$2,"")</f>
        <v/>
      </c>
      <c r="I2602" t="str">
        <f>IF(VLOOKUP($A2602,Parts!$A:$AM,I$1,0)="X",Z$2,"")</f>
        <v/>
      </c>
      <c r="J2602" t="str">
        <f>IF(VLOOKUP($A2602,Parts!$A:$AM,J$1,0)="X",AA$2,"")</f>
        <v/>
      </c>
      <c r="K2602" t="str">
        <f>IF(VLOOKUP($A2602,Parts!$A:$AM,K$1,0)="X",AB$2,"")</f>
        <v/>
      </c>
      <c r="L2602" t="str">
        <f>IF(VLOOKUP($A2602,Parts!$A:$AM,L$1,0)="X",AC$2,"")</f>
        <v/>
      </c>
      <c r="M2602" t="str">
        <f>IF(VLOOKUP($A2602,Parts!$A:$AM,M$1,0)="X",AD$2,"")</f>
        <v/>
      </c>
      <c r="N2602" t="str">
        <f>IF(VLOOKUP($A2602,Parts!$A:$AM,N$1,0)="X",AE$2,"")</f>
        <v/>
      </c>
      <c r="O2602" t="str">
        <f>IF(VLOOKUP($A2602,Parts!$A:$AM,O$1,0)="X",AF$2,"")</f>
        <v/>
      </c>
      <c r="P2602" t="str">
        <f t="shared" si="41"/>
        <v xml:space="preserve">    MODULE
    { name = ModuleTagEngineLiquidTurbo }
</v>
      </c>
    </row>
    <row r="2603" spans="1:16" x14ac:dyDescent="0.25">
      <c r="A2603" t="str">
        <f>Table15[[#This Row],[Name]]</f>
        <v>SXTKD170</v>
      </c>
      <c r="B2603" t="str">
        <f>IF(VLOOKUP($A2603,Parts!$A:$AM,B$1,0)="X",S$2,"")</f>
        <v/>
      </c>
      <c r="C2603" t="str">
        <f>IF(VLOOKUP($A2603,Parts!$A:$AM,C$1,0)="X",T$2,"")</f>
        <v/>
      </c>
      <c r="D2603" t="str">
        <f>IF(VLOOKUP($A2603,Parts!$A:$AM,D$1,0)="X",U$2,"")</f>
        <v/>
      </c>
      <c r="E2603" t="str">
        <f>IF(VLOOKUP($A2603,Parts!$A:$AM,E$1,0)="X",V$2,"")</f>
        <v/>
      </c>
      <c r="F2603" t="str">
        <f>IF(VLOOKUP($A2603,Parts!$A:$AM,F$1,0)="X",W$2,"")</f>
        <v xml:space="preserve">    MODULE
    { name = ModuleTagEngineLiquidTurbo }
</v>
      </c>
      <c r="G2603" t="str">
        <f>IF(VLOOKUP($A2603,Parts!$A:$AM,G$1,0)="X",X$2,"")</f>
        <v/>
      </c>
      <c r="H2603" t="str">
        <f>IF(VLOOKUP($A2603,Parts!$A:$AM,H$1,0)="X",Y$2,"")</f>
        <v/>
      </c>
      <c r="I2603" t="str">
        <f>IF(VLOOKUP($A2603,Parts!$A:$AM,I$1,0)="X",Z$2,"")</f>
        <v/>
      </c>
      <c r="J2603" t="str">
        <f>IF(VLOOKUP($A2603,Parts!$A:$AM,J$1,0)="X",AA$2,"")</f>
        <v/>
      </c>
      <c r="K2603" t="str">
        <f>IF(VLOOKUP($A2603,Parts!$A:$AM,K$1,0)="X",AB$2,"")</f>
        <v/>
      </c>
      <c r="L2603" t="str">
        <f>IF(VLOOKUP($A2603,Parts!$A:$AM,L$1,0)="X",AC$2,"")</f>
        <v/>
      </c>
      <c r="M2603" t="str">
        <f>IF(VLOOKUP($A2603,Parts!$A:$AM,M$1,0)="X",AD$2,"")</f>
        <v/>
      </c>
      <c r="N2603" t="str">
        <f>IF(VLOOKUP($A2603,Parts!$A:$AM,N$1,0)="X",AE$2,"")</f>
        <v/>
      </c>
      <c r="O2603" t="str">
        <f>IF(VLOOKUP($A2603,Parts!$A:$AM,O$1,0)="X",AF$2,"")</f>
        <v/>
      </c>
      <c r="P2603" t="str">
        <f t="shared" si="41"/>
        <v xml:space="preserve">    MODULE
    { name = ModuleTagEngineLiquidTurbo }
</v>
      </c>
    </row>
    <row r="2604" spans="1:16" x14ac:dyDescent="0.25">
      <c r="A2604" t="str">
        <f>Table15[[#This Row],[Name]]</f>
        <v>HA3SLRD171</v>
      </c>
      <c r="B2604" t="str">
        <f>IF(VLOOKUP($A2604,Parts!$A:$AM,B$1,0)="X",S$2,"")</f>
        <v/>
      </c>
      <c r="C2604" t="str">
        <f>IF(VLOOKUP($A2604,Parts!$A:$AM,C$1,0)="X",T$2,"")</f>
        <v/>
      </c>
      <c r="D2604" t="str">
        <f>IF(VLOOKUP($A2604,Parts!$A:$AM,D$1,0)="X",U$2,"")</f>
        <v/>
      </c>
      <c r="E2604" t="str">
        <f>IF(VLOOKUP($A2604,Parts!$A:$AM,E$1,0)="X",V$2,"")</f>
        <v/>
      </c>
      <c r="F2604" t="str">
        <f>IF(VLOOKUP($A2604,Parts!$A:$AM,F$1,0)="X",W$2,"")</f>
        <v xml:space="preserve">    MODULE
    { name = ModuleTagEngineLiquidTurbo }
</v>
      </c>
      <c r="G2604" t="str">
        <f>IF(VLOOKUP($A2604,Parts!$A:$AM,G$1,0)="X",X$2,"")</f>
        <v/>
      </c>
      <c r="H2604" t="str">
        <f>IF(VLOOKUP($A2604,Parts!$A:$AM,H$1,0)="X",Y$2,"")</f>
        <v/>
      </c>
      <c r="I2604" t="str">
        <f>IF(VLOOKUP($A2604,Parts!$A:$AM,I$1,0)="X",Z$2,"")</f>
        <v/>
      </c>
      <c r="J2604" t="str">
        <f>IF(VLOOKUP($A2604,Parts!$A:$AM,J$1,0)="X",AA$2,"")</f>
        <v/>
      </c>
      <c r="K2604" t="str">
        <f>IF(VLOOKUP($A2604,Parts!$A:$AM,K$1,0)="X",AB$2,"")</f>
        <v/>
      </c>
      <c r="L2604" t="str">
        <f>IF(VLOOKUP($A2604,Parts!$A:$AM,L$1,0)="X",AC$2,"")</f>
        <v/>
      </c>
      <c r="M2604" t="str">
        <f>IF(VLOOKUP($A2604,Parts!$A:$AM,M$1,0)="X",AD$2,"")</f>
        <v/>
      </c>
      <c r="N2604" t="str">
        <f>IF(VLOOKUP($A2604,Parts!$A:$AM,N$1,0)="X",AE$2,"")</f>
        <v/>
      </c>
      <c r="O2604" t="str">
        <f>IF(VLOOKUP($A2604,Parts!$A:$AM,O$1,0)="X",AF$2,"")</f>
        <v/>
      </c>
      <c r="P2604" t="str">
        <f t="shared" si="41"/>
        <v xml:space="preserve">    MODULE
    { name = ModuleTagEngineLiquidTurbo }
</v>
      </c>
    </row>
    <row r="2605" spans="1:16" x14ac:dyDescent="0.25">
      <c r="A2605" t="str">
        <f>Table15[[#This Row],[Name]]</f>
        <v>RD-108A_14D21</v>
      </c>
      <c r="B2605" t="str">
        <f>IF(VLOOKUP($A2605,Parts!$A:$AM,B$1,0)="X",S$2,"")</f>
        <v/>
      </c>
      <c r="C2605" t="str">
        <f>IF(VLOOKUP($A2605,Parts!$A:$AM,C$1,0)="X",T$2,"")</f>
        <v/>
      </c>
      <c r="D2605" t="str">
        <f>IF(VLOOKUP($A2605,Parts!$A:$AM,D$1,0)="X",U$2,"")</f>
        <v/>
      </c>
      <c r="E2605" t="str">
        <f>IF(VLOOKUP($A2605,Parts!$A:$AM,E$1,0)="X",V$2,"")</f>
        <v/>
      </c>
      <c r="F2605" t="str">
        <f>IF(VLOOKUP($A2605,Parts!$A:$AM,F$1,0)="X",W$2,"")</f>
        <v/>
      </c>
      <c r="G2605" t="str">
        <f>IF(VLOOKUP($A2605,Parts!$A:$AM,G$1,0)="X",X$2,"")</f>
        <v/>
      </c>
      <c r="H2605" t="str">
        <f>IF(VLOOKUP($A2605,Parts!$A:$AM,H$1,0)="X",Y$2,"")</f>
        <v/>
      </c>
      <c r="I2605" t="str">
        <f>IF(VLOOKUP($A2605,Parts!$A:$AM,I$1,0)="X",Z$2,"")</f>
        <v/>
      </c>
      <c r="J2605" t="str">
        <f>IF(VLOOKUP($A2605,Parts!$A:$AM,J$1,0)="X",AA$2,"")</f>
        <v/>
      </c>
      <c r="K2605" t="str">
        <f>IF(VLOOKUP($A2605,Parts!$A:$AM,K$1,0)="X",AB$2,"")</f>
        <v/>
      </c>
      <c r="L2605" t="str">
        <f>IF(VLOOKUP($A2605,Parts!$A:$AM,L$1,0)="X",AC$2,"")</f>
        <v/>
      </c>
      <c r="M2605" t="str">
        <f>IF(VLOOKUP($A2605,Parts!$A:$AM,M$1,0)="X",AD$2,"")</f>
        <v/>
      </c>
      <c r="N2605" t="str">
        <f>IF(VLOOKUP($A2605,Parts!$A:$AM,N$1,0)="X",AE$2,"")</f>
        <v/>
      </c>
      <c r="O2605" t="str">
        <f>IF(VLOOKUP($A2605,Parts!$A:$AM,O$1,0)="X",AF$2,"")</f>
        <v/>
      </c>
      <c r="P2605" t="str">
        <f t="shared" si="41"/>
        <v/>
      </c>
    </row>
    <row r="2606" spans="1:16" x14ac:dyDescent="0.25">
      <c r="A2606" t="str">
        <f>Table15[[#This Row],[Name]]</f>
        <v>RD-108MM_8D727</v>
      </c>
      <c r="B2606" t="str">
        <f>IF(VLOOKUP($A2606,Parts!$A:$AM,B$1,0)="X",S$2,"")</f>
        <v/>
      </c>
      <c r="C2606" t="str">
        <f>IF(VLOOKUP($A2606,Parts!$A:$AM,C$1,0)="X",T$2,"")</f>
        <v/>
      </c>
      <c r="D2606" t="str">
        <f>IF(VLOOKUP($A2606,Parts!$A:$AM,D$1,0)="X",U$2,"")</f>
        <v/>
      </c>
      <c r="E2606" t="str">
        <f>IF(VLOOKUP($A2606,Parts!$A:$AM,E$1,0)="X",V$2,"")</f>
        <v/>
      </c>
      <c r="F2606" t="str">
        <f>IF(VLOOKUP($A2606,Parts!$A:$AM,F$1,0)="X",W$2,"")</f>
        <v/>
      </c>
      <c r="G2606" t="str">
        <f>IF(VLOOKUP($A2606,Parts!$A:$AM,G$1,0)="X",X$2,"")</f>
        <v/>
      </c>
      <c r="H2606" t="str">
        <f>IF(VLOOKUP($A2606,Parts!$A:$AM,H$1,0)="X",Y$2,"")</f>
        <v/>
      </c>
      <c r="I2606" t="str">
        <f>IF(VLOOKUP($A2606,Parts!$A:$AM,I$1,0)="X",Z$2,"")</f>
        <v/>
      </c>
      <c r="J2606" t="str">
        <f>IF(VLOOKUP($A2606,Parts!$A:$AM,J$1,0)="X",AA$2,"")</f>
        <v/>
      </c>
      <c r="K2606" t="str">
        <f>IF(VLOOKUP($A2606,Parts!$A:$AM,K$1,0)="X",AB$2,"")</f>
        <v/>
      </c>
      <c r="L2606" t="str">
        <f>IF(VLOOKUP($A2606,Parts!$A:$AM,L$1,0)="X",AC$2,"")</f>
        <v/>
      </c>
      <c r="M2606" t="str">
        <f>IF(VLOOKUP($A2606,Parts!$A:$AM,M$1,0)="X",AD$2,"")</f>
        <v/>
      </c>
      <c r="N2606" t="str">
        <f>IF(VLOOKUP($A2606,Parts!$A:$AM,N$1,0)="X",AE$2,"")</f>
        <v/>
      </c>
      <c r="O2606" t="str">
        <f>IF(VLOOKUP($A2606,Parts!$A:$AM,O$1,0)="X",AF$2,"")</f>
        <v/>
      </c>
      <c r="P2606" t="str">
        <f t="shared" si="41"/>
        <v/>
      </c>
    </row>
    <row r="2607" spans="1:16" x14ac:dyDescent="0.25">
      <c r="A2607" t="str">
        <f>Table15[[#This Row],[Name]]</f>
        <v>RD-118_11D512</v>
      </c>
      <c r="B2607" t="str">
        <f>IF(VLOOKUP($A2607,Parts!$A:$AM,B$1,0)="X",S$2,"")</f>
        <v/>
      </c>
      <c r="C2607" t="str">
        <f>IF(VLOOKUP($A2607,Parts!$A:$AM,C$1,0)="X",T$2,"")</f>
        <v/>
      </c>
      <c r="D2607" t="str">
        <f>IF(VLOOKUP($A2607,Parts!$A:$AM,D$1,0)="X",U$2,"")</f>
        <v/>
      </c>
      <c r="E2607" t="str">
        <f>IF(VLOOKUP($A2607,Parts!$A:$AM,E$1,0)="X",V$2,"")</f>
        <v/>
      </c>
      <c r="F2607" t="str">
        <f>IF(VLOOKUP($A2607,Parts!$A:$AM,F$1,0)="X",W$2,"")</f>
        <v/>
      </c>
      <c r="G2607" t="str">
        <f>IF(VLOOKUP($A2607,Parts!$A:$AM,G$1,0)="X",X$2,"")</f>
        <v/>
      </c>
      <c r="H2607" t="str">
        <f>IF(VLOOKUP($A2607,Parts!$A:$AM,H$1,0)="X",Y$2,"")</f>
        <v/>
      </c>
      <c r="I2607" t="str">
        <f>IF(VLOOKUP($A2607,Parts!$A:$AM,I$1,0)="X",Z$2,"")</f>
        <v/>
      </c>
      <c r="J2607" t="str">
        <f>IF(VLOOKUP($A2607,Parts!$A:$AM,J$1,0)="X",AA$2,"")</f>
        <v/>
      </c>
      <c r="K2607" t="str">
        <f>IF(VLOOKUP($A2607,Parts!$A:$AM,K$1,0)="X",AB$2,"")</f>
        <v/>
      </c>
      <c r="L2607" t="str">
        <f>IF(VLOOKUP($A2607,Parts!$A:$AM,L$1,0)="X",AC$2,"")</f>
        <v/>
      </c>
      <c r="M2607" t="str">
        <f>IF(VLOOKUP($A2607,Parts!$A:$AM,M$1,0)="X",AD$2,"")</f>
        <v/>
      </c>
      <c r="N2607" t="str">
        <f>IF(VLOOKUP($A2607,Parts!$A:$AM,N$1,0)="X",AE$2,"")</f>
        <v/>
      </c>
      <c r="O2607" t="str">
        <f>IF(VLOOKUP($A2607,Parts!$A:$AM,O$1,0)="X",AF$2,"")</f>
        <v/>
      </c>
      <c r="P2607" t="str">
        <f t="shared" si="41"/>
        <v/>
      </c>
    </row>
    <row r="2608" spans="1:16" x14ac:dyDescent="0.25">
      <c r="A2608" t="str">
        <f>Table15[[#This Row],[Name]]</f>
        <v>RSBengineRD180</v>
      </c>
      <c r="B2608" t="str">
        <f>IF(VLOOKUP($A2608,Parts!$A:$AM,B$1,0)="X",S$2,"")</f>
        <v/>
      </c>
      <c r="C2608" t="str">
        <f>IF(VLOOKUP($A2608,Parts!$A:$AM,C$1,0)="X",T$2,"")</f>
        <v/>
      </c>
      <c r="D2608" t="str">
        <f>IF(VLOOKUP($A2608,Parts!$A:$AM,D$1,0)="X",U$2,"")</f>
        <v/>
      </c>
      <c r="E2608" t="str">
        <f>IF(VLOOKUP($A2608,Parts!$A:$AM,E$1,0)="X",V$2,"")</f>
        <v/>
      </c>
      <c r="F2608" t="str">
        <f>IF(VLOOKUP($A2608,Parts!$A:$AM,F$1,0)="X",W$2,"")</f>
        <v xml:space="preserve">    MODULE
    { name = ModuleTagEngineLiquidTurbo }
</v>
      </c>
      <c r="G2608" t="str">
        <f>IF(VLOOKUP($A2608,Parts!$A:$AM,G$1,0)="X",X$2,"")</f>
        <v/>
      </c>
      <c r="H2608" t="str">
        <f>IF(VLOOKUP($A2608,Parts!$A:$AM,H$1,0)="X",Y$2,"")</f>
        <v/>
      </c>
      <c r="I2608" t="str">
        <f>IF(VLOOKUP($A2608,Parts!$A:$AM,I$1,0)="X",Z$2,"")</f>
        <v/>
      </c>
      <c r="J2608" t="str">
        <f>IF(VLOOKUP($A2608,Parts!$A:$AM,J$1,0)="X",AA$2,"")</f>
        <v/>
      </c>
      <c r="K2608" t="str">
        <f>IF(VLOOKUP($A2608,Parts!$A:$AM,K$1,0)="X",AB$2,"")</f>
        <v/>
      </c>
      <c r="L2608" t="str">
        <f>IF(VLOOKUP($A2608,Parts!$A:$AM,L$1,0)="X",AC$2,"")</f>
        <v/>
      </c>
      <c r="M2608" t="str">
        <f>IF(VLOOKUP($A2608,Parts!$A:$AM,M$1,0)="X",AD$2,"")</f>
        <v/>
      </c>
      <c r="N2608" t="str">
        <f>IF(VLOOKUP($A2608,Parts!$A:$AM,N$1,0)="X",AE$2,"")</f>
        <v/>
      </c>
      <c r="O2608" t="str">
        <f>IF(VLOOKUP($A2608,Parts!$A:$AM,O$1,0)="X",AF$2,"")</f>
        <v/>
      </c>
      <c r="P2608" t="str">
        <f t="shared" si="41"/>
        <v xml:space="preserve">    MODULE
    { name = ModuleTagEngineLiquidTurbo }
</v>
      </c>
    </row>
    <row r="2609" spans="1:16" x14ac:dyDescent="0.25">
      <c r="A2609" t="str">
        <f>Table15[[#This Row],[Name]]</f>
        <v>rd180engine</v>
      </c>
      <c r="B2609" t="str">
        <f>IF(VLOOKUP($A2609,Parts!$A:$AM,B$1,0)="X",S$2,"")</f>
        <v/>
      </c>
      <c r="C2609" t="str">
        <f>IF(VLOOKUP($A2609,Parts!$A:$AM,C$1,0)="X",T$2,"")</f>
        <v/>
      </c>
      <c r="D2609" t="str">
        <f>IF(VLOOKUP($A2609,Parts!$A:$AM,D$1,0)="X",U$2,"")</f>
        <v/>
      </c>
      <c r="E2609" t="str">
        <f>IF(VLOOKUP($A2609,Parts!$A:$AM,E$1,0)="X",V$2,"")</f>
        <v/>
      </c>
      <c r="F2609" t="str">
        <f>IF(VLOOKUP($A2609,Parts!$A:$AM,F$1,0)="X",W$2,"")</f>
        <v xml:space="preserve">    MODULE
    { name = ModuleTagEngineLiquidTurbo }
</v>
      </c>
      <c r="G2609" t="str">
        <f>IF(VLOOKUP($A2609,Parts!$A:$AM,G$1,0)="X",X$2,"")</f>
        <v/>
      </c>
      <c r="H2609" t="str">
        <f>IF(VLOOKUP($A2609,Parts!$A:$AM,H$1,0)="X",Y$2,"")</f>
        <v/>
      </c>
      <c r="I2609" t="str">
        <f>IF(VLOOKUP($A2609,Parts!$A:$AM,I$1,0)="X",Z$2,"")</f>
        <v/>
      </c>
      <c r="J2609" t="str">
        <f>IF(VLOOKUP($A2609,Parts!$A:$AM,J$1,0)="X",AA$2,"")</f>
        <v/>
      </c>
      <c r="K2609" t="str">
        <f>IF(VLOOKUP($A2609,Parts!$A:$AM,K$1,0)="X",AB$2,"")</f>
        <v/>
      </c>
      <c r="L2609" t="str">
        <f>IF(VLOOKUP($A2609,Parts!$A:$AM,L$1,0)="X",AC$2,"")</f>
        <v/>
      </c>
      <c r="M2609" t="str">
        <f>IF(VLOOKUP($A2609,Parts!$A:$AM,M$1,0)="X",AD$2,"")</f>
        <v/>
      </c>
      <c r="N2609" t="str">
        <f>IF(VLOOKUP($A2609,Parts!$A:$AM,N$1,0)="X",AE$2,"")</f>
        <v/>
      </c>
      <c r="O2609" t="str">
        <f>IF(VLOOKUP($A2609,Parts!$A:$AM,O$1,0)="X",AF$2,"")</f>
        <v/>
      </c>
      <c r="P2609" t="str">
        <f t="shared" si="41"/>
        <v xml:space="preserve">    MODULE
    { name = ModuleTagEngineLiquidTurbo }
</v>
      </c>
    </row>
    <row r="2610" spans="1:16" x14ac:dyDescent="0.25">
      <c r="A2610" t="str">
        <f>Table15[[#This Row],[Name]]</f>
        <v>RD180_StockVersion</v>
      </c>
      <c r="B2610" t="str">
        <f>IF(VLOOKUP($A2610,Parts!$A:$AM,B$1,0)="X",S$2,"")</f>
        <v/>
      </c>
      <c r="C2610" t="str">
        <f>IF(VLOOKUP($A2610,Parts!$A:$AM,C$1,0)="X",T$2,"")</f>
        <v/>
      </c>
      <c r="D2610" t="str">
        <f>IF(VLOOKUP($A2610,Parts!$A:$AM,D$1,0)="X",U$2,"")</f>
        <v/>
      </c>
      <c r="E2610" t="str">
        <f>IF(VLOOKUP($A2610,Parts!$A:$AM,E$1,0)="X",V$2,"")</f>
        <v/>
      </c>
      <c r="F2610" t="str">
        <f>IF(VLOOKUP($A2610,Parts!$A:$AM,F$1,0)="X",W$2,"")</f>
        <v xml:space="preserve">    MODULE
    { name = ModuleTagEngineLiquidTurbo }
</v>
      </c>
      <c r="G2610" t="str">
        <f>IF(VLOOKUP($A2610,Parts!$A:$AM,G$1,0)="X",X$2,"")</f>
        <v/>
      </c>
      <c r="H2610" t="str">
        <f>IF(VLOOKUP($A2610,Parts!$A:$AM,H$1,0)="X",Y$2,"")</f>
        <v/>
      </c>
      <c r="I2610" t="str">
        <f>IF(VLOOKUP($A2610,Parts!$A:$AM,I$1,0)="X",Z$2,"")</f>
        <v/>
      </c>
      <c r="J2610" t="str">
        <f>IF(VLOOKUP($A2610,Parts!$A:$AM,J$1,0)="X",AA$2,"")</f>
        <v/>
      </c>
      <c r="K2610" t="str">
        <f>IF(VLOOKUP($A2610,Parts!$A:$AM,K$1,0)="X",AB$2,"")</f>
        <v/>
      </c>
      <c r="L2610" t="str">
        <f>IF(VLOOKUP($A2610,Parts!$A:$AM,L$1,0)="X",AC$2,"")</f>
        <v/>
      </c>
      <c r="M2610" t="str">
        <f>IF(VLOOKUP($A2610,Parts!$A:$AM,M$1,0)="X",AD$2,"")</f>
        <v/>
      </c>
      <c r="N2610" t="str">
        <f>IF(VLOOKUP($A2610,Parts!$A:$AM,N$1,0)="X",AE$2,"")</f>
        <v/>
      </c>
      <c r="O2610" t="str">
        <f>IF(VLOOKUP($A2610,Parts!$A:$AM,O$1,0)="X",AF$2,"")</f>
        <v/>
      </c>
      <c r="P2610" t="str">
        <f t="shared" si="41"/>
        <v xml:space="preserve">    MODULE
    { name = ModuleTagEngineLiquidTurbo }
</v>
      </c>
    </row>
    <row r="2611" spans="1:16" x14ac:dyDescent="0.25">
      <c r="A2611" t="str">
        <f>Table15[[#This Row],[Name]]</f>
        <v>RD-120</v>
      </c>
      <c r="B2611" t="str">
        <f>IF(VLOOKUP($A2611,Parts!$A:$AM,B$1,0)="X",S$2,"")</f>
        <v/>
      </c>
      <c r="C2611" t="str">
        <f>IF(VLOOKUP($A2611,Parts!$A:$AM,C$1,0)="X",T$2,"")</f>
        <v/>
      </c>
      <c r="D2611" t="str">
        <f>IF(VLOOKUP($A2611,Parts!$A:$AM,D$1,0)="X",U$2,"")</f>
        <v/>
      </c>
      <c r="E2611" t="str">
        <f>IF(VLOOKUP($A2611,Parts!$A:$AM,E$1,0)="X",V$2,"")</f>
        <v/>
      </c>
      <c r="F2611" t="str">
        <f>IF(VLOOKUP($A2611,Parts!$A:$AM,F$1,0)="X",W$2,"")</f>
        <v/>
      </c>
      <c r="G2611" t="str">
        <f>IF(VLOOKUP($A2611,Parts!$A:$AM,G$1,0)="X",X$2,"")</f>
        <v/>
      </c>
      <c r="H2611" t="str">
        <f>IF(VLOOKUP($A2611,Parts!$A:$AM,H$1,0)="X",Y$2,"")</f>
        <v/>
      </c>
      <c r="I2611" t="str">
        <f>IF(VLOOKUP($A2611,Parts!$A:$AM,I$1,0)="X",Z$2,"")</f>
        <v/>
      </c>
      <c r="J2611" t="str">
        <f>IF(VLOOKUP($A2611,Parts!$A:$AM,J$1,0)="X",AA$2,"")</f>
        <v/>
      </c>
      <c r="K2611" t="str">
        <f>IF(VLOOKUP($A2611,Parts!$A:$AM,K$1,0)="X",AB$2,"")</f>
        <v/>
      </c>
      <c r="L2611" t="str">
        <f>IF(VLOOKUP($A2611,Parts!$A:$AM,L$1,0)="X",AC$2,"")</f>
        <v/>
      </c>
      <c r="M2611" t="str">
        <f>IF(VLOOKUP($A2611,Parts!$A:$AM,M$1,0)="X",AD$2,"")</f>
        <v/>
      </c>
      <c r="N2611" t="str">
        <f>IF(VLOOKUP($A2611,Parts!$A:$AM,N$1,0)="X",AE$2,"")</f>
        <v/>
      </c>
      <c r="O2611" t="str">
        <f>IF(VLOOKUP($A2611,Parts!$A:$AM,O$1,0)="X",AF$2,"")</f>
        <v/>
      </c>
      <c r="P2611" t="str">
        <f t="shared" si="41"/>
        <v/>
      </c>
    </row>
    <row r="2612" spans="1:16" x14ac:dyDescent="0.25">
      <c r="A2612" t="str">
        <f>Table15[[#This Row],[Name]]</f>
        <v>RD-120F</v>
      </c>
      <c r="B2612" t="str">
        <f>IF(VLOOKUP($A2612,Parts!$A:$AM,B$1,0)="X",S$2,"")</f>
        <v/>
      </c>
      <c r="C2612" t="str">
        <f>IF(VLOOKUP($A2612,Parts!$A:$AM,C$1,0)="X",T$2,"")</f>
        <v/>
      </c>
      <c r="D2612" t="str">
        <f>IF(VLOOKUP($A2612,Parts!$A:$AM,D$1,0)="X",U$2,"")</f>
        <v/>
      </c>
      <c r="E2612" t="str">
        <f>IF(VLOOKUP($A2612,Parts!$A:$AM,E$1,0)="X",V$2,"")</f>
        <v/>
      </c>
      <c r="F2612" t="str">
        <f>IF(VLOOKUP($A2612,Parts!$A:$AM,F$1,0)="X",W$2,"")</f>
        <v/>
      </c>
      <c r="G2612" t="str">
        <f>IF(VLOOKUP($A2612,Parts!$A:$AM,G$1,0)="X",X$2,"")</f>
        <v/>
      </c>
      <c r="H2612" t="str">
        <f>IF(VLOOKUP($A2612,Parts!$A:$AM,H$1,0)="X",Y$2,"")</f>
        <v/>
      </c>
      <c r="I2612" t="str">
        <f>IF(VLOOKUP($A2612,Parts!$A:$AM,I$1,0)="X",Z$2,"")</f>
        <v/>
      </c>
      <c r="J2612" t="str">
        <f>IF(VLOOKUP($A2612,Parts!$A:$AM,J$1,0)="X",AA$2,"")</f>
        <v/>
      </c>
      <c r="K2612" t="str">
        <f>IF(VLOOKUP($A2612,Parts!$A:$AM,K$1,0)="X",AB$2,"")</f>
        <v/>
      </c>
      <c r="L2612" t="str">
        <f>IF(VLOOKUP($A2612,Parts!$A:$AM,L$1,0)="X",AC$2,"")</f>
        <v/>
      </c>
      <c r="M2612" t="str">
        <f>IF(VLOOKUP($A2612,Parts!$A:$AM,M$1,0)="X",AD$2,"")</f>
        <v/>
      </c>
      <c r="N2612" t="str">
        <f>IF(VLOOKUP($A2612,Parts!$A:$AM,N$1,0)="X",AE$2,"")</f>
        <v/>
      </c>
      <c r="O2612" t="str">
        <f>IF(VLOOKUP($A2612,Parts!$A:$AM,O$1,0)="X",AF$2,"")</f>
        <v/>
      </c>
      <c r="P2612" t="str">
        <f t="shared" si="41"/>
        <v/>
      </c>
    </row>
    <row r="2613" spans="1:16" x14ac:dyDescent="0.25">
      <c r="A2613" t="str">
        <f>Table15[[#This Row],[Name]]</f>
        <v>RD-120K</v>
      </c>
      <c r="B2613" t="str">
        <f>IF(VLOOKUP($A2613,Parts!$A:$AM,B$1,0)="X",S$2,"")</f>
        <v/>
      </c>
      <c r="C2613" t="str">
        <f>IF(VLOOKUP($A2613,Parts!$A:$AM,C$1,0)="X",T$2,"")</f>
        <v/>
      </c>
      <c r="D2613" t="str">
        <f>IF(VLOOKUP($A2613,Parts!$A:$AM,D$1,0)="X",U$2,"")</f>
        <v/>
      </c>
      <c r="E2613" t="str">
        <f>IF(VLOOKUP($A2613,Parts!$A:$AM,E$1,0)="X",V$2,"")</f>
        <v/>
      </c>
      <c r="F2613" t="str">
        <f>IF(VLOOKUP($A2613,Parts!$A:$AM,F$1,0)="X",W$2,"")</f>
        <v/>
      </c>
      <c r="G2613" t="str">
        <f>IF(VLOOKUP($A2613,Parts!$A:$AM,G$1,0)="X",X$2,"")</f>
        <v/>
      </c>
      <c r="H2613" t="str">
        <f>IF(VLOOKUP($A2613,Parts!$A:$AM,H$1,0)="X",Y$2,"")</f>
        <v/>
      </c>
      <c r="I2613" t="str">
        <f>IF(VLOOKUP($A2613,Parts!$A:$AM,I$1,0)="X",Z$2,"")</f>
        <v/>
      </c>
      <c r="J2613" t="str">
        <f>IF(VLOOKUP($A2613,Parts!$A:$AM,J$1,0)="X",AA$2,"")</f>
        <v/>
      </c>
      <c r="K2613" t="str">
        <f>IF(VLOOKUP($A2613,Parts!$A:$AM,K$1,0)="X",AB$2,"")</f>
        <v/>
      </c>
      <c r="L2613" t="str">
        <f>IF(VLOOKUP($A2613,Parts!$A:$AM,L$1,0)="X",AC$2,"")</f>
        <v/>
      </c>
      <c r="M2613" t="str">
        <f>IF(VLOOKUP($A2613,Parts!$A:$AM,M$1,0)="X",AD$2,"")</f>
        <v/>
      </c>
      <c r="N2613" t="str">
        <f>IF(VLOOKUP($A2613,Parts!$A:$AM,N$1,0)="X",AE$2,"")</f>
        <v/>
      </c>
      <c r="O2613" t="str">
        <f>IF(VLOOKUP($A2613,Parts!$A:$AM,O$1,0)="X",AF$2,"")</f>
        <v/>
      </c>
      <c r="P2613" t="str">
        <f t="shared" si="41"/>
        <v/>
      </c>
    </row>
    <row r="2614" spans="1:16" x14ac:dyDescent="0.25">
      <c r="A2614" t="str">
        <f>Table15[[#This Row],[Name]]</f>
        <v>rd191engine</v>
      </c>
      <c r="B2614" t="str">
        <f>IF(VLOOKUP($A2614,Parts!$A:$AM,B$1,0)="X",S$2,"")</f>
        <v/>
      </c>
      <c r="C2614" t="str">
        <f>IF(VLOOKUP($A2614,Parts!$A:$AM,C$1,0)="X",T$2,"")</f>
        <v/>
      </c>
      <c r="D2614" t="str">
        <f>IF(VLOOKUP($A2614,Parts!$A:$AM,D$1,0)="X",U$2,"")</f>
        <v/>
      </c>
      <c r="E2614" t="str">
        <f>IF(VLOOKUP($A2614,Parts!$A:$AM,E$1,0)="X",V$2,"")</f>
        <v/>
      </c>
      <c r="F2614" t="str">
        <f>IF(VLOOKUP($A2614,Parts!$A:$AM,F$1,0)="X",W$2,"")</f>
        <v xml:space="preserve">    MODULE
    { name = ModuleTagEngineLiquidTurbo }
</v>
      </c>
      <c r="G2614" t="str">
        <f>IF(VLOOKUP($A2614,Parts!$A:$AM,G$1,0)="X",X$2,"")</f>
        <v/>
      </c>
      <c r="H2614" t="str">
        <f>IF(VLOOKUP($A2614,Parts!$A:$AM,H$1,0)="X",Y$2,"")</f>
        <v/>
      </c>
      <c r="I2614" t="str">
        <f>IF(VLOOKUP($A2614,Parts!$A:$AM,I$1,0)="X",Z$2,"")</f>
        <v/>
      </c>
      <c r="J2614" t="str">
        <f>IF(VLOOKUP($A2614,Parts!$A:$AM,J$1,0)="X",AA$2,"")</f>
        <v/>
      </c>
      <c r="K2614" t="str">
        <f>IF(VLOOKUP($A2614,Parts!$A:$AM,K$1,0)="X",AB$2,"")</f>
        <v/>
      </c>
      <c r="L2614" t="str">
        <f>IF(VLOOKUP($A2614,Parts!$A:$AM,L$1,0)="X",AC$2,"")</f>
        <v/>
      </c>
      <c r="M2614" t="str">
        <f>IF(VLOOKUP($A2614,Parts!$A:$AM,M$1,0)="X",AD$2,"")</f>
        <v/>
      </c>
      <c r="N2614" t="str">
        <f>IF(VLOOKUP($A2614,Parts!$A:$AM,N$1,0)="X",AE$2,"")</f>
        <v/>
      </c>
      <c r="O2614" t="str">
        <f>IF(VLOOKUP($A2614,Parts!$A:$AM,O$1,0)="X",AF$2,"")</f>
        <v/>
      </c>
      <c r="P2614" t="str">
        <f t="shared" si="41"/>
        <v xml:space="preserve">    MODULE
    { name = ModuleTagEngineLiquidTurbo }
</v>
      </c>
    </row>
    <row r="2615" spans="1:16" x14ac:dyDescent="0.25">
      <c r="A2615" t="str">
        <f>Table15[[#This Row],[Name]]</f>
        <v>RD191_StockVersion</v>
      </c>
      <c r="B2615" t="str">
        <f>IF(VLOOKUP($A2615,Parts!$A:$AM,B$1,0)="X",S$2,"")</f>
        <v/>
      </c>
      <c r="C2615" t="str">
        <f>IF(VLOOKUP($A2615,Parts!$A:$AM,C$1,0)="X",T$2,"")</f>
        <v/>
      </c>
      <c r="D2615" t="str">
        <f>IF(VLOOKUP($A2615,Parts!$A:$AM,D$1,0)="X",U$2,"")</f>
        <v/>
      </c>
      <c r="E2615" t="str">
        <f>IF(VLOOKUP($A2615,Parts!$A:$AM,E$1,0)="X",V$2,"")</f>
        <v/>
      </c>
      <c r="F2615" t="str">
        <f>IF(VLOOKUP($A2615,Parts!$A:$AM,F$1,0)="X",W$2,"")</f>
        <v xml:space="preserve">    MODULE
    { name = ModuleTagEngineLiquidTurbo }
</v>
      </c>
      <c r="G2615" t="str">
        <f>IF(VLOOKUP($A2615,Parts!$A:$AM,G$1,0)="X",X$2,"")</f>
        <v/>
      </c>
      <c r="H2615" t="str">
        <f>IF(VLOOKUP($A2615,Parts!$A:$AM,H$1,0)="X",Y$2,"")</f>
        <v/>
      </c>
      <c r="I2615" t="str">
        <f>IF(VLOOKUP($A2615,Parts!$A:$AM,I$1,0)="X",Z$2,"")</f>
        <v/>
      </c>
      <c r="J2615" t="str">
        <f>IF(VLOOKUP($A2615,Parts!$A:$AM,J$1,0)="X",AA$2,"")</f>
        <v/>
      </c>
      <c r="K2615" t="str">
        <f>IF(VLOOKUP($A2615,Parts!$A:$AM,K$1,0)="X",AB$2,"")</f>
        <v/>
      </c>
      <c r="L2615" t="str">
        <f>IF(VLOOKUP($A2615,Parts!$A:$AM,L$1,0)="X",AC$2,"")</f>
        <v/>
      </c>
      <c r="M2615" t="str">
        <f>IF(VLOOKUP($A2615,Parts!$A:$AM,M$1,0)="X",AD$2,"")</f>
        <v/>
      </c>
      <c r="N2615" t="str">
        <f>IF(VLOOKUP($A2615,Parts!$A:$AM,N$1,0)="X",AE$2,"")</f>
        <v/>
      </c>
      <c r="O2615" t="str">
        <f>IF(VLOOKUP($A2615,Parts!$A:$AM,O$1,0)="X",AF$2,"")</f>
        <v/>
      </c>
      <c r="P2615" t="str">
        <f t="shared" si="41"/>
        <v xml:space="preserve">    MODULE
    { name = ModuleTagEngineLiquidTurbo }
</v>
      </c>
    </row>
    <row r="2616" spans="1:16" x14ac:dyDescent="0.25">
      <c r="A2616" t="str">
        <f>Table15[[#This Row],[Name]]</f>
        <v>RD-170</v>
      </c>
      <c r="B2616" t="str">
        <f>IF(VLOOKUP($A2616,Parts!$A:$AM,B$1,0)="X",S$2,"")</f>
        <v/>
      </c>
      <c r="C2616" t="str">
        <f>IF(VLOOKUP($A2616,Parts!$A:$AM,C$1,0)="X",T$2,"")</f>
        <v/>
      </c>
      <c r="D2616" t="str">
        <f>IF(VLOOKUP($A2616,Parts!$A:$AM,D$1,0)="X",U$2,"")</f>
        <v/>
      </c>
      <c r="E2616" t="str">
        <f>IF(VLOOKUP($A2616,Parts!$A:$AM,E$1,0)="X",V$2,"")</f>
        <v/>
      </c>
      <c r="F2616" t="str">
        <f>IF(VLOOKUP($A2616,Parts!$A:$AM,F$1,0)="X",W$2,"")</f>
        <v/>
      </c>
      <c r="G2616" t="str">
        <f>IF(VLOOKUP($A2616,Parts!$A:$AM,G$1,0)="X",X$2,"")</f>
        <v/>
      </c>
      <c r="H2616" t="str">
        <f>IF(VLOOKUP($A2616,Parts!$A:$AM,H$1,0)="X",Y$2,"")</f>
        <v/>
      </c>
      <c r="I2616" t="str">
        <f>IF(VLOOKUP($A2616,Parts!$A:$AM,I$1,0)="X",Z$2,"")</f>
        <v/>
      </c>
      <c r="J2616" t="str">
        <f>IF(VLOOKUP($A2616,Parts!$A:$AM,J$1,0)="X",AA$2,"")</f>
        <v/>
      </c>
      <c r="K2616" t="str">
        <f>IF(VLOOKUP($A2616,Parts!$A:$AM,K$1,0)="X",AB$2,"")</f>
        <v/>
      </c>
      <c r="L2616" t="str">
        <f>IF(VLOOKUP($A2616,Parts!$A:$AM,L$1,0)="X",AC$2,"")</f>
        <v/>
      </c>
      <c r="M2616" t="str">
        <f>IF(VLOOKUP($A2616,Parts!$A:$AM,M$1,0)="X",AD$2,"")</f>
        <v/>
      </c>
      <c r="N2616" t="str">
        <f>IF(VLOOKUP($A2616,Parts!$A:$AM,N$1,0)="X",AE$2,"")</f>
        <v/>
      </c>
      <c r="O2616" t="str">
        <f>IF(VLOOKUP($A2616,Parts!$A:$AM,O$1,0)="X",AF$2,"")</f>
        <v/>
      </c>
      <c r="P2616" t="str">
        <f t="shared" si="41"/>
        <v/>
      </c>
    </row>
    <row r="2617" spans="1:16" x14ac:dyDescent="0.25">
      <c r="A2617" t="str">
        <f>Table15[[#This Row],[Name]]</f>
        <v>RD-171</v>
      </c>
      <c r="B2617" t="str">
        <f>IF(VLOOKUP($A2617,Parts!$A:$AM,B$1,0)="X",S$2,"")</f>
        <v/>
      </c>
      <c r="C2617" t="str">
        <f>IF(VLOOKUP($A2617,Parts!$A:$AM,C$1,0)="X",T$2,"")</f>
        <v/>
      </c>
      <c r="D2617" t="str">
        <f>IF(VLOOKUP($A2617,Parts!$A:$AM,D$1,0)="X",U$2,"")</f>
        <v/>
      </c>
      <c r="E2617" t="str">
        <f>IF(VLOOKUP($A2617,Parts!$A:$AM,E$1,0)="X",V$2,"")</f>
        <v/>
      </c>
      <c r="F2617" t="str">
        <f>IF(VLOOKUP($A2617,Parts!$A:$AM,F$1,0)="X",W$2,"")</f>
        <v/>
      </c>
      <c r="G2617" t="str">
        <f>IF(VLOOKUP($A2617,Parts!$A:$AM,G$1,0)="X",X$2,"")</f>
        <v/>
      </c>
      <c r="H2617" t="str">
        <f>IF(VLOOKUP($A2617,Parts!$A:$AM,H$1,0)="X",Y$2,"")</f>
        <v/>
      </c>
      <c r="I2617" t="str">
        <f>IF(VLOOKUP($A2617,Parts!$A:$AM,I$1,0)="X",Z$2,"")</f>
        <v/>
      </c>
      <c r="J2617" t="str">
        <f>IF(VLOOKUP($A2617,Parts!$A:$AM,J$1,0)="X",AA$2,"")</f>
        <v/>
      </c>
      <c r="K2617" t="str">
        <f>IF(VLOOKUP($A2617,Parts!$A:$AM,K$1,0)="X",AB$2,"")</f>
        <v/>
      </c>
      <c r="L2617" t="str">
        <f>IF(VLOOKUP($A2617,Parts!$A:$AM,L$1,0)="X",AC$2,"")</f>
        <v/>
      </c>
      <c r="M2617" t="str">
        <f>IF(VLOOKUP($A2617,Parts!$A:$AM,M$1,0)="X",AD$2,"")</f>
        <v/>
      </c>
      <c r="N2617" t="str">
        <f>IF(VLOOKUP($A2617,Parts!$A:$AM,N$1,0)="X",AE$2,"")</f>
        <v/>
      </c>
      <c r="O2617" t="str">
        <f>IF(VLOOKUP($A2617,Parts!$A:$AM,O$1,0)="X",AF$2,"")</f>
        <v/>
      </c>
      <c r="P2617" t="str">
        <f t="shared" si="41"/>
        <v/>
      </c>
    </row>
    <row r="2618" spans="1:16" x14ac:dyDescent="0.25">
      <c r="A2618" t="str">
        <f>Table15[[#This Row],[Name]]</f>
        <v>rn_proton_rd253</v>
      </c>
      <c r="B2618" t="str">
        <f>IF(VLOOKUP($A2618,Parts!$A:$AM,B$1,0)="X",S$2,"")</f>
        <v/>
      </c>
      <c r="C2618" t="str">
        <f>IF(VLOOKUP($A2618,Parts!$A:$AM,C$1,0)="X",T$2,"")</f>
        <v/>
      </c>
      <c r="D2618" t="str">
        <f>IF(VLOOKUP($A2618,Parts!$A:$AM,D$1,0)="X",U$2,"")</f>
        <v/>
      </c>
      <c r="E2618" t="str">
        <f>IF(VLOOKUP($A2618,Parts!$A:$AM,E$1,0)="X",V$2,"")</f>
        <v/>
      </c>
      <c r="F2618" t="str">
        <f>IF(VLOOKUP($A2618,Parts!$A:$AM,F$1,0)="X",W$2,"")</f>
        <v xml:space="preserve">    MODULE
    { name = ModuleTagEngineLiquidTurbo }
</v>
      </c>
      <c r="G2618" t="str">
        <f>IF(VLOOKUP($A2618,Parts!$A:$AM,G$1,0)="X",X$2,"")</f>
        <v/>
      </c>
      <c r="H2618" t="str">
        <f>IF(VLOOKUP($A2618,Parts!$A:$AM,H$1,0)="X",Y$2,"")</f>
        <v/>
      </c>
      <c r="I2618" t="str">
        <f>IF(VLOOKUP($A2618,Parts!$A:$AM,I$1,0)="X",Z$2,"")</f>
        <v/>
      </c>
      <c r="J2618" t="str">
        <f>IF(VLOOKUP($A2618,Parts!$A:$AM,J$1,0)="X",AA$2,"")</f>
        <v/>
      </c>
      <c r="K2618" t="str">
        <f>IF(VLOOKUP($A2618,Parts!$A:$AM,K$1,0)="X",AB$2,"")</f>
        <v/>
      </c>
      <c r="L2618" t="str">
        <f>IF(VLOOKUP($A2618,Parts!$A:$AM,L$1,0)="X",AC$2,"")</f>
        <v/>
      </c>
      <c r="M2618" t="str">
        <f>IF(VLOOKUP($A2618,Parts!$A:$AM,M$1,0)="X",AD$2,"")</f>
        <v/>
      </c>
      <c r="N2618" t="str">
        <f>IF(VLOOKUP($A2618,Parts!$A:$AM,N$1,0)="X",AE$2,"")</f>
        <v/>
      </c>
      <c r="O2618" t="str">
        <f>IF(VLOOKUP($A2618,Parts!$A:$AM,O$1,0)="X",AF$2,"")</f>
        <v/>
      </c>
      <c r="P2618" t="str">
        <f t="shared" si="41"/>
        <v xml:space="preserve">    MODULE
    { name = ModuleTagEngineLiquidTurbo }
</v>
      </c>
    </row>
    <row r="2619" spans="1:16" x14ac:dyDescent="0.25">
      <c r="A2619" t="str">
        <f>Table15[[#This Row],[Name]]</f>
        <v>XKosmos_Angara_RD-275KX</v>
      </c>
      <c r="B2619" t="str">
        <f>IF(VLOOKUP($A2619,Parts!$A:$AM,B$1,0)="X",S$2,"")</f>
        <v/>
      </c>
      <c r="C2619" t="str">
        <f>IF(VLOOKUP($A2619,Parts!$A:$AM,C$1,0)="X",T$2,"")</f>
        <v/>
      </c>
      <c r="D2619" t="str">
        <f>IF(VLOOKUP($A2619,Parts!$A:$AM,D$1,0)="X",U$2,"")</f>
        <v/>
      </c>
      <c r="E2619" t="str">
        <f>IF(VLOOKUP($A2619,Parts!$A:$AM,E$1,0)="X",V$2,"")</f>
        <v/>
      </c>
      <c r="F2619" t="str">
        <f>IF(VLOOKUP($A2619,Parts!$A:$AM,F$1,0)="X",W$2,"")</f>
        <v xml:space="preserve">    MODULE
    { name = ModuleTagEngineLiquidTurbo }
</v>
      </c>
      <c r="G2619" t="str">
        <f>IF(VLOOKUP($A2619,Parts!$A:$AM,G$1,0)="X",X$2,"")</f>
        <v/>
      </c>
      <c r="H2619" t="str">
        <f>IF(VLOOKUP($A2619,Parts!$A:$AM,H$1,0)="X",Y$2,"")</f>
        <v/>
      </c>
      <c r="I2619" t="str">
        <f>IF(VLOOKUP($A2619,Parts!$A:$AM,I$1,0)="X",Z$2,"")</f>
        <v/>
      </c>
      <c r="J2619" t="str">
        <f>IF(VLOOKUP($A2619,Parts!$A:$AM,J$1,0)="X",AA$2,"")</f>
        <v/>
      </c>
      <c r="K2619" t="str">
        <f>IF(VLOOKUP($A2619,Parts!$A:$AM,K$1,0)="X",AB$2,"")</f>
        <v/>
      </c>
      <c r="L2619" t="str">
        <f>IF(VLOOKUP($A2619,Parts!$A:$AM,L$1,0)="X",AC$2,"")</f>
        <v/>
      </c>
      <c r="M2619" t="str">
        <f>IF(VLOOKUP($A2619,Parts!$A:$AM,M$1,0)="X",AD$2,"")</f>
        <v/>
      </c>
      <c r="N2619" t="str">
        <f>IF(VLOOKUP($A2619,Parts!$A:$AM,N$1,0)="X",AE$2,"")</f>
        <v/>
      </c>
      <c r="O2619" t="str">
        <f>IF(VLOOKUP($A2619,Parts!$A:$AM,O$1,0)="X",AF$2,"")</f>
        <v/>
      </c>
      <c r="P2619" t="str">
        <f t="shared" si="41"/>
        <v xml:space="preserve">    MODULE
    { name = ModuleTagEngineLiquidTurbo }
</v>
      </c>
    </row>
    <row r="2620" spans="1:16" x14ac:dyDescent="0.25">
      <c r="A2620" t="str">
        <f>Table15[[#This Row],[Name]]</f>
        <v>RD275</v>
      </c>
      <c r="B2620" t="str">
        <f>IF(VLOOKUP($A2620,Parts!$A:$AM,B$1,0)="X",S$2,"")</f>
        <v/>
      </c>
      <c r="C2620" t="str">
        <f>IF(VLOOKUP($A2620,Parts!$A:$AM,C$1,0)="X",T$2,"")</f>
        <v/>
      </c>
      <c r="D2620" t="str">
        <f>IF(VLOOKUP($A2620,Parts!$A:$AM,D$1,0)="X",U$2,"")</f>
        <v/>
      </c>
      <c r="E2620" t="str">
        <f>IF(VLOOKUP($A2620,Parts!$A:$AM,E$1,0)="X",V$2,"")</f>
        <v/>
      </c>
      <c r="F2620" t="str">
        <f>IF(VLOOKUP($A2620,Parts!$A:$AM,F$1,0)="X",W$2,"")</f>
        <v xml:space="preserve">    MODULE
    { name = ModuleTagEngineLiquidTurbo }
</v>
      </c>
      <c r="G2620" t="str">
        <f>IF(VLOOKUP($A2620,Parts!$A:$AM,G$1,0)="X",X$2,"")</f>
        <v/>
      </c>
      <c r="H2620" t="str">
        <f>IF(VLOOKUP($A2620,Parts!$A:$AM,H$1,0)="X",Y$2,"")</f>
        <v/>
      </c>
      <c r="I2620" t="str">
        <f>IF(VLOOKUP($A2620,Parts!$A:$AM,I$1,0)="X",Z$2,"")</f>
        <v/>
      </c>
      <c r="J2620" t="str">
        <f>IF(VLOOKUP($A2620,Parts!$A:$AM,J$1,0)="X",AA$2,"")</f>
        <v/>
      </c>
      <c r="K2620" t="str">
        <f>IF(VLOOKUP($A2620,Parts!$A:$AM,K$1,0)="X",AB$2,"")</f>
        <v/>
      </c>
      <c r="L2620" t="str">
        <f>IF(VLOOKUP($A2620,Parts!$A:$AM,L$1,0)="X",AC$2,"")</f>
        <v/>
      </c>
      <c r="M2620" t="str">
        <f>IF(VLOOKUP($A2620,Parts!$A:$AM,M$1,0)="X",AD$2,"")</f>
        <v/>
      </c>
      <c r="N2620" t="str">
        <f>IF(VLOOKUP($A2620,Parts!$A:$AM,N$1,0)="X",AE$2,"")</f>
        <v/>
      </c>
      <c r="O2620" t="str">
        <f>IF(VLOOKUP($A2620,Parts!$A:$AM,O$1,0)="X",AF$2,"")</f>
        <v/>
      </c>
      <c r="P2620" t="str">
        <f t="shared" si="41"/>
        <v xml:space="preserve">    MODULE
    { name = ModuleTagEngineLiquidTurbo }
</v>
      </c>
    </row>
    <row r="2621" spans="1:16" x14ac:dyDescent="0.25">
      <c r="A2621" t="str">
        <f>Table15[[#This Row],[Name]]</f>
        <v>RLA_small_highthrust</v>
      </c>
      <c r="B2621" t="str">
        <f>IF(VLOOKUP($A2621,Parts!$A:$AM,B$1,0)="X",S$2,"")</f>
        <v/>
      </c>
      <c r="C2621" t="str">
        <f>IF(VLOOKUP($A2621,Parts!$A:$AM,C$1,0)="X",T$2,"")</f>
        <v/>
      </c>
      <c r="D2621" t="str">
        <f>IF(VLOOKUP($A2621,Parts!$A:$AM,D$1,0)="X",U$2,"")</f>
        <v/>
      </c>
      <c r="E2621" t="str">
        <f>IF(VLOOKUP($A2621,Parts!$A:$AM,E$1,0)="X",V$2,"")</f>
        <v/>
      </c>
      <c r="F2621" t="str">
        <f>IF(VLOOKUP($A2621,Parts!$A:$AM,F$1,0)="X",W$2,"")</f>
        <v xml:space="preserve">    MODULE
    { name = ModuleTagEngineLiquidTurbo }
</v>
      </c>
      <c r="G2621" t="str">
        <f>IF(VLOOKUP($A2621,Parts!$A:$AM,G$1,0)="X",X$2,"")</f>
        <v/>
      </c>
      <c r="H2621" t="str">
        <f>IF(VLOOKUP($A2621,Parts!$A:$AM,H$1,0)="X",Y$2,"")</f>
        <v/>
      </c>
      <c r="I2621" t="str">
        <f>IF(VLOOKUP($A2621,Parts!$A:$AM,I$1,0)="X",Z$2,"")</f>
        <v/>
      </c>
      <c r="J2621" t="str">
        <f>IF(VLOOKUP($A2621,Parts!$A:$AM,J$1,0)="X",AA$2,"")</f>
        <v/>
      </c>
      <c r="K2621" t="str">
        <f>IF(VLOOKUP($A2621,Parts!$A:$AM,K$1,0)="X",AB$2,"")</f>
        <v/>
      </c>
      <c r="L2621" t="str">
        <f>IF(VLOOKUP($A2621,Parts!$A:$AM,L$1,0)="X",AC$2,"")</f>
        <v/>
      </c>
      <c r="M2621" t="str">
        <f>IF(VLOOKUP($A2621,Parts!$A:$AM,M$1,0)="X",AD$2,"")</f>
        <v/>
      </c>
      <c r="N2621" t="str">
        <f>IF(VLOOKUP($A2621,Parts!$A:$AM,N$1,0)="X",AE$2,"")</f>
        <v/>
      </c>
      <c r="O2621" t="str">
        <f>IF(VLOOKUP($A2621,Parts!$A:$AM,O$1,0)="X",AF$2,"")</f>
        <v/>
      </c>
      <c r="P2621" t="str">
        <f t="shared" si="41"/>
        <v xml:space="preserve">    MODULE
    { name = ModuleTagEngineLiquidTurbo }
</v>
      </c>
    </row>
    <row r="2622" spans="1:16" x14ac:dyDescent="0.25">
      <c r="A2622" t="str">
        <f>Table15[[#This Row],[Name]]</f>
        <v>RO-RD-253</v>
      </c>
      <c r="B2622" t="str">
        <f>IF(VLOOKUP($A2622,Parts!$A:$AM,B$1,0)="X",S$2,"")</f>
        <v/>
      </c>
      <c r="C2622" t="str">
        <f>IF(VLOOKUP($A2622,Parts!$A:$AM,C$1,0)="X",T$2,"")</f>
        <v/>
      </c>
      <c r="D2622" t="str">
        <f>IF(VLOOKUP($A2622,Parts!$A:$AM,D$1,0)="X",U$2,"")</f>
        <v/>
      </c>
      <c r="E2622" t="str">
        <f>IF(VLOOKUP($A2622,Parts!$A:$AM,E$1,0)="X",V$2,"")</f>
        <v/>
      </c>
      <c r="F2622" t="str">
        <f>IF(VLOOKUP($A2622,Parts!$A:$AM,F$1,0)="X",W$2,"")</f>
        <v xml:space="preserve">    MODULE
    { name = ModuleTagEngineLiquidTurbo }
</v>
      </c>
      <c r="G2622" t="str">
        <f>IF(VLOOKUP($A2622,Parts!$A:$AM,G$1,0)="X",X$2,"")</f>
        <v/>
      </c>
      <c r="H2622" t="str">
        <f>IF(VLOOKUP($A2622,Parts!$A:$AM,H$1,0)="X",Y$2,"")</f>
        <v/>
      </c>
      <c r="I2622" t="str">
        <f>IF(VLOOKUP($A2622,Parts!$A:$AM,I$1,0)="X",Z$2,"")</f>
        <v/>
      </c>
      <c r="J2622" t="str">
        <f>IF(VLOOKUP($A2622,Parts!$A:$AM,J$1,0)="X",AA$2,"")</f>
        <v/>
      </c>
      <c r="K2622" t="str">
        <f>IF(VLOOKUP($A2622,Parts!$A:$AM,K$1,0)="X",AB$2,"")</f>
        <v/>
      </c>
      <c r="L2622" t="str">
        <f>IF(VLOOKUP($A2622,Parts!$A:$AM,L$1,0)="X",AC$2,"")</f>
        <v/>
      </c>
      <c r="M2622" t="str">
        <f>IF(VLOOKUP($A2622,Parts!$A:$AM,M$1,0)="X",AD$2,"")</f>
        <v/>
      </c>
      <c r="N2622" t="str">
        <f>IF(VLOOKUP($A2622,Parts!$A:$AM,N$1,0)="X",AE$2,"")</f>
        <v/>
      </c>
      <c r="O2622" t="str">
        <f>IF(VLOOKUP($A2622,Parts!$A:$AM,O$1,0)="X",AF$2,"")</f>
        <v/>
      </c>
      <c r="P2622" t="str">
        <f t="shared" si="41"/>
        <v xml:space="preserve">    MODULE
    { name = ModuleTagEngineLiquidTurbo }
</v>
      </c>
    </row>
    <row r="2623" spans="1:16" x14ac:dyDescent="0.25">
      <c r="A2623" t="str">
        <f>Table15[[#This Row],[Name]]</f>
        <v>rn_dnepr1_rd264</v>
      </c>
      <c r="B2623" t="str">
        <f>IF(VLOOKUP($A2623,Parts!$A:$AM,B$1,0)="X",S$2,"")</f>
        <v/>
      </c>
      <c r="C2623" t="str">
        <f>IF(VLOOKUP($A2623,Parts!$A:$AM,C$1,0)="X",T$2,"")</f>
        <v/>
      </c>
      <c r="D2623" t="str">
        <f>IF(VLOOKUP($A2623,Parts!$A:$AM,D$1,0)="X",U$2,"")</f>
        <v/>
      </c>
      <c r="E2623" t="str">
        <f>IF(VLOOKUP($A2623,Parts!$A:$AM,E$1,0)="X",V$2,"")</f>
        <v/>
      </c>
      <c r="F2623" t="str">
        <f>IF(VLOOKUP($A2623,Parts!$A:$AM,F$1,0)="X",W$2,"")</f>
        <v xml:space="preserve">    MODULE
    { name = ModuleTagEngineLiquidTurbo }
</v>
      </c>
      <c r="G2623" t="str">
        <f>IF(VLOOKUP($A2623,Parts!$A:$AM,G$1,0)="X",X$2,"")</f>
        <v/>
      </c>
      <c r="H2623" t="str">
        <f>IF(VLOOKUP($A2623,Parts!$A:$AM,H$1,0)="X",Y$2,"")</f>
        <v/>
      </c>
      <c r="I2623" t="str">
        <f>IF(VLOOKUP($A2623,Parts!$A:$AM,I$1,0)="X",Z$2,"")</f>
        <v/>
      </c>
      <c r="J2623" t="str">
        <f>IF(VLOOKUP($A2623,Parts!$A:$AM,J$1,0)="X",AA$2,"")</f>
        <v/>
      </c>
      <c r="K2623" t="str">
        <f>IF(VLOOKUP($A2623,Parts!$A:$AM,K$1,0)="X",AB$2,"")</f>
        <v/>
      </c>
      <c r="L2623" t="str">
        <f>IF(VLOOKUP($A2623,Parts!$A:$AM,L$1,0)="X",AC$2,"")</f>
        <v/>
      </c>
      <c r="M2623" t="str">
        <f>IF(VLOOKUP($A2623,Parts!$A:$AM,M$1,0)="X",AD$2,"")</f>
        <v/>
      </c>
      <c r="N2623" t="str">
        <f>IF(VLOOKUP($A2623,Parts!$A:$AM,N$1,0)="X",AE$2,"")</f>
        <v/>
      </c>
      <c r="O2623" t="str">
        <f>IF(VLOOKUP($A2623,Parts!$A:$AM,O$1,0)="X",AF$2,"")</f>
        <v/>
      </c>
      <c r="P2623" t="str">
        <f t="shared" si="41"/>
        <v xml:space="preserve">    MODULE
    { name = ModuleTagEngineLiquidTurbo }
</v>
      </c>
    </row>
    <row r="2624" spans="1:16" x14ac:dyDescent="0.25">
      <c r="A2624" t="str">
        <f>Table15[[#This Row],[Name]]</f>
        <v>RO-BobCat-RD270</v>
      </c>
      <c r="B2624" t="str">
        <f>IF(VLOOKUP($A2624,Parts!$A:$AM,B$1,0)="X",S$2,"")</f>
        <v/>
      </c>
      <c r="C2624" t="str">
        <f>IF(VLOOKUP($A2624,Parts!$A:$AM,C$1,0)="X",T$2,"")</f>
        <v/>
      </c>
      <c r="D2624" t="str">
        <f>IF(VLOOKUP($A2624,Parts!$A:$AM,D$1,0)="X",U$2,"")</f>
        <v/>
      </c>
      <c r="E2624" t="str">
        <f>IF(VLOOKUP($A2624,Parts!$A:$AM,E$1,0)="X",V$2,"")</f>
        <v/>
      </c>
      <c r="F2624" t="str">
        <f>IF(VLOOKUP($A2624,Parts!$A:$AM,F$1,0)="X",W$2,"")</f>
        <v xml:space="preserve">    MODULE
    { name = ModuleTagEngineLiquidTurbo }
</v>
      </c>
      <c r="G2624" t="str">
        <f>IF(VLOOKUP($A2624,Parts!$A:$AM,G$1,0)="X",X$2,"")</f>
        <v/>
      </c>
      <c r="H2624" t="str">
        <f>IF(VLOOKUP($A2624,Parts!$A:$AM,H$1,0)="X",Y$2,"")</f>
        <v/>
      </c>
      <c r="I2624" t="str">
        <f>IF(VLOOKUP($A2624,Parts!$A:$AM,I$1,0)="X",Z$2,"")</f>
        <v/>
      </c>
      <c r="J2624" t="str">
        <f>IF(VLOOKUP($A2624,Parts!$A:$AM,J$1,0)="X",AA$2,"")</f>
        <v/>
      </c>
      <c r="K2624" t="str">
        <f>IF(VLOOKUP($A2624,Parts!$A:$AM,K$1,0)="X",AB$2,"")</f>
        <v/>
      </c>
      <c r="L2624" t="str">
        <f>IF(VLOOKUP($A2624,Parts!$A:$AM,L$1,0)="X",AC$2,"")</f>
        <v/>
      </c>
      <c r="M2624" t="str">
        <f>IF(VLOOKUP($A2624,Parts!$A:$AM,M$1,0)="X",AD$2,"")</f>
        <v/>
      </c>
      <c r="N2624" t="str">
        <f>IF(VLOOKUP($A2624,Parts!$A:$AM,N$1,0)="X",AE$2,"")</f>
        <v/>
      </c>
      <c r="O2624" t="str">
        <f>IF(VLOOKUP($A2624,Parts!$A:$AM,O$1,0)="X",AF$2,"")</f>
        <v/>
      </c>
      <c r="P2624" t="str">
        <f t="shared" si="41"/>
        <v xml:space="preserve">    MODULE
    { name = ModuleTagEngineLiquidTurbo }
</v>
      </c>
    </row>
    <row r="2625" spans="1:16" x14ac:dyDescent="0.25">
      <c r="A2625" t="str">
        <f>Table15[[#This Row],[Name]]</f>
        <v>RD-171M</v>
      </c>
      <c r="B2625" t="str">
        <f>IF(VLOOKUP($A2625,Parts!$A:$AM,B$1,0)="X",S$2,"")</f>
        <v/>
      </c>
      <c r="C2625" t="str">
        <f>IF(VLOOKUP($A2625,Parts!$A:$AM,C$1,0)="X",T$2,"")</f>
        <v/>
      </c>
      <c r="D2625" t="str">
        <f>IF(VLOOKUP($A2625,Parts!$A:$AM,D$1,0)="X",U$2,"")</f>
        <v/>
      </c>
      <c r="E2625" t="str">
        <f>IF(VLOOKUP($A2625,Parts!$A:$AM,E$1,0)="X",V$2,"")</f>
        <v/>
      </c>
      <c r="F2625" t="str">
        <f>IF(VLOOKUP($A2625,Parts!$A:$AM,F$1,0)="X",W$2,"")</f>
        <v/>
      </c>
      <c r="G2625" t="str">
        <f>IF(VLOOKUP($A2625,Parts!$A:$AM,G$1,0)="X",X$2,"")</f>
        <v/>
      </c>
      <c r="H2625" t="str">
        <f>IF(VLOOKUP($A2625,Parts!$A:$AM,H$1,0)="X",Y$2,"")</f>
        <v/>
      </c>
      <c r="I2625" t="str">
        <f>IF(VLOOKUP($A2625,Parts!$A:$AM,I$1,0)="X",Z$2,"")</f>
        <v/>
      </c>
      <c r="J2625" t="str">
        <f>IF(VLOOKUP($A2625,Parts!$A:$AM,J$1,0)="X",AA$2,"")</f>
        <v/>
      </c>
      <c r="K2625" t="str">
        <f>IF(VLOOKUP($A2625,Parts!$A:$AM,K$1,0)="X",AB$2,"")</f>
        <v/>
      </c>
      <c r="L2625" t="str">
        <f>IF(VLOOKUP($A2625,Parts!$A:$AM,L$1,0)="X",AC$2,"")</f>
        <v/>
      </c>
      <c r="M2625" t="str">
        <f>IF(VLOOKUP($A2625,Parts!$A:$AM,M$1,0)="X",AD$2,"")</f>
        <v/>
      </c>
      <c r="N2625" t="str">
        <f>IF(VLOOKUP($A2625,Parts!$A:$AM,N$1,0)="X",AE$2,"")</f>
        <v/>
      </c>
      <c r="O2625" t="str">
        <f>IF(VLOOKUP($A2625,Parts!$A:$AM,O$1,0)="X",AF$2,"")</f>
        <v/>
      </c>
      <c r="P2625" t="str">
        <f t="shared" si="41"/>
        <v/>
      </c>
    </row>
    <row r="2626" spans="1:16" x14ac:dyDescent="0.25">
      <c r="A2626" t="str">
        <f>Table15[[#This Row],[Name]]</f>
        <v>RO-BobCat-RD270M</v>
      </c>
      <c r="B2626" t="str">
        <f>IF(VLOOKUP($A2626,Parts!$A:$AM,B$1,0)="X",S$2,"")</f>
        <v/>
      </c>
      <c r="C2626" t="str">
        <f>IF(VLOOKUP($A2626,Parts!$A:$AM,C$1,0)="X",T$2,"")</f>
        <v/>
      </c>
      <c r="D2626" t="str">
        <f>IF(VLOOKUP($A2626,Parts!$A:$AM,D$1,0)="X",U$2,"")</f>
        <v/>
      </c>
      <c r="E2626" t="str">
        <f>IF(VLOOKUP($A2626,Parts!$A:$AM,E$1,0)="X",V$2,"")</f>
        <v/>
      </c>
      <c r="F2626" t="str">
        <f>IF(VLOOKUP($A2626,Parts!$A:$AM,F$1,0)="X",W$2,"")</f>
        <v xml:space="preserve">    MODULE
    { name = ModuleTagEngineLiquidTurbo }
</v>
      </c>
      <c r="G2626" t="str">
        <f>IF(VLOOKUP($A2626,Parts!$A:$AM,G$1,0)="X",X$2,"")</f>
        <v/>
      </c>
      <c r="H2626" t="str">
        <f>IF(VLOOKUP($A2626,Parts!$A:$AM,H$1,0)="X",Y$2,"")</f>
        <v/>
      </c>
      <c r="I2626" t="str">
        <f>IF(VLOOKUP($A2626,Parts!$A:$AM,I$1,0)="X",Z$2,"")</f>
        <v/>
      </c>
      <c r="J2626" t="str">
        <f>IF(VLOOKUP($A2626,Parts!$A:$AM,J$1,0)="X",AA$2,"")</f>
        <v/>
      </c>
      <c r="K2626" t="str">
        <f>IF(VLOOKUP($A2626,Parts!$A:$AM,K$1,0)="X",AB$2,"")</f>
        <v/>
      </c>
      <c r="L2626" t="str">
        <f>IF(VLOOKUP($A2626,Parts!$A:$AM,L$1,0)="X",AC$2,"")</f>
        <v/>
      </c>
      <c r="M2626" t="str">
        <f>IF(VLOOKUP($A2626,Parts!$A:$AM,M$1,0)="X",AD$2,"")</f>
        <v/>
      </c>
      <c r="N2626" t="str">
        <f>IF(VLOOKUP($A2626,Parts!$A:$AM,N$1,0)="X",AE$2,"")</f>
        <v/>
      </c>
      <c r="O2626" t="str">
        <f>IF(VLOOKUP($A2626,Parts!$A:$AM,O$1,0)="X",AF$2,"")</f>
        <v/>
      </c>
      <c r="P2626" t="str">
        <f t="shared" si="41"/>
        <v xml:space="preserve">    MODULE
    { name = ModuleTagEngineLiquidTurbo }
</v>
      </c>
    </row>
    <row r="2627" spans="1:16" x14ac:dyDescent="0.25">
      <c r="A2627" t="str">
        <f>Table15[[#This Row],[Name]]</f>
        <v>RD-172-173</v>
      </c>
      <c r="B2627" t="str">
        <f>IF(VLOOKUP($A2627,Parts!$A:$AM,B$1,0)="X",S$2,"")</f>
        <v/>
      </c>
      <c r="C2627" t="str">
        <f>IF(VLOOKUP($A2627,Parts!$A:$AM,C$1,0)="X",T$2,"")</f>
        <v/>
      </c>
      <c r="D2627" t="str">
        <f>IF(VLOOKUP($A2627,Parts!$A:$AM,D$1,0)="X",U$2,"")</f>
        <v/>
      </c>
      <c r="E2627" t="str">
        <f>IF(VLOOKUP($A2627,Parts!$A:$AM,E$1,0)="X",V$2,"")</f>
        <v/>
      </c>
      <c r="F2627" t="str">
        <f>IF(VLOOKUP($A2627,Parts!$A:$AM,F$1,0)="X",W$2,"")</f>
        <v/>
      </c>
      <c r="G2627" t="str">
        <f>IF(VLOOKUP($A2627,Parts!$A:$AM,G$1,0)="X",X$2,"")</f>
        <v/>
      </c>
      <c r="H2627" t="str">
        <f>IF(VLOOKUP($A2627,Parts!$A:$AM,H$1,0)="X",Y$2,"")</f>
        <v/>
      </c>
      <c r="I2627" t="str">
        <f>IF(VLOOKUP($A2627,Parts!$A:$AM,I$1,0)="X",Z$2,"")</f>
        <v/>
      </c>
      <c r="J2627" t="str">
        <f>IF(VLOOKUP($A2627,Parts!$A:$AM,J$1,0)="X",AA$2,"")</f>
        <v/>
      </c>
      <c r="K2627" t="str">
        <f>IF(VLOOKUP($A2627,Parts!$A:$AM,K$1,0)="X",AB$2,"")</f>
        <v/>
      </c>
      <c r="L2627" t="str">
        <f>IF(VLOOKUP($A2627,Parts!$A:$AM,L$1,0)="X",AC$2,"")</f>
        <v/>
      </c>
      <c r="M2627" t="str">
        <f>IF(VLOOKUP($A2627,Parts!$A:$AM,M$1,0)="X",AD$2,"")</f>
        <v/>
      </c>
      <c r="N2627" t="str">
        <f>IF(VLOOKUP($A2627,Parts!$A:$AM,N$1,0)="X",AE$2,"")</f>
        <v/>
      </c>
      <c r="O2627" t="str">
        <f>IF(VLOOKUP($A2627,Parts!$A:$AM,O$1,0)="X",AF$2,"")</f>
        <v/>
      </c>
      <c r="P2627" t="str">
        <f t="shared" ref="P2627:P2690" si="42">B2627&amp;C2627&amp;D2627&amp;E2627&amp;F2627&amp;G2627&amp;H2627&amp;I2627&amp;J2627&amp;K2627&amp;L2627&amp;M2627&amp;N2627&amp;O2627</f>
        <v/>
      </c>
    </row>
    <row r="2628" spans="1:16" x14ac:dyDescent="0.25">
      <c r="A2628" t="str">
        <f>Table15[[#This Row],[Name]]</f>
        <v>RD-180</v>
      </c>
      <c r="B2628" t="str">
        <f>IF(VLOOKUP($A2628,Parts!$A:$AM,B$1,0)="X",S$2,"")</f>
        <v/>
      </c>
      <c r="C2628" t="str">
        <f>IF(VLOOKUP($A2628,Parts!$A:$AM,C$1,0)="X",T$2,"")</f>
        <v/>
      </c>
      <c r="D2628" t="str">
        <f>IF(VLOOKUP($A2628,Parts!$A:$AM,D$1,0)="X",U$2,"")</f>
        <v/>
      </c>
      <c r="E2628" t="str">
        <f>IF(VLOOKUP($A2628,Parts!$A:$AM,E$1,0)="X",V$2,"")</f>
        <v/>
      </c>
      <c r="F2628" t="str">
        <f>IF(VLOOKUP($A2628,Parts!$A:$AM,F$1,0)="X",W$2,"")</f>
        <v/>
      </c>
      <c r="G2628" t="str">
        <f>IF(VLOOKUP($A2628,Parts!$A:$AM,G$1,0)="X",X$2,"")</f>
        <v/>
      </c>
      <c r="H2628" t="str">
        <f>IF(VLOOKUP($A2628,Parts!$A:$AM,H$1,0)="X",Y$2,"")</f>
        <v/>
      </c>
      <c r="I2628" t="str">
        <f>IF(VLOOKUP($A2628,Parts!$A:$AM,I$1,0)="X",Z$2,"")</f>
        <v/>
      </c>
      <c r="J2628" t="str">
        <f>IF(VLOOKUP($A2628,Parts!$A:$AM,J$1,0)="X",AA$2,"")</f>
        <v/>
      </c>
      <c r="K2628" t="str">
        <f>IF(VLOOKUP($A2628,Parts!$A:$AM,K$1,0)="X",AB$2,"")</f>
        <v/>
      </c>
      <c r="L2628" t="str">
        <f>IF(VLOOKUP($A2628,Parts!$A:$AM,L$1,0)="X",AC$2,"")</f>
        <v/>
      </c>
      <c r="M2628" t="str">
        <f>IF(VLOOKUP($A2628,Parts!$A:$AM,M$1,0)="X",AD$2,"")</f>
        <v/>
      </c>
      <c r="N2628" t="str">
        <f>IF(VLOOKUP($A2628,Parts!$A:$AM,N$1,0)="X",AE$2,"")</f>
        <v/>
      </c>
      <c r="O2628" t="str">
        <f>IF(VLOOKUP($A2628,Parts!$A:$AM,O$1,0)="X",AF$2,"")</f>
        <v/>
      </c>
      <c r="P2628" t="str">
        <f t="shared" si="42"/>
        <v/>
      </c>
    </row>
    <row r="2629" spans="1:16" x14ac:dyDescent="0.25">
      <c r="A2629" t="str">
        <f>Table15[[#This Row],[Name]]</f>
        <v>RD-151</v>
      </c>
      <c r="B2629" t="str">
        <f>IF(VLOOKUP($A2629,Parts!$A:$AM,B$1,0)="X",S$2,"")</f>
        <v/>
      </c>
      <c r="C2629" t="str">
        <f>IF(VLOOKUP($A2629,Parts!$A:$AM,C$1,0)="X",T$2,"")</f>
        <v/>
      </c>
      <c r="D2629" t="str">
        <f>IF(VLOOKUP($A2629,Parts!$A:$AM,D$1,0)="X",U$2,"")</f>
        <v/>
      </c>
      <c r="E2629" t="str">
        <f>IF(VLOOKUP($A2629,Parts!$A:$AM,E$1,0)="X",V$2,"")</f>
        <v/>
      </c>
      <c r="F2629" t="str">
        <f>IF(VLOOKUP($A2629,Parts!$A:$AM,F$1,0)="X",W$2,"")</f>
        <v/>
      </c>
      <c r="G2629" t="str">
        <f>IF(VLOOKUP($A2629,Parts!$A:$AM,G$1,0)="X",X$2,"")</f>
        <v/>
      </c>
      <c r="H2629" t="str">
        <f>IF(VLOOKUP($A2629,Parts!$A:$AM,H$1,0)="X",Y$2,"")</f>
        <v/>
      </c>
      <c r="I2629" t="str">
        <f>IF(VLOOKUP($A2629,Parts!$A:$AM,I$1,0)="X",Z$2,"")</f>
        <v/>
      </c>
      <c r="J2629" t="str">
        <f>IF(VLOOKUP($A2629,Parts!$A:$AM,J$1,0)="X",AA$2,"")</f>
        <v/>
      </c>
      <c r="K2629" t="str">
        <f>IF(VLOOKUP($A2629,Parts!$A:$AM,K$1,0)="X",AB$2,"")</f>
        <v/>
      </c>
      <c r="L2629" t="str">
        <f>IF(VLOOKUP($A2629,Parts!$A:$AM,L$1,0)="X",AC$2,"")</f>
        <v/>
      </c>
      <c r="M2629" t="str">
        <f>IF(VLOOKUP($A2629,Parts!$A:$AM,M$1,0)="X",AD$2,"")</f>
        <v/>
      </c>
      <c r="N2629" t="str">
        <f>IF(VLOOKUP($A2629,Parts!$A:$AM,N$1,0)="X",AE$2,"")</f>
        <v/>
      </c>
      <c r="O2629" t="str">
        <f>IF(VLOOKUP($A2629,Parts!$A:$AM,O$1,0)="X",AF$2,"")</f>
        <v/>
      </c>
      <c r="P2629" t="str">
        <f t="shared" si="42"/>
        <v/>
      </c>
    </row>
    <row r="2630" spans="1:16" x14ac:dyDescent="0.25">
      <c r="A2630" t="str">
        <f>Table15[[#This Row],[Name]]</f>
        <v>RD-181</v>
      </c>
      <c r="B2630" t="str">
        <f>IF(VLOOKUP($A2630,Parts!$A:$AM,B$1,0)="X",S$2,"")</f>
        <v/>
      </c>
      <c r="C2630" t="str">
        <f>IF(VLOOKUP($A2630,Parts!$A:$AM,C$1,0)="X",T$2,"")</f>
        <v/>
      </c>
      <c r="D2630" t="str">
        <f>IF(VLOOKUP($A2630,Parts!$A:$AM,D$1,0)="X",U$2,"")</f>
        <v/>
      </c>
      <c r="E2630" t="str">
        <f>IF(VLOOKUP($A2630,Parts!$A:$AM,E$1,0)="X",V$2,"")</f>
        <v/>
      </c>
      <c r="F2630" t="str">
        <f>IF(VLOOKUP($A2630,Parts!$A:$AM,F$1,0)="X",W$2,"")</f>
        <v/>
      </c>
      <c r="G2630" t="str">
        <f>IF(VLOOKUP($A2630,Parts!$A:$AM,G$1,0)="X",X$2,"")</f>
        <v/>
      </c>
      <c r="H2630" t="str">
        <f>IF(VLOOKUP($A2630,Parts!$A:$AM,H$1,0)="X",Y$2,"")</f>
        <v/>
      </c>
      <c r="I2630" t="str">
        <f>IF(VLOOKUP($A2630,Parts!$A:$AM,I$1,0)="X",Z$2,"")</f>
        <v/>
      </c>
      <c r="J2630" t="str">
        <f>IF(VLOOKUP($A2630,Parts!$A:$AM,J$1,0)="X",AA$2,"")</f>
        <v/>
      </c>
      <c r="K2630" t="str">
        <f>IF(VLOOKUP($A2630,Parts!$A:$AM,K$1,0)="X",AB$2,"")</f>
        <v/>
      </c>
      <c r="L2630" t="str">
        <f>IF(VLOOKUP($A2630,Parts!$A:$AM,L$1,0)="X",AC$2,"")</f>
        <v/>
      </c>
      <c r="M2630" t="str">
        <f>IF(VLOOKUP($A2630,Parts!$A:$AM,M$1,0)="X",AD$2,"")</f>
        <v/>
      </c>
      <c r="N2630" t="str">
        <f>IF(VLOOKUP($A2630,Parts!$A:$AM,N$1,0)="X",AE$2,"")</f>
        <v/>
      </c>
      <c r="O2630" t="str">
        <f>IF(VLOOKUP($A2630,Parts!$A:$AM,O$1,0)="X",AF$2,"")</f>
        <v/>
      </c>
      <c r="P2630" t="str">
        <f t="shared" si="42"/>
        <v/>
      </c>
    </row>
    <row r="2631" spans="1:16" x14ac:dyDescent="0.25">
      <c r="A2631" t="str">
        <f>Table15[[#This Row],[Name]]</f>
        <v>RD-191</v>
      </c>
      <c r="B2631" t="str">
        <f>IF(VLOOKUP($A2631,Parts!$A:$AM,B$1,0)="X",S$2,"")</f>
        <v/>
      </c>
      <c r="C2631" t="str">
        <f>IF(VLOOKUP($A2631,Parts!$A:$AM,C$1,0)="X",T$2,"")</f>
        <v/>
      </c>
      <c r="D2631" t="str">
        <f>IF(VLOOKUP($A2631,Parts!$A:$AM,D$1,0)="X",U$2,"")</f>
        <v/>
      </c>
      <c r="E2631" t="str">
        <f>IF(VLOOKUP($A2631,Parts!$A:$AM,E$1,0)="X",V$2,"")</f>
        <v/>
      </c>
      <c r="F2631" t="str">
        <f>IF(VLOOKUP($A2631,Parts!$A:$AM,F$1,0)="X",W$2,"")</f>
        <v/>
      </c>
      <c r="G2631" t="str">
        <f>IF(VLOOKUP($A2631,Parts!$A:$AM,G$1,0)="X",X$2,"")</f>
        <v/>
      </c>
      <c r="H2631" t="str">
        <f>IF(VLOOKUP($A2631,Parts!$A:$AM,H$1,0)="X",Y$2,"")</f>
        <v/>
      </c>
      <c r="I2631" t="str">
        <f>IF(VLOOKUP($A2631,Parts!$A:$AM,I$1,0)="X",Z$2,"")</f>
        <v/>
      </c>
      <c r="J2631" t="str">
        <f>IF(VLOOKUP($A2631,Parts!$A:$AM,J$1,0)="X",AA$2,"")</f>
        <v/>
      </c>
      <c r="K2631" t="str">
        <f>IF(VLOOKUP($A2631,Parts!$A:$AM,K$1,0)="X",AB$2,"")</f>
        <v/>
      </c>
      <c r="L2631" t="str">
        <f>IF(VLOOKUP($A2631,Parts!$A:$AM,L$1,0)="X",AC$2,"")</f>
        <v/>
      </c>
      <c r="M2631" t="str">
        <f>IF(VLOOKUP($A2631,Parts!$A:$AM,M$1,0)="X",AD$2,"")</f>
        <v/>
      </c>
      <c r="N2631" t="str">
        <f>IF(VLOOKUP($A2631,Parts!$A:$AM,N$1,0)="X",AE$2,"")</f>
        <v/>
      </c>
      <c r="O2631" t="str">
        <f>IF(VLOOKUP($A2631,Parts!$A:$AM,O$1,0)="X",AF$2,"")</f>
        <v/>
      </c>
      <c r="P2631" t="str">
        <f t="shared" si="42"/>
        <v/>
      </c>
    </row>
    <row r="2632" spans="1:16" x14ac:dyDescent="0.25">
      <c r="A2632" t="str">
        <f>Table15[[#This Row],[Name]]</f>
        <v>RD-193</v>
      </c>
      <c r="B2632" t="str">
        <f>IF(VLOOKUP($A2632,Parts!$A:$AM,B$1,0)="X",S$2,"")</f>
        <v/>
      </c>
      <c r="C2632" t="str">
        <f>IF(VLOOKUP($A2632,Parts!$A:$AM,C$1,0)="X",T$2,"")</f>
        <v/>
      </c>
      <c r="D2632" t="str">
        <f>IF(VLOOKUP($A2632,Parts!$A:$AM,D$1,0)="X",U$2,"")</f>
        <v/>
      </c>
      <c r="E2632" t="str">
        <f>IF(VLOOKUP($A2632,Parts!$A:$AM,E$1,0)="X",V$2,"")</f>
        <v/>
      </c>
      <c r="F2632" t="str">
        <f>IF(VLOOKUP($A2632,Parts!$A:$AM,F$1,0)="X",W$2,"")</f>
        <v/>
      </c>
      <c r="G2632" t="str">
        <f>IF(VLOOKUP($A2632,Parts!$A:$AM,G$1,0)="X",X$2,"")</f>
        <v/>
      </c>
      <c r="H2632" t="str">
        <f>IF(VLOOKUP($A2632,Parts!$A:$AM,H$1,0)="X",Y$2,"")</f>
        <v/>
      </c>
      <c r="I2632" t="str">
        <f>IF(VLOOKUP($A2632,Parts!$A:$AM,I$1,0)="X",Z$2,"")</f>
        <v/>
      </c>
      <c r="J2632" t="str">
        <f>IF(VLOOKUP($A2632,Parts!$A:$AM,J$1,0)="X",AA$2,"")</f>
        <v/>
      </c>
      <c r="K2632" t="str">
        <f>IF(VLOOKUP($A2632,Parts!$A:$AM,K$1,0)="X",AB$2,"")</f>
        <v/>
      </c>
      <c r="L2632" t="str">
        <f>IF(VLOOKUP($A2632,Parts!$A:$AM,L$1,0)="X",AC$2,"")</f>
        <v/>
      </c>
      <c r="M2632" t="str">
        <f>IF(VLOOKUP($A2632,Parts!$A:$AM,M$1,0)="X",AD$2,"")</f>
        <v/>
      </c>
      <c r="N2632" t="str">
        <f>IF(VLOOKUP($A2632,Parts!$A:$AM,N$1,0)="X",AE$2,"")</f>
        <v/>
      </c>
      <c r="O2632" t="str">
        <f>IF(VLOOKUP($A2632,Parts!$A:$AM,O$1,0)="X",AF$2,"")</f>
        <v/>
      </c>
      <c r="P2632" t="str">
        <f t="shared" si="42"/>
        <v/>
      </c>
    </row>
    <row r="2633" spans="1:16" x14ac:dyDescent="0.25">
      <c r="A2633" t="str">
        <f>Table15[[#This Row],[Name]]</f>
        <v>RD-253</v>
      </c>
      <c r="B2633" t="str">
        <f>IF(VLOOKUP($A2633,Parts!$A:$AM,B$1,0)="X",S$2,"")</f>
        <v/>
      </c>
      <c r="C2633" t="str">
        <f>IF(VLOOKUP($A2633,Parts!$A:$AM,C$1,0)="X",T$2,"")</f>
        <v/>
      </c>
      <c r="D2633" t="str">
        <f>IF(VLOOKUP($A2633,Parts!$A:$AM,D$1,0)="X",U$2,"")</f>
        <v/>
      </c>
      <c r="E2633" t="str">
        <f>IF(VLOOKUP($A2633,Parts!$A:$AM,E$1,0)="X",V$2,"")</f>
        <v/>
      </c>
      <c r="F2633" t="str">
        <f>IF(VLOOKUP($A2633,Parts!$A:$AM,F$1,0)="X",W$2,"")</f>
        <v xml:space="preserve">    MODULE
    { name = ModuleTagEngineLiquidTurbo }
</v>
      </c>
      <c r="G2633" t="str">
        <f>IF(VLOOKUP($A2633,Parts!$A:$AM,G$1,0)="X",X$2,"")</f>
        <v/>
      </c>
      <c r="H2633" t="str">
        <f>IF(VLOOKUP($A2633,Parts!$A:$AM,H$1,0)="X",Y$2,"")</f>
        <v/>
      </c>
      <c r="I2633" t="str">
        <f>IF(VLOOKUP($A2633,Parts!$A:$AM,I$1,0)="X",Z$2,"")</f>
        <v/>
      </c>
      <c r="J2633" t="str">
        <f>IF(VLOOKUP($A2633,Parts!$A:$AM,J$1,0)="X",AA$2,"")</f>
        <v/>
      </c>
      <c r="K2633" t="str">
        <f>IF(VLOOKUP($A2633,Parts!$A:$AM,K$1,0)="X",AB$2,"")</f>
        <v/>
      </c>
      <c r="L2633" t="str">
        <f>IF(VLOOKUP($A2633,Parts!$A:$AM,L$1,0)="X",AC$2,"")</f>
        <v/>
      </c>
      <c r="M2633" t="str">
        <f>IF(VLOOKUP($A2633,Parts!$A:$AM,M$1,0)="X",AD$2,"")</f>
        <v/>
      </c>
      <c r="N2633" t="str">
        <f>IF(VLOOKUP($A2633,Parts!$A:$AM,N$1,0)="X",AE$2,"")</f>
        <v/>
      </c>
      <c r="O2633" t="str">
        <f>IF(VLOOKUP($A2633,Parts!$A:$AM,O$1,0)="X",AF$2,"")</f>
        <v/>
      </c>
      <c r="P2633" t="str">
        <f t="shared" si="42"/>
        <v xml:space="preserve">    MODULE
    { name = ModuleTagEngineLiquidTurbo }
</v>
      </c>
    </row>
    <row r="2634" spans="1:16" x14ac:dyDescent="0.25">
      <c r="A2634" t="str">
        <f>Table15[[#This Row],[Name]]</f>
        <v>RD-275</v>
      </c>
      <c r="B2634" t="str">
        <f>IF(VLOOKUP($A2634,Parts!$A:$AM,B$1,0)="X",S$2,"")</f>
        <v/>
      </c>
      <c r="C2634" t="str">
        <f>IF(VLOOKUP($A2634,Parts!$A:$AM,C$1,0)="X",T$2,"")</f>
        <v/>
      </c>
      <c r="D2634" t="str">
        <f>IF(VLOOKUP($A2634,Parts!$A:$AM,D$1,0)="X",U$2,"")</f>
        <v/>
      </c>
      <c r="E2634" t="str">
        <f>IF(VLOOKUP($A2634,Parts!$A:$AM,E$1,0)="X",V$2,"")</f>
        <v/>
      </c>
      <c r="F2634" t="str">
        <f>IF(VLOOKUP($A2634,Parts!$A:$AM,F$1,0)="X",W$2,"")</f>
        <v xml:space="preserve">    MODULE
    { name = ModuleTagEngineLiquidTurbo }
</v>
      </c>
      <c r="G2634" t="str">
        <f>IF(VLOOKUP($A2634,Parts!$A:$AM,G$1,0)="X",X$2,"")</f>
        <v/>
      </c>
      <c r="H2634" t="str">
        <f>IF(VLOOKUP($A2634,Parts!$A:$AM,H$1,0)="X",Y$2,"")</f>
        <v/>
      </c>
      <c r="I2634" t="str">
        <f>IF(VLOOKUP($A2634,Parts!$A:$AM,I$1,0)="X",Z$2,"")</f>
        <v/>
      </c>
      <c r="J2634" t="str">
        <f>IF(VLOOKUP($A2634,Parts!$A:$AM,J$1,0)="X",AA$2,"")</f>
        <v/>
      </c>
      <c r="K2634" t="str">
        <f>IF(VLOOKUP($A2634,Parts!$A:$AM,K$1,0)="X",AB$2,"")</f>
        <v/>
      </c>
      <c r="L2634" t="str">
        <f>IF(VLOOKUP($A2634,Parts!$A:$AM,L$1,0)="X",AC$2,"")</f>
        <v/>
      </c>
      <c r="M2634" t="str">
        <f>IF(VLOOKUP($A2634,Parts!$A:$AM,M$1,0)="X",AD$2,"")</f>
        <v/>
      </c>
      <c r="N2634" t="str">
        <f>IF(VLOOKUP($A2634,Parts!$A:$AM,N$1,0)="X",AE$2,"")</f>
        <v/>
      </c>
      <c r="O2634" t="str">
        <f>IF(VLOOKUP($A2634,Parts!$A:$AM,O$1,0)="X",AF$2,"")</f>
        <v/>
      </c>
      <c r="P2634" t="str">
        <f t="shared" si="42"/>
        <v xml:space="preserve">    MODULE
    { name = ModuleTagEngineLiquidTurbo }
</v>
      </c>
    </row>
    <row r="2635" spans="1:16" x14ac:dyDescent="0.25">
      <c r="A2635" t="str">
        <f>Table15[[#This Row],[Name]]</f>
        <v>RD-275M</v>
      </c>
      <c r="B2635" t="str">
        <f>IF(VLOOKUP($A2635,Parts!$A:$AM,B$1,0)="X",S$2,"")</f>
        <v/>
      </c>
      <c r="C2635" t="str">
        <f>IF(VLOOKUP($A2635,Parts!$A:$AM,C$1,0)="X",T$2,"")</f>
        <v/>
      </c>
      <c r="D2635" t="str">
        <f>IF(VLOOKUP($A2635,Parts!$A:$AM,D$1,0)="X",U$2,"")</f>
        <v/>
      </c>
      <c r="E2635" t="str">
        <f>IF(VLOOKUP($A2635,Parts!$A:$AM,E$1,0)="X",V$2,"")</f>
        <v/>
      </c>
      <c r="F2635" t="str">
        <f>IF(VLOOKUP($A2635,Parts!$A:$AM,F$1,0)="X",W$2,"")</f>
        <v xml:space="preserve">    MODULE
    { name = ModuleTagEngineLiquidTurbo }
</v>
      </c>
      <c r="G2635" t="str">
        <f>IF(VLOOKUP($A2635,Parts!$A:$AM,G$1,0)="X",X$2,"")</f>
        <v/>
      </c>
      <c r="H2635" t="str">
        <f>IF(VLOOKUP($A2635,Parts!$A:$AM,H$1,0)="X",Y$2,"")</f>
        <v/>
      </c>
      <c r="I2635" t="str">
        <f>IF(VLOOKUP($A2635,Parts!$A:$AM,I$1,0)="X",Z$2,"")</f>
        <v/>
      </c>
      <c r="J2635" t="str">
        <f>IF(VLOOKUP($A2635,Parts!$A:$AM,J$1,0)="X",AA$2,"")</f>
        <v/>
      </c>
      <c r="K2635" t="str">
        <f>IF(VLOOKUP($A2635,Parts!$A:$AM,K$1,0)="X",AB$2,"")</f>
        <v/>
      </c>
      <c r="L2635" t="str">
        <f>IF(VLOOKUP($A2635,Parts!$A:$AM,L$1,0)="X",AC$2,"")</f>
        <v/>
      </c>
      <c r="M2635" t="str">
        <f>IF(VLOOKUP($A2635,Parts!$A:$AM,M$1,0)="X",AD$2,"")</f>
        <v/>
      </c>
      <c r="N2635" t="str">
        <f>IF(VLOOKUP($A2635,Parts!$A:$AM,N$1,0)="X",AE$2,"")</f>
        <v/>
      </c>
      <c r="O2635" t="str">
        <f>IF(VLOOKUP($A2635,Parts!$A:$AM,O$1,0)="X",AF$2,"")</f>
        <v/>
      </c>
      <c r="P2635" t="str">
        <f t="shared" si="42"/>
        <v xml:space="preserve">    MODULE
    { name = ModuleTagEngineLiquidTurbo }
</v>
      </c>
    </row>
    <row r="2636" spans="1:16" x14ac:dyDescent="0.25">
      <c r="A2636" t="str">
        <f>Table15[[#This Row],[Name]]</f>
        <v>RD-270</v>
      </c>
      <c r="B2636" t="str">
        <f>IF(VLOOKUP($A2636,Parts!$A:$AM,B$1,0)="X",S$2,"")</f>
        <v/>
      </c>
      <c r="C2636" t="str">
        <f>IF(VLOOKUP($A2636,Parts!$A:$AM,C$1,0)="X",T$2,"")</f>
        <v/>
      </c>
      <c r="D2636" t="str">
        <f>IF(VLOOKUP($A2636,Parts!$A:$AM,D$1,0)="X",U$2,"")</f>
        <v/>
      </c>
      <c r="E2636" t="str">
        <f>IF(VLOOKUP($A2636,Parts!$A:$AM,E$1,0)="X",V$2,"")</f>
        <v/>
      </c>
      <c r="F2636" t="str">
        <f>IF(VLOOKUP($A2636,Parts!$A:$AM,F$1,0)="X",W$2,"")</f>
        <v/>
      </c>
      <c r="G2636" t="str">
        <f>IF(VLOOKUP($A2636,Parts!$A:$AM,G$1,0)="X",X$2,"")</f>
        <v/>
      </c>
      <c r="H2636" t="str">
        <f>IF(VLOOKUP($A2636,Parts!$A:$AM,H$1,0)="X",Y$2,"")</f>
        <v/>
      </c>
      <c r="I2636" t="str">
        <f>IF(VLOOKUP($A2636,Parts!$A:$AM,I$1,0)="X",Z$2,"")</f>
        <v/>
      </c>
      <c r="J2636" t="str">
        <f>IF(VLOOKUP($A2636,Parts!$A:$AM,J$1,0)="X",AA$2,"")</f>
        <v/>
      </c>
      <c r="K2636" t="str">
        <f>IF(VLOOKUP($A2636,Parts!$A:$AM,K$1,0)="X",AB$2,"")</f>
        <v/>
      </c>
      <c r="L2636" t="str">
        <f>IF(VLOOKUP($A2636,Parts!$A:$AM,L$1,0)="X",AC$2,"")</f>
        <v/>
      </c>
      <c r="M2636" t="str">
        <f>IF(VLOOKUP($A2636,Parts!$A:$AM,M$1,0)="X",AD$2,"")</f>
        <v/>
      </c>
      <c r="N2636" t="str">
        <f>IF(VLOOKUP($A2636,Parts!$A:$AM,N$1,0)="X",AE$2,"")</f>
        <v/>
      </c>
      <c r="O2636" t="str">
        <f>IF(VLOOKUP($A2636,Parts!$A:$AM,O$1,0)="X",AF$2,"")</f>
        <v/>
      </c>
      <c r="P2636" t="str">
        <f t="shared" si="42"/>
        <v/>
      </c>
    </row>
    <row r="2637" spans="1:16" x14ac:dyDescent="0.25">
      <c r="A2637" t="str">
        <f>Table15[[#This Row],[Name]]</f>
        <v>HA3SLRD58M</v>
      </c>
      <c r="B2637" t="str">
        <f>IF(VLOOKUP($A2637,Parts!$A:$AM,B$1,0)="X",S$2,"")</f>
        <v/>
      </c>
      <c r="C2637" t="str">
        <f>IF(VLOOKUP($A2637,Parts!$A:$AM,C$1,0)="X",T$2,"")</f>
        <v/>
      </c>
      <c r="D2637" t="str">
        <f>IF(VLOOKUP($A2637,Parts!$A:$AM,D$1,0)="X",U$2,"")</f>
        <v/>
      </c>
      <c r="E2637" t="str">
        <f>IF(VLOOKUP($A2637,Parts!$A:$AM,E$1,0)="X",V$2,"")</f>
        <v/>
      </c>
      <c r="F2637" t="str">
        <f>IF(VLOOKUP($A2637,Parts!$A:$AM,F$1,0)="X",W$2,"")</f>
        <v/>
      </c>
      <c r="G2637" t="str">
        <f>IF(VLOOKUP($A2637,Parts!$A:$AM,G$1,0)="X",X$2,"")</f>
        <v/>
      </c>
      <c r="H2637" t="str">
        <f>IF(VLOOKUP($A2637,Parts!$A:$AM,H$1,0)="X",Y$2,"")</f>
        <v/>
      </c>
      <c r="I2637" t="str">
        <f>IF(VLOOKUP($A2637,Parts!$A:$AM,I$1,0)="X",Z$2,"")</f>
        <v/>
      </c>
      <c r="J2637" t="str">
        <f>IF(VLOOKUP($A2637,Parts!$A:$AM,J$1,0)="X",AA$2,"")</f>
        <v/>
      </c>
      <c r="K2637" t="str">
        <f>IF(VLOOKUP($A2637,Parts!$A:$AM,K$1,0)="X",AB$2,"")</f>
        <v/>
      </c>
      <c r="L2637" t="str">
        <f>IF(VLOOKUP($A2637,Parts!$A:$AM,L$1,0)="X",AC$2,"")</f>
        <v/>
      </c>
      <c r="M2637" t="str">
        <f>IF(VLOOKUP($A2637,Parts!$A:$AM,M$1,0)="X",AD$2,"")</f>
        <v/>
      </c>
      <c r="N2637" t="str">
        <f>IF(VLOOKUP($A2637,Parts!$A:$AM,N$1,0)="X",AE$2,"")</f>
        <v/>
      </c>
      <c r="O2637" t="str">
        <f>IF(VLOOKUP($A2637,Parts!$A:$AM,O$1,0)="X",AF$2,"")</f>
        <v/>
      </c>
      <c r="P2637" t="str">
        <f t="shared" si="42"/>
        <v/>
      </c>
    </row>
    <row r="2638" spans="1:16" x14ac:dyDescent="0.25">
      <c r="A2638" t="str">
        <f>Table15[[#This Row],[Name]]</f>
        <v>RD8</v>
      </c>
      <c r="B2638" t="str">
        <f>IF(VLOOKUP($A2638,Parts!$A:$AM,B$1,0)="X",S$2,"")</f>
        <v/>
      </c>
      <c r="C2638" t="str">
        <f>IF(VLOOKUP($A2638,Parts!$A:$AM,C$1,0)="X",T$2,"")</f>
        <v/>
      </c>
      <c r="D2638" t="str">
        <f>IF(VLOOKUP($A2638,Parts!$A:$AM,D$1,0)="X",U$2,"")</f>
        <v/>
      </c>
      <c r="E2638" t="str">
        <f>IF(VLOOKUP($A2638,Parts!$A:$AM,E$1,0)="X",V$2,"")</f>
        <v/>
      </c>
      <c r="F2638" t="str">
        <f>IF(VLOOKUP($A2638,Parts!$A:$AM,F$1,0)="X",W$2,"")</f>
        <v/>
      </c>
      <c r="G2638" t="str">
        <f>IF(VLOOKUP($A2638,Parts!$A:$AM,G$1,0)="X",X$2,"")</f>
        <v/>
      </c>
      <c r="H2638" t="str">
        <f>IF(VLOOKUP($A2638,Parts!$A:$AM,H$1,0)="X",Y$2,"")</f>
        <v/>
      </c>
      <c r="I2638" t="str">
        <f>IF(VLOOKUP($A2638,Parts!$A:$AM,I$1,0)="X",Z$2,"")</f>
        <v/>
      </c>
      <c r="J2638" t="str">
        <f>IF(VLOOKUP($A2638,Parts!$A:$AM,J$1,0)="X",AA$2,"")</f>
        <v/>
      </c>
      <c r="K2638" t="str">
        <f>IF(VLOOKUP($A2638,Parts!$A:$AM,K$1,0)="X",AB$2,"")</f>
        <v/>
      </c>
      <c r="L2638" t="str">
        <f>IF(VLOOKUP($A2638,Parts!$A:$AM,L$1,0)="X",AC$2,"")</f>
        <v/>
      </c>
      <c r="M2638" t="str">
        <f>IF(VLOOKUP($A2638,Parts!$A:$AM,M$1,0)="X",AD$2,"")</f>
        <v/>
      </c>
      <c r="N2638" t="str">
        <f>IF(VLOOKUP($A2638,Parts!$A:$AM,N$1,0)="X",AE$2,"")</f>
        <v/>
      </c>
      <c r="O2638" t="str">
        <f>IF(VLOOKUP($A2638,Parts!$A:$AM,O$1,0)="X",AF$2,"")</f>
        <v/>
      </c>
      <c r="P2638" t="str">
        <f t="shared" si="42"/>
        <v/>
      </c>
    </row>
    <row r="2639" spans="1:16" x14ac:dyDescent="0.25">
      <c r="A2639" t="str">
        <f>Table15[[#This Row],[Name]]</f>
        <v>RD-270M</v>
      </c>
      <c r="B2639" t="str">
        <f>IF(VLOOKUP($A2639,Parts!$A:$AM,B$1,0)="X",S$2,"")</f>
        <v/>
      </c>
      <c r="C2639" t="str">
        <f>IF(VLOOKUP($A2639,Parts!$A:$AM,C$1,0)="X",T$2,"")</f>
        <v/>
      </c>
      <c r="D2639" t="str">
        <f>IF(VLOOKUP($A2639,Parts!$A:$AM,D$1,0)="X",U$2,"")</f>
        <v/>
      </c>
      <c r="E2639" t="str">
        <f>IF(VLOOKUP($A2639,Parts!$A:$AM,E$1,0)="X",V$2,"")</f>
        <v/>
      </c>
      <c r="F2639" t="str">
        <f>IF(VLOOKUP($A2639,Parts!$A:$AM,F$1,0)="X",W$2,"")</f>
        <v/>
      </c>
      <c r="G2639" t="str">
        <f>IF(VLOOKUP($A2639,Parts!$A:$AM,G$1,0)="X",X$2,"")</f>
        <v/>
      </c>
      <c r="H2639" t="str">
        <f>IF(VLOOKUP($A2639,Parts!$A:$AM,H$1,0)="X",Y$2,"")</f>
        <v/>
      </c>
      <c r="I2639" t="str">
        <f>IF(VLOOKUP($A2639,Parts!$A:$AM,I$1,0)="X",Z$2,"")</f>
        <v/>
      </c>
      <c r="J2639" t="str">
        <f>IF(VLOOKUP($A2639,Parts!$A:$AM,J$1,0)="X",AA$2,"")</f>
        <v/>
      </c>
      <c r="K2639" t="str">
        <f>IF(VLOOKUP($A2639,Parts!$A:$AM,K$1,0)="X",AB$2,"")</f>
        <v/>
      </c>
      <c r="L2639" t="str">
        <f>IF(VLOOKUP($A2639,Parts!$A:$AM,L$1,0)="X",AC$2,"")</f>
        <v/>
      </c>
      <c r="M2639" t="str">
        <f>IF(VLOOKUP($A2639,Parts!$A:$AM,M$1,0)="X",AD$2,"")</f>
        <v/>
      </c>
      <c r="N2639" t="str">
        <f>IF(VLOOKUP($A2639,Parts!$A:$AM,N$1,0)="X",AE$2,"")</f>
        <v/>
      </c>
      <c r="O2639" t="str">
        <f>IF(VLOOKUP($A2639,Parts!$A:$AM,O$1,0)="X",AF$2,"")</f>
        <v/>
      </c>
      <c r="P2639" t="str">
        <f t="shared" si="42"/>
        <v/>
      </c>
    </row>
    <row r="2640" spans="1:16" x14ac:dyDescent="0.25">
      <c r="A2640" t="str">
        <f>Table15[[#This Row],[Name]]</f>
        <v>FRERD843</v>
      </c>
      <c r="B2640" t="str">
        <f>IF(VLOOKUP($A2640,Parts!$A:$AM,B$1,0)="X",S$2,"")</f>
        <v/>
      </c>
      <c r="C2640" t="str">
        <f>IF(VLOOKUP($A2640,Parts!$A:$AM,C$1,0)="X",T$2,"")</f>
        <v/>
      </c>
      <c r="D2640" t="str">
        <f>IF(VLOOKUP($A2640,Parts!$A:$AM,D$1,0)="X",U$2,"")</f>
        <v/>
      </c>
      <c r="E2640" t="str">
        <f>IF(VLOOKUP($A2640,Parts!$A:$AM,E$1,0)="X",V$2,"")</f>
        <v xml:space="preserve">    MODULE
    { name = ModuleTagEngineLiquidPF }
</v>
      </c>
      <c r="F2640" t="str">
        <f>IF(VLOOKUP($A2640,Parts!$A:$AM,F$1,0)="X",W$2,"")</f>
        <v/>
      </c>
      <c r="G2640" t="str">
        <f>IF(VLOOKUP($A2640,Parts!$A:$AM,G$1,0)="X",X$2,"")</f>
        <v/>
      </c>
      <c r="H2640" t="str">
        <f>IF(VLOOKUP($A2640,Parts!$A:$AM,H$1,0)="X",Y$2,"")</f>
        <v/>
      </c>
      <c r="I2640" t="str">
        <f>IF(VLOOKUP($A2640,Parts!$A:$AM,I$1,0)="X",Z$2,"")</f>
        <v/>
      </c>
      <c r="J2640" t="str">
        <f>IF(VLOOKUP($A2640,Parts!$A:$AM,J$1,0)="X",AA$2,"")</f>
        <v/>
      </c>
      <c r="K2640" t="str">
        <f>IF(VLOOKUP($A2640,Parts!$A:$AM,K$1,0)="X",AB$2,"")</f>
        <v/>
      </c>
      <c r="L2640" t="str">
        <f>IF(VLOOKUP($A2640,Parts!$A:$AM,L$1,0)="X",AC$2,"")</f>
        <v/>
      </c>
      <c r="M2640" t="str">
        <f>IF(VLOOKUP($A2640,Parts!$A:$AM,M$1,0)="X",AD$2,"")</f>
        <v/>
      </c>
      <c r="N2640" t="str">
        <f>IF(VLOOKUP($A2640,Parts!$A:$AM,N$1,0)="X",AE$2,"")</f>
        <v/>
      </c>
      <c r="O2640" t="str">
        <f>IF(VLOOKUP($A2640,Parts!$A:$AM,O$1,0)="X",AF$2,"")</f>
        <v/>
      </c>
      <c r="P2640" t="str">
        <f t="shared" si="42"/>
        <v xml:space="preserve">    MODULE
    { name = ModuleTagEngineLiquidPF }
</v>
      </c>
    </row>
    <row r="2641" spans="1:16" x14ac:dyDescent="0.25">
      <c r="A2641" t="str">
        <f>Table15[[#This Row],[Name]]</f>
        <v>RD-57</v>
      </c>
      <c r="B2641" t="str">
        <f>IF(VLOOKUP($A2641,Parts!$A:$AM,B$1,0)="X",S$2,"")</f>
        <v/>
      </c>
      <c r="C2641" t="str">
        <f>IF(VLOOKUP($A2641,Parts!$A:$AM,C$1,0)="X",T$2,"")</f>
        <v/>
      </c>
      <c r="D2641" t="str">
        <f>IF(VLOOKUP($A2641,Parts!$A:$AM,D$1,0)="X",U$2,"")</f>
        <v/>
      </c>
      <c r="E2641" t="str">
        <f>IF(VLOOKUP($A2641,Parts!$A:$AM,E$1,0)="X",V$2,"")</f>
        <v/>
      </c>
      <c r="F2641" t="str">
        <f>IF(VLOOKUP($A2641,Parts!$A:$AM,F$1,0)="X",W$2,"")</f>
        <v/>
      </c>
      <c r="G2641" t="str">
        <f>IF(VLOOKUP($A2641,Parts!$A:$AM,G$1,0)="X",X$2,"")</f>
        <v/>
      </c>
      <c r="H2641" t="str">
        <f>IF(VLOOKUP($A2641,Parts!$A:$AM,H$1,0)="X",Y$2,"")</f>
        <v/>
      </c>
      <c r="I2641" t="str">
        <f>IF(VLOOKUP($A2641,Parts!$A:$AM,I$1,0)="X",Z$2,"")</f>
        <v/>
      </c>
      <c r="J2641" t="str">
        <f>IF(VLOOKUP($A2641,Parts!$A:$AM,J$1,0)="X",AA$2,"")</f>
        <v/>
      </c>
      <c r="K2641" t="str">
        <f>IF(VLOOKUP($A2641,Parts!$A:$AM,K$1,0)="X",AB$2,"")</f>
        <v/>
      </c>
      <c r="L2641" t="str">
        <f>IF(VLOOKUP($A2641,Parts!$A:$AM,L$1,0)="X",AC$2,"")</f>
        <v/>
      </c>
      <c r="M2641" t="str">
        <f>IF(VLOOKUP($A2641,Parts!$A:$AM,M$1,0)="X",AD$2,"")</f>
        <v/>
      </c>
      <c r="N2641" t="str">
        <f>IF(VLOOKUP($A2641,Parts!$A:$AM,N$1,0)="X",AE$2,"")</f>
        <v/>
      </c>
      <c r="O2641" t="str">
        <f>IF(VLOOKUP($A2641,Parts!$A:$AM,O$1,0)="X",AF$2,"")</f>
        <v/>
      </c>
      <c r="P2641" t="str">
        <f t="shared" si="42"/>
        <v/>
      </c>
    </row>
    <row r="2642" spans="1:16" x14ac:dyDescent="0.25">
      <c r="A2642" t="str">
        <f>Table15[[#This Row],[Name]]</f>
        <v>radialLiquidEngine1-2</v>
      </c>
      <c r="B2642" t="str">
        <f>IF(VLOOKUP($A2642,Parts!$A:$AM,B$1,0)="X",S$2,"")</f>
        <v/>
      </c>
      <c r="C2642" t="str">
        <f>IF(VLOOKUP($A2642,Parts!$A:$AM,C$1,0)="X",T$2,"")</f>
        <v/>
      </c>
      <c r="D2642" t="str">
        <f>IF(VLOOKUP($A2642,Parts!$A:$AM,D$1,0)="X",U$2,"")</f>
        <v/>
      </c>
      <c r="E2642" t="str">
        <f>IF(VLOOKUP($A2642,Parts!$A:$AM,E$1,0)="X",V$2,"")</f>
        <v/>
      </c>
      <c r="F2642" t="str">
        <f>IF(VLOOKUP($A2642,Parts!$A:$AM,F$1,0)="X",W$2,"")</f>
        <v xml:space="preserve">    MODULE
    { name = ModuleTagEngineLiquidTurbo }
</v>
      </c>
      <c r="G2642" t="str">
        <f>IF(VLOOKUP($A2642,Parts!$A:$AM,G$1,0)="X",X$2,"")</f>
        <v/>
      </c>
      <c r="H2642" t="str">
        <f>IF(VLOOKUP($A2642,Parts!$A:$AM,H$1,0)="X",Y$2,"")</f>
        <v/>
      </c>
      <c r="I2642" t="str">
        <f>IF(VLOOKUP($A2642,Parts!$A:$AM,I$1,0)="X",Z$2,"")</f>
        <v/>
      </c>
      <c r="J2642" t="str">
        <f>IF(VLOOKUP($A2642,Parts!$A:$AM,J$1,0)="X",AA$2,"")</f>
        <v/>
      </c>
      <c r="K2642" t="str">
        <f>IF(VLOOKUP($A2642,Parts!$A:$AM,K$1,0)="X",AB$2,"")</f>
        <v/>
      </c>
      <c r="L2642" t="str">
        <f>IF(VLOOKUP($A2642,Parts!$A:$AM,L$1,0)="X",AC$2,"")</f>
        <v/>
      </c>
      <c r="M2642" t="str">
        <f>IF(VLOOKUP($A2642,Parts!$A:$AM,M$1,0)="X",AD$2,"")</f>
        <v/>
      </c>
      <c r="N2642" t="str">
        <f>IF(VLOOKUP($A2642,Parts!$A:$AM,N$1,0)="X",AE$2,"")</f>
        <v/>
      </c>
      <c r="O2642" t="str">
        <f>IF(VLOOKUP($A2642,Parts!$A:$AM,O$1,0)="X",AF$2,"")</f>
        <v/>
      </c>
      <c r="P2642" t="str">
        <f t="shared" si="42"/>
        <v xml:space="preserve">    MODULE
    { name = ModuleTagEngineLiquidTurbo }
</v>
      </c>
    </row>
    <row r="2643" spans="1:16" x14ac:dyDescent="0.25">
      <c r="A2643" t="str">
        <f>Table15[[#This Row],[Name]]</f>
        <v>RD-57M</v>
      </c>
      <c r="B2643" t="str">
        <f>IF(VLOOKUP($A2643,Parts!$A:$AM,B$1,0)="X",S$2,"")</f>
        <v/>
      </c>
      <c r="C2643" t="str">
        <f>IF(VLOOKUP($A2643,Parts!$A:$AM,C$1,0)="X",T$2,"")</f>
        <v/>
      </c>
      <c r="D2643" t="str">
        <f>IF(VLOOKUP($A2643,Parts!$A:$AM,D$1,0)="X",U$2,"")</f>
        <v/>
      </c>
      <c r="E2643" t="str">
        <f>IF(VLOOKUP($A2643,Parts!$A:$AM,E$1,0)="X",V$2,"")</f>
        <v/>
      </c>
      <c r="F2643" t="str">
        <f>IF(VLOOKUP($A2643,Parts!$A:$AM,F$1,0)="X",W$2,"")</f>
        <v/>
      </c>
      <c r="G2643" t="str">
        <f>IF(VLOOKUP($A2643,Parts!$A:$AM,G$1,0)="X",X$2,"")</f>
        <v/>
      </c>
      <c r="H2643" t="str">
        <f>IF(VLOOKUP($A2643,Parts!$A:$AM,H$1,0)="X",Y$2,"")</f>
        <v/>
      </c>
      <c r="I2643" t="str">
        <f>IF(VLOOKUP($A2643,Parts!$A:$AM,I$1,0)="X",Z$2,"")</f>
        <v/>
      </c>
      <c r="J2643" t="str">
        <f>IF(VLOOKUP($A2643,Parts!$A:$AM,J$1,0)="X",AA$2,"")</f>
        <v/>
      </c>
      <c r="K2643" t="str">
        <f>IF(VLOOKUP($A2643,Parts!$A:$AM,K$1,0)="X",AB$2,"")</f>
        <v/>
      </c>
      <c r="L2643" t="str">
        <f>IF(VLOOKUP($A2643,Parts!$A:$AM,L$1,0)="X",AC$2,"")</f>
        <v/>
      </c>
      <c r="M2643" t="str">
        <f>IF(VLOOKUP($A2643,Parts!$A:$AM,M$1,0)="X",AD$2,"")</f>
        <v/>
      </c>
      <c r="N2643" t="str">
        <f>IF(VLOOKUP($A2643,Parts!$A:$AM,N$1,0)="X",AE$2,"")</f>
        <v/>
      </c>
      <c r="O2643" t="str">
        <f>IF(VLOOKUP($A2643,Parts!$A:$AM,O$1,0)="X",AF$2,"")</f>
        <v/>
      </c>
      <c r="P2643" t="str">
        <f t="shared" si="42"/>
        <v/>
      </c>
    </row>
    <row r="2644" spans="1:16" x14ac:dyDescent="0.25">
      <c r="A2644" t="str">
        <f>Table15[[#This Row],[Name]]</f>
        <v>RO-RealEngines-RD-856</v>
      </c>
      <c r="B2644" t="str">
        <f>IF(VLOOKUP($A2644,Parts!$A:$AM,B$1,0)="X",S$2,"")</f>
        <v/>
      </c>
      <c r="C2644" t="str">
        <f>IF(VLOOKUP($A2644,Parts!$A:$AM,C$1,0)="X",T$2,"")</f>
        <v/>
      </c>
      <c r="D2644" t="str">
        <f>IF(VLOOKUP($A2644,Parts!$A:$AM,D$1,0)="X",U$2,"")</f>
        <v/>
      </c>
      <c r="E2644" t="str">
        <f>IF(VLOOKUP($A2644,Parts!$A:$AM,E$1,0)="X",V$2,"")</f>
        <v/>
      </c>
      <c r="F2644" t="str">
        <f>IF(VLOOKUP($A2644,Parts!$A:$AM,F$1,0)="X",W$2,"")</f>
        <v xml:space="preserve">    MODULE
    { name = ModuleTagEngineLiquidTurbo }
</v>
      </c>
      <c r="G2644" t="str">
        <f>IF(VLOOKUP($A2644,Parts!$A:$AM,G$1,0)="X",X$2,"")</f>
        <v/>
      </c>
      <c r="H2644" t="str">
        <f>IF(VLOOKUP($A2644,Parts!$A:$AM,H$1,0)="X",Y$2,"")</f>
        <v/>
      </c>
      <c r="I2644" t="str">
        <f>IF(VLOOKUP($A2644,Parts!$A:$AM,I$1,0)="X",Z$2,"")</f>
        <v/>
      </c>
      <c r="J2644" t="str">
        <f>IF(VLOOKUP($A2644,Parts!$A:$AM,J$1,0)="X",AA$2,"")</f>
        <v/>
      </c>
      <c r="K2644" t="str">
        <f>IF(VLOOKUP($A2644,Parts!$A:$AM,K$1,0)="X",AB$2,"")</f>
        <v/>
      </c>
      <c r="L2644" t="str">
        <f>IF(VLOOKUP($A2644,Parts!$A:$AM,L$1,0)="X",AC$2,"")</f>
        <v/>
      </c>
      <c r="M2644" t="str">
        <f>IF(VLOOKUP($A2644,Parts!$A:$AM,M$1,0)="X",AD$2,"")</f>
        <v/>
      </c>
      <c r="N2644" t="str">
        <f>IF(VLOOKUP($A2644,Parts!$A:$AM,N$1,0)="X",AE$2,"")</f>
        <v/>
      </c>
      <c r="O2644" t="str">
        <f>IF(VLOOKUP($A2644,Parts!$A:$AM,O$1,0)="X",AF$2,"")</f>
        <v/>
      </c>
      <c r="P2644" t="str">
        <f t="shared" si="42"/>
        <v xml:space="preserve">    MODULE
    { name = ModuleTagEngineLiquidTurbo }
</v>
      </c>
    </row>
    <row r="2645" spans="1:16" x14ac:dyDescent="0.25">
      <c r="A2645" t="str">
        <f>Table15[[#This Row],[Name]]</f>
        <v>smallRadialEngine</v>
      </c>
      <c r="B2645" t="str">
        <f>IF(VLOOKUP($A2645,Parts!$A:$AM,B$1,0)="X",S$2,"")</f>
        <v/>
      </c>
      <c r="C2645" t="str">
        <f>IF(VLOOKUP($A2645,Parts!$A:$AM,C$1,0)="X",T$2,"")</f>
        <v/>
      </c>
      <c r="D2645" t="str">
        <f>IF(VLOOKUP($A2645,Parts!$A:$AM,D$1,0)="X",U$2,"")</f>
        <v/>
      </c>
      <c r="E2645" t="str">
        <f>IF(VLOOKUP($A2645,Parts!$A:$AM,E$1,0)="X",V$2,"")</f>
        <v/>
      </c>
      <c r="F2645" t="str">
        <f>IF(VLOOKUP($A2645,Parts!$A:$AM,F$1,0)="X",W$2,"")</f>
        <v xml:space="preserve">    MODULE
    { name = ModuleTagEngineLiquidTurbo }
</v>
      </c>
      <c r="G2645" t="str">
        <f>IF(VLOOKUP($A2645,Parts!$A:$AM,G$1,0)="X",X$2,"")</f>
        <v/>
      </c>
      <c r="H2645" t="str">
        <f>IF(VLOOKUP($A2645,Parts!$A:$AM,H$1,0)="X",Y$2,"")</f>
        <v/>
      </c>
      <c r="I2645" t="str">
        <f>IF(VLOOKUP($A2645,Parts!$A:$AM,I$1,0)="X",Z$2,"")</f>
        <v/>
      </c>
      <c r="J2645" t="str">
        <f>IF(VLOOKUP($A2645,Parts!$A:$AM,J$1,0)="X",AA$2,"")</f>
        <v/>
      </c>
      <c r="K2645" t="str">
        <f>IF(VLOOKUP($A2645,Parts!$A:$AM,K$1,0)="X",AB$2,"")</f>
        <v/>
      </c>
      <c r="L2645" t="str">
        <f>IF(VLOOKUP($A2645,Parts!$A:$AM,L$1,0)="X",AC$2,"")</f>
        <v/>
      </c>
      <c r="M2645" t="str">
        <f>IF(VLOOKUP($A2645,Parts!$A:$AM,M$1,0)="X",AD$2,"")</f>
        <v/>
      </c>
      <c r="N2645" t="str">
        <f>IF(VLOOKUP($A2645,Parts!$A:$AM,N$1,0)="X",AE$2,"")</f>
        <v/>
      </c>
      <c r="O2645" t="str">
        <f>IF(VLOOKUP($A2645,Parts!$A:$AM,O$1,0)="X",AF$2,"")</f>
        <v/>
      </c>
      <c r="P2645" t="str">
        <f t="shared" si="42"/>
        <v xml:space="preserve">    MODULE
    { name = ModuleTagEngineLiquidTurbo }
</v>
      </c>
    </row>
    <row r="2646" spans="1:16" x14ac:dyDescent="0.25">
      <c r="A2646" t="str">
        <f>Table15[[#This Row],[Name]]</f>
        <v>rn_lk_rd858</v>
      </c>
      <c r="B2646" t="str">
        <f>IF(VLOOKUP($A2646,Parts!$A:$AM,B$1,0)="X",S$2,"")</f>
        <v/>
      </c>
      <c r="C2646" t="str">
        <f>IF(VLOOKUP($A2646,Parts!$A:$AM,C$1,0)="X",T$2,"")</f>
        <v/>
      </c>
      <c r="D2646" t="str">
        <f>IF(VLOOKUP($A2646,Parts!$A:$AM,D$1,0)="X",U$2,"")</f>
        <v/>
      </c>
      <c r="E2646" t="str">
        <f>IF(VLOOKUP($A2646,Parts!$A:$AM,E$1,0)="X",V$2,"")</f>
        <v/>
      </c>
      <c r="F2646" t="str">
        <f>IF(VLOOKUP($A2646,Parts!$A:$AM,F$1,0)="X",W$2,"")</f>
        <v/>
      </c>
      <c r="G2646" t="str">
        <f>IF(VLOOKUP($A2646,Parts!$A:$AM,G$1,0)="X",X$2,"")</f>
        <v/>
      </c>
      <c r="H2646" t="str">
        <f>IF(VLOOKUP($A2646,Parts!$A:$AM,H$1,0)="X",Y$2,"")</f>
        <v/>
      </c>
      <c r="I2646" t="str">
        <f>IF(VLOOKUP($A2646,Parts!$A:$AM,I$1,0)="X",Z$2,"")</f>
        <v/>
      </c>
      <c r="J2646" t="str">
        <f>IF(VLOOKUP($A2646,Parts!$A:$AM,J$1,0)="X",AA$2,"")</f>
        <v/>
      </c>
      <c r="K2646" t="str">
        <f>IF(VLOOKUP($A2646,Parts!$A:$AM,K$1,0)="X",AB$2,"")</f>
        <v/>
      </c>
      <c r="L2646" t="str">
        <f>IF(VLOOKUP($A2646,Parts!$A:$AM,L$1,0)="X",AC$2,"")</f>
        <v/>
      </c>
      <c r="M2646" t="str">
        <f>IF(VLOOKUP($A2646,Parts!$A:$AM,M$1,0)="X",AD$2,"")</f>
        <v/>
      </c>
      <c r="N2646" t="str">
        <f>IF(VLOOKUP($A2646,Parts!$A:$AM,N$1,0)="X",AE$2,"")</f>
        <v/>
      </c>
      <c r="O2646" t="str">
        <f>IF(VLOOKUP($A2646,Parts!$A:$AM,O$1,0)="X",AF$2,"")</f>
        <v/>
      </c>
      <c r="P2646" t="str">
        <f t="shared" si="42"/>
        <v/>
      </c>
    </row>
    <row r="2647" spans="1:16" x14ac:dyDescent="0.25">
      <c r="A2647" t="str">
        <f>Table15[[#This Row],[Name]]</f>
        <v>rn_lk_rd858_vernier</v>
      </c>
      <c r="B2647" t="str">
        <f>IF(VLOOKUP($A2647,Parts!$A:$AM,B$1,0)="X",S$2,"")</f>
        <v/>
      </c>
      <c r="C2647" t="str">
        <f>IF(VLOOKUP($A2647,Parts!$A:$AM,C$1,0)="X",T$2,"")</f>
        <v/>
      </c>
      <c r="D2647" t="str">
        <f>IF(VLOOKUP($A2647,Parts!$A:$AM,D$1,0)="X",U$2,"")</f>
        <v/>
      </c>
      <c r="E2647" t="str">
        <f>IF(VLOOKUP($A2647,Parts!$A:$AM,E$1,0)="X",V$2,"")</f>
        <v/>
      </c>
      <c r="F2647" t="str">
        <f>IF(VLOOKUP($A2647,Parts!$A:$AM,F$1,0)="X",W$2,"")</f>
        <v/>
      </c>
      <c r="G2647" t="str">
        <f>IF(VLOOKUP($A2647,Parts!$A:$AM,G$1,0)="X",X$2,"")</f>
        <v/>
      </c>
      <c r="H2647" t="str">
        <f>IF(VLOOKUP($A2647,Parts!$A:$AM,H$1,0)="X",Y$2,"")</f>
        <v/>
      </c>
      <c r="I2647" t="str">
        <f>IF(VLOOKUP($A2647,Parts!$A:$AM,I$1,0)="X",Z$2,"")</f>
        <v/>
      </c>
      <c r="J2647" t="str">
        <f>IF(VLOOKUP($A2647,Parts!$A:$AM,J$1,0)="X",AA$2,"")</f>
        <v/>
      </c>
      <c r="K2647" t="str">
        <f>IF(VLOOKUP($A2647,Parts!$A:$AM,K$1,0)="X",AB$2,"")</f>
        <v/>
      </c>
      <c r="L2647" t="str">
        <f>IF(VLOOKUP($A2647,Parts!$A:$AM,L$1,0)="X",AC$2,"")</f>
        <v/>
      </c>
      <c r="M2647" t="str">
        <f>IF(VLOOKUP($A2647,Parts!$A:$AM,M$1,0)="X",AD$2,"")</f>
        <v/>
      </c>
      <c r="N2647" t="str">
        <f>IF(VLOOKUP($A2647,Parts!$A:$AM,N$1,0)="X",AE$2,"")</f>
        <v/>
      </c>
      <c r="O2647" t="str">
        <f>IF(VLOOKUP($A2647,Parts!$A:$AM,O$1,0)="X",AF$2,"")</f>
        <v/>
      </c>
      <c r="P2647" t="str">
        <f t="shared" si="42"/>
        <v/>
      </c>
    </row>
    <row r="2648" spans="1:16" x14ac:dyDescent="0.25">
      <c r="A2648" t="str">
        <f>Table15[[#This Row],[Name]]</f>
        <v>rn_lk_rd859</v>
      </c>
      <c r="B2648" t="str">
        <f>IF(VLOOKUP($A2648,Parts!$A:$AM,B$1,0)="X",S$2,"")</f>
        <v/>
      </c>
      <c r="C2648" t="str">
        <f>IF(VLOOKUP($A2648,Parts!$A:$AM,C$1,0)="X",T$2,"")</f>
        <v/>
      </c>
      <c r="D2648" t="str">
        <f>IF(VLOOKUP($A2648,Parts!$A:$AM,D$1,0)="X",U$2,"")</f>
        <v/>
      </c>
      <c r="E2648" t="str">
        <f>IF(VLOOKUP($A2648,Parts!$A:$AM,E$1,0)="X",V$2,"")</f>
        <v/>
      </c>
      <c r="F2648" t="str">
        <f>IF(VLOOKUP($A2648,Parts!$A:$AM,F$1,0)="X",W$2,"")</f>
        <v/>
      </c>
      <c r="G2648" t="str">
        <f>IF(VLOOKUP($A2648,Parts!$A:$AM,G$1,0)="X",X$2,"")</f>
        <v/>
      </c>
      <c r="H2648" t="str">
        <f>IF(VLOOKUP($A2648,Parts!$A:$AM,H$1,0)="X",Y$2,"")</f>
        <v/>
      </c>
      <c r="I2648" t="str">
        <f>IF(VLOOKUP($A2648,Parts!$A:$AM,I$1,0)="X",Z$2,"")</f>
        <v/>
      </c>
      <c r="J2648" t="str">
        <f>IF(VLOOKUP($A2648,Parts!$A:$AM,J$1,0)="X",AA$2,"")</f>
        <v/>
      </c>
      <c r="K2648" t="str">
        <f>IF(VLOOKUP($A2648,Parts!$A:$AM,K$1,0)="X",AB$2,"")</f>
        <v/>
      </c>
      <c r="L2648" t="str">
        <f>IF(VLOOKUP($A2648,Parts!$A:$AM,L$1,0)="X",AC$2,"")</f>
        <v/>
      </c>
      <c r="M2648" t="str">
        <f>IF(VLOOKUP($A2648,Parts!$A:$AM,M$1,0)="X",AD$2,"")</f>
        <v/>
      </c>
      <c r="N2648" t="str">
        <f>IF(VLOOKUP($A2648,Parts!$A:$AM,N$1,0)="X",AE$2,"")</f>
        <v/>
      </c>
      <c r="O2648" t="str">
        <f>IF(VLOOKUP($A2648,Parts!$A:$AM,O$1,0)="X",AF$2,"")</f>
        <v/>
      </c>
      <c r="P2648" t="str">
        <f t="shared" si="42"/>
        <v/>
      </c>
    </row>
    <row r="2649" spans="1:16" x14ac:dyDescent="0.25">
      <c r="A2649" t="str">
        <f>Table15[[#This Row],[Name]]</f>
        <v>11D33</v>
      </c>
      <c r="B2649" t="str">
        <f>IF(VLOOKUP($A2649,Parts!$A:$AM,B$1,0)="X",S$2,"")</f>
        <v/>
      </c>
      <c r="C2649" t="str">
        <f>IF(VLOOKUP($A2649,Parts!$A:$AM,C$1,0)="X",T$2,"")</f>
        <v/>
      </c>
      <c r="D2649" t="str">
        <f>IF(VLOOKUP($A2649,Parts!$A:$AM,D$1,0)="X",U$2,"")</f>
        <v/>
      </c>
      <c r="E2649" t="str">
        <f>IF(VLOOKUP($A2649,Parts!$A:$AM,E$1,0)="X",V$2,"")</f>
        <v/>
      </c>
      <c r="F2649" t="str">
        <f>IF(VLOOKUP($A2649,Parts!$A:$AM,F$1,0)="X",W$2,"")</f>
        <v/>
      </c>
      <c r="G2649" t="str">
        <f>IF(VLOOKUP($A2649,Parts!$A:$AM,G$1,0)="X",X$2,"")</f>
        <v/>
      </c>
      <c r="H2649" t="str">
        <f>IF(VLOOKUP($A2649,Parts!$A:$AM,H$1,0)="X",Y$2,"")</f>
        <v/>
      </c>
      <c r="I2649" t="str">
        <f>IF(VLOOKUP($A2649,Parts!$A:$AM,I$1,0)="X",Z$2,"")</f>
        <v/>
      </c>
      <c r="J2649" t="str">
        <f>IF(VLOOKUP($A2649,Parts!$A:$AM,J$1,0)="X",AA$2,"")</f>
        <v/>
      </c>
      <c r="K2649" t="str">
        <f>IF(VLOOKUP($A2649,Parts!$A:$AM,K$1,0)="X",AB$2,"")</f>
        <v/>
      </c>
      <c r="L2649" t="str">
        <f>IF(VLOOKUP($A2649,Parts!$A:$AM,L$1,0)="X",AC$2,"")</f>
        <v/>
      </c>
      <c r="M2649" t="str">
        <f>IF(VLOOKUP($A2649,Parts!$A:$AM,M$1,0)="X",AD$2,"")</f>
        <v/>
      </c>
      <c r="N2649" t="str">
        <f>IF(VLOOKUP($A2649,Parts!$A:$AM,N$1,0)="X",AE$2,"")</f>
        <v/>
      </c>
      <c r="O2649" t="str">
        <f>IF(VLOOKUP($A2649,Parts!$A:$AM,O$1,0)="X",AF$2,"")</f>
        <v/>
      </c>
      <c r="P2649" t="str">
        <f t="shared" si="42"/>
        <v/>
      </c>
    </row>
    <row r="2650" spans="1:16" x14ac:dyDescent="0.25">
      <c r="A2650" t="str">
        <f>Table15[[#This Row],[Name]]</f>
        <v>11D33M</v>
      </c>
      <c r="B2650" t="str">
        <f>IF(VLOOKUP($A2650,Parts!$A:$AM,B$1,0)="X",S$2,"")</f>
        <v/>
      </c>
      <c r="C2650" t="str">
        <f>IF(VLOOKUP($A2650,Parts!$A:$AM,C$1,0)="X",T$2,"")</f>
        <v/>
      </c>
      <c r="D2650" t="str">
        <f>IF(VLOOKUP($A2650,Parts!$A:$AM,D$1,0)="X",U$2,"")</f>
        <v/>
      </c>
      <c r="E2650" t="str">
        <f>IF(VLOOKUP($A2650,Parts!$A:$AM,E$1,0)="X",V$2,"")</f>
        <v/>
      </c>
      <c r="F2650" t="str">
        <f>IF(VLOOKUP($A2650,Parts!$A:$AM,F$1,0)="X",W$2,"")</f>
        <v/>
      </c>
      <c r="G2650" t="str">
        <f>IF(VLOOKUP($A2650,Parts!$A:$AM,G$1,0)="X",X$2,"")</f>
        <v/>
      </c>
      <c r="H2650" t="str">
        <f>IF(VLOOKUP($A2650,Parts!$A:$AM,H$1,0)="X",Y$2,"")</f>
        <v/>
      </c>
      <c r="I2650" t="str">
        <f>IF(VLOOKUP($A2650,Parts!$A:$AM,I$1,0)="X",Z$2,"")</f>
        <v/>
      </c>
      <c r="J2650" t="str">
        <f>IF(VLOOKUP($A2650,Parts!$A:$AM,J$1,0)="X",AA$2,"")</f>
        <v/>
      </c>
      <c r="K2650" t="str">
        <f>IF(VLOOKUP($A2650,Parts!$A:$AM,K$1,0)="X",AB$2,"")</f>
        <v/>
      </c>
      <c r="L2650" t="str">
        <f>IF(VLOOKUP($A2650,Parts!$A:$AM,L$1,0)="X",AC$2,"")</f>
        <v/>
      </c>
      <c r="M2650" t="str">
        <f>IF(VLOOKUP($A2650,Parts!$A:$AM,M$1,0)="X",AD$2,"")</f>
        <v/>
      </c>
      <c r="N2650" t="str">
        <f>IF(VLOOKUP($A2650,Parts!$A:$AM,N$1,0)="X",AE$2,"")</f>
        <v/>
      </c>
      <c r="O2650" t="str">
        <f>IF(VLOOKUP($A2650,Parts!$A:$AM,O$1,0)="X",AF$2,"")</f>
        <v/>
      </c>
      <c r="P2650" t="str">
        <f t="shared" si="42"/>
        <v/>
      </c>
    </row>
    <row r="2651" spans="1:16" x14ac:dyDescent="0.25">
      <c r="A2651" t="str">
        <f>Table15[[#This Row],[Name]]</f>
        <v>FASAlaunchClamp125</v>
      </c>
      <c r="B2651" t="str">
        <f>IF(VLOOKUP($A2651,Parts!$A:$AM,B$1,0)="X",S$2,"")</f>
        <v/>
      </c>
      <c r="C2651" t="str">
        <f>IF(VLOOKUP($A2651,Parts!$A:$AM,C$1,0)="X",T$2,"")</f>
        <v/>
      </c>
      <c r="D2651" t="str">
        <f>IF(VLOOKUP($A2651,Parts!$A:$AM,D$1,0)="X",U$2,"")</f>
        <v/>
      </c>
      <c r="E2651" t="str">
        <f>IF(VLOOKUP($A2651,Parts!$A:$AM,E$1,0)="X",V$2,"")</f>
        <v/>
      </c>
      <c r="F2651" t="str">
        <f>IF(VLOOKUP($A2651,Parts!$A:$AM,F$1,0)="X",W$2,"")</f>
        <v/>
      </c>
      <c r="G2651" t="str">
        <f>IF(VLOOKUP($A2651,Parts!$A:$AM,G$1,0)="X",X$2,"")</f>
        <v/>
      </c>
      <c r="H2651" t="str">
        <f>IF(VLOOKUP($A2651,Parts!$A:$AM,H$1,0)="X",Y$2,"")</f>
        <v/>
      </c>
      <c r="I2651" t="str">
        <f>IF(VLOOKUP($A2651,Parts!$A:$AM,I$1,0)="X",Z$2,"")</f>
        <v/>
      </c>
      <c r="J2651" t="str">
        <f>IF(VLOOKUP($A2651,Parts!$A:$AM,J$1,0)="X",AA$2,"")</f>
        <v/>
      </c>
      <c r="K2651" t="str">
        <f>IF(VLOOKUP($A2651,Parts!$A:$AM,K$1,0)="X",AB$2,"")</f>
        <v/>
      </c>
      <c r="L2651" t="str">
        <f>IF(VLOOKUP($A2651,Parts!$A:$AM,L$1,0)="X",AC$2,"")</f>
        <v/>
      </c>
      <c r="M2651" t="str">
        <f>IF(VLOOKUP($A2651,Parts!$A:$AM,M$1,0)="X",AD$2,"")</f>
        <v/>
      </c>
      <c r="N2651" t="str">
        <f>IF(VLOOKUP($A2651,Parts!$A:$AM,N$1,0)="X",AE$2,"")</f>
        <v/>
      </c>
      <c r="O2651" t="str">
        <f>IF(VLOOKUP($A2651,Parts!$A:$AM,O$1,0)="X",AF$2,"")</f>
        <v/>
      </c>
      <c r="P2651" t="str">
        <f t="shared" si="42"/>
        <v/>
      </c>
    </row>
    <row r="2652" spans="1:16" x14ac:dyDescent="0.25">
      <c r="A2652" t="str">
        <f>Table15[[#This Row],[Name]]</f>
        <v>RTShortAntenna1</v>
      </c>
      <c r="B2652" t="str">
        <f>IF(VLOOKUP($A2652,Parts!$A:$AM,B$1,0)="X",S$2,"")</f>
        <v/>
      </c>
      <c r="C2652" t="str">
        <f>IF(VLOOKUP($A2652,Parts!$A:$AM,C$1,0)="X",T$2,"")</f>
        <v/>
      </c>
      <c r="D2652" t="str">
        <f>IF(VLOOKUP($A2652,Parts!$A:$AM,D$1,0)="X",U$2,"")</f>
        <v/>
      </c>
      <c r="E2652" t="str">
        <f>IF(VLOOKUP($A2652,Parts!$A:$AM,E$1,0)="X",V$2,"")</f>
        <v/>
      </c>
      <c r="F2652" t="str">
        <f>IF(VLOOKUP($A2652,Parts!$A:$AM,F$1,0)="X",W$2,"")</f>
        <v/>
      </c>
      <c r="G2652" t="str">
        <f>IF(VLOOKUP($A2652,Parts!$A:$AM,G$1,0)="X",X$2,"")</f>
        <v/>
      </c>
      <c r="H2652" t="str">
        <f>IF(VLOOKUP($A2652,Parts!$A:$AM,H$1,0)="X",Y$2,"")</f>
        <v/>
      </c>
      <c r="I2652" t="str">
        <f>IF(VLOOKUP($A2652,Parts!$A:$AM,I$1,0)="X",Z$2,"")</f>
        <v/>
      </c>
      <c r="J2652" t="str">
        <f>IF(VLOOKUP($A2652,Parts!$A:$AM,J$1,0)="X",AA$2,"")</f>
        <v xml:space="preserve">    MODULE
    { name = ModuleTagInstruments }
</v>
      </c>
      <c r="K2652" t="str">
        <f>IF(VLOOKUP($A2652,Parts!$A:$AM,K$1,0)="X",AB$2,"")</f>
        <v/>
      </c>
      <c r="L2652" t="str">
        <f>IF(VLOOKUP($A2652,Parts!$A:$AM,L$1,0)="X",AC$2,"")</f>
        <v/>
      </c>
      <c r="M2652" t="str">
        <f>IF(VLOOKUP($A2652,Parts!$A:$AM,M$1,0)="X",AD$2,"")</f>
        <v/>
      </c>
      <c r="N2652" t="str">
        <f>IF(VLOOKUP($A2652,Parts!$A:$AM,N$1,0)="X",AE$2,"")</f>
        <v/>
      </c>
      <c r="O2652" t="str">
        <f>IF(VLOOKUP($A2652,Parts!$A:$AM,O$1,0)="X",AF$2,"")</f>
        <v/>
      </c>
      <c r="P2652" t="str">
        <f t="shared" si="42"/>
        <v xml:space="preserve">    MODULE
    { name = ModuleTagInstruments }
</v>
      </c>
    </row>
    <row r="2653" spans="1:16" x14ac:dyDescent="0.25">
      <c r="A2653" t="str">
        <f>Table15[[#This Row],[Name]]</f>
        <v>RTGigaDish1</v>
      </c>
      <c r="B2653" t="str">
        <f>IF(VLOOKUP($A2653,Parts!$A:$AM,B$1,0)="X",S$2,"")</f>
        <v/>
      </c>
      <c r="C2653" t="str">
        <f>IF(VLOOKUP($A2653,Parts!$A:$AM,C$1,0)="X",T$2,"")</f>
        <v/>
      </c>
      <c r="D2653" t="str">
        <f>IF(VLOOKUP($A2653,Parts!$A:$AM,D$1,0)="X",U$2,"")</f>
        <v/>
      </c>
      <c r="E2653" t="str">
        <f>IF(VLOOKUP($A2653,Parts!$A:$AM,E$1,0)="X",V$2,"")</f>
        <v/>
      </c>
      <c r="F2653" t="str">
        <f>IF(VLOOKUP($A2653,Parts!$A:$AM,F$1,0)="X",W$2,"")</f>
        <v/>
      </c>
      <c r="G2653" t="str">
        <f>IF(VLOOKUP($A2653,Parts!$A:$AM,G$1,0)="X",X$2,"")</f>
        <v/>
      </c>
      <c r="H2653" t="str">
        <f>IF(VLOOKUP($A2653,Parts!$A:$AM,H$1,0)="X",Y$2,"")</f>
        <v/>
      </c>
      <c r="I2653" t="str">
        <f>IF(VLOOKUP($A2653,Parts!$A:$AM,I$1,0)="X",Z$2,"")</f>
        <v/>
      </c>
      <c r="J2653" t="str">
        <f>IF(VLOOKUP($A2653,Parts!$A:$AM,J$1,0)="X",AA$2,"")</f>
        <v xml:space="preserve">    MODULE
    { name = ModuleTagInstruments }
</v>
      </c>
      <c r="K2653" t="str">
        <f>IF(VLOOKUP($A2653,Parts!$A:$AM,K$1,0)="X",AB$2,"")</f>
        <v/>
      </c>
      <c r="L2653" t="str">
        <f>IF(VLOOKUP($A2653,Parts!$A:$AM,L$1,0)="X",AC$2,"")</f>
        <v/>
      </c>
      <c r="M2653" t="str">
        <f>IF(VLOOKUP($A2653,Parts!$A:$AM,M$1,0)="X",AD$2,"")</f>
        <v/>
      </c>
      <c r="N2653" t="str">
        <f>IF(VLOOKUP($A2653,Parts!$A:$AM,N$1,0)="X",AE$2,"")</f>
        <v/>
      </c>
      <c r="O2653" t="str">
        <f>IF(VLOOKUP($A2653,Parts!$A:$AM,O$1,0)="X",AF$2,"")</f>
        <v/>
      </c>
      <c r="P2653" t="str">
        <f t="shared" si="42"/>
        <v xml:space="preserve">    MODULE
    { name = ModuleTagInstruments }
</v>
      </c>
    </row>
    <row r="2654" spans="1:16" x14ac:dyDescent="0.25">
      <c r="A2654" t="str">
        <f>Table15[[#This Row],[Name]]</f>
        <v>RO_gx256</v>
      </c>
      <c r="B2654" t="str">
        <f>IF(VLOOKUP($A2654,Parts!$A:$AM,B$1,0)="X",S$2,"")</f>
        <v/>
      </c>
      <c r="C2654" t="str">
        <f>IF(VLOOKUP($A2654,Parts!$A:$AM,C$1,0)="X",T$2,"")</f>
        <v/>
      </c>
      <c r="D2654" t="str">
        <f>IF(VLOOKUP($A2654,Parts!$A:$AM,D$1,0)="X",U$2,"")</f>
        <v/>
      </c>
      <c r="E2654" t="str">
        <f>IF(VLOOKUP($A2654,Parts!$A:$AM,E$1,0)="X",V$2,"")</f>
        <v/>
      </c>
      <c r="F2654" t="str">
        <f>IF(VLOOKUP($A2654,Parts!$A:$AM,F$1,0)="X",W$2,"")</f>
        <v/>
      </c>
      <c r="G2654" t="str">
        <f>IF(VLOOKUP($A2654,Parts!$A:$AM,G$1,0)="X",X$2,"")</f>
        <v/>
      </c>
      <c r="H2654" t="str">
        <f>IF(VLOOKUP($A2654,Parts!$A:$AM,H$1,0)="X",Y$2,"")</f>
        <v/>
      </c>
      <c r="I2654" t="str">
        <f>IF(VLOOKUP($A2654,Parts!$A:$AM,I$1,0)="X",Z$2,"")</f>
        <v/>
      </c>
      <c r="J2654" t="str">
        <f>IF(VLOOKUP($A2654,Parts!$A:$AM,J$1,0)="X",AA$2,"")</f>
        <v xml:space="preserve">    MODULE
    { name = ModuleTagInstruments }
</v>
      </c>
      <c r="K2654" t="str">
        <f>IF(VLOOKUP($A2654,Parts!$A:$AM,K$1,0)="X",AB$2,"")</f>
        <v/>
      </c>
      <c r="L2654" t="str">
        <f>IF(VLOOKUP($A2654,Parts!$A:$AM,L$1,0)="X",AC$2,"")</f>
        <v/>
      </c>
      <c r="M2654" t="str">
        <f>IF(VLOOKUP($A2654,Parts!$A:$AM,M$1,0)="X",AD$2,"")</f>
        <v/>
      </c>
      <c r="N2654" t="str">
        <f>IF(VLOOKUP($A2654,Parts!$A:$AM,N$1,0)="X",AE$2,"")</f>
        <v/>
      </c>
      <c r="O2654" t="str">
        <f>IF(VLOOKUP($A2654,Parts!$A:$AM,O$1,0)="X",AF$2,"")</f>
        <v/>
      </c>
      <c r="P2654" t="str">
        <f t="shared" si="42"/>
        <v xml:space="preserve">    MODULE
    { name = ModuleTagInstruments }
</v>
      </c>
    </row>
    <row r="2655" spans="1:16" x14ac:dyDescent="0.25">
      <c r="A2655" t="str">
        <f>Table15[[#This Row],[Name]]</f>
        <v>RTShortDish2</v>
      </c>
      <c r="B2655" t="str">
        <f>IF(VLOOKUP($A2655,Parts!$A:$AM,B$1,0)="X",S$2,"")</f>
        <v/>
      </c>
      <c r="C2655" t="str">
        <f>IF(VLOOKUP($A2655,Parts!$A:$AM,C$1,0)="X",T$2,"")</f>
        <v/>
      </c>
      <c r="D2655" t="str">
        <f>IF(VLOOKUP($A2655,Parts!$A:$AM,D$1,0)="X",U$2,"")</f>
        <v/>
      </c>
      <c r="E2655" t="str">
        <f>IF(VLOOKUP($A2655,Parts!$A:$AM,E$1,0)="X",V$2,"")</f>
        <v/>
      </c>
      <c r="F2655" t="str">
        <f>IF(VLOOKUP($A2655,Parts!$A:$AM,F$1,0)="X",W$2,"")</f>
        <v/>
      </c>
      <c r="G2655" t="str">
        <f>IF(VLOOKUP($A2655,Parts!$A:$AM,G$1,0)="X",X$2,"")</f>
        <v/>
      </c>
      <c r="H2655" t="str">
        <f>IF(VLOOKUP($A2655,Parts!$A:$AM,H$1,0)="X",Y$2,"")</f>
        <v/>
      </c>
      <c r="I2655" t="str">
        <f>IF(VLOOKUP($A2655,Parts!$A:$AM,I$1,0)="X",Z$2,"")</f>
        <v/>
      </c>
      <c r="J2655" t="str">
        <f>IF(VLOOKUP($A2655,Parts!$A:$AM,J$1,0)="X",AA$2,"")</f>
        <v xml:space="preserve">    MODULE
    { name = ModuleTagInstruments }
</v>
      </c>
      <c r="K2655" t="str">
        <f>IF(VLOOKUP($A2655,Parts!$A:$AM,K$1,0)="X",AB$2,"")</f>
        <v/>
      </c>
      <c r="L2655" t="str">
        <f>IF(VLOOKUP($A2655,Parts!$A:$AM,L$1,0)="X",AC$2,"")</f>
        <v/>
      </c>
      <c r="M2655" t="str">
        <f>IF(VLOOKUP($A2655,Parts!$A:$AM,M$1,0)="X",AD$2,"")</f>
        <v/>
      </c>
      <c r="N2655" t="str">
        <f>IF(VLOOKUP($A2655,Parts!$A:$AM,N$1,0)="X",AE$2,"")</f>
        <v/>
      </c>
      <c r="O2655" t="str">
        <f>IF(VLOOKUP($A2655,Parts!$A:$AM,O$1,0)="X",AF$2,"")</f>
        <v/>
      </c>
      <c r="P2655" t="str">
        <f t="shared" si="42"/>
        <v xml:space="preserve">    MODULE
    { name = ModuleTagInstruments }
</v>
      </c>
    </row>
    <row r="2656" spans="1:16" x14ac:dyDescent="0.25">
      <c r="A2656" t="str">
        <f>Table15[[#This Row],[Name]]</f>
        <v>FASA_Gemini_ASAS_Comp</v>
      </c>
      <c r="B2656" t="str">
        <f>IF(VLOOKUP($A2656,Parts!$A:$AM,B$1,0)="X",S$2,"")</f>
        <v/>
      </c>
      <c r="C2656" t="str">
        <f>IF(VLOOKUP($A2656,Parts!$A:$AM,C$1,0)="X",T$2,"")</f>
        <v/>
      </c>
      <c r="D2656" t="str">
        <f>IF(VLOOKUP($A2656,Parts!$A:$AM,D$1,0)="X",U$2,"")</f>
        <v/>
      </c>
      <c r="E2656" t="str">
        <f>IF(VLOOKUP($A2656,Parts!$A:$AM,E$1,0)="X",V$2,"")</f>
        <v/>
      </c>
      <c r="F2656" t="str">
        <f>IF(VLOOKUP($A2656,Parts!$A:$AM,F$1,0)="X",W$2,"")</f>
        <v/>
      </c>
      <c r="G2656" t="str">
        <f>IF(VLOOKUP($A2656,Parts!$A:$AM,G$1,0)="X",X$2,"")</f>
        <v/>
      </c>
      <c r="H2656" t="str">
        <f>IF(VLOOKUP($A2656,Parts!$A:$AM,H$1,0)="X",Y$2,"")</f>
        <v/>
      </c>
      <c r="I2656" t="str">
        <f>IF(VLOOKUP($A2656,Parts!$A:$AM,I$1,0)="X",Z$2,"")</f>
        <v/>
      </c>
      <c r="J2656" t="str">
        <f>IF(VLOOKUP($A2656,Parts!$A:$AM,J$1,0)="X",AA$2,"")</f>
        <v/>
      </c>
      <c r="K2656" t="str">
        <f>IF(VLOOKUP($A2656,Parts!$A:$AM,K$1,0)="X",AB$2,"")</f>
        <v/>
      </c>
      <c r="L2656" t="str">
        <f>IF(VLOOKUP($A2656,Parts!$A:$AM,L$1,0)="X",AC$2,"")</f>
        <v/>
      </c>
      <c r="M2656" t="str">
        <f>IF(VLOOKUP($A2656,Parts!$A:$AM,M$1,0)="X",AD$2,"")</f>
        <v/>
      </c>
      <c r="N2656" t="str">
        <f>IF(VLOOKUP($A2656,Parts!$A:$AM,N$1,0)="X",AE$2,"")</f>
        <v/>
      </c>
      <c r="O2656" t="str">
        <f>IF(VLOOKUP($A2656,Parts!$A:$AM,O$1,0)="X",AF$2,"")</f>
        <v/>
      </c>
      <c r="P2656" t="str">
        <f t="shared" si="42"/>
        <v/>
      </c>
    </row>
    <row r="2657" spans="1:16" x14ac:dyDescent="0.25">
      <c r="A2657" t="str">
        <f>Table15[[#This Row],[Name]]</f>
        <v>size2nuclearEngine</v>
      </c>
      <c r="B2657" t="str">
        <f>IF(VLOOKUP($A2657,Parts!$A:$AM,B$1,0)="X",S$2,"")</f>
        <v/>
      </c>
      <c r="C2657" t="str">
        <f>IF(VLOOKUP($A2657,Parts!$A:$AM,C$1,0)="X",T$2,"")</f>
        <v/>
      </c>
      <c r="D2657" t="str">
        <f>IF(VLOOKUP($A2657,Parts!$A:$AM,D$1,0)="X",U$2,"")</f>
        <v/>
      </c>
      <c r="E2657" t="str">
        <f>IF(VLOOKUP($A2657,Parts!$A:$AM,E$1,0)="X",V$2,"")</f>
        <v/>
      </c>
      <c r="F2657" t="str">
        <f>IF(VLOOKUP($A2657,Parts!$A:$AM,F$1,0)="X",W$2,"")</f>
        <v/>
      </c>
      <c r="G2657" t="str">
        <f>IF(VLOOKUP($A2657,Parts!$A:$AM,G$1,0)="X",X$2,"")</f>
        <v/>
      </c>
      <c r="H2657" t="str">
        <f>IF(VLOOKUP($A2657,Parts!$A:$AM,H$1,0)="X",Y$2,"")</f>
        <v/>
      </c>
      <c r="I2657" t="str">
        <f>IF(VLOOKUP($A2657,Parts!$A:$AM,I$1,0)="X",Z$2,"")</f>
        <v/>
      </c>
      <c r="J2657" t="str">
        <f>IF(VLOOKUP($A2657,Parts!$A:$AM,J$1,0)="X",AA$2,"")</f>
        <v/>
      </c>
      <c r="K2657" t="str">
        <f>IF(VLOOKUP($A2657,Parts!$A:$AM,K$1,0)="X",AB$2,"")</f>
        <v/>
      </c>
      <c r="L2657" t="str">
        <f>IF(VLOOKUP($A2657,Parts!$A:$AM,L$1,0)="X",AC$2,"")</f>
        <v/>
      </c>
      <c r="M2657" t="str">
        <f>IF(VLOOKUP($A2657,Parts!$A:$AM,M$1,0)="X",AD$2,"")</f>
        <v/>
      </c>
      <c r="N2657" t="str">
        <f>IF(VLOOKUP($A2657,Parts!$A:$AM,N$1,0)="X",AE$2,"")</f>
        <v/>
      </c>
      <c r="O2657" t="str">
        <f>IF(VLOOKUP($A2657,Parts!$A:$AM,O$1,0)="X",AF$2,"")</f>
        <v/>
      </c>
      <c r="P2657" t="str">
        <f t="shared" si="42"/>
        <v/>
      </c>
    </row>
    <row r="2658" spans="1:16" x14ac:dyDescent="0.25">
      <c r="A2658" t="str">
        <f>Table15[[#This Row],[Name]]</f>
        <v>radPanelSm</v>
      </c>
      <c r="B2658" t="str">
        <f>IF(VLOOKUP($A2658,Parts!$A:$AM,B$1,0)="X",S$2,"")</f>
        <v/>
      </c>
      <c r="C2658" t="str">
        <f>IF(VLOOKUP($A2658,Parts!$A:$AM,C$1,0)="X",T$2,"")</f>
        <v/>
      </c>
      <c r="D2658" t="str">
        <f>IF(VLOOKUP($A2658,Parts!$A:$AM,D$1,0)="X",U$2,"")</f>
        <v/>
      </c>
      <c r="E2658" t="str">
        <f>IF(VLOOKUP($A2658,Parts!$A:$AM,E$1,0)="X",V$2,"")</f>
        <v/>
      </c>
      <c r="F2658" t="str">
        <f>IF(VLOOKUP($A2658,Parts!$A:$AM,F$1,0)="X",W$2,"")</f>
        <v/>
      </c>
      <c r="G2658" t="str">
        <f>IF(VLOOKUP($A2658,Parts!$A:$AM,G$1,0)="X",X$2,"")</f>
        <v/>
      </c>
      <c r="H2658" t="str">
        <f>IF(VLOOKUP($A2658,Parts!$A:$AM,H$1,0)="X",Y$2,"")</f>
        <v/>
      </c>
      <c r="I2658" t="str">
        <f>IF(VLOOKUP($A2658,Parts!$A:$AM,I$1,0)="X",Z$2,"")</f>
        <v/>
      </c>
      <c r="J2658" t="str">
        <f>IF(VLOOKUP($A2658,Parts!$A:$AM,J$1,0)="X",AA$2,"")</f>
        <v/>
      </c>
      <c r="K2658" t="str">
        <f>IF(VLOOKUP($A2658,Parts!$A:$AM,K$1,0)="X",AB$2,"")</f>
        <v/>
      </c>
      <c r="L2658" t="str">
        <f>IF(VLOOKUP($A2658,Parts!$A:$AM,L$1,0)="X",AC$2,"")</f>
        <v/>
      </c>
      <c r="M2658" t="str">
        <f>IF(VLOOKUP($A2658,Parts!$A:$AM,M$1,0)="X",AD$2,"")</f>
        <v/>
      </c>
      <c r="N2658" t="str">
        <f>IF(VLOOKUP($A2658,Parts!$A:$AM,N$1,0)="X",AE$2,"")</f>
        <v/>
      </c>
      <c r="O2658" t="str">
        <f>IF(VLOOKUP($A2658,Parts!$A:$AM,O$1,0)="X",AF$2,"")</f>
        <v/>
      </c>
      <c r="P2658" t="str">
        <f t="shared" si="42"/>
        <v/>
      </c>
    </row>
    <row r="2659" spans="1:16" x14ac:dyDescent="0.25">
      <c r="A2659" t="str">
        <f>Table15[[#This Row],[Name]]</f>
        <v>DUNARETROTANK</v>
      </c>
      <c r="B2659" t="str">
        <f>IF(VLOOKUP($A2659,Parts!$A:$AM,B$1,0)="X",S$2,"")</f>
        <v/>
      </c>
      <c r="C2659" t="str">
        <f>IF(VLOOKUP($A2659,Parts!$A:$AM,C$1,0)="X",T$2,"")</f>
        <v/>
      </c>
      <c r="D2659" t="str">
        <f>IF(VLOOKUP($A2659,Parts!$A:$AM,D$1,0)="X",U$2,"")</f>
        <v/>
      </c>
      <c r="E2659" t="str">
        <f>IF(VLOOKUP($A2659,Parts!$A:$AM,E$1,0)="X",V$2,"")</f>
        <v/>
      </c>
      <c r="F2659" t="str">
        <f>IF(VLOOKUP($A2659,Parts!$A:$AM,F$1,0)="X",W$2,"")</f>
        <v/>
      </c>
      <c r="G2659" t="str">
        <f>IF(VLOOKUP($A2659,Parts!$A:$AM,G$1,0)="X",X$2,"")</f>
        <v/>
      </c>
      <c r="H2659" t="str">
        <f>IF(VLOOKUP($A2659,Parts!$A:$AM,H$1,0)="X",Y$2,"")</f>
        <v/>
      </c>
      <c r="I2659" t="str">
        <f>IF(VLOOKUP($A2659,Parts!$A:$AM,I$1,0)="X",Z$2,"")</f>
        <v/>
      </c>
      <c r="J2659" t="str">
        <f>IF(VLOOKUP($A2659,Parts!$A:$AM,J$1,0)="X",AA$2,"")</f>
        <v/>
      </c>
      <c r="K2659" t="str">
        <f>IF(VLOOKUP($A2659,Parts!$A:$AM,K$1,0)="X",AB$2,"")</f>
        <v/>
      </c>
      <c r="L2659" t="str">
        <f>IF(VLOOKUP($A2659,Parts!$A:$AM,L$1,0)="X",AC$2,"")</f>
        <v/>
      </c>
      <c r="M2659" t="str">
        <f>IF(VLOOKUP($A2659,Parts!$A:$AM,M$1,0)="X",AD$2,"")</f>
        <v/>
      </c>
      <c r="N2659" t="str">
        <f>IF(VLOOKUP($A2659,Parts!$A:$AM,N$1,0)="X",AE$2,"")</f>
        <v/>
      </c>
      <c r="O2659" t="str">
        <f>IF(VLOOKUP($A2659,Parts!$A:$AM,O$1,0)="X",AF$2,"")</f>
        <v/>
      </c>
      <c r="P2659" t="str">
        <f t="shared" si="42"/>
        <v/>
      </c>
    </row>
    <row r="2660" spans="1:16" x14ac:dyDescent="0.25">
      <c r="A2660" t="str">
        <f>Table15[[#This Row],[Name]]</f>
        <v>Xafa191m23312NTR</v>
      </c>
      <c r="B2660" t="str">
        <f>IF(VLOOKUP($A2660,Parts!$A:$AM,B$1,0)="X",S$2,"")</f>
        <v/>
      </c>
      <c r="C2660" t="str">
        <f>IF(VLOOKUP($A2660,Parts!$A:$AM,C$1,0)="X",T$2,"")</f>
        <v/>
      </c>
      <c r="D2660" t="str">
        <f>IF(VLOOKUP($A2660,Parts!$A:$AM,D$1,0)="X",U$2,"")</f>
        <v/>
      </c>
      <c r="E2660" t="str">
        <f>IF(VLOOKUP($A2660,Parts!$A:$AM,E$1,0)="X",V$2,"")</f>
        <v/>
      </c>
      <c r="F2660" t="str">
        <f>IF(VLOOKUP($A2660,Parts!$A:$AM,F$1,0)="X",W$2,"")</f>
        <v/>
      </c>
      <c r="G2660" t="str">
        <f>IF(VLOOKUP($A2660,Parts!$A:$AM,G$1,0)="X",X$2,"")</f>
        <v/>
      </c>
      <c r="H2660" t="str">
        <f>IF(VLOOKUP($A2660,Parts!$A:$AM,H$1,0)="X",Y$2,"")</f>
        <v/>
      </c>
      <c r="I2660" t="str">
        <f>IF(VLOOKUP($A2660,Parts!$A:$AM,I$1,0)="X",Z$2,"")</f>
        <v/>
      </c>
      <c r="J2660" t="str">
        <f>IF(VLOOKUP($A2660,Parts!$A:$AM,J$1,0)="X",AA$2,"")</f>
        <v/>
      </c>
      <c r="K2660" t="str">
        <f>IF(VLOOKUP($A2660,Parts!$A:$AM,K$1,0)="X",AB$2,"")</f>
        <v/>
      </c>
      <c r="L2660" t="str">
        <f>IF(VLOOKUP($A2660,Parts!$A:$AM,L$1,0)="X",AC$2,"")</f>
        <v/>
      </c>
      <c r="M2660" t="str">
        <f>IF(VLOOKUP($A2660,Parts!$A:$AM,M$1,0)="X",AD$2,"")</f>
        <v/>
      </c>
      <c r="N2660" t="str">
        <f>IF(VLOOKUP($A2660,Parts!$A:$AM,N$1,0)="X",AE$2,"")</f>
        <v/>
      </c>
      <c r="O2660" t="str">
        <f>IF(VLOOKUP($A2660,Parts!$A:$AM,O$1,0)="X",AF$2,"")</f>
        <v/>
      </c>
      <c r="P2660" t="str">
        <f t="shared" si="42"/>
        <v/>
      </c>
    </row>
    <row r="2661" spans="1:16" x14ac:dyDescent="0.25">
      <c r="A2661" t="str">
        <f>Table15[[#This Row],[Name]]</f>
        <v>cryoengine-25-1</v>
      </c>
      <c r="B2661" t="str">
        <f>IF(VLOOKUP($A2661,Parts!$A:$AM,B$1,0)="X",S$2,"")</f>
        <v/>
      </c>
      <c r="C2661" t="str">
        <f>IF(VLOOKUP($A2661,Parts!$A:$AM,C$1,0)="X",T$2,"")</f>
        <v/>
      </c>
      <c r="D2661" t="str">
        <f>IF(VLOOKUP($A2661,Parts!$A:$AM,D$1,0)="X",U$2,"")</f>
        <v/>
      </c>
      <c r="E2661" t="str">
        <f>IF(VLOOKUP($A2661,Parts!$A:$AM,E$1,0)="X",V$2,"")</f>
        <v/>
      </c>
      <c r="F2661" t="str">
        <f>IF(VLOOKUP($A2661,Parts!$A:$AM,F$1,0)="X",W$2,"")</f>
        <v xml:space="preserve">    MODULE
    { name = ModuleTagEngineLiquidTurbo }
</v>
      </c>
      <c r="G2661" t="str">
        <f>IF(VLOOKUP($A2661,Parts!$A:$AM,G$1,0)="X",X$2,"")</f>
        <v/>
      </c>
      <c r="H2661" t="str">
        <f>IF(VLOOKUP($A2661,Parts!$A:$AM,H$1,0)="X",Y$2,"")</f>
        <v/>
      </c>
      <c r="I2661" t="str">
        <f>IF(VLOOKUP($A2661,Parts!$A:$AM,I$1,0)="X",Z$2,"")</f>
        <v/>
      </c>
      <c r="J2661" t="str">
        <f>IF(VLOOKUP($A2661,Parts!$A:$AM,J$1,0)="X",AA$2,"")</f>
        <v/>
      </c>
      <c r="K2661" t="str">
        <f>IF(VLOOKUP($A2661,Parts!$A:$AM,K$1,0)="X",AB$2,"")</f>
        <v/>
      </c>
      <c r="L2661" t="str">
        <f>IF(VLOOKUP($A2661,Parts!$A:$AM,L$1,0)="X",AC$2,"")</f>
        <v/>
      </c>
      <c r="M2661" t="str">
        <f>IF(VLOOKUP($A2661,Parts!$A:$AM,M$1,0)="X",AD$2,"")</f>
        <v/>
      </c>
      <c r="N2661" t="str">
        <f>IF(VLOOKUP($A2661,Parts!$A:$AM,N$1,0)="X",AE$2,"")</f>
        <v/>
      </c>
      <c r="O2661" t="str">
        <f>IF(VLOOKUP($A2661,Parts!$A:$AM,O$1,0)="X",AF$2,"")</f>
        <v xml:space="preserve">    MODULE
    { name = ModuleTagHydrolox }
</v>
      </c>
      <c r="P2661" t="str">
        <f t="shared" si="42"/>
        <v xml:space="preserve">    MODULE
    { name = ModuleTagEngineLiquidTurbo }
    MODULE
    { name = ModuleTagHydrolox }
</v>
      </c>
    </row>
    <row r="2662" spans="1:16" x14ac:dyDescent="0.25">
      <c r="A2662" t="str">
        <f>Table15[[#This Row],[Name]]</f>
        <v>FRELE7</v>
      </c>
      <c r="B2662" t="str">
        <f>IF(VLOOKUP($A2662,Parts!$A:$AM,B$1,0)="X",S$2,"")</f>
        <v/>
      </c>
      <c r="C2662" t="str">
        <f>IF(VLOOKUP($A2662,Parts!$A:$AM,C$1,0)="X",T$2,"")</f>
        <v/>
      </c>
      <c r="D2662" t="str">
        <f>IF(VLOOKUP($A2662,Parts!$A:$AM,D$1,0)="X",U$2,"")</f>
        <v/>
      </c>
      <c r="E2662" t="str">
        <f>IF(VLOOKUP($A2662,Parts!$A:$AM,E$1,0)="X",V$2,"")</f>
        <v/>
      </c>
      <c r="F2662" t="str">
        <f>IF(VLOOKUP($A2662,Parts!$A:$AM,F$1,0)="X",W$2,"")</f>
        <v xml:space="preserve">    MODULE
    { name = ModuleTagEngineLiquidTurbo }
</v>
      </c>
      <c r="G2662" t="str">
        <f>IF(VLOOKUP($A2662,Parts!$A:$AM,G$1,0)="X",X$2,"")</f>
        <v/>
      </c>
      <c r="H2662" t="str">
        <f>IF(VLOOKUP($A2662,Parts!$A:$AM,H$1,0)="X",Y$2,"")</f>
        <v/>
      </c>
      <c r="I2662" t="str">
        <f>IF(VLOOKUP($A2662,Parts!$A:$AM,I$1,0)="X",Z$2,"")</f>
        <v/>
      </c>
      <c r="J2662" t="str">
        <f>IF(VLOOKUP($A2662,Parts!$A:$AM,J$1,0)="X",AA$2,"")</f>
        <v/>
      </c>
      <c r="K2662" t="str">
        <f>IF(VLOOKUP($A2662,Parts!$A:$AM,K$1,0)="X",AB$2,"")</f>
        <v/>
      </c>
      <c r="L2662" t="str">
        <f>IF(VLOOKUP($A2662,Parts!$A:$AM,L$1,0)="X",AC$2,"")</f>
        <v/>
      </c>
      <c r="M2662" t="str">
        <f>IF(VLOOKUP($A2662,Parts!$A:$AM,M$1,0)="X",AD$2,"")</f>
        <v/>
      </c>
      <c r="N2662" t="str">
        <f>IF(VLOOKUP($A2662,Parts!$A:$AM,N$1,0)="X",AE$2,"")</f>
        <v/>
      </c>
      <c r="O2662" t="str">
        <f>IF(VLOOKUP($A2662,Parts!$A:$AM,O$1,0)="X",AF$2,"")</f>
        <v xml:space="preserve">    MODULE
    { name = ModuleTagHydrolox }
</v>
      </c>
      <c r="P2662" t="str">
        <f t="shared" si="42"/>
        <v xml:space="preserve">    MODULE
    { name = ModuleTagEngineLiquidTurbo }
    MODULE
    { name = ModuleTagHydrolox }
</v>
      </c>
    </row>
    <row r="2663" spans="1:16" x14ac:dyDescent="0.25">
      <c r="A2663" t="str">
        <f>Table15[[#This Row],[Name]]</f>
        <v>SSTU-SC-ENG-J-2X</v>
      </c>
      <c r="B2663" t="str">
        <f>IF(VLOOKUP($A2663,Parts!$A:$AM,B$1,0)="X",S$2,"")</f>
        <v/>
      </c>
      <c r="C2663" t="str">
        <f>IF(VLOOKUP($A2663,Parts!$A:$AM,C$1,0)="X",T$2,"")</f>
        <v/>
      </c>
      <c r="D2663" t="str">
        <f>IF(VLOOKUP($A2663,Parts!$A:$AM,D$1,0)="X",U$2,"")</f>
        <v/>
      </c>
      <c r="E2663" t="str">
        <f>IF(VLOOKUP($A2663,Parts!$A:$AM,E$1,0)="X",V$2,"")</f>
        <v/>
      </c>
      <c r="F2663" t="str">
        <f>IF(VLOOKUP($A2663,Parts!$A:$AM,F$1,0)="X",W$2,"")</f>
        <v xml:space="preserve">    MODULE
    { name = ModuleTagEngineLiquidTurbo }
</v>
      </c>
      <c r="G2663" t="str">
        <f>IF(VLOOKUP($A2663,Parts!$A:$AM,G$1,0)="X",X$2,"")</f>
        <v/>
      </c>
      <c r="H2663" t="str">
        <f>IF(VLOOKUP($A2663,Parts!$A:$AM,H$1,0)="X",Y$2,"")</f>
        <v/>
      </c>
      <c r="I2663" t="str">
        <f>IF(VLOOKUP($A2663,Parts!$A:$AM,I$1,0)="X",Z$2,"")</f>
        <v/>
      </c>
      <c r="J2663" t="str">
        <f>IF(VLOOKUP($A2663,Parts!$A:$AM,J$1,0)="X",AA$2,"")</f>
        <v/>
      </c>
      <c r="K2663" t="str">
        <f>IF(VLOOKUP($A2663,Parts!$A:$AM,K$1,0)="X",AB$2,"")</f>
        <v/>
      </c>
      <c r="L2663" t="str">
        <f>IF(VLOOKUP($A2663,Parts!$A:$AM,L$1,0)="X",AC$2,"")</f>
        <v/>
      </c>
      <c r="M2663" t="str">
        <f>IF(VLOOKUP($A2663,Parts!$A:$AM,M$1,0)="X",AD$2,"")</f>
        <v/>
      </c>
      <c r="N2663" t="str">
        <f>IF(VLOOKUP($A2663,Parts!$A:$AM,N$1,0)="X",AE$2,"")</f>
        <v/>
      </c>
      <c r="O2663" t="str">
        <f>IF(VLOOKUP($A2663,Parts!$A:$AM,O$1,0)="X",AF$2,"")</f>
        <v xml:space="preserve">    MODULE
    { name = ModuleTagHydrolox }
</v>
      </c>
      <c r="P2663" t="str">
        <f t="shared" si="42"/>
        <v xml:space="preserve">    MODULE
    { name = ModuleTagEngineLiquidTurbo }
    MODULE
    { name = ModuleTagHydrolox }
</v>
      </c>
    </row>
    <row r="2664" spans="1:16" x14ac:dyDescent="0.25">
      <c r="A2664" t="str">
        <f>Table15[[#This Row],[Name]]</f>
        <v>RD-58</v>
      </c>
      <c r="B2664" t="str">
        <f>IF(VLOOKUP($A2664,Parts!$A:$AM,B$1,0)="X",S$2,"")</f>
        <v/>
      </c>
      <c r="C2664" t="str">
        <f>IF(VLOOKUP($A2664,Parts!$A:$AM,C$1,0)="X",T$2,"")</f>
        <v/>
      </c>
      <c r="D2664" t="str">
        <f>IF(VLOOKUP($A2664,Parts!$A:$AM,D$1,0)="X",U$2,"")</f>
        <v/>
      </c>
      <c r="E2664" t="str">
        <f>IF(VLOOKUP($A2664,Parts!$A:$AM,E$1,0)="X",V$2,"")</f>
        <v/>
      </c>
      <c r="F2664" t="str">
        <f>IF(VLOOKUP($A2664,Parts!$A:$AM,F$1,0)="X",W$2,"")</f>
        <v/>
      </c>
      <c r="G2664" t="str">
        <f>IF(VLOOKUP($A2664,Parts!$A:$AM,G$1,0)="X",X$2,"")</f>
        <v/>
      </c>
      <c r="H2664" t="str">
        <f>IF(VLOOKUP($A2664,Parts!$A:$AM,H$1,0)="X",Y$2,"")</f>
        <v/>
      </c>
      <c r="I2664" t="str">
        <f>IF(VLOOKUP($A2664,Parts!$A:$AM,I$1,0)="X",Z$2,"")</f>
        <v/>
      </c>
      <c r="J2664" t="str">
        <f>IF(VLOOKUP($A2664,Parts!$A:$AM,J$1,0)="X",AA$2,"")</f>
        <v/>
      </c>
      <c r="K2664" t="str">
        <f>IF(VLOOKUP($A2664,Parts!$A:$AM,K$1,0)="X",AB$2,"")</f>
        <v/>
      </c>
      <c r="L2664" t="str">
        <f>IF(VLOOKUP($A2664,Parts!$A:$AM,L$1,0)="X",AC$2,"")</f>
        <v/>
      </c>
      <c r="M2664" t="str">
        <f>IF(VLOOKUP($A2664,Parts!$A:$AM,M$1,0)="X",AD$2,"")</f>
        <v/>
      </c>
      <c r="N2664" t="str">
        <f>IF(VLOOKUP($A2664,Parts!$A:$AM,N$1,0)="X",AE$2,"")</f>
        <v/>
      </c>
      <c r="O2664" t="str">
        <f>IF(VLOOKUP($A2664,Parts!$A:$AM,O$1,0)="X",AF$2,"")</f>
        <v/>
      </c>
      <c r="P2664" t="str">
        <f t="shared" si="42"/>
        <v/>
      </c>
    </row>
    <row r="2665" spans="1:16" x14ac:dyDescent="0.25">
      <c r="A2665" t="str">
        <f>Table15[[#This Row],[Name]]</f>
        <v>Ariane5_engine</v>
      </c>
      <c r="B2665" t="str">
        <f>IF(VLOOKUP($A2665,Parts!$A:$AM,B$1,0)="X",S$2,"")</f>
        <v/>
      </c>
      <c r="C2665" t="str">
        <f>IF(VLOOKUP($A2665,Parts!$A:$AM,C$1,0)="X",T$2,"")</f>
        <v/>
      </c>
      <c r="D2665" t="str">
        <f>IF(VLOOKUP($A2665,Parts!$A:$AM,D$1,0)="X",U$2,"")</f>
        <v/>
      </c>
      <c r="E2665" t="str">
        <f>IF(VLOOKUP($A2665,Parts!$A:$AM,E$1,0)="X",V$2,"")</f>
        <v/>
      </c>
      <c r="F2665" t="str">
        <f>IF(VLOOKUP($A2665,Parts!$A:$AM,F$1,0)="X",W$2,"")</f>
        <v xml:space="preserve">    MODULE
    { name = ModuleTagEngineLiquidTurbo }
</v>
      </c>
      <c r="G2665" t="str">
        <f>IF(VLOOKUP($A2665,Parts!$A:$AM,G$1,0)="X",X$2,"")</f>
        <v/>
      </c>
      <c r="H2665" t="str">
        <f>IF(VLOOKUP($A2665,Parts!$A:$AM,H$1,0)="X",Y$2,"")</f>
        <v/>
      </c>
      <c r="I2665" t="str">
        <f>IF(VLOOKUP($A2665,Parts!$A:$AM,I$1,0)="X",Z$2,"")</f>
        <v/>
      </c>
      <c r="J2665" t="str">
        <f>IF(VLOOKUP($A2665,Parts!$A:$AM,J$1,0)="X",AA$2,"")</f>
        <v/>
      </c>
      <c r="K2665" t="str">
        <f>IF(VLOOKUP($A2665,Parts!$A:$AM,K$1,0)="X",AB$2,"")</f>
        <v/>
      </c>
      <c r="L2665" t="str">
        <f>IF(VLOOKUP($A2665,Parts!$A:$AM,L$1,0)="X",AC$2,"")</f>
        <v/>
      </c>
      <c r="M2665" t="str">
        <f>IF(VLOOKUP($A2665,Parts!$A:$AM,M$1,0)="X",AD$2,"")</f>
        <v/>
      </c>
      <c r="N2665" t="str">
        <f>IF(VLOOKUP($A2665,Parts!$A:$AM,N$1,0)="X",AE$2,"")</f>
        <v/>
      </c>
      <c r="O2665" t="str">
        <f>IF(VLOOKUP($A2665,Parts!$A:$AM,O$1,0)="X",AF$2,"")</f>
        <v xml:space="preserve">    MODULE
    { name = ModuleTagHydrolox }
</v>
      </c>
      <c r="P2665" t="str">
        <f t="shared" si="42"/>
        <v xml:space="preserve">    MODULE
    { name = ModuleTagEngineLiquidTurbo }
    MODULE
    { name = ModuleTagHydrolox }
</v>
      </c>
    </row>
    <row r="2666" spans="1:16" x14ac:dyDescent="0.25">
      <c r="A2666" t="str">
        <f>Table15[[#This Row],[Name]]</f>
        <v>RD-58M</v>
      </c>
      <c r="B2666" t="str">
        <f>IF(VLOOKUP($A2666,Parts!$A:$AM,B$1,0)="X",S$2,"")</f>
        <v/>
      </c>
      <c r="C2666" t="str">
        <f>IF(VLOOKUP($A2666,Parts!$A:$AM,C$1,0)="X",T$2,"")</f>
        <v/>
      </c>
      <c r="D2666" t="str">
        <f>IF(VLOOKUP($A2666,Parts!$A:$AM,D$1,0)="X",U$2,"")</f>
        <v/>
      </c>
      <c r="E2666" t="str">
        <f>IF(VLOOKUP($A2666,Parts!$A:$AM,E$1,0)="X",V$2,"")</f>
        <v/>
      </c>
      <c r="F2666" t="str">
        <f>IF(VLOOKUP($A2666,Parts!$A:$AM,F$1,0)="X",W$2,"")</f>
        <v/>
      </c>
      <c r="G2666" t="str">
        <f>IF(VLOOKUP($A2666,Parts!$A:$AM,G$1,0)="X",X$2,"")</f>
        <v/>
      </c>
      <c r="H2666" t="str">
        <f>IF(VLOOKUP($A2666,Parts!$A:$AM,H$1,0)="X",Y$2,"")</f>
        <v/>
      </c>
      <c r="I2666" t="str">
        <f>IF(VLOOKUP($A2666,Parts!$A:$AM,I$1,0)="X",Z$2,"")</f>
        <v/>
      </c>
      <c r="J2666" t="str">
        <f>IF(VLOOKUP($A2666,Parts!$A:$AM,J$1,0)="X",AA$2,"")</f>
        <v/>
      </c>
      <c r="K2666" t="str">
        <f>IF(VLOOKUP($A2666,Parts!$A:$AM,K$1,0)="X",AB$2,"")</f>
        <v/>
      </c>
      <c r="L2666" t="str">
        <f>IF(VLOOKUP($A2666,Parts!$A:$AM,L$1,0)="X",AC$2,"")</f>
        <v/>
      </c>
      <c r="M2666" t="str">
        <f>IF(VLOOKUP($A2666,Parts!$A:$AM,M$1,0)="X",AD$2,"")</f>
        <v/>
      </c>
      <c r="N2666" t="str">
        <f>IF(VLOOKUP($A2666,Parts!$A:$AM,N$1,0)="X",AE$2,"")</f>
        <v/>
      </c>
      <c r="O2666" t="str">
        <f>IF(VLOOKUP($A2666,Parts!$A:$AM,O$1,0)="X",AF$2,"")</f>
        <v/>
      </c>
      <c r="P2666" t="str">
        <f t="shared" si="42"/>
        <v/>
      </c>
    </row>
    <row r="2667" spans="1:16" x14ac:dyDescent="0.25">
      <c r="A2667" t="str">
        <f>Table15[[#This Row],[Name]]</f>
        <v>cryoengine-125-1</v>
      </c>
      <c r="B2667" t="str">
        <f>IF(VLOOKUP($A2667,Parts!$A:$AM,B$1,0)="X",S$2,"")</f>
        <v/>
      </c>
      <c r="C2667" t="str">
        <f>IF(VLOOKUP($A2667,Parts!$A:$AM,C$1,0)="X",T$2,"")</f>
        <v/>
      </c>
      <c r="D2667" t="str">
        <f>IF(VLOOKUP($A2667,Parts!$A:$AM,D$1,0)="X",U$2,"")</f>
        <v/>
      </c>
      <c r="E2667" t="str">
        <f>IF(VLOOKUP($A2667,Parts!$A:$AM,E$1,0)="X",V$2,"")</f>
        <v/>
      </c>
      <c r="F2667" t="str">
        <f>IF(VLOOKUP($A2667,Parts!$A:$AM,F$1,0)="X",W$2,"")</f>
        <v xml:space="preserve">    MODULE
    { name = ModuleTagEngineLiquidTurbo }
</v>
      </c>
      <c r="G2667" t="str">
        <f>IF(VLOOKUP($A2667,Parts!$A:$AM,G$1,0)="X",X$2,"")</f>
        <v/>
      </c>
      <c r="H2667" t="str">
        <f>IF(VLOOKUP($A2667,Parts!$A:$AM,H$1,0)="X",Y$2,"")</f>
        <v/>
      </c>
      <c r="I2667" t="str">
        <f>IF(VLOOKUP($A2667,Parts!$A:$AM,I$1,0)="X",Z$2,"")</f>
        <v/>
      </c>
      <c r="J2667" t="str">
        <f>IF(VLOOKUP($A2667,Parts!$A:$AM,J$1,0)="X",AA$2,"")</f>
        <v/>
      </c>
      <c r="K2667" t="str">
        <f>IF(VLOOKUP($A2667,Parts!$A:$AM,K$1,0)="X",AB$2,"")</f>
        <v/>
      </c>
      <c r="L2667" t="str">
        <f>IF(VLOOKUP($A2667,Parts!$A:$AM,L$1,0)="X",AC$2,"")</f>
        <v/>
      </c>
      <c r="M2667" t="str">
        <f>IF(VLOOKUP($A2667,Parts!$A:$AM,M$1,0)="X",AD$2,"")</f>
        <v/>
      </c>
      <c r="N2667" t="str">
        <f>IF(VLOOKUP($A2667,Parts!$A:$AM,N$1,0)="X",AE$2,"")</f>
        <v/>
      </c>
      <c r="O2667" t="str">
        <f>IF(VLOOKUP($A2667,Parts!$A:$AM,O$1,0)="X",AF$2,"")</f>
        <v xml:space="preserve">    MODULE
    { name = ModuleTagHydrolox }
</v>
      </c>
      <c r="P2667" t="str">
        <f t="shared" si="42"/>
        <v xml:space="preserve">    MODULE
    { name = ModuleTagEngineLiquidTurbo }
    MODULE
    { name = ModuleTagHydrolox }
</v>
      </c>
    </row>
    <row r="2668" spans="1:16" x14ac:dyDescent="0.25">
      <c r="A2668" t="str">
        <f>Table15[[#This Row],[Name]]</f>
        <v>KW3mengineTitanT1</v>
      </c>
      <c r="B2668" t="str">
        <f>IF(VLOOKUP($A2668,Parts!$A:$AM,B$1,0)="X",S$2,"")</f>
        <v/>
      </c>
      <c r="C2668" t="str">
        <f>IF(VLOOKUP($A2668,Parts!$A:$AM,C$1,0)="X",T$2,"")</f>
        <v/>
      </c>
      <c r="D2668" t="str">
        <f>IF(VLOOKUP($A2668,Parts!$A:$AM,D$1,0)="X",U$2,"")</f>
        <v/>
      </c>
      <c r="E2668" t="str">
        <f>IF(VLOOKUP($A2668,Parts!$A:$AM,E$1,0)="X",V$2,"")</f>
        <v/>
      </c>
      <c r="F2668" t="str">
        <f>IF(VLOOKUP($A2668,Parts!$A:$AM,F$1,0)="X",W$2,"")</f>
        <v xml:space="preserve">    MODULE
    { name = ModuleTagEngineLiquidTurbo }
</v>
      </c>
      <c r="G2668" t="str">
        <f>IF(VLOOKUP($A2668,Parts!$A:$AM,G$1,0)="X",X$2,"")</f>
        <v/>
      </c>
      <c r="H2668" t="str">
        <f>IF(VLOOKUP($A2668,Parts!$A:$AM,H$1,0)="X",Y$2,"")</f>
        <v/>
      </c>
      <c r="I2668" t="str">
        <f>IF(VLOOKUP($A2668,Parts!$A:$AM,I$1,0)="X",Z$2,"")</f>
        <v/>
      </c>
      <c r="J2668" t="str">
        <f>IF(VLOOKUP($A2668,Parts!$A:$AM,J$1,0)="X",AA$2,"")</f>
        <v/>
      </c>
      <c r="K2668" t="str">
        <f>IF(VLOOKUP($A2668,Parts!$A:$AM,K$1,0)="X",AB$2,"")</f>
        <v/>
      </c>
      <c r="L2668" t="str">
        <f>IF(VLOOKUP($A2668,Parts!$A:$AM,L$1,0)="X",AC$2,"")</f>
        <v/>
      </c>
      <c r="M2668" t="str">
        <f>IF(VLOOKUP($A2668,Parts!$A:$AM,M$1,0)="X",AD$2,"")</f>
        <v/>
      </c>
      <c r="N2668" t="str">
        <f>IF(VLOOKUP($A2668,Parts!$A:$AM,N$1,0)="X",AE$2,"")</f>
        <v/>
      </c>
      <c r="O2668" t="str">
        <f>IF(VLOOKUP($A2668,Parts!$A:$AM,O$1,0)="X",AF$2,"")</f>
        <v xml:space="preserve">    MODULE
    { name = ModuleTagHydrolox }
</v>
      </c>
      <c r="P2668" t="str">
        <f t="shared" si="42"/>
        <v xml:space="preserve">    MODULE
    { name = ModuleTagEngineLiquidTurbo }
    MODULE
    { name = ModuleTagHydrolox }
</v>
      </c>
    </row>
    <row r="2669" spans="1:16" x14ac:dyDescent="0.25">
      <c r="A2669" t="str">
        <f>Table15[[#This Row],[Name]]</f>
        <v>RSBengineVulcain2</v>
      </c>
      <c r="B2669" t="str">
        <f>IF(VLOOKUP($A2669,Parts!$A:$AM,B$1,0)="X",S$2,"")</f>
        <v/>
      </c>
      <c r="C2669" t="str">
        <f>IF(VLOOKUP($A2669,Parts!$A:$AM,C$1,0)="X",T$2,"")</f>
        <v/>
      </c>
      <c r="D2669" t="str">
        <f>IF(VLOOKUP($A2669,Parts!$A:$AM,D$1,0)="X",U$2,"")</f>
        <v/>
      </c>
      <c r="E2669" t="str">
        <f>IF(VLOOKUP($A2669,Parts!$A:$AM,E$1,0)="X",V$2,"")</f>
        <v/>
      </c>
      <c r="F2669" t="str">
        <f>IF(VLOOKUP($A2669,Parts!$A:$AM,F$1,0)="X",W$2,"")</f>
        <v xml:space="preserve">    MODULE
    { name = ModuleTagEngineLiquidTurbo }
</v>
      </c>
      <c r="G2669" t="str">
        <f>IF(VLOOKUP($A2669,Parts!$A:$AM,G$1,0)="X",X$2,"")</f>
        <v/>
      </c>
      <c r="H2669" t="str">
        <f>IF(VLOOKUP($A2669,Parts!$A:$AM,H$1,0)="X",Y$2,"")</f>
        <v/>
      </c>
      <c r="I2669" t="str">
        <f>IF(VLOOKUP($A2669,Parts!$A:$AM,I$1,0)="X",Z$2,"")</f>
        <v/>
      </c>
      <c r="J2669" t="str">
        <f>IF(VLOOKUP($A2669,Parts!$A:$AM,J$1,0)="X",AA$2,"")</f>
        <v/>
      </c>
      <c r="K2669" t="str">
        <f>IF(VLOOKUP($A2669,Parts!$A:$AM,K$1,0)="X",AB$2,"")</f>
        <v/>
      </c>
      <c r="L2669" t="str">
        <f>IF(VLOOKUP($A2669,Parts!$A:$AM,L$1,0)="X",AC$2,"")</f>
        <v/>
      </c>
      <c r="M2669" t="str">
        <f>IF(VLOOKUP($A2669,Parts!$A:$AM,M$1,0)="X",AD$2,"")</f>
        <v/>
      </c>
      <c r="N2669" t="str">
        <f>IF(VLOOKUP($A2669,Parts!$A:$AM,N$1,0)="X",AE$2,"")</f>
        <v/>
      </c>
      <c r="O2669" t="str">
        <f>IF(VLOOKUP($A2669,Parts!$A:$AM,O$1,0)="X",AF$2,"")</f>
        <v xml:space="preserve">    MODULE
    { name = ModuleTagHydrolox }
</v>
      </c>
      <c r="P2669" t="str">
        <f t="shared" si="42"/>
        <v xml:space="preserve">    MODULE
    { name = ModuleTagEngineLiquidTurbo }
    MODULE
    { name = ModuleTagHydrolox }
</v>
      </c>
    </row>
    <row r="2670" spans="1:16" x14ac:dyDescent="0.25">
      <c r="A2670" t="str">
        <f>Table15[[#This Row],[Name]]</f>
        <v>RD-58M-CCN</v>
      </c>
      <c r="B2670" t="str">
        <f>IF(VLOOKUP($A2670,Parts!$A:$AM,B$1,0)="X",S$2,"")</f>
        <v/>
      </c>
      <c r="C2670" t="str">
        <f>IF(VLOOKUP($A2670,Parts!$A:$AM,C$1,0)="X",T$2,"")</f>
        <v/>
      </c>
      <c r="D2670" t="str">
        <f>IF(VLOOKUP($A2670,Parts!$A:$AM,D$1,0)="X",U$2,"")</f>
        <v/>
      </c>
      <c r="E2670" t="str">
        <f>IF(VLOOKUP($A2670,Parts!$A:$AM,E$1,0)="X",V$2,"")</f>
        <v/>
      </c>
      <c r="F2670" t="str">
        <f>IF(VLOOKUP($A2670,Parts!$A:$AM,F$1,0)="X",W$2,"")</f>
        <v/>
      </c>
      <c r="G2670" t="str">
        <f>IF(VLOOKUP($A2670,Parts!$A:$AM,G$1,0)="X",X$2,"")</f>
        <v/>
      </c>
      <c r="H2670" t="str">
        <f>IF(VLOOKUP($A2670,Parts!$A:$AM,H$1,0)="X",Y$2,"")</f>
        <v/>
      </c>
      <c r="I2670" t="str">
        <f>IF(VLOOKUP($A2670,Parts!$A:$AM,I$1,0)="X",Z$2,"")</f>
        <v/>
      </c>
      <c r="J2670" t="str">
        <f>IF(VLOOKUP($A2670,Parts!$A:$AM,J$1,0)="X",AA$2,"")</f>
        <v/>
      </c>
      <c r="K2670" t="str">
        <f>IF(VLOOKUP($A2670,Parts!$A:$AM,K$1,0)="X",AB$2,"")</f>
        <v/>
      </c>
      <c r="L2670" t="str">
        <f>IF(VLOOKUP($A2670,Parts!$A:$AM,L$1,0)="X",AC$2,"")</f>
        <v/>
      </c>
      <c r="M2670" t="str">
        <f>IF(VLOOKUP($A2670,Parts!$A:$AM,M$1,0)="X",AD$2,"")</f>
        <v/>
      </c>
      <c r="N2670" t="str">
        <f>IF(VLOOKUP($A2670,Parts!$A:$AM,N$1,0)="X",AE$2,"")</f>
        <v/>
      </c>
      <c r="O2670" t="str">
        <f>IF(VLOOKUP($A2670,Parts!$A:$AM,O$1,0)="X",AF$2,"")</f>
        <v/>
      </c>
      <c r="P2670" t="str">
        <f t="shared" si="42"/>
        <v/>
      </c>
    </row>
    <row r="2671" spans="1:16" x14ac:dyDescent="0.25">
      <c r="A2671" t="str">
        <f>Table15[[#This Row],[Name]]</f>
        <v>RD-58S</v>
      </c>
      <c r="B2671" t="str">
        <f>IF(VLOOKUP($A2671,Parts!$A:$AM,B$1,0)="X",S$2,"")</f>
        <v/>
      </c>
      <c r="C2671" t="str">
        <f>IF(VLOOKUP($A2671,Parts!$A:$AM,C$1,0)="X",T$2,"")</f>
        <v/>
      </c>
      <c r="D2671" t="str">
        <f>IF(VLOOKUP($A2671,Parts!$A:$AM,D$1,0)="X",U$2,"")</f>
        <v/>
      </c>
      <c r="E2671" t="str">
        <f>IF(VLOOKUP($A2671,Parts!$A:$AM,E$1,0)="X",V$2,"")</f>
        <v/>
      </c>
      <c r="F2671" t="str">
        <f>IF(VLOOKUP($A2671,Parts!$A:$AM,F$1,0)="X",W$2,"")</f>
        <v/>
      </c>
      <c r="G2671" t="str">
        <f>IF(VLOOKUP($A2671,Parts!$A:$AM,G$1,0)="X",X$2,"")</f>
        <v/>
      </c>
      <c r="H2671" t="str">
        <f>IF(VLOOKUP($A2671,Parts!$A:$AM,H$1,0)="X",Y$2,"")</f>
        <v/>
      </c>
      <c r="I2671" t="str">
        <f>IF(VLOOKUP($A2671,Parts!$A:$AM,I$1,0)="X",Z$2,"")</f>
        <v/>
      </c>
      <c r="J2671" t="str">
        <f>IF(VLOOKUP($A2671,Parts!$A:$AM,J$1,0)="X",AA$2,"")</f>
        <v/>
      </c>
      <c r="K2671" t="str">
        <f>IF(VLOOKUP($A2671,Parts!$A:$AM,K$1,0)="X",AB$2,"")</f>
        <v/>
      </c>
      <c r="L2671" t="str">
        <f>IF(VLOOKUP($A2671,Parts!$A:$AM,L$1,0)="X",AC$2,"")</f>
        <v/>
      </c>
      <c r="M2671" t="str">
        <f>IF(VLOOKUP($A2671,Parts!$A:$AM,M$1,0)="X",AD$2,"")</f>
        <v/>
      </c>
      <c r="N2671" t="str">
        <f>IF(VLOOKUP($A2671,Parts!$A:$AM,N$1,0)="X",AE$2,"")</f>
        <v/>
      </c>
      <c r="O2671" t="str">
        <f>IF(VLOOKUP($A2671,Parts!$A:$AM,O$1,0)="X",AF$2,"")</f>
        <v/>
      </c>
      <c r="P2671" t="str">
        <f t="shared" si="42"/>
        <v/>
      </c>
    </row>
    <row r="2672" spans="1:16" x14ac:dyDescent="0.25">
      <c r="A2672" t="str">
        <f>Table15[[#This Row],[Name]]</f>
        <v>S1_5400</v>
      </c>
      <c r="B2672" t="str">
        <f>IF(VLOOKUP($A2672,Parts!$A:$AM,B$1,0)="X",S$2,"")</f>
        <v/>
      </c>
      <c r="C2672" t="str">
        <f>IF(VLOOKUP($A2672,Parts!$A:$AM,C$1,0)="X",T$2,"")</f>
        <v/>
      </c>
      <c r="D2672" t="str">
        <f>IF(VLOOKUP($A2672,Parts!$A:$AM,D$1,0)="X",U$2,"")</f>
        <v/>
      </c>
      <c r="E2672" t="str">
        <f>IF(VLOOKUP($A2672,Parts!$A:$AM,E$1,0)="X",V$2,"")</f>
        <v/>
      </c>
      <c r="F2672" t="str">
        <f>IF(VLOOKUP($A2672,Parts!$A:$AM,F$1,0)="X",W$2,"")</f>
        <v/>
      </c>
      <c r="G2672" t="str">
        <f>IF(VLOOKUP($A2672,Parts!$A:$AM,G$1,0)="X",X$2,"")</f>
        <v/>
      </c>
      <c r="H2672" t="str">
        <f>IF(VLOOKUP($A2672,Parts!$A:$AM,H$1,0)="X",Y$2,"")</f>
        <v/>
      </c>
      <c r="I2672" t="str">
        <f>IF(VLOOKUP($A2672,Parts!$A:$AM,I$1,0)="X",Z$2,"")</f>
        <v/>
      </c>
      <c r="J2672" t="str">
        <f>IF(VLOOKUP($A2672,Parts!$A:$AM,J$1,0)="X",AA$2,"")</f>
        <v/>
      </c>
      <c r="K2672" t="str">
        <f>IF(VLOOKUP($A2672,Parts!$A:$AM,K$1,0)="X",AB$2,"")</f>
        <v/>
      </c>
      <c r="L2672" t="str">
        <f>IF(VLOOKUP($A2672,Parts!$A:$AM,L$1,0)="X",AC$2,"")</f>
        <v/>
      </c>
      <c r="M2672" t="str">
        <f>IF(VLOOKUP($A2672,Parts!$A:$AM,M$1,0)="X",AD$2,"")</f>
        <v/>
      </c>
      <c r="N2672" t="str">
        <f>IF(VLOOKUP($A2672,Parts!$A:$AM,N$1,0)="X",AE$2,"")</f>
        <v/>
      </c>
      <c r="O2672" t="str">
        <f>IF(VLOOKUP($A2672,Parts!$A:$AM,O$1,0)="X",AF$2,"")</f>
        <v/>
      </c>
      <c r="P2672" t="str">
        <f t="shared" si="42"/>
        <v/>
      </c>
    </row>
    <row r="2673" spans="1:16" x14ac:dyDescent="0.25">
      <c r="A2673" t="str">
        <f>Table15[[#This Row],[Name]]</f>
        <v>KW2mengineVestaVR9D</v>
      </c>
      <c r="B2673" t="str">
        <f>IF(VLOOKUP($A2673,Parts!$A:$AM,B$1,0)="X",S$2,"")</f>
        <v/>
      </c>
      <c r="C2673" t="str">
        <f>IF(VLOOKUP($A2673,Parts!$A:$AM,C$1,0)="X",T$2,"")</f>
        <v/>
      </c>
      <c r="D2673" t="str">
        <f>IF(VLOOKUP($A2673,Parts!$A:$AM,D$1,0)="X",U$2,"")</f>
        <v/>
      </c>
      <c r="E2673" t="str">
        <f>IF(VLOOKUP($A2673,Parts!$A:$AM,E$1,0)="X",V$2,"")</f>
        <v/>
      </c>
      <c r="F2673" t="str">
        <f>IF(VLOOKUP($A2673,Parts!$A:$AM,F$1,0)="X",W$2,"")</f>
        <v xml:space="preserve">    MODULE
    { name = ModuleTagEngineLiquidTurbo }
</v>
      </c>
      <c r="G2673" t="str">
        <f>IF(VLOOKUP($A2673,Parts!$A:$AM,G$1,0)="X",X$2,"")</f>
        <v/>
      </c>
      <c r="H2673" t="str">
        <f>IF(VLOOKUP($A2673,Parts!$A:$AM,H$1,0)="X",Y$2,"")</f>
        <v/>
      </c>
      <c r="I2673" t="str">
        <f>IF(VLOOKUP($A2673,Parts!$A:$AM,I$1,0)="X",Z$2,"")</f>
        <v/>
      </c>
      <c r="J2673" t="str">
        <f>IF(VLOOKUP($A2673,Parts!$A:$AM,J$1,0)="X",AA$2,"")</f>
        <v/>
      </c>
      <c r="K2673" t="str">
        <f>IF(VLOOKUP($A2673,Parts!$A:$AM,K$1,0)="X",AB$2,"")</f>
        <v/>
      </c>
      <c r="L2673" t="str">
        <f>IF(VLOOKUP($A2673,Parts!$A:$AM,L$1,0)="X",AC$2,"")</f>
        <v/>
      </c>
      <c r="M2673" t="str">
        <f>IF(VLOOKUP($A2673,Parts!$A:$AM,M$1,0)="X",AD$2,"")</f>
        <v/>
      </c>
      <c r="N2673" t="str">
        <f>IF(VLOOKUP($A2673,Parts!$A:$AM,N$1,0)="X",AE$2,"")</f>
        <v/>
      </c>
      <c r="O2673" t="str">
        <f>IF(VLOOKUP($A2673,Parts!$A:$AM,O$1,0)="X",AF$2,"")</f>
        <v/>
      </c>
      <c r="P2673" t="str">
        <f t="shared" si="42"/>
        <v xml:space="preserve">    MODULE
    { name = ModuleTagEngineLiquidTurbo }
</v>
      </c>
    </row>
    <row r="2674" spans="1:16" x14ac:dyDescent="0.25">
      <c r="A2674" t="str">
        <f>Table15[[#This Row],[Name]]</f>
        <v>Mode#1</v>
      </c>
      <c r="B2674" t="str">
        <f>IF(VLOOKUP($A2674,Parts!$A:$AM,B$1,0)="X",S$2,"")</f>
        <v/>
      </c>
      <c r="C2674" t="str">
        <f>IF(VLOOKUP($A2674,Parts!$A:$AM,C$1,0)="X",T$2,"")</f>
        <v/>
      </c>
      <c r="D2674" t="str">
        <f>IF(VLOOKUP($A2674,Parts!$A:$AM,D$1,0)="X",U$2,"")</f>
        <v/>
      </c>
      <c r="E2674" t="str">
        <f>IF(VLOOKUP($A2674,Parts!$A:$AM,E$1,0)="X",V$2,"")</f>
        <v/>
      </c>
      <c r="F2674" t="str">
        <f>IF(VLOOKUP($A2674,Parts!$A:$AM,F$1,0)="X",W$2,"")</f>
        <v/>
      </c>
      <c r="G2674" t="str">
        <f>IF(VLOOKUP($A2674,Parts!$A:$AM,G$1,0)="X",X$2,"")</f>
        <v/>
      </c>
      <c r="H2674" t="str">
        <f>IF(VLOOKUP($A2674,Parts!$A:$AM,H$1,0)="X",Y$2,"")</f>
        <v/>
      </c>
      <c r="I2674" t="str">
        <f>IF(VLOOKUP($A2674,Parts!$A:$AM,I$1,0)="X",Z$2,"")</f>
        <v/>
      </c>
      <c r="J2674" t="str">
        <f>IF(VLOOKUP($A2674,Parts!$A:$AM,J$1,0)="X",AA$2,"")</f>
        <v/>
      </c>
      <c r="K2674" t="str">
        <f>IF(VLOOKUP($A2674,Parts!$A:$AM,K$1,0)="X",AB$2,"")</f>
        <v/>
      </c>
      <c r="L2674" t="str">
        <f>IF(VLOOKUP($A2674,Parts!$A:$AM,L$1,0)="X",AC$2,"")</f>
        <v/>
      </c>
      <c r="M2674" t="str">
        <f>IF(VLOOKUP($A2674,Parts!$A:$AM,M$1,0)="X",AD$2,"")</f>
        <v/>
      </c>
      <c r="N2674" t="str">
        <f>IF(VLOOKUP($A2674,Parts!$A:$AM,N$1,0)="X",AE$2,"")</f>
        <v/>
      </c>
      <c r="O2674" t="str">
        <f>IF(VLOOKUP($A2674,Parts!$A:$AM,O$1,0)="X",AF$2,"")</f>
        <v/>
      </c>
      <c r="P2674" t="str">
        <f t="shared" si="42"/>
        <v/>
      </c>
    </row>
    <row r="2675" spans="1:16" x14ac:dyDescent="0.25">
      <c r="A2675" t="str">
        <f>Table15[[#This Row],[Name]]</f>
        <v>Mode#2</v>
      </c>
      <c r="B2675" t="str">
        <f>IF(VLOOKUP($A2675,Parts!$A:$AM,B$1,0)="X",S$2,"")</f>
        <v/>
      </c>
      <c r="C2675" t="str">
        <f>IF(VLOOKUP($A2675,Parts!$A:$AM,C$1,0)="X",T$2,"")</f>
        <v/>
      </c>
      <c r="D2675" t="str">
        <f>IF(VLOOKUP($A2675,Parts!$A:$AM,D$1,0)="X",U$2,"")</f>
        <v/>
      </c>
      <c r="E2675" t="str">
        <f>IF(VLOOKUP($A2675,Parts!$A:$AM,E$1,0)="X",V$2,"")</f>
        <v/>
      </c>
      <c r="F2675" t="str">
        <f>IF(VLOOKUP($A2675,Parts!$A:$AM,F$1,0)="X",W$2,"")</f>
        <v/>
      </c>
      <c r="G2675" t="str">
        <f>IF(VLOOKUP($A2675,Parts!$A:$AM,G$1,0)="X",X$2,"")</f>
        <v/>
      </c>
      <c r="H2675" t="str">
        <f>IF(VLOOKUP($A2675,Parts!$A:$AM,H$1,0)="X",Y$2,"")</f>
        <v/>
      </c>
      <c r="I2675" t="str">
        <f>IF(VLOOKUP($A2675,Parts!$A:$AM,I$1,0)="X",Z$2,"")</f>
        <v/>
      </c>
      <c r="J2675" t="str">
        <f>IF(VLOOKUP($A2675,Parts!$A:$AM,J$1,0)="X",AA$2,"")</f>
        <v/>
      </c>
      <c r="K2675" t="str">
        <f>IF(VLOOKUP($A2675,Parts!$A:$AM,K$1,0)="X",AB$2,"")</f>
        <v/>
      </c>
      <c r="L2675" t="str">
        <f>IF(VLOOKUP($A2675,Parts!$A:$AM,L$1,0)="X",AC$2,"")</f>
        <v/>
      </c>
      <c r="M2675" t="str">
        <f>IF(VLOOKUP($A2675,Parts!$A:$AM,M$1,0)="X",AD$2,"")</f>
        <v/>
      </c>
      <c r="N2675" t="str">
        <f>IF(VLOOKUP($A2675,Parts!$A:$AM,N$1,0)="X",AE$2,"")</f>
        <v/>
      </c>
      <c r="O2675" t="str">
        <f>IF(VLOOKUP($A2675,Parts!$A:$AM,O$1,0)="X",AF$2,"")</f>
        <v/>
      </c>
      <c r="P2675" t="str">
        <f t="shared" si="42"/>
        <v/>
      </c>
    </row>
    <row r="2676" spans="1:16" x14ac:dyDescent="0.25">
      <c r="A2676" t="str">
        <f>Table15[[#This Row],[Name]]</f>
        <v>Mode#1</v>
      </c>
      <c r="B2676" t="str">
        <f>IF(VLOOKUP($A2676,Parts!$A:$AM,B$1,0)="X",S$2,"")</f>
        <v/>
      </c>
      <c r="C2676" t="str">
        <f>IF(VLOOKUP($A2676,Parts!$A:$AM,C$1,0)="X",T$2,"")</f>
        <v/>
      </c>
      <c r="D2676" t="str">
        <f>IF(VLOOKUP($A2676,Parts!$A:$AM,D$1,0)="X",U$2,"")</f>
        <v/>
      </c>
      <c r="E2676" t="str">
        <f>IF(VLOOKUP($A2676,Parts!$A:$AM,E$1,0)="X",V$2,"")</f>
        <v/>
      </c>
      <c r="F2676" t="str">
        <f>IF(VLOOKUP($A2676,Parts!$A:$AM,F$1,0)="X",W$2,"")</f>
        <v/>
      </c>
      <c r="G2676" t="str">
        <f>IF(VLOOKUP($A2676,Parts!$A:$AM,G$1,0)="X",X$2,"")</f>
        <v/>
      </c>
      <c r="H2676" t="str">
        <f>IF(VLOOKUP($A2676,Parts!$A:$AM,H$1,0)="X",Y$2,"")</f>
        <v/>
      </c>
      <c r="I2676" t="str">
        <f>IF(VLOOKUP($A2676,Parts!$A:$AM,I$1,0)="X",Z$2,"")</f>
        <v/>
      </c>
      <c r="J2676" t="str">
        <f>IF(VLOOKUP($A2676,Parts!$A:$AM,J$1,0)="X",AA$2,"")</f>
        <v/>
      </c>
      <c r="K2676" t="str">
        <f>IF(VLOOKUP($A2676,Parts!$A:$AM,K$1,0)="X",AB$2,"")</f>
        <v/>
      </c>
      <c r="L2676" t="str">
        <f>IF(VLOOKUP($A2676,Parts!$A:$AM,L$1,0)="X",AC$2,"")</f>
        <v/>
      </c>
      <c r="M2676" t="str">
        <f>IF(VLOOKUP($A2676,Parts!$A:$AM,M$1,0)="X",AD$2,"")</f>
        <v/>
      </c>
      <c r="N2676" t="str">
        <f>IF(VLOOKUP($A2676,Parts!$A:$AM,N$1,0)="X",AE$2,"")</f>
        <v/>
      </c>
      <c r="O2676" t="str">
        <f>IF(VLOOKUP($A2676,Parts!$A:$AM,O$1,0)="X",AF$2,"")</f>
        <v/>
      </c>
      <c r="P2676" t="str">
        <f t="shared" si="42"/>
        <v/>
      </c>
    </row>
    <row r="2677" spans="1:16" x14ac:dyDescent="0.25">
      <c r="A2677" t="str">
        <f>Table15[[#This Row],[Name]]</f>
        <v>XXxAres1J2-XHIGH</v>
      </c>
      <c r="B2677" t="str">
        <f>IF(VLOOKUP($A2677,Parts!$A:$AM,B$1,0)="X",S$2,"")</f>
        <v/>
      </c>
      <c r="C2677" t="str">
        <f>IF(VLOOKUP($A2677,Parts!$A:$AM,C$1,0)="X",T$2,"")</f>
        <v/>
      </c>
      <c r="D2677" t="str">
        <f>IF(VLOOKUP($A2677,Parts!$A:$AM,D$1,0)="X",U$2,"")</f>
        <v/>
      </c>
      <c r="E2677" t="str">
        <f>IF(VLOOKUP($A2677,Parts!$A:$AM,E$1,0)="X",V$2,"")</f>
        <v/>
      </c>
      <c r="F2677" t="str">
        <f>IF(VLOOKUP($A2677,Parts!$A:$AM,F$1,0)="X",W$2,"")</f>
        <v xml:space="preserve">    MODULE
    { name = ModuleTagEngineLiquidTurbo }
</v>
      </c>
      <c r="G2677" t="str">
        <f>IF(VLOOKUP($A2677,Parts!$A:$AM,G$1,0)="X",X$2,"")</f>
        <v/>
      </c>
      <c r="H2677" t="str">
        <f>IF(VLOOKUP($A2677,Parts!$A:$AM,H$1,0)="X",Y$2,"")</f>
        <v/>
      </c>
      <c r="I2677" t="str">
        <f>IF(VLOOKUP($A2677,Parts!$A:$AM,I$1,0)="X",Z$2,"")</f>
        <v/>
      </c>
      <c r="J2677" t="str">
        <f>IF(VLOOKUP($A2677,Parts!$A:$AM,J$1,0)="X",AA$2,"")</f>
        <v/>
      </c>
      <c r="K2677" t="str">
        <f>IF(VLOOKUP($A2677,Parts!$A:$AM,K$1,0)="X",AB$2,"")</f>
        <v/>
      </c>
      <c r="L2677" t="str">
        <f>IF(VLOOKUP($A2677,Parts!$A:$AM,L$1,0)="X",AC$2,"")</f>
        <v/>
      </c>
      <c r="M2677" t="str">
        <f>IF(VLOOKUP($A2677,Parts!$A:$AM,M$1,0)="X",AD$2,"")</f>
        <v/>
      </c>
      <c r="N2677" t="str">
        <f>IF(VLOOKUP($A2677,Parts!$A:$AM,N$1,0)="X",AE$2,"")</f>
        <v/>
      </c>
      <c r="O2677" t="str">
        <f>IF(VLOOKUP($A2677,Parts!$A:$AM,O$1,0)="X",AF$2,"")</f>
        <v xml:space="preserve">    MODULE
    { name = ModuleTagHydrolox }
</v>
      </c>
      <c r="P2677" t="str">
        <f t="shared" si="42"/>
        <v xml:space="preserve">    MODULE
    { name = ModuleTagEngineLiquidTurbo }
    MODULE
    { name = ModuleTagHydrolox }
</v>
      </c>
    </row>
    <row r="2678" spans="1:16" x14ac:dyDescent="0.25">
      <c r="A2678" t="str">
        <f>Table15[[#This Row],[Name]]</f>
        <v>RSBengineRL10B2</v>
      </c>
      <c r="B2678" t="str">
        <f>IF(VLOOKUP($A2678,Parts!$A:$AM,B$1,0)="X",S$2,"")</f>
        <v/>
      </c>
      <c r="C2678" t="str">
        <f>IF(VLOOKUP($A2678,Parts!$A:$AM,C$1,0)="X",T$2,"")</f>
        <v/>
      </c>
      <c r="D2678" t="str">
        <f>IF(VLOOKUP($A2678,Parts!$A:$AM,D$1,0)="X",U$2,"")</f>
        <v/>
      </c>
      <c r="E2678" t="str">
        <f>IF(VLOOKUP($A2678,Parts!$A:$AM,E$1,0)="X",V$2,"")</f>
        <v/>
      </c>
      <c r="F2678" t="str">
        <f>IF(VLOOKUP($A2678,Parts!$A:$AM,F$1,0)="X",W$2,"")</f>
        <v xml:space="preserve">    MODULE
    { name = ModuleTagEngineLiquidTurbo }
</v>
      </c>
      <c r="G2678" t="str">
        <f>IF(VLOOKUP($A2678,Parts!$A:$AM,G$1,0)="X",X$2,"")</f>
        <v/>
      </c>
      <c r="H2678" t="str">
        <f>IF(VLOOKUP($A2678,Parts!$A:$AM,H$1,0)="X",Y$2,"")</f>
        <v/>
      </c>
      <c r="I2678" t="str">
        <f>IF(VLOOKUP($A2678,Parts!$A:$AM,I$1,0)="X",Z$2,"")</f>
        <v/>
      </c>
      <c r="J2678" t="str">
        <f>IF(VLOOKUP($A2678,Parts!$A:$AM,J$1,0)="X",AA$2,"")</f>
        <v/>
      </c>
      <c r="K2678" t="str">
        <f>IF(VLOOKUP($A2678,Parts!$A:$AM,K$1,0)="X",AB$2,"")</f>
        <v/>
      </c>
      <c r="L2678" t="str">
        <f>IF(VLOOKUP($A2678,Parts!$A:$AM,L$1,0)="X",AC$2,"")</f>
        <v/>
      </c>
      <c r="M2678" t="str">
        <f>IF(VLOOKUP($A2678,Parts!$A:$AM,M$1,0)="X",AD$2,"")</f>
        <v/>
      </c>
      <c r="N2678" t="str">
        <f>IF(VLOOKUP($A2678,Parts!$A:$AM,N$1,0)="X",AE$2,"")</f>
        <v/>
      </c>
      <c r="O2678" t="str">
        <f>IF(VLOOKUP($A2678,Parts!$A:$AM,O$1,0)="X",AF$2,"")</f>
        <v xml:space="preserve">    MODULE
    { name = ModuleTagHydrolox }
</v>
      </c>
      <c r="P2678" t="str">
        <f t="shared" si="42"/>
        <v xml:space="preserve">    MODULE
    { name = ModuleTagEngineLiquidTurbo }
    MODULE
    { name = ModuleTagHydrolox }
</v>
      </c>
    </row>
    <row r="2679" spans="1:16" x14ac:dyDescent="0.25">
      <c r="A2679" t="str">
        <f>Table15[[#This Row],[Name]]</f>
        <v>cryoengine-125-2</v>
      </c>
      <c r="B2679" t="str">
        <f>IF(VLOOKUP($A2679,Parts!$A:$AM,B$1,0)="X",S$2,"")</f>
        <v/>
      </c>
      <c r="C2679" t="str">
        <f>IF(VLOOKUP($A2679,Parts!$A:$AM,C$1,0)="X",T$2,"")</f>
        <v/>
      </c>
      <c r="D2679" t="str">
        <f>IF(VLOOKUP($A2679,Parts!$A:$AM,D$1,0)="X",U$2,"")</f>
        <v/>
      </c>
      <c r="E2679" t="str">
        <f>IF(VLOOKUP($A2679,Parts!$A:$AM,E$1,0)="X",V$2,"")</f>
        <v/>
      </c>
      <c r="F2679" t="str">
        <f>IF(VLOOKUP($A2679,Parts!$A:$AM,F$1,0)="X",W$2,"")</f>
        <v xml:space="preserve">    MODULE
    { name = ModuleTagEngineLiquidTurbo }
</v>
      </c>
      <c r="G2679" t="str">
        <f>IF(VLOOKUP($A2679,Parts!$A:$AM,G$1,0)="X",X$2,"")</f>
        <v/>
      </c>
      <c r="H2679" t="str">
        <f>IF(VLOOKUP($A2679,Parts!$A:$AM,H$1,0)="X",Y$2,"")</f>
        <v/>
      </c>
      <c r="I2679" t="str">
        <f>IF(VLOOKUP($A2679,Parts!$A:$AM,I$1,0)="X",Z$2,"")</f>
        <v/>
      </c>
      <c r="J2679" t="str">
        <f>IF(VLOOKUP($A2679,Parts!$A:$AM,J$1,0)="X",AA$2,"")</f>
        <v/>
      </c>
      <c r="K2679" t="str">
        <f>IF(VLOOKUP($A2679,Parts!$A:$AM,K$1,0)="X",AB$2,"")</f>
        <v/>
      </c>
      <c r="L2679" t="str">
        <f>IF(VLOOKUP($A2679,Parts!$A:$AM,L$1,0)="X",AC$2,"")</f>
        <v/>
      </c>
      <c r="M2679" t="str">
        <f>IF(VLOOKUP($A2679,Parts!$A:$AM,M$1,0)="X",AD$2,"")</f>
        <v/>
      </c>
      <c r="N2679" t="str">
        <f>IF(VLOOKUP($A2679,Parts!$A:$AM,N$1,0)="X",AE$2,"")</f>
        <v/>
      </c>
      <c r="O2679" t="str">
        <f>IF(VLOOKUP($A2679,Parts!$A:$AM,O$1,0)="X",AF$2,"")</f>
        <v xml:space="preserve">    MODULE
    { name = ModuleTagHydrolox }
</v>
      </c>
      <c r="P2679" t="str">
        <f t="shared" si="42"/>
        <v xml:space="preserve">    MODULE
    { name = ModuleTagEngineLiquidTurbo }
    MODULE
    { name = ModuleTagHydrolox }
</v>
      </c>
    </row>
    <row r="2680" spans="1:16" x14ac:dyDescent="0.25">
      <c r="A2680" t="str">
        <f>Table15[[#This Row],[Name]]</f>
        <v>SSTU-SC-ENG-LR81-8048</v>
      </c>
      <c r="B2680" t="str">
        <f>IF(VLOOKUP($A2680,Parts!$A:$AM,B$1,0)="X",S$2,"")</f>
        <v/>
      </c>
      <c r="C2680" t="str">
        <f>IF(VLOOKUP($A2680,Parts!$A:$AM,C$1,0)="X",T$2,"")</f>
        <v/>
      </c>
      <c r="D2680" t="str">
        <f>IF(VLOOKUP($A2680,Parts!$A:$AM,D$1,0)="X",U$2,"")</f>
        <v/>
      </c>
      <c r="E2680" t="str">
        <f>IF(VLOOKUP($A2680,Parts!$A:$AM,E$1,0)="X",V$2,"")</f>
        <v/>
      </c>
      <c r="F2680" t="str">
        <f>IF(VLOOKUP($A2680,Parts!$A:$AM,F$1,0)="X",W$2,"")</f>
        <v xml:space="preserve">    MODULE
    { name = ModuleTagEngineLiquidTurbo }
</v>
      </c>
      <c r="G2680" t="str">
        <f>IF(VLOOKUP($A2680,Parts!$A:$AM,G$1,0)="X",X$2,"")</f>
        <v/>
      </c>
      <c r="H2680" t="str">
        <f>IF(VLOOKUP($A2680,Parts!$A:$AM,H$1,0)="X",Y$2,"")</f>
        <v/>
      </c>
      <c r="I2680" t="str">
        <f>IF(VLOOKUP($A2680,Parts!$A:$AM,I$1,0)="X",Z$2,"")</f>
        <v/>
      </c>
      <c r="J2680" t="str">
        <f>IF(VLOOKUP($A2680,Parts!$A:$AM,J$1,0)="X",AA$2,"")</f>
        <v/>
      </c>
      <c r="K2680" t="str">
        <f>IF(VLOOKUP($A2680,Parts!$A:$AM,K$1,0)="X",AB$2,"")</f>
        <v/>
      </c>
      <c r="L2680" t="str">
        <f>IF(VLOOKUP($A2680,Parts!$A:$AM,L$1,0)="X",AC$2,"")</f>
        <v/>
      </c>
      <c r="M2680" t="str">
        <f>IF(VLOOKUP($A2680,Parts!$A:$AM,M$1,0)="X",AD$2,"")</f>
        <v/>
      </c>
      <c r="N2680" t="str">
        <f>IF(VLOOKUP($A2680,Parts!$A:$AM,N$1,0)="X",AE$2,"")</f>
        <v/>
      </c>
      <c r="O2680" t="str">
        <f>IF(VLOOKUP($A2680,Parts!$A:$AM,O$1,0)="X",AF$2,"")</f>
        <v/>
      </c>
      <c r="P2680" t="str">
        <f t="shared" si="42"/>
        <v xml:space="preserve">    MODULE
    { name = ModuleTagEngineLiquidTurbo }
</v>
      </c>
    </row>
    <row r="2681" spans="1:16" x14ac:dyDescent="0.25">
      <c r="A2681" t="str">
        <f>Table15[[#This Row],[Name]]</f>
        <v>Mode#2</v>
      </c>
      <c r="B2681" t="str">
        <f>IF(VLOOKUP($A2681,Parts!$A:$AM,B$1,0)="X",S$2,"")</f>
        <v/>
      </c>
      <c r="C2681" t="str">
        <f>IF(VLOOKUP($A2681,Parts!$A:$AM,C$1,0)="X",T$2,"")</f>
        <v/>
      </c>
      <c r="D2681" t="str">
        <f>IF(VLOOKUP($A2681,Parts!$A:$AM,D$1,0)="X",U$2,"")</f>
        <v/>
      </c>
      <c r="E2681" t="str">
        <f>IF(VLOOKUP($A2681,Parts!$A:$AM,E$1,0)="X",V$2,"")</f>
        <v/>
      </c>
      <c r="F2681" t="str">
        <f>IF(VLOOKUP($A2681,Parts!$A:$AM,F$1,0)="X",W$2,"")</f>
        <v/>
      </c>
      <c r="G2681" t="str">
        <f>IF(VLOOKUP($A2681,Parts!$A:$AM,G$1,0)="X",X$2,"")</f>
        <v/>
      </c>
      <c r="H2681" t="str">
        <f>IF(VLOOKUP($A2681,Parts!$A:$AM,H$1,0)="X",Y$2,"")</f>
        <v/>
      </c>
      <c r="I2681" t="str">
        <f>IF(VLOOKUP($A2681,Parts!$A:$AM,I$1,0)="X",Z$2,"")</f>
        <v/>
      </c>
      <c r="J2681" t="str">
        <f>IF(VLOOKUP($A2681,Parts!$A:$AM,J$1,0)="X",AA$2,"")</f>
        <v/>
      </c>
      <c r="K2681" t="str">
        <f>IF(VLOOKUP($A2681,Parts!$A:$AM,K$1,0)="X",AB$2,"")</f>
        <v/>
      </c>
      <c r="L2681" t="str">
        <f>IF(VLOOKUP($A2681,Parts!$A:$AM,L$1,0)="X",AC$2,"")</f>
        <v/>
      </c>
      <c r="M2681" t="str">
        <f>IF(VLOOKUP($A2681,Parts!$A:$AM,M$1,0)="X",AD$2,"")</f>
        <v/>
      </c>
      <c r="N2681" t="str">
        <f>IF(VLOOKUP($A2681,Parts!$A:$AM,N$1,0)="X",AE$2,"")</f>
        <v/>
      </c>
      <c r="O2681" t="str">
        <f>IF(VLOOKUP($A2681,Parts!$A:$AM,O$1,0)="X",AF$2,"")</f>
        <v/>
      </c>
      <c r="P2681" t="str">
        <f t="shared" si="42"/>
        <v/>
      </c>
    </row>
    <row r="2682" spans="1:16" x14ac:dyDescent="0.25">
      <c r="A2682" t="str">
        <f>Table15[[#This Row],[Name]]</f>
        <v>VR1vulcan</v>
      </c>
      <c r="B2682" t="str">
        <f>IF(VLOOKUP($A2682,Parts!$A:$AM,B$1,0)="X",S$2,"")</f>
        <v/>
      </c>
      <c r="C2682" t="str">
        <f>IF(VLOOKUP($A2682,Parts!$A:$AM,C$1,0)="X",T$2,"")</f>
        <v/>
      </c>
      <c r="D2682" t="str">
        <f>IF(VLOOKUP($A2682,Parts!$A:$AM,D$1,0)="X",U$2,"")</f>
        <v/>
      </c>
      <c r="E2682" t="str">
        <f>IF(VLOOKUP($A2682,Parts!$A:$AM,E$1,0)="X",V$2,"")</f>
        <v/>
      </c>
      <c r="F2682" t="str">
        <f>IF(VLOOKUP($A2682,Parts!$A:$AM,F$1,0)="X",W$2,"")</f>
        <v xml:space="preserve">    MODULE
    { name = ModuleTagEngineLiquidTurbo }
</v>
      </c>
      <c r="G2682" t="str">
        <f>IF(VLOOKUP($A2682,Parts!$A:$AM,G$1,0)="X",X$2,"")</f>
        <v/>
      </c>
      <c r="H2682" t="str">
        <f>IF(VLOOKUP($A2682,Parts!$A:$AM,H$1,0)="X",Y$2,"")</f>
        <v/>
      </c>
      <c r="I2682" t="str">
        <f>IF(VLOOKUP($A2682,Parts!$A:$AM,I$1,0)="X",Z$2,"")</f>
        <v/>
      </c>
      <c r="J2682" t="str">
        <f>IF(VLOOKUP($A2682,Parts!$A:$AM,J$1,0)="X",AA$2,"")</f>
        <v/>
      </c>
      <c r="K2682" t="str">
        <f>IF(VLOOKUP($A2682,Parts!$A:$AM,K$1,0)="X",AB$2,"")</f>
        <v/>
      </c>
      <c r="L2682" t="str">
        <f>IF(VLOOKUP($A2682,Parts!$A:$AM,L$1,0)="X",AC$2,"")</f>
        <v/>
      </c>
      <c r="M2682" t="str">
        <f>IF(VLOOKUP($A2682,Parts!$A:$AM,M$1,0)="X",AD$2,"")</f>
        <v/>
      </c>
      <c r="N2682" t="str">
        <f>IF(VLOOKUP($A2682,Parts!$A:$AM,N$1,0)="X",AE$2,"")</f>
        <v/>
      </c>
      <c r="O2682" t="str">
        <f>IF(VLOOKUP($A2682,Parts!$A:$AM,O$1,0)="X",AF$2,"")</f>
        <v xml:space="preserve">    MODULE
    { name = ModuleTagHydrolox }
</v>
      </c>
      <c r="P2682" t="str">
        <f t="shared" si="42"/>
        <v xml:space="preserve">    MODULE
    { name = ModuleTagEngineLiquidTurbo }
    MODULE
    { name = ModuleTagHydrolox }
</v>
      </c>
    </row>
    <row r="2683" spans="1:16" x14ac:dyDescent="0.25">
      <c r="A2683" t="str">
        <f>Table15[[#This Row],[Name]]</f>
        <v>xbahars68bx</v>
      </c>
      <c r="B2683" t="str">
        <f>IF(VLOOKUP($A2683,Parts!$A:$AM,B$1,0)="X",S$2,"")</f>
        <v/>
      </c>
      <c r="C2683" t="str">
        <f>IF(VLOOKUP($A2683,Parts!$A:$AM,C$1,0)="X",T$2,"")</f>
        <v/>
      </c>
      <c r="D2683" t="str">
        <f>IF(VLOOKUP($A2683,Parts!$A:$AM,D$1,0)="X",U$2,"")</f>
        <v/>
      </c>
      <c r="E2683" t="str">
        <f>IF(VLOOKUP($A2683,Parts!$A:$AM,E$1,0)="X",V$2,"")</f>
        <v/>
      </c>
      <c r="F2683" t="str">
        <f>IF(VLOOKUP($A2683,Parts!$A:$AM,F$1,0)="X",W$2,"")</f>
        <v xml:space="preserve">    MODULE
    { name = ModuleTagEngineLiquidTurbo }
</v>
      </c>
      <c r="G2683" t="str">
        <f>IF(VLOOKUP($A2683,Parts!$A:$AM,G$1,0)="X",X$2,"")</f>
        <v/>
      </c>
      <c r="H2683" t="str">
        <f>IF(VLOOKUP($A2683,Parts!$A:$AM,H$1,0)="X",Y$2,"")</f>
        <v/>
      </c>
      <c r="I2683" t="str">
        <f>IF(VLOOKUP($A2683,Parts!$A:$AM,I$1,0)="X",Z$2,"")</f>
        <v/>
      </c>
      <c r="J2683" t="str">
        <f>IF(VLOOKUP($A2683,Parts!$A:$AM,J$1,0)="X",AA$2,"")</f>
        <v/>
      </c>
      <c r="K2683" t="str">
        <f>IF(VLOOKUP($A2683,Parts!$A:$AM,K$1,0)="X",AB$2,"")</f>
        <v/>
      </c>
      <c r="L2683" t="str">
        <f>IF(VLOOKUP($A2683,Parts!$A:$AM,L$1,0)="X",AC$2,"")</f>
        <v/>
      </c>
      <c r="M2683" t="str">
        <f>IF(VLOOKUP($A2683,Parts!$A:$AM,M$1,0)="X",AD$2,"")</f>
        <v/>
      </c>
      <c r="N2683" t="str">
        <f>IF(VLOOKUP($A2683,Parts!$A:$AM,N$1,0)="X",AE$2,"")</f>
        <v/>
      </c>
      <c r="O2683" t="str">
        <f>IF(VLOOKUP($A2683,Parts!$A:$AM,O$1,0)="X",AF$2,"")</f>
        <v xml:space="preserve">    MODULE
    { name = ModuleTagHydrolox }
</v>
      </c>
      <c r="P2683" t="str">
        <f t="shared" si="42"/>
        <v xml:space="preserve">    MODULE
    { name = ModuleTagEngineLiquidTurbo }
    MODULE
    { name = ModuleTagHydrolox }
</v>
      </c>
    </row>
    <row r="2684" spans="1:16" x14ac:dyDescent="0.25">
      <c r="A2684" t="str">
        <f>Table15[[#This Row],[Name]]</f>
        <v>cryoengine-375-1</v>
      </c>
      <c r="B2684" t="str">
        <f>IF(VLOOKUP($A2684,Parts!$A:$AM,B$1,0)="X",S$2,"")</f>
        <v/>
      </c>
      <c r="C2684" t="str">
        <f>IF(VLOOKUP($A2684,Parts!$A:$AM,C$1,0)="X",T$2,"")</f>
        <v/>
      </c>
      <c r="D2684" t="str">
        <f>IF(VLOOKUP($A2684,Parts!$A:$AM,D$1,0)="X",U$2,"")</f>
        <v/>
      </c>
      <c r="E2684" t="str">
        <f>IF(VLOOKUP($A2684,Parts!$A:$AM,E$1,0)="X",V$2,"")</f>
        <v/>
      </c>
      <c r="F2684" t="str">
        <f>IF(VLOOKUP($A2684,Parts!$A:$AM,F$1,0)="X",W$2,"")</f>
        <v xml:space="preserve">    MODULE
    { name = ModuleTagEngineLiquidTurbo }
</v>
      </c>
      <c r="G2684" t="str">
        <f>IF(VLOOKUP($A2684,Parts!$A:$AM,G$1,0)="X",X$2,"")</f>
        <v/>
      </c>
      <c r="H2684" t="str">
        <f>IF(VLOOKUP($A2684,Parts!$A:$AM,H$1,0)="X",Y$2,"")</f>
        <v/>
      </c>
      <c r="I2684" t="str">
        <f>IF(VLOOKUP($A2684,Parts!$A:$AM,I$1,0)="X",Z$2,"")</f>
        <v/>
      </c>
      <c r="J2684" t="str">
        <f>IF(VLOOKUP($A2684,Parts!$A:$AM,J$1,0)="X",AA$2,"")</f>
        <v/>
      </c>
      <c r="K2684" t="str">
        <f>IF(VLOOKUP($A2684,Parts!$A:$AM,K$1,0)="X",AB$2,"")</f>
        <v/>
      </c>
      <c r="L2684" t="str">
        <f>IF(VLOOKUP($A2684,Parts!$A:$AM,L$1,0)="X",AC$2,"")</f>
        <v/>
      </c>
      <c r="M2684" t="str">
        <f>IF(VLOOKUP($A2684,Parts!$A:$AM,M$1,0)="X",AD$2,"")</f>
        <v/>
      </c>
      <c r="N2684" t="str">
        <f>IF(VLOOKUP($A2684,Parts!$A:$AM,N$1,0)="X",AE$2,"")</f>
        <v/>
      </c>
      <c r="O2684" t="str">
        <f>IF(VLOOKUP($A2684,Parts!$A:$AM,O$1,0)="X",AF$2,"")</f>
        <v xml:space="preserve">    MODULE
    { name = ModuleTagHydrolox }
</v>
      </c>
      <c r="P2684" t="str">
        <f t="shared" si="42"/>
        <v xml:space="preserve">    MODULE
    { name = ModuleTagEngineLiquidTurbo }
    MODULE
    { name = ModuleTagHydrolox }
</v>
      </c>
    </row>
    <row r="2685" spans="1:16" x14ac:dyDescent="0.25">
      <c r="A2685" t="str">
        <f>Table15[[#This Row],[Name]]</f>
        <v>RSBengineRS68</v>
      </c>
      <c r="B2685" t="str">
        <f>IF(VLOOKUP($A2685,Parts!$A:$AM,B$1,0)="X",S$2,"")</f>
        <v/>
      </c>
      <c r="C2685" t="str">
        <f>IF(VLOOKUP($A2685,Parts!$A:$AM,C$1,0)="X",T$2,"")</f>
        <v/>
      </c>
      <c r="D2685" t="str">
        <f>IF(VLOOKUP($A2685,Parts!$A:$AM,D$1,0)="X",U$2,"")</f>
        <v/>
      </c>
      <c r="E2685" t="str">
        <f>IF(VLOOKUP($A2685,Parts!$A:$AM,E$1,0)="X",V$2,"")</f>
        <v/>
      </c>
      <c r="F2685" t="str">
        <f>IF(VLOOKUP($A2685,Parts!$A:$AM,F$1,0)="X",W$2,"")</f>
        <v xml:space="preserve">    MODULE
    { name = ModuleTagEngineLiquidTurbo }
</v>
      </c>
      <c r="G2685" t="str">
        <f>IF(VLOOKUP($A2685,Parts!$A:$AM,G$1,0)="X",X$2,"")</f>
        <v/>
      </c>
      <c r="H2685" t="str">
        <f>IF(VLOOKUP($A2685,Parts!$A:$AM,H$1,0)="X",Y$2,"")</f>
        <v/>
      </c>
      <c r="I2685" t="str">
        <f>IF(VLOOKUP($A2685,Parts!$A:$AM,I$1,0)="X",Z$2,"")</f>
        <v/>
      </c>
      <c r="J2685" t="str">
        <f>IF(VLOOKUP($A2685,Parts!$A:$AM,J$1,0)="X",AA$2,"")</f>
        <v/>
      </c>
      <c r="K2685" t="str">
        <f>IF(VLOOKUP($A2685,Parts!$A:$AM,K$1,0)="X",AB$2,"")</f>
        <v/>
      </c>
      <c r="L2685" t="str">
        <f>IF(VLOOKUP($A2685,Parts!$A:$AM,L$1,0)="X",AC$2,"")</f>
        <v/>
      </c>
      <c r="M2685" t="str">
        <f>IF(VLOOKUP($A2685,Parts!$A:$AM,M$1,0)="X",AD$2,"")</f>
        <v/>
      </c>
      <c r="N2685" t="str">
        <f>IF(VLOOKUP($A2685,Parts!$A:$AM,N$1,0)="X",AE$2,"")</f>
        <v/>
      </c>
      <c r="O2685" t="str">
        <f>IF(VLOOKUP($A2685,Parts!$A:$AM,O$1,0)="X",AF$2,"")</f>
        <v xml:space="preserve">    MODULE
    { name = ModuleTagHydrolox }
</v>
      </c>
      <c r="P2685" t="str">
        <f t="shared" si="42"/>
        <v xml:space="preserve">    MODULE
    { name = ModuleTagEngineLiquidTurbo }
    MODULE
    { name = ModuleTagHydrolox }
</v>
      </c>
    </row>
    <row r="2686" spans="1:16" x14ac:dyDescent="0.25">
      <c r="A2686" t="str">
        <f>Table15[[#This Row],[Name]]</f>
        <v>SSTU-SC-ENG-LR81-8096</v>
      </c>
      <c r="B2686" t="str">
        <f>IF(VLOOKUP($A2686,Parts!$A:$AM,B$1,0)="X",S$2,"")</f>
        <v/>
      </c>
      <c r="C2686" t="str">
        <f>IF(VLOOKUP($A2686,Parts!$A:$AM,C$1,0)="X",T$2,"")</f>
        <v/>
      </c>
      <c r="D2686" t="str">
        <f>IF(VLOOKUP($A2686,Parts!$A:$AM,D$1,0)="X",U$2,"")</f>
        <v/>
      </c>
      <c r="E2686" t="str">
        <f>IF(VLOOKUP($A2686,Parts!$A:$AM,E$1,0)="X",V$2,"")</f>
        <v/>
      </c>
      <c r="F2686" t="str">
        <f>IF(VLOOKUP($A2686,Parts!$A:$AM,F$1,0)="X",W$2,"")</f>
        <v xml:space="preserve">    MODULE
    { name = ModuleTagEngineLiquidTurbo }
</v>
      </c>
      <c r="G2686" t="str">
        <f>IF(VLOOKUP($A2686,Parts!$A:$AM,G$1,0)="X",X$2,"")</f>
        <v/>
      </c>
      <c r="H2686" t="str">
        <f>IF(VLOOKUP($A2686,Parts!$A:$AM,H$1,0)="X",Y$2,"")</f>
        <v/>
      </c>
      <c r="I2686" t="str">
        <f>IF(VLOOKUP($A2686,Parts!$A:$AM,I$1,0)="X",Z$2,"")</f>
        <v/>
      </c>
      <c r="J2686" t="str">
        <f>IF(VLOOKUP($A2686,Parts!$A:$AM,J$1,0)="X",AA$2,"")</f>
        <v/>
      </c>
      <c r="K2686" t="str">
        <f>IF(VLOOKUP($A2686,Parts!$A:$AM,K$1,0)="X",AB$2,"")</f>
        <v/>
      </c>
      <c r="L2686" t="str">
        <f>IF(VLOOKUP($A2686,Parts!$A:$AM,L$1,0)="X",AC$2,"")</f>
        <v/>
      </c>
      <c r="M2686" t="str">
        <f>IF(VLOOKUP($A2686,Parts!$A:$AM,M$1,0)="X",AD$2,"")</f>
        <v/>
      </c>
      <c r="N2686" t="str">
        <f>IF(VLOOKUP($A2686,Parts!$A:$AM,N$1,0)="X",AE$2,"")</f>
        <v/>
      </c>
      <c r="O2686" t="str">
        <f>IF(VLOOKUP($A2686,Parts!$A:$AM,O$1,0)="X",AF$2,"")</f>
        <v/>
      </c>
      <c r="P2686" t="str">
        <f t="shared" si="42"/>
        <v xml:space="preserve">    MODULE
    { name = ModuleTagEngineLiquidTurbo }
</v>
      </c>
    </row>
    <row r="2687" spans="1:16" x14ac:dyDescent="0.25">
      <c r="A2687" t="str">
        <f>Table15[[#This Row],[Name]]</f>
        <v>RLA_rcs_micro</v>
      </c>
      <c r="B2687" t="str">
        <f>IF(VLOOKUP($A2687,Parts!$A:$AM,B$1,0)="X",S$2,"")</f>
        <v/>
      </c>
      <c r="C2687" t="str">
        <f>IF(VLOOKUP($A2687,Parts!$A:$AM,C$1,0)="X",T$2,"")</f>
        <v/>
      </c>
      <c r="D2687" t="str">
        <f>IF(VLOOKUP($A2687,Parts!$A:$AM,D$1,0)="X",U$2,"")</f>
        <v/>
      </c>
      <c r="E2687" t="str">
        <f>IF(VLOOKUP($A2687,Parts!$A:$AM,E$1,0)="X",V$2,"")</f>
        <v/>
      </c>
      <c r="F2687" t="str">
        <f>IF(VLOOKUP($A2687,Parts!$A:$AM,F$1,0)="X",W$2,"")</f>
        <v/>
      </c>
      <c r="G2687" t="str">
        <f>IF(VLOOKUP($A2687,Parts!$A:$AM,G$1,0)="X",X$2,"")</f>
        <v/>
      </c>
      <c r="H2687" t="str">
        <f>IF(VLOOKUP($A2687,Parts!$A:$AM,H$1,0)="X",Y$2,"")</f>
        <v/>
      </c>
      <c r="I2687" t="str">
        <f>IF(VLOOKUP($A2687,Parts!$A:$AM,I$1,0)="X",Z$2,"")</f>
        <v/>
      </c>
      <c r="J2687" t="str">
        <f>IF(VLOOKUP($A2687,Parts!$A:$AM,J$1,0)="X",AA$2,"")</f>
        <v/>
      </c>
      <c r="K2687" t="str">
        <f>IF(VLOOKUP($A2687,Parts!$A:$AM,K$1,0)="X",AB$2,"")</f>
        <v/>
      </c>
      <c r="L2687" t="str">
        <f>IF(VLOOKUP($A2687,Parts!$A:$AM,L$1,0)="X",AC$2,"")</f>
        <v/>
      </c>
      <c r="M2687" t="str">
        <f>IF(VLOOKUP($A2687,Parts!$A:$AM,M$1,0)="X",AD$2,"")</f>
        <v/>
      </c>
      <c r="N2687" t="str">
        <f>IF(VLOOKUP($A2687,Parts!$A:$AM,N$1,0)="X",AE$2,"")</f>
        <v/>
      </c>
      <c r="O2687" t="str">
        <f>IF(VLOOKUP($A2687,Parts!$A:$AM,O$1,0)="X",AF$2,"")</f>
        <v/>
      </c>
      <c r="P2687" t="str">
        <f t="shared" si="42"/>
        <v/>
      </c>
    </row>
    <row r="2688" spans="1:16" x14ac:dyDescent="0.25">
      <c r="A2688" t="str">
        <f>Table15[[#This Row],[Name]]</f>
        <v>RLA_rcs_micro45</v>
      </c>
      <c r="B2688" t="str">
        <f>IF(VLOOKUP($A2688,Parts!$A:$AM,B$1,0)="X",S$2,"")</f>
        <v/>
      </c>
      <c r="C2688" t="str">
        <f>IF(VLOOKUP($A2688,Parts!$A:$AM,C$1,0)="X",T$2,"")</f>
        <v/>
      </c>
      <c r="D2688" t="str">
        <f>IF(VLOOKUP($A2688,Parts!$A:$AM,D$1,0)="X",U$2,"")</f>
        <v/>
      </c>
      <c r="E2688" t="str">
        <f>IF(VLOOKUP($A2688,Parts!$A:$AM,E$1,0)="X",V$2,"")</f>
        <v/>
      </c>
      <c r="F2688" t="str">
        <f>IF(VLOOKUP($A2688,Parts!$A:$AM,F$1,0)="X",W$2,"")</f>
        <v/>
      </c>
      <c r="G2688" t="str">
        <f>IF(VLOOKUP($A2688,Parts!$A:$AM,G$1,0)="X",X$2,"")</f>
        <v/>
      </c>
      <c r="H2688" t="str">
        <f>IF(VLOOKUP($A2688,Parts!$A:$AM,H$1,0)="X",Y$2,"")</f>
        <v/>
      </c>
      <c r="I2688" t="str">
        <f>IF(VLOOKUP($A2688,Parts!$A:$AM,I$1,0)="X",Z$2,"")</f>
        <v/>
      </c>
      <c r="J2688" t="str">
        <f>IF(VLOOKUP($A2688,Parts!$A:$AM,J$1,0)="X",AA$2,"")</f>
        <v/>
      </c>
      <c r="K2688" t="str">
        <f>IF(VLOOKUP($A2688,Parts!$A:$AM,K$1,0)="X",AB$2,"")</f>
        <v/>
      </c>
      <c r="L2688" t="str">
        <f>IF(VLOOKUP($A2688,Parts!$A:$AM,L$1,0)="X",AC$2,"")</f>
        <v/>
      </c>
      <c r="M2688" t="str">
        <f>IF(VLOOKUP($A2688,Parts!$A:$AM,M$1,0)="X",AD$2,"")</f>
        <v/>
      </c>
      <c r="N2688" t="str">
        <f>IF(VLOOKUP($A2688,Parts!$A:$AM,N$1,0)="X",AE$2,"")</f>
        <v/>
      </c>
      <c r="O2688" t="str">
        <f>IF(VLOOKUP($A2688,Parts!$A:$AM,O$1,0)="X",AF$2,"")</f>
        <v/>
      </c>
      <c r="P2688" t="str">
        <f t="shared" si="42"/>
        <v/>
      </c>
    </row>
    <row r="2689" spans="1:16" x14ac:dyDescent="0.25">
      <c r="A2689" t="str">
        <f>Table15[[#This Row],[Name]]</f>
        <v>RLA_rcs_micro_linear</v>
      </c>
      <c r="B2689" t="str">
        <f>IF(VLOOKUP($A2689,Parts!$A:$AM,B$1,0)="X",S$2,"")</f>
        <v/>
      </c>
      <c r="C2689" t="str">
        <f>IF(VLOOKUP($A2689,Parts!$A:$AM,C$1,0)="X",T$2,"")</f>
        <v/>
      </c>
      <c r="D2689" t="str">
        <f>IF(VLOOKUP($A2689,Parts!$A:$AM,D$1,0)="X",U$2,"")</f>
        <v/>
      </c>
      <c r="E2689" t="str">
        <f>IF(VLOOKUP($A2689,Parts!$A:$AM,E$1,0)="X",V$2,"")</f>
        <v/>
      </c>
      <c r="F2689" t="str">
        <f>IF(VLOOKUP($A2689,Parts!$A:$AM,F$1,0)="X",W$2,"")</f>
        <v/>
      </c>
      <c r="G2689" t="str">
        <f>IF(VLOOKUP($A2689,Parts!$A:$AM,G$1,0)="X",X$2,"")</f>
        <v/>
      </c>
      <c r="H2689" t="str">
        <f>IF(VLOOKUP($A2689,Parts!$A:$AM,H$1,0)="X",Y$2,"")</f>
        <v/>
      </c>
      <c r="I2689" t="str">
        <f>IF(VLOOKUP($A2689,Parts!$A:$AM,I$1,0)="X",Z$2,"")</f>
        <v/>
      </c>
      <c r="J2689" t="str">
        <f>IF(VLOOKUP($A2689,Parts!$A:$AM,J$1,0)="X",AA$2,"")</f>
        <v/>
      </c>
      <c r="K2689" t="str">
        <f>IF(VLOOKUP($A2689,Parts!$A:$AM,K$1,0)="X",AB$2,"")</f>
        <v/>
      </c>
      <c r="L2689" t="str">
        <f>IF(VLOOKUP($A2689,Parts!$A:$AM,L$1,0)="X",AC$2,"")</f>
        <v/>
      </c>
      <c r="M2689" t="str">
        <f>IF(VLOOKUP($A2689,Parts!$A:$AM,M$1,0)="X",AD$2,"")</f>
        <v/>
      </c>
      <c r="N2689" t="str">
        <f>IF(VLOOKUP($A2689,Parts!$A:$AM,N$1,0)="X",AE$2,"")</f>
        <v/>
      </c>
      <c r="O2689" t="str">
        <f>IF(VLOOKUP($A2689,Parts!$A:$AM,O$1,0)="X",AF$2,"")</f>
        <v/>
      </c>
      <c r="P2689" t="str">
        <f t="shared" si="42"/>
        <v/>
      </c>
    </row>
    <row r="2690" spans="1:16" x14ac:dyDescent="0.25">
      <c r="A2690" t="str">
        <f>Table15[[#This Row],[Name]]</f>
        <v>XrcsTankRadialLongHVX</v>
      </c>
      <c r="B2690" t="str">
        <f>IF(VLOOKUP($A2690,Parts!$A:$AM,B$1,0)="X",S$2,"")</f>
        <v/>
      </c>
      <c r="C2690" t="str">
        <f>IF(VLOOKUP($A2690,Parts!$A:$AM,C$1,0)="X",T$2,"")</f>
        <v/>
      </c>
      <c r="D2690" t="str">
        <f>IF(VLOOKUP($A2690,Parts!$A:$AM,D$1,0)="X",U$2,"")</f>
        <v/>
      </c>
      <c r="E2690" t="str">
        <f>IF(VLOOKUP($A2690,Parts!$A:$AM,E$1,0)="X",V$2,"")</f>
        <v/>
      </c>
      <c r="F2690" t="str">
        <f>IF(VLOOKUP($A2690,Parts!$A:$AM,F$1,0)="X",W$2,"")</f>
        <v/>
      </c>
      <c r="G2690" t="str">
        <f>IF(VLOOKUP($A2690,Parts!$A:$AM,G$1,0)="X",X$2,"")</f>
        <v/>
      </c>
      <c r="H2690" t="str">
        <f>IF(VLOOKUP($A2690,Parts!$A:$AM,H$1,0)="X",Y$2,"")</f>
        <v/>
      </c>
      <c r="I2690" t="str">
        <f>IF(VLOOKUP($A2690,Parts!$A:$AM,I$1,0)="X",Z$2,"")</f>
        <v/>
      </c>
      <c r="J2690" t="str">
        <f>IF(VLOOKUP($A2690,Parts!$A:$AM,J$1,0)="X",AA$2,"")</f>
        <v/>
      </c>
      <c r="K2690" t="str">
        <f>IF(VLOOKUP($A2690,Parts!$A:$AM,K$1,0)="X",AB$2,"")</f>
        <v/>
      </c>
      <c r="L2690" t="str">
        <f>IF(VLOOKUP($A2690,Parts!$A:$AM,L$1,0)="X",AC$2,"")</f>
        <v/>
      </c>
      <c r="M2690" t="str">
        <f>IF(VLOOKUP($A2690,Parts!$A:$AM,M$1,0)="X",AD$2,"")</f>
        <v/>
      </c>
      <c r="N2690" t="str">
        <f>IF(VLOOKUP($A2690,Parts!$A:$AM,N$1,0)="X",AE$2,"")</f>
        <v/>
      </c>
      <c r="O2690" t="str">
        <f>IF(VLOOKUP($A2690,Parts!$A:$AM,O$1,0)="X",AF$2,"")</f>
        <v/>
      </c>
      <c r="P2690" t="str">
        <f t="shared" si="42"/>
        <v/>
      </c>
    </row>
    <row r="2691" spans="1:16" x14ac:dyDescent="0.25">
      <c r="A2691" t="str">
        <f>Table15[[#This Row],[Name]]</f>
        <v>XrcsTankRadialLongHVXLP</v>
      </c>
      <c r="B2691" t="str">
        <f>IF(VLOOKUP($A2691,Parts!$A:$AM,B$1,0)="X",S$2,"")</f>
        <v/>
      </c>
      <c r="C2691" t="str">
        <f>IF(VLOOKUP($A2691,Parts!$A:$AM,C$1,0)="X",T$2,"")</f>
        <v/>
      </c>
      <c r="D2691" t="str">
        <f>IF(VLOOKUP($A2691,Parts!$A:$AM,D$1,0)="X",U$2,"")</f>
        <v/>
      </c>
      <c r="E2691" t="str">
        <f>IF(VLOOKUP($A2691,Parts!$A:$AM,E$1,0)="X",V$2,"")</f>
        <v/>
      </c>
      <c r="F2691" t="str">
        <f>IF(VLOOKUP($A2691,Parts!$A:$AM,F$1,0)="X",W$2,"")</f>
        <v/>
      </c>
      <c r="G2691" t="str">
        <f>IF(VLOOKUP($A2691,Parts!$A:$AM,G$1,0)="X",X$2,"")</f>
        <v/>
      </c>
      <c r="H2691" t="str">
        <f>IF(VLOOKUP($A2691,Parts!$A:$AM,H$1,0)="X",Y$2,"")</f>
        <v/>
      </c>
      <c r="I2691" t="str">
        <f>IF(VLOOKUP($A2691,Parts!$A:$AM,I$1,0)="X",Z$2,"")</f>
        <v/>
      </c>
      <c r="J2691" t="str">
        <f>IF(VLOOKUP($A2691,Parts!$A:$AM,J$1,0)="X",AA$2,"")</f>
        <v/>
      </c>
      <c r="K2691" t="str">
        <f>IF(VLOOKUP($A2691,Parts!$A:$AM,K$1,0)="X",AB$2,"")</f>
        <v/>
      </c>
      <c r="L2691" t="str">
        <f>IF(VLOOKUP($A2691,Parts!$A:$AM,L$1,0)="X",AC$2,"")</f>
        <v/>
      </c>
      <c r="M2691" t="str">
        <f>IF(VLOOKUP($A2691,Parts!$A:$AM,M$1,0)="X",AD$2,"")</f>
        <v/>
      </c>
      <c r="N2691" t="str">
        <f>IF(VLOOKUP($A2691,Parts!$A:$AM,N$1,0)="X",AE$2,"")</f>
        <v/>
      </c>
      <c r="O2691" t="str">
        <f>IF(VLOOKUP($A2691,Parts!$A:$AM,O$1,0)="X",AF$2,"")</f>
        <v/>
      </c>
      <c r="P2691" t="str">
        <f t="shared" ref="P2691:P2754" si="43">B2691&amp;C2691&amp;D2691&amp;E2691&amp;F2691&amp;G2691&amp;H2691&amp;I2691&amp;J2691&amp;K2691&amp;L2691&amp;M2691&amp;N2691&amp;O2691</f>
        <v/>
      </c>
    </row>
    <row r="2692" spans="1:16" x14ac:dyDescent="0.25">
      <c r="A2692" t="str">
        <f>Table15[[#This Row],[Name]]</f>
        <v>largeAdapter</v>
      </c>
      <c r="B2692" t="str">
        <f>IF(VLOOKUP($A2692,Parts!$A:$AM,B$1,0)="X",S$2,"")</f>
        <v/>
      </c>
      <c r="C2692" t="str">
        <f>IF(VLOOKUP($A2692,Parts!$A:$AM,C$1,0)="X",T$2,"")</f>
        <v/>
      </c>
      <c r="D2692" t="str">
        <f>IF(VLOOKUP($A2692,Parts!$A:$AM,D$1,0)="X",U$2,"")</f>
        <v/>
      </c>
      <c r="E2692" t="str">
        <f>IF(VLOOKUP($A2692,Parts!$A:$AM,E$1,0)="X",V$2,"")</f>
        <v/>
      </c>
      <c r="F2692" t="str">
        <f>IF(VLOOKUP($A2692,Parts!$A:$AM,F$1,0)="X",W$2,"")</f>
        <v/>
      </c>
      <c r="G2692" t="str">
        <f>IF(VLOOKUP($A2692,Parts!$A:$AM,G$1,0)="X",X$2,"")</f>
        <v/>
      </c>
      <c r="H2692" t="str">
        <f>IF(VLOOKUP($A2692,Parts!$A:$AM,H$1,0)="X",Y$2,"")</f>
        <v/>
      </c>
      <c r="I2692" t="str">
        <f>IF(VLOOKUP($A2692,Parts!$A:$AM,I$1,0)="X",Z$2,"")</f>
        <v/>
      </c>
      <c r="J2692" t="str">
        <f>IF(VLOOKUP($A2692,Parts!$A:$AM,J$1,0)="X",AA$2,"")</f>
        <v/>
      </c>
      <c r="K2692" t="str">
        <f>IF(VLOOKUP($A2692,Parts!$A:$AM,K$1,0)="X",AB$2,"")</f>
        <v/>
      </c>
      <c r="L2692" t="str">
        <f>IF(VLOOKUP($A2692,Parts!$A:$AM,L$1,0)="X",AC$2,"")</f>
        <v/>
      </c>
      <c r="M2692" t="str">
        <f>IF(VLOOKUP($A2692,Parts!$A:$AM,M$1,0)="X",AD$2,"")</f>
        <v/>
      </c>
      <c r="N2692" t="str">
        <f>IF(VLOOKUP($A2692,Parts!$A:$AM,N$1,0)="X",AE$2,"")</f>
        <v/>
      </c>
      <c r="O2692" t="str">
        <f>IF(VLOOKUP($A2692,Parts!$A:$AM,O$1,0)="X",AF$2,"")</f>
        <v/>
      </c>
      <c r="P2692" t="str">
        <f t="shared" si="43"/>
        <v/>
      </c>
    </row>
    <row r="2693" spans="1:16" x14ac:dyDescent="0.25">
      <c r="A2693" t="str">
        <f>Table15[[#This Row],[Name]]</f>
        <v>largeAdapter2</v>
      </c>
      <c r="B2693" t="str">
        <f>IF(VLOOKUP($A2693,Parts!$A:$AM,B$1,0)="X",S$2,"")</f>
        <v/>
      </c>
      <c r="C2693" t="str">
        <f>IF(VLOOKUP($A2693,Parts!$A:$AM,C$1,0)="X",T$2,"")</f>
        <v/>
      </c>
      <c r="D2693" t="str">
        <f>IF(VLOOKUP($A2693,Parts!$A:$AM,D$1,0)="X",U$2,"")</f>
        <v/>
      </c>
      <c r="E2693" t="str">
        <f>IF(VLOOKUP($A2693,Parts!$A:$AM,E$1,0)="X",V$2,"")</f>
        <v/>
      </c>
      <c r="F2693" t="str">
        <f>IF(VLOOKUP($A2693,Parts!$A:$AM,F$1,0)="X",W$2,"")</f>
        <v/>
      </c>
      <c r="G2693" t="str">
        <f>IF(VLOOKUP($A2693,Parts!$A:$AM,G$1,0)="X",X$2,"")</f>
        <v/>
      </c>
      <c r="H2693" t="str">
        <f>IF(VLOOKUP($A2693,Parts!$A:$AM,H$1,0)="X",Y$2,"")</f>
        <v/>
      </c>
      <c r="I2693" t="str">
        <f>IF(VLOOKUP($A2693,Parts!$A:$AM,I$1,0)="X",Z$2,"")</f>
        <v/>
      </c>
      <c r="J2693" t="str">
        <f>IF(VLOOKUP($A2693,Parts!$A:$AM,J$1,0)="X",AA$2,"")</f>
        <v/>
      </c>
      <c r="K2693" t="str">
        <f>IF(VLOOKUP($A2693,Parts!$A:$AM,K$1,0)="X",AB$2,"")</f>
        <v/>
      </c>
      <c r="L2693" t="str">
        <f>IF(VLOOKUP($A2693,Parts!$A:$AM,L$1,0)="X",AC$2,"")</f>
        <v/>
      </c>
      <c r="M2693" t="str">
        <f>IF(VLOOKUP($A2693,Parts!$A:$AM,M$1,0)="X",AD$2,"")</f>
        <v/>
      </c>
      <c r="N2693" t="str">
        <f>IF(VLOOKUP($A2693,Parts!$A:$AM,N$1,0)="X",AE$2,"")</f>
        <v/>
      </c>
      <c r="O2693" t="str">
        <f>IF(VLOOKUP($A2693,Parts!$A:$AM,O$1,0)="X",AF$2,"")</f>
        <v/>
      </c>
      <c r="P2693" t="str">
        <f t="shared" si="43"/>
        <v/>
      </c>
    </row>
    <row r="2694" spans="1:16" x14ac:dyDescent="0.25">
      <c r="A2694" t="str">
        <f>Table15[[#This Row],[Name]]</f>
        <v>decoupler1-2</v>
      </c>
      <c r="B2694" t="str">
        <f>IF(VLOOKUP($A2694,Parts!$A:$AM,B$1,0)="X",S$2,"")</f>
        <v/>
      </c>
      <c r="C2694" t="str">
        <f>IF(VLOOKUP($A2694,Parts!$A:$AM,C$1,0)="X",T$2,"")</f>
        <v/>
      </c>
      <c r="D2694" t="str">
        <f>IF(VLOOKUP($A2694,Parts!$A:$AM,D$1,0)="X",U$2,"")</f>
        <v/>
      </c>
      <c r="E2694" t="str">
        <f>IF(VLOOKUP($A2694,Parts!$A:$AM,E$1,0)="X",V$2,"")</f>
        <v/>
      </c>
      <c r="F2694" t="str">
        <f>IF(VLOOKUP($A2694,Parts!$A:$AM,F$1,0)="X",W$2,"")</f>
        <v/>
      </c>
      <c r="G2694" t="str">
        <f>IF(VLOOKUP($A2694,Parts!$A:$AM,G$1,0)="X",X$2,"")</f>
        <v/>
      </c>
      <c r="H2694" t="str">
        <f>IF(VLOOKUP($A2694,Parts!$A:$AM,H$1,0)="X",Y$2,"")</f>
        <v/>
      </c>
      <c r="I2694" t="str">
        <f>IF(VLOOKUP($A2694,Parts!$A:$AM,I$1,0)="X",Z$2,"")</f>
        <v/>
      </c>
      <c r="J2694" t="str">
        <f>IF(VLOOKUP($A2694,Parts!$A:$AM,J$1,0)="X",AA$2,"")</f>
        <v/>
      </c>
      <c r="K2694" t="str">
        <f>IF(VLOOKUP($A2694,Parts!$A:$AM,K$1,0)="X",AB$2,"")</f>
        <v/>
      </c>
      <c r="L2694" t="str">
        <f>IF(VLOOKUP($A2694,Parts!$A:$AM,L$1,0)="X",AC$2,"")</f>
        <v/>
      </c>
      <c r="M2694" t="str">
        <f>IF(VLOOKUP($A2694,Parts!$A:$AM,M$1,0)="X",AD$2,"")</f>
        <v/>
      </c>
      <c r="N2694" t="str">
        <f>IF(VLOOKUP($A2694,Parts!$A:$AM,N$1,0)="X",AE$2,"")</f>
        <v/>
      </c>
      <c r="O2694" t="str">
        <f>IF(VLOOKUP($A2694,Parts!$A:$AM,O$1,0)="X",AF$2,"")</f>
        <v/>
      </c>
      <c r="P2694" t="str">
        <f t="shared" si="43"/>
        <v/>
      </c>
    </row>
    <row r="2695" spans="1:16" x14ac:dyDescent="0.25">
      <c r="A2695" t="str">
        <f>Table15[[#This Row],[Name]]</f>
        <v>foldingRadLarge</v>
      </c>
      <c r="B2695" t="str">
        <f>IF(VLOOKUP($A2695,Parts!$A:$AM,B$1,0)="X",S$2,"")</f>
        <v/>
      </c>
      <c r="C2695" t="str">
        <f>IF(VLOOKUP($A2695,Parts!$A:$AM,C$1,0)="X",T$2,"")</f>
        <v/>
      </c>
      <c r="D2695" t="str">
        <f>IF(VLOOKUP($A2695,Parts!$A:$AM,D$1,0)="X",U$2,"")</f>
        <v/>
      </c>
      <c r="E2695" t="str">
        <f>IF(VLOOKUP($A2695,Parts!$A:$AM,E$1,0)="X",V$2,"")</f>
        <v/>
      </c>
      <c r="F2695" t="str">
        <f>IF(VLOOKUP($A2695,Parts!$A:$AM,F$1,0)="X",W$2,"")</f>
        <v/>
      </c>
      <c r="G2695" t="str">
        <f>IF(VLOOKUP($A2695,Parts!$A:$AM,G$1,0)="X",X$2,"")</f>
        <v/>
      </c>
      <c r="H2695" t="str">
        <f>IF(VLOOKUP($A2695,Parts!$A:$AM,H$1,0)="X",Y$2,"")</f>
        <v/>
      </c>
      <c r="I2695" t="str">
        <f>IF(VLOOKUP($A2695,Parts!$A:$AM,I$1,0)="X",Z$2,"")</f>
        <v/>
      </c>
      <c r="J2695" t="str">
        <f>IF(VLOOKUP($A2695,Parts!$A:$AM,J$1,0)="X",AA$2,"")</f>
        <v/>
      </c>
      <c r="K2695" t="str">
        <f>IF(VLOOKUP($A2695,Parts!$A:$AM,K$1,0)="X",AB$2,"")</f>
        <v/>
      </c>
      <c r="L2695" t="str">
        <f>IF(VLOOKUP($A2695,Parts!$A:$AM,L$1,0)="X",AC$2,"")</f>
        <v/>
      </c>
      <c r="M2695" t="str">
        <f>IF(VLOOKUP($A2695,Parts!$A:$AM,M$1,0)="X",AD$2,"")</f>
        <v/>
      </c>
      <c r="N2695" t="str">
        <f>IF(VLOOKUP($A2695,Parts!$A:$AM,N$1,0)="X",AE$2,"")</f>
        <v/>
      </c>
      <c r="O2695" t="str">
        <f>IF(VLOOKUP($A2695,Parts!$A:$AM,O$1,0)="X",AF$2,"")</f>
        <v/>
      </c>
      <c r="P2695" t="str">
        <f t="shared" si="43"/>
        <v/>
      </c>
    </row>
    <row r="2696" spans="1:16" x14ac:dyDescent="0.25">
      <c r="A2696" t="str">
        <f>Table15[[#This Row],[Name]]</f>
        <v>fuelTank3-2</v>
      </c>
      <c r="B2696" t="str">
        <f>IF(VLOOKUP($A2696,Parts!$A:$AM,B$1,0)="X",S$2,"")</f>
        <v/>
      </c>
      <c r="C2696" t="str">
        <f>IF(VLOOKUP($A2696,Parts!$A:$AM,C$1,0)="X",T$2,"")</f>
        <v/>
      </c>
      <c r="D2696" t="str">
        <f>IF(VLOOKUP($A2696,Parts!$A:$AM,D$1,0)="X",U$2,"")</f>
        <v/>
      </c>
      <c r="E2696" t="str">
        <f>IF(VLOOKUP($A2696,Parts!$A:$AM,E$1,0)="X",V$2,"")</f>
        <v/>
      </c>
      <c r="F2696" t="str">
        <f>IF(VLOOKUP($A2696,Parts!$A:$AM,F$1,0)="X",W$2,"")</f>
        <v/>
      </c>
      <c r="G2696" t="str">
        <f>IF(VLOOKUP($A2696,Parts!$A:$AM,G$1,0)="X",X$2,"")</f>
        <v/>
      </c>
      <c r="H2696" t="str">
        <f>IF(VLOOKUP($A2696,Parts!$A:$AM,H$1,0)="X",Y$2,"")</f>
        <v/>
      </c>
      <c r="I2696" t="str">
        <f>IF(VLOOKUP($A2696,Parts!$A:$AM,I$1,0)="X",Z$2,"")</f>
        <v/>
      </c>
      <c r="J2696" t="str">
        <f>IF(VLOOKUP($A2696,Parts!$A:$AM,J$1,0)="X",AA$2,"")</f>
        <v/>
      </c>
      <c r="K2696" t="str">
        <f>IF(VLOOKUP($A2696,Parts!$A:$AM,K$1,0)="X",AB$2,"")</f>
        <v/>
      </c>
      <c r="L2696" t="str">
        <f>IF(VLOOKUP($A2696,Parts!$A:$AM,L$1,0)="X",AC$2,"")</f>
        <v/>
      </c>
      <c r="M2696" t="str">
        <f>IF(VLOOKUP($A2696,Parts!$A:$AM,M$1,0)="X",AD$2,"")</f>
        <v/>
      </c>
      <c r="N2696" t="str">
        <f>IF(VLOOKUP($A2696,Parts!$A:$AM,N$1,0)="X",AE$2,"")</f>
        <v/>
      </c>
      <c r="O2696" t="str">
        <f>IF(VLOOKUP($A2696,Parts!$A:$AM,O$1,0)="X",AF$2,"")</f>
        <v/>
      </c>
      <c r="P2696" t="str">
        <f t="shared" si="43"/>
        <v/>
      </c>
    </row>
    <row r="2697" spans="1:16" x14ac:dyDescent="0.25">
      <c r="A2697" t="str">
        <f>Table15[[#This Row],[Name]]</f>
        <v>softTankMK1</v>
      </c>
      <c r="B2697" t="str">
        <f>IF(VLOOKUP($A2697,Parts!$A:$AM,B$1,0)="X",S$2,"")</f>
        <v/>
      </c>
      <c r="C2697" t="str">
        <f>IF(VLOOKUP($A2697,Parts!$A:$AM,C$1,0)="X",T$2,"")</f>
        <v/>
      </c>
      <c r="D2697" t="str">
        <f>IF(VLOOKUP($A2697,Parts!$A:$AM,D$1,0)="X",U$2,"")</f>
        <v/>
      </c>
      <c r="E2697" t="str">
        <f>IF(VLOOKUP($A2697,Parts!$A:$AM,E$1,0)="X",V$2,"")</f>
        <v/>
      </c>
      <c r="F2697" t="str">
        <f>IF(VLOOKUP($A2697,Parts!$A:$AM,F$1,0)="X",W$2,"")</f>
        <v/>
      </c>
      <c r="G2697" t="str">
        <f>IF(VLOOKUP($A2697,Parts!$A:$AM,G$1,0)="X",X$2,"")</f>
        <v/>
      </c>
      <c r="H2697" t="str">
        <f>IF(VLOOKUP($A2697,Parts!$A:$AM,H$1,0)="X",Y$2,"")</f>
        <v/>
      </c>
      <c r="I2697" t="str">
        <f>IF(VLOOKUP($A2697,Parts!$A:$AM,I$1,0)="X",Z$2,"")</f>
        <v/>
      </c>
      <c r="J2697" t="str">
        <f>IF(VLOOKUP($A2697,Parts!$A:$AM,J$1,0)="X",AA$2,"")</f>
        <v/>
      </c>
      <c r="K2697" t="str">
        <f>IF(VLOOKUP($A2697,Parts!$A:$AM,K$1,0)="X",AB$2,"")</f>
        <v/>
      </c>
      <c r="L2697" t="str">
        <f>IF(VLOOKUP($A2697,Parts!$A:$AM,L$1,0)="X",AC$2,"")</f>
        <v/>
      </c>
      <c r="M2697" t="str">
        <f>IF(VLOOKUP($A2697,Parts!$A:$AM,M$1,0)="X",AD$2,"")</f>
        <v/>
      </c>
      <c r="N2697" t="str">
        <f>IF(VLOOKUP($A2697,Parts!$A:$AM,N$1,0)="X",AE$2,"")</f>
        <v/>
      </c>
      <c r="O2697" t="str">
        <f>IF(VLOOKUP($A2697,Parts!$A:$AM,O$1,0)="X",AF$2,"")</f>
        <v/>
      </c>
      <c r="P2697" t="str">
        <f t="shared" si="43"/>
        <v/>
      </c>
    </row>
    <row r="2698" spans="1:16" x14ac:dyDescent="0.25">
      <c r="A2698" t="str">
        <f>Table15[[#This Row],[Name]]</f>
        <v>softTankMK2</v>
      </c>
      <c r="B2698" t="str">
        <f>IF(VLOOKUP($A2698,Parts!$A:$AM,B$1,0)="X",S$2,"")</f>
        <v/>
      </c>
      <c r="C2698" t="str">
        <f>IF(VLOOKUP($A2698,Parts!$A:$AM,C$1,0)="X",T$2,"")</f>
        <v/>
      </c>
      <c r="D2698" t="str">
        <f>IF(VLOOKUP($A2698,Parts!$A:$AM,D$1,0)="X",U$2,"")</f>
        <v/>
      </c>
      <c r="E2698" t="str">
        <f>IF(VLOOKUP($A2698,Parts!$A:$AM,E$1,0)="X",V$2,"")</f>
        <v/>
      </c>
      <c r="F2698" t="str">
        <f>IF(VLOOKUP($A2698,Parts!$A:$AM,F$1,0)="X",W$2,"")</f>
        <v/>
      </c>
      <c r="G2698" t="str">
        <f>IF(VLOOKUP($A2698,Parts!$A:$AM,G$1,0)="X",X$2,"")</f>
        <v/>
      </c>
      <c r="H2698" t="str">
        <f>IF(VLOOKUP($A2698,Parts!$A:$AM,H$1,0)="X",Y$2,"")</f>
        <v/>
      </c>
      <c r="I2698" t="str">
        <f>IF(VLOOKUP($A2698,Parts!$A:$AM,I$1,0)="X",Z$2,"")</f>
        <v/>
      </c>
      <c r="J2698" t="str">
        <f>IF(VLOOKUP($A2698,Parts!$A:$AM,J$1,0)="X",AA$2,"")</f>
        <v/>
      </c>
      <c r="K2698" t="str">
        <f>IF(VLOOKUP($A2698,Parts!$A:$AM,K$1,0)="X",AB$2,"")</f>
        <v/>
      </c>
      <c r="L2698" t="str">
        <f>IF(VLOOKUP($A2698,Parts!$A:$AM,L$1,0)="X",AC$2,"")</f>
        <v/>
      </c>
      <c r="M2698" t="str">
        <f>IF(VLOOKUP($A2698,Parts!$A:$AM,M$1,0)="X",AD$2,"")</f>
        <v/>
      </c>
      <c r="N2698" t="str">
        <f>IF(VLOOKUP($A2698,Parts!$A:$AM,N$1,0)="X",AE$2,"")</f>
        <v/>
      </c>
      <c r="O2698" t="str">
        <f>IF(VLOOKUP($A2698,Parts!$A:$AM,O$1,0)="X",AF$2,"")</f>
        <v/>
      </c>
      <c r="P2698" t="str">
        <f t="shared" si="43"/>
        <v/>
      </c>
    </row>
    <row r="2699" spans="1:16" x14ac:dyDescent="0.25">
      <c r="A2699" t="str">
        <f>Table15[[#This Row],[Name]]</f>
        <v>softTankMK3</v>
      </c>
      <c r="B2699" t="str">
        <f>IF(VLOOKUP($A2699,Parts!$A:$AM,B$1,0)="X",S$2,"")</f>
        <v/>
      </c>
      <c r="C2699" t="str">
        <f>IF(VLOOKUP($A2699,Parts!$A:$AM,C$1,0)="X",T$2,"")</f>
        <v/>
      </c>
      <c r="D2699" t="str">
        <f>IF(VLOOKUP($A2699,Parts!$A:$AM,D$1,0)="X",U$2,"")</f>
        <v/>
      </c>
      <c r="E2699" t="str">
        <f>IF(VLOOKUP($A2699,Parts!$A:$AM,E$1,0)="X",V$2,"")</f>
        <v/>
      </c>
      <c r="F2699" t="str">
        <f>IF(VLOOKUP($A2699,Parts!$A:$AM,F$1,0)="X",W$2,"")</f>
        <v/>
      </c>
      <c r="G2699" t="str">
        <f>IF(VLOOKUP($A2699,Parts!$A:$AM,G$1,0)="X",X$2,"")</f>
        <v/>
      </c>
      <c r="H2699" t="str">
        <f>IF(VLOOKUP($A2699,Parts!$A:$AM,H$1,0)="X",Y$2,"")</f>
        <v/>
      </c>
      <c r="I2699" t="str">
        <f>IF(VLOOKUP($A2699,Parts!$A:$AM,I$1,0)="X",Z$2,"")</f>
        <v/>
      </c>
      <c r="J2699" t="str">
        <f>IF(VLOOKUP($A2699,Parts!$A:$AM,J$1,0)="X",AA$2,"")</f>
        <v/>
      </c>
      <c r="K2699" t="str">
        <f>IF(VLOOKUP($A2699,Parts!$A:$AM,K$1,0)="X",AB$2,"")</f>
        <v/>
      </c>
      <c r="L2699" t="str">
        <f>IF(VLOOKUP($A2699,Parts!$A:$AM,L$1,0)="X",AC$2,"")</f>
        <v/>
      </c>
      <c r="M2699" t="str">
        <f>IF(VLOOKUP($A2699,Parts!$A:$AM,M$1,0)="X",AD$2,"")</f>
        <v/>
      </c>
      <c r="N2699" t="str">
        <f>IF(VLOOKUP($A2699,Parts!$A:$AM,N$1,0)="X",AE$2,"")</f>
        <v/>
      </c>
      <c r="O2699" t="str">
        <f>IF(VLOOKUP($A2699,Parts!$A:$AM,O$1,0)="X",AF$2,"")</f>
        <v/>
      </c>
      <c r="P2699" t="str">
        <f t="shared" si="43"/>
        <v/>
      </c>
    </row>
    <row r="2700" spans="1:16" x14ac:dyDescent="0.25">
      <c r="A2700" t="str">
        <f>Table15[[#This Row],[Name]]</f>
        <v>softTankMK4</v>
      </c>
      <c r="B2700" t="str">
        <f>IF(VLOOKUP($A2700,Parts!$A:$AM,B$1,0)="X",S$2,"")</f>
        <v/>
      </c>
      <c r="C2700" t="str">
        <f>IF(VLOOKUP($A2700,Parts!$A:$AM,C$1,0)="X",T$2,"")</f>
        <v/>
      </c>
      <c r="D2700" t="str">
        <f>IF(VLOOKUP($A2700,Parts!$A:$AM,D$1,0)="X",U$2,"")</f>
        <v/>
      </c>
      <c r="E2700" t="str">
        <f>IF(VLOOKUP($A2700,Parts!$A:$AM,E$1,0)="X",V$2,"")</f>
        <v/>
      </c>
      <c r="F2700" t="str">
        <f>IF(VLOOKUP($A2700,Parts!$A:$AM,F$1,0)="X",W$2,"")</f>
        <v/>
      </c>
      <c r="G2700" t="str">
        <f>IF(VLOOKUP($A2700,Parts!$A:$AM,G$1,0)="X",X$2,"")</f>
        <v/>
      </c>
      <c r="H2700" t="str">
        <f>IF(VLOOKUP($A2700,Parts!$A:$AM,H$1,0)="X",Y$2,"")</f>
        <v/>
      </c>
      <c r="I2700" t="str">
        <f>IF(VLOOKUP($A2700,Parts!$A:$AM,I$1,0)="X",Z$2,"")</f>
        <v/>
      </c>
      <c r="J2700" t="str">
        <f>IF(VLOOKUP($A2700,Parts!$A:$AM,J$1,0)="X",AA$2,"")</f>
        <v/>
      </c>
      <c r="K2700" t="str">
        <f>IF(VLOOKUP($A2700,Parts!$A:$AM,K$1,0)="X",AB$2,"")</f>
        <v/>
      </c>
      <c r="L2700" t="str">
        <f>IF(VLOOKUP($A2700,Parts!$A:$AM,L$1,0)="X",AC$2,"")</f>
        <v/>
      </c>
      <c r="M2700" t="str">
        <f>IF(VLOOKUP($A2700,Parts!$A:$AM,M$1,0)="X",AD$2,"")</f>
        <v/>
      </c>
      <c r="N2700" t="str">
        <f>IF(VLOOKUP($A2700,Parts!$A:$AM,N$1,0)="X",AE$2,"")</f>
        <v/>
      </c>
      <c r="O2700" t="str">
        <f>IF(VLOOKUP($A2700,Parts!$A:$AM,O$1,0)="X",AF$2,"")</f>
        <v/>
      </c>
      <c r="P2700" t="str">
        <f t="shared" si="43"/>
        <v/>
      </c>
    </row>
    <row r="2701" spans="1:16" x14ac:dyDescent="0.25">
      <c r="A2701" t="str">
        <f>Table15[[#This Row],[Name]]</f>
        <v>softTankMK5</v>
      </c>
      <c r="B2701" t="str">
        <f>IF(VLOOKUP($A2701,Parts!$A:$AM,B$1,0)="X",S$2,"")</f>
        <v/>
      </c>
      <c r="C2701" t="str">
        <f>IF(VLOOKUP($A2701,Parts!$A:$AM,C$1,0)="X",T$2,"")</f>
        <v/>
      </c>
      <c r="D2701" t="str">
        <f>IF(VLOOKUP($A2701,Parts!$A:$AM,D$1,0)="X",U$2,"")</f>
        <v/>
      </c>
      <c r="E2701" t="str">
        <f>IF(VLOOKUP($A2701,Parts!$A:$AM,E$1,0)="X",V$2,"")</f>
        <v/>
      </c>
      <c r="F2701" t="str">
        <f>IF(VLOOKUP($A2701,Parts!$A:$AM,F$1,0)="X",W$2,"")</f>
        <v/>
      </c>
      <c r="G2701" t="str">
        <f>IF(VLOOKUP($A2701,Parts!$A:$AM,G$1,0)="X",X$2,"")</f>
        <v/>
      </c>
      <c r="H2701" t="str">
        <f>IF(VLOOKUP($A2701,Parts!$A:$AM,H$1,0)="X",Y$2,"")</f>
        <v/>
      </c>
      <c r="I2701" t="str">
        <f>IF(VLOOKUP($A2701,Parts!$A:$AM,I$1,0)="X",Z$2,"")</f>
        <v/>
      </c>
      <c r="J2701" t="str">
        <f>IF(VLOOKUP($A2701,Parts!$A:$AM,J$1,0)="X",AA$2,"")</f>
        <v/>
      </c>
      <c r="K2701" t="str">
        <f>IF(VLOOKUP($A2701,Parts!$A:$AM,K$1,0)="X",AB$2,"")</f>
        <v/>
      </c>
      <c r="L2701" t="str">
        <f>IF(VLOOKUP($A2701,Parts!$A:$AM,L$1,0)="X",AC$2,"")</f>
        <v/>
      </c>
      <c r="M2701" t="str">
        <f>IF(VLOOKUP($A2701,Parts!$A:$AM,M$1,0)="X",AD$2,"")</f>
        <v/>
      </c>
      <c r="N2701" t="str">
        <f>IF(VLOOKUP($A2701,Parts!$A:$AM,N$1,0)="X",AE$2,"")</f>
        <v/>
      </c>
      <c r="O2701" t="str">
        <f>IF(VLOOKUP($A2701,Parts!$A:$AM,O$1,0)="X",AF$2,"")</f>
        <v/>
      </c>
      <c r="P2701" t="str">
        <f t="shared" si="43"/>
        <v/>
      </c>
    </row>
    <row r="2702" spans="1:16" x14ac:dyDescent="0.25">
      <c r="A2702" t="str">
        <f>Table15[[#This Row],[Name]]</f>
        <v>adapter-25-125</v>
      </c>
      <c r="B2702" t="str">
        <f>IF(VLOOKUP($A2702,Parts!$A:$AM,B$1,0)="X",S$2,"")</f>
        <v/>
      </c>
      <c r="C2702" t="str">
        <f>IF(VLOOKUP($A2702,Parts!$A:$AM,C$1,0)="X",T$2,"")</f>
        <v/>
      </c>
      <c r="D2702" t="str">
        <f>IF(VLOOKUP($A2702,Parts!$A:$AM,D$1,0)="X",U$2,"")</f>
        <v/>
      </c>
      <c r="E2702" t="str">
        <f>IF(VLOOKUP($A2702,Parts!$A:$AM,E$1,0)="X",V$2,"")</f>
        <v/>
      </c>
      <c r="F2702" t="str">
        <f>IF(VLOOKUP($A2702,Parts!$A:$AM,F$1,0)="X",W$2,"")</f>
        <v/>
      </c>
      <c r="G2702" t="str">
        <f>IF(VLOOKUP($A2702,Parts!$A:$AM,G$1,0)="X",X$2,"")</f>
        <v/>
      </c>
      <c r="H2702" t="str">
        <f>IF(VLOOKUP($A2702,Parts!$A:$AM,H$1,0)="X",Y$2,"")</f>
        <v/>
      </c>
      <c r="I2702" t="str">
        <f>IF(VLOOKUP($A2702,Parts!$A:$AM,I$1,0)="X",Z$2,"")</f>
        <v/>
      </c>
      <c r="J2702" t="str">
        <f>IF(VLOOKUP($A2702,Parts!$A:$AM,J$1,0)="X",AA$2,"")</f>
        <v/>
      </c>
      <c r="K2702" t="str">
        <f>IF(VLOOKUP($A2702,Parts!$A:$AM,K$1,0)="X",AB$2,"")</f>
        <v/>
      </c>
      <c r="L2702" t="str">
        <f>IF(VLOOKUP($A2702,Parts!$A:$AM,L$1,0)="X",AC$2,"")</f>
        <v/>
      </c>
      <c r="M2702" t="str">
        <f>IF(VLOOKUP($A2702,Parts!$A:$AM,M$1,0)="X",AD$2,"")</f>
        <v/>
      </c>
      <c r="N2702" t="str">
        <f>IF(VLOOKUP($A2702,Parts!$A:$AM,N$1,0)="X",AE$2,"")</f>
        <v/>
      </c>
      <c r="O2702" t="str">
        <f>IF(VLOOKUP($A2702,Parts!$A:$AM,O$1,0)="X",AF$2,"")</f>
        <v/>
      </c>
      <c r="P2702" t="str">
        <f t="shared" si="43"/>
        <v/>
      </c>
    </row>
    <row r="2703" spans="1:16" x14ac:dyDescent="0.25">
      <c r="A2703" t="str">
        <f>Table15[[#This Row],[Name]]</f>
        <v>adapter-375-25</v>
      </c>
      <c r="B2703" t="str">
        <f>IF(VLOOKUP($A2703,Parts!$A:$AM,B$1,0)="X",S$2,"")</f>
        <v/>
      </c>
      <c r="C2703" t="str">
        <f>IF(VLOOKUP($A2703,Parts!$A:$AM,C$1,0)="X",T$2,"")</f>
        <v/>
      </c>
      <c r="D2703" t="str">
        <f>IF(VLOOKUP($A2703,Parts!$A:$AM,D$1,0)="X",U$2,"")</f>
        <v/>
      </c>
      <c r="E2703" t="str">
        <f>IF(VLOOKUP($A2703,Parts!$A:$AM,E$1,0)="X",V$2,"")</f>
        <v/>
      </c>
      <c r="F2703" t="str">
        <f>IF(VLOOKUP($A2703,Parts!$A:$AM,F$1,0)="X",W$2,"")</f>
        <v/>
      </c>
      <c r="G2703" t="str">
        <f>IF(VLOOKUP($A2703,Parts!$A:$AM,G$1,0)="X",X$2,"")</f>
        <v/>
      </c>
      <c r="H2703" t="str">
        <f>IF(VLOOKUP($A2703,Parts!$A:$AM,H$1,0)="X",Y$2,"")</f>
        <v/>
      </c>
      <c r="I2703" t="str">
        <f>IF(VLOOKUP($A2703,Parts!$A:$AM,I$1,0)="X",Z$2,"")</f>
        <v/>
      </c>
      <c r="J2703" t="str">
        <f>IF(VLOOKUP($A2703,Parts!$A:$AM,J$1,0)="X",AA$2,"")</f>
        <v/>
      </c>
      <c r="K2703" t="str">
        <f>IF(VLOOKUP($A2703,Parts!$A:$AM,K$1,0)="X",AB$2,"")</f>
        <v/>
      </c>
      <c r="L2703" t="str">
        <f>IF(VLOOKUP($A2703,Parts!$A:$AM,L$1,0)="X",AC$2,"")</f>
        <v/>
      </c>
      <c r="M2703" t="str">
        <f>IF(VLOOKUP($A2703,Parts!$A:$AM,M$1,0)="X",AD$2,"")</f>
        <v/>
      </c>
      <c r="N2703" t="str">
        <f>IF(VLOOKUP($A2703,Parts!$A:$AM,N$1,0)="X",AE$2,"")</f>
        <v/>
      </c>
      <c r="O2703" t="str">
        <f>IF(VLOOKUP($A2703,Parts!$A:$AM,O$1,0)="X",AF$2,"")</f>
        <v/>
      </c>
      <c r="P2703" t="str">
        <f t="shared" si="43"/>
        <v/>
      </c>
    </row>
    <row r="2704" spans="1:16" x14ac:dyDescent="0.25">
      <c r="A2704" t="str">
        <f>Table15[[#This Row],[Name]]</f>
        <v>fuelTank2-2</v>
      </c>
      <c r="B2704" t="str">
        <f>IF(VLOOKUP($A2704,Parts!$A:$AM,B$1,0)="X",S$2,"")</f>
        <v/>
      </c>
      <c r="C2704" t="str">
        <f>IF(VLOOKUP($A2704,Parts!$A:$AM,C$1,0)="X",T$2,"")</f>
        <v/>
      </c>
      <c r="D2704" t="str">
        <f>IF(VLOOKUP($A2704,Parts!$A:$AM,D$1,0)="X",U$2,"")</f>
        <v/>
      </c>
      <c r="E2704" t="str">
        <f>IF(VLOOKUP($A2704,Parts!$A:$AM,E$1,0)="X",V$2,"")</f>
        <v/>
      </c>
      <c r="F2704" t="str">
        <f>IF(VLOOKUP($A2704,Parts!$A:$AM,F$1,0)="X",W$2,"")</f>
        <v/>
      </c>
      <c r="G2704" t="str">
        <f>IF(VLOOKUP($A2704,Parts!$A:$AM,G$1,0)="X",X$2,"")</f>
        <v/>
      </c>
      <c r="H2704" t="str">
        <f>IF(VLOOKUP($A2704,Parts!$A:$AM,H$1,0)="X",Y$2,"")</f>
        <v/>
      </c>
      <c r="I2704" t="str">
        <f>IF(VLOOKUP($A2704,Parts!$A:$AM,I$1,0)="X",Z$2,"")</f>
        <v/>
      </c>
      <c r="J2704" t="str">
        <f>IF(VLOOKUP($A2704,Parts!$A:$AM,J$1,0)="X",AA$2,"")</f>
        <v/>
      </c>
      <c r="K2704" t="str">
        <f>IF(VLOOKUP($A2704,Parts!$A:$AM,K$1,0)="X",AB$2,"")</f>
        <v/>
      </c>
      <c r="L2704" t="str">
        <f>IF(VLOOKUP($A2704,Parts!$A:$AM,L$1,0)="X",AC$2,"")</f>
        <v/>
      </c>
      <c r="M2704" t="str">
        <f>IF(VLOOKUP($A2704,Parts!$A:$AM,M$1,0)="X",AD$2,"")</f>
        <v/>
      </c>
      <c r="N2704" t="str">
        <f>IF(VLOOKUP($A2704,Parts!$A:$AM,N$1,0)="X",AE$2,"")</f>
        <v/>
      </c>
      <c r="O2704" t="str">
        <f>IF(VLOOKUP($A2704,Parts!$A:$AM,O$1,0)="X",AF$2,"")</f>
        <v/>
      </c>
      <c r="P2704" t="str">
        <f t="shared" si="43"/>
        <v/>
      </c>
    </row>
    <row r="2705" spans="1:16" x14ac:dyDescent="0.25">
      <c r="A2705" t="str">
        <f>Table15[[#This Row],[Name]]</f>
        <v>fuelTank1-2</v>
      </c>
      <c r="B2705" t="str">
        <f>IF(VLOOKUP($A2705,Parts!$A:$AM,B$1,0)="X",S$2,"")</f>
        <v/>
      </c>
      <c r="C2705" t="str">
        <f>IF(VLOOKUP($A2705,Parts!$A:$AM,C$1,0)="X",T$2,"")</f>
        <v/>
      </c>
      <c r="D2705" t="str">
        <f>IF(VLOOKUP($A2705,Parts!$A:$AM,D$1,0)="X",U$2,"")</f>
        <v/>
      </c>
      <c r="E2705" t="str">
        <f>IF(VLOOKUP($A2705,Parts!$A:$AM,E$1,0)="X",V$2,"")</f>
        <v/>
      </c>
      <c r="F2705" t="str">
        <f>IF(VLOOKUP($A2705,Parts!$A:$AM,F$1,0)="X",W$2,"")</f>
        <v/>
      </c>
      <c r="G2705" t="str">
        <f>IF(VLOOKUP($A2705,Parts!$A:$AM,G$1,0)="X",X$2,"")</f>
        <v/>
      </c>
      <c r="H2705" t="str">
        <f>IF(VLOOKUP($A2705,Parts!$A:$AM,H$1,0)="X",Y$2,"")</f>
        <v/>
      </c>
      <c r="I2705" t="str">
        <f>IF(VLOOKUP($A2705,Parts!$A:$AM,I$1,0)="X",Z$2,"")</f>
        <v/>
      </c>
      <c r="J2705" t="str">
        <f>IF(VLOOKUP($A2705,Parts!$A:$AM,J$1,0)="X",AA$2,"")</f>
        <v/>
      </c>
      <c r="K2705" t="str">
        <f>IF(VLOOKUP($A2705,Parts!$A:$AM,K$1,0)="X",AB$2,"")</f>
        <v/>
      </c>
      <c r="L2705" t="str">
        <f>IF(VLOOKUP($A2705,Parts!$A:$AM,L$1,0)="X",AC$2,"")</f>
        <v/>
      </c>
      <c r="M2705" t="str">
        <f>IF(VLOOKUP($A2705,Parts!$A:$AM,M$1,0)="X",AD$2,"")</f>
        <v/>
      </c>
      <c r="N2705" t="str">
        <f>IF(VLOOKUP($A2705,Parts!$A:$AM,N$1,0)="X",AE$2,"")</f>
        <v/>
      </c>
      <c r="O2705" t="str">
        <f>IF(VLOOKUP($A2705,Parts!$A:$AM,O$1,0)="X",AF$2,"")</f>
        <v/>
      </c>
      <c r="P2705" t="str">
        <f t="shared" si="43"/>
        <v/>
      </c>
    </row>
    <row r="2706" spans="1:16" x14ac:dyDescent="0.25">
      <c r="A2706" t="str">
        <f>Table15[[#This Row],[Name]]</f>
        <v>fuelTank1-5</v>
      </c>
      <c r="B2706" t="str">
        <f>IF(VLOOKUP($A2706,Parts!$A:$AM,B$1,0)="X",S$2,"")</f>
        <v/>
      </c>
      <c r="C2706" t="str">
        <f>IF(VLOOKUP($A2706,Parts!$A:$AM,C$1,0)="X",T$2,"")</f>
        <v/>
      </c>
      <c r="D2706" t="str">
        <f>IF(VLOOKUP($A2706,Parts!$A:$AM,D$1,0)="X",U$2,"")</f>
        <v/>
      </c>
      <c r="E2706" t="str">
        <f>IF(VLOOKUP($A2706,Parts!$A:$AM,E$1,0)="X",V$2,"")</f>
        <v/>
      </c>
      <c r="F2706" t="str">
        <f>IF(VLOOKUP($A2706,Parts!$A:$AM,F$1,0)="X",W$2,"")</f>
        <v/>
      </c>
      <c r="G2706" t="str">
        <f>IF(VLOOKUP($A2706,Parts!$A:$AM,G$1,0)="X",X$2,"")</f>
        <v/>
      </c>
      <c r="H2706" t="str">
        <f>IF(VLOOKUP($A2706,Parts!$A:$AM,H$1,0)="X",Y$2,"")</f>
        <v/>
      </c>
      <c r="I2706" t="str">
        <f>IF(VLOOKUP($A2706,Parts!$A:$AM,I$1,0)="X",Z$2,"")</f>
        <v/>
      </c>
      <c r="J2706" t="str">
        <f>IF(VLOOKUP($A2706,Parts!$A:$AM,J$1,0)="X",AA$2,"")</f>
        <v/>
      </c>
      <c r="K2706" t="str">
        <f>IF(VLOOKUP($A2706,Parts!$A:$AM,K$1,0)="X",AB$2,"")</f>
        <v/>
      </c>
      <c r="L2706" t="str">
        <f>IF(VLOOKUP($A2706,Parts!$A:$AM,L$1,0)="X",AC$2,"")</f>
        <v/>
      </c>
      <c r="M2706" t="str">
        <f>IF(VLOOKUP($A2706,Parts!$A:$AM,M$1,0)="X",AD$2,"")</f>
        <v/>
      </c>
      <c r="N2706" t="str">
        <f>IF(VLOOKUP($A2706,Parts!$A:$AM,N$1,0)="X",AE$2,"")</f>
        <v/>
      </c>
      <c r="O2706" t="str">
        <f>IF(VLOOKUP($A2706,Parts!$A:$AM,O$1,0)="X",AF$2,"")</f>
        <v/>
      </c>
      <c r="P2706" t="str">
        <f t="shared" si="43"/>
        <v/>
      </c>
    </row>
    <row r="2707" spans="1:16" x14ac:dyDescent="0.25">
      <c r="A2707" t="str">
        <f>Table15[[#This Row],[Name]]</f>
        <v>fuelTank4-2</v>
      </c>
      <c r="B2707" t="str">
        <f>IF(VLOOKUP($A2707,Parts!$A:$AM,B$1,0)="X",S$2,"")</f>
        <v/>
      </c>
      <c r="C2707" t="str">
        <f>IF(VLOOKUP($A2707,Parts!$A:$AM,C$1,0)="X",T$2,"")</f>
        <v/>
      </c>
      <c r="D2707" t="str">
        <f>IF(VLOOKUP($A2707,Parts!$A:$AM,D$1,0)="X",U$2,"")</f>
        <v/>
      </c>
      <c r="E2707" t="str">
        <f>IF(VLOOKUP($A2707,Parts!$A:$AM,E$1,0)="X",V$2,"")</f>
        <v/>
      </c>
      <c r="F2707" t="str">
        <f>IF(VLOOKUP($A2707,Parts!$A:$AM,F$1,0)="X",W$2,"")</f>
        <v/>
      </c>
      <c r="G2707" t="str">
        <f>IF(VLOOKUP($A2707,Parts!$A:$AM,G$1,0)="X",X$2,"")</f>
        <v/>
      </c>
      <c r="H2707" t="str">
        <f>IF(VLOOKUP($A2707,Parts!$A:$AM,H$1,0)="X",Y$2,"")</f>
        <v/>
      </c>
      <c r="I2707" t="str">
        <f>IF(VLOOKUP($A2707,Parts!$A:$AM,I$1,0)="X",Z$2,"")</f>
        <v/>
      </c>
      <c r="J2707" t="str">
        <f>IF(VLOOKUP($A2707,Parts!$A:$AM,J$1,0)="X",AA$2,"")</f>
        <v/>
      </c>
      <c r="K2707" t="str">
        <f>IF(VLOOKUP($A2707,Parts!$A:$AM,K$1,0)="X",AB$2,"")</f>
        <v/>
      </c>
      <c r="L2707" t="str">
        <f>IF(VLOOKUP($A2707,Parts!$A:$AM,L$1,0)="X",AC$2,"")</f>
        <v/>
      </c>
      <c r="M2707" t="str">
        <f>IF(VLOOKUP($A2707,Parts!$A:$AM,M$1,0)="X",AD$2,"")</f>
        <v/>
      </c>
      <c r="N2707" t="str">
        <f>IF(VLOOKUP($A2707,Parts!$A:$AM,N$1,0)="X",AE$2,"")</f>
        <v/>
      </c>
      <c r="O2707" t="str">
        <f>IF(VLOOKUP($A2707,Parts!$A:$AM,O$1,0)="X",AF$2,"")</f>
        <v/>
      </c>
      <c r="P2707" t="str">
        <f t="shared" si="43"/>
        <v/>
      </c>
    </row>
    <row r="2708" spans="1:16" x14ac:dyDescent="0.25">
      <c r="A2708" t="str">
        <f>Table15[[#This Row],[Name]]</f>
        <v>Griffon101</v>
      </c>
      <c r="B2708" t="str">
        <f>IF(VLOOKUP($A2708,Parts!$A:$AM,B$1,0)="X",S$2,"")</f>
        <v/>
      </c>
      <c r="C2708" t="str">
        <f>IF(VLOOKUP($A2708,Parts!$A:$AM,C$1,0)="X",T$2,"")</f>
        <v/>
      </c>
      <c r="D2708" t="str">
        <f>IF(VLOOKUP($A2708,Parts!$A:$AM,D$1,0)="X",U$2,"")</f>
        <v/>
      </c>
      <c r="E2708" t="str">
        <f>IF(VLOOKUP($A2708,Parts!$A:$AM,E$1,0)="X",V$2,"")</f>
        <v/>
      </c>
      <c r="F2708" t="str">
        <f>IF(VLOOKUP($A2708,Parts!$A:$AM,F$1,0)="X",W$2,"")</f>
        <v/>
      </c>
      <c r="G2708" t="str">
        <f>IF(VLOOKUP($A2708,Parts!$A:$AM,G$1,0)="X",X$2,"")</f>
        <v/>
      </c>
      <c r="H2708" t="str">
        <f>IF(VLOOKUP($A2708,Parts!$A:$AM,H$1,0)="X",Y$2,"")</f>
        <v/>
      </c>
      <c r="I2708" t="str">
        <f>IF(VLOOKUP($A2708,Parts!$A:$AM,I$1,0)="X",Z$2,"")</f>
        <v/>
      </c>
      <c r="J2708" t="str">
        <f>IF(VLOOKUP($A2708,Parts!$A:$AM,J$1,0)="X",AA$2,"")</f>
        <v/>
      </c>
      <c r="K2708" t="str">
        <f>IF(VLOOKUP($A2708,Parts!$A:$AM,K$1,0)="X",AB$2,"")</f>
        <v/>
      </c>
      <c r="L2708" t="str">
        <f>IF(VLOOKUP($A2708,Parts!$A:$AM,L$1,0)="X",AC$2,"")</f>
        <v/>
      </c>
      <c r="M2708" t="str">
        <f>IF(VLOOKUP($A2708,Parts!$A:$AM,M$1,0)="X",AD$2,"")</f>
        <v/>
      </c>
      <c r="N2708" t="str">
        <f>IF(VLOOKUP($A2708,Parts!$A:$AM,N$1,0)="X",AE$2,"")</f>
        <v/>
      </c>
      <c r="O2708" t="str">
        <f>IF(VLOOKUP($A2708,Parts!$A:$AM,O$1,0)="X",AF$2,"")</f>
        <v/>
      </c>
      <c r="P2708" t="str">
        <f t="shared" si="43"/>
        <v/>
      </c>
    </row>
    <row r="2709" spans="1:16" x14ac:dyDescent="0.25">
      <c r="A2709" t="str">
        <f>Table15[[#This Row],[Name]]</f>
        <v>Griffon88</v>
      </c>
      <c r="B2709" t="str">
        <f>IF(VLOOKUP($A2709,Parts!$A:$AM,B$1,0)="X",S$2,"")</f>
        <v/>
      </c>
      <c r="C2709" t="str">
        <f>IF(VLOOKUP($A2709,Parts!$A:$AM,C$1,0)="X",T$2,"")</f>
        <v/>
      </c>
      <c r="D2709" t="str">
        <f>IF(VLOOKUP($A2709,Parts!$A:$AM,D$1,0)="X",U$2,"")</f>
        <v/>
      </c>
      <c r="E2709" t="str">
        <f>IF(VLOOKUP($A2709,Parts!$A:$AM,E$1,0)="X",V$2,"")</f>
        <v/>
      </c>
      <c r="F2709" t="str">
        <f>IF(VLOOKUP($A2709,Parts!$A:$AM,F$1,0)="X",W$2,"")</f>
        <v/>
      </c>
      <c r="G2709" t="str">
        <f>IF(VLOOKUP($A2709,Parts!$A:$AM,G$1,0)="X",X$2,"")</f>
        <v/>
      </c>
      <c r="H2709" t="str">
        <f>IF(VLOOKUP($A2709,Parts!$A:$AM,H$1,0)="X",Y$2,"")</f>
        <v/>
      </c>
      <c r="I2709" t="str">
        <f>IF(VLOOKUP($A2709,Parts!$A:$AM,I$1,0)="X",Z$2,"")</f>
        <v/>
      </c>
      <c r="J2709" t="str">
        <f>IF(VLOOKUP($A2709,Parts!$A:$AM,J$1,0)="X",AA$2,"")</f>
        <v/>
      </c>
      <c r="K2709" t="str">
        <f>IF(VLOOKUP($A2709,Parts!$A:$AM,K$1,0)="X",AB$2,"")</f>
        <v/>
      </c>
      <c r="L2709" t="str">
        <f>IF(VLOOKUP($A2709,Parts!$A:$AM,L$1,0)="X",AC$2,"")</f>
        <v/>
      </c>
      <c r="M2709" t="str">
        <f>IF(VLOOKUP($A2709,Parts!$A:$AM,M$1,0)="X",AD$2,"")</f>
        <v/>
      </c>
      <c r="N2709" t="str">
        <f>IF(VLOOKUP($A2709,Parts!$A:$AM,N$1,0)="X",AE$2,"")</f>
        <v/>
      </c>
      <c r="O2709" t="str">
        <f>IF(VLOOKUP($A2709,Parts!$A:$AM,O$1,0)="X",AF$2,"")</f>
        <v/>
      </c>
      <c r="P2709" t="str">
        <f t="shared" si="43"/>
        <v/>
      </c>
    </row>
    <row r="2710" spans="1:16" x14ac:dyDescent="0.25">
      <c r="A2710" t="str">
        <f>Table15[[#This Row],[Name]]</f>
        <v>SXTMerlin46Prop</v>
      </c>
      <c r="B2710" t="str">
        <f>IF(VLOOKUP($A2710,Parts!$A:$AM,B$1,0)="X",S$2,"")</f>
        <v/>
      </c>
      <c r="C2710" t="str">
        <f>IF(VLOOKUP($A2710,Parts!$A:$AM,C$1,0)="X",T$2,"")</f>
        <v/>
      </c>
      <c r="D2710" t="str">
        <f>IF(VLOOKUP($A2710,Parts!$A:$AM,D$1,0)="X",U$2,"")</f>
        <v/>
      </c>
      <c r="E2710" t="str">
        <f>IF(VLOOKUP($A2710,Parts!$A:$AM,E$1,0)="X",V$2,"")</f>
        <v/>
      </c>
      <c r="F2710" t="str">
        <f>IF(VLOOKUP($A2710,Parts!$A:$AM,F$1,0)="X",W$2,"")</f>
        <v/>
      </c>
      <c r="G2710" t="str">
        <f>IF(VLOOKUP($A2710,Parts!$A:$AM,G$1,0)="X",X$2,"")</f>
        <v/>
      </c>
      <c r="H2710" t="str">
        <f>IF(VLOOKUP($A2710,Parts!$A:$AM,H$1,0)="X",Y$2,"")</f>
        <v/>
      </c>
      <c r="I2710" t="str">
        <f>IF(VLOOKUP($A2710,Parts!$A:$AM,I$1,0)="X",Z$2,"")</f>
        <v/>
      </c>
      <c r="J2710" t="str">
        <f>IF(VLOOKUP($A2710,Parts!$A:$AM,J$1,0)="X",AA$2,"")</f>
        <v/>
      </c>
      <c r="K2710" t="str">
        <f>IF(VLOOKUP($A2710,Parts!$A:$AM,K$1,0)="X",AB$2,"")</f>
        <v/>
      </c>
      <c r="L2710" t="str">
        <f>IF(VLOOKUP($A2710,Parts!$A:$AM,L$1,0)="X",AC$2,"")</f>
        <v/>
      </c>
      <c r="M2710" t="str">
        <f>IF(VLOOKUP($A2710,Parts!$A:$AM,M$1,0)="X",AD$2,"")</f>
        <v/>
      </c>
      <c r="N2710" t="str">
        <f>IF(VLOOKUP($A2710,Parts!$A:$AM,N$1,0)="X",AE$2,"")</f>
        <v/>
      </c>
      <c r="O2710" t="str">
        <f>IF(VLOOKUP($A2710,Parts!$A:$AM,O$1,0)="X",AF$2,"")</f>
        <v/>
      </c>
      <c r="P2710" t="str">
        <f t="shared" si="43"/>
        <v/>
      </c>
    </row>
    <row r="2711" spans="1:16" x14ac:dyDescent="0.25">
      <c r="A2711" t="str">
        <f>Table15[[#This Row],[Name]]</f>
        <v>SXTMerlin66prop</v>
      </c>
      <c r="B2711" t="str">
        <f>IF(VLOOKUP($A2711,Parts!$A:$AM,B$1,0)="X",S$2,"")</f>
        <v/>
      </c>
      <c r="C2711" t="str">
        <f>IF(VLOOKUP($A2711,Parts!$A:$AM,C$1,0)="X",T$2,"")</f>
        <v/>
      </c>
      <c r="D2711" t="str">
        <f>IF(VLOOKUP($A2711,Parts!$A:$AM,D$1,0)="X",U$2,"")</f>
        <v/>
      </c>
      <c r="E2711" t="str">
        <f>IF(VLOOKUP($A2711,Parts!$A:$AM,E$1,0)="X",V$2,"")</f>
        <v/>
      </c>
      <c r="F2711" t="str">
        <f>IF(VLOOKUP($A2711,Parts!$A:$AM,F$1,0)="X",W$2,"")</f>
        <v/>
      </c>
      <c r="G2711" t="str">
        <f>IF(VLOOKUP($A2711,Parts!$A:$AM,G$1,0)="X",X$2,"")</f>
        <v/>
      </c>
      <c r="H2711" t="str">
        <f>IF(VLOOKUP($A2711,Parts!$A:$AM,H$1,0)="X",Y$2,"")</f>
        <v/>
      </c>
      <c r="I2711" t="str">
        <f>IF(VLOOKUP($A2711,Parts!$A:$AM,I$1,0)="X",Z$2,"")</f>
        <v/>
      </c>
      <c r="J2711" t="str">
        <f>IF(VLOOKUP($A2711,Parts!$A:$AM,J$1,0)="X",AA$2,"")</f>
        <v/>
      </c>
      <c r="K2711" t="str">
        <f>IF(VLOOKUP($A2711,Parts!$A:$AM,K$1,0)="X",AB$2,"")</f>
        <v/>
      </c>
      <c r="L2711" t="str">
        <f>IF(VLOOKUP($A2711,Parts!$A:$AM,L$1,0)="X",AC$2,"")</f>
        <v/>
      </c>
      <c r="M2711" t="str">
        <f>IF(VLOOKUP($A2711,Parts!$A:$AM,M$1,0)="X",AD$2,"")</f>
        <v/>
      </c>
      <c r="N2711" t="str">
        <f>IF(VLOOKUP($A2711,Parts!$A:$AM,N$1,0)="X",AE$2,"")</f>
        <v/>
      </c>
      <c r="O2711" t="str">
        <f>IF(VLOOKUP($A2711,Parts!$A:$AM,O$1,0)="X",AF$2,"")</f>
        <v/>
      </c>
      <c r="P2711" t="str">
        <f t="shared" si="43"/>
        <v/>
      </c>
    </row>
    <row r="2712" spans="1:16" x14ac:dyDescent="0.25">
      <c r="A2712" t="str">
        <f>Table15[[#This Row],[Name]]</f>
        <v>FSlancasterEngineGear</v>
      </c>
      <c r="B2712" t="str">
        <f>IF(VLOOKUP($A2712,Parts!$A:$AM,B$1,0)="X",S$2,"")</f>
        <v/>
      </c>
      <c r="C2712" t="str">
        <f>IF(VLOOKUP($A2712,Parts!$A:$AM,C$1,0)="X",T$2,"")</f>
        <v/>
      </c>
      <c r="D2712" t="str">
        <f>IF(VLOOKUP($A2712,Parts!$A:$AM,D$1,0)="X",U$2,"")</f>
        <v/>
      </c>
      <c r="E2712" t="str">
        <f>IF(VLOOKUP($A2712,Parts!$A:$AM,E$1,0)="X",V$2,"")</f>
        <v/>
      </c>
      <c r="F2712" t="str">
        <f>IF(VLOOKUP($A2712,Parts!$A:$AM,F$1,0)="X",W$2,"")</f>
        <v/>
      </c>
      <c r="G2712" t="str">
        <f>IF(VLOOKUP($A2712,Parts!$A:$AM,G$1,0)="X",X$2,"")</f>
        <v/>
      </c>
      <c r="H2712" t="str">
        <f>IF(VLOOKUP($A2712,Parts!$A:$AM,H$1,0)="X",Y$2,"")</f>
        <v/>
      </c>
      <c r="I2712" t="str">
        <f>IF(VLOOKUP($A2712,Parts!$A:$AM,I$1,0)="X",Z$2,"")</f>
        <v/>
      </c>
      <c r="J2712" t="str">
        <f>IF(VLOOKUP($A2712,Parts!$A:$AM,J$1,0)="X",AA$2,"")</f>
        <v/>
      </c>
      <c r="K2712" t="str">
        <f>IF(VLOOKUP($A2712,Parts!$A:$AM,K$1,0)="X",AB$2,"")</f>
        <v/>
      </c>
      <c r="L2712" t="str">
        <f>IF(VLOOKUP($A2712,Parts!$A:$AM,L$1,0)="X",AC$2,"")</f>
        <v/>
      </c>
      <c r="M2712" t="str">
        <f>IF(VLOOKUP($A2712,Parts!$A:$AM,M$1,0)="X",AD$2,"")</f>
        <v/>
      </c>
      <c r="N2712" t="str">
        <f>IF(VLOOKUP($A2712,Parts!$A:$AM,N$1,0)="X",AE$2,"")</f>
        <v/>
      </c>
      <c r="O2712" t="str">
        <f>IF(VLOOKUP($A2712,Parts!$A:$AM,O$1,0)="X",AF$2,"")</f>
        <v/>
      </c>
      <c r="P2712" t="str">
        <f t="shared" si="43"/>
        <v/>
      </c>
    </row>
    <row r="2713" spans="1:16" x14ac:dyDescent="0.25">
      <c r="A2713" t="str">
        <f>Table15[[#This Row],[Name]]</f>
        <v>xKosmos_TKS_RCS_Tankx</v>
      </c>
      <c r="B2713" t="str">
        <f>IF(VLOOKUP($A2713,Parts!$A:$AM,B$1,0)="X",S$2,"")</f>
        <v/>
      </c>
      <c r="C2713" t="str">
        <f>IF(VLOOKUP($A2713,Parts!$A:$AM,C$1,0)="X",T$2,"")</f>
        <v/>
      </c>
      <c r="D2713" t="str">
        <f>IF(VLOOKUP($A2713,Parts!$A:$AM,D$1,0)="X",U$2,"")</f>
        <v/>
      </c>
      <c r="E2713" t="str">
        <f>IF(VLOOKUP($A2713,Parts!$A:$AM,E$1,0)="X",V$2,"")</f>
        <v/>
      </c>
      <c r="F2713" t="str">
        <f>IF(VLOOKUP($A2713,Parts!$A:$AM,F$1,0)="X",W$2,"")</f>
        <v/>
      </c>
      <c r="G2713" t="str">
        <f>IF(VLOOKUP($A2713,Parts!$A:$AM,G$1,0)="X",X$2,"")</f>
        <v/>
      </c>
      <c r="H2713" t="str">
        <f>IF(VLOOKUP($A2713,Parts!$A:$AM,H$1,0)="X",Y$2,"")</f>
        <v/>
      </c>
      <c r="I2713" t="str">
        <f>IF(VLOOKUP($A2713,Parts!$A:$AM,I$1,0)="X",Z$2,"")</f>
        <v/>
      </c>
      <c r="J2713" t="str">
        <f>IF(VLOOKUP($A2713,Parts!$A:$AM,J$1,0)="X",AA$2,"")</f>
        <v/>
      </c>
      <c r="K2713" t="str">
        <f>IF(VLOOKUP($A2713,Parts!$A:$AM,K$1,0)="X",AB$2,"")</f>
        <v/>
      </c>
      <c r="L2713" t="str">
        <f>IF(VLOOKUP($A2713,Parts!$A:$AM,L$1,0)="X",AC$2,"")</f>
        <v/>
      </c>
      <c r="M2713" t="str">
        <f>IF(VLOOKUP($A2713,Parts!$A:$AM,M$1,0)="X",AD$2,"")</f>
        <v/>
      </c>
      <c r="N2713" t="str">
        <f>IF(VLOOKUP($A2713,Parts!$A:$AM,N$1,0)="X",AE$2,"")</f>
        <v/>
      </c>
      <c r="O2713" t="str">
        <f>IF(VLOOKUP($A2713,Parts!$A:$AM,O$1,0)="X",AF$2,"")</f>
        <v/>
      </c>
      <c r="P2713" t="str">
        <f t="shared" si="43"/>
        <v/>
      </c>
    </row>
    <row r="2714" spans="1:16" x14ac:dyDescent="0.25">
      <c r="A2714" t="str">
        <f>Table15[[#This Row],[Name]]</f>
        <v>XSMALL?Kosmos_TKS_RCS_TankX</v>
      </c>
      <c r="B2714" t="str">
        <f>IF(VLOOKUP($A2714,Parts!$A:$AM,B$1,0)="X",S$2,"")</f>
        <v/>
      </c>
      <c r="C2714" t="str">
        <f>IF(VLOOKUP($A2714,Parts!$A:$AM,C$1,0)="X",T$2,"")</f>
        <v/>
      </c>
      <c r="D2714" t="str">
        <f>IF(VLOOKUP($A2714,Parts!$A:$AM,D$1,0)="X",U$2,"")</f>
        <v/>
      </c>
      <c r="E2714" t="str">
        <f>IF(VLOOKUP($A2714,Parts!$A:$AM,E$1,0)="X",V$2,"")</f>
        <v/>
      </c>
      <c r="F2714" t="str">
        <f>IF(VLOOKUP($A2714,Parts!$A:$AM,F$1,0)="X",W$2,"")</f>
        <v/>
      </c>
      <c r="G2714" t="str">
        <f>IF(VLOOKUP($A2714,Parts!$A:$AM,G$1,0)="X",X$2,"")</f>
        <v/>
      </c>
      <c r="H2714" t="str">
        <f>IF(VLOOKUP($A2714,Parts!$A:$AM,H$1,0)="X",Y$2,"")</f>
        <v/>
      </c>
      <c r="I2714" t="str">
        <f>IF(VLOOKUP($A2714,Parts!$A:$AM,I$1,0)="X",Z$2,"")</f>
        <v/>
      </c>
      <c r="J2714" t="str">
        <f>IF(VLOOKUP($A2714,Parts!$A:$AM,J$1,0)="X",AA$2,"")</f>
        <v/>
      </c>
      <c r="K2714" t="str">
        <f>IF(VLOOKUP($A2714,Parts!$A:$AM,K$1,0)="X",AB$2,"")</f>
        <v/>
      </c>
      <c r="L2714" t="str">
        <f>IF(VLOOKUP($A2714,Parts!$A:$AM,L$1,0)="X",AC$2,"")</f>
        <v/>
      </c>
      <c r="M2714" t="str">
        <f>IF(VLOOKUP($A2714,Parts!$A:$AM,M$1,0)="X",AD$2,"")</f>
        <v/>
      </c>
      <c r="N2714" t="str">
        <f>IF(VLOOKUP($A2714,Parts!$A:$AM,N$1,0)="X",AE$2,"")</f>
        <v/>
      </c>
      <c r="O2714" t="str">
        <f>IF(VLOOKUP($A2714,Parts!$A:$AM,O$1,0)="X",AF$2,"")</f>
        <v/>
      </c>
      <c r="P2714" t="str">
        <f t="shared" si="43"/>
        <v/>
      </c>
    </row>
    <row r="2715" spans="1:16" x14ac:dyDescent="0.25">
      <c r="A2715" t="str">
        <f>Table15[[#This Row],[Name]]</f>
        <v>XSMALL?Kosmos_TKS_RCS_TankXxxf</v>
      </c>
      <c r="B2715" t="str">
        <f>IF(VLOOKUP($A2715,Parts!$A:$AM,B$1,0)="X",S$2,"")</f>
        <v/>
      </c>
      <c r="C2715" t="str">
        <f>IF(VLOOKUP($A2715,Parts!$A:$AM,C$1,0)="X",T$2,"")</f>
        <v/>
      </c>
      <c r="D2715" t="str">
        <f>IF(VLOOKUP($A2715,Parts!$A:$AM,D$1,0)="X",U$2,"")</f>
        <v/>
      </c>
      <c r="E2715" t="str">
        <f>IF(VLOOKUP($A2715,Parts!$A:$AM,E$1,0)="X",V$2,"")</f>
        <v/>
      </c>
      <c r="F2715" t="str">
        <f>IF(VLOOKUP($A2715,Parts!$A:$AM,F$1,0)="X",W$2,"")</f>
        <v/>
      </c>
      <c r="G2715" t="str">
        <f>IF(VLOOKUP($A2715,Parts!$A:$AM,G$1,0)="X",X$2,"")</f>
        <v/>
      </c>
      <c r="H2715" t="str">
        <f>IF(VLOOKUP($A2715,Parts!$A:$AM,H$1,0)="X",Y$2,"")</f>
        <v/>
      </c>
      <c r="I2715" t="str">
        <f>IF(VLOOKUP($A2715,Parts!$A:$AM,I$1,0)="X",Z$2,"")</f>
        <v/>
      </c>
      <c r="J2715" t="str">
        <f>IF(VLOOKUP($A2715,Parts!$A:$AM,J$1,0)="X",AA$2,"")</f>
        <v/>
      </c>
      <c r="K2715" t="str">
        <f>IF(VLOOKUP($A2715,Parts!$A:$AM,K$1,0)="X",AB$2,"")</f>
        <v/>
      </c>
      <c r="L2715" t="str">
        <f>IF(VLOOKUP($A2715,Parts!$A:$AM,L$1,0)="X",AC$2,"")</f>
        <v/>
      </c>
      <c r="M2715" t="str">
        <f>IF(VLOOKUP($A2715,Parts!$A:$AM,M$1,0)="X",AD$2,"")</f>
        <v/>
      </c>
      <c r="N2715" t="str">
        <f>IF(VLOOKUP($A2715,Parts!$A:$AM,N$1,0)="X",AE$2,"")</f>
        <v/>
      </c>
      <c r="O2715" t="str">
        <f>IF(VLOOKUP($A2715,Parts!$A:$AM,O$1,0)="X",AF$2,"")</f>
        <v/>
      </c>
      <c r="P2715" t="str">
        <f t="shared" si="43"/>
        <v/>
      </c>
    </row>
    <row r="2716" spans="1:16" x14ac:dyDescent="0.25">
      <c r="A2716" t="str">
        <f>Table15[[#This Row],[Name]]</f>
        <v>toroidalFuelTank</v>
      </c>
      <c r="B2716" t="str">
        <f>IF(VLOOKUP($A2716,Parts!$A:$AM,B$1,0)="X",S$2,"")</f>
        <v/>
      </c>
      <c r="C2716" t="str">
        <f>IF(VLOOKUP($A2716,Parts!$A:$AM,C$1,0)="X",T$2,"")</f>
        <v/>
      </c>
      <c r="D2716" t="str">
        <f>IF(VLOOKUP($A2716,Parts!$A:$AM,D$1,0)="X",U$2,"")</f>
        <v/>
      </c>
      <c r="E2716" t="str">
        <f>IF(VLOOKUP($A2716,Parts!$A:$AM,E$1,0)="X",V$2,"")</f>
        <v/>
      </c>
      <c r="F2716" t="str">
        <f>IF(VLOOKUP($A2716,Parts!$A:$AM,F$1,0)="X",W$2,"")</f>
        <v/>
      </c>
      <c r="G2716" t="str">
        <f>IF(VLOOKUP($A2716,Parts!$A:$AM,G$1,0)="X",X$2,"")</f>
        <v/>
      </c>
      <c r="H2716" t="str">
        <f>IF(VLOOKUP($A2716,Parts!$A:$AM,H$1,0)="X",Y$2,"")</f>
        <v/>
      </c>
      <c r="I2716" t="str">
        <f>IF(VLOOKUP($A2716,Parts!$A:$AM,I$1,0)="X",Z$2,"")</f>
        <v/>
      </c>
      <c r="J2716" t="str">
        <f>IF(VLOOKUP($A2716,Parts!$A:$AM,J$1,0)="X",AA$2,"")</f>
        <v/>
      </c>
      <c r="K2716" t="str">
        <f>IF(VLOOKUP($A2716,Parts!$A:$AM,K$1,0)="X",AB$2,"")</f>
        <v/>
      </c>
      <c r="L2716" t="str">
        <f>IF(VLOOKUP($A2716,Parts!$A:$AM,L$1,0)="X",AC$2,"")</f>
        <v/>
      </c>
      <c r="M2716" t="str">
        <f>IF(VLOOKUP($A2716,Parts!$A:$AM,M$1,0)="X",AD$2,"")</f>
        <v/>
      </c>
      <c r="N2716" t="str">
        <f>IF(VLOOKUP($A2716,Parts!$A:$AM,N$1,0)="X",AE$2,"")</f>
        <v/>
      </c>
      <c r="O2716" t="str">
        <f>IF(VLOOKUP($A2716,Parts!$A:$AM,O$1,0)="X",AF$2,"")</f>
        <v/>
      </c>
      <c r="P2716" t="str">
        <f t="shared" si="43"/>
        <v/>
      </c>
    </row>
    <row r="2717" spans="1:16" x14ac:dyDescent="0.25">
      <c r="A2717" t="str">
        <f>Table15[[#This Row],[Name]]</f>
        <v>roverWheel1</v>
      </c>
      <c r="B2717" t="str">
        <f>IF(VLOOKUP($A2717,Parts!$A:$AM,B$1,0)="X",S$2,"")</f>
        <v/>
      </c>
      <c r="C2717" t="str">
        <f>IF(VLOOKUP($A2717,Parts!$A:$AM,C$1,0)="X",T$2,"")</f>
        <v/>
      </c>
      <c r="D2717" t="str">
        <f>IF(VLOOKUP($A2717,Parts!$A:$AM,D$1,0)="X",U$2,"")</f>
        <v/>
      </c>
      <c r="E2717" t="str">
        <f>IF(VLOOKUP($A2717,Parts!$A:$AM,E$1,0)="X",V$2,"")</f>
        <v/>
      </c>
      <c r="F2717" t="str">
        <f>IF(VLOOKUP($A2717,Parts!$A:$AM,F$1,0)="X",W$2,"")</f>
        <v/>
      </c>
      <c r="G2717" t="str">
        <f>IF(VLOOKUP($A2717,Parts!$A:$AM,G$1,0)="X",X$2,"")</f>
        <v/>
      </c>
      <c r="H2717" t="str">
        <f>IF(VLOOKUP($A2717,Parts!$A:$AM,H$1,0)="X",Y$2,"")</f>
        <v/>
      </c>
      <c r="I2717" t="str">
        <f>IF(VLOOKUP($A2717,Parts!$A:$AM,I$1,0)="X",Z$2,"")</f>
        <v/>
      </c>
      <c r="J2717" t="str">
        <f>IF(VLOOKUP($A2717,Parts!$A:$AM,J$1,0)="X",AA$2,"")</f>
        <v/>
      </c>
      <c r="K2717" t="str">
        <f>IF(VLOOKUP($A2717,Parts!$A:$AM,K$1,0)="X",AB$2,"")</f>
        <v/>
      </c>
      <c r="L2717" t="str">
        <f>IF(VLOOKUP($A2717,Parts!$A:$AM,L$1,0)="X",AC$2,"")</f>
        <v/>
      </c>
      <c r="M2717" t="str">
        <f>IF(VLOOKUP($A2717,Parts!$A:$AM,M$1,0)="X",AD$2,"")</f>
        <v/>
      </c>
      <c r="N2717" t="str">
        <f>IF(VLOOKUP($A2717,Parts!$A:$AM,N$1,0)="X",AE$2,"")</f>
        <v/>
      </c>
      <c r="O2717" t="str">
        <f>IF(VLOOKUP($A2717,Parts!$A:$AM,O$1,0)="X",AF$2,"")</f>
        <v/>
      </c>
      <c r="P2717" t="str">
        <f t="shared" si="43"/>
        <v/>
      </c>
    </row>
    <row r="2718" spans="1:16" x14ac:dyDescent="0.25">
      <c r="A2718" t="str">
        <f>Table15[[#This Row],[Name]]</f>
        <v>roverWheel2</v>
      </c>
      <c r="B2718" t="str">
        <f>IF(VLOOKUP($A2718,Parts!$A:$AM,B$1,0)="X",S$2,"")</f>
        <v/>
      </c>
      <c r="C2718" t="str">
        <f>IF(VLOOKUP($A2718,Parts!$A:$AM,C$1,0)="X",T$2,"")</f>
        <v/>
      </c>
      <c r="D2718" t="str">
        <f>IF(VLOOKUP($A2718,Parts!$A:$AM,D$1,0)="X",U$2,"")</f>
        <v/>
      </c>
      <c r="E2718" t="str">
        <f>IF(VLOOKUP($A2718,Parts!$A:$AM,E$1,0)="X",V$2,"")</f>
        <v/>
      </c>
      <c r="F2718" t="str">
        <f>IF(VLOOKUP($A2718,Parts!$A:$AM,F$1,0)="X",W$2,"")</f>
        <v/>
      </c>
      <c r="G2718" t="str">
        <f>IF(VLOOKUP($A2718,Parts!$A:$AM,G$1,0)="X",X$2,"")</f>
        <v/>
      </c>
      <c r="H2718" t="str">
        <f>IF(VLOOKUP($A2718,Parts!$A:$AM,H$1,0)="X",Y$2,"")</f>
        <v/>
      </c>
      <c r="I2718" t="str">
        <f>IF(VLOOKUP($A2718,Parts!$A:$AM,I$1,0)="X",Z$2,"")</f>
        <v/>
      </c>
      <c r="J2718" t="str">
        <f>IF(VLOOKUP($A2718,Parts!$A:$AM,J$1,0)="X",AA$2,"")</f>
        <v/>
      </c>
      <c r="K2718" t="str">
        <f>IF(VLOOKUP($A2718,Parts!$A:$AM,K$1,0)="X",AB$2,"")</f>
        <v/>
      </c>
      <c r="L2718" t="str">
        <f>IF(VLOOKUP($A2718,Parts!$A:$AM,L$1,0)="X",AC$2,"")</f>
        <v/>
      </c>
      <c r="M2718" t="str">
        <f>IF(VLOOKUP($A2718,Parts!$A:$AM,M$1,0)="X",AD$2,"")</f>
        <v/>
      </c>
      <c r="N2718" t="str">
        <f>IF(VLOOKUP($A2718,Parts!$A:$AM,N$1,0)="X",AE$2,"")</f>
        <v/>
      </c>
      <c r="O2718" t="str">
        <f>IF(VLOOKUP($A2718,Parts!$A:$AM,O$1,0)="X",AF$2,"")</f>
        <v/>
      </c>
      <c r="P2718" t="str">
        <f t="shared" si="43"/>
        <v/>
      </c>
    </row>
    <row r="2719" spans="1:16" x14ac:dyDescent="0.25">
      <c r="A2719" t="str">
        <f>Table15[[#This Row],[Name]]</f>
        <v>roverWheel3</v>
      </c>
      <c r="B2719" t="str">
        <f>IF(VLOOKUP($A2719,Parts!$A:$AM,B$1,0)="X",S$2,"")</f>
        <v/>
      </c>
      <c r="C2719" t="str">
        <f>IF(VLOOKUP($A2719,Parts!$A:$AM,C$1,0)="X",T$2,"")</f>
        <v/>
      </c>
      <c r="D2719" t="str">
        <f>IF(VLOOKUP($A2719,Parts!$A:$AM,D$1,0)="X",U$2,"")</f>
        <v/>
      </c>
      <c r="E2719" t="str">
        <f>IF(VLOOKUP($A2719,Parts!$A:$AM,E$1,0)="X",V$2,"")</f>
        <v/>
      </c>
      <c r="F2719" t="str">
        <f>IF(VLOOKUP($A2719,Parts!$A:$AM,F$1,0)="X",W$2,"")</f>
        <v/>
      </c>
      <c r="G2719" t="str">
        <f>IF(VLOOKUP($A2719,Parts!$A:$AM,G$1,0)="X",X$2,"")</f>
        <v/>
      </c>
      <c r="H2719" t="str">
        <f>IF(VLOOKUP($A2719,Parts!$A:$AM,H$1,0)="X",Y$2,"")</f>
        <v/>
      </c>
      <c r="I2719" t="str">
        <f>IF(VLOOKUP($A2719,Parts!$A:$AM,I$1,0)="X",Z$2,"")</f>
        <v/>
      </c>
      <c r="J2719" t="str">
        <f>IF(VLOOKUP($A2719,Parts!$A:$AM,J$1,0)="X",AA$2,"")</f>
        <v/>
      </c>
      <c r="K2719" t="str">
        <f>IF(VLOOKUP($A2719,Parts!$A:$AM,K$1,0)="X",AB$2,"")</f>
        <v/>
      </c>
      <c r="L2719" t="str">
        <f>IF(VLOOKUP($A2719,Parts!$A:$AM,L$1,0)="X",AC$2,"")</f>
        <v/>
      </c>
      <c r="M2719" t="str">
        <f>IF(VLOOKUP($A2719,Parts!$A:$AM,M$1,0)="X",AD$2,"")</f>
        <v/>
      </c>
      <c r="N2719" t="str">
        <f>IF(VLOOKUP($A2719,Parts!$A:$AM,N$1,0)="X",AE$2,"")</f>
        <v/>
      </c>
      <c r="O2719" t="str">
        <f>IF(VLOOKUP($A2719,Parts!$A:$AM,O$1,0)="X",AF$2,"")</f>
        <v/>
      </c>
      <c r="P2719" t="str">
        <f t="shared" si="43"/>
        <v/>
      </c>
    </row>
    <row r="2720" spans="1:16" x14ac:dyDescent="0.25">
      <c r="A2720" t="str">
        <f>Table15[[#This Row],[Name]]</f>
        <v>rpwsAnt</v>
      </c>
      <c r="B2720" t="str">
        <f>IF(VLOOKUP($A2720,Parts!$A:$AM,B$1,0)="X",S$2,"")</f>
        <v/>
      </c>
      <c r="C2720" t="str">
        <f>IF(VLOOKUP($A2720,Parts!$A:$AM,C$1,0)="X",T$2,"")</f>
        <v/>
      </c>
      <c r="D2720" t="str">
        <f>IF(VLOOKUP($A2720,Parts!$A:$AM,D$1,0)="X",U$2,"")</f>
        <v/>
      </c>
      <c r="E2720" t="str">
        <f>IF(VLOOKUP($A2720,Parts!$A:$AM,E$1,0)="X",V$2,"")</f>
        <v/>
      </c>
      <c r="F2720" t="str">
        <f>IF(VLOOKUP($A2720,Parts!$A:$AM,F$1,0)="X",W$2,"")</f>
        <v/>
      </c>
      <c r="G2720" t="str">
        <f>IF(VLOOKUP($A2720,Parts!$A:$AM,G$1,0)="X",X$2,"")</f>
        <v/>
      </c>
      <c r="H2720" t="str">
        <f>IF(VLOOKUP($A2720,Parts!$A:$AM,H$1,0)="X",Y$2,"")</f>
        <v/>
      </c>
      <c r="I2720" t="str">
        <f>IF(VLOOKUP($A2720,Parts!$A:$AM,I$1,0)="X",Z$2,"")</f>
        <v/>
      </c>
      <c r="J2720" t="str">
        <f>IF(VLOOKUP($A2720,Parts!$A:$AM,J$1,0)="X",AA$2,"")</f>
        <v xml:space="preserve">    MODULE
    { name = ModuleTagInstruments }
</v>
      </c>
      <c r="K2720" t="str">
        <f>IF(VLOOKUP($A2720,Parts!$A:$AM,K$1,0)="X",AB$2,"")</f>
        <v/>
      </c>
      <c r="L2720" t="str">
        <f>IF(VLOOKUP($A2720,Parts!$A:$AM,L$1,0)="X",AC$2,"")</f>
        <v/>
      </c>
      <c r="M2720" t="str">
        <f>IF(VLOOKUP($A2720,Parts!$A:$AM,M$1,0)="X",AD$2,"")</f>
        <v/>
      </c>
      <c r="N2720" t="str">
        <f>IF(VLOOKUP($A2720,Parts!$A:$AM,N$1,0)="X",AE$2,"")</f>
        <v/>
      </c>
      <c r="O2720" t="str">
        <f>IF(VLOOKUP($A2720,Parts!$A:$AM,O$1,0)="X",AF$2,"")</f>
        <v/>
      </c>
      <c r="P2720" t="str">
        <f t="shared" si="43"/>
        <v xml:space="preserve">    MODULE
    { name = ModuleTagInstruments }
</v>
      </c>
    </row>
    <row r="2721" spans="1:16" x14ac:dyDescent="0.25">
      <c r="A2721" t="str">
        <f>Table15[[#This Row],[Name]]</f>
        <v>RD-8-DI</v>
      </c>
      <c r="B2721" t="str">
        <f>IF(VLOOKUP($A2721,Parts!$A:$AM,B$1,0)="X",S$2,"")</f>
        <v/>
      </c>
      <c r="C2721" t="str">
        <f>IF(VLOOKUP($A2721,Parts!$A:$AM,C$1,0)="X",T$2,"")</f>
        <v/>
      </c>
      <c r="D2721" t="str">
        <f>IF(VLOOKUP($A2721,Parts!$A:$AM,D$1,0)="X",U$2,"")</f>
        <v/>
      </c>
      <c r="E2721" t="str">
        <f>IF(VLOOKUP($A2721,Parts!$A:$AM,E$1,0)="X",V$2,"")</f>
        <v/>
      </c>
      <c r="F2721" t="str">
        <f>IF(VLOOKUP($A2721,Parts!$A:$AM,F$1,0)="X",W$2,"")</f>
        <v/>
      </c>
      <c r="G2721" t="str">
        <f>IF(VLOOKUP($A2721,Parts!$A:$AM,G$1,0)="X",X$2,"")</f>
        <v/>
      </c>
      <c r="H2721" t="str">
        <f>IF(VLOOKUP($A2721,Parts!$A:$AM,H$1,0)="X",Y$2,"")</f>
        <v/>
      </c>
      <c r="I2721" t="str">
        <f>IF(VLOOKUP($A2721,Parts!$A:$AM,I$1,0)="X",Z$2,"")</f>
        <v/>
      </c>
      <c r="J2721" t="str">
        <f>IF(VLOOKUP($A2721,Parts!$A:$AM,J$1,0)="X",AA$2,"")</f>
        <v/>
      </c>
      <c r="K2721" t="str">
        <f>IF(VLOOKUP($A2721,Parts!$A:$AM,K$1,0)="X",AB$2,"")</f>
        <v/>
      </c>
      <c r="L2721" t="str">
        <f>IF(VLOOKUP($A2721,Parts!$A:$AM,L$1,0)="X",AC$2,"")</f>
        <v/>
      </c>
      <c r="M2721" t="str">
        <f>IF(VLOOKUP($A2721,Parts!$A:$AM,M$1,0)="X",AD$2,"")</f>
        <v/>
      </c>
      <c r="N2721" t="str">
        <f>IF(VLOOKUP($A2721,Parts!$A:$AM,N$1,0)="X",AE$2,"")</f>
        <v/>
      </c>
      <c r="O2721" t="str">
        <f>IF(VLOOKUP($A2721,Parts!$A:$AM,O$1,0)="X",AF$2,"")</f>
        <v/>
      </c>
      <c r="P2721" t="str">
        <f t="shared" si="43"/>
        <v/>
      </c>
    </row>
    <row r="2722" spans="1:16" x14ac:dyDescent="0.25">
      <c r="A2722" t="str">
        <f>Table15[[#This Row],[Name]]</f>
        <v>RD-8-SI</v>
      </c>
      <c r="B2722" t="str">
        <f>IF(VLOOKUP($A2722,Parts!$A:$AM,B$1,0)="X",S$2,"")</f>
        <v/>
      </c>
      <c r="C2722" t="str">
        <f>IF(VLOOKUP($A2722,Parts!$A:$AM,C$1,0)="X",T$2,"")</f>
        <v/>
      </c>
      <c r="D2722" t="str">
        <f>IF(VLOOKUP($A2722,Parts!$A:$AM,D$1,0)="X",U$2,"")</f>
        <v/>
      </c>
      <c r="E2722" t="str">
        <f>IF(VLOOKUP($A2722,Parts!$A:$AM,E$1,0)="X",V$2,"")</f>
        <v/>
      </c>
      <c r="F2722" t="str">
        <f>IF(VLOOKUP($A2722,Parts!$A:$AM,F$1,0)="X",W$2,"")</f>
        <v/>
      </c>
      <c r="G2722" t="str">
        <f>IF(VLOOKUP($A2722,Parts!$A:$AM,G$1,0)="X",X$2,"")</f>
        <v/>
      </c>
      <c r="H2722" t="str">
        <f>IF(VLOOKUP($A2722,Parts!$A:$AM,H$1,0)="X",Y$2,"")</f>
        <v/>
      </c>
      <c r="I2722" t="str">
        <f>IF(VLOOKUP($A2722,Parts!$A:$AM,I$1,0)="X",Z$2,"")</f>
        <v/>
      </c>
      <c r="J2722" t="str">
        <f>IF(VLOOKUP($A2722,Parts!$A:$AM,J$1,0)="X",AA$2,"")</f>
        <v/>
      </c>
      <c r="K2722" t="str">
        <f>IF(VLOOKUP($A2722,Parts!$A:$AM,K$1,0)="X",AB$2,"")</f>
        <v/>
      </c>
      <c r="L2722" t="str">
        <f>IF(VLOOKUP($A2722,Parts!$A:$AM,L$1,0)="X",AC$2,"")</f>
        <v/>
      </c>
      <c r="M2722" t="str">
        <f>IF(VLOOKUP($A2722,Parts!$A:$AM,M$1,0)="X",AD$2,"")</f>
        <v/>
      </c>
      <c r="N2722" t="str">
        <f>IF(VLOOKUP($A2722,Parts!$A:$AM,N$1,0)="X",AE$2,"")</f>
        <v/>
      </c>
      <c r="O2722" t="str">
        <f>IF(VLOOKUP($A2722,Parts!$A:$AM,O$1,0)="X",AF$2,"")</f>
        <v/>
      </c>
      <c r="P2722" t="str">
        <f t="shared" si="43"/>
        <v/>
      </c>
    </row>
    <row r="2723" spans="1:16" x14ac:dyDescent="0.25">
      <c r="A2723" t="str">
        <f>Table15[[#This Row],[Name]]</f>
        <v>RD-805</v>
      </c>
      <c r="B2723" t="str">
        <f>IF(VLOOKUP($A2723,Parts!$A:$AM,B$1,0)="X",S$2,"")</f>
        <v/>
      </c>
      <c r="C2723" t="str">
        <f>IF(VLOOKUP($A2723,Parts!$A:$AM,C$1,0)="X",T$2,"")</f>
        <v/>
      </c>
      <c r="D2723" t="str">
        <f>IF(VLOOKUP($A2723,Parts!$A:$AM,D$1,0)="X",U$2,"")</f>
        <v/>
      </c>
      <c r="E2723" t="str">
        <f>IF(VLOOKUP($A2723,Parts!$A:$AM,E$1,0)="X",V$2,"")</f>
        <v/>
      </c>
      <c r="F2723" t="str">
        <f>IF(VLOOKUP($A2723,Parts!$A:$AM,F$1,0)="X",W$2,"")</f>
        <v/>
      </c>
      <c r="G2723" t="str">
        <f>IF(VLOOKUP($A2723,Parts!$A:$AM,G$1,0)="X",X$2,"")</f>
        <v/>
      </c>
      <c r="H2723" t="str">
        <f>IF(VLOOKUP($A2723,Parts!$A:$AM,H$1,0)="X",Y$2,"")</f>
        <v/>
      </c>
      <c r="I2723" t="str">
        <f>IF(VLOOKUP($A2723,Parts!$A:$AM,I$1,0)="X",Z$2,"")</f>
        <v/>
      </c>
      <c r="J2723" t="str">
        <f>IF(VLOOKUP($A2723,Parts!$A:$AM,J$1,0)="X",AA$2,"")</f>
        <v/>
      </c>
      <c r="K2723" t="str">
        <f>IF(VLOOKUP($A2723,Parts!$A:$AM,K$1,0)="X",AB$2,"")</f>
        <v/>
      </c>
      <c r="L2723" t="str">
        <f>IF(VLOOKUP($A2723,Parts!$A:$AM,L$1,0)="X",AC$2,"")</f>
        <v/>
      </c>
      <c r="M2723" t="str">
        <f>IF(VLOOKUP($A2723,Parts!$A:$AM,M$1,0)="X",AD$2,"")</f>
        <v/>
      </c>
      <c r="N2723" t="str">
        <f>IF(VLOOKUP($A2723,Parts!$A:$AM,N$1,0)="X",AE$2,"")</f>
        <v/>
      </c>
      <c r="O2723" t="str">
        <f>IF(VLOOKUP($A2723,Parts!$A:$AM,O$1,0)="X",AF$2,"")</f>
        <v/>
      </c>
      <c r="P2723" t="str">
        <f t="shared" si="43"/>
        <v/>
      </c>
    </row>
    <row r="2724" spans="1:16" x14ac:dyDescent="0.25">
      <c r="A2724" t="str">
        <f>Table15[[#This Row],[Name]]</f>
        <v>RD-855</v>
      </c>
      <c r="B2724" t="str">
        <f>IF(VLOOKUP($A2724,Parts!$A:$AM,B$1,0)="X",S$2,"")</f>
        <v/>
      </c>
      <c r="C2724" t="str">
        <f>IF(VLOOKUP($A2724,Parts!$A:$AM,C$1,0)="X",T$2,"")</f>
        <v/>
      </c>
      <c r="D2724" t="str">
        <f>IF(VLOOKUP($A2724,Parts!$A:$AM,D$1,0)="X",U$2,"")</f>
        <v/>
      </c>
      <c r="E2724" t="str">
        <f>IF(VLOOKUP($A2724,Parts!$A:$AM,E$1,0)="X",V$2,"")</f>
        <v/>
      </c>
      <c r="F2724" t="str">
        <f>IF(VLOOKUP($A2724,Parts!$A:$AM,F$1,0)="X",W$2,"")</f>
        <v/>
      </c>
      <c r="G2724" t="str">
        <f>IF(VLOOKUP($A2724,Parts!$A:$AM,G$1,0)="X",X$2,"")</f>
        <v/>
      </c>
      <c r="H2724" t="str">
        <f>IF(VLOOKUP($A2724,Parts!$A:$AM,H$1,0)="X",Y$2,"")</f>
        <v/>
      </c>
      <c r="I2724" t="str">
        <f>IF(VLOOKUP($A2724,Parts!$A:$AM,I$1,0)="X",Z$2,"")</f>
        <v/>
      </c>
      <c r="J2724" t="str">
        <f>IF(VLOOKUP($A2724,Parts!$A:$AM,J$1,0)="X",AA$2,"")</f>
        <v/>
      </c>
      <c r="K2724" t="str">
        <f>IF(VLOOKUP($A2724,Parts!$A:$AM,K$1,0)="X",AB$2,"")</f>
        <v/>
      </c>
      <c r="L2724" t="str">
        <f>IF(VLOOKUP($A2724,Parts!$A:$AM,L$1,0)="X",AC$2,"")</f>
        <v/>
      </c>
      <c r="M2724" t="str">
        <f>IF(VLOOKUP($A2724,Parts!$A:$AM,M$1,0)="X",AD$2,"")</f>
        <v/>
      </c>
      <c r="N2724" t="str">
        <f>IF(VLOOKUP($A2724,Parts!$A:$AM,N$1,0)="X",AE$2,"")</f>
        <v/>
      </c>
      <c r="O2724" t="str">
        <f>IF(VLOOKUP($A2724,Parts!$A:$AM,O$1,0)="X",AF$2,"")</f>
        <v/>
      </c>
      <c r="P2724" t="str">
        <f t="shared" si="43"/>
        <v/>
      </c>
    </row>
    <row r="2725" spans="1:16" x14ac:dyDescent="0.25">
      <c r="A2725" t="str">
        <f>Table15[[#This Row],[Name]]</f>
        <v>liquidEngineconstelacion</v>
      </c>
      <c r="B2725" t="str">
        <f>IF(VLOOKUP($A2725,Parts!$A:$AM,B$1,0)="X",S$2,"")</f>
        <v/>
      </c>
      <c r="C2725" t="str">
        <f>IF(VLOOKUP($A2725,Parts!$A:$AM,C$1,0)="X",T$2,"")</f>
        <v/>
      </c>
      <c r="D2725" t="str">
        <f>IF(VLOOKUP($A2725,Parts!$A:$AM,D$1,0)="X",U$2,"")</f>
        <v/>
      </c>
      <c r="E2725" t="str">
        <f>IF(VLOOKUP($A2725,Parts!$A:$AM,E$1,0)="X",V$2,"")</f>
        <v/>
      </c>
      <c r="F2725" t="str">
        <f>IF(VLOOKUP($A2725,Parts!$A:$AM,F$1,0)="X",W$2,"")</f>
        <v xml:space="preserve">    MODULE
    { name = ModuleTagEngineLiquidTurbo }
</v>
      </c>
      <c r="G2725" t="str">
        <f>IF(VLOOKUP($A2725,Parts!$A:$AM,G$1,0)="X",X$2,"")</f>
        <v/>
      </c>
      <c r="H2725" t="str">
        <f>IF(VLOOKUP($A2725,Parts!$A:$AM,H$1,0)="X",Y$2,"")</f>
        <v/>
      </c>
      <c r="I2725" t="str">
        <f>IF(VLOOKUP($A2725,Parts!$A:$AM,I$1,0)="X",Z$2,"")</f>
        <v/>
      </c>
      <c r="J2725" t="str">
        <f>IF(VLOOKUP($A2725,Parts!$A:$AM,J$1,0)="X",AA$2,"")</f>
        <v/>
      </c>
      <c r="K2725" t="str">
        <f>IF(VLOOKUP($A2725,Parts!$A:$AM,K$1,0)="X",AB$2,"")</f>
        <v/>
      </c>
      <c r="L2725" t="str">
        <f>IF(VLOOKUP($A2725,Parts!$A:$AM,L$1,0)="X",AC$2,"")</f>
        <v/>
      </c>
      <c r="M2725" t="str">
        <f>IF(VLOOKUP($A2725,Parts!$A:$AM,M$1,0)="X",AD$2,"")</f>
        <v/>
      </c>
      <c r="N2725" t="str">
        <f>IF(VLOOKUP($A2725,Parts!$A:$AM,N$1,0)="X",AE$2,"")</f>
        <v/>
      </c>
      <c r="O2725" t="str">
        <f>IF(VLOOKUP($A2725,Parts!$A:$AM,O$1,0)="X",AF$2,"")</f>
        <v xml:space="preserve">    MODULE
    { name = ModuleTagHydrolox }
</v>
      </c>
      <c r="P2725" t="str">
        <f t="shared" si="43"/>
        <v xml:space="preserve">    MODULE
    { name = ModuleTagEngineLiquidTurbo }
    MODULE
    { name = ModuleTagHydrolox }
</v>
      </c>
    </row>
    <row r="2726" spans="1:16" x14ac:dyDescent="0.25">
      <c r="A2726" t="str">
        <f>Table15[[#This Row],[Name]]</f>
        <v>XROVERENGINE</v>
      </c>
      <c r="B2726" t="str">
        <f>IF(VLOOKUP($A2726,Parts!$A:$AM,B$1,0)="X",S$2,"")</f>
        <v/>
      </c>
      <c r="C2726" t="str">
        <f>IF(VLOOKUP($A2726,Parts!$A:$AM,C$1,0)="X",T$2,"")</f>
        <v/>
      </c>
      <c r="D2726" t="str">
        <f>IF(VLOOKUP($A2726,Parts!$A:$AM,D$1,0)="X",U$2,"")</f>
        <v/>
      </c>
      <c r="E2726" t="str">
        <f>IF(VLOOKUP($A2726,Parts!$A:$AM,E$1,0)="X",V$2,"")</f>
        <v/>
      </c>
      <c r="F2726" t="str">
        <f>IF(VLOOKUP($A2726,Parts!$A:$AM,F$1,0)="X",W$2,"")</f>
        <v xml:space="preserve">    MODULE
    { name = ModuleTagEngineLiquidTurbo }
</v>
      </c>
      <c r="G2726" t="str">
        <f>IF(VLOOKUP($A2726,Parts!$A:$AM,G$1,0)="X",X$2,"")</f>
        <v/>
      </c>
      <c r="H2726" t="str">
        <f>IF(VLOOKUP($A2726,Parts!$A:$AM,H$1,0)="X",Y$2,"")</f>
        <v/>
      </c>
      <c r="I2726" t="str">
        <f>IF(VLOOKUP($A2726,Parts!$A:$AM,I$1,0)="X",Z$2,"")</f>
        <v/>
      </c>
      <c r="J2726" t="str">
        <f>IF(VLOOKUP($A2726,Parts!$A:$AM,J$1,0)="X",AA$2,"")</f>
        <v/>
      </c>
      <c r="K2726" t="str">
        <f>IF(VLOOKUP($A2726,Parts!$A:$AM,K$1,0)="X",AB$2,"")</f>
        <v/>
      </c>
      <c r="L2726" t="str">
        <f>IF(VLOOKUP($A2726,Parts!$A:$AM,L$1,0)="X",AC$2,"")</f>
        <v/>
      </c>
      <c r="M2726" t="str">
        <f>IF(VLOOKUP($A2726,Parts!$A:$AM,M$1,0)="X",AD$2,"")</f>
        <v/>
      </c>
      <c r="N2726" t="str">
        <f>IF(VLOOKUP($A2726,Parts!$A:$AM,N$1,0)="X",AE$2,"")</f>
        <v/>
      </c>
      <c r="O2726" t="str">
        <f>IF(VLOOKUP($A2726,Parts!$A:$AM,O$1,0)="X",AF$2,"")</f>
        <v xml:space="preserve">    MODULE
    { name = ModuleTagHydrolox }
</v>
      </c>
      <c r="P2726" t="str">
        <f t="shared" si="43"/>
        <v xml:space="preserve">    MODULE
    { name = ModuleTagEngineLiquidTurbo }
    MODULE
    { name = ModuleTagHydrolox }
</v>
      </c>
    </row>
    <row r="2727" spans="1:16" x14ac:dyDescent="0.25">
      <c r="A2727" t="str">
        <f>Table15[[#This Row],[Name]]</f>
        <v>cryoengine-25-2</v>
      </c>
      <c r="B2727" t="str">
        <f>IF(VLOOKUP($A2727,Parts!$A:$AM,B$1,0)="X",S$2,"")</f>
        <v/>
      </c>
      <c r="C2727" t="str">
        <f>IF(VLOOKUP($A2727,Parts!$A:$AM,C$1,0)="X",T$2,"")</f>
        <v/>
      </c>
      <c r="D2727" t="str">
        <f>IF(VLOOKUP($A2727,Parts!$A:$AM,D$1,0)="X",U$2,"")</f>
        <v/>
      </c>
      <c r="E2727" t="str">
        <f>IF(VLOOKUP($A2727,Parts!$A:$AM,E$1,0)="X",V$2,"")</f>
        <v/>
      </c>
      <c r="F2727" t="str">
        <f>IF(VLOOKUP($A2727,Parts!$A:$AM,F$1,0)="X",W$2,"")</f>
        <v xml:space="preserve">    MODULE
    { name = ModuleTagEngineLiquidTurbo }
</v>
      </c>
      <c r="G2727" t="str">
        <f>IF(VLOOKUP($A2727,Parts!$A:$AM,G$1,0)="X",X$2,"")</f>
        <v/>
      </c>
      <c r="H2727" t="str">
        <f>IF(VLOOKUP($A2727,Parts!$A:$AM,H$1,0)="X",Y$2,"")</f>
        <v/>
      </c>
      <c r="I2727" t="str">
        <f>IF(VLOOKUP($A2727,Parts!$A:$AM,I$1,0)="X",Z$2,"")</f>
        <v/>
      </c>
      <c r="J2727" t="str">
        <f>IF(VLOOKUP($A2727,Parts!$A:$AM,J$1,0)="X",AA$2,"")</f>
        <v/>
      </c>
      <c r="K2727" t="str">
        <f>IF(VLOOKUP($A2727,Parts!$A:$AM,K$1,0)="X",AB$2,"")</f>
        <v/>
      </c>
      <c r="L2727" t="str">
        <f>IF(VLOOKUP($A2727,Parts!$A:$AM,L$1,0)="X",AC$2,"")</f>
        <v/>
      </c>
      <c r="M2727" t="str">
        <f>IF(VLOOKUP($A2727,Parts!$A:$AM,M$1,0)="X",AD$2,"")</f>
        <v/>
      </c>
      <c r="N2727" t="str">
        <f>IF(VLOOKUP($A2727,Parts!$A:$AM,N$1,0)="X",AE$2,"")</f>
        <v/>
      </c>
      <c r="O2727" t="str">
        <f>IF(VLOOKUP($A2727,Parts!$A:$AM,O$1,0)="X",AF$2,"")</f>
        <v xml:space="preserve">    MODULE
    { name = ModuleTagHydrolox }
</v>
      </c>
      <c r="P2727" t="str">
        <f t="shared" si="43"/>
        <v xml:space="preserve">    MODULE
    { name = ModuleTagEngineLiquidTurbo }
    MODULE
    { name = ModuleTagHydrolox }
</v>
      </c>
    </row>
    <row r="2728" spans="1:16" x14ac:dyDescent="0.25">
      <c r="A2728" t="str">
        <f>Table15[[#This Row],[Name]]</f>
        <v>RSBengineJ2X</v>
      </c>
      <c r="B2728" t="str">
        <f>IF(VLOOKUP($A2728,Parts!$A:$AM,B$1,0)="X",S$2,"")</f>
        <v/>
      </c>
      <c r="C2728" t="str">
        <f>IF(VLOOKUP($A2728,Parts!$A:$AM,C$1,0)="X",T$2,"")</f>
        <v/>
      </c>
      <c r="D2728" t="str">
        <f>IF(VLOOKUP($A2728,Parts!$A:$AM,D$1,0)="X",U$2,"")</f>
        <v/>
      </c>
      <c r="E2728" t="str">
        <f>IF(VLOOKUP($A2728,Parts!$A:$AM,E$1,0)="X",V$2,"")</f>
        <v/>
      </c>
      <c r="F2728" t="str">
        <f>IF(VLOOKUP($A2728,Parts!$A:$AM,F$1,0)="X",W$2,"")</f>
        <v xml:space="preserve">    MODULE
    { name = ModuleTagEngineLiquidTurbo }
</v>
      </c>
      <c r="G2728" t="str">
        <f>IF(VLOOKUP($A2728,Parts!$A:$AM,G$1,0)="X",X$2,"")</f>
        <v/>
      </c>
      <c r="H2728" t="str">
        <f>IF(VLOOKUP($A2728,Parts!$A:$AM,H$1,0)="X",Y$2,"")</f>
        <v/>
      </c>
      <c r="I2728" t="str">
        <f>IF(VLOOKUP($A2728,Parts!$A:$AM,I$1,0)="X",Z$2,"")</f>
        <v/>
      </c>
      <c r="J2728" t="str">
        <f>IF(VLOOKUP($A2728,Parts!$A:$AM,J$1,0)="X",AA$2,"")</f>
        <v/>
      </c>
      <c r="K2728" t="str">
        <f>IF(VLOOKUP($A2728,Parts!$A:$AM,K$1,0)="X",AB$2,"")</f>
        <v/>
      </c>
      <c r="L2728" t="str">
        <f>IF(VLOOKUP($A2728,Parts!$A:$AM,L$1,0)="X",AC$2,"")</f>
        <v/>
      </c>
      <c r="M2728" t="str">
        <f>IF(VLOOKUP($A2728,Parts!$A:$AM,M$1,0)="X",AD$2,"")</f>
        <v/>
      </c>
      <c r="N2728" t="str">
        <f>IF(VLOOKUP($A2728,Parts!$A:$AM,N$1,0)="X",AE$2,"")</f>
        <v/>
      </c>
      <c r="O2728" t="str">
        <f>IF(VLOOKUP($A2728,Parts!$A:$AM,O$1,0)="X",AF$2,"")</f>
        <v xml:space="preserve">    MODULE
    { name = ModuleTagHydrolox }
</v>
      </c>
      <c r="P2728" t="str">
        <f t="shared" si="43"/>
        <v xml:space="preserve">    MODULE
    { name = ModuleTagEngineLiquidTurbo }
    MODULE
    { name = ModuleTagHydrolox }
</v>
      </c>
    </row>
    <row r="2729" spans="1:16" x14ac:dyDescent="0.25">
      <c r="A2729" t="str">
        <f>Table15[[#This Row],[Name]]</f>
        <v>SSTU-SC-ENG-M1-RO</v>
      </c>
      <c r="B2729" t="str">
        <f>IF(VLOOKUP($A2729,Parts!$A:$AM,B$1,0)="X",S$2,"")</f>
        <v/>
      </c>
      <c r="C2729" t="str">
        <f>IF(VLOOKUP($A2729,Parts!$A:$AM,C$1,0)="X",T$2,"")</f>
        <v/>
      </c>
      <c r="D2729" t="str">
        <f>IF(VLOOKUP($A2729,Parts!$A:$AM,D$1,0)="X",U$2,"")</f>
        <v/>
      </c>
      <c r="E2729" t="str">
        <f>IF(VLOOKUP($A2729,Parts!$A:$AM,E$1,0)="X",V$2,"")</f>
        <v/>
      </c>
      <c r="F2729" t="str">
        <f>IF(VLOOKUP($A2729,Parts!$A:$AM,F$1,0)="X",W$2,"")</f>
        <v/>
      </c>
      <c r="G2729" t="str">
        <f>IF(VLOOKUP($A2729,Parts!$A:$AM,G$1,0)="X",X$2,"")</f>
        <v/>
      </c>
      <c r="H2729" t="str">
        <f>IF(VLOOKUP($A2729,Parts!$A:$AM,H$1,0)="X",Y$2,"")</f>
        <v/>
      </c>
      <c r="I2729" t="str">
        <f>IF(VLOOKUP($A2729,Parts!$A:$AM,I$1,0)="X",Z$2,"")</f>
        <v/>
      </c>
      <c r="J2729" t="str">
        <f>IF(VLOOKUP($A2729,Parts!$A:$AM,J$1,0)="X",AA$2,"")</f>
        <v/>
      </c>
      <c r="K2729" t="str">
        <f>IF(VLOOKUP($A2729,Parts!$A:$AM,K$1,0)="X",AB$2,"")</f>
        <v/>
      </c>
      <c r="L2729" t="str">
        <f>IF(VLOOKUP($A2729,Parts!$A:$AM,L$1,0)="X",AC$2,"")</f>
        <v/>
      </c>
      <c r="M2729" t="str">
        <f>IF(VLOOKUP($A2729,Parts!$A:$AM,M$1,0)="X",AD$2,"")</f>
        <v/>
      </c>
      <c r="N2729" t="str">
        <f>IF(VLOOKUP($A2729,Parts!$A:$AM,N$1,0)="X",AE$2,"")</f>
        <v/>
      </c>
      <c r="O2729" t="str">
        <f>IF(VLOOKUP($A2729,Parts!$A:$AM,O$1,0)="X",AF$2,"")</f>
        <v xml:space="preserve">    MODULE
    { name = ModuleTagHydrolox }
</v>
      </c>
      <c r="P2729" t="str">
        <f t="shared" si="43"/>
        <v xml:space="preserve">    MODULE
    { name = ModuleTagHydrolox }
</v>
      </c>
    </row>
    <row r="2730" spans="1:16" x14ac:dyDescent="0.25">
      <c r="A2730" t="str">
        <f>Table15[[#This Row],[Name]]</f>
        <v>RD-856</v>
      </c>
      <c r="B2730" t="str">
        <f>IF(VLOOKUP($A2730,Parts!$A:$AM,B$1,0)="X",S$2,"")</f>
        <v/>
      </c>
      <c r="C2730" t="str">
        <f>IF(VLOOKUP($A2730,Parts!$A:$AM,C$1,0)="X",T$2,"")</f>
        <v/>
      </c>
      <c r="D2730" t="str">
        <f>IF(VLOOKUP($A2730,Parts!$A:$AM,D$1,0)="X",U$2,"")</f>
        <v/>
      </c>
      <c r="E2730" t="str">
        <f>IF(VLOOKUP($A2730,Parts!$A:$AM,E$1,0)="X",V$2,"")</f>
        <v/>
      </c>
      <c r="F2730" t="str">
        <f>IF(VLOOKUP($A2730,Parts!$A:$AM,F$1,0)="X",W$2,"")</f>
        <v/>
      </c>
      <c r="G2730" t="str">
        <f>IF(VLOOKUP($A2730,Parts!$A:$AM,G$1,0)="X",X$2,"")</f>
        <v/>
      </c>
      <c r="H2730" t="str">
        <f>IF(VLOOKUP($A2730,Parts!$A:$AM,H$1,0)="X",Y$2,"")</f>
        <v/>
      </c>
      <c r="I2730" t="str">
        <f>IF(VLOOKUP($A2730,Parts!$A:$AM,I$1,0)="X",Z$2,"")</f>
        <v/>
      </c>
      <c r="J2730" t="str">
        <f>IF(VLOOKUP($A2730,Parts!$A:$AM,J$1,0)="X",AA$2,"")</f>
        <v/>
      </c>
      <c r="K2730" t="str">
        <f>IF(VLOOKUP($A2730,Parts!$A:$AM,K$1,0)="X",AB$2,"")</f>
        <v/>
      </c>
      <c r="L2730" t="str">
        <f>IF(VLOOKUP($A2730,Parts!$A:$AM,L$1,0)="X",AC$2,"")</f>
        <v/>
      </c>
      <c r="M2730" t="str">
        <f>IF(VLOOKUP($A2730,Parts!$A:$AM,M$1,0)="X",AD$2,"")</f>
        <v/>
      </c>
      <c r="N2730" t="str">
        <f>IF(VLOOKUP($A2730,Parts!$A:$AM,N$1,0)="X",AE$2,"")</f>
        <v/>
      </c>
      <c r="O2730" t="str">
        <f>IF(VLOOKUP($A2730,Parts!$A:$AM,O$1,0)="X",AF$2,"")</f>
        <v/>
      </c>
      <c r="P2730" t="str">
        <f t="shared" si="43"/>
        <v/>
      </c>
    </row>
    <row r="2731" spans="1:16" x14ac:dyDescent="0.25">
      <c r="A2731" t="str">
        <f>Table15[[#This Row],[Name]]</f>
        <v>RSBengineRS27A</v>
      </c>
      <c r="B2731" t="str">
        <f>IF(VLOOKUP($A2731,Parts!$A:$AM,B$1,0)="X",S$2,"")</f>
        <v/>
      </c>
      <c r="C2731" t="str">
        <f>IF(VLOOKUP($A2731,Parts!$A:$AM,C$1,0)="X",T$2,"")</f>
        <v/>
      </c>
      <c r="D2731" t="str">
        <f>IF(VLOOKUP($A2731,Parts!$A:$AM,D$1,0)="X",U$2,"")</f>
        <v/>
      </c>
      <c r="E2731" t="str">
        <f>IF(VLOOKUP($A2731,Parts!$A:$AM,E$1,0)="X",V$2,"")</f>
        <v/>
      </c>
      <c r="F2731" t="str">
        <f>IF(VLOOKUP($A2731,Parts!$A:$AM,F$1,0)="X",W$2,"")</f>
        <v xml:space="preserve">    MODULE
    { name = ModuleTagEngineLiquidTurbo }
</v>
      </c>
      <c r="G2731" t="str">
        <f>IF(VLOOKUP($A2731,Parts!$A:$AM,G$1,0)="X",X$2,"")</f>
        <v/>
      </c>
      <c r="H2731" t="str">
        <f>IF(VLOOKUP($A2731,Parts!$A:$AM,H$1,0)="X",Y$2,"")</f>
        <v/>
      </c>
      <c r="I2731" t="str">
        <f>IF(VLOOKUP($A2731,Parts!$A:$AM,I$1,0)="X",Z$2,"")</f>
        <v/>
      </c>
      <c r="J2731" t="str">
        <f>IF(VLOOKUP($A2731,Parts!$A:$AM,J$1,0)="X",AA$2,"")</f>
        <v/>
      </c>
      <c r="K2731" t="str">
        <f>IF(VLOOKUP($A2731,Parts!$A:$AM,K$1,0)="X",AB$2,"")</f>
        <v/>
      </c>
      <c r="L2731" t="str">
        <f>IF(VLOOKUP($A2731,Parts!$A:$AM,L$1,0)="X",AC$2,"")</f>
        <v/>
      </c>
      <c r="M2731" t="str">
        <f>IF(VLOOKUP($A2731,Parts!$A:$AM,M$1,0)="X",AD$2,"")</f>
        <v/>
      </c>
      <c r="N2731" t="str">
        <f>IF(VLOOKUP($A2731,Parts!$A:$AM,N$1,0)="X",AE$2,"")</f>
        <v/>
      </c>
      <c r="O2731" t="str">
        <f>IF(VLOOKUP($A2731,Parts!$A:$AM,O$1,0)="X",AF$2,"")</f>
        <v/>
      </c>
      <c r="P2731" t="str">
        <f t="shared" si="43"/>
        <v xml:space="preserve">    MODULE
    { name = ModuleTagEngineLiquidTurbo }
</v>
      </c>
    </row>
    <row r="2732" spans="1:16" x14ac:dyDescent="0.25">
      <c r="A2732" t="str">
        <f>Table15[[#This Row],[Name]]</f>
        <v>RL10A-1</v>
      </c>
      <c r="B2732" t="str">
        <f>IF(VLOOKUP($A2732,Parts!$A:$AM,B$1,0)="X",S$2,"")</f>
        <v/>
      </c>
      <c r="C2732" t="str">
        <f>IF(VLOOKUP($A2732,Parts!$A:$AM,C$1,0)="X",T$2,"")</f>
        <v/>
      </c>
      <c r="D2732" t="str">
        <f>IF(VLOOKUP($A2732,Parts!$A:$AM,D$1,0)="X",U$2,"")</f>
        <v/>
      </c>
      <c r="E2732" t="str">
        <f>IF(VLOOKUP($A2732,Parts!$A:$AM,E$1,0)="X",V$2,"")</f>
        <v/>
      </c>
      <c r="F2732" t="str">
        <f>IF(VLOOKUP($A2732,Parts!$A:$AM,F$1,0)="X",W$2,"")</f>
        <v/>
      </c>
      <c r="G2732" t="str">
        <f>IF(VLOOKUP($A2732,Parts!$A:$AM,G$1,0)="X",X$2,"")</f>
        <v/>
      </c>
      <c r="H2732" t="str">
        <f>IF(VLOOKUP($A2732,Parts!$A:$AM,H$1,0)="X",Y$2,"")</f>
        <v/>
      </c>
      <c r="I2732" t="str">
        <f>IF(VLOOKUP($A2732,Parts!$A:$AM,I$1,0)="X",Z$2,"")</f>
        <v/>
      </c>
      <c r="J2732" t="str">
        <f>IF(VLOOKUP($A2732,Parts!$A:$AM,J$1,0)="X",AA$2,"")</f>
        <v/>
      </c>
      <c r="K2732" t="str">
        <f>IF(VLOOKUP($A2732,Parts!$A:$AM,K$1,0)="X",AB$2,"")</f>
        <v/>
      </c>
      <c r="L2732" t="str">
        <f>IF(VLOOKUP($A2732,Parts!$A:$AM,L$1,0)="X",AC$2,"")</f>
        <v/>
      </c>
      <c r="M2732" t="str">
        <f>IF(VLOOKUP($A2732,Parts!$A:$AM,M$1,0)="X",AD$2,"")</f>
        <v/>
      </c>
      <c r="N2732" t="str">
        <f>IF(VLOOKUP($A2732,Parts!$A:$AM,N$1,0)="X",AE$2,"")</f>
        <v/>
      </c>
      <c r="O2732" t="str">
        <f>IF(VLOOKUP($A2732,Parts!$A:$AM,O$1,0)="X",AF$2,"")</f>
        <v/>
      </c>
      <c r="P2732" t="str">
        <f t="shared" si="43"/>
        <v/>
      </c>
    </row>
    <row r="2733" spans="1:16" x14ac:dyDescent="0.25">
      <c r="A2733" t="str">
        <f>Table15[[#This Row],[Name]]</f>
        <v>RL10A-3-1</v>
      </c>
      <c r="B2733" t="str">
        <f>IF(VLOOKUP($A2733,Parts!$A:$AM,B$1,0)="X",S$2,"")</f>
        <v/>
      </c>
      <c r="C2733" t="str">
        <f>IF(VLOOKUP($A2733,Parts!$A:$AM,C$1,0)="X",T$2,"")</f>
        <v/>
      </c>
      <c r="D2733" t="str">
        <f>IF(VLOOKUP($A2733,Parts!$A:$AM,D$1,0)="X",U$2,"")</f>
        <v/>
      </c>
      <c r="E2733" t="str">
        <f>IF(VLOOKUP($A2733,Parts!$A:$AM,E$1,0)="X",V$2,"")</f>
        <v/>
      </c>
      <c r="F2733" t="str">
        <f>IF(VLOOKUP($A2733,Parts!$A:$AM,F$1,0)="X",W$2,"")</f>
        <v/>
      </c>
      <c r="G2733" t="str">
        <f>IF(VLOOKUP($A2733,Parts!$A:$AM,G$1,0)="X",X$2,"")</f>
        <v/>
      </c>
      <c r="H2733" t="str">
        <f>IF(VLOOKUP($A2733,Parts!$A:$AM,H$1,0)="X",Y$2,"")</f>
        <v/>
      </c>
      <c r="I2733" t="str">
        <f>IF(VLOOKUP($A2733,Parts!$A:$AM,I$1,0)="X",Z$2,"")</f>
        <v/>
      </c>
      <c r="J2733" t="str">
        <f>IF(VLOOKUP($A2733,Parts!$A:$AM,J$1,0)="X",AA$2,"")</f>
        <v/>
      </c>
      <c r="K2733" t="str">
        <f>IF(VLOOKUP($A2733,Parts!$A:$AM,K$1,0)="X",AB$2,"")</f>
        <v/>
      </c>
      <c r="L2733" t="str">
        <f>IF(VLOOKUP($A2733,Parts!$A:$AM,L$1,0)="X",AC$2,"")</f>
        <v/>
      </c>
      <c r="M2733" t="str">
        <f>IF(VLOOKUP($A2733,Parts!$A:$AM,M$1,0)="X",AD$2,"")</f>
        <v/>
      </c>
      <c r="N2733" t="str">
        <f>IF(VLOOKUP($A2733,Parts!$A:$AM,N$1,0)="X",AE$2,"")</f>
        <v/>
      </c>
      <c r="O2733" t="str">
        <f>IF(VLOOKUP($A2733,Parts!$A:$AM,O$1,0)="X",AF$2,"")</f>
        <v/>
      </c>
      <c r="P2733" t="str">
        <f t="shared" si="43"/>
        <v/>
      </c>
    </row>
    <row r="2734" spans="1:16" x14ac:dyDescent="0.25">
      <c r="A2734" t="str">
        <f>Table15[[#This Row],[Name]]</f>
        <v>RL10A-3-3</v>
      </c>
      <c r="B2734" t="str">
        <f>IF(VLOOKUP($A2734,Parts!$A:$AM,B$1,0)="X",S$2,"")</f>
        <v/>
      </c>
      <c r="C2734" t="str">
        <f>IF(VLOOKUP($A2734,Parts!$A:$AM,C$1,0)="X",T$2,"")</f>
        <v/>
      </c>
      <c r="D2734" t="str">
        <f>IF(VLOOKUP($A2734,Parts!$A:$AM,D$1,0)="X",U$2,"")</f>
        <v/>
      </c>
      <c r="E2734" t="str">
        <f>IF(VLOOKUP($A2734,Parts!$A:$AM,E$1,0)="X",V$2,"")</f>
        <v/>
      </c>
      <c r="F2734" t="str">
        <f>IF(VLOOKUP($A2734,Parts!$A:$AM,F$1,0)="X",W$2,"")</f>
        <v/>
      </c>
      <c r="G2734" t="str">
        <f>IF(VLOOKUP($A2734,Parts!$A:$AM,G$1,0)="X",X$2,"")</f>
        <v/>
      </c>
      <c r="H2734" t="str">
        <f>IF(VLOOKUP($A2734,Parts!$A:$AM,H$1,0)="X",Y$2,"")</f>
        <v/>
      </c>
      <c r="I2734" t="str">
        <f>IF(VLOOKUP($A2734,Parts!$A:$AM,I$1,0)="X",Z$2,"")</f>
        <v/>
      </c>
      <c r="J2734" t="str">
        <f>IF(VLOOKUP($A2734,Parts!$A:$AM,J$1,0)="X",AA$2,"")</f>
        <v/>
      </c>
      <c r="K2734" t="str">
        <f>IF(VLOOKUP($A2734,Parts!$A:$AM,K$1,0)="X",AB$2,"")</f>
        <v/>
      </c>
      <c r="L2734" t="str">
        <f>IF(VLOOKUP($A2734,Parts!$A:$AM,L$1,0)="X",AC$2,"")</f>
        <v/>
      </c>
      <c r="M2734" t="str">
        <f>IF(VLOOKUP($A2734,Parts!$A:$AM,M$1,0)="X",AD$2,"")</f>
        <v/>
      </c>
      <c r="N2734" t="str">
        <f>IF(VLOOKUP($A2734,Parts!$A:$AM,N$1,0)="X",AE$2,"")</f>
        <v/>
      </c>
      <c r="O2734" t="str">
        <f>IF(VLOOKUP($A2734,Parts!$A:$AM,O$1,0)="X",AF$2,"")</f>
        <v/>
      </c>
      <c r="P2734" t="str">
        <f t="shared" si="43"/>
        <v/>
      </c>
    </row>
    <row r="2735" spans="1:16" x14ac:dyDescent="0.25">
      <c r="A2735" t="str">
        <f>Table15[[#This Row],[Name]]</f>
        <v>RL10A-3-3A</v>
      </c>
      <c r="B2735" t="str">
        <f>IF(VLOOKUP($A2735,Parts!$A:$AM,B$1,0)="X",S$2,"")</f>
        <v/>
      </c>
      <c r="C2735" t="str">
        <f>IF(VLOOKUP($A2735,Parts!$A:$AM,C$1,0)="X",T$2,"")</f>
        <v/>
      </c>
      <c r="D2735" t="str">
        <f>IF(VLOOKUP($A2735,Parts!$A:$AM,D$1,0)="X",U$2,"")</f>
        <v/>
      </c>
      <c r="E2735" t="str">
        <f>IF(VLOOKUP($A2735,Parts!$A:$AM,E$1,0)="X",V$2,"")</f>
        <v/>
      </c>
      <c r="F2735" t="str">
        <f>IF(VLOOKUP($A2735,Parts!$A:$AM,F$1,0)="X",W$2,"")</f>
        <v/>
      </c>
      <c r="G2735" t="str">
        <f>IF(VLOOKUP($A2735,Parts!$A:$AM,G$1,0)="X",X$2,"")</f>
        <v/>
      </c>
      <c r="H2735" t="str">
        <f>IF(VLOOKUP($A2735,Parts!$A:$AM,H$1,0)="X",Y$2,"")</f>
        <v/>
      </c>
      <c r="I2735" t="str">
        <f>IF(VLOOKUP($A2735,Parts!$A:$AM,I$1,0)="X",Z$2,"")</f>
        <v/>
      </c>
      <c r="J2735" t="str">
        <f>IF(VLOOKUP($A2735,Parts!$A:$AM,J$1,0)="X",AA$2,"")</f>
        <v/>
      </c>
      <c r="K2735" t="str">
        <f>IF(VLOOKUP($A2735,Parts!$A:$AM,K$1,0)="X",AB$2,"")</f>
        <v/>
      </c>
      <c r="L2735" t="str">
        <f>IF(VLOOKUP($A2735,Parts!$A:$AM,L$1,0)="X",AC$2,"")</f>
        <v/>
      </c>
      <c r="M2735" t="str">
        <f>IF(VLOOKUP($A2735,Parts!$A:$AM,M$1,0)="X",AD$2,"")</f>
        <v/>
      </c>
      <c r="N2735" t="str">
        <f>IF(VLOOKUP($A2735,Parts!$A:$AM,N$1,0)="X",AE$2,"")</f>
        <v/>
      </c>
      <c r="O2735" t="str">
        <f>IF(VLOOKUP($A2735,Parts!$A:$AM,O$1,0)="X",AF$2,"")</f>
        <v/>
      </c>
      <c r="P2735" t="str">
        <f t="shared" si="43"/>
        <v/>
      </c>
    </row>
    <row r="2736" spans="1:16" x14ac:dyDescent="0.25">
      <c r="A2736" t="str">
        <f>Table15[[#This Row],[Name]]</f>
        <v>BE-3</v>
      </c>
      <c r="B2736" t="str">
        <f>IF(VLOOKUP($A2736,Parts!$A:$AM,B$1,0)="X",S$2,"")</f>
        <v/>
      </c>
      <c r="C2736" t="str">
        <f>IF(VLOOKUP($A2736,Parts!$A:$AM,C$1,0)="X",T$2,"")</f>
        <v/>
      </c>
      <c r="D2736" t="str">
        <f>IF(VLOOKUP($A2736,Parts!$A:$AM,D$1,0)="X",U$2,"")</f>
        <v/>
      </c>
      <c r="E2736" t="str">
        <f>IF(VLOOKUP($A2736,Parts!$A:$AM,E$1,0)="X",V$2,"")</f>
        <v/>
      </c>
      <c r="F2736" t="str">
        <f>IF(VLOOKUP($A2736,Parts!$A:$AM,F$1,0)="X",W$2,"")</f>
        <v/>
      </c>
      <c r="G2736" t="str">
        <f>IF(VLOOKUP($A2736,Parts!$A:$AM,G$1,0)="X",X$2,"")</f>
        <v/>
      </c>
      <c r="H2736" t="str">
        <f>IF(VLOOKUP($A2736,Parts!$A:$AM,H$1,0)="X",Y$2,"")</f>
        <v/>
      </c>
      <c r="I2736" t="str">
        <f>IF(VLOOKUP($A2736,Parts!$A:$AM,I$1,0)="X",Z$2,"")</f>
        <v/>
      </c>
      <c r="J2736" t="str">
        <f>IF(VLOOKUP($A2736,Parts!$A:$AM,J$1,0)="X",AA$2,"")</f>
        <v/>
      </c>
      <c r="K2736" t="str">
        <f>IF(VLOOKUP($A2736,Parts!$A:$AM,K$1,0)="X",AB$2,"")</f>
        <v/>
      </c>
      <c r="L2736" t="str">
        <f>IF(VLOOKUP($A2736,Parts!$A:$AM,L$1,0)="X",AC$2,"")</f>
        <v/>
      </c>
      <c r="M2736" t="str">
        <f>IF(VLOOKUP($A2736,Parts!$A:$AM,M$1,0)="X",AD$2,"")</f>
        <v/>
      </c>
      <c r="N2736" t="str">
        <f>IF(VLOOKUP($A2736,Parts!$A:$AM,N$1,0)="X",AE$2,"")</f>
        <v/>
      </c>
      <c r="O2736" t="str">
        <f>IF(VLOOKUP($A2736,Parts!$A:$AM,O$1,0)="X",AF$2,"")</f>
        <v/>
      </c>
      <c r="P2736" t="str">
        <f t="shared" si="43"/>
        <v/>
      </c>
    </row>
    <row r="2737" spans="1:16" x14ac:dyDescent="0.25">
      <c r="A2737" t="str">
        <f>Table15[[#This Row],[Name]]</f>
        <v>Size3EngineCluster</v>
      </c>
      <c r="B2737" t="str">
        <f>IF(VLOOKUP($A2737,Parts!$A:$AM,B$1,0)="X",S$2,"")</f>
        <v/>
      </c>
      <c r="C2737" t="str">
        <f>IF(VLOOKUP($A2737,Parts!$A:$AM,C$1,0)="X",T$2,"")</f>
        <v/>
      </c>
      <c r="D2737" t="str">
        <f>IF(VLOOKUP($A2737,Parts!$A:$AM,D$1,0)="X",U$2,"")</f>
        <v/>
      </c>
      <c r="E2737" t="str">
        <f>IF(VLOOKUP($A2737,Parts!$A:$AM,E$1,0)="X",V$2,"")</f>
        <v/>
      </c>
      <c r="F2737" t="str">
        <f>IF(VLOOKUP($A2737,Parts!$A:$AM,F$1,0)="X",W$2,"")</f>
        <v xml:space="preserve">    MODULE
    { name = ModuleTagEngineLiquidTurbo }
</v>
      </c>
      <c r="G2737" t="str">
        <f>IF(VLOOKUP($A2737,Parts!$A:$AM,G$1,0)="X",X$2,"")</f>
        <v/>
      </c>
      <c r="H2737" t="str">
        <f>IF(VLOOKUP($A2737,Parts!$A:$AM,H$1,0)="X",Y$2,"")</f>
        <v/>
      </c>
      <c r="I2737" t="str">
        <f>IF(VLOOKUP($A2737,Parts!$A:$AM,I$1,0)="X",Z$2,"")</f>
        <v/>
      </c>
      <c r="J2737" t="str">
        <f>IF(VLOOKUP($A2737,Parts!$A:$AM,J$1,0)="X",AA$2,"")</f>
        <v/>
      </c>
      <c r="K2737" t="str">
        <f>IF(VLOOKUP($A2737,Parts!$A:$AM,K$1,0)="X",AB$2,"")</f>
        <v/>
      </c>
      <c r="L2737" t="str">
        <f>IF(VLOOKUP($A2737,Parts!$A:$AM,L$1,0)="X",AC$2,"")</f>
        <v/>
      </c>
      <c r="M2737" t="str">
        <f>IF(VLOOKUP($A2737,Parts!$A:$AM,M$1,0)="X",AD$2,"")</f>
        <v/>
      </c>
      <c r="N2737" t="str">
        <f>IF(VLOOKUP($A2737,Parts!$A:$AM,N$1,0)="X",AE$2,"")</f>
        <v/>
      </c>
      <c r="O2737" t="str">
        <f>IF(VLOOKUP($A2737,Parts!$A:$AM,O$1,0)="X",AF$2,"")</f>
        <v xml:space="preserve">    MODULE
    { name = ModuleTagHydrolox }
</v>
      </c>
      <c r="P2737" t="str">
        <f t="shared" si="43"/>
        <v xml:space="preserve">    MODULE
    { name = ModuleTagEngineLiquidTurbo }
    MODULE
    { name = ModuleTagHydrolox }
</v>
      </c>
    </row>
    <row r="2738" spans="1:16" x14ac:dyDescent="0.25">
      <c r="A2738" t="str">
        <f>Table15[[#This Row],[Name]]</f>
        <v>MonkeyCargoBoosterSLSADJ</v>
      </c>
      <c r="B2738" t="str">
        <f>IF(VLOOKUP($A2738,Parts!$A:$AM,B$1,0)="X",S$2,"")</f>
        <v/>
      </c>
      <c r="C2738" t="str">
        <f>IF(VLOOKUP($A2738,Parts!$A:$AM,C$1,0)="X",T$2,"")</f>
        <v/>
      </c>
      <c r="D2738" t="str">
        <f>IF(VLOOKUP($A2738,Parts!$A:$AM,D$1,0)="X",U$2,"")</f>
        <v/>
      </c>
      <c r="E2738" t="str">
        <f>IF(VLOOKUP($A2738,Parts!$A:$AM,E$1,0)="X",V$2,"")</f>
        <v/>
      </c>
      <c r="F2738" t="str">
        <f>IF(VLOOKUP($A2738,Parts!$A:$AM,F$1,0)="X",W$2,"")</f>
        <v/>
      </c>
      <c r="G2738" t="str">
        <f>IF(VLOOKUP($A2738,Parts!$A:$AM,G$1,0)="X",X$2,"")</f>
        <v/>
      </c>
      <c r="H2738" t="str">
        <f>IF(VLOOKUP($A2738,Parts!$A:$AM,H$1,0)="X",Y$2,"")</f>
        <v/>
      </c>
      <c r="I2738" t="str">
        <f>IF(VLOOKUP($A2738,Parts!$A:$AM,I$1,0)="X",Z$2,"")</f>
        <v/>
      </c>
      <c r="J2738" t="str">
        <f>IF(VLOOKUP($A2738,Parts!$A:$AM,J$1,0)="X",AA$2,"")</f>
        <v/>
      </c>
      <c r="K2738" t="str">
        <f>IF(VLOOKUP($A2738,Parts!$A:$AM,K$1,0)="X",AB$2,"")</f>
        <v/>
      </c>
      <c r="L2738" t="str">
        <f>IF(VLOOKUP($A2738,Parts!$A:$AM,L$1,0)="X",AC$2,"")</f>
        <v/>
      </c>
      <c r="M2738" t="str">
        <f>IF(VLOOKUP($A2738,Parts!$A:$AM,M$1,0)="X",AD$2,"")</f>
        <v/>
      </c>
      <c r="N2738" t="str">
        <f>IF(VLOOKUP($A2738,Parts!$A:$AM,N$1,0)="X",AE$2,"")</f>
        <v/>
      </c>
      <c r="O2738" t="str">
        <f>IF(VLOOKUP($A2738,Parts!$A:$AM,O$1,0)="X",AF$2,"")</f>
        <v/>
      </c>
      <c r="P2738" t="str">
        <f t="shared" si="43"/>
        <v/>
      </c>
    </row>
    <row r="2739" spans="1:16" x14ac:dyDescent="0.25">
      <c r="A2739" t="str">
        <f>Table15[[#This Row],[Name]]</f>
        <v>RL10A-4</v>
      </c>
      <c r="B2739" t="str">
        <f>IF(VLOOKUP($A2739,Parts!$A:$AM,B$1,0)="X",S$2,"")</f>
        <v/>
      </c>
      <c r="C2739" t="str">
        <f>IF(VLOOKUP($A2739,Parts!$A:$AM,C$1,0)="X",T$2,"")</f>
        <v/>
      </c>
      <c r="D2739" t="str">
        <f>IF(VLOOKUP($A2739,Parts!$A:$AM,D$1,0)="X",U$2,"")</f>
        <v/>
      </c>
      <c r="E2739" t="str">
        <f>IF(VLOOKUP($A2739,Parts!$A:$AM,E$1,0)="X",V$2,"")</f>
        <v/>
      </c>
      <c r="F2739" t="str">
        <f>IF(VLOOKUP($A2739,Parts!$A:$AM,F$1,0)="X",W$2,"")</f>
        <v/>
      </c>
      <c r="G2739" t="str">
        <f>IF(VLOOKUP($A2739,Parts!$A:$AM,G$1,0)="X",X$2,"")</f>
        <v/>
      </c>
      <c r="H2739" t="str">
        <f>IF(VLOOKUP($A2739,Parts!$A:$AM,H$1,0)="X",Y$2,"")</f>
        <v/>
      </c>
      <c r="I2739" t="str">
        <f>IF(VLOOKUP($A2739,Parts!$A:$AM,I$1,0)="X",Z$2,"")</f>
        <v/>
      </c>
      <c r="J2739" t="str">
        <f>IF(VLOOKUP($A2739,Parts!$A:$AM,J$1,0)="X",AA$2,"")</f>
        <v/>
      </c>
      <c r="K2739" t="str">
        <f>IF(VLOOKUP($A2739,Parts!$A:$AM,K$1,0)="X",AB$2,"")</f>
        <v/>
      </c>
      <c r="L2739" t="str">
        <f>IF(VLOOKUP($A2739,Parts!$A:$AM,L$1,0)="X",AC$2,"")</f>
        <v/>
      </c>
      <c r="M2739" t="str">
        <f>IF(VLOOKUP($A2739,Parts!$A:$AM,M$1,0)="X",AD$2,"")</f>
        <v/>
      </c>
      <c r="N2739" t="str">
        <f>IF(VLOOKUP($A2739,Parts!$A:$AM,N$1,0)="X",AE$2,"")</f>
        <v/>
      </c>
      <c r="O2739" t="str">
        <f>IF(VLOOKUP($A2739,Parts!$A:$AM,O$1,0)="X",AF$2,"")</f>
        <v/>
      </c>
      <c r="P2739" t="str">
        <f t="shared" si="43"/>
        <v/>
      </c>
    </row>
    <row r="2740" spans="1:16" x14ac:dyDescent="0.25">
      <c r="A2740" t="str">
        <f>Table15[[#This Row],[Name]]</f>
        <v>RL10A-5</v>
      </c>
      <c r="B2740" t="str">
        <f>IF(VLOOKUP($A2740,Parts!$A:$AM,B$1,0)="X",S$2,"")</f>
        <v/>
      </c>
      <c r="C2740" t="str">
        <f>IF(VLOOKUP($A2740,Parts!$A:$AM,C$1,0)="X",T$2,"")</f>
        <v/>
      </c>
      <c r="D2740" t="str">
        <f>IF(VLOOKUP($A2740,Parts!$A:$AM,D$1,0)="X",U$2,"")</f>
        <v/>
      </c>
      <c r="E2740" t="str">
        <f>IF(VLOOKUP($A2740,Parts!$A:$AM,E$1,0)="X",V$2,"")</f>
        <v/>
      </c>
      <c r="F2740" t="str">
        <f>IF(VLOOKUP($A2740,Parts!$A:$AM,F$1,0)="X",W$2,"")</f>
        <v/>
      </c>
      <c r="G2740" t="str">
        <f>IF(VLOOKUP($A2740,Parts!$A:$AM,G$1,0)="X",X$2,"")</f>
        <v/>
      </c>
      <c r="H2740" t="str">
        <f>IF(VLOOKUP($A2740,Parts!$A:$AM,H$1,0)="X",Y$2,"")</f>
        <v/>
      </c>
      <c r="I2740" t="str">
        <f>IF(VLOOKUP($A2740,Parts!$A:$AM,I$1,0)="X",Z$2,"")</f>
        <v/>
      </c>
      <c r="J2740" t="str">
        <f>IF(VLOOKUP($A2740,Parts!$A:$AM,J$1,0)="X",AA$2,"")</f>
        <v/>
      </c>
      <c r="K2740" t="str">
        <f>IF(VLOOKUP($A2740,Parts!$A:$AM,K$1,0)="X",AB$2,"")</f>
        <v/>
      </c>
      <c r="L2740" t="str">
        <f>IF(VLOOKUP($A2740,Parts!$A:$AM,L$1,0)="X",AC$2,"")</f>
        <v/>
      </c>
      <c r="M2740" t="str">
        <f>IF(VLOOKUP($A2740,Parts!$A:$AM,M$1,0)="X",AD$2,"")</f>
        <v/>
      </c>
      <c r="N2740" t="str">
        <f>IF(VLOOKUP($A2740,Parts!$A:$AM,N$1,0)="X",AE$2,"")</f>
        <v/>
      </c>
      <c r="O2740" t="str">
        <f>IF(VLOOKUP($A2740,Parts!$A:$AM,O$1,0)="X",AF$2,"")</f>
        <v/>
      </c>
      <c r="P2740" t="str">
        <f t="shared" si="43"/>
        <v/>
      </c>
    </row>
    <row r="2741" spans="1:16" x14ac:dyDescent="0.25">
      <c r="A2741" t="str">
        <f>Table15[[#This Row],[Name]]</f>
        <v>RL10B-2</v>
      </c>
      <c r="B2741" t="str">
        <f>IF(VLOOKUP($A2741,Parts!$A:$AM,B$1,0)="X",S$2,"")</f>
        <v/>
      </c>
      <c r="C2741" t="str">
        <f>IF(VLOOKUP($A2741,Parts!$A:$AM,C$1,0)="X",T$2,"")</f>
        <v/>
      </c>
      <c r="D2741" t="str">
        <f>IF(VLOOKUP($A2741,Parts!$A:$AM,D$1,0)="X",U$2,"")</f>
        <v/>
      </c>
      <c r="E2741" t="str">
        <f>IF(VLOOKUP($A2741,Parts!$A:$AM,E$1,0)="X",V$2,"")</f>
        <v/>
      </c>
      <c r="F2741" t="str">
        <f>IF(VLOOKUP($A2741,Parts!$A:$AM,F$1,0)="X",W$2,"")</f>
        <v/>
      </c>
      <c r="G2741" t="str">
        <f>IF(VLOOKUP($A2741,Parts!$A:$AM,G$1,0)="X",X$2,"")</f>
        <v/>
      </c>
      <c r="H2741" t="str">
        <f>IF(VLOOKUP($A2741,Parts!$A:$AM,H$1,0)="X",Y$2,"")</f>
        <v/>
      </c>
      <c r="I2741" t="str">
        <f>IF(VLOOKUP($A2741,Parts!$A:$AM,I$1,0)="X",Z$2,"")</f>
        <v/>
      </c>
      <c r="J2741" t="str">
        <f>IF(VLOOKUP($A2741,Parts!$A:$AM,J$1,0)="X",AA$2,"")</f>
        <v/>
      </c>
      <c r="K2741" t="str">
        <f>IF(VLOOKUP($A2741,Parts!$A:$AM,K$1,0)="X",AB$2,"")</f>
        <v/>
      </c>
      <c r="L2741" t="str">
        <f>IF(VLOOKUP($A2741,Parts!$A:$AM,L$1,0)="X",AC$2,"")</f>
        <v/>
      </c>
      <c r="M2741" t="str">
        <f>IF(VLOOKUP($A2741,Parts!$A:$AM,M$1,0)="X",AD$2,"")</f>
        <v/>
      </c>
      <c r="N2741" t="str">
        <f>IF(VLOOKUP($A2741,Parts!$A:$AM,N$1,0)="X",AE$2,"")</f>
        <v/>
      </c>
      <c r="O2741" t="str">
        <f>IF(VLOOKUP($A2741,Parts!$A:$AM,O$1,0)="X",AF$2,"")</f>
        <v/>
      </c>
      <c r="P2741" t="str">
        <f t="shared" si="43"/>
        <v/>
      </c>
    </row>
    <row r="2742" spans="1:16" x14ac:dyDescent="0.25">
      <c r="A2742" t="str">
        <f>Table15[[#This Row],[Name]]</f>
        <v>RL10A-4-1-2</v>
      </c>
      <c r="B2742" t="str">
        <f>IF(VLOOKUP($A2742,Parts!$A:$AM,B$1,0)="X",S$2,"")</f>
        <v/>
      </c>
      <c r="C2742" t="str">
        <f>IF(VLOOKUP($A2742,Parts!$A:$AM,C$1,0)="X",T$2,"")</f>
        <v/>
      </c>
      <c r="D2742" t="str">
        <f>IF(VLOOKUP($A2742,Parts!$A:$AM,D$1,0)="X",U$2,"")</f>
        <v/>
      </c>
      <c r="E2742" t="str">
        <f>IF(VLOOKUP($A2742,Parts!$A:$AM,E$1,0)="X",V$2,"")</f>
        <v/>
      </c>
      <c r="F2742" t="str">
        <f>IF(VLOOKUP($A2742,Parts!$A:$AM,F$1,0)="X",W$2,"")</f>
        <v/>
      </c>
      <c r="G2742" t="str">
        <f>IF(VLOOKUP($A2742,Parts!$A:$AM,G$1,0)="X",X$2,"")</f>
        <v/>
      </c>
      <c r="H2742" t="str">
        <f>IF(VLOOKUP($A2742,Parts!$A:$AM,H$1,0)="X",Y$2,"")</f>
        <v/>
      </c>
      <c r="I2742" t="str">
        <f>IF(VLOOKUP($A2742,Parts!$A:$AM,I$1,0)="X",Z$2,"")</f>
        <v/>
      </c>
      <c r="J2742" t="str">
        <f>IF(VLOOKUP($A2742,Parts!$A:$AM,J$1,0)="X",AA$2,"")</f>
        <v/>
      </c>
      <c r="K2742" t="str">
        <f>IF(VLOOKUP($A2742,Parts!$A:$AM,K$1,0)="X",AB$2,"")</f>
        <v/>
      </c>
      <c r="L2742" t="str">
        <f>IF(VLOOKUP($A2742,Parts!$A:$AM,L$1,0)="X",AC$2,"")</f>
        <v/>
      </c>
      <c r="M2742" t="str">
        <f>IF(VLOOKUP($A2742,Parts!$A:$AM,M$1,0)="X",AD$2,"")</f>
        <v/>
      </c>
      <c r="N2742" t="str">
        <f>IF(VLOOKUP($A2742,Parts!$A:$AM,N$1,0)="X",AE$2,"")</f>
        <v/>
      </c>
      <c r="O2742" t="str">
        <f>IF(VLOOKUP($A2742,Parts!$A:$AM,O$1,0)="X",AF$2,"")</f>
        <v/>
      </c>
      <c r="P2742" t="str">
        <f t="shared" si="43"/>
        <v/>
      </c>
    </row>
    <row r="2743" spans="1:16" x14ac:dyDescent="0.25">
      <c r="A2743" t="str">
        <f>Table15[[#This Row],[Name]]</f>
        <v>RLA_small_ntr</v>
      </c>
      <c r="B2743" t="str">
        <f>IF(VLOOKUP($A2743,Parts!$A:$AM,B$1,0)="X",S$2,"")</f>
        <v/>
      </c>
      <c r="C2743" t="str">
        <f>IF(VLOOKUP($A2743,Parts!$A:$AM,C$1,0)="X",T$2,"")</f>
        <v/>
      </c>
      <c r="D2743" t="str">
        <f>IF(VLOOKUP($A2743,Parts!$A:$AM,D$1,0)="X",U$2,"")</f>
        <v/>
      </c>
      <c r="E2743" t="str">
        <f>IF(VLOOKUP($A2743,Parts!$A:$AM,E$1,0)="X",V$2,"")</f>
        <v xml:space="preserve">    MODULE
    { name = ModuleTagEngineLiquidPF }
</v>
      </c>
      <c r="F2743" t="str">
        <f>IF(VLOOKUP($A2743,Parts!$A:$AM,F$1,0)="X",W$2,"")</f>
        <v/>
      </c>
      <c r="G2743" t="str">
        <f>IF(VLOOKUP($A2743,Parts!$A:$AM,G$1,0)="X",X$2,"")</f>
        <v/>
      </c>
      <c r="H2743" t="str">
        <f>IF(VLOOKUP($A2743,Parts!$A:$AM,H$1,0)="X",Y$2,"")</f>
        <v/>
      </c>
      <c r="I2743" t="str">
        <f>IF(VLOOKUP($A2743,Parts!$A:$AM,I$1,0)="X",Z$2,"")</f>
        <v xml:space="preserve">    MODULE
    { name = ModuleTagHumanRated }
</v>
      </c>
      <c r="J2743" t="str">
        <f>IF(VLOOKUP($A2743,Parts!$A:$AM,J$1,0)="X",AA$2,"")</f>
        <v/>
      </c>
      <c r="K2743" t="str">
        <f>IF(VLOOKUP($A2743,Parts!$A:$AM,K$1,0)="X",AB$2,"")</f>
        <v/>
      </c>
      <c r="L2743" t="str">
        <f>IF(VLOOKUP($A2743,Parts!$A:$AM,L$1,0)="X",AC$2,"")</f>
        <v/>
      </c>
      <c r="M2743" t="str">
        <f>IF(VLOOKUP($A2743,Parts!$A:$AM,M$1,0)="X",AD$2,"")</f>
        <v/>
      </c>
      <c r="N2743" t="str">
        <f>IF(VLOOKUP($A2743,Parts!$A:$AM,N$1,0)="X",AE$2,"")</f>
        <v/>
      </c>
      <c r="O2743" t="str">
        <f>IF(VLOOKUP($A2743,Parts!$A:$AM,O$1,0)="X",AF$2,"")</f>
        <v/>
      </c>
      <c r="P2743" t="str">
        <f t="shared" si="43"/>
        <v xml:space="preserve">    MODULE
    { name = ModuleTagEngineLiquidPF }
    MODULE
    { name = ModuleTagHumanRated }
</v>
      </c>
    </row>
    <row r="2744" spans="1:16" x14ac:dyDescent="0.25">
      <c r="A2744" t="str">
        <f>Table15[[#This Row],[Name]]</f>
        <v>RSBstrutXL</v>
      </c>
      <c r="B2744" t="str">
        <f>IF(VLOOKUP($A2744,Parts!$A:$AM,B$1,0)="X",S$2,"")</f>
        <v/>
      </c>
      <c r="C2744" t="str">
        <f>IF(VLOOKUP($A2744,Parts!$A:$AM,C$1,0)="X",T$2,"")</f>
        <v/>
      </c>
      <c r="D2744" t="str">
        <f>IF(VLOOKUP($A2744,Parts!$A:$AM,D$1,0)="X",U$2,"")</f>
        <v/>
      </c>
      <c r="E2744" t="str">
        <f>IF(VLOOKUP($A2744,Parts!$A:$AM,E$1,0)="X",V$2,"")</f>
        <v/>
      </c>
      <c r="F2744" t="str">
        <f>IF(VLOOKUP($A2744,Parts!$A:$AM,F$1,0)="X",W$2,"")</f>
        <v/>
      </c>
      <c r="G2744" t="str">
        <f>IF(VLOOKUP($A2744,Parts!$A:$AM,G$1,0)="X",X$2,"")</f>
        <v/>
      </c>
      <c r="H2744" t="str">
        <f>IF(VLOOKUP($A2744,Parts!$A:$AM,H$1,0)="X",Y$2,"")</f>
        <v/>
      </c>
      <c r="I2744" t="str">
        <f>IF(VLOOKUP($A2744,Parts!$A:$AM,I$1,0)="X",Z$2,"")</f>
        <v/>
      </c>
      <c r="J2744" t="str">
        <f>IF(VLOOKUP($A2744,Parts!$A:$AM,J$1,0)="X",AA$2,"")</f>
        <v/>
      </c>
      <c r="K2744" t="str">
        <f>IF(VLOOKUP($A2744,Parts!$A:$AM,K$1,0)="X",AB$2,"")</f>
        <v/>
      </c>
      <c r="L2744" t="str">
        <f>IF(VLOOKUP($A2744,Parts!$A:$AM,L$1,0)="X",AC$2,"")</f>
        <v/>
      </c>
      <c r="M2744" t="str">
        <f>IF(VLOOKUP($A2744,Parts!$A:$AM,M$1,0)="X",AD$2,"")</f>
        <v/>
      </c>
      <c r="N2744" t="str">
        <f>IF(VLOOKUP($A2744,Parts!$A:$AM,N$1,0)="X",AE$2,"")</f>
        <v/>
      </c>
      <c r="O2744" t="str">
        <f>IF(VLOOKUP($A2744,Parts!$A:$AM,O$1,0)="X",AF$2,"")</f>
        <v/>
      </c>
      <c r="P2744" t="str">
        <f t="shared" si="43"/>
        <v/>
      </c>
    </row>
    <row r="2745" spans="1:16" x14ac:dyDescent="0.25">
      <c r="A2745" t="str">
        <f>Table15[[#This Row],[Name]]</f>
        <v>XSLSSRB</v>
      </c>
      <c r="B2745" t="str">
        <f>IF(VLOOKUP($A2745,Parts!$A:$AM,B$1,0)="X",S$2,"")</f>
        <v/>
      </c>
      <c r="C2745" t="str">
        <f>IF(VLOOKUP($A2745,Parts!$A:$AM,C$1,0)="X",T$2,"")</f>
        <v/>
      </c>
      <c r="D2745" t="str">
        <f>IF(VLOOKUP($A2745,Parts!$A:$AM,D$1,0)="X",U$2,"")</f>
        <v/>
      </c>
      <c r="E2745" t="str">
        <f>IF(VLOOKUP($A2745,Parts!$A:$AM,E$1,0)="X",V$2,"")</f>
        <v/>
      </c>
      <c r="F2745" t="str">
        <f>IF(VLOOKUP($A2745,Parts!$A:$AM,F$1,0)="X",W$2,"")</f>
        <v/>
      </c>
      <c r="G2745" t="str">
        <f>IF(VLOOKUP($A2745,Parts!$A:$AM,G$1,0)="X",X$2,"")</f>
        <v xml:space="preserve">    MODULE
    { name = ModuleTagEngineSolid }
</v>
      </c>
      <c r="H2745" t="str">
        <f>IF(VLOOKUP($A2745,Parts!$A:$AM,H$1,0)="X",Y$2,"")</f>
        <v/>
      </c>
      <c r="I2745" t="str">
        <f>IF(VLOOKUP($A2745,Parts!$A:$AM,I$1,0)="X",Z$2,"")</f>
        <v/>
      </c>
      <c r="J2745" t="str">
        <f>IF(VLOOKUP($A2745,Parts!$A:$AM,J$1,0)="X",AA$2,"")</f>
        <v/>
      </c>
      <c r="K2745" t="str">
        <f>IF(VLOOKUP($A2745,Parts!$A:$AM,K$1,0)="X",AB$2,"")</f>
        <v/>
      </c>
      <c r="L2745" t="str">
        <f>IF(VLOOKUP($A2745,Parts!$A:$AM,L$1,0)="X",AC$2,"")</f>
        <v/>
      </c>
      <c r="M2745" t="str">
        <f>IF(VLOOKUP($A2745,Parts!$A:$AM,M$1,0)="X",AD$2,"")</f>
        <v/>
      </c>
      <c r="N2745" t="str">
        <f>IF(VLOOKUP($A2745,Parts!$A:$AM,N$1,0)="X",AE$2,"")</f>
        <v/>
      </c>
      <c r="O2745" t="str">
        <f>IF(VLOOKUP($A2745,Parts!$A:$AM,O$1,0)="X",AF$2,"")</f>
        <v/>
      </c>
      <c r="P2745" t="str">
        <f t="shared" si="43"/>
        <v xml:space="preserve">    MODULE
    { name = ModuleTagEngineSolid }
</v>
      </c>
    </row>
    <row r="2746" spans="1:16" x14ac:dyDescent="0.25">
      <c r="A2746" t="str">
        <f>Table15[[#This Row],[Name]]</f>
        <v>RSBengineSTSSRB</v>
      </c>
      <c r="B2746" t="str">
        <f>IF(VLOOKUP($A2746,Parts!$A:$AM,B$1,0)="X",S$2,"")</f>
        <v/>
      </c>
      <c r="C2746" t="str">
        <f>IF(VLOOKUP($A2746,Parts!$A:$AM,C$1,0)="X",T$2,"")</f>
        <v/>
      </c>
      <c r="D2746" t="str">
        <f>IF(VLOOKUP($A2746,Parts!$A:$AM,D$1,0)="X",U$2,"")</f>
        <v/>
      </c>
      <c r="E2746" t="str">
        <f>IF(VLOOKUP($A2746,Parts!$A:$AM,E$1,0)="X",V$2,"")</f>
        <v/>
      </c>
      <c r="F2746" t="str">
        <f>IF(VLOOKUP($A2746,Parts!$A:$AM,F$1,0)="X",W$2,"")</f>
        <v/>
      </c>
      <c r="G2746" t="str">
        <f>IF(VLOOKUP($A2746,Parts!$A:$AM,G$1,0)="X",X$2,"")</f>
        <v xml:space="preserve">    MODULE
    { name = ModuleTagEngineSolid }
</v>
      </c>
      <c r="H2746" t="str">
        <f>IF(VLOOKUP($A2746,Parts!$A:$AM,H$1,0)="X",Y$2,"")</f>
        <v/>
      </c>
      <c r="I2746" t="str">
        <f>IF(VLOOKUP($A2746,Parts!$A:$AM,I$1,0)="X",Z$2,"")</f>
        <v/>
      </c>
      <c r="J2746" t="str">
        <f>IF(VLOOKUP($A2746,Parts!$A:$AM,J$1,0)="X",AA$2,"")</f>
        <v/>
      </c>
      <c r="K2746" t="str">
        <f>IF(VLOOKUP($A2746,Parts!$A:$AM,K$1,0)="X",AB$2,"")</f>
        <v/>
      </c>
      <c r="L2746" t="str">
        <f>IF(VLOOKUP($A2746,Parts!$A:$AM,L$1,0)="X",AC$2,"")</f>
        <v/>
      </c>
      <c r="M2746" t="str">
        <f>IF(VLOOKUP($A2746,Parts!$A:$AM,M$1,0)="X",AD$2,"")</f>
        <v/>
      </c>
      <c r="N2746" t="str">
        <f>IF(VLOOKUP($A2746,Parts!$A:$AM,N$1,0)="X",AE$2,"")</f>
        <v/>
      </c>
      <c r="O2746" t="str">
        <f>IF(VLOOKUP($A2746,Parts!$A:$AM,O$1,0)="X",AF$2,"")</f>
        <v/>
      </c>
      <c r="P2746" t="str">
        <f t="shared" si="43"/>
        <v xml:space="preserve">    MODULE
    { name = ModuleTagEngineSolid }
</v>
      </c>
    </row>
    <row r="2747" spans="1:16" x14ac:dyDescent="0.25">
      <c r="A2747" t="str">
        <f>Table15[[#This Row],[Name]]</f>
        <v>SSTU-SC-ENG-Merlin-1A</v>
      </c>
      <c r="B2747" t="str">
        <f>IF(VLOOKUP($A2747,Parts!$A:$AM,B$1,0)="X",S$2,"")</f>
        <v/>
      </c>
      <c r="C2747" t="str">
        <f>IF(VLOOKUP($A2747,Parts!$A:$AM,C$1,0)="X",T$2,"")</f>
        <v/>
      </c>
      <c r="D2747" t="str">
        <f>IF(VLOOKUP($A2747,Parts!$A:$AM,D$1,0)="X",U$2,"")</f>
        <v/>
      </c>
      <c r="E2747" t="str">
        <f>IF(VLOOKUP($A2747,Parts!$A:$AM,E$1,0)="X",V$2,"")</f>
        <v/>
      </c>
      <c r="F2747" t="str">
        <f>IF(VLOOKUP($A2747,Parts!$A:$AM,F$1,0)="X",W$2,"")</f>
        <v xml:space="preserve">    MODULE
    { name = ModuleTagEngineLiquidTurbo }
</v>
      </c>
      <c r="G2747" t="str">
        <f>IF(VLOOKUP($A2747,Parts!$A:$AM,G$1,0)="X",X$2,"")</f>
        <v/>
      </c>
      <c r="H2747" t="str">
        <f>IF(VLOOKUP($A2747,Parts!$A:$AM,H$1,0)="X",Y$2,"")</f>
        <v/>
      </c>
      <c r="I2747" t="str">
        <f>IF(VLOOKUP($A2747,Parts!$A:$AM,I$1,0)="X",Z$2,"")</f>
        <v/>
      </c>
      <c r="J2747" t="str">
        <f>IF(VLOOKUP($A2747,Parts!$A:$AM,J$1,0)="X",AA$2,"")</f>
        <v/>
      </c>
      <c r="K2747" t="str">
        <f>IF(VLOOKUP($A2747,Parts!$A:$AM,K$1,0)="X",AB$2,"")</f>
        <v/>
      </c>
      <c r="L2747" t="str">
        <f>IF(VLOOKUP($A2747,Parts!$A:$AM,L$1,0)="X",AC$2,"")</f>
        <v/>
      </c>
      <c r="M2747" t="str">
        <f>IF(VLOOKUP($A2747,Parts!$A:$AM,M$1,0)="X",AD$2,"")</f>
        <v/>
      </c>
      <c r="N2747" t="str">
        <f>IF(VLOOKUP($A2747,Parts!$A:$AM,N$1,0)="X",AE$2,"")</f>
        <v/>
      </c>
      <c r="O2747" t="str">
        <f>IF(VLOOKUP($A2747,Parts!$A:$AM,O$1,0)="X",AF$2,"")</f>
        <v/>
      </c>
      <c r="P2747" t="str">
        <f t="shared" si="43"/>
        <v xml:space="preserve">    MODULE
    { name = ModuleTagEngineLiquidTurbo }
</v>
      </c>
    </row>
    <row r="2748" spans="1:16" x14ac:dyDescent="0.25">
      <c r="A2748" t="str">
        <f>Table15[[#This Row],[Name]]</f>
        <v>RL10C-1</v>
      </c>
      <c r="B2748" t="str">
        <f>IF(VLOOKUP($A2748,Parts!$A:$AM,B$1,0)="X",S$2,"")</f>
        <v/>
      </c>
      <c r="C2748" t="str">
        <f>IF(VLOOKUP($A2748,Parts!$A:$AM,C$1,0)="X",T$2,"")</f>
        <v/>
      </c>
      <c r="D2748" t="str">
        <f>IF(VLOOKUP($A2748,Parts!$A:$AM,D$1,0)="X",U$2,"")</f>
        <v/>
      </c>
      <c r="E2748" t="str">
        <f>IF(VLOOKUP($A2748,Parts!$A:$AM,E$1,0)="X",V$2,"")</f>
        <v/>
      </c>
      <c r="F2748" t="str">
        <f>IF(VLOOKUP($A2748,Parts!$A:$AM,F$1,0)="X",W$2,"")</f>
        <v/>
      </c>
      <c r="G2748" t="str">
        <f>IF(VLOOKUP($A2748,Parts!$A:$AM,G$1,0)="X",X$2,"")</f>
        <v/>
      </c>
      <c r="H2748" t="str">
        <f>IF(VLOOKUP($A2748,Parts!$A:$AM,H$1,0)="X",Y$2,"")</f>
        <v/>
      </c>
      <c r="I2748" t="str">
        <f>IF(VLOOKUP($A2748,Parts!$A:$AM,I$1,0)="X",Z$2,"")</f>
        <v/>
      </c>
      <c r="J2748" t="str">
        <f>IF(VLOOKUP($A2748,Parts!$A:$AM,J$1,0)="X",AA$2,"")</f>
        <v/>
      </c>
      <c r="K2748" t="str">
        <f>IF(VLOOKUP($A2748,Parts!$A:$AM,K$1,0)="X",AB$2,"")</f>
        <v/>
      </c>
      <c r="L2748" t="str">
        <f>IF(VLOOKUP($A2748,Parts!$A:$AM,L$1,0)="X",AC$2,"")</f>
        <v/>
      </c>
      <c r="M2748" t="str">
        <f>IF(VLOOKUP($A2748,Parts!$A:$AM,M$1,0)="X",AD$2,"")</f>
        <v/>
      </c>
      <c r="N2748" t="str">
        <f>IF(VLOOKUP($A2748,Parts!$A:$AM,N$1,0)="X",AE$2,"")</f>
        <v/>
      </c>
      <c r="O2748" t="str">
        <f>IF(VLOOKUP($A2748,Parts!$A:$AM,O$1,0)="X",AF$2,"")</f>
        <v/>
      </c>
      <c r="P2748" t="str">
        <f t="shared" si="43"/>
        <v/>
      </c>
    </row>
    <row r="2749" spans="1:16" x14ac:dyDescent="0.25">
      <c r="A2749" t="str">
        <f>Table15[[#This Row],[Name]]</f>
        <v>SSTU-SC-ENG-Merlin-1B</v>
      </c>
      <c r="B2749" t="str">
        <f>IF(VLOOKUP($A2749,Parts!$A:$AM,B$1,0)="X",S$2,"")</f>
        <v/>
      </c>
      <c r="C2749" t="str">
        <f>IF(VLOOKUP($A2749,Parts!$A:$AM,C$1,0)="X",T$2,"")</f>
        <v/>
      </c>
      <c r="D2749" t="str">
        <f>IF(VLOOKUP($A2749,Parts!$A:$AM,D$1,0)="X",U$2,"")</f>
        <v/>
      </c>
      <c r="E2749" t="str">
        <f>IF(VLOOKUP($A2749,Parts!$A:$AM,E$1,0)="X",V$2,"")</f>
        <v/>
      </c>
      <c r="F2749" t="str">
        <f>IF(VLOOKUP($A2749,Parts!$A:$AM,F$1,0)="X",W$2,"")</f>
        <v xml:space="preserve">    MODULE
    { name = ModuleTagEngineLiquidTurbo }
</v>
      </c>
      <c r="G2749" t="str">
        <f>IF(VLOOKUP($A2749,Parts!$A:$AM,G$1,0)="X",X$2,"")</f>
        <v/>
      </c>
      <c r="H2749" t="str">
        <f>IF(VLOOKUP($A2749,Parts!$A:$AM,H$1,0)="X",Y$2,"")</f>
        <v/>
      </c>
      <c r="I2749" t="str">
        <f>IF(VLOOKUP($A2749,Parts!$A:$AM,I$1,0)="X",Z$2,"")</f>
        <v/>
      </c>
      <c r="J2749" t="str">
        <f>IF(VLOOKUP($A2749,Parts!$A:$AM,J$1,0)="X",AA$2,"")</f>
        <v/>
      </c>
      <c r="K2749" t="str">
        <f>IF(VLOOKUP($A2749,Parts!$A:$AM,K$1,0)="X",AB$2,"")</f>
        <v/>
      </c>
      <c r="L2749" t="str">
        <f>IF(VLOOKUP($A2749,Parts!$A:$AM,L$1,0)="X",AC$2,"")</f>
        <v/>
      </c>
      <c r="M2749" t="str">
        <f>IF(VLOOKUP($A2749,Parts!$A:$AM,M$1,0)="X",AD$2,"")</f>
        <v/>
      </c>
      <c r="N2749" t="str">
        <f>IF(VLOOKUP($A2749,Parts!$A:$AM,N$1,0)="X",AE$2,"")</f>
        <v/>
      </c>
      <c r="O2749" t="str">
        <f>IF(VLOOKUP($A2749,Parts!$A:$AM,O$1,0)="X",AF$2,"")</f>
        <v/>
      </c>
      <c r="P2749" t="str">
        <f t="shared" si="43"/>
        <v xml:space="preserve">    MODULE
    { name = ModuleTagEngineLiquidTurbo }
</v>
      </c>
    </row>
    <row r="2750" spans="1:16" x14ac:dyDescent="0.25">
      <c r="A2750" t="str">
        <f>Table15[[#This Row],[Name]]</f>
        <v>SSTU-SC-ENG-Merlin-1BV</v>
      </c>
      <c r="B2750" t="str">
        <f>IF(VLOOKUP($A2750,Parts!$A:$AM,B$1,0)="X",S$2,"")</f>
        <v/>
      </c>
      <c r="C2750" t="str">
        <f>IF(VLOOKUP($A2750,Parts!$A:$AM,C$1,0)="X",T$2,"")</f>
        <v/>
      </c>
      <c r="D2750" t="str">
        <f>IF(VLOOKUP($A2750,Parts!$A:$AM,D$1,0)="X",U$2,"")</f>
        <v/>
      </c>
      <c r="E2750" t="str">
        <f>IF(VLOOKUP($A2750,Parts!$A:$AM,E$1,0)="X",V$2,"")</f>
        <v/>
      </c>
      <c r="F2750" t="str">
        <f>IF(VLOOKUP($A2750,Parts!$A:$AM,F$1,0)="X",W$2,"")</f>
        <v xml:space="preserve">    MODULE
    { name = ModuleTagEngineLiquidTurbo }
</v>
      </c>
      <c r="G2750" t="str">
        <f>IF(VLOOKUP($A2750,Parts!$A:$AM,G$1,0)="X",X$2,"")</f>
        <v/>
      </c>
      <c r="H2750" t="str">
        <f>IF(VLOOKUP($A2750,Parts!$A:$AM,H$1,0)="X",Y$2,"")</f>
        <v/>
      </c>
      <c r="I2750" t="str">
        <f>IF(VLOOKUP($A2750,Parts!$A:$AM,I$1,0)="X",Z$2,"")</f>
        <v/>
      </c>
      <c r="J2750" t="str">
        <f>IF(VLOOKUP($A2750,Parts!$A:$AM,J$1,0)="X",AA$2,"")</f>
        <v/>
      </c>
      <c r="K2750" t="str">
        <f>IF(VLOOKUP($A2750,Parts!$A:$AM,K$1,0)="X",AB$2,"")</f>
        <v/>
      </c>
      <c r="L2750" t="str">
        <f>IF(VLOOKUP($A2750,Parts!$A:$AM,L$1,0)="X",AC$2,"")</f>
        <v/>
      </c>
      <c r="M2750" t="str">
        <f>IF(VLOOKUP($A2750,Parts!$A:$AM,M$1,0)="X",AD$2,"")</f>
        <v/>
      </c>
      <c r="N2750" t="str">
        <f>IF(VLOOKUP($A2750,Parts!$A:$AM,N$1,0)="X",AE$2,"")</f>
        <v/>
      </c>
      <c r="O2750" t="str">
        <f>IF(VLOOKUP($A2750,Parts!$A:$AM,O$1,0)="X",AF$2,"")</f>
        <v/>
      </c>
      <c r="P2750" t="str">
        <f t="shared" si="43"/>
        <v xml:space="preserve">    MODULE
    { name = ModuleTagEngineLiquidTurbo }
</v>
      </c>
    </row>
    <row r="2751" spans="1:16" x14ac:dyDescent="0.25">
      <c r="A2751" t="str">
        <f>Table15[[#This Row],[Name]]</f>
        <v>SSTU-SC-ENG-Merlin-1C</v>
      </c>
      <c r="B2751" t="str">
        <f>IF(VLOOKUP($A2751,Parts!$A:$AM,B$1,0)="X",S$2,"")</f>
        <v/>
      </c>
      <c r="C2751" t="str">
        <f>IF(VLOOKUP($A2751,Parts!$A:$AM,C$1,0)="X",T$2,"")</f>
        <v/>
      </c>
      <c r="D2751" t="str">
        <f>IF(VLOOKUP($A2751,Parts!$A:$AM,D$1,0)="X",U$2,"")</f>
        <v/>
      </c>
      <c r="E2751" t="str">
        <f>IF(VLOOKUP($A2751,Parts!$A:$AM,E$1,0)="X",V$2,"")</f>
        <v/>
      </c>
      <c r="F2751" t="str">
        <f>IF(VLOOKUP($A2751,Parts!$A:$AM,F$1,0)="X",W$2,"")</f>
        <v xml:space="preserve">    MODULE
    { name = ModuleTagEngineLiquidTurbo }
</v>
      </c>
      <c r="G2751" t="str">
        <f>IF(VLOOKUP($A2751,Parts!$A:$AM,G$1,0)="X",X$2,"")</f>
        <v/>
      </c>
      <c r="H2751" t="str">
        <f>IF(VLOOKUP($A2751,Parts!$A:$AM,H$1,0)="X",Y$2,"")</f>
        <v/>
      </c>
      <c r="I2751" t="str">
        <f>IF(VLOOKUP($A2751,Parts!$A:$AM,I$1,0)="X",Z$2,"")</f>
        <v/>
      </c>
      <c r="J2751" t="str">
        <f>IF(VLOOKUP($A2751,Parts!$A:$AM,J$1,0)="X",AA$2,"")</f>
        <v/>
      </c>
      <c r="K2751" t="str">
        <f>IF(VLOOKUP($A2751,Parts!$A:$AM,K$1,0)="X",AB$2,"")</f>
        <v/>
      </c>
      <c r="L2751" t="str">
        <f>IF(VLOOKUP($A2751,Parts!$A:$AM,L$1,0)="X",AC$2,"")</f>
        <v/>
      </c>
      <c r="M2751" t="str">
        <f>IF(VLOOKUP($A2751,Parts!$A:$AM,M$1,0)="X",AD$2,"")</f>
        <v/>
      </c>
      <c r="N2751" t="str">
        <f>IF(VLOOKUP($A2751,Parts!$A:$AM,N$1,0)="X",AE$2,"")</f>
        <v/>
      </c>
      <c r="O2751" t="str">
        <f>IF(VLOOKUP($A2751,Parts!$A:$AM,O$1,0)="X",AF$2,"")</f>
        <v/>
      </c>
      <c r="P2751" t="str">
        <f t="shared" si="43"/>
        <v xml:space="preserve">    MODULE
    { name = ModuleTagEngineLiquidTurbo }
</v>
      </c>
    </row>
    <row r="2752" spans="1:16" x14ac:dyDescent="0.25">
      <c r="A2752" t="str">
        <f>Table15[[#This Row],[Name]]</f>
        <v>XKW2mNoseConeX</v>
      </c>
      <c r="B2752" t="str">
        <f>IF(VLOOKUP($A2752,Parts!$A:$AM,B$1,0)="X",S$2,"")</f>
        <v/>
      </c>
      <c r="C2752" t="str">
        <f>IF(VLOOKUP($A2752,Parts!$A:$AM,C$1,0)="X",T$2,"")</f>
        <v/>
      </c>
      <c r="D2752" t="str">
        <f>IF(VLOOKUP($A2752,Parts!$A:$AM,D$1,0)="X",U$2,"")</f>
        <v/>
      </c>
      <c r="E2752" t="str">
        <f>IF(VLOOKUP($A2752,Parts!$A:$AM,E$1,0)="X",V$2,"")</f>
        <v/>
      </c>
      <c r="F2752" t="str">
        <f>IF(VLOOKUP($A2752,Parts!$A:$AM,F$1,0)="X",W$2,"")</f>
        <v/>
      </c>
      <c r="G2752" t="str">
        <f>IF(VLOOKUP($A2752,Parts!$A:$AM,G$1,0)="X",X$2,"")</f>
        <v xml:space="preserve">    MODULE
    { name = ModuleTagEngineSolid }
</v>
      </c>
      <c r="H2752" t="str">
        <f>IF(VLOOKUP($A2752,Parts!$A:$AM,H$1,0)="X",Y$2,"")</f>
        <v/>
      </c>
      <c r="I2752" t="str">
        <f>IF(VLOOKUP($A2752,Parts!$A:$AM,I$1,0)="X",Z$2,"")</f>
        <v/>
      </c>
      <c r="J2752" t="str">
        <f>IF(VLOOKUP($A2752,Parts!$A:$AM,J$1,0)="X",AA$2,"")</f>
        <v/>
      </c>
      <c r="K2752" t="str">
        <f>IF(VLOOKUP($A2752,Parts!$A:$AM,K$1,0)="X",AB$2,"")</f>
        <v/>
      </c>
      <c r="L2752" t="str">
        <f>IF(VLOOKUP($A2752,Parts!$A:$AM,L$1,0)="X",AC$2,"")</f>
        <v/>
      </c>
      <c r="M2752" t="str">
        <f>IF(VLOOKUP($A2752,Parts!$A:$AM,M$1,0)="X",AD$2,"")</f>
        <v/>
      </c>
      <c r="N2752" t="str">
        <f>IF(VLOOKUP($A2752,Parts!$A:$AM,N$1,0)="X",AE$2,"")</f>
        <v/>
      </c>
      <c r="O2752" t="str">
        <f>IF(VLOOKUP($A2752,Parts!$A:$AM,O$1,0)="X",AF$2,"")</f>
        <v/>
      </c>
      <c r="P2752" t="str">
        <f t="shared" si="43"/>
        <v xml:space="preserve">    MODULE
    { name = ModuleTagEngineSolid }
</v>
      </c>
    </row>
    <row r="2753" spans="1:16" x14ac:dyDescent="0.25">
      <c r="A2753" t="str">
        <f>Table15[[#This Row],[Name]]</f>
        <v>xparachuteRadialx</v>
      </c>
      <c r="B2753" t="str">
        <f>IF(VLOOKUP($A2753,Parts!$A:$AM,B$1,0)="X",S$2,"")</f>
        <v/>
      </c>
      <c r="C2753" t="str">
        <f>IF(VLOOKUP($A2753,Parts!$A:$AM,C$1,0)="X",T$2,"")</f>
        <v/>
      </c>
      <c r="D2753" t="str">
        <f>IF(VLOOKUP($A2753,Parts!$A:$AM,D$1,0)="X",U$2,"")</f>
        <v/>
      </c>
      <c r="E2753" t="str">
        <f>IF(VLOOKUP($A2753,Parts!$A:$AM,E$1,0)="X",V$2,"")</f>
        <v/>
      </c>
      <c r="F2753" t="str">
        <f>IF(VLOOKUP($A2753,Parts!$A:$AM,F$1,0)="X",W$2,"")</f>
        <v/>
      </c>
      <c r="G2753" t="str">
        <f>IF(VLOOKUP($A2753,Parts!$A:$AM,G$1,0)="X",X$2,"")</f>
        <v/>
      </c>
      <c r="H2753" t="str">
        <f>IF(VLOOKUP($A2753,Parts!$A:$AM,H$1,0)="X",Y$2,"")</f>
        <v/>
      </c>
      <c r="I2753" t="str">
        <f>IF(VLOOKUP($A2753,Parts!$A:$AM,I$1,0)="X",Z$2,"")</f>
        <v/>
      </c>
      <c r="J2753" t="str">
        <f>IF(VLOOKUP($A2753,Parts!$A:$AM,J$1,0)="X",AA$2,"")</f>
        <v/>
      </c>
      <c r="K2753" t="str">
        <f>IF(VLOOKUP($A2753,Parts!$A:$AM,K$1,0)="X",AB$2,"")</f>
        <v/>
      </c>
      <c r="L2753" t="str">
        <f>IF(VLOOKUP($A2753,Parts!$A:$AM,L$1,0)="X",AC$2,"")</f>
        <v/>
      </c>
      <c r="M2753" t="str">
        <f>IF(VLOOKUP($A2753,Parts!$A:$AM,M$1,0)="X",AD$2,"")</f>
        <v/>
      </c>
      <c r="N2753" t="str">
        <f>IF(VLOOKUP($A2753,Parts!$A:$AM,N$1,0)="X",AE$2,"")</f>
        <v/>
      </c>
      <c r="O2753" t="str">
        <f>IF(VLOOKUP($A2753,Parts!$A:$AM,O$1,0)="X",AF$2,"")</f>
        <v/>
      </c>
      <c r="P2753" t="str">
        <f t="shared" si="43"/>
        <v/>
      </c>
    </row>
    <row r="2754" spans="1:16" x14ac:dyDescent="0.25">
      <c r="A2754" t="str">
        <f>Table15[[#This Row],[Name]]</f>
        <v>XNP_lft_W375SRB</v>
      </c>
      <c r="B2754" t="str">
        <f>IF(VLOOKUP($A2754,Parts!$A:$AM,B$1,0)="X",S$2,"")</f>
        <v/>
      </c>
      <c r="C2754" t="str">
        <f>IF(VLOOKUP($A2754,Parts!$A:$AM,C$1,0)="X",T$2,"")</f>
        <v/>
      </c>
      <c r="D2754" t="str">
        <f>IF(VLOOKUP($A2754,Parts!$A:$AM,D$1,0)="X",U$2,"")</f>
        <v/>
      </c>
      <c r="E2754" t="str">
        <f>IF(VLOOKUP($A2754,Parts!$A:$AM,E$1,0)="X",V$2,"")</f>
        <v/>
      </c>
      <c r="F2754" t="str">
        <f>IF(VLOOKUP($A2754,Parts!$A:$AM,F$1,0)="X",W$2,"")</f>
        <v/>
      </c>
      <c r="G2754" t="str">
        <f>IF(VLOOKUP($A2754,Parts!$A:$AM,G$1,0)="X",X$2,"")</f>
        <v/>
      </c>
      <c r="H2754" t="str">
        <f>IF(VLOOKUP($A2754,Parts!$A:$AM,H$1,0)="X",Y$2,"")</f>
        <v/>
      </c>
      <c r="I2754" t="str">
        <f>IF(VLOOKUP($A2754,Parts!$A:$AM,I$1,0)="X",Z$2,"")</f>
        <v/>
      </c>
      <c r="J2754" t="str">
        <f>IF(VLOOKUP($A2754,Parts!$A:$AM,J$1,0)="X",AA$2,"")</f>
        <v/>
      </c>
      <c r="K2754" t="str">
        <f>IF(VLOOKUP($A2754,Parts!$A:$AM,K$1,0)="X",AB$2,"")</f>
        <v/>
      </c>
      <c r="L2754" t="str">
        <f>IF(VLOOKUP($A2754,Parts!$A:$AM,L$1,0)="X",AC$2,"")</f>
        <v/>
      </c>
      <c r="M2754" t="str">
        <f>IF(VLOOKUP($A2754,Parts!$A:$AM,M$1,0)="X",AD$2,"")</f>
        <v/>
      </c>
      <c r="N2754" t="str">
        <f>IF(VLOOKUP($A2754,Parts!$A:$AM,N$1,0)="X",AE$2,"")</f>
        <v/>
      </c>
      <c r="O2754" t="str">
        <f>IF(VLOOKUP($A2754,Parts!$A:$AM,O$1,0)="X",AF$2,"")</f>
        <v/>
      </c>
      <c r="P2754" t="str">
        <f t="shared" si="43"/>
        <v/>
      </c>
    </row>
    <row r="2755" spans="1:16" x14ac:dyDescent="0.25">
      <c r="A2755" t="str">
        <f>Table15[[#This Row],[Name]]</f>
        <v>xKWsrbGlobeX10Lx</v>
      </c>
      <c r="B2755" t="str">
        <f>IF(VLOOKUP($A2755,Parts!$A:$AM,B$1,0)="X",S$2,"")</f>
        <v/>
      </c>
      <c r="C2755" t="str">
        <f>IF(VLOOKUP($A2755,Parts!$A:$AM,C$1,0)="X",T$2,"")</f>
        <v/>
      </c>
      <c r="D2755" t="str">
        <f>IF(VLOOKUP($A2755,Parts!$A:$AM,D$1,0)="X",U$2,"")</f>
        <v/>
      </c>
      <c r="E2755" t="str">
        <f>IF(VLOOKUP($A2755,Parts!$A:$AM,E$1,0)="X",V$2,"")</f>
        <v/>
      </c>
      <c r="F2755" t="str">
        <f>IF(VLOOKUP($A2755,Parts!$A:$AM,F$1,0)="X",W$2,"")</f>
        <v/>
      </c>
      <c r="G2755" t="str">
        <f>IF(VLOOKUP($A2755,Parts!$A:$AM,G$1,0)="X",X$2,"")</f>
        <v xml:space="preserve">    MODULE
    { name = ModuleTagEngineSolid }
</v>
      </c>
      <c r="H2755" t="str">
        <f>IF(VLOOKUP($A2755,Parts!$A:$AM,H$1,0)="X",Y$2,"")</f>
        <v/>
      </c>
      <c r="I2755" t="str">
        <f>IF(VLOOKUP($A2755,Parts!$A:$AM,I$1,0)="X",Z$2,"")</f>
        <v/>
      </c>
      <c r="J2755" t="str">
        <f>IF(VLOOKUP($A2755,Parts!$A:$AM,J$1,0)="X",AA$2,"")</f>
        <v/>
      </c>
      <c r="K2755" t="str">
        <f>IF(VLOOKUP($A2755,Parts!$A:$AM,K$1,0)="X",AB$2,"")</f>
        <v/>
      </c>
      <c r="L2755" t="str">
        <f>IF(VLOOKUP($A2755,Parts!$A:$AM,L$1,0)="X",AC$2,"")</f>
        <v/>
      </c>
      <c r="M2755" t="str">
        <f>IF(VLOOKUP($A2755,Parts!$A:$AM,M$1,0)="X",AD$2,"")</f>
        <v/>
      </c>
      <c r="N2755" t="str">
        <f>IF(VLOOKUP($A2755,Parts!$A:$AM,N$1,0)="X",AE$2,"")</f>
        <v/>
      </c>
      <c r="O2755" t="str">
        <f>IF(VLOOKUP($A2755,Parts!$A:$AM,O$1,0)="X",AF$2,"")</f>
        <v/>
      </c>
      <c r="P2755" t="str">
        <f t="shared" ref="P2755:P2818" si="44">B2755&amp;C2755&amp;D2755&amp;E2755&amp;F2755&amp;G2755&amp;H2755&amp;I2755&amp;J2755&amp;K2755&amp;L2755&amp;M2755&amp;N2755&amp;O2755</f>
        <v xml:space="preserve">    MODULE
    { name = ModuleTagEngineSolid }
</v>
      </c>
    </row>
    <row r="2756" spans="1:16" x14ac:dyDescent="0.25">
      <c r="A2756" t="str">
        <f>Table15[[#This Row],[Name]]</f>
        <v>RSBengineAresSRB</v>
      </c>
      <c r="B2756" t="str">
        <f>IF(VLOOKUP($A2756,Parts!$A:$AM,B$1,0)="X",S$2,"")</f>
        <v/>
      </c>
      <c r="C2756" t="str">
        <f>IF(VLOOKUP($A2756,Parts!$A:$AM,C$1,0)="X",T$2,"")</f>
        <v/>
      </c>
      <c r="D2756" t="str">
        <f>IF(VLOOKUP($A2756,Parts!$A:$AM,D$1,0)="X",U$2,"")</f>
        <v/>
      </c>
      <c r="E2756" t="str">
        <f>IF(VLOOKUP($A2756,Parts!$A:$AM,E$1,0)="X",V$2,"")</f>
        <v/>
      </c>
      <c r="F2756" t="str">
        <f>IF(VLOOKUP($A2756,Parts!$A:$AM,F$1,0)="X",W$2,"")</f>
        <v/>
      </c>
      <c r="G2756" t="str">
        <f>IF(VLOOKUP($A2756,Parts!$A:$AM,G$1,0)="X",X$2,"")</f>
        <v xml:space="preserve">    MODULE
    { name = ModuleTagEngineSolid }
</v>
      </c>
      <c r="H2756" t="str">
        <f>IF(VLOOKUP($A2756,Parts!$A:$AM,H$1,0)="X",Y$2,"")</f>
        <v/>
      </c>
      <c r="I2756" t="str">
        <f>IF(VLOOKUP($A2756,Parts!$A:$AM,I$1,0)="X",Z$2,"")</f>
        <v/>
      </c>
      <c r="J2756" t="str">
        <f>IF(VLOOKUP($A2756,Parts!$A:$AM,J$1,0)="X",AA$2,"")</f>
        <v/>
      </c>
      <c r="K2756" t="str">
        <f>IF(VLOOKUP($A2756,Parts!$A:$AM,K$1,0)="X",AB$2,"")</f>
        <v/>
      </c>
      <c r="L2756" t="str">
        <f>IF(VLOOKUP($A2756,Parts!$A:$AM,L$1,0)="X",AC$2,"")</f>
        <v/>
      </c>
      <c r="M2756" t="str">
        <f>IF(VLOOKUP($A2756,Parts!$A:$AM,M$1,0)="X",AD$2,"")</f>
        <v/>
      </c>
      <c r="N2756" t="str">
        <f>IF(VLOOKUP($A2756,Parts!$A:$AM,N$1,0)="X",AE$2,"")</f>
        <v/>
      </c>
      <c r="O2756" t="str">
        <f>IF(VLOOKUP($A2756,Parts!$A:$AM,O$1,0)="X",AF$2,"")</f>
        <v/>
      </c>
      <c r="P2756" t="str">
        <f t="shared" si="44"/>
        <v xml:space="preserve">    MODULE
    { name = ModuleTagEngineSolid }
</v>
      </c>
    </row>
    <row r="2757" spans="1:16" x14ac:dyDescent="0.25">
      <c r="A2757" t="str">
        <f>Table15[[#This Row],[Name]]</f>
        <v>MassiveBooster</v>
      </c>
      <c r="B2757" t="str">
        <f>IF(VLOOKUP($A2757,Parts!$A:$AM,B$1,0)="X",S$2,"")</f>
        <v/>
      </c>
      <c r="C2757" t="str">
        <f>IF(VLOOKUP($A2757,Parts!$A:$AM,C$1,0)="X",T$2,"")</f>
        <v/>
      </c>
      <c r="D2757" t="str">
        <f>IF(VLOOKUP($A2757,Parts!$A:$AM,D$1,0)="X",U$2,"")</f>
        <v/>
      </c>
      <c r="E2757" t="str">
        <f>IF(VLOOKUP($A2757,Parts!$A:$AM,E$1,0)="X",V$2,"")</f>
        <v/>
      </c>
      <c r="F2757" t="str">
        <f>IF(VLOOKUP($A2757,Parts!$A:$AM,F$1,0)="X",W$2,"")</f>
        <v/>
      </c>
      <c r="G2757" t="str">
        <f>IF(VLOOKUP($A2757,Parts!$A:$AM,G$1,0)="X",X$2,"")</f>
        <v xml:space="preserve">    MODULE
    { name = ModuleTagEngineSolid }
</v>
      </c>
      <c r="H2757" t="str">
        <f>IF(VLOOKUP($A2757,Parts!$A:$AM,H$1,0)="X",Y$2,"")</f>
        <v/>
      </c>
      <c r="I2757" t="str">
        <f>IF(VLOOKUP($A2757,Parts!$A:$AM,I$1,0)="X",Z$2,"")</f>
        <v/>
      </c>
      <c r="J2757" t="str">
        <f>IF(VLOOKUP($A2757,Parts!$A:$AM,J$1,0)="X",AA$2,"")</f>
        <v/>
      </c>
      <c r="K2757" t="str">
        <f>IF(VLOOKUP($A2757,Parts!$A:$AM,K$1,0)="X",AB$2,"")</f>
        <v/>
      </c>
      <c r="L2757" t="str">
        <f>IF(VLOOKUP($A2757,Parts!$A:$AM,L$1,0)="X",AC$2,"")</f>
        <v/>
      </c>
      <c r="M2757" t="str">
        <f>IF(VLOOKUP($A2757,Parts!$A:$AM,M$1,0)="X",AD$2,"")</f>
        <v/>
      </c>
      <c r="N2757" t="str">
        <f>IF(VLOOKUP($A2757,Parts!$A:$AM,N$1,0)="X",AE$2,"")</f>
        <v/>
      </c>
      <c r="O2757" t="str">
        <f>IF(VLOOKUP($A2757,Parts!$A:$AM,O$1,0)="X",AF$2,"")</f>
        <v/>
      </c>
      <c r="P2757" t="str">
        <f t="shared" si="44"/>
        <v xml:space="preserve">    MODULE
    { name = ModuleTagEngineSolid }
</v>
      </c>
    </row>
    <row r="2758" spans="1:16" x14ac:dyDescent="0.25">
      <c r="A2758" t="str">
        <f>Table15[[#This Row],[Name]]</f>
        <v>SSTU-SC-ENG-Merlin-1CV</v>
      </c>
      <c r="B2758" t="str">
        <f>IF(VLOOKUP($A2758,Parts!$A:$AM,B$1,0)="X",S$2,"")</f>
        <v/>
      </c>
      <c r="C2758" t="str">
        <f>IF(VLOOKUP($A2758,Parts!$A:$AM,C$1,0)="X",T$2,"")</f>
        <v/>
      </c>
      <c r="D2758" t="str">
        <f>IF(VLOOKUP($A2758,Parts!$A:$AM,D$1,0)="X",U$2,"")</f>
        <v/>
      </c>
      <c r="E2758" t="str">
        <f>IF(VLOOKUP($A2758,Parts!$A:$AM,E$1,0)="X",V$2,"")</f>
        <v/>
      </c>
      <c r="F2758" t="str">
        <f>IF(VLOOKUP($A2758,Parts!$A:$AM,F$1,0)="X",W$2,"")</f>
        <v xml:space="preserve">    MODULE
    { name = ModuleTagEngineLiquidTurbo }
</v>
      </c>
      <c r="G2758" t="str">
        <f>IF(VLOOKUP($A2758,Parts!$A:$AM,G$1,0)="X",X$2,"")</f>
        <v/>
      </c>
      <c r="H2758" t="str">
        <f>IF(VLOOKUP($A2758,Parts!$A:$AM,H$1,0)="X",Y$2,"")</f>
        <v/>
      </c>
      <c r="I2758" t="str">
        <f>IF(VLOOKUP($A2758,Parts!$A:$AM,I$1,0)="X",Z$2,"")</f>
        <v/>
      </c>
      <c r="J2758" t="str">
        <f>IF(VLOOKUP($A2758,Parts!$A:$AM,J$1,0)="X",AA$2,"")</f>
        <v/>
      </c>
      <c r="K2758" t="str">
        <f>IF(VLOOKUP($A2758,Parts!$A:$AM,K$1,0)="X",AB$2,"")</f>
        <v/>
      </c>
      <c r="L2758" t="str">
        <f>IF(VLOOKUP($A2758,Parts!$A:$AM,L$1,0)="X",AC$2,"")</f>
        <v/>
      </c>
      <c r="M2758" t="str">
        <f>IF(VLOOKUP($A2758,Parts!$A:$AM,M$1,0)="X",AD$2,"")</f>
        <v/>
      </c>
      <c r="N2758" t="str">
        <f>IF(VLOOKUP($A2758,Parts!$A:$AM,N$1,0)="X",AE$2,"")</f>
        <v/>
      </c>
      <c r="O2758" t="str">
        <f>IF(VLOOKUP($A2758,Parts!$A:$AM,O$1,0)="X",AF$2,"")</f>
        <v/>
      </c>
      <c r="P2758" t="str">
        <f t="shared" si="44"/>
        <v xml:space="preserve">    MODULE
    { name = ModuleTagEngineLiquidTurbo }
</v>
      </c>
    </row>
    <row r="2759" spans="1:16" x14ac:dyDescent="0.25">
      <c r="A2759" t="str">
        <f>Table15[[#This Row],[Name]]</f>
        <v>CECE-Base</v>
      </c>
      <c r="B2759" t="str">
        <f>IF(VLOOKUP($A2759,Parts!$A:$AM,B$1,0)="X",S$2,"")</f>
        <v/>
      </c>
      <c r="C2759" t="str">
        <f>IF(VLOOKUP($A2759,Parts!$A:$AM,C$1,0)="X",T$2,"")</f>
        <v/>
      </c>
      <c r="D2759" t="str">
        <f>IF(VLOOKUP($A2759,Parts!$A:$AM,D$1,0)="X",U$2,"")</f>
        <v/>
      </c>
      <c r="E2759" t="str">
        <f>IF(VLOOKUP($A2759,Parts!$A:$AM,E$1,0)="X",V$2,"")</f>
        <v/>
      </c>
      <c r="F2759" t="str">
        <f>IF(VLOOKUP($A2759,Parts!$A:$AM,F$1,0)="X",W$2,"")</f>
        <v/>
      </c>
      <c r="G2759" t="str">
        <f>IF(VLOOKUP($A2759,Parts!$A:$AM,G$1,0)="X",X$2,"")</f>
        <v/>
      </c>
      <c r="H2759" t="str">
        <f>IF(VLOOKUP($A2759,Parts!$A:$AM,H$1,0)="X",Y$2,"")</f>
        <v/>
      </c>
      <c r="I2759" t="str">
        <f>IF(VLOOKUP($A2759,Parts!$A:$AM,I$1,0)="X",Z$2,"")</f>
        <v/>
      </c>
      <c r="J2759" t="str">
        <f>IF(VLOOKUP($A2759,Parts!$A:$AM,J$1,0)="X",AA$2,"")</f>
        <v/>
      </c>
      <c r="K2759" t="str">
        <f>IF(VLOOKUP($A2759,Parts!$A:$AM,K$1,0)="X",AB$2,"")</f>
        <v/>
      </c>
      <c r="L2759" t="str">
        <f>IF(VLOOKUP($A2759,Parts!$A:$AM,L$1,0)="X",AC$2,"")</f>
        <v/>
      </c>
      <c r="M2759" t="str">
        <f>IF(VLOOKUP($A2759,Parts!$A:$AM,M$1,0)="X",AD$2,"")</f>
        <v/>
      </c>
      <c r="N2759" t="str">
        <f>IF(VLOOKUP($A2759,Parts!$A:$AM,N$1,0)="X",AE$2,"")</f>
        <v/>
      </c>
      <c r="O2759" t="str">
        <f>IF(VLOOKUP($A2759,Parts!$A:$AM,O$1,0)="X",AF$2,"")</f>
        <v/>
      </c>
      <c r="P2759" t="str">
        <f t="shared" si="44"/>
        <v/>
      </c>
    </row>
    <row r="2760" spans="1:16" x14ac:dyDescent="0.25">
      <c r="A2760" t="str">
        <f>Table15[[#This Row],[Name]]</f>
        <v>CXA_RTAS_A</v>
      </c>
      <c r="B2760" t="str">
        <f>IF(VLOOKUP($A2760,Parts!$A:$AM,B$1,0)="X",S$2,"")</f>
        <v/>
      </c>
      <c r="C2760" t="str">
        <f>IF(VLOOKUP($A2760,Parts!$A:$AM,C$1,0)="X",T$2,"")</f>
        <v/>
      </c>
      <c r="D2760" t="str">
        <f>IF(VLOOKUP($A2760,Parts!$A:$AM,D$1,0)="X",U$2,"")</f>
        <v/>
      </c>
      <c r="E2760" t="str">
        <f>IF(VLOOKUP($A2760,Parts!$A:$AM,E$1,0)="X",V$2,"")</f>
        <v/>
      </c>
      <c r="F2760" t="str">
        <f>IF(VLOOKUP($A2760,Parts!$A:$AM,F$1,0)="X",W$2,"")</f>
        <v/>
      </c>
      <c r="G2760" t="str">
        <f>IF(VLOOKUP($A2760,Parts!$A:$AM,G$1,0)="X",X$2,"")</f>
        <v/>
      </c>
      <c r="H2760" t="str">
        <f>IF(VLOOKUP($A2760,Parts!$A:$AM,H$1,0)="X",Y$2,"")</f>
        <v/>
      </c>
      <c r="I2760" t="str">
        <f>IF(VLOOKUP($A2760,Parts!$A:$AM,I$1,0)="X",Z$2,"")</f>
        <v/>
      </c>
      <c r="J2760" t="str">
        <f>IF(VLOOKUP($A2760,Parts!$A:$AM,J$1,0)="X",AA$2,"")</f>
        <v/>
      </c>
      <c r="K2760" t="str">
        <f>IF(VLOOKUP($A2760,Parts!$A:$AM,K$1,0)="X",AB$2,"")</f>
        <v/>
      </c>
      <c r="L2760" t="str">
        <f>IF(VLOOKUP($A2760,Parts!$A:$AM,L$1,0)="X",AC$2,"")</f>
        <v/>
      </c>
      <c r="M2760" t="str">
        <f>IF(VLOOKUP($A2760,Parts!$A:$AM,M$1,0)="X",AD$2,"")</f>
        <v/>
      </c>
      <c r="N2760" t="str">
        <f>IF(VLOOKUP($A2760,Parts!$A:$AM,N$1,0)="X",AE$2,"")</f>
        <v/>
      </c>
      <c r="O2760" t="str">
        <f>IF(VLOOKUP($A2760,Parts!$A:$AM,O$1,0)="X",AF$2,"")</f>
        <v/>
      </c>
      <c r="P2760" t="str">
        <f t="shared" si="44"/>
        <v/>
      </c>
    </row>
    <row r="2761" spans="1:16" x14ac:dyDescent="0.25">
      <c r="A2761" t="str">
        <f>Table15[[#This Row],[Name]]</f>
        <v>CXA_RTAS_P</v>
      </c>
      <c r="B2761" t="str">
        <f>IF(VLOOKUP($A2761,Parts!$A:$AM,B$1,0)="X",S$2,"")</f>
        <v/>
      </c>
      <c r="C2761" t="str">
        <f>IF(VLOOKUP($A2761,Parts!$A:$AM,C$1,0)="X",T$2,"")</f>
        <v/>
      </c>
      <c r="D2761" t="str">
        <f>IF(VLOOKUP($A2761,Parts!$A:$AM,D$1,0)="X",U$2,"")</f>
        <v/>
      </c>
      <c r="E2761" t="str">
        <f>IF(VLOOKUP($A2761,Parts!$A:$AM,E$1,0)="X",V$2,"")</f>
        <v/>
      </c>
      <c r="F2761" t="str">
        <f>IF(VLOOKUP($A2761,Parts!$A:$AM,F$1,0)="X",W$2,"")</f>
        <v/>
      </c>
      <c r="G2761" t="str">
        <f>IF(VLOOKUP($A2761,Parts!$A:$AM,G$1,0)="X",X$2,"")</f>
        <v/>
      </c>
      <c r="H2761" t="str">
        <f>IF(VLOOKUP($A2761,Parts!$A:$AM,H$1,0)="X",Y$2,"")</f>
        <v/>
      </c>
      <c r="I2761" t="str">
        <f>IF(VLOOKUP($A2761,Parts!$A:$AM,I$1,0)="X",Z$2,"")</f>
        <v/>
      </c>
      <c r="J2761" t="str">
        <f>IF(VLOOKUP($A2761,Parts!$A:$AM,J$1,0)="X",AA$2,"")</f>
        <v/>
      </c>
      <c r="K2761" t="str">
        <f>IF(VLOOKUP($A2761,Parts!$A:$AM,K$1,0)="X",AB$2,"")</f>
        <v/>
      </c>
      <c r="L2761" t="str">
        <f>IF(VLOOKUP($A2761,Parts!$A:$AM,L$1,0)="X",AC$2,"")</f>
        <v/>
      </c>
      <c r="M2761" t="str">
        <f>IF(VLOOKUP($A2761,Parts!$A:$AM,M$1,0)="X",AD$2,"")</f>
        <v/>
      </c>
      <c r="N2761" t="str">
        <f>IF(VLOOKUP($A2761,Parts!$A:$AM,N$1,0)="X",AE$2,"")</f>
        <v/>
      </c>
      <c r="O2761" t="str">
        <f>IF(VLOOKUP($A2761,Parts!$A:$AM,O$1,0)="X",AF$2,"")</f>
        <v/>
      </c>
      <c r="P2761" t="str">
        <f t="shared" si="44"/>
        <v/>
      </c>
    </row>
    <row r="2762" spans="1:16" x14ac:dyDescent="0.25">
      <c r="A2762" t="str">
        <f>Table15[[#This Row],[Name]]</f>
        <v>FRERUTHERFORD</v>
      </c>
      <c r="B2762" t="str">
        <f>IF(VLOOKUP($A2762,Parts!$A:$AM,B$1,0)="X",S$2,"")</f>
        <v/>
      </c>
      <c r="C2762" t="str">
        <f>IF(VLOOKUP($A2762,Parts!$A:$AM,C$1,0)="X",T$2,"")</f>
        <v/>
      </c>
      <c r="D2762" t="str">
        <f>IF(VLOOKUP($A2762,Parts!$A:$AM,D$1,0)="X",U$2,"")</f>
        <v/>
      </c>
      <c r="E2762" t="str">
        <f>IF(VLOOKUP($A2762,Parts!$A:$AM,E$1,0)="X",V$2,"")</f>
        <v/>
      </c>
      <c r="F2762" t="str">
        <f>IF(VLOOKUP($A2762,Parts!$A:$AM,F$1,0)="X",W$2,"")</f>
        <v xml:space="preserve">    MODULE
    { name = ModuleTagEngineLiquidTurbo }
</v>
      </c>
      <c r="G2762" t="str">
        <f>IF(VLOOKUP($A2762,Parts!$A:$AM,G$1,0)="X",X$2,"")</f>
        <v/>
      </c>
      <c r="H2762" t="str">
        <f>IF(VLOOKUP($A2762,Parts!$A:$AM,H$1,0)="X",Y$2,"")</f>
        <v/>
      </c>
      <c r="I2762" t="str">
        <f>IF(VLOOKUP($A2762,Parts!$A:$AM,I$1,0)="X",Z$2,"")</f>
        <v/>
      </c>
      <c r="J2762" t="str">
        <f>IF(VLOOKUP($A2762,Parts!$A:$AM,J$1,0)="X",AA$2,"")</f>
        <v/>
      </c>
      <c r="K2762" t="str">
        <f>IF(VLOOKUP($A2762,Parts!$A:$AM,K$1,0)="X",AB$2,"")</f>
        <v/>
      </c>
      <c r="L2762" t="str">
        <f>IF(VLOOKUP($A2762,Parts!$A:$AM,L$1,0)="X",AC$2,"")</f>
        <v/>
      </c>
      <c r="M2762" t="str">
        <f>IF(VLOOKUP($A2762,Parts!$A:$AM,M$1,0)="X",AD$2,"")</f>
        <v/>
      </c>
      <c r="N2762" t="str">
        <f>IF(VLOOKUP($A2762,Parts!$A:$AM,N$1,0)="X",AE$2,"")</f>
        <v/>
      </c>
      <c r="O2762" t="str">
        <f>IF(VLOOKUP($A2762,Parts!$A:$AM,O$1,0)="X",AF$2,"")</f>
        <v/>
      </c>
      <c r="P2762" t="str">
        <f t="shared" si="44"/>
        <v xml:space="preserve">    MODULE
    { name = ModuleTagEngineLiquidTurbo }
</v>
      </c>
    </row>
    <row r="2763" spans="1:16" x14ac:dyDescent="0.25">
      <c r="A2763" t="str">
        <f>Table15[[#This Row],[Name]]</f>
        <v>Rutherford</v>
      </c>
      <c r="B2763" t="str">
        <f>IF(VLOOKUP($A2763,Parts!$A:$AM,B$1,0)="X",S$2,"")</f>
        <v/>
      </c>
      <c r="C2763" t="str">
        <f>IF(VLOOKUP($A2763,Parts!$A:$AM,C$1,0)="X",T$2,"")</f>
        <v/>
      </c>
      <c r="D2763" t="str">
        <f>IF(VLOOKUP($A2763,Parts!$A:$AM,D$1,0)="X",U$2,"")</f>
        <v/>
      </c>
      <c r="E2763" t="str">
        <f>IF(VLOOKUP($A2763,Parts!$A:$AM,E$1,0)="X",V$2,"")</f>
        <v/>
      </c>
      <c r="F2763" t="str">
        <f>IF(VLOOKUP($A2763,Parts!$A:$AM,F$1,0)="X",W$2,"")</f>
        <v xml:space="preserve">    MODULE
    { name = ModuleTagEngineLiquidTurbo }
</v>
      </c>
      <c r="G2763" t="str">
        <f>IF(VLOOKUP($A2763,Parts!$A:$AM,G$1,0)="X",X$2,"")</f>
        <v/>
      </c>
      <c r="H2763" t="str">
        <f>IF(VLOOKUP($A2763,Parts!$A:$AM,H$1,0)="X",Y$2,"")</f>
        <v/>
      </c>
      <c r="I2763" t="str">
        <f>IF(VLOOKUP($A2763,Parts!$A:$AM,I$1,0)="X",Z$2,"")</f>
        <v/>
      </c>
      <c r="J2763" t="str">
        <f>IF(VLOOKUP($A2763,Parts!$A:$AM,J$1,0)="X",AA$2,"")</f>
        <v/>
      </c>
      <c r="K2763" t="str">
        <f>IF(VLOOKUP($A2763,Parts!$A:$AM,K$1,0)="X",AB$2,"")</f>
        <v/>
      </c>
      <c r="L2763" t="str">
        <f>IF(VLOOKUP($A2763,Parts!$A:$AM,L$1,0)="X",AC$2,"")</f>
        <v/>
      </c>
      <c r="M2763" t="str">
        <f>IF(VLOOKUP($A2763,Parts!$A:$AM,M$1,0)="X",AD$2,"")</f>
        <v/>
      </c>
      <c r="N2763" t="str">
        <f>IF(VLOOKUP($A2763,Parts!$A:$AM,N$1,0)="X",AE$2,"")</f>
        <v/>
      </c>
      <c r="O2763" t="str">
        <f>IF(VLOOKUP($A2763,Parts!$A:$AM,O$1,0)="X",AF$2,"")</f>
        <v/>
      </c>
      <c r="P2763" t="str">
        <f t="shared" si="44"/>
        <v xml:space="preserve">    MODULE
    { name = ModuleTagEngineLiquidTurbo }
</v>
      </c>
    </row>
    <row r="2764" spans="1:16" x14ac:dyDescent="0.25">
      <c r="A2764" t="str">
        <f>Table15[[#This Row],[Name]]</f>
        <v>FRERUTHERFORDVAC</v>
      </c>
      <c r="B2764" t="str">
        <f>IF(VLOOKUP($A2764,Parts!$A:$AM,B$1,0)="X",S$2,"")</f>
        <v/>
      </c>
      <c r="C2764" t="str">
        <f>IF(VLOOKUP($A2764,Parts!$A:$AM,C$1,0)="X",T$2,"")</f>
        <v/>
      </c>
      <c r="D2764" t="str">
        <f>IF(VLOOKUP($A2764,Parts!$A:$AM,D$1,0)="X",U$2,"")</f>
        <v/>
      </c>
      <c r="E2764" t="str">
        <f>IF(VLOOKUP($A2764,Parts!$A:$AM,E$1,0)="X",V$2,"")</f>
        <v/>
      </c>
      <c r="F2764" t="str">
        <f>IF(VLOOKUP($A2764,Parts!$A:$AM,F$1,0)="X",W$2,"")</f>
        <v xml:space="preserve">    MODULE
    { name = ModuleTagEngineLiquidTurbo }
</v>
      </c>
      <c r="G2764" t="str">
        <f>IF(VLOOKUP($A2764,Parts!$A:$AM,G$1,0)="X",X$2,"")</f>
        <v/>
      </c>
      <c r="H2764" t="str">
        <f>IF(VLOOKUP($A2764,Parts!$A:$AM,H$1,0)="X",Y$2,"")</f>
        <v/>
      </c>
      <c r="I2764" t="str">
        <f>IF(VLOOKUP($A2764,Parts!$A:$AM,I$1,0)="X",Z$2,"")</f>
        <v/>
      </c>
      <c r="J2764" t="str">
        <f>IF(VLOOKUP($A2764,Parts!$A:$AM,J$1,0)="X",AA$2,"")</f>
        <v/>
      </c>
      <c r="K2764" t="str">
        <f>IF(VLOOKUP($A2764,Parts!$A:$AM,K$1,0)="X",AB$2,"")</f>
        <v/>
      </c>
      <c r="L2764" t="str">
        <f>IF(VLOOKUP($A2764,Parts!$A:$AM,L$1,0)="X",AC$2,"")</f>
        <v/>
      </c>
      <c r="M2764" t="str">
        <f>IF(VLOOKUP($A2764,Parts!$A:$AM,M$1,0)="X",AD$2,"")</f>
        <v/>
      </c>
      <c r="N2764" t="str">
        <f>IF(VLOOKUP($A2764,Parts!$A:$AM,N$1,0)="X",AE$2,"")</f>
        <v/>
      </c>
      <c r="O2764" t="str">
        <f>IF(VLOOKUP($A2764,Parts!$A:$AM,O$1,0)="X",AF$2,"")</f>
        <v/>
      </c>
      <c r="P2764" t="str">
        <f t="shared" si="44"/>
        <v xml:space="preserve">    MODULE
    { name = ModuleTagEngineLiquidTurbo }
</v>
      </c>
    </row>
    <row r="2765" spans="1:16" x14ac:dyDescent="0.25">
      <c r="A2765" t="str">
        <f>Table15[[#This Row],[Name]]</f>
        <v>RutherfordVacuum</v>
      </c>
      <c r="B2765" t="str">
        <f>IF(VLOOKUP($A2765,Parts!$A:$AM,B$1,0)="X",S$2,"")</f>
        <v/>
      </c>
      <c r="C2765" t="str">
        <f>IF(VLOOKUP($A2765,Parts!$A:$AM,C$1,0)="X",T$2,"")</f>
        <v/>
      </c>
      <c r="D2765" t="str">
        <f>IF(VLOOKUP($A2765,Parts!$A:$AM,D$1,0)="X",U$2,"")</f>
        <v/>
      </c>
      <c r="E2765" t="str">
        <f>IF(VLOOKUP($A2765,Parts!$A:$AM,E$1,0)="X",V$2,"")</f>
        <v/>
      </c>
      <c r="F2765" t="str">
        <f>IF(VLOOKUP($A2765,Parts!$A:$AM,F$1,0)="X",W$2,"")</f>
        <v xml:space="preserve">    MODULE
    { name = ModuleTagEngineLiquidTurbo }
</v>
      </c>
      <c r="G2765" t="str">
        <f>IF(VLOOKUP($A2765,Parts!$A:$AM,G$1,0)="X",X$2,"")</f>
        <v/>
      </c>
      <c r="H2765" t="str">
        <f>IF(VLOOKUP($A2765,Parts!$A:$AM,H$1,0)="X",Y$2,"")</f>
        <v/>
      </c>
      <c r="I2765" t="str">
        <f>IF(VLOOKUP($A2765,Parts!$A:$AM,I$1,0)="X",Z$2,"")</f>
        <v/>
      </c>
      <c r="J2765" t="str">
        <f>IF(VLOOKUP($A2765,Parts!$A:$AM,J$1,0)="X",AA$2,"")</f>
        <v/>
      </c>
      <c r="K2765" t="str">
        <f>IF(VLOOKUP($A2765,Parts!$A:$AM,K$1,0)="X",AB$2,"")</f>
        <v/>
      </c>
      <c r="L2765" t="str">
        <f>IF(VLOOKUP($A2765,Parts!$A:$AM,L$1,0)="X",AC$2,"")</f>
        <v/>
      </c>
      <c r="M2765" t="str">
        <f>IF(VLOOKUP($A2765,Parts!$A:$AM,M$1,0)="X",AD$2,"")</f>
        <v/>
      </c>
      <c r="N2765" t="str">
        <f>IF(VLOOKUP($A2765,Parts!$A:$AM,N$1,0)="X",AE$2,"")</f>
        <v/>
      </c>
      <c r="O2765" t="str">
        <f>IF(VLOOKUP($A2765,Parts!$A:$AM,O$1,0)="X",AF$2,"")</f>
        <v/>
      </c>
      <c r="P2765" t="str">
        <f t="shared" si="44"/>
        <v xml:space="preserve">    MODULE
    { name = ModuleTagEngineLiquidTurbo }
</v>
      </c>
    </row>
    <row r="2766" spans="1:16" x14ac:dyDescent="0.25">
      <c r="A2766" t="str">
        <f>Table15[[#This Row],[Name]]</f>
        <v>RLA_rcs45</v>
      </c>
      <c r="B2766" t="str">
        <f>IF(VLOOKUP($A2766,Parts!$A:$AM,B$1,0)="X",S$2,"")</f>
        <v/>
      </c>
      <c r="C2766" t="str">
        <f>IF(VLOOKUP($A2766,Parts!$A:$AM,C$1,0)="X",T$2,"")</f>
        <v/>
      </c>
      <c r="D2766" t="str">
        <f>IF(VLOOKUP($A2766,Parts!$A:$AM,D$1,0)="X",U$2,"")</f>
        <v/>
      </c>
      <c r="E2766" t="str">
        <f>IF(VLOOKUP($A2766,Parts!$A:$AM,E$1,0)="X",V$2,"")</f>
        <v/>
      </c>
      <c r="F2766" t="str">
        <f>IF(VLOOKUP($A2766,Parts!$A:$AM,F$1,0)="X",W$2,"")</f>
        <v/>
      </c>
      <c r="G2766" t="str">
        <f>IF(VLOOKUP($A2766,Parts!$A:$AM,G$1,0)="X",X$2,"")</f>
        <v/>
      </c>
      <c r="H2766" t="str">
        <f>IF(VLOOKUP($A2766,Parts!$A:$AM,H$1,0)="X",Y$2,"")</f>
        <v/>
      </c>
      <c r="I2766" t="str">
        <f>IF(VLOOKUP($A2766,Parts!$A:$AM,I$1,0)="X",Z$2,"")</f>
        <v/>
      </c>
      <c r="J2766" t="str">
        <f>IF(VLOOKUP($A2766,Parts!$A:$AM,J$1,0)="X",AA$2,"")</f>
        <v/>
      </c>
      <c r="K2766" t="str">
        <f>IF(VLOOKUP($A2766,Parts!$A:$AM,K$1,0)="X",AB$2,"")</f>
        <v/>
      </c>
      <c r="L2766" t="str">
        <f>IF(VLOOKUP($A2766,Parts!$A:$AM,L$1,0)="X",AC$2,"")</f>
        <v/>
      </c>
      <c r="M2766" t="str">
        <f>IF(VLOOKUP($A2766,Parts!$A:$AM,M$1,0)="X",AD$2,"")</f>
        <v/>
      </c>
      <c r="N2766" t="str">
        <f>IF(VLOOKUP($A2766,Parts!$A:$AM,N$1,0)="X",AE$2,"")</f>
        <v/>
      </c>
      <c r="O2766" t="str">
        <f>IF(VLOOKUP($A2766,Parts!$A:$AM,O$1,0)="X",AF$2,"")</f>
        <v/>
      </c>
      <c r="P2766" t="str">
        <f t="shared" si="44"/>
        <v/>
      </c>
    </row>
    <row r="2767" spans="1:16" x14ac:dyDescent="0.25">
      <c r="A2767" t="str">
        <f>Table15[[#This Row],[Name]]</f>
        <v>RLA_rcs_5way</v>
      </c>
      <c r="B2767" t="str">
        <f>IF(VLOOKUP($A2767,Parts!$A:$AM,B$1,0)="X",S$2,"")</f>
        <v/>
      </c>
      <c r="C2767" t="str">
        <f>IF(VLOOKUP($A2767,Parts!$A:$AM,C$1,0)="X",T$2,"")</f>
        <v/>
      </c>
      <c r="D2767" t="str">
        <f>IF(VLOOKUP($A2767,Parts!$A:$AM,D$1,0)="X",U$2,"")</f>
        <v/>
      </c>
      <c r="E2767" t="str">
        <f>IF(VLOOKUP($A2767,Parts!$A:$AM,E$1,0)="X",V$2,"")</f>
        <v/>
      </c>
      <c r="F2767" t="str">
        <f>IF(VLOOKUP($A2767,Parts!$A:$AM,F$1,0)="X",W$2,"")</f>
        <v/>
      </c>
      <c r="G2767" t="str">
        <f>IF(VLOOKUP($A2767,Parts!$A:$AM,G$1,0)="X",X$2,"")</f>
        <v/>
      </c>
      <c r="H2767" t="str">
        <f>IF(VLOOKUP($A2767,Parts!$A:$AM,H$1,0)="X",Y$2,"")</f>
        <v/>
      </c>
      <c r="I2767" t="str">
        <f>IF(VLOOKUP($A2767,Parts!$A:$AM,I$1,0)="X",Z$2,"")</f>
        <v/>
      </c>
      <c r="J2767" t="str">
        <f>IF(VLOOKUP($A2767,Parts!$A:$AM,J$1,0)="X",AA$2,"")</f>
        <v/>
      </c>
      <c r="K2767" t="str">
        <f>IF(VLOOKUP($A2767,Parts!$A:$AM,K$1,0)="X",AB$2,"")</f>
        <v/>
      </c>
      <c r="L2767" t="str">
        <f>IF(VLOOKUP($A2767,Parts!$A:$AM,L$1,0)="X",AC$2,"")</f>
        <v/>
      </c>
      <c r="M2767" t="str">
        <f>IF(VLOOKUP($A2767,Parts!$A:$AM,M$1,0)="X",AD$2,"")</f>
        <v/>
      </c>
      <c r="N2767" t="str">
        <f>IF(VLOOKUP($A2767,Parts!$A:$AM,N$1,0)="X",AE$2,"")</f>
        <v/>
      </c>
      <c r="O2767" t="str">
        <f>IF(VLOOKUP($A2767,Parts!$A:$AM,O$1,0)="X",AF$2,"")</f>
        <v/>
      </c>
      <c r="P2767" t="str">
        <f t="shared" si="44"/>
        <v/>
      </c>
    </row>
    <row r="2768" spans="1:16" x14ac:dyDescent="0.25">
      <c r="A2768" t="str">
        <f>Table15[[#This Row],[Name]]</f>
        <v>RLA_rcs_5way_half</v>
      </c>
      <c r="B2768" t="str">
        <f>IF(VLOOKUP($A2768,Parts!$A:$AM,B$1,0)="X",S$2,"")</f>
        <v/>
      </c>
      <c r="C2768" t="str">
        <f>IF(VLOOKUP($A2768,Parts!$A:$AM,C$1,0)="X",T$2,"")</f>
        <v/>
      </c>
      <c r="D2768" t="str">
        <f>IF(VLOOKUP($A2768,Parts!$A:$AM,D$1,0)="X",U$2,"")</f>
        <v/>
      </c>
      <c r="E2768" t="str">
        <f>IF(VLOOKUP($A2768,Parts!$A:$AM,E$1,0)="X",V$2,"")</f>
        <v/>
      </c>
      <c r="F2768" t="str">
        <f>IF(VLOOKUP($A2768,Parts!$A:$AM,F$1,0)="X",W$2,"")</f>
        <v/>
      </c>
      <c r="G2768" t="str">
        <f>IF(VLOOKUP($A2768,Parts!$A:$AM,G$1,0)="X",X$2,"")</f>
        <v/>
      </c>
      <c r="H2768" t="str">
        <f>IF(VLOOKUP($A2768,Parts!$A:$AM,H$1,0)="X",Y$2,"")</f>
        <v/>
      </c>
      <c r="I2768" t="str">
        <f>IF(VLOOKUP($A2768,Parts!$A:$AM,I$1,0)="X",Z$2,"")</f>
        <v/>
      </c>
      <c r="J2768" t="str">
        <f>IF(VLOOKUP($A2768,Parts!$A:$AM,J$1,0)="X",AA$2,"")</f>
        <v/>
      </c>
      <c r="K2768" t="str">
        <f>IF(VLOOKUP($A2768,Parts!$A:$AM,K$1,0)="X",AB$2,"")</f>
        <v/>
      </c>
      <c r="L2768" t="str">
        <f>IF(VLOOKUP($A2768,Parts!$A:$AM,L$1,0)="X",AC$2,"")</f>
        <v/>
      </c>
      <c r="M2768" t="str">
        <f>IF(VLOOKUP($A2768,Parts!$A:$AM,M$1,0)="X",AD$2,"")</f>
        <v/>
      </c>
      <c r="N2768" t="str">
        <f>IF(VLOOKUP($A2768,Parts!$A:$AM,N$1,0)="X",AE$2,"")</f>
        <v/>
      </c>
      <c r="O2768" t="str">
        <f>IF(VLOOKUP($A2768,Parts!$A:$AM,O$1,0)="X",AF$2,"")</f>
        <v/>
      </c>
      <c r="P2768" t="str">
        <f t="shared" si="44"/>
        <v/>
      </c>
    </row>
    <row r="2769" spans="1:16" x14ac:dyDescent="0.25">
      <c r="A2769" t="str">
        <f>Table15[[#This Row],[Name]]</f>
        <v>RLA_rcs_5way_quarter</v>
      </c>
      <c r="B2769" t="str">
        <f>IF(VLOOKUP($A2769,Parts!$A:$AM,B$1,0)="X",S$2,"")</f>
        <v/>
      </c>
      <c r="C2769" t="str">
        <f>IF(VLOOKUP($A2769,Parts!$A:$AM,C$1,0)="X",T$2,"")</f>
        <v/>
      </c>
      <c r="D2769" t="str">
        <f>IF(VLOOKUP($A2769,Parts!$A:$AM,D$1,0)="X",U$2,"")</f>
        <v/>
      </c>
      <c r="E2769" t="str">
        <f>IF(VLOOKUP($A2769,Parts!$A:$AM,E$1,0)="X",V$2,"")</f>
        <v/>
      </c>
      <c r="F2769" t="str">
        <f>IF(VLOOKUP($A2769,Parts!$A:$AM,F$1,0)="X",W$2,"")</f>
        <v/>
      </c>
      <c r="G2769" t="str">
        <f>IF(VLOOKUP($A2769,Parts!$A:$AM,G$1,0)="X",X$2,"")</f>
        <v/>
      </c>
      <c r="H2769" t="str">
        <f>IF(VLOOKUP($A2769,Parts!$A:$AM,H$1,0)="X",Y$2,"")</f>
        <v/>
      </c>
      <c r="I2769" t="str">
        <f>IF(VLOOKUP($A2769,Parts!$A:$AM,I$1,0)="X",Z$2,"")</f>
        <v/>
      </c>
      <c r="J2769" t="str">
        <f>IF(VLOOKUP($A2769,Parts!$A:$AM,J$1,0)="X",AA$2,"")</f>
        <v/>
      </c>
      <c r="K2769" t="str">
        <f>IF(VLOOKUP($A2769,Parts!$A:$AM,K$1,0)="X",AB$2,"")</f>
        <v/>
      </c>
      <c r="L2769" t="str">
        <f>IF(VLOOKUP($A2769,Parts!$A:$AM,L$1,0)="X",AC$2,"")</f>
        <v/>
      </c>
      <c r="M2769" t="str">
        <f>IF(VLOOKUP($A2769,Parts!$A:$AM,M$1,0)="X",AD$2,"")</f>
        <v/>
      </c>
      <c r="N2769" t="str">
        <f>IF(VLOOKUP($A2769,Parts!$A:$AM,N$1,0)="X",AE$2,"")</f>
        <v/>
      </c>
      <c r="O2769" t="str">
        <f>IF(VLOOKUP($A2769,Parts!$A:$AM,O$1,0)="X",AF$2,"")</f>
        <v/>
      </c>
      <c r="P2769" t="str">
        <f t="shared" si="44"/>
        <v/>
      </c>
    </row>
    <row r="2770" spans="1:16" x14ac:dyDescent="0.25">
      <c r="A2770" t="str">
        <f>Table15[[#This Row],[Name]]</f>
        <v>rcsblock-aero-5way-1</v>
      </c>
      <c r="B2770" t="str">
        <f>IF(VLOOKUP($A2770,Parts!$A:$AM,B$1,0)="X",S$2,"")</f>
        <v/>
      </c>
      <c r="C2770" t="str">
        <f>IF(VLOOKUP($A2770,Parts!$A:$AM,C$1,0)="X",T$2,"")</f>
        <v/>
      </c>
      <c r="D2770" t="str">
        <f>IF(VLOOKUP($A2770,Parts!$A:$AM,D$1,0)="X",U$2,"")</f>
        <v/>
      </c>
      <c r="E2770" t="str">
        <f>IF(VLOOKUP($A2770,Parts!$A:$AM,E$1,0)="X",V$2,"")</f>
        <v/>
      </c>
      <c r="F2770" t="str">
        <f>IF(VLOOKUP($A2770,Parts!$A:$AM,F$1,0)="X",W$2,"")</f>
        <v/>
      </c>
      <c r="G2770" t="str">
        <f>IF(VLOOKUP($A2770,Parts!$A:$AM,G$1,0)="X",X$2,"")</f>
        <v/>
      </c>
      <c r="H2770" t="str">
        <f>IF(VLOOKUP($A2770,Parts!$A:$AM,H$1,0)="X",Y$2,"")</f>
        <v/>
      </c>
      <c r="I2770" t="str">
        <f>IF(VLOOKUP($A2770,Parts!$A:$AM,I$1,0)="X",Z$2,"")</f>
        <v/>
      </c>
      <c r="J2770" t="str">
        <f>IF(VLOOKUP($A2770,Parts!$A:$AM,J$1,0)="X",AA$2,"")</f>
        <v/>
      </c>
      <c r="K2770" t="str">
        <f>IF(VLOOKUP($A2770,Parts!$A:$AM,K$1,0)="X",AB$2,"")</f>
        <v/>
      </c>
      <c r="L2770" t="str">
        <f>IF(VLOOKUP($A2770,Parts!$A:$AM,L$1,0)="X",AC$2,"")</f>
        <v/>
      </c>
      <c r="M2770" t="str">
        <f>IF(VLOOKUP($A2770,Parts!$A:$AM,M$1,0)="X",AD$2,"")</f>
        <v/>
      </c>
      <c r="N2770" t="str">
        <f>IF(VLOOKUP($A2770,Parts!$A:$AM,N$1,0)="X",AE$2,"")</f>
        <v/>
      </c>
      <c r="O2770" t="str">
        <f>IF(VLOOKUP($A2770,Parts!$A:$AM,O$1,0)="X",AF$2,"")</f>
        <v/>
      </c>
      <c r="P2770" t="str">
        <f t="shared" si="44"/>
        <v/>
      </c>
    </row>
    <row r="2771" spans="1:16" x14ac:dyDescent="0.25">
      <c r="A2771" t="str">
        <f>Table15[[#This Row],[Name]]</f>
        <v>RLA_rcs_linear</v>
      </c>
      <c r="B2771" t="str">
        <f>IF(VLOOKUP($A2771,Parts!$A:$AM,B$1,0)="X",S$2,"")</f>
        <v/>
      </c>
      <c r="C2771" t="str">
        <f>IF(VLOOKUP($A2771,Parts!$A:$AM,C$1,0)="X",T$2,"")</f>
        <v/>
      </c>
      <c r="D2771" t="str">
        <f>IF(VLOOKUP($A2771,Parts!$A:$AM,D$1,0)="X",U$2,"")</f>
        <v/>
      </c>
      <c r="E2771" t="str">
        <f>IF(VLOOKUP($A2771,Parts!$A:$AM,E$1,0)="X",V$2,"")</f>
        <v/>
      </c>
      <c r="F2771" t="str">
        <f>IF(VLOOKUP($A2771,Parts!$A:$AM,F$1,0)="X",W$2,"")</f>
        <v/>
      </c>
      <c r="G2771" t="str">
        <f>IF(VLOOKUP($A2771,Parts!$A:$AM,G$1,0)="X",X$2,"")</f>
        <v/>
      </c>
      <c r="H2771" t="str">
        <f>IF(VLOOKUP($A2771,Parts!$A:$AM,H$1,0)="X",Y$2,"")</f>
        <v/>
      </c>
      <c r="I2771" t="str">
        <f>IF(VLOOKUP($A2771,Parts!$A:$AM,I$1,0)="X",Z$2,"")</f>
        <v/>
      </c>
      <c r="J2771" t="str">
        <f>IF(VLOOKUP($A2771,Parts!$A:$AM,J$1,0)="X",AA$2,"")</f>
        <v/>
      </c>
      <c r="K2771" t="str">
        <f>IF(VLOOKUP($A2771,Parts!$A:$AM,K$1,0)="X",AB$2,"")</f>
        <v/>
      </c>
      <c r="L2771" t="str">
        <f>IF(VLOOKUP($A2771,Parts!$A:$AM,L$1,0)="X",AC$2,"")</f>
        <v/>
      </c>
      <c r="M2771" t="str">
        <f>IF(VLOOKUP($A2771,Parts!$A:$AM,M$1,0)="X",AD$2,"")</f>
        <v/>
      </c>
      <c r="N2771" t="str">
        <f>IF(VLOOKUP($A2771,Parts!$A:$AM,N$1,0)="X",AE$2,"")</f>
        <v/>
      </c>
      <c r="O2771" t="str">
        <f>IF(VLOOKUP($A2771,Parts!$A:$AM,O$1,0)="X",AF$2,"")</f>
        <v/>
      </c>
      <c r="P2771" t="str">
        <f t="shared" si="44"/>
        <v/>
      </c>
    </row>
    <row r="2772" spans="1:16" x14ac:dyDescent="0.25">
      <c r="A2772" t="str">
        <f>Table15[[#This Row],[Name]]</f>
        <v>RLA_rcs_2way</v>
      </c>
      <c r="B2772" t="str">
        <f>IF(VLOOKUP($A2772,Parts!$A:$AM,B$1,0)="X",S$2,"")</f>
        <v/>
      </c>
      <c r="C2772" t="str">
        <f>IF(VLOOKUP($A2772,Parts!$A:$AM,C$1,0)="X",T$2,"")</f>
        <v/>
      </c>
      <c r="D2772" t="str">
        <f>IF(VLOOKUP($A2772,Parts!$A:$AM,D$1,0)="X",U$2,"")</f>
        <v/>
      </c>
      <c r="E2772" t="str">
        <f>IF(VLOOKUP($A2772,Parts!$A:$AM,E$1,0)="X",V$2,"")</f>
        <v/>
      </c>
      <c r="F2772" t="str">
        <f>IF(VLOOKUP($A2772,Parts!$A:$AM,F$1,0)="X",W$2,"")</f>
        <v/>
      </c>
      <c r="G2772" t="str">
        <f>IF(VLOOKUP($A2772,Parts!$A:$AM,G$1,0)="X",X$2,"")</f>
        <v/>
      </c>
      <c r="H2772" t="str">
        <f>IF(VLOOKUP($A2772,Parts!$A:$AM,H$1,0)="X",Y$2,"")</f>
        <v/>
      </c>
      <c r="I2772" t="str">
        <f>IF(VLOOKUP($A2772,Parts!$A:$AM,I$1,0)="X",Z$2,"")</f>
        <v/>
      </c>
      <c r="J2772" t="str">
        <f>IF(VLOOKUP($A2772,Parts!$A:$AM,J$1,0)="X",AA$2,"")</f>
        <v/>
      </c>
      <c r="K2772" t="str">
        <f>IF(VLOOKUP($A2772,Parts!$A:$AM,K$1,0)="X",AB$2,"")</f>
        <v/>
      </c>
      <c r="L2772" t="str">
        <f>IF(VLOOKUP($A2772,Parts!$A:$AM,L$1,0)="X",AC$2,"")</f>
        <v/>
      </c>
      <c r="M2772" t="str">
        <f>IF(VLOOKUP($A2772,Parts!$A:$AM,M$1,0)="X",AD$2,"")</f>
        <v/>
      </c>
      <c r="N2772" t="str">
        <f>IF(VLOOKUP($A2772,Parts!$A:$AM,N$1,0)="X",AE$2,"")</f>
        <v/>
      </c>
      <c r="O2772" t="str">
        <f>IF(VLOOKUP($A2772,Parts!$A:$AM,O$1,0)="X",AF$2,"")</f>
        <v/>
      </c>
      <c r="P2772" t="str">
        <f t="shared" si="44"/>
        <v/>
      </c>
    </row>
    <row r="2773" spans="1:16" x14ac:dyDescent="0.25">
      <c r="A2773" t="str">
        <f>Table15[[#This Row],[Name]]</f>
        <v>RLA_rcs45_2way</v>
      </c>
      <c r="B2773" t="str">
        <f>IF(VLOOKUP($A2773,Parts!$A:$AM,B$1,0)="X",S$2,"")</f>
        <v/>
      </c>
      <c r="C2773" t="str">
        <f>IF(VLOOKUP($A2773,Parts!$A:$AM,C$1,0)="X",T$2,"")</f>
        <v/>
      </c>
      <c r="D2773" t="str">
        <f>IF(VLOOKUP($A2773,Parts!$A:$AM,D$1,0)="X",U$2,"")</f>
        <v/>
      </c>
      <c r="E2773" t="str">
        <f>IF(VLOOKUP($A2773,Parts!$A:$AM,E$1,0)="X",V$2,"")</f>
        <v/>
      </c>
      <c r="F2773" t="str">
        <f>IF(VLOOKUP($A2773,Parts!$A:$AM,F$1,0)="X",W$2,"")</f>
        <v/>
      </c>
      <c r="G2773" t="str">
        <f>IF(VLOOKUP($A2773,Parts!$A:$AM,G$1,0)="X",X$2,"")</f>
        <v/>
      </c>
      <c r="H2773" t="str">
        <f>IF(VLOOKUP($A2773,Parts!$A:$AM,H$1,0)="X",Y$2,"")</f>
        <v/>
      </c>
      <c r="I2773" t="str">
        <f>IF(VLOOKUP($A2773,Parts!$A:$AM,I$1,0)="X",Z$2,"")</f>
        <v/>
      </c>
      <c r="J2773" t="str">
        <f>IF(VLOOKUP($A2773,Parts!$A:$AM,J$1,0)="X",AA$2,"")</f>
        <v/>
      </c>
      <c r="K2773" t="str">
        <f>IF(VLOOKUP($A2773,Parts!$A:$AM,K$1,0)="X",AB$2,"")</f>
        <v/>
      </c>
      <c r="L2773" t="str">
        <f>IF(VLOOKUP($A2773,Parts!$A:$AM,L$1,0)="X",AC$2,"")</f>
        <v/>
      </c>
      <c r="M2773" t="str">
        <f>IF(VLOOKUP($A2773,Parts!$A:$AM,M$1,0)="X",AD$2,"")</f>
        <v/>
      </c>
      <c r="N2773" t="str">
        <f>IF(VLOOKUP($A2773,Parts!$A:$AM,N$1,0)="X",AE$2,"")</f>
        <v/>
      </c>
      <c r="O2773" t="str">
        <f>IF(VLOOKUP($A2773,Parts!$A:$AM,O$1,0)="X",AF$2,"")</f>
        <v/>
      </c>
      <c r="P2773" t="str">
        <f t="shared" si="44"/>
        <v/>
      </c>
    </row>
    <row r="2774" spans="1:16" x14ac:dyDescent="0.25">
      <c r="A2774" t="str">
        <f>Table15[[#This Row],[Name]]</f>
        <v>ca_rw_xsmall</v>
      </c>
      <c r="B2774" t="str">
        <f>IF(VLOOKUP($A2774,Parts!$A:$AM,B$1,0)="X",S$2,"")</f>
        <v/>
      </c>
      <c r="C2774" t="str">
        <f>IF(VLOOKUP($A2774,Parts!$A:$AM,C$1,0)="X",T$2,"")</f>
        <v/>
      </c>
      <c r="D2774" t="str">
        <f>IF(VLOOKUP($A2774,Parts!$A:$AM,D$1,0)="X",U$2,"")</f>
        <v/>
      </c>
      <c r="E2774" t="str">
        <f>IF(VLOOKUP($A2774,Parts!$A:$AM,E$1,0)="X",V$2,"")</f>
        <v/>
      </c>
      <c r="F2774" t="str">
        <f>IF(VLOOKUP($A2774,Parts!$A:$AM,F$1,0)="X",W$2,"")</f>
        <v/>
      </c>
      <c r="G2774" t="str">
        <f>IF(VLOOKUP($A2774,Parts!$A:$AM,G$1,0)="X",X$2,"")</f>
        <v/>
      </c>
      <c r="H2774" t="str">
        <f>IF(VLOOKUP($A2774,Parts!$A:$AM,H$1,0)="X",Y$2,"")</f>
        <v/>
      </c>
      <c r="I2774" t="str">
        <f>IF(VLOOKUP($A2774,Parts!$A:$AM,I$1,0)="X",Z$2,"")</f>
        <v/>
      </c>
      <c r="J2774" t="str">
        <f>IF(VLOOKUP($A2774,Parts!$A:$AM,J$1,0)="X",AA$2,"")</f>
        <v/>
      </c>
      <c r="K2774" t="str">
        <f>IF(VLOOKUP($A2774,Parts!$A:$AM,K$1,0)="X",AB$2,"")</f>
        <v/>
      </c>
      <c r="L2774" t="str">
        <f>IF(VLOOKUP($A2774,Parts!$A:$AM,L$1,0)="X",AC$2,"")</f>
        <v/>
      </c>
      <c r="M2774" t="str">
        <f>IF(VLOOKUP($A2774,Parts!$A:$AM,M$1,0)="X",AD$2,"")</f>
        <v/>
      </c>
      <c r="N2774" t="str">
        <f>IF(VLOOKUP($A2774,Parts!$A:$AM,N$1,0)="X",AE$2,"")</f>
        <v/>
      </c>
      <c r="O2774" t="str">
        <f>IF(VLOOKUP($A2774,Parts!$A:$AM,O$1,0)="X",AF$2,"")</f>
        <v/>
      </c>
      <c r="P2774" t="str">
        <f t="shared" si="44"/>
        <v/>
      </c>
    </row>
    <row r="2775" spans="1:16" x14ac:dyDescent="0.25">
      <c r="A2775" t="str">
        <f>Table15[[#This Row],[Name]]</f>
        <v>ca_rw_medium</v>
      </c>
      <c r="B2775" t="str">
        <f>IF(VLOOKUP($A2775,Parts!$A:$AM,B$1,0)="X",S$2,"")</f>
        <v/>
      </c>
      <c r="C2775" t="str">
        <f>IF(VLOOKUP($A2775,Parts!$A:$AM,C$1,0)="X",T$2,"")</f>
        <v/>
      </c>
      <c r="D2775" t="str">
        <f>IF(VLOOKUP($A2775,Parts!$A:$AM,D$1,0)="X",U$2,"")</f>
        <v/>
      </c>
      <c r="E2775" t="str">
        <f>IF(VLOOKUP($A2775,Parts!$A:$AM,E$1,0)="X",V$2,"")</f>
        <v/>
      </c>
      <c r="F2775" t="str">
        <f>IF(VLOOKUP($A2775,Parts!$A:$AM,F$1,0)="X",W$2,"")</f>
        <v/>
      </c>
      <c r="G2775" t="str">
        <f>IF(VLOOKUP($A2775,Parts!$A:$AM,G$1,0)="X",X$2,"")</f>
        <v/>
      </c>
      <c r="H2775" t="str">
        <f>IF(VLOOKUP($A2775,Parts!$A:$AM,H$1,0)="X",Y$2,"")</f>
        <v/>
      </c>
      <c r="I2775" t="str">
        <f>IF(VLOOKUP($A2775,Parts!$A:$AM,I$1,0)="X",Z$2,"")</f>
        <v/>
      </c>
      <c r="J2775" t="str">
        <f>IF(VLOOKUP($A2775,Parts!$A:$AM,J$1,0)="X",AA$2,"")</f>
        <v/>
      </c>
      <c r="K2775" t="str">
        <f>IF(VLOOKUP($A2775,Parts!$A:$AM,K$1,0)="X",AB$2,"")</f>
        <v/>
      </c>
      <c r="L2775" t="str">
        <f>IF(VLOOKUP($A2775,Parts!$A:$AM,L$1,0)="X",AC$2,"")</f>
        <v/>
      </c>
      <c r="M2775" t="str">
        <f>IF(VLOOKUP($A2775,Parts!$A:$AM,M$1,0)="X",AD$2,"")</f>
        <v/>
      </c>
      <c r="N2775" t="str">
        <f>IF(VLOOKUP($A2775,Parts!$A:$AM,N$1,0)="X",AE$2,"")</f>
        <v/>
      </c>
      <c r="O2775" t="str">
        <f>IF(VLOOKUP($A2775,Parts!$A:$AM,O$1,0)="X",AF$2,"")</f>
        <v/>
      </c>
      <c r="P2775" t="str">
        <f t="shared" si="44"/>
        <v/>
      </c>
    </row>
    <row r="2776" spans="1:16" x14ac:dyDescent="0.25">
      <c r="A2776" t="str">
        <f>Table15[[#This Row],[Name]]</f>
        <v>ca_rw_small</v>
      </c>
      <c r="B2776" t="str">
        <f>IF(VLOOKUP($A2776,Parts!$A:$AM,B$1,0)="X",S$2,"")</f>
        <v/>
      </c>
      <c r="C2776" t="str">
        <f>IF(VLOOKUP($A2776,Parts!$A:$AM,C$1,0)="X",T$2,"")</f>
        <v/>
      </c>
      <c r="D2776" t="str">
        <f>IF(VLOOKUP($A2776,Parts!$A:$AM,D$1,0)="X",U$2,"")</f>
        <v/>
      </c>
      <c r="E2776" t="str">
        <f>IF(VLOOKUP($A2776,Parts!$A:$AM,E$1,0)="X",V$2,"")</f>
        <v/>
      </c>
      <c r="F2776" t="str">
        <f>IF(VLOOKUP($A2776,Parts!$A:$AM,F$1,0)="X",W$2,"")</f>
        <v/>
      </c>
      <c r="G2776" t="str">
        <f>IF(VLOOKUP($A2776,Parts!$A:$AM,G$1,0)="X",X$2,"")</f>
        <v/>
      </c>
      <c r="H2776" t="str">
        <f>IF(VLOOKUP($A2776,Parts!$A:$AM,H$1,0)="X",Y$2,"")</f>
        <v/>
      </c>
      <c r="I2776" t="str">
        <f>IF(VLOOKUP($A2776,Parts!$A:$AM,I$1,0)="X",Z$2,"")</f>
        <v/>
      </c>
      <c r="J2776" t="str">
        <f>IF(VLOOKUP($A2776,Parts!$A:$AM,J$1,0)="X",AA$2,"")</f>
        <v/>
      </c>
      <c r="K2776" t="str">
        <f>IF(VLOOKUP($A2776,Parts!$A:$AM,K$1,0)="X",AB$2,"")</f>
        <v/>
      </c>
      <c r="L2776" t="str">
        <f>IF(VLOOKUP($A2776,Parts!$A:$AM,L$1,0)="X",AC$2,"")</f>
        <v/>
      </c>
      <c r="M2776" t="str">
        <f>IF(VLOOKUP($A2776,Parts!$A:$AM,M$1,0)="X",AD$2,"")</f>
        <v/>
      </c>
      <c r="N2776" t="str">
        <f>IF(VLOOKUP($A2776,Parts!$A:$AM,N$1,0)="X",AE$2,"")</f>
        <v/>
      </c>
      <c r="O2776" t="str">
        <f>IF(VLOOKUP($A2776,Parts!$A:$AM,O$1,0)="X",AF$2,"")</f>
        <v/>
      </c>
      <c r="P2776" t="str">
        <f t="shared" si="44"/>
        <v/>
      </c>
    </row>
    <row r="2777" spans="1:16" x14ac:dyDescent="0.25">
      <c r="A2777" t="str">
        <f>Table15[[#This Row],[Name]]</f>
        <v>ca_rw_large</v>
      </c>
      <c r="B2777" t="str">
        <f>IF(VLOOKUP($A2777,Parts!$A:$AM,B$1,0)="X",S$2,"")</f>
        <v/>
      </c>
      <c r="C2777" t="str">
        <f>IF(VLOOKUP($A2777,Parts!$A:$AM,C$1,0)="X",T$2,"")</f>
        <v/>
      </c>
      <c r="D2777" t="str">
        <f>IF(VLOOKUP($A2777,Parts!$A:$AM,D$1,0)="X",U$2,"")</f>
        <v/>
      </c>
      <c r="E2777" t="str">
        <f>IF(VLOOKUP($A2777,Parts!$A:$AM,E$1,0)="X",V$2,"")</f>
        <v/>
      </c>
      <c r="F2777" t="str">
        <f>IF(VLOOKUP($A2777,Parts!$A:$AM,F$1,0)="X",W$2,"")</f>
        <v/>
      </c>
      <c r="G2777" t="str">
        <f>IF(VLOOKUP($A2777,Parts!$A:$AM,G$1,0)="X",X$2,"")</f>
        <v/>
      </c>
      <c r="H2777" t="str">
        <f>IF(VLOOKUP($A2777,Parts!$A:$AM,H$1,0)="X",Y$2,"")</f>
        <v/>
      </c>
      <c r="I2777" t="str">
        <f>IF(VLOOKUP($A2777,Parts!$A:$AM,I$1,0)="X",Z$2,"")</f>
        <v/>
      </c>
      <c r="J2777" t="str">
        <f>IF(VLOOKUP($A2777,Parts!$A:$AM,J$1,0)="X",AA$2,"")</f>
        <v/>
      </c>
      <c r="K2777" t="str">
        <f>IF(VLOOKUP($A2777,Parts!$A:$AM,K$1,0)="X",AB$2,"")</f>
        <v/>
      </c>
      <c r="L2777" t="str">
        <f>IF(VLOOKUP($A2777,Parts!$A:$AM,L$1,0)="X",AC$2,"")</f>
        <v/>
      </c>
      <c r="M2777" t="str">
        <f>IF(VLOOKUP($A2777,Parts!$A:$AM,M$1,0)="X",AD$2,"")</f>
        <v/>
      </c>
      <c r="N2777" t="str">
        <f>IF(VLOOKUP($A2777,Parts!$A:$AM,N$1,0)="X",AE$2,"")</f>
        <v/>
      </c>
      <c r="O2777" t="str">
        <f>IF(VLOOKUP($A2777,Parts!$A:$AM,O$1,0)="X",AF$2,"")</f>
        <v/>
      </c>
      <c r="P2777" t="str">
        <f t="shared" si="44"/>
        <v/>
      </c>
    </row>
    <row r="2778" spans="1:16" x14ac:dyDescent="0.25">
      <c r="A2778" t="str">
        <f>Table15[[#This Row],[Name]]</f>
        <v>RadialReactionWheel</v>
      </c>
      <c r="B2778" t="str">
        <f>IF(VLOOKUP($A2778,Parts!$A:$AM,B$1,0)="X",S$2,"")</f>
        <v/>
      </c>
      <c r="C2778" t="str">
        <f>IF(VLOOKUP($A2778,Parts!$A:$AM,C$1,0)="X",T$2,"")</f>
        <v/>
      </c>
      <c r="D2778" t="str">
        <f>IF(VLOOKUP($A2778,Parts!$A:$AM,D$1,0)="X",U$2,"")</f>
        <v/>
      </c>
      <c r="E2778" t="str">
        <f>IF(VLOOKUP($A2778,Parts!$A:$AM,E$1,0)="X",V$2,"")</f>
        <v/>
      </c>
      <c r="F2778" t="str">
        <f>IF(VLOOKUP($A2778,Parts!$A:$AM,F$1,0)="X",W$2,"")</f>
        <v/>
      </c>
      <c r="G2778" t="str">
        <f>IF(VLOOKUP($A2778,Parts!$A:$AM,G$1,0)="X",X$2,"")</f>
        <v/>
      </c>
      <c r="H2778" t="str">
        <f>IF(VLOOKUP($A2778,Parts!$A:$AM,H$1,0)="X",Y$2,"")</f>
        <v/>
      </c>
      <c r="I2778" t="str">
        <f>IF(VLOOKUP($A2778,Parts!$A:$AM,I$1,0)="X",Z$2,"")</f>
        <v/>
      </c>
      <c r="J2778" t="str">
        <f>IF(VLOOKUP($A2778,Parts!$A:$AM,J$1,0)="X",AA$2,"")</f>
        <v/>
      </c>
      <c r="K2778" t="str">
        <f>IF(VLOOKUP($A2778,Parts!$A:$AM,K$1,0)="X",AB$2,"")</f>
        <v/>
      </c>
      <c r="L2778" t="str">
        <f>IF(VLOOKUP($A2778,Parts!$A:$AM,L$1,0)="X",AC$2,"")</f>
        <v/>
      </c>
      <c r="M2778" t="str">
        <f>IF(VLOOKUP($A2778,Parts!$A:$AM,M$1,0)="X",AD$2,"")</f>
        <v/>
      </c>
      <c r="N2778" t="str">
        <f>IF(VLOOKUP($A2778,Parts!$A:$AM,N$1,0)="X",AE$2,"")</f>
        <v/>
      </c>
      <c r="O2778" t="str">
        <f>IF(VLOOKUP($A2778,Parts!$A:$AM,O$1,0)="X",AF$2,"")</f>
        <v/>
      </c>
      <c r="P2778" t="str">
        <f t="shared" si="44"/>
        <v/>
      </c>
    </row>
    <row r="2779" spans="1:16" x14ac:dyDescent="0.25">
      <c r="A2779" t="str">
        <f>Table15[[#This Row],[Name]]</f>
        <v>rcsblock-orbital-linear-1</v>
      </c>
      <c r="B2779" t="str">
        <f>IF(VLOOKUP($A2779,Parts!$A:$AM,B$1,0)="X",S$2,"")</f>
        <v/>
      </c>
      <c r="C2779" t="str">
        <f>IF(VLOOKUP($A2779,Parts!$A:$AM,C$1,0)="X",T$2,"")</f>
        <v/>
      </c>
      <c r="D2779" t="str">
        <f>IF(VLOOKUP($A2779,Parts!$A:$AM,D$1,0)="X",U$2,"")</f>
        <v/>
      </c>
      <c r="E2779" t="str">
        <f>IF(VLOOKUP($A2779,Parts!$A:$AM,E$1,0)="X",V$2,"")</f>
        <v/>
      </c>
      <c r="F2779" t="str">
        <f>IF(VLOOKUP($A2779,Parts!$A:$AM,F$1,0)="X",W$2,"")</f>
        <v/>
      </c>
      <c r="G2779" t="str">
        <f>IF(VLOOKUP($A2779,Parts!$A:$AM,G$1,0)="X",X$2,"")</f>
        <v/>
      </c>
      <c r="H2779" t="str">
        <f>IF(VLOOKUP($A2779,Parts!$A:$AM,H$1,0)="X",Y$2,"")</f>
        <v/>
      </c>
      <c r="I2779" t="str">
        <f>IF(VLOOKUP($A2779,Parts!$A:$AM,I$1,0)="X",Z$2,"")</f>
        <v/>
      </c>
      <c r="J2779" t="str">
        <f>IF(VLOOKUP($A2779,Parts!$A:$AM,J$1,0)="X",AA$2,"")</f>
        <v/>
      </c>
      <c r="K2779" t="str">
        <f>IF(VLOOKUP($A2779,Parts!$A:$AM,K$1,0)="X",AB$2,"")</f>
        <v/>
      </c>
      <c r="L2779" t="str">
        <f>IF(VLOOKUP($A2779,Parts!$A:$AM,L$1,0)="X",AC$2,"")</f>
        <v/>
      </c>
      <c r="M2779" t="str">
        <f>IF(VLOOKUP($A2779,Parts!$A:$AM,M$1,0)="X",AD$2,"")</f>
        <v/>
      </c>
      <c r="N2779" t="str">
        <f>IF(VLOOKUP($A2779,Parts!$A:$AM,N$1,0)="X",AE$2,"")</f>
        <v/>
      </c>
      <c r="O2779" t="str">
        <f>IF(VLOOKUP($A2779,Parts!$A:$AM,O$1,0)="X",AF$2,"")</f>
        <v/>
      </c>
      <c r="P2779" t="str">
        <f t="shared" si="44"/>
        <v/>
      </c>
    </row>
    <row r="2780" spans="1:16" x14ac:dyDescent="0.25">
      <c r="A2780" t="str">
        <f>Table15[[#This Row],[Name]]</f>
        <v>rcsblock-orbital-2way-45-1</v>
      </c>
      <c r="B2780" t="str">
        <f>IF(VLOOKUP($A2780,Parts!$A:$AM,B$1,0)="X",S$2,"")</f>
        <v/>
      </c>
      <c r="C2780" t="str">
        <f>IF(VLOOKUP($A2780,Parts!$A:$AM,C$1,0)="X",T$2,"")</f>
        <v/>
      </c>
      <c r="D2780" t="str">
        <f>IF(VLOOKUP($A2780,Parts!$A:$AM,D$1,0)="X",U$2,"")</f>
        <v/>
      </c>
      <c r="E2780" t="str">
        <f>IF(VLOOKUP($A2780,Parts!$A:$AM,E$1,0)="X",V$2,"")</f>
        <v/>
      </c>
      <c r="F2780" t="str">
        <f>IF(VLOOKUP($A2780,Parts!$A:$AM,F$1,0)="X",W$2,"")</f>
        <v/>
      </c>
      <c r="G2780" t="str">
        <f>IF(VLOOKUP($A2780,Parts!$A:$AM,G$1,0)="X",X$2,"")</f>
        <v/>
      </c>
      <c r="H2780" t="str">
        <f>IF(VLOOKUP($A2780,Parts!$A:$AM,H$1,0)="X",Y$2,"")</f>
        <v/>
      </c>
      <c r="I2780" t="str">
        <f>IF(VLOOKUP($A2780,Parts!$A:$AM,I$1,0)="X",Z$2,"")</f>
        <v/>
      </c>
      <c r="J2780" t="str">
        <f>IF(VLOOKUP($A2780,Parts!$A:$AM,J$1,0)="X",AA$2,"")</f>
        <v/>
      </c>
      <c r="K2780" t="str">
        <f>IF(VLOOKUP($A2780,Parts!$A:$AM,K$1,0)="X",AB$2,"")</f>
        <v/>
      </c>
      <c r="L2780" t="str">
        <f>IF(VLOOKUP($A2780,Parts!$A:$AM,L$1,0)="X",AC$2,"")</f>
        <v/>
      </c>
      <c r="M2780" t="str">
        <f>IF(VLOOKUP($A2780,Parts!$A:$AM,M$1,0)="X",AD$2,"")</f>
        <v/>
      </c>
      <c r="N2780" t="str">
        <f>IF(VLOOKUP($A2780,Parts!$A:$AM,N$1,0)="X",AE$2,"")</f>
        <v/>
      </c>
      <c r="O2780" t="str">
        <f>IF(VLOOKUP($A2780,Parts!$A:$AM,O$1,0)="X",AF$2,"")</f>
        <v/>
      </c>
      <c r="P2780" t="str">
        <f t="shared" si="44"/>
        <v/>
      </c>
    </row>
    <row r="2781" spans="1:16" x14ac:dyDescent="0.25">
      <c r="A2781" t="str">
        <f>Table15[[#This Row],[Name]]</f>
        <v>rcsblock-orbital-3way-1</v>
      </c>
      <c r="B2781" t="str">
        <f>IF(VLOOKUP($A2781,Parts!$A:$AM,B$1,0)="X",S$2,"")</f>
        <v/>
      </c>
      <c r="C2781" t="str">
        <f>IF(VLOOKUP($A2781,Parts!$A:$AM,C$1,0)="X",T$2,"")</f>
        <v/>
      </c>
      <c r="D2781" t="str">
        <f>IF(VLOOKUP($A2781,Parts!$A:$AM,D$1,0)="X",U$2,"")</f>
        <v/>
      </c>
      <c r="E2781" t="str">
        <f>IF(VLOOKUP($A2781,Parts!$A:$AM,E$1,0)="X",V$2,"")</f>
        <v/>
      </c>
      <c r="F2781" t="str">
        <f>IF(VLOOKUP($A2781,Parts!$A:$AM,F$1,0)="X",W$2,"")</f>
        <v/>
      </c>
      <c r="G2781" t="str">
        <f>IF(VLOOKUP($A2781,Parts!$A:$AM,G$1,0)="X",X$2,"")</f>
        <v/>
      </c>
      <c r="H2781" t="str">
        <f>IF(VLOOKUP($A2781,Parts!$A:$AM,H$1,0)="X",Y$2,"")</f>
        <v/>
      </c>
      <c r="I2781" t="str">
        <f>IF(VLOOKUP($A2781,Parts!$A:$AM,I$1,0)="X",Z$2,"")</f>
        <v/>
      </c>
      <c r="J2781" t="str">
        <f>IF(VLOOKUP($A2781,Parts!$A:$AM,J$1,0)="X",AA$2,"")</f>
        <v/>
      </c>
      <c r="K2781" t="str">
        <f>IF(VLOOKUP($A2781,Parts!$A:$AM,K$1,0)="X",AB$2,"")</f>
        <v/>
      </c>
      <c r="L2781" t="str">
        <f>IF(VLOOKUP($A2781,Parts!$A:$AM,L$1,0)="X",AC$2,"")</f>
        <v/>
      </c>
      <c r="M2781" t="str">
        <f>IF(VLOOKUP($A2781,Parts!$A:$AM,M$1,0)="X",AD$2,"")</f>
        <v/>
      </c>
      <c r="N2781" t="str">
        <f>IF(VLOOKUP($A2781,Parts!$A:$AM,N$1,0)="X",AE$2,"")</f>
        <v/>
      </c>
      <c r="O2781" t="str">
        <f>IF(VLOOKUP($A2781,Parts!$A:$AM,O$1,0)="X",AF$2,"")</f>
        <v/>
      </c>
      <c r="P2781" t="str">
        <f t="shared" si="44"/>
        <v/>
      </c>
    </row>
    <row r="2782" spans="1:16" x14ac:dyDescent="0.25">
      <c r="A2782" t="str">
        <f>Table15[[#This Row],[Name]]</f>
        <v>rcsblock-orbital-2way-45-2</v>
      </c>
      <c r="B2782" t="str">
        <f>IF(VLOOKUP($A2782,Parts!$A:$AM,B$1,0)="X",S$2,"")</f>
        <v/>
      </c>
      <c r="C2782" t="str">
        <f>IF(VLOOKUP($A2782,Parts!$A:$AM,C$1,0)="X",T$2,"")</f>
        <v/>
      </c>
      <c r="D2782" t="str">
        <f>IF(VLOOKUP($A2782,Parts!$A:$AM,D$1,0)="X",U$2,"")</f>
        <v/>
      </c>
      <c r="E2782" t="str">
        <f>IF(VLOOKUP($A2782,Parts!$A:$AM,E$1,0)="X",V$2,"")</f>
        <v/>
      </c>
      <c r="F2782" t="str">
        <f>IF(VLOOKUP($A2782,Parts!$A:$AM,F$1,0)="X",W$2,"")</f>
        <v/>
      </c>
      <c r="G2782" t="str">
        <f>IF(VLOOKUP($A2782,Parts!$A:$AM,G$1,0)="X",X$2,"")</f>
        <v/>
      </c>
      <c r="H2782" t="str">
        <f>IF(VLOOKUP($A2782,Parts!$A:$AM,H$1,0)="X",Y$2,"")</f>
        <v/>
      </c>
      <c r="I2782" t="str">
        <f>IF(VLOOKUP($A2782,Parts!$A:$AM,I$1,0)="X",Z$2,"")</f>
        <v/>
      </c>
      <c r="J2782" t="str">
        <f>IF(VLOOKUP($A2782,Parts!$A:$AM,J$1,0)="X",AA$2,"")</f>
        <v/>
      </c>
      <c r="K2782" t="str">
        <f>IF(VLOOKUP($A2782,Parts!$A:$AM,K$1,0)="X",AB$2,"")</f>
        <v/>
      </c>
      <c r="L2782" t="str">
        <f>IF(VLOOKUP($A2782,Parts!$A:$AM,L$1,0)="X",AC$2,"")</f>
        <v/>
      </c>
      <c r="M2782" t="str">
        <f>IF(VLOOKUP($A2782,Parts!$A:$AM,M$1,0)="X",AD$2,"")</f>
        <v/>
      </c>
      <c r="N2782" t="str">
        <f>IF(VLOOKUP($A2782,Parts!$A:$AM,N$1,0)="X",AE$2,"")</f>
        <v/>
      </c>
      <c r="O2782" t="str">
        <f>IF(VLOOKUP($A2782,Parts!$A:$AM,O$1,0)="X",AF$2,"")</f>
        <v/>
      </c>
      <c r="P2782" t="str">
        <f t="shared" si="44"/>
        <v/>
      </c>
    </row>
    <row r="2783" spans="1:16" x14ac:dyDescent="0.25">
      <c r="A2783" t="str">
        <f>Table15[[#This Row],[Name]]</f>
        <v>rcsblock-orbital-4way-1</v>
      </c>
      <c r="B2783" t="str">
        <f>IF(VLOOKUP($A2783,Parts!$A:$AM,B$1,0)="X",S$2,"")</f>
        <v/>
      </c>
      <c r="C2783" t="str">
        <f>IF(VLOOKUP($A2783,Parts!$A:$AM,C$1,0)="X",T$2,"")</f>
        <v/>
      </c>
      <c r="D2783" t="str">
        <f>IF(VLOOKUP($A2783,Parts!$A:$AM,D$1,0)="X",U$2,"")</f>
        <v/>
      </c>
      <c r="E2783" t="str">
        <f>IF(VLOOKUP($A2783,Parts!$A:$AM,E$1,0)="X",V$2,"")</f>
        <v/>
      </c>
      <c r="F2783" t="str">
        <f>IF(VLOOKUP($A2783,Parts!$A:$AM,F$1,0)="X",W$2,"")</f>
        <v/>
      </c>
      <c r="G2783" t="str">
        <f>IF(VLOOKUP($A2783,Parts!$A:$AM,G$1,0)="X",X$2,"")</f>
        <v/>
      </c>
      <c r="H2783" t="str">
        <f>IF(VLOOKUP($A2783,Parts!$A:$AM,H$1,0)="X",Y$2,"")</f>
        <v/>
      </c>
      <c r="I2783" t="str">
        <f>IF(VLOOKUP($A2783,Parts!$A:$AM,I$1,0)="X",Z$2,"")</f>
        <v/>
      </c>
      <c r="J2783" t="str">
        <f>IF(VLOOKUP($A2783,Parts!$A:$AM,J$1,0)="X",AA$2,"")</f>
        <v/>
      </c>
      <c r="K2783" t="str">
        <f>IF(VLOOKUP($A2783,Parts!$A:$AM,K$1,0)="X",AB$2,"")</f>
        <v/>
      </c>
      <c r="L2783" t="str">
        <f>IF(VLOOKUP($A2783,Parts!$A:$AM,L$1,0)="X",AC$2,"")</f>
        <v/>
      </c>
      <c r="M2783" t="str">
        <f>IF(VLOOKUP($A2783,Parts!$A:$AM,M$1,0)="X",AD$2,"")</f>
        <v/>
      </c>
      <c r="N2783" t="str">
        <f>IF(VLOOKUP($A2783,Parts!$A:$AM,N$1,0)="X",AE$2,"")</f>
        <v/>
      </c>
      <c r="O2783" t="str">
        <f>IF(VLOOKUP($A2783,Parts!$A:$AM,O$1,0)="X",AF$2,"")</f>
        <v/>
      </c>
      <c r="P2783" t="str">
        <f t="shared" si="44"/>
        <v/>
      </c>
    </row>
    <row r="2784" spans="1:16" x14ac:dyDescent="0.25">
      <c r="A2784" t="str">
        <f>Table15[[#This Row],[Name]]</f>
        <v>rcsblock-orbital-5way-1</v>
      </c>
      <c r="B2784" t="str">
        <f>IF(VLOOKUP($A2784,Parts!$A:$AM,B$1,0)="X",S$2,"")</f>
        <v/>
      </c>
      <c r="C2784" t="str">
        <f>IF(VLOOKUP($A2784,Parts!$A:$AM,C$1,0)="X",T$2,"")</f>
        <v/>
      </c>
      <c r="D2784" t="str">
        <f>IF(VLOOKUP($A2784,Parts!$A:$AM,D$1,0)="X",U$2,"")</f>
        <v/>
      </c>
      <c r="E2784" t="str">
        <f>IF(VLOOKUP($A2784,Parts!$A:$AM,E$1,0)="X",V$2,"")</f>
        <v/>
      </c>
      <c r="F2784" t="str">
        <f>IF(VLOOKUP($A2784,Parts!$A:$AM,F$1,0)="X",W$2,"")</f>
        <v/>
      </c>
      <c r="G2784" t="str">
        <f>IF(VLOOKUP($A2784,Parts!$A:$AM,G$1,0)="X",X$2,"")</f>
        <v/>
      </c>
      <c r="H2784" t="str">
        <f>IF(VLOOKUP($A2784,Parts!$A:$AM,H$1,0)="X",Y$2,"")</f>
        <v/>
      </c>
      <c r="I2784" t="str">
        <f>IF(VLOOKUP($A2784,Parts!$A:$AM,I$1,0)="X",Z$2,"")</f>
        <v/>
      </c>
      <c r="J2784" t="str">
        <f>IF(VLOOKUP($A2784,Parts!$A:$AM,J$1,0)="X",AA$2,"")</f>
        <v/>
      </c>
      <c r="K2784" t="str">
        <f>IF(VLOOKUP($A2784,Parts!$A:$AM,K$1,0)="X",AB$2,"")</f>
        <v/>
      </c>
      <c r="L2784" t="str">
        <f>IF(VLOOKUP($A2784,Parts!$A:$AM,L$1,0)="X",AC$2,"")</f>
        <v/>
      </c>
      <c r="M2784" t="str">
        <f>IF(VLOOKUP($A2784,Parts!$A:$AM,M$1,0)="X",AD$2,"")</f>
        <v/>
      </c>
      <c r="N2784" t="str">
        <f>IF(VLOOKUP($A2784,Parts!$A:$AM,N$1,0)="X",AE$2,"")</f>
        <v/>
      </c>
      <c r="O2784" t="str">
        <f>IF(VLOOKUP($A2784,Parts!$A:$AM,O$1,0)="X",AF$2,"")</f>
        <v/>
      </c>
      <c r="P2784" t="str">
        <f t="shared" si="44"/>
        <v/>
      </c>
    </row>
    <row r="2785" spans="1:16" x14ac:dyDescent="0.25">
      <c r="A2785" t="str">
        <f>Table15[[#This Row],[Name]]</f>
        <v>WBI_SAFER</v>
      </c>
      <c r="B2785" t="str">
        <f>IF(VLOOKUP($A2785,Parts!$A:$AM,B$1,0)="X",S$2,"")</f>
        <v/>
      </c>
      <c r="C2785" t="str">
        <f>IF(VLOOKUP($A2785,Parts!$A:$AM,C$1,0)="X",T$2,"")</f>
        <v/>
      </c>
      <c r="D2785" t="str">
        <f>IF(VLOOKUP($A2785,Parts!$A:$AM,D$1,0)="X",U$2,"")</f>
        <v/>
      </c>
      <c r="E2785" t="str">
        <f>IF(VLOOKUP($A2785,Parts!$A:$AM,E$1,0)="X",V$2,"")</f>
        <v/>
      </c>
      <c r="F2785" t="str">
        <f>IF(VLOOKUP($A2785,Parts!$A:$AM,F$1,0)="X",W$2,"")</f>
        <v/>
      </c>
      <c r="G2785" t="str">
        <f>IF(VLOOKUP($A2785,Parts!$A:$AM,G$1,0)="X",X$2,"")</f>
        <v/>
      </c>
      <c r="H2785" t="str">
        <f>IF(VLOOKUP($A2785,Parts!$A:$AM,H$1,0)="X",Y$2,"")</f>
        <v/>
      </c>
      <c r="I2785" t="str">
        <f>IF(VLOOKUP($A2785,Parts!$A:$AM,I$1,0)="X",Z$2,"")</f>
        <v/>
      </c>
      <c r="J2785" t="str">
        <f>IF(VLOOKUP($A2785,Parts!$A:$AM,J$1,0)="X",AA$2,"")</f>
        <v/>
      </c>
      <c r="K2785" t="str">
        <f>IF(VLOOKUP($A2785,Parts!$A:$AM,K$1,0)="X",AB$2,"")</f>
        <v/>
      </c>
      <c r="L2785" t="str">
        <f>IF(VLOOKUP($A2785,Parts!$A:$AM,L$1,0)="X",AC$2,"")</f>
        <v/>
      </c>
      <c r="M2785" t="str">
        <f>IF(VLOOKUP($A2785,Parts!$A:$AM,M$1,0)="X",AD$2,"")</f>
        <v/>
      </c>
      <c r="N2785" t="str">
        <f>IF(VLOOKUP($A2785,Parts!$A:$AM,N$1,0)="X",AE$2,"")</f>
        <v/>
      </c>
      <c r="O2785" t="str">
        <f>IF(VLOOKUP($A2785,Parts!$A:$AM,O$1,0)="X",AF$2,"")</f>
        <v/>
      </c>
      <c r="P2785" t="str">
        <f t="shared" si="44"/>
        <v/>
      </c>
    </row>
    <row r="2786" spans="1:16" x14ac:dyDescent="0.25">
      <c r="A2786" t="str">
        <f>Table15[[#This Row],[Name]]</f>
        <v>RD58</v>
      </c>
      <c r="B2786" t="str">
        <f>IF(VLOOKUP($A2786,Parts!$A:$AM,B$1,0)="X",S$2,"")</f>
        <v/>
      </c>
      <c r="C2786" t="str">
        <f>IF(VLOOKUP($A2786,Parts!$A:$AM,C$1,0)="X",T$2,"")</f>
        <v/>
      </c>
      <c r="D2786" t="str">
        <f>IF(VLOOKUP($A2786,Parts!$A:$AM,D$1,0)="X",U$2,"")</f>
        <v/>
      </c>
      <c r="E2786" t="str">
        <f>IF(VLOOKUP($A2786,Parts!$A:$AM,E$1,0)="X",V$2,"")</f>
        <v/>
      </c>
      <c r="F2786" t="str">
        <f>IF(VLOOKUP($A2786,Parts!$A:$AM,F$1,0)="X",W$2,"")</f>
        <v xml:space="preserve">    MODULE
    { name = ModuleTagEngineLiquidTurbo }
</v>
      </c>
      <c r="G2786" t="str">
        <f>IF(VLOOKUP($A2786,Parts!$A:$AM,G$1,0)="X",X$2,"")</f>
        <v/>
      </c>
      <c r="H2786" t="str">
        <f>IF(VLOOKUP($A2786,Parts!$A:$AM,H$1,0)="X",Y$2,"")</f>
        <v/>
      </c>
      <c r="I2786" t="str">
        <f>IF(VLOOKUP($A2786,Parts!$A:$AM,I$1,0)="X",Z$2,"")</f>
        <v/>
      </c>
      <c r="J2786" t="str">
        <f>IF(VLOOKUP($A2786,Parts!$A:$AM,J$1,0)="X",AA$2,"")</f>
        <v/>
      </c>
      <c r="K2786" t="str">
        <f>IF(VLOOKUP($A2786,Parts!$A:$AM,K$1,0)="X",AB$2,"")</f>
        <v/>
      </c>
      <c r="L2786" t="str">
        <f>IF(VLOOKUP($A2786,Parts!$A:$AM,L$1,0)="X",AC$2,"")</f>
        <v/>
      </c>
      <c r="M2786" t="str">
        <f>IF(VLOOKUP($A2786,Parts!$A:$AM,M$1,0)="X",AD$2,"")</f>
        <v/>
      </c>
      <c r="N2786" t="str">
        <f>IF(VLOOKUP($A2786,Parts!$A:$AM,N$1,0)="X",AE$2,"")</f>
        <v/>
      </c>
      <c r="O2786" t="str">
        <f>IF(VLOOKUP($A2786,Parts!$A:$AM,O$1,0)="X",AF$2,"")</f>
        <v/>
      </c>
      <c r="P2786" t="str">
        <f t="shared" si="44"/>
        <v xml:space="preserve">    MODULE
    { name = ModuleTagEngineLiquidTurbo }
</v>
      </c>
    </row>
    <row r="2787" spans="1:16" x14ac:dyDescent="0.25">
      <c r="A2787" t="str">
        <f>Table15[[#This Row],[Name]]</f>
        <v>liquidEngine2</v>
      </c>
      <c r="B2787" t="str">
        <f>IF(VLOOKUP($A2787,Parts!$A:$AM,B$1,0)="X",S$2,"")</f>
        <v/>
      </c>
      <c r="C2787" t="str">
        <f>IF(VLOOKUP($A2787,Parts!$A:$AM,C$1,0)="X",T$2,"")</f>
        <v/>
      </c>
      <c r="D2787" t="str">
        <f>IF(VLOOKUP($A2787,Parts!$A:$AM,D$1,0)="X",U$2,"")</f>
        <v/>
      </c>
      <c r="E2787" t="str">
        <f>IF(VLOOKUP($A2787,Parts!$A:$AM,E$1,0)="X",V$2,"")</f>
        <v/>
      </c>
      <c r="F2787" t="str">
        <f>IF(VLOOKUP($A2787,Parts!$A:$AM,F$1,0)="X",W$2,"")</f>
        <v xml:space="preserve">    MODULE
    { name = ModuleTagEngineLiquidTurbo }
</v>
      </c>
      <c r="G2787" t="str">
        <f>IF(VLOOKUP($A2787,Parts!$A:$AM,G$1,0)="X",X$2,"")</f>
        <v/>
      </c>
      <c r="H2787" t="str">
        <f>IF(VLOOKUP($A2787,Parts!$A:$AM,H$1,0)="X",Y$2,"")</f>
        <v/>
      </c>
      <c r="I2787" t="str">
        <f>IF(VLOOKUP($A2787,Parts!$A:$AM,I$1,0)="X",Z$2,"")</f>
        <v/>
      </c>
      <c r="J2787" t="str">
        <f>IF(VLOOKUP($A2787,Parts!$A:$AM,J$1,0)="X",AA$2,"")</f>
        <v/>
      </c>
      <c r="K2787" t="str">
        <f>IF(VLOOKUP($A2787,Parts!$A:$AM,K$1,0)="X",AB$2,"")</f>
        <v/>
      </c>
      <c r="L2787" t="str">
        <f>IF(VLOOKUP($A2787,Parts!$A:$AM,L$1,0)="X",AC$2,"")</f>
        <v/>
      </c>
      <c r="M2787" t="str">
        <f>IF(VLOOKUP($A2787,Parts!$A:$AM,M$1,0)="X",AD$2,"")</f>
        <v/>
      </c>
      <c r="N2787" t="str">
        <f>IF(VLOOKUP($A2787,Parts!$A:$AM,N$1,0)="X",AE$2,"")</f>
        <v/>
      </c>
      <c r="O2787" t="str">
        <f>IF(VLOOKUP($A2787,Parts!$A:$AM,O$1,0)="X",AF$2,"")</f>
        <v/>
      </c>
      <c r="P2787" t="str">
        <f t="shared" si="44"/>
        <v xml:space="preserve">    MODULE
    { name = ModuleTagEngineLiquidTurbo }
</v>
      </c>
    </row>
    <row r="2788" spans="1:16" x14ac:dyDescent="0.25">
      <c r="A2788" t="str">
        <f>Table15[[#This Row],[Name]]</f>
        <v>CECE-High</v>
      </c>
      <c r="B2788" t="str">
        <f>IF(VLOOKUP($A2788,Parts!$A:$AM,B$1,0)="X",S$2,"")</f>
        <v/>
      </c>
      <c r="C2788" t="str">
        <f>IF(VLOOKUP($A2788,Parts!$A:$AM,C$1,0)="X",T$2,"")</f>
        <v/>
      </c>
      <c r="D2788" t="str">
        <f>IF(VLOOKUP($A2788,Parts!$A:$AM,D$1,0)="X",U$2,"")</f>
        <v/>
      </c>
      <c r="E2788" t="str">
        <f>IF(VLOOKUP($A2788,Parts!$A:$AM,E$1,0)="X",V$2,"")</f>
        <v/>
      </c>
      <c r="F2788" t="str">
        <f>IF(VLOOKUP($A2788,Parts!$A:$AM,F$1,0)="X",W$2,"")</f>
        <v/>
      </c>
      <c r="G2788" t="str">
        <f>IF(VLOOKUP($A2788,Parts!$A:$AM,G$1,0)="X",X$2,"")</f>
        <v/>
      </c>
      <c r="H2788" t="str">
        <f>IF(VLOOKUP($A2788,Parts!$A:$AM,H$1,0)="X",Y$2,"")</f>
        <v/>
      </c>
      <c r="I2788" t="str">
        <f>IF(VLOOKUP($A2788,Parts!$A:$AM,I$1,0)="X",Z$2,"")</f>
        <v/>
      </c>
      <c r="J2788" t="str">
        <f>IF(VLOOKUP($A2788,Parts!$A:$AM,J$1,0)="X",AA$2,"")</f>
        <v/>
      </c>
      <c r="K2788" t="str">
        <f>IF(VLOOKUP($A2788,Parts!$A:$AM,K$1,0)="X",AB$2,"")</f>
        <v/>
      </c>
      <c r="L2788" t="str">
        <f>IF(VLOOKUP($A2788,Parts!$A:$AM,L$1,0)="X",AC$2,"")</f>
        <v/>
      </c>
      <c r="M2788" t="str">
        <f>IF(VLOOKUP($A2788,Parts!$A:$AM,M$1,0)="X",AD$2,"")</f>
        <v/>
      </c>
      <c r="N2788" t="str">
        <f>IF(VLOOKUP($A2788,Parts!$A:$AM,N$1,0)="X",AE$2,"")</f>
        <v/>
      </c>
      <c r="O2788" t="str">
        <f>IF(VLOOKUP($A2788,Parts!$A:$AM,O$1,0)="X",AF$2,"")</f>
        <v/>
      </c>
      <c r="P2788" t="str">
        <f t="shared" si="44"/>
        <v/>
      </c>
    </row>
    <row r="2789" spans="1:16" x14ac:dyDescent="0.25">
      <c r="A2789" t="str">
        <f>Table15[[#This Row],[Name]]</f>
        <v>S10_Thruster</v>
      </c>
      <c r="B2789" t="str">
        <f>IF(VLOOKUP($A2789,Parts!$A:$AM,B$1,0)="X",S$2,"")</f>
        <v/>
      </c>
      <c r="C2789" t="str">
        <f>IF(VLOOKUP($A2789,Parts!$A:$AM,C$1,0)="X",T$2,"")</f>
        <v/>
      </c>
      <c r="D2789" t="str">
        <f>IF(VLOOKUP($A2789,Parts!$A:$AM,D$1,0)="X",U$2,"")</f>
        <v/>
      </c>
      <c r="E2789" t="str">
        <f>IF(VLOOKUP($A2789,Parts!$A:$AM,E$1,0)="X",V$2,"")</f>
        <v/>
      </c>
      <c r="F2789" t="str">
        <f>IF(VLOOKUP($A2789,Parts!$A:$AM,F$1,0)="X",W$2,"")</f>
        <v/>
      </c>
      <c r="G2789" t="str">
        <f>IF(VLOOKUP($A2789,Parts!$A:$AM,G$1,0)="X",X$2,"")</f>
        <v/>
      </c>
      <c r="H2789" t="str">
        <f>IF(VLOOKUP($A2789,Parts!$A:$AM,H$1,0)="X",Y$2,"")</f>
        <v/>
      </c>
      <c r="I2789" t="str">
        <f>IF(VLOOKUP($A2789,Parts!$A:$AM,I$1,0)="X",Z$2,"")</f>
        <v/>
      </c>
      <c r="J2789" t="str">
        <f>IF(VLOOKUP($A2789,Parts!$A:$AM,J$1,0)="X",AA$2,"")</f>
        <v/>
      </c>
      <c r="K2789" t="str">
        <f>IF(VLOOKUP($A2789,Parts!$A:$AM,K$1,0)="X",AB$2,"")</f>
        <v/>
      </c>
      <c r="L2789" t="str">
        <f>IF(VLOOKUP($A2789,Parts!$A:$AM,L$1,0)="X",AC$2,"")</f>
        <v/>
      </c>
      <c r="M2789" t="str">
        <f>IF(VLOOKUP($A2789,Parts!$A:$AM,M$1,0)="X",AD$2,"")</f>
        <v/>
      </c>
      <c r="N2789" t="str">
        <f>IF(VLOOKUP($A2789,Parts!$A:$AM,N$1,0)="X",AE$2,"")</f>
        <v/>
      </c>
      <c r="O2789" t="str">
        <f>IF(VLOOKUP($A2789,Parts!$A:$AM,O$1,0)="X",AF$2,"")</f>
        <v/>
      </c>
      <c r="P2789" t="str">
        <f t="shared" si="44"/>
        <v/>
      </c>
    </row>
    <row r="2790" spans="1:16" x14ac:dyDescent="0.25">
      <c r="A2790" t="str">
        <f>Table15[[#This Row],[Name]]</f>
        <v>S10Block</v>
      </c>
      <c r="B2790" t="str">
        <f>IF(VLOOKUP($A2790,Parts!$A:$AM,B$1,0)="X",S$2,"")</f>
        <v/>
      </c>
      <c r="C2790" t="str">
        <f>IF(VLOOKUP($A2790,Parts!$A:$AM,C$1,0)="X",T$2,"")</f>
        <v/>
      </c>
      <c r="D2790" t="str">
        <f>IF(VLOOKUP($A2790,Parts!$A:$AM,D$1,0)="X",U$2,"")</f>
        <v/>
      </c>
      <c r="E2790" t="str">
        <f>IF(VLOOKUP($A2790,Parts!$A:$AM,E$1,0)="X",V$2,"")</f>
        <v/>
      </c>
      <c r="F2790" t="str">
        <f>IF(VLOOKUP($A2790,Parts!$A:$AM,F$1,0)="X",W$2,"")</f>
        <v/>
      </c>
      <c r="G2790" t="str">
        <f>IF(VLOOKUP($A2790,Parts!$A:$AM,G$1,0)="X",X$2,"")</f>
        <v/>
      </c>
      <c r="H2790" t="str">
        <f>IF(VLOOKUP($A2790,Parts!$A:$AM,H$1,0)="X",Y$2,"")</f>
        <v/>
      </c>
      <c r="I2790" t="str">
        <f>IF(VLOOKUP($A2790,Parts!$A:$AM,I$1,0)="X",Z$2,"")</f>
        <v/>
      </c>
      <c r="J2790" t="str">
        <f>IF(VLOOKUP($A2790,Parts!$A:$AM,J$1,0)="X",AA$2,"")</f>
        <v/>
      </c>
      <c r="K2790" t="str">
        <f>IF(VLOOKUP($A2790,Parts!$A:$AM,K$1,0)="X",AB$2,"")</f>
        <v/>
      </c>
      <c r="L2790" t="str">
        <f>IF(VLOOKUP($A2790,Parts!$A:$AM,L$1,0)="X",AC$2,"")</f>
        <v/>
      </c>
      <c r="M2790" t="str">
        <f>IF(VLOOKUP($A2790,Parts!$A:$AM,M$1,0)="X",AD$2,"")</f>
        <v/>
      </c>
      <c r="N2790" t="str">
        <f>IF(VLOOKUP($A2790,Parts!$A:$AM,N$1,0)="X",AE$2,"")</f>
        <v/>
      </c>
      <c r="O2790" t="str">
        <f>IF(VLOOKUP($A2790,Parts!$A:$AM,O$1,0)="X",AF$2,"")</f>
        <v/>
      </c>
      <c r="P2790" t="str">
        <f t="shared" si="44"/>
        <v/>
      </c>
    </row>
    <row r="2791" spans="1:16" x14ac:dyDescent="0.25">
      <c r="A2791" t="str">
        <f>Table15[[#This Row],[Name]]</f>
        <v>SXTSize2SRB</v>
      </c>
      <c r="B2791" t="str">
        <f>IF(VLOOKUP($A2791,Parts!$A:$AM,B$1,0)="X",S$2,"")</f>
        <v/>
      </c>
      <c r="C2791" t="str">
        <f>IF(VLOOKUP($A2791,Parts!$A:$AM,C$1,0)="X",T$2,"")</f>
        <v/>
      </c>
      <c r="D2791" t="str">
        <f>IF(VLOOKUP($A2791,Parts!$A:$AM,D$1,0)="X",U$2,"")</f>
        <v/>
      </c>
      <c r="E2791" t="str">
        <f>IF(VLOOKUP($A2791,Parts!$A:$AM,E$1,0)="X",V$2,"")</f>
        <v/>
      </c>
      <c r="F2791" t="str">
        <f>IF(VLOOKUP($A2791,Parts!$A:$AM,F$1,0)="X",W$2,"")</f>
        <v/>
      </c>
      <c r="G2791" t="str">
        <f>IF(VLOOKUP($A2791,Parts!$A:$AM,G$1,0)="X",X$2,"")</f>
        <v/>
      </c>
      <c r="H2791" t="str">
        <f>IF(VLOOKUP($A2791,Parts!$A:$AM,H$1,0)="X",Y$2,"")</f>
        <v/>
      </c>
      <c r="I2791" t="str">
        <f>IF(VLOOKUP($A2791,Parts!$A:$AM,I$1,0)="X",Z$2,"")</f>
        <v/>
      </c>
      <c r="J2791" t="str">
        <f>IF(VLOOKUP($A2791,Parts!$A:$AM,J$1,0)="X",AA$2,"")</f>
        <v/>
      </c>
      <c r="K2791" t="str">
        <f>IF(VLOOKUP($A2791,Parts!$A:$AM,K$1,0)="X",AB$2,"")</f>
        <v/>
      </c>
      <c r="L2791" t="str">
        <f>IF(VLOOKUP($A2791,Parts!$A:$AM,L$1,0)="X",AC$2,"")</f>
        <v/>
      </c>
      <c r="M2791" t="str">
        <f>IF(VLOOKUP($A2791,Parts!$A:$AM,M$1,0)="X",AD$2,"")</f>
        <v/>
      </c>
      <c r="N2791" t="str">
        <f>IF(VLOOKUP($A2791,Parts!$A:$AM,N$1,0)="X",AE$2,"")</f>
        <v/>
      </c>
      <c r="O2791" t="str">
        <f>IF(VLOOKUP($A2791,Parts!$A:$AM,O$1,0)="X",AF$2,"")</f>
        <v/>
      </c>
      <c r="P2791" t="str">
        <f t="shared" si="44"/>
        <v/>
      </c>
    </row>
    <row r="2792" spans="1:16" x14ac:dyDescent="0.25">
      <c r="A2792" t="str">
        <f>Table15[[#This Row],[Name]]</f>
        <v>S200_Block</v>
      </c>
      <c r="B2792" t="str">
        <f>IF(VLOOKUP($A2792,Parts!$A:$AM,B$1,0)="X",S$2,"")</f>
        <v/>
      </c>
      <c r="C2792" t="str">
        <f>IF(VLOOKUP($A2792,Parts!$A:$AM,C$1,0)="X",T$2,"")</f>
        <v/>
      </c>
      <c r="D2792" t="str">
        <f>IF(VLOOKUP($A2792,Parts!$A:$AM,D$1,0)="X",U$2,"")</f>
        <v/>
      </c>
      <c r="E2792" t="str">
        <f>IF(VLOOKUP($A2792,Parts!$A:$AM,E$1,0)="X",V$2,"")</f>
        <v/>
      </c>
      <c r="F2792" t="str">
        <f>IF(VLOOKUP($A2792,Parts!$A:$AM,F$1,0)="X",W$2,"")</f>
        <v/>
      </c>
      <c r="G2792" t="str">
        <f>IF(VLOOKUP($A2792,Parts!$A:$AM,G$1,0)="X",X$2,"")</f>
        <v/>
      </c>
      <c r="H2792" t="str">
        <f>IF(VLOOKUP($A2792,Parts!$A:$AM,H$1,0)="X",Y$2,"")</f>
        <v/>
      </c>
      <c r="I2792" t="str">
        <f>IF(VLOOKUP($A2792,Parts!$A:$AM,I$1,0)="X",Z$2,"")</f>
        <v/>
      </c>
      <c r="J2792" t="str">
        <f>IF(VLOOKUP($A2792,Parts!$A:$AM,J$1,0)="X",AA$2,"")</f>
        <v/>
      </c>
      <c r="K2792" t="str">
        <f>IF(VLOOKUP($A2792,Parts!$A:$AM,K$1,0)="X",AB$2,"")</f>
        <v/>
      </c>
      <c r="L2792" t="str">
        <f>IF(VLOOKUP($A2792,Parts!$A:$AM,L$1,0)="X",AC$2,"")</f>
        <v/>
      </c>
      <c r="M2792" t="str">
        <f>IF(VLOOKUP($A2792,Parts!$A:$AM,M$1,0)="X",AD$2,"")</f>
        <v/>
      </c>
      <c r="N2792" t="str">
        <f>IF(VLOOKUP($A2792,Parts!$A:$AM,N$1,0)="X",AE$2,"")</f>
        <v/>
      </c>
      <c r="O2792" t="str">
        <f>IF(VLOOKUP($A2792,Parts!$A:$AM,O$1,0)="X",AF$2,"")</f>
        <v/>
      </c>
      <c r="P2792" t="str">
        <f t="shared" si="44"/>
        <v/>
      </c>
    </row>
    <row r="2793" spans="1:16" x14ac:dyDescent="0.25">
      <c r="A2793" t="str">
        <f>Table15[[#This Row],[Name]]</f>
        <v>S200_Thruster</v>
      </c>
      <c r="B2793" t="str">
        <f>IF(VLOOKUP($A2793,Parts!$A:$AM,B$1,0)="X",S$2,"")</f>
        <v/>
      </c>
      <c r="C2793" t="str">
        <f>IF(VLOOKUP($A2793,Parts!$A:$AM,C$1,0)="X",T$2,"")</f>
        <v/>
      </c>
      <c r="D2793" t="str">
        <f>IF(VLOOKUP($A2793,Parts!$A:$AM,D$1,0)="X",U$2,"")</f>
        <v/>
      </c>
      <c r="E2793" t="str">
        <f>IF(VLOOKUP($A2793,Parts!$A:$AM,E$1,0)="X",V$2,"")</f>
        <v/>
      </c>
      <c r="F2793" t="str">
        <f>IF(VLOOKUP($A2793,Parts!$A:$AM,F$1,0)="X",W$2,"")</f>
        <v/>
      </c>
      <c r="G2793" t="str">
        <f>IF(VLOOKUP($A2793,Parts!$A:$AM,G$1,0)="X",X$2,"")</f>
        <v/>
      </c>
      <c r="H2793" t="str">
        <f>IF(VLOOKUP($A2793,Parts!$A:$AM,H$1,0)="X",Y$2,"")</f>
        <v/>
      </c>
      <c r="I2793" t="str">
        <f>IF(VLOOKUP($A2793,Parts!$A:$AM,I$1,0)="X",Z$2,"")</f>
        <v/>
      </c>
      <c r="J2793" t="str">
        <f>IF(VLOOKUP($A2793,Parts!$A:$AM,J$1,0)="X",AA$2,"")</f>
        <v/>
      </c>
      <c r="K2793" t="str">
        <f>IF(VLOOKUP($A2793,Parts!$A:$AM,K$1,0)="X",AB$2,"")</f>
        <v/>
      </c>
      <c r="L2793" t="str">
        <f>IF(VLOOKUP($A2793,Parts!$A:$AM,L$1,0)="X",AC$2,"")</f>
        <v/>
      </c>
      <c r="M2793" t="str">
        <f>IF(VLOOKUP($A2793,Parts!$A:$AM,M$1,0)="X",AD$2,"")</f>
        <v/>
      </c>
      <c r="N2793" t="str">
        <f>IF(VLOOKUP($A2793,Parts!$A:$AM,N$1,0)="X",AE$2,"")</f>
        <v/>
      </c>
      <c r="O2793" t="str">
        <f>IF(VLOOKUP($A2793,Parts!$A:$AM,O$1,0)="X",AF$2,"")</f>
        <v/>
      </c>
      <c r="P2793" t="str">
        <f t="shared" si="44"/>
        <v/>
      </c>
    </row>
    <row r="2794" spans="1:16" x14ac:dyDescent="0.25">
      <c r="A2794" t="str">
        <f>Table15[[#This Row],[Name]]</f>
        <v>rn_s3</v>
      </c>
      <c r="B2794" t="str">
        <f>IF(VLOOKUP($A2794,Parts!$A:$AM,B$1,0)="X",S$2,"")</f>
        <v/>
      </c>
      <c r="C2794" t="str">
        <f>IF(VLOOKUP($A2794,Parts!$A:$AM,C$1,0)="X",T$2,"")</f>
        <v/>
      </c>
      <c r="D2794" t="str">
        <f>IF(VLOOKUP($A2794,Parts!$A:$AM,D$1,0)="X",U$2,"")</f>
        <v/>
      </c>
      <c r="E2794" t="str">
        <f>IF(VLOOKUP($A2794,Parts!$A:$AM,E$1,0)="X",V$2,"")</f>
        <v/>
      </c>
      <c r="F2794" t="str">
        <f>IF(VLOOKUP($A2794,Parts!$A:$AM,F$1,0)="X",W$2,"")</f>
        <v xml:space="preserve">    MODULE
    { name = ModuleTagEngineLiquidTurbo }
</v>
      </c>
      <c r="G2794" t="str">
        <f>IF(VLOOKUP($A2794,Parts!$A:$AM,G$1,0)="X",X$2,"")</f>
        <v/>
      </c>
      <c r="H2794" t="str">
        <f>IF(VLOOKUP($A2794,Parts!$A:$AM,H$1,0)="X",Y$2,"")</f>
        <v/>
      </c>
      <c r="I2794" t="str">
        <f>IF(VLOOKUP($A2794,Parts!$A:$AM,I$1,0)="X",Z$2,"")</f>
        <v/>
      </c>
      <c r="J2794" t="str">
        <f>IF(VLOOKUP($A2794,Parts!$A:$AM,J$1,0)="X",AA$2,"")</f>
        <v/>
      </c>
      <c r="K2794" t="str">
        <f>IF(VLOOKUP($A2794,Parts!$A:$AM,K$1,0)="X",AB$2,"")</f>
        <v/>
      </c>
      <c r="L2794" t="str">
        <f>IF(VLOOKUP($A2794,Parts!$A:$AM,L$1,0)="X",AC$2,"")</f>
        <v/>
      </c>
      <c r="M2794" t="str">
        <f>IF(VLOOKUP($A2794,Parts!$A:$AM,M$1,0)="X",AD$2,"")</f>
        <v/>
      </c>
      <c r="N2794" t="str">
        <f>IF(VLOOKUP($A2794,Parts!$A:$AM,N$1,0)="X",AE$2,"")</f>
        <v/>
      </c>
      <c r="O2794" t="str">
        <f>IF(VLOOKUP($A2794,Parts!$A:$AM,O$1,0)="X",AF$2,"")</f>
        <v/>
      </c>
      <c r="P2794" t="str">
        <f t="shared" si="44"/>
        <v xml:space="preserve">    MODULE
    { name = ModuleTagEngineLiquidTurbo }
</v>
      </c>
    </row>
    <row r="2795" spans="1:16" x14ac:dyDescent="0.25">
      <c r="A2795" t="str">
        <f>Table15[[#This Row],[Name]]</f>
        <v>CECE-Methane</v>
      </c>
      <c r="B2795" t="str">
        <f>IF(VLOOKUP($A2795,Parts!$A:$AM,B$1,0)="X",S$2,"")</f>
        <v/>
      </c>
      <c r="C2795" t="str">
        <f>IF(VLOOKUP($A2795,Parts!$A:$AM,C$1,0)="X",T$2,"")</f>
        <v/>
      </c>
      <c r="D2795" t="str">
        <f>IF(VLOOKUP($A2795,Parts!$A:$AM,D$1,0)="X",U$2,"")</f>
        <v/>
      </c>
      <c r="E2795" t="str">
        <f>IF(VLOOKUP($A2795,Parts!$A:$AM,E$1,0)="X",V$2,"")</f>
        <v/>
      </c>
      <c r="F2795" t="str">
        <f>IF(VLOOKUP($A2795,Parts!$A:$AM,F$1,0)="X",W$2,"")</f>
        <v/>
      </c>
      <c r="G2795" t="str">
        <f>IF(VLOOKUP($A2795,Parts!$A:$AM,G$1,0)="X",X$2,"")</f>
        <v/>
      </c>
      <c r="H2795" t="str">
        <f>IF(VLOOKUP($A2795,Parts!$A:$AM,H$1,0)="X",Y$2,"")</f>
        <v/>
      </c>
      <c r="I2795" t="str">
        <f>IF(VLOOKUP($A2795,Parts!$A:$AM,I$1,0)="X",Z$2,"")</f>
        <v/>
      </c>
      <c r="J2795" t="str">
        <f>IF(VLOOKUP($A2795,Parts!$A:$AM,J$1,0)="X",AA$2,"")</f>
        <v/>
      </c>
      <c r="K2795" t="str">
        <f>IF(VLOOKUP($A2795,Parts!$A:$AM,K$1,0)="X",AB$2,"")</f>
        <v/>
      </c>
      <c r="L2795" t="str">
        <f>IF(VLOOKUP($A2795,Parts!$A:$AM,L$1,0)="X",AC$2,"")</f>
        <v/>
      </c>
      <c r="M2795" t="str">
        <f>IF(VLOOKUP($A2795,Parts!$A:$AM,M$1,0)="X",AD$2,"")</f>
        <v/>
      </c>
      <c r="N2795" t="str">
        <f>IF(VLOOKUP($A2795,Parts!$A:$AM,N$1,0)="X",AE$2,"")</f>
        <v/>
      </c>
      <c r="O2795" t="str">
        <f>IF(VLOOKUP($A2795,Parts!$A:$AM,O$1,0)="X",AF$2,"")</f>
        <v/>
      </c>
      <c r="P2795" t="str">
        <f t="shared" si="44"/>
        <v/>
      </c>
    </row>
    <row r="2796" spans="1:16" x14ac:dyDescent="0.25">
      <c r="A2796" t="str">
        <f>Table15[[#This Row],[Name]]</f>
        <v>rn_s3_vernier</v>
      </c>
      <c r="B2796" t="str">
        <f>IF(VLOOKUP($A2796,Parts!$A:$AM,B$1,0)="X",S$2,"")</f>
        <v/>
      </c>
      <c r="C2796" t="str">
        <f>IF(VLOOKUP($A2796,Parts!$A:$AM,C$1,0)="X",T$2,"")</f>
        <v/>
      </c>
      <c r="D2796" t="str">
        <f>IF(VLOOKUP($A2796,Parts!$A:$AM,D$1,0)="X",U$2,"")</f>
        <v/>
      </c>
      <c r="E2796" t="str">
        <f>IF(VLOOKUP($A2796,Parts!$A:$AM,E$1,0)="X",V$2,"")</f>
        <v/>
      </c>
      <c r="F2796" t="str">
        <f>IF(VLOOKUP($A2796,Parts!$A:$AM,F$1,0)="X",W$2,"")</f>
        <v xml:space="preserve">    MODULE
    { name = ModuleTagEngineLiquidTurbo }
</v>
      </c>
      <c r="G2796" t="str">
        <f>IF(VLOOKUP($A2796,Parts!$A:$AM,G$1,0)="X",X$2,"")</f>
        <v/>
      </c>
      <c r="H2796" t="str">
        <f>IF(VLOOKUP($A2796,Parts!$A:$AM,H$1,0)="X",Y$2,"")</f>
        <v/>
      </c>
      <c r="I2796" t="str">
        <f>IF(VLOOKUP($A2796,Parts!$A:$AM,I$1,0)="X",Z$2,"")</f>
        <v/>
      </c>
      <c r="J2796" t="str">
        <f>IF(VLOOKUP($A2796,Parts!$A:$AM,J$1,0)="X",AA$2,"")</f>
        <v/>
      </c>
      <c r="K2796" t="str">
        <f>IF(VLOOKUP($A2796,Parts!$A:$AM,K$1,0)="X",AB$2,"")</f>
        <v/>
      </c>
      <c r="L2796" t="str">
        <f>IF(VLOOKUP($A2796,Parts!$A:$AM,L$1,0)="X",AC$2,"")</f>
        <v/>
      </c>
      <c r="M2796" t="str">
        <f>IF(VLOOKUP($A2796,Parts!$A:$AM,M$1,0)="X",AD$2,"")</f>
        <v/>
      </c>
      <c r="N2796" t="str">
        <f>IF(VLOOKUP($A2796,Parts!$A:$AM,N$1,0)="X",AE$2,"")</f>
        <v/>
      </c>
      <c r="O2796" t="str">
        <f>IF(VLOOKUP($A2796,Parts!$A:$AM,O$1,0)="X",AF$2,"")</f>
        <v/>
      </c>
      <c r="P2796" t="str">
        <f t="shared" si="44"/>
        <v xml:space="preserve">    MODULE
    { name = ModuleTagEngineLiquidTurbo }
</v>
      </c>
    </row>
    <row r="2797" spans="1:16" x14ac:dyDescent="0.25">
      <c r="A2797" t="str">
        <f>Table15[[#This Row],[Name]]</f>
        <v>RL60</v>
      </c>
      <c r="B2797" t="str">
        <f>IF(VLOOKUP($A2797,Parts!$A:$AM,B$1,0)="X",S$2,"")</f>
        <v/>
      </c>
      <c r="C2797" t="str">
        <f>IF(VLOOKUP($A2797,Parts!$A:$AM,C$1,0)="X",T$2,"")</f>
        <v/>
      </c>
      <c r="D2797" t="str">
        <f>IF(VLOOKUP($A2797,Parts!$A:$AM,D$1,0)="X",U$2,"")</f>
        <v/>
      </c>
      <c r="E2797" t="str">
        <f>IF(VLOOKUP($A2797,Parts!$A:$AM,E$1,0)="X",V$2,"")</f>
        <v/>
      </c>
      <c r="F2797" t="str">
        <f>IF(VLOOKUP($A2797,Parts!$A:$AM,F$1,0)="X",W$2,"")</f>
        <v/>
      </c>
      <c r="G2797" t="str">
        <f>IF(VLOOKUP($A2797,Parts!$A:$AM,G$1,0)="X",X$2,"")</f>
        <v/>
      </c>
      <c r="H2797" t="str">
        <f>IF(VLOOKUP($A2797,Parts!$A:$AM,H$1,0)="X",Y$2,"")</f>
        <v/>
      </c>
      <c r="I2797" t="str">
        <f>IF(VLOOKUP($A2797,Parts!$A:$AM,I$1,0)="X",Z$2,"")</f>
        <v/>
      </c>
      <c r="J2797" t="str">
        <f>IF(VLOOKUP($A2797,Parts!$A:$AM,J$1,0)="X",AA$2,"")</f>
        <v/>
      </c>
      <c r="K2797" t="str">
        <f>IF(VLOOKUP($A2797,Parts!$A:$AM,K$1,0)="X",AB$2,"")</f>
        <v/>
      </c>
      <c r="L2797" t="str">
        <f>IF(VLOOKUP($A2797,Parts!$A:$AM,L$1,0)="X",AC$2,"")</f>
        <v/>
      </c>
      <c r="M2797" t="str">
        <f>IF(VLOOKUP($A2797,Parts!$A:$AM,M$1,0)="X",AD$2,"")</f>
        <v/>
      </c>
      <c r="N2797" t="str">
        <f>IF(VLOOKUP($A2797,Parts!$A:$AM,N$1,0)="X",AE$2,"")</f>
        <v/>
      </c>
      <c r="O2797" t="str">
        <f>IF(VLOOKUP($A2797,Parts!$A:$AM,O$1,0)="X",AF$2,"")</f>
        <v/>
      </c>
      <c r="P2797" t="str">
        <f t="shared" si="44"/>
        <v/>
      </c>
    </row>
    <row r="2798" spans="1:16" x14ac:dyDescent="0.25">
      <c r="A2798" t="str">
        <f>Table15[[#This Row],[Name]]</f>
        <v>bluedog_Juno_EngineS3D</v>
      </c>
      <c r="B2798" t="str">
        <f>IF(VLOOKUP($A2798,Parts!$A:$AM,B$1,0)="X",S$2,"")</f>
        <v/>
      </c>
      <c r="C2798" t="str">
        <f>IF(VLOOKUP($A2798,Parts!$A:$AM,C$1,0)="X",T$2,"")</f>
        <v/>
      </c>
      <c r="D2798" t="str">
        <f>IF(VLOOKUP($A2798,Parts!$A:$AM,D$1,0)="X",U$2,"")</f>
        <v/>
      </c>
      <c r="E2798" t="str">
        <f>IF(VLOOKUP($A2798,Parts!$A:$AM,E$1,0)="X",V$2,"")</f>
        <v/>
      </c>
      <c r="F2798" t="str">
        <f>IF(VLOOKUP($A2798,Parts!$A:$AM,F$1,0)="X",W$2,"")</f>
        <v xml:space="preserve">    MODULE
    { name = ModuleTagEngineLiquidTurbo }
</v>
      </c>
      <c r="G2798" t="str">
        <f>IF(VLOOKUP($A2798,Parts!$A:$AM,G$1,0)="X",X$2,"")</f>
        <v/>
      </c>
      <c r="H2798" t="str">
        <f>IF(VLOOKUP($A2798,Parts!$A:$AM,H$1,0)="X",Y$2,"")</f>
        <v/>
      </c>
      <c r="I2798" t="str">
        <f>IF(VLOOKUP($A2798,Parts!$A:$AM,I$1,0)="X",Z$2,"")</f>
        <v/>
      </c>
      <c r="J2798" t="str">
        <f>IF(VLOOKUP($A2798,Parts!$A:$AM,J$1,0)="X",AA$2,"")</f>
        <v/>
      </c>
      <c r="K2798" t="str">
        <f>IF(VLOOKUP($A2798,Parts!$A:$AM,K$1,0)="X",AB$2,"")</f>
        <v/>
      </c>
      <c r="L2798" t="str">
        <f>IF(VLOOKUP($A2798,Parts!$A:$AM,L$1,0)="X",AC$2,"")</f>
        <v/>
      </c>
      <c r="M2798" t="str">
        <f>IF(VLOOKUP($A2798,Parts!$A:$AM,M$1,0)="X",AD$2,"")</f>
        <v/>
      </c>
      <c r="N2798" t="str">
        <f>IF(VLOOKUP($A2798,Parts!$A:$AM,N$1,0)="X",AE$2,"")</f>
        <v/>
      </c>
      <c r="O2798" t="str">
        <f>IF(VLOOKUP($A2798,Parts!$A:$AM,O$1,0)="X",AF$2,"")</f>
        <v/>
      </c>
      <c r="P2798" t="str">
        <f t="shared" si="44"/>
        <v xml:space="preserve">    MODULE
    { name = ModuleTagEngineLiquidTurbo }
</v>
      </c>
    </row>
    <row r="2799" spans="1:16" x14ac:dyDescent="0.25">
      <c r="A2799" t="str">
        <f>Table15[[#This Row],[Name]]</f>
        <v>400N_Engine</v>
      </c>
      <c r="B2799" t="str">
        <f>IF(VLOOKUP($A2799,Parts!$A:$AM,B$1,0)="X",S$2,"")</f>
        <v/>
      </c>
      <c r="C2799" t="str">
        <f>IF(VLOOKUP($A2799,Parts!$A:$AM,C$1,0)="X",T$2,"")</f>
        <v/>
      </c>
      <c r="D2799" t="str">
        <f>IF(VLOOKUP($A2799,Parts!$A:$AM,D$1,0)="X",U$2,"")</f>
        <v/>
      </c>
      <c r="E2799" t="str">
        <f>IF(VLOOKUP($A2799,Parts!$A:$AM,E$1,0)="X",V$2,"")</f>
        <v/>
      </c>
      <c r="F2799" t="str">
        <f>IF(VLOOKUP($A2799,Parts!$A:$AM,F$1,0)="X",W$2,"")</f>
        <v/>
      </c>
      <c r="G2799" t="str">
        <f>IF(VLOOKUP($A2799,Parts!$A:$AM,G$1,0)="X",X$2,"")</f>
        <v/>
      </c>
      <c r="H2799" t="str">
        <f>IF(VLOOKUP($A2799,Parts!$A:$AM,H$1,0)="X",Y$2,"")</f>
        <v/>
      </c>
      <c r="I2799" t="str">
        <f>IF(VLOOKUP($A2799,Parts!$A:$AM,I$1,0)="X",Z$2,"")</f>
        <v/>
      </c>
      <c r="J2799" t="str">
        <f>IF(VLOOKUP($A2799,Parts!$A:$AM,J$1,0)="X",AA$2,"")</f>
        <v/>
      </c>
      <c r="K2799" t="str">
        <f>IF(VLOOKUP($A2799,Parts!$A:$AM,K$1,0)="X",AB$2,"")</f>
        <v/>
      </c>
      <c r="L2799" t="str">
        <f>IF(VLOOKUP($A2799,Parts!$A:$AM,L$1,0)="X",AC$2,"")</f>
        <v/>
      </c>
      <c r="M2799" t="str">
        <f>IF(VLOOKUP($A2799,Parts!$A:$AM,M$1,0)="X",AD$2,"")</f>
        <v/>
      </c>
      <c r="N2799" t="str">
        <f>IF(VLOOKUP($A2799,Parts!$A:$AM,N$1,0)="X",AE$2,"")</f>
        <v/>
      </c>
      <c r="O2799" t="str">
        <f>IF(VLOOKUP($A2799,Parts!$A:$AM,O$1,0)="X",AF$2,"")</f>
        <v/>
      </c>
      <c r="P2799" t="str">
        <f t="shared" si="44"/>
        <v/>
      </c>
    </row>
    <row r="2800" spans="1:16" x14ac:dyDescent="0.25">
      <c r="A2800" t="str">
        <f>Table15[[#This Row],[Name]]</f>
        <v>S5_92fversion</v>
      </c>
      <c r="B2800" t="str">
        <f>IF(VLOOKUP($A2800,Parts!$A:$AM,B$1,0)="X",S$2,"")</f>
        <v/>
      </c>
      <c r="C2800" t="str">
        <f>IF(VLOOKUP($A2800,Parts!$A:$AM,C$1,0)="X",T$2,"")</f>
        <v/>
      </c>
      <c r="D2800" t="str">
        <f>IF(VLOOKUP($A2800,Parts!$A:$AM,D$1,0)="X",U$2,"")</f>
        <v/>
      </c>
      <c r="E2800" t="str">
        <f>IF(VLOOKUP($A2800,Parts!$A:$AM,E$1,0)="X",V$2,"")</f>
        <v/>
      </c>
      <c r="F2800" t="str">
        <f>IF(VLOOKUP($A2800,Parts!$A:$AM,F$1,0)="X",W$2,"")</f>
        <v/>
      </c>
      <c r="G2800" t="str">
        <f>IF(VLOOKUP($A2800,Parts!$A:$AM,G$1,0)="X",X$2,"")</f>
        <v/>
      </c>
      <c r="H2800" t="str">
        <f>IF(VLOOKUP($A2800,Parts!$A:$AM,H$1,0)="X",Y$2,"")</f>
        <v/>
      </c>
      <c r="I2800" t="str">
        <f>IF(VLOOKUP($A2800,Parts!$A:$AM,I$1,0)="X",Z$2,"")</f>
        <v/>
      </c>
      <c r="J2800" t="str">
        <f>IF(VLOOKUP($A2800,Parts!$A:$AM,J$1,0)="X",AA$2,"")</f>
        <v/>
      </c>
      <c r="K2800" t="str">
        <f>IF(VLOOKUP($A2800,Parts!$A:$AM,K$1,0)="X",AB$2,"")</f>
        <v/>
      </c>
      <c r="L2800" t="str">
        <f>IF(VLOOKUP($A2800,Parts!$A:$AM,L$1,0)="X",AC$2,"")</f>
        <v/>
      </c>
      <c r="M2800" t="str">
        <f>IF(VLOOKUP($A2800,Parts!$A:$AM,M$1,0)="X",AD$2,"")</f>
        <v/>
      </c>
      <c r="N2800" t="str">
        <f>IF(VLOOKUP($A2800,Parts!$A:$AM,N$1,0)="X",AE$2,"")</f>
        <v/>
      </c>
      <c r="O2800" t="str">
        <f>IF(VLOOKUP($A2800,Parts!$A:$AM,O$1,0)="X",AF$2,"")</f>
        <v/>
      </c>
      <c r="P2800" t="str">
        <f t="shared" si="44"/>
        <v/>
      </c>
    </row>
    <row r="2801" spans="1:16" x14ac:dyDescent="0.25">
      <c r="A2801" t="str">
        <f>Table15[[#This Row],[Name]]</f>
        <v>RLA_small_resistojet</v>
      </c>
      <c r="B2801" t="str">
        <f>IF(VLOOKUP($A2801,Parts!$A:$AM,B$1,0)="X",S$2,"")</f>
        <v/>
      </c>
      <c r="C2801" t="str">
        <f>IF(VLOOKUP($A2801,Parts!$A:$AM,C$1,0)="X",T$2,"")</f>
        <v/>
      </c>
      <c r="D2801" t="str">
        <f>IF(VLOOKUP($A2801,Parts!$A:$AM,D$1,0)="X",U$2,"")</f>
        <v/>
      </c>
      <c r="E2801" t="str">
        <f>IF(VLOOKUP($A2801,Parts!$A:$AM,E$1,0)="X",V$2,"")</f>
        <v/>
      </c>
      <c r="F2801" t="str">
        <f>IF(VLOOKUP($A2801,Parts!$A:$AM,F$1,0)="X",W$2,"")</f>
        <v/>
      </c>
      <c r="G2801" t="str">
        <f>IF(VLOOKUP($A2801,Parts!$A:$AM,G$1,0)="X",X$2,"")</f>
        <v/>
      </c>
      <c r="H2801" t="str">
        <f>IF(VLOOKUP($A2801,Parts!$A:$AM,H$1,0)="X",Y$2,"")</f>
        <v/>
      </c>
      <c r="I2801" t="str">
        <f>IF(VLOOKUP($A2801,Parts!$A:$AM,I$1,0)="X",Z$2,"")</f>
        <v/>
      </c>
      <c r="J2801" t="str">
        <f>IF(VLOOKUP($A2801,Parts!$A:$AM,J$1,0)="X",AA$2,"")</f>
        <v/>
      </c>
      <c r="K2801" t="str">
        <f>IF(VLOOKUP($A2801,Parts!$A:$AM,K$1,0)="X",AB$2,"")</f>
        <v/>
      </c>
      <c r="L2801" t="str">
        <f>IF(VLOOKUP($A2801,Parts!$A:$AM,L$1,0)="X",AC$2,"")</f>
        <v/>
      </c>
      <c r="M2801" t="str">
        <f>IF(VLOOKUP($A2801,Parts!$A:$AM,M$1,0)="X",AD$2,"")</f>
        <v/>
      </c>
      <c r="N2801" t="str">
        <f>IF(VLOOKUP($A2801,Parts!$A:$AM,N$1,0)="X",AE$2,"")</f>
        <v/>
      </c>
      <c r="O2801" t="str">
        <f>IF(VLOOKUP($A2801,Parts!$A:$AM,O$1,0)="X",AF$2,"")</f>
        <v/>
      </c>
      <c r="P2801" t="str">
        <f t="shared" si="44"/>
        <v/>
      </c>
    </row>
    <row r="2802" spans="1:16" x14ac:dyDescent="0.25">
      <c r="A2802" t="str">
        <f>Table15[[#This Row],[Name]]</f>
        <v>NP_S592</v>
      </c>
      <c r="B2802" t="str">
        <f>IF(VLOOKUP($A2802,Parts!$A:$AM,B$1,0)="X",S$2,"")</f>
        <v/>
      </c>
      <c r="C2802" t="str">
        <f>IF(VLOOKUP($A2802,Parts!$A:$AM,C$1,0)="X",T$2,"")</f>
        <v/>
      </c>
      <c r="D2802" t="str">
        <f>IF(VLOOKUP($A2802,Parts!$A:$AM,D$1,0)="X",U$2,"")</f>
        <v/>
      </c>
      <c r="E2802" t="str">
        <f>IF(VLOOKUP($A2802,Parts!$A:$AM,E$1,0)="X",V$2,"")</f>
        <v/>
      </c>
      <c r="F2802" t="str">
        <f>IF(VLOOKUP($A2802,Parts!$A:$AM,F$1,0)="X",W$2,"")</f>
        <v/>
      </c>
      <c r="G2802" t="str">
        <f>IF(VLOOKUP($A2802,Parts!$A:$AM,G$1,0)="X",X$2,"")</f>
        <v/>
      </c>
      <c r="H2802" t="str">
        <f>IF(VLOOKUP($A2802,Parts!$A:$AM,H$1,0)="X",Y$2,"")</f>
        <v/>
      </c>
      <c r="I2802" t="str">
        <f>IF(VLOOKUP($A2802,Parts!$A:$AM,I$1,0)="X",Z$2,"")</f>
        <v/>
      </c>
      <c r="J2802" t="str">
        <f>IF(VLOOKUP($A2802,Parts!$A:$AM,J$1,0)="X",AA$2,"")</f>
        <v/>
      </c>
      <c r="K2802" t="str">
        <f>IF(VLOOKUP($A2802,Parts!$A:$AM,K$1,0)="X",AB$2,"")</f>
        <v/>
      </c>
      <c r="L2802" t="str">
        <f>IF(VLOOKUP($A2802,Parts!$A:$AM,L$1,0)="X",AC$2,"")</f>
        <v/>
      </c>
      <c r="M2802" t="str">
        <f>IF(VLOOKUP($A2802,Parts!$A:$AM,M$1,0)="X",AD$2,"")</f>
        <v/>
      </c>
      <c r="N2802" t="str">
        <f>IF(VLOOKUP($A2802,Parts!$A:$AM,N$1,0)="X",AE$2,"")</f>
        <v/>
      </c>
      <c r="O2802" t="str">
        <f>IF(VLOOKUP($A2802,Parts!$A:$AM,O$1,0)="X",AF$2,"")</f>
        <v/>
      </c>
      <c r="P2802" t="str">
        <f t="shared" si="44"/>
        <v/>
      </c>
    </row>
    <row r="2803" spans="1:16" x14ac:dyDescent="0.25">
      <c r="A2803" t="str">
        <f>Table15[[#This Row],[Name]]</f>
        <v>Vinci-180</v>
      </c>
      <c r="B2803" t="str">
        <f>IF(VLOOKUP($A2803,Parts!$A:$AM,B$1,0)="X",S$2,"")</f>
        <v/>
      </c>
      <c r="C2803" t="str">
        <f>IF(VLOOKUP($A2803,Parts!$A:$AM,C$1,0)="X",T$2,"")</f>
        <v/>
      </c>
      <c r="D2803" t="str">
        <f>IF(VLOOKUP($A2803,Parts!$A:$AM,D$1,0)="X",U$2,"")</f>
        <v/>
      </c>
      <c r="E2803" t="str">
        <f>IF(VLOOKUP($A2803,Parts!$A:$AM,E$1,0)="X",V$2,"")</f>
        <v/>
      </c>
      <c r="F2803" t="str">
        <f>IF(VLOOKUP($A2803,Parts!$A:$AM,F$1,0)="X",W$2,"")</f>
        <v/>
      </c>
      <c r="G2803" t="str">
        <f>IF(VLOOKUP($A2803,Parts!$A:$AM,G$1,0)="X",X$2,"")</f>
        <v/>
      </c>
      <c r="H2803" t="str">
        <f>IF(VLOOKUP($A2803,Parts!$A:$AM,H$1,0)="X",Y$2,"")</f>
        <v/>
      </c>
      <c r="I2803" t="str">
        <f>IF(VLOOKUP($A2803,Parts!$A:$AM,I$1,0)="X",Z$2,"")</f>
        <v/>
      </c>
      <c r="J2803" t="str">
        <f>IF(VLOOKUP($A2803,Parts!$A:$AM,J$1,0)="X",AA$2,"")</f>
        <v/>
      </c>
      <c r="K2803" t="str">
        <f>IF(VLOOKUP($A2803,Parts!$A:$AM,K$1,0)="X",AB$2,"")</f>
        <v/>
      </c>
      <c r="L2803" t="str">
        <f>IF(VLOOKUP($A2803,Parts!$A:$AM,L$1,0)="X",AC$2,"")</f>
        <v/>
      </c>
      <c r="M2803" t="str">
        <f>IF(VLOOKUP($A2803,Parts!$A:$AM,M$1,0)="X",AD$2,"")</f>
        <v/>
      </c>
      <c r="N2803" t="str">
        <f>IF(VLOOKUP($A2803,Parts!$A:$AM,N$1,0)="X",AE$2,"")</f>
        <v/>
      </c>
      <c r="O2803" t="str">
        <f>IF(VLOOKUP($A2803,Parts!$A:$AM,O$1,0)="X",AF$2,"")</f>
        <v/>
      </c>
      <c r="P2803" t="str">
        <f t="shared" si="44"/>
        <v/>
      </c>
    </row>
    <row r="2804" spans="1:16" x14ac:dyDescent="0.25">
      <c r="A2804" t="str">
        <f>Table15[[#This Row],[Name]]</f>
        <v>RS-68</v>
      </c>
      <c r="B2804" t="str">
        <f>IF(VLOOKUP($A2804,Parts!$A:$AM,B$1,0)="X",S$2,"")</f>
        <v/>
      </c>
      <c r="C2804" t="str">
        <f>IF(VLOOKUP($A2804,Parts!$A:$AM,C$1,0)="X",T$2,"")</f>
        <v/>
      </c>
      <c r="D2804" t="str">
        <f>IF(VLOOKUP($A2804,Parts!$A:$AM,D$1,0)="X",U$2,"")</f>
        <v/>
      </c>
      <c r="E2804" t="str">
        <f>IF(VLOOKUP($A2804,Parts!$A:$AM,E$1,0)="X",V$2,"")</f>
        <v/>
      </c>
      <c r="F2804" t="str">
        <f>IF(VLOOKUP($A2804,Parts!$A:$AM,F$1,0)="X",W$2,"")</f>
        <v/>
      </c>
      <c r="G2804" t="str">
        <f>IF(VLOOKUP($A2804,Parts!$A:$AM,G$1,0)="X",X$2,"")</f>
        <v/>
      </c>
      <c r="H2804" t="str">
        <f>IF(VLOOKUP($A2804,Parts!$A:$AM,H$1,0)="X",Y$2,"")</f>
        <v/>
      </c>
      <c r="I2804" t="str">
        <f>IF(VLOOKUP($A2804,Parts!$A:$AM,I$1,0)="X",Z$2,"")</f>
        <v/>
      </c>
      <c r="J2804" t="str">
        <f>IF(VLOOKUP($A2804,Parts!$A:$AM,J$1,0)="X",AA$2,"")</f>
        <v/>
      </c>
      <c r="K2804" t="str">
        <f>IF(VLOOKUP($A2804,Parts!$A:$AM,K$1,0)="X",AB$2,"")</f>
        <v/>
      </c>
      <c r="L2804" t="str">
        <f>IF(VLOOKUP($A2804,Parts!$A:$AM,L$1,0)="X",AC$2,"")</f>
        <v/>
      </c>
      <c r="M2804" t="str">
        <f>IF(VLOOKUP($A2804,Parts!$A:$AM,M$1,0)="X",AD$2,"")</f>
        <v/>
      </c>
      <c r="N2804" t="str">
        <f>IF(VLOOKUP($A2804,Parts!$A:$AM,N$1,0)="X",AE$2,"")</f>
        <v/>
      </c>
      <c r="O2804" t="str">
        <f>IF(VLOOKUP($A2804,Parts!$A:$AM,O$1,0)="X",AF$2,"")</f>
        <v/>
      </c>
      <c r="P2804" t="str">
        <f t="shared" si="44"/>
        <v/>
      </c>
    </row>
    <row r="2805" spans="1:16" x14ac:dyDescent="0.25">
      <c r="A2805" t="str">
        <f>Table15[[#This Row],[Name]]</f>
        <v>S5_98M</v>
      </c>
      <c r="B2805" t="str">
        <f>IF(VLOOKUP($A2805,Parts!$A:$AM,B$1,0)="X",S$2,"")</f>
        <v/>
      </c>
      <c r="C2805" t="str">
        <f>IF(VLOOKUP($A2805,Parts!$A:$AM,C$1,0)="X",T$2,"")</f>
        <v/>
      </c>
      <c r="D2805" t="str">
        <f>IF(VLOOKUP($A2805,Parts!$A:$AM,D$1,0)="X",U$2,"")</f>
        <v/>
      </c>
      <c r="E2805" t="str">
        <f>IF(VLOOKUP($A2805,Parts!$A:$AM,E$1,0)="X",V$2,"")</f>
        <v/>
      </c>
      <c r="F2805" t="str">
        <f>IF(VLOOKUP($A2805,Parts!$A:$AM,F$1,0)="X",W$2,"")</f>
        <v/>
      </c>
      <c r="G2805" t="str">
        <f>IF(VLOOKUP($A2805,Parts!$A:$AM,G$1,0)="X",X$2,"")</f>
        <v/>
      </c>
      <c r="H2805" t="str">
        <f>IF(VLOOKUP($A2805,Parts!$A:$AM,H$1,0)="X",Y$2,"")</f>
        <v/>
      </c>
      <c r="I2805" t="str">
        <f>IF(VLOOKUP($A2805,Parts!$A:$AM,I$1,0)="X",Z$2,"")</f>
        <v/>
      </c>
      <c r="J2805" t="str">
        <f>IF(VLOOKUP($A2805,Parts!$A:$AM,J$1,0)="X",AA$2,"")</f>
        <v/>
      </c>
      <c r="K2805" t="str">
        <f>IF(VLOOKUP($A2805,Parts!$A:$AM,K$1,0)="X",AB$2,"")</f>
        <v/>
      </c>
      <c r="L2805" t="str">
        <f>IF(VLOOKUP($A2805,Parts!$A:$AM,L$1,0)="X",AC$2,"")</f>
        <v/>
      </c>
      <c r="M2805" t="str">
        <f>IF(VLOOKUP($A2805,Parts!$A:$AM,M$1,0)="X",AD$2,"")</f>
        <v/>
      </c>
      <c r="N2805" t="str">
        <f>IF(VLOOKUP($A2805,Parts!$A:$AM,N$1,0)="X",AE$2,"")</f>
        <v/>
      </c>
      <c r="O2805" t="str">
        <f>IF(VLOOKUP($A2805,Parts!$A:$AM,O$1,0)="X",AF$2,"")</f>
        <v/>
      </c>
      <c r="P2805" t="str">
        <f t="shared" si="44"/>
        <v/>
      </c>
    </row>
    <row r="2806" spans="1:16" x14ac:dyDescent="0.25">
      <c r="A2806" t="str">
        <f>Table15[[#This Row],[Name]]</f>
        <v>rn_brizm_me</v>
      </c>
      <c r="B2806" t="str">
        <f>IF(VLOOKUP($A2806,Parts!$A:$AM,B$1,0)="X",S$2,"")</f>
        <v/>
      </c>
      <c r="C2806" t="str">
        <f>IF(VLOOKUP($A2806,Parts!$A:$AM,C$1,0)="X",T$2,"")</f>
        <v/>
      </c>
      <c r="D2806" t="str">
        <f>IF(VLOOKUP($A2806,Parts!$A:$AM,D$1,0)="X",U$2,"")</f>
        <v/>
      </c>
      <c r="E2806" t="str">
        <f>IF(VLOOKUP($A2806,Parts!$A:$AM,E$1,0)="X",V$2,"")</f>
        <v/>
      </c>
      <c r="F2806" t="str">
        <f>IF(VLOOKUP($A2806,Parts!$A:$AM,F$1,0)="X",W$2,"")</f>
        <v/>
      </c>
      <c r="G2806" t="str">
        <f>IF(VLOOKUP($A2806,Parts!$A:$AM,G$1,0)="X",X$2,"")</f>
        <v/>
      </c>
      <c r="H2806" t="str">
        <f>IF(VLOOKUP($A2806,Parts!$A:$AM,H$1,0)="X",Y$2,"")</f>
        <v/>
      </c>
      <c r="I2806" t="str">
        <f>IF(VLOOKUP($A2806,Parts!$A:$AM,I$1,0)="X",Z$2,"")</f>
        <v/>
      </c>
      <c r="J2806" t="str">
        <f>IF(VLOOKUP($A2806,Parts!$A:$AM,J$1,0)="X",AA$2,"")</f>
        <v/>
      </c>
      <c r="K2806" t="str">
        <f>IF(VLOOKUP($A2806,Parts!$A:$AM,K$1,0)="X",AB$2,"")</f>
        <v/>
      </c>
      <c r="L2806" t="str">
        <f>IF(VLOOKUP($A2806,Parts!$A:$AM,L$1,0)="X",AC$2,"")</f>
        <v/>
      </c>
      <c r="M2806" t="str">
        <f>IF(VLOOKUP($A2806,Parts!$A:$AM,M$1,0)="X",AD$2,"")</f>
        <v/>
      </c>
      <c r="N2806" t="str">
        <f>IF(VLOOKUP($A2806,Parts!$A:$AM,N$1,0)="X",AE$2,"")</f>
        <v/>
      </c>
      <c r="O2806" t="str">
        <f>IF(VLOOKUP($A2806,Parts!$A:$AM,O$1,0)="X",AF$2,"")</f>
        <v/>
      </c>
      <c r="P2806" t="str">
        <f t="shared" si="44"/>
        <v/>
      </c>
    </row>
    <row r="2807" spans="1:16" x14ac:dyDescent="0.25">
      <c r="A2807" t="str">
        <f>Table15[[#This Row],[Name]]</f>
        <v>RS-68A</v>
      </c>
      <c r="B2807" t="str">
        <f>IF(VLOOKUP($A2807,Parts!$A:$AM,B$1,0)="X",S$2,"")</f>
        <v/>
      </c>
      <c r="C2807" t="str">
        <f>IF(VLOOKUP($A2807,Parts!$A:$AM,C$1,0)="X",T$2,"")</f>
        <v/>
      </c>
      <c r="D2807" t="str">
        <f>IF(VLOOKUP($A2807,Parts!$A:$AM,D$1,0)="X",U$2,"")</f>
        <v/>
      </c>
      <c r="E2807" t="str">
        <f>IF(VLOOKUP($A2807,Parts!$A:$AM,E$1,0)="X",V$2,"")</f>
        <v/>
      </c>
      <c r="F2807" t="str">
        <f>IF(VLOOKUP($A2807,Parts!$A:$AM,F$1,0)="X",W$2,"")</f>
        <v/>
      </c>
      <c r="G2807" t="str">
        <f>IF(VLOOKUP($A2807,Parts!$A:$AM,G$1,0)="X",X$2,"")</f>
        <v/>
      </c>
      <c r="H2807" t="str">
        <f>IF(VLOOKUP($A2807,Parts!$A:$AM,H$1,0)="X",Y$2,"")</f>
        <v/>
      </c>
      <c r="I2807" t="str">
        <f>IF(VLOOKUP($A2807,Parts!$A:$AM,I$1,0)="X",Z$2,"")</f>
        <v/>
      </c>
      <c r="J2807" t="str">
        <f>IF(VLOOKUP($A2807,Parts!$A:$AM,J$1,0)="X",AA$2,"")</f>
        <v/>
      </c>
      <c r="K2807" t="str">
        <f>IF(VLOOKUP($A2807,Parts!$A:$AM,K$1,0)="X",AB$2,"")</f>
        <v/>
      </c>
      <c r="L2807" t="str">
        <f>IF(VLOOKUP($A2807,Parts!$A:$AM,L$1,0)="X",AC$2,"")</f>
        <v/>
      </c>
      <c r="M2807" t="str">
        <f>IF(VLOOKUP($A2807,Parts!$A:$AM,M$1,0)="X",AD$2,"")</f>
        <v/>
      </c>
      <c r="N2807" t="str">
        <f>IF(VLOOKUP($A2807,Parts!$A:$AM,N$1,0)="X",AE$2,"")</f>
        <v/>
      </c>
      <c r="O2807" t="str">
        <f>IF(VLOOKUP($A2807,Parts!$A:$AM,O$1,0)="X",AF$2,"")</f>
        <v/>
      </c>
      <c r="P2807" t="str">
        <f t="shared" si="44"/>
        <v/>
      </c>
    </row>
    <row r="2808" spans="1:16" x14ac:dyDescent="0.25">
      <c r="A2808" t="str">
        <f>Table15[[#This Row],[Name]]</f>
        <v>NP_S598M</v>
      </c>
      <c r="B2808" t="str">
        <f>IF(VLOOKUP($A2808,Parts!$A:$AM,B$1,0)="X",S$2,"")</f>
        <v/>
      </c>
      <c r="C2808" t="str">
        <f>IF(VLOOKUP($A2808,Parts!$A:$AM,C$1,0)="X",T$2,"")</f>
        <v/>
      </c>
      <c r="D2808" t="str">
        <f>IF(VLOOKUP($A2808,Parts!$A:$AM,D$1,0)="X",U$2,"")</f>
        <v/>
      </c>
      <c r="E2808" t="str">
        <f>IF(VLOOKUP($A2808,Parts!$A:$AM,E$1,0)="X",V$2,"")</f>
        <v/>
      </c>
      <c r="F2808" t="str">
        <f>IF(VLOOKUP($A2808,Parts!$A:$AM,F$1,0)="X",W$2,"")</f>
        <v/>
      </c>
      <c r="G2808" t="str">
        <f>IF(VLOOKUP($A2808,Parts!$A:$AM,G$1,0)="X",X$2,"")</f>
        <v/>
      </c>
      <c r="H2808" t="str">
        <f>IF(VLOOKUP($A2808,Parts!$A:$AM,H$1,0)="X",Y$2,"")</f>
        <v/>
      </c>
      <c r="I2808" t="str">
        <f>IF(VLOOKUP($A2808,Parts!$A:$AM,I$1,0)="X",Z$2,"")</f>
        <v/>
      </c>
      <c r="J2808" t="str">
        <f>IF(VLOOKUP($A2808,Parts!$A:$AM,J$1,0)="X",AA$2,"")</f>
        <v/>
      </c>
      <c r="K2808" t="str">
        <f>IF(VLOOKUP($A2808,Parts!$A:$AM,K$1,0)="X",AB$2,"")</f>
        <v/>
      </c>
      <c r="L2808" t="str">
        <f>IF(VLOOKUP($A2808,Parts!$A:$AM,L$1,0)="X",AC$2,"")</f>
        <v/>
      </c>
      <c r="M2808" t="str">
        <f>IF(VLOOKUP($A2808,Parts!$A:$AM,M$1,0)="X",AD$2,"")</f>
        <v/>
      </c>
      <c r="N2808" t="str">
        <f>IF(VLOOKUP($A2808,Parts!$A:$AM,N$1,0)="X",AE$2,"")</f>
        <v/>
      </c>
      <c r="O2808" t="str">
        <f>IF(VLOOKUP($A2808,Parts!$A:$AM,O$1,0)="X",AF$2,"")</f>
        <v/>
      </c>
      <c r="P2808" t="str">
        <f t="shared" si="44"/>
        <v/>
      </c>
    </row>
    <row r="2809" spans="1:16" x14ac:dyDescent="0.25">
      <c r="A2809" t="str">
        <f>Table15[[#This Row],[Name]]</f>
        <v>RealISRU_Hex_Sabatier</v>
      </c>
      <c r="B2809" t="str">
        <f>IF(VLOOKUP($A2809,Parts!$A:$AM,B$1,0)="X",S$2,"")</f>
        <v/>
      </c>
      <c r="C2809" t="str">
        <f>IF(VLOOKUP($A2809,Parts!$A:$AM,C$1,0)="X",T$2,"")</f>
        <v/>
      </c>
      <c r="D2809" t="str">
        <f>IF(VLOOKUP($A2809,Parts!$A:$AM,D$1,0)="X",U$2,"")</f>
        <v/>
      </c>
      <c r="E2809" t="str">
        <f>IF(VLOOKUP($A2809,Parts!$A:$AM,E$1,0)="X",V$2,"")</f>
        <v/>
      </c>
      <c r="F2809" t="str">
        <f>IF(VLOOKUP($A2809,Parts!$A:$AM,F$1,0)="X",W$2,"")</f>
        <v/>
      </c>
      <c r="G2809" t="str">
        <f>IF(VLOOKUP($A2809,Parts!$A:$AM,G$1,0)="X",X$2,"")</f>
        <v/>
      </c>
      <c r="H2809" t="str">
        <f>IF(VLOOKUP($A2809,Parts!$A:$AM,H$1,0)="X",Y$2,"")</f>
        <v/>
      </c>
      <c r="I2809" t="str">
        <f>IF(VLOOKUP($A2809,Parts!$A:$AM,I$1,0)="X",Z$2,"")</f>
        <v/>
      </c>
      <c r="J2809" t="str">
        <f>IF(VLOOKUP($A2809,Parts!$A:$AM,J$1,0)="X",AA$2,"")</f>
        <v/>
      </c>
      <c r="K2809" t="str">
        <f>IF(VLOOKUP($A2809,Parts!$A:$AM,K$1,0)="X",AB$2,"")</f>
        <v/>
      </c>
      <c r="L2809" t="str">
        <f>IF(VLOOKUP($A2809,Parts!$A:$AM,L$1,0)="X",AC$2,"")</f>
        <v/>
      </c>
      <c r="M2809" t="str">
        <f>IF(VLOOKUP($A2809,Parts!$A:$AM,M$1,0)="X",AD$2,"")</f>
        <v/>
      </c>
      <c r="N2809" t="str">
        <f>IF(VLOOKUP($A2809,Parts!$A:$AM,N$1,0)="X",AE$2,"")</f>
        <v/>
      </c>
      <c r="O2809" t="str">
        <f>IF(VLOOKUP($A2809,Parts!$A:$AM,O$1,0)="X",AF$2,"")</f>
        <v/>
      </c>
      <c r="P2809" t="str">
        <f t="shared" si="44"/>
        <v/>
      </c>
    </row>
    <row r="2810" spans="1:16" x14ac:dyDescent="0.25">
      <c r="A2810" t="str">
        <f>Table15[[#This Row],[Name]]</f>
        <v>RealISRU_SabatierReactor</v>
      </c>
      <c r="B2810" t="str">
        <f>IF(VLOOKUP($A2810,Parts!$A:$AM,B$1,0)="X",S$2,"")</f>
        <v/>
      </c>
      <c r="C2810" t="str">
        <f>IF(VLOOKUP($A2810,Parts!$A:$AM,C$1,0)="X",T$2,"")</f>
        <v/>
      </c>
      <c r="D2810" t="str">
        <f>IF(VLOOKUP($A2810,Parts!$A:$AM,D$1,0)="X",U$2,"")</f>
        <v/>
      </c>
      <c r="E2810" t="str">
        <f>IF(VLOOKUP($A2810,Parts!$A:$AM,E$1,0)="X",V$2,"")</f>
        <v/>
      </c>
      <c r="F2810" t="str">
        <f>IF(VLOOKUP($A2810,Parts!$A:$AM,F$1,0)="X",W$2,"")</f>
        <v/>
      </c>
      <c r="G2810" t="str">
        <f>IF(VLOOKUP($A2810,Parts!$A:$AM,G$1,0)="X",X$2,"")</f>
        <v/>
      </c>
      <c r="H2810" t="str">
        <f>IF(VLOOKUP($A2810,Parts!$A:$AM,H$1,0)="X",Y$2,"")</f>
        <v/>
      </c>
      <c r="I2810" t="str">
        <f>IF(VLOOKUP($A2810,Parts!$A:$AM,I$1,0)="X",Z$2,"")</f>
        <v/>
      </c>
      <c r="J2810" t="str">
        <f>IF(VLOOKUP($A2810,Parts!$A:$AM,J$1,0)="X",AA$2,"")</f>
        <v/>
      </c>
      <c r="K2810" t="str">
        <f>IF(VLOOKUP($A2810,Parts!$A:$AM,K$1,0)="X",AB$2,"")</f>
        <v/>
      </c>
      <c r="L2810" t="str">
        <f>IF(VLOOKUP($A2810,Parts!$A:$AM,L$1,0)="X",AC$2,"")</f>
        <v/>
      </c>
      <c r="M2810" t="str">
        <f>IF(VLOOKUP($A2810,Parts!$A:$AM,M$1,0)="X",AD$2,"")</f>
        <v/>
      </c>
      <c r="N2810" t="str">
        <f>IF(VLOOKUP($A2810,Parts!$A:$AM,N$1,0)="X",AE$2,"")</f>
        <v/>
      </c>
      <c r="O2810" t="str">
        <f>IF(VLOOKUP($A2810,Parts!$A:$AM,O$1,0)="X",AF$2,"")</f>
        <v/>
      </c>
      <c r="P2810" t="str">
        <f t="shared" si="44"/>
        <v/>
      </c>
    </row>
    <row r="2811" spans="1:16" x14ac:dyDescent="0.25">
      <c r="A2811" t="str">
        <f>Table15[[#This Row],[Name]]</f>
        <v>Kosmos_Salyut_Solar_Array_rn</v>
      </c>
      <c r="B2811" t="str">
        <f>IF(VLOOKUP($A2811,Parts!$A:$AM,B$1,0)="X",S$2,"")</f>
        <v/>
      </c>
      <c r="C2811" t="str">
        <f>IF(VLOOKUP($A2811,Parts!$A:$AM,C$1,0)="X",T$2,"")</f>
        <v/>
      </c>
      <c r="D2811" t="str">
        <f>IF(VLOOKUP($A2811,Parts!$A:$AM,D$1,0)="X",U$2,"")</f>
        <v/>
      </c>
      <c r="E2811" t="str">
        <f>IF(VLOOKUP($A2811,Parts!$A:$AM,E$1,0)="X",V$2,"")</f>
        <v/>
      </c>
      <c r="F2811" t="str">
        <f>IF(VLOOKUP($A2811,Parts!$A:$AM,F$1,0)="X",W$2,"")</f>
        <v/>
      </c>
      <c r="G2811" t="str">
        <f>IF(VLOOKUP($A2811,Parts!$A:$AM,G$1,0)="X",X$2,"")</f>
        <v/>
      </c>
      <c r="H2811" t="str">
        <f>IF(VLOOKUP($A2811,Parts!$A:$AM,H$1,0)="X",Y$2,"")</f>
        <v/>
      </c>
      <c r="I2811" t="str">
        <f>IF(VLOOKUP($A2811,Parts!$A:$AM,I$1,0)="X",Z$2,"")</f>
        <v/>
      </c>
      <c r="J2811" t="str">
        <f>IF(VLOOKUP($A2811,Parts!$A:$AM,J$1,0)="X",AA$2,"")</f>
        <v/>
      </c>
      <c r="K2811" t="str">
        <f>IF(VLOOKUP($A2811,Parts!$A:$AM,K$1,0)="X",AB$2,"")</f>
        <v/>
      </c>
      <c r="L2811" t="str">
        <f>IF(VLOOKUP($A2811,Parts!$A:$AM,L$1,0)="X",AC$2,"")</f>
        <v/>
      </c>
      <c r="M2811" t="str">
        <f>IF(VLOOKUP($A2811,Parts!$A:$AM,M$1,0)="X",AD$2,"")</f>
        <v/>
      </c>
      <c r="N2811" t="str">
        <f>IF(VLOOKUP($A2811,Parts!$A:$AM,N$1,0)="X",AE$2,"")</f>
        <v/>
      </c>
      <c r="O2811" t="str">
        <f>IF(VLOOKUP($A2811,Parts!$A:$AM,O$1,0)="X",AF$2,"")</f>
        <v/>
      </c>
      <c r="P2811" t="str">
        <f t="shared" si="44"/>
        <v/>
      </c>
    </row>
    <row r="2812" spans="1:16" x14ac:dyDescent="0.25">
      <c r="A2812" t="str">
        <f>Table15[[#This Row],[Name]]</f>
        <v>rn_salyut1_fairing</v>
      </c>
      <c r="B2812" t="str">
        <f>IF(VLOOKUP($A2812,Parts!$A:$AM,B$1,0)="X",S$2,"")</f>
        <v/>
      </c>
      <c r="C2812" t="str">
        <f>IF(VLOOKUP($A2812,Parts!$A:$AM,C$1,0)="X",T$2,"")</f>
        <v/>
      </c>
      <c r="D2812" t="str">
        <f>IF(VLOOKUP($A2812,Parts!$A:$AM,D$1,0)="X",U$2,"")</f>
        <v/>
      </c>
      <c r="E2812" t="str">
        <f>IF(VLOOKUP($A2812,Parts!$A:$AM,E$1,0)="X",V$2,"")</f>
        <v/>
      </c>
      <c r="F2812" t="str">
        <f>IF(VLOOKUP($A2812,Parts!$A:$AM,F$1,0)="X",W$2,"")</f>
        <v/>
      </c>
      <c r="G2812" t="str">
        <f>IF(VLOOKUP($A2812,Parts!$A:$AM,G$1,0)="X",X$2,"")</f>
        <v/>
      </c>
      <c r="H2812" t="str">
        <f>IF(VLOOKUP($A2812,Parts!$A:$AM,H$1,0)="X",Y$2,"")</f>
        <v/>
      </c>
      <c r="I2812" t="str">
        <f>IF(VLOOKUP($A2812,Parts!$A:$AM,I$1,0)="X",Z$2,"")</f>
        <v/>
      </c>
      <c r="J2812" t="str">
        <f>IF(VLOOKUP($A2812,Parts!$A:$AM,J$1,0)="X",AA$2,"")</f>
        <v/>
      </c>
      <c r="K2812" t="str">
        <f>IF(VLOOKUP($A2812,Parts!$A:$AM,K$1,0)="X",AB$2,"")</f>
        <v/>
      </c>
      <c r="L2812" t="str">
        <f>IF(VLOOKUP($A2812,Parts!$A:$AM,L$1,0)="X",AC$2,"")</f>
        <v/>
      </c>
      <c r="M2812" t="str">
        <f>IF(VLOOKUP($A2812,Parts!$A:$AM,M$1,0)="X",AD$2,"")</f>
        <v/>
      </c>
      <c r="N2812" t="str">
        <f>IF(VLOOKUP($A2812,Parts!$A:$AM,N$1,0)="X",AE$2,"")</f>
        <v/>
      </c>
      <c r="O2812" t="str">
        <f>IF(VLOOKUP($A2812,Parts!$A:$AM,O$1,0)="X",AF$2,"")</f>
        <v/>
      </c>
      <c r="P2812" t="str">
        <f t="shared" si="44"/>
        <v/>
      </c>
    </row>
    <row r="2813" spans="1:16" x14ac:dyDescent="0.25">
      <c r="A2813" t="str">
        <f>Table15[[#This Row],[Name]]</f>
        <v>rn_eos_tdrs_solar_panel</v>
      </c>
      <c r="B2813" t="str">
        <f>IF(VLOOKUP($A2813,Parts!$A:$AM,B$1,0)="X",S$2,"")</f>
        <v/>
      </c>
      <c r="C2813" t="str">
        <f>IF(VLOOKUP($A2813,Parts!$A:$AM,C$1,0)="X",T$2,"")</f>
        <v/>
      </c>
      <c r="D2813" t="str">
        <f>IF(VLOOKUP($A2813,Parts!$A:$AM,D$1,0)="X",U$2,"")</f>
        <v/>
      </c>
      <c r="E2813" t="str">
        <f>IF(VLOOKUP($A2813,Parts!$A:$AM,E$1,0)="X",V$2,"")</f>
        <v/>
      </c>
      <c r="F2813" t="str">
        <f>IF(VLOOKUP($A2813,Parts!$A:$AM,F$1,0)="X",W$2,"")</f>
        <v/>
      </c>
      <c r="G2813" t="str">
        <f>IF(VLOOKUP($A2813,Parts!$A:$AM,G$1,0)="X",X$2,"")</f>
        <v/>
      </c>
      <c r="H2813" t="str">
        <f>IF(VLOOKUP($A2813,Parts!$A:$AM,H$1,0)="X",Y$2,"")</f>
        <v/>
      </c>
      <c r="I2813" t="str">
        <f>IF(VLOOKUP($A2813,Parts!$A:$AM,I$1,0)="X",Z$2,"")</f>
        <v/>
      </c>
      <c r="J2813" t="str">
        <f>IF(VLOOKUP($A2813,Parts!$A:$AM,J$1,0)="X",AA$2,"")</f>
        <v/>
      </c>
      <c r="K2813" t="str">
        <f>IF(VLOOKUP($A2813,Parts!$A:$AM,K$1,0)="X",AB$2,"")</f>
        <v/>
      </c>
      <c r="L2813" t="str">
        <f>IF(VLOOKUP($A2813,Parts!$A:$AM,L$1,0)="X",AC$2,"")</f>
        <v/>
      </c>
      <c r="M2813" t="str">
        <f>IF(VLOOKUP($A2813,Parts!$A:$AM,M$1,0)="X",AD$2,"")</f>
        <v/>
      </c>
      <c r="N2813" t="str">
        <f>IF(VLOOKUP($A2813,Parts!$A:$AM,N$1,0)="X",AE$2,"")</f>
        <v/>
      </c>
      <c r="O2813" t="str">
        <f>IF(VLOOKUP($A2813,Parts!$A:$AM,O$1,0)="X",AF$2,"")</f>
        <v/>
      </c>
      <c r="P2813" t="str">
        <f t="shared" si="44"/>
        <v/>
      </c>
    </row>
    <row r="2814" spans="1:16" x14ac:dyDescent="0.25">
      <c r="A2814" t="str">
        <f>Table15[[#This Row],[Name]]</f>
        <v>foldingRadMed</v>
      </c>
      <c r="B2814" t="str">
        <f>IF(VLOOKUP($A2814,Parts!$A:$AM,B$1,0)="X",S$2,"")</f>
        <v/>
      </c>
      <c r="C2814" t="str">
        <f>IF(VLOOKUP($A2814,Parts!$A:$AM,C$1,0)="X",T$2,"")</f>
        <v/>
      </c>
      <c r="D2814" t="str">
        <f>IF(VLOOKUP($A2814,Parts!$A:$AM,D$1,0)="X",U$2,"")</f>
        <v/>
      </c>
      <c r="E2814" t="str">
        <f>IF(VLOOKUP($A2814,Parts!$A:$AM,E$1,0)="X",V$2,"")</f>
        <v/>
      </c>
      <c r="F2814" t="str">
        <f>IF(VLOOKUP($A2814,Parts!$A:$AM,F$1,0)="X",W$2,"")</f>
        <v/>
      </c>
      <c r="G2814" t="str">
        <f>IF(VLOOKUP($A2814,Parts!$A:$AM,G$1,0)="X",X$2,"")</f>
        <v/>
      </c>
      <c r="H2814" t="str">
        <f>IF(VLOOKUP($A2814,Parts!$A:$AM,H$1,0)="X",Y$2,"")</f>
        <v/>
      </c>
      <c r="I2814" t="str">
        <f>IF(VLOOKUP($A2814,Parts!$A:$AM,I$1,0)="X",Z$2,"")</f>
        <v/>
      </c>
      <c r="J2814" t="str">
        <f>IF(VLOOKUP($A2814,Parts!$A:$AM,J$1,0)="X",AA$2,"")</f>
        <v/>
      </c>
      <c r="K2814" t="str">
        <f>IF(VLOOKUP($A2814,Parts!$A:$AM,K$1,0)="X",AB$2,"")</f>
        <v/>
      </c>
      <c r="L2814" t="str">
        <f>IF(VLOOKUP($A2814,Parts!$A:$AM,L$1,0)="X",AC$2,"")</f>
        <v/>
      </c>
      <c r="M2814" t="str">
        <f>IF(VLOOKUP($A2814,Parts!$A:$AM,M$1,0)="X",AD$2,"")</f>
        <v/>
      </c>
      <c r="N2814" t="str">
        <f>IF(VLOOKUP($A2814,Parts!$A:$AM,N$1,0)="X",AE$2,"")</f>
        <v/>
      </c>
      <c r="O2814" t="str">
        <f>IF(VLOOKUP($A2814,Parts!$A:$AM,O$1,0)="X",AF$2,"")</f>
        <v/>
      </c>
      <c r="P2814" t="str">
        <f t="shared" si="44"/>
        <v/>
      </c>
    </row>
    <row r="2815" spans="1:16" x14ac:dyDescent="0.25">
      <c r="A2815" t="str">
        <f>Table15[[#This Row],[Name]]</f>
        <v>s1_dp</v>
      </c>
      <c r="B2815" t="str">
        <f>IF(VLOOKUP($A2815,Parts!$A:$AM,B$1,0)="X",S$2,"")</f>
        <v/>
      </c>
      <c r="C2815" t="str">
        <f>IF(VLOOKUP($A2815,Parts!$A:$AM,C$1,0)="X",T$2,"")</f>
        <v/>
      </c>
      <c r="D2815" t="str">
        <f>IF(VLOOKUP($A2815,Parts!$A:$AM,D$1,0)="X",U$2,"")</f>
        <v/>
      </c>
      <c r="E2815" t="str">
        <f>IF(VLOOKUP($A2815,Parts!$A:$AM,E$1,0)="X",V$2,"")</f>
        <v/>
      </c>
      <c r="F2815" t="str">
        <f>IF(VLOOKUP($A2815,Parts!$A:$AM,F$1,0)="X",W$2,"")</f>
        <v/>
      </c>
      <c r="G2815" t="str">
        <f>IF(VLOOKUP($A2815,Parts!$A:$AM,G$1,0)="X",X$2,"")</f>
        <v/>
      </c>
      <c r="H2815" t="str">
        <f>IF(VLOOKUP($A2815,Parts!$A:$AM,H$1,0)="X",Y$2,"")</f>
        <v/>
      </c>
      <c r="I2815" t="str">
        <f>IF(VLOOKUP($A2815,Parts!$A:$AM,I$1,0)="X",Z$2,"")</f>
        <v xml:space="preserve">    MODULE
    { name = ModuleTagHumanRated }
</v>
      </c>
      <c r="J2815" t="str">
        <f>IF(VLOOKUP($A2815,Parts!$A:$AM,J$1,0)="X",AA$2,"")</f>
        <v/>
      </c>
      <c r="K2815" t="str">
        <f>IF(VLOOKUP($A2815,Parts!$A:$AM,K$1,0)="X",AB$2,"")</f>
        <v/>
      </c>
      <c r="L2815" t="str">
        <f>IF(VLOOKUP($A2815,Parts!$A:$AM,L$1,0)="X",AC$2,"")</f>
        <v/>
      </c>
      <c r="M2815" t="str">
        <f>IF(VLOOKUP($A2815,Parts!$A:$AM,M$1,0)="X",AD$2,"")</f>
        <v/>
      </c>
      <c r="N2815" t="str">
        <f>IF(VLOOKUP($A2815,Parts!$A:$AM,N$1,0)="X",AE$2,"")</f>
        <v xml:space="preserve">    MODULE
    { name = ModuleTagDecoupler }
</v>
      </c>
      <c r="O2815" t="str">
        <f>IF(VLOOKUP($A2815,Parts!$A:$AM,O$1,0)="X",AF$2,"")</f>
        <v/>
      </c>
      <c r="P2815" t="str">
        <f t="shared" si="44"/>
        <v xml:space="preserve">    MODULE
    { name = ModuleTagHumanRated }
    MODULE
    { name = ModuleTagDecoupler }
</v>
      </c>
    </row>
    <row r="2816" spans="1:16" x14ac:dyDescent="0.25">
      <c r="A2816" t="str">
        <f>Table15[[#This Row],[Name]]</f>
        <v>SSTU-ST-GEN-DSP-DOS-L</v>
      </c>
      <c r="B2816" t="str">
        <f>IF(VLOOKUP($A2816,Parts!$A:$AM,B$1,0)="X",S$2,"")</f>
        <v/>
      </c>
      <c r="C2816" t="str">
        <f>IF(VLOOKUP($A2816,Parts!$A:$AM,C$1,0)="X",T$2,"")</f>
        <v/>
      </c>
      <c r="D2816" t="str">
        <f>IF(VLOOKUP($A2816,Parts!$A:$AM,D$1,0)="X",U$2,"")</f>
        <v/>
      </c>
      <c r="E2816" t="str">
        <f>IF(VLOOKUP($A2816,Parts!$A:$AM,E$1,0)="X",V$2,"")</f>
        <v/>
      </c>
      <c r="F2816" t="str">
        <f>IF(VLOOKUP($A2816,Parts!$A:$AM,F$1,0)="X",W$2,"")</f>
        <v/>
      </c>
      <c r="G2816" t="str">
        <f>IF(VLOOKUP($A2816,Parts!$A:$AM,G$1,0)="X",X$2,"")</f>
        <v/>
      </c>
      <c r="H2816" t="str">
        <f>IF(VLOOKUP($A2816,Parts!$A:$AM,H$1,0)="X",Y$2,"")</f>
        <v/>
      </c>
      <c r="I2816" t="str">
        <f>IF(VLOOKUP($A2816,Parts!$A:$AM,I$1,0)="X",Z$2,"")</f>
        <v/>
      </c>
      <c r="J2816" t="str">
        <f>IF(VLOOKUP($A2816,Parts!$A:$AM,J$1,0)="X",AA$2,"")</f>
        <v/>
      </c>
      <c r="K2816" t="str">
        <f>IF(VLOOKUP($A2816,Parts!$A:$AM,K$1,0)="X",AB$2,"")</f>
        <v/>
      </c>
      <c r="L2816" t="str">
        <f>IF(VLOOKUP($A2816,Parts!$A:$AM,L$1,0)="X",AC$2,"")</f>
        <v/>
      </c>
      <c r="M2816" t="str">
        <f>IF(VLOOKUP($A2816,Parts!$A:$AM,M$1,0)="X",AD$2,"")</f>
        <v/>
      </c>
      <c r="N2816" t="str">
        <f>IF(VLOOKUP($A2816,Parts!$A:$AM,N$1,0)="X",AE$2,"")</f>
        <v/>
      </c>
      <c r="O2816" t="str">
        <f>IF(VLOOKUP($A2816,Parts!$A:$AM,O$1,0)="X",AF$2,"")</f>
        <v/>
      </c>
      <c r="P2816" t="str">
        <f t="shared" si="44"/>
        <v/>
      </c>
    </row>
    <row r="2817" spans="1:16" x14ac:dyDescent="0.25">
      <c r="A2817" t="str">
        <f>Table15[[#This Row],[Name]]</f>
        <v>rn_salyut467_fairing</v>
      </c>
      <c r="B2817" t="str">
        <f>IF(VLOOKUP($A2817,Parts!$A:$AM,B$1,0)="X",S$2,"")</f>
        <v/>
      </c>
      <c r="C2817" t="str">
        <f>IF(VLOOKUP($A2817,Parts!$A:$AM,C$1,0)="X",T$2,"")</f>
        <v/>
      </c>
      <c r="D2817" t="str">
        <f>IF(VLOOKUP($A2817,Parts!$A:$AM,D$1,0)="X",U$2,"")</f>
        <v/>
      </c>
      <c r="E2817" t="str">
        <f>IF(VLOOKUP($A2817,Parts!$A:$AM,E$1,0)="X",V$2,"")</f>
        <v/>
      </c>
      <c r="F2817" t="str">
        <f>IF(VLOOKUP($A2817,Parts!$A:$AM,F$1,0)="X",W$2,"")</f>
        <v/>
      </c>
      <c r="G2817" t="str">
        <f>IF(VLOOKUP($A2817,Parts!$A:$AM,G$1,0)="X",X$2,"")</f>
        <v/>
      </c>
      <c r="H2817" t="str">
        <f>IF(VLOOKUP($A2817,Parts!$A:$AM,H$1,0)="X",Y$2,"")</f>
        <v/>
      </c>
      <c r="I2817" t="str">
        <f>IF(VLOOKUP($A2817,Parts!$A:$AM,I$1,0)="X",Z$2,"")</f>
        <v/>
      </c>
      <c r="J2817" t="str">
        <f>IF(VLOOKUP($A2817,Parts!$A:$AM,J$1,0)="X",AA$2,"")</f>
        <v/>
      </c>
      <c r="K2817" t="str">
        <f>IF(VLOOKUP($A2817,Parts!$A:$AM,K$1,0)="X",AB$2,"")</f>
        <v/>
      </c>
      <c r="L2817" t="str">
        <f>IF(VLOOKUP($A2817,Parts!$A:$AM,L$1,0)="X",AC$2,"")</f>
        <v/>
      </c>
      <c r="M2817" t="str">
        <f>IF(VLOOKUP($A2817,Parts!$A:$AM,M$1,0)="X",AD$2,"")</f>
        <v/>
      </c>
      <c r="N2817" t="str">
        <f>IF(VLOOKUP($A2817,Parts!$A:$AM,N$1,0)="X",AE$2,"")</f>
        <v/>
      </c>
      <c r="O2817" t="str">
        <f>IF(VLOOKUP($A2817,Parts!$A:$AM,O$1,0)="X",AF$2,"")</f>
        <v/>
      </c>
      <c r="P2817" t="str">
        <f t="shared" si="44"/>
        <v/>
      </c>
    </row>
    <row r="2818" spans="1:16" x14ac:dyDescent="0.25">
      <c r="A2818" t="str">
        <f>Table15[[#This Row],[Name]]</f>
        <v>foldingRadSmall</v>
      </c>
      <c r="B2818" t="str">
        <f>IF(VLOOKUP($A2818,Parts!$A:$AM,B$1,0)="X",S$2,"")</f>
        <v/>
      </c>
      <c r="C2818" t="str">
        <f>IF(VLOOKUP($A2818,Parts!$A:$AM,C$1,0)="X",T$2,"")</f>
        <v/>
      </c>
      <c r="D2818" t="str">
        <f>IF(VLOOKUP($A2818,Parts!$A:$AM,D$1,0)="X",U$2,"")</f>
        <v/>
      </c>
      <c r="E2818" t="str">
        <f>IF(VLOOKUP($A2818,Parts!$A:$AM,E$1,0)="X",V$2,"")</f>
        <v/>
      </c>
      <c r="F2818" t="str">
        <f>IF(VLOOKUP($A2818,Parts!$A:$AM,F$1,0)="X",W$2,"")</f>
        <v/>
      </c>
      <c r="G2818" t="str">
        <f>IF(VLOOKUP($A2818,Parts!$A:$AM,G$1,0)="X",X$2,"")</f>
        <v/>
      </c>
      <c r="H2818" t="str">
        <f>IF(VLOOKUP($A2818,Parts!$A:$AM,H$1,0)="X",Y$2,"")</f>
        <v/>
      </c>
      <c r="I2818" t="str">
        <f>IF(VLOOKUP($A2818,Parts!$A:$AM,I$1,0)="X",Z$2,"")</f>
        <v/>
      </c>
      <c r="J2818" t="str">
        <f>IF(VLOOKUP($A2818,Parts!$A:$AM,J$1,0)="X",AA$2,"")</f>
        <v/>
      </c>
      <c r="K2818" t="str">
        <f>IF(VLOOKUP($A2818,Parts!$A:$AM,K$1,0)="X",AB$2,"")</f>
        <v/>
      </c>
      <c r="L2818" t="str">
        <f>IF(VLOOKUP($A2818,Parts!$A:$AM,L$1,0)="X",AC$2,"")</f>
        <v/>
      </c>
      <c r="M2818" t="str">
        <f>IF(VLOOKUP($A2818,Parts!$A:$AM,M$1,0)="X",AD$2,"")</f>
        <v/>
      </c>
      <c r="N2818" t="str">
        <f>IF(VLOOKUP($A2818,Parts!$A:$AM,N$1,0)="X",AE$2,"")</f>
        <v/>
      </c>
      <c r="O2818" t="str">
        <f>IF(VLOOKUP($A2818,Parts!$A:$AM,O$1,0)="X",AF$2,"")</f>
        <v/>
      </c>
      <c r="P2818" t="str">
        <f t="shared" si="44"/>
        <v/>
      </c>
    </row>
    <row r="2819" spans="1:16" x14ac:dyDescent="0.25">
      <c r="A2819" t="str">
        <f>Table15[[#This Row],[Name]]</f>
        <v>s6_dp</v>
      </c>
      <c r="B2819" t="str">
        <f>IF(VLOOKUP($A2819,Parts!$A:$AM,B$1,0)="X",S$2,"")</f>
        <v/>
      </c>
      <c r="C2819" t="str">
        <f>IF(VLOOKUP($A2819,Parts!$A:$AM,C$1,0)="X",T$2,"")</f>
        <v/>
      </c>
      <c r="D2819" t="str">
        <f>IF(VLOOKUP($A2819,Parts!$A:$AM,D$1,0)="X",U$2,"")</f>
        <v/>
      </c>
      <c r="E2819" t="str">
        <f>IF(VLOOKUP($A2819,Parts!$A:$AM,E$1,0)="X",V$2,"")</f>
        <v/>
      </c>
      <c r="F2819" t="str">
        <f>IF(VLOOKUP($A2819,Parts!$A:$AM,F$1,0)="X",W$2,"")</f>
        <v/>
      </c>
      <c r="G2819" t="str">
        <f>IF(VLOOKUP($A2819,Parts!$A:$AM,G$1,0)="X",X$2,"")</f>
        <v/>
      </c>
      <c r="H2819" t="str">
        <f>IF(VLOOKUP($A2819,Parts!$A:$AM,H$1,0)="X",Y$2,"")</f>
        <v/>
      </c>
      <c r="I2819" t="str">
        <f>IF(VLOOKUP($A2819,Parts!$A:$AM,I$1,0)="X",Z$2,"")</f>
        <v xml:space="preserve">    MODULE
    { name = ModuleTagHumanRated }
</v>
      </c>
      <c r="J2819" t="str">
        <f>IF(VLOOKUP($A2819,Parts!$A:$AM,J$1,0)="X",AA$2,"")</f>
        <v/>
      </c>
      <c r="K2819" t="str">
        <f>IF(VLOOKUP($A2819,Parts!$A:$AM,K$1,0)="X",AB$2,"")</f>
        <v/>
      </c>
      <c r="L2819" t="str">
        <f>IF(VLOOKUP($A2819,Parts!$A:$AM,L$1,0)="X",AC$2,"")</f>
        <v/>
      </c>
      <c r="M2819" t="str">
        <f>IF(VLOOKUP($A2819,Parts!$A:$AM,M$1,0)="X",AD$2,"")</f>
        <v/>
      </c>
      <c r="N2819" t="str">
        <f>IF(VLOOKUP($A2819,Parts!$A:$AM,N$1,0)="X",AE$2,"")</f>
        <v xml:space="preserve">    MODULE
    { name = ModuleTagDecoupler }
</v>
      </c>
      <c r="O2819" t="str">
        <f>IF(VLOOKUP($A2819,Parts!$A:$AM,O$1,0)="X",AF$2,"")</f>
        <v/>
      </c>
      <c r="P2819" t="str">
        <f t="shared" ref="P2819:P2882" si="45">B2819&amp;C2819&amp;D2819&amp;E2819&amp;F2819&amp;G2819&amp;H2819&amp;I2819&amp;J2819&amp;K2819&amp;L2819&amp;M2819&amp;N2819&amp;O2819</f>
        <v xml:space="preserve">    MODULE
    { name = ModuleTagHumanRated }
    MODULE
    { name = ModuleTagDecoupler }
</v>
      </c>
    </row>
    <row r="2820" spans="1:16" x14ac:dyDescent="0.25">
      <c r="A2820" t="str">
        <f>Table15[[#This Row],[Name]]</f>
        <v>CXA_EETCS</v>
      </c>
      <c r="B2820" t="str">
        <f>IF(VLOOKUP($A2820,Parts!$A:$AM,B$1,0)="X",S$2,"")</f>
        <v/>
      </c>
      <c r="C2820" t="str">
        <f>IF(VLOOKUP($A2820,Parts!$A:$AM,C$1,0)="X",T$2,"")</f>
        <v/>
      </c>
      <c r="D2820" t="str">
        <f>IF(VLOOKUP($A2820,Parts!$A:$AM,D$1,0)="X",U$2,"")</f>
        <v/>
      </c>
      <c r="E2820" t="str">
        <f>IF(VLOOKUP($A2820,Parts!$A:$AM,E$1,0)="X",V$2,"")</f>
        <v/>
      </c>
      <c r="F2820" t="str">
        <f>IF(VLOOKUP($A2820,Parts!$A:$AM,F$1,0)="X",W$2,"")</f>
        <v/>
      </c>
      <c r="G2820" t="str">
        <f>IF(VLOOKUP($A2820,Parts!$A:$AM,G$1,0)="X",X$2,"")</f>
        <v/>
      </c>
      <c r="H2820" t="str">
        <f>IF(VLOOKUP($A2820,Parts!$A:$AM,H$1,0)="X",Y$2,"")</f>
        <v/>
      </c>
      <c r="I2820" t="str">
        <f>IF(VLOOKUP($A2820,Parts!$A:$AM,I$1,0)="X",Z$2,"")</f>
        <v/>
      </c>
      <c r="J2820" t="str">
        <f>IF(VLOOKUP($A2820,Parts!$A:$AM,J$1,0)="X",AA$2,"")</f>
        <v/>
      </c>
      <c r="K2820" t="str">
        <f>IF(VLOOKUP($A2820,Parts!$A:$AM,K$1,0)="X",AB$2,"")</f>
        <v/>
      </c>
      <c r="L2820" t="str">
        <f>IF(VLOOKUP($A2820,Parts!$A:$AM,L$1,0)="X",AC$2,"")</f>
        <v/>
      </c>
      <c r="M2820" t="str">
        <f>IF(VLOOKUP($A2820,Parts!$A:$AM,M$1,0)="X",AD$2,"")</f>
        <v/>
      </c>
      <c r="N2820" t="str">
        <f>IF(VLOOKUP($A2820,Parts!$A:$AM,N$1,0)="X",AE$2,"")</f>
        <v/>
      </c>
      <c r="O2820" t="str">
        <f>IF(VLOOKUP($A2820,Parts!$A:$AM,O$1,0)="X",AF$2,"")</f>
        <v/>
      </c>
      <c r="P2820" t="str">
        <f t="shared" si="45"/>
        <v/>
      </c>
    </row>
    <row r="2821" spans="1:16" x14ac:dyDescent="0.25">
      <c r="A2821" t="str">
        <f>Table15[[#This Row],[Name]]</f>
        <v>rn_salyut7_fairing</v>
      </c>
      <c r="B2821" t="str">
        <f>IF(VLOOKUP($A2821,Parts!$A:$AM,B$1,0)="X",S$2,"")</f>
        <v/>
      </c>
      <c r="C2821" t="str">
        <f>IF(VLOOKUP($A2821,Parts!$A:$AM,C$1,0)="X",T$2,"")</f>
        <v/>
      </c>
      <c r="D2821" t="str">
        <f>IF(VLOOKUP($A2821,Parts!$A:$AM,D$1,0)="X",U$2,"")</f>
        <v/>
      </c>
      <c r="E2821" t="str">
        <f>IF(VLOOKUP($A2821,Parts!$A:$AM,E$1,0)="X",V$2,"")</f>
        <v/>
      </c>
      <c r="F2821" t="str">
        <f>IF(VLOOKUP($A2821,Parts!$A:$AM,F$1,0)="X",W$2,"")</f>
        <v/>
      </c>
      <c r="G2821" t="str">
        <f>IF(VLOOKUP($A2821,Parts!$A:$AM,G$1,0)="X",X$2,"")</f>
        <v/>
      </c>
      <c r="H2821" t="str">
        <f>IF(VLOOKUP($A2821,Parts!$A:$AM,H$1,0)="X",Y$2,"")</f>
        <v/>
      </c>
      <c r="I2821" t="str">
        <f>IF(VLOOKUP($A2821,Parts!$A:$AM,I$1,0)="X",Z$2,"")</f>
        <v/>
      </c>
      <c r="J2821" t="str">
        <f>IF(VLOOKUP($A2821,Parts!$A:$AM,J$1,0)="X",AA$2,"")</f>
        <v/>
      </c>
      <c r="K2821" t="str">
        <f>IF(VLOOKUP($A2821,Parts!$A:$AM,K$1,0)="X",AB$2,"")</f>
        <v/>
      </c>
      <c r="L2821" t="str">
        <f>IF(VLOOKUP($A2821,Parts!$A:$AM,L$1,0)="X",AC$2,"")</f>
        <v/>
      </c>
      <c r="M2821" t="str">
        <f>IF(VLOOKUP($A2821,Parts!$A:$AM,M$1,0)="X",AD$2,"")</f>
        <v/>
      </c>
      <c r="N2821" t="str">
        <f>IF(VLOOKUP($A2821,Parts!$A:$AM,N$1,0)="X",AE$2,"")</f>
        <v/>
      </c>
      <c r="O2821" t="str">
        <f>IF(VLOOKUP($A2821,Parts!$A:$AM,O$1,0)="X",AF$2,"")</f>
        <v/>
      </c>
      <c r="P2821" t="str">
        <f t="shared" si="45"/>
        <v/>
      </c>
    </row>
    <row r="2822" spans="1:16" x14ac:dyDescent="0.25">
      <c r="A2822" t="str">
        <f>Table15[[#This Row],[Name]]</f>
        <v>SSTU-ST-GEN-DSP-DOS-M</v>
      </c>
      <c r="B2822" t="str">
        <f>IF(VLOOKUP($A2822,Parts!$A:$AM,B$1,0)="X",S$2,"")</f>
        <v/>
      </c>
      <c r="C2822" t="str">
        <f>IF(VLOOKUP($A2822,Parts!$A:$AM,C$1,0)="X",T$2,"")</f>
        <v/>
      </c>
      <c r="D2822" t="str">
        <f>IF(VLOOKUP($A2822,Parts!$A:$AM,D$1,0)="X",U$2,"")</f>
        <v/>
      </c>
      <c r="E2822" t="str">
        <f>IF(VLOOKUP($A2822,Parts!$A:$AM,E$1,0)="X",V$2,"")</f>
        <v/>
      </c>
      <c r="F2822" t="str">
        <f>IF(VLOOKUP($A2822,Parts!$A:$AM,F$1,0)="X",W$2,"")</f>
        <v/>
      </c>
      <c r="G2822" t="str">
        <f>IF(VLOOKUP($A2822,Parts!$A:$AM,G$1,0)="X",X$2,"")</f>
        <v/>
      </c>
      <c r="H2822" t="str">
        <f>IF(VLOOKUP($A2822,Parts!$A:$AM,H$1,0)="X",Y$2,"")</f>
        <v/>
      </c>
      <c r="I2822" t="str">
        <f>IF(VLOOKUP($A2822,Parts!$A:$AM,I$1,0)="X",Z$2,"")</f>
        <v/>
      </c>
      <c r="J2822" t="str">
        <f>IF(VLOOKUP($A2822,Parts!$A:$AM,J$1,0)="X",AA$2,"")</f>
        <v/>
      </c>
      <c r="K2822" t="str">
        <f>IF(VLOOKUP($A2822,Parts!$A:$AM,K$1,0)="X",AB$2,"")</f>
        <v/>
      </c>
      <c r="L2822" t="str">
        <f>IF(VLOOKUP($A2822,Parts!$A:$AM,L$1,0)="X",AC$2,"")</f>
        <v/>
      </c>
      <c r="M2822" t="str">
        <f>IF(VLOOKUP($A2822,Parts!$A:$AM,M$1,0)="X",AD$2,"")</f>
        <v/>
      </c>
      <c r="N2822" t="str">
        <f>IF(VLOOKUP($A2822,Parts!$A:$AM,N$1,0)="X",AE$2,"")</f>
        <v/>
      </c>
      <c r="O2822" t="str">
        <f>IF(VLOOKUP($A2822,Parts!$A:$AM,O$1,0)="X",AF$2,"")</f>
        <v/>
      </c>
      <c r="P2822" t="str">
        <f t="shared" si="45"/>
        <v/>
      </c>
    </row>
    <row r="2823" spans="1:16" x14ac:dyDescent="0.25">
      <c r="A2823" t="str">
        <f>Table15[[#This Row],[Name]]</f>
        <v>salyut_asas</v>
      </c>
      <c r="B2823" t="str">
        <f>IF(VLOOKUP($A2823,Parts!$A:$AM,B$1,0)="X",S$2,"")</f>
        <v xml:space="preserve">    MODULE
    { name = ModuleTagAvionics }
</v>
      </c>
      <c r="C2823" t="str">
        <f>IF(VLOOKUP($A2823,Parts!$A:$AM,C$1,0)="X",T$2,"")</f>
        <v/>
      </c>
      <c r="D2823" t="str">
        <f>IF(VLOOKUP($A2823,Parts!$A:$AM,D$1,0)="X",U$2,"")</f>
        <v/>
      </c>
      <c r="E2823" t="str">
        <f>IF(VLOOKUP($A2823,Parts!$A:$AM,E$1,0)="X",V$2,"")</f>
        <v/>
      </c>
      <c r="F2823" t="str">
        <f>IF(VLOOKUP($A2823,Parts!$A:$AM,F$1,0)="X",W$2,"")</f>
        <v/>
      </c>
      <c r="G2823" t="str">
        <f>IF(VLOOKUP($A2823,Parts!$A:$AM,G$1,0)="X",X$2,"")</f>
        <v/>
      </c>
      <c r="H2823" t="str">
        <f>IF(VLOOKUP($A2823,Parts!$A:$AM,H$1,0)="X",Y$2,"")</f>
        <v/>
      </c>
      <c r="I2823" t="str">
        <f>IF(VLOOKUP($A2823,Parts!$A:$AM,I$1,0)="X",Z$2,"")</f>
        <v/>
      </c>
      <c r="J2823" t="str">
        <f>IF(VLOOKUP($A2823,Parts!$A:$AM,J$1,0)="X",AA$2,"")</f>
        <v/>
      </c>
      <c r="K2823" t="str">
        <f>IF(VLOOKUP($A2823,Parts!$A:$AM,K$1,0)="X",AB$2,"")</f>
        <v/>
      </c>
      <c r="L2823" t="str">
        <f>IF(VLOOKUP($A2823,Parts!$A:$AM,L$1,0)="X",AC$2,"")</f>
        <v/>
      </c>
      <c r="M2823" t="str">
        <f>IF(VLOOKUP($A2823,Parts!$A:$AM,M$1,0)="X",AD$2,"")</f>
        <v/>
      </c>
      <c r="N2823" t="str">
        <f>IF(VLOOKUP($A2823,Parts!$A:$AM,N$1,0)="X",AE$2,"")</f>
        <v/>
      </c>
      <c r="O2823" t="str">
        <f>IF(VLOOKUP($A2823,Parts!$A:$AM,O$1,0)="X",AF$2,"")</f>
        <v/>
      </c>
      <c r="P2823" t="str">
        <f t="shared" si="45"/>
        <v xml:space="preserve">    MODULE
    { name = ModuleTagAvionics }
</v>
      </c>
    </row>
    <row r="2824" spans="1:16" x14ac:dyDescent="0.25">
      <c r="A2824" t="str">
        <f>Table15[[#This Row],[Name]]</f>
        <v>probeCoreCube</v>
      </c>
      <c r="B2824" t="str">
        <f>IF(VLOOKUP($A2824,Parts!$A:$AM,B$1,0)="X",S$2,"")</f>
        <v xml:space="preserve">    MODULE
    { name = ModuleTagAvionics }
</v>
      </c>
      <c r="C2824" t="str">
        <f>IF(VLOOKUP($A2824,Parts!$A:$AM,C$1,0)="X",T$2,"")</f>
        <v/>
      </c>
      <c r="D2824" t="str">
        <f>IF(VLOOKUP($A2824,Parts!$A:$AM,D$1,0)="X",U$2,"")</f>
        <v/>
      </c>
      <c r="E2824" t="str">
        <f>IF(VLOOKUP($A2824,Parts!$A:$AM,E$1,0)="X",V$2,"")</f>
        <v/>
      </c>
      <c r="F2824" t="str">
        <f>IF(VLOOKUP($A2824,Parts!$A:$AM,F$1,0)="X",W$2,"")</f>
        <v/>
      </c>
      <c r="G2824" t="str">
        <f>IF(VLOOKUP($A2824,Parts!$A:$AM,G$1,0)="X",X$2,"")</f>
        <v/>
      </c>
      <c r="H2824" t="str">
        <f>IF(VLOOKUP($A2824,Parts!$A:$AM,H$1,0)="X",Y$2,"")</f>
        <v/>
      </c>
      <c r="I2824" t="str">
        <f>IF(VLOOKUP($A2824,Parts!$A:$AM,I$1,0)="X",Z$2,"")</f>
        <v/>
      </c>
      <c r="J2824" t="str">
        <f>IF(VLOOKUP($A2824,Parts!$A:$AM,J$1,0)="X",AA$2,"")</f>
        <v/>
      </c>
      <c r="K2824" t="str">
        <f>IF(VLOOKUP($A2824,Parts!$A:$AM,K$1,0)="X",AB$2,"")</f>
        <v/>
      </c>
      <c r="L2824" t="str">
        <f>IF(VLOOKUP($A2824,Parts!$A:$AM,L$1,0)="X",AC$2,"")</f>
        <v/>
      </c>
      <c r="M2824" t="str">
        <f>IF(VLOOKUP($A2824,Parts!$A:$AM,M$1,0)="X",AD$2,"")</f>
        <v/>
      </c>
      <c r="N2824" t="str">
        <f>IF(VLOOKUP($A2824,Parts!$A:$AM,N$1,0)="X",AE$2,"")</f>
        <v/>
      </c>
      <c r="O2824" t="str">
        <f>IF(VLOOKUP($A2824,Parts!$A:$AM,O$1,0)="X",AF$2,"")</f>
        <v/>
      </c>
      <c r="P2824" t="str">
        <f t="shared" si="45"/>
        <v xml:space="preserve">    MODULE
    { name = ModuleTagAvionics }
</v>
      </c>
    </row>
    <row r="2825" spans="1:16" x14ac:dyDescent="0.25">
      <c r="A2825" t="str">
        <f>Table15[[#This Row],[Name]]</f>
        <v>RSBtankSaturn10m6m</v>
      </c>
      <c r="B2825" t="str">
        <f>IF(VLOOKUP($A2825,Parts!$A:$AM,B$1,0)="X",S$2,"")</f>
        <v/>
      </c>
      <c r="C2825" t="str">
        <f>IF(VLOOKUP($A2825,Parts!$A:$AM,C$1,0)="X",T$2,"")</f>
        <v/>
      </c>
      <c r="D2825" t="str">
        <f>IF(VLOOKUP($A2825,Parts!$A:$AM,D$1,0)="X",U$2,"")</f>
        <v/>
      </c>
      <c r="E2825" t="str">
        <f>IF(VLOOKUP($A2825,Parts!$A:$AM,E$1,0)="X",V$2,"")</f>
        <v/>
      </c>
      <c r="F2825" t="str">
        <f>IF(VLOOKUP($A2825,Parts!$A:$AM,F$1,0)="X",W$2,"")</f>
        <v/>
      </c>
      <c r="G2825" t="str">
        <f>IF(VLOOKUP($A2825,Parts!$A:$AM,G$1,0)="X",X$2,"")</f>
        <v/>
      </c>
      <c r="H2825" t="str">
        <f>IF(VLOOKUP($A2825,Parts!$A:$AM,H$1,0)="X",Y$2,"")</f>
        <v/>
      </c>
      <c r="I2825" t="str">
        <f>IF(VLOOKUP($A2825,Parts!$A:$AM,I$1,0)="X",Z$2,"")</f>
        <v/>
      </c>
      <c r="J2825" t="str">
        <f>IF(VLOOKUP($A2825,Parts!$A:$AM,J$1,0)="X",AA$2,"")</f>
        <v/>
      </c>
      <c r="K2825" t="str">
        <f>IF(VLOOKUP($A2825,Parts!$A:$AM,K$1,0)="X",AB$2,"")</f>
        <v/>
      </c>
      <c r="L2825" t="str">
        <f>IF(VLOOKUP($A2825,Parts!$A:$AM,L$1,0)="X",AC$2,"")</f>
        <v/>
      </c>
      <c r="M2825" t="str">
        <f>IF(VLOOKUP($A2825,Parts!$A:$AM,M$1,0)="X",AD$2,"")</f>
        <v/>
      </c>
      <c r="N2825" t="str">
        <f>IF(VLOOKUP($A2825,Parts!$A:$AM,N$1,0)="X",AE$2,"")</f>
        <v/>
      </c>
      <c r="O2825" t="str">
        <f>IF(VLOOKUP($A2825,Parts!$A:$AM,O$1,0)="X",AF$2,"")</f>
        <v/>
      </c>
      <c r="P2825" t="str">
        <f t="shared" si="45"/>
        <v/>
      </c>
    </row>
    <row r="2826" spans="1:16" x14ac:dyDescent="0.25">
      <c r="A2826" t="str">
        <f>Table15[[#This Row],[Name]]</f>
        <v>RSBtankSaturn10m7m</v>
      </c>
      <c r="B2826" t="str">
        <f>IF(VLOOKUP($A2826,Parts!$A:$AM,B$1,0)="X",S$2,"")</f>
        <v/>
      </c>
      <c r="C2826" t="str">
        <f>IF(VLOOKUP($A2826,Parts!$A:$AM,C$1,0)="X",T$2,"")</f>
        <v/>
      </c>
      <c r="D2826" t="str">
        <f>IF(VLOOKUP($A2826,Parts!$A:$AM,D$1,0)="X",U$2,"")</f>
        <v/>
      </c>
      <c r="E2826" t="str">
        <f>IF(VLOOKUP($A2826,Parts!$A:$AM,E$1,0)="X",V$2,"")</f>
        <v/>
      </c>
      <c r="F2826" t="str">
        <f>IF(VLOOKUP($A2826,Parts!$A:$AM,F$1,0)="X",W$2,"")</f>
        <v/>
      </c>
      <c r="G2826" t="str">
        <f>IF(VLOOKUP($A2826,Parts!$A:$AM,G$1,0)="X",X$2,"")</f>
        <v/>
      </c>
      <c r="H2826" t="str">
        <f>IF(VLOOKUP($A2826,Parts!$A:$AM,H$1,0)="X",Y$2,"")</f>
        <v/>
      </c>
      <c r="I2826" t="str">
        <f>IF(VLOOKUP($A2826,Parts!$A:$AM,I$1,0)="X",Z$2,"")</f>
        <v/>
      </c>
      <c r="J2826" t="str">
        <f>IF(VLOOKUP($A2826,Parts!$A:$AM,J$1,0)="X",AA$2,"")</f>
        <v/>
      </c>
      <c r="K2826" t="str">
        <f>IF(VLOOKUP($A2826,Parts!$A:$AM,K$1,0)="X",AB$2,"")</f>
        <v/>
      </c>
      <c r="L2826" t="str">
        <f>IF(VLOOKUP($A2826,Parts!$A:$AM,L$1,0)="X",AC$2,"")</f>
        <v/>
      </c>
      <c r="M2826" t="str">
        <f>IF(VLOOKUP($A2826,Parts!$A:$AM,M$1,0)="X",AD$2,"")</f>
        <v/>
      </c>
      <c r="N2826" t="str">
        <f>IF(VLOOKUP($A2826,Parts!$A:$AM,N$1,0)="X",AE$2,"")</f>
        <v/>
      </c>
      <c r="O2826" t="str">
        <f>IF(VLOOKUP($A2826,Parts!$A:$AM,O$1,0)="X",AF$2,"")</f>
        <v/>
      </c>
      <c r="P2826" t="str">
        <f t="shared" si="45"/>
        <v/>
      </c>
    </row>
    <row r="2827" spans="1:16" x14ac:dyDescent="0.25">
      <c r="A2827" t="str">
        <f>Table15[[#This Row],[Name]]</f>
        <v>RSBtankSaturn6m5m</v>
      </c>
      <c r="B2827" t="str">
        <f>IF(VLOOKUP($A2827,Parts!$A:$AM,B$1,0)="X",S$2,"")</f>
        <v/>
      </c>
      <c r="C2827" t="str">
        <f>IF(VLOOKUP($A2827,Parts!$A:$AM,C$1,0)="X",T$2,"")</f>
        <v/>
      </c>
      <c r="D2827" t="str">
        <f>IF(VLOOKUP($A2827,Parts!$A:$AM,D$1,0)="X",U$2,"")</f>
        <v/>
      </c>
      <c r="E2827" t="str">
        <f>IF(VLOOKUP($A2827,Parts!$A:$AM,E$1,0)="X",V$2,"")</f>
        <v/>
      </c>
      <c r="F2827" t="str">
        <f>IF(VLOOKUP($A2827,Parts!$A:$AM,F$1,0)="X",W$2,"")</f>
        <v/>
      </c>
      <c r="G2827" t="str">
        <f>IF(VLOOKUP($A2827,Parts!$A:$AM,G$1,0)="X",X$2,"")</f>
        <v/>
      </c>
      <c r="H2827" t="str">
        <f>IF(VLOOKUP($A2827,Parts!$A:$AM,H$1,0)="X",Y$2,"")</f>
        <v/>
      </c>
      <c r="I2827" t="str">
        <f>IF(VLOOKUP($A2827,Parts!$A:$AM,I$1,0)="X",Z$2,"")</f>
        <v/>
      </c>
      <c r="J2827" t="str">
        <f>IF(VLOOKUP($A2827,Parts!$A:$AM,J$1,0)="X",AA$2,"")</f>
        <v/>
      </c>
      <c r="K2827" t="str">
        <f>IF(VLOOKUP($A2827,Parts!$A:$AM,K$1,0)="X",AB$2,"")</f>
        <v/>
      </c>
      <c r="L2827" t="str">
        <f>IF(VLOOKUP($A2827,Parts!$A:$AM,L$1,0)="X",AC$2,"")</f>
        <v/>
      </c>
      <c r="M2827" t="str">
        <f>IF(VLOOKUP($A2827,Parts!$A:$AM,M$1,0)="X",AD$2,"")</f>
        <v/>
      </c>
      <c r="N2827" t="str">
        <f>IF(VLOOKUP($A2827,Parts!$A:$AM,N$1,0)="X",AE$2,"")</f>
        <v/>
      </c>
      <c r="O2827" t="str">
        <f>IF(VLOOKUP($A2827,Parts!$A:$AM,O$1,0)="X",AF$2,"")</f>
        <v/>
      </c>
      <c r="P2827" t="str">
        <f t="shared" si="45"/>
        <v/>
      </c>
    </row>
    <row r="2828" spans="1:16" x14ac:dyDescent="0.25">
      <c r="A2828" t="str">
        <f>Table15[[#This Row],[Name]]</f>
        <v>RSBsaturnAPS</v>
      </c>
      <c r="B2828" t="str">
        <f>IF(VLOOKUP($A2828,Parts!$A:$AM,B$1,0)="X",S$2,"")</f>
        <v/>
      </c>
      <c r="C2828" t="str">
        <f>IF(VLOOKUP($A2828,Parts!$A:$AM,C$1,0)="X",T$2,"")</f>
        <v/>
      </c>
      <c r="D2828" t="str">
        <f>IF(VLOOKUP($A2828,Parts!$A:$AM,D$1,0)="X",U$2,"")</f>
        <v/>
      </c>
      <c r="E2828" t="str">
        <f>IF(VLOOKUP($A2828,Parts!$A:$AM,E$1,0)="X",V$2,"")</f>
        <v/>
      </c>
      <c r="F2828" t="str">
        <f>IF(VLOOKUP($A2828,Parts!$A:$AM,F$1,0)="X",W$2,"")</f>
        <v/>
      </c>
      <c r="G2828" t="str">
        <f>IF(VLOOKUP($A2828,Parts!$A:$AM,G$1,0)="X",X$2,"")</f>
        <v/>
      </c>
      <c r="H2828" t="str">
        <f>IF(VLOOKUP($A2828,Parts!$A:$AM,H$1,0)="X",Y$2,"")</f>
        <v/>
      </c>
      <c r="I2828" t="str">
        <f>IF(VLOOKUP($A2828,Parts!$A:$AM,I$1,0)="X",Z$2,"")</f>
        <v/>
      </c>
      <c r="J2828" t="str">
        <f>IF(VLOOKUP($A2828,Parts!$A:$AM,J$1,0)="X",AA$2,"")</f>
        <v/>
      </c>
      <c r="K2828" t="str">
        <f>IF(VLOOKUP($A2828,Parts!$A:$AM,K$1,0)="X",AB$2,"")</f>
        <v/>
      </c>
      <c r="L2828" t="str">
        <f>IF(VLOOKUP($A2828,Parts!$A:$AM,L$1,0)="X",AC$2,"")</f>
        <v/>
      </c>
      <c r="M2828" t="str">
        <f>IF(VLOOKUP($A2828,Parts!$A:$AM,M$1,0)="X",AD$2,"")</f>
        <v/>
      </c>
      <c r="N2828" t="str">
        <f>IF(VLOOKUP($A2828,Parts!$A:$AM,N$1,0)="X",AE$2,"")</f>
        <v/>
      </c>
      <c r="O2828" t="str">
        <f>IF(VLOOKUP($A2828,Parts!$A:$AM,O$1,0)="X",AF$2,"")</f>
        <v/>
      </c>
      <c r="P2828" t="str">
        <f t="shared" si="45"/>
        <v/>
      </c>
    </row>
    <row r="2829" spans="1:16" x14ac:dyDescent="0.25">
      <c r="A2829" t="str">
        <f>Table15[[#This Row],[Name]]</f>
        <v>FASAApalloLFTJ2Nova</v>
      </c>
      <c r="B2829" t="str">
        <f>IF(VLOOKUP($A2829,Parts!$A:$AM,B$1,0)="X",S$2,"")</f>
        <v/>
      </c>
      <c r="C2829" t="str">
        <f>IF(VLOOKUP($A2829,Parts!$A:$AM,C$1,0)="X",T$2,"")</f>
        <v/>
      </c>
      <c r="D2829" t="str">
        <f>IF(VLOOKUP($A2829,Parts!$A:$AM,D$1,0)="X",U$2,"")</f>
        <v/>
      </c>
      <c r="E2829" t="str">
        <f>IF(VLOOKUP($A2829,Parts!$A:$AM,E$1,0)="X",V$2,"")</f>
        <v/>
      </c>
      <c r="F2829" t="str">
        <f>IF(VLOOKUP($A2829,Parts!$A:$AM,F$1,0)="X",W$2,"")</f>
        <v/>
      </c>
      <c r="G2829" t="str">
        <f>IF(VLOOKUP($A2829,Parts!$A:$AM,G$1,0)="X",X$2,"")</f>
        <v/>
      </c>
      <c r="H2829" t="str">
        <f>IF(VLOOKUP($A2829,Parts!$A:$AM,H$1,0)="X",Y$2,"")</f>
        <v/>
      </c>
      <c r="I2829" t="str">
        <f>IF(VLOOKUP($A2829,Parts!$A:$AM,I$1,0)="X",Z$2,"")</f>
        <v/>
      </c>
      <c r="J2829" t="str">
        <f>IF(VLOOKUP($A2829,Parts!$A:$AM,J$1,0)="X",AA$2,"")</f>
        <v/>
      </c>
      <c r="K2829" t="str">
        <f>IF(VLOOKUP($A2829,Parts!$A:$AM,K$1,0)="X",AB$2,"")</f>
        <v/>
      </c>
      <c r="L2829" t="str">
        <f>IF(VLOOKUP($A2829,Parts!$A:$AM,L$1,0)="X",AC$2,"")</f>
        <v/>
      </c>
      <c r="M2829" t="str">
        <f>IF(VLOOKUP($A2829,Parts!$A:$AM,M$1,0)="X",AD$2,"")</f>
        <v/>
      </c>
      <c r="N2829" t="str">
        <f>IF(VLOOKUP($A2829,Parts!$A:$AM,N$1,0)="X",AE$2,"")</f>
        <v/>
      </c>
      <c r="O2829" t="str">
        <f>IF(VLOOKUP($A2829,Parts!$A:$AM,O$1,0)="X",AF$2,"")</f>
        <v/>
      </c>
      <c r="P2829" t="str">
        <f t="shared" si="45"/>
        <v/>
      </c>
    </row>
    <row r="2830" spans="1:16" x14ac:dyDescent="0.25">
      <c r="A2830" t="str">
        <f>Table15[[#This Row],[Name]]</f>
        <v>FASAApolloStrJ2StrJ23m5mDecNova</v>
      </c>
      <c r="B2830" t="str">
        <f>IF(VLOOKUP($A2830,Parts!$A:$AM,B$1,0)="X",S$2,"")</f>
        <v/>
      </c>
      <c r="C2830" t="str">
        <f>IF(VLOOKUP($A2830,Parts!$A:$AM,C$1,0)="X",T$2,"")</f>
        <v/>
      </c>
      <c r="D2830" t="str">
        <f>IF(VLOOKUP($A2830,Parts!$A:$AM,D$1,0)="X",U$2,"")</f>
        <v/>
      </c>
      <c r="E2830" t="str">
        <f>IF(VLOOKUP($A2830,Parts!$A:$AM,E$1,0)="X",V$2,"")</f>
        <v/>
      </c>
      <c r="F2830" t="str">
        <f>IF(VLOOKUP($A2830,Parts!$A:$AM,F$1,0)="X",W$2,"")</f>
        <v/>
      </c>
      <c r="G2830" t="str">
        <f>IF(VLOOKUP($A2830,Parts!$A:$AM,G$1,0)="X",X$2,"")</f>
        <v/>
      </c>
      <c r="H2830" t="str">
        <f>IF(VLOOKUP($A2830,Parts!$A:$AM,H$1,0)="X",Y$2,"")</f>
        <v/>
      </c>
      <c r="I2830" t="str">
        <f>IF(VLOOKUP($A2830,Parts!$A:$AM,I$1,0)="X",Z$2,"")</f>
        <v/>
      </c>
      <c r="J2830" t="str">
        <f>IF(VLOOKUP($A2830,Parts!$A:$AM,J$1,0)="X",AA$2,"")</f>
        <v/>
      </c>
      <c r="K2830" t="str">
        <f>IF(VLOOKUP($A2830,Parts!$A:$AM,K$1,0)="X",AB$2,"")</f>
        <v/>
      </c>
      <c r="L2830" t="str">
        <f>IF(VLOOKUP($A2830,Parts!$A:$AM,L$1,0)="X",AC$2,"")</f>
        <v/>
      </c>
      <c r="M2830" t="str">
        <f>IF(VLOOKUP($A2830,Parts!$A:$AM,M$1,0)="X",AD$2,"")</f>
        <v/>
      </c>
      <c r="N2830" t="str">
        <f>IF(VLOOKUP($A2830,Parts!$A:$AM,N$1,0)="X",AE$2,"")</f>
        <v xml:space="preserve">    MODULE
    { name = ModuleTagDecoupler }
</v>
      </c>
      <c r="O2830" t="str">
        <f>IF(VLOOKUP($A2830,Parts!$A:$AM,O$1,0)="X",AF$2,"")</f>
        <v/>
      </c>
      <c r="P2830" t="str">
        <f t="shared" si="45"/>
        <v xml:space="preserve">    MODULE
    { name = ModuleTagDecoupler }
</v>
      </c>
    </row>
    <row r="2831" spans="1:16" x14ac:dyDescent="0.25">
      <c r="A2831" t="str">
        <f>Table15[[#This Row],[Name]]</f>
        <v>FASAApalloLFTF1Plate</v>
      </c>
      <c r="B2831" t="str">
        <f>IF(VLOOKUP($A2831,Parts!$A:$AM,B$1,0)="X",S$2,"")</f>
        <v/>
      </c>
      <c r="C2831" t="str">
        <f>IF(VLOOKUP($A2831,Parts!$A:$AM,C$1,0)="X",T$2,"")</f>
        <v/>
      </c>
      <c r="D2831" t="str">
        <f>IF(VLOOKUP($A2831,Parts!$A:$AM,D$1,0)="X",U$2,"")</f>
        <v/>
      </c>
      <c r="E2831" t="str">
        <f>IF(VLOOKUP($A2831,Parts!$A:$AM,E$1,0)="X",V$2,"")</f>
        <v/>
      </c>
      <c r="F2831" t="str">
        <f>IF(VLOOKUP($A2831,Parts!$A:$AM,F$1,0)="X",W$2,"")</f>
        <v/>
      </c>
      <c r="G2831" t="str">
        <f>IF(VLOOKUP($A2831,Parts!$A:$AM,G$1,0)="X",X$2,"")</f>
        <v/>
      </c>
      <c r="H2831" t="str">
        <f>IF(VLOOKUP($A2831,Parts!$A:$AM,H$1,0)="X",Y$2,"")</f>
        <v/>
      </c>
      <c r="I2831" t="str">
        <f>IF(VLOOKUP($A2831,Parts!$A:$AM,I$1,0)="X",Z$2,"")</f>
        <v/>
      </c>
      <c r="J2831" t="str">
        <f>IF(VLOOKUP($A2831,Parts!$A:$AM,J$1,0)="X",AA$2,"")</f>
        <v/>
      </c>
      <c r="K2831" t="str">
        <f>IF(VLOOKUP($A2831,Parts!$A:$AM,K$1,0)="X",AB$2,"")</f>
        <v/>
      </c>
      <c r="L2831" t="str">
        <f>IF(VLOOKUP($A2831,Parts!$A:$AM,L$1,0)="X",AC$2,"")</f>
        <v/>
      </c>
      <c r="M2831" t="str">
        <f>IF(VLOOKUP($A2831,Parts!$A:$AM,M$1,0)="X",AD$2,"")</f>
        <v/>
      </c>
      <c r="N2831" t="str">
        <f>IF(VLOOKUP($A2831,Parts!$A:$AM,N$1,0)="X",AE$2,"")</f>
        <v/>
      </c>
      <c r="O2831" t="str">
        <f>IF(VLOOKUP($A2831,Parts!$A:$AM,O$1,0)="X",AF$2,"")</f>
        <v/>
      </c>
      <c r="P2831" t="str">
        <f t="shared" si="45"/>
        <v/>
      </c>
    </row>
    <row r="2832" spans="1:16" x14ac:dyDescent="0.25">
      <c r="A2832" t="str">
        <f>Table15[[#This Row],[Name]]</f>
        <v>RSBdecouplerSaturnSII8</v>
      </c>
      <c r="B2832" t="str">
        <f>IF(VLOOKUP($A2832,Parts!$A:$AM,B$1,0)="X",S$2,"")</f>
        <v/>
      </c>
      <c r="C2832" t="str">
        <f>IF(VLOOKUP($A2832,Parts!$A:$AM,C$1,0)="X",T$2,"")</f>
        <v/>
      </c>
      <c r="D2832" t="str">
        <f>IF(VLOOKUP($A2832,Parts!$A:$AM,D$1,0)="X",U$2,"")</f>
        <v/>
      </c>
      <c r="E2832" t="str">
        <f>IF(VLOOKUP($A2832,Parts!$A:$AM,E$1,0)="X",V$2,"")</f>
        <v/>
      </c>
      <c r="F2832" t="str">
        <f>IF(VLOOKUP($A2832,Parts!$A:$AM,F$1,0)="X",W$2,"")</f>
        <v/>
      </c>
      <c r="G2832" t="str">
        <f>IF(VLOOKUP($A2832,Parts!$A:$AM,G$1,0)="X",X$2,"")</f>
        <v/>
      </c>
      <c r="H2832" t="str">
        <f>IF(VLOOKUP($A2832,Parts!$A:$AM,H$1,0)="X",Y$2,"")</f>
        <v/>
      </c>
      <c r="I2832" t="str">
        <f>IF(VLOOKUP($A2832,Parts!$A:$AM,I$1,0)="X",Z$2,"")</f>
        <v/>
      </c>
      <c r="J2832" t="str">
        <f>IF(VLOOKUP($A2832,Parts!$A:$AM,J$1,0)="X",AA$2,"")</f>
        <v/>
      </c>
      <c r="K2832" t="str">
        <f>IF(VLOOKUP($A2832,Parts!$A:$AM,K$1,0)="X",AB$2,"")</f>
        <v/>
      </c>
      <c r="L2832" t="str">
        <f>IF(VLOOKUP($A2832,Parts!$A:$AM,L$1,0)="X",AC$2,"")</f>
        <v/>
      </c>
      <c r="M2832" t="str">
        <f>IF(VLOOKUP($A2832,Parts!$A:$AM,M$1,0)="X",AD$2,"")</f>
        <v/>
      </c>
      <c r="N2832" t="str">
        <f>IF(VLOOKUP($A2832,Parts!$A:$AM,N$1,0)="X",AE$2,"")</f>
        <v xml:space="preserve">    MODULE
    { name = ModuleTagDecoupler }
</v>
      </c>
      <c r="O2832" t="str">
        <f>IF(VLOOKUP($A2832,Parts!$A:$AM,O$1,0)="X",AF$2,"")</f>
        <v/>
      </c>
      <c r="P2832" t="str">
        <f t="shared" si="45"/>
        <v xml:space="preserve">    MODULE
    { name = ModuleTagDecoupler }
</v>
      </c>
    </row>
    <row r="2833" spans="1:16" x14ac:dyDescent="0.25">
      <c r="A2833" t="str">
        <f>Table15[[#This Row],[Name]]</f>
        <v>RSBtankSaturnSIC8</v>
      </c>
      <c r="B2833" t="str">
        <f>IF(VLOOKUP($A2833,Parts!$A:$AM,B$1,0)="X",S$2,"")</f>
        <v/>
      </c>
      <c r="C2833" t="str">
        <f>IF(VLOOKUP($A2833,Parts!$A:$AM,C$1,0)="X",T$2,"")</f>
        <v/>
      </c>
      <c r="D2833" t="str">
        <f>IF(VLOOKUP($A2833,Parts!$A:$AM,D$1,0)="X",U$2,"")</f>
        <v/>
      </c>
      <c r="E2833" t="str">
        <f>IF(VLOOKUP($A2833,Parts!$A:$AM,E$1,0)="X",V$2,"")</f>
        <v/>
      </c>
      <c r="F2833" t="str">
        <f>IF(VLOOKUP($A2833,Parts!$A:$AM,F$1,0)="X",W$2,"")</f>
        <v/>
      </c>
      <c r="G2833" t="str">
        <f>IF(VLOOKUP($A2833,Parts!$A:$AM,G$1,0)="X",X$2,"")</f>
        <v/>
      </c>
      <c r="H2833" t="str">
        <f>IF(VLOOKUP($A2833,Parts!$A:$AM,H$1,0)="X",Y$2,"")</f>
        <v/>
      </c>
      <c r="I2833" t="str">
        <f>IF(VLOOKUP($A2833,Parts!$A:$AM,I$1,0)="X",Z$2,"")</f>
        <v/>
      </c>
      <c r="J2833" t="str">
        <f>IF(VLOOKUP($A2833,Parts!$A:$AM,J$1,0)="X",AA$2,"")</f>
        <v/>
      </c>
      <c r="K2833" t="str">
        <f>IF(VLOOKUP($A2833,Parts!$A:$AM,K$1,0)="X",AB$2,"")</f>
        <v/>
      </c>
      <c r="L2833" t="str">
        <f>IF(VLOOKUP($A2833,Parts!$A:$AM,L$1,0)="X",AC$2,"")</f>
        <v/>
      </c>
      <c r="M2833" t="str">
        <f>IF(VLOOKUP($A2833,Parts!$A:$AM,M$1,0)="X",AD$2,"")</f>
        <v/>
      </c>
      <c r="N2833" t="str">
        <f>IF(VLOOKUP($A2833,Parts!$A:$AM,N$1,0)="X",AE$2,"")</f>
        <v/>
      </c>
      <c r="O2833" t="str">
        <f>IF(VLOOKUP($A2833,Parts!$A:$AM,O$1,0)="X",AF$2,"")</f>
        <v/>
      </c>
      <c r="P2833" t="str">
        <f t="shared" si="45"/>
        <v/>
      </c>
    </row>
    <row r="2834" spans="1:16" x14ac:dyDescent="0.25">
      <c r="A2834" t="str">
        <f>Table15[[#This Row],[Name]]</f>
        <v>RSBtankSaturnSII8</v>
      </c>
      <c r="B2834" t="str">
        <f>IF(VLOOKUP($A2834,Parts!$A:$AM,B$1,0)="X",S$2,"")</f>
        <v/>
      </c>
      <c r="C2834" t="str">
        <f>IF(VLOOKUP($A2834,Parts!$A:$AM,C$1,0)="X",T$2,"")</f>
        <v/>
      </c>
      <c r="D2834" t="str">
        <f>IF(VLOOKUP($A2834,Parts!$A:$AM,D$1,0)="X",U$2,"")</f>
        <v/>
      </c>
      <c r="E2834" t="str">
        <f>IF(VLOOKUP($A2834,Parts!$A:$AM,E$1,0)="X",V$2,"")</f>
        <v/>
      </c>
      <c r="F2834" t="str">
        <f>IF(VLOOKUP($A2834,Parts!$A:$AM,F$1,0)="X",W$2,"")</f>
        <v/>
      </c>
      <c r="G2834" t="str">
        <f>IF(VLOOKUP($A2834,Parts!$A:$AM,G$1,0)="X",X$2,"")</f>
        <v/>
      </c>
      <c r="H2834" t="str">
        <f>IF(VLOOKUP($A2834,Parts!$A:$AM,H$1,0)="X",Y$2,"")</f>
        <v/>
      </c>
      <c r="I2834" t="str">
        <f>IF(VLOOKUP($A2834,Parts!$A:$AM,I$1,0)="X",Z$2,"")</f>
        <v/>
      </c>
      <c r="J2834" t="str">
        <f>IF(VLOOKUP($A2834,Parts!$A:$AM,J$1,0)="X",AA$2,"")</f>
        <v/>
      </c>
      <c r="K2834" t="str">
        <f>IF(VLOOKUP($A2834,Parts!$A:$AM,K$1,0)="X",AB$2,"")</f>
        <v/>
      </c>
      <c r="L2834" t="str">
        <f>IF(VLOOKUP($A2834,Parts!$A:$AM,L$1,0)="X",AC$2,"")</f>
        <v/>
      </c>
      <c r="M2834" t="str">
        <f>IF(VLOOKUP($A2834,Parts!$A:$AM,M$1,0)="X",AD$2,"")</f>
        <v/>
      </c>
      <c r="N2834" t="str">
        <f>IF(VLOOKUP($A2834,Parts!$A:$AM,N$1,0)="X",AE$2,"")</f>
        <v/>
      </c>
      <c r="O2834" t="str">
        <f>IF(VLOOKUP($A2834,Parts!$A:$AM,O$1,0)="X",AF$2,"")</f>
        <v/>
      </c>
      <c r="P2834" t="str">
        <f t="shared" si="45"/>
        <v/>
      </c>
    </row>
    <row r="2835" spans="1:16" x14ac:dyDescent="0.25">
      <c r="A2835" t="str">
        <f>Table15[[#This Row],[Name]]</f>
        <v>FASAApalloLFTJ2</v>
      </c>
      <c r="B2835" t="str">
        <f>IF(VLOOKUP($A2835,Parts!$A:$AM,B$1,0)="X",S$2,"")</f>
        <v/>
      </c>
      <c r="C2835" t="str">
        <f>IF(VLOOKUP($A2835,Parts!$A:$AM,C$1,0)="X",T$2,"")</f>
        <v/>
      </c>
      <c r="D2835" t="str">
        <f>IF(VLOOKUP($A2835,Parts!$A:$AM,D$1,0)="X",U$2,"")</f>
        <v/>
      </c>
      <c r="E2835" t="str">
        <f>IF(VLOOKUP($A2835,Parts!$A:$AM,E$1,0)="X",V$2,"")</f>
        <v/>
      </c>
      <c r="F2835" t="str">
        <f>IF(VLOOKUP($A2835,Parts!$A:$AM,F$1,0)="X",W$2,"")</f>
        <v/>
      </c>
      <c r="G2835" t="str">
        <f>IF(VLOOKUP($A2835,Parts!$A:$AM,G$1,0)="X",X$2,"")</f>
        <v/>
      </c>
      <c r="H2835" t="str">
        <f>IF(VLOOKUP($A2835,Parts!$A:$AM,H$1,0)="X",Y$2,"")</f>
        <v/>
      </c>
      <c r="I2835" t="str">
        <f>IF(VLOOKUP($A2835,Parts!$A:$AM,I$1,0)="X",Z$2,"")</f>
        <v/>
      </c>
      <c r="J2835" t="str">
        <f>IF(VLOOKUP($A2835,Parts!$A:$AM,J$1,0)="X",AA$2,"")</f>
        <v/>
      </c>
      <c r="K2835" t="str">
        <f>IF(VLOOKUP($A2835,Parts!$A:$AM,K$1,0)="X",AB$2,"")</f>
        <v/>
      </c>
      <c r="L2835" t="str">
        <f>IF(VLOOKUP($A2835,Parts!$A:$AM,L$1,0)="X",AC$2,"")</f>
        <v/>
      </c>
      <c r="M2835" t="str">
        <f>IF(VLOOKUP($A2835,Parts!$A:$AM,M$1,0)="X",AD$2,"")</f>
        <v/>
      </c>
      <c r="N2835" t="str">
        <f>IF(VLOOKUP($A2835,Parts!$A:$AM,N$1,0)="X",AE$2,"")</f>
        <v/>
      </c>
      <c r="O2835" t="str">
        <f>IF(VLOOKUP($A2835,Parts!$A:$AM,O$1,0)="X",AF$2,"")</f>
        <v/>
      </c>
      <c r="P2835" t="str">
        <f t="shared" si="45"/>
        <v/>
      </c>
    </row>
    <row r="2836" spans="1:16" x14ac:dyDescent="0.25">
      <c r="A2836" t="str">
        <f>Table15[[#This Row],[Name]]</f>
        <v>FASAApalloLFTSVS2</v>
      </c>
      <c r="B2836" t="str">
        <f>IF(VLOOKUP($A2836,Parts!$A:$AM,B$1,0)="X",S$2,"")</f>
        <v/>
      </c>
      <c r="C2836" t="str">
        <f>IF(VLOOKUP($A2836,Parts!$A:$AM,C$1,0)="X",T$2,"")</f>
        <v/>
      </c>
      <c r="D2836" t="str">
        <f>IF(VLOOKUP($A2836,Parts!$A:$AM,D$1,0)="X",U$2,"")</f>
        <v/>
      </c>
      <c r="E2836" t="str">
        <f>IF(VLOOKUP($A2836,Parts!$A:$AM,E$1,0)="X",V$2,"")</f>
        <v/>
      </c>
      <c r="F2836" t="str">
        <f>IF(VLOOKUP($A2836,Parts!$A:$AM,F$1,0)="X",W$2,"")</f>
        <v/>
      </c>
      <c r="G2836" t="str">
        <f>IF(VLOOKUP($A2836,Parts!$A:$AM,G$1,0)="X",X$2,"")</f>
        <v/>
      </c>
      <c r="H2836" t="str">
        <f>IF(VLOOKUP($A2836,Parts!$A:$AM,H$1,0)="X",Y$2,"")</f>
        <v/>
      </c>
      <c r="I2836" t="str">
        <f>IF(VLOOKUP($A2836,Parts!$A:$AM,I$1,0)="X",Z$2,"")</f>
        <v/>
      </c>
      <c r="J2836" t="str">
        <f>IF(VLOOKUP($A2836,Parts!$A:$AM,J$1,0)="X",AA$2,"")</f>
        <v/>
      </c>
      <c r="K2836" t="str">
        <f>IF(VLOOKUP($A2836,Parts!$A:$AM,K$1,0)="X",AB$2,"")</f>
        <v/>
      </c>
      <c r="L2836" t="str">
        <f>IF(VLOOKUP($A2836,Parts!$A:$AM,L$1,0)="X",AC$2,"")</f>
        <v/>
      </c>
      <c r="M2836" t="str">
        <f>IF(VLOOKUP($A2836,Parts!$A:$AM,M$1,0)="X",AD$2,"")</f>
        <v/>
      </c>
      <c r="N2836" t="str">
        <f>IF(VLOOKUP($A2836,Parts!$A:$AM,N$1,0)="X",AE$2,"")</f>
        <v/>
      </c>
      <c r="O2836" t="str">
        <f>IF(VLOOKUP($A2836,Parts!$A:$AM,O$1,0)="X",AF$2,"")</f>
        <v/>
      </c>
      <c r="P2836" t="str">
        <f t="shared" si="45"/>
        <v/>
      </c>
    </row>
    <row r="2837" spans="1:16" x14ac:dyDescent="0.25">
      <c r="A2837" t="str">
        <f>Table15[[#This Row],[Name]]</f>
        <v>RSBprobeSaturn2</v>
      </c>
      <c r="B2837" t="str">
        <f>IF(VLOOKUP($A2837,Parts!$A:$AM,B$1,0)="X",S$2,"")</f>
        <v xml:space="preserve">    MODULE
    { name = ModuleTagAvionics }
</v>
      </c>
      <c r="C2837" t="str">
        <f>IF(VLOOKUP($A2837,Parts!$A:$AM,C$1,0)="X",T$2,"")</f>
        <v/>
      </c>
      <c r="D2837" t="str">
        <f>IF(VLOOKUP($A2837,Parts!$A:$AM,D$1,0)="X",U$2,"")</f>
        <v/>
      </c>
      <c r="E2837" t="str">
        <f>IF(VLOOKUP($A2837,Parts!$A:$AM,E$1,0)="X",V$2,"")</f>
        <v/>
      </c>
      <c r="F2837" t="str">
        <f>IF(VLOOKUP($A2837,Parts!$A:$AM,F$1,0)="X",W$2,"")</f>
        <v/>
      </c>
      <c r="G2837" t="str">
        <f>IF(VLOOKUP($A2837,Parts!$A:$AM,G$1,0)="X",X$2,"")</f>
        <v/>
      </c>
      <c r="H2837" t="str">
        <f>IF(VLOOKUP($A2837,Parts!$A:$AM,H$1,0)="X",Y$2,"")</f>
        <v/>
      </c>
      <c r="I2837" t="str">
        <f>IF(VLOOKUP($A2837,Parts!$A:$AM,I$1,0)="X",Z$2,"")</f>
        <v/>
      </c>
      <c r="J2837" t="str">
        <f>IF(VLOOKUP($A2837,Parts!$A:$AM,J$1,0)="X",AA$2,"")</f>
        <v/>
      </c>
      <c r="K2837" t="str">
        <f>IF(VLOOKUP($A2837,Parts!$A:$AM,K$1,0)="X",AB$2,"")</f>
        <v/>
      </c>
      <c r="L2837" t="str">
        <f>IF(VLOOKUP($A2837,Parts!$A:$AM,L$1,0)="X",AC$2,"")</f>
        <v/>
      </c>
      <c r="M2837" t="str">
        <f>IF(VLOOKUP($A2837,Parts!$A:$AM,M$1,0)="X",AD$2,"")</f>
        <v/>
      </c>
      <c r="N2837" t="str">
        <f>IF(VLOOKUP($A2837,Parts!$A:$AM,N$1,0)="X",AE$2,"")</f>
        <v/>
      </c>
      <c r="O2837" t="str">
        <f>IF(VLOOKUP($A2837,Parts!$A:$AM,O$1,0)="X",AF$2,"")</f>
        <v/>
      </c>
      <c r="P2837" t="str">
        <f t="shared" si="45"/>
        <v xml:space="preserve">    MODULE
    { name = ModuleTagAvionics }
</v>
      </c>
    </row>
    <row r="2838" spans="1:16" x14ac:dyDescent="0.25">
      <c r="A2838" t="str">
        <f>Table15[[#This Row],[Name]]</f>
        <v>SXT375mProbe</v>
      </c>
      <c r="B2838" t="str">
        <f>IF(VLOOKUP($A2838,Parts!$A:$AM,B$1,0)="X",S$2,"")</f>
        <v xml:space="preserve">    MODULE
    { name = ModuleTagAvionics }
</v>
      </c>
      <c r="C2838" t="str">
        <f>IF(VLOOKUP($A2838,Parts!$A:$AM,C$1,0)="X",T$2,"")</f>
        <v/>
      </c>
      <c r="D2838" t="str">
        <f>IF(VLOOKUP($A2838,Parts!$A:$AM,D$1,0)="X",U$2,"")</f>
        <v/>
      </c>
      <c r="E2838" t="str">
        <f>IF(VLOOKUP($A2838,Parts!$A:$AM,E$1,0)="X",V$2,"")</f>
        <v/>
      </c>
      <c r="F2838" t="str">
        <f>IF(VLOOKUP($A2838,Parts!$A:$AM,F$1,0)="X",W$2,"")</f>
        <v/>
      </c>
      <c r="G2838" t="str">
        <f>IF(VLOOKUP($A2838,Parts!$A:$AM,G$1,0)="X",X$2,"")</f>
        <v/>
      </c>
      <c r="H2838" t="str">
        <f>IF(VLOOKUP($A2838,Parts!$A:$AM,H$1,0)="X",Y$2,"")</f>
        <v/>
      </c>
      <c r="I2838" t="str">
        <f>IF(VLOOKUP($A2838,Parts!$A:$AM,I$1,0)="X",Z$2,"")</f>
        <v/>
      </c>
      <c r="J2838" t="str">
        <f>IF(VLOOKUP($A2838,Parts!$A:$AM,J$1,0)="X",AA$2,"")</f>
        <v/>
      </c>
      <c r="K2838" t="str">
        <f>IF(VLOOKUP($A2838,Parts!$A:$AM,K$1,0)="X",AB$2,"")</f>
        <v/>
      </c>
      <c r="L2838" t="str">
        <f>IF(VLOOKUP($A2838,Parts!$A:$AM,L$1,0)="X",AC$2,"")</f>
        <v/>
      </c>
      <c r="M2838" t="str">
        <f>IF(VLOOKUP($A2838,Parts!$A:$AM,M$1,0)="X",AD$2,"")</f>
        <v/>
      </c>
      <c r="N2838" t="str">
        <f>IF(VLOOKUP($A2838,Parts!$A:$AM,N$1,0)="X",AE$2,"")</f>
        <v/>
      </c>
      <c r="O2838" t="str">
        <f>IF(VLOOKUP($A2838,Parts!$A:$AM,O$1,0)="X",AF$2,"")</f>
        <v/>
      </c>
      <c r="P2838" t="str">
        <f t="shared" si="45"/>
        <v xml:space="preserve">    MODULE
    { name = ModuleTagAvionics }
</v>
      </c>
    </row>
    <row r="2839" spans="1:16" x14ac:dyDescent="0.25">
      <c r="A2839" t="str">
        <f>Table15[[#This Row],[Name]]</f>
        <v>bluedog_Saturn_S4_InstrumentUnit</v>
      </c>
      <c r="B2839" t="str">
        <f>IF(VLOOKUP($A2839,Parts!$A:$AM,B$1,0)="X",S$2,"")</f>
        <v xml:space="preserve">    MODULE
    { name = ModuleTagAvionics }
</v>
      </c>
      <c r="C2839" t="str">
        <f>IF(VLOOKUP($A2839,Parts!$A:$AM,C$1,0)="X",T$2,"")</f>
        <v/>
      </c>
      <c r="D2839" t="str">
        <f>IF(VLOOKUP($A2839,Parts!$A:$AM,D$1,0)="X",U$2,"")</f>
        <v/>
      </c>
      <c r="E2839" t="str">
        <f>IF(VLOOKUP($A2839,Parts!$A:$AM,E$1,0)="X",V$2,"")</f>
        <v/>
      </c>
      <c r="F2839" t="str">
        <f>IF(VLOOKUP($A2839,Parts!$A:$AM,F$1,0)="X",W$2,"")</f>
        <v/>
      </c>
      <c r="G2839" t="str">
        <f>IF(VLOOKUP($A2839,Parts!$A:$AM,G$1,0)="X",X$2,"")</f>
        <v/>
      </c>
      <c r="H2839" t="str">
        <f>IF(VLOOKUP($A2839,Parts!$A:$AM,H$1,0)="X",Y$2,"")</f>
        <v/>
      </c>
      <c r="I2839" t="str">
        <f>IF(VLOOKUP($A2839,Parts!$A:$AM,I$1,0)="X",Z$2,"")</f>
        <v/>
      </c>
      <c r="J2839" t="str">
        <f>IF(VLOOKUP($A2839,Parts!$A:$AM,J$1,0)="X",AA$2,"")</f>
        <v/>
      </c>
      <c r="K2839" t="str">
        <f>IF(VLOOKUP($A2839,Parts!$A:$AM,K$1,0)="X",AB$2,"")</f>
        <v/>
      </c>
      <c r="L2839" t="str">
        <f>IF(VLOOKUP($A2839,Parts!$A:$AM,L$1,0)="X",AC$2,"")</f>
        <v/>
      </c>
      <c r="M2839" t="str">
        <f>IF(VLOOKUP($A2839,Parts!$A:$AM,M$1,0)="X",AD$2,"")</f>
        <v/>
      </c>
      <c r="N2839" t="str">
        <f>IF(VLOOKUP($A2839,Parts!$A:$AM,N$1,0)="X",AE$2,"")</f>
        <v/>
      </c>
      <c r="O2839" t="str">
        <f>IF(VLOOKUP($A2839,Parts!$A:$AM,O$1,0)="X",AF$2,"")</f>
        <v/>
      </c>
      <c r="P2839" t="str">
        <f t="shared" si="45"/>
        <v xml:space="preserve">    MODULE
    { name = ModuleTagAvionics }
</v>
      </c>
    </row>
    <row r="2840" spans="1:16" x14ac:dyDescent="0.25">
      <c r="A2840" t="str">
        <f>Table15[[#This Row],[Name]]</f>
        <v>RSBdecouplerSaturnSIV</v>
      </c>
      <c r="B2840" t="str">
        <f>IF(VLOOKUP($A2840,Parts!$A:$AM,B$1,0)="X",S$2,"")</f>
        <v/>
      </c>
      <c r="C2840" t="str">
        <f>IF(VLOOKUP($A2840,Parts!$A:$AM,C$1,0)="X",T$2,"")</f>
        <v/>
      </c>
      <c r="D2840" t="str">
        <f>IF(VLOOKUP($A2840,Parts!$A:$AM,D$1,0)="X",U$2,"")</f>
        <v/>
      </c>
      <c r="E2840" t="str">
        <f>IF(VLOOKUP($A2840,Parts!$A:$AM,E$1,0)="X",V$2,"")</f>
        <v/>
      </c>
      <c r="F2840" t="str">
        <f>IF(VLOOKUP($A2840,Parts!$A:$AM,F$1,0)="X",W$2,"")</f>
        <v/>
      </c>
      <c r="G2840" t="str">
        <f>IF(VLOOKUP($A2840,Parts!$A:$AM,G$1,0)="X",X$2,"")</f>
        <v/>
      </c>
      <c r="H2840" t="str">
        <f>IF(VLOOKUP($A2840,Parts!$A:$AM,H$1,0)="X",Y$2,"")</f>
        <v/>
      </c>
      <c r="I2840" t="str">
        <f>IF(VLOOKUP($A2840,Parts!$A:$AM,I$1,0)="X",Z$2,"")</f>
        <v/>
      </c>
      <c r="J2840" t="str">
        <f>IF(VLOOKUP($A2840,Parts!$A:$AM,J$1,0)="X",AA$2,"")</f>
        <v/>
      </c>
      <c r="K2840" t="str">
        <f>IF(VLOOKUP($A2840,Parts!$A:$AM,K$1,0)="X",AB$2,"")</f>
        <v/>
      </c>
      <c r="L2840" t="str">
        <f>IF(VLOOKUP($A2840,Parts!$A:$AM,L$1,0)="X",AC$2,"")</f>
        <v/>
      </c>
      <c r="M2840" t="str">
        <f>IF(VLOOKUP($A2840,Parts!$A:$AM,M$1,0)="X",AD$2,"")</f>
        <v/>
      </c>
      <c r="N2840" t="str">
        <f>IF(VLOOKUP($A2840,Parts!$A:$AM,N$1,0)="X",AE$2,"")</f>
        <v/>
      </c>
      <c r="O2840" t="str">
        <f>IF(VLOOKUP($A2840,Parts!$A:$AM,O$1,0)="X",AF$2,"")</f>
        <v/>
      </c>
      <c r="P2840" t="str">
        <f t="shared" si="45"/>
        <v/>
      </c>
    </row>
    <row r="2841" spans="1:16" x14ac:dyDescent="0.25">
      <c r="A2841" t="str">
        <f>Table15[[#This Row],[Name]]</f>
        <v>RSBfinSaturnSIblackL</v>
      </c>
      <c r="B2841" t="str">
        <f>IF(VLOOKUP($A2841,Parts!$A:$AM,B$1,0)="X",S$2,"")</f>
        <v/>
      </c>
      <c r="C2841" t="str">
        <f>IF(VLOOKUP($A2841,Parts!$A:$AM,C$1,0)="X",T$2,"")</f>
        <v/>
      </c>
      <c r="D2841" t="str">
        <f>IF(VLOOKUP($A2841,Parts!$A:$AM,D$1,0)="X",U$2,"")</f>
        <v/>
      </c>
      <c r="E2841" t="str">
        <f>IF(VLOOKUP($A2841,Parts!$A:$AM,E$1,0)="X",V$2,"")</f>
        <v/>
      </c>
      <c r="F2841" t="str">
        <f>IF(VLOOKUP($A2841,Parts!$A:$AM,F$1,0)="X",W$2,"")</f>
        <v/>
      </c>
      <c r="G2841" t="str">
        <f>IF(VLOOKUP($A2841,Parts!$A:$AM,G$1,0)="X",X$2,"")</f>
        <v/>
      </c>
      <c r="H2841" t="str">
        <f>IF(VLOOKUP($A2841,Parts!$A:$AM,H$1,0)="X",Y$2,"")</f>
        <v/>
      </c>
      <c r="I2841" t="str">
        <f>IF(VLOOKUP($A2841,Parts!$A:$AM,I$1,0)="X",Z$2,"")</f>
        <v/>
      </c>
      <c r="J2841" t="str">
        <f>IF(VLOOKUP($A2841,Parts!$A:$AM,J$1,0)="X",AA$2,"")</f>
        <v/>
      </c>
      <c r="K2841" t="str">
        <f>IF(VLOOKUP($A2841,Parts!$A:$AM,K$1,0)="X",AB$2,"")</f>
        <v/>
      </c>
      <c r="L2841" t="str">
        <f>IF(VLOOKUP($A2841,Parts!$A:$AM,L$1,0)="X",AC$2,"")</f>
        <v/>
      </c>
      <c r="M2841" t="str">
        <f>IF(VLOOKUP($A2841,Parts!$A:$AM,M$1,0)="X",AD$2,"")</f>
        <v/>
      </c>
      <c r="N2841" t="str">
        <f>IF(VLOOKUP($A2841,Parts!$A:$AM,N$1,0)="X",AE$2,"")</f>
        <v/>
      </c>
      <c r="O2841" t="str">
        <f>IF(VLOOKUP($A2841,Parts!$A:$AM,O$1,0)="X",AF$2,"")</f>
        <v/>
      </c>
      <c r="P2841" t="str">
        <f t="shared" si="45"/>
        <v/>
      </c>
    </row>
    <row r="2842" spans="1:16" x14ac:dyDescent="0.25">
      <c r="A2842" t="str">
        <f>Table15[[#This Row],[Name]]</f>
        <v>RSBfinSaturnSIwhiteL</v>
      </c>
      <c r="B2842" t="str">
        <f>IF(VLOOKUP($A2842,Parts!$A:$AM,B$1,0)="X",S$2,"")</f>
        <v/>
      </c>
      <c r="C2842" t="str">
        <f>IF(VLOOKUP($A2842,Parts!$A:$AM,C$1,0)="X",T$2,"")</f>
        <v/>
      </c>
      <c r="D2842" t="str">
        <f>IF(VLOOKUP($A2842,Parts!$A:$AM,D$1,0)="X",U$2,"")</f>
        <v/>
      </c>
      <c r="E2842" t="str">
        <f>IF(VLOOKUP($A2842,Parts!$A:$AM,E$1,0)="X",V$2,"")</f>
        <v/>
      </c>
      <c r="F2842" t="str">
        <f>IF(VLOOKUP($A2842,Parts!$A:$AM,F$1,0)="X",W$2,"")</f>
        <v/>
      </c>
      <c r="G2842" t="str">
        <f>IF(VLOOKUP($A2842,Parts!$A:$AM,G$1,0)="X",X$2,"")</f>
        <v/>
      </c>
      <c r="H2842" t="str">
        <f>IF(VLOOKUP($A2842,Parts!$A:$AM,H$1,0)="X",Y$2,"")</f>
        <v/>
      </c>
      <c r="I2842" t="str">
        <f>IF(VLOOKUP($A2842,Parts!$A:$AM,I$1,0)="X",Z$2,"")</f>
        <v/>
      </c>
      <c r="J2842" t="str">
        <f>IF(VLOOKUP($A2842,Parts!$A:$AM,J$1,0)="X",AA$2,"")</f>
        <v/>
      </c>
      <c r="K2842" t="str">
        <f>IF(VLOOKUP($A2842,Parts!$A:$AM,K$1,0)="X",AB$2,"")</f>
        <v/>
      </c>
      <c r="L2842" t="str">
        <f>IF(VLOOKUP($A2842,Parts!$A:$AM,L$1,0)="X",AC$2,"")</f>
        <v/>
      </c>
      <c r="M2842" t="str">
        <f>IF(VLOOKUP($A2842,Parts!$A:$AM,M$1,0)="X",AD$2,"")</f>
        <v/>
      </c>
      <c r="N2842" t="str">
        <f>IF(VLOOKUP($A2842,Parts!$A:$AM,N$1,0)="X",AE$2,"")</f>
        <v/>
      </c>
      <c r="O2842" t="str">
        <f>IF(VLOOKUP($A2842,Parts!$A:$AM,O$1,0)="X",AF$2,"")</f>
        <v/>
      </c>
      <c r="P2842" t="str">
        <f t="shared" si="45"/>
        <v/>
      </c>
    </row>
    <row r="2843" spans="1:16" x14ac:dyDescent="0.25">
      <c r="A2843" t="str">
        <f>Table15[[#This Row],[Name]]</f>
        <v>RSBfairingSaturn4m</v>
      </c>
      <c r="B2843" t="str">
        <f>IF(VLOOKUP($A2843,Parts!$A:$AM,B$1,0)="X",S$2,"")</f>
        <v/>
      </c>
      <c r="C2843" t="str">
        <f>IF(VLOOKUP($A2843,Parts!$A:$AM,C$1,0)="X",T$2,"")</f>
        <v/>
      </c>
      <c r="D2843" t="str">
        <f>IF(VLOOKUP($A2843,Parts!$A:$AM,D$1,0)="X",U$2,"")</f>
        <v/>
      </c>
      <c r="E2843" t="str">
        <f>IF(VLOOKUP($A2843,Parts!$A:$AM,E$1,0)="X",V$2,"")</f>
        <v/>
      </c>
      <c r="F2843" t="str">
        <f>IF(VLOOKUP($A2843,Parts!$A:$AM,F$1,0)="X",W$2,"")</f>
        <v/>
      </c>
      <c r="G2843" t="str">
        <f>IF(VLOOKUP($A2843,Parts!$A:$AM,G$1,0)="X",X$2,"")</f>
        <v/>
      </c>
      <c r="H2843" t="str">
        <f>IF(VLOOKUP($A2843,Parts!$A:$AM,H$1,0)="X",Y$2,"")</f>
        <v/>
      </c>
      <c r="I2843" t="str">
        <f>IF(VLOOKUP($A2843,Parts!$A:$AM,I$1,0)="X",Z$2,"")</f>
        <v/>
      </c>
      <c r="J2843" t="str">
        <f>IF(VLOOKUP($A2843,Parts!$A:$AM,J$1,0)="X",AA$2,"")</f>
        <v/>
      </c>
      <c r="K2843" t="str">
        <f>IF(VLOOKUP($A2843,Parts!$A:$AM,K$1,0)="X",AB$2,"")</f>
        <v/>
      </c>
      <c r="L2843" t="str">
        <f>IF(VLOOKUP($A2843,Parts!$A:$AM,L$1,0)="X",AC$2,"")</f>
        <v/>
      </c>
      <c r="M2843" t="str">
        <f>IF(VLOOKUP($A2843,Parts!$A:$AM,M$1,0)="X",AD$2,"")</f>
        <v/>
      </c>
      <c r="N2843" t="str">
        <f>IF(VLOOKUP($A2843,Parts!$A:$AM,N$1,0)="X",AE$2,"")</f>
        <v/>
      </c>
      <c r="O2843" t="str">
        <f>IF(VLOOKUP($A2843,Parts!$A:$AM,O$1,0)="X",AF$2,"")</f>
        <v/>
      </c>
      <c r="P2843" t="str">
        <f t="shared" si="45"/>
        <v/>
      </c>
    </row>
    <row r="2844" spans="1:16" x14ac:dyDescent="0.25">
      <c r="A2844" t="str">
        <f>Table15[[#This Row],[Name]]</f>
        <v>RSBtankSaturnSIV</v>
      </c>
      <c r="B2844" t="str">
        <f>IF(VLOOKUP($A2844,Parts!$A:$AM,B$1,0)="X",S$2,"")</f>
        <v/>
      </c>
      <c r="C2844" t="str">
        <f>IF(VLOOKUP($A2844,Parts!$A:$AM,C$1,0)="X",T$2,"")</f>
        <v/>
      </c>
      <c r="D2844" t="str">
        <f>IF(VLOOKUP($A2844,Parts!$A:$AM,D$1,0)="X",U$2,"")</f>
        <v/>
      </c>
      <c r="E2844" t="str">
        <f>IF(VLOOKUP($A2844,Parts!$A:$AM,E$1,0)="X",V$2,"")</f>
        <v/>
      </c>
      <c r="F2844" t="str">
        <f>IF(VLOOKUP($A2844,Parts!$A:$AM,F$1,0)="X",W$2,"")</f>
        <v/>
      </c>
      <c r="G2844" t="str">
        <f>IF(VLOOKUP($A2844,Parts!$A:$AM,G$1,0)="X",X$2,"")</f>
        <v/>
      </c>
      <c r="H2844" t="str">
        <f>IF(VLOOKUP($A2844,Parts!$A:$AM,H$1,0)="X",Y$2,"")</f>
        <v/>
      </c>
      <c r="I2844" t="str">
        <f>IF(VLOOKUP($A2844,Parts!$A:$AM,I$1,0)="X",Z$2,"")</f>
        <v/>
      </c>
      <c r="J2844" t="str">
        <f>IF(VLOOKUP($A2844,Parts!$A:$AM,J$1,0)="X",AA$2,"")</f>
        <v/>
      </c>
      <c r="K2844" t="str">
        <f>IF(VLOOKUP($A2844,Parts!$A:$AM,K$1,0)="X",AB$2,"")</f>
        <v/>
      </c>
      <c r="L2844" t="str">
        <f>IF(VLOOKUP($A2844,Parts!$A:$AM,L$1,0)="X",AC$2,"")</f>
        <v/>
      </c>
      <c r="M2844" t="str">
        <f>IF(VLOOKUP($A2844,Parts!$A:$AM,M$1,0)="X",AD$2,"")</f>
        <v/>
      </c>
      <c r="N2844" t="str">
        <f>IF(VLOOKUP($A2844,Parts!$A:$AM,N$1,0)="X",AE$2,"")</f>
        <v/>
      </c>
      <c r="O2844" t="str">
        <f>IF(VLOOKUP($A2844,Parts!$A:$AM,O$1,0)="X",AF$2,"")</f>
        <v/>
      </c>
      <c r="P2844" t="str">
        <f t="shared" si="45"/>
        <v/>
      </c>
    </row>
    <row r="2845" spans="1:16" x14ac:dyDescent="0.25">
      <c r="A2845" t="str">
        <f>Table15[[#This Row],[Name]]</f>
        <v>RSBfinSaturnSIblackS</v>
      </c>
      <c r="B2845" t="str">
        <f>IF(VLOOKUP($A2845,Parts!$A:$AM,B$1,0)="X",S$2,"")</f>
        <v/>
      </c>
      <c r="C2845" t="str">
        <f>IF(VLOOKUP($A2845,Parts!$A:$AM,C$1,0)="X",T$2,"")</f>
        <v/>
      </c>
      <c r="D2845" t="str">
        <f>IF(VLOOKUP($A2845,Parts!$A:$AM,D$1,0)="X",U$2,"")</f>
        <v/>
      </c>
      <c r="E2845" t="str">
        <f>IF(VLOOKUP($A2845,Parts!$A:$AM,E$1,0)="X",V$2,"")</f>
        <v/>
      </c>
      <c r="F2845" t="str">
        <f>IF(VLOOKUP($A2845,Parts!$A:$AM,F$1,0)="X",W$2,"")</f>
        <v/>
      </c>
      <c r="G2845" t="str">
        <f>IF(VLOOKUP($A2845,Parts!$A:$AM,G$1,0)="X",X$2,"")</f>
        <v/>
      </c>
      <c r="H2845" t="str">
        <f>IF(VLOOKUP($A2845,Parts!$A:$AM,H$1,0)="X",Y$2,"")</f>
        <v/>
      </c>
      <c r="I2845" t="str">
        <f>IF(VLOOKUP($A2845,Parts!$A:$AM,I$1,0)="X",Z$2,"")</f>
        <v/>
      </c>
      <c r="J2845" t="str">
        <f>IF(VLOOKUP($A2845,Parts!$A:$AM,J$1,0)="X",AA$2,"")</f>
        <v/>
      </c>
      <c r="K2845" t="str">
        <f>IF(VLOOKUP($A2845,Parts!$A:$AM,K$1,0)="X",AB$2,"")</f>
        <v/>
      </c>
      <c r="L2845" t="str">
        <f>IF(VLOOKUP($A2845,Parts!$A:$AM,L$1,0)="X",AC$2,"")</f>
        <v/>
      </c>
      <c r="M2845" t="str">
        <f>IF(VLOOKUP($A2845,Parts!$A:$AM,M$1,0)="X",AD$2,"")</f>
        <v/>
      </c>
      <c r="N2845" t="str">
        <f>IF(VLOOKUP($A2845,Parts!$A:$AM,N$1,0)="X",AE$2,"")</f>
        <v/>
      </c>
      <c r="O2845" t="str">
        <f>IF(VLOOKUP($A2845,Parts!$A:$AM,O$1,0)="X",AF$2,"")</f>
        <v/>
      </c>
      <c r="P2845" t="str">
        <f t="shared" si="45"/>
        <v/>
      </c>
    </row>
    <row r="2846" spans="1:16" x14ac:dyDescent="0.25">
      <c r="A2846" t="str">
        <f>Table15[[#This Row],[Name]]</f>
        <v>RSBfinSaturnSIwhiteS</v>
      </c>
      <c r="B2846" t="str">
        <f>IF(VLOOKUP($A2846,Parts!$A:$AM,B$1,0)="X",S$2,"")</f>
        <v/>
      </c>
      <c r="C2846" t="str">
        <f>IF(VLOOKUP($A2846,Parts!$A:$AM,C$1,0)="X",T$2,"")</f>
        <v/>
      </c>
      <c r="D2846" t="str">
        <f>IF(VLOOKUP($A2846,Parts!$A:$AM,D$1,0)="X",U$2,"")</f>
        <v/>
      </c>
      <c r="E2846" t="str">
        <f>IF(VLOOKUP($A2846,Parts!$A:$AM,E$1,0)="X",V$2,"")</f>
        <v/>
      </c>
      <c r="F2846" t="str">
        <f>IF(VLOOKUP($A2846,Parts!$A:$AM,F$1,0)="X",W$2,"")</f>
        <v/>
      </c>
      <c r="G2846" t="str">
        <f>IF(VLOOKUP($A2846,Parts!$A:$AM,G$1,0)="X",X$2,"")</f>
        <v/>
      </c>
      <c r="H2846" t="str">
        <f>IF(VLOOKUP($A2846,Parts!$A:$AM,H$1,0)="X",Y$2,"")</f>
        <v/>
      </c>
      <c r="I2846" t="str">
        <f>IF(VLOOKUP($A2846,Parts!$A:$AM,I$1,0)="X",Z$2,"")</f>
        <v/>
      </c>
      <c r="J2846" t="str">
        <f>IF(VLOOKUP($A2846,Parts!$A:$AM,J$1,0)="X",AA$2,"")</f>
        <v/>
      </c>
      <c r="K2846" t="str">
        <f>IF(VLOOKUP($A2846,Parts!$A:$AM,K$1,0)="X",AB$2,"")</f>
        <v/>
      </c>
      <c r="L2846" t="str">
        <f>IF(VLOOKUP($A2846,Parts!$A:$AM,L$1,0)="X",AC$2,"")</f>
        <v/>
      </c>
      <c r="M2846" t="str">
        <f>IF(VLOOKUP($A2846,Parts!$A:$AM,M$1,0)="X",AD$2,"")</f>
        <v/>
      </c>
      <c r="N2846" t="str">
        <f>IF(VLOOKUP($A2846,Parts!$A:$AM,N$1,0)="X",AE$2,"")</f>
        <v/>
      </c>
      <c r="O2846" t="str">
        <f>IF(VLOOKUP($A2846,Parts!$A:$AM,O$1,0)="X",AF$2,"")</f>
        <v/>
      </c>
      <c r="P2846" t="str">
        <f t="shared" si="45"/>
        <v/>
      </c>
    </row>
    <row r="2847" spans="1:16" x14ac:dyDescent="0.25">
      <c r="A2847" t="str">
        <f>Table15[[#This Row],[Name]]</f>
        <v>RSBfinSaturnSIBblack</v>
      </c>
      <c r="B2847" t="str">
        <f>IF(VLOOKUP($A2847,Parts!$A:$AM,B$1,0)="X",S$2,"")</f>
        <v/>
      </c>
      <c r="C2847" t="str">
        <f>IF(VLOOKUP($A2847,Parts!$A:$AM,C$1,0)="X",T$2,"")</f>
        <v/>
      </c>
      <c r="D2847" t="str">
        <f>IF(VLOOKUP($A2847,Parts!$A:$AM,D$1,0)="X",U$2,"")</f>
        <v/>
      </c>
      <c r="E2847" t="str">
        <f>IF(VLOOKUP($A2847,Parts!$A:$AM,E$1,0)="X",V$2,"")</f>
        <v/>
      </c>
      <c r="F2847" t="str">
        <f>IF(VLOOKUP($A2847,Parts!$A:$AM,F$1,0)="X",W$2,"")</f>
        <v/>
      </c>
      <c r="G2847" t="str">
        <f>IF(VLOOKUP($A2847,Parts!$A:$AM,G$1,0)="X",X$2,"")</f>
        <v/>
      </c>
      <c r="H2847" t="str">
        <f>IF(VLOOKUP($A2847,Parts!$A:$AM,H$1,0)="X",Y$2,"")</f>
        <v/>
      </c>
      <c r="I2847" t="str">
        <f>IF(VLOOKUP($A2847,Parts!$A:$AM,I$1,0)="X",Z$2,"")</f>
        <v/>
      </c>
      <c r="J2847" t="str">
        <f>IF(VLOOKUP($A2847,Parts!$A:$AM,J$1,0)="X",AA$2,"")</f>
        <v/>
      </c>
      <c r="K2847" t="str">
        <f>IF(VLOOKUP($A2847,Parts!$A:$AM,K$1,0)="X",AB$2,"")</f>
        <v/>
      </c>
      <c r="L2847" t="str">
        <f>IF(VLOOKUP($A2847,Parts!$A:$AM,L$1,0)="X",AC$2,"")</f>
        <v/>
      </c>
      <c r="M2847" t="str">
        <f>IF(VLOOKUP($A2847,Parts!$A:$AM,M$1,0)="X",AD$2,"")</f>
        <v/>
      </c>
      <c r="N2847" t="str">
        <f>IF(VLOOKUP($A2847,Parts!$A:$AM,N$1,0)="X",AE$2,"")</f>
        <v/>
      </c>
      <c r="O2847" t="str">
        <f>IF(VLOOKUP($A2847,Parts!$A:$AM,O$1,0)="X",AF$2,"")</f>
        <v/>
      </c>
      <c r="P2847" t="str">
        <f t="shared" si="45"/>
        <v/>
      </c>
    </row>
    <row r="2848" spans="1:16" x14ac:dyDescent="0.25">
      <c r="A2848" t="str">
        <f>Table15[[#This Row],[Name]]</f>
        <v>RSBfinSaturnSIBwhite</v>
      </c>
      <c r="B2848" t="str">
        <f>IF(VLOOKUP($A2848,Parts!$A:$AM,B$1,0)="X",S$2,"")</f>
        <v/>
      </c>
      <c r="C2848" t="str">
        <f>IF(VLOOKUP($A2848,Parts!$A:$AM,C$1,0)="X",T$2,"")</f>
        <v/>
      </c>
      <c r="D2848" t="str">
        <f>IF(VLOOKUP($A2848,Parts!$A:$AM,D$1,0)="X",U$2,"")</f>
        <v/>
      </c>
      <c r="E2848" t="str">
        <f>IF(VLOOKUP($A2848,Parts!$A:$AM,E$1,0)="X",V$2,"")</f>
        <v/>
      </c>
      <c r="F2848" t="str">
        <f>IF(VLOOKUP($A2848,Parts!$A:$AM,F$1,0)="X",W$2,"")</f>
        <v/>
      </c>
      <c r="G2848" t="str">
        <f>IF(VLOOKUP($A2848,Parts!$A:$AM,G$1,0)="X",X$2,"")</f>
        <v/>
      </c>
      <c r="H2848" t="str">
        <f>IF(VLOOKUP($A2848,Parts!$A:$AM,H$1,0)="X",Y$2,"")</f>
        <v/>
      </c>
      <c r="I2848" t="str">
        <f>IF(VLOOKUP($A2848,Parts!$A:$AM,I$1,0)="X",Z$2,"")</f>
        <v/>
      </c>
      <c r="J2848" t="str">
        <f>IF(VLOOKUP($A2848,Parts!$A:$AM,J$1,0)="X",AA$2,"")</f>
        <v/>
      </c>
      <c r="K2848" t="str">
        <f>IF(VLOOKUP($A2848,Parts!$A:$AM,K$1,0)="X",AB$2,"")</f>
        <v/>
      </c>
      <c r="L2848" t="str">
        <f>IF(VLOOKUP($A2848,Parts!$A:$AM,L$1,0)="X",AC$2,"")</f>
        <v/>
      </c>
      <c r="M2848" t="str">
        <f>IF(VLOOKUP($A2848,Parts!$A:$AM,M$1,0)="X",AD$2,"")</f>
        <v/>
      </c>
      <c r="N2848" t="str">
        <f>IF(VLOOKUP($A2848,Parts!$A:$AM,N$1,0)="X",AE$2,"")</f>
        <v/>
      </c>
      <c r="O2848" t="str">
        <f>IF(VLOOKUP($A2848,Parts!$A:$AM,O$1,0)="X",AF$2,"")</f>
        <v/>
      </c>
      <c r="P2848" t="str">
        <f t="shared" si="45"/>
        <v/>
      </c>
    </row>
    <row r="2849" spans="1:16" x14ac:dyDescent="0.25">
      <c r="A2849" t="str">
        <f>Table15[[#This Row],[Name]]</f>
        <v>RSBdecouplerSaturnSIVB2</v>
      </c>
      <c r="B2849" t="str">
        <f>IF(VLOOKUP($A2849,Parts!$A:$AM,B$1,0)="X",S$2,"")</f>
        <v/>
      </c>
      <c r="C2849" t="str">
        <f>IF(VLOOKUP($A2849,Parts!$A:$AM,C$1,0)="X",T$2,"")</f>
        <v/>
      </c>
      <c r="D2849" t="str">
        <f>IF(VLOOKUP($A2849,Parts!$A:$AM,D$1,0)="X",U$2,"")</f>
        <v/>
      </c>
      <c r="E2849" t="str">
        <f>IF(VLOOKUP($A2849,Parts!$A:$AM,E$1,0)="X",V$2,"")</f>
        <v/>
      </c>
      <c r="F2849" t="str">
        <f>IF(VLOOKUP($A2849,Parts!$A:$AM,F$1,0)="X",W$2,"")</f>
        <v/>
      </c>
      <c r="G2849" t="str">
        <f>IF(VLOOKUP($A2849,Parts!$A:$AM,G$1,0)="X",X$2,"")</f>
        <v/>
      </c>
      <c r="H2849" t="str">
        <f>IF(VLOOKUP($A2849,Parts!$A:$AM,H$1,0)="X",Y$2,"")</f>
        <v/>
      </c>
      <c r="I2849" t="str">
        <f>IF(VLOOKUP($A2849,Parts!$A:$AM,I$1,0)="X",Z$2,"")</f>
        <v/>
      </c>
      <c r="J2849" t="str">
        <f>IF(VLOOKUP($A2849,Parts!$A:$AM,J$1,0)="X",AA$2,"")</f>
        <v/>
      </c>
      <c r="K2849" t="str">
        <f>IF(VLOOKUP($A2849,Parts!$A:$AM,K$1,0)="X",AB$2,"")</f>
        <v/>
      </c>
      <c r="L2849" t="str">
        <f>IF(VLOOKUP($A2849,Parts!$A:$AM,L$1,0)="X",AC$2,"")</f>
        <v/>
      </c>
      <c r="M2849" t="str">
        <f>IF(VLOOKUP($A2849,Parts!$A:$AM,M$1,0)="X",AD$2,"")</f>
        <v/>
      </c>
      <c r="N2849" t="str">
        <f>IF(VLOOKUP($A2849,Parts!$A:$AM,N$1,0)="X",AE$2,"")</f>
        <v/>
      </c>
      <c r="O2849" t="str">
        <f>IF(VLOOKUP($A2849,Parts!$A:$AM,O$1,0)="X",AF$2,"")</f>
        <v/>
      </c>
      <c r="P2849" t="str">
        <f t="shared" si="45"/>
        <v/>
      </c>
    </row>
    <row r="2850" spans="1:16" x14ac:dyDescent="0.25">
      <c r="A2850" t="str">
        <f>Table15[[#This Row],[Name]]</f>
        <v>RSBnosecone6m</v>
      </c>
      <c r="B2850" t="str">
        <f>IF(VLOOKUP($A2850,Parts!$A:$AM,B$1,0)="X",S$2,"")</f>
        <v/>
      </c>
      <c r="C2850" t="str">
        <f>IF(VLOOKUP($A2850,Parts!$A:$AM,C$1,0)="X",T$2,"")</f>
        <v/>
      </c>
      <c r="D2850" t="str">
        <f>IF(VLOOKUP($A2850,Parts!$A:$AM,D$1,0)="X",U$2,"")</f>
        <v/>
      </c>
      <c r="E2850" t="str">
        <f>IF(VLOOKUP($A2850,Parts!$A:$AM,E$1,0)="X",V$2,"")</f>
        <v/>
      </c>
      <c r="F2850" t="str">
        <f>IF(VLOOKUP($A2850,Parts!$A:$AM,F$1,0)="X",W$2,"")</f>
        <v/>
      </c>
      <c r="G2850" t="str">
        <f>IF(VLOOKUP($A2850,Parts!$A:$AM,G$1,0)="X",X$2,"")</f>
        <v/>
      </c>
      <c r="H2850" t="str">
        <f>IF(VLOOKUP($A2850,Parts!$A:$AM,H$1,0)="X",Y$2,"")</f>
        <v/>
      </c>
      <c r="I2850" t="str">
        <f>IF(VLOOKUP($A2850,Parts!$A:$AM,I$1,0)="X",Z$2,"")</f>
        <v/>
      </c>
      <c r="J2850" t="str">
        <f>IF(VLOOKUP($A2850,Parts!$A:$AM,J$1,0)="X",AA$2,"")</f>
        <v/>
      </c>
      <c r="K2850" t="str">
        <f>IF(VLOOKUP($A2850,Parts!$A:$AM,K$1,0)="X",AB$2,"")</f>
        <v/>
      </c>
      <c r="L2850" t="str">
        <f>IF(VLOOKUP($A2850,Parts!$A:$AM,L$1,0)="X",AC$2,"")</f>
        <v/>
      </c>
      <c r="M2850" t="str">
        <f>IF(VLOOKUP($A2850,Parts!$A:$AM,M$1,0)="X",AD$2,"")</f>
        <v/>
      </c>
      <c r="N2850" t="str">
        <f>IF(VLOOKUP($A2850,Parts!$A:$AM,N$1,0)="X",AE$2,"")</f>
        <v/>
      </c>
      <c r="O2850" t="str">
        <f>IF(VLOOKUP($A2850,Parts!$A:$AM,O$1,0)="X",AF$2,"")</f>
        <v/>
      </c>
      <c r="P2850" t="str">
        <f t="shared" si="45"/>
        <v/>
      </c>
    </row>
    <row r="2851" spans="1:16" x14ac:dyDescent="0.25">
      <c r="A2851" t="str">
        <f>Table15[[#This Row],[Name]]</f>
        <v>FASAApolloAPS</v>
      </c>
      <c r="B2851" t="str">
        <f>IF(VLOOKUP($A2851,Parts!$A:$AM,B$1,0)="X",S$2,"")</f>
        <v/>
      </c>
      <c r="C2851" t="str">
        <f>IF(VLOOKUP($A2851,Parts!$A:$AM,C$1,0)="X",T$2,"")</f>
        <v/>
      </c>
      <c r="D2851" t="str">
        <f>IF(VLOOKUP($A2851,Parts!$A:$AM,D$1,0)="X",U$2,"")</f>
        <v/>
      </c>
      <c r="E2851" t="str">
        <f>IF(VLOOKUP($A2851,Parts!$A:$AM,E$1,0)="X",V$2,"")</f>
        <v xml:space="preserve">    MODULE
    { name = ModuleTagEngineLiquidPF }
</v>
      </c>
      <c r="F2851" t="str">
        <f>IF(VLOOKUP($A2851,Parts!$A:$AM,F$1,0)="X",W$2,"")</f>
        <v/>
      </c>
      <c r="G2851" t="str">
        <f>IF(VLOOKUP($A2851,Parts!$A:$AM,G$1,0)="X",X$2,"")</f>
        <v/>
      </c>
      <c r="H2851" t="str">
        <f>IF(VLOOKUP($A2851,Parts!$A:$AM,H$1,0)="X",Y$2,"")</f>
        <v/>
      </c>
      <c r="I2851" t="str">
        <f>IF(VLOOKUP($A2851,Parts!$A:$AM,I$1,0)="X",Z$2,"")</f>
        <v xml:space="preserve">    MODULE
    { name = ModuleTagHumanRated }
</v>
      </c>
      <c r="J2851" t="str">
        <f>IF(VLOOKUP($A2851,Parts!$A:$AM,J$1,0)="X",AA$2,"")</f>
        <v/>
      </c>
      <c r="K2851" t="str">
        <f>IF(VLOOKUP($A2851,Parts!$A:$AM,K$1,0)="X",AB$2,"")</f>
        <v/>
      </c>
      <c r="L2851" t="str">
        <f>IF(VLOOKUP($A2851,Parts!$A:$AM,L$1,0)="X",AC$2,"")</f>
        <v/>
      </c>
      <c r="M2851" t="str">
        <f>IF(VLOOKUP($A2851,Parts!$A:$AM,M$1,0)="X",AD$2,"")</f>
        <v/>
      </c>
      <c r="N2851" t="str">
        <f>IF(VLOOKUP($A2851,Parts!$A:$AM,N$1,0)="X",AE$2,"")</f>
        <v/>
      </c>
      <c r="O2851" t="str">
        <f>IF(VLOOKUP($A2851,Parts!$A:$AM,O$1,0)="X",AF$2,"")</f>
        <v/>
      </c>
      <c r="P2851" t="str">
        <f t="shared" si="45"/>
        <v xml:space="preserve">    MODULE
    { name = ModuleTagEngineLiquidPF }
    MODULE
    { name = ModuleTagHumanRated }
</v>
      </c>
    </row>
    <row r="2852" spans="1:16" x14ac:dyDescent="0.25">
      <c r="A2852" t="str">
        <f>Table15[[#This Row],[Name]]</f>
        <v>FASAApolloIU</v>
      </c>
      <c r="B2852" t="str">
        <f>IF(VLOOKUP($A2852,Parts!$A:$AM,B$1,0)="X",S$2,"")</f>
        <v xml:space="preserve">    MODULE
    { name = ModuleTagAvionics }
</v>
      </c>
      <c r="C2852" t="str">
        <f>IF(VLOOKUP($A2852,Parts!$A:$AM,C$1,0)="X",T$2,"")</f>
        <v/>
      </c>
      <c r="D2852" t="str">
        <f>IF(VLOOKUP($A2852,Parts!$A:$AM,D$1,0)="X",U$2,"")</f>
        <v/>
      </c>
      <c r="E2852" t="str">
        <f>IF(VLOOKUP($A2852,Parts!$A:$AM,E$1,0)="X",V$2,"")</f>
        <v/>
      </c>
      <c r="F2852" t="str">
        <f>IF(VLOOKUP($A2852,Parts!$A:$AM,F$1,0)="X",W$2,"")</f>
        <v/>
      </c>
      <c r="G2852" t="str">
        <f>IF(VLOOKUP($A2852,Parts!$A:$AM,G$1,0)="X",X$2,"")</f>
        <v/>
      </c>
      <c r="H2852" t="str">
        <f>IF(VLOOKUP($A2852,Parts!$A:$AM,H$1,0)="X",Y$2,"")</f>
        <v/>
      </c>
      <c r="I2852" t="str">
        <f>IF(VLOOKUP($A2852,Parts!$A:$AM,I$1,0)="X",Z$2,"")</f>
        <v/>
      </c>
      <c r="J2852" t="str">
        <f>IF(VLOOKUP($A2852,Parts!$A:$AM,J$1,0)="X",AA$2,"")</f>
        <v/>
      </c>
      <c r="K2852" t="str">
        <f>IF(VLOOKUP($A2852,Parts!$A:$AM,K$1,0)="X",AB$2,"")</f>
        <v/>
      </c>
      <c r="L2852" t="str">
        <f>IF(VLOOKUP($A2852,Parts!$A:$AM,L$1,0)="X",AC$2,"")</f>
        <v/>
      </c>
      <c r="M2852" t="str">
        <f>IF(VLOOKUP($A2852,Parts!$A:$AM,M$1,0)="X",AD$2,"")</f>
        <v/>
      </c>
      <c r="N2852" t="str">
        <f>IF(VLOOKUP($A2852,Parts!$A:$AM,N$1,0)="X",AE$2,"")</f>
        <v/>
      </c>
      <c r="O2852" t="str">
        <f>IF(VLOOKUP($A2852,Parts!$A:$AM,O$1,0)="X",AF$2,"")</f>
        <v/>
      </c>
      <c r="P2852" t="str">
        <f t="shared" si="45"/>
        <v xml:space="preserve">    MODULE
    { name = ModuleTagAvionics }
</v>
      </c>
    </row>
    <row r="2853" spans="1:16" x14ac:dyDescent="0.25">
      <c r="A2853" t="str">
        <f>Table15[[#This Row],[Name]]</f>
        <v>RP0probeAvionics66m</v>
      </c>
      <c r="B2853" t="str">
        <f>IF(VLOOKUP($A2853,Parts!$A:$AM,B$1,0)="X",S$2,"")</f>
        <v xml:space="preserve">    MODULE
    { name = ModuleTagAvionics }
</v>
      </c>
      <c r="C2853" t="str">
        <f>IF(VLOOKUP($A2853,Parts!$A:$AM,C$1,0)="X",T$2,"")</f>
        <v/>
      </c>
      <c r="D2853" t="str">
        <f>IF(VLOOKUP($A2853,Parts!$A:$AM,D$1,0)="X",U$2,"")</f>
        <v/>
      </c>
      <c r="E2853" t="str">
        <f>IF(VLOOKUP($A2853,Parts!$A:$AM,E$1,0)="X",V$2,"")</f>
        <v/>
      </c>
      <c r="F2853" t="str">
        <f>IF(VLOOKUP($A2853,Parts!$A:$AM,F$1,0)="X",W$2,"")</f>
        <v/>
      </c>
      <c r="G2853" t="str">
        <f>IF(VLOOKUP($A2853,Parts!$A:$AM,G$1,0)="X",X$2,"")</f>
        <v/>
      </c>
      <c r="H2853" t="str">
        <f>IF(VLOOKUP($A2853,Parts!$A:$AM,H$1,0)="X",Y$2,"")</f>
        <v/>
      </c>
      <c r="I2853" t="str">
        <f>IF(VLOOKUP($A2853,Parts!$A:$AM,I$1,0)="X",Z$2,"")</f>
        <v/>
      </c>
      <c r="J2853" t="str">
        <f>IF(VLOOKUP($A2853,Parts!$A:$AM,J$1,0)="X",AA$2,"")</f>
        <v/>
      </c>
      <c r="K2853" t="str">
        <f>IF(VLOOKUP($A2853,Parts!$A:$AM,K$1,0)="X",AB$2,"")</f>
        <v/>
      </c>
      <c r="L2853" t="str">
        <f>IF(VLOOKUP($A2853,Parts!$A:$AM,L$1,0)="X",AC$2,"")</f>
        <v/>
      </c>
      <c r="M2853" t="str">
        <f>IF(VLOOKUP($A2853,Parts!$A:$AM,M$1,0)="X",AD$2,"")</f>
        <v/>
      </c>
      <c r="N2853" t="str">
        <f>IF(VLOOKUP($A2853,Parts!$A:$AM,N$1,0)="X",AE$2,"")</f>
        <v/>
      </c>
      <c r="O2853" t="str">
        <f>IF(VLOOKUP($A2853,Parts!$A:$AM,O$1,0)="X",AF$2,"")</f>
        <v/>
      </c>
      <c r="P2853" t="str">
        <f t="shared" si="45"/>
        <v xml:space="preserve">    MODULE
    { name = ModuleTagAvionics }
</v>
      </c>
    </row>
    <row r="2854" spans="1:16" x14ac:dyDescent="0.25">
      <c r="A2854" t="str">
        <f>Table15[[#This Row],[Name]]</f>
        <v>RSBtankSaturnSIVB</v>
      </c>
      <c r="B2854" t="str">
        <f>IF(VLOOKUP($A2854,Parts!$A:$AM,B$1,0)="X",S$2,"")</f>
        <v/>
      </c>
      <c r="C2854" t="str">
        <f>IF(VLOOKUP($A2854,Parts!$A:$AM,C$1,0)="X",T$2,"")</f>
        <v/>
      </c>
      <c r="D2854" t="str">
        <f>IF(VLOOKUP($A2854,Parts!$A:$AM,D$1,0)="X",U$2,"")</f>
        <v/>
      </c>
      <c r="E2854" t="str">
        <f>IF(VLOOKUP($A2854,Parts!$A:$AM,E$1,0)="X",V$2,"")</f>
        <v/>
      </c>
      <c r="F2854" t="str">
        <f>IF(VLOOKUP($A2854,Parts!$A:$AM,F$1,0)="X",W$2,"")</f>
        <v/>
      </c>
      <c r="G2854" t="str">
        <f>IF(VLOOKUP($A2854,Parts!$A:$AM,G$1,0)="X",X$2,"")</f>
        <v/>
      </c>
      <c r="H2854" t="str">
        <f>IF(VLOOKUP($A2854,Parts!$A:$AM,H$1,0)="X",Y$2,"")</f>
        <v/>
      </c>
      <c r="I2854" t="str">
        <f>IF(VLOOKUP($A2854,Parts!$A:$AM,I$1,0)="X",Z$2,"")</f>
        <v/>
      </c>
      <c r="J2854" t="str">
        <f>IF(VLOOKUP($A2854,Parts!$A:$AM,J$1,0)="X",AA$2,"")</f>
        <v/>
      </c>
      <c r="K2854" t="str">
        <f>IF(VLOOKUP($A2854,Parts!$A:$AM,K$1,0)="X",AB$2,"")</f>
        <v/>
      </c>
      <c r="L2854" t="str">
        <f>IF(VLOOKUP($A2854,Parts!$A:$AM,L$1,0)="X",AC$2,"")</f>
        <v/>
      </c>
      <c r="M2854" t="str">
        <f>IF(VLOOKUP($A2854,Parts!$A:$AM,M$1,0)="X",AD$2,"")</f>
        <v/>
      </c>
      <c r="N2854" t="str">
        <f>IF(VLOOKUP($A2854,Parts!$A:$AM,N$1,0)="X",AE$2,"")</f>
        <v/>
      </c>
      <c r="O2854" t="str">
        <f>IF(VLOOKUP($A2854,Parts!$A:$AM,O$1,0)="X",AF$2,"")</f>
        <v/>
      </c>
      <c r="P2854" t="str">
        <f t="shared" si="45"/>
        <v/>
      </c>
    </row>
    <row r="2855" spans="1:16" x14ac:dyDescent="0.25">
      <c r="A2855" t="str">
        <f>Table15[[#This Row],[Name]]</f>
        <v>RSBtankSaturnSIE</v>
      </c>
      <c r="B2855" t="str">
        <f>IF(VLOOKUP($A2855,Parts!$A:$AM,B$1,0)="X",S$2,"")</f>
        <v/>
      </c>
      <c r="C2855" t="str">
        <f>IF(VLOOKUP($A2855,Parts!$A:$AM,C$1,0)="X",T$2,"")</f>
        <v/>
      </c>
      <c r="D2855" t="str">
        <f>IF(VLOOKUP($A2855,Parts!$A:$AM,D$1,0)="X",U$2,"")</f>
        <v/>
      </c>
      <c r="E2855" t="str">
        <f>IF(VLOOKUP($A2855,Parts!$A:$AM,E$1,0)="X",V$2,"")</f>
        <v/>
      </c>
      <c r="F2855" t="str">
        <f>IF(VLOOKUP($A2855,Parts!$A:$AM,F$1,0)="X",W$2,"")</f>
        <v/>
      </c>
      <c r="G2855" t="str">
        <f>IF(VLOOKUP($A2855,Parts!$A:$AM,G$1,0)="X",X$2,"")</f>
        <v/>
      </c>
      <c r="H2855" t="str">
        <f>IF(VLOOKUP($A2855,Parts!$A:$AM,H$1,0)="X",Y$2,"")</f>
        <v/>
      </c>
      <c r="I2855" t="str">
        <f>IF(VLOOKUP($A2855,Parts!$A:$AM,I$1,0)="X",Z$2,"")</f>
        <v/>
      </c>
      <c r="J2855" t="str">
        <f>IF(VLOOKUP($A2855,Parts!$A:$AM,J$1,0)="X",AA$2,"")</f>
        <v/>
      </c>
      <c r="K2855" t="str">
        <f>IF(VLOOKUP($A2855,Parts!$A:$AM,K$1,0)="X",AB$2,"")</f>
        <v/>
      </c>
      <c r="L2855" t="str">
        <f>IF(VLOOKUP($A2855,Parts!$A:$AM,L$1,0)="X",AC$2,"")</f>
        <v/>
      </c>
      <c r="M2855" t="str">
        <f>IF(VLOOKUP($A2855,Parts!$A:$AM,M$1,0)="X",AD$2,"")</f>
        <v/>
      </c>
      <c r="N2855" t="str">
        <f>IF(VLOOKUP($A2855,Parts!$A:$AM,N$1,0)="X",AE$2,"")</f>
        <v/>
      </c>
      <c r="O2855" t="str">
        <f>IF(VLOOKUP($A2855,Parts!$A:$AM,O$1,0)="X",AF$2,"")</f>
        <v/>
      </c>
      <c r="P2855" t="str">
        <f t="shared" si="45"/>
        <v/>
      </c>
    </row>
    <row r="2856" spans="1:16" x14ac:dyDescent="0.25">
      <c r="A2856" t="str">
        <f>Table15[[#This Row],[Name]]</f>
        <v>RSBnosecone6m2</v>
      </c>
      <c r="B2856" t="str">
        <f>IF(VLOOKUP($A2856,Parts!$A:$AM,B$1,0)="X",S$2,"")</f>
        <v/>
      </c>
      <c r="C2856" t="str">
        <f>IF(VLOOKUP($A2856,Parts!$A:$AM,C$1,0)="X",T$2,"")</f>
        <v/>
      </c>
      <c r="D2856" t="str">
        <f>IF(VLOOKUP($A2856,Parts!$A:$AM,D$1,0)="X",U$2,"")</f>
        <v/>
      </c>
      <c r="E2856" t="str">
        <f>IF(VLOOKUP($A2856,Parts!$A:$AM,E$1,0)="X",V$2,"")</f>
        <v/>
      </c>
      <c r="F2856" t="str">
        <f>IF(VLOOKUP($A2856,Parts!$A:$AM,F$1,0)="X",W$2,"")</f>
        <v/>
      </c>
      <c r="G2856" t="str">
        <f>IF(VLOOKUP($A2856,Parts!$A:$AM,G$1,0)="X",X$2,"")</f>
        <v/>
      </c>
      <c r="H2856" t="str">
        <f>IF(VLOOKUP($A2856,Parts!$A:$AM,H$1,0)="X",Y$2,"")</f>
        <v/>
      </c>
      <c r="I2856" t="str">
        <f>IF(VLOOKUP($A2856,Parts!$A:$AM,I$1,0)="X",Z$2,"")</f>
        <v/>
      </c>
      <c r="J2856" t="str">
        <f>IF(VLOOKUP($A2856,Parts!$A:$AM,J$1,0)="X",AA$2,"")</f>
        <v/>
      </c>
      <c r="K2856" t="str">
        <f>IF(VLOOKUP($A2856,Parts!$A:$AM,K$1,0)="X",AB$2,"")</f>
        <v/>
      </c>
      <c r="L2856" t="str">
        <f>IF(VLOOKUP($A2856,Parts!$A:$AM,L$1,0)="X",AC$2,"")</f>
        <v/>
      </c>
      <c r="M2856" t="str">
        <f>IF(VLOOKUP($A2856,Parts!$A:$AM,M$1,0)="X",AD$2,"")</f>
        <v/>
      </c>
      <c r="N2856" t="str">
        <f>IF(VLOOKUP($A2856,Parts!$A:$AM,N$1,0)="X",AE$2,"")</f>
        <v/>
      </c>
      <c r="O2856" t="str">
        <f>IF(VLOOKUP($A2856,Parts!$A:$AM,O$1,0)="X",AF$2,"")</f>
        <v/>
      </c>
      <c r="P2856" t="str">
        <f t="shared" si="45"/>
        <v/>
      </c>
    </row>
    <row r="2857" spans="1:16" x14ac:dyDescent="0.25">
      <c r="A2857" t="str">
        <f>Table15[[#This Row],[Name]]</f>
        <v>RSBtankSaturnSIF</v>
      </c>
      <c r="B2857" t="str">
        <f>IF(VLOOKUP($A2857,Parts!$A:$AM,B$1,0)="X",S$2,"")</f>
        <v/>
      </c>
      <c r="C2857" t="str">
        <f>IF(VLOOKUP($A2857,Parts!$A:$AM,C$1,0)="X",T$2,"")</f>
        <v/>
      </c>
      <c r="D2857" t="str">
        <f>IF(VLOOKUP($A2857,Parts!$A:$AM,D$1,0)="X",U$2,"")</f>
        <v/>
      </c>
      <c r="E2857" t="str">
        <f>IF(VLOOKUP($A2857,Parts!$A:$AM,E$1,0)="X",V$2,"")</f>
        <v/>
      </c>
      <c r="F2857" t="str">
        <f>IF(VLOOKUP($A2857,Parts!$A:$AM,F$1,0)="X",W$2,"")</f>
        <v/>
      </c>
      <c r="G2857" t="str">
        <f>IF(VLOOKUP($A2857,Parts!$A:$AM,G$1,0)="X",X$2,"")</f>
        <v/>
      </c>
      <c r="H2857" t="str">
        <f>IF(VLOOKUP($A2857,Parts!$A:$AM,H$1,0)="X",Y$2,"")</f>
        <v/>
      </c>
      <c r="I2857" t="str">
        <f>IF(VLOOKUP($A2857,Parts!$A:$AM,I$1,0)="X",Z$2,"")</f>
        <v/>
      </c>
      <c r="J2857" t="str">
        <f>IF(VLOOKUP($A2857,Parts!$A:$AM,J$1,0)="X",AA$2,"")</f>
        <v/>
      </c>
      <c r="K2857" t="str">
        <f>IF(VLOOKUP($A2857,Parts!$A:$AM,K$1,0)="X",AB$2,"")</f>
        <v/>
      </c>
      <c r="L2857" t="str">
        <f>IF(VLOOKUP($A2857,Parts!$A:$AM,L$1,0)="X",AC$2,"")</f>
        <v/>
      </c>
      <c r="M2857" t="str">
        <f>IF(VLOOKUP($A2857,Parts!$A:$AM,M$1,0)="X",AD$2,"")</f>
        <v/>
      </c>
      <c r="N2857" t="str">
        <f>IF(VLOOKUP($A2857,Parts!$A:$AM,N$1,0)="X",AE$2,"")</f>
        <v/>
      </c>
      <c r="O2857" t="str">
        <f>IF(VLOOKUP($A2857,Parts!$A:$AM,O$1,0)="X",AF$2,"")</f>
        <v/>
      </c>
      <c r="P2857" t="str">
        <f t="shared" si="45"/>
        <v/>
      </c>
    </row>
    <row r="2858" spans="1:16" x14ac:dyDescent="0.25">
      <c r="A2858" t="str">
        <f>Table15[[#This Row],[Name]]</f>
        <v>RSBtankSaturnSIVC</v>
      </c>
      <c r="B2858" t="str">
        <f>IF(VLOOKUP($A2858,Parts!$A:$AM,B$1,0)="X",S$2,"")</f>
        <v/>
      </c>
      <c r="C2858" t="str">
        <f>IF(VLOOKUP($A2858,Parts!$A:$AM,C$1,0)="X",T$2,"")</f>
        <v/>
      </c>
      <c r="D2858" t="str">
        <f>IF(VLOOKUP($A2858,Parts!$A:$AM,D$1,0)="X",U$2,"")</f>
        <v/>
      </c>
      <c r="E2858" t="str">
        <f>IF(VLOOKUP($A2858,Parts!$A:$AM,E$1,0)="X",V$2,"")</f>
        <v/>
      </c>
      <c r="F2858" t="str">
        <f>IF(VLOOKUP($A2858,Parts!$A:$AM,F$1,0)="X",W$2,"")</f>
        <v/>
      </c>
      <c r="G2858" t="str">
        <f>IF(VLOOKUP($A2858,Parts!$A:$AM,G$1,0)="X",X$2,"")</f>
        <v/>
      </c>
      <c r="H2858" t="str">
        <f>IF(VLOOKUP($A2858,Parts!$A:$AM,H$1,0)="X",Y$2,"")</f>
        <v/>
      </c>
      <c r="I2858" t="str">
        <f>IF(VLOOKUP($A2858,Parts!$A:$AM,I$1,0)="X",Z$2,"")</f>
        <v/>
      </c>
      <c r="J2858" t="str">
        <f>IF(VLOOKUP($A2858,Parts!$A:$AM,J$1,0)="X",AA$2,"")</f>
        <v/>
      </c>
      <c r="K2858" t="str">
        <f>IF(VLOOKUP($A2858,Parts!$A:$AM,K$1,0)="X",AB$2,"")</f>
        <v/>
      </c>
      <c r="L2858" t="str">
        <f>IF(VLOOKUP($A2858,Parts!$A:$AM,L$1,0)="X",AC$2,"")</f>
        <v/>
      </c>
      <c r="M2858" t="str">
        <f>IF(VLOOKUP($A2858,Parts!$A:$AM,M$1,0)="X",AD$2,"")</f>
        <v/>
      </c>
      <c r="N2858" t="str">
        <f>IF(VLOOKUP($A2858,Parts!$A:$AM,N$1,0)="X",AE$2,"")</f>
        <v/>
      </c>
      <c r="O2858" t="str">
        <f>IF(VLOOKUP($A2858,Parts!$A:$AM,O$1,0)="X",AF$2,"")</f>
        <v/>
      </c>
      <c r="P2858" t="str">
        <f t="shared" si="45"/>
        <v/>
      </c>
    </row>
    <row r="2859" spans="1:16" x14ac:dyDescent="0.25">
      <c r="A2859" t="str">
        <f>Table15[[#This Row],[Name]]</f>
        <v>RSBtankSaturnSIB</v>
      </c>
      <c r="B2859" t="str">
        <f>IF(VLOOKUP($A2859,Parts!$A:$AM,B$1,0)="X",S$2,"")</f>
        <v/>
      </c>
      <c r="C2859" t="str">
        <f>IF(VLOOKUP($A2859,Parts!$A:$AM,C$1,0)="X",T$2,"")</f>
        <v/>
      </c>
      <c r="D2859" t="str">
        <f>IF(VLOOKUP($A2859,Parts!$A:$AM,D$1,0)="X",U$2,"")</f>
        <v/>
      </c>
      <c r="E2859" t="str">
        <f>IF(VLOOKUP($A2859,Parts!$A:$AM,E$1,0)="X",V$2,"")</f>
        <v/>
      </c>
      <c r="F2859" t="str">
        <f>IF(VLOOKUP($A2859,Parts!$A:$AM,F$1,0)="X",W$2,"")</f>
        <v/>
      </c>
      <c r="G2859" t="str">
        <f>IF(VLOOKUP($A2859,Parts!$A:$AM,G$1,0)="X",X$2,"")</f>
        <v/>
      </c>
      <c r="H2859" t="str">
        <f>IF(VLOOKUP($A2859,Parts!$A:$AM,H$1,0)="X",Y$2,"")</f>
        <v/>
      </c>
      <c r="I2859" t="str">
        <f>IF(VLOOKUP($A2859,Parts!$A:$AM,I$1,0)="X",Z$2,"")</f>
        <v/>
      </c>
      <c r="J2859" t="str">
        <f>IF(VLOOKUP($A2859,Parts!$A:$AM,J$1,0)="X",AA$2,"")</f>
        <v/>
      </c>
      <c r="K2859" t="str">
        <f>IF(VLOOKUP($A2859,Parts!$A:$AM,K$1,0)="X",AB$2,"")</f>
        <v/>
      </c>
      <c r="L2859" t="str">
        <f>IF(VLOOKUP($A2859,Parts!$A:$AM,L$1,0)="X",AC$2,"")</f>
        <v/>
      </c>
      <c r="M2859" t="str">
        <f>IF(VLOOKUP($A2859,Parts!$A:$AM,M$1,0)="X",AD$2,"")</f>
        <v/>
      </c>
      <c r="N2859" t="str">
        <f>IF(VLOOKUP($A2859,Parts!$A:$AM,N$1,0)="X",AE$2,"")</f>
        <v/>
      </c>
      <c r="O2859" t="str">
        <f>IF(VLOOKUP($A2859,Parts!$A:$AM,O$1,0)="X",AF$2,"")</f>
        <v/>
      </c>
      <c r="P2859" t="str">
        <f t="shared" si="45"/>
        <v/>
      </c>
    </row>
    <row r="2860" spans="1:16" x14ac:dyDescent="0.25">
      <c r="A2860" t="str">
        <f>Table15[[#This Row],[Name]]</f>
        <v>FASAStrS1BWing</v>
      </c>
      <c r="B2860" t="str">
        <f>IF(VLOOKUP($A2860,Parts!$A:$AM,B$1,0)="X",S$2,"")</f>
        <v/>
      </c>
      <c r="C2860" t="str">
        <f>IF(VLOOKUP($A2860,Parts!$A:$AM,C$1,0)="X",T$2,"")</f>
        <v/>
      </c>
      <c r="D2860" t="str">
        <f>IF(VLOOKUP($A2860,Parts!$A:$AM,D$1,0)="X",U$2,"")</f>
        <v/>
      </c>
      <c r="E2860" t="str">
        <f>IF(VLOOKUP($A2860,Parts!$A:$AM,E$1,0)="X",V$2,"")</f>
        <v/>
      </c>
      <c r="F2860" t="str">
        <f>IF(VLOOKUP($A2860,Parts!$A:$AM,F$1,0)="X",W$2,"")</f>
        <v/>
      </c>
      <c r="G2860" t="str">
        <f>IF(VLOOKUP($A2860,Parts!$A:$AM,G$1,0)="X",X$2,"")</f>
        <v/>
      </c>
      <c r="H2860" t="str">
        <f>IF(VLOOKUP($A2860,Parts!$A:$AM,H$1,0)="X",Y$2,"")</f>
        <v/>
      </c>
      <c r="I2860" t="str">
        <f>IF(VLOOKUP($A2860,Parts!$A:$AM,I$1,0)="X",Z$2,"")</f>
        <v/>
      </c>
      <c r="J2860" t="str">
        <f>IF(VLOOKUP($A2860,Parts!$A:$AM,J$1,0)="X",AA$2,"")</f>
        <v/>
      </c>
      <c r="K2860" t="str">
        <f>IF(VLOOKUP($A2860,Parts!$A:$AM,K$1,0)="X",AB$2,"")</f>
        <v/>
      </c>
      <c r="L2860" t="str">
        <f>IF(VLOOKUP($A2860,Parts!$A:$AM,L$1,0)="X",AC$2,"")</f>
        <v/>
      </c>
      <c r="M2860" t="str">
        <f>IF(VLOOKUP($A2860,Parts!$A:$AM,M$1,0)="X",AD$2,"")</f>
        <v/>
      </c>
      <c r="N2860" t="str">
        <f>IF(VLOOKUP($A2860,Parts!$A:$AM,N$1,0)="X",AE$2,"")</f>
        <v/>
      </c>
      <c r="O2860" t="str">
        <f>IF(VLOOKUP($A2860,Parts!$A:$AM,O$1,0)="X",AF$2,"")</f>
        <v/>
      </c>
      <c r="P2860" t="str">
        <f t="shared" si="45"/>
        <v/>
      </c>
    </row>
    <row r="2861" spans="1:16" x14ac:dyDescent="0.25">
      <c r="A2861" t="str">
        <f>Table15[[#This Row],[Name]]</f>
        <v>FASA_SIB</v>
      </c>
      <c r="B2861" t="str">
        <f>IF(VLOOKUP($A2861,Parts!$A:$AM,B$1,0)="X",S$2,"")</f>
        <v/>
      </c>
      <c r="C2861" t="str">
        <f>IF(VLOOKUP($A2861,Parts!$A:$AM,C$1,0)="X",T$2,"")</f>
        <v/>
      </c>
      <c r="D2861" t="str">
        <f>IF(VLOOKUP($A2861,Parts!$A:$AM,D$1,0)="X",U$2,"")</f>
        <v/>
      </c>
      <c r="E2861" t="str">
        <f>IF(VLOOKUP($A2861,Parts!$A:$AM,E$1,0)="X",V$2,"")</f>
        <v/>
      </c>
      <c r="F2861" t="str">
        <f>IF(VLOOKUP($A2861,Parts!$A:$AM,F$1,0)="X",W$2,"")</f>
        <v/>
      </c>
      <c r="G2861" t="str">
        <f>IF(VLOOKUP($A2861,Parts!$A:$AM,G$1,0)="X",X$2,"")</f>
        <v/>
      </c>
      <c r="H2861" t="str">
        <f>IF(VLOOKUP($A2861,Parts!$A:$AM,H$1,0)="X",Y$2,"")</f>
        <v/>
      </c>
      <c r="I2861" t="str">
        <f>IF(VLOOKUP($A2861,Parts!$A:$AM,I$1,0)="X",Z$2,"")</f>
        <v/>
      </c>
      <c r="J2861" t="str">
        <f>IF(VLOOKUP($A2861,Parts!$A:$AM,J$1,0)="X",AA$2,"")</f>
        <v/>
      </c>
      <c r="K2861" t="str">
        <f>IF(VLOOKUP($A2861,Parts!$A:$AM,K$1,0)="X",AB$2,"")</f>
        <v/>
      </c>
      <c r="L2861" t="str">
        <f>IF(VLOOKUP($A2861,Parts!$A:$AM,L$1,0)="X",AC$2,"")</f>
        <v/>
      </c>
      <c r="M2861" t="str">
        <f>IF(VLOOKUP($A2861,Parts!$A:$AM,M$1,0)="X",AD$2,"")</f>
        <v/>
      </c>
      <c r="N2861" t="str">
        <f>IF(VLOOKUP($A2861,Parts!$A:$AM,N$1,0)="X",AE$2,"")</f>
        <v/>
      </c>
      <c r="O2861" t="str">
        <f>IF(VLOOKUP($A2861,Parts!$A:$AM,O$1,0)="X",AF$2,"")</f>
        <v/>
      </c>
      <c r="P2861" t="str">
        <f t="shared" si="45"/>
        <v/>
      </c>
    </row>
    <row r="2862" spans="1:16" x14ac:dyDescent="0.25">
      <c r="A2862" t="str">
        <f>Table15[[#This Row],[Name]]</f>
        <v>FASAApalloLFTS1BStage1</v>
      </c>
      <c r="B2862" t="str">
        <f>IF(VLOOKUP($A2862,Parts!$A:$AM,B$1,0)="X",S$2,"")</f>
        <v/>
      </c>
      <c r="C2862" t="str">
        <f>IF(VLOOKUP($A2862,Parts!$A:$AM,C$1,0)="X",T$2,"")</f>
        <v/>
      </c>
      <c r="D2862" t="str">
        <f>IF(VLOOKUP($A2862,Parts!$A:$AM,D$1,0)="X",U$2,"")</f>
        <v/>
      </c>
      <c r="E2862" t="str">
        <f>IF(VLOOKUP($A2862,Parts!$A:$AM,E$1,0)="X",V$2,"")</f>
        <v/>
      </c>
      <c r="F2862" t="str">
        <f>IF(VLOOKUP($A2862,Parts!$A:$AM,F$1,0)="X",W$2,"")</f>
        <v/>
      </c>
      <c r="G2862" t="str">
        <f>IF(VLOOKUP($A2862,Parts!$A:$AM,G$1,0)="X",X$2,"")</f>
        <v/>
      </c>
      <c r="H2862" t="str">
        <f>IF(VLOOKUP($A2862,Parts!$A:$AM,H$1,0)="X",Y$2,"")</f>
        <v/>
      </c>
      <c r="I2862" t="str">
        <f>IF(VLOOKUP($A2862,Parts!$A:$AM,I$1,0)="X",Z$2,"")</f>
        <v/>
      </c>
      <c r="J2862" t="str">
        <f>IF(VLOOKUP($A2862,Parts!$A:$AM,J$1,0)="X",AA$2,"")</f>
        <v/>
      </c>
      <c r="K2862" t="str">
        <f>IF(VLOOKUP($A2862,Parts!$A:$AM,K$1,0)="X",AB$2,"")</f>
        <v/>
      </c>
      <c r="L2862" t="str">
        <f>IF(VLOOKUP($A2862,Parts!$A:$AM,L$1,0)="X",AC$2,"")</f>
        <v/>
      </c>
      <c r="M2862" t="str">
        <f>IF(VLOOKUP($A2862,Parts!$A:$AM,M$1,0)="X",AD$2,"")</f>
        <v/>
      </c>
      <c r="N2862" t="str">
        <f>IF(VLOOKUP($A2862,Parts!$A:$AM,N$1,0)="X",AE$2,"")</f>
        <v/>
      </c>
      <c r="O2862" t="str">
        <f>IF(VLOOKUP($A2862,Parts!$A:$AM,O$1,0)="X",AF$2,"")</f>
        <v/>
      </c>
      <c r="P2862" t="str">
        <f t="shared" si="45"/>
        <v/>
      </c>
    </row>
    <row r="2863" spans="1:16" x14ac:dyDescent="0.25">
      <c r="A2863" t="str">
        <f>Table15[[#This Row],[Name]]</f>
        <v>FASAApalloLFTSVS1</v>
      </c>
      <c r="B2863" t="str">
        <f>IF(VLOOKUP($A2863,Parts!$A:$AM,B$1,0)="X",S$2,"")</f>
        <v/>
      </c>
      <c r="C2863" t="str">
        <f>IF(VLOOKUP($A2863,Parts!$A:$AM,C$1,0)="X",T$2,"")</f>
        <v/>
      </c>
      <c r="D2863" t="str">
        <f>IF(VLOOKUP($A2863,Parts!$A:$AM,D$1,0)="X",U$2,"")</f>
        <v/>
      </c>
      <c r="E2863" t="str">
        <f>IF(VLOOKUP($A2863,Parts!$A:$AM,E$1,0)="X",V$2,"")</f>
        <v/>
      </c>
      <c r="F2863" t="str">
        <f>IF(VLOOKUP($A2863,Parts!$A:$AM,F$1,0)="X",W$2,"")</f>
        <v/>
      </c>
      <c r="G2863" t="str">
        <f>IF(VLOOKUP($A2863,Parts!$A:$AM,G$1,0)="X",X$2,"")</f>
        <v/>
      </c>
      <c r="H2863" t="str">
        <f>IF(VLOOKUP($A2863,Parts!$A:$AM,H$1,0)="X",Y$2,"")</f>
        <v/>
      </c>
      <c r="I2863" t="str">
        <f>IF(VLOOKUP($A2863,Parts!$A:$AM,I$1,0)="X",Z$2,"")</f>
        <v/>
      </c>
      <c r="J2863" t="str">
        <f>IF(VLOOKUP($A2863,Parts!$A:$AM,J$1,0)="X",AA$2,"")</f>
        <v/>
      </c>
      <c r="K2863" t="str">
        <f>IF(VLOOKUP($A2863,Parts!$A:$AM,K$1,0)="X",AB$2,"")</f>
        <v/>
      </c>
      <c r="L2863" t="str">
        <f>IF(VLOOKUP($A2863,Parts!$A:$AM,L$1,0)="X",AC$2,"")</f>
        <v/>
      </c>
      <c r="M2863" t="str">
        <f>IF(VLOOKUP($A2863,Parts!$A:$AM,M$1,0)="X",AD$2,"")</f>
        <v/>
      </c>
      <c r="N2863" t="str">
        <f>IF(VLOOKUP($A2863,Parts!$A:$AM,N$1,0)="X",AE$2,"")</f>
        <v/>
      </c>
      <c r="O2863" t="str">
        <f>IF(VLOOKUP($A2863,Parts!$A:$AM,O$1,0)="X",AF$2,"")</f>
        <v/>
      </c>
      <c r="P2863" t="str">
        <f t="shared" si="45"/>
        <v/>
      </c>
    </row>
    <row r="2864" spans="1:16" x14ac:dyDescent="0.25">
      <c r="A2864" t="str">
        <f>Table15[[#This Row],[Name]]</f>
        <v>FASAApolloDecSV5m</v>
      </c>
      <c r="B2864" t="str">
        <f>IF(VLOOKUP($A2864,Parts!$A:$AM,B$1,0)="X",S$2,"")</f>
        <v/>
      </c>
      <c r="C2864" t="str">
        <f>IF(VLOOKUP($A2864,Parts!$A:$AM,C$1,0)="X",T$2,"")</f>
        <v/>
      </c>
      <c r="D2864" t="str">
        <f>IF(VLOOKUP($A2864,Parts!$A:$AM,D$1,0)="X",U$2,"")</f>
        <v/>
      </c>
      <c r="E2864" t="str">
        <f>IF(VLOOKUP($A2864,Parts!$A:$AM,E$1,0)="X",V$2,"")</f>
        <v/>
      </c>
      <c r="F2864" t="str">
        <f>IF(VLOOKUP($A2864,Parts!$A:$AM,F$1,0)="X",W$2,"")</f>
        <v/>
      </c>
      <c r="G2864" t="str">
        <f>IF(VLOOKUP($A2864,Parts!$A:$AM,G$1,0)="X",X$2,"")</f>
        <v/>
      </c>
      <c r="H2864" t="str">
        <f>IF(VLOOKUP($A2864,Parts!$A:$AM,H$1,0)="X",Y$2,"")</f>
        <v/>
      </c>
      <c r="I2864" t="str">
        <f>IF(VLOOKUP($A2864,Parts!$A:$AM,I$1,0)="X",Z$2,"")</f>
        <v/>
      </c>
      <c r="J2864" t="str">
        <f>IF(VLOOKUP($A2864,Parts!$A:$AM,J$1,0)="X",AA$2,"")</f>
        <v/>
      </c>
      <c r="K2864" t="str">
        <f>IF(VLOOKUP($A2864,Parts!$A:$AM,K$1,0)="X",AB$2,"")</f>
        <v/>
      </c>
      <c r="L2864" t="str">
        <f>IF(VLOOKUP($A2864,Parts!$A:$AM,L$1,0)="X",AC$2,"")</f>
        <v/>
      </c>
      <c r="M2864" t="str">
        <f>IF(VLOOKUP($A2864,Parts!$A:$AM,M$1,0)="X",AD$2,"")</f>
        <v/>
      </c>
      <c r="N2864" t="str">
        <f>IF(VLOOKUP($A2864,Parts!$A:$AM,N$1,0)="X",AE$2,"")</f>
        <v/>
      </c>
      <c r="O2864" t="str">
        <f>IF(VLOOKUP($A2864,Parts!$A:$AM,O$1,0)="X",AF$2,"")</f>
        <v/>
      </c>
      <c r="P2864" t="str">
        <f t="shared" si="45"/>
        <v/>
      </c>
    </row>
    <row r="2865" spans="1:16" x14ac:dyDescent="0.25">
      <c r="A2865" t="str">
        <f>Table15[[#This Row],[Name]]</f>
        <v>FASAApolloStrJ2StrJ25mDec</v>
      </c>
      <c r="B2865" t="str">
        <f>IF(VLOOKUP($A2865,Parts!$A:$AM,B$1,0)="X",S$2,"")</f>
        <v/>
      </c>
      <c r="C2865" t="str">
        <f>IF(VLOOKUP($A2865,Parts!$A:$AM,C$1,0)="X",T$2,"")</f>
        <v/>
      </c>
      <c r="D2865" t="str">
        <f>IF(VLOOKUP($A2865,Parts!$A:$AM,D$1,0)="X",U$2,"")</f>
        <v/>
      </c>
      <c r="E2865" t="str">
        <f>IF(VLOOKUP($A2865,Parts!$A:$AM,E$1,0)="X",V$2,"")</f>
        <v/>
      </c>
      <c r="F2865" t="str">
        <f>IF(VLOOKUP($A2865,Parts!$A:$AM,F$1,0)="X",W$2,"")</f>
        <v/>
      </c>
      <c r="G2865" t="str">
        <f>IF(VLOOKUP($A2865,Parts!$A:$AM,G$1,0)="X",X$2,"")</f>
        <v/>
      </c>
      <c r="H2865" t="str">
        <f>IF(VLOOKUP($A2865,Parts!$A:$AM,H$1,0)="X",Y$2,"")</f>
        <v/>
      </c>
      <c r="I2865" t="str">
        <f>IF(VLOOKUP($A2865,Parts!$A:$AM,I$1,0)="X",Z$2,"")</f>
        <v/>
      </c>
      <c r="J2865" t="str">
        <f>IF(VLOOKUP($A2865,Parts!$A:$AM,J$1,0)="X",AA$2,"")</f>
        <v/>
      </c>
      <c r="K2865" t="str">
        <f>IF(VLOOKUP($A2865,Parts!$A:$AM,K$1,0)="X",AB$2,"")</f>
        <v/>
      </c>
      <c r="L2865" t="str">
        <f>IF(VLOOKUP($A2865,Parts!$A:$AM,L$1,0)="X",AC$2,"")</f>
        <v/>
      </c>
      <c r="M2865" t="str">
        <f>IF(VLOOKUP($A2865,Parts!$A:$AM,M$1,0)="X",AD$2,"")</f>
        <v/>
      </c>
      <c r="N2865" t="str">
        <f>IF(VLOOKUP($A2865,Parts!$A:$AM,N$1,0)="X",AE$2,"")</f>
        <v/>
      </c>
      <c r="O2865" t="str">
        <f>IF(VLOOKUP($A2865,Parts!$A:$AM,O$1,0)="X",AF$2,"")</f>
        <v/>
      </c>
      <c r="P2865" t="str">
        <f t="shared" si="45"/>
        <v/>
      </c>
    </row>
    <row r="2866" spans="1:16" x14ac:dyDescent="0.25">
      <c r="A2866" t="str">
        <f>Table15[[#This Row],[Name]]</f>
        <v>FASAApalloLFTJ25XPlate</v>
      </c>
      <c r="B2866" t="str">
        <f>IF(VLOOKUP($A2866,Parts!$A:$AM,B$1,0)="X",S$2,"")</f>
        <v/>
      </c>
      <c r="C2866" t="str">
        <f>IF(VLOOKUP($A2866,Parts!$A:$AM,C$1,0)="X",T$2,"")</f>
        <v/>
      </c>
      <c r="D2866" t="str">
        <f>IF(VLOOKUP($A2866,Parts!$A:$AM,D$1,0)="X",U$2,"")</f>
        <v/>
      </c>
      <c r="E2866" t="str">
        <f>IF(VLOOKUP($A2866,Parts!$A:$AM,E$1,0)="X",V$2,"")</f>
        <v/>
      </c>
      <c r="F2866" t="str">
        <f>IF(VLOOKUP($A2866,Parts!$A:$AM,F$1,0)="X",W$2,"")</f>
        <v/>
      </c>
      <c r="G2866" t="str">
        <f>IF(VLOOKUP($A2866,Parts!$A:$AM,G$1,0)="X",X$2,"")</f>
        <v/>
      </c>
      <c r="H2866" t="str">
        <f>IF(VLOOKUP($A2866,Parts!$A:$AM,H$1,0)="X",Y$2,"")</f>
        <v/>
      </c>
      <c r="I2866" t="str">
        <f>IF(VLOOKUP($A2866,Parts!$A:$AM,I$1,0)="X",Z$2,"")</f>
        <v/>
      </c>
      <c r="J2866" t="str">
        <f>IF(VLOOKUP($A2866,Parts!$A:$AM,J$1,0)="X",AA$2,"")</f>
        <v/>
      </c>
      <c r="K2866" t="str">
        <f>IF(VLOOKUP($A2866,Parts!$A:$AM,K$1,0)="X",AB$2,"")</f>
        <v/>
      </c>
      <c r="L2866" t="str">
        <f>IF(VLOOKUP($A2866,Parts!$A:$AM,L$1,0)="X",AC$2,"")</f>
        <v/>
      </c>
      <c r="M2866" t="str">
        <f>IF(VLOOKUP($A2866,Parts!$A:$AM,M$1,0)="X",AD$2,"")</f>
        <v/>
      </c>
      <c r="N2866" t="str">
        <f>IF(VLOOKUP($A2866,Parts!$A:$AM,N$1,0)="X",AE$2,"")</f>
        <v/>
      </c>
      <c r="O2866" t="str">
        <f>IF(VLOOKUP($A2866,Parts!$A:$AM,O$1,0)="X",AF$2,"")</f>
        <v/>
      </c>
      <c r="P2866" t="str">
        <f t="shared" si="45"/>
        <v/>
      </c>
    </row>
    <row r="2867" spans="1:16" x14ac:dyDescent="0.25">
      <c r="A2867" t="str">
        <f>Table15[[#This Row],[Name]]</f>
        <v>FASAApalloLFTJ2Plate</v>
      </c>
      <c r="B2867" t="str">
        <f>IF(VLOOKUP($A2867,Parts!$A:$AM,B$1,0)="X",S$2,"")</f>
        <v/>
      </c>
      <c r="C2867" t="str">
        <f>IF(VLOOKUP($A2867,Parts!$A:$AM,C$1,0)="X",T$2,"")</f>
        <v/>
      </c>
      <c r="D2867" t="str">
        <f>IF(VLOOKUP($A2867,Parts!$A:$AM,D$1,0)="X",U$2,"")</f>
        <v/>
      </c>
      <c r="E2867" t="str">
        <f>IF(VLOOKUP($A2867,Parts!$A:$AM,E$1,0)="X",V$2,"")</f>
        <v/>
      </c>
      <c r="F2867" t="str">
        <f>IF(VLOOKUP($A2867,Parts!$A:$AM,F$1,0)="X",W$2,"")</f>
        <v/>
      </c>
      <c r="G2867" t="str">
        <f>IF(VLOOKUP($A2867,Parts!$A:$AM,G$1,0)="X",X$2,"")</f>
        <v/>
      </c>
      <c r="H2867" t="str">
        <f>IF(VLOOKUP($A2867,Parts!$A:$AM,H$1,0)="X",Y$2,"")</f>
        <v/>
      </c>
      <c r="I2867" t="str">
        <f>IF(VLOOKUP($A2867,Parts!$A:$AM,I$1,0)="X",Z$2,"")</f>
        <v/>
      </c>
      <c r="J2867" t="str">
        <f>IF(VLOOKUP($A2867,Parts!$A:$AM,J$1,0)="X",AA$2,"")</f>
        <v/>
      </c>
      <c r="K2867" t="str">
        <f>IF(VLOOKUP($A2867,Parts!$A:$AM,K$1,0)="X",AB$2,"")</f>
        <v/>
      </c>
      <c r="L2867" t="str">
        <f>IF(VLOOKUP($A2867,Parts!$A:$AM,L$1,0)="X",AC$2,"")</f>
        <v/>
      </c>
      <c r="M2867" t="str">
        <f>IF(VLOOKUP($A2867,Parts!$A:$AM,M$1,0)="X",AD$2,"")</f>
        <v/>
      </c>
      <c r="N2867" t="str">
        <f>IF(VLOOKUP($A2867,Parts!$A:$AM,N$1,0)="X",AE$2,"")</f>
        <v/>
      </c>
      <c r="O2867" t="str">
        <f>IF(VLOOKUP($A2867,Parts!$A:$AM,O$1,0)="X",AF$2,"")</f>
        <v/>
      </c>
      <c r="P2867" t="str">
        <f t="shared" si="45"/>
        <v/>
      </c>
    </row>
    <row r="2868" spans="1:16" x14ac:dyDescent="0.25">
      <c r="A2868" t="str">
        <f>Table15[[#This Row],[Name]]</f>
        <v>FASAApolloStrJ2Fairing</v>
      </c>
      <c r="B2868" t="str">
        <f>IF(VLOOKUP($A2868,Parts!$A:$AM,B$1,0)="X",S$2,"")</f>
        <v/>
      </c>
      <c r="C2868" t="str">
        <f>IF(VLOOKUP($A2868,Parts!$A:$AM,C$1,0)="X",T$2,"")</f>
        <v/>
      </c>
      <c r="D2868" t="str">
        <f>IF(VLOOKUP($A2868,Parts!$A:$AM,D$1,0)="X",U$2,"")</f>
        <v/>
      </c>
      <c r="E2868" t="str">
        <f>IF(VLOOKUP($A2868,Parts!$A:$AM,E$1,0)="X",V$2,"")</f>
        <v/>
      </c>
      <c r="F2868" t="str">
        <f>IF(VLOOKUP($A2868,Parts!$A:$AM,F$1,0)="X",W$2,"")</f>
        <v/>
      </c>
      <c r="G2868" t="str">
        <f>IF(VLOOKUP($A2868,Parts!$A:$AM,G$1,0)="X",X$2,"")</f>
        <v/>
      </c>
      <c r="H2868" t="str">
        <f>IF(VLOOKUP($A2868,Parts!$A:$AM,H$1,0)="X",Y$2,"")</f>
        <v/>
      </c>
      <c r="I2868" t="str">
        <f>IF(VLOOKUP($A2868,Parts!$A:$AM,I$1,0)="X",Z$2,"")</f>
        <v/>
      </c>
      <c r="J2868" t="str">
        <f>IF(VLOOKUP($A2868,Parts!$A:$AM,J$1,0)="X",AA$2,"")</f>
        <v/>
      </c>
      <c r="K2868" t="str">
        <f>IF(VLOOKUP($A2868,Parts!$A:$AM,K$1,0)="X",AB$2,"")</f>
        <v/>
      </c>
      <c r="L2868" t="str">
        <f>IF(VLOOKUP($A2868,Parts!$A:$AM,L$1,0)="X",AC$2,"")</f>
        <v/>
      </c>
      <c r="M2868" t="str">
        <f>IF(VLOOKUP($A2868,Parts!$A:$AM,M$1,0)="X",AD$2,"")</f>
        <v/>
      </c>
      <c r="N2868" t="str">
        <f>IF(VLOOKUP($A2868,Parts!$A:$AM,N$1,0)="X",AE$2,"")</f>
        <v xml:space="preserve">    MODULE
    { name = ModuleTagDecoupler }
</v>
      </c>
      <c r="O2868" t="str">
        <f>IF(VLOOKUP($A2868,Parts!$A:$AM,O$1,0)="X",AF$2,"")</f>
        <v/>
      </c>
      <c r="P2868" t="str">
        <f t="shared" si="45"/>
        <v xml:space="preserve">    MODULE
    { name = ModuleTagDecoupler }
</v>
      </c>
    </row>
    <row r="2869" spans="1:16" x14ac:dyDescent="0.25">
      <c r="A2869" t="str">
        <f>Table15[[#This Row],[Name]]</f>
        <v>FASAApolloStrJ2StrJ23m5mDec</v>
      </c>
      <c r="B2869" t="str">
        <f>IF(VLOOKUP($A2869,Parts!$A:$AM,B$1,0)="X",S$2,"")</f>
        <v/>
      </c>
      <c r="C2869" t="str">
        <f>IF(VLOOKUP($A2869,Parts!$A:$AM,C$1,0)="X",T$2,"")</f>
        <v/>
      </c>
      <c r="D2869" t="str">
        <f>IF(VLOOKUP($A2869,Parts!$A:$AM,D$1,0)="X",U$2,"")</f>
        <v/>
      </c>
      <c r="E2869" t="str">
        <f>IF(VLOOKUP($A2869,Parts!$A:$AM,E$1,0)="X",V$2,"")</f>
        <v/>
      </c>
      <c r="F2869" t="str">
        <f>IF(VLOOKUP($A2869,Parts!$A:$AM,F$1,0)="X",W$2,"")</f>
        <v/>
      </c>
      <c r="G2869" t="str">
        <f>IF(VLOOKUP($A2869,Parts!$A:$AM,G$1,0)="X",X$2,"")</f>
        <v/>
      </c>
      <c r="H2869" t="str">
        <f>IF(VLOOKUP($A2869,Parts!$A:$AM,H$1,0)="X",Y$2,"")</f>
        <v/>
      </c>
      <c r="I2869" t="str">
        <f>IF(VLOOKUP($A2869,Parts!$A:$AM,I$1,0)="X",Z$2,"")</f>
        <v/>
      </c>
      <c r="J2869" t="str">
        <f>IF(VLOOKUP($A2869,Parts!$A:$AM,J$1,0)="X",AA$2,"")</f>
        <v/>
      </c>
      <c r="K2869" t="str">
        <f>IF(VLOOKUP($A2869,Parts!$A:$AM,K$1,0)="X",AB$2,"")</f>
        <v/>
      </c>
      <c r="L2869" t="str">
        <f>IF(VLOOKUP($A2869,Parts!$A:$AM,L$1,0)="X",AC$2,"")</f>
        <v/>
      </c>
      <c r="M2869" t="str">
        <f>IF(VLOOKUP($A2869,Parts!$A:$AM,M$1,0)="X",AD$2,"")</f>
        <v/>
      </c>
      <c r="N2869" t="str">
        <f>IF(VLOOKUP($A2869,Parts!$A:$AM,N$1,0)="X",AE$2,"")</f>
        <v xml:space="preserve">    MODULE
    { name = ModuleTagDecoupler }
</v>
      </c>
      <c r="O2869" t="str">
        <f>IF(VLOOKUP($A2869,Parts!$A:$AM,O$1,0)="X",AF$2,"")</f>
        <v/>
      </c>
      <c r="P2869" t="str">
        <f t="shared" si="45"/>
        <v xml:space="preserve">    MODULE
    { name = ModuleTagDecoupler }
</v>
      </c>
    </row>
    <row r="2870" spans="1:16" x14ac:dyDescent="0.25">
      <c r="A2870" t="str">
        <f>Table15[[#This Row],[Name]]</f>
        <v>FASAStrF1Fairing</v>
      </c>
      <c r="B2870" t="str">
        <f>IF(VLOOKUP($A2870,Parts!$A:$AM,B$1,0)="X",S$2,"")</f>
        <v/>
      </c>
      <c r="C2870" t="str">
        <f>IF(VLOOKUP($A2870,Parts!$A:$AM,C$1,0)="X",T$2,"")</f>
        <v/>
      </c>
      <c r="D2870" t="str">
        <f>IF(VLOOKUP($A2870,Parts!$A:$AM,D$1,0)="X",U$2,"")</f>
        <v/>
      </c>
      <c r="E2870" t="str">
        <f>IF(VLOOKUP($A2870,Parts!$A:$AM,E$1,0)="X",V$2,"")</f>
        <v/>
      </c>
      <c r="F2870" t="str">
        <f>IF(VLOOKUP($A2870,Parts!$A:$AM,F$1,0)="X",W$2,"")</f>
        <v/>
      </c>
      <c r="G2870" t="str">
        <f>IF(VLOOKUP($A2870,Parts!$A:$AM,G$1,0)="X",X$2,"")</f>
        <v/>
      </c>
      <c r="H2870" t="str">
        <f>IF(VLOOKUP($A2870,Parts!$A:$AM,H$1,0)="X",Y$2,"")</f>
        <v/>
      </c>
      <c r="I2870" t="str">
        <f>IF(VLOOKUP($A2870,Parts!$A:$AM,I$1,0)="X",Z$2,"")</f>
        <v/>
      </c>
      <c r="J2870" t="str">
        <f>IF(VLOOKUP($A2870,Parts!$A:$AM,J$1,0)="X",AA$2,"")</f>
        <v/>
      </c>
      <c r="K2870" t="str">
        <f>IF(VLOOKUP($A2870,Parts!$A:$AM,K$1,0)="X",AB$2,"")</f>
        <v/>
      </c>
      <c r="L2870" t="str">
        <f>IF(VLOOKUP($A2870,Parts!$A:$AM,L$1,0)="X",AC$2,"")</f>
        <v/>
      </c>
      <c r="M2870" t="str">
        <f>IF(VLOOKUP($A2870,Parts!$A:$AM,M$1,0)="X",AD$2,"")</f>
        <v/>
      </c>
      <c r="N2870" t="str">
        <f>IF(VLOOKUP($A2870,Parts!$A:$AM,N$1,0)="X",AE$2,"")</f>
        <v/>
      </c>
      <c r="O2870" t="str">
        <f>IF(VLOOKUP($A2870,Parts!$A:$AM,O$1,0)="X",AF$2,"")</f>
        <v/>
      </c>
      <c r="P2870" t="str">
        <f t="shared" si="45"/>
        <v/>
      </c>
    </row>
    <row r="2871" spans="1:16" x14ac:dyDescent="0.25">
      <c r="A2871" t="str">
        <f>Table15[[#This Row],[Name]]</f>
        <v>RSBfinSaturnSIC</v>
      </c>
      <c r="B2871" t="str">
        <f>IF(VLOOKUP($A2871,Parts!$A:$AM,B$1,0)="X",S$2,"")</f>
        <v/>
      </c>
      <c r="C2871" t="str">
        <f>IF(VLOOKUP($A2871,Parts!$A:$AM,C$1,0)="X",T$2,"")</f>
        <v/>
      </c>
      <c r="D2871" t="str">
        <f>IF(VLOOKUP($A2871,Parts!$A:$AM,D$1,0)="X",U$2,"")</f>
        <v/>
      </c>
      <c r="E2871" t="str">
        <f>IF(VLOOKUP($A2871,Parts!$A:$AM,E$1,0)="X",V$2,"")</f>
        <v/>
      </c>
      <c r="F2871" t="str">
        <f>IF(VLOOKUP($A2871,Parts!$A:$AM,F$1,0)="X",W$2,"")</f>
        <v/>
      </c>
      <c r="G2871" t="str">
        <f>IF(VLOOKUP($A2871,Parts!$A:$AM,G$1,0)="X",X$2,"")</f>
        <v/>
      </c>
      <c r="H2871" t="str">
        <f>IF(VLOOKUP($A2871,Parts!$A:$AM,H$1,0)="X",Y$2,"")</f>
        <v/>
      </c>
      <c r="I2871" t="str">
        <f>IF(VLOOKUP($A2871,Parts!$A:$AM,I$1,0)="X",Z$2,"")</f>
        <v/>
      </c>
      <c r="J2871" t="str">
        <f>IF(VLOOKUP($A2871,Parts!$A:$AM,J$1,0)="X",AA$2,"")</f>
        <v/>
      </c>
      <c r="K2871" t="str">
        <f>IF(VLOOKUP($A2871,Parts!$A:$AM,K$1,0)="X",AB$2,"")</f>
        <v/>
      </c>
      <c r="L2871" t="str">
        <f>IF(VLOOKUP($A2871,Parts!$A:$AM,L$1,0)="X",AC$2,"")</f>
        <v/>
      </c>
      <c r="M2871" t="str">
        <f>IF(VLOOKUP($A2871,Parts!$A:$AM,M$1,0)="X",AD$2,"")</f>
        <v/>
      </c>
      <c r="N2871" t="str">
        <f>IF(VLOOKUP($A2871,Parts!$A:$AM,N$1,0)="X",AE$2,"")</f>
        <v/>
      </c>
      <c r="O2871" t="str">
        <f>IF(VLOOKUP($A2871,Parts!$A:$AM,O$1,0)="X",AF$2,"")</f>
        <v/>
      </c>
      <c r="P2871" t="str">
        <f t="shared" si="45"/>
        <v/>
      </c>
    </row>
    <row r="2872" spans="1:16" x14ac:dyDescent="0.25">
      <c r="A2872" t="str">
        <f>Table15[[#This Row],[Name]]</f>
        <v>RSBprobeSaturn</v>
      </c>
      <c r="B2872" t="str">
        <f>IF(VLOOKUP($A2872,Parts!$A:$AM,B$1,0)="X",S$2,"")</f>
        <v/>
      </c>
      <c r="C2872" t="str">
        <f>IF(VLOOKUP($A2872,Parts!$A:$AM,C$1,0)="X",T$2,"")</f>
        <v/>
      </c>
      <c r="D2872" t="str">
        <f>IF(VLOOKUP($A2872,Parts!$A:$AM,D$1,0)="X",U$2,"")</f>
        <v/>
      </c>
      <c r="E2872" t="str">
        <f>IF(VLOOKUP($A2872,Parts!$A:$AM,E$1,0)="X",V$2,"")</f>
        <v/>
      </c>
      <c r="F2872" t="str">
        <f>IF(VLOOKUP($A2872,Parts!$A:$AM,F$1,0)="X",W$2,"")</f>
        <v/>
      </c>
      <c r="G2872" t="str">
        <f>IF(VLOOKUP($A2872,Parts!$A:$AM,G$1,0)="X",X$2,"")</f>
        <v/>
      </c>
      <c r="H2872" t="str">
        <f>IF(VLOOKUP($A2872,Parts!$A:$AM,H$1,0)="X",Y$2,"")</f>
        <v/>
      </c>
      <c r="I2872" t="str">
        <f>IF(VLOOKUP($A2872,Parts!$A:$AM,I$1,0)="X",Z$2,"")</f>
        <v/>
      </c>
      <c r="J2872" t="str">
        <f>IF(VLOOKUP($A2872,Parts!$A:$AM,J$1,0)="X",AA$2,"")</f>
        <v/>
      </c>
      <c r="K2872" t="str">
        <f>IF(VLOOKUP($A2872,Parts!$A:$AM,K$1,0)="X",AB$2,"")</f>
        <v/>
      </c>
      <c r="L2872" t="str">
        <f>IF(VLOOKUP($A2872,Parts!$A:$AM,L$1,0)="X",AC$2,"")</f>
        <v/>
      </c>
      <c r="M2872" t="str">
        <f>IF(VLOOKUP($A2872,Parts!$A:$AM,M$1,0)="X",AD$2,"")</f>
        <v/>
      </c>
      <c r="N2872" t="str">
        <f>IF(VLOOKUP($A2872,Parts!$A:$AM,N$1,0)="X",AE$2,"")</f>
        <v/>
      </c>
      <c r="O2872" t="str">
        <f>IF(VLOOKUP($A2872,Parts!$A:$AM,O$1,0)="X",AF$2,"")</f>
        <v/>
      </c>
      <c r="P2872" t="str">
        <f t="shared" si="45"/>
        <v/>
      </c>
    </row>
    <row r="2873" spans="1:16" x14ac:dyDescent="0.25">
      <c r="A2873" t="str">
        <f>Table15[[#This Row],[Name]]</f>
        <v>RSBnosecone10m</v>
      </c>
      <c r="B2873" t="str">
        <f>IF(VLOOKUP($A2873,Parts!$A:$AM,B$1,0)="X",S$2,"")</f>
        <v/>
      </c>
      <c r="C2873" t="str">
        <f>IF(VLOOKUP($A2873,Parts!$A:$AM,C$1,0)="X",T$2,"")</f>
        <v/>
      </c>
      <c r="D2873" t="str">
        <f>IF(VLOOKUP($A2873,Parts!$A:$AM,D$1,0)="X",U$2,"")</f>
        <v/>
      </c>
      <c r="E2873" t="str">
        <f>IF(VLOOKUP($A2873,Parts!$A:$AM,E$1,0)="X",V$2,"")</f>
        <v/>
      </c>
      <c r="F2873" t="str">
        <f>IF(VLOOKUP($A2873,Parts!$A:$AM,F$1,0)="X",W$2,"")</f>
        <v/>
      </c>
      <c r="G2873" t="str">
        <f>IF(VLOOKUP($A2873,Parts!$A:$AM,G$1,0)="X",X$2,"")</f>
        <v/>
      </c>
      <c r="H2873" t="str">
        <f>IF(VLOOKUP($A2873,Parts!$A:$AM,H$1,0)="X",Y$2,"")</f>
        <v/>
      </c>
      <c r="I2873" t="str">
        <f>IF(VLOOKUP($A2873,Parts!$A:$AM,I$1,0)="X",Z$2,"")</f>
        <v/>
      </c>
      <c r="J2873" t="str">
        <f>IF(VLOOKUP($A2873,Parts!$A:$AM,J$1,0)="X",AA$2,"")</f>
        <v/>
      </c>
      <c r="K2873" t="str">
        <f>IF(VLOOKUP($A2873,Parts!$A:$AM,K$1,0)="X",AB$2,"")</f>
        <v/>
      </c>
      <c r="L2873" t="str">
        <f>IF(VLOOKUP($A2873,Parts!$A:$AM,L$1,0)="X",AC$2,"")</f>
        <v/>
      </c>
      <c r="M2873" t="str">
        <f>IF(VLOOKUP($A2873,Parts!$A:$AM,M$1,0)="X",AD$2,"")</f>
        <v/>
      </c>
      <c r="N2873" t="str">
        <f>IF(VLOOKUP($A2873,Parts!$A:$AM,N$1,0)="X",AE$2,"")</f>
        <v/>
      </c>
      <c r="O2873" t="str">
        <f>IF(VLOOKUP($A2873,Parts!$A:$AM,O$1,0)="X",AF$2,"")</f>
        <v/>
      </c>
      <c r="P2873" t="str">
        <f t="shared" si="45"/>
        <v/>
      </c>
    </row>
    <row r="2874" spans="1:16" x14ac:dyDescent="0.25">
      <c r="A2874" t="str">
        <f>Table15[[#This Row],[Name]]</f>
        <v>RSBfairingSaturn10m</v>
      </c>
      <c r="B2874" t="str">
        <f>IF(VLOOKUP($A2874,Parts!$A:$AM,B$1,0)="X",S$2,"")</f>
        <v/>
      </c>
      <c r="C2874" t="str">
        <f>IF(VLOOKUP($A2874,Parts!$A:$AM,C$1,0)="X",T$2,"")</f>
        <v/>
      </c>
      <c r="D2874" t="str">
        <f>IF(VLOOKUP($A2874,Parts!$A:$AM,D$1,0)="X",U$2,"")</f>
        <v/>
      </c>
      <c r="E2874" t="str">
        <f>IF(VLOOKUP($A2874,Parts!$A:$AM,E$1,0)="X",V$2,"")</f>
        <v/>
      </c>
      <c r="F2874" t="str">
        <f>IF(VLOOKUP($A2874,Parts!$A:$AM,F$1,0)="X",W$2,"")</f>
        <v/>
      </c>
      <c r="G2874" t="str">
        <f>IF(VLOOKUP($A2874,Parts!$A:$AM,G$1,0)="X",X$2,"")</f>
        <v/>
      </c>
      <c r="H2874" t="str">
        <f>IF(VLOOKUP($A2874,Parts!$A:$AM,H$1,0)="X",Y$2,"")</f>
        <v/>
      </c>
      <c r="I2874" t="str">
        <f>IF(VLOOKUP($A2874,Parts!$A:$AM,I$1,0)="X",Z$2,"")</f>
        <v/>
      </c>
      <c r="J2874" t="str">
        <f>IF(VLOOKUP($A2874,Parts!$A:$AM,J$1,0)="X",AA$2,"")</f>
        <v/>
      </c>
      <c r="K2874" t="str">
        <f>IF(VLOOKUP($A2874,Parts!$A:$AM,K$1,0)="X",AB$2,"")</f>
        <v/>
      </c>
      <c r="L2874" t="str">
        <f>IF(VLOOKUP($A2874,Parts!$A:$AM,L$1,0)="X",AC$2,"")</f>
        <v/>
      </c>
      <c r="M2874" t="str">
        <f>IF(VLOOKUP($A2874,Parts!$A:$AM,M$1,0)="X",AD$2,"")</f>
        <v/>
      </c>
      <c r="N2874" t="str">
        <f>IF(VLOOKUP($A2874,Parts!$A:$AM,N$1,0)="X",AE$2,"")</f>
        <v/>
      </c>
      <c r="O2874" t="str">
        <f>IF(VLOOKUP($A2874,Parts!$A:$AM,O$1,0)="X",AF$2,"")</f>
        <v/>
      </c>
      <c r="P2874" t="str">
        <f t="shared" si="45"/>
        <v/>
      </c>
    </row>
    <row r="2875" spans="1:16" x14ac:dyDescent="0.25">
      <c r="A2875" t="str">
        <f>Table15[[#This Row],[Name]]</f>
        <v>RSBfairingSaturn6m</v>
      </c>
      <c r="B2875" t="str">
        <f>IF(VLOOKUP($A2875,Parts!$A:$AM,B$1,0)="X",S$2,"")</f>
        <v/>
      </c>
      <c r="C2875" t="str">
        <f>IF(VLOOKUP($A2875,Parts!$A:$AM,C$1,0)="X",T$2,"")</f>
        <v/>
      </c>
      <c r="D2875" t="str">
        <f>IF(VLOOKUP($A2875,Parts!$A:$AM,D$1,0)="X",U$2,"")</f>
        <v/>
      </c>
      <c r="E2875" t="str">
        <f>IF(VLOOKUP($A2875,Parts!$A:$AM,E$1,0)="X",V$2,"")</f>
        <v/>
      </c>
      <c r="F2875" t="str">
        <f>IF(VLOOKUP($A2875,Parts!$A:$AM,F$1,0)="X",W$2,"")</f>
        <v/>
      </c>
      <c r="G2875" t="str">
        <f>IF(VLOOKUP($A2875,Parts!$A:$AM,G$1,0)="X",X$2,"")</f>
        <v/>
      </c>
      <c r="H2875" t="str">
        <f>IF(VLOOKUP($A2875,Parts!$A:$AM,H$1,0)="X",Y$2,"")</f>
        <v/>
      </c>
      <c r="I2875" t="str">
        <f>IF(VLOOKUP($A2875,Parts!$A:$AM,I$1,0)="X",Z$2,"")</f>
        <v/>
      </c>
      <c r="J2875" t="str">
        <f>IF(VLOOKUP($A2875,Parts!$A:$AM,J$1,0)="X",AA$2,"")</f>
        <v/>
      </c>
      <c r="K2875" t="str">
        <f>IF(VLOOKUP($A2875,Parts!$A:$AM,K$1,0)="X",AB$2,"")</f>
        <v/>
      </c>
      <c r="L2875" t="str">
        <f>IF(VLOOKUP($A2875,Parts!$A:$AM,L$1,0)="X",AC$2,"")</f>
        <v/>
      </c>
      <c r="M2875" t="str">
        <f>IF(VLOOKUP($A2875,Parts!$A:$AM,M$1,0)="X",AD$2,"")</f>
        <v/>
      </c>
      <c r="N2875" t="str">
        <f>IF(VLOOKUP($A2875,Parts!$A:$AM,N$1,0)="X",AE$2,"")</f>
        <v/>
      </c>
      <c r="O2875" t="str">
        <f>IF(VLOOKUP($A2875,Parts!$A:$AM,O$1,0)="X",AF$2,"")</f>
        <v/>
      </c>
      <c r="P2875" t="str">
        <f t="shared" si="45"/>
        <v/>
      </c>
    </row>
    <row r="2876" spans="1:16" x14ac:dyDescent="0.25">
      <c r="A2876" t="str">
        <f>Table15[[#This Row],[Name]]</f>
        <v>RSBdecouplerSaturnSII</v>
      </c>
      <c r="B2876" t="str">
        <f>IF(VLOOKUP($A2876,Parts!$A:$AM,B$1,0)="X",S$2,"")</f>
        <v/>
      </c>
      <c r="C2876" t="str">
        <f>IF(VLOOKUP($A2876,Parts!$A:$AM,C$1,0)="X",T$2,"")</f>
        <v/>
      </c>
      <c r="D2876" t="str">
        <f>IF(VLOOKUP($A2876,Parts!$A:$AM,D$1,0)="X",U$2,"")</f>
        <v/>
      </c>
      <c r="E2876" t="str">
        <f>IF(VLOOKUP($A2876,Parts!$A:$AM,E$1,0)="X",V$2,"")</f>
        <v/>
      </c>
      <c r="F2876" t="str">
        <f>IF(VLOOKUP($A2876,Parts!$A:$AM,F$1,0)="X",W$2,"")</f>
        <v/>
      </c>
      <c r="G2876" t="str">
        <f>IF(VLOOKUP($A2876,Parts!$A:$AM,G$1,0)="X",X$2,"")</f>
        <v/>
      </c>
      <c r="H2876" t="str">
        <f>IF(VLOOKUP($A2876,Parts!$A:$AM,H$1,0)="X",Y$2,"")</f>
        <v/>
      </c>
      <c r="I2876" t="str">
        <f>IF(VLOOKUP($A2876,Parts!$A:$AM,I$1,0)="X",Z$2,"")</f>
        <v/>
      </c>
      <c r="J2876" t="str">
        <f>IF(VLOOKUP($A2876,Parts!$A:$AM,J$1,0)="X",AA$2,"")</f>
        <v/>
      </c>
      <c r="K2876" t="str">
        <f>IF(VLOOKUP($A2876,Parts!$A:$AM,K$1,0)="X",AB$2,"")</f>
        <v/>
      </c>
      <c r="L2876" t="str">
        <f>IF(VLOOKUP($A2876,Parts!$A:$AM,L$1,0)="X",AC$2,"")</f>
        <v/>
      </c>
      <c r="M2876" t="str">
        <f>IF(VLOOKUP($A2876,Parts!$A:$AM,M$1,0)="X",AD$2,"")</f>
        <v/>
      </c>
      <c r="N2876" t="str">
        <f>IF(VLOOKUP($A2876,Parts!$A:$AM,N$1,0)="X",AE$2,"")</f>
        <v/>
      </c>
      <c r="O2876" t="str">
        <f>IF(VLOOKUP($A2876,Parts!$A:$AM,O$1,0)="X",AF$2,"")</f>
        <v/>
      </c>
      <c r="P2876" t="str">
        <f t="shared" si="45"/>
        <v/>
      </c>
    </row>
    <row r="2877" spans="1:16" x14ac:dyDescent="0.25">
      <c r="A2877" t="str">
        <f>Table15[[#This Row],[Name]]</f>
        <v>RSBtankSaturnSIC</v>
      </c>
      <c r="B2877" t="str">
        <f>IF(VLOOKUP($A2877,Parts!$A:$AM,B$1,0)="X",S$2,"")</f>
        <v/>
      </c>
      <c r="C2877" t="str">
        <f>IF(VLOOKUP($A2877,Parts!$A:$AM,C$1,0)="X",T$2,"")</f>
        <v/>
      </c>
      <c r="D2877" t="str">
        <f>IF(VLOOKUP($A2877,Parts!$A:$AM,D$1,0)="X",U$2,"")</f>
        <v/>
      </c>
      <c r="E2877" t="str">
        <f>IF(VLOOKUP($A2877,Parts!$A:$AM,E$1,0)="X",V$2,"")</f>
        <v/>
      </c>
      <c r="F2877" t="str">
        <f>IF(VLOOKUP($A2877,Parts!$A:$AM,F$1,0)="X",W$2,"")</f>
        <v/>
      </c>
      <c r="G2877" t="str">
        <f>IF(VLOOKUP($A2877,Parts!$A:$AM,G$1,0)="X",X$2,"")</f>
        <v/>
      </c>
      <c r="H2877" t="str">
        <f>IF(VLOOKUP($A2877,Parts!$A:$AM,H$1,0)="X",Y$2,"")</f>
        <v/>
      </c>
      <c r="I2877" t="str">
        <f>IF(VLOOKUP($A2877,Parts!$A:$AM,I$1,0)="X",Z$2,"")</f>
        <v/>
      </c>
      <c r="J2877" t="str">
        <f>IF(VLOOKUP($A2877,Parts!$A:$AM,J$1,0)="X",AA$2,"")</f>
        <v/>
      </c>
      <c r="K2877" t="str">
        <f>IF(VLOOKUP($A2877,Parts!$A:$AM,K$1,0)="X",AB$2,"")</f>
        <v/>
      </c>
      <c r="L2877" t="str">
        <f>IF(VLOOKUP($A2877,Parts!$A:$AM,L$1,0)="X",AC$2,"")</f>
        <v/>
      </c>
      <c r="M2877" t="str">
        <f>IF(VLOOKUP($A2877,Parts!$A:$AM,M$1,0)="X",AD$2,"")</f>
        <v/>
      </c>
      <c r="N2877" t="str">
        <f>IF(VLOOKUP($A2877,Parts!$A:$AM,N$1,0)="X",AE$2,"")</f>
        <v/>
      </c>
      <c r="O2877" t="str">
        <f>IF(VLOOKUP($A2877,Parts!$A:$AM,O$1,0)="X",AF$2,"")</f>
        <v/>
      </c>
      <c r="P2877" t="str">
        <f t="shared" si="45"/>
        <v/>
      </c>
    </row>
    <row r="2878" spans="1:16" x14ac:dyDescent="0.25">
      <c r="A2878" t="str">
        <f>Table15[[#This Row],[Name]]</f>
        <v>KWsrbGlobeV</v>
      </c>
      <c r="B2878" t="str">
        <f>IF(VLOOKUP($A2878,Parts!$A:$AM,B$1,0)="X",S$2,"")</f>
        <v/>
      </c>
      <c r="C2878" t="str">
        <f>IF(VLOOKUP($A2878,Parts!$A:$AM,C$1,0)="X",T$2,"")</f>
        <v/>
      </c>
      <c r="D2878" t="str">
        <f>IF(VLOOKUP($A2878,Parts!$A:$AM,D$1,0)="X",U$2,"")</f>
        <v/>
      </c>
      <c r="E2878" t="str">
        <f>IF(VLOOKUP($A2878,Parts!$A:$AM,E$1,0)="X",V$2,"")</f>
        <v/>
      </c>
      <c r="F2878" t="str">
        <f>IF(VLOOKUP($A2878,Parts!$A:$AM,F$1,0)="X",W$2,"")</f>
        <v/>
      </c>
      <c r="G2878" t="str">
        <f>IF(VLOOKUP($A2878,Parts!$A:$AM,G$1,0)="X",X$2,"")</f>
        <v xml:space="preserve">    MODULE
    { name = ModuleTagEngineSolid }
</v>
      </c>
      <c r="H2878" t="str">
        <f>IF(VLOOKUP($A2878,Parts!$A:$AM,H$1,0)="X",Y$2,"")</f>
        <v/>
      </c>
      <c r="I2878" t="str">
        <f>IF(VLOOKUP($A2878,Parts!$A:$AM,I$1,0)="X",Z$2,"")</f>
        <v/>
      </c>
      <c r="J2878" t="str">
        <f>IF(VLOOKUP($A2878,Parts!$A:$AM,J$1,0)="X",AA$2,"")</f>
        <v/>
      </c>
      <c r="K2878" t="str">
        <f>IF(VLOOKUP($A2878,Parts!$A:$AM,K$1,0)="X",AB$2,"")</f>
        <v/>
      </c>
      <c r="L2878" t="str">
        <f>IF(VLOOKUP($A2878,Parts!$A:$AM,L$1,0)="X",AC$2,"")</f>
        <v/>
      </c>
      <c r="M2878" t="str">
        <f>IF(VLOOKUP($A2878,Parts!$A:$AM,M$1,0)="X",AD$2,"")</f>
        <v/>
      </c>
      <c r="N2878" t="str">
        <f>IF(VLOOKUP($A2878,Parts!$A:$AM,N$1,0)="X",AE$2,"")</f>
        <v/>
      </c>
      <c r="O2878" t="str">
        <f>IF(VLOOKUP($A2878,Parts!$A:$AM,O$1,0)="X",AF$2,"")</f>
        <v/>
      </c>
      <c r="P2878" t="str">
        <f t="shared" si="45"/>
        <v xml:space="preserve">    MODULE
    { name = ModuleTagEngineSolid }
</v>
      </c>
    </row>
    <row r="2879" spans="1:16" x14ac:dyDescent="0.25">
      <c r="A2879" t="str">
        <f>Table15[[#This Row],[Name]]</f>
        <v>RSBdecouplerSaturnSIVB</v>
      </c>
      <c r="B2879" t="str">
        <f>IF(VLOOKUP($A2879,Parts!$A:$AM,B$1,0)="X",S$2,"")</f>
        <v/>
      </c>
      <c r="C2879" t="str">
        <f>IF(VLOOKUP($A2879,Parts!$A:$AM,C$1,0)="X",T$2,"")</f>
        <v/>
      </c>
      <c r="D2879" t="str">
        <f>IF(VLOOKUP($A2879,Parts!$A:$AM,D$1,0)="X",U$2,"")</f>
        <v/>
      </c>
      <c r="E2879" t="str">
        <f>IF(VLOOKUP($A2879,Parts!$A:$AM,E$1,0)="X",V$2,"")</f>
        <v/>
      </c>
      <c r="F2879" t="str">
        <f>IF(VLOOKUP($A2879,Parts!$A:$AM,F$1,0)="X",W$2,"")</f>
        <v/>
      </c>
      <c r="G2879" t="str">
        <f>IF(VLOOKUP($A2879,Parts!$A:$AM,G$1,0)="X",X$2,"")</f>
        <v/>
      </c>
      <c r="H2879" t="str">
        <f>IF(VLOOKUP($A2879,Parts!$A:$AM,H$1,0)="X",Y$2,"")</f>
        <v/>
      </c>
      <c r="I2879" t="str">
        <f>IF(VLOOKUP($A2879,Parts!$A:$AM,I$1,0)="X",Z$2,"")</f>
        <v/>
      </c>
      <c r="J2879" t="str">
        <f>IF(VLOOKUP($A2879,Parts!$A:$AM,J$1,0)="X",AA$2,"")</f>
        <v/>
      </c>
      <c r="K2879" t="str">
        <f>IF(VLOOKUP($A2879,Parts!$A:$AM,K$1,0)="X",AB$2,"")</f>
        <v/>
      </c>
      <c r="L2879" t="str">
        <f>IF(VLOOKUP($A2879,Parts!$A:$AM,L$1,0)="X",AC$2,"")</f>
        <v/>
      </c>
      <c r="M2879" t="str">
        <f>IF(VLOOKUP($A2879,Parts!$A:$AM,M$1,0)="X",AD$2,"")</f>
        <v/>
      </c>
      <c r="N2879" t="str">
        <f>IF(VLOOKUP($A2879,Parts!$A:$AM,N$1,0)="X",AE$2,"")</f>
        <v/>
      </c>
      <c r="O2879" t="str">
        <f>IF(VLOOKUP($A2879,Parts!$A:$AM,O$1,0)="X",AF$2,"")</f>
        <v/>
      </c>
      <c r="P2879" t="str">
        <f t="shared" si="45"/>
        <v/>
      </c>
    </row>
    <row r="2880" spans="1:16" x14ac:dyDescent="0.25">
      <c r="A2880" t="str">
        <f>Table15[[#This Row],[Name]]</f>
        <v>RSBtankSaturnSII</v>
      </c>
      <c r="B2880" t="str">
        <f>IF(VLOOKUP($A2880,Parts!$A:$AM,B$1,0)="X",S$2,"")</f>
        <v/>
      </c>
      <c r="C2880" t="str">
        <f>IF(VLOOKUP($A2880,Parts!$A:$AM,C$1,0)="X",T$2,"")</f>
        <v/>
      </c>
      <c r="D2880" t="str">
        <f>IF(VLOOKUP($A2880,Parts!$A:$AM,D$1,0)="X",U$2,"")</f>
        <v/>
      </c>
      <c r="E2880" t="str">
        <f>IF(VLOOKUP($A2880,Parts!$A:$AM,E$1,0)="X",V$2,"")</f>
        <v/>
      </c>
      <c r="F2880" t="str">
        <f>IF(VLOOKUP($A2880,Parts!$A:$AM,F$1,0)="X",W$2,"")</f>
        <v/>
      </c>
      <c r="G2880" t="str">
        <f>IF(VLOOKUP($A2880,Parts!$A:$AM,G$1,0)="X",X$2,"")</f>
        <v/>
      </c>
      <c r="H2880" t="str">
        <f>IF(VLOOKUP($A2880,Parts!$A:$AM,H$1,0)="X",Y$2,"")</f>
        <v/>
      </c>
      <c r="I2880" t="str">
        <f>IF(VLOOKUP($A2880,Parts!$A:$AM,I$1,0)="X",Z$2,"")</f>
        <v/>
      </c>
      <c r="J2880" t="str">
        <f>IF(VLOOKUP($A2880,Parts!$A:$AM,J$1,0)="X",AA$2,"")</f>
        <v/>
      </c>
      <c r="K2880" t="str">
        <f>IF(VLOOKUP($A2880,Parts!$A:$AM,K$1,0)="X",AB$2,"")</f>
        <v/>
      </c>
      <c r="L2880" t="str">
        <f>IF(VLOOKUP($A2880,Parts!$A:$AM,L$1,0)="X",AC$2,"")</f>
        <v/>
      </c>
      <c r="M2880" t="str">
        <f>IF(VLOOKUP($A2880,Parts!$A:$AM,M$1,0)="X",AD$2,"")</f>
        <v/>
      </c>
      <c r="N2880" t="str">
        <f>IF(VLOOKUP($A2880,Parts!$A:$AM,N$1,0)="X",AE$2,"")</f>
        <v/>
      </c>
      <c r="O2880" t="str">
        <f>IF(VLOOKUP($A2880,Parts!$A:$AM,O$1,0)="X",AF$2,"")</f>
        <v/>
      </c>
      <c r="P2880" t="str">
        <f t="shared" si="45"/>
        <v/>
      </c>
    </row>
    <row r="2881" spans="1:16" x14ac:dyDescent="0.25">
      <c r="A2881" t="str">
        <f>Table15[[#This Row],[Name]]</f>
        <v>KWsrbUllage</v>
      </c>
      <c r="B2881" t="str">
        <f>IF(VLOOKUP($A2881,Parts!$A:$AM,B$1,0)="X",S$2,"")</f>
        <v/>
      </c>
      <c r="C2881" t="str">
        <f>IF(VLOOKUP($A2881,Parts!$A:$AM,C$1,0)="X",T$2,"")</f>
        <v/>
      </c>
      <c r="D2881" t="str">
        <f>IF(VLOOKUP($A2881,Parts!$A:$AM,D$1,0)="X",U$2,"")</f>
        <v/>
      </c>
      <c r="E2881" t="str">
        <f>IF(VLOOKUP($A2881,Parts!$A:$AM,E$1,0)="X",V$2,"")</f>
        <v/>
      </c>
      <c r="F2881" t="str">
        <f>IF(VLOOKUP($A2881,Parts!$A:$AM,F$1,0)="X",W$2,"")</f>
        <v/>
      </c>
      <c r="G2881" t="str">
        <f>IF(VLOOKUP($A2881,Parts!$A:$AM,G$1,0)="X",X$2,"")</f>
        <v xml:space="preserve">    MODULE
    { name = ModuleTagEngineSolid }
</v>
      </c>
      <c r="H2881" t="str">
        <f>IF(VLOOKUP($A2881,Parts!$A:$AM,H$1,0)="X",Y$2,"")</f>
        <v/>
      </c>
      <c r="I2881" t="str">
        <f>IF(VLOOKUP($A2881,Parts!$A:$AM,I$1,0)="X",Z$2,"")</f>
        <v/>
      </c>
      <c r="J2881" t="str">
        <f>IF(VLOOKUP($A2881,Parts!$A:$AM,J$1,0)="X",AA$2,"")</f>
        <v/>
      </c>
      <c r="K2881" t="str">
        <f>IF(VLOOKUP($A2881,Parts!$A:$AM,K$1,0)="X",AB$2,"")</f>
        <v/>
      </c>
      <c r="L2881" t="str">
        <f>IF(VLOOKUP($A2881,Parts!$A:$AM,L$1,0)="X",AC$2,"")</f>
        <v/>
      </c>
      <c r="M2881" t="str">
        <f>IF(VLOOKUP($A2881,Parts!$A:$AM,M$1,0)="X",AD$2,"")</f>
        <v/>
      </c>
      <c r="N2881" t="str">
        <f>IF(VLOOKUP($A2881,Parts!$A:$AM,N$1,0)="X",AE$2,"")</f>
        <v/>
      </c>
      <c r="O2881" t="str">
        <f>IF(VLOOKUP($A2881,Parts!$A:$AM,O$1,0)="X",AF$2,"")</f>
        <v/>
      </c>
      <c r="P2881" t="str">
        <f t="shared" si="45"/>
        <v xml:space="preserve">    MODULE
    { name = ModuleTagEngineSolid }
</v>
      </c>
    </row>
    <row r="2882" spans="1:16" x14ac:dyDescent="0.25">
      <c r="A2882" t="str">
        <f>Table15[[#This Row],[Name]]</f>
        <v>KWsrbUllageLarge</v>
      </c>
      <c r="B2882" t="str">
        <f>IF(VLOOKUP($A2882,Parts!$A:$AM,B$1,0)="X",S$2,"")</f>
        <v/>
      </c>
      <c r="C2882" t="str">
        <f>IF(VLOOKUP($A2882,Parts!$A:$AM,C$1,0)="X",T$2,"")</f>
        <v/>
      </c>
      <c r="D2882" t="str">
        <f>IF(VLOOKUP($A2882,Parts!$A:$AM,D$1,0)="X",U$2,"")</f>
        <v/>
      </c>
      <c r="E2882" t="str">
        <f>IF(VLOOKUP($A2882,Parts!$A:$AM,E$1,0)="X",V$2,"")</f>
        <v/>
      </c>
      <c r="F2882" t="str">
        <f>IF(VLOOKUP($A2882,Parts!$A:$AM,F$1,0)="X",W$2,"")</f>
        <v/>
      </c>
      <c r="G2882" t="str">
        <f>IF(VLOOKUP($A2882,Parts!$A:$AM,G$1,0)="X",X$2,"")</f>
        <v xml:space="preserve">    MODULE
    { name = ModuleTagEngineSolid }
</v>
      </c>
      <c r="H2882" t="str">
        <f>IF(VLOOKUP($A2882,Parts!$A:$AM,H$1,0)="X",Y$2,"")</f>
        <v/>
      </c>
      <c r="I2882" t="str">
        <f>IF(VLOOKUP($A2882,Parts!$A:$AM,I$1,0)="X",Z$2,"")</f>
        <v/>
      </c>
      <c r="J2882" t="str">
        <f>IF(VLOOKUP($A2882,Parts!$A:$AM,J$1,0)="X",AA$2,"")</f>
        <v/>
      </c>
      <c r="K2882" t="str">
        <f>IF(VLOOKUP($A2882,Parts!$A:$AM,K$1,0)="X",AB$2,"")</f>
        <v/>
      </c>
      <c r="L2882" t="str">
        <f>IF(VLOOKUP($A2882,Parts!$A:$AM,L$1,0)="X",AC$2,"")</f>
        <v/>
      </c>
      <c r="M2882" t="str">
        <f>IF(VLOOKUP($A2882,Parts!$A:$AM,M$1,0)="X",AD$2,"")</f>
        <v/>
      </c>
      <c r="N2882" t="str">
        <f>IF(VLOOKUP($A2882,Parts!$A:$AM,N$1,0)="X",AE$2,"")</f>
        <v/>
      </c>
      <c r="O2882" t="str">
        <f>IF(VLOOKUP($A2882,Parts!$A:$AM,O$1,0)="X",AF$2,"")</f>
        <v/>
      </c>
      <c r="P2882" t="str">
        <f t="shared" si="45"/>
        <v xml:space="preserve">    MODULE
    { name = ModuleTagEngineSolid }
</v>
      </c>
    </row>
    <row r="2883" spans="1:16" x14ac:dyDescent="0.25">
      <c r="A2883" t="str">
        <f>Table15[[#This Row],[Name]]</f>
        <v>KWFinGC</v>
      </c>
      <c r="B2883" t="str">
        <f>IF(VLOOKUP($A2883,Parts!$A:$AM,B$1,0)="X",S$2,"")</f>
        <v/>
      </c>
      <c r="C2883" t="str">
        <f>IF(VLOOKUP($A2883,Parts!$A:$AM,C$1,0)="X",T$2,"")</f>
        <v/>
      </c>
      <c r="D2883" t="str">
        <f>IF(VLOOKUP($A2883,Parts!$A:$AM,D$1,0)="X",U$2,"")</f>
        <v/>
      </c>
      <c r="E2883" t="str">
        <f>IF(VLOOKUP($A2883,Parts!$A:$AM,E$1,0)="X",V$2,"")</f>
        <v/>
      </c>
      <c r="F2883" t="str">
        <f>IF(VLOOKUP($A2883,Parts!$A:$AM,F$1,0)="X",W$2,"")</f>
        <v/>
      </c>
      <c r="G2883" t="str">
        <f>IF(VLOOKUP($A2883,Parts!$A:$AM,G$1,0)="X",X$2,"")</f>
        <v/>
      </c>
      <c r="H2883" t="str">
        <f>IF(VLOOKUP($A2883,Parts!$A:$AM,H$1,0)="X",Y$2,"")</f>
        <v/>
      </c>
      <c r="I2883" t="str">
        <f>IF(VLOOKUP($A2883,Parts!$A:$AM,I$1,0)="X",Z$2,"")</f>
        <v/>
      </c>
      <c r="J2883" t="str">
        <f>IF(VLOOKUP($A2883,Parts!$A:$AM,J$1,0)="X",AA$2,"")</f>
        <v/>
      </c>
      <c r="K2883" t="str">
        <f>IF(VLOOKUP($A2883,Parts!$A:$AM,K$1,0)="X",AB$2,"")</f>
        <v/>
      </c>
      <c r="L2883" t="str">
        <f>IF(VLOOKUP($A2883,Parts!$A:$AM,L$1,0)="X",AC$2,"")</f>
        <v/>
      </c>
      <c r="M2883" t="str">
        <f>IF(VLOOKUP($A2883,Parts!$A:$AM,M$1,0)="X",AD$2,"")</f>
        <v/>
      </c>
      <c r="N2883" t="str">
        <f>IF(VLOOKUP($A2883,Parts!$A:$AM,N$1,0)="X",AE$2,"")</f>
        <v/>
      </c>
      <c r="O2883" t="str">
        <f>IF(VLOOKUP($A2883,Parts!$A:$AM,O$1,0)="X",AF$2,"")</f>
        <v/>
      </c>
      <c r="P2883" t="str">
        <f t="shared" ref="P2883:P2946" si="46">B2883&amp;C2883&amp;D2883&amp;E2883&amp;F2883&amp;G2883&amp;H2883&amp;I2883&amp;J2883&amp;K2883&amp;L2883&amp;M2883&amp;N2883&amp;O2883</f>
        <v/>
      </c>
    </row>
    <row r="2884" spans="1:16" x14ac:dyDescent="0.25">
      <c r="A2884" t="str">
        <f>Table15[[#This Row],[Name]]</f>
        <v>dmRoverMat</v>
      </c>
      <c r="B2884" t="str">
        <f>IF(VLOOKUP($A2884,Parts!$A:$AM,B$1,0)="X",S$2,"")</f>
        <v/>
      </c>
      <c r="C2884" t="str">
        <f>IF(VLOOKUP($A2884,Parts!$A:$AM,C$1,0)="X",T$2,"")</f>
        <v/>
      </c>
      <c r="D2884" t="str">
        <f>IF(VLOOKUP($A2884,Parts!$A:$AM,D$1,0)="X",U$2,"")</f>
        <v/>
      </c>
      <c r="E2884" t="str">
        <f>IF(VLOOKUP($A2884,Parts!$A:$AM,E$1,0)="X",V$2,"")</f>
        <v/>
      </c>
      <c r="F2884" t="str">
        <f>IF(VLOOKUP($A2884,Parts!$A:$AM,F$1,0)="X",W$2,"")</f>
        <v/>
      </c>
      <c r="G2884" t="str">
        <f>IF(VLOOKUP($A2884,Parts!$A:$AM,G$1,0)="X",X$2,"")</f>
        <v/>
      </c>
      <c r="H2884" t="str">
        <f>IF(VLOOKUP($A2884,Parts!$A:$AM,H$1,0)="X",Y$2,"")</f>
        <v/>
      </c>
      <c r="I2884" t="str">
        <f>IF(VLOOKUP($A2884,Parts!$A:$AM,I$1,0)="X",Z$2,"")</f>
        <v/>
      </c>
      <c r="J2884" t="str">
        <f>IF(VLOOKUP($A2884,Parts!$A:$AM,J$1,0)="X",AA$2,"")</f>
        <v/>
      </c>
      <c r="K2884" t="str">
        <f>IF(VLOOKUP($A2884,Parts!$A:$AM,K$1,0)="X",AB$2,"")</f>
        <v/>
      </c>
      <c r="L2884" t="str">
        <f>IF(VLOOKUP($A2884,Parts!$A:$AM,L$1,0)="X",AC$2,"")</f>
        <v/>
      </c>
      <c r="M2884" t="str">
        <f>IF(VLOOKUP($A2884,Parts!$A:$AM,M$1,0)="X",AD$2,"")</f>
        <v/>
      </c>
      <c r="N2884" t="str">
        <f>IF(VLOOKUP($A2884,Parts!$A:$AM,N$1,0)="X",AE$2,"")</f>
        <v/>
      </c>
      <c r="O2884" t="str">
        <f>IF(VLOOKUP($A2884,Parts!$A:$AM,O$1,0)="X",AF$2,"")</f>
        <v/>
      </c>
      <c r="P2884" t="str">
        <f t="shared" si="46"/>
        <v/>
      </c>
    </row>
    <row r="2885" spans="1:16" x14ac:dyDescent="0.25">
      <c r="A2885" t="str">
        <f>Table15[[#This Row],[Name]]</f>
        <v>SCANsat_Scanner32</v>
      </c>
      <c r="B2885" t="str">
        <f>IF(VLOOKUP($A2885,Parts!$A:$AM,B$1,0)="X",S$2,"")</f>
        <v/>
      </c>
      <c r="C2885" t="str">
        <f>IF(VLOOKUP($A2885,Parts!$A:$AM,C$1,0)="X",T$2,"")</f>
        <v/>
      </c>
      <c r="D2885" t="str">
        <f>IF(VLOOKUP($A2885,Parts!$A:$AM,D$1,0)="X",U$2,"")</f>
        <v/>
      </c>
      <c r="E2885" t="str">
        <f>IF(VLOOKUP($A2885,Parts!$A:$AM,E$1,0)="X",V$2,"")</f>
        <v/>
      </c>
      <c r="F2885" t="str">
        <f>IF(VLOOKUP($A2885,Parts!$A:$AM,F$1,0)="X",W$2,"")</f>
        <v/>
      </c>
      <c r="G2885" t="str">
        <f>IF(VLOOKUP($A2885,Parts!$A:$AM,G$1,0)="X",X$2,"")</f>
        <v/>
      </c>
      <c r="H2885" t="str">
        <f>IF(VLOOKUP($A2885,Parts!$A:$AM,H$1,0)="X",Y$2,"")</f>
        <v/>
      </c>
      <c r="I2885" t="str">
        <f>IF(VLOOKUP($A2885,Parts!$A:$AM,I$1,0)="X",Z$2,"")</f>
        <v xml:space="preserve">    MODULE
    { name = ModuleTagHumanRated }
</v>
      </c>
      <c r="J2885" t="str">
        <f>IF(VLOOKUP($A2885,Parts!$A:$AM,J$1,0)="X",AA$2,"")</f>
        <v/>
      </c>
      <c r="K2885" t="str">
        <f>IF(VLOOKUP($A2885,Parts!$A:$AM,K$1,0)="X",AB$2,"")</f>
        <v/>
      </c>
      <c r="L2885" t="str">
        <f>IF(VLOOKUP($A2885,Parts!$A:$AM,L$1,0)="X",AC$2,"")</f>
        <v/>
      </c>
      <c r="M2885" t="str">
        <f>IF(VLOOKUP($A2885,Parts!$A:$AM,M$1,0)="X",AD$2,"")</f>
        <v/>
      </c>
      <c r="N2885" t="str">
        <f>IF(VLOOKUP($A2885,Parts!$A:$AM,N$1,0)="X",AE$2,"")</f>
        <v/>
      </c>
      <c r="O2885" t="str">
        <f>IF(VLOOKUP($A2885,Parts!$A:$AM,O$1,0)="X",AF$2,"")</f>
        <v/>
      </c>
      <c r="P2885" t="str">
        <f t="shared" si="46"/>
        <v xml:space="preserve">    MODULE
    { name = ModuleTagHumanRated }
</v>
      </c>
    </row>
    <row r="2886" spans="1:16" x14ac:dyDescent="0.25">
      <c r="A2886" t="str">
        <f>Table15[[#This Row],[Name]]</f>
        <v>SCANsat_Tracker</v>
      </c>
      <c r="B2886" t="str">
        <f>IF(VLOOKUP($A2886,Parts!$A:$AM,B$1,0)="X",S$2,"")</f>
        <v/>
      </c>
      <c r="C2886" t="str">
        <f>IF(VLOOKUP($A2886,Parts!$A:$AM,C$1,0)="X",T$2,"")</f>
        <v/>
      </c>
      <c r="D2886" t="str">
        <f>IF(VLOOKUP($A2886,Parts!$A:$AM,D$1,0)="X",U$2,"")</f>
        <v/>
      </c>
      <c r="E2886" t="str">
        <f>IF(VLOOKUP($A2886,Parts!$A:$AM,E$1,0)="X",V$2,"")</f>
        <v/>
      </c>
      <c r="F2886" t="str">
        <f>IF(VLOOKUP($A2886,Parts!$A:$AM,F$1,0)="X",W$2,"")</f>
        <v/>
      </c>
      <c r="G2886" t="str">
        <f>IF(VLOOKUP($A2886,Parts!$A:$AM,G$1,0)="X",X$2,"")</f>
        <v/>
      </c>
      <c r="H2886" t="str">
        <f>IF(VLOOKUP($A2886,Parts!$A:$AM,H$1,0)="X",Y$2,"")</f>
        <v/>
      </c>
      <c r="I2886" t="str">
        <f>IF(VLOOKUP($A2886,Parts!$A:$AM,I$1,0)="X",Z$2,"")</f>
        <v xml:space="preserve">    MODULE
    { name = ModuleTagHumanRated }
</v>
      </c>
      <c r="J2886" t="str">
        <f>IF(VLOOKUP($A2886,Parts!$A:$AM,J$1,0)="X",AA$2,"")</f>
        <v/>
      </c>
      <c r="K2886" t="str">
        <f>IF(VLOOKUP($A2886,Parts!$A:$AM,K$1,0)="X",AB$2,"")</f>
        <v/>
      </c>
      <c r="L2886" t="str">
        <f>IF(VLOOKUP($A2886,Parts!$A:$AM,L$1,0)="X",AC$2,"")</f>
        <v/>
      </c>
      <c r="M2886" t="str">
        <f>IF(VLOOKUP($A2886,Parts!$A:$AM,M$1,0)="X",AD$2,"")</f>
        <v/>
      </c>
      <c r="N2886" t="str">
        <f>IF(VLOOKUP($A2886,Parts!$A:$AM,N$1,0)="X",AE$2,"")</f>
        <v/>
      </c>
      <c r="O2886" t="str">
        <f>IF(VLOOKUP($A2886,Parts!$A:$AM,O$1,0)="X",AF$2,"")</f>
        <v/>
      </c>
      <c r="P2886" t="str">
        <f t="shared" si="46"/>
        <v xml:space="preserve">    MODULE
    { name = ModuleTagHumanRated }
</v>
      </c>
    </row>
    <row r="2887" spans="1:16" x14ac:dyDescent="0.25">
      <c r="A2887" t="str">
        <f>Table15[[#This Row],[Name]]</f>
        <v>SCANsat_Scanner24</v>
      </c>
      <c r="B2887" t="str">
        <f>IF(VLOOKUP($A2887,Parts!$A:$AM,B$1,0)="X",S$2,"")</f>
        <v/>
      </c>
      <c r="C2887" t="str">
        <f>IF(VLOOKUP($A2887,Parts!$A:$AM,C$1,0)="X",T$2,"")</f>
        <v/>
      </c>
      <c r="D2887" t="str">
        <f>IF(VLOOKUP($A2887,Parts!$A:$AM,D$1,0)="X",U$2,"")</f>
        <v/>
      </c>
      <c r="E2887" t="str">
        <f>IF(VLOOKUP($A2887,Parts!$A:$AM,E$1,0)="X",V$2,"")</f>
        <v/>
      </c>
      <c r="F2887" t="str">
        <f>IF(VLOOKUP($A2887,Parts!$A:$AM,F$1,0)="X",W$2,"")</f>
        <v/>
      </c>
      <c r="G2887" t="str">
        <f>IF(VLOOKUP($A2887,Parts!$A:$AM,G$1,0)="X",X$2,"")</f>
        <v/>
      </c>
      <c r="H2887" t="str">
        <f>IF(VLOOKUP($A2887,Parts!$A:$AM,H$1,0)="X",Y$2,"")</f>
        <v/>
      </c>
      <c r="I2887" t="str">
        <f>IF(VLOOKUP($A2887,Parts!$A:$AM,I$1,0)="X",Z$2,"")</f>
        <v xml:space="preserve">    MODULE
    { name = ModuleTagHumanRated }
</v>
      </c>
      <c r="J2887" t="str">
        <f>IF(VLOOKUP($A2887,Parts!$A:$AM,J$1,0)="X",AA$2,"")</f>
        <v/>
      </c>
      <c r="K2887" t="str">
        <f>IF(VLOOKUP($A2887,Parts!$A:$AM,K$1,0)="X",AB$2,"")</f>
        <v/>
      </c>
      <c r="L2887" t="str">
        <f>IF(VLOOKUP($A2887,Parts!$A:$AM,L$1,0)="X",AC$2,"")</f>
        <v/>
      </c>
      <c r="M2887" t="str">
        <f>IF(VLOOKUP($A2887,Parts!$A:$AM,M$1,0)="X",AD$2,"")</f>
        <v/>
      </c>
      <c r="N2887" t="str">
        <f>IF(VLOOKUP($A2887,Parts!$A:$AM,N$1,0)="X",AE$2,"")</f>
        <v/>
      </c>
      <c r="O2887" t="str">
        <f>IF(VLOOKUP($A2887,Parts!$A:$AM,O$1,0)="X",AF$2,"")</f>
        <v/>
      </c>
      <c r="P2887" t="str">
        <f t="shared" si="46"/>
        <v xml:space="preserve">    MODULE
    { name = ModuleTagHumanRated }
</v>
      </c>
    </row>
    <row r="2888" spans="1:16" x14ac:dyDescent="0.25">
      <c r="A2888" t="str">
        <f>Table15[[#This Row],[Name]]</f>
        <v>SCANsat_Scanner</v>
      </c>
      <c r="B2888" t="str">
        <f>IF(VLOOKUP($A2888,Parts!$A:$AM,B$1,0)="X",S$2,"")</f>
        <v/>
      </c>
      <c r="C2888" t="str">
        <f>IF(VLOOKUP($A2888,Parts!$A:$AM,C$1,0)="X",T$2,"")</f>
        <v/>
      </c>
      <c r="D2888" t="str">
        <f>IF(VLOOKUP($A2888,Parts!$A:$AM,D$1,0)="X",U$2,"")</f>
        <v/>
      </c>
      <c r="E2888" t="str">
        <f>IF(VLOOKUP($A2888,Parts!$A:$AM,E$1,0)="X",V$2,"")</f>
        <v/>
      </c>
      <c r="F2888" t="str">
        <f>IF(VLOOKUP($A2888,Parts!$A:$AM,F$1,0)="X",W$2,"")</f>
        <v/>
      </c>
      <c r="G2888" t="str">
        <f>IF(VLOOKUP($A2888,Parts!$A:$AM,G$1,0)="X",X$2,"")</f>
        <v/>
      </c>
      <c r="H2888" t="str">
        <f>IF(VLOOKUP($A2888,Parts!$A:$AM,H$1,0)="X",Y$2,"")</f>
        <v/>
      </c>
      <c r="I2888" t="str">
        <f>IF(VLOOKUP($A2888,Parts!$A:$AM,I$1,0)="X",Z$2,"")</f>
        <v xml:space="preserve">    MODULE
    { name = ModuleTagHumanRated }
</v>
      </c>
      <c r="J2888" t="str">
        <f>IF(VLOOKUP($A2888,Parts!$A:$AM,J$1,0)="X",AA$2,"")</f>
        <v/>
      </c>
      <c r="K2888" t="str">
        <f>IF(VLOOKUP($A2888,Parts!$A:$AM,K$1,0)="X",AB$2,"")</f>
        <v/>
      </c>
      <c r="L2888" t="str">
        <f>IF(VLOOKUP($A2888,Parts!$A:$AM,L$1,0)="X",AC$2,"")</f>
        <v/>
      </c>
      <c r="M2888" t="str">
        <f>IF(VLOOKUP($A2888,Parts!$A:$AM,M$1,0)="X",AD$2,"")</f>
        <v/>
      </c>
      <c r="N2888" t="str">
        <f>IF(VLOOKUP($A2888,Parts!$A:$AM,N$1,0)="X",AE$2,"")</f>
        <v/>
      </c>
      <c r="O2888" t="str">
        <f>IF(VLOOKUP($A2888,Parts!$A:$AM,O$1,0)="X",AF$2,"")</f>
        <v/>
      </c>
      <c r="P2888" t="str">
        <f t="shared" si="46"/>
        <v xml:space="preserve">    MODULE
    { name = ModuleTagHumanRated }
</v>
      </c>
    </row>
    <row r="2889" spans="1:16" x14ac:dyDescent="0.25">
      <c r="A2889" t="str">
        <f>Table15[[#This Row],[Name]]</f>
        <v>SCANsat_Scanner2</v>
      </c>
      <c r="B2889" t="str">
        <f>IF(VLOOKUP($A2889,Parts!$A:$AM,B$1,0)="X",S$2,"")</f>
        <v/>
      </c>
      <c r="C2889" t="str">
        <f>IF(VLOOKUP($A2889,Parts!$A:$AM,C$1,0)="X",T$2,"")</f>
        <v/>
      </c>
      <c r="D2889" t="str">
        <f>IF(VLOOKUP($A2889,Parts!$A:$AM,D$1,0)="X",U$2,"")</f>
        <v/>
      </c>
      <c r="E2889" t="str">
        <f>IF(VLOOKUP($A2889,Parts!$A:$AM,E$1,0)="X",V$2,"")</f>
        <v/>
      </c>
      <c r="F2889" t="str">
        <f>IF(VLOOKUP($A2889,Parts!$A:$AM,F$1,0)="X",W$2,"")</f>
        <v/>
      </c>
      <c r="G2889" t="str">
        <f>IF(VLOOKUP($A2889,Parts!$A:$AM,G$1,0)="X",X$2,"")</f>
        <v/>
      </c>
      <c r="H2889" t="str">
        <f>IF(VLOOKUP($A2889,Parts!$A:$AM,H$1,0)="X",Y$2,"")</f>
        <v/>
      </c>
      <c r="I2889" t="str">
        <f>IF(VLOOKUP($A2889,Parts!$A:$AM,I$1,0)="X",Z$2,"")</f>
        <v xml:space="preserve">    MODULE
    { name = ModuleTagHumanRated }
</v>
      </c>
      <c r="J2889" t="str">
        <f>IF(VLOOKUP($A2889,Parts!$A:$AM,J$1,0)="X",AA$2,"")</f>
        <v/>
      </c>
      <c r="K2889" t="str">
        <f>IF(VLOOKUP($A2889,Parts!$A:$AM,K$1,0)="X",AB$2,"")</f>
        <v/>
      </c>
      <c r="L2889" t="str">
        <f>IF(VLOOKUP($A2889,Parts!$A:$AM,L$1,0)="X",AC$2,"")</f>
        <v/>
      </c>
      <c r="M2889" t="str">
        <f>IF(VLOOKUP($A2889,Parts!$A:$AM,M$1,0)="X",AD$2,"")</f>
        <v/>
      </c>
      <c r="N2889" t="str">
        <f>IF(VLOOKUP($A2889,Parts!$A:$AM,N$1,0)="X",AE$2,"")</f>
        <v/>
      </c>
      <c r="O2889" t="str">
        <f>IF(VLOOKUP($A2889,Parts!$A:$AM,O$1,0)="X",AF$2,"")</f>
        <v/>
      </c>
      <c r="P2889" t="str">
        <f t="shared" si="46"/>
        <v xml:space="preserve">    MODULE
    { name = ModuleTagHumanRated }
</v>
      </c>
    </row>
    <row r="2890" spans="1:16" x14ac:dyDescent="0.25">
      <c r="A2890" t="str">
        <f>Table15[[#This Row],[Name]]</f>
        <v>scout_stg1_dec</v>
      </c>
      <c r="B2890" t="str">
        <f>IF(VLOOKUP($A2890,Parts!$A:$AM,B$1,0)="X",S$2,"")</f>
        <v/>
      </c>
      <c r="C2890" t="str">
        <f>IF(VLOOKUP($A2890,Parts!$A:$AM,C$1,0)="X",T$2,"")</f>
        <v/>
      </c>
      <c r="D2890" t="str">
        <f>IF(VLOOKUP($A2890,Parts!$A:$AM,D$1,0)="X",U$2,"")</f>
        <v/>
      </c>
      <c r="E2890" t="str">
        <f>IF(VLOOKUP($A2890,Parts!$A:$AM,E$1,0)="X",V$2,"")</f>
        <v/>
      </c>
      <c r="F2890" t="str">
        <f>IF(VLOOKUP($A2890,Parts!$A:$AM,F$1,0)="X",W$2,"")</f>
        <v/>
      </c>
      <c r="G2890" t="str">
        <f>IF(VLOOKUP($A2890,Parts!$A:$AM,G$1,0)="X",X$2,"")</f>
        <v/>
      </c>
      <c r="H2890" t="str">
        <f>IF(VLOOKUP($A2890,Parts!$A:$AM,H$1,0)="X",Y$2,"")</f>
        <v/>
      </c>
      <c r="I2890" t="str">
        <f>IF(VLOOKUP($A2890,Parts!$A:$AM,I$1,0)="X",Z$2,"")</f>
        <v/>
      </c>
      <c r="J2890" t="str">
        <f>IF(VLOOKUP($A2890,Parts!$A:$AM,J$1,0)="X",AA$2,"")</f>
        <v/>
      </c>
      <c r="K2890" t="str">
        <f>IF(VLOOKUP($A2890,Parts!$A:$AM,K$1,0)="X",AB$2,"")</f>
        <v/>
      </c>
      <c r="L2890" t="str">
        <f>IF(VLOOKUP($A2890,Parts!$A:$AM,L$1,0)="X",AC$2,"")</f>
        <v/>
      </c>
      <c r="M2890" t="str">
        <f>IF(VLOOKUP($A2890,Parts!$A:$AM,M$1,0)="X",AD$2,"")</f>
        <v/>
      </c>
      <c r="N2890" t="str">
        <f>IF(VLOOKUP($A2890,Parts!$A:$AM,N$1,0)="X",AE$2,"")</f>
        <v/>
      </c>
      <c r="O2890" t="str">
        <f>IF(VLOOKUP($A2890,Parts!$A:$AM,O$1,0)="X",AF$2,"")</f>
        <v/>
      </c>
      <c r="P2890" t="str">
        <f t="shared" si="46"/>
        <v/>
      </c>
    </row>
    <row r="2891" spans="1:16" x14ac:dyDescent="0.25">
      <c r="A2891" t="str">
        <f>Table15[[#This Row],[Name]]</f>
        <v>rn_scout_stg1_g</v>
      </c>
      <c r="B2891" t="str">
        <f>IF(VLOOKUP($A2891,Parts!$A:$AM,B$1,0)="X",S$2,"")</f>
        <v/>
      </c>
      <c r="C2891" t="str">
        <f>IF(VLOOKUP($A2891,Parts!$A:$AM,C$1,0)="X",T$2,"")</f>
        <v/>
      </c>
      <c r="D2891" t="str">
        <f>IF(VLOOKUP($A2891,Parts!$A:$AM,D$1,0)="X",U$2,"")</f>
        <v/>
      </c>
      <c r="E2891" t="str">
        <f>IF(VLOOKUP($A2891,Parts!$A:$AM,E$1,0)="X",V$2,"")</f>
        <v/>
      </c>
      <c r="F2891" t="str">
        <f>IF(VLOOKUP($A2891,Parts!$A:$AM,F$1,0)="X",W$2,"")</f>
        <v/>
      </c>
      <c r="G2891" t="str">
        <f>IF(VLOOKUP($A2891,Parts!$A:$AM,G$1,0)="X",X$2,"")</f>
        <v xml:space="preserve">    MODULE
    { name = ModuleTagEngineSolid }
</v>
      </c>
      <c r="H2891" t="str">
        <f>IF(VLOOKUP($A2891,Parts!$A:$AM,H$1,0)="X",Y$2,"")</f>
        <v/>
      </c>
      <c r="I2891" t="str">
        <f>IF(VLOOKUP($A2891,Parts!$A:$AM,I$1,0)="X",Z$2,"")</f>
        <v/>
      </c>
      <c r="J2891" t="str">
        <f>IF(VLOOKUP($A2891,Parts!$A:$AM,J$1,0)="X",AA$2,"")</f>
        <v/>
      </c>
      <c r="K2891" t="str">
        <f>IF(VLOOKUP($A2891,Parts!$A:$AM,K$1,0)="X",AB$2,"")</f>
        <v/>
      </c>
      <c r="L2891" t="str">
        <f>IF(VLOOKUP($A2891,Parts!$A:$AM,L$1,0)="X",AC$2,"")</f>
        <v/>
      </c>
      <c r="M2891" t="str">
        <f>IF(VLOOKUP($A2891,Parts!$A:$AM,M$1,0)="X",AD$2,"")</f>
        <v/>
      </c>
      <c r="N2891" t="str">
        <f>IF(VLOOKUP($A2891,Parts!$A:$AM,N$1,0)="X",AE$2,"")</f>
        <v/>
      </c>
      <c r="O2891" t="str">
        <f>IF(VLOOKUP($A2891,Parts!$A:$AM,O$1,0)="X",AF$2,"")</f>
        <v/>
      </c>
      <c r="P2891" t="str">
        <f t="shared" si="46"/>
        <v xml:space="preserve">    MODULE
    { name = ModuleTagEngineSolid }
</v>
      </c>
    </row>
    <row r="2892" spans="1:16" x14ac:dyDescent="0.25">
      <c r="A2892" t="str">
        <f>Table15[[#This Row],[Name]]</f>
        <v>rn_scout_stg4_g</v>
      </c>
      <c r="B2892" t="str">
        <f>IF(VLOOKUP($A2892,Parts!$A:$AM,B$1,0)="X",S$2,"")</f>
        <v/>
      </c>
      <c r="C2892" t="str">
        <f>IF(VLOOKUP($A2892,Parts!$A:$AM,C$1,0)="X",T$2,"")</f>
        <v/>
      </c>
      <c r="D2892" t="str">
        <f>IF(VLOOKUP($A2892,Parts!$A:$AM,D$1,0)="X",U$2,"")</f>
        <v/>
      </c>
      <c r="E2892" t="str">
        <f>IF(VLOOKUP($A2892,Parts!$A:$AM,E$1,0)="X",V$2,"")</f>
        <v/>
      </c>
      <c r="F2892" t="str">
        <f>IF(VLOOKUP($A2892,Parts!$A:$AM,F$1,0)="X",W$2,"")</f>
        <v/>
      </c>
      <c r="G2892" t="str">
        <f>IF(VLOOKUP($A2892,Parts!$A:$AM,G$1,0)="X",X$2,"")</f>
        <v xml:space="preserve">    MODULE
    { name = ModuleTagEngineSolid }
</v>
      </c>
      <c r="H2892" t="str">
        <f>IF(VLOOKUP($A2892,Parts!$A:$AM,H$1,0)="X",Y$2,"")</f>
        <v/>
      </c>
      <c r="I2892" t="str">
        <f>IF(VLOOKUP($A2892,Parts!$A:$AM,I$1,0)="X",Z$2,"")</f>
        <v/>
      </c>
      <c r="J2892" t="str">
        <f>IF(VLOOKUP($A2892,Parts!$A:$AM,J$1,0)="X",AA$2,"")</f>
        <v/>
      </c>
      <c r="K2892" t="str">
        <f>IF(VLOOKUP($A2892,Parts!$A:$AM,K$1,0)="X",AB$2,"")</f>
        <v/>
      </c>
      <c r="L2892" t="str">
        <f>IF(VLOOKUP($A2892,Parts!$A:$AM,L$1,0)="X",AC$2,"")</f>
        <v/>
      </c>
      <c r="M2892" t="str">
        <f>IF(VLOOKUP($A2892,Parts!$A:$AM,M$1,0)="X",AD$2,"")</f>
        <v/>
      </c>
      <c r="N2892" t="str">
        <f>IF(VLOOKUP($A2892,Parts!$A:$AM,N$1,0)="X",AE$2,"")</f>
        <v/>
      </c>
      <c r="O2892" t="str">
        <f>IF(VLOOKUP($A2892,Parts!$A:$AM,O$1,0)="X",AF$2,"")</f>
        <v/>
      </c>
      <c r="P2892" t="str">
        <f t="shared" si="46"/>
        <v xml:space="preserve">    MODULE
    { name = ModuleTagEngineSolid }
</v>
      </c>
    </row>
    <row r="2893" spans="1:16" x14ac:dyDescent="0.25">
      <c r="A2893" t="str">
        <f>Table15[[#This Row],[Name]]</f>
        <v>rn_scout_stg2_g</v>
      </c>
      <c r="B2893" t="str">
        <f>IF(VLOOKUP($A2893,Parts!$A:$AM,B$1,0)="X",S$2,"")</f>
        <v/>
      </c>
      <c r="C2893" t="str">
        <f>IF(VLOOKUP($A2893,Parts!$A:$AM,C$1,0)="X",T$2,"")</f>
        <v/>
      </c>
      <c r="D2893" t="str">
        <f>IF(VLOOKUP($A2893,Parts!$A:$AM,D$1,0)="X",U$2,"")</f>
        <v/>
      </c>
      <c r="E2893" t="str">
        <f>IF(VLOOKUP($A2893,Parts!$A:$AM,E$1,0)="X",V$2,"")</f>
        <v/>
      </c>
      <c r="F2893" t="str">
        <f>IF(VLOOKUP($A2893,Parts!$A:$AM,F$1,0)="X",W$2,"")</f>
        <v/>
      </c>
      <c r="G2893" t="str">
        <f>IF(VLOOKUP($A2893,Parts!$A:$AM,G$1,0)="X",X$2,"")</f>
        <v xml:space="preserve">    MODULE
    { name = ModuleTagEngineSolid }
</v>
      </c>
      <c r="H2893" t="str">
        <f>IF(VLOOKUP($A2893,Parts!$A:$AM,H$1,0)="X",Y$2,"")</f>
        <v/>
      </c>
      <c r="I2893" t="str">
        <f>IF(VLOOKUP($A2893,Parts!$A:$AM,I$1,0)="X",Z$2,"")</f>
        <v/>
      </c>
      <c r="J2893" t="str">
        <f>IF(VLOOKUP($A2893,Parts!$A:$AM,J$1,0)="X",AA$2,"")</f>
        <v/>
      </c>
      <c r="K2893" t="str">
        <f>IF(VLOOKUP($A2893,Parts!$A:$AM,K$1,0)="X",AB$2,"")</f>
        <v/>
      </c>
      <c r="L2893" t="str">
        <f>IF(VLOOKUP($A2893,Parts!$A:$AM,L$1,0)="X",AC$2,"")</f>
        <v/>
      </c>
      <c r="M2893" t="str">
        <f>IF(VLOOKUP($A2893,Parts!$A:$AM,M$1,0)="X",AD$2,"")</f>
        <v/>
      </c>
      <c r="N2893" t="str">
        <f>IF(VLOOKUP($A2893,Parts!$A:$AM,N$1,0)="X",AE$2,"")</f>
        <v/>
      </c>
      <c r="O2893" t="str">
        <f>IF(VLOOKUP($A2893,Parts!$A:$AM,O$1,0)="X",AF$2,"")</f>
        <v/>
      </c>
      <c r="P2893" t="str">
        <f t="shared" si="46"/>
        <v xml:space="preserve">    MODULE
    { name = ModuleTagEngineSolid }
</v>
      </c>
    </row>
    <row r="2894" spans="1:16" x14ac:dyDescent="0.25">
      <c r="A2894" t="str">
        <f>Table15[[#This Row],[Name]]</f>
        <v>rn_scout_stg3</v>
      </c>
      <c r="B2894" t="str">
        <f>IF(VLOOKUP($A2894,Parts!$A:$AM,B$1,0)="X",S$2,"")</f>
        <v/>
      </c>
      <c r="C2894" t="str">
        <f>IF(VLOOKUP($A2894,Parts!$A:$AM,C$1,0)="X",T$2,"")</f>
        <v/>
      </c>
      <c r="D2894" t="str">
        <f>IF(VLOOKUP($A2894,Parts!$A:$AM,D$1,0)="X",U$2,"")</f>
        <v/>
      </c>
      <c r="E2894" t="str">
        <f>IF(VLOOKUP($A2894,Parts!$A:$AM,E$1,0)="X",V$2,"")</f>
        <v/>
      </c>
      <c r="F2894" t="str">
        <f>IF(VLOOKUP($A2894,Parts!$A:$AM,F$1,0)="X",W$2,"")</f>
        <v/>
      </c>
      <c r="G2894" t="str">
        <f>IF(VLOOKUP($A2894,Parts!$A:$AM,G$1,0)="X",X$2,"")</f>
        <v xml:space="preserve">    MODULE
    { name = ModuleTagEngineSolid }
</v>
      </c>
      <c r="H2894" t="str">
        <f>IF(VLOOKUP($A2894,Parts!$A:$AM,H$1,0)="X",Y$2,"")</f>
        <v/>
      </c>
      <c r="I2894" t="str">
        <f>IF(VLOOKUP($A2894,Parts!$A:$AM,I$1,0)="X",Z$2,"")</f>
        <v/>
      </c>
      <c r="J2894" t="str">
        <f>IF(VLOOKUP($A2894,Parts!$A:$AM,J$1,0)="X",AA$2,"")</f>
        <v/>
      </c>
      <c r="K2894" t="str">
        <f>IF(VLOOKUP($A2894,Parts!$A:$AM,K$1,0)="X",AB$2,"")</f>
        <v/>
      </c>
      <c r="L2894" t="str">
        <f>IF(VLOOKUP($A2894,Parts!$A:$AM,L$1,0)="X",AC$2,"")</f>
        <v/>
      </c>
      <c r="M2894" t="str">
        <f>IF(VLOOKUP($A2894,Parts!$A:$AM,M$1,0)="X",AD$2,"")</f>
        <v/>
      </c>
      <c r="N2894" t="str">
        <f>IF(VLOOKUP($A2894,Parts!$A:$AM,N$1,0)="X",AE$2,"")</f>
        <v/>
      </c>
      <c r="O2894" t="str">
        <f>IF(VLOOKUP($A2894,Parts!$A:$AM,O$1,0)="X",AF$2,"")</f>
        <v/>
      </c>
      <c r="P2894" t="str">
        <f t="shared" si="46"/>
        <v xml:space="preserve">    MODULE
    { name = ModuleTagEngineSolid }
</v>
      </c>
    </row>
    <row r="2895" spans="1:16" x14ac:dyDescent="0.25">
      <c r="A2895" t="str">
        <f>Table15[[#This Row],[Name]]</f>
        <v>rn_scout_jet_vane</v>
      </c>
      <c r="B2895" t="str">
        <f>IF(VLOOKUP($A2895,Parts!$A:$AM,B$1,0)="X",S$2,"")</f>
        <v/>
      </c>
      <c r="C2895" t="str">
        <f>IF(VLOOKUP($A2895,Parts!$A:$AM,C$1,0)="X",T$2,"")</f>
        <v/>
      </c>
      <c r="D2895" t="str">
        <f>IF(VLOOKUP($A2895,Parts!$A:$AM,D$1,0)="X",U$2,"")</f>
        <v/>
      </c>
      <c r="E2895" t="str">
        <f>IF(VLOOKUP($A2895,Parts!$A:$AM,E$1,0)="X",V$2,"")</f>
        <v/>
      </c>
      <c r="F2895" t="str">
        <f>IF(VLOOKUP($A2895,Parts!$A:$AM,F$1,0)="X",W$2,"")</f>
        <v/>
      </c>
      <c r="G2895" t="str">
        <f>IF(VLOOKUP($A2895,Parts!$A:$AM,G$1,0)="X",X$2,"")</f>
        <v/>
      </c>
      <c r="H2895" t="str">
        <f>IF(VLOOKUP($A2895,Parts!$A:$AM,H$1,0)="X",Y$2,"")</f>
        <v/>
      </c>
      <c r="I2895" t="str">
        <f>IF(VLOOKUP($A2895,Parts!$A:$AM,I$1,0)="X",Z$2,"")</f>
        <v/>
      </c>
      <c r="J2895" t="str">
        <f>IF(VLOOKUP($A2895,Parts!$A:$AM,J$1,0)="X",AA$2,"")</f>
        <v/>
      </c>
      <c r="K2895" t="str">
        <f>IF(VLOOKUP($A2895,Parts!$A:$AM,K$1,0)="X",AB$2,"")</f>
        <v/>
      </c>
      <c r="L2895" t="str">
        <f>IF(VLOOKUP($A2895,Parts!$A:$AM,L$1,0)="X",AC$2,"")</f>
        <v/>
      </c>
      <c r="M2895" t="str">
        <f>IF(VLOOKUP($A2895,Parts!$A:$AM,M$1,0)="X",AD$2,"")</f>
        <v/>
      </c>
      <c r="N2895" t="str">
        <f>IF(VLOOKUP($A2895,Parts!$A:$AM,N$1,0)="X",AE$2,"")</f>
        <v/>
      </c>
      <c r="O2895" t="str">
        <f>IF(VLOOKUP($A2895,Parts!$A:$AM,O$1,0)="X",AF$2,"")</f>
        <v/>
      </c>
      <c r="P2895" t="str">
        <f t="shared" si="46"/>
        <v/>
      </c>
    </row>
    <row r="2896" spans="1:16" x14ac:dyDescent="0.25">
      <c r="A2896" t="str">
        <f>Table15[[#This Row],[Name]]</f>
        <v>rn_scout_dec</v>
      </c>
      <c r="B2896" t="str">
        <f>IF(VLOOKUP($A2896,Parts!$A:$AM,B$1,0)="X",S$2,"")</f>
        <v/>
      </c>
      <c r="C2896" t="str">
        <f>IF(VLOOKUP($A2896,Parts!$A:$AM,C$1,0)="X",T$2,"")</f>
        <v/>
      </c>
      <c r="D2896" t="str">
        <f>IF(VLOOKUP($A2896,Parts!$A:$AM,D$1,0)="X",U$2,"")</f>
        <v/>
      </c>
      <c r="E2896" t="str">
        <f>IF(VLOOKUP($A2896,Parts!$A:$AM,E$1,0)="X",V$2,"")</f>
        <v/>
      </c>
      <c r="F2896" t="str">
        <f>IF(VLOOKUP($A2896,Parts!$A:$AM,F$1,0)="X",W$2,"")</f>
        <v/>
      </c>
      <c r="G2896" t="str">
        <f>IF(VLOOKUP($A2896,Parts!$A:$AM,G$1,0)="X",X$2,"")</f>
        <v/>
      </c>
      <c r="H2896" t="str">
        <f>IF(VLOOKUP($A2896,Parts!$A:$AM,H$1,0)="X",Y$2,"")</f>
        <v/>
      </c>
      <c r="I2896" t="str">
        <f>IF(VLOOKUP($A2896,Parts!$A:$AM,I$1,0)="X",Z$2,"")</f>
        <v/>
      </c>
      <c r="J2896" t="str">
        <f>IF(VLOOKUP($A2896,Parts!$A:$AM,J$1,0)="X",AA$2,"")</f>
        <v/>
      </c>
      <c r="K2896" t="str">
        <f>IF(VLOOKUP($A2896,Parts!$A:$AM,K$1,0)="X",AB$2,"")</f>
        <v/>
      </c>
      <c r="L2896" t="str">
        <f>IF(VLOOKUP($A2896,Parts!$A:$AM,L$1,0)="X",AC$2,"")</f>
        <v/>
      </c>
      <c r="M2896" t="str">
        <f>IF(VLOOKUP($A2896,Parts!$A:$AM,M$1,0)="X",AD$2,"")</f>
        <v/>
      </c>
      <c r="N2896" t="str">
        <f>IF(VLOOKUP($A2896,Parts!$A:$AM,N$1,0)="X",AE$2,"")</f>
        <v/>
      </c>
      <c r="O2896" t="str">
        <f>IF(VLOOKUP($A2896,Parts!$A:$AM,O$1,0)="X",AF$2,"")</f>
        <v/>
      </c>
      <c r="P2896" t="str">
        <f t="shared" si="46"/>
        <v/>
      </c>
    </row>
    <row r="2897" spans="1:16" x14ac:dyDescent="0.25">
      <c r="A2897" t="str">
        <f>Table15[[#This Row],[Name]]</f>
        <v>scout_stg2_dec</v>
      </c>
      <c r="B2897" t="str">
        <f>IF(VLOOKUP($A2897,Parts!$A:$AM,B$1,0)="X",S$2,"")</f>
        <v/>
      </c>
      <c r="C2897" t="str">
        <f>IF(VLOOKUP($A2897,Parts!$A:$AM,C$1,0)="X",T$2,"")</f>
        <v/>
      </c>
      <c r="D2897" t="str">
        <f>IF(VLOOKUP($A2897,Parts!$A:$AM,D$1,0)="X",U$2,"")</f>
        <v/>
      </c>
      <c r="E2897" t="str">
        <f>IF(VLOOKUP($A2897,Parts!$A:$AM,E$1,0)="X",V$2,"")</f>
        <v/>
      </c>
      <c r="F2897" t="str">
        <f>IF(VLOOKUP($A2897,Parts!$A:$AM,F$1,0)="X",W$2,"")</f>
        <v/>
      </c>
      <c r="G2897" t="str">
        <f>IF(VLOOKUP($A2897,Parts!$A:$AM,G$1,0)="X",X$2,"")</f>
        <v/>
      </c>
      <c r="H2897" t="str">
        <f>IF(VLOOKUP($A2897,Parts!$A:$AM,H$1,0)="X",Y$2,"")</f>
        <v/>
      </c>
      <c r="I2897" t="str">
        <f>IF(VLOOKUP($A2897,Parts!$A:$AM,I$1,0)="X",Z$2,"")</f>
        <v/>
      </c>
      <c r="J2897" t="str">
        <f>IF(VLOOKUP($A2897,Parts!$A:$AM,J$1,0)="X",AA$2,"")</f>
        <v/>
      </c>
      <c r="K2897" t="str">
        <f>IF(VLOOKUP($A2897,Parts!$A:$AM,K$1,0)="X",AB$2,"")</f>
        <v/>
      </c>
      <c r="L2897" t="str">
        <f>IF(VLOOKUP($A2897,Parts!$A:$AM,L$1,0)="X",AC$2,"")</f>
        <v/>
      </c>
      <c r="M2897" t="str">
        <f>IF(VLOOKUP($A2897,Parts!$A:$AM,M$1,0)="X",AD$2,"")</f>
        <v/>
      </c>
      <c r="N2897" t="str">
        <f>IF(VLOOKUP($A2897,Parts!$A:$AM,N$1,0)="X",AE$2,"")</f>
        <v/>
      </c>
      <c r="O2897" t="str">
        <f>IF(VLOOKUP($A2897,Parts!$A:$AM,O$1,0)="X",AF$2,"")</f>
        <v/>
      </c>
      <c r="P2897" t="str">
        <f t="shared" si="46"/>
        <v/>
      </c>
    </row>
    <row r="2898" spans="1:16" x14ac:dyDescent="0.25">
      <c r="A2898" t="str">
        <f>Table15[[#This Row],[Name]]</f>
        <v>rn_scout_winglet_black</v>
      </c>
      <c r="B2898" t="str">
        <f>IF(VLOOKUP($A2898,Parts!$A:$AM,B$1,0)="X",S$2,"")</f>
        <v/>
      </c>
      <c r="C2898" t="str">
        <f>IF(VLOOKUP($A2898,Parts!$A:$AM,C$1,0)="X",T$2,"")</f>
        <v/>
      </c>
      <c r="D2898" t="str">
        <f>IF(VLOOKUP($A2898,Parts!$A:$AM,D$1,0)="X",U$2,"")</f>
        <v/>
      </c>
      <c r="E2898" t="str">
        <f>IF(VLOOKUP($A2898,Parts!$A:$AM,E$1,0)="X",V$2,"")</f>
        <v/>
      </c>
      <c r="F2898" t="str">
        <f>IF(VLOOKUP($A2898,Parts!$A:$AM,F$1,0)="X",W$2,"")</f>
        <v/>
      </c>
      <c r="G2898" t="str">
        <f>IF(VLOOKUP($A2898,Parts!$A:$AM,G$1,0)="X",X$2,"")</f>
        <v/>
      </c>
      <c r="H2898" t="str">
        <f>IF(VLOOKUP($A2898,Parts!$A:$AM,H$1,0)="X",Y$2,"")</f>
        <v/>
      </c>
      <c r="I2898" t="str">
        <f>IF(VLOOKUP($A2898,Parts!$A:$AM,I$1,0)="X",Z$2,"")</f>
        <v/>
      </c>
      <c r="J2898" t="str">
        <f>IF(VLOOKUP($A2898,Parts!$A:$AM,J$1,0)="X",AA$2,"")</f>
        <v/>
      </c>
      <c r="K2898" t="str">
        <f>IF(VLOOKUP($A2898,Parts!$A:$AM,K$1,0)="X",AB$2,"")</f>
        <v/>
      </c>
      <c r="L2898" t="str">
        <f>IF(VLOOKUP($A2898,Parts!$A:$AM,L$1,0)="X",AC$2,"")</f>
        <v/>
      </c>
      <c r="M2898" t="str">
        <f>IF(VLOOKUP($A2898,Parts!$A:$AM,M$1,0)="X",AD$2,"")</f>
        <v/>
      </c>
      <c r="N2898" t="str">
        <f>IF(VLOOKUP($A2898,Parts!$A:$AM,N$1,0)="X",AE$2,"")</f>
        <v/>
      </c>
      <c r="O2898" t="str">
        <f>IF(VLOOKUP($A2898,Parts!$A:$AM,O$1,0)="X",AF$2,"")</f>
        <v/>
      </c>
      <c r="P2898" t="str">
        <f t="shared" si="46"/>
        <v/>
      </c>
    </row>
    <row r="2899" spans="1:16" x14ac:dyDescent="0.25">
      <c r="A2899" t="str">
        <f>Table15[[#This Row],[Name]]</f>
        <v>rn_scout_winglet_white</v>
      </c>
      <c r="B2899" t="str">
        <f>IF(VLOOKUP($A2899,Parts!$A:$AM,B$1,0)="X",S$2,"")</f>
        <v/>
      </c>
      <c r="C2899" t="str">
        <f>IF(VLOOKUP($A2899,Parts!$A:$AM,C$1,0)="X",T$2,"")</f>
        <v/>
      </c>
      <c r="D2899" t="str">
        <f>IF(VLOOKUP($A2899,Parts!$A:$AM,D$1,0)="X",U$2,"")</f>
        <v/>
      </c>
      <c r="E2899" t="str">
        <f>IF(VLOOKUP($A2899,Parts!$A:$AM,E$1,0)="X",V$2,"")</f>
        <v/>
      </c>
      <c r="F2899" t="str">
        <f>IF(VLOOKUP($A2899,Parts!$A:$AM,F$1,0)="X",W$2,"")</f>
        <v/>
      </c>
      <c r="G2899" t="str">
        <f>IF(VLOOKUP($A2899,Parts!$A:$AM,G$1,0)="X",X$2,"")</f>
        <v/>
      </c>
      <c r="H2899" t="str">
        <f>IF(VLOOKUP($A2899,Parts!$A:$AM,H$1,0)="X",Y$2,"")</f>
        <v/>
      </c>
      <c r="I2899" t="str">
        <f>IF(VLOOKUP($A2899,Parts!$A:$AM,I$1,0)="X",Z$2,"")</f>
        <v/>
      </c>
      <c r="J2899" t="str">
        <f>IF(VLOOKUP($A2899,Parts!$A:$AM,J$1,0)="X",AA$2,"")</f>
        <v/>
      </c>
      <c r="K2899" t="str">
        <f>IF(VLOOKUP($A2899,Parts!$A:$AM,K$1,0)="X",AB$2,"")</f>
        <v/>
      </c>
      <c r="L2899" t="str">
        <f>IF(VLOOKUP($A2899,Parts!$A:$AM,L$1,0)="X",AC$2,"")</f>
        <v/>
      </c>
      <c r="M2899" t="str">
        <f>IF(VLOOKUP($A2899,Parts!$A:$AM,M$1,0)="X",AD$2,"")</f>
        <v/>
      </c>
      <c r="N2899" t="str">
        <f>IF(VLOOKUP($A2899,Parts!$A:$AM,N$1,0)="X",AE$2,"")</f>
        <v/>
      </c>
      <c r="O2899" t="str">
        <f>IF(VLOOKUP($A2899,Parts!$A:$AM,O$1,0)="X",AF$2,"")</f>
        <v/>
      </c>
      <c r="P2899" t="str">
        <f t="shared" si="46"/>
        <v/>
      </c>
    </row>
    <row r="2900" spans="1:16" x14ac:dyDescent="0.25">
      <c r="A2900" t="str">
        <f>Table15[[#This Row],[Name]]</f>
        <v>rn_scout_stg3x1_4</v>
      </c>
      <c r="B2900" t="str">
        <f>IF(VLOOKUP($A2900,Parts!$A:$AM,B$1,0)="X",S$2,"")</f>
        <v/>
      </c>
      <c r="C2900" t="str">
        <f>IF(VLOOKUP($A2900,Parts!$A:$AM,C$1,0)="X",T$2,"")</f>
        <v/>
      </c>
      <c r="D2900" t="str">
        <f>IF(VLOOKUP($A2900,Parts!$A:$AM,D$1,0)="X",U$2,"")</f>
        <v/>
      </c>
      <c r="E2900" t="str">
        <f>IF(VLOOKUP($A2900,Parts!$A:$AM,E$1,0)="X",V$2,"")</f>
        <v/>
      </c>
      <c r="F2900" t="str">
        <f>IF(VLOOKUP($A2900,Parts!$A:$AM,F$1,0)="X",W$2,"")</f>
        <v/>
      </c>
      <c r="G2900" t="str">
        <f>IF(VLOOKUP($A2900,Parts!$A:$AM,G$1,0)="X",X$2,"")</f>
        <v xml:space="preserve">    MODULE
    { name = ModuleTagEngineSolid }
</v>
      </c>
      <c r="H2900" t="str">
        <f>IF(VLOOKUP($A2900,Parts!$A:$AM,H$1,0)="X",Y$2,"")</f>
        <v/>
      </c>
      <c r="I2900" t="str">
        <f>IF(VLOOKUP($A2900,Parts!$A:$AM,I$1,0)="X",Z$2,"")</f>
        <v/>
      </c>
      <c r="J2900" t="str">
        <f>IF(VLOOKUP($A2900,Parts!$A:$AM,J$1,0)="X",AA$2,"")</f>
        <v/>
      </c>
      <c r="K2900" t="str">
        <f>IF(VLOOKUP($A2900,Parts!$A:$AM,K$1,0)="X",AB$2,"")</f>
        <v/>
      </c>
      <c r="L2900" t="str">
        <f>IF(VLOOKUP($A2900,Parts!$A:$AM,L$1,0)="X",AC$2,"")</f>
        <v/>
      </c>
      <c r="M2900" t="str">
        <f>IF(VLOOKUP($A2900,Parts!$A:$AM,M$1,0)="X",AD$2,"")</f>
        <v/>
      </c>
      <c r="N2900" t="str">
        <f>IF(VLOOKUP($A2900,Parts!$A:$AM,N$1,0)="X",AE$2,"")</f>
        <v/>
      </c>
      <c r="O2900" t="str">
        <f>IF(VLOOKUP($A2900,Parts!$A:$AM,O$1,0)="X",AF$2,"")</f>
        <v/>
      </c>
      <c r="P2900" t="str">
        <f t="shared" si="46"/>
        <v xml:space="preserve">    MODULE
    { name = ModuleTagEngineSolid }
</v>
      </c>
    </row>
    <row r="2901" spans="1:16" x14ac:dyDescent="0.25">
      <c r="A2901" t="str">
        <f>Table15[[#This Row],[Name]]</f>
        <v>rn_scout_fairing_x1_2</v>
      </c>
      <c r="B2901" t="str">
        <f>IF(VLOOKUP($A2901,Parts!$A:$AM,B$1,0)="X",S$2,"")</f>
        <v/>
      </c>
      <c r="C2901" t="str">
        <f>IF(VLOOKUP($A2901,Parts!$A:$AM,C$1,0)="X",T$2,"")</f>
        <v/>
      </c>
      <c r="D2901" t="str">
        <f>IF(VLOOKUP($A2901,Parts!$A:$AM,D$1,0)="X",U$2,"")</f>
        <v/>
      </c>
      <c r="E2901" t="str">
        <f>IF(VLOOKUP($A2901,Parts!$A:$AM,E$1,0)="X",V$2,"")</f>
        <v/>
      </c>
      <c r="F2901" t="str">
        <f>IF(VLOOKUP($A2901,Parts!$A:$AM,F$1,0)="X",W$2,"")</f>
        <v/>
      </c>
      <c r="G2901" t="str">
        <f>IF(VLOOKUP($A2901,Parts!$A:$AM,G$1,0)="X",X$2,"")</f>
        <v/>
      </c>
      <c r="H2901" t="str">
        <f>IF(VLOOKUP($A2901,Parts!$A:$AM,H$1,0)="X",Y$2,"")</f>
        <v/>
      </c>
      <c r="I2901" t="str">
        <f>IF(VLOOKUP($A2901,Parts!$A:$AM,I$1,0)="X",Z$2,"")</f>
        <v/>
      </c>
      <c r="J2901" t="str">
        <f>IF(VLOOKUP($A2901,Parts!$A:$AM,J$1,0)="X",AA$2,"")</f>
        <v/>
      </c>
      <c r="K2901" t="str">
        <f>IF(VLOOKUP($A2901,Parts!$A:$AM,K$1,0)="X",AB$2,"")</f>
        <v/>
      </c>
      <c r="L2901" t="str">
        <f>IF(VLOOKUP($A2901,Parts!$A:$AM,L$1,0)="X",AC$2,"")</f>
        <v/>
      </c>
      <c r="M2901" t="str">
        <f>IF(VLOOKUP($A2901,Parts!$A:$AM,M$1,0)="X",AD$2,"")</f>
        <v/>
      </c>
      <c r="N2901" t="str">
        <f>IF(VLOOKUP($A2901,Parts!$A:$AM,N$1,0)="X",AE$2,"")</f>
        <v/>
      </c>
      <c r="O2901" t="str">
        <f>IF(VLOOKUP($A2901,Parts!$A:$AM,O$1,0)="X",AF$2,"")</f>
        <v/>
      </c>
      <c r="P2901" t="str">
        <f t="shared" si="46"/>
        <v/>
      </c>
    </row>
    <row r="2902" spans="1:16" x14ac:dyDescent="0.25">
      <c r="A2902" t="str">
        <f>Table15[[#This Row],[Name]]</f>
        <v>rn_scout_stg1</v>
      </c>
      <c r="B2902" t="str">
        <f>IF(VLOOKUP($A2902,Parts!$A:$AM,B$1,0)="X",S$2,"")</f>
        <v/>
      </c>
      <c r="C2902" t="str">
        <f>IF(VLOOKUP($A2902,Parts!$A:$AM,C$1,0)="X",T$2,"")</f>
        <v/>
      </c>
      <c r="D2902" t="str">
        <f>IF(VLOOKUP($A2902,Parts!$A:$AM,D$1,0)="X",U$2,"")</f>
        <v/>
      </c>
      <c r="E2902" t="str">
        <f>IF(VLOOKUP($A2902,Parts!$A:$AM,E$1,0)="X",V$2,"")</f>
        <v/>
      </c>
      <c r="F2902" t="str">
        <f>IF(VLOOKUP($A2902,Parts!$A:$AM,F$1,0)="X",W$2,"")</f>
        <v/>
      </c>
      <c r="G2902" t="str">
        <f>IF(VLOOKUP($A2902,Parts!$A:$AM,G$1,0)="X",X$2,"")</f>
        <v xml:space="preserve">    MODULE
    { name = ModuleTagEngineSolid }
</v>
      </c>
      <c r="H2902" t="str">
        <f>IF(VLOOKUP($A2902,Parts!$A:$AM,H$1,0)="X",Y$2,"")</f>
        <v/>
      </c>
      <c r="I2902" t="str">
        <f>IF(VLOOKUP($A2902,Parts!$A:$AM,I$1,0)="X",Z$2,"")</f>
        <v/>
      </c>
      <c r="J2902" t="str">
        <f>IF(VLOOKUP($A2902,Parts!$A:$AM,J$1,0)="X",AA$2,"")</f>
        <v/>
      </c>
      <c r="K2902" t="str">
        <f>IF(VLOOKUP($A2902,Parts!$A:$AM,K$1,0)="X",AB$2,"")</f>
        <v/>
      </c>
      <c r="L2902" t="str">
        <f>IF(VLOOKUP($A2902,Parts!$A:$AM,L$1,0)="X",AC$2,"")</f>
        <v/>
      </c>
      <c r="M2902" t="str">
        <f>IF(VLOOKUP($A2902,Parts!$A:$AM,M$1,0)="X",AD$2,"")</f>
        <v/>
      </c>
      <c r="N2902" t="str">
        <f>IF(VLOOKUP($A2902,Parts!$A:$AM,N$1,0)="X",AE$2,"")</f>
        <v/>
      </c>
      <c r="O2902" t="str">
        <f>IF(VLOOKUP($A2902,Parts!$A:$AM,O$1,0)="X",AF$2,"")</f>
        <v/>
      </c>
      <c r="P2902" t="str">
        <f t="shared" si="46"/>
        <v xml:space="preserve">    MODULE
    { name = ModuleTagEngineSolid }
</v>
      </c>
    </row>
    <row r="2903" spans="1:16" x14ac:dyDescent="0.25">
      <c r="A2903" t="str">
        <f>Table15[[#This Row],[Name]]</f>
        <v>rn_scout_stg4</v>
      </c>
      <c r="B2903" t="str">
        <f>IF(VLOOKUP($A2903,Parts!$A:$AM,B$1,0)="X",S$2,"")</f>
        <v/>
      </c>
      <c r="C2903" t="str">
        <f>IF(VLOOKUP($A2903,Parts!$A:$AM,C$1,0)="X",T$2,"")</f>
        <v/>
      </c>
      <c r="D2903" t="str">
        <f>IF(VLOOKUP($A2903,Parts!$A:$AM,D$1,0)="X",U$2,"")</f>
        <v/>
      </c>
      <c r="E2903" t="str">
        <f>IF(VLOOKUP($A2903,Parts!$A:$AM,E$1,0)="X",V$2,"")</f>
        <v/>
      </c>
      <c r="F2903" t="str">
        <f>IF(VLOOKUP($A2903,Parts!$A:$AM,F$1,0)="X",W$2,"")</f>
        <v/>
      </c>
      <c r="G2903" t="str">
        <f>IF(VLOOKUP($A2903,Parts!$A:$AM,G$1,0)="X",X$2,"")</f>
        <v xml:space="preserve">    MODULE
    { name = ModuleTagEngineSolid }
</v>
      </c>
      <c r="H2903" t="str">
        <f>IF(VLOOKUP($A2903,Parts!$A:$AM,H$1,0)="X",Y$2,"")</f>
        <v/>
      </c>
      <c r="I2903" t="str">
        <f>IF(VLOOKUP($A2903,Parts!$A:$AM,I$1,0)="X",Z$2,"")</f>
        <v/>
      </c>
      <c r="J2903" t="str">
        <f>IF(VLOOKUP($A2903,Parts!$A:$AM,J$1,0)="X",AA$2,"")</f>
        <v/>
      </c>
      <c r="K2903" t="str">
        <f>IF(VLOOKUP($A2903,Parts!$A:$AM,K$1,0)="X",AB$2,"")</f>
        <v/>
      </c>
      <c r="L2903" t="str">
        <f>IF(VLOOKUP($A2903,Parts!$A:$AM,L$1,0)="X",AC$2,"")</f>
        <v/>
      </c>
      <c r="M2903" t="str">
        <f>IF(VLOOKUP($A2903,Parts!$A:$AM,M$1,0)="X",AD$2,"")</f>
        <v/>
      </c>
      <c r="N2903" t="str">
        <f>IF(VLOOKUP($A2903,Parts!$A:$AM,N$1,0)="X",AE$2,"")</f>
        <v/>
      </c>
      <c r="O2903" t="str">
        <f>IF(VLOOKUP($A2903,Parts!$A:$AM,O$1,0)="X",AF$2,"")</f>
        <v/>
      </c>
      <c r="P2903" t="str">
        <f t="shared" si="46"/>
        <v xml:space="preserve">    MODULE
    { name = ModuleTagEngineSolid }
</v>
      </c>
    </row>
    <row r="2904" spans="1:16" x14ac:dyDescent="0.25">
      <c r="A2904" t="str">
        <f>Table15[[#This Row],[Name]]</f>
        <v>rn_scout_stg2</v>
      </c>
      <c r="B2904" t="str">
        <f>IF(VLOOKUP($A2904,Parts!$A:$AM,B$1,0)="X",S$2,"")</f>
        <v/>
      </c>
      <c r="C2904" t="str">
        <f>IF(VLOOKUP($A2904,Parts!$A:$AM,C$1,0)="X",T$2,"")</f>
        <v/>
      </c>
      <c r="D2904" t="str">
        <f>IF(VLOOKUP($A2904,Parts!$A:$AM,D$1,0)="X",U$2,"")</f>
        <v/>
      </c>
      <c r="E2904" t="str">
        <f>IF(VLOOKUP($A2904,Parts!$A:$AM,E$1,0)="X",V$2,"")</f>
        <v/>
      </c>
      <c r="F2904" t="str">
        <f>IF(VLOOKUP($A2904,Parts!$A:$AM,F$1,0)="X",W$2,"")</f>
        <v/>
      </c>
      <c r="G2904" t="str">
        <f>IF(VLOOKUP($A2904,Parts!$A:$AM,G$1,0)="X",X$2,"")</f>
        <v xml:space="preserve">    MODULE
    { name = ModuleTagEngineSolid }
</v>
      </c>
      <c r="H2904" t="str">
        <f>IF(VLOOKUP($A2904,Parts!$A:$AM,H$1,0)="X",Y$2,"")</f>
        <v/>
      </c>
      <c r="I2904" t="str">
        <f>IF(VLOOKUP($A2904,Parts!$A:$AM,I$1,0)="X",Z$2,"")</f>
        <v/>
      </c>
      <c r="J2904" t="str">
        <f>IF(VLOOKUP($A2904,Parts!$A:$AM,J$1,0)="X",AA$2,"")</f>
        <v/>
      </c>
      <c r="K2904" t="str">
        <f>IF(VLOOKUP($A2904,Parts!$A:$AM,K$1,0)="X",AB$2,"")</f>
        <v/>
      </c>
      <c r="L2904" t="str">
        <f>IF(VLOOKUP($A2904,Parts!$A:$AM,L$1,0)="X",AC$2,"")</f>
        <v/>
      </c>
      <c r="M2904" t="str">
        <f>IF(VLOOKUP($A2904,Parts!$A:$AM,M$1,0)="X",AD$2,"")</f>
        <v/>
      </c>
      <c r="N2904" t="str">
        <f>IF(VLOOKUP($A2904,Parts!$A:$AM,N$1,0)="X",AE$2,"")</f>
        <v/>
      </c>
      <c r="O2904" t="str">
        <f>IF(VLOOKUP($A2904,Parts!$A:$AM,O$1,0)="X",AF$2,"")</f>
        <v/>
      </c>
      <c r="P2904" t="str">
        <f t="shared" si="46"/>
        <v xml:space="preserve">    MODULE
    { name = ModuleTagEngineSolid }
</v>
      </c>
    </row>
    <row r="2905" spans="1:16" x14ac:dyDescent="0.25">
      <c r="A2905" t="str">
        <f>Table15[[#This Row],[Name]]</f>
        <v>rn_scout_stg3x1_4_234</v>
      </c>
      <c r="B2905" t="str">
        <f>IF(VLOOKUP($A2905,Parts!$A:$AM,B$1,0)="X",S$2,"")</f>
        <v/>
      </c>
      <c r="C2905" t="str">
        <f>IF(VLOOKUP($A2905,Parts!$A:$AM,C$1,0)="X",T$2,"")</f>
        <v/>
      </c>
      <c r="D2905" t="str">
        <f>IF(VLOOKUP($A2905,Parts!$A:$AM,D$1,0)="X",U$2,"")</f>
        <v/>
      </c>
      <c r="E2905" t="str">
        <f>IF(VLOOKUP($A2905,Parts!$A:$AM,E$1,0)="X",V$2,"")</f>
        <v/>
      </c>
      <c r="F2905" t="str">
        <f>IF(VLOOKUP($A2905,Parts!$A:$AM,F$1,0)="X",W$2,"")</f>
        <v/>
      </c>
      <c r="G2905" t="str">
        <f>IF(VLOOKUP($A2905,Parts!$A:$AM,G$1,0)="X",X$2,"")</f>
        <v xml:space="preserve">    MODULE
    { name = ModuleTagEngineSolid }
</v>
      </c>
      <c r="H2905" t="str">
        <f>IF(VLOOKUP($A2905,Parts!$A:$AM,H$1,0)="X",Y$2,"")</f>
        <v/>
      </c>
      <c r="I2905" t="str">
        <f>IF(VLOOKUP($A2905,Parts!$A:$AM,I$1,0)="X",Z$2,"")</f>
        <v/>
      </c>
      <c r="J2905" t="str">
        <f>IF(VLOOKUP($A2905,Parts!$A:$AM,J$1,0)="X",AA$2,"")</f>
        <v/>
      </c>
      <c r="K2905" t="str">
        <f>IF(VLOOKUP($A2905,Parts!$A:$AM,K$1,0)="X",AB$2,"")</f>
        <v/>
      </c>
      <c r="L2905" t="str">
        <f>IF(VLOOKUP($A2905,Parts!$A:$AM,L$1,0)="X",AC$2,"")</f>
        <v/>
      </c>
      <c r="M2905" t="str">
        <f>IF(VLOOKUP($A2905,Parts!$A:$AM,M$1,0)="X",AD$2,"")</f>
        <v/>
      </c>
      <c r="N2905" t="str">
        <f>IF(VLOOKUP($A2905,Parts!$A:$AM,N$1,0)="X",AE$2,"")</f>
        <v/>
      </c>
      <c r="O2905" t="str">
        <f>IF(VLOOKUP($A2905,Parts!$A:$AM,O$1,0)="X",AF$2,"")</f>
        <v/>
      </c>
      <c r="P2905" t="str">
        <f t="shared" si="46"/>
        <v xml:space="preserve">    MODULE
    { name = ModuleTagEngineSolid }
</v>
      </c>
    </row>
    <row r="2906" spans="1:16" x14ac:dyDescent="0.25">
      <c r="A2906" t="str">
        <f>Table15[[#This Row],[Name]]</f>
        <v>rn_scout_stg3x3</v>
      </c>
      <c r="B2906" t="str">
        <f>IF(VLOOKUP($A2906,Parts!$A:$AM,B$1,0)="X",S$2,"")</f>
        <v/>
      </c>
      <c r="C2906" t="str">
        <f>IF(VLOOKUP($A2906,Parts!$A:$AM,C$1,0)="X",T$2,"")</f>
        <v/>
      </c>
      <c r="D2906" t="str">
        <f>IF(VLOOKUP($A2906,Parts!$A:$AM,D$1,0)="X",U$2,"")</f>
        <v/>
      </c>
      <c r="E2906" t="str">
        <f>IF(VLOOKUP($A2906,Parts!$A:$AM,E$1,0)="X",V$2,"")</f>
        <v/>
      </c>
      <c r="F2906" t="str">
        <f>IF(VLOOKUP($A2906,Parts!$A:$AM,F$1,0)="X",W$2,"")</f>
        <v/>
      </c>
      <c r="G2906" t="str">
        <f>IF(VLOOKUP($A2906,Parts!$A:$AM,G$1,0)="X",X$2,"")</f>
        <v xml:space="preserve">    MODULE
    { name = ModuleTagEngineSolid }
</v>
      </c>
      <c r="H2906" t="str">
        <f>IF(VLOOKUP($A2906,Parts!$A:$AM,H$1,0)="X",Y$2,"")</f>
        <v/>
      </c>
      <c r="I2906" t="str">
        <f>IF(VLOOKUP($A2906,Parts!$A:$AM,I$1,0)="X",Z$2,"")</f>
        <v/>
      </c>
      <c r="J2906" t="str">
        <f>IF(VLOOKUP($A2906,Parts!$A:$AM,J$1,0)="X",AA$2,"")</f>
        <v/>
      </c>
      <c r="K2906" t="str">
        <f>IF(VLOOKUP($A2906,Parts!$A:$AM,K$1,0)="X",AB$2,"")</f>
        <v/>
      </c>
      <c r="L2906" t="str">
        <f>IF(VLOOKUP($A2906,Parts!$A:$AM,L$1,0)="X",AC$2,"")</f>
        <v/>
      </c>
      <c r="M2906" t="str">
        <f>IF(VLOOKUP($A2906,Parts!$A:$AM,M$1,0)="X",AD$2,"")</f>
        <v/>
      </c>
      <c r="N2906" t="str">
        <f>IF(VLOOKUP($A2906,Parts!$A:$AM,N$1,0)="X",AE$2,"")</f>
        <v/>
      </c>
      <c r="O2906" t="str">
        <f>IF(VLOOKUP($A2906,Parts!$A:$AM,O$1,0)="X",AF$2,"")</f>
        <v/>
      </c>
      <c r="P2906" t="str">
        <f t="shared" si="46"/>
        <v xml:space="preserve">    MODULE
    { name = ModuleTagEngineSolid }
</v>
      </c>
    </row>
    <row r="2907" spans="1:16" x14ac:dyDescent="0.25">
      <c r="A2907" t="str">
        <f>Table15[[#This Row],[Name]]</f>
        <v>rn_scout_fairing</v>
      </c>
      <c r="B2907" t="str">
        <f>IF(VLOOKUP($A2907,Parts!$A:$AM,B$1,0)="X",S$2,"")</f>
        <v/>
      </c>
      <c r="C2907" t="str">
        <f>IF(VLOOKUP($A2907,Parts!$A:$AM,C$1,0)="X",T$2,"")</f>
        <v/>
      </c>
      <c r="D2907" t="str">
        <f>IF(VLOOKUP($A2907,Parts!$A:$AM,D$1,0)="X",U$2,"")</f>
        <v/>
      </c>
      <c r="E2907" t="str">
        <f>IF(VLOOKUP($A2907,Parts!$A:$AM,E$1,0)="X",V$2,"")</f>
        <v/>
      </c>
      <c r="F2907" t="str">
        <f>IF(VLOOKUP($A2907,Parts!$A:$AM,F$1,0)="X",W$2,"")</f>
        <v/>
      </c>
      <c r="G2907" t="str">
        <f>IF(VLOOKUP($A2907,Parts!$A:$AM,G$1,0)="X",X$2,"")</f>
        <v/>
      </c>
      <c r="H2907" t="str">
        <f>IF(VLOOKUP($A2907,Parts!$A:$AM,H$1,0)="X",Y$2,"")</f>
        <v/>
      </c>
      <c r="I2907" t="str">
        <f>IF(VLOOKUP($A2907,Parts!$A:$AM,I$1,0)="X",Z$2,"")</f>
        <v/>
      </c>
      <c r="J2907" t="str">
        <f>IF(VLOOKUP($A2907,Parts!$A:$AM,J$1,0)="X",AA$2,"")</f>
        <v/>
      </c>
      <c r="K2907" t="str">
        <f>IF(VLOOKUP($A2907,Parts!$A:$AM,K$1,0)="X",AB$2,"")</f>
        <v/>
      </c>
      <c r="L2907" t="str">
        <f>IF(VLOOKUP($A2907,Parts!$A:$AM,L$1,0)="X",AC$2,"")</f>
        <v/>
      </c>
      <c r="M2907" t="str">
        <f>IF(VLOOKUP($A2907,Parts!$A:$AM,M$1,0)="X",AD$2,"")</f>
        <v/>
      </c>
      <c r="N2907" t="str">
        <f>IF(VLOOKUP($A2907,Parts!$A:$AM,N$1,0)="X",AE$2,"")</f>
        <v/>
      </c>
      <c r="O2907" t="str">
        <f>IF(VLOOKUP($A2907,Parts!$A:$AM,O$1,0)="X",AF$2,"")</f>
        <v/>
      </c>
      <c r="P2907" t="str">
        <f t="shared" si="46"/>
        <v/>
      </c>
    </row>
    <row r="2908" spans="1:16" x14ac:dyDescent="0.25">
      <c r="A2908" t="str">
        <f>Table15[[#This Row],[Name]]</f>
        <v>rn_scout_stg1_x34</v>
      </c>
      <c r="B2908" t="str">
        <f>IF(VLOOKUP($A2908,Parts!$A:$AM,B$1,0)="X",S$2,"")</f>
        <v/>
      </c>
      <c r="C2908" t="str">
        <f>IF(VLOOKUP($A2908,Parts!$A:$AM,C$1,0)="X",T$2,"")</f>
        <v/>
      </c>
      <c r="D2908" t="str">
        <f>IF(VLOOKUP($A2908,Parts!$A:$AM,D$1,0)="X",U$2,"")</f>
        <v/>
      </c>
      <c r="E2908" t="str">
        <f>IF(VLOOKUP($A2908,Parts!$A:$AM,E$1,0)="X",V$2,"")</f>
        <v/>
      </c>
      <c r="F2908" t="str">
        <f>IF(VLOOKUP($A2908,Parts!$A:$AM,F$1,0)="X",W$2,"")</f>
        <v/>
      </c>
      <c r="G2908" t="str">
        <f>IF(VLOOKUP($A2908,Parts!$A:$AM,G$1,0)="X",X$2,"")</f>
        <v xml:space="preserve">    MODULE
    { name = ModuleTagEngineSolid }
</v>
      </c>
      <c r="H2908" t="str">
        <f>IF(VLOOKUP($A2908,Parts!$A:$AM,H$1,0)="X",Y$2,"")</f>
        <v/>
      </c>
      <c r="I2908" t="str">
        <f>IF(VLOOKUP($A2908,Parts!$A:$AM,I$1,0)="X",Z$2,"")</f>
        <v/>
      </c>
      <c r="J2908" t="str">
        <f>IF(VLOOKUP($A2908,Parts!$A:$AM,J$1,0)="X",AA$2,"")</f>
        <v/>
      </c>
      <c r="K2908" t="str">
        <f>IF(VLOOKUP($A2908,Parts!$A:$AM,K$1,0)="X",AB$2,"")</f>
        <v/>
      </c>
      <c r="L2908" t="str">
        <f>IF(VLOOKUP($A2908,Parts!$A:$AM,L$1,0)="X",AC$2,"")</f>
        <v/>
      </c>
      <c r="M2908" t="str">
        <f>IF(VLOOKUP($A2908,Parts!$A:$AM,M$1,0)="X",AD$2,"")</f>
        <v/>
      </c>
      <c r="N2908" t="str">
        <f>IF(VLOOKUP($A2908,Parts!$A:$AM,N$1,0)="X",AE$2,"")</f>
        <v/>
      </c>
      <c r="O2908" t="str">
        <f>IF(VLOOKUP($A2908,Parts!$A:$AM,O$1,0)="X",AF$2,"")</f>
        <v/>
      </c>
      <c r="P2908" t="str">
        <f t="shared" si="46"/>
        <v xml:space="preserve">    MODULE
    { name = ModuleTagEngineSolid }
</v>
      </c>
    </row>
    <row r="2909" spans="1:16" x14ac:dyDescent="0.25">
      <c r="A2909" t="str">
        <f>Table15[[#This Row],[Name]]</f>
        <v>rn_scout_fairing_x4</v>
      </c>
      <c r="B2909" t="str">
        <f>IF(VLOOKUP($A2909,Parts!$A:$AM,B$1,0)="X",S$2,"")</f>
        <v/>
      </c>
      <c r="C2909" t="str">
        <f>IF(VLOOKUP($A2909,Parts!$A:$AM,C$1,0)="X",T$2,"")</f>
        <v/>
      </c>
      <c r="D2909" t="str">
        <f>IF(VLOOKUP($A2909,Parts!$A:$AM,D$1,0)="X",U$2,"")</f>
        <v/>
      </c>
      <c r="E2909" t="str">
        <f>IF(VLOOKUP($A2909,Parts!$A:$AM,E$1,0)="X",V$2,"")</f>
        <v/>
      </c>
      <c r="F2909" t="str">
        <f>IF(VLOOKUP($A2909,Parts!$A:$AM,F$1,0)="X",W$2,"")</f>
        <v/>
      </c>
      <c r="G2909" t="str">
        <f>IF(VLOOKUP($A2909,Parts!$A:$AM,G$1,0)="X",X$2,"")</f>
        <v/>
      </c>
      <c r="H2909" t="str">
        <f>IF(VLOOKUP($A2909,Parts!$A:$AM,H$1,0)="X",Y$2,"")</f>
        <v/>
      </c>
      <c r="I2909" t="str">
        <f>IF(VLOOKUP($A2909,Parts!$A:$AM,I$1,0)="X",Z$2,"")</f>
        <v/>
      </c>
      <c r="J2909" t="str">
        <f>IF(VLOOKUP($A2909,Parts!$A:$AM,J$1,0)="X",AA$2,"")</f>
        <v/>
      </c>
      <c r="K2909" t="str">
        <f>IF(VLOOKUP($A2909,Parts!$A:$AM,K$1,0)="X",AB$2,"")</f>
        <v/>
      </c>
      <c r="L2909" t="str">
        <f>IF(VLOOKUP($A2909,Parts!$A:$AM,L$1,0)="X",AC$2,"")</f>
        <v/>
      </c>
      <c r="M2909" t="str">
        <f>IF(VLOOKUP($A2909,Parts!$A:$AM,M$1,0)="X",AD$2,"")</f>
        <v/>
      </c>
      <c r="N2909" t="str">
        <f>IF(VLOOKUP($A2909,Parts!$A:$AM,N$1,0)="X",AE$2,"")</f>
        <v/>
      </c>
      <c r="O2909" t="str">
        <f>IF(VLOOKUP($A2909,Parts!$A:$AM,O$1,0)="X",AF$2,"")</f>
        <v/>
      </c>
      <c r="P2909" t="str">
        <f t="shared" si="46"/>
        <v/>
      </c>
    </row>
    <row r="2910" spans="1:16" x14ac:dyDescent="0.25">
      <c r="A2910" t="str">
        <f>Table15[[#This Row],[Name]]</f>
        <v>rn_scout_stg4_x4</v>
      </c>
      <c r="B2910" t="str">
        <f>IF(VLOOKUP($A2910,Parts!$A:$AM,B$1,0)="X",S$2,"")</f>
        <v/>
      </c>
      <c r="C2910" t="str">
        <f>IF(VLOOKUP($A2910,Parts!$A:$AM,C$1,0)="X",T$2,"")</f>
        <v/>
      </c>
      <c r="D2910" t="str">
        <f>IF(VLOOKUP($A2910,Parts!$A:$AM,D$1,0)="X",U$2,"")</f>
        <v/>
      </c>
      <c r="E2910" t="str">
        <f>IF(VLOOKUP($A2910,Parts!$A:$AM,E$1,0)="X",V$2,"")</f>
        <v/>
      </c>
      <c r="F2910" t="str">
        <f>IF(VLOOKUP($A2910,Parts!$A:$AM,F$1,0)="X",W$2,"")</f>
        <v/>
      </c>
      <c r="G2910" t="str">
        <f>IF(VLOOKUP($A2910,Parts!$A:$AM,G$1,0)="X",X$2,"")</f>
        <v xml:space="preserve">    MODULE
    { name = ModuleTagEngineSolid }
</v>
      </c>
      <c r="H2910" t="str">
        <f>IF(VLOOKUP($A2910,Parts!$A:$AM,H$1,0)="X",Y$2,"")</f>
        <v/>
      </c>
      <c r="I2910" t="str">
        <f>IF(VLOOKUP($A2910,Parts!$A:$AM,I$1,0)="X",Z$2,"")</f>
        <v/>
      </c>
      <c r="J2910" t="str">
        <f>IF(VLOOKUP($A2910,Parts!$A:$AM,J$1,0)="X",AA$2,"")</f>
        <v/>
      </c>
      <c r="K2910" t="str">
        <f>IF(VLOOKUP($A2910,Parts!$A:$AM,K$1,0)="X",AB$2,"")</f>
        <v/>
      </c>
      <c r="L2910" t="str">
        <f>IF(VLOOKUP($A2910,Parts!$A:$AM,L$1,0)="X",AC$2,"")</f>
        <v/>
      </c>
      <c r="M2910" t="str">
        <f>IF(VLOOKUP($A2910,Parts!$A:$AM,M$1,0)="X",AD$2,"")</f>
        <v/>
      </c>
      <c r="N2910" t="str">
        <f>IF(VLOOKUP($A2910,Parts!$A:$AM,N$1,0)="X",AE$2,"")</f>
        <v/>
      </c>
      <c r="O2910" t="str">
        <f>IF(VLOOKUP($A2910,Parts!$A:$AM,O$1,0)="X",AF$2,"")</f>
        <v/>
      </c>
      <c r="P2910" t="str">
        <f t="shared" si="46"/>
        <v xml:space="preserve">    MODULE
    { name = ModuleTagEngineSolid }
</v>
      </c>
    </row>
    <row r="2911" spans="1:16" x14ac:dyDescent="0.25">
      <c r="A2911" t="str">
        <f>Table15[[#This Row],[Name]]</f>
        <v>WBI_SCPAdapter</v>
      </c>
      <c r="B2911" t="str">
        <f>IF(VLOOKUP($A2911,Parts!$A:$AM,B$1,0)="X",S$2,"")</f>
        <v/>
      </c>
      <c r="C2911" t="str">
        <f>IF(VLOOKUP($A2911,Parts!$A:$AM,C$1,0)="X",T$2,"")</f>
        <v/>
      </c>
      <c r="D2911" t="str">
        <f>IF(VLOOKUP($A2911,Parts!$A:$AM,D$1,0)="X",U$2,"")</f>
        <v/>
      </c>
      <c r="E2911" t="str">
        <f>IF(VLOOKUP($A2911,Parts!$A:$AM,E$1,0)="X",V$2,"")</f>
        <v/>
      </c>
      <c r="F2911" t="str">
        <f>IF(VLOOKUP($A2911,Parts!$A:$AM,F$1,0)="X",W$2,"")</f>
        <v/>
      </c>
      <c r="G2911" t="str">
        <f>IF(VLOOKUP($A2911,Parts!$A:$AM,G$1,0)="X",X$2,"")</f>
        <v/>
      </c>
      <c r="H2911" t="str">
        <f>IF(VLOOKUP($A2911,Parts!$A:$AM,H$1,0)="X",Y$2,"")</f>
        <v/>
      </c>
      <c r="I2911" t="str">
        <f>IF(VLOOKUP($A2911,Parts!$A:$AM,I$1,0)="X",Z$2,"")</f>
        <v/>
      </c>
      <c r="J2911" t="str">
        <f>IF(VLOOKUP($A2911,Parts!$A:$AM,J$1,0)="X",AA$2,"")</f>
        <v/>
      </c>
      <c r="K2911" t="str">
        <f>IF(VLOOKUP($A2911,Parts!$A:$AM,K$1,0)="X",AB$2,"")</f>
        <v/>
      </c>
      <c r="L2911" t="str">
        <f>IF(VLOOKUP($A2911,Parts!$A:$AM,L$1,0)="X",AC$2,"")</f>
        <v/>
      </c>
      <c r="M2911" t="str">
        <f>IF(VLOOKUP($A2911,Parts!$A:$AM,M$1,0)="X",AD$2,"")</f>
        <v/>
      </c>
      <c r="N2911" t="str">
        <f>IF(VLOOKUP($A2911,Parts!$A:$AM,N$1,0)="X",AE$2,"")</f>
        <v/>
      </c>
      <c r="O2911" t="str">
        <f>IF(VLOOKUP($A2911,Parts!$A:$AM,O$1,0)="X",AF$2,"")</f>
        <v/>
      </c>
      <c r="P2911" t="str">
        <f t="shared" si="46"/>
        <v/>
      </c>
    </row>
    <row r="2912" spans="1:16" x14ac:dyDescent="0.25">
      <c r="A2912" t="str">
        <f>Table15[[#This Row],[Name]]</f>
        <v>LXNPdecouplerstack4m</v>
      </c>
      <c r="B2912" t="str">
        <f>IF(VLOOKUP($A2912,Parts!$A:$AM,B$1,0)="X",S$2,"")</f>
        <v/>
      </c>
      <c r="C2912" t="str">
        <f>IF(VLOOKUP($A2912,Parts!$A:$AM,C$1,0)="X",T$2,"")</f>
        <v/>
      </c>
      <c r="D2912" t="str">
        <f>IF(VLOOKUP($A2912,Parts!$A:$AM,D$1,0)="X",U$2,"")</f>
        <v/>
      </c>
      <c r="E2912" t="str">
        <f>IF(VLOOKUP($A2912,Parts!$A:$AM,E$1,0)="X",V$2,"")</f>
        <v/>
      </c>
      <c r="F2912" t="str">
        <f>IF(VLOOKUP($A2912,Parts!$A:$AM,F$1,0)="X",W$2,"")</f>
        <v/>
      </c>
      <c r="G2912" t="str">
        <f>IF(VLOOKUP($A2912,Parts!$A:$AM,G$1,0)="X",X$2,"")</f>
        <v/>
      </c>
      <c r="H2912" t="str">
        <f>IF(VLOOKUP($A2912,Parts!$A:$AM,H$1,0)="X",Y$2,"")</f>
        <v/>
      </c>
      <c r="I2912" t="str">
        <f>IF(VLOOKUP($A2912,Parts!$A:$AM,I$1,0)="X",Z$2,"")</f>
        <v/>
      </c>
      <c r="J2912" t="str">
        <f>IF(VLOOKUP($A2912,Parts!$A:$AM,J$1,0)="X",AA$2,"")</f>
        <v/>
      </c>
      <c r="K2912" t="str">
        <f>IF(VLOOKUP($A2912,Parts!$A:$AM,K$1,0)="X",AB$2,"")</f>
        <v/>
      </c>
      <c r="L2912" t="str">
        <f>IF(VLOOKUP($A2912,Parts!$A:$AM,L$1,0)="X",AC$2,"")</f>
        <v/>
      </c>
      <c r="M2912" t="str">
        <f>IF(VLOOKUP($A2912,Parts!$A:$AM,M$1,0)="X",AD$2,"")</f>
        <v/>
      </c>
      <c r="N2912" t="str">
        <f>IF(VLOOKUP($A2912,Parts!$A:$AM,N$1,0)="X",AE$2,"")</f>
        <v/>
      </c>
      <c r="O2912" t="str">
        <f>IF(VLOOKUP($A2912,Parts!$A:$AM,O$1,0)="X",AF$2,"")</f>
        <v/>
      </c>
      <c r="P2912" t="str">
        <f t="shared" si="46"/>
        <v/>
      </c>
    </row>
    <row r="2913" spans="1:16" x14ac:dyDescent="0.25">
      <c r="A2913" t="str">
        <f>Table15[[#This Row],[Name]]</f>
        <v>XNPdecouplerstack5m</v>
      </c>
      <c r="B2913" t="str">
        <f>IF(VLOOKUP($A2913,Parts!$A:$AM,B$1,0)="X",S$2,"")</f>
        <v/>
      </c>
      <c r="C2913" t="str">
        <f>IF(VLOOKUP($A2913,Parts!$A:$AM,C$1,0)="X",T$2,"")</f>
        <v/>
      </c>
      <c r="D2913" t="str">
        <f>IF(VLOOKUP($A2913,Parts!$A:$AM,D$1,0)="X",U$2,"")</f>
        <v/>
      </c>
      <c r="E2913" t="str">
        <f>IF(VLOOKUP($A2913,Parts!$A:$AM,E$1,0)="X",V$2,"")</f>
        <v/>
      </c>
      <c r="F2913" t="str">
        <f>IF(VLOOKUP($A2913,Parts!$A:$AM,F$1,0)="X",W$2,"")</f>
        <v/>
      </c>
      <c r="G2913" t="str">
        <f>IF(VLOOKUP($A2913,Parts!$A:$AM,G$1,0)="X",X$2,"")</f>
        <v/>
      </c>
      <c r="H2913" t="str">
        <f>IF(VLOOKUP($A2913,Parts!$A:$AM,H$1,0)="X",Y$2,"")</f>
        <v/>
      </c>
      <c r="I2913" t="str">
        <f>IF(VLOOKUP($A2913,Parts!$A:$AM,I$1,0)="X",Z$2,"")</f>
        <v/>
      </c>
      <c r="J2913" t="str">
        <f>IF(VLOOKUP($A2913,Parts!$A:$AM,J$1,0)="X",AA$2,"")</f>
        <v/>
      </c>
      <c r="K2913" t="str">
        <f>IF(VLOOKUP($A2913,Parts!$A:$AM,K$1,0)="X",AB$2,"")</f>
        <v/>
      </c>
      <c r="L2913" t="str">
        <f>IF(VLOOKUP($A2913,Parts!$A:$AM,L$1,0)="X",AC$2,"")</f>
        <v/>
      </c>
      <c r="M2913" t="str">
        <f>IF(VLOOKUP($A2913,Parts!$A:$AM,M$1,0)="X",AD$2,"")</f>
        <v/>
      </c>
      <c r="N2913" t="str">
        <f>IF(VLOOKUP($A2913,Parts!$A:$AM,N$1,0)="X",AE$2,"")</f>
        <v/>
      </c>
      <c r="O2913" t="str">
        <f>IF(VLOOKUP($A2913,Parts!$A:$AM,O$1,0)="X",AF$2,"")</f>
        <v/>
      </c>
      <c r="P2913" t="str">
        <f t="shared" si="46"/>
        <v/>
      </c>
    </row>
    <row r="2914" spans="1:16" x14ac:dyDescent="0.25">
      <c r="A2914" t="str">
        <f>Table15[[#This Row],[Name]]</f>
        <v>XNPdecouplerstack5mX</v>
      </c>
      <c r="B2914" t="str">
        <f>IF(VLOOKUP($A2914,Parts!$A:$AM,B$1,0)="X",S$2,"")</f>
        <v/>
      </c>
      <c r="C2914" t="str">
        <f>IF(VLOOKUP($A2914,Parts!$A:$AM,C$1,0)="X",T$2,"")</f>
        <v/>
      </c>
      <c r="D2914" t="str">
        <f>IF(VLOOKUP($A2914,Parts!$A:$AM,D$1,0)="X",U$2,"")</f>
        <v/>
      </c>
      <c r="E2914" t="str">
        <f>IF(VLOOKUP($A2914,Parts!$A:$AM,E$1,0)="X",V$2,"")</f>
        <v/>
      </c>
      <c r="F2914" t="str">
        <f>IF(VLOOKUP($A2914,Parts!$A:$AM,F$1,0)="X",W$2,"")</f>
        <v/>
      </c>
      <c r="G2914" t="str">
        <f>IF(VLOOKUP($A2914,Parts!$A:$AM,G$1,0)="X",X$2,"")</f>
        <v/>
      </c>
      <c r="H2914" t="str">
        <f>IF(VLOOKUP($A2914,Parts!$A:$AM,H$1,0)="X",Y$2,"")</f>
        <v/>
      </c>
      <c r="I2914" t="str">
        <f>IF(VLOOKUP($A2914,Parts!$A:$AM,I$1,0)="X",Z$2,"")</f>
        <v/>
      </c>
      <c r="J2914" t="str">
        <f>IF(VLOOKUP($A2914,Parts!$A:$AM,J$1,0)="X",AA$2,"")</f>
        <v/>
      </c>
      <c r="K2914" t="str">
        <f>IF(VLOOKUP($A2914,Parts!$A:$AM,K$1,0)="X",AB$2,"")</f>
        <v/>
      </c>
      <c r="L2914" t="str">
        <f>IF(VLOOKUP($A2914,Parts!$A:$AM,L$1,0)="X",AC$2,"")</f>
        <v/>
      </c>
      <c r="M2914" t="str">
        <f>IF(VLOOKUP($A2914,Parts!$A:$AM,M$1,0)="X",AD$2,"")</f>
        <v/>
      </c>
      <c r="N2914" t="str">
        <f>IF(VLOOKUP($A2914,Parts!$A:$AM,N$1,0)="X",AE$2,"")</f>
        <v/>
      </c>
      <c r="O2914" t="str">
        <f>IF(VLOOKUP($A2914,Parts!$A:$AM,O$1,0)="X",AF$2,"")</f>
        <v/>
      </c>
      <c r="P2914" t="str">
        <f t="shared" si="46"/>
        <v/>
      </c>
    </row>
    <row r="2915" spans="1:16" x14ac:dyDescent="0.25">
      <c r="A2915" t="str">
        <f>Table15[[#This Row],[Name]]</f>
        <v>LXNPdecouplerstack3x75mob2</v>
      </c>
      <c r="B2915" t="str">
        <f>IF(VLOOKUP($A2915,Parts!$A:$AM,B$1,0)="X",S$2,"")</f>
        <v/>
      </c>
      <c r="C2915" t="str">
        <f>IF(VLOOKUP($A2915,Parts!$A:$AM,C$1,0)="X",T$2,"")</f>
        <v/>
      </c>
      <c r="D2915" t="str">
        <f>IF(VLOOKUP($A2915,Parts!$A:$AM,D$1,0)="X",U$2,"")</f>
        <v/>
      </c>
      <c r="E2915" t="str">
        <f>IF(VLOOKUP($A2915,Parts!$A:$AM,E$1,0)="X",V$2,"")</f>
        <v/>
      </c>
      <c r="F2915" t="str">
        <f>IF(VLOOKUP($A2915,Parts!$A:$AM,F$1,0)="X",W$2,"")</f>
        <v/>
      </c>
      <c r="G2915" t="str">
        <f>IF(VLOOKUP($A2915,Parts!$A:$AM,G$1,0)="X",X$2,"")</f>
        <v/>
      </c>
      <c r="H2915" t="str">
        <f>IF(VLOOKUP($A2915,Parts!$A:$AM,H$1,0)="X",Y$2,"")</f>
        <v/>
      </c>
      <c r="I2915" t="str">
        <f>IF(VLOOKUP($A2915,Parts!$A:$AM,I$1,0)="X",Z$2,"")</f>
        <v/>
      </c>
      <c r="J2915" t="str">
        <f>IF(VLOOKUP($A2915,Parts!$A:$AM,J$1,0)="X",AA$2,"")</f>
        <v/>
      </c>
      <c r="K2915" t="str">
        <f>IF(VLOOKUP($A2915,Parts!$A:$AM,K$1,0)="X",AB$2,"")</f>
        <v/>
      </c>
      <c r="L2915" t="str">
        <f>IF(VLOOKUP($A2915,Parts!$A:$AM,L$1,0)="X",AC$2,"")</f>
        <v/>
      </c>
      <c r="M2915" t="str">
        <f>IF(VLOOKUP($A2915,Parts!$A:$AM,M$1,0)="X",AD$2,"")</f>
        <v/>
      </c>
      <c r="N2915" t="str">
        <f>IF(VLOOKUP($A2915,Parts!$A:$AM,N$1,0)="X",AE$2,"")</f>
        <v/>
      </c>
      <c r="O2915" t="str">
        <f>IF(VLOOKUP($A2915,Parts!$A:$AM,O$1,0)="X",AF$2,"")</f>
        <v/>
      </c>
      <c r="P2915" t="str">
        <f t="shared" si="46"/>
        <v/>
      </c>
    </row>
    <row r="2916" spans="1:16" x14ac:dyDescent="0.25">
      <c r="A2916" t="str">
        <f>Table15[[#This Row],[Name]]</f>
        <v>engine-pod-1</v>
      </c>
      <c r="B2916" t="str">
        <f>IF(VLOOKUP($A2916,Parts!$A:$AM,B$1,0)="X",S$2,"")</f>
        <v/>
      </c>
      <c r="C2916" t="str">
        <f>IF(VLOOKUP($A2916,Parts!$A:$AM,C$1,0)="X",T$2,"")</f>
        <v/>
      </c>
      <c r="D2916" t="str">
        <f>IF(VLOOKUP($A2916,Parts!$A:$AM,D$1,0)="X",U$2,"")</f>
        <v/>
      </c>
      <c r="E2916" t="str">
        <f>IF(VLOOKUP($A2916,Parts!$A:$AM,E$1,0)="X",V$2,"")</f>
        <v/>
      </c>
      <c r="F2916" t="str">
        <f>IF(VLOOKUP($A2916,Parts!$A:$AM,F$1,0)="X",W$2,"")</f>
        <v/>
      </c>
      <c r="G2916" t="str">
        <f>IF(VLOOKUP($A2916,Parts!$A:$AM,G$1,0)="X",X$2,"")</f>
        <v/>
      </c>
      <c r="H2916" t="str">
        <f>IF(VLOOKUP($A2916,Parts!$A:$AM,H$1,0)="X",Y$2,"")</f>
        <v/>
      </c>
      <c r="I2916" t="str">
        <f>IF(VLOOKUP($A2916,Parts!$A:$AM,I$1,0)="X",Z$2,"")</f>
        <v/>
      </c>
      <c r="J2916" t="str">
        <f>IF(VLOOKUP($A2916,Parts!$A:$AM,J$1,0)="X",AA$2,"")</f>
        <v/>
      </c>
      <c r="K2916" t="str">
        <f>IF(VLOOKUP($A2916,Parts!$A:$AM,K$1,0)="X",AB$2,"")</f>
        <v/>
      </c>
      <c r="L2916" t="str">
        <f>IF(VLOOKUP($A2916,Parts!$A:$AM,L$1,0)="X",AC$2,"")</f>
        <v/>
      </c>
      <c r="M2916" t="str">
        <f>IF(VLOOKUP($A2916,Parts!$A:$AM,M$1,0)="X",AD$2,"")</f>
        <v/>
      </c>
      <c r="N2916" t="str">
        <f>IF(VLOOKUP($A2916,Parts!$A:$AM,N$1,0)="X",AE$2,"")</f>
        <v/>
      </c>
      <c r="O2916" t="str">
        <f>IF(VLOOKUP($A2916,Parts!$A:$AM,O$1,0)="X",AF$2,"")</f>
        <v/>
      </c>
      <c r="P2916" t="str">
        <f t="shared" si="46"/>
        <v/>
      </c>
    </row>
    <row r="2917" spans="1:16" x14ac:dyDescent="0.25">
      <c r="A2917" t="str">
        <f>Table15[[#This Row],[Name]]</f>
        <v>engine-pod-2</v>
      </c>
      <c r="B2917" t="str">
        <f>IF(VLOOKUP($A2917,Parts!$A:$AM,B$1,0)="X",S$2,"")</f>
        <v/>
      </c>
      <c r="C2917" t="str">
        <f>IF(VLOOKUP($A2917,Parts!$A:$AM,C$1,0)="X",T$2,"")</f>
        <v/>
      </c>
      <c r="D2917" t="str">
        <f>IF(VLOOKUP($A2917,Parts!$A:$AM,D$1,0)="X",U$2,"")</f>
        <v/>
      </c>
      <c r="E2917" t="str">
        <f>IF(VLOOKUP($A2917,Parts!$A:$AM,E$1,0)="X",V$2,"")</f>
        <v/>
      </c>
      <c r="F2917" t="str">
        <f>IF(VLOOKUP($A2917,Parts!$A:$AM,F$1,0)="X",W$2,"")</f>
        <v/>
      </c>
      <c r="G2917" t="str">
        <f>IF(VLOOKUP($A2917,Parts!$A:$AM,G$1,0)="X",X$2,"")</f>
        <v/>
      </c>
      <c r="H2917" t="str">
        <f>IF(VLOOKUP($A2917,Parts!$A:$AM,H$1,0)="X",Y$2,"")</f>
        <v/>
      </c>
      <c r="I2917" t="str">
        <f>IF(VLOOKUP($A2917,Parts!$A:$AM,I$1,0)="X",Z$2,"")</f>
        <v/>
      </c>
      <c r="J2917" t="str">
        <f>IF(VLOOKUP($A2917,Parts!$A:$AM,J$1,0)="X",AA$2,"")</f>
        <v/>
      </c>
      <c r="K2917" t="str">
        <f>IF(VLOOKUP($A2917,Parts!$A:$AM,K$1,0)="X",AB$2,"")</f>
        <v/>
      </c>
      <c r="L2917" t="str">
        <f>IF(VLOOKUP($A2917,Parts!$A:$AM,L$1,0)="X",AC$2,"")</f>
        <v/>
      </c>
      <c r="M2917" t="str">
        <f>IF(VLOOKUP($A2917,Parts!$A:$AM,M$1,0)="X",AD$2,"")</f>
        <v/>
      </c>
      <c r="N2917" t="str">
        <f>IF(VLOOKUP($A2917,Parts!$A:$AM,N$1,0)="X",AE$2,"")</f>
        <v/>
      </c>
      <c r="O2917" t="str">
        <f>IF(VLOOKUP($A2917,Parts!$A:$AM,O$1,0)="X",AF$2,"")</f>
        <v/>
      </c>
      <c r="P2917" t="str">
        <f t="shared" si="46"/>
        <v/>
      </c>
    </row>
    <row r="2918" spans="1:16" x14ac:dyDescent="0.25">
      <c r="A2918" t="str">
        <f>Table15[[#This Row],[Name]]</f>
        <v>SE_RWGS_10</v>
      </c>
      <c r="B2918" t="str">
        <f>IF(VLOOKUP($A2918,Parts!$A:$AM,B$1,0)="X",S$2,"")</f>
        <v/>
      </c>
      <c r="C2918" t="str">
        <f>IF(VLOOKUP($A2918,Parts!$A:$AM,C$1,0)="X",T$2,"")</f>
        <v/>
      </c>
      <c r="D2918" t="str">
        <f>IF(VLOOKUP($A2918,Parts!$A:$AM,D$1,0)="X",U$2,"")</f>
        <v/>
      </c>
      <c r="E2918" t="str">
        <f>IF(VLOOKUP($A2918,Parts!$A:$AM,E$1,0)="X",V$2,"")</f>
        <v/>
      </c>
      <c r="F2918" t="str">
        <f>IF(VLOOKUP($A2918,Parts!$A:$AM,F$1,0)="X",W$2,"")</f>
        <v/>
      </c>
      <c r="G2918" t="str">
        <f>IF(VLOOKUP($A2918,Parts!$A:$AM,G$1,0)="X",X$2,"")</f>
        <v/>
      </c>
      <c r="H2918" t="str">
        <f>IF(VLOOKUP($A2918,Parts!$A:$AM,H$1,0)="X",Y$2,"")</f>
        <v/>
      </c>
      <c r="I2918" t="str">
        <f>IF(VLOOKUP($A2918,Parts!$A:$AM,I$1,0)="X",Z$2,"")</f>
        <v/>
      </c>
      <c r="J2918" t="str">
        <f>IF(VLOOKUP($A2918,Parts!$A:$AM,J$1,0)="X",AA$2,"")</f>
        <v/>
      </c>
      <c r="K2918" t="str">
        <f>IF(VLOOKUP($A2918,Parts!$A:$AM,K$1,0)="X",AB$2,"")</f>
        <v/>
      </c>
      <c r="L2918" t="str">
        <f>IF(VLOOKUP($A2918,Parts!$A:$AM,L$1,0)="X",AC$2,"")</f>
        <v/>
      </c>
      <c r="M2918" t="str">
        <f>IF(VLOOKUP($A2918,Parts!$A:$AM,M$1,0)="X",AD$2,"")</f>
        <v/>
      </c>
      <c r="N2918" t="str">
        <f>IF(VLOOKUP($A2918,Parts!$A:$AM,N$1,0)="X",AE$2,"")</f>
        <v/>
      </c>
      <c r="O2918" t="str">
        <f>IF(VLOOKUP($A2918,Parts!$A:$AM,O$1,0)="X",AF$2,"")</f>
        <v/>
      </c>
      <c r="P2918" t="str">
        <f t="shared" si="46"/>
        <v/>
      </c>
    </row>
    <row r="2919" spans="1:16" x14ac:dyDescent="0.25">
      <c r="A2919" t="str">
        <f>Table15[[#This Row],[Name]]</f>
        <v>SE_RWGS_100</v>
      </c>
      <c r="B2919" t="str">
        <f>IF(VLOOKUP($A2919,Parts!$A:$AM,B$1,0)="X",S$2,"")</f>
        <v/>
      </c>
      <c r="C2919" t="str">
        <f>IF(VLOOKUP($A2919,Parts!$A:$AM,C$1,0)="X",T$2,"")</f>
        <v/>
      </c>
      <c r="D2919" t="str">
        <f>IF(VLOOKUP($A2919,Parts!$A:$AM,D$1,0)="X",U$2,"")</f>
        <v/>
      </c>
      <c r="E2919" t="str">
        <f>IF(VLOOKUP($A2919,Parts!$A:$AM,E$1,0)="X",V$2,"")</f>
        <v/>
      </c>
      <c r="F2919" t="str">
        <f>IF(VLOOKUP($A2919,Parts!$A:$AM,F$1,0)="X",W$2,"")</f>
        <v/>
      </c>
      <c r="G2919" t="str">
        <f>IF(VLOOKUP($A2919,Parts!$A:$AM,G$1,0)="X",X$2,"")</f>
        <v/>
      </c>
      <c r="H2919" t="str">
        <f>IF(VLOOKUP($A2919,Parts!$A:$AM,H$1,0)="X",Y$2,"")</f>
        <v/>
      </c>
      <c r="I2919" t="str">
        <f>IF(VLOOKUP($A2919,Parts!$A:$AM,I$1,0)="X",Z$2,"")</f>
        <v/>
      </c>
      <c r="J2919" t="str">
        <f>IF(VLOOKUP($A2919,Parts!$A:$AM,J$1,0)="X",AA$2,"")</f>
        <v/>
      </c>
      <c r="K2919" t="str">
        <f>IF(VLOOKUP($A2919,Parts!$A:$AM,K$1,0)="X",AB$2,"")</f>
        <v/>
      </c>
      <c r="L2919" t="str">
        <f>IF(VLOOKUP($A2919,Parts!$A:$AM,L$1,0)="X",AC$2,"")</f>
        <v/>
      </c>
      <c r="M2919" t="str">
        <f>IF(VLOOKUP($A2919,Parts!$A:$AM,M$1,0)="X",AD$2,"")</f>
        <v/>
      </c>
      <c r="N2919" t="str">
        <f>IF(VLOOKUP($A2919,Parts!$A:$AM,N$1,0)="X",AE$2,"")</f>
        <v/>
      </c>
      <c r="O2919" t="str">
        <f>IF(VLOOKUP($A2919,Parts!$A:$AM,O$1,0)="X",AF$2,"")</f>
        <v/>
      </c>
      <c r="P2919" t="str">
        <f t="shared" si="46"/>
        <v/>
      </c>
    </row>
    <row r="2920" spans="1:16" x14ac:dyDescent="0.25">
      <c r="A2920" t="str">
        <f>Table15[[#This Row],[Name]]</f>
        <v>SE_RWGS_1000</v>
      </c>
      <c r="B2920" t="str">
        <f>IF(VLOOKUP($A2920,Parts!$A:$AM,B$1,0)="X",S$2,"")</f>
        <v/>
      </c>
      <c r="C2920" t="str">
        <f>IF(VLOOKUP($A2920,Parts!$A:$AM,C$1,0)="X",T$2,"")</f>
        <v/>
      </c>
      <c r="D2920" t="str">
        <f>IF(VLOOKUP($A2920,Parts!$A:$AM,D$1,0)="X",U$2,"")</f>
        <v/>
      </c>
      <c r="E2920" t="str">
        <f>IF(VLOOKUP($A2920,Parts!$A:$AM,E$1,0)="X",V$2,"")</f>
        <v/>
      </c>
      <c r="F2920" t="str">
        <f>IF(VLOOKUP($A2920,Parts!$A:$AM,F$1,0)="X",W$2,"")</f>
        <v/>
      </c>
      <c r="G2920" t="str">
        <f>IF(VLOOKUP($A2920,Parts!$A:$AM,G$1,0)="X",X$2,"")</f>
        <v/>
      </c>
      <c r="H2920" t="str">
        <f>IF(VLOOKUP($A2920,Parts!$A:$AM,H$1,0)="X",Y$2,"")</f>
        <v/>
      </c>
      <c r="I2920" t="str">
        <f>IF(VLOOKUP($A2920,Parts!$A:$AM,I$1,0)="X",Z$2,"")</f>
        <v/>
      </c>
      <c r="J2920" t="str">
        <f>IF(VLOOKUP($A2920,Parts!$A:$AM,J$1,0)="X",AA$2,"")</f>
        <v/>
      </c>
      <c r="K2920" t="str">
        <f>IF(VLOOKUP($A2920,Parts!$A:$AM,K$1,0)="X",AB$2,"")</f>
        <v/>
      </c>
      <c r="L2920" t="str">
        <f>IF(VLOOKUP($A2920,Parts!$A:$AM,L$1,0)="X",AC$2,"")</f>
        <v/>
      </c>
      <c r="M2920" t="str">
        <f>IF(VLOOKUP($A2920,Parts!$A:$AM,M$1,0)="X",AD$2,"")</f>
        <v/>
      </c>
      <c r="N2920" t="str">
        <f>IF(VLOOKUP($A2920,Parts!$A:$AM,N$1,0)="X",AE$2,"")</f>
        <v/>
      </c>
      <c r="O2920" t="str">
        <f>IF(VLOOKUP($A2920,Parts!$A:$AM,O$1,0)="X",AF$2,"")</f>
        <v/>
      </c>
      <c r="P2920" t="str">
        <f t="shared" si="46"/>
        <v/>
      </c>
    </row>
    <row r="2921" spans="1:16" x14ac:dyDescent="0.25">
      <c r="A2921" t="str">
        <f>Table15[[#This Row],[Name]]</f>
        <v>adapter-25-multi-01</v>
      </c>
      <c r="B2921" t="str">
        <f>IF(VLOOKUP($A2921,Parts!$A:$AM,B$1,0)="X",S$2,"")</f>
        <v/>
      </c>
      <c r="C2921" t="str">
        <f>IF(VLOOKUP($A2921,Parts!$A:$AM,C$1,0)="X",T$2,"")</f>
        <v/>
      </c>
      <c r="D2921" t="str">
        <f>IF(VLOOKUP($A2921,Parts!$A:$AM,D$1,0)="X",U$2,"")</f>
        <v/>
      </c>
      <c r="E2921" t="str">
        <f>IF(VLOOKUP($A2921,Parts!$A:$AM,E$1,0)="X",V$2,"")</f>
        <v/>
      </c>
      <c r="F2921" t="str">
        <f>IF(VLOOKUP($A2921,Parts!$A:$AM,F$1,0)="X",W$2,"")</f>
        <v/>
      </c>
      <c r="G2921" t="str">
        <f>IF(VLOOKUP($A2921,Parts!$A:$AM,G$1,0)="X",X$2,"")</f>
        <v/>
      </c>
      <c r="H2921" t="str">
        <f>IF(VLOOKUP($A2921,Parts!$A:$AM,H$1,0)="X",Y$2,"")</f>
        <v/>
      </c>
      <c r="I2921" t="str">
        <f>IF(VLOOKUP($A2921,Parts!$A:$AM,I$1,0)="X",Z$2,"")</f>
        <v/>
      </c>
      <c r="J2921" t="str">
        <f>IF(VLOOKUP($A2921,Parts!$A:$AM,J$1,0)="X",AA$2,"")</f>
        <v/>
      </c>
      <c r="K2921" t="str">
        <f>IF(VLOOKUP($A2921,Parts!$A:$AM,K$1,0)="X",AB$2,"")</f>
        <v/>
      </c>
      <c r="L2921" t="str">
        <f>IF(VLOOKUP($A2921,Parts!$A:$AM,L$1,0)="X",AC$2,"")</f>
        <v/>
      </c>
      <c r="M2921" t="str">
        <f>IF(VLOOKUP($A2921,Parts!$A:$AM,M$1,0)="X",AD$2,"")</f>
        <v/>
      </c>
      <c r="N2921" t="str">
        <f>IF(VLOOKUP($A2921,Parts!$A:$AM,N$1,0)="X",AE$2,"")</f>
        <v/>
      </c>
      <c r="O2921" t="str">
        <f>IF(VLOOKUP($A2921,Parts!$A:$AM,O$1,0)="X",AF$2,"")</f>
        <v/>
      </c>
      <c r="P2921" t="str">
        <f t="shared" si="46"/>
        <v/>
      </c>
    </row>
    <row r="2922" spans="1:16" x14ac:dyDescent="0.25">
      <c r="A2922" t="str">
        <f>Table15[[#This Row],[Name]]</f>
        <v>dmSeismicHammer</v>
      </c>
      <c r="B2922" t="str">
        <f>IF(VLOOKUP($A2922,Parts!$A:$AM,B$1,0)="X",S$2,"")</f>
        <v/>
      </c>
      <c r="C2922" t="str">
        <f>IF(VLOOKUP($A2922,Parts!$A:$AM,C$1,0)="X",T$2,"")</f>
        <v/>
      </c>
      <c r="D2922" t="str">
        <f>IF(VLOOKUP($A2922,Parts!$A:$AM,D$1,0)="X",U$2,"")</f>
        <v/>
      </c>
      <c r="E2922" t="str">
        <f>IF(VLOOKUP($A2922,Parts!$A:$AM,E$1,0)="X",V$2,"")</f>
        <v/>
      </c>
      <c r="F2922" t="str">
        <f>IF(VLOOKUP($A2922,Parts!$A:$AM,F$1,0)="X",W$2,"")</f>
        <v/>
      </c>
      <c r="G2922" t="str">
        <f>IF(VLOOKUP($A2922,Parts!$A:$AM,G$1,0)="X",X$2,"")</f>
        <v/>
      </c>
      <c r="H2922" t="str">
        <f>IF(VLOOKUP($A2922,Parts!$A:$AM,H$1,0)="X",Y$2,"")</f>
        <v/>
      </c>
      <c r="I2922" t="str">
        <f>IF(VLOOKUP($A2922,Parts!$A:$AM,I$1,0)="X",Z$2,"")</f>
        <v/>
      </c>
      <c r="J2922" t="str">
        <f>IF(VLOOKUP($A2922,Parts!$A:$AM,J$1,0)="X",AA$2,"")</f>
        <v/>
      </c>
      <c r="K2922" t="str">
        <f>IF(VLOOKUP($A2922,Parts!$A:$AM,K$1,0)="X",AB$2,"")</f>
        <v/>
      </c>
      <c r="L2922" t="str">
        <f>IF(VLOOKUP($A2922,Parts!$A:$AM,L$1,0)="X",AC$2,"")</f>
        <v/>
      </c>
      <c r="M2922" t="str">
        <f>IF(VLOOKUP($A2922,Parts!$A:$AM,M$1,0)="X",AD$2,"")</f>
        <v/>
      </c>
      <c r="N2922" t="str">
        <f>IF(VLOOKUP($A2922,Parts!$A:$AM,N$1,0)="X",AE$2,"")</f>
        <v/>
      </c>
      <c r="O2922" t="str">
        <f>IF(VLOOKUP($A2922,Parts!$A:$AM,O$1,0)="X",AF$2,"")</f>
        <v/>
      </c>
      <c r="P2922" t="str">
        <f t="shared" si="46"/>
        <v/>
      </c>
    </row>
    <row r="2923" spans="1:16" x14ac:dyDescent="0.25">
      <c r="A2923" t="str">
        <f>Table15[[#This Row],[Name]]</f>
        <v>dmSeismicPod</v>
      </c>
      <c r="B2923" t="str">
        <f>IF(VLOOKUP($A2923,Parts!$A:$AM,B$1,0)="X",S$2,"")</f>
        <v/>
      </c>
      <c r="C2923" t="str">
        <f>IF(VLOOKUP($A2923,Parts!$A:$AM,C$1,0)="X",T$2,"")</f>
        <v/>
      </c>
      <c r="D2923" t="str">
        <f>IF(VLOOKUP($A2923,Parts!$A:$AM,D$1,0)="X",U$2,"")</f>
        <v/>
      </c>
      <c r="E2923" t="str">
        <f>IF(VLOOKUP($A2923,Parts!$A:$AM,E$1,0)="X",V$2,"")</f>
        <v/>
      </c>
      <c r="F2923" t="str">
        <f>IF(VLOOKUP($A2923,Parts!$A:$AM,F$1,0)="X",W$2,"")</f>
        <v/>
      </c>
      <c r="G2923" t="str">
        <f>IF(VLOOKUP($A2923,Parts!$A:$AM,G$1,0)="X",X$2,"")</f>
        <v/>
      </c>
      <c r="H2923" t="str">
        <f>IF(VLOOKUP($A2923,Parts!$A:$AM,H$1,0)="X",Y$2,"")</f>
        <v/>
      </c>
      <c r="I2923" t="str">
        <f>IF(VLOOKUP($A2923,Parts!$A:$AM,I$1,0)="X",Z$2,"")</f>
        <v/>
      </c>
      <c r="J2923" t="str">
        <f>IF(VLOOKUP($A2923,Parts!$A:$AM,J$1,0)="X",AA$2,"")</f>
        <v/>
      </c>
      <c r="K2923" t="str">
        <f>IF(VLOOKUP($A2923,Parts!$A:$AM,K$1,0)="X",AB$2,"")</f>
        <v/>
      </c>
      <c r="L2923" t="str">
        <f>IF(VLOOKUP($A2923,Parts!$A:$AM,L$1,0)="X",AC$2,"")</f>
        <v/>
      </c>
      <c r="M2923" t="str">
        <f>IF(VLOOKUP($A2923,Parts!$A:$AM,M$1,0)="X",AD$2,"")</f>
        <v/>
      </c>
      <c r="N2923" t="str">
        <f>IF(VLOOKUP($A2923,Parts!$A:$AM,N$1,0)="X",AE$2,"")</f>
        <v/>
      </c>
      <c r="O2923" t="str">
        <f>IF(VLOOKUP($A2923,Parts!$A:$AM,O$1,0)="X",AF$2,"")</f>
        <v/>
      </c>
      <c r="P2923" t="str">
        <f t="shared" si="46"/>
        <v/>
      </c>
    </row>
    <row r="2924" spans="1:16" x14ac:dyDescent="0.25">
      <c r="A2924" t="str">
        <f>Table15[[#This Row],[Name]]</f>
        <v>mumech_MJ2_Pod</v>
      </c>
      <c r="B2924" t="str">
        <f>IF(VLOOKUP($A2924,Parts!$A:$AM,B$1,0)="X",S$2,"")</f>
        <v/>
      </c>
      <c r="C2924" t="str">
        <f>IF(VLOOKUP($A2924,Parts!$A:$AM,C$1,0)="X",T$2,"")</f>
        <v/>
      </c>
      <c r="D2924" t="str">
        <f>IF(VLOOKUP($A2924,Parts!$A:$AM,D$1,0)="X",U$2,"")</f>
        <v/>
      </c>
      <c r="E2924" t="str">
        <f>IF(VLOOKUP($A2924,Parts!$A:$AM,E$1,0)="X",V$2,"")</f>
        <v/>
      </c>
      <c r="F2924" t="str">
        <f>IF(VLOOKUP($A2924,Parts!$A:$AM,F$1,0)="X",W$2,"")</f>
        <v/>
      </c>
      <c r="G2924" t="str">
        <f>IF(VLOOKUP($A2924,Parts!$A:$AM,G$1,0)="X",X$2,"")</f>
        <v/>
      </c>
      <c r="H2924" t="str">
        <f>IF(VLOOKUP($A2924,Parts!$A:$AM,H$1,0)="X",Y$2,"")</f>
        <v/>
      </c>
      <c r="I2924" t="str">
        <f>IF(VLOOKUP($A2924,Parts!$A:$AM,I$1,0)="X",Z$2,"")</f>
        <v/>
      </c>
      <c r="J2924" t="str">
        <f>IF(VLOOKUP($A2924,Parts!$A:$AM,J$1,0)="X",AA$2,"")</f>
        <v/>
      </c>
      <c r="K2924" t="str">
        <f>IF(VLOOKUP($A2924,Parts!$A:$AM,K$1,0)="X",AB$2,"")</f>
        <v/>
      </c>
      <c r="L2924" t="str">
        <f>IF(VLOOKUP($A2924,Parts!$A:$AM,L$1,0)="X",AC$2,"")</f>
        <v/>
      </c>
      <c r="M2924" t="str">
        <f>IF(VLOOKUP($A2924,Parts!$A:$AM,M$1,0)="X",AD$2,"")</f>
        <v/>
      </c>
      <c r="N2924" t="str">
        <f>IF(VLOOKUP($A2924,Parts!$A:$AM,N$1,0)="X",AE$2,"")</f>
        <v/>
      </c>
      <c r="O2924" t="str">
        <f>IF(VLOOKUP($A2924,Parts!$A:$AM,O$1,0)="X",AF$2,"")</f>
        <v/>
      </c>
      <c r="P2924" t="str">
        <f t="shared" si="46"/>
        <v/>
      </c>
    </row>
    <row r="2925" spans="1:16" x14ac:dyDescent="0.25">
      <c r="A2925" t="str">
        <f>Table15[[#This Row],[Name]]</f>
        <v>xKosmos_SepRetrox</v>
      </c>
      <c r="B2925" t="str">
        <f>IF(VLOOKUP($A2925,Parts!$A:$AM,B$1,0)="X",S$2,"")</f>
        <v/>
      </c>
      <c r="C2925" t="str">
        <f>IF(VLOOKUP($A2925,Parts!$A:$AM,C$1,0)="X",T$2,"")</f>
        <v/>
      </c>
      <c r="D2925" t="str">
        <f>IF(VLOOKUP($A2925,Parts!$A:$AM,D$1,0)="X",U$2,"")</f>
        <v/>
      </c>
      <c r="E2925" t="str">
        <f>IF(VLOOKUP($A2925,Parts!$A:$AM,E$1,0)="X",V$2,"")</f>
        <v/>
      </c>
      <c r="F2925" t="str">
        <f>IF(VLOOKUP($A2925,Parts!$A:$AM,F$1,0)="X",W$2,"")</f>
        <v/>
      </c>
      <c r="G2925" t="str">
        <f>IF(VLOOKUP($A2925,Parts!$A:$AM,G$1,0)="X",X$2,"")</f>
        <v xml:space="preserve">    MODULE
    { name = ModuleTagEngineSolid }
</v>
      </c>
      <c r="H2925" t="str">
        <f>IF(VLOOKUP($A2925,Parts!$A:$AM,H$1,0)="X",Y$2,"")</f>
        <v/>
      </c>
      <c r="I2925" t="str">
        <f>IF(VLOOKUP($A2925,Parts!$A:$AM,I$1,0)="X",Z$2,"")</f>
        <v/>
      </c>
      <c r="J2925" t="str">
        <f>IF(VLOOKUP($A2925,Parts!$A:$AM,J$1,0)="X",AA$2,"")</f>
        <v/>
      </c>
      <c r="K2925" t="str">
        <f>IF(VLOOKUP($A2925,Parts!$A:$AM,K$1,0)="X",AB$2,"")</f>
        <v/>
      </c>
      <c r="L2925" t="str">
        <f>IF(VLOOKUP($A2925,Parts!$A:$AM,L$1,0)="X",AC$2,"")</f>
        <v/>
      </c>
      <c r="M2925" t="str">
        <f>IF(VLOOKUP($A2925,Parts!$A:$AM,M$1,0)="X",AD$2,"")</f>
        <v/>
      </c>
      <c r="N2925" t="str">
        <f>IF(VLOOKUP($A2925,Parts!$A:$AM,N$1,0)="X",AE$2,"")</f>
        <v/>
      </c>
      <c r="O2925" t="str">
        <f>IF(VLOOKUP($A2925,Parts!$A:$AM,O$1,0)="X",AF$2,"")</f>
        <v/>
      </c>
      <c r="P2925" t="str">
        <f t="shared" si="46"/>
        <v xml:space="preserve">    MODULE
    { name = ModuleTagEngineSolid }
</v>
      </c>
    </row>
    <row r="2926" spans="1:16" x14ac:dyDescent="0.25">
      <c r="A2926" t="str">
        <f>Table15[[#This Row],[Name]]</f>
        <v>xKosmos_SepRetroxMLS</v>
      </c>
      <c r="B2926" t="str">
        <f>IF(VLOOKUP($A2926,Parts!$A:$AM,B$1,0)="X",S$2,"")</f>
        <v/>
      </c>
      <c r="C2926" t="str">
        <f>IF(VLOOKUP($A2926,Parts!$A:$AM,C$1,0)="X",T$2,"")</f>
        <v/>
      </c>
      <c r="D2926" t="str">
        <f>IF(VLOOKUP($A2926,Parts!$A:$AM,D$1,0)="X",U$2,"")</f>
        <v/>
      </c>
      <c r="E2926" t="str">
        <f>IF(VLOOKUP($A2926,Parts!$A:$AM,E$1,0)="X",V$2,"")</f>
        <v/>
      </c>
      <c r="F2926" t="str">
        <f>IF(VLOOKUP($A2926,Parts!$A:$AM,F$1,0)="X",W$2,"")</f>
        <v/>
      </c>
      <c r="G2926" t="str">
        <f>IF(VLOOKUP($A2926,Parts!$A:$AM,G$1,0)="X",X$2,"")</f>
        <v xml:space="preserve">    MODULE
    { name = ModuleTagEngineSolid }
</v>
      </c>
      <c r="H2926" t="str">
        <f>IF(VLOOKUP($A2926,Parts!$A:$AM,H$1,0)="X",Y$2,"")</f>
        <v/>
      </c>
      <c r="I2926" t="str">
        <f>IF(VLOOKUP($A2926,Parts!$A:$AM,I$1,0)="X",Z$2,"")</f>
        <v/>
      </c>
      <c r="J2926" t="str">
        <f>IF(VLOOKUP($A2926,Parts!$A:$AM,J$1,0)="X",AA$2,"")</f>
        <v/>
      </c>
      <c r="K2926" t="str">
        <f>IF(VLOOKUP($A2926,Parts!$A:$AM,K$1,0)="X",AB$2,"")</f>
        <v/>
      </c>
      <c r="L2926" t="str">
        <f>IF(VLOOKUP($A2926,Parts!$A:$AM,L$1,0)="X",AC$2,"")</f>
        <v/>
      </c>
      <c r="M2926" t="str">
        <f>IF(VLOOKUP($A2926,Parts!$A:$AM,M$1,0)="X",AD$2,"")</f>
        <v/>
      </c>
      <c r="N2926" t="str">
        <f>IF(VLOOKUP($A2926,Parts!$A:$AM,N$1,0)="X",AE$2,"")</f>
        <v/>
      </c>
      <c r="O2926" t="str">
        <f>IF(VLOOKUP($A2926,Parts!$A:$AM,O$1,0)="X",AF$2,"")</f>
        <v/>
      </c>
      <c r="P2926" t="str">
        <f t="shared" si="46"/>
        <v xml:space="preserve">    MODULE
    { name = ModuleTagEngineSolid }
</v>
      </c>
    </row>
    <row r="2927" spans="1:16" x14ac:dyDescent="0.25">
      <c r="A2927" t="str">
        <f>Table15[[#This Row],[Name]]</f>
        <v>sepMotorLarge</v>
      </c>
      <c r="B2927" t="str">
        <f>IF(VLOOKUP($A2927,Parts!$A:$AM,B$1,0)="X",S$2,"")</f>
        <v/>
      </c>
      <c r="C2927" t="str">
        <f>IF(VLOOKUP($A2927,Parts!$A:$AM,C$1,0)="X",T$2,"")</f>
        <v/>
      </c>
      <c r="D2927" t="str">
        <f>IF(VLOOKUP($A2927,Parts!$A:$AM,D$1,0)="X",U$2,"")</f>
        <v/>
      </c>
      <c r="E2927" t="str">
        <f>IF(VLOOKUP($A2927,Parts!$A:$AM,E$1,0)="X",V$2,"")</f>
        <v/>
      </c>
      <c r="F2927" t="str">
        <f>IF(VLOOKUP($A2927,Parts!$A:$AM,F$1,0)="X",W$2,"")</f>
        <v/>
      </c>
      <c r="G2927" t="str">
        <f>IF(VLOOKUP($A2927,Parts!$A:$AM,G$1,0)="X",X$2,"")</f>
        <v xml:space="preserve">    MODULE
    { name = ModuleTagEngineSolid }
</v>
      </c>
      <c r="H2927" t="str">
        <f>IF(VLOOKUP($A2927,Parts!$A:$AM,H$1,0)="X",Y$2,"")</f>
        <v/>
      </c>
      <c r="I2927" t="str">
        <f>IF(VLOOKUP($A2927,Parts!$A:$AM,I$1,0)="X",Z$2,"")</f>
        <v/>
      </c>
      <c r="J2927" t="str">
        <f>IF(VLOOKUP($A2927,Parts!$A:$AM,J$1,0)="X",AA$2,"")</f>
        <v/>
      </c>
      <c r="K2927" t="str">
        <f>IF(VLOOKUP($A2927,Parts!$A:$AM,K$1,0)="X",AB$2,"")</f>
        <v/>
      </c>
      <c r="L2927" t="str">
        <f>IF(VLOOKUP($A2927,Parts!$A:$AM,L$1,0)="X",AC$2,"")</f>
        <v/>
      </c>
      <c r="M2927" t="str">
        <f>IF(VLOOKUP($A2927,Parts!$A:$AM,M$1,0)="X",AD$2,"")</f>
        <v/>
      </c>
      <c r="N2927" t="str">
        <f>IF(VLOOKUP($A2927,Parts!$A:$AM,N$1,0)="X",AE$2,"")</f>
        <v/>
      </c>
      <c r="O2927" t="str">
        <f>IF(VLOOKUP($A2927,Parts!$A:$AM,O$1,0)="X",AF$2,"")</f>
        <v/>
      </c>
      <c r="P2927" t="str">
        <f t="shared" si="46"/>
        <v xml:space="preserve">    MODULE
    { name = ModuleTagEngineSolid }
</v>
      </c>
    </row>
    <row r="2928" spans="1:16" x14ac:dyDescent="0.25">
      <c r="A2928" t="str">
        <f>Table15[[#This Row],[Name]]</f>
        <v>sepMotor1</v>
      </c>
      <c r="B2928" t="str">
        <f>IF(VLOOKUP($A2928,Parts!$A:$AM,B$1,0)="X",S$2,"")</f>
        <v/>
      </c>
      <c r="C2928" t="str">
        <f>IF(VLOOKUP($A2928,Parts!$A:$AM,C$1,0)="X",T$2,"")</f>
        <v/>
      </c>
      <c r="D2928" t="str">
        <f>IF(VLOOKUP($A2928,Parts!$A:$AM,D$1,0)="X",U$2,"")</f>
        <v/>
      </c>
      <c r="E2928" t="str">
        <f>IF(VLOOKUP($A2928,Parts!$A:$AM,E$1,0)="X",V$2,"")</f>
        <v/>
      </c>
      <c r="F2928" t="str">
        <f>IF(VLOOKUP($A2928,Parts!$A:$AM,F$1,0)="X",W$2,"")</f>
        <v/>
      </c>
      <c r="G2928" t="str">
        <f>IF(VLOOKUP($A2928,Parts!$A:$AM,G$1,0)="X",X$2,"")</f>
        <v xml:space="preserve">    MODULE
    { name = ModuleTagEngineSolid }
</v>
      </c>
      <c r="H2928" t="str">
        <f>IF(VLOOKUP($A2928,Parts!$A:$AM,H$1,0)="X",Y$2,"")</f>
        <v/>
      </c>
      <c r="I2928" t="str">
        <f>IF(VLOOKUP($A2928,Parts!$A:$AM,I$1,0)="X",Z$2,"")</f>
        <v/>
      </c>
      <c r="J2928" t="str">
        <f>IF(VLOOKUP($A2928,Parts!$A:$AM,J$1,0)="X",AA$2,"")</f>
        <v/>
      </c>
      <c r="K2928" t="str">
        <f>IF(VLOOKUP($A2928,Parts!$A:$AM,K$1,0)="X",AB$2,"")</f>
        <v/>
      </c>
      <c r="L2928" t="str">
        <f>IF(VLOOKUP($A2928,Parts!$A:$AM,L$1,0)="X",AC$2,"")</f>
        <v/>
      </c>
      <c r="M2928" t="str">
        <f>IF(VLOOKUP($A2928,Parts!$A:$AM,M$1,0)="X",AD$2,"")</f>
        <v/>
      </c>
      <c r="N2928" t="str">
        <f>IF(VLOOKUP($A2928,Parts!$A:$AM,N$1,0)="X",AE$2,"")</f>
        <v/>
      </c>
      <c r="O2928" t="str">
        <f>IF(VLOOKUP($A2928,Parts!$A:$AM,O$1,0)="X",AF$2,"")</f>
        <v/>
      </c>
      <c r="P2928" t="str">
        <f t="shared" si="46"/>
        <v xml:space="preserve">    MODULE
    { name = ModuleTagEngineSolid }
</v>
      </c>
    </row>
    <row r="2929" spans="1:16" x14ac:dyDescent="0.25">
      <c r="A2929" t="str">
        <f>Table15[[#This Row],[Name]]</f>
        <v>SnubOtron</v>
      </c>
      <c r="B2929" t="str">
        <f>IF(VLOOKUP($A2929,Parts!$A:$AM,B$1,0)="X",S$2,"")</f>
        <v/>
      </c>
      <c r="C2929" t="str">
        <f>IF(VLOOKUP($A2929,Parts!$A:$AM,C$1,0)="X",T$2,"")</f>
        <v/>
      </c>
      <c r="D2929" t="str">
        <f>IF(VLOOKUP($A2929,Parts!$A:$AM,D$1,0)="X",U$2,"")</f>
        <v/>
      </c>
      <c r="E2929" t="str">
        <f>IF(VLOOKUP($A2929,Parts!$A:$AM,E$1,0)="X",V$2,"")</f>
        <v/>
      </c>
      <c r="F2929" t="str">
        <f>IF(VLOOKUP($A2929,Parts!$A:$AM,F$1,0)="X",W$2,"")</f>
        <v/>
      </c>
      <c r="G2929" t="str">
        <f>IF(VLOOKUP($A2929,Parts!$A:$AM,G$1,0)="X",X$2,"")</f>
        <v xml:space="preserve">    MODULE
    { name = ModuleTagEngineSolid }
</v>
      </c>
      <c r="H2929" t="str">
        <f>IF(VLOOKUP($A2929,Parts!$A:$AM,H$1,0)="X",Y$2,"")</f>
        <v/>
      </c>
      <c r="I2929" t="str">
        <f>IF(VLOOKUP($A2929,Parts!$A:$AM,I$1,0)="X",Z$2,"")</f>
        <v/>
      </c>
      <c r="J2929" t="str">
        <f>IF(VLOOKUP($A2929,Parts!$A:$AM,J$1,0)="X",AA$2,"")</f>
        <v/>
      </c>
      <c r="K2929" t="str">
        <f>IF(VLOOKUP($A2929,Parts!$A:$AM,K$1,0)="X",AB$2,"")</f>
        <v/>
      </c>
      <c r="L2929" t="str">
        <f>IF(VLOOKUP($A2929,Parts!$A:$AM,L$1,0)="X",AC$2,"")</f>
        <v/>
      </c>
      <c r="M2929" t="str">
        <f>IF(VLOOKUP($A2929,Parts!$A:$AM,M$1,0)="X",AD$2,"")</f>
        <v/>
      </c>
      <c r="N2929" t="str">
        <f>IF(VLOOKUP($A2929,Parts!$A:$AM,N$1,0)="X",AE$2,"")</f>
        <v/>
      </c>
      <c r="O2929" t="str">
        <f>IF(VLOOKUP($A2929,Parts!$A:$AM,O$1,0)="X",AF$2,"")</f>
        <v/>
      </c>
      <c r="P2929" t="str">
        <f t="shared" si="46"/>
        <v xml:space="preserve">    MODULE
    { name = ModuleTagEngineSolid }
</v>
      </c>
    </row>
    <row r="2930" spans="1:16" x14ac:dyDescent="0.25">
      <c r="A2930" t="str">
        <f>Table15[[#This Row],[Name]]</f>
        <v>OCTOServiceBay</v>
      </c>
      <c r="B2930" t="str">
        <f>IF(VLOOKUP($A2930,Parts!$A:$AM,B$1,0)="X",S$2,"")</f>
        <v/>
      </c>
      <c r="C2930" t="str">
        <f>IF(VLOOKUP($A2930,Parts!$A:$AM,C$1,0)="X",T$2,"")</f>
        <v/>
      </c>
      <c r="D2930" t="str">
        <f>IF(VLOOKUP($A2930,Parts!$A:$AM,D$1,0)="X",U$2,"")</f>
        <v/>
      </c>
      <c r="E2930" t="str">
        <f>IF(VLOOKUP($A2930,Parts!$A:$AM,E$1,0)="X",V$2,"")</f>
        <v/>
      </c>
      <c r="F2930" t="str">
        <f>IF(VLOOKUP($A2930,Parts!$A:$AM,F$1,0)="X",W$2,"")</f>
        <v/>
      </c>
      <c r="G2930" t="str">
        <f>IF(VLOOKUP($A2930,Parts!$A:$AM,G$1,0)="X",X$2,"")</f>
        <v/>
      </c>
      <c r="H2930" t="str">
        <f>IF(VLOOKUP($A2930,Parts!$A:$AM,H$1,0)="X",Y$2,"")</f>
        <v/>
      </c>
      <c r="I2930" t="str">
        <f>IF(VLOOKUP($A2930,Parts!$A:$AM,I$1,0)="X",Z$2,"")</f>
        <v/>
      </c>
      <c r="J2930" t="str">
        <f>IF(VLOOKUP($A2930,Parts!$A:$AM,J$1,0)="X",AA$2,"")</f>
        <v/>
      </c>
      <c r="K2930" t="str">
        <f>IF(VLOOKUP($A2930,Parts!$A:$AM,K$1,0)="X",AB$2,"")</f>
        <v/>
      </c>
      <c r="L2930" t="str">
        <f>IF(VLOOKUP($A2930,Parts!$A:$AM,L$1,0)="X",AC$2,"")</f>
        <v/>
      </c>
      <c r="M2930" t="str">
        <f>IF(VLOOKUP($A2930,Parts!$A:$AM,M$1,0)="X",AD$2,"")</f>
        <v/>
      </c>
      <c r="N2930" t="str">
        <f>IF(VLOOKUP($A2930,Parts!$A:$AM,N$1,0)="X",AE$2,"")</f>
        <v/>
      </c>
      <c r="O2930" t="str">
        <f>IF(VLOOKUP($A2930,Parts!$A:$AM,O$1,0)="X",AF$2,"")</f>
        <v/>
      </c>
      <c r="P2930" t="str">
        <f t="shared" si="46"/>
        <v/>
      </c>
    </row>
    <row r="2931" spans="1:16" x14ac:dyDescent="0.25">
      <c r="A2931" t="str">
        <f>Table15[[#This Row],[Name]]</f>
        <v>ServiceBay_125</v>
      </c>
      <c r="B2931" t="str">
        <f>IF(VLOOKUP($A2931,Parts!$A:$AM,B$1,0)="X",S$2,"")</f>
        <v/>
      </c>
      <c r="C2931" t="str">
        <f>IF(VLOOKUP($A2931,Parts!$A:$AM,C$1,0)="X",T$2,"")</f>
        <v/>
      </c>
      <c r="D2931" t="str">
        <f>IF(VLOOKUP($A2931,Parts!$A:$AM,D$1,0)="X",U$2,"")</f>
        <v/>
      </c>
      <c r="E2931" t="str">
        <f>IF(VLOOKUP($A2931,Parts!$A:$AM,E$1,0)="X",V$2,"")</f>
        <v/>
      </c>
      <c r="F2931" t="str">
        <f>IF(VLOOKUP($A2931,Parts!$A:$AM,F$1,0)="X",W$2,"")</f>
        <v/>
      </c>
      <c r="G2931" t="str">
        <f>IF(VLOOKUP($A2931,Parts!$A:$AM,G$1,0)="X",X$2,"")</f>
        <v/>
      </c>
      <c r="H2931" t="str">
        <f>IF(VLOOKUP($A2931,Parts!$A:$AM,H$1,0)="X",Y$2,"")</f>
        <v/>
      </c>
      <c r="I2931" t="str">
        <f>IF(VLOOKUP($A2931,Parts!$A:$AM,I$1,0)="X",Z$2,"")</f>
        <v/>
      </c>
      <c r="J2931" t="str">
        <f>IF(VLOOKUP($A2931,Parts!$A:$AM,J$1,0)="X",AA$2,"")</f>
        <v/>
      </c>
      <c r="K2931" t="str">
        <f>IF(VLOOKUP($A2931,Parts!$A:$AM,K$1,0)="X",AB$2,"")</f>
        <v/>
      </c>
      <c r="L2931" t="str">
        <f>IF(VLOOKUP($A2931,Parts!$A:$AM,L$1,0)="X",AC$2,"")</f>
        <v/>
      </c>
      <c r="M2931" t="str">
        <f>IF(VLOOKUP($A2931,Parts!$A:$AM,M$1,0)="X",AD$2,"")</f>
        <v/>
      </c>
      <c r="N2931" t="str">
        <f>IF(VLOOKUP($A2931,Parts!$A:$AM,N$1,0)="X",AE$2,"")</f>
        <v/>
      </c>
      <c r="O2931" t="str">
        <f>IF(VLOOKUP($A2931,Parts!$A:$AM,O$1,0)="X",AF$2,"")</f>
        <v/>
      </c>
      <c r="P2931" t="str">
        <f t="shared" si="46"/>
        <v/>
      </c>
    </row>
    <row r="2932" spans="1:16" x14ac:dyDescent="0.25">
      <c r="A2932" t="str">
        <f>Table15[[#This Row],[Name]]</f>
        <v>ServiceBay_250</v>
      </c>
      <c r="B2932" t="str">
        <f>IF(VLOOKUP($A2932,Parts!$A:$AM,B$1,0)="X",S$2,"")</f>
        <v/>
      </c>
      <c r="C2932" t="str">
        <f>IF(VLOOKUP($A2932,Parts!$A:$AM,C$1,0)="X",T$2,"")</f>
        <v/>
      </c>
      <c r="D2932" t="str">
        <f>IF(VLOOKUP($A2932,Parts!$A:$AM,D$1,0)="X",U$2,"")</f>
        <v/>
      </c>
      <c r="E2932" t="str">
        <f>IF(VLOOKUP($A2932,Parts!$A:$AM,E$1,0)="X",V$2,"")</f>
        <v/>
      </c>
      <c r="F2932" t="str">
        <f>IF(VLOOKUP($A2932,Parts!$A:$AM,F$1,0)="X",W$2,"")</f>
        <v/>
      </c>
      <c r="G2932" t="str">
        <f>IF(VLOOKUP($A2932,Parts!$A:$AM,G$1,0)="X",X$2,"")</f>
        <v/>
      </c>
      <c r="H2932" t="str">
        <f>IF(VLOOKUP($A2932,Parts!$A:$AM,H$1,0)="X",Y$2,"")</f>
        <v/>
      </c>
      <c r="I2932" t="str">
        <f>IF(VLOOKUP($A2932,Parts!$A:$AM,I$1,0)="X",Z$2,"")</f>
        <v/>
      </c>
      <c r="J2932" t="str">
        <f>IF(VLOOKUP($A2932,Parts!$A:$AM,J$1,0)="X",AA$2,"")</f>
        <v/>
      </c>
      <c r="K2932" t="str">
        <f>IF(VLOOKUP($A2932,Parts!$A:$AM,K$1,0)="X",AB$2,"")</f>
        <v/>
      </c>
      <c r="L2932" t="str">
        <f>IF(VLOOKUP($A2932,Parts!$A:$AM,L$1,0)="X",AC$2,"")</f>
        <v/>
      </c>
      <c r="M2932" t="str">
        <f>IF(VLOOKUP($A2932,Parts!$A:$AM,M$1,0)="X",AD$2,"")</f>
        <v/>
      </c>
      <c r="N2932" t="str">
        <f>IF(VLOOKUP($A2932,Parts!$A:$AM,N$1,0)="X",AE$2,"")</f>
        <v/>
      </c>
      <c r="O2932" t="str">
        <f>IF(VLOOKUP($A2932,Parts!$A:$AM,O$1,0)="X",AF$2,"")</f>
        <v/>
      </c>
      <c r="P2932" t="str">
        <f t="shared" si="46"/>
        <v/>
      </c>
    </row>
    <row r="2933" spans="1:16" x14ac:dyDescent="0.25">
      <c r="A2933" t="str">
        <f>Table15[[#This Row],[Name]]</f>
        <v>shockConeIntake</v>
      </c>
      <c r="B2933" t="str">
        <f>IF(VLOOKUP($A2933,Parts!$A:$AM,B$1,0)="X",S$2,"")</f>
        <v/>
      </c>
      <c r="C2933" t="str">
        <f>IF(VLOOKUP($A2933,Parts!$A:$AM,C$1,0)="X",T$2,"")</f>
        <v/>
      </c>
      <c r="D2933" t="str">
        <f>IF(VLOOKUP($A2933,Parts!$A:$AM,D$1,0)="X",U$2,"")</f>
        <v/>
      </c>
      <c r="E2933" t="str">
        <f>IF(VLOOKUP($A2933,Parts!$A:$AM,E$1,0)="X",V$2,"")</f>
        <v/>
      </c>
      <c r="F2933" t="str">
        <f>IF(VLOOKUP($A2933,Parts!$A:$AM,F$1,0)="X",W$2,"")</f>
        <v/>
      </c>
      <c r="G2933" t="str">
        <f>IF(VLOOKUP($A2933,Parts!$A:$AM,G$1,0)="X",X$2,"")</f>
        <v/>
      </c>
      <c r="H2933" t="str">
        <f>IF(VLOOKUP($A2933,Parts!$A:$AM,H$1,0)="X",Y$2,"")</f>
        <v/>
      </c>
      <c r="I2933" t="str">
        <f>IF(VLOOKUP($A2933,Parts!$A:$AM,I$1,0)="X",Z$2,"")</f>
        <v/>
      </c>
      <c r="J2933" t="str">
        <f>IF(VLOOKUP($A2933,Parts!$A:$AM,J$1,0)="X",AA$2,"")</f>
        <v/>
      </c>
      <c r="K2933" t="str">
        <f>IF(VLOOKUP($A2933,Parts!$A:$AM,K$1,0)="X",AB$2,"")</f>
        <v/>
      </c>
      <c r="L2933" t="str">
        <f>IF(VLOOKUP($A2933,Parts!$A:$AM,L$1,0)="X",AC$2,"")</f>
        <v/>
      </c>
      <c r="M2933" t="str">
        <f>IF(VLOOKUP($A2933,Parts!$A:$AM,M$1,0)="X",AD$2,"")</f>
        <v/>
      </c>
      <c r="N2933" t="str">
        <f>IF(VLOOKUP($A2933,Parts!$A:$AM,N$1,0)="X",AE$2,"")</f>
        <v/>
      </c>
      <c r="O2933" t="str">
        <f>IF(VLOOKUP($A2933,Parts!$A:$AM,O$1,0)="X",AF$2,"")</f>
        <v/>
      </c>
      <c r="P2933" t="str">
        <f t="shared" si="46"/>
        <v/>
      </c>
    </row>
    <row r="2934" spans="1:16" x14ac:dyDescent="0.25">
      <c r="A2934" t="str">
        <f>Table15[[#This Row],[Name]]</f>
        <v>SXTshockConeIntakeSize2</v>
      </c>
      <c r="B2934" t="str">
        <f>IF(VLOOKUP($A2934,Parts!$A:$AM,B$1,0)="X",S$2,"")</f>
        <v/>
      </c>
      <c r="C2934" t="str">
        <f>IF(VLOOKUP($A2934,Parts!$A:$AM,C$1,0)="X",T$2,"")</f>
        <v/>
      </c>
      <c r="D2934" t="str">
        <f>IF(VLOOKUP($A2934,Parts!$A:$AM,D$1,0)="X",U$2,"")</f>
        <v/>
      </c>
      <c r="E2934" t="str">
        <f>IF(VLOOKUP($A2934,Parts!$A:$AM,E$1,0)="X",V$2,"")</f>
        <v/>
      </c>
      <c r="F2934" t="str">
        <f>IF(VLOOKUP($A2934,Parts!$A:$AM,F$1,0)="X",W$2,"")</f>
        <v/>
      </c>
      <c r="G2934" t="str">
        <f>IF(VLOOKUP($A2934,Parts!$A:$AM,G$1,0)="X",X$2,"")</f>
        <v/>
      </c>
      <c r="H2934" t="str">
        <f>IF(VLOOKUP($A2934,Parts!$A:$AM,H$1,0)="X",Y$2,"")</f>
        <v/>
      </c>
      <c r="I2934" t="str">
        <f>IF(VLOOKUP($A2934,Parts!$A:$AM,I$1,0)="X",Z$2,"")</f>
        <v/>
      </c>
      <c r="J2934" t="str">
        <f>IF(VLOOKUP($A2934,Parts!$A:$AM,J$1,0)="X",AA$2,"")</f>
        <v/>
      </c>
      <c r="K2934" t="str">
        <f>IF(VLOOKUP($A2934,Parts!$A:$AM,K$1,0)="X",AB$2,"")</f>
        <v/>
      </c>
      <c r="L2934" t="str">
        <f>IF(VLOOKUP($A2934,Parts!$A:$AM,L$1,0)="X",AC$2,"")</f>
        <v/>
      </c>
      <c r="M2934" t="str">
        <f>IF(VLOOKUP($A2934,Parts!$A:$AM,M$1,0)="X",AD$2,"")</f>
        <v/>
      </c>
      <c r="N2934" t="str">
        <f>IF(VLOOKUP($A2934,Parts!$A:$AM,N$1,0)="X",AE$2,"")</f>
        <v/>
      </c>
      <c r="O2934" t="str">
        <f>IF(VLOOKUP($A2934,Parts!$A:$AM,O$1,0)="X",AF$2,"")</f>
        <v/>
      </c>
      <c r="P2934" t="str">
        <f t="shared" si="46"/>
        <v/>
      </c>
    </row>
    <row r="2935" spans="1:16" x14ac:dyDescent="0.25">
      <c r="A2935" t="str">
        <f>Table15[[#This Row],[Name]]</f>
        <v>WBI_ShortPassengerCab</v>
      </c>
      <c r="B2935" t="str">
        <f>IF(VLOOKUP($A2935,Parts!$A:$AM,B$1,0)="X",S$2,"")</f>
        <v/>
      </c>
      <c r="C2935" t="str">
        <f>IF(VLOOKUP($A2935,Parts!$A:$AM,C$1,0)="X",T$2,"")</f>
        <v/>
      </c>
      <c r="D2935" t="str">
        <f>IF(VLOOKUP($A2935,Parts!$A:$AM,D$1,0)="X",U$2,"")</f>
        <v/>
      </c>
      <c r="E2935" t="str">
        <f>IF(VLOOKUP($A2935,Parts!$A:$AM,E$1,0)="X",V$2,"")</f>
        <v/>
      </c>
      <c r="F2935" t="str">
        <f>IF(VLOOKUP($A2935,Parts!$A:$AM,F$1,0)="X",W$2,"")</f>
        <v/>
      </c>
      <c r="G2935" t="str">
        <f>IF(VLOOKUP($A2935,Parts!$A:$AM,G$1,0)="X",X$2,"")</f>
        <v/>
      </c>
      <c r="H2935" t="str">
        <f>IF(VLOOKUP($A2935,Parts!$A:$AM,H$1,0)="X",Y$2,"")</f>
        <v/>
      </c>
      <c r="I2935" t="str">
        <f>IF(VLOOKUP($A2935,Parts!$A:$AM,I$1,0)="X",Z$2,"")</f>
        <v/>
      </c>
      <c r="J2935" t="str">
        <f>IF(VLOOKUP($A2935,Parts!$A:$AM,J$1,0)="X",AA$2,"")</f>
        <v/>
      </c>
      <c r="K2935" t="str">
        <f>IF(VLOOKUP($A2935,Parts!$A:$AM,K$1,0)="X",AB$2,"")</f>
        <v/>
      </c>
      <c r="L2935" t="str">
        <f>IF(VLOOKUP($A2935,Parts!$A:$AM,L$1,0)="X",AC$2,"")</f>
        <v/>
      </c>
      <c r="M2935" t="str">
        <f>IF(VLOOKUP($A2935,Parts!$A:$AM,M$1,0)="X",AD$2,"")</f>
        <v/>
      </c>
      <c r="N2935" t="str">
        <f>IF(VLOOKUP($A2935,Parts!$A:$AM,N$1,0)="X",AE$2,"")</f>
        <v/>
      </c>
      <c r="O2935" t="str">
        <f>IF(VLOOKUP($A2935,Parts!$A:$AM,O$1,0)="X",AF$2,"")</f>
        <v/>
      </c>
      <c r="P2935" t="str">
        <f t="shared" si="46"/>
        <v/>
      </c>
    </row>
    <row r="2936" spans="1:16" x14ac:dyDescent="0.25">
      <c r="A2936" t="str">
        <f>Table15[[#This Row],[Name]]</f>
        <v>shortDecoupler1-2</v>
      </c>
      <c r="B2936" t="str">
        <f>IF(VLOOKUP($A2936,Parts!$A:$AM,B$1,0)="X",S$2,"")</f>
        <v/>
      </c>
      <c r="C2936" t="str">
        <f>IF(VLOOKUP($A2936,Parts!$A:$AM,C$1,0)="X",T$2,"")</f>
        <v/>
      </c>
      <c r="D2936" t="str">
        <f>IF(VLOOKUP($A2936,Parts!$A:$AM,D$1,0)="X",U$2,"")</f>
        <v/>
      </c>
      <c r="E2936" t="str">
        <f>IF(VLOOKUP($A2936,Parts!$A:$AM,E$1,0)="X",V$2,"")</f>
        <v/>
      </c>
      <c r="F2936" t="str">
        <f>IF(VLOOKUP($A2936,Parts!$A:$AM,F$1,0)="X",W$2,"")</f>
        <v/>
      </c>
      <c r="G2936" t="str">
        <f>IF(VLOOKUP($A2936,Parts!$A:$AM,G$1,0)="X",X$2,"")</f>
        <v/>
      </c>
      <c r="H2936" t="str">
        <f>IF(VLOOKUP($A2936,Parts!$A:$AM,H$1,0)="X",Y$2,"")</f>
        <v/>
      </c>
      <c r="I2936" t="str">
        <f>IF(VLOOKUP($A2936,Parts!$A:$AM,I$1,0)="X",Z$2,"")</f>
        <v/>
      </c>
      <c r="J2936" t="str">
        <f>IF(VLOOKUP($A2936,Parts!$A:$AM,J$1,0)="X",AA$2,"")</f>
        <v/>
      </c>
      <c r="K2936" t="str">
        <f>IF(VLOOKUP($A2936,Parts!$A:$AM,K$1,0)="X",AB$2,"")</f>
        <v/>
      </c>
      <c r="L2936" t="str">
        <f>IF(VLOOKUP($A2936,Parts!$A:$AM,L$1,0)="X",AC$2,"")</f>
        <v/>
      </c>
      <c r="M2936" t="str">
        <f>IF(VLOOKUP($A2936,Parts!$A:$AM,M$1,0)="X",AD$2,"")</f>
        <v/>
      </c>
      <c r="N2936" t="str">
        <f>IF(VLOOKUP($A2936,Parts!$A:$AM,N$1,0)="X",AE$2,"")</f>
        <v/>
      </c>
      <c r="O2936" t="str">
        <f>IF(VLOOKUP($A2936,Parts!$A:$AM,O$1,0)="X",AF$2,"")</f>
        <v/>
      </c>
      <c r="P2936" t="str">
        <f t="shared" si="46"/>
        <v/>
      </c>
    </row>
    <row r="2937" spans="1:16" x14ac:dyDescent="0.25">
      <c r="A2937" t="str">
        <f>Table15[[#This Row],[Name]]</f>
        <v>RSBullageSaturnSII</v>
      </c>
      <c r="B2937" t="str">
        <f>IF(VLOOKUP($A2937,Parts!$A:$AM,B$1,0)="X",S$2,"")</f>
        <v/>
      </c>
      <c r="C2937" t="str">
        <f>IF(VLOOKUP($A2937,Parts!$A:$AM,C$1,0)="X",T$2,"")</f>
        <v/>
      </c>
      <c r="D2937" t="str">
        <f>IF(VLOOKUP($A2937,Parts!$A:$AM,D$1,0)="X",U$2,"")</f>
        <v/>
      </c>
      <c r="E2937" t="str">
        <f>IF(VLOOKUP($A2937,Parts!$A:$AM,E$1,0)="X",V$2,"")</f>
        <v/>
      </c>
      <c r="F2937" t="str">
        <f>IF(VLOOKUP($A2937,Parts!$A:$AM,F$1,0)="X",W$2,"")</f>
        <v/>
      </c>
      <c r="G2937" t="str">
        <f>IF(VLOOKUP($A2937,Parts!$A:$AM,G$1,0)="X",X$2,"")</f>
        <v xml:space="preserve">    MODULE
    { name = ModuleTagEngineSolid }
</v>
      </c>
      <c r="H2937" t="str">
        <f>IF(VLOOKUP($A2937,Parts!$A:$AM,H$1,0)="X",Y$2,"")</f>
        <v/>
      </c>
      <c r="I2937" t="str">
        <f>IF(VLOOKUP($A2937,Parts!$A:$AM,I$1,0)="X",Z$2,"")</f>
        <v/>
      </c>
      <c r="J2937" t="str">
        <f>IF(VLOOKUP($A2937,Parts!$A:$AM,J$1,0)="X",AA$2,"")</f>
        <v/>
      </c>
      <c r="K2937" t="str">
        <f>IF(VLOOKUP($A2937,Parts!$A:$AM,K$1,0)="X",AB$2,"")</f>
        <v/>
      </c>
      <c r="L2937" t="str">
        <f>IF(VLOOKUP($A2937,Parts!$A:$AM,L$1,0)="X",AC$2,"")</f>
        <v/>
      </c>
      <c r="M2937" t="str">
        <f>IF(VLOOKUP($A2937,Parts!$A:$AM,M$1,0)="X",AD$2,"")</f>
        <v/>
      </c>
      <c r="N2937" t="str">
        <f>IF(VLOOKUP($A2937,Parts!$A:$AM,N$1,0)="X",AE$2,"")</f>
        <v/>
      </c>
      <c r="O2937" t="str">
        <f>IF(VLOOKUP($A2937,Parts!$A:$AM,O$1,0)="X",AF$2,"")</f>
        <v/>
      </c>
      <c r="P2937" t="str">
        <f t="shared" si="46"/>
        <v xml:space="preserve">    MODULE
    { name = ModuleTagEngineSolid }
</v>
      </c>
    </row>
    <row r="2938" spans="1:16" x14ac:dyDescent="0.25">
      <c r="A2938" t="str">
        <f>Table15[[#This Row],[Name]]</f>
        <v>FASASaturnUllage</v>
      </c>
      <c r="B2938" t="str">
        <f>IF(VLOOKUP($A2938,Parts!$A:$AM,B$1,0)="X",S$2,"")</f>
        <v/>
      </c>
      <c r="C2938" t="str">
        <f>IF(VLOOKUP($A2938,Parts!$A:$AM,C$1,0)="X",T$2,"")</f>
        <v/>
      </c>
      <c r="D2938" t="str">
        <f>IF(VLOOKUP($A2938,Parts!$A:$AM,D$1,0)="X",U$2,"")</f>
        <v/>
      </c>
      <c r="E2938" t="str">
        <f>IF(VLOOKUP($A2938,Parts!$A:$AM,E$1,0)="X",V$2,"")</f>
        <v/>
      </c>
      <c r="F2938" t="str">
        <f>IF(VLOOKUP($A2938,Parts!$A:$AM,F$1,0)="X",W$2,"")</f>
        <v/>
      </c>
      <c r="G2938" t="str">
        <f>IF(VLOOKUP($A2938,Parts!$A:$AM,G$1,0)="X",X$2,"")</f>
        <v xml:space="preserve">    MODULE
    { name = ModuleTagEngineSolid }
</v>
      </c>
      <c r="H2938" t="str">
        <f>IF(VLOOKUP($A2938,Parts!$A:$AM,H$1,0)="X",Y$2,"")</f>
        <v/>
      </c>
      <c r="I2938" t="str">
        <f>IF(VLOOKUP($A2938,Parts!$A:$AM,I$1,0)="X",Z$2,"")</f>
        <v/>
      </c>
      <c r="J2938" t="str">
        <f>IF(VLOOKUP($A2938,Parts!$A:$AM,J$1,0)="X",AA$2,"")</f>
        <v/>
      </c>
      <c r="K2938" t="str">
        <f>IF(VLOOKUP($A2938,Parts!$A:$AM,K$1,0)="X",AB$2,"")</f>
        <v/>
      </c>
      <c r="L2938" t="str">
        <f>IF(VLOOKUP($A2938,Parts!$A:$AM,L$1,0)="X",AC$2,"")</f>
        <v/>
      </c>
      <c r="M2938" t="str">
        <f>IF(VLOOKUP($A2938,Parts!$A:$AM,M$1,0)="X",AD$2,"")</f>
        <v/>
      </c>
      <c r="N2938" t="str">
        <f>IF(VLOOKUP($A2938,Parts!$A:$AM,N$1,0)="X",AE$2,"")</f>
        <v/>
      </c>
      <c r="O2938" t="str">
        <f>IF(VLOOKUP($A2938,Parts!$A:$AM,O$1,0)="X",AF$2,"")</f>
        <v/>
      </c>
      <c r="P2938" t="str">
        <f t="shared" si="46"/>
        <v xml:space="preserve">    MODULE
    { name = ModuleTagEngineSolid }
</v>
      </c>
    </row>
    <row r="2939" spans="1:16" x14ac:dyDescent="0.25">
      <c r="A2939" t="str">
        <f>Table15[[#This Row],[Name]]</f>
        <v>LAE</v>
      </c>
      <c r="B2939" t="str">
        <f>IF(VLOOKUP($A2939,Parts!$A:$AM,B$1,0)="X",S$2,"")</f>
        <v/>
      </c>
      <c r="C2939" t="str">
        <f>IF(VLOOKUP($A2939,Parts!$A:$AM,C$1,0)="X",T$2,"")</f>
        <v/>
      </c>
      <c r="D2939" t="str">
        <f>IF(VLOOKUP($A2939,Parts!$A:$AM,D$1,0)="X",U$2,"")</f>
        <v/>
      </c>
      <c r="E2939" t="str">
        <f>IF(VLOOKUP($A2939,Parts!$A:$AM,E$1,0)="X",V$2,"")</f>
        <v/>
      </c>
      <c r="F2939" t="str">
        <f>IF(VLOOKUP($A2939,Parts!$A:$AM,F$1,0)="X",W$2,"")</f>
        <v/>
      </c>
      <c r="G2939" t="str">
        <f>IF(VLOOKUP($A2939,Parts!$A:$AM,G$1,0)="X",X$2,"")</f>
        <v/>
      </c>
      <c r="H2939" t="str">
        <f>IF(VLOOKUP($A2939,Parts!$A:$AM,H$1,0)="X",Y$2,"")</f>
        <v/>
      </c>
      <c r="I2939" t="str">
        <f>IF(VLOOKUP($A2939,Parts!$A:$AM,I$1,0)="X",Z$2,"")</f>
        <v/>
      </c>
      <c r="J2939" t="str">
        <f>IF(VLOOKUP($A2939,Parts!$A:$AM,J$1,0)="X",AA$2,"")</f>
        <v/>
      </c>
      <c r="K2939" t="str">
        <f>IF(VLOOKUP($A2939,Parts!$A:$AM,K$1,0)="X",AB$2,"")</f>
        <v/>
      </c>
      <c r="L2939" t="str">
        <f>IF(VLOOKUP($A2939,Parts!$A:$AM,L$1,0)="X",AC$2,"")</f>
        <v/>
      </c>
      <c r="M2939" t="str">
        <f>IF(VLOOKUP($A2939,Parts!$A:$AM,M$1,0)="X",AD$2,"")</f>
        <v/>
      </c>
      <c r="N2939" t="str">
        <f>IF(VLOOKUP($A2939,Parts!$A:$AM,N$1,0)="X",AE$2,"")</f>
        <v/>
      </c>
      <c r="O2939" t="str">
        <f>IF(VLOOKUP($A2939,Parts!$A:$AM,O$1,0)="X",AF$2,"")</f>
        <v/>
      </c>
      <c r="P2939" t="str">
        <f t="shared" si="46"/>
        <v/>
      </c>
    </row>
    <row r="2940" spans="1:16" x14ac:dyDescent="0.25">
      <c r="A2940" t="str">
        <f>Table15[[#This Row],[Name]]</f>
        <v>FScopterRotorMain</v>
      </c>
      <c r="B2940" t="str">
        <f>IF(VLOOKUP($A2940,Parts!$A:$AM,B$1,0)="X",S$2,"")</f>
        <v/>
      </c>
      <c r="C2940" t="str">
        <f>IF(VLOOKUP($A2940,Parts!$A:$AM,C$1,0)="X",T$2,"")</f>
        <v/>
      </c>
      <c r="D2940" t="str">
        <f>IF(VLOOKUP($A2940,Parts!$A:$AM,D$1,0)="X",U$2,"")</f>
        <v/>
      </c>
      <c r="E2940" t="str">
        <f>IF(VLOOKUP($A2940,Parts!$A:$AM,E$1,0)="X",V$2,"")</f>
        <v/>
      </c>
      <c r="F2940" t="str">
        <f>IF(VLOOKUP($A2940,Parts!$A:$AM,F$1,0)="X",W$2,"")</f>
        <v/>
      </c>
      <c r="G2940" t="str">
        <f>IF(VLOOKUP($A2940,Parts!$A:$AM,G$1,0)="X",X$2,"")</f>
        <v/>
      </c>
      <c r="H2940" t="str">
        <f>IF(VLOOKUP($A2940,Parts!$A:$AM,H$1,0)="X",Y$2,"")</f>
        <v/>
      </c>
      <c r="I2940" t="str">
        <f>IF(VLOOKUP($A2940,Parts!$A:$AM,I$1,0)="X",Z$2,"")</f>
        <v/>
      </c>
      <c r="J2940" t="str">
        <f>IF(VLOOKUP($A2940,Parts!$A:$AM,J$1,0)="X",AA$2,"")</f>
        <v/>
      </c>
      <c r="K2940" t="str">
        <f>IF(VLOOKUP($A2940,Parts!$A:$AM,K$1,0)="X",AB$2,"")</f>
        <v/>
      </c>
      <c r="L2940" t="str">
        <f>IF(VLOOKUP($A2940,Parts!$A:$AM,L$1,0)="X",AC$2,"")</f>
        <v/>
      </c>
      <c r="M2940" t="str">
        <f>IF(VLOOKUP($A2940,Parts!$A:$AM,M$1,0)="X",AD$2,"")</f>
        <v/>
      </c>
      <c r="N2940" t="str">
        <f>IF(VLOOKUP($A2940,Parts!$A:$AM,N$1,0)="X",AE$2,"")</f>
        <v/>
      </c>
      <c r="O2940" t="str">
        <f>IF(VLOOKUP($A2940,Parts!$A:$AM,O$1,0)="X",AF$2,"")</f>
        <v/>
      </c>
      <c r="P2940" t="str">
        <f t="shared" si="46"/>
        <v/>
      </c>
    </row>
    <row r="2941" spans="1:16" x14ac:dyDescent="0.25">
      <c r="A2941" t="str">
        <f>Table15[[#This Row],[Name]]</f>
        <v>RSBullageSaturnSIVB</v>
      </c>
      <c r="B2941" t="str">
        <f>IF(VLOOKUP($A2941,Parts!$A:$AM,B$1,0)="X",S$2,"")</f>
        <v/>
      </c>
      <c r="C2941" t="str">
        <f>IF(VLOOKUP($A2941,Parts!$A:$AM,C$1,0)="X",T$2,"")</f>
        <v/>
      </c>
      <c r="D2941" t="str">
        <f>IF(VLOOKUP($A2941,Parts!$A:$AM,D$1,0)="X",U$2,"")</f>
        <v/>
      </c>
      <c r="E2941" t="str">
        <f>IF(VLOOKUP($A2941,Parts!$A:$AM,E$1,0)="X",V$2,"")</f>
        <v/>
      </c>
      <c r="F2941" t="str">
        <f>IF(VLOOKUP($A2941,Parts!$A:$AM,F$1,0)="X",W$2,"")</f>
        <v/>
      </c>
      <c r="G2941" t="str">
        <f>IF(VLOOKUP($A2941,Parts!$A:$AM,G$1,0)="X",X$2,"")</f>
        <v xml:space="preserve">    MODULE
    { name = ModuleTagEngineSolid }
</v>
      </c>
      <c r="H2941" t="str">
        <f>IF(VLOOKUP($A2941,Parts!$A:$AM,H$1,0)="X",Y$2,"")</f>
        <v/>
      </c>
      <c r="I2941" t="str">
        <f>IF(VLOOKUP($A2941,Parts!$A:$AM,I$1,0)="X",Z$2,"")</f>
        <v/>
      </c>
      <c r="J2941" t="str">
        <f>IF(VLOOKUP($A2941,Parts!$A:$AM,J$1,0)="X",AA$2,"")</f>
        <v/>
      </c>
      <c r="K2941" t="str">
        <f>IF(VLOOKUP($A2941,Parts!$A:$AM,K$1,0)="X",AB$2,"")</f>
        <v/>
      </c>
      <c r="L2941" t="str">
        <f>IF(VLOOKUP($A2941,Parts!$A:$AM,L$1,0)="X",AC$2,"")</f>
        <v/>
      </c>
      <c r="M2941" t="str">
        <f>IF(VLOOKUP($A2941,Parts!$A:$AM,M$1,0)="X",AD$2,"")</f>
        <v/>
      </c>
      <c r="N2941" t="str">
        <f>IF(VLOOKUP($A2941,Parts!$A:$AM,N$1,0)="X",AE$2,"")</f>
        <v/>
      </c>
      <c r="O2941" t="str">
        <f>IF(VLOOKUP($A2941,Parts!$A:$AM,O$1,0)="X",AF$2,"")</f>
        <v/>
      </c>
      <c r="P2941" t="str">
        <f t="shared" si="46"/>
        <v xml:space="preserve">    MODULE
    { name = ModuleTagEngineSolid }
</v>
      </c>
    </row>
    <row r="2942" spans="1:16" x14ac:dyDescent="0.25">
      <c r="A2942" t="str">
        <f>Table15[[#This Row],[Name]]</f>
        <v>CXA_P6_BATTERY_TRUSS</v>
      </c>
      <c r="B2942" t="str">
        <f>IF(VLOOKUP($A2942,Parts!$A:$AM,B$1,0)="X",S$2,"")</f>
        <v/>
      </c>
      <c r="C2942" t="str">
        <f>IF(VLOOKUP($A2942,Parts!$A:$AM,C$1,0)="X",T$2,"")</f>
        <v/>
      </c>
      <c r="D2942" t="str">
        <f>IF(VLOOKUP($A2942,Parts!$A:$AM,D$1,0)="X",U$2,"")</f>
        <v/>
      </c>
      <c r="E2942" t="str">
        <f>IF(VLOOKUP($A2942,Parts!$A:$AM,E$1,0)="X",V$2,"")</f>
        <v/>
      </c>
      <c r="F2942" t="str">
        <f>IF(VLOOKUP($A2942,Parts!$A:$AM,F$1,0)="X",W$2,"")</f>
        <v/>
      </c>
      <c r="G2942" t="str">
        <f>IF(VLOOKUP($A2942,Parts!$A:$AM,G$1,0)="X",X$2,"")</f>
        <v/>
      </c>
      <c r="H2942" t="str">
        <f>IF(VLOOKUP($A2942,Parts!$A:$AM,H$1,0)="X",Y$2,"")</f>
        <v/>
      </c>
      <c r="I2942" t="str">
        <f>IF(VLOOKUP($A2942,Parts!$A:$AM,I$1,0)="X",Z$2,"")</f>
        <v/>
      </c>
      <c r="J2942" t="str">
        <f>IF(VLOOKUP($A2942,Parts!$A:$AM,J$1,0)="X",AA$2,"")</f>
        <v/>
      </c>
      <c r="K2942" t="str">
        <f>IF(VLOOKUP($A2942,Parts!$A:$AM,K$1,0)="X",AB$2,"")</f>
        <v/>
      </c>
      <c r="L2942" t="str">
        <f>IF(VLOOKUP($A2942,Parts!$A:$AM,L$1,0)="X",AC$2,"")</f>
        <v/>
      </c>
      <c r="M2942" t="str">
        <f>IF(VLOOKUP($A2942,Parts!$A:$AM,M$1,0)="X",AD$2,"")</f>
        <v/>
      </c>
      <c r="N2942" t="str">
        <f>IF(VLOOKUP($A2942,Parts!$A:$AM,N$1,0)="X",AE$2,"")</f>
        <v/>
      </c>
      <c r="O2942" t="str">
        <f>IF(VLOOKUP($A2942,Parts!$A:$AM,O$1,0)="X",AF$2,"")</f>
        <v/>
      </c>
      <c r="P2942" t="str">
        <f t="shared" si="46"/>
        <v/>
      </c>
    </row>
    <row r="2943" spans="1:16" x14ac:dyDescent="0.25">
      <c r="A2943" t="str">
        <f>Table15[[#This Row],[Name]]</f>
        <v>CXA_P6_LONG_SPACER</v>
      </c>
      <c r="B2943" t="str">
        <f>IF(VLOOKUP($A2943,Parts!$A:$AM,B$1,0)="X",S$2,"")</f>
        <v/>
      </c>
      <c r="C2943" t="str">
        <f>IF(VLOOKUP($A2943,Parts!$A:$AM,C$1,0)="X",T$2,"")</f>
        <v/>
      </c>
      <c r="D2943" t="str">
        <f>IF(VLOOKUP($A2943,Parts!$A:$AM,D$1,0)="X",U$2,"")</f>
        <v/>
      </c>
      <c r="E2943" t="str">
        <f>IF(VLOOKUP($A2943,Parts!$A:$AM,E$1,0)="X",V$2,"")</f>
        <v/>
      </c>
      <c r="F2943" t="str">
        <f>IF(VLOOKUP($A2943,Parts!$A:$AM,F$1,0)="X",W$2,"")</f>
        <v/>
      </c>
      <c r="G2943" t="str">
        <f>IF(VLOOKUP($A2943,Parts!$A:$AM,G$1,0)="X",X$2,"")</f>
        <v/>
      </c>
      <c r="H2943" t="str">
        <f>IF(VLOOKUP($A2943,Parts!$A:$AM,H$1,0)="X",Y$2,"")</f>
        <v/>
      </c>
      <c r="I2943" t="str">
        <f>IF(VLOOKUP($A2943,Parts!$A:$AM,I$1,0)="X",Z$2,"")</f>
        <v/>
      </c>
      <c r="J2943" t="str">
        <f>IF(VLOOKUP($A2943,Parts!$A:$AM,J$1,0)="X",AA$2,"")</f>
        <v/>
      </c>
      <c r="K2943" t="str">
        <f>IF(VLOOKUP($A2943,Parts!$A:$AM,K$1,0)="X",AB$2,"")</f>
        <v/>
      </c>
      <c r="L2943" t="str">
        <f>IF(VLOOKUP($A2943,Parts!$A:$AM,L$1,0)="X",AC$2,"")</f>
        <v/>
      </c>
      <c r="M2943" t="str">
        <f>IF(VLOOKUP($A2943,Parts!$A:$AM,M$1,0)="X",AD$2,"")</f>
        <v/>
      </c>
      <c r="N2943" t="str">
        <f>IF(VLOOKUP($A2943,Parts!$A:$AM,N$1,0)="X",AE$2,"")</f>
        <v/>
      </c>
      <c r="O2943" t="str">
        <f>IF(VLOOKUP($A2943,Parts!$A:$AM,O$1,0)="X",AF$2,"")</f>
        <v/>
      </c>
      <c r="P2943" t="str">
        <f t="shared" si="46"/>
        <v/>
      </c>
    </row>
    <row r="2944" spans="1:16" x14ac:dyDescent="0.25">
      <c r="A2944" t="str">
        <f>Table15[[#This Row],[Name]]</f>
        <v>skylab_asas</v>
      </c>
      <c r="B2944" t="str">
        <f>IF(VLOOKUP($A2944,Parts!$A:$AM,B$1,0)="X",S$2,"")</f>
        <v/>
      </c>
      <c r="C2944" t="str">
        <f>IF(VLOOKUP($A2944,Parts!$A:$AM,C$1,0)="X",T$2,"")</f>
        <v/>
      </c>
      <c r="D2944" t="str">
        <f>IF(VLOOKUP($A2944,Parts!$A:$AM,D$1,0)="X",U$2,"")</f>
        <v/>
      </c>
      <c r="E2944" t="str">
        <f>IF(VLOOKUP($A2944,Parts!$A:$AM,E$1,0)="X",V$2,"")</f>
        <v/>
      </c>
      <c r="F2944" t="str">
        <f>IF(VLOOKUP($A2944,Parts!$A:$AM,F$1,0)="X",W$2,"")</f>
        <v/>
      </c>
      <c r="G2944" t="str">
        <f>IF(VLOOKUP($A2944,Parts!$A:$AM,G$1,0)="X",X$2,"")</f>
        <v/>
      </c>
      <c r="H2944" t="str">
        <f>IF(VLOOKUP($A2944,Parts!$A:$AM,H$1,0)="X",Y$2,"")</f>
        <v/>
      </c>
      <c r="I2944" t="str">
        <f>IF(VLOOKUP($A2944,Parts!$A:$AM,I$1,0)="X",Z$2,"")</f>
        <v/>
      </c>
      <c r="J2944" t="str">
        <f>IF(VLOOKUP($A2944,Parts!$A:$AM,J$1,0)="X",AA$2,"")</f>
        <v/>
      </c>
      <c r="K2944" t="str">
        <f>IF(VLOOKUP($A2944,Parts!$A:$AM,K$1,0)="X",AB$2,"")</f>
        <v/>
      </c>
      <c r="L2944" t="str">
        <f>IF(VLOOKUP($A2944,Parts!$A:$AM,L$1,0)="X",AC$2,"")</f>
        <v/>
      </c>
      <c r="M2944" t="str">
        <f>IF(VLOOKUP($A2944,Parts!$A:$AM,M$1,0)="X",AD$2,"")</f>
        <v/>
      </c>
      <c r="N2944" t="str">
        <f>IF(VLOOKUP($A2944,Parts!$A:$AM,N$1,0)="X",AE$2,"")</f>
        <v/>
      </c>
      <c r="O2944" t="str">
        <f>IF(VLOOKUP($A2944,Parts!$A:$AM,O$1,0)="X",AF$2,"")</f>
        <v/>
      </c>
      <c r="P2944" t="str">
        <f t="shared" si="46"/>
        <v/>
      </c>
    </row>
    <row r="2945" spans="1:16" x14ac:dyDescent="0.25">
      <c r="A2945" t="str">
        <f>Table15[[#This Row],[Name]]</f>
        <v>FASALM_DockingConern</v>
      </c>
      <c r="B2945" t="str">
        <f>IF(VLOOKUP($A2945,Parts!$A:$AM,B$1,0)="X",S$2,"")</f>
        <v/>
      </c>
      <c r="C2945" t="str">
        <f>IF(VLOOKUP($A2945,Parts!$A:$AM,C$1,0)="X",T$2,"")</f>
        <v/>
      </c>
      <c r="D2945" t="str">
        <f>IF(VLOOKUP($A2945,Parts!$A:$AM,D$1,0)="X",U$2,"")</f>
        <v/>
      </c>
      <c r="E2945" t="str">
        <f>IF(VLOOKUP($A2945,Parts!$A:$AM,E$1,0)="X",V$2,"")</f>
        <v/>
      </c>
      <c r="F2945" t="str">
        <f>IF(VLOOKUP($A2945,Parts!$A:$AM,F$1,0)="X",W$2,"")</f>
        <v/>
      </c>
      <c r="G2945" t="str">
        <f>IF(VLOOKUP($A2945,Parts!$A:$AM,G$1,0)="X",X$2,"")</f>
        <v/>
      </c>
      <c r="H2945" t="str">
        <f>IF(VLOOKUP($A2945,Parts!$A:$AM,H$1,0)="X",Y$2,"")</f>
        <v/>
      </c>
      <c r="I2945" t="str">
        <f>IF(VLOOKUP($A2945,Parts!$A:$AM,I$1,0)="X",Z$2,"")</f>
        <v/>
      </c>
      <c r="J2945" t="str">
        <f>IF(VLOOKUP($A2945,Parts!$A:$AM,J$1,0)="X",AA$2,"")</f>
        <v/>
      </c>
      <c r="K2945" t="str">
        <f>IF(VLOOKUP($A2945,Parts!$A:$AM,K$1,0)="X",AB$2,"")</f>
        <v/>
      </c>
      <c r="L2945" t="str">
        <f>IF(VLOOKUP($A2945,Parts!$A:$AM,L$1,0)="X",AC$2,"")</f>
        <v/>
      </c>
      <c r="M2945" t="str">
        <f>IF(VLOOKUP($A2945,Parts!$A:$AM,M$1,0)="X",AD$2,"")</f>
        <v/>
      </c>
      <c r="N2945" t="str">
        <f>IF(VLOOKUP($A2945,Parts!$A:$AM,N$1,0)="X",AE$2,"")</f>
        <v/>
      </c>
      <c r="O2945" t="str">
        <f>IF(VLOOKUP($A2945,Parts!$A:$AM,O$1,0)="X",AF$2,"")</f>
        <v/>
      </c>
      <c r="P2945" t="str">
        <f t="shared" si="46"/>
        <v/>
      </c>
    </row>
    <row r="2946" spans="1:16" x14ac:dyDescent="0.25">
      <c r="A2946" t="str">
        <f>Table15[[#This Row],[Name]]</f>
        <v>fairing1</v>
      </c>
      <c r="B2946" t="str">
        <f>IF(VLOOKUP($A2946,Parts!$A:$AM,B$1,0)="X",S$2,"")</f>
        <v/>
      </c>
      <c r="C2946" t="str">
        <f>IF(VLOOKUP($A2946,Parts!$A:$AM,C$1,0)="X",T$2,"")</f>
        <v/>
      </c>
      <c r="D2946" t="str">
        <f>IF(VLOOKUP($A2946,Parts!$A:$AM,D$1,0)="X",U$2,"")</f>
        <v/>
      </c>
      <c r="E2946" t="str">
        <f>IF(VLOOKUP($A2946,Parts!$A:$AM,E$1,0)="X",V$2,"")</f>
        <v/>
      </c>
      <c r="F2946" t="str">
        <f>IF(VLOOKUP($A2946,Parts!$A:$AM,F$1,0)="X",W$2,"")</f>
        <v/>
      </c>
      <c r="G2946" t="str">
        <f>IF(VLOOKUP($A2946,Parts!$A:$AM,G$1,0)="X",X$2,"")</f>
        <v/>
      </c>
      <c r="H2946" t="str">
        <f>IF(VLOOKUP($A2946,Parts!$A:$AM,H$1,0)="X",Y$2,"")</f>
        <v/>
      </c>
      <c r="I2946" t="str">
        <f>IF(VLOOKUP($A2946,Parts!$A:$AM,I$1,0)="X",Z$2,"")</f>
        <v/>
      </c>
      <c r="J2946" t="str">
        <f>IF(VLOOKUP($A2946,Parts!$A:$AM,J$1,0)="X",AA$2,"")</f>
        <v/>
      </c>
      <c r="K2946" t="str">
        <f>IF(VLOOKUP($A2946,Parts!$A:$AM,K$1,0)="X",AB$2,"")</f>
        <v/>
      </c>
      <c r="L2946" t="str">
        <f>IF(VLOOKUP($A2946,Parts!$A:$AM,L$1,0)="X",AC$2,"")</f>
        <v/>
      </c>
      <c r="M2946" t="str">
        <f>IF(VLOOKUP($A2946,Parts!$A:$AM,M$1,0)="X",AD$2,"")</f>
        <v/>
      </c>
      <c r="N2946" t="str">
        <f>IF(VLOOKUP($A2946,Parts!$A:$AM,N$1,0)="X",AE$2,"")</f>
        <v/>
      </c>
      <c r="O2946" t="str">
        <f>IF(VLOOKUP($A2946,Parts!$A:$AM,O$1,0)="X",AF$2,"")</f>
        <v/>
      </c>
      <c r="P2946" t="str">
        <f t="shared" si="46"/>
        <v/>
      </c>
    </row>
    <row r="2947" spans="1:16" x14ac:dyDescent="0.25">
      <c r="A2947" t="str">
        <f>Table15[[#This Row],[Name]]</f>
        <v>fairing3</v>
      </c>
      <c r="B2947" t="str">
        <f>IF(VLOOKUP($A2947,Parts!$A:$AM,B$1,0)="X",S$2,"")</f>
        <v/>
      </c>
      <c r="C2947" t="str">
        <f>IF(VLOOKUP($A2947,Parts!$A:$AM,C$1,0)="X",T$2,"")</f>
        <v/>
      </c>
      <c r="D2947" t="str">
        <f>IF(VLOOKUP($A2947,Parts!$A:$AM,D$1,0)="X",U$2,"")</f>
        <v/>
      </c>
      <c r="E2947" t="str">
        <f>IF(VLOOKUP($A2947,Parts!$A:$AM,E$1,0)="X",V$2,"")</f>
        <v/>
      </c>
      <c r="F2947" t="str">
        <f>IF(VLOOKUP($A2947,Parts!$A:$AM,F$1,0)="X",W$2,"")</f>
        <v/>
      </c>
      <c r="G2947" t="str">
        <f>IF(VLOOKUP($A2947,Parts!$A:$AM,G$1,0)="X",X$2,"")</f>
        <v/>
      </c>
      <c r="H2947" t="str">
        <f>IF(VLOOKUP($A2947,Parts!$A:$AM,H$1,0)="X",Y$2,"")</f>
        <v/>
      </c>
      <c r="I2947" t="str">
        <f>IF(VLOOKUP($A2947,Parts!$A:$AM,I$1,0)="X",Z$2,"")</f>
        <v/>
      </c>
      <c r="J2947" t="str">
        <f>IF(VLOOKUP($A2947,Parts!$A:$AM,J$1,0)="X",AA$2,"")</f>
        <v/>
      </c>
      <c r="K2947" t="str">
        <f>IF(VLOOKUP($A2947,Parts!$A:$AM,K$1,0)="X",AB$2,"")</f>
        <v/>
      </c>
      <c r="L2947" t="str">
        <f>IF(VLOOKUP($A2947,Parts!$A:$AM,L$1,0)="X",AC$2,"")</f>
        <v/>
      </c>
      <c r="M2947" t="str">
        <f>IF(VLOOKUP($A2947,Parts!$A:$AM,M$1,0)="X",AD$2,"")</f>
        <v/>
      </c>
      <c r="N2947" t="str">
        <f>IF(VLOOKUP($A2947,Parts!$A:$AM,N$1,0)="X",AE$2,"")</f>
        <v/>
      </c>
      <c r="O2947" t="str">
        <f>IF(VLOOKUP($A2947,Parts!$A:$AM,O$1,0)="X",AF$2,"")</f>
        <v/>
      </c>
      <c r="P2947" t="str">
        <f t="shared" ref="P2947:P3010" si="47">B2947&amp;C2947&amp;D2947&amp;E2947&amp;F2947&amp;G2947&amp;H2947&amp;I2947&amp;J2947&amp;K2947&amp;L2947&amp;M2947&amp;N2947&amp;O2947</f>
        <v/>
      </c>
    </row>
    <row r="2948" spans="1:16" x14ac:dyDescent="0.25">
      <c r="A2948" t="str">
        <f>Table15[[#This Row],[Name]]</f>
        <v>SSTU-ST-GEN-DSP-DOS-MF</v>
      </c>
      <c r="B2948" t="str">
        <f>IF(VLOOKUP($A2948,Parts!$A:$AM,B$1,0)="X",S$2,"")</f>
        <v/>
      </c>
      <c r="C2948" t="str">
        <f>IF(VLOOKUP($A2948,Parts!$A:$AM,C$1,0)="X",T$2,"")</f>
        <v/>
      </c>
      <c r="D2948" t="str">
        <f>IF(VLOOKUP($A2948,Parts!$A:$AM,D$1,0)="X",U$2,"")</f>
        <v/>
      </c>
      <c r="E2948" t="str">
        <f>IF(VLOOKUP($A2948,Parts!$A:$AM,E$1,0)="X",V$2,"")</f>
        <v/>
      </c>
      <c r="F2948" t="str">
        <f>IF(VLOOKUP($A2948,Parts!$A:$AM,F$1,0)="X",W$2,"")</f>
        <v/>
      </c>
      <c r="G2948" t="str">
        <f>IF(VLOOKUP($A2948,Parts!$A:$AM,G$1,0)="X",X$2,"")</f>
        <v/>
      </c>
      <c r="H2948" t="str">
        <f>IF(VLOOKUP($A2948,Parts!$A:$AM,H$1,0)="X",Y$2,"")</f>
        <v/>
      </c>
      <c r="I2948" t="str">
        <f>IF(VLOOKUP($A2948,Parts!$A:$AM,I$1,0)="X",Z$2,"")</f>
        <v/>
      </c>
      <c r="J2948" t="str">
        <f>IF(VLOOKUP($A2948,Parts!$A:$AM,J$1,0)="X",AA$2,"")</f>
        <v/>
      </c>
      <c r="K2948" t="str">
        <f>IF(VLOOKUP($A2948,Parts!$A:$AM,K$1,0)="X",AB$2,"")</f>
        <v/>
      </c>
      <c r="L2948" t="str">
        <f>IF(VLOOKUP($A2948,Parts!$A:$AM,L$1,0)="X",AC$2,"")</f>
        <v/>
      </c>
      <c r="M2948" t="str">
        <f>IF(VLOOKUP($A2948,Parts!$A:$AM,M$1,0)="X",AD$2,"")</f>
        <v/>
      </c>
      <c r="N2948" t="str">
        <f>IF(VLOOKUP($A2948,Parts!$A:$AM,N$1,0)="X",AE$2,"")</f>
        <v/>
      </c>
      <c r="O2948" t="str">
        <f>IF(VLOOKUP($A2948,Parts!$A:$AM,O$1,0)="X",AF$2,"")</f>
        <v/>
      </c>
      <c r="P2948" t="str">
        <f t="shared" si="47"/>
        <v/>
      </c>
    </row>
    <row r="2949" spans="1:16" x14ac:dyDescent="0.25">
      <c r="A2949" t="str">
        <f>Table15[[#This Row],[Name]]</f>
        <v>CXA_Z1</v>
      </c>
      <c r="B2949" t="str">
        <f>IF(VLOOKUP($A2949,Parts!$A:$AM,B$1,0)="X",S$2,"")</f>
        <v/>
      </c>
      <c r="C2949" t="str">
        <f>IF(VLOOKUP($A2949,Parts!$A:$AM,C$1,0)="X",T$2,"")</f>
        <v/>
      </c>
      <c r="D2949" t="str">
        <f>IF(VLOOKUP($A2949,Parts!$A:$AM,D$1,0)="X",U$2,"")</f>
        <v/>
      </c>
      <c r="E2949" t="str">
        <f>IF(VLOOKUP($A2949,Parts!$A:$AM,E$1,0)="X",V$2,"")</f>
        <v/>
      </c>
      <c r="F2949" t="str">
        <f>IF(VLOOKUP($A2949,Parts!$A:$AM,F$1,0)="X",W$2,"")</f>
        <v/>
      </c>
      <c r="G2949" t="str">
        <f>IF(VLOOKUP($A2949,Parts!$A:$AM,G$1,0)="X",X$2,"")</f>
        <v/>
      </c>
      <c r="H2949" t="str">
        <f>IF(VLOOKUP($A2949,Parts!$A:$AM,H$1,0)="X",Y$2,"")</f>
        <v/>
      </c>
      <c r="I2949" t="str">
        <f>IF(VLOOKUP($A2949,Parts!$A:$AM,I$1,0)="X",Z$2,"")</f>
        <v/>
      </c>
      <c r="J2949" t="str">
        <f>IF(VLOOKUP($A2949,Parts!$A:$AM,J$1,0)="X",AA$2,"")</f>
        <v/>
      </c>
      <c r="K2949" t="str">
        <f>IF(VLOOKUP($A2949,Parts!$A:$AM,K$1,0)="X",AB$2,"")</f>
        <v/>
      </c>
      <c r="L2949" t="str">
        <f>IF(VLOOKUP($A2949,Parts!$A:$AM,L$1,0)="X",AC$2,"")</f>
        <v/>
      </c>
      <c r="M2949" t="str">
        <f>IF(VLOOKUP($A2949,Parts!$A:$AM,M$1,0)="X",AD$2,"")</f>
        <v/>
      </c>
      <c r="N2949" t="str">
        <f>IF(VLOOKUP($A2949,Parts!$A:$AM,N$1,0)="X",AE$2,"")</f>
        <v/>
      </c>
      <c r="O2949" t="str">
        <f>IF(VLOOKUP($A2949,Parts!$A:$AM,O$1,0)="X",AF$2,"")</f>
        <v/>
      </c>
      <c r="P2949" t="str">
        <f t="shared" si="47"/>
        <v/>
      </c>
    </row>
    <row r="2950" spans="1:16" x14ac:dyDescent="0.25">
      <c r="A2950" t="str">
        <f>Table15[[#This Row],[Name]]</f>
        <v>CXA_Quest_Airlock</v>
      </c>
      <c r="B2950" t="str">
        <f>IF(VLOOKUP($A2950,Parts!$A:$AM,B$1,0)="X",S$2,"")</f>
        <v/>
      </c>
      <c r="C2950" t="str">
        <f>IF(VLOOKUP($A2950,Parts!$A:$AM,C$1,0)="X",T$2,"")</f>
        <v/>
      </c>
      <c r="D2950" t="str">
        <f>IF(VLOOKUP($A2950,Parts!$A:$AM,D$1,0)="X",U$2,"")</f>
        <v/>
      </c>
      <c r="E2950" t="str">
        <f>IF(VLOOKUP($A2950,Parts!$A:$AM,E$1,0)="X",V$2,"")</f>
        <v/>
      </c>
      <c r="F2950" t="str">
        <f>IF(VLOOKUP($A2950,Parts!$A:$AM,F$1,0)="X",W$2,"")</f>
        <v/>
      </c>
      <c r="G2950" t="str">
        <f>IF(VLOOKUP($A2950,Parts!$A:$AM,G$1,0)="X",X$2,"")</f>
        <v/>
      </c>
      <c r="H2950" t="str">
        <f>IF(VLOOKUP($A2950,Parts!$A:$AM,H$1,0)="X",Y$2,"")</f>
        <v/>
      </c>
      <c r="I2950" t="str">
        <f>IF(VLOOKUP($A2950,Parts!$A:$AM,I$1,0)="X",Z$2,"")</f>
        <v/>
      </c>
      <c r="J2950" t="str">
        <f>IF(VLOOKUP($A2950,Parts!$A:$AM,J$1,0)="X",AA$2,"")</f>
        <v/>
      </c>
      <c r="K2950" t="str">
        <f>IF(VLOOKUP($A2950,Parts!$A:$AM,K$1,0)="X",AB$2,"")</f>
        <v/>
      </c>
      <c r="L2950" t="str">
        <f>IF(VLOOKUP($A2950,Parts!$A:$AM,L$1,0)="X",AC$2,"")</f>
        <v/>
      </c>
      <c r="M2950" t="str">
        <f>IF(VLOOKUP($A2950,Parts!$A:$AM,M$1,0)="X",AD$2,"")</f>
        <v/>
      </c>
      <c r="N2950" t="str">
        <f>IF(VLOOKUP($A2950,Parts!$A:$AM,N$1,0)="X",AE$2,"")</f>
        <v/>
      </c>
      <c r="O2950" t="str">
        <f>IF(VLOOKUP($A2950,Parts!$A:$AM,O$1,0)="X",AF$2,"")</f>
        <v/>
      </c>
      <c r="P2950" t="str">
        <f t="shared" si="47"/>
        <v/>
      </c>
    </row>
    <row r="2951" spans="1:16" x14ac:dyDescent="0.25">
      <c r="A2951" t="str">
        <f>Table15[[#This Row],[Name]]</f>
        <v>x2MNode1x</v>
      </c>
      <c r="B2951" t="str">
        <f>IF(VLOOKUP($A2951,Parts!$A:$AM,B$1,0)="X",S$2,"")</f>
        <v/>
      </c>
      <c r="C2951" t="str">
        <f>IF(VLOOKUP($A2951,Parts!$A:$AM,C$1,0)="X",T$2,"")</f>
        <v/>
      </c>
      <c r="D2951" t="str">
        <f>IF(VLOOKUP($A2951,Parts!$A:$AM,D$1,0)="X",U$2,"")</f>
        <v/>
      </c>
      <c r="E2951" t="str">
        <f>IF(VLOOKUP($A2951,Parts!$A:$AM,E$1,0)="X",V$2,"")</f>
        <v/>
      </c>
      <c r="F2951" t="str">
        <f>IF(VLOOKUP($A2951,Parts!$A:$AM,F$1,0)="X",W$2,"")</f>
        <v/>
      </c>
      <c r="G2951" t="str">
        <f>IF(VLOOKUP($A2951,Parts!$A:$AM,G$1,0)="X",X$2,"")</f>
        <v/>
      </c>
      <c r="H2951" t="str">
        <f>IF(VLOOKUP($A2951,Parts!$A:$AM,H$1,0)="X",Y$2,"")</f>
        <v/>
      </c>
      <c r="I2951" t="str">
        <f>IF(VLOOKUP($A2951,Parts!$A:$AM,I$1,0)="X",Z$2,"")</f>
        <v/>
      </c>
      <c r="J2951" t="str">
        <f>IF(VLOOKUP($A2951,Parts!$A:$AM,J$1,0)="X",AA$2,"")</f>
        <v/>
      </c>
      <c r="K2951" t="str">
        <f>IF(VLOOKUP($A2951,Parts!$A:$AM,K$1,0)="X",AB$2,"")</f>
        <v/>
      </c>
      <c r="L2951" t="str">
        <f>IF(VLOOKUP($A2951,Parts!$A:$AM,L$1,0)="X",AC$2,"")</f>
        <v/>
      </c>
      <c r="M2951" t="str">
        <f>IF(VLOOKUP($A2951,Parts!$A:$AM,M$1,0)="X",AD$2,"")</f>
        <v/>
      </c>
      <c r="N2951" t="str">
        <f>IF(VLOOKUP($A2951,Parts!$A:$AM,N$1,0)="X",AE$2,"")</f>
        <v/>
      </c>
      <c r="O2951" t="str">
        <f>IF(VLOOKUP($A2951,Parts!$A:$AM,O$1,0)="X",AF$2,"")</f>
        <v/>
      </c>
      <c r="P2951" t="str">
        <f t="shared" si="47"/>
        <v/>
      </c>
    </row>
    <row r="2952" spans="1:16" x14ac:dyDescent="0.25">
      <c r="A2952" t="str">
        <f>Table15[[#This Row],[Name]]</f>
        <v>SSTU-ST-GEN-DSP-DOS-S</v>
      </c>
      <c r="B2952" t="str">
        <f>IF(VLOOKUP($A2952,Parts!$A:$AM,B$1,0)="X",S$2,"")</f>
        <v/>
      </c>
      <c r="C2952" t="str">
        <f>IF(VLOOKUP($A2952,Parts!$A:$AM,C$1,0)="X",T$2,"")</f>
        <v/>
      </c>
      <c r="D2952" t="str">
        <f>IF(VLOOKUP($A2952,Parts!$A:$AM,D$1,0)="X",U$2,"")</f>
        <v/>
      </c>
      <c r="E2952" t="str">
        <f>IF(VLOOKUP($A2952,Parts!$A:$AM,E$1,0)="X",V$2,"")</f>
        <v/>
      </c>
      <c r="F2952" t="str">
        <f>IF(VLOOKUP($A2952,Parts!$A:$AM,F$1,0)="X",W$2,"")</f>
        <v/>
      </c>
      <c r="G2952" t="str">
        <f>IF(VLOOKUP($A2952,Parts!$A:$AM,G$1,0)="X",X$2,"")</f>
        <v/>
      </c>
      <c r="H2952" t="str">
        <f>IF(VLOOKUP($A2952,Parts!$A:$AM,H$1,0)="X",Y$2,"")</f>
        <v/>
      </c>
      <c r="I2952" t="str">
        <f>IF(VLOOKUP($A2952,Parts!$A:$AM,I$1,0)="X",Z$2,"")</f>
        <v/>
      </c>
      <c r="J2952" t="str">
        <f>IF(VLOOKUP($A2952,Parts!$A:$AM,J$1,0)="X",AA$2,"")</f>
        <v/>
      </c>
      <c r="K2952" t="str">
        <f>IF(VLOOKUP($A2952,Parts!$A:$AM,K$1,0)="X",AB$2,"")</f>
        <v/>
      </c>
      <c r="L2952" t="str">
        <f>IF(VLOOKUP($A2952,Parts!$A:$AM,L$1,0)="X",AC$2,"")</f>
        <v/>
      </c>
      <c r="M2952" t="str">
        <f>IF(VLOOKUP($A2952,Parts!$A:$AM,M$1,0)="X",AD$2,"")</f>
        <v/>
      </c>
      <c r="N2952" t="str">
        <f>IF(VLOOKUP($A2952,Parts!$A:$AM,N$1,0)="X",AE$2,"")</f>
        <v/>
      </c>
      <c r="O2952" t="str">
        <f>IF(VLOOKUP($A2952,Parts!$A:$AM,O$1,0)="X",AF$2,"")</f>
        <v/>
      </c>
      <c r="P2952" t="str">
        <f t="shared" si="47"/>
        <v/>
      </c>
    </row>
    <row r="2953" spans="1:16" x14ac:dyDescent="0.25">
      <c r="A2953" t="str">
        <f>Table15[[#This Row],[Name]]</f>
        <v>skylab_trs_docking</v>
      </c>
      <c r="B2953" t="str">
        <f>IF(VLOOKUP($A2953,Parts!$A:$AM,B$1,0)="X",S$2,"")</f>
        <v/>
      </c>
      <c r="C2953" t="str">
        <f>IF(VLOOKUP($A2953,Parts!$A:$AM,C$1,0)="X",T$2,"")</f>
        <v/>
      </c>
      <c r="D2953" t="str">
        <f>IF(VLOOKUP($A2953,Parts!$A:$AM,D$1,0)="X",U$2,"")</f>
        <v/>
      </c>
      <c r="E2953" t="str">
        <f>IF(VLOOKUP($A2953,Parts!$A:$AM,E$1,0)="X",V$2,"")</f>
        <v xml:space="preserve">    MODULE
    { name = ModuleTagEngineLiquidPF }
</v>
      </c>
      <c r="F2953" t="str">
        <f>IF(VLOOKUP($A2953,Parts!$A:$AM,F$1,0)="X",W$2,"")</f>
        <v/>
      </c>
      <c r="G2953" t="str">
        <f>IF(VLOOKUP($A2953,Parts!$A:$AM,G$1,0)="X",X$2,"")</f>
        <v/>
      </c>
      <c r="H2953" t="str">
        <f>IF(VLOOKUP($A2953,Parts!$A:$AM,H$1,0)="X",Y$2,"")</f>
        <v/>
      </c>
      <c r="I2953" t="str">
        <f>IF(VLOOKUP($A2953,Parts!$A:$AM,I$1,0)="X",Z$2,"")</f>
        <v/>
      </c>
      <c r="J2953" t="str">
        <f>IF(VLOOKUP($A2953,Parts!$A:$AM,J$1,0)="X",AA$2,"")</f>
        <v/>
      </c>
      <c r="K2953" t="str">
        <f>IF(VLOOKUP($A2953,Parts!$A:$AM,K$1,0)="X",AB$2,"")</f>
        <v/>
      </c>
      <c r="L2953" t="str">
        <f>IF(VLOOKUP($A2953,Parts!$A:$AM,L$1,0)="X",AC$2,"")</f>
        <v/>
      </c>
      <c r="M2953" t="str">
        <f>IF(VLOOKUP($A2953,Parts!$A:$AM,M$1,0)="X",AD$2,"")</f>
        <v/>
      </c>
      <c r="N2953" t="str">
        <f>IF(VLOOKUP($A2953,Parts!$A:$AM,N$1,0)="X",AE$2,"")</f>
        <v/>
      </c>
      <c r="O2953" t="str">
        <f>IF(VLOOKUP($A2953,Parts!$A:$AM,O$1,0)="X",AF$2,"")</f>
        <v/>
      </c>
      <c r="P2953" t="str">
        <f t="shared" si="47"/>
        <v xml:space="preserve">    MODULE
    { name = ModuleTagEngineLiquidPF }
</v>
      </c>
    </row>
    <row r="2954" spans="1:16" x14ac:dyDescent="0.25">
      <c r="A2954" t="str">
        <f>Table15[[#This Row],[Name]]</f>
        <v>SLS_CM_FairingAdapterBLOCK1B96</v>
      </c>
      <c r="B2954" t="str">
        <f>IF(VLOOKUP($A2954,Parts!$A:$AM,B$1,0)="X",S$2,"")</f>
        <v/>
      </c>
      <c r="C2954" t="str">
        <f>IF(VLOOKUP($A2954,Parts!$A:$AM,C$1,0)="X",T$2,"")</f>
        <v/>
      </c>
      <c r="D2954" t="str">
        <f>IF(VLOOKUP($A2954,Parts!$A:$AM,D$1,0)="X",U$2,"")</f>
        <v/>
      </c>
      <c r="E2954" t="str">
        <f>IF(VLOOKUP($A2954,Parts!$A:$AM,E$1,0)="X",V$2,"")</f>
        <v/>
      </c>
      <c r="F2954" t="str">
        <f>IF(VLOOKUP($A2954,Parts!$A:$AM,F$1,0)="X",W$2,"")</f>
        <v/>
      </c>
      <c r="G2954" t="str">
        <f>IF(VLOOKUP($A2954,Parts!$A:$AM,G$1,0)="X",X$2,"")</f>
        <v/>
      </c>
      <c r="H2954" t="str">
        <f>IF(VLOOKUP($A2954,Parts!$A:$AM,H$1,0)="X",Y$2,"")</f>
        <v/>
      </c>
      <c r="I2954" t="str">
        <f>IF(VLOOKUP($A2954,Parts!$A:$AM,I$1,0)="X",Z$2,"")</f>
        <v/>
      </c>
      <c r="J2954" t="str">
        <f>IF(VLOOKUP($A2954,Parts!$A:$AM,J$1,0)="X",AA$2,"")</f>
        <v/>
      </c>
      <c r="K2954" t="str">
        <f>IF(VLOOKUP($A2954,Parts!$A:$AM,K$1,0)="X",AB$2,"")</f>
        <v/>
      </c>
      <c r="L2954" t="str">
        <f>IF(VLOOKUP($A2954,Parts!$A:$AM,L$1,0)="X",AC$2,"")</f>
        <v/>
      </c>
      <c r="M2954" t="str">
        <f>IF(VLOOKUP($A2954,Parts!$A:$AM,M$1,0)="X",AD$2,"")</f>
        <v/>
      </c>
      <c r="N2954" t="str">
        <f>IF(VLOOKUP($A2954,Parts!$A:$AM,N$1,0)="X",AE$2,"")</f>
        <v/>
      </c>
      <c r="O2954" t="str">
        <f>IF(VLOOKUP($A2954,Parts!$A:$AM,O$1,0)="X",AF$2,"")</f>
        <v/>
      </c>
      <c r="P2954" t="str">
        <f t="shared" si="47"/>
        <v/>
      </c>
    </row>
    <row r="2955" spans="1:16" x14ac:dyDescent="0.25">
      <c r="A2955" t="str">
        <f>Table15[[#This Row],[Name]]</f>
        <v>Ariane6_Stage3</v>
      </c>
      <c r="B2955" t="str">
        <f>IF(VLOOKUP($A2955,Parts!$A:$AM,B$1,0)="X",S$2,"")</f>
        <v/>
      </c>
      <c r="C2955" t="str">
        <f>IF(VLOOKUP($A2955,Parts!$A:$AM,C$1,0)="X",T$2,"")</f>
        <v/>
      </c>
      <c r="D2955" t="str">
        <f>IF(VLOOKUP($A2955,Parts!$A:$AM,D$1,0)="X",U$2,"")</f>
        <v/>
      </c>
      <c r="E2955" t="str">
        <f>IF(VLOOKUP($A2955,Parts!$A:$AM,E$1,0)="X",V$2,"")</f>
        <v/>
      </c>
      <c r="F2955" t="str">
        <f>IF(VLOOKUP($A2955,Parts!$A:$AM,F$1,0)="X",W$2,"")</f>
        <v/>
      </c>
      <c r="G2955" t="str">
        <f>IF(VLOOKUP($A2955,Parts!$A:$AM,G$1,0)="X",X$2,"")</f>
        <v/>
      </c>
      <c r="H2955" t="str">
        <f>IF(VLOOKUP($A2955,Parts!$A:$AM,H$1,0)="X",Y$2,"")</f>
        <v/>
      </c>
      <c r="I2955" t="str">
        <f>IF(VLOOKUP($A2955,Parts!$A:$AM,I$1,0)="X",Z$2,"")</f>
        <v/>
      </c>
      <c r="J2955" t="str">
        <f>IF(VLOOKUP($A2955,Parts!$A:$AM,J$1,0)="X",AA$2,"")</f>
        <v/>
      </c>
      <c r="K2955" t="str">
        <f>IF(VLOOKUP($A2955,Parts!$A:$AM,K$1,0)="X",AB$2,"")</f>
        <v/>
      </c>
      <c r="L2955" t="str">
        <f>IF(VLOOKUP($A2955,Parts!$A:$AM,L$1,0)="X",AC$2,"")</f>
        <v/>
      </c>
      <c r="M2955" t="str">
        <f>IF(VLOOKUP($A2955,Parts!$A:$AM,M$1,0)="X",AD$2,"")</f>
        <v/>
      </c>
      <c r="N2955" t="str">
        <f>IF(VLOOKUP($A2955,Parts!$A:$AM,N$1,0)="X",AE$2,"")</f>
        <v/>
      </c>
      <c r="O2955" t="str">
        <f>IF(VLOOKUP($A2955,Parts!$A:$AM,O$1,0)="X",AF$2,"")</f>
        <v/>
      </c>
      <c r="P2955" t="str">
        <f t="shared" si="47"/>
        <v/>
      </c>
    </row>
    <row r="2956" spans="1:16" x14ac:dyDescent="0.25">
      <c r="A2956" t="str">
        <f>Table15[[#This Row],[Name]]</f>
        <v>adapter-125-0625-2</v>
      </c>
      <c r="B2956" t="str">
        <f>IF(VLOOKUP($A2956,Parts!$A:$AM,B$1,0)="X",S$2,"")</f>
        <v/>
      </c>
      <c r="C2956" t="str">
        <f>IF(VLOOKUP($A2956,Parts!$A:$AM,C$1,0)="X",T$2,"")</f>
        <v/>
      </c>
      <c r="D2956" t="str">
        <f>IF(VLOOKUP($A2956,Parts!$A:$AM,D$1,0)="X",U$2,"")</f>
        <v/>
      </c>
      <c r="E2956" t="str">
        <f>IF(VLOOKUP($A2956,Parts!$A:$AM,E$1,0)="X",V$2,"")</f>
        <v/>
      </c>
      <c r="F2956" t="str">
        <f>IF(VLOOKUP($A2956,Parts!$A:$AM,F$1,0)="X",W$2,"")</f>
        <v/>
      </c>
      <c r="G2956" t="str">
        <f>IF(VLOOKUP($A2956,Parts!$A:$AM,G$1,0)="X",X$2,"")</f>
        <v/>
      </c>
      <c r="H2956" t="str">
        <f>IF(VLOOKUP($A2956,Parts!$A:$AM,H$1,0)="X",Y$2,"")</f>
        <v/>
      </c>
      <c r="I2956" t="str">
        <f>IF(VLOOKUP($A2956,Parts!$A:$AM,I$1,0)="X",Z$2,"")</f>
        <v/>
      </c>
      <c r="J2956" t="str">
        <f>IF(VLOOKUP($A2956,Parts!$A:$AM,J$1,0)="X",AA$2,"")</f>
        <v/>
      </c>
      <c r="K2956" t="str">
        <f>IF(VLOOKUP($A2956,Parts!$A:$AM,K$1,0)="X",AB$2,"")</f>
        <v/>
      </c>
      <c r="L2956" t="str">
        <f>IF(VLOOKUP($A2956,Parts!$A:$AM,L$1,0)="X",AC$2,"")</f>
        <v/>
      </c>
      <c r="M2956" t="str">
        <f>IF(VLOOKUP($A2956,Parts!$A:$AM,M$1,0)="X",AD$2,"")</f>
        <v/>
      </c>
      <c r="N2956" t="str">
        <f>IF(VLOOKUP($A2956,Parts!$A:$AM,N$1,0)="X",AE$2,"")</f>
        <v/>
      </c>
      <c r="O2956" t="str">
        <f>IF(VLOOKUP($A2956,Parts!$A:$AM,O$1,0)="X",AF$2,"")</f>
        <v/>
      </c>
      <c r="P2956" t="str">
        <f t="shared" si="47"/>
        <v/>
      </c>
    </row>
    <row r="2957" spans="1:16" x14ac:dyDescent="0.25">
      <c r="A2957" t="str">
        <f>Table15[[#This Row],[Name]]</f>
        <v>adapter-125-0625-3</v>
      </c>
      <c r="B2957" t="str">
        <f>IF(VLOOKUP($A2957,Parts!$A:$AM,B$1,0)="X",S$2,"")</f>
        <v/>
      </c>
      <c r="C2957" t="str">
        <f>IF(VLOOKUP($A2957,Parts!$A:$AM,C$1,0)="X",T$2,"")</f>
        <v/>
      </c>
      <c r="D2957" t="str">
        <f>IF(VLOOKUP($A2957,Parts!$A:$AM,D$1,0)="X",U$2,"")</f>
        <v/>
      </c>
      <c r="E2957" t="str">
        <f>IF(VLOOKUP($A2957,Parts!$A:$AM,E$1,0)="X",V$2,"")</f>
        <v/>
      </c>
      <c r="F2957" t="str">
        <f>IF(VLOOKUP($A2957,Parts!$A:$AM,F$1,0)="X",W$2,"")</f>
        <v/>
      </c>
      <c r="G2957" t="str">
        <f>IF(VLOOKUP($A2957,Parts!$A:$AM,G$1,0)="X",X$2,"")</f>
        <v/>
      </c>
      <c r="H2957" t="str">
        <f>IF(VLOOKUP($A2957,Parts!$A:$AM,H$1,0)="X",Y$2,"")</f>
        <v/>
      </c>
      <c r="I2957" t="str">
        <f>IF(VLOOKUP($A2957,Parts!$A:$AM,I$1,0)="X",Z$2,"")</f>
        <v/>
      </c>
      <c r="J2957" t="str">
        <f>IF(VLOOKUP($A2957,Parts!$A:$AM,J$1,0)="X",AA$2,"")</f>
        <v/>
      </c>
      <c r="K2957" t="str">
        <f>IF(VLOOKUP($A2957,Parts!$A:$AM,K$1,0)="X",AB$2,"")</f>
        <v/>
      </c>
      <c r="L2957" t="str">
        <f>IF(VLOOKUP($A2957,Parts!$A:$AM,L$1,0)="X",AC$2,"")</f>
        <v/>
      </c>
      <c r="M2957" t="str">
        <f>IF(VLOOKUP($A2957,Parts!$A:$AM,M$1,0)="X",AD$2,"")</f>
        <v/>
      </c>
      <c r="N2957" t="str">
        <f>IF(VLOOKUP($A2957,Parts!$A:$AM,N$1,0)="X",AE$2,"")</f>
        <v/>
      </c>
      <c r="O2957" t="str">
        <f>IF(VLOOKUP($A2957,Parts!$A:$AM,O$1,0)="X",AF$2,"")</f>
        <v/>
      </c>
      <c r="P2957" t="str">
        <f t="shared" si="47"/>
        <v/>
      </c>
    </row>
    <row r="2958" spans="1:16" x14ac:dyDescent="0.25">
      <c r="A2958" t="str">
        <f>Table15[[#This Row],[Name]]</f>
        <v>adapter-125-0625-4</v>
      </c>
      <c r="B2958" t="str">
        <f>IF(VLOOKUP($A2958,Parts!$A:$AM,B$1,0)="X",S$2,"")</f>
        <v/>
      </c>
      <c r="C2958" t="str">
        <f>IF(VLOOKUP($A2958,Parts!$A:$AM,C$1,0)="X",T$2,"")</f>
        <v/>
      </c>
      <c r="D2958" t="str">
        <f>IF(VLOOKUP($A2958,Parts!$A:$AM,D$1,0)="X",U$2,"")</f>
        <v/>
      </c>
      <c r="E2958" t="str">
        <f>IF(VLOOKUP($A2958,Parts!$A:$AM,E$1,0)="X",V$2,"")</f>
        <v/>
      </c>
      <c r="F2958" t="str">
        <f>IF(VLOOKUP($A2958,Parts!$A:$AM,F$1,0)="X",W$2,"")</f>
        <v/>
      </c>
      <c r="G2958" t="str">
        <f>IF(VLOOKUP($A2958,Parts!$A:$AM,G$1,0)="X",X$2,"")</f>
        <v/>
      </c>
      <c r="H2958" t="str">
        <f>IF(VLOOKUP($A2958,Parts!$A:$AM,H$1,0)="X",Y$2,"")</f>
        <v/>
      </c>
      <c r="I2958" t="str">
        <f>IF(VLOOKUP($A2958,Parts!$A:$AM,I$1,0)="X",Z$2,"")</f>
        <v/>
      </c>
      <c r="J2958" t="str">
        <f>IF(VLOOKUP($A2958,Parts!$A:$AM,J$1,0)="X",AA$2,"")</f>
        <v/>
      </c>
      <c r="K2958" t="str">
        <f>IF(VLOOKUP($A2958,Parts!$A:$AM,K$1,0)="X",AB$2,"")</f>
        <v/>
      </c>
      <c r="L2958" t="str">
        <f>IF(VLOOKUP($A2958,Parts!$A:$AM,L$1,0)="X",AC$2,"")</f>
        <v/>
      </c>
      <c r="M2958" t="str">
        <f>IF(VLOOKUP($A2958,Parts!$A:$AM,M$1,0)="X",AD$2,"")</f>
        <v/>
      </c>
      <c r="N2958" t="str">
        <f>IF(VLOOKUP($A2958,Parts!$A:$AM,N$1,0)="X",AE$2,"")</f>
        <v/>
      </c>
      <c r="O2958" t="str">
        <f>IF(VLOOKUP($A2958,Parts!$A:$AM,O$1,0)="X",AF$2,"")</f>
        <v/>
      </c>
      <c r="P2958" t="str">
        <f t="shared" si="47"/>
        <v/>
      </c>
    </row>
    <row r="2959" spans="1:16" x14ac:dyDescent="0.25">
      <c r="A2959" t="str">
        <f>Table15[[#This Row],[Name]]</f>
        <v>RealISRU_AtmosphericIntakeSmall</v>
      </c>
      <c r="B2959" t="str">
        <f>IF(VLOOKUP($A2959,Parts!$A:$AM,B$1,0)="X",S$2,"")</f>
        <v/>
      </c>
      <c r="C2959" t="str">
        <f>IF(VLOOKUP($A2959,Parts!$A:$AM,C$1,0)="X",T$2,"")</f>
        <v/>
      </c>
      <c r="D2959" t="str">
        <f>IF(VLOOKUP($A2959,Parts!$A:$AM,D$1,0)="X",U$2,"")</f>
        <v/>
      </c>
      <c r="E2959" t="str">
        <f>IF(VLOOKUP($A2959,Parts!$A:$AM,E$1,0)="X",V$2,"")</f>
        <v/>
      </c>
      <c r="F2959" t="str">
        <f>IF(VLOOKUP($A2959,Parts!$A:$AM,F$1,0)="X",W$2,"")</f>
        <v/>
      </c>
      <c r="G2959" t="str">
        <f>IF(VLOOKUP($A2959,Parts!$A:$AM,G$1,0)="X",X$2,"")</f>
        <v/>
      </c>
      <c r="H2959" t="str">
        <f>IF(VLOOKUP($A2959,Parts!$A:$AM,H$1,0)="X",Y$2,"")</f>
        <v/>
      </c>
      <c r="I2959" t="str">
        <f>IF(VLOOKUP($A2959,Parts!$A:$AM,I$1,0)="X",Z$2,"")</f>
        <v/>
      </c>
      <c r="J2959" t="str">
        <f>IF(VLOOKUP($A2959,Parts!$A:$AM,J$1,0)="X",AA$2,"")</f>
        <v/>
      </c>
      <c r="K2959" t="str">
        <f>IF(VLOOKUP($A2959,Parts!$A:$AM,K$1,0)="X",AB$2,"")</f>
        <v/>
      </c>
      <c r="L2959" t="str">
        <f>IF(VLOOKUP($A2959,Parts!$A:$AM,L$1,0)="X",AC$2,"")</f>
        <v/>
      </c>
      <c r="M2959" t="str">
        <f>IF(VLOOKUP($A2959,Parts!$A:$AM,M$1,0)="X",AD$2,"")</f>
        <v/>
      </c>
      <c r="N2959" t="str">
        <f>IF(VLOOKUP($A2959,Parts!$A:$AM,N$1,0)="X",AE$2,"")</f>
        <v/>
      </c>
      <c r="O2959" t="str">
        <f>IF(VLOOKUP($A2959,Parts!$A:$AM,O$1,0)="X",AF$2,"")</f>
        <v/>
      </c>
      <c r="P2959" t="str">
        <f t="shared" si="47"/>
        <v/>
      </c>
    </row>
    <row r="2960" spans="1:16" x14ac:dyDescent="0.25">
      <c r="A2960" t="str">
        <f>Table15[[#This Row],[Name]]</f>
        <v>miniIntake</v>
      </c>
      <c r="B2960" t="str">
        <f>IF(VLOOKUP($A2960,Parts!$A:$AM,B$1,0)="X",S$2,"")</f>
        <v/>
      </c>
      <c r="C2960" t="str">
        <f>IF(VLOOKUP($A2960,Parts!$A:$AM,C$1,0)="X",T$2,"")</f>
        <v/>
      </c>
      <c r="D2960" t="str">
        <f>IF(VLOOKUP($A2960,Parts!$A:$AM,D$1,0)="X",U$2,"")</f>
        <v/>
      </c>
      <c r="E2960" t="str">
        <f>IF(VLOOKUP($A2960,Parts!$A:$AM,E$1,0)="X",V$2,"")</f>
        <v/>
      </c>
      <c r="F2960" t="str">
        <f>IF(VLOOKUP($A2960,Parts!$A:$AM,F$1,0)="X",W$2,"")</f>
        <v/>
      </c>
      <c r="G2960" t="str">
        <f>IF(VLOOKUP($A2960,Parts!$A:$AM,G$1,0)="X",X$2,"")</f>
        <v/>
      </c>
      <c r="H2960" t="str">
        <f>IF(VLOOKUP($A2960,Parts!$A:$AM,H$1,0)="X",Y$2,"")</f>
        <v/>
      </c>
      <c r="I2960" t="str">
        <f>IF(VLOOKUP($A2960,Parts!$A:$AM,I$1,0)="X",Z$2,"")</f>
        <v/>
      </c>
      <c r="J2960" t="str">
        <f>IF(VLOOKUP($A2960,Parts!$A:$AM,J$1,0)="X",AA$2,"")</f>
        <v/>
      </c>
      <c r="K2960" t="str">
        <f>IF(VLOOKUP($A2960,Parts!$A:$AM,K$1,0)="X",AB$2,"")</f>
        <v/>
      </c>
      <c r="L2960" t="str">
        <f>IF(VLOOKUP($A2960,Parts!$A:$AM,L$1,0)="X",AC$2,"")</f>
        <v/>
      </c>
      <c r="M2960" t="str">
        <f>IF(VLOOKUP($A2960,Parts!$A:$AM,M$1,0)="X",AD$2,"")</f>
        <v/>
      </c>
      <c r="N2960" t="str">
        <f>IF(VLOOKUP($A2960,Parts!$A:$AM,N$1,0)="X",AE$2,"")</f>
        <v/>
      </c>
      <c r="O2960" t="str">
        <f>IF(VLOOKUP($A2960,Parts!$A:$AM,O$1,0)="X",AF$2,"")</f>
        <v/>
      </c>
      <c r="P2960" t="str">
        <f t="shared" si="47"/>
        <v/>
      </c>
    </row>
    <row r="2961" spans="1:16" x14ac:dyDescent="0.25">
      <c r="A2961" t="str">
        <f>Table15[[#This Row],[Name]]</f>
        <v>delta_small</v>
      </c>
      <c r="B2961" t="str">
        <f>IF(VLOOKUP($A2961,Parts!$A:$AM,B$1,0)="X",S$2,"")</f>
        <v/>
      </c>
      <c r="C2961" t="str">
        <f>IF(VLOOKUP($A2961,Parts!$A:$AM,C$1,0)="X",T$2,"")</f>
        <v/>
      </c>
      <c r="D2961" t="str">
        <f>IF(VLOOKUP($A2961,Parts!$A:$AM,D$1,0)="X",U$2,"")</f>
        <v/>
      </c>
      <c r="E2961" t="str">
        <f>IF(VLOOKUP($A2961,Parts!$A:$AM,E$1,0)="X",V$2,"")</f>
        <v/>
      </c>
      <c r="F2961" t="str">
        <f>IF(VLOOKUP($A2961,Parts!$A:$AM,F$1,0)="X",W$2,"")</f>
        <v/>
      </c>
      <c r="G2961" t="str">
        <f>IF(VLOOKUP($A2961,Parts!$A:$AM,G$1,0)="X",X$2,"")</f>
        <v/>
      </c>
      <c r="H2961" t="str">
        <f>IF(VLOOKUP($A2961,Parts!$A:$AM,H$1,0)="X",Y$2,"")</f>
        <v/>
      </c>
      <c r="I2961" t="str">
        <f>IF(VLOOKUP($A2961,Parts!$A:$AM,I$1,0)="X",Z$2,"")</f>
        <v/>
      </c>
      <c r="J2961" t="str">
        <f>IF(VLOOKUP($A2961,Parts!$A:$AM,J$1,0)="X",AA$2,"")</f>
        <v/>
      </c>
      <c r="K2961" t="str">
        <f>IF(VLOOKUP($A2961,Parts!$A:$AM,K$1,0)="X",AB$2,"")</f>
        <v/>
      </c>
      <c r="L2961" t="str">
        <f>IF(VLOOKUP($A2961,Parts!$A:$AM,L$1,0)="X",AC$2,"")</f>
        <v/>
      </c>
      <c r="M2961" t="str">
        <f>IF(VLOOKUP($A2961,Parts!$A:$AM,M$1,0)="X",AD$2,"")</f>
        <v/>
      </c>
      <c r="N2961" t="str">
        <f>IF(VLOOKUP($A2961,Parts!$A:$AM,N$1,0)="X",AE$2,"")</f>
        <v/>
      </c>
      <c r="O2961" t="str">
        <f>IF(VLOOKUP($A2961,Parts!$A:$AM,O$1,0)="X",AF$2,"")</f>
        <v/>
      </c>
      <c r="P2961" t="str">
        <f t="shared" si="47"/>
        <v/>
      </c>
    </row>
    <row r="2962" spans="1:16" x14ac:dyDescent="0.25">
      <c r="A2962" t="str">
        <f>Table15[[#This Row],[Name]]</f>
        <v>smallHardpoint</v>
      </c>
      <c r="B2962" t="str">
        <f>IF(VLOOKUP($A2962,Parts!$A:$AM,B$1,0)="X",S$2,"")</f>
        <v/>
      </c>
      <c r="C2962" t="str">
        <f>IF(VLOOKUP($A2962,Parts!$A:$AM,C$1,0)="X",T$2,"")</f>
        <v/>
      </c>
      <c r="D2962" t="str">
        <f>IF(VLOOKUP($A2962,Parts!$A:$AM,D$1,0)="X",U$2,"")</f>
        <v/>
      </c>
      <c r="E2962" t="str">
        <f>IF(VLOOKUP($A2962,Parts!$A:$AM,E$1,0)="X",V$2,"")</f>
        <v/>
      </c>
      <c r="F2962" t="str">
        <f>IF(VLOOKUP($A2962,Parts!$A:$AM,F$1,0)="X",W$2,"")</f>
        <v/>
      </c>
      <c r="G2962" t="str">
        <f>IF(VLOOKUP($A2962,Parts!$A:$AM,G$1,0)="X",X$2,"")</f>
        <v/>
      </c>
      <c r="H2962" t="str">
        <f>IF(VLOOKUP($A2962,Parts!$A:$AM,H$1,0)="X",Y$2,"")</f>
        <v/>
      </c>
      <c r="I2962" t="str">
        <f>IF(VLOOKUP($A2962,Parts!$A:$AM,I$1,0)="X",Z$2,"")</f>
        <v/>
      </c>
      <c r="J2962" t="str">
        <f>IF(VLOOKUP($A2962,Parts!$A:$AM,J$1,0)="X",AA$2,"")</f>
        <v/>
      </c>
      <c r="K2962" t="str">
        <f>IF(VLOOKUP($A2962,Parts!$A:$AM,K$1,0)="X",AB$2,"")</f>
        <v/>
      </c>
      <c r="L2962" t="str">
        <f>IF(VLOOKUP($A2962,Parts!$A:$AM,L$1,0)="X",AC$2,"")</f>
        <v/>
      </c>
      <c r="M2962" t="str">
        <f>IF(VLOOKUP($A2962,Parts!$A:$AM,M$1,0)="X",AD$2,"")</f>
        <v/>
      </c>
      <c r="N2962" t="str">
        <f>IF(VLOOKUP($A2962,Parts!$A:$AM,N$1,0)="X",AE$2,"")</f>
        <v/>
      </c>
      <c r="O2962" t="str">
        <f>IF(VLOOKUP($A2962,Parts!$A:$AM,O$1,0)="X",AF$2,"")</f>
        <v/>
      </c>
      <c r="P2962" t="str">
        <f t="shared" si="47"/>
        <v/>
      </c>
    </row>
    <row r="2963" spans="1:16" x14ac:dyDescent="0.25">
      <c r="A2963" t="str">
        <f>Table15[[#This Row],[Name]]</f>
        <v>SmallTank</v>
      </c>
      <c r="B2963" t="str">
        <f>IF(VLOOKUP($A2963,Parts!$A:$AM,B$1,0)="X",S$2,"")</f>
        <v/>
      </c>
      <c r="C2963" t="str">
        <f>IF(VLOOKUP($A2963,Parts!$A:$AM,C$1,0)="X",T$2,"")</f>
        <v/>
      </c>
      <c r="D2963" t="str">
        <f>IF(VLOOKUP($A2963,Parts!$A:$AM,D$1,0)="X",U$2,"")</f>
        <v/>
      </c>
      <c r="E2963" t="str">
        <f>IF(VLOOKUP($A2963,Parts!$A:$AM,E$1,0)="X",V$2,"")</f>
        <v/>
      </c>
      <c r="F2963" t="str">
        <f>IF(VLOOKUP($A2963,Parts!$A:$AM,F$1,0)="X",W$2,"")</f>
        <v/>
      </c>
      <c r="G2963" t="str">
        <f>IF(VLOOKUP($A2963,Parts!$A:$AM,G$1,0)="X",X$2,"")</f>
        <v/>
      </c>
      <c r="H2963" t="str">
        <f>IF(VLOOKUP($A2963,Parts!$A:$AM,H$1,0)="X",Y$2,"")</f>
        <v/>
      </c>
      <c r="I2963" t="str">
        <f>IF(VLOOKUP($A2963,Parts!$A:$AM,I$1,0)="X",Z$2,"")</f>
        <v/>
      </c>
      <c r="J2963" t="str">
        <f>IF(VLOOKUP($A2963,Parts!$A:$AM,J$1,0)="X",AA$2,"")</f>
        <v/>
      </c>
      <c r="K2963" t="str">
        <f>IF(VLOOKUP($A2963,Parts!$A:$AM,K$1,0)="X",AB$2,"")</f>
        <v/>
      </c>
      <c r="L2963" t="str">
        <f>IF(VLOOKUP($A2963,Parts!$A:$AM,L$1,0)="X",AC$2,"")</f>
        <v/>
      </c>
      <c r="M2963" t="str">
        <f>IF(VLOOKUP($A2963,Parts!$A:$AM,M$1,0)="X",AD$2,"")</f>
        <v/>
      </c>
      <c r="N2963" t="str">
        <f>IF(VLOOKUP($A2963,Parts!$A:$AM,N$1,0)="X",AE$2,"")</f>
        <v/>
      </c>
      <c r="O2963" t="str">
        <f>IF(VLOOKUP($A2963,Parts!$A:$AM,O$1,0)="X",AF$2,"")</f>
        <v/>
      </c>
      <c r="P2963" t="str">
        <f t="shared" si="47"/>
        <v/>
      </c>
    </row>
    <row r="2964" spans="1:16" x14ac:dyDescent="0.25">
      <c r="A2964" t="str">
        <f>Table15[[#This Row],[Name]]</f>
        <v>sasModule</v>
      </c>
      <c r="B2964" t="str">
        <f>IF(VLOOKUP($A2964,Parts!$A:$AM,B$1,0)="X",S$2,"")</f>
        <v/>
      </c>
      <c r="C2964" t="str">
        <f>IF(VLOOKUP($A2964,Parts!$A:$AM,C$1,0)="X",T$2,"")</f>
        <v/>
      </c>
      <c r="D2964" t="str">
        <f>IF(VLOOKUP($A2964,Parts!$A:$AM,D$1,0)="X",U$2,"")</f>
        <v/>
      </c>
      <c r="E2964" t="str">
        <f>IF(VLOOKUP($A2964,Parts!$A:$AM,E$1,0)="X",V$2,"")</f>
        <v/>
      </c>
      <c r="F2964" t="str">
        <f>IF(VLOOKUP($A2964,Parts!$A:$AM,F$1,0)="X",W$2,"")</f>
        <v/>
      </c>
      <c r="G2964" t="str">
        <f>IF(VLOOKUP($A2964,Parts!$A:$AM,G$1,0)="X",X$2,"")</f>
        <v/>
      </c>
      <c r="H2964" t="str">
        <f>IF(VLOOKUP($A2964,Parts!$A:$AM,H$1,0)="X",Y$2,"")</f>
        <v/>
      </c>
      <c r="I2964" t="str">
        <f>IF(VLOOKUP($A2964,Parts!$A:$AM,I$1,0)="X",Z$2,"")</f>
        <v/>
      </c>
      <c r="J2964" t="str">
        <f>IF(VLOOKUP($A2964,Parts!$A:$AM,J$1,0)="X",AA$2,"")</f>
        <v/>
      </c>
      <c r="K2964" t="str">
        <f>IF(VLOOKUP($A2964,Parts!$A:$AM,K$1,0)="X",AB$2,"")</f>
        <v/>
      </c>
      <c r="L2964" t="str">
        <f>IF(VLOOKUP($A2964,Parts!$A:$AM,L$1,0)="X",AC$2,"")</f>
        <v/>
      </c>
      <c r="M2964" t="str">
        <f>IF(VLOOKUP($A2964,Parts!$A:$AM,M$1,0)="X",AD$2,"")</f>
        <v/>
      </c>
      <c r="N2964" t="str">
        <f>IF(VLOOKUP($A2964,Parts!$A:$AM,N$1,0)="X",AE$2,"")</f>
        <v/>
      </c>
      <c r="O2964" t="str">
        <f>IF(VLOOKUP($A2964,Parts!$A:$AM,O$1,0)="X",AF$2,"")</f>
        <v/>
      </c>
      <c r="P2964" t="str">
        <f t="shared" si="47"/>
        <v/>
      </c>
    </row>
    <row r="2965" spans="1:16" x14ac:dyDescent="0.25">
      <c r="A2965" t="str">
        <f>Table15[[#This Row],[Name]]</f>
        <v>standardNoseCone</v>
      </c>
      <c r="B2965" t="str">
        <f>IF(VLOOKUP($A2965,Parts!$A:$AM,B$1,0)="X",S$2,"")</f>
        <v/>
      </c>
      <c r="C2965" t="str">
        <f>IF(VLOOKUP($A2965,Parts!$A:$AM,C$1,0)="X",T$2,"")</f>
        <v/>
      </c>
      <c r="D2965" t="str">
        <f>IF(VLOOKUP($A2965,Parts!$A:$AM,D$1,0)="X",U$2,"")</f>
        <v/>
      </c>
      <c r="E2965" t="str">
        <f>IF(VLOOKUP($A2965,Parts!$A:$AM,E$1,0)="X",V$2,"")</f>
        <v/>
      </c>
      <c r="F2965" t="str">
        <f>IF(VLOOKUP($A2965,Parts!$A:$AM,F$1,0)="X",W$2,"")</f>
        <v/>
      </c>
      <c r="G2965" t="str">
        <f>IF(VLOOKUP($A2965,Parts!$A:$AM,G$1,0)="X",X$2,"")</f>
        <v/>
      </c>
      <c r="H2965" t="str">
        <f>IF(VLOOKUP($A2965,Parts!$A:$AM,H$1,0)="X",Y$2,"")</f>
        <v/>
      </c>
      <c r="I2965" t="str">
        <f>IF(VLOOKUP($A2965,Parts!$A:$AM,I$1,0)="X",Z$2,"")</f>
        <v/>
      </c>
      <c r="J2965" t="str">
        <f>IF(VLOOKUP($A2965,Parts!$A:$AM,J$1,0)="X",AA$2,"")</f>
        <v/>
      </c>
      <c r="K2965" t="str">
        <f>IF(VLOOKUP($A2965,Parts!$A:$AM,K$1,0)="X",AB$2,"")</f>
        <v/>
      </c>
      <c r="L2965" t="str">
        <f>IF(VLOOKUP($A2965,Parts!$A:$AM,L$1,0)="X",AC$2,"")</f>
        <v/>
      </c>
      <c r="M2965" t="str">
        <f>IF(VLOOKUP($A2965,Parts!$A:$AM,M$1,0)="X",AD$2,"")</f>
        <v/>
      </c>
      <c r="N2965" t="str">
        <f>IF(VLOOKUP($A2965,Parts!$A:$AM,N$1,0)="X",AE$2,"")</f>
        <v/>
      </c>
      <c r="O2965" t="str">
        <f>IF(VLOOKUP($A2965,Parts!$A:$AM,O$1,0)="X",AF$2,"")</f>
        <v/>
      </c>
      <c r="P2965" t="str">
        <f t="shared" si="47"/>
        <v/>
      </c>
    </row>
    <row r="2966" spans="1:16" x14ac:dyDescent="0.25">
      <c r="A2966" t="str">
        <f>Table15[[#This Row],[Name]]</f>
        <v>adapter-rad-125</v>
      </c>
      <c r="B2966" t="str">
        <f>IF(VLOOKUP($A2966,Parts!$A:$AM,B$1,0)="X",S$2,"")</f>
        <v/>
      </c>
      <c r="C2966" t="str">
        <f>IF(VLOOKUP($A2966,Parts!$A:$AM,C$1,0)="X",T$2,"")</f>
        <v/>
      </c>
      <c r="D2966" t="str">
        <f>IF(VLOOKUP($A2966,Parts!$A:$AM,D$1,0)="X",U$2,"")</f>
        <v/>
      </c>
      <c r="E2966" t="str">
        <f>IF(VLOOKUP($A2966,Parts!$A:$AM,E$1,0)="X",V$2,"")</f>
        <v/>
      </c>
      <c r="F2966" t="str">
        <f>IF(VLOOKUP($A2966,Parts!$A:$AM,F$1,0)="X",W$2,"")</f>
        <v/>
      </c>
      <c r="G2966" t="str">
        <f>IF(VLOOKUP($A2966,Parts!$A:$AM,G$1,0)="X",X$2,"")</f>
        <v/>
      </c>
      <c r="H2966" t="str">
        <f>IF(VLOOKUP($A2966,Parts!$A:$AM,H$1,0)="X",Y$2,"")</f>
        <v/>
      </c>
      <c r="I2966" t="str">
        <f>IF(VLOOKUP($A2966,Parts!$A:$AM,I$1,0)="X",Z$2,"")</f>
        <v/>
      </c>
      <c r="J2966" t="str">
        <f>IF(VLOOKUP($A2966,Parts!$A:$AM,J$1,0)="X",AA$2,"")</f>
        <v/>
      </c>
      <c r="K2966" t="str">
        <f>IF(VLOOKUP($A2966,Parts!$A:$AM,K$1,0)="X",AB$2,"")</f>
        <v/>
      </c>
      <c r="L2966" t="str">
        <f>IF(VLOOKUP($A2966,Parts!$A:$AM,L$1,0)="X",AC$2,"")</f>
        <v/>
      </c>
      <c r="M2966" t="str">
        <f>IF(VLOOKUP($A2966,Parts!$A:$AM,M$1,0)="X",AD$2,"")</f>
        <v/>
      </c>
      <c r="N2966" t="str">
        <f>IF(VLOOKUP($A2966,Parts!$A:$AM,N$1,0)="X",AE$2,"")</f>
        <v/>
      </c>
      <c r="O2966" t="str">
        <f>IF(VLOOKUP($A2966,Parts!$A:$AM,O$1,0)="X",AF$2,"")</f>
        <v/>
      </c>
      <c r="P2966" t="str">
        <f t="shared" si="47"/>
        <v/>
      </c>
    </row>
    <row r="2967" spans="1:16" x14ac:dyDescent="0.25">
      <c r="A2967" t="str">
        <f>Table15[[#This Row],[Name]]</f>
        <v>adapter-rad-0625</v>
      </c>
      <c r="B2967" t="str">
        <f>IF(VLOOKUP($A2967,Parts!$A:$AM,B$1,0)="X",S$2,"")</f>
        <v/>
      </c>
      <c r="C2967" t="str">
        <f>IF(VLOOKUP($A2967,Parts!$A:$AM,C$1,0)="X",T$2,"")</f>
        <v/>
      </c>
      <c r="D2967" t="str">
        <f>IF(VLOOKUP($A2967,Parts!$A:$AM,D$1,0)="X",U$2,"")</f>
        <v/>
      </c>
      <c r="E2967" t="str">
        <f>IF(VLOOKUP($A2967,Parts!$A:$AM,E$1,0)="X",V$2,"")</f>
        <v/>
      </c>
      <c r="F2967" t="str">
        <f>IF(VLOOKUP($A2967,Parts!$A:$AM,F$1,0)="X",W$2,"")</f>
        <v/>
      </c>
      <c r="G2967" t="str">
        <f>IF(VLOOKUP($A2967,Parts!$A:$AM,G$1,0)="X",X$2,"")</f>
        <v/>
      </c>
      <c r="H2967" t="str">
        <f>IF(VLOOKUP($A2967,Parts!$A:$AM,H$1,0)="X",Y$2,"")</f>
        <v/>
      </c>
      <c r="I2967" t="str">
        <f>IF(VLOOKUP($A2967,Parts!$A:$AM,I$1,0)="X",Z$2,"")</f>
        <v/>
      </c>
      <c r="J2967" t="str">
        <f>IF(VLOOKUP($A2967,Parts!$A:$AM,J$1,0)="X",AA$2,"")</f>
        <v/>
      </c>
      <c r="K2967" t="str">
        <f>IF(VLOOKUP($A2967,Parts!$A:$AM,K$1,0)="X",AB$2,"")</f>
        <v/>
      </c>
      <c r="L2967" t="str">
        <f>IF(VLOOKUP($A2967,Parts!$A:$AM,L$1,0)="X",AC$2,"")</f>
        <v/>
      </c>
      <c r="M2967" t="str">
        <f>IF(VLOOKUP($A2967,Parts!$A:$AM,M$1,0)="X",AD$2,"")</f>
        <v/>
      </c>
      <c r="N2967" t="str">
        <f>IF(VLOOKUP($A2967,Parts!$A:$AM,N$1,0)="X",AE$2,"")</f>
        <v/>
      </c>
      <c r="O2967" t="str">
        <f>IF(VLOOKUP($A2967,Parts!$A:$AM,O$1,0)="X",AF$2,"")</f>
        <v/>
      </c>
      <c r="P2967" t="str">
        <f t="shared" si="47"/>
        <v/>
      </c>
    </row>
    <row r="2968" spans="1:16" x14ac:dyDescent="0.25">
      <c r="A2968" t="str">
        <f>Table15[[#This Row],[Name]]</f>
        <v>radr</v>
      </c>
      <c r="B2968" t="str">
        <f>IF(VLOOKUP($A2968,Parts!$A:$AM,B$1,0)="X",S$2,"")</f>
        <v/>
      </c>
      <c r="C2968" t="str">
        <f>IF(VLOOKUP($A2968,Parts!$A:$AM,C$1,0)="X",T$2,"")</f>
        <v/>
      </c>
      <c r="D2968" t="str">
        <f>IF(VLOOKUP($A2968,Parts!$A:$AM,D$1,0)="X",U$2,"")</f>
        <v/>
      </c>
      <c r="E2968" t="str">
        <f>IF(VLOOKUP($A2968,Parts!$A:$AM,E$1,0)="X",V$2,"")</f>
        <v/>
      </c>
      <c r="F2968" t="str">
        <f>IF(VLOOKUP($A2968,Parts!$A:$AM,F$1,0)="X",W$2,"")</f>
        <v/>
      </c>
      <c r="G2968" t="str">
        <f>IF(VLOOKUP($A2968,Parts!$A:$AM,G$1,0)="X",X$2,"")</f>
        <v/>
      </c>
      <c r="H2968" t="str">
        <f>IF(VLOOKUP($A2968,Parts!$A:$AM,H$1,0)="X",Y$2,"")</f>
        <v/>
      </c>
      <c r="I2968" t="str">
        <f>IF(VLOOKUP($A2968,Parts!$A:$AM,I$1,0)="X",Z$2,"")</f>
        <v/>
      </c>
      <c r="J2968" t="str">
        <f>IF(VLOOKUP($A2968,Parts!$A:$AM,J$1,0)="X",AA$2,"")</f>
        <v/>
      </c>
      <c r="K2968" t="str">
        <f>IF(VLOOKUP($A2968,Parts!$A:$AM,K$1,0)="X",AB$2,"")</f>
        <v xml:space="preserve">    MODULE
    { name = ModuleTagNuclear }
</v>
      </c>
      <c r="L2968" t="str">
        <f>IF(VLOOKUP($A2968,Parts!$A:$AM,L$1,0)="X",AC$2,"")</f>
        <v/>
      </c>
      <c r="M2968" t="str">
        <f>IF(VLOOKUP($A2968,Parts!$A:$AM,M$1,0)="X",AD$2,"")</f>
        <v/>
      </c>
      <c r="N2968" t="str">
        <f>IF(VLOOKUP($A2968,Parts!$A:$AM,N$1,0)="X",AE$2,"")</f>
        <v/>
      </c>
      <c r="O2968" t="str">
        <f>IF(VLOOKUP($A2968,Parts!$A:$AM,O$1,0)="X",AF$2,"")</f>
        <v/>
      </c>
      <c r="P2968" t="str">
        <f t="shared" si="47"/>
        <v xml:space="preserve">    MODULE
    { name = ModuleTagNuclear }
</v>
      </c>
    </row>
    <row r="2969" spans="1:16" x14ac:dyDescent="0.25">
      <c r="A2969" t="str">
        <f>Table15[[#This Row],[Name]]</f>
        <v>RO-SNAP-19-RTG</v>
      </c>
      <c r="B2969" t="str">
        <f>IF(VLOOKUP($A2969,Parts!$A:$AM,B$1,0)="X",S$2,"")</f>
        <v/>
      </c>
      <c r="C2969" t="str">
        <f>IF(VLOOKUP($A2969,Parts!$A:$AM,C$1,0)="X",T$2,"")</f>
        <v/>
      </c>
      <c r="D2969" t="str">
        <f>IF(VLOOKUP($A2969,Parts!$A:$AM,D$1,0)="X",U$2,"")</f>
        <v/>
      </c>
      <c r="E2969" t="str">
        <f>IF(VLOOKUP($A2969,Parts!$A:$AM,E$1,0)="X",V$2,"")</f>
        <v/>
      </c>
      <c r="F2969" t="str">
        <f>IF(VLOOKUP($A2969,Parts!$A:$AM,F$1,0)="X",W$2,"")</f>
        <v/>
      </c>
      <c r="G2969" t="str">
        <f>IF(VLOOKUP($A2969,Parts!$A:$AM,G$1,0)="X",X$2,"")</f>
        <v/>
      </c>
      <c r="H2969" t="str">
        <f>IF(VLOOKUP($A2969,Parts!$A:$AM,H$1,0)="X",Y$2,"")</f>
        <v/>
      </c>
      <c r="I2969" t="str">
        <f>IF(VLOOKUP($A2969,Parts!$A:$AM,I$1,0)="X",Z$2,"")</f>
        <v/>
      </c>
      <c r="J2969" t="str">
        <f>IF(VLOOKUP($A2969,Parts!$A:$AM,J$1,0)="X",AA$2,"")</f>
        <v/>
      </c>
      <c r="K2969" t="str">
        <f>IF(VLOOKUP($A2969,Parts!$A:$AM,K$1,0)="X",AB$2,"")</f>
        <v xml:space="preserve">    MODULE
    { name = ModuleTagNuclear }
</v>
      </c>
      <c r="L2969" t="str">
        <f>IF(VLOOKUP($A2969,Parts!$A:$AM,L$1,0)="X",AC$2,"")</f>
        <v/>
      </c>
      <c r="M2969" t="str">
        <f>IF(VLOOKUP($A2969,Parts!$A:$AM,M$1,0)="X",AD$2,"")</f>
        <v/>
      </c>
      <c r="N2969" t="str">
        <f>IF(VLOOKUP($A2969,Parts!$A:$AM,N$1,0)="X",AE$2,"")</f>
        <v/>
      </c>
      <c r="O2969" t="str">
        <f>IF(VLOOKUP($A2969,Parts!$A:$AM,O$1,0)="X",AF$2,"")</f>
        <v/>
      </c>
      <c r="P2969" t="str">
        <f t="shared" si="47"/>
        <v xml:space="preserve">    MODULE
    { name = ModuleTagNuclear }
</v>
      </c>
    </row>
    <row r="2970" spans="1:16" x14ac:dyDescent="0.25">
      <c r="A2970" t="str">
        <f>Table15[[#This Row],[Name]]</f>
        <v>rtgMini</v>
      </c>
      <c r="B2970" t="str">
        <f>IF(VLOOKUP($A2970,Parts!$A:$AM,B$1,0)="X",S$2,"")</f>
        <v/>
      </c>
      <c r="C2970" t="str">
        <f>IF(VLOOKUP($A2970,Parts!$A:$AM,C$1,0)="X",T$2,"")</f>
        <v/>
      </c>
      <c r="D2970" t="str">
        <f>IF(VLOOKUP($A2970,Parts!$A:$AM,D$1,0)="X",U$2,"")</f>
        <v/>
      </c>
      <c r="E2970" t="str">
        <f>IF(VLOOKUP($A2970,Parts!$A:$AM,E$1,0)="X",V$2,"")</f>
        <v/>
      </c>
      <c r="F2970" t="str">
        <f>IF(VLOOKUP($A2970,Parts!$A:$AM,F$1,0)="X",W$2,"")</f>
        <v/>
      </c>
      <c r="G2970" t="str">
        <f>IF(VLOOKUP($A2970,Parts!$A:$AM,G$1,0)="X",X$2,"")</f>
        <v/>
      </c>
      <c r="H2970" t="str">
        <f>IF(VLOOKUP($A2970,Parts!$A:$AM,H$1,0)="X",Y$2,"")</f>
        <v/>
      </c>
      <c r="I2970" t="str">
        <f>IF(VLOOKUP($A2970,Parts!$A:$AM,I$1,0)="X",Z$2,"")</f>
        <v/>
      </c>
      <c r="J2970" t="str">
        <f>IF(VLOOKUP($A2970,Parts!$A:$AM,J$1,0)="X",AA$2,"")</f>
        <v/>
      </c>
      <c r="K2970" t="str">
        <f>IF(VLOOKUP($A2970,Parts!$A:$AM,K$1,0)="X",AB$2,"")</f>
        <v/>
      </c>
      <c r="L2970" t="str">
        <f>IF(VLOOKUP($A2970,Parts!$A:$AM,L$1,0)="X",AC$2,"")</f>
        <v/>
      </c>
      <c r="M2970" t="str">
        <f>IF(VLOOKUP($A2970,Parts!$A:$AM,M$1,0)="X",AD$2,"")</f>
        <v/>
      </c>
      <c r="N2970" t="str">
        <f>IF(VLOOKUP($A2970,Parts!$A:$AM,N$1,0)="X",AE$2,"")</f>
        <v/>
      </c>
      <c r="O2970" t="str">
        <f>IF(VLOOKUP($A2970,Parts!$A:$AM,O$1,0)="X",AF$2,"")</f>
        <v/>
      </c>
      <c r="P2970" t="str">
        <f t="shared" si="47"/>
        <v/>
      </c>
    </row>
    <row r="2971" spans="1:16" x14ac:dyDescent="0.25">
      <c r="A2971" t="str">
        <f>Table15[[#This Row],[Name]]</f>
        <v>RO-SNAP-9-RTG</v>
      </c>
      <c r="B2971" t="str">
        <f>IF(VLOOKUP($A2971,Parts!$A:$AM,B$1,0)="X",S$2,"")</f>
        <v/>
      </c>
      <c r="C2971" t="str">
        <f>IF(VLOOKUP($A2971,Parts!$A:$AM,C$1,0)="X",T$2,"")</f>
        <v/>
      </c>
      <c r="D2971" t="str">
        <f>IF(VLOOKUP($A2971,Parts!$A:$AM,D$1,0)="X",U$2,"")</f>
        <v/>
      </c>
      <c r="E2971" t="str">
        <f>IF(VLOOKUP($A2971,Parts!$A:$AM,E$1,0)="X",V$2,"")</f>
        <v/>
      </c>
      <c r="F2971" t="str">
        <f>IF(VLOOKUP($A2971,Parts!$A:$AM,F$1,0)="X",W$2,"")</f>
        <v/>
      </c>
      <c r="G2971" t="str">
        <f>IF(VLOOKUP($A2971,Parts!$A:$AM,G$1,0)="X",X$2,"")</f>
        <v/>
      </c>
      <c r="H2971" t="str">
        <f>IF(VLOOKUP($A2971,Parts!$A:$AM,H$1,0)="X",Y$2,"")</f>
        <v/>
      </c>
      <c r="I2971" t="str">
        <f>IF(VLOOKUP($A2971,Parts!$A:$AM,I$1,0)="X",Z$2,"")</f>
        <v/>
      </c>
      <c r="J2971" t="str">
        <f>IF(VLOOKUP($A2971,Parts!$A:$AM,J$1,0)="X",AA$2,"")</f>
        <v/>
      </c>
      <c r="K2971" t="str">
        <f>IF(VLOOKUP($A2971,Parts!$A:$AM,K$1,0)="X",AB$2,"")</f>
        <v xml:space="preserve">    MODULE
    { name = ModuleTagNuclear }
</v>
      </c>
      <c r="L2971" t="str">
        <f>IF(VLOOKUP($A2971,Parts!$A:$AM,L$1,0)="X",AC$2,"")</f>
        <v/>
      </c>
      <c r="M2971" t="str">
        <f>IF(VLOOKUP($A2971,Parts!$A:$AM,M$1,0)="X",AD$2,"")</f>
        <v/>
      </c>
      <c r="N2971" t="str">
        <f>IF(VLOOKUP($A2971,Parts!$A:$AM,N$1,0)="X",AE$2,"")</f>
        <v/>
      </c>
      <c r="O2971" t="str">
        <f>IF(VLOOKUP($A2971,Parts!$A:$AM,O$1,0)="X",AF$2,"")</f>
        <v/>
      </c>
      <c r="P2971" t="str">
        <f t="shared" si="47"/>
        <v xml:space="preserve">    MODULE
    { name = ModuleTagNuclear }
</v>
      </c>
    </row>
    <row r="2972" spans="1:16" x14ac:dyDescent="0.25">
      <c r="A2972" t="str">
        <f>Table15[[#This Row],[Name]]</f>
        <v>dmSoilMoisture</v>
      </c>
      <c r="B2972" t="str">
        <f>IF(VLOOKUP($A2972,Parts!$A:$AM,B$1,0)="X",S$2,"")</f>
        <v/>
      </c>
      <c r="C2972" t="str">
        <f>IF(VLOOKUP($A2972,Parts!$A:$AM,C$1,0)="X",T$2,"")</f>
        <v/>
      </c>
      <c r="D2972" t="str">
        <f>IF(VLOOKUP($A2972,Parts!$A:$AM,D$1,0)="X",U$2,"")</f>
        <v/>
      </c>
      <c r="E2972" t="str">
        <f>IF(VLOOKUP($A2972,Parts!$A:$AM,E$1,0)="X",V$2,"")</f>
        <v/>
      </c>
      <c r="F2972" t="str">
        <f>IF(VLOOKUP($A2972,Parts!$A:$AM,F$1,0)="X",W$2,"")</f>
        <v/>
      </c>
      <c r="G2972" t="str">
        <f>IF(VLOOKUP($A2972,Parts!$A:$AM,G$1,0)="X",X$2,"")</f>
        <v/>
      </c>
      <c r="H2972" t="str">
        <f>IF(VLOOKUP($A2972,Parts!$A:$AM,H$1,0)="X",Y$2,"")</f>
        <v/>
      </c>
      <c r="I2972" t="str">
        <f>IF(VLOOKUP($A2972,Parts!$A:$AM,I$1,0)="X",Z$2,"")</f>
        <v/>
      </c>
      <c r="J2972" t="str">
        <f>IF(VLOOKUP($A2972,Parts!$A:$AM,J$1,0)="X",AA$2,"")</f>
        <v/>
      </c>
      <c r="K2972" t="str">
        <f>IF(VLOOKUP($A2972,Parts!$A:$AM,K$1,0)="X",AB$2,"")</f>
        <v/>
      </c>
      <c r="L2972" t="str">
        <f>IF(VLOOKUP($A2972,Parts!$A:$AM,L$1,0)="X",AC$2,"")</f>
        <v/>
      </c>
      <c r="M2972" t="str">
        <f>IF(VLOOKUP($A2972,Parts!$A:$AM,M$1,0)="X",AD$2,"")</f>
        <v/>
      </c>
      <c r="N2972" t="str">
        <f>IF(VLOOKUP($A2972,Parts!$A:$AM,N$1,0)="X",AE$2,"")</f>
        <v/>
      </c>
      <c r="O2972" t="str">
        <f>IF(VLOOKUP($A2972,Parts!$A:$AM,O$1,0)="X",AF$2,"")</f>
        <v/>
      </c>
      <c r="P2972" t="str">
        <f t="shared" si="47"/>
        <v/>
      </c>
    </row>
    <row r="2973" spans="1:16" x14ac:dyDescent="0.25">
      <c r="A2973" t="str">
        <f>Table15[[#This Row],[Name]]</f>
        <v>SSTU-ST-GEN-DSP-DOS-SF</v>
      </c>
      <c r="B2973" t="str">
        <f>IF(VLOOKUP($A2973,Parts!$A:$AM,B$1,0)="X",S$2,"")</f>
        <v/>
      </c>
      <c r="C2973" t="str">
        <f>IF(VLOOKUP($A2973,Parts!$A:$AM,C$1,0)="X",T$2,"")</f>
        <v/>
      </c>
      <c r="D2973" t="str">
        <f>IF(VLOOKUP($A2973,Parts!$A:$AM,D$1,0)="X",U$2,"")</f>
        <v/>
      </c>
      <c r="E2973" t="str">
        <f>IF(VLOOKUP($A2973,Parts!$A:$AM,E$1,0)="X",V$2,"")</f>
        <v/>
      </c>
      <c r="F2973" t="str">
        <f>IF(VLOOKUP($A2973,Parts!$A:$AM,F$1,0)="X",W$2,"")</f>
        <v/>
      </c>
      <c r="G2973" t="str">
        <f>IF(VLOOKUP($A2973,Parts!$A:$AM,G$1,0)="X",X$2,"")</f>
        <v/>
      </c>
      <c r="H2973" t="str">
        <f>IF(VLOOKUP($A2973,Parts!$A:$AM,H$1,0)="X",Y$2,"")</f>
        <v/>
      </c>
      <c r="I2973" t="str">
        <f>IF(VLOOKUP($A2973,Parts!$A:$AM,I$1,0)="X",Z$2,"")</f>
        <v/>
      </c>
      <c r="J2973" t="str">
        <f>IF(VLOOKUP($A2973,Parts!$A:$AM,J$1,0)="X",AA$2,"")</f>
        <v/>
      </c>
      <c r="K2973" t="str">
        <f>IF(VLOOKUP($A2973,Parts!$A:$AM,K$1,0)="X",AB$2,"")</f>
        <v/>
      </c>
      <c r="L2973" t="str">
        <f>IF(VLOOKUP($A2973,Parts!$A:$AM,L$1,0)="X",AC$2,"")</f>
        <v/>
      </c>
      <c r="M2973" t="str">
        <f>IF(VLOOKUP($A2973,Parts!$A:$AM,M$1,0)="X",AD$2,"")</f>
        <v/>
      </c>
      <c r="N2973" t="str">
        <f>IF(VLOOKUP($A2973,Parts!$A:$AM,N$1,0)="X",AE$2,"")</f>
        <v/>
      </c>
      <c r="O2973" t="str">
        <f>IF(VLOOKUP($A2973,Parts!$A:$AM,O$1,0)="X",AF$2,"")</f>
        <v/>
      </c>
      <c r="P2973" t="str">
        <f t="shared" si="47"/>
        <v/>
      </c>
    </row>
    <row r="2974" spans="1:16" x14ac:dyDescent="0.25">
      <c r="A2974" t="str">
        <f>Table15[[#This Row],[Name]]</f>
        <v>CXA_P5</v>
      </c>
      <c r="B2974" t="str">
        <f>IF(VLOOKUP($A2974,Parts!$A:$AM,B$1,0)="X",S$2,"")</f>
        <v/>
      </c>
      <c r="C2974" t="str">
        <f>IF(VLOOKUP($A2974,Parts!$A:$AM,C$1,0)="X",T$2,"")</f>
        <v/>
      </c>
      <c r="D2974" t="str">
        <f>IF(VLOOKUP($A2974,Parts!$A:$AM,D$1,0)="X",U$2,"")</f>
        <v/>
      </c>
      <c r="E2974" t="str">
        <f>IF(VLOOKUP($A2974,Parts!$A:$AM,E$1,0)="X",V$2,"")</f>
        <v/>
      </c>
      <c r="F2974" t="str">
        <f>IF(VLOOKUP($A2974,Parts!$A:$AM,F$1,0)="X",W$2,"")</f>
        <v/>
      </c>
      <c r="G2974" t="str">
        <f>IF(VLOOKUP($A2974,Parts!$A:$AM,G$1,0)="X",X$2,"")</f>
        <v/>
      </c>
      <c r="H2974" t="str">
        <f>IF(VLOOKUP($A2974,Parts!$A:$AM,H$1,0)="X",Y$2,"")</f>
        <v/>
      </c>
      <c r="I2974" t="str">
        <f>IF(VLOOKUP($A2974,Parts!$A:$AM,I$1,0)="X",Z$2,"")</f>
        <v/>
      </c>
      <c r="J2974" t="str">
        <f>IF(VLOOKUP($A2974,Parts!$A:$AM,J$1,0)="X",AA$2,"")</f>
        <v/>
      </c>
      <c r="K2974" t="str">
        <f>IF(VLOOKUP($A2974,Parts!$A:$AM,K$1,0)="X",AB$2,"")</f>
        <v/>
      </c>
      <c r="L2974" t="str">
        <f>IF(VLOOKUP($A2974,Parts!$A:$AM,L$1,0)="X",AC$2,"")</f>
        <v/>
      </c>
      <c r="M2974" t="str">
        <f>IF(VLOOKUP($A2974,Parts!$A:$AM,M$1,0)="X",AD$2,"")</f>
        <v/>
      </c>
      <c r="N2974" t="str">
        <f>IF(VLOOKUP($A2974,Parts!$A:$AM,N$1,0)="X",AE$2,"")</f>
        <v/>
      </c>
      <c r="O2974" t="str">
        <f>IF(VLOOKUP($A2974,Parts!$A:$AM,O$1,0)="X",AF$2,"")</f>
        <v/>
      </c>
      <c r="P2974" t="str">
        <f t="shared" si="47"/>
        <v/>
      </c>
    </row>
    <row r="2975" spans="1:16" x14ac:dyDescent="0.25">
      <c r="A2975" t="str">
        <f>Table15[[#This Row],[Name]]</f>
        <v>SSTU-ST-GEN-DSP-DOS-T</v>
      </c>
      <c r="B2975" t="str">
        <f>IF(VLOOKUP($A2975,Parts!$A:$AM,B$1,0)="X",S$2,"")</f>
        <v/>
      </c>
      <c r="C2975" t="str">
        <f>IF(VLOOKUP($A2975,Parts!$A:$AM,C$1,0)="X",T$2,"")</f>
        <v/>
      </c>
      <c r="D2975" t="str">
        <f>IF(VLOOKUP($A2975,Parts!$A:$AM,D$1,0)="X",U$2,"")</f>
        <v/>
      </c>
      <c r="E2975" t="str">
        <f>IF(VLOOKUP($A2975,Parts!$A:$AM,E$1,0)="X",V$2,"")</f>
        <v/>
      </c>
      <c r="F2975" t="str">
        <f>IF(VLOOKUP($A2975,Parts!$A:$AM,F$1,0)="X",W$2,"")</f>
        <v/>
      </c>
      <c r="G2975" t="str">
        <f>IF(VLOOKUP($A2975,Parts!$A:$AM,G$1,0)="X",X$2,"")</f>
        <v/>
      </c>
      <c r="H2975" t="str">
        <f>IF(VLOOKUP($A2975,Parts!$A:$AM,H$1,0)="X",Y$2,"")</f>
        <v/>
      </c>
      <c r="I2975" t="str">
        <f>IF(VLOOKUP($A2975,Parts!$A:$AM,I$1,0)="X",Z$2,"")</f>
        <v/>
      </c>
      <c r="J2975" t="str">
        <f>IF(VLOOKUP($A2975,Parts!$A:$AM,J$1,0)="X",AA$2,"")</f>
        <v/>
      </c>
      <c r="K2975" t="str">
        <f>IF(VLOOKUP($A2975,Parts!$A:$AM,K$1,0)="X",AB$2,"")</f>
        <v/>
      </c>
      <c r="L2975" t="str">
        <f>IF(VLOOKUP($A2975,Parts!$A:$AM,L$1,0)="X",AC$2,"")</f>
        <v/>
      </c>
      <c r="M2975" t="str">
        <f>IF(VLOOKUP($A2975,Parts!$A:$AM,M$1,0)="X",AD$2,"")</f>
        <v/>
      </c>
      <c r="N2975" t="str">
        <f>IF(VLOOKUP($A2975,Parts!$A:$AM,N$1,0)="X",AE$2,"")</f>
        <v/>
      </c>
      <c r="O2975" t="str">
        <f>IF(VLOOKUP($A2975,Parts!$A:$AM,O$1,0)="X",AF$2,"")</f>
        <v/>
      </c>
      <c r="P2975" t="str">
        <f t="shared" si="47"/>
        <v/>
      </c>
    </row>
    <row r="2976" spans="1:16" x14ac:dyDescent="0.25">
      <c r="A2976" t="str">
        <f>Table15[[#This Row],[Name]]</f>
        <v>dmSolarCollector</v>
      </c>
      <c r="B2976" t="str">
        <f>IF(VLOOKUP($A2976,Parts!$A:$AM,B$1,0)="X",S$2,"")</f>
        <v/>
      </c>
      <c r="C2976" t="str">
        <f>IF(VLOOKUP($A2976,Parts!$A:$AM,C$1,0)="X",T$2,"")</f>
        <v/>
      </c>
      <c r="D2976" t="str">
        <f>IF(VLOOKUP($A2976,Parts!$A:$AM,D$1,0)="X",U$2,"")</f>
        <v/>
      </c>
      <c r="E2976" t="str">
        <f>IF(VLOOKUP($A2976,Parts!$A:$AM,E$1,0)="X",V$2,"")</f>
        <v/>
      </c>
      <c r="F2976" t="str">
        <f>IF(VLOOKUP($A2976,Parts!$A:$AM,F$1,0)="X",W$2,"")</f>
        <v/>
      </c>
      <c r="G2976" t="str">
        <f>IF(VLOOKUP($A2976,Parts!$A:$AM,G$1,0)="X",X$2,"")</f>
        <v/>
      </c>
      <c r="H2976" t="str">
        <f>IF(VLOOKUP($A2976,Parts!$A:$AM,H$1,0)="X",Y$2,"")</f>
        <v/>
      </c>
      <c r="I2976" t="str">
        <f>IF(VLOOKUP($A2976,Parts!$A:$AM,I$1,0)="X",Z$2,"")</f>
        <v/>
      </c>
      <c r="J2976" t="str">
        <f>IF(VLOOKUP($A2976,Parts!$A:$AM,J$1,0)="X",AA$2,"")</f>
        <v/>
      </c>
      <c r="K2976" t="str">
        <f>IF(VLOOKUP($A2976,Parts!$A:$AM,K$1,0)="X",AB$2,"")</f>
        <v/>
      </c>
      <c r="L2976" t="str">
        <f>IF(VLOOKUP($A2976,Parts!$A:$AM,L$1,0)="X",AC$2,"")</f>
        <v/>
      </c>
      <c r="M2976" t="str">
        <f>IF(VLOOKUP($A2976,Parts!$A:$AM,M$1,0)="X",AD$2,"")</f>
        <v/>
      </c>
      <c r="N2976" t="str">
        <f>IF(VLOOKUP($A2976,Parts!$A:$AM,N$1,0)="X",AE$2,"")</f>
        <v/>
      </c>
      <c r="O2976" t="str">
        <f>IF(VLOOKUP($A2976,Parts!$A:$AM,O$1,0)="X",AF$2,"")</f>
        <v/>
      </c>
      <c r="P2976" t="str">
        <f t="shared" si="47"/>
        <v/>
      </c>
    </row>
    <row r="2977" spans="1:16" x14ac:dyDescent="0.25">
      <c r="A2977" t="str">
        <f>Table15[[#This Row],[Name]]</f>
        <v>RealISRU_SolidOxideElectrolyzer</v>
      </c>
      <c r="B2977" t="str">
        <f>IF(VLOOKUP($A2977,Parts!$A:$AM,B$1,0)="X",S$2,"")</f>
        <v/>
      </c>
      <c r="C2977" t="str">
        <f>IF(VLOOKUP($A2977,Parts!$A:$AM,C$1,0)="X",T$2,"")</f>
        <v/>
      </c>
      <c r="D2977" t="str">
        <f>IF(VLOOKUP($A2977,Parts!$A:$AM,D$1,0)="X",U$2,"")</f>
        <v/>
      </c>
      <c r="E2977" t="str">
        <f>IF(VLOOKUP($A2977,Parts!$A:$AM,E$1,0)="X",V$2,"")</f>
        <v/>
      </c>
      <c r="F2977" t="str">
        <f>IF(VLOOKUP($A2977,Parts!$A:$AM,F$1,0)="X",W$2,"")</f>
        <v/>
      </c>
      <c r="G2977" t="str">
        <f>IF(VLOOKUP($A2977,Parts!$A:$AM,G$1,0)="X",X$2,"")</f>
        <v/>
      </c>
      <c r="H2977" t="str">
        <f>IF(VLOOKUP($A2977,Parts!$A:$AM,H$1,0)="X",Y$2,"")</f>
        <v/>
      </c>
      <c r="I2977" t="str">
        <f>IF(VLOOKUP($A2977,Parts!$A:$AM,I$1,0)="X",Z$2,"")</f>
        <v/>
      </c>
      <c r="J2977" t="str">
        <f>IF(VLOOKUP($A2977,Parts!$A:$AM,J$1,0)="X",AA$2,"")</f>
        <v/>
      </c>
      <c r="K2977" t="str">
        <f>IF(VLOOKUP($A2977,Parts!$A:$AM,K$1,0)="X",AB$2,"")</f>
        <v/>
      </c>
      <c r="L2977" t="str">
        <f>IF(VLOOKUP($A2977,Parts!$A:$AM,L$1,0)="X",AC$2,"")</f>
        <v/>
      </c>
      <c r="M2977" t="str">
        <f>IF(VLOOKUP($A2977,Parts!$A:$AM,M$1,0)="X",AD$2,"")</f>
        <v/>
      </c>
      <c r="N2977" t="str">
        <f>IF(VLOOKUP($A2977,Parts!$A:$AM,N$1,0)="X",AE$2,"")</f>
        <v/>
      </c>
      <c r="O2977" t="str">
        <f>IF(VLOOKUP($A2977,Parts!$A:$AM,O$1,0)="X",AF$2,"")</f>
        <v/>
      </c>
      <c r="P2977" t="str">
        <f t="shared" si="47"/>
        <v/>
      </c>
    </row>
    <row r="2978" spans="1:16" x14ac:dyDescent="0.25">
      <c r="A2978" t="str">
        <f>Table15[[#This Row],[Name]]</f>
        <v>proceduralSRBRealFuels</v>
      </c>
      <c r="B2978" t="str">
        <f>IF(VLOOKUP($A2978,Parts!$A:$AM,B$1,0)="X",S$2,"")</f>
        <v/>
      </c>
      <c r="C2978" t="str">
        <f>IF(VLOOKUP($A2978,Parts!$A:$AM,C$1,0)="X",T$2,"")</f>
        <v/>
      </c>
      <c r="D2978" t="str">
        <f>IF(VLOOKUP($A2978,Parts!$A:$AM,D$1,0)="X",U$2,"")</f>
        <v/>
      </c>
      <c r="E2978" t="str">
        <f>IF(VLOOKUP($A2978,Parts!$A:$AM,E$1,0)="X",V$2,"")</f>
        <v/>
      </c>
      <c r="F2978" t="str">
        <f>IF(VLOOKUP($A2978,Parts!$A:$AM,F$1,0)="X",W$2,"")</f>
        <v/>
      </c>
      <c r="G2978" t="str">
        <f>IF(VLOOKUP($A2978,Parts!$A:$AM,G$1,0)="X",X$2,"")</f>
        <v xml:space="preserve">    MODULE
    { name = ModuleTagEngineSolid }
</v>
      </c>
      <c r="H2978" t="str">
        <f>IF(VLOOKUP($A2978,Parts!$A:$AM,H$1,0)="X",Y$2,"")</f>
        <v/>
      </c>
      <c r="I2978" t="str">
        <f>IF(VLOOKUP($A2978,Parts!$A:$AM,I$1,0)="X",Z$2,"")</f>
        <v/>
      </c>
      <c r="J2978" t="str">
        <f>IF(VLOOKUP($A2978,Parts!$A:$AM,J$1,0)="X",AA$2,"")</f>
        <v/>
      </c>
      <c r="K2978" t="str">
        <f>IF(VLOOKUP($A2978,Parts!$A:$AM,K$1,0)="X",AB$2,"")</f>
        <v/>
      </c>
      <c r="L2978" t="str">
        <f>IF(VLOOKUP($A2978,Parts!$A:$AM,L$1,0)="X",AC$2,"")</f>
        <v/>
      </c>
      <c r="M2978" t="str">
        <f>IF(VLOOKUP($A2978,Parts!$A:$AM,M$1,0)="X",AD$2,"")</f>
        <v/>
      </c>
      <c r="N2978" t="str">
        <f>IF(VLOOKUP($A2978,Parts!$A:$AM,N$1,0)="X",AE$2,"")</f>
        <v/>
      </c>
      <c r="O2978" t="str">
        <f>IF(VLOOKUP($A2978,Parts!$A:$AM,O$1,0)="X",AF$2,"")</f>
        <v/>
      </c>
      <c r="P2978" t="str">
        <f t="shared" si="47"/>
        <v xml:space="preserve">    MODULE
    { name = ModuleTagEngineSolid }
</v>
      </c>
    </row>
    <row r="2979" spans="1:16" x14ac:dyDescent="0.25">
      <c r="A2979">
        <f>Table15[[#This Row],[Name]]</f>
        <v>0</v>
      </c>
      <c r="B2979" t="e">
        <f>IF(VLOOKUP($A2979,Parts!$A:$AM,B$1,0)="X",S$2,"")</f>
        <v>#N/A</v>
      </c>
      <c r="C2979" t="e">
        <f>IF(VLOOKUP($A2979,Parts!$A:$AM,C$1,0)="X",T$2,"")</f>
        <v>#N/A</v>
      </c>
      <c r="D2979" t="e">
        <f>IF(VLOOKUP($A2979,Parts!$A:$AM,D$1,0)="X",U$2,"")</f>
        <v>#N/A</v>
      </c>
      <c r="E2979" t="e">
        <f>IF(VLOOKUP($A2979,Parts!$A:$AM,E$1,0)="X",V$2,"")</f>
        <v>#N/A</v>
      </c>
      <c r="F2979" t="e">
        <f>IF(VLOOKUP($A2979,Parts!$A:$AM,F$1,0)="X",W$2,"")</f>
        <v>#N/A</v>
      </c>
      <c r="G2979" t="e">
        <f>IF(VLOOKUP($A2979,Parts!$A:$AM,G$1,0)="X",X$2,"")</f>
        <v>#N/A</v>
      </c>
      <c r="H2979" t="e">
        <f>IF(VLOOKUP($A2979,Parts!$A:$AM,H$1,0)="X",Y$2,"")</f>
        <v>#N/A</v>
      </c>
      <c r="I2979" t="e">
        <f>IF(VLOOKUP($A2979,Parts!$A:$AM,I$1,0)="X",Z$2,"")</f>
        <v>#N/A</v>
      </c>
      <c r="J2979" t="e">
        <f>IF(VLOOKUP($A2979,Parts!$A:$AM,J$1,0)="X",AA$2,"")</f>
        <v>#N/A</v>
      </c>
      <c r="K2979" t="e">
        <f>IF(VLOOKUP($A2979,Parts!$A:$AM,K$1,0)="X",AB$2,"")</f>
        <v>#N/A</v>
      </c>
      <c r="L2979" t="e">
        <f>IF(VLOOKUP($A2979,Parts!$A:$AM,L$1,0)="X",AC$2,"")</f>
        <v>#N/A</v>
      </c>
      <c r="M2979" t="e">
        <f>IF(VLOOKUP($A2979,Parts!$A:$AM,M$1,0)="X",AD$2,"")</f>
        <v>#N/A</v>
      </c>
      <c r="N2979" t="e">
        <f>IF(VLOOKUP($A2979,Parts!$A:$AM,N$1,0)="X",AE$2,"")</f>
        <v>#N/A</v>
      </c>
      <c r="O2979" t="e">
        <f>IF(VLOOKUP($A2979,Parts!$A:$AM,O$1,0)="X",AF$2,"")</f>
        <v>#N/A</v>
      </c>
      <c r="P2979" t="e">
        <f t="shared" si="47"/>
        <v>#N/A</v>
      </c>
    </row>
    <row r="2980" spans="1:16" x14ac:dyDescent="0.25">
      <c r="A2980">
        <f>Table15[[#This Row],[Name]]</f>
        <v>0</v>
      </c>
      <c r="B2980" t="e">
        <f>IF(VLOOKUP($A2980,Parts!$A:$AM,B$1,0)="X",S$2,"")</f>
        <v>#N/A</v>
      </c>
      <c r="C2980" t="e">
        <f>IF(VLOOKUP($A2980,Parts!$A:$AM,C$1,0)="X",T$2,"")</f>
        <v>#N/A</v>
      </c>
      <c r="D2980" t="e">
        <f>IF(VLOOKUP($A2980,Parts!$A:$AM,D$1,0)="X",U$2,"")</f>
        <v>#N/A</v>
      </c>
      <c r="E2980" t="e">
        <f>IF(VLOOKUP($A2980,Parts!$A:$AM,E$1,0)="X",V$2,"")</f>
        <v>#N/A</v>
      </c>
      <c r="F2980" t="e">
        <f>IF(VLOOKUP($A2980,Parts!$A:$AM,F$1,0)="X",W$2,"")</f>
        <v>#N/A</v>
      </c>
      <c r="G2980" t="e">
        <f>IF(VLOOKUP($A2980,Parts!$A:$AM,G$1,0)="X",X$2,"")</f>
        <v>#N/A</v>
      </c>
      <c r="H2980" t="e">
        <f>IF(VLOOKUP($A2980,Parts!$A:$AM,H$1,0)="X",Y$2,"")</f>
        <v>#N/A</v>
      </c>
      <c r="I2980" t="e">
        <f>IF(VLOOKUP($A2980,Parts!$A:$AM,I$1,0)="X",Z$2,"")</f>
        <v>#N/A</v>
      </c>
      <c r="J2980" t="e">
        <f>IF(VLOOKUP($A2980,Parts!$A:$AM,J$1,0)="X",AA$2,"")</f>
        <v>#N/A</v>
      </c>
      <c r="K2980" t="e">
        <f>IF(VLOOKUP($A2980,Parts!$A:$AM,K$1,0)="X",AB$2,"")</f>
        <v>#N/A</v>
      </c>
      <c r="L2980" t="e">
        <f>IF(VLOOKUP($A2980,Parts!$A:$AM,L$1,0)="X",AC$2,"")</f>
        <v>#N/A</v>
      </c>
      <c r="M2980" t="e">
        <f>IF(VLOOKUP($A2980,Parts!$A:$AM,M$1,0)="X",AD$2,"")</f>
        <v>#N/A</v>
      </c>
      <c r="N2980" t="e">
        <f>IF(VLOOKUP($A2980,Parts!$A:$AM,N$1,0)="X",AE$2,"")</f>
        <v>#N/A</v>
      </c>
      <c r="O2980" t="e">
        <f>IF(VLOOKUP($A2980,Parts!$A:$AM,O$1,0)="X",AF$2,"")</f>
        <v>#N/A</v>
      </c>
      <c r="P2980" t="e">
        <f t="shared" si="47"/>
        <v>#N/A</v>
      </c>
    </row>
    <row r="2981" spans="1:16" x14ac:dyDescent="0.25">
      <c r="A2981">
        <f>Table15[[#This Row],[Name]]</f>
        <v>0</v>
      </c>
      <c r="B2981" t="e">
        <f>IF(VLOOKUP($A2981,Parts!$A:$AM,B$1,0)="X",S$2,"")</f>
        <v>#N/A</v>
      </c>
      <c r="C2981" t="e">
        <f>IF(VLOOKUP($A2981,Parts!$A:$AM,C$1,0)="X",T$2,"")</f>
        <v>#N/A</v>
      </c>
      <c r="D2981" t="e">
        <f>IF(VLOOKUP($A2981,Parts!$A:$AM,D$1,0)="X",U$2,"")</f>
        <v>#N/A</v>
      </c>
      <c r="E2981" t="e">
        <f>IF(VLOOKUP($A2981,Parts!$A:$AM,E$1,0)="X",V$2,"")</f>
        <v>#N/A</v>
      </c>
      <c r="F2981" t="e">
        <f>IF(VLOOKUP($A2981,Parts!$A:$AM,F$1,0)="X",W$2,"")</f>
        <v>#N/A</v>
      </c>
      <c r="G2981" t="e">
        <f>IF(VLOOKUP($A2981,Parts!$A:$AM,G$1,0)="X",X$2,"")</f>
        <v>#N/A</v>
      </c>
      <c r="H2981" t="e">
        <f>IF(VLOOKUP($A2981,Parts!$A:$AM,H$1,0)="X",Y$2,"")</f>
        <v>#N/A</v>
      </c>
      <c r="I2981" t="e">
        <f>IF(VLOOKUP($A2981,Parts!$A:$AM,I$1,0)="X",Z$2,"")</f>
        <v>#N/A</v>
      </c>
      <c r="J2981" t="e">
        <f>IF(VLOOKUP($A2981,Parts!$A:$AM,J$1,0)="X",AA$2,"")</f>
        <v>#N/A</v>
      </c>
      <c r="K2981" t="e">
        <f>IF(VLOOKUP($A2981,Parts!$A:$AM,K$1,0)="X",AB$2,"")</f>
        <v>#N/A</v>
      </c>
      <c r="L2981" t="e">
        <f>IF(VLOOKUP($A2981,Parts!$A:$AM,L$1,0)="X",AC$2,"")</f>
        <v>#N/A</v>
      </c>
      <c r="M2981" t="e">
        <f>IF(VLOOKUP($A2981,Parts!$A:$AM,M$1,0)="X",AD$2,"")</f>
        <v>#N/A</v>
      </c>
      <c r="N2981" t="e">
        <f>IF(VLOOKUP($A2981,Parts!$A:$AM,N$1,0)="X",AE$2,"")</f>
        <v>#N/A</v>
      </c>
      <c r="O2981" t="e">
        <f>IF(VLOOKUP($A2981,Parts!$A:$AM,O$1,0)="X",AF$2,"")</f>
        <v>#N/A</v>
      </c>
      <c r="P2981" t="e">
        <f t="shared" si="47"/>
        <v>#N/A</v>
      </c>
    </row>
    <row r="2982" spans="1:16" x14ac:dyDescent="0.25">
      <c r="A2982">
        <f>Table15[[#This Row],[Name]]</f>
        <v>0</v>
      </c>
      <c r="B2982" t="e">
        <f>IF(VLOOKUP($A2982,Parts!$A:$AM,B$1,0)="X",S$2,"")</f>
        <v>#N/A</v>
      </c>
      <c r="C2982" t="e">
        <f>IF(VLOOKUP($A2982,Parts!$A:$AM,C$1,0)="X",T$2,"")</f>
        <v>#N/A</v>
      </c>
      <c r="D2982" t="e">
        <f>IF(VLOOKUP($A2982,Parts!$A:$AM,D$1,0)="X",U$2,"")</f>
        <v>#N/A</v>
      </c>
      <c r="E2982" t="e">
        <f>IF(VLOOKUP($A2982,Parts!$A:$AM,E$1,0)="X",V$2,"")</f>
        <v>#N/A</v>
      </c>
      <c r="F2982" t="e">
        <f>IF(VLOOKUP($A2982,Parts!$A:$AM,F$1,0)="X",W$2,"")</f>
        <v>#N/A</v>
      </c>
      <c r="G2982" t="e">
        <f>IF(VLOOKUP($A2982,Parts!$A:$AM,G$1,0)="X",X$2,"")</f>
        <v>#N/A</v>
      </c>
      <c r="H2982" t="e">
        <f>IF(VLOOKUP($A2982,Parts!$A:$AM,H$1,0)="X",Y$2,"")</f>
        <v>#N/A</v>
      </c>
      <c r="I2982" t="e">
        <f>IF(VLOOKUP($A2982,Parts!$A:$AM,I$1,0)="X",Z$2,"")</f>
        <v>#N/A</v>
      </c>
      <c r="J2982" t="e">
        <f>IF(VLOOKUP($A2982,Parts!$A:$AM,J$1,0)="X",AA$2,"")</f>
        <v>#N/A</v>
      </c>
      <c r="K2982" t="e">
        <f>IF(VLOOKUP($A2982,Parts!$A:$AM,K$1,0)="X",AB$2,"")</f>
        <v>#N/A</v>
      </c>
      <c r="L2982" t="e">
        <f>IF(VLOOKUP($A2982,Parts!$A:$AM,L$1,0)="X",AC$2,"")</f>
        <v>#N/A</v>
      </c>
      <c r="M2982" t="e">
        <f>IF(VLOOKUP($A2982,Parts!$A:$AM,M$1,0)="X",AD$2,"")</f>
        <v>#N/A</v>
      </c>
      <c r="N2982" t="e">
        <f>IF(VLOOKUP($A2982,Parts!$A:$AM,N$1,0)="X",AE$2,"")</f>
        <v>#N/A</v>
      </c>
      <c r="O2982" t="e">
        <f>IF(VLOOKUP($A2982,Parts!$A:$AM,O$1,0)="X",AF$2,"")</f>
        <v>#N/A</v>
      </c>
      <c r="P2982" t="e">
        <f t="shared" si="47"/>
        <v>#N/A</v>
      </c>
    </row>
    <row r="2983" spans="1:16" x14ac:dyDescent="0.25">
      <c r="A2983">
        <f>Table15[[#This Row],[Name]]</f>
        <v>0</v>
      </c>
      <c r="B2983" t="e">
        <f>IF(VLOOKUP($A2983,Parts!$A:$AM,B$1,0)="X",S$2,"")</f>
        <v>#N/A</v>
      </c>
      <c r="C2983" t="e">
        <f>IF(VLOOKUP($A2983,Parts!$A:$AM,C$1,0)="X",T$2,"")</f>
        <v>#N/A</v>
      </c>
      <c r="D2983" t="e">
        <f>IF(VLOOKUP($A2983,Parts!$A:$AM,D$1,0)="X",U$2,"")</f>
        <v>#N/A</v>
      </c>
      <c r="E2983" t="e">
        <f>IF(VLOOKUP($A2983,Parts!$A:$AM,E$1,0)="X",V$2,"")</f>
        <v>#N/A</v>
      </c>
      <c r="F2983" t="e">
        <f>IF(VLOOKUP($A2983,Parts!$A:$AM,F$1,0)="X",W$2,"")</f>
        <v>#N/A</v>
      </c>
      <c r="G2983" t="e">
        <f>IF(VLOOKUP($A2983,Parts!$A:$AM,G$1,0)="X",X$2,"")</f>
        <v>#N/A</v>
      </c>
      <c r="H2983" t="e">
        <f>IF(VLOOKUP($A2983,Parts!$A:$AM,H$1,0)="X",Y$2,"")</f>
        <v>#N/A</v>
      </c>
      <c r="I2983" t="e">
        <f>IF(VLOOKUP($A2983,Parts!$A:$AM,I$1,0)="X",Z$2,"")</f>
        <v>#N/A</v>
      </c>
      <c r="J2983" t="e">
        <f>IF(VLOOKUP($A2983,Parts!$A:$AM,J$1,0)="X",AA$2,"")</f>
        <v>#N/A</v>
      </c>
      <c r="K2983" t="e">
        <f>IF(VLOOKUP($A2983,Parts!$A:$AM,K$1,0)="X",AB$2,"")</f>
        <v>#N/A</v>
      </c>
      <c r="L2983" t="e">
        <f>IF(VLOOKUP($A2983,Parts!$A:$AM,L$1,0)="X",AC$2,"")</f>
        <v>#N/A</v>
      </c>
      <c r="M2983" t="e">
        <f>IF(VLOOKUP($A2983,Parts!$A:$AM,M$1,0)="X",AD$2,"")</f>
        <v>#N/A</v>
      </c>
      <c r="N2983" t="e">
        <f>IF(VLOOKUP($A2983,Parts!$A:$AM,N$1,0)="X",AE$2,"")</f>
        <v>#N/A</v>
      </c>
      <c r="O2983" t="e">
        <f>IF(VLOOKUP($A2983,Parts!$A:$AM,O$1,0)="X",AF$2,"")</f>
        <v>#N/A</v>
      </c>
      <c r="P2983" t="e">
        <f t="shared" si="47"/>
        <v>#N/A</v>
      </c>
    </row>
    <row r="2984" spans="1:16" x14ac:dyDescent="0.25">
      <c r="A2984">
        <f>Table15[[#This Row],[Name]]</f>
        <v>0</v>
      </c>
      <c r="B2984" t="e">
        <f>IF(VLOOKUP($A2984,Parts!$A:$AM,B$1,0)="X",S$2,"")</f>
        <v>#N/A</v>
      </c>
      <c r="C2984" t="e">
        <f>IF(VLOOKUP($A2984,Parts!$A:$AM,C$1,0)="X",T$2,"")</f>
        <v>#N/A</v>
      </c>
      <c r="D2984" t="e">
        <f>IF(VLOOKUP($A2984,Parts!$A:$AM,D$1,0)="X",U$2,"")</f>
        <v>#N/A</v>
      </c>
      <c r="E2984" t="e">
        <f>IF(VLOOKUP($A2984,Parts!$A:$AM,E$1,0)="X",V$2,"")</f>
        <v>#N/A</v>
      </c>
      <c r="F2984" t="e">
        <f>IF(VLOOKUP($A2984,Parts!$A:$AM,F$1,0)="X",W$2,"")</f>
        <v>#N/A</v>
      </c>
      <c r="G2984" t="e">
        <f>IF(VLOOKUP($A2984,Parts!$A:$AM,G$1,0)="X",X$2,"")</f>
        <v>#N/A</v>
      </c>
      <c r="H2984" t="e">
        <f>IF(VLOOKUP($A2984,Parts!$A:$AM,H$1,0)="X",Y$2,"")</f>
        <v>#N/A</v>
      </c>
      <c r="I2984" t="e">
        <f>IF(VLOOKUP($A2984,Parts!$A:$AM,I$1,0)="X",Z$2,"")</f>
        <v>#N/A</v>
      </c>
      <c r="J2984" t="e">
        <f>IF(VLOOKUP($A2984,Parts!$A:$AM,J$1,0)="X",AA$2,"")</f>
        <v>#N/A</v>
      </c>
      <c r="K2984" t="e">
        <f>IF(VLOOKUP($A2984,Parts!$A:$AM,K$1,0)="X",AB$2,"")</f>
        <v>#N/A</v>
      </c>
      <c r="L2984" t="e">
        <f>IF(VLOOKUP($A2984,Parts!$A:$AM,L$1,0)="X",AC$2,"")</f>
        <v>#N/A</v>
      </c>
      <c r="M2984" t="e">
        <f>IF(VLOOKUP($A2984,Parts!$A:$AM,M$1,0)="X",AD$2,"")</f>
        <v>#N/A</v>
      </c>
      <c r="N2984" t="e">
        <f>IF(VLOOKUP($A2984,Parts!$A:$AM,N$1,0)="X",AE$2,"")</f>
        <v>#N/A</v>
      </c>
      <c r="O2984" t="e">
        <f>IF(VLOOKUP($A2984,Parts!$A:$AM,O$1,0)="X",AF$2,"")</f>
        <v>#N/A</v>
      </c>
      <c r="P2984" t="e">
        <f t="shared" si="47"/>
        <v>#N/A</v>
      </c>
    </row>
    <row r="2985" spans="1:16" x14ac:dyDescent="0.25">
      <c r="A2985">
        <f>Table15[[#This Row],[Name]]</f>
        <v>0</v>
      </c>
      <c r="B2985" t="e">
        <f>IF(VLOOKUP($A2985,Parts!$A:$AM,B$1,0)="X",S$2,"")</f>
        <v>#N/A</v>
      </c>
      <c r="C2985" t="e">
        <f>IF(VLOOKUP($A2985,Parts!$A:$AM,C$1,0)="X",T$2,"")</f>
        <v>#N/A</v>
      </c>
      <c r="D2985" t="e">
        <f>IF(VLOOKUP($A2985,Parts!$A:$AM,D$1,0)="X",U$2,"")</f>
        <v>#N/A</v>
      </c>
      <c r="E2985" t="e">
        <f>IF(VLOOKUP($A2985,Parts!$A:$AM,E$1,0)="X",V$2,"")</f>
        <v>#N/A</v>
      </c>
      <c r="F2985" t="e">
        <f>IF(VLOOKUP($A2985,Parts!$A:$AM,F$1,0)="X",W$2,"")</f>
        <v>#N/A</v>
      </c>
      <c r="G2985" t="e">
        <f>IF(VLOOKUP($A2985,Parts!$A:$AM,G$1,0)="X",X$2,"")</f>
        <v>#N/A</v>
      </c>
      <c r="H2985" t="e">
        <f>IF(VLOOKUP($A2985,Parts!$A:$AM,H$1,0)="X",Y$2,"")</f>
        <v>#N/A</v>
      </c>
      <c r="I2985" t="e">
        <f>IF(VLOOKUP($A2985,Parts!$A:$AM,I$1,0)="X",Z$2,"")</f>
        <v>#N/A</v>
      </c>
      <c r="J2985" t="e">
        <f>IF(VLOOKUP($A2985,Parts!$A:$AM,J$1,0)="X",AA$2,"")</f>
        <v>#N/A</v>
      </c>
      <c r="K2985" t="e">
        <f>IF(VLOOKUP($A2985,Parts!$A:$AM,K$1,0)="X",AB$2,"")</f>
        <v>#N/A</v>
      </c>
      <c r="L2985" t="e">
        <f>IF(VLOOKUP($A2985,Parts!$A:$AM,L$1,0)="X",AC$2,"")</f>
        <v>#N/A</v>
      </c>
      <c r="M2985" t="e">
        <f>IF(VLOOKUP($A2985,Parts!$A:$AM,M$1,0)="X",AD$2,"")</f>
        <v>#N/A</v>
      </c>
      <c r="N2985" t="e">
        <f>IF(VLOOKUP($A2985,Parts!$A:$AM,N$1,0)="X",AE$2,"")</f>
        <v>#N/A</v>
      </c>
      <c r="O2985" t="e">
        <f>IF(VLOOKUP($A2985,Parts!$A:$AM,O$1,0)="X",AF$2,"")</f>
        <v>#N/A</v>
      </c>
      <c r="P2985" t="e">
        <f t="shared" si="47"/>
        <v>#N/A</v>
      </c>
    </row>
    <row r="2986" spans="1:16" x14ac:dyDescent="0.25">
      <c r="A2986">
        <f>Table15[[#This Row],[Name]]</f>
        <v>0</v>
      </c>
      <c r="B2986" t="e">
        <f>IF(VLOOKUP($A2986,Parts!$A:$AM,B$1,0)="X",S$2,"")</f>
        <v>#N/A</v>
      </c>
      <c r="C2986" t="e">
        <f>IF(VLOOKUP($A2986,Parts!$A:$AM,C$1,0)="X",T$2,"")</f>
        <v>#N/A</v>
      </c>
      <c r="D2986" t="e">
        <f>IF(VLOOKUP($A2986,Parts!$A:$AM,D$1,0)="X",U$2,"")</f>
        <v>#N/A</v>
      </c>
      <c r="E2986" t="e">
        <f>IF(VLOOKUP($A2986,Parts!$A:$AM,E$1,0)="X",V$2,"")</f>
        <v>#N/A</v>
      </c>
      <c r="F2986" t="e">
        <f>IF(VLOOKUP($A2986,Parts!$A:$AM,F$1,0)="X",W$2,"")</f>
        <v>#N/A</v>
      </c>
      <c r="G2986" t="e">
        <f>IF(VLOOKUP($A2986,Parts!$A:$AM,G$1,0)="X",X$2,"")</f>
        <v>#N/A</v>
      </c>
      <c r="H2986" t="e">
        <f>IF(VLOOKUP($A2986,Parts!$A:$AM,H$1,0)="X",Y$2,"")</f>
        <v>#N/A</v>
      </c>
      <c r="I2986" t="e">
        <f>IF(VLOOKUP($A2986,Parts!$A:$AM,I$1,0)="X",Z$2,"")</f>
        <v>#N/A</v>
      </c>
      <c r="J2986" t="e">
        <f>IF(VLOOKUP($A2986,Parts!$A:$AM,J$1,0)="X",AA$2,"")</f>
        <v>#N/A</v>
      </c>
      <c r="K2986" t="e">
        <f>IF(VLOOKUP($A2986,Parts!$A:$AM,K$1,0)="X",AB$2,"")</f>
        <v>#N/A</v>
      </c>
      <c r="L2986" t="e">
        <f>IF(VLOOKUP($A2986,Parts!$A:$AM,L$1,0)="X",AC$2,"")</f>
        <v>#N/A</v>
      </c>
      <c r="M2986" t="e">
        <f>IF(VLOOKUP($A2986,Parts!$A:$AM,M$1,0)="X",AD$2,"")</f>
        <v>#N/A</v>
      </c>
      <c r="N2986" t="e">
        <f>IF(VLOOKUP($A2986,Parts!$A:$AM,N$1,0)="X",AE$2,"")</f>
        <v>#N/A</v>
      </c>
      <c r="O2986" t="e">
        <f>IF(VLOOKUP($A2986,Parts!$A:$AM,O$1,0)="X",AF$2,"")</f>
        <v>#N/A</v>
      </c>
      <c r="P2986" t="e">
        <f t="shared" si="47"/>
        <v>#N/A</v>
      </c>
    </row>
    <row r="2987" spans="1:16" x14ac:dyDescent="0.25">
      <c r="A2987" t="str">
        <f>Table15[[#This Row],[Name]]</f>
        <v>RP0probeSounding0-3m</v>
      </c>
      <c r="B2987" t="str">
        <f>IF(VLOOKUP($A2987,Parts!$A:$AM,B$1,0)="X",S$2,"")</f>
        <v xml:space="preserve">    MODULE
    { name = ModuleTagAvionics }
</v>
      </c>
      <c r="C2987" t="str">
        <f>IF(VLOOKUP($A2987,Parts!$A:$AM,C$1,0)="X",T$2,"")</f>
        <v/>
      </c>
      <c r="D2987" t="str">
        <f>IF(VLOOKUP($A2987,Parts!$A:$AM,D$1,0)="X",U$2,"")</f>
        <v/>
      </c>
      <c r="E2987" t="str">
        <f>IF(VLOOKUP($A2987,Parts!$A:$AM,E$1,0)="X",V$2,"")</f>
        <v/>
      </c>
      <c r="F2987" t="str">
        <f>IF(VLOOKUP($A2987,Parts!$A:$AM,F$1,0)="X",W$2,"")</f>
        <v/>
      </c>
      <c r="G2987" t="str">
        <f>IF(VLOOKUP($A2987,Parts!$A:$AM,G$1,0)="X",X$2,"")</f>
        <v/>
      </c>
      <c r="H2987" t="str">
        <f>IF(VLOOKUP($A2987,Parts!$A:$AM,H$1,0)="X",Y$2,"")</f>
        <v/>
      </c>
      <c r="I2987" t="str">
        <f>IF(VLOOKUP($A2987,Parts!$A:$AM,I$1,0)="X",Z$2,"")</f>
        <v/>
      </c>
      <c r="J2987" t="str">
        <f>IF(VLOOKUP($A2987,Parts!$A:$AM,J$1,0)="X",AA$2,"")</f>
        <v/>
      </c>
      <c r="K2987" t="str">
        <f>IF(VLOOKUP($A2987,Parts!$A:$AM,K$1,0)="X",AB$2,"")</f>
        <v/>
      </c>
      <c r="L2987" t="str">
        <f>IF(VLOOKUP($A2987,Parts!$A:$AM,L$1,0)="X",AC$2,"")</f>
        <v/>
      </c>
      <c r="M2987" t="str">
        <f>IF(VLOOKUP($A2987,Parts!$A:$AM,M$1,0)="X",AD$2,"")</f>
        <v/>
      </c>
      <c r="N2987" t="str">
        <f>IF(VLOOKUP($A2987,Parts!$A:$AM,N$1,0)="X",AE$2,"")</f>
        <v/>
      </c>
      <c r="O2987" t="str">
        <f>IF(VLOOKUP($A2987,Parts!$A:$AM,O$1,0)="X",AF$2,"")</f>
        <v/>
      </c>
      <c r="P2987" t="str">
        <f t="shared" si="47"/>
        <v xml:space="preserve">    MODULE
    { name = ModuleTagAvionics }
</v>
      </c>
    </row>
    <row r="2988" spans="1:16" x14ac:dyDescent="0.25">
      <c r="A2988" t="str">
        <f>Table15[[#This Row],[Name]]</f>
        <v>rn_mag_solar_panel</v>
      </c>
      <c r="B2988" t="str">
        <f>IF(VLOOKUP($A2988,Parts!$A:$AM,B$1,0)="X",S$2,"")</f>
        <v/>
      </c>
      <c r="C2988" t="str">
        <f>IF(VLOOKUP($A2988,Parts!$A:$AM,C$1,0)="X",T$2,"")</f>
        <v/>
      </c>
      <c r="D2988" t="str">
        <f>IF(VLOOKUP($A2988,Parts!$A:$AM,D$1,0)="X",U$2,"")</f>
        <v/>
      </c>
      <c r="E2988" t="str">
        <f>IF(VLOOKUP($A2988,Parts!$A:$AM,E$1,0)="X",V$2,"")</f>
        <v/>
      </c>
      <c r="F2988" t="str">
        <f>IF(VLOOKUP($A2988,Parts!$A:$AM,F$1,0)="X",W$2,"")</f>
        <v/>
      </c>
      <c r="G2988" t="str">
        <f>IF(VLOOKUP($A2988,Parts!$A:$AM,G$1,0)="X",X$2,"")</f>
        <v/>
      </c>
      <c r="H2988" t="str">
        <f>IF(VLOOKUP($A2988,Parts!$A:$AM,H$1,0)="X",Y$2,"")</f>
        <v/>
      </c>
      <c r="I2988" t="str">
        <f>IF(VLOOKUP($A2988,Parts!$A:$AM,I$1,0)="X",Z$2,"")</f>
        <v/>
      </c>
      <c r="J2988" t="str">
        <f>IF(VLOOKUP($A2988,Parts!$A:$AM,J$1,0)="X",AA$2,"")</f>
        <v/>
      </c>
      <c r="K2988" t="str">
        <f>IF(VLOOKUP($A2988,Parts!$A:$AM,K$1,0)="X",AB$2,"")</f>
        <v/>
      </c>
      <c r="L2988" t="str">
        <f>IF(VLOOKUP($A2988,Parts!$A:$AM,L$1,0)="X",AC$2,"")</f>
        <v/>
      </c>
      <c r="M2988" t="str">
        <f>IF(VLOOKUP($A2988,Parts!$A:$AM,M$1,0)="X",AD$2,"")</f>
        <v/>
      </c>
      <c r="N2988" t="str">
        <f>IF(VLOOKUP($A2988,Parts!$A:$AM,N$1,0)="X",AE$2,"")</f>
        <v/>
      </c>
      <c r="O2988" t="str">
        <f>IF(VLOOKUP($A2988,Parts!$A:$AM,O$1,0)="X",AF$2,"")</f>
        <v/>
      </c>
      <c r="P2988" t="str">
        <f t="shared" si="47"/>
        <v/>
      </c>
    </row>
    <row r="2989" spans="1:16" x14ac:dyDescent="0.25">
      <c r="A2989" t="str">
        <f>Table15[[#This Row],[Name]]</f>
        <v>rn_astp_bo</v>
      </c>
      <c r="B2989" t="str">
        <f>IF(VLOOKUP($A2989,Parts!$A:$AM,B$1,0)="X",S$2,"")</f>
        <v xml:space="preserve">    MODULE
    { name = ModuleTagAvionics }
</v>
      </c>
      <c r="C2989" t="str">
        <f>IF(VLOOKUP($A2989,Parts!$A:$AM,C$1,0)="X",T$2,"")</f>
        <v/>
      </c>
      <c r="D2989" t="str">
        <f>IF(VLOOKUP($A2989,Parts!$A:$AM,D$1,0)="X",U$2,"")</f>
        <v/>
      </c>
      <c r="E2989" t="str">
        <f>IF(VLOOKUP($A2989,Parts!$A:$AM,E$1,0)="X",V$2,"")</f>
        <v/>
      </c>
      <c r="F2989" t="str">
        <f>IF(VLOOKUP($A2989,Parts!$A:$AM,F$1,0)="X",W$2,"")</f>
        <v/>
      </c>
      <c r="G2989" t="str">
        <f>IF(VLOOKUP($A2989,Parts!$A:$AM,G$1,0)="X",X$2,"")</f>
        <v/>
      </c>
      <c r="H2989" t="str">
        <f>IF(VLOOKUP($A2989,Parts!$A:$AM,H$1,0)="X",Y$2,"")</f>
        <v xml:space="preserve">    MODULE
    { name = ModuleTagHabitable }
</v>
      </c>
      <c r="I2989" t="str">
        <f>IF(VLOOKUP($A2989,Parts!$A:$AM,I$1,0)="X",Z$2,"")</f>
        <v xml:space="preserve">    MODULE
    { name = ModuleTagHumanRated }
</v>
      </c>
      <c r="J2989" t="str">
        <f>IF(VLOOKUP($A2989,Parts!$A:$AM,J$1,0)="X",AA$2,"")</f>
        <v/>
      </c>
      <c r="K2989" t="str">
        <f>IF(VLOOKUP($A2989,Parts!$A:$AM,K$1,0)="X",AB$2,"")</f>
        <v/>
      </c>
      <c r="L2989" t="str">
        <f>IF(VLOOKUP($A2989,Parts!$A:$AM,L$1,0)="X",AC$2,"")</f>
        <v/>
      </c>
      <c r="M2989" t="str">
        <f>IF(VLOOKUP($A2989,Parts!$A:$AM,M$1,0)="X",AD$2,"")</f>
        <v/>
      </c>
      <c r="N2989" t="str">
        <f>IF(VLOOKUP($A2989,Parts!$A:$AM,N$1,0)="X",AE$2,"")</f>
        <v/>
      </c>
      <c r="O2989" t="str">
        <f>IF(VLOOKUP($A2989,Parts!$A:$AM,O$1,0)="X",AF$2,"")</f>
        <v/>
      </c>
      <c r="P2989" t="str">
        <f t="shared" si="47"/>
        <v xml:space="preserve">    MODULE
    { name = ModuleTagAvionics }
    MODULE
    { name = ModuleTagHabitable }
    MODULE
    { name = ModuleTagHumanRated }
</v>
      </c>
    </row>
    <row r="2990" spans="1:16" x14ac:dyDescent="0.25">
      <c r="A2990" t="str">
        <f>Table15[[#This Row],[Name]]</f>
        <v>rn_neo_nr_solar_panel</v>
      </c>
      <c r="B2990" t="str">
        <f>IF(VLOOKUP($A2990,Parts!$A:$AM,B$1,0)="X",S$2,"")</f>
        <v/>
      </c>
      <c r="C2990" t="str">
        <f>IF(VLOOKUP($A2990,Parts!$A:$AM,C$1,0)="X",T$2,"")</f>
        <v/>
      </c>
      <c r="D2990" t="str">
        <f>IF(VLOOKUP($A2990,Parts!$A:$AM,D$1,0)="X",U$2,"")</f>
        <v/>
      </c>
      <c r="E2990" t="str">
        <f>IF(VLOOKUP($A2990,Parts!$A:$AM,E$1,0)="X",V$2,"")</f>
        <v/>
      </c>
      <c r="F2990" t="str">
        <f>IF(VLOOKUP($A2990,Parts!$A:$AM,F$1,0)="X",W$2,"")</f>
        <v/>
      </c>
      <c r="G2990" t="str">
        <f>IF(VLOOKUP($A2990,Parts!$A:$AM,G$1,0)="X",X$2,"")</f>
        <v/>
      </c>
      <c r="H2990" t="str">
        <f>IF(VLOOKUP($A2990,Parts!$A:$AM,H$1,0)="X",Y$2,"")</f>
        <v/>
      </c>
      <c r="I2990" t="str">
        <f>IF(VLOOKUP($A2990,Parts!$A:$AM,I$1,0)="X",Z$2,"")</f>
        <v/>
      </c>
      <c r="J2990" t="str">
        <f>IF(VLOOKUP($A2990,Parts!$A:$AM,J$1,0)="X",AA$2,"")</f>
        <v/>
      </c>
      <c r="K2990" t="str">
        <f>IF(VLOOKUP($A2990,Parts!$A:$AM,K$1,0)="X",AB$2,"")</f>
        <v/>
      </c>
      <c r="L2990" t="str">
        <f>IF(VLOOKUP($A2990,Parts!$A:$AM,L$1,0)="X",AC$2,"")</f>
        <v/>
      </c>
      <c r="M2990" t="str">
        <f>IF(VLOOKUP($A2990,Parts!$A:$AM,M$1,0)="X",AD$2,"")</f>
        <v/>
      </c>
      <c r="N2990" t="str">
        <f>IF(VLOOKUP($A2990,Parts!$A:$AM,N$1,0)="X",AE$2,"")</f>
        <v/>
      </c>
      <c r="O2990" t="str">
        <f>IF(VLOOKUP($A2990,Parts!$A:$AM,O$1,0)="X",AF$2,"")</f>
        <v/>
      </c>
      <c r="P2990" t="str">
        <f t="shared" si="47"/>
        <v/>
      </c>
    </row>
    <row r="2991" spans="1:16" x14ac:dyDescent="0.25">
      <c r="A2991" t="str">
        <f>Table15[[#This Row],[Name]]</f>
        <v>ok_dec</v>
      </c>
      <c r="B2991" t="str">
        <f>IF(VLOOKUP($A2991,Parts!$A:$AM,B$1,0)="X",S$2,"")</f>
        <v/>
      </c>
      <c r="C2991" t="str">
        <f>IF(VLOOKUP($A2991,Parts!$A:$AM,C$1,0)="X",T$2,"")</f>
        <v/>
      </c>
      <c r="D2991" t="str">
        <f>IF(VLOOKUP($A2991,Parts!$A:$AM,D$1,0)="X",U$2,"")</f>
        <v/>
      </c>
      <c r="E2991" t="str">
        <f>IF(VLOOKUP($A2991,Parts!$A:$AM,E$1,0)="X",V$2,"")</f>
        <v/>
      </c>
      <c r="F2991" t="str">
        <f>IF(VLOOKUP($A2991,Parts!$A:$AM,F$1,0)="X",W$2,"")</f>
        <v/>
      </c>
      <c r="G2991" t="str">
        <f>IF(VLOOKUP($A2991,Parts!$A:$AM,G$1,0)="X",X$2,"")</f>
        <v/>
      </c>
      <c r="H2991" t="str">
        <f>IF(VLOOKUP($A2991,Parts!$A:$AM,H$1,0)="X",Y$2,"")</f>
        <v/>
      </c>
      <c r="I2991" t="str">
        <f>IF(VLOOKUP($A2991,Parts!$A:$AM,I$1,0)="X",Z$2,"")</f>
        <v xml:space="preserve">    MODULE
    { name = ModuleTagHumanRated }
</v>
      </c>
      <c r="J2991" t="str">
        <f>IF(VLOOKUP($A2991,Parts!$A:$AM,J$1,0)="X",AA$2,"")</f>
        <v/>
      </c>
      <c r="K2991" t="str">
        <f>IF(VLOOKUP($A2991,Parts!$A:$AM,K$1,0)="X",AB$2,"")</f>
        <v/>
      </c>
      <c r="L2991" t="str">
        <f>IF(VLOOKUP($A2991,Parts!$A:$AM,L$1,0)="X",AC$2,"")</f>
        <v/>
      </c>
      <c r="M2991" t="str">
        <f>IF(VLOOKUP($A2991,Parts!$A:$AM,M$1,0)="X",AD$2,"")</f>
        <v/>
      </c>
      <c r="N2991" t="str">
        <f>IF(VLOOKUP($A2991,Parts!$A:$AM,N$1,0)="X",AE$2,"")</f>
        <v xml:space="preserve">    MODULE
    { name = ModuleTagDecoupler }
</v>
      </c>
      <c r="O2991" t="str">
        <f>IF(VLOOKUP($A2991,Parts!$A:$AM,O$1,0)="X",AF$2,"")</f>
        <v/>
      </c>
      <c r="P2991" t="str">
        <f t="shared" si="47"/>
        <v xml:space="preserve">    MODULE
    { name = ModuleTagHumanRated }
    MODULE
    { name = ModuleTagDecoupler }
</v>
      </c>
    </row>
    <row r="2992" spans="1:16" x14ac:dyDescent="0.25">
      <c r="A2992" t="str">
        <f>Table15[[#This Row],[Name]]</f>
        <v>solarpanel-deploying-1x4-1</v>
      </c>
      <c r="B2992" t="str">
        <f>IF(VLOOKUP($A2992,Parts!$A:$AM,B$1,0)="X",S$2,"")</f>
        <v/>
      </c>
      <c r="C2992" t="str">
        <f>IF(VLOOKUP($A2992,Parts!$A:$AM,C$1,0)="X",T$2,"")</f>
        <v/>
      </c>
      <c r="D2992" t="str">
        <f>IF(VLOOKUP($A2992,Parts!$A:$AM,D$1,0)="X",U$2,"")</f>
        <v/>
      </c>
      <c r="E2992" t="str">
        <f>IF(VLOOKUP($A2992,Parts!$A:$AM,E$1,0)="X",V$2,"")</f>
        <v/>
      </c>
      <c r="F2992" t="str">
        <f>IF(VLOOKUP($A2992,Parts!$A:$AM,F$1,0)="X",W$2,"")</f>
        <v/>
      </c>
      <c r="G2992" t="str">
        <f>IF(VLOOKUP($A2992,Parts!$A:$AM,G$1,0)="X",X$2,"")</f>
        <v/>
      </c>
      <c r="H2992" t="str">
        <f>IF(VLOOKUP($A2992,Parts!$A:$AM,H$1,0)="X",Y$2,"")</f>
        <v/>
      </c>
      <c r="I2992" t="str">
        <f>IF(VLOOKUP($A2992,Parts!$A:$AM,I$1,0)="X",Z$2,"")</f>
        <v/>
      </c>
      <c r="J2992" t="str">
        <f>IF(VLOOKUP($A2992,Parts!$A:$AM,J$1,0)="X",AA$2,"")</f>
        <v/>
      </c>
      <c r="K2992" t="str">
        <f>IF(VLOOKUP($A2992,Parts!$A:$AM,K$1,0)="X",AB$2,"")</f>
        <v/>
      </c>
      <c r="L2992" t="str">
        <f>IF(VLOOKUP($A2992,Parts!$A:$AM,L$1,0)="X",AC$2,"")</f>
        <v/>
      </c>
      <c r="M2992" t="str">
        <f>IF(VLOOKUP($A2992,Parts!$A:$AM,M$1,0)="X",AD$2,"")</f>
        <v/>
      </c>
      <c r="N2992" t="str">
        <f>IF(VLOOKUP($A2992,Parts!$A:$AM,N$1,0)="X",AE$2,"")</f>
        <v/>
      </c>
      <c r="O2992" t="str">
        <f>IF(VLOOKUP($A2992,Parts!$A:$AM,O$1,0)="X",AF$2,"")</f>
        <v/>
      </c>
      <c r="P2992" t="str">
        <f t="shared" si="47"/>
        <v/>
      </c>
    </row>
    <row r="2993" spans="1:16" x14ac:dyDescent="0.25">
      <c r="A2993" t="str">
        <f>Table15[[#This Row],[Name]]</f>
        <v>solarpanel-deploying-1x3-1</v>
      </c>
      <c r="B2993" t="str">
        <f>IF(VLOOKUP($A2993,Parts!$A:$AM,B$1,0)="X",S$2,"")</f>
        <v/>
      </c>
      <c r="C2993" t="str">
        <f>IF(VLOOKUP($A2993,Parts!$A:$AM,C$1,0)="X",T$2,"")</f>
        <v/>
      </c>
      <c r="D2993" t="str">
        <f>IF(VLOOKUP($A2993,Parts!$A:$AM,D$1,0)="X",U$2,"")</f>
        <v/>
      </c>
      <c r="E2993" t="str">
        <f>IF(VLOOKUP($A2993,Parts!$A:$AM,E$1,0)="X",V$2,"")</f>
        <v/>
      </c>
      <c r="F2993" t="str">
        <f>IF(VLOOKUP($A2993,Parts!$A:$AM,F$1,0)="X",W$2,"")</f>
        <v/>
      </c>
      <c r="G2993" t="str">
        <f>IF(VLOOKUP($A2993,Parts!$A:$AM,G$1,0)="X",X$2,"")</f>
        <v/>
      </c>
      <c r="H2993" t="str">
        <f>IF(VLOOKUP($A2993,Parts!$A:$AM,H$1,0)="X",Y$2,"")</f>
        <v/>
      </c>
      <c r="I2993" t="str">
        <f>IF(VLOOKUP($A2993,Parts!$A:$AM,I$1,0)="X",Z$2,"")</f>
        <v/>
      </c>
      <c r="J2993" t="str">
        <f>IF(VLOOKUP($A2993,Parts!$A:$AM,J$1,0)="X",AA$2,"")</f>
        <v/>
      </c>
      <c r="K2993" t="str">
        <f>IF(VLOOKUP($A2993,Parts!$A:$AM,K$1,0)="X",AB$2,"")</f>
        <v/>
      </c>
      <c r="L2993" t="str">
        <f>IF(VLOOKUP($A2993,Parts!$A:$AM,L$1,0)="X",AC$2,"")</f>
        <v/>
      </c>
      <c r="M2993" t="str">
        <f>IF(VLOOKUP($A2993,Parts!$A:$AM,M$1,0)="X",AD$2,"")</f>
        <v/>
      </c>
      <c r="N2993" t="str">
        <f>IF(VLOOKUP($A2993,Parts!$A:$AM,N$1,0)="X",AE$2,"")</f>
        <v/>
      </c>
      <c r="O2993" t="str">
        <f>IF(VLOOKUP($A2993,Parts!$A:$AM,O$1,0)="X",AF$2,"")</f>
        <v/>
      </c>
      <c r="P2993" t="str">
        <f t="shared" si="47"/>
        <v/>
      </c>
    </row>
    <row r="2994" spans="1:16" x14ac:dyDescent="0.25">
      <c r="A2994" t="str">
        <f>Table15[[#This Row],[Name]]</f>
        <v>ok_sa</v>
      </c>
      <c r="B2994" t="str">
        <f>IF(VLOOKUP($A2994,Parts!$A:$AM,B$1,0)="X",S$2,"")</f>
        <v xml:space="preserve">    MODULE
    { name = ModuleTagAvionics }
</v>
      </c>
      <c r="C2994" t="str">
        <f>IF(VLOOKUP($A2994,Parts!$A:$AM,C$1,0)="X",T$2,"")</f>
        <v/>
      </c>
      <c r="D2994" t="str">
        <f>IF(VLOOKUP($A2994,Parts!$A:$AM,D$1,0)="X",U$2,"")</f>
        <v/>
      </c>
      <c r="E2994" t="str">
        <f>IF(VLOOKUP($A2994,Parts!$A:$AM,E$1,0)="X",V$2,"")</f>
        <v/>
      </c>
      <c r="F2994" t="str">
        <f>IF(VLOOKUP($A2994,Parts!$A:$AM,F$1,0)="X",W$2,"")</f>
        <v/>
      </c>
      <c r="G2994" t="str">
        <f>IF(VLOOKUP($A2994,Parts!$A:$AM,G$1,0)="X",X$2,"")</f>
        <v/>
      </c>
      <c r="H2994" t="str">
        <f>IF(VLOOKUP($A2994,Parts!$A:$AM,H$1,0)="X",Y$2,"")</f>
        <v xml:space="preserve">    MODULE
    { name = ModuleTagHabitable }
</v>
      </c>
      <c r="I2994" t="str">
        <f>IF(VLOOKUP($A2994,Parts!$A:$AM,I$1,0)="X",Z$2,"")</f>
        <v xml:space="preserve">    MODULE
    { name = ModuleTagHumanRated }
</v>
      </c>
      <c r="J2994" t="str">
        <f>IF(VLOOKUP($A2994,Parts!$A:$AM,J$1,0)="X",AA$2,"")</f>
        <v/>
      </c>
      <c r="K2994" t="str">
        <f>IF(VLOOKUP($A2994,Parts!$A:$AM,K$1,0)="X",AB$2,"")</f>
        <v/>
      </c>
      <c r="L2994" t="str">
        <f>IF(VLOOKUP($A2994,Parts!$A:$AM,L$1,0)="X",AC$2,"")</f>
        <v xml:space="preserve">    MODULE
    { name = ModuleTagReentry }
</v>
      </c>
      <c r="M2994" t="str">
        <f>IF(VLOOKUP($A2994,Parts!$A:$AM,M$1,0)="X",AD$2,"")</f>
        <v/>
      </c>
      <c r="N2994" t="str">
        <f>IF(VLOOKUP($A2994,Parts!$A:$AM,N$1,0)="X",AE$2,"")</f>
        <v/>
      </c>
      <c r="O2994" t="str">
        <f>IF(VLOOKUP($A2994,Parts!$A:$AM,O$1,0)="X",AF$2,"")</f>
        <v/>
      </c>
      <c r="P2994" t="str">
        <f t="shared" si="47"/>
        <v xml:space="preserve">    MODULE
    { name = ModuleTagAvionics }
    MODULE
    { name = ModuleTagHabitable }
    MODULE
    { name = ModuleTagHumanRated }
    MODULE
    { name = ModuleTagReentry }
</v>
      </c>
    </row>
    <row r="2995" spans="1:16" x14ac:dyDescent="0.25">
      <c r="A2995" t="str">
        <f>Table15[[#This Row],[Name]]</f>
        <v>ok_hs</v>
      </c>
      <c r="B2995" t="str">
        <f>IF(VLOOKUP($A2995,Parts!$A:$AM,B$1,0)="X",S$2,"")</f>
        <v/>
      </c>
      <c r="C2995" t="str">
        <f>IF(VLOOKUP($A2995,Parts!$A:$AM,C$1,0)="X",T$2,"")</f>
        <v/>
      </c>
      <c r="D2995" t="str">
        <f>IF(VLOOKUP($A2995,Parts!$A:$AM,D$1,0)="X",U$2,"")</f>
        <v/>
      </c>
      <c r="E2995" t="str">
        <f>IF(VLOOKUP($A2995,Parts!$A:$AM,E$1,0)="X",V$2,"")</f>
        <v/>
      </c>
      <c r="F2995" t="str">
        <f>IF(VLOOKUP($A2995,Parts!$A:$AM,F$1,0)="X",W$2,"")</f>
        <v/>
      </c>
      <c r="G2995" t="str">
        <f>IF(VLOOKUP($A2995,Parts!$A:$AM,G$1,0)="X",X$2,"")</f>
        <v/>
      </c>
      <c r="H2995" t="str">
        <f>IF(VLOOKUP($A2995,Parts!$A:$AM,H$1,0)="X",Y$2,"")</f>
        <v/>
      </c>
      <c r="I2995" t="str">
        <f>IF(VLOOKUP($A2995,Parts!$A:$AM,I$1,0)="X",Z$2,"")</f>
        <v/>
      </c>
      <c r="J2995" t="str">
        <f>IF(VLOOKUP($A2995,Parts!$A:$AM,J$1,0)="X",AA$2,"")</f>
        <v/>
      </c>
      <c r="K2995" t="str">
        <f>IF(VLOOKUP($A2995,Parts!$A:$AM,K$1,0)="X",AB$2,"")</f>
        <v/>
      </c>
      <c r="L2995" t="str">
        <f>IF(VLOOKUP($A2995,Parts!$A:$AM,L$1,0)="X",AC$2,"")</f>
        <v xml:space="preserve">    MODULE
    { name = ModuleTagReentry }
</v>
      </c>
      <c r="M2995" t="str">
        <f>IF(VLOOKUP($A2995,Parts!$A:$AM,M$1,0)="X",AD$2,"")</f>
        <v/>
      </c>
      <c r="N2995" t="str">
        <f>IF(VLOOKUP($A2995,Parts!$A:$AM,N$1,0)="X",AE$2,"")</f>
        <v/>
      </c>
      <c r="O2995" t="str">
        <f>IF(VLOOKUP($A2995,Parts!$A:$AM,O$1,0)="X",AF$2,"")</f>
        <v/>
      </c>
      <c r="P2995" t="str">
        <f t="shared" si="47"/>
        <v xml:space="preserve">    MODULE
    { name = ModuleTagReentry }
</v>
      </c>
    </row>
    <row r="2996" spans="1:16" x14ac:dyDescent="0.25">
      <c r="A2996" t="str">
        <f>Table15[[#This Row],[Name]]</f>
        <v>ok_para</v>
      </c>
      <c r="B2996" t="str">
        <f>IF(VLOOKUP($A2996,Parts!$A:$AM,B$1,0)="X",S$2,"")</f>
        <v/>
      </c>
      <c r="C2996" t="str">
        <f>IF(VLOOKUP($A2996,Parts!$A:$AM,C$1,0)="X",T$2,"")</f>
        <v/>
      </c>
      <c r="D2996" t="str">
        <f>IF(VLOOKUP($A2996,Parts!$A:$AM,D$1,0)="X",U$2,"")</f>
        <v/>
      </c>
      <c r="E2996" t="str">
        <f>IF(VLOOKUP($A2996,Parts!$A:$AM,E$1,0)="X",V$2,"")</f>
        <v/>
      </c>
      <c r="F2996" t="str">
        <f>IF(VLOOKUP($A2996,Parts!$A:$AM,F$1,0)="X",W$2,"")</f>
        <v/>
      </c>
      <c r="G2996" t="str">
        <f>IF(VLOOKUP($A2996,Parts!$A:$AM,G$1,0)="X",X$2,"")</f>
        <v/>
      </c>
      <c r="H2996" t="str">
        <f>IF(VLOOKUP($A2996,Parts!$A:$AM,H$1,0)="X",Y$2,"")</f>
        <v/>
      </c>
      <c r="I2996" t="str">
        <f>IF(VLOOKUP($A2996,Parts!$A:$AM,I$1,0)="X",Z$2,"")</f>
        <v xml:space="preserve">    MODULE
    { name = ModuleTagHumanRated }
</v>
      </c>
      <c r="J2996" t="str">
        <f>IF(VLOOKUP($A2996,Parts!$A:$AM,J$1,0)="X",AA$2,"")</f>
        <v/>
      </c>
      <c r="K2996" t="str">
        <f>IF(VLOOKUP($A2996,Parts!$A:$AM,K$1,0)="X",AB$2,"")</f>
        <v/>
      </c>
      <c r="L2996" t="str">
        <f>IF(VLOOKUP($A2996,Parts!$A:$AM,L$1,0)="X",AC$2,"")</f>
        <v xml:space="preserve">    MODULE
    { name = ModuleTagReentry }
</v>
      </c>
      <c r="M2996" t="str">
        <f>IF(VLOOKUP($A2996,Parts!$A:$AM,M$1,0)="X",AD$2,"")</f>
        <v/>
      </c>
      <c r="N2996" t="str">
        <f>IF(VLOOKUP($A2996,Parts!$A:$AM,N$1,0)="X",AE$2,"")</f>
        <v/>
      </c>
      <c r="O2996" t="str">
        <f>IF(VLOOKUP($A2996,Parts!$A:$AM,O$1,0)="X",AF$2,"")</f>
        <v/>
      </c>
      <c r="P2996" t="str">
        <f t="shared" si="47"/>
        <v xml:space="preserve">    MODULE
    { name = ModuleTagHumanRated }
    MODULE
    { name = ModuleTagReentry }
</v>
      </c>
    </row>
    <row r="2997" spans="1:16" x14ac:dyDescent="0.25">
      <c r="A2997" t="str">
        <f>Table15[[#This Row],[Name]]</f>
        <v>ok_tft</v>
      </c>
      <c r="B2997" t="str">
        <f>IF(VLOOKUP($A2997,Parts!$A:$AM,B$1,0)="X",S$2,"")</f>
        <v/>
      </c>
      <c r="C2997" t="str">
        <f>IF(VLOOKUP($A2997,Parts!$A:$AM,C$1,0)="X",T$2,"")</f>
        <v/>
      </c>
      <c r="D2997" t="str">
        <f>IF(VLOOKUP($A2997,Parts!$A:$AM,D$1,0)="X",U$2,"")</f>
        <v/>
      </c>
      <c r="E2997" t="str">
        <f>IF(VLOOKUP($A2997,Parts!$A:$AM,E$1,0)="X",V$2,"")</f>
        <v/>
      </c>
      <c r="F2997" t="str">
        <f>IF(VLOOKUP($A2997,Parts!$A:$AM,F$1,0)="X",W$2,"")</f>
        <v/>
      </c>
      <c r="G2997" t="str">
        <f>IF(VLOOKUP($A2997,Parts!$A:$AM,G$1,0)="X",X$2,"")</f>
        <v/>
      </c>
      <c r="H2997" t="str">
        <f>IF(VLOOKUP($A2997,Parts!$A:$AM,H$1,0)="X",Y$2,"")</f>
        <v/>
      </c>
      <c r="I2997" t="str">
        <f>IF(VLOOKUP($A2997,Parts!$A:$AM,I$1,0)="X",Z$2,"")</f>
        <v/>
      </c>
      <c r="J2997" t="str">
        <f>IF(VLOOKUP($A2997,Parts!$A:$AM,J$1,0)="X",AA$2,"")</f>
        <v/>
      </c>
      <c r="K2997" t="str">
        <f>IF(VLOOKUP($A2997,Parts!$A:$AM,K$1,0)="X",AB$2,"")</f>
        <v/>
      </c>
      <c r="L2997" t="str">
        <f>IF(VLOOKUP($A2997,Parts!$A:$AM,L$1,0)="X",AC$2,"")</f>
        <v/>
      </c>
      <c r="M2997" t="str">
        <f>IF(VLOOKUP($A2997,Parts!$A:$AM,M$1,0)="X",AD$2,"")</f>
        <v/>
      </c>
      <c r="N2997" t="str">
        <f>IF(VLOOKUP($A2997,Parts!$A:$AM,N$1,0)="X",AE$2,"")</f>
        <v/>
      </c>
      <c r="O2997" t="str">
        <f>IF(VLOOKUP($A2997,Parts!$A:$AM,O$1,0)="X",AF$2,"")</f>
        <v/>
      </c>
      <c r="P2997" t="str">
        <f t="shared" si="47"/>
        <v/>
      </c>
    </row>
    <row r="2998" spans="1:16" x14ac:dyDescent="0.25">
      <c r="A2998" t="str">
        <f>Table15[[#This Row],[Name]]</f>
        <v>rn_neo_ds_solar_panel</v>
      </c>
      <c r="B2998" t="str">
        <f>IF(VLOOKUP($A2998,Parts!$A:$AM,B$1,0)="X",S$2,"")</f>
        <v/>
      </c>
      <c r="C2998" t="str">
        <f>IF(VLOOKUP($A2998,Parts!$A:$AM,C$1,0)="X",T$2,"")</f>
        <v/>
      </c>
      <c r="D2998" t="str">
        <f>IF(VLOOKUP($A2998,Parts!$A:$AM,D$1,0)="X",U$2,"")</f>
        <v/>
      </c>
      <c r="E2998" t="str">
        <f>IF(VLOOKUP($A2998,Parts!$A:$AM,E$1,0)="X",V$2,"")</f>
        <v/>
      </c>
      <c r="F2998" t="str">
        <f>IF(VLOOKUP($A2998,Parts!$A:$AM,F$1,0)="X",W$2,"")</f>
        <v/>
      </c>
      <c r="G2998" t="str">
        <f>IF(VLOOKUP($A2998,Parts!$A:$AM,G$1,0)="X",X$2,"")</f>
        <v/>
      </c>
      <c r="H2998" t="str">
        <f>IF(VLOOKUP($A2998,Parts!$A:$AM,H$1,0)="X",Y$2,"")</f>
        <v/>
      </c>
      <c r="I2998" t="str">
        <f>IF(VLOOKUP($A2998,Parts!$A:$AM,I$1,0)="X",Z$2,"")</f>
        <v/>
      </c>
      <c r="J2998" t="str">
        <f>IF(VLOOKUP($A2998,Parts!$A:$AM,J$1,0)="X",AA$2,"")</f>
        <v/>
      </c>
      <c r="K2998" t="str">
        <f>IF(VLOOKUP($A2998,Parts!$A:$AM,K$1,0)="X",AB$2,"")</f>
        <v/>
      </c>
      <c r="L2998" t="str">
        <f>IF(VLOOKUP($A2998,Parts!$A:$AM,L$1,0)="X",AC$2,"")</f>
        <v/>
      </c>
      <c r="M2998" t="str">
        <f>IF(VLOOKUP($A2998,Parts!$A:$AM,M$1,0)="X",AD$2,"")</f>
        <v/>
      </c>
      <c r="N2998" t="str">
        <f>IF(VLOOKUP($A2998,Parts!$A:$AM,N$1,0)="X",AE$2,"")</f>
        <v/>
      </c>
      <c r="O2998" t="str">
        <f>IF(VLOOKUP($A2998,Parts!$A:$AM,O$1,0)="X",AF$2,"")</f>
        <v/>
      </c>
      <c r="P2998" t="str">
        <f t="shared" si="47"/>
        <v/>
      </c>
    </row>
    <row r="2999" spans="1:16" x14ac:dyDescent="0.25">
      <c r="A2999" t="str">
        <f>Table15[[#This Row],[Name]]</f>
        <v>solarpanel-static-truss-2</v>
      </c>
      <c r="B2999" t="str">
        <f>IF(VLOOKUP($A2999,Parts!$A:$AM,B$1,0)="X",S$2,"")</f>
        <v/>
      </c>
      <c r="C2999" t="str">
        <f>IF(VLOOKUP($A2999,Parts!$A:$AM,C$1,0)="X",T$2,"")</f>
        <v/>
      </c>
      <c r="D2999" t="str">
        <f>IF(VLOOKUP($A2999,Parts!$A:$AM,D$1,0)="X",U$2,"")</f>
        <v/>
      </c>
      <c r="E2999" t="str">
        <f>IF(VLOOKUP($A2999,Parts!$A:$AM,E$1,0)="X",V$2,"")</f>
        <v/>
      </c>
      <c r="F2999" t="str">
        <f>IF(VLOOKUP($A2999,Parts!$A:$AM,F$1,0)="X",W$2,"")</f>
        <v/>
      </c>
      <c r="G2999" t="str">
        <f>IF(VLOOKUP($A2999,Parts!$A:$AM,G$1,0)="X",X$2,"")</f>
        <v/>
      </c>
      <c r="H2999" t="str">
        <f>IF(VLOOKUP($A2999,Parts!$A:$AM,H$1,0)="X",Y$2,"")</f>
        <v/>
      </c>
      <c r="I2999" t="str">
        <f>IF(VLOOKUP($A2999,Parts!$A:$AM,I$1,0)="X",Z$2,"")</f>
        <v/>
      </c>
      <c r="J2999" t="str">
        <f>IF(VLOOKUP($A2999,Parts!$A:$AM,J$1,0)="X",AA$2,"")</f>
        <v/>
      </c>
      <c r="K2999" t="str">
        <f>IF(VLOOKUP($A2999,Parts!$A:$AM,K$1,0)="X",AB$2,"")</f>
        <v/>
      </c>
      <c r="L2999" t="str">
        <f>IF(VLOOKUP($A2999,Parts!$A:$AM,L$1,0)="X",AC$2,"")</f>
        <v/>
      </c>
      <c r="M2999" t="str">
        <f>IF(VLOOKUP($A2999,Parts!$A:$AM,M$1,0)="X",AD$2,"")</f>
        <v/>
      </c>
      <c r="N2999" t="str">
        <f>IF(VLOOKUP($A2999,Parts!$A:$AM,N$1,0)="X",AE$2,"")</f>
        <v/>
      </c>
      <c r="O2999" t="str">
        <f>IF(VLOOKUP($A2999,Parts!$A:$AM,O$1,0)="X",AF$2,"")</f>
        <v/>
      </c>
      <c r="P2999" t="str">
        <f t="shared" si="47"/>
        <v/>
      </c>
    </row>
    <row r="3000" spans="1:16" x14ac:dyDescent="0.25">
      <c r="A3000" t="str">
        <f>Table15[[#This Row],[Name]]</f>
        <v>rn_lok_dec</v>
      </c>
      <c r="B3000" t="str">
        <f>IF(VLOOKUP($A3000,Parts!$A:$AM,B$1,0)="X",S$2,"")</f>
        <v/>
      </c>
      <c r="C3000" t="str">
        <f>IF(VLOOKUP($A3000,Parts!$A:$AM,C$1,0)="X",T$2,"")</f>
        <v/>
      </c>
      <c r="D3000" t="str">
        <f>IF(VLOOKUP($A3000,Parts!$A:$AM,D$1,0)="X",U$2,"")</f>
        <v/>
      </c>
      <c r="E3000" t="str">
        <f>IF(VLOOKUP($A3000,Parts!$A:$AM,E$1,0)="X",V$2,"")</f>
        <v/>
      </c>
      <c r="F3000" t="str">
        <f>IF(VLOOKUP($A3000,Parts!$A:$AM,F$1,0)="X",W$2,"")</f>
        <v/>
      </c>
      <c r="G3000" t="str">
        <f>IF(VLOOKUP($A3000,Parts!$A:$AM,G$1,0)="X",X$2,"")</f>
        <v/>
      </c>
      <c r="H3000" t="str">
        <f>IF(VLOOKUP($A3000,Parts!$A:$AM,H$1,0)="X",Y$2,"")</f>
        <v/>
      </c>
      <c r="I3000" t="str">
        <f>IF(VLOOKUP($A3000,Parts!$A:$AM,I$1,0)="X",Z$2,"")</f>
        <v xml:space="preserve">    MODULE
    { name = ModuleTagHumanRated }
</v>
      </c>
      <c r="J3000" t="str">
        <f>IF(VLOOKUP($A3000,Parts!$A:$AM,J$1,0)="X",AA$2,"")</f>
        <v/>
      </c>
      <c r="K3000" t="str">
        <f>IF(VLOOKUP($A3000,Parts!$A:$AM,K$1,0)="X",AB$2,"")</f>
        <v/>
      </c>
      <c r="L3000" t="str">
        <f>IF(VLOOKUP($A3000,Parts!$A:$AM,L$1,0)="X",AC$2,"")</f>
        <v/>
      </c>
      <c r="M3000" t="str">
        <f>IF(VLOOKUP($A3000,Parts!$A:$AM,M$1,0)="X",AD$2,"")</f>
        <v/>
      </c>
      <c r="N3000" t="str">
        <f>IF(VLOOKUP($A3000,Parts!$A:$AM,N$1,0)="X",AE$2,"")</f>
        <v xml:space="preserve">    MODULE
    { name = ModuleTagDecoupler }
</v>
      </c>
      <c r="O3000" t="str">
        <f>IF(VLOOKUP($A3000,Parts!$A:$AM,O$1,0)="X",AF$2,"")</f>
        <v/>
      </c>
      <c r="P3000" t="str">
        <f t="shared" si="47"/>
        <v xml:space="preserve">    MODULE
    { name = ModuleTagHumanRated }
    MODULE
    { name = ModuleTagDecoupler }
</v>
      </c>
    </row>
    <row r="3001" spans="1:16" x14ac:dyDescent="0.25">
      <c r="A3001" t="str">
        <f>Table15[[#This Row],[Name]]</f>
        <v>rn_lok_sa</v>
      </c>
      <c r="B3001" t="str">
        <f>IF(VLOOKUP($A3001,Parts!$A:$AM,B$1,0)="X",S$2,"")</f>
        <v xml:space="preserve">    MODULE
    { name = ModuleTagAvionics }
</v>
      </c>
      <c r="C3001" t="str">
        <f>IF(VLOOKUP($A3001,Parts!$A:$AM,C$1,0)="X",T$2,"")</f>
        <v/>
      </c>
      <c r="D3001" t="str">
        <f>IF(VLOOKUP($A3001,Parts!$A:$AM,D$1,0)="X",U$2,"")</f>
        <v/>
      </c>
      <c r="E3001" t="str">
        <f>IF(VLOOKUP($A3001,Parts!$A:$AM,E$1,0)="X",V$2,"")</f>
        <v/>
      </c>
      <c r="F3001" t="str">
        <f>IF(VLOOKUP($A3001,Parts!$A:$AM,F$1,0)="X",W$2,"")</f>
        <v/>
      </c>
      <c r="G3001" t="str">
        <f>IF(VLOOKUP($A3001,Parts!$A:$AM,G$1,0)="X",X$2,"")</f>
        <v/>
      </c>
      <c r="H3001" t="str">
        <f>IF(VLOOKUP($A3001,Parts!$A:$AM,H$1,0)="X",Y$2,"")</f>
        <v/>
      </c>
      <c r="I3001" t="str">
        <f>IF(VLOOKUP($A3001,Parts!$A:$AM,I$1,0)="X",Z$2,"")</f>
        <v xml:space="preserve">    MODULE
    { name = ModuleTagHumanRated }
</v>
      </c>
      <c r="J3001" t="str">
        <f>IF(VLOOKUP($A3001,Parts!$A:$AM,J$1,0)="X",AA$2,"")</f>
        <v/>
      </c>
      <c r="K3001" t="str">
        <f>IF(VLOOKUP($A3001,Parts!$A:$AM,K$1,0)="X",AB$2,"")</f>
        <v/>
      </c>
      <c r="L3001" t="str">
        <f>IF(VLOOKUP($A3001,Parts!$A:$AM,L$1,0)="X",AC$2,"")</f>
        <v xml:space="preserve">    MODULE
    { name = ModuleTagReentry }
</v>
      </c>
      <c r="M3001" t="str">
        <f>IF(VLOOKUP($A3001,Parts!$A:$AM,M$1,0)="X",AD$2,"")</f>
        <v/>
      </c>
      <c r="N3001" t="str">
        <f>IF(VLOOKUP($A3001,Parts!$A:$AM,N$1,0)="X",AE$2,"")</f>
        <v/>
      </c>
      <c r="O3001" t="str">
        <f>IF(VLOOKUP($A3001,Parts!$A:$AM,O$1,0)="X",AF$2,"")</f>
        <v/>
      </c>
      <c r="P3001" t="str">
        <f t="shared" si="47"/>
        <v xml:space="preserve">    MODULE
    { name = ModuleTagAvionics }
    MODULE
    { name = ModuleTagHumanRated }
    MODULE
    { name = ModuleTagReentry }
</v>
      </c>
    </row>
    <row r="3002" spans="1:16" x14ac:dyDescent="0.25">
      <c r="A3002" t="str">
        <f>Table15[[#This Row],[Name]]</f>
        <v>rn_lok_para</v>
      </c>
      <c r="B3002" t="str">
        <f>IF(VLOOKUP($A3002,Parts!$A:$AM,B$1,0)="X",S$2,"")</f>
        <v/>
      </c>
      <c r="C3002" t="str">
        <f>IF(VLOOKUP($A3002,Parts!$A:$AM,C$1,0)="X",T$2,"")</f>
        <v/>
      </c>
      <c r="D3002" t="str">
        <f>IF(VLOOKUP($A3002,Parts!$A:$AM,D$1,0)="X",U$2,"")</f>
        <v/>
      </c>
      <c r="E3002" t="str">
        <f>IF(VLOOKUP($A3002,Parts!$A:$AM,E$1,0)="X",V$2,"")</f>
        <v/>
      </c>
      <c r="F3002" t="str">
        <f>IF(VLOOKUP($A3002,Parts!$A:$AM,F$1,0)="X",W$2,"")</f>
        <v/>
      </c>
      <c r="G3002" t="str">
        <f>IF(VLOOKUP($A3002,Parts!$A:$AM,G$1,0)="X",X$2,"")</f>
        <v/>
      </c>
      <c r="H3002" t="str">
        <f>IF(VLOOKUP($A3002,Parts!$A:$AM,H$1,0)="X",Y$2,"")</f>
        <v/>
      </c>
      <c r="I3002" t="str">
        <f>IF(VLOOKUP($A3002,Parts!$A:$AM,I$1,0)="X",Z$2,"")</f>
        <v xml:space="preserve">    MODULE
    { name = ModuleTagHumanRated }
</v>
      </c>
      <c r="J3002" t="str">
        <f>IF(VLOOKUP($A3002,Parts!$A:$AM,J$1,0)="X",AA$2,"")</f>
        <v/>
      </c>
      <c r="K3002" t="str">
        <f>IF(VLOOKUP($A3002,Parts!$A:$AM,K$1,0)="X",AB$2,"")</f>
        <v/>
      </c>
      <c r="L3002" t="str">
        <f>IF(VLOOKUP($A3002,Parts!$A:$AM,L$1,0)="X",AC$2,"")</f>
        <v xml:space="preserve">    MODULE
    { name = ModuleTagReentry }
</v>
      </c>
      <c r="M3002" t="str">
        <f>IF(VLOOKUP($A3002,Parts!$A:$AM,M$1,0)="X",AD$2,"")</f>
        <v/>
      </c>
      <c r="N3002" t="str">
        <f>IF(VLOOKUP($A3002,Parts!$A:$AM,N$1,0)="X",AE$2,"")</f>
        <v/>
      </c>
      <c r="O3002" t="str">
        <f>IF(VLOOKUP($A3002,Parts!$A:$AM,O$1,0)="X",AF$2,"")</f>
        <v/>
      </c>
      <c r="P3002" t="str">
        <f t="shared" si="47"/>
        <v xml:space="preserve">    MODULE
    { name = ModuleTagHumanRated }
    MODULE
    { name = ModuleTagReentry }
</v>
      </c>
    </row>
    <row r="3003" spans="1:16" x14ac:dyDescent="0.25">
      <c r="A3003" t="str">
        <f>Table15[[#This Row],[Name]]</f>
        <v>rn_lok_bo</v>
      </c>
      <c r="B3003" t="str">
        <f>IF(VLOOKUP($A3003,Parts!$A:$AM,B$1,0)="X",S$2,"")</f>
        <v xml:space="preserve">    MODULE
    { name = ModuleTagAvionics }
</v>
      </c>
      <c r="C3003" t="str">
        <f>IF(VLOOKUP($A3003,Parts!$A:$AM,C$1,0)="X",T$2,"")</f>
        <v/>
      </c>
      <c r="D3003" t="str">
        <f>IF(VLOOKUP($A3003,Parts!$A:$AM,D$1,0)="X",U$2,"")</f>
        <v/>
      </c>
      <c r="E3003" t="str">
        <f>IF(VLOOKUP($A3003,Parts!$A:$AM,E$1,0)="X",V$2,"")</f>
        <v/>
      </c>
      <c r="F3003" t="str">
        <f>IF(VLOOKUP($A3003,Parts!$A:$AM,F$1,0)="X",W$2,"")</f>
        <v/>
      </c>
      <c r="G3003" t="str">
        <f>IF(VLOOKUP($A3003,Parts!$A:$AM,G$1,0)="X",X$2,"")</f>
        <v/>
      </c>
      <c r="H3003" t="str">
        <f>IF(VLOOKUP($A3003,Parts!$A:$AM,H$1,0)="X",Y$2,"")</f>
        <v xml:space="preserve">    MODULE
    { name = ModuleTagHabitable }
</v>
      </c>
      <c r="I3003" t="str">
        <f>IF(VLOOKUP($A3003,Parts!$A:$AM,I$1,0)="X",Z$2,"")</f>
        <v xml:space="preserve">    MODULE
    { name = ModuleTagHumanRated }
</v>
      </c>
      <c r="J3003" t="str">
        <f>IF(VLOOKUP($A3003,Parts!$A:$AM,J$1,0)="X",AA$2,"")</f>
        <v/>
      </c>
      <c r="K3003" t="str">
        <f>IF(VLOOKUP($A3003,Parts!$A:$AM,K$1,0)="X",AB$2,"")</f>
        <v/>
      </c>
      <c r="L3003" t="str">
        <f>IF(VLOOKUP($A3003,Parts!$A:$AM,L$1,0)="X",AC$2,"")</f>
        <v/>
      </c>
      <c r="M3003" t="str">
        <f>IF(VLOOKUP($A3003,Parts!$A:$AM,M$1,0)="X",AD$2,"")</f>
        <v/>
      </c>
      <c r="N3003" t="str">
        <f>IF(VLOOKUP($A3003,Parts!$A:$AM,N$1,0)="X",AE$2,"")</f>
        <v/>
      </c>
      <c r="O3003" t="str">
        <f>IF(VLOOKUP($A3003,Parts!$A:$AM,O$1,0)="X",AF$2,"")</f>
        <v/>
      </c>
      <c r="P3003" t="str">
        <f t="shared" si="47"/>
        <v xml:space="preserve">    MODULE
    { name = ModuleTagAvionics }
    MODULE
    { name = ModuleTagHabitable }
    MODULE
    { name = ModuleTagHumanRated }
</v>
      </c>
    </row>
    <row r="3004" spans="1:16" x14ac:dyDescent="0.25">
      <c r="A3004" t="str">
        <f>Table15[[#This Row],[Name]]</f>
        <v>rn_lok_tdu</v>
      </c>
      <c r="B3004" t="str">
        <f>IF(VLOOKUP($A3004,Parts!$A:$AM,B$1,0)="X",S$2,"")</f>
        <v/>
      </c>
      <c r="C3004" t="str">
        <f>IF(VLOOKUP($A3004,Parts!$A:$AM,C$1,0)="X",T$2,"")</f>
        <v/>
      </c>
      <c r="D3004" t="str">
        <f>IF(VLOOKUP($A3004,Parts!$A:$AM,D$1,0)="X",U$2,"")</f>
        <v/>
      </c>
      <c r="E3004" t="str">
        <f>IF(VLOOKUP($A3004,Parts!$A:$AM,E$1,0)="X",V$2,"")</f>
        <v/>
      </c>
      <c r="F3004" t="str">
        <f>IF(VLOOKUP($A3004,Parts!$A:$AM,F$1,0)="X",W$2,"")</f>
        <v/>
      </c>
      <c r="G3004" t="str">
        <f>IF(VLOOKUP($A3004,Parts!$A:$AM,G$1,0)="X",X$2,"")</f>
        <v/>
      </c>
      <c r="H3004" t="str">
        <f>IF(VLOOKUP($A3004,Parts!$A:$AM,H$1,0)="X",Y$2,"")</f>
        <v/>
      </c>
      <c r="I3004" t="str">
        <f>IF(VLOOKUP($A3004,Parts!$A:$AM,I$1,0)="X",Z$2,"")</f>
        <v xml:space="preserve">    MODULE
    { name = ModuleTagHumanRated }
</v>
      </c>
      <c r="J3004" t="str">
        <f>IF(VLOOKUP($A3004,Parts!$A:$AM,J$1,0)="X",AA$2,"")</f>
        <v/>
      </c>
      <c r="K3004" t="str">
        <f>IF(VLOOKUP($A3004,Parts!$A:$AM,K$1,0)="X",AB$2,"")</f>
        <v/>
      </c>
      <c r="L3004" t="str">
        <f>IF(VLOOKUP($A3004,Parts!$A:$AM,L$1,0)="X",AC$2,"")</f>
        <v/>
      </c>
      <c r="M3004" t="str">
        <f>IF(VLOOKUP($A3004,Parts!$A:$AM,M$1,0)="X",AD$2,"")</f>
        <v/>
      </c>
      <c r="N3004" t="str">
        <f>IF(VLOOKUP($A3004,Parts!$A:$AM,N$1,0)="X",AE$2,"")</f>
        <v/>
      </c>
      <c r="O3004" t="str">
        <f>IF(VLOOKUP($A3004,Parts!$A:$AM,O$1,0)="X",AF$2,"")</f>
        <v/>
      </c>
      <c r="P3004" t="str">
        <f t="shared" si="47"/>
        <v xml:space="preserve">    MODULE
    { name = ModuleTagHumanRated }
</v>
      </c>
    </row>
    <row r="3005" spans="1:16" x14ac:dyDescent="0.25">
      <c r="A3005" t="str">
        <f>Table15[[#This Row],[Name]]</f>
        <v>ok_bo_fem</v>
      </c>
      <c r="B3005" t="str">
        <f>IF(VLOOKUP($A3005,Parts!$A:$AM,B$1,0)="X",S$2,"")</f>
        <v/>
      </c>
      <c r="C3005" t="str">
        <f>IF(VLOOKUP($A3005,Parts!$A:$AM,C$1,0)="X",T$2,"")</f>
        <v/>
      </c>
      <c r="D3005" t="str">
        <f>IF(VLOOKUP($A3005,Parts!$A:$AM,D$1,0)="X",U$2,"")</f>
        <v/>
      </c>
      <c r="E3005" t="str">
        <f>IF(VLOOKUP($A3005,Parts!$A:$AM,E$1,0)="X",V$2,"")</f>
        <v/>
      </c>
      <c r="F3005" t="str">
        <f>IF(VLOOKUP($A3005,Parts!$A:$AM,F$1,0)="X",W$2,"")</f>
        <v/>
      </c>
      <c r="G3005" t="str">
        <f>IF(VLOOKUP($A3005,Parts!$A:$AM,G$1,0)="X",X$2,"")</f>
        <v/>
      </c>
      <c r="H3005" t="str">
        <f>IF(VLOOKUP($A3005,Parts!$A:$AM,H$1,0)="X",Y$2,"")</f>
        <v/>
      </c>
      <c r="I3005" t="str">
        <f>IF(VLOOKUP($A3005,Parts!$A:$AM,I$1,0)="X",Z$2,"")</f>
        <v xml:space="preserve">    MODULE
    { name = ModuleTagHumanRated }
</v>
      </c>
      <c r="J3005" t="str">
        <f>IF(VLOOKUP($A3005,Parts!$A:$AM,J$1,0)="X",AA$2,"")</f>
        <v/>
      </c>
      <c r="K3005" t="str">
        <f>IF(VLOOKUP($A3005,Parts!$A:$AM,K$1,0)="X",AB$2,"")</f>
        <v/>
      </c>
      <c r="L3005" t="str">
        <f>IF(VLOOKUP($A3005,Parts!$A:$AM,L$1,0)="X",AC$2,"")</f>
        <v xml:space="preserve">    MODULE
    { name = ModuleTagReentry }
</v>
      </c>
      <c r="M3005" t="str">
        <f>IF(VLOOKUP($A3005,Parts!$A:$AM,M$1,0)="X",AD$2,"")</f>
        <v/>
      </c>
      <c r="N3005" t="str">
        <f>IF(VLOOKUP($A3005,Parts!$A:$AM,N$1,0)="X",AE$2,"")</f>
        <v/>
      </c>
      <c r="O3005" t="str">
        <f>IF(VLOOKUP($A3005,Parts!$A:$AM,O$1,0)="X",AF$2,"")</f>
        <v/>
      </c>
      <c r="P3005" t="str">
        <f t="shared" si="47"/>
        <v xml:space="preserve">    MODULE
    { name = ModuleTagHumanRated }
    MODULE
    { name = ModuleTagReentry }
</v>
      </c>
    </row>
    <row r="3006" spans="1:16" x14ac:dyDescent="0.25">
      <c r="A3006" t="str">
        <f>Table15[[#This Row],[Name]]</f>
        <v>ok_bo_male</v>
      </c>
      <c r="B3006" t="str">
        <f>IF(VLOOKUP($A3006,Parts!$A:$AM,B$1,0)="X",S$2,"")</f>
        <v xml:space="preserve">    MODULE
    { name = ModuleTagAvionics }
</v>
      </c>
      <c r="C3006" t="str">
        <f>IF(VLOOKUP($A3006,Parts!$A:$AM,C$1,0)="X",T$2,"")</f>
        <v/>
      </c>
      <c r="D3006" t="str">
        <f>IF(VLOOKUP($A3006,Parts!$A:$AM,D$1,0)="X",U$2,"")</f>
        <v/>
      </c>
      <c r="E3006" t="str">
        <f>IF(VLOOKUP($A3006,Parts!$A:$AM,E$1,0)="X",V$2,"")</f>
        <v/>
      </c>
      <c r="F3006" t="str">
        <f>IF(VLOOKUP($A3006,Parts!$A:$AM,F$1,0)="X",W$2,"")</f>
        <v/>
      </c>
      <c r="G3006" t="str">
        <f>IF(VLOOKUP($A3006,Parts!$A:$AM,G$1,0)="X",X$2,"")</f>
        <v/>
      </c>
      <c r="H3006" t="str">
        <f>IF(VLOOKUP($A3006,Parts!$A:$AM,H$1,0)="X",Y$2,"")</f>
        <v xml:space="preserve">    MODULE
    { name = ModuleTagHabitable }
</v>
      </c>
      <c r="I3006" t="str">
        <f>IF(VLOOKUP($A3006,Parts!$A:$AM,I$1,0)="X",Z$2,"")</f>
        <v xml:space="preserve">    MODULE
    { name = ModuleTagHumanRated }
</v>
      </c>
      <c r="J3006" t="str">
        <f>IF(VLOOKUP($A3006,Parts!$A:$AM,J$1,0)="X",AA$2,"")</f>
        <v/>
      </c>
      <c r="K3006" t="str">
        <f>IF(VLOOKUP($A3006,Parts!$A:$AM,K$1,0)="X",AB$2,"")</f>
        <v/>
      </c>
      <c r="L3006" t="str">
        <f>IF(VLOOKUP($A3006,Parts!$A:$AM,L$1,0)="X",AC$2,"")</f>
        <v/>
      </c>
      <c r="M3006" t="str">
        <f>IF(VLOOKUP($A3006,Parts!$A:$AM,M$1,0)="X",AD$2,"")</f>
        <v/>
      </c>
      <c r="N3006" t="str">
        <f>IF(VLOOKUP($A3006,Parts!$A:$AM,N$1,0)="X",AE$2,"")</f>
        <v/>
      </c>
      <c r="O3006" t="str">
        <f>IF(VLOOKUP($A3006,Parts!$A:$AM,O$1,0)="X",AF$2,"")</f>
        <v/>
      </c>
      <c r="P3006" t="str">
        <f t="shared" si="47"/>
        <v xml:space="preserve">    MODULE
    { name = ModuleTagAvionics }
    MODULE
    { name = ModuleTagHabitable }
    MODULE
    { name = ModuleTagHumanRated }
</v>
      </c>
    </row>
    <row r="3007" spans="1:16" x14ac:dyDescent="0.25">
      <c r="A3007" t="str">
        <f>Table15[[#This Row],[Name]]</f>
        <v>ok_pao</v>
      </c>
      <c r="B3007" t="str">
        <f>IF(VLOOKUP($A3007,Parts!$A:$AM,B$1,0)="X",S$2,"")</f>
        <v/>
      </c>
      <c r="C3007" t="str">
        <f>IF(VLOOKUP($A3007,Parts!$A:$AM,C$1,0)="X",T$2,"")</f>
        <v/>
      </c>
      <c r="D3007" t="str">
        <f>IF(VLOOKUP($A3007,Parts!$A:$AM,D$1,0)="X",U$2,"")</f>
        <v/>
      </c>
      <c r="E3007" t="str">
        <f>IF(VLOOKUP($A3007,Parts!$A:$AM,E$1,0)="X",V$2,"")</f>
        <v/>
      </c>
      <c r="F3007" t="str">
        <f>IF(VLOOKUP($A3007,Parts!$A:$AM,F$1,0)="X",W$2,"")</f>
        <v/>
      </c>
      <c r="G3007" t="str">
        <f>IF(VLOOKUP($A3007,Parts!$A:$AM,G$1,0)="X",X$2,"")</f>
        <v/>
      </c>
      <c r="H3007" t="str">
        <f>IF(VLOOKUP($A3007,Parts!$A:$AM,H$1,0)="X",Y$2,"")</f>
        <v xml:space="preserve">    MODULE
    { name = ModuleTagHabitable }
</v>
      </c>
      <c r="I3007" t="str">
        <f>IF(VLOOKUP($A3007,Parts!$A:$AM,I$1,0)="X",Z$2,"")</f>
        <v xml:space="preserve">    MODULE
    { name = ModuleTagHumanRated }
</v>
      </c>
      <c r="J3007" t="str">
        <f>IF(VLOOKUP($A3007,Parts!$A:$AM,J$1,0)="X",AA$2,"")</f>
        <v/>
      </c>
      <c r="K3007" t="str">
        <f>IF(VLOOKUP($A3007,Parts!$A:$AM,K$1,0)="X",AB$2,"")</f>
        <v/>
      </c>
      <c r="L3007" t="str">
        <f>IF(VLOOKUP($A3007,Parts!$A:$AM,L$1,0)="X",AC$2,"")</f>
        <v/>
      </c>
      <c r="M3007" t="str">
        <f>IF(VLOOKUP($A3007,Parts!$A:$AM,M$1,0)="X",AD$2,"")</f>
        <v/>
      </c>
      <c r="N3007" t="str">
        <f>IF(VLOOKUP($A3007,Parts!$A:$AM,N$1,0)="X",AE$2,"")</f>
        <v/>
      </c>
      <c r="O3007" t="str">
        <f>IF(VLOOKUP($A3007,Parts!$A:$AM,O$1,0)="X",AF$2,"")</f>
        <v/>
      </c>
      <c r="P3007" t="str">
        <f t="shared" si="47"/>
        <v xml:space="preserve">    MODULE
    { name = ModuleTagHabitable }
    MODULE
    { name = ModuleTagHumanRated }
</v>
      </c>
    </row>
    <row r="3008" spans="1:16" x14ac:dyDescent="0.25">
      <c r="A3008" t="str">
        <f>Table15[[#This Row],[Name]]</f>
        <v>t_bo</v>
      </c>
      <c r="B3008" t="str">
        <f>IF(VLOOKUP($A3008,Parts!$A:$AM,B$1,0)="X",S$2,"")</f>
        <v xml:space="preserve">    MODULE
    { name = ModuleTagAvionics }
</v>
      </c>
      <c r="C3008" t="str">
        <f>IF(VLOOKUP($A3008,Parts!$A:$AM,C$1,0)="X",T$2,"")</f>
        <v/>
      </c>
      <c r="D3008" t="str">
        <f>IF(VLOOKUP($A3008,Parts!$A:$AM,D$1,0)="X",U$2,"")</f>
        <v/>
      </c>
      <c r="E3008" t="str">
        <f>IF(VLOOKUP($A3008,Parts!$A:$AM,E$1,0)="X",V$2,"")</f>
        <v/>
      </c>
      <c r="F3008" t="str">
        <f>IF(VLOOKUP($A3008,Parts!$A:$AM,F$1,0)="X",W$2,"")</f>
        <v/>
      </c>
      <c r="G3008" t="str">
        <f>IF(VLOOKUP($A3008,Parts!$A:$AM,G$1,0)="X",X$2,"")</f>
        <v/>
      </c>
      <c r="H3008" t="str">
        <f>IF(VLOOKUP($A3008,Parts!$A:$AM,H$1,0)="X",Y$2,"")</f>
        <v/>
      </c>
      <c r="I3008" t="str">
        <f>IF(VLOOKUP($A3008,Parts!$A:$AM,I$1,0)="X",Z$2,"")</f>
        <v xml:space="preserve">    MODULE
    { name = ModuleTagHumanRated }
</v>
      </c>
      <c r="J3008" t="str">
        <f>IF(VLOOKUP($A3008,Parts!$A:$AM,J$1,0)="X",AA$2,"")</f>
        <v/>
      </c>
      <c r="K3008" t="str">
        <f>IF(VLOOKUP($A3008,Parts!$A:$AM,K$1,0)="X",AB$2,"")</f>
        <v/>
      </c>
      <c r="L3008" t="str">
        <f>IF(VLOOKUP($A3008,Parts!$A:$AM,L$1,0)="X",AC$2,"")</f>
        <v/>
      </c>
      <c r="M3008" t="str">
        <f>IF(VLOOKUP($A3008,Parts!$A:$AM,M$1,0)="X",AD$2,"")</f>
        <v/>
      </c>
      <c r="N3008" t="str">
        <f>IF(VLOOKUP($A3008,Parts!$A:$AM,N$1,0)="X",AE$2,"")</f>
        <v/>
      </c>
      <c r="O3008" t="str">
        <f>IF(VLOOKUP($A3008,Parts!$A:$AM,O$1,0)="X",AF$2,"")</f>
        <v/>
      </c>
      <c r="P3008" t="str">
        <f t="shared" si="47"/>
        <v xml:space="preserve">    MODULE
    { name = ModuleTagAvionics }
    MODULE
    { name = ModuleTagHumanRated }
</v>
      </c>
    </row>
    <row r="3009" spans="1:16" x14ac:dyDescent="0.25">
      <c r="A3009" t="str">
        <f>Table15[[#This Row],[Name]]</f>
        <v>t_pao</v>
      </c>
      <c r="B3009" t="str">
        <f>IF(VLOOKUP($A3009,Parts!$A:$AM,B$1,0)="X",S$2,"")</f>
        <v/>
      </c>
      <c r="C3009" t="str">
        <f>IF(VLOOKUP($A3009,Parts!$A:$AM,C$1,0)="X",T$2,"")</f>
        <v/>
      </c>
      <c r="D3009" t="str">
        <f>IF(VLOOKUP($A3009,Parts!$A:$AM,D$1,0)="X",U$2,"")</f>
        <v/>
      </c>
      <c r="E3009" t="str">
        <f>IF(VLOOKUP($A3009,Parts!$A:$AM,E$1,0)="X",V$2,"")</f>
        <v/>
      </c>
      <c r="F3009" t="str">
        <f>IF(VLOOKUP($A3009,Parts!$A:$AM,F$1,0)="X",W$2,"")</f>
        <v/>
      </c>
      <c r="G3009" t="str">
        <f>IF(VLOOKUP($A3009,Parts!$A:$AM,G$1,0)="X",X$2,"")</f>
        <v/>
      </c>
      <c r="H3009" t="str">
        <f>IF(VLOOKUP($A3009,Parts!$A:$AM,H$1,0)="X",Y$2,"")</f>
        <v/>
      </c>
      <c r="I3009" t="str">
        <f>IF(VLOOKUP($A3009,Parts!$A:$AM,I$1,0)="X",Z$2,"")</f>
        <v xml:space="preserve">    MODULE
    { name = ModuleTagHumanRated }
</v>
      </c>
      <c r="J3009" t="str">
        <f>IF(VLOOKUP($A3009,Parts!$A:$AM,J$1,0)="X",AA$2,"")</f>
        <v/>
      </c>
      <c r="K3009" t="str">
        <f>IF(VLOOKUP($A3009,Parts!$A:$AM,K$1,0)="X",AB$2,"")</f>
        <v/>
      </c>
      <c r="L3009" t="str">
        <f>IF(VLOOKUP($A3009,Parts!$A:$AM,L$1,0)="X",AC$2,"")</f>
        <v/>
      </c>
      <c r="M3009" t="str">
        <f>IF(VLOOKUP($A3009,Parts!$A:$AM,M$1,0)="X",AD$2,"")</f>
        <v/>
      </c>
      <c r="N3009" t="str">
        <f>IF(VLOOKUP($A3009,Parts!$A:$AM,N$1,0)="X",AE$2,"")</f>
        <v/>
      </c>
      <c r="O3009" t="str">
        <f>IF(VLOOKUP($A3009,Parts!$A:$AM,O$1,0)="X",AF$2,"")</f>
        <v/>
      </c>
      <c r="P3009" t="str">
        <f t="shared" si="47"/>
        <v xml:space="preserve">    MODULE
    { name = ModuleTagHumanRated }
</v>
      </c>
    </row>
    <row r="3010" spans="1:16" x14ac:dyDescent="0.25">
      <c r="A3010" t="str">
        <f>Table15[[#This Row],[Name]]</f>
        <v>t_af_bo</v>
      </c>
      <c r="B3010" t="str">
        <f>IF(VLOOKUP($A3010,Parts!$A:$AM,B$1,0)="X",S$2,"")</f>
        <v xml:space="preserve">    MODULE
    { name = ModuleTagAvionics }
</v>
      </c>
      <c r="C3010" t="str">
        <f>IF(VLOOKUP($A3010,Parts!$A:$AM,C$1,0)="X",T$2,"")</f>
        <v/>
      </c>
      <c r="D3010" t="str">
        <f>IF(VLOOKUP($A3010,Parts!$A:$AM,D$1,0)="X",U$2,"")</f>
        <v/>
      </c>
      <c r="E3010" t="str">
        <f>IF(VLOOKUP($A3010,Parts!$A:$AM,E$1,0)="X",V$2,"")</f>
        <v/>
      </c>
      <c r="F3010" t="str">
        <f>IF(VLOOKUP($A3010,Parts!$A:$AM,F$1,0)="X",W$2,"")</f>
        <v/>
      </c>
      <c r="G3010" t="str">
        <f>IF(VLOOKUP($A3010,Parts!$A:$AM,G$1,0)="X",X$2,"")</f>
        <v/>
      </c>
      <c r="H3010" t="str">
        <f>IF(VLOOKUP($A3010,Parts!$A:$AM,H$1,0)="X",Y$2,"")</f>
        <v xml:space="preserve">    MODULE
    { name = ModuleTagHabitable }
</v>
      </c>
      <c r="I3010" t="str">
        <f>IF(VLOOKUP($A3010,Parts!$A:$AM,I$1,0)="X",Z$2,"")</f>
        <v xml:space="preserve">    MODULE
    { name = ModuleTagHumanRated }
</v>
      </c>
      <c r="J3010" t="str">
        <f>IF(VLOOKUP($A3010,Parts!$A:$AM,J$1,0)="X",AA$2,"")</f>
        <v/>
      </c>
      <c r="K3010" t="str">
        <f>IF(VLOOKUP($A3010,Parts!$A:$AM,K$1,0)="X",AB$2,"")</f>
        <v/>
      </c>
      <c r="L3010" t="str">
        <f>IF(VLOOKUP($A3010,Parts!$A:$AM,L$1,0)="X",AC$2,"")</f>
        <v/>
      </c>
      <c r="M3010" t="str">
        <f>IF(VLOOKUP($A3010,Parts!$A:$AM,M$1,0)="X",AD$2,"")</f>
        <v/>
      </c>
      <c r="N3010" t="str">
        <f>IF(VLOOKUP($A3010,Parts!$A:$AM,N$1,0)="X",AE$2,"")</f>
        <v/>
      </c>
      <c r="O3010" t="str">
        <f>IF(VLOOKUP($A3010,Parts!$A:$AM,O$1,0)="X",AF$2,"")</f>
        <v/>
      </c>
      <c r="P3010" t="str">
        <f t="shared" si="47"/>
        <v xml:space="preserve">    MODULE
    { name = ModuleTagAvionics }
    MODULE
    { name = ModuleTagHabitable }
    MODULE
    { name = ModuleTagHumanRated }
</v>
      </c>
    </row>
    <row r="3011" spans="1:16" x14ac:dyDescent="0.25">
      <c r="A3011" t="str">
        <f>Table15[[#This Row],[Name]]</f>
        <v>SSTU-SC-ENG-Merlin-1D</v>
      </c>
      <c r="B3011" t="str">
        <f>IF(VLOOKUP($A3011,Parts!$A:$AM,B$1,0)="X",S$2,"")</f>
        <v/>
      </c>
      <c r="C3011" t="str">
        <f>IF(VLOOKUP($A3011,Parts!$A:$AM,C$1,0)="X",T$2,"")</f>
        <v/>
      </c>
      <c r="D3011" t="str">
        <f>IF(VLOOKUP($A3011,Parts!$A:$AM,D$1,0)="X",U$2,"")</f>
        <v/>
      </c>
      <c r="E3011" t="str">
        <f>IF(VLOOKUP($A3011,Parts!$A:$AM,E$1,0)="X",V$2,"")</f>
        <v/>
      </c>
      <c r="F3011" t="str">
        <f>IF(VLOOKUP($A3011,Parts!$A:$AM,F$1,0)="X",W$2,"")</f>
        <v xml:space="preserve">    MODULE
    { name = ModuleTagEngineLiquidTurbo }
</v>
      </c>
      <c r="G3011" t="str">
        <f>IF(VLOOKUP($A3011,Parts!$A:$AM,G$1,0)="X",X$2,"")</f>
        <v/>
      </c>
      <c r="H3011" t="str">
        <f>IF(VLOOKUP($A3011,Parts!$A:$AM,H$1,0)="X",Y$2,"")</f>
        <v/>
      </c>
      <c r="I3011" t="str">
        <f>IF(VLOOKUP($A3011,Parts!$A:$AM,I$1,0)="X",Z$2,"")</f>
        <v/>
      </c>
      <c r="J3011" t="str">
        <f>IF(VLOOKUP($A3011,Parts!$A:$AM,J$1,0)="X",AA$2,"")</f>
        <v/>
      </c>
      <c r="K3011" t="str">
        <f>IF(VLOOKUP($A3011,Parts!$A:$AM,K$1,0)="X",AB$2,"")</f>
        <v/>
      </c>
      <c r="L3011" t="str">
        <f>IF(VLOOKUP($A3011,Parts!$A:$AM,L$1,0)="X",AC$2,"")</f>
        <v/>
      </c>
      <c r="M3011" t="str">
        <f>IF(VLOOKUP($A3011,Parts!$A:$AM,M$1,0)="X",AD$2,"")</f>
        <v/>
      </c>
      <c r="N3011" t="str">
        <f>IF(VLOOKUP($A3011,Parts!$A:$AM,N$1,0)="X",AE$2,"")</f>
        <v/>
      </c>
      <c r="O3011" t="str">
        <f>IF(VLOOKUP($A3011,Parts!$A:$AM,O$1,0)="X",AF$2,"")</f>
        <v/>
      </c>
      <c r="P3011" t="str">
        <f t="shared" ref="P3011:P3074" si="48">B3011&amp;C3011&amp;D3011&amp;E3011&amp;F3011&amp;G3011&amp;H3011&amp;I3011&amp;J3011&amp;K3011&amp;L3011&amp;M3011&amp;N3011&amp;O3011</f>
        <v xml:space="preserve">    MODULE
    { name = ModuleTagEngineLiquidTurbo }
</v>
      </c>
    </row>
    <row r="3012" spans="1:16" x14ac:dyDescent="0.25">
      <c r="A3012" t="str">
        <f>Table15[[#This Row],[Name]]</f>
        <v>R7_FIRST_STAGE_DECOUPLER</v>
      </c>
      <c r="B3012" t="str">
        <f>IF(VLOOKUP($A3012,Parts!$A:$AM,B$1,0)="X",S$2,"")</f>
        <v/>
      </c>
      <c r="C3012" t="str">
        <f>IF(VLOOKUP($A3012,Parts!$A:$AM,C$1,0)="X",T$2,"")</f>
        <v/>
      </c>
      <c r="D3012" t="str">
        <f>IF(VLOOKUP($A3012,Parts!$A:$AM,D$1,0)="X",U$2,"")</f>
        <v/>
      </c>
      <c r="E3012" t="str">
        <f>IF(VLOOKUP($A3012,Parts!$A:$AM,E$1,0)="X",V$2,"")</f>
        <v/>
      </c>
      <c r="F3012" t="str">
        <f>IF(VLOOKUP($A3012,Parts!$A:$AM,F$1,0)="X",W$2,"")</f>
        <v/>
      </c>
      <c r="G3012" t="str">
        <f>IF(VLOOKUP($A3012,Parts!$A:$AM,G$1,0)="X",X$2,"")</f>
        <v/>
      </c>
      <c r="H3012" t="str">
        <f>IF(VLOOKUP($A3012,Parts!$A:$AM,H$1,0)="X",Y$2,"")</f>
        <v/>
      </c>
      <c r="I3012" t="str">
        <f>IF(VLOOKUP($A3012,Parts!$A:$AM,I$1,0)="X",Z$2,"")</f>
        <v/>
      </c>
      <c r="J3012" t="str">
        <f>IF(VLOOKUP($A3012,Parts!$A:$AM,J$1,0)="X",AA$2,"")</f>
        <v/>
      </c>
      <c r="K3012" t="str">
        <f>IF(VLOOKUP($A3012,Parts!$A:$AM,K$1,0)="X",AB$2,"")</f>
        <v/>
      </c>
      <c r="L3012" t="str">
        <f>IF(VLOOKUP($A3012,Parts!$A:$AM,L$1,0)="X",AC$2,"")</f>
        <v/>
      </c>
      <c r="M3012" t="str">
        <f>IF(VLOOKUP($A3012,Parts!$A:$AM,M$1,0)="X",AD$2,"")</f>
        <v/>
      </c>
      <c r="N3012" t="str">
        <f>IF(VLOOKUP($A3012,Parts!$A:$AM,N$1,0)="X",AE$2,"")</f>
        <v/>
      </c>
      <c r="O3012" t="str">
        <f>IF(VLOOKUP($A3012,Parts!$A:$AM,O$1,0)="X",AF$2,"")</f>
        <v/>
      </c>
      <c r="P3012" t="str">
        <f t="shared" si="48"/>
        <v/>
      </c>
    </row>
    <row r="3013" spans="1:16" x14ac:dyDescent="0.25">
      <c r="A3013" t="str">
        <f>Table15[[#This Row],[Name]]</f>
        <v>R7_BLOCK_I</v>
      </c>
      <c r="B3013" t="str">
        <f>IF(VLOOKUP($A3013,Parts!$A:$AM,B$1,0)="X",S$2,"")</f>
        <v/>
      </c>
      <c r="C3013" t="str">
        <f>IF(VLOOKUP($A3013,Parts!$A:$AM,C$1,0)="X",T$2,"")</f>
        <v/>
      </c>
      <c r="D3013" t="str">
        <f>IF(VLOOKUP($A3013,Parts!$A:$AM,D$1,0)="X",U$2,"")</f>
        <v/>
      </c>
      <c r="E3013" t="str">
        <f>IF(VLOOKUP($A3013,Parts!$A:$AM,E$1,0)="X",V$2,"")</f>
        <v/>
      </c>
      <c r="F3013" t="str">
        <f>IF(VLOOKUP($A3013,Parts!$A:$AM,F$1,0)="X",W$2,"")</f>
        <v/>
      </c>
      <c r="G3013" t="str">
        <f>IF(VLOOKUP($A3013,Parts!$A:$AM,G$1,0)="X",X$2,"")</f>
        <v/>
      </c>
      <c r="H3013" t="str">
        <f>IF(VLOOKUP($A3013,Parts!$A:$AM,H$1,0)="X",Y$2,"")</f>
        <v/>
      </c>
      <c r="I3013" t="str">
        <f>IF(VLOOKUP($A3013,Parts!$A:$AM,I$1,0)="X",Z$2,"")</f>
        <v/>
      </c>
      <c r="J3013" t="str">
        <f>IF(VLOOKUP($A3013,Parts!$A:$AM,J$1,0)="X",AA$2,"")</f>
        <v/>
      </c>
      <c r="K3013" t="str">
        <f>IF(VLOOKUP($A3013,Parts!$A:$AM,K$1,0)="X",AB$2,"")</f>
        <v/>
      </c>
      <c r="L3013" t="str">
        <f>IF(VLOOKUP($A3013,Parts!$A:$AM,L$1,0)="X",AC$2,"")</f>
        <v/>
      </c>
      <c r="M3013" t="str">
        <f>IF(VLOOKUP($A3013,Parts!$A:$AM,M$1,0)="X",AD$2,"")</f>
        <v/>
      </c>
      <c r="N3013" t="str">
        <f>IF(VLOOKUP($A3013,Parts!$A:$AM,N$1,0)="X",AE$2,"")</f>
        <v/>
      </c>
      <c r="O3013" t="str">
        <f>IF(VLOOKUP($A3013,Parts!$A:$AM,O$1,0)="X",AF$2,"")</f>
        <v/>
      </c>
      <c r="P3013" t="str">
        <f t="shared" si="48"/>
        <v/>
      </c>
    </row>
    <row r="3014" spans="1:16" x14ac:dyDescent="0.25">
      <c r="A3014" t="str">
        <f>Table15[[#This Row],[Name]]</f>
        <v>R7_FIRST_STAGE</v>
      </c>
      <c r="B3014" t="str">
        <f>IF(VLOOKUP($A3014,Parts!$A:$AM,B$1,0)="X",S$2,"")</f>
        <v/>
      </c>
      <c r="C3014" t="str">
        <f>IF(VLOOKUP($A3014,Parts!$A:$AM,C$1,0)="X",T$2,"")</f>
        <v/>
      </c>
      <c r="D3014" t="str">
        <f>IF(VLOOKUP($A3014,Parts!$A:$AM,D$1,0)="X",U$2,"")</f>
        <v/>
      </c>
      <c r="E3014" t="str">
        <f>IF(VLOOKUP($A3014,Parts!$A:$AM,E$1,0)="X",V$2,"")</f>
        <v/>
      </c>
      <c r="F3014" t="str">
        <f>IF(VLOOKUP($A3014,Parts!$A:$AM,F$1,0)="X",W$2,"")</f>
        <v xml:space="preserve">    MODULE
    { name = ModuleTagEngineLiquidTurbo }
</v>
      </c>
      <c r="G3014" t="str">
        <f>IF(VLOOKUP($A3014,Parts!$A:$AM,G$1,0)="X",X$2,"")</f>
        <v/>
      </c>
      <c r="H3014" t="str">
        <f>IF(VLOOKUP($A3014,Parts!$A:$AM,H$1,0)="X",Y$2,"")</f>
        <v/>
      </c>
      <c r="I3014" t="str">
        <f>IF(VLOOKUP($A3014,Parts!$A:$AM,I$1,0)="X",Z$2,"")</f>
        <v/>
      </c>
      <c r="J3014" t="str">
        <f>IF(VLOOKUP($A3014,Parts!$A:$AM,J$1,0)="X",AA$2,"")</f>
        <v/>
      </c>
      <c r="K3014" t="str">
        <f>IF(VLOOKUP($A3014,Parts!$A:$AM,K$1,0)="X",AB$2,"")</f>
        <v/>
      </c>
      <c r="L3014" t="str">
        <f>IF(VLOOKUP($A3014,Parts!$A:$AM,L$1,0)="X",AC$2,"")</f>
        <v/>
      </c>
      <c r="M3014" t="str">
        <f>IF(VLOOKUP($A3014,Parts!$A:$AM,M$1,0)="X",AD$2,"")</f>
        <v/>
      </c>
      <c r="N3014" t="str">
        <f>IF(VLOOKUP($A3014,Parts!$A:$AM,N$1,0)="X",AE$2,"")</f>
        <v/>
      </c>
      <c r="O3014" t="str">
        <f>IF(VLOOKUP($A3014,Parts!$A:$AM,O$1,0)="X",AF$2,"")</f>
        <v/>
      </c>
      <c r="P3014" t="str">
        <f t="shared" si="48"/>
        <v xml:space="preserve">    MODULE
    { name = ModuleTagEngineLiquidTurbo }
</v>
      </c>
    </row>
    <row r="3015" spans="1:16" x14ac:dyDescent="0.25">
      <c r="A3015" t="str">
        <f>Table15[[#This Row],[Name]]</f>
        <v>R7_RETRO_MOTOR</v>
      </c>
      <c r="B3015" t="str">
        <f>IF(VLOOKUP($A3015,Parts!$A:$AM,B$1,0)="X",S$2,"")</f>
        <v/>
      </c>
      <c r="C3015" t="str">
        <f>IF(VLOOKUP($A3015,Parts!$A:$AM,C$1,0)="X",T$2,"")</f>
        <v/>
      </c>
      <c r="D3015" t="str">
        <f>IF(VLOOKUP($A3015,Parts!$A:$AM,D$1,0)="X",U$2,"")</f>
        <v/>
      </c>
      <c r="E3015" t="str">
        <f>IF(VLOOKUP($A3015,Parts!$A:$AM,E$1,0)="X",V$2,"")</f>
        <v/>
      </c>
      <c r="F3015" t="str">
        <f>IF(VLOOKUP($A3015,Parts!$A:$AM,F$1,0)="X",W$2,"")</f>
        <v/>
      </c>
      <c r="G3015" t="str">
        <f>IF(VLOOKUP($A3015,Parts!$A:$AM,G$1,0)="X",X$2,"")</f>
        <v/>
      </c>
      <c r="H3015" t="str">
        <f>IF(VLOOKUP($A3015,Parts!$A:$AM,H$1,0)="X",Y$2,"")</f>
        <v/>
      </c>
      <c r="I3015" t="str">
        <f>IF(VLOOKUP($A3015,Parts!$A:$AM,I$1,0)="X",Z$2,"")</f>
        <v/>
      </c>
      <c r="J3015" t="str">
        <f>IF(VLOOKUP($A3015,Parts!$A:$AM,J$1,0)="X",AA$2,"")</f>
        <v/>
      </c>
      <c r="K3015" t="str">
        <f>IF(VLOOKUP($A3015,Parts!$A:$AM,K$1,0)="X",AB$2,"")</f>
        <v/>
      </c>
      <c r="L3015" t="str">
        <f>IF(VLOOKUP($A3015,Parts!$A:$AM,L$1,0)="X",AC$2,"")</f>
        <v/>
      </c>
      <c r="M3015" t="str">
        <f>IF(VLOOKUP($A3015,Parts!$A:$AM,M$1,0)="X",AD$2,"")</f>
        <v/>
      </c>
      <c r="N3015" t="str">
        <f>IF(VLOOKUP($A3015,Parts!$A:$AM,N$1,0)="X",AE$2,"")</f>
        <v/>
      </c>
      <c r="O3015" t="str">
        <f>IF(VLOOKUP($A3015,Parts!$A:$AM,O$1,0)="X",AF$2,"")</f>
        <v/>
      </c>
      <c r="P3015" t="str">
        <f t="shared" si="48"/>
        <v/>
      </c>
    </row>
    <row r="3016" spans="1:16" x14ac:dyDescent="0.25">
      <c r="A3016" t="str">
        <f>Table15[[#This Row],[Name]]</f>
        <v>R7_FS_TOP</v>
      </c>
      <c r="B3016" t="str">
        <f>IF(VLOOKUP($A3016,Parts!$A:$AM,B$1,0)="X",S$2,"")</f>
        <v/>
      </c>
      <c r="C3016" t="str">
        <f>IF(VLOOKUP($A3016,Parts!$A:$AM,C$1,0)="X",T$2,"")</f>
        <v/>
      </c>
      <c r="D3016" t="str">
        <f>IF(VLOOKUP($A3016,Parts!$A:$AM,D$1,0)="X",U$2,"")</f>
        <v/>
      </c>
      <c r="E3016" t="str">
        <f>IF(VLOOKUP($A3016,Parts!$A:$AM,E$1,0)="X",V$2,"")</f>
        <v/>
      </c>
      <c r="F3016" t="str">
        <f>IF(VLOOKUP($A3016,Parts!$A:$AM,F$1,0)="X",W$2,"")</f>
        <v/>
      </c>
      <c r="G3016" t="str">
        <f>IF(VLOOKUP($A3016,Parts!$A:$AM,G$1,0)="X",X$2,"")</f>
        <v/>
      </c>
      <c r="H3016" t="str">
        <f>IF(VLOOKUP($A3016,Parts!$A:$AM,H$1,0)="X",Y$2,"")</f>
        <v/>
      </c>
      <c r="I3016" t="str">
        <f>IF(VLOOKUP($A3016,Parts!$A:$AM,I$1,0)="X",Z$2,"")</f>
        <v/>
      </c>
      <c r="J3016" t="str">
        <f>IF(VLOOKUP($A3016,Parts!$A:$AM,J$1,0)="X",AA$2,"")</f>
        <v/>
      </c>
      <c r="K3016" t="str">
        <f>IF(VLOOKUP($A3016,Parts!$A:$AM,K$1,0)="X",AB$2,"")</f>
        <v/>
      </c>
      <c r="L3016" t="str">
        <f>IF(VLOOKUP($A3016,Parts!$A:$AM,L$1,0)="X",AC$2,"")</f>
        <v/>
      </c>
      <c r="M3016" t="str">
        <f>IF(VLOOKUP($A3016,Parts!$A:$AM,M$1,0)="X",AD$2,"")</f>
        <v/>
      </c>
      <c r="N3016" t="str">
        <f>IF(VLOOKUP($A3016,Parts!$A:$AM,N$1,0)="X",AE$2,"")</f>
        <v/>
      </c>
      <c r="O3016" t="str">
        <f>IF(VLOOKUP($A3016,Parts!$A:$AM,O$1,0)="X",AF$2,"")</f>
        <v/>
      </c>
      <c r="P3016" t="str">
        <f t="shared" si="48"/>
        <v/>
      </c>
    </row>
    <row r="3017" spans="1:16" x14ac:dyDescent="0.25">
      <c r="A3017" t="str">
        <f>Table15[[#This Row],[Name]]</f>
        <v>R7_SECOND_STAGE</v>
      </c>
      <c r="B3017" t="str">
        <f>IF(VLOOKUP($A3017,Parts!$A:$AM,B$1,0)="X",S$2,"")</f>
        <v/>
      </c>
      <c r="C3017" t="str">
        <f>IF(VLOOKUP($A3017,Parts!$A:$AM,C$1,0)="X",T$2,"")</f>
        <v/>
      </c>
      <c r="D3017" t="str">
        <f>IF(VLOOKUP($A3017,Parts!$A:$AM,D$1,0)="X",U$2,"")</f>
        <v/>
      </c>
      <c r="E3017" t="str">
        <f>IF(VLOOKUP($A3017,Parts!$A:$AM,E$1,0)="X",V$2,"")</f>
        <v/>
      </c>
      <c r="F3017" t="str">
        <f>IF(VLOOKUP($A3017,Parts!$A:$AM,F$1,0)="X",W$2,"")</f>
        <v/>
      </c>
      <c r="G3017" t="str">
        <f>IF(VLOOKUP($A3017,Parts!$A:$AM,G$1,0)="X",X$2,"")</f>
        <v/>
      </c>
      <c r="H3017" t="str">
        <f>IF(VLOOKUP($A3017,Parts!$A:$AM,H$1,0)="X",Y$2,"")</f>
        <v/>
      </c>
      <c r="I3017" t="str">
        <f>IF(VLOOKUP($A3017,Parts!$A:$AM,I$1,0)="X",Z$2,"")</f>
        <v/>
      </c>
      <c r="J3017" t="str">
        <f>IF(VLOOKUP($A3017,Parts!$A:$AM,J$1,0)="X",AA$2,"")</f>
        <v/>
      </c>
      <c r="K3017" t="str">
        <f>IF(VLOOKUP($A3017,Parts!$A:$AM,K$1,0)="X",AB$2,"")</f>
        <v/>
      </c>
      <c r="L3017" t="str">
        <f>IF(VLOOKUP($A3017,Parts!$A:$AM,L$1,0)="X",AC$2,"")</f>
        <v/>
      </c>
      <c r="M3017" t="str">
        <f>IF(VLOOKUP($A3017,Parts!$A:$AM,M$1,0)="X",AD$2,"")</f>
        <v/>
      </c>
      <c r="N3017" t="str">
        <f>IF(VLOOKUP($A3017,Parts!$A:$AM,N$1,0)="X",AE$2,"")</f>
        <v/>
      </c>
      <c r="O3017" t="str">
        <f>IF(VLOOKUP($A3017,Parts!$A:$AM,O$1,0)="X",AF$2,"")</f>
        <v/>
      </c>
      <c r="P3017" t="str">
        <f t="shared" si="48"/>
        <v/>
      </c>
    </row>
    <row r="3018" spans="1:16" x14ac:dyDescent="0.25">
      <c r="A3018" t="str">
        <f>Table15[[#This Row],[Name]]</f>
        <v>DECOUPLER</v>
      </c>
      <c r="B3018" t="str">
        <f>IF(VLOOKUP($A3018,Parts!$A:$AM,B$1,0)="X",S$2,"")</f>
        <v/>
      </c>
      <c r="C3018" t="str">
        <f>IF(VLOOKUP($A3018,Parts!$A:$AM,C$1,0)="X",T$2,"")</f>
        <v/>
      </c>
      <c r="D3018" t="str">
        <f>IF(VLOOKUP($A3018,Parts!$A:$AM,D$1,0)="X",U$2,"")</f>
        <v/>
      </c>
      <c r="E3018" t="str">
        <f>IF(VLOOKUP($A3018,Parts!$A:$AM,E$1,0)="X",V$2,"")</f>
        <v/>
      </c>
      <c r="F3018" t="str">
        <f>IF(VLOOKUP($A3018,Parts!$A:$AM,F$1,0)="X",W$2,"")</f>
        <v/>
      </c>
      <c r="G3018" t="str">
        <f>IF(VLOOKUP($A3018,Parts!$A:$AM,G$1,0)="X",X$2,"")</f>
        <v/>
      </c>
      <c r="H3018" t="str">
        <f>IF(VLOOKUP($A3018,Parts!$A:$AM,H$1,0)="X",Y$2,"")</f>
        <v/>
      </c>
      <c r="I3018" t="str">
        <f>IF(VLOOKUP($A3018,Parts!$A:$AM,I$1,0)="X",Z$2,"")</f>
        <v/>
      </c>
      <c r="J3018" t="str">
        <f>IF(VLOOKUP($A3018,Parts!$A:$AM,J$1,0)="X",AA$2,"")</f>
        <v/>
      </c>
      <c r="K3018" t="str">
        <f>IF(VLOOKUP($A3018,Parts!$A:$AM,K$1,0)="X",AB$2,"")</f>
        <v/>
      </c>
      <c r="L3018" t="str">
        <f>IF(VLOOKUP($A3018,Parts!$A:$AM,L$1,0)="X",AC$2,"")</f>
        <v/>
      </c>
      <c r="M3018" t="str">
        <f>IF(VLOOKUP($A3018,Parts!$A:$AM,M$1,0)="X",AD$2,"")</f>
        <v/>
      </c>
      <c r="N3018" t="str">
        <f>IF(VLOOKUP($A3018,Parts!$A:$AM,N$1,0)="X",AE$2,"")</f>
        <v/>
      </c>
      <c r="O3018" t="str">
        <f>IF(VLOOKUP($A3018,Parts!$A:$AM,O$1,0)="X",AF$2,"")</f>
        <v/>
      </c>
      <c r="P3018" t="str">
        <f t="shared" si="48"/>
        <v/>
      </c>
    </row>
    <row r="3019" spans="1:16" x14ac:dyDescent="0.25">
      <c r="A3019" t="str">
        <f>Table15[[#This Row],[Name]]</f>
        <v>SoyuzHeatshieldLEO</v>
      </c>
      <c r="B3019" t="str">
        <f>IF(VLOOKUP($A3019,Parts!$A:$AM,B$1,0)="X",S$2,"")</f>
        <v/>
      </c>
      <c r="C3019" t="str">
        <f>IF(VLOOKUP($A3019,Parts!$A:$AM,C$1,0)="X",T$2,"")</f>
        <v/>
      </c>
      <c r="D3019" t="str">
        <f>IF(VLOOKUP($A3019,Parts!$A:$AM,D$1,0)="X",U$2,"")</f>
        <v/>
      </c>
      <c r="E3019" t="str">
        <f>IF(VLOOKUP($A3019,Parts!$A:$AM,E$1,0)="X",V$2,"")</f>
        <v/>
      </c>
      <c r="F3019" t="str">
        <f>IF(VLOOKUP($A3019,Parts!$A:$AM,F$1,0)="X",W$2,"")</f>
        <v/>
      </c>
      <c r="G3019" t="str">
        <f>IF(VLOOKUP($A3019,Parts!$A:$AM,G$1,0)="X",X$2,"")</f>
        <v/>
      </c>
      <c r="H3019" t="str">
        <f>IF(VLOOKUP($A3019,Parts!$A:$AM,H$1,0)="X",Y$2,"")</f>
        <v/>
      </c>
      <c r="I3019" t="str">
        <f>IF(VLOOKUP($A3019,Parts!$A:$AM,I$1,0)="X",Z$2,"")</f>
        <v xml:space="preserve">    MODULE
    { name = ModuleTagHumanRated }
</v>
      </c>
      <c r="J3019" t="str">
        <f>IF(VLOOKUP($A3019,Parts!$A:$AM,J$1,0)="X",AA$2,"")</f>
        <v/>
      </c>
      <c r="K3019" t="str">
        <f>IF(VLOOKUP($A3019,Parts!$A:$AM,K$1,0)="X",AB$2,"")</f>
        <v/>
      </c>
      <c r="L3019" t="str">
        <f>IF(VLOOKUP($A3019,Parts!$A:$AM,L$1,0)="X",AC$2,"")</f>
        <v xml:space="preserve">    MODULE
    { name = ModuleTagReentry }
</v>
      </c>
      <c r="M3019" t="str">
        <f>IF(VLOOKUP($A3019,Parts!$A:$AM,M$1,0)="X",AD$2,"")</f>
        <v/>
      </c>
      <c r="N3019" t="str">
        <f>IF(VLOOKUP($A3019,Parts!$A:$AM,N$1,0)="X",AE$2,"")</f>
        <v/>
      </c>
      <c r="O3019" t="str">
        <f>IF(VLOOKUP($A3019,Parts!$A:$AM,O$1,0)="X",AF$2,"")</f>
        <v/>
      </c>
      <c r="P3019" t="str">
        <f t="shared" si="48"/>
        <v xml:space="preserve">    MODULE
    { name = ModuleTagHumanRated }
    MODULE
    { name = ModuleTagReentry }
</v>
      </c>
    </row>
    <row r="3020" spans="1:16" x14ac:dyDescent="0.25">
      <c r="A3020" t="str">
        <f>Table15[[#This Row],[Name]]</f>
        <v>SSTU-SC-ENG-Merlin-1DV</v>
      </c>
      <c r="B3020" t="str">
        <f>IF(VLOOKUP($A3020,Parts!$A:$AM,B$1,0)="X",S$2,"")</f>
        <v/>
      </c>
      <c r="C3020" t="str">
        <f>IF(VLOOKUP($A3020,Parts!$A:$AM,C$1,0)="X",T$2,"")</f>
        <v/>
      </c>
      <c r="D3020" t="str">
        <f>IF(VLOOKUP($A3020,Parts!$A:$AM,D$1,0)="X",U$2,"")</f>
        <v/>
      </c>
      <c r="E3020" t="str">
        <f>IF(VLOOKUP($A3020,Parts!$A:$AM,E$1,0)="X",V$2,"")</f>
        <v/>
      </c>
      <c r="F3020" t="str">
        <f>IF(VLOOKUP($A3020,Parts!$A:$AM,F$1,0)="X",W$2,"")</f>
        <v xml:space="preserve">    MODULE
    { name = ModuleTagEngineLiquidTurbo }
</v>
      </c>
      <c r="G3020" t="str">
        <f>IF(VLOOKUP($A3020,Parts!$A:$AM,G$1,0)="X",X$2,"")</f>
        <v/>
      </c>
      <c r="H3020" t="str">
        <f>IF(VLOOKUP($A3020,Parts!$A:$AM,H$1,0)="X",Y$2,"")</f>
        <v/>
      </c>
      <c r="I3020" t="str">
        <f>IF(VLOOKUP($A3020,Parts!$A:$AM,I$1,0)="X",Z$2,"")</f>
        <v/>
      </c>
      <c r="J3020" t="str">
        <f>IF(VLOOKUP($A3020,Parts!$A:$AM,J$1,0)="X",AA$2,"")</f>
        <v/>
      </c>
      <c r="K3020" t="str">
        <f>IF(VLOOKUP($A3020,Parts!$A:$AM,K$1,0)="X",AB$2,"")</f>
        <v/>
      </c>
      <c r="L3020" t="str">
        <f>IF(VLOOKUP($A3020,Parts!$A:$AM,L$1,0)="X",AC$2,"")</f>
        <v/>
      </c>
      <c r="M3020" t="str">
        <f>IF(VLOOKUP($A3020,Parts!$A:$AM,M$1,0)="X",AD$2,"")</f>
        <v/>
      </c>
      <c r="N3020" t="str">
        <f>IF(VLOOKUP($A3020,Parts!$A:$AM,N$1,0)="X",AE$2,"")</f>
        <v/>
      </c>
      <c r="O3020" t="str">
        <f>IF(VLOOKUP($A3020,Parts!$A:$AM,O$1,0)="X",AF$2,"")</f>
        <v/>
      </c>
      <c r="P3020" t="str">
        <f t="shared" si="48"/>
        <v xml:space="preserve">    MODULE
    { name = ModuleTagEngineLiquidTurbo }
</v>
      </c>
    </row>
    <row r="3021" spans="1:16" x14ac:dyDescent="0.25">
      <c r="A3021" t="str">
        <f>Table15[[#This Row],[Name]]</f>
        <v>EAS</v>
      </c>
      <c r="B3021" t="str">
        <f>IF(VLOOKUP($A3021,Parts!$A:$AM,B$1,0)="X",S$2,"")</f>
        <v/>
      </c>
      <c r="C3021" t="str">
        <f>IF(VLOOKUP($A3021,Parts!$A:$AM,C$1,0)="X",T$2,"")</f>
        <v/>
      </c>
      <c r="D3021" t="str">
        <f>IF(VLOOKUP($A3021,Parts!$A:$AM,D$1,0)="X",U$2,"")</f>
        <v/>
      </c>
      <c r="E3021" t="str">
        <f>IF(VLOOKUP($A3021,Parts!$A:$AM,E$1,0)="X",V$2,"")</f>
        <v/>
      </c>
      <c r="F3021" t="str">
        <f>IF(VLOOKUP($A3021,Parts!$A:$AM,F$1,0)="X",W$2,"")</f>
        <v/>
      </c>
      <c r="G3021" t="str">
        <f>IF(VLOOKUP($A3021,Parts!$A:$AM,G$1,0)="X",X$2,"")</f>
        <v xml:space="preserve">    MODULE
    { name = ModuleTagEngineSolid }
</v>
      </c>
      <c r="H3021" t="str">
        <f>IF(VLOOKUP($A3021,Parts!$A:$AM,H$1,0)="X",Y$2,"")</f>
        <v/>
      </c>
      <c r="I3021" t="str">
        <f>IF(VLOOKUP($A3021,Parts!$A:$AM,I$1,0)="X",Z$2,"")</f>
        <v xml:space="preserve">    MODULE
    { name = ModuleTagHumanRated }
</v>
      </c>
      <c r="J3021" t="str">
        <f>IF(VLOOKUP($A3021,Parts!$A:$AM,J$1,0)="X",AA$2,"")</f>
        <v/>
      </c>
      <c r="K3021" t="str">
        <f>IF(VLOOKUP($A3021,Parts!$A:$AM,K$1,0)="X",AB$2,"")</f>
        <v/>
      </c>
      <c r="L3021" t="str">
        <f>IF(VLOOKUP($A3021,Parts!$A:$AM,L$1,0)="X",AC$2,"")</f>
        <v/>
      </c>
      <c r="M3021" t="str">
        <f>IF(VLOOKUP($A3021,Parts!$A:$AM,M$1,0)="X",AD$2,"")</f>
        <v/>
      </c>
      <c r="N3021" t="str">
        <f>IF(VLOOKUP($A3021,Parts!$A:$AM,N$1,0)="X",AE$2,"")</f>
        <v/>
      </c>
      <c r="O3021" t="str">
        <f>IF(VLOOKUP($A3021,Parts!$A:$AM,O$1,0)="X",AF$2,"")</f>
        <v/>
      </c>
      <c r="P3021" t="str">
        <f t="shared" si="48"/>
        <v xml:space="preserve">    MODULE
    { name = ModuleTagEngineSolid }
    MODULE
    { name = ModuleTagHumanRated }
</v>
      </c>
    </row>
    <row r="3022" spans="1:16" x14ac:dyDescent="0.25">
      <c r="A3022" t="str">
        <f>Table15[[#This Row],[Name]]</f>
        <v>EAS_top</v>
      </c>
      <c r="B3022" t="str">
        <f>IF(VLOOKUP($A3022,Parts!$A:$AM,B$1,0)="X",S$2,"")</f>
        <v/>
      </c>
      <c r="C3022" t="str">
        <f>IF(VLOOKUP($A3022,Parts!$A:$AM,C$1,0)="X",T$2,"")</f>
        <v/>
      </c>
      <c r="D3022" t="str">
        <f>IF(VLOOKUP($A3022,Parts!$A:$AM,D$1,0)="X",U$2,"")</f>
        <v/>
      </c>
      <c r="E3022" t="str">
        <f>IF(VLOOKUP($A3022,Parts!$A:$AM,E$1,0)="X",V$2,"")</f>
        <v/>
      </c>
      <c r="F3022" t="str">
        <f>IF(VLOOKUP($A3022,Parts!$A:$AM,F$1,0)="X",W$2,"")</f>
        <v/>
      </c>
      <c r="G3022" t="str">
        <f>IF(VLOOKUP($A3022,Parts!$A:$AM,G$1,0)="X",X$2,"")</f>
        <v xml:space="preserve">    MODULE
    { name = ModuleTagEngineSolid }
</v>
      </c>
      <c r="H3022" t="str">
        <f>IF(VLOOKUP($A3022,Parts!$A:$AM,H$1,0)="X",Y$2,"")</f>
        <v/>
      </c>
      <c r="I3022" t="str">
        <f>IF(VLOOKUP($A3022,Parts!$A:$AM,I$1,0)="X",Z$2,"")</f>
        <v xml:space="preserve">    MODULE
    { name = ModuleTagHumanRated }
</v>
      </c>
      <c r="J3022" t="str">
        <f>IF(VLOOKUP($A3022,Parts!$A:$AM,J$1,0)="X",AA$2,"")</f>
        <v/>
      </c>
      <c r="K3022" t="str">
        <f>IF(VLOOKUP($A3022,Parts!$A:$AM,K$1,0)="X",AB$2,"")</f>
        <v/>
      </c>
      <c r="L3022" t="str">
        <f>IF(VLOOKUP($A3022,Parts!$A:$AM,L$1,0)="X",AC$2,"")</f>
        <v/>
      </c>
      <c r="M3022" t="str">
        <f>IF(VLOOKUP($A3022,Parts!$A:$AM,M$1,0)="X",AD$2,"")</f>
        <v/>
      </c>
      <c r="N3022" t="str">
        <f>IF(VLOOKUP($A3022,Parts!$A:$AM,N$1,0)="X",AE$2,"")</f>
        <v/>
      </c>
      <c r="O3022" t="str">
        <f>IF(VLOOKUP($A3022,Parts!$A:$AM,O$1,0)="X",AF$2,"")</f>
        <v/>
      </c>
      <c r="P3022" t="str">
        <f t="shared" si="48"/>
        <v xml:space="preserve">    MODULE
    { name = ModuleTagEngineSolid }
    MODULE
    { name = ModuleTagHumanRated }
</v>
      </c>
    </row>
    <row r="3023" spans="1:16" x14ac:dyDescent="0.25">
      <c r="A3023" t="str">
        <f>Table15[[#This Row],[Name]]</f>
        <v>SSTU-SC-ENG-RD-0110</v>
      </c>
      <c r="B3023" t="str">
        <f>IF(VLOOKUP($A3023,Parts!$A:$AM,B$1,0)="X",S$2,"")</f>
        <v/>
      </c>
      <c r="C3023" t="str">
        <f>IF(VLOOKUP($A3023,Parts!$A:$AM,C$1,0)="X",T$2,"")</f>
        <v/>
      </c>
      <c r="D3023" t="str">
        <f>IF(VLOOKUP($A3023,Parts!$A:$AM,D$1,0)="X",U$2,"")</f>
        <v/>
      </c>
      <c r="E3023" t="str">
        <f>IF(VLOOKUP($A3023,Parts!$A:$AM,E$1,0)="X",V$2,"")</f>
        <v/>
      </c>
      <c r="F3023" t="str">
        <f>IF(VLOOKUP($A3023,Parts!$A:$AM,F$1,0)="X",W$2,"")</f>
        <v xml:space="preserve">    MODULE
    { name = ModuleTagEngineLiquidTurbo }
</v>
      </c>
      <c r="G3023" t="str">
        <f>IF(VLOOKUP($A3023,Parts!$A:$AM,G$1,0)="X",X$2,"")</f>
        <v/>
      </c>
      <c r="H3023" t="str">
        <f>IF(VLOOKUP($A3023,Parts!$A:$AM,H$1,0)="X",Y$2,"")</f>
        <v/>
      </c>
      <c r="I3023" t="str">
        <f>IF(VLOOKUP($A3023,Parts!$A:$AM,I$1,0)="X",Z$2,"")</f>
        <v/>
      </c>
      <c r="J3023" t="str">
        <f>IF(VLOOKUP($A3023,Parts!$A:$AM,J$1,0)="X",AA$2,"")</f>
        <v/>
      </c>
      <c r="K3023" t="str">
        <f>IF(VLOOKUP($A3023,Parts!$A:$AM,K$1,0)="X",AB$2,"")</f>
        <v/>
      </c>
      <c r="L3023" t="str">
        <f>IF(VLOOKUP($A3023,Parts!$A:$AM,L$1,0)="X",AC$2,"")</f>
        <v/>
      </c>
      <c r="M3023" t="str">
        <f>IF(VLOOKUP($A3023,Parts!$A:$AM,M$1,0)="X",AD$2,"")</f>
        <v/>
      </c>
      <c r="N3023" t="str">
        <f>IF(VLOOKUP($A3023,Parts!$A:$AM,N$1,0)="X",AE$2,"")</f>
        <v/>
      </c>
      <c r="O3023" t="str">
        <f>IF(VLOOKUP($A3023,Parts!$A:$AM,O$1,0)="X",AF$2,"")</f>
        <v/>
      </c>
      <c r="P3023" t="str">
        <f t="shared" si="48"/>
        <v xml:space="preserve">    MODULE
    { name = ModuleTagEngineLiquidTurbo }
</v>
      </c>
    </row>
    <row r="3024" spans="1:16" x14ac:dyDescent="0.25">
      <c r="A3024" t="str">
        <f>Table15[[#This Row],[Name]]</f>
        <v>SSTU-SC-ENG-RD-107A</v>
      </c>
      <c r="B3024" t="str">
        <f>IF(VLOOKUP($A3024,Parts!$A:$AM,B$1,0)="X",S$2,"")</f>
        <v/>
      </c>
      <c r="C3024" t="str">
        <f>IF(VLOOKUP($A3024,Parts!$A:$AM,C$1,0)="X",T$2,"")</f>
        <v/>
      </c>
      <c r="D3024" t="str">
        <f>IF(VLOOKUP($A3024,Parts!$A:$AM,D$1,0)="X",U$2,"")</f>
        <v/>
      </c>
      <c r="E3024" t="str">
        <f>IF(VLOOKUP($A3024,Parts!$A:$AM,E$1,0)="X",V$2,"")</f>
        <v/>
      </c>
      <c r="F3024" t="str">
        <f>IF(VLOOKUP($A3024,Parts!$A:$AM,F$1,0)="X",W$2,"")</f>
        <v xml:space="preserve">    MODULE
    { name = ModuleTagEngineLiquidTurbo }
</v>
      </c>
      <c r="G3024" t="str">
        <f>IF(VLOOKUP($A3024,Parts!$A:$AM,G$1,0)="X",X$2,"")</f>
        <v/>
      </c>
      <c r="H3024" t="str">
        <f>IF(VLOOKUP($A3024,Parts!$A:$AM,H$1,0)="X",Y$2,"")</f>
        <v/>
      </c>
      <c r="I3024" t="str">
        <f>IF(VLOOKUP($A3024,Parts!$A:$AM,I$1,0)="X",Z$2,"")</f>
        <v/>
      </c>
      <c r="J3024" t="str">
        <f>IF(VLOOKUP($A3024,Parts!$A:$AM,J$1,0)="X",AA$2,"")</f>
        <v/>
      </c>
      <c r="K3024" t="str">
        <f>IF(VLOOKUP($A3024,Parts!$A:$AM,K$1,0)="X",AB$2,"")</f>
        <v/>
      </c>
      <c r="L3024" t="str">
        <f>IF(VLOOKUP($A3024,Parts!$A:$AM,L$1,0)="X",AC$2,"")</f>
        <v/>
      </c>
      <c r="M3024" t="str">
        <f>IF(VLOOKUP($A3024,Parts!$A:$AM,M$1,0)="X",AD$2,"")</f>
        <v/>
      </c>
      <c r="N3024" t="str">
        <f>IF(VLOOKUP($A3024,Parts!$A:$AM,N$1,0)="X",AE$2,"")</f>
        <v/>
      </c>
      <c r="O3024" t="str">
        <f>IF(VLOOKUP($A3024,Parts!$A:$AM,O$1,0)="X",AF$2,"")</f>
        <v/>
      </c>
      <c r="P3024" t="str">
        <f t="shared" si="48"/>
        <v xml:space="preserve">    MODULE
    { name = ModuleTagEngineLiquidTurbo }
</v>
      </c>
    </row>
    <row r="3025" spans="1:16" x14ac:dyDescent="0.25">
      <c r="A3025" t="str">
        <f>Table15[[#This Row],[Name]]</f>
        <v>ADAPTER_BLOCK_I2</v>
      </c>
      <c r="B3025" t="str">
        <f>IF(VLOOKUP($A3025,Parts!$A:$AM,B$1,0)="X",S$2,"")</f>
        <v/>
      </c>
      <c r="C3025" t="str">
        <f>IF(VLOOKUP($A3025,Parts!$A:$AM,C$1,0)="X",T$2,"")</f>
        <v/>
      </c>
      <c r="D3025" t="str">
        <f>IF(VLOOKUP($A3025,Parts!$A:$AM,D$1,0)="X",U$2,"")</f>
        <v/>
      </c>
      <c r="E3025" t="str">
        <f>IF(VLOOKUP($A3025,Parts!$A:$AM,E$1,0)="X",V$2,"")</f>
        <v/>
      </c>
      <c r="F3025" t="str">
        <f>IF(VLOOKUP($A3025,Parts!$A:$AM,F$1,0)="X",W$2,"")</f>
        <v/>
      </c>
      <c r="G3025" t="str">
        <f>IF(VLOOKUP($A3025,Parts!$A:$AM,G$1,0)="X",X$2,"")</f>
        <v/>
      </c>
      <c r="H3025" t="str">
        <f>IF(VLOOKUP($A3025,Parts!$A:$AM,H$1,0)="X",Y$2,"")</f>
        <v/>
      </c>
      <c r="I3025" t="str">
        <f>IF(VLOOKUP($A3025,Parts!$A:$AM,I$1,0)="X",Z$2,"")</f>
        <v/>
      </c>
      <c r="J3025" t="str">
        <f>IF(VLOOKUP($A3025,Parts!$A:$AM,J$1,0)="X",AA$2,"")</f>
        <v/>
      </c>
      <c r="K3025" t="str">
        <f>IF(VLOOKUP($A3025,Parts!$A:$AM,K$1,0)="X",AB$2,"")</f>
        <v/>
      </c>
      <c r="L3025" t="str">
        <f>IF(VLOOKUP($A3025,Parts!$A:$AM,L$1,0)="X",AC$2,"")</f>
        <v/>
      </c>
      <c r="M3025" t="str">
        <f>IF(VLOOKUP($A3025,Parts!$A:$AM,M$1,0)="X",AD$2,"")</f>
        <v/>
      </c>
      <c r="N3025" t="str">
        <f>IF(VLOOKUP($A3025,Parts!$A:$AM,N$1,0)="X",AE$2,"")</f>
        <v/>
      </c>
      <c r="O3025" t="str">
        <f>IF(VLOOKUP($A3025,Parts!$A:$AM,O$1,0)="X",AF$2,"")</f>
        <v/>
      </c>
      <c r="P3025" t="str">
        <f t="shared" si="48"/>
        <v/>
      </c>
    </row>
    <row r="3026" spans="1:16" x14ac:dyDescent="0.25">
      <c r="A3026" t="str">
        <f>Table15[[#This Row],[Name]]</f>
        <v>SOYUZ_F_2</v>
      </c>
      <c r="B3026" t="str">
        <f>IF(VLOOKUP($A3026,Parts!$A:$AM,B$1,0)="X",S$2,"")</f>
        <v/>
      </c>
      <c r="C3026" t="str">
        <f>IF(VLOOKUP($A3026,Parts!$A:$AM,C$1,0)="X",T$2,"")</f>
        <v/>
      </c>
      <c r="D3026" t="str">
        <f>IF(VLOOKUP($A3026,Parts!$A:$AM,D$1,0)="X",U$2,"")</f>
        <v/>
      </c>
      <c r="E3026" t="str">
        <f>IF(VLOOKUP($A3026,Parts!$A:$AM,E$1,0)="X",V$2,"")</f>
        <v/>
      </c>
      <c r="F3026" t="str">
        <f>IF(VLOOKUP($A3026,Parts!$A:$AM,F$1,0)="X",W$2,"")</f>
        <v/>
      </c>
      <c r="G3026" t="str">
        <f>IF(VLOOKUP($A3026,Parts!$A:$AM,G$1,0)="X",X$2,"")</f>
        <v/>
      </c>
      <c r="H3026" t="str">
        <f>IF(VLOOKUP($A3026,Parts!$A:$AM,H$1,0)="X",Y$2,"")</f>
        <v/>
      </c>
      <c r="I3026" t="str">
        <f>IF(VLOOKUP($A3026,Parts!$A:$AM,I$1,0)="X",Z$2,"")</f>
        <v/>
      </c>
      <c r="J3026" t="str">
        <f>IF(VLOOKUP($A3026,Parts!$A:$AM,J$1,0)="X",AA$2,"")</f>
        <v/>
      </c>
      <c r="K3026" t="str">
        <f>IF(VLOOKUP($A3026,Parts!$A:$AM,K$1,0)="X",AB$2,"")</f>
        <v/>
      </c>
      <c r="L3026" t="str">
        <f>IF(VLOOKUP($A3026,Parts!$A:$AM,L$1,0)="X",AC$2,"")</f>
        <v/>
      </c>
      <c r="M3026" t="str">
        <f>IF(VLOOKUP($A3026,Parts!$A:$AM,M$1,0)="X",AD$2,"")</f>
        <v/>
      </c>
      <c r="N3026" t="str">
        <f>IF(VLOOKUP($A3026,Parts!$A:$AM,N$1,0)="X",AE$2,"")</f>
        <v/>
      </c>
      <c r="O3026" t="str">
        <f>IF(VLOOKUP($A3026,Parts!$A:$AM,O$1,0)="X",AF$2,"")</f>
        <v/>
      </c>
      <c r="P3026" t="str">
        <f t="shared" si="48"/>
        <v/>
      </c>
    </row>
    <row r="3027" spans="1:16" x14ac:dyDescent="0.25">
      <c r="A3027" t="str">
        <f>Table15[[#This Row],[Name]]</f>
        <v>SOYUZ_REENTRY_CAPSULE</v>
      </c>
      <c r="B3027" t="str">
        <f>IF(VLOOKUP($A3027,Parts!$A:$AM,B$1,0)="X",S$2,"")</f>
        <v xml:space="preserve">    MODULE
    { name = ModuleTagAvionics }
</v>
      </c>
      <c r="C3027" t="str">
        <f>IF(VLOOKUP($A3027,Parts!$A:$AM,C$1,0)="X",T$2,"")</f>
        <v/>
      </c>
      <c r="D3027" t="str">
        <f>IF(VLOOKUP($A3027,Parts!$A:$AM,D$1,0)="X",U$2,"")</f>
        <v/>
      </c>
      <c r="E3027" t="str">
        <f>IF(VLOOKUP($A3027,Parts!$A:$AM,E$1,0)="X",V$2,"")</f>
        <v/>
      </c>
      <c r="F3027" t="str">
        <f>IF(VLOOKUP($A3027,Parts!$A:$AM,F$1,0)="X",W$2,"")</f>
        <v/>
      </c>
      <c r="G3027" t="str">
        <f>IF(VLOOKUP($A3027,Parts!$A:$AM,G$1,0)="X",X$2,"")</f>
        <v/>
      </c>
      <c r="H3027" t="str">
        <f>IF(VLOOKUP($A3027,Parts!$A:$AM,H$1,0)="X",Y$2,"")</f>
        <v xml:space="preserve">    MODULE
    { name = ModuleTagHabitable }
</v>
      </c>
      <c r="I3027" t="str">
        <f>IF(VLOOKUP($A3027,Parts!$A:$AM,I$1,0)="X",Z$2,"")</f>
        <v xml:space="preserve">    MODULE
    { name = ModuleTagHumanRated }
</v>
      </c>
      <c r="J3027" t="str">
        <f>IF(VLOOKUP($A3027,Parts!$A:$AM,J$1,0)="X",AA$2,"")</f>
        <v/>
      </c>
      <c r="K3027" t="str">
        <f>IF(VLOOKUP($A3027,Parts!$A:$AM,K$1,0)="X",AB$2,"")</f>
        <v/>
      </c>
      <c r="L3027" t="str">
        <f>IF(VLOOKUP($A3027,Parts!$A:$AM,L$1,0)="X",AC$2,"")</f>
        <v xml:space="preserve">    MODULE
    { name = ModuleTagReentry }
</v>
      </c>
      <c r="M3027" t="str">
        <f>IF(VLOOKUP($A3027,Parts!$A:$AM,M$1,0)="X",AD$2,"")</f>
        <v/>
      </c>
      <c r="N3027" t="str">
        <f>IF(VLOOKUP($A3027,Parts!$A:$AM,N$1,0)="X",AE$2,"")</f>
        <v/>
      </c>
      <c r="O3027" t="str">
        <f>IF(VLOOKUP($A3027,Parts!$A:$AM,O$1,0)="X",AF$2,"")</f>
        <v/>
      </c>
      <c r="P3027" t="str">
        <f t="shared" si="48"/>
        <v xml:space="preserve">    MODULE
    { name = ModuleTagAvionics }
    MODULE
    { name = ModuleTagHabitable }
    MODULE
    { name = ModuleTagHumanRated }
    MODULE
    { name = ModuleTagReentry }
</v>
      </c>
    </row>
    <row r="3028" spans="1:16" x14ac:dyDescent="0.25">
      <c r="A3028" t="str">
        <f>Table15[[#This Row],[Name]]</f>
        <v>SOYUZ_PARASHUTE_SPARE</v>
      </c>
      <c r="B3028" t="str">
        <f>IF(VLOOKUP($A3028,Parts!$A:$AM,B$1,0)="X",S$2,"")</f>
        <v/>
      </c>
      <c r="C3028" t="str">
        <f>IF(VLOOKUP($A3028,Parts!$A:$AM,C$1,0)="X",T$2,"")</f>
        <v/>
      </c>
      <c r="D3028" t="str">
        <f>IF(VLOOKUP($A3028,Parts!$A:$AM,D$1,0)="X",U$2,"")</f>
        <v/>
      </c>
      <c r="E3028" t="str">
        <f>IF(VLOOKUP($A3028,Parts!$A:$AM,E$1,0)="X",V$2,"")</f>
        <v/>
      </c>
      <c r="F3028" t="str">
        <f>IF(VLOOKUP($A3028,Parts!$A:$AM,F$1,0)="X",W$2,"")</f>
        <v/>
      </c>
      <c r="G3028" t="str">
        <f>IF(VLOOKUP($A3028,Parts!$A:$AM,G$1,0)="X",X$2,"")</f>
        <v/>
      </c>
      <c r="H3028" t="str">
        <f>IF(VLOOKUP($A3028,Parts!$A:$AM,H$1,0)="X",Y$2,"")</f>
        <v/>
      </c>
      <c r="I3028" t="str">
        <f>IF(VLOOKUP($A3028,Parts!$A:$AM,I$1,0)="X",Z$2,"")</f>
        <v/>
      </c>
      <c r="J3028" t="str">
        <f>IF(VLOOKUP($A3028,Parts!$A:$AM,J$1,0)="X",AA$2,"")</f>
        <v/>
      </c>
      <c r="K3028" t="str">
        <f>IF(VLOOKUP($A3028,Parts!$A:$AM,K$1,0)="X",AB$2,"")</f>
        <v/>
      </c>
      <c r="L3028" t="str">
        <f>IF(VLOOKUP($A3028,Parts!$A:$AM,L$1,0)="X",AC$2,"")</f>
        <v/>
      </c>
      <c r="M3028" t="str">
        <f>IF(VLOOKUP($A3028,Parts!$A:$AM,M$1,0)="X",AD$2,"")</f>
        <v/>
      </c>
      <c r="N3028" t="str">
        <f>IF(VLOOKUP($A3028,Parts!$A:$AM,N$1,0)="X",AE$2,"")</f>
        <v/>
      </c>
      <c r="O3028" t="str">
        <f>IF(VLOOKUP($A3028,Parts!$A:$AM,O$1,0)="X",AF$2,"")</f>
        <v/>
      </c>
      <c r="P3028" t="str">
        <f t="shared" si="48"/>
        <v/>
      </c>
    </row>
    <row r="3029" spans="1:16" x14ac:dyDescent="0.25">
      <c r="A3029" t="str">
        <f>Table15[[#This Row],[Name]]</f>
        <v>SOYUZ_FG2</v>
      </c>
      <c r="B3029" t="str">
        <f>IF(VLOOKUP($A3029,Parts!$A:$AM,B$1,0)="X",S$2,"")</f>
        <v/>
      </c>
      <c r="C3029" t="str">
        <f>IF(VLOOKUP($A3029,Parts!$A:$AM,C$1,0)="X",T$2,"")</f>
        <v/>
      </c>
      <c r="D3029" t="str">
        <f>IF(VLOOKUP($A3029,Parts!$A:$AM,D$1,0)="X",U$2,"")</f>
        <v/>
      </c>
      <c r="E3029" t="str">
        <f>IF(VLOOKUP($A3029,Parts!$A:$AM,E$1,0)="X",V$2,"")</f>
        <v/>
      </c>
      <c r="F3029" t="str">
        <f>IF(VLOOKUP($A3029,Parts!$A:$AM,F$1,0)="X",W$2,"")</f>
        <v/>
      </c>
      <c r="G3029" t="str">
        <f>IF(VLOOKUP($A3029,Parts!$A:$AM,G$1,0)="X",X$2,"")</f>
        <v/>
      </c>
      <c r="H3029" t="str">
        <f>IF(VLOOKUP($A3029,Parts!$A:$AM,H$1,0)="X",Y$2,"")</f>
        <v/>
      </c>
      <c r="I3029" t="str">
        <f>IF(VLOOKUP($A3029,Parts!$A:$AM,I$1,0)="X",Z$2,"")</f>
        <v/>
      </c>
      <c r="J3029" t="str">
        <f>IF(VLOOKUP($A3029,Parts!$A:$AM,J$1,0)="X",AA$2,"")</f>
        <v/>
      </c>
      <c r="K3029" t="str">
        <f>IF(VLOOKUP($A3029,Parts!$A:$AM,K$1,0)="X",AB$2,"")</f>
        <v/>
      </c>
      <c r="L3029" t="str">
        <f>IF(VLOOKUP($A3029,Parts!$A:$AM,L$1,0)="X",AC$2,"")</f>
        <v/>
      </c>
      <c r="M3029" t="str">
        <f>IF(VLOOKUP($A3029,Parts!$A:$AM,M$1,0)="X",AD$2,"")</f>
        <v/>
      </c>
      <c r="N3029" t="str">
        <f>IF(VLOOKUP($A3029,Parts!$A:$AM,N$1,0)="X",AE$2,"")</f>
        <v/>
      </c>
      <c r="O3029" t="str">
        <f>IF(VLOOKUP($A3029,Parts!$A:$AM,O$1,0)="X",AF$2,"")</f>
        <v/>
      </c>
      <c r="P3029" t="str">
        <f t="shared" si="48"/>
        <v/>
      </c>
    </row>
    <row r="3030" spans="1:16" x14ac:dyDescent="0.25">
      <c r="A3030" t="str">
        <f>Table15[[#This Row],[Name]]</f>
        <v>SOYUZ_FG1</v>
      </c>
      <c r="B3030" t="str">
        <f>IF(VLOOKUP($A3030,Parts!$A:$AM,B$1,0)="X",S$2,"")</f>
        <v/>
      </c>
      <c r="C3030" t="str">
        <f>IF(VLOOKUP($A3030,Parts!$A:$AM,C$1,0)="X",T$2,"")</f>
        <v/>
      </c>
      <c r="D3030" t="str">
        <f>IF(VLOOKUP($A3030,Parts!$A:$AM,D$1,0)="X",U$2,"")</f>
        <v/>
      </c>
      <c r="E3030" t="str">
        <f>IF(VLOOKUP($A3030,Parts!$A:$AM,E$1,0)="X",V$2,"")</f>
        <v/>
      </c>
      <c r="F3030" t="str">
        <f>IF(VLOOKUP($A3030,Parts!$A:$AM,F$1,0)="X",W$2,"")</f>
        <v/>
      </c>
      <c r="G3030" t="str">
        <f>IF(VLOOKUP($A3030,Parts!$A:$AM,G$1,0)="X",X$2,"")</f>
        <v/>
      </c>
      <c r="H3030" t="str">
        <f>IF(VLOOKUP($A3030,Parts!$A:$AM,H$1,0)="X",Y$2,"")</f>
        <v/>
      </c>
      <c r="I3030" t="str">
        <f>IF(VLOOKUP($A3030,Parts!$A:$AM,I$1,0)="X",Z$2,"")</f>
        <v/>
      </c>
      <c r="J3030" t="str">
        <f>IF(VLOOKUP($A3030,Parts!$A:$AM,J$1,0)="X",AA$2,"")</f>
        <v/>
      </c>
      <c r="K3030" t="str">
        <f>IF(VLOOKUP($A3030,Parts!$A:$AM,K$1,0)="X",AB$2,"")</f>
        <v/>
      </c>
      <c r="L3030" t="str">
        <f>IF(VLOOKUP($A3030,Parts!$A:$AM,L$1,0)="X",AC$2,"")</f>
        <v/>
      </c>
      <c r="M3030" t="str">
        <f>IF(VLOOKUP($A3030,Parts!$A:$AM,M$1,0)="X",AD$2,"")</f>
        <v/>
      </c>
      <c r="N3030" t="str">
        <f>IF(VLOOKUP($A3030,Parts!$A:$AM,N$1,0)="X",AE$2,"")</f>
        <v/>
      </c>
      <c r="O3030" t="str">
        <f>IF(VLOOKUP($A3030,Parts!$A:$AM,O$1,0)="X",AF$2,"")</f>
        <v/>
      </c>
      <c r="P3030" t="str">
        <f t="shared" si="48"/>
        <v/>
      </c>
    </row>
    <row r="3031" spans="1:16" x14ac:dyDescent="0.25">
      <c r="A3031" t="str">
        <f>Table15[[#This Row],[Name]]</f>
        <v>SOYUZ_HEAT_SHIELD</v>
      </c>
      <c r="B3031" t="str">
        <f>IF(VLOOKUP($A3031,Parts!$A:$AM,B$1,0)="X",S$2,"")</f>
        <v/>
      </c>
      <c r="C3031" t="str">
        <f>IF(VLOOKUP($A3031,Parts!$A:$AM,C$1,0)="X",T$2,"")</f>
        <v/>
      </c>
      <c r="D3031" t="str">
        <f>IF(VLOOKUP($A3031,Parts!$A:$AM,D$1,0)="X",U$2,"")</f>
        <v/>
      </c>
      <c r="E3031" t="str">
        <f>IF(VLOOKUP($A3031,Parts!$A:$AM,E$1,0)="X",V$2,"")</f>
        <v/>
      </c>
      <c r="F3031" t="str">
        <f>IF(VLOOKUP($A3031,Parts!$A:$AM,F$1,0)="X",W$2,"")</f>
        <v/>
      </c>
      <c r="G3031" t="str">
        <f>IF(VLOOKUP($A3031,Parts!$A:$AM,G$1,0)="X",X$2,"")</f>
        <v/>
      </c>
      <c r="H3031" t="str">
        <f>IF(VLOOKUP($A3031,Parts!$A:$AM,H$1,0)="X",Y$2,"")</f>
        <v/>
      </c>
      <c r="I3031" t="str">
        <f>IF(VLOOKUP($A3031,Parts!$A:$AM,I$1,0)="X",Z$2,"")</f>
        <v/>
      </c>
      <c r="J3031" t="str">
        <f>IF(VLOOKUP($A3031,Parts!$A:$AM,J$1,0)="X",AA$2,"")</f>
        <v/>
      </c>
      <c r="K3031" t="str">
        <f>IF(VLOOKUP($A3031,Parts!$A:$AM,K$1,0)="X",AB$2,"")</f>
        <v/>
      </c>
      <c r="L3031" t="str">
        <f>IF(VLOOKUP($A3031,Parts!$A:$AM,L$1,0)="X",AC$2,"")</f>
        <v/>
      </c>
      <c r="M3031" t="str">
        <f>IF(VLOOKUP($A3031,Parts!$A:$AM,M$1,0)="X",AD$2,"")</f>
        <v/>
      </c>
      <c r="N3031" t="str">
        <f>IF(VLOOKUP($A3031,Parts!$A:$AM,N$1,0)="X",AE$2,"")</f>
        <v/>
      </c>
      <c r="O3031" t="str">
        <f>IF(VLOOKUP($A3031,Parts!$A:$AM,O$1,0)="X",AF$2,"")</f>
        <v/>
      </c>
      <c r="P3031" t="str">
        <f t="shared" si="48"/>
        <v/>
      </c>
    </row>
    <row r="3032" spans="1:16" x14ac:dyDescent="0.25">
      <c r="A3032" t="str">
        <f>Table15[[#This Row],[Name]]</f>
        <v>SOYUZ_PARASHUTE</v>
      </c>
      <c r="B3032" t="str">
        <f>IF(VLOOKUP($A3032,Parts!$A:$AM,B$1,0)="X",S$2,"")</f>
        <v/>
      </c>
      <c r="C3032" t="str">
        <f>IF(VLOOKUP($A3032,Parts!$A:$AM,C$1,0)="X",T$2,"")</f>
        <v/>
      </c>
      <c r="D3032" t="str">
        <f>IF(VLOOKUP($A3032,Parts!$A:$AM,D$1,0)="X",U$2,"")</f>
        <v/>
      </c>
      <c r="E3032" t="str">
        <f>IF(VLOOKUP($A3032,Parts!$A:$AM,E$1,0)="X",V$2,"")</f>
        <v/>
      </c>
      <c r="F3032" t="str">
        <f>IF(VLOOKUP($A3032,Parts!$A:$AM,F$1,0)="X",W$2,"")</f>
        <v/>
      </c>
      <c r="G3032" t="str">
        <f>IF(VLOOKUP($A3032,Parts!$A:$AM,G$1,0)="X",X$2,"")</f>
        <v/>
      </c>
      <c r="H3032" t="str">
        <f>IF(VLOOKUP($A3032,Parts!$A:$AM,H$1,0)="X",Y$2,"")</f>
        <v/>
      </c>
      <c r="I3032" t="str">
        <f>IF(VLOOKUP($A3032,Parts!$A:$AM,I$1,0)="X",Z$2,"")</f>
        <v/>
      </c>
      <c r="J3032" t="str">
        <f>IF(VLOOKUP($A3032,Parts!$A:$AM,J$1,0)="X",AA$2,"")</f>
        <v/>
      </c>
      <c r="K3032" t="str">
        <f>IF(VLOOKUP($A3032,Parts!$A:$AM,K$1,0)="X",AB$2,"")</f>
        <v/>
      </c>
      <c r="L3032" t="str">
        <f>IF(VLOOKUP($A3032,Parts!$A:$AM,L$1,0)="X",AC$2,"")</f>
        <v/>
      </c>
      <c r="M3032" t="str">
        <f>IF(VLOOKUP($A3032,Parts!$A:$AM,M$1,0)="X",AD$2,"")</f>
        <v/>
      </c>
      <c r="N3032" t="str">
        <f>IF(VLOOKUP($A3032,Parts!$A:$AM,N$1,0)="X",AE$2,"")</f>
        <v/>
      </c>
      <c r="O3032" t="str">
        <f>IF(VLOOKUP($A3032,Parts!$A:$AM,O$1,0)="X",AF$2,"")</f>
        <v/>
      </c>
      <c r="P3032" t="str">
        <f t="shared" si="48"/>
        <v/>
      </c>
    </row>
    <row r="3033" spans="1:16" x14ac:dyDescent="0.25">
      <c r="A3033" t="str">
        <f>Table15[[#This Row],[Name]]</f>
        <v>SOYUZ_orbitalSegment</v>
      </c>
      <c r="B3033" t="str">
        <f>IF(VLOOKUP($A3033,Parts!$A:$AM,B$1,0)="X",S$2,"")</f>
        <v xml:space="preserve">    MODULE
    { name = ModuleTagAvionics }
</v>
      </c>
      <c r="C3033" t="str">
        <f>IF(VLOOKUP($A3033,Parts!$A:$AM,C$1,0)="X",T$2,"")</f>
        <v/>
      </c>
      <c r="D3033" t="str">
        <f>IF(VLOOKUP($A3033,Parts!$A:$AM,D$1,0)="X",U$2,"")</f>
        <v/>
      </c>
      <c r="E3033" t="str">
        <f>IF(VLOOKUP($A3033,Parts!$A:$AM,E$1,0)="X",V$2,"")</f>
        <v/>
      </c>
      <c r="F3033" t="str">
        <f>IF(VLOOKUP($A3033,Parts!$A:$AM,F$1,0)="X",W$2,"")</f>
        <v/>
      </c>
      <c r="G3033" t="str">
        <f>IF(VLOOKUP($A3033,Parts!$A:$AM,G$1,0)="X",X$2,"")</f>
        <v/>
      </c>
      <c r="H3033" t="str">
        <f>IF(VLOOKUP($A3033,Parts!$A:$AM,H$1,0)="X",Y$2,"")</f>
        <v xml:space="preserve">    MODULE
    { name = ModuleTagHabitable }
</v>
      </c>
      <c r="I3033" t="str">
        <f>IF(VLOOKUP($A3033,Parts!$A:$AM,I$1,0)="X",Z$2,"")</f>
        <v xml:space="preserve">    MODULE
    { name = ModuleTagHumanRated }
</v>
      </c>
      <c r="J3033" t="str">
        <f>IF(VLOOKUP($A3033,Parts!$A:$AM,J$1,0)="X",AA$2,"")</f>
        <v/>
      </c>
      <c r="K3033" t="str">
        <f>IF(VLOOKUP($A3033,Parts!$A:$AM,K$1,0)="X",AB$2,"")</f>
        <v/>
      </c>
      <c r="L3033" t="str">
        <f>IF(VLOOKUP($A3033,Parts!$A:$AM,L$1,0)="X",AC$2,"")</f>
        <v/>
      </c>
      <c r="M3033" t="str">
        <f>IF(VLOOKUP($A3033,Parts!$A:$AM,M$1,0)="X",AD$2,"")</f>
        <v/>
      </c>
      <c r="N3033" t="str">
        <f>IF(VLOOKUP($A3033,Parts!$A:$AM,N$1,0)="X",AE$2,"")</f>
        <v/>
      </c>
      <c r="O3033" t="str">
        <f>IF(VLOOKUP($A3033,Parts!$A:$AM,O$1,0)="X",AF$2,"")</f>
        <v/>
      </c>
      <c r="P3033" t="str">
        <f t="shared" si="48"/>
        <v xml:space="preserve">    MODULE
    { name = ModuleTagAvionics }
    MODULE
    { name = ModuleTagHabitable }
    MODULE
    { name = ModuleTagHumanRated }
</v>
      </c>
    </row>
    <row r="3034" spans="1:16" x14ac:dyDescent="0.25">
      <c r="A3034" t="str">
        <f>Table15[[#This Row],[Name]]</f>
        <v>SOYUZ_ENGINE</v>
      </c>
      <c r="B3034" t="str">
        <f>IF(VLOOKUP($A3034,Parts!$A:$AM,B$1,0)="X",S$2,"")</f>
        <v/>
      </c>
      <c r="C3034" t="str">
        <f>IF(VLOOKUP($A3034,Parts!$A:$AM,C$1,0)="X",T$2,"")</f>
        <v/>
      </c>
      <c r="D3034" t="str">
        <f>IF(VLOOKUP($A3034,Parts!$A:$AM,D$1,0)="X",U$2,"")</f>
        <v/>
      </c>
      <c r="E3034" t="str">
        <f>IF(VLOOKUP($A3034,Parts!$A:$AM,E$1,0)="X",V$2,"")</f>
        <v/>
      </c>
      <c r="F3034" t="str">
        <f>IF(VLOOKUP($A3034,Parts!$A:$AM,F$1,0)="X",W$2,"")</f>
        <v/>
      </c>
      <c r="G3034" t="str">
        <f>IF(VLOOKUP($A3034,Parts!$A:$AM,G$1,0)="X",X$2,"")</f>
        <v/>
      </c>
      <c r="H3034" t="str">
        <f>IF(VLOOKUP($A3034,Parts!$A:$AM,H$1,0)="X",Y$2,"")</f>
        <v/>
      </c>
      <c r="I3034" t="str">
        <f>IF(VLOOKUP($A3034,Parts!$A:$AM,I$1,0)="X",Z$2,"")</f>
        <v xml:space="preserve">    MODULE
    { name = ModuleTagHumanRated }
</v>
      </c>
      <c r="J3034" t="str">
        <f>IF(VLOOKUP($A3034,Parts!$A:$AM,J$1,0)="X",AA$2,"")</f>
        <v/>
      </c>
      <c r="K3034" t="str">
        <f>IF(VLOOKUP($A3034,Parts!$A:$AM,K$1,0)="X",AB$2,"")</f>
        <v/>
      </c>
      <c r="L3034" t="str">
        <f>IF(VLOOKUP($A3034,Parts!$A:$AM,L$1,0)="X",AC$2,"")</f>
        <v/>
      </c>
      <c r="M3034" t="str">
        <f>IF(VLOOKUP($A3034,Parts!$A:$AM,M$1,0)="X",AD$2,"")</f>
        <v/>
      </c>
      <c r="N3034" t="str">
        <f>IF(VLOOKUP($A3034,Parts!$A:$AM,N$1,0)="X",AE$2,"")</f>
        <v/>
      </c>
      <c r="O3034" t="str">
        <f>IF(VLOOKUP($A3034,Parts!$A:$AM,O$1,0)="X",AF$2,"")</f>
        <v/>
      </c>
      <c r="P3034" t="str">
        <f t="shared" si="48"/>
        <v xml:space="preserve">    MODULE
    { name = ModuleTagHumanRated }
</v>
      </c>
    </row>
    <row r="3035" spans="1:16" x14ac:dyDescent="0.25">
      <c r="A3035" t="str">
        <f>Table15[[#This Row],[Name]]</f>
        <v>SOYUZ_SEPARATOR</v>
      </c>
      <c r="B3035" t="str">
        <f>IF(VLOOKUP($A3035,Parts!$A:$AM,B$1,0)="X",S$2,"")</f>
        <v/>
      </c>
      <c r="C3035" t="str">
        <f>IF(VLOOKUP($A3035,Parts!$A:$AM,C$1,0)="X",T$2,"")</f>
        <v/>
      </c>
      <c r="D3035" t="str">
        <f>IF(VLOOKUP($A3035,Parts!$A:$AM,D$1,0)="X",U$2,"")</f>
        <v/>
      </c>
      <c r="E3035" t="str">
        <f>IF(VLOOKUP($A3035,Parts!$A:$AM,E$1,0)="X",V$2,"")</f>
        <v/>
      </c>
      <c r="F3035" t="str">
        <f>IF(VLOOKUP($A3035,Parts!$A:$AM,F$1,0)="X",W$2,"")</f>
        <v/>
      </c>
      <c r="G3035" t="str">
        <f>IF(VLOOKUP($A3035,Parts!$A:$AM,G$1,0)="X",X$2,"")</f>
        <v/>
      </c>
      <c r="H3035" t="str">
        <f>IF(VLOOKUP($A3035,Parts!$A:$AM,H$1,0)="X",Y$2,"")</f>
        <v/>
      </c>
      <c r="I3035" t="str">
        <f>IF(VLOOKUP($A3035,Parts!$A:$AM,I$1,0)="X",Z$2,"")</f>
        <v/>
      </c>
      <c r="J3035" t="str">
        <f>IF(VLOOKUP($A3035,Parts!$A:$AM,J$1,0)="X",AA$2,"")</f>
        <v/>
      </c>
      <c r="K3035" t="str">
        <f>IF(VLOOKUP($A3035,Parts!$A:$AM,K$1,0)="X",AB$2,"")</f>
        <v/>
      </c>
      <c r="L3035" t="str">
        <f>IF(VLOOKUP($A3035,Parts!$A:$AM,L$1,0)="X",AC$2,"")</f>
        <v/>
      </c>
      <c r="M3035" t="str">
        <f>IF(VLOOKUP($A3035,Parts!$A:$AM,M$1,0)="X",AD$2,"")</f>
        <v/>
      </c>
      <c r="N3035" t="str">
        <f>IF(VLOOKUP($A3035,Parts!$A:$AM,N$1,0)="X",AE$2,"")</f>
        <v/>
      </c>
      <c r="O3035" t="str">
        <f>IF(VLOOKUP($A3035,Parts!$A:$AM,O$1,0)="X",AF$2,"")</f>
        <v/>
      </c>
      <c r="P3035" t="str">
        <f t="shared" si="48"/>
        <v/>
      </c>
    </row>
    <row r="3036" spans="1:16" x14ac:dyDescent="0.25">
      <c r="A3036" t="str">
        <f>Table15[[#This Row],[Name]]</f>
        <v>SOYUZ_PERESCOPE</v>
      </c>
      <c r="B3036" t="str">
        <f>IF(VLOOKUP($A3036,Parts!$A:$AM,B$1,0)="X",S$2,"")</f>
        <v/>
      </c>
      <c r="C3036" t="str">
        <f>IF(VLOOKUP($A3036,Parts!$A:$AM,C$1,0)="X",T$2,"")</f>
        <v/>
      </c>
      <c r="D3036" t="str">
        <f>IF(VLOOKUP($A3036,Parts!$A:$AM,D$1,0)="X",U$2,"")</f>
        <v/>
      </c>
      <c r="E3036" t="str">
        <f>IF(VLOOKUP($A3036,Parts!$A:$AM,E$1,0)="X",V$2,"")</f>
        <v/>
      </c>
      <c r="F3036" t="str">
        <f>IF(VLOOKUP($A3036,Parts!$A:$AM,F$1,0)="X",W$2,"")</f>
        <v/>
      </c>
      <c r="G3036" t="str">
        <f>IF(VLOOKUP($A3036,Parts!$A:$AM,G$1,0)="X",X$2,"")</f>
        <v/>
      </c>
      <c r="H3036" t="str">
        <f>IF(VLOOKUP($A3036,Parts!$A:$AM,H$1,0)="X",Y$2,"")</f>
        <v/>
      </c>
      <c r="I3036" t="str">
        <f>IF(VLOOKUP($A3036,Parts!$A:$AM,I$1,0)="X",Z$2,"")</f>
        <v xml:space="preserve">    MODULE
    { name = ModuleTagHumanRated }
</v>
      </c>
      <c r="J3036" t="str">
        <f>IF(VLOOKUP($A3036,Parts!$A:$AM,J$1,0)="X",AA$2,"")</f>
        <v/>
      </c>
      <c r="K3036" t="str">
        <f>IF(VLOOKUP($A3036,Parts!$A:$AM,K$1,0)="X",AB$2,"")</f>
        <v/>
      </c>
      <c r="L3036" t="str">
        <f>IF(VLOOKUP($A3036,Parts!$A:$AM,L$1,0)="X",AC$2,"")</f>
        <v/>
      </c>
      <c r="M3036" t="str">
        <f>IF(VLOOKUP($A3036,Parts!$A:$AM,M$1,0)="X",AD$2,"")</f>
        <v/>
      </c>
      <c r="N3036" t="str">
        <f>IF(VLOOKUP($A3036,Parts!$A:$AM,N$1,0)="X",AE$2,"")</f>
        <v/>
      </c>
      <c r="O3036" t="str">
        <f>IF(VLOOKUP($A3036,Parts!$A:$AM,O$1,0)="X",AF$2,"")</f>
        <v/>
      </c>
      <c r="P3036" t="str">
        <f t="shared" si="48"/>
        <v xml:space="preserve">    MODULE
    { name = ModuleTagHumanRated }
</v>
      </c>
    </row>
    <row r="3037" spans="1:16" x14ac:dyDescent="0.25">
      <c r="A3037" t="str">
        <f>Table15[[#This Row],[Name]]</f>
        <v>t_dp</v>
      </c>
      <c r="B3037" t="str">
        <f>IF(VLOOKUP($A3037,Parts!$A:$AM,B$1,0)="X",S$2,"")</f>
        <v/>
      </c>
      <c r="C3037" t="str">
        <f>IF(VLOOKUP($A3037,Parts!$A:$AM,C$1,0)="X",T$2,"")</f>
        <v/>
      </c>
      <c r="D3037" t="str">
        <f>IF(VLOOKUP($A3037,Parts!$A:$AM,D$1,0)="X",U$2,"")</f>
        <v/>
      </c>
      <c r="E3037" t="str">
        <f>IF(VLOOKUP($A3037,Parts!$A:$AM,E$1,0)="X",V$2,"")</f>
        <v/>
      </c>
      <c r="F3037" t="str">
        <f>IF(VLOOKUP($A3037,Parts!$A:$AM,F$1,0)="X",W$2,"")</f>
        <v/>
      </c>
      <c r="G3037" t="str">
        <f>IF(VLOOKUP($A3037,Parts!$A:$AM,G$1,0)="X",X$2,"")</f>
        <v/>
      </c>
      <c r="H3037" t="str">
        <f>IF(VLOOKUP($A3037,Parts!$A:$AM,H$1,0)="X",Y$2,"")</f>
        <v/>
      </c>
      <c r="I3037" t="str">
        <f>IF(VLOOKUP($A3037,Parts!$A:$AM,I$1,0)="X",Z$2,"")</f>
        <v xml:space="preserve">    MODULE
    { name = ModuleTagHumanRated }
</v>
      </c>
      <c r="J3037" t="str">
        <f>IF(VLOOKUP($A3037,Parts!$A:$AM,J$1,0)="X",AA$2,"")</f>
        <v/>
      </c>
      <c r="K3037" t="str">
        <f>IF(VLOOKUP($A3037,Parts!$A:$AM,K$1,0)="X",AB$2,"")</f>
        <v/>
      </c>
      <c r="L3037" t="str">
        <f>IF(VLOOKUP($A3037,Parts!$A:$AM,L$1,0)="X",AC$2,"")</f>
        <v/>
      </c>
      <c r="M3037" t="str">
        <f>IF(VLOOKUP($A3037,Parts!$A:$AM,M$1,0)="X",AD$2,"")</f>
        <v/>
      </c>
      <c r="N3037" t="str">
        <f>IF(VLOOKUP($A3037,Parts!$A:$AM,N$1,0)="X",AE$2,"")</f>
        <v xml:space="preserve">    MODULE
    { name = ModuleTagDecoupler }
</v>
      </c>
      <c r="O3037" t="str">
        <f>IF(VLOOKUP($A3037,Parts!$A:$AM,O$1,0)="X",AF$2,"")</f>
        <v/>
      </c>
      <c r="P3037" t="str">
        <f t="shared" si="48"/>
        <v xml:space="preserve">    MODULE
    { name = ModuleTagHumanRated }
    MODULE
    { name = ModuleTagDecoupler }
</v>
      </c>
    </row>
    <row r="3038" spans="1:16" x14ac:dyDescent="0.25">
      <c r="A3038" t="str">
        <f>Table15[[#This Row],[Name]]</f>
        <v>SOYUZ_DockingAntenna</v>
      </c>
      <c r="B3038" t="str">
        <f>IF(VLOOKUP($A3038,Parts!$A:$AM,B$1,0)="X",S$2,"")</f>
        <v/>
      </c>
      <c r="C3038" t="str">
        <f>IF(VLOOKUP($A3038,Parts!$A:$AM,C$1,0)="X",T$2,"")</f>
        <v/>
      </c>
      <c r="D3038" t="str">
        <f>IF(VLOOKUP($A3038,Parts!$A:$AM,D$1,0)="X",U$2,"")</f>
        <v/>
      </c>
      <c r="E3038" t="str">
        <f>IF(VLOOKUP($A3038,Parts!$A:$AM,E$1,0)="X",V$2,"")</f>
        <v/>
      </c>
      <c r="F3038" t="str">
        <f>IF(VLOOKUP($A3038,Parts!$A:$AM,F$1,0)="X",W$2,"")</f>
        <v/>
      </c>
      <c r="G3038" t="str">
        <f>IF(VLOOKUP($A3038,Parts!$A:$AM,G$1,0)="X",X$2,"")</f>
        <v/>
      </c>
      <c r="H3038" t="str">
        <f>IF(VLOOKUP($A3038,Parts!$A:$AM,H$1,0)="X",Y$2,"")</f>
        <v/>
      </c>
      <c r="I3038" t="str">
        <f>IF(VLOOKUP($A3038,Parts!$A:$AM,I$1,0)="X",Z$2,"")</f>
        <v/>
      </c>
      <c r="J3038" t="str">
        <f>IF(VLOOKUP($A3038,Parts!$A:$AM,J$1,0)="X",AA$2,"")</f>
        <v/>
      </c>
      <c r="K3038" t="str">
        <f>IF(VLOOKUP($A3038,Parts!$A:$AM,K$1,0)="X",AB$2,"")</f>
        <v/>
      </c>
      <c r="L3038" t="str">
        <f>IF(VLOOKUP($A3038,Parts!$A:$AM,L$1,0)="X",AC$2,"")</f>
        <v/>
      </c>
      <c r="M3038" t="str">
        <f>IF(VLOOKUP($A3038,Parts!$A:$AM,M$1,0)="X",AD$2,"")</f>
        <v/>
      </c>
      <c r="N3038" t="str">
        <f>IF(VLOOKUP($A3038,Parts!$A:$AM,N$1,0)="X",AE$2,"")</f>
        <v/>
      </c>
      <c r="O3038" t="str">
        <f>IF(VLOOKUP($A3038,Parts!$A:$AM,O$1,0)="X",AF$2,"")</f>
        <v/>
      </c>
      <c r="P3038" t="str">
        <f t="shared" si="48"/>
        <v/>
      </c>
    </row>
    <row r="3039" spans="1:16" x14ac:dyDescent="0.25">
      <c r="A3039" t="str">
        <f>Table15[[#This Row],[Name]]</f>
        <v>SOYUZdockingPort</v>
      </c>
      <c r="B3039" t="str">
        <f>IF(VLOOKUP($A3039,Parts!$A:$AM,B$1,0)="X",S$2,"")</f>
        <v/>
      </c>
      <c r="C3039" t="str">
        <f>IF(VLOOKUP($A3039,Parts!$A:$AM,C$1,0)="X",T$2,"")</f>
        <v/>
      </c>
      <c r="D3039" t="str">
        <f>IF(VLOOKUP($A3039,Parts!$A:$AM,D$1,0)="X",U$2,"")</f>
        <v/>
      </c>
      <c r="E3039" t="str">
        <f>IF(VLOOKUP($A3039,Parts!$A:$AM,E$1,0)="X",V$2,"")</f>
        <v/>
      </c>
      <c r="F3039" t="str">
        <f>IF(VLOOKUP($A3039,Parts!$A:$AM,F$1,0)="X",W$2,"")</f>
        <v/>
      </c>
      <c r="G3039" t="str">
        <f>IF(VLOOKUP($A3039,Parts!$A:$AM,G$1,0)="X",X$2,"")</f>
        <v/>
      </c>
      <c r="H3039" t="str">
        <f>IF(VLOOKUP($A3039,Parts!$A:$AM,H$1,0)="X",Y$2,"")</f>
        <v/>
      </c>
      <c r="I3039" t="str">
        <f>IF(VLOOKUP($A3039,Parts!$A:$AM,I$1,0)="X",Z$2,"")</f>
        <v/>
      </c>
      <c r="J3039" t="str">
        <f>IF(VLOOKUP($A3039,Parts!$A:$AM,J$1,0)="X",AA$2,"")</f>
        <v/>
      </c>
      <c r="K3039" t="str">
        <f>IF(VLOOKUP($A3039,Parts!$A:$AM,K$1,0)="X",AB$2,"")</f>
        <v/>
      </c>
      <c r="L3039" t="str">
        <f>IF(VLOOKUP($A3039,Parts!$A:$AM,L$1,0)="X",AC$2,"")</f>
        <v/>
      </c>
      <c r="M3039" t="str">
        <f>IF(VLOOKUP($A3039,Parts!$A:$AM,M$1,0)="X",AD$2,"")</f>
        <v/>
      </c>
      <c r="N3039" t="str">
        <f>IF(VLOOKUP($A3039,Parts!$A:$AM,N$1,0)="X",AE$2,"")</f>
        <v/>
      </c>
      <c r="O3039" t="str">
        <f>IF(VLOOKUP($A3039,Parts!$A:$AM,O$1,0)="X",AF$2,"")</f>
        <v/>
      </c>
      <c r="P3039" t="str">
        <f t="shared" si="48"/>
        <v/>
      </c>
    </row>
    <row r="3040" spans="1:16" x14ac:dyDescent="0.25">
      <c r="A3040" t="str">
        <f>Table15[[#This Row],[Name]]</f>
        <v>ADAPTER_BLOCK_I</v>
      </c>
      <c r="B3040" t="str">
        <f>IF(VLOOKUP($A3040,Parts!$A:$AM,B$1,0)="X",S$2,"")</f>
        <v/>
      </c>
      <c r="C3040" t="str">
        <f>IF(VLOOKUP($A3040,Parts!$A:$AM,C$1,0)="X",T$2,"")</f>
        <v/>
      </c>
      <c r="D3040" t="str">
        <f>IF(VLOOKUP($A3040,Parts!$A:$AM,D$1,0)="X",U$2,"")</f>
        <v/>
      </c>
      <c r="E3040" t="str">
        <f>IF(VLOOKUP($A3040,Parts!$A:$AM,E$1,0)="X",V$2,"")</f>
        <v/>
      </c>
      <c r="F3040" t="str">
        <f>IF(VLOOKUP($A3040,Parts!$A:$AM,F$1,0)="X",W$2,"")</f>
        <v/>
      </c>
      <c r="G3040" t="str">
        <f>IF(VLOOKUP($A3040,Parts!$A:$AM,G$1,0)="X",X$2,"")</f>
        <v/>
      </c>
      <c r="H3040" t="str">
        <f>IF(VLOOKUP($A3040,Parts!$A:$AM,H$1,0)="X",Y$2,"")</f>
        <v/>
      </c>
      <c r="I3040" t="str">
        <f>IF(VLOOKUP($A3040,Parts!$A:$AM,I$1,0)="X",Z$2,"")</f>
        <v/>
      </c>
      <c r="J3040" t="str">
        <f>IF(VLOOKUP($A3040,Parts!$A:$AM,J$1,0)="X",AA$2,"")</f>
        <v/>
      </c>
      <c r="K3040" t="str">
        <f>IF(VLOOKUP($A3040,Parts!$A:$AM,K$1,0)="X",AB$2,"")</f>
        <v/>
      </c>
      <c r="L3040" t="str">
        <f>IF(VLOOKUP($A3040,Parts!$A:$AM,L$1,0)="X",AC$2,"")</f>
        <v/>
      </c>
      <c r="M3040" t="str">
        <f>IF(VLOOKUP($A3040,Parts!$A:$AM,M$1,0)="X",AD$2,"")</f>
        <v/>
      </c>
      <c r="N3040" t="str">
        <f>IF(VLOOKUP($A3040,Parts!$A:$AM,N$1,0)="X",AE$2,"")</f>
        <v/>
      </c>
      <c r="O3040" t="str">
        <f>IF(VLOOKUP($A3040,Parts!$A:$AM,O$1,0)="X",AF$2,"")</f>
        <v/>
      </c>
      <c r="P3040" t="str">
        <f t="shared" si="48"/>
        <v/>
      </c>
    </row>
    <row r="3041" spans="1:16" x14ac:dyDescent="0.25">
      <c r="A3041" t="str">
        <f>Table15[[#This Row],[Name]]</f>
        <v>solarpanel-static-truss-1</v>
      </c>
      <c r="B3041" t="str">
        <f>IF(VLOOKUP($A3041,Parts!$A:$AM,B$1,0)="X",S$2,"")</f>
        <v/>
      </c>
      <c r="C3041" t="str">
        <f>IF(VLOOKUP($A3041,Parts!$A:$AM,C$1,0)="X",T$2,"")</f>
        <v/>
      </c>
      <c r="D3041" t="str">
        <f>IF(VLOOKUP($A3041,Parts!$A:$AM,D$1,0)="X",U$2,"")</f>
        <v/>
      </c>
      <c r="E3041" t="str">
        <f>IF(VLOOKUP($A3041,Parts!$A:$AM,E$1,0)="X",V$2,"")</f>
        <v/>
      </c>
      <c r="F3041" t="str">
        <f>IF(VLOOKUP($A3041,Parts!$A:$AM,F$1,0)="X",W$2,"")</f>
        <v/>
      </c>
      <c r="G3041" t="str">
        <f>IF(VLOOKUP($A3041,Parts!$A:$AM,G$1,0)="X",X$2,"")</f>
        <v/>
      </c>
      <c r="H3041" t="str">
        <f>IF(VLOOKUP($A3041,Parts!$A:$AM,H$1,0)="X",Y$2,"")</f>
        <v/>
      </c>
      <c r="I3041" t="str">
        <f>IF(VLOOKUP($A3041,Parts!$A:$AM,I$1,0)="X",Z$2,"")</f>
        <v/>
      </c>
      <c r="J3041" t="str">
        <f>IF(VLOOKUP($A3041,Parts!$A:$AM,J$1,0)="X",AA$2,"")</f>
        <v/>
      </c>
      <c r="K3041" t="str">
        <f>IF(VLOOKUP($A3041,Parts!$A:$AM,K$1,0)="X",AB$2,"")</f>
        <v/>
      </c>
      <c r="L3041" t="str">
        <f>IF(VLOOKUP($A3041,Parts!$A:$AM,L$1,0)="X",AC$2,"")</f>
        <v/>
      </c>
      <c r="M3041" t="str">
        <f>IF(VLOOKUP($A3041,Parts!$A:$AM,M$1,0)="X",AD$2,"")</f>
        <v/>
      </c>
      <c r="N3041" t="str">
        <f>IF(VLOOKUP($A3041,Parts!$A:$AM,N$1,0)="X",AE$2,"")</f>
        <v/>
      </c>
      <c r="O3041" t="str">
        <f>IF(VLOOKUP($A3041,Parts!$A:$AM,O$1,0)="X",AF$2,"")</f>
        <v/>
      </c>
      <c r="P3041" t="str">
        <f t="shared" si="48"/>
        <v/>
      </c>
    </row>
    <row r="3042" spans="1:16" x14ac:dyDescent="0.25">
      <c r="A3042" t="str">
        <f>Table15[[#This Row],[Name]]</f>
        <v>NK33attachment</v>
      </c>
      <c r="B3042" t="str">
        <f>IF(VLOOKUP($A3042,Parts!$A:$AM,B$1,0)="X",S$2,"")</f>
        <v/>
      </c>
      <c r="C3042" t="str">
        <f>IF(VLOOKUP($A3042,Parts!$A:$AM,C$1,0)="X",T$2,"")</f>
        <v/>
      </c>
      <c r="D3042" t="str">
        <f>IF(VLOOKUP($A3042,Parts!$A:$AM,D$1,0)="X",U$2,"")</f>
        <v/>
      </c>
      <c r="E3042" t="str">
        <f>IF(VLOOKUP($A3042,Parts!$A:$AM,E$1,0)="X",V$2,"")</f>
        <v/>
      </c>
      <c r="F3042" t="str">
        <f>IF(VLOOKUP($A3042,Parts!$A:$AM,F$1,0)="X",W$2,"")</f>
        <v/>
      </c>
      <c r="G3042" t="str">
        <f>IF(VLOOKUP($A3042,Parts!$A:$AM,G$1,0)="X",X$2,"")</f>
        <v/>
      </c>
      <c r="H3042" t="str">
        <f>IF(VLOOKUP($A3042,Parts!$A:$AM,H$1,0)="X",Y$2,"")</f>
        <v/>
      </c>
      <c r="I3042" t="str">
        <f>IF(VLOOKUP($A3042,Parts!$A:$AM,I$1,0)="X",Z$2,"")</f>
        <v/>
      </c>
      <c r="J3042" t="str">
        <f>IF(VLOOKUP($A3042,Parts!$A:$AM,J$1,0)="X",AA$2,"")</f>
        <v/>
      </c>
      <c r="K3042" t="str">
        <f>IF(VLOOKUP($A3042,Parts!$A:$AM,K$1,0)="X",AB$2,"")</f>
        <v/>
      </c>
      <c r="L3042" t="str">
        <f>IF(VLOOKUP($A3042,Parts!$A:$AM,L$1,0)="X",AC$2,"")</f>
        <v/>
      </c>
      <c r="M3042" t="str">
        <f>IF(VLOOKUP($A3042,Parts!$A:$AM,M$1,0)="X",AD$2,"")</f>
        <v/>
      </c>
      <c r="N3042" t="str">
        <f>IF(VLOOKUP($A3042,Parts!$A:$AM,N$1,0)="X",AE$2,"")</f>
        <v/>
      </c>
      <c r="O3042" t="str">
        <f>IF(VLOOKUP($A3042,Parts!$A:$AM,O$1,0)="X",AF$2,"")</f>
        <v/>
      </c>
      <c r="P3042" t="str">
        <f t="shared" si="48"/>
        <v/>
      </c>
    </row>
    <row r="3043" spans="1:16" x14ac:dyDescent="0.25">
      <c r="A3043" t="str">
        <f>Table15[[#This Row],[Name]]</f>
        <v>t_pao2</v>
      </c>
      <c r="B3043" t="str">
        <f>IF(VLOOKUP($A3043,Parts!$A:$AM,B$1,0)="X",S$2,"")</f>
        <v/>
      </c>
      <c r="C3043" t="str">
        <f>IF(VLOOKUP($A3043,Parts!$A:$AM,C$1,0)="X",T$2,"")</f>
        <v/>
      </c>
      <c r="D3043" t="str">
        <f>IF(VLOOKUP($A3043,Parts!$A:$AM,D$1,0)="X",U$2,"")</f>
        <v/>
      </c>
      <c r="E3043" t="str">
        <f>IF(VLOOKUP($A3043,Parts!$A:$AM,E$1,0)="X",V$2,"")</f>
        <v/>
      </c>
      <c r="F3043" t="str">
        <f>IF(VLOOKUP($A3043,Parts!$A:$AM,F$1,0)="X",W$2,"")</f>
        <v/>
      </c>
      <c r="G3043" t="str">
        <f>IF(VLOOKUP($A3043,Parts!$A:$AM,G$1,0)="X",X$2,"")</f>
        <v/>
      </c>
      <c r="H3043" t="str">
        <f>IF(VLOOKUP($A3043,Parts!$A:$AM,H$1,0)="X",Y$2,"")</f>
        <v/>
      </c>
      <c r="I3043" t="str">
        <f>IF(VLOOKUP($A3043,Parts!$A:$AM,I$1,0)="X",Z$2,"")</f>
        <v xml:space="preserve">    MODULE
    { name = ModuleTagHumanRated }
</v>
      </c>
      <c r="J3043" t="str">
        <f>IF(VLOOKUP($A3043,Parts!$A:$AM,J$1,0)="X",AA$2,"")</f>
        <v/>
      </c>
      <c r="K3043" t="str">
        <f>IF(VLOOKUP($A3043,Parts!$A:$AM,K$1,0)="X",AB$2,"")</f>
        <v/>
      </c>
      <c r="L3043" t="str">
        <f>IF(VLOOKUP($A3043,Parts!$A:$AM,L$1,0)="X",AC$2,"")</f>
        <v/>
      </c>
      <c r="M3043" t="str">
        <f>IF(VLOOKUP($A3043,Parts!$A:$AM,M$1,0)="X",AD$2,"")</f>
        <v/>
      </c>
      <c r="N3043" t="str">
        <f>IF(VLOOKUP($A3043,Parts!$A:$AM,N$1,0)="X",AE$2,"")</f>
        <v/>
      </c>
      <c r="O3043" t="str">
        <f>IF(VLOOKUP($A3043,Parts!$A:$AM,O$1,0)="X",AF$2,"")</f>
        <v/>
      </c>
      <c r="P3043" t="str">
        <f t="shared" si="48"/>
        <v xml:space="preserve">    MODULE
    { name = ModuleTagHumanRated }
</v>
      </c>
    </row>
    <row r="3044" spans="1:16" x14ac:dyDescent="0.25">
      <c r="A3044" t="str">
        <f>Table15[[#This Row],[Name]]</f>
        <v>PROGRESS_FG1</v>
      </c>
      <c r="B3044" t="str">
        <f>IF(VLOOKUP($A3044,Parts!$A:$AM,B$1,0)="X",S$2,"")</f>
        <v/>
      </c>
      <c r="C3044" t="str">
        <f>IF(VLOOKUP($A3044,Parts!$A:$AM,C$1,0)="X",T$2,"")</f>
        <v/>
      </c>
      <c r="D3044" t="str">
        <f>IF(VLOOKUP($A3044,Parts!$A:$AM,D$1,0)="X",U$2,"")</f>
        <v/>
      </c>
      <c r="E3044" t="str">
        <f>IF(VLOOKUP($A3044,Parts!$A:$AM,E$1,0)="X",V$2,"")</f>
        <v/>
      </c>
      <c r="F3044" t="str">
        <f>IF(VLOOKUP($A3044,Parts!$A:$AM,F$1,0)="X",W$2,"")</f>
        <v/>
      </c>
      <c r="G3044" t="str">
        <f>IF(VLOOKUP($A3044,Parts!$A:$AM,G$1,0)="X",X$2,"")</f>
        <v/>
      </c>
      <c r="H3044" t="str">
        <f>IF(VLOOKUP($A3044,Parts!$A:$AM,H$1,0)="X",Y$2,"")</f>
        <v/>
      </c>
      <c r="I3044" t="str">
        <f>IF(VLOOKUP($A3044,Parts!$A:$AM,I$1,0)="X",Z$2,"")</f>
        <v/>
      </c>
      <c r="J3044" t="str">
        <f>IF(VLOOKUP($A3044,Parts!$A:$AM,J$1,0)="X",AA$2,"")</f>
        <v/>
      </c>
      <c r="K3044" t="str">
        <f>IF(VLOOKUP($A3044,Parts!$A:$AM,K$1,0)="X",AB$2,"")</f>
        <v/>
      </c>
      <c r="L3044" t="str">
        <f>IF(VLOOKUP($A3044,Parts!$A:$AM,L$1,0)="X",AC$2,"")</f>
        <v/>
      </c>
      <c r="M3044" t="str">
        <f>IF(VLOOKUP($A3044,Parts!$A:$AM,M$1,0)="X",AD$2,"")</f>
        <v/>
      </c>
      <c r="N3044" t="str">
        <f>IF(VLOOKUP($A3044,Parts!$A:$AM,N$1,0)="X",AE$2,"")</f>
        <v/>
      </c>
      <c r="O3044" t="str">
        <f>IF(VLOOKUP($A3044,Parts!$A:$AM,O$1,0)="X",AF$2,"")</f>
        <v/>
      </c>
      <c r="P3044" t="str">
        <f t="shared" si="48"/>
        <v/>
      </c>
    </row>
    <row r="3045" spans="1:16" x14ac:dyDescent="0.25">
      <c r="A3045" t="str">
        <f>Table15[[#This Row],[Name]]</f>
        <v>x2MSleepH3abV4-2x</v>
      </c>
      <c r="B3045" t="str">
        <f>IF(VLOOKUP($A3045,Parts!$A:$AM,B$1,0)="X",S$2,"")</f>
        <v/>
      </c>
      <c r="C3045" t="str">
        <f>IF(VLOOKUP($A3045,Parts!$A:$AM,C$1,0)="X",T$2,"")</f>
        <v/>
      </c>
      <c r="D3045" t="str">
        <f>IF(VLOOKUP($A3045,Parts!$A:$AM,D$1,0)="X",U$2,"")</f>
        <v/>
      </c>
      <c r="E3045" t="str">
        <f>IF(VLOOKUP($A3045,Parts!$A:$AM,E$1,0)="X",V$2,"")</f>
        <v/>
      </c>
      <c r="F3045" t="str">
        <f>IF(VLOOKUP($A3045,Parts!$A:$AM,F$1,0)="X",W$2,"")</f>
        <v/>
      </c>
      <c r="G3045" t="str">
        <f>IF(VLOOKUP($A3045,Parts!$A:$AM,G$1,0)="X",X$2,"")</f>
        <v/>
      </c>
      <c r="H3045" t="str">
        <f>IF(VLOOKUP($A3045,Parts!$A:$AM,H$1,0)="X",Y$2,"")</f>
        <v/>
      </c>
      <c r="I3045" t="str">
        <f>IF(VLOOKUP($A3045,Parts!$A:$AM,I$1,0)="X",Z$2,"")</f>
        <v/>
      </c>
      <c r="J3045" t="str">
        <f>IF(VLOOKUP($A3045,Parts!$A:$AM,J$1,0)="X",AA$2,"")</f>
        <v/>
      </c>
      <c r="K3045" t="str">
        <f>IF(VLOOKUP($A3045,Parts!$A:$AM,K$1,0)="X",AB$2,"")</f>
        <v/>
      </c>
      <c r="L3045" t="str">
        <f>IF(VLOOKUP($A3045,Parts!$A:$AM,L$1,0)="X",AC$2,"")</f>
        <v/>
      </c>
      <c r="M3045" t="str">
        <f>IF(VLOOKUP($A3045,Parts!$A:$AM,M$1,0)="X",AD$2,"")</f>
        <v/>
      </c>
      <c r="N3045" t="str">
        <f>IF(VLOOKUP($A3045,Parts!$A:$AM,N$1,0)="X",AE$2,"")</f>
        <v/>
      </c>
      <c r="O3045" t="str">
        <f>IF(VLOOKUP($A3045,Parts!$A:$AM,O$1,0)="X",AF$2,"")</f>
        <v/>
      </c>
      <c r="P3045" t="str">
        <f t="shared" si="48"/>
        <v/>
      </c>
    </row>
    <row r="3046" spans="1:16" x14ac:dyDescent="0.25">
      <c r="A3046" t="str">
        <f>Table15[[#This Row],[Name]]</f>
        <v>SXTMTVGirder</v>
      </c>
      <c r="B3046" t="str">
        <f>IF(VLOOKUP($A3046,Parts!$A:$AM,B$1,0)="X",S$2,"")</f>
        <v/>
      </c>
      <c r="C3046" t="str">
        <f>IF(VLOOKUP($A3046,Parts!$A:$AM,C$1,0)="X",T$2,"")</f>
        <v/>
      </c>
      <c r="D3046" t="str">
        <f>IF(VLOOKUP($A3046,Parts!$A:$AM,D$1,0)="X",U$2,"")</f>
        <v/>
      </c>
      <c r="E3046" t="str">
        <f>IF(VLOOKUP($A3046,Parts!$A:$AM,E$1,0)="X",V$2,"")</f>
        <v/>
      </c>
      <c r="F3046" t="str">
        <f>IF(VLOOKUP($A3046,Parts!$A:$AM,F$1,0)="X",W$2,"")</f>
        <v/>
      </c>
      <c r="G3046" t="str">
        <f>IF(VLOOKUP($A3046,Parts!$A:$AM,G$1,0)="X",X$2,"")</f>
        <v/>
      </c>
      <c r="H3046" t="str">
        <f>IF(VLOOKUP($A3046,Parts!$A:$AM,H$1,0)="X",Y$2,"")</f>
        <v/>
      </c>
      <c r="I3046" t="str">
        <f>IF(VLOOKUP($A3046,Parts!$A:$AM,I$1,0)="X",Z$2,"")</f>
        <v/>
      </c>
      <c r="J3046" t="str">
        <f>IF(VLOOKUP($A3046,Parts!$A:$AM,J$1,0)="X",AA$2,"")</f>
        <v/>
      </c>
      <c r="K3046" t="str">
        <f>IF(VLOOKUP($A3046,Parts!$A:$AM,K$1,0)="X",AB$2,"")</f>
        <v/>
      </c>
      <c r="L3046" t="str">
        <f>IF(VLOOKUP($A3046,Parts!$A:$AM,L$1,0)="X",AC$2,"")</f>
        <v/>
      </c>
      <c r="M3046" t="str">
        <f>IF(VLOOKUP($A3046,Parts!$A:$AM,M$1,0)="X",AD$2,"")</f>
        <v/>
      </c>
      <c r="N3046" t="str">
        <f>IF(VLOOKUP($A3046,Parts!$A:$AM,N$1,0)="X",AE$2,"")</f>
        <v/>
      </c>
      <c r="O3046" t="str">
        <f>IF(VLOOKUP($A3046,Parts!$A:$AM,O$1,0)="X",AF$2,"")</f>
        <v/>
      </c>
      <c r="P3046" t="str">
        <f t="shared" si="48"/>
        <v/>
      </c>
    </row>
    <row r="3047" spans="1:16" x14ac:dyDescent="0.25">
      <c r="A3047" t="str">
        <f>Table15[[#This Row],[Name]]</f>
        <v>SXTMTVGirderBasic</v>
      </c>
      <c r="B3047" t="str">
        <f>IF(VLOOKUP($A3047,Parts!$A:$AM,B$1,0)="X",S$2,"")</f>
        <v/>
      </c>
      <c r="C3047" t="str">
        <f>IF(VLOOKUP($A3047,Parts!$A:$AM,C$1,0)="X",T$2,"")</f>
        <v/>
      </c>
      <c r="D3047" t="str">
        <f>IF(VLOOKUP($A3047,Parts!$A:$AM,D$1,0)="X",U$2,"")</f>
        <v/>
      </c>
      <c r="E3047" t="str">
        <f>IF(VLOOKUP($A3047,Parts!$A:$AM,E$1,0)="X",V$2,"")</f>
        <v/>
      </c>
      <c r="F3047" t="str">
        <f>IF(VLOOKUP($A3047,Parts!$A:$AM,F$1,0)="X",W$2,"")</f>
        <v/>
      </c>
      <c r="G3047" t="str">
        <f>IF(VLOOKUP($A3047,Parts!$A:$AM,G$1,0)="X",X$2,"")</f>
        <v/>
      </c>
      <c r="H3047" t="str">
        <f>IF(VLOOKUP($A3047,Parts!$A:$AM,H$1,0)="X",Y$2,"")</f>
        <v/>
      </c>
      <c r="I3047" t="str">
        <f>IF(VLOOKUP($A3047,Parts!$A:$AM,I$1,0)="X",Z$2,"")</f>
        <v/>
      </c>
      <c r="J3047" t="str">
        <f>IF(VLOOKUP($A3047,Parts!$A:$AM,J$1,0)="X",AA$2,"")</f>
        <v/>
      </c>
      <c r="K3047" t="str">
        <f>IF(VLOOKUP($A3047,Parts!$A:$AM,K$1,0)="X",AB$2,"")</f>
        <v/>
      </c>
      <c r="L3047" t="str">
        <f>IF(VLOOKUP($A3047,Parts!$A:$AM,L$1,0)="X",AC$2,"")</f>
        <v/>
      </c>
      <c r="M3047" t="str">
        <f>IF(VLOOKUP($A3047,Parts!$A:$AM,M$1,0)="X",AD$2,"")</f>
        <v/>
      </c>
      <c r="N3047" t="str">
        <f>IF(VLOOKUP($A3047,Parts!$A:$AM,N$1,0)="X",AE$2,"")</f>
        <v/>
      </c>
      <c r="O3047" t="str">
        <f>IF(VLOOKUP($A3047,Parts!$A:$AM,O$1,0)="X",AF$2,"")</f>
        <v/>
      </c>
      <c r="P3047" t="str">
        <f t="shared" si="48"/>
        <v/>
      </c>
    </row>
    <row r="3048" spans="1:16" x14ac:dyDescent="0.25">
      <c r="A3048" t="str">
        <f>Table15[[#This Row],[Name]]</f>
        <v>Size3LargeTank</v>
      </c>
      <c r="B3048" t="str">
        <f>IF(VLOOKUP($A3048,Parts!$A:$AM,B$1,0)="X",S$2,"")</f>
        <v/>
      </c>
      <c r="C3048" t="str">
        <f>IF(VLOOKUP($A3048,Parts!$A:$AM,C$1,0)="X",T$2,"")</f>
        <v/>
      </c>
      <c r="D3048" t="str">
        <f>IF(VLOOKUP($A3048,Parts!$A:$AM,D$1,0)="X",U$2,"")</f>
        <v/>
      </c>
      <c r="E3048" t="str">
        <f>IF(VLOOKUP($A3048,Parts!$A:$AM,E$1,0)="X",V$2,"")</f>
        <v/>
      </c>
      <c r="F3048" t="str">
        <f>IF(VLOOKUP($A3048,Parts!$A:$AM,F$1,0)="X",W$2,"")</f>
        <v/>
      </c>
      <c r="G3048" t="str">
        <f>IF(VLOOKUP($A3048,Parts!$A:$AM,G$1,0)="X",X$2,"")</f>
        <v/>
      </c>
      <c r="H3048" t="str">
        <f>IF(VLOOKUP($A3048,Parts!$A:$AM,H$1,0)="X",Y$2,"")</f>
        <v/>
      </c>
      <c r="I3048" t="str">
        <f>IF(VLOOKUP($A3048,Parts!$A:$AM,I$1,0)="X",Z$2,"")</f>
        <v/>
      </c>
      <c r="J3048" t="str">
        <f>IF(VLOOKUP($A3048,Parts!$A:$AM,J$1,0)="X",AA$2,"")</f>
        <v/>
      </c>
      <c r="K3048" t="str">
        <f>IF(VLOOKUP($A3048,Parts!$A:$AM,K$1,0)="X",AB$2,"")</f>
        <v/>
      </c>
      <c r="L3048" t="str">
        <f>IF(VLOOKUP($A3048,Parts!$A:$AM,L$1,0)="X",AC$2,"")</f>
        <v/>
      </c>
      <c r="M3048" t="str">
        <f>IF(VLOOKUP($A3048,Parts!$A:$AM,M$1,0)="X",AD$2,"")</f>
        <v/>
      </c>
      <c r="N3048" t="str">
        <f>IF(VLOOKUP($A3048,Parts!$A:$AM,N$1,0)="X",AE$2,"")</f>
        <v/>
      </c>
      <c r="O3048" t="str">
        <f>IF(VLOOKUP($A3048,Parts!$A:$AM,O$1,0)="X",AF$2,"")</f>
        <v/>
      </c>
      <c r="P3048" t="str">
        <f t="shared" si="48"/>
        <v/>
      </c>
    </row>
    <row r="3049" spans="1:16" x14ac:dyDescent="0.25">
      <c r="A3049" t="str">
        <f>Table15[[#This Row],[Name]]</f>
        <v>FASASaturnSLA</v>
      </c>
      <c r="B3049" t="str">
        <f>IF(VLOOKUP($A3049,Parts!$A:$AM,B$1,0)="X",S$2,"")</f>
        <v/>
      </c>
      <c r="C3049" t="str">
        <f>IF(VLOOKUP($A3049,Parts!$A:$AM,C$1,0)="X",T$2,"")</f>
        <v/>
      </c>
      <c r="D3049" t="str">
        <f>IF(VLOOKUP($A3049,Parts!$A:$AM,D$1,0)="X",U$2,"")</f>
        <v/>
      </c>
      <c r="E3049" t="str">
        <f>IF(VLOOKUP($A3049,Parts!$A:$AM,E$1,0)="X",V$2,"")</f>
        <v/>
      </c>
      <c r="F3049" t="str">
        <f>IF(VLOOKUP($A3049,Parts!$A:$AM,F$1,0)="X",W$2,"")</f>
        <v/>
      </c>
      <c r="G3049" t="str">
        <f>IF(VLOOKUP($A3049,Parts!$A:$AM,G$1,0)="X",X$2,"")</f>
        <v/>
      </c>
      <c r="H3049" t="str">
        <f>IF(VLOOKUP($A3049,Parts!$A:$AM,H$1,0)="X",Y$2,"")</f>
        <v/>
      </c>
      <c r="I3049" t="str">
        <f>IF(VLOOKUP($A3049,Parts!$A:$AM,I$1,0)="X",Z$2,"")</f>
        <v/>
      </c>
      <c r="J3049" t="str">
        <f>IF(VLOOKUP($A3049,Parts!$A:$AM,J$1,0)="X",AA$2,"")</f>
        <v/>
      </c>
      <c r="K3049" t="str">
        <f>IF(VLOOKUP($A3049,Parts!$A:$AM,K$1,0)="X",AB$2,"")</f>
        <v/>
      </c>
      <c r="L3049" t="str">
        <f>IF(VLOOKUP($A3049,Parts!$A:$AM,L$1,0)="X",AC$2,"")</f>
        <v/>
      </c>
      <c r="M3049" t="str">
        <f>IF(VLOOKUP($A3049,Parts!$A:$AM,M$1,0)="X",AD$2,"")</f>
        <v/>
      </c>
      <c r="N3049" t="str">
        <f>IF(VLOOKUP($A3049,Parts!$A:$AM,N$1,0)="X",AE$2,"")</f>
        <v xml:space="preserve">    MODULE
    { name = ModuleTagDecoupler }
</v>
      </c>
      <c r="O3049" t="str">
        <f>IF(VLOOKUP($A3049,Parts!$A:$AM,O$1,0)="X",AF$2,"")</f>
        <v/>
      </c>
      <c r="P3049" t="str">
        <f t="shared" si="48"/>
        <v xml:space="preserve">    MODULE
    { name = ModuleTagDecoupler }
</v>
      </c>
    </row>
    <row r="3050" spans="1:16" x14ac:dyDescent="0.25">
      <c r="A3050" t="str">
        <f>Table15[[#This Row],[Name]]</f>
        <v>FASAStrFairing3m4x</v>
      </c>
      <c r="B3050" t="str">
        <f>IF(VLOOKUP($A3050,Parts!$A:$AM,B$1,0)="X",S$2,"")</f>
        <v/>
      </c>
      <c r="C3050" t="str">
        <f>IF(VLOOKUP($A3050,Parts!$A:$AM,C$1,0)="X",T$2,"")</f>
        <v/>
      </c>
      <c r="D3050" t="str">
        <f>IF(VLOOKUP($A3050,Parts!$A:$AM,D$1,0)="X",U$2,"")</f>
        <v/>
      </c>
      <c r="E3050" t="str">
        <f>IF(VLOOKUP($A3050,Parts!$A:$AM,E$1,0)="X",V$2,"")</f>
        <v/>
      </c>
      <c r="F3050" t="str">
        <f>IF(VLOOKUP($A3050,Parts!$A:$AM,F$1,0)="X",W$2,"")</f>
        <v/>
      </c>
      <c r="G3050" t="str">
        <f>IF(VLOOKUP($A3050,Parts!$A:$AM,G$1,0)="X",X$2,"")</f>
        <v/>
      </c>
      <c r="H3050" t="str">
        <f>IF(VLOOKUP($A3050,Parts!$A:$AM,H$1,0)="X",Y$2,"")</f>
        <v/>
      </c>
      <c r="I3050" t="str">
        <f>IF(VLOOKUP($A3050,Parts!$A:$AM,I$1,0)="X",Z$2,"")</f>
        <v/>
      </c>
      <c r="J3050" t="str">
        <f>IF(VLOOKUP($A3050,Parts!$A:$AM,J$1,0)="X",AA$2,"")</f>
        <v/>
      </c>
      <c r="K3050" t="str">
        <f>IF(VLOOKUP($A3050,Parts!$A:$AM,K$1,0)="X",AB$2,"")</f>
        <v/>
      </c>
      <c r="L3050" t="str">
        <f>IF(VLOOKUP($A3050,Parts!$A:$AM,L$1,0)="X",AC$2,"")</f>
        <v/>
      </c>
      <c r="M3050" t="str">
        <f>IF(VLOOKUP($A3050,Parts!$A:$AM,M$1,0)="X",AD$2,"")</f>
        <v/>
      </c>
      <c r="N3050" t="str">
        <f>IF(VLOOKUP($A3050,Parts!$A:$AM,N$1,0)="X",AE$2,"")</f>
        <v/>
      </c>
      <c r="O3050" t="str">
        <f>IF(VLOOKUP($A3050,Parts!$A:$AM,O$1,0)="X",AF$2,"")</f>
        <v/>
      </c>
      <c r="P3050" t="str">
        <f t="shared" si="48"/>
        <v/>
      </c>
    </row>
    <row r="3051" spans="1:16" x14ac:dyDescent="0.25">
      <c r="A3051" t="str">
        <f>Table15[[#This Row],[Name]]</f>
        <v>FASASaturnSLA_long</v>
      </c>
      <c r="B3051" t="str">
        <f>IF(VLOOKUP($A3051,Parts!$A:$AM,B$1,0)="X",S$2,"")</f>
        <v/>
      </c>
      <c r="C3051" t="str">
        <f>IF(VLOOKUP($A3051,Parts!$A:$AM,C$1,0)="X",T$2,"")</f>
        <v/>
      </c>
      <c r="D3051" t="str">
        <f>IF(VLOOKUP($A3051,Parts!$A:$AM,D$1,0)="X",U$2,"")</f>
        <v/>
      </c>
      <c r="E3051" t="str">
        <f>IF(VLOOKUP($A3051,Parts!$A:$AM,E$1,0)="X",V$2,"")</f>
        <v/>
      </c>
      <c r="F3051" t="str">
        <f>IF(VLOOKUP($A3051,Parts!$A:$AM,F$1,0)="X",W$2,"")</f>
        <v/>
      </c>
      <c r="G3051" t="str">
        <f>IF(VLOOKUP($A3051,Parts!$A:$AM,G$1,0)="X",X$2,"")</f>
        <v/>
      </c>
      <c r="H3051" t="str">
        <f>IF(VLOOKUP($A3051,Parts!$A:$AM,H$1,0)="X",Y$2,"")</f>
        <v/>
      </c>
      <c r="I3051" t="str">
        <f>IF(VLOOKUP($A3051,Parts!$A:$AM,I$1,0)="X",Z$2,"")</f>
        <v/>
      </c>
      <c r="J3051" t="str">
        <f>IF(VLOOKUP($A3051,Parts!$A:$AM,J$1,0)="X",AA$2,"")</f>
        <v/>
      </c>
      <c r="K3051" t="str">
        <f>IF(VLOOKUP($A3051,Parts!$A:$AM,K$1,0)="X",AB$2,"")</f>
        <v/>
      </c>
      <c r="L3051" t="str">
        <f>IF(VLOOKUP($A3051,Parts!$A:$AM,L$1,0)="X",AC$2,"")</f>
        <v/>
      </c>
      <c r="M3051" t="str">
        <f>IF(VLOOKUP($A3051,Parts!$A:$AM,M$1,0)="X",AD$2,"")</f>
        <v/>
      </c>
      <c r="N3051" t="str">
        <f>IF(VLOOKUP($A3051,Parts!$A:$AM,N$1,0)="X",AE$2,"")</f>
        <v/>
      </c>
      <c r="O3051" t="str">
        <f>IF(VLOOKUP($A3051,Parts!$A:$AM,O$1,0)="X",AF$2,"")</f>
        <v/>
      </c>
      <c r="P3051" t="str">
        <f t="shared" si="48"/>
        <v/>
      </c>
    </row>
    <row r="3052" spans="1:16" x14ac:dyDescent="0.25">
      <c r="A3052" t="str">
        <f>Table15[[#This Row],[Name]]</f>
        <v>FASASaturnSLA_med</v>
      </c>
      <c r="B3052" t="str">
        <f>IF(VLOOKUP($A3052,Parts!$A:$AM,B$1,0)="X",S$2,"")</f>
        <v/>
      </c>
      <c r="C3052" t="str">
        <f>IF(VLOOKUP($A3052,Parts!$A:$AM,C$1,0)="X",T$2,"")</f>
        <v/>
      </c>
      <c r="D3052" t="str">
        <f>IF(VLOOKUP($A3052,Parts!$A:$AM,D$1,0)="X",U$2,"")</f>
        <v/>
      </c>
      <c r="E3052" t="str">
        <f>IF(VLOOKUP($A3052,Parts!$A:$AM,E$1,0)="X",V$2,"")</f>
        <v/>
      </c>
      <c r="F3052" t="str">
        <f>IF(VLOOKUP($A3052,Parts!$A:$AM,F$1,0)="X",W$2,"")</f>
        <v/>
      </c>
      <c r="G3052" t="str">
        <f>IF(VLOOKUP($A3052,Parts!$A:$AM,G$1,0)="X",X$2,"")</f>
        <v/>
      </c>
      <c r="H3052" t="str">
        <f>IF(VLOOKUP($A3052,Parts!$A:$AM,H$1,0)="X",Y$2,"")</f>
        <v/>
      </c>
      <c r="I3052" t="str">
        <f>IF(VLOOKUP($A3052,Parts!$A:$AM,I$1,0)="X",Z$2,"")</f>
        <v/>
      </c>
      <c r="J3052" t="str">
        <f>IF(VLOOKUP($A3052,Parts!$A:$AM,J$1,0)="X",AA$2,"")</f>
        <v/>
      </c>
      <c r="K3052" t="str">
        <f>IF(VLOOKUP($A3052,Parts!$A:$AM,K$1,0)="X",AB$2,"")</f>
        <v/>
      </c>
      <c r="L3052" t="str">
        <f>IF(VLOOKUP($A3052,Parts!$A:$AM,L$1,0)="X",AC$2,"")</f>
        <v/>
      </c>
      <c r="M3052" t="str">
        <f>IF(VLOOKUP($A3052,Parts!$A:$AM,M$1,0)="X",AD$2,"")</f>
        <v/>
      </c>
      <c r="N3052" t="str">
        <f>IF(VLOOKUP($A3052,Parts!$A:$AM,N$1,0)="X",AE$2,"")</f>
        <v/>
      </c>
      <c r="O3052" t="str">
        <f>IF(VLOOKUP($A3052,Parts!$A:$AM,O$1,0)="X",AF$2,"")</f>
        <v/>
      </c>
      <c r="P3052" t="str">
        <f t="shared" si="48"/>
        <v/>
      </c>
    </row>
    <row r="3053" spans="1:16" x14ac:dyDescent="0.25">
      <c r="A3053" t="str">
        <f>Table15[[#This Row],[Name]]</f>
        <v>rn_spacelab</v>
      </c>
      <c r="B3053" t="str">
        <f>IF(VLOOKUP($A3053,Parts!$A:$AM,B$1,0)="X",S$2,"")</f>
        <v/>
      </c>
      <c r="C3053" t="str">
        <f>IF(VLOOKUP($A3053,Parts!$A:$AM,C$1,0)="X",T$2,"")</f>
        <v/>
      </c>
      <c r="D3053" t="str">
        <f>IF(VLOOKUP($A3053,Parts!$A:$AM,D$1,0)="X",U$2,"")</f>
        <v/>
      </c>
      <c r="E3053" t="str">
        <f>IF(VLOOKUP($A3053,Parts!$A:$AM,E$1,0)="X",V$2,"")</f>
        <v/>
      </c>
      <c r="F3053" t="str">
        <f>IF(VLOOKUP($A3053,Parts!$A:$AM,F$1,0)="X",W$2,"")</f>
        <v/>
      </c>
      <c r="G3053" t="str">
        <f>IF(VLOOKUP($A3053,Parts!$A:$AM,G$1,0)="X",X$2,"")</f>
        <v/>
      </c>
      <c r="H3053" t="str">
        <f>IF(VLOOKUP($A3053,Parts!$A:$AM,H$1,0)="X",Y$2,"")</f>
        <v/>
      </c>
      <c r="I3053" t="str">
        <f>IF(VLOOKUP($A3053,Parts!$A:$AM,I$1,0)="X",Z$2,"")</f>
        <v/>
      </c>
      <c r="J3053" t="str">
        <f>IF(VLOOKUP($A3053,Parts!$A:$AM,J$1,0)="X",AA$2,"")</f>
        <v/>
      </c>
      <c r="K3053" t="str">
        <f>IF(VLOOKUP($A3053,Parts!$A:$AM,K$1,0)="X",AB$2,"")</f>
        <v/>
      </c>
      <c r="L3053" t="str">
        <f>IF(VLOOKUP($A3053,Parts!$A:$AM,L$1,0)="X",AC$2,"")</f>
        <v/>
      </c>
      <c r="M3053" t="str">
        <f>IF(VLOOKUP($A3053,Parts!$A:$AM,M$1,0)="X",AD$2,"")</f>
        <v/>
      </c>
      <c r="N3053" t="str">
        <f>IF(VLOOKUP($A3053,Parts!$A:$AM,N$1,0)="X",AE$2,"")</f>
        <v/>
      </c>
      <c r="O3053" t="str">
        <f>IF(VLOOKUP($A3053,Parts!$A:$AM,O$1,0)="X",AF$2,"")</f>
        <v/>
      </c>
      <c r="P3053" t="str">
        <f t="shared" si="48"/>
        <v/>
      </c>
    </row>
    <row r="3054" spans="1:16" x14ac:dyDescent="0.25">
      <c r="A3054" t="str">
        <f>Table15[[#This Row],[Name]]</f>
        <v>KK_SPX_ASDS</v>
      </c>
      <c r="B3054" t="str">
        <f>IF(VLOOKUP($A3054,Parts!$A:$AM,B$1,0)="X",S$2,"")</f>
        <v/>
      </c>
      <c r="C3054" t="str">
        <f>IF(VLOOKUP($A3054,Parts!$A:$AM,C$1,0)="X",T$2,"")</f>
        <v/>
      </c>
      <c r="D3054" t="str">
        <f>IF(VLOOKUP($A3054,Parts!$A:$AM,D$1,0)="X",U$2,"")</f>
        <v/>
      </c>
      <c r="E3054" t="str">
        <f>IF(VLOOKUP($A3054,Parts!$A:$AM,E$1,0)="X",V$2,"")</f>
        <v/>
      </c>
      <c r="F3054" t="str">
        <f>IF(VLOOKUP($A3054,Parts!$A:$AM,F$1,0)="X",W$2,"")</f>
        <v/>
      </c>
      <c r="G3054" t="str">
        <f>IF(VLOOKUP($A3054,Parts!$A:$AM,G$1,0)="X",X$2,"")</f>
        <v/>
      </c>
      <c r="H3054" t="str">
        <f>IF(VLOOKUP($A3054,Parts!$A:$AM,H$1,0)="X",Y$2,"")</f>
        <v/>
      </c>
      <c r="I3054" t="str">
        <f>IF(VLOOKUP($A3054,Parts!$A:$AM,I$1,0)="X",Z$2,"")</f>
        <v/>
      </c>
      <c r="J3054" t="str">
        <f>IF(VLOOKUP($A3054,Parts!$A:$AM,J$1,0)="X",AA$2,"")</f>
        <v/>
      </c>
      <c r="K3054" t="str">
        <f>IF(VLOOKUP($A3054,Parts!$A:$AM,K$1,0)="X",AB$2,"")</f>
        <v/>
      </c>
      <c r="L3054" t="str">
        <f>IF(VLOOKUP($A3054,Parts!$A:$AM,L$1,0)="X",AC$2,"")</f>
        <v/>
      </c>
      <c r="M3054" t="str">
        <f>IF(VLOOKUP($A3054,Parts!$A:$AM,M$1,0)="X",AD$2,"")</f>
        <v/>
      </c>
      <c r="N3054" t="str">
        <f>IF(VLOOKUP($A3054,Parts!$A:$AM,N$1,0)="X",AE$2,"")</f>
        <v/>
      </c>
      <c r="O3054" t="str">
        <f>IF(VLOOKUP($A3054,Parts!$A:$AM,O$1,0)="X",AF$2,"")</f>
        <v/>
      </c>
      <c r="P3054" t="str">
        <f t="shared" si="48"/>
        <v/>
      </c>
    </row>
    <row r="3055" spans="1:16" x14ac:dyDescent="0.25">
      <c r="A3055" t="str">
        <f>Table15[[#This Row],[Name]]</f>
        <v>KK_SPX_DragonCargo_mockup</v>
      </c>
      <c r="B3055" t="str">
        <f>IF(VLOOKUP($A3055,Parts!$A:$AM,B$1,0)="X",S$2,"")</f>
        <v/>
      </c>
      <c r="C3055" t="str">
        <f>IF(VLOOKUP($A3055,Parts!$A:$AM,C$1,0)="X",T$2,"")</f>
        <v/>
      </c>
      <c r="D3055" t="str">
        <f>IF(VLOOKUP($A3055,Parts!$A:$AM,D$1,0)="X",U$2,"")</f>
        <v/>
      </c>
      <c r="E3055" t="str">
        <f>IF(VLOOKUP($A3055,Parts!$A:$AM,E$1,0)="X",V$2,"")</f>
        <v/>
      </c>
      <c r="F3055" t="str">
        <f>IF(VLOOKUP($A3055,Parts!$A:$AM,F$1,0)="X",W$2,"")</f>
        <v/>
      </c>
      <c r="G3055" t="str">
        <f>IF(VLOOKUP($A3055,Parts!$A:$AM,G$1,0)="X",X$2,"")</f>
        <v/>
      </c>
      <c r="H3055" t="str">
        <f>IF(VLOOKUP($A3055,Parts!$A:$AM,H$1,0)="X",Y$2,"")</f>
        <v/>
      </c>
      <c r="I3055" t="str">
        <f>IF(VLOOKUP($A3055,Parts!$A:$AM,I$1,0)="X",Z$2,"")</f>
        <v/>
      </c>
      <c r="J3055" t="str">
        <f>IF(VLOOKUP($A3055,Parts!$A:$AM,J$1,0)="X",AA$2,"")</f>
        <v/>
      </c>
      <c r="K3055" t="str">
        <f>IF(VLOOKUP($A3055,Parts!$A:$AM,K$1,0)="X",AB$2,"")</f>
        <v/>
      </c>
      <c r="L3055" t="str">
        <f>IF(VLOOKUP($A3055,Parts!$A:$AM,L$1,0)="X",AC$2,"")</f>
        <v/>
      </c>
      <c r="M3055" t="str">
        <f>IF(VLOOKUP($A3055,Parts!$A:$AM,M$1,0)="X",AD$2,"")</f>
        <v/>
      </c>
      <c r="N3055" t="str">
        <f>IF(VLOOKUP($A3055,Parts!$A:$AM,N$1,0)="X",AE$2,"")</f>
        <v/>
      </c>
      <c r="O3055" t="str">
        <f>IF(VLOOKUP($A3055,Parts!$A:$AM,O$1,0)="X",AF$2,"")</f>
        <v/>
      </c>
      <c r="P3055" t="str">
        <f t="shared" si="48"/>
        <v/>
      </c>
    </row>
    <row r="3056" spans="1:16" x14ac:dyDescent="0.25">
      <c r="A3056" t="str">
        <f>Table15[[#This Row],[Name]]</f>
        <v>KK_SPX_Falcon9_FC</v>
      </c>
      <c r="B3056" t="str">
        <f>IF(VLOOKUP($A3056,Parts!$A:$AM,B$1,0)="X",S$2,"")</f>
        <v/>
      </c>
      <c r="C3056" t="str">
        <f>IF(VLOOKUP($A3056,Parts!$A:$AM,C$1,0)="X",T$2,"")</f>
        <v/>
      </c>
      <c r="D3056" t="str">
        <f>IF(VLOOKUP($A3056,Parts!$A:$AM,D$1,0)="X",U$2,"")</f>
        <v/>
      </c>
      <c r="E3056" t="str">
        <f>IF(VLOOKUP($A3056,Parts!$A:$AM,E$1,0)="X",V$2,"")</f>
        <v/>
      </c>
      <c r="F3056" t="str">
        <f>IF(VLOOKUP($A3056,Parts!$A:$AM,F$1,0)="X",W$2,"")</f>
        <v/>
      </c>
      <c r="G3056" t="str">
        <f>IF(VLOOKUP($A3056,Parts!$A:$AM,G$1,0)="X",X$2,"")</f>
        <v/>
      </c>
      <c r="H3056" t="str">
        <f>IF(VLOOKUP($A3056,Parts!$A:$AM,H$1,0)="X",Y$2,"")</f>
        <v/>
      </c>
      <c r="I3056" t="str">
        <f>IF(VLOOKUP($A3056,Parts!$A:$AM,I$1,0)="X",Z$2,"")</f>
        <v/>
      </c>
      <c r="J3056" t="str">
        <f>IF(VLOOKUP($A3056,Parts!$A:$AM,J$1,0)="X",AA$2,"")</f>
        <v/>
      </c>
      <c r="K3056" t="str">
        <f>IF(VLOOKUP($A3056,Parts!$A:$AM,K$1,0)="X",AB$2,"")</f>
        <v/>
      </c>
      <c r="L3056" t="str">
        <f>IF(VLOOKUP($A3056,Parts!$A:$AM,L$1,0)="X",AC$2,"")</f>
        <v/>
      </c>
      <c r="M3056" t="str">
        <f>IF(VLOOKUP($A3056,Parts!$A:$AM,M$1,0)="X",AD$2,"")</f>
        <v/>
      </c>
      <c r="N3056" t="str">
        <f>IF(VLOOKUP($A3056,Parts!$A:$AM,N$1,0)="X",AE$2,"")</f>
        <v/>
      </c>
      <c r="O3056" t="str">
        <f>IF(VLOOKUP($A3056,Parts!$A:$AM,O$1,0)="X",AF$2,"")</f>
        <v/>
      </c>
      <c r="P3056" t="str">
        <f t="shared" si="48"/>
        <v/>
      </c>
    </row>
    <row r="3057" spans="1:16" x14ac:dyDescent="0.25">
      <c r="A3057" t="str">
        <f>Table15[[#This Row],[Name]]</f>
        <v>KK_SpaceX_F9R_nosecone</v>
      </c>
      <c r="B3057" t="str">
        <f>IF(VLOOKUP($A3057,Parts!$A:$AM,B$1,0)="X",S$2,"")</f>
        <v/>
      </c>
      <c r="C3057" t="str">
        <f>IF(VLOOKUP($A3057,Parts!$A:$AM,C$1,0)="X",T$2,"")</f>
        <v/>
      </c>
      <c r="D3057" t="str">
        <f>IF(VLOOKUP($A3057,Parts!$A:$AM,D$1,0)="X",U$2,"")</f>
        <v/>
      </c>
      <c r="E3057" t="str">
        <f>IF(VLOOKUP($A3057,Parts!$A:$AM,E$1,0)="X",V$2,"")</f>
        <v/>
      </c>
      <c r="F3057" t="str">
        <f>IF(VLOOKUP($A3057,Parts!$A:$AM,F$1,0)="X",W$2,"")</f>
        <v/>
      </c>
      <c r="G3057" t="str">
        <f>IF(VLOOKUP($A3057,Parts!$A:$AM,G$1,0)="X",X$2,"")</f>
        <v/>
      </c>
      <c r="H3057" t="str">
        <f>IF(VLOOKUP($A3057,Parts!$A:$AM,H$1,0)="X",Y$2,"")</f>
        <v/>
      </c>
      <c r="I3057" t="str">
        <f>IF(VLOOKUP($A3057,Parts!$A:$AM,I$1,0)="X",Z$2,"")</f>
        <v/>
      </c>
      <c r="J3057" t="str">
        <f>IF(VLOOKUP($A3057,Parts!$A:$AM,J$1,0)="X",AA$2,"")</f>
        <v/>
      </c>
      <c r="K3057" t="str">
        <f>IF(VLOOKUP($A3057,Parts!$A:$AM,K$1,0)="X",AB$2,"")</f>
        <v/>
      </c>
      <c r="L3057" t="str">
        <f>IF(VLOOKUP($A3057,Parts!$A:$AM,L$1,0)="X",AC$2,"")</f>
        <v/>
      </c>
      <c r="M3057" t="str">
        <f>IF(VLOOKUP($A3057,Parts!$A:$AM,M$1,0)="X",AD$2,"")</f>
        <v/>
      </c>
      <c r="N3057" t="str">
        <f>IF(VLOOKUP($A3057,Parts!$A:$AM,N$1,0)="X",AE$2,"")</f>
        <v/>
      </c>
      <c r="O3057" t="str">
        <f>IF(VLOOKUP($A3057,Parts!$A:$AM,O$1,0)="X",AF$2,"")</f>
        <v/>
      </c>
      <c r="P3057" t="str">
        <f t="shared" si="48"/>
        <v/>
      </c>
    </row>
    <row r="3058" spans="1:16" x14ac:dyDescent="0.25">
      <c r="A3058" t="str">
        <f>Table15[[#This Row],[Name]]</f>
        <v>KK_SPX_F9LandingLeg</v>
      </c>
      <c r="B3058" t="str">
        <f>IF(VLOOKUP($A3058,Parts!$A:$AM,B$1,0)="X",S$2,"")</f>
        <v/>
      </c>
      <c r="C3058" t="str">
        <f>IF(VLOOKUP($A3058,Parts!$A:$AM,C$1,0)="X",T$2,"")</f>
        <v/>
      </c>
      <c r="D3058" t="str">
        <f>IF(VLOOKUP($A3058,Parts!$A:$AM,D$1,0)="X",U$2,"")</f>
        <v/>
      </c>
      <c r="E3058" t="str">
        <f>IF(VLOOKUP($A3058,Parts!$A:$AM,E$1,0)="X",V$2,"")</f>
        <v/>
      </c>
      <c r="F3058" t="str">
        <f>IF(VLOOKUP($A3058,Parts!$A:$AM,F$1,0)="X",W$2,"")</f>
        <v/>
      </c>
      <c r="G3058" t="str">
        <f>IF(VLOOKUP($A3058,Parts!$A:$AM,G$1,0)="X",X$2,"")</f>
        <v/>
      </c>
      <c r="H3058" t="str">
        <f>IF(VLOOKUP($A3058,Parts!$A:$AM,H$1,0)="X",Y$2,"")</f>
        <v/>
      </c>
      <c r="I3058" t="str">
        <f>IF(VLOOKUP($A3058,Parts!$A:$AM,I$1,0)="X",Z$2,"")</f>
        <v/>
      </c>
      <c r="J3058" t="str">
        <f>IF(VLOOKUP($A3058,Parts!$A:$AM,J$1,0)="X",AA$2,"")</f>
        <v/>
      </c>
      <c r="K3058" t="str">
        <f>IF(VLOOKUP($A3058,Parts!$A:$AM,K$1,0)="X",AB$2,"")</f>
        <v/>
      </c>
      <c r="L3058" t="str">
        <f>IF(VLOOKUP($A3058,Parts!$A:$AM,L$1,0)="X",AC$2,"")</f>
        <v/>
      </c>
      <c r="M3058" t="str">
        <f>IF(VLOOKUP($A3058,Parts!$A:$AM,M$1,0)="X",AD$2,"")</f>
        <v/>
      </c>
      <c r="N3058" t="str">
        <f>IF(VLOOKUP($A3058,Parts!$A:$AM,N$1,0)="X",AE$2,"")</f>
        <v/>
      </c>
      <c r="O3058" t="str">
        <f>IF(VLOOKUP($A3058,Parts!$A:$AM,O$1,0)="X",AF$2,"")</f>
        <v/>
      </c>
      <c r="P3058" t="str">
        <f t="shared" si="48"/>
        <v/>
      </c>
    </row>
    <row r="3059" spans="1:16" x14ac:dyDescent="0.25">
      <c r="A3059" t="str">
        <f>Table15[[#This Row],[Name]]</f>
        <v>KK_SPX_FalconPayloadFairing</v>
      </c>
      <c r="B3059" t="str">
        <f>IF(VLOOKUP($A3059,Parts!$A:$AM,B$1,0)="X",S$2,"")</f>
        <v/>
      </c>
      <c r="C3059" t="str">
        <f>IF(VLOOKUP($A3059,Parts!$A:$AM,C$1,0)="X",T$2,"")</f>
        <v/>
      </c>
      <c r="D3059" t="str">
        <f>IF(VLOOKUP($A3059,Parts!$A:$AM,D$1,0)="X",U$2,"")</f>
        <v/>
      </c>
      <c r="E3059" t="str">
        <f>IF(VLOOKUP($A3059,Parts!$A:$AM,E$1,0)="X",V$2,"")</f>
        <v/>
      </c>
      <c r="F3059" t="str">
        <f>IF(VLOOKUP($A3059,Parts!$A:$AM,F$1,0)="X",W$2,"")</f>
        <v/>
      </c>
      <c r="G3059" t="str">
        <f>IF(VLOOKUP($A3059,Parts!$A:$AM,G$1,0)="X",X$2,"")</f>
        <v/>
      </c>
      <c r="H3059" t="str">
        <f>IF(VLOOKUP($A3059,Parts!$A:$AM,H$1,0)="X",Y$2,"")</f>
        <v/>
      </c>
      <c r="I3059" t="str">
        <f>IF(VLOOKUP($A3059,Parts!$A:$AM,I$1,0)="X",Z$2,"")</f>
        <v/>
      </c>
      <c r="J3059" t="str">
        <f>IF(VLOOKUP($A3059,Parts!$A:$AM,J$1,0)="X",AA$2,"")</f>
        <v/>
      </c>
      <c r="K3059" t="str">
        <f>IF(VLOOKUP($A3059,Parts!$A:$AM,K$1,0)="X",AB$2,"")</f>
        <v/>
      </c>
      <c r="L3059" t="str">
        <f>IF(VLOOKUP($A3059,Parts!$A:$AM,L$1,0)="X",AC$2,"")</f>
        <v/>
      </c>
      <c r="M3059" t="str">
        <f>IF(VLOOKUP($A3059,Parts!$A:$AM,M$1,0)="X",AD$2,"")</f>
        <v/>
      </c>
      <c r="N3059" t="str">
        <f>IF(VLOOKUP($A3059,Parts!$A:$AM,N$1,0)="X",AE$2,"")</f>
        <v/>
      </c>
      <c r="O3059" t="str">
        <f>IF(VLOOKUP($A3059,Parts!$A:$AM,O$1,0)="X",AF$2,"")</f>
        <v/>
      </c>
      <c r="P3059" t="str">
        <f t="shared" si="48"/>
        <v/>
      </c>
    </row>
    <row r="3060" spans="1:16" x14ac:dyDescent="0.25">
      <c r="A3060" t="str">
        <f>Table15[[#This Row],[Name]]</f>
        <v>KK_SPX_FalconGridfin</v>
      </c>
      <c r="B3060" t="str">
        <f>IF(VLOOKUP($A3060,Parts!$A:$AM,B$1,0)="X",S$2,"")</f>
        <v/>
      </c>
      <c r="C3060" t="str">
        <f>IF(VLOOKUP($A3060,Parts!$A:$AM,C$1,0)="X",T$2,"")</f>
        <v/>
      </c>
      <c r="D3060" t="str">
        <f>IF(VLOOKUP($A3060,Parts!$A:$AM,D$1,0)="X",U$2,"")</f>
        <v/>
      </c>
      <c r="E3060" t="str">
        <f>IF(VLOOKUP($A3060,Parts!$A:$AM,E$1,0)="X",V$2,"")</f>
        <v/>
      </c>
      <c r="F3060" t="str">
        <f>IF(VLOOKUP($A3060,Parts!$A:$AM,F$1,0)="X",W$2,"")</f>
        <v/>
      </c>
      <c r="G3060" t="str">
        <f>IF(VLOOKUP($A3060,Parts!$A:$AM,G$1,0)="X",X$2,"")</f>
        <v/>
      </c>
      <c r="H3060" t="str">
        <f>IF(VLOOKUP($A3060,Parts!$A:$AM,H$1,0)="X",Y$2,"")</f>
        <v/>
      </c>
      <c r="I3060" t="str">
        <f>IF(VLOOKUP($A3060,Parts!$A:$AM,I$1,0)="X",Z$2,"")</f>
        <v/>
      </c>
      <c r="J3060" t="str">
        <f>IF(VLOOKUP($A3060,Parts!$A:$AM,J$1,0)="X",AA$2,"")</f>
        <v/>
      </c>
      <c r="K3060" t="str">
        <f>IF(VLOOKUP($A3060,Parts!$A:$AM,K$1,0)="X",AB$2,"")</f>
        <v/>
      </c>
      <c r="L3060" t="str">
        <f>IF(VLOOKUP($A3060,Parts!$A:$AM,L$1,0)="X",AC$2,"")</f>
        <v/>
      </c>
      <c r="M3060" t="str">
        <f>IF(VLOOKUP($A3060,Parts!$A:$AM,M$1,0)="X",AD$2,"")</f>
        <v/>
      </c>
      <c r="N3060" t="str">
        <f>IF(VLOOKUP($A3060,Parts!$A:$AM,N$1,0)="X",AE$2,"")</f>
        <v/>
      </c>
      <c r="O3060" t="str">
        <f>IF(VLOOKUP($A3060,Parts!$A:$AM,O$1,0)="X",AF$2,"")</f>
        <v/>
      </c>
      <c r="P3060" t="str">
        <f t="shared" si="48"/>
        <v/>
      </c>
    </row>
    <row r="3061" spans="1:16" x14ac:dyDescent="0.25">
      <c r="A3061" t="str">
        <f>Table15[[#This Row],[Name]]</f>
        <v>KK_SPX_FalconGridfin_FT</v>
      </c>
      <c r="B3061" t="str">
        <f>IF(VLOOKUP($A3061,Parts!$A:$AM,B$1,0)="X",S$2,"")</f>
        <v/>
      </c>
      <c r="C3061" t="str">
        <f>IF(VLOOKUP($A3061,Parts!$A:$AM,C$1,0)="X",T$2,"")</f>
        <v/>
      </c>
      <c r="D3061" t="str">
        <f>IF(VLOOKUP($A3061,Parts!$A:$AM,D$1,0)="X",U$2,"")</f>
        <v/>
      </c>
      <c r="E3061" t="str">
        <f>IF(VLOOKUP($A3061,Parts!$A:$AM,E$1,0)="X",V$2,"")</f>
        <v/>
      </c>
      <c r="F3061" t="str">
        <f>IF(VLOOKUP($A3061,Parts!$A:$AM,F$1,0)="X",W$2,"")</f>
        <v/>
      </c>
      <c r="G3061" t="str">
        <f>IF(VLOOKUP($A3061,Parts!$A:$AM,G$1,0)="X",X$2,"")</f>
        <v/>
      </c>
      <c r="H3061" t="str">
        <f>IF(VLOOKUP($A3061,Parts!$A:$AM,H$1,0)="X",Y$2,"")</f>
        <v/>
      </c>
      <c r="I3061" t="str">
        <f>IF(VLOOKUP($A3061,Parts!$A:$AM,I$1,0)="X",Z$2,"")</f>
        <v/>
      </c>
      <c r="J3061" t="str">
        <f>IF(VLOOKUP($A3061,Parts!$A:$AM,J$1,0)="X",AA$2,"")</f>
        <v/>
      </c>
      <c r="K3061" t="str">
        <f>IF(VLOOKUP($A3061,Parts!$A:$AM,K$1,0)="X",AB$2,"")</f>
        <v/>
      </c>
      <c r="L3061" t="str">
        <f>IF(VLOOKUP($A3061,Parts!$A:$AM,L$1,0)="X",AC$2,"")</f>
        <v/>
      </c>
      <c r="M3061" t="str">
        <f>IF(VLOOKUP($A3061,Parts!$A:$AM,M$1,0)="X",AD$2,"")</f>
        <v/>
      </c>
      <c r="N3061" t="str">
        <f>IF(VLOOKUP($A3061,Parts!$A:$AM,N$1,0)="X",AE$2,"")</f>
        <v/>
      </c>
      <c r="O3061" t="str">
        <f>IF(VLOOKUP($A3061,Parts!$A:$AM,O$1,0)="X",AF$2,"")</f>
        <v/>
      </c>
      <c r="P3061" t="str">
        <f t="shared" si="48"/>
        <v/>
      </c>
    </row>
    <row r="3062" spans="1:16" x14ac:dyDescent="0.25">
      <c r="A3062" t="str">
        <f>Table15[[#This Row],[Name]]</f>
        <v>KK_SPX_ITS_booster_fuelTank</v>
      </c>
      <c r="B3062" t="str">
        <f>IF(VLOOKUP($A3062,Parts!$A:$AM,B$1,0)="X",S$2,"")</f>
        <v/>
      </c>
      <c r="C3062" t="str">
        <f>IF(VLOOKUP($A3062,Parts!$A:$AM,C$1,0)="X",T$2,"")</f>
        <v/>
      </c>
      <c r="D3062" t="str">
        <f>IF(VLOOKUP($A3062,Parts!$A:$AM,D$1,0)="X",U$2,"")</f>
        <v/>
      </c>
      <c r="E3062" t="str">
        <f>IF(VLOOKUP($A3062,Parts!$A:$AM,E$1,0)="X",V$2,"")</f>
        <v/>
      </c>
      <c r="F3062" t="str">
        <f>IF(VLOOKUP($A3062,Parts!$A:$AM,F$1,0)="X",W$2,"")</f>
        <v/>
      </c>
      <c r="G3062" t="str">
        <f>IF(VLOOKUP($A3062,Parts!$A:$AM,G$1,0)="X",X$2,"")</f>
        <v/>
      </c>
      <c r="H3062" t="str">
        <f>IF(VLOOKUP($A3062,Parts!$A:$AM,H$1,0)="X",Y$2,"")</f>
        <v/>
      </c>
      <c r="I3062" t="str">
        <f>IF(VLOOKUP($A3062,Parts!$A:$AM,I$1,0)="X",Z$2,"")</f>
        <v/>
      </c>
      <c r="J3062" t="str">
        <f>IF(VLOOKUP($A3062,Parts!$A:$AM,J$1,0)="X",AA$2,"")</f>
        <v/>
      </c>
      <c r="K3062" t="str">
        <f>IF(VLOOKUP($A3062,Parts!$A:$AM,K$1,0)="X",AB$2,"")</f>
        <v/>
      </c>
      <c r="L3062" t="str">
        <f>IF(VLOOKUP($A3062,Parts!$A:$AM,L$1,0)="X",AC$2,"")</f>
        <v/>
      </c>
      <c r="M3062" t="str">
        <f>IF(VLOOKUP($A3062,Parts!$A:$AM,M$1,0)="X",AD$2,"")</f>
        <v/>
      </c>
      <c r="N3062" t="str">
        <f>IF(VLOOKUP($A3062,Parts!$A:$AM,N$1,0)="X",AE$2,"")</f>
        <v/>
      </c>
      <c r="O3062" t="str">
        <f>IF(VLOOKUP($A3062,Parts!$A:$AM,O$1,0)="X",AF$2,"")</f>
        <v/>
      </c>
      <c r="P3062" t="str">
        <f t="shared" si="48"/>
        <v/>
      </c>
    </row>
    <row r="3063" spans="1:16" x14ac:dyDescent="0.25">
      <c r="A3063" t="str">
        <f>Table15[[#This Row],[Name]]</f>
        <v>KK_SPX_ITS_booster_interstage</v>
      </c>
      <c r="B3063" t="str">
        <f>IF(VLOOKUP($A3063,Parts!$A:$AM,B$1,0)="X",S$2,"")</f>
        <v/>
      </c>
      <c r="C3063" t="str">
        <f>IF(VLOOKUP($A3063,Parts!$A:$AM,C$1,0)="X",T$2,"")</f>
        <v/>
      </c>
      <c r="D3063" t="str">
        <f>IF(VLOOKUP($A3063,Parts!$A:$AM,D$1,0)="X",U$2,"")</f>
        <v/>
      </c>
      <c r="E3063" t="str">
        <f>IF(VLOOKUP($A3063,Parts!$A:$AM,E$1,0)="X",V$2,"")</f>
        <v/>
      </c>
      <c r="F3063" t="str">
        <f>IF(VLOOKUP($A3063,Parts!$A:$AM,F$1,0)="X",W$2,"")</f>
        <v/>
      </c>
      <c r="G3063" t="str">
        <f>IF(VLOOKUP($A3063,Parts!$A:$AM,G$1,0)="X",X$2,"")</f>
        <v/>
      </c>
      <c r="H3063" t="str">
        <f>IF(VLOOKUP($A3063,Parts!$A:$AM,H$1,0)="X",Y$2,"")</f>
        <v/>
      </c>
      <c r="I3063" t="str">
        <f>IF(VLOOKUP($A3063,Parts!$A:$AM,I$1,0)="X",Z$2,"")</f>
        <v/>
      </c>
      <c r="J3063" t="str">
        <f>IF(VLOOKUP($A3063,Parts!$A:$AM,J$1,0)="X",AA$2,"")</f>
        <v/>
      </c>
      <c r="K3063" t="str">
        <f>IF(VLOOKUP($A3063,Parts!$A:$AM,K$1,0)="X",AB$2,"")</f>
        <v/>
      </c>
      <c r="L3063" t="str">
        <f>IF(VLOOKUP($A3063,Parts!$A:$AM,L$1,0)="X",AC$2,"")</f>
        <v/>
      </c>
      <c r="M3063" t="str">
        <f>IF(VLOOKUP($A3063,Parts!$A:$AM,M$1,0)="X",AD$2,"")</f>
        <v/>
      </c>
      <c r="N3063" t="str">
        <f>IF(VLOOKUP($A3063,Parts!$A:$AM,N$1,0)="X",AE$2,"")</f>
        <v/>
      </c>
      <c r="O3063" t="str">
        <f>IF(VLOOKUP($A3063,Parts!$A:$AM,O$1,0)="X",AF$2,"")</f>
        <v/>
      </c>
      <c r="P3063" t="str">
        <f t="shared" si="48"/>
        <v/>
      </c>
    </row>
    <row r="3064" spans="1:16" x14ac:dyDescent="0.25">
      <c r="A3064" t="str">
        <f>Table15[[#This Row],[Name]]</f>
        <v>KK_SPX_ITS_booster_RCS</v>
      </c>
      <c r="B3064" t="str">
        <f>IF(VLOOKUP($A3064,Parts!$A:$AM,B$1,0)="X",S$2,"")</f>
        <v/>
      </c>
      <c r="C3064" t="str">
        <f>IF(VLOOKUP($A3064,Parts!$A:$AM,C$1,0)="X",T$2,"")</f>
        <v/>
      </c>
      <c r="D3064" t="str">
        <f>IF(VLOOKUP($A3064,Parts!$A:$AM,D$1,0)="X",U$2,"")</f>
        <v/>
      </c>
      <c r="E3064" t="str">
        <f>IF(VLOOKUP($A3064,Parts!$A:$AM,E$1,0)="X",V$2,"")</f>
        <v/>
      </c>
      <c r="F3064" t="str">
        <f>IF(VLOOKUP($A3064,Parts!$A:$AM,F$1,0)="X",W$2,"")</f>
        <v/>
      </c>
      <c r="G3064" t="str">
        <f>IF(VLOOKUP($A3064,Parts!$A:$AM,G$1,0)="X",X$2,"")</f>
        <v/>
      </c>
      <c r="H3064" t="str">
        <f>IF(VLOOKUP($A3064,Parts!$A:$AM,H$1,0)="X",Y$2,"")</f>
        <v/>
      </c>
      <c r="I3064" t="str">
        <f>IF(VLOOKUP($A3064,Parts!$A:$AM,I$1,0)="X",Z$2,"")</f>
        <v/>
      </c>
      <c r="J3064" t="str">
        <f>IF(VLOOKUP($A3064,Parts!$A:$AM,J$1,0)="X",AA$2,"")</f>
        <v/>
      </c>
      <c r="K3064" t="str">
        <f>IF(VLOOKUP($A3064,Parts!$A:$AM,K$1,0)="X",AB$2,"")</f>
        <v/>
      </c>
      <c r="L3064" t="str">
        <f>IF(VLOOKUP($A3064,Parts!$A:$AM,L$1,0)="X",AC$2,"")</f>
        <v/>
      </c>
      <c r="M3064" t="str">
        <f>IF(VLOOKUP($A3064,Parts!$A:$AM,M$1,0)="X",AD$2,"")</f>
        <v/>
      </c>
      <c r="N3064" t="str">
        <f>IF(VLOOKUP($A3064,Parts!$A:$AM,N$1,0)="X",AE$2,"")</f>
        <v/>
      </c>
      <c r="O3064" t="str">
        <f>IF(VLOOKUP($A3064,Parts!$A:$AM,O$1,0)="X",AF$2,"")</f>
        <v/>
      </c>
      <c r="P3064" t="str">
        <f t="shared" si="48"/>
        <v/>
      </c>
    </row>
    <row r="3065" spans="1:16" x14ac:dyDescent="0.25">
      <c r="A3065" t="str">
        <f>Table15[[#This Row],[Name]]</f>
        <v>KK_SpaceX_Raptor_centerCluster</v>
      </c>
      <c r="B3065" t="str">
        <f>IF(VLOOKUP($A3065,Parts!$A:$AM,B$1,0)="X",S$2,"")</f>
        <v/>
      </c>
      <c r="C3065" t="str">
        <f>IF(VLOOKUP($A3065,Parts!$A:$AM,C$1,0)="X",T$2,"")</f>
        <v/>
      </c>
      <c r="D3065" t="str">
        <f>IF(VLOOKUP($A3065,Parts!$A:$AM,D$1,0)="X",U$2,"")</f>
        <v/>
      </c>
      <c r="E3065" t="str">
        <f>IF(VLOOKUP($A3065,Parts!$A:$AM,E$1,0)="X",V$2,"")</f>
        <v/>
      </c>
      <c r="F3065" t="str">
        <f>IF(VLOOKUP($A3065,Parts!$A:$AM,F$1,0)="X",W$2,"")</f>
        <v/>
      </c>
      <c r="G3065" t="str">
        <f>IF(VLOOKUP($A3065,Parts!$A:$AM,G$1,0)="X",X$2,"")</f>
        <v/>
      </c>
      <c r="H3065" t="str">
        <f>IF(VLOOKUP($A3065,Parts!$A:$AM,H$1,0)="X",Y$2,"")</f>
        <v/>
      </c>
      <c r="I3065" t="str">
        <f>IF(VLOOKUP($A3065,Parts!$A:$AM,I$1,0)="X",Z$2,"")</f>
        <v/>
      </c>
      <c r="J3065" t="str">
        <f>IF(VLOOKUP($A3065,Parts!$A:$AM,J$1,0)="X",AA$2,"")</f>
        <v/>
      </c>
      <c r="K3065" t="str">
        <f>IF(VLOOKUP($A3065,Parts!$A:$AM,K$1,0)="X",AB$2,"")</f>
        <v/>
      </c>
      <c r="L3065" t="str">
        <f>IF(VLOOKUP($A3065,Parts!$A:$AM,L$1,0)="X",AC$2,"")</f>
        <v/>
      </c>
      <c r="M3065" t="str">
        <f>IF(VLOOKUP($A3065,Parts!$A:$AM,M$1,0)="X",AD$2,"")</f>
        <v/>
      </c>
      <c r="N3065" t="str">
        <f>IF(VLOOKUP($A3065,Parts!$A:$AM,N$1,0)="X",AE$2,"")</f>
        <v/>
      </c>
      <c r="O3065" t="str">
        <f>IF(VLOOKUP($A3065,Parts!$A:$AM,O$1,0)="X",AF$2,"")</f>
        <v/>
      </c>
      <c r="P3065" t="str">
        <f t="shared" si="48"/>
        <v/>
      </c>
    </row>
    <row r="3066" spans="1:16" x14ac:dyDescent="0.25">
      <c r="A3066" t="str">
        <f>Table15[[#This Row],[Name]]</f>
        <v>KK_SpaceX_Raptor_innerCircle</v>
      </c>
      <c r="B3066" t="str">
        <f>IF(VLOOKUP($A3066,Parts!$A:$AM,B$1,0)="X",S$2,"")</f>
        <v/>
      </c>
      <c r="C3066" t="str">
        <f>IF(VLOOKUP($A3066,Parts!$A:$AM,C$1,0)="X",T$2,"")</f>
        <v/>
      </c>
      <c r="D3066" t="str">
        <f>IF(VLOOKUP($A3066,Parts!$A:$AM,D$1,0)="X",U$2,"")</f>
        <v/>
      </c>
      <c r="E3066" t="str">
        <f>IF(VLOOKUP($A3066,Parts!$A:$AM,E$1,0)="X",V$2,"")</f>
        <v/>
      </c>
      <c r="F3066" t="str">
        <f>IF(VLOOKUP($A3066,Parts!$A:$AM,F$1,0)="X",W$2,"")</f>
        <v/>
      </c>
      <c r="G3066" t="str">
        <f>IF(VLOOKUP($A3066,Parts!$A:$AM,G$1,0)="X",X$2,"")</f>
        <v/>
      </c>
      <c r="H3066" t="str">
        <f>IF(VLOOKUP($A3066,Parts!$A:$AM,H$1,0)="X",Y$2,"")</f>
        <v/>
      </c>
      <c r="I3066" t="str">
        <f>IF(VLOOKUP($A3066,Parts!$A:$AM,I$1,0)="X",Z$2,"")</f>
        <v/>
      </c>
      <c r="J3066" t="str">
        <f>IF(VLOOKUP($A3066,Parts!$A:$AM,J$1,0)="X",AA$2,"")</f>
        <v/>
      </c>
      <c r="K3066" t="str">
        <f>IF(VLOOKUP($A3066,Parts!$A:$AM,K$1,0)="X",AB$2,"")</f>
        <v/>
      </c>
      <c r="L3066" t="str">
        <f>IF(VLOOKUP($A3066,Parts!$A:$AM,L$1,0)="X",AC$2,"")</f>
        <v/>
      </c>
      <c r="M3066" t="str">
        <f>IF(VLOOKUP($A3066,Parts!$A:$AM,M$1,0)="X",AD$2,"")</f>
        <v/>
      </c>
      <c r="N3066" t="str">
        <f>IF(VLOOKUP($A3066,Parts!$A:$AM,N$1,0)="X",AE$2,"")</f>
        <v/>
      </c>
      <c r="O3066" t="str">
        <f>IF(VLOOKUP($A3066,Parts!$A:$AM,O$1,0)="X",AF$2,"")</f>
        <v/>
      </c>
      <c r="P3066" t="str">
        <f t="shared" si="48"/>
        <v/>
      </c>
    </row>
    <row r="3067" spans="1:16" x14ac:dyDescent="0.25">
      <c r="A3067" t="str">
        <f>Table15[[#This Row],[Name]]</f>
        <v>KK_SpaceX_Raptor_outerCircle</v>
      </c>
      <c r="B3067" t="str">
        <f>IF(VLOOKUP($A3067,Parts!$A:$AM,B$1,0)="X",S$2,"")</f>
        <v/>
      </c>
      <c r="C3067" t="str">
        <f>IF(VLOOKUP($A3067,Parts!$A:$AM,C$1,0)="X",T$2,"")</f>
        <v/>
      </c>
      <c r="D3067" t="str">
        <f>IF(VLOOKUP($A3067,Parts!$A:$AM,D$1,0)="X",U$2,"")</f>
        <v/>
      </c>
      <c r="E3067" t="str">
        <f>IF(VLOOKUP($A3067,Parts!$A:$AM,E$1,0)="X",V$2,"")</f>
        <v/>
      </c>
      <c r="F3067" t="str">
        <f>IF(VLOOKUP($A3067,Parts!$A:$AM,F$1,0)="X",W$2,"")</f>
        <v/>
      </c>
      <c r="G3067" t="str">
        <f>IF(VLOOKUP($A3067,Parts!$A:$AM,G$1,0)="X",X$2,"")</f>
        <v/>
      </c>
      <c r="H3067" t="str">
        <f>IF(VLOOKUP($A3067,Parts!$A:$AM,H$1,0)="X",Y$2,"")</f>
        <v/>
      </c>
      <c r="I3067" t="str">
        <f>IF(VLOOKUP($A3067,Parts!$A:$AM,I$1,0)="X",Z$2,"")</f>
        <v/>
      </c>
      <c r="J3067" t="str">
        <f>IF(VLOOKUP($A3067,Parts!$A:$AM,J$1,0)="X",AA$2,"")</f>
        <v/>
      </c>
      <c r="K3067" t="str">
        <f>IF(VLOOKUP($A3067,Parts!$A:$AM,K$1,0)="X",AB$2,"")</f>
        <v/>
      </c>
      <c r="L3067" t="str">
        <f>IF(VLOOKUP($A3067,Parts!$A:$AM,L$1,0)="X",AC$2,"")</f>
        <v/>
      </c>
      <c r="M3067" t="str">
        <f>IF(VLOOKUP($A3067,Parts!$A:$AM,M$1,0)="X",AD$2,"")</f>
        <v/>
      </c>
      <c r="N3067" t="str">
        <f>IF(VLOOKUP($A3067,Parts!$A:$AM,N$1,0)="X",AE$2,"")</f>
        <v/>
      </c>
      <c r="O3067" t="str">
        <f>IF(VLOOKUP($A3067,Parts!$A:$AM,O$1,0)="X",AF$2,"")</f>
        <v/>
      </c>
      <c r="P3067" t="str">
        <f t="shared" si="48"/>
        <v/>
      </c>
    </row>
    <row r="3068" spans="1:16" x14ac:dyDescent="0.25">
      <c r="A3068" t="str">
        <f>Table15[[#This Row],[Name]]</f>
        <v>KK_SPX_ITS_ship_flapL</v>
      </c>
      <c r="B3068" t="str">
        <f>IF(VLOOKUP($A3068,Parts!$A:$AM,B$1,0)="X",S$2,"")</f>
        <v/>
      </c>
      <c r="C3068" t="str">
        <f>IF(VLOOKUP($A3068,Parts!$A:$AM,C$1,0)="X",T$2,"")</f>
        <v/>
      </c>
      <c r="D3068" t="str">
        <f>IF(VLOOKUP($A3068,Parts!$A:$AM,D$1,0)="X",U$2,"")</f>
        <v/>
      </c>
      <c r="E3068" t="str">
        <f>IF(VLOOKUP($A3068,Parts!$A:$AM,E$1,0)="X",V$2,"")</f>
        <v/>
      </c>
      <c r="F3068" t="str">
        <f>IF(VLOOKUP($A3068,Parts!$A:$AM,F$1,0)="X",W$2,"")</f>
        <v/>
      </c>
      <c r="G3068" t="str">
        <f>IF(VLOOKUP($A3068,Parts!$A:$AM,G$1,0)="X",X$2,"")</f>
        <v/>
      </c>
      <c r="H3068" t="str">
        <f>IF(VLOOKUP($A3068,Parts!$A:$AM,H$1,0)="X",Y$2,"")</f>
        <v/>
      </c>
      <c r="I3068" t="str">
        <f>IF(VLOOKUP($A3068,Parts!$A:$AM,I$1,0)="X",Z$2,"")</f>
        <v/>
      </c>
      <c r="J3068" t="str">
        <f>IF(VLOOKUP($A3068,Parts!$A:$AM,J$1,0)="X",AA$2,"")</f>
        <v/>
      </c>
      <c r="K3068" t="str">
        <f>IF(VLOOKUP($A3068,Parts!$A:$AM,K$1,0)="X",AB$2,"")</f>
        <v/>
      </c>
      <c r="L3068" t="str">
        <f>IF(VLOOKUP($A3068,Parts!$A:$AM,L$1,0)="X",AC$2,"")</f>
        <v/>
      </c>
      <c r="M3068" t="str">
        <f>IF(VLOOKUP($A3068,Parts!$A:$AM,M$1,0)="X",AD$2,"")</f>
        <v/>
      </c>
      <c r="N3068" t="str">
        <f>IF(VLOOKUP($A3068,Parts!$A:$AM,N$1,0)="X",AE$2,"")</f>
        <v/>
      </c>
      <c r="O3068" t="str">
        <f>IF(VLOOKUP($A3068,Parts!$A:$AM,O$1,0)="X",AF$2,"")</f>
        <v/>
      </c>
      <c r="P3068" t="str">
        <f t="shared" si="48"/>
        <v/>
      </c>
    </row>
    <row r="3069" spans="1:16" x14ac:dyDescent="0.25">
      <c r="A3069" t="str">
        <f>Table15[[#This Row],[Name]]</f>
        <v>KK_SPX_ITS_ship_flapR</v>
      </c>
      <c r="B3069" t="str">
        <f>IF(VLOOKUP($A3069,Parts!$A:$AM,B$1,0)="X",S$2,"")</f>
        <v/>
      </c>
      <c r="C3069" t="str">
        <f>IF(VLOOKUP($A3069,Parts!$A:$AM,C$1,0)="X",T$2,"")</f>
        <v/>
      </c>
      <c r="D3069" t="str">
        <f>IF(VLOOKUP($A3069,Parts!$A:$AM,D$1,0)="X",U$2,"")</f>
        <v/>
      </c>
      <c r="E3069" t="str">
        <f>IF(VLOOKUP($A3069,Parts!$A:$AM,E$1,0)="X",V$2,"")</f>
        <v/>
      </c>
      <c r="F3069" t="str">
        <f>IF(VLOOKUP($A3069,Parts!$A:$AM,F$1,0)="X",W$2,"")</f>
        <v/>
      </c>
      <c r="G3069" t="str">
        <f>IF(VLOOKUP($A3069,Parts!$A:$AM,G$1,0)="X",X$2,"")</f>
        <v/>
      </c>
      <c r="H3069" t="str">
        <f>IF(VLOOKUP($A3069,Parts!$A:$AM,H$1,0)="X",Y$2,"")</f>
        <v/>
      </c>
      <c r="I3069" t="str">
        <f>IF(VLOOKUP($A3069,Parts!$A:$AM,I$1,0)="X",Z$2,"")</f>
        <v/>
      </c>
      <c r="J3069" t="str">
        <f>IF(VLOOKUP($A3069,Parts!$A:$AM,J$1,0)="X",AA$2,"")</f>
        <v/>
      </c>
      <c r="K3069" t="str">
        <f>IF(VLOOKUP($A3069,Parts!$A:$AM,K$1,0)="X",AB$2,"")</f>
        <v/>
      </c>
      <c r="L3069" t="str">
        <f>IF(VLOOKUP($A3069,Parts!$A:$AM,L$1,0)="X",AC$2,"")</f>
        <v/>
      </c>
      <c r="M3069" t="str">
        <f>IF(VLOOKUP($A3069,Parts!$A:$AM,M$1,0)="X",AD$2,"")</f>
        <v/>
      </c>
      <c r="N3069" t="str">
        <f>IF(VLOOKUP($A3069,Parts!$A:$AM,N$1,0)="X",AE$2,"")</f>
        <v/>
      </c>
      <c r="O3069" t="str">
        <f>IF(VLOOKUP($A3069,Parts!$A:$AM,O$1,0)="X",AF$2,"")</f>
        <v/>
      </c>
      <c r="P3069" t="str">
        <f t="shared" si="48"/>
        <v/>
      </c>
    </row>
    <row r="3070" spans="1:16" x14ac:dyDescent="0.25">
      <c r="A3070" t="str">
        <f>Table15[[#This Row],[Name]]</f>
        <v>KK_SPX_LandingZone1</v>
      </c>
      <c r="B3070" t="str">
        <f>IF(VLOOKUP($A3070,Parts!$A:$AM,B$1,0)="X",S$2,"")</f>
        <v/>
      </c>
      <c r="C3070" t="str">
        <f>IF(VLOOKUP($A3070,Parts!$A:$AM,C$1,0)="X",T$2,"")</f>
        <v/>
      </c>
      <c r="D3070" t="str">
        <f>IF(VLOOKUP($A3070,Parts!$A:$AM,D$1,0)="X",U$2,"")</f>
        <v/>
      </c>
      <c r="E3070" t="str">
        <f>IF(VLOOKUP($A3070,Parts!$A:$AM,E$1,0)="X",V$2,"")</f>
        <v/>
      </c>
      <c r="F3070" t="str">
        <f>IF(VLOOKUP($A3070,Parts!$A:$AM,F$1,0)="X",W$2,"")</f>
        <v/>
      </c>
      <c r="G3070" t="str">
        <f>IF(VLOOKUP($A3070,Parts!$A:$AM,G$1,0)="X",X$2,"")</f>
        <v/>
      </c>
      <c r="H3070" t="str">
        <f>IF(VLOOKUP($A3070,Parts!$A:$AM,H$1,0)="X",Y$2,"")</f>
        <v/>
      </c>
      <c r="I3070" t="str">
        <f>IF(VLOOKUP($A3070,Parts!$A:$AM,I$1,0)="X",Z$2,"")</f>
        <v/>
      </c>
      <c r="J3070" t="str">
        <f>IF(VLOOKUP($A3070,Parts!$A:$AM,J$1,0)="X",AA$2,"")</f>
        <v/>
      </c>
      <c r="K3070" t="str">
        <f>IF(VLOOKUP($A3070,Parts!$A:$AM,K$1,0)="X",AB$2,"")</f>
        <v/>
      </c>
      <c r="L3070" t="str">
        <f>IF(VLOOKUP($A3070,Parts!$A:$AM,L$1,0)="X",AC$2,"")</f>
        <v/>
      </c>
      <c r="M3070" t="str">
        <f>IF(VLOOKUP($A3070,Parts!$A:$AM,M$1,0)="X",AD$2,"")</f>
        <v/>
      </c>
      <c r="N3070" t="str">
        <f>IF(VLOOKUP($A3070,Parts!$A:$AM,N$1,0)="X",AE$2,"")</f>
        <v/>
      </c>
      <c r="O3070" t="str">
        <f>IF(VLOOKUP($A3070,Parts!$A:$AM,O$1,0)="X",AF$2,"")</f>
        <v/>
      </c>
      <c r="P3070" t="str">
        <f t="shared" si="48"/>
        <v/>
      </c>
    </row>
    <row r="3071" spans="1:16" x14ac:dyDescent="0.25">
      <c r="A3071" t="str">
        <f>Table15[[#This Row],[Name]]</f>
        <v>KK_SPX_Merlin1C</v>
      </c>
      <c r="B3071" t="str">
        <f>IF(VLOOKUP($A3071,Parts!$A:$AM,B$1,0)="X",S$2,"")</f>
        <v/>
      </c>
      <c r="C3071" t="str">
        <f>IF(VLOOKUP($A3071,Parts!$A:$AM,C$1,0)="X",T$2,"")</f>
        <v/>
      </c>
      <c r="D3071" t="str">
        <f>IF(VLOOKUP($A3071,Parts!$A:$AM,D$1,0)="X",U$2,"")</f>
        <v/>
      </c>
      <c r="E3071" t="str">
        <f>IF(VLOOKUP($A3071,Parts!$A:$AM,E$1,0)="X",V$2,"")</f>
        <v/>
      </c>
      <c r="F3071" t="str">
        <f>IF(VLOOKUP($A3071,Parts!$A:$AM,F$1,0)="X",W$2,"")</f>
        <v/>
      </c>
      <c r="G3071" t="str">
        <f>IF(VLOOKUP($A3071,Parts!$A:$AM,G$1,0)="X",X$2,"")</f>
        <v/>
      </c>
      <c r="H3071" t="str">
        <f>IF(VLOOKUP($A3071,Parts!$A:$AM,H$1,0)="X",Y$2,"")</f>
        <v/>
      </c>
      <c r="I3071" t="str">
        <f>IF(VLOOKUP($A3071,Parts!$A:$AM,I$1,0)="X",Z$2,"")</f>
        <v/>
      </c>
      <c r="J3071" t="str">
        <f>IF(VLOOKUP($A3071,Parts!$A:$AM,J$1,0)="X",AA$2,"")</f>
        <v/>
      </c>
      <c r="K3071" t="str">
        <f>IF(VLOOKUP($A3071,Parts!$A:$AM,K$1,0)="X",AB$2,"")</f>
        <v/>
      </c>
      <c r="L3071" t="str">
        <f>IF(VLOOKUP($A3071,Parts!$A:$AM,L$1,0)="X",AC$2,"")</f>
        <v/>
      </c>
      <c r="M3071" t="str">
        <f>IF(VLOOKUP($A3071,Parts!$A:$AM,M$1,0)="X",AD$2,"")</f>
        <v/>
      </c>
      <c r="N3071" t="str">
        <f>IF(VLOOKUP($A3071,Parts!$A:$AM,N$1,0)="X",AE$2,"")</f>
        <v/>
      </c>
      <c r="O3071" t="str">
        <f>IF(VLOOKUP($A3071,Parts!$A:$AM,O$1,0)="X",AF$2,"")</f>
        <v/>
      </c>
      <c r="P3071" t="str">
        <f t="shared" si="48"/>
        <v/>
      </c>
    </row>
    <row r="3072" spans="1:16" x14ac:dyDescent="0.25">
      <c r="A3072" t="str">
        <f>Table15[[#This Row],[Name]]</f>
        <v>KK_SPX_Merlin1CV</v>
      </c>
      <c r="B3072" t="str">
        <f>IF(VLOOKUP($A3072,Parts!$A:$AM,B$1,0)="X",S$2,"")</f>
        <v/>
      </c>
      <c r="C3072" t="str">
        <f>IF(VLOOKUP($A3072,Parts!$A:$AM,C$1,0)="X",T$2,"")</f>
        <v/>
      </c>
      <c r="D3072" t="str">
        <f>IF(VLOOKUP($A3072,Parts!$A:$AM,D$1,0)="X",U$2,"")</f>
        <v/>
      </c>
      <c r="E3072" t="str">
        <f>IF(VLOOKUP($A3072,Parts!$A:$AM,E$1,0)="X",V$2,"")</f>
        <v/>
      </c>
      <c r="F3072" t="str">
        <f>IF(VLOOKUP($A3072,Parts!$A:$AM,F$1,0)="X",W$2,"")</f>
        <v/>
      </c>
      <c r="G3072" t="str">
        <f>IF(VLOOKUP($A3072,Parts!$A:$AM,G$1,0)="X",X$2,"")</f>
        <v/>
      </c>
      <c r="H3072" t="str">
        <f>IF(VLOOKUP($A3072,Parts!$A:$AM,H$1,0)="X",Y$2,"")</f>
        <v/>
      </c>
      <c r="I3072" t="str">
        <f>IF(VLOOKUP($A3072,Parts!$A:$AM,I$1,0)="X",Z$2,"")</f>
        <v/>
      </c>
      <c r="J3072" t="str">
        <f>IF(VLOOKUP($A3072,Parts!$A:$AM,J$1,0)="X",AA$2,"")</f>
        <v/>
      </c>
      <c r="K3072" t="str">
        <f>IF(VLOOKUP($A3072,Parts!$A:$AM,K$1,0)="X",AB$2,"")</f>
        <v/>
      </c>
      <c r="L3072" t="str">
        <f>IF(VLOOKUP($A3072,Parts!$A:$AM,L$1,0)="X",AC$2,"")</f>
        <v/>
      </c>
      <c r="M3072" t="str">
        <f>IF(VLOOKUP($A3072,Parts!$A:$AM,M$1,0)="X",AD$2,"")</f>
        <v/>
      </c>
      <c r="N3072" t="str">
        <f>IF(VLOOKUP($A3072,Parts!$A:$AM,N$1,0)="X",AE$2,"")</f>
        <v/>
      </c>
      <c r="O3072" t="str">
        <f>IF(VLOOKUP($A3072,Parts!$A:$AM,O$1,0)="X",AF$2,"")</f>
        <v/>
      </c>
      <c r="P3072" t="str">
        <f t="shared" si="48"/>
        <v/>
      </c>
    </row>
    <row r="3073" spans="1:16" x14ac:dyDescent="0.25">
      <c r="A3073" t="str">
        <f>Table15[[#This Row],[Name]]</f>
        <v>KK_SPX_Merlin1D</v>
      </c>
      <c r="B3073" t="str">
        <f>IF(VLOOKUP($A3073,Parts!$A:$AM,B$1,0)="X",S$2,"")</f>
        <v/>
      </c>
      <c r="C3073" t="str">
        <f>IF(VLOOKUP($A3073,Parts!$A:$AM,C$1,0)="X",T$2,"")</f>
        <v/>
      </c>
      <c r="D3073" t="str">
        <f>IF(VLOOKUP($A3073,Parts!$A:$AM,D$1,0)="X",U$2,"")</f>
        <v/>
      </c>
      <c r="E3073" t="str">
        <f>IF(VLOOKUP($A3073,Parts!$A:$AM,E$1,0)="X",V$2,"")</f>
        <v/>
      </c>
      <c r="F3073" t="str">
        <f>IF(VLOOKUP($A3073,Parts!$A:$AM,F$1,0)="X",W$2,"")</f>
        <v/>
      </c>
      <c r="G3073" t="str">
        <f>IF(VLOOKUP($A3073,Parts!$A:$AM,G$1,0)="X",X$2,"")</f>
        <v/>
      </c>
      <c r="H3073" t="str">
        <f>IF(VLOOKUP($A3073,Parts!$A:$AM,H$1,0)="X",Y$2,"")</f>
        <v/>
      </c>
      <c r="I3073" t="str">
        <f>IF(VLOOKUP($A3073,Parts!$A:$AM,I$1,0)="X",Z$2,"")</f>
        <v/>
      </c>
      <c r="J3073" t="str">
        <f>IF(VLOOKUP($A3073,Parts!$A:$AM,J$1,0)="X",AA$2,"")</f>
        <v/>
      </c>
      <c r="K3073" t="str">
        <f>IF(VLOOKUP($A3073,Parts!$A:$AM,K$1,0)="X",AB$2,"")</f>
        <v/>
      </c>
      <c r="L3073" t="str">
        <f>IF(VLOOKUP($A3073,Parts!$A:$AM,L$1,0)="X",AC$2,"")</f>
        <v/>
      </c>
      <c r="M3073" t="str">
        <f>IF(VLOOKUP($A3073,Parts!$A:$AM,M$1,0)="X",AD$2,"")</f>
        <v/>
      </c>
      <c r="N3073" t="str">
        <f>IF(VLOOKUP($A3073,Parts!$A:$AM,N$1,0)="X",AE$2,"")</f>
        <v/>
      </c>
      <c r="O3073" t="str">
        <f>IF(VLOOKUP($A3073,Parts!$A:$AM,O$1,0)="X",AF$2,"")</f>
        <v/>
      </c>
      <c r="P3073" t="str">
        <f t="shared" si="48"/>
        <v/>
      </c>
    </row>
    <row r="3074" spans="1:16" x14ac:dyDescent="0.25">
      <c r="A3074" t="str">
        <f>Table15[[#This Row],[Name]]</f>
        <v>KK_SPX_Merlin1D+</v>
      </c>
      <c r="B3074" t="str">
        <f>IF(VLOOKUP($A3074,Parts!$A:$AM,B$1,0)="X",S$2,"")</f>
        <v/>
      </c>
      <c r="C3074" t="str">
        <f>IF(VLOOKUP($A3074,Parts!$A:$AM,C$1,0)="X",T$2,"")</f>
        <v/>
      </c>
      <c r="D3074" t="str">
        <f>IF(VLOOKUP($A3074,Parts!$A:$AM,D$1,0)="X",U$2,"")</f>
        <v/>
      </c>
      <c r="E3074" t="str">
        <f>IF(VLOOKUP($A3074,Parts!$A:$AM,E$1,0)="X",V$2,"")</f>
        <v/>
      </c>
      <c r="F3074" t="str">
        <f>IF(VLOOKUP($A3074,Parts!$A:$AM,F$1,0)="X",W$2,"")</f>
        <v/>
      </c>
      <c r="G3074" t="str">
        <f>IF(VLOOKUP($A3074,Parts!$A:$AM,G$1,0)="X",X$2,"")</f>
        <v/>
      </c>
      <c r="H3074" t="str">
        <f>IF(VLOOKUP($A3074,Parts!$A:$AM,H$1,0)="X",Y$2,"")</f>
        <v/>
      </c>
      <c r="I3074" t="str">
        <f>IF(VLOOKUP($A3074,Parts!$A:$AM,I$1,0)="X",Z$2,"")</f>
        <v/>
      </c>
      <c r="J3074" t="str">
        <f>IF(VLOOKUP($A3074,Parts!$A:$AM,J$1,0)="X",AA$2,"")</f>
        <v/>
      </c>
      <c r="K3074" t="str">
        <f>IF(VLOOKUP($A3074,Parts!$A:$AM,K$1,0)="X",AB$2,"")</f>
        <v/>
      </c>
      <c r="L3074" t="str">
        <f>IF(VLOOKUP($A3074,Parts!$A:$AM,L$1,0)="X",AC$2,"")</f>
        <v/>
      </c>
      <c r="M3074" t="str">
        <f>IF(VLOOKUP($A3074,Parts!$A:$AM,M$1,0)="X",AD$2,"")</f>
        <v/>
      </c>
      <c r="N3074" t="str">
        <f>IF(VLOOKUP($A3074,Parts!$A:$AM,N$1,0)="X",AE$2,"")</f>
        <v/>
      </c>
      <c r="O3074" t="str">
        <f>IF(VLOOKUP($A3074,Parts!$A:$AM,O$1,0)="X",AF$2,"")</f>
        <v/>
      </c>
      <c r="P3074" t="str">
        <f t="shared" si="48"/>
        <v/>
      </c>
    </row>
    <row r="3075" spans="1:16" x14ac:dyDescent="0.25">
      <c r="A3075" t="str">
        <f>Table15[[#This Row],[Name]]</f>
        <v>KK_SPX_Merlin1DV+</v>
      </c>
      <c r="B3075" t="str">
        <f>IF(VLOOKUP($A3075,Parts!$A:$AM,B$1,0)="X",S$2,"")</f>
        <v/>
      </c>
      <c r="C3075" t="str">
        <f>IF(VLOOKUP($A3075,Parts!$A:$AM,C$1,0)="X",T$2,"")</f>
        <v/>
      </c>
      <c r="D3075" t="str">
        <f>IF(VLOOKUP($A3075,Parts!$A:$AM,D$1,0)="X",U$2,"")</f>
        <v/>
      </c>
      <c r="E3075" t="str">
        <f>IF(VLOOKUP($A3075,Parts!$A:$AM,E$1,0)="X",V$2,"")</f>
        <v/>
      </c>
      <c r="F3075" t="str">
        <f>IF(VLOOKUP($A3075,Parts!$A:$AM,F$1,0)="X",W$2,"")</f>
        <v/>
      </c>
      <c r="G3075" t="str">
        <f>IF(VLOOKUP($A3075,Parts!$A:$AM,G$1,0)="X",X$2,"")</f>
        <v/>
      </c>
      <c r="H3075" t="str">
        <f>IF(VLOOKUP($A3075,Parts!$A:$AM,H$1,0)="X",Y$2,"")</f>
        <v/>
      </c>
      <c r="I3075" t="str">
        <f>IF(VLOOKUP($A3075,Parts!$A:$AM,I$1,0)="X",Z$2,"")</f>
        <v/>
      </c>
      <c r="J3075" t="str">
        <f>IF(VLOOKUP($A3075,Parts!$A:$AM,J$1,0)="X",AA$2,"")</f>
        <v/>
      </c>
      <c r="K3075" t="str">
        <f>IF(VLOOKUP($A3075,Parts!$A:$AM,K$1,0)="X",AB$2,"")</f>
        <v/>
      </c>
      <c r="L3075" t="str">
        <f>IF(VLOOKUP($A3075,Parts!$A:$AM,L$1,0)="X",AC$2,"")</f>
        <v/>
      </c>
      <c r="M3075" t="str">
        <f>IF(VLOOKUP($A3075,Parts!$A:$AM,M$1,0)="X",AD$2,"")</f>
        <v/>
      </c>
      <c r="N3075" t="str">
        <f>IF(VLOOKUP($A3075,Parts!$A:$AM,N$1,0)="X",AE$2,"")</f>
        <v/>
      </c>
      <c r="O3075" t="str">
        <f>IF(VLOOKUP($A3075,Parts!$A:$AM,O$1,0)="X",AF$2,"")</f>
        <v/>
      </c>
      <c r="P3075" t="str">
        <f t="shared" ref="P3075:P3138" si="49">B3075&amp;C3075&amp;D3075&amp;E3075&amp;F3075&amp;G3075&amp;H3075&amp;I3075&amp;J3075&amp;K3075&amp;L3075&amp;M3075&amp;N3075&amp;O3075</f>
        <v/>
      </c>
    </row>
    <row r="3076" spans="1:16" x14ac:dyDescent="0.25">
      <c r="A3076" t="str">
        <f>Table15[[#This Row],[Name]]</f>
        <v>KK_SPX_Merlin1D++</v>
      </c>
      <c r="B3076" t="str">
        <f>IF(VLOOKUP($A3076,Parts!$A:$AM,B$1,0)="X",S$2,"")</f>
        <v/>
      </c>
      <c r="C3076" t="str">
        <f>IF(VLOOKUP($A3076,Parts!$A:$AM,C$1,0)="X",T$2,"")</f>
        <v/>
      </c>
      <c r="D3076" t="str">
        <f>IF(VLOOKUP($A3076,Parts!$A:$AM,D$1,0)="X",U$2,"")</f>
        <v/>
      </c>
      <c r="E3076" t="str">
        <f>IF(VLOOKUP($A3076,Parts!$A:$AM,E$1,0)="X",V$2,"")</f>
        <v/>
      </c>
      <c r="F3076" t="str">
        <f>IF(VLOOKUP($A3076,Parts!$A:$AM,F$1,0)="X",W$2,"")</f>
        <v/>
      </c>
      <c r="G3076" t="str">
        <f>IF(VLOOKUP($A3076,Parts!$A:$AM,G$1,0)="X",X$2,"")</f>
        <v/>
      </c>
      <c r="H3076" t="str">
        <f>IF(VLOOKUP($A3076,Parts!$A:$AM,H$1,0)="X",Y$2,"")</f>
        <v/>
      </c>
      <c r="I3076" t="str">
        <f>IF(VLOOKUP($A3076,Parts!$A:$AM,I$1,0)="X",Z$2,"")</f>
        <v/>
      </c>
      <c r="J3076" t="str">
        <f>IF(VLOOKUP($A3076,Parts!$A:$AM,J$1,0)="X",AA$2,"")</f>
        <v/>
      </c>
      <c r="K3076" t="str">
        <f>IF(VLOOKUP($A3076,Parts!$A:$AM,K$1,0)="X",AB$2,"")</f>
        <v/>
      </c>
      <c r="L3076" t="str">
        <f>IF(VLOOKUP($A3076,Parts!$A:$AM,L$1,0)="X",AC$2,"")</f>
        <v/>
      </c>
      <c r="M3076" t="str">
        <f>IF(VLOOKUP($A3076,Parts!$A:$AM,M$1,0)="X",AD$2,"")</f>
        <v/>
      </c>
      <c r="N3076" t="str">
        <f>IF(VLOOKUP($A3076,Parts!$A:$AM,N$1,0)="X",AE$2,"")</f>
        <v/>
      </c>
      <c r="O3076" t="str">
        <f>IF(VLOOKUP($A3076,Parts!$A:$AM,O$1,0)="X",AF$2,"")</f>
        <v/>
      </c>
      <c r="P3076" t="str">
        <f t="shared" si="49"/>
        <v/>
      </c>
    </row>
    <row r="3077" spans="1:16" x14ac:dyDescent="0.25">
      <c r="A3077" t="str">
        <f>Table15[[#This Row],[Name]]</f>
        <v>KK_SPX_Merlin1DV</v>
      </c>
      <c r="B3077" t="str">
        <f>IF(VLOOKUP($A3077,Parts!$A:$AM,B$1,0)="X",S$2,"")</f>
        <v/>
      </c>
      <c r="C3077" t="str">
        <f>IF(VLOOKUP($A3077,Parts!$A:$AM,C$1,0)="X",T$2,"")</f>
        <v/>
      </c>
      <c r="D3077" t="str">
        <f>IF(VLOOKUP($A3077,Parts!$A:$AM,D$1,0)="X",U$2,"")</f>
        <v/>
      </c>
      <c r="E3077" t="str">
        <f>IF(VLOOKUP($A3077,Parts!$A:$AM,E$1,0)="X",V$2,"")</f>
        <v/>
      </c>
      <c r="F3077" t="str">
        <f>IF(VLOOKUP($A3077,Parts!$A:$AM,F$1,0)="X",W$2,"")</f>
        <v/>
      </c>
      <c r="G3077" t="str">
        <f>IF(VLOOKUP($A3077,Parts!$A:$AM,G$1,0)="X",X$2,"")</f>
        <v/>
      </c>
      <c r="H3077" t="str">
        <f>IF(VLOOKUP($A3077,Parts!$A:$AM,H$1,0)="X",Y$2,"")</f>
        <v/>
      </c>
      <c r="I3077" t="str">
        <f>IF(VLOOKUP($A3077,Parts!$A:$AM,I$1,0)="X",Z$2,"")</f>
        <v/>
      </c>
      <c r="J3077" t="str">
        <f>IF(VLOOKUP($A3077,Parts!$A:$AM,J$1,0)="X",AA$2,"")</f>
        <v/>
      </c>
      <c r="K3077" t="str">
        <f>IF(VLOOKUP($A3077,Parts!$A:$AM,K$1,0)="X",AB$2,"")</f>
        <v/>
      </c>
      <c r="L3077" t="str">
        <f>IF(VLOOKUP($A3077,Parts!$A:$AM,L$1,0)="X",AC$2,"")</f>
        <v/>
      </c>
      <c r="M3077" t="str">
        <f>IF(VLOOKUP($A3077,Parts!$A:$AM,M$1,0)="X",AD$2,"")</f>
        <v/>
      </c>
      <c r="N3077" t="str">
        <f>IF(VLOOKUP($A3077,Parts!$A:$AM,N$1,0)="X",AE$2,"")</f>
        <v/>
      </c>
      <c r="O3077" t="str">
        <f>IF(VLOOKUP($A3077,Parts!$A:$AM,O$1,0)="X",AF$2,"")</f>
        <v/>
      </c>
      <c r="P3077" t="str">
        <f t="shared" si="49"/>
        <v/>
      </c>
    </row>
    <row r="3078" spans="1:16" x14ac:dyDescent="0.25">
      <c r="A3078" t="str">
        <f>Table15[[#This Row],[Name]]</f>
        <v>KK_SpaceX_Raptor</v>
      </c>
      <c r="B3078" t="str">
        <f>IF(VLOOKUP($A3078,Parts!$A:$AM,B$1,0)="X",S$2,"")</f>
        <v/>
      </c>
      <c r="C3078" t="str">
        <f>IF(VLOOKUP($A3078,Parts!$A:$AM,C$1,0)="X",T$2,"")</f>
        <v/>
      </c>
      <c r="D3078" t="str">
        <f>IF(VLOOKUP($A3078,Parts!$A:$AM,D$1,0)="X",U$2,"")</f>
        <v/>
      </c>
      <c r="E3078" t="str">
        <f>IF(VLOOKUP($A3078,Parts!$A:$AM,E$1,0)="X",V$2,"")</f>
        <v/>
      </c>
      <c r="F3078" t="str">
        <f>IF(VLOOKUP($A3078,Parts!$A:$AM,F$1,0)="X",W$2,"")</f>
        <v/>
      </c>
      <c r="G3078" t="str">
        <f>IF(VLOOKUP($A3078,Parts!$A:$AM,G$1,0)="X",X$2,"")</f>
        <v/>
      </c>
      <c r="H3078" t="str">
        <f>IF(VLOOKUP($A3078,Parts!$A:$AM,H$1,0)="X",Y$2,"")</f>
        <v/>
      </c>
      <c r="I3078" t="str">
        <f>IF(VLOOKUP($A3078,Parts!$A:$AM,I$1,0)="X",Z$2,"")</f>
        <v/>
      </c>
      <c r="J3078" t="str">
        <f>IF(VLOOKUP($A3078,Parts!$A:$AM,J$1,0)="X",AA$2,"")</f>
        <v/>
      </c>
      <c r="K3078" t="str">
        <f>IF(VLOOKUP($A3078,Parts!$A:$AM,K$1,0)="X",AB$2,"")</f>
        <v/>
      </c>
      <c r="L3078" t="str">
        <f>IF(VLOOKUP($A3078,Parts!$A:$AM,L$1,0)="X",AC$2,"")</f>
        <v/>
      </c>
      <c r="M3078" t="str">
        <f>IF(VLOOKUP($A3078,Parts!$A:$AM,M$1,0)="X",AD$2,"")</f>
        <v/>
      </c>
      <c r="N3078" t="str">
        <f>IF(VLOOKUP($A3078,Parts!$A:$AM,N$1,0)="X",AE$2,"")</f>
        <v/>
      </c>
      <c r="O3078" t="str">
        <f>IF(VLOOKUP($A3078,Parts!$A:$AM,O$1,0)="X",AF$2,"")</f>
        <v/>
      </c>
      <c r="P3078" t="str">
        <f t="shared" si="49"/>
        <v/>
      </c>
    </row>
    <row r="3079" spans="1:16" x14ac:dyDescent="0.25">
      <c r="A3079" t="str">
        <f>Table15[[#This Row],[Name]]</f>
        <v>KK_SpaceX_Raptor_Vac</v>
      </c>
      <c r="B3079" t="str">
        <f>IF(VLOOKUP($A3079,Parts!$A:$AM,B$1,0)="X",S$2,"")</f>
        <v/>
      </c>
      <c r="C3079" t="str">
        <f>IF(VLOOKUP($A3079,Parts!$A:$AM,C$1,0)="X",T$2,"")</f>
        <v/>
      </c>
      <c r="D3079" t="str">
        <f>IF(VLOOKUP($A3079,Parts!$A:$AM,D$1,0)="X",U$2,"")</f>
        <v/>
      </c>
      <c r="E3079" t="str">
        <f>IF(VLOOKUP($A3079,Parts!$A:$AM,E$1,0)="X",V$2,"")</f>
        <v/>
      </c>
      <c r="F3079" t="str">
        <f>IF(VLOOKUP($A3079,Parts!$A:$AM,F$1,0)="X",W$2,"")</f>
        <v/>
      </c>
      <c r="G3079" t="str">
        <f>IF(VLOOKUP($A3079,Parts!$A:$AM,G$1,0)="X",X$2,"")</f>
        <v/>
      </c>
      <c r="H3079" t="str">
        <f>IF(VLOOKUP($A3079,Parts!$A:$AM,H$1,0)="X",Y$2,"")</f>
        <v/>
      </c>
      <c r="I3079" t="str">
        <f>IF(VLOOKUP($A3079,Parts!$A:$AM,I$1,0)="X",Z$2,"")</f>
        <v/>
      </c>
      <c r="J3079" t="str">
        <f>IF(VLOOKUP($A3079,Parts!$A:$AM,J$1,0)="X",AA$2,"")</f>
        <v/>
      </c>
      <c r="K3079" t="str">
        <f>IF(VLOOKUP($A3079,Parts!$A:$AM,K$1,0)="X",AB$2,"")</f>
        <v/>
      </c>
      <c r="L3079" t="str">
        <f>IF(VLOOKUP($A3079,Parts!$A:$AM,L$1,0)="X",AC$2,"")</f>
        <v/>
      </c>
      <c r="M3079" t="str">
        <f>IF(VLOOKUP($A3079,Parts!$A:$AM,M$1,0)="X",AD$2,"")</f>
        <v/>
      </c>
      <c r="N3079" t="str">
        <f>IF(VLOOKUP($A3079,Parts!$A:$AM,N$1,0)="X",AE$2,"")</f>
        <v/>
      </c>
      <c r="O3079" t="str">
        <f>IF(VLOOKUP($A3079,Parts!$A:$AM,O$1,0)="X",AF$2,"")</f>
        <v/>
      </c>
      <c r="P3079" t="str">
        <f t="shared" si="49"/>
        <v/>
      </c>
    </row>
    <row r="3080" spans="1:16" x14ac:dyDescent="0.25">
      <c r="A3080" t="str">
        <f>Table15[[#This Row],[Name]]</f>
        <v>RSBtankSpehereAgena</v>
      </c>
      <c r="B3080" t="str">
        <f>IF(VLOOKUP($A3080,Parts!$A:$AM,B$1,0)="X",S$2,"")</f>
        <v/>
      </c>
      <c r="C3080" t="str">
        <f>IF(VLOOKUP($A3080,Parts!$A:$AM,C$1,0)="X",T$2,"")</f>
        <v/>
      </c>
      <c r="D3080" t="str">
        <f>IF(VLOOKUP($A3080,Parts!$A:$AM,D$1,0)="X",U$2,"")</f>
        <v/>
      </c>
      <c r="E3080" t="str">
        <f>IF(VLOOKUP($A3080,Parts!$A:$AM,E$1,0)="X",V$2,"")</f>
        <v/>
      </c>
      <c r="F3080" t="str">
        <f>IF(VLOOKUP($A3080,Parts!$A:$AM,F$1,0)="X",W$2,"")</f>
        <v/>
      </c>
      <c r="G3080" t="str">
        <f>IF(VLOOKUP($A3080,Parts!$A:$AM,G$1,0)="X",X$2,"")</f>
        <v/>
      </c>
      <c r="H3080" t="str">
        <f>IF(VLOOKUP($A3080,Parts!$A:$AM,H$1,0)="X",Y$2,"")</f>
        <v/>
      </c>
      <c r="I3080" t="str">
        <f>IF(VLOOKUP($A3080,Parts!$A:$AM,I$1,0)="X",Z$2,"")</f>
        <v/>
      </c>
      <c r="J3080" t="str">
        <f>IF(VLOOKUP($A3080,Parts!$A:$AM,J$1,0)="X",AA$2,"")</f>
        <v/>
      </c>
      <c r="K3080" t="str">
        <f>IF(VLOOKUP($A3080,Parts!$A:$AM,K$1,0)="X",AB$2,"")</f>
        <v/>
      </c>
      <c r="L3080" t="str">
        <f>IF(VLOOKUP($A3080,Parts!$A:$AM,L$1,0)="X",AC$2,"")</f>
        <v/>
      </c>
      <c r="M3080" t="str">
        <f>IF(VLOOKUP($A3080,Parts!$A:$AM,M$1,0)="X",AD$2,"")</f>
        <v/>
      </c>
      <c r="N3080" t="str">
        <f>IF(VLOOKUP($A3080,Parts!$A:$AM,N$1,0)="X",AE$2,"")</f>
        <v/>
      </c>
      <c r="O3080" t="str">
        <f>IF(VLOOKUP($A3080,Parts!$A:$AM,O$1,0)="X",AF$2,"")</f>
        <v/>
      </c>
      <c r="P3080" t="str">
        <f t="shared" si="49"/>
        <v/>
      </c>
    </row>
    <row r="3081" spans="1:16" x14ac:dyDescent="0.25">
      <c r="A3081" t="str">
        <f>Table15[[#This Row],[Name]]</f>
        <v>RSBtankSphereCentaur</v>
      </c>
      <c r="B3081" t="str">
        <f>IF(VLOOKUP($A3081,Parts!$A:$AM,B$1,0)="X",S$2,"")</f>
        <v/>
      </c>
      <c r="C3081" t="str">
        <f>IF(VLOOKUP($A3081,Parts!$A:$AM,C$1,0)="X",T$2,"")</f>
        <v/>
      </c>
      <c r="D3081" t="str">
        <f>IF(VLOOKUP($A3081,Parts!$A:$AM,D$1,0)="X",U$2,"")</f>
        <v/>
      </c>
      <c r="E3081" t="str">
        <f>IF(VLOOKUP($A3081,Parts!$A:$AM,E$1,0)="X",V$2,"")</f>
        <v/>
      </c>
      <c r="F3081" t="str">
        <f>IF(VLOOKUP($A3081,Parts!$A:$AM,F$1,0)="X",W$2,"")</f>
        <v/>
      </c>
      <c r="G3081" t="str">
        <f>IF(VLOOKUP($A3081,Parts!$A:$AM,G$1,0)="X",X$2,"")</f>
        <v/>
      </c>
      <c r="H3081" t="str">
        <f>IF(VLOOKUP($A3081,Parts!$A:$AM,H$1,0)="X",Y$2,"")</f>
        <v/>
      </c>
      <c r="I3081" t="str">
        <f>IF(VLOOKUP($A3081,Parts!$A:$AM,I$1,0)="X",Z$2,"")</f>
        <v/>
      </c>
      <c r="J3081" t="str">
        <f>IF(VLOOKUP($A3081,Parts!$A:$AM,J$1,0)="X",AA$2,"")</f>
        <v/>
      </c>
      <c r="K3081" t="str">
        <f>IF(VLOOKUP($A3081,Parts!$A:$AM,K$1,0)="X",AB$2,"")</f>
        <v/>
      </c>
      <c r="L3081" t="str">
        <f>IF(VLOOKUP($A3081,Parts!$A:$AM,L$1,0)="X",AC$2,"")</f>
        <v/>
      </c>
      <c r="M3081" t="str">
        <f>IF(VLOOKUP($A3081,Parts!$A:$AM,M$1,0)="X",AD$2,"")</f>
        <v/>
      </c>
      <c r="N3081" t="str">
        <f>IF(VLOOKUP($A3081,Parts!$A:$AM,N$1,0)="X",AE$2,"")</f>
        <v/>
      </c>
      <c r="O3081" t="str">
        <f>IF(VLOOKUP($A3081,Parts!$A:$AM,O$1,0)="X",AF$2,"")</f>
        <v/>
      </c>
      <c r="P3081" t="str">
        <f t="shared" si="49"/>
        <v/>
      </c>
    </row>
    <row r="3082" spans="1:16" x14ac:dyDescent="0.25">
      <c r="A3082" t="str">
        <f>Table15[[#This Row],[Name]]</f>
        <v>RSBtankSphereDeltaIV</v>
      </c>
      <c r="B3082" t="str">
        <f>IF(VLOOKUP($A3082,Parts!$A:$AM,B$1,0)="X",S$2,"")</f>
        <v/>
      </c>
      <c r="C3082" t="str">
        <f>IF(VLOOKUP($A3082,Parts!$A:$AM,C$1,0)="X",T$2,"")</f>
        <v/>
      </c>
      <c r="D3082" t="str">
        <f>IF(VLOOKUP($A3082,Parts!$A:$AM,D$1,0)="X",U$2,"")</f>
        <v/>
      </c>
      <c r="E3082" t="str">
        <f>IF(VLOOKUP($A3082,Parts!$A:$AM,E$1,0)="X",V$2,"")</f>
        <v/>
      </c>
      <c r="F3082" t="str">
        <f>IF(VLOOKUP($A3082,Parts!$A:$AM,F$1,0)="X",W$2,"")</f>
        <v/>
      </c>
      <c r="G3082" t="str">
        <f>IF(VLOOKUP($A3082,Parts!$A:$AM,G$1,0)="X",X$2,"")</f>
        <v/>
      </c>
      <c r="H3082" t="str">
        <f>IF(VLOOKUP($A3082,Parts!$A:$AM,H$1,0)="X",Y$2,"")</f>
        <v/>
      </c>
      <c r="I3082" t="str">
        <f>IF(VLOOKUP($A3082,Parts!$A:$AM,I$1,0)="X",Z$2,"")</f>
        <v/>
      </c>
      <c r="J3082" t="str">
        <f>IF(VLOOKUP($A3082,Parts!$A:$AM,J$1,0)="X",AA$2,"")</f>
        <v/>
      </c>
      <c r="K3082" t="str">
        <f>IF(VLOOKUP($A3082,Parts!$A:$AM,K$1,0)="X",AB$2,"")</f>
        <v/>
      </c>
      <c r="L3082" t="str">
        <f>IF(VLOOKUP($A3082,Parts!$A:$AM,L$1,0)="X",AC$2,"")</f>
        <v/>
      </c>
      <c r="M3082" t="str">
        <f>IF(VLOOKUP($A3082,Parts!$A:$AM,M$1,0)="X",AD$2,"")</f>
        <v/>
      </c>
      <c r="N3082" t="str">
        <f>IF(VLOOKUP($A3082,Parts!$A:$AM,N$1,0)="X",AE$2,"")</f>
        <v/>
      </c>
      <c r="O3082" t="str">
        <f>IF(VLOOKUP($A3082,Parts!$A:$AM,O$1,0)="X",AF$2,"")</f>
        <v/>
      </c>
      <c r="P3082" t="str">
        <f t="shared" si="49"/>
        <v/>
      </c>
    </row>
    <row r="3083" spans="1:16" x14ac:dyDescent="0.25">
      <c r="A3083" t="str">
        <f>Table15[[#This Row],[Name]]</f>
        <v>RSBtankSpherePSLV</v>
      </c>
      <c r="B3083" t="str">
        <f>IF(VLOOKUP($A3083,Parts!$A:$AM,B$1,0)="X",S$2,"")</f>
        <v/>
      </c>
      <c r="C3083" t="str">
        <f>IF(VLOOKUP($A3083,Parts!$A:$AM,C$1,0)="X",T$2,"")</f>
        <v/>
      </c>
      <c r="D3083" t="str">
        <f>IF(VLOOKUP($A3083,Parts!$A:$AM,D$1,0)="X",U$2,"")</f>
        <v/>
      </c>
      <c r="E3083" t="str">
        <f>IF(VLOOKUP($A3083,Parts!$A:$AM,E$1,0)="X",V$2,"")</f>
        <v/>
      </c>
      <c r="F3083" t="str">
        <f>IF(VLOOKUP($A3083,Parts!$A:$AM,F$1,0)="X",W$2,"")</f>
        <v/>
      </c>
      <c r="G3083" t="str">
        <f>IF(VLOOKUP($A3083,Parts!$A:$AM,G$1,0)="X",X$2,"")</f>
        <v/>
      </c>
      <c r="H3083" t="str">
        <f>IF(VLOOKUP($A3083,Parts!$A:$AM,H$1,0)="X",Y$2,"")</f>
        <v/>
      </c>
      <c r="I3083" t="str">
        <f>IF(VLOOKUP($A3083,Parts!$A:$AM,I$1,0)="X",Z$2,"")</f>
        <v/>
      </c>
      <c r="J3083" t="str">
        <f>IF(VLOOKUP($A3083,Parts!$A:$AM,J$1,0)="X",AA$2,"")</f>
        <v/>
      </c>
      <c r="K3083" t="str">
        <f>IF(VLOOKUP($A3083,Parts!$A:$AM,K$1,0)="X",AB$2,"")</f>
        <v/>
      </c>
      <c r="L3083" t="str">
        <f>IF(VLOOKUP($A3083,Parts!$A:$AM,L$1,0)="X",AC$2,"")</f>
        <v/>
      </c>
      <c r="M3083" t="str">
        <f>IF(VLOOKUP($A3083,Parts!$A:$AM,M$1,0)="X",AD$2,"")</f>
        <v/>
      </c>
      <c r="N3083" t="str">
        <f>IF(VLOOKUP($A3083,Parts!$A:$AM,N$1,0)="X",AE$2,"")</f>
        <v/>
      </c>
      <c r="O3083" t="str">
        <f>IF(VLOOKUP($A3083,Parts!$A:$AM,O$1,0)="X",AF$2,"")</f>
        <v/>
      </c>
      <c r="P3083" t="str">
        <f t="shared" si="49"/>
        <v/>
      </c>
    </row>
    <row r="3084" spans="1:16" x14ac:dyDescent="0.25">
      <c r="A3084" t="str">
        <f>Table15[[#This Row],[Name]]</f>
        <v>SXTMTVGirderOpen</v>
      </c>
      <c r="B3084" t="str">
        <f>IF(VLOOKUP($A3084,Parts!$A:$AM,B$1,0)="X",S$2,"")</f>
        <v/>
      </c>
      <c r="C3084" t="str">
        <f>IF(VLOOKUP($A3084,Parts!$A:$AM,C$1,0)="X",T$2,"")</f>
        <v/>
      </c>
      <c r="D3084" t="str">
        <f>IF(VLOOKUP($A3084,Parts!$A:$AM,D$1,0)="X",U$2,"")</f>
        <v/>
      </c>
      <c r="E3084" t="str">
        <f>IF(VLOOKUP($A3084,Parts!$A:$AM,E$1,0)="X",V$2,"")</f>
        <v/>
      </c>
      <c r="F3084" t="str">
        <f>IF(VLOOKUP($A3084,Parts!$A:$AM,F$1,0)="X",W$2,"")</f>
        <v/>
      </c>
      <c r="G3084" t="str">
        <f>IF(VLOOKUP($A3084,Parts!$A:$AM,G$1,0)="X",X$2,"")</f>
        <v/>
      </c>
      <c r="H3084" t="str">
        <f>IF(VLOOKUP($A3084,Parts!$A:$AM,H$1,0)="X",Y$2,"")</f>
        <v/>
      </c>
      <c r="I3084" t="str">
        <f>IF(VLOOKUP($A3084,Parts!$A:$AM,I$1,0)="X",Z$2,"")</f>
        <v/>
      </c>
      <c r="J3084" t="str">
        <f>IF(VLOOKUP($A3084,Parts!$A:$AM,J$1,0)="X",AA$2,"")</f>
        <v/>
      </c>
      <c r="K3084" t="str">
        <f>IF(VLOOKUP($A3084,Parts!$A:$AM,K$1,0)="X",AB$2,"")</f>
        <v/>
      </c>
      <c r="L3084" t="str">
        <f>IF(VLOOKUP($A3084,Parts!$A:$AM,L$1,0)="X",AC$2,"")</f>
        <v/>
      </c>
      <c r="M3084" t="str">
        <f>IF(VLOOKUP($A3084,Parts!$A:$AM,M$1,0)="X",AD$2,"")</f>
        <v/>
      </c>
      <c r="N3084" t="str">
        <f>IF(VLOOKUP($A3084,Parts!$A:$AM,N$1,0)="X",AE$2,"")</f>
        <v/>
      </c>
      <c r="O3084" t="str">
        <f>IF(VLOOKUP($A3084,Parts!$A:$AM,O$1,0)="X",AF$2,"")</f>
        <v/>
      </c>
      <c r="P3084" t="str">
        <f t="shared" si="49"/>
        <v/>
      </c>
    </row>
    <row r="3085" spans="1:16" x14ac:dyDescent="0.25">
      <c r="A3085" t="str">
        <f>Table15[[#This Row],[Name]]</f>
        <v>sputnik1</v>
      </c>
      <c r="B3085" t="str">
        <f>IF(VLOOKUP($A3085,Parts!$A:$AM,B$1,0)="X",S$2,"")</f>
        <v xml:space="preserve">    MODULE
    { name = ModuleTagAvionics }
</v>
      </c>
      <c r="C3085" t="str">
        <f>IF(VLOOKUP($A3085,Parts!$A:$AM,C$1,0)="X",T$2,"")</f>
        <v/>
      </c>
      <c r="D3085" t="str">
        <f>IF(VLOOKUP($A3085,Parts!$A:$AM,D$1,0)="X",U$2,"")</f>
        <v/>
      </c>
      <c r="E3085" t="str">
        <f>IF(VLOOKUP($A3085,Parts!$A:$AM,E$1,0)="X",V$2,"")</f>
        <v/>
      </c>
      <c r="F3085" t="str">
        <f>IF(VLOOKUP($A3085,Parts!$A:$AM,F$1,0)="X",W$2,"")</f>
        <v/>
      </c>
      <c r="G3085" t="str">
        <f>IF(VLOOKUP($A3085,Parts!$A:$AM,G$1,0)="X",X$2,"")</f>
        <v/>
      </c>
      <c r="H3085" t="str">
        <f>IF(VLOOKUP($A3085,Parts!$A:$AM,H$1,0)="X",Y$2,"")</f>
        <v/>
      </c>
      <c r="I3085" t="str">
        <f>IF(VLOOKUP($A3085,Parts!$A:$AM,I$1,0)="X",Z$2,"")</f>
        <v/>
      </c>
      <c r="J3085" t="str">
        <f>IF(VLOOKUP($A3085,Parts!$A:$AM,J$1,0)="X",AA$2,"")</f>
        <v/>
      </c>
      <c r="K3085" t="str">
        <f>IF(VLOOKUP($A3085,Parts!$A:$AM,K$1,0)="X",AB$2,"")</f>
        <v/>
      </c>
      <c r="L3085" t="str">
        <f>IF(VLOOKUP($A3085,Parts!$A:$AM,L$1,0)="X",AC$2,"")</f>
        <v/>
      </c>
      <c r="M3085" t="str">
        <f>IF(VLOOKUP($A3085,Parts!$A:$AM,M$1,0)="X",AD$2,"")</f>
        <v/>
      </c>
      <c r="N3085" t="str">
        <f>IF(VLOOKUP($A3085,Parts!$A:$AM,N$1,0)="X",AE$2,"")</f>
        <v/>
      </c>
      <c r="O3085" t="str">
        <f>IF(VLOOKUP($A3085,Parts!$A:$AM,O$1,0)="X",AF$2,"")</f>
        <v/>
      </c>
      <c r="P3085" t="str">
        <f t="shared" si="49"/>
        <v xml:space="preserve">    MODULE
    { name = ModuleTagAvionics }
</v>
      </c>
    </row>
    <row r="3086" spans="1:16" x14ac:dyDescent="0.25">
      <c r="A3086" t="str">
        <f>Table15[[#This Row],[Name]]</f>
        <v>SPUTNIK_1</v>
      </c>
      <c r="B3086" t="str">
        <f>IF(VLOOKUP($A3086,Parts!$A:$AM,B$1,0)="X",S$2,"")</f>
        <v/>
      </c>
      <c r="C3086" t="str">
        <f>IF(VLOOKUP($A3086,Parts!$A:$AM,C$1,0)="X",T$2,"")</f>
        <v/>
      </c>
      <c r="D3086" t="str">
        <f>IF(VLOOKUP($A3086,Parts!$A:$AM,D$1,0)="X",U$2,"")</f>
        <v/>
      </c>
      <c r="E3086" t="str">
        <f>IF(VLOOKUP($A3086,Parts!$A:$AM,E$1,0)="X",V$2,"")</f>
        <v/>
      </c>
      <c r="F3086" t="str">
        <f>IF(VLOOKUP($A3086,Parts!$A:$AM,F$1,0)="X",W$2,"")</f>
        <v/>
      </c>
      <c r="G3086" t="str">
        <f>IF(VLOOKUP($A3086,Parts!$A:$AM,G$1,0)="X",X$2,"")</f>
        <v/>
      </c>
      <c r="H3086" t="str">
        <f>IF(VLOOKUP($A3086,Parts!$A:$AM,H$1,0)="X",Y$2,"")</f>
        <v/>
      </c>
      <c r="I3086" t="str">
        <f>IF(VLOOKUP($A3086,Parts!$A:$AM,I$1,0)="X",Z$2,"")</f>
        <v/>
      </c>
      <c r="J3086" t="str">
        <f>IF(VLOOKUP($A3086,Parts!$A:$AM,J$1,0)="X",AA$2,"")</f>
        <v/>
      </c>
      <c r="K3086" t="str">
        <f>IF(VLOOKUP($A3086,Parts!$A:$AM,K$1,0)="X",AB$2,"")</f>
        <v/>
      </c>
      <c r="L3086" t="str">
        <f>IF(VLOOKUP($A3086,Parts!$A:$AM,L$1,0)="X",AC$2,"")</f>
        <v/>
      </c>
      <c r="M3086" t="str">
        <f>IF(VLOOKUP($A3086,Parts!$A:$AM,M$1,0)="X",AD$2,"")</f>
        <v/>
      </c>
      <c r="N3086" t="str">
        <f>IF(VLOOKUP($A3086,Parts!$A:$AM,N$1,0)="X",AE$2,"")</f>
        <v/>
      </c>
      <c r="O3086" t="str">
        <f>IF(VLOOKUP($A3086,Parts!$A:$AM,O$1,0)="X",AF$2,"")</f>
        <v/>
      </c>
      <c r="P3086" t="str">
        <f t="shared" si="49"/>
        <v/>
      </c>
    </row>
    <row r="3087" spans="1:16" x14ac:dyDescent="0.25">
      <c r="A3087" t="str">
        <f>Table15[[#This Row],[Name]]</f>
        <v>sputnik2</v>
      </c>
      <c r="B3087" t="str">
        <f>IF(VLOOKUP($A3087,Parts!$A:$AM,B$1,0)="X",S$2,"")</f>
        <v xml:space="preserve">    MODULE
    { name = ModuleTagAvionics }
</v>
      </c>
      <c r="C3087" t="str">
        <f>IF(VLOOKUP($A3087,Parts!$A:$AM,C$1,0)="X",T$2,"")</f>
        <v/>
      </c>
      <c r="D3087" t="str">
        <f>IF(VLOOKUP($A3087,Parts!$A:$AM,D$1,0)="X",U$2,"")</f>
        <v/>
      </c>
      <c r="E3087" t="str">
        <f>IF(VLOOKUP($A3087,Parts!$A:$AM,E$1,0)="X",V$2,"")</f>
        <v/>
      </c>
      <c r="F3087" t="str">
        <f>IF(VLOOKUP($A3087,Parts!$A:$AM,F$1,0)="X",W$2,"")</f>
        <v/>
      </c>
      <c r="G3087" t="str">
        <f>IF(VLOOKUP($A3087,Parts!$A:$AM,G$1,0)="X",X$2,"")</f>
        <v/>
      </c>
      <c r="H3087" t="str">
        <f>IF(VLOOKUP($A3087,Parts!$A:$AM,H$1,0)="X",Y$2,"")</f>
        <v/>
      </c>
      <c r="I3087" t="str">
        <f>IF(VLOOKUP($A3087,Parts!$A:$AM,I$1,0)="X",Z$2,"")</f>
        <v/>
      </c>
      <c r="J3087" t="str">
        <f>IF(VLOOKUP($A3087,Parts!$A:$AM,J$1,0)="X",AA$2,"")</f>
        <v/>
      </c>
      <c r="K3087" t="str">
        <f>IF(VLOOKUP($A3087,Parts!$A:$AM,K$1,0)="X",AB$2,"")</f>
        <v/>
      </c>
      <c r="L3087" t="str">
        <f>IF(VLOOKUP($A3087,Parts!$A:$AM,L$1,0)="X",AC$2,"")</f>
        <v/>
      </c>
      <c r="M3087" t="str">
        <f>IF(VLOOKUP($A3087,Parts!$A:$AM,M$1,0)="X",AD$2,"")</f>
        <v/>
      </c>
      <c r="N3087" t="str">
        <f>IF(VLOOKUP($A3087,Parts!$A:$AM,N$1,0)="X",AE$2,"")</f>
        <v/>
      </c>
      <c r="O3087" t="str">
        <f>IF(VLOOKUP($A3087,Parts!$A:$AM,O$1,0)="X",AF$2,"")</f>
        <v/>
      </c>
      <c r="P3087" t="str">
        <f t="shared" si="49"/>
        <v xml:space="preserve">    MODULE
    { name = ModuleTagAvionics }
</v>
      </c>
    </row>
    <row r="3088" spans="1:16" x14ac:dyDescent="0.25">
      <c r="A3088" t="str">
        <f>Table15[[#This Row],[Name]]</f>
        <v>rn_sputnik2_nosecone</v>
      </c>
      <c r="B3088" t="str">
        <f>IF(VLOOKUP($A3088,Parts!$A:$AM,B$1,0)="X",S$2,"")</f>
        <v/>
      </c>
      <c r="C3088" t="str">
        <f>IF(VLOOKUP($A3088,Parts!$A:$AM,C$1,0)="X",T$2,"")</f>
        <v/>
      </c>
      <c r="D3088" t="str">
        <f>IF(VLOOKUP($A3088,Parts!$A:$AM,D$1,0)="X",U$2,"")</f>
        <v/>
      </c>
      <c r="E3088" t="str">
        <f>IF(VLOOKUP($A3088,Parts!$A:$AM,E$1,0)="X",V$2,"")</f>
        <v/>
      </c>
      <c r="F3088" t="str">
        <f>IF(VLOOKUP($A3088,Parts!$A:$AM,F$1,0)="X",W$2,"")</f>
        <v/>
      </c>
      <c r="G3088" t="str">
        <f>IF(VLOOKUP($A3088,Parts!$A:$AM,G$1,0)="X",X$2,"")</f>
        <v/>
      </c>
      <c r="H3088" t="str">
        <f>IF(VLOOKUP($A3088,Parts!$A:$AM,H$1,0)="X",Y$2,"")</f>
        <v/>
      </c>
      <c r="I3088" t="str">
        <f>IF(VLOOKUP($A3088,Parts!$A:$AM,I$1,0)="X",Z$2,"")</f>
        <v/>
      </c>
      <c r="J3088" t="str">
        <f>IF(VLOOKUP($A3088,Parts!$A:$AM,J$1,0)="X",AA$2,"")</f>
        <v/>
      </c>
      <c r="K3088" t="str">
        <f>IF(VLOOKUP($A3088,Parts!$A:$AM,K$1,0)="X",AB$2,"")</f>
        <v/>
      </c>
      <c r="L3088" t="str">
        <f>IF(VLOOKUP($A3088,Parts!$A:$AM,L$1,0)="X",AC$2,"")</f>
        <v/>
      </c>
      <c r="M3088" t="str">
        <f>IF(VLOOKUP($A3088,Parts!$A:$AM,M$1,0)="X",AD$2,"")</f>
        <v/>
      </c>
      <c r="N3088" t="str">
        <f>IF(VLOOKUP($A3088,Parts!$A:$AM,N$1,0)="X",AE$2,"")</f>
        <v/>
      </c>
      <c r="O3088" t="str">
        <f>IF(VLOOKUP($A3088,Parts!$A:$AM,O$1,0)="X",AF$2,"")</f>
        <v/>
      </c>
      <c r="P3088" t="str">
        <f t="shared" si="49"/>
        <v/>
      </c>
    </row>
    <row r="3089" spans="1:16" x14ac:dyDescent="0.25">
      <c r="A3089" t="str">
        <f>Table15[[#This Row],[Name]]</f>
        <v>sputnik3</v>
      </c>
      <c r="B3089" t="str">
        <f>IF(VLOOKUP($A3089,Parts!$A:$AM,B$1,0)="X",S$2,"")</f>
        <v xml:space="preserve">    MODULE
    { name = ModuleTagAvionics }
</v>
      </c>
      <c r="C3089" t="str">
        <f>IF(VLOOKUP($A3089,Parts!$A:$AM,C$1,0)="X",T$2,"")</f>
        <v/>
      </c>
      <c r="D3089" t="str">
        <f>IF(VLOOKUP($A3089,Parts!$A:$AM,D$1,0)="X",U$2,"")</f>
        <v/>
      </c>
      <c r="E3089" t="str">
        <f>IF(VLOOKUP($A3089,Parts!$A:$AM,E$1,0)="X",V$2,"")</f>
        <v/>
      </c>
      <c r="F3089" t="str">
        <f>IF(VLOOKUP($A3089,Parts!$A:$AM,F$1,0)="X",W$2,"")</f>
        <v/>
      </c>
      <c r="G3089" t="str">
        <f>IF(VLOOKUP($A3089,Parts!$A:$AM,G$1,0)="X",X$2,"")</f>
        <v/>
      </c>
      <c r="H3089" t="str">
        <f>IF(VLOOKUP($A3089,Parts!$A:$AM,H$1,0)="X",Y$2,"")</f>
        <v/>
      </c>
      <c r="I3089" t="str">
        <f>IF(VLOOKUP($A3089,Parts!$A:$AM,I$1,0)="X",Z$2,"")</f>
        <v/>
      </c>
      <c r="J3089" t="str">
        <f>IF(VLOOKUP($A3089,Parts!$A:$AM,J$1,0)="X",AA$2,"")</f>
        <v/>
      </c>
      <c r="K3089" t="str">
        <f>IF(VLOOKUP($A3089,Parts!$A:$AM,K$1,0)="X",AB$2,"")</f>
        <v/>
      </c>
      <c r="L3089" t="str">
        <f>IF(VLOOKUP($A3089,Parts!$A:$AM,L$1,0)="X",AC$2,"")</f>
        <v/>
      </c>
      <c r="M3089" t="str">
        <f>IF(VLOOKUP($A3089,Parts!$A:$AM,M$1,0)="X",AD$2,"")</f>
        <v/>
      </c>
      <c r="N3089" t="str">
        <f>IF(VLOOKUP($A3089,Parts!$A:$AM,N$1,0)="X",AE$2,"")</f>
        <v/>
      </c>
      <c r="O3089" t="str">
        <f>IF(VLOOKUP($A3089,Parts!$A:$AM,O$1,0)="X",AF$2,"")</f>
        <v/>
      </c>
      <c r="P3089" t="str">
        <f t="shared" si="49"/>
        <v xml:space="preserve">    MODULE
    { name = ModuleTagAvionics }
</v>
      </c>
    </row>
    <row r="3090" spans="1:16" x14ac:dyDescent="0.25">
      <c r="A3090" t="str">
        <f>Table15[[#This Row],[Name]]</f>
        <v>rn_sputnik1_nosecone</v>
      </c>
      <c r="B3090" t="str">
        <f>IF(VLOOKUP($A3090,Parts!$A:$AM,B$1,0)="X",S$2,"")</f>
        <v/>
      </c>
      <c r="C3090" t="str">
        <f>IF(VLOOKUP($A3090,Parts!$A:$AM,C$1,0)="X",T$2,"")</f>
        <v/>
      </c>
      <c r="D3090" t="str">
        <f>IF(VLOOKUP($A3090,Parts!$A:$AM,D$1,0)="X",U$2,"")</f>
        <v/>
      </c>
      <c r="E3090" t="str">
        <f>IF(VLOOKUP($A3090,Parts!$A:$AM,E$1,0)="X",V$2,"")</f>
        <v/>
      </c>
      <c r="F3090" t="str">
        <f>IF(VLOOKUP($A3090,Parts!$A:$AM,F$1,0)="X",W$2,"")</f>
        <v/>
      </c>
      <c r="G3090" t="str">
        <f>IF(VLOOKUP($A3090,Parts!$A:$AM,G$1,0)="X",X$2,"")</f>
        <v/>
      </c>
      <c r="H3090" t="str">
        <f>IF(VLOOKUP($A3090,Parts!$A:$AM,H$1,0)="X",Y$2,"")</f>
        <v/>
      </c>
      <c r="I3090" t="str">
        <f>IF(VLOOKUP($A3090,Parts!$A:$AM,I$1,0)="X",Z$2,"")</f>
        <v/>
      </c>
      <c r="J3090" t="str">
        <f>IF(VLOOKUP($A3090,Parts!$A:$AM,J$1,0)="X",AA$2,"")</f>
        <v/>
      </c>
      <c r="K3090" t="str">
        <f>IF(VLOOKUP($A3090,Parts!$A:$AM,K$1,0)="X",AB$2,"")</f>
        <v/>
      </c>
      <c r="L3090" t="str">
        <f>IF(VLOOKUP($A3090,Parts!$A:$AM,L$1,0)="X",AC$2,"")</f>
        <v/>
      </c>
      <c r="M3090" t="str">
        <f>IF(VLOOKUP($A3090,Parts!$A:$AM,M$1,0)="X",AD$2,"")</f>
        <v/>
      </c>
      <c r="N3090" t="str">
        <f>IF(VLOOKUP($A3090,Parts!$A:$AM,N$1,0)="X",AE$2,"")</f>
        <v/>
      </c>
      <c r="O3090" t="str">
        <f>IF(VLOOKUP($A3090,Parts!$A:$AM,O$1,0)="X",AF$2,"")</f>
        <v/>
      </c>
      <c r="P3090" t="str">
        <f t="shared" si="49"/>
        <v/>
      </c>
    </row>
    <row r="3091" spans="1:16" x14ac:dyDescent="0.25">
      <c r="A3091" t="str">
        <f>Table15[[#This Row],[Name]]</f>
        <v>SXTSputnik</v>
      </c>
      <c r="B3091" t="str">
        <f>IF(VLOOKUP($A3091,Parts!$A:$AM,B$1,0)="X",S$2,"")</f>
        <v xml:space="preserve">    MODULE
    { name = ModuleTagAvionics }
</v>
      </c>
      <c r="C3091" t="str">
        <f>IF(VLOOKUP($A3091,Parts!$A:$AM,C$1,0)="X",T$2,"")</f>
        <v/>
      </c>
      <c r="D3091" t="str">
        <f>IF(VLOOKUP($A3091,Parts!$A:$AM,D$1,0)="X",U$2,"")</f>
        <v/>
      </c>
      <c r="E3091" t="str">
        <f>IF(VLOOKUP($A3091,Parts!$A:$AM,E$1,0)="X",V$2,"")</f>
        <v/>
      </c>
      <c r="F3091" t="str">
        <f>IF(VLOOKUP($A3091,Parts!$A:$AM,F$1,0)="X",W$2,"")</f>
        <v/>
      </c>
      <c r="G3091" t="str">
        <f>IF(VLOOKUP($A3091,Parts!$A:$AM,G$1,0)="X",X$2,"")</f>
        <v/>
      </c>
      <c r="H3091" t="str">
        <f>IF(VLOOKUP($A3091,Parts!$A:$AM,H$1,0)="X",Y$2,"")</f>
        <v/>
      </c>
      <c r="I3091" t="str">
        <f>IF(VLOOKUP($A3091,Parts!$A:$AM,I$1,0)="X",Z$2,"")</f>
        <v/>
      </c>
      <c r="J3091" t="str">
        <f>IF(VLOOKUP($A3091,Parts!$A:$AM,J$1,0)="X",AA$2,"")</f>
        <v/>
      </c>
      <c r="K3091" t="str">
        <f>IF(VLOOKUP($A3091,Parts!$A:$AM,K$1,0)="X",AB$2,"")</f>
        <v/>
      </c>
      <c r="L3091" t="str">
        <f>IF(VLOOKUP($A3091,Parts!$A:$AM,L$1,0)="X",AC$2,"")</f>
        <v/>
      </c>
      <c r="M3091" t="str">
        <f>IF(VLOOKUP($A3091,Parts!$A:$AM,M$1,0)="X",AD$2,"")</f>
        <v/>
      </c>
      <c r="N3091" t="str">
        <f>IF(VLOOKUP($A3091,Parts!$A:$AM,N$1,0)="X",AE$2,"")</f>
        <v/>
      </c>
      <c r="O3091" t="str">
        <f>IF(VLOOKUP($A3091,Parts!$A:$AM,O$1,0)="X",AF$2,"")</f>
        <v/>
      </c>
      <c r="P3091" t="str">
        <f t="shared" si="49"/>
        <v xml:space="preserve">    MODULE
    { name = ModuleTagAvionics }
</v>
      </c>
    </row>
    <row r="3092" spans="1:16" x14ac:dyDescent="0.25">
      <c r="A3092" t="str">
        <f>Table15[[#This Row],[Name]]</f>
        <v>SXTAntenna</v>
      </c>
      <c r="B3092" t="str">
        <f>IF(VLOOKUP($A3092,Parts!$A:$AM,B$1,0)="X",S$2,"")</f>
        <v/>
      </c>
      <c r="C3092" t="str">
        <f>IF(VLOOKUP($A3092,Parts!$A:$AM,C$1,0)="X",T$2,"")</f>
        <v/>
      </c>
      <c r="D3092" t="str">
        <f>IF(VLOOKUP($A3092,Parts!$A:$AM,D$1,0)="X",U$2,"")</f>
        <v/>
      </c>
      <c r="E3092" t="str">
        <f>IF(VLOOKUP($A3092,Parts!$A:$AM,E$1,0)="X",V$2,"")</f>
        <v/>
      </c>
      <c r="F3092" t="str">
        <f>IF(VLOOKUP($A3092,Parts!$A:$AM,F$1,0)="X",W$2,"")</f>
        <v/>
      </c>
      <c r="G3092" t="str">
        <f>IF(VLOOKUP($A3092,Parts!$A:$AM,G$1,0)="X",X$2,"")</f>
        <v/>
      </c>
      <c r="H3092" t="str">
        <f>IF(VLOOKUP($A3092,Parts!$A:$AM,H$1,0)="X",Y$2,"")</f>
        <v/>
      </c>
      <c r="I3092" t="str">
        <f>IF(VLOOKUP($A3092,Parts!$A:$AM,I$1,0)="X",Z$2,"")</f>
        <v/>
      </c>
      <c r="J3092" t="str">
        <f>IF(VLOOKUP($A3092,Parts!$A:$AM,J$1,0)="X",AA$2,"")</f>
        <v xml:space="preserve">    MODULE
    { name = ModuleTagInstruments }
</v>
      </c>
      <c r="K3092" t="str">
        <f>IF(VLOOKUP($A3092,Parts!$A:$AM,K$1,0)="X",AB$2,"")</f>
        <v/>
      </c>
      <c r="L3092" t="str">
        <f>IF(VLOOKUP($A3092,Parts!$A:$AM,L$1,0)="X",AC$2,"")</f>
        <v/>
      </c>
      <c r="M3092" t="str">
        <f>IF(VLOOKUP($A3092,Parts!$A:$AM,M$1,0)="X",AD$2,"")</f>
        <v/>
      </c>
      <c r="N3092" t="str">
        <f>IF(VLOOKUP($A3092,Parts!$A:$AM,N$1,0)="X",AE$2,"")</f>
        <v/>
      </c>
      <c r="O3092" t="str">
        <f>IF(VLOOKUP($A3092,Parts!$A:$AM,O$1,0)="X",AF$2,"")</f>
        <v/>
      </c>
      <c r="P3092" t="str">
        <f t="shared" si="49"/>
        <v xml:space="preserve">    MODULE
    { name = ModuleTagInstruments }
</v>
      </c>
    </row>
    <row r="3093" spans="1:16" x14ac:dyDescent="0.25">
      <c r="A3093" t="str">
        <f>Table15[[#This Row],[Name]]</f>
        <v>rcsblock-hall-01</v>
      </c>
      <c r="B3093" t="str">
        <f>IF(VLOOKUP($A3093,Parts!$A:$AM,B$1,0)="X",S$2,"")</f>
        <v/>
      </c>
      <c r="C3093" t="str">
        <f>IF(VLOOKUP($A3093,Parts!$A:$AM,C$1,0)="X",T$2,"")</f>
        <v/>
      </c>
      <c r="D3093" t="str">
        <f>IF(VLOOKUP($A3093,Parts!$A:$AM,D$1,0)="X",U$2,"")</f>
        <v/>
      </c>
      <c r="E3093" t="str">
        <f>IF(VLOOKUP($A3093,Parts!$A:$AM,E$1,0)="X",V$2,"")</f>
        <v/>
      </c>
      <c r="F3093" t="str">
        <f>IF(VLOOKUP($A3093,Parts!$A:$AM,F$1,0)="X",W$2,"")</f>
        <v/>
      </c>
      <c r="G3093" t="str">
        <f>IF(VLOOKUP($A3093,Parts!$A:$AM,G$1,0)="X",X$2,"")</f>
        <v/>
      </c>
      <c r="H3093" t="str">
        <f>IF(VLOOKUP($A3093,Parts!$A:$AM,H$1,0)="X",Y$2,"")</f>
        <v/>
      </c>
      <c r="I3093" t="str">
        <f>IF(VLOOKUP($A3093,Parts!$A:$AM,I$1,0)="X",Z$2,"")</f>
        <v/>
      </c>
      <c r="J3093" t="str">
        <f>IF(VLOOKUP($A3093,Parts!$A:$AM,J$1,0)="X",AA$2,"")</f>
        <v/>
      </c>
      <c r="K3093" t="str">
        <f>IF(VLOOKUP($A3093,Parts!$A:$AM,K$1,0)="X",AB$2,"")</f>
        <v/>
      </c>
      <c r="L3093" t="str">
        <f>IF(VLOOKUP($A3093,Parts!$A:$AM,L$1,0)="X",AC$2,"")</f>
        <v/>
      </c>
      <c r="M3093" t="str">
        <f>IF(VLOOKUP($A3093,Parts!$A:$AM,M$1,0)="X",AD$2,"")</f>
        <v/>
      </c>
      <c r="N3093" t="str">
        <f>IF(VLOOKUP($A3093,Parts!$A:$AM,N$1,0)="X",AE$2,"")</f>
        <v/>
      </c>
      <c r="O3093" t="str">
        <f>IF(VLOOKUP($A3093,Parts!$A:$AM,O$1,0)="X",AF$2,"")</f>
        <v/>
      </c>
      <c r="P3093" t="str">
        <f t="shared" si="49"/>
        <v/>
      </c>
    </row>
    <row r="3094" spans="1:16" x14ac:dyDescent="0.25">
      <c r="A3094" t="str">
        <f>Table15[[#This Row],[Name]]</f>
        <v>KW2mSRBNoseCone</v>
      </c>
      <c r="B3094" t="str">
        <f>IF(VLOOKUP($A3094,Parts!$A:$AM,B$1,0)="X",S$2,"")</f>
        <v/>
      </c>
      <c r="C3094" t="str">
        <f>IF(VLOOKUP($A3094,Parts!$A:$AM,C$1,0)="X",T$2,"")</f>
        <v/>
      </c>
      <c r="D3094" t="str">
        <f>IF(VLOOKUP($A3094,Parts!$A:$AM,D$1,0)="X",U$2,"")</f>
        <v/>
      </c>
      <c r="E3094" t="str">
        <f>IF(VLOOKUP($A3094,Parts!$A:$AM,E$1,0)="X",V$2,"")</f>
        <v/>
      </c>
      <c r="F3094" t="str">
        <f>IF(VLOOKUP($A3094,Parts!$A:$AM,F$1,0)="X",W$2,"")</f>
        <v/>
      </c>
      <c r="G3094" t="str">
        <f>IF(VLOOKUP($A3094,Parts!$A:$AM,G$1,0)="X",X$2,"")</f>
        <v xml:space="preserve">    MODULE
    { name = ModuleTagEngineSolid }
</v>
      </c>
      <c r="H3094" t="str">
        <f>IF(VLOOKUP($A3094,Parts!$A:$AM,H$1,0)="X",Y$2,"")</f>
        <v/>
      </c>
      <c r="I3094" t="str">
        <f>IF(VLOOKUP($A3094,Parts!$A:$AM,I$1,0)="X",Z$2,"")</f>
        <v/>
      </c>
      <c r="J3094" t="str">
        <f>IF(VLOOKUP($A3094,Parts!$A:$AM,J$1,0)="X",AA$2,"")</f>
        <v/>
      </c>
      <c r="K3094" t="str">
        <f>IF(VLOOKUP($A3094,Parts!$A:$AM,K$1,0)="X",AB$2,"")</f>
        <v/>
      </c>
      <c r="L3094" t="str">
        <f>IF(VLOOKUP($A3094,Parts!$A:$AM,L$1,0)="X",AC$2,"")</f>
        <v/>
      </c>
      <c r="M3094" t="str">
        <f>IF(VLOOKUP($A3094,Parts!$A:$AM,M$1,0)="X",AD$2,"")</f>
        <v/>
      </c>
      <c r="N3094" t="str">
        <f>IF(VLOOKUP($A3094,Parts!$A:$AM,N$1,0)="X",AE$2,"")</f>
        <v/>
      </c>
      <c r="O3094" t="str">
        <f>IF(VLOOKUP($A3094,Parts!$A:$AM,O$1,0)="X",AF$2,"")</f>
        <v/>
      </c>
      <c r="P3094" t="str">
        <f t="shared" si="49"/>
        <v xml:space="preserve">    MODULE
    { name = ModuleTagEngineSolid }
</v>
      </c>
    </row>
    <row r="3095" spans="1:16" x14ac:dyDescent="0.25">
      <c r="A3095" t="str">
        <f>Table15[[#This Row],[Name]]</f>
        <v>KWsrbGlobeX10S</v>
      </c>
      <c r="B3095" t="str">
        <f>IF(VLOOKUP($A3095,Parts!$A:$AM,B$1,0)="X",S$2,"")</f>
        <v/>
      </c>
      <c r="C3095" t="str">
        <f>IF(VLOOKUP($A3095,Parts!$A:$AM,C$1,0)="X",T$2,"")</f>
        <v/>
      </c>
      <c r="D3095" t="str">
        <f>IF(VLOOKUP($A3095,Parts!$A:$AM,D$1,0)="X",U$2,"")</f>
        <v/>
      </c>
      <c r="E3095" t="str">
        <f>IF(VLOOKUP($A3095,Parts!$A:$AM,E$1,0)="X",V$2,"")</f>
        <v/>
      </c>
      <c r="F3095" t="str">
        <f>IF(VLOOKUP($A3095,Parts!$A:$AM,F$1,0)="X",W$2,"")</f>
        <v/>
      </c>
      <c r="G3095" t="str">
        <f>IF(VLOOKUP($A3095,Parts!$A:$AM,G$1,0)="X",X$2,"")</f>
        <v xml:space="preserve">    MODULE
    { name = ModuleTagEngineSolid }
</v>
      </c>
      <c r="H3095" t="str">
        <f>IF(VLOOKUP($A3095,Parts!$A:$AM,H$1,0)="X",Y$2,"")</f>
        <v/>
      </c>
      <c r="I3095" t="str">
        <f>IF(VLOOKUP($A3095,Parts!$A:$AM,I$1,0)="X",Z$2,"")</f>
        <v/>
      </c>
      <c r="J3095" t="str">
        <f>IF(VLOOKUP($A3095,Parts!$A:$AM,J$1,0)="X",AA$2,"")</f>
        <v/>
      </c>
      <c r="K3095" t="str">
        <f>IF(VLOOKUP($A3095,Parts!$A:$AM,K$1,0)="X",AB$2,"")</f>
        <v/>
      </c>
      <c r="L3095" t="str">
        <f>IF(VLOOKUP($A3095,Parts!$A:$AM,L$1,0)="X",AC$2,"")</f>
        <v/>
      </c>
      <c r="M3095" t="str">
        <f>IF(VLOOKUP($A3095,Parts!$A:$AM,M$1,0)="X",AD$2,"")</f>
        <v/>
      </c>
      <c r="N3095" t="str">
        <f>IF(VLOOKUP($A3095,Parts!$A:$AM,N$1,0)="X",AE$2,"")</f>
        <v/>
      </c>
      <c r="O3095" t="str">
        <f>IF(VLOOKUP($A3095,Parts!$A:$AM,O$1,0)="X",AF$2,"")</f>
        <v/>
      </c>
      <c r="P3095" t="str">
        <f t="shared" si="49"/>
        <v xml:space="preserve">    MODULE
    { name = ModuleTagEngineSolid }
</v>
      </c>
    </row>
    <row r="3096" spans="1:16" x14ac:dyDescent="0.25">
      <c r="A3096" t="str">
        <f>Table15[[#This Row],[Name]]</f>
        <v>rn_srmu_mb</v>
      </c>
      <c r="B3096" t="str">
        <f>IF(VLOOKUP($A3096,Parts!$A:$AM,B$1,0)="X",S$2,"")</f>
        <v/>
      </c>
      <c r="C3096" t="str">
        <f>IF(VLOOKUP($A3096,Parts!$A:$AM,C$1,0)="X",T$2,"")</f>
        <v/>
      </c>
      <c r="D3096" t="str">
        <f>IF(VLOOKUP($A3096,Parts!$A:$AM,D$1,0)="X",U$2,"")</f>
        <v/>
      </c>
      <c r="E3096" t="str">
        <f>IF(VLOOKUP($A3096,Parts!$A:$AM,E$1,0)="X",V$2,"")</f>
        <v/>
      </c>
      <c r="F3096" t="str">
        <f>IF(VLOOKUP($A3096,Parts!$A:$AM,F$1,0)="X",W$2,"")</f>
        <v/>
      </c>
      <c r="G3096" t="str">
        <f>IF(VLOOKUP($A3096,Parts!$A:$AM,G$1,0)="X",X$2,"")</f>
        <v xml:space="preserve">    MODULE
    { name = ModuleTagEngineSolid }
</v>
      </c>
      <c r="H3096" t="str">
        <f>IF(VLOOKUP($A3096,Parts!$A:$AM,H$1,0)="X",Y$2,"")</f>
        <v/>
      </c>
      <c r="I3096" t="str">
        <f>IF(VLOOKUP($A3096,Parts!$A:$AM,I$1,0)="X",Z$2,"")</f>
        <v/>
      </c>
      <c r="J3096" t="str">
        <f>IF(VLOOKUP($A3096,Parts!$A:$AM,J$1,0)="X",AA$2,"")</f>
        <v/>
      </c>
      <c r="K3096" t="str">
        <f>IF(VLOOKUP($A3096,Parts!$A:$AM,K$1,0)="X",AB$2,"")</f>
        <v/>
      </c>
      <c r="L3096" t="str">
        <f>IF(VLOOKUP($A3096,Parts!$A:$AM,L$1,0)="X",AC$2,"")</f>
        <v/>
      </c>
      <c r="M3096" t="str">
        <f>IF(VLOOKUP($A3096,Parts!$A:$AM,M$1,0)="X",AD$2,"")</f>
        <v/>
      </c>
      <c r="N3096" t="str">
        <f>IF(VLOOKUP($A3096,Parts!$A:$AM,N$1,0)="X",AE$2,"")</f>
        <v/>
      </c>
      <c r="O3096" t="str">
        <f>IF(VLOOKUP($A3096,Parts!$A:$AM,O$1,0)="X",AF$2,"")</f>
        <v/>
      </c>
      <c r="P3096" t="str">
        <f t="shared" si="49"/>
        <v xml:space="preserve">    MODULE
    { name = ModuleTagEngineSolid }
</v>
      </c>
    </row>
    <row r="3097" spans="1:16" x14ac:dyDescent="0.25">
      <c r="A3097" t="str">
        <f>Table15[[#This Row],[Name]]</f>
        <v>RS-88</v>
      </c>
      <c r="B3097" t="str">
        <f>IF(VLOOKUP($A3097,Parts!$A:$AM,B$1,0)="X",S$2,"")</f>
        <v/>
      </c>
      <c r="C3097" t="str">
        <f>IF(VLOOKUP($A3097,Parts!$A:$AM,C$1,0)="X",T$2,"")</f>
        <v/>
      </c>
      <c r="D3097" t="str">
        <f>IF(VLOOKUP($A3097,Parts!$A:$AM,D$1,0)="X",U$2,"")</f>
        <v/>
      </c>
      <c r="E3097" t="str">
        <f>IF(VLOOKUP($A3097,Parts!$A:$AM,E$1,0)="X",V$2,"")</f>
        <v/>
      </c>
      <c r="F3097" t="str">
        <f>IF(VLOOKUP($A3097,Parts!$A:$AM,F$1,0)="X",W$2,"")</f>
        <v/>
      </c>
      <c r="G3097" t="str">
        <f>IF(VLOOKUP($A3097,Parts!$A:$AM,G$1,0)="X",X$2,"")</f>
        <v/>
      </c>
      <c r="H3097" t="str">
        <f>IF(VLOOKUP($A3097,Parts!$A:$AM,H$1,0)="X",Y$2,"")</f>
        <v/>
      </c>
      <c r="I3097" t="str">
        <f>IF(VLOOKUP($A3097,Parts!$A:$AM,I$1,0)="X",Z$2,"")</f>
        <v/>
      </c>
      <c r="J3097" t="str">
        <f>IF(VLOOKUP($A3097,Parts!$A:$AM,J$1,0)="X",AA$2,"")</f>
        <v/>
      </c>
      <c r="K3097" t="str">
        <f>IF(VLOOKUP($A3097,Parts!$A:$AM,K$1,0)="X",AB$2,"")</f>
        <v/>
      </c>
      <c r="L3097" t="str">
        <f>IF(VLOOKUP($A3097,Parts!$A:$AM,L$1,0)="X",AC$2,"")</f>
        <v/>
      </c>
      <c r="M3097" t="str">
        <f>IF(VLOOKUP($A3097,Parts!$A:$AM,M$1,0)="X",AD$2,"")</f>
        <v/>
      </c>
      <c r="N3097" t="str">
        <f>IF(VLOOKUP($A3097,Parts!$A:$AM,N$1,0)="X",AE$2,"")</f>
        <v/>
      </c>
      <c r="O3097" t="str">
        <f>IF(VLOOKUP($A3097,Parts!$A:$AM,O$1,0)="X",AF$2,"")</f>
        <v/>
      </c>
      <c r="P3097" t="str">
        <f t="shared" si="49"/>
        <v/>
      </c>
    </row>
    <row r="3098" spans="1:16" x14ac:dyDescent="0.25">
      <c r="A3098" t="str">
        <f>Table15[[#This Row],[Name]]</f>
        <v>bluedog_Titan_SRB3seg</v>
      </c>
      <c r="B3098" t="str">
        <f>IF(VLOOKUP($A3098,Parts!$A:$AM,B$1,0)="X",S$2,"")</f>
        <v/>
      </c>
      <c r="C3098" t="str">
        <f>IF(VLOOKUP($A3098,Parts!$A:$AM,C$1,0)="X",T$2,"")</f>
        <v/>
      </c>
      <c r="D3098" t="str">
        <f>IF(VLOOKUP($A3098,Parts!$A:$AM,D$1,0)="X",U$2,"")</f>
        <v/>
      </c>
      <c r="E3098" t="str">
        <f>IF(VLOOKUP($A3098,Parts!$A:$AM,E$1,0)="X",V$2,"")</f>
        <v/>
      </c>
      <c r="F3098" t="str">
        <f>IF(VLOOKUP($A3098,Parts!$A:$AM,F$1,0)="X",W$2,"")</f>
        <v/>
      </c>
      <c r="G3098" t="str">
        <f>IF(VLOOKUP($A3098,Parts!$A:$AM,G$1,0)="X",X$2,"")</f>
        <v xml:space="preserve">    MODULE
    { name = ModuleTagEngineSolid }
</v>
      </c>
      <c r="H3098" t="str">
        <f>IF(VLOOKUP($A3098,Parts!$A:$AM,H$1,0)="X",Y$2,"")</f>
        <v/>
      </c>
      <c r="I3098" t="str">
        <f>IF(VLOOKUP($A3098,Parts!$A:$AM,I$1,0)="X",Z$2,"")</f>
        <v/>
      </c>
      <c r="J3098" t="str">
        <f>IF(VLOOKUP($A3098,Parts!$A:$AM,J$1,0)="X",AA$2,"")</f>
        <v/>
      </c>
      <c r="K3098" t="str">
        <f>IF(VLOOKUP($A3098,Parts!$A:$AM,K$1,0)="X",AB$2,"")</f>
        <v/>
      </c>
      <c r="L3098" t="str">
        <f>IF(VLOOKUP($A3098,Parts!$A:$AM,L$1,0)="X",AC$2,"")</f>
        <v/>
      </c>
      <c r="M3098" t="str">
        <f>IF(VLOOKUP($A3098,Parts!$A:$AM,M$1,0)="X",AD$2,"")</f>
        <v/>
      </c>
      <c r="N3098" t="str">
        <f>IF(VLOOKUP($A3098,Parts!$A:$AM,N$1,0)="X",AE$2,"")</f>
        <v/>
      </c>
      <c r="O3098" t="str">
        <f>IF(VLOOKUP($A3098,Parts!$A:$AM,O$1,0)="X",AF$2,"")</f>
        <v/>
      </c>
      <c r="P3098" t="str">
        <f t="shared" si="49"/>
        <v xml:space="preserve">    MODULE
    { name = ModuleTagEngineSolid }
</v>
      </c>
    </row>
    <row r="3099" spans="1:16" x14ac:dyDescent="0.25">
      <c r="A3099" t="str">
        <f>Table15[[#This Row],[Name]]</f>
        <v>rn_srmu_nc</v>
      </c>
      <c r="B3099" t="str">
        <f>IF(VLOOKUP($A3099,Parts!$A:$AM,B$1,0)="X",S$2,"")</f>
        <v/>
      </c>
      <c r="C3099" t="str">
        <f>IF(VLOOKUP($A3099,Parts!$A:$AM,C$1,0)="X",T$2,"")</f>
        <v/>
      </c>
      <c r="D3099" t="str">
        <f>IF(VLOOKUP($A3099,Parts!$A:$AM,D$1,0)="X",U$2,"")</f>
        <v/>
      </c>
      <c r="E3099" t="str">
        <f>IF(VLOOKUP($A3099,Parts!$A:$AM,E$1,0)="X",V$2,"")</f>
        <v/>
      </c>
      <c r="F3099" t="str">
        <f>IF(VLOOKUP($A3099,Parts!$A:$AM,F$1,0)="X",W$2,"")</f>
        <v/>
      </c>
      <c r="G3099" t="str">
        <f>IF(VLOOKUP($A3099,Parts!$A:$AM,G$1,0)="X",X$2,"")</f>
        <v xml:space="preserve">    MODULE
    { name = ModuleTagEngineSolid }
</v>
      </c>
      <c r="H3099" t="str">
        <f>IF(VLOOKUP($A3099,Parts!$A:$AM,H$1,0)="X",Y$2,"")</f>
        <v/>
      </c>
      <c r="I3099" t="str">
        <f>IF(VLOOKUP($A3099,Parts!$A:$AM,I$1,0)="X",Z$2,"")</f>
        <v/>
      </c>
      <c r="J3099" t="str">
        <f>IF(VLOOKUP($A3099,Parts!$A:$AM,J$1,0)="X",AA$2,"")</f>
        <v/>
      </c>
      <c r="K3099" t="str">
        <f>IF(VLOOKUP($A3099,Parts!$A:$AM,K$1,0)="X",AB$2,"")</f>
        <v/>
      </c>
      <c r="L3099" t="str">
        <f>IF(VLOOKUP($A3099,Parts!$A:$AM,L$1,0)="X",AC$2,"")</f>
        <v/>
      </c>
      <c r="M3099" t="str">
        <f>IF(VLOOKUP($A3099,Parts!$A:$AM,M$1,0)="X",AD$2,"")</f>
        <v/>
      </c>
      <c r="N3099" t="str">
        <f>IF(VLOOKUP($A3099,Parts!$A:$AM,N$1,0)="X",AE$2,"")</f>
        <v/>
      </c>
      <c r="O3099" t="str">
        <f>IF(VLOOKUP($A3099,Parts!$A:$AM,O$1,0)="X",AF$2,"")</f>
        <v/>
      </c>
      <c r="P3099" t="str">
        <f t="shared" si="49"/>
        <v xml:space="preserve">    MODULE
    { name = ModuleTagEngineSolid }
</v>
      </c>
    </row>
    <row r="3100" spans="1:16" x14ac:dyDescent="0.25">
      <c r="A3100" t="str">
        <f>Table15[[#This Row],[Name]]</f>
        <v>barquetta</v>
      </c>
      <c r="B3100" t="str">
        <f>IF(VLOOKUP($A3100,Parts!$A:$AM,B$1,0)="X",S$2,"")</f>
        <v/>
      </c>
      <c r="C3100" t="str">
        <f>IF(VLOOKUP($A3100,Parts!$A:$AM,C$1,0)="X",T$2,"")</f>
        <v/>
      </c>
      <c r="D3100" t="str">
        <f>IF(VLOOKUP($A3100,Parts!$A:$AM,D$1,0)="X",U$2,"")</f>
        <v/>
      </c>
      <c r="E3100" t="str">
        <f>IF(VLOOKUP($A3100,Parts!$A:$AM,E$1,0)="X",V$2,"")</f>
        <v/>
      </c>
      <c r="F3100" t="str">
        <f>IF(VLOOKUP($A3100,Parts!$A:$AM,F$1,0)="X",W$2,"")</f>
        <v/>
      </c>
      <c r="G3100" t="str">
        <f>IF(VLOOKUP($A3100,Parts!$A:$AM,G$1,0)="X",X$2,"")</f>
        <v/>
      </c>
      <c r="H3100" t="str">
        <f>IF(VLOOKUP($A3100,Parts!$A:$AM,H$1,0)="X",Y$2,"")</f>
        <v/>
      </c>
      <c r="I3100" t="str">
        <f>IF(VLOOKUP($A3100,Parts!$A:$AM,I$1,0)="X",Z$2,"")</f>
        <v/>
      </c>
      <c r="J3100" t="str">
        <f>IF(VLOOKUP($A3100,Parts!$A:$AM,J$1,0)="X",AA$2,"")</f>
        <v/>
      </c>
      <c r="K3100" t="str">
        <f>IF(VLOOKUP($A3100,Parts!$A:$AM,K$1,0)="X",AB$2,"")</f>
        <v/>
      </c>
      <c r="L3100" t="str">
        <f>IF(VLOOKUP($A3100,Parts!$A:$AM,L$1,0)="X",AC$2,"")</f>
        <v/>
      </c>
      <c r="M3100" t="str">
        <f>IF(VLOOKUP($A3100,Parts!$A:$AM,M$1,0)="X",AD$2,"")</f>
        <v/>
      </c>
      <c r="N3100" t="str">
        <f>IF(VLOOKUP($A3100,Parts!$A:$AM,N$1,0)="X",AE$2,"")</f>
        <v/>
      </c>
      <c r="O3100" t="str">
        <f>IF(VLOOKUP($A3100,Parts!$A:$AM,O$1,0)="X",AF$2,"")</f>
        <v/>
      </c>
      <c r="P3100" t="str">
        <f t="shared" si="49"/>
        <v/>
      </c>
    </row>
    <row r="3101" spans="1:16" x14ac:dyDescent="0.25">
      <c r="A3101" t="str">
        <f>Table15[[#This Row],[Name]]</f>
        <v>SSTU-SC-ENG-RD-107X</v>
      </c>
      <c r="B3101" t="str">
        <f>IF(VLOOKUP($A3101,Parts!$A:$AM,B$1,0)="X",S$2,"")</f>
        <v/>
      </c>
      <c r="C3101" t="str">
        <f>IF(VLOOKUP($A3101,Parts!$A:$AM,C$1,0)="X",T$2,"")</f>
        <v/>
      </c>
      <c r="D3101" t="str">
        <f>IF(VLOOKUP($A3101,Parts!$A:$AM,D$1,0)="X",U$2,"")</f>
        <v/>
      </c>
      <c r="E3101" t="str">
        <f>IF(VLOOKUP($A3101,Parts!$A:$AM,E$1,0)="X",V$2,"")</f>
        <v/>
      </c>
      <c r="F3101" t="str">
        <f>IF(VLOOKUP($A3101,Parts!$A:$AM,F$1,0)="X",W$2,"")</f>
        <v xml:space="preserve">    MODULE
    { name = ModuleTagEngineLiquidTurbo }
</v>
      </c>
      <c r="G3101" t="str">
        <f>IF(VLOOKUP($A3101,Parts!$A:$AM,G$1,0)="X",X$2,"")</f>
        <v/>
      </c>
      <c r="H3101" t="str">
        <f>IF(VLOOKUP($A3101,Parts!$A:$AM,H$1,0)="X",Y$2,"")</f>
        <v/>
      </c>
      <c r="I3101" t="str">
        <f>IF(VLOOKUP($A3101,Parts!$A:$AM,I$1,0)="X",Z$2,"")</f>
        <v/>
      </c>
      <c r="J3101" t="str">
        <f>IF(VLOOKUP($A3101,Parts!$A:$AM,J$1,0)="X",AA$2,"")</f>
        <v/>
      </c>
      <c r="K3101" t="str">
        <f>IF(VLOOKUP($A3101,Parts!$A:$AM,K$1,0)="X",AB$2,"")</f>
        <v/>
      </c>
      <c r="L3101" t="str">
        <f>IF(VLOOKUP($A3101,Parts!$A:$AM,L$1,0)="X",AC$2,"")</f>
        <v/>
      </c>
      <c r="M3101" t="str">
        <f>IF(VLOOKUP($A3101,Parts!$A:$AM,M$1,0)="X",AD$2,"")</f>
        <v/>
      </c>
      <c r="N3101" t="str">
        <f>IF(VLOOKUP($A3101,Parts!$A:$AM,N$1,0)="X",AE$2,"")</f>
        <v/>
      </c>
      <c r="O3101" t="str">
        <f>IF(VLOOKUP($A3101,Parts!$A:$AM,O$1,0)="X",AF$2,"")</f>
        <v/>
      </c>
      <c r="P3101" t="str">
        <f t="shared" si="49"/>
        <v xml:space="preserve">    MODULE
    { name = ModuleTagEngineLiquidTurbo }
</v>
      </c>
    </row>
    <row r="3102" spans="1:16" x14ac:dyDescent="0.25">
      <c r="A3102" t="str">
        <f>Table15[[#This Row],[Name]]</f>
        <v>SSTU-SC-ENG-RD-108A</v>
      </c>
      <c r="B3102" t="str">
        <f>IF(VLOOKUP($A3102,Parts!$A:$AM,B$1,0)="X",S$2,"")</f>
        <v/>
      </c>
      <c r="C3102" t="str">
        <f>IF(VLOOKUP($A3102,Parts!$A:$AM,C$1,0)="X",T$2,"")</f>
        <v/>
      </c>
      <c r="D3102" t="str">
        <f>IF(VLOOKUP($A3102,Parts!$A:$AM,D$1,0)="X",U$2,"")</f>
        <v/>
      </c>
      <c r="E3102" t="str">
        <f>IF(VLOOKUP($A3102,Parts!$A:$AM,E$1,0)="X",V$2,"")</f>
        <v/>
      </c>
      <c r="F3102" t="str">
        <f>IF(VLOOKUP($A3102,Parts!$A:$AM,F$1,0)="X",W$2,"")</f>
        <v xml:space="preserve">    MODULE
    { name = ModuleTagEngineLiquidTurbo }
</v>
      </c>
      <c r="G3102" t="str">
        <f>IF(VLOOKUP($A3102,Parts!$A:$AM,G$1,0)="X",X$2,"")</f>
        <v/>
      </c>
      <c r="H3102" t="str">
        <f>IF(VLOOKUP($A3102,Parts!$A:$AM,H$1,0)="X",Y$2,"")</f>
        <v/>
      </c>
      <c r="I3102" t="str">
        <f>IF(VLOOKUP($A3102,Parts!$A:$AM,I$1,0)="X",Z$2,"")</f>
        <v/>
      </c>
      <c r="J3102" t="str">
        <f>IF(VLOOKUP($A3102,Parts!$A:$AM,J$1,0)="X",AA$2,"")</f>
        <v/>
      </c>
      <c r="K3102" t="str">
        <f>IF(VLOOKUP($A3102,Parts!$A:$AM,K$1,0)="X",AB$2,"")</f>
        <v/>
      </c>
      <c r="L3102" t="str">
        <f>IF(VLOOKUP($A3102,Parts!$A:$AM,L$1,0)="X",AC$2,"")</f>
        <v/>
      </c>
      <c r="M3102" t="str">
        <f>IF(VLOOKUP($A3102,Parts!$A:$AM,M$1,0)="X",AD$2,"")</f>
        <v/>
      </c>
      <c r="N3102" t="str">
        <f>IF(VLOOKUP($A3102,Parts!$A:$AM,N$1,0)="X",AE$2,"")</f>
        <v/>
      </c>
      <c r="O3102" t="str">
        <f>IF(VLOOKUP($A3102,Parts!$A:$AM,O$1,0)="X",AF$2,"")</f>
        <v/>
      </c>
      <c r="P3102" t="str">
        <f t="shared" si="49"/>
        <v xml:space="preserve">    MODULE
    { name = ModuleTagEngineLiquidTurbo }
</v>
      </c>
    </row>
    <row r="3103" spans="1:16" x14ac:dyDescent="0.25">
      <c r="A3103" t="str">
        <f>Table15[[#This Row],[Name]]</f>
        <v>SSTU-SC-ENG-RD-180</v>
      </c>
      <c r="B3103" t="str">
        <f>IF(VLOOKUP($A3103,Parts!$A:$AM,B$1,0)="X",S$2,"")</f>
        <v/>
      </c>
      <c r="C3103" t="str">
        <f>IF(VLOOKUP($A3103,Parts!$A:$AM,C$1,0)="X",T$2,"")</f>
        <v/>
      </c>
      <c r="D3103" t="str">
        <f>IF(VLOOKUP($A3103,Parts!$A:$AM,D$1,0)="X",U$2,"")</f>
        <v/>
      </c>
      <c r="E3103" t="str">
        <f>IF(VLOOKUP($A3103,Parts!$A:$AM,E$1,0)="X",V$2,"")</f>
        <v/>
      </c>
      <c r="F3103" t="str">
        <f>IF(VLOOKUP($A3103,Parts!$A:$AM,F$1,0)="X",W$2,"")</f>
        <v xml:space="preserve">    MODULE
    { name = ModuleTagEngineLiquidTurbo }
</v>
      </c>
      <c r="G3103" t="str">
        <f>IF(VLOOKUP($A3103,Parts!$A:$AM,G$1,0)="X",X$2,"")</f>
        <v/>
      </c>
      <c r="H3103" t="str">
        <f>IF(VLOOKUP($A3103,Parts!$A:$AM,H$1,0)="X",Y$2,"")</f>
        <v/>
      </c>
      <c r="I3103" t="str">
        <f>IF(VLOOKUP($A3103,Parts!$A:$AM,I$1,0)="X",Z$2,"")</f>
        <v/>
      </c>
      <c r="J3103" t="str">
        <f>IF(VLOOKUP($A3103,Parts!$A:$AM,J$1,0)="X",AA$2,"")</f>
        <v/>
      </c>
      <c r="K3103" t="str">
        <f>IF(VLOOKUP($A3103,Parts!$A:$AM,K$1,0)="X",AB$2,"")</f>
        <v/>
      </c>
      <c r="L3103" t="str">
        <f>IF(VLOOKUP($A3103,Parts!$A:$AM,L$1,0)="X",AC$2,"")</f>
        <v/>
      </c>
      <c r="M3103" t="str">
        <f>IF(VLOOKUP($A3103,Parts!$A:$AM,M$1,0)="X",AD$2,"")</f>
        <v/>
      </c>
      <c r="N3103" t="str">
        <f>IF(VLOOKUP($A3103,Parts!$A:$AM,N$1,0)="X",AE$2,"")</f>
        <v/>
      </c>
      <c r="O3103" t="str">
        <f>IF(VLOOKUP($A3103,Parts!$A:$AM,O$1,0)="X",AF$2,"")</f>
        <v/>
      </c>
      <c r="P3103" t="str">
        <f t="shared" si="49"/>
        <v xml:space="preserve">    MODULE
    { name = ModuleTagEngineLiquidTurbo }
</v>
      </c>
    </row>
    <row r="3104" spans="1:16" x14ac:dyDescent="0.25">
      <c r="A3104" t="str">
        <f>Table15[[#This Row],[Name]]</f>
        <v>SXTMTVGirderOpenMedium</v>
      </c>
      <c r="B3104" t="str">
        <f>IF(VLOOKUP($A3104,Parts!$A:$AM,B$1,0)="X",S$2,"")</f>
        <v/>
      </c>
      <c r="C3104" t="str">
        <f>IF(VLOOKUP($A3104,Parts!$A:$AM,C$1,0)="X",T$2,"")</f>
        <v/>
      </c>
      <c r="D3104" t="str">
        <f>IF(VLOOKUP($A3104,Parts!$A:$AM,D$1,0)="X",U$2,"")</f>
        <v/>
      </c>
      <c r="E3104" t="str">
        <f>IF(VLOOKUP($A3104,Parts!$A:$AM,E$1,0)="X",V$2,"")</f>
        <v/>
      </c>
      <c r="F3104" t="str">
        <f>IF(VLOOKUP($A3104,Parts!$A:$AM,F$1,0)="X",W$2,"")</f>
        <v/>
      </c>
      <c r="G3104" t="str">
        <f>IF(VLOOKUP($A3104,Parts!$A:$AM,G$1,0)="X",X$2,"")</f>
        <v/>
      </c>
      <c r="H3104" t="str">
        <f>IF(VLOOKUP($A3104,Parts!$A:$AM,H$1,0)="X",Y$2,"")</f>
        <v/>
      </c>
      <c r="I3104" t="str">
        <f>IF(VLOOKUP($A3104,Parts!$A:$AM,I$1,0)="X",Z$2,"")</f>
        <v/>
      </c>
      <c r="J3104" t="str">
        <f>IF(VLOOKUP($A3104,Parts!$A:$AM,J$1,0)="X",AA$2,"")</f>
        <v/>
      </c>
      <c r="K3104" t="str">
        <f>IF(VLOOKUP($A3104,Parts!$A:$AM,K$1,0)="X",AB$2,"")</f>
        <v/>
      </c>
      <c r="L3104" t="str">
        <f>IF(VLOOKUP($A3104,Parts!$A:$AM,L$1,0)="X",AC$2,"")</f>
        <v/>
      </c>
      <c r="M3104" t="str">
        <f>IF(VLOOKUP($A3104,Parts!$A:$AM,M$1,0)="X",AD$2,"")</f>
        <v/>
      </c>
      <c r="N3104" t="str">
        <f>IF(VLOOKUP($A3104,Parts!$A:$AM,N$1,0)="X",AE$2,"")</f>
        <v/>
      </c>
      <c r="O3104" t="str">
        <f>IF(VLOOKUP($A3104,Parts!$A:$AM,O$1,0)="X",AF$2,"")</f>
        <v/>
      </c>
      <c r="P3104" t="str">
        <f t="shared" si="49"/>
        <v/>
      </c>
    </row>
    <row r="3105" spans="1:16" x14ac:dyDescent="0.25">
      <c r="A3105" t="str">
        <f>Table15[[#This Row],[Name]]</f>
        <v>SSTU-SC-ENG-RL10A-3</v>
      </c>
      <c r="B3105" t="str">
        <f>IF(VLOOKUP($A3105,Parts!$A:$AM,B$1,0)="X",S$2,"")</f>
        <v/>
      </c>
      <c r="C3105" t="str">
        <f>IF(VLOOKUP($A3105,Parts!$A:$AM,C$1,0)="X",T$2,"")</f>
        <v/>
      </c>
      <c r="D3105" t="str">
        <f>IF(VLOOKUP($A3105,Parts!$A:$AM,D$1,0)="X",U$2,"")</f>
        <v/>
      </c>
      <c r="E3105" t="str">
        <f>IF(VLOOKUP($A3105,Parts!$A:$AM,E$1,0)="X",V$2,"")</f>
        <v/>
      </c>
      <c r="F3105" t="str">
        <f>IF(VLOOKUP($A3105,Parts!$A:$AM,F$1,0)="X",W$2,"")</f>
        <v xml:space="preserve">    MODULE
    { name = ModuleTagEngineLiquidTurbo }
</v>
      </c>
      <c r="G3105" t="str">
        <f>IF(VLOOKUP($A3105,Parts!$A:$AM,G$1,0)="X",X$2,"")</f>
        <v/>
      </c>
      <c r="H3105" t="str">
        <f>IF(VLOOKUP($A3105,Parts!$A:$AM,H$1,0)="X",Y$2,"")</f>
        <v/>
      </c>
      <c r="I3105" t="str">
        <f>IF(VLOOKUP($A3105,Parts!$A:$AM,I$1,0)="X",Z$2,"")</f>
        <v/>
      </c>
      <c r="J3105" t="str">
        <f>IF(VLOOKUP($A3105,Parts!$A:$AM,J$1,0)="X",AA$2,"")</f>
        <v/>
      </c>
      <c r="K3105" t="str">
        <f>IF(VLOOKUP($A3105,Parts!$A:$AM,K$1,0)="X",AB$2,"")</f>
        <v/>
      </c>
      <c r="L3105" t="str">
        <f>IF(VLOOKUP($A3105,Parts!$A:$AM,L$1,0)="X",AC$2,"")</f>
        <v/>
      </c>
      <c r="M3105" t="str">
        <f>IF(VLOOKUP($A3105,Parts!$A:$AM,M$1,0)="X",AD$2,"")</f>
        <v/>
      </c>
      <c r="N3105" t="str">
        <f>IF(VLOOKUP($A3105,Parts!$A:$AM,N$1,0)="X",AE$2,"")</f>
        <v/>
      </c>
      <c r="O3105" t="str">
        <f>IF(VLOOKUP($A3105,Parts!$A:$AM,O$1,0)="X",AF$2,"")</f>
        <v xml:space="preserve">    MODULE
    { name = ModuleTagHydrolox }
</v>
      </c>
      <c r="P3105" t="str">
        <f t="shared" si="49"/>
        <v xml:space="preserve">    MODULE
    { name = ModuleTagEngineLiquidTurbo }
    MODULE
    { name = ModuleTagHydrolox }
</v>
      </c>
    </row>
    <row r="3106" spans="1:16" x14ac:dyDescent="0.25">
      <c r="A3106" t="str">
        <f>Table15[[#This Row],[Name]]</f>
        <v>SSTU-SC-ENG-RL10A-4</v>
      </c>
      <c r="B3106" t="str">
        <f>IF(VLOOKUP($A3106,Parts!$A:$AM,B$1,0)="X",S$2,"")</f>
        <v/>
      </c>
      <c r="C3106" t="str">
        <f>IF(VLOOKUP($A3106,Parts!$A:$AM,C$1,0)="X",T$2,"")</f>
        <v/>
      </c>
      <c r="D3106" t="str">
        <f>IF(VLOOKUP($A3106,Parts!$A:$AM,D$1,0)="X",U$2,"")</f>
        <v/>
      </c>
      <c r="E3106" t="str">
        <f>IF(VLOOKUP($A3106,Parts!$A:$AM,E$1,0)="X",V$2,"")</f>
        <v/>
      </c>
      <c r="F3106" t="str">
        <f>IF(VLOOKUP($A3106,Parts!$A:$AM,F$1,0)="X",W$2,"")</f>
        <v xml:space="preserve">    MODULE
    { name = ModuleTagEngineLiquidTurbo }
</v>
      </c>
      <c r="G3106" t="str">
        <f>IF(VLOOKUP($A3106,Parts!$A:$AM,G$1,0)="X",X$2,"")</f>
        <v/>
      </c>
      <c r="H3106" t="str">
        <f>IF(VLOOKUP($A3106,Parts!$A:$AM,H$1,0)="X",Y$2,"")</f>
        <v/>
      </c>
      <c r="I3106" t="str">
        <f>IF(VLOOKUP($A3106,Parts!$A:$AM,I$1,0)="X",Z$2,"")</f>
        <v/>
      </c>
      <c r="J3106" t="str">
        <f>IF(VLOOKUP($A3106,Parts!$A:$AM,J$1,0)="X",AA$2,"")</f>
        <v/>
      </c>
      <c r="K3106" t="str">
        <f>IF(VLOOKUP($A3106,Parts!$A:$AM,K$1,0)="X",AB$2,"")</f>
        <v/>
      </c>
      <c r="L3106" t="str">
        <f>IF(VLOOKUP($A3106,Parts!$A:$AM,L$1,0)="X",AC$2,"")</f>
        <v/>
      </c>
      <c r="M3106" t="str">
        <f>IF(VLOOKUP($A3106,Parts!$A:$AM,M$1,0)="X",AD$2,"")</f>
        <v/>
      </c>
      <c r="N3106" t="str">
        <f>IF(VLOOKUP($A3106,Parts!$A:$AM,N$1,0)="X",AE$2,"")</f>
        <v/>
      </c>
      <c r="O3106" t="str">
        <f>IF(VLOOKUP($A3106,Parts!$A:$AM,O$1,0)="X",AF$2,"")</f>
        <v xml:space="preserve">    MODULE
    { name = ModuleTagHydrolox }
</v>
      </c>
      <c r="P3106" t="str">
        <f t="shared" si="49"/>
        <v xml:space="preserve">    MODULE
    { name = ModuleTagEngineLiquidTurbo }
    MODULE
    { name = ModuleTagHydrolox }
</v>
      </c>
    </row>
    <row r="3107" spans="1:16" x14ac:dyDescent="0.25">
      <c r="A3107" t="str">
        <f>Table15[[#This Row],[Name]]</f>
        <v>SSTU-SC-ENG-RL10A-5</v>
      </c>
      <c r="B3107" t="str">
        <f>IF(VLOOKUP($A3107,Parts!$A:$AM,B$1,0)="X",S$2,"")</f>
        <v/>
      </c>
      <c r="C3107" t="str">
        <f>IF(VLOOKUP($A3107,Parts!$A:$AM,C$1,0)="X",T$2,"")</f>
        <v/>
      </c>
      <c r="D3107" t="str">
        <f>IF(VLOOKUP($A3107,Parts!$A:$AM,D$1,0)="X",U$2,"")</f>
        <v/>
      </c>
      <c r="E3107" t="str">
        <f>IF(VLOOKUP($A3107,Parts!$A:$AM,E$1,0)="X",V$2,"")</f>
        <v/>
      </c>
      <c r="F3107" t="str">
        <f>IF(VLOOKUP($A3107,Parts!$A:$AM,F$1,0)="X",W$2,"")</f>
        <v xml:space="preserve">    MODULE
    { name = ModuleTagEngineLiquidTurbo }
</v>
      </c>
      <c r="G3107" t="str">
        <f>IF(VLOOKUP($A3107,Parts!$A:$AM,G$1,0)="X",X$2,"")</f>
        <v/>
      </c>
      <c r="H3107" t="str">
        <f>IF(VLOOKUP($A3107,Parts!$A:$AM,H$1,0)="X",Y$2,"")</f>
        <v/>
      </c>
      <c r="I3107" t="str">
        <f>IF(VLOOKUP($A3107,Parts!$A:$AM,I$1,0)="X",Z$2,"")</f>
        <v/>
      </c>
      <c r="J3107" t="str">
        <f>IF(VLOOKUP($A3107,Parts!$A:$AM,J$1,0)="X",AA$2,"")</f>
        <v/>
      </c>
      <c r="K3107" t="str">
        <f>IF(VLOOKUP($A3107,Parts!$A:$AM,K$1,0)="X",AB$2,"")</f>
        <v/>
      </c>
      <c r="L3107" t="str">
        <f>IF(VLOOKUP($A3107,Parts!$A:$AM,L$1,0)="X",AC$2,"")</f>
        <v/>
      </c>
      <c r="M3107" t="str">
        <f>IF(VLOOKUP($A3107,Parts!$A:$AM,M$1,0)="X",AD$2,"")</f>
        <v/>
      </c>
      <c r="N3107" t="str">
        <f>IF(VLOOKUP($A3107,Parts!$A:$AM,N$1,0)="X",AE$2,"")</f>
        <v/>
      </c>
      <c r="O3107" t="str">
        <f>IF(VLOOKUP($A3107,Parts!$A:$AM,O$1,0)="X",AF$2,"")</f>
        <v xml:space="preserve">    MODULE
    { name = ModuleTagHydrolox }
</v>
      </c>
      <c r="P3107" t="str">
        <f t="shared" si="49"/>
        <v xml:space="preserve">    MODULE
    { name = ModuleTagEngineLiquidTurbo }
    MODULE
    { name = ModuleTagHydrolox }
</v>
      </c>
    </row>
    <row r="3108" spans="1:16" x14ac:dyDescent="0.25">
      <c r="A3108" t="str">
        <f>Table15[[#This Row],[Name]]</f>
        <v>SSTU-SC-ENG-RL10B-2</v>
      </c>
      <c r="B3108" t="str">
        <f>IF(VLOOKUP($A3108,Parts!$A:$AM,B$1,0)="X",S$2,"")</f>
        <v/>
      </c>
      <c r="C3108" t="str">
        <f>IF(VLOOKUP($A3108,Parts!$A:$AM,C$1,0)="X",T$2,"")</f>
        <v/>
      </c>
      <c r="D3108" t="str">
        <f>IF(VLOOKUP($A3108,Parts!$A:$AM,D$1,0)="X",U$2,"")</f>
        <v/>
      </c>
      <c r="E3108" t="str">
        <f>IF(VLOOKUP($A3108,Parts!$A:$AM,E$1,0)="X",V$2,"")</f>
        <v/>
      </c>
      <c r="F3108" t="str">
        <f>IF(VLOOKUP($A3108,Parts!$A:$AM,F$1,0)="X",W$2,"")</f>
        <v xml:space="preserve">    MODULE
    { name = ModuleTagEngineLiquidTurbo }
</v>
      </c>
      <c r="G3108" t="str">
        <f>IF(VLOOKUP($A3108,Parts!$A:$AM,G$1,0)="X",X$2,"")</f>
        <v/>
      </c>
      <c r="H3108" t="str">
        <f>IF(VLOOKUP($A3108,Parts!$A:$AM,H$1,0)="X",Y$2,"")</f>
        <v/>
      </c>
      <c r="I3108" t="str">
        <f>IF(VLOOKUP($A3108,Parts!$A:$AM,I$1,0)="X",Z$2,"")</f>
        <v/>
      </c>
      <c r="J3108" t="str">
        <f>IF(VLOOKUP($A3108,Parts!$A:$AM,J$1,0)="X",AA$2,"")</f>
        <v/>
      </c>
      <c r="K3108" t="str">
        <f>IF(VLOOKUP($A3108,Parts!$A:$AM,K$1,0)="X",AB$2,"")</f>
        <v/>
      </c>
      <c r="L3108" t="str">
        <f>IF(VLOOKUP($A3108,Parts!$A:$AM,L$1,0)="X",AC$2,"")</f>
        <v/>
      </c>
      <c r="M3108" t="str">
        <f>IF(VLOOKUP($A3108,Parts!$A:$AM,M$1,0)="X",AD$2,"")</f>
        <v/>
      </c>
      <c r="N3108" t="str">
        <f>IF(VLOOKUP($A3108,Parts!$A:$AM,N$1,0)="X",AE$2,"")</f>
        <v/>
      </c>
      <c r="O3108" t="str">
        <f>IF(VLOOKUP($A3108,Parts!$A:$AM,O$1,0)="X",AF$2,"")</f>
        <v xml:space="preserve">    MODULE
    { name = ModuleTagHydrolox }
</v>
      </c>
      <c r="P3108" t="str">
        <f t="shared" si="49"/>
        <v xml:space="preserve">    MODULE
    { name = ModuleTagEngineLiquidTurbo }
    MODULE
    { name = ModuleTagHydrolox }
</v>
      </c>
    </row>
    <row r="3109" spans="1:16" x14ac:dyDescent="0.25">
      <c r="A3109" t="str">
        <f>Table15[[#This Row],[Name]]</f>
        <v>SSTU-SC-ENG-RS-25</v>
      </c>
      <c r="B3109" t="str">
        <f>IF(VLOOKUP($A3109,Parts!$A:$AM,B$1,0)="X",S$2,"")</f>
        <v/>
      </c>
      <c r="C3109" t="str">
        <f>IF(VLOOKUP($A3109,Parts!$A:$AM,C$1,0)="X",T$2,"")</f>
        <v/>
      </c>
      <c r="D3109" t="str">
        <f>IF(VLOOKUP($A3109,Parts!$A:$AM,D$1,0)="X",U$2,"")</f>
        <v/>
      </c>
      <c r="E3109" t="str">
        <f>IF(VLOOKUP($A3109,Parts!$A:$AM,E$1,0)="X",V$2,"")</f>
        <v/>
      </c>
      <c r="F3109" t="str">
        <f>IF(VLOOKUP($A3109,Parts!$A:$AM,F$1,0)="X",W$2,"")</f>
        <v xml:space="preserve">    MODULE
    { name = ModuleTagEngineLiquidTurbo }
</v>
      </c>
      <c r="G3109" t="str">
        <f>IF(VLOOKUP($A3109,Parts!$A:$AM,G$1,0)="X",X$2,"")</f>
        <v/>
      </c>
      <c r="H3109" t="str">
        <f>IF(VLOOKUP($A3109,Parts!$A:$AM,H$1,0)="X",Y$2,"")</f>
        <v/>
      </c>
      <c r="I3109" t="str">
        <f>IF(VLOOKUP($A3109,Parts!$A:$AM,I$1,0)="X",Z$2,"")</f>
        <v/>
      </c>
      <c r="J3109" t="str">
        <f>IF(VLOOKUP($A3109,Parts!$A:$AM,J$1,0)="X",AA$2,"")</f>
        <v/>
      </c>
      <c r="K3109" t="str">
        <f>IF(VLOOKUP($A3109,Parts!$A:$AM,K$1,0)="X",AB$2,"")</f>
        <v/>
      </c>
      <c r="L3109" t="str">
        <f>IF(VLOOKUP($A3109,Parts!$A:$AM,L$1,0)="X",AC$2,"")</f>
        <v/>
      </c>
      <c r="M3109" t="str">
        <f>IF(VLOOKUP($A3109,Parts!$A:$AM,M$1,0)="X",AD$2,"")</f>
        <v/>
      </c>
      <c r="N3109" t="str">
        <f>IF(VLOOKUP($A3109,Parts!$A:$AM,N$1,0)="X",AE$2,"")</f>
        <v/>
      </c>
      <c r="O3109" t="str">
        <f>IF(VLOOKUP($A3109,Parts!$A:$AM,O$1,0)="X",AF$2,"")</f>
        <v xml:space="preserve">    MODULE
    { name = ModuleTagHydrolox }
</v>
      </c>
      <c r="P3109" t="str">
        <f t="shared" si="49"/>
        <v xml:space="preserve">    MODULE
    { name = ModuleTagEngineLiquidTurbo }
    MODULE
    { name = ModuleTagHydrolox }
</v>
      </c>
    </row>
    <row r="3110" spans="1:16" x14ac:dyDescent="0.25">
      <c r="A3110" t="str">
        <f>Table15[[#This Row],[Name]]</f>
        <v>SSTU-SC-ENG-RS-68</v>
      </c>
      <c r="B3110" t="str">
        <f>IF(VLOOKUP($A3110,Parts!$A:$AM,B$1,0)="X",S$2,"")</f>
        <v/>
      </c>
      <c r="C3110" t="str">
        <f>IF(VLOOKUP($A3110,Parts!$A:$AM,C$1,0)="X",T$2,"")</f>
        <v/>
      </c>
      <c r="D3110" t="str">
        <f>IF(VLOOKUP($A3110,Parts!$A:$AM,D$1,0)="X",U$2,"")</f>
        <v/>
      </c>
      <c r="E3110" t="str">
        <f>IF(VLOOKUP($A3110,Parts!$A:$AM,E$1,0)="X",V$2,"")</f>
        <v/>
      </c>
      <c r="F3110" t="str">
        <f>IF(VLOOKUP($A3110,Parts!$A:$AM,F$1,0)="X",W$2,"")</f>
        <v xml:space="preserve">    MODULE
    { name = ModuleTagEngineLiquidTurbo }
</v>
      </c>
      <c r="G3110" t="str">
        <f>IF(VLOOKUP($A3110,Parts!$A:$AM,G$1,0)="X",X$2,"")</f>
        <v/>
      </c>
      <c r="H3110" t="str">
        <f>IF(VLOOKUP($A3110,Parts!$A:$AM,H$1,0)="X",Y$2,"")</f>
        <v/>
      </c>
      <c r="I3110" t="str">
        <f>IF(VLOOKUP($A3110,Parts!$A:$AM,I$1,0)="X",Z$2,"")</f>
        <v/>
      </c>
      <c r="J3110" t="str">
        <f>IF(VLOOKUP($A3110,Parts!$A:$AM,J$1,0)="X",AA$2,"")</f>
        <v/>
      </c>
      <c r="K3110" t="str">
        <f>IF(VLOOKUP($A3110,Parts!$A:$AM,K$1,0)="X",AB$2,"")</f>
        <v/>
      </c>
      <c r="L3110" t="str">
        <f>IF(VLOOKUP($A3110,Parts!$A:$AM,L$1,0)="X",AC$2,"")</f>
        <v/>
      </c>
      <c r="M3110" t="str">
        <f>IF(VLOOKUP($A3110,Parts!$A:$AM,M$1,0)="X",AD$2,"")</f>
        <v/>
      </c>
      <c r="N3110" t="str">
        <f>IF(VLOOKUP($A3110,Parts!$A:$AM,N$1,0)="X",AE$2,"")</f>
        <v/>
      </c>
      <c r="O3110" t="str">
        <f>IF(VLOOKUP($A3110,Parts!$A:$AM,O$1,0)="X",AF$2,"")</f>
        <v xml:space="preserve">    MODULE
    { name = ModuleTagHydrolox }
</v>
      </c>
      <c r="P3110" t="str">
        <f t="shared" si="49"/>
        <v xml:space="preserve">    MODULE
    { name = ModuleTagEngineLiquidTurbo }
    MODULE
    { name = ModuleTagHydrolox }
</v>
      </c>
    </row>
    <row r="3111" spans="1:16" x14ac:dyDescent="0.25">
      <c r="A3111" t="str">
        <f>Table15[[#This Row],[Name]]</f>
        <v>SSTU-SC-ENG-SuperDraco</v>
      </c>
      <c r="B3111" t="str">
        <f>IF(VLOOKUP($A3111,Parts!$A:$AM,B$1,0)="X",S$2,"")</f>
        <v/>
      </c>
      <c r="C3111" t="str">
        <f>IF(VLOOKUP($A3111,Parts!$A:$AM,C$1,0)="X",T$2,"")</f>
        <v/>
      </c>
      <c r="D3111" t="str">
        <f>IF(VLOOKUP($A3111,Parts!$A:$AM,D$1,0)="X",U$2,"")</f>
        <v/>
      </c>
      <c r="E3111" t="str">
        <f>IF(VLOOKUP($A3111,Parts!$A:$AM,E$1,0)="X",V$2,"")</f>
        <v xml:space="preserve">    MODULE
    { name = ModuleTagEngineLiquidPF }
</v>
      </c>
      <c r="F3111" t="str">
        <f>IF(VLOOKUP($A3111,Parts!$A:$AM,F$1,0)="X",W$2,"")</f>
        <v/>
      </c>
      <c r="G3111" t="str">
        <f>IF(VLOOKUP($A3111,Parts!$A:$AM,G$1,0)="X",X$2,"")</f>
        <v/>
      </c>
      <c r="H3111" t="str">
        <f>IF(VLOOKUP($A3111,Parts!$A:$AM,H$1,0)="X",Y$2,"")</f>
        <v/>
      </c>
      <c r="I3111" t="str">
        <f>IF(VLOOKUP($A3111,Parts!$A:$AM,I$1,0)="X",Z$2,"")</f>
        <v/>
      </c>
      <c r="J3111" t="str">
        <f>IF(VLOOKUP($A3111,Parts!$A:$AM,J$1,0)="X",AA$2,"")</f>
        <v/>
      </c>
      <c r="K3111" t="str">
        <f>IF(VLOOKUP($A3111,Parts!$A:$AM,K$1,0)="X",AB$2,"")</f>
        <v/>
      </c>
      <c r="L3111" t="str">
        <f>IF(VLOOKUP($A3111,Parts!$A:$AM,L$1,0)="X",AC$2,"")</f>
        <v/>
      </c>
      <c r="M3111" t="str">
        <f>IF(VLOOKUP($A3111,Parts!$A:$AM,M$1,0)="X",AD$2,"")</f>
        <v/>
      </c>
      <c r="N3111" t="str">
        <f>IF(VLOOKUP($A3111,Parts!$A:$AM,N$1,0)="X",AE$2,"")</f>
        <v/>
      </c>
      <c r="O3111" t="str">
        <f>IF(VLOOKUP($A3111,Parts!$A:$AM,O$1,0)="X",AF$2,"")</f>
        <v/>
      </c>
      <c r="P3111" t="str">
        <f t="shared" si="49"/>
        <v xml:space="preserve">    MODULE
    { name = ModuleTagEngineLiquidPF }
</v>
      </c>
    </row>
    <row r="3112" spans="1:16" x14ac:dyDescent="0.25">
      <c r="A3112" t="str">
        <f>Table15[[#This Row],[Name]]</f>
        <v>SSTU-SC-ENG-Vinci</v>
      </c>
      <c r="B3112" t="str">
        <f>IF(VLOOKUP($A3112,Parts!$A:$AM,B$1,0)="X",S$2,"")</f>
        <v/>
      </c>
      <c r="C3112" t="str">
        <f>IF(VLOOKUP($A3112,Parts!$A:$AM,C$1,0)="X",T$2,"")</f>
        <v/>
      </c>
      <c r="D3112" t="str">
        <f>IF(VLOOKUP($A3112,Parts!$A:$AM,D$1,0)="X",U$2,"")</f>
        <v/>
      </c>
      <c r="E3112" t="str">
        <f>IF(VLOOKUP($A3112,Parts!$A:$AM,E$1,0)="X",V$2,"")</f>
        <v/>
      </c>
      <c r="F3112" t="str">
        <f>IF(VLOOKUP($A3112,Parts!$A:$AM,F$1,0)="X",W$2,"")</f>
        <v xml:space="preserve">    MODULE
    { name = ModuleTagEngineLiquidTurbo }
</v>
      </c>
      <c r="G3112" t="str">
        <f>IF(VLOOKUP($A3112,Parts!$A:$AM,G$1,0)="X",X$2,"")</f>
        <v/>
      </c>
      <c r="H3112" t="str">
        <f>IF(VLOOKUP($A3112,Parts!$A:$AM,H$1,0)="X",Y$2,"")</f>
        <v/>
      </c>
      <c r="I3112" t="str">
        <f>IF(VLOOKUP($A3112,Parts!$A:$AM,I$1,0)="X",Z$2,"")</f>
        <v/>
      </c>
      <c r="J3112" t="str">
        <f>IF(VLOOKUP($A3112,Parts!$A:$AM,J$1,0)="X",AA$2,"")</f>
        <v/>
      </c>
      <c r="K3112" t="str">
        <f>IF(VLOOKUP($A3112,Parts!$A:$AM,K$1,0)="X",AB$2,"")</f>
        <v/>
      </c>
      <c r="L3112" t="str">
        <f>IF(VLOOKUP($A3112,Parts!$A:$AM,L$1,0)="X",AC$2,"")</f>
        <v/>
      </c>
      <c r="M3112" t="str">
        <f>IF(VLOOKUP($A3112,Parts!$A:$AM,M$1,0)="X",AD$2,"")</f>
        <v/>
      </c>
      <c r="N3112" t="str">
        <f>IF(VLOOKUP($A3112,Parts!$A:$AM,N$1,0)="X",AE$2,"")</f>
        <v/>
      </c>
      <c r="O3112" t="str">
        <f>IF(VLOOKUP($A3112,Parts!$A:$AM,O$1,0)="X",AF$2,"")</f>
        <v xml:space="preserve">    MODULE
    { name = ModuleTagHydrolox }
</v>
      </c>
      <c r="P3112" t="str">
        <f t="shared" si="49"/>
        <v xml:space="preserve">    MODULE
    { name = ModuleTagEngineLiquidTurbo }
    MODULE
    { name = ModuleTagHydrolox }
</v>
      </c>
    </row>
    <row r="3113" spans="1:16" x14ac:dyDescent="0.25">
      <c r="A3113" t="str">
        <f>Table15[[#This Row],[Name]]</f>
        <v>SSTU-SC-E-WL</v>
      </c>
      <c r="B3113" t="str">
        <f>IF(VLOOKUP($A3113,Parts!$A:$AM,B$1,0)="X",S$2,"")</f>
        <v/>
      </c>
      <c r="C3113" t="str">
        <f>IF(VLOOKUP($A3113,Parts!$A:$AM,C$1,0)="X",T$2,"")</f>
        <v/>
      </c>
      <c r="D3113" t="str">
        <f>IF(VLOOKUP($A3113,Parts!$A:$AM,D$1,0)="X",U$2,"")</f>
        <v/>
      </c>
      <c r="E3113" t="str">
        <f>IF(VLOOKUP($A3113,Parts!$A:$AM,E$1,0)="X",V$2,"")</f>
        <v/>
      </c>
      <c r="F3113" t="str">
        <f>IF(VLOOKUP($A3113,Parts!$A:$AM,F$1,0)="X",W$2,"")</f>
        <v/>
      </c>
      <c r="G3113" t="str">
        <f>IF(VLOOKUP($A3113,Parts!$A:$AM,G$1,0)="X",X$2,"")</f>
        <v/>
      </c>
      <c r="H3113" t="str">
        <f>IF(VLOOKUP($A3113,Parts!$A:$AM,H$1,0)="X",Y$2,"")</f>
        <v/>
      </c>
      <c r="I3113" t="str">
        <f>IF(VLOOKUP($A3113,Parts!$A:$AM,I$1,0)="X",Z$2,"")</f>
        <v/>
      </c>
      <c r="J3113" t="str">
        <f>IF(VLOOKUP($A3113,Parts!$A:$AM,J$1,0)="X",AA$2,"")</f>
        <v/>
      </c>
      <c r="K3113" t="str">
        <f>IF(VLOOKUP($A3113,Parts!$A:$AM,K$1,0)="X",AB$2,"")</f>
        <v/>
      </c>
      <c r="L3113" t="str">
        <f>IF(VLOOKUP($A3113,Parts!$A:$AM,L$1,0)="X",AC$2,"")</f>
        <v/>
      </c>
      <c r="M3113" t="str">
        <f>IF(VLOOKUP($A3113,Parts!$A:$AM,M$1,0)="X",AD$2,"")</f>
        <v/>
      </c>
      <c r="N3113" t="str">
        <f>IF(VLOOKUP($A3113,Parts!$A:$AM,N$1,0)="X",AE$2,"")</f>
        <v/>
      </c>
      <c r="O3113" t="str">
        <f>IF(VLOOKUP($A3113,Parts!$A:$AM,O$1,0)="X",AF$2,"")</f>
        <v/>
      </c>
      <c r="P3113" t="str">
        <f t="shared" si="49"/>
        <v/>
      </c>
    </row>
    <row r="3114" spans="1:16" x14ac:dyDescent="0.25">
      <c r="A3114" t="str">
        <f>Table15[[#This Row],[Name]]</f>
        <v>SSTU-SC-E-WR</v>
      </c>
      <c r="B3114" t="str">
        <f>IF(VLOOKUP($A3114,Parts!$A:$AM,B$1,0)="X",S$2,"")</f>
        <v/>
      </c>
      <c r="C3114" t="str">
        <f>IF(VLOOKUP($A3114,Parts!$A:$AM,C$1,0)="X",T$2,"")</f>
        <v/>
      </c>
      <c r="D3114" t="str">
        <f>IF(VLOOKUP($A3114,Parts!$A:$AM,D$1,0)="X",U$2,"")</f>
        <v/>
      </c>
      <c r="E3114" t="str">
        <f>IF(VLOOKUP($A3114,Parts!$A:$AM,E$1,0)="X",V$2,"")</f>
        <v/>
      </c>
      <c r="F3114" t="str">
        <f>IF(VLOOKUP($A3114,Parts!$A:$AM,F$1,0)="X",W$2,"")</f>
        <v/>
      </c>
      <c r="G3114" t="str">
        <f>IF(VLOOKUP($A3114,Parts!$A:$AM,G$1,0)="X",X$2,"")</f>
        <v/>
      </c>
      <c r="H3114" t="str">
        <f>IF(VLOOKUP($A3114,Parts!$A:$AM,H$1,0)="X",Y$2,"")</f>
        <v/>
      </c>
      <c r="I3114" t="str">
        <f>IF(VLOOKUP($A3114,Parts!$A:$AM,I$1,0)="X",Z$2,"")</f>
        <v/>
      </c>
      <c r="J3114" t="str">
        <f>IF(VLOOKUP($A3114,Parts!$A:$AM,J$1,0)="X",AA$2,"")</f>
        <v/>
      </c>
      <c r="K3114" t="str">
        <f>IF(VLOOKUP($A3114,Parts!$A:$AM,K$1,0)="X",AB$2,"")</f>
        <v/>
      </c>
      <c r="L3114" t="str">
        <f>IF(VLOOKUP($A3114,Parts!$A:$AM,L$1,0)="X",AC$2,"")</f>
        <v/>
      </c>
      <c r="M3114" t="str">
        <f>IF(VLOOKUP($A3114,Parts!$A:$AM,M$1,0)="X",AD$2,"")</f>
        <v/>
      </c>
      <c r="N3114" t="str">
        <f>IF(VLOOKUP($A3114,Parts!$A:$AM,N$1,0)="X",AE$2,"")</f>
        <v/>
      </c>
      <c r="O3114" t="str">
        <f>IF(VLOOKUP($A3114,Parts!$A:$AM,O$1,0)="X",AF$2,"")</f>
        <v/>
      </c>
      <c r="P3114" t="str">
        <f t="shared" si="49"/>
        <v/>
      </c>
    </row>
    <row r="3115" spans="1:16" x14ac:dyDescent="0.25">
      <c r="A3115" t="str">
        <f>Table15[[#This Row],[Name]]</f>
        <v>SSTU-SC-E-WT</v>
      </c>
      <c r="B3115" t="str">
        <f>IF(VLOOKUP($A3115,Parts!$A:$AM,B$1,0)="X",S$2,"")</f>
        <v/>
      </c>
      <c r="C3115" t="str">
        <f>IF(VLOOKUP($A3115,Parts!$A:$AM,C$1,0)="X",T$2,"")</f>
        <v/>
      </c>
      <c r="D3115" t="str">
        <f>IF(VLOOKUP($A3115,Parts!$A:$AM,D$1,0)="X",U$2,"")</f>
        <v/>
      </c>
      <c r="E3115" t="str">
        <f>IF(VLOOKUP($A3115,Parts!$A:$AM,E$1,0)="X",V$2,"")</f>
        <v/>
      </c>
      <c r="F3115" t="str">
        <f>IF(VLOOKUP($A3115,Parts!$A:$AM,F$1,0)="X",W$2,"")</f>
        <v/>
      </c>
      <c r="G3115" t="str">
        <f>IF(VLOOKUP($A3115,Parts!$A:$AM,G$1,0)="X",X$2,"")</f>
        <v/>
      </c>
      <c r="H3115" t="str">
        <f>IF(VLOOKUP($A3115,Parts!$A:$AM,H$1,0)="X",Y$2,"")</f>
        <v/>
      </c>
      <c r="I3115" t="str">
        <f>IF(VLOOKUP($A3115,Parts!$A:$AM,I$1,0)="X",Z$2,"")</f>
        <v/>
      </c>
      <c r="J3115" t="str">
        <f>IF(VLOOKUP($A3115,Parts!$A:$AM,J$1,0)="X",AA$2,"")</f>
        <v/>
      </c>
      <c r="K3115" t="str">
        <f>IF(VLOOKUP($A3115,Parts!$A:$AM,K$1,0)="X",AB$2,"")</f>
        <v/>
      </c>
      <c r="L3115" t="str">
        <f>IF(VLOOKUP($A3115,Parts!$A:$AM,L$1,0)="X",AC$2,"")</f>
        <v/>
      </c>
      <c r="M3115" t="str">
        <f>IF(VLOOKUP($A3115,Parts!$A:$AM,M$1,0)="X",AD$2,"")</f>
        <v/>
      </c>
      <c r="N3115" t="str">
        <f>IF(VLOOKUP($A3115,Parts!$A:$AM,N$1,0)="X",AE$2,"")</f>
        <v/>
      </c>
      <c r="O3115" t="str">
        <f>IF(VLOOKUP($A3115,Parts!$A:$AM,O$1,0)="X",AF$2,"")</f>
        <v/>
      </c>
      <c r="P3115" t="str">
        <f t="shared" si="49"/>
        <v/>
      </c>
    </row>
    <row r="3116" spans="1:16" x14ac:dyDescent="0.25">
      <c r="A3116" t="str">
        <f>Table15[[#This Row],[Name]]</f>
        <v>SSTU-SC-GEN-DP-0P</v>
      </c>
      <c r="B3116" t="str">
        <f>IF(VLOOKUP($A3116,Parts!$A:$AM,B$1,0)="X",S$2,"")</f>
        <v/>
      </c>
      <c r="C3116" t="str">
        <f>IF(VLOOKUP($A3116,Parts!$A:$AM,C$1,0)="X",T$2,"")</f>
        <v/>
      </c>
      <c r="D3116" t="str">
        <f>IF(VLOOKUP($A3116,Parts!$A:$AM,D$1,0)="X",U$2,"")</f>
        <v/>
      </c>
      <c r="E3116" t="str">
        <f>IF(VLOOKUP($A3116,Parts!$A:$AM,E$1,0)="X",V$2,"")</f>
        <v/>
      </c>
      <c r="F3116" t="str">
        <f>IF(VLOOKUP($A3116,Parts!$A:$AM,F$1,0)="X",W$2,"")</f>
        <v/>
      </c>
      <c r="G3116" t="str">
        <f>IF(VLOOKUP($A3116,Parts!$A:$AM,G$1,0)="X",X$2,"")</f>
        <v/>
      </c>
      <c r="H3116" t="str">
        <f>IF(VLOOKUP($A3116,Parts!$A:$AM,H$1,0)="X",Y$2,"")</f>
        <v/>
      </c>
      <c r="I3116" t="str">
        <f>IF(VLOOKUP($A3116,Parts!$A:$AM,I$1,0)="X",Z$2,"")</f>
        <v/>
      </c>
      <c r="J3116" t="str">
        <f>IF(VLOOKUP($A3116,Parts!$A:$AM,J$1,0)="X",AA$2,"")</f>
        <v/>
      </c>
      <c r="K3116" t="str">
        <f>IF(VLOOKUP($A3116,Parts!$A:$AM,K$1,0)="X",AB$2,"")</f>
        <v/>
      </c>
      <c r="L3116" t="str">
        <f>IF(VLOOKUP($A3116,Parts!$A:$AM,L$1,0)="X",AC$2,"")</f>
        <v/>
      </c>
      <c r="M3116" t="str">
        <f>IF(VLOOKUP($A3116,Parts!$A:$AM,M$1,0)="X",AD$2,"")</f>
        <v/>
      </c>
      <c r="N3116" t="str">
        <f>IF(VLOOKUP($A3116,Parts!$A:$AM,N$1,0)="X",AE$2,"")</f>
        <v xml:space="preserve">    MODULE
    { name = ModuleTagDecoupler }
</v>
      </c>
      <c r="O3116" t="str">
        <f>IF(VLOOKUP($A3116,Parts!$A:$AM,O$1,0)="X",AF$2,"")</f>
        <v/>
      </c>
      <c r="P3116" t="str">
        <f t="shared" si="49"/>
        <v xml:space="preserve">    MODULE
    { name = ModuleTagDecoupler }
</v>
      </c>
    </row>
    <row r="3117" spans="1:16" x14ac:dyDescent="0.25">
      <c r="A3117" t="str">
        <f>Table15[[#This Row],[Name]]</f>
        <v>SSTU-SC-GEN-DP-1P</v>
      </c>
      <c r="B3117" t="str">
        <f>IF(VLOOKUP($A3117,Parts!$A:$AM,B$1,0)="X",S$2,"")</f>
        <v/>
      </c>
      <c r="C3117" t="str">
        <f>IF(VLOOKUP($A3117,Parts!$A:$AM,C$1,0)="X",T$2,"")</f>
        <v/>
      </c>
      <c r="D3117" t="str">
        <f>IF(VLOOKUP($A3117,Parts!$A:$AM,D$1,0)="X",U$2,"")</f>
        <v/>
      </c>
      <c r="E3117" t="str">
        <f>IF(VLOOKUP($A3117,Parts!$A:$AM,E$1,0)="X",V$2,"")</f>
        <v/>
      </c>
      <c r="F3117" t="str">
        <f>IF(VLOOKUP($A3117,Parts!$A:$AM,F$1,0)="X",W$2,"")</f>
        <v/>
      </c>
      <c r="G3117" t="str">
        <f>IF(VLOOKUP($A3117,Parts!$A:$AM,G$1,0)="X",X$2,"")</f>
        <v/>
      </c>
      <c r="H3117" t="str">
        <f>IF(VLOOKUP($A3117,Parts!$A:$AM,H$1,0)="X",Y$2,"")</f>
        <v/>
      </c>
      <c r="I3117" t="str">
        <f>IF(VLOOKUP($A3117,Parts!$A:$AM,I$1,0)="X",Z$2,"")</f>
        <v xml:space="preserve">    MODULE
    { name = ModuleTagHumanRated }
</v>
      </c>
      <c r="J3117" t="str">
        <f>IF(VLOOKUP($A3117,Parts!$A:$AM,J$1,0)="X",AA$2,"")</f>
        <v/>
      </c>
      <c r="K3117" t="str">
        <f>IF(VLOOKUP($A3117,Parts!$A:$AM,K$1,0)="X",AB$2,"")</f>
        <v/>
      </c>
      <c r="L3117" t="str">
        <f>IF(VLOOKUP($A3117,Parts!$A:$AM,L$1,0)="X",AC$2,"")</f>
        <v/>
      </c>
      <c r="M3117" t="str">
        <f>IF(VLOOKUP($A3117,Parts!$A:$AM,M$1,0)="X",AD$2,"")</f>
        <v/>
      </c>
      <c r="N3117" t="str">
        <f>IF(VLOOKUP($A3117,Parts!$A:$AM,N$1,0)="X",AE$2,"")</f>
        <v xml:space="preserve">    MODULE
    { name = ModuleTagDecoupler }
</v>
      </c>
      <c r="O3117" t="str">
        <f>IF(VLOOKUP($A3117,Parts!$A:$AM,O$1,0)="X",AF$2,"")</f>
        <v/>
      </c>
      <c r="P3117" t="str">
        <f t="shared" si="49"/>
        <v xml:space="preserve">    MODULE
    { name = ModuleTagHumanRated }
    MODULE
    { name = ModuleTagDecoupler }
</v>
      </c>
    </row>
    <row r="3118" spans="1:16" x14ac:dyDescent="0.25">
      <c r="A3118" t="str">
        <f>Table15[[#This Row],[Name]]</f>
        <v>SSTU-SC-GEN-FR-I</v>
      </c>
      <c r="B3118" t="str">
        <f>IF(VLOOKUP($A3118,Parts!$A:$AM,B$1,0)="X",S$2,"")</f>
        <v/>
      </c>
      <c r="C3118" t="str">
        <f>IF(VLOOKUP($A3118,Parts!$A:$AM,C$1,0)="X",T$2,"")</f>
        <v/>
      </c>
      <c r="D3118" t="str">
        <f>IF(VLOOKUP($A3118,Parts!$A:$AM,D$1,0)="X",U$2,"")</f>
        <v/>
      </c>
      <c r="E3118" t="str">
        <f>IF(VLOOKUP($A3118,Parts!$A:$AM,E$1,0)="X",V$2,"")</f>
        <v/>
      </c>
      <c r="F3118" t="str">
        <f>IF(VLOOKUP($A3118,Parts!$A:$AM,F$1,0)="X",W$2,"")</f>
        <v/>
      </c>
      <c r="G3118" t="str">
        <f>IF(VLOOKUP($A3118,Parts!$A:$AM,G$1,0)="X",X$2,"")</f>
        <v/>
      </c>
      <c r="H3118" t="str">
        <f>IF(VLOOKUP($A3118,Parts!$A:$AM,H$1,0)="X",Y$2,"")</f>
        <v/>
      </c>
      <c r="I3118" t="str">
        <f>IF(VLOOKUP($A3118,Parts!$A:$AM,I$1,0)="X",Z$2,"")</f>
        <v/>
      </c>
      <c r="J3118" t="str">
        <f>IF(VLOOKUP($A3118,Parts!$A:$AM,J$1,0)="X",AA$2,"")</f>
        <v/>
      </c>
      <c r="K3118" t="str">
        <f>IF(VLOOKUP($A3118,Parts!$A:$AM,K$1,0)="X",AB$2,"")</f>
        <v/>
      </c>
      <c r="L3118" t="str">
        <f>IF(VLOOKUP($A3118,Parts!$A:$AM,L$1,0)="X",AC$2,"")</f>
        <v/>
      </c>
      <c r="M3118" t="str">
        <f>IF(VLOOKUP($A3118,Parts!$A:$AM,M$1,0)="X",AD$2,"")</f>
        <v/>
      </c>
      <c r="N3118" t="str">
        <f>IF(VLOOKUP($A3118,Parts!$A:$AM,N$1,0)="X",AE$2,"")</f>
        <v xml:space="preserve">    MODULE
    { name = ModuleTagDecoupler }
</v>
      </c>
      <c r="O3118" t="str">
        <f>IF(VLOOKUP($A3118,Parts!$A:$AM,O$1,0)="X",AF$2,"")</f>
        <v/>
      </c>
      <c r="P3118" t="str">
        <f t="shared" si="49"/>
        <v xml:space="preserve">    MODULE
    { name = ModuleTagDecoupler }
</v>
      </c>
    </row>
    <row r="3119" spans="1:16" x14ac:dyDescent="0.25">
      <c r="A3119" t="str">
        <f>Table15[[#This Row],[Name]]</f>
        <v>SSTU-SC-GEN-FR-N</v>
      </c>
      <c r="B3119" t="str">
        <f>IF(VLOOKUP($A3119,Parts!$A:$AM,B$1,0)="X",S$2,"")</f>
        <v/>
      </c>
      <c r="C3119" t="str">
        <f>IF(VLOOKUP($A3119,Parts!$A:$AM,C$1,0)="X",T$2,"")</f>
        <v/>
      </c>
      <c r="D3119" t="str">
        <f>IF(VLOOKUP($A3119,Parts!$A:$AM,D$1,0)="X",U$2,"")</f>
        <v/>
      </c>
      <c r="E3119" t="str">
        <f>IF(VLOOKUP($A3119,Parts!$A:$AM,E$1,0)="X",V$2,"")</f>
        <v/>
      </c>
      <c r="F3119" t="str">
        <f>IF(VLOOKUP($A3119,Parts!$A:$AM,F$1,0)="X",W$2,"")</f>
        <v/>
      </c>
      <c r="G3119" t="str">
        <f>IF(VLOOKUP($A3119,Parts!$A:$AM,G$1,0)="X",X$2,"")</f>
        <v/>
      </c>
      <c r="H3119" t="str">
        <f>IF(VLOOKUP($A3119,Parts!$A:$AM,H$1,0)="X",Y$2,"")</f>
        <v/>
      </c>
      <c r="I3119" t="str">
        <f>IF(VLOOKUP($A3119,Parts!$A:$AM,I$1,0)="X",Z$2,"")</f>
        <v/>
      </c>
      <c r="J3119" t="str">
        <f>IF(VLOOKUP($A3119,Parts!$A:$AM,J$1,0)="X",AA$2,"")</f>
        <v/>
      </c>
      <c r="K3119" t="str">
        <f>IF(VLOOKUP($A3119,Parts!$A:$AM,K$1,0)="X",AB$2,"")</f>
        <v/>
      </c>
      <c r="L3119" t="str">
        <f>IF(VLOOKUP($A3119,Parts!$A:$AM,L$1,0)="X",AC$2,"")</f>
        <v/>
      </c>
      <c r="M3119" t="str">
        <f>IF(VLOOKUP($A3119,Parts!$A:$AM,M$1,0)="X",AD$2,"")</f>
        <v/>
      </c>
      <c r="N3119" t="str">
        <f>IF(VLOOKUP($A3119,Parts!$A:$AM,N$1,0)="X",AE$2,"")</f>
        <v xml:space="preserve">    MODULE
    { name = ModuleTagDecoupler }
</v>
      </c>
      <c r="O3119" t="str">
        <f>IF(VLOOKUP($A3119,Parts!$A:$AM,O$1,0)="X",AF$2,"")</f>
        <v/>
      </c>
      <c r="P3119" t="str">
        <f t="shared" si="49"/>
        <v xml:space="preserve">    MODULE
    { name = ModuleTagDecoupler }
</v>
      </c>
    </row>
    <row r="3120" spans="1:16" x14ac:dyDescent="0.25">
      <c r="A3120" t="str">
        <f>Table15[[#This Row],[Name]]</f>
        <v>SSTU-SC-GEN-FR-W</v>
      </c>
      <c r="B3120" t="str">
        <f>IF(VLOOKUP($A3120,Parts!$A:$AM,B$1,0)="X",S$2,"")</f>
        <v/>
      </c>
      <c r="C3120" t="str">
        <f>IF(VLOOKUP($A3120,Parts!$A:$AM,C$1,0)="X",T$2,"")</f>
        <v/>
      </c>
      <c r="D3120" t="str">
        <f>IF(VLOOKUP($A3120,Parts!$A:$AM,D$1,0)="X",U$2,"")</f>
        <v/>
      </c>
      <c r="E3120" t="str">
        <f>IF(VLOOKUP($A3120,Parts!$A:$AM,E$1,0)="X",V$2,"")</f>
        <v/>
      </c>
      <c r="F3120" t="str">
        <f>IF(VLOOKUP($A3120,Parts!$A:$AM,F$1,0)="X",W$2,"")</f>
        <v/>
      </c>
      <c r="G3120" t="str">
        <f>IF(VLOOKUP($A3120,Parts!$A:$AM,G$1,0)="X",X$2,"")</f>
        <v/>
      </c>
      <c r="H3120" t="str">
        <f>IF(VLOOKUP($A3120,Parts!$A:$AM,H$1,0)="X",Y$2,"")</f>
        <v/>
      </c>
      <c r="I3120" t="str">
        <f>IF(VLOOKUP($A3120,Parts!$A:$AM,I$1,0)="X",Z$2,"")</f>
        <v/>
      </c>
      <c r="J3120" t="str">
        <f>IF(VLOOKUP($A3120,Parts!$A:$AM,J$1,0)="X",AA$2,"")</f>
        <v/>
      </c>
      <c r="K3120" t="str">
        <f>IF(VLOOKUP($A3120,Parts!$A:$AM,K$1,0)="X",AB$2,"")</f>
        <v/>
      </c>
      <c r="L3120" t="str">
        <f>IF(VLOOKUP($A3120,Parts!$A:$AM,L$1,0)="X",AC$2,"")</f>
        <v/>
      </c>
      <c r="M3120" t="str">
        <f>IF(VLOOKUP($A3120,Parts!$A:$AM,M$1,0)="X",AD$2,"")</f>
        <v/>
      </c>
      <c r="N3120" t="str">
        <f>IF(VLOOKUP($A3120,Parts!$A:$AM,N$1,0)="X",AE$2,"")</f>
        <v xml:space="preserve">    MODULE
    { name = ModuleTagDecoupler }
</v>
      </c>
      <c r="O3120" t="str">
        <f>IF(VLOOKUP($A3120,Parts!$A:$AM,O$1,0)="X",AF$2,"")</f>
        <v/>
      </c>
      <c r="P3120" t="str">
        <f t="shared" si="49"/>
        <v xml:space="preserve">    MODULE
    { name = ModuleTagDecoupler }
</v>
      </c>
    </row>
    <row r="3121" spans="1:16" x14ac:dyDescent="0.25">
      <c r="A3121" t="str">
        <f>Table15[[#This Row],[Name]]</f>
        <v>SSTU-SC-GEN-HGA</v>
      </c>
      <c r="B3121" t="str">
        <f>IF(VLOOKUP($A3121,Parts!$A:$AM,B$1,0)="X",S$2,"")</f>
        <v/>
      </c>
      <c r="C3121" t="str">
        <f>IF(VLOOKUP($A3121,Parts!$A:$AM,C$1,0)="X",T$2,"")</f>
        <v/>
      </c>
      <c r="D3121" t="str">
        <f>IF(VLOOKUP($A3121,Parts!$A:$AM,D$1,0)="X",U$2,"")</f>
        <v/>
      </c>
      <c r="E3121" t="str">
        <f>IF(VLOOKUP($A3121,Parts!$A:$AM,E$1,0)="X",V$2,"")</f>
        <v/>
      </c>
      <c r="F3121" t="str">
        <f>IF(VLOOKUP($A3121,Parts!$A:$AM,F$1,0)="X",W$2,"")</f>
        <v/>
      </c>
      <c r="G3121" t="str">
        <f>IF(VLOOKUP($A3121,Parts!$A:$AM,G$1,0)="X",X$2,"")</f>
        <v/>
      </c>
      <c r="H3121" t="str">
        <f>IF(VLOOKUP($A3121,Parts!$A:$AM,H$1,0)="X",Y$2,"")</f>
        <v/>
      </c>
      <c r="I3121" t="str">
        <f>IF(VLOOKUP($A3121,Parts!$A:$AM,I$1,0)="X",Z$2,"")</f>
        <v/>
      </c>
      <c r="J3121" t="str">
        <f>IF(VLOOKUP($A3121,Parts!$A:$AM,J$1,0)="X",AA$2,"")</f>
        <v/>
      </c>
      <c r="K3121" t="str">
        <f>IF(VLOOKUP($A3121,Parts!$A:$AM,K$1,0)="X",AB$2,"")</f>
        <v/>
      </c>
      <c r="L3121" t="str">
        <f>IF(VLOOKUP($A3121,Parts!$A:$AM,L$1,0)="X",AC$2,"")</f>
        <v/>
      </c>
      <c r="M3121" t="str">
        <f>IF(VLOOKUP($A3121,Parts!$A:$AM,M$1,0)="X",AD$2,"")</f>
        <v/>
      </c>
      <c r="N3121" t="str">
        <f>IF(VLOOKUP($A3121,Parts!$A:$AM,N$1,0)="X",AE$2,"")</f>
        <v/>
      </c>
      <c r="O3121" t="str">
        <f>IF(VLOOKUP($A3121,Parts!$A:$AM,O$1,0)="X",AF$2,"")</f>
        <v/>
      </c>
      <c r="P3121" t="str">
        <f t="shared" si="49"/>
        <v/>
      </c>
    </row>
    <row r="3122" spans="1:16" x14ac:dyDescent="0.25">
      <c r="A3122" t="str">
        <f>Table15[[#This Row],[Name]]</f>
        <v>SSTU-SC-GEN-IPA-N</v>
      </c>
      <c r="B3122" t="str">
        <f>IF(VLOOKUP($A3122,Parts!$A:$AM,B$1,0)="X",S$2,"")</f>
        <v/>
      </c>
      <c r="C3122" t="str">
        <f>IF(VLOOKUP($A3122,Parts!$A:$AM,C$1,0)="X",T$2,"")</f>
        <v/>
      </c>
      <c r="D3122" t="str">
        <f>IF(VLOOKUP($A3122,Parts!$A:$AM,D$1,0)="X",U$2,"")</f>
        <v/>
      </c>
      <c r="E3122" t="str">
        <f>IF(VLOOKUP($A3122,Parts!$A:$AM,E$1,0)="X",V$2,"")</f>
        <v/>
      </c>
      <c r="F3122" t="str">
        <f>IF(VLOOKUP($A3122,Parts!$A:$AM,F$1,0)="X",W$2,"")</f>
        <v/>
      </c>
      <c r="G3122" t="str">
        <f>IF(VLOOKUP($A3122,Parts!$A:$AM,G$1,0)="X",X$2,"")</f>
        <v/>
      </c>
      <c r="H3122" t="str">
        <f>IF(VLOOKUP($A3122,Parts!$A:$AM,H$1,0)="X",Y$2,"")</f>
        <v/>
      </c>
      <c r="I3122" t="str">
        <f>IF(VLOOKUP($A3122,Parts!$A:$AM,I$1,0)="X",Z$2,"")</f>
        <v/>
      </c>
      <c r="J3122" t="str">
        <f>IF(VLOOKUP($A3122,Parts!$A:$AM,J$1,0)="X",AA$2,"")</f>
        <v/>
      </c>
      <c r="K3122" t="str">
        <f>IF(VLOOKUP($A3122,Parts!$A:$AM,K$1,0)="X",AB$2,"")</f>
        <v/>
      </c>
      <c r="L3122" t="str">
        <f>IF(VLOOKUP($A3122,Parts!$A:$AM,L$1,0)="X",AC$2,"")</f>
        <v/>
      </c>
      <c r="M3122" t="str">
        <f>IF(VLOOKUP($A3122,Parts!$A:$AM,M$1,0)="X",AD$2,"")</f>
        <v/>
      </c>
      <c r="N3122" t="str">
        <f>IF(VLOOKUP($A3122,Parts!$A:$AM,N$1,0)="X",AE$2,"")</f>
        <v xml:space="preserve">    MODULE
    { name = ModuleTagDecoupler }
</v>
      </c>
      <c r="O3122" t="str">
        <f>IF(VLOOKUP($A3122,Parts!$A:$AM,O$1,0)="X",AF$2,"")</f>
        <v/>
      </c>
      <c r="P3122" t="str">
        <f t="shared" si="49"/>
        <v xml:space="preserve">    MODULE
    { name = ModuleTagDecoupler }
</v>
      </c>
    </row>
    <row r="3123" spans="1:16" x14ac:dyDescent="0.25">
      <c r="A3123" t="str">
        <f>Table15[[#This Row],[Name]]</f>
        <v>SSTU-SC-GEN-IPA-W</v>
      </c>
      <c r="B3123" t="str">
        <f>IF(VLOOKUP($A3123,Parts!$A:$AM,B$1,0)="X",S$2,"")</f>
        <v/>
      </c>
      <c r="C3123" t="str">
        <f>IF(VLOOKUP($A3123,Parts!$A:$AM,C$1,0)="X",T$2,"")</f>
        <v/>
      </c>
      <c r="D3123" t="str">
        <f>IF(VLOOKUP($A3123,Parts!$A:$AM,D$1,0)="X",U$2,"")</f>
        <v/>
      </c>
      <c r="E3123" t="str">
        <f>IF(VLOOKUP($A3123,Parts!$A:$AM,E$1,0)="X",V$2,"")</f>
        <v/>
      </c>
      <c r="F3123" t="str">
        <f>IF(VLOOKUP($A3123,Parts!$A:$AM,F$1,0)="X",W$2,"")</f>
        <v/>
      </c>
      <c r="G3123" t="str">
        <f>IF(VLOOKUP($A3123,Parts!$A:$AM,G$1,0)="X",X$2,"")</f>
        <v/>
      </c>
      <c r="H3123" t="str">
        <f>IF(VLOOKUP($A3123,Parts!$A:$AM,H$1,0)="X",Y$2,"")</f>
        <v/>
      </c>
      <c r="I3123" t="str">
        <f>IF(VLOOKUP($A3123,Parts!$A:$AM,I$1,0)="X",Z$2,"")</f>
        <v/>
      </c>
      <c r="J3123" t="str">
        <f>IF(VLOOKUP($A3123,Parts!$A:$AM,J$1,0)="X",AA$2,"")</f>
        <v/>
      </c>
      <c r="K3123" t="str">
        <f>IF(VLOOKUP($A3123,Parts!$A:$AM,K$1,0)="X",AB$2,"")</f>
        <v/>
      </c>
      <c r="L3123" t="str">
        <f>IF(VLOOKUP($A3123,Parts!$A:$AM,L$1,0)="X",AC$2,"")</f>
        <v/>
      </c>
      <c r="M3123" t="str">
        <f>IF(VLOOKUP($A3123,Parts!$A:$AM,M$1,0)="X",AD$2,"")</f>
        <v/>
      </c>
      <c r="N3123" t="str">
        <f>IF(VLOOKUP($A3123,Parts!$A:$AM,N$1,0)="X",AE$2,"")</f>
        <v xml:space="preserve">    MODULE
    { name = ModuleTagDecoupler }
</v>
      </c>
      <c r="O3123" t="str">
        <f>IF(VLOOKUP($A3123,Parts!$A:$AM,O$1,0)="X",AF$2,"")</f>
        <v/>
      </c>
      <c r="P3123" t="str">
        <f t="shared" si="49"/>
        <v xml:space="preserve">    MODULE
    { name = ModuleTagDecoupler }
</v>
      </c>
    </row>
    <row r="3124" spans="1:16" x14ac:dyDescent="0.25">
      <c r="A3124" t="str">
        <f>Table15[[#This Row],[Name]]</f>
        <v>SSTU-SC-GEN-ISDC</v>
      </c>
      <c r="B3124" t="str">
        <f>IF(VLOOKUP($A3124,Parts!$A:$AM,B$1,0)="X",S$2,"")</f>
        <v/>
      </c>
      <c r="C3124" t="str">
        <f>IF(VLOOKUP($A3124,Parts!$A:$AM,C$1,0)="X",T$2,"")</f>
        <v/>
      </c>
      <c r="D3124" t="str">
        <f>IF(VLOOKUP($A3124,Parts!$A:$AM,D$1,0)="X",U$2,"")</f>
        <v/>
      </c>
      <c r="E3124" t="str">
        <f>IF(VLOOKUP($A3124,Parts!$A:$AM,E$1,0)="X",V$2,"")</f>
        <v/>
      </c>
      <c r="F3124" t="str">
        <f>IF(VLOOKUP($A3124,Parts!$A:$AM,F$1,0)="X",W$2,"")</f>
        <v/>
      </c>
      <c r="G3124" t="str">
        <f>IF(VLOOKUP($A3124,Parts!$A:$AM,G$1,0)="X",X$2,"")</f>
        <v/>
      </c>
      <c r="H3124" t="str">
        <f>IF(VLOOKUP($A3124,Parts!$A:$AM,H$1,0)="X",Y$2,"")</f>
        <v/>
      </c>
      <c r="I3124" t="str">
        <f>IF(VLOOKUP($A3124,Parts!$A:$AM,I$1,0)="X",Z$2,"")</f>
        <v/>
      </c>
      <c r="J3124" t="str">
        <f>IF(VLOOKUP($A3124,Parts!$A:$AM,J$1,0)="X",AA$2,"")</f>
        <v/>
      </c>
      <c r="K3124" t="str">
        <f>IF(VLOOKUP($A3124,Parts!$A:$AM,K$1,0)="X",AB$2,"")</f>
        <v/>
      </c>
      <c r="L3124" t="str">
        <f>IF(VLOOKUP($A3124,Parts!$A:$AM,L$1,0)="X",AC$2,"")</f>
        <v/>
      </c>
      <c r="M3124" t="str">
        <f>IF(VLOOKUP($A3124,Parts!$A:$AM,M$1,0)="X",AD$2,"")</f>
        <v/>
      </c>
      <c r="N3124" t="str">
        <f>IF(VLOOKUP($A3124,Parts!$A:$AM,N$1,0)="X",AE$2,"")</f>
        <v xml:space="preserve">    MODULE
    { name = ModuleTagDecoupler }
</v>
      </c>
      <c r="O3124" t="str">
        <f>IF(VLOOKUP($A3124,Parts!$A:$AM,O$1,0)="X",AF$2,"")</f>
        <v/>
      </c>
      <c r="P3124" t="str">
        <f t="shared" si="49"/>
        <v xml:space="preserve">    MODULE
    { name = ModuleTagDecoupler }
</v>
      </c>
    </row>
    <row r="3125" spans="1:16" x14ac:dyDescent="0.25">
      <c r="A3125" t="str">
        <f>Table15[[#This Row],[Name]]</f>
        <v>SSTU-SC-GEN-PDC</v>
      </c>
      <c r="B3125" t="str">
        <f>IF(VLOOKUP($A3125,Parts!$A:$AM,B$1,0)="X",S$2,"")</f>
        <v/>
      </c>
      <c r="C3125" t="str">
        <f>IF(VLOOKUP($A3125,Parts!$A:$AM,C$1,0)="X",T$2,"")</f>
        <v/>
      </c>
      <c r="D3125" t="str">
        <f>IF(VLOOKUP($A3125,Parts!$A:$AM,D$1,0)="X",U$2,"")</f>
        <v/>
      </c>
      <c r="E3125" t="str">
        <f>IF(VLOOKUP($A3125,Parts!$A:$AM,E$1,0)="X",V$2,"")</f>
        <v/>
      </c>
      <c r="F3125" t="str">
        <f>IF(VLOOKUP($A3125,Parts!$A:$AM,F$1,0)="X",W$2,"")</f>
        <v/>
      </c>
      <c r="G3125" t="str">
        <f>IF(VLOOKUP($A3125,Parts!$A:$AM,G$1,0)="X",X$2,"")</f>
        <v/>
      </c>
      <c r="H3125" t="str">
        <f>IF(VLOOKUP($A3125,Parts!$A:$AM,H$1,0)="X",Y$2,"")</f>
        <v/>
      </c>
      <c r="I3125" t="str">
        <f>IF(VLOOKUP($A3125,Parts!$A:$AM,I$1,0)="X",Z$2,"")</f>
        <v/>
      </c>
      <c r="J3125" t="str">
        <f>IF(VLOOKUP($A3125,Parts!$A:$AM,J$1,0)="X",AA$2,"")</f>
        <v/>
      </c>
      <c r="K3125" t="str">
        <f>IF(VLOOKUP($A3125,Parts!$A:$AM,K$1,0)="X",AB$2,"")</f>
        <v/>
      </c>
      <c r="L3125" t="str">
        <f>IF(VLOOKUP($A3125,Parts!$A:$AM,L$1,0)="X",AC$2,"")</f>
        <v/>
      </c>
      <c r="M3125" t="str">
        <f>IF(VLOOKUP($A3125,Parts!$A:$AM,M$1,0)="X",AD$2,"")</f>
        <v/>
      </c>
      <c r="N3125" t="str">
        <f>IF(VLOOKUP($A3125,Parts!$A:$AM,N$1,0)="X",AE$2,"")</f>
        <v xml:space="preserve">    MODULE
    { name = ModuleTagDecoupler }
</v>
      </c>
      <c r="O3125" t="str">
        <f>IF(VLOOKUP($A3125,Parts!$A:$AM,O$1,0)="X",AF$2,"")</f>
        <v/>
      </c>
      <c r="P3125" t="str">
        <f t="shared" si="49"/>
        <v xml:space="preserve">    MODULE
    { name = ModuleTagDecoupler }
</v>
      </c>
    </row>
    <row r="3126" spans="1:16" x14ac:dyDescent="0.25">
      <c r="A3126" t="str">
        <f>Table15[[#This Row],[Name]]</f>
        <v>SSTU-SC-GEN-RBDC</v>
      </c>
      <c r="B3126" t="str">
        <f>IF(VLOOKUP($A3126,Parts!$A:$AM,B$1,0)="X",S$2,"")</f>
        <v/>
      </c>
      <c r="C3126" t="str">
        <f>IF(VLOOKUP($A3126,Parts!$A:$AM,C$1,0)="X",T$2,"")</f>
        <v/>
      </c>
      <c r="D3126" t="str">
        <f>IF(VLOOKUP($A3126,Parts!$A:$AM,D$1,0)="X",U$2,"")</f>
        <v/>
      </c>
      <c r="E3126" t="str">
        <f>IF(VLOOKUP($A3126,Parts!$A:$AM,E$1,0)="X",V$2,"")</f>
        <v/>
      </c>
      <c r="F3126" t="str">
        <f>IF(VLOOKUP($A3126,Parts!$A:$AM,F$1,0)="X",W$2,"")</f>
        <v/>
      </c>
      <c r="G3126" t="str">
        <f>IF(VLOOKUP($A3126,Parts!$A:$AM,G$1,0)="X",X$2,"")</f>
        <v/>
      </c>
      <c r="H3126" t="str">
        <f>IF(VLOOKUP($A3126,Parts!$A:$AM,H$1,0)="X",Y$2,"")</f>
        <v/>
      </c>
      <c r="I3126" t="str">
        <f>IF(VLOOKUP($A3126,Parts!$A:$AM,I$1,0)="X",Z$2,"")</f>
        <v/>
      </c>
      <c r="J3126" t="str">
        <f>IF(VLOOKUP($A3126,Parts!$A:$AM,J$1,0)="X",AA$2,"")</f>
        <v/>
      </c>
      <c r="K3126" t="str">
        <f>IF(VLOOKUP($A3126,Parts!$A:$AM,K$1,0)="X",AB$2,"")</f>
        <v/>
      </c>
      <c r="L3126" t="str">
        <f>IF(VLOOKUP($A3126,Parts!$A:$AM,L$1,0)="X",AC$2,"")</f>
        <v/>
      </c>
      <c r="M3126" t="str">
        <f>IF(VLOOKUP($A3126,Parts!$A:$AM,M$1,0)="X",AD$2,"")</f>
        <v/>
      </c>
      <c r="N3126" t="str">
        <f>IF(VLOOKUP($A3126,Parts!$A:$AM,N$1,0)="X",AE$2,"")</f>
        <v xml:space="preserve">    MODULE
    { name = ModuleTagDecoupler }
</v>
      </c>
      <c r="O3126" t="str">
        <f>IF(VLOOKUP($A3126,Parts!$A:$AM,O$1,0)="X",AF$2,"")</f>
        <v/>
      </c>
      <c r="P3126" t="str">
        <f t="shared" si="49"/>
        <v xml:space="preserve">    MODULE
    { name = ModuleTagDecoupler }
</v>
      </c>
    </row>
    <row r="3127" spans="1:16" x14ac:dyDescent="0.25">
      <c r="A3127" t="str">
        <f>Table15[[#This Row],[Name]]</f>
        <v>SSTU-SC-GEN-RCS-4A-V</v>
      </c>
      <c r="B3127" t="str">
        <f>IF(VLOOKUP($A3127,Parts!$A:$AM,B$1,0)="X",S$2,"")</f>
        <v/>
      </c>
      <c r="C3127" t="str">
        <f>IF(VLOOKUP($A3127,Parts!$A:$AM,C$1,0)="X",T$2,"")</f>
        <v/>
      </c>
      <c r="D3127" t="str">
        <f>IF(VLOOKUP($A3127,Parts!$A:$AM,D$1,0)="X",U$2,"")</f>
        <v/>
      </c>
      <c r="E3127" t="str">
        <f>IF(VLOOKUP($A3127,Parts!$A:$AM,E$1,0)="X",V$2,"")</f>
        <v/>
      </c>
      <c r="F3127" t="str">
        <f>IF(VLOOKUP($A3127,Parts!$A:$AM,F$1,0)="X",W$2,"")</f>
        <v xml:space="preserve">    MODULE
    { name = ModuleTagEngineLiquidTurbo }
</v>
      </c>
      <c r="G3127" t="str">
        <f>IF(VLOOKUP($A3127,Parts!$A:$AM,G$1,0)="X",X$2,"")</f>
        <v/>
      </c>
      <c r="H3127" t="str">
        <f>IF(VLOOKUP($A3127,Parts!$A:$AM,H$1,0)="X",Y$2,"")</f>
        <v/>
      </c>
      <c r="I3127" t="str">
        <f>IF(VLOOKUP($A3127,Parts!$A:$AM,I$1,0)="X",Z$2,"")</f>
        <v/>
      </c>
      <c r="J3127" t="str">
        <f>IF(VLOOKUP($A3127,Parts!$A:$AM,J$1,0)="X",AA$2,"")</f>
        <v/>
      </c>
      <c r="K3127" t="str">
        <f>IF(VLOOKUP($A3127,Parts!$A:$AM,K$1,0)="X",AB$2,"")</f>
        <v/>
      </c>
      <c r="L3127" t="str">
        <f>IF(VLOOKUP($A3127,Parts!$A:$AM,L$1,0)="X",AC$2,"")</f>
        <v/>
      </c>
      <c r="M3127" t="str">
        <f>IF(VLOOKUP($A3127,Parts!$A:$AM,M$1,0)="X",AD$2,"")</f>
        <v/>
      </c>
      <c r="N3127" t="str">
        <f>IF(VLOOKUP($A3127,Parts!$A:$AM,N$1,0)="X",AE$2,"")</f>
        <v/>
      </c>
      <c r="O3127" t="str">
        <f>IF(VLOOKUP($A3127,Parts!$A:$AM,O$1,0)="X",AF$2,"")</f>
        <v/>
      </c>
      <c r="P3127" t="str">
        <f t="shared" si="49"/>
        <v xml:space="preserve">    MODULE
    { name = ModuleTagEngineLiquidTurbo }
</v>
      </c>
    </row>
    <row r="3128" spans="1:16" x14ac:dyDescent="0.25">
      <c r="A3128" t="str">
        <f>Table15[[#This Row],[Name]]</f>
        <v>SSTU-SC-GEN-RCS-4F-T</v>
      </c>
      <c r="B3128" t="str">
        <f>IF(VLOOKUP($A3128,Parts!$A:$AM,B$1,0)="X",S$2,"")</f>
        <v/>
      </c>
      <c r="C3128" t="str">
        <f>IF(VLOOKUP($A3128,Parts!$A:$AM,C$1,0)="X",T$2,"")</f>
        <v/>
      </c>
      <c r="D3128" t="str">
        <f>IF(VLOOKUP($A3128,Parts!$A:$AM,D$1,0)="X",U$2,"")</f>
        <v/>
      </c>
      <c r="E3128" t="str">
        <f>IF(VLOOKUP($A3128,Parts!$A:$AM,E$1,0)="X",V$2,"")</f>
        <v xml:space="preserve">    MODULE
    { name = ModuleTagEngineLiquidPF }
</v>
      </c>
      <c r="F3128" t="str">
        <f>IF(VLOOKUP($A3128,Parts!$A:$AM,F$1,0)="X",W$2,"")</f>
        <v/>
      </c>
      <c r="G3128" t="str">
        <f>IF(VLOOKUP($A3128,Parts!$A:$AM,G$1,0)="X",X$2,"")</f>
        <v/>
      </c>
      <c r="H3128" t="str">
        <f>IF(VLOOKUP($A3128,Parts!$A:$AM,H$1,0)="X",Y$2,"")</f>
        <v/>
      </c>
      <c r="I3128" t="str">
        <f>IF(VLOOKUP($A3128,Parts!$A:$AM,I$1,0)="X",Z$2,"")</f>
        <v/>
      </c>
      <c r="J3128" t="str">
        <f>IF(VLOOKUP($A3128,Parts!$A:$AM,J$1,0)="X",AA$2,"")</f>
        <v/>
      </c>
      <c r="K3128" t="str">
        <f>IF(VLOOKUP($A3128,Parts!$A:$AM,K$1,0)="X",AB$2,"")</f>
        <v/>
      </c>
      <c r="L3128" t="str">
        <f>IF(VLOOKUP($A3128,Parts!$A:$AM,L$1,0)="X",AC$2,"")</f>
        <v/>
      </c>
      <c r="M3128" t="str">
        <f>IF(VLOOKUP($A3128,Parts!$A:$AM,M$1,0)="X",AD$2,"")</f>
        <v/>
      </c>
      <c r="N3128" t="str">
        <f>IF(VLOOKUP($A3128,Parts!$A:$AM,N$1,0)="X",AE$2,"")</f>
        <v/>
      </c>
      <c r="O3128" t="str">
        <f>IF(VLOOKUP($A3128,Parts!$A:$AM,O$1,0)="X",AF$2,"")</f>
        <v/>
      </c>
      <c r="P3128" t="str">
        <f t="shared" si="49"/>
        <v xml:space="preserve">    MODULE
    { name = ModuleTagEngineLiquidPF }
</v>
      </c>
    </row>
    <row r="3129" spans="1:16" x14ac:dyDescent="0.25">
      <c r="A3129" t="str">
        <f>Table15[[#This Row],[Name]]</f>
        <v>SSTU-SC-GEN-RCS-4F-V</v>
      </c>
      <c r="B3129" t="str">
        <f>IF(VLOOKUP($A3129,Parts!$A:$AM,B$1,0)="X",S$2,"")</f>
        <v/>
      </c>
      <c r="C3129" t="str">
        <f>IF(VLOOKUP($A3129,Parts!$A:$AM,C$1,0)="X",T$2,"")</f>
        <v/>
      </c>
      <c r="D3129" t="str">
        <f>IF(VLOOKUP($A3129,Parts!$A:$AM,D$1,0)="X",U$2,"")</f>
        <v/>
      </c>
      <c r="E3129" t="str">
        <f>IF(VLOOKUP($A3129,Parts!$A:$AM,E$1,0)="X",V$2,"")</f>
        <v/>
      </c>
      <c r="F3129" t="str">
        <f>IF(VLOOKUP($A3129,Parts!$A:$AM,F$1,0)="X",W$2,"")</f>
        <v xml:space="preserve">    MODULE
    { name = ModuleTagEngineLiquidTurbo }
</v>
      </c>
      <c r="G3129" t="str">
        <f>IF(VLOOKUP($A3129,Parts!$A:$AM,G$1,0)="X",X$2,"")</f>
        <v/>
      </c>
      <c r="H3129" t="str">
        <f>IF(VLOOKUP($A3129,Parts!$A:$AM,H$1,0)="X",Y$2,"")</f>
        <v/>
      </c>
      <c r="I3129" t="str">
        <f>IF(VLOOKUP($A3129,Parts!$A:$AM,I$1,0)="X",Z$2,"")</f>
        <v/>
      </c>
      <c r="J3129" t="str">
        <f>IF(VLOOKUP($A3129,Parts!$A:$AM,J$1,0)="X",AA$2,"")</f>
        <v/>
      </c>
      <c r="K3129" t="str">
        <f>IF(VLOOKUP($A3129,Parts!$A:$AM,K$1,0)="X",AB$2,"")</f>
        <v/>
      </c>
      <c r="L3129" t="str">
        <f>IF(VLOOKUP($A3129,Parts!$A:$AM,L$1,0)="X",AC$2,"")</f>
        <v/>
      </c>
      <c r="M3129" t="str">
        <f>IF(VLOOKUP($A3129,Parts!$A:$AM,M$1,0)="X",AD$2,"")</f>
        <v/>
      </c>
      <c r="N3129" t="str">
        <f>IF(VLOOKUP($A3129,Parts!$A:$AM,N$1,0)="X",AE$2,"")</f>
        <v/>
      </c>
      <c r="O3129" t="str">
        <f>IF(VLOOKUP($A3129,Parts!$A:$AM,O$1,0)="X",AF$2,"")</f>
        <v/>
      </c>
      <c r="P3129" t="str">
        <f t="shared" si="49"/>
        <v xml:space="preserve">    MODULE
    { name = ModuleTagEngineLiquidTurbo }
</v>
      </c>
    </row>
    <row r="3130" spans="1:16" x14ac:dyDescent="0.25">
      <c r="A3130" t="str">
        <f>Table15[[#This Row],[Name]]</f>
        <v>SSTU-SC-GEN-RCS-5F-V</v>
      </c>
      <c r="B3130" t="str">
        <f>IF(VLOOKUP($A3130,Parts!$A:$AM,B$1,0)="X",S$2,"")</f>
        <v/>
      </c>
      <c r="C3130" t="str">
        <f>IF(VLOOKUP($A3130,Parts!$A:$AM,C$1,0)="X",T$2,"")</f>
        <v/>
      </c>
      <c r="D3130" t="str">
        <f>IF(VLOOKUP($A3130,Parts!$A:$AM,D$1,0)="X",U$2,"")</f>
        <v/>
      </c>
      <c r="E3130" t="str">
        <f>IF(VLOOKUP($A3130,Parts!$A:$AM,E$1,0)="X",V$2,"")</f>
        <v xml:space="preserve">    MODULE
    { name = ModuleTagEngineLiquidPF }
</v>
      </c>
      <c r="F3130" t="str">
        <f>IF(VLOOKUP($A3130,Parts!$A:$AM,F$1,0)="X",W$2,"")</f>
        <v/>
      </c>
      <c r="G3130" t="str">
        <f>IF(VLOOKUP($A3130,Parts!$A:$AM,G$1,0)="X",X$2,"")</f>
        <v/>
      </c>
      <c r="H3130" t="str">
        <f>IF(VLOOKUP($A3130,Parts!$A:$AM,H$1,0)="X",Y$2,"")</f>
        <v/>
      </c>
      <c r="I3130" t="str">
        <f>IF(VLOOKUP($A3130,Parts!$A:$AM,I$1,0)="X",Z$2,"")</f>
        <v/>
      </c>
      <c r="J3130" t="str">
        <f>IF(VLOOKUP($A3130,Parts!$A:$AM,J$1,0)="X",AA$2,"")</f>
        <v/>
      </c>
      <c r="K3130" t="str">
        <f>IF(VLOOKUP($A3130,Parts!$A:$AM,K$1,0)="X",AB$2,"")</f>
        <v/>
      </c>
      <c r="L3130" t="str">
        <f>IF(VLOOKUP($A3130,Parts!$A:$AM,L$1,0)="X",AC$2,"")</f>
        <v/>
      </c>
      <c r="M3130" t="str">
        <f>IF(VLOOKUP($A3130,Parts!$A:$AM,M$1,0)="X",AD$2,"")</f>
        <v/>
      </c>
      <c r="N3130" t="str">
        <f>IF(VLOOKUP($A3130,Parts!$A:$AM,N$1,0)="X",AE$2,"")</f>
        <v/>
      </c>
      <c r="O3130" t="str">
        <f>IF(VLOOKUP($A3130,Parts!$A:$AM,O$1,0)="X",AF$2,"")</f>
        <v/>
      </c>
      <c r="P3130" t="str">
        <f t="shared" si="49"/>
        <v xml:space="preserve">    MODULE
    { name = ModuleTagEngineLiquidPF }
</v>
      </c>
    </row>
    <row r="3131" spans="1:16" x14ac:dyDescent="0.25">
      <c r="A3131" t="str">
        <f>Table15[[#This Row],[Name]]</f>
        <v>SSTU-SC-GEN-RCS-6A-T</v>
      </c>
      <c r="B3131" t="str">
        <f>IF(VLOOKUP($A3131,Parts!$A:$AM,B$1,0)="X",S$2,"")</f>
        <v/>
      </c>
      <c r="C3131" t="str">
        <f>IF(VLOOKUP($A3131,Parts!$A:$AM,C$1,0)="X",T$2,"")</f>
        <v/>
      </c>
      <c r="D3131" t="str">
        <f>IF(VLOOKUP($A3131,Parts!$A:$AM,D$1,0)="X",U$2,"")</f>
        <v/>
      </c>
      <c r="E3131" t="str">
        <f>IF(VLOOKUP($A3131,Parts!$A:$AM,E$1,0)="X",V$2,"")</f>
        <v xml:space="preserve">    MODULE
    { name = ModuleTagEngineLiquidPF }
</v>
      </c>
      <c r="F3131" t="str">
        <f>IF(VLOOKUP($A3131,Parts!$A:$AM,F$1,0)="X",W$2,"")</f>
        <v/>
      </c>
      <c r="G3131" t="str">
        <f>IF(VLOOKUP($A3131,Parts!$A:$AM,G$1,0)="X",X$2,"")</f>
        <v/>
      </c>
      <c r="H3131" t="str">
        <f>IF(VLOOKUP($A3131,Parts!$A:$AM,H$1,0)="X",Y$2,"")</f>
        <v/>
      </c>
      <c r="I3131" t="str">
        <f>IF(VLOOKUP($A3131,Parts!$A:$AM,I$1,0)="X",Z$2,"")</f>
        <v/>
      </c>
      <c r="J3131" t="str">
        <f>IF(VLOOKUP($A3131,Parts!$A:$AM,J$1,0)="X",AA$2,"")</f>
        <v/>
      </c>
      <c r="K3131" t="str">
        <f>IF(VLOOKUP($A3131,Parts!$A:$AM,K$1,0)="X",AB$2,"")</f>
        <v/>
      </c>
      <c r="L3131" t="str">
        <f>IF(VLOOKUP($A3131,Parts!$A:$AM,L$1,0)="X",AC$2,"")</f>
        <v/>
      </c>
      <c r="M3131" t="str">
        <f>IF(VLOOKUP($A3131,Parts!$A:$AM,M$1,0)="X",AD$2,"")</f>
        <v/>
      </c>
      <c r="N3131" t="str">
        <f>IF(VLOOKUP($A3131,Parts!$A:$AM,N$1,0)="X",AE$2,"")</f>
        <v/>
      </c>
      <c r="O3131" t="str">
        <f>IF(VLOOKUP($A3131,Parts!$A:$AM,O$1,0)="X",AF$2,"")</f>
        <v/>
      </c>
      <c r="P3131" t="str">
        <f t="shared" si="49"/>
        <v xml:space="preserve">    MODULE
    { name = ModuleTagEngineLiquidPF }
</v>
      </c>
    </row>
    <row r="3132" spans="1:16" x14ac:dyDescent="0.25">
      <c r="A3132" t="str">
        <f>Table15[[#This Row],[Name]]</f>
        <v>SSTU-SC-GEN-RCS-8A-T</v>
      </c>
      <c r="B3132" t="str">
        <f>IF(VLOOKUP($A3132,Parts!$A:$AM,B$1,0)="X",S$2,"")</f>
        <v/>
      </c>
      <c r="C3132" t="str">
        <f>IF(VLOOKUP($A3132,Parts!$A:$AM,C$1,0)="X",T$2,"")</f>
        <v/>
      </c>
      <c r="D3132" t="str">
        <f>IF(VLOOKUP($A3132,Parts!$A:$AM,D$1,0)="X",U$2,"")</f>
        <v/>
      </c>
      <c r="E3132" t="str">
        <f>IF(VLOOKUP($A3132,Parts!$A:$AM,E$1,0)="X",V$2,"")</f>
        <v xml:space="preserve">    MODULE
    { name = ModuleTagEngineLiquidPF }
</v>
      </c>
      <c r="F3132" t="str">
        <f>IF(VLOOKUP($A3132,Parts!$A:$AM,F$1,0)="X",W$2,"")</f>
        <v/>
      </c>
      <c r="G3132" t="str">
        <f>IF(VLOOKUP($A3132,Parts!$A:$AM,G$1,0)="X",X$2,"")</f>
        <v/>
      </c>
      <c r="H3132" t="str">
        <f>IF(VLOOKUP($A3132,Parts!$A:$AM,H$1,0)="X",Y$2,"")</f>
        <v/>
      </c>
      <c r="I3132" t="str">
        <f>IF(VLOOKUP($A3132,Parts!$A:$AM,I$1,0)="X",Z$2,"")</f>
        <v/>
      </c>
      <c r="J3132" t="str">
        <f>IF(VLOOKUP($A3132,Parts!$A:$AM,J$1,0)="X",AA$2,"")</f>
        <v/>
      </c>
      <c r="K3132" t="str">
        <f>IF(VLOOKUP($A3132,Parts!$A:$AM,K$1,0)="X",AB$2,"")</f>
        <v/>
      </c>
      <c r="L3132" t="str">
        <f>IF(VLOOKUP($A3132,Parts!$A:$AM,L$1,0)="X",AC$2,"")</f>
        <v/>
      </c>
      <c r="M3132" t="str">
        <f>IF(VLOOKUP($A3132,Parts!$A:$AM,M$1,0)="X",AD$2,"")</f>
        <v/>
      </c>
      <c r="N3132" t="str">
        <f>IF(VLOOKUP($A3132,Parts!$A:$AM,N$1,0)="X",AE$2,"")</f>
        <v/>
      </c>
      <c r="O3132" t="str">
        <f>IF(VLOOKUP($A3132,Parts!$A:$AM,O$1,0)="X",AF$2,"")</f>
        <v/>
      </c>
      <c r="P3132" t="str">
        <f t="shared" si="49"/>
        <v xml:space="preserve">    MODULE
    { name = ModuleTagEngineLiquidPF }
</v>
      </c>
    </row>
    <row r="3133" spans="1:16" x14ac:dyDescent="0.25">
      <c r="A3133" t="str">
        <f>Table15[[#This Row],[Name]]</f>
        <v>SSTU-SC-TANK-MFT-A</v>
      </c>
      <c r="B3133" t="str">
        <f>IF(VLOOKUP($A3133,Parts!$A:$AM,B$1,0)="X",S$2,"")</f>
        <v/>
      </c>
      <c r="C3133" t="str">
        <f>IF(VLOOKUP($A3133,Parts!$A:$AM,C$1,0)="X",T$2,"")</f>
        <v/>
      </c>
      <c r="D3133" t="str">
        <f>IF(VLOOKUP($A3133,Parts!$A:$AM,D$1,0)="X",U$2,"")</f>
        <v/>
      </c>
      <c r="E3133" t="str">
        <f>IF(VLOOKUP($A3133,Parts!$A:$AM,E$1,0)="X",V$2,"")</f>
        <v/>
      </c>
      <c r="F3133" t="str">
        <f>IF(VLOOKUP($A3133,Parts!$A:$AM,F$1,0)="X",W$2,"")</f>
        <v/>
      </c>
      <c r="G3133" t="str">
        <f>IF(VLOOKUP($A3133,Parts!$A:$AM,G$1,0)="X",X$2,"")</f>
        <v/>
      </c>
      <c r="H3133" t="str">
        <f>IF(VLOOKUP($A3133,Parts!$A:$AM,H$1,0)="X",Y$2,"")</f>
        <v/>
      </c>
      <c r="I3133" t="str">
        <f>IF(VLOOKUP($A3133,Parts!$A:$AM,I$1,0)="X",Z$2,"")</f>
        <v/>
      </c>
      <c r="J3133" t="str">
        <f>IF(VLOOKUP($A3133,Parts!$A:$AM,J$1,0)="X",AA$2,"")</f>
        <v/>
      </c>
      <c r="K3133" t="str">
        <f>IF(VLOOKUP($A3133,Parts!$A:$AM,K$1,0)="X",AB$2,"")</f>
        <v/>
      </c>
      <c r="L3133" t="str">
        <f>IF(VLOOKUP($A3133,Parts!$A:$AM,L$1,0)="X",AC$2,"")</f>
        <v/>
      </c>
      <c r="M3133" t="str">
        <f>IF(VLOOKUP($A3133,Parts!$A:$AM,M$1,0)="X",AD$2,"")</f>
        <v/>
      </c>
      <c r="N3133" t="str">
        <f>IF(VLOOKUP($A3133,Parts!$A:$AM,N$1,0)="X",AE$2,"")</f>
        <v/>
      </c>
      <c r="O3133" t="str">
        <f>IF(VLOOKUP($A3133,Parts!$A:$AM,O$1,0)="X",AF$2,"")</f>
        <v/>
      </c>
      <c r="P3133" t="str">
        <f t="shared" si="49"/>
        <v/>
      </c>
    </row>
    <row r="3134" spans="1:16" x14ac:dyDescent="0.25">
      <c r="A3134" t="str">
        <f>Table15[[#This Row],[Name]]</f>
        <v>SSTU-SC-TANK-MFT-D</v>
      </c>
      <c r="B3134" t="str">
        <f>IF(VLOOKUP($A3134,Parts!$A:$AM,B$1,0)="X",S$2,"")</f>
        <v/>
      </c>
      <c r="C3134" t="str">
        <f>IF(VLOOKUP($A3134,Parts!$A:$AM,C$1,0)="X",T$2,"")</f>
        <v/>
      </c>
      <c r="D3134" t="str">
        <f>IF(VLOOKUP($A3134,Parts!$A:$AM,D$1,0)="X",U$2,"")</f>
        <v/>
      </c>
      <c r="E3134" t="str">
        <f>IF(VLOOKUP($A3134,Parts!$A:$AM,E$1,0)="X",V$2,"")</f>
        <v/>
      </c>
      <c r="F3134" t="str">
        <f>IF(VLOOKUP($A3134,Parts!$A:$AM,F$1,0)="X",W$2,"")</f>
        <v/>
      </c>
      <c r="G3134" t="str">
        <f>IF(VLOOKUP($A3134,Parts!$A:$AM,G$1,0)="X",X$2,"")</f>
        <v/>
      </c>
      <c r="H3134" t="str">
        <f>IF(VLOOKUP($A3134,Parts!$A:$AM,H$1,0)="X",Y$2,"")</f>
        <v/>
      </c>
      <c r="I3134" t="str">
        <f>IF(VLOOKUP($A3134,Parts!$A:$AM,I$1,0)="X",Z$2,"")</f>
        <v/>
      </c>
      <c r="J3134" t="str">
        <f>IF(VLOOKUP($A3134,Parts!$A:$AM,J$1,0)="X",AA$2,"")</f>
        <v/>
      </c>
      <c r="K3134" t="str">
        <f>IF(VLOOKUP($A3134,Parts!$A:$AM,K$1,0)="X",AB$2,"")</f>
        <v/>
      </c>
      <c r="L3134" t="str">
        <f>IF(VLOOKUP($A3134,Parts!$A:$AM,L$1,0)="X",AC$2,"")</f>
        <v/>
      </c>
      <c r="M3134" t="str">
        <f>IF(VLOOKUP($A3134,Parts!$A:$AM,M$1,0)="X",AD$2,"")</f>
        <v/>
      </c>
      <c r="N3134" t="str">
        <f>IF(VLOOKUP($A3134,Parts!$A:$AM,N$1,0)="X",AE$2,"")</f>
        <v/>
      </c>
      <c r="O3134" t="str">
        <f>IF(VLOOKUP($A3134,Parts!$A:$AM,O$1,0)="X",AF$2,"")</f>
        <v/>
      </c>
      <c r="P3134" t="str">
        <f t="shared" si="49"/>
        <v/>
      </c>
    </row>
    <row r="3135" spans="1:16" x14ac:dyDescent="0.25">
      <c r="A3135" t="str">
        <f>Table15[[#This Row],[Name]]</f>
        <v>SSTU-SC-TANK-MFT-L</v>
      </c>
      <c r="B3135" t="str">
        <f>IF(VLOOKUP($A3135,Parts!$A:$AM,B$1,0)="X",S$2,"")</f>
        <v/>
      </c>
      <c r="C3135" t="str">
        <f>IF(VLOOKUP($A3135,Parts!$A:$AM,C$1,0)="X",T$2,"")</f>
        <v/>
      </c>
      <c r="D3135" t="str">
        <f>IF(VLOOKUP($A3135,Parts!$A:$AM,D$1,0)="X",U$2,"")</f>
        <v/>
      </c>
      <c r="E3135" t="str">
        <f>IF(VLOOKUP($A3135,Parts!$A:$AM,E$1,0)="X",V$2,"")</f>
        <v/>
      </c>
      <c r="F3135" t="str">
        <f>IF(VLOOKUP($A3135,Parts!$A:$AM,F$1,0)="X",W$2,"")</f>
        <v/>
      </c>
      <c r="G3135" t="str">
        <f>IF(VLOOKUP($A3135,Parts!$A:$AM,G$1,0)="X",X$2,"")</f>
        <v/>
      </c>
      <c r="H3135" t="str">
        <f>IF(VLOOKUP($A3135,Parts!$A:$AM,H$1,0)="X",Y$2,"")</f>
        <v/>
      </c>
      <c r="I3135" t="str">
        <f>IF(VLOOKUP($A3135,Parts!$A:$AM,I$1,0)="X",Z$2,"")</f>
        <v/>
      </c>
      <c r="J3135" t="str">
        <f>IF(VLOOKUP($A3135,Parts!$A:$AM,J$1,0)="X",AA$2,"")</f>
        <v/>
      </c>
      <c r="K3135" t="str">
        <f>IF(VLOOKUP($A3135,Parts!$A:$AM,K$1,0)="X",AB$2,"")</f>
        <v/>
      </c>
      <c r="L3135" t="str">
        <f>IF(VLOOKUP($A3135,Parts!$A:$AM,L$1,0)="X",AC$2,"")</f>
        <v/>
      </c>
      <c r="M3135" t="str">
        <f>IF(VLOOKUP($A3135,Parts!$A:$AM,M$1,0)="X",AD$2,"")</f>
        <v/>
      </c>
      <c r="N3135" t="str">
        <f>IF(VLOOKUP($A3135,Parts!$A:$AM,N$1,0)="X",AE$2,"")</f>
        <v/>
      </c>
      <c r="O3135" t="str">
        <f>IF(VLOOKUP($A3135,Parts!$A:$AM,O$1,0)="X",AF$2,"")</f>
        <v/>
      </c>
      <c r="P3135" t="str">
        <f t="shared" si="49"/>
        <v/>
      </c>
    </row>
    <row r="3136" spans="1:16" x14ac:dyDescent="0.25">
      <c r="A3136" t="str">
        <f>Table15[[#This Row],[Name]]</f>
        <v>SSTU-SC-TANK-MFT-R</v>
      </c>
      <c r="B3136" t="str">
        <f>IF(VLOOKUP($A3136,Parts!$A:$AM,B$1,0)="X",S$2,"")</f>
        <v/>
      </c>
      <c r="C3136" t="str">
        <f>IF(VLOOKUP($A3136,Parts!$A:$AM,C$1,0)="X",T$2,"")</f>
        <v/>
      </c>
      <c r="D3136" t="str">
        <f>IF(VLOOKUP($A3136,Parts!$A:$AM,D$1,0)="X",U$2,"")</f>
        <v/>
      </c>
      <c r="E3136" t="str">
        <f>IF(VLOOKUP($A3136,Parts!$A:$AM,E$1,0)="X",V$2,"")</f>
        <v/>
      </c>
      <c r="F3136" t="str">
        <f>IF(VLOOKUP($A3136,Parts!$A:$AM,F$1,0)="X",W$2,"")</f>
        <v/>
      </c>
      <c r="G3136" t="str">
        <f>IF(VLOOKUP($A3136,Parts!$A:$AM,G$1,0)="X",X$2,"")</f>
        <v/>
      </c>
      <c r="H3136" t="str">
        <f>IF(VLOOKUP($A3136,Parts!$A:$AM,H$1,0)="X",Y$2,"")</f>
        <v/>
      </c>
      <c r="I3136" t="str">
        <f>IF(VLOOKUP($A3136,Parts!$A:$AM,I$1,0)="X",Z$2,"")</f>
        <v/>
      </c>
      <c r="J3136" t="str">
        <f>IF(VLOOKUP($A3136,Parts!$A:$AM,J$1,0)="X",AA$2,"")</f>
        <v/>
      </c>
      <c r="K3136" t="str">
        <f>IF(VLOOKUP($A3136,Parts!$A:$AM,K$1,0)="X",AB$2,"")</f>
        <v/>
      </c>
      <c r="L3136" t="str">
        <f>IF(VLOOKUP($A3136,Parts!$A:$AM,L$1,0)="X",AC$2,"")</f>
        <v/>
      </c>
      <c r="M3136" t="str">
        <f>IF(VLOOKUP($A3136,Parts!$A:$AM,M$1,0)="X",AD$2,"")</f>
        <v/>
      </c>
      <c r="N3136" t="str">
        <f>IF(VLOOKUP($A3136,Parts!$A:$AM,N$1,0)="X",AE$2,"")</f>
        <v/>
      </c>
      <c r="O3136" t="str">
        <f>IF(VLOOKUP($A3136,Parts!$A:$AM,O$1,0)="X",AF$2,"")</f>
        <v/>
      </c>
      <c r="P3136" t="str">
        <f t="shared" si="49"/>
        <v/>
      </c>
    </row>
    <row r="3137" spans="1:16" x14ac:dyDescent="0.25">
      <c r="A3137" t="str">
        <f>Table15[[#This Row],[Name]]</f>
        <v>SSTU-SC-TANK-MFT-S</v>
      </c>
      <c r="B3137" t="str">
        <f>IF(VLOOKUP($A3137,Parts!$A:$AM,B$1,0)="X",S$2,"")</f>
        <v/>
      </c>
      <c r="C3137" t="str">
        <f>IF(VLOOKUP($A3137,Parts!$A:$AM,C$1,0)="X",T$2,"")</f>
        <v/>
      </c>
      <c r="D3137" t="str">
        <f>IF(VLOOKUP($A3137,Parts!$A:$AM,D$1,0)="X",U$2,"")</f>
        <v/>
      </c>
      <c r="E3137" t="str">
        <f>IF(VLOOKUP($A3137,Parts!$A:$AM,E$1,0)="X",V$2,"")</f>
        <v/>
      </c>
      <c r="F3137" t="str">
        <f>IF(VLOOKUP($A3137,Parts!$A:$AM,F$1,0)="X",W$2,"")</f>
        <v/>
      </c>
      <c r="G3137" t="str">
        <f>IF(VLOOKUP($A3137,Parts!$A:$AM,G$1,0)="X",X$2,"")</f>
        <v/>
      </c>
      <c r="H3137" t="str">
        <f>IF(VLOOKUP($A3137,Parts!$A:$AM,H$1,0)="X",Y$2,"")</f>
        <v/>
      </c>
      <c r="I3137" t="str">
        <f>IF(VLOOKUP($A3137,Parts!$A:$AM,I$1,0)="X",Z$2,"")</f>
        <v/>
      </c>
      <c r="J3137" t="str">
        <f>IF(VLOOKUP($A3137,Parts!$A:$AM,J$1,0)="X",AA$2,"")</f>
        <v/>
      </c>
      <c r="K3137" t="str">
        <f>IF(VLOOKUP($A3137,Parts!$A:$AM,K$1,0)="X",AB$2,"")</f>
        <v/>
      </c>
      <c r="L3137" t="str">
        <f>IF(VLOOKUP($A3137,Parts!$A:$AM,L$1,0)="X",AC$2,"")</f>
        <v/>
      </c>
      <c r="M3137" t="str">
        <f>IF(VLOOKUP($A3137,Parts!$A:$AM,M$1,0)="X",AD$2,"")</f>
        <v/>
      </c>
      <c r="N3137" t="str">
        <f>IF(VLOOKUP($A3137,Parts!$A:$AM,N$1,0)="X",AE$2,"")</f>
        <v/>
      </c>
      <c r="O3137" t="str">
        <f>IF(VLOOKUP($A3137,Parts!$A:$AM,O$1,0)="X",AF$2,"")</f>
        <v/>
      </c>
      <c r="P3137" t="str">
        <f t="shared" si="49"/>
        <v/>
      </c>
    </row>
    <row r="3138" spans="1:16" x14ac:dyDescent="0.25">
      <c r="A3138" t="str">
        <f>Table15[[#This Row],[Name]]</f>
        <v>SSTU-SC-TANK-MUS-CB</v>
      </c>
      <c r="B3138" t="str">
        <f>IF(VLOOKUP($A3138,Parts!$A:$AM,B$1,0)="X",S$2,"")</f>
        <v/>
      </c>
      <c r="C3138" t="str">
        <f>IF(VLOOKUP($A3138,Parts!$A:$AM,C$1,0)="X",T$2,"")</f>
        <v/>
      </c>
      <c r="D3138" t="str">
        <f>IF(VLOOKUP($A3138,Parts!$A:$AM,D$1,0)="X",U$2,"")</f>
        <v/>
      </c>
      <c r="E3138" t="str">
        <f>IF(VLOOKUP($A3138,Parts!$A:$AM,E$1,0)="X",V$2,"")</f>
        <v/>
      </c>
      <c r="F3138" t="str">
        <f>IF(VLOOKUP($A3138,Parts!$A:$AM,F$1,0)="X",W$2,"")</f>
        <v/>
      </c>
      <c r="G3138" t="str">
        <f>IF(VLOOKUP($A3138,Parts!$A:$AM,G$1,0)="X",X$2,"")</f>
        <v/>
      </c>
      <c r="H3138" t="str">
        <f>IF(VLOOKUP($A3138,Parts!$A:$AM,H$1,0)="X",Y$2,"")</f>
        <v/>
      </c>
      <c r="I3138" t="str">
        <f>IF(VLOOKUP($A3138,Parts!$A:$AM,I$1,0)="X",Z$2,"")</f>
        <v/>
      </c>
      <c r="J3138" t="str">
        <f>IF(VLOOKUP($A3138,Parts!$A:$AM,J$1,0)="X",AA$2,"")</f>
        <v/>
      </c>
      <c r="K3138" t="str">
        <f>IF(VLOOKUP($A3138,Parts!$A:$AM,K$1,0)="X",AB$2,"")</f>
        <v/>
      </c>
      <c r="L3138" t="str">
        <f>IF(VLOOKUP($A3138,Parts!$A:$AM,L$1,0)="X",AC$2,"")</f>
        <v/>
      </c>
      <c r="M3138" t="str">
        <f>IF(VLOOKUP($A3138,Parts!$A:$AM,M$1,0)="X",AD$2,"")</f>
        <v/>
      </c>
      <c r="N3138" t="str">
        <f>IF(VLOOKUP($A3138,Parts!$A:$AM,N$1,0)="X",AE$2,"")</f>
        <v/>
      </c>
      <c r="O3138" t="str">
        <f>IF(VLOOKUP($A3138,Parts!$A:$AM,O$1,0)="X",AF$2,"")</f>
        <v/>
      </c>
      <c r="P3138" t="str">
        <f t="shared" si="49"/>
        <v/>
      </c>
    </row>
    <row r="3139" spans="1:16" x14ac:dyDescent="0.25">
      <c r="A3139" t="str">
        <f>Table15[[#This Row],[Name]]</f>
        <v>SSTU-SC-TANK-MUS-ST</v>
      </c>
      <c r="B3139" t="str">
        <f>IF(VLOOKUP($A3139,Parts!$A:$AM,B$1,0)="X",S$2,"")</f>
        <v/>
      </c>
      <c r="C3139" t="str">
        <f>IF(VLOOKUP($A3139,Parts!$A:$AM,C$1,0)="X",T$2,"")</f>
        <v/>
      </c>
      <c r="D3139" t="str">
        <f>IF(VLOOKUP($A3139,Parts!$A:$AM,D$1,0)="X",U$2,"")</f>
        <v/>
      </c>
      <c r="E3139" t="str">
        <f>IF(VLOOKUP($A3139,Parts!$A:$AM,E$1,0)="X",V$2,"")</f>
        <v/>
      </c>
      <c r="F3139" t="str">
        <f>IF(VLOOKUP($A3139,Parts!$A:$AM,F$1,0)="X",W$2,"")</f>
        <v/>
      </c>
      <c r="G3139" t="str">
        <f>IF(VLOOKUP($A3139,Parts!$A:$AM,G$1,0)="X",X$2,"")</f>
        <v/>
      </c>
      <c r="H3139" t="str">
        <f>IF(VLOOKUP($A3139,Parts!$A:$AM,H$1,0)="X",Y$2,"")</f>
        <v/>
      </c>
      <c r="I3139" t="str">
        <f>IF(VLOOKUP($A3139,Parts!$A:$AM,I$1,0)="X",Z$2,"")</f>
        <v/>
      </c>
      <c r="J3139" t="str">
        <f>IF(VLOOKUP($A3139,Parts!$A:$AM,J$1,0)="X",AA$2,"")</f>
        <v/>
      </c>
      <c r="K3139" t="str">
        <f>IF(VLOOKUP($A3139,Parts!$A:$AM,K$1,0)="X",AB$2,"")</f>
        <v/>
      </c>
      <c r="L3139" t="str">
        <f>IF(VLOOKUP($A3139,Parts!$A:$AM,L$1,0)="X",AC$2,"")</f>
        <v/>
      </c>
      <c r="M3139" t="str">
        <f>IF(VLOOKUP($A3139,Parts!$A:$AM,M$1,0)="X",AD$2,"")</f>
        <v/>
      </c>
      <c r="N3139" t="str">
        <f>IF(VLOOKUP($A3139,Parts!$A:$AM,N$1,0)="X",AE$2,"")</f>
        <v/>
      </c>
      <c r="O3139" t="str">
        <f>IF(VLOOKUP($A3139,Parts!$A:$AM,O$1,0)="X",AF$2,"")</f>
        <v/>
      </c>
      <c r="P3139" t="str">
        <f t="shared" ref="P3139:P3202" si="50">B3139&amp;C3139&amp;D3139&amp;E3139&amp;F3139&amp;G3139&amp;H3139&amp;I3139&amp;J3139&amp;K3139&amp;L3139&amp;M3139&amp;N3139&amp;O3139</f>
        <v/>
      </c>
    </row>
    <row r="3140" spans="1:16" x14ac:dyDescent="0.25">
      <c r="A3140" t="str">
        <f>Table15[[#This Row],[Name]]</f>
        <v>SSTU-ST-CFG-A</v>
      </c>
      <c r="B3140" t="str">
        <f>IF(VLOOKUP($A3140,Parts!$A:$AM,B$1,0)="X",S$2,"")</f>
        <v/>
      </c>
      <c r="C3140" t="str">
        <f>IF(VLOOKUP($A3140,Parts!$A:$AM,C$1,0)="X",T$2,"")</f>
        <v/>
      </c>
      <c r="D3140" t="str">
        <f>IF(VLOOKUP($A3140,Parts!$A:$AM,D$1,0)="X",U$2,"")</f>
        <v/>
      </c>
      <c r="E3140" t="str">
        <f>IF(VLOOKUP($A3140,Parts!$A:$AM,E$1,0)="X",V$2,"")</f>
        <v/>
      </c>
      <c r="F3140" t="str">
        <f>IF(VLOOKUP($A3140,Parts!$A:$AM,F$1,0)="X",W$2,"")</f>
        <v/>
      </c>
      <c r="G3140" t="str">
        <f>IF(VLOOKUP($A3140,Parts!$A:$AM,G$1,0)="X",X$2,"")</f>
        <v/>
      </c>
      <c r="H3140" t="str">
        <f>IF(VLOOKUP($A3140,Parts!$A:$AM,H$1,0)="X",Y$2,"")</f>
        <v/>
      </c>
      <c r="I3140" t="str">
        <f>IF(VLOOKUP($A3140,Parts!$A:$AM,I$1,0)="X",Z$2,"")</f>
        <v/>
      </c>
      <c r="J3140" t="str">
        <f>IF(VLOOKUP($A3140,Parts!$A:$AM,J$1,0)="X",AA$2,"")</f>
        <v/>
      </c>
      <c r="K3140" t="str">
        <f>IF(VLOOKUP($A3140,Parts!$A:$AM,K$1,0)="X",AB$2,"")</f>
        <v/>
      </c>
      <c r="L3140" t="str">
        <f>IF(VLOOKUP($A3140,Parts!$A:$AM,L$1,0)="X",AC$2,"")</f>
        <v/>
      </c>
      <c r="M3140" t="str">
        <f>IF(VLOOKUP($A3140,Parts!$A:$AM,M$1,0)="X",AD$2,"")</f>
        <v/>
      </c>
      <c r="N3140" t="str">
        <f>IF(VLOOKUP($A3140,Parts!$A:$AM,N$1,0)="X",AE$2,"")</f>
        <v/>
      </c>
      <c r="O3140" t="str">
        <f>IF(VLOOKUP($A3140,Parts!$A:$AM,O$1,0)="X",AF$2,"")</f>
        <v/>
      </c>
      <c r="P3140" t="str">
        <f t="shared" si="50"/>
        <v/>
      </c>
    </row>
    <row r="3141" spans="1:16" x14ac:dyDescent="0.25">
      <c r="A3141" t="str">
        <f>Table15[[#This Row],[Name]]</f>
        <v>SSTU-ST-CFG-B</v>
      </c>
      <c r="B3141" t="str">
        <f>IF(VLOOKUP($A3141,Parts!$A:$AM,B$1,0)="X",S$2,"")</f>
        <v/>
      </c>
      <c r="C3141" t="str">
        <f>IF(VLOOKUP($A3141,Parts!$A:$AM,C$1,0)="X",T$2,"")</f>
        <v/>
      </c>
      <c r="D3141" t="str">
        <f>IF(VLOOKUP($A3141,Parts!$A:$AM,D$1,0)="X",U$2,"")</f>
        <v/>
      </c>
      <c r="E3141" t="str">
        <f>IF(VLOOKUP($A3141,Parts!$A:$AM,E$1,0)="X",V$2,"")</f>
        <v/>
      </c>
      <c r="F3141" t="str">
        <f>IF(VLOOKUP($A3141,Parts!$A:$AM,F$1,0)="X",W$2,"")</f>
        <v/>
      </c>
      <c r="G3141" t="str">
        <f>IF(VLOOKUP($A3141,Parts!$A:$AM,G$1,0)="X",X$2,"")</f>
        <v/>
      </c>
      <c r="H3141" t="str">
        <f>IF(VLOOKUP($A3141,Parts!$A:$AM,H$1,0)="X",Y$2,"")</f>
        <v/>
      </c>
      <c r="I3141" t="str">
        <f>IF(VLOOKUP($A3141,Parts!$A:$AM,I$1,0)="X",Z$2,"")</f>
        <v/>
      </c>
      <c r="J3141" t="str">
        <f>IF(VLOOKUP($A3141,Parts!$A:$AM,J$1,0)="X",AA$2,"")</f>
        <v/>
      </c>
      <c r="K3141" t="str">
        <f>IF(VLOOKUP($A3141,Parts!$A:$AM,K$1,0)="X",AB$2,"")</f>
        <v/>
      </c>
      <c r="L3141" t="str">
        <f>IF(VLOOKUP($A3141,Parts!$A:$AM,L$1,0)="X",AC$2,"")</f>
        <v/>
      </c>
      <c r="M3141" t="str">
        <f>IF(VLOOKUP($A3141,Parts!$A:$AM,M$1,0)="X",AD$2,"")</f>
        <v/>
      </c>
      <c r="N3141" t="str">
        <f>IF(VLOOKUP($A3141,Parts!$A:$AM,N$1,0)="X",AE$2,"")</f>
        <v/>
      </c>
      <c r="O3141" t="str">
        <f>IF(VLOOKUP($A3141,Parts!$A:$AM,O$1,0)="X",AF$2,"")</f>
        <v/>
      </c>
      <c r="P3141" t="str">
        <f t="shared" si="50"/>
        <v/>
      </c>
    </row>
    <row r="3142" spans="1:16" x14ac:dyDescent="0.25">
      <c r="A3142" t="str">
        <f>Table15[[#This Row],[Name]]</f>
        <v>SSTU-ST-CFG-C</v>
      </c>
      <c r="B3142" t="str">
        <f>IF(VLOOKUP($A3142,Parts!$A:$AM,B$1,0)="X",S$2,"")</f>
        <v/>
      </c>
      <c r="C3142" t="str">
        <f>IF(VLOOKUP($A3142,Parts!$A:$AM,C$1,0)="X",T$2,"")</f>
        <v/>
      </c>
      <c r="D3142" t="str">
        <f>IF(VLOOKUP($A3142,Parts!$A:$AM,D$1,0)="X",U$2,"")</f>
        <v/>
      </c>
      <c r="E3142" t="str">
        <f>IF(VLOOKUP($A3142,Parts!$A:$AM,E$1,0)="X",V$2,"")</f>
        <v/>
      </c>
      <c r="F3142" t="str">
        <f>IF(VLOOKUP($A3142,Parts!$A:$AM,F$1,0)="X",W$2,"")</f>
        <v/>
      </c>
      <c r="G3142" t="str">
        <f>IF(VLOOKUP($A3142,Parts!$A:$AM,G$1,0)="X",X$2,"")</f>
        <v/>
      </c>
      <c r="H3142" t="str">
        <f>IF(VLOOKUP($A3142,Parts!$A:$AM,H$1,0)="X",Y$2,"")</f>
        <v/>
      </c>
      <c r="I3142" t="str">
        <f>IF(VLOOKUP($A3142,Parts!$A:$AM,I$1,0)="X",Z$2,"")</f>
        <v/>
      </c>
      <c r="J3142" t="str">
        <f>IF(VLOOKUP($A3142,Parts!$A:$AM,J$1,0)="X",AA$2,"")</f>
        <v/>
      </c>
      <c r="K3142" t="str">
        <f>IF(VLOOKUP($A3142,Parts!$A:$AM,K$1,0)="X",AB$2,"")</f>
        <v/>
      </c>
      <c r="L3142" t="str">
        <f>IF(VLOOKUP($A3142,Parts!$A:$AM,L$1,0)="X",AC$2,"")</f>
        <v/>
      </c>
      <c r="M3142" t="str">
        <f>IF(VLOOKUP($A3142,Parts!$A:$AM,M$1,0)="X",AD$2,"")</f>
        <v/>
      </c>
      <c r="N3142" t="str">
        <f>IF(VLOOKUP($A3142,Parts!$A:$AM,N$1,0)="X",AE$2,"")</f>
        <v/>
      </c>
      <c r="O3142" t="str">
        <f>IF(VLOOKUP($A3142,Parts!$A:$AM,O$1,0)="X",AF$2,"")</f>
        <v/>
      </c>
      <c r="P3142" t="str">
        <f t="shared" si="50"/>
        <v/>
      </c>
    </row>
    <row r="3143" spans="1:16" x14ac:dyDescent="0.25">
      <c r="A3143" t="str">
        <f>Table15[[#This Row],[Name]]</f>
        <v>SSTU-ST-CFG-D</v>
      </c>
      <c r="B3143" t="str">
        <f>IF(VLOOKUP($A3143,Parts!$A:$AM,B$1,0)="X",S$2,"")</f>
        <v/>
      </c>
      <c r="C3143" t="str">
        <f>IF(VLOOKUP($A3143,Parts!$A:$AM,C$1,0)="X",T$2,"")</f>
        <v/>
      </c>
      <c r="D3143" t="str">
        <f>IF(VLOOKUP($A3143,Parts!$A:$AM,D$1,0)="X",U$2,"")</f>
        <v/>
      </c>
      <c r="E3143" t="str">
        <f>IF(VLOOKUP($A3143,Parts!$A:$AM,E$1,0)="X",V$2,"")</f>
        <v/>
      </c>
      <c r="F3143" t="str">
        <f>IF(VLOOKUP($A3143,Parts!$A:$AM,F$1,0)="X",W$2,"")</f>
        <v/>
      </c>
      <c r="G3143" t="str">
        <f>IF(VLOOKUP($A3143,Parts!$A:$AM,G$1,0)="X",X$2,"")</f>
        <v/>
      </c>
      <c r="H3143" t="str">
        <f>IF(VLOOKUP($A3143,Parts!$A:$AM,H$1,0)="X",Y$2,"")</f>
        <v/>
      </c>
      <c r="I3143" t="str">
        <f>IF(VLOOKUP($A3143,Parts!$A:$AM,I$1,0)="X",Z$2,"")</f>
        <v/>
      </c>
      <c r="J3143" t="str">
        <f>IF(VLOOKUP($A3143,Parts!$A:$AM,J$1,0)="X",AA$2,"")</f>
        <v/>
      </c>
      <c r="K3143" t="str">
        <f>IF(VLOOKUP($A3143,Parts!$A:$AM,K$1,0)="X",AB$2,"")</f>
        <v/>
      </c>
      <c r="L3143" t="str">
        <f>IF(VLOOKUP($A3143,Parts!$A:$AM,L$1,0)="X",AC$2,"")</f>
        <v/>
      </c>
      <c r="M3143" t="str">
        <f>IF(VLOOKUP($A3143,Parts!$A:$AM,M$1,0)="X",AD$2,"")</f>
        <v/>
      </c>
      <c r="N3143" t="str">
        <f>IF(VLOOKUP($A3143,Parts!$A:$AM,N$1,0)="X",AE$2,"")</f>
        <v/>
      </c>
      <c r="O3143" t="str">
        <f>IF(VLOOKUP($A3143,Parts!$A:$AM,O$1,0)="X",AF$2,"")</f>
        <v/>
      </c>
      <c r="P3143" t="str">
        <f t="shared" si="50"/>
        <v/>
      </c>
    </row>
    <row r="3144" spans="1:16" x14ac:dyDescent="0.25">
      <c r="A3144" t="str">
        <f>Table15[[#This Row],[Name]]</f>
        <v>SSTU-ST-COS-HAB-L</v>
      </c>
      <c r="B3144" t="str">
        <f>IF(VLOOKUP($A3144,Parts!$A:$AM,B$1,0)="X",S$2,"")</f>
        <v/>
      </c>
      <c r="C3144" t="str">
        <f>IF(VLOOKUP($A3144,Parts!$A:$AM,C$1,0)="X",T$2,"")</f>
        <v/>
      </c>
      <c r="D3144" t="str">
        <f>IF(VLOOKUP($A3144,Parts!$A:$AM,D$1,0)="X",U$2,"")</f>
        <v/>
      </c>
      <c r="E3144" t="str">
        <f>IF(VLOOKUP($A3144,Parts!$A:$AM,E$1,0)="X",V$2,"")</f>
        <v/>
      </c>
      <c r="F3144" t="str">
        <f>IF(VLOOKUP($A3144,Parts!$A:$AM,F$1,0)="X",W$2,"")</f>
        <v/>
      </c>
      <c r="G3144" t="str">
        <f>IF(VLOOKUP($A3144,Parts!$A:$AM,G$1,0)="X",X$2,"")</f>
        <v/>
      </c>
      <c r="H3144" t="str">
        <f>IF(VLOOKUP($A3144,Parts!$A:$AM,H$1,0)="X",Y$2,"")</f>
        <v/>
      </c>
      <c r="I3144" t="str">
        <f>IF(VLOOKUP($A3144,Parts!$A:$AM,I$1,0)="X",Z$2,"")</f>
        <v/>
      </c>
      <c r="J3144" t="str">
        <f>IF(VLOOKUP($A3144,Parts!$A:$AM,J$1,0)="X",AA$2,"")</f>
        <v/>
      </c>
      <c r="K3144" t="str">
        <f>IF(VLOOKUP($A3144,Parts!$A:$AM,K$1,0)="X",AB$2,"")</f>
        <v/>
      </c>
      <c r="L3144" t="str">
        <f>IF(VLOOKUP($A3144,Parts!$A:$AM,L$1,0)="X",AC$2,"")</f>
        <v/>
      </c>
      <c r="M3144" t="str">
        <f>IF(VLOOKUP($A3144,Parts!$A:$AM,M$1,0)="X",AD$2,"")</f>
        <v/>
      </c>
      <c r="N3144" t="str">
        <f>IF(VLOOKUP($A3144,Parts!$A:$AM,N$1,0)="X",AE$2,"")</f>
        <v/>
      </c>
      <c r="O3144" t="str">
        <f>IF(VLOOKUP($A3144,Parts!$A:$AM,O$1,0)="X",AF$2,"")</f>
        <v/>
      </c>
      <c r="P3144" t="str">
        <f t="shared" si="50"/>
        <v/>
      </c>
    </row>
    <row r="3145" spans="1:16" x14ac:dyDescent="0.25">
      <c r="A3145" t="str">
        <f>Table15[[#This Row],[Name]]</f>
        <v>SSTU-ST-COS-HAB-M</v>
      </c>
      <c r="B3145" t="str">
        <f>IF(VLOOKUP($A3145,Parts!$A:$AM,B$1,0)="X",S$2,"")</f>
        <v/>
      </c>
      <c r="C3145" t="str">
        <f>IF(VLOOKUP($A3145,Parts!$A:$AM,C$1,0)="X",T$2,"")</f>
        <v/>
      </c>
      <c r="D3145" t="str">
        <f>IF(VLOOKUP($A3145,Parts!$A:$AM,D$1,0)="X",U$2,"")</f>
        <v/>
      </c>
      <c r="E3145" t="str">
        <f>IF(VLOOKUP($A3145,Parts!$A:$AM,E$1,0)="X",V$2,"")</f>
        <v/>
      </c>
      <c r="F3145" t="str">
        <f>IF(VLOOKUP($A3145,Parts!$A:$AM,F$1,0)="X",W$2,"")</f>
        <v/>
      </c>
      <c r="G3145" t="str">
        <f>IF(VLOOKUP($A3145,Parts!$A:$AM,G$1,0)="X",X$2,"")</f>
        <v/>
      </c>
      <c r="H3145" t="str">
        <f>IF(VLOOKUP($A3145,Parts!$A:$AM,H$1,0)="X",Y$2,"")</f>
        <v/>
      </c>
      <c r="I3145" t="str">
        <f>IF(VLOOKUP($A3145,Parts!$A:$AM,I$1,0)="X",Z$2,"")</f>
        <v/>
      </c>
      <c r="J3145" t="str">
        <f>IF(VLOOKUP($A3145,Parts!$A:$AM,J$1,0)="X",AA$2,"")</f>
        <v/>
      </c>
      <c r="K3145" t="str">
        <f>IF(VLOOKUP($A3145,Parts!$A:$AM,K$1,0)="X",AB$2,"")</f>
        <v/>
      </c>
      <c r="L3145" t="str">
        <f>IF(VLOOKUP($A3145,Parts!$A:$AM,L$1,0)="X",AC$2,"")</f>
        <v/>
      </c>
      <c r="M3145" t="str">
        <f>IF(VLOOKUP($A3145,Parts!$A:$AM,M$1,0)="X",AD$2,"")</f>
        <v/>
      </c>
      <c r="N3145" t="str">
        <f>IF(VLOOKUP($A3145,Parts!$A:$AM,N$1,0)="X",AE$2,"")</f>
        <v/>
      </c>
      <c r="O3145" t="str">
        <f>IF(VLOOKUP($A3145,Parts!$A:$AM,O$1,0)="X",AF$2,"")</f>
        <v/>
      </c>
      <c r="P3145" t="str">
        <f t="shared" si="50"/>
        <v/>
      </c>
    </row>
    <row r="3146" spans="1:16" x14ac:dyDescent="0.25">
      <c r="A3146" t="str">
        <f>Table15[[#This Row],[Name]]</f>
        <v>SSTU-ST-COS-HAB-S</v>
      </c>
      <c r="B3146" t="str">
        <f>IF(VLOOKUP($A3146,Parts!$A:$AM,B$1,0)="X",S$2,"")</f>
        <v/>
      </c>
      <c r="C3146" t="str">
        <f>IF(VLOOKUP($A3146,Parts!$A:$AM,C$1,0)="X",T$2,"")</f>
        <v/>
      </c>
      <c r="D3146" t="str">
        <f>IF(VLOOKUP($A3146,Parts!$A:$AM,D$1,0)="X",U$2,"")</f>
        <v/>
      </c>
      <c r="E3146" t="str">
        <f>IF(VLOOKUP($A3146,Parts!$A:$AM,E$1,0)="X",V$2,"")</f>
        <v/>
      </c>
      <c r="F3146" t="str">
        <f>IF(VLOOKUP($A3146,Parts!$A:$AM,F$1,0)="X",W$2,"")</f>
        <v/>
      </c>
      <c r="G3146" t="str">
        <f>IF(VLOOKUP($A3146,Parts!$A:$AM,G$1,0)="X",X$2,"")</f>
        <v/>
      </c>
      <c r="H3146" t="str">
        <f>IF(VLOOKUP($A3146,Parts!$A:$AM,H$1,0)="X",Y$2,"")</f>
        <v/>
      </c>
      <c r="I3146" t="str">
        <f>IF(VLOOKUP($A3146,Parts!$A:$AM,I$1,0)="X",Z$2,"")</f>
        <v/>
      </c>
      <c r="J3146" t="str">
        <f>IF(VLOOKUP($A3146,Parts!$A:$AM,J$1,0)="X",AA$2,"")</f>
        <v/>
      </c>
      <c r="K3146" t="str">
        <f>IF(VLOOKUP($A3146,Parts!$A:$AM,K$1,0)="X",AB$2,"")</f>
        <v/>
      </c>
      <c r="L3146" t="str">
        <f>IF(VLOOKUP($A3146,Parts!$A:$AM,L$1,0)="X",AC$2,"")</f>
        <v/>
      </c>
      <c r="M3146" t="str">
        <f>IF(VLOOKUP($A3146,Parts!$A:$AM,M$1,0)="X",AD$2,"")</f>
        <v/>
      </c>
      <c r="N3146" t="str">
        <f>IF(VLOOKUP($A3146,Parts!$A:$AM,N$1,0)="X",AE$2,"")</f>
        <v/>
      </c>
      <c r="O3146" t="str">
        <f>IF(VLOOKUP($A3146,Parts!$A:$AM,O$1,0)="X",AF$2,"")</f>
        <v/>
      </c>
      <c r="P3146" t="str">
        <f t="shared" si="50"/>
        <v/>
      </c>
    </row>
    <row r="3147" spans="1:16" x14ac:dyDescent="0.25">
      <c r="A3147" t="str">
        <f>Table15[[#This Row],[Name]]</f>
        <v>SSTU-ST-COS-HAB-XS</v>
      </c>
      <c r="B3147" t="str">
        <f>IF(VLOOKUP($A3147,Parts!$A:$AM,B$1,0)="X",S$2,"")</f>
        <v/>
      </c>
      <c r="C3147" t="str">
        <f>IF(VLOOKUP($A3147,Parts!$A:$AM,C$1,0)="X",T$2,"")</f>
        <v/>
      </c>
      <c r="D3147" t="str">
        <f>IF(VLOOKUP($A3147,Parts!$A:$AM,D$1,0)="X",U$2,"")</f>
        <v/>
      </c>
      <c r="E3147" t="str">
        <f>IF(VLOOKUP($A3147,Parts!$A:$AM,E$1,0)="X",V$2,"")</f>
        <v/>
      </c>
      <c r="F3147" t="str">
        <f>IF(VLOOKUP($A3147,Parts!$A:$AM,F$1,0)="X",W$2,"")</f>
        <v/>
      </c>
      <c r="G3147" t="str">
        <f>IF(VLOOKUP($A3147,Parts!$A:$AM,G$1,0)="X",X$2,"")</f>
        <v/>
      </c>
      <c r="H3147" t="str">
        <f>IF(VLOOKUP($A3147,Parts!$A:$AM,H$1,0)="X",Y$2,"")</f>
        <v/>
      </c>
      <c r="I3147" t="str">
        <f>IF(VLOOKUP($A3147,Parts!$A:$AM,I$1,0)="X",Z$2,"")</f>
        <v/>
      </c>
      <c r="J3147" t="str">
        <f>IF(VLOOKUP($A3147,Parts!$A:$AM,J$1,0)="X",AA$2,"")</f>
        <v/>
      </c>
      <c r="K3147" t="str">
        <f>IF(VLOOKUP($A3147,Parts!$A:$AM,K$1,0)="X",AB$2,"")</f>
        <v/>
      </c>
      <c r="L3147" t="str">
        <f>IF(VLOOKUP($A3147,Parts!$A:$AM,L$1,0)="X",AC$2,"")</f>
        <v/>
      </c>
      <c r="M3147" t="str">
        <f>IF(VLOOKUP($A3147,Parts!$A:$AM,M$1,0)="X",AD$2,"")</f>
        <v/>
      </c>
      <c r="N3147" t="str">
        <f>IF(VLOOKUP($A3147,Parts!$A:$AM,N$1,0)="X",AE$2,"")</f>
        <v/>
      </c>
      <c r="O3147" t="str">
        <f>IF(VLOOKUP($A3147,Parts!$A:$AM,O$1,0)="X",AF$2,"")</f>
        <v/>
      </c>
      <c r="P3147" t="str">
        <f t="shared" si="50"/>
        <v/>
      </c>
    </row>
    <row r="3148" spans="1:16" x14ac:dyDescent="0.25">
      <c r="A3148" t="str">
        <f>Table15[[#This Row],[Name]]</f>
        <v>SSTU-ST-COS-LAB-L</v>
      </c>
      <c r="B3148" t="str">
        <f>IF(VLOOKUP($A3148,Parts!$A:$AM,B$1,0)="X",S$2,"")</f>
        <v/>
      </c>
      <c r="C3148" t="str">
        <f>IF(VLOOKUP($A3148,Parts!$A:$AM,C$1,0)="X",T$2,"")</f>
        <v/>
      </c>
      <c r="D3148" t="str">
        <f>IF(VLOOKUP($A3148,Parts!$A:$AM,D$1,0)="X",U$2,"")</f>
        <v/>
      </c>
      <c r="E3148" t="str">
        <f>IF(VLOOKUP($A3148,Parts!$A:$AM,E$1,0)="X",V$2,"")</f>
        <v/>
      </c>
      <c r="F3148" t="str">
        <f>IF(VLOOKUP($A3148,Parts!$A:$AM,F$1,0)="X",W$2,"")</f>
        <v/>
      </c>
      <c r="G3148" t="str">
        <f>IF(VLOOKUP($A3148,Parts!$A:$AM,G$1,0)="X",X$2,"")</f>
        <v/>
      </c>
      <c r="H3148" t="str">
        <f>IF(VLOOKUP($A3148,Parts!$A:$AM,H$1,0)="X",Y$2,"")</f>
        <v/>
      </c>
      <c r="I3148" t="str">
        <f>IF(VLOOKUP($A3148,Parts!$A:$AM,I$1,0)="X",Z$2,"")</f>
        <v/>
      </c>
      <c r="J3148" t="str">
        <f>IF(VLOOKUP($A3148,Parts!$A:$AM,J$1,0)="X",AA$2,"")</f>
        <v/>
      </c>
      <c r="K3148" t="str">
        <f>IF(VLOOKUP($A3148,Parts!$A:$AM,K$1,0)="X",AB$2,"")</f>
        <v/>
      </c>
      <c r="L3148" t="str">
        <f>IF(VLOOKUP($A3148,Parts!$A:$AM,L$1,0)="X",AC$2,"")</f>
        <v/>
      </c>
      <c r="M3148" t="str">
        <f>IF(VLOOKUP($A3148,Parts!$A:$AM,M$1,0)="X",AD$2,"")</f>
        <v/>
      </c>
      <c r="N3148" t="str">
        <f>IF(VLOOKUP($A3148,Parts!$A:$AM,N$1,0)="X",AE$2,"")</f>
        <v/>
      </c>
      <c r="O3148" t="str">
        <f>IF(VLOOKUP($A3148,Parts!$A:$AM,O$1,0)="X",AF$2,"")</f>
        <v/>
      </c>
      <c r="P3148" t="str">
        <f t="shared" si="50"/>
        <v/>
      </c>
    </row>
    <row r="3149" spans="1:16" x14ac:dyDescent="0.25">
      <c r="A3149" t="str">
        <f>Table15[[#This Row],[Name]]</f>
        <v>SSTU-ST-COS-LAB-M</v>
      </c>
      <c r="B3149" t="str">
        <f>IF(VLOOKUP($A3149,Parts!$A:$AM,B$1,0)="X",S$2,"")</f>
        <v/>
      </c>
      <c r="C3149" t="str">
        <f>IF(VLOOKUP($A3149,Parts!$A:$AM,C$1,0)="X",T$2,"")</f>
        <v/>
      </c>
      <c r="D3149" t="str">
        <f>IF(VLOOKUP($A3149,Parts!$A:$AM,D$1,0)="X",U$2,"")</f>
        <v/>
      </c>
      <c r="E3149" t="str">
        <f>IF(VLOOKUP($A3149,Parts!$A:$AM,E$1,0)="X",V$2,"")</f>
        <v/>
      </c>
      <c r="F3149" t="str">
        <f>IF(VLOOKUP($A3149,Parts!$A:$AM,F$1,0)="X",W$2,"")</f>
        <v/>
      </c>
      <c r="G3149" t="str">
        <f>IF(VLOOKUP($A3149,Parts!$A:$AM,G$1,0)="X",X$2,"")</f>
        <v/>
      </c>
      <c r="H3149" t="str">
        <f>IF(VLOOKUP($A3149,Parts!$A:$AM,H$1,0)="X",Y$2,"")</f>
        <v/>
      </c>
      <c r="I3149" t="str">
        <f>IF(VLOOKUP($A3149,Parts!$A:$AM,I$1,0)="X",Z$2,"")</f>
        <v/>
      </c>
      <c r="J3149" t="str">
        <f>IF(VLOOKUP($A3149,Parts!$A:$AM,J$1,0)="X",AA$2,"")</f>
        <v/>
      </c>
      <c r="K3149" t="str">
        <f>IF(VLOOKUP($A3149,Parts!$A:$AM,K$1,0)="X",AB$2,"")</f>
        <v/>
      </c>
      <c r="L3149" t="str">
        <f>IF(VLOOKUP($A3149,Parts!$A:$AM,L$1,0)="X",AC$2,"")</f>
        <v/>
      </c>
      <c r="M3149" t="str">
        <f>IF(VLOOKUP($A3149,Parts!$A:$AM,M$1,0)="X",AD$2,"")</f>
        <v/>
      </c>
      <c r="N3149" t="str">
        <f>IF(VLOOKUP($A3149,Parts!$A:$AM,N$1,0)="X",AE$2,"")</f>
        <v/>
      </c>
      <c r="O3149" t="str">
        <f>IF(VLOOKUP($A3149,Parts!$A:$AM,O$1,0)="X",AF$2,"")</f>
        <v/>
      </c>
      <c r="P3149" t="str">
        <f t="shared" si="50"/>
        <v/>
      </c>
    </row>
    <row r="3150" spans="1:16" x14ac:dyDescent="0.25">
      <c r="A3150" t="str">
        <f>Table15[[#This Row],[Name]]</f>
        <v>SSTU-ST-COS-LAB-S</v>
      </c>
      <c r="B3150" t="str">
        <f>IF(VLOOKUP($A3150,Parts!$A:$AM,B$1,0)="X",S$2,"")</f>
        <v/>
      </c>
      <c r="C3150" t="str">
        <f>IF(VLOOKUP($A3150,Parts!$A:$AM,C$1,0)="X",T$2,"")</f>
        <v/>
      </c>
      <c r="D3150" t="str">
        <f>IF(VLOOKUP($A3150,Parts!$A:$AM,D$1,0)="X",U$2,"")</f>
        <v/>
      </c>
      <c r="E3150" t="str">
        <f>IF(VLOOKUP($A3150,Parts!$A:$AM,E$1,0)="X",V$2,"")</f>
        <v/>
      </c>
      <c r="F3150" t="str">
        <f>IF(VLOOKUP($A3150,Parts!$A:$AM,F$1,0)="X",W$2,"")</f>
        <v/>
      </c>
      <c r="G3150" t="str">
        <f>IF(VLOOKUP($A3150,Parts!$A:$AM,G$1,0)="X",X$2,"")</f>
        <v/>
      </c>
      <c r="H3150" t="str">
        <f>IF(VLOOKUP($A3150,Parts!$A:$AM,H$1,0)="X",Y$2,"")</f>
        <v/>
      </c>
      <c r="I3150" t="str">
        <f>IF(VLOOKUP($A3150,Parts!$A:$AM,I$1,0)="X",Z$2,"")</f>
        <v/>
      </c>
      <c r="J3150" t="str">
        <f>IF(VLOOKUP($A3150,Parts!$A:$AM,J$1,0)="X",AA$2,"")</f>
        <v/>
      </c>
      <c r="K3150" t="str">
        <f>IF(VLOOKUP($A3150,Parts!$A:$AM,K$1,0)="X",AB$2,"")</f>
        <v/>
      </c>
      <c r="L3150" t="str">
        <f>IF(VLOOKUP($A3150,Parts!$A:$AM,L$1,0)="X",AC$2,"")</f>
        <v/>
      </c>
      <c r="M3150" t="str">
        <f>IF(VLOOKUP($A3150,Parts!$A:$AM,M$1,0)="X",AD$2,"")</f>
        <v/>
      </c>
      <c r="N3150" t="str">
        <f>IF(VLOOKUP($A3150,Parts!$A:$AM,N$1,0)="X",AE$2,"")</f>
        <v/>
      </c>
      <c r="O3150" t="str">
        <f>IF(VLOOKUP($A3150,Parts!$A:$AM,O$1,0)="X",AF$2,"")</f>
        <v/>
      </c>
      <c r="P3150" t="str">
        <f t="shared" si="50"/>
        <v/>
      </c>
    </row>
    <row r="3151" spans="1:16" x14ac:dyDescent="0.25">
      <c r="A3151" t="str">
        <f>Table15[[#This Row],[Name]]</f>
        <v>SSTU-ST-DOS-COM</v>
      </c>
      <c r="B3151" t="str">
        <f>IF(VLOOKUP($A3151,Parts!$A:$AM,B$1,0)="X",S$2,"")</f>
        <v/>
      </c>
      <c r="C3151" t="str">
        <f>IF(VLOOKUP($A3151,Parts!$A:$AM,C$1,0)="X",T$2,"")</f>
        <v/>
      </c>
      <c r="D3151" t="str">
        <f>IF(VLOOKUP($A3151,Parts!$A:$AM,D$1,0)="X",U$2,"")</f>
        <v/>
      </c>
      <c r="E3151" t="str">
        <f>IF(VLOOKUP($A3151,Parts!$A:$AM,E$1,0)="X",V$2,"")</f>
        <v/>
      </c>
      <c r="F3151" t="str">
        <f>IF(VLOOKUP($A3151,Parts!$A:$AM,F$1,0)="X",W$2,"")</f>
        <v/>
      </c>
      <c r="G3151" t="str">
        <f>IF(VLOOKUP($A3151,Parts!$A:$AM,G$1,0)="X",X$2,"")</f>
        <v/>
      </c>
      <c r="H3151" t="str">
        <f>IF(VLOOKUP($A3151,Parts!$A:$AM,H$1,0)="X",Y$2,"")</f>
        <v/>
      </c>
      <c r="I3151" t="str">
        <f>IF(VLOOKUP($A3151,Parts!$A:$AM,I$1,0)="X",Z$2,"")</f>
        <v/>
      </c>
      <c r="J3151" t="str">
        <f>IF(VLOOKUP($A3151,Parts!$A:$AM,J$1,0)="X",AA$2,"")</f>
        <v/>
      </c>
      <c r="K3151" t="str">
        <f>IF(VLOOKUP($A3151,Parts!$A:$AM,K$1,0)="X",AB$2,"")</f>
        <v/>
      </c>
      <c r="L3151" t="str">
        <f>IF(VLOOKUP($A3151,Parts!$A:$AM,L$1,0)="X",AC$2,"")</f>
        <v/>
      </c>
      <c r="M3151" t="str">
        <f>IF(VLOOKUP($A3151,Parts!$A:$AM,M$1,0)="X",AD$2,"")</f>
        <v/>
      </c>
      <c r="N3151" t="str">
        <f>IF(VLOOKUP($A3151,Parts!$A:$AM,N$1,0)="X",AE$2,"")</f>
        <v/>
      </c>
      <c r="O3151" t="str">
        <f>IF(VLOOKUP($A3151,Parts!$A:$AM,O$1,0)="X",AF$2,"")</f>
        <v/>
      </c>
      <c r="P3151" t="str">
        <f t="shared" si="50"/>
        <v/>
      </c>
    </row>
    <row r="3152" spans="1:16" x14ac:dyDescent="0.25">
      <c r="A3152" t="str">
        <f>Table15[[#This Row],[Name]]</f>
        <v>SSTU-ST-DOS-FEM</v>
      </c>
      <c r="B3152" t="str">
        <f>IF(VLOOKUP($A3152,Parts!$A:$AM,B$1,0)="X",S$2,"")</f>
        <v/>
      </c>
      <c r="C3152" t="str">
        <f>IF(VLOOKUP($A3152,Parts!$A:$AM,C$1,0)="X",T$2,"")</f>
        <v/>
      </c>
      <c r="D3152" t="str">
        <f>IF(VLOOKUP($A3152,Parts!$A:$AM,D$1,0)="X",U$2,"")</f>
        <v/>
      </c>
      <c r="E3152" t="str">
        <f>IF(VLOOKUP($A3152,Parts!$A:$AM,E$1,0)="X",V$2,"")</f>
        <v/>
      </c>
      <c r="F3152" t="str">
        <f>IF(VLOOKUP($A3152,Parts!$A:$AM,F$1,0)="X",W$2,"")</f>
        <v/>
      </c>
      <c r="G3152" t="str">
        <f>IF(VLOOKUP($A3152,Parts!$A:$AM,G$1,0)="X",X$2,"")</f>
        <v/>
      </c>
      <c r="H3152" t="str">
        <f>IF(VLOOKUP($A3152,Parts!$A:$AM,H$1,0)="X",Y$2,"")</f>
        <v/>
      </c>
      <c r="I3152" t="str">
        <f>IF(VLOOKUP($A3152,Parts!$A:$AM,I$1,0)="X",Z$2,"")</f>
        <v/>
      </c>
      <c r="J3152" t="str">
        <f>IF(VLOOKUP($A3152,Parts!$A:$AM,J$1,0)="X",AA$2,"")</f>
        <v/>
      </c>
      <c r="K3152" t="str">
        <f>IF(VLOOKUP($A3152,Parts!$A:$AM,K$1,0)="X",AB$2,"")</f>
        <v/>
      </c>
      <c r="L3152" t="str">
        <f>IF(VLOOKUP($A3152,Parts!$A:$AM,L$1,0)="X",AC$2,"")</f>
        <v/>
      </c>
      <c r="M3152" t="str">
        <f>IF(VLOOKUP($A3152,Parts!$A:$AM,M$1,0)="X",AD$2,"")</f>
        <v/>
      </c>
      <c r="N3152" t="str">
        <f>IF(VLOOKUP($A3152,Parts!$A:$AM,N$1,0)="X",AE$2,"")</f>
        <v/>
      </c>
      <c r="O3152" t="str">
        <f>IF(VLOOKUP($A3152,Parts!$A:$AM,O$1,0)="X",AF$2,"")</f>
        <v/>
      </c>
      <c r="P3152" t="str">
        <f t="shared" si="50"/>
        <v/>
      </c>
    </row>
    <row r="3153" spans="1:16" x14ac:dyDescent="0.25">
      <c r="A3153" t="str">
        <f>Table15[[#This Row],[Name]]</f>
        <v>SSTU-ST-DOS-HAB</v>
      </c>
      <c r="B3153" t="str">
        <f>IF(VLOOKUP($A3153,Parts!$A:$AM,B$1,0)="X",S$2,"")</f>
        <v/>
      </c>
      <c r="C3153" t="str">
        <f>IF(VLOOKUP($A3153,Parts!$A:$AM,C$1,0)="X",T$2,"")</f>
        <v/>
      </c>
      <c r="D3153" t="str">
        <f>IF(VLOOKUP($A3153,Parts!$A:$AM,D$1,0)="X",U$2,"")</f>
        <v/>
      </c>
      <c r="E3153" t="str">
        <f>IF(VLOOKUP($A3153,Parts!$A:$AM,E$1,0)="X",V$2,"")</f>
        <v/>
      </c>
      <c r="F3153" t="str">
        <f>IF(VLOOKUP($A3153,Parts!$A:$AM,F$1,0)="X",W$2,"")</f>
        <v/>
      </c>
      <c r="G3153" t="str">
        <f>IF(VLOOKUP($A3153,Parts!$A:$AM,G$1,0)="X",X$2,"")</f>
        <v/>
      </c>
      <c r="H3153" t="str">
        <f>IF(VLOOKUP($A3153,Parts!$A:$AM,H$1,0)="X",Y$2,"")</f>
        <v/>
      </c>
      <c r="I3153" t="str">
        <f>IF(VLOOKUP($A3153,Parts!$A:$AM,I$1,0)="X",Z$2,"")</f>
        <v/>
      </c>
      <c r="J3153" t="str">
        <f>IF(VLOOKUP($A3153,Parts!$A:$AM,J$1,0)="X",AA$2,"")</f>
        <v/>
      </c>
      <c r="K3153" t="str">
        <f>IF(VLOOKUP($A3153,Parts!$A:$AM,K$1,0)="X",AB$2,"")</f>
        <v/>
      </c>
      <c r="L3153" t="str">
        <f>IF(VLOOKUP($A3153,Parts!$A:$AM,L$1,0)="X",AC$2,"")</f>
        <v/>
      </c>
      <c r="M3153" t="str">
        <f>IF(VLOOKUP($A3153,Parts!$A:$AM,M$1,0)="X",AD$2,"")</f>
        <v/>
      </c>
      <c r="N3153" t="str">
        <f>IF(VLOOKUP($A3153,Parts!$A:$AM,N$1,0)="X",AE$2,"")</f>
        <v/>
      </c>
      <c r="O3153" t="str">
        <f>IF(VLOOKUP($A3153,Parts!$A:$AM,O$1,0)="X",AF$2,"")</f>
        <v/>
      </c>
      <c r="P3153" t="str">
        <f t="shared" si="50"/>
        <v/>
      </c>
    </row>
    <row r="3154" spans="1:16" x14ac:dyDescent="0.25">
      <c r="A3154" t="str">
        <f>Table15[[#This Row],[Name]]</f>
        <v>SSTU-ST-DOS-LAB</v>
      </c>
      <c r="B3154" t="str">
        <f>IF(VLOOKUP($A3154,Parts!$A:$AM,B$1,0)="X",S$2,"")</f>
        <v/>
      </c>
      <c r="C3154" t="str">
        <f>IF(VLOOKUP($A3154,Parts!$A:$AM,C$1,0)="X",T$2,"")</f>
        <v/>
      </c>
      <c r="D3154" t="str">
        <f>IF(VLOOKUP($A3154,Parts!$A:$AM,D$1,0)="X",U$2,"")</f>
        <v/>
      </c>
      <c r="E3154" t="str">
        <f>IF(VLOOKUP($A3154,Parts!$A:$AM,E$1,0)="X",V$2,"")</f>
        <v/>
      </c>
      <c r="F3154" t="str">
        <f>IF(VLOOKUP($A3154,Parts!$A:$AM,F$1,0)="X",W$2,"")</f>
        <v/>
      </c>
      <c r="G3154" t="str">
        <f>IF(VLOOKUP($A3154,Parts!$A:$AM,G$1,0)="X",X$2,"")</f>
        <v/>
      </c>
      <c r="H3154" t="str">
        <f>IF(VLOOKUP($A3154,Parts!$A:$AM,H$1,0)="X",Y$2,"")</f>
        <v/>
      </c>
      <c r="I3154" t="str">
        <f>IF(VLOOKUP($A3154,Parts!$A:$AM,I$1,0)="X",Z$2,"")</f>
        <v/>
      </c>
      <c r="J3154" t="str">
        <f>IF(VLOOKUP($A3154,Parts!$A:$AM,J$1,0)="X",AA$2,"")</f>
        <v/>
      </c>
      <c r="K3154" t="str">
        <f>IF(VLOOKUP($A3154,Parts!$A:$AM,K$1,0)="X",AB$2,"")</f>
        <v/>
      </c>
      <c r="L3154" t="str">
        <f>IF(VLOOKUP($A3154,Parts!$A:$AM,L$1,0)="X",AC$2,"")</f>
        <v/>
      </c>
      <c r="M3154" t="str">
        <f>IF(VLOOKUP($A3154,Parts!$A:$AM,M$1,0)="X",AD$2,"")</f>
        <v/>
      </c>
      <c r="N3154" t="str">
        <f>IF(VLOOKUP($A3154,Parts!$A:$AM,N$1,0)="X",AE$2,"")</f>
        <v/>
      </c>
      <c r="O3154" t="str">
        <f>IF(VLOOKUP($A3154,Parts!$A:$AM,O$1,0)="X",AF$2,"")</f>
        <v/>
      </c>
      <c r="P3154" t="str">
        <f t="shared" si="50"/>
        <v/>
      </c>
    </row>
    <row r="3155" spans="1:16" x14ac:dyDescent="0.25">
      <c r="A3155" t="str">
        <f>Table15[[#This Row],[Name]]</f>
        <v>SSTU-ST-DOS-PWR</v>
      </c>
      <c r="B3155" t="str">
        <f>IF(VLOOKUP($A3155,Parts!$A:$AM,B$1,0)="X",S$2,"")</f>
        <v/>
      </c>
      <c r="C3155" t="str">
        <f>IF(VLOOKUP($A3155,Parts!$A:$AM,C$1,0)="X",T$2,"")</f>
        <v/>
      </c>
      <c r="D3155" t="str">
        <f>IF(VLOOKUP($A3155,Parts!$A:$AM,D$1,0)="X",U$2,"")</f>
        <v/>
      </c>
      <c r="E3155" t="str">
        <f>IF(VLOOKUP($A3155,Parts!$A:$AM,E$1,0)="X",V$2,"")</f>
        <v/>
      </c>
      <c r="F3155" t="str">
        <f>IF(VLOOKUP($A3155,Parts!$A:$AM,F$1,0)="X",W$2,"")</f>
        <v/>
      </c>
      <c r="G3155" t="str">
        <f>IF(VLOOKUP($A3155,Parts!$A:$AM,G$1,0)="X",X$2,"")</f>
        <v/>
      </c>
      <c r="H3155" t="str">
        <f>IF(VLOOKUP($A3155,Parts!$A:$AM,H$1,0)="X",Y$2,"")</f>
        <v/>
      </c>
      <c r="I3155" t="str">
        <f>IF(VLOOKUP($A3155,Parts!$A:$AM,I$1,0)="X",Z$2,"")</f>
        <v/>
      </c>
      <c r="J3155" t="str">
        <f>IF(VLOOKUP($A3155,Parts!$A:$AM,J$1,0)="X",AA$2,"")</f>
        <v/>
      </c>
      <c r="K3155" t="str">
        <f>IF(VLOOKUP($A3155,Parts!$A:$AM,K$1,0)="X",AB$2,"")</f>
        <v/>
      </c>
      <c r="L3155" t="str">
        <f>IF(VLOOKUP($A3155,Parts!$A:$AM,L$1,0)="X",AC$2,"")</f>
        <v/>
      </c>
      <c r="M3155" t="str">
        <f>IF(VLOOKUP($A3155,Parts!$A:$AM,M$1,0)="X",AD$2,"")</f>
        <v/>
      </c>
      <c r="N3155" t="str">
        <f>IF(VLOOKUP($A3155,Parts!$A:$AM,N$1,0)="X",AE$2,"")</f>
        <v/>
      </c>
      <c r="O3155" t="str">
        <f>IF(VLOOKUP($A3155,Parts!$A:$AM,O$1,0)="X",AF$2,"")</f>
        <v/>
      </c>
      <c r="P3155" t="str">
        <f t="shared" si="50"/>
        <v/>
      </c>
    </row>
    <row r="3156" spans="1:16" x14ac:dyDescent="0.25">
      <c r="A3156" t="str">
        <f>Table15[[#This Row],[Name]]</f>
        <v>SSTU-ST-DOS-TKS</v>
      </c>
      <c r="B3156" t="str">
        <f>IF(VLOOKUP($A3156,Parts!$A:$AM,B$1,0)="X",S$2,"")</f>
        <v/>
      </c>
      <c r="C3156" t="str">
        <f>IF(VLOOKUP($A3156,Parts!$A:$AM,C$1,0)="X",T$2,"")</f>
        <v/>
      </c>
      <c r="D3156" t="str">
        <f>IF(VLOOKUP($A3156,Parts!$A:$AM,D$1,0)="X",U$2,"")</f>
        <v/>
      </c>
      <c r="E3156" t="str">
        <f>IF(VLOOKUP($A3156,Parts!$A:$AM,E$1,0)="X",V$2,"")</f>
        <v/>
      </c>
      <c r="F3156" t="str">
        <f>IF(VLOOKUP($A3156,Parts!$A:$AM,F$1,0)="X",W$2,"")</f>
        <v/>
      </c>
      <c r="G3156" t="str">
        <f>IF(VLOOKUP($A3156,Parts!$A:$AM,G$1,0)="X",X$2,"")</f>
        <v/>
      </c>
      <c r="H3156" t="str">
        <f>IF(VLOOKUP($A3156,Parts!$A:$AM,H$1,0)="X",Y$2,"")</f>
        <v/>
      </c>
      <c r="I3156" t="str">
        <f>IF(VLOOKUP($A3156,Parts!$A:$AM,I$1,0)="X",Z$2,"")</f>
        <v/>
      </c>
      <c r="J3156" t="str">
        <f>IF(VLOOKUP($A3156,Parts!$A:$AM,J$1,0)="X",AA$2,"")</f>
        <v/>
      </c>
      <c r="K3156" t="str">
        <f>IF(VLOOKUP($A3156,Parts!$A:$AM,K$1,0)="X",AB$2,"")</f>
        <v/>
      </c>
      <c r="L3156" t="str">
        <f>IF(VLOOKUP($A3156,Parts!$A:$AM,L$1,0)="X",AC$2,"")</f>
        <v/>
      </c>
      <c r="M3156" t="str">
        <f>IF(VLOOKUP($A3156,Parts!$A:$AM,M$1,0)="X",AD$2,"")</f>
        <v/>
      </c>
      <c r="N3156" t="str">
        <f>IF(VLOOKUP($A3156,Parts!$A:$AM,N$1,0)="X",AE$2,"")</f>
        <v/>
      </c>
      <c r="O3156" t="str">
        <f>IF(VLOOKUP($A3156,Parts!$A:$AM,O$1,0)="X",AF$2,"")</f>
        <v/>
      </c>
      <c r="P3156" t="str">
        <f t="shared" si="50"/>
        <v/>
      </c>
    </row>
    <row r="3157" spans="1:16" x14ac:dyDescent="0.25">
      <c r="A3157" t="str">
        <f>Table15[[#This Row],[Name]]</f>
        <v>SSTU-ST-GEN-DSP-BKT-A</v>
      </c>
      <c r="B3157" t="str">
        <f>IF(VLOOKUP($A3157,Parts!$A:$AM,B$1,0)="X",S$2,"")</f>
        <v/>
      </c>
      <c r="C3157" t="str">
        <f>IF(VLOOKUP($A3157,Parts!$A:$AM,C$1,0)="X",T$2,"")</f>
        <v/>
      </c>
      <c r="D3157" t="str">
        <f>IF(VLOOKUP($A3157,Parts!$A:$AM,D$1,0)="X",U$2,"")</f>
        <v/>
      </c>
      <c r="E3157" t="str">
        <f>IF(VLOOKUP($A3157,Parts!$A:$AM,E$1,0)="X",V$2,"")</f>
        <v/>
      </c>
      <c r="F3157" t="str">
        <f>IF(VLOOKUP($A3157,Parts!$A:$AM,F$1,0)="X",W$2,"")</f>
        <v/>
      </c>
      <c r="G3157" t="str">
        <f>IF(VLOOKUP($A3157,Parts!$A:$AM,G$1,0)="X",X$2,"")</f>
        <v/>
      </c>
      <c r="H3157" t="str">
        <f>IF(VLOOKUP($A3157,Parts!$A:$AM,H$1,0)="X",Y$2,"")</f>
        <v/>
      </c>
      <c r="I3157" t="str">
        <f>IF(VLOOKUP($A3157,Parts!$A:$AM,I$1,0)="X",Z$2,"")</f>
        <v/>
      </c>
      <c r="J3157" t="str">
        <f>IF(VLOOKUP($A3157,Parts!$A:$AM,J$1,0)="X",AA$2,"")</f>
        <v/>
      </c>
      <c r="K3157" t="str">
        <f>IF(VLOOKUP($A3157,Parts!$A:$AM,K$1,0)="X",AB$2,"")</f>
        <v/>
      </c>
      <c r="L3157" t="str">
        <f>IF(VLOOKUP($A3157,Parts!$A:$AM,L$1,0)="X",AC$2,"")</f>
        <v/>
      </c>
      <c r="M3157" t="str">
        <f>IF(VLOOKUP($A3157,Parts!$A:$AM,M$1,0)="X",AD$2,"")</f>
        <v/>
      </c>
      <c r="N3157" t="str">
        <f>IF(VLOOKUP($A3157,Parts!$A:$AM,N$1,0)="X",AE$2,"")</f>
        <v/>
      </c>
      <c r="O3157" t="str">
        <f>IF(VLOOKUP($A3157,Parts!$A:$AM,O$1,0)="X",AF$2,"")</f>
        <v/>
      </c>
      <c r="P3157" t="str">
        <f t="shared" si="50"/>
        <v/>
      </c>
    </row>
    <row r="3158" spans="1:16" x14ac:dyDescent="0.25">
      <c r="A3158" t="str">
        <f>Table15[[#This Row],[Name]]</f>
        <v>SSTU-ST-GEN-DSP-BKT-B</v>
      </c>
      <c r="B3158" t="str">
        <f>IF(VLOOKUP($A3158,Parts!$A:$AM,B$1,0)="X",S$2,"")</f>
        <v/>
      </c>
      <c r="C3158" t="str">
        <f>IF(VLOOKUP($A3158,Parts!$A:$AM,C$1,0)="X",T$2,"")</f>
        <v/>
      </c>
      <c r="D3158" t="str">
        <f>IF(VLOOKUP($A3158,Parts!$A:$AM,D$1,0)="X",U$2,"")</f>
        <v/>
      </c>
      <c r="E3158" t="str">
        <f>IF(VLOOKUP($A3158,Parts!$A:$AM,E$1,0)="X",V$2,"")</f>
        <v/>
      </c>
      <c r="F3158" t="str">
        <f>IF(VLOOKUP($A3158,Parts!$A:$AM,F$1,0)="X",W$2,"")</f>
        <v/>
      </c>
      <c r="G3158" t="str">
        <f>IF(VLOOKUP($A3158,Parts!$A:$AM,G$1,0)="X",X$2,"")</f>
        <v/>
      </c>
      <c r="H3158" t="str">
        <f>IF(VLOOKUP($A3158,Parts!$A:$AM,H$1,0)="X",Y$2,"")</f>
        <v/>
      </c>
      <c r="I3158" t="str">
        <f>IF(VLOOKUP($A3158,Parts!$A:$AM,I$1,0)="X",Z$2,"")</f>
        <v/>
      </c>
      <c r="J3158" t="str">
        <f>IF(VLOOKUP($A3158,Parts!$A:$AM,J$1,0)="X",AA$2,"")</f>
        <v/>
      </c>
      <c r="K3158" t="str">
        <f>IF(VLOOKUP($A3158,Parts!$A:$AM,K$1,0)="X",AB$2,"")</f>
        <v/>
      </c>
      <c r="L3158" t="str">
        <f>IF(VLOOKUP($A3158,Parts!$A:$AM,L$1,0)="X",AC$2,"")</f>
        <v/>
      </c>
      <c r="M3158" t="str">
        <f>IF(VLOOKUP($A3158,Parts!$A:$AM,M$1,0)="X",AD$2,"")</f>
        <v/>
      </c>
      <c r="N3158" t="str">
        <f>IF(VLOOKUP($A3158,Parts!$A:$AM,N$1,0)="X",AE$2,"")</f>
        <v/>
      </c>
      <c r="O3158" t="str">
        <f>IF(VLOOKUP($A3158,Parts!$A:$AM,O$1,0)="X",AF$2,"")</f>
        <v/>
      </c>
      <c r="P3158" t="str">
        <f t="shared" si="50"/>
        <v/>
      </c>
    </row>
    <row r="3159" spans="1:16" x14ac:dyDescent="0.25">
      <c r="A3159" t="str">
        <f>Table15[[#This Row],[Name]]</f>
        <v>SSTU-ST-GEN-DSP-BKT-C</v>
      </c>
      <c r="B3159" t="str">
        <f>IF(VLOOKUP($A3159,Parts!$A:$AM,B$1,0)="X",S$2,"")</f>
        <v/>
      </c>
      <c r="C3159" t="str">
        <f>IF(VLOOKUP($A3159,Parts!$A:$AM,C$1,0)="X",T$2,"")</f>
        <v/>
      </c>
      <c r="D3159" t="str">
        <f>IF(VLOOKUP($A3159,Parts!$A:$AM,D$1,0)="X",U$2,"")</f>
        <v/>
      </c>
      <c r="E3159" t="str">
        <f>IF(VLOOKUP($A3159,Parts!$A:$AM,E$1,0)="X",V$2,"")</f>
        <v/>
      </c>
      <c r="F3159" t="str">
        <f>IF(VLOOKUP($A3159,Parts!$A:$AM,F$1,0)="X",W$2,"")</f>
        <v/>
      </c>
      <c r="G3159" t="str">
        <f>IF(VLOOKUP($A3159,Parts!$A:$AM,G$1,0)="X",X$2,"")</f>
        <v/>
      </c>
      <c r="H3159" t="str">
        <f>IF(VLOOKUP($A3159,Parts!$A:$AM,H$1,0)="X",Y$2,"")</f>
        <v/>
      </c>
      <c r="I3159" t="str">
        <f>IF(VLOOKUP($A3159,Parts!$A:$AM,I$1,0)="X",Z$2,"")</f>
        <v/>
      </c>
      <c r="J3159" t="str">
        <f>IF(VLOOKUP($A3159,Parts!$A:$AM,J$1,0)="X",AA$2,"")</f>
        <v/>
      </c>
      <c r="K3159" t="str">
        <f>IF(VLOOKUP($A3159,Parts!$A:$AM,K$1,0)="X",AB$2,"")</f>
        <v/>
      </c>
      <c r="L3159" t="str">
        <f>IF(VLOOKUP($A3159,Parts!$A:$AM,L$1,0)="X",AC$2,"")</f>
        <v/>
      </c>
      <c r="M3159" t="str">
        <f>IF(VLOOKUP($A3159,Parts!$A:$AM,M$1,0)="X",AD$2,"")</f>
        <v/>
      </c>
      <c r="N3159" t="str">
        <f>IF(VLOOKUP($A3159,Parts!$A:$AM,N$1,0)="X",AE$2,"")</f>
        <v/>
      </c>
      <c r="O3159" t="str">
        <f>IF(VLOOKUP($A3159,Parts!$A:$AM,O$1,0)="X",AF$2,"")</f>
        <v/>
      </c>
      <c r="P3159" t="str">
        <f t="shared" si="50"/>
        <v/>
      </c>
    </row>
    <row r="3160" spans="1:16" x14ac:dyDescent="0.25">
      <c r="A3160" t="str">
        <f>Table15[[#This Row],[Name]]</f>
        <v>SSTU-ST-GEN-DSP-BKT-D</v>
      </c>
      <c r="B3160" t="str">
        <f>IF(VLOOKUP($A3160,Parts!$A:$AM,B$1,0)="X",S$2,"")</f>
        <v/>
      </c>
      <c r="C3160" t="str">
        <f>IF(VLOOKUP($A3160,Parts!$A:$AM,C$1,0)="X",T$2,"")</f>
        <v/>
      </c>
      <c r="D3160" t="str">
        <f>IF(VLOOKUP($A3160,Parts!$A:$AM,D$1,0)="X",U$2,"")</f>
        <v/>
      </c>
      <c r="E3160" t="str">
        <f>IF(VLOOKUP($A3160,Parts!$A:$AM,E$1,0)="X",V$2,"")</f>
        <v/>
      </c>
      <c r="F3160" t="str">
        <f>IF(VLOOKUP($A3160,Parts!$A:$AM,F$1,0)="X",W$2,"")</f>
        <v/>
      </c>
      <c r="G3160" t="str">
        <f>IF(VLOOKUP($A3160,Parts!$A:$AM,G$1,0)="X",X$2,"")</f>
        <v/>
      </c>
      <c r="H3160" t="str">
        <f>IF(VLOOKUP($A3160,Parts!$A:$AM,H$1,0)="X",Y$2,"")</f>
        <v/>
      </c>
      <c r="I3160" t="str">
        <f>IF(VLOOKUP($A3160,Parts!$A:$AM,I$1,0)="X",Z$2,"")</f>
        <v/>
      </c>
      <c r="J3160" t="str">
        <f>IF(VLOOKUP($A3160,Parts!$A:$AM,J$1,0)="X",AA$2,"")</f>
        <v/>
      </c>
      <c r="K3160" t="str">
        <f>IF(VLOOKUP($A3160,Parts!$A:$AM,K$1,0)="X",AB$2,"")</f>
        <v/>
      </c>
      <c r="L3160" t="str">
        <f>IF(VLOOKUP($A3160,Parts!$A:$AM,L$1,0)="X",AC$2,"")</f>
        <v/>
      </c>
      <c r="M3160" t="str">
        <f>IF(VLOOKUP($A3160,Parts!$A:$AM,M$1,0)="X",AD$2,"")</f>
        <v/>
      </c>
      <c r="N3160" t="str">
        <f>IF(VLOOKUP($A3160,Parts!$A:$AM,N$1,0)="X",AE$2,"")</f>
        <v/>
      </c>
      <c r="O3160" t="str">
        <f>IF(VLOOKUP($A3160,Parts!$A:$AM,O$1,0)="X",AF$2,"")</f>
        <v/>
      </c>
      <c r="P3160" t="str">
        <f t="shared" si="50"/>
        <v/>
      </c>
    </row>
    <row r="3161" spans="1:16" x14ac:dyDescent="0.25">
      <c r="A3161" t="str">
        <f>Table15[[#This Row],[Name]]</f>
        <v>SSTU-ST-GEN-DSP-BKT-E</v>
      </c>
      <c r="B3161" t="str">
        <f>IF(VLOOKUP($A3161,Parts!$A:$AM,B$1,0)="X",S$2,"")</f>
        <v/>
      </c>
      <c r="C3161" t="str">
        <f>IF(VLOOKUP($A3161,Parts!$A:$AM,C$1,0)="X",T$2,"")</f>
        <v/>
      </c>
      <c r="D3161" t="str">
        <f>IF(VLOOKUP($A3161,Parts!$A:$AM,D$1,0)="X",U$2,"")</f>
        <v/>
      </c>
      <c r="E3161" t="str">
        <f>IF(VLOOKUP($A3161,Parts!$A:$AM,E$1,0)="X",V$2,"")</f>
        <v/>
      </c>
      <c r="F3161" t="str">
        <f>IF(VLOOKUP($A3161,Parts!$A:$AM,F$1,0)="X",W$2,"")</f>
        <v/>
      </c>
      <c r="G3161" t="str">
        <f>IF(VLOOKUP($A3161,Parts!$A:$AM,G$1,0)="X",X$2,"")</f>
        <v/>
      </c>
      <c r="H3161" t="str">
        <f>IF(VLOOKUP($A3161,Parts!$A:$AM,H$1,0)="X",Y$2,"")</f>
        <v/>
      </c>
      <c r="I3161" t="str">
        <f>IF(VLOOKUP($A3161,Parts!$A:$AM,I$1,0)="X",Z$2,"")</f>
        <v/>
      </c>
      <c r="J3161" t="str">
        <f>IF(VLOOKUP($A3161,Parts!$A:$AM,J$1,0)="X",AA$2,"")</f>
        <v/>
      </c>
      <c r="K3161" t="str">
        <f>IF(VLOOKUP($A3161,Parts!$A:$AM,K$1,0)="X",AB$2,"")</f>
        <v/>
      </c>
      <c r="L3161" t="str">
        <f>IF(VLOOKUP($A3161,Parts!$A:$AM,L$1,0)="X",AC$2,"")</f>
        <v/>
      </c>
      <c r="M3161" t="str">
        <f>IF(VLOOKUP($A3161,Parts!$A:$AM,M$1,0)="X",AD$2,"")</f>
        <v/>
      </c>
      <c r="N3161" t="str">
        <f>IF(VLOOKUP($A3161,Parts!$A:$AM,N$1,0)="X",AE$2,"")</f>
        <v/>
      </c>
      <c r="O3161" t="str">
        <f>IF(VLOOKUP($A3161,Parts!$A:$AM,O$1,0)="X",AF$2,"")</f>
        <v/>
      </c>
      <c r="P3161" t="str">
        <f t="shared" si="50"/>
        <v/>
      </c>
    </row>
    <row r="3162" spans="1:16" x14ac:dyDescent="0.25">
      <c r="A3162" t="str">
        <f>Table15[[#This Row],[Name]]</f>
        <v>solarpanel-curved-deploying-25-1</v>
      </c>
      <c r="B3162" t="str">
        <f>IF(VLOOKUP($A3162,Parts!$A:$AM,B$1,0)="X",S$2,"")</f>
        <v/>
      </c>
      <c r="C3162" t="str">
        <f>IF(VLOOKUP($A3162,Parts!$A:$AM,C$1,0)="X",T$2,"")</f>
        <v/>
      </c>
      <c r="D3162" t="str">
        <f>IF(VLOOKUP($A3162,Parts!$A:$AM,D$1,0)="X",U$2,"")</f>
        <v/>
      </c>
      <c r="E3162" t="str">
        <f>IF(VLOOKUP($A3162,Parts!$A:$AM,E$1,0)="X",V$2,"")</f>
        <v/>
      </c>
      <c r="F3162" t="str">
        <f>IF(VLOOKUP($A3162,Parts!$A:$AM,F$1,0)="X",W$2,"")</f>
        <v/>
      </c>
      <c r="G3162" t="str">
        <f>IF(VLOOKUP($A3162,Parts!$A:$AM,G$1,0)="X",X$2,"")</f>
        <v/>
      </c>
      <c r="H3162" t="str">
        <f>IF(VLOOKUP($A3162,Parts!$A:$AM,H$1,0)="X",Y$2,"")</f>
        <v/>
      </c>
      <c r="I3162" t="str">
        <f>IF(VLOOKUP($A3162,Parts!$A:$AM,I$1,0)="X",Z$2,"")</f>
        <v/>
      </c>
      <c r="J3162" t="str">
        <f>IF(VLOOKUP($A3162,Parts!$A:$AM,J$1,0)="X",AA$2,"")</f>
        <v/>
      </c>
      <c r="K3162" t="str">
        <f>IF(VLOOKUP($A3162,Parts!$A:$AM,K$1,0)="X",AB$2,"")</f>
        <v/>
      </c>
      <c r="L3162" t="str">
        <f>IF(VLOOKUP($A3162,Parts!$A:$AM,L$1,0)="X",AC$2,"")</f>
        <v/>
      </c>
      <c r="M3162" t="str">
        <f>IF(VLOOKUP($A3162,Parts!$A:$AM,M$1,0)="X",AD$2,"")</f>
        <v/>
      </c>
      <c r="N3162" t="str">
        <f>IF(VLOOKUP($A3162,Parts!$A:$AM,N$1,0)="X",AE$2,"")</f>
        <v/>
      </c>
      <c r="O3162" t="str">
        <f>IF(VLOOKUP($A3162,Parts!$A:$AM,O$1,0)="X",AF$2,"")</f>
        <v/>
      </c>
      <c r="P3162" t="str">
        <f t="shared" si="50"/>
        <v/>
      </c>
    </row>
    <row r="3163" spans="1:16" x14ac:dyDescent="0.25">
      <c r="A3163" t="str">
        <f>Table15[[#This Row],[Name]]</f>
        <v>rn_eos_ter_solarpanel</v>
      </c>
      <c r="B3163" t="str">
        <f>IF(VLOOKUP($A3163,Parts!$A:$AM,B$1,0)="X",S$2,"")</f>
        <v/>
      </c>
      <c r="C3163" t="str">
        <f>IF(VLOOKUP($A3163,Parts!$A:$AM,C$1,0)="X",T$2,"")</f>
        <v/>
      </c>
      <c r="D3163" t="str">
        <f>IF(VLOOKUP($A3163,Parts!$A:$AM,D$1,0)="X",U$2,"")</f>
        <v/>
      </c>
      <c r="E3163" t="str">
        <f>IF(VLOOKUP($A3163,Parts!$A:$AM,E$1,0)="X",V$2,"")</f>
        <v/>
      </c>
      <c r="F3163" t="str">
        <f>IF(VLOOKUP($A3163,Parts!$A:$AM,F$1,0)="X",W$2,"")</f>
        <v/>
      </c>
      <c r="G3163" t="str">
        <f>IF(VLOOKUP($A3163,Parts!$A:$AM,G$1,0)="X",X$2,"")</f>
        <v/>
      </c>
      <c r="H3163" t="str">
        <f>IF(VLOOKUP($A3163,Parts!$A:$AM,H$1,0)="X",Y$2,"")</f>
        <v/>
      </c>
      <c r="I3163" t="str">
        <f>IF(VLOOKUP($A3163,Parts!$A:$AM,I$1,0)="X",Z$2,"")</f>
        <v/>
      </c>
      <c r="J3163" t="str">
        <f>IF(VLOOKUP($A3163,Parts!$A:$AM,J$1,0)="X",AA$2,"")</f>
        <v/>
      </c>
      <c r="K3163" t="str">
        <f>IF(VLOOKUP($A3163,Parts!$A:$AM,K$1,0)="X",AB$2,"")</f>
        <v/>
      </c>
      <c r="L3163" t="str">
        <f>IF(VLOOKUP($A3163,Parts!$A:$AM,L$1,0)="X",AC$2,"")</f>
        <v/>
      </c>
      <c r="M3163" t="str">
        <f>IF(VLOOKUP($A3163,Parts!$A:$AM,M$1,0)="X",AD$2,"")</f>
        <v/>
      </c>
      <c r="N3163" t="str">
        <f>IF(VLOOKUP($A3163,Parts!$A:$AM,N$1,0)="X",AE$2,"")</f>
        <v/>
      </c>
      <c r="O3163" t="str">
        <f>IF(VLOOKUP($A3163,Parts!$A:$AM,O$1,0)="X",AF$2,"")</f>
        <v/>
      </c>
      <c r="P3163" t="str">
        <f t="shared" si="50"/>
        <v/>
      </c>
    </row>
    <row r="3164" spans="1:16" x14ac:dyDescent="0.25">
      <c r="A3164" t="str">
        <f>Table15[[#This Row],[Name]]</f>
        <v>eos_terraalt</v>
      </c>
      <c r="B3164" t="str">
        <f>IF(VLOOKUP($A3164,Parts!$A:$AM,B$1,0)="X",S$2,"")</f>
        <v/>
      </c>
      <c r="C3164" t="str">
        <f>IF(VLOOKUP($A3164,Parts!$A:$AM,C$1,0)="X",T$2,"")</f>
        <v/>
      </c>
      <c r="D3164" t="str">
        <f>IF(VLOOKUP($A3164,Parts!$A:$AM,D$1,0)="X",U$2,"")</f>
        <v/>
      </c>
      <c r="E3164" t="str">
        <f>IF(VLOOKUP($A3164,Parts!$A:$AM,E$1,0)="X",V$2,"")</f>
        <v/>
      </c>
      <c r="F3164" t="str">
        <f>IF(VLOOKUP($A3164,Parts!$A:$AM,F$1,0)="X",W$2,"")</f>
        <v/>
      </c>
      <c r="G3164" t="str">
        <f>IF(VLOOKUP($A3164,Parts!$A:$AM,G$1,0)="X",X$2,"")</f>
        <v/>
      </c>
      <c r="H3164" t="str">
        <f>IF(VLOOKUP($A3164,Parts!$A:$AM,H$1,0)="X",Y$2,"")</f>
        <v/>
      </c>
      <c r="I3164" t="str">
        <f>IF(VLOOKUP($A3164,Parts!$A:$AM,I$1,0)="X",Z$2,"")</f>
        <v/>
      </c>
      <c r="J3164" t="str">
        <f>IF(VLOOKUP($A3164,Parts!$A:$AM,J$1,0)="X",AA$2,"")</f>
        <v/>
      </c>
      <c r="K3164" t="str">
        <f>IF(VLOOKUP($A3164,Parts!$A:$AM,K$1,0)="X",AB$2,"")</f>
        <v/>
      </c>
      <c r="L3164" t="str">
        <f>IF(VLOOKUP($A3164,Parts!$A:$AM,L$1,0)="X",AC$2,"")</f>
        <v/>
      </c>
      <c r="M3164" t="str">
        <f>IF(VLOOKUP($A3164,Parts!$A:$AM,M$1,0)="X",AD$2,"")</f>
        <v/>
      </c>
      <c r="N3164" t="str">
        <f>IF(VLOOKUP($A3164,Parts!$A:$AM,N$1,0)="X",AE$2,"")</f>
        <v/>
      </c>
      <c r="O3164" t="str">
        <f>IF(VLOOKUP($A3164,Parts!$A:$AM,O$1,0)="X",AF$2,"")</f>
        <v/>
      </c>
      <c r="P3164" t="str">
        <f t="shared" si="50"/>
        <v/>
      </c>
    </row>
    <row r="3165" spans="1:16" x14ac:dyDescent="0.25">
      <c r="A3165" t="str">
        <f>Table15[[#This Row],[Name]]</f>
        <v>CXA_SAW</v>
      </c>
      <c r="B3165" t="str">
        <f>IF(VLOOKUP($A3165,Parts!$A:$AM,B$1,0)="X",S$2,"")</f>
        <v/>
      </c>
      <c r="C3165" t="str">
        <f>IF(VLOOKUP($A3165,Parts!$A:$AM,C$1,0)="X",T$2,"")</f>
        <v/>
      </c>
      <c r="D3165" t="str">
        <f>IF(VLOOKUP($A3165,Parts!$A:$AM,D$1,0)="X",U$2,"")</f>
        <v/>
      </c>
      <c r="E3165" t="str">
        <f>IF(VLOOKUP($A3165,Parts!$A:$AM,E$1,0)="X",V$2,"")</f>
        <v/>
      </c>
      <c r="F3165" t="str">
        <f>IF(VLOOKUP($A3165,Parts!$A:$AM,F$1,0)="X",W$2,"")</f>
        <v/>
      </c>
      <c r="G3165" t="str">
        <f>IF(VLOOKUP($A3165,Parts!$A:$AM,G$1,0)="X",X$2,"")</f>
        <v/>
      </c>
      <c r="H3165" t="str">
        <f>IF(VLOOKUP($A3165,Parts!$A:$AM,H$1,0)="X",Y$2,"")</f>
        <v/>
      </c>
      <c r="I3165" t="str">
        <f>IF(VLOOKUP($A3165,Parts!$A:$AM,I$1,0)="X",Z$2,"")</f>
        <v/>
      </c>
      <c r="J3165" t="str">
        <f>IF(VLOOKUP($A3165,Parts!$A:$AM,J$1,0)="X",AA$2,"")</f>
        <v/>
      </c>
      <c r="K3165" t="str">
        <f>IF(VLOOKUP($A3165,Parts!$A:$AM,K$1,0)="X",AB$2,"")</f>
        <v/>
      </c>
      <c r="L3165" t="str">
        <f>IF(VLOOKUP($A3165,Parts!$A:$AM,L$1,0)="X",AC$2,"")</f>
        <v/>
      </c>
      <c r="M3165" t="str">
        <f>IF(VLOOKUP($A3165,Parts!$A:$AM,M$1,0)="X",AD$2,"")</f>
        <v/>
      </c>
      <c r="N3165" t="str">
        <f>IF(VLOOKUP($A3165,Parts!$A:$AM,N$1,0)="X",AE$2,"")</f>
        <v/>
      </c>
      <c r="O3165" t="str">
        <f>IF(VLOOKUP($A3165,Parts!$A:$AM,O$1,0)="X",AF$2,"")</f>
        <v/>
      </c>
      <c r="P3165" t="str">
        <f t="shared" si="50"/>
        <v/>
      </c>
    </row>
    <row r="3166" spans="1:16" x14ac:dyDescent="0.25">
      <c r="A3166" t="str">
        <f>Table15[[#This Row],[Name]]</f>
        <v>sp_odyssey_b</v>
      </c>
      <c r="B3166" t="str">
        <f>IF(VLOOKUP($A3166,Parts!$A:$AM,B$1,0)="X",S$2,"")</f>
        <v/>
      </c>
      <c r="C3166" t="str">
        <f>IF(VLOOKUP($A3166,Parts!$A:$AM,C$1,0)="X",T$2,"")</f>
        <v/>
      </c>
      <c r="D3166" t="str">
        <f>IF(VLOOKUP($A3166,Parts!$A:$AM,D$1,0)="X",U$2,"")</f>
        <v/>
      </c>
      <c r="E3166" t="str">
        <f>IF(VLOOKUP($A3166,Parts!$A:$AM,E$1,0)="X",V$2,"")</f>
        <v/>
      </c>
      <c r="F3166" t="str">
        <f>IF(VLOOKUP($A3166,Parts!$A:$AM,F$1,0)="X",W$2,"")</f>
        <v/>
      </c>
      <c r="G3166" t="str">
        <f>IF(VLOOKUP($A3166,Parts!$A:$AM,G$1,0)="X",X$2,"")</f>
        <v/>
      </c>
      <c r="H3166" t="str">
        <f>IF(VLOOKUP($A3166,Parts!$A:$AM,H$1,0)="X",Y$2,"")</f>
        <v/>
      </c>
      <c r="I3166" t="str">
        <f>IF(VLOOKUP($A3166,Parts!$A:$AM,I$1,0)="X",Z$2,"")</f>
        <v/>
      </c>
      <c r="J3166" t="str">
        <f>IF(VLOOKUP($A3166,Parts!$A:$AM,J$1,0)="X",AA$2,"")</f>
        <v/>
      </c>
      <c r="K3166" t="str">
        <f>IF(VLOOKUP($A3166,Parts!$A:$AM,K$1,0)="X",AB$2,"")</f>
        <v/>
      </c>
      <c r="L3166" t="str">
        <f>IF(VLOOKUP($A3166,Parts!$A:$AM,L$1,0)="X",AC$2,"")</f>
        <v/>
      </c>
      <c r="M3166" t="str">
        <f>IF(VLOOKUP($A3166,Parts!$A:$AM,M$1,0)="X",AD$2,"")</f>
        <v/>
      </c>
      <c r="N3166" t="str">
        <f>IF(VLOOKUP($A3166,Parts!$A:$AM,N$1,0)="X",AE$2,"")</f>
        <v/>
      </c>
      <c r="O3166" t="str">
        <f>IF(VLOOKUP($A3166,Parts!$A:$AM,O$1,0)="X",AF$2,"")</f>
        <v/>
      </c>
      <c r="P3166" t="str">
        <f t="shared" si="50"/>
        <v/>
      </c>
    </row>
    <row r="3167" spans="1:16" x14ac:dyDescent="0.25">
      <c r="A3167" t="str">
        <f>Table15[[#This Row],[Name]]</f>
        <v>sp_odyssey_a</v>
      </c>
      <c r="B3167" t="str">
        <f>IF(VLOOKUP($A3167,Parts!$A:$AM,B$1,0)="X",S$2,"")</f>
        <v/>
      </c>
      <c r="C3167" t="str">
        <f>IF(VLOOKUP($A3167,Parts!$A:$AM,C$1,0)="X",T$2,"")</f>
        <v/>
      </c>
      <c r="D3167" t="str">
        <f>IF(VLOOKUP($A3167,Parts!$A:$AM,D$1,0)="X",U$2,"")</f>
        <v/>
      </c>
      <c r="E3167" t="str">
        <f>IF(VLOOKUP($A3167,Parts!$A:$AM,E$1,0)="X",V$2,"")</f>
        <v/>
      </c>
      <c r="F3167" t="str">
        <f>IF(VLOOKUP($A3167,Parts!$A:$AM,F$1,0)="X",W$2,"")</f>
        <v/>
      </c>
      <c r="G3167" t="str">
        <f>IF(VLOOKUP($A3167,Parts!$A:$AM,G$1,0)="X",X$2,"")</f>
        <v/>
      </c>
      <c r="H3167" t="str">
        <f>IF(VLOOKUP($A3167,Parts!$A:$AM,H$1,0)="X",Y$2,"")</f>
        <v/>
      </c>
      <c r="I3167" t="str">
        <f>IF(VLOOKUP($A3167,Parts!$A:$AM,I$1,0)="X",Z$2,"")</f>
        <v/>
      </c>
      <c r="J3167" t="str">
        <f>IF(VLOOKUP($A3167,Parts!$A:$AM,J$1,0)="X",AA$2,"")</f>
        <v/>
      </c>
      <c r="K3167" t="str">
        <f>IF(VLOOKUP($A3167,Parts!$A:$AM,K$1,0)="X",AB$2,"")</f>
        <v/>
      </c>
      <c r="L3167" t="str">
        <f>IF(VLOOKUP($A3167,Parts!$A:$AM,L$1,0)="X",AC$2,"")</f>
        <v/>
      </c>
      <c r="M3167" t="str">
        <f>IF(VLOOKUP($A3167,Parts!$A:$AM,M$1,0)="X",AD$2,"")</f>
        <v/>
      </c>
      <c r="N3167" t="str">
        <f>IF(VLOOKUP($A3167,Parts!$A:$AM,N$1,0)="X",AE$2,"")</f>
        <v/>
      </c>
      <c r="O3167" t="str">
        <f>IF(VLOOKUP($A3167,Parts!$A:$AM,O$1,0)="X",AF$2,"")</f>
        <v/>
      </c>
      <c r="P3167" t="str">
        <f t="shared" si="50"/>
        <v/>
      </c>
    </row>
    <row r="3168" spans="1:16" x14ac:dyDescent="0.25">
      <c r="A3168" t="str">
        <f>Table15[[#This Row],[Name]]</f>
        <v>SSTU-ST-GEN-DSP-ISS</v>
      </c>
      <c r="B3168" t="str">
        <f>IF(VLOOKUP($A3168,Parts!$A:$AM,B$1,0)="X",S$2,"")</f>
        <v/>
      </c>
      <c r="C3168" t="str">
        <f>IF(VLOOKUP($A3168,Parts!$A:$AM,C$1,0)="X",T$2,"")</f>
        <v/>
      </c>
      <c r="D3168" t="str">
        <f>IF(VLOOKUP($A3168,Parts!$A:$AM,D$1,0)="X",U$2,"")</f>
        <v/>
      </c>
      <c r="E3168" t="str">
        <f>IF(VLOOKUP($A3168,Parts!$A:$AM,E$1,0)="X",V$2,"")</f>
        <v/>
      </c>
      <c r="F3168" t="str">
        <f>IF(VLOOKUP($A3168,Parts!$A:$AM,F$1,0)="X",W$2,"")</f>
        <v/>
      </c>
      <c r="G3168" t="str">
        <f>IF(VLOOKUP($A3168,Parts!$A:$AM,G$1,0)="X",X$2,"")</f>
        <v/>
      </c>
      <c r="H3168" t="str">
        <f>IF(VLOOKUP($A3168,Parts!$A:$AM,H$1,0)="X",Y$2,"")</f>
        <v/>
      </c>
      <c r="I3168" t="str">
        <f>IF(VLOOKUP($A3168,Parts!$A:$AM,I$1,0)="X",Z$2,"")</f>
        <v/>
      </c>
      <c r="J3168" t="str">
        <f>IF(VLOOKUP($A3168,Parts!$A:$AM,J$1,0)="X",AA$2,"")</f>
        <v/>
      </c>
      <c r="K3168" t="str">
        <f>IF(VLOOKUP($A3168,Parts!$A:$AM,K$1,0)="X",AB$2,"")</f>
        <v/>
      </c>
      <c r="L3168" t="str">
        <f>IF(VLOOKUP($A3168,Parts!$A:$AM,L$1,0)="X",AC$2,"")</f>
        <v/>
      </c>
      <c r="M3168" t="str">
        <f>IF(VLOOKUP($A3168,Parts!$A:$AM,M$1,0)="X",AD$2,"")</f>
        <v/>
      </c>
      <c r="N3168" t="str">
        <f>IF(VLOOKUP($A3168,Parts!$A:$AM,N$1,0)="X",AE$2,"")</f>
        <v/>
      </c>
      <c r="O3168" t="str">
        <f>IF(VLOOKUP($A3168,Parts!$A:$AM,O$1,0)="X",AF$2,"")</f>
        <v/>
      </c>
      <c r="P3168" t="str">
        <f t="shared" si="50"/>
        <v/>
      </c>
    </row>
    <row r="3169" spans="1:16" x14ac:dyDescent="0.25">
      <c r="A3169" t="str">
        <f>Table15[[#This Row],[Name]]</f>
        <v>SSTU-ST-GEN-DSP-MAX-L</v>
      </c>
      <c r="B3169" t="str">
        <f>IF(VLOOKUP($A3169,Parts!$A:$AM,B$1,0)="X",S$2,"")</f>
        <v/>
      </c>
      <c r="C3169" t="str">
        <f>IF(VLOOKUP($A3169,Parts!$A:$AM,C$1,0)="X",T$2,"")</f>
        <v/>
      </c>
      <c r="D3169" t="str">
        <f>IF(VLOOKUP($A3169,Parts!$A:$AM,D$1,0)="X",U$2,"")</f>
        <v/>
      </c>
      <c r="E3169" t="str">
        <f>IF(VLOOKUP($A3169,Parts!$A:$AM,E$1,0)="X",V$2,"")</f>
        <v/>
      </c>
      <c r="F3169" t="str">
        <f>IF(VLOOKUP($A3169,Parts!$A:$AM,F$1,0)="X",W$2,"")</f>
        <v/>
      </c>
      <c r="G3169" t="str">
        <f>IF(VLOOKUP($A3169,Parts!$A:$AM,G$1,0)="X",X$2,"")</f>
        <v/>
      </c>
      <c r="H3169" t="str">
        <f>IF(VLOOKUP($A3169,Parts!$A:$AM,H$1,0)="X",Y$2,"")</f>
        <v/>
      </c>
      <c r="I3169" t="str">
        <f>IF(VLOOKUP($A3169,Parts!$A:$AM,I$1,0)="X",Z$2,"")</f>
        <v/>
      </c>
      <c r="J3169" t="str">
        <f>IF(VLOOKUP($A3169,Parts!$A:$AM,J$1,0)="X",AA$2,"")</f>
        <v/>
      </c>
      <c r="K3169" t="str">
        <f>IF(VLOOKUP($A3169,Parts!$A:$AM,K$1,0)="X",AB$2,"")</f>
        <v/>
      </c>
      <c r="L3169" t="str">
        <f>IF(VLOOKUP($A3169,Parts!$A:$AM,L$1,0)="X",AC$2,"")</f>
        <v/>
      </c>
      <c r="M3169" t="str">
        <f>IF(VLOOKUP($A3169,Parts!$A:$AM,M$1,0)="X",AD$2,"")</f>
        <v/>
      </c>
      <c r="N3169" t="str">
        <f>IF(VLOOKUP($A3169,Parts!$A:$AM,N$1,0)="X",AE$2,"")</f>
        <v/>
      </c>
      <c r="O3169" t="str">
        <f>IF(VLOOKUP($A3169,Parts!$A:$AM,O$1,0)="X",AF$2,"")</f>
        <v/>
      </c>
      <c r="P3169" t="str">
        <f t="shared" si="50"/>
        <v/>
      </c>
    </row>
    <row r="3170" spans="1:16" x14ac:dyDescent="0.25">
      <c r="A3170" t="str">
        <f>Table15[[#This Row],[Name]]</f>
        <v>SSTU-ST-GEN-DSP-MAX-M</v>
      </c>
      <c r="B3170" t="str">
        <f>IF(VLOOKUP($A3170,Parts!$A:$AM,B$1,0)="X",S$2,"")</f>
        <v/>
      </c>
      <c r="C3170" t="str">
        <f>IF(VLOOKUP($A3170,Parts!$A:$AM,C$1,0)="X",T$2,"")</f>
        <v/>
      </c>
      <c r="D3170" t="str">
        <f>IF(VLOOKUP($A3170,Parts!$A:$AM,D$1,0)="X",U$2,"")</f>
        <v/>
      </c>
      <c r="E3170" t="str">
        <f>IF(VLOOKUP($A3170,Parts!$A:$AM,E$1,0)="X",V$2,"")</f>
        <v/>
      </c>
      <c r="F3170" t="str">
        <f>IF(VLOOKUP($A3170,Parts!$A:$AM,F$1,0)="X",W$2,"")</f>
        <v/>
      </c>
      <c r="G3170" t="str">
        <f>IF(VLOOKUP($A3170,Parts!$A:$AM,G$1,0)="X",X$2,"")</f>
        <v/>
      </c>
      <c r="H3170" t="str">
        <f>IF(VLOOKUP($A3170,Parts!$A:$AM,H$1,0)="X",Y$2,"")</f>
        <v/>
      </c>
      <c r="I3170" t="str">
        <f>IF(VLOOKUP($A3170,Parts!$A:$AM,I$1,0)="X",Z$2,"")</f>
        <v/>
      </c>
      <c r="J3170" t="str">
        <f>IF(VLOOKUP($A3170,Parts!$A:$AM,J$1,0)="X",AA$2,"")</f>
        <v/>
      </c>
      <c r="K3170" t="str">
        <f>IF(VLOOKUP($A3170,Parts!$A:$AM,K$1,0)="X",AB$2,"")</f>
        <v/>
      </c>
      <c r="L3170" t="str">
        <f>IF(VLOOKUP($A3170,Parts!$A:$AM,L$1,0)="X",AC$2,"")</f>
        <v/>
      </c>
      <c r="M3170" t="str">
        <f>IF(VLOOKUP($A3170,Parts!$A:$AM,M$1,0)="X",AD$2,"")</f>
        <v/>
      </c>
      <c r="N3170" t="str">
        <f>IF(VLOOKUP($A3170,Parts!$A:$AM,N$1,0)="X",AE$2,"")</f>
        <v/>
      </c>
      <c r="O3170" t="str">
        <f>IF(VLOOKUP($A3170,Parts!$A:$AM,O$1,0)="X",AF$2,"")</f>
        <v/>
      </c>
      <c r="P3170" t="str">
        <f t="shared" si="50"/>
        <v/>
      </c>
    </row>
    <row r="3171" spans="1:16" x14ac:dyDescent="0.25">
      <c r="A3171" t="str">
        <f>Table15[[#This Row],[Name]]</f>
        <v>SSTU-ST-GEN-DSP-MAX-S</v>
      </c>
      <c r="B3171" t="str">
        <f>IF(VLOOKUP($A3171,Parts!$A:$AM,B$1,0)="X",S$2,"")</f>
        <v/>
      </c>
      <c r="C3171" t="str">
        <f>IF(VLOOKUP($A3171,Parts!$A:$AM,C$1,0)="X",T$2,"")</f>
        <v/>
      </c>
      <c r="D3171" t="str">
        <f>IF(VLOOKUP($A3171,Parts!$A:$AM,D$1,0)="X",U$2,"")</f>
        <v/>
      </c>
      <c r="E3171" t="str">
        <f>IF(VLOOKUP($A3171,Parts!$A:$AM,E$1,0)="X",V$2,"")</f>
        <v/>
      </c>
      <c r="F3171" t="str">
        <f>IF(VLOOKUP($A3171,Parts!$A:$AM,F$1,0)="X",W$2,"")</f>
        <v/>
      </c>
      <c r="G3171" t="str">
        <f>IF(VLOOKUP($A3171,Parts!$A:$AM,G$1,0)="X",X$2,"")</f>
        <v/>
      </c>
      <c r="H3171" t="str">
        <f>IF(VLOOKUP($A3171,Parts!$A:$AM,H$1,0)="X",Y$2,"")</f>
        <v/>
      </c>
      <c r="I3171" t="str">
        <f>IF(VLOOKUP($A3171,Parts!$A:$AM,I$1,0)="X",Z$2,"")</f>
        <v/>
      </c>
      <c r="J3171" t="str">
        <f>IF(VLOOKUP($A3171,Parts!$A:$AM,J$1,0)="X",AA$2,"")</f>
        <v/>
      </c>
      <c r="K3171" t="str">
        <f>IF(VLOOKUP($A3171,Parts!$A:$AM,K$1,0)="X",AB$2,"")</f>
        <v/>
      </c>
      <c r="L3171" t="str">
        <f>IF(VLOOKUP($A3171,Parts!$A:$AM,L$1,0)="X",AC$2,"")</f>
        <v/>
      </c>
      <c r="M3171" t="str">
        <f>IF(VLOOKUP($A3171,Parts!$A:$AM,M$1,0)="X",AD$2,"")</f>
        <v/>
      </c>
      <c r="N3171" t="str">
        <f>IF(VLOOKUP($A3171,Parts!$A:$AM,N$1,0)="X",AE$2,"")</f>
        <v/>
      </c>
      <c r="O3171" t="str">
        <f>IF(VLOOKUP($A3171,Parts!$A:$AM,O$1,0)="X",AF$2,"")</f>
        <v/>
      </c>
      <c r="P3171" t="str">
        <f t="shared" si="50"/>
        <v/>
      </c>
    </row>
    <row r="3172" spans="1:16" x14ac:dyDescent="0.25">
      <c r="A3172" t="str">
        <f>Table15[[#This Row],[Name]]</f>
        <v>SSTU-ST-GEN-DSP-SMA-L</v>
      </c>
      <c r="B3172" t="str">
        <f>IF(VLOOKUP($A3172,Parts!$A:$AM,B$1,0)="X",S$2,"")</f>
        <v/>
      </c>
      <c r="C3172" t="str">
        <f>IF(VLOOKUP($A3172,Parts!$A:$AM,C$1,0)="X",T$2,"")</f>
        <v/>
      </c>
      <c r="D3172" t="str">
        <f>IF(VLOOKUP($A3172,Parts!$A:$AM,D$1,0)="X",U$2,"")</f>
        <v/>
      </c>
      <c r="E3172" t="str">
        <f>IF(VLOOKUP($A3172,Parts!$A:$AM,E$1,0)="X",V$2,"")</f>
        <v/>
      </c>
      <c r="F3172" t="str">
        <f>IF(VLOOKUP($A3172,Parts!$A:$AM,F$1,0)="X",W$2,"")</f>
        <v/>
      </c>
      <c r="G3172" t="str">
        <f>IF(VLOOKUP($A3172,Parts!$A:$AM,G$1,0)="X",X$2,"")</f>
        <v/>
      </c>
      <c r="H3172" t="str">
        <f>IF(VLOOKUP($A3172,Parts!$A:$AM,H$1,0)="X",Y$2,"")</f>
        <v/>
      </c>
      <c r="I3172" t="str">
        <f>IF(VLOOKUP($A3172,Parts!$A:$AM,I$1,0)="X",Z$2,"")</f>
        <v/>
      </c>
      <c r="J3172" t="str">
        <f>IF(VLOOKUP($A3172,Parts!$A:$AM,J$1,0)="X",AA$2,"")</f>
        <v/>
      </c>
      <c r="K3172" t="str">
        <f>IF(VLOOKUP($A3172,Parts!$A:$AM,K$1,0)="X",AB$2,"")</f>
        <v/>
      </c>
      <c r="L3172" t="str">
        <f>IF(VLOOKUP($A3172,Parts!$A:$AM,L$1,0)="X",AC$2,"")</f>
        <v/>
      </c>
      <c r="M3172" t="str">
        <f>IF(VLOOKUP($A3172,Parts!$A:$AM,M$1,0)="X",AD$2,"")</f>
        <v/>
      </c>
      <c r="N3172" t="str">
        <f>IF(VLOOKUP($A3172,Parts!$A:$AM,N$1,0)="X",AE$2,"")</f>
        <v/>
      </c>
      <c r="O3172" t="str">
        <f>IF(VLOOKUP($A3172,Parts!$A:$AM,O$1,0)="X",AF$2,"")</f>
        <v/>
      </c>
      <c r="P3172" t="str">
        <f t="shared" si="50"/>
        <v/>
      </c>
    </row>
    <row r="3173" spans="1:16" x14ac:dyDescent="0.25">
      <c r="A3173" t="str">
        <f>Table15[[#This Row],[Name]]</f>
        <v>SSTU-ST-GEN-DSP-SMA-M</v>
      </c>
      <c r="B3173" t="str">
        <f>IF(VLOOKUP($A3173,Parts!$A:$AM,B$1,0)="X",S$2,"")</f>
        <v/>
      </c>
      <c r="C3173" t="str">
        <f>IF(VLOOKUP($A3173,Parts!$A:$AM,C$1,0)="X",T$2,"")</f>
        <v/>
      </c>
      <c r="D3173" t="str">
        <f>IF(VLOOKUP($A3173,Parts!$A:$AM,D$1,0)="X",U$2,"")</f>
        <v/>
      </c>
      <c r="E3173" t="str">
        <f>IF(VLOOKUP($A3173,Parts!$A:$AM,E$1,0)="X",V$2,"")</f>
        <v/>
      </c>
      <c r="F3173" t="str">
        <f>IF(VLOOKUP($A3173,Parts!$A:$AM,F$1,0)="X",W$2,"")</f>
        <v/>
      </c>
      <c r="G3173" t="str">
        <f>IF(VLOOKUP($A3173,Parts!$A:$AM,G$1,0)="X",X$2,"")</f>
        <v/>
      </c>
      <c r="H3173" t="str">
        <f>IF(VLOOKUP($A3173,Parts!$A:$AM,H$1,0)="X",Y$2,"")</f>
        <v/>
      </c>
      <c r="I3173" t="str">
        <f>IF(VLOOKUP($A3173,Parts!$A:$AM,I$1,0)="X",Z$2,"")</f>
        <v/>
      </c>
      <c r="J3173" t="str">
        <f>IF(VLOOKUP($A3173,Parts!$A:$AM,J$1,0)="X",AA$2,"")</f>
        <v/>
      </c>
      <c r="K3173" t="str">
        <f>IF(VLOOKUP($A3173,Parts!$A:$AM,K$1,0)="X",AB$2,"")</f>
        <v/>
      </c>
      <c r="L3173" t="str">
        <f>IF(VLOOKUP($A3173,Parts!$A:$AM,L$1,0)="X",AC$2,"")</f>
        <v/>
      </c>
      <c r="M3173" t="str">
        <f>IF(VLOOKUP($A3173,Parts!$A:$AM,M$1,0)="X",AD$2,"")</f>
        <v/>
      </c>
      <c r="N3173" t="str">
        <f>IF(VLOOKUP($A3173,Parts!$A:$AM,N$1,0)="X",AE$2,"")</f>
        <v/>
      </c>
      <c r="O3173" t="str">
        <f>IF(VLOOKUP($A3173,Parts!$A:$AM,O$1,0)="X",AF$2,"")</f>
        <v/>
      </c>
      <c r="P3173" t="str">
        <f t="shared" si="50"/>
        <v/>
      </c>
    </row>
    <row r="3174" spans="1:16" x14ac:dyDescent="0.25">
      <c r="A3174" t="str">
        <f>Table15[[#This Row],[Name]]</f>
        <v>SSTU-ST-GEN-DSP-SMA-S</v>
      </c>
      <c r="B3174" t="str">
        <f>IF(VLOOKUP($A3174,Parts!$A:$AM,B$1,0)="X",S$2,"")</f>
        <v/>
      </c>
      <c r="C3174" t="str">
        <f>IF(VLOOKUP($A3174,Parts!$A:$AM,C$1,0)="X",T$2,"")</f>
        <v/>
      </c>
      <c r="D3174" t="str">
        <f>IF(VLOOKUP($A3174,Parts!$A:$AM,D$1,0)="X",U$2,"")</f>
        <v/>
      </c>
      <c r="E3174" t="str">
        <f>IF(VLOOKUP($A3174,Parts!$A:$AM,E$1,0)="X",V$2,"")</f>
        <v/>
      </c>
      <c r="F3174" t="str">
        <f>IF(VLOOKUP($A3174,Parts!$A:$AM,F$1,0)="X",W$2,"")</f>
        <v/>
      </c>
      <c r="G3174" t="str">
        <f>IF(VLOOKUP($A3174,Parts!$A:$AM,G$1,0)="X",X$2,"")</f>
        <v/>
      </c>
      <c r="H3174" t="str">
        <f>IF(VLOOKUP($A3174,Parts!$A:$AM,H$1,0)="X",Y$2,"")</f>
        <v/>
      </c>
      <c r="I3174" t="str">
        <f>IF(VLOOKUP($A3174,Parts!$A:$AM,I$1,0)="X",Z$2,"")</f>
        <v/>
      </c>
      <c r="J3174" t="str">
        <f>IF(VLOOKUP($A3174,Parts!$A:$AM,J$1,0)="X",AA$2,"")</f>
        <v/>
      </c>
      <c r="K3174" t="str">
        <f>IF(VLOOKUP($A3174,Parts!$A:$AM,K$1,0)="X",AB$2,"")</f>
        <v/>
      </c>
      <c r="L3174" t="str">
        <f>IF(VLOOKUP($A3174,Parts!$A:$AM,L$1,0)="X",AC$2,"")</f>
        <v/>
      </c>
      <c r="M3174" t="str">
        <f>IF(VLOOKUP($A3174,Parts!$A:$AM,M$1,0)="X",AD$2,"")</f>
        <v/>
      </c>
      <c r="N3174" t="str">
        <f>IF(VLOOKUP($A3174,Parts!$A:$AM,N$1,0)="X",AE$2,"")</f>
        <v/>
      </c>
      <c r="O3174" t="str">
        <f>IF(VLOOKUP($A3174,Parts!$A:$AM,O$1,0)="X",AF$2,"")</f>
        <v/>
      </c>
      <c r="P3174" t="str">
        <f t="shared" si="50"/>
        <v/>
      </c>
    </row>
    <row r="3175" spans="1:16" x14ac:dyDescent="0.25">
      <c r="A3175" t="str">
        <f>Table15[[#This Row],[Name]]</f>
        <v>SSTU-ST-GEN-DSP-SMB-L</v>
      </c>
      <c r="B3175" t="str">
        <f>IF(VLOOKUP($A3175,Parts!$A:$AM,B$1,0)="X",S$2,"")</f>
        <v/>
      </c>
      <c r="C3175" t="str">
        <f>IF(VLOOKUP($A3175,Parts!$A:$AM,C$1,0)="X",T$2,"")</f>
        <v/>
      </c>
      <c r="D3175" t="str">
        <f>IF(VLOOKUP($A3175,Parts!$A:$AM,D$1,0)="X",U$2,"")</f>
        <v/>
      </c>
      <c r="E3175" t="str">
        <f>IF(VLOOKUP($A3175,Parts!$A:$AM,E$1,0)="X",V$2,"")</f>
        <v/>
      </c>
      <c r="F3175" t="str">
        <f>IF(VLOOKUP($A3175,Parts!$A:$AM,F$1,0)="X",W$2,"")</f>
        <v/>
      </c>
      <c r="G3175" t="str">
        <f>IF(VLOOKUP($A3175,Parts!$A:$AM,G$1,0)="X",X$2,"")</f>
        <v/>
      </c>
      <c r="H3175" t="str">
        <f>IF(VLOOKUP($A3175,Parts!$A:$AM,H$1,0)="X",Y$2,"")</f>
        <v/>
      </c>
      <c r="I3175" t="str">
        <f>IF(VLOOKUP($A3175,Parts!$A:$AM,I$1,0)="X",Z$2,"")</f>
        <v/>
      </c>
      <c r="J3175" t="str">
        <f>IF(VLOOKUP($A3175,Parts!$A:$AM,J$1,0)="X",AA$2,"")</f>
        <v/>
      </c>
      <c r="K3175" t="str">
        <f>IF(VLOOKUP($A3175,Parts!$A:$AM,K$1,0)="X",AB$2,"")</f>
        <v/>
      </c>
      <c r="L3175" t="str">
        <f>IF(VLOOKUP($A3175,Parts!$A:$AM,L$1,0)="X",AC$2,"")</f>
        <v/>
      </c>
      <c r="M3175" t="str">
        <f>IF(VLOOKUP($A3175,Parts!$A:$AM,M$1,0)="X",AD$2,"")</f>
        <v/>
      </c>
      <c r="N3175" t="str">
        <f>IF(VLOOKUP($A3175,Parts!$A:$AM,N$1,0)="X",AE$2,"")</f>
        <v/>
      </c>
      <c r="O3175" t="str">
        <f>IF(VLOOKUP($A3175,Parts!$A:$AM,O$1,0)="X",AF$2,"")</f>
        <v/>
      </c>
      <c r="P3175" t="str">
        <f t="shared" si="50"/>
        <v/>
      </c>
    </row>
    <row r="3176" spans="1:16" x14ac:dyDescent="0.25">
      <c r="A3176" t="str">
        <f>Table15[[#This Row],[Name]]</f>
        <v>SSTU-ST-GEN-DSP-SMB-M</v>
      </c>
      <c r="B3176" t="str">
        <f>IF(VLOOKUP($A3176,Parts!$A:$AM,B$1,0)="X",S$2,"")</f>
        <v/>
      </c>
      <c r="C3176" t="str">
        <f>IF(VLOOKUP($A3176,Parts!$A:$AM,C$1,0)="X",T$2,"")</f>
        <v/>
      </c>
      <c r="D3176" t="str">
        <f>IF(VLOOKUP($A3176,Parts!$A:$AM,D$1,0)="X",U$2,"")</f>
        <v/>
      </c>
      <c r="E3176" t="str">
        <f>IF(VLOOKUP($A3176,Parts!$A:$AM,E$1,0)="X",V$2,"")</f>
        <v/>
      </c>
      <c r="F3176" t="str">
        <f>IF(VLOOKUP($A3176,Parts!$A:$AM,F$1,0)="X",W$2,"")</f>
        <v/>
      </c>
      <c r="G3176" t="str">
        <f>IF(VLOOKUP($A3176,Parts!$A:$AM,G$1,0)="X",X$2,"")</f>
        <v/>
      </c>
      <c r="H3176" t="str">
        <f>IF(VLOOKUP($A3176,Parts!$A:$AM,H$1,0)="X",Y$2,"")</f>
        <v/>
      </c>
      <c r="I3176" t="str">
        <f>IF(VLOOKUP($A3176,Parts!$A:$AM,I$1,0)="X",Z$2,"")</f>
        <v/>
      </c>
      <c r="J3176" t="str">
        <f>IF(VLOOKUP($A3176,Parts!$A:$AM,J$1,0)="X",AA$2,"")</f>
        <v/>
      </c>
      <c r="K3176" t="str">
        <f>IF(VLOOKUP($A3176,Parts!$A:$AM,K$1,0)="X",AB$2,"")</f>
        <v/>
      </c>
      <c r="L3176" t="str">
        <f>IF(VLOOKUP($A3176,Parts!$A:$AM,L$1,0)="X",AC$2,"")</f>
        <v/>
      </c>
      <c r="M3176" t="str">
        <f>IF(VLOOKUP($A3176,Parts!$A:$AM,M$1,0)="X",AD$2,"")</f>
        <v/>
      </c>
      <c r="N3176" t="str">
        <f>IF(VLOOKUP($A3176,Parts!$A:$AM,N$1,0)="X",AE$2,"")</f>
        <v/>
      </c>
      <c r="O3176" t="str">
        <f>IF(VLOOKUP($A3176,Parts!$A:$AM,O$1,0)="X",AF$2,"")</f>
        <v/>
      </c>
      <c r="P3176" t="str">
        <f t="shared" si="50"/>
        <v/>
      </c>
    </row>
    <row r="3177" spans="1:16" x14ac:dyDescent="0.25">
      <c r="A3177" t="str">
        <f>Table15[[#This Row],[Name]]</f>
        <v>SSTU-ST-GEN-DSP-SMB-S</v>
      </c>
      <c r="B3177" t="str">
        <f>IF(VLOOKUP($A3177,Parts!$A:$AM,B$1,0)="X",S$2,"")</f>
        <v/>
      </c>
      <c r="C3177" t="str">
        <f>IF(VLOOKUP($A3177,Parts!$A:$AM,C$1,0)="X",T$2,"")</f>
        <v/>
      </c>
      <c r="D3177" t="str">
        <f>IF(VLOOKUP($A3177,Parts!$A:$AM,D$1,0)="X",U$2,"")</f>
        <v/>
      </c>
      <c r="E3177" t="str">
        <f>IF(VLOOKUP($A3177,Parts!$A:$AM,E$1,0)="X",V$2,"")</f>
        <v/>
      </c>
      <c r="F3177" t="str">
        <f>IF(VLOOKUP($A3177,Parts!$A:$AM,F$1,0)="X",W$2,"")</f>
        <v/>
      </c>
      <c r="G3177" t="str">
        <f>IF(VLOOKUP($A3177,Parts!$A:$AM,G$1,0)="X",X$2,"")</f>
        <v/>
      </c>
      <c r="H3177" t="str">
        <f>IF(VLOOKUP($A3177,Parts!$A:$AM,H$1,0)="X",Y$2,"")</f>
        <v/>
      </c>
      <c r="I3177" t="str">
        <f>IF(VLOOKUP($A3177,Parts!$A:$AM,I$1,0)="X",Z$2,"")</f>
        <v/>
      </c>
      <c r="J3177" t="str">
        <f>IF(VLOOKUP($A3177,Parts!$A:$AM,J$1,0)="X",AA$2,"")</f>
        <v/>
      </c>
      <c r="K3177" t="str">
        <f>IF(VLOOKUP($A3177,Parts!$A:$AM,K$1,0)="X",AB$2,"")</f>
        <v/>
      </c>
      <c r="L3177" t="str">
        <f>IF(VLOOKUP($A3177,Parts!$A:$AM,L$1,0)="X",AC$2,"")</f>
        <v/>
      </c>
      <c r="M3177" t="str">
        <f>IF(VLOOKUP($A3177,Parts!$A:$AM,M$1,0)="X",AD$2,"")</f>
        <v/>
      </c>
      <c r="N3177" t="str">
        <f>IF(VLOOKUP($A3177,Parts!$A:$AM,N$1,0)="X",AE$2,"")</f>
        <v/>
      </c>
      <c r="O3177" t="str">
        <f>IF(VLOOKUP($A3177,Parts!$A:$AM,O$1,0)="X",AF$2,"")</f>
        <v/>
      </c>
      <c r="P3177" t="str">
        <f t="shared" si="50"/>
        <v/>
      </c>
    </row>
    <row r="3178" spans="1:16" x14ac:dyDescent="0.25">
      <c r="A3178" t="str">
        <f>Table15[[#This Row],[Name]]</f>
        <v>SSTU-ST-GEN-DSP-SMC-L</v>
      </c>
      <c r="B3178" t="str">
        <f>IF(VLOOKUP($A3178,Parts!$A:$AM,B$1,0)="X",S$2,"")</f>
        <v/>
      </c>
      <c r="C3178" t="str">
        <f>IF(VLOOKUP($A3178,Parts!$A:$AM,C$1,0)="X",T$2,"")</f>
        <v/>
      </c>
      <c r="D3178" t="str">
        <f>IF(VLOOKUP($A3178,Parts!$A:$AM,D$1,0)="X",U$2,"")</f>
        <v/>
      </c>
      <c r="E3178" t="str">
        <f>IF(VLOOKUP($A3178,Parts!$A:$AM,E$1,0)="X",V$2,"")</f>
        <v/>
      </c>
      <c r="F3178" t="str">
        <f>IF(VLOOKUP($A3178,Parts!$A:$AM,F$1,0)="X",W$2,"")</f>
        <v/>
      </c>
      <c r="G3178" t="str">
        <f>IF(VLOOKUP($A3178,Parts!$A:$AM,G$1,0)="X",X$2,"")</f>
        <v/>
      </c>
      <c r="H3178" t="str">
        <f>IF(VLOOKUP($A3178,Parts!$A:$AM,H$1,0)="X",Y$2,"")</f>
        <v/>
      </c>
      <c r="I3178" t="str">
        <f>IF(VLOOKUP($A3178,Parts!$A:$AM,I$1,0)="X",Z$2,"")</f>
        <v/>
      </c>
      <c r="J3178" t="str">
        <f>IF(VLOOKUP($A3178,Parts!$A:$AM,J$1,0)="X",AA$2,"")</f>
        <v/>
      </c>
      <c r="K3178" t="str">
        <f>IF(VLOOKUP($A3178,Parts!$A:$AM,K$1,0)="X",AB$2,"")</f>
        <v/>
      </c>
      <c r="L3178" t="str">
        <f>IF(VLOOKUP($A3178,Parts!$A:$AM,L$1,0)="X",AC$2,"")</f>
        <v/>
      </c>
      <c r="M3178" t="str">
        <f>IF(VLOOKUP($A3178,Parts!$A:$AM,M$1,0)="X",AD$2,"")</f>
        <v/>
      </c>
      <c r="N3178" t="str">
        <f>IF(VLOOKUP($A3178,Parts!$A:$AM,N$1,0)="X",AE$2,"")</f>
        <v/>
      </c>
      <c r="O3178" t="str">
        <f>IF(VLOOKUP($A3178,Parts!$A:$AM,O$1,0)="X",AF$2,"")</f>
        <v/>
      </c>
      <c r="P3178" t="str">
        <f t="shared" si="50"/>
        <v/>
      </c>
    </row>
    <row r="3179" spans="1:16" x14ac:dyDescent="0.25">
      <c r="A3179" t="str">
        <f>Table15[[#This Row],[Name]]</f>
        <v>SSTU-ST-GEN-DSP-SMC-M</v>
      </c>
      <c r="B3179" t="str">
        <f>IF(VLOOKUP($A3179,Parts!$A:$AM,B$1,0)="X",S$2,"")</f>
        <v/>
      </c>
      <c r="C3179" t="str">
        <f>IF(VLOOKUP($A3179,Parts!$A:$AM,C$1,0)="X",T$2,"")</f>
        <v/>
      </c>
      <c r="D3179" t="str">
        <f>IF(VLOOKUP($A3179,Parts!$A:$AM,D$1,0)="X",U$2,"")</f>
        <v/>
      </c>
      <c r="E3179" t="str">
        <f>IF(VLOOKUP($A3179,Parts!$A:$AM,E$1,0)="X",V$2,"")</f>
        <v/>
      </c>
      <c r="F3179" t="str">
        <f>IF(VLOOKUP($A3179,Parts!$A:$AM,F$1,0)="X",W$2,"")</f>
        <v/>
      </c>
      <c r="G3179" t="str">
        <f>IF(VLOOKUP($A3179,Parts!$A:$AM,G$1,0)="X",X$2,"")</f>
        <v/>
      </c>
      <c r="H3179" t="str">
        <f>IF(VLOOKUP($A3179,Parts!$A:$AM,H$1,0)="X",Y$2,"")</f>
        <v/>
      </c>
      <c r="I3179" t="str">
        <f>IF(VLOOKUP($A3179,Parts!$A:$AM,I$1,0)="X",Z$2,"")</f>
        <v/>
      </c>
      <c r="J3179" t="str">
        <f>IF(VLOOKUP($A3179,Parts!$A:$AM,J$1,0)="X",AA$2,"")</f>
        <v/>
      </c>
      <c r="K3179" t="str">
        <f>IF(VLOOKUP($A3179,Parts!$A:$AM,K$1,0)="X",AB$2,"")</f>
        <v/>
      </c>
      <c r="L3179" t="str">
        <f>IF(VLOOKUP($A3179,Parts!$A:$AM,L$1,0)="X",AC$2,"")</f>
        <v/>
      </c>
      <c r="M3179" t="str">
        <f>IF(VLOOKUP($A3179,Parts!$A:$AM,M$1,0)="X",AD$2,"")</f>
        <v/>
      </c>
      <c r="N3179" t="str">
        <f>IF(VLOOKUP($A3179,Parts!$A:$AM,N$1,0)="X",AE$2,"")</f>
        <v/>
      </c>
      <c r="O3179" t="str">
        <f>IF(VLOOKUP($A3179,Parts!$A:$AM,O$1,0)="X",AF$2,"")</f>
        <v/>
      </c>
      <c r="P3179" t="str">
        <f t="shared" si="50"/>
        <v/>
      </c>
    </row>
    <row r="3180" spans="1:16" x14ac:dyDescent="0.25">
      <c r="A3180" t="str">
        <f>Table15[[#This Row],[Name]]</f>
        <v>SSTU-ST-GEN-DSP-SMC-S</v>
      </c>
      <c r="B3180" t="str">
        <f>IF(VLOOKUP($A3180,Parts!$A:$AM,B$1,0)="X",S$2,"")</f>
        <v/>
      </c>
      <c r="C3180" t="str">
        <f>IF(VLOOKUP($A3180,Parts!$A:$AM,C$1,0)="X",T$2,"")</f>
        <v/>
      </c>
      <c r="D3180" t="str">
        <f>IF(VLOOKUP($A3180,Parts!$A:$AM,D$1,0)="X",U$2,"")</f>
        <v/>
      </c>
      <c r="E3180" t="str">
        <f>IF(VLOOKUP($A3180,Parts!$A:$AM,E$1,0)="X",V$2,"")</f>
        <v/>
      </c>
      <c r="F3180" t="str">
        <f>IF(VLOOKUP($A3180,Parts!$A:$AM,F$1,0)="X",W$2,"")</f>
        <v/>
      </c>
      <c r="G3180" t="str">
        <f>IF(VLOOKUP($A3180,Parts!$A:$AM,G$1,0)="X",X$2,"")</f>
        <v/>
      </c>
      <c r="H3180" t="str">
        <f>IF(VLOOKUP($A3180,Parts!$A:$AM,H$1,0)="X",Y$2,"")</f>
        <v/>
      </c>
      <c r="I3180" t="str">
        <f>IF(VLOOKUP($A3180,Parts!$A:$AM,I$1,0)="X",Z$2,"")</f>
        <v/>
      </c>
      <c r="J3180" t="str">
        <f>IF(VLOOKUP($A3180,Parts!$A:$AM,J$1,0)="X",AA$2,"")</f>
        <v/>
      </c>
      <c r="K3180" t="str">
        <f>IF(VLOOKUP($A3180,Parts!$A:$AM,K$1,0)="X",AB$2,"")</f>
        <v/>
      </c>
      <c r="L3180" t="str">
        <f>IF(VLOOKUP($A3180,Parts!$A:$AM,L$1,0)="X",AC$2,"")</f>
        <v/>
      </c>
      <c r="M3180" t="str">
        <f>IF(VLOOKUP($A3180,Parts!$A:$AM,M$1,0)="X",AD$2,"")</f>
        <v/>
      </c>
      <c r="N3180" t="str">
        <f>IF(VLOOKUP($A3180,Parts!$A:$AM,N$1,0)="X",AE$2,"")</f>
        <v/>
      </c>
      <c r="O3180" t="str">
        <f>IF(VLOOKUP($A3180,Parts!$A:$AM,O$1,0)="X",AF$2,"")</f>
        <v/>
      </c>
      <c r="P3180" t="str">
        <f t="shared" si="50"/>
        <v/>
      </c>
    </row>
    <row r="3181" spans="1:16" x14ac:dyDescent="0.25">
      <c r="A3181" t="str">
        <f>Table15[[#This Row],[Name]]</f>
        <v>SSTU-ST-GEN-WDP</v>
      </c>
      <c r="B3181" t="str">
        <f>IF(VLOOKUP($A3181,Parts!$A:$AM,B$1,0)="X",S$2,"")</f>
        <v/>
      </c>
      <c r="C3181" t="str">
        <f>IF(VLOOKUP($A3181,Parts!$A:$AM,C$1,0)="X",T$2,"")</f>
        <v/>
      </c>
      <c r="D3181" t="str">
        <f>IF(VLOOKUP($A3181,Parts!$A:$AM,D$1,0)="X",U$2,"")</f>
        <v/>
      </c>
      <c r="E3181" t="str">
        <f>IF(VLOOKUP($A3181,Parts!$A:$AM,E$1,0)="X",V$2,"")</f>
        <v/>
      </c>
      <c r="F3181" t="str">
        <f>IF(VLOOKUP($A3181,Parts!$A:$AM,F$1,0)="X",W$2,"")</f>
        <v/>
      </c>
      <c r="G3181" t="str">
        <f>IF(VLOOKUP($A3181,Parts!$A:$AM,G$1,0)="X",X$2,"")</f>
        <v/>
      </c>
      <c r="H3181" t="str">
        <f>IF(VLOOKUP($A3181,Parts!$A:$AM,H$1,0)="X",Y$2,"")</f>
        <v/>
      </c>
      <c r="I3181" t="str">
        <f>IF(VLOOKUP($A3181,Parts!$A:$AM,I$1,0)="X",Z$2,"")</f>
        <v/>
      </c>
      <c r="J3181" t="str">
        <f>IF(VLOOKUP($A3181,Parts!$A:$AM,J$1,0)="X",AA$2,"")</f>
        <v/>
      </c>
      <c r="K3181" t="str">
        <f>IF(VLOOKUP($A3181,Parts!$A:$AM,K$1,0)="X",AB$2,"")</f>
        <v/>
      </c>
      <c r="L3181" t="str">
        <f>IF(VLOOKUP($A3181,Parts!$A:$AM,L$1,0)="X",AC$2,"")</f>
        <v/>
      </c>
      <c r="M3181" t="str">
        <f>IF(VLOOKUP($A3181,Parts!$A:$AM,M$1,0)="X",AD$2,"")</f>
        <v/>
      </c>
      <c r="N3181" t="str">
        <f>IF(VLOOKUP($A3181,Parts!$A:$AM,N$1,0)="X",AE$2,"")</f>
        <v/>
      </c>
      <c r="O3181" t="str">
        <f>IF(VLOOKUP($A3181,Parts!$A:$AM,O$1,0)="X",AF$2,"")</f>
        <v/>
      </c>
      <c r="P3181" t="str">
        <f t="shared" si="50"/>
        <v/>
      </c>
    </row>
    <row r="3182" spans="1:16" x14ac:dyDescent="0.25">
      <c r="A3182" t="str">
        <f>Table15[[#This Row],[Name]]</f>
        <v>SSTU-ST-HAB-A1</v>
      </c>
      <c r="B3182" t="str">
        <f>IF(VLOOKUP($A3182,Parts!$A:$AM,B$1,0)="X",S$2,"")</f>
        <v/>
      </c>
      <c r="C3182" t="str">
        <f>IF(VLOOKUP($A3182,Parts!$A:$AM,C$1,0)="X",T$2,"")</f>
        <v/>
      </c>
      <c r="D3182" t="str">
        <f>IF(VLOOKUP($A3182,Parts!$A:$AM,D$1,0)="X",U$2,"")</f>
        <v/>
      </c>
      <c r="E3182" t="str">
        <f>IF(VLOOKUP($A3182,Parts!$A:$AM,E$1,0)="X",V$2,"")</f>
        <v/>
      </c>
      <c r="F3182" t="str">
        <f>IF(VLOOKUP($A3182,Parts!$A:$AM,F$1,0)="X",W$2,"")</f>
        <v/>
      </c>
      <c r="G3182" t="str">
        <f>IF(VLOOKUP($A3182,Parts!$A:$AM,G$1,0)="X",X$2,"")</f>
        <v/>
      </c>
      <c r="H3182" t="str">
        <f>IF(VLOOKUP($A3182,Parts!$A:$AM,H$1,0)="X",Y$2,"")</f>
        <v/>
      </c>
      <c r="I3182" t="str">
        <f>IF(VLOOKUP($A3182,Parts!$A:$AM,I$1,0)="X",Z$2,"")</f>
        <v/>
      </c>
      <c r="J3182" t="str">
        <f>IF(VLOOKUP($A3182,Parts!$A:$AM,J$1,0)="X",AA$2,"")</f>
        <v/>
      </c>
      <c r="K3182" t="str">
        <f>IF(VLOOKUP($A3182,Parts!$A:$AM,K$1,0)="X",AB$2,"")</f>
        <v/>
      </c>
      <c r="L3182" t="str">
        <f>IF(VLOOKUP($A3182,Parts!$A:$AM,L$1,0)="X",AC$2,"")</f>
        <v/>
      </c>
      <c r="M3182" t="str">
        <f>IF(VLOOKUP($A3182,Parts!$A:$AM,M$1,0)="X",AD$2,"")</f>
        <v/>
      </c>
      <c r="N3182" t="str">
        <f>IF(VLOOKUP($A3182,Parts!$A:$AM,N$1,0)="X",AE$2,"")</f>
        <v/>
      </c>
      <c r="O3182" t="str">
        <f>IF(VLOOKUP($A3182,Parts!$A:$AM,O$1,0)="X",AF$2,"")</f>
        <v/>
      </c>
      <c r="P3182" t="str">
        <f t="shared" si="50"/>
        <v/>
      </c>
    </row>
    <row r="3183" spans="1:16" x14ac:dyDescent="0.25">
      <c r="A3183" t="str">
        <f>Table15[[#This Row],[Name]]</f>
        <v>SSTU-ST-HAB-A2</v>
      </c>
      <c r="B3183" t="str">
        <f>IF(VLOOKUP($A3183,Parts!$A:$AM,B$1,0)="X",S$2,"")</f>
        <v/>
      </c>
      <c r="C3183" t="str">
        <f>IF(VLOOKUP($A3183,Parts!$A:$AM,C$1,0)="X",T$2,"")</f>
        <v/>
      </c>
      <c r="D3183" t="str">
        <f>IF(VLOOKUP($A3183,Parts!$A:$AM,D$1,0)="X",U$2,"")</f>
        <v/>
      </c>
      <c r="E3183" t="str">
        <f>IF(VLOOKUP($A3183,Parts!$A:$AM,E$1,0)="X",V$2,"")</f>
        <v/>
      </c>
      <c r="F3183" t="str">
        <f>IF(VLOOKUP($A3183,Parts!$A:$AM,F$1,0)="X",W$2,"")</f>
        <v/>
      </c>
      <c r="G3183" t="str">
        <f>IF(VLOOKUP($A3183,Parts!$A:$AM,G$1,0)="X",X$2,"")</f>
        <v/>
      </c>
      <c r="H3183" t="str">
        <f>IF(VLOOKUP($A3183,Parts!$A:$AM,H$1,0)="X",Y$2,"")</f>
        <v/>
      </c>
      <c r="I3183" t="str">
        <f>IF(VLOOKUP($A3183,Parts!$A:$AM,I$1,0)="X",Z$2,"")</f>
        <v/>
      </c>
      <c r="J3183" t="str">
        <f>IF(VLOOKUP($A3183,Parts!$A:$AM,J$1,0)="X",AA$2,"")</f>
        <v/>
      </c>
      <c r="K3183" t="str">
        <f>IF(VLOOKUP($A3183,Parts!$A:$AM,K$1,0)="X",AB$2,"")</f>
        <v/>
      </c>
      <c r="L3183" t="str">
        <f>IF(VLOOKUP($A3183,Parts!$A:$AM,L$1,0)="X",AC$2,"")</f>
        <v/>
      </c>
      <c r="M3183" t="str">
        <f>IF(VLOOKUP($A3183,Parts!$A:$AM,M$1,0)="X",AD$2,"")</f>
        <v/>
      </c>
      <c r="N3183" t="str">
        <f>IF(VLOOKUP($A3183,Parts!$A:$AM,N$1,0)="X",AE$2,"")</f>
        <v/>
      </c>
      <c r="O3183" t="str">
        <f>IF(VLOOKUP($A3183,Parts!$A:$AM,O$1,0)="X",AF$2,"")</f>
        <v/>
      </c>
      <c r="P3183" t="str">
        <f t="shared" si="50"/>
        <v/>
      </c>
    </row>
    <row r="3184" spans="1:16" x14ac:dyDescent="0.25">
      <c r="A3184" t="str">
        <f>Table15[[#This Row],[Name]]</f>
        <v>SSTU-ST-HAB-B1</v>
      </c>
      <c r="B3184" t="str">
        <f>IF(VLOOKUP($A3184,Parts!$A:$AM,B$1,0)="X",S$2,"")</f>
        <v/>
      </c>
      <c r="C3184" t="str">
        <f>IF(VLOOKUP($A3184,Parts!$A:$AM,C$1,0)="X",T$2,"")</f>
        <v/>
      </c>
      <c r="D3184" t="str">
        <f>IF(VLOOKUP($A3184,Parts!$A:$AM,D$1,0)="X",U$2,"")</f>
        <v/>
      </c>
      <c r="E3184" t="str">
        <f>IF(VLOOKUP($A3184,Parts!$A:$AM,E$1,0)="X",V$2,"")</f>
        <v/>
      </c>
      <c r="F3184" t="str">
        <f>IF(VLOOKUP($A3184,Parts!$A:$AM,F$1,0)="X",W$2,"")</f>
        <v/>
      </c>
      <c r="G3184" t="str">
        <f>IF(VLOOKUP($A3184,Parts!$A:$AM,G$1,0)="X",X$2,"")</f>
        <v/>
      </c>
      <c r="H3184" t="str">
        <f>IF(VLOOKUP($A3184,Parts!$A:$AM,H$1,0)="X",Y$2,"")</f>
        <v/>
      </c>
      <c r="I3184" t="str">
        <f>IF(VLOOKUP($A3184,Parts!$A:$AM,I$1,0)="X",Z$2,"")</f>
        <v/>
      </c>
      <c r="J3184" t="str">
        <f>IF(VLOOKUP($A3184,Parts!$A:$AM,J$1,0)="X",AA$2,"")</f>
        <v/>
      </c>
      <c r="K3184" t="str">
        <f>IF(VLOOKUP($A3184,Parts!$A:$AM,K$1,0)="X",AB$2,"")</f>
        <v/>
      </c>
      <c r="L3184" t="str">
        <f>IF(VLOOKUP($A3184,Parts!$A:$AM,L$1,0)="X",AC$2,"")</f>
        <v/>
      </c>
      <c r="M3184" t="str">
        <f>IF(VLOOKUP($A3184,Parts!$A:$AM,M$1,0)="X",AD$2,"")</f>
        <v/>
      </c>
      <c r="N3184" t="str">
        <f>IF(VLOOKUP($A3184,Parts!$A:$AM,N$1,0)="X",AE$2,"")</f>
        <v/>
      </c>
      <c r="O3184" t="str">
        <f>IF(VLOOKUP($A3184,Parts!$A:$AM,O$1,0)="X",AF$2,"")</f>
        <v/>
      </c>
      <c r="P3184" t="str">
        <f t="shared" si="50"/>
        <v/>
      </c>
    </row>
    <row r="3185" spans="1:16" x14ac:dyDescent="0.25">
      <c r="A3185" t="str">
        <f>Table15[[#This Row],[Name]]</f>
        <v>SSTU-ST-HAB-B2</v>
      </c>
      <c r="B3185" t="str">
        <f>IF(VLOOKUP($A3185,Parts!$A:$AM,B$1,0)="X",S$2,"")</f>
        <v/>
      </c>
      <c r="C3185" t="str">
        <f>IF(VLOOKUP($A3185,Parts!$A:$AM,C$1,0)="X",T$2,"")</f>
        <v/>
      </c>
      <c r="D3185" t="str">
        <f>IF(VLOOKUP($A3185,Parts!$A:$AM,D$1,0)="X",U$2,"")</f>
        <v/>
      </c>
      <c r="E3185" t="str">
        <f>IF(VLOOKUP($A3185,Parts!$A:$AM,E$1,0)="X",V$2,"")</f>
        <v/>
      </c>
      <c r="F3185" t="str">
        <f>IF(VLOOKUP($A3185,Parts!$A:$AM,F$1,0)="X",W$2,"")</f>
        <v/>
      </c>
      <c r="G3185" t="str">
        <f>IF(VLOOKUP($A3185,Parts!$A:$AM,G$1,0)="X",X$2,"")</f>
        <v/>
      </c>
      <c r="H3185" t="str">
        <f>IF(VLOOKUP($A3185,Parts!$A:$AM,H$1,0)="X",Y$2,"")</f>
        <v/>
      </c>
      <c r="I3185" t="str">
        <f>IF(VLOOKUP($A3185,Parts!$A:$AM,I$1,0)="X",Z$2,"")</f>
        <v/>
      </c>
      <c r="J3185" t="str">
        <f>IF(VLOOKUP($A3185,Parts!$A:$AM,J$1,0)="X",AA$2,"")</f>
        <v/>
      </c>
      <c r="K3185" t="str">
        <f>IF(VLOOKUP($A3185,Parts!$A:$AM,K$1,0)="X",AB$2,"")</f>
        <v/>
      </c>
      <c r="L3185" t="str">
        <f>IF(VLOOKUP($A3185,Parts!$A:$AM,L$1,0)="X",AC$2,"")</f>
        <v/>
      </c>
      <c r="M3185" t="str">
        <f>IF(VLOOKUP($A3185,Parts!$A:$AM,M$1,0)="X",AD$2,"")</f>
        <v/>
      </c>
      <c r="N3185" t="str">
        <f>IF(VLOOKUP($A3185,Parts!$A:$AM,N$1,0)="X",AE$2,"")</f>
        <v/>
      </c>
      <c r="O3185" t="str">
        <f>IF(VLOOKUP($A3185,Parts!$A:$AM,O$1,0)="X",AF$2,"")</f>
        <v/>
      </c>
      <c r="P3185" t="str">
        <f t="shared" si="50"/>
        <v/>
      </c>
    </row>
    <row r="3186" spans="1:16" x14ac:dyDescent="0.25">
      <c r="A3186" t="str">
        <f>Table15[[#This Row],[Name]]</f>
        <v>SSTU-ST-HAB-B3</v>
      </c>
      <c r="B3186" t="str">
        <f>IF(VLOOKUP($A3186,Parts!$A:$AM,B$1,0)="X",S$2,"")</f>
        <v/>
      </c>
      <c r="C3186" t="str">
        <f>IF(VLOOKUP($A3186,Parts!$A:$AM,C$1,0)="X",T$2,"")</f>
        <v/>
      </c>
      <c r="D3186" t="str">
        <f>IF(VLOOKUP($A3186,Parts!$A:$AM,D$1,0)="X",U$2,"")</f>
        <v/>
      </c>
      <c r="E3186" t="str">
        <f>IF(VLOOKUP($A3186,Parts!$A:$AM,E$1,0)="X",V$2,"")</f>
        <v/>
      </c>
      <c r="F3186" t="str">
        <f>IF(VLOOKUP($A3186,Parts!$A:$AM,F$1,0)="X",W$2,"")</f>
        <v/>
      </c>
      <c r="G3186" t="str">
        <f>IF(VLOOKUP($A3186,Parts!$A:$AM,G$1,0)="X",X$2,"")</f>
        <v/>
      </c>
      <c r="H3186" t="str">
        <f>IF(VLOOKUP($A3186,Parts!$A:$AM,H$1,0)="X",Y$2,"")</f>
        <v/>
      </c>
      <c r="I3186" t="str">
        <f>IF(VLOOKUP($A3186,Parts!$A:$AM,I$1,0)="X",Z$2,"")</f>
        <v/>
      </c>
      <c r="J3186" t="str">
        <f>IF(VLOOKUP($A3186,Parts!$A:$AM,J$1,0)="X",AA$2,"")</f>
        <v/>
      </c>
      <c r="K3186" t="str">
        <f>IF(VLOOKUP($A3186,Parts!$A:$AM,K$1,0)="X",AB$2,"")</f>
        <v/>
      </c>
      <c r="L3186" t="str">
        <f>IF(VLOOKUP($A3186,Parts!$A:$AM,L$1,0)="X",AC$2,"")</f>
        <v/>
      </c>
      <c r="M3186" t="str">
        <f>IF(VLOOKUP($A3186,Parts!$A:$AM,M$1,0)="X",AD$2,"")</f>
        <v/>
      </c>
      <c r="N3186" t="str">
        <f>IF(VLOOKUP($A3186,Parts!$A:$AM,N$1,0)="X",AE$2,"")</f>
        <v/>
      </c>
      <c r="O3186" t="str">
        <f>IF(VLOOKUP($A3186,Parts!$A:$AM,O$1,0)="X",AF$2,"")</f>
        <v/>
      </c>
      <c r="P3186" t="str">
        <f t="shared" si="50"/>
        <v/>
      </c>
    </row>
    <row r="3187" spans="1:16" x14ac:dyDescent="0.25">
      <c r="A3187" t="str">
        <f>Table15[[#This Row],[Name]]</f>
        <v>SSTU-ST-HAB-B4</v>
      </c>
      <c r="B3187" t="str">
        <f>IF(VLOOKUP($A3187,Parts!$A:$AM,B$1,0)="X",S$2,"")</f>
        <v/>
      </c>
      <c r="C3187" t="str">
        <f>IF(VLOOKUP($A3187,Parts!$A:$AM,C$1,0)="X",T$2,"")</f>
        <v/>
      </c>
      <c r="D3187" t="str">
        <f>IF(VLOOKUP($A3187,Parts!$A:$AM,D$1,0)="X",U$2,"")</f>
        <v/>
      </c>
      <c r="E3187" t="str">
        <f>IF(VLOOKUP($A3187,Parts!$A:$AM,E$1,0)="X",V$2,"")</f>
        <v/>
      </c>
      <c r="F3187" t="str">
        <f>IF(VLOOKUP($A3187,Parts!$A:$AM,F$1,0)="X",W$2,"")</f>
        <v/>
      </c>
      <c r="G3187" t="str">
        <f>IF(VLOOKUP($A3187,Parts!$A:$AM,G$1,0)="X",X$2,"")</f>
        <v/>
      </c>
      <c r="H3187" t="str">
        <f>IF(VLOOKUP($A3187,Parts!$A:$AM,H$1,0)="X",Y$2,"")</f>
        <v/>
      </c>
      <c r="I3187" t="str">
        <f>IF(VLOOKUP($A3187,Parts!$A:$AM,I$1,0)="X",Z$2,"")</f>
        <v/>
      </c>
      <c r="J3187" t="str">
        <f>IF(VLOOKUP($A3187,Parts!$A:$AM,J$1,0)="X",AA$2,"")</f>
        <v/>
      </c>
      <c r="K3187" t="str">
        <f>IF(VLOOKUP($A3187,Parts!$A:$AM,K$1,0)="X",AB$2,"")</f>
        <v/>
      </c>
      <c r="L3187" t="str">
        <f>IF(VLOOKUP($A3187,Parts!$A:$AM,L$1,0)="X",AC$2,"")</f>
        <v/>
      </c>
      <c r="M3187" t="str">
        <f>IF(VLOOKUP($A3187,Parts!$A:$AM,M$1,0)="X",AD$2,"")</f>
        <v/>
      </c>
      <c r="N3187" t="str">
        <f>IF(VLOOKUP($A3187,Parts!$A:$AM,N$1,0)="X",AE$2,"")</f>
        <v/>
      </c>
      <c r="O3187" t="str">
        <f>IF(VLOOKUP($A3187,Parts!$A:$AM,O$1,0)="X",AF$2,"")</f>
        <v/>
      </c>
      <c r="P3187" t="str">
        <f t="shared" si="50"/>
        <v/>
      </c>
    </row>
    <row r="3188" spans="1:16" x14ac:dyDescent="0.25">
      <c r="A3188" t="str">
        <f>Table15[[#This Row],[Name]]</f>
        <v>rn_eos_aa_solarpanel</v>
      </c>
      <c r="B3188" t="str">
        <f>IF(VLOOKUP($A3188,Parts!$A:$AM,B$1,0)="X",S$2,"")</f>
        <v/>
      </c>
      <c r="C3188" t="str">
        <f>IF(VLOOKUP($A3188,Parts!$A:$AM,C$1,0)="X",T$2,"")</f>
        <v/>
      </c>
      <c r="D3188" t="str">
        <f>IF(VLOOKUP($A3188,Parts!$A:$AM,D$1,0)="X",U$2,"")</f>
        <v/>
      </c>
      <c r="E3188" t="str">
        <f>IF(VLOOKUP($A3188,Parts!$A:$AM,E$1,0)="X",V$2,"")</f>
        <v/>
      </c>
      <c r="F3188" t="str">
        <f>IF(VLOOKUP($A3188,Parts!$A:$AM,F$1,0)="X",W$2,"")</f>
        <v/>
      </c>
      <c r="G3188" t="str">
        <f>IF(VLOOKUP($A3188,Parts!$A:$AM,G$1,0)="X",X$2,"")</f>
        <v/>
      </c>
      <c r="H3188" t="str">
        <f>IF(VLOOKUP($A3188,Parts!$A:$AM,H$1,0)="X",Y$2,"")</f>
        <v/>
      </c>
      <c r="I3188" t="str">
        <f>IF(VLOOKUP($A3188,Parts!$A:$AM,I$1,0)="X",Z$2,"")</f>
        <v/>
      </c>
      <c r="J3188" t="str">
        <f>IF(VLOOKUP($A3188,Parts!$A:$AM,J$1,0)="X",AA$2,"")</f>
        <v/>
      </c>
      <c r="K3188" t="str">
        <f>IF(VLOOKUP($A3188,Parts!$A:$AM,K$1,0)="X",AB$2,"")</f>
        <v/>
      </c>
      <c r="L3188" t="str">
        <f>IF(VLOOKUP($A3188,Parts!$A:$AM,L$1,0)="X",AC$2,"")</f>
        <v/>
      </c>
      <c r="M3188" t="str">
        <f>IF(VLOOKUP($A3188,Parts!$A:$AM,M$1,0)="X",AD$2,"")</f>
        <v/>
      </c>
      <c r="N3188" t="str">
        <f>IF(VLOOKUP($A3188,Parts!$A:$AM,N$1,0)="X",AE$2,"")</f>
        <v/>
      </c>
      <c r="O3188" t="str">
        <f>IF(VLOOKUP($A3188,Parts!$A:$AM,O$1,0)="X",AF$2,"")</f>
        <v/>
      </c>
      <c r="P3188" t="str">
        <f t="shared" si="50"/>
        <v/>
      </c>
    </row>
    <row r="3189" spans="1:16" x14ac:dyDescent="0.25">
      <c r="A3189" t="str">
        <f>Table15[[#This Row],[Name]]</f>
        <v>sp_express_b</v>
      </c>
      <c r="B3189" t="str">
        <f>IF(VLOOKUP($A3189,Parts!$A:$AM,B$1,0)="X",S$2,"")</f>
        <v/>
      </c>
      <c r="C3189" t="str">
        <f>IF(VLOOKUP($A3189,Parts!$A:$AM,C$1,0)="X",T$2,"")</f>
        <v/>
      </c>
      <c r="D3189" t="str">
        <f>IF(VLOOKUP($A3189,Parts!$A:$AM,D$1,0)="X",U$2,"")</f>
        <v/>
      </c>
      <c r="E3189" t="str">
        <f>IF(VLOOKUP($A3189,Parts!$A:$AM,E$1,0)="X",V$2,"")</f>
        <v/>
      </c>
      <c r="F3189" t="str">
        <f>IF(VLOOKUP($A3189,Parts!$A:$AM,F$1,0)="X",W$2,"")</f>
        <v/>
      </c>
      <c r="G3189" t="str">
        <f>IF(VLOOKUP($A3189,Parts!$A:$AM,G$1,0)="X",X$2,"")</f>
        <v/>
      </c>
      <c r="H3189" t="str">
        <f>IF(VLOOKUP($A3189,Parts!$A:$AM,H$1,0)="X",Y$2,"")</f>
        <v/>
      </c>
      <c r="I3189" t="str">
        <f>IF(VLOOKUP($A3189,Parts!$A:$AM,I$1,0)="X",Z$2,"")</f>
        <v/>
      </c>
      <c r="J3189" t="str">
        <f>IF(VLOOKUP($A3189,Parts!$A:$AM,J$1,0)="X",AA$2,"")</f>
        <v/>
      </c>
      <c r="K3189" t="str">
        <f>IF(VLOOKUP($A3189,Parts!$A:$AM,K$1,0)="X",AB$2,"")</f>
        <v/>
      </c>
      <c r="L3189" t="str">
        <f>IF(VLOOKUP($A3189,Parts!$A:$AM,L$1,0)="X",AC$2,"")</f>
        <v/>
      </c>
      <c r="M3189" t="str">
        <f>IF(VLOOKUP($A3189,Parts!$A:$AM,M$1,0)="X",AD$2,"")</f>
        <v/>
      </c>
      <c r="N3189" t="str">
        <f>IF(VLOOKUP($A3189,Parts!$A:$AM,N$1,0)="X",AE$2,"")</f>
        <v/>
      </c>
      <c r="O3189" t="str">
        <f>IF(VLOOKUP($A3189,Parts!$A:$AM,O$1,0)="X",AF$2,"")</f>
        <v/>
      </c>
      <c r="P3189" t="str">
        <f t="shared" si="50"/>
        <v/>
      </c>
    </row>
    <row r="3190" spans="1:16" x14ac:dyDescent="0.25">
      <c r="A3190" t="str">
        <f>Table15[[#This Row],[Name]]</f>
        <v>sp_express_a</v>
      </c>
      <c r="B3190" t="str">
        <f>IF(VLOOKUP($A3190,Parts!$A:$AM,B$1,0)="X",S$2,"")</f>
        <v/>
      </c>
      <c r="C3190" t="str">
        <f>IF(VLOOKUP($A3190,Parts!$A:$AM,C$1,0)="X",T$2,"")</f>
        <v/>
      </c>
      <c r="D3190" t="str">
        <f>IF(VLOOKUP($A3190,Parts!$A:$AM,D$1,0)="X",U$2,"")</f>
        <v/>
      </c>
      <c r="E3190" t="str">
        <f>IF(VLOOKUP($A3190,Parts!$A:$AM,E$1,0)="X",V$2,"")</f>
        <v/>
      </c>
      <c r="F3190" t="str">
        <f>IF(VLOOKUP($A3190,Parts!$A:$AM,F$1,0)="X",W$2,"")</f>
        <v/>
      </c>
      <c r="G3190" t="str">
        <f>IF(VLOOKUP($A3190,Parts!$A:$AM,G$1,0)="X",X$2,"")</f>
        <v/>
      </c>
      <c r="H3190" t="str">
        <f>IF(VLOOKUP($A3190,Parts!$A:$AM,H$1,0)="X",Y$2,"")</f>
        <v/>
      </c>
      <c r="I3190" t="str">
        <f>IF(VLOOKUP($A3190,Parts!$A:$AM,I$1,0)="X",Z$2,"")</f>
        <v/>
      </c>
      <c r="J3190" t="str">
        <f>IF(VLOOKUP($A3190,Parts!$A:$AM,J$1,0)="X",AA$2,"")</f>
        <v/>
      </c>
      <c r="K3190" t="str">
        <f>IF(VLOOKUP($A3190,Parts!$A:$AM,K$1,0)="X",AB$2,"")</f>
        <v/>
      </c>
      <c r="L3190" t="str">
        <f>IF(VLOOKUP($A3190,Parts!$A:$AM,L$1,0)="X",AC$2,"")</f>
        <v/>
      </c>
      <c r="M3190" t="str">
        <f>IF(VLOOKUP($A3190,Parts!$A:$AM,M$1,0)="X",AD$2,"")</f>
        <v/>
      </c>
      <c r="N3190" t="str">
        <f>IF(VLOOKUP($A3190,Parts!$A:$AM,N$1,0)="X",AE$2,"")</f>
        <v/>
      </c>
      <c r="O3190" t="str">
        <f>IF(VLOOKUP($A3190,Parts!$A:$AM,O$1,0)="X",AF$2,"")</f>
        <v/>
      </c>
      <c r="P3190" t="str">
        <f t="shared" si="50"/>
        <v/>
      </c>
    </row>
    <row r="3191" spans="1:16" x14ac:dyDescent="0.25">
      <c r="A3191" t="str">
        <f>Table15[[#This Row],[Name]]</f>
        <v>rn_neo_dwn_solar_panel</v>
      </c>
      <c r="B3191" t="str">
        <f>IF(VLOOKUP($A3191,Parts!$A:$AM,B$1,0)="X",S$2,"")</f>
        <v/>
      </c>
      <c r="C3191" t="str">
        <f>IF(VLOOKUP($A3191,Parts!$A:$AM,C$1,0)="X",T$2,"")</f>
        <v/>
      </c>
      <c r="D3191" t="str">
        <f>IF(VLOOKUP($A3191,Parts!$A:$AM,D$1,0)="X",U$2,"")</f>
        <v/>
      </c>
      <c r="E3191" t="str">
        <f>IF(VLOOKUP($A3191,Parts!$A:$AM,E$1,0)="X",V$2,"")</f>
        <v/>
      </c>
      <c r="F3191" t="str">
        <f>IF(VLOOKUP($A3191,Parts!$A:$AM,F$1,0)="X",W$2,"")</f>
        <v/>
      </c>
      <c r="G3191" t="str">
        <f>IF(VLOOKUP($A3191,Parts!$A:$AM,G$1,0)="X",X$2,"")</f>
        <v/>
      </c>
      <c r="H3191" t="str">
        <f>IF(VLOOKUP($A3191,Parts!$A:$AM,H$1,0)="X",Y$2,"")</f>
        <v/>
      </c>
      <c r="I3191" t="str">
        <f>IF(VLOOKUP($A3191,Parts!$A:$AM,I$1,0)="X",Z$2,"")</f>
        <v/>
      </c>
      <c r="J3191" t="str">
        <f>IF(VLOOKUP($A3191,Parts!$A:$AM,J$1,0)="X",AA$2,"")</f>
        <v/>
      </c>
      <c r="K3191" t="str">
        <f>IF(VLOOKUP($A3191,Parts!$A:$AM,K$1,0)="X",AB$2,"")</f>
        <v/>
      </c>
      <c r="L3191" t="str">
        <f>IF(VLOOKUP($A3191,Parts!$A:$AM,L$1,0)="X",AC$2,"")</f>
        <v/>
      </c>
      <c r="M3191" t="str">
        <f>IF(VLOOKUP($A3191,Parts!$A:$AM,M$1,0)="X",AD$2,"")</f>
        <v/>
      </c>
      <c r="N3191" t="str">
        <f>IF(VLOOKUP($A3191,Parts!$A:$AM,N$1,0)="X",AE$2,"")</f>
        <v/>
      </c>
      <c r="O3191" t="str">
        <f>IF(VLOOKUP($A3191,Parts!$A:$AM,O$1,0)="X",AF$2,"")</f>
        <v/>
      </c>
      <c r="P3191" t="str">
        <f t="shared" si="50"/>
        <v/>
      </c>
    </row>
    <row r="3192" spans="1:16" x14ac:dyDescent="0.25">
      <c r="A3192" t="str">
        <f>Table15[[#This Row],[Name]]</f>
        <v>solarpanel-deploying-1x4-2</v>
      </c>
      <c r="B3192" t="str">
        <f>IF(VLOOKUP($A3192,Parts!$A:$AM,B$1,0)="X",S$2,"")</f>
        <v/>
      </c>
      <c r="C3192" t="str">
        <f>IF(VLOOKUP($A3192,Parts!$A:$AM,C$1,0)="X",T$2,"")</f>
        <v/>
      </c>
      <c r="D3192" t="str">
        <f>IF(VLOOKUP($A3192,Parts!$A:$AM,D$1,0)="X",U$2,"")</f>
        <v/>
      </c>
      <c r="E3192" t="str">
        <f>IF(VLOOKUP($A3192,Parts!$A:$AM,E$1,0)="X",V$2,"")</f>
        <v/>
      </c>
      <c r="F3192" t="str">
        <f>IF(VLOOKUP($A3192,Parts!$A:$AM,F$1,0)="X",W$2,"")</f>
        <v/>
      </c>
      <c r="G3192" t="str">
        <f>IF(VLOOKUP($A3192,Parts!$A:$AM,G$1,0)="X",X$2,"")</f>
        <v/>
      </c>
      <c r="H3192" t="str">
        <f>IF(VLOOKUP($A3192,Parts!$A:$AM,H$1,0)="X",Y$2,"")</f>
        <v/>
      </c>
      <c r="I3192" t="str">
        <f>IF(VLOOKUP($A3192,Parts!$A:$AM,I$1,0)="X",Z$2,"")</f>
        <v/>
      </c>
      <c r="J3192" t="str">
        <f>IF(VLOOKUP($A3192,Parts!$A:$AM,J$1,0)="X",AA$2,"")</f>
        <v/>
      </c>
      <c r="K3192" t="str">
        <f>IF(VLOOKUP($A3192,Parts!$A:$AM,K$1,0)="X",AB$2,"")</f>
        <v/>
      </c>
      <c r="L3192" t="str">
        <f>IF(VLOOKUP($A3192,Parts!$A:$AM,L$1,0)="X",AC$2,"")</f>
        <v/>
      </c>
      <c r="M3192" t="str">
        <f>IF(VLOOKUP($A3192,Parts!$A:$AM,M$1,0)="X",AD$2,"")</f>
        <v/>
      </c>
      <c r="N3192" t="str">
        <f>IF(VLOOKUP($A3192,Parts!$A:$AM,N$1,0)="X",AE$2,"")</f>
        <v/>
      </c>
      <c r="O3192" t="str">
        <f>IF(VLOOKUP($A3192,Parts!$A:$AM,O$1,0)="X",AF$2,"")</f>
        <v/>
      </c>
      <c r="P3192" t="str">
        <f t="shared" si="50"/>
        <v/>
      </c>
    </row>
    <row r="3193" spans="1:16" x14ac:dyDescent="0.25">
      <c r="A3193" t="str">
        <f>Table15[[#This Row],[Name]]</f>
        <v>solarpanel-deploying-2x1-2</v>
      </c>
      <c r="B3193" t="str">
        <f>IF(VLOOKUP($A3193,Parts!$A:$AM,B$1,0)="X",S$2,"")</f>
        <v/>
      </c>
      <c r="C3193" t="str">
        <f>IF(VLOOKUP($A3193,Parts!$A:$AM,C$1,0)="X",T$2,"")</f>
        <v/>
      </c>
      <c r="D3193" t="str">
        <f>IF(VLOOKUP($A3193,Parts!$A:$AM,D$1,0)="X",U$2,"")</f>
        <v/>
      </c>
      <c r="E3193" t="str">
        <f>IF(VLOOKUP($A3193,Parts!$A:$AM,E$1,0)="X",V$2,"")</f>
        <v/>
      </c>
      <c r="F3193" t="str">
        <f>IF(VLOOKUP($A3193,Parts!$A:$AM,F$1,0)="X",W$2,"")</f>
        <v/>
      </c>
      <c r="G3193" t="str">
        <f>IF(VLOOKUP($A3193,Parts!$A:$AM,G$1,0)="X",X$2,"")</f>
        <v/>
      </c>
      <c r="H3193" t="str">
        <f>IF(VLOOKUP($A3193,Parts!$A:$AM,H$1,0)="X",Y$2,"")</f>
        <v/>
      </c>
      <c r="I3193" t="str">
        <f>IF(VLOOKUP($A3193,Parts!$A:$AM,I$1,0)="X",Z$2,"")</f>
        <v/>
      </c>
      <c r="J3193" t="str">
        <f>IF(VLOOKUP($A3193,Parts!$A:$AM,J$1,0)="X",AA$2,"")</f>
        <v/>
      </c>
      <c r="K3193" t="str">
        <f>IF(VLOOKUP($A3193,Parts!$A:$AM,K$1,0)="X",AB$2,"")</f>
        <v/>
      </c>
      <c r="L3193" t="str">
        <f>IF(VLOOKUP($A3193,Parts!$A:$AM,L$1,0)="X",AC$2,"")</f>
        <v/>
      </c>
      <c r="M3193" t="str">
        <f>IF(VLOOKUP($A3193,Parts!$A:$AM,M$1,0)="X",AD$2,"")</f>
        <v/>
      </c>
      <c r="N3193" t="str">
        <f>IF(VLOOKUP($A3193,Parts!$A:$AM,N$1,0)="X",AE$2,"")</f>
        <v/>
      </c>
      <c r="O3193" t="str">
        <f>IF(VLOOKUP($A3193,Parts!$A:$AM,O$1,0)="X",AF$2,"")</f>
        <v/>
      </c>
      <c r="P3193" t="str">
        <f t="shared" si="50"/>
        <v/>
      </c>
    </row>
    <row r="3194" spans="1:16" x14ac:dyDescent="0.25">
      <c r="A3194" t="str">
        <f>Table15[[#This Row],[Name]]</f>
        <v>CanardController</v>
      </c>
      <c r="B3194" t="str">
        <f>IF(VLOOKUP($A3194,Parts!$A:$AM,B$1,0)="X",S$2,"")</f>
        <v/>
      </c>
      <c r="C3194" t="str">
        <f>IF(VLOOKUP($A3194,Parts!$A:$AM,C$1,0)="X",T$2,"")</f>
        <v/>
      </c>
      <c r="D3194" t="str">
        <f>IF(VLOOKUP($A3194,Parts!$A:$AM,D$1,0)="X",U$2,"")</f>
        <v/>
      </c>
      <c r="E3194" t="str">
        <f>IF(VLOOKUP($A3194,Parts!$A:$AM,E$1,0)="X",V$2,"")</f>
        <v/>
      </c>
      <c r="F3194" t="str">
        <f>IF(VLOOKUP($A3194,Parts!$A:$AM,F$1,0)="X",W$2,"")</f>
        <v/>
      </c>
      <c r="G3194" t="str">
        <f>IF(VLOOKUP($A3194,Parts!$A:$AM,G$1,0)="X",X$2,"")</f>
        <v/>
      </c>
      <c r="H3194" t="str">
        <f>IF(VLOOKUP($A3194,Parts!$A:$AM,H$1,0)="X",Y$2,"")</f>
        <v/>
      </c>
      <c r="I3194" t="str">
        <f>IF(VLOOKUP($A3194,Parts!$A:$AM,I$1,0)="X",Z$2,"")</f>
        <v/>
      </c>
      <c r="J3194" t="str">
        <f>IF(VLOOKUP($A3194,Parts!$A:$AM,J$1,0)="X",AA$2,"")</f>
        <v/>
      </c>
      <c r="K3194" t="str">
        <f>IF(VLOOKUP($A3194,Parts!$A:$AM,K$1,0)="X",AB$2,"")</f>
        <v/>
      </c>
      <c r="L3194" t="str">
        <f>IF(VLOOKUP($A3194,Parts!$A:$AM,L$1,0)="X",AC$2,"")</f>
        <v/>
      </c>
      <c r="M3194" t="str">
        <f>IF(VLOOKUP($A3194,Parts!$A:$AM,M$1,0)="X",AD$2,"")</f>
        <v/>
      </c>
      <c r="N3194" t="str">
        <f>IF(VLOOKUP($A3194,Parts!$A:$AM,N$1,0)="X",AE$2,"")</f>
        <v/>
      </c>
      <c r="O3194" t="str">
        <f>IF(VLOOKUP($A3194,Parts!$A:$AM,O$1,0)="X",AF$2,"")</f>
        <v/>
      </c>
      <c r="P3194" t="str">
        <f t="shared" si="50"/>
        <v/>
      </c>
    </row>
    <row r="3195" spans="1:16" x14ac:dyDescent="0.25">
      <c r="A3195" t="str">
        <f>Table15[[#This Row],[Name]]</f>
        <v>KK_ATK_Star13B</v>
      </c>
      <c r="B3195" t="str">
        <f>IF(VLOOKUP($A3195,Parts!$A:$AM,B$1,0)="X",S$2,"")</f>
        <v/>
      </c>
      <c r="C3195" t="str">
        <f>IF(VLOOKUP($A3195,Parts!$A:$AM,C$1,0)="X",T$2,"")</f>
        <v/>
      </c>
      <c r="D3195" t="str">
        <f>IF(VLOOKUP($A3195,Parts!$A:$AM,D$1,0)="X",U$2,"")</f>
        <v/>
      </c>
      <c r="E3195" t="str">
        <f>IF(VLOOKUP($A3195,Parts!$A:$AM,E$1,0)="X",V$2,"")</f>
        <v/>
      </c>
      <c r="F3195" t="str">
        <f>IF(VLOOKUP($A3195,Parts!$A:$AM,F$1,0)="X",W$2,"")</f>
        <v/>
      </c>
      <c r="G3195" t="str">
        <f>IF(VLOOKUP($A3195,Parts!$A:$AM,G$1,0)="X",X$2,"")</f>
        <v xml:space="preserve">    MODULE
    { name = ModuleTagEngineSolid }
</v>
      </c>
      <c r="H3195" t="str">
        <f>IF(VLOOKUP($A3195,Parts!$A:$AM,H$1,0)="X",Y$2,"")</f>
        <v/>
      </c>
      <c r="I3195" t="str">
        <f>IF(VLOOKUP($A3195,Parts!$A:$AM,I$1,0)="X",Z$2,"")</f>
        <v/>
      </c>
      <c r="J3195" t="str">
        <f>IF(VLOOKUP($A3195,Parts!$A:$AM,J$1,0)="X",AA$2,"")</f>
        <v/>
      </c>
      <c r="K3195" t="str">
        <f>IF(VLOOKUP($A3195,Parts!$A:$AM,K$1,0)="X",AB$2,"")</f>
        <v/>
      </c>
      <c r="L3195" t="str">
        <f>IF(VLOOKUP($A3195,Parts!$A:$AM,L$1,0)="X",AC$2,"")</f>
        <v/>
      </c>
      <c r="M3195" t="str">
        <f>IF(VLOOKUP($A3195,Parts!$A:$AM,M$1,0)="X",AD$2,"")</f>
        <v/>
      </c>
      <c r="N3195" t="str">
        <f>IF(VLOOKUP($A3195,Parts!$A:$AM,N$1,0)="X",AE$2,"")</f>
        <v/>
      </c>
      <c r="O3195" t="str">
        <f>IF(VLOOKUP($A3195,Parts!$A:$AM,O$1,0)="X",AF$2,"")</f>
        <v/>
      </c>
      <c r="P3195" t="str">
        <f t="shared" si="50"/>
        <v xml:space="preserve">    MODULE
    { name = ModuleTagEngineSolid }
</v>
      </c>
    </row>
    <row r="3196" spans="1:16" x14ac:dyDescent="0.25">
      <c r="A3196" t="str">
        <f>Table15[[#This Row],[Name]]</f>
        <v>KK_ATK_Star15G</v>
      </c>
      <c r="B3196" t="str">
        <f>IF(VLOOKUP($A3196,Parts!$A:$AM,B$1,0)="X",S$2,"")</f>
        <v/>
      </c>
      <c r="C3196" t="str">
        <f>IF(VLOOKUP($A3196,Parts!$A:$AM,C$1,0)="X",T$2,"")</f>
        <v/>
      </c>
      <c r="D3196" t="str">
        <f>IF(VLOOKUP($A3196,Parts!$A:$AM,D$1,0)="X",U$2,"")</f>
        <v/>
      </c>
      <c r="E3196" t="str">
        <f>IF(VLOOKUP($A3196,Parts!$A:$AM,E$1,0)="X",V$2,"")</f>
        <v/>
      </c>
      <c r="F3196" t="str">
        <f>IF(VLOOKUP($A3196,Parts!$A:$AM,F$1,0)="X",W$2,"")</f>
        <v/>
      </c>
      <c r="G3196" t="str">
        <f>IF(VLOOKUP($A3196,Parts!$A:$AM,G$1,0)="X",X$2,"")</f>
        <v xml:space="preserve">    MODULE
    { name = ModuleTagEngineSolid }
</v>
      </c>
      <c r="H3196" t="str">
        <f>IF(VLOOKUP($A3196,Parts!$A:$AM,H$1,0)="X",Y$2,"")</f>
        <v/>
      </c>
      <c r="I3196" t="str">
        <f>IF(VLOOKUP($A3196,Parts!$A:$AM,I$1,0)="X",Z$2,"")</f>
        <v/>
      </c>
      <c r="J3196" t="str">
        <f>IF(VLOOKUP($A3196,Parts!$A:$AM,J$1,0)="X",AA$2,"")</f>
        <v/>
      </c>
      <c r="K3196" t="str">
        <f>IF(VLOOKUP($A3196,Parts!$A:$AM,K$1,0)="X",AB$2,"")</f>
        <v/>
      </c>
      <c r="L3196" t="str">
        <f>IF(VLOOKUP($A3196,Parts!$A:$AM,L$1,0)="X",AC$2,"")</f>
        <v/>
      </c>
      <c r="M3196" t="str">
        <f>IF(VLOOKUP($A3196,Parts!$A:$AM,M$1,0)="X",AD$2,"")</f>
        <v/>
      </c>
      <c r="N3196" t="str">
        <f>IF(VLOOKUP($A3196,Parts!$A:$AM,N$1,0)="X",AE$2,"")</f>
        <v/>
      </c>
      <c r="O3196" t="str">
        <f>IF(VLOOKUP($A3196,Parts!$A:$AM,O$1,0)="X",AF$2,"")</f>
        <v/>
      </c>
      <c r="P3196" t="str">
        <f t="shared" si="50"/>
        <v xml:space="preserve">    MODULE
    { name = ModuleTagEngineSolid }
</v>
      </c>
    </row>
    <row r="3197" spans="1:16" x14ac:dyDescent="0.25">
      <c r="A3197" t="str">
        <f>Table15[[#This Row],[Name]]</f>
        <v>SXTCastor30</v>
      </c>
      <c r="B3197" t="str">
        <f>IF(VLOOKUP($A3197,Parts!$A:$AM,B$1,0)="X",S$2,"")</f>
        <v/>
      </c>
      <c r="C3197" t="str">
        <f>IF(VLOOKUP($A3197,Parts!$A:$AM,C$1,0)="X",T$2,"")</f>
        <v/>
      </c>
      <c r="D3197" t="str">
        <f>IF(VLOOKUP($A3197,Parts!$A:$AM,D$1,0)="X",U$2,"")</f>
        <v/>
      </c>
      <c r="E3197" t="str">
        <f>IF(VLOOKUP($A3197,Parts!$A:$AM,E$1,0)="X",V$2,"")</f>
        <v/>
      </c>
      <c r="F3197" t="str">
        <f>IF(VLOOKUP($A3197,Parts!$A:$AM,F$1,0)="X",W$2,"")</f>
        <v/>
      </c>
      <c r="G3197" t="str">
        <f>IF(VLOOKUP($A3197,Parts!$A:$AM,G$1,0)="X",X$2,"")</f>
        <v xml:space="preserve">    MODULE
    { name = ModuleTagEngineSolid }
</v>
      </c>
      <c r="H3197" t="str">
        <f>IF(VLOOKUP($A3197,Parts!$A:$AM,H$1,0)="X",Y$2,"")</f>
        <v/>
      </c>
      <c r="I3197" t="str">
        <f>IF(VLOOKUP($A3197,Parts!$A:$AM,I$1,0)="X",Z$2,"")</f>
        <v/>
      </c>
      <c r="J3197" t="str">
        <f>IF(VLOOKUP($A3197,Parts!$A:$AM,J$1,0)="X",AA$2,"")</f>
        <v/>
      </c>
      <c r="K3197" t="str">
        <f>IF(VLOOKUP($A3197,Parts!$A:$AM,K$1,0)="X",AB$2,"")</f>
        <v/>
      </c>
      <c r="L3197" t="str">
        <f>IF(VLOOKUP($A3197,Parts!$A:$AM,L$1,0)="X",AC$2,"")</f>
        <v/>
      </c>
      <c r="M3197" t="str">
        <f>IF(VLOOKUP($A3197,Parts!$A:$AM,M$1,0)="X",AD$2,"")</f>
        <v/>
      </c>
      <c r="N3197" t="str">
        <f>IF(VLOOKUP($A3197,Parts!$A:$AM,N$1,0)="X",AE$2,"")</f>
        <v/>
      </c>
      <c r="O3197" t="str">
        <f>IF(VLOOKUP($A3197,Parts!$A:$AM,O$1,0)="X",AF$2,"")</f>
        <v/>
      </c>
      <c r="P3197" t="str">
        <f t="shared" si="50"/>
        <v xml:space="preserve">    MODULE
    { name = ModuleTagEngineSolid }
</v>
      </c>
    </row>
    <row r="3198" spans="1:16" x14ac:dyDescent="0.25">
      <c r="A3198" t="str">
        <f>Table15[[#This Row],[Name]]</f>
        <v>KK_ATK_Star17A</v>
      </c>
      <c r="B3198" t="str">
        <f>IF(VLOOKUP($A3198,Parts!$A:$AM,B$1,0)="X",S$2,"")</f>
        <v/>
      </c>
      <c r="C3198" t="str">
        <f>IF(VLOOKUP($A3198,Parts!$A:$AM,C$1,0)="X",T$2,"")</f>
        <v/>
      </c>
      <c r="D3198" t="str">
        <f>IF(VLOOKUP($A3198,Parts!$A:$AM,D$1,0)="X",U$2,"")</f>
        <v/>
      </c>
      <c r="E3198" t="str">
        <f>IF(VLOOKUP($A3198,Parts!$A:$AM,E$1,0)="X",V$2,"")</f>
        <v/>
      </c>
      <c r="F3198" t="str">
        <f>IF(VLOOKUP($A3198,Parts!$A:$AM,F$1,0)="X",W$2,"")</f>
        <v/>
      </c>
      <c r="G3198" t="str">
        <f>IF(VLOOKUP($A3198,Parts!$A:$AM,G$1,0)="X",X$2,"")</f>
        <v xml:space="preserve">    MODULE
    { name = ModuleTagEngineSolid }
</v>
      </c>
      <c r="H3198" t="str">
        <f>IF(VLOOKUP($A3198,Parts!$A:$AM,H$1,0)="X",Y$2,"")</f>
        <v/>
      </c>
      <c r="I3198" t="str">
        <f>IF(VLOOKUP($A3198,Parts!$A:$AM,I$1,0)="X",Z$2,"")</f>
        <v/>
      </c>
      <c r="J3198" t="str">
        <f>IF(VLOOKUP($A3198,Parts!$A:$AM,J$1,0)="X",AA$2,"")</f>
        <v/>
      </c>
      <c r="K3198" t="str">
        <f>IF(VLOOKUP($A3198,Parts!$A:$AM,K$1,0)="X",AB$2,"")</f>
        <v/>
      </c>
      <c r="L3198" t="str">
        <f>IF(VLOOKUP($A3198,Parts!$A:$AM,L$1,0)="X",AC$2,"")</f>
        <v/>
      </c>
      <c r="M3198" t="str">
        <f>IF(VLOOKUP($A3198,Parts!$A:$AM,M$1,0)="X",AD$2,"")</f>
        <v/>
      </c>
      <c r="N3198" t="str">
        <f>IF(VLOOKUP($A3198,Parts!$A:$AM,N$1,0)="X",AE$2,"")</f>
        <v/>
      </c>
      <c r="O3198" t="str">
        <f>IF(VLOOKUP($A3198,Parts!$A:$AM,O$1,0)="X",AF$2,"")</f>
        <v/>
      </c>
      <c r="P3198" t="str">
        <f t="shared" si="50"/>
        <v xml:space="preserve">    MODULE
    { name = ModuleTagEngineSolid }
</v>
      </c>
    </row>
    <row r="3199" spans="1:16" x14ac:dyDescent="0.25">
      <c r="A3199" t="str">
        <f>Table15[[#This Row],[Name]]</f>
        <v>KK_ATK_Star20</v>
      </c>
      <c r="B3199" t="str">
        <f>IF(VLOOKUP($A3199,Parts!$A:$AM,B$1,0)="X",S$2,"")</f>
        <v/>
      </c>
      <c r="C3199" t="str">
        <f>IF(VLOOKUP($A3199,Parts!$A:$AM,C$1,0)="X",T$2,"")</f>
        <v/>
      </c>
      <c r="D3199" t="str">
        <f>IF(VLOOKUP($A3199,Parts!$A:$AM,D$1,0)="X",U$2,"")</f>
        <v/>
      </c>
      <c r="E3199" t="str">
        <f>IF(VLOOKUP($A3199,Parts!$A:$AM,E$1,0)="X",V$2,"")</f>
        <v/>
      </c>
      <c r="F3199" t="str">
        <f>IF(VLOOKUP($A3199,Parts!$A:$AM,F$1,0)="X",W$2,"")</f>
        <v/>
      </c>
      <c r="G3199" t="str">
        <f>IF(VLOOKUP($A3199,Parts!$A:$AM,G$1,0)="X",X$2,"")</f>
        <v xml:space="preserve">    MODULE
    { name = ModuleTagEngineSolid }
</v>
      </c>
      <c r="H3199" t="str">
        <f>IF(VLOOKUP($A3199,Parts!$A:$AM,H$1,0)="X",Y$2,"")</f>
        <v/>
      </c>
      <c r="I3199" t="str">
        <f>IF(VLOOKUP($A3199,Parts!$A:$AM,I$1,0)="X",Z$2,"")</f>
        <v/>
      </c>
      <c r="J3199" t="str">
        <f>IF(VLOOKUP($A3199,Parts!$A:$AM,J$1,0)="X",AA$2,"")</f>
        <v/>
      </c>
      <c r="K3199" t="str">
        <f>IF(VLOOKUP($A3199,Parts!$A:$AM,K$1,0)="X",AB$2,"")</f>
        <v/>
      </c>
      <c r="L3199" t="str">
        <f>IF(VLOOKUP($A3199,Parts!$A:$AM,L$1,0)="X",AC$2,"")</f>
        <v/>
      </c>
      <c r="M3199" t="str">
        <f>IF(VLOOKUP($A3199,Parts!$A:$AM,M$1,0)="X",AD$2,"")</f>
        <v/>
      </c>
      <c r="N3199" t="str">
        <f>IF(VLOOKUP($A3199,Parts!$A:$AM,N$1,0)="X",AE$2,"")</f>
        <v/>
      </c>
      <c r="O3199" t="str">
        <f>IF(VLOOKUP($A3199,Parts!$A:$AM,O$1,0)="X",AF$2,"")</f>
        <v/>
      </c>
      <c r="P3199" t="str">
        <f t="shared" si="50"/>
        <v xml:space="preserve">    MODULE
    { name = ModuleTagEngineSolid }
</v>
      </c>
    </row>
    <row r="3200" spans="1:16" x14ac:dyDescent="0.25">
      <c r="A3200" t="str">
        <f>Table15[[#This Row],[Name]]</f>
        <v>bluedog_star20</v>
      </c>
      <c r="B3200" t="str">
        <f>IF(VLOOKUP($A3200,Parts!$A:$AM,B$1,0)="X",S$2,"")</f>
        <v/>
      </c>
      <c r="C3200" t="str">
        <f>IF(VLOOKUP($A3200,Parts!$A:$AM,C$1,0)="X",T$2,"")</f>
        <v/>
      </c>
      <c r="D3200" t="str">
        <f>IF(VLOOKUP($A3200,Parts!$A:$AM,D$1,0)="X",U$2,"")</f>
        <v/>
      </c>
      <c r="E3200" t="str">
        <f>IF(VLOOKUP($A3200,Parts!$A:$AM,E$1,0)="X",V$2,"")</f>
        <v/>
      </c>
      <c r="F3200" t="str">
        <f>IF(VLOOKUP($A3200,Parts!$A:$AM,F$1,0)="X",W$2,"")</f>
        <v/>
      </c>
      <c r="G3200" t="str">
        <f>IF(VLOOKUP($A3200,Parts!$A:$AM,G$1,0)="X",X$2,"")</f>
        <v xml:space="preserve">    MODULE
    { name = ModuleTagEngineSolid }
</v>
      </c>
      <c r="H3200" t="str">
        <f>IF(VLOOKUP($A3200,Parts!$A:$AM,H$1,0)="X",Y$2,"")</f>
        <v/>
      </c>
      <c r="I3200" t="str">
        <f>IF(VLOOKUP($A3200,Parts!$A:$AM,I$1,0)="X",Z$2,"")</f>
        <v/>
      </c>
      <c r="J3200" t="str">
        <f>IF(VLOOKUP($A3200,Parts!$A:$AM,J$1,0)="X",AA$2,"")</f>
        <v/>
      </c>
      <c r="K3200" t="str">
        <f>IF(VLOOKUP($A3200,Parts!$A:$AM,K$1,0)="X",AB$2,"")</f>
        <v/>
      </c>
      <c r="L3200" t="str">
        <f>IF(VLOOKUP($A3200,Parts!$A:$AM,L$1,0)="X",AC$2,"")</f>
        <v/>
      </c>
      <c r="M3200" t="str">
        <f>IF(VLOOKUP($A3200,Parts!$A:$AM,M$1,0)="X",AD$2,"")</f>
        <v/>
      </c>
      <c r="N3200" t="str">
        <f>IF(VLOOKUP($A3200,Parts!$A:$AM,N$1,0)="X",AE$2,"")</f>
        <v/>
      </c>
      <c r="O3200" t="str">
        <f>IF(VLOOKUP($A3200,Parts!$A:$AM,O$1,0)="X",AF$2,"")</f>
        <v/>
      </c>
      <c r="P3200" t="str">
        <f t="shared" si="50"/>
        <v xml:space="preserve">    MODULE
    { name = ModuleTagEngineSolid }
</v>
      </c>
    </row>
    <row r="3201" spans="1:16" x14ac:dyDescent="0.25">
      <c r="A3201" t="str">
        <f>Table15[[#This Row],[Name]]</f>
        <v>KK_ATK_Star27</v>
      </c>
      <c r="B3201" t="str">
        <f>IF(VLOOKUP($A3201,Parts!$A:$AM,B$1,0)="X",S$2,"")</f>
        <v/>
      </c>
      <c r="C3201" t="str">
        <f>IF(VLOOKUP($A3201,Parts!$A:$AM,C$1,0)="X",T$2,"")</f>
        <v/>
      </c>
      <c r="D3201" t="str">
        <f>IF(VLOOKUP($A3201,Parts!$A:$AM,D$1,0)="X",U$2,"")</f>
        <v/>
      </c>
      <c r="E3201" t="str">
        <f>IF(VLOOKUP($A3201,Parts!$A:$AM,E$1,0)="X",V$2,"")</f>
        <v/>
      </c>
      <c r="F3201" t="str">
        <f>IF(VLOOKUP($A3201,Parts!$A:$AM,F$1,0)="X",W$2,"")</f>
        <v/>
      </c>
      <c r="G3201" t="str">
        <f>IF(VLOOKUP($A3201,Parts!$A:$AM,G$1,0)="X",X$2,"")</f>
        <v xml:space="preserve">    MODULE
    { name = ModuleTagEngineSolid }
</v>
      </c>
      <c r="H3201" t="str">
        <f>IF(VLOOKUP($A3201,Parts!$A:$AM,H$1,0)="X",Y$2,"")</f>
        <v/>
      </c>
      <c r="I3201" t="str">
        <f>IF(VLOOKUP($A3201,Parts!$A:$AM,I$1,0)="X",Z$2,"")</f>
        <v/>
      </c>
      <c r="J3201" t="str">
        <f>IF(VLOOKUP($A3201,Parts!$A:$AM,J$1,0)="X",AA$2,"")</f>
        <v/>
      </c>
      <c r="K3201" t="str">
        <f>IF(VLOOKUP($A3201,Parts!$A:$AM,K$1,0)="X",AB$2,"")</f>
        <v/>
      </c>
      <c r="L3201" t="str">
        <f>IF(VLOOKUP($A3201,Parts!$A:$AM,L$1,0)="X",AC$2,"")</f>
        <v/>
      </c>
      <c r="M3201" t="str">
        <f>IF(VLOOKUP($A3201,Parts!$A:$AM,M$1,0)="X",AD$2,"")</f>
        <v/>
      </c>
      <c r="N3201" t="str">
        <f>IF(VLOOKUP($A3201,Parts!$A:$AM,N$1,0)="X",AE$2,"")</f>
        <v/>
      </c>
      <c r="O3201" t="str">
        <f>IF(VLOOKUP($A3201,Parts!$A:$AM,O$1,0)="X",AF$2,"")</f>
        <v/>
      </c>
      <c r="P3201" t="str">
        <f t="shared" si="50"/>
        <v xml:space="preserve">    MODULE
    { name = ModuleTagEngineSolid }
</v>
      </c>
    </row>
    <row r="3202" spans="1:16" x14ac:dyDescent="0.25">
      <c r="A3202" t="str">
        <f>Table15[[#This Row],[Name]]</f>
        <v>KK_ATK_Star27H</v>
      </c>
      <c r="B3202" t="str">
        <f>IF(VLOOKUP($A3202,Parts!$A:$AM,B$1,0)="X",S$2,"")</f>
        <v/>
      </c>
      <c r="C3202" t="str">
        <f>IF(VLOOKUP($A3202,Parts!$A:$AM,C$1,0)="X",T$2,"")</f>
        <v/>
      </c>
      <c r="D3202" t="str">
        <f>IF(VLOOKUP($A3202,Parts!$A:$AM,D$1,0)="X",U$2,"")</f>
        <v/>
      </c>
      <c r="E3202" t="str">
        <f>IF(VLOOKUP($A3202,Parts!$A:$AM,E$1,0)="X",V$2,"")</f>
        <v/>
      </c>
      <c r="F3202" t="str">
        <f>IF(VLOOKUP($A3202,Parts!$A:$AM,F$1,0)="X",W$2,"")</f>
        <v/>
      </c>
      <c r="G3202" t="str">
        <f>IF(VLOOKUP($A3202,Parts!$A:$AM,G$1,0)="X",X$2,"")</f>
        <v xml:space="preserve">    MODULE
    { name = ModuleTagEngineSolid }
</v>
      </c>
      <c r="H3202" t="str">
        <f>IF(VLOOKUP($A3202,Parts!$A:$AM,H$1,0)="X",Y$2,"")</f>
        <v/>
      </c>
      <c r="I3202" t="str">
        <f>IF(VLOOKUP($A3202,Parts!$A:$AM,I$1,0)="X",Z$2,"")</f>
        <v/>
      </c>
      <c r="J3202" t="str">
        <f>IF(VLOOKUP($A3202,Parts!$A:$AM,J$1,0)="X",AA$2,"")</f>
        <v/>
      </c>
      <c r="K3202" t="str">
        <f>IF(VLOOKUP($A3202,Parts!$A:$AM,K$1,0)="X",AB$2,"")</f>
        <v/>
      </c>
      <c r="L3202" t="str">
        <f>IF(VLOOKUP($A3202,Parts!$A:$AM,L$1,0)="X",AC$2,"")</f>
        <v/>
      </c>
      <c r="M3202" t="str">
        <f>IF(VLOOKUP($A3202,Parts!$A:$AM,M$1,0)="X",AD$2,"")</f>
        <v/>
      </c>
      <c r="N3202" t="str">
        <f>IF(VLOOKUP($A3202,Parts!$A:$AM,N$1,0)="X",AE$2,"")</f>
        <v/>
      </c>
      <c r="O3202" t="str">
        <f>IF(VLOOKUP($A3202,Parts!$A:$AM,O$1,0)="X",AF$2,"")</f>
        <v/>
      </c>
      <c r="P3202" t="str">
        <f t="shared" si="50"/>
        <v xml:space="preserve">    MODULE
    { name = ModuleTagEngineSolid }
</v>
      </c>
    </row>
    <row r="3203" spans="1:16" x14ac:dyDescent="0.25">
      <c r="A3203" t="str">
        <f>Table15[[#This Row],[Name]]</f>
        <v>KK_ATK_Star3</v>
      </c>
      <c r="B3203" t="str">
        <f>IF(VLOOKUP($A3203,Parts!$A:$AM,B$1,0)="X",S$2,"")</f>
        <v/>
      </c>
      <c r="C3203" t="str">
        <f>IF(VLOOKUP($A3203,Parts!$A:$AM,C$1,0)="X",T$2,"")</f>
        <v/>
      </c>
      <c r="D3203" t="str">
        <f>IF(VLOOKUP($A3203,Parts!$A:$AM,D$1,0)="X",U$2,"")</f>
        <v/>
      </c>
      <c r="E3203" t="str">
        <f>IF(VLOOKUP($A3203,Parts!$A:$AM,E$1,0)="X",V$2,"")</f>
        <v/>
      </c>
      <c r="F3203" t="str">
        <f>IF(VLOOKUP($A3203,Parts!$A:$AM,F$1,0)="X",W$2,"")</f>
        <v/>
      </c>
      <c r="G3203" t="str">
        <f>IF(VLOOKUP($A3203,Parts!$A:$AM,G$1,0)="X",X$2,"")</f>
        <v xml:space="preserve">    MODULE
    { name = ModuleTagEngineSolid }
</v>
      </c>
      <c r="H3203" t="str">
        <f>IF(VLOOKUP($A3203,Parts!$A:$AM,H$1,0)="X",Y$2,"")</f>
        <v/>
      </c>
      <c r="I3203" t="str">
        <f>IF(VLOOKUP($A3203,Parts!$A:$AM,I$1,0)="X",Z$2,"")</f>
        <v/>
      </c>
      <c r="J3203" t="str">
        <f>IF(VLOOKUP($A3203,Parts!$A:$AM,J$1,0)="X",AA$2,"")</f>
        <v/>
      </c>
      <c r="K3203" t="str">
        <f>IF(VLOOKUP($A3203,Parts!$A:$AM,K$1,0)="X",AB$2,"")</f>
        <v/>
      </c>
      <c r="L3203" t="str">
        <f>IF(VLOOKUP($A3203,Parts!$A:$AM,L$1,0)="X",AC$2,"")</f>
        <v/>
      </c>
      <c r="M3203" t="str">
        <f>IF(VLOOKUP($A3203,Parts!$A:$AM,M$1,0)="X",AD$2,"")</f>
        <v/>
      </c>
      <c r="N3203" t="str">
        <f>IF(VLOOKUP($A3203,Parts!$A:$AM,N$1,0)="X",AE$2,"")</f>
        <v/>
      </c>
      <c r="O3203" t="str">
        <f>IF(VLOOKUP($A3203,Parts!$A:$AM,O$1,0)="X",AF$2,"")</f>
        <v/>
      </c>
      <c r="P3203" t="str">
        <f t="shared" ref="P3203:P3266" si="51">B3203&amp;C3203&amp;D3203&amp;E3203&amp;F3203&amp;G3203&amp;H3203&amp;I3203&amp;J3203&amp;K3203&amp;L3203&amp;M3203&amp;N3203&amp;O3203</f>
        <v xml:space="preserve">    MODULE
    { name = ModuleTagEngineSolid }
</v>
      </c>
    </row>
    <row r="3204" spans="1:16" x14ac:dyDescent="0.25">
      <c r="A3204" t="str">
        <f>Table15[[#This Row],[Name]]</f>
        <v>KK_ATK_Star30BP</v>
      </c>
      <c r="B3204" t="str">
        <f>IF(VLOOKUP($A3204,Parts!$A:$AM,B$1,0)="X",S$2,"")</f>
        <v/>
      </c>
      <c r="C3204" t="str">
        <f>IF(VLOOKUP($A3204,Parts!$A:$AM,C$1,0)="X",T$2,"")</f>
        <v/>
      </c>
      <c r="D3204" t="str">
        <f>IF(VLOOKUP($A3204,Parts!$A:$AM,D$1,0)="X",U$2,"")</f>
        <v/>
      </c>
      <c r="E3204" t="str">
        <f>IF(VLOOKUP($A3204,Parts!$A:$AM,E$1,0)="X",V$2,"")</f>
        <v/>
      </c>
      <c r="F3204" t="str">
        <f>IF(VLOOKUP($A3204,Parts!$A:$AM,F$1,0)="X",W$2,"")</f>
        <v/>
      </c>
      <c r="G3204" t="str">
        <f>IF(VLOOKUP($A3204,Parts!$A:$AM,G$1,0)="X",X$2,"")</f>
        <v xml:space="preserve">    MODULE
    { name = ModuleTagEngineSolid }
</v>
      </c>
      <c r="H3204" t="str">
        <f>IF(VLOOKUP($A3204,Parts!$A:$AM,H$1,0)="X",Y$2,"")</f>
        <v/>
      </c>
      <c r="I3204" t="str">
        <f>IF(VLOOKUP($A3204,Parts!$A:$AM,I$1,0)="X",Z$2,"")</f>
        <v/>
      </c>
      <c r="J3204" t="str">
        <f>IF(VLOOKUP($A3204,Parts!$A:$AM,J$1,0)="X",AA$2,"")</f>
        <v/>
      </c>
      <c r="K3204" t="str">
        <f>IF(VLOOKUP($A3204,Parts!$A:$AM,K$1,0)="X",AB$2,"")</f>
        <v/>
      </c>
      <c r="L3204" t="str">
        <f>IF(VLOOKUP($A3204,Parts!$A:$AM,L$1,0)="X",AC$2,"")</f>
        <v/>
      </c>
      <c r="M3204" t="str">
        <f>IF(VLOOKUP($A3204,Parts!$A:$AM,M$1,0)="X",AD$2,"")</f>
        <v/>
      </c>
      <c r="N3204" t="str">
        <f>IF(VLOOKUP($A3204,Parts!$A:$AM,N$1,0)="X",AE$2,"")</f>
        <v/>
      </c>
      <c r="O3204" t="str">
        <f>IF(VLOOKUP($A3204,Parts!$A:$AM,O$1,0)="X",AF$2,"")</f>
        <v/>
      </c>
      <c r="P3204" t="str">
        <f t="shared" si="51"/>
        <v xml:space="preserve">    MODULE
    { name = ModuleTagEngineSolid }
</v>
      </c>
    </row>
    <row r="3205" spans="1:16" x14ac:dyDescent="0.25">
      <c r="A3205" t="str">
        <f>Table15[[#This Row],[Name]]</f>
        <v>KK_ATK_Star31</v>
      </c>
      <c r="B3205" t="str">
        <f>IF(VLOOKUP($A3205,Parts!$A:$AM,B$1,0)="X",S$2,"")</f>
        <v/>
      </c>
      <c r="C3205" t="str">
        <f>IF(VLOOKUP($A3205,Parts!$A:$AM,C$1,0)="X",T$2,"")</f>
        <v/>
      </c>
      <c r="D3205" t="str">
        <f>IF(VLOOKUP($A3205,Parts!$A:$AM,D$1,0)="X",U$2,"")</f>
        <v/>
      </c>
      <c r="E3205" t="str">
        <f>IF(VLOOKUP($A3205,Parts!$A:$AM,E$1,0)="X",V$2,"")</f>
        <v/>
      </c>
      <c r="F3205" t="str">
        <f>IF(VLOOKUP($A3205,Parts!$A:$AM,F$1,0)="X",W$2,"")</f>
        <v/>
      </c>
      <c r="G3205" t="str">
        <f>IF(VLOOKUP($A3205,Parts!$A:$AM,G$1,0)="X",X$2,"")</f>
        <v xml:space="preserve">    MODULE
    { name = ModuleTagEngineSolid }
</v>
      </c>
      <c r="H3205" t="str">
        <f>IF(VLOOKUP($A3205,Parts!$A:$AM,H$1,0)="X",Y$2,"")</f>
        <v/>
      </c>
      <c r="I3205" t="str">
        <f>IF(VLOOKUP($A3205,Parts!$A:$AM,I$1,0)="X",Z$2,"")</f>
        <v/>
      </c>
      <c r="J3205" t="str">
        <f>IF(VLOOKUP($A3205,Parts!$A:$AM,J$1,0)="X",AA$2,"")</f>
        <v/>
      </c>
      <c r="K3205" t="str">
        <f>IF(VLOOKUP($A3205,Parts!$A:$AM,K$1,0)="X",AB$2,"")</f>
        <v/>
      </c>
      <c r="L3205" t="str">
        <f>IF(VLOOKUP($A3205,Parts!$A:$AM,L$1,0)="X",AC$2,"")</f>
        <v/>
      </c>
      <c r="M3205" t="str">
        <f>IF(VLOOKUP($A3205,Parts!$A:$AM,M$1,0)="X",AD$2,"")</f>
        <v/>
      </c>
      <c r="N3205" t="str">
        <f>IF(VLOOKUP($A3205,Parts!$A:$AM,N$1,0)="X",AE$2,"")</f>
        <v/>
      </c>
      <c r="O3205" t="str">
        <f>IF(VLOOKUP($A3205,Parts!$A:$AM,O$1,0)="X",AF$2,"")</f>
        <v/>
      </c>
      <c r="P3205" t="str">
        <f t="shared" si="51"/>
        <v xml:space="preserve">    MODULE
    { name = ModuleTagEngineSolid }
</v>
      </c>
    </row>
    <row r="3206" spans="1:16" x14ac:dyDescent="0.25">
      <c r="A3206" t="str">
        <f>Table15[[#This Row],[Name]]</f>
        <v>bluedog_star31</v>
      </c>
      <c r="B3206" t="str">
        <f>IF(VLOOKUP($A3206,Parts!$A:$AM,B$1,0)="X",S$2,"")</f>
        <v/>
      </c>
      <c r="C3206" t="str">
        <f>IF(VLOOKUP($A3206,Parts!$A:$AM,C$1,0)="X",T$2,"")</f>
        <v/>
      </c>
      <c r="D3206" t="str">
        <f>IF(VLOOKUP($A3206,Parts!$A:$AM,D$1,0)="X",U$2,"")</f>
        <v/>
      </c>
      <c r="E3206" t="str">
        <f>IF(VLOOKUP($A3206,Parts!$A:$AM,E$1,0)="X",V$2,"")</f>
        <v/>
      </c>
      <c r="F3206" t="str">
        <f>IF(VLOOKUP($A3206,Parts!$A:$AM,F$1,0)="X",W$2,"")</f>
        <v/>
      </c>
      <c r="G3206" t="str">
        <f>IF(VLOOKUP($A3206,Parts!$A:$AM,G$1,0)="X",X$2,"")</f>
        <v xml:space="preserve">    MODULE
    { name = ModuleTagEngineSolid }
</v>
      </c>
      <c r="H3206" t="str">
        <f>IF(VLOOKUP($A3206,Parts!$A:$AM,H$1,0)="X",Y$2,"")</f>
        <v/>
      </c>
      <c r="I3206" t="str">
        <f>IF(VLOOKUP($A3206,Parts!$A:$AM,I$1,0)="X",Z$2,"")</f>
        <v/>
      </c>
      <c r="J3206" t="str">
        <f>IF(VLOOKUP($A3206,Parts!$A:$AM,J$1,0)="X",AA$2,"")</f>
        <v/>
      </c>
      <c r="K3206" t="str">
        <f>IF(VLOOKUP($A3206,Parts!$A:$AM,K$1,0)="X",AB$2,"")</f>
        <v/>
      </c>
      <c r="L3206" t="str">
        <f>IF(VLOOKUP($A3206,Parts!$A:$AM,L$1,0)="X",AC$2,"")</f>
        <v/>
      </c>
      <c r="M3206" t="str">
        <f>IF(VLOOKUP($A3206,Parts!$A:$AM,M$1,0)="X",AD$2,"")</f>
        <v/>
      </c>
      <c r="N3206" t="str">
        <f>IF(VLOOKUP($A3206,Parts!$A:$AM,N$1,0)="X",AE$2,"")</f>
        <v/>
      </c>
      <c r="O3206" t="str">
        <f>IF(VLOOKUP($A3206,Parts!$A:$AM,O$1,0)="X",AF$2,"")</f>
        <v/>
      </c>
      <c r="P3206" t="str">
        <f t="shared" si="51"/>
        <v xml:space="preserve">    MODULE
    { name = ModuleTagEngineSolid }
</v>
      </c>
    </row>
    <row r="3207" spans="1:16" x14ac:dyDescent="0.25">
      <c r="A3207" t="str">
        <f>Table15[[#This Row],[Name]]</f>
        <v>KK_ATK_Star37FM</v>
      </c>
      <c r="B3207" t="str">
        <f>IF(VLOOKUP($A3207,Parts!$A:$AM,B$1,0)="X",S$2,"")</f>
        <v/>
      </c>
      <c r="C3207" t="str">
        <f>IF(VLOOKUP($A3207,Parts!$A:$AM,C$1,0)="X",T$2,"")</f>
        <v/>
      </c>
      <c r="D3207" t="str">
        <f>IF(VLOOKUP($A3207,Parts!$A:$AM,D$1,0)="X",U$2,"")</f>
        <v/>
      </c>
      <c r="E3207" t="str">
        <f>IF(VLOOKUP($A3207,Parts!$A:$AM,E$1,0)="X",V$2,"")</f>
        <v/>
      </c>
      <c r="F3207" t="str">
        <f>IF(VLOOKUP($A3207,Parts!$A:$AM,F$1,0)="X",W$2,"")</f>
        <v/>
      </c>
      <c r="G3207" t="str">
        <f>IF(VLOOKUP($A3207,Parts!$A:$AM,G$1,0)="X",X$2,"")</f>
        <v xml:space="preserve">    MODULE
    { name = ModuleTagEngineSolid }
</v>
      </c>
      <c r="H3207" t="str">
        <f>IF(VLOOKUP($A3207,Parts!$A:$AM,H$1,0)="X",Y$2,"")</f>
        <v/>
      </c>
      <c r="I3207" t="str">
        <f>IF(VLOOKUP($A3207,Parts!$A:$AM,I$1,0)="X",Z$2,"")</f>
        <v/>
      </c>
      <c r="J3207" t="str">
        <f>IF(VLOOKUP($A3207,Parts!$A:$AM,J$1,0)="X",AA$2,"")</f>
        <v/>
      </c>
      <c r="K3207" t="str">
        <f>IF(VLOOKUP($A3207,Parts!$A:$AM,K$1,0)="X",AB$2,"")</f>
        <v/>
      </c>
      <c r="L3207" t="str">
        <f>IF(VLOOKUP($A3207,Parts!$A:$AM,L$1,0)="X",AC$2,"")</f>
        <v/>
      </c>
      <c r="M3207" t="str">
        <f>IF(VLOOKUP($A3207,Parts!$A:$AM,M$1,0)="X",AD$2,"")</f>
        <v/>
      </c>
      <c r="N3207" t="str">
        <f>IF(VLOOKUP($A3207,Parts!$A:$AM,N$1,0)="X",AE$2,"")</f>
        <v/>
      </c>
      <c r="O3207" t="str">
        <f>IF(VLOOKUP($A3207,Parts!$A:$AM,O$1,0)="X",AF$2,"")</f>
        <v/>
      </c>
      <c r="P3207" t="str">
        <f t="shared" si="51"/>
        <v xml:space="preserve">    MODULE
    { name = ModuleTagEngineSolid }
</v>
      </c>
    </row>
    <row r="3208" spans="1:16" x14ac:dyDescent="0.25">
      <c r="A3208" t="str">
        <f>Table15[[#This Row],[Name]]</f>
        <v>ca_landv_srm</v>
      </c>
      <c r="B3208" t="str">
        <f>IF(VLOOKUP($A3208,Parts!$A:$AM,B$1,0)="X",S$2,"")</f>
        <v/>
      </c>
      <c r="C3208" t="str">
        <f>IF(VLOOKUP($A3208,Parts!$A:$AM,C$1,0)="X",T$2,"")</f>
        <v/>
      </c>
      <c r="D3208" t="str">
        <f>IF(VLOOKUP($A3208,Parts!$A:$AM,D$1,0)="X",U$2,"")</f>
        <v/>
      </c>
      <c r="E3208" t="str">
        <f>IF(VLOOKUP($A3208,Parts!$A:$AM,E$1,0)="X",V$2,"")</f>
        <v/>
      </c>
      <c r="F3208" t="str">
        <f>IF(VLOOKUP($A3208,Parts!$A:$AM,F$1,0)="X",W$2,"")</f>
        <v/>
      </c>
      <c r="G3208" t="str">
        <f>IF(VLOOKUP($A3208,Parts!$A:$AM,G$1,0)="X",X$2,"")</f>
        <v xml:space="preserve">    MODULE
    { name = ModuleTagEngineSolid }
</v>
      </c>
      <c r="H3208" t="str">
        <f>IF(VLOOKUP($A3208,Parts!$A:$AM,H$1,0)="X",Y$2,"")</f>
        <v/>
      </c>
      <c r="I3208" t="str">
        <f>IF(VLOOKUP($A3208,Parts!$A:$AM,I$1,0)="X",Z$2,"")</f>
        <v/>
      </c>
      <c r="J3208" t="str">
        <f>IF(VLOOKUP($A3208,Parts!$A:$AM,J$1,0)="X",AA$2,"")</f>
        <v/>
      </c>
      <c r="K3208" t="str">
        <f>IF(VLOOKUP($A3208,Parts!$A:$AM,K$1,0)="X",AB$2,"")</f>
        <v/>
      </c>
      <c r="L3208" t="str">
        <f>IF(VLOOKUP($A3208,Parts!$A:$AM,L$1,0)="X",AC$2,"")</f>
        <v/>
      </c>
      <c r="M3208" t="str">
        <f>IF(VLOOKUP($A3208,Parts!$A:$AM,M$1,0)="X",AD$2,"")</f>
        <v/>
      </c>
      <c r="N3208" t="str">
        <f>IF(VLOOKUP($A3208,Parts!$A:$AM,N$1,0)="X",AE$2,"")</f>
        <v/>
      </c>
      <c r="O3208" t="str">
        <f>IF(VLOOKUP($A3208,Parts!$A:$AM,O$1,0)="X",AF$2,"")</f>
        <v/>
      </c>
      <c r="P3208" t="str">
        <f t="shared" si="51"/>
        <v xml:space="preserve">    MODULE
    { name = ModuleTagEngineSolid }
</v>
      </c>
    </row>
    <row r="3209" spans="1:16" x14ac:dyDescent="0.25">
      <c r="A3209" t="str">
        <f>Table15[[#This Row],[Name]]</f>
        <v>RO-STAR-37</v>
      </c>
      <c r="B3209" t="str">
        <f>IF(VLOOKUP($A3209,Parts!$A:$AM,B$1,0)="X",S$2,"")</f>
        <v/>
      </c>
      <c r="C3209" t="str">
        <f>IF(VLOOKUP($A3209,Parts!$A:$AM,C$1,0)="X",T$2,"")</f>
        <v/>
      </c>
      <c r="D3209" t="str">
        <f>IF(VLOOKUP($A3209,Parts!$A:$AM,D$1,0)="X",U$2,"")</f>
        <v/>
      </c>
      <c r="E3209" t="str">
        <f>IF(VLOOKUP($A3209,Parts!$A:$AM,E$1,0)="X",V$2,"")</f>
        <v/>
      </c>
      <c r="F3209" t="str">
        <f>IF(VLOOKUP($A3209,Parts!$A:$AM,F$1,0)="X",W$2,"")</f>
        <v/>
      </c>
      <c r="G3209" t="str">
        <f>IF(VLOOKUP($A3209,Parts!$A:$AM,G$1,0)="X",X$2,"")</f>
        <v xml:space="preserve">    MODULE
    { name = ModuleTagEngineSolid }
</v>
      </c>
      <c r="H3209" t="str">
        <f>IF(VLOOKUP($A3209,Parts!$A:$AM,H$1,0)="X",Y$2,"")</f>
        <v/>
      </c>
      <c r="I3209" t="str">
        <f>IF(VLOOKUP($A3209,Parts!$A:$AM,I$1,0)="X",Z$2,"")</f>
        <v/>
      </c>
      <c r="J3209" t="str">
        <f>IF(VLOOKUP($A3209,Parts!$A:$AM,J$1,0)="X",AA$2,"")</f>
        <v/>
      </c>
      <c r="K3209" t="str">
        <f>IF(VLOOKUP($A3209,Parts!$A:$AM,K$1,0)="X",AB$2,"")</f>
        <v/>
      </c>
      <c r="L3209" t="str">
        <f>IF(VLOOKUP($A3209,Parts!$A:$AM,L$1,0)="X",AC$2,"")</f>
        <v/>
      </c>
      <c r="M3209" t="str">
        <f>IF(VLOOKUP($A3209,Parts!$A:$AM,M$1,0)="X",AD$2,"")</f>
        <v/>
      </c>
      <c r="N3209" t="str">
        <f>IF(VLOOKUP($A3209,Parts!$A:$AM,N$1,0)="X",AE$2,"")</f>
        <v/>
      </c>
      <c r="O3209" t="str">
        <f>IF(VLOOKUP($A3209,Parts!$A:$AM,O$1,0)="X",AF$2,"")</f>
        <v/>
      </c>
      <c r="P3209" t="str">
        <f t="shared" si="51"/>
        <v xml:space="preserve">    MODULE
    { name = ModuleTagEngineSolid }
</v>
      </c>
    </row>
    <row r="3210" spans="1:16" x14ac:dyDescent="0.25">
      <c r="A3210" t="str">
        <f>Table15[[#This Row],[Name]]</f>
        <v>bluedog_star37</v>
      </c>
      <c r="B3210" t="str">
        <f>IF(VLOOKUP($A3210,Parts!$A:$AM,B$1,0)="X",S$2,"")</f>
        <v/>
      </c>
      <c r="C3210" t="str">
        <f>IF(VLOOKUP($A3210,Parts!$A:$AM,C$1,0)="X",T$2,"")</f>
        <v/>
      </c>
      <c r="D3210" t="str">
        <f>IF(VLOOKUP($A3210,Parts!$A:$AM,D$1,0)="X",U$2,"")</f>
        <v/>
      </c>
      <c r="E3210" t="str">
        <f>IF(VLOOKUP($A3210,Parts!$A:$AM,E$1,0)="X",V$2,"")</f>
        <v/>
      </c>
      <c r="F3210" t="str">
        <f>IF(VLOOKUP($A3210,Parts!$A:$AM,F$1,0)="X",W$2,"")</f>
        <v/>
      </c>
      <c r="G3210" t="str">
        <f>IF(VLOOKUP($A3210,Parts!$A:$AM,G$1,0)="X",X$2,"")</f>
        <v xml:space="preserve">    MODULE
    { name = ModuleTagEngineSolid }
</v>
      </c>
      <c r="H3210" t="str">
        <f>IF(VLOOKUP($A3210,Parts!$A:$AM,H$1,0)="X",Y$2,"")</f>
        <v/>
      </c>
      <c r="I3210" t="str">
        <f>IF(VLOOKUP($A3210,Parts!$A:$AM,I$1,0)="X",Z$2,"")</f>
        <v/>
      </c>
      <c r="J3210" t="str">
        <f>IF(VLOOKUP($A3210,Parts!$A:$AM,J$1,0)="X",AA$2,"")</f>
        <v/>
      </c>
      <c r="K3210" t="str">
        <f>IF(VLOOKUP($A3210,Parts!$A:$AM,K$1,0)="X",AB$2,"")</f>
        <v/>
      </c>
      <c r="L3210" t="str">
        <f>IF(VLOOKUP($A3210,Parts!$A:$AM,L$1,0)="X",AC$2,"")</f>
        <v/>
      </c>
      <c r="M3210" t="str">
        <f>IF(VLOOKUP($A3210,Parts!$A:$AM,M$1,0)="X",AD$2,"")</f>
        <v/>
      </c>
      <c r="N3210" t="str">
        <f>IF(VLOOKUP($A3210,Parts!$A:$AM,N$1,0)="X",AE$2,"")</f>
        <v/>
      </c>
      <c r="O3210" t="str">
        <f>IF(VLOOKUP($A3210,Parts!$A:$AM,O$1,0)="X",AF$2,"")</f>
        <v/>
      </c>
      <c r="P3210" t="str">
        <f t="shared" si="51"/>
        <v xml:space="preserve">    MODULE
    { name = ModuleTagEngineSolid }
</v>
      </c>
    </row>
    <row r="3211" spans="1:16" x14ac:dyDescent="0.25">
      <c r="A3211" t="str">
        <f>Table15[[#This Row],[Name]]</f>
        <v>KK_ATK_Star48B</v>
      </c>
      <c r="B3211" t="str">
        <f>IF(VLOOKUP($A3211,Parts!$A:$AM,B$1,0)="X",S$2,"")</f>
        <v/>
      </c>
      <c r="C3211" t="str">
        <f>IF(VLOOKUP($A3211,Parts!$A:$AM,C$1,0)="X",T$2,"")</f>
        <v/>
      </c>
      <c r="D3211" t="str">
        <f>IF(VLOOKUP($A3211,Parts!$A:$AM,D$1,0)="X",U$2,"")</f>
        <v/>
      </c>
      <c r="E3211" t="str">
        <f>IF(VLOOKUP($A3211,Parts!$A:$AM,E$1,0)="X",V$2,"")</f>
        <v/>
      </c>
      <c r="F3211" t="str">
        <f>IF(VLOOKUP($A3211,Parts!$A:$AM,F$1,0)="X",W$2,"")</f>
        <v/>
      </c>
      <c r="G3211" t="str">
        <f>IF(VLOOKUP($A3211,Parts!$A:$AM,G$1,0)="X",X$2,"")</f>
        <v xml:space="preserve">    MODULE
    { name = ModuleTagEngineSolid }
</v>
      </c>
      <c r="H3211" t="str">
        <f>IF(VLOOKUP($A3211,Parts!$A:$AM,H$1,0)="X",Y$2,"")</f>
        <v/>
      </c>
      <c r="I3211" t="str">
        <f>IF(VLOOKUP($A3211,Parts!$A:$AM,I$1,0)="X",Z$2,"")</f>
        <v/>
      </c>
      <c r="J3211" t="str">
        <f>IF(VLOOKUP($A3211,Parts!$A:$AM,J$1,0)="X",AA$2,"")</f>
        <v/>
      </c>
      <c r="K3211" t="str">
        <f>IF(VLOOKUP($A3211,Parts!$A:$AM,K$1,0)="X",AB$2,"")</f>
        <v/>
      </c>
      <c r="L3211" t="str">
        <f>IF(VLOOKUP($A3211,Parts!$A:$AM,L$1,0)="X",AC$2,"")</f>
        <v/>
      </c>
      <c r="M3211" t="str">
        <f>IF(VLOOKUP($A3211,Parts!$A:$AM,M$1,0)="X",AD$2,"")</f>
        <v/>
      </c>
      <c r="N3211" t="str">
        <f>IF(VLOOKUP($A3211,Parts!$A:$AM,N$1,0)="X",AE$2,"")</f>
        <v/>
      </c>
      <c r="O3211" t="str">
        <f>IF(VLOOKUP($A3211,Parts!$A:$AM,O$1,0)="X",AF$2,"")</f>
        <v/>
      </c>
      <c r="P3211" t="str">
        <f t="shared" si="51"/>
        <v xml:space="preserve">    MODULE
    { name = ModuleTagEngineSolid }
</v>
      </c>
    </row>
    <row r="3212" spans="1:16" x14ac:dyDescent="0.25">
      <c r="A3212" t="str">
        <f>Table15[[#This Row],[Name]]</f>
        <v>solidBooster_sm</v>
      </c>
      <c r="B3212" t="str">
        <f>IF(VLOOKUP($A3212,Parts!$A:$AM,B$1,0)="X",S$2,"")</f>
        <v/>
      </c>
      <c r="C3212" t="str">
        <f>IF(VLOOKUP($A3212,Parts!$A:$AM,C$1,0)="X",T$2,"")</f>
        <v/>
      </c>
      <c r="D3212" t="str">
        <f>IF(VLOOKUP($A3212,Parts!$A:$AM,D$1,0)="X",U$2,"")</f>
        <v/>
      </c>
      <c r="E3212" t="str">
        <f>IF(VLOOKUP($A3212,Parts!$A:$AM,E$1,0)="X",V$2,"")</f>
        <v/>
      </c>
      <c r="F3212" t="str">
        <f>IF(VLOOKUP($A3212,Parts!$A:$AM,F$1,0)="X",W$2,"")</f>
        <v/>
      </c>
      <c r="G3212" t="str">
        <f>IF(VLOOKUP($A3212,Parts!$A:$AM,G$1,0)="X",X$2,"")</f>
        <v xml:space="preserve">    MODULE
    { name = ModuleTagEngineSolid }
</v>
      </c>
      <c r="H3212" t="str">
        <f>IF(VLOOKUP($A3212,Parts!$A:$AM,H$1,0)="X",Y$2,"")</f>
        <v/>
      </c>
      <c r="I3212" t="str">
        <f>IF(VLOOKUP($A3212,Parts!$A:$AM,I$1,0)="X",Z$2,"")</f>
        <v/>
      </c>
      <c r="J3212" t="str">
        <f>IF(VLOOKUP($A3212,Parts!$A:$AM,J$1,0)="X",AA$2,"")</f>
        <v/>
      </c>
      <c r="K3212" t="str">
        <f>IF(VLOOKUP($A3212,Parts!$A:$AM,K$1,0)="X",AB$2,"")</f>
        <v/>
      </c>
      <c r="L3212" t="str">
        <f>IF(VLOOKUP($A3212,Parts!$A:$AM,L$1,0)="X",AC$2,"")</f>
        <v/>
      </c>
      <c r="M3212" t="str">
        <f>IF(VLOOKUP($A3212,Parts!$A:$AM,M$1,0)="X",AD$2,"")</f>
        <v/>
      </c>
      <c r="N3212" t="str">
        <f>IF(VLOOKUP($A3212,Parts!$A:$AM,N$1,0)="X",AE$2,"")</f>
        <v/>
      </c>
      <c r="O3212" t="str">
        <f>IF(VLOOKUP($A3212,Parts!$A:$AM,O$1,0)="X",AF$2,"")</f>
        <v/>
      </c>
      <c r="P3212" t="str">
        <f t="shared" si="51"/>
        <v xml:space="preserve">    MODULE
    { name = ModuleTagEngineSolid }
</v>
      </c>
    </row>
    <row r="3213" spans="1:16" x14ac:dyDescent="0.25">
      <c r="A3213" t="str">
        <f>Table15[[#This Row],[Name]]</f>
        <v>bluedog_star48</v>
      </c>
      <c r="B3213" t="str">
        <f>IF(VLOOKUP($A3213,Parts!$A:$AM,B$1,0)="X",S$2,"")</f>
        <v/>
      </c>
      <c r="C3213" t="str">
        <f>IF(VLOOKUP($A3213,Parts!$A:$AM,C$1,0)="X",T$2,"")</f>
        <v/>
      </c>
      <c r="D3213" t="str">
        <f>IF(VLOOKUP($A3213,Parts!$A:$AM,D$1,0)="X",U$2,"")</f>
        <v/>
      </c>
      <c r="E3213" t="str">
        <f>IF(VLOOKUP($A3213,Parts!$A:$AM,E$1,0)="X",V$2,"")</f>
        <v/>
      </c>
      <c r="F3213" t="str">
        <f>IF(VLOOKUP($A3213,Parts!$A:$AM,F$1,0)="X",W$2,"")</f>
        <v/>
      </c>
      <c r="G3213" t="str">
        <f>IF(VLOOKUP($A3213,Parts!$A:$AM,G$1,0)="X",X$2,"")</f>
        <v xml:space="preserve">    MODULE
    { name = ModuleTagEngineSolid }
</v>
      </c>
      <c r="H3213" t="str">
        <f>IF(VLOOKUP($A3213,Parts!$A:$AM,H$1,0)="X",Y$2,"")</f>
        <v/>
      </c>
      <c r="I3213" t="str">
        <f>IF(VLOOKUP($A3213,Parts!$A:$AM,I$1,0)="X",Z$2,"")</f>
        <v/>
      </c>
      <c r="J3213" t="str">
        <f>IF(VLOOKUP($A3213,Parts!$A:$AM,J$1,0)="X",AA$2,"")</f>
        <v/>
      </c>
      <c r="K3213" t="str">
        <f>IF(VLOOKUP($A3213,Parts!$A:$AM,K$1,0)="X",AB$2,"")</f>
        <v/>
      </c>
      <c r="L3213" t="str">
        <f>IF(VLOOKUP($A3213,Parts!$A:$AM,L$1,0)="X",AC$2,"")</f>
        <v/>
      </c>
      <c r="M3213" t="str">
        <f>IF(VLOOKUP($A3213,Parts!$A:$AM,M$1,0)="X",AD$2,"")</f>
        <v/>
      </c>
      <c r="N3213" t="str">
        <f>IF(VLOOKUP($A3213,Parts!$A:$AM,N$1,0)="X",AE$2,"")</f>
        <v/>
      </c>
      <c r="O3213" t="str">
        <f>IF(VLOOKUP($A3213,Parts!$A:$AM,O$1,0)="X",AF$2,"")</f>
        <v/>
      </c>
      <c r="P3213" t="str">
        <f t="shared" si="51"/>
        <v xml:space="preserve">    MODULE
    { name = ModuleTagEngineSolid }
</v>
      </c>
    </row>
    <row r="3214" spans="1:16" x14ac:dyDescent="0.25">
      <c r="A3214" t="str">
        <f>Table15[[#This Row],[Name]]</f>
        <v>KK_ATK_Star48BV</v>
      </c>
      <c r="B3214" t="str">
        <f>IF(VLOOKUP($A3214,Parts!$A:$AM,B$1,0)="X",S$2,"")</f>
        <v/>
      </c>
      <c r="C3214" t="str">
        <f>IF(VLOOKUP($A3214,Parts!$A:$AM,C$1,0)="X",T$2,"")</f>
        <v/>
      </c>
      <c r="D3214" t="str">
        <f>IF(VLOOKUP($A3214,Parts!$A:$AM,D$1,0)="X",U$2,"")</f>
        <v/>
      </c>
      <c r="E3214" t="str">
        <f>IF(VLOOKUP($A3214,Parts!$A:$AM,E$1,0)="X",V$2,"")</f>
        <v/>
      </c>
      <c r="F3214" t="str">
        <f>IF(VLOOKUP($A3214,Parts!$A:$AM,F$1,0)="X",W$2,"")</f>
        <v/>
      </c>
      <c r="G3214" t="str">
        <f>IF(VLOOKUP($A3214,Parts!$A:$AM,G$1,0)="X",X$2,"")</f>
        <v xml:space="preserve">    MODULE
    { name = ModuleTagEngineSolid }
</v>
      </c>
      <c r="H3214" t="str">
        <f>IF(VLOOKUP($A3214,Parts!$A:$AM,H$1,0)="X",Y$2,"")</f>
        <v/>
      </c>
      <c r="I3214" t="str">
        <f>IF(VLOOKUP($A3214,Parts!$A:$AM,I$1,0)="X",Z$2,"")</f>
        <v/>
      </c>
      <c r="J3214" t="str">
        <f>IF(VLOOKUP($A3214,Parts!$A:$AM,J$1,0)="X",AA$2,"")</f>
        <v/>
      </c>
      <c r="K3214" t="str">
        <f>IF(VLOOKUP($A3214,Parts!$A:$AM,K$1,0)="X",AB$2,"")</f>
        <v/>
      </c>
      <c r="L3214" t="str">
        <f>IF(VLOOKUP($A3214,Parts!$A:$AM,L$1,0)="X",AC$2,"")</f>
        <v/>
      </c>
      <c r="M3214" t="str">
        <f>IF(VLOOKUP($A3214,Parts!$A:$AM,M$1,0)="X",AD$2,"")</f>
        <v/>
      </c>
      <c r="N3214" t="str">
        <f>IF(VLOOKUP($A3214,Parts!$A:$AM,N$1,0)="X",AE$2,"")</f>
        <v/>
      </c>
      <c r="O3214" t="str">
        <f>IF(VLOOKUP($A3214,Parts!$A:$AM,O$1,0)="X",AF$2,"")</f>
        <v/>
      </c>
      <c r="P3214" t="str">
        <f t="shared" si="51"/>
        <v xml:space="preserve">    MODULE
    { name = ModuleTagEngineSolid }
</v>
      </c>
    </row>
    <row r="3215" spans="1:16" x14ac:dyDescent="0.25">
      <c r="A3215" t="str">
        <f>Table15[[#This Row],[Name]]</f>
        <v>KK_ATK_Star4G</v>
      </c>
      <c r="B3215" t="str">
        <f>IF(VLOOKUP($A3215,Parts!$A:$AM,B$1,0)="X",S$2,"")</f>
        <v/>
      </c>
      <c r="C3215" t="str">
        <f>IF(VLOOKUP($A3215,Parts!$A:$AM,C$1,0)="X",T$2,"")</f>
        <v/>
      </c>
      <c r="D3215" t="str">
        <f>IF(VLOOKUP($A3215,Parts!$A:$AM,D$1,0)="X",U$2,"")</f>
        <v/>
      </c>
      <c r="E3215" t="str">
        <f>IF(VLOOKUP($A3215,Parts!$A:$AM,E$1,0)="X",V$2,"")</f>
        <v/>
      </c>
      <c r="F3215" t="str">
        <f>IF(VLOOKUP($A3215,Parts!$A:$AM,F$1,0)="X",W$2,"")</f>
        <v/>
      </c>
      <c r="G3215" t="str">
        <f>IF(VLOOKUP($A3215,Parts!$A:$AM,G$1,0)="X",X$2,"")</f>
        <v xml:space="preserve">    MODULE
    { name = ModuleTagEngineSolid }
</v>
      </c>
      <c r="H3215" t="str">
        <f>IF(VLOOKUP($A3215,Parts!$A:$AM,H$1,0)="X",Y$2,"")</f>
        <v/>
      </c>
      <c r="I3215" t="str">
        <f>IF(VLOOKUP($A3215,Parts!$A:$AM,I$1,0)="X",Z$2,"")</f>
        <v/>
      </c>
      <c r="J3215" t="str">
        <f>IF(VLOOKUP($A3215,Parts!$A:$AM,J$1,0)="X",AA$2,"")</f>
        <v/>
      </c>
      <c r="K3215" t="str">
        <f>IF(VLOOKUP($A3215,Parts!$A:$AM,K$1,0)="X",AB$2,"")</f>
        <v/>
      </c>
      <c r="L3215" t="str">
        <f>IF(VLOOKUP($A3215,Parts!$A:$AM,L$1,0)="X",AC$2,"")</f>
        <v/>
      </c>
      <c r="M3215" t="str">
        <f>IF(VLOOKUP($A3215,Parts!$A:$AM,M$1,0)="X",AD$2,"")</f>
        <v/>
      </c>
      <c r="N3215" t="str">
        <f>IF(VLOOKUP($A3215,Parts!$A:$AM,N$1,0)="X",AE$2,"")</f>
        <v/>
      </c>
      <c r="O3215" t="str">
        <f>IF(VLOOKUP($A3215,Parts!$A:$AM,O$1,0)="X",AF$2,"")</f>
        <v/>
      </c>
      <c r="P3215" t="str">
        <f t="shared" si="51"/>
        <v xml:space="preserve">    MODULE
    { name = ModuleTagEngineSolid }
</v>
      </c>
    </row>
    <row r="3216" spans="1:16" x14ac:dyDescent="0.25">
      <c r="A3216" t="str">
        <f>Table15[[#This Row],[Name]]</f>
        <v>KK_ATK_Star5C</v>
      </c>
      <c r="B3216" t="str">
        <f>IF(VLOOKUP($A3216,Parts!$A:$AM,B$1,0)="X",S$2,"")</f>
        <v/>
      </c>
      <c r="C3216" t="str">
        <f>IF(VLOOKUP($A3216,Parts!$A:$AM,C$1,0)="X",T$2,"")</f>
        <v/>
      </c>
      <c r="D3216" t="str">
        <f>IF(VLOOKUP($A3216,Parts!$A:$AM,D$1,0)="X",U$2,"")</f>
        <v/>
      </c>
      <c r="E3216" t="str">
        <f>IF(VLOOKUP($A3216,Parts!$A:$AM,E$1,0)="X",V$2,"")</f>
        <v/>
      </c>
      <c r="F3216" t="str">
        <f>IF(VLOOKUP($A3216,Parts!$A:$AM,F$1,0)="X",W$2,"")</f>
        <v/>
      </c>
      <c r="G3216" t="str">
        <f>IF(VLOOKUP($A3216,Parts!$A:$AM,G$1,0)="X",X$2,"")</f>
        <v xml:space="preserve">    MODULE
    { name = ModuleTagEngineSolid }
</v>
      </c>
      <c r="H3216" t="str">
        <f>IF(VLOOKUP($A3216,Parts!$A:$AM,H$1,0)="X",Y$2,"")</f>
        <v/>
      </c>
      <c r="I3216" t="str">
        <f>IF(VLOOKUP($A3216,Parts!$A:$AM,I$1,0)="X",Z$2,"")</f>
        <v/>
      </c>
      <c r="J3216" t="str">
        <f>IF(VLOOKUP($A3216,Parts!$A:$AM,J$1,0)="X",AA$2,"")</f>
        <v/>
      </c>
      <c r="K3216" t="str">
        <f>IF(VLOOKUP($A3216,Parts!$A:$AM,K$1,0)="X",AB$2,"")</f>
        <v/>
      </c>
      <c r="L3216" t="str">
        <f>IF(VLOOKUP($A3216,Parts!$A:$AM,L$1,0)="X",AC$2,"")</f>
        <v/>
      </c>
      <c r="M3216" t="str">
        <f>IF(VLOOKUP($A3216,Parts!$A:$AM,M$1,0)="X",AD$2,"")</f>
        <v/>
      </c>
      <c r="N3216" t="str">
        <f>IF(VLOOKUP($A3216,Parts!$A:$AM,N$1,0)="X",AE$2,"")</f>
        <v/>
      </c>
      <c r="O3216" t="str">
        <f>IF(VLOOKUP($A3216,Parts!$A:$AM,O$1,0)="X",AF$2,"")</f>
        <v/>
      </c>
      <c r="P3216" t="str">
        <f t="shared" si="51"/>
        <v xml:space="preserve">    MODULE
    { name = ModuleTagEngineSolid }
</v>
      </c>
    </row>
    <row r="3217" spans="1:16" x14ac:dyDescent="0.25">
      <c r="A3217" t="str">
        <f>Table15[[#This Row],[Name]]</f>
        <v>STAR5D</v>
      </c>
      <c r="B3217" t="str">
        <f>IF(VLOOKUP($A3217,Parts!$A:$AM,B$1,0)="X",S$2,"")</f>
        <v/>
      </c>
      <c r="C3217" t="str">
        <f>IF(VLOOKUP($A3217,Parts!$A:$AM,C$1,0)="X",T$2,"")</f>
        <v/>
      </c>
      <c r="D3217" t="str">
        <f>IF(VLOOKUP($A3217,Parts!$A:$AM,D$1,0)="X",U$2,"")</f>
        <v/>
      </c>
      <c r="E3217" t="str">
        <f>IF(VLOOKUP($A3217,Parts!$A:$AM,E$1,0)="X",V$2,"")</f>
        <v/>
      </c>
      <c r="F3217" t="str">
        <f>IF(VLOOKUP($A3217,Parts!$A:$AM,F$1,0)="X",W$2,"")</f>
        <v/>
      </c>
      <c r="G3217" t="str">
        <f>IF(VLOOKUP($A3217,Parts!$A:$AM,G$1,0)="X",X$2,"")</f>
        <v xml:space="preserve">    MODULE
    { name = ModuleTagEngineSolid }
</v>
      </c>
      <c r="H3217" t="str">
        <f>IF(VLOOKUP($A3217,Parts!$A:$AM,H$1,0)="X",Y$2,"")</f>
        <v/>
      </c>
      <c r="I3217" t="str">
        <f>IF(VLOOKUP($A3217,Parts!$A:$AM,I$1,0)="X",Z$2,"")</f>
        <v/>
      </c>
      <c r="J3217" t="str">
        <f>IF(VLOOKUP($A3217,Parts!$A:$AM,J$1,0)="X",AA$2,"")</f>
        <v/>
      </c>
      <c r="K3217" t="str">
        <f>IF(VLOOKUP($A3217,Parts!$A:$AM,K$1,0)="X",AB$2,"")</f>
        <v/>
      </c>
      <c r="L3217" t="str">
        <f>IF(VLOOKUP($A3217,Parts!$A:$AM,L$1,0)="X",AC$2,"")</f>
        <v/>
      </c>
      <c r="M3217" t="str">
        <f>IF(VLOOKUP($A3217,Parts!$A:$AM,M$1,0)="X",AD$2,"")</f>
        <v/>
      </c>
      <c r="N3217" t="str">
        <f>IF(VLOOKUP($A3217,Parts!$A:$AM,N$1,0)="X",AE$2,"")</f>
        <v/>
      </c>
      <c r="O3217" t="str">
        <f>IF(VLOOKUP($A3217,Parts!$A:$AM,O$1,0)="X",AF$2,"")</f>
        <v/>
      </c>
      <c r="P3217" t="str">
        <f t="shared" si="51"/>
        <v xml:space="preserve">    MODULE
    { name = ModuleTagEngineSolid }
</v>
      </c>
    </row>
    <row r="3218" spans="1:16" x14ac:dyDescent="0.25">
      <c r="A3218" t="str">
        <f>Table15[[#This Row],[Name]]</f>
        <v>KK_ATK_Star63D</v>
      </c>
      <c r="B3218" t="str">
        <f>IF(VLOOKUP($A3218,Parts!$A:$AM,B$1,0)="X",S$2,"")</f>
        <v/>
      </c>
      <c r="C3218" t="str">
        <f>IF(VLOOKUP($A3218,Parts!$A:$AM,C$1,0)="X",T$2,"")</f>
        <v/>
      </c>
      <c r="D3218" t="str">
        <f>IF(VLOOKUP($A3218,Parts!$A:$AM,D$1,0)="X",U$2,"")</f>
        <v/>
      </c>
      <c r="E3218" t="str">
        <f>IF(VLOOKUP($A3218,Parts!$A:$AM,E$1,0)="X",V$2,"")</f>
        <v/>
      </c>
      <c r="F3218" t="str">
        <f>IF(VLOOKUP($A3218,Parts!$A:$AM,F$1,0)="X",W$2,"")</f>
        <v/>
      </c>
      <c r="G3218" t="str">
        <f>IF(VLOOKUP($A3218,Parts!$A:$AM,G$1,0)="X",X$2,"")</f>
        <v xml:space="preserve">    MODULE
    { name = ModuleTagEngineSolid }
</v>
      </c>
      <c r="H3218" t="str">
        <f>IF(VLOOKUP($A3218,Parts!$A:$AM,H$1,0)="X",Y$2,"")</f>
        <v/>
      </c>
      <c r="I3218" t="str">
        <f>IF(VLOOKUP($A3218,Parts!$A:$AM,I$1,0)="X",Z$2,"")</f>
        <v/>
      </c>
      <c r="J3218" t="str">
        <f>IF(VLOOKUP($A3218,Parts!$A:$AM,J$1,0)="X",AA$2,"")</f>
        <v/>
      </c>
      <c r="K3218" t="str">
        <f>IF(VLOOKUP($A3218,Parts!$A:$AM,K$1,0)="X",AB$2,"")</f>
        <v/>
      </c>
      <c r="L3218" t="str">
        <f>IF(VLOOKUP($A3218,Parts!$A:$AM,L$1,0)="X",AC$2,"")</f>
        <v/>
      </c>
      <c r="M3218" t="str">
        <f>IF(VLOOKUP($A3218,Parts!$A:$AM,M$1,0)="X",AD$2,"")</f>
        <v/>
      </c>
      <c r="N3218" t="str">
        <f>IF(VLOOKUP($A3218,Parts!$A:$AM,N$1,0)="X",AE$2,"")</f>
        <v/>
      </c>
      <c r="O3218" t="str">
        <f>IF(VLOOKUP($A3218,Parts!$A:$AM,O$1,0)="X",AF$2,"")</f>
        <v/>
      </c>
      <c r="P3218" t="str">
        <f t="shared" si="51"/>
        <v xml:space="preserve">    MODULE
    { name = ModuleTagEngineSolid }
</v>
      </c>
    </row>
    <row r="3219" spans="1:16" x14ac:dyDescent="0.25">
      <c r="A3219" t="str">
        <f>Table15[[#This Row],[Name]]</f>
        <v>KK_ATK_Star6B</v>
      </c>
      <c r="B3219" t="str">
        <f>IF(VLOOKUP($A3219,Parts!$A:$AM,B$1,0)="X",S$2,"")</f>
        <v/>
      </c>
      <c r="C3219" t="str">
        <f>IF(VLOOKUP($A3219,Parts!$A:$AM,C$1,0)="X",T$2,"")</f>
        <v/>
      </c>
      <c r="D3219" t="str">
        <f>IF(VLOOKUP($A3219,Parts!$A:$AM,D$1,0)="X",U$2,"")</f>
        <v/>
      </c>
      <c r="E3219" t="str">
        <f>IF(VLOOKUP($A3219,Parts!$A:$AM,E$1,0)="X",V$2,"")</f>
        <v/>
      </c>
      <c r="F3219" t="str">
        <f>IF(VLOOKUP($A3219,Parts!$A:$AM,F$1,0)="X",W$2,"")</f>
        <v/>
      </c>
      <c r="G3219" t="str">
        <f>IF(VLOOKUP($A3219,Parts!$A:$AM,G$1,0)="X",X$2,"")</f>
        <v xml:space="preserve">    MODULE
    { name = ModuleTagEngineSolid }
</v>
      </c>
      <c r="H3219" t="str">
        <f>IF(VLOOKUP($A3219,Parts!$A:$AM,H$1,0)="X",Y$2,"")</f>
        <v/>
      </c>
      <c r="I3219" t="str">
        <f>IF(VLOOKUP($A3219,Parts!$A:$AM,I$1,0)="X",Z$2,"")</f>
        <v/>
      </c>
      <c r="J3219" t="str">
        <f>IF(VLOOKUP($A3219,Parts!$A:$AM,J$1,0)="X",AA$2,"")</f>
        <v/>
      </c>
      <c r="K3219" t="str">
        <f>IF(VLOOKUP($A3219,Parts!$A:$AM,K$1,0)="X",AB$2,"")</f>
        <v/>
      </c>
      <c r="L3219" t="str">
        <f>IF(VLOOKUP($A3219,Parts!$A:$AM,L$1,0)="X",AC$2,"")</f>
        <v/>
      </c>
      <c r="M3219" t="str">
        <f>IF(VLOOKUP($A3219,Parts!$A:$AM,M$1,0)="X",AD$2,"")</f>
        <v/>
      </c>
      <c r="N3219" t="str">
        <f>IF(VLOOKUP($A3219,Parts!$A:$AM,N$1,0)="X",AE$2,"")</f>
        <v/>
      </c>
      <c r="O3219" t="str">
        <f>IF(VLOOKUP($A3219,Parts!$A:$AM,O$1,0)="X",AF$2,"")</f>
        <v/>
      </c>
      <c r="P3219" t="str">
        <f t="shared" si="51"/>
        <v xml:space="preserve">    MODULE
    { name = ModuleTagEngineSolid }
</v>
      </c>
    </row>
    <row r="3220" spans="1:16" x14ac:dyDescent="0.25">
      <c r="A3220" t="str">
        <f>Table15[[#This Row],[Name]]</f>
        <v>STAR8</v>
      </c>
      <c r="B3220" t="str">
        <f>IF(VLOOKUP($A3220,Parts!$A:$AM,B$1,0)="X",S$2,"")</f>
        <v/>
      </c>
      <c r="C3220" t="str">
        <f>IF(VLOOKUP($A3220,Parts!$A:$AM,C$1,0)="X",T$2,"")</f>
        <v/>
      </c>
      <c r="D3220" t="str">
        <f>IF(VLOOKUP($A3220,Parts!$A:$AM,D$1,0)="X",U$2,"")</f>
        <v/>
      </c>
      <c r="E3220" t="str">
        <f>IF(VLOOKUP($A3220,Parts!$A:$AM,E$1,0)="X",V$2,"")</f>
        <v/>
      </c>
      <c r="F3220" t="str">
        <f>IF(VLOOKUP($A3220,Parts!$A:$AM,F$1,0)="X",W$2,"")</f>
        <v/>
      </c>
      <c r="G3220" t="str">
        <f>IF(VLOOKUP($A3220,Parts!$A:$AM,G$1,0)="X",X$2,"")</f>
        <v xml:space="preserve">    MODULE
    { name = ModuleTagEngineSolid }
</v>
      </c>
      <c r="H3220" t="str">
        <f>IF(VLOOKUP($A3220,Parts!$A:$AM,H$1,0)="X",Y$2,"")</f>
        <v/>
      </c>
      <c r="I3220" t="str">
        <f>IF(VLOOKUP($A3220,Parts!$A:$AM,I$1,0)="X",Z$2,"")</f>
        <v/>
      </c>
      <c r="J3220" t="str">
        <f>IF(VLOOKUP($A3220,Parts!$A:$AM,J$1,0)="X",AA$2,"")</f>
        <v/>
      </c>
      <c r="K3220" t="str">
        <f>IF(VLOOKUP($A3220,Parts!$A:$AM,K$1,0)="X",AB$2,"")</f>
        <v/>
      </c>
      <c r="L3220" t="str">
        <f>IF(VLOOKUP($A3220,Parts!$A:$AM,L$1,0)="X",AC$2,"")</f>
        <v/>
      </c>
      <c r="M3220" t="str">
        <f>IF(VLOOKUP($A3220,Parts!$A:$AM,M$1,0)="X",AD$2,"")</f>
        <v/>
      </c>
      <c r="N3220" t="str">
        <f>IF(VLOOKUP($A3220,Parts!$A:$AM,N$1,0)="X",AE$2,"")</f>
        <v/>
      </c>
      <c r="O3220" t="str">
        <f>IF(VLOOKUP($A3220,Parts!$A:$AM,O$1,0)="X",AF$2,"")</f>
        <v/>
      </c>
      <c r="P3220" t="str">
        <f t="shared" si="51"/>
        <v xml:space="preserve">    MODULE
    { name = ModuleTagEngineSolid }
</v>
      </c>
    </row>
    <row r="3221" spans="1:16" x14ac:dyDescent="0.25">
      <c r="A3221" t="str">
        <f>Table15[[#This Row],[Name]]</f>
        <v>KK_ATK_Star9</v>
      </c>
      <c r="B3221" t="str">
        <f>IF(VLOOKUP($A3221,Parts!$A:$AM,B$1,0)="X",S$2,"")</f>
        <v/>
      </c>
      <c r="C3221" t="str">
        <f>IF(VLOOKUP($A3221,Parts!$A:$AM,C$1,0)="X",T$2,"")</f>
        <v/>
      </c>
      <c r="D3221" t="str">
        <f>IF(VLOOKUP($A3221,Parts!$A:$AM,D$1,0)="X",U$2,"")</f>
        <v/>
      </c>
      <c r="E3221" t="str">
        <f>IF(VLOOKUP($A3221,Parts!$A:$AM,E$1,0)="X",V$2,"")</f>
        <v/>
      </c>
      <c r="F3221" t="str">
        <f>IF(VLOOKUP($A3221,Parts!$A:$AM,F$1,0)="X",W$2,"")</f>
        <v/>
      </c>
      <c r="G3221" t="str">
        <f>IF(VLOOKUP($A3221,Parts!$A:$AM,G$1,0)="X",X$2,"")</f>
        <v xml:space="preserve">    MODULE
    { name = ModuleTagEngineSolid }
</v>
      </c>
      <c r="H3221" t="str">
        <f>IF(VLOOKUP($A3221,Parts!$A:$AM,H$1,0)="X",Y$2,"")</f>
        <v/>
      </c>
      <c r="I3221" t="str">
        <f>IF(VLOOKUP($A3221,Parts!$A:$AM,I$1,0)="X",Z$2,"")</f>
        <v/>
      </c>
      <c r="J3221" t="str">
        <f>IF(VLOOKUP($A3221,Parts!$A:$AM,J$1,0)="X",AA$2,"")</f>
        <v/>
      </c>
      <c r="K3221" t="str">
        <f>IF(VLOOKUP($A3221,Parts!$A:$AM,K$1,0)="X",AB$2,"")</f>
        <v/>
      </c>
      <c r="L3221" t="str">
        <f>IF(VLOOKUP($A3221,Parts!$A:$AM,L$1,0)="X",AC$2,"")</f>
        <v/>
      </c>
      <c r="M3221" t="str">
        <f>IF(VLOOKUP($A3221,Parts!$A:$AM,M$1,0)="X",AD$2,"")</f>
        <v/>
      </c>
      <c r="N3221" t="str">
        <f>IF(VLOOKUP($A3221,Parts!$A:$AM,N$1,0)="X",AE$2,"")</f>
        <v/>
      </c>
      <c r="O3221" t="str">
        <f>IF(VLOOKUP($A3221,Parts!$A:$AM,O$1,0)="X",AF$2,"")</f>
        <v/>
      </c>
      <c r="P3221" t="str">
        <f t="shared" si="51"/>
        <v xml:space="preserve">    MODULE
    { name = ModuleTagEngineSolid }
</v>
      </c>
    </row>
    <row r="3222" spans="1:16" x14ac:dyDescent="0.25">
      <c r="A3222" t="str">
        <f>Table15[[#This Row],[Name]]</f>
        <v>RSRM</v>
      </c>
      <c r="B3222" t="str">
        <f>IF(VLOOKUP($A3222,Parts!$A:$AM,B$1,0)="X",S$2,"")</f>
        <v/>
      </c>
      <c r="C3222" t="str">
        <f>IF(VLOOKUP($A3222,Parts!$A:$AM,C$1,0)="X",T$2,"")</f>
        <v/>
      </c>
      <c r="D3222" t="str">
        <f>IF(VLOOKUP($A3222,Parts!$A:$AM,D$1,0)="X",U$2,"")</f>
        <v/>
      </c>
      <c r="E3222" t="str">
        <f>IF(VLOOKUP($A3222,Parts!$A:$AM,E$1,0)="X",V$2,"")</f>
        <v/>
      </c>
      <c r="F3222" t="str">
        <f>IF(VLOOKUP($A3222,Parts!$A:$AM,F$1,0)="X",W$2,"")</f>
        <v/>
      </c>
      <c r="G3222" t="str">
        <f>IF(VLOOKUP($A3222,Parts!$A:$AM,G$1,0)="X",X$2,"")</f>
        <v/>
      </c>
      <c r="H3222" t="str">
        <f>IF(VLOOKUP($A3222,Parts!$A:$AM,H$1,0)="X",Y$2,"")</f>
        <v/>
      </c>
      <c r="I3222" t="str">
        <f>IF(VLOOKUP($A3222,Parts!$A:$AM,I$1,0)="X",Z$2,"")</f>
        <v/>
      </c>
      <c r="J3222" t="str">
        <f>IF(VLOOKUP($A3222,Parts!$A:$AM,J$1,0)="X",AA$2,"")</f>
        <v/>
      </c>
      <c r="K3222" t="str">
        <f>IF(VLOOKUP($A3222,Parts!$A:$AM,K$1,0)="X",AB$2,"")</f>
        <v/>
      </c>
      <c r="L3222" t="str">
        <f>IF(VLOOKUP($A3222,Parts!$A:$AM,L$1,0)="X",AC$2,"")</f>
        <v/>
      </c>
      <c r="M3222" t="str">
        <f>IF(VLOOKUP($A3222,Parts!$A:$AM,M$1,0)="X",AD$2,"")</f>
        <v/>
      </c>
      <c r="N3222" t="str">
        <f>IF(VLOOKUP($A3222,Parts!$A:$AM,N$1,0)="X",AE$2,"")</f>
        <v/>
      </c>
      <c r="O3222" t="str">
        <f>IF(VLOOKUP($A3222,Parts!$A:$AM,O$1,0)="X",AF$2,"")</f>
        <v/>
      </c>
      <c r="P3222" t="str">
        <f t="shared" si="51"/>
        <v/>
      </c>
    </row>
    <row r="3223" spans="1:16" x14ac:dyDescent="0.25">
      <c r="A3223" t="str">
        <f>Table15[[#This Row],[Name]]</f>
        <v>RSRMV</v>
      </c>
      <c r="B3223" t="str">
        <f>IF(VLOOKUP($A3223,Parts!$A:$AM,B$1,0)="X",S$2,"")</f>
        <v/>
      </c>
      <c r="C3223" t="str">
        <f>IF(VLOOKUP($A3223,Parts!$A:$AM,C$1,0)="X",T$2,"")</f>
        <v/>
      </c>
      <c r="D3223" t="str">
        <f>IF(VLOOKUP($A3223,Parts!$A:$AM,D$1,0)="X",U$2,"")</f>
        <v/>
      </c>
      <c r="E3223" t="str">
        <f>IF(VLOOKUP($A3223,Parts!$A:$AM,E$1,0)="X",V$2,"")</f>
        <v/>
      </c>
      <c r="F3223" t="str">
        <f>IF(VLOOKUP($A3223,Parts!$A:$AM,F$1,0)="X",W$2,"")</f>
        <v/>
      </c>
      <c r="G3223" t="str">
        <f>IF(VLOOKUP($A3223,Parts!$A:$AM,G$1,0)="X",X$2,"")</f>
        <v/>
      </c>
      <c r="H3223" t="str">
        <f>IF(VLOOKUP($A3223,Parts!$A:$AM,H$1,0)="X",Y$2,"")</f>
        <v/>
      </c>
      <c r="I3223" t="str">
        <f>IF(VLOOKUP($A3223,Parts!$A:$AM,I$1,0)="X",Z$2,"")</f>
        <v/>
      </c>
      <c r="J3223" t="str">
        <f>IF(VLOOKUP($A3223,Parts!$A:$AM,J$1,0)="X",AA$2,"")</f>
        <v/>
      </c>
      <c r="K3223" t="str">
        <f>IF(VLOOKUP($A3223,Parts!$A:$AM,K$1,0)="X",AB$2,"")</f>
        <v/>
      </c>
      <c r="L3223" t="str">
        <f>IF(VLOOKUP($A3223,Parts!$A:$AM,L$1,0)="X",AC$2,"")</f>
        <v/>
      </c>
      <c r="M3223" t="str">
        <f>IF(VLOOKUP($A3223,Parts!$A:$AM,M$1,0)="X",AD$2,"")</f>
        <v/>
      </c>
      <c r="N3223" t="str">
        <f>IF(VLOOKUP($A3223,Parts!$A:$AM,N$1,0)="X",AE$2,"")</f>
        <v/>
      </c>
      <c r="O3223" t="str">
        <f>IF(VLOOKUP($A3223,Parts!$A:$AM,O$1,0)="X",AF$2,"")</f>
        <v/>
      </c>
      <c r="P3223" t="str">
        <f t="shared" si="51"/>
        <v/>
      </c>
    </row>
    <row r="3224" spans="1:16" x14ac:dyDescent="0.25">
      <c r="A3224" t="str">
        <f>Table15[[#This Row],[Name]]</f>
        <v>S5.92-BT</v>
      </c>
      <c r="B3224" t="str">
        <f>IF(VLOOKUP($A3224,Parts!$A:$AM,B$1,0)="X",S$2,"")</f>
        <v/>
      </c>
      <c r="C3224" t="str">
        <f>IF(VLOOKUP($A3224,Parts!$A:$AM,C$1,0)="X",T$2,"")</f>
        <v/>
      </c>
      <c r="D3224" t="str">
        <f>IF(VLOOKUP($A3224,Parts!$A:$AM,D$1,0)="X",U$2,"")</f>
        <v/>
      </c>
      <c r="E3224" t="str">
        <f>IF(VLOOKUP($A3224,Parts!$A:$AM,E$1,0)="X",V$2,"")</f>
        <v/>
      </c>
      <c r="F3224" t="str">
        <f>IF(VLOOKUP($A3224,Parts!$A:$AM,F$1,0)="X",W$2,"")</f>
        <v/>
      </c>
      <c r="G3224" t="str">
        <f>IF(VLOOKUP($A3224,Parts!$A:$AM,G$1,0)="X",X$2,"")</f>
        <v/>
      </c>
      <c r="H3224" t="str">
        <f>IF(VLOOKUP($A3224,Parts!$A:$AM,H$1,0)="X",Y$2,"")</f>
        <v/>
      </c>
      <c r="I3224" t="str">
        <f>IF(VLOOKUP($A3224,Parts!$A:$AM,I$1,0)="X",Z$2,"")</f>
        <v/>
      </c>
      <c r="J3224" t="str">
        <f>IF(VLOOKUP($A3224,Parts!$A:$AM,J$1,0)="X",AA$2,"")</f>
        <v/>
      </c>
      <c r="K3224" t="str">
        <f>IF(VLOOKUP($A3224,Parts!$A:$AM,K$1,0)="X",AB$2,"")</f>
        <v/>
      </c>
      <c r="L3224" t="str">
        <f>IF(VLOOKUP($A3224,Parts!$A:$AM,L$1,0)="X",AC$2,"")</f>
        <v/>
      </c>
      <c r="M3224" t="str">
        <f>IF(VLOOKUP($A3224,Parts!$A:$AM,M$1,0)="X",AD$2,"")</f>
        <v/>
      </c>
      <c r="N3224" t="str">
        <f>IF(VLOOKUP($A3224,Parts!$A:$AM,N$1,0)="X",AE$2,"")</f>
        <v/>
      </c>
      <c r="O3224" t="str">
        <f>IF(VLOOKUP($A3224,Parts!$A:$AM,O$1,0)="X",AF$2,"")</f>
        <v/>
      </c>
      <c r="P3224" t="str">
        <f t="shared" si="51"/>
        <v/>
      </c>
    </row>
    <row r="3225" spans="1:16" x14ac:dyDescent="0.25">
      <c r="A3225" t="str">
        <f>Table15[[#This Row],[Name]]</f>
        <v>S5.92-MT</v>
      </c>
      <c r="B3225" t="str">
        <f>IF(VLOOKUP($A3225,Parts!$A:$AM,B$1,0)="X",S$2,"")</f>
        <v/>
      </c>
      <c r="C3225" t="str">
        <f>IF(VLOOKUP($A3225,Parts!$A:$AM,C$1,0)="X",T$2,"")</f>
        <v/>
      </c>
      <c r="D3225" t="str">
        <f>IF(VLOOKUP($A3225,Parts!$A:$AM,D$1,0)="X",U$2,"")</f>
        <v/>
      </c>
      <c r="E3225" t="str">
        <f>IF(VLOOKUP($A3225,Parts!$A:$AM,E$1,0)="X",V$2,"")</f>
        <v/>
      </c>
      <c r="F3225" t="str">
        <f>IF(VLOOKUP($A3225,Parts!$A:$AM,F$1,0)="X",W$2,"")</f>
        <v/>
      </c>
      <c r="G3225" t="str">
        <f>IF(VLOOKUP($A3225,Parts!$A:$AM,G$1,0)="X",X$2,"")</f>
        <v/>
      </c>
      <c r="H3225" t="str">
        <f>IF(VLOOKUP($A3225,Parts!$A:$AM,H$1,0)="X",Y$2,"")</f>
        <v/>
      </c>
      <c r="I3225" t="str">
        <f>IF(VLOOKUP($A3225,Parts!$A:$AM,I$1,0)="X",Z$2,"")</f>
        <v/>
      </c>
      <c r="J3225" t="str">
        <f>IF(VLOOKUP($A3225,Parts!$A:$AM,J$1,0)="X",AA$2,"")</f>
        <v/>
      </c>
      <c r="K3225" t="str">
        <f>IF(VLOOKUP($A3225,Parts!$A:$AM,K$1,0)="X",AB$2,"")</f>
        <v/>
      </c>
      <c r="L3225" t="str">
        <f>IF(VLOOKUP($A3225,Parts!$A:$AM,L$1,0)="X",AC$2,"")</f>
        <v/>
      </c>
      <c r="M3225" t="str">
        <f>IF(VLOOKUP($A3225,Parts!$A:$AM,M$1,0)="X",AD$2,"")</f>
        <v/>
      </c>
      <c r="N3225" t="str">
        <f>IF(VLOOKUP($A3225,Parts!$A:$AM,N$1,0)="X",AE$2,"")</f>
        <v/>
      </c>
      <c r="O3225" t="str">
        <f>IF(VLOOKUP($A3225,Parts!$A:$AM,O$1,0)="X",AF$2,"")</f>
        <v/>
      </c>
      <c r="P3225" t="str">
        <f t="shared" si="51"/>
        <v/>
      </c>
    </row>
    <row r="3226" spans="1:16" x14ac:dyDescent="0.25">
      <c r="A3226" t="str">
        <f>Table15[[#This Row],[Name]]</f>
        <v>S5.98M</v>
      </c>
      <c r="B3226" t="str">
        <f>IF(VLOOKUP($A3226,Parts!$A:$AM,B$1,0)="X",S$2,"")</f>
        <v/>
      </c>
      <c r="C3226" t="str">
        <f>IF(VLOOKUP($A3226,Parts!$A:$AM,C$1,0)="X",T$2,"")</f>
        <v/>
      </c>
      <c r="D3226" t="str">
        <f>IF(VLOOKUP($A3226,Parts!$A:$AM,D$1,0)="X",U$2,"")</f>
        <v/>
      </c>
      <c r="E3226" t="str">
        <f>IF(VLOOKUP($A3226,Parts!$A:$AM,E$1,0)="X",V$2,"")</f>
        <v/>
      </c>
      <c r="F3226" t="str">
        <f>IF(VLOOKUP($A3226,Parts!$A:$AM,F$1,0)="X",W$2,"")</f>
        <v/>
      </c>
      <c r="G3226" t="str">
        <f>IF(VLOOKUP($A3226,Parts!$A:$AM,G$1,0)="X",X$2,"")</f>
        <v/>
      </c>
      <c r="H3226" t="str">
        <f>IF(VLOOKUP($A3226,Parts!$A:$AM,H$1,0)="X",Y$2,"")</f>
        <v/>
      </c>
      <c r="I3226" t="str">
        <f>IF(VLOOKUP($A3226,Parts!$A:$AM,I$1,0)="X",Z$2,"")</f>
        <v/>
      </c>
      <c r="J3226" t="str">
        <f>IF(VLOOKUP($A3226,Parts!$A:$AM,J$1,0)="X",AA$2,"")</f>
        <v/>
      </c>
      <c r="K3226" t="str">
        <f>IF(VLOOKUP($A3226,Parts!$A:$AM,K$1,0)="X",AB$2,"")</f>
        <v/>
      </c>
      <c r="L3226" t="str">
        <f>IF(VLOOKUP($A3226,Parts!$A:$AM,L$1,0)="X",AC$2,"")</f>
        <v/>
      </c>
      <c r="M3226" t="str">
        <f>IF(VLOOKUP($A3226,Parts!$A:$AM,M$1,0)="X",AD$2,"")</f>
        <v/>
      </c>
      <c r="N3226" t="str">
        <f>IF(VLOOKUP($A3226,Parts!$A:$AM,N$1,0)="X",AE$2,"")</f>
        <v/>
      </c>
      <c r="O3226" t="str">
        <f>IF(VLOOKUP($A3226,Parts!$A:$AM,O$1,0)="X",AF$2,"")</f>
        <v/>
      </c>
      <c r="P3226" t="str">
        <f t="shared" si="51"/>
        <v/>
      </c>
    </row>
    <row r="3227" spans="1:16" x14ac:dyDescent="0.25">
      <c r="A3227" t="str">
        <f>Table15[[#This Row],[Name]]</f>
        <v>S-II-Ullage</v>
      </c>
      <c r="B3227" t="str">
        <f>IF(VLOOKUP($A3227,Parts!$A:$AM,B$1,0)="X",S$2,"")</f>
        <v/>
      </c>
      <c r="C3227" t="str">
        <f>IF(VLOOKUP($A3227,Parts!$A:$AM,C$1,0)="X",T$2,"")</f>
        <v/>
      </c>
      <c r="D3227" t="str">
        <f>IF(VLOOKUP($A3227,Parts!$A:$AM,D$1,0)="X",U$2,"")</f>
        <v/>
      </c>
      <c r="E3227" t="str">
        <f>IF(VLOOKUP($A3227,Parts!$A:$AM,E$1,0)="X",V$2,"")</f>
        <v/>
      </c>
      <c r="F3227" t="str">
        <f>IF(VLOOKUP($A3227,Parts!$A:$AM,F$1,0)="X",W$2,"")</f>
        <v/>
      </c>
      <c r="G3227" t="str">
        <f>IF(VLOOKUP($A3227,Parts!$A:$AM,G$1,0)="X",X$2,"")</f>
        <v/>
      </c>
      <c r="H3227" t="str">
        <f>IF(VLOOKUP($A3227,Parts!$A:$AM,H$1,0)="X",Y$2,"")</f>
        <v/>
      </c>
      <c r="I3227" t="str">
        <f>IF(VLOOKUP($A3227,Parts!$A:$AM,I$1,0)="X",Z$2,"")</f>
        <v/>
      </c>
      <c r="J3227" t="str">
        <f>IF(VLOOKUP($A3227,Parts!$A:$AM,J$1,0)="X",AA$2,"")</f>
        <v/>
      </c>
      <c r="K3227" t="str">
        <f>IF(VLOOKUP($A3227,Parts!$A:$AM,K$1,0)="X",AB$2,"")</f>
        <v/>
      </c>
      <c r="L3227" t="str">
        <f>IF(VLOOKUP($A3227,Parts!$A:$AM,L$1,0)="X",AC$2,"")</f>
        <v/>
      </c>
      <c r="M3227" t="str">
        <f>IF(VLOOKUP($A3227,Parts!$A:$AM,M$1,0)="X",AD$2,"")</f>
        <v/>
      </c>
      <c r="N3227" t="str">
        <f>IF(VLOOKUP($A3227,Parts!$A:$AM,N$1,0)="X",AE$2,"")</f>
        <v/>
      </c>
      <c r="O3227" t="str">
        <f>IF(VLOOKUP($A3227,Parts!$A:$AM,O$1,0)="X",AF$2,"")</f>
        <v/>
      </c>
      <c r="P3227" t="str">
        <f t="shared" si="51"/>
        <v/>
      </c>
    </row>
    <row r="3228" spans="1:16" x14ac:dyDescent="0.25">
      <c r="A3228" t="str">
        <f>Table15[[#This Row],[Name]]</f>
        <v>SRMU</v>
      </c>
      <c r="B3228" t="str">
        <f>IF(VLOOKUP($A3228,Parts!$A:$AM,B$1,0)="X",S$2,"")</f>
        <v/>
      </c>
      <c r="C3228" t="str">
        <f>IF(VLOOKUP($A3228,Parts!$A:$AM,C$1,0)="X",T$2,"")</f>
        <v/>
      </c>
      <c r="D3228" t="str">
        <f>IF(VLOOKUP($A3228,Parts!$A:$AM,D$1,0)="X",U$2,"")</f>
        <v/>
      </c>
      <c r="E3228" t="str">
        <f>IF(VLOOKUP($A3228,Parts!$A:$AM,E$1,0)="X",V$2,"")</f>
        <v/>
      </c>
      <c r="F3228" t="str">
        <f>IF(VLOOKUP($A3228,Parts!$A:$AM,F$1,0)="X",W$2,"")</f>
        <v/>
      </c>
      <c r="G3228" t="str">
        <f>IF(VLOOKUP($A3228,Parts!$A:$AM,G$1,0)="X",X$2,"")</f>
        <v/>
      </c>
      <c r="H3228" t="str">
        <f>IF(VLOOKUP($A3228,Parts!$A:$AM,H$1,0)="X",Y$2,"")</f>
        <v/>
      </c>
      <c r="I3228" t="str">
        <f>IF(VLOOKUP($A3228,Parts!$A:$AM,I$1,0)="X",Z$2,"")</f>
        <v/>
      </c>
      <c r="J3228" t="str">
        <f>IF(VLOOKUP($A3228,Parts!$A:$AM,J$1,0)="X",AA$2,"")</f>
        <v/>
      </c>
      <c r="K3228" t="str">
        <f>IF(VLOOKUP($A3228,Parts!$A:$AM,K$1,0)="X",AB$2,"")</f>
        <v/>
      </c>
      <c r="L3228" t="str">
        <f>IF(VLOOKUP($A3228,Parts!$A:$AM,L$1,0)="X",AC$2,"")</f>
        <v/>
      </c>
      <c r="M3228" t="str">
        <f>IF(VLOOKUP($A3228,Parts!$A:$AM,M$1,0)="X",AD$2,"")</f>
        <v/>
      </c>
      <c r="N3228" t="str">
        <f>IF(VLOOKUP($A3228,Parts!$A:$AM,N$1,0)="X",AE$2,"")</f>
        <v/>
      </c>
      <c r="O3228" t="str">
        <f>IF(VLOOKUP($A3228,Parts!$A:$AM,O$1,0)="X",AF$2,"")</f>
        <v/>
      </c>
      <c r="P3228" t="str">
        <f t="shared" si="51"/>
        <v/>
      </c>
    </row>
    <row r="3229" spans="1:16" x14ac:dyDescent="0.25">
      <c r="A3229" t="str">
        <f>Table15[[#This Row],[Name]]</f>
        <v>RS-25</v>
      </c>
      <c r="B3229" t="str">
        <f>IF(VLOOKUP($A3229,Parts!$A:$AM,B$1,0)="X",S$2,"")</f>
        <v/>
      </c>
      <c r="C3229" t="str">
        <f>IF(VLOOKUP($A3229,Parts!$A:$AM,C$1,0)="X",T$2,"")</f>
        <v/>
      </c>
      <c r="D3229" t="str">
        <f>IF(VLOOKUP($A3229,Parts!$A:$AM,D$1,0)="X",U$2,"")</f>
        <v/>
      </c>
      <c r="E3229" t="str">
        <f>IF(VLOOKUP($A3229,Parts!$A:$AM,E$1,0)="X",V$2,"")</f>
        <v/>
      </c>
      <c r="F3229" t="str">
        <f>IF(VLOOKUP($A3229,Parts!$A:$AM,F$1,0)="X",W$2,"")</f>
        <v/>
      </c>
      <c r="G3229" t="str">
        <f>IF(VLOOKUP($A3229,Parts!$A:$AM,G$1,0)="X",X$2,"")</f>
        <v/>
      </c>
      <c r="H3229" t="str">
        <f>IF(VLOOKUP($A3229,Parts!$A:$AM,H$1,0)="X",Y$2,"")</f>
        <v/>
      </c>
      <c r="I3229" t="str">
        <f>IF(VLOOKUP($A3229,Parts!$A:$AM,I$1,0)="X",Z$2,"")</f>
        <v/>
      </c>
      <c r="J3229" t="str">
        <f>IF(VLOOKUP($A3229,Parts!$A:$AM,J$1,0)="X",AA$2,"")</f>
        <v/>
      </c>
      <c r="K3229" t="str">
        <f>IF(VLOOKUP($A3229,Parts!$A:$AM,K$1,0)="X",AB$2,"")</f>
        <v/>
      </c>
      <c r="L3229" t="str">
        <f>IF(VLOOKUP($A3229,Parts!$A:$AM,L$1,0)="X",AC$2,"")</f>
        <v/>
      </c>
      <c r="M3229" t="str">
        <f>IF(VLOOKUP($A3229,Parts!$A:$AM,M$1,0)="X",AD$2,"")</f>
        <v/>
      </c>
      <c r="N3229" t="str">
        <f>IF(VLOOKUP($A3229,Parts!$A:$AM,N$1,0)="X",AE$2,"")</f>
        <v/>
      </c>
      <c r="O3229" t="str">
        <f>IF(VLOOKUP($A3229,Parts!$A:$AM,O$1,0)="X",AF$2,"")</f>
        <v/>
      </c>
      <c r="P3229" t="str">
        <f t="shared" si="51"/>
        <v/>
      </c>
    </row>
    <row r="3230" spans="1:16" x14ac:dyDescent="0.25">
      <c r="A3230" t="str">
        <f>Table15[[#This Row],[Name]]</f>
        <v>RS-25A</v>
      </c>
      <c r="B3230" t="str">
        <f>IF(VLOOKUP($A3230,Parts!$A:$AM,B$1,0)="X",S$2,"")</f>
        <v/>
      </c>
      <c r="C3230" t="str">
        <f>IF(VLOOKUP($A3230,Parts!$A:$AM,C$1,0)="X",T$2,"")</f>
        <v/>
      </c>
      <c r="D3230" t="str">
        <f>IF(VLOOKUP($A3230,Parts!$A:$AM,D$1,0)="X",U$2,"")</f>
        <v/>
      </c>
      <c r="E3230" t="str">
        <f>IF(VLOOKUP($A3230,Parts!$A:$AM,E$1,0)="X",V$2,"")</f>
        <v/>
      </c>
      <c r="F3230" t="str">
        <f>IF(VLOOKUP($A3230,Parts!$A:$AM,F$1,0)="X",W$2,"")</f>
        <v/>
      </c>
      <c r="G3230" t="str">
        <f>IF(VLOOKUP($A3230,Parts!$A:$AM,G$1,0)="X",X$2,"")</f>
        <v/>
      </c>
      <c r="H3230" t="str">
        <f>IF(VLOOKUP($A3230,Parts!$A:$AM,H$1,0)="X",Y$2,"")</f>
        <v/>
      </c>
      <c r="I3230" t="str">
        <f>IF(VLOOKUP($A3230,Parts!$A:$AM,I$1,0)="X",Z$2,"")</f>
        <v/>
      </c>
      <c r="J3230" t="str">
        <f>IF(VLOOKUP($A3230,Parts!$A:$AM,J$1,0)="X",AA$2,"")</f>
        <v/>
      </c>
      <c r="K3230" t="str">
        <f>IF(VLOOKUP($A3230,Parts!$A:$AM,K$1,0)="X",AB$2,"")</f>
        <v/>
      </c>
      <c r="L3230" t="str">
        <f>IF(VLOOKUP($A3230,Parts!$A:$AM,L$1,0)="X",AC$2,"")</f>
        <v/>
      </c>
      <c r="M3230" t="str">
        <f>IF(VLOOKUP($A3230,Parts!$A:$AM,M$1,0)="X",AD$2,"")</f>
        <v/>
      </c>
      <c r="N3230" t="str">
        <f>IF(VLOOKUP($A3230,Parts!$A:$AM,N$1,0)="X",AE$2,"")</f>
        <v/>
      </c>
      <c r="O3230" t="str">
        <f>IF(VLOOKUP($A3230,Parts!$A:$AM,O$1,0)="X",AF$2,"")</f>
        <v/>
      </c>
      <c r="P3230" t="str">
        <f t="shared" si="51"/>
        <v/>
      </c>
    </row>
    <row r="3231" spans="1:16" x14ac:dyDescent="0.25">
      <c r="A3231" t="str">
        <f>Table15[[#This Row],[Name]]</f>
        <v>RS-25C</v>
      </c>
      <c r="B3231" t="str">
        <f>IF(VLOOKUP($A3231,Parts!$A:$AM,B$1,0)="X",S$2,"")</f>
        <v/>
      </c>
      <c r="C3231" t="str">
        <f>IF(VLOOKUP($A3231,Parts!$A:$AM,C$1,0)="X",T$2,"")</f>
        <v/>
      </c>
      <c r="D3231" t="str">
        <f>IF(VLOOKUP($A3231,Parts!$A:$AM,D$1,0)="X",U$2,"")</f>
        <v/>
      </c>
      <c r="E3231" t="str">
        <f>IF(VLOOKUP($A3231,Parts!$A:$AM,E$1,0)="X",V$2,"")</f>
        <v/>
      </c>
      <c r="F3231" t="str">
        <f>IF(VLOOKUP($A3231,Parts!$A:$AM,F$1,0)="X",W$2,"")</f>
        <v/>
      </c>
      <c r="G3231" t="str">
        <f>IF(VLOOKUP($A3231,Parts!$A:$AM,G$1,0)="X",X$2,"")</f>
        <v/>
      </c>
      <c r="H3231" t="str">
        <f>IF(VLOOKUP($A3231,Parts!$A:$AM,H$1,0)="X",Y$2,"")</f>
        <v/>
      </c>
      <c r="I3231" t="str">
        <f>IF(VLOOKUP($A3231,Parts!$A:$AM,I$1,0)="X",Z$2,"")</f>
        <v/>
      </c>
      <c r="J3231" t="str">
        <f>IF(VLOOKUP($A3231,Parts!$A:$AM,J$1,0)="X",AA$2,"")</f>
        <v/>
      </c>
      <c r="K3231" t="str">
        <f>IF(VLOOKUP($A3231,Parts!$A:$AM,K$1,0)="X",AB$2,"")</f>
        <v/>
      </c>
      <c r="L3231" t="str">
        <f>IF(VLOOKUP($A3231,Parts!$A:$AM,L$1,0)="X",AC$2,"")</f>
        <v/>
      </c>
      <c r="M3231" t="str">
        <f>IF(VLOOKUP($A3231,Parts!$A:$AM,M$1,0)="X",AD$2,"")</f>
        <v/>
      </c>
      <c r="N3231" t="str">
        <f>IF(VLOOKUP($A3231,Parts!$A:$AM,N$1,0)="X",AE$2,"")</f>
        <v/>
      </c>
      <c r="O3231" t="str">
        <f>IF(VLOOKUP($A3231,Parts!$A:$AM,O$1,0)="X",AF$2,"")</f>
        <v/>
      </c>
      <c r="P3231" t="str">
        <f t="shared" si="51"/>
        <v/>
      </c>
    </row>
    <row r="3232" spans="1:16" x14ac:dyDescent="0.25">
      <c r="A3232" t="str">
        <f>Table15[[#This Row],[Name]]</f>
        <v>RS-25D-E</v>
      </c>
      <c r="B3232" t="str">
        <f>IF(VLOOKUP($A3232,Parts!$A:$AM,B$1,0)="X",S$2,"")</f>
        <v/>
      </c>
      <c r="C3232" t="str">
        <f>IF(VLOOKUP($A3232,Parts!$A:$AM,C$1,0)="X",T$2,"")</f>
        <v/>
      </c>
      <c r="D3232" t="str">
        <f>IF(VLOOKUP($A3232,Parts!$A:$AM,D$1,0)="X",U$2,"")</f>
        <v/>
      </c>
      <c r="E3232" t="str">
        <f>IF(VLOOKUP($A3232,Parts!$A:$AM,E$1,0)="X",V$2,"")</f>
        <v/>
      </c>
      <c r="F3232" t="str">
        <f>IF(VLOOKUP($A3232,Parts!$A:$AM,F$1,0)="X",W$2,"")</f>
        <v/>
      </c>
      <c r="G3232" t="str">
        <f>IF(VLOOKUP($A3232,Parts!$A:$AM,G$1,0)="X",X$2,"")</f>
        <v/>
      </c>
      <c r="H3232" t="str">
        <f>IF(VLOOKUP($A3232,Parts!$A:$AM,H$1,0)="X",Y$2,"")</f>
        <v/>
      </c>
      <c r="I3232" t="str">
        <f>IF(VLOOKUP($A3232,Parts!$A:$AM,I$1,0)="X",Z$2,"")</f>
        <v/>
      </c>
      <c r="J3232" t="str">
        <f>IF(VLOOKUP($A3232,Parts!$A:$AM,J$1,0)="X",AA$2,"")</f>
        <v/>
      </c>
      <c r="K3232" t="str">
        <f>IF(VLOOKUP($A3232,Parts!$A:$AM,K$1,0)="X",AB$2,"")</f>
        <v/>
      </c>
      <c r="L3232" t="str">
        <f>IF(VLOOKUP($A3232,Parts!$A:$AM,L$1,0)="X",AC$2,"")</f>
        <v/>
      </c>
      <c r="M3232" t="str">
        <f>IF(VLOOKUP($A3232,Parts!$A:$AM,M$1,0)="X",AD$2,"")</f>
        <v/>
      </c>
      <c r="N3232" t="str">
        <f>IF(VLOOKUP($A3232,Parts!$A:$AM,N$1,0)="X",AE$2,"")</f>
        <v/>
      </c>
      <c r="O3232" t="str">
        <f>IF(VLOOKUP($A3232,Parts!$A:$AM,O$1,0)="X",AF$2,"")</f>
        <v/>
      </c>
      <c r="P3232" t="str">
        <f t="shared" si="51"/>
        <v/>
      </c>
    </row>
    <row r="3233" spans="1:16" x14ac:dyDescent="0.25">
      <c r="A3233" t="str">
        <f>Table15[[#This Row],[Name]]</f>
        <v>Star-13B</v>
      </c>
      <c r="B3233" t="str">
        <f>IF(VLOOKUP($A3233,Parts!$A:$AM,B$1,0)="X",S$2,"")</f>
        <v/>
      </c>
      <c r="C3233" t="str">
        <f>IF(VLOOKUP($A3233,Parts!$A:$AM,C$1,0)="X",T$2,"")</f>
        <v/>
      </c>
      <c r="D3233" t="str">
        <f>IF(VLOOKUP($A3233,Parts!$A:$AM,D$1,0)="X",U$2,"")</f>
        <v/>
      </c>
      <c r="E3233" t="str">
        <f>IF(VLOOKUP($A3233,Parts!$A:$AM,E$1,0)="X",V$2,"")</f>
        <v/>
      </c>
      <c r="F3233" t="str">
        <f>IF(VLOOKUP($A3233,Parts!$A:$AM,F$1,0)="X",W$2,"")</f>
        <v/>
      </c>
      <c r="G3233" t="str">
        <f>IF(VLOOKUP($A3233,Parts!$A:$AM,G$1,0)="X",X$2,"")</f>
        <v/>
      </c>
      <c r="H3233" t="str">
        <f>IF(VLOOKUP($A3233,Parts!$A:$AM,H$1,0)="X",Y$2,"")</f>
        <v/>
      </c>
      <c r="I3233" t="str">
        <f>IF(VLOOKUP($A3233,Parts!$A:$AM,I$1,0)="X",Z$2,"")</f>
        <v/>
      </c>
      <c r="J3233" t="str">
        <f>IF(VLOOKUP($A3233,Parts!$A:$AM,J$1,0)="X",AA$2,"")</f>
        <v/>
      </c>
      <c r="K3233" t="str">
        <f>IF(VLOOKUP($A3233,Parts!$A:$AM,K$1,0)="X",AB$2,"")</f>
        <v/>
      </c>
      <c r="L3233" t="str">
        <f>IF(VLOOKUP($A3233,Parts!$A:$AM,L$1,0)="X",AC$2,"")</f>
        <v/>
      </c>
      <c r="M3233" t="str">
        <f>IF(VLOOKUP($A3233,Parts!$A:$AM,M$1,0)="X",AD$2,"")</f>
        <v/>
      </c>
      <c r="N3233" t="str">
        <f>IF(VLOOKUP($A3233,Parts!$A:$AM,N$1,0)="X",AE$2,"")</f>
        <v/>
      </c>
      <c r="O3233" t="str">
        <f>IF(VLOOKUP($A3233,Parts!$A:$AM,O$1,0)="X",AF$2,"")</f>
        <v/>
      </c>
      <c r="P3233" t="str">
        <f t="shared" si="51"/>
        <v/>
      </c>
    </row>
    <row r="3234" spans="1:16" x14ac:dyDescent="0.25">
      <c r="A3234" t="str">
        <f>Table15[[#This Row],[Name]]</f>
        <v>Star-15G</v>
      </c>
      <c r="B3234" t="str">
        <f>IF(VLOOKUP($A3234,Parts!$A:$AM,B$1,0)="X",S$2,"")</f>
        <v/>
      </c>
      <c r="C3234" t="str">
        <f>IF(VLOOKUP($A3234,Parts!$A:$AM,C$1,0)="X",T$2,"")</f>
        <v/>
      </c>
      <c r="D3234" t="str">
        <f>IF(VLOOKUP($A3234,Parts!$A:$AM,D$1,0)="X",U$2,"")</f>
        <v/>
      </c>
      <c r="E3234" t="str">
        <f>IF(VLOOKUP($A3234,Parts!$A:$AM,E$1,0)="X",V$2,"")</f>
        <v/>
      </c>
      <c r="F3234" t="str">
        <f>IF(VLOOKUP($A3234,Parts!$A:$AM,F$1,0)="X",W$2,"")</f>
        <v/>
      </c>
      <c r="G3234" t="str">
        <f>IF(VLOOKUP($A3234,Parts!$A:$AM,G$1,0)="X",X$2,"")</f>
        <v/>
      </c>
      <c r="H3234" t="str">
        <f>IF(VLOOKUP($A3234,Parts!$A:$AM,H$1,0)="X",Y$2,"")</f>
        <v/>
      </c>
      <c r="I3234" t="str">
        <f>IF(VLOOKUP($A3234,Parts!$A:$AM,I$1,0)="X",Z$2,"")</f>
        <v/>
      </c>
      <c r="J3234" t="str">
        <f>IF(VLOOKUP($A3234,Parts!$A:$AM,J$1,0)="X",AA$2,"")</f>
        <v/>
      </c>
      <c r="K3234" t="str">
        <f>IF(VLOOKUP($A3234,Parts!$A:$AM,K$1,0)="X",AB$2,"")</f>
        <v/>
      </c>
      <c r="L3234" t="str">
        <f>IF(VLOOKUP($A3234,Parts!$A:$AM,L$1,0)="X",AC$2,"")</f>
        <v/>
      </c>
      <c r="M3234" t="str">
        <f>IF(VLOOKUP($A3234,Parts!$A:$AM,M$1,0)="X",AD$2,"")</f>
        <v/>
      </c>
      <c r="N3234" t="str">
        <f>IF(VLOOKUP($A3234,Parts!$A:$AM,N$1,0)="X",AE$2,"")</f>
        <v/>
      </c>
      <c r="O3234" t="str">
        <f>IF(VLOOKUP($A3234,Parts!$A:$AM,O$1,0)="X",AF$2,"")</f>
        <v/>
      </c>
      <c r="P3234" t="str">
        <f t="shared" si="51"/>
        <v/>
      </c>
    </row>
    <row r="3235" spans="1:16" x14ac:dyDescent="0.25">
      <c r="A3235" t="str">
        <f>Table15[[#This Row],[Name]]</f>
        <v>STAR-17</v>
      </c>
      <c r="B3235" t="str">
        <f>IF(VLOOKUP($A3235,Parts!$A:$AM,B$1,0)="X",S$2,"")</f>
        <v/>
      </c>
      <c r="C3235" t="str">
        <f>IF(VLOOKUP($A3235,Parts!$A:$AM,C$1,0)="X",T$2,"")</f>
        <v/>
      </c>
      <c r="D3235" t="str">
        <f>IF(VLOOKUP($A3235,Parts!$A:$AM,D$1,0)="X",U$2,"")</f>
        <v/>
      </c>
      <c r="E3235" t="str">
        <f>IF(VLOOKUP($A3235,Parts!$A:$AM,E$1,0)="X",V$2,"")</f>
        <v/>
      </c>
      <c r="F3235" t="str">
        <f>IF(VLOOKUP($A3235,Parts!$A:$AM,F$1,0)="X",W$2,"")</f>
        <v/>
      </c>
      <c r="G3235" t="str">
        <f>IF(VLOOKUP($A3235,Parts!$A:$AM,G$1,0)="X",X$2,"")</f>
        <v/>
      </c>
      <c r="H3235" t="str">
        <f>IF(VLOOKUP($A3235,Parts!$A:$AM,H$1,0)="X",Y$2,"")</f>
        <v/>
      </c>
      <c r="I3235" t="str">
        <f>IF(VLOOKUP($A3235,Parts!$A:$AM,I$1,0)="X",Z$2,"")</f>
        <v/>
      </c>
      <c r="J3235" t="str">
        <f>IF(VLOOKUP($A3235,Parts!$A:$AM,J$1,0)="X",AA$2,"")</f>
        <v/>
      </c>
      <c r="K3235" t="str">
        <f>IF(VLOOKUP($A3235,Parts!$A:$AM,K$1,0)="X",AB$2,"")</f>
        <v/>
      </c>
      <c r="L3235" t="str">
        <f>IF(VLOOKUP($A3235,Parts!$A:$AM,L$1,0)="X",AC$2,"")</f>
        <v/>
      </c>
      <c r="M3235" t="str">
        <f>IF(VLOOKUP($A3235,Parts!$A:$AM,M$1,0)="X",AD$2,"")</f>
        <v/>
      </c>
      <c r="N3235" t="str">
        <f>IF(VLOOKUP($A3235,Parts!$A:$AM,N$1,0)="X",AE$2,"")</f>
        <v/>
      </c>
      <c r="O3235" t="str">
        <f>IF(VLOOKUP($A3235,Parts!$A:$AM,O$1,0)="X",AF$2,"")</f>
        <v/>
      </c>
      <c r="P3235" t="str">
        <f t="shared" si="51"/>
        <v/>
      </c>
    </row>
    <row r="3236" spans="1:16" x14ac:dyDescent="0.25">
      <c r="A3236" t="str">
        <f>Table15[[#This Row],[Name]]</f>
        <v>Star-17A</v>
      </c>
      <c r="B3236" t="str">
        <f>IF(VLOOKUP($A3236,Parts!$A:$AM,B$1,0)="X",S$2,"")</f>
        <v/>
      </c>
      <c r="C3236" t="str">
        <f>IF(VLOOKUP($A3236,Parts!$A:$AM,C$1,0)="X",T$2,"")</f>
        <v/>
      </c>
      <c r="D3236" t="str">
        <f>IF(VLOOKUP($A3236,Parts!$A:$AM,D$1,0)="X",U$2,"")</f>
        <v/>
      </c>
      <c r="E3236" t="str">
        <f>IF(VLOOKUP($A3236,Parts!$A:$AM,E$1,0)="X",V$2,"")</f>
        <v/>
      </c>
      <c r="F3236" t="str">
        <f>IF(VLOOKUP($A3236,Parts!$A:$AM,F$1,0)="X",W$2,"")</f>
        <v/>
      </c>
      <c r="G3236" t="str">
        <f>IF(VLOOKUP($A3236,Parts!$A:$AM,G$1,0)="X",X$2,"")</f>
        <v/>
      </c>
      <c r="H3236" t="str">
        <f>IF(VLOOKUP($A3236,Parts!$A:$AM,H$1,0)="X",Y$2,"")</f>
        <v/>
      </c>
      <c r="I3236" t="str">
        <f>IF(VLOOKUP($A3236,Parts!$A:$AM,I$1,0)="X",Z$2,"")</f>
        <v/>
      </c>
      <c r="J3236" t="str">
        <f>IF(VLOOKUP($A3236,Parts!$A:$AM,J$1,0)="X",AA$2,"")</f>
        <v/>
      </c>
      <c r="K3236" t="str">
        <f>IF(VLOOKUP($A3236,Parts!$A:$AM,K$1,0)="X",AB$2,"")</f>
        <v/>
      </c>
      <c r="L3236" t="str">
        <f>IF(VLOOKUP($A3236,Parts!$A:$AM,L$1,0)="X",AC$2,"")</f>
        <v/>
      </c>
      <c r="M3236" t="str">
        <f>IF(VLOOKUP($A3236,Parts!$A:$AM,M$1,0)="X",AD$2,"")</f>
        <v/>
      </c>
      <c r="N3236" t="str">
        <f>IF(VLOOKUP($A3236,Parts!$A:$AM,N$1,0)="X",AE$2,"")</f>
        <v/>
      </c>
      <c r="O3236" t="str">
        <f>IF(VLOOKUP($A3236,Parts!$A:$AM,O$1,0)="X",AF$2,"")</f>
        <v/>
      </c>
      <c r="P3236" t="str">
        <f t="shared" si="51"/>
        <v/>
      </c>
    </row>
    <row r="3237" spans="1:16" x14ac:dyDescent="0.25">
      <c r="A3237" t="str">
        <f>Table15[[#This Row],[Name]]</f>
        <v>Star-20</v>
      </c>
      <c r="B3237" t="str">
        <f>IF(VLOOKUP($A3237,Parts!$A:$AM,B$1,0)="X",S$2,"")</f>
        <v/>
      </c>
      <c r="C3237" t="str">
        <f>IF(VLOOKUP($A3237,Parts!$A:$AM,C$1,0)="X",T$2,"")</f>
        <v/>
      </c>
      <c r="D3237" t="str">
        <f>IF(VLOOKUP($A3237,Parts!$A:$AM,D$1,0)="X",U$2,"")</f>
        <v/>
      </c>
      <c r="E3237" t="str">
        <f>IF(VLOOKUP($A3237,Parts!$A:$AM,E$1,0)="X",V$2,"")</f>
        <v/>
      </c>
      <c r="F3237" t="str">
        <f>IF(VLOOKUP($A3237,Parts!$A:$AM,F$1,0)="X",W$2,"")</f>
        <v/>
      </c>
      <c r="G3237" t="str">
        <f>IF(VLOOKUP($A3237,Parts!$A:$AM,G$1,0)="X",X$2,"")</f>
        <v/>
      </c>
      <c r="H3237" t="str">
        <f>IF(VLOOKUP($A3237,Parts!$A:$AM,H$1,0)="X",Y$2,"")</f>
        <v/>
      </c>
      <c r="I3237" t="str">
        <f>IF(VLOOKUP($A3237,Parts!$A:$AM,I$1,0)="X",Z$2,"")</f>
        <v/>
      </c>
      <c r="J3237" t="str">
        <f>IF(VLOOKUP($A3237,Parts!$A:$AM,J$1,0)="X",AA$2,"")</f>
        <v/>
      </c>
      <c r="K3237" t="str">
        <f>IF(VLOOKUP($A3237,Parts!$A:$AM,K$1,0)="X",AB$2,"")</f>
        <v/>
      </c>
      <c r="L3237" t="str">
        <f>IF(VLOOKUP($A3237,Parts!$A:$AM,L$1,0)="X",AC$2,"")</f>
        <v/>
      </c>
      <c r="M3237" t="str">
        <f>IF(VLOOKUP($A3237,Parts!$A:$AM,M$1,0)="X",AD$2,"")</f>
        <v/>
      </c>
      <c r="N3237" t="str">
        <f>IF(VLOOKUP($A3237,Parts!$A:$AM,N$1,0)="X",AE$2,"")</f>
        <v/>
      </c>
      <c r="O3237" t="str">
        <f>IF(VLOOKUP($A3237,Parts!$A:$AM,O$1,0)="X",AF$2,"")</f>
        <v/>
      </c>
      <c r="P3237" t="str">
        <f t="shared" si="51"/>
        <v/>
      </c>
    </row>
    <row r="3238" spans="1:16" x14ac:dyDescent="0.25">
      <c r="A3238" t="str">
        <f>Table15[[#This Row],[Name]]</f>
        <v>Star-27</v>
      </c>
      <c r="B3238" t="str">
        <f>IF(VLOOKUP($A3238,Parts!$A:$AM,B$1,0)="X",S$2,"")</f>
        <v/>
      </c>
      <c r="C3238" t="str">
        <f>IF(VLOOKUP($A3238,Parts!$A:$AM,C$1,0)="X",T$2,"")</f>
        <v/>
      </c>
      <c r="D3238" t="str">
        <f>IF(VLOOKUP($A3238,Parts!$A:$AM,D$1,0)="X",U$2,"")</f>
        <v/>
      </c>
      <c r="E3238" t="str">
        <f>IF(VLOOKUP($A3238,Parts!$A:$AM,E$1,0)="X",V$2,"")</f>
        <v/>
      </c>
      <c r="F3238" t="str">
        <f>IF(VLOOKUP($A3238,Parts!$A:$AM,F$1,0)="X",W$2,"")</f>
        <v/>
      </c>
      <c r="G3238" t="str">
        <f>IF(VLOOKUP($A3238,Parts!$A:$AM,G$1,0)="X",X$2,"")</f>
        <v/>
      </c>
      <c r="H3238" t="str">
        <f>IF(VLOOKUP($A3238,Parts!$A:$AM,H$1,0)="X",Y$2,"")</f>
        <v/>
      </c>
      <c r="I3238" t="str">
        <f>IF(VLOOKUP($A3238,Parts!$A:$AM,I$1,0)="X",Z$2,"")</f>
        <v/>
      </c>
      <c r="J3238" t="str">
        <f>IF(VLOOKUP($A3238,Parts!$A:$AM,J$1,0)="X",AA$2,"")</f>
        <v/>
      </c>
      <c r="K3238" t="str">
        <f>IF(VLOOKUP($A3238,Parts!$A:$AM,K$1,0)="X",AB$2,"")</f>
        <v/>
      </c>
      <c r="L3238" t="str">
        <f>IF(VLOOKUP($A3238,Parts!$A:$AM,L$1,0)="X",AC$2,"")</f>
        <v/>
      </c>
      <c r="M3238" t="str">
        <f>IF(VLOOKUP($A3238,Parts!$A:$AM,M$1,0)="X",AD$2,"")</f>
        <v/>
      </c>
      <c r="N3238" t="str">
        <f>IF(VLOOKUP($A3238,Parts!$A:$AM,N$1,0)="X",AE$2,"")</f>
        <v/>
      </c>
      <c r="O3238" t="str">
        <f>IF(VLOOKUP($A3238,Parts!$A:$AM,O$1,0)="X",AF$2,"")</f>
        <v/>
      </c>
      <c r="P3238" t="str">
        <f t="shared" si="51"/>
        <v/>
      </c>
    </row>
    <row r="3239" spans="1:16" x14ac:dyDescent="0.25">
      <c r="A3239" t="str">
        <f>Table15[[#This Row],[Name]]</f>
        <v>Star-3</v>
      </c>
      <c r="B3239" t="str">
        <f>IF(VLOOKUP($A3239,Parts!$A:$AM,B$1,0)="X",S$2,"")</f>
        <v/>
      </c>
      <c r="C3239" t="str">
        <f>IF(VLOOKUP($A3239,Parts!$A:$AM,C$1,0)="X",T$2,"")</f>
        <v/>
      </c>
      <c r="D3239" t="str">
        <f>IF(VLOOKUP($A3239,Parts!$A:$AM,D$1,0)="X",U$2,"")</f>
        <v/>
      </c>
      <c r="E3239" t="str">
        <f>IF(VLOOKUP($A3239,Parts!$A:$AM,E$1,0)="X",V$2,"")</f>
        <v/>
      </c>
      <c r="F3239" t="str">
        <f>IF(VLOOKUP($A3239,Parts!$A:$AM,F$1,0)="X",W$2,"")</f>
        <v/>
      </c>
      <c r="G3239" t="str">
        <f>IF(VLOOKUP($A3239,Parts!$A:$AM,G$1,0)="X",X$2,"")</f>
        <v/>
      </c>
      <c r="H3239" t="str">
        <f>IF(VLOOKUP($A3239,Parts!$A:$AM,H$1,0)="X",Y$2,"")</f>
        <v/>
      </c>
      <c r="I3239" t="str">
        <f>IF(VLOOKUP($A3239,Parts!$A:$AM,I$1,0)="X",Z$2,"")</f>
        <v/>
      </c>
      <c r="J3239" t="str">
        <f>IF(VLOOKUP($A3239,Parts!$A:$AM,J$1,0)="X",AA$2,"")</f>
        <v/>
      </c>
      <c r="K3239" t="str">
        <f>IF(VLOOKUP($A3239,Parts!$A:$AM,K$1,0)="X",AB$2,"")</f>
        <v/>
      </c>
      <c r="L3239" t="str">
        <f>IF(VLOOKUP($A3239,Parts!$A:$AM,L$1,0)="X",AC$2,"")</f>
        <v/>
      </c>
      <c r="M3239" t="str">
        <f>IF(VLOOKUP($A3239,Parts!$A:$AM,M$1,0)="X",AD$2,"")</f>
        <v/>
      </c>
      <c r="N3239" t="str">
        <f>IF(VLOOKUP($A3239,Parts!$A:$AM,N$1,0)="X",AE$2,"")</f>
        <v/>
      </c>
      <c r="O3239" t="str">
        <f>IF(VLOOKUP($A3239,Parts!$A:$AM,O$1,0)="X",AF$2,"")</f>
        <v/>
      </c>
      <c r="P3239" t="str">
        <f t="shared" si="51"/>
        <v/>
      </c>
    </row>
    <row r="3240" spans="1:16" x14ac:dyDescent="0.25">
      <c r="A3240" t="str">
        <f>Table15[[#This Row],[Name]]</f>
        <v>Star-30BP</v>
      </c>
      <c r="B3240" t="str">
        <f>IF(VLOOKUP($A3240,Parts!$A:$AM,B$1,0)="X",S$2,"")</f>
        <v/>
      </c>
      <c r="C3240" t="str">
        <f>IF(VLOOKUP($A3240,Parts!$A:$AM,C$1,0)="X",T$2,"")</f>
        <v/>
      </c>
      <c r="D3240" t="str">
        <f>IF(VLOOKUP($A3240,Parts!$A:$AM,D$1,0)="X",U$2,"")</f>
        <v/>
      </c>
      <c r="E3240" t="str">
        <f>IF(VLOOKUP($A3240,Parts!$A:$AM,E$1,0)="X",V$2,"")</f>
        <v/>
      </c>
      <c r="F3240" t="str">
        <f>IF(VLOOKUP($A3240,Parts!$A:$AM,F$1,0)="X",W$2,"")</f>
        <v/>
      </c>
      <c r="G3240" t="str">
        <f>IF(VLOOKUP($A3240,Parts!$A:$AM,G$1,0)="X",X$2,"")</f>
        <v/>
      </c>
      <c r="H3240" t="str">
        <f>IF(VLOOKUP($A3240,Parts!$A:$AM,H$1,0)="X",Y$2,"")</f>
        <v/>
      </c>
      <c r="I3240" t="str">
        <f>IF(VLOOKUP($A3240,Parts!$A:$AM,I$1,0)="X",Z$2,"")</f>
        <v/>
      </c>
      <c r="J3240" t="str">
        <f>IF(VLOOKUP($A3240,Parts!$A:$AM,J$1,0)="X",AA$2,"")</f>
        <v/>
      </c>
      <c r="K3240" t="str">
        <f>IF(VLOOKUP($A3240,Parts!$A:$AM,K$1,0)="X",AB$2,"")</f>
        <v/>
      </c>
      <c r="L3240" t="str">
        <f>IF(VLOOKUP($A3240,Parts!$A:$AM,L$1,0)="X",AC$2,"")</f>
        <v/>
      </c>
      <c r="M3240" t="str">
        <f>IF(VLOOKUP($A3240,Parts!$A:$AM,M$1,0)="X",AD$2,"")</f>
        <v/>
      </c>
      <c r="N3240" t="str">
        <f>IF(VLOOKUP($A3240,Parts!$A:$AM,N$1,0)="X",AE$2,"")</f>
        <v/>
      </c>
      <c r="O3240" t="str">
        <f>IF(VLOOKUP($A3240,Parts!$A:$AM,O$1,0)="X",AF$2,"")</f>
        <v/>
      </c>
      <c r="P3240" t="str">
        <f t="shared" si="51"/>
        <v/>
      </c>
    </row>
    <row r="3241" spans="1:16" x14ac:dyDescent="0.25">
      <c r="A3241" t="str">
        <f>Table15[[#This Row],[Name]]</f>
        <v>Star-31</v>
      </c>
      <c r="B3241" t="str">
        <f>IF(VLOOKUP($A3241,Parts!$A:$AM,B$1,0)="X",S$2,"")</f>
        <v/>
      </c>
      <c r="C3241" t="str">
        <f>IF(VLOOKUP($A3241,Parts!$A:$AM,C$1,0)="X",T$2,"")</f>
        <v/>
      </c>
      <c r="D3241" t="str">
        <f>IF(VLOOKUP($A3241,Parts!$A:$AM,D$1,0)="X",U$2,"")</f>
        <v/>
      </c>
      <c r="E3241" t="str">
        <f>IF(VLOOKUP($A3241,Parts!$A:$AM,E$1,0)="X",V$2,"")</f>
        <v/>
      </c>
      <c r="F3241" t="str">
        <f>IF(VLOOKUP($A3241,Parts!$A:$AM,F$1,0)="X",W$2,"")</f>
        <v/>
      </c>
      <c r="G3241" t="str">
        <f>IF(VLOOKUP($A3241,Parts!$A:$AM,G$1,0)="X",X$2,"")</f>
        <v/>
      </c>
      <c r="H3241" t="str">
        <f>IF(VLOOKUP($A3241,Parts!$A:$AM,H$1,0)="X",Y$2,"")</f>
        <v/>
      </c>
      <c r="I3241" t="str">
        <f>IF(VLOOKUP($A3241,Parts!$A:$AM,I$1,0)="X",Z$2,"")</f>
        <v/>
      </c>
      <c r="J3241" t="str">
        <f>IF(VLOOKUP($A3241,Parts!$A:$AM,J$1,0)="X",AA$2,"")</f>
        <v/>
      </c>
      <c r="K3241" t="str">
        <f>IF(VLOOKUP($A3241,Parts!$A:$AM,K$1,0)="X",AB$2,"")</f>
        <v/>
      </c>
      <c r="L3241" t="str">
        <f>IF(VLOOKUP($A3241,Parts!$A:$AM,L$1,0)="X",AC$2,"")</f>
        <v/>
      </c>
      <c r="M3241" t="str">
        <f>IF(VLOOKUP($A3241,Parts!$A:$AM,M$1,0)="X",AD$2,"")</f>
        <v/>
      </c>
      <c r="N3241" t="str">
        <f>IF(VLOOKUP($A3241,Parts!$A:$AM,N$1,0)="X",AE$2,"")</f>
        <v/>
      </c>
      <c r="O3241" t="str">
        <f>IF(VLOOKUP($A3241,Parts!$A:$AM,O$1,0)="X",AF$2,"")</f>
        <v/>
      </c>
      <c r="P3241" t="str">
        <f t="shared" si="51"/>
        <v/>
      </c>
    </row>
    <row r="3242" spans="1:16" x14ac:dyDescent="0.25">
      <c r="A3242" t="str">
        <f>Table15[[#This Row],[Name]]</f>
        <v>neo_stardust</v>
      </c>
      <c r="B3242" t="str">
        <f>IF(VLOOKUP($A3242,Parts!$A:$AM,B$1,0)="X",S$2,"")</f>
        <v xml:space="preserve">    MODULE
    { name = ModuleTagAvionics }
</v>
      </c>
      <c r="C3242" t="str">
        <f>IF(VLOOKUP($A3242,Parts!$A:$AM,C$1,0)="X",T$2,"")</f>
        <v/>
      </c>
      <c r="D3242" t="str">
        <f>IF(VLOOKUP($A3242,Parts!$A:$AM,D$1,0)="X",U$2,"")</f>
        <v/>
      </c>
      <c r="E3242" t="str">
        <f>IF(VLOOKUP($A3242,Parts!$A:$AM,E$1,0)="X",V$2,"")</f>
        <v/>
      </c>
      <c r="F3242" t="str">
        <f>IF(VLOOKUP($A3242,Parts!$A:$AM,F$1,0)="X",W$2,"")</f>
        <v/>
      </c>
      <c r="G3242" t="str">
        <f>IF(VLOOKUP($A3242,Parts!$A:$AM,G$1,0)="X",X$2,"")</f>
        <v/>
      </c>
      <c r="H3242" t="str">
        <f>IF(VLOOKUP($A3242,Parts!$A:$AM,H$1,0)="X",Y$2,"")</f>
        <v/>
      </c>
      <c r="I3242" t="str">
        <f>IF(VLOOKUP($A3242,Parts!$A:$AM,I$1,0)="X",Z$2,"")</f>
        <v/>
      </c>
      <c r="J3242" t="str">
        <f>IF(VLOOKUP($A3242,Parts!$A:$AM,J$1,0)="X",AA$2,"")</f>
        <v/>
      </c>
      <c r="K3242" t="str">
        <f>IF(VLOOKUP($A3242,Parts!$A:$AM,K$1,0)="X",AB$2,"")</f>
        <v/>
      </c>
      <c r="L3242" t="str">
        <f>IF(VLOOKUP($A3242,Parts!$A:$AM,L$1,0)="X",AC$2,"")</f>
        <v/>
      </c>
      <c r="M3242" t="str">
        <f>IF(VLOOKUP($A3242,Parts!$A:$AM,M$1,0)="X",AD$2,"")</f>
        <v/>
      </c>
      <c r="N3242" t="str">
        <f>IF(VLOOKUP($A3242,Parts!$A:$AM,N$1,0)="X",AE$2,"")</f>
        <v/>
      </c>
      <c r="O3242" t="str">
        <f>IF(VLOOKUP($A3242,Parts!$A:$AM,O$1,0)="X",AF$2,"")</f>
        <v/>
      </c>
      <c r="P3242" t="str">
        <f t="shared" si="51"/>
        <v xml:space="preserve">    MODULE
    { name = ModuleTagAvionics }
</v>
      </c>
    </row>
    <row r="3243" spans="1:16" x14ac:dyDescent="0.25">
      <c r="A3243" t="str">
        <f>Table15[[#This Row],[Name]]</f>
        <v>neo_stardust_collector</v>
      </c>
      <c r="B3243" t="str">
        <f>IF(VLOOKUP($A3243,Parts!$A:$AM,B$1,0)="X",S$2,"")</f>
        <v/>
      </c>
      <c r="C3243" t="str">
        <f>IF(VLOOKUP($A3243,Parts!$A:$AM,C$1,0)="X",T$2,"")</f>
        <v/>
      </c>
      <c r="D3243" t="str">
        <f>IF(VLOOKUP($A3243,Parts!$A:$AM,D$1,0)="X",U$2,"")</f>
        <v/>
      </c>
      <c r="E3243" t="str">
        <f>IF(VLOOKUP($A3243,Parts!$A:$AM,E$1,0)="X",V$2,"")</f>
        <v/>
      </c>
      <c r="F3243" t="str">
        <f>IF(VLOOKUP($A3243,Parts!$A:$AM,F$1,0)="X",W$2,"")</f>
        <v/>
      </c>
      <c r="G3243" t="str">
        <f>IF(VLOOKUP($A3243,Parts!$A:$AM,G$1,0)="X",X$2,"")</f>
        <v/>
      </c>
      <c r="H3243" t="str">
        <f>IF(VLOOKUP($A3243,Parts!$A:$AM,H$1,0)="X",Y$2,"")</f>
        <v/>
      </c>
      <c r="I3243" t="str">
        <f>IF(VLOOKUP($A3243,Parts!$A:$AM,I$1,0)="X",Z$2,"")</f>
        <v/>
      </c>
      <c r="J3243" t="str">
        <f>IF(VLOOKUP($A3243,Parts!$A:$AM,J$1,0)="X",AA$2,"")</f>
        <v/>
      </c>
      <c r="K3243" t="str">
        <f>IF(VLOOKUP($A3243,Parts!$A:$AM,K$1,0)="X",AB$2,"")</f>
        <v/>
      </c>
      <c r="L3243" t="str">
        <f>IF(VLOOKUP($A3243,Parts!$A:$AM,L$1,0)="X",AC$2,"")</f>
        <v xml:space="preserve">    MODULE
    { name = ModuleTagReentry }
</v>
      </c>
      <c r="M3243" t="str">
        <f>IF(VLOOKUP($A3243,Parts!$A:$AM,M$1,0)="X",AD$2,"")</f>
        <v/>
      </c>
      <c r="N3243" t="str">
        <f>IF(VLOOKUP($A3243,Parts!$A:$AM,N$1,0)="X",AE$2,"")</f>
        <v/>
      </c>
      <c r="O3243" t="str">
        <f>IF(VLOOKUP($A3243,Parts!$A:$AM,O$1,0)="X",AF$2,"")</f>
        <v/>
      </c>
      <c r="P3243" t="str">
        <f t="shared" si="51"/>
        <v xml:space="preserve">    MODULE
    { name = ModuleTagReentry }
</v>
      </c>
    </row>
    <row r="3244" spans="1:16" x14ac:dyDescent="0.25">
      <c r="A3244" t="str">
        <f>Table15[[#This Row],[Name]]</f>
        <v>neo_stardust_para</v>
      </c>
      <c r="B3244" t="str">
        <f>IF(VLOOKUP($A3244,Parts!$A:$AM,B$1,0)="X",S$2,"")</f>
        <v/>
      </c>
      <c r="C3244" t="str">
        <f>IF(VLOOKUP($A3244,Parts!$A:$AM,C$1,0)="X",T$2,"")</f>
        <v/>
      </c>
      <c r="D3244" t="str">
        <f>IF(VLOOKUP($A3244,Parts!$A:$AM,D$1,0)="X",U$2,"")</f>
        <v/>
      </c>
      <c r="E3244" t="str">
        <f>IF(VLOOKUP($A3244,Parts!$A:$AM,E$1,0)="X",V$2,"")</f>
        <v/>
      </c>
      <c r="F3244" t="str">
        <f>IF(VLOOKUP($A3244,Parts!$A:$AM,F$1,0)="X",W$2,"")</f>
        <v/>
      </c>
      <c r="G3244" t="str">
        <f>IF(VLOOKUP($A3244,Parts!$A:$AM,G$1,0)="X",X$2,"")</f>
        <v/>
      </c>
      <c r="H3244" t="str">
        <f>IF(VLOOKUP($A3244,Parts!$A:$AM,H$1,0)="X",Y$2,"")</f>
        <v/>
      </c>
      <c r="I3244" t="str">
        <f>IF(VLOOKUP($A3244,Parts!$A:$AM,I$1,0)="X",Z$2,"")</f>
        <v/>
      </c>
      <c r="J3244" t="str">
        <f>IF(VLOOKUP($A3244,Parts!$A:$AM,J$1,0)="X",AA$2,"")</f>
        <v/>
      </c>
      <c r="K3244" t="str">
        <f>IF(VLOOKUP($A3244,Parts!$A:$AM,K$1,0)="X",AB$2,"")</f>
        <v/>
      </c>
      <c r="L3244" t="str">
        <f>IF(VLOOKUP($A3244,Parts!$A:$AM,L$1,0)="X",AC$2,"")</f>
        <v/>
      </c>
      <c r="M3244" t="str">
        <f>IF(VLOOKUP($A3244,Parts!$A:$AM,M$1,0)="X",AD$2,"")</f>
        <v/>
      </c>
      <c r="N3244" t="str">
        <f>IF(VLOOKUP($A3244,Parts!$A:$AM,N$1,0)="X",AE$2,"")</f>
        <v/>
      </c>
      <c r="O3244" t="str">
        <f>IF(VLOOKUP($A3244,Parts!$A:$AM,O$1,0)="X",AF$2,"")</f>
        <v/>
      </c>
      <c r="P3244" t="str">
        <f t="shared" si="51"/>
        <v/>
      </c>
    </row>
    <row r="3245" spans="1:16" x14ac:dyDescent="0.25">
      <c r="A3245" t="str">
        <f>Table15[[#This Row],[Name]]</f>
        <v>SXTMTVGirderOpenSmall</v>
      </c>
      <c r="B3245" t="str">
        <f>IF(VLOOKUP($A3245,Parts!$A:$AM,B$1,0)="X",S$2,"")</f>
        <v/>
      </c>
      <c r="C3245" t="str">
        <f>IF(VLOOKUP($A3245,Parts!$A:$AM,C$1,0)="X",T$2,"")</f>
        <v/>
      </c>
      <c r="D3245" t="str">
        <f>IF(VLOOKUP($A3245,Parts!$A:$AM,D$1,0)="X",U$2,"")</f>
        <v/>
      </c>
      <c r="E3245" t="str">
        <f>IF(VLOOKUP($A3245,Parts!$A:$AM,E$1,0)="X",V$2,"")</f>
        <v/>
      </c>
      <c r="F3245" t="str">
        <f>IF(VLOOKUP($A3245,Parts!$A:$AM,F$1,0)="X",W$2,"")</f>
        <v/>
      </c>
      <c r="G3245" t="str">
        <f>IF(VLOOKUP($A3245,Parts!$A:$AM,G$1,0)="X",X$2,"")</f>
        <v/>
      </c>
      <c r="H3245" t="str">
        <f>IF(VLOOKUP($A3245,Parts!$A:$AM,H$1,0)="X",Y$2,"")</f>
        <v/>
      </c>
      <c r="I3245" t="str">
        <f>IF(VLOOKUP($A3245,Parts!$A:$AM,I$1,0)="X",Z$2,"")</f>
        <v/>
      </c>
      <c r="J3245" t="str">
        <f>IF(VLOOKUP($A3245,Parts!$A:$AM,J$1,0)="X",AA$2,"")</f>
        <v/>
      </c>
      <c r="K3245" t="str">
        <f>IF(VLOOKUP($A3245,Parts!$A:$AM,K$1,0)="X",AB$2,"")</f>
        <v/>
      </c>
      <c r="L3245" t="str">
        <f>IF(VLOOKUP($A3245,Parts!$A:$AM,L$1,0)="X",AC$2,"")</f>
        <v/>
      </c>
      <c r="M3245" t="str">
        <f>IF(VLOOKUP($A3245,Parts!$A:$AM,M$1,0)="X",AD$2,"")</f>
        <v/>
      </c>
      <c r="N3245" t="str">
        <f>IF(VLOOKUP($A3245,Parts!$A:$AM,N$1,0)="X",AE$2,"")</f>
        <v/>
      </c>
      <c r="O3245" t="str">
        <f>IF(VLOOKUP($A3245,Parts!$A:$AM,O$1,0)="X",AF$2,"")</f>
        <v/>
      </c>
      <c r="P3245" t="str">
        <f t="shared" si="51"/>
        <v/>
      </c>
    </row>
    <row r="3246" spans="1:16" x14ac:dyDescent="0.25">
      <c r="A3246" t="str">
        <f>Table15[[#This Row],[Name]]</f>
        <v>FASASolarLarge</v>
      </c>
      <c r="B3246" t="str">
        <f>IF(VLOOKUP($A3246,Parts!$A:$AM,B$1,0)="X",S$2,"")</f>
        <v/>
      </c>
      <c r="C3246" t="str">
        <f>IF(VLOOKUP($A3246,Parts!$A:$AM,C$1,0)="X",T$2,"")</f>
        <v/>
      </c>
      <c r="D3246" t="str">
        <f>IF(VLOOKUP($A3246,Parts!$A:$AM,D$1,0)="X",U$2,"")</f>
        <v/>
      </c>
      <c r="E3246" t="str">
        <f>IF(VLOOKUP($A3246,Parts!$A:$AM,E$1,0)="X",V$2,"")</f>
        <v/>
      </c>
      <c r="F3246" t="str">
        <f>IF(VLOOKUP($A3246,Parts!$A:$AM,F$1,0)="X",W$2,"")</f>
        <v/>
      </c>
      <c r="G3246" t="str">
        <f>IF(VLOOKUP($A3246,Parts!$A:$AM,G$1,0)="X",X$2,"")</f>
        <v/>
      </c>
      <c r="H3246" t="str">
        <f>IF(VLOOKUP($A3246,Parts!$A:$AM,H$1,0)="X",Y$2,"")</f>
        <v/>
      </c>
      <c r="I3246" t="str">
        <f>IF(VLOOKUP($A3246,Parts!$A:$AM,I$1,0)="X",Z$2,"")</f>
        <v/>
      </c>
      <c r="J3246" t="str">
        <f>IF(VLOOKUP($A3246,Parts!$A:$AM,J$1,0)="X",AA$2,"")</f>
        <v/>
      </c>
      <c r="K3246" t="str">
        <f>IF(VLOOKUP($A3246,Parts!$A:$AM,K$1,0)="X",AB$2,"")</f>
        <v/>
      </c>
      <c r="L3246" t="str">
        <f>IF(VLOOKUP($A3246,Parts!$A:$AM,L$1,0)="X",AC$2,"")</f>
        <v/>
      </c>
      <c r="M3246" t="str">
        <f>IF(VLOOKUP($A3246,Parts!$A:$AM,M$1,0)="X",AD$2,"")</f>
        <v/>
      </c>
      <c r="N3246" t="str">
        <f>IF(VLOOKUP($A3246,Parts!$A:$AM,N$1,0)="X",AE$2,"")</f>
        <v/>
      </c>
      <c r="O3246" t="str">
        <f>IF(VLOOKUP($A3246,Parts!$A:$AM,O$1,0)="X",AF$2,"")</f>
        <v/>
      </c>
      <c r="P3246" t="str">
        <f t="shared" si="51"/>
        <v/>
      </c>
    </row>
    <row r="3247" spans="1:16" x14ac:dyDescent="0.25">
      <c r="A3247" t="str">
        <f>Table15[[#This Row],[Name]]</f>
        <v>FASASolarMed</v>
      </c>
      <c r="B3247" t="str">
        <f>IF(VLOOKUP($A3247,Parts!$A:$AM,B$1,0)="X",S$2,"")</f>
        <v/>
      </c>
      <c r="C3247" t="str">
        <f>IF(VLOOKUP($A3247,Parts!$A:$AM,C$1,0)="X",T$2,"")</f>
        <v/>
      </c>
      <c r="D3247" t="str">
        <f>IF(VLOOKUP($A3247,Parts!$A:$AM,D$1,0)="X",U$2,"")</f>
        <v/>
      </c>
      <c r="E3247" t="str">
        <f>IF(VLOOKUP($A3247,Parts!$A:$AM,E$1,0)="X",V$2,"")</f>
        <v/>
      </c>
      <c r="F3247" t="str">
        <f>IF(VLOOKUP($A3247,Parts!$A:$AM,F$1,0)="X",W$2,"")</f>
        <v/>
      </c>
      <c r="G3247" t="str">
        <f>IF(VLOOKUP($A3247,Parts!$A:$AM,G$1,0)="X",X$2,"")</f>
        <v/>
      </c>
      <c r="H3247" t="str">
        <f>IF(VLOOKUP($A3247,Parts!$A:$AM,H$1,0)="X",Y$2,"")</f>
        <v/>
      </c>
      <c r="I3247" t="str">
        <f>IF(VLOOKUP($A3247,Parts!$A:$AM,I$1,0)="X",Z$2,"")</f>
        <v/>
      </c>
      <c r="J3247" t="str">
        <f>IF(VLOOKUP($A3247,Parts!$A:$AM,J$1,0)="X",AA$2,"")</f>
        <v/>
      </c>
      <c r="K3247" t="str">
        <f>IF(VLOOKUP($A3247,Parts!$A:$AM,K$1,0)="X",AB$2,"")</f>
        <v/>
      </c>
      <c r="L3247" t="str">
        <f>IF(VLOOKUP($A3247,Parts!$A:$AM,L$1,0)="X",AC$2,"")</f>
        <v/>
      </c>
      <c r="M3247" t="str">
        <f>IF(VLOOKUP($A3247,Parts!$A:$AM,M$1,0)="X",AD$2,"")</f>
        <v/>
      </c>
      <c r="N3247" t="str">
        <f>IF(VLOOKUP($A3247,Parts!$A:$AM,N$1,0)="X",AE$2,"")</f>
        <v/>
      </c>
      <c r="O3247" t="str">
        <f>IF(VLOOKUP($A3247,Parts!$A:$AM,O$1,0)="X",AF$2,"")</f>
        <v/>
      </c>
      <c r="P3247" t="str">
        <f t="shared" si="51"/>
        <v/>
      </c>
    </row>
    <row r="3248" spans="1:16" x14ac:dyDescent="0.25">
      <c r="A3248" t="str">
        <f>Table15[[#This Row],[Name]]</f>
        <v>FASA_Mercury_LFEng</v>
      </c>
      <c r="B3248" t="str">
        <f>IF(VLOOKUP($A3248,Parts!$A:$AM,B$1,0)="X",S$2,"")</f>
        <v/>
      </c>
      <c r="C3248" t="str">
        <f>IF(VLOOKUP($A3248,Parts!$A:$AM,C$1,0)="X",T$2,"")</f>
        <v/>
      </c>
      <c r="D3248" t="str">
        <f>IF(VLOOKUP($A3248,Parts!$A:$AM,D$1,0)="X",U$2,"")</f>
        <v/>
      </c>
      <c r="E3248" t="str">
        <f>IF(VLOOKUP($A3248,Parts!$A:$AM,E$1,0)="X",V$2,"")</f>
        <v xml:space="preserve">    MODULE
    { name = ModuleTagEngineLiquidPF }
</v>
      </c>
      <c r="F3248" t="str">
        <f>IF(VLOOKUP($A3248,Parts!$A:$AM,F$1,0)="X",W$2,"")</f>
        <v/>
      </c>
      <c r="G3248" t="str">
        <f>IF(VLOOKUP($A3248,Parts!$A:$AM,G$1,0)="X",X$2,"")</f>
        <v/>
      </c>
      <c r="H3248" t="str">
        <f>IF(VLOOKUP($A3248,Parts!$A:$AM,H$1,0)="X",Y$2,"")</f>
        <v/>
      </c>
      <c r="I3248" t="str">
        <f>IF(VLOOKUP($A3248,Parts!$A:$AM,I$1,0)="X",Z$2,"")</f>
        <v/>
      </c>
      <c r="J3248" t="str">
        <f>IF(VLOOKUP($A3248,Parts!$A:$AM,J$1,0)="X",AA$2,"")</f>
        <v/>
      </c>
      <c r="K3248" t="str">
        <f>IF(VLOOKUP($A3248,Parts!$A:$AM,K$1,0)="X",AB$2,"")</f>
        <v/>
      </c>
      <c r="L3248" t="str">
        <f>IF(VLOOKUP($A3248,Parts!$A:$AM,L$1,0)="X",AC$2,"")</f>
        <v/>
      </c>
      <c r="M3248" t="str">
        <f>IF(VLOOKUP($A3248,Parts!$A:$AM,M$1,0)="X",AD$2,"")</f>
        <v/>
      </c>
      <c r="N3248" t="str">
        <f>IF(VLOOKUP($A3248,Parts!$A:$AM,N$1,0)="X",AE$2,"")</f>
        <v/>
      </c>
      <c r="O3248" t="str">
        <f>IF(VLOOKUP($A3248,Parts!$A:$AM,O$1,0)="X",AF$2,"")</f>
        <v/>
      </c>
      <c r="P3248" t="str">
        <f t="shared" si="51"/>
        <v xml:space="preserve">    MODULE
    { name = ModuleTagEngineLiquidPF }
</v>
      </c>
    </row>
    <row r="3249" spans="1:16" x14ac:dyDescent="0.25">
      <c r="A3249" t="str">
        <f>Table15[[#This Row],[Name]]</f>
        <v>RadialMonoMini</v>
      </c>
      <c r="B3249" t="str">
        <f>IF(VLOOKUP($A3249,Parts!$A:$AM,B$1,0)="X",S$2,"")</f>
        <v/>
      </c>
      <c r="C3249" t="str">
        <f>IF(VLOOKUP($A3249,Parts!$A:$AM,C$1,0)="X",T$2,"")</f>
        <v/>
      </c>
      <c r="D3249" t="str">
        <f>IF(VLOOKUP($A3249,Parts!$A:$AM,D$1,0)="X",U$2,"")</f>
        <v/>
      </c>
      <c r="E3249" t="str">
        <f>IF(VLOOKUP($A3249,Parts!$A:$AM,E$1,0)="X",V$2,"")</f>
        <v/>
      </c>
      <c r="F3249" t="str">
        <f>IF(VLOOKUP($A3249,Parts!$A:$AM,F$1,0)="X",W$2,"")</f>
        <v/>
      </c>
      <c r="G3249" t="str">
        <f>IF(VLOOKUP($A3249,Parts!$A:$AM,G$1,0)="X",X$2,"")</f>
        <v/>
      </c>
      <c r="H3249" t="str">
        <f>IF(VLOOKUP($A3249,Parts!$A:$AM,H$1,0)="X",Y$2,"")</f>
        <v/>
      </c>
      <c r="I3249" t="str">
        <f>IF(VLOOKUP($A3249,Parts!$A:$AM,I$1,0)="X",Z$2,"")</f>
        <v/>
      </c>
      <c r="J3249" t="str">
        <f>IF(VLOOKUP($A3249,Parts!$A:$AM,J$1,0)="X",AA$2,"")</f>
        <v/>
      </c>
      <c r="K3249" t="str">
        <f>IF(VLOOKUP($A3249,Parts!$A:$AM,K$1,0)="X",AB$2,"")</f>
        <v/>
      </c>
      <c r="L3249" t="str">
        <f>IF(VLOOKUP($A3249,Parts!$A:$AM,L$1,0)="X",AC$2,"")</f>
        <v/>
      </c>
      <c r="M3249" t="str">
        <f>IF(VLOOKUP($A3249,Parts!$A:$AM,M$1,0)="X",AD$2,"")</f>
        <v/>
      </c>
      <c r="N3249" t="str">
        <f>IF(VLOOKUP($A3249,Parts!$A:$AM,N$1,0)="X",AE$2,"")</f>
        <v/>
      </c>
      <c r="O3249" t="str">
        <f>IF(VLOOKUP($A3249,Parts!$A:$AM,O$1,0)="X",AF$2,"")</f>
        <v/>
      </c>
      <c r="P3249" t="str">
        <f t="shared" si="51"/>
        <v/>
      </c>
    </row>
    <row r="3250" spans="1:16" x14ac:dyDescent="0.25">
      <c r="A3250" t="str">
        <f>Table15[[#This Row],[Name]]</f>
        <v>RLA_tiny_mptank_rad</v>
      </c>
      <c r="B3250" t="str">
        <f>IF(VLOOKUP($A3250,Parts!$A:$AM,B$1,0)="X",S$2,"")</f>
        <v/>
      </c>
      <c r="C3250" t="str">
        <f>IF(VLOOKUP($A3250,Parts!$A:$AM,C$1,0)="X",T$2,"")</f>
        <v/>
      </c>
      <c r="D3250" t="str">
        <f>IF(VLOOKUP($A3250,Parts!$A:$AM,D$1,0)="X",U$2,"")</f>
        <v/>
      </c>
      <c r="E3250" t="str">
        <f>IF(VLOOKUP($A3250,Parts!$A:$AM,E$1,0)="X",V$2,"")</f>
        <v/>
      </c>
      <c r="F3250" t="str">
        <f>IF(VLOOKUP($A3250,Parts!$A:$AM,F$1,0)="X",W$2,"")</f>
        <v/>
      </c>
      <c r="G3250" t="str">
        <f>IF(VLOOKUP($A3250,Parts!$A:$AM,G$1,0)="X",X$2,"")</f>
        <v/>
      </c>
      <c r="H3250" t="str">
        <f>IF(VLOOKUP($A3250,Parts!$A:$AM,H$1,0)="X",Y$2,"")</f>
        <v/>
      </c>
      <c r="I3250" t="str">
        <f>IF(VLOOKUP($A3250,Parts!$A:$AM,I$1,0)="X",Z$2,"")</f>
        <v/>
      </c>
      <c r="J3250" t="str">
        <f>IF(VLOOKUP($A3250,Parts!$A:$AM,J$1,0)="X",AA$2,"")</f>
        <v/>
      </c>
      <c r="K3250" t="str">
        <f>IF(VLOOKUP($A3250,Parts!$A:$AM,K$1,0)="X",AB$2,"")</f>
        <v/>
      </c>
      <c r="L3250" t="str">
        <f>IF(VLOOKUP($A3250,Parts!$A:$AM,L$1,0)="X",AC$2,"")</f>
        <v/>
      </c>
      <c r="M3250" t="str">
        <f>IF(VLOOKUP($A3250,Parts!$A:$AM,M$1,0)="X",AD$2,"")</f>
        <v/>
      </c>
      <c r="N3250" t="str">
        <f>IF(VLOOKUP($A3250,Parts!$A:$AM,N$1,0)="X",AE$2,"")</f>
        <v/>
      </c>
      <c r="O3250" t="str">
        <f>IF(VLOOKUP($A3250,Parts!$A:$AM,O$1,0)="X",AF$2,"")</f>
        <v/>
      </c>
      <c r="P3250" t="str">
        <f t="shared" si="51"/>
        <v/>
      </c>
    </row>
    <row r="3251" spans="1:16" x14ac:dyDescent="0.25">
      <c r="A3251" t="str">
        <f>Table15[[#This Row],[Name]]</f>
        <v>rcsTankRadialLong</v>
      </c>
      <c r="B3251" t="str">
        <f>IF(VLOOKUP($A3251,Parts!$A:$AM,B$1,0)="X",S$2,"")</f>
        <v/>
      </c>
      <c r="C3251" t="str">
        <f>IF(VLOOKUP($A3251,Parts!$A:$AM,C$1,0)="X",T$2,"")</f>
        <v/>
      </c>
      <c r="D3251" t="str">
        <f>IF(VLOOKUP($A3251,Parts!$A:$AM,D$1,0)="X",U$2,"")</f>
        <v/>
      </c>
      <c r="E3251" t="str">
        <f>IF(VLOOKUP($A3251,Parts!$A:$AM,E$1,0)="X",V$2,"")</f>
        <v/>
      </c>
      <c r="F3251" t="str">
        <f>IF(VLOOKUP($A3251,Parts!$A:$AM,F$1,0)="X",W$2,"")</f>
        <v/>
      </c>
      <c r="G3251" t="str">
        <f>IF(VLOOKUP($A3251,Parts!$A:$AM,G$1,0)="X",X$2,"")</f>
        <v/>
      </c>
      <c r="H3251" t="str">
        <f>IF(VLOOKUP($A3251,Parts!$A:$AM,H$1,0)="X",Y$2,"")</f>
        <v/>
      </c>
      <c r="I3251" t="str">
        <f>IF(VLOOKUP($A3251,Parts!$A:$AM,I$1,0)="X",Z$2,"")</f>
        <v/>
      </c>
      <c r="J3251" t="str">
        <f>IF(VLOOKUP($A3251,Parts!$A:$AM,J$1,0)="X",AA$2,"")</f>
        <v/>
      </c>
      <c r="K3251" t="str">
        <f>IF(VLOOKUP($A3251,Parts!$A:$AM,K$1,0)="X",AB$2,"")</f>
        <v/>
      </c>
      <c r="L3251" t="str">
        <f>IF(VLOOKUP($A3251,Parts!$A:$AM,L$1,0)="X",AC$2,"")</f>
        <v/>
      </c>
      <c r="M3251" t="str">
        <f>IF(VLOOKUP($A3251,Parts!$A:$AM,M$1,0)="X",AD$2,"")</f>
        <v/>
      </c>
      <c r="N3251" t="str">
        <f>IF(VLOOKUP($A3251,Parts!$A:$AM,N$1,0)="X",AE$2,"")</f>
        <v/>
      </c>
      <c r="O3251" t="str">
        <f>IF(VLOOKUP($A3251,Parts!$A:$AM,O$1,0)="X",AF$2,"")</f>
        <v/>
      </c>
      <c r="P3251" t="str">
        <f t="shared" si="51"/>
        <v/>
      </c>
    </row>
    <row r="3252" spans="1:16" x14ac:dyDescent="0.25">
      <c r="A3252" t="str">
        <f>Table15[[#This Row],[Name]]</f>
        <v>radialRCSTank</v>
      </c>
      <c r="B3252" t="str">
        <f>IF(VLOOKUP($A3252,Parts!$A:$AM,B$1,0)="X",S$2,"")</f>
        <v/>
      </c>
      <c r="C3252" t="str">
        <f>IF(VLOOKUP($A3252,Parts!$A:$AM,C$1,0)="X",T$2,"")</f>
        <v/>
      </c>
      <c r="D3252" t="str">
        <f>IF(VLOOKUP($A3252,Parts!$A:$AM,D$1,0)="X",U$2,"")</f>
        <v/>
      </c>
      <c r="E3252" t="str">
        <f>IF(VLOOKUP($A3252,Parts!$A:$AM,E$1,0)="X",V$2,"")</f>
        <v/>
      </c>
      <c r="F3252" t="str">
        <f>IF(VLOOKUP($A3252,Parts!$A:$AM,F$1,0)="X",W$2,"")</f>
        <v/>
      </c>
      <c r="G3252" t="str">
        <f>IF(VLOOKUP($A3252,Parts!$A:$AM,G$1,0)="X",X$2,"")</f>
        <v/>
      </c>
      <c r="H3252" t="str">
        <f>IF(VLOOKUP($A3252,Parts!$A:$AM,H$1,0)="X",Y$2,"")</f>
        <v/>
      </c>
      <c r="I3252" t="str">
        <f>IF(VLOOKUP($A3252,Parts!$A:$AM,I$1,0)="X",Z$2,"")</f>
        <v/>
      </c>
      <c r="J3252" t="str">
        <f>IF(VLOOKUP($A3252,Parts!$A:$AM,J$1,0)="X",AA$2,"")</f>
        <v/>
      </c>
      <c r="K3252" t="str">
        <f>IF(VLOOKUP($A3252,Parts!$A:$AM,K$1,0)="X",AB$2,"")</f>
        <v/>
      </c>
      <c r="L3252" t="str">
        <f>IF(VLOOKUP($A3252,Parts!$A:$AM,L$1,0)="X",AC$2,"")</f>
        <v/>
      </c>
      <c r="M3252" t="str">
        <f>IF(VLOOKUP($A3252,Parts!$A:$AM,M$1,0)="X",AD$2,"")</f>
        <v/>
      </c>
      <c r="N3252" t="str">
        <f>IF(VLOOKUP($A3252,Parts!$A:$AM,N$1,0)="X",AE$2,"")</f>
        <v/>
      </c>
      <c r="O3252" t="str">
        <f>IF(VLOOKUP($A3252,Parts!$A:$AM,O$1,0)="X",AF$2,"")</f>
        <v/>
      </c>
      <c r="P3252" t="str">
        <f t="shared" si="51"/>
        <v/>
      </c>
    </row>
    <row r="3253" spans="1:16" x14ac:dyDescent="0.25">
      <c r="A3253" t="str">
        <f>Table15[[#This Row],[Name]]</f>
        <v>RadialLFLong</v>
      </c>
      <c r="B3253" t="str">
        <f>IF(VLOOKUP($A3253,Parts!$A:$AM,B$1,0)="X",S$2,"")</f>
        <v/>
      </c>
      <c r="C3253" t="str">
        <f>IF(VLOOKUP($A3253,Parts!$A:$AM,C$1,0)="X",T$2,"")</f>
        <v/>
      </c>
      <c r="D3253" t="str">
        <f>IF(VLOOKUP($A3253,Parts!$A:$AM,D$1,0)="X",U$2,"")</f>
        <v/>
      </c>
      <c r="E3253" t="str">
        <f>IF(VLOOKUP($A3253,Parts!$A:$AM,E$1,0)="X",V$2,"")</f>
        <v/>
      </c>
      <c r="F3253" t="str">
        <f>IF(VLOOKUP($A3253,Parts!$A:$AM,F$1,0)="X",W$2,"")</f>
        <v/>
      </c>
      <c r="G3253" t="str">
        <f>IF(VLOOKUP($A3253,Parts!$A:$AM,G$1,0)="X",X$2,"")</f>
        <v/>
      </c>
      <c r="H3253" t="str">
        <f>IF(VLOOKUP($A3253,Parts!$A:$AM,H$1,0)="X",Y$2,"")</f>
        <v/>
      </c>
      <c r="I3253" t="str">
        <f>IF(VLOOKUP($A3253,Parts!$A:$AM,I$1,0)="X",Z$2,"")</f>
        <v/>
      </c>
      <c r="J3253" t="str">
        <f>IF(VLOOKUP($A3253,Parts!$A:$AM,J$1,0)="X",AA$2,"")</f>
        <v/>
      </c>
      <c r="K3253" t="str">
        <f>IF(VLOOKUP($A3253,Parts!$A:$AM,K$1,0)="X",AB$2,"")</f>
        <v/>
      </c>
      <c r="L3253" t="str">
        <f>IF(VLOOKUP($A3253,Parts!$A:$AM,L$1,0)="X",AC$2,"")</f>
        <v/>
      </c>
      <c r="M3253" t="str">
        <f>IF(VLOOKUP($A3253,Parts!$A:$AM,M$1,0)="X",AD$2,"")</f>
        <v/>
      </c>
      <c r="N3253" t="str">
        <f>IF(VLOOKUP($A3253,Parts!$A:$AM,N$1,0)="X",AE$2,"")</f>
        <v/>
      </c>
      <c r="O3253" t="str">
        <f>IF(VLOOKUP($A3253,Parts!$A:$AM,O$1,0)="X",AF$2,"")</f>
        <v/>
      </c>
      <c r="P3253" t="str">
        <f t="shared" si="51"/>
        <v/>
      </c>
    </row>
    <row r="3254" spans="1:16" x14ac:dyDescent="0.25">
      <c r="A3254" t="str">
        <f>Table15[[#This Row],[Name]]</f>
        <v>RadialLFOLong</v>
      </c>
      <c r="B3254" t="str">
        <f>IF(VLOOKUP($A3254,Parts!$A:$AM,B$1,0)="X",S$2,"")</f>
        <v/>
      </c>
      <c r="C3254" t="str">
        <f>IF(VLOOKUP($A3254,Parts!$A:$AM,C$1,0)="X",T$2,"")</f>
        <v/>
      </c>
      <c r="D3254" t="str">
        <f>IF(VLOOKUP($A3254,Parts!$A:$AM,D$1,0)="X",U$2,"")</f>
        <v/>
      </c>
      <c r="E3254" t="str">
        <f>IF(VLOOKUP($A3254,Parts!$A:$AM,E$1,0)="X",V$2,"")</f>
        <v/>
      </c>
      <c r="F3254" t="str">
        <f>IF(VLOOKUP($A3254,Parts!$A:$AM,F$1,0)="X",W$2,"")</f>
        <v/>
      </c>
      <c r="G3254" t="str">
        <f>IF(VLOOKUP($A3254,Parts!$A:$AM,G$1,0)="X",X$2,"")</f>
        <v/>
      </c>
      <c r="H3254" t="str">
        <f>IF(VLOOKUP($A3254,Parts!$A:$AM,H$1,0)="X",Y$2,"")</f>
        <v/>
      </c>
      <c r="I3254" t="str">
        <f>IF(VLOOKUP($A3254,Parts!$A:$AM,I$1,0)="X",Z$2,"")</f>
        <v/>
      </c>
      <c r="J3254" t="str">
        <f>IF(VLOOKUP($A3254,Parts!$A:$AM,J$1,0)="X",AA$2,"")</f>
        <v/>
      </c>
      <c r="K3254" t="str">
        <f>IF(VLOOKUP($A3254,Parts!$A:$AM,K$1,0)="X",AB$2,"")</f>
        <v/>
      </c>
      <c r="L3254" t="str">
        <f>IF(VLOOKUP($A3254,Parts!$A:$AM,L$1,0)="X",AC$2,"")</f>
        <v/>
      </c>
      <c r="M3254" t="str">
        <f>IF(VLOOKUP($A3254,Parts!$A:$AM,M$1,0)="X",AD$2,"")</f>
        <v/>
      </c>
      <c r="N3254" t="str">
        <f>IF(VLOOKUP($A3254,Parts!$A:$AM,N$1,0)="X",AE$2,"")</f>
        <v/>
      </c>
      <c r="O3254" t="str">
        <f>IF(VLOOKUP($A3254,Parts!$A:$AM,O$1,0)="X",AF$2,"")</f>
        <v/>
      </c>
      <c r="P3254" t="str">
        <f t="shared" si="51"/>
        <v/>
      </c>
    </row>
    <row r="3255" spans="1:16" x14ac:dyDescent="0.25">
      <c r="A3255" t="str">
        <f>Table15[[#This Row],[Name]]</f>
        <v>RadialLF</v>
      </c>
      <c r="B3255" t="str">
        <f>IF(VLOOKUP($A3255,Parts!$A:$AM,B$1,0)="X",S$2,"")</f>
        <v/>
      </c>
      <c r="C3255" t="str">
        <f>IF(VLOOKUP($A3255,Parts!$A:$AM,C$1,0)="X",T$2,"")</f>
        <v/>
      </c>
      <c r="D3255" t="str">
        <f>IF(VLOOKUP($A3255,Parts!$A:$AM,D$1,0)="X",U$2,"")</f>
        <v/>
      </c>
      <c r="E3255" t="str">
        <f>IF(VLOOKUP($A3255,Parts!$A:$AM,E$1,0)="X",V$2,"")</f>
        <v/>
      </c>
      <c r="F3255" t="str">
        <f>IF(VLOOKUP($A3255,Parts!$A:$AM,F$1,0)="X",W$2,"")</f>
        <v/>
      </c>
      <c r="G3255" t="str">
        <f>IF(VLOOKUP($A3255,Parts!$A:$AM,G$1,0)="X",X$2,"")</f>
        <v/>
      </c>
      <c r="H3255" t="str">
        <f>IF(VLOOKUP($A3255,Parts!$A:$AM,H$1,0)="X",Y$2,"")</f>
        <v/>
      </c>
      <c r="I3255" t="str">
        <f>IF(VLOOKUP($A3255,Parts!$A:$AM,I$1,0)="X",Z$2,"")</f>
        <v/>
      </c>
      <c r="J3255" t="str">
        <f>IF(VLOOKUP($A3255,Parts!$A:$AM,J$1,0)="X",AA$2,"")</f>
        <v/>
      </c>
      <c r="K3255" t="str">
        <f>IF(VLOOKUP($A3255,Parts!$A:$AM,K$1,0)="X",AB$2,"")</f>
        <v/>
      </c>
      <c r="L3255" t="str">
        <f>IF(VLOOKUP($A3255,Parts!$A:$AM,L$1,0)="X",AC$2,"")</f>
        <v/>
      </c>
      <c r="M3255" t="str">
        <f>IF(VLOOKUP($A3255,Parts!$A:$AM,M$1,0)="X",AD$2,"")</f>
        <v/>
      </c>
      <c r="N3255" t="str">
        <f>IF(VLOOKUP($A3255,Parts!$A:$AM,N$1,0)="X",AE$2,"")</f>
        <v/>
      </c>
      <c r="O3255" t="str">
        <f>IF(VLOOKUP($A3255,Parts!$A:$AM,O$1,0)="X",AF$2,"")</f>
        <v/>
      </c>
      <c r="P3255" t="str">
        <f t="shared" si="51"/>
        <v/>
      </c>
    </row>
    <row r="3256" spans="1:16" x14ac:dyDescent="0.25">
      <c r="A3256" t="str">
        <f>Table15[[#This Row],[Name]]</f>
        <v>RadialLFO</v>
      </c>
      <c r="B3256" t="str">
        <f>IF(VLOOKUP($A3256,Parts!$A:$AM,B$1,0)="X",S$2,"")</f>
        <v/>
      </c>
      <c r="C3256" t="str">
        <f>IF(VLOOKUP($A3256,Parts!$A:$AM,C$1,0)="X",T$2,"")</f>
        <v/>
      </c>
      <c r="D3256" t="str">
        <f>IF(VLOOKUP($A3256,Parts!$A:$AM,D$1,0)="X",U$2,"")</f>
        <v/>
      </c>
      <c r="E3256" t="str">
        <f>IF(VLOOKUP($A3256,Parts!$A:$AM,E$1,0)="X",V$2,"")</f>
        <v/>
      </c>
      <c r="F3256" t="str">
        <f>IF(VLOOKUP($A3256,Parts!$A:$AM,F$1,0)="X",W$2,"")</f>
        <v/>
      </c>
      <c r="G3256" t="str">
        <f>IF(VLOOKUP($A3256,Parts!$A:$AM,G$1,0)="X",X$2,"")</f>
        <v/>
      </c>
      <c r="H3256" t="str">
        <f>IF(VLOOKUP($A3256,Parts!$A:$AM,H$1,0)="X",Y$2,"")</f>
        <v/>
      </c>
      <c r="I3256" t="str">
        <f>IF(VLOOKUP($A3256,Parts!$A:$AM,I$1,0)="X",Z$2,"")</f>
        <v/>
      </c>
      <c r="J3256" t="str">
        <f>IF(VLOOKUP($A3256,Parts!$A:$AM,J$1,0)="X",AA$2,"")</f>
        <v/>
      </c>
      <c r="K3256" t="str">
        <f>IF(VLOOKUP($A3256,Parts!$A:$AM,K$1,0)="X",AB$2,"")</f>
        <v/>
      </c>
      <c r="L3256" t="str">
        <f>IF(VLOOKUP($A3256,Parts!$A:$AM,L$1,0)="X",AC$2,"")</f>
        <v/>
      </c>
      <c r="M3256" t="str">
        <f>IF(VLOOKUP($A3256,Parts!$A:$AM,M$1,0)="X",AD$2,"")</f>
        <v/>
      </c>
      <c r="N3256" t="str">
        <f>IF(VLOOKUP($A3256,Parts!$A:$AM,N$1,0)="X",AE$2,"")</f>
        <v/>
      </c>
      <c r="O3256" t="str">
        <f>IF(VLOOKUP($A3256,Parts!$A:$AM,O$1,0)="X",AF$2,"")</f>
        <v/>
      </c>
      <c r="P3256" t="str">
        <f t="shared" si="51"/>
        <v/>
      </c>
    </row>
    <row r="3257" spans="1:16" x14ac:dyDescent="0.25">
      <c r="A3257" t="str">
        <f>Table15[[#This Row],[Name]]</f>
        <v>CXA_Kibo_Lab</v>
      </c>
      <c r="B3257" t="str">
        <f>IF(VLOOKUP($A3257,Parts!$A:$AM,B$1,0)="X",S$2,"")</f>
        <v/>
      </c>
      <c r="C3257" t="str">
        <f>IF(VLOOKUP($A3257,Parts!$A:$AM,C$1,0)="X",T$2,"")</f>
        <v/>
      </c>
      <c r="D3257" t="str">
        <f>IF(VLOOKUP($A3257,Parts!$A:$AM,D$1,0)="X",U$2,"")</f>
        <v/>
      </c>
      <c r="E3257" t="str">
        <f>IF(VLOOKUP($A3257,Parts!$A:$AM,E$1,0)="X",V$2,"")</f>
        <v/>
      </c>
      <c r="F3257" t="str">
        <f>IF(VLOOKUP($A3257,Parts!$A:$AM,F$1,0)="X",W$2,"")</f>
        <v/>
      </c>
      <c r="G3257" t="str">
        <f>IF(VLOOKUP($A3257,Parts!$A:$AM,G$1,0)="X",X$2,"")</f>
        <v/>
      </c>
      <c r="H3257" t="str">
        <f>IF(VLOOKUP($A3257,Parts!$A:$AM,H$1,0)="X",Y$2,"")</f>
        <v/>
      </c>
      <c r="I3257" t="str">
        <f>IF(VLOOKUP($A3257,Parts!$A:$AM,I$1,0)="X",Z$2,"")</f>
        <v/>
      </c>
      <c r="J3257" t="str">
        <f>IF(VLOOKUP($A3257,Parts!$A:$AM,J$1,0)="X",AA$2,"")</f>
        <v/>
      </c>
      <c r="K3257" t="str">
        <f>IF(VLOOKUP($A3257,Parts!$A:$AM,K$1,0)="X",AB$2,"")</f>
        <v/>
      </c>
      <c r="L3257" t="str">
        <f>IF(VLOOKUP($A3257,Parts!$A:$AM,L$1,0)="X",AC$2,"")</f>
        <v/>
      </c>
      <c r="M3257" t="str">
        <f>IF(VLOOKUP($A3257,Parts!$A:$AM,M$1,0)="X",AD$2,"")</f>
        <v/>
      </c>
      <c r="N3257" t="str">
        <f>IF(VLOOKUP($A3257,Parts!$A:$AM,N$1,0)="X",AE$2,"")</f>
        <v/>
      </c>
      <c r="O3257" t="str">
        <f>IF(VLOOKUP($A3257,Parts!$A:$AM,O$1,0)="X",AF$2,"")</f>
        <v/>
      </c>
      <c r="P3257" t="str">
        <f t="shared" si="51"/>
        <v/>
      </c>
    </row>
    <row r="3258" spans="1:16" x14ac:dyDescent="0.25">
      <c r="A3258" t="str">
        <f>Table15[[#This Row],[Name]]</f>
        <v>CXA_SleepHabV4-2</v>
      </c>
      <c r="B3258" t="str">
        <f>IF(VLOOKUP($A3258,Parts!$A:$AM,B$1,0)="X",S$2,"")</f>
        <v/>
      </c>
      <c r="C3258" t="str">
        <f>IF(VLOOKUP($A3258,Parts!$A:$AM,C$1,0)="X",T$2,"")</f>
        <v/>
      </c>
      <c r="D3258" t="str">
        <f>IF(VLOOKUP($A3258,Parts!$A:$AM,D$1,0)="X",U$2,"")</f>
        <v/>
      </c>
      <c r="E3258" t="str">
        <f>IF(VLOOKUP($A3258,Parts!$A:$AM,E$1,0)="X",V$2,"")</f>
        <v/>
      </c>
      <c r="F3258" t="str">
        <f>IF(VLOOKUP($A3258,Parts!$A:$AM,F$1,0)="X",W$2,"")</f>
        <v/>
      </c>
      <c r="G3258" t="str">
        <f>IF(VLOOKUP($A3258,Parts!$A:$AM,G$1,0)="X",X$2,"")</f>
        <v/>
      </c>
      <c r="H3258" t="str">
        <f>IF(VLOOKUP($A3258,Parts!$A:$AM,H$1,0)="X",Y$2,"")</f>
        <v/>
      </c>
      <c r="I3258" t="str">
        <f>IF(VLOOKUP($A3258,Parts!$A:$AM,I$1,0)="X",Z$2,"")</f>
        <v/>
      </c>
      <c r="J3258" t="str">
        <f>IF(VLOOKUP($A3258,Parts!$A:$AM,J$1,0)="X",AA$2,"")</f>
        <v/>
      </c>
      <c r="K3258" t="str">
        <f>IF(VLOOKUP($A3258,Parts!$A:$AM,K$1,0)="X",AB$2,"")</f>
        <v/>
      </c>
      <c r="L3258" t="str">
        <f>IF(VLOOKUP($A3258,Parts!$A:$AM,L$1,0)="X",AC$2,"")</f>
        <v/>
      </c>
      <c r="M3258" t="str">
        <f>IF(VLOOKUP($A3258,Parts!$A:$AM,M$1,0)="X",AD$2,"")</f>
        <v/>
      </c>
      <c r="N3258" t="str">
        <f>IF(VLOOKUP($A3258,Parts!$A:$AM,N$1,0)="X",AE$2,"")</f>
        <v/>
      </c>
      <c r="O3258" t="str">
        <f>IF(VLOOKUP($A3258,Parts!$A:$AM,O$1,0)="X",AF$2,"")</f>
        <v/>
      </c>
      <c r="P3258" t="str">
        <f t="shared" si="51"/>
        <v/>
      </c>
    </row>
    <row r="3259" spans="1:16" x14ac:dyDescent="0.25">
      <c r="A3259" t="str">
        <f>Table15[[#This Row],[Name]]</f>
        <v>CXA_SleepHabV6-2</v>
      </c>
      <c r="B3259" t="str">
        <f>IF(VLOOKUP($A3259,Parts!$A:$AM,B$1,0)="X",S$2,"")</f>
        <v/>
      </c>
      <c r="C3259" t="str">
        <f>IF(VLOOKUP($A3259,Parts!$A:$AM,C$1,0)="X",T$2,"")</f>
        <v/>
      </c>
      <c r="D3259" t="str">
        <f>IF(VLOOKUP($A3259,Parts!$A:$AM,D$1,0)="X",U$2,"")</f>
        <v/>
      </c>
      <c r="E3259" t="str">
        <f>IF(VLOOKUP($A3259,Parts!$A:$AM,E$1,0)="X",V$2,"")</f>
        <v/>
      </c>
      <c r="F3259" t="str">
        <f>IF(VLOOKUP($A3259,Parts!$A:$AM,F$1,0)="X",W$2,"")</f>
        <v/>
      </c>
      <c r="G3259" t="str">
        <f>IF(VLOOKUP($A3259,Parts!$A:$AM,G$1,0)="X",X$2,"")</f>
        <v/>
      </c>
      <c r="H3259" t="str">
        <f>IF(VLOOKUP($A3259,Parts!$A:$AM,H$1,0)="X",Y$2,"")</f>
        <v/>
      </c>
      <c r="I3259" t="str">
        <f>IF(VLOOKUP($A3259,Parts!$A:$AM,I$1,0)="X",Z$2,"")</f>
        <v/>
      </c>
      <c r="J3259" t="str">
        <f>IF(VLOOKUP($A3259,Parts!$A:$AM,J$1,0)="X",AA$2,"")</f>
        <v/>
      </c>
      <c r="K3259" t="str">
        <f>IF(VLOOKUP($A3259,Parts!$A:$AM,K$1,0)="X",AB$2,"")</f>
        <v/>
      </c>
      <c r="L3259" t="str">
        <f>IF(VLOOKUP($A3259,Parts!$A:$AM,L$1,0)="X",AC$2,"")</f>
        <v/>
      </c>
      <c r="M3259" t="str">
        <f>IF(VLOOKUP($A3259,Parts!$A:$AM,M$1,0)="X",AD$2,"")</f>
        <v/>
      </c>
      <c r="N3259" t="str">
        <f>IF(VLOOKUP($A3259,Parts!$A:$AM,N$1,0)="X",AE$2,"")</f>
        <v/>
      </c>
      <c r="O3259" t="str">
        <f>IF(VLOOKUP($A3259,Parts!$A:$AM,O$1,0)="X",AF$2,"")</f>
        <v/>
      </c>
      <c r="P3259" t="str">
        <f t="shared" si="51"/>
        <v/>
      </c>
    </row>
    <row r="3260" spans="1:16" x14ac:dyDescent="0.25">
      <c r="A3260" t="str">
        <f>Table15[[#This Row],[Name]]</f>
        <v>cupola</v>
      </c>
      <c r="B3260" t="str">
        <f>IF(VLOOKUP($A3260,Parts!$A:$AM,B$1,0)="X",S$2,"")</f>
        <v/>
      </c>
      <c r="C3260" t="str">
        <f>IF(VLOOKUP($A3260,Parts!$A:$AM,C$1,0)="X",T$2,"")</f>
        <v/>
      </c>
      <c r="D3260" t="str">
        <f>IF(VLOOKUP($A3260,Parts!$A:$AM,D$1,0)="X",U$2,"")</f>
        <v/>
      </c>
      <c r="E3260" t="str">
        <f>IF(VLOOKUP($A3260,Parts!$A:$AM,E$1,0)="X",V$2,"")</f>
        <v/>
      </c>
      <c r="F3260" t="str">
        <f>IF(VLOOKUP($A3260,Parts!$A:$AM,F$1,0)="X",W$2,"")</f>
        <v/>
      </c>
      <c r="G3260" t="str">
        <f>IF(VLOOKUP($A3260,Parts!$A:$AM,G$1,0)="X",X$2,"")</f>
        <v/>
      </c>
      <c r="H3260" t="str">
        <f>IF(VLOOKUP($A3260,Parts!$A:$AM,H$1,0)="X",Y$2,"")</f>
        <v/>
      </c>
      <c r="I3260" t="str">
        <f>IF(VLOOKUP($A3260,Parts!$A:$AM,I$1,0)="X",Z$2,"")</f>
        <v xml:space="preserve">    MODULE
    { name = ModuleTagHumanRated }
</v>
      </c>
      <c r="J3260" t="str">
        <f>IF(VLOOKUP($A3260,Parts!$A:$AM,J$1,0)="X",AA$2,"")</f>
        <v/>
      </c>
      <c r="K3260" t="str">
        <f>IF(VLOOKUP($A3260,Parts!$A:$AM,K$1,0)="X",AB$2,"")</f>
        <v/>
      </c>
      <c r="L3260" t="str">
        <f>IF(VLOOKUP($A3260,Parts!$A:$AM,L$1,0)="X",AC$2,"")</f>
        <v/>
      </c>
      <c r="M3260" t="str">
        <f>IF(VLOOKUP($A3260,Parts!$A:$AM,M$1,0)="X",AD$2,"")</f>
        <v/>
      </c>
      <c r="N3260" t="str">
        <f>IF(VLOOKUP($A3260,Parts!$A:$AM,N$1,0)="X",AE$2,"")</f>
        <v/>
      </c>
      <c r="O3260" t="str">
        <f>IF(VLOOKUP($A3260,Parts!$A:$AM,O$1,0)="X",AF$2,"")</f>
        <v/>
      </c>
      <c r="P3260" t="str">
        <f t="shared" si="51"/>
        <v xml:space="preserve">    MODULE
    { name = ModuleTagHumanRated }
</v>
      </c>
    </row>
    <row r="3261" spans="1:16" x14ac:dyDescent="0.25">
      <c r="A3261" t="str">
        <f>Table15[[#This Row],[Name]]</f>
        <v>SXTDLK83EHabitat</v>
      </c>
      <c r="B3261" t="str">
        <f>IF(VLOOKUP($A3261,Parts!$A:$AM,B$1,0)="X",S$2,"")</f>
        <v/>
      </c>
      <c r="C3261" t="str">
        <f>IF(VLOOKUP($A3261,Parts!$A:$AM,C$1,0)="X",T$2,"")</f>
        <v/>
      </c>
      <c r="D3261" t="str">
        <f>IF(VLOOKUP($A3261,Parts!$A:$AM,D$1,0)="X",U$2,"")</f>
        <v/>
      </c>
      <c r="E3261" t="str">
        <f>IF(VLOOKUP($A3261,Parts!$A:$AM,E$1,0)="X",V$2,"")</f>
        <v/>
      </c>
      <c r="F3261" t="str">
        <f>IF(VLOOKUP($A3261,Parts!$A:$AM,F$1,0)="X",W$2,"")</f>
        <v/>
      </c>
      <c r="G3261" t="str">
        <f>IF(VLOOKUP($A3261,Parts!$A:$AM,G$1,0)="X",X$2,"")</f>
        <v/>
      </c>
      <c r="H3261" t="str">
        <f>IF(VLOOKUP($A3261,Parts!$A:$AM,H$1,0)="X",Y$2,"")</f>
        <v xml:space="preserve">    MODULE
    { name = ModuleTagHabitable }
</v>
      </c>
      <c r="I3261" t="str">
        <f>IF(VLOOKUP($A3261,Parts!$A:$AM,I$1,0)="X",Z$2,"")</f>
        <v xml:space="preserve">    MODULE
    { name = ModuleTagHumanRated }
</v>
      </c>
      <c r="J3261" t="str">
        <f>IF(VLOOKUP($A3261,Parts!$A:$AM,J$1,0)="X",AA$2,"")</f>
        <v/>
      </c>
      <c r="K3261" t="str">
        <f>IF(VLOOKUP($A3261,Parts!$A:$AM,K$1,0)="X",AB$2,"")</f>
        <v/>
      </c>
      <c r="L3261" t="str">
        <f>IF(VLOOKUP($A3261,Parts!$A:$AM,L$1,0)="X",AC$2,"")</f>
        <v/>
      </c>
      <c r="M3261" t="str">
        <f>IF(VLOOKUP($A3261,Parts!$A:$AM,M$1,0)="X",AD$2,"")</f>
        <v/>
      </c>
      <c r="N3261" t="str">
        <f>IF(VLOOKUP($A3261,Parts!$A:$AM,N$1,0)="X",AE$2,"")</f>
        <v/>
      </c>
      <c r="O3261" t="str">
        <f>IF(VLOOKUP($A3261,Parts!$A:$AM,O$1,0)="X",AF$2,"")</f>
        <v/>
      </c>
      <c r="P3261" t="str">
        <f t="shared" si="51"/>
        <v xml:space="preserve">    MODULE
    { name = ModuleTagHabitable }
    MODULE
    { name = ModuleTagHumanRated }
</v>
      </c>
    </row>
    <row r="3262" spans="1:16" x14ac:dyDescent="0.25">
      <c r="A3262" t="str">
        <f>Table15[[#This Row],[Name]]</f>
        <v>SXTMk2FuselageStructural</v>
      </c>
      <c r="B3262" t="str">
        <f>IF(VLOOKUP($A3262,Parts!$A:$AM,B$1,0)="X",S$2,"")</f>
        <v/>
      </c>
      <c r="C3262" t="str">
        <f>IF(VLOOKUP($A3262,Parts!$A:$AM,C$1,0)="X",T$2,"")</f>
        <v/>
      </c>
      <c r="D3262" t="str">
        <f>IF(VLOOKUP($A3262,Parts!$A:$AM,D$1,0)="X",U$2,"")</f>
        <v/>
      </c>
      <c r="E3262" t="str">
        <f>IF(VLOOKUP($A3262,Parts!$A:$AM,E$1,0)="X",V$2,"")</f>
        <v/>
      </c>
      <c r="F3262" t="str">
        <f>IF(VLOOKUP($A3262,Parts!$A:$AM,F$1,0)="X",W$2,"")</f>
        <v/>
      </c>
      <c r="G3262" t="str">
        <f>IF(VLOOKUP($A3262,Parts!$A:$AM,G$1,0)="X",X$2,"")</f>
        <v/>
      </c>
      <c r="H3262" t="str">
        <f>IF(VLOOKUP($A3262,Parts!$A:$AM,H$1,0)="X",Y$2,"")</f>
        <v/>
      </c>
      <c r="I3262" t="str">
        <f>IF(VLOOKUP($A3262,Parts!$A:$AM,I$1,0)="X",Z$2,"")</f>
        <v/>
      </c>
      <c r="J3262" t="str">
        <f>IF(VLOOKUP($A3262,Parts!$A:$AM,J$1,0)="X",AA$2,"")</f>
        <v/>
      </c>
      <c r="K3262" t="str">
        <f>IF(VLOOKUP($A3262,Parts!$A:$AM,K$1,0)="X",AB$2,"")</f>
        <v/>
      </c>
      <c r="L3262" t="str">
        <f>IF(VLOOKUP($A3262,Parts!$A:$AM,L$1,0)="X",AC$2,"")</f>
        <v/>
      </c>
      <c r="M3262" t="str">
        <f>IF(VLOOKUP($A3262,Parts!$A:$AM,M$1,0)="X",AD$2,"")</f>
        <v/>
      </c>
      <c r="N3262" t="str">
        <f>IF(VLOOKUP($A3262,Parts!$A:$AM,N$1,0)="X",AE$2,"")</f>
        <v/>
      </c>
      <c r="O3262" t="str">
        <f>IF(VLOOKUP($A3262,Parts!$A:$AM,O$1,0)="X",AF$2,"")</f>
        <v/>
      </c>
      <c r="P3262" t="str">
        <f t="shared" si="51"/>
        <v/>
      </c>
    </row>
    <row r="3263" spans="1:16" x14ac:dyDescent="0.25">
      <c r="A3263" t="str">
        <f>Table15[[#This Row],[Name]]</f>
        <v>structuralPylon</v>
      </c>
      <c r="B3263" t="str">
        <f>IF(VLOOKUP($A3263,Parts!$A:$AM,B$1,0)="X",S$2,"")</f>
        <v/>
      </c>
      <c r="C3263" t="str">
        <f>IF(VLOOKUP($A3263,Parts!$A:$AM,C$1,0)="X",T$2,"")</f>
        <v/>
      </c>
      <c r="D3263" t="str">
        <f>IF(VLOOKUP($A3263,Parts!$A:$AM,D$1,0)="X",U$2,"")</f>
        <v/>
      </c>
      <c r="E3263" t="str">
        <f>IF(VLOOKUP($A3263,Parts!$A:$AM,E$1,0)="X",V$2,"")</f>
        <v/>
      </c>
      <c r="F3263" t="str">
        <f>IF(VLOOKUP($A3263,Parts!$A:$AM,F$1,0)="X",W$2,"")</f>
        <v/>
      </c>
      <c r="G3263" t="str">
        <f>IF(VLOOKUP($A3263,Parts!$A:$AM,G$1,0)="X",X$2,"")</f>
        <v/>
      </c>
      <c r="H3263" t="str">
        <f>IF(VLOOKUP($A3263,Parts!$A:$AM,H$1,0)="X",Y$2,"")</f>
        <v/>
      </c>
      <c r="I3263" t="str">
        <f>IF(VLOOKUP($A3263,Parts!$A:$AM,I$1,0)="X",Z$2,"")</f>
        <v/>
      </c>
      <c r="J3263" t="str">
        <f>IF(VLOOKUP($A3263,Parts!$A:$AM,J$1,0)="X",AA$2,"")</f>
        <v/>
      </c>
      <c r="K3263" t="str">
        <f>IF(VLOOKUP($A3263,Parts!$A:$AM,K$1,0)="X",AB$2,"")</f>
        <v/>
      </c>
      <c r="L3263" t="str">
        <f>IF(VLOOKUP($A3263,Parts!$A:$AM,L$1,0)="X",AC$2,"")</f>
        <v/>
      </c>
      <c r="M3263" t="str">
        <f>IF(VLOOKUP($A3263,Parts!$A:$AM,M$1,0)="X",AD$2,"")</f>
        <v/>
      </c>
      <c r="N3263" t="str">
        <f>IF(VLOOKUP($A3263,Parts!$A:$AM,N$1,0)="X",AE$2,"")</f>
        <v/>
      </c>
      <c r="O3263" t="str">
        <f>IF(VLOOKUP($A3263,Parts!$A:$AM,O$1,0)="X",AF$2,"")</f>
        <v/>
      </c>
      <c r="P3263" t="str">
        <f t="shared" si="51"/>
        <v/>
      </c>
    </row>
    <row r="3264" spans="1:16" x14ac:dyDescent="0.25">
      <c r="A3264" t="str">
        <f>Table15[[#This Row],[Name]]</f>
        <v>structuralWing</v>
      </c>
      <c r="B3264" t="str">
        <f>IF(VLOOKUP($A3264,Parts!$A:$AM,B$1,0)="X",S$2,"")</f>
        <v/>
      </c>
      <c r="C3264" t="str">
        <f>IF(VLOOKUP($A3264,Parts!$A:$AM,C$1,0)="X",T$2,"")</f>
        <v/>
      </c>
      <c r="D3264" t="str">
        <f>IF(VLOOKUP($A3264,Parts!$A:$AM,D$1,0)="X",U$2,"")</f>
        <v/>
      </c>
      <c r="E3264" t="str">
        <f>IF(VLOOKUP($A3264,Parts!$A:$AM,E$1,0)="X",V$2,"")</f>
        <v/>
      </c>
      <c r="F3264" t="str">
        <f>IF(VLOOKUP($A3264,Parts!$A:$AM,F$1,0)="X",W$2,"")</f>
        <v/>
      </c>
      <c r="G3264" t="str">
        <f>IF(VLOOKUP($A3264,Parts!$A:$AM,G$1,0)="X",X$2,"")</f>
        <v/>
      </c>
      <c r="H3264" t="str">
        <f>IF(VLOOKUP($A3264,Parts!$A:$AM,H$1,0)="X",Y$2,"")</f>
        <v/>
      </c>
      <c r="I3264" t="str">
        <f>IF(VLOOKUP($A3264,Parts!$A:$AM,I$1,0)="X",Z$2,"")</f>
        <v/>
      </c>
      <c r="J3264" t="str">
        <f>IF(VLOOKUP($A3264,Parts!$A:$AM,J$1,0)="X",AA$2,"")</f>
        <v/>
      </c>
      <c r="K3264" t="str">
        <f>IF(VLOOKUP($A3264,Parts!$A:$AM,K$1,0)="X",AB$2,"")</f>
        <v/>
      </c>
      <c r="L3264" t="str">
        <f>IF(VLOOKUP($A3264,Parts!$A:$AM,L$1,0)="X",AC$2,"")</f>
        <v/>
      </c>
      <c r="M3264" t="str">
        <f>IF(VLOOKUP($A3264,Parts!$A:$AM,M$1,0)="X",AD$2,"")</f>
        <v/>
      </c>
      <c r="N3264" t="str">
        <f>IF(VLOOKUP($A3264,Parts!$A:$AM,N$1,0)="X",AE$2,"")</f>
        <v/>
      </c>
      <c r="O3264" t="str">
        <f>IF(VLOOKUP($A3264,Parts!$A:$AM,O$1,0)="X",AF$2,"")</f>
        <v/>
      </c>
      <c r="P3264" t="str">
        <f t="shared" si="51"/>
        <v/>
      </c>
    </row>
    <row r="3265" spans="1:16" x14ac:dyDescent="0.25">
      <c r="A3265" t="str">
        <f>Table15[[#This Row],[Name]]</f>
        <v>structuralWing2</v>
      </c>
      <c r="B3265" t="str">
        <f>IF(VLOOKUP($A3265,Parts!$A:$AM,B$1,0)="X",S$2,"")</f>
        <v/>
      </c>
      <c r="C3265" t="str">
        <f>IF(VLOOKUP($A3265,Parts!$A:$AM,C$1,0)="X",T$2,"")</f>
        <v/>
      </c>
      <c r="D3265" t="str">
        <f>IF(VLOOKUP($A3265,Parts!$A:$AM,D$1,0)="X",U$2,"")</f>
        <v/>
      </c>
      <c r="E3265" t="str">
        <f>IF(VLOOKUP($A3265,Parts!$A:$AM,E$1,0)="X",V$2,"")</f>
        <v/>
      </c>
      <c r="F3265" t="str">
        <f>IF(VLOOKUP($A3265,Parts!$A:$AM,F$1,0)="X",W$2,"")</f>
        <v/>
      </c>
      <c r="G3265" t="str">
        <f>IF(VLOOKUP($A3265,Parts!$A:$AM,G$1,0)="X",X$2,"")</f>
        <v/>
      </c>
      <c r="H3265" t="str">
        <f>IF(VLOOKUP($A3265,Parts!$A:$AM,H$1,0)="X",Y$2,"")</f>
        <v/>
      </c>
      <c r="I3265" t="str">
        <f>IF(VLOOKUP($A3265,Parts!$A:$AM,I$1,0)="X",Z$2,"")</f>
        <v/>
      </c>
      <c r="J3265" t="str">
        <f>IF(VLOOKUP($A3265,Parts!$A:$AM,J$1,0)="X",AA$2,"")</f>
        <v/>
      </c>
      <c r="K3265" t="str">
        <f>IF(VLOOKUP($A3265,Parts!$A:$AM,K$1,0)="X",AB$2,"")</f>
        <v/>
      </c>
      <c r="L3265" t="str">
        <f>IF(VLOOKUP($A3265,Parts!$A:$AM,L$1,0)="X",AC$2,"")</f>
        <v/>
      </c>
      <c r="M3265" t="str">
        <f>IF(VLOOKUP($A3265,Parts!$A:$AM,M$1,0)="X",AD$2,"")</f>
        <v/>
      </c>
      <c r="N3265" t="str">
        <f>IF(VLOOKUP($A3265,Parts!$A:$AM,N$1,0)="X",AE$2,"")</f>
        <v/>
      </c>
      <c r="O3265" t="str">
        <f>IF(VLOOKUP($A3265,Parts!$A:$AM,O$1,0)="X",AF$2,"")</f>
        <v/>
      </c>
      <c r="P3265" t="str">
        <f t="shared" si="51"/>
        <v/>
      </c>
    </row>
    <row r="3266" spans="1:16" x14ac:dyDescent="0.25">
      <c r="A3266" t="str">
        <f>Table15[[#This Row],[Name]]</f>
        <v>structuralWing3</v>
      </c>
      <c r="B3266" t="str">
        <f>IF(VLOOKUP($A3266,Parts!$A:$AM,B$1,0)="X",S$2,"")</f>
        <v/>
      </c>
      <c r="C3266" t="str">
        <f>IF(VLOOKUP($A3266,Parts!$A:$AM,C$1,0)="X",T$2,"")</f>
        <v/>
      </c>
      <c r="D3266" t="str">
        <f>IF(VLOOKUP($A3266,Parts!$A:$AM,D$1,0)="X",U$2,"")</f>
        <v/>
      </c>
      <c r="E3266" t="str">
        <f>IF(VLOOKUP($A3266,Parts!$A:$AM,E$1,0)="X",V$2,"")</f>
        <v/>
      </c>
      <c r="F3266" t="str">
        <f>IF(VLOOKUP($A3266,Parts!$A:$AM,F$1,0)="X",W$2,"")</f>
        <v/>
      </c>
      <c r="G3266" t="str">
        <f>IF(VLOOKUP($A3266,Parts!$A:$AM,G$1,0)="X",X$2,"")</f>
        <v/>
      </c>
      <c r="H3266" t="str">
        <f>IF(VLOOKUP($A3266,Parts!$A:$AM,H$1,0)="X",Y$2,"")</f>
        <v/>
      </c>
      <c r="I3266" t="str">
        <f>IF(VLOOKUP($A3266,Parts!$A:$AM,I$1,0)="X",Z$2,"")</f>
        <v/>
      </c>
      <c r="J3266" t="str">
        <f>IF(VLOOKUP($A3266,Parts!$A:$AM,J$1,0)="X",AA$2,"")</f>
        <v/>
      </c>
      <c r="K3266" t="str">
        <f>IF(VLOOKUP($A3266,Parts!$A:$AM,K$1,0)="X",AB$2,"")</f>
        <v/>
      </c>
      <c r="L3266" t="str">
        <f>IF(VLOOKUP($A3266,Parts!$A:$AM,L$1,0)="X",AC$2,"")</f>
        <v/>
      </c>
      <c r="M3266" t="str">
        <f>IF(VLOOKUP($A3266,Parts!$A:$AM,M$1,0)="X",AD$2,"")</f>
        <v/>
      </c>
      <c r="N3266" t="str">
        <f>IF(VLOOKUP($A3266,Parts!$A:$AM,N$1,0)="X",AE$2,"")</f>
        <v/>
      </c>
      <c r="O3266" t="str">
        <f>IF(VLOOKUP($A3266,Parts!$A:$AM,O$1,0)="X",AF$2,"")</f>
        <v/>
      </c>
      <c r="P3266" t="str">
        <f t="shared" si="51"/>
        <v/>
      </c>
    </row>
    <row r="3267" spans="1:16" x14ac:dyDescent="0.25">
      <c r="A3267" t="str">
        <f>Table15[[#This Row],[Name]]</f>
        <v>structuralWing4</v>
      </c>
      <c r="B3267" t="str">
        <f>IF(VLOOKUP($A3267,Parts!$A:$AM,B$1,0)="X",S$2,"")</f>
        <v/>
      </c>
      <c r="C3267" t="str">
        <f>IF(VLOOKUP($A3267,Parts!$A:$AM,C$1,0)="X",T$2,"")</f>
        <v/>
      </c>
      <c r="D3267" t="str">
        <f>IF(VLOOKUP($A3267,Parts!$A:$AM,D$1,0)="X",U$2,"")</f>
        <v/>
      </c>
      <c r="E3267" t="str">
        <f>IF(VLOOKUP($A3267,Parts!$A:$AM,E$1,0)="X",V$2,"")</f>
        <v/>
      </c>
      <c r="F3267" t="str">
        <f>IF(VLOOKUP($A3267,Parts!$A:$AM,F$1,0)="X",W$2,"")</f>
        <v/>
      </c>
      <c r="G3267" t="str">
        <f>IF(VLOOKUP($A3267,Parts!$A:$AM,G$1,0)="X",X$2,"")</f>
        <v/>
      </c>
      <c r="H3267" t="str">
        <f>IF(VLOOKUP($A3267,Parts!$A:$AM,H$1,0)="X",Y$2,"")</f>
        <v/>
      </c>
      <c r="I3267" t="str">
        <f>IF(VLOOKUP($A3267,Parts!$A:$AM,I$1,0)="X",Z$2,"")</f>
        <v/>
      </c>
      <c r="J3267" t="str">
        <f>IF(VLOOKUP($A3267,Parts!$A:$AM,J$1,0)="X",AA$2,"")</f>
        <v/>
      </c>
      <c r="K3267" t="str">
        <f>IF(VLOOKUP($A3267,Parts!$A:$AM,K$1,0)="X",AB$2,"")</f>
        <v/>
      </c>
      <c r="L3267" t="str">
        <f>IF(VLOOKUP($A3267,Parts!$A:$AM,L$1,0)="X",AC$2,"")</f>
        <v/>
      </c>
      <c r="M3267" t="str">
        <f>IF(VLOOKUP($A3267,Parts!$A:$AM,M$1,0)="X",AD$2,"")</f>
        <v/>
      </c>
      <c r="N3267" t="str">
        <f>IF(VLOOKUP($A3267,Parts!$A:$AM,N$1,0)="X",AE$2,"")</f>
        <v/>
      </c>
      <c r="O3267" t="str">
        <f>IF(VLOOKUP($A3267,Parts!$A:$AM,O$1,0)="X",AF$2,"")</f>
        <v/>
      </c>
      <c r="P3267" t="str">
        <f t="shared" ref="P3267:P3330" si="52">B3267&amp;C3267&amp;D3267&amp;E3267&amp;F3267&amp;G3267&amp;H3267&amp;I3267&amp;J3267&amp;K3267&amp;L3267&amp;M3267&amp;N3267&amp;O3267</f>
        <v/>
      </c>
    </row>
    <row r="3268" spans="1:16" x14ac:dyDescent="0.25">
      <c r="A3268" t="str">
        <f>Table15[[#This Row],[Name]]</f>
        <v>proceduralStructural</v>
      </c>
      <c r="B3268" t="str">
        <f>IF(VLOOKUP($A3268,Parts!$A:$AM,B$1,0)="X",S$2,"")</f>
        <v/>
      </c>
      <c r="C3268" t="str">
        <f>IF(VLOOKUP($A3268,Parts!$A:$AM,C$1,0)="X",T$2,"")</f>
        <v/>
      </c>
      <c r="D3268" t="str">
        <f>IF(VLOOKUP($A3268,Parts!$A:$AM,D$1,0)="X",U$2,"")</f>
        <v/>
      </c>
      <c r="E3268" t="str">
        <f>IF(VLOOKUP($A3268,Parts!$A:$AM,E$1,0)="X",V$2,"")</f>
        <v/>
      </c>
      <c r="F3268" t="str">
        <f>IF(VLOOKUP($A3268,Parts!$A:$AM,F$1,0)="X",W$2,"")</f>
        <v/>
      </c>
      <c r="G3268" t="str">
        <f>IF(VLOOKUP($A3268,Parts!$A:$AM,G$1,0)="X",X$2,"")</f>
        <v/>
      </c>
      <c r="H3268" t="str">
        <f>IF(VLOOKUP($A3268,Parts!$A:$AM,H$1,0)="X",Y$2,"")</f>
        <v/>
      </c>
      <c r="I3268" t="str">
        <f>IF(VLOOKUP($A3268,Parts!$A:$AM,I$1,0)="X",Z$2,"")</f>
        <v/>
      </c>
      <c r="J3268" t="str">
        <f>IF(VLOOKUP($A3268,Parts!$A:$AM,J$1,0)="X",AA$2,"")</f>
        <v/>
      </c>
      <c r="K3268" t="str">
        <f>IF(VLOOKUP($A3268,Parts!$A:$AM,K$1,0)="X",AB$2,"")</f>
        <v/>
      </c>
      <c r="L3268" t="str">
        <f>IF(VLOOKUP($A3268,Parts!$A:$AM,L$1,0)="X",AC$2,"")</f>
        <v/>
      </c>
      <c r="M3268" t="str">
        <f>IF(VLOOKUP($A3268,Parts!$A:$AM,M$1,0)="X",AD$2,"")</f>
        <v/>
      </c>
      <c r="N3268" t="str">
        <f>IF(VLOOKUP($A3268,Parts!$A:$AM,N$1,0)="X",AE$2,"")</f>
        <v/>
      </c>
      <c r="O3268" t="str">
        <f>IF(VLOOKUP($A3268,Parts!$A:$AM,O$1,0)="X",AF$2,"")</f>
        <v/>
      </c>
      <c r="P3268" t="str">
        <f t="shared" si="52"/>
        <v/>
      </c>
    </row>
    <row r="3269" spans="1:16" x14ac:dyDescent="0.25">
      <c r="A3269" t="str">
        <f>Table15[[#This Row],[Name]]</f>
        <v>RSBtankSTSET</v>
      </c>
      <c r="B3269" t="str">
        <f>IF(VLOOKUP($A3269,Parts!$A:$AM,B$1,0)="X",S$2,"")</f>
        <v/>
      </c>
      <c r="C3269" t="str">
        <f>IF(VLOOKUP($A3269,Parts!$A:$AM,C$1,0)="X",T$2,"")</f>
        <v/>
      </c>
      <c r="D3269" t="str">
        <f>IF(VLOOKUP($A3269,Parts!$A:$AM,D$1,0)="X",U$2,"")</f>
        <v/>
      </c>
      <c r="E3269" t="str">
        <f>IF(VLOOKUP($A3269,Parts!$A:$AM,E$1,0)="X",V$2,"")</f>
        <v/>
      </c>
      <c r="F3269" t="str">
        <f>IF(VLOOKUP($A3269,Parts!$A:$AM,F$1,0)="X",W$2,"")</f>
        <v/>
      </c>
      <c r="G3269" t="str">
        <f>IF(VLOOKUP($A3269,Parts!$A:$AM,G$1,0)="X",X$2,"")</f>
        <v/>
      </c>
      <c r="H3269" t="str">
        <f>IF(VLOOKUP($A3269,Parts!$A:$AM,H$1,0)="X",Y$2,"")</f>
        <v/>
      </c>
      <c r="I3269" t="str">
        <f>IF(VLOOKUP($A3269,Parts!$A:$AM,I$1,0)="X",Z$2,"")</f>
        <v/>
      </c>
      <c r="J3269" t="str">
        <f>IF(VLOOKUP($A3269,Parts!$A:$AM,J$1,0)="X",AA$2,"")</f>
        <v/>
      </c>
      <c r="K3269" t="str">
        <f>IF(VLOOKUP($A3269,Parts!$A:$AM,K$1,0)="X",AB$2,"")</f>
        <v/>
      </c>
      <c r="L3269" t="str">
        <f>IF(VLOOKUP($A3269,Parts!$A:$AM,L$1,0)="X",AC$2,"")</f>
        <v/>
      </c>
      <c r="M3269" t="str">
        <f>IF(VLOOKUP($A3269,Parts!$A:$AM,M$1,0)="X",AD$2,"")</f>
        <v/>
      </c>
      <c r="N3269" t="str">
        <f>IF(VLOOKUP($A3269,Parts!$A:$AM,N$1,0)="X",AE$2,"")</f>
        <v/>
      </c>
      <c r="O3269" t="str">
        <f>IF(VLOOKUP($A3269,Parts!$A:$AM,O$1,0)="X",AF$2,"")</f>
        <v/>
      </c>
      <c r="P3269" t="str">
        <f t="shared" si="52"/>
        <v/>
      </c>
    </row>
    <row r="3270" spans="1:16" x14ac:dyDescent="0.25">
      <c r="A3270" t="str">
        <f>Table15[[#This Row],[Name]]</f>
        <v>RSBnoseconeSTSSRB</v>
      </c>
      <c r="B3270" t="str">
        <f>IF(VLOOKUP($A3270,Parts!$A:$AM,B$1,0)="X",S$2,"")</f>
        <v/>
      </c>
      <c r="C3270" t="str">
        <f>IF(VLOOKUP($A3270,Parts!$A:$AM,C$1,0)="X",T$2,"")</f>
        <v/>
      </c>
      <c r="D3270" t="str">
        <f>IF(VLOOKUP($A3270,Parts!$A:$AM,D$1,0)="X",U$2,"")</f>
        <v/>
      </c>
      <c r="E3270" t="str">
        <f>IF(VLOOKUP($A3270,Parts!$A:$AM,E$1,0)="X",V$2,"")</f>
        <v/>
      </c>
      <c r="F3270" t="str">
        <f>IF(VLOOKUP($A3270,Parts!$A:$AM,F$1,0)="X",W$2,"")</f>
        <v/>
      </c>
      <c r="G3270" t="str">
        <f>IF(VLOOKUP($A3270,Parts!$A:$AM,G$1,0)="X",X$2,"")</f>
        <v/>
      </c>
      <c r="H3270" t="str">
        <f>IF(VLOOKUP($A3270,Parts!$A:$AM,H$1,0)="X",Y$2,"")</f>
        <v/>
      </c>
      <c r="I3270" t="str">
        <f>IF(VLOOKUP($A3270,Parts!$A:$AM,I$1,0)="X",Z$2,"")</f>
        <v/>
      </c>
      <c r="J3270" t="str">
        <f>IF(VLOOKUP($A3270,Parts!$A:$AM,J$1,0)="X",AA$2,"")</f>
        <v/>
      </c>
      <c r="K3270" t="str">
        <f>IF(VLOOKUP($A3270,Parts!$A:$AM,K$1,0)="X",AB$2,"")</f>
        <v/>
      </c>
      <c r="L3270" t="str">
        <f>IF(VLOOKUP($A3270,Parts!$A:$AM,L$1,0)="X",AC$2,"")</f>
        <v/>
      </c>
      <c r="M3270" t="str">
        <f>IF(VLOOKUP($A3270,Parts!$A:$AM,M$1,0)="X",AD$2,"")</f>
        <v/>
      </c>
      <c r="N3270" t="str">
        <f>IF(VLOOKUP($A3270,Parts!$A:$AM,N$1,0)="X",AE$2,"")</f>
        <v/>
      </c>
      <c r="O3270" t="str">
        <f>IF(VLOOKUP($A3270,Parts!$A:$AM,O$1,0)="X",AF$2,"")</f>
        <v/>
      </c>
      <c r="P3270" t="str">
        <f t="shared" si="52"/>
        <v/>
      </c>
    </row>
    <row r="3271" spans="1:16" x14ac:dyDescent="0.25">
      <c r="A3271" t="str">
        <f>Table15[[#This Row],[Name]]</f>
        <v>Mk1?Su30?Cockpit</v>
      </c>
      <c r="B3271" t="str">
        <f>IF(VLOOKUP($A3271,Parts!$A:$AM,B$1,0)="X",S$2,"")</f>
        <v/>
      </c>
      <c r="C3271" t="str">
        <f>IF(VLOOKUP($A3271,Parts!$A:$AM,C$1,0)="X",T$2,"")</f>
        <v/>
      </c>
      <c r="D3271" t="str">
        <f>IF(VLOOKUP($A3271,Parts!$A:$AM,D$1,0)="X",U$2,"")</f>
        <v/>
      </c>
      <c r="E3271" t="str">
        <f>IF(VLOOKUP($A3271,Parts!$A:$AM,E$1,0)="X",V$2,"")</f>
        <v/>
      </c>
      <c r="F3271" t="str">
        <f>IF(VLOOKUP($A3271,Parts!$A:$AM,F$1,0)="X",W$2,"")</f>
        <v/>
      </c>
      <c r="G3271" t="str">
        <f>IF(VLOOKUP($A3271,Parts!$A:$AM,G$1,0)="X",X$2,"")</f>
        <v/>
      </c>
      <c r="H3271" t="str">
        <f>IF(VLOOKUP($A3271,Parts!$A:$AM,H$1,0)="X",Y$2,"")</f>
        <v/>
      </c>
      <c r="I3271" t="str">
        <f>IF(VLOOKUP($A3271,Parts!$A:$AM,I$1,0)="X",Z$2,"")</f>
        <v/>
      </c>
      <c r="J3271" t="str">
        <f>IF(VLOOKUP($A3271,Parts!$A:$AM,J$1,0)="X",AA$2,"")</f>
        <v/>
      </c>
      <c r="K3271" t="str">
        <f>IF(VLOOKUP($A3271,Parts!$A:$AM,K$1,0)="X",AB$2,"")</f>
        <v/>
      </c>
      <c r="L3271" t="str">
        <f>IF(VLOOKUP($A3271,Parts!$A:$AM,L$1,0)="X",AC$2,"")</f>
        <v/>
      </c>
      <c r="M3271" t="str">
        <f>IF(VLOOKUP($A3271,Parts!$A:$AM,M$1,0)="X",AD$2,"")</f>
        <v/>
      </c>
      <c r="N3271" t="str">
        <f>IF(VLOOKUP($A3271,Parts!$A:$AM,N$1,0)="X",AE$2,"")</f>
        <v/>
      </c>
      <c r="O3271" t="str">
        <f>IF(VLOOKUP($A3271,Parts!$A:$AM,O$1,0)="X",AF$2,"")</f>
        <v/>
      </c>
      <c r="P3271" t="str">
        <f t="shared" si="52"/>
        <v/>
      </c>
    </row>
    <row r="3272" spans="1:16" x14ac:dyDescent="0.25">
      <c r="A3272" t="str">
        <f>Table15[[#This Row],[Name]]</f>
        <v>dmBathymetry</v>
      </c>
      <c r="B3272" t="str">
        <f>IF(VLOOKUP($A3272,Parts!$A:$AM,B$1,0)="X",S$2,"")</f>
        <v/>
      </c>
      <c r="C3272" t="str">
        <f>IF(VLOOKUP($A3272,Parts!$A:$AM,C$1,0)="X",T$2,"")</f>
        <v/>
      </c>
      <c r="D3272" t="str">
        <f>IF(VLOOKUP($A3272,Parts!$A:$AM,D$1,0)="X",U$2,"")</f>
        <v/>
      </c>
      <c r="E3272" t="str">
        <f>IF(VLOOKUP($A3272,Parts!$A:$AM,E$1,0)="X",V$2,"")</f>
        <v/>
      </c>
      <c r="F3272" t="str">
        <f>IF(VLOOKUP($A3272,Parts!$A:$AM,F$1,0)="X",W$2,"")</f>
        <v/>
      </c>
      <c r="G3272" t="str">
        <f>IF(VLOOKUP($A3272,Parts!$A:$AM,G$1,0)="X",X$2,"")</f>
        <v/>
      </c>
      <c r="H3272" t="str">
        <f>IF(VLOOKUP($A3272,Parts!$A:$AM,H$1,0)="X",Y$2,"")</f>
        <v/>
      </c>
      <c r="I3272" t="str">
        <f>IF(VLOOKUP($A3272,Parts!$A:$AM,I$1,0)="X",Z$2,"")</f>
        <v/>
      </c>
      <c r="J3272" t="str">
        <f>IF(VLOOKUP($A3272,Parts!$A:$AM,J$1,0)="X",AA$2,"")</f>
        <v/>
      </c>
      <c r="K3272" t="str">
        <f>IF(VLOOKUP($A3272,Parts!$A:$AM,K$1,0)="X",AB$2,"")</f>
        <v/>
      </c>
      <c r="L3272" t="str">
        <f>IF(VLOOKUP($A3272,Parts!$A:$AM,L$1,0)="X",AC$2,"")</f>
        <v/>
      </c>
      <c r="M3272" t="str">
        <f>IF(VLOOKUP($A3272,Parts!$A:$AM,M$1,0)="X",AD$2,"")</f>
        <v/>
      </c>
      <c r="N3272" t="str">
        <f>IF(VLOOKUP($A3272,Parts!$A:$AM,N$1,0)="X",AE$2,"")</f>
        <v/>
      </c>
      <c r="O3272" t="str">
        <f>IF(VLOOKUP($A3272,Parts!$A:$AM,O$1,0)="X",AF$2,"")</f>
        <v/>
      </c>
      <c r="P3272" t="str">
        <f t="shared" si="52"/>
        <v/>
      </c>
    </row>
    <row r="3273" spans="1:16" x14ac:dyDescent="0.25">
      <c r="A3273" t="str">
        <f>Table15[[#This Row],[Name]]</f>
        <v>xLazTekSuperDracosx</v>
      </c>
      <c r="B3273" t="str">
        <f>IF(VLOOKUP($A3273,Parts!$A:$AM,B$1,0)="X",S$2,"")</f>
        <v/>
      </c>
      <c r="C3273" t="str">
        <f>IF(VLOOKUP($A3273,Parts!$A:$AM,C$1,0)="X",T$2,"")</f>
        <v/>
      </c>
      <c r="D3273" t="str">
        <f>IF(VLOOKUP($A3273,Parts!$A:$AM,D$1,0)="X",U$2,"")</f>
        <v/>
      </c>
      <c r="E3273" t="str">
        <f>IF(VLOOKUP($A3273,Parts!$A:$AM,E$1,0)="X",V$2,"")</f>
        <v xml:space="preserve">    MODULE
    { name = ModuleTagEngineLiquidPF }
</v>
      </c>
      <c r="F3273" t="str">
        <f>IF(VLOOKUP($A3273,Parts!$A:$AM,F$1,0)="X",W$2,"")</f>
        <v/>
      </c>
      <c r="G3273" t="str">
        <f>IF(VLOOKUP($A3273,Parts!$A:$AM,G$1,0)="X",X$2,"")</f>
        <v/>
      </c>
      <c r="H3273" t="str">
        <f>IF(VLOOKUP($A3273,Parts!$A:$AM,H$1,0)="X",Y$2,"")</f>
        <v/>
      </c>
      <c r="I3273" t="str">
        <f>IF(VLOOKUP($A3273,Parts!$A:$AM,I$1,0)="X",Z$2,"")</f>
        <v/>
      </c>
      <c r="J3273" t="str">
        <f>IF(VLOOKUP($A3273,Parts!$A:$AM,J$1,0)="X",AA$2,"")</f>
        <v/>
      </c>
      <c r="K3273" t="str">
        <f>IF(VLOOKUP($A3273,Parts!$A:$AM,K$1,0)="X",AB$2,"")</f>
        <v/>
      </c>
      <c r="L3273" t="str">
        <f>IF(VLOOKUP($A3273,Parts!$A:$AM,L$1,0)="X",AC$2,"")</f>
        <v/>
      </c>
      <c r="M3273" t="str">
        <f>IF(VLOOKUP($A3273,Parts!$A:$AM,M$1,0)="X",AD$2,"")</f>
        <v/>
      </c>
      <c r="N3273" t="str">
        <f>IF(VLOOKUP($A3273,Parts!$A:$AM,N$1,0)="X",AE$2,"")</f>
        <v/>
      </c>
      <c r="O3273" t="str">
        <f>IF(VLOOKUP($A3273,Parts!$A:$AM,O$1,0)="X",AF$2,"")</f>
        <v/>
      </c>
      <c r="P3273" t="str">
        <f t="shared" si="52"/>
        <v xml:space="preserve">    MODULE
    { name = ModuleTagEngineLiquidPF }
</v>
      </c>
    </row>
    <row r="3274" spans="1:16" x14ac:dyDescent="0.25">
      <c r="A3274" t="str">
        <f>Table15[[#This Row],[Name]]</f>
        <v>SuperDraco_Single</v>
      </c>
      <c r="B3274" t="str">
        <f>IF(VLOOKUP($A3274,Parts!$A:$AM,B$1,0)="X",S$2,"")</f>
        <v/>
      </c>
      <c r="C3274" t="str">
        <f>IF(VLOOKUP($A3274,Parts!$A:$AM,C$1,0)="X",T$2,"")</f>
        <v/>
      </c>
      <c r="D3274" t="str">
        <f>IF(VLOOKUP($A3274,Parts!$A:$AM,D$1,0)="X",U$2,"")</f>
        <v/>
      </c>
      <c r="E3274" t="str">
        <f>IF(VLOOKUP($A3274,Parts!$A:$AM,E$1,0)="X",V$2,"")</f>
        <v xml:space="preserve">    MODULE
    { name = ModuleTagEngineLiquidPF }
</v>
      </c>
      <c r="F3274" t="str">
        <f>IF(VLOOKUP($A3274,Parts!$A:$AM,F$1,0)="X",W$2,"")</f>
        <v/>
      </c>
      <c r="G3274" t="str">
        <f>IF(VLOOKUP($A3274,Parts!$A:$AM,G$1,0)="X",X$2,"")</f>
        <v/>
      </c>
      <c r="H3274" t="str">
        <f>IF(VLOOKUP($A3274,Parts!$A:$AM,H$1,0)="X",Y$2,"")</f>
        <v/>
      </c>
      <c r="I3274" t="str">
        <f>IF(VLOOKUP($A3274,Parts!$A:$AM,I$1,0)="X",Z$2,"")</f>
        <v/>
      </c>
      <c r="J3274" t="str">
        <f>IF(VLOOKUP($A3274,Parts!$A:$AM,J$1,0)="X",AA$2,"")</f>
        <v/>
      </c>
      <c r="K3274" t="str">
        <f>IF(VLOOKUP($A3274,Parts!$A:$AM,K$1,0)="X",AB$2,"")</f>
        <v/>
      </c>
      <c r="L3274" t="str">
        <f>IF(VLOOKUP($A3274,Parts!$A:$AM,L$1,0)="X",AC$2,"")</f>
        <v/>
      </c>
      <c r="M3274" t="str">
        <f>IF(VLOOKUP($A3274,Parts!$A:$AM,M$1,0)="X",AD$2,"")</f>
        <v/>
      </c>
      <c r="N3274" t="str">
        <f>IF(VLOOKUP($A3274,Parts!$A:$AM,N$1,0)="X",AE$2,"")</f>
        <v/>
      </c>
      <c r="O3274" t="str">
        <f>IF(VLOOKUP($A3274,Parts!$A:$AM,O$1,0)="X",AF$2,"")</f>
        <v/>
      </c>
      <c r="P3274" t="str">
        <f t="shared" si="52"/>
        <v xml:space="preserve">    MODULE
    { name = ModuleTagEngineLiquidPF }
</v>
      </c>
    </row>
    <row r="3275" spans="1:16" x14ac:dyDescent="0.25">
      <c r="A3275" t="str">
        <f>Table15[[#This Row],[Name]]</f>
        <v>SSTU-ST-HAB-C1</v>
      </c>
      <c r="B3275" t="str">
        <f>IF(VLOOKUP($A3275,Parts!$A:$AM,B$1,0)="X",S$2,"")</f>
        <v/>
      </c>
      <c r="C3275" t="str">
        <f>IF(VLOOKUP($A3275,Parts!$A:$AM,C$1,0)="X",T$2,"")</f>
        <v/>
      </c>
      <c r="D3275" t="str">
        <f>IF(VLOOKUP($A3275,Parts!$A:$AM,D$1,0)="X",U$2,"")</f>
        <v/>
      </c>
      <c r="E3275" t="str">
        <f>IF(VLOOKUP($A3275,Parts!$A:$AM,E$1,0)="X",V$2,"")</f>
        <v/>
      </c>
      <c r="F3275" t="str">
        <f>IF(VLOOKUP($A3275,Parts!$A:$AM,F$1,0)="X",W$2,"")</f>
        <v/>
      </c>
      <c r="G3275" t="str">
        <f>IF(VLOOKUP($A3275,Parts!$A:$AM,G$1,0)="X",X$2,"")</f>
        <v/>
      </c>
      <c r="H3275" t="str">
        <f>IF(VLOOKUP($A3275,Parts!$A:$AM,H$1,0)="X",Y$2,"")</f>
        <v/>
      </c>
      <c r="I3275" t="str">
        <f>IF(VLOOKUP($A3275,Parts!$A:$AM,I$1,0)="X",Z$2,"")</f>
        <v/>
      </c>
      <c r="J3275" t="str">
        <f>IF(VLOOKUP($A3275,Parts!$A:$AM,J$1,0)="X",AA$2,"")</f>
        <v/>
      </c>
      <c r="K3275" t="str">
        <f>IF(VLOOKUP($A3275,Parts!$A:$AM,K$1,0)="X",AB$2,"")</f>
        <v/>
      </c>
      <c r="L3275" t="str">
        <f>IF(VLOOKUP($A3275,Parts!$A:$AM,L$1,0)="X",AC$2,"")</f>
        <v/>
      </c>
      <c r="M3275" t="str">
        <f>IF(VLOOKUP($A3275,Parts!$A:$AM,M$1,0)="X",AD$2,"")</f>
        <v/>
      </c>
      <c r="N3275" t="str">
        <f>IF(VLOOKUP($A3275,Parts!$A:$AM,N$1,0)="X",AE$2,"")</f>
        <v/>
      </c>
      <c r="O3275" t="str">
        <f>IF(VLOOKUP($A3275,Parts!$A:$AM,O$1,0)="X",AF$2,"")</f>
        <v/>
      </c>
      <c r="P3275" t="str">
        <f t="shared" si="52"/>
        <v/>
      </c>
    </row>
    <row r="3276" spans="1:16" x14ac:dyDescent="0.25">
      <c r="A3276" t="str">
        <f>Table15[[#This Row],[Name]]</f>
        <v>STAR-37</v>
      </c>
      <c r="B3276" t="str">
        <f>IF(VLOOKUP($A3276,Parts!$A:$AM,B$1,0)="X",S$2,"")</f>
        <v/>
      </c>
      <c r="C3276" t="str">
        <f>IF(VLOOKUP($A3276,Parts!$A:$AM,C$1,0)="X",T$2,"")</f>
        <v/>
      </c>
      <c r="D3276" t="str">
        <f>IF(VLOOKUP($A3276,Parts!$A:$AM,D$1,0)="X",U$2,"")</f>
        <v/>
      </c>
      <c r="E3276" t="str">
        <f>IF(VLOOKUP($A3276,Parts!$A:$AM,E$1,0)="X",V$2,"")</f>
        <v/>
      </c>
      <c r="F3276" t="str">
        <f>IF(VLOOKUP($A3276,Parts!$A:$AM,F$1,0)="X",W$2,"")</f>
        <v/>
      </c>
      <c r="G3276" t="str">
        <f>IF(VLOOKUP($A3276,Parts!$A:$AM,G$1,0)="X",X$2,"")</f>
        <v/>
      </c>
      <c r="H3276" t="str">
        <f>IF(VLOOKUP($A3276,Parts!$A:$AM,H$1,0)="X",Y$2,"")</f>
        <v/>
      </c>
      <c r="I3276" t="str">
        <f>IF(VLOOKUP($A3276,Parts!$A:$AM,I$1,0)="X",Z$2,"")</f>
        <v/>
      </c>
      <c r="J3276" t="str">
        <f>IF(VLOOKUP($A3276,Parts!$A:$AM,J$1,0)="X",AA$2,"")</f>
        <v/>
      </c>
      <c r="K3276" t="str">
        <f>IF(VLOOKUP($A3276,Parts!$A:$AM,K$1,0)="X",AB$2,"")</f>
        <v/>
      </c>
      <c r="L3276" t="str">
        <f>IF(VLOOKUP($A3276,Parts!$A:$AM,L$1,0)="X",AC$2,"")</f>
        <v/>
      </c>
      <c r="M3276" t="str">
        <f>IF(VLOOKUP($A3276,Parts!$A:$AM,M$1,0)="X",AD$2,"")</f>
        <v/>
      </c>
      <c r="N3276" t="str">
        <f>IF(VLOOKUP($A3276,Parts!$A:$AM,N$1,0)="X",AE$2,"")</f>
        <v/>
      </c>
      <c r="O3276" t="str">
        <f>IF(VLOOKUP($A3276,Parts!$A:$AM,O$1,0)="X",AF$2,"")</f>
        <v/>
      </c>
      <c r="P3276" t="str">
        <f t="shared" si="52"/>
        <v/>
      </c>
    </row>
    <row r="3277" spans="1:16" x14ac:dyDescent="0.25">
      <c r="A3277" t="str">
        <f>Table15[[#This Row],[Name]]</f>
        <v>SuperDrago</v>
      </c>
      <c r="B3277" t="str">
        <f>IF(VLOOKUP($A3277,Parts!$A:$AM,B$1,0)="X",S$2,"")</f>
        <v/>
      </c>
      <c r="C3277" t="str">
        <f>IF(VLOOKUP($A3277,Parts!$A:$AM,C$1,0)="X",T$2,"")</f>
        <v/>
      </c>
      <c r="D3277" t="str">
        <f>IF(VLOOKUP($A3277,Parts!$A:$AM,D$1,0)="X",U$2,"")</f>
        <v/>
      </c>
      <c r="E3277" t="str">
        <f>IF(VLOOKUP($A3277,Parts!$A:$AM,E$1,0)="X",V$2,"")</f>
        <v xml:space="preserve">    MODULE
    { name = ModuleTagEngineLiquidPF }
</v>
      </c>
      <c r="F3277" t="str">
        <f>IF(VLOOKUP($A3277,Parts!$A:$AM,F$1,0)="X",W$2,"")</f>
        <v/>
      </c>
      <c r="G3277" t="str">
        <f>IF(VLOOKUP($A3277,Parts!$A:$AM,G$1,0)="X",X$2,"")</f>
        <v/>
      </c>
      <c r="H3277" t="str">
        <f>IF(VLOOKUP($A3277,Parts!$A:$AM,H$1,0)="X",Y$2,"")</f>
        <v/>
      </c>
      <c r="I3277" t="str">
        <f>IF(VLOOKUP($A3277,Parts!$A:$AM,I$1,0)="X",Z$2,"")</f>
        <v/>
      </c>
      <c r="J3277" t="str">
        <f>IF(VLOOKUP($A3277,Parts!$A:$AM,J$1,0)="X",AA$2,"")</f>
        <v/>
      </c>
      <c r="K3277" t="str">
        <f>IF(VLOOKUP($A3277,Parts!$A:$AM,K$1,0)="X",AB$2,"")</f>
        <v/>
      </c>
      <c r="L3277" t="str">
        <f>IF(VLOOKUP($A3277,Parts!$A:$AM,L$1,0)="X",AC$2,"")</f>
        <v/>
      </c>
      <c r="M3277" t="str">
        <f>IF(VLOOKUP($A3277,Parts!$A:$AM,M$1,0)="X",AD$2,"")</f>
        <v/>
      </c>
      <c r="N3277" t="str">
        <f>IF(VLOOKUP($A3277,Parts!$A:$AM,N$1,0)="X",AE$2,"")</f>
        <v/>
      </c>
      <c r="O3277" t="str">
        <f>IF(VLOOKUP($A3277,Parts!$A:$AM,O$1,0)="X",AF$2,"")</f>
        <v/>
      </c>
      <c r="P3277" t="str">
        <f t="shared" si="52"/>
        <v xml:space="preserve">    MODULE
    { name = ModuleTagEngineLiquidPF }
</v>
      </c>
    </row>
    <row r="3278" spans="1:16" x14ac:dyDescent="0.25">
      <c r="A3278" t="str">
        <f>Table15[[#This Row],[Name]]</f>
        <v>dmsurfacelaser</v>
      </c>
      <c r="B3278" t="str">
        <f>IF(VLOOKUP($A3278,Parts!$A:$AM,B$1,0)="X",S$2,"")</f>
        <v/>
      </c>
      <c r="C3278" t="str">
        <f>IF(VLOOKUP($A3278,Parts!$A:$AM,C$1,0)="X",T$2,"")</f>
        <v/>
      </c>
      <c r="D3278" t="str">
        <f>IF(VLOOKUP($A3278,Parts!$A:$AM,D$1,0)="X",U$2,"")</f>
        <v/>
      </c>
      <c r="E3278" t="str">
        <f>IF(VLOOKUP($A3278,Parts!$A:$AM,E$1,0)="X",V$2,"")</f>
        <v/>
      </c>
      <c r="F3278" t="str">
        <f>IF(VLOOKUP($A3278,Parts!$A:$AM,F$1,0)="X",W$2,"")</f>
        <v/>
      </c>
      <c r="G3278" t="str">
        <f>IF(VLOOKUP($A3278,Parts!$A:$AM,G$1,0)="X",X$2,"")</f>
        <v/>
      </c>
      <c r="H3278" t="str">
        <f>IF(VLOOKUP($A3278,Parts!$A:$AM,H$1,0)="X",Y$2,"")</f>
        <v/>
      </c>
      <c r="I3278" t="str">
        <f>IF(VLOOKUP($A3278,Parts!$A:$AM,I$1,0)="X",Z$2,"")</f>
        <v/>
      </c>
      <c r="J3278" t="str">
        <f>IF(VLOOKUP($A3278,Parts!$A:$AM,J$1,0)="X",AA$2,"")</f>
        <v/>
      </c>
      <c r="K3278" t="str">
        <f>IF(VLOOKUP($A3278,Parts!$A:$AM,K$1,0)="X",AB$2,"")</f>
        <v/>
      </c>
      <c r="L3278" t="str">
        <f>IF(VLOOKUP($A3278,Parts!$A:$AM,L$1,0)="X",AC$2,"")</f>
        <v/>
      </c>
      <c r="M3278" t="str">
        <f>IF(VLOOKUP($A3278,Parts!$A:$AM,M$1,0)="X",AD$2,"")</f>
        <v/>
      </c>
      <c r="N3278" t="str">
        <f>IF(VLOOKUP($A3278,Parts!$A:$AM,N$1,0)="X",AE$2,"")</f>
        <v/>
      </c>
      <c r="O3278" t="str">
        <f>IF(VLOOKUP($A3278,Parts!$A:$AM,O$1,0)="X",AF$2,"")</f>
        <v/>
      </c>
      <c r="P3278" t="str">
        <f t="shared" si="52"/>
        <v/>
      </c>
    </row>
    <row r="3279" spans="1:16" x14ac:dyDescent="0.25">
      <c r="A3279" t="str">
        <f>Table15[[#This Row],[Name]]</f>
        <v>SurfaceScanner</v>
      </c>
      <c r="B3279" t="str">
        <f>IF(VLOOKUP($A3279,Parts!$A:$AM,B$1,0)="X",S$2,"")</f>
        <v/>
      </c>
      <c r="C3279" t="str">
        <f>IF(VLOOKUP($A3279,Parts!$A:$AM,C$1,0)="X",T$2,"")</f>
        <v/>
      </c>
      <c r="D3279" t="str">
        <f>IF(VLOOKUP($A3279,Parts!$A:$AM,D$1,0)="X",U$2,"")</f>
        <v/>
      </c>
      <c r="E3279" t="str">
        <f>IF(VLOOKUP($A3279,Parts!$A:$AM,E$1,0)="X",V$2,"")</f>
        <v/>
      </c>
      <c r="F3279" t="str">
        <f>IF(VLOOKUP($A3279,Parts!$A:$AM,F$1,0)="X",W$2,"")</f>
        <v/>
      </c>
      <c r="G3279" t="str">
        <f>IF(VLOOKUP($A3279,Parts!$A:$AM,G$1,0)="X",X$2,"")</f>
        <v/>
      </c>
      <c r="H3279" t="str">
        <f>IF(VLOOKUP($A3279,Parts!$A:$AM,H$1,0)="X",Y$2,"")</f>
        <v/>
      </c>
      <c r="I3279" t="str">
        <f>IF(VLOOKUP($A3279,Parts!$A:$AM,I$1,0)="X",Z$2,"")</f>
        <v/>
      </c>
      <c r="J3279" t="str">
        <f>IF(VLOOKUP($A3279,Parts!$A:$AM,J$1,0)="X",AA$2,"")</f>
        <v/>
      </c>
      <c r="K3279" t="str">
        <f>IF(VLOOKUP($A3279,Parts!$A:$AM,K$1,0)="X",AB$2,"")</f>
        <v/>
      </c>
      <c r="L3279" t="str">
        <f>IF(VLOOKUP($A3279,Parts!$A:$AM,L$1,0)="X",AC$2,"")</f>
        <v/>
      </c>
      <c r="M3279" t="str">
        <f>IF(VLOOKUP($A3279,Parts!$A:$AM,M$1,0)="X",AD$2,"")</f>
        <v/>
      </c>
      <c r="N3279" t="str">
        <f>IF(VLOOKUP($A3279,Parts!$A:$AM,N$1,0)="X",AE$2,"")</f>
        <v/>
      </c>
      <c r="O3279" t="str">
        <f>IF(VLOOKUP($A3279,Parts!$A:$AM,O$1,0)="X",AF$2,"")</f>
        <v/>
      </c>
      <c r="P3279" t="str">
        <f t="shared" si="52"/>
        <v/>
      </c>
    </row>
    <row r="3280" spans="1:16" x14ac:dyDescent="0.25">
      <c r="A3280" t="str">
        <f>Table15[[#This Row],[Name]]</f>
        <v>ca_landv_battery</v>
      </c>
      <c r="B3280" t="str">
        <f>IF(VLOOKUP($A3280,Parts!$A:$AM,B$1,0)="X",S$2,"")</f>
        <v/>
      </c>
      <c r="C3280" t="str">
        <f>IF(VLOOKUP($A3280,Parts!$A:$AM,C$1,0)="X",T$2,"")</f>
        <v/>
      </c>
      <c r="D3280" t="str">
        <f>IF(VLOOKUP($A3280,Parts!$A:$AM,D$1,0)="X",U$2,"")</f>
        <v/>
      </c>
      <c r="E3280" t="str">
        <f>IF(VLOOKUP($A3280,Parts!$A:$AM,E$1,0)="X",V$2,"")</f>
        <v/>
      </c>
      <c r="F3280" t="str">
        <f>IF(VLOOKUP($A3280,Parts!$A:$AM,F$1,0)="X",W$2,"")</f>
        <v/>
      </c>
      <c r="G3280" t="str">
        <f>IF(VLOOKUP($A3280,Parts!$A:$AM,G$1,0)="X",X$2,"")</f>
        <v/>
      </c>
      <c r="H3280" t="str">
        <f>IF(VLOOKUP($A3280,Parts!$A:$AM,H$1,0)="X",Y$2,"")</f>
        <v/>
      </c>
      <c r="I3280" t="str">
        <f>IF(VLOOKUP($A3280,Parts!$A:$AM,I$1,0)="X",Z$2,"")</f>
        <v/>
      </c>
      <c r="J3280" t="str">
        <f>IF(VLOOKUP($A3280,Parts!$A:$AM,J$1,0)="X",AA$2,"")</f>
        <v/>
      </c>
      <c r="K3280" t="str">
        <f>IF(VLOOKUP($A3280,Parts!$A:$AM,K$1,0)="X",AB$2,"")</f>
        <v/>
      </c>
      <c r="L3280" t="str">
        <f>IF(VLOOKUP($A3280,Parts!$A:$AM,L$1,0)="X",AC$2,"")</f>
        <v/>
      </c>
      <c r="M3280" t="str">
        <f>IF(VLOOKUP($A3280,Parts!$A:$AM,M$1,0)="X",AD$2,"")</f>
        <v/>
      </c>
      <c r="N3280" t="str">
        <f>IF(VLOOKUP($A3280,Parts!$A:$AM,N$1,0)="X",AE$2,"")</f>
        <v/>
      </c>
      <c r="O3280" t="str">
        <f>IF(VLOOKUP($A3280,Parts!$A:$AM,O$1,0)="X",AF$2,"")</f>
        <v/>
      </c>
      <c r="P3280" t="str">
        <f t="shared" si="52"/>
        <v/>
      </c>
    </row>
    <row r="3281" spans="1:16" x14ac:dyDescent="0.25">
      <c r="A3281" t="str">
        <f>Table15[[#This Row],[Name]]</f>
        <v>probeCoreOcto</v>
      </c>
      <c r="B3281" t="str">
        <f>IF(VLOOKUP($A3281,Parts!$A:$AM,B$1,0)="X",S$2,"")</f>
        <v xml:space="preserve">    MODULE
    { name = ModuleTagAvionics }
</v>
      </c>
      <c r="C3281" t="str">
        <f>IF(VLOOKUP($A3281,Parts!$A:$AM,C$1,0)="X",T$2,"")</f>
        <v/>
      </c>
      <c r="D3281" t="str">
        <f>IF(VLOOKUP($A3281,Parts!$A:$AM,D$1,0)="X",U$2,"")</f>
        <v/>
      </c>
      <c r="E3281" t="str">
        <f>IF(VLOOKUP($A3281,Parts!$A:$AM,E$1,0)="X",V$2,"")</f>
        <v/>
      </c>
      <c r="F3281" t="str">
        <f>IF(VLOOKUP($A3281,Parts!$A:$AM,F$1,0)="X",W$2,"")</f>
        <v/>
      </c>
      <c r="G3281" t="str">
        <f>IF(VLOOKUP($A3281,Parts!$A:$AM,G$1,0)="X",X$2,"")</f>
        <v/>
      </c>
      <c r="H3281" t="str">
        <f>IF(VLOOKUP($A3281,Parts!$A:$AM,H$1,0)="X",Y$2,"")</f>
        <v/>
      </c>
      <c r="I3281" t="str">
        <f>IF(VLOOKUP($A3281,Parts!$A:$AM,I$1,0)="X",Z$2,"")</f>
        <v/>
      </c>
      <c r="J3281" t="str">
        <f>IF(VLOOKUP($A3281,Parts!$A:$AM,J$1,0)="X",AA$2,"")</f>
        <v/>
      </c>
      <c r="K3281" t="str">
        <f>IF(VLOOKUP($A3281,Parts!$A:$AM,K$1,0)="X",AB$2,"")</f>
        <v/>
      </c>
      <c r="L3281" t="str">
        <f>IF(VLOOKUP($A3281,Parts!$A:$AM,L$1,0)="X",AC$2,"")</f>
        <v/>
      </c>
      <c r="M3281" t="str">
        <f>IF(VLOOKUP($A3281,Parts!$A:$AM,M$1,0)="X",AD$2,"")</f>
        <v/>
      </c>
      <c r="N3281" t="str">
        <f>IF(VLOOKUP($A3281,Parts!$A:$AM,N$1,0)="X",AE$2,"")</f>
        <v/>
      </c>
      <c r="O3281" t="str">
        <f>IF(VLOOKUP($A3281,Parts!$A:$AM,O$1,0)="X",AF$2,"")</f>
        <v/>
      </c>
      <c r="P3281" t="str">
        <f t="shared" si="52"/>
        <v xml:space="preserve">    MODULE
    { name = ModuleTagAvionics }
</v>
      </c>
    </row>
    <row r="3282" spans="1:16" x14ac:dyDescent="0.25">
      <c r="A3282" t="str">
        <f>Table15[[#This Row],[Name]]</f>
        <v>ca_landv_core</v>
      </c>
      <c r="B3282" t="str">
        <f>IF(VLOOKUP($A3282,Parts!$A:$AM,B$1,0)="X",S$2,"")</f>
        <v/>
      </c>
      <c r="C3282" t="str">
        <f>IF(VLOOKUP($A3282,Parts!$A:$AM,C$1,0)="X",T$2,"")</f>
        <v/>
      </c>
      <c r="D3282" t="str">
        <f>IF(VLOOKUP($A3282,Parts!$A:$AM,D$1,0)="X",U$2,"")</f>
        <v/>
      </c>
      <c r="E3282" t="str">
        <f>IF(VLOOKUP($A3282,Parts!$A:$AM,E$1,0)="X",V$2,"")</f>
        <v/>
      </c>
      <c r="F3282" t="str">
        <f>IF(VLOOKUP($A3282,Parts!$A:$AM,F$1,0)="X",W$2,"")</f>
        <v/>
      </c>
      <c r="G3282" t="str">
        <f>IF(VLOOKUP($A3282,Parts!$A:$AM,G$1,0)="X",X$2,"")</f>
        <v/>
      </c>
      <c r="H3282" t="str">
        <f>IF(VLOOKUP($A3282,Parts!$A:$AM,H$1,0)="X",Y$2,"")</f>
        <v/>
      </c>
      <c r="I3282" t="str">
        <f>IF(VLOOKUP($A3282,Parts!$A:$AM,I$1,0)="X",Z$2,"")</f>
        <v/>
      </c>
      <c r="J3282" t="str">
        <f>IF(VLOOKUP($A3282,Parts!$A:$AM,J$1,0)="X",AA$2,"")</f>
        <v/>
      </c>
      <c r="K3282" t="str">
        <f>IF(VLOOKUP($A3282,Parts!$A:$AM,K$1,0)="X",AB$2,"")</f>
        <v/>
      </c>
      <c r="L3282" t="str">
        <f>IF(VLOOKUP($A3282,Parts!$A:$AM,L$1,0)="X",AC$2,"")</f>
        <v/>
      </c>
      <c r="M3282" t="str">
        <f>IF(VLOOKUP($A3282,Parts!$A:$AM,M$1,0)="X",AD$2,"")</f>
        <v/>
      </c>
      <c r="N3282" t="str">
        <f>IF(VLOOKUP($A3282,Parts!$A:$AM,N$1,0)="X",AE$2,"")</f>
        <v/>
      </c>
      <c r="O3282" t="str">
        <f>IF(VLOOKUP($A3282,Parts!$A:$AM,O$1,0)="X",AF$2,"")</f>
        <v/>
      </c>
      <c r="P3282" t="str">
        <f t="shared" si="52"/>
        <v/>
      </c>
    </row>
    <row r="3283" spans="1:16" x14ac:dyDescent="0.25">
      <c r="A3283" t="str">
        <f>Table15[[#This Row],[Name]]</f>
        <v>RO_surveyorCore</v>
      </c>
      <c r="B3283" t="str">
        <f>IF(VLOOKUP($A3283,Parts!$A:$AM,B$1,0)="X",S$2,"")</f>
        <v xml:space="preserve">    MODULE
    { name = ModuleTagAvionics }
</v>
      </c>
      <c r="C3283" t="str">
        <f>IF(VLOOKUP($A3283,Parts!$A:$AM,C$1,0)="X",T$2,"")</f>
        <v/>
      </c>
      <c r="D3283" t="str">
        <f>IF(VLOOKUP($A3283,Parts!$A:$AM,D$1,0)="X",U$2,"")</f>
        <v/>
      </c>
      <c r="E3283" t="str">
        <f>IF(VLOOKUP($A3283,Parts!$A:$AM,E$1,0)="X",V$2,"")</f>
        <v/>
      </c>
      <c r="F3283" t="str">
        <f>IF(VLOOKUP($A3283,Parts!$A:$AM,F$1,0)="X",W$2,"")</f>
        <v/>
      </c>
      <c r="G3283" t="str">
        <f>IF(VLOOKUP($A3283,Parts!$A:$AM,G$1,0)="X",X$2,"")</f>
        <v/>
      </c>
      <c r="H3283" t="str">
        <f>IF(VLOOKUP($A3283,Parts!$A:$AM,H$1,0)="X",Y$2,"")</f>
        <v/>
      </c>
      <c r="I3283" t="str">
        <f>IF(VLOOKUP($A3283,Parts!$A:$AM,I$1,0)="X",Z$2,"")</f>
        <v/>
      </c>
      <c r="J3283" t="str">
        <f>IF(VLOOKUP($A3283,Parts!$A:$AM,J$1,0)="X",AA$2,"")</f>
        <v/>
      </c>
      <c r="K3283" t="str">
        <f>IF(VLOOKUP($A3283,Parts!$A:$AM,K$1,0)="X",AB$2,"")</f>
        <v/>
      </c>
      <c r="L3283" t="str">
        <f>IF(VLOOKUP($A3283,Parts!$A:$AM,L$1,0)="X",AC$2,"")</f>
        <v/>
      </c>
      <c r="M3283" t="str">
        <f>IF(VLOOKUP($A3283,Parts!$A:$AM,M$1,0)="X",AD$2,"")</f>
        <v/>
      </c>
      <c r="N3283" t="str">
        <f>IF(VLOOKUP($A3283,Parts!$A:$AM,N$1,0)="X",AE$2,"")</f>
        <v/>
      </c>
      <c r="O3283" t="str">
        <f>IF(VLOOKUP($A3283,Parts!$A:$AM,O$1,0)="X",AF$2,"")</f>
        <v/>
      </c>
      <c r="P3283" t="str">
        <f t="shared" si="52"/>
        <v xml:space="preserve">    MODULE
    { name = ModuleTagAvionics }
</v>
      </c>
    </row>
    <row r="3284" spans="1:16" x14ac:dyDescent="0.25">
      <c r="A3284" t="str">
        <f>Table15[[#This Row],[Name]]</f>
        <v>rn_surveyor_engines</v>
      </c>
      <c r="B3284" t="str">
        <f>IF(VLOOKUP($A3284,Parts!$A:$AM,B$1,0)="X",S$2,"")</f>
        <v/>
      </c>
      <c r="C3284" t="str">
        <f>IF(VLOOKUP($A3284,Parts!$A:$AM,C$1,0)="X",T$2,"")</f>
        <v/>
      </c>
      <c r="D3284" t="str">
        <f>IF(VLOOKUP($A3284,Parts!$A:$AM,D$1,0)="X",U$2,"")</f>
        <v/>
      </c>
      <c r="E3284" t="str">
        <f>IF(VLOOKUP($A3284,Parts!$A:$AM,E$1,0)="X",V$2,"")</f>
        <v xml:space="preserve">    MODULE
    { name = ModuleTagEngineLiquidPF }
</v>
      </c>
      <c r="F3284" t="str">
        <f>IF(VLOOKUP($A3284,Parts!$A:$AM,F$1,0)="X",W$2,"")</f>
        <v/>
      </c>
      <c r="G3284" t="str">
        <f>IF(VLOOKUP($A3284,Parts!$A:$AM,G$1,0)="X",X$2,"")</f>
        <v/>
      </c>
      <c r="H3284" t="str">
        <f>IF(VLOOKUP($A3284,Parts!$A:$AM,H$1,0)="X",Y$2,"")</f>
        <v/>
      </c>
      <c r="I3284" t="str">
        <f>IF(VLOOKUP($A3284,Parts!$A:$AM,I$1,0)="X",Z$2,"")</f>
        <v/>
      </c>
      <c r="J3284" t="str">
        <f>IF(VLOOKUP($A3284,Parts!$A:$AM,J$1,0)="X",AA$2,"")</f>
        <v/>
      </c>
      <c r="K3284" t="str">
        <f>IF(VLOOKUP($A3284,Parts!$A:$AM,K$1,0)="X",AB$2,"")</f>
        <v/>
      </c>
      <c r="L3284" t="str">
        <f>IF(VLOOKUP($A3284,Parts!$A:$AM,L$1,0)="X",AC$2,"")</f>
        <v/>
      </c>
      <c r="M3284" t="str">
        <f>IF(VLOOKUP($A3284,Parts!$A:$AM,M$1,0)="X",AD$2,"")</f>
        <v/>
      </c>
      <c r="N3284" t="str">
        <f>IF(VLOOKUP($A3284,Parts!$A:$AM,N$1,0)="X",AE$2,"")</f>
        <v/>
      </c>
      <c r="O3284" t="str">
        <f>IF(VLOOKUP($A3284,Parts!$A:$AM,O$1,0)="X",AF$2,"")</f>
        <v/>
      </c>
      <c r="P3284" t="str">
        <f t="shared" si="52"/>
        <v xml:space="preserve">    MODULE
    { name = ModuleTagEngineLiquidPF }
</v>
      </c>
    </row>
    <row r="3285" spans="1:16" x14ac:dyDescent="0.25">
      <c r="A3285" t="str">
        <f>Table15[[#This Row],[Name]]</f>
        <v>ca_landv_cam_s1</v>
      </c>
      <c r="B3285" t="str">
        <f>IF(VLOOKUP($A3285,Parts!$A:$AM,B$1,0)="X",S$2,"")</f>
        <v/>
      </c>
      <c r="C3285" t="str">
        <f>IF(VLOOKUP($A3285,Parts!$A:$AM,C$1,0)="X",T$2,"")</f>
        <v/>
      </c>
      <c r="D3285" t="str">
        <f>IF(VLOOKUP($A3285,Parts!$A:$AM,D$1,0)="X",U$2,"")</f>
        <v/>
      </c>
      <c r="E3285" t="str">
        <f>IF(VLOOKUP($A3285,Parts!$A:$AM,E$1,0)="X",V$2,"")</f>
        <v/>
      </c>
      <c r="F3285" t="str">
        <f>IF(VLOOKUP($A3285,Parts!$A:$AM,F$1,0)="X",W$2,"")</f>
        <v/>
      </c>
      <c r="G3285" t="str">
        <f>IF(VLOOKUP($A3285,Parts!$A:$AM,G$1,0)="X",X$2,"")</f>
        <v/>
      </c>
      <c r="H3285" t="str">
        <f>IF(VLOOKUP($A3285,Parts!$A:$AM,H$1,0)="X",Y$2,"")</f>
        <v/>
      </c>
      <c r="I3285" t="str">
        <f>IF(VLOOKUP($A3285,Parts!$A:$AM,I$1,0)="X",Z$2,"")</f>
        <v/>
      </c>
      <c r="J3285" t="str">
        <f>IF(VLOOKUP($A3285,Parts!$A:$AM,J$1,0)="X",AA$2,"")</f>
        <v/>
      </c>
      <c r="K3285" t="str">
        <f>IF(VLOOKUP($A3285,Parts!$A:$AM,K$1,0)="X",AB$2,"")</f>
        <v/>
      </c>
      <c r="L3285" t="str">
        <f>IF(VLOOKUP($A3285,Parts!$A:$AM,L$1,0)="X",AC$2,"")</f>
        <v/>
      </c>
      <c r="M3285" t="str">
        <f>IF(VLOOKUP($A3285,Parts!$A:$AM,M$1,0)="X",AD$2,"")</f>
        <v/>
      </c>
      <c r="N3285" t="str">
        <f>IF(VLOOKUP($A3285,Parts!$A:$AM,N$1,0)="X",AE$2,"")</f>
        <v/>
      </c>
      <c r="O3285" t="str">
        <f>IF(VLOOKUP($A3285,Parts!$A:$AM,O$1,0)="X",AF$2,"")</f>
        <v/>
      </c>
      <c r="P3285" t="str">
        <f t="shared" si="52"/>
        <v/>
      </c>
    </row>
    <row r="3286" spans="1:16" x14ac:dyDescent="0.25">
      <c r="A3286" t="str">
        <f>Table15[[#This Row],[Name]]</f>
        <v>rn_surveyor3</v>
      </c>
      <c r="B3286" t="str">
        <f>IF(VLOOKUP($A3286,Parts!$A:$AM,B$1,0)="X",S$2,"")</f>
        <v xml:space="preserve">    MODULE
    { name = ModuleTagAvionics }
</v>
      </c>
      <c r="C3286" t="str">
        <f>IF(VLOOKUP($A3286,Parts!$A:$AM,C$1,0)="X",T$2,"")</f>
        <v/>
      </c>
      <c r="D3286" t="str">
        <f>IF(VLOOKUP($A3286,Parts!$A:$AM,D$1,0)="X",U$2,"")</f>
        <v/>
      </c>
      <c r="E3286" t="str">
        <f>IF(VLOOKUP($A3286,Parts!$A:$AM,E$1,0)="X",V$2,"")</f>
        <v/>
      </c>
      <c r="F3286" t="str">
        <f>IF(VLOOKUP($A3286,Parts!$A:$AM,F$1,0)="X",W$2,"")</f>
        <v/>
      </c>
      <c r="G3286" t="str">
        <f>IF(VLOOKUP($A3286,Parts!$A:$AM,G$1,0)="X",X$2,"")</f>
        <v/>
      </c>
      <c r="H3286" t="str">
        <f>IF(VLOOKUP($A3286,Parts!$A:$AM,H$1,0)="X",Y$2,"")</f>
        <v/>
      </c>
      <c r="I3286" t="str">
        <f>IF(VLOOKUP($A3286,Parts!$A:$AM,I$1,0)="X",Z$2,"")</f>
        <v/>
      </c>
      <c r="J3286" t="str">
        <f>IF(VLOOKUP($A3286,Parts!$A:$AM,J$1,0)="X",AA$2,"")</f>
        <v/>
      </c>
      <c r="K3286" t="str">
        <f>IF(VLOOKUP($A3286,Parts!$A:$AM,K$1,0)="X",AB$2,"")</f>
        <v/>
      </c>
      <c r="L3286" t="str">
        <f>IF(VLOOKUP($A3286,Parts!$A:$AM,L$1,0)="X",AC$2,"")</f>
        <v/>
      </c>
      <c r="M3286" t="str">
        <f>IF(VLOOKUP($A3286,Parts!$A:$AM,M$1,0)="X",AD$2,"")</f>
        <v/>
      </c>
      <c r="N3286" t="str">
        <f>IF(VLOOKUP($A3286,Parts!$A:$AM,N$1,0)="X",AE$2,"")</f>
        <v/>
      </c>
      <c r="O3286" t="str">
        <f>IF(VLOOKUP($A3286,Parts!$A:$AM,O$1,0)="X",AF$2,"")</f>
        <v/>
      </c>
      <c r="P3286" t="str">
        <f t="shared" si="52"/>
        <v xml:space="preserve">    MODULE
    { name = ModuleTagAvionics }
</v>
      </c>
    </row>
    <row r="3287" spans="1:16" x14ac:dyDescent="0.25">
      <c r="A3287" t="str">
        <f>Table15[[#This Row],[Name]]</f>
        <v>ca_landv_omni</v>
      </c>
      <c r="B3287" t="str">
        <f>IF(VLOOKUP($A3287,Parts!$A:$AM,B$1,0)="X",S$2,"")</f>
        <v/>
      </c>
      <c r="C3287" t="str">
        <f>IF(VLOOKUP($A3287,Parts!$A:$AM,C$1,0)="X",T$2,"")</f>
        <v/>
      </c>
      <c r="D3287" t="str">
        <f>IF(VLOOKUP($A3287,Parts!$A:$AM,D$1,0)="X",U$2,"")</f>
        <v/>
      </c>
      <c r="E3287" t="str">
        <f>IF(VLOOKUP($A3287,Parts!$A:$AM,E$1,0)="X",V$2,"")</f>
        <v/>
      </c>
      <c r="F3287" t="str">
        <f>IF(VLOOKUP($A3287,Parts!$A:$AM,F$1,0)="X",W$2,"")</f>
        <v/>
      </c>
      <c r="G3287" t="str">
        <f>IF(VLOOKUP($A3287,Parts!$A:$AM,G$1,0)="X",X$2,"")</f>
        <v/>
      </c>
      <c r="H3287" t="str">
        <f>IF(VLOOKUP($A3287,Parts!$A:$AM,H$1,0)="X",Y$2,"")</f>
        <v/>
      </c>
      <c r="I3287" t="str">
        <f>IF(VLOOKUP($A3287,Parts!$A:$AM,I$1,0)="X",Z$2,"")</f>
        <v/>
      </c>
      <c r="J3287" t="str">
        <f>IF(VLOOKUP($A3287,Parts!$A:$AM,J$1,0)="X",AA$2,"")</f>
        <v/>
      </c>
      <c r="K3287" t="str">
        <f>IF(VLOOKUP($A3287,Parts!$A:$AM,K$1,0)="X",AB$2,"")</f>
        <v/>
      </c>
      <c r="L3287" t="str">
        <f>IF(VLOOKUP($A3287,Parts!$A:$AM,L$1,0)="X",AC$2,"")</f>
        <v/>
      </c>
      <c r="M3287" t="str">
        <f>IF(VLOOKUP($A3287,Parts!$A:$AM,M$1,0)="X",AD$2,"")</f>
        <v/>
      </c>
      <c r="N3287" t="str">
        <f>IF(VLOOKUP($A3287,Parts!$A:$AM,N$1,0)="X",AE$2,"")</f>
        <v/>
      </c>
      <c r="O3287" t="str">
        <f>IF(VLOOKUP($A3287,Parts!$A:$AM,O$1,0)="X",AF$2,"")</f>
        <v/>
      </c>
      <c r="P3287" t="str">
        <f t="shared" si="52"/>
        <v/>
      </c>
    </row>
    <row r="3288" spans="1:16" x14ac:dyDescent="0.25">
      <c r="A3288" t="str">
        <f>Table15[[#This Row],[Name]]</f>
        <v>ca_landv_hga</v>
      </c>
      <c r="B3288" t="str">
        <f>IF(VLOOKUP($A3288,Parts!$A:$AM,B$1,0)="X",S$2,"")</f>
        <v/>
      </c>
      <c r="C3288" t="str">
        <f>IF(VLOOKUP($A3288,Parts!$A:$AM,C$1,0)="X",T$2,"")</f>
        <v/>
      </c>
      <c r="D3288" t="str">
        <f>IF(VLOOKUP($A3288,Parts!$A:$AM,D$1,0)="X",U$2,"")</f>
        <v/>
      </c>
      <c r="E3288" t="str">
        <f>IF(VLOOKUP($A3288,Parts!$A:$AM,E$1,0)="X",V$2,"")</f>
        <v/>
      </c>
      <c r="F3288" t="str">
        <f>IF(VLOOKUP($A3288,Parts!$A:$AM,F$1,0)="X",W$2,"")</f>
        <v/>
      </c>
      <c r="G3288" t="str">
        <f>IF(VLOOKUP($A3288,Parts!$A:$AM,G$1,0)="X",X$2,"")</f>
        <v/>
      </c>
      <c r="H3288" t="str">
        <f>IF(VLOOKUP($A3288,Parts!$A:$AM,H$1,0)="X",Y$2,"")</f>
        <v/>
      </c>
      <c r="I3288" t="str">
        <f>IF(VLOOKUP($A3288,Parts!$A:$AM,I$1,0)="X",Z$2,"")</f>
        <v/>
      </c>
      <c r="J3288" t="str">
        <f>IF(VLOOKUP($A3288,Parts!$A:$AM,J$1,0)="X",AA$2,"")</f>
        <v/>
      </c>
      <c r="K3288" t="str">
        <f>IF(VLOOKUP($A3288,Parts!$A:$AM,K$1,0)="X",AB$2,"")</f>
        <v/>
      </c>
      <c r="L3288" t="str">
        <f>IF(VLOOKUP($A3288,Parts!$A:$AM,L$1,0)="X",AC$2,"")</f>
        <v/>
      </c>
      <c r="M3288" t="str">
        <f>IF(VLOOKUP($A3288,Parts!$A:$AM,M$1,0)="X",AD$2,"")</f>
        <v/>
      </c>
      <c r="N3288" t="str">
        <f>IF(VLOOKUP($A3288,Parts!$A:$AM,N$1,0)="X",AE$2,"")</f>
        <v/>
      </c>
      <c r="O3288" t="str">
        <f>IF(VLOOKUP($A3288,Parts!$A:$AM,O$1,0)="X",AF$2,"")</f>
        <v/>
      </c>
      <c r="P3288" t="str">
        <f t="shared" si="52"/>
        <v/>
      </c>
    </row>
    <row r="3289" spans="1:16" x14ac:dyDescent="0.25">
      <c r="A3289" t="str">
        <f>Table15[[#This Row],[Name]]</f>
        <v>ca_landv_soilScoop</v>
      </c>
      <c r="B3289" t="str">
        <f>IF(VLOOKUP($A3289,Parts!$A:$AM,B$1,0)="X",S$2,"")</f>
        <v/>
      </c>
      <c r="C3289" t="str">
        <f>IF(VLOOKUP($A3289,Parts!$A:$AM,C$1,0)="X",T$2,"")</f>
        <v/>
      </c>
      <c r="D3289" t="str">
        <f>IF(VLOOKUP($A3289,Parts!$A:$AM,D$1,0)="X",U$2,"")</f>
        <v/>
      </c>
      <c r="E3289" t="str">
        <f>IF(VLOOKUP($A3289,Parts!$A:$AM,E$1,0)="X",V$2,"")</f>
        <v/>
      </c>
      <c r="F3289" t="str">
        <f>IF(VLOOKUP($A3289,Parts!$A:$AM,F$1,0)="X",W$2,"")</f>
        <v/>
      </c>
      <c r="G3289" t="str">
        <f>IF(VLOOKUP($A3289,Parts!$A:$AM,G$1,0)="X",X$2,"")</f>
        <v/>
      </c>
      <c r="H3289" t="str">
        <f>IF(VLOOKUP($A3289,Parts!$A:$AM,H$1,0)="X",Y$2,"")</f>
        <v/>
      </c>
      <c r="I3289" t="str">
        <f>IF(VLOOKUP($A3289,Parts!$A:$AM,I$1,0)="X",Z$2,"")</f>
        <v/>
      </c>
      <c r="J3289" t="str">
        <f>IF(VLOOKUP($A3289,Parts!$A:$AM,J$1,0)="X",AA$2,"")</f>
        <v/>
      </c>
      <c r="K3289" t="str">
        <f>IF(VLOOKUP($A3289,Parts!$A:$AM,K$1,0)="X",AB$2,"")</f>
        <v/>
      </c>
      <c r="L3289" t="str">
        <f>IF(VLOOKUP($A3289,Parts!$A:$AM,L$1,0)="X",AC$2,"")</f>
        <v/>
      </c>
      <c r="M3289" t="str">
        <f>IF(VLOOKUP($A3289,Parts!$A:$AM,M$1,0)="X",AD$2,"")</f>
        <v/>
      </c>
      <c r="N3289" t="str">
        <f>IF(VLOOKUP($A3289,Parts!$A:$AM,N$1,0)="X",AE$2,"")</f>
        <v/>
      </c>
      <c r="O3289" t="str">
        <f>IF(VLOOKUP($A3289,Parts!$A:$AM,O$1,0)="X",AF$2,"")</f>
        <v/>
      </c>
      <c r="P3289" t="str">
        <f t="shared" si="52"/>
        <v/>
      </c>
    </row>
    <row r="3290" spans="1:16" x14ac:dyDescent="0.25">
      <c r="A3290" t="str">
        <f>Table15[[#This Row],[Name]]</f>
        <v>solarpanel-deploying-2x1-1</v>
      </c>
      <c r="B3290" t="str">
        <f>IF(VLOOKUP($A3290,Parts!$A:$AM,B$1,0)="X",S$2,"")</f>
        <v/>
      </c>
      <c r="C3290" t="str">
        <f>IF(VLOOKUP($A3290,Parts!$A:$AM,C$1,0)="X",T$2,"")</f>
        <v/>
      </c>
      <c r="D3290" t="str">
        <f>IF(VLOOKUP($A3290,Parts!$A:$AM,D$1,0)="X",U$2,"")</f>
        <v/>
      </c>
      <c r="E3290" t="str">
        <f>IF(VLOOKUP($A3290,Parts!$A:$AM,E$1,0)="X",V$2,"")</f>
        <v/>
      </c>
      <c r="F3290" t="str">
        <f>IF(VLOOKUP($A3290,Parts!$A:$AM,F$1,0)="X",W$2,"")</f>
        <v/>
      </c>
      <c r="G3290" t="str">
        <f>IF(VLOOKUP($A3290,Parts!$A:$AM,G$1,0)="X",X$2,"")</f>
        <v/>
      </c>
      <c r="H3290" t="str">
        <f>IF(VLOOKUP($A3290,Parts!$A:$AM,H$1,0)="X",Y$2,"")</f>
        <v/>
      </c>
      <c r="I3290" t="str">
        <f>IF(VLOOKUP($A3290,Parts!$A:$AM,I$1,0)="X",Z$2,"")</f>
        <v/>
      </c>
      <c r="J3290" t="str">
        <f>IF(VLOOKUP($A3290,Parts!$A:$AM,J$1,0)="X",AA$2,"")</f>
        <v/>
      </c>
      <c r="K3290" t="str">
        <f>IF(VLOOKUP($A3290,Parts!$A:$AM,K$1,0)="X",AB$2,"")</f>
        <v/>
      </c>
      <c r="L3290" t="str">
        <f>IF(VLOOKUP($A3290,Parts!$A:$AM,L$1,0)="X",AC$2,"")</f>
        <v/>
      </c>
      <c r="M3290" t="str">
        <f>IF(VLOOKUP($A3290,Parts!$A:$AM,M$1,0)="X",AD$2,"")</f>
        <v/>
      </c>
      <c r="N3290" t="str">
        <f>IF(VLOOKUP($A3290,Parts!$A:$AM,N$1,0)="X",AE$2,"")</f>
        <v/>
      </c>
      <c r="O3290" t="str">
        <f>IF(VLOOKUP($A3290,Parts!$A:$AM,O$1,0)="X",AF$2,"")</f>
        <v/>
      </c>
      <c r="P3290" t="str">
        <f t="shared" si="52"/>
        <v/>
      </c>
    </row>
    <row r="3291" spans="1:16" x14ac:dyDescent="0.25">
      <c r="A3291" t="str">
        <f>Table15[[#This Row],[Name]]</f>
        <v>rn_surveyor_retro</v>
      </c>
      <c r="B3291" t="str">
        <f>IF(VLOOKUP($A3291,Parts!$A:$AM,B$1,0)="X",S$2,"")</f>
        <v/>
      </c>
      <c r="C3291" t="str">
        <f>IF(VLOOKUP($A3291,Parts!$A:$AM,C$1,0)="X",T$2,"")</f>
        <v/>
      </c>
      <c r="D3291" t="str">
        <f>IF(VLOOKUP($A3291,Parts!$A:$AM,D$1,0)="X",U$2,"")</f>
        <v/>
      </c>
      <c r="E3291" t="str">
        <f>IF(VLOOKUP($A3291,Parts!$A:$AM,E$1,0)="X",V$2,"")</f>
        <v/>
      </c>
      <c r="F3291" t="str">
        <f>IF(VLOOKUP($A3291,Parts!$A:$AM,F$1,0)="X",W$2,"")</f>
        <v/>
      </c>
      <c r="G3291" t="str">
        <f>IF(VLOOKUP($A3291,Parts!$A:$AM,G$1,0)="X",X$2,"")</f>
        <v xml:space="preserve">    MODULE
    { name = ModuleTagEngineSolid }
</v>
      </c>
      <c r="H3291" t="str">
        <f>IF(VLOOKUP($A3291,Parts!$A:$AM,H$1,0)="X",Y$2,"")</f>
        <v/>
      </c>
      <c r="I3291" t="str">
        <f>IF(VLOOKUP($A3291,Parts!$A:$AM,I$1,0)="X",Z$2,"")</f>
        <v/>
      </c>
      <c r="J3291" t="str">
        <f>IF(VLOOKUP($A3291,Parts!$A:$AM,J$1,0)="X",AA$2,"")</f>
        <v/>
      </c>
      <c r="K3291" t="str">
        <f>IF(VLOOKUP($A3291,Parts!$A:$AM,K$1,0)="X",AB$2,"")</f>
        <v/>
      </c>
      <c r="L3291" t="str">
        <f>IF(VLOOKUP($A3291,Parts!$A:$AM,L$1,0)="X",AC$2,"")</f>
        <v/>
      </c>
      <c r="M3291" t="str">
        <f>IF(VLOOKUP($A3291,Parts!$A:$AM,M$1,0)="X",AD$2,"")</f>
        <v/>
      </c>
      <c r="N3291" t="str">
        <f>IF(VLOOKUP($A3291,Parts!$A:$AM,N$1,0)="X",AE$2,"")</f>
        <v/>
      </c>
      <c r="O3291" t="str">
        <f>IF(VLOOKUP($A3291,Parts!$A:$AM,O$1,0)="X",AF$2,"")</f>
        <v/>
      </c>
      <c r="P3291" t="str">
        <f t="shared" si="52"/>
        <v xml:space="preserve">    MODULE
    { name = ModuleTagEngineSolid }
</v>
      </c>
    </row>
    <row r="3292" spans="1:16" x14ac:dyDescent="0.25">
      <c r="A3292" t="str">
        <f>Table15[[#This Row],[Name]]</f>
        <v>FSswampEngine</v>
      </c>
      <c r="B3292" t="str">
        <f>IF(VLOOKUP($A3292,Parts!$A:$AM,B$1,0)="X",S$2,"")</f>
        <v/>
      </c>
      <c r="C3292" t="str">
        <f>IF(VLOOKUP($A3292,Parts!$A:$AM,C$1,0)="X",T$2,"")</f>
        <v/>
      </c>
      <c r="D3292" t="str">
        <f>IF(VLOOKUP($A3292,Parts!$A:$AM,D$1,0)="X",U$2,"")</f>
        <v/>
      </c>
      <c r="E3292" t="str">
        <f>IF(VLOOKUP($A3292,Parts!$A:$AM,E$1,0)="X",V$2,"")</f>
        <v/>
      </c>
      <c r="F3292" t="str">
        <f>IF(VLOOKUP($A3292,Parts!$A:$AM,F$1,0)="X",W$2,"")</f>
        <v/>
      </c>
      <c r="G3292" t="str">
        <f>IF(VLOOKUP($A3292,Parts!$A:$AM,G$1,0)="X",X$2,"")</f>
        <v/>
      </c>
      <c r="H3292" t="str">
        <f>IF(VLOOKUP($A3292,Parts!$A:$AM,H$1,0)="X",Y$2,"")</f>
        <v/>
      </c>
      <c r="I3292" t="str">
        <f>IF(VLOOKUP($A3292,Parts!$A:$AM,I$1,0)="X",Z$2,"")</f>
        <v/>
      </c>
      <c r="J3292" t="str">
        <f>IF(VLOOKUP($A3292,Parts!$A:$AM,J$1,0)="X",AA$2,"")</f>
        <v/>
      </c>
      <c r="K3292" t="str">
        <f>IF(VLOOKUP($A3292,Parts!$A:$AM,K$1,0)="X",AB$2,"")</f>
        <v/>
      </c>
      <c r="L3292" t="str">
        <f>IF(VLOOKUP($A3292,Parts!$A:$AM,L$1,0)="X",AC$2,"")</f>
        <v/>
      </c>
      <c r="M3292" t="str">
        <f>IF(VLOOKUP($A3292,Parts!$A:$AM,M$1,0)="X",AD$2,"")</f>
        <v/>
      </c>
      <c r="N3292" t="str">
        <f>IF(VLOOKUP($A3292,Parts!$A:$AM,N$1,0)="X",AE$2,"")</f>
        <v/>
      </c>
      <c r="O3292" t="str">
        <f>IF(VLOOKUP($A3292,Parts!$A:$AM,O$1,0)="X",AF$2,"")</f>
        <v/>
      </c>
      <c r="P3292" t="str">
        <f t="shared" si="52"/>
        <v/>
      </c>
    </row>
    <row r="3293" spans="1:16" x14ac:dyDescent="0.25">
      <c r="A3293" t="str">
        <f>Table15[[#This Row],[Name]]</f>
        <v>sweptWing1</v>
      </c>
      <c r="B3293" t="str">
        <f>IF(VLOOKUP($A3293,Parts!$A:$AM,B$1,0)="X",S$2,"")</f>
        <v/>
      </c>
      <c r="C3293" t="str">
        <f>IF(VLOOKUP($A3293,Parts!$A:$AM,C$1,0)="X",T$2,"")</f>
        <v/>
      </c>
      <c r="D3293" t="str">
        <f>IF(VLOOKUP($A3293,Parts!$A:$AM,D$1,0)="X",U$2,"")</f>
        <v/>
      </c>
      <c r="E3293" t="str">
        <f>IF(VLOOKUP($A3293,Parts!$A:$AM,E$1,0)="X",V$2,"")</f>
        <v/>
      </c>
      <c r="F3293" t="str">
        <f>IF(VLOOKUP($A3293,Parts!$A:$AM,F$1,0)="X",W$2,"")</f>
        <v/>
      </c>
      <c r="G3293" t="str">
        <f>IF(VLOOKUP($A3293,Parts!$A:$AM,G$1,0)="X",X$2,"")</f>
        <v/>
      </c>
      <c r="H3293" t="str">
        <f>IF(VLOOKUP($A3293,Parts!$A:$AM,H$1,0)="X",Y$2,"")</f>
        <v/>
      </c>
      <c r="I3293" t="str">
        <f>IF(VLOOKUP($A3293,Parts!$A:$AM,I$1,0)="X",Z$2,"")</f>
        <v/>
      </c>
      <c r="J3293" t="str">
        <f>IF(VLOOKUP($A3293,Parts!$A:$AM,J$1,0)="X",AA$2,"")</f>
        <v/>
      </c>
      <c r="K3293" t="str">
        <f>IF(VLOOKUP($A3293,Parts!$A:$AM,K$1,0)="X",AB$2,"")</f>
        <v/>
      </c>
      <c r="L3293" t="str">
        <f>IF(VLOOKUP($A3293,Parts!$A:$AM,L$1,0)="X",AC$2,"")</f>
        <v/>
      </c>
      <c r="M3293" t="str">
        <f>IF(VLOOKUP($A3293,Parts!$A:$AM,M$1,0)="X",AD$2,"")</f>
        <v/>
      </c>
      <c r="N3293" t="str">
        <f>IF(VLOOKUP($A3293,Parts!$A:$AM,N$1,0)="X",AE$2,"")</f>
        <v/>
      </c>
      <c r="O3293" t="str">
        <f>IF(VLOOKUP($A3293,Parts!$A:$AM,O$1,0)="X",AF$2,"")</f>
        <v/>
      </c>
      <c r="P3293" t="str">
        <f t="shared" si="52"/>
        <v/>
      </c>
    </row>
    <row r="3294" spans="1:16" x14ac:dyDescent="0.25">
      <c r="A3294" t="str">
        <f>Table15[[#This Row],[Name]]</f>
        <v>sweptWing2</v>
      </c>
      <c r="B3294" t="str">
        <f>IF(VLOOKUP($A3294,Parts!$A:$AM,B$1,0)="X",S$2,"")</f>
        <v/>
      </c>
      <c r="C3294" t="str">
        <f>IF(VLOOKUP($A3294,Parts!$A:$AM,C$1,0)="X",T$2,"")</f>
        <v/>
      </c>
      <c r="D3294" t="str">
        <f>IF(VLOOKUP($A3294,Parts!$A:$AM,D$1,0)="X",U$2,"")</f>
        <v/>
      </c>
      <c r="E3294" t="str">
        <f>IF(VLOOKUP($A3294,Parts!$A:$AM,E$1,0)="X",V$2,"")</f>
        <v/>
      </c>
      <c r="F3294" t="str">
        <f>IF(VLOOKUP($A3294,Parts!$A:$AM,F$1,0)="X",W$2,"")</f>
        <v/>
      </c>
      <c r="G3294" t="str">
        <f>IF(VLOOKUP($A3294,Parts!$A:$AM,G$1,0)="X",X$2,"")</f>
        <v/>
      </c>
      <c r="H3294" t="str">
        <f>IF(VLOOKUP($A3294,Parts!$A:$AM,H$1,0)="X",Y$2,"")</f>
        <v/>
      </c>
      <c r="I3294" t="str">
        <f>IF(VLOOKUP($A3294,Parts!$A:$AM,I$1,0)="X",Z$2,"")</f>
        <v/>
      </c>
      <c r="J3294" t="str">
        <f>IF(VLOOKUP($A3294,Parts!$A:$AM,J$1,0)="X",AA$2,"")</f>
        <v/>
      </c>
      <c r="K3294" t="str">
        <f>IF(VLOOKUP($A3294,Parts!$A:$AM,K$1,0)="X",AB$2,"")</f>
        <v/>
      </c>
      <c r="L3294" t="str">
        <f>IF(VLOOKUP($A3294,Parts!$A:$AM,L$1,0)="X",AC$2,"")</f>
        <v/>
      </c>
      <c r="M3294" t="str">
        <f>IF(VLOOKUP($A3294,Parts!$A:$AM,M$1,0)="X",AD$2,"")</f>
        <v/>
      </c>
      <c r="N3294" t="str">
        <f>IF(VLOOKUP($A3294,Parts!$A:$AM,N$1,0)="X",AE$2,"")</f>
        <v/>
      </c>
      <c r="O3294" t="str">
        <f>IF(VLOOKUP($A3294,Parts!$A:$AM,O$1,0)="X",AF$2,"")</f>
        <v/>
      </c>
      <c r="P3294" t="str">
        <f t="shared" si="52"/>
        <v/>
      </c>
    </row>
    <row r="3295" spans="1:16" x14ac:dyDescent="0.25">
      <c r="A3295" t="str">
        <f>Table15[[#This Row],[Name]]</f>
        <v>sweptWing</v>
      </c>
      <c r="B3295" t="str">
        <f>IF(VLOOKUP($A3295,Parts!$A:$AM,B$1,0)="X",S$2,"")</f>
        <v/>
      </c>
      <c r="C3295" t="str">
        <f>IF(VLOOKUP($A3295,Parts!$A:$AM,C$1,0)="X",T$2,"")</f>
        <v/>
      </c>
      <c r="D3295" t="str">
        <f>IF(VLOOKUP($A3295,Parts!$A:$AM,D$1,0)="X",U$2,"")</f>
        <v/>
      </c>
      <c r="E3295" t="str">
        <f>IF(VLOOKUP($A3295,Parts!$A:$AM,E$1,0)="X",V$2,"")</f>
        <v/>
      </c>
      <c r="F3295" t="str">
        <f>IF(VLOOKUP($A3295,Parts!$A:$AM,F$1,0)="X",W$2,"")</f>
        <v/>
      </c>
      <c r="G3295" t="str">
        <f>IF(VLOOKUP($A3295,Parts!$A:$AM,G$1,0)="X",X$2,"")</f>
        <v/>
      </c>
      <c r="H3295" t="str">
        <f>IF(VLOOKUP($A3295,Parts!$A:$AM,H$1,0)="X",Y$2,"")</f>
        <v/>
      </c>
      <c r="I3295" t="str">
        <f>IF(VLOOKUP($A3295,Parts!$A:$AM,I$1,0)="X",Z$2,"")</f>
        <v/>
      </c>
      <c r="J3295" t="str">
        <f>IF(VLOOKUP($A3295,Parts!$A:$AM,J$1,0)="X",AA$2,"")</f>
        <v/>
      </c>
      <c r="K3295" t="str">
        <f>IF(VLOOKUP($A3295,Parts!$A:$AM,K$1,0)="X",AB$2,"")</f>
        <v/>
      </c>
      <c r="L3295" t="str">
        <f>IF(VLOOKUP($A3295,Parts!$A:$AM,L$1,0)="X",AC$2,"")</f>
        <v/>
      </c>
      <c r="M3295" t="str">
        <f>IF(VLOOKUP($A3295,Parts!$A:$AM,M$1,0)="X",AD$2,"")</f>
        <v/>
      </c>
      <c r="N3295" t="str">
        <f>IF(VLOOKUP($A3295,Parts!$A:$AM,N$1,0)="X",AE$2,"")</f>
        <v/>
      </c>
      <c r="O3295" t="str">
        <f>IF(VLOOKUP($A3295,Parts!$A:$AM,O$1,0)="X",AF$2,"")</f>
        <v/>
      </c>
      <c r="P3295" t="str">
        <f t="shared" si="52"/>
        <v/>
      </c>
    </row>
    <row r="3296" spans="1:16" x14ac:dyDescent="0.25">
      <c r="A3296" t="str">
        <f>Table15[[#This Row],[Name]]</f>
        <v>STAR-37E</v>
      </c>
      <c r="B3296" t="str">
        <f>IF(VLOOKUP($A3296,Parts!$A:$AM,B$1,0)="X",S$2,"")</f>
        <v/>
      </c>
      <c r="C3296" t="str">
        <f>IF(VLOOKUP($A3296,Parts!$A:$AM,C$1,0)="X",T$2,"")</f>
        <v/>
      </c>
      <c r="D3296" t="str">
        <f>IF(VLOOKUP($A3296,Parts!$A:$AM,D$1,0)="X",U$2,"")</f>
        <v/>
      </c>
      <c r="E3296" t="str">
        <f>IF(VLOOKUP($A3296,Parts!$A:$AM,E$1,0)="X",V$2,"")</f>
        <v/>
      </c>
      <c r="F3296" t="str">
        <f>IF(VLOOKUP($A3296,Parts!$A:$AM,F$1,0)="X",W$2,"")</f>
        <v/>
      </c>
      <c r="G3296" t="str">
        <f>IF(VLOOKUP($A3296,Parts!$A:$AM,G$1,0)="X",X$2,"")</f>
        <v/>
      </c>
      <c r="H3296" t="str">
        <f>IF(VLOOKUP($A3296,Parts!$A:$AM,H$1,0)="X",Y$2,"")</f>
        <v/>
      </c>
      <c r="I3296" t="str">
        <f>IF(VLOOKUP($A3296,Parts!$A:$AM,I$1,0)="X",Z$2,"")</f>
        <v/>
      </c>
      <c r="J3296" t="str">
        <f>IF(VLOOKUP($A3296,Parts!$A:$AM,J$1,0)="X",AA$2,"")</f>
        <v/>
      </c>
      <c r="K3296" t="str">
        <f>IF(VLOOKUP($A3296,Parts!$A:$AM,K$1,0)="X",AB$2,"")</f>
        <v/>
      </c>
      <c r="L3296" t="str">
        <f>IF(VLOOKUP($A3296,Parts!$A:$AM,L$1,0)="X",AC$2,"")</f>
        <v/>
      </c>
      <c r="M3296" t="str">
        <f>IF(VLOOKUP($A3296,Parts!$A:$AM,M$1,0)="X",AD$2,"")</f>
        <v/>
      </c>
      <c r="N3296" t="str">
        <f>IF(VLOOKUP($A3296,Parts!$A:$AM,N$1,0)="X",AE$2,"")</f>
        <v/>
      </c>
      <c r="O3296" t="str">
        <f>IF(VLOOKUP($A3296,Parts!$A:$AM,O$1,0)="X",AF$2,"")</f>
        <v/>
      </c>
      <c r="P3296" t="str">
        <f t="shared" si="52"/>
        <v/>
      </c>
    </row>
    <row r="3297" spans="1:16" x14ac:dyDescent="0.25">
      <c r="A3297" t="str">
        <f>Table15[[#This Row],[Name]]</f>
        <v>solarpanel-curved-375-1</v>
      </c>
      <c r="B3297" t="str">
        <f>IF(VLOOKUP($A3297,Parts!$A:$AM,B$1,0)="X",S$2,"")</f>
        <v/>
      </c>
      <c r="C3297" t="str">
        <f>IF(VLOOKUP($A3297,Parts!$A:$AM,C$1,0)="X",T$2,"")</f>
        <v/>
      </c>
      <c r="D3297" t="str">
        <f>IF(VLOOKUP($A3297,Parts!$A:$AM,D$1,0)="X",U$2,"")</f>
        <v/>
      </c>
      <c r="E3297" t="str">
        <f>IF(VLOOKUP($A3297,Parts!$A:$AM,E$1,0)="X",V$2,"")</f>
        <v/>
      </c>
      <c r="F3297" t="str">
        <f>IF(VLOOKUP($A3297,Parts!$A:$AM,F$1,0)="X",W$2,"")</f>
        <v/>
      </c>
      <c r="G3297" t="str">
        <f>IF(VLOOKUP($A3297,Parts!$A:$AM,G$1,0)="X",X$2,"")</f>
        <v/>
      </c>
      <c r="H3297" t="str">
        <f>IF(VLOOKUP($A3297,Parts!$A:$AM,H$1,0)="X",Y$2,"")</f>
        <v/>
      </c>
      <c r="I3297" t="str">
        <f>IF(VLOOKUP($A3297,Parts!$A:$AM,I$1,0)="X",Z$2,"")</f>
        <v/>
      </c>
      <c r="J3297" t="str">
        <f>IF(VLOOKUP($A3297,Parts!$A:$AM,J$1,0)="X",AA$2,"")</f>
        <v/>
      </c>
      <c r="K3297" t="str">
        <f>IF(VLOOKUP($A3297,Parts!$A:$AM,K$1,0)="X",AB$2,"")</f>
        <v/>
      </c>
      <c r="L3297" t="str">
        <f>IF(VLOOKUP($A3297,Parts!$A:$AM,L$1,0)="X",AC$2,"")</f>
        <v/>
      </c>
      <c r="M3297" t="str">
        <f>IF(VLOOKUP($A3297,Parts!$A:$AM,M$1,0)="X",AD$2,"")</f>
        <v/>
      </c>
      <c r="N3297" t="str">
        <f>IF(VLOOKUP($A3297,Parts!$A:$AM,N$1,0)="X",AE$2,"")</f>
        <v/>
      </c>
      <c r="O3297" t="str">
        <f>IF(VLOOKUP($A3297,Parts!$A:$AM,O$1,0)="X",AF$2,"")</f>
        <v/>
      </c>
      <c r="P3297" t="str">
        <f t="shared" si="52"/>
        <v/>
      </c>
    </row>
    <row r="3298" spans="1:16" x14ac:dyDescent="0.25">
      <c r="A3298" t="str">
        <f>Table15[[#This Row],[Name]]</f>
        <v>solarpanel-deploying-1x5-2</v>
      </c>
      <c r="B3298" t="str">
        <f>IF(VLOOKUP($A3298,Parts!$A:$AM,B$1,0)="X",S$2,"")</f>
        <v/>
      </c>
      <c r="C3298" t="str">
        <f>IF(VLOOKUP($A3298,Parts!$A:$AM,C$1,0)="X",T$2,"")</f>
        <v/>
      </c>
      <c r="D3298" t="str">
        <f>IF(VLOOKUP($A3298,Parts!$A:$AM,D$1,0)="X",U$2,"")</f>
        <v/>
      </c>
      <c r="E3298" t="str">
        <f>IF(VLOOKUP($A3298,Parts!$A:$AM,E$1,0)="X",V$2,"")</f>
        <v/>
      </c>
      <c r="F3298" t="str">
        <f>IF(VLOOKUP($A3298,Parts!$A:$AM,F$1,0)="X",W$2,"")</f>
        <v/>
      </c>
      <c r="G3298" t="str">
        <f>IF(VLOOKUP($A3298,Parts!$A:$AM,G$1,0)="X",X$2,"")</f>
        <v/>
      </c>
      <c r="H3298" t="str">
        <f>IF(VLOOKUP($A3298,Parts!$A:$AM,H$1,0)="X",Y$2,"")</f>
        <v/>
      </c>
      <c r="I3298" t="str">
        <f>IF(VLOOKUP($A3298,Parts!$A:$AM,I$1,0)="X",Z$2,"")</f>
        <v/>
      </c>
      <c r="J3298" t="str">
        <f>IF(VLOOKUP($A3298,Parts!$A:$AM,J$1,0)="X",AA$2,"")</f>
        <v/>
      </c>
      <c r="K3298" t="str">
        <f>IF(VLOOKUP($A3298,Parts!$A:$AM,K$1,0)="X",AB$2,"")</f>
        <v/>
      </c>
      <c r="L3298" t="str">
        <f>IF(VLOOKUP($A3298,Parts!$A:$AM,L$1,0)="X",AC$2,"")</f>
        <v/>
      </c>
      <c r="M3298" t="str">
        <f>IF(VLOOKUP($A3298,Parts!$A:$AM,M$1,0)="X",AD$2,"")</f>
        <v/>
      </c>
      <c r="N3298" t="str">
        <f>IF(VLOOKUP($A3298,Parts!$A:$AM,N$1,0)="X",AE$2,"")</f>
        <v/>
      </c>
      <c r="O3298" t="str">
        <f>IF(VLOOKUP($A3298,Parts!$A:$AM,O$1,0)="X",AF$2,"")</f>
        <v/>
      </c>
      <c r="P3298" t="str">
        <f t="shared" si="52"/>
        <v/>
      </c>
    </row>
    <row r="3299" spans="1:16" x14ac:dyDescent="0.25">
      <c r="A3299" t="str">
        <f>Table15[[#This Row],[Name]]</f>
        <v>TacAirFilter</v>
      </c>
      <c r="B3299" t="str">
        <f>IF(VLOOKUP($A3299,Parts!$A:$AM,B$1,0)="X",S$2,"")</f>
        <v/>
      </c>
      <c r="C3299" t="str">
        <f>IF(VLOOKUP($A3299,Parts!$A:$AM,C$1,0)="X",T$2,"")</f>
        <v/>
      </c>
      <c r="D3299" t="str">
        <f>IF(VLOOKUP($A3299,Parts!$A:$AM,D$1,0)="X",U$2,"")</f>
        <v/>
      </c>
      <c r="E3299" t="str">
        <f>IF(VLOOKUP($A3299,Parts!$A:$AM,E$1,0)="X",V$2,"")</f>
        <v/>
      </c>
      <c r="F3299" t="str">
        <f>IF(VLOOKUP($A3299,Parts!$A:$AM,F$1,0)="X",W$2,"")</f>
        <v/>
      </c>
      <c r="G3299" t="str">
        <f>IF(VLOOKUP($A3299,Parts!$A:$AM,G$1,0)="X",X$2,"")</f>
        <v/>
      </c>
      <c r="H3299" t="str">
        <f>IF(VLOOKUP($A3299,Parts!$A:$AM,H$1,0)="X",Y$2,"")</f>
        <v/>
      </c>
      <c r="I3299" t="str">
        <f>IF(VLOOKUP($A3299,Parts!$A:$AM,I$1,0)="X",Z$2,"")</f>
        <v/>
      </c>
      <c r="J3299" t="str">
        <f>IF(VLOOKUP($A3299,Parts!$A:$AM,J$1,0)="X",AA$2,"")</f>
        <v/>
      </c>
      <c r="K3299" t="str">
        <f>IF(VLOOKUP($A3299,Parts!$A:$AM,K$1,0)="X",AB$2,"")</f>
        <v/>
      </c>
      <c r="L3299" t="str">
        <f>IF(VLOOKUP($A3299,Parts!$A:$AM,L$1,0)="X",AC$2,"")</f>
        <v/>
      </c>
      <c r="M3299" t="str">
        <f>IF(VLOOKUP($A3299,Parts!$A:$AM,M$1,0)="X",AD$2,"")</f>
        <v/>
      </c>
      <c r="N3299" t="str">
        <f>IF(VLOOKUP($A3299,Parts!$A:$AM,N$1,0)="X",AE$2,"")</f>
        <v/>
      </c>
      <c r="O3299" t="str">
        <f>IF(VLOOKUP($A3299,Parts!$A:$AM,O$1,0)="X",AF$2,"")</f>
        <v/>
      </c>
      <c r="P3299" t="str">
        <f t="shared" si="52"/>
        <v/>
      </c>
    </row>
    <row r="3300" spans="1:16" x14ac:dyDescent="0.25">
      <c r="A3300" t="str">
        <f>Table15[[#This Row],[Name]]</f>
        <v>TacCarbonExtractorLarge</v>
      </c>
      <c r="B3300" t="str">
        <f>IF(VLOOKUP($A3300,Parts!$A:$AM,B$1,0)="X",S$2,"")</f>
        <v/>
      </c>
      <c r="C3300" t="str">
        <f>IF(VLOOKUP($A3300,Parts!$A:$AM,C$1,0)="X",T$2,"")</f>
        <v/>
      </c>
      <c r="D3300" t="str">
        <f>IF(VLOOKUP($A3300,Parts!$A:$AM,D$1,0)="X",U$2,"")</f>
        <v/>
      </c>
      <c r="E3300" t="str">
        <f>IF(VLOOKUP($A3300,Parts!$A:$AM,E$1,0)="X",V$2,"")</f>
        <v/>
      </c>
      <c r="F3300" t="str">
        <f>IF(VLOOKUP($A3300,Parts!$A:$AM,F$1,0)="X",W$2,"")</f>
        <v/>
      </c>
      <c r="G3300" t="str">
        <f>IF(VLOOKUP($A3300,Parts!$A:$AM,G$1,0)="X",X$2,"")</f>
        <v/>
      </c>
      <c r="H3300" t="str">
        <f>IF(VLOOKUP($A3300,Parts!$A:$AM,H$1,0)="X",Y$2,"")</f>
        <v/>
      </c>
      <c r="I3300" t="str">
        <f>IF(VLOOKUP($A3300,Parts!$A:$AM,I$1,0)="X",Z$2,"")</f>
        <v xml:space="preserve">    MODULE
    { name = ModuleTagHumanRated }
</v>
      </c>
      <c r="J3300" t="str">
        <f>IF(VLOOKUP($A3300,Parts!$A:$AM,J$1,0)="X",AA$2,"")</f>
        <v/>
      </c>
      <c r="K3300" t="str">
        <f>IF(VLOOKUP($A3300,Parts!$A:$AM,K$1,0)="X",AB$2,"")</f>
        <v/>
      </c>
      <c r="L3300" t="str">
        <f>IF(VLOOKUP($A3300,Parts!$A:$AM,L$1,0)="X",AC$2,"")</f>
        <v/>
      </c>
      <c r="M3300" t="str">
        <f>IF(VLOOKUP($A3300,Parts!$A:$AM,M$1,0)="X",AD$2,"")</f>
        <v/>
      </c>
      <c r="N3300" t="str">
        <f>IF(VLOOKUP($A3300,Parts!$A:$AM,N$1,0)="X",AE$2,"")</f>
        <v/>
      </c>
      <c r="O3300" t="str">
        <f>IF(VLOOKUP($A3300,Parts!$A:$AM,O$1,0)="X",AF$2,"")</f>
        <v/>
      </c>
      <c r="P3300" t="str">
        <f t="shared" si="52"/>
        <v xml:space="preserve">    MODULE
    { name = ModuleTagHumanRated }
</v>
      </c>
    </row>
    <row r="3301" spans="1:16" x14ac:dyDescent="0.25">
      <c r="A3301" t="str">
        <f>Table15[[#This Row],[Name]]</f>
        <v>TacCarbonExtractorLarge375</v>
      </c>
      <c r="B3301" t="str">
        <f>IF(VLOOKUP($A3301,Parts!$A:$AM,B$1,0)="X",S$2,"")</f>
        <v/>
      </c>
      <c r="C3301" t="str">
        <f>IF(VLOOKUP($A3301,Parts!$A:$AM,C$1,0)="X",T$2,"")</f>
        <v/>
      </c>
      <c r="D3301" t="str">
        <f>IF(VLOOKUP($A3301,Parts!$A:$AM,D$1,0)="X",U$2,"")</f>
        <v/>
      </c>
      <c r="E3301" t="str">
        <f>IF(VLOOKUP($A3301,Parts!$A:$AM,E$1,0)="X",V$2,"")</f>
        <v/>
      </c>
      <c r="F3301" t="str">
        <f>IF(VLOOKUP($A3301,Parts!$A:$AM,F$1,0)="X",W$2,"")</f>
        <v/>
      </c>
      <c r="G3301" t="str">
        <f>IF(VLOOKUP($A3301,Parts!$A:$AM,G$1,0)="X",X$2,"")</f>
        <v/>
      </c>
      <c r="H3301" t="str">
        <f>IF(VLOOKUP($A3301,Parts!$A:$AM,H$1,0)="X",Y$2,"")</f>
        <v/>
      </c>
      <c r="I3301" t="str">
        <f>IF(VLOOKUP($A3301,Parts!$A:$AM,I$1,0)="X",Z$2,"")</f>
        <v/>
      </c>
      <c r="J3301" t="str">
        <f>IF(VLOOKUP($A3301,Parts!$A:$AM,J$1,0)="X",AA$2,"")</f>
        <v/>
      </c>
      <c r="K3301" t="str">
        <f>IF(VLOOKUP($A3301,Parts!$A:$AM,K$1,0)="X",AB$2,"")</f>
        <v/>
      </c>
      <c r="L3301" t="str">
        <f>IF(VLOOKUP($A3301,Parts!$A:$AM,L$1,0)="X",AC$2,"")</f>
        <v/>
      </c>
      <c r="M3301" t="str">
        <f>IF(VLOOKUP($A3301,Parts!$A:$AM,M$1,0)="X",AD$2,"")</f>
        <v/>
      </c>
      <c r="N3301" t="str">
        <f>IF(VLOOKUP($A3301,Parts!$A:$AM,N$1,0)="X",AE$2,"")</f>
        <v/>
      </c>
      <c r="O3301" t="str">
        <f>IF(VLOOKUP($A3301,Parts!$A:$AM,O$1,0)="X",AF$2,"")</f>
        <v/>
      </c>
      <c r="P3301" t="str">
        <f t="shared" si="52"/>
        <v/>
      </c>
    </row>
    <row r="3302" spans="1:16" x14ac:dyDescent="0.25">
      <c r="A3302" t="str">
        <f>Table15[[#This Row],[Name]]</f>
        <v>RO_TACLithiumHydroxide</v>
      </c>
      <c r="B3302" t="str">
        <f>IF(VLOOKUP($A3302,Parts!$A:$AM,B$1,0)="X",S$2,"")</f>
        <v/>
      </c>
      <c r="C3302" t="str">
        <f>IF(VLOOKUP($A3302,Parts!$A:$AM,C$1,0)="X",T$2,"")</f>
        <v/>
      </c>
      <c r="D3302" t="str">
        <f>IF(VLOOKUP($A3302,Parts!$A:$AM,D$1,0)="X",U$2,"")</f>
        <v/>
      </c>
      <c r="E3302" t="str">
        <f>IF(VLOOKUP($A3302,Parts!$A:$AM,E$1,0)="X",V$2,"")</f>
        <v/>
      </c>
      <c r="F3302" t="str">
        <f>IF(VLOOKUP($A3302,Parts!$A:$AM,F$1,0)="X",W$2,"")</f>
        <v/>
      </c>
      <c r="G3302" t="str">
        <f>IF(VLOOKUP($A3302,Parts!$A:$AM,G$1,0)="X",X$2,"")</f>
        <v/>
      </c>
      <c r="H3302" t="str">
        <f>IF(VLOOKUP($A3302,Parts!$A:$AM,H$1,0)="X",Y$2,"")</f>
        <v/>
      </c>
      <c r="I3302" t="str">
        <f>IF(VLOOKUP($A3302,Parts!$A:$AM,I$1,0)="X",Z$2,"")</f>
        <v xml:space="preserve">    MODULE
    { name = ModuleTagHumanRated }
</v>
      </c>
      <c r="J3302" t="str">
        <f>IF(VLOOKUP($A3302,Parts!$A:$AM,J$1,0)="X",AA$2,"")</f>
        <v/>
      </c>
      <c r="K3302" t="str">
        <f>IF(VLOOKUP($A3302,Parts!$A:$AM,K$1,0)="X",AB$2,"")</f>
        <v/>
      </c>
      <c r="L3302" t="str">
        <f>IF(VLOOKUP($A3302,Parts!$A:$AM,L$1,0)="X",AC$2,"")</f>
        <v/>
      </c>
      <c r="M3302" t="str">
        <f>IF(VLOOKUP($A3302,Parts!$A:$AM,M$1,0)="X",AD$2,"")</f>
        <v/>
      </c>
      <c r="N3302" t="str">
        <f>IF(VLOOKUP($A3302,Parts!$A:$AM,N$1,0)="X",AE$2,"")</f>
        <v/>
      </c>
      <c r="O3302" t="str">
        <f>IF(VLOOKUP($A3302,Parts!$A:$AM,O$1,0)="X",AF$2,"")</f>
        <v/>
      </c>
      <c r="P3302" t="str">
        <f t="shared" si="52"/>
        <v xml:space="preserve">    MODULE
    { name = ModuleTagHumanRated }
</v>
      </c>
    </row>
    <row r="3303" spans="1:16" x14ac:dyDescent="0.25">
      <c r="A3303" t="str">
        <f>Table15[[#This Row],[Name]]</f>
        <v>TacCarbonExtractor</v>
      </c>
      <c r="B3303" t="str">
        <f>IF(VLOOKUP($A3303,Parts!$A:$AM,B$1,0)="X",S$2,"")</f>
        <v/>
      </c>
      <c r="C3303" t="str">
        <f>IF(VLOOKUP($A3303,Parts!$A:$AM,C$1,0)="X",T$2,"")</f>
        <v/>
      </c>
      <c r="D3303" t="str">
        <f>IF(VLOOKUP($A3303,Parts!$A:$AM,D$1,0)="X",U$2,"")</f>
        <v/>
      </c>
      <c r="E3303" t="str">
        <f>IF(VLOOKUP($A3303,Parts!$A:$AM,E$1,0)="X",V$2,"")</f>
        <v/>
      </c>
      <c r="F3303" t="str">
        <f>IF(VLOOKUP($A3303,Parts!$A:$AM,F$1,0)="X",W$2,"")</f>
        <v/>
      </c>
      <c r="G3303" t="str">
        <f>IF(VLOOKUP($A3303,Parts!$A:$AM,G$1,0)="X",X$2,"")</f>
        <v/>
      </c>
      <c r="H3303" t="str">
        <f>IF(VLOOKUP($A3303,Parts!$A:$AM,H$1,0)="X",Y$2,"")</f>
        <v/>
      </c>
      <c r="I3303" t="str">
        <f>IF(VLOOKUP($A3303,Parts!$A:$AM,I$1,0)="X",Z$2,"")</f>
        <v xml:space="preserve">    MODULE
    { name = ModuleTagHumanRated }
</v>
      </c>
      <c r="J3303" t="str">
        <f>IF(VLOOKUP($A3303,Parts!$A:$AM,J$1,0)="X",AA$2,"")</f>
        <v/>
      </c>
      <c r="K3303" t="str">
        <f>IF(VLOOKUP($A3303,Parts!$A:$AM,K$1,0)="X",AB$2,"")</f>
        <v/>
      </c>
      <c r="L3303" t="str">
        <f>IF(VLOOKUP($A3303,Parts!$A:$AM,L$1,0)="X",AC$2,"")</f>
        <v/>
      </c>
      <c r="M3303" t="str">
        <f>IF(VLOOKUP($A3303,Parts!$A:$AM,M$1,0)="X",AD$2,"")</f>
        <v/>
      </c>
      <c r="N3303" t="str">
        <f>IF(VLOOKUP($A3303,Parts!$A:$AM,N$1,0)="X",AE$2,"")</f>
        <v/>
      </c>
      <c r="O3303" t="str">
        <f>IF(VLOOKUP($A3303,Parts!$A:$AM,O$1,0)="X",AF$2,"")</f>
        <v/>
      </c>
      <c r="P3303" t="str">
        <f t="shared" si="52"/>
        <v xml:space="preserve">    MODULE
    { name = ModuleTagHumanRated }
</v>
      </c>
    </row>
    <row r="3304" spans="1:16" x14ac:dyDescent="0.25">
      <c r="A3304" t="str">
        <f>Table15[[#This Row],[Name]]</f>
        <v>RO_TACPotassiumSuperoxide</v>
      </c>
      <c r="B3304" t="str">
        <f>IF(VLOOKUP($A3304,Parts!$A:$AM,B$1,0)="X",S$2,"")</f>
        <v/>
      </c>
      <c r="C3304" t="str">
        <f>IF(VLOOKUP($A3304,Parts!$A:$AM,C$1,0)="X",T$2,"")</f>
        <v/>
      </c>
      <c r="D3304" t="str">
        <f>IF(VLOOKUP($A3304,Parts!$A:$AM,D$1,0)="X",U$2,"")</f>
        <v/>
      </c>
      <c r="E3304" t="str">
        <f>IF(VLOOKUP($A3304,Parts!$A:$AM,E$1,0)="X",V$2,"")</f>
        <v/>
      </c>
      <c r="F3304" t="str">
        <f>IF(VLOOKUP($A3304,Parts!$A:$AM,F$1,0)="X",W$2,"")</f>
        <v/>
      </c>
      <c r="G3304" t="str">
        <f>IF(VLOOKUP($A3304,Parts!$A:$AM,G$1,0)="X",X$2,"")</f>
        <v/>
      </c>
      <c r="H3304" t="str">
        <f>IF(VLOOKUP($A3304,Parts!$A:$AM,H$1,0)="X",Y$2,"")</f>
        <v/>
      </c>
      <c r="I3304" t="str">
        <f>IF(VLOOKUP($A3304,Parts!$A:$AM,I$1,0)="X",Z$2,"")</f>
        <v xml:space="preserve">    MODULE
    { name = ModuleTagHumanRated }
</v>
      </c>
      <c r="J3304" t="str">
        <f>IF(VLOOKUP($A3304,Parts!$A:$AM,J$1,0)="X",AA$2,"")</f>
        <v/>
      </c>
      <c r="K3304" t="str">
        <f>IF(VLOOKUP($A3304,Parts!$A:$AM,K$1,0)="X",AB$2,"")</f>
        <v/>
      </c>
      <c r="L3304" t="str">
        <f>IF(VLOOKUP($A3304,Parts!$A:$AM,L$1,0)="X",AC$2,"")</f>
        <v/>
      </c>
      <c r="M3304" t="str">
        <f>IF(VLOOKUP($A3304,Parts!$A:$AM,M$1,0)="X",AD$2,"")</f>
        <v/>
      </c>
      <c r="N3304" t="str">
        <f>IF(VLOOKUP($A3304,Parts!$A:$AM,N$1,0)="X",AE$2,"")</f>
        <v/>
      </c>
      <c r="O3304" t="str">
        <f>IF(VLOOKUP($A3304,Parts!$A:$AM,O$1,0)="X",AF$2,"")</f>
        <v/>
      </c>
      <c r="P3304" t="str">
        <f t="shared" si="52"/>
        <v xml:space="preserve">    MODULE
    { name = ModuleTagHumanRated }
</v>
      </c>
    </row>
    <row r="3305" spans="1:16" x14ac:dyDescent="0.25">
      <c r="A3305" t="str">
        <f>Table15[[#This Row],[Name]]</f>
        <v>RO_TACLO2ToO2</v>
      </c>
      <c r="B3305" t="str">
        <f>IF(VLOOKUP($A3305,Parts!$A:$AM,B$1,0)="X",S$2,"")</f>
        <v/>
      </c>
      <c r="C3305" t="str">
        <f>IF(VLOOKUP($A3305,Parts!$A:$AM,C$1,0)="X",T$2,"")</f>
        <v/>
      </c>
      <c r="D3305" t="str">
        <f>IF(VLOOKUP($A3305,Parts!$A:$AM,D$1,0)="X",U$2,"")</f>
        <v/>
      </c>
      <c r="E3305" t="str">
        <f>IF(VLOOKUP($A3305,Parts!$A:$AM,E$1,0)="X",V$2,"")</f>
        <v/>
      </c>
      <c r="F3305" t="str">
        <f>IF(VLOOKUP($A3305,Parts!$A:$AM,F$1,0)="X",W$2,"")</f>
        <v/>
      </c>
      <c r="G3305" t="str">
        <f>IF(VLOOKUP($A3305,Parts!$A:$AM,G$1,0)="X",X$2,"")</f>
        <v/>
      </c>
      <c r="H3305" t="str">
        <f>IF(VLOOKUP($A3305,Parts!$A:$AM,H$1,0)="X",Y$2,"")</f>
        <v/>
      </c>
      <c r="I3305" t="str">
        <f>IF(VLOOKUP($A3305,Parts!$A:$AM,I$1,0)="X",Z$2,"")</f>
        <v/>
      </c>
      <c r="J3305" t="str">
        <f>IF(VLOOKUP($A3305,Parts!$A:$AM,J$1,0)="X",AA$2,"")</f>
        <v/>
      </c>
      <c r="K3305" t="str">
        <f>IF(VLOOKUP($A3305,Parts!$A:$AM,K$1,0)="X",AB$2,"")</f>
        <v/>
      </c>
      <c r="L3305" t="str">
        <f>IF(VLOOKUP($A3305,Parts!$A:$AM,L$1,0)="X",AC$2,"")</f>
        <v/>
      </c>
      <c r="M3305" t="str">
        <f>IF(VLOOKUP($A3305,Parts!$A:$AM,M$1,0)="X",AD$2,"")</f>
        <v/>
      </c>
      <c r="N3305" t="str">
        <f>IF(VLOOKUP($A3305,Parts!$A:$AM,N$1,0)="X",AE$2,"")</f>
        <v/>
      </c>
      <c r="O3305" t="str">
        <f>IF(VLOOKUP($A3305,Parts!$A:$AM,O$1,0)="X",AF$2,"")</f>
        <v/>
      </c>
      <c r="P3305" t="str">
        <f t="shared" si="52"/>
        <v/>
      </c>
    </row>
    <row r="3306" spans="1:16" x14ac:dyDescent="0.25">
      <c r="A3306" t="str">
        <f>Table15[[#This Row],[Name]]</f>
        <v>RO_TACLO2ToO2</v>
      </c>
      <c r="B3306" t="str">
        <f>IF(VLOOKUP($A3306,Parts!$A:$AM,B$1,0)="X",S$2,"")</f>
        <v/>
      </c>
      <c r="C3306" t="str">
        <f>IF(VLOOKUP($A3306,Parts!$A:$AM,C$1,0)="X",T$2,"")</f>
        <v/>
      </c>
      <c r="D3306" t="str">
        <f>IF(VLOOKUP($A3306,Parts!$A:$AM,D$1,0)="X",U$2,"")</f>
        <v/>
      </c>
      <c r="E3306" t="str">
        <f>IF(VLOOKUP($A3306,Parts!$A:$AM,E$1,0)="X",V$2,"")</f>
        <v/>
      </c>
      <c r="F3306" t="str">
        <f>IF(VLOOKUP($A3306,Parts!$A:$AM,F$1,0)="X",W$2,"")</f>
        <v/>
      </c>
      <c r="G3306" t="str">
        <f>IF(VLOOKUP($A3306,Parts!$A:$AM,G$1,0)="X",X$2,"")</f>
        <v/>
      </c>
      <c r="H3306" t="str">
        <f>IF(VLOOKUP($A3306,Parts!$A:$AM,H$1,0)="X",Y$2,"")</f>
        <v/>
      </c>
      <c r="I3306" t="str">
        <f>IF(VLOOKUP($A3306,Parts!$A:$AM,I$1,0)="X",Z$2,"")</f>
        <v/>
      </c>
      <c r="J3306" t="str">
        <f>IF(VLOOKUP($A3306,Parts!$A:$AM,J$1,0)="X",AA$2,"")</f>
        <v/>
      </c>
      <c r="K3306" t="str">
        <f>IF(VLOOKUP($A3306,Parts!$A:$AM,K$1,0)="X",AB$2,"")</f>
        <v/>
      </c>
      <c r="L3306" t="str">
        <f>IF(VLOOKUP($A3306,Parts!$A:$AM,L$1,0)="X",AC$2,"")</f>
        <v/>
      </c>
      <c r="M3306" t="str">
        <f>IF(VLOOKUP($A3306,Parts!$A:$AM,M$1,0)="X",AD$2,"")</f>
        <v/>
      </c>
      <c r="N3306" t="str">
        <f>IF(VLOOKUP($A3306,Parts!$A:$AM,N$1,0)="X",AE$2,"")</f>
        <v/>
      </c>
      <c r="O3306" t="str">
        <f>IF(VLOOKUP($A3306,Parts!$A:$AM,O$1,0)="X",AF$2,"")</f>
        <v/>
      </c>
      <c r="P3306" t="str">
        <f t="shared" si="52"/>
        <v/>
      </c>
    </row>
    <row r="3307" spans="1:16" x14ac:dyDescent="0.25">
      <c r="A3307" t="str">
        <f>Table15[[#This Row],[Name]]</f>
        <v>TacSabatierRecyclerLarge</v>
      </c>
      <c r="B3307" t="str">
        <f>IF(VLOOKUP($A3307,Parts!$A:$AM,B$1,0)="X",S$2,"")</f>
        <v/>
      </c>
      <c r="C3307" t="str">
        <f>IF(VLOOKUP($A3307,Parts!$A:$AM,C$1,0)="X",T$2,"")</f>
        <v/>
      </c>
      <c r="D3307" t="str">
        <f>IF(VLOOKUP($A3307,Parts!$A:$AM,D$1,0)="X",U$2,"")</f>
        <v/>
      </c>
      <c r="E3307" t="str">
        <f>IF(VLOOKUP($A3307,Parts!$A:$AM,E$1,0)="X",V$2,"")</f>
        <v/>
      </c>
      <c r="F3307" t="str">
        <f>IF(VLOOKUP($A3307,Parts!$A:$AM,F$1,0)="X",W$2,"")</f>
        <v/>
      </c>
      <c r="G3307" t="str">
        <f>IF(VLOOKUP($A3307,Parts!$A:$AM,G$1,0)="X",X$2,"")</f>
        <v/>
      </c>
      <c r="H3307" t="str">
        <f>IF(VLOOKUP($A3307,Parts!$A:$AM,H$1,0)="X",Y$2,"")</f>
        <v/>
      </c>
      <c r="I3307" t="str">
        <f>IF(VLOOKUP($A3307,Parts!$A:$AM,I$1,0)="X",Z$2,"")</f>
        <v xml:space="preserve">    MODULE
    { name = ModuleTagHumanRated }
</v>
      </c>
      <c r="J3307" t="str">
        <f>IF(VLOOKUP($A3307,Parts!$A:$AM,J$1,0)="X",AA$2,"")</f>
        <v/>
      </c>
      <c r="K3307" t="str">
        <f>IF(VLOOKUP($A3307,Parts!$A:$AM,K$1,0)="X",AB$2,"")</f>
        <v/>
      </c>
      <c r="L3307" t="str">
        <f>IF(VLOOKUP($A3307,Parts!$A:$AM,L$1,0)="X",AC$2,"")</f>
        <v/>
      </c>
      <c r="M3307" t="str">
        <f>IF(VLOOKUP($A3307,Parts!$A:$AM,M$1,0)="X",AD$2,"")</f>
        <v/>
      </c>
      <c r="N3307" t="str">
        <f>IF(VLOOKUP($A3307,Parts!$A:$AM,N$1,0)="X",AE$2,"")</f>
        <v/>
      </c>
      <c r="O3307" t="str">
        <f>IF(VLOOKUP($A3307,Parts!$A:$AM,O$1,0)="X",AF$2,"")</f>
        <v/>
      </c>
      <c r="P3307" t="str">
        <f t="shared" si="52"/>
        <v xml:space="preserve">    MODULE
    { name = ModuleTagHumanRated }
</v>
      </c>
    </row>
    <row r="3308" spans="1:16" x14ac:dyDescent="0.25">
      <c r="A3308" t="str">
        <f>Table15[[#This Row],[Name]]</f>
        <v>TacSabatierRecycler</v>
      </c>
      <c r="B3308" t="str">
        <f>IF(VLOOKUP($A3308,Parts!$A:$AM,B$1,0)="X",S$2,"")</f>
        <v/>
      </c>
      <c r="C3308" t="str">
        <f>IF(VLOOKUP($A3308,Parts!$A:$AM,C$1,0)="X",T$2,"")</f>
        <v/>
      </c>
      <c r="D3308" t="str">
        <f>IF(VLOOKUP($A3308,Parts!$A:$AM,D$1,0)="X",U$2,"")</f>
        <v/>
      </c>
      <c r="E3308" t="str">
        <f>IF(VLOOKUP($A3308,Parts!$A:$AM,E$1,0)="X",V$2,"")</f>
        <v/>
      </c>
      <c r="F3308" t="str">
        <f>IF(VLOOKUP($A3308,Parts!$A:$AM,F$1,0)="X",W$2,"")</f>
        <v/>
      </c>
      <c r="G3308" t="str">
        <f>IF(VLOOKUP($A3308,Parts!$A:$AM,G$1,0)="X",X$2,"")</f>
        <v/>
      </c>
      <c r="H3308" t="str">
        <f>IF(VLOOKUP($A3308,Parts!$A:$AM,H$1,0)="X",Y$2,"")</f>
        <v/>
      </c>
      <c r="I3308" t="str">
        <f>IF(VLOOKUP($A3308,Parts!$A:$AM,I$1,0)="X",Z$2,"")</f>
        <v xml:space="preserve">    MODULE
    { name = ModuleTagHumanRated }
</v>
      </c>
      <c r="J3308" t="str">
        <f>IF(VLOOKUP($A3308,Parts!$A:$AM,J$1,0)="X",AA$2,"")</f>
        <v/>
      </c>
      <c r="K3308" t="str">
        <f>IF(VLOOKUP($A3308,Parts!$A:$AM,K$1,0)="X",AB$2,"")</f>
        <v/>
      </c>
      <c r="L3308" t="str">
        <f>IF(VLOOKUP($A3308,Parts!$A:$AM,L$1,0)="X",AC$2,"")</f>
        <v/>
      </c>
      <c r="M3308" t="str">
        <f>IF(VLOOKUP($A3308,Parts!$A:$AM,M$1,0)="X",AD$2,"")</f>
        <v/>
      </c>
      <c r="N3308" t="str">
        <f>IF(VLOOKUP($A3308,Parts!$A:$AM,N$1,0)="X",AE$2,"")</f>
        <v/>
      </c>
      <c r="O3308" t="str">
        <f>IF(VLOOKUP($A3308,Parts!$A:$AM,O$1,0)="X",AF$2,"")</f>
        <v/>
      </c>
      <c r="P3308" t="str">
        <f t="shared" si="52"/>
        <v xml:space="preserve">    MODULE
    { name = ModuleTagHumanRated }
</v>
      </c>
    </row>
    <row r="3309" spans="1:16" x14ac:dyDescent="0.25">
      <c r="A3309" t="str">
        <f>Table15[[#This Row],[Name]]</f>
        <v>TacSabatierRecyclerLarge375</v>
      </c>
      <c r="B3309" t="str">
        <f>IF(VLOOKUP($A3309,Parts!$A:$AM,B$1,0)="X",S$2,"")</f>
        <v/>
      </c>
      <c r="C3309" t="str">
        <f>IF(VLOOKUP($A3309,Parts!$A:$AM,C$1,0)="X",T$2,"")</f>
        <v/>
      </c>
      <c r="D3309" t="str">
        <f>IF(VLOOKUP($A3309,Parts!$A:$AM,D$1,0)="X",U$2,"")</f>
        <v/>
      </c>
      <c r="E3309" t="str">
        <f>IF(VLOOKUP($A3309,Parts!$A:$AM,E$1,0)="X",V$2,"")</f>
        <v/>
      </c>
      <c r="F3309" t="str">
        <f>IF(VLOOKUP($A3309,Parts!$A:$AM,F$1,0)="X",W$2,"")</f>
        <v/>
      </c>
      <c r="G3309" t="str">
        <f>IF(VLOOKUP($A3309,Parts!$A:$AM,G$1,0)="X",X$2,"")</f>
        <v/>
      </c>
      <c r="H3309" t="str">
        <f>IF(VLOOKUP($A3309,Parts!$A:$AM,H$1,0)="X",Y$2,"")</f>
        <v/>
      </c>
      <c r="I3309" t="str">
        <f>IF(VLOOKUP($A3309,Parts!$A:$AM,I$1,0)="X",Z$2,"")</f>
        <v/>
      </c>
      <c r="J3309" t="str">
        <f>IF(VLOOKUP($A3309,Parts!$A:$AM,J$1,0)="X",AA$2,"")</f>
        <v/>
      </c>
      <c r="K3309" t="str">
        <f>IF(VLOOKUP($A3309,Parts!$A:$AM,K$1,0)="X",AB$2,"")</f>
        <v/>
      </c>
      <c r="L3309" t="str">
        <f>IF(VLOOKUP($A3309,Parts!$A:$AM,L$1,0)="X",AC$2,"")</f>
        <v/>
      </c>
      <c r="M3309" t="str">
        <f>IF(VLOOKUP($A3309,Parts!$A:$AM,M$1,0)="X",AD$2,"")</f>
        <v/>
      </c>
      <c r="N3309" t="str">
        <f>IF(VLOOKUP($A3309,Parts!$A:$AM,N$1,0)="X",AE$2,"")</f>
        <v/>
      </c>
      <c r="O3309" t="str">
        <f>IF(VLOOKUP($A3309,Parts!$A:$AM,O$1,0)="X",AF$2,"")</f>
        <v/>
      </c>
      <c r="P3309" t="str">
        <f t="shared" si="52"/>
        <v/>
      </c>
    </row>
    <row r="3310" spans="1:16" x14ac:dyDescent="0.25">
      <c r="A3310" t="str">
        <f>Table15[[#This Row],[Name]]</f>
        <v>TacWaterPurifierLarge</v>
      </c>
      <c r="B3310" t="str">
        <f>IF(VLOOKUP($A3310,Parts!$A:$AM,B$1,0)="X",S$2,"")</f>
        <v/>
      </c>
      <c r="C3310" t="str">
        <f>IF(VLOOKUP($A3310,Parts!$A:$AM,C$1,0)="X",T$2,"")</f>
        <v/>
      </c>
      <c r="D3310" t="str">
        <f>IF(VLOOKUP($A3310,Parts!$A:$AM,D$1,0)="X",U$2,"")</f>
        <v/>
      </c>
      <c r="E3310" t="str">
        <f>IF(VLOOKUP($A3310,Parts!$A:$AM,E$1,0)="X",V$2,"")</f>
        <v/>
      </c>
      <c r="F3310" t="str">
        <f>IF(VLOOKUP($A3310,Parts!$A:$AM,F$1,0)="X",W$2,"")</f>
        <v/>
      </c>
      <c r="G3310" t="str">
        <f>IF(VLOOKUP($A3310,Parts!$A:$AM,G$1,0)="X",X$2,"")</f>
        <v/>
      </c>
      <c r="H3310" t="str">
        <f>IF(VLOOKUP($A3310,Parts!$A:$AM,H$1,0)="X",Y$2,"")</f>
        <v/>
      </c>
      <c r="I3310" t="str">
        <f>IF(VLOOKUP($A3310,Parts!$A:$AM,I$1,0)="X",Z$2,"")</f>
        <v xml:space="preserve">    MODULE
    { name = ModuleTagHumanRated }
</v>
      </c>
      <c r="J3310" t="str">
        <f>IF(VLOOKUP($A3310,Parts!$A:$AM,J$1,0)="X",AA$2,"")</f>
        <v/>
      </c>
      <c r="K3310" t="str">
        <f>IF(VLOOKUP($A3310,Parts!$A:$AM,K$1,0)="X",AB$2,"")</f>
        <v/>
      </c>
      <c r="L3310" t="str">
        <f>IF(VLOOKUP($A3310,Parts!$A:$AM,L$1,0)="X",AC$2,"")</f>
        <v/>
      </c>
      <c r="M3310" t="str">
        <f>IF(VLOOKUP($A3310,Parts!$A:$AM,M$1,0)="X",AD$2,"")</f>
        <v/>
      </c>
      <c r="N3310" t="str">
        <f>IF(VLOOKUP($A3310,Parts!$A:$AM,N$1,0)="X",AE$2,"")</f>
        <v/>
      </c>
      <c r="O3310" t="str">
        <f>IF(VLOOKUP($A3310,Parts!$A:$AM,O$1,0)="X",AF$2,"")</f>
        <v/>
      </c>
      <c r="P3310" t="str">
        <f t="shared" si="52"/>
        <v xml:space="preserve">    MODULE
    { name = ModuleTagHumanRated }
</v>
      </c>
    </row>
    <row r="3311" spans="1:16" x14ac:dyDescent="0.25">
      <c r="A3311" t="str">
        <f>Table15[[#This Row],[Name]]</f>
        <v>TacWaterPurifier</v>
      </c>
      <c r="B3311" t="str">
        <f>IF(VLOOKUP($A3311,Parts!$A:$AM,B$1,0)="X",S$2,"")</f>
        <v/>
      </c>
      <c r="C3311" t="str">
        <f>IF(VLOOKUP($A3311,Parts!$A:$AM,C$1,0)="X",T$2,"")</f>
        <v/>
      </c>
      <c r="D3311" t="str">
        <f>IF(VLOOKUP($A3311,Parts!$A:$AM,D$1,0)="X",U$2,"")</f>
        <v/>
      </c>
      <c r="E3311" t="str">
        <f>IF(VLOOKUP($A3311,Parts!$A:$AM,E$1,0)="X",V$2,"")</f>
        <v/>
      </c>
      <c r="F3311" t="str">
        <f>IF(VLOOKUP($A3311,Parts!$A:$AM,F$1,0)="X",W$2,"")</f>
        <v/>
      </c>
      <c r="G3311" t="str">
        <f>IF(VLOOKUP($A3311,Parts!$A:$AM,G$1,0)="X",X$2,"")</f>
        <v/>
      </c>
      <c r="H3311" t="str">
        <f>IF(VLOOKUP($A3311,Parts!$A:$AM,H$1,0)="X",Y$2,"")</f>
        <v/>
      </c>
      <c r="I3311" t="str">
        <f>IF(VLOOKUP($A3311,Parts!$A:$AM,I$1,0)="X",Z$2,"")</f>
        <v xml:space="preserve">    MODULE
    { name = ModuleTagHumanRated }
</v>
      </c>
      <c r="J3311" t="str">
        <f>IF(VLOOKUP($A3311,Parts!$A:$AM,J$1,0)="X",AA$2,"")</f>
        <v/>
      </c>
      <c r="K3311" t="str">
        <f>IF(VLOOKUP($A3311,Parts!$A:$AM,K$1,0)="X",AB$2,"")</f>
        <v/>
      </c>
      <c r="L3311" t="str">
        <f>IF(VLOOKUP($A3311,Parts!$A:$AM,L$1,0)="X",AC$2,"")</f>
        <v/>
      </c>
      <c r="M3311" t="str">
        <f>IF(VLOOKUP($A3311,Parts!$A:$AM,M$1,0)="X",AD$2,"")</f>
        <v/>
      </c>
      <c r="N3311" t="str">
        <f>IF(VLOOKUP($A3311,Parts!$A:$AM,N$1,0)="X",AE$2,"")</f>
        <v/>
      </c>
      <c r="O3311" t="str">
        <f>IF(VLOOKUP($A3311,Parts!$A:$AM,O$1,0)="X",AF$2,"")</f>
        <v/>
      </c>
      <c r="P3311" t="str">
        <f t="shared" si="52"/>
        <v xml:space="preserve">    MODULE
    { name = ModuleTagHumanRated }
</v>
      </c>
    </row>
    <row r="3312" spans="1:16" x14ac:dyDescent="0.25">
      <c r="A3312" t="str">
        <f>Table15[[#This Row],[Name]]</f>
        <v>TacWaterPurifierLarge375</v>
      </c>
      <c r="B3312" t="str">
        <f>IF(VLOOKUP($A3312,Parts!$A:$AM,B$1,0)="X",S$2,"")</f>
        <v/>
      </c>
      <c r="C3312" t="str">
        <f>IF(VLOOKUP($A3312,Parts!$A:$AM,C$1,0)="X",T$2,"")</f>
        <v/>
      </c>
      <c r="D3312" t="str">
        <f>IF(VLOOKUP($A3312,Parts!$A:$AM,D$1,0)="X",U$2,"")</f>
        <v/>
      </c>
      <c r="E3312" t="str">
        <f>IF(VLOOKUP($A3312,Parts!$A:$AM,E$1,0)="X",V$2,"")</f>
        <v/>
      </c>
      <c r="F3312" t="str">
        <f>IF(VLOOKUP($A3312,Parts!$A:$AM,F$1,0)="X",W$2,"")</f>
        <v/>
      </c>
      <c r="G3312" t="str">
        <f>IF(VLOOKUP($A3312,Parts!$A:$AM,G$1,0)="X",X$2,"")</f>
        <v/>
      </c>
      <c r="H3312" t="str">
        <f>IF(VLOOKUP($A3312,Parts!$A:$AM,H$1,0)="X",Y$2,"")</f>
        <v/>
      </c>
      <c r="I3312" t="str">
        <f>IF(VLOOKUP($A3312,Parts!$A:$AM,I$1,0)="X",Z$2,"")</f>
        <v/>
      </c>
      <c r="J3312" t="str">
        <f>IF(VLOOKUP($A3312,Parts!$A:$AM,J$1,0)="X",AA$2,"")</f>
        <v/>
      </c>
      <c r="K3312" t="str">
        <f>IF(VLOOKUP($A3312,Parts!$A:$AM,K$1,0)="X",AB$2,"")</f>
        <v/>
      </c>
      <c r="L3312" t="str">
        <f>IF(VLOOKUP($A3312,Parts!$A:$AM,L$1,0)="X",AC$2,"")</f>
        <v/>
      </c>
      <c r="M3312" t="str">
        <f>IF(VLOOKUP($A3312,Parts!$A:$AM,M$1,0)="X",AD$2,"")</f>
        <v/>
      </c>
      <c r="N3312" t="str">
        <f>IF(VLOOKUP($A3312,Parts!$A:$AM,N$1,0)="X",AE$2,"")</f>
        <v/>
      </c>
      <c r="O3312" t="str">
        <f>IF(VLOOKUP($A3312,Parts!$A:$AM,O$1,0)="X",AF$2,"")</f>
        <v/>
      </c>
      <c r="P3312" t="str">
        <f t="shared" si="52"/>
        <v/>
      </c>
    </row>
    <row r="3313" spans="1:16" x14ac:dyDescent="0.25">
      <c r="A3313" t="str">
        <f>Table15[[#This Row],[Name]]</f>
        <v>TacWaterSplitter</v>
      </c>
      <c r="B3313" t="str">
        <f>IF(VLOOKUP($A3313,Parts!$A:$AM,B$1,0)="X",S$2,"")</f>
        <v/>
      </c>
      <c r="C3313" t="str">
        <f>IF(VLOOKUP($A3313,Parts!$A:$AM,C$1,0)="X",T$2,"")</f>
        <v/>
      </c>
      <c r="D3313" t="str">
        <f>IF(VLOOKUP($A3313,Parts!$A:$AM,D$1,0)="X",U$2,"")</f>
        <v/>
      </c>
      <c r="E3313" t="str">
        <f>IF(VLOOKUP($A3313,Parts!$A:$AM,E$1,0)="X",V$2,"")</f>
        <v/>
      </c>
      <c r="F3313" t="str">
        <f>IF(VLOOKUP($A3313,Parts!$A:$AM,F$1,0)="X",W$2,"")</f>
        <v/>
      </c>
      <c r="G3313" t="str">
        <f>IF(VLOOKUP($A3313,Parts!$A:$AM,G$1,0)="X",X$2,"")</f>
        <v/>
      </c>
      <c r="H3313" t="str">
        <f>IF(VLOOKUP($A3313,Parts!$A:$AM,H$1,0)="X",Y$2,"")</f>
        <v/>
      </c>
      <c r="I3313" t="str">
        <f>IF(VLOOKUP($A3313,Parts!$A:$AM,I$1,0)="X",Z$2,"")</f>
        <v xml:space="preserve">    MODULE
    { name = ModuleTagHumanRated }
</v>
      </c>
      <c r="J3313" t="str">
        <f>IF(VLOOKUP($A3313,Parts!$A:$AM,J$1,0)="X",AA$2,"")</f>
        <v/>
      </c>
      <c r="K3313" t="str">
        <f>IF(VLOOKUP($A3313,Parts!$A:$AM,K$1,0)="X",AB$2,"")</f>
        <v/>
      </c>
      <c r="L3313" t="str">
        <f>IF(VLOOKUP($A3313,Parts!$A:$AM,L$1,0)="X",AC$2,"")</f>
        <v/>
      </c>
      <c r="M3313" t="str">
        <f>IF(VLOOKUP($A3313,Parts!$A:$AM,M$1,0)="X",AD$2,"")</f>
        <v/>
      </c>
      <c r="N3313" t="str">
        <f>IF(VLOOKUP($A3313,Parts!$A:$AM,N$1,0)="X",AE$2,"")</f>
        <v/>
      </c>
      <c r="O3313" t="str">
        <f>IF(VLOOKUP($A3313,Parts!$A:$AM,O$1,0)="X",AF$2,"")</f>
        <v/>
      </c>
      <c r="P3313" t="str">
        <f t="shared" si="52"/>
        <v xml:space="preserve">    MODULE
    { name = ModuleTagHumanRated }
</v>
      </c>
    </row>
    <row r="3314" spans="1:16" x14ac:dyDescent="0.25">
      <c r="A3314" t="str">
        <f>Table15[[#This Row],[Name]]</f>
        <v>SXTOsualTailLarge</v>
      </c>
      <c r="B3314" t="str">
        <f>IF(VLOOKUP($A3314,Parts!$A:$AM,B$1,0)="X",S$2,"")</f>
        <v/>
      </c>
      <c r="C3314" t="str">
        <f>IF(VLOOKUP($A3314,Parts!$A:$AM,C$1,0)="X",T$2,"")</f>
        <v/>
      </c>
      <c r="D3314" t="str">
        <f>IF(VLOOKUP($A3314,Parts!$A:$AM,D$1,0)="X",U$2,"")</f>
        <v/>
      </c>
      <c r="E3314" t="str">
        <f>IF(VLOOKUP($A3314,Parts!$A:$AM,E$1,0)="X",V$2,"")</f>
        <v/>
      </c>
      <c r="F3314" t="str">
        <f>IF(VLOOKUP($A3314,Parts!$A:$AM,F$1,0)="X",W$2,"")</f>
        <v/>
      </c>
      <c r="G3314" t="str">
        <f>IF(VLOOKUP($A3314,Parts!$A:$AM,G$1,0)="X",X$2,"")</f>
        <v/>
      </c>
      <c r="H3314" t="str">
        <f>IF(VLOOKUP($A3314,Parts!$A:$AM,H$1,0)="X",Y$2,"")</f>
        <v/>
      </c>
      <c r="I3314" t="str">
        <f>IF(VLOOKUP($A3314,Parts!$A:$AM,I$1,0)="X",Z$2,"")</f>
        <v/>
      </c>
      <c r="J3314" t="str">
        <f>IF(VLOOKUP($A3314,Parts!$A:$AM,J$1,0)="X",AA$2,"")</f>
        <v/>
      </c>
      <c r="K3314" t="str">
        <f>IF(VLOOKUP($A3314,Parts!$A:$AM,K$1,0)="X",AB$2,"")</f>
        <v/>
      </c>
      <c r="L3314" t="str">
        <f>IF(VLOOKUP($A3314,Parts!$A:$AM,L$1,0)="X",AC$2,"")</f>
        <v/>
      </c>
      <c r="M3314" t="str">
        <f>IF(VLOOKUP($A3314,Parts!$A:$AM,M$1,0)="X",AD$2,"")</f>
        <v/>
      </c>
      <c r="N3314" t="str">
        <f>IF(VLOOKUP($A3314,Parts!$A:$AM,N$1,0)="X",AE$2,"")</f>
        <v/>
      </c>
      <c r="O3314" t="str">
        <f>IF(VLOOKUP($A3314,Parts!$A:$AM,O$1,0)="X",AF$2,"")</f>
        <v/>
      </c>
      <c r="P3314" t="str">
        <f t="shared" si="52"/>
        <v/>
      </c>
    </row>
    <row r="3315" spans="1:16" x14ac:dyDescent="0.25">
      <c r="A3315" t="str">
        <f>Table15[[#This Row],[Name]]</f>
        <v>airplaneTail</v>
      </c>
      <c r="B3315" t="str">
        <f>IF(VLOOKUP($A3315,Parts!$A:$AM,B$1,0)="X",S$2,"")</f>
        <v/>
      </c>
      <c r="C3315" t="str">
        <f>IF(VLOOKUP($A3315,Parts!$A:$AM,C$1,0)="X",T$2,"")</f>
        <v/>
      </c>
      <c r="D3315" t="str">
        <f>IF(VLOOKUP($A3315,Parts!$A:$AM,D$1,0)="X",U$2,"")</f>
        <v/>
      </c>
      <c r="E3315" t="str">
        <f>IF(VLOOKUP($A3315,Parts!$A:$AM,E$1,0)="X",V$2,"")</f>
        <v/>
      </c>
      <c r="F3315" t="str">
        <f>IF(VLOOKUP($A3315,Parts!$A:$AM,F$1,0)="X",W$2,"")</f>
        <v/>
      </c>
      <c r="G3315" t="str">
        <f>IF(VLOOKUP($A3315,Parts!$A:$AM,G$1,0)="X",X$2,"")</f>
        <v/>
      </c>
      <c r="H3315" t="str">
        <f>IF(VLOOKUP($A3315,Parts!$A:$AM,H$1,0)="X",Y$2,"")</f>
        <v/>
      </c>
      <c r="I3315" t="str">
        <f>IF(VLOOKUP($A3315,Parts!$A:$AM,I$1,0)="X",Z$2,"")</f>
        <v/>
      </c>
      <c r="J3315" t="str">
        <f>IF(VLOOKUP($A3315,Parts!$A:$AM,J$1,0)="X",AA$2,"")</f>
        <v/>
      </c>
      <c r="K3315" t="str">
        <f>IF(VLOOKUP($A3315,Parts!$A:$AM,K$1,0)="X",AB$2,"")</f>
        <v/>
      </c>
      <c r="L3315" t="str">
        <f>IF(VLOOKUP($A3315,Parts!$A:$AM,L$1,0)="X",AC$2,"")</f>
        <v/>
      </c>
      <c r="M3315" t="str">
        <f>IF(VLOOKUP($A3315,Parts!$A:$AM,M$1,0)="X",AD$2,"")</f>
        <v/>
      </c>
      <c r="N3315" t="str">
        <f>IF(VLOOKUP($A3315,Parts!$A:$AM,N$1,0)="X",AE$2,"")</f>
        <v/>
      </c>
      <c r="O3315" t="str">
        <f>IF(VLOOKUP($A3315,Parts!$A:$AM,O$1,0)="X",AF$2,"")</f>
        <v/>
      </c>
      <c r="P3315" t="str">
        <f t="shared" si="52"/>
        <v/>
      </c>
    </row>
    <row r="3316" spans="1:16" x14ac:dyDescent="0.25">
      <c r="A3316" t="str">
        <f>Table15[[#This Row],[Name]]</f>
        <v>airplaneTailB</v>
      </c>
      <c r="B3316" t="str">
        <f>IF(VLOOKUP($A3316,Parts!$A:$AM,B$1,0)="X",S$2,"")</f>
        <v/>
      </c>
      <c r="C3316" t="str">
        <f>IF(VLOOKUP($A3316,Parts!$A:$AM,C$1,0)="X",T$2,"")</f>
        <v/>
      </c>
      <c r="D3316" t="str">
        <f>IF(VLOOKUP($A3316,Parts!$A:$AM,D$1,0)="X",U$2,"")</f>
        <v/>
      </c>
      <c r="E3316" t="str">
        <f>IF(VLOOKUP($A3316,Parts!$A:$AM,E$1,0)="X",V$2,"")</f>
        <v/>
      </c>
      <c r="F3316" t="str">
        <f>IF(VLOOKUP($A3316,Parts!$A:$AM,F$1,0)="X",W$2,"")</f>
        <v/>
      </c>
      <c r="G3316" t="str">
        <f>IF(VLOOKUP($A3316,Parts!$A:$AM,G$1,0)="X",X$2,"")</f>
        <v/>
      </c>
      <c r="H3316" t="str">
        <f>IF(VLOOKUP($A3316,Parts!$A:$AM,H$1,0)="X",Y$2,"")</f>
        <v/>
      </c>
      <c r="I3316" t="str">
        <f>IF(VLOOKUP($A3316,Parts!$A:$AM,I$1,0)="X",Z$2,"")</f>
        <v/>
      </c>
      <c r="J3316" t="str">
        <f>IF(VLOOKUP($A3316,Parts!$A:$AM,J$1,0)="X",AA$2,"")</f>
        <v/>
      </c>
      <c r="K3316" t="str">
        <f>IF(VLOOKUP($A3316,Parts!$A:$AM,K$1,0)="X",AB$2,"")</f>
        <v/>
      </c>
      <c r="L3316" t="str">
        <f>IF(VLOOKUP($A3316,Parts!$A:$AM,L$1,0)="X",AC$2,"")</f>
        <v/>
      </c>
      <c r="M3316" t="str">
        <f>IF(VLOOKUP($A3316,Parts!$A:$AM,M$1,0)="X",AD$2,"")</f>
        <v/>
      </c>
      <c r="N3316" t="str">
        <f>IF(VLOOKUP($A3316,Parts!$A:$AM,N$1,0)="X",AE$2,"")</f>
        <v/>
      </c>
      <c r="O3316" t="str">
        <f>IF(VLOOKUP($A3316,Parts!$A:$AM,O$1,0)="X",AF$2,"")</f>
        <v/>
      </c>
      <c r="P3316" t="str">
        <f t="shared" si="52"/>
        <v/>
      </c>
    </row>
    <row r="3317" spans="1:16" x14ac:dyDescent="0.25">
      <c r="A3317" t="str">
        <f>Table15[[#This Row],[Name]]</f>
        <v>tailfin</v>
      </c>
      <c r="B3317" t="str">
        <f>IF(VLOOKUP($A3317,Parts!$A:$AM,B$1,0)="X",S$2,"")</f>
        <v/>
      </c>
      <c r="C3317" t="str">
        <f>IF(VLOOKUP($A3317,Parts!$A:$AM,C$1,0)="X",T$2,"")</f>
        <v/>
      </c>
      <c r="D3317" t="str">
        <f>IF(VLOOKUP($A3317,Parts!$A:$AM,D$1,0)="X",U$2,"")</f>
        <v/>
      </c>
      <c r="E3317" t="str">
        <f>IF(VLOOKUP($A3317,Parts!$A:$AM,E$1,0)="X",V$2,"")</f>
        <v/>
      </c>
      <c r="F3317" t="str">
        <f>IF(VLOOKUP($A3317,Parts!$A:$AM,F$1,0)="X",W$2,"")</f>
        <v/>
      </c>
      <c r="G3317" t="str">
        <f>IF(VLOOKUP($A3317,Parts!$A:$AM,G$1,0)="X",X$2,"")</f>
        <v/>
      </c>
      <c r="H3317" t="str">
        <f>IF(VLOOKUP($A3317,Parts!$A:$AM,H$1,0)="X",Y$2,"")</f>
        <v/>
      </c>
      <c r="I3317" t="str">
        <f>IF(VLOOKUP($A3317,Parts!$A:$AM,I$1,0)="X",Z$2,"")</f>
        <v/>
      </c>
      <c r="J3317" t="str">
        <f>IF(VLOOKUP($A3317,Parts!$A:$AM,J$1,0)="X",AA$2,"")</f>
        <v/>
      </c>
      <c r="K3317" t="str">
        <f>IF(VLOOKUP($A3317,Parts!$A:$AM,K$1,0)="X",AB$2,"")</f>
        <v/>
      </c>
      <c r="L3317" t="str">
        <f>IF(VLOOKUP($A3317,Parts!$A:$AM,L$1,0)="X",AC$2,"")</f>
        <v/>
      </c>
      <c r="M3317" t="str">
        <f>IF(VLOOKUP($A3317,Parts!$A:$AM,M$1,0)="X",AD$2,"")</f>
        <v/>
      </c>
      <c r="N3317" t="str">
        <f>IF(VLOOKUP($A3317,Parts!$A:$AM,N$1,0)="X",AE$2,"")</f>
        <v/>
      </c>
      <c r="O3317" t="str">
        <f>IF(VLOOKUP($A3317,Parts!$A:$AM,O$1,0)="X",AF$2,"")</f>
        <v/>
      </c>
      <c r="P3317" t="str">
        <f t="shared" si="52"/>
        <v/>
      </c>
    </row>
    <row r="3318" spans="1:16" x14ac:dyDescent="0.25">
      <c r="A3318" t="str">
        <f>Table15[[#This Row],[Name]]</f>
        <v>RSBclamp02</v>
      </c>
      <c r="B3318" t="str">
        <f>IF(VLOOKUP($A3318,Parts!$A:$AM,B$1,0)="X",S$2,"")</f>
        <v/>
      </c>
      <c r="C3318" t="str">
        <f>IF(VLOOKUP($A3318,Parts!$A:$AM,C$1,0)="X",T$2,"")</f>
        <v/>
      </c>
      <c r="D3318" t="str">
        <f>IF(VLOOKUP($A3318,Parts!$A:$AM,D$1,0)="X",U$2,"")</f>
        <v/>
      </c>
      <c r="E3318" t="str">
        <f>IF(VLOOKUP($A3318,Parts!$A:$AM,E$1,0)="X",V$2,"")</f>
        <v/>
      </c>
      <c r="F3318" t="str">
        <f>IF(VLOOKUP($A3318,Parts!$A:$AM,F$1,0)="X",W$2,"")</f>
        <v/>
      </c>
      <c r="G3318" t="str">
        <f>IF(VLOOKUP($A3318,Parts!$A:$AM,G$1,0)="X",X$2,"")</f>
        <v/>
      </c>
      <c r="H3318" t="str">
        <f>IF(VLOOKUP($A3318,Parts!$A:$AM,H$1,0)="X",Y$2,"")</f>
        <v/>
      </c>
      <c r="I3318" t="str">
        <f>IF(VLOOKUP($A3318,Parts!$A:$AM,I$1,0)="X",Z$2,"")</f>
        <v/>
      </c>
      <c r="J3318" t="str">
        <f>IF(VLOOKUP($A3318,Parts!$A:$AM,J$1,0)="X",AA$2,"")</f>
        <v/>
      </c>
      <c r="K3318" t="str">
        <f>IF(VLOOKUP($A3318,Parts!$A:$AM,K$1,0)="X",AB$2,"")</f>
        <v/>
      </c>
      <c r="L3318" t="str">
        <f>IF(VLOOKUP($A3318,Parts!$A:$AM,L$1,0)="X",AC$2,"")</f>
        <v/>
      </c>
      <c r="M3318" t="str">
        <f>IF(VLOOKUP($A3318,Parts!$A:$AM,M$1,0)="X",AD$2,"")</f>
        <v/>
      </c>
      <c r="N3318" t="str">
        <f>IF(VLOOKUP($A3318,Parts!$A:$AM,N$1,0)="X",AE$2,"")</f>
        <v/>
      </c>
      <c r="O3318" t="str">
        <f>IF(VLOOKUP($A3318,Parts!$A:$AM,O$1,0)="X",AF$2,"")</f>
        <v/>
      </c>
      <c r="P3318" t="str">
        <f t="shared" si="52"/>
        <v/>
      </c>
    </row>
    <row r="3319" spans="1:16" x14ac:dyDescent="0.25">
      <c r="A3319" t="str">
        <f>Table15[[#This Row],[Name]]</f>
        <v>proceduralTankOre</v>
      </c>
      <c r="B3319" t="str">
        <f>IF(VLOOKUP($A3319,Parts!$A:$AM,B$1,0)="X",S$2,"")</f>
        <v/>
      </c>
      <c r="C3319" t="str">
        <f>IF(VLOOKUP($A3319,Parts!$A:$AM,C$1,0)="X",T$2,"")</f>
        <v/>
      </c>
      <c r="D3319" t="str">
        <f>IF(VLOOKUP($A3319,Parts!$A:$AM,D$1,0)="X",U$2,"")</f>
        <v/>
      </c>
      <c r="E3319" t="str">
        <f>IF(VLOOKUP($A3319,Parts!$A:$AM,E$1,0)="X",V$2,"")</f>
        <v/>
      </c>
      <c r="F3319" t="str">
        <f>IF(VLOOKUP($A3319,Parts!$A:$AM,F$1,0)="X",W$2,"")</f>
        <v/>
      </c>
      <c r="G3319" t="str">
        <f>IF(VLOOKUP($A3319,Parts!$A:$AM,G$1,0)="X",X$2,"")</f>
        <v/>
      </c>
      <c r="H3319" t="str">
        <f>IF(VLOOKUP($A3319,Parts!$A:$AM,H$1,0)="X",Y$2,"")</f>
        <v/>
      </c>
      <c r="I3319" t="str">
        <f>IF(VLOOKUP($A3319,Parts!$A:$AM,I$1,0)="X",Z$2,"")</f>
        <v/>
      </c>
      <c r="J3319" t="str">
        <f>IF(VLOOKUP($A3319,Parts!$A:$AM,J$1,0)="X",AA$2,"")</f>
        <v/>
      </c>
      <c r="K3319" t="str">
        <f>IF(VLOOKUP($A3319,Parts!$A:$AM,K$1,0)="X",AB$2,"")</f>
        <v/>
      </c>
      <c r="L3319" t="str">
        <f>IF(VLOOKUP($A3319,Parts!$A:$AM,L$1,0)="X",AC$2,"")</f>
        <v/>
      </c>
      <c r="M3319" t="str">
        <f>IF(VLOOKUP($A3319,Parts!$A:$AM,M$1,0)="X",AD$2,"")</f>
        <v/>
      </c>
      <c r="N3319" t="str">
        <f>IF(VLOOKUP($A3319,Parts!$A:$AM,N$1,0)="X",AE$2,"")</f>
        <v/>
      </c>
      <c r="O3319" t="str">
        <f>IF(VLOOKUP($A3319,Parts!$A:$AM,O$1,0)="X",AF$2,"")</f>
        <v/>
      </c>
      <c r="P3319" t="str">
        <f t="shared" si="52"/>
        <v/>
      </c>
    </row>
    <row r="3320" spans="1:16" x14ac:dyDescent="0.25">
      <c r="A3320" t="str">
        <f>Table15[[#This Row],[Name]]</f>
        <v>RO-ProcTankSpaceplane</v>
      </c>
      <c r="B3320" t="str">
        <f>IF(VLOOKUP($A3320,Parts!$A:$AM,B$1,0)="X",S$2,"")</f>
        <v/>
      </c>
      <c r="C3320" t="str">
        <f>IF(VLOOKUP($A3320,Parts!$A:$AM,C$1,0)="X",T$2,"")</f>
        <v/>
      </c>
      <c r="D3320" t="str">
        <f>IF(VLOOKUP($A3320,Parts!$A:$AM,D$1,0)="X",U$2,"")</f>
        <v/>
      </c>
      <c r="E3320" t="str">
        <f>IF(VLOOKUP($A3320,Parts!$A:$AM,E$1,0)="X",V$2,"")</f>
        <v/>
      </c>
      <c r="F3320" t="str">
        <f>IF(VLOOKUP($A3320,Parts!$A:$AM,F$1,0)="X",W$2,"")</f>
        <v/>
      </c>
      <c r="G3320" t="str">
        <f>IF(VLOOKUP($A3320,Parts!$A:$AM,G$1,0)="X",X$2,"")</f>
        <v/>
      </c>
      <c r="H3320" t="str">
        <f>IF(VLOOKUP($A3320,Parts!$A:$AM,H$1,0)="X",Y$2,"")</f>
        <v/>
      </c>
      <c r="I3320" t="str">
        <f>IF(VLOOKUP($A3320,Parts!$A:$AM,I$1,0)="X",Z$2,"")</f>
        <v/>
      </c>
      <c r="J3320" t="str">
        <f>IF(VLOOKUP($A3320,Parts!$A:$AM,J$1,0)="X",AA$2,"")</f>
        <v/>
      </c>
      <c r="K3320" t="str">
        <f>IF(VLOOKUP($A3320,Parts!$A:$AM,K$1,0)="X",AB$2,"")</f>
        <v/>
      </c>
      <c r="L3320" t="str">
        <f>IF(VLOOKUP($A3320,Parts!$A:$AM,L$1,0)="X",AC$2,"")</f>
        <v/>
      </c>
      <c r="M3320" t="str">
        <f>IF(VLOOKUP($A3320,Parts!$A:$AM,M$1,0)="X",AD$2,"")</f>
        <v/>
      </c>
      <c r="N3320" t="str">
        <f>IF(VLOOKUP($A3320,Parts!$A:$AM,N$1,0)="X",AE$2,"")</f>
        <v/>
      </c>
      <c r="O3320" t="str">
        <f>IF(VLOOKUP($A3320,Parts!$A:$AM,O$1,0)="X",AF$2,"")</f>
        <v/>
      </c>
      <c r="P3320" t="str">
        <f t="shared" si="52"/>
        <v/>
      </c>
    </row>
    <row r="3321" spans="1:16" x14ac:dyDescent="0.25">
      <c r="A3321" t="str">
        <f>Table15[[#This Row],[Name]]</f>
        <v>proceduralTankRealFuels</v>
      </c>
      <c r="B3321" t="str">
        <f>IF(VLOOKUP($A3321,Parts!$A:$AM,B$1,0)="X",S$2,"")</f>
        <v/>
      </c>
      <c r="C3321" t="str">
        <f>IF(VLOOKUP($A3321,Parts!$A:$AM,C$1,0)="X",T$2,"")</f>
        <v/>
      </c>
      <c r="D3321" t="str">
        <f>IF(VLOOKUP($A3321,Parts!$A:$AM,D$1,0)="X",U$2,"")</f>
        <v/>
      </c>
      <c r="E3321" t="str">
        <f>IF(VLOOKUP($A3321,Parts!$A:$AM,E$1,0)="X",V$2,"")</f>
        <v/>
      </c>
      <c r="F3321" t="str">
        <f>IF(VLOOKUP($A3321,Parts!$A:$AM,F$1,0)="X",W$2,"")</f>
        <v/>
      </c>
      <c r="G3321" t="str">
        <f>IF(VLOOKUP($A3321,Parts!$A:$AM,G$1,0)="X",X$2,"")</f>
        <v/>
      </c>
      <c r="H3321" t="str">
        <f>IF(VLOOKUP($A3321,Parts!$A:$AM,H$1,0)="X",Y$2,"")</f>
        <v/>
      </c>
      <c r="I3321" t="str">
        <f>IF(VLOOKUP($A3321,Parts!$A:$AM,I$1,0)="X",Z$2,"")</f>
        <v/>
      </c>
      <c r="J3321" t="str">
        <f>IF(VLOOKUP($A3321,Parts!$A:$AM,J$1,0)="X",AA$2,"")</f>
        <v/>
      </c>
      <c r="K3321" t="str">
        <f>IF(VLOOKUP($A3321,Parts!$A:$AM,K$1,0)="X",AB$2,"")</f>
        <v/>
      </c>
      <c r="L3321" t="str">
        <f>IF(VLOOKUP($A3321,Parts!$A:$AM,L$1,0)="X",AC$2,"")</f>
        <v/>
      </c>
      <c r="M3321" t="str">
        <f>IF(VLOOKUP($A3321,Parts!$A:$AM,M$1,0)="X",AD$2,"")</f>
        <v/>
      </c>
      <c r="N3321" t="str">
        <f>IF(VLOOKUP($A3321,Parts!$A:$AM,N$1,0)="X",AE$2,"")</f>
        <v/>
      </c>
      <c r="O3321" t="str">
        <f>IF(VLOOKUP($A3321,Parts!$A:$AM,O$1,0)="X",AF$2,"")</f>
        <v/>
      </c>
      <c r="P3321" t="str">
        <f t="shared" si="52"/>
        <v/>
      </c>
    </row>
    <row r="3322" spans="1:16" x14ac:dyDescent="0.25">
      <c r="A3322">
        <f>Table15[[#This Row],[Name]]</f>
        <v>0</v>
      </c>
      <c r="B3322" t="e">
        <f>IF(VLOOKUP($A3322,Parts!$A:$AM,B$1,0)="X",S$2,"")</f>
        <v>#N/A</v>
      </c>
      <c r="C3322" t="e">
        <f>IF(VLOOKUP($A3322,Parts!$A:$AM,C$1,0)="X",T$2,"")</f>
        <v>#N/A</v>
      </c>
      <c r="D3322" t="e">
        <f>IF(VLOOKUP($A3322,Parts!$A:$AM,D$1,0)="X",U$2,"")</f>
        <v>#N/A</v>
      </c>
      <c r="E3322" t="e">
        <f>IF(VLOOKUP($A3322,Parts!$A:$AM,E$1,0)="X",V$2,"")</f>
        <v>#N/A</v>
      </c>
      <c r="F3322" t="e">
        <f>IF(VLOOKUP($A3322,Parts!$A:$AM,F$1,0)="X",W$2,"")</f>
        <v>#N/A</v>
      </c>
      <c r="G3322" t="e">
        <f>IF(VLOOKUP($A3322,Parts!$A:$AM,G$1,0)="X",X$2,"")</f>
        <v>#N/A</v>
      </c>
      <c r="H3322" t="e">
        <f>IF(VLOOKUP($A3322,Parts!$A:$AM,H$1,0)="X",Y$2,"")</f>
        <v>#N/A</v>
      </c>
      <c r="I3322" t="e">
        <f>IF(VLOOKUP($A3322,Parts!$A:$AM,I$1,0)="X",Z$2,"")</f>
        <v>#N/A</v>
      </c>
      <c r="J3322" t="e">
        <f>IF(VLOOKUP($A3322,Parts!$A:$AM,J$1,0)="X",AA$2,"")</f>
        <v>#N/A</v>
      </c>
      <c r="K3322" t="e">
        <f>IF(VLOOKUP($A3322,Parts!$A:$AM,K$1,0)="X",AB$2,"")</f>
        <v>#N/A</v>
      </c>
      <c r="L3322" t="e">
        <f>IF(VLOOKUP($A3322,Parts!$A:$AM,L$1,0)="X",AC$2,"")</f>
        <v>#N/A</v>
      </c>
      <c r="M3322" t="e">
        <f>IF(VLOOKUP($A3322,Parts!$A:$AM,M$1,0)="X",AD$2,"")</f>
        <v>#N/A</v>
      </c>
      <c r="N3322" t="e">
        <f>IF(VLOOKUP($A3322,Parts!$A:$AM,N$1,0)="X",AE$2,"")</f>
        <v>#N/A</v>
      </c>
      <c r="O3322" t="e">
        <f>IF(VLOOKUP($A3322,Parts!$A:$AM,O$1,0)="X",AF$2,"")</f>
        <v>#N/A</v>
      </c>
      <c r="P3322" t="e">
        <f t="shared" si="52"/>
        <v>#N/A</v>
      </c>
    </row>
    <row r="3323" spans="1:16" x14ac:dyDescent="0.25">
      <c r="A3323">
        <f>Table15[[#This Row],[Name]]</f>
        <v>0</v>
      </c>
      <c r="B3323" t="e">
        <f>IF(VLOOKUP($A3323,Parts!$A:$AM,B$1,0)="X",S$2,"")</f>
        <v>#N/A</v>
      </c>
      <c r="C3323" t="e">
        <f>IF(VLOOKUP($A3323,Parts!$A:$AM,C$1,0)="X",T$2,"")</f>
        <v>#N/A</v>
      </c>
      <c r="D3323" t="e">
        <f>IF(VLOOKUP($A3323,Parts!$A:$AM,D$1,0)="X",U$2,"")</f>
        <v>#N/A</v>
      </c>
      <c r="E3323" t="e">
        <f>IF(VLOOKUP($A3323,Parts!$A:$AM,E$1,0)="X",V$2,"")</f>
        <v>#N/A</v>
      </c>
      <c r="F3323" t="e">
        <f>IF(VLOOKUP($A3323,Parts!$A:$AM,F$1,0)="X",W$2,"")</f>
        <v>#N/A</v>
      </c>
      <c r="G3323" t="e">
        <f>IF(VLOOKUP($A3323,Parts!$A:$AM,G$1,0)="X",X$2,"")</f>
        <v>#N/A</v>
      </c>
      <c r="H3323" t="e">
        <f>IF(VLOOKUP($A3323,Parts!$A:$AM,H$1,0)="X",Y$2,"")</f>
        <v>#N/A</v>
      </c>
      <c r="I3323" t="e">
        <f>IF(VLOOKUP($A3323,Parts!$A:$AM,I$1,0)="X",Z$2,"")</f>
        <v>#N/A</v>
      </c>
      <c r="J3323" t="e">
        <f>IF(VLOOKUP($A3323,Parts!$A:$AM,J$1,0)="X",AA$2,"")</f>
        <v>#N/A</v>
      </c>
      <c r="K3323" t="e">
        <f>IF(VLOOKUP($A3323,Parts!$A:$AM,K$1,0)="X",AB$2,"")</f>
        <v>#N/A</v>
      </c>
      <c r="L3323" t="e">
        <f>IF(VLOOKUP($A3323,Parts!$A:$AM,L$1,0)="X",AC$2,"")</f>
        <v>#N/A</v>
      </c>
      <c r="M3323" t="e">
        <f>IF(VLOOKUP($A3323,Parts!$A:$AM,M$1,0)="X",AD$2,"")</f>
        <v>#N/A</v>
      </c>
      <c r="N3323" t="e">
        <f>IF(VLOOKUP($A3323,Parts!$A:$AM,N$1,0)="X",AE$2,"")</f>
        <v>#N/A</v>
      </c>
      <c r="O3323" t="e">
        <f>IF(VLOOKUP($A3323,Parts!$A:$AM,O$1,0)="X",AF$2,"")</f>
        <v>#N/A</v>
      </c>
      <c r="P3323" t="e">
        <f t="shared" si="52"/>
        <v>#N/A</v>
      </c>
    </row>
    <row r="3324" spans="1:16" x14ac:dyDescent="0.25">
      <c r="A3324">
        <f>Table15[[#This Row],[Name]]</f>
        <v>0</v>
      </c>
      <c r="B3324" t="e">
        <f>IF(VLOOKUP($A3324,Parts!$A:$AM,B$1,0)="X",S$2,"")</f>
        <v>#N/A</v>
      </c>
      <c r="C3324" t="e">
        <f>IF(VLOOKUP($A3324,Parts!$A:$AM,C$1,0)="X",T$2,"")</f>
        <v>#N/A</v>
      </c>
      <c r="D3324" t="e">
        <f>IF(VLOOKUP($A3324,Parts!$A:$AM,D$1,0)="X",U$2,"")</f>
        <v>#N/A</v>
      </c>
      <c r="E3324" t="e">
        <f>IF(VLOOKUP($A3324,Parts!$A:$AM,E$1,0)="X",V$2,"")</f>
        <v>#N/A</v>
      </c>
      <c r="F3324" t="e">
        <f>IF(VLOOKUP($A3324,Parts!$A:$AM,F$1,0)="X",W$2,"")</f>
        <v>#N/A</v>
      </c>
      <c r="G3324" t="e">
        <f>IF(VLOOKUP($A3324,Parts!$A:$AM,G$1,0)="X",X$2,"")</f>
        <v>#N/A</v>
      </c>
      <c r="H3324" t="e">
        <f>IF(VLOOKUP($A3324,Parts!$A:$AM,H$1,0)="X",Y$2,"")</f>
        <v>#N/A</v>
      </c>
      <c r="I3324" t="e">
        <f>IF(VLOOKUP($A3324,Parts!$A:$AM,I$1,0)="X",Z$2,"")</f>
        <v>#N/A</v>
      </c>
      <c r="J3324" t="e">
        <f>IF(VLOOKUP($A3324,Parts!$A:$AM,J$1,0)="X",AA$2,"")</f>
        <v>#N/A</v>
      </c>
      <c r="K3324" t="e">
        <f>IF(VLOOKUP($A3324,Parts!$A:$AM,K$1,0)="X",AB$2,"")</f>
        <v>#N/A</v>
      </c>
      <c r="L3324" t="e">
        <f>IF(VLOOKUP($A3324,Parts!$A:$AM,L$1,0)="X",AC$2,"")</f>
        <v>#N/A</v>
      </c>
      <c r="M3324" t="e">
        <f>IF(VLOOKUP($A3324,Parts!$A:$AM,M$1,0)="X",AD$2,"")</f>
        <v>#N/A</v>
      </c>
      <c r="N3324" t="e">
        <f>IF(VLOOKUP($A3324,Parts!$A:$AM,N$1,0)="X",AE$2,"")</f>
        <v>#N/A</v>
      </c>
      <c r="O3324" t="e">
        <f>IF(VLOOKUP($A3324,Parts!$A:$AM,O$1,0)="X",AF$2,"")</f>
        <v>#N/A</v>
      </c>
      <c r="P3324" t="e">
        <f t="shared" si="52"/>
        <v>#N/A</v>
      </c>
    </row>
    <row r="3325" spans="1:16" x14ac:dyDescent="0.25">
      <c r="A3325">
        <f>Table15[[#This Row],[Name]]</f>
        <v>0</v>
      </c>
      <c r="B3325" t="e">
        <f>IF(VLOOKUP($A3325,Parts!$A:$AM,B$1,0)="X",S$2,"")</f>
        <v>#N/A</v>
      </c>
      <c r="C3325" t="e">
        <f>IF(VLOOKUP($A3325,Parts!$A:$AM,C$1,0)="X",T$2,"")</f>
        <v>#N/A</v>
      </c>
      <c r="D3325" t="e">
        <f>IF(VLOOKUP($A3325,Parts!$A:$AM,D$1,0)="X",U$2,"")</f>
        <v>#N/A</v>
      </c>
      <c r="E3325" t="e">
        <f>IF(VLOOKUP($A3325,Parts!$A:$AM,E$1,0)="X",V$2,"")</f>
        <v>#N/A</v>
      </c>
      <c r="F3325" t="e">
        <f>IF(VLOOKUP($A3325,Parts!$A:$AM,F$1,0)="X",W$2,"")</f>
        <v>#N/A</v>
      </c>
      <c r="G3325" t="e">
        <f>IF(VLOOKUP($A3325,Parts!$A:$AM,G$1,0)="X",X$2,"")</f>
        <v>#N/A</v>
      </c>
      <c r="H3325" t="e">
        <f>IF(VLOOKUP($A3325,Parts!$A:$AM,H$1,0)="X",Y$2,"")</f>
        <v>#N/A</v>
      </c>
      <c r="I3325" t="e">
        <f>IF(VLOOKUP($A3325,Parts!$A:$AM,I$1,0)="X",Z$2,"")</f>
        <v>#N/A</v>
      </c>
      <c r="J3325" t="e">
        <f>IF(VLOOKUP($A3325,Parts!$A:$AM,J$1,0)="X",AA$2,"")</f>
        <v>#N/A</v>
      </c>
      <c r="K3325" t="e">
        <f>IF(VLOOKUP($A3325,Parts!$A:$AM,K$1,0)="X",AB$2,"")</f>
        <v>#N/A</v>
      </c>
      <c r="L3325" t="e">
        <f>IF(VLOOKUP($A3325,Parts!$A:$AM,L$1,0)="X",AC$2,"")</f>
        <v>#N/A</v>
      </c>
      <c r="M3325" t="e">
        <f>IF(VLOOKUP($A3325,Parts!$A:$AM,M$1,0)="X",AD$2,"")</f>
        <v>#N/A</v>
      </c>
      <c r="N3325" t="e">
        <f>IF(VLOOKUP($A3325,Parts!$A:$AM,N$1,0)="X",AE$2,"")</f>
        <v>#N/A</v>
      </c>
      <c r="O3325" t="e">
        <f>IF(VLOOKUP($A3325,Parts!$A:$AM,O$1,0)="X",AF$2,"")</f>
        <v>#N/A</v>
      </c>
      <c r="P3325" t="e">
        <f t="shared" si="52"/>
        <v>#N/A</v>
      </c>
    </row>
    <row r="3326" spans="1:16" x14ac:dyDescent="0.25">
      <c r="A3326">
        <f>Table15[[#This Row],[Name]]</f>
        <v>0</v>
      </c>
      <c r="B3326" t="e">
        <f>IF(VLOOKUP($A3326,Parts!$A:$AM,B$1,0)="X",S$2,"")</f>
        <v>#N/A</v>
      </c>
      <c r="C3326" t="e">
        <f>IF(VLOOKUP($A3326,Parts!$A:$AM,C$1,0)="X",T$2,"")</f>
        <v>#N/A</v>
      </c>
      <c r="D3326" t="e">
        <f>IF(VLOOKUP($A3326,Parts!$A:$AM,D$1,0)="X",U$2,"")</f>
        <v>#N/A</v>
      </c>
      <c r="E3326" t="e">
        <f>IF(VLOOKUP($A3326,Parts!$A:$AM,E$1,0)="X",V$2,"")</f>
        <v>#N/A</v>
      </c>
      <c r="F3326" t="e">
        <f>IF(VLOOKUP($A3326,Parts!$A:$AM,F$1,0)="X",W$2,"")</f>
        <v>#N/A</v>
      </c>
      <c r="G3326" t="e">
        <f>IF(VLOOKUP($A3326,Parts!$A:$AM,G$1,0)="X",X$2,"")</f>
        <v>#N/A</v>
      </c>
      <c r="H3326" t="e">
        <f>IF(VLOOKUP($A3326,Parts!$A:$AM,H$1,0)="X",Y$2,"")</f>
        <v>#N/A</v>
      </c>
      <c r="I3326" t="e">
        <f>IF(VLOOKUP($A3326,Parts!$A:$AM,I$1,0)="X",Z$2,"")</f>
        <v>#N/A</v>
      </c>
      <c r="J3326" t="e">
        <f>IF(VLOOKUP($A3326,Parts!$A:$AM,J$1,0)="X",AA$2,"")</f>
        <v>#N/A</v>
      </c>
      <c r="K3326" t="e">
        <f>IF(VLOOKUP($A3326,Parts!$A:$AM,K$1,0)="X",AB$2,"")</f>
        <v>#N/A</v>
      </c>
      <c r="L3326" t="e">
        <f>IF(VLOOKUP($A3326,Parts!$A:$AM,L$1,0)="X",AC$2,"")</f>
        <v>#N/A</v>
      </c>
      <c r="M3326" t="e">
        <f>IF(VLOOKUP($A3326,Parts!$A:$AM,M$1,0)="X",AD$2,"")</f>
        <v>#N/A</v>
      </c>
      <c r="N3326" t="e">
        <f>IF(VLOOKUP($A3326,Parts!$A:$AM,N$1,0)="X",AE$2,"")</f>
        <v>#N/A</v>
      </c>
      <c r="O3326" t="e">
        <f>IF(VLOOKUP($A3326,Parts!$A:$AM,O$1,0)="X",AF$2,"")</f>
        <v>#N/A</v>
      </c>
      <c r="P3326" t="e">
        <f t="shared" si="52"/>
        <v>#N/A</v>
      </c>
    </row>
    <row r="3327" spans="1:16" x14ac:dyDescent="0.25">
      <c r="A3327">
        <f>Table15[[#This Row],[Name]]</f>
        <v>0</v>
      </c>
      <c r="B3327" t="e">
        <f>IF(VLOOKUP($A3327,Parts!$A:$AM,B$1,0)="X",S$2,"")</f>
        <v>#N/A</v>
      </c>
      <c r="C3327" t="e">
        <f>IF(VLOOKUP($A3327,Parts!$A:$AM,C$1,0)="X",T$2,"")</f>
        <v>#N/A</v>
      </c>
      <c r="D3327" t="e">
        <f>IF(VLOOKUP($A3327,Parts!$A:$AM,D$1,0)="X",U$2,"")</f>
        <v>#N/A</v>
      </c>
      <c r="E3327" t="e">
        <f>IF(VLOOKUP($A3327,Parts!$A:$AM,E$1,0)="X",V$2,"")</f>
        <v>#N/A</v>
      </c>
      <c r="F3327" t="e">
        <f>IF(VLOOKUP($A3327,Parts!$A:$AM,F$1,0)="X",W$2,"")</f>
        <v>#N/A</v>
      </c>
      <c r="G3327" t="e">
        <f>IF(VLOOKUP($A3327,Parts!$A:$AM,G$1,0)="X",X$2,"")</f>
        <v>#N/A</v>
      </c>
      <c r="H3327" t="e">
        <f>IF(VLOOKUP($A3327,Parts!$A:$AM,H$1,0)="X",Y$2,"")</f>
        <v>#N/A</v>
      </c>
      <c r="I3327" t="e">
        <f>IF(VLOOKUP($A3327,Parts!$A:$AM,I$1,0)="X",Z$2,"")</f>
        <v>#N/A</v>
      </c>
      <c r="J3327" t="e">
        <f>IF(VLOOKUP($A3327,Parts!$A:$AM,J$1,0)="X",AA$2,"")</f>
        <v>#N/A</v>
      </c>
      <c r="K3327" t="e">
        <f>IF(VLOOKUP($A3327,Parts!$A:$AM,K$1,0)="X",AB$2,"")</f>
        <v>#N/A</v>
      </c>
      <c r="L3327" t="e">
        <f>IF(VLOOKUP($A3327,Parts!$A:$AM,L$1,0)="X",AC$2,"")</f>
        <v>#N/A</v>
      </c>
      <c r="M3327" t="e">
        <f>IF(VLOOKUP($A3327,Parts!$A:$AM,M$1,0)="X",AD$2,"")</f>
        <v>#N/A</v>
      </c>
      <c r="N3327" t="e">
        <f>IF(VLOOKUP($A3327,Parts!$A:$AM,N$1,0)="X",AE$2,"")</f>
        <v>#N/A</v>
      </c>
      <c r="O3327" t="e">
        <f>IF(VLOOKUP($A3327,Parts!$A:$AM,O$1,0)="X",AF$2,"")</f>
        <v>#N/A</v>
      </c>
      <c r="P3327" t="e">
        <f t="shared" si="52"/>
        <v>#N/A</v>
      </c>
    </row>
    <row r="3328" spans="1:16" x14ac:dyDescent="0.25">
      <c r="A3328">
        <f>Table15[[#This Row],[Name]]</f>
        <v>0</v>
      </c>
      <c r="B3328" t="e">
        <f>IF(VLOOKUP($A3328,Parts!$A:$AM,B$1,0)="X",S$2,"")</f>
        <v>#N/A</v>
      </c>
      <c r="C3328" t="e">
        <f>IF(VLOOKUP($A3328,Parts!$A:$AM,C$1,0)="X",T$2,"")</f>
        <v>#N/A</v>
      </c>
      <c r="D3328" t="e">
        <f>IF(VLOOKUP($A3328,Parts!$A:$AM,D$1,0)="X",U$2,"")</f>
        <v>#N/A</v>
      </c>
      <c r="E3328" t="e">
        <f>IF(VLOOKUP($A3328,Parts!$A:$AM,E$1,0)="X",V$2,"")</f>
        <v>#N/A</v>
      </c>
      <c r="F3328" t="e">
        <f>IF(VLOOKUP($A3328,Parts!$A:$AM,F$1,0)="X",W$2,"")</f>
        <v>#N/A</v>
      </c>
      <c r="G3328" t="e">
        <f>IF(VLOOKUP($A3328,Parts!$A:$AM,G$1,0)="X",X$2,"")</f>
        <v>#N/A</v>
      </c>
      <c r="H3328" t="e">
        <f>IF(VLOOKUP($A3328,Parts!$A:$AM,H$1,0)="X",Y$2,"")</f>
        <v>#N/A</v>
      </c>
      <c r="I3328" t="e">
        <f>IF(VLOOKUP($A3328,Parts!$A:$AM,I$1,0)="X",Z$2,"")</f>
        <v>#N/A</v>
      </c>
      <c r="J3328" t="e">
        <f>IF(VLOOKUP($A3328,Parts!$A:$AM,J$1,0)="X",AA$2,"")</f>
        <v>#N/A</v>
      </c>
      <c r="K3328" t="e">
        <f>IF(VLOOKUP($A3328,Parts!$A:$AM,K$1,0)="X",AB$2,"")</f>
        <v>#N/A</v>
      </c>
      <c r="L3328" t="e">
        <f>IF(VLOOKUP($A3328,Parts!$A:$AM,L$1,0)="X",AC$2,"")</f>
        <v>#N/A</v>
      </c>
      <c r="M3328" t="e">
        <f>IF(VLOOKUP($A3328,Parts!$A:$AM,M$1,0)="X",AD$2,"")</f>
        <v>#N/A</v>
      </c>
      <c r="N3328" t="e">
        <f>IF(VLOOKUP($A3328,Parts!$A:$AM,N$1,0)="X",AE$2,"")</f>
        <v>#N/A</v>
      </c>
      <c r="O3328" t="e">
        <f>IF(VLOOKUP($A3328,Parts!$A:$AM,O$1,0)="X",AF$2,"")</f>
        <v>#N/A</v>
      </c>
      <c r="P3328" t="e">
        <f t="shared" si="52"/>
        <v>#N/A</v>
      </c>
    </row>
    <row r="3329" spans="1:16" x14ac:dyDescent="0.25">
      <c r="A3329">
        <f>Table15[[#This Row],[Name]]</f>
        <v>0</v>
      </c>
      <c r="B3329" t="e">
        <f>IF(VLOOKUP($A3329,Parts!$A:$AM,B$1,0)="X",S$2,"")</f>
        <v>#N/A</v>
      </c>
      <c r="C3329" t="e">
        <f>IF(VLOOKUP($A3329,Parts!$A:$AM,C$1,0)="X",T$2,"")</f>
        <v>#N/A</v>
      </c>
      <c r="D3329" t="e">
        <f>IF(VLOOKUP($A3329,Parts!$A:$AM,D$1,0)="X",U$2,"")</f>
        <v>#N/A</v>
      </c>
      <c r="E3329" t="e">
        <f>IF(VLOOKUP($A3329,Parts!$A:$AM,E$1,0)="X",V$2,"")</f>
        <v>#N/A</v>
      </c>
      <c r="F3329" t="e">
        <f>IF(VLOOKUP($A3329,Parts!$A:$AM,F$1,0)="X",W$2,"")</f>
        <v>#N/A</v>
      </c>
      <c r="G3329" t="e">
        <f>IF(VLOOKUP($A3329,Parts!$A:$AM,G$1,0)="X",X$2,"")</f>
        <v>#N/A</v>
      </c>
      <c r="H3329" t="e">
        <f>IF(VLOOKUP($A3329,Parts!$A:$AM,H$1,0)="X",Y$2,"")</f>
        <v>#N/A</v>
      </c>
      <c r="I3329" t="e">
        <f>IF(VLOOKUP($A3329,Parts!$A:$AM,I$1,0)="X",Z$2,"")</f>
        <v>#N/A</v>
      </c>
      <c r="J3329" t="e">
        <f>IF(VLOOKUP($A3329,Parts!$A:$AM,J$1,0)="X",AA$2,"")</f>
        <v>#N/A</v>
      </c>
      <c r="K3329" t="e">
        <f>IF(VLOOKUP($A3329,Parts!$A:$AM,K$1,0)="X",AB$2,"")</f>
        <v>#N/A</v>
      </c>
      <c r="L3329" t="e">
        <f>IF(VLOOKUP($A3329,Parts!$A:$AM,L$1,0)="X",AC$2,"")</f>
        <v>#N/A</v>
      </c>
      <c r="M3329" t="e">
        <f>IF(VLOOKUP($A3329,Parts!$A:$AM,M$1,0)="X",AD$2,"")</f>
        <v>#N/A</v>
      </c>
      <c r="N3329" t="e">
        <f>IF(VLOOKUP($A3329,Parts!$A:$AM,N$1,0)="X",AE$2,"")</f>
        <v>#N/A</v>
      </c>
      <c r="O3329" t="e">
        <f>IF(VLOOKUP($A3329,Parts!$A:$AM,O$1,0)="X",AF$2,"")</f>
        <v>#N/A</v>
      </c>
      <c r="P3329" t="e">
        <f t="shared" si="52"/>
        <v>#N/A</v>
      </c>
    </row>
    <row r="3330" spans="1:16" x14ac:dyDescent="0.25">
      <c r="A3330">
        <f>Table15[[#This Row],[Name]]</f>
        <v>0</v>
      </c>
      <c r="B3330" t="e">
        <f>IF(VLOOKUP($A3330,Parts!$A:$AM,B$1,0)="X",S$2,"")</f>
        <v>#N/A</v>
      </c>
      <c r="C3330" t="e">
        <f>IF(VLOOKUP($A3330,Parts!$A:$AM,C$1,0)="X",T$2,"")</f>
        <v>#N/A</v>
      </c>
      <c r="D3330" t="e">
        <f>IF(VLOOKUP($A3330,Parts!$A:$AM,D$1,0)="X",U$2,"")</f>
        <v>#N/A</v>
      </c>
      <c r="E3330" t="e">
        <f>IF(VLOOKUP($A3330,Parts!$A:$AM,E$1,0)="X",V$2,"")</f>
        <v>#N/A</v>
      </c>
      <c r="F3330" t="e">
        <f>IF(VLOOKUP($A3330,Parts!$A:$AM,F$1,0)="X",W$2,"")</f>
        <v>#N/A</v>
      </c>
      <c r="G3330" t="e">
        <f>IF(VLOOKUP($A3330,Parts!$A:$AM,G$1,0)="X",X$2,"")</f>
        <v>#N/A</v>
      </c>
      <c r="H3330" t="e">
        <f>IF(VLOOKUP($A3330,Parts!$A:$AM,H$1,0)="X",Y$2,"")</f>
        <v>#N/A</v>
      </c>
      <c r="I3330" t="e">
        <f>IF(VLOOKUP($A3330,Parts!$A:$AM,I$1,0)="X",Z$2,"")</f>
        <v>#N/A</v>
      </c>
      <c r="J3330" t="e">
        <f>IF(VLOOKUP($A3330,Parts!$A:$AM,J$1,0)="X",AA$2,"")</f>
        <v>#N/A</v>
      </c>
      <c r="K3330" t="e">
        <f>IF(VLOOKUP($A3330,Parts!$A:$AM,K$1,0)="X",AB$2,"")</f>
        <v>#N/A</v>
      </c>
      <c r="L3330" t="e">
        <f>IF(VLOOKUP($A3330,Parts!$A:$AM,L$1,0)="X",AC$2,"")</f>
        <v>#N/A</v>
      </c>
      <c r="M3330" t="e">
        <f>IF(VLOOKUP($A3330,Parts!$A:$AM,M$1,0)="X",AD$2,"")</f>
        <v>#N/A</v>
      </c>
      <c r="N3330" t="e">
        <f>IF(VLOOKUP($A3330,Parts!$A:$AM,N$1,0)="X",AE$2,"")</f>
        <v>#N/A</v>
      </c>
      <c r="O3330" t="e">
        <f>IF(VLOOKUP($A3330,Parts!$A:$AM,O$1,0)="X",AF$2,"")</f>
        <v>#N/A</v>
      </c>
      <c r="P3330" t="e">
        <f t="shared" si="52"/>
        <v>#N/A</v>
      </c>
    </row>
    <row r="3331" spans="1:16" x14ac:dyDescent="0.25">
      <c r="A3331">
        <f>Table15[[#This Row],[Name]]</f>
        <v>0</v>
      </c>
      <c r="B3331" t="e">
        <f>IF(VLOOKUP($A3331,Parts!$A:$AM,B$1,0)="X",S$2,"")</f>
        <v>#N/A</v>
      </c>
      <c r="C3331" t="e">
        <f>IF(VLOOKUP($A3331,Parts!$A:$AM,C$1,0)="X",T$2,"")</f>
        <v>#N/A</v>
      </c>
      <c r="D3331" t="e">
        <f>IF(VLOOKUP($A3331,Parts!$A:$AM,D$1,0)="X",U$2,"")</f>
        <v>#N/A</v>
      </c>
      <c r="E3331" t="e">
        <f>IF(VLOOKUP($A3331,Parts!$A:$AM,E$1,0)="X",V$2,"")</f>
        <v>#N/A</v>
      </c>
      <c r="F3331" t="e">
        <f>IF(VLOOKUP($A3331,Parts!$A:$AM,F$1,0)="X",W$2,"")</f>
        <v>#N/A</v>
      </c>
      <c r="G3331" t="e">
        <f>IF(VLOOKUP($A3331,Parts!$A:$AM,G$1,0)="X",X$2,"")</f>
        <v>#N/A</v>
      </c>
      <c r="H3331" t="e">
        <f>IF(VLOOKUP($A3331,Parts!$A:$AM,H$1,0)="X",Y$2,"")</f>
        <v>#N/A</v>
      </c>
      <c r="I3331" t="e">
        <f>IF(VLOOKUP($A3331,Parts!$A:$AM,I$1,0)="X",Z$2,"")</f>
        <v>#N/A</v>
      </c>
      <c r="J3331" t="e">
        <f>IF(VLOOKUP($A3331,Parts!$A:$AM,J$1,0)="X",AA$2,"")</f>
        <v>#N/A</v>
      </c>
      <c r="K3331" t="e">
        <f>IF(VLOOKUP($A3331,Parts!$A:$AM,K$1,0)="X",AB$2,"")</f>
        <v>#N/A</v>
      </c>
      <c r="L3331" t="e">
        <f>IF(VLOOKUP($A3331,Parts!$A:$AM,L$1,0)="X",AC$2,"")</f>
        <v>#N/A</v>
      </c>
      <c r="M3331" t="e">
        <f>IF(VLOOKUP($A3331,Parts!$A:$AM,M$1,0)="X",AD$2,"")</f>
        <v>#N/A</v>
      </c>
      <c r="N3331" t="e">
        <f>IF(VLOOKUP($A3331,Parts!$A:$AM,N$1,0)="X",AE$2,"")</f>
        <v>#N/A</v>
      </c>
      <c r="O3331" t="e">
        <f>IF(VLOOKUP($A3331,Parts!$A:$AM,O$1,0)="X",AF$2,"")</f>
        <v>#N/A</v>
      </c>
      <c r="P3331" t="e">
        <f t="shared" ref="P3331:P3394" si="53">B3331&amp;C3331&amp;D3331&amp;E3331&amp;F3331&amp;G3331&amp;H3331&amp;I3331&amp;J3331&amp;K3331&amp;L3331&amp;M3331&amp;N3331&amp;O3331</f>
        <v>#N/A</v>
      </c>
    </row>
    <row r="3332" spans="1:16" x14ac:dyDescent="0.25">
      <c r="A3332" t="str">
        <f>Table15[[#This Row],[Name]]</f>
        <v>TD339</v>
      </c>
      <c r="B3332" t="str">
        <f>IF(VLOOKUP($A3332,Parts!$A:$AM,B$1,0)="X",S$2,"")</f>
        <v/>
      </c>
      <c r="C3332" t="str">
        <f>IF(VLOOKUP($A3332,Parts!$A:$AM,C$1,0)="X",T$2,"")</f>
        <v/>
      </c>
      <c r="D3332" t="str">
        <f>IF(VLOOKUP($A3332,Parts!$A:$AM,D$1,0)="X",U$2,"")</f>
        <v/>
      </c>
      <c r="E3332" t="str">
        <f>IF(VLOOKUP($A3332,Parts!$A:$AM,E$1,0)="X",V$2,"")</f>
        <v xml:space="preserve">    MODULE
    { name = ModuleTagEngineLiquidPF }
</v>
      </c>
      <c r="F3332" t="str">
        <f>IF(VLOOKUP($A3332,Parts!$A:$AM,F$1,0)="X",W$2,"")</f>
        <v/>
      </c>
      <c r="G3332" t="str">
        <f>IF(VLOOKUP($A3332,Parts!$A:$AM,G$1,0)="X",X$2,"")</f>
        <v/>
      </c>
      <c r="H3332" t="str">
        <f>IF(VLOOKUP($A3332,Parts!$A:$AM,H$1,0)="X",Y$2,"")</f>
        <v/>
      </c>
      <c r="I3332" t="str">
        <f>IF(VLOOKUP($A3332,Parts!$A:$AM,I$1,0)="X",Z$2,"")</f>
        <v/>
      </c>
      <c r="J3332" t="str">
        <f>IF(VLOOKUP($A3332,Parts!$A:$AM,J$1,0)="X",AA$2,"")</f>
        <v/>
      </c>
      <c r="K3332" t="str">
        <f>IF(VLOOKUP($A3332,Parts!$A:$AM,K$1,0)="X",AB$2,"")</f>
        <v/>
      </c>
      <c r="L3332" t="str">
        <f>IF(VLOOKUP($A3332,Parts!$A:$AM,L$1,0)="X",AC$2,"")</f>
        <v/>
      </c>
      <c r="M3332" t="str">
        <f>IF(VLOOKUP($A3332,Parts!$A:$AM,M$1,0)="X",AD$2,"")</f>
        <v/>
      </c>
      <c r="N3332" t="str">
        <f>IF(VLOOKUP($A3332,Parts!$A:$AM,N$1,0)="X",AE$2,"")</f>
        <v/>
      </c>
      <c r="O3332" t="str">
        <f>IF(VLOOKUP($A3332,Parts!$A:$AM,O$1,0)="X",AF$2,"")</f>
        <v/>
      </c>
      <c r="P3332" t="str">
        <f t="shared" si="53"/>
        <v xml:space="preserve">    MODULE
    { name = ModuleTagEngineLiquidPF }
</v>
      </c>
    </row>
    <row r="3333" spans="1:16" x14ac:dyDescent="0.25">
      <c r="A3333" t="str">
        <f>Table15[[#This Row],[Name]]</f>
        <v>rn_surveyor_s_engine</v>
      </c>
      <c r="B3333" t="str">
        <f>IF(VLOOKUP($A3333,Parts!$A:$AM,B$1,0)="X",S$2,"")</f>
        <v/>
      </c>
      <c r="C3333" t="str">
        <f>IF(VLOOKUP($A3333,Parts!$A:$AM,C$1,0)="X",T$2,"")</f>
        <v/>
      </c>
      <c r="D3333" t="str">
        <f>IF(VLOOKUP($A3333,Parts!$A:$AM,D$1,0)="X",U$2,"")</f>
        <v/>
      </c>
      <c r="E3333" t="str">
        <f>IF(VLOOKUP($A3333,Parts!$A:$AM,E$1,0)="X",V$2,"")</f>
        <v xml:space="preserve">    MODULE
    { name = ModuleTagEngineLiquidPF }
</v>
      </c>
      <c r="F3333" t="str">
        <f>IF(VLOOKUP($A3333,Parts!$A:$AM,F$1,0)="X",W$2,"")</f>
        <v/>
      </c>
      <c r="G3333" t="str">
        <f>IF(VLOOKUP($A3333,Parts!$A:$AM,G$1,0)="X",X$2,"")</f>
        <v/>
      </c>
      <c r="H3333" t="str">
        <f>IF(VLOOKUP($A3333,Parts!$A:$AM,H$1,0)="X",Y$2,"")</f>
        <v/>
      </c>
      <c r="I3333" t="str">
        <f>IF(VLOOKUP($A3333,Parts!$A:$AM,I$1,0)="X",Z$2,"")</f>
        <v/>
      </c>
      <c r="J3333" t="str">
        <f>IF(VLOOKUP($A3333,Parts!$A:$AM,J$1,0)="X",AA$2,"")</f>
        <v/>
      </c>
      <c r="K3333" t="str">
        <f>IF(VLOOKUP($A3333,Parts!$A:$AM,K$1,0)="X",AB$2,"")</f>
        <v/>
      </c>
      <c r="L3333" t="str">
        <f>IF(VLOOKUP($A3333,Parts!$A:$AM,L$1,0)="X",AC$2,"")</f>
        <v/>
      </c>
      <c r="M3333" t="str">
        <f>IF(VLOOKUP($A3333,Parts!$A:$AM,M$1,0)="X",AD$2,"")</f>
        <v/>
      </c>
      <c r="N3333" t="str">
        <f>IF(VLOOKUP($A3333,Parts!$A:$AM,N$1,0)="X",AE$2,"")</f>
        <v/>
      </c>
      <c r="O3333" t="str">
        <f>IF(VLOOKUP($A3333,Parts!$A:$AM,O$1,0)="X",AF$2,"")</f>
        <v/>
      </c>
      <c r="P3333" t="str">
        <f t="shared" si="53"/>
        <v xml:space="preserve">    MODULE
    { name = ModuleTagEngineLiquidPF }
</v>
      </c>
    </row>
    <row r="3334" spans="1:16" x14ac:dyDescent="0.25">
      <c r="A3334" t="str">
        <f>Table15[[#This Row],[Name]]</f>
        <v>RO-SurveyorVernier</v>
      </c>
      <c r="B3334" t="str">
        <f>IF(VLOOKUP($A3334,Parts!$A:$AM,B$1,0)="X",S$2,"")</f>
        <v/>
      </c>
      <c r="C3334" t="str">
        <f>IF(VLOOKUP($A3334,Parts!$A:$AM,C$1,0)="X",T$2,"")</f>
        <v/>
      </c>
      <c r="D3334" t="str">
        <f>IF(VLOOKUP($A3334,Parts!$A:$AM,D$1,0)="X",U$2,"")</f>
        <v/>
      </c>
      <c r="E3334" t="str">
        <f>IF(VLOOKUP($A3334,Parts!$A:$AM,E$1,0)="X",V$2,"")</f>
        <v xml:space="preserve">    MODULE
    { name = ModuleTagEngineLiquidPF }
</v>
      </c>
      <c r="F3334" t="str">
        <f>IF(VLOOKUP($A3334,Parts!$A:$AM,F$1,0)="X",W$2,"")</f>
        <v/>
      </c>
      <c r="G3334" t="str">
        <f>IF(VLOOKUP($A3334,Parts!$A:$AM,G$1,0)="X",X$2,"")</f>
        <v/>
      </c>
      <c r="H3334" t="str">
        <f>IF(VLOOKUP($A3334,Parts!$A:$AM,H$1,0)="X",Y$2,"")</f>
        <v/>
      </c>
      <c r="I3334" t="str">
        <f>IF(VLOOKUP($A3334,Parts!$A:$AM,I$1,0)="X",Z$2,"")</f>
        <v/>
      </c>
      <c r="J3334" t="str">
        <f>IF(VLOOKUP($A3334,Parts!$A:$AM,J$1,0)="X",AA$2,"")</f>
        <v/>
      </c>
      <c r="K3334" t="str">
        <f>IF(VLOOKUP($A3334,Parts!$A:$AM,K$1,0)="X",AB$2,"")</f>
        <v/>
      </c>
      <c r="L3334" t="str">
        <f>IF(VLOOKUP($A3334,Parts!$A:$AM,L$1,0)="X",AC$2,"")</f>
        <v/>
      </c>
      <c r="M3334" t="str">
        <f>IF(VLOOKUP($A3334,Parts!$A:$AM,M$1,0)="X",AD$2,"")</f>
        <v/>
      </c>
      <c r="N3334" t="str">
        <f>IF(VLOOKUP($A3334,Parts!$A:$AM,N$1,0)="X",AE$2,"")</f>
        <v/>
      </c>
      <c r="O3334" t="str">
        <f>IF(VLOOKUP($A3334,Parts!$A:$AM,O$1,0)="X",AF$2,"")</f>
        <v/>
      </c>
      <c r="P3334" t="str">
        <f t="shared" si="53"/>
        <v xml:space="preserve">    MODULE
    { name = ModuleTagEngineLiquidPF }
</v>
      </c>
    </row>
    <row r="3335" spans="1:16" x14ac:dyDescent="0.25">
      <c r="A3335" t="str">
        <f>Table15[[#This Row],[Name]]</f>
        <v>ca_landv_vernier</v>
      </c>
      <c r="B3335" t="str">
        <f>IF(VLOOKUP($A3335,Parts!$A:$AM,B$1,0)="X",S$2,"")</f>
        <v/>
      </c>
      <c r="C3335" t="str">
        <f>IF(VLOOKUP($A3335,Parts!$A:$AM,C$1,0)="X",T$2,"")</f>
        <v/>
      </c>
      <c r="D3335" t="str">
        <f>IF(VLOOKUP($A3335,Parts!$A:$AM,D$1,0)="X",U$2,"")</f>
        <v/>
      </c>
      <c r="E3335" t="str">
        <f>IF(VLOOKUP($A3335,Parts!$A:$AM,E$1,0)="X",V$2,"")</f>
        <v/>
      </c>
      <c r="F3335" t="str">
        <f>IF(VLOOKUP($A3335,Parts!$A:$AM,F$1,0)="X",W$2,"")</f>
        <v/>
      </c>
      <c r="G3335" t="str">
        <f>IF(VLOOKUP($A3335,Parts!$A:$AM,G$1,0)="X",X$2,"")</f>
        <v/>
      </c>
      <c r="H3335" t="str">
        <f>IF(VLOOKUP($A3335,Parts!$A:$AM,H$1,0)="X",Y$2,"")</f>
        <v/>
      </c>
      <c r="I3335" t="str">
        <f>IF(VLOOKUP($A3335,Parts!$A:$AM,I$1,0)="X",Z$2,"")</f>
        <v/>
      </c>
      <c r="J3335" t="str">
        <f>IF(VLOOKUP($A3335,Parts!$A:$AM,J$1,0)="X",AA$2,"")</f>
        <v/>
      </c>
      <c r="K3335" t="str">
        <f>IF(VLOOKUP($A3335,Parts!$A:$AM,K$1,0)="X",AB$2,"")</f>
        <v/>
      </c>
      <c r="L3335" t="str">
        <f>IF(VLOOKUP($A3335,Parts!$A:$AM,L$1,0)="X",AC$2,"")</f>
        <v/>
      </c>
      <c r="M3335" t="str">
        <f>IF(VLOOKUP($A3335,Parts!$A:$AM,M$1,0)="X",AD$2,"")</f>
        <v/>
      </c>
      <c r="N3335" t="str">
        <f>IF(VLOOKUP($A3335,Parts!$A:$AM,N$1,0)="X",AE$2,"")</f>
        <v/>
      </c>
      <c r="O3335" t="str">
        <f>IF(VLOOKUP($A3335,Parts!$A:$AM,O$1,0)="X",AF$2,"")</f>
        <v/>
      </c>
      <c r="P3335" t="str">
        <f t="shared" si="53"/>
        <v/>
      </c>
    </row>
    <row r="3336" spans="1:16" x14ac:dyDescent="0.25">
      <c r="A3336" t="str">
        <f>Table15[[#This Row],[Name]]</f>
        <v>STAR-37FM</v>
      </c>
      <c r="B3336" t="str">
        <f>IF(VLOOKUP($A3336,Parts!$A:$AM,B$1,0)="X",S$2,"")</f>
        <v/>
      </c>
      <c r="C3336" t="str">
        <f>IF(VLOOKUP($A3336,Parts!$A:$AM,C$1,0)="X",T$2,"")</f>
        <v/>
      </c>
      <c r="D3336" t="str">
        <f>IF(VLOOKUP($A3336,Parts!$A:$AM,D$1,0)="X",U$2,"")</f>
        <v/>
      </c>
      <c r="E3336" t="str">
        <f>IF(VLOOKUP($A3336,Parts!$A:$AM,E$1,0)="X",V$2,"")</f>
        <v/>
      </c>
      <c r="F3336" t="str">
        <f>IF(VLOOKUP($A3336,Parts!$A:$AM,F$1,0)="X",W$2,"")</f>
        <v/>
      </c>
      <c r="G3336" t="str">
        <f>IF(VLOOKUP($A3336,Parts!$A:$AM,G$1,0)="X",X$2,"")</f>
        <v/>
      </c>
      <c r="H3336" t="str">
        <f>IF(VLOOKUP($A3336,Parts!$A:$AM,H$1,0)="X",Y$2,"")</f>
        <v/>
      </c>
      <c r="I3336" t="str">
        <f>IF(VLOOKUP($A3336,Parts!$A:$AM,I$1,0)="X",Z$2,"")</f>
        <v/>
      </c>
      <c r="J3336" t="str">
        <f>IF(VLOOKUP($A3336,Parts!$A:$AM,J$1,0)="X",AA$2,"")</f>
        <v/>
      </c>
      <c r="K3336" t="str">
        <f>IF(VLOOKUP($A3336,Parts!$A:$AM,K$1,0)="X",AB$2,"")</f>
        <v/>
      </c>
      <c r="L3336" t="str">
        <f>IF(VLOOKUP($A3336,Parts!$A:$AM,L$1,0)="X",AC$2,"")</f>
        <v/>
      </c>
      <c r="M3336" t="str">
        <f>IF(VLOOKUP($A3336,Parts!$A:$AM,M$1,0)="X",AD$2,"")</f>
        <v/>
      </c>
      <c r="N3336" t="str">
        <f>IF(VLOOKUP($A3336,Parts!$A:$AM,N$1,0)="X",AE$2,"")</f>
        <v/>
      </c>
      <c r="O3336" t="str">
        <f>IF(VLOOKUP($A3336,Parts!$A:$AM,O$1,0)="X",AF$2,"")</f>
        <v/>
      </c>
      <c r="P3336" t="str">
        <f t="shared" si="53"/>
        <v/>
      </c>
    </row>
    <row r="3337" spans="1:16" x14ac:dyDescent="0.25">
      <c r="A3337" t="str">
        <f>Table15[[#This Row],[Name]]</f>
        <v>rn_tdrs_ag_dec</v>
      </c>
      <c r="B3337" t="str">
        <f>IF(VLOOKUP($A3337,Parts!$A:$AM,B$1,0)="X",S$2,"")</f>
        <v/>
      </c>
      <c r="C3337" t="str">
        <f>IF(VLOOKUP($A3337,Parts!$A:$AM,C$1,0)="X",T$2,"")</f>
        <v/>
      </c>
      <c r="D3337" t="str">
        <f>IF(VLOOKUP($A3337,Parts!$A:$AM,D$1,0)="X",U$2,"")</f>
        <v/>
      </c>
      <c r="E3337" t="str">
        <f>IF(VLOOKUP($A3337,Parts!$A:$AM,E$1,0)="X",V$2,"")</f>
        <v/>
      </c>
      <c r="F3337" t="str">
        <f>IF(VLOOKUP($A3337,Parts!$A:$AM,F$1,0)="X",W$2,"")</f>
        <v/>
      </c>
      <c r="G3337" t="str">
        <f>IF(VLOOKUP($A3337,Parts!$A:$AM,G$1,0)="X",X$2,"")</f>
        <v/>
      </c>
      <c r="H3337" t="str">
        <f>IF(VLOOKUP($A3337,Parts!$A:$AM,H$1,0)="X",Y$2,"")</f>
        <v/>
      </c>
      <c r="I3337" t="str">
        <f>IF(VLOOKUP($A3337,Parts!$A:$AM,I$1,0)="X",Z$2,"")</f>
        <v/>
      </c>
      <c r="J3337" t="str">
        <f>IF(VLOOKUP($A3337,Parts!$A:$AM,J$1,0)="X",AA$2,"")</f>
        <v/>
      </c>
      <c r="K3337" t="str">
        <f>IF(VLOOKUP($A3337,Parts!$A:$AM,K$1,0)="X",AB$2,"")</f>
        <v/>
      </c>
      <c r="L3337" t="str">
        <f>IF(VLOOKUP($A3337,Parts!$A:$AM,L$1,0)="X",AC$2,"")</f>
        <v/>
      </c>
      <c r="M3337" t="str">
        <f>IF(VLOOKUP($A3337,Parts!$A:$AM,M$1,0)="X",AD$2,"")</f>
        <v/>
      </c>
      <c r="N3337" t="str">
        <f>IF(VLOOKUP($A3337,Parts!$A:$AM,N$1,0)="X",AE$2,"")</f>
        <v/>
      </c>
      <c r="O3337" t="str">
        <f>IF(VLOOKUP($A3337,Parts!$A:$AM,O$1,0)="X",AF$2,"")</f>
        <v/>
      </c>
      <c r="P3337" t="str">
        <f t="shared" si="53"/>
        <v/>
      </c>
    </row>
    <row r="3338" spans="1:16" x14ac:dyDescent="0.25">
      <c r="A3338" t="str">
        <f>Table15[[#This Row],[Name]]</f>
        <v>skylab-trs</v>
      </c>
      <c r="B3338" t="str">
        <f>IF(VLOOKUP($A3338,Parts!$A:$AM,B$1,0)="X",S$2,"")</f>
        <v/>
      </c>
      <c r="C3338" t="str">
        <f>IF(VLOOKUP($A3338,Parts!$A:$AM,C$1,0)="X",T$2,"")</f>
        <v/>
      </c>
      <c r="D3338" t="str">
        <f>IF(VLOOKUP($A3338,Parts!$A:$AM,D$1,0)="X",U$2,"")</f>
        <v/>
      </c>
      <c r="E3338" t="str">
        <f>IF(VLOOKUP($A3338,Parts!$A:$AM,E$1,0)="X",V$2,"")</f>
        <v/>
      </c>
      <c r="F3338" t="str">
        <f>IF(VLOOKUP($A3338,Parts!$A:$AM,F$1,0)="X",W$2,"")</f>
        <v/>
      </c>
      <c r="G3338" t="str">
        <f>IF(VLOOKUP($A3338,Parts!$A:$AM,G$1,0)="X",X$2,"")</f>
        <v/>
      </c>
      <c r="H3338" t="str">
        <f>IF(VLOOKUP($A3338,Parts!$A:$AM,H$1,0)="X",Y$2,"")</f>
        <v/>
      </c>
      <c r="I3338" t="str">
        <f>IF(VLOOKUP($A3338,Parts!$A:$AM,I$1,0)="X",Z$2,"")</f>
        <v/>
      </c>
      <c r="J3338" t="str">
        <f>IF(VLOOKUP($A3338,Parts!$A:$AM,J$1,0)="X",AA$2,"")</f>
        <v/>
      </c>
      <c r="K3338" t="str">
        <f>IF(VLOOKUP($A3338,Parts!$A:$AM,K$1,0)="X",AB$2,"")</f>
        <v/>
      </c>
      <c r="L3338" t="str">
        <f>IF(VLOOKUP($A3338,Parts!$A:$AM,L$1,0)="X",AC$2,"")</f>
        <v/>
      </c>
      <c r="M3338" t="str">
        <f>IF(VLOOKUP($A3338,Parts!$A:$AM,M$1,0)="X",AD$2,"")</f>
        <v/>
      </c>
      <c r="N3338" t="str">
        <f>IF(VLOOKUP($A3338,Parts!$A:$AM,N$1,0)="X",AE$2,"")</f>
        <v/>
      </c>
      <c r="O3338" t="str">
        <f>IF(VLOOKUP($A3338,Parts!$A:$AM,O$1,0)="X",AF$2,"")</f>
        <v/>
      </c>
      <c r="P3338" t="str">
        <f t="shared" si="53"/>
        <v/>
      </c>
    </row>
    <row r="3339" spans="1:16" x14ac:dyDescent="0.25">
      <c r="A3339" t="str">
        <f>Table15[[#This Row],[Name]]</f>
        <v>rn_thor_star37d</v>
      </c>
      <c r="B3339" t="str">
        <f>IF(VLOOKUP($A3339,Parts!$A:$AM,B$1,0)="X",S$2,"")</f>
        <v/>
      </c>
      <c r="C3339" t="str">
        <f>IF(VLOOKUP($A3339,Parts!$A:$AM,C$1,0)="X",T$2,"")</f>
        <v/>
      </c>
      <c r="D3339" t="str">
        <f>IF(VLOOKUP($A3339,Parts!$A:$AM,D$1,0)="X",U$2,"")</f>
        <v/>
      </c>
      <c r="E3339" t="str">
        <f>IF(VLOOKUP($A3339,Parts!$A:$AM,E$1,0)="X",V$2,"")</f>
        <v/>
      </c>
      <c r="F3339" t="str">
        <f>IF(VLOOKUP($A3339,Parts!$A:$AM,F$1,0)="X",W$2,"")</f>
        <v/>
      </c>
      <c r="G3339" t="str">
        <f>IF(VLOOKUP($A3339,Parts!$A:$AM,G$1,0)="X",X$2,"")</f>
        <v xml:space="preserve">    MODULE
    { name = ModuleTagEngineSolid }
</v>
      </c>
      <c r="H3339" t="str">
        <f>IF(VLOOKUP($A3339,Parts!$A:$AM,H$1,0)="X",Y$2,"")</f>
        <v/>
      </c>
      <c r="I3339" t="str">
        <f>IF(VLOOKUP($A3339,Parts!$A:$AM,I$1,0)="X",Z$2,"")</f>
        <v/>
      </c>
      <c r="J3339" t="str">
        <f>IF(VLOOKUP($A3339,Parts!$A:$AM,J$1,0)="X",AA$2,"")</f>
        <v/>
      </c>
      <c r="K3339" t="str">
        <f>IF(VLOOKUP($A3339,Parts!$A:$AM,K$1,0)="X",AB$2,"")</f>
        <v/>
      </c>
      <c r="L3339" t="str">
        <f>IF(VLOOKUP($A3339,Parts!$A:$AM,L$1,0)="X",AC$2,"")</f>
        <v/>
      </c>
      <c r="M3339" t="str">
        <f>IF(VLOOKUP($A3339,Parts!$A:$AM,M$1,0)="X",AD$2,"")</f>
        <v/>
      </c>
      <c r="N3339" t="str">
        <f>IF(VLOOKUP($A3339,Parts!$A:$AM,N$1,0)="X",AE$2,"")</f>
        <v/>
      </c>
      <c r="O3339" t="str">
        <f>IF(VLOOKUP($A3339,Parts!$A:$AM,O$1,0)="X",AF$2,"")</f>
        <v/>
      </c>
      <c r="P3339" t="str">
        <f t="shared" si="53"/>
        <v xml:space="preserve">    MODULE
    { name = ModuleTagEngineSolid }
</v>
      </c>
    </row>
    <row r="3340" spans="1:16" x14ac:dyDescent="0.25">
      <c r="A3340" t="str">
        <f>Table15[[#This Row],[Name]]</f>
        <v>rn_thor_star20</v>
      </c>
      <c r="B3340" t="str">
        <f>IF(VLOOKUP($A3340,Parts!$A:$AM,B$1,0)="X",S$2,"")</f>
        <v/>
      </c>
      <c r="C3340" t="str">
        <f>IF(VLOOKUP($A3340,Parts!$A:$AM,C$1,0)="X",T$2,"")</f>
        <v/>
      </c>
      <c r="D3340" t="str">
        <f>IF(VLOOKUP($A3340,Parts!$A:$AM,D$1,0)="X",U$2,"")</f>
        <v/>
      </c>
      <c r="E3340" t="str">
        <f>IF(VLOOKUP($A3340,Parts!$A:$AM,E$1,0)="X",V$2,"")</f>
        <v/>
      </c>
      <c r="F3340" t="str">
        <f>IF(VLOOKUP($A3340,Parts!$A:$AM,F$1,0)="X",W$2,"")</f>
        <v/>
      </c>
      <c r="G3340" t="str">
        <f>IF(VLOOKUP($A3340,Parts!$A:$AM,G$1,0)="X",X$2,"")</f>
        <v xml:space="preserve">    MODULE
    { name = ModuleTagEngineSolid }
</v>
      </c>
      <c r="H3340" t="str">
        <f>IF(VLOOKUP($A3340,Parts!$A:$AM,H$1,0)="X",Y$2,"")</f>
        <v/>
      </c>
      <c r="I3340" t="str">
        <f>IF(VLOOKUP($A3340,Parts!$A:$AM,I$1,0)="X",Z$2,"")</f>
        <v/>
      </c>
      <c r="J3340" t="str">
        <f>IF(VLOOKUP($A3340,Parts!$A:$AM,J$1,0)="X",AA$2,"")</f>
        <v/>
      </c>
      <c r="K3340" t="str">
        <f>IF(VLOOKUP($A3340,Parts!$A:$AM,K$1,0)="X",AB$2,"")</f>
        <v/>
      </c>
      <c r="L3340" t="str">
        <f>IF(VLOOKUP($A3340,Parts!$A:$AM,L$1,0)="X",AC$2,"")</f>
        <v/>
      </c>
      <c r="M3340" t="str">
        <f>IF(VLOOKUP($A3340,Parts!$A:$AM,M$1,0)="X",AD$2,"")</f>
        <v/>
      </c>
      <c r="N3340" t="str">
        <f>IF(VLOOKUP($A3340,Parts!$A:$AM,N$1,0)="X",AE$2,"")</f>
        <v/>
      </c>
      <c r="O3340" t="str">
        <f>IF(VLOOKUP($A3340,Parts!$A:$AM,O$1,0)="X",AF$2,"")</f>
        <v/>
      </c>
      <c r="P3340" t="str">
        <f t="shared" si="53"/>
        <v xml:space="preserve">    MODULE
    { name = ModuleTagEngineSolid }
</v>
      </c>
    </row>
    <row r="3341" spans="1:16" x14ac:dyDescent="0.25">
      <c r="A3341" t="str">
        <f>Table15[[#This Row],[Name]]</f>
        <v>eos_terra</v>
      </c>
      <c r="B3341" t="str">
        <f>IF(VLOOKUP($A3341,Parts!$A:$AM,B$1,0)="X",S$2,"")</f>
        <v xml:space="preserve">    MODULE
    { name = ModuleTagAvionics }
</v>
      </c>
      <c r="C3341" t="str">
        <f>IF(VLOOKUP($A3341,Parts!$A:$AM,C$1,0)="X",T$2,"")</f>
        <v/>
      </c>
      <c r="D3341" t="str">
        <f>IF(VLOOKUP($A3341,Parts!$A:$AM,D$1,0)="X",U$2,"")</f>
        <v/>
      </c>
      <c r="E3341" t="str">
        <f>IF(VLOOKUP($A3341,Parts!$A:$AM,E$1,0)="X",V$2,"")</f>
        <v/>
      </c>
      <c r="F3341" t="str">
        <f>IF(VLOOKUP($A3341,Parts!$A:$AM,F$1,0)="X",W$2,"")</f>
        <v/>
      </c>
      <c r="G3341" t="str">
        <f>IF(VLOOKUP($A3341,Parts!$A:$AM,G$1,0)="X",X$2,"")</f>
        <v/>
      </c>
      <c r="H3341" t="str">
        <f>IF(VLOOKUP($A3341,Parts!$A:$AM,H$1,0)="X",Y$2,"")</f>
        <v/>
      </c>
      <c r="I3341" t="str">
        <f>IF(VLOOKUP($A3341,Parts!$A:$AM,I$1,0)="X",Z$2,"")</f>
        <v/>
      </c>
      <c r="J3341" t="str">
        <f>IF(VLOOKUP($A3341,Parts!$A:$AM,J$1,0)="X",AA$2,"")</f>
        <v/>
      </c>
      <c r="K3341" t="str">
        <f>IF(VLOOKUP($A3341,Parts!$A:$AM,K$1,0)="X",AB$2,"")</f>
        <v/>
      </c>
      <c r="L3341" t="str">
        <f>IF(VLOOKUP($A3341,Parts!$A:$AM,L$1,0)="X",AC$2,"")</f>
        <v/>
      </c>
      <c r="M3341" t="str">
        <f>IF(VLOOKUP($A3341,Parts!$A:$AM,M$1,0)="X",AD$2,"")</f>
        <v/>
      </c>
      <c r="N3341" t="str">
        <f>IF(VLOOKUP($A3341,Parts!$A:$AM,N$1,0)="X",AE$2,"")</f>
        <v/>
      </c>
      <c r="O3341" t="str">
        <f>IF(VLOOKUP($A3341,Parts!$A:$AM,O$1,0)="X",AF$2,"")</f>
        <v/>
      </c>
      <c r="P3341" t="str">
        <f t="shared" si="53"/>
        <v xml:space="preserve">    MODULE
    { name = ModuleTagAvionics }
</v>
      </c>
    </row>
    <row r="3342" spans="1:16" x14ac:dyDescent="0.25">
      <c r="A3342" t="str">
        <f>Table15[[#This Row],[Name]]</f>
        <v>solarpanel-deploying-1x5-1</v>
      </c>
      <c r="B3342" t="str">
        <f>IF(VLOOKUP($A3342,Parts!$A:$AM,B$1,0)="X",S$2,"")</f>
        <v/>
      </c>
      <c r="C3342" t="str">
        <f>IF(VLOOKUP($A3342,Parts!$A:$AM,C$1,0)="X",T$2,"")</f>
        <v/>
      </c>
      <c r="D3342" t="str">
        <f>IF(VLOOKUP($A3342,Parts!$A:$AM,D$1,0)="X",U$2,"")</f>
        <v/>
      </c>
      <c r="E3342" t="str">
        <f>IF(VLOOKUP($A3342,Parts!$A:$AM,E$1,0)="X",V$2,"")</f>
        <v/>
      </c>
      <c r="F3342" t="str">
        <f>IF(VLOOKUP($A3342,Parts!$A:$AM,F$1,0)="X",W$2,"")</f>
        <v/>
      </c>
      <c r="G3342" t="str">
        <f>IF(VLOOKUP($A3342,Parts!$A:$AM,G$1,0)="X",X$2,"")</f>
        <v/>
      </c>
      <c r="H3342" t="str">
        <f>IF(VLOOKUP($A3342,Parts!$A:$AM,H$1,0)="X",Y$2,"")</f>
        <v/>
      </c>
      <c r="I3342" t="str">
        <f>IF(VLOOKUP($A3342,Parts!$A:$AM,I$1,0)="X",Z$2,"")</f>
        <v/>
      </c>
      <c r="J3342" t="str">
        <f>IF(VLOOKUP($A3342,Parts!$A:$AM,J$1,0)="X",AA$2,"")</f>
        <v/>
      </c>
      <c r="K3342" t="str">
        <f>IF(VLOOKUP($A3342,Parts!$A:$AM,K$1,0)="X",AB$2,"")</f>
        <v/>
      </c>
      <c r="L3342" t="str">
        <f>IF(VLOOKUP($A3342,Parts!$A:$AM,L$1,0)="X",AC$2,"")</f>
        <v/>
      </c>
      <c r="M3342" t="str">
        <f>IF(VLOOKUP($A3342,Parts!$A:$AM,M$1,0)="X",AD$2,"")</f>
        <v/>
      </c>
      <c r="N3342" t="str">
        <f>IF(VLOOKUP($A3342,Parts!$A:$AM,N$1,0)="X",AE$2,"")</f>
        <v/>
      </c>
      <c r="O3342" t="str">
        <f>IF(VLOOKUP($A3342,Parts!$A:$AM,O$1,0)="X",AF$2,"")</f>
        <v/>
      </c>
      <c r="P3342" t="str">
        <f t="shared" si="53"/>
        <v/>
      </c>
    </row>
    <row r="3343" spans="1:16" x14ac:dyDescent="0.25">
      <c r="A3343" t="str">
        <f>Table15[[#This Row],[Name]]</f>
        <v>SXTtruckfueltank</v>
      </c>
      <c r="B3343" t="str">
        <f>IF(VLOOKUP($A3343,Parts!$A:$AM,B$1,0)="X",S$2,"")</f>
        <v/>
      </c>
      <c r="C3343" t="str">
        <f>IF(VLOOKUP($A3343,Parts!$A:$AM,C$1,0)="X",T$2,"")</f>
        <v/>
      </c>
      <c r="D3343" t="str">
        <f>IF(VLOOKUP($A3343,Parts!$A:$AM,D$1,0)="X",U$2,"")</f>
        <v/>
      </c>
      <c r="E3343" t="str">
        <f>IF(VLOOKUP($A3343,Parts!$A:$AM,E$1,0)="X",V$2,"")</f>
        <v/>
      </c>
      <c r="F3343" t="str">
        <f>IF(VLOOKUP($A3343,Parts!$A:$AM,F$1,0)="X",W$2,"")</f>
        <v/>
      </c>
      <c r="G3343" t="str">
        <f>IF(VLOOKUP($A3343,Parts!$A:$AM,G$1,0)="X",X$2,"")</f>
        <v/>
      </c>
      <c r="H3343" t="str">
        <f>IF(VLOOKUP($A3343,Parts!$A:$AM,H$1,0)="X",Y$2,"")</f>
        <v/>
      </c>
      <c r="I3343" t="str">
        <f>IF(VLOOKUP($A3343,Parts!$A:$AM,I$1,0)="X",Z$2,"")</f>
        <v/>
      </c>
      <c r="J3343" t="str">
        <f>IF(VLOOKUP($A3343,Parts!$A:$AM,J$1,0)="X",AA$2,"")</f>
        <v/>
      </c>
      <c r="K3343" t="str">
        <f>IF(VLOOKUP($A3343,Parts!$A:$AM,K$1,0)="X",AB$2,"")</f>
        <v/>
      </c>
      <c r="L3343" t="str">
        <f>IF(VLOOKUP($A3343,Parts!$A:$AM,L$1,0)="X",AC$2,"")</f>
        <v/>
      </c>
      <c r="M3343" t="str">
        <f>IF(VLOOKUP($A3343,Parts!$A:$AM,M$1,0)="X",AD$2,"")</f>
        <v/>
      </c>
      <c r="N3343" t="str">
        <f>IF(VLOOKUP($A3343,Parts!$A:$AM,N$1,0)="X",AE$2,"")</f>
        <v/>
      </c>
      <c r="O3343" t="str">
        <f>IF(VLOOKUP($A3343,Parts!$A:$AM,O$1,0)="X",AF$2,"")</f>
        <v/>
      </c>
      <c r="P3343" t="str">
        <f t="shared" si="53"/>
        <v/>
      </c>
    </row>
    <row r="3344" spans="1:16" x14ac:dyDescent="0.25">
      <c r="A3344" t="str">
        <f>Table15[[#This Row],[Name]]</f>
        <v>SXTtruckcabinsmall</v>
      </c>
      <c r="B3344" t="str">
        <f>IF(VLOOKUP($A3344,Parts!$A:$AM,B$1,0)="X",S$2,"")</f>
        <v/>
      </c>
      <c r="C3344" t="str">
        <f>IF(VLOOKUP($A3344,Parts!$A:$AM,C$1,0)="X",T$2,"")</f>
        <v/>
      </c>
      <c r="D3344" t="str">
        <f>IF(VLOOKUP($A3344,Parts!$A:$AM,D$1,0)="X",U$2,"")</f>
        <v/>
      </c>
      <c r="E3344" t="str">
        <f>IF(VLOOKUP($A3344,Parts!$A:$AM,E$1,0)="X",V$2,"")</f>
        <v/>
      </c>
      <c r="F3344" t="str">
        <f>IF(VLOOKUP($A3344,Parts!$A:$AM,F$1,0)="X",W$2,"")</f>
        <v/>
      </c>
      <c r="G3344" t="str">
        <f>IF(VLOOKUP($A3344,Parts!$A:$AM,G$1,0)="X",X$2,"")</f>
        <v/>
      </c>
      <c r="H3344" t="str">
        <f>IF(VLOOKUP($A3344,Parts!$A:$AM,H$1,0)="X",Y$2,"")</f>
        <v/>
      </c>
      <c r="I3344" t="str">
        <f>IF(VLOOKUP($A3344,Parts!$A:$AM,I$1,0)="X",Z$2,"")</f>
        <v/>
      </c>
      <c r="J3344" t="str">
        <f>IF(VLOOKUP($A3344,Parts!$A:$AM,J$1,0)="X",AA$2,"")</f>
        <v/>
      </c>
      <c r="K3344" t="str">
        <f>IF(VLOOKUP($A3344,Parts!$A:$AM,K$1,0)="X",AB$2,"")</f>
        <v/>
      </c>
      <c r="L3344" t="str">
        <f>IF(VLOOKUP($A3344,Parts!$A:$AM,L$1,0)="X",AC$2,"")</f>
        <v/>
      </c>
      <c r="M3344" t="str">
        <f>IF(VLOOKUP($A3344,Parts!$A:$AM,M$1,0)="X",AD$2,"")</f>
        <v/>
      </c>
      <c r="N3344" t="str">
        <f>IF(VLOOKUP($A3344,Parts!$A:$AM,N$1,0)="X",AE$2,"")</f>
        <v/>
      </c>
      <c r="O3344" t="str">
        <f>IF(VLOOKUP($A3344,Parts!$A:$AM,O$1,0)="X",AF$2,"")</f>
        <v/>
      </c>
      <c r="P3344" t="str">
        <f t="shared" si="53"/>
        <v/>
      </c>
    </row>
    <row r="3345" spans="1:16" x14ac:dyDescent="0.25">
      <c r="A3345" t="str">
        <f>Table15[[#This Row],[Name]]</f>
        <v>KSCTruckAxleNarrowComplex</v>
      </c>
      <c r="B3345" t="str">
        <f>IF(VLOOKUP($A3345,Parts!$A:$AM,B$1,0)="X",S$2,"")</f>
        <v/>
      </c>
      <c r="C3345" t="str">
        <f>IF(VLOOKUP($A3345,Parts!$A:$AM,C$1,0)="X",T$2,"")</f>
        <v/>
      </c>
      <c r="D3345" t="str">
        <f>IF(VLOOKUP($A3345,Parts!$A:$AM,D$1,0)="X",U$2,"")</f>
        <v/>
      </c>
      <c r="E3345" t="str">
        <f>IF(VLOOKUP($A3345,Parts!$A:$AM,E$1,0)="X",V$2,"")</f>
        <v/>
      </c>
      <c r="F3345" t="str">
        <f>IF(VLOOKUP($A3345,Parts!$A:$AM,F$1,0)="X",W$2,"")</f>
        <v/>
      </c>
      <c r="G3345" t="str">
        <f>IF(VLOOKUP($A3345,Parts!$A:$AM,G$1,0)="X",X$2,"")</f>
        <v/>
      </c>
      <c r="H3345" t="str">
        <f>IF(VLOOKUP($A3345,Parts!$A:$AM,H$1,0)="X",Y$2,"")</f>
        <v/>
      </c>
      <c r="I3345" t="str">
        <f>IF(VLOOKUP($A3345,Parts!$A:$AM,I$1,0)="X",Z$2,"")</f>
        <v/>
      </c>
      <c r="J3345" t="str">
        <f>IF(VLOOKUP($A3345,Parts!$A:$AM,J$1,0)="X",AA$2,"")</f>
        <v/>
      </c>
      <c r="K3345" t="str">
        <f>IF(VLOOKUP($A3345,Parts!$A:$AM,K$1,0)="X",AB$2,"")</f>
        <v/>
      </c>
      <c r="L3345" t="str">
        <f>IF(VLOOKUP($A3345,Parts!$A:$AM,L$1,0)="X",AC$2,"")</f>
        <v/>
      </c>
      <c r="M3345" t="str">
        <f>IF(VLOOKUP($A3345,Parts!$A:$AM,M$1,0)="X",AD$2,"")</f>
        <v/>
      </c>
      <c r="N3345" t="str">
        <f>IF(VLOOKUP($A3345,Parts!$A:$AM,N$1,0)="X",AE$2,"")</f>
        <v/>
      </c>
      <c r="O3345" t="str">
        <f>IF(VLOOKUP($A3345,Parts!$A:$AM,O$1,0)="X",AF$2,"")</f>
        <v/>
      </c>
      <c r="P3345" t="str">
        <f t="shared" si="53"/>
        <v/>
      </c>
    </row>
    <row r="3346" spans="1:16" x14ac:dyDescent="0.25">
      <c r="A3346" t="str">
        <f>Table15[[#This Row],[Name]]</f>
        <v>SXTtruckmiddleSmall</v>
      </c>
      <c r="B3346" t="str">
        <f>IF(VLOOKUP($A3346,Parts!$A:$AM,B$1,0)="X",S$2,"")</f>
        <v/>
      </c>
      <c r="C3346" t="str">
        <f>IF(VLOOKUP($A3346,Parts!$A:$AM,C$1,0)="X",T$2,"")</f>
        <v/>
      </c>
      <c r="D3346" t="str">
        <f>IF(VLOOKUP($A3346,Parts!$A:$AM,D$1,0)="X",U$2,"")</f>
        <v/>
      </c>
      <c r="E3346" t="str">
        <f>IF(VLOOKUP($A3346,Parts!$A:$AM,E$1,0)="X",V$2,"")</f>
        <v/>
      </c>
      <c r="F3346" t="str">
        <f>IF(VLOOKUP($A3346,Parts!$A:$AM,F$1,0)="X",W$2,"")</f>
        <v/>
      </c>
      <c r="G3346" t="str">
        <f>IF(VLOOKUP($A3346,Parts!$A:$AM,G$1,0)="X",X$2,"")</f>
        <v/>
      </c>
      <c r="H3346" t="str">
        <f>IF(VLOOKUP($A3346,Parts!$A:$AM,H$1,0)="X",Y$2,"")</f>
        <v/>
      </c>
      <c r="I3346" t="str">
        <f>IF(VLOOKUP($A3346,Parts!$A:$AM,I$1,0)="X",Z$2,"")</f>
        <v/>
      </c>
      <c r="J3346" t="str">
        <f>IF(VLOOKUP($A3346,Parts!$A:$AM,J$1,0)="X",AA$2,"")</f>
        <v/>
      </c>
      <c r="K3346" t="str">
        <f>IF(VLOOKUP($A3346,Parts!$A:$AM,K$1,0)="X",AB$2,"")</f>
        <v/>
      </c>
      <c r="L3346" t="str">
        <f>IF(VLOOKUP($A3346,Parts!$A:$AM,L$1,0)="X",AC$2,"")</f>
        <v/>
      </c>
      <c r="M3346" t="str">
        <f>IF(VLOOKUP($A3346,Parts!$A:$AM,M$1,0)="X",AD$2,"")</f>
        <v/>
      </c>
      <c r="N3346" t="str">
        <f>IF(VLOOKUP($A3346,Parts!$A:$AM,N$1,0)="X",AE$2,"")</f>
        <v/>
      </c>
      <c r="O3346" t="str">
        <f>IF(VLOOKUP($A3346,Parts!$A:$AM,O$1,0)="X",AF$2,"")</f>
        <v/>
      </c>
      <c r="P3346" t="str">
        <f t="shared" si="53"/>
        <v/>
      </c>
    </row>
    <row r="3347" spans="1:16" x14ac:dyDescent="0.25">
      <c r="A3347" t="str">
        <f>Table15[[#This Row],[Name]]</f>
        <v>SXTtruckrearSmall</v>
      </c>
      <c r="B3347" t="str">
        <f>IF(VLOOKUP($A3347,Parts!$A:$AM,B$1,0)="X",S$2,"")</f>
        <v/>
      </c>
      <c r="C3347" t="str">
        <f>IF(VLOOKUP($A3347,Parts!$A:$AM,C$1,0)="X",T$2,"")</f>
        <v/>
      </c>
      <c r="D3347" t="str">
        <f>IF(VLOOKUP($A3347,Parts!$A:$AM,D$1,0)="X",U$2,"")</f>
        <v/>
      </c>
      <c r="E3347" t="str">
        <f>IF(VLOOKUP($A3347,Parts!$A:$AM,E$1,0)="X",V$2,"")</f>
        <v/>
      </c>
      <c r="F3347" t="str">
        <f>IF(VLOOKUP($A3347,Parts!$A:$AM,F$1,0)="X",W$2,"")</f>
        <v/>
      </c>
      <c r="G3347" t="str">
        <f>IF(VLOOKUP($A3347,Parts!$A:$AM,G$1,0)="X",X$2,"")</f>
        <v/>
      </c>
      <c r="H3347" t="str">
        <f>IF(VLOOKUP($A3347,Parts!$A:$AM,H$1,0)="X",Y$2,"")</f>
        <v/>
      </c>
      <c r="I3347" t="str">
        <f>IF(VLOOKUP($A3347,Parts!$A:$AM,I$1,0)="X",Z$2,"")</f>
        <v/>
      </c>
      <c r="J3347" t="str">
        <f>IF(VLOOKUP($A3347,Parts!$A:$AM,J$1,0)="X",AA$2,"")</f>
        <v/>
      </c>
      <c r="K3347" t="str">
        <f>IF(VLOOKUP($A3347,Parts!$A:$AM,K$1,0)="X",AB$2,"")</f>
        <v/>
      </c>
      <c r="L3347" t="str">
        <f>IF(VLOOKUP($A3347,Parts!$A:$AM,L$1,0)="X",AC$2,"")</f>
        <v/>
      </c>
      <c r="M3347" t="str">
        <f>IF(VLOOKUP($A3347,Parts!$A:$AM,M$1,0)="X",AD$2,"")</f>
        <v/>
      </c>
      <c r="N3347" t="str">
        <f>IF(VLOOKUP($A3347,Parts!$A:$AM,N$1,0)="X",AE$2,"")</f>
        <v/>
      </c>
      <c r="O3347" t="str">
        <f>IF(VLOOKUP($A3347,Parts!$A:$AM,O$1,0)="X",AF$2,"")</f>
        <v/>
      </c>
      <c r="P3347" t="str">
        <f t="shared" si="53"/>
        <v/>
      </c>
    </row>
    <row r="3348" spans="1:16" x14ac:dyDescent="0.25">
      <c r="A3348" t="str">
        <f>Table15[[#This Row],[Name]]</f>
        <v>SXTtruckcabin</v>
      </c>
      <c r="B3348" t="str">
        <f>IF(VLOOKUP($A3348,Parts!$A:$AM,B$1,0)="X",S$2,"")</f>
        <v/>
      </c>
      <c r="C3348" t="str">
        <f>IF(VLOOKUP($A3348,Parts!$A:$AM,C$1,0)="X",T$2,"")</f>
        <v/>
      </c>
      <c r="D3348" t="str">
        <f>IF(VLOOKUP($A3348,Parts!$A:$AM,D$1,0)="X",U$2,"")</f>
        <v/>
      </c>
      <c r="E3348" t="str">
        <f>IF(VLOOKUP($A3348,Parts!$A:$AM,E$1,0)="X",V$2,"")</f>
        <v/>
      </c>
      <c r="F3348" t="str">
        <f>IF(VLOOKUP($A3348,Parts!$A:$AM,F$1,0)="X",W$2,"")</f>
        <v/>
      </c>
      <c r="G3348" t="str">
        <f>IF(VLOOKUP($A3348,Parts!$A:$AM,G$1,0)="X",X$2,"")</f>
        <v/>
      </c>
      <c r="H3348" t="str">
        <f>IF(VLOOKUP($A3348,Parts!$A:$AM,H$1,0)="X",Y$2,"")</f>
        <v/>
      </c>
      <c r="I3348" t="str">
        <f>IF(VLOOKUP($A3348,Parts!$A:$AM,I$1,0)="X",Z$2,"")</f>
        <v/>
      </c>
      <c r="J3348" t="str">
        <f>IF(VLOOKUP($A3348,Parts!$A:$AM,J$1,0)="X",AA$2,"")</f>
        <v/>
      </c>
      <c r="K3348" t="str">
        <f>IF(VLOOKUP($A3348,Parts!$A:$AM,K$1,0)="X",AB$2,"")</f>
        <v/>
      </c>
      <c r="L3348" t="str">
        <f>IF(VLOOKUP($A3348,Parts!$A:$AM,L$1,0)="X",AC$2,"")</f>
        <v/>
      </c>
      <c r="M3348" t="str">
        <f>IF(VLOOKUP($A3348,Parts!$A:$AM,M$1,0)="X",AD$2,"")</f>
        <v/>
      </c>
      <c r="N3348" t="str">
        <f>IF(VLOOKUP($A3348,Parts!$A:$AM,N$1,0)="X",AE$2,"")</f>
        <v/>
      </c>
      <c r="O3348" t="str">
        <f>IF(VLOOKUP($A3348,Parts!$A:$AM,O$1,0)="X",AF$2,"")</f>
        <v/>
      </c>
      <c r="P3348" t="str">
        <f t="shared" si="53"/>
        <v/>
      </c>
    </row>
    <row r="3349" spans="1:16" x14ac:dyDescent="0.25">
      <c r="A3349" t="str">
        <f>Table15[[#This Row],[Name]]</f>
        <v>KSCTruckAxleWideComplex</v>
      </c>
      <c r="B3349" t="str">
        <f>IF(VLOOKUP($A3349,Parts!$A:$AM,B$1,0)="X",S$2,"")</f>
        <v/>
      </c>
      <c r="C3349" t="str">
        <f>IF(VLOOKUP($A3349,Parts!$A:$AM,C$1,0)="X",T$2,"")</f>
        <v/>
      </c>
      <c r="D3349" t="str">
        <f>IF(VLOOKUP($A3349,Parts!$A:$AM,D$1,0)="X",U$2,"")</f>
        <v/>
      </c>
      <c r="E3349" t="str">
        <f>IF(VLOOKUP($A3349,Parts!$A:$AM,E$1,0)="X",V$2,"")</f>
        <v/>
      </c>
      <c r="F3349" t="str">
        <f>IF(VLOOKUP($A3349,Parts!$A:$AM,F$1,0)="X",W$2,"")</f>
        <v/>
      </c>
      <c r="G3349" t="str">
        <f>IF(VLOOKUP($A3349,Parts!$A:$AM,G$1,0)="X",X$2,"")</f>
        <v/>
      </c>
      <c r="H3349" t="str">
        <f>IF(VLOOKUP($A3349,Parts!$A:$AM,H$1,0)="X",Y$2,"")</f>
        <v/>
      </c>
      <c r="I3349" t="str">
        <f>IF(VLOOKUP($A3349,Parts!$A:$AM,I$1,0)="X",Z$2,"")</f>
        <v/>
      </c>
      <c r="J3349" t="str">
        <f>IF(VLOOKUP($A3349,Parts!$A:$AM,J$1,0)="X",AA$2,"")</f>
        <v/>
      </c>
      <c r="K3349" t="str">
        <f>IF(VLOOKUP($A3349,Parts!$A:$AM,K$1,0)="X",AB$2,"")</f>
        <v/>
      </c>
      <c r="L3349" t="str">
        <f>IF(VLOOKUP($A3349,Parts!$A:$AM,L$1,0)="X",AC$2,"")</f>
        <v/>
      </c>
      <c r="M3349" t="str">
        <f>IF(VLOOKUP($A3349,Parts!$A:$AM,M$1,0)="X",AD$2,"")</f>
        <v/>
      </c>
      <c r="N3349" t="str">
        <f>IF(VLOOKUP($A3349,Parts!$A:$AM,N$1,0)="X",AE$2,"")</f>
        <v/>
      </c>
      <c r="O3349" t="str">
        <f>IF(VLOOKUP($A3349,Parts!$A:$AM,O$1,0)="X",AF$2,"")</f>
        <v/>
      </c>
      <c r="P3349" t="str">
        <f t="shared" si="53"/>
        <v/>
      </c>
    </row>
    <row r="3350" spans="1:16" x14ac:dyDescent="0.25">
      <c r="A3350" t="str">
        <f>Table15[[#This Row],[Name]]</f>
        <v>SXTtruckmiddle</v>
      </c>
      <c r="B3350" t="str">
        <f>IF(VLOOKUP($A3350,Parts!$A:$AM,B$1,0)="X",S$2,"")</f>
        <v/>
      </c>
      <c r="C3350" t="str">
        <f>IF(VLOOKUP($A3350,Parts!$A:$AM,C$1,0)="X",T$2,"")</f>
        <v/>
      </c>
      <c r="D3350" t="str">
        <f>IF(VLOOKUP($A3350,Parts!$A:$AM,D$1,0)="X",U$2,"")</f>
        <v/>
      </c>
      <c r="E3350" t="str">
        <f>IF(VLOOKUP($A3350,Parts!$A:$AM,E$1,0)="X",V$2,"")</f>
        <v/>
      </c>
      <c r="F3350" t="str">
        <f>IF(VLOOKUP($A3350,Parts!$A:$AM,F$1,0)="X",W$2,"")</f>
        <v/>
      </c>
      <c r="G3350" t="str">
        <f>IF(VLOOKUP($A3350,Parts!$A:$AM,G$1,0)="X",X$2,"")</f>
        <v/>
      </c>
      <c r="H3350" t="str">
        <f>IF(VLOOKUP($A3350,Parts!$A:$AM,H$1,0)="X",Y$2,"")</f>
        <v/>
      </c>
      <c r="I3350" t="str">
        <f>IF(VLOOKUP($A3350,Parts!$A:$AM,I$1,0)="X",Z$2,"")</f>
        <v/>
      </c>
      <c r="J3350" t="str">
        <f>IF(VLOOKUP($A3350,Parts!$A:$AM,J$1,0)="X",AA$2,"")</f>
        <v/>
      </c>
      <c r="K3350" t="str">
        <f>IF(VLOOKUP($A3350,Parts!$A:$AM,K$1,0)="X",AB$2,"")</f>
        <v/>
      </c>
      <c r="L3350" t="str">
        <f>IF(VLOOKUP($A3350,Parts!$A:$AM,L$1,0)="X",AC$2,"")</f>
        <v/>
      </c>
      <c r="M3350" t="str">
        <f>IF(VLOOKUP($A3350,Parts!$A:$AM,M$1,0)="X",AD$2,"")</f>
        <v/>
      </c>
      <c r="N3350" t="str">
        <f>IF(VLOOKUP($A3350,Parts!$A:$AM,N$1,0)="X",AE$2,"")</f>
        <v/>
      </c>
      <c r="O3350" t="str">
        <f>IF(VLOOKUP($A3350,Parts!$A:$AM,O$1,0)="X",AF$2,"")</f>
        <v/>
      </c>
      <c r="P3350" t="str">
        <f t="shared" si="53"/>
        <v/>
      </c>
    </row>
    <row r="3351" spans="1:16" x14ac:dyDescent="0.25">
      <c r="A3351" t="str">
        <f>Table15[[#This Row],[Name]]</f>
        <v>SXTtruckrear</v>
      </c>
      <c r="B3351" t="str">
        <f>IF(VLOOKUP($A3351,Parts!$A:$AM,B$1,0)="X",S$2,"")</f>
        <v/>
      </c>
      <c r="C3351" t="str">
        <f>IF(VLOOKUP($A3351,Parts!$A:$AM,C$1,0)="X",T$2,"")</f>
        <v/>
      </c>
      <c r="D3351" t="str">
        <f>IF(VLOOKUP($A3351,Parts!$A:$AM,D$1,0)="X",U$2,"")</f>
        <v/>
      </c>
      <c r="E3351" t="str">
        <f>IF(VLOOKUP($A3351,Parts!$A:$AM,E$1,0)="X",V$2,"")</f>
        <v/>
      </c>
      <c r="F3351" t="str">
        <f>IF(VLOOKUP($A3351,Parts!$A:$AM,F$1,0)="X",W$2,"")</f>
        <v/>
      </c>
      <c r="G3351" t="str">
        <f>IF(VLOOKUP($A3351,Parts!$A:$AM,G$1,0)="X",X$2,"")</f>
        <v/>
      </c>
      <c r="H3351" t="str">
        <f>IF(VLOOKUP($A3351,Parts!$A:$AM,H$1,0)="X",Y$2,"")</f>
        <v/>
      </c>
      <c r="I3351" t="str">
        <f>IF(VLOOKUP($A3351,Parts!$A:$AM,I$1,0)="X",Z$2,"")</f>
        <v/>
      </c>
      <c r="J3351" t="str">
        <f>IF(VLOOKUP($A3351,Parts!$A:$AM,J$1,0)="X",AA$2,"")</f>
        <v/>
      </c>
      <c r="K3351" t="str">
        <f>IF(VLOOKUP($A3351,Parts!$A:$AM,K$1,0)="X",AB$2,"")</f>
        <v/>
      </c>
      <c r="L3351" t="str">
        <f>IF(VLOOKUP($A3351,Parts!$A:$AM,L$1,0)="X",AC$2,"")</f>
        <v/>
      </c>
      <c r="M3351" t="str">
        <f>IF(VLOOKUP($A3351,Parts!$A:$AM,M$1,0)="X",AD$2,"")</f>
        <v/>
      </c>
      <c r="N3351" t="str">
        <f>IF(VLOOKUP($A3351,Parts!$A:$AM,N$1,0)="X",AE$2,"")</f>
        <v/>
      </c>
      <c r="O3351" t="str">
        <f>IF(VLOOKUP($A3351,Parts!$A:$AM,O$1,0)="X",AF$2,"")</f>
        <v/>
      </c>
      <c r="P3351" t="str">
        <f t="shared" si="53"/>
        <v/>
      </c>
    </row>
    <row r="3352" spans="1:16" x14ac:dyDescent="0.25">
      <c r="A3352" t="str">
        <f>Table15[[#This Row],[Name]]</f>
        <v>TGWheel</v>
      </c>
      <c r="B3352" t="str">
        <f>IF(VLOOKUP($A3352,Parts!$A:$AM,B$1,0)="X",S$2,"")</f>
        <v/>
      </c>
      <c r="C3352" t="str">
        <f>IF(VLOOKUP($A3352,Parts!$A:$AM,C$1,0)="X",T$2,"")</f>
        <v/>
      </c>
      <c r="D3352" t="str">
        <f>IF(VLOOKUP($A3352,Parts!$A:$AM,D$1,0)="X",U$2,"")</f>
        <v/>
      </c>
      <c r="E3352" t="str">
        <f>IF(VLOOKUP($A3352,Parts!$A:$AM,E$1,0)="X",V$2,"")</f>
        <v/>
      </c>
      <c r="F3352" t="str">
        <f>IF(VLOOKUP($A3352,Parts!$A:$AM,F$1,0)="X",W$2,"")</f>
        <v/>
      </c>
      <c r="G3352" t="str">
        <f>IF(VLOOKUP($A3352,Parts!$A:$AM,G$1,0)="X",X$2,"")</f>
        <v/>
      </c>
      <c r="H3352" t="str">
        <f>IF(VLOOKUP($A3352,Parts!$A:$AM,H$1,0)="X",Y$2,"")</f>
        <v/>
      </c>
      <c r="I3352" t="str">
        <f>IF(VLOOKUP($A3352,Parts!$A:$AM,I$1,0)="X",Z$2,"")</f>
        <v/>
      </c>
      <c r="J3352" t="str">
        <f>IF(VLOOKUP($A3352,Parts!$A:$AM,J$1,0)="X",AA$2,"")</f>
        <v/>
      </c>
      <c r="K3352" t="str">
        <f>IF(VLOOKUP($A3352,Parts!$A:$AM,K$1,0)="X",AB$2,"")</f>
        <v/>
      </c>
      <c r="L3352" t="str">
        <f>IF(VLOOKUP($A3352,Parts!$A:$AM,L$1,0)="X",AC$2,"")</f>
        <v/>
      </c>
      <c r="M3352" t="str">
        <f>IF(VLOOKUP($A3352,Parts!$A:$AM,M$1,0)="X",AD$2,"")</f>
        <v/>
      </c>
      <c r="N3352" t="str">
        <f>IF(VLOOKUP($A3352,Parts!$A:$AM,N$1,0)="X",AE$2,"")</f>
        <v/>
      </c>
      <c r="O3352" t="str">
        <f>IF(VLOOKUP($A3352,Parts!$A:$AM,O$1,0)="X",AF$2,"")</f>
        <v/>
      </c>
      <c r="P3352" t="str">
        <f t="shared" si="53"/>
        <v/>
      </c>
    </row>
    <row r="3353" spans="1:16" x14ac:dyDescent="0.25">
      <c r="A3353" t="str">
        <f>Table15[[#This Row],[Name]]</f>
        <v>structuralMiniNode</v>
      </c>
      <c r="B3353" t="str">
        <f>IF(VLOOKUP($A3353,Parts!$A:$AM,B$1,0)="X",S$2,"")</f>
        <v/>
      </c>
      <c r="C3353" t="str">
        <f>IF(VLOOKUP($A3353,Parts!$A:$AM,C$1,0)="X",T$2,"")</f>
        <v/>
      </c>
      <c r="D3353" t="str">
        <f>IF(VLOOKUP($A3353,Parts!$A:$AM,D$1,0)="X",U$2,"")</f>
        <v/>
      </c>
      <c r="E3353" t="str">
        <f>IF(VLOOKUP($A3353,Parts!$A:$AM,E$1,0)="X",V$2,"")</f>
        <v/>
      </c>
      <c r="F3353" t="str">
        <f>IF(VLOOKUP($A3353,Parts!$A:$AM,F$1,0)="X",W$2,"")</f>
        <v/>
      </c>
      <c r="G3353" t="str">
        <f>IF(VLOOKUP($A3353,Parts!$A:$AM,G$1,0)="X",X$2,"")</f>
        <v/>
      </c>
      <c r="H3353" t="str">
        <f>IF(VLOOKUP($A3353,Parts!$A:$AM,H$1,0)="X",Y$2,"")</f>
        <v/>
      </c>
      <c r="I3353" t="str">
        <f>IF(VLOOKUP($A3353,Parts!$A:$AM,I$1,0)="X",Z$2,"")</f>
        <v/>
      </c>
      <c r="J3353" t="str">
        <f>IF(VLOOKUP($A3353,Parts!$A:$AM,J$1,0)="X",AA$2,"")</f>
        <v/>
      </c>
      <c r="K3353" t="str">
        <f>IF(VLOOKUP($A3353,Parts!$A:$AM,K$1,0)="X",AB$2,"")</f>
        <v/>
      </c>
      <c r="L3353" t="str">
        <f>IF(VLOOKUP($A3353,Parts!$A:$AM,L$1,0)="X",AC$2,"")</f>
        <v/>
      </c>
      <c r="M3353" t="str">
        <f>IF(VLOOKUP($A3353,Parts!$A:$AM,M$1,0)="X",AD$2,"")</f>
        <v/>
      </c>
      <c r="N3353" t="str">
        <f>IF(VLOOKUP($A3353,Parts!$A:$AM,N$1,0)="X",AE$2,"")</f>
        <v/>
      </c>
      <c r="O3353" t="str">
        <f>IF(VLOOKUP($A3353,Parts!$A:$AM,O$1,0)="X",AF$2,"")</f>
        <v/>
      </c>
      <c r="P3353" t="str">
        <f t="shared" si="53"/>
        <v/>
      </c>
    </row>
    <row r="3354" spans="1:16" x14ac:dyDescent="0.25">
      <c r="A3354" t="str">
        <f>Table15[[#This Row],[Name]]</f>
        <v>SHIP_THOR_PGM_TANK</v>
      </c>
      <c r="B3354" t="str">
        <f>IF(VLOOKUP($A3354,Parts!$A:$AM,B$1,0)="X",S$2,"")</f>
        <v/>
      </c>
      <c r="C3354" t="str">
        <f>IF(VLOOKUP($A3354,Parts!$A:$AM,C$1,0)="X",T$2,"")</f>
        <v/>
      </c>
      <c r="D3354" t="str">
        <f>IF(VLOOKUP($A3354,Parts!$A:$AM,D$1,0)="X",U$2,"")</f>
        <v/>
      </c>
      <c r="E3354" t="str">
        <f>IF(VLOOKUP($A3354,Parts!$A:$AM,E$1,0)="X",V$2,"")</f>
        <v/>
      </c>
      <c r="F3354" t="str">
        <f>IF(VLOOKUP($A3354,Parts!$A:$AM,F$1,0)="X",W$2,"")</f>
        <v/>
      </c>
      <c r="G3354" t="str">
        <f>IF(VLOOKUP($A3354,Parts!$A:$AM,G$1,0)="X",X$2,"")</f>
        <v/>
      </c>
      <c r="H3354" t="str">
        <f>IF(VLOOKUP($A3354,Parts!$A:$AM,H$1,0)="X",Y$2,"")</f>
        <v/>
      </c>
      <c r="I3354" t="str">
        <f>IF(VLOOKUP($A3354,Parts!$A:$AM,I$1,0)="X",Z$2,"")</f>
        <v/>
      </c>
      <c r="J3354" t="str">
        <f>IF(VLOOKUP($A3354,Parts!$A:$AM,J$1,0)="X",AA$2,"")</f>
        <v/>
      </c>
      <c r="K3354" t="str">
        <f>IF(VLOOKUP($A3354,Parts!$A:$AM,K$1,0)="X",AB$2,"")</f>
        <v/>
      </c>
      <c r="L3354" t="str">
        <f>IF(VLOOKUP($A3354,Parts!$A:$AM,L$1,0)="X",AC$2,"")</f>
        <v/>
      </c>
      <c r="M3354" t="str">
        <f>IF(VLOOKUP($A3354,Parts!$A:$AM,M$1,0)="X",AD$2,"")</f>
        <v/>
      </c>
      <c r="N3354" t="str">
        <f>IF(VLOOKUP($A3354,Parts!$A:$AM,N$1,0)="X",AE$2,"")</f>
        <v/>
      </c>
      <c r="O3354" t="str">
        <f>IF(VLOOKUP($A3354,Parts!$A:$AM,O$1,0)="X",AF$2,"")</f>
        <v/>
      </c>
      <c r="P3354" t="str">
        <f t="shared" si="53"/>
        <v/>
      </c>
    </row>
    <row r="3355" spans="1:16" x14ac:dyDescent="0.25">
      <c r="A3355" t="str">
        <f>Table15[[#This Row],[Name]]</f>
        <v>SHIP_TITAN_A_1</v>
      </c>
      <c r="B3355" t="str">
        <f>IF(VLOOKUP($A3355,Parts!$A:$AM,B$1,0)="X",S$2,"")</f>
        <v/>
      </c>
      <c r="C3355" t="str">
        <f>IF(VLOOKUP($A3355,Parts!$A:$AM,C$1,0)="X",T$2,"")</f>
        <v/>
      </c>
      <c r="D3355" t="str">
        <f>IF(VLOOKUP($A3355,Parts!$A:$AM,D$1,0)="X",U$2,"")</f>
        <v/>
      </c>
      <c r="E3355" t="str">
        <f>IF(VLOOKUP($A3355,Parts!$A:$AM,E$1,0)="X",V$2,"")</f>
        <v/>
      </c>
      <c r="F3355" t="str">
        <f>IF(VLOOKUP($A3355,Parts!$A:$AM,F$1,0)="X",W$2,"")</f>
        <v/>
      </c>
      <c r="G3355" t="str">
        <f>IF(VLOOKUP($A3355,Parts!$A:$AM,G$1,0)="X",X$2,"")</f>
        <v/>
      </c>
      <c r="H3355" t="str">
        <f>IF(VLOOKUP($A3355,Parts!$A:$AM,H$1,0)="X",Y$2,"")</f>
        <v/>
      </c>
      <c r="I3355" t="str">
        <f>IF(VLOOKUP($A3355,Parts!$A:$AM,I$1,0)="X",Z$2,"")</f>
        <v/>
      </c>
      <c r="J3355" t="str">
        <f>IF(VLOOKUP($A3355,Parts!$A:$AM,J$1,0)="X",AA$2,"")</f>
        <v/>
      </c>
      <c r="K3355" t="str">
        <f>IF(VLOOKUP($A3355,Parts!$A:$AM,K$1,0)="X",AB$2,"")</f>
        <v/>
      </c>
      <c r="L3355" t="str">
        <f>IF(VLOOKUP($A3355,Parts!$A:$AM,L$1,0)="X",AC$2,"")</f>
        <v/>
      </c>
      <c r="M3355" t="str">
        <f>IF(VLOOKUP($A3355,Parts!$A:$AM,M$1,0)="X",AD$2,"")</f>
        <v/>
      </c>
      <c r="N3355" t="str">
        <f>IF(VLOOKUP($A3355,Parts!$A:$AM,N$1,0)="X",AE$2,"")</f>
        <v/>
      </c>
      <c r="O3355" t="str">
        <f>IF(VLOOKUP($A3355,Parts!$A:$AM,O$1,0)="X",AF$2,"")</f>
        <v/>
      </c>
      <c r="P3355" t="str">
        <f t="shared" si="53"/>
        <v/>
      </c>
    </row>
    <row r="3356" spans="1:16" x14ac:dyDescent="0.25">
      <c r="A3356" t="str">
        <f>Table15[[#This Row],[Name]]</f>
        <v>FASADeltaAv0</v>
      </c>
      <c r="B3356" t="str">
        <f>IF(VLOOKUP($A3356,Parts!$A:$AM,B$1,0)="X",S$2,"")</f>
        <v xml:space="preserve">    MODULE
    { name = ModuleTagAvionics }
</v>
      </c>
      <c r="C3356" t="str">
        <f>IF(VLOOKUP($A3356,Parts!$A:$AM,C$1,0)="X",T$2,"")</f>
        <v/>
      </c>
      <c r="D3356" t="str">
        <f>IF(VLOOKUP($A3356,Parts!$A:$AM,D$1,0)="X",U$2,"")</f>
        <v/>
      </c>
      <c r="E3356" t="str">
        <f>IF(VLOOKUP($A3356,Parts!$A:$AM,E$1,0)="X",V$2,"")</f>
        <v/>
      </c>
      <c r="F3356" t="str">
        <f>IF(VLOOKUP($A3356,Parts!$A:$AM,F$1,0)="X",W$2,"")</f>
        <v/>
      </c>
      <c r="G3356" t="str">
        <f>IF(VLOOKUP($A3356,Parts!$A:$AM,G$1,0)="X",X$2,"")</f>
        <v/>
      </c>
      <c r="H3356" t="str">
        <f>IF(VLOOKUP($A3356,Parts!$A:$AM,H$1,0)="X",Y$2,"")</f>
        <v/>
      </c>
      <c r="I3356" t="str">
        <f>IF(VLOOKUP($A3356,Parts!$A:$AM,I$1,0)="X",Z$2,"")</f>
        <v/>
      </c>
      <c r="J3356" t="str">
        <f>IF(VLOOKUP($A3356,Parts!$A:$AM,J$1,0)="X",AA$2,"")</f>
        <v/>
      </c>
      <c r="K3356" t="str">
        <f>IF(VLOOKUP($A3356,Parts!$A:$AM,K$1,0)="X",AB$2,"")</f>
        <v/>
      </c>
      <c r="L3356" t="str">
        <f>IF(VLOOKUP($A3356,Parts!$A:$AM,L$1,0)="X",AC$2,"")</f>
        <v/>
      </c>
      <c r="M3356" t="str">
        <f>IF(VLOOKUP($A3356,Parts!$A:$AM,M$1,0)="X",AD$2,"")</f>
        <v/>
      </c>
      <c r="N3356" t="str">
        <f>IF(VLOOKUP($A3356,Parts!$A:$AM,N$1,0)="X",AE$2,"")</f>
        <v/>
      </c>
      <c r="O3356" t="str">
        <f>IF(VLOOKUP($A3356,Parts!$A:$AM,O$1,0)="X",AF$2,"")</f>
        <v/>
      </c>
      <c r="P3356" t="str">
        <f t="shared" si="53"/>
        <v xml:space="preserve">    MODULE
    { name = ModuleTagAvionics }
</v>
      </c>
    </row>
    <row r="3357" spans="1:16" x14ac:dyDescent="0.25">
      <c r="A3357" t="str">
        <f>Table15[[#This Row],[Name]]</f>
        <v>SHIP_TITAN_B_1</v>
      </c>
      <c r="B3357" t="str">
        <f>IF(VLOOKUP($A3357,Parts!$A:$AM,B$1,0)="X",S$2,"")</f>
        <v/>
      </c>
      <c r="C3357" t="str">
        <f>IF(VLOOKUP($A3357,Parts!$A:$AM,C$1,0)="X",T$2,"")</f>
        <v/>
      </c>
      <c r="D3357" t="str">
        <f>IF(VLOOKUP($A3357,Parts!$A:$AM,D$1,0)="X",U$2,"")</f>
        <v/>
      </c>
      <c r="E3357" t="str">
        <f>IF(VLOOKUP($A3357,Parts!$A:$AM,E$1,0)="X",V$2,"")</f>
        <v/>
      </c>
      <c r="F3357" t="str">
        <f>IF(VLOOKUP($A3357,Parts!$A:$AM,F$1,0)="X",W$2,"")</f>
        <v/>
      </c>
      <c r="G3357" t="str">
        <f>IF(VLOOKUP($A3357,Parts!$A:$AM,G$1,0)="X",X$2,"")</f>
        <v/>
      </c>
      <c r="H3357" t="str">
        <f>IF(VLOOKUP($A3357,Parts!$A:$AM,H$1,0)="X",Y$2,"")</f>
        <v/>
      </c>
      <c r="I3357" t="str">
        <f>IF(VLOOKUP($A3357,Parts!$A:$AM,I$1,0)="X",Z$2,"")</f>
        <v/>
      </c>
      <c r="J3357" t="str">
        <f>IF(VLOOKUP($A3357,Parts!$A:$AM,J$1,0)="X",AA$2,"")</f>
        <v/>
      </c>
      <c r="K3357" t="str">
        <f>IF(VLOOKUP($A3357,Parts!$A:$AM,K$1,0)="X",AB$2,"")</f>
        <v/>
      </c>
      <c r="L3357" t="str">
        <f>IF(VLOOKUP($A3357,Parts!$A:$AM,L$1,0)="X",AC$2,"")</f>
        <v/>
      </c>
      <c r="M3357" t="str">
        <f>IF(VLOOKUP($A3357,Parts!$A:$AM,M$1,0)="X",AD$2,"")</f>
        <v/>
      </c>
      <c r="N3357" t="str">
        <f>IF(VLOOKUP($A3357,Parts!$A:$AM,N$1,0)="X",AE$2,"")</f>
        <v/>
      </c>
      <c r="O3357" t="str">
        <f>IF(VLOOKUP($A3357,Parts!$A:$AM,O$1,0)="X",AF$2,"")</f>
        <v/>
      </c>
      <c r="P3357" t="str">
        <f t="shared" si="53"/>
        <v/>
      </c>
    </row>
    <row r="3358" spans="1:16" x14ac:dyDescent="0.25">
      <c r="A3358" t="str">
        <f>Table15[[#This Row],[Name]]</f>
        <v>FASADeltaAv1</v>
      </c>
      <c r="B3358" t="str">
        <f>IF(VLOOKUP($A3358,Parts!$A:$AM,B$1,0)="X",S$2,"")</f>
        <v xml:space="preserve">    MODULE
    { name = ModuleTagAvionics }
</v>
      </c>
      <c r="C3358" t="str">
        <f>IF(VLOOKUP($A3358,Parts!$A:$AM,C$1,0)="X",T$2,"")</f>
        <v/>
      </c>
      <c r="D3358" t="str">
        <f>IF(VLOOKUP($A3358,Parts!$A:$AM,D$1,0)="X",U$2,"")</f>
        <v/>
      </c>
      <c r="E3358" t="str">
        <f>IF(VLOOKUP($A3358,Parts!$A:$AM,E$1,0)="X",V$2,"")</f>
        <v/>
      </c>
      <c r="F3358" t="str">
        <f>IF(VLOOKUP($A3358,Parts!$A:$AM,F$1,0)="X",W$2,"")</f>
        <v/>
      </c>
      <c r="G3358" t="str">
        <f>IF(VLOOKUP($A3358,Parts!$A:$AM,G$1,0)="X",X$2,"")</f>
        <v/>
      </c>
      <c r="H3358" t="str">
        <f>IF(VLOOKUP($A3358,Parts!$A:$AM,H$1,0)="X",Y$2,"")</f>
        <v/>
      </c>
      <c r="I3358" t="str">
        <f>IF(VLOOKUP($A3358,Parts!$A:$AM,I$1,0)="X",Z$2,"")</f>
        <v/>
      </c>
      <c r="J3358" t="str">
        <f>IF(VLOOKUP($A3358,Parts!$A:$AM,J$1,0)="X",AA$2,"")</f>
        <v/>
      </c>
      <c r="K3358" t="str">
        <f>IF(VLOOKUP($A3358,Parts!$A:$AM,K$1,0)="X",AB$2,"")</f>
        <v/>
      </c>
      <c r="L3358" t="str">
        <f>IF(VLOOKUP($A3358,Parts!$A:$AM,L$1,0)="X",AC$2,"")</f>
        <v/>
      </c>
      <c r="M3358" t="str">
        <f>IF(VLOOKUP($A3358,Parts!$A:$AM,M$1,0)="X",AD$2,"")</f>
        <v/>
      </c>
      <c r="N3358" t="str">
        <f>IF(VLOOKUP($A3358,Parts!$A:$AM,N$1,0)="X",AE$2,"")</f>
        <v/>
      </c>
      <c r="O3358" t="str">
        <f>IF(VLOOKUP($A3358,Parts!$A:$AM,O$1,0)="X",AF$2,"")</f>
        <v/>
      </c>
      <c r="P3358" t="str">
        <f t="shared" si="53"/>
        <v xml:space="preserve">    MODULE
    { name = ModuleTagAvionics }
</v>
      </c>
    </row>
    <row r="3359" spans="1:16" x14ac:dyDescent="0.25">
      <c r="A3359" t="str">
        <f>Table15[[#This Row],[Name]]</f>
        <v>bluedog_thorEngine</v>
      </c>
      <c r="B3359" t="str">
        <f>IF(VLOOKUP($A3359,Parts!$A:$AM,B$1,0)="X",S$2,"")</f>
        <v/>
      </c>
      <c r="C3359" t="str">
        <f>IF(VLOOKUP($A3359,Parts!$A:$AM,C$1,0)="X",T$2,"")</f>
        <v/>
      </c>
      <c r="D3359" t="str">
        <f>IF(VLOOKUP($A3359,Parts!$A:$AM,D$1,0)="X",U$2,"")</f>
        <v/>
      </c>
      <c r="E3359" t="str">
        <f>IF(VLOOKUP($A3359,Parts!$A:$AM,E$1,0)="X",V$2,"")</f>
        <v/>
      </c>
      <c r="F3359" t="str">
        <f>IF(VLOOKUP($A3359,Parts!$A:$AM,F$1,0)="X",W$2,"")</f>
        <v xml:space="preserve">    MODULE
    { name = ModuleTagEngineLiquidTurbo }
</v>
      </c>
      <c r="G3359" t="str">
        <f>IF(VLOOKUP($A3359,Parts!$A:$AM,G$1,0)="X",X$2,"")</f>
        <v/>
      </c>
      <c r="H3359" t="str">
        <f>IF(VLOOKUP($A3359,Parts!$A:$AM,H$1,0)="X",Y$2,"")</f>
        <v/>
      </c>
      <c r="I3359" t="str">
        <f>IF(VLOOKUP($A3359,Parts!$A:$AM,I$1,0)="X",Z$2,"")</f>
        <v/>
      </c>
      <c r="J3359" t="str">
        <f>IF(VLOOKUP($A3359,Parts!$A:$AM,J$1,0)="X",AA$2,"")</f>
        <v/>
      </c>
      <c r="K3359" t="str">
        <f>IF(VLOOKUP($A3359,Parts!$A:$AM,K$1,0)="X",AB$2,"")</f>
        <v/>
      </c>
      <c r="L3359" t="str">
        <f>IF(VLOOKUP($A3359,Parts!$A:$AM,L$1,0)="X",AC$2,"")</f>
        <v/>
      </c>
      <c r="M3359" t="str">
        <f>IF(VLOOKUP($A3359,Parts!$A:$AM,M$1,0)="X",AD$2,"")</f>
        <v/>
      </c>
      <c r="N3359" t="str">
        <f>IF(VLOOKUP($A3359,Parts!$A:$AM,N$1,0)="X",AE$2,"")</f>
        <v/>
      </c>
      <c r="O3359" t="str">
        <f>IF(VLOOKUP($A3359,Parts!$A:$AM,O$1,0)="X",AF$2,"")</f>
        <v/>
      </c>
      <c r="P3359" t="str">
        <f t="shared" si="53"/>
        <v xml:space="preserve">    MODULE
    { name = ModuleTagEngineLiquidTurbo }
</v>
      </c>
    </row>
    <row r="3360" spans="1:16" x14ac:dyDescent="0.25">
      <c r="A3360" t="str">
        <f>Table15[[#This Row],[Name]]</f>
        <v>rn_thor_f1</v>
      </c>
      <c r="B3360" t="str">
        <f>IF(VLOOKUP($A3360,Parts!$A:$AM,B$1,0)="X",S$2,"")</f>
        <v/>
      </c>
      <c r="C3360" t="str">
        <f>IF(VLOOKUP($A3360,Parts!$A:$AM,C$1,0)="X",T$2,"")</f>
        <v/>
      </c>
      <c r="D3360" t="str">
        <f>IF(VLOOKUP($A3360,Parts!$A:$AM,D$1,0)="X",U$2,"")</f>
        <v/>
      </c>
      <c r="E3360" t="str">
        <f>IF(VLOOKUP($A3360,Parts!$A:$AM,E$1,0)="X",V$2,"")</f>
        <v/>
      </c>
      <c r="F3360" t="str">
        <f>IF(VLOOKUP($A3360,Parts!$A:$AM,F$1,0)="X",W$2,"")</f>
        <v/>
      </c>
      <c r="G3360" t="str">
        <f>IF(VLOOKUP($A3360,Parts!$A:$AM,G$1,0)="X",X$2,"")</f>
        <v/>
      </c>
      <c r="H3360" t="str">
        <f>IF(VLOOKUP($A3360,Parts!$A:$AM,H$1,0)="X",Y$2,"")</f>
        <v/>
      </c>
      <c r="I3360" t="str">
        <f>IF(VLOOKUP($A3360,Parts!$A:$AM,I$1,0)="X",Z$2,"")</f>
        <v/>
      </c>
      <c r="J3360" t="str">
        <f>IF(VLOOKUP($A3360,Parts!$A:$AM,J$1,0)="X",AA$2,"")</f>
        <v/>
      </c>
      <c r="K3360" t="str">
        <f>IF(VLOOKUP($A3360,Parts!$A:$AM,K$1,0)="X",AB$2,"")</f>
        <v/>
      </c>
      <c r="L3360" t="str">
        <f>IF(VLOOKUP($A3360,Parts!$A:$AM,L$1,0)="X",AC$2,"")</f>
        <v/>
      </c>
      <c r="M3360" t="str">
        <f>IF(VLOOKUP($A3360,Parts!$A:$AM,M$1,0)="X",AD$2,"")</f>
        <v/>
      </c>
      <c r="N3360" t="str">
        <f>IF(VLOOKUP($A3360,Parts!$A:$AM,N$1,0)="X",AE$2,"")</f>
        <v/>
      </c>
      <c r="O3360" t="str">
        <f>IF(VLOOKUP($A3360,Parts!$A:$AM,O$1,0)="X",AF$2,"")</f>
        <v/>
      </c>
      <c r="P3360" t="str">
        <f t="shared" si="53"/>
        <v/>
      </c>
    </row>
    <row r="3361" spans="1:16" x14ac:dyDescent="0.25">
      <c r="A3361" t="str">
        <f>Table15[[#This Row],[Name]]</f>
        <v>rn_thor_f2</v>
      </c>
      <c r="B3361" t="str">
        <f>IF(VLOOKUP($A3361,Parts!$A:$AM,B$1,0)="X",S$2,"")</f>
        <v/>
      </c>
      <c r="C3361" t="str">
        <f>IF(VLOOKUP($A3361,Parts!$A:$AM,C$1,0)="X",T$2,"")</f>
        <v/>
      </c>
      <c r="D3361" t="str">
        <f>IF(VLOOKUP($A3361,Parts!$A:$AM,D$1,0)="X",U$2,"")</f>
        <v/>
      </c>
      <c r="E3361" t="str">
        <f>IF(VLOOKUP($A3361,Parts!$A:$AM,E$1,0)="X",V$2,"")</f>
        <v/>
      </c>
      <c r="F3361" t="str">
        <f>IF(VLOOKUP($A3361,Parts!$A:$AM,F$1,0)="X",W$2,"")</f>
        <v/>
      </c>
      <c r="G3361" t="str">
        <f>IF(VLOOKUP($A3361,Parts!$A:$AM,G$1,0)="X",X$2,"")</f>
        <v/>
      </c>
      <c r="H3361" t="str">
        <f>IF(VLOOKUP($A3361,Parts!$A:$AM,H$1,0)="X",Y$2,"")</f>
        <v/>
      </c>
      <c r="I3361" t="str">
        <f>IF(VLOOKUP($A3361,Parts!$A:$AM,I$1,0)="X",Z$2,"")</f>
        <v/>
      </c>
      <c r="J3361" t="str">
        <f>IF(VLOOKUP($A3361,Parts!$A:$AM,J$1,0)="X",AA$2,"")</f>
        <v/>
      </c>
      <c r="K3361" t="str">
        <f>IF(VLOOKUP($A3361,Parts!$A:$AM,K$1,0)="X",AB$2,"")</f>
        <v/>
      </c>
      <c r="L3361" t="str">
        <f>IF(VLOOKUP($A3361,Parts!$A:$AM,L$1,0)="X",AC$2,"")</f>
        <v/>
      </c>
      <c r="M3361" t="str">
        <f>IF(VLOOKUP($A3361,Parts!$A:$AM,M$1,0)="X",AD$2,"")</f>
        <v/>
      </c>
      <c r="N3361" t="str">
        <f>IF(VLOOKUP($A3361,Parts!$A:$AM,N$1,0)="X",AE$2,"")</f>
        <v/>
      </c>
      <c r="O3361" t="str">
        <f>IF(VLOOKUP($A3361,Parts!$A:$AM,O$1,0)="X",AF$2,"")</f>
        <v/>
      </c>
      <c r="P3361" t="str">
        <f t="shared" si="53"/>
        <v/>
      </c>
    </row>
    <row r="3362" spans="1:16" x14ac:dyDescent="0.25">
      <c r="A3362" t="str">
        <f>Table15[[#This Row],[Name]]</f>
        <v>rn_thor_f3</v>
      </c>
      <c r="B3362" t="str">
        <f>IF(VLOOKUP($A3362,Parts!$A:$AM,B$1,0)="X",S$2,"")</f>
        <v/>
      </c>
      <c r="C3362" t="str">
        <f>IF(VLOOKUP($A3362,Parts!$A:$AM,C$1,0)="X",T$2,"")</f>
        <v/>
      </c>
      <c r="D3362" t="str">
        <f>IF(VLOOKUP($A3362,Parts!$A:$AM,D$1,0)="X",U$2,"")</f>
        <v/>
      </c>
      <c r="E3362" t="str">
        <f>IF(VLOOKUP($A3362,Parts!$A:$AM,E$1,0)="X",V$2,"")</f>
        <v/>
      </c>
      <c r="F3362" t="str">
        <f>IF(VLOOKUP($A3362,Parts!$A:$AM,F$1,0)="X",W$2,"")</f>
        <v/>
      </c>
      <c r="G3362" t="str">
        <f>IF(VLOOKUP($A3362,Parts!$A:$AM,G$1,0)="X",X$2,"")</f>
        <v/>
      </c>
      <c r="H3362" t="str">
        <f>IF(VLOOKUP($A3362,Parts!$A:$AM,H$1,0)="X",Y$2,"")</f>
        <v/>
      </c>
      <c r="I3362" t="str">
        <f>IF(VLOOKUP($A3362,Parts!$A:$AM,I$1,0)="X",Z$2,"")</f>
        <v/>
      </c>
      <c r="J3362" t="str">
        <f>IF(VLOOKUP($A3362,Parts!$A:$AM,J$1,0)="X",AA$2,"")</f>
        <v/>
      </c>
      <c r="K3362" t="str">
        <f>IF(VLOOKUP($A3362,Parts!$A:$AM,K$1,0)="X",AB$2,"")</f>
        <v/>
      </c>
      <c r="L3362" t="str">
        <f>IF(VLOOKUP($A3362,Parts!$A:$AM,L$1,0)="X",AC$2,"")</f>
        <v/>
      </c>
      <c r="M3362" t="str">
        <f>IF(VLOOKUP($A3362,Parts!$A:$AM,M$1,0)="X",AD$2,"")</f>
        <v/>
      </c>
      <c r="N3362" t="str">
        <f>IF(VLOOKUP($A3362,Parts!$A:$AM,N$1,0)="X",AE$2,"")</f>
        <v/>
      </c>
      <c r="O3362" t="str">
        <f>IF(VLOOKUP($A3362,Parts!$A:$AM,O$1,0)="X",AF$2,"")</f>
        <v/>
      </c>
      <c r="P3362" t="str">
        <f t="shared" si="53"/>
        <v/>
      </c>
    </row>
    <row r="3363" spans="1:16" x14ac:dyDescent="0.25">
      <c r="A3363" t="str">
        <f>Table15[[#This Row],[Name]]</f>
        <v>rn_thor_f3e</v>
      </c>
      <c r="B3363" t="str">
        <f>IF(VLOOKUP($A3363,Parts!$A:$AM,B$1,0)="X",S$2,"")</f>
        <v/>
      </c>
      <c r="C3363" t="str">
        <f>IF(VLOOKUP($A3363,Parts!$A:$AM,C$1,0)="X",T$2,"")</f>
        <v/>
      </c>
      <c r="D3363" t="str">
        <f>IF(VLOOKUP($A3363,Parts!$A:$AM,D$1,0)="X",U$2,"")</f>
        <v/>
      </c>
      <c r="E3363" t="str">
        <f>IF(VLOOKUP($A3363,Parts!$A:$AM,E$1,0)="X",V$2,"")</f>
        <v/>
      </c>
      <c r="F3363" t="str">
        <f>IF(VLOOKUP($A3363,Parts!$A:$AM,F$1,0)="X",W$2,"")</f>
        <v/>
      </c>
      <c r="G3363" t="str">
        <f>IF(VLOOKUP($A3363,Parts!$A:$AM,G$1,0)="X",X$2,"")</f>
        <v/>
      </c>
      <c r="H3363" t="str">
        <f>IF(VLOOKUP($A3363,Parts!$A:$AM,H$1,0)="X",Y$2,"")</f>
        <v/>
      </c>
      <c r="I3363" t="str">
        <f>IF(VLOOKUP($A3363,Parts!$A:$AM,I$1,0)="X",Z$2,"")</f>
        <v/>
      </c>
      <c r="J3363" t="str">
        <f>IF(VLOOKUP($A3363,Parts!$A:$AM,J$1,0)="X",AA$2,"")</f>
        <v/>
      </c>
      <c r="K3363" t="str">
        <f>IF(VLOOKUP($A3363,Parts!$A:$AM,K$1,0)="X",AB$2,"")</f>
        <v/>
      </c>
      <c r="L3363" t="str">
        <f>IF(VLOOKUP($A3363,Parts!$A:$AM,L$1,0)="X",AC$2,"")</f>
        <v/>
      </c>
      <c r="M3363" t="str">
        <f>IF(VLOOKUP($A3363,Parts!$A:$AM,M$1,0)="X",AD$2,"")</f>
        <v/>
      </c>
      <c r="N3363" t="str">
        <f>IF(VLOOKUP($A3363,Parts!$A:$AM,N$1,0)="X",AE$2,"")</f>
        <v/>
      </c>
      <c r="O3363" t="str">
        <f>IF(VLOOKUP($A3363,Parts!$A:$AM,O$1,0)="X",AF$2,"")</f>
        <v/>
      </c>
      <c r="P3363" t="str">
        <f t="shared" si="53"/>
        <v/>
      </c>
    </row>
    <row r="3364" spans="1:16" x14ac:dyDescent="0.25">
      <c r="A3364" t="str">
        <f>Table15[[#This Row],[Name]]</f>
        <v>rn_thor_winglet</v>
      </c>
      <c r="B3364" t="str">
        <f>IF(VLOOKUP($A3364,Parts!$A:$AM,B$1,0)="X",S$2,"")</f>
        <v/>
      </c>
      <c r="C3364" t="str">
        <f>IF(VLOOKUP($A3364,Parts!$A:$AM,C$1,0)="X",T$2,"")</f>
        <v/>
      </c>
      <c r="D3364" t="str">
        <f>IF(VLOOKUP($A3364,Parts!$A:$AM,D$1,0)="X",U$2,"")</f>
        <v/>
      </c>
      <c r="E3364" t="str">
        <f>IF(VLOOKUP($A3364,Parts!$A:$AM,E$1,0)="X",V$2,"")</f>
        <v/>
      </c>
      <c r="F3364" t="str">
        <f>IF(VLOOKUP($A3364,Parts!$A:$AM,F$1,0)="X",W$2,"")</f>
        <v/>
      </c>
      <c r="G3364" t="str">
        <f>IF(VLOOKUP($A3364,Parts!$A:$AM,G$1,0)="X",X$2,"")</f>
        <v/>
      </c>
      <c r="H3364" t="str">
        <f>IF(VLOOKUP($A3364,Parts!$A:$AM,H$1,0)="X",Y$2,"")</f>
        <v/>
      </c>
      <c r="I3364" t="str">
        <f>IF(VLOOKUP($A3364,Parts!$A:$AM,I$1,0)="X",Z$2,"")</f>
        <v/>
      </c>
      <c r="J3364" t="str">
        <f>IF(VLOOKUP($A3364,Parts!$A:$AM,J$1,0)="X",AA$2,"")</f>
        <v/>
      </c>
      <c r="K3364" t="str">
        <f>IF(VLOOKUP($A3364,Parts!$A:$AM,K$1,0)="X",AB$2,"")</f>
        <v/>
      </c>
      <c r="L3364" t="str">
        <f>IF(VLOOKUP($A3364,Parts!$A:$AM,L$1,0)="X",AC$2,"")</f>
        <v/>
      </c>
      <c r="M3364" t="str">
        <f>IF(VLOOKUP($A3364,Parts!$A:$AM,M$1,0)="X",AD$2,"")</f>
        <v/>
      </c>
      <c r="N3364" t="str">
        <f>IF(VLOOKUP($A3364,Parts!$A:$AM,N$1,0)="X",AE$2,"")</f>
        <v/>
      </c>
      <c r="O3364" t="str">
        <f>IF(VLOOKUP($A3364,Parts!$A:$AM,O$1,0)="X",AF$2,"")</f>
        <v/>
      </c>
      <c r="P3364" t="str">
        <f t="shared" si="53"/>
        <v/>
      </c>
    </row>
    <row r="3365" spans="1:16" x14ac:dyDescent="0.25">
      <c r="A3365" t="str">
        <f>Table15[[#This Row],[Name]]</f>
        <v>rn_thor_altair_pdec</v>
      </c>
      <c r="B3365" t="str">
        <f>IF(VLOOKUP($A3365,Parts!$A:$AM,B$1,0)="X",S$2,"")</f>
        <v/>
      </c>
      <c r="C3365" t="str">
        <f>IF(VLOOKUP($A3365,Parts!$A:$AM,C$1,0)="X",T$2,"")</f>
        <v/>
      </c>
      <c r="D3365" t="str">
        <f>IF(VLOOKUP($A3365,Parts!$A:$AM,D$1,0)="X",U$2,"")</f>
        <v/>
      </c>
      <c r="E3365" t="str">
        <f>IF(VLOOKUP($A3365,Parts!$A:$AM,E$1,0)="X",V$2,"")</f>
        <v/>
      </c>
      <c r="F3365" t="str">
        <f>IF(VLOOKUP($A3365,Parts!$A:$AM,F$1,0)="X",W$2,"")</f>
        <v/>
      </c>
      <c r="G3365" t="str">
        <f>IF(VLOOKUP($A3365,Parts!$A:$AM,G$1,0)="X",X$2,"")</f>
        <v/>
      </c>
      <c r="H3365" t="str">
        <f>IF(VLOOKUP($A3365,Parts!$A:$AM,H$1,0)="X",Y$2,"")</f>
        <v/>
      </c>
      <c r="I3365" t="str">
        <f>IF(VLOOKUP($A3365,Parts!$A:$AM,I$1,0)="X",Z$2,"")</f>
        <v/>
      </c>
      <c r="J3365" t="str">
        <f>IF(VLOOKUP($A3365,Parts!$A:$AM,J$1,0)="X",AA$2,"")</f>
        <v/>
      </c>
      <c r="K3365" t="str">
        <f>IF(VLOOKUP($A3365,Parts!$A:$AM,K$1,0)="X",AB$2,"")</f>
        <v/>
      </c>
      <c r="L3365" t="str">
        <f>IF(VLOOKUP($A3365,Parts!$A:$AM,L$1,0)="X",AC$2,"")</f>
        <v/>
      </c>
      <c r="M3365" t="str">
        <f>IF(VLOOKUP($A3365,Parts!$A:$AM,M$1,0)="X",AD$2,"")</f>
        <v/>
      </c>
      <c r="N3365" t="str">
        <f>IF(VLOOKUP($A3365,Parts!$A:$AM,N$1,0)="X",AE$2,"")</f>
        <v/>
      </c>
      <c r="O3365" t="str">
        <f>IF(VLOOKUP($A3365,Parts!$A:$AM,O$1,0)="X",AF$2,"")</f>
        <v/>
      </c>
      <c r="P3365" t="str">
        <f t="shared" si="53"/>
        <v/>
      </c>
    </row>
    <row r="3366" spans="1:16" x14ac:dyDescent="0.25">
      <c r="A3366" t="str">
        <f>Table15[[#This Row],[Name]]</f>
        <v>rn_thor_altair_dec</v>
      </c>
      <c r="B3366" t="str">
        <f>IF(VLOOKUP($A3366,Parts!$A:$AM,B$1,0)="X",S$2,"")</f>
        <v/>
      </c>
      <c r="C3366" t="str">
        <f>IF(VLOOKUP($A3366,Parts!$A:$AM,C$1,0)="X",T$2,"")</f>
        <v/>
      </c>
      <c r="D3366" t="str">
        <f>IF(VLOOKUP($A3366,Parts!$A:$AM,D$1,0)="X",U$2,"")</f>
        <v/>
      </c>
      <c r="E3366" t="str">
        <f>IF(VLOOKUP($A3366,Parts!$A:$AM,E$1,0)="X",V$2,"")</f>
        <v/>
      </c>
      <c r="F3366" t="str">
        <f>IF(VLOOKUP($A3366,Parts!$A:$AM,F$1,0)="X",W$2,"")</f>
        <v/>
      </c>
      <c r="G3366" t="str">
        <f>IF(VLOOKUP($A3366,Parts!$A:$AM,G$1,0)="X",X$2,"")</f>
        <v/>
      </c>
      <c r="H3366" t="str">
        <f>IF(VLOOKUP($A3366,Parts!$A:$AM,H$1,0)="X",Y$2,"")</f>
        <v/>
      </c>
      <c r="I3366" t="str">
        <f>IF(VLOOKUP($A3366,Parts!$A:$AM,I$1,0)="X",Z$2,"")</f>
        <v/>
      </c>
      <c r="J3366" t="str">
        <f>IF(VLOOKUP($A3366,Parts!$A:$AM,J$1,0)="X",AA$2,"")</f>
        <v/>
      </c>
      <c r="K3366" t="str">
        <f>IF(VLOOKUP($A3366,Parts!$A:$AM,K$1,0)="X",AB$2,"")</f>
        <v/>
      </c>
      <c r="L3366" t="str">
        <f>IF(VLOOKUP($A3366,Parts!$A:$AM,L$1,0)="X",AC$2,"")</f>
        <v/>
      </c>
      <c r="M3366" t="str">
        <f>IF(VLOOKUP($A3366,Parts!$A:$AM,M$1,0)="X",AD$2,"")</f>
        <v/>
      </c>
      <c r="N3366" t="str">
        <f>IF(VLOOKUP($A3366,Parts!$A:$AM,N$1,0)="X",AE$2,"")</f>
        <v/>
      </c>
      <c r="O3366" t="str">
        <f>IF(VLOOKUP($A3366,Parts!$A:$AM,O$1,0)="X",AF$2,"")</f>
        <v/>
      </c>
      <c r="P3366" t="str">
        <f t="shared" si="53"/>
        <v/>
      </c>
    </row>
    <row r="3367" spans="1:16" x14ac:dyDescent="0.25">
      <c r="A3367" t="str">
        <f>Table15[[#This Row],[Name]]</f>
        <v>rn_thor_altair_dec2</v>
      </c>
      <c r="B3367" t="str">
        <f>IF(VLOOKUP($A3367,Parts!$A:$AM,B$1,0)="X",S$2,"")</f>
        <v/>
      </c>
      <c r="C3367" t="str">
        <f>IF(VLOOKUP($A3367,Parts!$A:$AM,C$1,0)="X",T$2,"")</f>
        <v/>
      </c>
      <c r="D3367" t="str">
        <f>IF(VLOOKUP($A3367,Parts!$A:$AM,D$1,0)="X",U$2,"")</f>
        <v/>
      </c>
      <c r="E3367" t="str">
        <f>IF(VLOOKUP($A3367,Parts!$A:$AM,E$1,0)="X",V$2,"")</f>
        <v/>
      </c>
      <c r="F3367" t="str">
        <f>IF(VLOOKUP($A3367,Parts!$A:$AM,F$1,0)="X",W$2,"")</f>
        <v/>
      </c>
      <c r="G3367" t="str">
        <f>IF(VLOOKUP($A3367,Parts!$A:$AM,G$1,0)="X",X$2,"")</f>
        <v/>
      </c>
      <c r="H3367" t="str">
        <f>IF(VLOOKUP($A3367,Parts!$A:$AM,H$1,0)="X",Y$2,"")</f>
        <v/>
      </c>
      <c r="I3367" t="str">
        <f>IF(VLOOKUP($A3367,Parts!$A:$AM,I$1,0)="X",Z$2,"")</f>
        <v/>
      </c>
      <c r="J3367" t="str">
        <f>IF(VLOOKUP($A3367,Parts!$A:$AM,J$1,0)="X",AA$2,"")</f>
        <v/>
      </c>
      <c r="K3367" t="str">
        <f>IF(VLOOKUP($A3367,Parts!$A:$AM,K$1,0)="X",AB$2,"")</f>
        <v/>
      </c>
      <c r="L3367" t="str">
        <f>IF(VLOOKUP($A3367,Parts!$A:$AM,L$1,0)="X",AC$2,"")</f>
        <v/>
      </c>
      <c r="M3367" t="str">
        <f>IF(VLOOKUP($A3367,Parts!$A:$AM,M$1,0)="X",AD$2,"")</f>
        <v/>
      </c>
      <c r="N3367" t="str">
        <f>IF(VLOOKUP($A3367,Parts!$A:$AM,N$1,0)="X",AE$2,"")</f>
        <v/>
      </c>
      <c r="O3367" t="str">
        <f>IF(VLOOKUP($A3367,Parts!$A:$AM,O$1,0)="X",AF$2,"")</f>
        <v/>
      </c>
      <c r="P3367" t="str">
        <f t="shared" si="53"/>
        <v/>
      </c>
    </row>
    <row r="3368" spans="1:16" x14ac:dyDescent="0.25">
      <c r="A3368" t="str">
        <f>Table15[[#This Row],[Name]]</f>
        <v>rn_thor_fs_dec</v>
      </c>
      <c r="B3368" t="str">
        <f>IF(VLOOKUP($A3368,Parts!$A:$AM,B$1,0)="X",S$2,"")</f>
        <v/>
      </c>
      <c r="C3368" t="str">
        <f>IF(VLOOKUP($A3368,Parts!$A:$AM,C$1,0)="X",T$2,"")</f>
        <v/>
      </c>
      <c r="D3368" t="str">
        <f>IF(VLOOKUP($A3368,Parts!$A:$AM,D$1,0)="X",U$2,"")</f>
        <v/>
      </c>
      <c r="E3368" t="str">
        <f>IF(VLOOKUP($A3368,Parts!$A:$AM,E$1,0)="X",V$2,"")</f>
        <v/>
      </c>
      <c r="F3368" t="str">
        <f>IF(VLOOKUP($A3368,Parts!$A:$AM,F$1,0)="X",W$2,"")</f>
        <v/>
      </c>
      <c r="G3368" t="str">
        <f>IF(VLOOKUP($A3368,Parts!$A:$AM,G$1,0)="X",X$2,"")</f>
        <v/>
      </c>
      <c r="H3368" t="str">
        <f>IF(VLOOKUP($A3368,Parts!$A:$AM,H$1,0)="X",Y$2,"")</f>
        <v/>
      </c>
      <c r="I3368" t="str">
        <f>IF(VLOOKUP($A3368,Parts!$A:$AM,I$1,0)="X",Z$2,"")</f>
        <v/>
      </c>
      <c r="J3368" t="str">
        <f>IF(VLOOKUP($A3368,Parts!$A:$AM,J$1,0)="X",AA$2,"")</f>
        <v/>
      </c>
      <c r="K3368" t="str">
        <f>IF(VLOOKUP($A3368,Parts!$A:$AM,K$1,0)="X",AB$2,"")</f>
        <v/>
      </c>
      <c r="L3368" t="str">
        <f>IF(VLOOKUP($A3368,Parts!$A:$AM,L$1,0)="X",AC$2,"")</f>
        <v/>
      </c>
      <c r="M3368" t="str">
        <f>IF(VLOOKUP($A3368,Parts!$A:$AM,M$1,0)="X",AD$2,"")</f>
        <v/>
      </c>
      <c r="N3368" t="str">
        <f>IF(VLOOKUP($A3368,Parts!$A:$AM,N$1,0)="X",AE$2,"")</f>
        <v/>
      </c>
      <c r="O3368" t="str">
        <f>IF(VLOOKUP($A3368,Parts!$A:$AM,O$1,0)="X",AF$2,"")</f>
        <v/>
      </c>
      <c r="P3368" t="str">
        <f t="shared" si="53"/>
        <v/>
      </c>
    </row>
    <row r="3369" spans="1:16" x14ac:dyDescent="0.25">
      <c r="A3369" t="str">
        <f>Table15[[#This Row],[Name]]</f>
        <v>rn_thor_fs_dec3</v>
      </c>
      <c r="B3369" t="str">
        <f>IF(VLOOKUP($A3369,Parts!$A:$AM,B$1,0)="X",S$2,"")</f>
        <v/>
      </c>
      <c r="C3369" t="str">
        <f>IF(VLOOKUP($A3369,Parts!$A:$AM,C$1,0)="X",T$2,"")</f>
        <v/>
      </c>
      <c r="D3369" t="str">
        <f>IF(VLOOKUP($A3369,Parts!$A:$AM,D$1,0)="X",U$2,"")</f>
        <v/>
      </c>
      <c r="E3369" t="str">
        <f>IF(VLOOKUP($A3369,Parts!$A:$AM,E$1,0)="X",V$2,"")</f>
        <v/>
      </c>
      <c r="F3369" t="str">
        <f>IF(VLOOKUP($A3369,Parts!$A:$AM,F$1,0)="X",W$2,"")</f>
        <v/>
      </c>
      <c r="G3369" t="str">
        <f>IF(VLOOKUP($A3369,Parts!$A:$AM,G$1,0)="X",X$2,"")</f>
        <v/>
      </c>
      <c r="H3369" t="str">
        <f>IF(VLOOKUP($A3369,Parts!$A:$AM,H$1,0)="X",Y$2,"")</f>
        <v/>
      </c>
      <c r="I3369" t="str">
        <f>IF(VLOOKUP($A3369,Parts!$A:$AM,I$1,0)="X",Z$2,"")</f>
        <v/>
      </c>
      <c r="J3369" t="str">
        <f>IF(VLOOKUP($A3369,Parts!$A:$AM,J$1,0)="X",AA$2,"")</f>
        <v/>
      </c>
      <c r="K3369" t="str">
        <f>IF(VLOOKUP($A3369,Parts!$A:$AM,K$1,0)="X",AB$2,"")</f>
        <v/>
      </c>
      <c r="L3369" t="str">
        <f>IF(VLOOKUP($A3369,Parts!$A:$AM,L$1,0)="X",AC$2,"")</f>
        <v/>
      </c>
      <c r="M3369" t="str">
        <f>IF(VLOOKUP($A3369,Parts!$A:$AM,M$1,0)="X",AD$2,"")</f>
        <v/>
      </c>
      <c r="N3369" t="str">
        <f>IF(VLOOKUP($A3369,Parts!$A:$AM,N$1,0)="X",AE$2,"")</f>
        <v/>
      </c>
      <c r="O3369" t="str">
        <f>IF(VLOOKUP($A3369,Parts!$A:$AM,O$1,0)="X",AF$2,"")</f>
        <v/>
      </c>
      <c r="P3369" t="str">
        <f t="shared" si="53"/>
        <v/>
      </c>
    </row>
    <row r="3370" spans="1:16" x14ac:dyDescent="0.25">
      <c r="A3370" t="str">
        <f>Table15[[#This Row],[Name]]</f>
        <v>rn_thor_fs_dec2</v>
      </c>
      <c r="B3370" t="str">
        <f>IF(VLOOKUP($A3370,Parts!$A:$AM,B$1,0)="X",S$2,"")</f>
        <v/>
      </c>
      <c r="C3370" t="str">
        <f>IF(VLOOKUP($A3370,Parts!$A:$AM,C$1,0)="X",T$2,"")</f>
        <v/>
      </c>
      <c r="D3370" t="str">
        <f>IF(VLOOKUP($A3370,Parts!$A:$AM,D$1,0)="X",U$2,"")</f>
        <v/>
      </c>
      <c r="E3370" t="str">
        <f>IF(VLOOKUP($A3370,Parts!$A:$AM,E$1,0)="X",V$2,"")</f>
        <v/>
      </c>
      <c r="F3370" t="str">
        <f>IF(VLOOKUP($A3370,Parts!$A:$AM,F$1,0)="X",W$2,"")</f>
        <v/>
      </c>
      <c r="G3370" t="str">
        <f>IF(VLOOKUP($A3370,Parts!$A:$AM,G$1,0)="X",X$2,"")</f>
        <v/>
      </c>
      <c r="H3370" t="str">
        <f>IF(VLOOKUP($A3370,Parts!$A:$AM,H$1,0)="X",Y$2,"")</f>
        <v/>
      </c>
      <c r="I3370" t="str">
        <f>IF(VLOOKUP($A3370,Parts!$A:$AM,I$1,0)="X",Z$2,"")</f>
        <v/>
      </c>
      <c r="J3370" t="str">
        <f>IF(VLOOKUP($A3370,Parts!$A:$AM,J$1,0)="X",AA$2,"")</f>
        <v/>
      </c>
      <c r="K3370" t="str">
        <f>IF(VLOOKUP($A3370,Parts!$A:$AM,K$1,0)="X",AB$2,"")</f>
        <v/>
      </c>
      <c r="L3370" t="str">
        <f>IF(VLOOKUP($A3370,Parts!$A:$AM,L$1,0)="X",AC$2,"")</f>
        <v/>
      </c>
      <c r="M3370" t="str">
        <f>IF(VLOOKUP($A3370,Parts!$A:$AM,M$1,0)="X",AD$2,"")</f>
        <v/>
      </c>
      <c r="N3370" t="str">
        <f>IF(VLOOKUP($A3370,Parts!$A:$AM,N$1,0)="X",AE$2,"")</f>
        <v/>
      </c>
      <c r="O3370" t="str">
        <f>IF(VLOOKUP($A3370,Parts!$A:$AM,O$1,0)="X",AF$2,"")</f>
        <v/>
      </c>
      <c r="P3370" t="str">
        <f t="shared" si="53"/>
        <v/>
      </c>
    </row>
    <row r="3371" spans="1:16" x14ac:dyDescent="0.25">
      <c r="A3371" t="str">
        <f>Table15[[#This Row],[Name]]</f>
        <v>rn_thor_as_f1</v>
      </c>
      <c r="B3371" t="str">
        <f>IF(VLOOKUP($A3371,Parts!$A:$AM,B$1,0)="X",S$2,"")</f>
        <v/>
      </c>
      <c r="C3371" t="str">
        <f>IF(VLOOKUP($A3371,Parts!$A:$AM,C$1,0)="X",T$2,"")</f>
        <v/>
      </c>
      <c r="D3371" t="str">
        <f>IF(VLOOKUP($A3371,Parts!$A:$AM,D$1,0)="X",U$2,"")</f>
        <v/>
      </c>
      <c r="E3371" t="str">
        <f>IF(VLOOKUP($A3371,Parts!$A:$AM,E$1,0)="X",V$2,"")</f>
        <v/>
      </c>
      <c r="F3371" t="str">
        <f>IF(VLOOKUP($A3371,Parts!$A:$AM,F$1,0)="X",W$2,"")</f>
        <v/>
      </c>
      <c r="G3371" t="str">
        <f>IF(VLOOKUP($A3371,Parts!$A:$AM,G$1,0)="X",X$2,"")</f>
        <v/>
      </c>
      <c r="H3371" t="str">
        <f>IF(VLOOKUP($A3371,Parts!$A:$AM,H$1,0)="X",Y$2,"")</f>
        <v/>
      </c>
      <c r="I3371" t="str">
        <f>IF(VLOOKUP($A3371,Parts!$A:$AM,I$1,0)="X",Z$2,"")</f>
        <v/>
      </c>
      <c r="J3371" t="str">
        <f>IF(VLOOKUP($A3371,Parts!$A:$AM,J$1,0)="X",AA$2,"")</f>
        <v/>
      </c>
      <c r="K3371" t="str">
        <f>IF(VLOOKUP($A3371,Parts!$A:$AM,K$1,0)="X",AB$2,"")</f>
        <v/>
      </c>
      <c r="L3371" t="str">
        <f>IF(VLOOKUP($A3371,Parts!$A:$AM,L$1,0)="X",AC$2,"")</f>
        <v/>
      </c>
      <c r="M3371" t="str">
        <f>IF(VLOOKUP($A3371,Parts!$A:$AM,M$1,0)="X",AD$2,"")</f>
        <v/>
      </c>
      <c r="N3371" t="str">
        <f>IF(VLOOKUP($A3371,Parts!$A:$AM,N$1,0)="X",AE$2,"")</f>
        <v/>
      </c>
      <c r="O3371" t="str">
        <f>IF(VLOOKUP($A3371,Parts!$A:$AM,O$1,0)="X",AF$2,"")</f>
        <v/>
      </c>
      <c r="P3371" t="str">
        <f t="shared" si="53"/>
        <v/>
      </c>
    </row>
    <row r="3372" spans="1:16" x14ac:dyDescent="0.25">
      <c r="A3372" t="str">
        <f>Table15[[#This Row],[Name]]</f>
        <v>rn_thor_as_f2</v>
      </c>
      <c r="B3372" t="str">
        <f>IF(VLOOKUP($A3372,Parts!$A:$AM,B$1,0)="X",S$2,"")</f>
        <v/>
      </c>
      <c r="C3372" t="str">
        <f>IF(VLOOKUP($A3372,Parts!$A:$AM,C$1,0)="X",T$2,"")</f>
        <v/>
      </c>
      <c r="D3372" t="str">
        <f>IF(VLOOKUP($A3372,Parts!$A:$AM,D$1,0)="X",U$2,"")</f>
        <v/>
      </c>
      <c r="E3372" t="str">
        <f>IF(VLOOKUP($A3372,Parts!$A:$AM,E$1,0)="X",V$2,"")</f>
        <v/>
      </c>
      <c r="F3372" t="str">
        <f>IF(VLOOKUP($A3372,Parts!$A:$AM,F$1,0)="X",W$2,"")</f>
        <v/>
      </c>
      <c r="G3372" t="str">
        <f>IF(VLOOKUP($A3372,Parts!$A:$AM,G$1,0)="X",X$2,"")</f>
        <v/>
      </c>
      <c r="H3372" t="str">
        <f>IF(VLOOKUP($A3372,Parts!$A:$AM,H$1,0)="X",Y$2,"")</f>
        <v/>
      </c>
      <c r="I3372" t="str">
        <f>IF(VLOOKUP($A3372,Parts!$A:$AM,I$1,0)="X",Z$2,"")</f>
        <v/>
      </c>
      <c r="J3372" t="str">
        <f>IF(VLOOKUP($A3372,Parts!$A:$AM,J$1,0)="X",AA$2,"")</f>
        <v/>
      </c>
      <c r="K3372" t="str">
        <f>IF(VLOOKUP($A3372,Parts!$A:$AM,K$1,0)="X",AB$2,"")</f>
        <v/>
      </c>
      <c r="L3372" t="str">
        <f>IF(VLOOKUP($A3372,Parts!$A:$AM,L$1,0)="X",AC$2,"")</f>
        <v/>
      </c>
      <c r="M3372" t="str">
        <f>IF(VLOOKUP($A3372,Parts!$A:$AM,M$1,0)="X",AD$2,"")</f>
        <v/>
      </c>
      <c r="N3372" t="str">
        <f>IF(VLOOKUP($A3372,Parts!$A:$AM,N$1,0)="X",AE$2,"")</f>
        <v/>
      </c>
      <c r="O3372" t="str">
        <f>IF(VLOOKUP($A3372,Parts!$A:$AM,O$1,0)="X",AF$2,"")</f>
        <v/>
      </c>
      <c r="P3372" t="str">
        <f t="shared" si="53"/>
        <v/>
      </c>
    </row>
    <row r="3373" spans="1:16" x14ac:dyDescent="0.25">
      <c r="A3373" t="str">
        <f>Table15[[#This Row],[Name]]</f>
        <v>Thrustframe</v>
      </c>
      <c r="B3373" t="str">
        <f>IF(VLOOKUP($A3373,Parts!$A:$AM,B$1,0)="X",S$2,"")</f>
        <v/>
      </c>
      <c r="C3373" t="str">
        <f>IF(VLOOKUP($A3373,Parts!$A:$AM,C$1,0)="X",T$2,"")</f>
        <v/>
      </c>
      <c r="D3373" t="str">
        <f>IF(VLOOKUP($A3373,Parts!$A:$AM,D$1,0)="X",U$2,"")</f>
        <v/>
      </c>
      <c r="E3373" t="str">
        <f>IF(VLOOKUP($A3373,Parts!$A:$AM,E$1,0)="X",V$2,"")</f>
        <v/>
      </c>
      <c r="F3373" t="str">
        <f>IF(VLOOKUP($A3373,Parts!$A:$AM,F$1,0)="X",W$2,"")</f>
        <v/>
      </c>
      <c r="G3373" t="str">
        <f>IF(VLOOKUP($A3373,Parts!$A:$AM,G$1,0)="X",X$2,"")</f>
        <v/>
      </c>
      <c r="H3373" t="str">
        <f>IF(VLOOKUP($A3373,Parts!$A:$AM,H$1,0)="X",Y$2,"")</f>
        <v/>
      </c>
      <c r="I3373" t="str">
        <f>IF(VLOOKUP($A3373,Parts!$A:$AM,I$1,0)="X",Z$2,"")</f>
        <v/>
      </c>
      <c r="J3373" t="str">
        <f>IF(VLOOKUP($A3373,Parts!$A:$AM,J$1,0)="X",AA$2,"")</f>
        <v/>
      </c>
      <c r="K3373" t="str">
        <f>IF(VLOOKUP($A3373,Parts!$A:$AM,K$1,0)="X",AB$2,"")</f>
        <v/>
      </c>
      <c r="L3373" t="str">
        <f>IF(VLOOKUP($A3373,Parts!$A:$AM,L$1,0)="X",AC$2,"")</f>
        <v/>
      </c>
      <c r="M3373" t="str">
        <f>IF(VLOOKUP($A3373,Parts!$A:$AM,M$1,0)="X",AD$2,"")</f>
        <v/>
      </c>
      <c r="N3373" t="str">
        <f>IF(VLOOKUP($A3373,Parts!$A:$AM,N$1,0)="X",AE$2,"")</f>
        <v/>
      </c>
      <c r="O3373" t="str">
        <f>IF(VLOOKUP($A3373,Parts!$A:$AM,O$1,0)="X",AF$2,"")</f>
        <v/>
      </c>
      <c r="P3373" t="str">
        <f t="shared" si="53"/>
        <v/>
      </c>
    </row>
    <row r="3374" spans="1:16" x14ac:dyDescent="0.25">
      <c r="A3374" t="str">
        <f>Table15[[#This Row],[Name]]</f>
        <v>KzThrustPlate</v>
      </c>
      <c r="B3374" t="str">
        <f>IF(VLOOKUP($A3374,Parts!$A:$AM,B$1,0)="X",S$2,"")</f>
        <v/>
      </c>
      <c r="C3374" t="str">
        <f>IF(VLOOKUP($A3374,Parts!$A:$AM,C$1,0)="X",T$2,"")</f>
        <v/>
      </c>
      <c r="D3374" t="str">
        <f>IF(VLOOKUP($A3374,Parts!$A:$AM,D$1,0)="X",U$2,"")</f>
        <v/>
      </c>
      <c r="E3374" t="str">
        <f>IF(VLOOKUP($A3374,Parts!$A:$AM,E$1,0)="X",V$2,"")</f>
        <v/>
      </c>
      <c r="F3374" t="str">
        <f>IF(VLOOKUP($A3374,Parts!$A:$AM,F$1,0)="X",W$2,"")</f>
        <v/>
      </c>
      <c r="G3374" t="str">
        <f>IF(VLOOKUP($A3374,Parts!$A:$AM,G$1,0)="X",X$2,"")</f>
        <v/>
      </c>
      <c r="H3374" t="str">
        <f>IF(VLOOKUP($A3374,Parts!$A:$AM,H$1,0)="X",Y$2,"")</f>
        <v/>
      </c>
      <c r="I3374" t="str">
        <f>IF(VLOOKUP($A3374,Parts!$A:$AM,I$1,0)="X",Z$2,"")</f>
        <v/>
      </c>
      <c r="J3374" t="str">
        <f>IF(VLOOKUP($A3374,Parts!$A:$AM,J$1,0)="X",AA$2,"")</f>
        <v/>
      </c>
      <c r="K3374" t="str">
        <f>IF(VLOOKUP($A3374,Parts!$A:$AM,K$1,0)="X",AB$2,"")</f>
        <v/>
      </c>
      <c r="L3374" t="str">
        <f>IF(VLOOKUP($A3374,Parts!$A:$AM,L$1,0)="X",AC$2,"")</f>
        <v/>
      </c>
      <c r="M3374" t="str">
        <f>IF(VLOOKUP($A3374,Parts!$A:$AM,M$1,0)="X",AD$2,"")</f>
        <v/>
      </c>
      <c r="N3374" t="str">
        <f>IF(VLOOKUP($A3374,Parts!$A:$AM,N$1,0)="X",AE$2,"")</f>
        <v/>
      </c>
      <c r="O3374" t="str">
        <f>IF(VLOOKUP($A3374,Parts!$A:$AM,O$1,0)="X",AF$2,"")</f>
        <v/>
      </c>
      <c r="P3374" t="str">
        <f t="shared" si="53"/>
        <v/>
      </c>
    </row>
    <row r="3375" spans="1:16" x14ac:dyDescent="0.25">
      <c r="A3375" t="str">
        <f>Table15[[#This Row],[Name]]</f>
        <v>RLA_tiny_torque_radial</v>
      </c>
      <c r="B3375" t="str">
        <f>IF(VLOOKUP($A3375,Parts!$A:$AM,B$1,0)="X",S$2,"")</f>
        <v/>
      </c>
      <c r="C3375" t="str">
        <f>IF(VLOOKUP($A3375,Parts!$A:$AM,C$1,0)="X",T$2,"")</f>
        <v/>
      </c>
      <c r="D3375" t="str">
        <f>IF(VLOOKUP($A3375,Parts!$A:$AM,D$1,0)="X",U$2,"")</f>
        <v/>
      </c>
      <c r="E3375" t="str">
        <f>IF(VLOOKUP($A3375,Parts!$A:$AM,E$1,0)="X",V$2,"")</f>
        <v/>
      </c>
      <c r="F3375" t="str">
        <f>IF(VLOOKUP($A3375,Parts!$A:$AM,F$1,0)="X",W$2,"")</f>
        <v/>
      </c>
      <c r="G3375" t="str">
        <f>IF(VLOOKUP($A3375,Parts!$A:$AM,G$1,0)="X",X$2,"")</f>
        <v/>
      </c>
      <c r="H3375" t="str">
        <f>IF(VLOOKUP($A3375,Parts!$A:$AM,H$1,0)="X",Y$2,"")</f>
        <v/>
      </c>
      <c r="I3375" t="str">
        <f>IF(VLOOKUP($A3375,Parts!$A:$AM,I$1,0)="X",Z$2,"")</f>
        <v/>
      </c>
      <c r="J3375" t="str">
        <f>IF(VLOOKUP($A3375,Parts!$A:$AM,J$1,0)="X",AA$2,"")</f>
        <v/>
      </c>
      <c r="K3375" t="str">
        <f>IF(VLOOKUP($A3375,Parts!$A:$AM,K$1,0)="X",AB$2,"")</f>
        <v/>
      </c>
      <c r="L3375" t="str">
        <f>IF(VLOOKUP($A3375,Parts!$A:$AM,L$1,0)="X",AC$2,"")</f>
        <v/>
      </c>
      <c r="M3375" t="str">
        <f>IF(VLOOKUP($A3375,Parts!$A:$AM,M$1,0)="X",AD$2,"")</f>
        <v/>
      </c>
      <c r="N3375" t="str">
        <f>IF(VLOOKUP($A3375,Parts!$A:$AM,N$1,0)="X",AE$2,"")</f>
        <v/>
      </c>
      <c r="O3375" t="str">
        <f>IF(VLOOKUP($A3375,Parts!$A:$AM,O$1,0)="X",AF$2,"")</f>
        <v/>
      </c>
      <c r="P3375" t="str">
        <f t="shared" si="53"/>
        <v/>
      </c>
    </row>
    <row r="3376" spans="1:16" x14ac:dyDescent="0.25">
      <c r="A3376" t="str">
        <f>Table15[[#This Row],[Name]]</f>
        <v>TinyTim</v>
      </c>
      <c r="B3376" t="str">
        <f>IF(VLOOKUP($A3376,Parts!$A:$AM,B$1,0)="X",S$2,"")</f>
        <v/>
      </c>
      <c r="C3376" t="str">
        <f>IF(VLOOKUP($A3376,Parts!$A:$AM,C$1,0)="X",T$2,"")</f>
        <v/>
      </c>
      <c r="D3376" t="str">
        <f>IF(VLOOKUP($A3376,Parts!$A:$AM,D$1,0)="X",U$2,"")</f>
        <v/>
      </c>
      <c r="E3376" t="str">
        <f>IF(VLOOKUP($A3376,Parts!$A:$AM,E$1,0)="X",V$2,"")</f>
        <v/>
      </c>
      <c r="F3376" t="str">
        <f>IF(VLOOKUP($A3376,Parts!$A:$AM,F$1,0)="X",W$2,"")</f>
        <v/>
      </c>
      <c r="G3376" t="str">
        <f>IF(VLOOKUP($A3376,Parts!$A:$AM,G$1,0)="X",X$2,"")</f>
        <v xml:space="preserve">    MODULE
    { name = ModuleTagEngineSolid }
</v>
      </c>
      <c r="H3376" t="str">
        <f>IF(VLOOKUP($A3376,Parts!$A:$AM,H$1,0)="X",Y$2,"")</f>
        <v/>
      </c>
      <c r="I3376" t="str">
        <f>IF(VLOOKUP($A3376,Parts!$A:$AM,I$1,0)="X",Z$2,"")</f>
        <v/>
      </c>
      <c r="J3376" t="str">
        <f>IF(VLOOKUP($A3376,Parts!$A:$AM,J$1,0)="X",AA$2,"")</f>
        <v/>
      </c>
      <c r="K3376" t="str">
        <f>IF(VLOOKUP($A3376,Parts!$A:$AM,K$1,0)="X",AB$2,"")</f>
        <v/>
      </c>
      <c r="L3376" t="str">
        <f>IF(VLOOKUP($A3376,Parts!$A:$AM,L$1,0)="X",AC$2,"")</f>
        <v/>
      </c>
      <c r="M3376" t="str">
        <f>IF(VLOOKUP($A3376,Parts!$A:$AM,M$1,0)="X",AD$2,"")</f>
        <v/>
      </c>
      <c r="N3376" t="str">
        <f>IF(VLOOKUP($A3376,Parts!$A:$AM,N$1,0)="X",AE$2,"")</f>
        <v/>
      </c>
      <c r="O3376" t="str">
        <f>IF(VLOOKUP($A3376,Parts!$A:$AM,O$1,0)="X",AF$2,"")</f>
        <v/>
      </c>
      <c r="P3376" t="str">
        <f t="shared" si="53"/>
        <v xml:space="preserve">    MODULE
    { name = ModuleTagEngineSolid }
</v>
      </c>
    </row>
    <row r="3377" spans="1:16" x14ac:dyDescent="0.25">
      <c r="A3377" t="str">
        <f>Table15[[#This Row],[Name]]</f>
        <v>tiros-1</v>
      </c>
      <c r="B3377" t="str">
        <f>IF(VLOOKUP($A3377,Parts!$A:$AM,B$1,0)="X",S$2,"")</f>
        <v xml:space="preserve">    MODULE
    { name = ModuleTagAvionics }
</v>
      </c>
      <c r="C3377" t="str">
        <f>IF(VLOOKUP($A3377,Parts!$A:$AM,C$1,0)="X",T$2,"")</f>
        <v/>
      </c>
      <c r="D3377" t="str">
        <f>IF(VLOOKUP($A3377,Parts!$A:$AM,D$1,0)="X",U$2,"")</f>
        <v/>
      </c>
      <c r="E3377" t="str">
        <f>IF(VLOOKUP($A3377,Parts!$A:$AM,E$1,0)="X",V$2,"")</f>
        <v/>
      </c>
      <c r="F3377" t="str">
        <f>IF(VLOOKUP($A3377,Parts!$A:$AM,F$1,0)="X",W$2,"")</f>
        <v/>
      </c>
      <c r="G3377" t="str">
        <f>IF(VLOOKUP($A3377,Parts!$A:$AM,G$1,0)="X",X$2,"")</f>
        <v/>
      </c>
      <c r="H3377" t="str">
        <f>IF(VLOOKUP($A3377,Parts!$A:$AM,H$1,0)="X",Y$2,"")</f>
        <v/>
      </c>
      <c r="I3377" t="str">
        <f>IF(VLOOKUP($A3377,Parts!$A:$AM,I$1,0)="X",Z$2,"")</f>
        <v/>
      </c>
      <c r="J3377" t="str">
        <f>IF(VLOOKUP($A3377,Parts!$A:$AM,J$1,0)="X",AA$2,"")</f>
        <v/>
      </c>
      <c r="K3377" t="str">
        <f>IF(VLOOKUP($A3377,Parts!$A:$AM,K$1,0)="X",AB$2,"")</f>
        <v/>
      </c>
      <c r="L3377" t="str">
        <f>IF(VLOOKUP($A3377,Parts!$A:$AM,L$1,0)="X",AC$2,"")</f>
        <v/>
      </c>
      <c r="M3377" t="str">
        <f>IF(VLOOKUP($A3377,Parts!$A:$AM,M$1,0)="X",AD$2,"")</f>
        <v/>
      </c>
      <c r="N3377" t="str">
        <f>IF(VLOOKUP($A3377,Parts!$A:$AM,N$1,0)="X",AE$2,"")</f>
        <v/>
      </c>
      <c r="O3377" t="str">
        <f>IF(VLOOKUP($A3377,Parts!$A:$AM,O$1,0)="X",AF$2,"")</f>
        <v/>
      </c>
      <c r="P3377" t="str">
        <f t="shared" si="53"/>
        <v xml:space="preserve">    MODULE
    { name = ModuleTagAvionics }
</v>
      </c>
    </row>
    <row r="3378" spans="1:16" x14ac:dyDescent="0.25">
      <c r="A3378" t="str">
        <f>Table15[[#This Row],[Name]]</f>
        <v>FASAGeminiLFTTitan1</v>
      </c>
      <c r="B3378" t="str">
        <f>IF(VLOOKUP($A3378,Parts!$A:$AM,B$1,0)="X",S$2,"")</f>
        <v/>
      </c>
      <c r="C3378" t="str">
        <f>IF(VLOOKUP($A3378,Parts!$A:$AM,C$1,0)="X",T$2,"")</f>
        <v/>
      </c>
      <c r="D3378" t="str">
        <f>IF(VLOOKUP($A3378,Parts!$A:$AM,D$1,0)="X",U$2,"")</f>
        <v/>
      </c>
      <c r="E3378" t="str">
        <f>IF(VLOOKUP($A3378,Parts!$A:$AM,E$1,0)="X",V$2,"")</f>
        <v/>
      </c>
      <c r="F3378" t="str">
        <f>IF(VLOOKUP($A3378,Parts!$A:$AM,F$1,0)="X",W$2,"")</f>
        <v/>
      </c>
      <c r="G3378" t="str">
        <f>IF(VLOOKUP($A3378,Parts!$A:$AM,G$1,0)="X",X$2,"")</f>
        <v/>
      </c>
      <c r="H3378" t="str">
        <f>IF(VLOOKUP($A3378,Parts!$A:$AM,H$1,0)="X",Y$2,"")</f>
        <v/>
      </c>
      <c r="I3378" t="str">
        <f>IF(VLOOKUP($A3378,Parts!$A:$AM,I$1,0)="X",Z$2,"")</f>
        <v/>
      </c>
      <c r="J3378" t="str">
        <f>IF(VLOOKUP($A3378,Parts!$A:$AM,J$1,0)="X",AA$2,"")</f>
        <v/>
      </c>
      <c r="K3378" t="str">
        <f>IF(VLOOKUP($A3378,Parts!$A:$AM,K$1,0)="X",AB$2,"")</f>
        <v/>
      </c>
      <c r="L3378" t="str">
        <f>IF(VLOOKUP($A3378,Parts!$A:$AM,L$1,0)="X",AC$2,"")</f>
        <v/>
      </c>
      <c r="M3378" t="str">
        <f>IF(VLOOKUP($A3378,Parts!$A:$AM,M$1,0)="X",AD$2,"")</f>
        <v/>
      </c>
      <c r="N3378" t="str">
        <f>IF(VLOOKUP($A3378,Parts!$A:$AM,N$1,0)="X",AE$2,"")</f>
        <v/>
      </c>
      <c r="O3378" t="str">
        <f>IF(VLOOKUP($A3378,Parts!$A:$AM,O$1,0)="X",AF$2,"")</f>
        <v/>
      </c>
      <c r="P3378" t="str">
        <f t="shared" si="53"/>
        <v/>
      </c>
    </row>
    <row r="3379" spans="1:16" x14ac:dyDescent="0.25">
      <c r="A3379" t="str">
        <f>Table15[[#This Row],[Name]]</f>
        <v>FASAGeminiLFTLongIF</v>
      </c>
      <c r="B3379" t="str">
        <f>IF(VLOOKUP($A3379,Parts!$A:$AM,B$1,0)="X",S$2,"")</f>
        <v/>
      </c>
      <c r="C3379" t="str">
        <f>IF(VLOOKUP($A3379,Parts!$A:$AM,C$1,0)="X",T$2,"")</f>
        <v/>
      </c>
      <c r="D3379" t="str">
        <f>IF(VLOOKUP($A3379,Parts!$A:$AM,D$1,0)="X",U$2,"")</f>
        <v/>
      </c>
      <c r="E3379" t="str">
        <f>IF(VLOOKUP($A3379,Parts!$A:$AM,E$1,0)="X",V$2,"")</f>
        <v/>
      </c>
      <c r="F3379" t="str">
        <f>IF(VLOOKUP($A3379,Parts!$A:$AM,F$1,0)="X",W$2,"")</f>
        <v/>
      </c>
      <c r="G3379" t="str">
        <f>IF(VLOOKUP($A3379,Parts!$A:$AM,G$1,0)="X",X$2,"")</f>
        <v/>
      </c>
      <c r="H3379" t="str">
        <f>IF(VLOOKUP($A3379,Parts!$A:$AM,H$1,0)="X",Y$2,"")</f>
        <v/>
      </c>
      <c r="I3379" t="str">
        <f>IF(VLOOKUP($A3379,Parts!$A:$AM,I$1,0)="X",Z$2,"")</f>
        <v/>
      </c>
      <c r="J3379" t="str">
        <f>IF(VLOOKUP($A3379,Parts!$A:$AM,J$1,0)="X",AA$2,"")</f>
        <v/>
      </c>
      <c r="K3379" t="str">
        <f>IF(VLOOKUP($A3379,Parts!$A:$AM,K$1,0)="X",AB$2,"")</f>
        <v/>
      </c>
      <c r="L3379" t="str">
        <f>IF(VLOOKUP($A3379,Parts!$A:$AM,L$1,0)="X",AC$2,"")</f>
        <v/>
      </c>
      <c r="M3379" t="str">
        <f>IF(VLOOKUP($A3379,Parts!$A:$AM,M$1,0)="X",AD$2,"")</f>
        <v/>
      </c>
      <c r="N3379" t="str">
        <f>IF(VLOOKUP($A3379,Parts!$A:$AM,N$1,0)="X",AE$2,"")</f>
        <v/>
      </c>
      <c r="O3379" t="str">
        <f>IF(VLOOKUP($A3379,Parts!$A:$AM,O$1,0)="X",AF$2,"")</f>
        <v/>
      </c>
      <c r="P3379" t="str">
        <f t="shared" si="53"/>
        <v/>
      </c>
    </row>
    <row r="3380" spans="1:16" x14ac:dyDescent="0.25">
      <c r="A3380" t="str">
        <f>Table15[[#This Row],[Name]]</f>
        <v>FASAGeminiLFTLonger</v>
      </c>
      <c r="B3380" t="str">
        <f>IF(VLOOKUP($A3380,Parts!$A:$AM,B$1,0)="X",S$2,"")</f>
        <v/>
      </c>
      <c r="C3380" t="str">
        <f>IF(VLOOKUP($A3380,Parts!$A:$AM,C$1,0)="X",T$2,"")</f>
        <v/>
      </c>
      <c r="D3380" t="str">
        <f>IF(VLOOKUP($A3380,Parts!$A:$AM,D$1,0)="X",U$2,"")</f>
        <v/>
      </c>
      <c r="E3380" t="str">
        <f>IF(VLOOKUP($A3380,Parts!$A:$AM,E$1,0)="X",V$2,"")</f>
        <v/>
      </c>
      <c r="F3380" t="str">
        <f>IF(VLOOKUP($A3380,Parts!$A:$AM,F$1,0)="X",W$2,"")</f>
        <v/>
      </c>
      <c r="G3380" t="str">
        <f>IF(VLOOKUP($A3380,Parts!$A:$AM,G$1,0)="X",X$2,"")</f>
        <v/>
      </c>
      <c r="H3380" t="str">
        <f>IF(VLOOKUP($A3380,Parts!$A:$AM,H$1,0)="X",Y$2,"")</f>
        <v/>
      </c>
      <c r="I3380" t="str">
        <f>IF(VLOOKUP($A3380,Parts!$A:$AM,I$1,0)="X",Z$2,"")</f>
        <v/>
      </c>
      <c r="J3380" t="str">
        <f>IF(VLOOKUP($A3380,Parts!$A:$AM,J$1,0)="X",AA$2,"")</f>
        <v/>
      </c>
      <c r="K3380" t="str">
        <f>IF(VLOOKUP($A3380,Parts!$A:$AM,K$1,0)="X",AB$2,"")</f>
        <v/>
      </c>
      <c r="L3380" t="str">
        <f>IF(VLOOKUP($A3380,Parts!$A:$AM,L$1,0)="X",AC$2,"")</f>
        <v/>
      </c>
      <c r="M3380" t="str">
        <f>IF(VLOOKUP($A3380,Parts!$A:$AM,M$1,0)="X",AD$2,"")</f>
        <v/>
      </c>
      <c r="N3380" t="str">
        <f>IF(VLOOKUP($A3380,Parts!$A:$AM,N$1,0)="X",AE$2,"")</f>
        <v/>
      </c>
      <c r="O3380" t="str">
        <f>IF(VLOOKUP($A3380,Parts!$A:$AM,O$1,0)="X",AF$2,"")</f>
        <v/>
      </c>
      <c r="P3380" t="str">
        <f t="shared" si="53"/>
        <v/>
      </c>
    </row>
    <row r="3381" spans="1:16" x14ac:dyDescent="0.25">
      <c r="A3381" t="str">
        <f>Table15[[#This Row],[Name]]</f>
        <v>FASAGeminiDecDark25_Titan3m</v>
      </c>
      <c r="B3381" t="str">
        <f>IF(VLOOKUP($A3381,Parts!$A:$AM,B$1,0)="X",S$2,"")</f>
        <v/>
      </c>
      <c r="C3381" t="str">
        <f>IF(VLOOKUP($A3381,Parts!$A:$AM,C$1,0)="X",T$2,"")</f>
        <v/>
      </c>
      <c r="D3381" t="str">
        <f>IF(VLOOKUP($A3381,Parts!$A:$AM,D$1,0)="X",U$2,"")</f>
        <v/>
      </c>
      <c r="E3381" t="str">
        <f>IF(VLOOKUP($A3381,Parts!$A:$AM,E$1,0)="X",V$2,"")</f>
        <v/>
      </c>
      <c r="F3381" t="str">
        <f>IF(VLOOKUP($A3381,Parts!$A:$AM,F$1,0)="X",W$2,"")</f>
        <v/>
      </c>
      <c r="G3381" t="str">
        <f>IF(VLOOKUP($A3381,Parts!$A:$AM,G$1,0)="X",X$2,"")</f>
        <v/>
      </c>
      <c r="H3381" t="str">
        <f>IF(VLOOKUP($A3381,Parts!$A:$AM,H$1,0)="X",Y$2,"")</f>
        <v/>
      </c>
      <c r="I3381" t="str">
        <f>IF(VLOOKUP($A3381,Parts!$A:$AM,I$1,0)="X",Z$2,"")</f>
        <v/>
      </c>
      <c r="J3381" t="str">
        <f>IF(VLOOKUP($A3381,Parts!$A:$AM,J$1,0)="X",AA$2,"")</f>
        <v/>
      </c>
      <c r="K3381" t="str">
        <f>IF(VLOOKUP($A3381,Parts!$A:$AM,K$1,0)="X",AB$2,"")</f>
        <v/>
      </c>
      <c r="L3381" t="str">
        <f>IF(VLOOKUP($A3381,Parts!$A:$AM,L$1,0)="X",AC$2,"")</f>
        <v/>
      </c>
      <c r="M3381" t="str">
        <f>IF(VLOOKUP($A3381,Parts!$A:$AM,M$1,0)="X",AD$2,"")</f>
        <v/>
      </c>
      <c r="N3381" t="str">
        <f>IF(VLOOKUP($A3381,Parts!$A:$AM,N$1,0)="X",AE$2,"")</f>
        <v xml:space="preserve">    MODULE
    { name = ModuleTagDecoupler }
</v>
      </c>
      <c r="O3381" t="str">
        <f>IF(VLOOKUP($A3381,Parts!$A:$AM,O$1,0)="X",AF$2,"")</f>
        <v/>
      </c>
      <c r="P3381" t="str">
        <f t="shared" si="53"/>
        <v xml:space="preserve">    MODULE
    { name = ModuleTagDecoupler }
</v>
      </c>
    </row>
    <row r="3382" spans="1:16" x14ac:dyDescent="0.25">
      <c r="A3382" t="str">
        <f>Table15[[#This Row],[Name]]</f>
        <v>TitanIUpper</v>
      </c>
      <c r="B3382" t="str">
        <f>IF(VLOOKUP($A3382,Parts!$A:$AM,B$1,0)="X",S$2,"")</f>
        <v/>
      </c>
      <c r="C3382" t="str">
        <f>IF(VLOOKUP($A3382,Parts!$A:$AM,C$1,0)="X",T$2,"")</f>
        <v/>
      </c>
      <c r="D3382" t="str">
        <f>IF(VLOOKUP($A3382,Parts!$A:$AM,D$1,0)="X",U$2,"")</f>
        <v/>
      </c>
      <c r="E3382" t="str">
        <f>IF(VLOOKUP($A3382,Parts!$A:$AM,E$1,0)="X",V$2,"")</f>
        <v/>
      </c>
      <c r="F3382" t="str">
        <f>IF(VLOOKUP($A3382,Parts!$A:$AM,F$1,0)="X",W$2,"")</f>
        <v/>
      </c>
      <c r="G3382" t="str">
        <f>IF(VLOOKUP($A3382,Parts!$A:$AM,G$1,0)="X",X$2,"")</f>
        <v/>
      </c>
      <c r="H3382" t="str">
        <f>IF(VLOOKUP($A3382,Parts!$A:$AM,H$1,0)="X",Y$2,"")</f>
        <v/>
      </c>
      <c r="I3382" t="str">
        <f>IF(VLOOKUP($A3382,Parts!$A:$AM,I$1,0)="X",Z$2,"")</f>
        <v/>
      </c>
      <c r="J3382" t="str">
        <f>IF(VLOOKUP($A3382,Parts!$A:$AM,J$1,0)="X",AA$2,"")</f>
        <v/>
      </c>
      <c r="K3382" t="str">
        <f>IF(VLOOKUP($A3382,Parts!$A:$AM,K$1,0)="X",AB$2,"")</f>
        <v/>
      </c>
      <c r="L3382" t="str">
        <f>IF(VLOOKUP($A3382,Parts!$A:$AM,L$1,0)="X",AC$2,"")</f>
        <v/>
      </c>
      <c r="M3382" t="str">
        <f>IF(VLOOKUP($A3382,Parts!$A:$AM,M$1,0)="X",AD$2,"")</f>
        <v/>
      </c>
      <c r="N3382" t="str">
        <f>IF(VLOOKUP($A3382,Parts!$A:$AM,N$1,0)="X",AE$2,"")</f>
        <v/>
      </c>
      <c r="O3382" t="str">
        <f>IF(VLOOKUP($A3382,Parts!$A:$AM,O$1,0)="X",AF$2,"")</f>
        <v/>
      </c>
      <c r="P3382" t="str">
        <f t="shared" si="53"/>
        <v/>
      </c>
    </row>
    <row r="3383" spans="1:16" x14ac:dyDescent="0.25">
      <c r="A3383" t="str">
        <f>Table15[[#This Row],[Name]]</f>
        <v>FASAGeminiROTitanIIGLVUpper</v>
      </c>
      <c r="B3383" t="str">
        <f>IF(VLOOKUP($A3383,Parts!$A:$AM,B$1,0)="X",S$2,"")</f>
        <v/>
      </c>
      <c r="C3383" t="str">
        <f>IF(VLOOKUP($A3383,Parts!$A:$AM,C$1,0)="X",T$2,"")</f>
        <v/>
      </c>
      <c r="D3383" t="str">
        <f>IF(VLOOKUP($A3383,Parts!$A:$AM,D$1,0)="X",U$2,"")</f>
        <v/>
      </c>
      <c r="E3383" t="str">
        <f>IF(VLOOKUP($A3383,Parts!$A:$AM,E$1,0)="X",V$2,"")</f>
        <v/>
      </c>
      <c r="F3383" t="str">
        <f>IF(VLOOKUP($A3383,Parts!$A:$AM,F$1,0)="X",W$2,"")</f>
        <v/>
      </c>
      <c r="G3383" t="str">
        <f>IF(VLOOKUP($A3383,Parts!$A:$AM,G$1,0)="X",X$2,"")</f>
        <v/>
      </c>
      <c r="H3383" t="str">
        <f>IF(VLOOKUP($A3383,Parts!$A:$AM,H$1,0)="X",Y$2,"")</f>
        <v/>
      </c>
      <c r="I3383" t="str">
        <f>IF(VLOOKUP($A3383,Parts!$A:$AM,I$1,0)="X",Z$2,"")</f>
        <v/>
      </c>
      <c r="J3383" t="str">
        <f>IF(VLOOKUP($A3383,Parts!$A:$AM,J$1,0)="X",AA$2,"")</f>
        <v/>
      </c>
      <c r="K3383" t="str">
        <f>IF(VLOOKUP($A3383,Parts!$A:$AM,K$1,0)="X",AB$2,"")</f>
        <v/>
      </c>
      <c r="L3383" t="str">
        <f>IF(VLOOKUP($A3383,Parts!$A:$AM,L$1,0)="X",AC$2,"")</f>
        <v/>
      </c>
      <c r="M3383" t="str">
        <f>IF(VLOOKUP($A3383,Parts!$A:$AM,M$1,0)="X",AD$2,"")</f>
        <v/>
      </c>
      <c r="N3383" t="str">
        <f>IF(VLOOKUP($A3383,Parts!$A:$AM,N$1,0)="X",AE$2,"")</f>
        <v/>
      </c>
      <c r="O3383" t="str">
        <f>IF(VLOOKUP($A3383,Parts!$A:$AM,O$1,0)="X",AF$2,"")</f>
        <v/>
      </c>
      <c r="P3383" t="str">
        <f t="shared" si="53"/>
        <v/>
      </c>
    </row>
    <row r="3384" spans="1:16" x14ac:dyDescent="0.25">
      <c r="A3384" t="str">
        <f>Table15[[#This Row],[Name]]</f>
        <v>FASAICBMProbe</v>
      </c>
      <c r="B3384" t="str">
        <f>IF(VLOOKUP($A3384,Parts!$A:$AM,B$1,0)="X",S$2,"")</f>
        <v xml:space="preserve">    MODULE
    { name = ModuleTagAvionics }
</v>
      </c>
      <c r="C3384" t="str">
        <f>IF(VLOOKUP($A3384,Parts!$A:$AM,C$1,0)="X",T$2,"")</f>
        <v/>
      </c>
      <c r="D3384" t="str">
        <f>IF(VLOOKUP($A3384,Parts!$A:$AM,D$1,0)="X",U$2,"")</f>
        <v/>
      </c>
      <c r="E3384" t="str">
        <f>IF(VLOOKUP($A3384,Parts!$A:$AM,E$1,0)="X",V$2,"")</f>
        <v/>
      </c>
      <c r="F3384" t="str">
        <f>IF(VLOOKUP($A3384,Parts!$A:$AM,F$1,0)="X",W$2,"")</f>
        <v/>
      </c>
      <c r="G3384" t="str">
        <f>IF(VLOOKUP($A3384,Parts!$A:$AM,G$1,0)="X",X$2,"")</f>
        <v/>
      </c>
      <c r="H3384" t="str">
        <f>IF(VLOOKUP($A3384,Parts!$A:$AM,H$1,0)="X",Y$2,"")</f>
        <v/>
      </c>
      <c r="I3384" t="str">
        <f>IF(VLOOKUP($A3384,Parts!$A:$AM,I$1,0)="X",Z$2,"")</f>
        <v/>
      </c>
      <c r="J3384" t="str">
        <f>IF(VLOOKUP($A3384,Parts!$A:$AM,J$1,0)="X",AA$2,"")</f>
        <v/>
      </c>
      <c r="K3384" t="str">
        <f>IF(VLOOKUP($A3384,Parts!$A:$AM,K$1,0)="X",AB$2,"")</f>
        <v/>
      </c>
      <c r="L3384" t="str">
        <f>IF(VLOOKUP($A3384,Parts!$A:$AM,L$1,0)="X",AC$2,"")</f>
        <v/>
      </c>
      <c r="M3384" t="str">
        <f>IF(VLOOKUP($A3384,Parts!$A:$AM,M$1,0)="X",AD$2,"")</f>
        <v/>
      </c>
      <c r="N3384" t="str">
        <f>IF(VLOOKUP($A3384,Parts!$A:$AM,N$1,0)="X",AE$2,"")</f>
        <v/>
      </c>
      <c r="O3384" t="str">
        <f>IF(VLOOKUP($A3384,Parts!$A:$AM,O$1,0)="X",AF$2,"")</f>
        <v/>
      </c>
      <c r="P3384" t="str">
        <f t="shared" si="53"/>
        <v xml:space="preserve">    MODULE
    { name = ModuleTagAvionics }
</v>
      </c>
    </row>
    <row r="3385" spans="1:16" x14ac:dyDescent="0.25">
      <c r="A3385" t="str">
        <f>Table15[[#This Row],[Name]]</f>
        <v>FASAICBMSAS</v>
      </c>
      <c r="B3385" t="str">
        <f>IF(VLOOKUP($A3385,Parts!$A:$AM,B$1,0)="X",S$2,"")</f>
        <v/>
      </c>
      <c r="C3385" t="str">
        <f>IF(VLOOKUP($A3385,Parts!$A:$AM,C$1,0)="X",T$2,"")</f>
        <v/>
      </c>
      <c r="D3385" t="str">
        <f>IF(VLOOKUP($A3385,Parts!$A:$AM,D$1,0)="X",U$2,"")</f>
        <v/>
      </c>
      <c r="E3385" t="str">
        <f>IF(VLOOKUP($A3385,Parts!$A:$AM,E$1,0)="X",V$2,"")</f>
        <v/>
      </c>
      <c r="F3385" t="str">
        <f>IF(VLOOKUP($A3385,Parts!$A:$AM,F$1,0)="X",W$2,"")</f>
        <v/>
      </c>
      <c r="G3385" t="str">
        <f>IF(VLOOKUP($A3385,Parts!$A:$AM,G$1,0)="X",X$2,"")</f>
        <v/>
      </c>
      <c r="H3385" t="str">
        <f>IF(VLOOKUP($A3385,Parts!$A:$AM,H$1,0)="X",Y$2,"")</f>
        <v/>
      </c>
      <c r="I3385" t="str">
        <f>IF(VLOOKUP($A3385,Parts!$A:$AM,I$1,0)="X",Z$2,"")</f>
        <v/>
      </c>
      <c r="J3385" t="str">
        <f>IF(VLOOKUP($A3385,Parts!$A:$AM,J$1,0)="X",AA$2,"")</f>
        <v/>
      </c>
      <c r="K3385" t="str">
        <f>IF(VLOOKUP($A3385,Parts!$A:$AM,K$1,0)="X",AB$2,"")</f>
        <v/>
      </c>
      <c r="L3385" t="str">
        <f>IF(VLOOKUP($A3385,Parts!$A:$AM,L$1,0)="X",AC$2,"")</f>
        <v xml:space="preserve">    MODULE
    { name = ModuleTagReentry }
</v>
      </c>
      <c r="M3385" t="str">
        <f>IF(VLOOKUP($A3385,Parts!$A:$AM,M$1,0)="X",AD$2,"")</f>
        <v/>
      </c>
      <c r="N3385" t="str">
        <f>IF(VLOOKUP($A3385,Parts!$A:$AM,N$1,0)="X",AE$2,"")</f>
        <v/>
      </c>
      <c r="O3385" t="str">
        <f>IF(VLOOKUP($A3385,Parts!$A:$AM,O$1,0)="X",AF$2,"")</f>
        <v/>
      </c>
      <c r="P3385" t="str">
        <f t="shared" si="53"/>
        <v xml:space="preserve">    MODULE
    { name = ModuleTagReentry }
</v>
      </c>
    </row>
    <row r="3386" spans="1:16" x14ac:dyDescent="0.25">
      <c r="A3386" t="str">
        <f>Table15[[#This Row],[Name]]</f>
        <v>FASAGeminiLFTLong</v>
      </c>
      <c r="B3386" t="str">
        <f>IF(VLOOKUP($A3386,Parts!$A:$AM,B$1,0)="X",S$2,"")</f>
        <v/>
      </c>
      <c r="C3386" t="str">
        <f>IF(VLOOKUP($A3386,Parts!$A:$AM,C$1,0)="X",T$2,"")</f>
        <v/>
      </c>
      <c r="D3386" t="str">
        <f>IF(VLOOKUP($A3386,Parts!$A:$AM,D$1,0)="X",U$2,"")</f>
        <v/>
      </c>
      <c r="E3386" t="str">
        <f>IF(VLOOKUP($A3386,Parts!$A:$AM,E$1,0)="X",V$2,"")</f>
        <v/>
      </c>
      <c r="F3386" t="str">
        <f>IF(VLOOKUP($A3386,Parts!$A:$AM,F$1,0)="X",W$2,"")</f>
        <v/>
      </c>
      <c r="G3386" t="str">
        <f>IF(VLOOKUP($A3386,Parts!$A:$AM,G$1,0)="X",X$2,"")</f>
        <v/>
      </c>
      <c r="H3386" t="str">
        <f>IF(VLOOKUP($A3386,Parts!$A:$AM,H$1,0)="X",Y$2,"")</f>
        <v/>
      </c>
      <c r="I3386" t="str">
        <f>IF(VLOOKUP($A3386,Parts!$A:$AM,I$1,0)="X",Z$2,"")</f>
        <v/>
      </c>
      <c r="J3386" t="str">
        <f>IF(VLOOKUP($A3386,Parts!$A:$AM,J$1,0)="X",AA$2,"")</f>
        <v/>
      </c>
      <c r="K3386" t="str">
        <f>IF(VLOOKUP($A3386,Parts!$A:$AM,K$1,0)="X",AB$2,"")</f>
        <v/>
      </c>
      <c r="L3386" t="str">
        <f>IF(VLOOKUP($A3386,Parts!$A:$AM,L$1,0)="X",AC$2,"")</f>
        <v/>
      </c>
      <c r="M3386" t="str">
        <f>IF(VLOOKUP($A3386,Parts!$A:$AM,M$1,0)="X",AD$2,"")</f>
        <v/>
      </c>
      <c r="N3386" t="str">
        <f>IF(VLOOKUP($A3386,Parts!$A:$AM,N$1,0)="X",AE$2,"")</f>
        <v/>
      </c>
      <c r="O3386" t="str">
        <f>IF(VLOOKUP($A3386,Parts!$A:$AM,O$1,0)="X",AF$2,"")</f>
        <v/>
      </c>
      <c r="P3386" t="str">
        <f t="shared" si="53"/>
        <v/>
      </c>
    </row>
    <row r="3387" spans="1:16" x14ac:dyDescent="0.25">
      <c r="A3387" t="str">
        <f>Table15[[#This Row],[Name]]</f>
        <v>FASAGeminiLFTMed</v>
      </c>
      <c r="B3387" t="str">
        <f>IF(VLOOKUP($A3387,Parts!$A:$AM,B$1,0)="X",S$2,"")</f>
        <v/>
      </c>
      <c r="C3387" t="str">
        <f>IF(VLOOKUP($A3387,Parts!$A:$AM,C$1,0)="X",T$2,"")</f>
        <v/>
      </c>
      <c r="D3387" t="str">
        <f>IF(VLOOKUP($A3387,Parts!$A:$AM,D$1,0)="X",U$2,"")</f>
        <v/>
      </c>
      <c r="E3387" t="str">
        <f>IF(VLOOKUP($A3387,Parts!$A:$AM,E$1,0)="X",V$2,"")</f>
        <v/>
      </c>
      <c r="F3387" t="str">
        <f>IF(VLOOKUP($A3387,Parts!$A:$AM,F$1,0)="X",W$2,"")</f>
        <v/>
      </c>
      <c r="G3387" t="str">
        <f>IF(VLOOKUP($A3387,Parts!$A:$AM,G$1,0)="X",X$2,"")</f>
        <v/>
      </c>
      <c r="H3387" t="str">
        <f>IF(VLOOKUP($A3387,Parts!$A:$AM,H$1,0)="X",Y$2,"")</f>
        <v/>
      </c>
      <c r="I3387" t="str">
        <f>IF(VLOOKUP($A3387,Parts!$A:$AM,I$1,0)="X",Z$2,"")</f>
        <v/>
      </c>
      <c r="J3387" t="str">
        <f>IF(VLOOKUP($A3387,Parts!$A:$AM,J$1,0)="X",AA$2,"")</f>
        <v/>
      </c>
      <c r="K3387" t="str">
        <f>IF(VLOOKUP($A3387,Parts!$A:$AM,K$1,0)="X",AB$2,"")</f>
        <v/>
      </c>
      <c r="L3387" t="str">
        <f>IF(VLOOKUP($A3387,Parts!$A:$AM,L$1,0)="X",AC$2,"")</f>
        <v/>
      </c>
      <c r="M3387" t="str">
        <f>IF(VLOOKUP($A3387,Parts!$A:$AM,M$1,0)="X",AD$2,"")</f>
        <v/>
      </c>
      <c r="N3387" t="str">
        <f>IF(VLOOKUP($A3387,Parts!$A:$AM,N$1,0)="X",AE$2,"")</f>
        <v/>
      </c>
      <c r="O3387" t="str">
        <f>IF(VLOOKUP($A3387,Parts!$A:$AM,O$1,0)="X",AF$2,"")</f>
        <v/>
      </c>
      <c r="P3387" t="str">
        <f t="shared" si="53"/>
        <v/>
      </c>
    </row>
    <row r="3388" spans="1:16" x14ac:dyDescent="0.25">
      <c r="A3388" t="str">
        <f>Table15[[#This Row],[Name]]</f>
        <v>FASAGeminiLFTMedWhite</v>
      </c>
      <c r="B3388" t="str">
        <f>IF(VLOOKUP($A3388,Parts!$A:$AM,B$1,0)="X",S$2,"")</f>
        <v/>
      </c>
      <c r="C3388" t="str">
        <f>IF(VLOOKUP($A3388,Parts!$A:$AM,C$1,0)="X",T$2,"")</f>
        <v/>
      </c>
      <c r="D3388" t="str">
        <f>IF(VLOOKUP($A3388,Parts!$A:$AM,D$1,0)="X",U$2,"")</f>
        <v/>
      </c>
      <c r="E3388" t="str">
        <f>IF(VLOOKUP($A3388,Parts!$A:$AM,E$1,0)="X",V$2,"")</f>
        <v/>
      </c>
      <c r="F3388" t="str">
        <f>IF(VLOOKUP($A3388,Parts!$A:$AM,F$1,0)="X",W$2,"")</f>
        <v/>
      </c>
      <c r="G3388" t="str">
        <f>IF(VLOOKUP($A3388,Parts!$A:$AM,G$1,0)="X",X$2,"")</f>
        <v/>
      </c>
      <c r="H3388" t="str">
        <f>IF(VLOOKUP($A3388,Parts!$A:$AM,H$1,0)="X",Y$2,"")</f>
        <v/>
      </c>
      <c r="I3388" t="str">
        <f>IF(VLOOKUP($A3388,Parts!$A:$AM,I$1,0)="X",Z$2,"")</f>
        <v/>
      </c>
      <c r="J3388" t="str">
        <f>IF(VLOOKUP($A3388,Parts!$A:$AM,J$1,0)="X",AA$2,"")</f>
        <v/>
      </c>
      <c r="K3388" t="str">
        <f>IF(VLOOKUP($A3388,Parts!$A:$AM,K$1,0)="X",AB$2,"")</f>
        <v/>
      </c>
      <c r="L3388" t="str">
        <f>IF(VLOOKUP($A3388,Parts!$A:$AM,L$1,0)="X",AC$2,"")</f>
        <v/>
      </c>
      <c r="M3388" t="str">
        <f>IF(VLOOKUP($A3388,Parts!$A:$AM,M$1,0)="X",AD$2,"")</f>
        <v/>
      </c>
      <c r="N3388" t="str">
        <f>IF(VLOOKUP($A3388,Parts!$A:$AM,N$1,0)="X",AE$2,"")</f>
        <v/>
      </c>
      <c r="O3388" t="str">
        <f>IF(VLOOKUP($A3388,Parts!$A:$AM,O$1,0)="X",AF$2,"")</f>
        <v/>
      </c>
      <c r="P3388" t="str">
        <f t="shared" si="53"/>
        <v/>
      </c>
    </row>
    <row r="3389" spans="1:16" x14ac:dyDescent="0.25">
      <c r="A3389" t="str">
        <f>Table15[[#This Row],[Name]]</f>
        <v>SHIP_TITAN_B_1_B</v>
      </c>
      <c r="B3389" t="str">
        <f>IF(VLOOKUP($A3389,Parts!$A:$AM,B$1,0)="X",S$2,"")</f>
        <v/>
      </c>
      <c r="C3389" t="str">
        <f>IF(VLOOKUP($A3389,Parts!$A:$AM,C$1,0)="X",T$2,"")</f>
        <v/>
      </c>
      <c r="D3389" t="str">
        <f>IF(VLOOKUP($A3389,Parts!$A:$AM,D$1,0)="X",U$2,"")</f>
        <v/>
      </c>
      <c r="E3389" t="str">
        <f>IF(VLOOKUP($A3389,Parts!$A:$AM,E$1,0)="X",V$2,"")</f>
        <v/>
      </c>
      <c r="F3389" t="str">
        <f>IF(VLOOKUP($A3389,Parts!$A:$AM,F$1,0)="X",W$2,"")</f>
        <v/>
      </c>
      <c r="G3389" t="str">
        <f>IF(VLOOKUP($A3389,Parts!$A:$AM,G$1,0)="X",X$2,"")</f>
        <v/>
      </c>
      <c r="H3389" t="str">
        <f>IF(VLOOKUP($A3389,Parts!$A:$AM,H$1,0)="X",Y$2,"")</f>
        <v/>
      </c>
      <c r="I3389" t="str">
        <f>IF(VLOOKUP($A3389,Parts!$A:$AM,I$1,0)="X",Z$2,"")</f>
        <v/>
      </c>
      <c r="J3389" t="str">
        <f>IF(VLOOKUP($A3389,Parts!$A:$AM,J$1,0)="X",AA$2,"")</f>
        <v/>
      </c>
      <c r="K3389" t="str">
        <f>IF(VLOOKUP($A3389,Parts!$A:$AM,K$1,0)="X",AB$2,"")</f>
        <v/>
      </c>
      <c r="L3389" t="str">
        <f>IF(VLOOKUP($A3389,Parts!$A:$AM,L$1,0)="X",AC$2,"")</f>
        <v/>
      </c>
      <c r="M3389" t="str">
        <f>IF(VLOOKUP($A3389,Parts!$A:$AM,M$1,0)="X",AD$2,"")</f>
        <v/>
      </c>
      <c r="N3389" t="str">
        <f>IF(VLOOKUP($A3389,Parts!$A:$AM,N$1,0)="X",AE$2,"")</f>
        <v/>
      </c>
      <c r="O3389" t="str">
        <f>IF(VLOOKUP($A3389,Parts!$A:$AM,O$1,0)="X",AF$2,"")</f>
        <v/>
      </c>
      <c r="P3389" t="str">
        <f t="shared" si="53"/>
        <v/>
      </c>
    </row>
    <row r="3390" spans="1:16" x14ac:dyDescent="0.25">
      <c r="A3390" t="str">
        <f>Table15[[#This Row],[Name]]</f>
        <v>SHIP_TITAN_B_1_C</v>
      </c>
      <c r="B3390" t="str">
        <f>IF(VLOOKUP($A3390,Parts!$A:$AM,B$1,0)="X",S$2,"")</f>
        <v/>
      </c>
      <c r="C3390" t="str">
        <f>IF(VLOOKUP($A3390,Parts!$A:$AM,C$1,0)="X",T$2,"")</f>
        <v/>
      </c>
      <c r="D3390" t="str">
        <f>IF(VLOOKUP($A3390,Parts!$A:$AM,D$1,0)="X",U$2,"")</f>
        <v/>
      </c>
      <c r="E3390" t="str">
        <f>IF(VLOOKUP($A3390,Parts!$A:$AM,E$1,0)="X",V$2,"")</f>
        <v/>
      </c>
      <c r="F3390" t="str">
        <f>IF(VLOOKUP($A3390,Parts!$A:$AM,F$1,0)="X",W$2,"")</f>
        <v/>
      </c>
      <c r="G3390" t="str">
        <f>IF(VLOOKUP($A3390,Parts!$A:$AM,G$1,0)="X",X$2,"")</f>
        <v/>
      </c>
      <c r="H3390" t="str">
        <f>IF(VLOOKUP($A3390,Parts!$A:$AM,H$1,0)="X",Y$2,"")</f>
        <v/>
      </c>
      <c r="I3390" t="str">
        <f>IF(VLOOKUP($A3390,Parts!$A:$AM,I$1,0)="X",Z$2,"")</f>
        <v/>
      </c>
      <c r="J3390" t="str">
        <f>IF(VLOOKUP($A3390,Parts!$A:$AM,J$1,0)="X",AA$2,"")</f>
        <v/>
      </c>
      <c r="K3390" t="str">
        <f>IF(VLOOKUP($A3390,Parts!$A:$AM,K$1,0)="X",AB$2,"")</f>
        <v/>
      </c>
      <c r="L3390" t="str">
        <f>IF(VLOOKUP($A3390,Parts!$A:$AM,L$1,0)="X",AC$2,"")</f>
        <v/>
      </c>
      <c r="M3390" t="str">
        <f>IF(VLOOKUP($A3390,Parts!$A:$AM,M$1,0)="X",AD$2,"")</f>
        <v/>
      </c>
      <c r="N3390" t="str">
        <f>IF(VLOOKUP($A3390,Parts!$A:$AM,N$1,0)="X",AE$2,"")</f>
        <v/>
      </c>
      <c r="O3390" t="str">
        <f>IF(VLOOKUP($A3390,Parts!$A:$AM,O$1,0)="X",AF$2,"")</f>
        <v/>
      </c>
      <c r="P3390" t="str">
        <f t="shared" si="53"/>
        <v/>
      </c>
    </row>
    <row r="3391" spans="1:16" x14ac:dyDescent="0.25">
      <c r="A3391" t="str">
        <f>Table15[[#This Row],[Name]]</f>
        <v>SHIP_TITAN_III_A_2</v>
      </c>
      <c r="B3391" t="str">
        <f>IF(VLOOKUP($A3391,Parts!$A:$AM,B$1,0)="X",S$2,"")</f>
        <v/>
      </c>
      <c r="C3391" t="str">
        <f>IF(VLOOKUP($A3391,Parts!$A:$AM,C$1,0)="X",T$2,"")</f>
        <v/>
      </c>
      <c r="D3391" t="str">
        <f>IF(VLOOKUP($A3391,Parts!$A:$AM,D$1,0)="X",U$2,"")</f>
        <v/>
      </c>
      <c r="E3391" t="str">
        <f>IF(VLOOKUP($A3391,Parts!$A:$AM,E$1,0)="X",V$2,"")</f>
        <v/>
      </c>
      <c r="F3391" t="str">
        <f>IF(VLOOKUP($A3391,Parts!$A:$AM,F$1,0)="X",W$2,"")</f>
        <v/>
      </c>
      <c r="G3391" t="str">
        <f>IF(VLOOKUP($A3391,Parts!$A:$AM,G$1,0)="X",X$2,"")</f>
        <v/>
      </c>
      <c r="H3391" t="str">
        <f>IF(VLOOKUP($A3391,Parts!$A:$AM,H$1,0)="X",Y$2,"")</f>
        <v/>
      </c>
      <c r="I3391" t="str">
        <f>IF(VLOOKUP($A3391,Parts!$A:$AM,I$1,0)="X",Z$2,"")</f>
        <v/>
      </c>
      <c r="J3391" t="str">
        <f>IF(VLOOKUP($A3391,Parts!$A:$AM,J$1,0)="X",AA$2,"")</f>
        <v/>
      </c>
      <c r="K3391" t="str">
        <f>IF(VLOOKUP($A3391,Parts!$A:$AM,K$1,0)="X",AB$2,"")</f>
        <v/>
      </c>
      <c r="L3391" t="str">
        <f>IF(VLOOKUP($A3391,Parts!$A:$AM,L$1,0)="X",AC$2,"")</f>
        <v/>
      </c>
      <c r="M3391" t="str">
        <f>IF(VLOOKUP($A3391,Parts!$A:$AM,M$1,0)="X",AD$2,"")</f>
        <v/>
      </c>
      <c r="N3391" t="str">
        <f>IF(VLOOKUP($A3391,Parts!$A:$AM,N$1,0)="X",AE$2,"")</f>
        <v/>
      </c>
      <c r="O3391" t="str">
        <f>IF(VLOOKUP($A3391,Parts!$A:$AM,O$1,0)="X",AF$2,"")</f>
        <v/>
      </c>
      <c r="P3391" t="str">
        <f t="shared" si="53"/>
        <v/>
      </c>
    </row>
    <row r="3392" spans="1:16" x14ac:dyDescent="0.25">
      <c r="A3392" t="str">
        <f>Table15[[#This Row],[Name]]</f>
        <v>SHIP_TITAN_III_A_2B</v>
      </c>
      <c r="B3392" t="str">
        <f>IF(VLOOKUP($A3392,Parts!$A:$AM,B$1,0)="X",S$2,"")</f>
        <v/>
      </c>
      <c r="C3392" t="str">
        <f>IF(VLOOKUP($A3392,Parts!$A:$AM,C$1,0)="X",T$2,"")</f>
        <v/>
      </c>
      <c r="D3392" t="str">
        <f>IF(VLOOKUP($A3392,Parts!$A:$AM,D$1,0)="X",U$2,"")</f>
        <v/>
      </c>
      <c r="E3392" t="str">
        <f>IF(VLOOKUP($A3392,Parts!$A:$AM,E$1,0)="X",V$2,"")</f>
        <v/>
      </c>
      <c r="F3392" t="str">
        <f>IF(VLOOKUP($A3392,Parts!$A:$AM,F$1,0)="X",W$2,"")</f>
        <v/>
      </c>
      <c r="G3392" t="str">
        <f>IF(VLOOKUP($A3392,Parts!$A:$AM,G$1,0)="X",X$2,"")</f>
        <v/>
      </c>
      <c r="H3392" t="str">
        <f>IF(VLOOKUP($A3392,Parts!$A:$AM,H$1,0)="X",Y$2,"")</f>
        <v/>
      </c>
      <c r="I3392" t="str">
        <f>IF(VLOOKUP($A3392,Parts!$A:$AM,I$1,0)="X",Z$2,"")</f>
        <v/>
      </c>
      <c r="J3392" t="str">
        <f>IF(VLOOKUP($A3392,Parts!$A:$AM,J$1,0)="X",AA$2,"")</f>
        <v/>
      </c>
      <c r="K3392" t="str">
        <f>IF(VLOOKUP($A3392,Parts!$A:$AM,K$1,0)="X",AB$2,"")</f>
        <v/>
      </c>
      <c r="L3392" t="str">
        <f>IF(VLOOKUP($A3392,Parts!$A:$AM,L$1,0)="X",AC$2,"")</f>
        <v/>
      </c>
      <c r="M3392" t="str">
        <f>IF(VLOOKUP($A3392,Parts!$A:$AM,M$1,0)="X",AD$2,"")</f>
        <v/>
      </c>
      <c r="N3392" t="str">
        <f>IF(VLOOKUP($A3392,Parts!$A:$AM,N$1,0)="X",AE$2,"")</f>
        <v/>
      </c>
      <c r="O3392" t="str">
        <f>IF(VLOOKUP($A3392,Parts!$A:$AM,O$1,0)="X",AF$2,"")</f>
        <v/>
      </c>
      <c r="P3392" t="str">
        <f t="shared" si="53"/>
        <v/>
      </c>
    </row>
    <row r="3393" spans="1:16" x14ac:dyDescent="0.25">
      <c r="A3393" t="str">
        <f>Table15[[#This Row],[Name]]</f>
        <v>SHIP_TITAN_III_B_2</v>
      </c>
      <c r="B3393" t="str">
        <f>IF(VLOOKUP($A3393,Parts!$A:$AM,B$1,0)="X",S$2,"")</f>
        <v/>
      </c>
      <c r="C3393" t="str">
        <f>IF(VLOOKUP($A3393,Parts!$A:$AM,C$1,0)="X",T$2,"")</f>
        <v/>
      </c>
      <c r="D3393" t="str">
        <f>IF(VLOOKUP($A3393,Parts!$A:$AM,D$1,0)="X",U$2,"")</f>
        <v/>
      </c>
      <c r="E3393" t="str">
        <f>IF(VLOOKUP($A3393,Parts!$A:$AM,E$1,0)="X",V$2,"")</f>
        <v/>
      </c>
      <c r="F3393" t="str">
        <f>IF(VLOOKUP($A3393,Parts!$A:$AM,F$1,0)="X",W$2,"")</f>
        <v/>
      </c>
      <c r="G3393" t="str">
        <f>IF(VLOOKUP($A3393,Parts!$A:$AM,G$1,0)="X",X$2,"")</f>
        <v/>
      </c>
      <c r="H3393" t="str">
        <f>IF(VLOOKUP($A3393,Parts!$A:$AM,H$1,0)="X",Y$2,"")</f>
        <v/>
      </c>
      <c r="I3393" t="str">
        <f>IF(VLOOKUP($A3393,Parts!$A:$AM,I$1,0)="X",Z$2,"")</f>
        <v/>
      </c>
      <c r="J3393" t="str">
        <f>IF(VLOOKUP($A3393,Parts!$A:$AM,J$1,0)="X",AA$2,"")</f>
        <v/>
      </c>
      <c r="K3393" t="str">
        <f>IF(VLOOKUP($A3393,Parts!$A:$AM,K$1,0)="X",AB$2,"")</f>
        <v/>
      </c>
      <c r="L3393" t="str">
        <f>IF(VLOOKUP($A3393,Parts!$A:$AM,L$1,0)="X",AC$2,"")</f>
        <v/>
      </c>
      <c r="M3393" t="str">
        <f>IF(VLOOKUP($A3393,Parts!$A:$AM,M$1,0)="X",AD$2,"")</f>
        <v/>
      </c>
      <c r="N3393" t="str">
        <f>IF(VLOOKUP($A3393,Parts!$A:$AM,N$1,0)="X",AE$2,"")</f>
        <v/>
      </c>
      <c r="O3393" t="str">
        <f>IF(VLOOKUP($A3393,Parts!$A:$AM,O$1,0)="X",AF$2,"")</f>
        <v/>
      </c>
      <c r="P3393" t="str">
        <f t="shared" si="53"/>
        <v/>
      </c>
    </row>
    <row r="3394" spans="1:16" x14ac:dyDescent="0.25">
      <c r="A3394" t="str">
        <f>Table15[[#This Row],[Name]]</f>
        <v>SHIP_TITAN_III_B_2_C</v>
      </c>
      <c r="B3394" t="str">
        <f>IF(VLOOKUP($A3394,Parts!$A:$AM,B$1,0)="X",S$2,"")</f>
        <v/>
      </c>
      <c r="C3394" t="str">
        <f>IF(VLOOKUP($A3394,Parts!$A:$AM,C$1,0)="X",T$2,"")</f>
        <v/>
      </c>
      <c r="D3394" t="str">
        <f>IF(VLOOKUP($A3394,Parts!$A:$AM,D$1,0)="X",U$2,"")</f>
        <v/>
      </c>
      <c r="E3394" t="str">
        <f>IF(VLOOKUP($A3394,Parts!$A:$AM,E$1,0)="X",V$2,"")</f>
        <v/>
      </c>
      <c r="F3394" t="str">
        <f>IF(VLOOKUP($A3394,Parts!$A:$AM,F$1,0)="X",W$2,"")</f>
        <v/>
      </c>
      <c r="G3394" t="str">
        <f>IF(VLOOKUP($A3394,Parts!$A:$AM,G$1,0)="X",X$2,"")</f>
        <v/>
      </c>
      <c r="H3394" t="str">
        <f>IF(VLOOKUP($A3394,Parts!$A:$AM,H$1,0)="X",Y$2,"")</f>
        <v/>
      </c>
      <c r="I3394" t="str">
        <f>IF(VLOOKUP($A3394,Parts!$A:$AM,I$1,0)="X",Z$2,"")</f>
        <v/>
      </c>
      <c r="J3394" t="str">
        <f>IF(VLOOKUP($A3394,Parts!$A:$AM,J$1,0)="X",AA$2,"")</f>
        <v/>
      </c>
      <c r="K3394" t="str">
        <f>IF(VLOOKUP($A3394,Parts!$A:$AM,K$1,0)="X",AB$2,"")</f>
        <v/>
      </c>
      <c r="L3394" t="str">
        <f>IF(VLOOKUP($A3394,Parts!$A:$AM,L$1,0)="X",AC$2,"")</f>
        <v/>
      </c>
      <c r="M3394" t="str">
        <f>IF(VLOOKUP($A3394,Parts!$A:$AM,M$1,0)="X",AD$2,"")</f>
        <v/>
      </c>
      <c r="N3394" t="str">
        <f>IF(VLOOKUP($A3394,Parts!$A:$AM,N$1,0)="X",AE$2,"")</f>
        <v/>
      </c>
      <c r="O3394" t="str">
        <f>IF(VLOOKUP($A3394,Parts!$A:$AM,O$1,0)="X",AF$2,"")</f>
        <v/>
      </c>
      <c r="P3394" t="str">
        <f t="shared" si="53"/>
        <v/>
      </c>
    </row>
    <row r="3395" spans="1:16" x14ac:dyDescent="0.25">
      <c r="A3395" t="str">
        <f>Table15[[#This Row],[Name]]</f>
        <v>SHIP_TITAN_IV_MainTank</v>
      </c>
      <c r="B3395" t="str">
        <f>IF(VLOOKUP($A3395,Parts!$A:$AM,B$1,0)="X",S$2,"")</f>
        <v/>
      </c>
      <c r="C3395" t="str">
        <f>IF(VLOOKUP($A3395,Parts!$A:$AM,C$1,0)="X",T$2,"")</f>
        <v/>
      </c>
      <c r="D3395" t="str">
        <f>IF(VLOOKUP($A3395,Parts!$A:$AM,D$1,0)="X",U$2,"")</f>
        <v/>
      </c>
      <c r="E3395" t="str">
        <f>IF(VLOOKUP($A3395,Parts!$A:$AM,E$1,0)="X",V$2,"")</f>
        <v/>
      </c>
      <c r="F3395" t="str">
        <f>IF(VLOOKUP($A3395,Parts!$A:$AM,F$1,0)="X",W$2,"")</f>
        <v/>
      </c>
      <c r="G3395" t="str">
        <f>IF(VLOOKUP($A3395,Parts!$A:$AM,G$1,0)="X",X$2,"")</f>
        <v/>
      </c>
      <c r="H3395" t="str">
        <f>IF(VLOOKUP($A3395,Parts!$A:$AM,H$1,0)="X",Y$2,"")</f>
        <v/>
      </c>
      <c r="I3395" t="str">
        <f>IF(VLOOKUP($A3395,Parts!$A:$AM,I$1,0)="X",Z$2,"")</f>
        <v/>
      </c>
      <c r="J3395" t="str">
        <f>IF(VLOOKUP($A3395,Parts!$A:$AM,J$1,0)="X",AA$2,"")</f>
        <v/>
      </c>
      <c r="K3395" t="str">
        <f>IF(VLOOKUP($A3395,Parts!$A:$AM,K$1,0)="X",AB$2,"")</f>
        <v/>
      </c>
      <c r="L3395" t="str">
        <f>IF(VLOOKUP($A3395,Parts!$A:$AM,L$1,0)="X",AC$2,"")</f>
        <v/>
      </c>
      <c r="M3395" t="str">
        <f>IF(VLOOKUP($A3395,Parts!$A:$AM,M$1,0)="X",AD$2,"")</f>
        <v/>
      </c>
      <c r="N3395" t="str">
        <f>IF(VLOOKUP($A3395,Parts!$A:$AM,N$1,0)="X",AE$2,"")</f>
        <v/>
      </c>
      <c r="O3395" t="str">
        <f>IF(VLOOKUP($A3395,Parts!$A:$AM,O$1,0)="X",AF$2,"")</f>
        <v/>
      </c>
      <c r="P3395" t="str">
        <f t="shared" ref="P3395:P3458" si="54">B3395&amp;C3395&amp;D3395&amp;E3395&amp;F3395&amp;G3395&amp;H3395&amp;I3395&amp;J3395&amp;K3395&amp;L3395&amp;M3395&amp;N3395&amp;O3395</f>
        <v/>
      </c>
    </row>
    <row r="3396" spans="1:16" x14ac:dyDescent="0.25">
      <c r="A3396" t="str">
        <f>Table15[[#This Row],[Name]]</f>
        <v>SHIP_TITAN_IV_UpperTank</v>
      </c>
      <c r="B3396" t="str">
        <f>IF(VLOOKUP($A3396,Parts!$A:$AM,B$1,0)="X",S$2,"")</f>
        <v/>
      </c>
      <c r="C3396" t="str">
        <f>IF(VLOOKUP($A3396,Parts!$A:$AM,C$1,0)="X",T$2,"")</f>
        <v/>
      </c>
      <c r="D3396" t="str">
        <f>IF(VLOOKUP($A3396,Parts!$A:$AM,D$1,0)="X",U$2,"")</f>
        <v/>
      </c>
      <c r="E3396" t="str">
        <f>IF(VLOOKUP($A3396,Parts!$A:$AM,E$1,0)="X",V$2,"")</f>
        <v/>
      </c>
      <c r="F3396" t="str">
        <f>IF(VLOOKUP($A3396,Parts!$A:$AM,F$1,0)="X",W$2,"")</f>
        <v/>
      </c>
      <c r="G3396" t="str">
        <f>IF(VLOOKUP($A3396,Parts!$A:$AM,G$1,0)="X",X$2,"")</f>
        <v/>
      </c>
      <c r="H3396" t="str">
        <f>IF(VLOOKUP($A3396,Parts!$A:$AM,H$1,0)="X",Y$2,"")</f>
        <v/>
      </c>
      <c r="I3396" t="str">
        <f>IF(VLOOKUP($A3396,Parts!$A:$AM,I$1,0)="X",Z$2,"")</f>
        <v/>
      </c>
      <c r="J3396" t="str">
        <f>IF(VLOOKUP($A3396,Parts!$A:$AM,J$1,0)="X",AA$2,"")</f>
        <v/>
      </c>
      <c r="K3396" t="str">
        <f>IF(VLOOKUP($A3396,Parts!$A:$AM,K$1,0)="X",AB$2,"")</f>
        <v/>
      </c>
      <c r="L3396" t="str">
        <f>IF(VLOOKUP($A3396,Parts!$A:$AM,L$1,0)="X",AC$2,"")</f>
        <v/>
      </c>
      <c r="M3396" t="str">
        <f>IF(VLOOKUP($A3396,Parts!$A:$AM,M$1,0)="X",AD$2,"")</f>
        <v/>
      </c>
      <c r="N3396" t="str">
        <f>IF(VLOOKUP($A3396,Parts!$A:$AM,N$1,0)="X",AE$2,"")</f>
        <v/>
      </c>
      <c r="O3396" t="str">
        <f>IF(VLOOKUP($A3396,Parts!$A:$AM,O$1,0)="X",AF$2,"")</f>
        <v/>
      </c>
      <c r="P3396" t="str">
        <f t="shared" si="54"/>
        <v/>
      </c>
    </row>
    <row r="3397" spans="1:16" x14ac:dyDescent="0.25">
      <c r="A3397" t="str">
        <f>Table15[[#This Row],[Name]]</f>
        <v>THOR_ABLE_INT</v>
      </c>
      <c r="B3397" t="str">
        <f>IF(VLOOKUP($A3397,Parts!$A:$AM,B$1,0)="X",S$2,"")</f>
        <v/>
      </c>
      <c r="C3397" t="str">
        <f>IF(VLOOKUP($A3397,Parts!$A:$AM,C$1,0)="X",T$2,"")</f>
        <v/>
      </c>
      <c r="D3397" t="str">
        <f>IF(VLOOKUP($A3397,Parts!$A:$AM,D$1,0)="X",U$2,"")</f>
        <v/>
      </c>
      <c r="E3397" t="str">
        <f>IF(VLOOKUP($A3397,Parts!$A:$AM,E$1,0)="X",V$2,"")</f>
        <v/>
      </c>
      <c r="F3397" t="str">
        <f>IF(VLOOKUP($A3397,Parts!$A:$AM,F$1,0)="X",W$2,"")</f>
        <v/>
      </c>
      <c r="G3397" t="str">
        <f>IF(VLOOKUP($A3397,Parts!$A:$AM,G$1,0)="X",X$2,"")</f>
        <v/>
      </c>
      <c r="H3397" t="str">
        <f>IF(VLOOKUP($A3397,Parts!$A:$AM,H$1,0)="X",Y$2,"")</f>
        <v/>
      </c>
      <c r="I3397" t="str">
        <f>IF(VLOOKUP($A3397,Parts!$A:$AM,I$1,0)="X",Z$2,"")</f>
        <v/>
      </c>
      <c r="J3397" t="str">
        <f>IF(VLOOKUP($A3397,Parts!$A:$AM,J$1,0)="X",AA$2,"")</f>
        <v/>
      </c>
      <c r="K3397" t="str">
        <f>IF(VLOOKUP($A3397,Parts!$A:$AM,K$1,0)="X",AB$2,"")</f>
        <v/>
      </c>
      <c r="L3397" t="str">
        <f>IF(VLOOKUP($A3397,Parts!$A:$AM,L$1,0)="X",AC$2,"")</f>
        <v/>
      </c>
      <c r="M3397" t="str">
        <f>IF(VLOOKUP($A3397,Parts!$A:$AM,M$1,0)="X",AD$2,"")</f>
        <v/>
      </c>
      <c r="N3397" t="str">
        <f>IF(VLOOKUP($A3397,Parts!$A:$AM,N$1,0)="X",AE$2,"")</f>
        <v/>
      </c>
      <c r="O3397" t="str">
        <f>IF(VLOOKUP($A3397,Parts!$A:$AM,O$1,0)="X",AF$2,"")</f>
        <v/>
      </c>
      <c r="P3397" t="str">
        <f t="shared" si="54"/>
        <v/>
      </c>
    </row>
    <row r="3398" spans="1:16" x14ac:dyDescent="0.25">
      <c r="A3398" t="str">
        <f>Table15[[#This Row],[Name]]</f>
        <v>THOR_ABLESTAR_INT</v>
      </c>
      <c r="B3398" t="str">
        <f>IF(VLOOKUP($A3398,Parts!$A:$AM,B$1,0)="X",S$2,"")</f>
        <v/>
      </c>
      <c r="C3398" t="str">
        <f>IF(VLOOKUP($A3398,Parts!$A:$AM,C$1,0)="X",T$2,"")</f>
        <v/>
      </c>
      <c r="D3398" t="str">
        <f>IF(VLOOKUP($A3398,Parts!$A:$AM,D$1,0)="X",U$2,"")</f>
        <v/>
      </c>
      <c r="E3398" t="str">
        <f>IF(VLOOKUP($A3398,Parts!$A:$AM,E$1,0)="X",V$2,"")</f>
        <v/>
      </c>
      <c r="F3398" t="str">
        <f>IF(VLOOKUP($A3398,Parts!$A:$AM,F$1,0)="X",W$2,"")</f>
        <v/>
      </c>
      <c r="G3398" t="str">
        <f>IF(VLOOKUP($A3398,Parts!$A:$AM,G$1,0)="X",X$2,"")</f>
        <v/>
      </c>
      <c r="H3398" t="str">
        <f>IF(VLOOKUP($A3398,Parts!$A:$AM,H$1,0)="X",Y$2,"")</f>
        <v/>
      </c>
      <c r="I3398" t="str">
        <f>IF(VLOOKUP($A3398,Parts!$A:$AM,I$1,0)="X",Z$2,"")</f>
        <v/>
      </c>
      <c r="J3398" t="str">
        <f>IF(VLOOKUP($A3398,Parts!$A:$AM,J$1,0)="X",AA$2,"")</f>
        <v/>
      </c>
      <c r="K3398" t="str">
        <f>IF(VLOOKUP($A3398,Parts!$A:$AM,K$1,0)="X",AB$2,"")</f>
        <v/>
      </c>
      <c r="L3398" t="str">
        <f>IF(VLOOKUP($A3398,Parts!$A:$AM,L$1,0)="X",AC$2,"")</f>
        <v/>
      </c>
      <c r="M3398" t="str">
        <f>IF(VLOOKUP($A3398,Parts!$A:$AM,M$1,0)="X",AD$2,"")</f>
        <v/>
      </c>
      <c r="N3398" t="str">
        <f>IF(VLOOKUP($A3398,Parts!$A:$AM,N$1,0)="X",AE$2,"")</f>
        <v/>
      </c>
      <c r="O3398" t="str">
        <f>IF(VLOOKUP($A3398,Parts!$A:$AM,O$1,0)="X",AF$2,"")</f>
        <v/>
      </c>
      <c r="P3398" t="str">
        <f t="shared" si="54"/>
        <v/>
      </c>
    </row>
    <row r="3399" spans="1:16" x14ac:dyDescent="0.25">
      <c r="A3399" t="str">
        <f>Table15[[#This Row],[Name]]</f>
        <v>rn_titaniv_fairing_15</v>
      </c>
      <c r="B3399" t="str">
        <f>IF(VLOOKUP($A3399,Parts!$A:$AM,B$1,0)="X",S$2,"")</f>
        <v/>
      </c>
      <c r="C3399" t="str">
        <f>IF(VLOOKUP($A3399,Parts!$A:$AM,C$1,0)="X",T$2,"")</f>
        <v/>
      </c>
      <c r="D3399" t="str">
        <f>IF(VLOOKUP($A3399,Parts!$A:$AM,D$1,0)="X",U$2,"")</f>
        <v/>
      </c>
      <c r="E3399" t="str">
        <f>IF(VLOOKUP($A3399,Parts!$A:$AM,E$1,0)="X",V$2,"")</f>
        <v/>
      </c>
      <c r="F3399" t="str">
        <f>IF(VLOOKUP($A3399,Parts!$A:$AM,F$1,0)="X",W$2,"")</f>
        <v/>
      </c>
      <c r="G3399" t="str">
        <f>IF(VLOOKUP($A3399,Parts!$A:$AM,G$1,0)="X",X$2,"")</f>
        <v/>
      </c>
      <c r="H3399" t="str">
        <f>IF(VLOOKUP($A3399,Parts!$A:$AM,H$1,0)="X",Y$2,"")</f>
        <v/>
      </c>
      <c r="I3399" t="str">
        <f>IF(VLOOKUP($A3399,Parts!$A:$AM,I$1,0)="X",Z$2,"")</f>
        <v/>
      </c>
      <c r="J3399" t="str">
        <f>IF(VLOOKUP($A3399,Parts!$A:$AM,J$1,0)="X",AA$2,"")</f>
        <v/>
      </c>
      <c r="K3399" t="str">
        <f>IF(VLOOKUP($A3399,Parts!$A:$AM,K$1,0)="X",AB$2,"")</f>
        <v/>
      </c>
      <c r="L3399" t="str">
        <f>IF(VLOOKUP($A3399,Parts!$A:$AM,L$1,0)="X",AC$2,"")</f>
        <v/>
      </c>
      <c r="M3399" t="str">
        <f>IF(VLOOKUP($A3399,Parts!$A:$AM,M$1,0)="X",AD$2,"")</f>
        <v/>
      </c>
      <c r="N3399" t="str">
        <f>IF(VLOOKUP($A3399,Parts!$A:$AM,N$1,0)="X",AE$2,"")</f>
        <v/>
      </c>
      <c r="O3399" t="str">
        <f>IF(VLOOKUP($A3399,Parts!$A:$AM,O$1,0)="X",AF$2,"")</f>
        <v/>
      </c>
      <c r="P3399" t="str">
        <f t="shared" si="54"/>
        <v/>
      </c>
    </row>
    <row r="3400" spans="1:16" x14ac:dyDescent="0.25">
      <c r="A3400" t="str">
        <f>Table15[[#This Row],[Name]]</f>
        <v>rn_titaniv_fairing_17</v>
      </c>
      <c r="B3400" t="str">
        <f>IF(VLOOKUP($A3400,Parts!$A:$AM,B$1,0)="X",S$2,"")</f>
        <v/>
      </c>
      <c r="C3400" t="str">
        <f>IF(VLOOKUP($A3400,Parts!$A:$AM,C$1,0)="X",T$2,"")</f>
        <v/>
      </c>
      <c r="D3400" t="str">
        <f>IF(VLOOKUP($A3400,Parts!$A:$AM,D$1,0)="X",U$2,"")</f>
        <v/>
      </c>
      <c r="E3400" t="str">
        <f>IF(VLOOKUP($A3400,Parts!$A:$AM,E$1,0)="X",V$2,"")</f>
        <v/>
      </c>
      <c r="F3400" t="str">
        <f>IF(VLOOKUP($A3400,Parts!$A:$AM,F$1,0)="X",W$2,"")</f>
        <v/>
      </c>
      <c r="G3400" t="str">
        <f>IF(VLOOKUP($A3400,Parts!$A:$AM,G$1,0)="X",X$2,"")</f>
        <v/>
      </c>
      <c r="H3400" t="str">
        <f>IF(VLOOKUP($A3400,Parts!$A:$AM,H$1,0)="X",Y$2,"")</f>
        <v/>
      </c>
      <c r="I3400" t="str">
        <f>IF(VLOOKUP($A3400,Parts!$A:$AM,I$1,0)="X",Z$2,"")</f>
        <v/>
      </c>
      <c r="J3400" t="str">
        <f>IF(VLOOKUP($A3400,Parts!$A:$AM,J$1,0)="X",AA$2,"")</f>
        <v/>
      </c>
      <c r="K3400" t="str">
        <f>IF(VLOOKUP($A3400,Parts!$A:$AM,K$1,0)="X",AB$2,"")</f>
        <v/>
      </c>
      <c r="L3400" t="str">
        <f>IF(VLOOKUP($A3400,Parts!$A:$AM,L$1,0)="X",AC$2,"")</f>
        <v/>
      </c>
      <c r="M3400" t="str">
        <f>IF(VLOOKUP($A3400,Parts!$A:$AM,M$1,0)="X",AD$2,"")</f>
        <v/>
      </c>
      <c r="N3400" t="str">
        <f>IF(VLOOKUP($A3400,Parts!$A:$AM,N$1,0)="X",AE$2,"")</f>
        <v/>
      </c>
      <c r="O3400" t="str">
        <f>IF(VLOOKUP($A3400,Parts!$A:$AM,O$1,0)="X",AF$2,"")</f>
        <v/>
      </c>
      <c r="P3400" t="str">
        <f t="shared" si="54"/>
        <v/>
      </c>
    </row>
    <row r="3401" spans="1:16" x14ac:dyDescent="0.25">
      <c r="A3401" t="str">
        <f>Table15[[#This Row],[Name]]</f>
        <v>rn_titaniv_fairing_20</v>
      </c>
      <c r="B3401" t="str">
        <f>IF(VLOOKUP($A3401,Parts!$A:$AM,B$1,0)="X",S$2,"")</f>
        <v/>
      </c>
      <c r="C3401" t="str">
        <f>IF(VLOOKUP($A3401,Parts!$A:$AM,C$1,0)="X",T$2,"")</f>
        <v/>
      </c>
      <c r="D3401" t="str">
        <f>IF(VLOOKUP($A3401,Parts!$A:$AM,D$1,0)="X",U$2,"")</f>
        <v/>
      </c>
      <c r="E3401" t="str">
        <f>IF(VLOOKUP($A3401,Parts!$A:$AM,E$1,0)="X",V$2,"")</f>
        <v/>
      </c>
      <c r="F3401" t="str">
        <f>IF(VLOOKUP($A3401,Parts!$A:$AM,F$1,0)="X",W$2,"")</f>
        <v/>
      </c>
      <c r="G3401" t="str">
        <f>IF(VLOOKUP($A3401,Parts!$A:$AM,G$1,0)="X",X$2,"")</f>
        <v/>
      </c>
      <c r="H3401" t="str">
        <f>IF(VLOOKUP($A3401,Parts!$A:$AM,H$1,0)="X",Y$2,"")</f>
        <v/>
      </c>
      <c r="I3401" t="str">
        <f>IF(VLOOKUP($A3401,Parts!$A:$AM,I$1,0)="X",Z$2,"")</f>
        <v/>
      </c>
      <c r="J3401" t="str">
        <f>IF(VLOOKUP($A3401,Parts!$A:$AM,J$1,0)="X",AA$2,"")</f>
        <v/>
      </c>
      <c r="K3401" t="str">
        <f>IF(VLOOKUP($A3401,Parts!$A:$AM,K$1,0)="X",AB$2,"")</f>
        <v/>
      </c>
      <c r="L3401" t="str">
        <f>IF(VLOOKUP($A3401,Parts!$A:$AM,L$1,0)="X",AC$2,"")</f>
        <v/>
      </c>
      <c r="M3401" t="str">
        <f>IF(VLOOKUP($A3401,Parts!$A:$AM,M$1,0)="X",AD$2,"")</f>
        <v/>
      </c>
      <c r="N3401" t="str">
        <f>IF(VLOOKUP($A3401,Parts!$A:$AM,N$1,0)="X",AE$2,"")</f>
        <v/>
      </c>
      <c r="O3401" t="str">
        <f>IF(VLOOKUP($A3401,Parts!$A:$AM,O$1,0)="X",AF$2,"")</f>
        <v/>
      </c>
      <c r="P3401" t="str">
        <f t="shared" si="54"/>
        <v/>
      </c>
    </row>
    <row r="3402" spans="1:16" x14ac:dyDescent="0.25">
      <c r="A3402" t="str">
        <f>Table15[[#This Row],[Name]]</f>
        <v>rn_titaniv_fairing_23</v>
      </c>
      <c r="B3402" t="str">
        <f>IF(VLOOKUP($A3402,Parts!$A:$AM,B$1,0)="X",S$2,"")</f>
        <v/>
      </c>
      <c r="C3402" t="str">
        <f>IF(VLOOKUP($A3402,Parts!$A:$AM,C$1,0)="X",T$2,"")</f>
        <v/>
      </c>
      <c r="D3402" t="str">
        <f>IF(VLOOKUP($A3402,Parts!$A:$AM,D$1,0)="X",U$2,"")</f>
        <v/>
      </c>
      <c r="E3402" t="str">
        <f>IF(VLOOKUP($A3402,Parts!$A:$AM,E$1,0)="X",V$2,"")</f>
        <v/>
      </c>
      <c r="F3402" t="str">
        <f>IF(VLOOKUP($A3402,Parts!$A:$AM,F$1,0)="X",W$2,"")</f>
        <v/>
      </c>
      <c r="G3402" t="str">
        <f>IF(VLOOKUP($A3402,Parts!$A:$AM,G$1,0)="X",X$2,"")</f>
        <v/>
      </c>
      <c r="H3402" t="str">
        <f>IF(VLOOKUP($A3402,Parts!$A:$AM,H$1,0)="X",Y$2,"")</f>
        <v/>
      </c>
      <c r="I3402" t="str">
        <f>IF(VLOOKUP($A3402,Parts!$A:$AM,I$1,0)="X",Z$2,"")</f>
        <v/>
      </c>
      <c r="J3402" t="str">
        <f>IF(VLOOKUP($A3402,Parts!$A:$AM,J$1,0)="X",AA$2,"")</f>
        <v/>
      </c>
      <c r="K3402" t="str">
        <f>IF(VLOOKUP($A3402,Parts!$A:$AM,K$1,0)="X",AB$2,"")</f>
        <v/>
      </c>
      <c r="L3402" t="str">
        <f>IF(VLOOKUP($A3402,Parts!$A:$AM,L$1,0)="X",AC$2,"")</f>
        <v/>
      </c>
      <c r="M3402" t="str">
        <f>IF(VLOOKUP($A3402,Parts!$A:$AM,M$1,0)="X",AD$2,"")</f>
        <v/>
      </c>
      <c r="N3402" t="str">
        <f>IF(VLOOKUP($A3402,Parts!$A:$AM,N$1,0)="X",AE$2,"")</f>
        <v/>
      </c>
      <c r="O3402" t="str">
        <f>IF(VLOOKUP($A3402,Parts!$A:$AM,O$1,0)="X",AF$2,"")</f>
        <v/>
      </c>
      <c r="P3402" t="str">
        <f t="shared" si="54"/>
        <v/>
      </c>
    </row>
    <row r="3403" spans="1:16" x14ac:dyDescent="0.25">
      <c r="A3403" t="str">
        <f>Table15[[#This Row],[Name]]</f>
        <v>rn_titaniv_fairing_26</v>
      </c>
      <c r="B3403" t="str">
        <f>IF(VLOOKUP($A3403,Parts!$A:$AM,B$1,0)="X",S$2,"")</f>
        <v/>
      </c>
      <c r="C3403" t="str">
        <f>IF(VLOOKUP($A3403,Parts!$A:$AM,C$1,0)="X",T$2,"")</f>
        <v/>
      </c>
      <c r="D3403" t="str">
        <f>IF(VLOOKUP($A3403,Parts!$A:$AM,D$1,0)="X",U$2,"")</f>
        <v/>
      </c>
      <c r="E3403" t="str">
        <f>IF(VLOOKUP($A3403,Parts!$A:$AM,E$1,0)="X",V$2,"")</f>
        <v/>
      </c>
      <c r="F3403" t="str">
        <f>IF(VLOOKUP($A3403,Parts!$A:$AM,F$1,0)="X",W$2,"")</f>
        <v/>
      </c>
      <c r="G3403" t="str">
        <f>IF(VLOOKUP($A3403,Parts!$A:$AM,G$1,0)="X",X$2,"")</f>
        <v/>
      </c>
      <c r="H3403" t="str">
        <f>IF(VLOOKUP($A3403,Parts!$A:$AM,H$1,0)="X",Y$2,"")</f>
        <v/>
      </c>
      <c r="I3403" t="str">
        <f>IF(VLOOKUP($A3403,Parts!$A:$AM,I$1,0)="X",Z$2,"")</f>
        <v/>
      </c>
      <c r="J3403" t="str">
        <f>IF(VLOOKUP($A3403,Parts!$A:$AM,J$1,0)="X",AA$2,"")</f>
        <v/>
      </c>
      <c r="K3403" t="str">
        <f>IF(VLOOKUP($A3403,Parts!$A:$AM,K$1,0)="X",AB$2,"")</f>
        <v/>
      </c>
      <c r="L3403" t="str">
        <f>IF(VLOOKUP($A3403,Parts!$A:$AM,L$1,0)="X",AC$2,"")</f>
        <v/>
      </c>
      <c r="M3403" t="str">
        <f>IF(VLOOKUP($A3403,Parts!$A:$AM,M$1,0)="X",AD$2,"")</f>
        <v/>
      </c>
      <c r="N3403" t="str">
        <f>IF(VLOOKUP($A3403,Parts!$A:$AM,N$1,0)="X",AE$2,"")</f>
        <v/>
      </c>
      <c r="O3403" t="str">
        <f>IF(VLOOKUP($A3403,Parts!$A:$AM,O$1,0)="X",AF$2,"")</f>
        <v/>
      </c>
      <c r="P3403" t="str">
        <f t="shared" si="54"/>
        <v/>
      </c>
    </row>
    <row r="3404" spans="1:16" x14ac:dyDescent="0.25">
      <c r="A3404" t="str">
        <f>Table15[[#This Row],[Name]]</f>
        <v>TITAN_III_INT</v>
      </c>
      <c r="B3404" t="str">
        <f>IF(VLOOKUP($A3404,Parts!$A:$AM,B$1,0)="X",S$2,"")</f>
        <v/>
      </c>
      <c r="C3404" t="str">
        <f>IF(VLOOKUP($A3404,Parts!$A:$AM,C$1,0)="X",T$2,"")</f>
        <v/>
      </c>
      <c r="D3404" t="str">
        <f>IF(VLOOKUP($A3404,Parts!$A:$AM,D$1,0)="X",U$2,"")</f>
        <v/>
      </c>
      <c r="E3404" t="str">
        <f>IF(VLOOKUP($A3404,Parts!$A:$AM,E$1,0)="X",V$2,"")</f>
        <v/>
      </c>
      <c r="F3404" t="str">
        <f>IF(VLOOKUP($A3404,Parts!$A:$AM,F$1,0)="X",W$2,"")</f>
        <v/>
      </c>
      <c r="G3404" t="str">
        <f>IF(VLOOKUP($A3404,Parts!$A:$AM,G$1,0)="X",X$2,"")</f>
        <v/>
      </c>
      <c r="H3404" t="str">
        <f>IF(VLOOKUP($A3404,Parts!$A:$AM,H$1,0)="X",Y$2,"")</f>
        <v/>
      </c>
      <c r="I3404" t="str">
        <f>IF(VLOOKUP($A3404,Parts!$A:$AM,I$1,0)="X",Z$2,"")</f>
        <v/>
      </c>
      <c r="J3404" t="str">
        <f>IF(VLOOKUP($A3404,Parts!$A:$AM,J$1,0)="X",AA$2,"")</f>
        <v/>
      </c>
      <c r="K3404" t="str">
        <f>IF(VLOOKUP($A3404,Parts!$A:$AM,K$1,0)="X",AB$2,"")</f>
        <v/>
      </c>
      <c r="L3404" t="str">
        <f>IF(VLOOKUP($A3404,Parts!$A:$AM,L$1,0)="X",AC$2,"")</f>
        <v/>
      </c>
      <c r="M3404" t="str">
        <f>IF(VLOOKUP($A3404,Parts!$A:$AM,M$1,0)="X",AD$2,"")</f>
        <v/>
      </c>
      <c r="N3404" t="str">
        <f>IF(VLOOKUP($A3404,Parts!$A:$AM,N$1,0)="X",AE$2,"")</f>
        <v/>
      </c>
      <c r="O3404" t="str">
        <f>IF(VLOOKUP($A3404,Parts!$A:$AM,O$1,0)="X",AF$2,"")</f>
        <v/>
      </c>
      <c r="P3404" t="str">
        <f t="shared" si="54"/>
        <v/>
      </c>
    </row>
    <row r="3405" spans="1:16" x14ac:dyDescent="0.25">
      <c r="A3405" t="str">
        <f>Table15[[#This Row],[Name]]</f>
        <v>TITAN_IIIB_INT</v>
      </c>
      <c r="B3405" t="str">
        <f>IF(VLOOKUP($A3405,Parts!$A:$AM,B$1,0)="X",S$2,"")</f>
        <v/>
      </c>
      <c r="C3405" t="str">
        <f>IF(VLOOKUP($A3405,Parts!$A:$AM,C$1,0)="X",T$2,"")</f>
        <v/>
      </c>
      <c r="D3405" t="str">
        <f>IF(VLOOKUP($A3405,Parts!$A:$AM,D$1,0)="X",U$2,"")</f>
        <v/>
      </c>
      <c r="E3405" t="str">
        <f>IF(VLOOKUP($A3405,Parts!$A:$AM,E$1,0)="X",V$2,"")</f>
        <v/>
      </c>
      <c r="F3405" t="str">
        <f>IF(VLOOKUP($A3405,Parts!$A:$AM,F$1,0)="X",W$2,"")</f>
        <v/>
      </c>
      <c r="G3405" t="str">
        <f>IF(VLOOKUP($A3405,Parts!$A:$AM,G$1,0)="X",X$2,"")</f>
        <v/>
      </c>
      <c r="H3405" t="str">
        <f>IF(VLOOKUP($A3405,Parts!$A:$AM,H$1,0)="X",Y$2,"")</f>
        <v/>
      </c>
      <c r="I3405" t="str">
        <f>IF(VLOOKUP($A3405,Parts!$A:$AM,I$1,0)="X",Z$2,"")</f>
        <v/>
      </c>
      <c r="J3405" t="str">
        <f>IF(VLOOKUP($A3405,Parts!$A:$AM,J$1,0)="X",AA$2,"")</f>
        <v/>
      </c>
      <c r="K3405" t="str">
        <f>IF(VLOOKUP($A3405,Parts!$A:$AM,K$1,0)="X",AB$2,"")</f>
        <v/>
      </c>
      <c r="L3405" t="str">
        <f>IF(VLOOKUP($A3405,Parts!$A:$AM,L$1,0)="X",AC$2,"")</f>
        <v/>
      </c>
      <c r="M3405" t="str">
        <f>IF(VLOOKUP($A3405,Parts!$A:$AM,M$1,0)="X",AD$2,"")</f>
        <v/>
      </c>
      <c r="N3405" t="str">
        <f>IF(VLOOKUP($A3405,Parts!$A:$AM,N$1,0)="X",AE$2,"")</f>
        <v/>
      </c>
      <c r="O3405" t="str">
        <f>IF(VLOOKUP($A3405,Parts!$A:$AM,O$1,0)="X",AF$2,"")</f>
        <v/>
      </c>
      <c r="P3405" t="str">
        <f t="shared" si="54"/>
        <v/>
      </c>
    </row>
    <row r="3406" spans="1:16" x14ac:dyDescent="0.25">
      <c r="A3406" t="str">
        <f>Table15[[#This Row],[Name]]</f>
        <v>rn_tiv_booster_truss</v>
      </c>
      <c r="B3406" t="str">
        <f>IF(VLOOKUP($A3406,Parts!$A:$AM,B$1,0)="X",S$2,"")</f>
        <v/>
      </c>
      <c r="C3406" t="str">
        <f>IF(VLOOKUP($A3406,Parts!$A:$AM,C$1,0)="X",T$2,"")</f>
        <v/>
      </c>
      <c r="D3406" t="str">
        <f>IF(VLOOKUP($A3406,Parts!$A:$AM,D$1,0)="X",U$2,"")</f>
        <v/>
      </c>
      <c r="E3406" t="str">
        <f>IF(VLOOKUP($A3406,Parts!$A:$AM,E$1,0)="X",V$2,"")</f>
        <v/>
      </c>
      <c r="F3406" t="str">
        <f>IF(VLOOKUP($A3406,Parts!$A:$AM,F$1,0)="X",W$2,"")</f>
        <v/>
      </c>
      <c r="G3406" t="str">
        <f>IF(VLOOKUP($A3406,Parts!$A:$AM,G$1,0)="X",X$2,"")</f>
        <v/>
      </c>
      <c r="H3406" t="str">
        <f>IF(VLOOKUP($A3406,Parts!$A:$AM,H$1,0)="X",Y$2,"")</f>
        <v/>
      </c>
      <c r="I3406" t="str">
        <f>IF(VLOOKUP($A3406,Parts!$A:$AM,I$1,0)="X",Z$2,"")</f>
        <v/>
      </c>
      <c r="J3406" t="str">
        <f>IF(VLOOKUP($A3406,Parts!$A:$AM,J$1,0)="X",AA$2,"")</f>
        <v/>
      </c>
      <c r="K3406" t="str">
        <f>IF(VLOOKUP($A3406,Parts!$A:$AM,K$1,0)="X",AB$2,"")</f>
        <v/>
      </c>
      <c r="L3406" t="str">
        <f>IF(VLOOKUP($A3406,Parts!$A:$AM,L$1,0)="X",AC$2,"")</f>
        <v/>
      </c>
      <c r="M3406" t="str">
        <f>IF(VLOOKUP($A3406,Parts!$A:$AM,M$1,0)="X",AD$2,"")</f>
        <v/>
      </c>
      <c r="N3406" t="str">
        <f>IF(VLOOKUP($A3406,Parts!$A:$AM,N$1,0)="X",AE$2,"")</f>
        <v/>
      </c>
      <c r="O3406" t="str">
        <f>IF(VLOOKUP($A3406,Parts!$A:$AM,O$1,0)="X",AF$2,"")</f>
        <v/>
      </c>
      <c r="P3406" t="str">
        <f t="shared" si="54"/>
        <v/>
      </c>
    </row>
    <row r="3407" spans="1:16" x14ac:dyDescent="0.25">
      <c r="A3407" t="str">
        <f>Table15[[#This Row],[Name]]</f>
        <v>rn_centaurt_bdec</v>
      </c>
      <c r="B3407" t="str">
        <f>IF(VLOOKUP($A3407,Parts!$A:$AM,B$1,0)="X",S$2,"")</f>
        <v/>
      </c>
      <c r="C3407" t="str">
        <f>IF(VLOOKUP($A3407,Parts!$A:$AM,C$1,0)="X",T$2,"")</f>
        <v/>
      </c>
      <c r="D3407" t="str">
        <f>IF(VLOOKUP($A3407,Parts!$A:$AM,D$1,0)="X",U$2,"")</f>
        <v/>
      </c>
      <c r="E3407" t="str">
        <f>IF(VLOOKUP($A3407,Parts!$A:$AM,E$1,0)="X",V$2,"")</f>
        <v/>
      </c>
      <c r="F3407" t="str">
        <f>IF(VLOOKUP($A3407,Parts!$A:$AM,F$1,0)="X",W$2,"")</f>
        <v/>
      </c>
      <c r="G3407" t="str">
        <f>IF(VLOOKUP($A3407,Parts!$A:$AM,G$1,0)="X",X$2,"")</f>
        <v/>
      </c>
      <c r="H3407" t="str">
        <f>IF(VLOOKUP($A3407,Parts!$A:$AM,H$1,0)="X",Y$2,"")</f>
        <v/>
      </c>
      <c r="I3407" t="str">
        <f>IF(VLOOKUP($A3407,Parts!$A:$AM,I$1,0)="X",Z$2,"")</f>
        <v/>
      </c>
      <c r="J3407" t="str">
        <f>IF(VLOOKUP($A3407,Parts!$A:$AM,J$1,0)="X",AA$2,"")</f>
        <v/>
      </c>
      <c r="K3407" t="str">
        <f>IF(VLOOKUP($A3407,Parts!$A:$AM,K$1,0)="X",AB$2,"")</f>
        <v/>
      </c>
      <c r="L3407" t="str">
        <f>IF(VLOOKUP($A3407,Parts!$A:$AM,L$1,0)="X",AC$2,"")</f>
        <v/>
      </c>
      <c r="M3407" t="str">
        <f>IF(VLOOKUP($A3407,Parts!$A:$AM,M$1,0)="X",AD$2,"")</f>
        <v/>
      </c>
      <c r="N3407" t="str">
        <f>IF(VLOOKUP($A3407,Parts!$A:$AM,N$1,0)="X",AE$2,"")</f>
        <v/>
      </c>
      <c r="O3407" t="str">
        <f>IF(VLOOKUP($A3407,Parts!$A:$AM,O$1,0)="X",AF$2,"")</f>
        <v/>
      </c>
      <c r="P3407" t="str">
        <f t="shared" si="54"/>
        <v/>
      </c>
    </row>
    <row r="3408" spans="1:16" x14ac:dyDescent="0.25">
      <c r="A3408" t="str">
        <f>Table15[[#This Row],[Name]]</f>
        <v>Ariane6_Stage2</v>
      </c>
      <c r="B3408" t="str">
        <f>IF(VLOOKUP($A3408,Parts!$A:$AM,B$1,0)="X",S$2,"")</f>
        <v/>
      </c>
      <c r="C3408" t="str">
        <f>IF(VLOOKUP($A3408,Parts!$A:$AM,C$1,0)="X",T$2,"")</f>
        <v/>
      </c>
      <c r="D3408" t="str">
        <f>IF(VLOOKUP($A3408,Parts!$A:$AM,D$1,0)="X",U$2,"")</f>
        <v/>
      </c>
      <c r="E3408" t="str">
        <f>IF(VLOOKUP($A3408,Parts!$A:$AM,E$1,0)="X",V$2,"")</f>
        <v/>
      </c>
      <c r="F3408" t="str">
        <f>IF(VLOOKUP($A3408,Parts!$A:$AM,F$1,0)="X",W$2,"")</f>
        <v/>
      </c>
      <c r="G3408" t="str">
        <f>IF(VLOOKUP($A3408,Parts!$A:$AM,G$1,0)="X",X$2,"")</f>
        <v/>
      </c>
      <c r="H3408" t="str">
        <f>IF(VLOOKUP($A3408,Parts!$A:$AM,H$1,0)="X",Y$2,"")</f>
        <v/>
      </c>
      <c r="I3408" t="str">
        <f>IF(VLOOKUP($A3408,Parts!$A:$AM,I$1,0)="X",Z$2,"")</f>
        <v/>
      </c>
      <c r="J3408" t="str">
        <f>IF(VLOOKUP($A3408,Parts!$A:$AM,J$1,0)="X",AA$2,"")</f>
        <v/>
      </c>
      <c r="K3408" t="str">
        <f>IF(VLOOKUP($A3408,Parts!$A:$AM,K$1,0)="X",AB$2,"")</f>
        <v/>
      </c>
      <c r="L3408" t="str">
        <f>IF(VLOOKUP($A3408,Parts!$A:$AM,L$1,0)="X",AC$2,"")</f>
        <v/>
      </c>
      <c r="M3408" t="str">
        <f>IF(VLOOKUP($A3408,Parts!$A:$AM,M$1,0)="X",AD$2,"")</f>
        <v/>
      </c>
      <c r="N3408" t="str">
        <f>IF(VLOOKUP($A3408,Parts!$A:$AM,N$1,0)="X",AE$2,"")</f>
        <v/>
      </c>
      <c r="O3408" t="str">
        <f>IF(VLOOKUP($A3408,Parts!$A:$AM,O$1,0)="X",AF$2,"")</f>
        <v/>
      </c>
      <c r="P3408" t="str">
        <f t="shared" si="54"/>
        <v/>
      </c>
    </row>
    <row r="3409" spans="1:16" x14ac:dyDescent="0.25">
      <c r="A3409" t="str">
        <f>Table15[[#This Row],[Name]]</f>
        <v>rn_centaurt_tdec</v>
      </c>
      <c r="B3409" t="str">
        <f>IF(VLOOKUP($A3409,Parts!$A:$AM,B$1,0)="X",S$2,"")</f>
        <v/>
      </c>
      <c r="C3409" t="str">
        <f>IF(VLOOKUP($A3409,Parts!$A:$AM,C$1,0)="X",T$2,"")</f>
        <v/>
      </c>
      <c r="D3409" t="str">
        <f>IF(VLOOKUP($A3409,Parts!$A:$AM,D$1,0)="X",U$2,"")</f>
        <v/>
      </c>
      <c r="E3409" t="str">
        <f>IF(VLOOKUP($A3409,Parts!$A:$AM,E$1,0)="X",V$2,"")</f>
        <v/>
      </c>
      <c r="F3409" t="str">
        <f>IF(VLOOKUP($A3409,Parts!$A:$AM,F$1,0)="X",W$2,"")</f>
        <v/>
      </c>
      <c r="G3409" t="str">
        <f>IF(VLOOKUP($A3409,Parts!$A:$AM,G$1,0)="X",X$2,"")</f>
        <v/>
      </c>
      <c r="H3409" t="str">
        <f>IF(VLOOKUP($A3409,Parts!$A:$AM,H$1,0)="X",Y$2,"")</f>
        <v/>
      </c>
      <c r="I3409" t="str">
        <f>IF(VLOOKUP($A3409,Parts!$A:$AM,I$1,0)="X",Z$2,"")</f>
        <v/>
      </c>
      <c r="J3409" t="str">
        <f>IF(VLOOKUP($A3409,Parts!$A:$AM,J$1,0)="X",AA$2,"")</f>
        <v/>
      </c>
      <c r="K3409" t="str">
        <f>IF(VLOOKUP($A3409,Parts!$A:$AM,K$1,0)="X",AB$2,"")</f>
        <v/>
      </c>
      <c r="L3409" t="str">
        <f>IF(VLOOKUP($A3409,Parts!$A:$AM,L$1,0)="X",AC$2,"")</f>
        <v/>
      </c>
      <c r="M3409" t="str">
        <f>IF(VLOOKUP($A3409,Parts!$A:$AM,M$1,0)="X",AD$2,"")</f>
        <v/>
      </c>
      <c r="N3409" t="str">
        <f>IF(VLOOKUP($A3409,Parts!$A:$AM,N$1,0)="X",AE$2,"")</f>
        <v/>
      </c>
      <c r="O3409" t="str">
        <f>IF(VLOOKUP($A3409,Parts!$A:$AM,O$1,0)="X",AF$2,"")</f>
        <v/>
      </c>
      <c r="P3409" t="str">
        <f t="shared" si="54"/>
        <v/>
      </c>
    </row>
    <row r="3410" spans="1:16" x14ac:dyDescent="0.25">
      <c r="A3410" t="str">
        <f>Table15[[#This Row],[Name]]</f>
        <v>Ariane6_Stage1</v>
      </c>
      <c r="B3410" t="str">
        <f>IF(VLOOKUP($A3410,Parts!$A:$AM,B$1,0)="X",S$2,"")</f>
        <v/>
      </c>
      <c r="C3410" t="str">
        <f>IF(VLOOKUP($A3410,Parts!$A:$AM,C$1,0)="X",T$2,"")</f>
        <v/>
      </c>
      <c r="D3410" t="str">
        <f>IF(VLOOKUP($A3410,Parts!$A:$AM,D$1,0)="X",U$2,"")</f>
        <v/>
      </c>
      <c r="E3410" t="str">
        <f>IF(VLOOKUP($A3410,Parts!$A:$AM,E$1,0)="X",V$2,"")</f>
        <v/>
      </c>
      <c r="F3410" t="str">
        <f>IF(VLOOKUP($A3410,Parts!$A:$AM,F$1,0)="X",W$2,"")</f>
        <v/>
      </c>
      <c r="G3410" t="str">
        <f>IF(VLOOKUP($A3410,Parts!$A:$AM,G$1,0)="X",X$2,"")</f>
        <v/>
      </c>
      <c r="H3410" t="str">
        <f>IF(VLOOKUP($A3410,Parts!$A:$AM,H$1,0)="X",Y$2,"")</f>
        <v/>
      </c>
      <c r="I3410" t="str">
        <f>IF(VLOOKUP($A3410,Parts!$A:$AM,I$1,0)="X",Z$2,"")</f>
        <v/>
      </c>
      <c r="J3410" t="str">
        <f>IF(VLOOKUP($A3410,Parts!$A:$AM,J$1,0)="X",AA$2,"")</f>
        <v/>
      </c>
      <c r="K3410" t="str">
        <f>IF(VLOOKUP($A3410,Parts!$A:$AM,K$1,0)="X",AB$2,"")</f>
        <v/>
      </c>
      <c r="L3410" t="str">
        <f>IF(VLOOKUP($A3410,Parts!$A:$AM,L$1,0)="X",AC$2,"")</f>
        <v/>
      </c>
      <c r="M3410" t="str">
        <f>IF(VLOOKUP($A3410,Parts!$A:$AM,M$1,0)="X",AD$2,"")</f>
        <v/>
      </c>
      <c r="N3410" t="str">
        <f>IF(VLOOKUP($A3410,Parts!$A:$AM,N$1,0)="X",AE$2,"")</f>
        <v/>
      </c>
      <c r="O3410" t="str">
        <f>IF(VLOOKUP($A3410,Parts!$A:$AM,O$1,0)="X",AF$2,"")</f>
        <v/>
      </c>
      <c r="P3410" t="str">
        <f t="shared" si="54"/>
        <v/>
      </c>
    </row>
    <row r="3411" spans="1:16" x14ac:dyDescent="0.25">
      <c r="A3411" t="str">
        <f>Table15[[#This Row],[Name]]</f>
        <v>rn_centaurt_mb</v>
      </c>
      <c r="B3411" t="str">
        <f>IF(VLOOKUP($A3411,Parts!$A:$AM,B$1,0)="X",S$2,"")</f>
        <v/>
      </c>
      <c r="C3411" t="str">
        <f>IF(VLOOKUP($A3411,Parts!$A:$AM,C$1,0)="X",T$2,"")</f>
        <v/>
      </c>
      <c r="D3411" t="str">
        <f>IF(VLOOKUP($A3411,Parts!$A:$AM,D$1,0)="X",U$2,"")</f>
        <v/>
      </c>
      <c r="E3411" t="str">
        <f>IF(VLOOKUP($A3411,Parts!$A:$AM,E$1,0)="X",V$2,"")</f>
        <v/>
      </c>
      <c r="F3411" t="str">
        <f>IF(VLOOKUP($A3411,Parts!$A:$AM,F$1,0)="X",W$2,"")</f>
        <v/>
      </c>
      <c r="G3411" t="str">
        <f>IF(VLOOKUP($A3411,Parts!$A:$AM,G$1,0)="X",X$2,"")</f>
        <v/>
      </c>
      <c r="H3411" t="str">
        <f>IF(VLOOKUP($A3411,Parts!$A:$AM,H$1,0)="X",Y$2,"")</f>
        <v/>
      </c>
      <c r="I3411" t="str">
        <f>IF(VLOOKUP($A3411,Parts!$A:$AM,I$1,0)="X",Z$2,"")</f>
        <v/>
      </c>
      <c r="J3411" t="str">
        <f>IF(VLOOKUP($A3411,Parts!$A:$AM,J$1,0)="X",AA$2,"")</f>
        <v/>
      </c>
      <c r="K3411" t="str">
        <f>IF(VLOOKUP($A3411,Parts!$A:$AM,K$1,0)="X",AB$2,"")</f>
        <v/>
      </c>
      <c r="L3411" t="str">
        <f>IF(VLOOKUP($A3411,Parts!$A:$AM,L$1,0)="X",AC$2,"")</f>
        <v/>
      </c>
      <c r="M3411" t="str">
        <f>IF(VLOOKUP($A3411,Parts!$A:$AM,M$1,0)="X",AD$2,"")</f>
        <v/>
      </c>
      <c r="N3411" t="str">
        <f>IF(VLOOKUP($A3411,Parts!$A:$AM,N$1,0)="X",AE$2,"")</f>
        <v/>
      </c>
      <c r="O3411" t="str">
        <f>IF(VLOOKUP($A3411,Parts!$A:$AM,O$1,0)="X",AF$2,"")</f>
        <v/>
      </c>
      <c r="P3411" t="str">
        <f t="shared" si="54"/>
        <v/>
      </c>
    </row>
    <row r="3412" spans="1:16" x14ac:dyDescent="0.25">
      <c r="A3412" t="str">
        <f>Table15[[#This Row],[Name]]</f>
        <v>TITAN_IV_INT</v>
      </c>
      <c r="B3412" t="str">
        <f>IF(VLOOKUP($A3412,Parts!$A:$AM,B$1,0)="X",S$2,"")</f>
        <v/>
      </c>
      <c r="C3412" t="str">
        <f>IF(VLOOKUP($A3412,Parts!$A:$AM,C$1,0)="X",T$2,"")</f>
        <v/>
      </c>
      <c r="D3412" t="str">
        <f>IF(VLOOKUP($A3412,Parts!$A:$AM,D$1,0)="X",U$2,"")</f>
        <v/>
      </c>
      <c r="E3412" t="str">
        <f>IF(VLOOKUP($A3412,Parts!$A:$AM,E$1,0)="X",V$2,"")</f>
        <v/>
      </c>
      <c r="F3412" t="str">
        <f>IF(VLOOKUP($A3412,Parts!$A:$AM,F$1,0)="X",W$2,"")</f>
        <v/>
      </c>
      <c r="G3412" t="str">
        <f>IF(VLOOKUP($A3412,Parts!$A:$AM,G$1,0)="X",X$2,"")</f>
        <v/>
      </c>
      <c r="H3412" t="str">
        <f>IF(VLOOKUP($A3412,Parts!$A:$AM,H$1,0)="X",Y$2,"")</f>
        <v/>
      </c>
      <c r="I3412" t="str">
        <f>IF(VLOOKUP($A3412,Parts!$A:$AM,I$1,0)="X",Z$2,"")</f>
        <v/>
      </c>
      <c r="J3412" t="str">
        <f>IF(VLOOKUP($A3412,Parts!$A:$AM,J$1,0)="X",AA$2,"")</f>
        <v/>
      </c>
      <c r="K3412" t="str">
        <f>IF(VLOOKUP($A3412,Parts!$A:$AM,K$1,0)="X",AB$2,"")</f>
        <v/>
      </c>
      <c r="L3412" t="str">
        <f>IF(VLOOKUP($A3412,Parts!$A:$AM,L$1,0)="X",AC$2,"")</f>
        <v/>
      </c>
      <c r="M3412" t="str">
        <f>IF(VLOOKUP($A3412,Parts!$A:$AM,M$1,0)="X",AD$2,"")</f>
        <v/>
      </c>
      <c r="N3412" t="str">
        <f>IF(VLOOKUP($A3412,Parts!$A:$AM,N$1,0)="X",AE$2,"")</f>
        <v/>
      </c>
      <c r="O3412" t="str">
        <f>IF(VLOOKUP($A3412,Parts!$A:$AM,O$1,0)="X",AF$2,"")</f>
        <v/>
      </c>
      <c r="P3412" t="str">
        <f t="shared" si="54"/>
        <v/>
      </c>
    </row>
    <row r="3413" spans="1:16" x14ac:dyDescent="0.25">
      <c r="A3413" t="str">
        <f>Table15[[#This Row],[Name]]</f>
        <v>rn_titaniv_int</v>
      </c>
      <c r="B3413" t="str">
        <f>IF(VLOOKUP($A3413,Parts!$A:$AM,B$1,0)="X",S$2,"")</f>
        <v/>
      </c>
      <c r="C3413" t="str">
        <f>IF(VLOOKUP($A3413,Parts!$A:$AM,C$1,0)="X",T$2,"")</f>
        <v/>
      </c>
      <c r="D3413" t="str">
        <f>IF(VLOOKUP($A3413,Parts!$A:$AM,D$1,0)="X",U$2,"")</f>
        <v/>
      </c>
      <c r="E3413" t="str">
        <f>IF(VLOOKUP($A3413,Parts!$A:$AM,E$1,0)="X",V$2,"")</f>
        <v/>
      </c>
      <c r="F3413" t="str">
        <f>IF(VLOOKUP($A3413,Parts!$A:$AM,F$1,0)="X",W$2,"")</f>
        <v/>
      </c>
      <c r="G3413" t="str">
        <f>IF(VLOOKUP($A3413,Parts!$A:$AM,G$1,0)="X",X$2,"")</f>
        <v/>
      </c>
      <c r="H3413" t="str">
        <f>IF(VLOOKUP($A3413,Parts!$A:$AM,H$1,0)="X",Y$2,"")</f>
        <v/>
      </c>
      <c r="I3413" t="str">
        <f>IF(VLOOKUP($A3413,Parts!$A:$AM,I$1,0)="X",Z$2,"")</f>
        <v/>
      </c>
      <c r="J3413" t="str">
        <f>IF(VLOOKUP($A3413,Parts!$A:$AM,J$1,0)="X",AA$2,"")</f>
        <v/>
      </c>
      <c r="K3413" t="str">
        <f>IF(VLOOKUP($A3413,Parts!$A:$AM,K$1,0)="X",AB$2,"")</f>
        <v/>
      </c>
      <c r="L3413" t="str">
        <f>IF(VLOOKUP($A3413,Parts!$A:$AM,L$1,0)="X",AC$2,"")</f>
        <v/>
      </c>
      <c r="M3413" t="str">
        <f>IF(VLOOKUP($A3413,Parts!$A:$AM,M$1,0)="X",AD$2,"")</f>
        <v/>
      </c>
      <c r="N3413" t="str">
        <f>IF(VLOOKUP($A3413,Parts!$A:$AM,N$1,0)="X",AE$2,"")</f>
        <v/>
      </c>
      <c r="O3413" t="str">
        <f>IF(VLOOKUP($A3413,Parts!$A:$AM,O$1,0)="X",AF$2,"")</f>
        <v/>
      </c>
      <c r="P3413" t="str">
        <f t="shared" si="54"/>
        <v/>
      </c>
    </row>
    <row r="3414" spans="1:16" x14ac:dyDescent="0.25">
      <c r="A3414" t="str">
        <f>Table15[[#This Row],[Name]]</f>
        <v>rn_titaniv_ius_dec</v>
      </c>
      <c r="B3414" t="str">
        <f>IF(VLOOKUP($A3414,Parts!$A:$AM,B$1,0)="X",S$2,"")</f>
        <v/>
      </c>
      <c r="C3414" t="str">
        <f>IF(VLOOKUP($A3414,Parts!$A:$AM,C$1,0)="X",T$2,"")</f>
        <v/>
      </c>
      <c r="D3414" t="str">
        <f>IF(VLOOKUP($A3414,Parts!$A:$AM,D$1,0)="X",U$2,"")</f>
        <v/>
      </c>
      <c r="E3414" t="str">
        <f>IF(VLOOKUP($A3414,Parts!$A:$AM,E$1,0)="X",V$2,"")</f>
        <v/>
      </c>
      <c r="F3414" t="str">
        <f>IF(VLOOKUP($A3414,Parts!$A:$AM,F$1,0)="X",W$2,"")</f>
        <v/>
      </c>
      <c r="G3414" t="str">
        <f>IF(VLOOKUP($A3414,Parts!$A:$AM,G$1,0)="X",X$2,"")</f>
        <v/>
      </c>
      <c r="H3414" t="str">
        <f>IF(VLOOKUP($A3414,Parts!$A:$AM,H$1,0)="X",Y$2,"")</f>
        <v/>
      </c>
      <c r="I3414" t="str">
        <f>IF(VLOOKUP($A3414,Parts!$A:$AM,I$1,0)="X",Z$2,"")</f>
        <v/>
      </c>
      <c r="J3414" t="str">
        <f>IF(VLOOKUP($A3414,Parts!$A:$AM,J$1,0)="X",AA$2,"")</f>
        <v/>
      </c>
      <c r="K3414" t="str">
        <f>IF(VLOOKUP($A3414,Parts!$A:$AM,K$1,0)="X",AB$2,"")</f>
        <v/>
      </c>
      <c r="L3414" t="str">
        <f>IF(VLOOKUP($A3414,Parts!$A:$AM,L$1,0)="X",AC$2,"")</f>
        <v/>
      </c>
      <c r="M3414" t="str">
        <f>IF(VLOOKUP($A3414,Parts!$A:$AM,M$1,0)="X",AD$2,"")</f>
        <v/>
      </c>
      <c r="N3414" t="str">
        <f>IF(VLOOKUP($A3414,Parts!$A:$AM,N$1,0)="X",AE$2,"")</f>
        <v/>
      </c>
      <c r="O3414" t="str">
        <f>IF(VLOOKUP($A3414,Parts!$A:$AM,O$1,0)="X",AF$2,"")</f>
        <v/>
      </c>
      <c r="P3414" t="str">
        <f t="shared" si="54"/>
        <v/>
      </c>
    </row>
    <row r="3415" spans="1:16" x14ac:dyDescent="0.25">
      <c r="A3415" t="str">
        <f>Table15[[#This Row],[Name]]</f>
        <v>rn_tiv_tower</v>
      </c>
      <c r="B3415" t="str">
        <f>IF(VLOOKUP($A3415,Parts!$A:$AM,B$1,0)="X",S$2,"")</f>
        <v/>
      </c>
      <c r="C3415" t="str">
        <f>IF(VLOOKUP($A3415,Parts!$A:$AM,C$1,0)="X",T$2,"")</f>
        <v/>
      </c>
      <c r="D3415" t="str">
        <f>IF(VLOOKUP($A3415,Parts!$A:$AM,D$1,0)="X",U$2,"")</f>
        <v/>
      </c>
      <c r="E3415" t="str">
        <f>IF(VLOOKUP($A3415,Parts!$A:$AM,E$1,0)="X",V$2,"")</f>
        <v/>
      </c>
      <c r="F3415" t="str">
        <f>IF(VLOOKUP($A3415,Parts!$A:$AM,F$1,0)="X",W$2,"")</f>
        <v/>
      </c>
      <c r="G3415" t="str">
        <f>IF(VLOOKUP($A3415,Parts!$A:$AM,G$1,0)="X",X$2,"")</f>
        <v/>
      </c>
      <c r="H3415" t="str">
        <f>IF(VLOOKUP($A3415,Parts!$A:$AM,H$1,0)="X",Y$2,"")</f>
        <v/>
      </c>
      <c r="I3415" t="str">
        <f>IF(VLOOKUP($A3415,Parts!$A:$AM,I$1,0)="X",Z$2,"")</f>
        <v/>
      </c>
      <c r="J3415" t="str">
        <f>IF(VLOOKUP($A3415,Parts!$A:$AM,J$1,0)="X",AA$2,"")</f>
        <v/>
      </c>
      <c r="K3415" t="str">
        <f>IF(VLOOKUP($A3415,Parts!$A:$AM,K$1,0)="X",AB$2,"")</f>
        <v/>
      </c>
      <c r="L3415" t="str">
        <f>IF(VLOOKUP($A3415,Parts!$A:$AM,L$1,0)="X",AC$2,"")</f>
        <v/>
      </c>
      <c r="M3415" t="str">
        <f>IF(VLOOKUP($A3415,Parts!$A:$AM,M$1,0)="X",AD$2,"")</f>
        <v/>
      </c>
      <c r="N3415" t="str">
        <f>IF(VLOOKUP($A3415,Parts!$A:$AM,N$1,0)="X",AE$2,"")</f>
        <v/>
      </c>
      <c r="O3415" t="str">
        <f>IF(VLOOKUP($A3415,Parts!$A:$AM,O$1,0)="X",AF$2,"")</f>
        <v/>
      </c>
      <c r="P3415" t="str">
        <f t="shared" si="54"/>
        <v/>
      </c>
    </row>
    <row r="3416" spans="1:16" x14ac:dyDescent="0.25">
      <c r="A3416" t="str">
        <f>Table15[[#This Row],[Name]]</f>
        <v>rn_titaniv_p_dec</v>
      </c>
      <c r="B3416" t="str">
        <f>IF(VLOOKUP($A3416,Parts!$A:$AM,B$1,0)="X",S$2,"")</f>
        <v/>
      </c>
      <c r="C3416" t="str">
        <f>IF(VLOOKUP($A3416,Parts!$A:$AM,C$1,0)="X",T$2,"")</f>
        <v/>
      </c>
      <c r="D3416" t="str">
        <f>IF(VLOOKUP($A3416,Parts!$A:$AM,D$1,0)="X",U$2,"")</f>
        <v/>
      </c>
      <c r="E3416" t="str">
        <f>IF(VLOOKUP($A3416,Parts!$A:$AM,E$1,0)="X",V$2,"")</f>
        <v/>
      </c>
      <c r="F3416" t="str">
        <f>IF(VLOOKUP($A3416,Parts!$A:$AM,F$1,0)="X",W$2,"")</f>
        <v/>
      </c>
      <c r="G3416" t="str">
        <f>IF(VLOOKUP($A3416,Parts!$A:$AM,G$1,0)="X",X$2,"")</f>
        <v/>
      </c>
      <c r="H3416" t="str">
        <f>IF(VLOOKUP($A3416,Parts!$A:$AM,H$1,0)="X",Y$2,"")</f>
        <v/>
      </c>
      <c r="I3416" t="str">
        <f>IF(VLOOKUP($A3416,Parts!$A:$AM,I$1,0)="X",Z$2,"")</f>
        <v/>
      </c>
      <c r="J3416" t="str">
        <f>IF(VLOOKUP($A3416,Parts!$A:$AM,J$1,0)="X",AA$2,"")</f>
        <v/>
      </c>
      <c r="K3416" t="str">
        <f>IF(VLOOKUP($A3416,Parts!$A:$AM,K$1,0)="X",AB$2,"")</f>
        <v/>
      </c>
      <c r="L3416" t="str">
        <f>IF(VLOOKUP($A3416,Parts!$A:$AM,L$1,0)="X",AC$2,"")</f>
        <v/>
      </c>
      <c r="M3416" t="str">
        <f>IF(VLOOKUP($A3416,Parts!$A:$AM,M$1,0)="X",AD$2,"")</f>
        <v/>
      </c>
      <c r="N3416" t="str">
        <f>IF(VLOOKUP($A3416,Parts!$A:$AM,N$1,0)="X",AE$2,"")</f>
        <v/>
      </c>
      <c r="O3416" t="str">
        <f>IF(VLOOKUP($A3416,Parts!$A:$AM,O$1,0)="X",AF$2,"")</f>
        <v/>
      </c>
      <c r="P3416" t="str">
        <f t="shared" si="54"/>
        <v/>
      </c>
    </row>
    <row r="3417" spans="1:16" x14ac:dyDescent="0.25">
      <c r="A3417" t="str">
        <f>Table15[[#This Row],[Name]]</f>
        <v>FASAGeminiLFT_TitanIV</v>
      </c>
      <c r="B3417" t="str">
        <f>IF(VLOOKUP($A3417,Parts!$A:$AM,B$1,0)="X",S$2,"")</f>
        <v/>
      </c>
      <c r="C3417" t="str">
        <f>IF(VLOOKUP($A3417,Parts!$A:$AM,C$1,0)="X",T$2,"")</f>
        <v/>
      </c>
      <c r="D3417" t="str">
        <f>IF(VLOOKUP($A3417,Parts!$A:$AM,D$1,0)="X",U$2,"")</f>
        <v/>
      </c>
      <c r="E3417" t="str">
        <f>IF(VLOOKUP($A3417,Parts!$A:$AM,E$1,0)="X",V$2,"")</f>
        <v/>
      </c>
      <c r="F3417" t="str">
        <f>IF(VLOOKUP($A3417,Parts!$A:$AM,F$1,0)="X",W$2,"")</f>
        <v/>
      </c>
      <c r="G3417" t="str">
        <f>IF(VLOOKUP($A3417,Parts!$A:$AM,G$1,0)="X",X$2,"")</f>
        <v/>
      </c>
      <c r="H3417" t="str">
        <f>IF(VLOOKUP($A3417,Parts!$A:$AM,H$1,0)="X",Y$2,"")</f>
        <v/>
      </c>
      <c r="I3417" t="str">
        <f>IF(VLOOKUP($A3417,Parts!$A:$AM,I$1,0)="X",Z$2,"")</f>
        <v/>
      </c>
      <c r="J3417" t="str">
        <f>IF(VLOOKUP($A3417,Parts!$A:$AM,J$1,0)="X",AA$2,"")</f>
        <v/>
      </c>
      <c r="K3417" t="str">
        <f>IF(VLOOKUP($A3417,Parts!$A:$AM,K$1,0)="X",AB$2,"")</f>
        <v/>
      </c>
      <c r="L3417" t="str">
        <f>IF(VLOOKUP($A3417,Parts!$A:$AM,L$1,0)="X",AC$2,"")</f>
        <v/>
      </c>
      <c r="M3417" t="str">
        <f>IF(VLOOKUP($A3417,Parts!$A:$AM,M$1,0)="X",AD$2,"")</f>
        <v/>
      </c>
      <c r="N3417" t="str">
        <f>IF(VLOOKUP($A3417,Parts!$A:$AM,N$1,0)="X",AE$2,"")</f>
        <v/>
      </c>
      <c r="O3417" t="str">
        <f>IF(VLOOKUP($A3417,Parts!$A:$AM,O$1,0)="X",AF$2,"")</f>
        <v/>
      </c>
      <c r="P3417" t="str">
        <f t="shared" si="54"/>
        <v/>
      </c>
    </row>
    <row r="3418" spans="1:16" x14ac:dyDescent="0.25">
      <c r="A3418" t="str">
        <f>Table15[[#This Row],[Name]]</f>
        <v>rn_titaniv_fs</v>
      </c>
      <c r="B3418" t="str">
        <f>IF(VLOOKUP($A3418,Parts!$A:$AM,B$1,0)="X",S$2,"")</f>
        <v/>
      </c>
      <c r="C3418" t="str">
        <f>IF(VLOOKUP($A3418,Parts!$A:$AM,C$1,0)="X",T$2,"")</f>
        <v/>
      </c>
      <c r="D3418" t="str">
        <f>IF(VLOOKUP($A3418,Parts!$A:$AM,D$1,0)="X",U$2,"")</f>
        <v/>
      </c>
      <c r="E3418" t="str">
        <f>IF(VLOOKUP($A3418,Parts!$A:$AM,E$1,0)="X",V$2,"")</f>
        <v/>
      </c>
      <c r="F3418" t="str">
        <f>IF(VLOOKUP($A3418,Parts!$A:$AM,F$1,0)="X",W$2,"")</f>
        <v/>
      </c>
      <c r="G3418" t="str">
        <f>IF(VLOOKUP($A3418,Parts!$A:$AM,G$1,0)="X",X$2,"")</f>
        <v/>
      </c>
      <c r="H3418" t="str">
        <f>IF(VLOOKUP($A3418,Parts!$A:$AM,H$1,0)="X",Y$2,"")</f>
        <v/>
      </c>
      <c r="I3418" t="str">
        <f>IF(VLOOKUP($A3418,Parts!$A:$AM,I$1,0)="X",Z$2,"")</f>
        <v/>
      </c>
      <c r="J3418" t="str">
        <f>IF(VLOOKUP($A3418,Parts!$A:$AM,J$1,0)="X",AA$2,"")</f>
        <v/>
      </c>
      <c r="K3418" t="str">
        <f>IF(VLOOKUP($A3418,Parts!$A:$AM,K$1,0)="X",AB$2,"")</f>
        <v/>
      </c>
      <c r="L3418" t="str">
        <f>IF(VLOOKUP($A3418,Parts!$A:$AM,L$1,0)="X",AC$2,"")</f>
        <v/>
      </c>
      <c r="M3418" t="str">
        <f>IF(VLOOKUP($A3418,Parts!$A:$AM,M$1,0)="X",AD$2,"")</f>
        <v/>
      </c>
      <c r="N3418" t="str">
        <f>IF(VLOOKUP($A3418,Parts!$A:$AM,N$1,0)="X",AE$2,"")</f>
        <v/>
      </c>
      <c r="O3418" t="str">
        <f>IF(VLOOKUP($A3418,Parts!$A:$AM,O$1,0)="X",AF$2,"")</f>
        <v/>
      </c>
      <c r="P3418" t="str">
        <f t="shared" si="54"/>
        <v/>
      </c>
    </row>
    <row r="3419" spans="1:16" x14ac:dyDescent="0.25">
      <c r="A3419" t="str">
        <f>Table15[[#This Row],[Name]]</f>
        <v>rn_titaniv_ss</v>
      </c>
      <c r="B3419" t="str">
        <f>IF(VLOOKUP($A3419,Parts!$A:$AM,B$1,0)="X",S$2,"")</f>
        <v/>
      </c>
      <c r="C3419" t="str">
        <f>IF(VLOOKUP($A3419,Parts!$A:$AM,C$1,0)="X",T$2,"")</f>
        <v/>
      </c>
      <c r="D3419" t="str">
        <f>IF(VLOOKUP($A3419,Parts!$A:$AM,D$1,0)="X",U$2,"")</f>
        <v/>
      </c>
      <c r="E3419" t="str">
        <f>IF(VLOOKUP($A3419,Parts!$A:$AM,E$1,0)="X",V$2,"")</f>
        <v/>
      </c>
      <c r="F3419" t="str">
        <f>IF(VLOOKUP($A3419,Parts!$A:$AM,F$1,0)="X",W$2,"")</f>
        <v/>
      </c>
      <c r="G3419" t="str">
        <f>IF(VLOOKUP($A3419,Parts!$A:$AM,G$1,0)="X",X$2,"")</f>
        <v/>
      </c>
      <c r="H3419" t="str">
        <f>IF(VLOOKUP($A3419,Parts!$A:$AM,H$1,0)="X",Y$2,"")</f>
        <v/>
      </c>
      <c r="I3419" t="str">
        <f>IF(VLOOKUP($A3419,Parts!$A:$AM,I$1,0)="X",Z$2,"")</f>
        <v/>
      </c>
      <c r="J3419" t="str">
        <f>IF(VLOOKUP($A3419,Parts!$A:$AM,J$1,0)="X",AA$2,"")</f>
        <v/>
      </c>
      <c r="K3419" t="str">
        <f>IF(VLOOKUP($A3419,Parts!$A:$AM,K$1,0)="X",AB$2,"")</f>
        <v/>
      </c>
      <c r="L3419" t="str">
        <f>IF(VLOOKUP($A3419,Parts!$A:$AM,L$1,0)="X",AC$2,"")</f>
        <v/>
      </c>
      <c r="M3419" t="str">
        <f>IF(VLOOKUP($A3419,Parts!$A:$AM,M$1,0)="X",AD$2,"")</f>
        <v/>
      </c>
      <c r="N3419" t="str">
        <f>IF(VLOOKUP($A3419,Parts!$A:$AM,N$1,0)="X",AE$2,"")</f>
        <v/>
      </c>
      <c r="O3419" t="str">
        <f>IF(VLOOKUP($A3419,Parts!$A:$AM,O$1,0)="X",AF$2,"")</f>
        <v/>
      </c>
      <c r="P3419" t="str">
        <f t="shared" si="54"/>
        <v/>
      </c>
    </row>
    <row r="3420" spans="1:16" x14ac:dyDescent="0.25">
      <c r="A3420" t="str">
        <f>Table15[[#This Row],[Name]]</f>
        <v>bluedog_Titan_SRBnose</v>
      </c>
      <c r="B3420" t="str">
        <f>IF(VLOOKUP($A3420,Parts!$A:$AM,B$1,0)="X",S$2,"")</f>
        <v/>
      </c>
      <c r="C3420" t="str">
        <f>IF(VLOOKUP($A3420,Parts!$A:$AM,C$1,0)="X",T$2,"")</f>
        <v/>
      </c>
      <c r="D3420" t="str">
        <f>IF(VLOOKUP($A3420,Parts!$A:$AM,D$1,0)="X",U$2,"")</f>
        <v/>
      </c>
      <c r="E3420" t="str">
        <f>IF(VLOOKUP($A3420,Parts!$A:$AM,E$1,0)="X",V$2,"")</f>
        <v/>
      </c>
      <c r="F3420" t="str">
        <f>IF(VLOOKUP($A3420,Parts!$A:$AM,F$1,0)="X",W$2,"")</f>
        <v/>
      </c>
      <c r="G3420" t="str">
        <f>IF(VLOOKUP($A3420,Parts!$A:$AM,G$1,0)="X",X$2,"")</f>
        <v/>
      </c>
      <c r="H3420" t="str">
        <f>IF(VLOOKUP($A3420,Parts!$A:$AM,H$1,0)="X",Y$2,"")</f>
        <v/>
      </c>
      <c r="I3420" t="str">
        <f>IF(VLOOKUP($A3420,Parts!$A:$AM,I$1,0)="X",Z$2,"")</f>
        <v/>
      </c>
      <c r="J3420" t="str">
        <f>IF(VLOOKUP($A3420,Parts!$A:$AM,J$1,0)="X",AA$2,"")</f>
        <v/>
      </c>
      <c r="K3420" t="str">
        <f>IF(VLOOKUP($A3420,Parts!$A:$AM,K$1,0)="X",AB$2,"")</f>
        <v/>
      </c>
      <c r="L3420" t="str">
        <f>IF(VLOOKUP($A3420,Parts!$A:$AM,L$1,0)="X",AC$2,"")</f>
        <v/>
      </c>
      <c r="M3420" t="str">
        <f>IF(VLOOKUP($A3420,Parts!$A:$AM,M$1,0)="X",AD$2,"")</f>
        <v/>
      </c>
      <c r="N3420" t="str">
        <f>IF(VLOOKUP($A3420,Parts!$A:$AM,N$1,0)="X",AE$2,"")</f>
        <v/>
      </c>
      <c r="O3420" t="str">
        <f>IF(VLOOKUP($A3420,Parts!$A:$AM,O$1,0)="X",AF$2,"")</f>
        <v/>
      </c>
      <c r="P3420" t="str">
        <f t="shared" si="54"/>
        <v/>
      </c>
    </row>
    <row r="3421" spans="1:16" x14ac:dyDescent="0.25">
      <c r="A3421" t="str">
        <f>Table15[[#This Row],[Name]]</f>
        <v>bluedog_Titan_SRBseparator</v>
      </c>
      <c r="B3421" t="str">
        <f>IF(VLOOKUP($A3421,Parts!$A:$AM,B$1,0)="X",S$2,"")</f>
        <v/>
      </c>
      <c r="C3421" t="str">
        <f>IF(VLOOKUP($A3421,Parts!$A:$AM,C$1,0)="X",T$2,"")</f>
        <v/>
      </c>
      <c r="D3421" t="str">
        <f>IF(VLOOKUP($A3421,Parts!$A:$AM,D$1,0)="X",U$2,"")</f>
        <v/>
      </c>
      <c r="E3421" t="str">
        <f>IF(VLOOKUP($A3421,Parts!$A:$AM,E$1,0)="X",V$2,"")</f>
        <v/>
      </c>
      <c r="F3421" t="str">
        <f>IF(VLOOKUP($A3421,Parts!$A:$AM,F$1,0)="X",W$2,"")</f>
        <v/>
      </c>
      <c r="G3421" t="str">
        <f>IF(VLOOKUP($A3421,Parts!$A:$AM,G$1,0)="X",X$2,"")</f>
        <v xml:space="preserve">    MODULE
    { name = ModuleTagEngineSolid }
</v>
      </c>
      <c r="H3421" t="str">
        <f>IF(VLOOKUP($A3421,Parts!$A:$AM,H$1,0)="X",Y$2,"")</f>
        <v/>
      </c>
      <c r="I3421" t="str">
        <f>IF(VLOOKUP($A3421,Parts!$A:$AM,I$1,0)="X",Z$2,"")</f>
        <v/>
      </c>
      <c r="J3421" t="str">
        <f>IF(VLOOKUP($A3421,Parts!$A:$AM,J$1,0)="X",AA$2,"")</f>
        <v/>
      </c>
      <c r="K3421" t="str">
        <f>IF(VLOOKUP($A3421,Parts!$A:$AM,K$1,0)="X",AB$2,"")</f>
        <v/>
      </c>
      <c r="L3421" t="str">
        <f>IF(VLOOKUP($A3421,Parts!$A:$AM,L$1,0)="X",AC$2,"")</f>
        <v/>
      </c>
      <c r="M3421" t="str">
        <f>IF(VLOOKUP($A3421,Parts!$A:$AM,M$1,0)="X",AD$2,"")</f>
        <v/>
      </c>
      <c r="N3421" t="str">
        <f>IF(VLOOKUP($A3421,Parts!$A:$AM,N$1,0)="X",AE$2,"")</f>
        <v/>
      </c>
      <c r="O3421" t="str">
        <f>IF(VLOOKUP($A3421,Parts!$A:$AM,O$1,0)="X",AF$2,"")</f>
        <v/>
      </c>
      <c r="P3421" t="str">
        <f t="shared" si="54"/>
        <v xml:space="preserve">    MODULE
    { name = ModuleTagEngineSolid }
</v>
      </c>
    </row>
    <row r="3422" spans="1:16" x14ac:dyDescent="0.25">
      <c r="A3422" t="str">
        <f>Table15[[#This Row],[Name]]</f>
        <v>rn_ua1205_dec</v>
      </c>
      <c r="B3422" t="str">
        <f>IF(VLOOKUP($A3422,Parts!$A:$AM,B$1,0)="X",S$2,"")</f>
        <v/>
      </c>
      <c r="C3422" t="str">
        <f>IF(VLOOKUP($A3422,Parts!$A:$AM,C$1,0)="X",T$2,"")</f>
        <v/>
      </c>
      <c r="D3422" t="str">
        <f>IF(VLOOKUP($A3422,Parts!$A:$AM,D$1,0)="X",U$2,"")</f>
        <v/>
      </c>
      <c r="E3422" t="str">
        <f>IF(VLOOKUP($A3422,Parts!$A:$AM,E$1,0)="X",V$2,"")</f>
        <v/>
      </c>
      <c r="F3422" t="str">
        <f>IF(VLOOKUP($A3422,Parts!$A:$AM,F$1,0)="X",W$2,"")</f>
        <v/>
      </c>
      <c r="G3422" t="str">
        <f>IF(VLOOKUP($A3422,Parts!$A:$AM,G$1,0)="X",X$2,"")</f>
        <v/>
      </c>
      <c r="H3422" t="str">
        <f>IF(VLOOKUP($A3422,Parts!$A:$AM,H$1,0)="X",Y$2,"")</f>
        <v/>
      </c>
      <c r="I3422" t="str">
        <f>IF(VLOOKUP($A3422,Parts!$A:$AM,I$1,0)="X",Z$2,"")</f>
        <v/>
      </c>
      <c r="J3422" t="str">
        <f>IF(VLOOKUP($A3422,Parts!$A:$AM,J$1,0)="X",AA$2,"")</f>
        <v/>
      </c>
      <c r="K3422" t="str">
        <f>IF(VLOOKUP($A3422,Parts!$A:$AM,K$1,0)="X",AB$2,"")</f>
        <v/>
      </c>
      <c r="L3422" t="str">
        <f>IF(VLOOKUP($A3422,Parts!$A:$AM,L$1,0)="X",AC$2,"")</f>
        <v/>
      </c>
      <c r="M3422" t="str">
        <f>IF(VLOOKUP($A3422,Parts!$A:$AM,M$1,0)="X",AD$2,"")</f>
        <v/>
      </c>
      <c r="N3422" t="str">
        <f>IF(VLOOKUP($A3422,Parts!$A:$AM,N$1,0)="X",AE$2,"")</f>
        <v xml:space="preserve">    MODULE
    { name = ModuleTagDecoupler }
</v>
      </c>
      <c r="O3422" t="str">
        <f>IF(VLOOKUP($A3422,Parts!$A:$AM,O$1,0)="X",AF$2,"")</f>
        <v/>
      </c>
      <c r="P3422" t="str">
        <f t="shared" si="54"/>
        <v xml:space="preserve">    MODULE
    { name = ModuleTagDecoupler }
</v>
      </c>
    </row>
    <row r="3423" spans="1:16" x14ac:dyDescent="0.25">
      <c r="A3423" t="str">
        <f>Table15[[#This Row],[Name]]</f>
        <v>rn_ua1206_dec</v>
      </c>
      <c r="B3423" t="str">
        <f>IF(VLOOKUP($A3423,Parts!$A:$AM,B$1,0)="X",S$2,"")</f>
        <v/>
      </c>
      <c r="C3423" t="str">
        <f>IF(VLOOKUP($A3423,Parts!$A:$AM,C$1,0)="X",T$2,"")</f>
        <v/>
      </c>
      <c r="D3423" t="str">
        <f>IF(VLOOKUP($A3423,Parts!$A:$AM,D$1,0)="X",U$2,"")</f>
        <v/>
      </c>
      <c r="E3423" t="str">
        <f>IF(VLOOKUP($A3423,Parts!$A:$AM,E$1,0)="X",V$2,"")</f>
        <v/>
      </c>
      <c r="F3423" t="str">
        <f>IF(VLOOKUP($A3423,Parts!$A:$AM,F$1,0)="X",W$2,"")</f>
        <v/>
      </c>
      <c r="G3423" t="str">
        <f>IF(VLOOKUP($A3423,Parts!$A:$AM,G$1,0)="X",X$2,"")</f>
        <v/>
      </c>
      <c r="H3423" t="str">
        <f>IF(VLOOKUP($A3423,Parts!$A:$AM,H$1,0)="X",Y$2,"")</f>
        <v/>
      </c>
      <c r="I3423" t="str">
        <f>IF(VLOOKUP($A3423,Parts!$A:$AM,I$1,0)="X",Z$2,"")</f>
        <v/>
      </c>
      <c r="J3423" t="str">
        <f>IF(VLOOKUP($A3423,Parts!$A:$AM,J$1,0)="X",AA$2,"")</f>
        <v/>
      </c>
      <c r="K3423" t="str">
        <f>IF(VLOOKUP($A3423,Parts!$A:$AM,K$1,0)="X",AB$2,"")</f>
        <v/>
      </c>
      <c r="L3423" t="str">
        <f>IF(VLOOKUP($A3423,Parts!$A:$AM,L$1,0)="X",AC$2,"")</f>
        <v/>
      </c>
      <c r="M3423" t="str">
        <f>IF(VLOOKUP($A3423,Parts!$A:$AM,M$1,0)="X",AD$2,"")</f>
        <v/>
      </c>
      <c r="N3423" t="str">
        <f>IF(VLOOKUP($A3423,Parts!$A:$AM,N$1,0)="X",AE$2,"")</f>
        <v xml:space="preserve">    MODULE
    { name = ModuleTagDecoupler }
</v>
      </c>
      <c r="O3423" t="str">
        <f>IF(VLOOKUP($A3423,Parts!$A:$AM,O$1,0)="X",AF$2,"")</f>
        <v/>
      </c>
      <c r="P3423" t="str">
        <f t="shared" si="54"/>
        <v xml:space="preserve">    MODULE
    { name = ModuleTagDecoupler }
</v>
      </c>
    </row>
    <row r="3424" spans="1:16" x14ac:dyDescent="0.25">
      <c r="A3424" t="str">
        <f>Table15[[#This Row],[Name]]</f>
        <v>rn_ua1207_dec</v>
      </c>
      <c r="B3424" t="str">
        <f>IF(VLOOKUP($A3424,Parts!$A:$AM,B$1,0)="X",S$2,"")</f>
        <v/>
      </c>
      <c r="C3424" t="str">
        <f>IF(VLOOKUP($A3424,Parts!$A:$AM,C$1,0)="X",T$2,"")</f>
        <v/>
      </c>
      <c r="D3424" t="str">
        <f>IF(VLOOKUP($A3424,Parts!$A:$AM,D$1,0)="X",U$2,"")</f>
        <v/>
      </c>
      <c r="E3424" t="str">
        <f>IF(VLOOKUP($A3424,Parts!$A:$AM,E$1,0)="X",V$2,"")</f>
        <v/>
      </c>
      <c r="F3424" t="str">
        <f>IF(VLOOKUP($A3424,Parts!$A:$AM,F$1,0)="X",W$2,"")</f>
        <v/>
      </c>
      <c r="G3424" t="str">
        <f>IF(VLOOKUP($A3424,Parts!$A:$AM,G$1,0)="X",X$2,"")</f>
        <v/>
      </c>
      <c r="H3424" t="str">
        <f>IF(VLOOKUP($A3424,Parts!$A:$AM,H$1,0)="X",Y$2,"")</f>
        <v/>
      </c>
      <c r="I3424" t="str">
        <f>IF(VLOOKUP($A3424,Parts!$A:$AM,I$1,0)="X",Z$2,"")</f>
        <v/>
      </c>
      <c r="J3424" t="str">
        <f>IF(VLOOKUP($A3424,Parts!$A:$AM,J$1,0)="X",AA$2,"")</f>
        <v/>
      </c>
      <c r="K3424" t="str">
        <f>IF(VLOOKUP($A3424,Parts!$A:$AM,K$1,0)="X",AB$2,"")</f>
        <v/>
      </c>
      <c r="L3424" t="str">
        <f>IF(VLOOKUP($A3424,Parts!$A:$AM,L$1,0)="X",AC$2,"")</f>
        <v/>
      </c>
      <c r="M3424" t="str">
        <f>IF(VLOOKUP($A3424,Parts!$A:$AM,M$1,0)="X",AD$2,"")</f>
        <v/>
      </c>
      <c r="N3424" t="str">
        <f>IF(VLOOKUP($A3424,Parts!$A:$AM,N$1,0)="X",AE$2,"")</f>
        <v xml:space="preserve">    MODULE
    { name = ModuleTagDecoupler }
</v>
      </c>
      <c r="O3424" t="str">
        <f>IF(VLOOKUP($A3424,Parts!$A:$AM,O$1,0)="X",AF$2,"")</f>
        <v/>
      </c>
      <c r="P3424" t="str">
        <f t="shared" si="54"/>
        <v xml:space="preserve">    MODULE
    { name = ModuleTagDecoupler }
</v>
      </c>
    </row>
    <row r="3425" spans="1:16" x14ac:dyDescent="0.25">
      <c r="A3425" t="str">
        <f>Table15[[#This Row],[Name]]</f>
        <v>SXTWingLarge</v>
      </c>
      <c r="B3425" t="str">
        <f>IF(VLOOKUP($A3425,Parts!$A:$AM,B$1,0)="X",S$2,"")</f>
        <v/>
      </c>
      <c r="C3425" t="str">
        <f>IF(VLOOKUP($A3425,Parts!$A:$AM,C$1,0)="X",T$2,"")</f>
        <v/>
      </c>
      <c r="D3425" t="str">
        <f>IF(VLOOKUP($A3425,Parts!$A:$AM,D$1,0)="X",U$2,"")</f>
        <v/>
      </c>
      <c r="E3425" t="str">
        <f>IF(VLOOKUP($A3425,Parts!$A:$AM,E$1,0)="X",V$2,"")</f>
        <v/>
      </c>
      <c r="F3425" t="str">
        <f>IF(VLOOKUP($A3425,Parts!$A:$AM,F$1,0)="X",W$2,"")</f>
        <v/>
      </c>
      <c r="G3425" t="str">
        <f>IF(VLOOKUP($A3425,Parts!$A:$AM,G$1,0)="X",X$2,"")</f>
        <v/>
      </c>
      <c r="H3425" t="str">
        <f>IF(VLOOKUP($A3425,Parts!$A:$AM,H$1,0)="X",Y$2,"")</f>
        <v/>
      </c>
      <c r="I3425" t="str">
        <f>IF(VLOOKUP($A3425,Parts!$A:$AM,I$1,0)="X",Z$2,"")</f>
        <v/>
      </c>
      <c r="J3425" t="str">
        <f>IF(VLOOKUP($A3425,Parts!$A:$AM,J$1,0)="X",AA$2,"")</f>
        <v/>
      </c>
      <c r="K3425" t="str">
        <f>IF(VLOOKUP($A3425,Parts!$A:$AM,K$1,0)="X",AB$2,"")</f>
        <v/>
      </c>
      <c r="L3425" t="str">
        <f>IF(VLOOKUP($A3425,Parts!$A:$AM,L$1,0)="X",AC$2,"")</f>
        <v/>
      </c>
      <c r="M3425" t="str">
        <f>IF(VLOOKUP($A3425,Parts!$A:$AM,M$1,0)="X",AD$2,"")</f>
        <v/>
      </c>
      <c r="N3425" t="str">
        <f>IF(VLOOKUP($A3425,Parts!$A:$AM,N$1,0)="X",AE$2,"")</f>
        <v/>
      </c>
      <c r="O3425" t="str">
        <f>IF(VLOOKUP($A3425,Parts!$A:$AM,O$1,0)="X",AF$2,"")</f>
        <v/>
      </c>
      <c r="P3425" t="str">
        <f t="shared" si="54"/>
        <v/>
      </c>
    </row>
    <row r="3426" spans="1:16" x14ac:dyDescent="0.25">
      <c r="A3426" t="str">
        <f>Table15[[#This Row],[Name]]</f>
        <v>rn_tks_fairing</v>
      </c>
      <c r="B3426" t="str">
        <f>IF(VLOOKUP($A3426,Parts!$A:$AM,B$1,0)="X",S$2,"")</f>
        <v/>
      </c>
      <c r="C3426" t="str">
        <f>IF(VLOOKUP($A3426,Parts!$A:$AM,C$1,0)="X",T$2,"")</f>
        <v/>
      </c>
      <c r="D3426" t="str">
        <f>IF(VLOOKUP($A3426,Parts!$A:$AM,D$1,0)="X",U$2,"")</f>
        <v/>
      </c>
      <c r="E3426" t="str">
        <f>IF(VLOOKUP($A3426,Parts!$A:$AM,E$1,0)="X",V$2,"")</f>
        <v/>
      </c>
      <c r="F3426" t="str">
        <f>IF(VLOOKUP($A3426,Parts!$A:$AM,F$1,0)="X",W$2,"")</f>
        <v/>
      </c>
      <c r="G3426" t="str">
        <f>IF(VLOOKUP($A3426,Parts!$A:$AM,G$1,0)="X",X$2,"")</f>
        <v/>
      </c>
      <c r="H3426" t="str">
        <f>IF(VLOOKUP($A3426,Parts!$A:$AM,H$1,0)="X",Y$2,"")</f>
        <v/>
      </c>
      <c r="I3426" t="str">
        <f>IF(VLOOKUP($A3426,Parts!$A:$AM,I$1,0)="X",Z$2,"")</f>
        <v/>
      </c>
      <c r="J3426" t="str">
        <f>IF(VLOOKUP($A3426,Parts!$A:$AM,J$1,0)="X",AA$2,"")</f>
        <v/>
      </c>
      <c r="K3426" t="str">
        <f>IF(VLOOKUP($A3426,Parts!$A:$AM,K$1,0)="X",AB$2,"")</f>
        <v/>
      </c>
      <c r="L3426" t="str">
        <f>IF(VLOOKUP($A3426,Parts!$A:$AM,L$1,0)="X",AC$2,"")</f>
        <v/>
      </c>
      <c r="M3426" t="str">
        <f>IF(VLOOKUP($A3426,Parts!$A:$AM,M$1,0)="X",AD$2,"")</f>
        <v/>
      </c>
      <c r="N3426" t="str">
        <f>IF(VLOOKUP($A3426,Parts!$A:$AM,N$1,0)="X",AE$2,"")</f>
        <v/>
      </c>
      <c r="O3426" t="str">
        <f>IF(VLOOKUP($A3426,Parts!$A:$AM,O$1,0)="X",AF$2,"")</f>
        <v/>
      </c>
      <c r="P3426" t="str">
        <f t="shared" si="54"/>
        <v/>
      </c>
    </row>
    <row r="3427" spans="1:16" x14ac:dyDescent="0.25">
      <c r="A3427" t="str">
        <f>Table15[[#This Row],[Name]]</f>
        <v>rn_tks_rcs_block</v>
      </c>
      <c r="B3427" t="str">
        <f>IF(VLOOKUP($A3427,Parts!$A:$AM,B$1,0)="X",S$2,"")</f>
        <v/>
      </c>
      <c r="C3427" t="str">
        <f>IF(VLOOKUP($A3427,Parts!$A:$AM,C$1,0)="X",T$2,"")</f>
        <v/>
      </c>
      <c r="D3427" t="str">
        <f>IF(VLOOKUP($A3427,Parts!$A:$AM,D$1,0)="X",U$2,"")</f>
        <v/>
      </c>
      <c r="E3427" t="str">
        <f>IF(VLOOKUP($A3427,Parts!$A:$AM,E$1,0)="X",V$2,"")</f>
        <v/>
      </c>
      <c r="F3427" t="str">
        <f>IF(VLOOKUP($A3427,Parts!$A:$AM,F$1,0)="X",W$2,"")</f>
        <v/>
      </c>
      <c r="G3427" t="str">
        <f>IF(VLOOKUP($A3427,Parts!$A:$AM,G$1,0)="X",X$2,"")</f>
        <v/>
      </c>
      <c r="H3427" t="str">
        <f>IF(VLOOKUP($A3427,Parts!$A:$AM,H$1,0)="X",Y$2,"")</f>
        <v/>
      </c>
      <c r="I3427" t="str">
        <f>IF(VLOOKUP($A3427,Parts!$A:$AM,I$1,0)="X",Z$2,"")</f>
        <v/>
      </c>
      <c r="J3427" t="str">
        <f>IF(VLOOKUP($A3427,Parts!$A:$AM,J$1,0)="X",AA$2,"")</f>
        <v/>
      </c>
      <c r="K3427" t="str">
        <f>IF(VLOOKUP($A3427,Parts!$A:$AM,K$1,0)="X",AB$2,"")</f>
        <v/>
      </c>
      <c r="L3427" t="str">
        <f>IF(VLOOKUP($A3427,Parts!$A:$AM,L$1,0)="X",AC$2,"")</f>
        <v/>
      </c>
      <c r="M3427" t="str">
        <f>IF(VLOOKUP($A3427,Parts!$A:$AM,M$1,0)="X",AD$2,"")</f>
        <v/>
      </c>
      <c r="N3427" t="str">
        <f>IF(VLOOKUP($A3427,Parts!$A:$AM,N$1,0)="X",AE$2,"")</f>
        <v/>
      </c>
      <c r="O3427" t="str">
        <f>IF(VLOOKUP($A3427,Parts!$A:$AM,O$1,0)="X",AF$2,"")</f>
        <v/>
      </c>
      <c r="P3427" t="str">
        <f t="shared" si="54"/>
        <v/>
      </c>
    </row>
    <row r="3428" spans="1:16" x14ac:dyDescent="0.25">
      <c r="A3428" t="str">
        <f>Table15[[#This Row],[Name]]</f>
        <v>solarpanel-deploying-circular-1</v>
      </c>
      <c r="B3428" t="str">
        <f>IF(VLOOKUP($A3428,Parts!$A:$AM,B$1,0)="X",S$2,"")</f>
        <v/>
      </c>
      <c r="C3428" t="str">
        <f>IF(VLOOKUP($A3428,Parts!$A:$AM,C$1,0)="X",T$2,"")</f>
        <v/>
      </c>
      <c r="D3428" t="str">
        <f>IF(VLOOKUP($A3428,Parts!$A:$AM,D$1,0)="X",U$2,"")</f>
        <v/>
      </c>
      <c r="E3428" t="str">
        <f>IF(VLOOKUP($A3428,Parts!$A:$AM,E$1,0)="X",V$2,"")</f>
        <v/>
      </c>
      <c r="F3428" t="str">
        <f>IF(VLOOKUP($A3428,Parts!$A:$AM,F$1,0)="X",W$2,"")</f>
        <v/>
      </c>
      <c r="G3428" t="str">
        <f>IF(VLOOKUP($A3428,Parts!$A:$AM,G$1,0)="X",X$2,"")</f>
        <v/>
      </c>
      <c r="H3428" t="str">
        <f>IF(VLOOKUP($A3428,Parts!$A:$AM,H$1,0)="X",Y$2,"")</f>
        <v/>
      </c>
      <c r="I3428" t="str">
        <f>IF(VLOOKUP($A3428,Parts!$A:$AM,I$1,0)="X",Z$2,"")</f>
        <v/>
      </c>
      <c r="J3428" t="str">
        <f>IF(VLOOKUP($A3428,Parts!$A:$AM,J$1,0)="X",AA$2,"")</f>
        <v/>
      </c>
      <c r="K3428" t="str">
        <f>IF(VLOOKUP($A3428,Parts!$A:$AM,K$1,0)="X",AB$2,"")</f>
        <v/>
      </c>
      <c r="L3428" t="str">
        <f>IF(VLOOKUP($A3428,Parts!$A:$AM,L$1,0)="X",AC$2,"")</f>
        <v/>
      </c>
      <c r="M3428" t="str">
        <f>IF(VLOOKUP($A3428,Parts!$A:$AM,M$1,0)="X",AD$2,"")</f>
        <v/>
      </c>
      <c r="N3428" t="str">
        <f>IF(VLOOKUP($A3428,Parts!$A:$AM,N$1,0)="X",AE$2,"")</f>
        <v/>
      </c>
      <c r="O3428" t="str">
        <f>IF(VLOOKUP($A3428,Parts!$A:$AM,O$1,0)="X",AF$2,"")</f>
        <v/>
      </c>
      <c r="P3428" t="str">
        <f t="shared" si="54"/>
        <v/>
      </c>
    </row>
    <row r="3429" spans="1:16" x14ac:dyDescent="0.25">
      <c r="A3429" t="str">
        <f>Table15[[#This Row],[Name]]</f>
        <v>MK2VApod</v>
      </c>
      <c r="B3429" t="str">
        <f>IF(VLOOKUP($A3429,Parts!$A:$AM,B$1,0)="X",S$2,"")</f>
        <v xml:space="preserve">    MODULE
    { name = ModuleTagAvionics }
</v>
      </c>
      <c r="C3429" t="str">
        <f>IF(VLOOKUP($A3429,Parts!$A:$AM,C$1,0)="X",T$2,"")</f>
        <v/>
      </c>
      <c r="D3429" t="str">
        <f>IF(VLOOKUP($A3429,Parts!$A:$AM,D$1,0)="X",U$2,"")</f>
        <v/>
      </c>
      <c r="E3429" t="str">
        <f>IF(VLOOKUP($A3429,Parts!$A:$AM,E$1,0)="X",V$2,"")</f>
        <v/>
      </c>
      <c r="F3429" t="str">
        <f>IF(VLOOKUP($A3429,Parts!$A:$AM,F$1,0)="X",W$2,"")</f>
        <v/>
      </c>
      <c r="G3429" t="str">
        <f>IF(VLOOKUP($A3429,Parts!$A:$AM,G$1,0)="X",X$2,"")</f>
        <v/>
      </c>
      <c r="H3429" t="str">
        <f>IF(VLOOKUP($A3429,Parts!$A:$AM,H$1,0)="X",Y$2,"")</f>
        <v xml:space="preserve">    MODULE
    { name = ModuleTagHabitable }
</v>
      </c>
      <c r="I3429" t="str">
        <f>IF(VLOOKUP($A3429,Parts!$A:$AM,I$1,0)="X",Z$2,"")</f>
        <v xml:space="preserve">    MODULE
    { name = ModuleTagHumanRated }
</v>
      </c>
      <c r="J3429" t="str">
        <f>IF(VLOOKUP($A3429,Parts!$A:$AM,J$1,0)="X",AA$2,"")</f>
        <v/>
      </c>
      <c r="K3429" t="str">
        <f>IF(VLOOKUP($A3429,Parts!$A:$AM,K$1,0)="X",AB$2,"")</f>
        <v/>
      </c>
      <c r="L3429" t="str">
        <f>IF(VLOOKUP($A3429,Parts!$A:$AM,L$1,0)="X",AC$2,"")</f>
        <v/>
      </c>
      <c r="M3429" t="str">
        <f>IF(VLOOKUP($A3429,Parts!$A:$AM,M$1,0)="X",AD$2,"")</f>
        <v/>
      </c>
      <c r="N3429" t="str">
        <f>IF(VLOOKUP($A3429,Parts!$A:$AM,N$1,0)="X",AE$2,"")</f>
        <v/>
      </c>
      <c r="O3429" t="str">
        <f>IF(VLOOKUP($A3429,Parts!$A:$AM,O$1,0)="X",AF$2,"")</f>
        <v/>
      </c>
      <c r="P3429" t="str">
        <f t="shared" si="54"/>
        <v xml:space="preserve">    MODULE
    { name = ModuleTagAvionics }
    MODULE
    { name = ModuleTagHabitable }
    MODULE
    { name = ModuleTagHumanRated }
</v>
      </c>
    </row>
    <row r="3430" spans="1:16" x14ac:dyDescent="0.25">
      <c r="A3430" t="str">
        <f>Table15[[#This Row],[Name]]</f>
        <v>orbitalorbx</v>
      </c>
      <c r="B3430" t="str">
        <f>IF(VLOOKUP($A3430,Parts!$A:$AM,B$1,0)="X",S$2,"")</f>
        <v/>
      </c>
      <c r="C3430" t="str">
        <f>IF(VLOOKUP($A3430,Parts!$A:$AM,C$1,0)="X",T$2,"")</f>
        <v/>
      </c>
      <c r="D3430" t="str">
        <f>IF(VLOOKUP($A3430,Parts!$A:$AM,D$1,0)="X",U$2,"")</f>
        <v/>
      </c>
      <c r="E3430" t="str">
        <f>IF(VLOOKUP($A3430,Parts!$A:$AM,E$1,0)="X",V$2,"")</f>
        <v/>
      </c>
      <c r="F3430" t="str">
        <f>IF(VLOOKUP($A3430,Parts!$A:$AM,F$1,0)="X",W$2,"")</f>
        <v/>
      </c>
      <c r="G3430" t="str">
        <f>IF(VLOOKUP($A3430,Parts!$A:$AM,G$1,0)="X",X$2,"")</f>
        <v/>
      </c>
      <c r="H3430" t="str">
        <f>IF(VLOOKUP($A3430,Parts!$A:$AM,H$1,0)="X",Y$2,"")</f>
        <v/>
      </c>
      <c r="I3430" t="str">
        <f>IF(VLOOKUP($A3430,Parts!$A:$AM,I$1,0)="X",Z$2,"")</f>
        <v/>
      </c>
      <c r="J3430" t="str">
        <f>IF(VLOOKUP($A3430,Parts!$A:$AM,J$1,0)="X",AA$2,"")</f>
        <v/>
      </c>
      <c r="K3430" t="str">
        <f>IF(VLOOKUP($A3430,Parts!$A:$AM,K$1,0)="X",AB$2,"")</f>
        <v/>
      </c>
      <c r="L3430" t="str">
        <f>IF(VLOOKUP($A3430,Parts!$A:$AM,L$1,0)="X",AC$2,"")</f>
        <v/>
      </c>
      <c r="M3430" t="str">
        <f>IF(VLOOKUP($A3430,Parts!$A:$AM,M$1,0)="X",AD$2,"")</f>
        <v/>
      </c>
      <c r="N3430" t="str">
        <f>IF(VLOOKUP($A3430,Parts!$A:$AM,N$1,0)="X",AE$2,"")</f>
        <v/>
      </c>
      <c r="O3430" t="str">
        <f>IF(VLOOKUP($A3430,Parts!$A:$AM,O$1,0)="X",AF$2,"")</f>
        <v/>
      </c>
      <c r="P3430" t="str">
        <f t="shared" si="54"/>
        <v/>
      </c>
    </row>
    <row r="3431" spans="1:16" x14ac:dyDescent="0.25">
      <c r="A3431" t="str">
        <f>Table15[[#This Row],[Name]]</f>
        <v>reactor-125</v>
      </c>
      <c r="B3431" t="str">
        <f>IF(VLOOKUP($A3431,Parts!$A:$AM,B$1,0)="X",S$2,"")</f>
        <v/>
      </c>
      <c r="C3431" t="str">
        <f>IF(VLOOKUP($A3431,Parts!$A:$AM,C$1,0)="X",T$2,"")</f>
        <v/>
      </c>
      <c r="D3431" t="str">
        <f>IF(VLOOKUP($A3431,Parts!$A:$AM,D$1,0)="X",U$2,"")</f>
        <v/>
      </c>
      <c r="E3431" t="str">
        <f>IF(VLOOKUP($A3431,Parts!$A:$AM,E$1,0)="X",V$2,"")</f>
        <v/>
      </c>
      <c r="F3431" t="str">
        <f>IF(VLOOKUP($A3431,Parts!$A:$AM,F$1,0)="X",W$2,"")</f>
        <v/>
      </c>
      <c r="G3431" t="str">
        <f>IF(VLOOKUP($A3431,Parts!$A:$AM,G$1,0)="X",X$2,"")</f>
        <v/>
      </c>
      <c r="H3431" t="str">
        <f>IF(VLOOKUP($A3431,Parts!$A:$AM,H$1,0)="X",Y$2,"")</f>
        <v/>
      </c>
      <c r="I3431" t="str">
        <f>IF(VLOOKUP($A3431,Parts!$A:$AM,I$1,0)="X",Z$2,"")</f>
        <v/>
      </c>
      <c r="J3431" t="str">
        <f>IF(VLOOKUP($A3431,Parts!$A:$AM,J$1,0)="X",AA$2,"")</f>
        <v/>
      </c>
      <c r="K3431" t="str">
        <f>IF(VLOOKUP($A3431,Parts!$A:$AM,K$1,0)="X",AB$2,"")</f>
        <v/>
      </c>
      <c r="L3431" t="str">
        <f>IF(VLOOKUP($A3431,Parts!$A:$AM,L$1,0)="X",AC$2,"")</f>
        <v/>
      </c>
      <c r="M3431" t="str">
        <f>IF(VLOOKUP($A3431,Parts!$A:$AM,M$1,0)="X",AD$2,"")</f>
        <v/>
      </c>
      <c r="N3431" t="str">
        <f>IF(VLOOKUP($A3431,Parts!$A:$AM,N$1,0)="X",AE$2,"")</f>
        <v/>
      </c>
      <c r="O3431" t="str">
        <f>IF(VLOOKUP($A3431,Parts!$A:$AM,O$1,0)="X",AF$2,"")</f>
        <v/>
      </c>
      <c r="P3431" t="str">
        <f t="shared" si="54"/>
        <v/>
      </c>
    </row>
    <row r="3432" spans="1:16" x14ac:dyDescent="0.25">
      <c r="A3432" t="str">
        <f>Table15[[#This Row],[Name]]</f>
        <v>stackDecoupler</v>
      </c>
      <c r="B3432" t="str">
        <f>IF(VLOOKUP($A3432,Parts!$A:$AM,B$1,0)="X",S$2,"")</f>
        <v/>
      </c>
      <c r="C3432" t="str">
        <f>IF(VLOOKUP($A3432,Parts!$A:$AM,C$1,0)="X",T$2,"")</f>
        <v/>
      </c>
      <c r="D3432" t="str">
        <f>IF(VLOOKUP($A3432,Parts!$A:$AM,D$1,0)="X",U$2,"")</f>
        <v/>
      </c>
      <c r="E3432" t="str">
        <f>IF(VLOOKUP($A3432,Parts!$A:$AM,E$1,0)="X",V$2,"")</f>
        <v/>
      </c>
      <c r="F3432" t="str">
        <f>IF(VLOOKUP($A3432,Parts!$A:$AM,F$1,0)="X",W$2,"")</f>
        <v/>
      </c>
      <c r="G3432" t="str">
        <f>IF(VLOOKUP($A3432,Parts!$A:$AM,G$1,0)="X",X$2,"")</f>
        <v/>
      </c>
      <c r="H3432" t="str">
        <f>IF(VLOOKUP($A3432,Parts!$A:$AM,H$1,0)="X",Y$2,"")</f>
        <v/>
      </c>
      <c r="I3432" t="str">
        <f>IF(VLOOKUP($A3432,Parts!$A:$AM,I$1,0)="X",Z$2,"")</f>
        <v/>
      </c>
      <c r="J3432" t="str">
        <f>IF(VLOOKUP($A3432,Parts!$A:$AM,J$1,0)="X",AA$2,"")</f>
        <v/>
      </c>
      <c r="K3432" t="str">
        <f>IF(VLOOKUP($A3432,Parts!$A:$AM,K$1,0)="X",AB$2,"")</f>
        <v/>
      </c>
      <c r="L3432" t="str">
        <f>IF(VLOOKUP($A3432,Parts!$A:$AM,L$1,0)="X",AC$2,"")</f>
        <v/>
      </c>
      <c r="M3432" t="str">
        <f>IF(VLOOKUP($A3432,Parts!$A:$AM,M$1,0)="X",AD$2,"")</f>
        <v/>
      </c>
      <c r="N3432" t="str">
        <f>IF(VLOOKUP($A3432,Parts!$A:$AM,N$1,0)="X",AE$2,"")</f>
        <v xml:space="preserve">    MODULE
    { name = ModuleTagDecoupler }
</v>
      </c>
      <c r="O3432" t="str">
        <f>IF(VLOOKUP($A3432,Parts!$A:$AM,O$1,0)="X",AF$2,"")</f>
        <v/>
      </c>
      <c r="P3432" t="str">
        <f t="shared" si="54"/>
        <v xml:space="preserve">    MODULE
    { name = ModuleTagDecoupler }
</v>
      </c>
    </row>
    <row r="3433" spans="1:16" x14ac:dyDescent="0.25">
      <c r="A3433" t="str">
        <f>Table15[[#This Row],[Name]]</f>
        <v>stackSeparator</v>
      </c>
      <c r="B3433" t="str">
        <f>IF(VLOOKUP($A3433,Parts!$A:$AM,B$1,0)="X",S$2,"")</f>
        <v/>
      </c>
      <c r="C3433" t="str">
        <f>IF(VLOOKUP($A3433,Parts!$A:$AM,C$1,0)="X",T$2,"")</f>
        <v/>
      </c>
      <c r="D3433" t="str">
        <f>IF(VLOOKUP($A3433,Parts!$A:$AM,D$1,0)="X",U$2,"")</f>
        <v/>
      </c>
      <c r="E3433" t="str">
        <f>IF(VLOOKUP($A3433,Parts!$A:$AM,E$1,0)="X",V$2,"")</f>
        <v/>
      </c>
      <c r="F3433" t="str">
        <f>IF(VLOOKUP($A3433,Parts!$A:$AM,F$1,0)="X",W$2,"")</f>
        <v/>
      </c>
      <c r="G3433" t="str">
        <f>IF(VLOOKUP($A3433,Parts!$A:$AM,G$1,0)="X",X$2,"")</f>
        <v/>
      </c>
      <c r="H3433" t="str">
        <f>IF(VLOOKUP($A3433,Parts!$A:$AM,H$1,0)="X",Y$2,"")</f>
        <v/>
      </c>
      <c r="I3433" t="str">
        <f>IF(VLOOKUP($A3433,Parts!$A:$AM,I$1,0)="X",Z$2,"")</f>
        <v/>
      </c>
      <c r="J3433" t="str">
        <f>IF(VLOOKUP($A3433,Parts!$A:$AM,J$1,0)="X",AA$2,"")</f>
        <v/>
      </c>
      <c r="K3433" t="str">
        <f>IF(VLOOKUP($A3433,Parts!$A:$AM,K$1,0)="X",AB$2,"")</f>
        <v/>
      </c>
      <c r="L3433" t="str">
        <f>IF(VLOOKUP($A3433,Parts!$A:$AM,L$1,0)="X",AC$2,"")</f>
        <v/>
      </c>
      <c r="M3433" t="str">
        <f>IF(VLOOKUP($A3433,Parts!$A:$AM,M$1,0)="X",AD$2,"")</f>
        <v/>
      </c>
      <c r="N3433" t="str">
        <f>IF(VLOOKUP($A3433,Parts!$A:$AM,N$1,0)="X",AE$2,"")</f>
        <v/>
      </c>
      <c r="O3433" t="str">
        <f>IF(VLOOKUP($A3433,Parts!$A:$AM,O$1,0)="X",AF$2,"")</f>
        <v/>
      </c>
      <c r="P3433" t="str">
        <f t="shared" si="54"/>
        <v/>
      </c>
    </row>
    <row r="3434" spans="1:16" x14ac:dyDescent="0.25">
      <c r="A3434" t="str">
        <f>Table15[[#This Row],[Name]]</f>
        <v>RLA_small_decoupler_stack</v>
      </c>
      <c r="B3434" t="str">
        <f>IF(VLOOKUP($A3434,Parts!$A:$AM,B$1,0)="X",S$2,"")</f>
        <v/>
      </c>
      <c r="C3434" t="str">
        <f>IF(VLOOKUP($A3434,Parts!$A:$AM,C$1,0)="X",T$2,"")</f>
        <v/>
      </c>
      <c r="D3434" t="str">
        <f>IF(VLOOKUP($A3434,Parts!$A:$AM,D$1,0)="X",U$2,"")</f>
        <v/>
      </c>
      <c r="E3434" t="str">
        <f>IF(VLOOKUP($A3434,Parts!$A:$AM,E$1,0)="X",V$2,"")</f>
        <v/>
      </c>
      <c r="F3434" t="str">
        <f>IF(VLOOKUP($A3434,Parts!$A:$AM,F$1,0)="X",W$2,"")</f>
        <v/>
      </c>
      <c r="G3434" t="str">
        <f>IF(VLOOKUP($A3434,Parts!$A:$AM,G$1,0)="X",X$2,"")</f>
        <v/>
      </c>
      <c r="H3434" t="str">
        <f>IF(VLOOKUP($A3434,Parts!$A:$AM,H$1,0)="X",Y$2,"")</f>
        <v/>
      </c>
      <c r="I3434" t="str">
        <f>IF(VLOOKUP($A3434,Parts!$A:$AM,I$1,0)="X",Z$2,"")</f>
        <v/>
      </c>
      <c r="J3434" t="str">
        <f>IF(VLOOKUP($A3434,Parts!$A:$AM,J$1,0)="X",AA$2,"")</f>
        <v/>
      </c>
      <c r="K3434" t="str">
        <f>IF(VLOOKUP($A3434,Parts!$A:$AM,K$1,0)="X",AB$2,"")</f>
        <v/>
      </c>
      <c r="L3434" t="str">
        <f>IF(VLOOKUP($A3434,Parts!$A:$AM,L$1,0)="X",AC$2,"")</f>
        <v/>
      </c>
      <c r="M3434" t="str">
        <f>IF(VLOOKUP($A3434,Parts!$A:$AM,M$1,0)="X",AD$2,"")</f>
        <v/>
      </c>
      <c r="N3434" t="str">
        <f>IF(VLOOKUP($A3434,Parts!$A:$AM,N$1,0)="X",AE$2,"")</f>
        <v/>
      </c>
      <c r="O3434" t="str">
        <f>IF(VLOOKUP($A3434,Parts!$A:$AM,O$1,0)="X",AF$2,"")</f>
        <v/>
      </c>
      <c r="P3434" t="str">
        <f t="shared" si="54"/>
        <v/>
      </c>
    </row>
    <row r="3435" spans="1:16" x14ac:dyDescent="0.25">
      <c r="A3435" t="str">
        <f>Table15[[#This Row],[Name]]</f>
        <v>Star-48B/Long</v>
      </c>
      <c r="B3435" t="str">
        <f>IF(VLOOKUP($A3435,Parts!$A:$AM,B$1,0)="X",S$2,"")</f>
        <v/>
      </c>
      <c r="C3435" t="str">
        <f>IF(VLOOKUP($A3435,Parts!$A:$AM,C$1,0)="X",T$2,"")</f>
        <v/>
      </c>
      <c r="D3435" t="str">
        <f>IF(VLOOKUP($A3435,Parts!$A:$AM,D$1,0)="X",U$2,"")</f>
        <v/>
      </c>
      <c r="E3435" t="str">
        <f>IF(VLOOKUP($A3435,Parts!$A:$AM,E$1,0)="X",V$2,"")</f>
        <v/>
      </c>
      <c r="F3435" t="str">
        <f>IF(VLOOKUP($A3435,Parts!$A:$AM,F$1,0)="X",W$2,"")</f>
        <v/>
      </c>
      <c r="G3435" t="str">
        <f>IF(VLOOKUP($A3435,Parts!$A:$AM,G$1,0)="X",X$2,"")</f>
        <v/>
      </c>
      <c r="H3435" t="str">
        <f>IF(VLOOKUP($A3435,Parts!$A:$AM,H$1,0)="X",Y$2,"")</f>
        <v/>
      </c>
      <c r="I3435" t="str">
        <f>IF(VLOOKUP($A3435,Parts!$A:$AM,I$1,0)="X",Z$2,"")</f>
        <v/>
      </c>
      <c r="J3435" t="str">
        <f>IF(VLOOKUP($A3435,Parts!$A:$AM,J$1,0)="X",AA$2,"")</f>
        <v/>
      </c>
      <c r="K3435" t="str">
        <f>IF(VLOOKUP($A3435,Parts!$A:$AM,K$1,0)="X",AB$2,"")</f>
        <v/>
      </c>
      <c r="L3435" t="str">
        <f>IF(VLOOKUP($A3435,Parts!$A:$AM,L$1,0)="X",AC$2,"")</f>
        <v/>
      </c>
      <c r="M3435" t="str">
        <f>IF(VLOOKUP($A3435,Parts!$A:$AM,M$1,0)="X",AD$2,"")</f>
        <v/>
      </c>
      <c r="N3435" t="str">
        <f>IF(VLOOKUP($A3435,Parts!$A:$AM,N$1,0)="X",AE$2,"")</f>
        <v/>
      </c>
      <c r="O3435" t="str">
        <f>IF(VLOOKUP($A3435,Parts!$A:$AM,O$1,0)="X",AF$2,"")</f>
        <v/>
      </c>
      <c r="P3435" t="str">
        <f t="shared" si="54"/>
        <v/>
      </c>
    </row>
    <row r="3436" spans="1:16" x14ac:dyDescent="0.25">
      <c r="A3436" t="str">
        <f>Table15[[#This Row],[Name]]</f>
        <v>RLA_mp_medium_vac</v>
      </c>
      <c r="B3436" t="str">
        <f>IF(VLOOKUP($A3436,Parts!$A:$AM,B$1,0)="X",S$2,"")</f>
        <v/>
      </c>
      <c r="C3436" t="str">
        <f>IF(VLOOKUP($A3436,Parts!$A:$AM,C$1,0)="X",T$2,"")</f>
        <v/>
      </c>
      <c r="D3436" t="str">
        <f>IF(VLOOKUP($A3436,Parts!$A:$AM,D$1,0)="X",U$2,"")</f>
        <v/>
      </c>
      <c r="E3436" t="str">
        <f>IF(VLOOKUP($A3436,Parts!$A:$AM,E$1,0)="X",V$2,"")</f>
        <v xml:space="preserve">    MODULE
    { name = ModuleTagEngineLiquidPF }
</v>
      </c>
      <c r="F3436" t="str">
        <f>IF(VLOOKUP($A3436,Parts!$A:$AM,F$1,0)="X",W$2,"")</f>
        <v/>
      </c>
      <c r="G3436" t="str">
        <f>IF(VLOOKUP($A3436,Parts!$A:$AM,G$1,0)="X",X$2,"")</f>
        <v/>
      </c>
      <c r="H3436" t="str">
        <f>IF(VLOOKUP($A3436,Parts!$A:$AM,H$1,0)="X",Y$2,"")</f>
        <v/>
      </c>
      <c r="I3436" t="str">
        <f>IF(VLOOKUP($A3436,Parts!$A:$AM,I$1,0)="X",Z$2,"")</f>
        <v/>
      </c>
      <c r="J3436" t="str">
        <f>IF(VLOOKUP($A3436,Parts!$A:$AM,J$1,0)="X",AA$2,"")</f>
        <v/>
      </c>
      <c r="K3436" t="str">
        <f>IF(VLOOKUP($A3436,Parts!$A:$AM,K$1,0)="X",AB$2,"")</f>
        <v/>
      </c>
      <c r="L3436" t="str">
        <f>IF(VLOOKUP($A3436,Parts!$A:$AM,L$1,0)="X",AC$2,"")</f>
        <v/>
      </c>
      <c r="M3436" t="str">
        <f>IF(VLOOKUP($A3436,Parts!$A:$AM,M$1,0)="X",AD$2,"")</f>
        <v/>
      </c>
      <c r="N3436" t="str">
        <f>IF(VLOOKUP($A3436,Parts!$A:$AM,N$1,0)="X",AE$2,"")</f>
        <v/>
      </c>
      <c r="O3436" t="str">
        <f>IF(VLOOKUP($A3436,Parts!$A:$AM,O$1,0)="X",AF$2,"")</f>
        <v/>
      </c>
      <c r="P3436" t="str">
        <f t="shared" si="54"/>
        <v xml:space="preserve">    MODULE
    { name = ModuleTagEngineLiquidPF }
</v>
      </c>
    </row>
    <row r="3437" spans="1:16" x14ac:dyDescent="0.25">
      <c r="A3437" t="str">
        <f>Table15[[#This Row],[Name]]</f>
        <v>stackSeparatorMini</v>
      </c>
      <c r="B3437" t="str">
        <f>IF(VLOOKUP($A3437,Parts!$A:$AM,B$1,0)="X",S$2,"")</f>
        <v/>
      </c>
      <c r="C3437" t="str">
        <f>IF(VLOOKUP($A3437,Parts!$A:$AM,C$1,0)="X",T$2,"")</f>
        <v/>
      </c>
      <c r="D3437" t="str">
        <f>IF(VLOOKUP($A3437,Parts!$A:$AM,D$1,0)="X",U$2,"")</f>
        <v/>
      </c>
      <c r="E3437" t="str">
        <f>IF(VLOOKUP($A3437,Parts!$A:$AM,E$1,0)="X",V$2,"")</f>
        <v/>
      </c>
      <c r="F3437" t="str">
        <f>IF(VLOOKUP($A3437,Parts!$A:$AM,F$1,0)="X",W$2,"")</f>
        <v/>
      </c>
      <c r="G3437" t="str">
        <f>IF(VLOOKUP($A3437,Parts!$A:$AM,G$1,0)="X",X$2,"")</f>
        <v/>
      </c>
      <c r="H3437" t="str">
        <f>IF(VLOOKUP($A3437,Parts!$A:$AM,H$1,0)="X",Y$2,"")</f>
        <v/>
      </c>
      <c r="I3437" t="str">
        <f>IF(VLOOKUP($A3437,Parts!$A:$AM,I$1,0)="X",Z$2,"")</f>
        <v/>
      </c>
      <c r="J3437" t="str">
        <f>IF(VLOOKUP($A3437,Parts!$A:$AM,J$1,0)="X",AA$2,"")</f>
        <v/>
      </c>
      <c r="K3437" t="str">
        <f>IF(VLOOKUP($A3437,Parts!$A:$AM,K$1,0)="X",AB$2,"")</f>
        <v/>
      </c>
      <c r="L3437" t="str">
        <f>IF(VLOOKUP($A3437,Parts!$A:$AM,L$1,0)="X",AC$2,"")</f>
        <v/>
      </c>
      <c r="M3437" t="str">
        <f>IF(VLOOKUP($A3437,Parts!$A:$AM,M$1,0)="X",AD$2,"")</f>
        <v/>
      </c>
      <c r="N3437" t="str">
        <f>IF(VLOOKUP($A3437,Parts!$A:$AM,N$1,0)="X",AE$2,"")</f>
        <v/>
      </c>
      <c r="O3437" t="str">
        <f>IF(VLOOKUP($A3437,Parts!$A:$AM,O$1,0)="X",AF$2,"")</f>
        <v/>
      </c>
      <c r="P3437" t="str">
        <f t="shared" si="54"/>
        <v/>
      </c>
    </row>
    <row r="3438" spans="1:16" x14ac:dyDescent="0.25">
      <c r="A3438" t="str">
        <f>Table15[[#This Row],[Name]]</f>
        <v>wheelMed</v>
      </c>
      <c r="B3438" t="str">
        <f>IF(VLOOKUP($A3438,Parts!$A:$AM,B$1,0)="X",S$2,"")</f>
        <v/>
      </c>
      <c r="C3438" t="str">
        <f>IF(VLOOKUP($A3438,Parts!$A:$AM,C$1,0)="X",T$2,"")</f>
        <v/>
      </c>
      <c r="D3438" t="str">
        <f>IF(VLOOKUP($A3438,Parts!$A:$AM,D$1,0)="X",U$2,"")</f>
        <v/>
      </c>
      <c r="E3438" t="str">
        <f>IF(VLOOKUP($A3438,Parts!$A:$AM,E$1,0)="X",V$2,"")</f>
        <v/>
      </c>
      <c r="F3438" t="str">
        <f>IF(VLOOKUP($A3438,Parts!$A:$AM,F$1,0)="X",W$2,"")</f>
        <v/>
      </c>
      <c r="G3438" t="str">
        <f>IF(VLOOKUP($A3438,Parts!$A:$AM,G$1,0)="X",X$2,"")</f>
        <v/>
      </c>
      <c r="H3438" t="str">
        <f>IF(VLOOKUP($A3438,Parts!$A:$AM,H$1,0)="X",Y$2,"")</f>
        <v/>
      </c>
      <c r="I3438" t="str">
        <f>IF(VLOOKUP($A3438,Parts!$A:$AM,I$1,0)="X",Z$2,"")</f>
        <v/>
      </c>
      <c r="J3438" t="str">
        <f>IF(VLOOKUP($A3438,Parts!$A:$AM,J$1,0)="X",AA$2,"")</f>
        <v/>
      </c>
      <c r="K3438" t="str">
        <f>IF(VLOOKUP($A3438,Parts!$A:$AM,K$1,0)="X",AB$2,"")</f>
        <v/>
      </c>
      <c r="L3438" t="str">
        <f>IF(VLOOKUP($A3438,Parts!$A:$AM,L$1,0)="X",AC$2,"")</f>
        <v/>
      </c>
      <c r="M3438" t="str">
        <f>IF(VLOOKUP($A3438,Parts!$A:$AM,M$1,0)="X",AD$2,"")</f>
        <v/>
      </c>
      <c r="N3438" t="str">
        <f>IF(VLOOKUP($A3438,Parts!$A:$AM,N$1,0)="X",AE$2,"")</f>
        <v/>
      </c>
      <c r="O3438" t="str">
        <f>IF(VLOOKUP($A3438,Parts!$A:$AM,O$1,0)="X",AF$2,"")</f>
        <v/>
      </c>
      <c r="P3438" t="str">
        <f t="shared" si="54"/>
        <v/>
      </c>
    </row>
    <row r="3439" spans="1:16" x14ac:dyDescent="0.25">
      <c r="A3439" t="str">
        <f>Table15[[#This Row],[Name]]</f>
        <v>stackDecouplerMini</v>
      </c>
      <c r="B3439" t="str">
        <f>IF(VLOOKUP($A3439,Parts!$A:$AM,B$1,0)="X",S$2,"")</f>
        <v/>
      </c>
      <c r="C3439" t="str">
        <f>IF(VLOOKUP($A3439,Parts!$A:$AM,C$1,0)="X",T$2,"")</f>
        <v/>
      </c>
      <c r="D3439" t="str">
        <f>IF(VLOOKUP($A3439,Parts!$A:$AM,D$1,0)="X",U$2,"")</f>
        <v/>
      </c>
      <c r="E3439" t="str">
        <f>IF(VLOOKUP($A3439,Parts!$A:$AM,E$1,0)="X",V$2,"")</f>
        <v/>
      </c>
      <c r="F3439" t="str">
        <f>IF(VLOOKUP($A3439,Parts!$A:$AM,F$1,0)="X",W$2,"")</f>
        <v/>
      </c>
      <c r="G3439" t="str">
        <f>IF(VLOOKUP($A3439,Parts!$A:$AM,G$1,0)="X",X$2,"")</f>
        <v/>
      </c>
      <c r="H3439" t="str">
        <f>IF(VLOOKUP($A3439,Parts!$A:$AM,H$1,0)="X",Y$2,"")</f>
        <v/>
      </c>
      <c r="I3439" t="str">
        <f>IF(VLOOKUP($A3439,Parts!$A:$AM,I$1,0)="X",Z$2,"")</f>
        <v/>
      </c>
      <c r="J3439" t="str">
        <f>IF(VLOOKUP($A3439,Parts!$A:$AM,J$1,0)="X",AA$2,"")</f>
        <v/>
      </c>
      <c r="K3439" t="str">
        <f>IF(VLOOKUP($A3439,Parts!$A:$AM,K$1,0)="X",AB$2,"")</f>
        <v/>
      </c>
      <c r="L3439" t="str">
        <f>IF(VLOOKUP($A3439,Parts!$A:$AM,L$1,0)="X",AC$2,"")</f>
        <v/>
      </c>
      <c r="M3439" t="str">
        <f>IF(VLOOKUP($A3439,Parts!$A:$AM,M$1,0)="X",AD$2,"")</f>
        <v/>
      </c>
      <c r="N3439" t="str">
        <f>IF(VLOOKUP($A3439,Parts!$A:$AM,N$1,0)="X",AE$2,"")</f>
        <v xml:space="preserve">    MODULE
    { name = ModuleTagDecoupler }
</v>
      </c>
      <c r="O3439" t="str">
        <f>IF(VLOOKUP($A3439,Parts!$A:$AM,O$1,0)="X",AF$2,"")</f>
        <v/>
      </c>
      <c r="P3439" t="str">
        <f t="shared" si="54"/>
        <v xml:space="preserve">    MODULE
    { name = ModuleTagDecoupler }
</v>
      </c>
    </row>
    <row r="3440" spans="1:16" x14ac:dyDescent="0.25">
      <c r="A3440" t="str">
        <f>Table15[[#This Row],[Name]]</f>
        <v>SXTSaturnV2-3Sep</v>
      </c>
      <c r="B3440" t="str">
        <f>IF(VLOOKUP($A3440,Parts!$A:$AM,B$1,0)="X",S$2,"")</f>
        <v/>
      </c>
      <c r="C3440" t="str">
        <f>IF(VLOOKUP($A3440,Parts!$A:$AM,C$1,0)="X",T$2,"")</f>
        <v/>
      </c>
      <c r="D3440" t="str">
        <f>IF(VLOOKUP($A3440,Parts!$A:$AM,D$1,0)="X",U$2,"")</f>
        <v/>
      </c>
      <c r="E3440" t="str">
        <f>IF(VLOOKUP($A3440,Parts!$A:$AM,E$1,0)="X",V$2,"")</f>
        <v/>
      </c>
      <c r="F3440" t="str">
        <f>IF(VLOOKUP($A3440,Parts!$A:$AM,F$1,0)="X",W$2,"")</f>
        <v/>
      </c>
      <c r="G3440" t="str">
        <f>IF(VLOOKUP($A3440,Parts!$A:$AM,G$1,0)="X",X$2,"")</f>
        <v/>
      </c>
      <c r="H3440" t="str">
        <f>IF(VLOOKUP($A3440,Parts!$A:$AM,H$1,0)="X",Y$2,"")</f>
        <v/>
      </c>
      <c r="I3440" t="str">
        <f>IF(VLOOKUP($A3440,Parts!$A:$AM,I$1,0)="X",Z$2,"")</f>
        <v/>
      </c>
      <c r="J3440" t="str">
        <f>IF(VLOOKUP($A3440,Parts!$A:$AM,J$1,0)="X",AA$2,"")</f>
        <v/>
      </c>
      <c r="K3440" t="str">
        <f>IF(VLOOKUP($A3440,Parts!$A:$AM,K$1,0)="X",AB$2,"")</f>
        <v/>
      </c>
      <c r="L3440" t="str">
        <f>IF(VLOOKUP($A3440,Parts!$A:$AM,L$1,0)="X",AC$2,"")</f>
        <v/>
      </c>
      <c r="M3440" t="str">
        <f>IF(VLOOKUP($A3440,Parts!$A:$AM,M$1,0)="X",AD$2,"")</f>
        <v/>
      </c>
      <c r="N3440" t="str">
        <f>IF(VLOOKUP($A3440,Parts!$A:$AM,N$1,0)="X",AE$2,"")</f>
        <v/>
      </c>
      <c r="O3440" t="str">
        <f>IF(VLOOKUP($A3440,Parts!$A:$AM,O$1,0)="X",AF$2,"")</f>
        <v/>
      </c>
      <c r="P3440" t="str">
        <f t="shared" si="54"/>
        <v/>
      </c>
    </row>
    <row r="3441" spans="1:16" x14ac:dyDescent="0.25">
      <c r="A3441" t="str">
        <f>Table15[[#This Row],[Name]]</f>
        <v>size3Decoupler</v>
      </c>
      <c r="B3441" t="str">
        <f>IF(VLOOKUP($A3441,Parts!$A:$AM,B$1,0)="X",S$2,"")</f>
        <v/>
      </c>
      <c r="C3441" t="str">
        <f>IF(VLOOKUP($A3441,Parts!$A:$AM,C$1,0)="X",T$2,"")</f>
        <v/>
      </c>
      <c r="D3441" t="str">
        <f>IF(VLOOKUP($A3441,Parts!$A:$AM,D$1,0)="X",U$2,"")</f>
        <v/>
      </c>
      <c r="E3441" t="str">
        <f>IF(VLOOKUP($A3441,Parts!$A:$AM,E$1,0)="X",V$2,"")</f>
        <v/>
      </c>
      <c r="F3441" t="str">
        <f>IF(VLOOKUP($A3441,Parts!$A:$AM,F$1,0)="X",W$2,"")</f>
        <v/>
      </c>
      <c r="G3441" t="str">
        <f>IF(VLOOKUP($A3441,Parts!$A:$AM,G$1,0)="X",X$2,"")</f>
        <v/>
      </c>
      <c r="H3441" t="str">
        <f>IF(VLOOKUP($A3441,Parts!$A:$AM,H$1,0)="X",Y$2,"")</f>
        <v/>
      </c>
      <c r="I3441" t="str">
        <f>IF(VLOOKUP($A3441,Parts!$A:$AM,I$1,0)="X",Z$2,"")</f>
        <v/>
      </c>
      <c r="J3441" t="str">
        <f>IF(VLOOKUP($A3441,Parts!$A:$AM,J$1,0)="X",AA$2,"")</f>
        <v/>
      </c>
      <c r="K3441" t="str">
        <f>IF(VLOOKUP($A3441,Parts!$A:$AM,K$1,0)="X",AB$2,"")</f>
        <v/>
      </c>
      <c r="L3441" t="str">
        <f>IF(VLOOKUP($A3441,Parts!$A:$AM,L$1,0)="X",AC$2,"")</f>
        <v/>
      </c>
      <c r="M3441" t="str">
        <f>IF(VLOOKUP($A3441,Parts!$A:$AM,M$1,0)="X",AD$2,"")</f>
        <v/>
      </c>
      <c r="N3441" t="str">
        <f>IF(VLOOKUP($A3441,Parts!$A:$AM,N$1,0)="X",AE$2,"")</f>
        <v/>
      </c>
      <c r="O3441" t="str">
        <f>IF(VLOOKUP($A3441,Parts!$A:$AM,O$1,0)="X",AF$2,"")</f>
        <v/>
      </c>
      <c r="P3441" t="str">
        <f t="shared" si="54"/>
        <v/>
      </c>
    </row>
    <row r="3442" spans="1:16" x14ac:dyDescent="0.25">
      <c r="A3442" t="str">
        <f>Table15[[#This Row],[Name]]</f>
        <v>SXTSaturnV1-2SepSmall</v>
      </c>
      <c r="B3442" t="str">
        <f>IF(VLOOKUP($A3442,Parts!$A:$AM,B$1,0)="X",S$2,"")</f>
        <v/>
      </c>
      <c r="C3442" t="str">
        <f>IF(VLOOKUP($A3442,Parts!$A:$AM,C$1,0)="X",T$2,"")</f>
        <v/>
      </c>
      <c r="D3442" t="str">
        <f>IF(VLOOKUP($A3442,Parts!$A:$AM,D$1,0)="X",U$2,"")</f>
        <v/>
      </c>
      <c r="E3442" t="str">
        <f>IF(VLOOKUP($A3442,Parts!$A:$AM,E$1,0)="X",V$2,"")</f>
        <v/>
      </c>
      <c r="F3442" t="str">
        <f>IF(VLOOKUP($A3442,Parts!$A:$AM,F$1,0)="X",W$2,"")</f>
        <v/>
      </c>
      <c r="G3442" t="str">
        <f>IF(VLOOKUP($A3442,Parts!$A:$AM,G$1,0)="X",X$2,"")</f>
        <v/>
      </c>
      <c r="H3442" t="str">
        <f>IF(VLOOKUP($A3442,Parts!$A:$AM,H$1,0)="X",Y$2,"")</f>
        <v/>
      </c>
      <c r="I3442" t="str">
        <f>IF(VLOOKUP($A3442,Parts!$A:$AM,I$1,0)="X",Z$2,"")</f>
        <v/>
      </c>
      <c r="J3442" t="str">
        <f>IF(VLOOKUP($A3442,Parts!$A:$AM,J$1,0)="X",AA$2,"")</f>
        <v/>
      </c>
      <c r="K3442" t="str">
        <f>IF(VLOOKUP($A3442,Parts!$A:$AM,K$1,0)="X",AB$2,"")</f>
        <v/>
      </c>
      <c r="L3442" t="str">
        <f>IF(VLOOKUP($A3442,Parts!$A:$AM,L$1,0)="X",AC$2,"")</f>
        <v/>
      </c>
      <c r="M3442" t="str">
        <f>IF(VLOOKUP($A3442,Parts!$A:$AM,M$1,0)="X",AD$2,"")</f>
        <v/>
      </c>
      <c r="N3442" t="str">
        <f>IF(VLOOKUP($A3442,Parts!$A:$AM,N$1,0)="X",AE$2,"")</f>
        <v/>
      </c>
      <c r="O3442" t="str">
        <f>IF(VLOOKUP($A3442,Parts!$A:$AM,O$1,0)="X",AF$2,"")</f>
        <v/>
      </c>
      <c r="P3442" t="str">
        <f t="shared" si="54"/>
        <v/>
      </c>
    </row>
    <row r="3443" spans="1:16" x14ac:dyDescent="0.25">
      <c r="A3443" t="str">
        <f>Table15[[#This Row],[Name]]</f>
        <v>SXTSaturnV1-2Sep</v>
      </c>
      <c r="B3443" t="str">
        <f>IF(VLOOKUP($A3443,Parts!$A:$AM,B$1,0)="X",S$2,"")</f>
        <v/>
      </c>
      <c r="C3443" t="str">
        <f>IF(VLOOKUP($A3443,Parts!$A:$AM,C$1,0)="X",T$2,"")</f>
        <v/>
      </c>
      <c r="D3443" t="str">
        <f>IF(VLOOKUP($A3443,Parts!$A:$AM,D$1,0)="X",U$2,"")</f>
        <v/>
      </c>
      <c r="E3443" t="str">
        <f>IF(VLOOKUP($A3443,Parts!$A:$AM,E$1,0)="X",V$2,"")</f>
        <v/>
      </c>
      <c r="F3443" t="str">
        <f>IF(VLOOKUP($A3443,Parts!$A:$AM,F$1,0)="X",W$2,"")</f>
        <v/>
      </c>
      <c r="G3443" t="str">
        <f>IF(VLOOKUP($A3443,Parts!$A:$AM,G$1,0)="X",X$2,"")</f>
        <v/>
      </c>
      <c r="H3443" t="str">
        <f>IF(VLOOKUP($A3443,Parts!$A:$AM,H$1,0)="X",Y$2,"")</f>
        <v/>
      </c>
      <c r="I3443" t="str">
        <f>IF(VLOOKUP($A3443,Parts!$A:$AM,I$1,0)="X",Z$2,"")</f>
        <v/>
      </c>
      <c r="J3443" t="str">
        <f>IF(VLOOKUP($A3443,Parts!$A:$AM,J$1,0)="X",AA$2,"")</f>
        <v/>
      </c>
      <c r="K3443" t="str">
        <f>IF(VLOOKUP($A3443,Parts!$A:$AM,K$1,0)="X",AB$2,"")</f>
        <v/>
      </c>
      <c r="L3443" t="str">
        <f>IF(VLOOKUP($A3443,Parts!$A:$AM,L$1,0)="X",AC$2,"")</f>
        <v/>
      </c>
      <c r="M3443" t="str">
        <f>IF(VLOOKUP($A3443,Parts!$A:$AM,M$1,0)="X",AD$2,"")</f>
        <v/>
      </c>
      <c r="N3443" t="str">
        <f>IF(VLOOKUP($A3443,Parts!$A:$AM,N$1,0)="X",AE$2,"")</f>
        <v/>
      </c>
      <c r="O3443" t="str">
        <f>IF(VLOOKUP($A3443,Parts!$A:$AM,O$1,0)="X",AF$2,"")</f>
        <v/>
      </c>
      <c r="P3443" t="str">
        <f t="shared" si="54"/>
        <v/>
      </c>
    </row>
    <row r="3444" spans="1:16" x14ac:dyDescent="0.25">
      <c r="A3444" t="str">
        <f>Table15[[#This Row],[Name]]</f>
        <v>smallRadialDecoupler</v>
      </c>
      <c r="B3444" t="str">
        <f>IF(VLOOKUP($A3444,Parts!$A:$AM,B$1,0)="X",S$2,"")</f>
        <v/>
      </c>
      <c r="C3444" t="str">
        <f>IF(VLOOKUP($A3444,Parts!$A:$AM,C$1,0)="X",T$2,"")</f>
        <v/>
      </c>
      <c r="D3444" t="str">
        <f>IF(VLOOKUP($A3444,Parts!$A:$AM,D$1,0)="X",U$2,"")</f>
        <v/>
      </c>
      <c r="E3444" t="str">
        <f>IF(VLOOKUP($A3444,Parts!$A:$AM,E$1,0)="X",V$2,"")</f>
        <v/>
      </c>
      <c r="F3444" t="str">
        <f>IF(VLOOKUP($A3444,Parts!$A:$AM,F$1,0)="X",W$2,"")</f>
        <v/>
      </c>
      <c r="G3444" t="str">
        <f>IF(VLOOKUP($A3444,Parts!$A:$AM,G$1,0)="X",X$2,"")</f>
        <v/>
      </c>
      <c r="H3444" t="str">
        <f>IF(VLOOKUP($A3444,Parts!$A:$AM,H$1,0)="X",Y$2,"")</f>
        <v/>
      </c>
      <c r="I3444" t="str">
        <f>IF(VLOOKUP($A3444,Parts!$A:$AM,I$1,0)="X",Z$2,"")</f>
        <v/>
      </c>
      <c r="J3444" t="str">
        <f>IF(VLOOKUP($A3444,Parts!$A:$AM,J$1,0)="X",AA$2,"")</f>
        <v/>
      </c>
      <c r="K3444" t="str">
        <f>IF(VLOOKUP($A3444,Parts!$A:$AM,K$1,0)="X",AB$2,"")</f>
        <v/>
      </c>
      <c r="L3444" t="str">
        <f>IF(VLOOKUP($A3444,Parts!$A:$AM,L$1,0)="X",AC$2,"")</f>
        <v/>
      </c>
      <c r="M3444" t="str">
        <f>IF(VLOOKUP($A3444,Parts!$A:$AM,M$1,0)="X",AD$2,"")</f>
        <v/>
      </c>
      <c r="N3444" t="str">
        <f>IF(VLOOKUP($A3444,Parts!$A:$AM,N$1,0)="X",AE$2,"")</f>
        <v xml:space="preserve">    MODULE
    { name = ModuleTagDecoupler }
</v>
      </c>
      <c r="O3444" t="str">
        <f>IF(VLOOKUP($A3444,Parts!$A:$AM,O$1,0)="X",AF$2,"")</f>
        <v/>
      </c>
      <c r="P3444" t="str">
        <f t="shared" si="54"/>
        <v xml:space="preserve">    MODULE
    { name = ModuleTagDecoupler }
</v>
      </c>
    </row>
    <row r="3445" spans="1:16" x14ac:dyDescent="0.25">
      <c r="A3445" t="str">
        <f>Table15[[#This Row],[Name]]</f>
        <v>rn_tdrs_ag</v>
      </c>
      <c r="B3445" t="str">
        <f>IF(VLOOKUP($A3445,Parts!$A:$AM,B$1,0)="X",S$2,"")</f>
        <v/>
      </c>
      <c r="C3445" t="str">
        <f>IF(VLOOKUP($A3445,Parts!$A:$AM,C$1,0)="X",T$2,"")</f>
        <v/>
      </c>
      <c r="D3445" t="str">
        <f>IF(VLOOKUP($A3445,Parts!$A:$AM,D$1,0)="X",U$2,"")</f>
        <v/>
      </c>
      <c r="E3445" t="str">
        <f>IF(VLOOKUP($A3445,Parts!$A:$AM,E$1,0)="X",V$2,"")</f>
        <v/>
      </c>
      <c r="F3445" t="str">
        <f>IF(VLOOKUP($A3445,Parts!$A:$AM,F$1,0)="X",W$2,"")</f>
        <v/>
      </c>
      <c r="G3445" t="str">
        <f>IF(VLOOKUP($A3445,Parts!$A:$AM,G$1,0)="X",X$2,"")</f>
        <v/>
      </c>
      <c r="H3445" t="str">
        <f>IF(VLOOKUP($A3445,Parts!$A:$AM,H$1,0)="X",Y$2,"")</f>
        <v/>
      </c>
      <c r="I3445" t="str">
        <f>IF(VLOOKUP($A3445,Parts!$A:$AM,I$1,0)="X",Z$2,"")</f>
        <v/>
      </c>
      <c r="J3445" t="str">
        <f>IF(VLOOKUP($A3445,Parts!$A:$AM,J$1,0)="X",AA$2,"")</f>
        <v/>
      </c>
      <c r="K3445" t="str">
        <f>IF(VLOOKUP($A3445,Parts!$A:$AM,K$1,0)="X",AB$2,"")</f>
        <v/>
      </c>
      <c r="L3445" t="str">
        <f>IF(VLOOKUP($A3445,Parts!$A:$AM,L$1,0)="X",AC$2,"")</f>
        <v/>
      </c>
      <c r="M3445" t="str">
        <f>IF(VLOOKUP($A3445,Parts!$A:$AM,M$1,0)="X",AD$2,"")</f>
        <v/>
      </c>
      <c r="N3445" t="str">
        <f>IF(VLOOKUP($A3445,Parts!$A:$AM,N$1,0)="X",AE$2,"")</f>
        <v/>
      </c>
      <c r="O3445" t="str">
        <f>IF(VLOOKUP($A3445,Parts!$A:$AM,O$1,0)="X",AF$2,"")</f>
        <v/>
      </c>
      <c r="P3445" t="str">
        <f t="shared" si="54"/>
        <v/>
      </c>
    </row>
    <row r="3446" spans="1:16" x14ac:dyDescent="0.25">
      <c r="A3446" t="str">
        <f>Table15[[#This Row],[Name]]</f>
        <v>eos_tdrs</v>
      </c>
      <c r="B3446" t="str">
        <f>IF(VLOOKUP($A3446,Parts!$A:$AM,B$1,0)="X",S$2,"")</f>
        <v xml:space="preserve">    MODULE
    { name = ModuleTagAvionics }
</v>
      </c>
      <c r="C3446" t="str">
        <f>IF(VLOOKUP($A3446,Parts!$A:$AM,C$1,0)="X",T$2,"")</f>
        <v/>
      </c>
      <c r="D3446" t="str">
        <f>IF(VLOOKUP($A3446,Parts!$A:$AM,D$1,0)="X",U$2,"")</f>
        <v/>
      </c>
      <c r="E3446" t="str">
        <f>IF(VLOOKUP($A3446,Parts!$A:$AM,E$1,0)="X",V$2,"")</f>
        <v/>
      </c>
      <c r="F3446" t="str">
        <f>IF(VLOOKUP($A3446,Parts!$A:$AM,F$1,0)="X",W$2,"")</f>
        <v/>
      </c>
      <c r="G3446" t="str">
        <f>IF(VLOOKUP($A3446,Parts!$A:$AM,G$1,0)="X",X$2,"")</f>
        <v/>
      </c>
      <c r="H3446" t="str">
        <f>IF(VLOOKUP($A3446,Parts!$A:$AM,H$1,0)="X",Y$2,"")</f>
        <v/>
      </c>
      <c r="I3446" t="str">
        <f>IF(VLOOKUP($A3446,Parts!$A:$AM,I$1,0)="X",Z$2,"")</f>
        <v/>
      </c>
      <c r="J3446" t="str">
        <f>IF(VLOOKUP($A3446,Parts!$A:$AM,J$1,0)="X",AA$2,"")</f>
        <v/>
      </c>
      <c r="K3446" t="str">
        <f>IF(VLOOKUP($A3446,Parts!$A:$AM,K$1,0)="X",AB$2,"")</f>
        <v/>
      </c>
      <c r="L3446" t="str">
        <f>IF(VLOOKUP($A3446,Parts!$A:$AM,L$1,0)="X",AC$2,"")</f>
        <v/>
      </c>
      <c r="M3446" t="str">
        <f>IF(VLOOKUP($A3446,Parts!$A:$AM,M$1,0)="X",AD$2,"")</f>
        <v/>
      </c>
      <c r="N3446" t="str">
        <f>IF(VLOOKUP($A3446,Parts!$A:$AM,N$1,0)="X",AE$2,"")</f>
        <v/>
      </c>
      <c r="O3446" t="str">
        <f>IF(VLOOKUP($A3446,Parts!$A:$AM,O$1,0)="X",AF$2,"")</f>
        <v/>
      </c>
      <c r="P3446" t="str">
        <f t="shared" si="54"/>
        <v xml:space="preserve">    MODULE
    { name = ModuleTagAvionics }
</v>
      </c>
    </row>
    <row r="3447" spans="1:16" x14ac:dyDescent="0.25">
      <c r="A3447" t="str">
        <f>Table15[[#This Row],[Name]]</f>
        <v>transit2a</v>
      </c>
      <c r="B3447" t="str">
        <f>IF(VLOOKUP($A3447,Parts!$A:$AM,B$1,0)="X",S$2,"")</f>
        <v xml:space="preserve">    MODULE
    { name = ModuleTagAvionics }
</v>
      </c>
      <c r="C3447" t="str">
        <f>IF(VLOOKUP($A3447,Parts!$A:$AM,C$1,0)="X",T$2,"")</f>
        <v/>
      </c>
      <c r="D3447" t="str">
        <f>IF(VLOOKUP($A3447,Parts!$A:$AM,D$1,0)="X",U$2,"")</f>
        <v/>
      </c>
      <c r="E3447" t="str">
        <f>IF(VLOOKUP($A3447,Parts!$A:$AM,E$1,0)="X",V$2,"")</f>
        <v/>
      </c>
      <c r="F3447" t="str">
        <f>IF(VLOOKUP($A3447,Parts!$A:$AM,F$1,0)="X",W$2,"")</f>
        <v/>
      </c>
      <c r="G3447" t="str">
        <f>IF(VLOOKUP($A3447,Parts!$A:$AM,G$1,0)="X",X$2,"")</f>
        <v/>
      </c>
      <c r="H3447" t="str">
        <f>IF(VLOOKUP($A3447,Parts!$A:$AM,H$1,0)="X",Y$2,"")</f>
        <v/>
      </c>
      <c r="I3447" t="str">
        <f>IF(VLOOKUP($A3447,Parts!$A:$AM,I$1,0)="X",Z$2,"")</f>
        <v/>
      </c>
      <c r="J3447" t="str">
        <f>IF(VLOOKUP($A3447,Parts!$A:$AM,J$1,0)="X",AA$2,"")</f>
        <v/>
      </c>
      <c r="K3447" t="str">
        <f>IF(VLOOKUP($A3447,Parts!$A:$AM,K$1,0)="X",AB$2,"")</f>
        <v/>
      </c>
      <c r="L3447" t="str">
        <f>IF(VLOOKUP($A3447,Parts!$A:$AM,L$1,0)="X",AC$2,"")</f>
        <v/>
      </c>
      <c r="M3447" t="str">
        <f>IF(VLOOKUP($A3447,Parts!$A:$AM,M$1,0)="X",AD$2,"")</f>
        <v/>
      </c>
      <c r="N3447" t="str">
        <f>IF(VLOOKUP($A3447,Parts!$A:$AM,N$1,0)="X",AE$2,"")</f>
        <v/>
      </c>
      <c r="O3447" t="str">
        <f>IF(VLOOKUP($A3447,Parts!$A:$AM,O$1,0)="X",AF$2,"")</f>
        <v/>
      </c>
      <c r="P3447" t="str">
        <f t="shared" si="54"/>
        <v xml:space="preserve">    MODULE
    { name = ModuleTagAvionics }
</v>
      </c>
    </row>
    <row r="3448" spans="1:16" x14ac:dyDescent="0.25">
      <c r="A3448" t="str">
        <f>Table15[[#This Row],[Name]]</f>
        <v>rn_tks</v>
      </c>
      <c r="B3448" t="str">
        <f>IF(VLOOKUP($A3448,Parts!$A:$AM,B$1,0)="X",S$2,"")</f>
        <v/>
      </c>
      <c r="C3448" t="str">
        <f>IF(VLOOKUP($A3448,Parts!$A:$AM,C$1,0)="X",T$2,"")</f>
        <v/>
      </c>
      <c r="D3448" t="str">
        <f>IF(VLOOKUP($A3448,Parts!$A:$AM,D$1,0)="X",U$2,"")</f>
        <v/>
      </c>
      <c r="E3448" t="str">
        <f>IF(VLOOKUP($A3448,Parts!$A:$AM,E$1,0)="X",V$2,"")</f>
        <v/>
      </c>
      <c r="F3448" t="str">
        <f>IF(VLOOKUP($A3448,Parts!$A:$AM,F$1,0)="X",W$2,"")</f>
        <v/>
      </c>
      <c r="G3448" t="str">
        <f>IF(VLOOKUP($A3448,Parts!$A:$AM,G$1,0)="X",X$2,"")</f>
        <v/>
      </c>
      <c r="H3448" t="str">
        <f>IF(VLOOKUP($A3448,Parts!$A:$AM,H$1,0)="X",Y$2,"")</f>
        <v/>
      </c>
      <c r="I3448" t="str">
        <f>IF(VLOOKUP($A3448,Parts!$A:$AM,I$1,0)="X",Z$2,"")</f>
        <v/>
      </c>
      <c r="J3448" t="str">
        <f>IF(VLOOKUP($A3448,Parts!$A:$AM,J$1,0)="X",AA$2,"")</f>
        <v/>
      </c>
      <c r="K3448" t="str">
        <f>IF(VLOOKUP($A3448,Parts!$A:$AM,K$1,0)="X",AB$2,"")</f>
        <v/>
      </c>
      <c r="L3448" t="str">
        <f>IF(VLOOKUP($A3448,Parts!$A:$AM,L$1,0)="X",AC$2,"")</f>
        <v/>
      </c>
      <c r="M3448" t="str">
        <f>IF(VLOOKUP($A3448,Parts!$A:$AM,M$1,0)="X",AD$2,"")</f>
        <v/>
      </c>
      <c r="N3448" t="str">
        <f>IF(VLOOKUP($A3448,Parts!$A:$AM,N$1,0)="X",AE$2,"")</f>
        <v/>
      </c>
      <c r="O3448" t="str">
        <f>IF(VLOOKUP($A3448,Parts!$A:$AM,O$1,0)="X",AF$2,"")</f>
        <v/>
      </c>
      <c r="P3448" t="str">
        <f t="shared" si="54"/>
        <v/>
      </c>
    </row>
    <row r="3449" spans="1:16" x14ac:dyDescent="0.25">
      <c r="A3449" t="str">
        <f>Table15[[#This Row],[Name]]</f>
        <v>ca_magneto2</v>
      </c>
      <c r="B3449" t="str">
        <f>IF(VLOOKUP($A3449,Parts!$A:$AM,B$1,0)="X",S$2,"")</f>
        <v/>
      </c>
      <c r="C3449" t="str">
        <f>IF(VLOOKUP($A3449,Parts!$A:$AM,C$1,0)="X",T$2,"")</f>
        <v/>
      </c>
      <c r="D3449" t="str">
        <f>IF(VLOOKUP($A3449,Parts!$A:$AM,D$1,0)="X",U$2,"")</f>
        <v/>
      </c>
      <c r="E3449" t="str">
        <f>IF(VLOOKUP($A3449,Parts!$A:$AM,E$1,0)="X",V$2,"")</f>
        <v/>
      </c>
      <c r="F3449" t="str">
        <f>IF(VLOOKUP($A3449,Parts!$A:$AM,F$1,0)="X",W$2,"")</f>
        <v/>
      </c>
      <c r="G3449" t="str">
        <f>IF(VLOOKUP($A3449,Parts!$A:$AM,G$1,0)="X",X$2,"")</f>
        <v/>
      </c>
      <c r="H3449" t="str">
        <f>IF(VLOOKUP($A3449,Parts!$A:$AM,H$1,0)="X",Y$2,"")</f>
        <v/>
      </c>
      <c r="I3449" t="str">
        <f>IF(VLOOKUP($A3449,Parts!$A:$AM,I$1,0)="X",Z$2,"")</f>
        <v/>
      </c>
      <c r="J3449" t="str">
        <f>IF(VLOOKUP($A3449,Parts!$A:$AM,J$1,0)="X",AA$2,"")</f>
        <v/>
      </c>
      <c r="K3449" t="str">
        <f>IF(VLOOKUP($A3449,Parts!$A:$AM,K$1,0)="X",AB$2,"")</f>
        <v/>
      </c>
      <c r="L3449" t="str">
        <f>IF(VLOOKUP($A3449,Parts!$A:$AM,L$1,0)="X",AC$2,"")</f>
        <v/>
      </c>
      <c r="M3449" t="str">
        <f>IF(VLOOKUP($A3449,Parts!$A:$AM,M$1,0)="X",AD$2,"")</f>
        <v/>
      </c>
      <c r="N3449" t="str">
        <f>IF(VLOOKUP($A3449,Parts!$A:$AM,N$1,0)="X",AE$2,"")</f>
        <v/>
      </c>
      <c r="O3449" t="str">
        <f>IF(VLOOKUP($A3449,Parts!$A:$AM,O$1,0)="X",AF$2,"")</f>
        <v/>
      </c>
      <c r="P3449" t="str">
        <f t="shared" si="54"/>
        <v/>
      </c>
    </row>
    <row r="3450" spans="1:16" x14ac:dyDescent="0.25">
      <c r="A3450" t="str">
        <f>Table15[[#This Row],[Name]]</f>
        <v>Star-48B/Short</v>
      </c>
      <c r="B3450" t="str">
        <f>IF(VLOOKUP($A3450,Parts!$A:$AM,B$1,0)="X",S$2,"")</f>
        <v/>
      </c>
      <c r="C3450" t="str">
        <f>IF(VLOOKUP($A3450,Parts!$A:$AM,C$1,0)="X",T$2,"")</f>
        <v/>
      </c>
      <c r="D3450" t="str">
        <f>IF(VLOOKUP($A3450,Parts!$A:$AM,D$1,0)="X",U$2,"")</f>
        <v/>
      </c>
      <c r="E3450" t="str">
        <f>IF(VLOOKUP($A3450,Parts!$A:$AM,E$1,0)="X",V$2,"")</f>
        <v/>
      </c>
      <c r="F3450" t="str">
        <f>IF(VLOOKUP($A3450,Parts!$A:$AM,F$1,0)="X",W$2,"")</f>
        <v/>
      </c>
      <c r="G3450" t="str">
        <f>IF(VLOOKUP($A3450,Parts!$A:$AM,G$1,0)="X",X$2,"")</f>
        <v/>
      </c>
      <c r="H3450" t="str">
        <f>IF(VLOOKUP($A3450,Parts!$A:$AM,H$1,0)="X",Y$2,"")</f>
        <v/>
      </c>
      <c r="I3450" t="str">
        <f>IF(VLOOKUP($A3450,Parts!$A:$AM,I$1,0)="X",Z$2,"")</f>
        <v/>
      </c>
      <c r="J3450" t="str">
        <f>IF(VLOOKUP($A3450,Parts!$A:$AM,J$1,0)="X",AA$2,"")</f>
        <v/>
      </c>
      <c r="K3450" t="str">
        <f>IF(VLOOKUP($A3450,Parts!$A:$AM,K$1,0)="X",AB$2,"")</f>
        <v/>
      </c>
      <c r="L3450" t="str">
        <f>IF(VLOOKUP($A3450,Parts!$A:$AM,L$1,0)="X",AC$2,"")</f>
        <v/>
      </c>
      <c r="M3450" t="str">
        <f>IF(VLOOKUP($A3450,Parts!$A:$AM,M$1,0)="X",AD$2,"")</f>
        <v/>
      </c>
      <c r="N3450" t="str">
        <f>IF(VLOOKUP($A3450,Parts!$A:$AM,N$1,0)="X",AE$2,"")</f>
        <v/>
      </c>
      <c r="O3450" t="str">
        <f>IF(VLOOKUP($A3450,Parts!$A:$AM,O$1,0)="X",AF$2,"")</f>
        <v/>
      </c>
      <c r="P3450" t="str">
        <f t="shared" si="54"/>
        <v/>
      </c>
    </row>
    <row r="3451" spans="1:16" x14ac:dyDescent="0.25">
      <c r="A3451" t="str">
        <f>Table15[[#This Row],[Name]]</f>
        <v>SXTtruckbox</v>
      </c>
      <c r="B3451" t="str">
        <f>IF(VLOOKUP($A3451,Parts!$A:$AM,B$1,0)="X",S$2,"")</f>
        <v/>
      </c>
      <c r="C3451" t="str">
        <f>IF(VLOOKUP($A3451,Parts!$A:$AM,C$1,0)="X",T$2,"")</f>
        <v/>
      </c>
      <c r="D3451" t="str">
        <f>IF(VLOOKUP($A3451,Parts!$A:$AM,D$1,0)="X",U$2,"")</f>
        <v/>
      </c>
      <c r="E3451" t="str">
        <f>IF(VLOOKUP($A3451,Parts!$A:$AM,E$1,0)="X",V$2,"")</f>
        <v/>
      </c>
      <c r="F3451" t="str">
        <f>IF(VLOOKUP($A3451,Parts!$A:$AM,F$1,0)="X",W$2,"")</f>
        <v/>
      </c>
      <c r="G3451" t="str">
        <f>IF(VLOOKUP($A3451,Parts!$A:$AM,G$1,0)="X",X$2,"")</f>
        <v/>
      </c>
      <c r="H3451" t="str">
        <f>IF(VLOOKUP($A3451,Parts!$A:$AM,H$1,0)="X",Y$2,"")</f>
        <v/>
      </c>
      <c r="I3451" t="str">
        <f>IF(VLOOKUP($A3451,Parts!$A:$AM,I$1,0)="X",Z$2,"")</f>
        <v/>
      </c>
      <c r="J3451" t="str">
        <f>IF(VLOOKUP($A3451,Parts!$A:$AM,J$1,0)="X",AA$2,"")</f>
        <v/>
      </c>
      <c r="K3451" t="str">
        <f>IF(VLOOKUP($A3451,Parts!$A:$AM,K$1,0)="X",AB$2,"")</f>
        <v/>
      </c>
      <c r="L3451" t="str">
        <f>IF(VLOOKUP($A3451,Parts!$A:$AM,L$1,0)="X",AC$2,"")</f>
        <v/>
      </c>
      <c r="M3451" t="str">
        <f>IF(VLOOKUP($A3451,Parts!$A:$AM,M$1,0)="X",AD$2,"")</f>
        <v/>
      </c>
      <c r="N3451" t="str">
        <f>IF(VLOOKUP($A3451,Parts!$A:$AM,N$1,0)="X",AE$2,"")</f>
        <v/>
      </c>
      <c r="O3451" t="str">
        <f>IF(VLOOKUP($A3451,Parts!$A:$AM,O$1,0)="X",AF$2,"")</f>
        <v/>
      </c>
      <c r="P3451" t="str">
        <f t="shared" si="54"/>
        <v/>
      </c>
    </row>
    <row r="3452" spans="1:16" x14ac:dyDescent="0.25">
      <c r="A3452" t="str">
        <f>Table15[[#This Row],[Name]]</f>
        <v>InflatableHAB</v>
      </c>
      <c r="B3452" t="str">
        <f>IF(VLOOKUP($A3452,Parts!$A:$AM,B$1,0)="X",S$2,"")</f>
        <v/>
      </c>
      <c r="C3452" t="str">
        <f>IF(VLOOKUP($A3452,Parts!$A:$AM,C$1,0)="X",T$2,"")</f>
        <v/>
      </c>
      <c r="D3452" t="str">
        <f>IF(VLOOKUP($A3452,Parts!$A:$AM,D$1,0)="X",U$2,"")</f>
        <v/>
      </c>
      <c r="E3452" t="str">
        <f>IF(VLOOKUP($A3452,Parts!$A:$AM,E$1,0)="X",V$2,"")</f>
        <v/>
      </c>
      <c r="F3452" t="str">
        <f>IF(VLOOKUP($A3452,Parts!$A:$AM,F$1,0)="X",W$2,"")</f>
        <v/>
      </c>
      <c r="G3452" t="str">
        <f>IF(VLOOKUP($A3452,Parts!$A:$AM,G$1,0)="X",X$2,"")</f>
        <v/>
      </c>
      <c r="H3452" t="str">
        <f>IF(VLOOKUP($A3452,Parts!$A:$AM,H$1,0)="X",Y$2,"")</f>
        <v xml:space="preserve">    MODULE
    { name = ModuleTagHabitable }
</v>
      </c>
      <c r="I3452" t="str">
        <f>IF(VLOOKUP($A3452,Parts!$A:$AM,I$1,0)="X",Z$2,"")</f>
        <v xml:space="preserve">    MODULE
    { name = ModuleTagHumanRated }
</v>
      </c>
      <c r="J3452" t="str">
        <f>IF(VLOOKUP($A3452,Parts!$A:$AM,J$1,0)="X",AA$2,"")</f>
        <v/>
      </c>
      <c r="K3452" t="str">
        <f>IF(VLOOKUP($A3452,Parts!$A:$AM,K$1,0)="X",AB$2,"")</f>
        <v/>
      </c>
      <c r="L3452" t="str">
        <f>IF(VLOOKUP($A3452,Parts!$A:$AM,L$1,0)="X",AC$2,"")</f>
        <v/>
      </c>
      <c r="M3452" t="str">
        <f>IF(VLOOKUP($A3452,Parts!$A:$AM,M$1,0)="X",AD$2,"")</f>
        <v/>
      </c>
      <c r="N3452" t="str">
        <f>IF(VLOOKUP($A3452,Parts!$A:$AM,N$1,0)="X",AE$2,"")</f>
        <v/>
      </c>
      <c r="O3452" t="str">
        <f>IF(VLOOKUP($A3452,Parts!$A:$AM,O$1,0)="X",AF$2,"")</f>
        <v/>
      </c>
      <c r="P3452" t="str">
        <f t="shared" si="54"/>
        <v xml:space="preserve">    MODULE
    { name = ModuleTagHabitable }
    MODULE
    { name = ModuleTagHumanRated }
</v>
      </c>
    </row>
    <row r="3453" spans="1:16" x14ac:dyDescent="0.25">
      <c r="A3453" t="str">
        <f>Table15[[#This Row],[Name]]</f>
        <v>stackSeparatorBig</v>
      </c>
      <c r="B3453" t="str">
        <f>IF(VLOOKUP($A3453,Parts!$A:$AM,B$1,0)="X",S$2,"")</f>
        <v/>
      </c>
      <c r="C3453" t="str">
        <f>IF(VLOOKUP($A3453,Parts!$A:$AM,C$1,0)="X",T$2,"")</f>
        <v/>
      </c>
      <c r="D3453" t="str">
        <f>IF(VLOOKUP($A3453,Parts!$A:$AM,D$1,0)="X",U$2,"")</f>
        <v/>
      </c>
      <c r="E3453" t="str">
        <f>IF(VLOOKUP($A3453,Parts!$A:$AM,E$1,0)="X",V$2,"")</f>
        <v/>
      </c>
      <c r="F3453" t="str">
        <f>IF(VLOOKUP($A3453,Parts!$A:$AM,F$1,0)="X",W$2,"")</f>
        <v/>
      </c>
      <c r="G3453" t="str">
        <f>IF(VLOOKUP($A3453,Parts!$A:$AM,G$1,0)="X",X$2,"")</f>
        <v/>
      </c>
      <c r="H3453" t="str">
        <f>IF(VLOOKUP($A3453,Parts!$A:$AM,H$1,0)="X",Y$2,"")</f>
        <v/>
      </c>
      <c r="I3453" t="str">
        <f>IF(VLOOKUP($A3453,Parts!$A:$AM,I$1,0)="X",Z$2,"")</f>
        <v/>
      </c>
      <c r="J3453" t="str">
        <f>IF(VLOOKUP($A3453,Parts!$A:$AM,J$1,0)="X",AA$2,"")</f>
        <v/>
      </c>
      <c r="K3453" t="str">
        <f>IF(VLOOKUP($A3453,Parts!$A:$AM,K$1,0)="X",AB$2,"")</f>
        <v/>
      </c>
      <c r="L3453" t="str">
        <f>IF(VLOOKUP($A3453,Parts!$A:$AM,L$1,0)="X",AC$2,"")</f>
        <v/>
      </c>
      <c r="M3453" t="str">
        <f>IF(VLOOKUP($A3453,Parts!$A:$AM,M$1,0)="X",AD$2,"")</f>
        <v/>
      </c>
      <c r="N3453" t="str">
        <f>IF(VLOOKUP($A3453,Parts!$A:$AM,N$1,0)="X",AE$2,"")</f>
        <v/>
      </c>
      <c r="O3453" t="str">
        <f>IF(VLOOKUP($A3453,Parts!$A:$AM,O$1,0)="X",AF$2,"")</f>
        <v/>
      </c>
      <c r="P3453" t="str">
        <f t="shared" si="54"/>
        <v/>
      </c>
    </row>
    <row r="3454" spans="1:16" x14ac:dyDescent="0.25">
      <c r="A3454" t="str">
        <f>Table15[[#This Row],[Name]]</f>
        <v>SXTlaunchclamp1</v>
      </c>
      <c r="B3454" t="str">
        <f>IF(VLOOKUP($A3454,Parts!$A:$AM,B$1,0)="X",S$2,"")</f>
        <v/>
      </c>
      <c r="C3454" t="str">
        <f>IF(VLOOKUP($A3454,Parts!$A:$AM,C$1,0)="X",T$2,"")</f>
        <v/>
      </c>
      <c r="D3454" t="str">
        <f>IF(VLOOKUP($A3454,Parts!$A:$AM,D$1,0)="X",U$2,"")</f>
        <v/>
      </c>
      <c r="E3454" t="str">
        <f>IF(VLOOKUP($A3454,Parts!$A:$AM,E$1,0)="X",V$2,"")</f>
        <v/>
      </c>
      <c r="F3454" t="str">
        <f>IF(VLOOKUP($A3454,Parts!$A:$AM,F$1,0)="X",W$2,"")</f>
        <v/>
      </c>
      <c r="G3454" t="str">
        <f>IF(VLOOKUP($A3454,Parts!$A:$AM,G$1,0)="X",X$2,"")</f>
        <v/>
      </c>
      <c r="H3454" t="str">
        <f>IF(VLOOKUP($A3454,Parts!$A:$AM,H$1,0)="X",Y$2,"")</f>
        <v/>
      </c>
      <c r="I3454" t="str">
        <f>IF(VLOOKUP($A3454,Parts!$A:$AM,I$1,0)="X",Z$2,"")</f>
        <v/>
      </c>
      <c r="J3454" t="str">
        <f>IF(VLOOKUP($A3454,Parts!$A:$AM,J$1,0)="X",AA$2,"")</f>
        <v/>
      </c>
      <c r="K3454" t="str">
        <f>IF(VLOOKUP($A3454,Parts!$A:$AM,K$1,0)="X",AB$2,"")</f>
        <v/>
      </c>
      <c r="L3454" t="str">
        <f>IF(VLOOKUP($A3454,Parts!$A:$AM,L$1,0)="X",AC$2,"")</f>
        <v/>
      </c>
      <c r="M3454" t="str">
        <f>IF(VLOOKUP($A3454,Parts!$A:$AM,M$1,0)="X",AD$2,"")</f>
        <v/>
      </c>
      <c r="N3454" t="str">
        <f>IF(VLOOKUP($A3454,Parts!$A:$AM,N$1,0)="X",AE$2,"")</f>
        <v/>
      </c>
      <c r="O3454" t="str">
        <f>IF(VLOOKUP($A3454,Parts!$A:$AM,O$1,0)="X",AF$2,"")</f>
        <v/>
      </c>
      <c r="P3454" t="str">
        <f t="shared" si="54"/>
        <v/>
      </c>
    </row>
    <row r="3455" spans="1:16" x14ac:dyDescent="0.25">
      <c r="A3455" t="str">
        <f>Table15[[#This Row],[Name]]</f>
        <v>RLA_small_decoupler_radial</v>
      </c>
      <c r="B3455" t="str">
        <f>IF(VLOOKUP($A3455,Parts!$A:$AM,B$1,0)="X",S$2,"")</f>
        <v/>
      </c>
      <c r="C3455" t="str">
        <f>IF(VLOOKUP($A3455,Parts!$A:$AM,C$1,0)="X",T$2,"")</f>
        <v/>
      </c>
      <c r="D3455" t="str">
        <f>IF(VLOOKUP($A3455,Parts!$A:$AM,D$1,0)="X",U$2,"")</f>
        <v/>
      </c>
      <c r="E3455" t="str">
        <f>IF(VLOOKUP($A3455,Parts!$A:$AM,E$1,0)="X",V$2,"")</f>
        <v/>
      </c>
      <c r="F3455" t="str">
        <f>IF(VLOOKUP($A3455,Parts!$A:$AM,F$1,0)="X",W$2,"")</f>
        <v/>
      </c>
      <c r="G3455" t="str">
        <f>IF(VLOOKUP($A3455,Parts!$A:$AM,G$1,0)="X",X$2,"")</f>
        <v/>
      </c>
      <c r="H3455" t="str">
        <f>IF(VLOOKUP($A3455,Parts!$A:$AM,H$1,0)="X",Y$2,"")</f>
        <v/>
      </c>
      <c r="I3455" t="str">
        <f>IF(VLOOKUP($A3455,Parts!$A:$AM,I$1,0)="X",Z$2,"")</f>
        <v/>
      </c>
      <c r="J3455" t="str">
        <f>IF(VLOOKUP($A3455,Parts!$A:$AM,J$1,0)="X",AA$2,"")</f>
        <v/>
      </c>
      <c r="K3455" t="str">
        <f>IF(VLOOKUP($A3455,Parts!$A:$AM,K$1,0)="X",AB$2,"")</f>
        <v/>
      </c>
      <c r="L3455" t="str">
        <f>IF(VLOOKUP($A3455,Parts!$A:$AM,L$1,0)="X",AC$2,"")</f>
        <v/>
      </c>
      <c r="M3455" t="str">
        <f>IF(VLOOKUP($A3455,Parts!$A:$AM,M$1,0)="X",AD$2,"")</f>
        <v/>
      </c>
      <c r="N3455" t="str">
        <f>IF(VLOOKUP($A3455,Parts!$A:$AM,N$1,0)="X",AE$2,"")</f>
        <v/>
      </c>
      <c r="O3455" t="str">
        <f>IF(VLOOKUP($A3455,Parts!$A:$AM,O$1,0)="X",AF$2,"")</f>
        <v/>
      </c>
      <c r="P3455" t="str">
        <f t="shared" si="54"/>
        <v/>
      </c>
    </row>
    <row r="3456" spans="1:16" x14ac:dyDescent="0.25">
      <c r="A3456" t="str">
        <f>Table15[[#This Row],[Name]]</f>
        <v>launchClamp1</v>
      </c>
      <c r="B3456" t="str">
        <f>IF(VLOOKUP($A3456,Parts!$A:$AM,B$1,0)="X",S$2,"")</f>
        <v/>
      </c>
      <c r="C3456" t="str">
        <f>IF(VLOOKUP($A3456,Parts!$A:$AM,C$1,0)="X",T$2,"")</f>
        <v/>
      </c>
      <c r="D3456" t="str">
        <f>IF(VLOOKUP($A3456,Parts!$A:$AM,D$1,0)="X",U$2,"")</f>
        <v/>
      </c>
      <c r="E3456" t="str">
        <f>IF(VLOOKUP($A3456,Parts!$A:$AM,E$1,0)="X",V$2,"")</f>
        <v/>
      </c>
      <c r="F3456" t="str">
        <f>IF(VLOOKUP($A3456,Parts!$A:$AM,F$1,0)="X",W$2,"")</f>
        <v/>
      </c>
      <c r="G3456" t="str">
        <f>IF(VLOOKUP($A3456,Parts!$A:$AM,G$1,0)="X",X$2,"")</f>
        <v/>
      </c>
      <c r="H3456" t="str">
        <f>IF(VLOOKUP($A3456,Parts!$A:$AM,H$1,0)="X",Y$2,"")</f>
        <v/>
      </c>
      <c r="I3456" t="str">
        <f>IF(VLOOKUP($A3456,Parts!$A:$AM,I$1,0)="X",Z$2,"")</f>
        <v/>
      </c>
      <c r="J3456" t="str">
        <f>IF(VLOOKUP($A3456,Parts!$A:$AM,J$1,0)="X",AA$2,"")</f>
        <v/>
      </c>
      <c r="K3456" t="str">
        <f>IF(VLOOKUP($A3456,Parts!$A:$AM,K$1,0)="X",AB$2,"")</f>
        <v/>
      </c>
      <c r="L3456" t="str">
        <f>IF(VLOOKUP($A3456,Parts!$A:$AM,L$1,0)="X",AC$2,"")</f>
        <v/>
      </c>
      <c r="M3456" t="str">
        <f>IF(VLOOKUP($A3456,Parts!$A:$AM,M$1,0)="X",AD$2,"")</f>
        <v/>
      </c>
      <c r="N3456" t="str">
        <f>IF(VLOOKUP($A3456,Parts!$A:$AM,N$1,0)="X",AE$2,"")</f>
        <v/>
      </c>
      <c r="O3456" t="str">
        <f>IF(VLOOKUP($A3456,Parts!$A:$AM,O$1,0)="X",AF$2,"")</f>
        <v/>
      </c>
      <c r="P3456" t="str">
        <f t="shared" si="54"/>
        <v/>
      </c>
    </row>
    <row r="3457" spans="1:16" x14ac:dyDescent="0.25">
      <c r="A3457" t="str">
        <f>Table15[[#This Row],[Name]]</f>
        <v>xradialDecoupler</v>
      </c>
      <c r="B3457" t="str">
        <f>IF(VLOOKUP($A3457,Parts!$A:$AM,B$1,0)="X",S$2,"")</f>
        <v/>
      </c>
      <c r="C3457" t="str">
        <f>IF(VLOOKUP($A3457,Parts!$A:$AM,C$1,0)="X",T$2,"")</f>
        <v/>
      </c>
      <c r="D3457" t="str">
        <f>IF(VLOOKUP($A3457,Parts!$A:$AM,D$1,0)="X",U$2,"")</f>
        <v/>
      </c>
      <c r="E3457" t="str">
        <f>IF(VLOOKUP($A3457,Parts!$A:$AM,E$1,0)="X",V$2,"")</f>
        <v/>
      </c>
      <c r="F3457" t="str">
        <f>IF(VLOOKUP($A3457,Parts!$A:$AM,F$1,0)="X",W$2,"")</f>
        <v/>
      </c>
      <c r="G3457" t="str">
        <f>IF(VLOOKUP($A3457,Parts!$A:$AM,G$1,0)="X",X$2,"")</f>
        <v/>
      </c>
      <c r="H3457" t="str">
        <f>IF(VLOOKUP($A3457,Parts!$A:$AM,H$1,0)="X",Y$2,"")</f>
        <v/>
      </c>
      <c r="I3457" t="str">
        <f>IF(VLOOKUP($A3457,Parts!$A:$AM,I$1,0)="X",Z$2,"")</f>
        <v/>
      </c>
      <c r="J3457" t="str">
        <f>IF(VLOOKUP($A3457,Parts!$A:$AM,J$1,0)="X",AA$2,"")</f>
        <v/>
      </c>
      <c r="K3457" t="str">
        <f>IF(VLOOKUP($A3457,Parts!$A:$AM,K$1,0)="X",AB$2,"")</f>
        <v/>
      </c>
      <c r="L3457" t="str">
        <f>IF(VLOOKUP($A3457,Parts!$A:$AM,L$1,0)="X",AC$2,"")</f>
        <v/>
      </c>
      <c r="M3457" t="str">
        <f>IF(VLOOKUP($A3457,Parts!$A:$AM,M$1,0)="X",AD$2,"")</f>
        <v/>
      </c>
      <c r="N3457" t="str">
        <f>IF(VLOOKUP($A3457,Parts!$A:$AM,N$1,0)="X",AE$2,"")</f>
        <v/>
      </c>
      <c r="O3457" t="str">
        <f>IF(VLOOKUP($A3457,Parts!$A:$AM,O$1,0)="X",AF$2,"")</f>
        <v/>
      </c>
      <c r="P3457" t="str">
        <f t="shared" si="54"/>
        <v/>
      </c>
    </row>
    <row r="3458" spans="1:16" x14ac:dyDescent="0.25">
      <c r="A3458" t="str">
        <f>Table15[[#This Row],[Name]]</f>
        <v>radialDecoupler</v>
      </c>
      <c r="B3458" t="str">
        <f>IF(VLOOKUP($A3458,Parts!$A:$AM,B$1,0)="X",S$2,"")</f>
        <v/>
      </c>
      <c r="C3458" t="str">
        <f>IF(VLOOKUP($A3458,Parts!$A:$AM,C$1,0)="X",T$2,"")</f>
        <v/>
      </c>
      <c r="D3458" t="str">
        <f>IF(VLOOKUP($A3458,Parts!$A:$AM,D$1,0)="X",U$2,"")</f>
        <v/>
      </c>
      <c r="E3458" t="str">
        <f>IF(VLOOKUP($A3458,Parts!$A:$AM,E$1,0)="X",V$2,"")</f>
        <v/>
      </c>
      <c r="F3458" t="str">
        <f>IF(VLOOKUP($A3458,Parts!$A:$AM,F$1,0)="X",W$2,"")</f>
        <v/>
      </c>
      <c r="G3458" t="str">
        <f>IF(VLOOKUP($A3458,Parts!$A:$AM,G$1,0)="X",X$2,"")</f>
        <v/>
      </c>
      <c r="H3458" t="str">
        <f>IF(VLOOKUP($A3458,Parts!$A:$AM,H$1,0)="X",Y$2,"")</f>
        <v/>
      </c>
      <c r="I3458" t="str">
        <f>IF(VLOOKUP($A3458,Parts!$A:$AM,I$1,0)="X",Z$2,"")</f>
        <v/>
      </c>
      <c r="J3458" t="str">
        <f>IF(VLOOKUP($A3458,Parts!$A:$AM,J$1,0)="X",AA$2,"")</f>
        <v/>
      </c>
      <c r="K3458" t="str">
        <f>IF(VLOOKUP($A3458,Parts!$A:$AM,K$1,0)="X",AB$2,"")</f>
        <v/>
      </c>
      <c r="L3458" t="str">
        <f>IF(VLOOKUP($A3458,Parts!$A:$AM,L$1,0)="X",AC$2,"")</f>
        <v/>
      </c>
      <c r="M3458" t="str">
        <f>IF(VLOOKUP($A3458,Parts!$A:$AM,M$1,0)="X",AD$2,"")</f>
        <v/>
      </c>
      <c r="N3458" t="str">
        <f>IF(VLOOKUP($A3458,Parts!$A:$AM,N$1,0)="X",AE$2,"")</f>
        <v xml:space="preserve">    MODULE
    { name = ModuleTagDecoupler }
</v>
      </c>
      <c r="O3458" t="str">
        <f>IF(VLOOKUP($A3458,Parts!$A:$AM,O$1,0)="X",AF$2,"")</f>
        <v/>
      </c>
      <c r="P3458" t="str">
        <f t="shared" si="54"/>
        <v xml:space="preserve">    MODULE
    { name = ModuleTagDecoupler }
</v>
      </c>
    </row>
    <row r="3459" spans="1:16" x14ac:dyDescent="0.25">
      <c r="A3459" t="str">
        <f>Table15[[#This Row],[Name]]</f>
        <v>CHAKAradialDecoupler</v>
      </c>
      <c r="B3459" t="str">
        <f>IF(VLOOKUP($A3459,Parts!$A:$AM,B$1,0)="X",S$2,"")</f>
        <v/>
      </c>
      <c r="C3459" t="str">
        <f>IF(VLOOKUP($A3459,Parts!$A:$AM,C$1,0)="X",T$2,"")</f>
        <v/>
      </c>
      <c r="D3459" t="str">
        <f>IF(VLOOKUP($A3459,Parts!$A:$AM,D$1,0)="X",U$2,"")</f>
        <v/>
      </c>
      <c r="E3459" t="str">
        <f>IF(VLOOKUP($A3459,Parts!$A:$AM,E$1,0)="X",V$2,"")</f>
        <v/>
      </c>
      <c r="F3459" t="str">
        <f>IF(VLOOKUP($A3459,Parts!$A:$AM,F$1,0)="X",W$2,"")</f>
        <v/>
      </c>
      <c r="G3459" t="str">
        <f>IF(VLOOKUP($A3459,Parts!$A:$AM,G$1,0)="X",X$2,"")</f>
        <v/>
      </c>
      <c r="H3459" t="str">
        <f>IF(VLOOKUP($A3459,Parts!$A:$AM,H$1,0)="X",Y$2,"")</f>
        <v/>
      </c>
      <c r="I3459" t="str">
        <f>IF(VLOOKUP($A3459,Parts!$A:$AM,I$1,0)="X",Z$2,"")</f>
        <v/>
      </c>
      <c r="J3459" t="str">
        <f>IF(VLOOKUP($A3459,Parts!$A:$AM,J$1,0)="X",AA$2,"")</f>
        <v/>
      </c>
      <c r="K3459" t="str">
        <f>IF(VLOOKUP($A3459,Parts!$A:$AM,K$1,0)="X",AB$2,"")</f>
        <v/>
      </c>
      <c r="L3459" t="str">
        <f>IF(VLOOKUP($A3459,Parts!$A:$AM,L$1,0)="X",AC$2,"")</f>
        <v/>
      </c>
      <c r="M3459" t="str">
        <f>IF(VLOOKUP($A3459,Parts!$A:$AM,M$1,0)="X",AD$2,"")</f>
        <v/>
      </c>
      <c r="N3459" t="str">
        <f>IF(VLOOKUP($A3459,Parts!$A:$AM,N$1,0)="X",AE$2,"")</f>
        <v/>
      </c>
      <c r="O3459" t="str">
        <f>IF(VLOOKUP($A3459,Parts!$A:$AM,O$1,0)="X",AF$2,"")</f>
        <v/>
      </c>
      <c r="P3459" t="str">
        <f t="shared" ref="P3459:P3522" si="55">B3459&amp;C3459&amp;D3459&amp;E3459&amp;F3459&amp;G3459&amp;H3459&amp;I3459&amp;J3459&amp;K3459&amp;L3459&amp;M3459&amp;N3459&amp;O3459</f>
        <v/>
      </c>
    </row>
    <row r="3460" spans="1:16" x14ac:dyDescent="0.25">
      <c r="A3460" t="str">
        <f>Table15[[#This Row],[Name]]</f>
        <v>radialDecoupler2</v>
      </c>
      <c r="B3460" t="str">
        <f>IF(VLOOKUP($A3460,Parts!$A:$AM,B$1,0)="X",S$2,"")</f>
        <v/>
      </c>
      <c r="C3460" t="str">
        <f>IF(VLOOKUP($A3460,Parts!$A:$AM,C$1,0)="X",T$2,"")</f>
        <v/>
      </c>
      <c r="D3460" t="str">
        <f>IF(VLOOKUP($A3460,Parts!$A:$AM,D$1,0)="X",U$2,"")</f>
        <v/>
      </c>
      <c r="E3460" t="str">
        <f>IF(VLOOKUP($A3460,Parts!$A:$AM,E$1,0)="X",V$2,"")</f>
        <v/>
      </c>
      <c r="F3460" t="str">
        <f>IF(VLOOKUP($A3460,Parts!$A:$AM,F$1,0)="X",W$2,"")</f>
        <v/>
      </c>
      <c r="G3460" t="str">
        <f>IF(VLOOKUP($A3460,Parts!$A:$AM,G$1,0)="X",X$2,"")</f>
        <v/>
      </c>
      <c r="H3460" t="str">
        <f>IF(VLOOKUP($A3460,Parts!$A:$AM,H$1,0)="X",Y$2,"")</f>
        <v/>
      </c>
      <c r="I3460" t="str">
        <f>IF(VLOOKUP($A3460,Parts!$A:$AM,I$1,0)="X",Z$2,"")</f>
        <v/>
      </c>
      <c r="J3460" t="str">
        <f>IF(VLOOKUP($A3460,Parts!$A:$AM,J$1,0)="X",AA$2,"")</f>
        <v/>
      </c>
      <c r="K3460" t="str">
        <f>IF(VLOOKUP($A3460,Parts!$A:$AM,K$1,0)="X",AB$2,"")</f>
        <v/>
      </c>
      <c r="L3460" t="str">
        <f>IF(VLOOKUP($A3460,Parts!$A:$AM,L$1,0)="X",AC$2,"")</f>
        <v/>
      </c>
      <c r="M3460" t="str">
        <f>IF(VLOOKUP($A3460,Parts!$A:$AM,M$1,0)="X",AD$2,"")</f>
        <v/>
      </c>
      <c r="N3460" t="str">
        <f>IF(VLOOKUP($A3460,Parts!$A:$AM,N$1,0)="X",AE$2,"")</f>
        <v xml:space="preserve">    MODULE
    { name = ModuleTagDecoupler }
</v>
      </c>
      <c r="O3460" t="str">
        <f>IF(VLOOKUP($A3460,Parts!$A:$AM,O$1,0)="X",AF$2,"")</f>
        <v/>
      </c>
      <c r="P3460" t="str">
        <f t="shared" si="55"/>
        <v xml:space="preserve">    MODULE
    { name = ModuleTagDecoupler }
</v>
      </c>
    </row>
    <row r="3461" spans="1:16" x14ac:dyDescent="0.25">
      <c r="A3461" t="str">
        <f>Table15[[#This Row],[Name]]</f>
        <v>chakaradialDecoupler1-2</v>
      </c>
      <c r="B3461" t="str">
        <f>IF(VLOOKUP($A3461,Parts!$A:$AM,B$1,0)="X",S$2,"")</f>
        <v/>
      </c>
      <c r="C3461" t="str">
        <f>IF(VLOOKUP($A3461,Parts!$A:$AM,C$1,0)="X",T$2,"")</f>
        <v/>
      </c>
      <c r="D3461" t="str">
        <f>IF(VLOOKUP($A3461,Parts!$A:$AM,D$1,0)="X",U$2,"")</f>
        <v/>
      </c>
      <c r="E3461" t="str">
        <f>IF(VLOOKUP($A3461,Parts!$A:$AM,E$1,0)="X",V$2,"")</f>
        <v/>
      </c>
      <c r="F3461" t="str">
        <f>IF(VLOOKUP($A3461,Parts!$A:$AM,F$1,0)="X",W$2,"")</f>
        <v/>
      </c>
      <c r="G3461" t="str">
        <f>IF(VLOOKUP($A3461,Parts!$A:$AM,G$1,0)="X",X$2,"")</f>
        <v/>
      </c>
      <c r="H3461" t="str">
        <f>IF(VLOOKUP($A3461,Parts!$A:$AM,H$1,0)="X",Y$2,"")</f>
        <v/>
      </c>
      <c r="I3461" t="str">
        <f>IF(VLOOKUP($A3461,Parts!$A:$AM,I$1,0)="X",Z$2,"")</f>
        <v/>
      </c>
      <c r="J3461" t="str">
        <f>IF(VLOOKUP($A3461,Parts!$A:$AM,J$1,0)="X",AA$2,"")</f>
        <v/>
      </c>
      <c r="K3461" t="str">
        <f>IF(VLOOKUP($A3461,Parts!$A:$AM,K$1,0)="X",AB$2,"")</f>
        <v/>
      </c>
      <c r="L3461" t="str">
        <f>IF(VLOOKUP($A3461,Parts!$A:$AM,L$1,0)="X",AC$2,"")</f>
        <v/>
      </c>
      <c r="M3461" t="str">
        <f>IF(VLOOKUP($A3461,Parts!$A:$AM,M$1,0)="X",AD$2,"")</f>
        <v/>
      </c>
      <c r="N3461" t="str">
        <f>IF(VLOOKUP($A3461,Parts!$A:$AM,N$1,0)="X",AE$2,"")</f>
        <v/>
      </c>
      <c r="O3461" t="str">
        <f>IF(VLOOKUP($A3461,Parts!$A:$AM,O$1,0)="X",AF$2,"")</f>
        <v/>
      </c>
      <c r="P3461" t="str">
        <f t="shared" si="55"/>
        <v/>
      </c>
    </row>
    <row r="3462" spans="1:16" x14ac:dyDescent="0.25">
      <c r="A3462" t="str">
        <f>Table15[[#This Row],[Name]]</f>
        <v>WBI_Tundra200</v>
      </c>
      <c r="B3462" t="str">
        <f>IF(VLOOKUP($A3462,Parts!$A:$AM,B$1,0)="X",S$2,"")</f>
        <v/>
      </c>
      <c r="C3462" t="str">
        <f>IF(VLOOKUP($A3462,Parts!$A:$AM,C$1,0)="X",T$2,"")</f>
        <v/>
      </c>
      <c r="D3462" t="str">
        <f>IF(VLOOKUP($A3462,Parts!$A:$AM,D$1,0)="X",U$2,"")</f>
        <v/>
      </c>
      <c r="E3462" t="str">
        <f>IF(VLOOKUP($A3462,Parts!$A:$AM,E$1,0)="X",V$2,"")</f>
        <v/>
      </c>
      <c r="F3462" t="str">
        <f>IF(VLOOKUP($A3462,Parts!$A:$AM,F$1,0)="X",W$2,"")</f>
        <v/>
      </c>
      <c r="G3462" t="str">
        <f>IF(VLOOKUP($A3462,Parts!$A:$AM,G$1,0)="X",X$2,"")</f>
        <v/>
      </c>
      <c r="H3462" t="str">
        <f>IF(VLOOKUP($A3462,Parts!$A:$AM,H$1,0)="X",Y$2,"")</f>
        <v/>
      </c>
      <c r="I3462" t="str">
        <f>IF(VLOOKUP($A3462,Parts!$A:$AM,I$1,0)="X",Z$2,"")</f>
        <v/>
      </c>
      <c r="J3462" t="str">
        <f>IF(VLOOKUP($A3462,Parts!$A:$AM,J$1,0)="X",AA$2,"")</f>
        <v/>
      </c>
      <c r="K3462" t="str">
        <f>IF(VLOOKUP($A3462,Parts!$A:$AM,K$1,0)="X",AB$2,"")</f>
        <v/>
      </c>
      <c r="L3462" t="str">
        <f>IF(VLOOKUP($A3462,Parts!$A:$AM,L$1,0)="X",AC$2,"")</f>
        <v/>
      </c>
      <c r="M3462" t="str">
        <f>IF(VLOOKUP($A3462,Parts!$A:$AM,M$1,0)="X",AD$2,"")</f>
        <v/>
      </c>
      <c r="N3462" t="str">
        <f>IF(VLOOKUP($A3462,Parts!$A:$AM,N$1,0)="X",AE$2,"")</f>
        <v/>
      </c>
      <c r="O3462" t="str">
        <f>IF(VLOOKUP($A3462,Parts!$A:$AM,O$1,0)="X",AF$2,"")</f>
        <v/>
      </c>
      <c r="P3462" t="str">
        <f t="shared" si="55"/>
        <v/>
      </c>
    </row>
    <row r="3463" spans="1:16" x14ac:dyDescent="0.25">
      <c r="A3463" t="str">
        <f>Table15[[#This Row],[Name]]</f>
        <v>WBI_Tundra400</v>
      </c>
      <c r="B3463" t="str">
        <f>IF(VLOOKUP($A3463,Parts!$A:$AM,B$1,0)="X",S$2,"")</f>
        <v/>
      </c>
      <c r="C3463" t="str">
        <f>IF(VLOOKUP($A3463,Parts!$A:$AM,C$1,0)="X",T$2,"")</f>
        <v/>
      </c>
      <c r="D3463" t="str">
        <f>IF(VLOOKUP($A3463,Parts!$A:$AM,D$1,0)="X",U$2,"")</f>
        <v/>
      </c>
      <c r="E3463" t="str">
        <f>IF(VLOOKUP($A3463,Parts!$A:$AM,E$1,0)="X",V$2,"")</f>
        <v/>
      </c>
      <c r="F3463" t="str">
        <f>IF(VLOOKUP($A3463,Parts!$A:$AM,F$1,0)="X",W$2,"")</f>
        <v/>
      </c>
      <c r="G3463" t="str">
        <f>IF(VLOOKUP($A3463,Parts!$A:$AM,G$1,0)="X",X$2,"")</f>
        <v/>
      </c>
      <c r="H3463" t="str">
        <f>IF(VLOOKUP($A3463,Parts!$A:$AM,H$1,0)="X",Y$2,"")</f>
        <v/>
      </c>
      <c r="I3463" t="str">
        <f>IF(VLOOKUP($A3463,Parts!$A:$AM,I$1,0)="X",Z$2,"")</f>
        <v/>
      </c>
      <c r="J3463" t="str">
        <f>IF(VLOOKUP($A3463,Parts!$A:$AM,J$1,0)="X",AA$2,"")</f>
        <v/>
      </c>
      <c r="K3463" t="str">
        <f>IF(VLOOKUP($A3463,Parts!$A:$AM,K$1,0)="X",AB$2,"")</f>
        <v/>
      </c>
      <c r="L3463" t="str">
        <f>IF(VLOOKUP($A3463,Parts!$A:$AM,L$1,0)="X",AC$2,"")</f>
        <v/>
      </c>
      <c r="M3463" t="str">
        <f>IF(VLOOKUP($A3463,Parts!$A:$AM,M$1,0)="X",AD$2,"")</f>
        <v/>
      </c>
      <c r="N3463" t="str">
        <f>IF(VLOOKUP($A3463,Parts!$A:$AM,N$1,0)="X",AE$2,"")</f>
        <v/>
      </c>
      <c r="O3463" t="str">
        <f>IF(VLOOKUP($A3463,Parts!$A:$AM,O$1,0)="X",AF$2,"")</f>
        <v/>
      </c>
      <c r="P3463" t="str">
        <f t="shared" si="55"/>
        <v/>
      </c>
    </row>
    <row r="3464" spans="1:16" x14ac:dyDescent="0.25">
      <c r="A3464" t="str">
        <f>Table15[[#This Row],[Name]]</f>
        <v>RLA_medium_radext</v>
      </c>
      <c r="B3464" t="str">
        <f>IF(VLOOKUP($A3464,Parts!$A:$AM,B$1,0)="X",S$2,"")</f>
        <v/>
      </c>
      <c r="C3464" t="str">
        <f>IF(VLOOKUP($A3464,Parts!$A:$AM,C$1,0)="X",T$2,"")</f>
        <v/>
      </c>
      <c r="D3464" t="str">
        <f>IF(VLOOKUP($A3464,Parts!$A:$AM,D$1,0)="X",U$2,"")</f>
        <v/>
      </c>
      <c r="E3464" t="str">
        <f>IF(VLOOKUP($A3464,Parts!$A:$AM,E$1,0)="X",V$2,"")</f>
        <v/>
      </c>
      <c r="F3464" t="str">
        <f>IF(VLOOKUP($A3464,Parts!$A:$AM,F$1,0)="X",W$2,"")</f>
        <v/>
      </c>
      <c r="G3464" t="str">
        <f>IF(VLOOKUP($A3464,Parts!$A:$AM,G$1,0)="X",X$2,"")</f>
        <v/>
      </c>
      <c r="H3464" t="str">
        <f>IF(VLOOKUP($A3464,Parts!$A:$AM,H$1,0)="X",Y$2,"")</f>
        <v/>
      </c>
      <c r="I3464" t="str">
        <f>IF(VLOOKUP($A3464,Parts!$A:$AM,I$1,0)="X",Z$2,"")</f>
        <v/>
      </c>
      <c r="J3464" t="str">
        <f>IF(VLOOKUP($A3464,Parts!$A:$AM,J$1,0)="X",AA$2,"")</f>
        <v/>
      </c>
      <c r="K3464" t="str">
        <f>IF(VLOOKUP($A3464,Parts!$A:$AM,K$1,0)="X",AB$2,"")</f>
        <v/>
      </c>
      <c r="L3464" t="str">
        <f>IF(VLOOKUP($A3464,Parts!$A:$AM,L$1,0)="X",AC$2,"")</f>
        <v/>
      </c>
      <c r="M3464" t="str">
        <f>IF(VLOOKUP($A3464,Parts!$A:$AM,M$1,0)="X",AD$2,"")</f>
        <v/>
      </c>
      <c r="N3464" t="str">
        <f>IF(VLOOKUP($A3464,Parts!$A:$AM,N$1,0)="X",AE$2,"")</f>
        <v/>
      </c>
      <c r="O3464" t="str">
        <f>IF(VLOOKUP($A3464,Parts!$A:$AM,O$1,0)="X",AF$2,"")</f>
        <v/>
      </c>
      <c r="P3464" t="str">
        <f t="shared" si="55"/>
        <v/>
      </c>
    </row>
    <row r="3465" spans="1:16" x14ac:dyDescent="0.25">
      <c r="A3465" t="str">
        <f>Table15[[#This Row],[Name]]</f>
        <v>stackTriCoupler</v>
      </c>
      <c r="B3465" t="str">
        <f>IF(VLOOKUP($A3465,Parts!$A:$AM,B$1,0)="X",S$2,"")</f>
        <v/>
      </c>
      <c r="C3465" t="str">
        <f>IF(VLOOKUP($A3465,Parts!$A:$AM,C$1,0)="X",T$2,"")</f>
        <v/>
      </c>
      <c r="D3465" t="str">
        <f>IF(VLOOKUP($A3465,Parts!$A:$AM,D$1,0)="X",U$2,"")</f>
        <v/>
      </c>
      <c r="E3465" t="str">
        <f>IF(VLOOKUP($A3465,Parts!$A:$AM,E$1,0)="X",V$2,"")</f>
        <v/>
      </c>
      <c r="F3465" t="str">
        <f>IF(VLOOKUP($A3465,Parts!$A:$AM,F$1,0)="X",W$2,"")</f>
        <v/>
      </c>
      <c r="G3465" t="str">
        <f>IF(VLOOKUP($A3465,Parts!$A:$AM,G$1,0)="X",X$2,"")</f>
        <v/>
      </c>
      <c r="H3465" t="str">
        <f>IF(VLOOKUP($A3465,Parts!$A:$AM,H$1,0)="X",Y$2,"")</f>
        <v/>
      </c>
      <c r="I3465" t="str">
        <f>IF(VLOOKUP($A3465,Parts!$A:$AM,I$1,0)="X",Z$2,"")</f>
        <v/>
      </c>
      <c r="J3465" t="str">
        <f>IF(VLOOKUP($A3465,Parts!$A:$AM,J$1,0)="X",AA$2,"")</f>
        <v/>
      </c>
      <c r="K3465" t="str">
        <f>IF(VLOOKUP($A3465,Parts!$A:$AM,K$1,0)="X",AB$2,"")</f>
        <v/>
      </c>
      <c r="L3465" t="str">
        <f>IF(VLOOKUP($A3465,Parts!$A:$AM,L$1,0)="X",AC$2,"")</f>
        <v/>
      </c>
      <c r="M3465" t="str">
        <f>IF(VLOOKUP($A3465,Parts!$A:$AM,M$1,0)="X",AD$2,"")</f>
        <v/>
      </c>
      <c r="N3465" t="str">
        <f>IF(VLOOKUP($A3465,Parts!$A:$AM,N$1,0)="X",AE$2,"")</f>
        <v/>
      </c>
      <c r="O3465" t="str">
        <f>IF(VLOOKUP($A3465,Parts!$A:$AM,O$1,0)="X",AF$2,"")</f>
        <v/>
      </c>
      <c r="P3465" t="str">
        <f t="shared" si="55"/>
        <v/>
      </c>
    </row>
    <row r="3466" spans="1:16" x14ac:dyDescent="0.25">
      <c r="A3466" t="str">
        <f>Table15[[#This Row],[Name]]</f>
        <v>SXT5mQuadAdaptor</v>
      </c>
      <c r="B3466" t="str">
        <f>IF(VLOOKUP($A3466,Parts!$A:$AM,B$1,0)="X",S$2,"")</f>
        <v/>
      </c>
      <c r="C3466" t="str">
        <f>IF(VLOOKUP($A3466,Parts!$A:$AM,C$1,0)="X",T$2,"")</f>
        <v/>
      </c>
      <c r="D3466" t="str">
        <f>IF(VLOOKUP($A3466,Parts!$A:$AM,D$1,0)="X",U$2,"")</f>
        <v/>
      </c>
      <c r="E3466" t="str">
        <f>IF(VLOOKUP($A3466,Parts!$A:$AM,E$1,0)="X",V$2,"")</f>
        <v/>
      </c>
      <c r="F3466" t="str">
        <f>IF(VLOOKUP($A3466,Parts!$A:$AM,F$1,0)="X",W$2,"")</f>
        <v/>
      </c>
      <c r="G3466" t="str">
        <f>IF(VLOOKUP($A3466,Parts!$A:$AM,G$1,0)="X",X$2,"")</f>
        <v/>
      </c>
      <c r="H3466" t="str">
        <f>IF(VLOOKUP($A3466,Parts!$A:$AM,H$1,0)="X",Y$2,"")</f>
        <v/>
      </c>
      <c r="I3466" t="str">
        <f>IF(VLOOKUP($A3466,Parts!$A:$AM,I$1,0)="X",Z$2,"")</f>
        <v/>
      </c>
      <c r="J3466" t="str">
        <f>IF(VLOOKUP($A3466,Parts!$A:$AM,J$1,0)="X",AA$2,"")</f>
        <v/>
      </c>
      <c r="K3466" t="str">
        <f>IF(VLOOKUP($A3466,Parts!$A:$AM,K$1,0)="X",AB$2,"")</f>
        <v/>
      </c>
      <c r="L3466" t="str">
        <f>IF(VLOOKUP($A3466,Parts!$A:$AM,L$1,0)="X",AC$2,"")</f>
        <v/>
      </c>
      <c r="M3466" t="str">
        <f>IF(VLOOKUP($A3466,Parts!$A:$AM,M$1,0)="X",AD$2,"")</f>
        <v/>
      </c>
      <c r="N3466" t="str">
        <f>IF(VLOOKUP($A3466,Parts!$A:$AM,N$1,0)="X",AE$2,"")</f>
        <v/>
      </c>
      <c r="O3466" t="str">
        <f>IF(VLOOKUP($A3466,Parts!$A:$AM,O$1,0)="X",AF$2,"")</f>
        <v/>
      </c>
      <c r="P3466" t="str">
        <f t="shared" si="55"/>
        <v/>
      </c>
    </row>
    <row r="3467" spans="1:16" x14ac:dyDescent="0.25">
      <c r="A3467" t="str">
        <f>Table15[[#This Row],[Name]]</f>
        <v>stackBiCoupler</v>
      </c>
      <c r="B3467" t="str">
        <f>IF(VLOOKUP($A3467,Parts!$A:$AM,B$1,0)="X",S$2,"")</f>
        <v/>
      </c>
      <c r="C3467" t="str">
        <f>IF(VLOOKUP($A3467,Parts!$A:$AM,C$1,0)="X",T$2,"")</f>
        <v/>
      </c>
      <c r="D3467" t="str">
        <f>IF(VLOOKUP($A3467,Parts!$A:$AM,D$1,0)="X",U$2,"")</f>
        <v/>
      </c>
      <c r="E3467" t="str">
        <f>IF(VLOOKUP($A3467,Parts!$A:$AM,E$1,0)="X",V$2,"")</f>
        <v/>
      </c>
      <c r="F3467" t="str">
        <f>IF(VLOOKUP($A3467,Parts!$A:$AM,F$1,0)="X",W$2,"")</f>
        <v/>
      </c>
      <c r="G3467" t="str">
        <f>IF(VLOOKUP($A3467,Parts!$A:$AM,G$1,0)="X",X$2,"")</f>
        <v/>
      </c>
      <c r="H3467" t="str">
        <f>IF(VLOOKUP($A3467,Parts!$A:$AM,H$1,0)="X",Y$2,"")</f>
        <v/>
      </c>
      <c r="I3467" t="str">
        <f>IF(VLOOKUP($A3467,Parts!$A:$AM,I$1,0)="X",Z$2,"")</f>
        <v/>
      </c>
      <c r="J3467" t="str">
        <f>IF(VLOOKUP($A3467,Parts!$A:$AM,J$1,0)="X",AA$2,"")</f>
        <v/>
      </c>
      <c r="K3467" t="str">
        <f>IF(VLOOKUP($A3467,Parts!$A:$AM,K$1,0)="X",AB$2,"")</f>
        <v/>
      </c>
      <c r="L3467" t="str">
        <f>IF(VLOOKUP($A3467,Parts!$A:$AM,L$1,0)="X",AC$2,"")</f>
        <v/>
      </c>
      <c r="M3467" t="str">
        <f>IF(VLOOKUP($A3467,Parts!$A:$AM,M$1,0)="X",AD$2,"")</f>
        <v/>
      </c>
      <c r="N3467" t="str">
        <f>IF(VLOOKUP($A3467,Parts!$A:$AM,N$1,0)="X",AE$2,"")</f>
        <v/>
      </c>
      <c r="O3467" t="str">
        <f>IF(VLOOKUP($A3467,Parts!$A:$AM,O$1,0)="X",AF$2,"")</f>
        <v/>
      </c>
      <c r="P3467" t="str">
        <f t="shared" si="55"/>
        <v/>
      </c>
    </row>
    <row r="3468" spans="1:16" x14ac:dyDescent="0.25">
      <c r="A3468" t="str">
        <f>Table15[[#This Row],[Name]]</f>
        <v>adapterLargeSmallBi</v>
      </c>
      <c r="B3468" t="str">
        <f>IF(VLOOKUP($A3468,Parts!$A:$AM,B$1,0)="X",S$2,"")</f>
        <v/>
      </c>
      <c r="C3468" t="str">
        <f>IF(VLOOKUP($A3468,Parts!$A:$AM,C$1,0)="X",T$2,"")</f>
        <v/>
      </c>
      <c r="D3468" t="str">
        <f>IF(VLOOKUP($A3468,Parts!$A:$AM,D$1,0)="X",U$2,"")</f>
        <v/>
      </c>
      <c r="E3468" t="str">
        <f>IF(VLOOKUP($A3468,Parts!$A:$AM,E$1,0)="X",V$2,"")</f>
        <v/>
      </c>
      <c r="F3468" t="str">
        <f>IF(VLOOKUP($A3468,Parts!$A:$AM,F$1,0)="X",W$2,"")</f>
        <v/>
      </c>
      <c r="G3468" t="str">
        <f>IF(VLOOKUP($A3468,Parts!$A:$AM,G$1,0)="X",X$2,"")</f>
        <v/>
      </c>
      <c r="H3468" t="str">
        <f>IF(VLOOKUP($A3468,Parts!$A:$AM,H$1,0)="X",Y$2,"")</f>
        <v/>
      </c>
      <c r="I3468" t="str">
        <f>IF(VLOOKUP($A3468,Parts!$A:$AM,I$1,0)="X",Z$2,"")</f>
        <v/>
      </c>
      <c r="J3468" t="str">
        <f>IF(VLOOKUP($A3468,Parts!$A:$AM,J$1,0)="X",AA$2,"")</f>
        <v/>
      </c>
      <c r="K3468" t="str">
        <f>IF(VLOOKUP($A3468,Parts!$A:$AM,K$1,0)="X",AB$2,"")</f>
        <v/>
      </c>
      <c r="L3468" t="str">
        <f>IF(VLOOKUP($A3468,Parts!$A:$AM,L$1,0)="X",AC$2,"")</f>
        <v/>
      </c>
      <c r="M3468" t="str">
        <f>IF(VLOOKUP($A3468,Parts!$A:$AM,M$1,0)="X",AD$2,"")</f>
        <v/>
      </c>
      <c r="N3468" t="str">
        <f>IF(VLOOKUP($A3468,Parts!$A:$AM,N$1,0)="X",AE$2,"")</f>
        <v/>
      </c>
      <c r="O3468" t="str">
        <f>IF(VLOOKUP($A3468,Parts!$A:$AM,O$1,0)="X",AF$2,"")</f>
        <v/>
      </c>
      <c r="P3468" t="str">
        <f t="shared" si="55"/>
        <v/>
      </c>
    </row>
    <row r="3469" spans="1:16" x14ac:dyDescent="0.25">
      <c r="A3469" t="str">
        <f>Table15[[#This Row],[Name]]</f>
        <v>RLA_med2small_biadap</v>
      </c>
      <c r="B3469" t="str">
        <f>IF(VLOOKUP($A3469,Parts!$A:$AM,B$1,0)="X",S$2,"")</f>
        <v/>
      </c>
      <c r="C3469" t="str">
        <f>IF(VLOOKUP($A3469,Parts!$A:$AM,C$1,0)="X",T$2,"")</f>
        <v/>
      </c>
      <c r="D3469" t="str">
        <f>IF(VLOOKUP($A3469,Parts!$A:$AM,D$1,0)="X",U$2,"")</f>
        <v/>
      </c>
      <c r="E3469" t="str">
        <f>IF(VLOOKUP($A3469,Parts!$A:$AM,E$1,0)="X",V$2,"")</f>
        <v/>
      </c>
      <c r="F3469" t="str">
        <f>IF(VLOOKUP($A3469,Parts!$A:$AM,F$1,0)="X",W$2,"")</f>
        <v/>
      </c>
      <c r="G3469" t="str">
        <f>IF(VLOOKUP($A3469,Parts!$A:$AM,G$1,0)="X",X$2,"")</f>
        <v/>
      </c>
      <c r="H3469" t="str">
        <f>IF(VLOOKUP($A3469,Parts!$A:$AM,H$1,0)="X",Y$2,"")</f>
        <v/>
      </c>
      <c r="I3469" t="str">
        <f>IF(VLOOKUP($A3469,Parts!$A:$AM,I$1,0)="X",Z$2,"")</f>
        <v/>
      </c>
      <c r="J3469" t="str">
        <f>IF(VLOOKUP($A3469,Parts!$A:$AM,J$1,0)="X",AA$2,"")</f>
        <v/>
      </c>
      <c r="K3469" t="str">
        <f>IF(VLOOKUP($A3469,Parts!$A:$AM,K$1,0)="X",AB$2,"")</f>
        <v/>
      </c>
      <c r="L3469" t="str">
        <f>IF(VLOOKUP($A3469,Parts!$A:$AM,L$1,0)="X",AC$2,"")</f>
        <v/>
      </c>
      <c r="M3469" t="str">
        <f>IF(VLOOKUP($A3469,Parts!$A:$AM,M$1,0)="X",AD$2,"")</f>
        <v/>
      </c>
      <c r="N3469" t="str">
        <f>IF(VLOOKUP($A3469,Parts!$A:$AM,N$1,0)="X",AE$2,"")</f>
        <v/>
      </c>
      <c r="O3469" t="str">
        <f>IF(VLOOKUP($A3469,Parts!$A:$AM,O$1,0)="X",AF$2,"")</f>
        <v/>
      </c>
      <c r="P3469" t="str">
        <f t="shared" si="55"/>
        <v/>
      </c>
    </row>
    <row r="3470" spans="1:16" x14ac:dyDescent="0.25">
      <c r="A3470" t="str">
        <f>Table15[[#This Row],[Name]]</f>
        <v>stackQuadCoupler</v>
      </c>
      <c r="B3470" t="str">
        <f>IF(VLOOKUP($A3470,Parts!$A:$AM,B$1,0)="X",S$2,"")</f>
        <v/>
      </c>
      <c r="C3470" t="str">
        <f>IF(VLOOKUP($A3470,Parts!$A:$AM,C$1,0)="X",T$2,"")</f>
        <v/>
      </c>
      <c r="D3470" t="str">
        <f>IF(VLOOKUP($A3470,Parts!$A:$AM,D$1,0)="X",U$2,"")</f>
        <v/>
      </c>
      <c r="E3470" t="str">
        <f>IF(VLOOKUP($A3470,Parts!$A:$AM,E$1,0)="X",V$2,"")</f>
        <v/>
      </c>
      <c r="F3470" t="str">
        <f>IF(VLOOKUP($A3470,Parts!$A:$AM,F$1,0)="X",W$2,"")</f>
        <v/>
      </c>
      <c r="G3470" t="str">
        <f>IF(VLOOKUP($A3470,Parts!$A:$AM,G$1,0)="X",X$2,"")</f>
        <v/>
      </c>
      <c r="H3470" t="str">
        <f>IF(VLOOKUP($A3470,Parts!$A:$AM,H$1,0)="X",Y$2,"")</f>
        <v/>
      </c>
      <c r="I3470" t="str">
        <f>IF(VLOOKUP($A3470,Parts!$A:$AM,I$1,0)="X",Z$2,"")</f>
        <v/>
      </c>
      <c r="J3470" t="str">
        <f>IF(VLOOKUP($A3470,Parts!$A:$AM,J$1,0)="X",AA$2,"")</f>
        <v/>
      </c>
      <c r="K3470" t="str">
        <f>IF(VLOOKUP($A3470,Parts!$A:$AM,K$1,0)="X",AB$2,"")</f>
        <v/>
      </c>
      <c r="L3470" t="str">
        <f>IF(VLOOKUP($A3470,Parts!$A:$AM,L$1,0)="X",AC$2,"")</f>
        <v/>
      </c>
      <c r="M3470" t="str">
        <f>IF(VLOOKUP($A3470,Parts!$A:$AM,M$1,0)="X",AD$2,"")</f>
        <v/>
      </c>
      <c r="N3470" t="str">
        <f>IF(VLOOKUP($A3470,Parts!$A:$AM,N$1,0)="X",AE$2,"")</f>
        <v/>
      </c>
      <c r="O3470" t="str">
        <f>IF(VLOOKUP($A3470,Parts!$A:$AM,O$1,0)="X",AF$2,"")</f>
        <v/>
      </c>
      <c r="P3470" t="str">
        <f t="shared" si="55"/>
        <v/>
      </c>
    </row>
    <row r="3471" spans="1:16" x14ac:dyDescent="0.25">
      <c r="A3471" t="str">
        <f>Table15[[#This Row],[Name]]</f>
        <v>adapterLargeSmallTri</v>
      </c>
      <c r="B3471" t="str">
        <f>IF(VLOOKUP($A3471,Parts!$A:$AM,B$1,0)="X",S$2,"")</f>
        <v/>
      </c>
      <c r="C3471" t="str">
        <f>IF(VLOOKUP($A3471,Parts!$A:$AM,C$1,0)="X",T$2,"")</f>
        <v/>
      </c>
      <c r="D3471" t="str">
        <f>IF(VLOOKUP($A3471,Parts!$A:$AM,D$1,0)="X",U$2,"")</f>
        <v/>
      </c>
      <c r="E3471" t="str">
        <f>IF(VLOOKUP($A3471,Parts!$A:$AM,E$1,0)="X",V$2,"")</f>
        <v/>
      </c>
      <c r="F3471" t="str">
        <f>IF(VLOOKUP($A3471,Parts!$A:$AM,F$1,0)="X",W$2,"")</f>
        <v/>
      </c>
      <c r="G3471" t="str">
        <f>IF(VLOOKUP($A3471,Parts!$A:$AM,G$1,0)="X",X$2,"")</f>
        <v/>
      </c>
      <c r="H3471" t="str">
        <f>IF(VLOOKUP($A3471,Parts!$A:$AM,H$1,0)="X",Y$2,"")</f>
        <v/>
      </c>
      <c r="I3471" t="str">
        <f>IF(VLOOKUP($A3471,Parts!$A:$AM,I$1,0)="X",Z$2,"")</f>
        <v/>
      </c>
      <c r="J3471" t="str">
        <f>IF(VLOOKUP($A3471,Parts!$A:$AM,J$1,0)="X",AA$2,"")</f>
        <v/>
      </c>
      <c r="K3471" t="str">
        <f>IF(VLOOKUP($A3471,Parts!$A:$AM,K$1,0)="X",AB$2,"")</f>
        <v/>
      </c>
      <c r="L3471" t="str">
        <f>IF(VLOOKUP($A3471,Parts!$A:$AM,L$1,0)="X",AC$2,"")</f>
        <v/>
      </c>
      <c r="M3471" t="str">
        <f>IF(VLOOKUP($A3471,Parts!$A:$AM,M$1,0)="X",AD$2,"")</f>
        <v/>
      </c>
      <c r="N3471" t="str">
        <f>IF(VLOOKUP($A3471,Parts!$A:$AM,N$1,0)="X",AE$2,"")</f>
        <v/>
      </c>
      <c r="O3471" t="str">
        <f>IF(VLOOKUP($A3471,Parts!$A:$AM,O$1,0)="X",AF$2,"")</f>
        <v/>
      </c>
      <c r="P3471" t="str">
        <f t="shared" si="55"/>
        <v/>
      </c>
    </row>
    <row r="3472" spans="1:16" x14ac:dyDescent="0.25">
      <c r="A3472" t="str">
        <f>Table15[[#This Row],[Name]]</f>
        <v>RLA_med2small_triadap</v>
      </c>
      <c r="B3472" t="str">
        <f>IF(VLOOKUP($A3472,Parts!$A:$AM,B$1,0)="X",S$2,"")</f>
        <v/>
      </c>
      <c r="C3472" t="str">
        <f>IF(VLOOKUP($A3472,Parts!$A:$AM,C$1,0)="X",T$2,"")</f>
        <v/>
      </c>
      <c r="D3472" t="str">
        <f>IF(VLOOKUP($A3472,Parts!$A:$AM,D$1,0)="X",U$2,"")</f>
        <v/>
      </c>
      <c r="E3472" t="str">
        <f>IF(VLOOKUP($A3472,Parts!$A:$AM,E$1,0)="X",V$2,"")</f>
        <v/>
      </c>
      <c r="F3472" t="str">
        <f>IF(VLOOKUP($A3472,Parts!$A:$AM,F$1,0)="X",W$2,"")</f>
        <v/>
      </c>
      <c r="G3472" t="str">
        <f>IF(VLOOKUP($A3472,Parts!$A:$AM,G$1,0)="X",X$2,"")</f>
        <v/>
      </c>
      <c r="H3472" t="str">
        <f>IF(VLOOKUP($A3472,Parts!$A:$AM,H$1,0)="X",Y$2,"")</f>
        <v/>
      </c>
      <c r="I3472" t="str">
        <f>IF(VLOOKUP($A3472,Parts!$A:$AM,I$1,0)="X",Z$2,"")</f>
        <v/>
      </c>
      <c r="J3472" t="str">
        <f>IF(VLOOKUP($A3472,Parts!$A:$AM,J$1,0)="X",AA$2,"")</f>
        <v/>
      </c>
      <c r="K3472" t="str">
        <f>IF(VLOOKUP($A3472,Parts!$A:$AM,K$1,0)="X",AB$2,"")</f>
        <v/>
      </c>
      <c r="L3472" t="str">
        <f>IF(VLOOKUP($A3472,Parts!$A:$AM,L$1,0)="X",AC$2,"")</f>
        <v/>
      </c>
      <c r="M3472" t="str">
        <f>IF(VLOOKUP($A3472,Parts!$A:$AM,M$1,0)="X",AD$2,"")</f>
        <v/>
      </c>
      <c r="N3472" t="str">
        <f>IF(VLOOKUP($A3472,Parts!$A:$AM,N$1,0)="X",AE$2,"")</f>
        <v/>
      </c>
      <c r="O3472" t="str">
        <f>IF(VLOOKUP($A3472,Parts!$A:$AM,O$1,0)="X",AF$2,"")</f>
        <v/>
      </c>
      <c r="P3472" t="str">
        <f t="shared" si="55"/>
        <v/>
      </c>
    </row>
    <row r="3473" spans="1:16" x14ac:dyDescent="0.25">
      <c r="A3473" t="str">
        <f>Table15[[#This Row],[Name]]</f>
        <v>adapterLargeSmallQuad</v>
      </c>
      <c r="B3473" t="str">
        <f>IF(VLOOKUP($A3473,Parts!$A:$AM,B$1,0)="X",S$2,"")</f>
        <v/>
      </c>
      <c r="C3473" t="str">
        <f>IF(VLOOKUP($A3473,Parts!$A:$AM,C$1,0)="X",T$2,"")</f>
        <v/>
      </c>
      <c r="D3473" t="str">
        <f>IF(VLOOKUP($A3473,Parts!$A:$AM,D$1,0)="X",U$2,"")</f>
        <v/>
      </c>
      <c r="E3473" t="str">
        <f>IF(VLOOKUP($A3473,Parts!$A:$AM,E$1,0)="X",V$2,"")</f>
        <v/>
      </c>
      <c r="F3473" t="str">
        <f>IF(VLOOKUP($A3473,Parts!$A:$AM,F$1,0)="X",W$2,"")</f>
        <v/>
      </c>
      <c r="G3473" t="str">
        <f>IF(VLOOKUP($A3473,Parts!$A:$AM,G$1,0)="X",X$2,"")</f>
        <v/>
      </c>
      <c r="H3473" t="str">
        <f>IF(VLOOKUP($A3473,Parts!$A:$AM,H$1,0)="X",Y$2,"")</f>
        <v/>
      </c>
      <c r="I3473" t="str">
        <f>IF(VLOOKUP($A3473,Parts!$A:$AM,I$1,0)="X",Z$2,"")</f>
        <v/>
      </c>
      <c r="J3473" t="str">
        <f>IF(VLOOKUP($A3473,Parts!$A:$AM,J$1,0)="X",AA$2,"")</f>
        <v/>
      </c>
      <c r="K3473" t="str">
        <f>IF(VLOOKUP($A3473,Parts!$A:$AM,K$1,0)="X",AB$2,"")</f>
        <v/>
      </c>
      <c r="L3473" t="str">
        <f>IF(VLOOKUP($A3473,Parts!$A:$AM,L$1,0)="X",AC$2,"")</f>
        <v/>
      </c>
      <c r="M3473" t="str">
        <f>IF(VLOOKUP($A3473,Parts!$A:$AM,M$1,0)="X",AD$2,"")</f>
        <v/>
      </c>
      <c r="N3473" t="str">
        <f>IF(VLOOKUP($A3473,Parts!$A:$AM,N$1,0)="X",AE$2,"")</f>
        <v/>
      </c>
      <c r="O3473" t="str">
        <f>IF(VLOOKUP($A3473,Parts!$A:$AM,O$1,0)="X",AF$2,"")</f>
        <v/>
      </c>
      <c r="P3473" t="str">
        <f t="shared" si="55"/>
        <v/>
      </c>
    </row>
    <row r="3474" spans="1:16" x14ac:dyDescent="0.25">
      <c r="A3474" t="str">
        <f>Table15[[#This Row],[Name]]</f>
        <v>RLA_med2small_quadadap</v>
      </c>
      <c r="B3474" t="str">
        <f>IF(VLOOKUP($A3474,Parts!$A:$AM,B$1,0)="X",S$2,"")</f>
        <v/>
      </c>
      <c r="C3474" t="str">
        <f>IF(VLOOKUP($A3474,Parts!$A:$AM,C$1,0)="X",T$2,"")</f>
        <v/>
      </c>
      <c r="D3474" t="str">
        <f>IF(VLOOKUP($A3474,Parts!$A:$AM,D$1,0)="X",U$2,"")</f>
        <v/>
      </c>
      <c r="E3474" t="str">
        <f>IF(VLOOKUP($A3474,Parts!$A:$AM,E$1,0)="X",V$2,"")</f>
        <v/>
      </c>
      <c r="F3474" t="str">
        <f>IF(VLOOKUP($A3474,Parts!$A:$AM,F$1,0)="X",W$2,"")</f>
        <v/>
      </c>
      <c r="G3474" t="str">
        <f>IF(VLOOKUP($A3474,Parts!$A:$AM,G$1,0)="X",X$2,"")</f>
        <v/>
      </c>
      <c r="H3474" t="str">
        <f>IF(VLOOKUP($A3474,Parts!$A:$AM,H$1,0)="X",Y$2,"")</f>
        <v/>
      </c>
      <c r="I3474" t="str">
        <f>IF(VLOOKUP($A3474,Parts!$A:$AM,I$1,0)="X",Z$2,"")</f>
        <v/>
      </c>
      <c r="J3474" t="str">
        <f>IF(VLOOKUP($A3474,Parts!$A:$AM,J$1,0)="X",AA$2,"")</f>
        <v/>
      </c>
      <c r="K3474" t="str">
        <f>IF(VLOOKUP($A3474,Parts!$A:$AM,K$1,0)="X",AB$2,"")</f>
        <v/>
      </c>
      <c r="L3474" t="str">
        <f>IF(VLOOKUP($A3474,Parts!$A:$AM,L$1,0)="X",AC$2,"")</f>
        <v/>
      </c>
      <c r="M3474" t="str">
        <f>IF(VLOOKUP($A3474,Parts!$A:$AM,M$1,0)="X",AD$2,"")</f>
        <v/>
      </c>
      <c r="N3474" t="str">
        <f>IF(VLOOKUP($A3474,Parts!$A:$AM,N$1,0)="X",AE$2,"")</f>
        <v/>
      </c>
      <c r="O3474" t="str">
        <f>IF(VLOOKUP($A3474,Parts!$A:$AM,O$1,0)="X",AF$2,"")</f>
        <v/>
      </c>
      <c r="P3474" t="str">
        <f t="shared" si="55"/>
        <v/>
      </c>
    </row>
    <row r="3475" spans="1:16" x14ac:dyDescent="0.25">
      <c r="A3475" t="str">
        <f>Table15[[#This Row],[Name]]</f>
        <v>SXT5m5wayAdaptor</v>
      </c>
      <c r="B3475" t="str">
        <f>IF(VLOOKUP($A3475,Parts!$A:$AM,B$1,0)="X",S$2,"")</f>
        <v/>
      </c>
      <c r="C3475" t="str">
        <f>IF(VLOOKUP($A3475,Parts!$A:$AM,C$1,0)="X",T$2,"")</f>
        <v/>
      </c>
      <c r="D3475" t="str">
        <f>IF(VLOOKUP($A3475,Parts!$A:$AM,D$1,0)="X",U$2,"")</f>
        <v/>
      </c>
      <c r="E3475" t="str">
        <f>IF(VLOOKUP($A3475,Parts!$A:$AM,E$1,0)="X",V$2,"")</f>
        <v/>
      </c>
      <c r="F3475" t="str">
        <f>IF(VLOOKUP($A3475,Parts!$A:$AM,F$1,0)="X",W$2,"")</f>
        <v/>
      </c>
      <c r="G3475" t="str">
        <f>IF(VLOOKUP($A3475,Parts!$A:$AM,G$1,0)="X",X$2,"")</f>
        <v/>
      </c>
      <c r="H3475" t="str">
        <f>IF(VLOOKUP($A3475,Parts!$A:$AM,H$1,0)="X",Y$2,"")</f>
        <v/>
      </c>
      <c r="I3475" t="str">
        <f>IF(VLOOKUP($A3475,Parts!$A:$AM,I$1,0)="X",Z$2,"")</f>
        <v/>
      </c>
      <c r="J3475" t="str">
        <f>IF(VLOOKUP($A3475,Parts!$A:$AM,J$1,0)="X",AA$2,"")</f>
        <v/>
      </c>
      <c r="K3475" t="str">
        <f>IF(VLOOKUP($A3475,Parts!$A:$AM,K$1,0)="X",AB$2,"")</f>
        <v/>
      </c>
      <c r="L3475" t="str">
        <f>IF(VLOOKUP($A3475,Parts!$A:$AM,L$1,0)="X",AC$2,"")</f>
        <v/>
      </c>
      <c r="M3475" t="str">
        <f>IF(VLOOKUP($A3475,Parts!$A:$AM,M$1,0)="X",AD$2,"")</f>
        <v/>
      </c>
      <c r="N3475" t="str">
        <f>IF(VLOOKUP($A3475,Parts!$A:$AM,N$1,0)="X",AE$2,"")</f>
        <v/>
      </c>
      <c r="O3475" t="str">
        <f>IF(VLOOKUP($A3475,Parts!$A:$AM,O$1,0)="X",AF$2,"")</f>
        <v/>
      </c>
      <c r="P3475" t="str">
        <f t="shared" si="55"/>
        <v/>
      </c>
    </row>
    <row r="3476" spans="1:16" x14ac:dyDescent="0.25">
      <c r="A3476" t="str">
        <f>Table15[[#This Row],[Name]]</f>
        <v>RLA_small_radext</v>
      </c>
      <c r="B3476" t="str">
        <f>IF(VLOOKUP($A3476,Parts!$A:$AM,B$1,0)="X",S$2,"")</f>
        <v/>
      </c>
      <c r="C3476" t="str">
        <f>IF(VLOOKUP($A3476,Parts!$A:$AM,C$1,0)="X",T$2,"")</f>
        <v/>
      </c>
      <c r="D3476" t="str">
        <f>IF(VLOOKUP($A3476,Parts!$A:$AM,D$1,0)="X",U$2,"")</f>
        <v/>
      </c>
      <c r="E3476" t="str">
        <f>IF(VLOOKUP($A3476,Parts!$A:$AM,E$1,0)="X",V$2,"")</f>
        <v/>
      </c>
      <c r="F3476" t="str">
        <f>IF(VLOOKUP($A3476,Parts!$A:$AM,F$1,0)="X",W$2,"")</f>
        <v/>
      </c>
      <c r="G3476" t="str">
        <f>IF(VLOOKUP($A3476,Parts!$A:$AM,G$1,0)="X",X$2,"")</f>
        <v/>
      </c>
      <c r="H3476" t="str">
        <f>IF(VLOOKUP($A3476,Parts!$A:$AM,H$1,0)="X",Y$2,"")</f>
        <v/>
      </c>
      <c r="I3476" t="str">
        <f>IF(VLOOKUP($A3476,Parts!$A:$AM,I$1,0)="X",Z$2,"")</f>
        <v/>
      </c>
      <c r="J3476" t="str">
        <f>IF(VLOOKUP($A3476,Parts!$A:$AM,J$1,0)="X",AA$2,"")</f>
        <v/>
      </c>
      <c r="K3476" t="str">
        <f>IF(VLOOKUP($A3476,Parts!$A:$AM,K$1,0)="X",AB$2,"")</f>
        <v/>
      </c>
      <c r="L3476" t="str">
        <f>IF(VLOOKUP($A3476,Parts!$A:$AM,L$1,0)="X",AC$2,"")</f>
        <v/>
      </c>
      <c r="M3476" t="str">
        <f>IF(VLOOKUP($A3476,Parts!$A:$AM,M$1,0)="X",AD$2,"")</f>
        <v/>
      </c>
      <c r="N3476" t="str">
        <f>IF(VLOOKUP($A3476,Parts!$A:$AM,N$1,0)="X",AE$2,"")</f>
        <v/>
      </c>
      <c r="O3476" t="str">
        <f>IF(VLOOKUP($A3476,Parts!$A:$AM,O$1,0)="X",AF$2,"")</f>
        <v/>
      </c>
      <c r="P3476" t="str">
        <f t="shared" si="55"/>
        <v/>
      </c>
    </row>
    <row r="3477" spans="1:16" x14ac:dyDescent="0.25">
      <c r="A3477" t="str">
        <f>Table15[[#This Row],[Name]]</f>
        <v>SuperDraco_Double</v>
      </c>
      <c r="B3477" t="str">
        <f>IF(VLOOKUP($A3477,Parts!$A:$AM,B$1,0)="X",S$2,"")</f>
        <v/>
      </c>
      <c r="C3477" t="str">
        <f>IF(VLOOKUP($A3477,Parts!$A:$AM,C$1,0)="X",T$2,"")</f>
        <v/>
      </c>
      <c r="D3477" t="str">
        <f>IF(VLOOKUP($A3477,Parts!$A:$AM,D$1,0)="X",U$2,"")</f>
        <v/>
      </c>
      <c r="E3477" t="str">
        <f>IF(VLOOKUP($A3477,Parts!$A:$AM,E$1,0)="X",V$2,"")</f>
        <v xml:space="preserve">    MODULE
    { name = ModuleTagEngineLiquidPF }
</v>
      </c>
      <c r="F3477" t="str">
        <f>IF(VLOOKUP($A3477,Parts!$A:$AM,F$1,0)="X",W$2,"")</f>
        <v/>
      </c>
      <c r="G3477" t="str">
        <f>IF(VLOOKUP($A3477,Parts!$A:$AM,G$1,0)="X",X$2,"")</f>
        <v/>
      </c>
      <c r="H3477" t="str">
        <f>IF(VLOOKUP($A3477,Parts!$A:$AM,H$1,0)="X",Y$2,"")</f>
        <v/>
      </c>
      <c r="I3477" t="str">
        <f>IF(VLOOKUP($A3477,Parts!$A:$AM,I$1,0)="X",Z$2,"")</f>
        <v/>
      </c>
      <c r="J3477" t="str">
        <f>IF(VLOOKUP($A3477,Parts!$A:$AM,J$1,0)="X",AA$2,"")</f>
        <v/>
      </c>
      <c r="K3477" t="str">
        <f>IF(VLOOKUP($A3477,Parts!$A:$AM,K$1,0)="X",AB$2,"")</f>
        <v/>
      </c>
      <c r="L3477" t="str">
        <f>IF(VLOOKUP($A3477,Parts!$A:$AM,L$1,0)="X",AC$2,"")</f>
        <v/>
      </c>
      <c r="M3477" t="str">
        <f>IF(VLOOKUP($A3477,Parts!$A:$AM,M$1,0)="X",AD$2,"")</f>
        <v/>
      </c>
      <c r="N3477" t="str">
        <f>IF(VLOOKUP($A3477,Parts!$A:$AM,N$1,0)="X",AE$2,"")</f>
        <v/>
      </c>
      <c r="O3477" t="str">
        <f>IF(VLOOKUP($A3477,Parts!$A:$AM,O$1,0)="X",AF$2,"")</f>
        <v/>
      </c>
      <c r="P3477" t="str">
        <f t="shared" si="55"/>
        <v xml:space="preserve">    MODULE
    { name = ModuleTagEngineLiquidPF }
</v>
      </c>
    </row>
    <row r="3478" spans="1:16" x14ac:dyDescent="0.25">
      <c r="A3478" t="str">
        <f>Table15[[#This Row],[Name]]</f>
        <v>SXT-TMA1</v>
      </c>
      <c r="B3478" t="str">
        <f>IF(VLOOKUP($A3478,Parts!$A:$AM,B$1,0)="X",S$2,"")</f>
        <v/>
      </c>
      <c r="C3478" t="str">
        <f>IF(VLOOKUP($A3478,Parts!$A:$AM,C$1,0)="X",T$2,"")</f>
        <v/>
      </c>
      <c r="D3478" t="str">
        <f>IF(VLOOKUP($A3478,Parts!$A:$AM,D$1,0)="X",U$2,"")</f>
        <v/>
      </c>
      <c r="E3478" t="str">
        <f>IF(VLOOKUP($A3478,Parts!$A:$AM,E$1,0)="X",V$2,"")</f>
        <v/>
      </c>
      <c r="F3478" t="str">
        <f>IF(VLOOKUP($A3478,Parts!$A:$AM,F$1,0)="X",W$2,"")</f>
        <v/>
      </c>
      <c r="G3478" t="str">
        <f>IF(VLOOKUP($A3478,Parts!$A:$AM,G$1,0)="X",X$2,"")</f>
        <v/>
      </c>
      <c r="H3478" t="str">
        <f>IF(VLOOKUP($A3478,Parts!$A:$AM,H$1,0)="X",Y$2,"")</f>
        <v/>
      </c>
      <c r="I3478" t="str">
        <f>IF(VLOOKUP($A3478,Parts!$A:$AM,I$1,0)="X",Z$2,"")</f>
        <v/>
      </c>
      <c r="J3478" t="str">
        <f>IF(VLOOKUP($A3478,Parts!$A:$AM,J$1,0)="X",AA$2,"")</f>
        <v/>
      </c>
      <c r="K3478" t="str">
        <f>IF(VLOOKUP($A3478,Parts!$A:$AM,K$1,0)="X",AB$2,"")</f>
        <v/>
      </c>
      <c r="L3478" t="str">
        <f>IF(VLOOKUP($A3478,Parts!$A:$AM,L$1,0)="X",AC$2,"")</f>
        <v/>
      </c>
      <c r="M3478" t="str">
        <f>IF(VLOOKUP($A3478,Parts!$A:$AM,M$1,0)="X",AD$2,"")</f>
        <v/>
      </c>
      <c r="N3478" t="str">
        <f>IF(VLOOKUP($A3478,Parts!$A:$AM,N$1,0)="X",AE$2,"")</f>
        <v/>
      </c>
      <c r="O3478" t="str">
        <f>IF(VLOOKUP($A3478,Parts!$A:$AM,O$1,0)="X",AF$2,"")</f>
        <v/>
      </c>
      <c r="P3478" t="str">
        <f t="shared" si="55"/>
        <v/>
      </c>
    </row>
    <row r="3479" spans="1:16" x14ac:dyDescent="0.25">
      <c r="A3479" t="str">
        <f>Table15[[#This Row],[Name]]</f>
        <v>BuffaloElevon1</v>
      </c>
      <c r="B3479" t="str">
        <f>IF(VLOOKUP($A3479,Parts!$A:$AM,B$1,0)="X",S$2,"")</f>
        <v/>
      </c>
      <c r="C3479" t="str">
        <f>IF(VLOOKUP($A3479,Parts!$A:$AM,C$1,0)="X",T$2,"")</f>
        <v/>
      </c>
      <c r="D3479" t="str">
        <f>IF(VLOOKUP($A3479,Parts!$A:$AM,D$1,0)="X",U$2,"")</f>
        <v/>
      </c>
      <c r="E3479" t="str">
        <f>IF(VLOOKUP($A3479,Parts!$A:$AM,E$1,0)="X",V$2,"")</f>
        <v/>
      </c>
      <c r="F3479" t="str">
        <f>IF(VLOOKUP($A3479,Parts!$A:$AM,F$1,0)="X",W$2,"")</f>
        <v/>
      </c>
      <c r="G3479" t="str">
        <f>IF(VLOOKUP($A3479,Parts!$A:$AM,G$1,0)="X",X$2,"")</f>
        <v/>
      </c>
      <c r="H3479" t="str">
        <f>IF(VLOOKUP($A3479,Parts!$A:$AM,H$1,0)="X",Y$2,"")</f>
        <v/>
      </c>
      <c r="I3479" t="str">
        <f>IF(VLOOKUP($A3479,Parts!$A:$AM,I$1,0)="X",Z$2,"")</f>
        <v/>
      </c>
      <c r="J3479" t="str">
        <f>IF(VLOOKUP($A3479,Parts!$A:$AM,J$1,0)="X",AA$2,"")</f>
        <v/>
      </c>
      <c r="K3479" t="str">
        <f>IF(VLOOKUP($A3479,Parts!$A:$AM,K$1,0)="X",AB$2,"")</f>
        <v/>
      </c>
      <c r="L3479" t="str">
        <f>IF(VLOOKUP($A3479,Parts!$A:$AM,L$1,0)="X",AC$2,"")</f>
        <v/>
      </c>
      <c r="M3479" t="str">
        <f>IF(VLOOKUP($A3479,Parts!$A:$AM,M$1,0)="X",AD$2,"")</f>
        <v/>
      </c>
      <c r="N3479" t="str">
        <f>IF(VLOOKUP($A3479,Parts!$A:$AM,N$1,0)="X",AE$2,"")</f>
        <v/>
      </c>
      <c r="O3479" t="str">
        <f>IF(VLOOKUP($A3479,Parts!$A:$AM,O$1,0)="X",AF$2,"")</f>
        <v/>
      </c>
      <c r="P3479" t="str">
        <f t="shared" si="55"/>
        <v/>
      </c>
    </row>
    <row r="3480" spans="1:16" x14ac:dyDescent="0.25">
      <c r="A3480" t="str">
        <f>Table15[[#This Row],[Name]]</f>
        <v>WBI_BuffaloWingType1</v>
      </c>
      <c r="B3480" t="str">
        <f>IF(VLOOKUP($A3480,Parts!$A:$AM,B$1,0)="X",S$2,"")</f>
        <v/>
      </c>
      <c r="C3480" t="str">
        <f>IF(VLOOKUP($A3480,Parts!$A:$AM,C$1,0)="X",T$2,"")</f>
        <v/>
      </c>
      <c r="D3480" t="str">
        <f>IF(VLOOKUP($A3480,Parts!$A:$AM,D$1,0)="X",U$2,"")</f>
        <v/>
      </c>
      <c r="E3480" t="str">
        <f>IF(VLOOKUP($A3480,Parts!$A:$AM,E$1,0)="X",V$2,"")</f>
        <v/>
      </c>
      <c r="F3480" t="str">
        <f>IF(VLOOKUP($A3480,Parts!$A:$AM,F$1,0)="X",W$2,"")</f>
        <v/>
      </c>
      <c r="G3480" t="str">
        <f>IF(VLOOKUP($A3480,Parts!$A:$AM,G$1,0)="X",X$2,"")</f>
        <v/>
      </c>
      <c r="H3480" t="str">
        <f>IF(VLOOKUP($A3480,Parts!$A:$AM,H$1,0)="X",Y$2,"")</f>
        <v/>
      </c>
      <c r="I3480" t="str">
        <f>IF(VLOOKUP($A3480,Parts!$A:$AM,I$1,0)="X",Z$2,"")</f>
        <v/>
      </c>
      <c r="J3480" t="str">
        <f>IF(VLOOKUP($A3480,Parts!$A:$AM,J$1,0)="X",AA$2,"")</f>
        <v/>
      </c>
      <c r="K3480" t="str">
        <f>IF(VLOOKUP($A3480,Parts!$A:$AM,K$1,0)="X",AB$2,"")</f>
        <v/>
      </c>
      <c r="L3480" t="str">
        <f>IF(VLOOKUP($A3480,Parts!$A:$AM,L$1,0)="X",AC$2,"")</f>
        <v/>
      </c>
      <c r="M3480" t="str">
        <f>IF(VLOOKUP($A3480,Parts!$A:$AM,M$1,0)="X",AD$2,"")</f>
        <v/>
      </c>
      <c r="N3480" t="str">
        <f>IF(VLOOKUP($A3480,Parts!$A:$AM,N$1,0)="X",AE$2,"")</f>
        <v/>
      </c>
      <c r="O3480" t="str">
        <f>IF(VLOOKUP($A3480,Parts!$A:$AM,O$1,0)="X",AF$2,"")</f>
        <v/>
      </c>
      <c r="P3480" t="str">
        <f t="shared" si="55"/>
        <v/>
      </c>
    </row>
    <row r="3481" spans="1:16" x14ac:dyDescent="0.25">
      <c r="A3481" t="str">
        <f>Table15[[#This Row],[Name]]</f>
        <v>WBI_BuffaloWingType2</v>
      </c>
      <c r="B3481" t="str">
        <f>IF(VLOOKUP($A3481,Parts!$A:$AM,B$1,0)="X",S$2,"")</f>
        <v/>
      </c>
      <c r="C3481" t="str">
        <f>IF(VLOOKUP($A3481,Parts!$A:$AM,C$1,0)="X",T$2,"")</f>
        <v/>
      </c>
      <c r="D3481" t="str">
        <f>IF(VLOOKUP($A3481,Parts!$A:$AM,D$1,0)="X",U$2,"")</f>
        <v/>
      </c>
      <c r="E3481" t="str">
        <f>IF(VLOOKUP($A3481,Parts!$A:$AM,E$1,0)="X",V$2,"")</f>
        <v/>
      </c>
      <c r="F3481" t="str">
        <f>IF(VLOOKUP($A3481,Parts!$A:$AM,F$1,0)="X",W$2,"")</f>
        <v/>
      </c>
      <c r="G3481" t="str">
        <f>IF(VLOOKUP($A3481,Parts!$A:$AM,G$1,0)="X",X$2,"")</f>
        <v/>
      </c>
      <c r="H3481" t="str">
        <f>IF(VLOOKUP($A3481,Parts!$A:$AM,H$1,0)="X",Y$2,"")</f>
        <v/>
      </c>
      <c r="I3481" t="str">
        <f>IF(VLOOKUP($A3481,Parts!$A:$AM,I$1,0)="X",Z$2,"")</f>
        <v/>
      </c>
      <c r="J3481" t="str">
        <f>IF(VLOOKUP($A3481,Parts!$A:$AM,J$1,0)="X",AA$2,"")</f>
        <v/>
      </c>
      <c r="K3481" t="str">
        <f>IF(VLOOKUP($A3481,Parts!$A:$AM,K$1,0)="X",AB$2,"")</f>
        <v/>
      </c>
      <c r="L3481" t="str">
        <f>IF(VLOOKUP($A3481,Parts!$A:$AM,L$1,0)="X",AC$2,"")</f>
        <v/>
      </c>
      <c r="M3481" t="str">
        <f>IF(VLOOKUP($A3481,Parts!$A:$AM,M$1,0)="X",AD$2,"")</f>
        <v/>
      </c>
      <c r="N3481" t="str">
        <f>IF(VLOOKUP($A3481,Parts!$A:$AM,N$1,0)="X",AE$2,"")</f>
        <v/>
      </c>
      <c r="O3481" t="str">
        <f>IF(VLOOKUP($A3481,Parts!$A:$AM,O$1,0)="X",AF$2,"")</f>
        <v/>
      </c>
      <c r="P3481" t="str">
        <f t="shared" si="55"/>
        <v/>
      </c>
    </row>
    <row r="3482" spans="1:16" x14ac:dyDescent="0.25">
      <c r="A3482" t="str">
        <f>Table15[[#This Row],[Name]]</f>
        <v>WBI_BuffaloWingType3</v>
      </c>
      <c r="B3482" t="str">
        <f>IF(VLOOKUP($A3482,Parts!$A:$AM,B$1,0)="X",S$2,"")</f>
        <v/>
      </c>
      <c r="C3482" t="str">
        <f>IF(VLOOKUP($A3482,Parts!$A:$AM,C$1,0)="X",T$2,"")</f>
        <v/>
      </c>
      <c r="D3482" t="str">
        <f>IF(VLOOKUP($A3482,Parts!$A:$AM,D$1,0)="X",U$2,"")</f>
        <v/>
      </c>
      <c r="E3482" t="str">
        <f>IF(VLOOKUP($A3482,Parts!$A:$AM,E$1,0)="X",V$2,"")</f>
        <v/>
      </c>
      <c r="F3482" t="str">
        <f>IF(VLOOKUP($A3482,Parts!$A:$AM,F$1,0)="X",W$2,"")</f>
        <v/>
      </c>
      <c r="G3482" t="str">
        <f>IF(VLOOKUP($A3482,Parts!$A:$AM,G$1,0)="X",X$2,"")</f>
        <v/>
      </c>
      <c r="H3482" t="str">
        <f>IF(VLOOKUP($A3482,Parts!$A:$AM,H$1,0)="X",Y$2,"")</f>
        <v/>
      </c>
      <c r="I3482" t="str">
        <f>IF(VLOOKUP($A3482,Parts!$A:$AM,I$1,0)="X",Z$2,"")</f>
        <v/>
      </c>
      <c r="J3482" t="str">
        <f>IF(VLOOKUP($A3482,Parts!$A:$AM,J$1,0)="X",AA$2,"")</f>
        <v/>
      </c>
      <c r="K3482" t="str">
        <f>IF(VLOOKUP($A3482,Parts!$A:$AM,K$1,0)="X",AB$2,"")</f>
        <v/>
      </c>
      <c r="L3482" t="str">
        <f>IF(VLOOKUP($A3482,Parts!$A:$AM,L$1,0)="X",AC$2,"")</f>
        <v/>
      </c>
      <c r="M3482" t="str">
        <f>IF(VLOOKUP($A3482,Parts!$A:$AM,M$1,0)="X",AD$2,"")</f>
        <v/>
      </c>
      <c r="N3482" t="str">
        <f>IF(VLOOKUP($A3482,Parts!$A:$AM,N$1,0)="X",AE$2,"")</f>
        <v/>
      </c>
      <c r="O3482" t="str">
        <f>IF(VLOOKUP($A3482,Parts!$A:$AM,O$1,0)="X",AF$2,"")</f>
        <v/>
      </c>
      <c r="P3482" t="str">
        <f t="shared" si="55"/>
        <v/>
      </c>
    </row>
    <row r="3483" spans="1:16" x14ac:dyDescent="0.25">
      <c r="A3483" t="str">
        <f>Table15[[#This Row],[Name]]</f>
        <v>WBI_BuffaloWingType4</v>
      </c>
      <c r="B3483" t="str">
        <f>IF(VLOOKUP($A3483,Parts!$A:$AM,B$1,0)="X",S$2,"")</f>
        <v/>
      </c>
      <c r="C3483" t="str">
        <f>IF(VLOOKUP($A3483,Parts!$A:$AM,C$1,0)="X",T$2,"")</f>
        <v/>
      </c>
      <c r="D3483" t="str">
        <f>IF(VLOOKUP($A3483,Parts!$A:$AM,D$1,0)="X",U$2,"")</f>
        <v/>
      </c>
      <c r="E3483" t="str">
        <f>IF(VLOOKUP($A3483,Parts!$A:$AM,E$1,0)="X",V$2,"")</f>
        <v/>
      </c>
      <c r="F3483" t="str">
        <f>IF(VLOOKUP($A3483,Parts!$A:$AM,F$1,0)="X",W$2,"")</f>
        <v/>
      </c>
      <c r="G3483" t="str">
        <f>IF(VLOOKUP($A3483,Parts!$A:$AM,G$1,0)="X",X$2,"")</f>
        <v/>
      </c>
      <c r="H3483" t="str">
        <f>IF(VLOOKUP($A3483,Parts!$A:$AM,H$1,0)="X",Y$2,"")</f>
        <v/>
      </c>
      <c r="I3483" t="str">
        <f>IF(VLOOKUP($A3483,Parts!$A:$AM,I$1,0)="X",Z$2,"")</f>
        <v/>
      </c>
      <c r="J3483" t="str">
        <f>IF(VLOOKUP($A3483,Parts!$A:$AM,J$1,0)="X",AA$2,"")</f>
        <v/>
      </c>
      <c r="K3483" t="str">
        <f>IF(VLOOKUP($A3483,Parts!$A:$AM,K$1,0)="X",AB$2,"")</f>
        <v/>
      </c>
      <c r="L3483" t="str">
        <f>IF(VLOOKUP($A3483,Parts!$A:$AM,L$1,0)="X",AC$2,"")</f>
        <v/>
      </c>
      <c r="M3483" t="str">
        <f>IF(VLOOKUP($A3483,Parts!$A:$AM,M$1,0)="X",AD$2,"")</f>
        <v/>
      </c>
      <c r="N3483" t="str">
        <f>IF(VLOOKUP($A3483,Parts!$A:$AM,N$1,0)="X",AE$2,"")</f>
        <v/>
      </c>
      <c r="O3483" t="str">
        <f>IF(VLOOKUP($A3483,Parts!$A:$AM,O$1,0)="X",AF$2,"")</f>
        <v/>
      </c>
      <c r="P3483" t="str">
        <f t="shared" si="55"/>
        <v/>
      </c>
    </row>
    <row r="3484" spans="1:16" x14ac:dyDescent="0.25">
      <c r="A3484" t="str">
        <f>Table15[[#This Row],[Name]]</f>
        <v>SSTU-ST-HAB-C2</v>
      </c>
      <c r="B3484" t="str">
        <f>IF(VLOOKUP($A3484,Parts!$A:$AM,B$1,0)="X",S$2,"")</f>
        <v/>
      </c>
      <c r="C3484" t="str">
        <f>IF(VLOOKUP($A3484,Parts!$A:$AM,C$1,0)="X",T$2,"")</f>
        <v/>
      </c>
      <c r="D3484" t="str">
        <f>IF(VLOOKUP($A3484,Parts!$A:$AM,D$1,0)="X",U$2,"")</f>
        <v/>
      </c>
      <c r="E3484" t="str">
        <f>IF(VLOOKUP($A3484,Parts!$A:$AM,E$1,0)="X",V$2,"")</f>
        <v/>
      </c>
      <c r="F3484" t="str">
        <f>IF(VLOOKUP($A3484,Parts!$A:$AM,F$1,0)="X",W$2,"")</f>
        <v/>
      </c>
      <c r="G3484" t="str">
        <f>IF(VLOOKUP($A3484,Parts!$A:$AM,G$1,0)="X",X$2,"")</f>
        <v/>
      </c>
      <c r="H3484" t="str">
        <f>IF(VLOOKUP($A3484,Parts!$A:$AM,H$1,0)="X",Y$2,"")</f>
        <v/>
      </c>
      <c r="I3484" t="str">
        <f>IF(VLOOKUP($A3484,Parts!$A:$AM,I$1,0)="X",Z$2,"")</f>
        <v/>
      </c>
      <c r="J3484" t="str">
        <f>IF(VLOOKUP($A3484,Parts!$A:$AM,J$1,0)="X",AA$2,"")</f>
        <v/>
      </c>
      <c r="K3484" t="str">
        <f>IF(VLOOKUP($A3484,Parts!$A:$AM,K$1,0)="X",AB$2,"")</f>
        <v/>
      </c>
      <c r="L3484" t="str">
        <f>IF(VLOOKUP($A3484,Parts!$A:$AM,L$1,0)="X",AC$2,"")</f>
        <v/>
      </c>
      <c r="M3484" t="str">
        <f>IF(VLOOKUP($A3484,Parts!$A:$AM,M$1,0)="X",AD$2,"")</f>
        <v/>
      </c>
      <c r="N3484" t="str">
        <f>IF(VLOOKUP($A3484,Parts!$A:$AM,N$1,0)="X",AE$2,"")</f>
        <v/>
      </c>
      <c r="O3484" t="str">
        <f>IF(VLOOKUP($A3484,Parts!$A:$AM,O$1,0)="X",AF$2,"")</f>
        <v/>
      </c>
      <c r="P3484" t="str">
        <f t="shared" si="55"/>
        <v/>
      </c>
    </row>
    <row r="3485" spans="1:16" x14ac:dyDescent="0.25">
      <c r="A3485" t="str">
        <f>Table15[[#This Row],[Name]]</f>
        <v>bluedog_Titan_SRB2seg</v>
      </c>
      <c r="B3485" t="str">
        <f>IF(VLOOKUP($A3485,Parts!$A:$AM,B$1,0)="X",S$2,"")</f>
        <v/>
      </c>
      <c r="C3485" t="str">
        <f>IF(VLOOKUP($A3485,Parts!$A:$AM,C$1,0)="X",T$2,"")</f>
        <v/>
      </c>
      <c r="D3485" t="str">
        <f>IF(VLOOKUP($A3485,Parts!$A:$AM,D$1,0)="X",U$2,"")</f>
        <v/>
      </c>
      <c r="E3485" t="str">
        <f>IF(VLOOKUP($A3485,Parts!$A:$AM,E$1,0)="X",V$2,"")</f>
        <v/>
      </c>
      <c r="F3485" t="str">
        <f>IF(VLOOKUP($A3485,Parts!$A:$AM,F$1,0)="X",W$2,"")</f>
        <v/>
      </c>
      <c r="G3485" t="str">
        <f>IF(VLOOKUP($A3485,Parts!$A:$AM,G$1,0)="X",X$2,"")</f>
        <v xml:space="preserve">    MODULE
    { name = ModuleTagEngineSolid }
</v>
      </c>
      <c r="H3485" t="str">
        <f>IF(VLOOKUP($A3485,Parts!$A:$AM,H$1,0)="X",Y$2,"")</f>
        <v/>
      </c>
      <c r="I3485" t="str">
        <f>IF(VLOOKUP($A3485,Parts!$A:$AM,I$1,0)="X",Z$2,"")</f>
        <v/>
      </c>
      <c r="J3485" t="str">
        <f>IF(VLOOKUP($A3485,Parts!$A:$AM,J$1,0)="X",AA$2,"")</f>
        <v/>
      </c>
      <c r="K3485" t="str">
        <f>IF(VLOOKUP($A3485,Parts!$A:$AM,K$1,0)="X",AB$2,"")</f>
        <v/>
      </c>
      <c r="L3485" t="str">
        <f>IF(VLOOKUP($A3485,Parts!$A:$AM,L$1,0)="X",AC$2,"")</f>
        <v/>
      </c>
      <c r="M3485" t="str">
        <f>IF(VLOOKUP($A3485,Parts!$A:$AM,M$1,0)="X",AD$2,"")</f>
        <v/>
      </c>
      <c r="N3485" t="str">
        <f>IF(VLOOKUP($A3485,Parts!$A:$AM,N$1,0)="X",AE$2,"")</f>
        <v/>
      </c>
      <c r="O3485" t="str">
        <f>IF(VLOOKUP($A3485,Parts!$A:$AM,O$1,0)="X",AF$2,"")</f>
        <v/>
      </c>
      <c r="P3485" t="str">
        <f t="shared" si="55"/>
        <v xml:space="preserve">    MODULE
    { name = ModuleTagEngineSolid }
</v>
      </c>
    </row>
    <row r="3486" spans="1:16" x14ac:dyDescent="0.25">
      <c r="A3486" t="str">
        <f>Table15[[#This Row],[Name]]</f>
        <v>FASAGerminiSRB175_5Seg</v>
      </c>
      <c r="B3486" t="str">
        <f>IF(VLOOKUP($A3486,Parts!$A:$AM,B$1,0)="X",S$2,"")</f>
        <v/>
      </c>
      <c r="C3486" t="str">
        <f>IF(VLOOKUP($A3486,Parts!$A:$AM,C$1,0)="X",T$2,"")</f>
        <v/>
      </c>
      <c r="D3486" t="str">
        <f>IF(VLOOKUP($A3486,Parts!$A:$AM,D$1,0)="X",U$2,"")</f>
        <v/>
      </c>
      <c r="E3486" t="str">
        <f>IF(VLOOKUP($A3486,Parts!$A:$AM,E$1,0)="X",V$2,"")</f>
        <v/>
      </c>
      <c r="F3486" t="str">
        <f>IF(VLOOKUP($A3486,Parts!$A:$AM,F$1,0)="X",W$2,"")</f>
        <v/>
      </c>
      <c r="G3486" t="str">
        <f>IF(VLOOKUP($A3486,Parts!$A:$AM,G$1,0)="X",X$2,"")</f>
        <v xml:space="preserve">    MODULE
    { name = ModuleTagEngineSolid }
</v>
      </c>
      <c r="H3486" t="str">
        <f>IF(VLOOKUP($A3486,Parts!$A:$AM,H$1,0)="X",Y$2,"")</f>
        <v/>
      </c>
      <c r="I3486" t="str">
        <f>IF(VLOOKUP($A3486,Parts!$A:$AM,I$1,0)="X",Z$2,"")</f>
        <v/>
      </c>
      <c r="J3486" t="str">
        <f>IF(VLOOKUP($A3486,Parts!$A:$AM,J$1,0)="X",AA$2,"")</f>
        <v/>
      </c>
      <c r="K3486" t="str">
        <f>IF(VLOOKUP($A3486,Parts!$A:$AM,K$1,0)="X",AB$2,"")</f>
        <v/>
      </c>
      <c r="L3486" t="str">
        <f>IF(VLOOKUP($A3486,Parts!$A:$AM,L$1,0)="X",AC$2,"")</f>
        <v/>
      </c>
      <c r="M3486" t="str">
        <f>IF(VLOOKUP($A3486,Parts!$A:$AM,M$1,0)="X",AD$2,"")</f>
        <v/>
      </c>
      <c r="N3486" t="str">
        <f>IF(VLOOKUP($A3486,Parts!$A:$AM,N$1,0)="X",AE$2,"")</f>
        <v/>
      </c>
      <c r="O3486" t="str">
        <f>IF(VLOOKUP($A3486,Parts!$A:$AM,O$1,0)="X",AF$2,"")</f>
        <v/>
      </c>
      <c r="P3486" t="str">
        <f t="shared" si="55"/>
        <v xml:space="preserve">    MODULE
    { name = ModuleTagEngineSolid }
</v>
      </c>
    </row>
    <row r="3487" spans="1:16" x14ac:dyDescent="0.25">
      <c r="A3487" t="str">
        <f>Table15[[#This Row],[Name]]</f>
        <v>solidBoosterMAX</v>
      </c>
      <c r="B3487" t="str">
        <f>IF(VLOOKUP($A3487,Parts!$A:$AM,B$1,0)="X",S$2,"")</f>
        <v/>
      </c>
      <c r="C3487" t="str">
        <f>IF(VLOOKUP($A3487,Parts!$A:$AM,C$1,0)="X",T$2,"")</f>
        <v/>
      </c>
      <c r="D3487" t="str">
        <f>IF(VLOOKUP($A3487,Parts!$A:$AM,D$1,0)="X",U$2,"")</f>
        <v/>
      </c>
      <c r="E3487" t="str">
        <f>IF(VLOOKUP($A3487,Parts!$A:$AM,E$1,0)="X",V$2,"")</f>
        <v/>
      </c>
      <c r="F3487" t="str">
        <f>IF(VLOOKUP($A3487,Parts!$A:$AM,F$1,0)="X",W$2,"")</f>
        <v/>
      </c>
      <c r="G3487" t="str">
        <f>IF(VLOOKUP($A3487,Parts!$A:$AM,G$1,0)="X",X$2,"")</f>
        <v xml:space="preserve">    MODULE
    { name = ModuleTagEngineSolid }
</v>
      </c>
      <c r="H3487" t="str">
        <f>IF(VLOOKUP($A3487,Parts!$A:$AM,H$1,0)="X",Y$2,"")</f>
        <v/>
      </c>
      <c r="I3487" t="str">
        <f>IF(VLOOKUP($A3487,Parts!$A:$AM,I$1,0)="X",Z$2,"")</f>
        <v/>
      </c>
      <c r="J3487" t="str">
        <f>IF(VLOOKUP($A3487,Parts!$A:$AM,J$1,0)="X",AA$2,"")</f>
        <v/>
      </c>
      <c r="K3487" t="str">
        <f>IF(VLOOKUP($A3487,Parts!$A:$AM,K$1,0)="X",AB$2,"")</f>
        <v/>
      </c>
      <c r="L3487" t="str">
        <f>IF(VLOOKUP($A3487,Parts!$A:$AM,L$1,0)="X",AC$2,"")</f>
        <v/>
      </c>
      <c r="M3487" t="str">
        <f>IF(VLOOKUP($A3487,Parts!$A:$AM,M$1,0)="X",AD$2,"")</f>
        <v/>
      </c>
      <c r="N3487" t="str">
        <f>IF(VLOOKUP($A3487,Parts!$A:$AM,N$1,0)="X",AE$2,"")</f>
        <v/>
      </c>
      <c r="O3487" t="str">
        <f>IF(VLOOKUP($A3487,Parts!$A:$AM,O$1,0)="X",AF$2,"")</f>
        <v/>
      </c>
      <c r="P3487" t="str">
        <f t="shared" si="55"/>
        <v xml:space="preserve">    MODULE
    { name = ModuleTagEngineSolid }
</v>
      </c>
    </row>
    <row r="3488" spans="1:16" x14ac:dyDescent="0.25">
      <c r="A3488" t="str">
        <f>Table15[[#This Row],[Name]]</f>
        <v>Star48BV</v>
      </c>
      <c r="B3488" t="str">
        <f>IF(VLOOKUP($A3488,Parts!$A:$AM,B$1,0)="X",S$2,"")</f>
        <v/>
      </c>
      <c r="C3488" t="str">
        <f>IF(VLOOKUP($A3488,Parts!$A:$AM,C$1,0)="X",T$2,"")</f>
        <v/>
      </c>
      <c r="D3488" t="str">
        <f>IF(VLOOKUP($A3488,Parts!$A:$AM,D$1,0)="X",U$2,"")</f>
        <v/>
      </c>
      <c r="E3488" t="str">
        <f>IF(VLOOKUP($A3488,Parts!$A:$AM,E$1,0)="X",V$2,"")</f>
        <v/>
      </c>
      <c r="F3488" t="str">
        <f>IF(VLOOKUP($A3488,Parts!$A:$AM,F$1,0)="X",W$2,"")</f>
        <v/>
      </c>
      <c r="G3488" t="str">
        <f>IF(VLOOKUP($A3488,Parts!$A:$AM,G$1,0)="X",X$2,"")</f>
        <v/>
      </c>
      <c r="H3488" t="str">
        <f>IF(VLOOKUP($A3488,Parts!$A:$AM,H$1,0)="X",Y$2,"")</f>
        <v/>
      </c>
      <c r="I3488" t="str">
        <f>IF(VLOOKUP($A3488,Parts!$A:$AM,I$1,0)="X",Z$2,"")</f>
        <v/>
      </c>
      <c r="J3488" t="str">
        <f>IF(VLOOKUP($A3488,Parts!$A:$AM,J$1,0)="X",AA$2,"")</f>
        <v/>
      </c>
      <c r="K3488" t="str">
        <f>IF(VLOOKUP($A3488,Parts!$A:$AM,K$1,0)="X",AB$2,"")</f>
        <v/>
      </c>
      <c r="L3488" t="str">
        <f>IF(VLOOKUP($A3488,Parts!$A:$AM,L$1,0)="X",AC$2,"")</f>
        <v/>
      </c>
      <c r="M3488" t="str">
        <f>IF(VLOOKUP($A3488,Parts!$A:$AM,M$1,0)="X",AD$2,"")</f>
        <v/>
      </c>
      <c r="N3488" t="str">
        <f>IF(VLOOKUP($A3488,Parts!$A:$AM,N$1,0)="X",AE$2,"")</f>
        <v/>
      </c>
      <c r="O3488" t="str">
        <f>IF(VLOOKUP($A3488,Parts!$A:$AM,O$1,0)="X",AF$2,"")</f>
        <v/>
      </c>
      <c r="P3488" t="str">
        <f t="shared" si="55"/>
        <v/>
      </c>
    </row>
    <row r="3489" spans="1:16" x14ac:dyDescent="0.25">
      <c r="A3489" t="str">
        <f>Table15[[#This Row],[Name]]</f>
        <v>bluedog_Titan_SRB5seg</v>
      </c>
      <c r="B3489" t="str">
        <f>IF(VLOOKUP($A3489,Parts!$A:$AM,B$1,0)="X",S$2,"")</f>
        <v/>
      </c>
      <c r="C3489" t="str">
        <f>IF(VLOOKUP($A3489,Parts!$A:$AM,C$1,0)="X",T$2,"")</f>
        <v/>
      </c>
      <c r="D3489" t="str">
        <f>IF(VLOOKUP($A3489,Parts!$A:$AM,D$1,0)="X",U$2,"")</f>
        <v/>
      </c>
      <c r="E3489" t="str">
        <f>IF(VLOOKUP($A3489,Parts!$A:$AM,E$1,0)="X",V$2,"")</f>
        <v/>
      </c>
      <c r="F3489" t="str">
        <f>IF(VLOOKUP($A3489,Parts!$A:$AM,F$1,0)="X",W$2,"")</f>
        <v/>
      </c>
      <c r="G3489" t="str">
        <f>IF(VLOOKUP($A3489,Parts!$A:$AM,G$1,0)="X",X$2,"")</f>
        <v xml:space="preserve">    MODULE
    { name = ModuleTagEngineSolid }
</v>
      </c>
      <c r="H3489" t="str">
        <f>IF(VLOOKUP($A3489,Parts!$A:$AM,H$1,0)="X",Y$2,"")</f>
        <v/>
      </c>
      <c r="I3489" t="str">
        <f>IF(VLOOKUP($A3489,Parts!$A:$AM,I$1,0)="X",Z$2,"")</f>
        <v/>
      </c>
      <c r="J3489" t="str">
        <f>IF(VLOOKUP($A3489,Parts!$A:$AM,J$1,0)="X",AA$2,"")</f>
        <v/>
      </c>
      <c r="K3489" t="str">
        <f>IF(VLOOKUP($A3489,Parts!$A:$AM,K$1,0)="X",AB$2,"")</f>
        <v/>
      </c>
      <c r="L3489" t="str">
        <f>IF(VLOOKUP($A3489,Parts!$A:$AM,L$1,0)="X",AC$2,"")</f>
        <v/>
      </c>
      <c r="M3489" t="str">
        <f>IF(VLOOKUP($A3489,Parts!$A:$AM,M$1,0)="X",AD$2,"")</f>
        <v/>
      </c>
      <c r="N3489" t="str">
        <f>IF(VLOOKUP($A3489,Parts!$A:$AM,N$1,0)="X",AE$2,"")</f>
        <v/>
      </c>
      <c r="O3489" t="str">
        <f>IF(VLOOKUP($A3489,Parts!$A:$AM,O$1,0)="X",AF$2,"")</f>
        <v/>
      </c>
      <c r="P3489" t="str">
        <f t="shared" si="55"/>
        <v xml:space="preserve">    MODULE
    { name = ModuleTagEngineSolid }
</v>
      </c>
    </row>
    <row r="3490" spans="1:16" x14ac:dyDescent="0.25">
      <c r="A3490" t="str">
        <f>Table15[[#This Row],[Name]]</f>
        <v>bluedog_Titan_SRB5segStack</v>
      </c>
      <c r="B3490" t="str">
        <f>IF(VLOOKUP($A3490,Parts!$A:$AM,B$1,0)="X",S$2,"")</f>
        <v/>
      </c>
      <c r="C3490" t="str">
        <f>IF(VLOOKUP($A3490,Parts!$A:$AM,C$1,0)="X",T$2,"")</f>
        <v/>
      </c>
      <c r="D3490" t="str">
        <f>IF(VLOOKUP($A3490,Parts!$A:$AM,D$1,0)="X",U$2,"")</f>
        <v/>
      </c>
      <c r="E3490" t="str">
        <f>IF(VLOOKUP($A3490,Parts!$A:$AM,E$1,0)="X",V$2,"")</f>
        <v/>
      </c>
      <c r="F3490" t="str">
        <f>IF(VLOOKUP($A3490,Parts!$A:$AM,F$1,0)="X",W$2,"")</f>
        <v/>
      </c>
      <c r="G3490" t="str">
        <f>IF(VLOOKUP($A3490,Parts!$A:$AM,G$1,0)="X",X$2,"")</f>
        <v xml:space="preserve">    MODULE
    { name = ModuleTagEngineSolid }
</v>
      </c>
      <c r="H3490" t="str">
        <f>IF(VLOOKUP($A3490,Parts!$A:$AM,H$1,0)="X",Y$2,"")</f>
        <v/>
      </c>
      <c r="I3490" t="str">
        <f>IF(VLOOKUP($A3490,Parts!$A:$AM,I$1,0)="X",Z$2,"")</f>
        <v/>
      </c>
      <c r="J3490" t="str">
        <f>IF(VLOOKUP($A3490,Parts!$A:$AM,J$1,0)="X",AA$2,"")</f>
        <v/>
      </c>
      <c r="K3490" t="str">
        <f>IF(VLOOKUP($A3490,Parts!$A:$AM,K$1,0)="X",AB$2,"")</f>
        <v/>
      </c>
      <c r="L3490" t="str">
        <f>IF(VLOOKUP($A3490,Parts!$A:$AM,L$1,0)="X",AC$2,"")</f>
        <v/>
      </c>
      <c r="M3490" t="str">
        <f>IF(VLOOKUP($A3490,Parts!$A:$AM,M$1,0)="X",AD$2,"")</f>
        <v/>
      </c>
      <c r="N3490" t="str">
        <f>IF(VLOOKUP($A3490,Parts!$A:$AM,N$1,0)="X",AE$2,"")</f>
        <v/>
      </c>
      <c r="O3490" t="str">
        <f>IF(VLOOKUP($A3490,Parts!$A:$AM,O$1,0)="X",AF$2,"")</f>
        <v/>
      </c>
      <c r="P3490" t="str">
        <f t="shared" si="55"/>
        <v xml:space="preserve">    MODULE
    { name = ModuleTagEngineSolid }
</v>
      </c>
    </row>
    <row r="3491" spans="1:16" x14ac:dyDescent="0.25">
      <c r="A3491" t="str">
        <f>Table15[[#This Row],[Name]]</f>
        <v>FASAGerminiSRB175</v>
      </c>
      <c r="B3491" t="str">
        <f>IF(VLOOKUP($A3491,Parts!$A:$AM,B$1,0)="X",S$2,"")</f>
        <v/>
      </c>
      <c r="C3491" t="str">
        <f>IF(VLOOKUP($A3491,Parts!$A:$AM,C$1,0)="X",T$2,"")</f>
        <v/>
      </c>
      <c r="D3491" t="str">
        <f>IF(VLOOKUP($A3491,Parts!$A:$AM,D$1,0)="X",U$2,"")</f>
        <v/>
      </c>
      <c r="E3491" t="str">
        <f>IF(VLOOKUP($A3491,Parts!$A:$AM,E$1,0)="X",V$2,"")</f>
        <v/>
      </c>
      <c r="F3491" t="str">
        <f>IF(VLOOKUP($A3491,Parts!$A:$AM,F$1,0)="X",W$2,"")</f>
        <v/>
      </c>
      <c r="G3491" t="str">
        <f>IF(VLOOKUP($A3491,Parts!$A:$AM,G$1,0)="X",X$2,"")</f>
        <v xml:space="preserve">    MODULE
    { name = ModuleTagEngineSolid }
</v>
      </c>
      <c r="H3491" t="str">
        <f>IF(VLOOKUP($A3491,Parts!$A:$AM,H$1,0)="X",Y$2,"")</f>
        <v/>
      </c>
      <c r="I3491" t="str">
        <f>IF(VLOOKUP($A3491,Parts!$A:$AM,I$1,0)="X",Z$2,"")</f>
        <v/>
      </c>
      <c r="J3491" t="str">
        <f>IF(VLOOKUP($A3491,Parts!$A:$AM,J$1,0)="X",AA$2,"")</f>
        <v/>
      </c>
      <c r="K3491" t="str">
        <f>IF(VLOOKUP($A3491,Parts!$A:$AM,K$1,0)="X",AB$2,"")</f>
        <v/>
      </c>
      <c r="L3491" t="str">
        <f>IF(VLOOKUP($A3491,Parts!$A:$AM,L$1,0)="X",AC$2,"")</f>
        <v/>
      </c>
      <c r="M3491" t="str">
        <f>IF(VLOOKUP($A3491,Parts!$A:$AM,M$1,0)="X",AD$2,"")</f>
        <v/>
      </c>
      <c r="N3491" t="str">
        <f>IF(VLOOKUP($A3491,Parts!$A:$AM,N$1,0)="X",AE$2,"")</f>
        <v/>
      </c>
      <c r="O3491" t="str">
        <f>IF(VLOOKUP($A3491,Parts!$A:$AM,O$1,0)="X",AF$2,"")</f>
        <v/>
      </c>
      <c r="P3491" t="str">
        <f t="shared" si="55"/>
        <v xml:space="preserve">    MODULE
    { name = ModuleTagEngineSolid }
</v>
      </c>
    </row>
    <row r="3492" spans="1:16" x14ac:dyDescent="0.25">
      <c r="A3492" t="str">
        <f>Table15[[#This Row],[Name]]</f>
        <v>FASAGerminiSRB175White</v>
      </c>
      <c r="B3492" t="str">
        <f>IF(VLOOKUP($A3492,Parts!$A:$AM,B$1,0)="X",S$2,"")</f>
        <v/>
      </c>
      <c r="C3492" t="str">
        <f>IF(VLOOKUP($A3492,Parts!$A:$AM,C$1,0)="X",T$2,"")</f>
        <v/>
      </c>
      <c r="D3492" t="str">
        <f>IF(VLOOKUP($A3492,Parts!$A:$AM,D$1,0)="X",U$2,"")</f>
        <v/>
      </c>
      <c r="E3492" t="str">
        <f>IF(VLOOKUP($A3492,Parts!$A:$AM,E$1,0)="X",V$2,"")</f>
        <v/>
      </c>
      <c r="F3492" t="str">
        <f>IF(VLOOKUP($A3492,Parts!$A:$AM,F$1,0)="X",W$2,"")</f>
        <v/>
      </c>
      <c r="G3492" t="str">
        <f>IF(VLOOKUP($A3492,Parts!$A:$AM,G$1,0)="X",X$2,"")</f>
        <v xml:space="preserve">    MODULE
    { name = ModuleTagEngineSolid }
</v>
      </c>
      <c r="H3492" t="str">
        <f>IF(VLOOKUP($A3492,Parts!$A:$AM,H$1,0)="X",Y$2,"")</f>
        <v/>
      </c>
      <c r="I3492" t="str">
        <f>IF(VLOOKUP($A3492,Parts!$A:$AM,I$1,0)="X",Z$2,"")</f>
        <v/>
      </c>
      <c r="J3492" t="str">
        <f>IF(VLOOKUP($A3492,Parts!$A:$AM,J$1,0)="X",AA$2,"")</f>
        <v/>
      </c>
      <c r="K3492" t="str">
        <f>IF(VLOOKUP($A3492,Parts!$A:$AM,K$1,0)="X",AB$2,"")</f>
        <v/>
      </c>
      <c r="L3492" t="str">
        <f>IF(VLOOKUP($A3492,Parts!$A:$AM,L$1,0)="X",AC$2,"")</f>
        <v/>
      </c>
      <c r="M3492" t="str">
        <f>IF(VLOOKUP($A3492,Parts!$A:$AM,M$1,0)="X",AD$2,"")</f>
        <v/>
      </c>
      <c r="N3492" t="str">
        <f>IF(VLOOKUP($A3492,Parts!$A:$AM,N$1,0)="X",AE$2,"")</f>
        <v/>
      </c>
      <c r="O3492" t="str">
        <f>IF(VLOOKUP($A3492,Parts!$A:$AM,O$1,0)="X",AF$2,"")</f>
        <v/>
      </c>
      <c r="P3492" t="str">
        <f t="shared" si="55"/>
        <v xml:space="preserve">    MODULE
    { name = ModuleTagEngineSolid }
</v>
      </c>
    </row>
    <row r="3493" spans="1:16" x14ac:dyDescent="0.25">
      <c r="A3493" t="str">
        <f>Table15[[#This Row],[Name]]</f>
        <v>rn_ua1205</v>
      </c>
      <c r="B3493" t="str">
        <f>IF(VLOOKUP($A3493,Parts!$A:$AM,B$1,0)="X",S$2,"")</f>
        <v/>
      </c>
      <c r="C3493" t="str">
        <f>IF(VLOOKUP($A3493,Parts!$A:$AM,C$1,0)="X",T$2,"")</f>
        <v/>
      </c>
      <c r="D3493" t="str">
        <f>IF(VLOOKUP($A3493,Parts!$A:$AM,D$1,0)="X",U$2,"")</f>
        <v/>
      </c>
      <c r="E3493" t="str">
        <f>IF(VLOOKUP($A3493,Parts!$A:$AM,E$1,0)="X",V$2,"")</f>
        <v/>
      </c>
      <c r="F3493" t="str">
        <f>IF(VLOOKUP($A3493,Parts!$A:$AM,F$1,0)="X",W$2,"")</f>
        <v/>
      </c>
      <c r="G3493" t="str">
        <f>IF(VLOOKUP($A3493,Parts!$A:$AM,G$1,0)="X",X$2,"")</f>
        <v xml:space="preserve">    MODULE
    { name = ModuleTagEngineSolid }
</v>
      </c>
      <c r="H3493" t="str">
        <f>IF(VLOOKUP($A3493,Parts!$A:$AM,H$1,0)="X",Y$2,"")</f>
        <v/>
      </c>
      <c r="I3493" t="str">
        <f>IF(VLOOKUP($A3493,Parts!$A:$AM,I$1,0)="X",Z$2,"")</f>
        <v/>
      </c>
      <c r="J3493" t="str">
        <f>IF(VLOOKUP($A3493,Parts!$A:$AM,J$1,0)="X",AA$2,"")</f>
        <v/>
      </c>
      <c r="K3493" t="str">
        <f>IF(VLOOKUP($A3493,Parts!$A:$AM,K$1,0)="X",AB$2,"")</f>
        <v/>
      </c>
      <c r="L3493" t="str">
        <f>IF(VLOOKUP($A3493,Parts!$A:$AM,L$1,0)="X",AC$2,"")</f>
        <v/>
      </c>
      <c r="M3493" t="str">
        <f>IF(VLOOKUP($A3493,Parts!$A:$AM,M$1,0)="X",AD$2,"")</f>
        <v/>
      </c>
      <c r="N3493" t="str">
        <f>IF(VLOOKUP($A3493,Parts!$A:$AM,N$1,0)="X",AE$2,"")</f>
        <v/>
      </c>
      <c r="O3493" t="str">
        <f>IF(VLOOKUP($A3493,Parts!$A:$AM,O$1,0)="X",AF$2,"")</f>
        <v/>
      </c>
      <c r="P3493" t="str">
        <f t="shared" si="55"/>
        <v xml:space="preserve">    MODULE
    { name = ModuleTagEngineSolid }
</v>
      </c>
    </row>
    <row r="3494" spans="1:16" x14ac:dyDescent="0.25">
      <c r="A3494" t="str">
        <f>Table15[[#This Row],[Name]]</f>
        <v>rn_ua1205_nc</v>
      </c>
      <c r="B3494" t="str">
        <f>IF(VLOOKUP($A3494,Parts!$A:$AM,B$1,0)="X",S$2,"")</f>
        <v/>
      </c>
      <c r="C3494" t="str">
        <f>IF(VLOOKUP($A3494,Parts!$A:$AM,C$1,0)="X",T$2,"")</f>
        <v/>
      </c>
      <c r="D3494" t="str">
        <f>IF(VLOOKUP($A3494,Parts!$A:$AM,D$1,0)="X",U$2,"")</f>
        <v/>
      </c>
      <c r="E3494" t="str">
        <f>IF(VLOOKUP($A3494,Parts!$A:$AM,E$1,0)="X",V$2,"")</f>
        <v/>
      </c>
      <c r="F3494" t="str">
        <f>IF(VLOOKUP($A3494,Parts!$A:$AM,F$1,0)="X",W$2,"")</f>
        <v/>
      </c>
      <c r="G3494" t="str">
        <f>IF(VLOOKUP($A3494,Parts!$A:$AM,G$1,0)="X",X$2,"")</f>
        <v/>
      </c>
      <c r="H3494" t="str">
        <f>IF(VLOOKUP($A3494,Parts!$A:$AM,H$1,0)="X",Y$2,"")</f>
        <v/>
      </c>
      <c r="I3494" t="str">
        <f>IF(VLOOKUP($A3494,Parts!$A:$AM,I$1,0)="X",Z$2,"")</f>
        <v/>
      </c>
      <c r="J3494" t="str">
        <f>IF(VLOOKUP($A3494,Parts!$A:$AM,J$1,0)="X",AA$2,"")</f>
        <v/>
      </c>
      <c r="K3494" t="str">
        <f>IF(VLOOKUP($A3494,Parts!$A:$AM,K$1,0)="X",AB$2,"")</f>
        <v/>
      </c>
      <c r="L3494" t="str">
        <f>IF(VLOOKUP($A3494,Parts!$A:$AM,L$1,0)="X",AC$2,"")</f>
        <v/>
      </c>
      <c r="M3494" t="str">
        <f>IF(VLOOKUP($A3494,Parts!$A:$AM,M$1,0)="X",AD$2,"")</f>
        <v/>
      </c>
      <c r="N3494" t="str">
        <f>IF(VLOOKUP($A3494,Parts!$A:$AM,N$1,0)="X",AE$2,"")</f>
        <v/>
      </c>
      <c r="O3494" t="str">
        <f>IF(VLOOKUP($A3494,Parts!$A:$AM,O$1,0)="X",AF$2,"")</f>
        <v/>
      </c>
      <c r="P3494" t="str">
        <f t="shared" si="55"/>
        <v/>
      </c>
    </row>
    <row r="3495" spans="1:16" x14ac:dyDescent="0.25">
      <c r="A3495" t="str">
        <f>Table15[[#This Row],[Name]]</f>
        <v>FASAGerminiSRB175_7Seg</v>
      </c>
      <c r="B3495" t="str">
        <f>IF(VLOOKUP($A3495,Parts!$A:$AM,B$1,0)="X",S$2,"")</f>
        <v/>
      </c>
      <c r="C3495" t="str">
        <f>IF(VLOOKUP($A3495,Parts!$A:$AM,C$1,0)="X",T$2,"")</f>
        <v/>
      </c>
      <c r="D3495" t="str">
        <f>IF(VLOOKUP($A3495,Parts!$A:$AM,D$1,0)="X",U$2,"")</f>
        <v/>
      </c>
      <c r="E3495" t="str">
        <f>IF(VLOOKUP($A3495,Parts!$A:$AM,E$1,0)="X",V$2,"")</f>
        <v/>
      </c>
      <c r="F3495" t="str">
        <f>IF(VLOOKUP($A3495,Parts!$A:$AM,F$1,0)="X",W$2,"")</f>
        <v/>
      </c>
      <c r="G3495" t="str">
        <f>IF(VLOOKUP($A3495,Parts!$A:$AM,G$1,0)="X",X$2,"")</f>
        <v xml:space="preserve">    MODULE
    { name = ModuleTagEngineSolid }
</v>
      </c>
      <c r="H3495" t="str">
        <f>IF(VLOOKUP($A3495,Parts!$A:$AM,H$1,0)="X",Y$2,"")</f>
        <v/>
      </c>
      <c r="I3495" t="str">
        <f>IF(VLOOKUP($A3495,Parts!$A:$AM,I$1,0)="X",Z$2,"")</f>
        <v/>
      </c>
      <c r="J3495" t="str">
        <f>IF(VLOOKUP($A3495,Parts!$A:$AM,J$1,0)="X",AA$2,"")</f>
        <v/>
      </c>
      <c r="K3495" t="str">
        <f>IF(VLOOKUP($A3495,Parts!$A:$AM,K$1,0)="X",AB$2,"")</f>
        <v/>
      </c>
      <c r="L3495" t="str">
        <f>IF(VLOOKUP($A3495,Parts!$A:$AM,L$1,0)="X",AC$2,"")</f>
        <v/>
      </c>
      <c r="M3495" t="str">
        <f>IF(VLOOKUP($A3495,Parts!$A:$AM,M$1,0)="X",AD$2,"")</f>
        <v/>
      </c>
      <c r="N3495" t="str">
        <f>IF(VLOOKUP($A3495,Parts!$A:$AM,N$1,0)="X",AE$2,"")</f>
        <v/>
      </c>
      <c r="O3495" t="str">
        <f>IF(VLOOKUP($A3495,Parts!$A:$AM,O$1,0)="X",AF$2,"")</f>
        <v/>
      </c>
      <c r="P3495" t="str">
        <f t="shared" si="55"/>
        <v xml:space="preserve">    MODULE
    { name = ModuleTagEngineSolid }
</v>
      </c>
    </row>
    <row r="3496" spans="1:16" x14ac:dyDescent="0.25">
      <c r="A3496" t="str">
        <f>Table15[[#This Row],[Name]]</f>
        <v>rn_ua1206</v>
      </c>
      <c r="B3496" t="str">
        <f>IF(VLOOKUP($A3496,Parts!$A:$AM,B$1,0)="X",S$2,"")</f>
        <v/>
      </c>
      <c r="C3496" t="str">
        <f>IF(VLOOKUP($A3496,Parts!$A:$AM,C$1,0)="X",T$2,"")</f>
        <v/>
      </c>
      <c r="D3496" t="str">
        <f>IF(VLOOKUP($A3496,Parts!$A:$AM,D$1,0)="X",U$2,"")</f>
        <v/>
      </c>
      <c r="E3496" t="str">
        <f>IF(VLOOKUP($A3496,Parts!$A:$AM,E$1,0)="X",V$2,"")</f>
        <v/>
      </c>
      <c r="F3496" t="str">
        <f>IF(VLOOKUP($A3496,Parts!$A:$AM,F$1,0)="X",W$2,"")</f>
        <v/>
      </c>
      <c r="G3496" t="str">
        <f>IF(VLOOKUP($A3496,Parts!$A:$AM,G$1,0)="X",X$2,"")</f>
        <v xml:space="preserve">    MODULE
    { name = ModuleTagEngineSolid }
</v>
      </c>
      <c r="H3496" t="str">
        <f>IF(VLOOKUP($A3496,Parts!$A:$AM,H$1,0)="X",Y$2,"")</f>
        <v/>
      </c>
      <c r="I3496" t="str">
        <f>IF(VLOOKUP($A3496,Parts!$A:$AM,I$1,0)="X",Z$2,"")</f>
        <v/>
      </c>
      <c r="J3496" t="str">
        <f>IF(VLOOKUP($A3496,Parts!$A:$AM,J$1,0)="X",AA$2,"")</f>
        <v/>
      </c>
      <c r="K3496" t="str">
        <f>IF(VLOOKUP($A3496,Parts!$A:$AM,K$1,0)="X",AB$2,"")</f>
        <v/>
      </c>
      <c r="L3496" t="str">
        <f>IF(VLOOKUP($A3496,Parts!$A:$AM,L$1,0)="X",AC$2,"")</f>
        <v/>
      </c>
      <c r="M3496" t="str">
        <f>IF(VLOOKUP($A3496,Parts!$A:$AM,M$1,0)="X",AD$2,"")</f>
        <v/>
      </c>
      <c r="N3496" t="str">
        <f>IF(VLOOKUP($A3496,Parts!$A:$AM,N$1,0)="X",AE$2,"")</f>
        <v/>
      </c>
      <c r="O3496" t="str">
        <f>IF(VLOOKUP($A3496,Parts!$A:$AM,O$1,0)="X",AF$2,"")</f>
        <v/>
      </c>
      <c r="P3496" t="str">
        <f t="shared" si="55"/>
        <v xml:space="preserve">    MODULE
    { name = ModuleTagEngineSolid }
</v>
      </c>
    </row>
    <row r="3497" spans="1:16" x14ac:dyDescent="0.25">
      <c r="A3497" t="str">
        <f>Table15[[#This Row],[Name]]</f>
        <v>rn_ua1206_nc</v>
      </c>
      <c r="B3497" t="str">
        <f>IF(VLOOKUP($A3497,Parts!$A:$AM,B$1,0)="X",S$2,"")</f>
        <v/>
      </c>
      <c r="C3497" t="str">
        <f>IF(VLOOKUP($A3497,Parts!$A:$AM,C$1,0)="X",T$2,"")</f>
        <v/>
      </c>
      <c r="D3497" t="str">
        <f>IF(VLOOKUP($A3497,Parts!$A:$AM,D$1,0)="X",U$2,"")</f>
        <v/>
      </c>
      <c r="E3497" t="str">
        <f>IF(VLOOKUP($A3497,Parts!$A:$AM,E$1,0)="X",V$2,"")</f>
        <v/>
      </c>
      <c r="F3497" t="str">
        <f>IF(VLOOKUP($A3497,Parts!$A:$AM,F$1,0)="X",W$2,"")</f>
        <v/>
      </c>
      <c r="G3497" t="str">
        <f>IF(VLOOKUP($A3497,Parts!$A:$AM,G$1,0)="X",X$2,"")</f>
        <v/>
      </c>
      <c r="H3497" t="str">
        <f>IF(VLOOKUP($A3497,Parts!$A:$AM,H$1,0)="X",Y$2,"")</f>
        <v/>
      </c>
      <c r="I3497" t="str">
        <f>IF(VLOOKUP($A3497,Parts!$A:$AM,I$1,0)="X",Z$2,"")</f>
        <v/>
      </c>
      <c r="J3497" t="str">
        <f>IF(VLOOKUP($A3497,Parts!$A:$AM,J$1,0)="X",AA$2,"")</f>
        <v/>
      </c>
      <c r="K3497" t="str">
        <f>IF(VLOOKUP($A3497,Parts!$A:$AM,K$1,0)="X",AB$2,"")</f>
        <v/>
      </c>
      <c r="L3497" t="str">
        <f>IF(VLOOKUP($A3497,Parts!$A:$AM,L$1,0)="X",AC$2,"")</f>
        <v/>
      </c>
      <c r="M3497" t="str">
        <f>IF(VLOOKUP($A3497,Parts!$A:$AM,M$1,0)="X",AD$2,"")</f>
        <v/>
      </c>
      <c r="N3497" t="str">
        <f>IF(VLOOKUP($A3497,Parts!$A:$AM,N$1,0)="X",AE$2,"")</f>
        <v/>
      </c>
      <c r="O3497" t="str">
        <f>IF(VLOOKUP($A3497,Parts!$A:$AM,O$1,0)="X",AF$2,"")</f>
        <v/>
      </c>
      <c r="P3497" t="str">
        <f t="shared" si="55"/>
        <v/>
      </c>
    </row>
    <row r="3498" spans="1:16" x14ac:dyDescent="0.25">
      <c r="A3498" t="str">
        <f>Table15[[#This Row],[Name]]</f>
        <v>KWsrbGlobeX10L</v>
      </c>
      <c r="B3498" t="str">
        <f>IF(VLOOKUP($A3498,Parts!$A:$AM,B$1,0)="X",S$2,"")</f>
        <v/>
      </c>
      <c r="C3498" t="str">
        <f>IF(VLOOKUP($A3498,Parts!$A:$AM,C$1,0)="X",T$2,"")</f>
        <v/>
      </c>
      <c r="D3498" t="str">
        <f>IF(VLOOKUP($A3498,Parts!$A:$AM,D$1,0)="X",U$2,"")</f>
        <v/>
      </c>
      <c r="E3498" t="str">
        <f>IF(VLOOKUP($A3498,Parts!$A:$AM,E$1,0)="X",V$2,"")</f>
        <v/>
      </c>
      <c r="F3498" t="str">
        <f>IF(VLOOKUP($A3498,Parts!$A:$AM,F$1,0)="X",W$2,"")</f>
        <v/>
      </c>
      <c r="G3498" t="str">
        <f>IF(VLOOKUP($A3498,Parts!$A:$AM,G$1,0)="X",X$2,"")</f>
        <v xml:space="preserve">    MODULE
    { name = ModuleTagEngineSolid }
</v>
      </c>
      <c r="H3498" t="str">
        <f>IF(VLOOKUP($A3498,Parts!$A:$AM,H$1,0)="X",Y$2,"")</f>
        <v/>
      </c>
      <c r="I3498" t="str">
        <f>IF(VLOOKUP($A3498,Parts!$A:$AM,I$1,0)="X",Z$2,"")</f>
        <v/>
      </c>
      <c r="J3498" t="str">
        <f>IF(VLOOKUP($A3498,Parts!$A:$AM,J$1,0)="X",AA$2,"")</f>
        <v/>
      </c>
      <c r="K3498" t="str">
        <f>IF(VLOOKUP($A3498,Parts!$A:$AM,K$1,0)="X",AB$2,"")</f>
        <v/>
      </c>
      <c r="L3498" t="str">
        <f>IF(VLOOKUP($A3498,Parts!$A:$AM,L$1,0)="X",AC$2,"")</f>
        <v/>
      </c>
      <c r="M3498" t="str">
        <f>IF(VLOOKUP($A3498,Parts!$A:$AM,M$1,0)="X",AD$2,"")</f>
        <v/>
      </c>
      <c r="N3498" t="str">
        <f>IF(VLOOKUP($A3498,Parts!$A:$AM,N$1,0)="X",AE$2,"")</f>
        <v/>
      </c>
      <c r="O3498" t="str">
        <f>IF(VLOOKUP($A3498,Parts!$A:$AM,O$1,0)="X",AF$2,"")</f>
        <v/>
      </c>
      <c r="P3498" t="str">
        <f t="shared" si="55"/>
        <v xml:space="preserve">    MODULE
    { name = ModuleTagEngineSolid }
</v>
      </c>
    </row>
    <row r="3499" spans="1:16" x14ac:dyDescent="0.25">
      <c r="A3499" t="str">
        <f>Table15[[#This Row],[Name]]</f>
        <v>Star-4G</v>
      </c>
      <c r="B3499" t="str">
        <f>IF(VLOOKUP($A3499,Parts!$A:$AM,B$1,0)="X",S$2,"")</f>
        <v/>
      </c>
      <c r="C3499" t="str">
        <f>IF(VLOOKUP($A3499,Parts!$A:$AM,C$1,0)="X",T$2,"")</f>
        <v/>
      </c>
      <c r="D3499" t="str">
        <f>IF(VLOOKUP($A3499,Parts!$A:$AM,D$1,0)="X",U$2,"")</f>
        <v/>
      </c>
      <c r="E3499" t="str">
        <f>IF(VLOOKUP($A3499,Parts!$A:$AM,E$1,0)="X",V$2,"")</f>
        <v/>
      </c>
      <c r="F3499" t="str">
        <f>IF(VLOOKUP($A3499,Parts!$A:$AM,F$1,0)="X",W$2,"")</f>
        <v/>
      </c>
      <c r="G3499" t="str">
        <f>IF(VLOOKUP($A3499,Parts!$A:$AM,G$1,0)="X",X$2,"")</f>
        <v/>
      </c>
      <c r="H3499" t="str">
        <f>IF(VLOOKUP($A3499,Parts!$A:$AM,H$1,0)="X",Y$2,"")</f>
        <v/>
      </c>
      <c r="I3499" t="str">
        <f>IF(VLOOKUP($A3499,Parts!$A:$AM,I$1,0)="X",Z$2,"")</f>
        <v/>
      </c>
      <c r="J3499" t="str">
        <f>IF(VLOOKUP($A3499,Parts!$A:$AM,J$1,0)="X",AA$2,"")</f>
        <v/>
      </c>
      <c r="K3499" t="str">
        <f>IF(VLOOKUP($A3499,Parts!$A:$AM,K$1,0)="X",AB$2,"")</f>
        <v/>
      </c>
      <c r="L3499" t="str">
        <f>IF(VLOOKUP($A3499,Parts!$A:$AM,L$1,0)="X",AC$2,"")</f>
        <v/>
      </c>
      <c r="M3499" t="str">
        <f>IF(VLOOKUP($A3499,Parts!$A:$AM,M$1,0)="X",AD$2,"")</f>
        <v/>
      </c>
      <c r="N3499" t="str">
        <f>IF(VLOOKUP($A3499,Parts!$A:$AM,N$1,0)="X",AE$2,"")</f>
        <v/>
      </c>
      <c r="O3499" t="str">
        <f>IF(VLOOKUP($A3499,Parts!$A:$AM,O$1,0)="X",AF$2,"")</f>
        <v/>
      </c>
      <c r="P3499" t="str">
        <f t="shared" si="55"/>
        <v/>
      </c>
    </row>
    <row r="3500" spans="1:16" x14ac:dyDescent="0.25">
      <c r="A3500" t="str">
        <f>Table15[[#This Row],[Name]]</f>
        <v>bluedog_Titan_SRB7seg</v>
      </c>
      <c r="B3500" t="str">
        <f>IF(VLOOKUP($A3500,Parts!$A:$AM,B$1,0)="X",S$2,"")</f>
        <v/>
      </c>
      <c r="C3500" t="str">
        <f>IF(VLOOKUP($A3500,Parts!$A:$AM,C$1,0)="X",T$2,"")</f>
        <v/>
      </c>
      <c r="D3500" t="str">
        <f>IF(VLOOKUP($A3500,Parts!$A:$AM,D$1,0)="X",U$2,"")</f>
        <v/>
      </c>
      <c r="E3500" t="str">
        <f>IF(VLOOKUP($A3500,Parts!$A:$AM,E$1,0)="X",V$2,"")</f>
        <v/>
      </c>
      <c r="F3500" t="str">
        <f>IF(VLOOKUP($A3500,Parts!$A:$AM,F$1,0)="X",W$2,"")</f>
        <v/>
      </c>
      <c r="G3500" t="str">
        <f>IF(VLOOKUP($A3500,Parts!$A:$AM,G$1,0)="X",X$2,"")</f>
        <v xml:space="preserve">    MODULE
    { name = ModuleTagEngineSolid }
</v>
      </c>
      <c r="H3500" t="str">
        <f>IF(VLOOKUP($A3500,Parts!$A:$AM,H$1,0)="X",Y$2,"")</f>
        <v/>
      </c>
      <c r="I3500" t="str">
        <f>IF(VLOOKUP($A3500,Parts!$A:$AM,I$1,0)="X",Z$2,"")</f>
        <v/>
      </c>
      <c r="J3500" t="str">
        <f>IF(VLOOKUP($A3500,Parts!$A:$AM,J$1,0)="X",AA$2,"")</f>
        <v/>
      </c>
      <c r="K3500" t="str">
        <f>IF(VLOOKUP($A3500,Parts!$A:$AM,K$1,0)="X",AB$2,"")</f>
        <v/>
      </c>
      <c r="L3500" t="str">
        <f>IF(VLOOKUP($A3500,Parts!$A:$AM,L$1,0)="X",AC$2,"")</f>
        <v/>
      </c>
      <c r="M3500" t="str">
        <f>IF(VLOOKUP($A3500,Parts!$A:$AM,M$1,0)="X",AD$2,"")</f>
        <v/>
      </c>
      <c r="N3500" t="str">
        <f>IF(VLOOKUP($A3500,Parts!$A:$AM,N$1,0)="X",AE$2,"")</f>
        <v/>
      </c>
      <c r="O3500" t="str">
        <f>IF(VLOOKUP($A3500,Parts!$A:$AM,O$1,0)="X",AF$2,"")</f>
        <v/>
      </c>
      <c r="P3500" t="str">
        <f t="shared" si="55"/>
        <v xml:space="preserve">    MODULE
    { name = ModuleTagEngineSolid }
</v>
      </c>
    </row>
    <row r="3501" spans="1:16" x14ac:dyDescent="0.25">
      <c r="A3501" t="str">
        <f>Table15[[#This Row],[Name]]</f>
        <v>bluedog_Titan_SRB7segStack</v>
      </c>
      <c r="B3501" t="str">
        <f>IF(VLOOKUP($A3501,Parts!$A:$AM,B$1,0)="X",S$2,"")</f>
        <v/>
      </c>
      <c r="C3501" t="str">
        <f>IF(VLOOKUP($A3501,Parts!$A:$AM,C$1,0)="X",T$2,"")</f>
        <v/>
      </c>
      <c r="D3501" t="str">
        <f>IF(VLOOKUP($A3501,Parts!$A:$AM,D$1,0)="X",U$2,"")</f>
        <v/>
      </c>
      <c r="E3501" t="str">
        <f>IF(VLOOKUP($A3501,Parts!$A:$AM,E$1,0)="X",V$2,"")</f>
        <v/>
      </c>
      <c r="F3501" t="str">
        <f>IF(VLOOKUP($A3501,Parts!$A:$AM,F$1,0)="X",W$2,"")</f>
        <v/>
      </c>
      <c r="G3501" t="str">
        <f>IF(VLOOKUP($A3501,Parts!$A:$AM,G$1,0)="X",X$2,"")</f>
        <v xml:space="preserve">    MODULE
    { name = ModuleTagEngineSolid }
</v>
      </c>
      <c r="H3501" t="str">
        <f>IF(VLOOKUP($A3501,Parts!$A:$AM,H$1,0)="X",Y$2,"")</f>
        <v/>
      </c>
      <c r="I3501" t="str">
        <f>IF(VLOOKUP($A3501,Parts!$A:$AM,I$1,0)="X",Z$2,"")</f>
        <v/>
      </c>
      <c r="J3501" t="str">
        <f>IF(VLOOKUP($A3501,Parts!$A:$AM,J$1,0)="X",AA$2,"")</f>
        <v/>
      </c>
      <c r="K3501" t="str">
        <f>IF(VLOOKUP($A3501,Parts!$A:$AM,K$1,0)="X",AB$2,"")</f>
        <v/>
      </c>
      <c r="L3501" t="str">
        <f>IF(VLOOKUP($A3501,Parts!$A:$AM,L$1,0)="X",AC$2,"")</f>
        <v/>
      </c>
      <c r="M3501" t="str">
        <f>IF(VLOOKUP($A3501,Parts!$A:$AM,M$1,0)="X",AD$2,"")</f>
        <v/>
      </c>
      <c r="N3501" t="str">
        <f>IF(VLOOKUP($A3501,Parts!$A:$AM,N$1,0)="X",AE$2,"")</f>
        <v/>
      </c>
      <c r="O3501" t="str">
        <f>IF(VLOOKUP($A3501,Parts!$A:$AM,O$1,0)="X",AF$2,"")</f>
        <v/>
      </c>
      <c r="P3501" t="str">
        <f t="shared" si="55"/>
        <v xml:space="preserve">    MODULE
    { name = ModuleTagEngineSolid }
</v>
      </c>
    </row>
    <row r="3502" spans="1:16" x14ac:dyDescent="0.25">
      <c r="A3502" t="str">
        <f>Table15[[#This Row],[Name]]</f>
        <v>FASA_RO_UA1207</v>
      </c>
      <c r="B3502" t="str">
        <f>IF(VLOOKUP($A3502,Parts!$A:$AM,B$1,0)="X",S$2,"")</f>
        <v/>
      </c>
      <c r="C3502" t="str">
        <f>IF(VLOOKUP($A3502,Parts!$A:$AM,C$1,0)="X",T$2,"")</f>
        <v/>
      </c>
      <c r="D3502" t="str">
        <f>IF(VLOOKUP($A3502,Parts!$A:$AM,D$1,0)="X",U$2,"")</f>
        <v/>
      </c>
      <c r="E3502" t="str">
        <f>IF(VLOOKUP($A3502,Parts!$A:$AM,E$1,0)="X",V$2,"")</f>
        <v/>
      </c>
      <c r="F3502" t="str">
        <f>IF(VLOOKUP($A3502,Parts!$A:$AM,F$1,0)="X",W$2,"")</f>
        <v/>
      </c>
      <c r="G3502" t="str">
        <f>IF(VLOOKUP($A3502,Parts!$A:$AM,G$1,0)="X",X$2,"")</f>
        <v xml:space="preserve">    MODULE
    { name = ModuleTagEngineSolid }
</v>
      </c>
      <c r="H3502" t="str">
        <f>IF(VLOOKUP($A3502,Parts!$A:$AM,H$1,0)="X",Y$2,"")</f>
        <v/>
      </c>
      <c r="I3502" t="str">
        <f>IF(VLOOKUP($A3502,Parts!$A:$AM,I$1,0)="X",Z$2,"")</f>
        <v/>
      </c>
      <c r="J3502" t="str">
        <f>IF(VLOOKUP($A3502,Parts!$A:$AM,J$1,0)="X",AA$2,"")</f>
        <v/>
      </c>
      <c r="K3502" t="str">
        <f>IF(VLOOKUP($A3502,Parts!$A:$AM,K$1,0)="X",AB$2,"")</f>
        <v/>
      </c>
      <c r="L3502" t="str">
        <f>IF(VLOOKUP($A3502,Parts!$A:$AM,L$1,0)="X",AC$2,"")</f>
        <v/>
      </c>
      <c r="M3502" t="str">
        <f>IF(VLOOKUP($A3502,Parts!$A:$AM,M$1,0)="X",AD$2,"")</f>
        <v/>
      </c>
      <c r="N3502" t="str">
        <f>IF(VLOOKUP($A3502,Parts!$A:$AM,N$1,0)="X",AE$2,"")</f>
        <v/>
      </c>
      <c r="O3502" t="str">
        <f>IF(VLOOKUP($A3502,Parts!$A:$AM,O$1,0)="X",AF$2,"")</f>
        <v/>
      </c>
      <c r="P3502" t="str">
        <f t="shared" si="55"/>
        <v xml:space="preserve">    MODULE
    { name = ModuleTagEngineSolid }
</v>
      </c>
    </row>
    <row r="3503" spans="1:16" x14ac:dyDescent="0.25">
      <c r="A3503" t="str">
        <f>Table15[[#This Row],[Name]]</f>
        <v>rn_ua1207</v>
      </c>
      <c r="B3503" t="str">
        <f>IF(VLOOKUP($A3503,Parts!$A:$AM,B$1,0)="X",S$2,"")</f>
        <v/>
      </c>
      <c r="C3503" t="str">
        <f>IF(VLOOKUP($A3503,Parts!$A:$AM,C$1,0)="X",T$2,"")</f>
        <v/>
      </c>
      <c r="D3503" t="str">
        <f>IF(VLOOKUP($A3503,Parts!$A:$AM,D$1,0)="X",U$2,"")</f>
        <v/>
      </c>
      <c r="E3503" t="str">
        <f>IF(VLOOKUP($A3503,Parts!$A:$AM,E$1,0)="X",V$2,"")</f>
        <v/>
      </c>
      <c r="F3503" t="str">
        <f>IF(VLOOKUP($A3503,Parts!$A:$AM,F$1,0)="X",W$2,"")</f>
        <v/>
      </c>
      <c r="G3503" t="str">
        <f>IF(VLOOKUP($A3503,Parts!$A:$AM,G$1,0)="X",X$2,"")</f>
        <v xml:space="preserve">    MODULE
    { name = ModuleTagEngineSolid }
</v>
      </c>
      <c r="H3503" t="str">
        <f>IF(VLOOKUP($A3503,Parts!$A:$AM,H$1,0)="X",Y$2,"")</f>
        <v/>
      </c>
      <c r="I3503" t="str">
        <f>IF(VLOOKUP($A3503,Parts!$A:$AM,I$1,0)="X",Z$2,"")</f>
        <v/>
      </c>
      <c r="J3503" t="str">
        <f>IF(VLOOKUP($A3503,Parts!$A:$AM,J$1,0)="X",AA$2,"")</f>
        <v/>
      </c>
      <c r="K3503" t="str">
        <f>IF(VLOOKUP($A3503,Parts!$A:$AM,K$1,0)="X",AB$2,"")</f>
        <v/>
      </c>
      <c r="L3503" t="str">
        <f>IF(VLOOKUP($A3503,Parts!$A:$AM,L$1,0)="X",AC$2,"")</f>
        <v/>
      </c>
      <c r="M3503" t="str">
        <f>IF(VLOOKUP($A3503,Parts!$A:$AM,M$1,0)="X",AD$2,"")</f>
        <v/>
      </c>
      <c r="N3503" t="str">
        <f>IF(VLOOKUP($A3503,Parts!$A:$AM,N$1,0)="X",AE$2,"")</f>
        <v/>
      </c>
      <c r="O3503" t="str">
        <f>IF(VLOOKUP($A3503,Parts!$A:$AM,O$1,0)="X",AF$2,"")</f>
        <v/>
      </c>
      <c r="P3503" t="str">
        <f t="shared" si="55"/>
        <v xml:space="preserve">    MODULE
    { name = ModuleTagEngineSolid }
</v>
      </c>
    </row>
    <row r="3504" spans="1:16" x14ac:dyDescent="0.25">
      <c r="A3504" t="str">
        <f>Table15[[#This Row],[Name]]</f>
        <v>rn_ua1207_nc</v>
      </c>
      <c r="B3504" t="str">
        <f>IF(VLOOKUP($A3504,Parts!$A:$AM,B$1,0)="X",S$2,"")</f>
        <v/>
      </c>
      <c r="C3504" t="str">
        <f>IF(VLOOKUP($A3504,Parts!$A:$AM,C$1,0)="X",T$2,"")</f>
        <v/>
      </c>
      <c r="D3504" t="str">
        <f>IF(VLOOKUP($A3504,Parts!$A:$AM,D$1,0)="X",U$2,"")</f>
        <v/>
      </c>
      <c r="E3504" t="str">
        <f>IF(VLOOKUP($A3504,Parts!$A:$AM,E$1,0)="X",V$2,"")</f>
        <v/>
      </c>
      <c r="F3504" t="str">
        <f>IF(VLOOKUP($A3504,Parts!$A:$AM,F$1,0)="X",W$2,"")</f>
        <v/>
      </c>
      <c r="G3504" t="str">
        <f>IF(VLOOKUP($A3504,Parts!$A:$AM,G$1,0)="X",X$2,"")</f>
        <v/>
      </c>
      <c r="H3504" t="str">
        <f>IF(VLOOKUP($A3504,Parts!$A:$AM,H$1,0)="X",Y$2,"")</f>
        <v/>
      </c>
      <c r="I3504" t="str">
        <f>IF(VLOOKUP($A3504,Parts!$A:$AM,I$1,0)="X",Z$2,"")</f>
        <v/>
      </c>
      <c r="J3504" t="str">
        <f>IF(VLOOKUP($A3504,Parts!$A:$AM,J$1,0)="X",AA$2,"")</f>
        <v/>
      </c>
      <c r="K3504" t="str">
        <f>IF(VLOOKUP($A3504,Parts!$A:$AM,K$1,0)="X",AB$2,"")</f>
        <v/>
      </c>
      <c r="L3504" t="str">
        <f>IF(VLOOKUP($A3504,Parts!$A:$AM,L$1,0)="X",AC$2,"")</f>
        <v/>
      </c>
      <c r="M3504" t="str">
        <f>IF(VLOOKUP($A3504,Parts!$A:$AM,M$1,0)="X",AD$2,"")</f>
        <v/>
      </c>
      <c r="N3504" t="str">
        <f>IF(VLOOKUP($A3504,Parts!$A:$AM,N$1,0)="X",AE$2,"")</f>
        <v/>
      </c>
      <c r="O3504" t="str">
        <f>IF(VLOOKUP($A3504,Parts!$A:$AM,O$1,0)="X",AF$2,"")</f>
        <v/>
      </c>
      <c r="P3504" t="str">
        <f t="shared" si="55"/>
        <v/>
      </c>
    </row>
    <row r="3505" spans="1:16" x14ac:dyDescent="0.25">
      <c r="A3505" t="str">
        <f>Table15[[#This Row],[Name]]</f>
        <v>FASA_RO_UA1563</v>
      </c>
      <c r="B3505" t="str">
        <f>IF(VLOOKUP($A3505,Parts!$A:$AM,B$1,0)="X",S$2,"")</f>
        <v/>
      </c>
      <c r="C3505" t="str">
        <f>IF(VLOOKUP($A3505,Parts!$A:$AM,C$1,0)="X",T$2,"")</f>
        <v/>
      </c>
      <c r="D3505" t="str">
        <f>IF(VLOOKUP($A3505,Parts!$A:$AM,D$1,0)="X",U$2,"")</f>
        <v/>
      </c>
      <c r="E3505" t="str">
        <f>IF(VLOOKUP($A3505,Parts!$A:$AM,E$1,0)="X",V$2,"")</f>
        <v/>
      </c>
      <c r="F3505" t="str">
        <f>IF(VLOOKUP($A3505,Parts!$A:$AM,F$1,0)="X",W$2,"")</f>
        <v/>
      </c>
      <c r="G3505" t="str">
        <f>IF(VLOOKUP($A3505,Parts!$A:$AM,G$1,0)="X",X$2,"")</f>
        <v xml:space="preserve">    MODULE
    { name = ModuleTagEngineSolid }
</v>
      </c>
      <c r="H3505" t="str">
        <f>IF(VLOOKUP($A3505,Parts!$A:$AM,H$1,0)="X",Y$2,"")</f>
        <v/>
      </c>
      <c r="I3505" t="str">
        <f>IF(VLOOKUP($A3505,Parts!$A:$AM,I$1,0)="X",Z$2,"")</f>
        <v/>
      </c>
      <c r="J3505" t="str">
        <f>IF(VLOOKUP($A3505,Parts!$A:$AM,J$1,0)="X",AA$2,"")</f>
        <v/>
      </c>
      <c r="K3505" t="str">
        <f>IF(VLOOKUP($A3505,Parts!$A:$AM,K$1,0)="X",AB$2,"")</f>
        <v/>
      </c>
      <c r="L3505" t="str">
        <f>IF(VLOOKUP($A3505,Parts!$A:$AM,L$1,0)="X",AC$2,"")</f>
        <v/>
      </c>
      <c r="M3505" t="str">
        <f>IF(VLOOKUP($A3505,Parts!$A:$AM,M$1,0)="X",AD$2,"")</f>
        <v/>
      </c>
      <c r="N3505" t="str">
        <f>IF(VLOOKUP($A3505,Parts!$A:$AM,N$1,0)="X",AE$2,"")</f>
        <v/>
      </c>
      <c r="O3505" t="str">
        <f>IF(VLOOKUP($A3505,Parts!$A:$AM,O$1,0)="X",AF$2,"")</f>
        <v/>
      </c>
      <c r="P3505" t="str">
        <f t="shared" si="55"/>
        <v xml:space="preserve">    MODULE
    { name = ModuleTagEngineSolid }
</v>
      </c>
    </row>
    <row r="3506" spans="1:16" x14ac:dyDescent="0.25">
      <c r="A3506" t="str">
        <f>Table15[[#This Row],[Name]]</f>
        <v>FASA_RO_UA1564</v>
      </c>
      <c r="B3506" t="str">
        <f>IF(VLOOKUP($A3506,Parts!$A:$AM,B$1,0)="X",S$2,"")</f>
        <v/>
      </c>
      <c r="C3506" t="str">
        <f>IF(VLOOKUP($A3506,Parts!$A:$AM,C$1,0)="X",T$2,"")</f>
        <v/>
      </c>
      <c r="D3506" t="str">
        <f>IF(VLOOKUP($A3506,Parts!$A:$AM,D$1,0)="X",U$2,"")</f>
        <v/>
      </c>
      <c r="E3506" t="str">
        <f>IF(VLOOKUP($A3506,Parts!$A:$AM,E$1,0)="X",V$2,"")</f>
        <v/>
      </c>
      <c r="F3506" t="str">
        <f>IF(VLOOKUP($A3506,Parts!$A:$AM,F$1,0)="X",W$2,"")</f>
        <v/>
      </c>
      <c r="G3506" t="str">
        <f>IF(VLOOKUP($A3506,Parts!$A:$AM,G$1,0)="X",X$2,"")</f>
        <v xml:space="preserve">    MODULE
    { name = ModuleTagEngineSolid }
</v>
      </c>
      <c r="H3506" t="str">
        <f>IF(VLOOKUP($A3506,Parts!$A:$AM,H$1,0)="X",Y$2,"")</f>
        <v/>
      </c>
      <c r="I3506" t="str">
        <f>IF(VLOOKUP($A3506,Parts!$A:$AM,I$1,0)="X",Z$2,"")</f>
        <v/>
      </c>
      <c r="J3506" t="str">
        <f>IF(VLOOKUP($A3506,Parts!$A:$AM,J$1,0)="X",AA$2,"")</f>
        <v/>
      </c>
      <c r="K3506" t="str">
        <f>IF(VLOOKUP($A3506,Parts!$A:$AM,K$1,0)="X",AB$2,"")</f>
        <v/>
      </c>
      <c r="L3506" t="str">
        <f>IF(VLOOKUP($A3506,Parts!$A:$AM,L$1,0)="X",AC$2,"")</f>
        <v/>
      </c>
      <c r="M3506" t="str">
        <f>IF(VLOOKUP($A3506,Parts!$A:$AM,M$1,0)="X",AD$2,"")</f>
        <v/>
      </c>
      <c r="N3506" t="str">
        <f>IF(VLOOKUP($A3506,Parts!$A:$AM,N$1,0)="X",AE$2,"")</f>
        <v/>
      </c>
      <c r="O3506" t="str">
        <f>IF(VLOOKUP($A3506,Parts!$A:$AM,O$1,0)="X",AF$2,"")</f>
        <v/>
      </c>
      <c r="P3506" t="str">
        <f t="shared" si="55"/>
        <v xml:space="preserve">    MODULE
    { name = ModuleTagEngineSolid }
</v>
      </c>
    </row>
    <row r="3507" spans="1:16" x14ac:dyDescent="0.25">
      <c r="A3507" t="str">
        <f>Table15[[#This Row],[Name]]</f>
        <v>neo_ulysses</v>
      </c>
      <c r="B3507" t="str">
        <f>IF(VLOOKUP($A3507,Parts!$A:$AM,B$1,0)="X",S$2,"")</f>
        <v xml:space="preserve">    MODULE
    { name = ModuleTagAvionics }
</v>
      </c>
      <c r="C3507" t="str">
        <f>IF(VLOOKUP($A3507,Parts!$A:$AM,C$1,0)="X",T$2,"")</f>
        <v/>
      </c>
      <c r="D3507" t="str">
        <f>IF(VLOOKUP($A3507,Parts!$A:$AM,D$1,0)="X",U$2,"")</f>
        <v/>
      </c>
      <c r="E3507" t="str">
        <f>IF(VLOOKUP($A3507,Parts!$A:$AM,E$1,0)="X",V$2,"")</f>
        <v/>
      </c>
      <c r="F3507" t="str">
        <f>IF(VLOOKUP($A3507,Parts!$A:$AM,F$1,0)="X",W$2,"")</f>
        <v/>
      </c>
      <c r="G3507" t="str">
        <f>IF(VLOOKUP($A3507,Parts!$A:$AM,G$1,0)="X",X$2,"")</f>
        <v/>
      </c>
      <c r="H3507" t="str">
        <f>IF(VLOOKUP($A3507,Parts!$A:$AM,H$1,0)="X",Y$2,"")</f>
        <v/>
      </c>
      <c r="I3507" t="str">
        <f>IF(VLOOKUP($A3507,Parts!$A:$AM,I$1,0)="X",Z$2,"")</f>
        <v/>
      </c>
      <c r="J3507" t="str">
        <f>IF(VLOOKUP($A3507,Parts!$A:$AM,J$1,0)="X",AA$2,"")</f>
        <v/>
      </c>
      <c r="K3507" t="str">
        <f>IF(VLOOKUP($A3507,Parts!$A:$AM,K$1,0)="X",AB$2,"")</f>
        <v/>
      </c>
      <c r="L3507" t="str">
        <f>IF(VLOOKUP($A3507,Parts!$A:$AM,L$1,0)="X",AC$2,"")</f>
        <v/>
      </c>
      <c r="M3507" t="str">
        <f>IF(VLOOKUP($A3507,Parts!$A:$AM,M$1,0)="X",AD$2,"")</f>
        <v/>
      </c>
      <c r="N3507" t="str">
        <f>IF(VLOOKUP($A3507,Parts!$A:$AM,N$1,0)="X",AE$2,"")</f>
        <v/>
      </c>
      <c r="O3507" t="str">
        <f>IF(VLOOKUP($A3507,Parts!$A:$AM,O$1,0)="X",AF$2,"")</f>
        <v/>
      </c>
      <c r="P3507" t="str">
        <f t="shared" si="55"/>
        <v xml:space="preserve">    MODULE
    { name = ModuleTagAvionics }
</v>
      </c>
    </row>
    <row r="3508" spans="1:16" x14ac:dyDescent="0.25">
      <c r="A3508" t="str">
        <f>Table15[[#This Row],[Name]]</f>
        <v>dish_S</v>
      </c>
      <c r="B3508" t="str">
        <f>IF(VLOOKUP($A3508,Parts!$A:$AM,B$1,0)="X",S$2,"")</f>
        <v/>
      </c>
      <c r="C3508" t="str">
        <f>IF(VLOOKUP($A3508,Parts!$A:$AM,C$1,0)="X",T$2,"")</f>
        <v/>
      </c>
      <c r="D3508" t="str">
        <f>IF(VLOOKUP($A3508,Parts!$A:$AM,D$1,0)="X",U$2,"")</f>
        <v/>
      </c>
      <c r="E3508" t="str">
        <f>IF(VLOOKUP($A3508,Parts!$A:$AM,E$1,0)="X",V$2,"")</f>
        <v/>
      </c>
      <c r="F3508" t="str">
        <f>IF(VLOOKUP($A3508,Parts!$A:$AM,F$1,0)="X",W$2,"")</f>
        <v/>
      </c>
      <c r="G3508" t="str">
        <f>IF(VLOOKUP($A3508,Parts!$A:$AM,G$1,0)="X",X$2,"")</f>
        <v/>
      </c>
      <c r="H3508" t="str">
        <f>IF(VLOOKUP($A3508,Parts!$A:$AM,H$1,0)="X",Y$2,"")</f>
        <v/>
      </c>
      <c r="I3508" t="str">
        <f>IF(VLOOKUP($A3508,Parts!$A:$AM,I$1,0)="X",Z$2,"")</f>
        <v/>
      </c>
      <c r="J3508" t="str">
        <f>IF(VLOOKUP($A3508,Parts!$A:$AM,J$1,0)="X",AA$2,"")</f>
        <v/>
      </c>
      <c r="K3508" t="str">
        <f>IF(VLOOKUP($A3508,Parts!$A:$AM,K$1,0)="X",AB$2,"")</f>
        <v/>
      </c>
      <c r="L3508" t="str">
        <f>IF(VLOOKUP($A3508,Parts!$A:$AM,L$1,0)="X",AC$2,"")</f>
        <v/>
      </c>
      <c r="M3508" t="str">
        <f>IF(VLOOKUP($A3508,Parts!$A:$AM,M$1,0)="X",AD$2,"")</f>
        <v/>
      </c>
      <c r="N3508" t="str">
        <f>IF(VLOOKUP($A3508,Parts!$A:$AM,N$1,0)="X",AE$2,"")</f>
        <v/>
      </c>
      <c r="O3508" t="str">
        <f>IF(VLOOKUP($A3508,Parts!$A:$AM,O$1,0)="X",AF$2,"")</f>
        <v/>
      </c>
      <c r="P3508" t="str">
        <f t="shared" si="55"/>
        <v/>
      </c>
    </row>
    <row r="3509" spans="1:16" x14ac:dyDescent="0.25">
      <c r="A3509" t="str">
        <f>Table15[[#This Row],[Name]]</f>
        <v>dmSIGINT_Small</v>
      </c>
      <c r="B3509" t="str">
        <f>IF(VLOOKUP($A3509,Parts!$A:$AM,B$1,0)="X",S$2,"")</f>
        <v/>
      </c>
      <c r="C3509" t="str">
        <f>IF(VLOOKUP($A3509,Parts!$A:$AM,C$1,0)="X",T$2,"")</f>
        <v/>
      </c>
      <c r="D3509" t="str">
        <f>IF(VLOOKUP($A3509,Parts!$A:$AM,D$1,0)="X",U$2,"")</f>
        <v/>
      </c>
      <c r="E3509" t="str">
        <f>IF(VLOOKUP($A3509,Parts!$A:$AM,E$1,0)="X",V$2,"")</f>
        <v/>
      </c>
      <c r="F3509" t="str">
        <f>IF(VLOOKUP($A3509,Parts!$A:$AM,F$1,0)="X",W$2,"")</f>
        <v/>
      </c>
      <c r="G3509" t="str">
        <f>IF(VLOOKUP($A3509,Parts!$A:$AM,G$1,0)="X",X$2,"")</f>
        <v/>
      </c>
      <c r="H3509" t="str">
        <f>IF(VLOOKUP($A3509,Parts!$A:$AM,H$1,0)="X",Y$2,"")</f>
        <v/>
      </c>
      <c r="I3509" t="str">
        <f>IF(VLOOKUP($A3509,Parts!$A:$AM,I$1,0)="X",Z$2,"")</f>
        <v/>
      </c>
      <c r="J3509" t="str">
        <f>IF(VLOOKUP($A3509,Parts!$A:$AM,J$1,0)="X",AA$2,"")</f>
        <v/>
      </c>
      <c r="K3509" t="str">
        <f>IF(VLOOKUP($A3509,Parts!$A:$AM,K$1,0)="X",AB$2,"")</f>
        <v/>
      </c>
      <c r="L3509" t="str">
        <f>IF(VLOOKUP($A3509,Parts!$A:$AM,L$1,0)="X",AC$2,"")</f>
        <v/>
      </c>
      <c r="M3509" t="str">
        <f>IF(VLOOKUP($A3509,Parts!$A:$AM,M$1,0)="X",AD$2,"")</f>
        <v/>
      </c>
      <c r="N3509" t="str">
        <f>IF(VLOOKUP($A3509,Parts!$A:$AM,N$1,0)="X",AE$2,"")</f>
        <v/>
      </c>
      <c r="O3509" t="str">
        <f>IF(VLOOKUP($A3509,Parts!$A:$AM,O$1,0)="X",AF$2,"")</f>
        <v/>
      </c>
      <c r="P3509" t="str">
        <f t="shared" si="55"/>
        <v/>
      </c>
    </row>
    <row r="3510" spans="1:16" x14ac:dyDescent="0.25">
      <c r="A3510" t="str">
        <f>Table15[[#This Row],[Name]]</f>
        <v>dmUSAccGrav</v>
      </c>
      <c r="B3510" t="str">
        <f>IF(VLOOKUP($A3510,Parts!$A:$AM,B$1,0)="X",S$2,"")</f>
        <v/>
      </c>
      <c r="C3510" t="str">
        <f>IF(VLOOKUP($A3510,Parts!$A:$AM,C$1,0)="X",T$2,"")</f>
        <v/>
      </c>
      <c r="D3510" t="str">
        <f>IF(VLOOKUP($A3510,Parts!$A:$AM,D$1,0)="X",U$2,"")</f>
        <v/>
      </c>
      <c r="E3510" t="str">
        <f>IF(VLOOKUP($A3510,Parts!$A:$AM,E$1,0)="X",V$2,"")</f>
        <v/>
      </c>
      <c r="F3510" t="str">
        <f>IF(VLOOKUP($A3510,Parts!$A:$AM,F$1,0)="X",W$2,"")</f>
        <v/>
      </c>
      <c r="G3510" t="str">
        <f>IF(VLOOKUP($A3510,Parts!$A:$AM,G$1,0)="X",X$2,"")</f>
        <v/>
      </c>
      <c r="H3510" t="str">
        <f>IF(VLOOKUP($A3510,Parts!$A:$AM,H$1,0)="X",Y$2,"")</f>
        <v/>
      </c>
      <c r="I3510" t="str">
        <f>IF(VLOOKUP($A3510,Parts!$A:$AM,I$1,0)="X",Z$2,"")</f>
        <v/>
      </c>
      <c r="J3510" t="str">
        <f>IF(VLOOKUP($A3510,Parts!$A:$AM,J$1,0)="X",AA$2,"")</f>
        <v/>
      </c>
      <c r="K3510" t="str">
        <f>IF(VLOOKUP($A3510,Parts!$A:$AM,K$1,0)="X",AB$2,"")</f>
        <v/>
      </c>
      <c r="L3510" t="str">
        <f>IF(VLOOKUP($A3510,Parts!$A:$AM,L$1,0)="X",AC$2,"")</f>
        <v/>
      </c>
      <c r="M3510" t="str">
        <f>IF(VLOOKUP($A3510,Parts!$A:$AM,M$1,0)="X",AD$2,"")</f>
        <v/>
      </c>
      <c r="N3510" t="str">
        <f>IF(VLOOKUP($A3510,Parts!$A:$AM,N$1,0)="X",AE$2,"")</f>
        <v/>
      </c>
      <c r="O3510" t="str">
        <f>IF(VLOOKUP($A3510,Parts!$A:$AM,O$1,0)="X",AF$2,"")</f>
        <v/>
      </c>
      <c r="P3510" t="str">
        <f t="shared" si="55"/>
        <v/>
      </c>
    </row>
    <row r="3511" spans="1:16" x14ac:dyDescent="0.25">
      <c r="A3511" t="str">
        <f>Table15[[#This Row],[Name]]</f>
        <v>dmUSAsert</v>
      </c>
      <c r="B3511" t="str">
        <f>IF(VLOOKUP($A3511,Parts!$A:$AM,B$1,0)="X",S$2,"")</f>
        <v/>
      </c>
      <c r="C3511" t="str">
        <f>IF(VLOOKUP($A3511,Parts!$A:$AM,C$1,0)="X",T$2,"")</f>
        <v/>
      </c>
      <c r="D3511" t="str">
        <f>IF(VLOOKUP($A3511,Parts!$A:$AM,D$1,0)="X",U$2,"")</f>
        <v/>
      </c>
      <c r="E3511" t="str">
        <f>IF(VLOOKUP($A3511,Parts!$A:$AM,E$1,0)="X",V$2,"")</f>
        <v/>
      </c>
      <c r="F3511" t="str">
        <f>IF(VLOOKUP($A3511,Parts!$A:$AM,F$1,0)="X",W$2,"")</f>
        <v/>
      </c>
      <c r="G3511" t="str">
        <f>IF(VLOOKUP($A3511,Parts!$A:$AM,G$1,0)="X",X$2,"")</f>
        <v/>
      </c>
      <c r="H3511" t="str">
        <f>IF(VLOOKUP($A3511,Parts!$A:$AM,H$1,0)="X",Y$2,"")</f>
        <v/>
      </c>
      <c r="I3511" t="str">
        <f>IF(VLOOKUP($A3511,Parts!$A:$AM,I$1,0)="X",Z$2,"")</f>
        <v/>
      </c>
      <c r="J3511" t="str">
        <f>IF(VLOOKUP($A3511,Parts!$A:$AM,J$1,0)="X",AA$2,"")</f>
        <v/>
      </c>
      <c r="K3511" t="str">
        <f>IF(VLOOKUP($A3511,Parts!$A:$AM,K$1,0)="X",AB$2,"")</f>
        <v/>
      </c>
      <c r="L3511" t="str">
        <f>IF(VLOOKUP($A3511,Parts!$A:$AM,L$1,0)="X",AC$2,"")</f>
        <v/>
      </c>
      <c r="M3511" t="str">
        <f>IF(VLOOKUP($A3511,Parts!$A:$AM,M$1,0)="X",AD$2,"")</f>
        <v/>
      </c>
      <c r="N3511" t="str">
        <f>IF(VLOOKUP($A3511,Parts!$A:$AM,N$1,0)="X",AE$2,"")</f>
        <v/>
      </c>
      <c r="O3511" t="str">
        <f>IF(VLOOKUP($A3511,Parts!$A:$AM,O$1,0)="X",AF$2,"")</f>
        <v/>
      </c>
      <c r="P3511" t="str">
        <f t="shared" si="55"/>
        <v/>
      </c>
    </row>
    <row r="3512" spans="1:16" x14ac:dyDescent="0.25">
      <c r="A3512" t="str">
        <f>Table15[[#This Row],[Name]]</f>
        <v>dmUSAtmosSense</v>
      </c>
      <c r="B3512" t="str">
        <f>IF(VLOOKUP($A3512,Parts!$A:$AM,B$1,0)="X",S$2,"")</f>
        <v/>
      </c>
      <c r="C3512" t="str">
        <f>IF(VLOOKUP($A3512,Parts!$A:$AM,C$1,0)="X",T$2,"")</f>
        <v/>
      </c>
      <c r="D3512" t="str">
        <f>IF(VLOOKUP($A3512,Parts!$A:$AM,D$1,0)="X",U$2,"")</f>
        <v/>
      </c>
      <c r="E3512" t="str">
        <f>IF(VLOOKUP($A3512,Parts!$A:$AM,E$1,0)="X",V$2,"")</f>
        <v/>
      </c>
      <c r="F3512" t="str">
        <f>IF(VLOOKUP($A3512,Parts!$A:$AM,F$1,0)="X",W$2,"")</f>
        <v/>
      </c>
      <c r="G3512" t="str">
        <f>IF(VLOOKUP($A3512,Parts!$A:$AM,G$1,0)="X",X$2,"")</f>
        <v/>
      </c>
      <c r="H3512" t="str">
        <f>IF(VLOOKUP($A3512,Parts!$A:$AM,H$1,0)="X",Y$2,"")</f>
        <v/>
      </c>
      <c r="I3512" t="str">
        <f>IF(VLOOKUP($A3512,Parts!$A:$AM,I$1,0)="X",Z$2,"")</f>
        <v/>
      </c>
      <c r="J3512" t="str">
        <f>IF(VLOOKUP($A3512,Parts!$A:$AM,J$1,0)="X",AA$2,"")</f>
        <v/>
      </c>
      <c r="K3512" t="str">
        <f>IF(VLOOKUP($A3512,Parts!$A:$AM,K$1,0)="X",AB$2,"")</f>
        <v/>
      </c>
      <c r="L3512" t="str">
        <f>IF(VLOOKUP($A3512,Parts!$A:$AM,L$1,0)="X",AC$2,"")</f>
        <v/>
      </c>
      <c r="M3512" t="str">
        <f>IF(VLOOKUP($A3512,Parts!$A:$AM,M$1,0)="X",AD$2,"")</f>
        <v/>
      </c>
      <c r="N3512" t="str">
        <f>IF(VLOOKUP($A3512,Parts!$A:$AM,N$1,0)="X",AE$2,"")</f>
        <v/>
      </c>
      <c r="O3512" t="str">
        <f>IF(VLOOKUP($A3512,Parts!$A:$AM,O$1,0)="X",AF$2,"")</f>
        <v/>
      </c>
      <c r="P3512" t="str">
        <f t="shared" si="55"/>
        <v/>
      </c>
    </row>
    <row r="3513" spans="1:16" x14ac:dyDescent="0.25">
      <c r="A3513" t="str">
        <f>Table15[[#This Row],[Name]]</f>
        <v>dmUSGoreSat</v>
      </c>
      <c r="B3513" t="str">
        <f>IF(VLOOKUP($A3513,Parts!$A:$AM,B$1,0)="X",S$2,"")</f>
        <v/>
      </c>
      <c r="C3513" t="str">
        <f>IF(VLOOKUP($A3513,Parts!$A:$AM,C$1,0)="X",T$2,"")</f>
        <v/>
      </c>
      <c r="D3513" t="str">
        <f>IF(VLOOKUP($A3513,Parts!$A:$AM,D$1,0)="X",U$2,"")</f>
        <v/>
      </c>
      <c r="E3513" t="str">
        <f>IF(VLOOKUP($A3513,Parts!$A:$AM,E$1,0)="X",V$2,"")</f>
        <v/>
      </c>
      <c r="F3513" t="str">
        <f>IF(VLOOKUP($A3513,Parts!$A:$AM,F$1,0)="X",W$2,"")</f>
        <v/>
      </c>
      <c r="G3513" t="str">
        <f>IF(VLOOKUP($A3513,Parts!$A:$AM,G$1,0)="X",X$2,"")</f>
        <v/>
      </c>
      <c r="H3513" t="str">
        <f>IF(VLOOKUP($A3513,Parts!$A:$AM,H$1,0)="X",Y$2,"")</f>
        <v/>
      </c>
      <c r="I3513" t="str">
        <f>IF(VLOOKUP($A3513,Parts!$A:$AM,I$1,0)="X",Z$2,"")</f>
        <v/>
      </c>
      <c r="J3513" t="str">
        <f>IF(VLOOKUP($A3513,Parts!$A:$AM,J$1,0)="X",AA$2,"")</f>
        <v/>
      </c>
      <c r="K3513" t="str">
        <f>IF(VLOOKUP($A3513,Parts!$A:$AM,K$1,0)="X",AB$2,"")</f>
        <v/>
      </c>
      <c r="L3513" t="str">
        <f>IF(VLOOKUP($A3513,Parts!$A:$AM,L$1,0)="X",AC$2,"")</f>
        <v/>
      </c>
      <c r="M3513" t="str">
        <f>IF(VLOOKUP($A3513,Parts!$A:$AM,M$1,0)="X",AD$2,"")</f>
        <v/>
      </c>
      <c r="N3513" t="str">
        <f>IF(VLOOKUP($A3513,Parts!$A:$AM,N$1,0)="X",AE$2,"")</f>
        <v/>
      </c>
      <c r="O3513" t="str">
        <f>IF(VLOOKUP($A3513,Parts!$A:$AM,O$1,0)="X",AF$2,"")</f>
        <v/>
      </c>
      <c r="P3513" t="str">
        <f t="shared" si="55"/>
        <v/>
      </c>
    </row>
    <row r="3514" spans="1:16" x14ac:dyDescent="0.25">
      <c r="A3514" t="str">
        <f>Table15[[#This Row],[Name]]</f>
        <v>dmUSMagBoom</v>
      </c>
      <c r="B3514" t="str">
        <f>IF(VLOOKUP($A3514,Parts!$A:$AM,B$1,0)="X",S$2,"")</f>
        <v/>
      </c>
      <c r="C3514" t="str">
        <f>IF(VLOOKUP($A3514,Parts!$A:$AM,C$1,0)="X",T$2,"")</f>
        <v/>
      </c>
      <c r="D3514" t="str">
        <f>IF(VLOOKUP($A3514,Parts!$A:$AM,D$1,0)="X",U$2,"")</f>
        <v/>
      </c>
      <c r="E3514" t="str">
        <f>IF(VLOOKUP($A3514,Parts!$A:$AM,E$1,0)="X",V$2,"")</f>
        <v/>
      </c>
      <c r="F3514" t="str">
        <f>IF(VLOOKUP($A3514,Parts!$A:$AM,F$1,0)="X",W$2,"")</f>
        <v/>
      </c>
      <c r="G3514" t="str">
        <f>IF(VLOOKUP($A3514,Parts!$A:$AM,G$1,0)="X",X$2,"")</f>
        <v/>
      </c>
      <c r="H3514" t="str">
        <f>IF(VLOOKUP($A3514,Parts!$A:$AM,H$1,0)="X",Y$2,"")</f>
        <v/>
      </c>
      <c r="I3514" t="str">
        <f>IF(VLOOKUP($A3514,Parts!$A:$AM,I$1,0)="X",Z$2,"")</f>
        <v/>
      </c>
      <c r="J3514" t="str">
        <f>IF(VLOOKUP($A3514,Parts!$A:$AM,J$1,0)="X",AA$2,"")</f>
        <v xml:space="preserve">    MODULE
    { name = ModuleTagInstruments }
</v>
      </c>
      <c r="K3514" t="str">
        <f>IF(VLOOKUP($A3514,Parts!$A:$AM,K$1,0)="X",AB$2,"")</f>
        <v/>
      </c>
      <c r="L3514" t="str">
        <f>IF(VLOOKUP($A3514,Parts!$A:$AM,L$1,0)="X",AC$2,"")</f>
        <v/>
      </c>
      <c r="M3514" t="str">
        <f>IF(VLOOKUP($A3514,Parts!$A:$AM,M$1,0)="X",AD$2,"")</f>
        <v/>
      </c>
      <c r="N3514" t="str">
        <f>IF(VLOOKUP($A3514,Parts!$A:$AM,N$1,0)="X",AE$2,"")</f>
        <v/>
      </c>
      <c r="O3514" t="str">
        <f>IF(VLOOKUP($A3514,Parts!$A:$AM,O$1,0)="X",AF$2,"")</f>
        <v/>
      </c>
      <c r="P3514" t="str">
        <f t="shared" si="55"/>
        <v xml:space="preserve">    MODULE
    { name = ModuleTagInstruments }
</v>
      </c>
    </row>
    <row r="3515" spans="1:16" x14ac:dyDescent="0.25">
      <c r="A3515" t="str">
        <f>Table15[[#This Row],[Name]]</f>
        <v>dmUSImagingPlatform</v>
      </c>
      <c r="B3515" t="str">
        <f>IF(VLOOKUP($A3515,Parts!$A:$AM,B$1,0)="X",S$2,"")</f>
        <v/>
      </c>
      <c r="C3515" t="str">
        <f>IF(VLOOKUP($A3515,Parts!$A:$AM,C$1,0)="X",T$2,"")</f>
        <v/>
      </c>
      <c r="D3515" t="str">
        <f>IF(VLOOKUP($A3515,Parts!$A:$AM,D$1,0)="X",U$2,"")</f>
        <v/>
      </c>
      <c r="E3515" t="str">
        <f>IF(VLOOKUP($A3515,Parts!$A:$AM,E$1,0)="X",V$2,"")</f>
        <v/>
      </c>
      <c r="F3515" t="str">
        <f>IF(VLOOKUP($A3515,Parts!$A:$AM,F$1,0)="X",W$2,"")</f>
        <v/>
      </c>
      <c r="G3515" t="str">
        <f>IF(VLOOKUP($A3515,Parts!$A:$AM,G$1,0)="X",X$2,"")</f>
        <v/>
      </c>
      <c r="H3515" t="str">
        <f>IF(VLOOKUP($A3515,Parts!$A:$AM,H$1,0)="X",Y$2,"")</f>
        <v/>
      </c>
      <c r="I3515" t="str">
        <f>IF(VLOOKUP($A3515,Parts!$A:$AM,I$1,0)="X",Z$2,"")</f>
        <v/>
      </c>
      <c r="J3515" t="str">
        <f>IF(VLOOKUP($A3515,Parts!$A:$AM,J$1,0)="X",AA$2,"")</f>
        <v/>
      </c>
      <c r="K3515" t="str">
        <f>IF(VLOOKUP($A3515,Parts!$A:$AM,K$1,0)="X",AB$2,"")</f>
        <v/>
      </c>
      <c r="L3515" t="str">
        <f>IF(VLOOKUP($A3515,Parts!$A:$AM,L$1,0)="X",AC$2,"")</f>
        <v/>
      </c>
      <c r="M3515" t="str">
        <f>IF(VLOOKUP($A3515,Parts!$A:$AM,M$1,0)="X",AD$2,"")</f>
        <v/>
      </c>
      <c r="N3515" t="str">
        <f>IF(VLOOKUP($A3515,Parts!$A:$AM,N$1,0)="X",AE$2,"")</f>
        <v/>
      </c>
      <c r="O3515" t="str">
        <f>IF(VLOOKUP($A3515,Parts!$A:$AM,O$1,0)="X",AF$2,"")</f>
        <v/>
      </c>
      <c r="P3515" t="str">
        <f t="shared" si="55"/>
        <v/>
      </c>
    </row>
    <row r="3516" spans="1:16" x14ac:dyDescent="0.25">
      <c r="A3516" t="str">
        <f>Table15[[#This Row],[Name]]</f>
        <v>dmUSScope</v>
      </c>
      <c r="B3516" t="str">
        <f>IF(VLOOKUP($A3516,Parts!$A:$AM,B$1,0)="X",S$2,"")</f>
        <v/>
      </c>
      <c r="C3516" t="str">
        <f>IF(VLOOKUP($A3516,Parts!$A:$AM,C$1,0)="X",T$2,"")</f>
        <v/>
      </c>
      <c r="D3516" t="str">
        <f>IF(VLOOKUP($A3516,Parts!$A:$AM,D$1,0)="X",U$2,"")</f>
        <v/>
      </c>
      <c r="E3516" t="str">
        <f>IF(VLOOKUP($A3516,Parts!$A:$AM,E$1,0)="X",V$2,"")</f>
        <v/>
      </c>
      <c r="F3516" t="str">
        <f>IF(VLOOKUP($A3516,Parts!$A:$AM,F$1,0)="X",W$2,"")</f>
        <v/>
      </c>
      <c r="G3516" t="str">
        <f>IF(VLOOKUP($A3516,Parts!$A:$AM,G$1,0)="X",X$2,"")</f>
        <v/>
      </c>
      <c r="H3516" t="str">
        <f>IF(VLOOKUP($A3516,Parts!$A:$AM,H$1,0)="X",Y$2,"")</f>
        <v/>
      </c>
      <c r="I3516" t="str">
        <f>IF(VLOOKUP($A3516,Parts!$A:$AM,I$1,0)="X",Z$2,"")</f>
        <v/>
      </c>
      <c r="J3516" t="str">
        <f>IF(VLOOKUP($A3516,Parts!$A:$AM,J$1,0)="X",AA$2,"")</f>
        <v xml:space="preserve">    MODULE
    { name = ModuleTagInstruments }
</v>
      </c>
      <c r="K3516" t="str">
        <f>IF(VLOOKUP($A3516,Parts!$A:$AM,K$1,0)="X",AB$2,"")</f>
        <v/>
      </c>
      <c r="L3516" t="str">
        <f>IF(VLOOKUP($A3516,Parts!$A:$AM,L$1,0)="X",AC$2,"")</f>
        <v/>
      </c>
      <c r="M3516" t="str">
        <f>IF(VLOOKUP($A3516,Parts!$A:$AM,M$1,0)="X",AD$2,"")</f>
        <v/>
      </c>
      <c r="N3516" t="str">
        <f>IF(VLOOKUP($A3516,Parts!$A:$AM,N$1,0)="X",AE$2,"")</f>
        <v/>
      </c>
      <c r="O3516" t="str">
        <f>IF(VLOOKUP($A3516,Parts!$A:$AM,O$1,0)="X",AF$2,"")</f>
        <v/>
      </c>
      <c r="P3516" t="str">
        <f t="shared" si="55"/>
        <v xml:space="preserve">    MODULE
    { name = ModuleTagInstruments }
</v>
      </c>
    </row>
    <row r="3517" spans="1:16" x14ac:dyDescent="0.25">
      <c r="A3517" t="str">
        <f>Table15[[#This Row],[Name]]</f>
        <v>dmUSPresTemp</v>
      </c>
      <c r="B3517" t="str">
        <f>IF(VLOOKUP($A3517,Parts!$A:$AM,B$1,0)="X",S$2,"")</f>
        <v/>
      </c>
      <c r="C3517" t="str">
        <f>IF(VLOOKUP($A3517,Parts!$A:$AM,C$1,0)="X",T$2,"")</f>
        <v/>
      </c>
      <c r="D3517" t="str">
        <f>IF(VLOOKUP($A3517,Parts!$A:$AM,D$1,0)="X",U$2,"")</f>
        <v/>
      </c>
      <c r="E3517" t="str">
        <f>IF(VLOOKUP($A3517,Parts!$A:$AM,E$1,0)="X",V$2,"")</f>
        <v/>
      </c>
      <c r="F3517" t="str">
        <f>IF(VLOOKUP($A3517,Parts!$A:$AM,F$1,0)="X",W$2,"")</f>
        <v/>
      </c>
      <c r="G3517" t="str">
        <f>IF(VLOOKUP($A3517,Parts!$A:$AM,G$1,0)="X",X$2,"")</f>
        <v/>
      </c>
      <c r="H3517" t="str">
        <f>IF(VLOOKUP($A3517,Parts!$A:$AM,H$1,0)="X",Y$2,"")</f>
        <v/>
      </c>
      <c r="I3517" t="str">
        <f>IF(VLOOKUP($A3517,Parts!$A:$AM,I$1,0)="X",Z$2,"")</f>
        <v/>
      </c>
      <c r="J3517" t="str">
        <f>IF(VLOOKUP($A3517,Parts!$A:$AM,J$1,0)="X",AA$2,"")</f>
        <v xml:space="preserve">    MODULE
    { name = ModuleTagInstruments }
</v>
      </c>
      <c r="K3517" t="str">
        <f>IF(VLOOKUP($A3517,Parts!$A:$AM,K$1,0)="X",AB$2,"")</f>
        <v/>
      </c>
      <c r="L3517" t="str">
        <f>IF(VLOOKUP($A3517,Parts!$A:$AM,L$1,0)="X",AC$2,"")</f>
        <v/>
      </c>
      <c r="M3517" t="str">
        <f>IF(VLOOKUP($A3517,Parts!$A:$AM,M$1,0)="X",AD$2,"")</f>
        <v/>
      </c>
      <c r="N3517" t="str">
        <f>IF(VLOOKUP($A3517,Parts!$A:$AM,N$1,0)="X",AE$2,"")</f>
        <v/>
      </c>
      <c r="O3517" t="str">
        <f>IF(VLOOKUP($A3517,Parts!$A:$AM,O$1,0)="X",AF$2,"")</f>
        <v/>
      </c>
      <c r="P3517" t="str">
        <f t="shared" si="55"/>
        <v xml:space="preserve">    MODULE
    { name = ModuleTagInstruments }
</v>
      </c>
    </row>
    <row r="3518" spans="1:16" x14ac:dyDescent="0.25">
      <c r="A3518" t="str">
        <f>Table15[[#This Row],[Name]]</f>
        <v>USRPWS</v>
      </c>
      <c r="B3518" t="str">
        <f>IF(VLOOKUP($A3518,Parts!$A:$AM,B$1,0)="X",S$2,"")</f>
        <v/>
      </c>
      <c r="C3518" t="str">
        <f>IF(VLOOKUP($A3518,Parts!$A:$AM,C$1,0)="X",T$2,"")</f>
        <v/>
      </c>
      <c r="D3518" t="str">
        <f>IF(VLOOKUP($A3518,Parts!$A:$AM,D$1,0)="X",U$2,"")</f>
        <v/>
      </c>
      <c r="E3518" t="str">
        <f>IF(VLOOKUP($A3518,Parts!$A:$AM,E$1,0)="X",V$2,"")</f>
        <v/>
      </c>
      <c r="F3518" t="str">
        <f>IF(VLOOKUP($A3518,Parts!$A:$AM,F$1,0)="X",W$2,"")</f>
        <v/>
      </c>
      <c r="G3518" t="str">
        <f>IF(VLOOKUP($A3518,Parts!$A:$AM,G$1,0)="X",X$2,"")</f>
        <v/>
      </c>
      <c r="H3518" t="str">
        <f>IF(VLOOKUP($A3518,Parts!$A:$AM,H$1,0)="X",Y$2,"")</f>
        <v/>
      </c>
      <c r="I3518" t="str">
        <f>IF(VLOOKUP($A3518,Parts!$A:$AM,I$1,0)="X",Z$2,"")</f>
        <v/>
      </c>
      <c r="J3518" t="str">
        <f>IF(VLOOKUP($A3518,Parts!$A:$AM,J$1,0)="X",AA$2,"")</f>
        <v xml:space="preserve">    MODULE
    { name = ModuleTagInstruments }
</v>
      </c>
      <c r="K3518" t="str">
        <f>IF(VLOOKUP($A3518,Parts!$A:$AM,K$1,0)="X",AB$2,"")</f>
        <v/>
      </c>
      <c r="L3518" t="str">
        <f>IF(VLOOKUP($A3518,Parts!$A:$AM,L$1,0)="X",AC$2,"")</f>
        <v/>
      </c>
      <c r="M3518" t="str">
        <f>IF(VLOOKUP($A3518,Parts!$A:$AM,M$1,0)="X",AD$2,"")</f>
        <v/>
      </c>
      <c r="N3518" t="str">
        <f>IF(VLOOKUP($A3518,Parts!$A:$AM,N$1,0)="X",AE$2,"")</f>
        <v/>
      </c>
      <c r="O3518" t="str">
        <f>IF(VLOOKUP($A3518,Parts!$A:$AM,O$1,0)="X",AF$2,"")</f>
        <v/>
      </c>
      <c r="P3518" t="str">
        <f t="shared" si="55"/>
        <v xml:space="preserve">    MODULE
    { name = ModuleTagInstruments }
</v>
      </c>
    </row>
    <row r="3519" spans="1:16" x14ac:dyDescent="0.25">
      <c r="A3519" t="str">
        <f>Table15[[#This Row],[Name]]</f>
        <v>dmUSMat</v>
      </c>
      <c r="B3519" t="str">
        <f>IF(VLOOKUP($A3519,Parts!$A:$AM,B$1,0)="X",S$2,"")</f>
        <v/>
      </c>
      <c r="C3519" t="str">
        <f>IF(VLOOKUP($A3519,Parts!$A:$AM,C$1,0)="X",T$2,"")</f>
        <v/>
      </c>
      <c r="D3519" t="str">
        <f>IF(VLOOKUP($A3519,Parts!$A:$AM,D$1,0)="X",U$2,"")</f>
        <v/>
      </c>
      <c r="E3519" t="str">
        <f>IF(VLOOKUP($A3519,Parts!$A:$AM,E$1,0)="X",V$2,"")</f>
        <v/>
      </c>
      <c r="F3519" t="str">
        <f>IF(VLOOKUP($A3519,Parts!$A:$AM,F$1,0)="X",W$2,"")</f>
        <v/>
      </c>
      <c r="G3519" t="str">
        <f>IF(VLOOKUP($A3519,Parts!$A:$AM,G$1,0)="X",X$2,"")</f>
        <v/>
      </c>
      <c r="H3519" t="str">
        <f>IF(VLOOKUP($A3519,Parts!$A:$AM,H$1,0)="X",Y$2,"")</f>
        <v/>
      </c>
      <c r="I3519" t="str">
        <f>IF(VLOOKUP($A3519,Parts!$A:$AM,I$1,0)="X",Z$2,"")</f>
        <v/>
      </c>
      <c r="J3519" t="str">
        <f>IF(VLOOKUP($A3519,Parts!$A:$AM,J$1,0)="X",AA$2,"")</f>
        <v xml:space="preserve">    MODULE
    { name = ModuleTagInstruments }
</v>
      </c>
      <c r="K3519" t="str">
        <f>IF(VLOOKUP($A3519,Parts!$A:$AM,K$1,0)="X",AB$2,"")</f>
        <v/>
      </c>
      <c r="L3519" t="str">
        <f>IF(VLOOKUP($A3519,Parts!$A:$AM,L$1,0)="X",AC$2,"")</f>
        <v/>
      </c>
      <c r="M3519" t="str">
        <f>IF(VLOOKUP($A3519,Parts!$A:$AM,M$1,0)="X",AD$2,"")</f>
        <v/>
      </c>
      <c r="N3519" t="str">
        <f>IF(VLOOKUP($A3519,Parts!$A:$AM,N$1,0)="X",AE$2,"")</f>
        <v/>
      </c>
      <c r="O3519" t="str">
        <f>IF(VLOOKUP($A3519,Parts!$A:$AM,O$1,0)="X",AF$2,"")</f>
        <v/>
      </c>
      <c r="P3519" t="str">
        <f t="shared" si="55"/>
        <v xml:space="preserve">    MODULE
    { name = ModuleTagInstruments }
</v>
      </c>
    </row>
    <row r="3520" spans="1:16" x14ac:dyDescent="0.25">
      <c r="A3520" t="str">
        <f>Table15[[#This Row],[Name]]</f>
        <v>dmUSSoilMoisture</v>
      </c>
      <c r="B3520" t="str">
        <f>IF(VLOOKUP($A3520,Parts!$A:$AM,B$1,0)="X",S$2,"")</f>
        <v/>
      </c>
      <c r="C3520" t="str">
        <f>IF(VLOOKUP($A3520,Parts!$A:$AM,C$1,0)="X",T$2,"")</f>
        <v/>
      </c>
      <c r="D3520" t="str">
        <f>IF(VLOOKUP($A3520,Parts!$A:$AM,D$1,0)="X",U$2,"")</f>
        <v/>
      </c>
      <c r="E3520" t="str">
        <f>IF(VLOOKUP($A3520,Parts!$A:$AM,E$1,0)="X",V$2,"")</f>
        <v/>
      </c>
      <c r="F3520" t="str">
        <f>IF(VLOOKUP($A3520,Parts!$A:$AM,F$1,0)="X",W$2,"")</f>
        <v/>
      </c>
      <c r="G3520" t="str">
        <f>IF(VLOOKUP($A3520,Parts!$A:$AM,G$1,0)="X",X$2,"")</f>
        <v/>
      </c>
      <c r="H3520" t="str">
        <f>IF(VLOOKUP($A3520,Parts!$A:$AM,H$1,0)="X",Y$2,"")</f>
        <v/>
      </c>
      <c r="I3520" t="str">
        <f>IF(VLOOKUP($A3520,Parts!$A:$AM,I$1,0)="X",Z$2,"")</f>
        <v/>
      </c>
      <c r="J3520" t="str">
        <f>IF(VLOOKUP($A3520,Parts!$A:$AM,J$1,0)="X",AA$2,"")</f>
        <v/>
      </c>
      <c r="K3520" t="str">
        <f>IF(VLOOKUP($A3520,Parts!$A:$AM,K$1,0)="X",AB$2,"")</f>
        <v/>
      </c>
      <c r="L3520" t="str">
        <f>IF(VLOOKUP($A3520,Parts!$A:$AM,L$1,0)="X",AC$2,"")</f>
        <v/>
      </c>
      <c r="M3520" t="str">
        <f>IF(VLOOKUP($A3520,Parts!$A:$AM,M$1,0)="X",AD$2,"")</f>
        <v/>
      </c>
      <c r="N3520" t="str">
        <f>IF(VLOOKUP($A3520,Parts!$A:$AM,N$1,0)="X",AE$2,"")</f>
        <v/>
      </c>
      <c r="O3520" t="str">
        <f>IF(VLOOKUP($A3520,Parts!$A:$AM,O$1,0)="X",AF$2,"")</f>
        <v/>
      </c>
      <c r="P3520" t="str">
        <f t="shared" si="55"/>
        <v/>
      </c>
    </row>
    <row r="3521" spans="1:16" x14ac:dyDescent="0.25">
      <c r="A3521" t="str">
        <f>Table15[[#This Row],[Name]]</f>
        <v>dmUSSolarParticles</v>
      </c>
      <c r="B3521" t="str">
        <f>IF(VLOOKUP($A3521,Parts!$A:$AM,B$1,0)="X",S$2,"")</f>
        <v/>
      </c>
      <c r="C3521" t="str">
        <f>IF(VLOOKUP($A3521,Parts!$A:$AM,C$1,0)="X",T$2,"")</f>
        <v/>
      </c>
      <c r="D3521" t="str">
        <f>IF(VLOOKUP($A3521,Parts!$A:$AM,D$1,0)="X",U$2,"")</f>
        <v/>
      </c>
      <c r="E3521" t="str">
        <f>IF(VLOOKUP($A3521,Parts!$A:$AM,E$1,0)="X",V$2,"")</f>
        <v/>
      </c>
      <c r="F3521" t="str">
        <f>IF(VLOOKUP($A3521,Parts!$A:$AM,F$1,0)="X",W$2,"")</f>
        <v/>
      </c>
      <c r="G3521" t="str">
        <f>IF(VLOOKUP($A3521,Parts!$A:$AM,G$1,0)="X",X$2,"")</f>
        <v/>
      </c>
      <c r="H3521" t="str">
        <f>IF(VLOOKUP($A3521,Parts!$A:$AM,H$1,0)="X",Y$2,"")</f>
        <v/>
      </c>
      <c r="I3521" t="str">
        <f>IF(VLOOKUP($A3521,Parts!$A:$AM,I$1,0)="X",Z$2,"")</f>
        <v/>
      </c>
      <c r="J3521" t="str">
        <f>IF(VLOOKUP($A3521,Parts!$A:$AM,J$1,0)="X",AA$2,"")</f>
        <v/>
      </c>
      <c r="K3521" t="str">
        <f>IF(VLOOKUP($A3521,Parts!$A:$AM,K$1,0)="X",AB$2,"")</f>
        <v/>
      </c>
      <c r="L3521" t="str">
        <f>IF(VLOOKUP($A3521,Parts!$A:$AM,L$1,0)="X",AC$2,"")</f>
        <v/>
      </c>
      <c r="M3521" t="str">
        <f>IF(VLOOKUP($A3521,Parts!$A:$AM,M$1,0)="X",AD$2,"")</f>
        <v/>
      </c>
      <c r="N3521" t="str">
        <f>IF(VLOOKUP($A3521,Parts!$A:$AM,N$1,0)="X",AE$2,"")</f>
        <v/>
      </c>
      <c r="O3521" t="str">
        <f>IF(VLOOKUP($A3521,Parts!$A:$AM,O$1,0)="X",AF$2,"")</f>
        <v/>
      </c>
      <c r="P3521" t="str">
        <f t="shared" si="55"/>
        <v/>
      </c>
    </row>
    <row r="3522" spans="1:16" x14ac:dyDescent="0.25">
      <c r="A3522" t="str">
        <f>Table15[[#This Row],[Name]]</f>
        <v>US_e_Dec_SafetyDecoupler250</v>
      </c>
      <c r="B3522" t="str">
        <f>IF(VLOOKUP($A3522,Parts!$A:$AM,B$1,0)="X",S$2,"")</f>
        <v/>
      </c>
      <c r="C3522" t="str">
        <f>IF(VLOOKUP($A3522,Parts!$A:$AM,C$1,0)="X",T$2,"")</f>
        <v/>
      </c>
      <c r="D3522" t="str">
        <f>IF(VLOOKUP($A3522,Parts!$A:$AM,D$1,0)="X",U$2,"")</f>
        <v/>
      </c>
      <c r="E3522" t="str">
        <f>IF(VLOOKUP($A3522,Parts!$A:$AM,E$1,0)="X",V$2,"")</f>
        <v/>
      </c>
      <c r="F3522" t="str">
        <f>IF(VLOOKUP($A3522,Parts!$A:$AM,F$1,0)="X",W$2,"")</f>
        <v/>
      </c>
      <c r="G3522" t="str">
        <f>IF(VLOOKUP($A3522,Parts!$A:$AM,G$1,0)="X",X$2,"")</f>
        <v/>
      </c>
      <c r="H3522" t="str">
        <f>IF(VLOOKUP($A3522,Parts!$A:$AM,H$1,0)="X",Y$2,"")</f>
        <v/>
      </c>
      <c r="I3522" t="str">
        <f>IF(VLOOKUP($A3522,Parts!$A:$AM,I$1,0)="X",Z$2,"")</f>
        <v/>
      </c>
      <c r="J3522" t="str">
        <f>IF(VLOOKUP($A3522,Parts!$A:$AM,J$1,0)="X",AA$2,"")</f>
        <v/>
      </c>
      <c r="K3522" t="str">
        <f>IF(VLOOKUP($A3522,Parts!$A:$AM,K$1,0)="X",AB$2,"")</f>
        <v/>
      </c>
      <c r="L3522" t="str">
        <f>IF(VLOOKUP($A3522,Parts!$A:$AM,L$1,0)="X",AC$2,"")</f>
        <v/>
      </c>
      <c r="M3522" t="str">
        <f>IF(VLOOKUP($A3522,Parts!$A:$AM,M$1,0)="X",AD$2,"")</f>
        <v/>
      </c>
      <c r="N3522" t="str">
        <f>IF(VLOOKUP($A3522,Parts!$A:$AM,N$1,0)="X",AE$2,"")</f>
        <v/>
      </c>
      <c r="O3522" t="str">
        <f>IF(VLOOKUP($A3522,Parts!$A:$AM,O$1,0)="X",AF$2,"")</f>
        <v/>
      </c>
      <c r="P3522" t="str">
        <f t="shared" si="55"/>
        <v/>
      </c>
    </row>
    <row r="3523" spans="1:16" x14ac:dyDescent="0.25">
      <c r="A3523" t="str">
        <f>Table15[[#This Row],[Name]]</f>
        <v>US_f_Dec_SafetyDecoupler125</v>
      </c>
      <c r="B3523" t="str">
        <f>IF(VLOOKUP($A3523,Parts!$A:$AM,B$1,0)="X",S$2,"")</f>
        <v/>
      </c>
      <c r="C3523" t="str">
        <f>IF(VLOOKUP($A3523,Parts!$A:$AM,C$1,0)="X",T$2,"")</f>
        <v/>
      </c>
      <c r="D3523" t="str">
        <f>IF(VLOOKUP($A3523,Parts!$A:$AM,D$1,0)="X",U$2,"")</f>
        <v/>
      </c>
      <c r="E3523" t="str">
        <f>IF(VLOOKUP($A3523,Parts!$A:$AM,E$1,0)="X",V$2,"")</f>
        <v/>
      </c>
      <c r="F3523" t="str">
        <f>IF(VLOOKUP($A3523,Parts!$A:$AM,F$1,0)="X",W$2,"")</f>
        <v/>
      </c>
      <c r="G3523" t="str">
        <f>IF(VLOOKUP($A3523,Parts!$A:$AM,G$1,0)="X",X$2,"")</f>
        <v/>
      </c>
      <c r="H3523" t="str">
        <f>IF(VLOOKUP($A3523,Parts!$A:$AM,H$1,0)="X",Y$2,"")</f>
        <v/>
      </c>
      <c r="I3523" t="str">
        <f>IF(VLOOKUP($A3523,Parts!$A:$AM,I$1,0)="X",Z$2,"")</f>
        <v/>
      </c>
      <c r="J3523" t="str">
        <f>IF(VLOOKUP($A3523,Parts!$A:$AM,J$1,0)="X",AA$2,"")</f>
        <v/>
      </c>
      <c r="K3523" t="str">
        <f>IF(VLOOKUP($A3523,Parts!$A:$AM,K$1,0)="X",AB$2,"")</f>
        <v/>
      </c>
      <c r="L3523" t="str">
        <f>IF(VLOOKUP($A3523,Parts!$A:$AM,L$1,0)="X",AC$2,"")</f>
        <v/>
      </c>
      <c r="M3523" t="str">
        <f>IF(VLOOKUP($A3523,Parts!$A:$AM,M$1,0)="X",AD$2,"")</f>
        <v/>
      </c>
      <c r="N3523" t="str">
        <f>IF(VLOOKUP($A3523,Parts!$A:$AM,N$1,0)="X",AE$2,"")</f>
        <v/>
      </c>
      <c r="O3523" t="str">
        <f>IF(VLOOKUP($A3523,Parts!$A:$AM,O$1,0)="X",AF$2,"")</f>
        <v/>
      </c>
      <c r="P3523" t="str">
        <f t="shared" ref="P3523:P3586" si="56">B3523&amp;C3523&amp;D3523&amp;E3523&amp;F3523&amp;G3523&amp;H3523&amp;I3523&amp;J3523&amp;K3523&amp;L3523&amp;M3523&amp;N3523&amp;O3523</f>
        <v/>
      </c>
    </row>
    <row r="3524" spans="1:16" x14ac:dyDescent="0.25">
      <c r="A3524" t="str">
        <f>Table15[[#This Row],[Name]]</f>
        <v>US_1P110_Wedge_Fuelcell</v>
      </c>
      <c r="B3524" t="str">
        <f>IF(VLOOKUP($A3524,Parts!$A:$AM,B$1,0)="X",S$2,"")</f>
        <v/>
      </c>
      <c r="C3524" t="str">
        <f>IF(VLOOKUP($A3524,Parts!$A:$AM,C$1,0)="X",T$2,"")</f>
        <v/>
      </c>
      <c r="D3524" t="str">
        <f>IF(VLOOKUP($A3524,Parts!$A:$AM,D$1,0)="X",U$2,"")</f>
        <v/>
      </c>
      <c r="E3524" t="str">
        <f>IF(VLOOKUP($A3524,Parts!$A:$AM,E$1,0)="X",V$2,"")</f>
        <v/>
      </c>
      <c r="F3524" t="str">
        <f>IF(VLOOKUP($A3524,Parts!$A:$AM,F$1,0)="X",W$2,"")</f>
        <v/>
      </c>
      <c r="G3524" t="str">
        <f>IF(VLOOKUP($A3524,Parts!$A:$AM,G$1,0)="X",X$2,"")</f>
        <v/>
      </c>
      <c r="H3524" t="str">
        <f>IF(VLOOKUP($A3524,Parts!$A:$AM,H$1,0)="X",Y$2,"")</f>
        <v/>
      </c>
      <c r="I3524" t="str">
        <f>IF(VLOOKUP($A3524,Parts!$A:$AM,I$1,0)="X",Z$2,"")</f>
        <v/>
      </c>
      <c r="J3524" t="str">
        <f>IF(VLOOKUP($A3524,Parts!$A:$AM,J$1,0)="X",AA$2,"")</f>
        <v/>
      </c>
      <c r="K3524" t="str">
        <f>IF(VLOOKUP($A3524,Parts!$A:$AM,K$1,0)="X",AB$2,"")</f>
        <v/>
      </c>
      <c r="L3524" t="str">
        <f>IF(VLOOKUP($A3524,Parts!$A:$AM,L$1,0)="X",AC$2,"")</f>
        <v/>
      </c>
      <c r="M3524" t="str">
        <f>IF(VLOOKUP($A3524,Parts!$A:$AM,M$1,0)="X",AD$2,"")</f>
        <v/>
      </c>
      <c r="N3524" t="str">
        <f>IF(VLOOKUP($A3524,Parts!$A:$AM,N$1,0)="X",AE$2,"")</f>
        <v/>
      </c>
      <c r="O3524" t="str">
        <f>IF(VLOOKUP($A3524,Parts!$A:$AM,O$1,0)="X",AF$2,"")</f>
        <v/>
      </c>
      <c r="P3524" t="str">
        <f t="shared" si="56"/>
        <v/>
      </c>
    </row>
    <row r="3525" spans="1:16" x14ac:dyDescent="0.25">
      <c r="A3525" t="str">
        <f>Table15[[#This Row],[Name]]</f>
        <v>US_1P120_Wedge_Elektron</v>
      </c>
      <c r="B3525" t="str">
        <f>IF(VLOOKUP($A3525,Parts!$A:$AM,B$1,0)="X",S$2,"")</f>
        <v/>
      </c>
      <c r="C3525" t="str">
        <f>IF(VLOOKUP($A3525,Parts!$A:$AM,C$1,0)="X",T$2,"")</f>
        <v/>
      </c>
      <c r="D3525" t="str">
        <f>IF(VLOOKUP($A3525,Parts!$A:$AM,D$1,0)="X",U$2,"")</f>
        <v/>
      </c>
      <c r="E3525" t="str">
        <f>IF(VLOOKUP($A3525,Parts!$A:$AM,E$1,0)="X",V$2,"")</f>
        <v/>
      </c>
      <c r="F3525" t="str">
        <f>IF(VLOOKUP($A3525,Parts!$A:$AM,F$1,0)="X",W$2,"")</f>
        <v/>
      </c>
      <c r="G3525" t="str">
        <f>IF(VLOOKUP($A3525,Parts!$A:$AM,G$1,0)="X",X$2,"")</f>
        <v/>
      </c>
      <c r="H3525" t="str">
        <f>IF(VLOOKUP($A3525,Parts!$A:$AM,H$1,0)="X",Y$2,"")</f>
        <v/>
      </c>
      <c r="I3525" t="str">
        <f>IF(VLOOKUP($A3525,Parts!$A:$AM,I$1,0)="X",Z$2,"")</f>
        <v/>
      </c>
      <c r="J3525" t="str">
        <f>IF(VLOOKUP($A3525,Parts!$A:$AM,J$1,0)="X",AA$2,"")</f>
        <v/>
      </c>
      <c r="K3525" t="str">
        <f>IF(VLOOKUP($A3525,Parts!$A:$AM,K$1,0)="X",AB$2,"")</f>
        <v/>
      </c>
      <c r="L3525" t="str">
        <f>IF(VLOOKUP($A3525,Parts!$A:$AM,L$1,0)="X",AC$2,"")</f>
        <v/>
      </c>
      <c r="M3525" t="str">
        <f>IF(VLOOKUP($A3525,Parts!$A:$AM,M$1,0)="X",AD$2,"")</f>
        <v/>
      </c>
      <c r="N3525" t="str">
        <f>IF(VLOOKUP($A3525,Parts!$A:$AM,N$1,0)="X",AE$2,"")</f>
        <v/>
      </c>
      <c r="O3525" t="str">
        <f>IF(VLOOKUP($A3525,Parts!$A:$AM,O$1,0)="X",AF$2,"")</f>
        <v/>
      </c>
      <c r="P3525" t="str">
        <f t="shared" si="56"/>
        <v/>
      </c>
    </row>
    <row r="3526" spans="1:16" x14ac:dyDescent="0.25">
      <c r="A3526" t="str">
        <f>Table15[[#This Row],[Name]]</f>
        <v>US_1C15_Wedge_Hexacore</v>
      </c>
      <c r="B3526" t="str">
        <f>IF(VLOOKUP($A3526,Parts!$A:$AM,B$1,0)="X",S$2,"")</f>
        <v/>
      </c>
      <c r="C3526" t="str">
        <f>IF(VLOOKUP($A3526,Parts!$A:$AM,C$1,0)="X",T$2,"")</f>
        <v/>
      </c>
      <c r="D3526" t="str">
        <f>IF(VLOOKUP($A3526,Parts!$A:$AM,D$1,0)="X",U$2,"")</f>
        <v/>
      </c>
      <c r="E3526" t="str">
        <f>IF(VLOOKUP($A3526,Parts!$A:$AM,E$1,0)="X",V$2,"")</f>
        <v/>
      </c>
      <c r="F3526" t="str">
        <f>IF(VLOOKUP($A3526,Parts!$A:$AM,F$1,0)="X",W$2,"")</f>
        <v/>
      </c>
      <c r="G3526" t="str">
        <f>IF(VLOOKUP($A3526,Parts!$A:$AM,G$1,0)="X",X$2,"")</f>
        <v/>
      </c>
      <c r="H3526" t="str">
        <f>IF(VLOOKUP($A3526,Parts!$A:$AM,H$1,0)="X",Y$2,"")</f>
        <v/>
      </c>
      <c r="I3526" t="str">
        <f>IF(VLOOKUP($A3526,Parts!$A:$AM,I$1,0)="X",Z$2,"")</f>
        <v/>
      </c>
      <c r="J3526" t="str">
        <f>IF(VLOOKUP($A3526,Parts!$A:$AM,J$1,0)="X",AA$2,"")</f>
        <v/>
      </c>
      <c r="K3526" t="str">
        <f>IF(VLOOKUP($A3526,Parts!$A:$AM,K$1,0)="X",AB$2,"")</f>
        <v/>
      </c>
      <c r="L3526" t="str">
        <f>IF(VLOOKUP($A3526,Parts!$A:$AM,L$1,0)="X",AC$2,"")</f>
        <v/>
      </c>
      <c r="M3526" t="str">
        <f>IF(VLOOKUP($A3526,Parts!$A:$AM,M$1,0)="X",AD$2,"")</f>
        <v/>
      </c>
      <c r="N3526" t="str">
        <f>IF(VLOOKUP($A3526,Parts!$A:$AM,N$1,0)="X",AE$2,"")</f>
        <v/>
      </c>
      <c r="O3526" t="str">
        <f>IF(VLOOKUP($A3526,Parts!$A:$AM,O$1,0)="X",AF$2,"")</f>
        <v/>
      </c>
      <c r="P3526" t="str">
        <f t="shared" si="56"/>
        <v/>
      </c>
    </row>
    <row r="3527" spans="1:16" x14ac:dyDescent="0.25">
      <c r="A3527" t="str">
        <f>Table15[[#This Row],[Name]]</f>
        <v>US_1R330_Wedge_Hydrogen</v>
      </c>
      <c r="B3527" t="str">
        <f>IF(VLOOKUP($A3527,Parts!$A:$AM,B$1,0)="X",S$2,"")</f>
        <v/>
      </c>
      <c r="C3527" t="str">
        <f>IF(VLOOKUP($A3527,Parts!$A:$AM,C$1,0)="X",T$2,"")</f>
        <v/>
      </c>
      <c r="D3527" t="str">
        <f>IF(VLOOKUP($A3527,Parts!$A:$AM,D$1,0)="X",U$2,"")</f>
        <v/>
      </c>
      <c r="E3527" t="str">
        <f>IF(VLOOKUP($A3527,Parts!$A:$AM,E$1,0)="X",V$2,"")</f>
        <v/>
      </c>
      <c r="F3527" t="str">
        <f>IF(VLOOKUP($A3527,Parts!$A:$AM,F$1,0)="X",W$2,"")</f>
        <v/>
      </c>
      <c r="G3527" t="str">
        <f>IF(VLOOKUP($A3527,Parts!$A:$AM,G$1,0)="X",X$2,"")</f>
        <v/>
      </c>
      <c r="H3527" t="str">
        <f>IF(VLOOKUP($A3527,Parts!$A:$AM,H$1,0)="X",Y$2,"")</f>
        <v/>
      </c>
      <c r="I3527" t="str">
        <f>IF(VLOOKUP($A3527,Parts!$A:$AM,I$1,0)="X",Z$2,"")</f>
        <v/>
      </c>
      <c r="J3527" t="str">
        <f>IF(VLOOKUP($A3527,Parts!$A:$AM,J$1,0)="X",AA$2,"")</f>
        <v/>
      </c>
      <c r="K3527" t="str">
        <f>IF(VLOOKUP($A3527,Parts!$A:$AM,K$1,0)="X",AB$2,"")</f>
        <v/>
      </c>
      <c r="L3527" t="str">
        <f>IF(VLOOKUP($A3527,Parts!$A:$AM,L$1,0)="X",AC$2,"")</f>
        <v/>
      </c>
      <c r="M3527" t="str">
        <f>IF(VLOOKUP($A3527,Parts!$A:$AM,M$1,0)="X",AD$2,"")</f>
        <v/>
      </c>
      <c r="N3527" t="str">
        <f>IF(VLOOKUP($A3527,Parts!$A:$AM,N$1,0)="X",AE$2,"")</f>
        <v/>
      </c>
      <c r="O3527" t="str">
        <f>IF(VLOOKUP($A3527,Parts!$A:$AM,O$1,0)="X",AF$2,"")</f>
        <v/>
      </c>
      <c r="P3527" t="str">
        <f t="shared" si="56"/>
        <v/>
      </c>
    </row>
    <row r="3528" spans="1:16" x14ac:dyDescent="0.25">
      <c r="A3528" t="str">
        <f>Table15[[#This Row],[Name]]</f>
        <v>US_1R210_Wedge_Liquidfuel</v>
      </c>
      <c r="B3528" t="str">
        <f>IF(VLOOKUP($A3528,Parts!$A:$AM,B$1,0)="X",S$2,"")</f>
        <v/>
      </c>
      <c r="C3528" t="str">
        <f>IF(VLOOKUP($A3528,Parts!$A:$AM,C$1,0)="X",T$2,"")</f>
        <v/>
      </c>
      <c r="D3528" t="str">
        <f>IF(VLOOKUP($A3528,Parts!$A:$AM,D$1,0)="X",U$2,"")</f>
        <v/>
      </c>
      <c r="E3528" t="str">
        <f>IF(VLOOKUP($A3528,Parts!$A:$AM,E$1,0)="X",V$2,"")</f>
        <v/>
      </c>
      <c r="F3528" t="str">
        <f>IF(VLOOKUP($A3528,Parts!$A:$AM,F$1,0)="X",W$2,"")</f>
        <v/>
      </c>
      <c r="G3528" t="str">
        <f>IF(VLOOKUP($A3528,Parts!$A:$AM,G$1,0)="X",X$2,"")</f>
        <v/>
      </c>
      <c r="H3528" t="str">
        <f>IF(VLOOKUP($A3528,Parts!$A:$AM,H$1,0)="X",Y$2,"")</f>
        <v/>
      </c>
      <c r="I3528" t="str">
        <f>IF(VLOOKUP($A3528,Parts!$A:$AM,I$1,0)="X",Z$2,"")</f>
        <v/>
      </c>
      <c r="J3528" t="str">
        <f>IF(VLOOKUP($A3528,Parts!$A:$AM,J$1,0)="X",AA$2,"")</f>
        <v/>
      </c>
      <c r="K3528" t="str">
        <f>IF(VLOOKUP($A3528,Parts!$A:$AM,K$1,0)="X",AB$2,"")</f>
        <v/>
      </c>
      <c r="L3528" t="str">
        <f>IF(VLOOKUP($A3528,Parts!$A:$AM,L$1,0)="X",AC$2,"")</f>
        <v/>
      </c>
      <c r="M3528" t="str">
        <f>IF(VLOOKUP($A3528,Parts!$A:$AM,M$1,0)="X",AD$2,"")</f>
        <v/>
      </c>
      <c r="N3528" t="str">
        <f>IF(VLOOKUP($A3528,Parts!$A:$AM,N$1,0)="X",AE$2,"")</f>
        <v/>
      </c>
      <c r="O3528" t="str">
        <f>IF(VLOOKUP($A3528,Parts!$A:$AM,O$1,0)="X",AF$2,"")</f>
        <v/>
      </c>
      <c r="P3528" t="str">
        <f t="shared" si="56"/>
        <v/>
      </c>
    </row>
    <row r="3529" spans="1:16" x14ac:dyDescent="0.25">
      <c r="A3529" t="str">
        <f>Table15[[#This Row],[Name]]</f>
        <v>US_1C20_Wedge_Octocore</v>
      </c>
      <c r="B3529" t="str">
        <f>IF(VLOOKUP($A3529,Parts!$A:$AM,B$1,0)="X",S$2,"")</f>
        <v/>
      </c>
      <c r="C3529" t="str">
        <f>IF(VLOOKUP($A3529,Parts!$A:$AM,C$1,0)="X",T$2,"")</f>
        <v/>
      </c>
      <c r="D3529" t="str">
        <f>IF(VLOOKUP($A3529,Parts!$A:$AM,D$1,0)="X",U$2,"")</f>
        <v/>
      </c>
      <c r="E3529" t="str">
        <f>IF(VLOOKUP($A3529,Parts!$A:$AM,E$1,0)="X",V$2,"")</f>
        <v/>
      </c>
      <c r="F3529" t="str">
        <f>IF(VLOOKUP($A3529,Parts!$A:$AM,F$1,0)="X",W$2,"")</f>
        <v/>
      </c>
      <c r="G3529" t="str">
        <f>IF(VLOOKUP($A3529,Parts!$A:$AM,G$1,0)="X",X$2,"")</f>
        <v/>
      </c>
      <c r="H3529" t="str">
        <f>IF(VLOOKUP($A3529,Parts!$A:$AM,H$1,0)="X",Y$2,"")</f>
        <v/>
      </c>
      <c r="I3529" t="str">
        <f>IF(VLOOKUP($A3529,Parts!$A:$AM,I$1,0)="X",Z$2,"")</f>
        <v/>
      </c>
      <c r="J3529" t="str">
        <f>IF(VLOOKUP($A3529,Parts!$A:$AM,J$1,0)="X",AA$2,"")</f>
        <v/>
      </c>
      <c r="K3529" t="str">
        <f>IF(VLOOKUP($A3529,Parts!$A:$AM,K$1,0)="X",AB$2,"")</f>
        <v/>
      </c>
      <c r="L3529" t="str">
        <f>IF(VLOOKUP($A3529,Parts!$A:$AM,L$1,0)="X",AC$2,"")</f>
        <v/>
      </c>
      <c r="M3529" t="str">
        <f>IF(VLOOKUP($A3529,Parts!$A:$AM,M$1,0)="X",AD$2,"")</f>
        <v/>
      </c>
      <c r="N3529" t="str">
        <f>IF(VLOOKUP($A3529,Parts!$A:$AM,N$1,0)="X",AE$2,"")</f>
        <v/>
      </c>
      <c r="O3529" t="str">
        <f>IF(VLOOKUP($A3529,Parts!$A:$AM,O$1,0)="X",AF$2,"")</f>
        <v/>
      </c>
      <c r="P3529" t="str">
        <f t="shared" si="56"/>
        <v/>
      </c>
    </row>
    <row r="3530" spans="1:16" x14ac:dyDescent="0.25">
      <c r="A3530" t="str">
        <f>Table15[[#This Row],[Name]]</f>
        <v>US_1R340_Wedge_Oxygen</v>
      </c>
      <c r="B3530" t="str">
        <f>IF(VLOOKUP($A3530,Parts!$A:$AM,B$1,0)="X",S$2,"")</f>
        <v/>
      </c>
      <c r="C3530" t="str">
        <f>IF(VLOOKUP($A3530,Parts!$A:$AM,C$1,0)="X",T$2,"")</f>
        <v/>
      </c>
      <c r="D3530" t="str">
        <f>IF(VLOOKUP($A3530,Parts!$A:$AM,D$1,0)="X",U$2,"")</f>
        <v/>
      </c>
      <c r="E3530" t="str">
        <f>IF(VLOOKUP($A3530,Parts!$A:$AM,E$1,0)="X",V$2,"")</f>
        <v/>
      </c>
      <c r="F3530" t="str">
        <f>IF(VLOOKUP($A3530,Parts!$A:$AM,F$1,0)="X",W$2,"")</f>
        <v/>
      </c>
      <c r="G3530" t="str">
        <f>IF(VLOOKUP($A3530,Parts!$A:$AM,G$1,0)="X",X$2,"")</f>
        <v/>
      </c>
      <c r="H3530" t="str">
        <f>IF(VLOOKUP($A3530,Parts!$A:$AM,H$1,0)="X",Y$2,"")</f>
        <v/>
      </c>
      <c r="I3530" t="str">
        <f>IF(VLOOKUP($A3530,Parts!$A:$AM,I$1,0)="X",Z$2,"")</f>
        <v/>
      </c>
      <c r="J3530" t="str">
        <f>IF(VLOOKUP($A3530,Parts!$A:$AM,J$1,0)="X",AA$2,"")</f>
        <v/>
      </c>
      <c r="K3530" t="str">
        <f>IF(VLOOKUP($A3530,Parts!$A:$AM,K$1,0)="X",AB$2,"")</f>
        <v/>
      </c>
      <c r="L3530" t="str">
        <f>IF(VLOOKUP($A3530,Parts!$A:$AM,L$1,0)="X",AC$2,"")</f>
        <v/>
      </c>
      <c r="M3530" t="str">
        <f>IF(VLOOKUP($A3530,Parts!$A:$AM,M$1,0)="X",AD$2,"")</f>
        <v/>
      </c>
      <c r="N3530" t="str">
        <f>IF(VLOOKUP($A3530,Parts!$A:$AM,N$1,0)="X",AE$2,"")</f>
        <v/>
      </c>
      <c r="O3530" t="str">
        <f>IF(VLOOKUP($A3530,Parts!$A:$AM,O$1,0)="X",AF$2,"")</f>
        <v/>
      </c>
      <c r="P3530" t="str">
        <f t="shared" si="56"/>
        <v/>
      </c>
    </row>
    <row r="3531" spans="1:16" x14ac:dyDescent="0.25">
      <c r="A3531" t="str">
        <f>Table15[[#This Row],[Name]]</f>
        <v>US_1R220_Wedge_Monoprop</v>
      </c>
      <c r="B3531" t="str">
        <f>IF(VLOOKUP($A3531,Parts!$A:$AM,B$1,0)="X",S$2,"")</f>
        <v/>
      </c>
      <c r="C3531" t="str">
        <f>IF(VLOOKUP($A3531,Parts!$A:$AM,C$1,0)="X",T$2,"")</f>
        <v/>
      </c>
      <c r="D3531" t="str">
        <f>IF(VLOOKUP($A3531,Parts!$A:$AM,D$1,0)="X",U$2,"")</f>
        <v/>
      </c>
      <c r="E3531" t="str">
        <f>IF(VLOOKUP($A3531,Parts!$A:$AM,E$1,0)="X",V$2,"")</f>
        <v/>
      </c>
      <c r="F3531" t="str">
        <f>IF(VLOOKUP($A3531,Parts!$A:$AM,F$1,0)="X",W$2,"")</f>
        <v/>
      </c>
      <c r="G3531" t="str">
        <f>IF(VLOOKUP($A3531,Parts!$A:$AM,G$1,0)="X",X$2,"")</f>
        <v/>
      </c>
      <c r="H3531" t="str">
        <f>IF(VLOOKUP($A3531,Parts!$A:$AM,H$1,0)="X",Y$2,"")</f>
        <v/>
      </c>
      <c r="I3531" t="str">
        <f>IF(VLOOKUP($A3531,Parts!$A:$AM,I$1,0)="X",Z$2,"")</f>
        <v/>
      </c>
      <c r="J3531" t="str">
        <f>IF(VLOOKUP($A3531,Parts!$A:$AM,J$1,0)="X",AA$2,"")</f>
        <v/>
      </c>
      <c r="K3531" t="str">
        <f>IF(VLOOKUP($A3531,Parts!$A:$AM,K$1,0)="X",AB$2,"")</f>
        <v/>
      </c>
      <c r="L3531" t="str">
        <f>IF(VLOOKUP($A3531,Parts!$A:$AM,L$1,0)="X",AC$2,"")</f>
        <v/>
      </c>
      <c r="M3531" t="str">
        <f>IF(VLOOKUP($A3531,Parts!$A:$AM,M$1,0)="X",AD$2,"")</f>
        <v/>
      </c>
      <c r="N3531" t="str">
        <f>IF(VLOOKUP($A3531,Parts!$A:$AM,N$1,0)="X",AE$2,"")</f>
        <v/>
      </c>
      <c r="O3531" t="str">
        <f>IF(VLOOKUP($A3531,Parts!$A:$AM,O$1,0)="X",AF$2,"")</f>
        <v/>
      </c>
      <c r="P3531" t="str">
        <f t="shared" si="56"/>
        <v/>
      </c>
    </row>
    <row r="3532" spans="1:16" x14ac:dyDescent="0.25">
      <c r="A3532" t="str">
        <f>Table15[[#This Row],[Name]]</f>
        <v>US_1C10_Wedge_Quadcore</v>
      </c>
      <c r="B3532" t="str">
        <f>IF(VLOOKUP($A3532,Parts!$A:$AM,B$1,0)="X",S$2,"")</f>
        <v/>
      </c>
      <c r="C3532" t="str">
        <f>IF(VLOOKUP($A3532,Parts!$A:$AM,C$1,0)="X",T$2,"")</f>
        <v/>
      </c>
      <c r="D3532" t="str">
        <f>IF(VLOOKUP($A3532,Parts!$A:$AM,D$1,0)="X",U$2,"")</f>
        <v/>
      </c>
      <c r="E3532" t="str">
        <f>IF(VLOOKUP($A3532,Parts!$A:$AM,E$1,0)="X",V$2,"")</f>
        <v/>
      </c>
      <c r="F3532" t="str">
        <f>IF(VLOOKUP($A3532,Parts!$A:$AM,F$1,0)="X",W$2,"")</f>
        <v/>
      </c>
      <c r="G3532" t="str">
        <f>IF(VLOOKUP($A3532,Parts!$A:$AM,G$1,0)="X",X$2,"")</f>
        <v/>
      </c>
      <c r="H3532" t="str">
        <f>IF(VLOOKUP($A3532,Parts!$A:$AM,H$1,0)="X",Y$2,"")</f>
        <v/>
      </c>
      <c r="I3532" t="str">
        <f>IF(VLOOKUP($A3532,Parts!$A:$AM,I$1,0)="X",Z$2,"")</f>
        <v/>
      </c>
      <c r="J3532" t="str">
        <f>IF(VLOOKUP($A3532,Parts!$A:$AM,J$1,0)="X",AA$2,"")</f>
        <v/>
      </c>
      <c r="K3532" t="str">
        <f>IF(VLOOKUP($A3532,Parts!$A:$AM,K$1,0)="X",AB$2,"")</f>
        <v/>
      </c>
      <c r="L3532" t="str">
        <f>IF(VLOOKUP($A3532,Parts!$A:$AM,L$1,0)="X",AC$2,"")</f>
        <v/>
      </c>
      <c r="M3532" t="str">
        <f>IF(VLOOKUP($A3532,Parts!$A:$AM,M$1,0)="X",AD$2,"")</f>
        <v/>
      </c>
      <c r="N3532" t="str">
        <f>IF(VLOOKUP($A3532,Parts!$A:$AM,N$1,0)="X",AE$2,"")</f>
        <v/>
      </c>
      <c r="O3532" t="str">
        <f>IF(VLOOKUP($A3532,Parts!$A:$AM,O$1,0)="X",AF$2,"")</f>
        <v/>
      </c>
      <c r="P3532" t="str">
        <f t="shared" si="56"/>
        <v/>
      </c>
    </row>
    <row r="3533" spans="1:16" x14ac:dyDescent="0.25">
      <c r="A3533" t="str">
        <f>Table15[[#This Row],[Name]]</f>
        <v>US_2R340_Radial_Oxygen</v>
      </c>
      <c r="B3533" t="str">
        <f>IF(VLOOKUP($A3533,Parts!$A:$AM,B$1,0)="X",S$2,"")</f>
        <v/>
      </c>
      <c r="C3533" t="str">
        <f>IF(VLOOKUP($A3533,Parts!$A:$AM,C$1,0)="X",T$2,"")</f>
        <v/>
      </c>
      <c r="D3533" t="str">
        <f>IF(VLOOKUP($A3533,Parts!$A:$AM,D$1,0)="X",U$2,"")</f>
        <v/>
      </c>
      <c r="E3533" t="str">
        <f>IF(VLOOKUP($A3533,Parts!$A:$AM,E$1,0)="X",V$2,"")</f>
        <v/>
      </c>
      <c r="F3533" t="str">
        <f>IF(VLOOKUP($A3533,Parts!$A:$AM,F$1,0)="X",W$2,"")</f>
        <v/>
      </c>
      <c r="G3533" t="str">
        <f>IF(VLOOKUP($A3533,Parts!$A:$AM,G$1,0)="X",X$2,"")</f>
        <v/>
      </c>
      <c r="H3533" t="str">
        <f>IF(VLOOKUP($A3533,Parts!$A:$AM,H$1,0)="X",Y$2,"")</f>
        <v/>
      </c>
      <c r="I3533" t="str">
        <f>IF(VLOOKUP($A3533,Parts!$A:$AM,I$1,0)="X",Z$2,"")</f>
        <v/>
      </c>
      <c r="J3533" t="str">
        <f>IF(VLOOKUP($A3533,Parts!$A:$AM,J$1,0)="X",AA$2,"")</f>
        <v/>
      </c>
      <c r="K3533" t="str">
        <f>IF(VLOOKUP($A3533,Parts!$A:$AM,K$1,0)="X",AB$2,"")</f>
        <v/>
      </c>
      <c r="L3533" t="str">
        <f>IF(VLOOKUP($A3533,Parts!$A:$AM,L$1,0)="X",AC$2,"")</f>
        <v/>
      </c>
      <c r="M3533" t="str">
        <f>IF(VLOOKUP($A3533,Parts!$A:$AM,M$1,0)="X",AD$2,"")</f>
        <v/>
      </c>
      <c r="N3533" t="str">
        <f>IF(VLOOKUP($A3533,Parts!$A:$AM,N$1,0)="X",AE$2,"")</f>
        <v/>
      </c>
      <c r="O3533" t="str">
        <f>IF(VLOOKUP($A3533,Parts!$A:$AM,O$1,0)="X",AF$2,"")</f>
        <v/>
      </c>
      <c r="P3533" t="str">
        <f t="shared" si="56"/>
        <v/>
      </c>
    </row>
    <row r="3534" spans="1:16" x14ac:dyDescent="0.25">
      <c r="A3534" t="str">
        <f>Table15[[#This Row],[Name]]</f>
        <v>US_Radial_R30_Water</v>
      </c>
      <c r="B3534" t="str">
        <f>IF(VLOOKUP($A3534,Parts!$A:$AM,B$1,0)="X",S$2,"")</f>
        <v/>
      </c>
      <c r="C3534" t="str">
        <f>IF(VLOOKUP($A3534,Parts!$A:$AM,C$1,0)="X",T$2,"")</f>
        <v/>
      </c>
      <c r="D3534" t="str">
        <f>IF(VLOOKUP($A3534,Parts!$A:$AM,D$1,0)="X",U$2,"")</f>
        <v/>
      </c>
      <c r="E3534" t="str">
        <f>IF(VLOOKUP($A3534,Parts!$A:$AM,E$1,0)="X",V$2,"")</f>
        <v/>
      </c>
      <c r="F3534" t="str">
        <f>IF(VLOOKUP($A3534,Parts!$A:$AM,F$1,0)="X",W$2,"")</f>
        <v/>
      </c>
      <c r="G3534" t="str">
        <f>IF(VLOOKUP($A3534,Parts!$A:$AM,G$1,0)="X",X$2,"")</f>
        <v/>
      </c>
      <c r="H3534" t="str">
        <f>IF(VLOOKUP($A3534,Parts!$A:$AM,H$1,0)="X",Y$2,"")</f>
        <v/>
      </c>
      <c r="I3534" t="str">
        <f>IF(VLOOKUP($A3534,Parts!$A:$AM,I$1,0)="X",Z$2,"")</f>
        <v/>
      </c>
      <c r="J3534" t="str">
        <f>IF(VLOOKUP($A3534,Parts!$A:$AM,J$1,0)="X",AA$2,"")</f>
        <v/>
      </c>
      <c r="K3534" t="str">
        <f>IF(VLOOKUP($A3534,Parts!$A:$AM,K$1,0)="X",AB$2,"")</f>
        <v/>
      </c>
      <c r="L3534" t="str">
        <f>IF(VLOOKUP($A3534,Parts!$A:$AM,L$1,0)="X",AC$2,"")</f>
        <v/>
      </c>
      <c r="M3534" t="str">
        <f>IF(VLOOKUP($A3534,Parts!$A:$AM,M$1,0)="X",AD$2,"")</f>
        <v/>
      </c>
      <c r="N3534" t="str">
        <f>IF(VLOOKUP($A3534,Parts!$A:$AM,N$1,0)="X",AE$2,"")</f>
        <v/>
      </c>
      <c r="O3534" t="str">
        <f>IF(VLOOKUP($A3534,Parts!$A:$AM,O$1,0)="X",AF$2,"")</f>
        <v/>
      </c>
      <c r="P3534" t="str">
        <f t="shared" si="56"/>
        <v/>
      </c>
    </row>
    <row r="3535" spans="1:16" x14ac:dyDescent="0.25">
      <c r="A3535" t="str">
        <f>Table15[[#This Row],[Name]]</f>
        <v>US_1M110_Wedge_ScienceBay</v>
      </c>
      <c r="B3535" t="str">
        <f>IF(VLOOKUP($A3535,Parts!$A:$AM,B$1,0)="X",S$2,"")</f>
        <v/>
      </c>
      <c r="C3535" t="str">
        <f>IF(VLOOKUP($A3535,Parts!$A:$AM,C$1,0)="X",T$2,"")</f>
        <v/>
      </c>
      <c r="D3535" t="str">
        <f>IF(VLOOKUP($A3535,Parts!$A:$AM,D$1,0)="X",U$2,"")</f>
        <v/>
      </c>
      <c r="E3535" t="str">
        <f>IF(VLOOKUP($A3535,Parts!$A:$AM,E$1,0)="X",V$2,"")</f>
        <v/>
      </c>
      <c r="F3535" t="str">
        <f>IF(VLOOKUP($A3535,Parts!$A:$AM,F$1,0)="X",W$2,"")</f>
        <v/>
      </c>
      <c r="G3535" t="str">
        <f>IF(VLOOKUP($A3535,Parts!$A:$AM,G$1,0)="X",X$2,"")</f>
        <v/>
      </c>
      <c r="H3535" t="str">
        <f>IF(VLOOKUP($A3535,Parts!$A:$AM,H$1,0)="X",Y$2,"")</f>
        <v/>
      </c>
      <c r="I3535" t="str">
        <f>IF(VLOOKUP($A3535,Parts!$A:$AM,I$1,0)="X",Z$2,"")</f>
        <v/>
      </c>
      <c r="J3535" t="str">
        <f>IF(VLOOKUP($A3535,Parts!$A:$AM,J$1,0)="X",AA$2,"")</f>
        <v/>
      </c>
      <c r="K3535" t="str">
        <f>IF(VLOOKUP($A3535,Parts!$A:$AM,K$1,0)="X",AB$2,"")</f>
        <v/>
      </c>
      <c r="L3535" t="str">
        <f>IF(VLOOKUP($A3535,Parts!$A:$AM,L$1,0)="X",AC$2,"")</f>
        <v/>
      </c>
      <c r="M3535" t="str">
        <f>IF(VLOOKUP($A3535,Parts!$A:$AM,M$1,0)="X",AD$2,"")</f>
        <v/>
      </c>
      <c r="N3535" t="str">
        <f>IF(VLOOKUP($A3535,Parts!$A:$AM,N$1,0)="X",AE$2,"")</f>
        <v/>
      </c>
      <c r="O3535" t="str">
        <f>IF(VLOOKUP($A3535,Parts!$A:$AM,O$1,0)="X",AF$2,"")</f>
        <v/>
      </c>
      <c r="P3535" t="str">
        <f t="shared" si="56"/>
        <v/>
      </c>
    </row>
    <row r="3536" spans="1:16" x14ac:dyDescent="0.25">
      <c r="A3536" t="str">
        <f>Table15[[#This Row],[Name]]</f>
        <v>US_1R360_Wedge_Water</v>
      </c>
      <c r="B3536" t="str">
        <f>IF(VLOOKUP($A3536,Parts!$A:$AM,B$1,0)="X",S$2,"")</f>
        <v/>
      </c>
      <c r="C3536" t="str">
        <f>IF(VLOOKUP($A3536,Parts!$A:$AM,C$1,0)="X",T$2,"")</f>
        <v/>
      </c>
      <c r="D3536" t="str">
        <f>IF(VLOOKUP($A3536,Parts!$A:$AM,D$1,0)="X",U$2,"")</f>
        <v/>
      </c>
      <c r="E3536" t="str">
        <f>IF(VLOOKUP($A3536,Parts!$A:$AM,E$1,0)="X",V$2,"")</f>
        <v/>
      </c>
      <c r="F3536" t="str">
        <f>IF(VLOOKUP($A3536,Parts!$A:$AM,F$1,0)="X",W$2,"")</f>
        <v/>
      </c>
      <c r="G3536" t="str">
        <f>IF(VLOOKUP($A3536,Parts!$A:$AM,G$1,0)="X",X$2,"")</f>
        <v/>
      </c>
      <c r="H3536" t="str">
        <f>IF(VLOOKUP($A3536,Parts!$A:$AM,H$1,0)="X",Y$2,"")</f>
        <v/>
      </c>
      <c r="I3536" t="str">
        <f>IF(VLOOKUP($A3536,Parts!$A:$AM,I$1,0)="X",Z$2,"")</f>
        <v/>
      </c>
      <c r="J3536" t="str">
        <f>IF(VLOOKUP($A3536,Parts!$A:$AM,J$1,0)="X",AA$2,"")</f>
        <v/>
      </c>
      <c r="K3536" t="str">
        <f>IF(VLOOKUP($A3536,Parts!$A:$AM,K$1,0)="X",AB$2,"")</f>
        <v/>
      </c>
      <c r="L3536" t="str">
        <f>IF(VLOOKUP($A3536,Parts!$A:$AM,L$1,0)="X",AC$2,"")</f>
        <v/>
      </c>
      <c r="M3536" t="str">
        <f>IF(VLOOKUP($A3536,Parts!$A:$AM,M$1,0)="X",AD$2,"")</f>
        <v/>
      </c>
      <c r="N3536" t="str">
        <f>IF(VLOOKUP($A3536,Parts!$A:$AM,N$1,0)="X",AE$2,"")</f>
        <v/>
      </c>
      <c r="O3536" t="str">
        <f>IF(VLOOKUP($A3536,Parts!$A:$AM,O$1,0)="X",AF$2,"")</f>
        <v/>
      </c>
      <c r="P3536" t="str">
        <f t="shared" si="56"/>
        <v/>
      </c>
    </row>
    <row r="3537" spans="1:16" x14ac:dyDescent="0.25">
      <c r="A3537" t="str">
        <f>Table15[[#This Row],[Name]]</f>
        <v>XKosmos_Strut_ConnectorX</v>
      </c>
      <c r="B3537" t="str">
        <f>IF(VLOOKUP($A3537,Parts!$A:$AM,B$1,0)="X",S$2,"")</f>
        <v/>
      </c>
      <c r="C3537" t="str">
        <f>IF(VLOOKUP($A3537,Parts!$A:$AM,C$1,0)="X",T$2,"")</f>
        <v/>
      </c>
      <c r="D3537" t="str">
        <f>IF(VLOOKUP($A3537,Parts!$A:$AM,D$1,0)="X",U$2,"")</f>
        <v/>
      </c>
      <c r="E3537" t="str">
        <f>IF(VLOOKUP($A3537,Parts!$A:$AM,E$1,0)="X",V$2,"")</f>
        <v/>
      </c>
      <c r="F3537" t="str">
        <f>IF(VLOOKUP($A3537,Parts!$A:$AM,F$1,0)="X",W$2,"")</f>
        <v/>
      </c>
      <c r="G3537" t="str">
        <f>IF(VLOOKUP($A3537,Parts!$A:$AM,G$1,0)="X",X$2,"")</f>
        <v/>
      </c>
      <c r="H3537" t="str">
        <f>IF(VLOOKUP($A3537,Parts!$A:$AM,H$1,0)="X",Y$2,"")</f>
        <v/>
      </c>
      <c r="I3537" t="str">
        <f>IF(VLOOKUP($A3537,Parts!$A:$AM,I$1,0)="X",Z$2,"")</f>
        <v/>
      </c>
      <c r="J3537" t="str">
        <f>IF(VLOOKUP($A3537,Parts!$A:$AM,J$1,0)="X",AA$2,"")</f>
        <v/>
      </c>
      <c r="K3537" t="str">
        <f>IF(VLOOKUP($A3537,Parts!$A:$AM,K$1,0)="X",AB$2,"")</f>
        <v/>
      </c>
      <c r="L3537" t="str">
        <f>IF(VLOOKUP($A3537,Parts!$A:$AM,L$1,0)="X",AC$2,"")</f>
        <v/>
      </c>
      <c r="M3537" t="str">
        <f>IF(VLOOKUP($A3537,Parts!$A:$AM,M$1,0)="X",AD$2,"")</f>
        <v/>
      </c>
      <c r="N3537" t="str">
        <f>IF(VLOOKUP($A3537,Parts!$A:$AM,N$1,0)="X",AE$2,"")</f>
        <v/>
      </c>
      <c r="O3537" t="str">
        <f>IF(VLOOKUP($A3537,Parts!$A:$AM,O$1,0)="X",AF$2,"")</f>
        <v/>
      </c>
      <c r="P3537" t="str">
        <f t="shared" si="56"/>
        <v/>
      </c>
    </row>
    <row r="3538" spans="1:16" x14ac:dyDescent="0.25">
      <c r="A3538" t="str">
        <f>Table15[[#This Row],[Name]]</f>
        <v>decoupler_ftr_smaller</v>
      </c>
      <c r="B3538" t="str">
        <f>IF(VLOOKUP($A3538,Parts!$A:$AM,B$1,0)="X",S$2,"")</f>
        <v/>
      </c>
      <c r="C3538" t="str">
        <f>IF(VLOOKUP($A3538,Parts!$A:$AM,C$1,0)="X",T$2,"")</f>
        <v/>
      </c>
      <c r="D3538" t="str">
        <f>IF(VLOOKUP($A3538,Parts!$A:$AM,D$1,0)="X",U$2,"")</f>
        <v/>
      </c>
      <c r="E3538" t="str">
        <f>IF(VLOOKUP($A3538,Parts!$A:$AM,E$1,0)="X",V$2,"")</f>
        <v/>
      </c>
      <c r="F3538" t="str">
        <f>IF(VLOOKUP($A3538,Parts!$A:$AM,F$1,0)="X",W$2,"")</f>
        <v/>
      </c>
      <c r="G3538" t="str">
        <f>IF(VLOOKUP($A3538,Parts!$A:$AM,G$1,0)="X",X$2,"")</f>
        <v/>
      </c>
      <c r="H3538" t="str">
        <f>IF(VLOOKUP($A3538,Parts!$A:$AM,H$1,0)="X",Y$2,"")</f>
        <v/>
      </c>
      <c r="I3538" t="str">
        <f>IF(VLOOKUP($A3538,Parts!$A:$AM,I$1,0)="X",Z$2,"")</f>
        <v/>
      </c>
      <c r="J3538" t="str">
        <f>IF(VLOOKUP($A3538,Parts!$A:$AM,J$1,0)="X",AA$2,"")</f>
        <v/>
      </c>
      <c r="K3538" t="str">
        <f>IF(VLOOKUP($A3538,Parts!$A:$AM,K$1,0)="X",AB$2,"")</f>
        <v/>
      </c>
      <c r="L3538" t="str">
        <f>IF(VLOOKUP($A3538,Parts!$A:$AM,L$1,0)="X",AC$2,"")</f>
        <v/>
      </c>
      <c r="M3538" t="str">
        <f>IF(VLOOKUP($A3538,Parts!$A:$AM,M$1,0)="X",AD$2,"")</f>
        <v/>
      </c>
      <c r="N3538" t="str">
        <f>IF(VLOOKUP($A3538,Parts!$A:$AM,N$1,0)="X",AE$2,"")</f>
        <v xml:space="preserve">    MODULE
    { name = ModuleTagDecoupler }
</v>
      </c>
      <c r="O3538" t="str">
        <f>IF(VLOOKUP($A3538,Parts!$A:$AM,O$1,0)="X",AF$2,"")</f>
        <v/>
      </c>
      <c r="P3538" t="str">
        <f t="shared" si="56"/>
        <v xml:space="preserve">    MODULE
    { name = ModuleTagDecoupler }
</v>
      </c>
    </row>
    <row r="3539" spans="1:16" x14ac:dyDescent="0.25">
      <c r="A3539">
        <f>Table15[[#This Row],[Name]]</f>
        <v>0</v>
      </c>
      <c r="B3539" t="e">
        <f>IF(VLOOKUP($A3539,Parts!$A:$AM,B$1,0)="X",S$2,"")</f>
        <v>#N/A</v>
      </c>
      <c r="C3539" t="e">
        <f>IF(VLOOKUP($A3539,Parts!$A:$AM,C$1,0)="X",T$2,"")</f>
        <v>#N/A</v>
      </c>
      <c r="D3539" t="e">
        <f>IF(VLOOKUP($A3539,Parts!$A:$AM,D$1,0)="X",U$2,"")</f>
        <v>#N/A</v>
      </c>
      <c r="E3539" t="e">
        <f>IF(VLOOKUP($A3539,Parts!$A:$AM,E$1,0)="X",V$2,"")</f>
        <v>#N/A</v>
      </c>
      <c r="F3539" t="e">
        <f>IF(VLOOKUP($A3539,Parts!$A:$AM,F$1,0)="X",W$2,"")</f>
        <v>#N/A</v>
      </c>
      <c r="G3539" t="e">
        <f>IF(VLOOKUP($A3539,Parts!$A:$AM,G$1,0)="X",X$2,"")</f>
        <v>#N/A</v>
      </c>
      <c r="H3539" t="e">
        <f>IF(VLOOKUP($A3539,Parts!$A:$AM,H$1,0)="X",Y$2,"")</f>
        <v>#N/A</v>
      </c>
      <c r="I3539" t="e">
        <f>IF(VLOOKUP($A3539,Parts!$A:$AM,I$1,0)="X",Z$2,"")</f>
        <v>#N/A</v>
      </c>
      <c r="J3539" t="e">
        <f>IF(VLOOKUP($A3539,Parts!$A:$AM,J$1,0)="X",AA$2,"")</f>
        <v>#N/A</v>
      </c>
      <c r="K3539" t="e">
        <f>IF(VLOOKUP($A3539,Parts!$A:$AM,K$1,0)="X",AB$2,"")</f>
        <v>#N/A</v>
      </c>
      <c r="L3539" t="e">
        <f>IF(VLOOKUP($A3539,Parts!$A:$AM,L$1,0)="X",AC$2,"")</f>
        <v>#N/A</v>
      </c>
      <c r="M3539" t="e">
        <f>IF(VLOOKUP($A3539,Parts!$A:$AM,M$1,0)="X",AD$2,"")</f>
        <v>#N/A</v>
      </c>
      <c r="N3539" t="e">
        <f>IF(VLOOKUP($A3539,Parts!$A:$AM,N$1,0)="X",AE$2,"")</f>
        <v>#N/A</v>
      </c>
      <c r="O3539" t="e">
        <f>IF(VLOOKUP($A3539,Parts!$A:$AM,O$1,0)="X",AF$2,"")</f>
        <v>#N/A</v>
      </c>
      <c r="P3539" t="e">
        <f t="shared" si="56"/>
        <v>#N/A</v>
      </c>
    </row>
    <row r="3540" spans="1:16" x14ac:dyDescent="0.25">
      <c r="A3540">
        <f>Table15[[#This Row],[Name]]</f>
        <v>0</v>
      </c>
      <c r="B3540" t="e">
        <f>IF(VLOOKUP($A3540,Parts!$A:$AM,B$1,0)="X",S$2,"")</f>
        <v>#N/A</v>
      </c>
      <c r="C3540" t="e">
        <f>IF(VLOOKUP($A3540,Parts!$A:$AM,C$1,0)="X",T$2,"")</f>
        <v>#N/A</v>
      </c>
      <c r="D3540" t="e">
        <f>IF(VLOOKUP($A3540,Parts!$A:$AM,D$1,0)="X",U$2,"")</f>
        <v>#N/A</v>
      </c>
      <c r="E3540" t="e">
        <f>IF(VLOOKUP($A3540,Parts!$A:$AM,E$1,0)="X",V$2,"")</f>
        <v>#N/A</v>
      </c>
      <c r="F3540" t="e">
        <f>IF(VLOOKUP($A3540,Parts!$A:$AM,F$1,0)="X",W$2,"")</f>
        <v>#N/A</v>
      </c>
      <c r="G3540" t="e">
        <f>IF(VLOOKUP($A3540,Parts!$A:$AM,G$1,0)="X",X$2,"")</f>
        <v>#N/A</v>
      </c>
      <c r="H3540" t="e">
        <f>IF(VLOOKUP($A3540,Parts!$A:$AM,H$1,0)="X",Y$2,"")</f>
        <v>#N/A</v>
      </c>
      <c r="I3540" t="e">
        <f>IF(VLOOKUP($A3540,Parts!$A:$AM,I$1,0)="X",Z$2,"")</f>
        <v>#N/A</v>
      </c>
      <c r="J3540" t="e">
        <f>IF(VLOOKUP($A3540,Parts!$A:$AM,J$1,0)="X",AA$2,"")</f>
        <v>#N/A</v>
      </c>
      <c r="K3540" t="e">
        <f>IF(VLOOKUP($A3540,Parts!$A:$AM,K$1,0)="X",AB$2,"")</f>
        <v>#N/A</v>
      </c>
      <c r="L3540" t="e">
        <f>IF(VLOOKUP($A3540,Parts!$A:$AM,L$1,0)="X",AC$2,"")</f>
        <v>#N/A</v>
      </c>
      <c r="M3540" t="e">
        <f>IF(VLOOKUP($A3540,Parts!$A:$AM,M$1,0)="X",AD$2,"")</f>
        <v>#N/A</v>
      </c>
      <c r="N3540" t="e">
        <f>IF(VLOOKUP($A3540,Parts!$A:$AM,N$1,0)="X",AE$2,"")</f>
        <v>#N/A</v>
      </c>
      <c r="O3540" t="e">
        <f>IF(VLOOKUP($A3540,Parts!$A:$AM,O$1,0)="X",AF$2,"")</f>
        <v>#N/A</v>
      </c>
      <c r="P3540" t="e">
        <f t="shared" si="56"/>
        <v>#N/A</v>
      </c>
    </row>
    <row r="3541" spans="1:16" x14ac:dyDescent="0.25">
      <c r="A3541" t="str">
        <f>Table15[[#This Row],[Name]]</f>
        <v>reactor-25</v>
      </c>
      <c r="B3541" t="str">
        <f>IF(VLOOKUP($A3541,Parts!$A:$AM,B$1,0)="X",S$2,"")</f>
        <v/>
      </c>
      <c r="C3541" t="str">
        <f>IF(VLOOKUP($A3541,Parts!$A:$AM,C$1,0)="X",T$2,"")</f>
        <v/>
      </c>
      <c r="D3541" t="str">
        <f>IF(VLOOKUP($A3541,Parts!$A:$AM,D$1,0)="X",U$2,"")</f>
        <v/>
      </c>
      <c r="E3541" t="str">
        <f>IF(VLOOKUP($A3541,Parts!$A:$AM,E$1,0)="X",V$2,"")</f>
        <v/>
      </c>
      <c r="F3541" t="str">
        <f>IF(VLOOKUP($A3541,Parts!$A:$AM,F$1,0)="X",W$2,"")</f>
        <v/>
      </c>
      <c r="G3541" t="str">
        <f>IF(VLOOKUP($A3541,Parts!$A:$AM,G$1,0)="X",X$2,"")</f>
        <v/>
      </c>
      <c r="H3541" t="str">
        <f>IF(VLOOKUP($A3541,Parts!$A:$AM,H$1,0)="X",Y$2,"")</f>
        <v/>
      </c>
      <c r="I3541" t="str">
        <f>IF(VLOOKUP($A3541,Parts!$A:$AM,I$1,0)="X",Z$2,"")</f>
        <v/>
      </c>
      <c r="J3541" t="str">
        <f>IF(VLOOKUP($A3541,Parts!$A:$AM,J$1,0)="X",AA$2,"")</f>
        <v/>
      </c>
      <c r="K3541" t="str">
        <f>IF(VLOOKUP($A3541,Parts!$A:$AM,K$1,0)="X",AB$2,"")</f>
        <v/>
      </c>
      <c r="L3541" t="str">
        <f>IF(VLOOKUP($A3541,Parts!$A:$AM,L$1,0)="X",AC$2,"")</f>
        <v/>
      </c>
      <c r="M3541" t="str">
        <f>IF(VLOOKUP($A3541,Parts!$A:$AM,M$1,0)="X",AD$2,"")</f>
        <v/>
      </c>
      <c r="N3541" t="str">
        <f>IF(VLOOKUP($A3541,Parts!$A:$AM,N$1,0)="X",AE$2,"")</f>
        <v/>
      </c>
      <c r="O3541" t="str">
        <f>IF(VLOOKUP($A3541,Parts!$A:$AM,O$1,0)="X",AF$2,"")</f>
        <v/>
      </c>
      <c r="P3541" t="str">
        <f t="shared" si="56"/>
        <v/>
      </c>
    </row>
    <row r="3542" spans="1:16" x14ac:dyDescent="0.25">
      <c r="A3542" t="str">
        <f>Table15[[#This Row],[Name]]</f>
        <v>rn_thor_altair_e1_2</v>
      </c>
      <c r="B3542" t="str">
        <f>IF(VLOOKUP($A3542,Parts!$A:$AM,B$1,0)="X",S$2,"")</f>
        <v/>
      </c>
      <c r="C3542" t="str">
        <f>IF(VLOOKUP($A3542,Parts!$A:$AM,C$1,0)="X",T$2,"")</f>
        <v/>
      </c>
      <c r="D3542" t="str">
        <f>IF(VLOOKUP($A3542,Parts!$A:$AM,D$1,0)="X",U$2,"")</f>
        <v/>
      </c>
      <c r="E3542" t="str">
        <f>IF(VLOOKUP($A3542,Parts!$A:$AM,E$1,0)="X",V$2,"")</f>
        <v/>
      </c>
      <c r="F3542" t="str">
        <f>IF(VLOOKUP($A3542,Parts!$A:$AM,F$1,0)="X",W$2,"")</f>
        <v/>
      </c>
      <c r="G3542" t="str">
        <f>IF(VLOOKUP($A3542,Parts!$A:$AM,G$1,0)="X",X$2,"")</f>
        <v xml:space="preserve">    MODULE
    { name = ModuleTagEngineSolid }
</v>
      </c>
      <c r="H3542" t="str">
        <f>IF(VLOOKUP($A3542,Parts!$A:$AM,H$1,0)="X",Y$2,"")</f>
        <v/>
      </c>
      <c r="I3542" t="str">
        <f>IF(VLOOKUP($A3542,Parts!$A:$AM,I$1,0)="X",Z$2,"")</f>
        <v/>
      </c>
      <c r="J3542" t="str">
        <f>IF(VLOOKUP($A3542,Parts!$A:$AM,J$1,0)="X",AA$2,"")</f>
        <v/>
      </c>
      <c r="K3542" t="str">
        <f>IF(VLOOKUP($A3542,Parts!$A:$AM,K$1,0)="X",AB$2,"")</f>
        <v/>
      </c>
      <c r="L3542" t="str">
        <f>IF(VLOOKUP($A3542,Parts!$A:$AM,L$1,0)="X",AC$2,"")</f>
        <v/>
      </c>
      <c r="M3542" t="str">
        <f>IF(VLOOKUP($A3542,Parts!$A:$AM,M$1,0)="X",AD$2,"")</f>
        <v/>
      </c>
      <c r="N3542" t="str">
        <f>IF(VLOOKUP($A3542,Parts!$A:$AM,N$1,0)="X",AE$2,"")</f>
        <v/>
      </c>
      <c r="O3542" t="str">
        <f>IF(VLOOKUP($A3542,Parts!$A:$AM,O$1,0)="X",AF$2,"")</f>
        <v/>
      </c>
      <c r="P3542" t="str">
        <f t="shared" si="56"/>
        <v xml:space="preserve">    MODULE
    { name = ModuleTagEngineSolid }
</v>
      </c>
    </row>
    <row r="3543" spans="1:16" x14ac:dyDescent="0.25">
      <c r="A3543" t="str">
        <f>Table15[[#This Row],[Name]]</f>
        <v>rn_va_capsule</v>
      </c>
      <c r="B3543" t="str">
        <f>IF(VLOOKUP($A3543,Parts!$A:$AM,B$1,0)="X",S$2,"")</f>
        <v xml:space="preserve">    MODULE
    { name = ModuleTagAvionics }
</v>
      </c>
      <c r="C3543" t="str">
        <f>IF(VLOOKUP($A3543,Parts!$A:$AM,C$1,0)="X",T$2,"")</f>
        <v/>
      </c>
      <c r="D3543" t="str">
        <f>IF(VLOOKUP($A3543,Parts!$A:$AM,D$1,0)="X",U$2,"")</f>
        <v/>
      </c>
      <c r="E3543" t="str">
        <f>IF(VLOOKUP($A3543,Parts!$A:$AM,E$1,0)="X",V$2,"")</f>
        <v/>
      </c>
      <c r="F3543" t="str">
        <f>IF(VLOOKUP($A3543,Parts!$A:$AM,F$1,0)="X",W$2,"")</f>
        <v/>
      </c>
      <c r="G3543" t="str">
        <f>IF(VLOOKUP($A3543,Parts!$A:$AM,G$1,0)="X",X$2,"")</f>
        <v/>
      </c>
      <c r="H3543" t="str">
        <f>IF(VLOOKUP($A3543,Parts!$A:$AM,H$1,0)="X",Y$2,"")</f>
        <v xml:space="preserve">    MODULE
    { name = ModuleTagHabitable }
</v>
      </c>
      <c r="I3543" t="str">
        <f>IF(VLOOKUP($A3543,Parts!$A:$AM,I$1,0)="X",Z$2,"")</f>
        <v xml:space="preserve">    MODULE
    { name = ModuleTagHumanRated }
</v>
      </c>
      <c r="J3543" t="str">
        <f>IF(VLOOKUP($A3543,Parts!$A:$AM,J$1,0)="X",AA$2,"")</f>
        <v/>
      </c>
      <c r="K3543" t="str">
        <f>IF(VLOOKUP($A3543,Parts!$A:$AM,K$1,0)="X",AB$2,"")</f>
        <v/>
      </c>
      <c r="L3543" t="str">
        <f>IF(VLOOKUP($A3543,Parts!$A:$AM,L$1,0)="X",AC$2,"")</f>
        <v xml:space="preserve">    MODULE
    { name = ModuleTagReentry }
</v>
      </c>
      <c r="M3543" t="str">
        <f>IF(VLOOKUP($A3543,Parts!$A:$AM,M$1,0)="X",AD$2,"")</f>
        <v/>
      </c>
      <c r="N3543" t="str">
        <f>IF(VLOOKUP($A3543,Parts!$A:$AM,N$1,0)="X",AE$2,"")</f>
        <v/>
      </c>
      <c r="O3543" t="str">
        <f>IF(VLOOKUP($A3543,Parts!$A:$AM,O$1,0)="X",AF$2,"")</f>
        <v/>
      </c>
      <c r="P3543" t="str">
        <f t="shared" si="56"/>
        <v xml:space="preserve">    MODULE
    { name = ModuleTagAvionics }
    MODULE
    { name = ModuleTagHabitable }
    MODULE
    { name = ModuleTagHumanRated }
    MODULE
    { name = ModuleTagReentry }
</v>
      </c>
    </row>
    <row r="3544" spans="1:16" x14ac:dyDescent="0.25">
      <c r="A3544" t="str">
        <f>Table15[[#This Row],[Name]]</f>
        <v>rn_va_dec</v>
      </c>
      <c r="B3544" t="str">
        <f>IF(VLOOKUP($A3544,Parts!$A:$AM,B$1,0)="X",S$2,"")</f>
        <v/>
      </c>
      <c r="C3544" t="str">
        <f>IF(VLOOKUP($A3544,Parts!$A:$AM,C$1,0)="X",T$2,"")</f>
        <v/>
      </c>
      <c r="D3544" t="str">
        <f>IF(VLOOKUP($A3544,Parts!$A:$AM,D$1,0)="X",U$2,"")</f>
        <v/>
      </c>
      <c r="E3544" t="str">
        <f>IF(VLOOKUP($A3544,Parts!$A:$AM,E$1,0)="X",V$2,"")</f>
        <v/>
      </c>
      <c r="F3544" t="str">
        <f>IF(VLOOKUP($A3544,Parts!$A:$AM,F$1,0)="X",W$2,"")</f>
        <v/>
      </c>
      <c r="G3544" t="str">
        <f>IF(VLOOKUP($A3544,Parts!$A:$AM,G$1,0)="X",X$2,"")</f>
        <v/>
      </c>
      <c r="H3544" t="str">
        <f>IF(VLOOKUP($A3544,Parts!$A:$AM,H$1,0)="X",Y$2,"")</f>
        <v/>
      </c>
      <c r="I3544" t="str">
        <f>IF(VLOOKUP($A3544,Parts!$A:$AM,I$1,0)="X",Z$2,"")</f>
        <v/>
      </c>
      <c r="J3544" t="str">
        <f>IF(VLOOKUP($A3544,Parts!$A:$AM,J$1,0)="X",AA$2,"")</f>
        <v/>
      </c>
      <c r="K3544" t="str">
        <f>IF(VLOOKUP($A3544,Parts!$A:$AM,K$1,0)="X",AB$2,"")</f>
        <v/>
      </c>
      <c r="L3544" t="str">
        <f>IF(VLOOKUP($A3544,Parts!$A:$AM,L$1,0)="X",AC$2,"")</f>
        <v/>
      </c>
      <c r="M3544" t="str">
        <f>IF(VLOOKUP($A3544,Parts!$A:$AM,M$1,0)="X",AD$2,"")</f>
        <v/>
      </c>
      <c r="N3544" t="str">
        <f>IF(VLOOKUP($A3544,Parts!$A:$AM,N$1,0)="X",AE$2,"")</f>
        <v xml:space="preserve">    MODULE
    { name = ModuleTagDecoupler }
</v>
      </c>
      <c r="O3544" t="str">
        <f>IF(VLOOKUP($A3544,Parts!$A:$AM,O$1,0)="X",AF$2,"")</f>
        <v/>
      </c>
      <c r="P3544" t="str">
        <f t="shared" si="56"/>
        <v xml:space="preserve">    MODULE
    { name = ModuleTagDecoupler }
</v>
      </c>
    </row>
    <row r="3545" spans="1:16" x14ac:dyDescent="0.25">
      <c r="A3545" t="str">
        <f>Table15[[#This Row],[Name]]</f>
        <v>rn_va_para</v>
      </c>
      <c r="B3545" t="str">
        <f>IF(VLOOKUP($A3545,Parts!$A:$AM,B$1,0)="X",S$2,"")</f>
        <v/>
      </c>
      <c r="C3545" t="str">
        <f>IF(VLOOKUP($A3545,Parts!$A:$AM,C$1,0)="X",T$2,"")</f>
        <v/>
      </c>
      <c r="D3545" t="str">
        <f>IF(VLOOKUP($A3545,Parts!$A:$AM,D$1,0)="X",U$2,"")</f>
        <v/>
      </c>
      <c r="E3545" t="str">
        <f>IF(VLOOKUP($A3545,Parts!$A:$AM,E$1,0)="X",V$2,"")</f>
        <v/>
      </c>
      <c r="F3545" t="str">
        <f>IF(VLOOKUP($A3545,Parts!$A:$AM,F$1,0)="X",W$2,"")</f>
        <v/>
      </c>
      <c r="G3545" t="str">
        <f>IF(VLOOKUP($A3545,Parts!$A:$AM,G$1,0)="X",X$2,"")</f>
        <v/>
      </c>
      <c r="H3545" t="str">
        <f>IF(VLOOKUP($A3545,Parts!$A:$AM,H$1,0)="X",Y$2,"")</f>
        <v/>
      </c>
      <c r="I3545" t="str">
        <f>IF(VLOOKUP($A3545,Parts!$A:$AM,I$1,0)="X",Z$2,"")</f>
        <v/>
      </c>
      <c r="J3545" t="str">
        <f>IF(VLOOKUP($A3545,Parts!$A:$AM,J$1,0)="X",AA$2,"")</f>
        <v/>
      </c>
      <c r="K3545" t="str">
        <f>IF(VLOOKUP($A3545,Parts!$A:$AM,K$1,0)="X",AB$2,"")</f>
        <v/>
      </c>
      <c r="L3545" t="str">
        <f>IF(VLOOKUP($A3545,Parts!$A:$AM,L$1,0)="X",AC$2,"")</f>
        <v/>
      </c>
      <c r="M3545" t="str">
        <f>IF(VLOOKUP($A3545,Parts!$A:$AM,M$1,0)="X",AD$2,"")</f>
        <v/>
      </c>
      <c r="N3545" t="str">
        <f>IF(VLOOKUP($A3545,Parts!$A:$AM,N$1,0)="X",AE$2,"")</f>
        <v/>
      </c>
      <c r="O3545" t="str">
        <f>IF(VLOOKUP($A3545,Parts!$A:$AM,O$1,0)="X",AF$2,"")</f>
        <v/>
      </c>
      <c r="P3545" t="str">
        <f t="shared" si="56"/>
        <v/>
      </c>
    </row>
    <row r="3546" spans="1:16" x14ac:dyDescent="0.25">
      <c r="A3546" t="str">
        <f>Table15[[#This Row],[Name]]</f>
        <v>rn_va_les</v>
      </c>
      <c r="B3546" t="str">
        <f>IF(VLOOKUP($A3546,Parts!$A:$AM,B$1,0)="X",S$2,"")</f>
        <v/>
      </c>
      <c r="C3546" t="str">
        <f>IF(VLOOKUP($A3546,Parts!$A:$AM,C$1,0)="X",T$2,"")</f>
        <v/>
      </c>
      <c r="D3546" t="str">
        <f>IF(VLOOKUP($A3546,Parts!$A:$AM,D$1,0)="X",U$2,"")</f>
        <v/>
      </c>
      <c r="E3546" t="str">
        <f>IF(VLOOKUP($A3546,Parts!$A:$AM,E$1,0)="X",V$2,"")</f>
        <v/>
      </c>
      <c r="F3546" t="str">
        <f>IF(VLOOKUP($A3546,Parts!$A:$AM,F$1,0)="X",W$2,"")</f>
        <v/>
      </c>
      <c r="G3546" t="str">
        <f>IF(VLOOKUP($A3546,Parts!$A:$AM,G$1,0)="X",X$2,"")</f>
        <v xml:space="preserve">    MODULE
    { name = ModuleTagEngineSolid }
</v>
      </c>
      <c r="H3546" t="str">
        <f>IF(VLOOKUP($A3546,Parts!$A:$AM,H$1,0)="X",Y$2,"")</f>
        <v/>
      </c>
      <c r="I3546" t="str">
        <f>IF(VLOOKUP($A3546,Parts!$A:$AM,I$1,0)="X",Z$2,"")</f>
        <v xml:space="preserve">    MODULE
    { name = ModuleTagHumanRated }
</v>
      </c>
      <c r="J3546" t="str">
        <f>IF(VLOOKUP($A3546,Parts!$A:$AM,J$1,0)="X",AA$2,"")</f>
        <v/>
      </c>
      <c r="K3546" t="str">
        <f>IF(VLOOKUP($A3546,Parts!$A:$AM,K$1,0)="X",AB$2,"")</f>
        <v/>
      </c>
      <c r="L3546" t="str">
        <f>IF(VLOOKUP($A3546,Parts!$A:$AM,L$1,0)="X",AC$2,"")</f>
        <v/>
      </c>
      <c r="M3546" t="str">
        <f>IF(VLOOKUP($A3546,Parts!$A:$AM,M$1,0)="X",AD$2,"")</f>
        <v/>
      </c>
      <c r="N3546" t="str">
        <f>IF(VLOOKUP($A3546,Parts!$A:$AM,N$1,0)="X",AE$2,"")</f>
        <v/>
      </c>
      <c r="O3546" t="str">
        <f>IF(VLOOKUP($A3546,Parts!$A:$AM,O$1,0)="X",AF$2,"")</f>
        <v/>
      </c>
      <c r="P3546" t="str">
        <f t="shared" si="56"/>
        <v xml:space="preserve">    MODULE
    { name = ModuleTagEngineSolid }
    MODULE
    { name = ModuleTagHumanRated }
</v>
      </c>
    </row>
    <row r="3547" spans="1:16" x14ac:dyDescent="0.25">
      <c r="A3547" t="str">
        <f>Table15[[#This Row],[Name]]</f>
        <v>rn_tks_va_rcs</v>
      </c>
      <c r="B3547" t="str">
        <f>IF(VLOOKUP($A3547,Parts!$A:$AM,B$1,0)="X",S$2,"")</f>
        <v/>
      </c>
      <c r="C3547" t="str">
        <f>IF(VLOOKUP($A3547,Parts!$A:$AM,C$1,0)="X",T$2,"")</f>
        <v/>
      </c>
      <c r="D3547" t="str">
        <f>IF(VLOOKUP($A3547,Parts!$A:$AM,D$1,0)="X",U$2,"")</f>
        <v/>
      </c>
      <c r="E3547" t="str">
        <f>IF(VLOOKUP($A3547,Parts!$A:$AM,E$1,0)="X",V$2,"")</f>
        <v/>
      </c>
      <c r="F3547" t="str">
        <f>IF(VLOOKUP($A3547,Parts!$A:$AM,F$1,0)="X",W$2,"")</f>
        <v/>
      </c>
      <c r="G3547" t="str">
        <f>IF(VLOOKUP($A3547,Parts!$A:$AM,G$1,0)="X",X$2,"")</f>
        <v/>
      </c>
      <c r="H3547" t="str">
        <f>IF(VLOOKUP($A3547,Parts!$A:$AM,H$1,0)="X",Y$2,"")</f>
        <v/>
      </c>
      <c r="I3547" t="str">
        <f>IF(VLOOKUP($A3547,Parts!$A:$AM,I$1,0)="X",Z$2,"")</f>
        <v/>
      </c>
      <c r="J3547" t="str">
        <f>IF(VLOOKUP($A3547,Parts!$A:$AM,J$1,0)="X",AA$2,"")</f>
        <v/>
      </c>
      <c r="K3547" t="str">
        <f>IF(VLOOKUP($A3547,Parts!$A:$AM,K$1,0)="X",AB$2,"")</f>
        <v/>
      </c>
      <c r="L3547" t="str">
        <f>IF(VLOOKUP($A3547,Parts!$A:$AM,L$1,0)="X",AC$2,"")</f>
        <v/>
      </c>
      <c r="M3547" t="str">
        <f>IF(VLOOKUP($A3547,Parts!$A:$AM,M$1,0)="X",AD$2,"")</f>
        <v/>
      </c>
      <c r="N3547" t="str">
        <f>IF(VLOOKUP($A3547,Parts!$A:$AM,N$1,0)="X",AE$2,"")</f>
        <v/>
      </c>
      <c r="O3547" t="str">
        <f>IF(VLOOKUP($A3547,Parts!$A:$AM,O$1,0)="X",AF$2,"")</f>
        <v/>
      </c>
      <c r="P3547" t="str">
        <f t="shared" si="56"/>
        <v/>
      </c>
    </row>
    <row r="3548" spans="1:16" x14ac:dyDescent="0.25">
      <c r="A3548" t="str">
        <f>Table15[[#This Row],[Name]]</f>
        <v>rn_tks_retro</v>
      </c>
      <c r="B3548" t="str">
        <f>IF(VLOOKUP($A3548,Parts!$A:$AM,B$1,0)="X",S$2,"")</f>
        <v/>
      </c>
      <c r="C3548" t="str">
        <f>IF(VLOOKUP($A3548,Parts!$A:$AM,C$1,0)="X",T$2,"")</f>
        <v/>
      </c>
      <c r="D3548" t="str">
        <f>IF(VLOOKUP($A3548,Parts!$A:$AM,D$1,0)="X",U$2,"")</f>
        <v/>
      </c>
      <c r="E3548" t="str">
        <f>IF(VLOOKUP($A3548,Parts!$A:$AM,E$1,0)="X",V$2,"")</f>
        <v/>
      </c>
      <c r="F3548" t="str">
        <f>IF(VLOOKUP($A3548,Parts!$A:$AM,F$1,0)="X",W$2,"")</f>
        <v/>
      </c>
      <c r="G3548" t="str">
        <f>IF(VLOOKUP($A3548,Parts!$A:$AM,G$1,0)="X",X$2,"")</f>
        <v xml:space="preserve">    MODULE
    { name = ModuleTagEngineSolid }
</v>
      </c>
      <c r="H3548" t="str">
        <f>IF(VLOOKUP($A3548,Parts!$A:$AM,H$1,0)="X",Y$2,"")</f>
        <v/>
      </c>
      <c r="I3548" t="str">
        <f>IF(VLOOKUP($A3548,Parts!$A:$AM,I$1,0)="X",Z$2,"")</f>
        <v/>
      </c>
      <c r="J3548" t="str">
        <f>IF(VLOOKUP($A3548,Parts!$A:$AM,J$1,0)="X",AA$2,"")</f>
        <v/>
      </c>
      <c r="K3548" t="str">
        <f>IF(VLOOKUP($A3548,Parts!$A:$AM,K$1,0)="X",AB$2,"")</f>
        <v/>
      </c>
      <c r="L3548" t="str">
        <f>IF(VLOOKUP($A3548,Parts!$A:$AM,L$1,0)="X",AC$2,"")</f>
        <v/>
      </c>
      <c r="M3548" t="str">
        <f>IF(VLOOKUP($A3548,Parts!$A:$AM,M$1,0)="X",AD$2,"")</f>
        <v/>
      </c>
      <c r="N3548" t="str">
        <f>IF(VLOOKUP($A3548,Parts!$A:$AM,N$1,0)="X",AE$2,"")</f>
        <v/>
      </c>
      <c r="O3548" t="str">
        <f>IF(VLOOKUP($A3548,Parts!$A:$AM,O$1,0)="X",AF$2,"")</f>
        <v/>
      </c>
      <c r="P3548" t="str">
        <f t="shared" si="56"/>
        <v xml:space="preserve">    MODULE
    { name = ModuleTagEngineSolid }
</v>
      </c>
    </row>
    <row r="3549" spans="1:16" x14ac:dyDescent="0.25">
      <c r="A3549" t="str">
        <f>Table15[[#This Row],[Name]]</f>
        <v>Star-5C</v>
      </c>
      <c r="B3549" t="str">
        <f>IF(VLOOKUP($A3549,Parts!$A:$AM,B$1,0)="X",S$2,"")</f>
        <v/>
      </c>
      <c r="C3549" t="str">
        <f>IF(VLOOKUP($A3549,Parts!$A:$AM,C$1,0)="X",T$2,"")</f>
        <v/>
      </c>
      <c r="D3549" t="str">
        <f>IF(VLOOKUP($A3549,Parts!$A:$AM,D$1,0)="X",U$2,"")</f>
        <v/>
      </c>
      <c r="E3549" t="str">
        <f>IF(VLOOKUP($A3549,Parts!$A:$AM,E$1,0)="X",V$2,"")</f>
        <v/>
      </c>
      <c r="F3549" t="str">
        <f>IF(VLOOKUP($A3549,Parts!$A:$AM,F$1,0)="X",W$2,"")</f>
        <v/>
      </c>
      <c r="G3549" t="str">
        <f>IF(VLOOKUP($A3549,Parts!$A:$AM,G$1,0)="X",X$2,"")</f>
        <v/>
      </c>
      <c r="H3549" t="str">
        <f>IF(VLOOKUP($A3549,Parts!$A:$AM,H$1,0)="X",Y$2,"")</f>
        <v/>
      </c>
      <c r="I3549" t="str">
        <f>IF(VLOOKUP($A3549,Parts!$A:$AM,I$1,0)="X",Z$2,"")</f>
        <v/>
      </c>
      <c r="J3549" t="str">
        <f>IF(VLOOKUP($A3549,Parts!$A:$AM,J$1,0)="X",AA$2,"")</f>
        <v/>
      </c>
      <c r="K3549" t="str">
        <f>IF(VLOOKUP($A3549,Parts!$A:$AM,K$1,0)="X",AB$2,"")</f>
        <v/>
      </c>
      <c r="L3549" t="str">
        <f>IF(VLOOKUP($A3549,Parts!$A:$AM,L$1,0)="X",AC$2,"")</f>
        <v/>
      </c>
      <c r="M3549" t="str">
        <f>IF(VLOOKUP($A3549,Parts!$A:$AM,M$1,0)="X",AD$2,"")</f>
        <v/>
      </c>
      <c r="N3549" t="str">
        <f>IF(VLOOKUP($A3549,Parts!$A:$AM,N$1,0)="X",AE$2,"")</f>
        <v/>
      </c>
      <c r="O3549" t="str">
        <f>IF(VLOOKUP($A3549,Parts!$A:$AM,O$1,0)="X",AF$2,"")</f>
        <v/>
      </c>
      <c r="P3549" t="str">
        <f t="shared" si="56"/>
        <v/>
      </c>
    </row>
    <row r="3550" spans="1:16" x14ac:dyDescent="0.25">
      <c r="A3550" t="str">
        <f>Table15[[#This Row],[Name]]</f>
        <v>vanguard-1</v>
      </c>
      <c r="B3550" t="str">
        <f>IF(VLOOKUP($A3550,Parts!$A:$AM,B$1,0)="X",S$2,"")</f>
        <v xml:space="preserve">    MODULE
    { name = ModuleTagAvionics }
</v>
      </c>
      <c r="C3550" t="str">
        <f>IF(VLOOKUP($A3550,Parts!$A:$AM,C$1,0)="X",T$2,"")</f>
        <v/>
      </c>
      <c r="D3550" t="str">
        <f>IF(VLOOKUP($A3550,Parts!$A:$AM,D$1,0)="X",U$2,"")</f>
        <v/>
      </c>
      <c r="E3550" t="str">
        <f>IF(VLOOKUP($A3550,Parts!$A:$AM,E$1,0)="X",V$2,"")</f>
        <v/>
      </c>
      <c r="F3550" t="str">
        <f>IF(VLOOKUP($A3550,Parts!$A:$AM,F$1,0)="X",W$2,"")</f>
        <v/>
      </c>
      <c r="G3550" t="str">
        <f>IF(VLOOKUP($A3550,Parts!$A:$AM,G$1,0)="X",X$2,"")</f>
        <v/>
      </c>
      <c r="H3550" t="str">
        <f>IF(VLOOKUP($A3550,Parts!$A:$AM,H$1,0)="X",Y$2,"")</f>
        <v/>
      </c>
      <c r="I3550" t="str">
        <f>IF(VLOOKUP($A3550,Parts!$A:$AM,I$1,0)="X",Z$2,"")</f>
        <v/>
      </c>
      <c r="J3550" t="str">
        <f>IF(VLOOKUP($A3550,Parts!$A:$AM,J$1,0)="X",AA$2,"")</f>
        <v/>
      </c>
      <c r="K3550" t="str">
        <f>IF(VLOOKUP($A3550,Parts!$A:$AM,K$1,0)="X",AB$2,"")</f>
        <v/>
      </c>
      <c r="L3550" t="str">
        <f>IF(VLOOKUP($A3550,Parts!$A:$AM,L$1,0)="X",AC$2,"")</f>
        <v/>
      </c>
      <c r="M3550" t="str">
        <f>IF(VLOOKUP($A3550,Parts!$A:$AM,M$1,0)="X",AD$2,"")</f>
        <v/>
      </c>
      <c r="N3550" t="str">
        <f>IF(VLOOKUP($A3550,Parts!$A:$AM,N$1,0)="X",AE$2,"")</f>
        <v/>
      </c>
      <c r="O3550" t="str">
        <f>IF(VLOOKUP($A3550,Parts!$A:$AM,O$1,0)="X",AF$2,"")</f>
        <v/>
      </c>
      <c r="P3550" t="str">
        <f t="shared" si="56"/>
        <v xml:space="preserve">    MODULE
    { name = ModuleTagAvionics }
</v>
      </c>
    </row>
    <row r="3551" spans="1:16" x14ac:dyDescent="0.25">
      <c r="A3551" t="str">
        <f>Table15[[#This Row],[Name]]</f>
        <v>vanguard-2</v>
      </c>
      <c r="B3551" t="str">
        <f>IF(VLOOKUP($A3551,Parts!$A:$AM,B$1,0)="X",S$2,"")</f>
        <v xml:space="preserve">    MODULE
    { name = ModuleTagAvionics }
</v>
      </c>
      <c r="C3551" t="str">
        <f>IF(VLOOKUP($A3551,Parts!$A:$AM,C$1,0)="X",T$2,"")</f>
        <v/>
      </c>
      <c r="D3551" t="str">
        <f>IF(VLOOKUP($A3551,Parts!$A:$AM,D$1,0)="X",U$2,"")</f>
        <v/>
      </c>
      <c r="E3551" t="str">
        <f>IF(VLOOKUP($A3551,Parts!$A:$AM,E$1,0)="X",V$2,"")</f>
        <v/>
      </c>
      <c r="F3551" t="str">
        <f>IF(VLOOKUP($A3551,Parts!$A:$AM,F$1,0)="X",W$2,"")</f>
        <v/>
      </c>
      <c r="G3551" t="str">
        <f>IF(VLOOKUP($A3551,Parts!$A:$AM,G$1,0)="X",X$2,"")</f>
        <v/>
      </c>
      <c r="H3551" t="str">
        <f>IF(VLOOKUP($A3551,Parts!$A:$AM,H$1,0)="X",Y$2,"")</f>
        <v/>
      </c>
      <c r="I3551" t="str">
        <f>IF(VLOOKUP($A3551,Parts!$A:$AM,I$1,0)="X",Z$2,"")</f>
        <v/>
      </c>
      <c r="J3551" t="str">
        <f>IF(VLOOKUP($A3551,Parts!$A:$AM,J$1,0)="X",AA$2,"")</f>
        <v/>
      </c>
      <c r="K3551" t="str">
        <f>IF(VLOOKUP($A3551,Parts!$A:$AM,K$1,0)="X",AB$2,"")</f>
        <v/>
      </c>
      <c r="L3551" t="str">
        <f>IF(VLOOKUP($A3551,Parts!$A:$AM,L$1,0)="X",AC$2,"")</f>
        <v/>
      </c>
      <c r="M3551" t="str">
        <f>IF(VLOOKUP($A3551,Parts!$A:$AM,M$1,0)="X",AD$2,"")</f>
        <v/>
      </c>
      <c r="N3551" t="str">
        <f>IF(VLOOKUP($A3551,Parts!$A:$AM,N$1,0)="X",AE$2,"")</f>
        <v/>
      </c>
      <c r="O3551" t="str">
        <f>IF(VLOOKUP($A3551,Parts!$A:$AM,O$1,0)="X",AF$2,"")</f>
        <v/>
      </c>
      <c r="P3551" t="str">
        <f t="shared" si="56"/>
        <v xml:space="preserve">    MODULE
    { name = ModuleTagAvionics }
</v>
      </c>
    </row>
    <row r="3552" spans="1:16" x14ac:dyDescent="0.25">
      <c r="A3552" t="str">
        <f>Table15[[#This Row],[Name]]</f>
        <v>vanguard-3</v>
      </c>
      <c r="B3552" t="str">
        <f>IF(VLOOKUP($A3552,Parts!$A:$AM,B$1,0)="X",S$2,"")</f>
        <v xml:space="preserve">    MODULE
    { name = ModuleTagAvionics }
</v>
      </c>
      <c r="C3552" t="str">
        <f>IF(VLOOKUP($A3552,Parts!$A:$AM,C$1,0)="X",T$2,"")</f>
        <v/>
      </c>
      <c r="D3552" t="str">
        <f>IF(VLOOKUP($A3552,Parts!$A:$AM,D$1,0)="X",U$2,"")</f>
        <v/>
      </c>
      <c r="E3552" t="str">
        <f>IF(VLOOKUP($A3552,Parts!$A:$AM,E$1,0)="X",V$2,"")</f>
        <v/>
      </c>
      <c r="F3552" t="str">
        <f>IF(VLOOKUP($A3552,Parts!$A:$AM,F$1,0)="X",W$2,"")</f>
        <v/>
      </c>
      <c r="G3552" t="str">
        <f>IF(VLOOKUP($A3552,Parts!$A:$AM,G$1,0)="X",X$2,"")</f>
        <v/>
      </c>
      <c r="H3552" t="str">
        <f>IF(VLOOKUP($A3552,Parts!$A:$AM,H$1,0)="X",Y$2,"")</f>
        <v/>
      </c>
      <c r="I3552" t="str">
        <f>IF(VLOOKUP($A3552,Parts!$A:$AM,I$1,0)="X",Z$2,"")</f>
        <v/>
      </c>
      <c r="J3552" t="str">
        <f>IF(VLOOKUP($A3552,Parts!$A:$AM,J$1,0)="X",AA$2,"")</f>
        <v/>
      </c>
      <c r="K3552" t="str">
        <f>IF(VLOOKUP($A3552,Parts!$A:$AM,K$1,0)="X",AB$2,"")</f>
        <v/>
      </c>
      <c r="L3552" t="str">
        <f>IF(VLOOKUP($A3552,Parts!$A:$AM,L$1,0)="X",AC$2,"")</f>
        <v/>
      </c>
      <c r="M3552" t="str">
        <f>IF(VLOOKUP($A3552,Parts!$A:$AM,M$1,0)="X",AD$2,"")</f>
        <v/>
      </c>
      <c r="N3552" t="str">
        <f>IF(VLOOKUP($A3552,Parts!$A:$AM,N$1,0)="X",AE$2,"")</f>
        <v/>
      </c>
      <c r="O3552" t="str">
        <f>IF(VLOOKUP($A3552,Parts!$A:$AM,O$1,0)="X",AF$2,"")</f>
        <v/>
      </c>
      <c r="P3552" t="str">
        <f t="shared" si="56"/>
        <v xml:space="preserve">    MODULE
    { name = ModuleTagAvionics }
</v>
      </c>
    </row>
    <row r="3553" spans="1:16" x14ac:dyDescent="0.25">
      <c r="A3553" t="str">
        <f>Table15[[#This Row],[Name]]</f>
        <v>rn_vanguard_stg31</v>
      </c>
      <c r="B3553" t="str">
        <f>IF(VLOOKUP($A3553,Parts!$A:$AM,B$1,0)="X",S$2,"")</f>
        <v/>
      </c>
      <c r="C3553" t="str">
        <f>IF(VLOOKUP($A3553,Parts!$A:$AM,C$1,0)="X",T$2,"")</f>
        <v/>
      </c>
      <c r="D3553" t="str">
        <f>IF(VLOOKUP($A3553,Parts!$A:$AM,D$1,0)="X",U$2,"")</f>
        <v/>
      </c>
      <c r="E3553" t="str">
        <f>IF(VLOOKUP($A3553,Parts!$A:$AM,E$1,0)="X",V$2,"")</f>
        <v/>
      </c>
      <c r="F3553" t="str">
        <f>IF(VLOOKUP($A3553,Parts!$A:$AM,F$1,0)="X",W$2,"")</f>
        <v/>
      </c>
      <c r="G3553" t="str">
        <f>IF(VLOOKUP($A3553,Parts!$A:$AM,G$1,0)="X",X$2,"")</f>
        <v xml:space="preserve">    MODULE
    { name = ModuleTagEngineSolid }
</v>
      </c>
      <c r="H3553" t="str">
        <f>IF(VLOOKUP($A3553,Parts!$A:$AM,H$1,0)="X",Y$2,"")</f>
        <v/>
      </c>
      <c r="I3553" t="str">
        <f>IF(VLOOKUP($A3553,Parts!$A:$AM,I$1,0)="X",Z$2,"")</f>
        <v/>
      </c>
      <c r="J3553" t="str">
        <f>IF(VLOOKUP($A3553,Parts!$A:$AM,J$1,0)="X",AA$2,"")</f>
        <v/>
      </c>
      <c r="K3553" t="str">
        <f>IF(VLOOKUP($A3553,Parts!$A:$AM,K$1,0)="X",AB$2,"")</f>
        <v/>
      </c>
      <c r="L3553" t="str">
        <f>IF(VLOOKUP($A3553,Parts!$A:$AM,L$1,0)="X",AC$2,"")</f>
        <v/>
      </c>
      <c r="M3553" t="str">
        <f>IF(VLOOKUP($A3553,Parts!$A:$AM,M$1,0)="X",AD$2,"")</f>
        <v/>
      </c>
      <c r="N3553" t="str">
        <f>IF(VLOOKUP($A3553,Parts!$A:$AM,N$1,0)="X",AE$2,"")</f>
        <v/>
      </c>
      <c r="O3553" t="str">
        <f>IF(VLOOKUP($A3553,Parts!$A:$AM,O$1,0)="X",AF$2,"")</f>
        <v/>
      </c>
      <c r="P3553" t="str">
        <f t="shared" si="56"/>
        <v xml:space="preserve">    MODULE
    { name = ModuleTagEngineSolid }
</v>
      </c>
    </row>
    <row r="3554" spans="1:16" x14ac:dyDescent="0.25">
      <c r="A3554" t="str">
        <f>Table15[[#This Row],[Name]]</f>
        <v>rn_x405</v>
      </c>
      <c r="B3554" t="str">
        <f>IF(VLOOKUP($A3554,Parts!$A:$AM,B$1,0)="X",S$2,"")</f>
        <v/>
      </c>
      <c r="C3554" t="str">
        <f>IF(VLOOKUP($A3554,Parts!$A:$AM,C$1,0)="X",T$2,"")</f>
        <v/>
      </c>
      <c r="D3554" t="str">
        <f>IF(VLOOKUP($A3554,Parts!$A:$AM,D$1,0)="X",U$2,"")</f>
        <v/>
      </c>
      <c r="E3554" t="str">
        <f>IF(VLOOKUP($A3554,Parts!$A:$AM,E$1,0)="X",V$2,"")</f>
        <v/>
      </c>
      <c r="F3554" t="str">
        <f>IF(VLOOKUP($A3554,Parts!$A:$AM,F$1,0)="X",W$2,"")</f>
        <v xml:space="preserve">    MODULE
    { name = ModuleTagEngineLiquidTurbo }
</v>
      </c>
      <c r="G3554" t="str">
        <f>IF(VLOOKUP($A3554,Parts!$A:$AM,G$1,0)="X",X$2,"")</f>
        <v/>
      </c>
      <c r="H3554" t="str">
        <f>IF(VLOOKUP($A3554,Parts!$A:$AM,H$1,0)="X",Y$2,"")</f>
        <v/>
      </c>
      <c r="I3554" t="str">
        <f>IF(VLOOKUP($A3554,Parts!$A:$AM,I$1,0)="X",Z$2,"")</f>
        <v/>
      </c>
      <c r="J3554" t="str">
        <f>IF(VLOOKUP($A3554,Parts!$A:$AM,J$1,0)="X",AA$2,"")</f>
        <v/>
      </c>
      <c r="K3554" t="str">
        <f>IF(VLOOKUP($A3554,Parts!$A:$AM,K$1,0)="X",AB$2,"")</f>
        <v/>
      </c>
      <c r="L3554" t="str">
        <f>IF(VLOOKUP($A3554,Parts!$A:$AM,L$1,0)="X",AC$2,"")</f>
        <v/>
      </c>
      <c r="M3554" t="str">
        <f>IF(VLOOKUP($A3554,Parts!$A:$AM,M$1,0)="X",AD$2,"")</f>
        <v/>
      </c>
      <c r="N3554" t="str">
        <f>IF(VLOOKUP($A3554,Parts!$A:$AM,N$1,0)="X",AE$2,"")</f>
        <v/>
      </c>
      <c r="O3554" t="str">
        <f>IF(VLOOKUP($A3554,Parts!$A:$AM,O$1,0)="X",AF$2,"")</f>
        <v/>
      </c>
      <c r="P3554" t="str">
        <f t="shared" si="56"/>
        <v xml:space="preserve">    MODULE
    { name = ModuleTagEngineLiquidTurbo }
</v>
      </c>
    </row>
    <row r="3555" spans="1:16" x14ac:dyDescent="0.25">
      <c r="A3555" t="str">
        <f>Table15[[#This Row],[Name]]</f>
        <v>bluedog_vanguardEngine</v>
      </c>
      <c r="B3555" t="str">
        <f>IF(VLOOKUP($A3555,Parts!$A:$AM,B$1,0)="X",S$2,"")</f>
        <v/>
      </c>
      <c r="C3555" t="str">
        <f>IF(VLOOKUP($A3555,Parts!$A:$AM,C$1,0)="X",T$2,"")</f>
        <v/>
      </c>
      <c r="D3555" t="str">
        <f>IF(VLOOKUP($A3555,Parts!$A:$AM,D$1,0)="X",U$2,"")</f>
        <v/>
      </c>
      <c r="E3555" t="str">
        <f>IF(VLOOKUP($A3555,Parts!$A:$AM,E$1,0)="X",V$2,"")</f>
        <v/>
      </c>
      <c r="F3555" t="str">
        <f>IF(VLOOKUP($A3555,Parts!$A:$AM,F$1,0)="X",W$2,"")</f>
        <v xml:space="preserve">    MODULE
    { name = ModuleTagEngineLiquidTurbo }
</v>
      </c>
      <c r="G3555" t="str">
        <f>IF(VLOOKUP($A3555,Parts!$A:$AM,G$1,0)="X",X$2,"")</f>
        <v/>
      </c>
      <c r="H3555" t="str">
        <f>IF(VLOOKUP($A3555,Parts!$A:$AM,H$1,0)="X",Y$2,"")</f>
        <v/>
      </c>
      <c r="I3555" t="str">
        <f>IF(VLOOKUP($A3555,Parts!$A:$AM,I$1,0)="X",Z$2,"")</f>
        <v/>
      </c>
      <c r="J3555" t="str">
        <f>IF(VLOOKUP($A3555,Parts!$A:$AM,J$1,0)="X",AA$2,"")</f>
        <v/>
      </c>
      <c r="K3555" t="str">
        <f>IF(VLOOKUP($A3555,Parts!$A:$AM,K$1,0)="X",AB$2,"")</f>
        <v/>
      </c>
      <c r="L3555" t="str">
        <f>IF(VLOOKUP($A3555,Parts!$A:$AM,L$1,0)="X",AC$2,"")</f>
        <v/>
      </c>
      <c r="M3555" t="str">
        <f>IF(VLOOKUP($A3555,Parts!$A:$AM,M$1,0)="X",AD$2,"")</f>
        <v/>
      </c>
      <c r="N3555" t="str">
        <f>IF(VLOOKUP($A3555,Parts!$A:$AM,N$1,0)="X",AE$2,"")</f>
        <v/>
      </c>
      <c r="O3555" t="str">
        <f>IF(VLOOKUP($A3555,Parts!$A:$AM,O$1,0)="X",AF$2,"")</f>
        <v/>
      </c>
      <c r="P3555" t="str">
        <f t="shared" si="56"/>
        <v xml:space="preserve">    MODULE
    { name = ModuleTagEngineLiquidTurbo }
</v>
      </c>
    </row>
    <row r="3556" spans="1:16" x14ac:dyDescent="0.25">
      <c r="A3556" t="str">
        <f>Table15[[#This Row],[Name]]</f>
        <v>rn_x405_vernier</v>
      </c>
      <c r="B3556" t="str">
        <f>IF(VLOOKUP($A3556,Parts!$A:$AM,B$1,0)="X",S$2,"")</f>
        <v/>
      </c>
      <c r="C3556" t="str">
        <f>IF(VLOOKUP($A3556,Parts!$A:$AM,C$1,0)="X",T$2,"")</f>
        <v/>
      </c>
      <c r="D3556" t="str">
        <f>IF(VLOOKUP($A3556,Parts!$A:$AM,D$1,0)="X",U$2,"")</f>
        <v/>
      </c>
      <c r="E3556" t="str">
        <f>IF(VLOOKUP($A3556,Parts!$A:$AM,E$1,0)="X",V$2,"")</f>
        <v/>
      </c>
      <c r="F3556" t="str">
        <f>IF(VLOOKUP($A3556,Parts!$A:$AM,F$1,0)="X",W$2,"")</f>
        <v xml:space="preserve">    MODULE
    { name = ModuleTagEngineLiquidTurbo }
</v>
      </c>
      <c r="G3556" t="str">
        <f>IF(VLOOKUP($A3556,Parts!$A:$AM,G$1,0)="X",X$2,"")</f>
        <v/>
      </c>
      <c r="H3556" t="str">
        <f>IF(VLOOKUP($A3556,Parts!$A:$AM,H$1,0)="X",Y$2,"")</f>
        <v/>
      </c>
      <c r="I3556" t="str">
        <f>IF(VLOOKUP($A3556,Parts!$A:$AM,I$1,0)="X",Z$2,"")</f>
        <v/>
      </c>
      <c r="J3556" t="str">
        <f>IF(VLOOKUP($A3556,Parts!$A:$AM,J$1,0)="X",AA$2,"")</f>
        <v/>
      </c>
      <c r="K3556" t="str">
        <f>IF(VLOOKUP($A3556,Parts!$A:$AM,K$1,0)="X",AB$2,"")</f>
        <v/>
      </c>
      <c r="L3556" t="str">
        <f>IF(VLOOKUP($A3556,Parts!$A:$AM,L$1,0)="X",AC$2,"")</f>
        <v/>
      </c>
      <c r="M3556" t="str">
        <f>IF(VLOOKUP($A3556,Parts!$A:$AM,M$1,0)="X",AD$2,"")</f>
        <v/>
      </c>
      <c r="N3556" t="str">
        <f>IF(VLOOKUP($A3556,Parts!$A:$AM,N$1,0)="X",AE$2,"")</f>
        <v/>
      </c>
      <c r="O3556" t="str">
        <f>IF(VLOOKUP($A3556,Parts!$A:$AM,O$1,0)="X",AF$2,"")</f>
        <v/>
      </c>
      <c r="P3556" t="str">
        <f t="shared" si="56"/>
        <v xml:space="preserve">    MODULE
    { name = ModuleTagEngineLiquidTurbo }
</v>
      </c>
    </row>
    <row r="3557" spans="1:16" x14ac:dyDescent="0.25">
      <c r="A3557" t="str">
        <f>Table15[[#This Row],[Name]]</f>
        <v>Vega_Stage3</v>
      </c>
      <c r="B3557" t="str">
        <f>IF(VLOOKUP($A3557,Parts!$A:$AM,B$1,0)="X",S$2,"")</f>
        <v/>
      </c>
      <c r="C3557" t="str">
        <f>IF(VLOOKUP($A3557,Parts!$A:$AM,C$1,0)="X",T$2,"")</f>
        <v/>
      </c>
      <c r="D3557" t="str">
        <f>IF(VLOOKUP($A3557,Parts!$A:$AM,D$1,0)="X",U$2,"")</f>
        <v/>
      </c>
      <c r="E3557" t="str">
        <f>IF(VLOOKUP($A3557,Parts!$A:$AM,E$1,0)="X",V$2,"")</f>
        <v/>
      </c>
      <c r="F3557" t="str">
        <f>IF(VLOOKUP($A3557,Parts!$A:$AM,F$1,0)="X",W$2,"")</f>
        <v/>
      </c>
      <c r="G3557" t="str">
        <f>IF(VLOOKUP($A3557,Parts!$A:$AM,G$1,0)="X",X$2,"")</f>
        <v xml:space="preserve">    MODULE
    { name = ModuleTagEngineSolid }
</v>
      </c>
      <c r="H3557" t="str">
        <f>IF(VLOOKUP($A3557,Parts!$A:$AM,H$1,0)="X",Y$2,"")</f>
        <v/>
      </c>
      <c r="I3557" t="str">
        <f>IF(VLOOKUP($A3557,Parts!$A:$AM,I$1,0)="X",Z$2,"")</f>
        <v/>
      </c>
      <c r="J3557" t="str">
        <f>IF(VLOOKUP($A3557,Parts!$A:$AM,J$1,0)="X",AA$2,"")</f>
        <v/>
      </c>
      <c r="K3557" t="str">
        <f>IF(VLOOKUP($A3557,Parts!$A:$AM,K$1,0)="X",AB$2,"")</f>
        <v/>
      </c>
      <c r="L3557" t="str">
        <f>IF(VLOOKUP($A3557,Parts!$A:$AM,L$1,0)="X",AC$2,"")</f>
        <v/>
      </c>
      <c r="M3557" t="str">
        <f>IF(VLOOKUP($A3557,Parts!$A:$AM,M$1,0)="X",AD$2,"")</f>
        <v/>
      </c>
      <c r="N3557" t="str">
        <f>IF(VLOOKUP($A3557,Parts!$A:$AM,N$1,0)="X",AE$2,"")</f>
        <v/>
      </c>
      <c r="O3557" t="str">
        <f>IF(VLOOKUP($A3557,Parts!$A:$AM,O$1,0)="X",AF$2,"")</f>
        <v/>
      </c>
      <c r="P3557" t="str">
        <f t="shared" si="56"/>
        <v xml:space="preserve">    MODULE
    { name = ModuleTagEngineSolid }
</v>
      </c>
    </row>
    <row r="3558" spans="1:16" x14ac:dyDescent="0.25">
      <c r="A3558" t="str">
        <f>Table15[[#This Row],[Name]]</f>
        <v>VegaFairing</v>
      </c>
      <c r="B3558" t="str">
        <f>IF(VLOOKUP($A3558,Parts!$A:$AM,B$1,0)="X",S$2,"")</f>
        <v/>
      </c>
      <c r="C3558" t="str">
        <f>IF(VLOOKUP($A3558,Parts!$A:$AM,C$1,0)="X",T$2,"")</f>
        <v/>
      </c>
      <c r="D3558" t="str">
        <f>IF(VLOOKUP($A3558,Parts!$A:$AM,D$1,0)="X",U$2,"")</f>
        <v/>
      </c>
      <c r="E3558" t="str">
        <f>IF(VLOOKUP($A3558,Parts!$A:$AM,E$1,0)="X",V$2,"")</f>
        <v/>
      </c>
      <c r="F3558" t="str">
        <f>IF(VLOOKUP($A3558,Parts!$A:$AM,F$1,0)="X",W$2,"")</f>
        <v/>
      </c>
      <c r="G3558" t="str">
        <f>IF(VLOOKUP($A3558,Parts!$A:$AM,G$1,0)="X",X$2,"")</f>
        <v/>
      </c>
      <c r="H3558" t="str">
        <f>IF(VLOOKUP($A3558,Parts!$A:$AM,H$1,0)="X",Y$2,"")</f>
        <v/>
      </c>
      <c r="I3558" t="str">
        <f>IF(VLOOKUP($A3558,Parts!$A:$AM,I$1,0)="X",Z$2,"")</f>
        <v/>
      </c>
      <c r="J3558" t="str">
        <f>IF(VLOOKUP($A3558,Parts!$A:$AM,J$1,0)="X",AA$2,"")</f>
        <v/>
      </c>
      <c r="K3558" t="str">
        <f>IF(VLOOKUP($A3558,Parts!$A:$AM,K$1,0)="X",AB$2,"")</f>
        <v/>
      </c>
      <c r="L3558" t="str">
        <f>IF(VLOOKUP($A3558,Parts!$A:$AM,L$1,0)="X",AC$2,"")</f>
        <v/>
      </c>
      <c r="M3558" t="str">
        <f>IF(VLOOKUP($A3558,Parts!$A:$AM,M$1,0)="X",AD$2,"")</f>
        <v/>
      </c>
      <c r="N3558" t="str">
        <f>IF(VLOOKUP($A3558,Parts!$A:$AM,N$1,0)="X",AE$2,"")</f>
        <v/>
      </c>
      <c r="O3558" t="str">
        <f>IF(VLOOKUP($A3558,Parts!$A:$AM,O$1,0)="X",AF$2,"")</f>
        <v/>
      </c>
      <c r="P3558" t="str">
        <f t="shared" si="56"/>
        <v/>
      </c>
    </row>
    <row r="3559" spans="1:16" x14ac:dyDescent="0.25">
      <c r="A3559" t="str">
        <f>Table15[[#This Row],[Name]]</f>
        <v>DecouplerVega</v>
      </c>
      <c r="B3559" t="str">
        <f>IF(VLOOKUP($A3559,Parts!$A:$AM,B$1,0)="X",S$2,"")</f>
        <v/>
      </c>
      <c r="C3559" t="str">
        <f>IF(VLOOKUP($A3559,Parts!$A:$AM,C$1,0)="X",T$2,"")</f>
        <v/>
      </c>
      <c r="D3559" t="str">
        <f>IF(VLOOKUP($A3559,Parts!$A:$AM,D$1,0)="X",U$2,"")</f>
        <v/>
      </c>
      <c r="E3559" t="str">
        <f>IF(VLOOKUP($A3559,Parts!$A:$AM,E$1,0)="X",V$2,"")</f>
        <v/>
      </c>
      <c r="F3559" t="str">
        <f>IF(VLOOKUP($A3559,Parts!$A:$AM,F$1,0)="X",W$2,"")</f>
        <v/>
      </c>
      <c r="G3559" t="str">
        <f>IF(VLOOKUP($A3559,Parts!$A:$AM,G$1,0)="X",X$2,"")</f>
        <v/>
      </c>
      <c r="H3559" t="str">
        <f>IF(VLOOKUP($A3559,Parts!$A:$AM,H$1,0)="X",Y$2,"")</f>
        <v/>
      </c>
      <c r="I3559" t="str">
        <f>IF(VLOOKUP($A3559,Parts!$A:$AM,I$1,0)="X",Z$2,"")</f>
        <v/>
      </c>
      <c r="J3559" t="str">
        <f>IF(VLOOKUP($A3559,Parts!$A:$AM,J$1,0)="X",AA$2,"")</f>
        <v/>
      </c>
      <c r="K3559" t="str">
        <f>IF(VLOOKUP($A3559,Parts!$A:$AM,K$1,0)="X",AB$2,"")</f>
        <v/>
      </c>
      <c r="L3559" t="str">
        <f>IF(VLOOKUP($A3559,Parts!$A:$AM,L$1,0)="X",AC$2,"")</f>
        <v/>
      </c>
      <c r="M3559" t="str">
        <f>IF(VLOOKUP($A3559,Parts!$A:$AM,M$1,0)="X",AD$2,"")</f>
        <v/>
      </c>
      <c r="N3559" t="str">
        <f>IF(VLOOKUP($A3559,Parts!$A:$AM,N$1,0)="X",AE$2,"")</f>
        <v/>
      </c>
      <c r="O3559" t="str">
        <f>IF(VLOOKUP($A3559,Parts!$A:$AM,O$1,0)="X",AF$2,"")</f>
        <v/>
      </c>
      <c r="P3559" t="str">
        <f t="shared" si="56"/>
        <v/>
      </c>
    </row>
    <row r="3560" spans="1:16" x14ac:dyDescent="0.25">
      <c r="A3560" t="str">
        <f>Table15[[#This Row],[Name]]</f>
        <v>Vega_Stage1</v>
      </c>
      <c r="B3560" t="str">
        <f>IF(VLOOKUP($A3560,Parts!$A:$AM,B$1,0)="X",S$2,"")</f>
        <v/>
      </c>
      <c r="C3560" t="str">
        <f>IF(VLOOKUP($A3560,Parts!$A:$AM,C$1,0)="X",T$2,"")</f>
        <v/>
      </c>
      <c r="D3560" t="str">
        <f>IF(VLOOKUP($A3560,Parts!$A:$AM,D$1,0)="X",U$2,"")</f>
        <v/>
      </c>
      <c r="E3560" t="str">
        <f>IF(VLOOKUP($A3560,Parts!$A:$AM,E$1,0)="X",V$2,"")</f>
        <v/>
      </c>
      <c r="F3560" t="str">
        <f>IF(VLOOKUP($A3560,Parts!$A:$AM,F$1,0)="X",W$2,"")</f>
        <v/>
      </c>
      <c r="G3560" t="str">
        <f>IF(VLOOKUP($A3560,Parts!$A:$AM,G$1,0)="X",X$2,"")</f>
        <v xml:space="preserve">    MODULE
    { name = ModuleTagEngineSolid }
</v>
      </c>
      <c r="H3560" t="str">
        <f>IF(VLOOKUP($A3560,Parts!$A:$AM,H$1,0)="X",Y$2,"")</f>
        <v/>
      </c>
      <c r="I3560" t="str">
        <f>IF(VLOOKUP($A3560,Parts!$A:$AM,I$1,0)="X",Z$2,"")</f>
        <v/>
      </c>
      <c r="J3560" t="str">
        <f>IF(VLOOKUP($A3560,Parts!$A:$AM,J$1,0)="X",AA$2,"")</f>
        <v/>
      </c>
      <c r="K3560" t="str">
        <f>IF(VLOOKUP($A3560,Parts!$A:$AM,K$1,0)="X",AB$2,"")</f>
        <v/>
      </c>
      <c r="L3560" t="str">
        <f>IF(VLOOKUP($A3560,Parts!$A:$AM,L$1,0)="X",AC$2,"")</f>
        <v/>
      </c>
      <c r="M3560" t="str">
        <f>IF(VLOOKUP($A3560,Parts!$A:$AM,M$1,0)="X",AD$2,"")</f>
        <v/>
      </c>
      <c r="N3560" t="str">
        <f>IF(VLOOKUP($A3560,Parts!$A:$AM,N$1,0)="X",AE$2,"")</f>
        <v/>
      </c>
      <c r="O3560" t="str">
        <f>IF(VLOOKUP($A3560,Parts!$A:$AM,O$1,0)="X",AF$2,"")</f>
        <v/>
      </c>
      <c r="P3560" t="str">
        <f t="shared" si="56"/>
        <v xml:space="preserve">    MODULE
    { name = ModuleTagEngineSolid }
</v>
      </c>
    </row>
    <row r="3561" spans="1:16" x14ac:dyDescent="0.25">
      <c r="A3561" t="str">
        <f>Table15[[#This Row],[Name]]</f>
        <v>Vega_Stage2</v>
      </c>
      <c r="B3561" t="str">
        <f>IF(VLOOKUP($A3561,Parts!$A:$AM,B$1,0)="X",S$2,"")</f>
        <v/>
      </c>
      <c r="C3561" t="str">
        <f>IF(VLOOKUP($A3561,Parts!$A:$AM,C$1,0)="X",T$2,"")</f>
        <v/>
      </c>
      <c r="D3561" t="str">
        <f>IF(VLOOKUP($A3561,Parts!$A:$AM,D$1,0)="X",U$2,"")</f>
        <v/>
      </c>
      <c r="E3561" t="str">
        <f>IF(VLOOKUP($A3561,Parts!$A:$AM,E$1,0)="X",V$2,"")</f>
        <v/>
      </c>
      <c r="F3561" t="str">
        <f>IF(VLOOKUP($A3561,Parts!$A:$AM,F$1,0)="X",W$2,"")</f>
        <v/>
      </c>
      <c r="G3561" t="str">
        <f>IF(VLOOKUP($A3561,Parts!$A:$AM,G$1,0)="X",X$2,"")</f>
        <v xml:space="preserve">    MODULE
    { name = ModuleTagEngineSolid }
</v>
      </c>
      <c r="H3561" t="str">
        <f>IF(VLOOKUP($A3561,Parts!$A:$AM,H$1,0)="X",Y$2,"")</f>
        <v/>
      </c>
      <c r="I3561" t="str">
        <f>IF(VLOOKUP($A3561,Parts!$A:$AM,I$1,0)="X",Z$2,"")</f>
        <v/>
      </c>
      <c r="J3561" t="str">
        <f>IF(VLOOKUP($A3561,Parts!$A:$AM,J$1,0)="X",AA$2,"")</f>
        <v/>
      </c>
      <c r="K3561" t="str">
        <f>IF(VLOOKUP($A3561,Parts!$A:$AM,K$1,0)="X",AB$2,"")</f>
        <v/>
      </c>
      <c r="L3561" t="str">
        <f>IF(VLOOKUP($A3561,Parts!$A:$AM,L$1,0)="X",AC$2,"")</f>
        <v/>
      </c>
      <c r="M3561" t="str">
        <f>IF(VLOOKUP($A3561,Parts!$A:$AM,M$1,0)="X",AD$2,"")</f>
        <v/>
      </c>
      <c r="N3561" t="str">
        <f>IF(VLOOKUP($A3561,Parts!$A:$AM,N$1,0)="X",AE$2,"")</f>
        <v/>
      </c>
      <c r="O3561" t="str">
        <f>IF(VLOOKUP($A3561,Parts!$A:$AM,O$1,0)="X",AF$2,"")</f>
        <v/>
      </c>
      <c r="P3561" t="str">
        <f t="shared" si="56"/>
        <v xml:space="preserve">    MODULE
    { name = ModuleTagEngineSolid }
</v>
      </c>
    </row>
    <row r="3562" spans="1:16" x14ac:dyDescent="0.25">
      <c r="A3562" t="str">
        <f>Table15[[#This Row],[Name]]</f>
        <v>Vega_Stage4</v>
      </c>
      <c r="B3562" t="str">
        <f>IF(VLOOKUP($A3562,Parts!$A:$AM,B$1,0)="X",S$2,"")</f>
        <v/>
      </c>
      <c r="C3562" t="str">
        <f>IF(VLOOKUP($A3562,Parts!$A:$AM,C$1,0)="X",T$2,"")</f>
        <v/>
      </c>
      <c r="D3562" t="str">
        <f>IF(VLOOKUP($A3562,Parts!$A:$AM,D$1,0)="X",U$2,"")</f>
        <v/>
      </c>
      <c r="E3562" t="str">
        <f>IF(VLOOKUP($A3562,Parts!$A:$AM,E$1,0)="X",V$2,"")</f>
        <v/>
      </c>
      <c r="F3562" t="str">
        <f>IF(VLOOKUP($A3562,Parts!$A:$AM,F$1,0)="X",W$2,"")</f>
        <v/>
      </c>
      <c r="G3562" t="str">
        <f>IF(VLOOKUP($A3562,Parts!$A:$AM,G$1,0)="X",X$2,"")</f>
        <v/>
      </c>
      <c r="H3562" t="str">
        <f>IF(VLOOKUP($A3562,Parts!$A:$AM,H$1,0)="X",Y$2,"")</f>
        <v/>
      </c>
      <c r="I3562" t="str">
        <f>IF(VLOOKUP($A3562,Parts!$A:$AM,I$1,0)="X",Z$2,"")</f>
        <v/>
      </c>
      <c r="J3562" t="str">
        <f>IF(VLOOKUP($A3562,Parts!$A:$AM,J$1,0)="X",AA$2,"")</f>
        <v/>
      </c>
      <c r="K3562" t="str">
        <f>IF(VLOOKUP($A3562,Parts!$A:$AM,K$1,0)="X",AB$2,"")</f>
        <v/>
      </c>
      <c r="L3562" t="str">
        <f>IF(VLOOKUP($A3562,Parts!$A:$AM,L$1,0)="X",AC$2,"")</f>
        <v/>
      </c>
      <c r="M3562" t="str">
        <f>IF(VLOOKUP($A3562,Parts!$A:$AM,M$1,0)="X",AD$2,"")</f>
        <v/>
      </c>
      <c r="N3562" t="str">
        <f>IF(VLOOKUP($A3562,Parts!$A:$AM,N$1,0)="X",AE$2,"")</f>
        <v/>
      </c>
      <c r="O3562" t="str">
        <f>IF(VLOOKUP($A3562,Parts!$A:$AM,O$1,0)="X",AF$2,"")</f>
        <v/>
      </c>
      <c r="P3562" t="str">
        <f t="shared" si="56"/>
        <v/>
      </c>
    </row>
    <row r="3563" spans="1:16" x14ac:dyDescent="0.25">
      <c r="A3563" t="str">
        <f>Table15[[#This Row],[Name]]</f>
        <v>rn_panel000</v>
      </c>
      <c r="B3563" t="str">
        <f>IF(VLOOKUP($A3563,Parts!$A:$AM,B$1,0)="X",S$2,"")</f>
        <v/>
      </c>
      <c r="C3563" t="str">
        <f>IF(VLOOKUP($A3563,Parts!$A:$AM,C$1,0)="X",T$2,"")</f>
        <v/>
      </c>
      <c r="D3563" t="str">
        <f>IF(VLOOKUP($A3563,Parts!$A:$AM,D$1,0)="X",U$2,"")</f>
        <v/>
      </c>
      <c r="E3563" t="str">
        <f>IF(VLOOKUP($A3563,Parts!$A:$AM,E$1,0)="X",V$2,"")</f>
        <v/>
      </c>
      <c r="F3563" t="str">
        <f>IF(VLOOKUP($A3563,Parts!$A:$AM,F$1,0)="X",W$2,"")</f>
        <v/>
      </c>
      <c r="G3563" t="str">
        <f>IF(VLOOKUP($A3563,Parts!$A:$AM,G$1,0)="X",X$2,"")</f>
        <v/>
      </c>
      <c r="H3563" t="str">
        <f>IF(VLOOKUP($A3563,Parts!$A:$AM,H$1,0)="X",Y$2,"")</f>
        <v/>
      </c>
      <c r="I3563" t="str">
        <f>IF(VLOOKUP($A3563,Parts!$A:$AM,I$1,0)="X",Z$2,"")</f>
        <v/>
      </c>
      <c r="J3563" t="str">
        <f>IF(VLOOKUP($A3563,Parts!$A:$AM,J$1,0)="X",AA$2,"")</f>
        <v/>
      </c>
      <c r="K3563" t="str">
        <f>IF(VLOOKUP($A3563,Parts!$A:$AM,K$1,0)="X",AB$2,"")</f>
        <v/>
      </c>
      <c r="L3563" t="str">
        <f>IF(VLOOKUP($A3563,Parts!$A:$AM,L$1,0)="X",AC$2,"")</f>
        <v/>
      </c>
      <c r="M3563" t="str">
        <f>IF(VLOOKUP($A3563,Parts!$A:$AM,M$1,0)="X",AD$2,"")</f>
        <v/>
      </c>
      <c r="N3563" t="str">
        <f>IF(VLOOKUP($A3563,Parts!$A:$AM,N$1,0)="X",AE$2,"")</f>
        <v/>
      </c>
      <c r="O3563" t="str">
        <f>IF(VLOOKUP($A3563,Parts!$A:$AM,O$1,0)="X",AF$2,"")</f>
        <v/>
      </c>
      <c r="P3563" t="str">
        <f t="shared" si="56"/>
        <v/>
      </c>
    </row>
    <row r="3564" spans="1:16" x14ac:dyDescent="0.25">
      <c r="A3564" t="str">
        <f>Table15[[#This Row],[Name]]</f>
        <v>Star-63D</v>
      </c>
      <c r="B3564" t="str">
        <f>IF(VLOOKUP($A3564,Parts!$A:$AM,B$1,0)="X",S$2,"")</f>
        <v/>
      </c>
      <c r="C3564" t="str">
        <f>IF(VLOOKUP($A3564,Parts!$A:$AM,C$1,0)="X",T$2,"")</f>
        <v/>
      </c>
      <c r="D3564" t="str">
        <f>IF(VLOOKUP($A3564,Parts!$A:$AM,D$1,0)="X",U$2,"")</f>
        <v/>
      </c>
      <c r="E3564" t="str">
        <f>IF(VLOOKUP($A3564,Parts!$A:$AM,E$1,0)="X",V$2,"")</f>
        <v/>
      </c>
      <c r="F3564" t="str">
        <f>IF(VLOOKUP($A3564,Parts!$A:$AM,F$1,0)="X",W$2,"")</f>
        <v/>
      </c>
      <c r="G3564" t="str">
        <f>IF(VLOOKUP($A3564,Parts!$A:$AM,G$1,0)="X",X$2,"")</f>
        <v/>
      </c>
      <c r="H3564" t="str">
        <f>IF(VLOOKUP($A3564,Parts!$A:$AM,H$1,0)="X",Y$2,"")</f>
        <v/>
      </c>
      <c r="I3564" t="str">
        <f>IF(VLOOKUP($A3564,Parts!$A:$AM,I$1,0)="X",Z$2,"")</f>
        <v/>
      </c>
      <c r="J3564" t="str">
        <f>IF(VLOOKUP($A3564,Parts!$A:$AM,J$1,0)="X",AA$2,"")</f>
        <v/>
      </c>
      <c r="K3564" t="str">
        <f>IF(VLOOKUP($A3564,Parts!$A:$AM,K$1,0)="X",AB$2,"")</f>
        <v/>
      </c>
      <c r="L3564" t="str">
        <f>IF(VLOOKUP($A3564,Parts!$A:$AM,L$1,0)="X",AC$2,"")</f>
        <v/>
      </c>
      <c r="M3564" t="str">
        <f>IF(VLOOKUP($A3564,Parts!$A:$AM,M$1,0)="X",AD$2,"")</f>
        <v/>
      </c>
      <c r="N3564" t="str">
        <f>IF(VLOOKUP($A3564,Parts!$A:$AM,N$1,0)="X",AE$2,"")</f>
        <v/>
      </c>
      <c r="O3564" t="str">
        <f>IF(VLOOKUP($A3564,Parts!$A:$AM,O$1,0)="X",AF$2,"")</f>
        <v/>
      </c>
      <c r="P3564" t="str">
        <f t="shared" si="56"/>
        <v/>
      </c>
    </row>
    <row r="3565" spans="1:16" x14ac:dyDescent="0.25">
      <c r="A3565" t="str">
        <f>Table15[[#This Row],[Name]]</f>
        <v>Star-6B</v>
      </c>
      <c r="B3565" t="str">
        <f>IF(VLOOKUP($A3565,Parts!$A:$AM,B$1,0)="X",S$2,"")</f>
        <v/>
      </c>
      <c r="C3565" t="str">
        <f>IF(VLOOKUP($A3565,Parts!$A:$AM,C$1,0)="X",T$2,"")</f>
        <v/>
      </c>
      <c r="D3565" t="str">
        <f>IF(VLOOKUP($A3565,Parts!$A:$AM,D$1,0)="X",U$2,"")</f>
        <v/>
      </c>
      <c r="E3565" t="str">
        <f>IF(VLOOKUP($A3565,Parts!$A:$AM,E$1,0)="X",V$2,"")</f>
        <v/>
      </c>
      <c r="F3565" t="str">
        <f>IF(VLOOKUP($A3565,Parts!$A:$AM,F$1,0)="X",W$2,"")</f>
        <v/>
      </c>
      <c r="G3565" t="str">
        <f>IF(VLOOKUP($A3565,Parts!$A:$AM,G$1,0)="X",X$2,"")</f>
        <v/>
      </c>
      <c r="H3565" t="str">
        <f>IF(VLOOKUP($A3565,Parts!$A:$AM,H$1,0)="X",Y$2,"")</f>
        <v/>
      </c>
      <c r="I3565" t="str">
        <f>IF(VLOOKUP($A3565,Parts!$A:$AM,I$1,0)="X",Z$2,"")</f>
        <v/>
      </c>
      <c r="J3565" t="str">
        <f>IF(VLOOKUP($A3565,Parts!$A:$AM,J$1,0)="X",AA$2,"")</f>
        <v/>
      </c>
      <c r="K3565" t="str">
        <f>IF(VLOOKUP($A3565,Parts!$A:$AM,K$1,0)="X",AB$2,"")</f>
        <v/>
      </c>
      <c r="L3565" t="str">
        <f>IF(VLOOKUP($A3565,Parts!$A:$AM,L$1,0)="X",AC$2,"")</f>
        <v/>
      </c>
      <c r="M3565" t="str">
        <f>IF(VLOOKUP($A3565,Parts!$A:$AM,M$1,0)="X",AD$2,"")</f>
        <v/>
      </c>
      <c r="N3565" t="str">
        <f>IF(VLOOKUP($A3565,Parts!$A:$AM,N$1,0)="X",AE$2,"")</f>
        <v/>
      </c>
      <c r="O3565" t="str">
        <f>IF(VLOOKUP($A3565,Parts!$A:$AM,O$1,0)="X",AF$2,"")</f>
        <v/>
      </c>
      <c r="P3565" t="str">
        <f t="shared" si="56"/>
        <v/>
      </c>
    </row>
    <row r="3566" spans="1:16" x14ac:dyDescent="0.25">
      <c r="A3566" t="str">
        <f>Table15[[#This Row],[Name]]</f>
        <v>RSBengineVikas</v>
      </c>
      <c r="B3566" t="str">
        <f>IF(VLOOKUP($A3566,Parts!$A:$AM,B$1,0)="X",S$2,"")</f>
        <v/>
      </c>
      <c r="C3566" t="str">
        <f>IF(VLOOKUP($A3566,Parts!$A:$AM,C$1,0)="X",T$2,"")</f>
        <v/>
      </c>
      <c r="D3566" t="str">
        <f>IF(VLOOKUP($A3566,Parts!$A:$AM,D$1,0)="X",U$2,"")</f>
        <v/>
      </c>
      <c r="E3566" t="str">
        <f>IF(VLOOKUP($A3566,Parts!$A:$AM,E$1,0)="X",V$2,"")</f>
        <v/>
      </c>
      <c r="F3566" t="str">
        <f>IF(VLOOKUP($A3566,Parts!$A:$AM,F$1,0)="X",W$2,"")</f>
        <v xml:space="preserve">    MODULE
    { name = ModuleTagEngineLiquidTurbo }
</v>
      </c>
      <c r="G3566" t="str">
        <f>IF(VLOOKUP($A3566,Parts!$A:$AM,G$1,0)="X",X$2,"")</f>
        <v/>
      </c>
      <c r="H3566" t="str">
        <f>IF(VLOOKUP($A3566,Parts!$A:$AM,H$1,0)="X",Y$2,"")</f>
        <v/>
      </c>
      <c r="I3566" t="str">
        <f>IF(VLOOKUP($A3566,Parts!$A:$AM,I$1,0)="X",Z$2,"")</f>
        <v/>
      </c>
      <c r="J3566" t="str">
        <f>IF(VLOOKUP($A3566,Parts!$A:$AM,J$1,0)="X",AA$2,"")</f>
        <v/>
      </c>
      <c r="K3566" t="str">
        <f>IF(VLOOKUP($A3566,Parts!$A:$AM,K$1,0)="X",AB$2,"")</f>
        <v/>
      </c>
      <c r="L3566" t="str">
        <f>IF(VLOOKUP($A3566,Parts!$A:$AM,L$1,0)="X",AC$2,"")</f>
        <v/>
      </c>
      <c r="M3566" t="str">
        <f>IF(VLOOKUP($A3566,Parts!$A:$AM,M$1,0)="X",AD$2,"")</f>
        <v/>
      </c>
      <c r="N3566" t="str">
        <f>IF(VLOOKUP($A3566,Parts!$A:$AM,N$1,0)="X",AE$2,"")</f>
        <v/>
      </c>
      <c r="O3566" t="str">
        <f>IF(VLOOKUP($A3566,Parts!$A:$AM,O$1,0)="X",AF$2,"")</f>
        <v/>
      </c>
      <c r="P3566" t="str">
        <f t="shared" si="56"/>
        <v xml:space="preserve">    MODULE
    { name = ModuleTagEngineLiquidTurbo }
</v>
      </c>
    </row>
    <row r="3567" spans="1:16" x14ac:dyDescent="0.25">
      <c r="A3567" t="str">
        <f>Table15[[#This Row],[Name]]</f>
        <v>Star-9</v>
      </c>
      <c r="B3567" t="str">
        <f>IF(VLOOKUP($A3567,Parts!$A:$AM,B$1,0)="X",S$2,"")</f>
        <v/>
      </c>
      <c r="C3567" t="str">
        <f>IF(VLOOKUP($A3567,Parts!$A:$AM,C$1,0)="X",T$2,"")</f>
        <v/>
      </c>
      <c r="D3567" t="str">
        <f>IF(VLOOKUP($A3567,Parts!$A:$AM,D$1,0)="X",U$2,"")</f>
        <v/>
      </c>
      <c r="E3567" t="str">
        <f>IF(VLOOKUP($A3567,Parts!$A:$AM,E$1,0)="X",V$2,"")</f>
        <v/>
      </c>
      <c r="F3567" t="str">
        <f>IF(VLOOKUP($A3567,Parts!$A:$AM,F$1,0)="X",W$2,"")</f>
        <v/>
      </c>
      <c r="G3567" t="str">
        <f>IF(VLOOKUP($A3567,Parts!$A:$AM,G$1,0)="X",X$2,"")</f>
        <v/>
      </c>
      <c r="H3567" t="str">
        <f>IF(VLOOKUP($A3567,Parts!$A:$AM,H$1,0)="X",Y$2,"")</f>
        <v/>
      </c>
      <c r="I3567" t="str">
        <f>IF(VLOOKUP($A3567,Parts!$A:$AM,I$1,0)="X",Z$2,"")</f>
        <v/>
      </c>
      <c r="J3567" t="str">
        <f>IF(VLOOKUP($A3567,Parts!$A:$AM,J$1,0)="X",AA$2,"")</f>
        <v/>
      </c>
      <c r="K3567" t="str">
        <f>IF(VLOOKUP($A3567,Parts!$A:$AM,K$1,0)="X",AB$2,"")</f>
        <v/>
      </c>
      <c r="L3567" t="str">
        <f>IF(VLOOKUP($A3567,Parts!$A:$AM,L$1,0)="X",AC$2,"")</f>
        <v/>
      </c>
      <c r="M3567" t="str">
        <f>IF(VLOOKUP($A3567,Parts!$A:$AM,M$1,0)="X",AD$2,"")</f>
        <v/>
      </c>
      <c r="N3567" t="str">
        <f>IF(VLOOKUP($A3567,Parts!$A:$AM,N$1,0)="X",AE$2,"")</f>
        <v/>
      </c>
      <c r="O3567" t="str">
        <f>IF(VLOOKUP($A3567,Parts!$A:$AM,O$1,0)="X",AF$2,"")</f>
        <v/>
      </c>
      <c r="P3567" t="str">
        <f t="shared" si="56"/>
        <v/>
      </c>
    </row>
    <row r="3568" spans="1:16" x14ac:dyDescent="0.25">
      <c r="A3568" t="str">
        <f>Table15[[#This Row],[Name]]</f>
        <v>SuperDraco</v>
      </c>
      <c r="B3568" t="str">
        <f>IF(VLOOKUP($A3568,Parts!$A:$AM,B$1,0)="X",S$2,"")</f>
        <v/>
      </c>
      <c r="C3568" t="str">
        <f>IF(VLOOKUP($A3568,Parts!$A:$AM,C$1,0)="X",T$2,"")</f>
        <v/>
      </c>
      <c r="D3568" t="str">
        <f>IF(VLOOKUP($A3568,Parts!$A:$AM,D$1,0)="X",U$2,"")</f>
        <v/>
      </c>
      <c r="E3568" t="str">
        <f>IF(VLOOKUP($A3568,Parts!$A:$AM,E$1,0)="X",V$2,"")</f>
        <v/>
      </c>
      <c r="F3568" t="str">
        <f>IF(VLOOKUP($A3568,Parts!$A:$AM,F$1,0)="X",W$2,"")</f>
        <v/>
      </c>
      <c r="G3568" t="str">
        <f>IF(VLOOKUP($A3568,Parts!$A:$AM,G$1,0)="X",X$2,"")</f>
        <v/>
      </c>
      <c r="H3568" t="str">
        <f>IF(VLOOKUP($A3568,Parts!$A:$AM,H$1,0)="X",Y$2,"")</f>
        <v/>
      </c>
      <c r="I3568" t="str">
        <f>IF(VLOOKUP($A3568,Parts!$A:$AM,I$1,0)="X",Z$2,"")</f>
        <v/>
      </c>
      <c r="J3568" t="str">
        <f>IF(VLOOKUP($A3568,Parts!$A:$AM,J$1,0)="X",AA$2,"")</f>
        <v/>
      </c>
      <c r="K3568" t="str">
        <f>IF(VLOOKUP($A3568,Parts!$A:$AM,K$1,0)="X",AB$2,"")</f>
        <v/>
      </c>
      <c r="L3568" t="str">
        <f>IF(VLOOKUP($A3568,Parts!$A:$AM,L$1,0)="X",AC$2,"")</f>
        <v/>
      </c>
      <c r="M3568" t="str">
        <f>IF(VLOOKUP($A3568,Parts!$A:$AM,M$1,0)="X",AD$2,"")</f>
        <v/>
      </c>
      <c r="N3568" t="str">
        <f>IF(VLOOKUP($A3568,Parts!$A:$AM,N$1,0)="X",AE$2,"")</f>
        <v/>
      </c>
      <c r="O3568" t="str">
        <f>IF(VLOOKUP($A3568,Parts!$A:$AM,O$1,0)="X",AF$2,"")</f>
        <v/>
      </c>
      <c r="P3568" t="str">
        <f t="shared" si="56"/>
        <v/>
      </c>
    </row>
    <row r="3569" spans="1:16" x14ac:dyDescent="0.25">
      <c r="A3569" t="str">
        <f>Table15[[#This Row],[Name]]</f>
        <v>TD-339</v>
      </c>
      <c r="B3569" t="str">
        <f>IF(VLOOKUP($A3569,Parts!$A:$AM,B$1,0)="X",S$2,"")</f>
        <v/>
      </c>
      <c r="C3569" t="str">
        <f>IF(VLOOKUP($A3569,Parts!$A:$AM,C$1,0)="X",T$2,"")</f>
        <v/>
      </c>
      <c r="D3569" t="str">
        <f>IF(VLOOKUP($A3569,Parts!$A:$AM,D$1,0)="X",U$2,"")</f>
        <v/>
      </c>
      <c r="E3569" t="str">
        <f>IF(VLOOKUP($A3569,Parts!$A:$AM,E$1,0)="X",V$2,"")</f>
        <v/>
      </c>
      <c r="F3569" t="str">
        <f>IF(VLOOKUP($A3569,Parts!$A:$AM,F$1,0)="X",W$2,"")</f>
        <v/>
      </c>
      <c r="G3569" t="str">
        <f>IF(VLOOKUP($A3569,Parts!$A:$AM,G$1,0)="X",X$2,"")</f>
        <v/>
      </c>
      <c r="H3569" t="str">
        <f>IF(VLOOKUP($A3569,Parts!$A:$AM,H$1,0)="X",Y$2,"")</f>
        <v/>
      </c>
      <c r="I3569" t="str">
        <f>IF(VLOOKUP($A3569,Parts!$A:$AM,I$1,0)="X",Z$2,"")</f>
        <v/>
      </c>
      <c r="J3569" t="str">
        <f>IF(VLOOKUP($A3569,Parts!$A:$AM,J$1,0)="X",AA$2,"")</f>
        <v/>
      </c>
      <c r="K3569" t="str">
        <f>IF(VLOOKUP($A3569,Parts!$A:$AM,K$1,0)="X",AB$2,"")</f>
        <v/>
      </c>
      <c r="L3569" t="str">
        <f>IF(VLOOKUP($A3569,Parts!$A:$AM,L$1,0)="X",AC$2,"")</f>
        <v/>
      </c>
      <c r="M3569" t="str">
        <f>IF(VLOOKUP($A3569,Parts!$A:$AM,M$1,0)="X",AD$2,"")</f>
        <v/>
      </c>
      <c r="N3569" t="str">
        <f>IF(VLOOKUP($A3569,Parts!$A:$AM,N$1,0)="X",AE$2,"")</f>
        <v/>
      </c>
      <c r="O3569" t="str">
        <f>IF(VLOOKUP($A3569,Parts!$A:$AM,O$1,0)="X",AF$2,"")</f>
        <v/>
      </c>
      <c r="P3569" t="str">
        <f t="shared" si="56"/>
        <v/>
      </c>
    </row>
    <row r="3570" spans="1:16" x14ac:dyDescent="0.25">
      <c r="A3570" t="str">
        <f>Table15[[#This Row],[Name]]</f>
        <v>UA1205</v>
      </c>
      <c r="B3570" t="str">
        <f>IF(VLOOKUP($A3570,Parts!$A:$AM,B$1,0)="X",S$2,"")</f>
        <v/>
      </c>
      <c r="C3570" t="str">
        <f>IF(VLOOKUP($A3570,Parts!$A:$AM,C$1,0)="X",T$2,"")</f>
        <v/>
      </c>
      <c r="D3570" t="str">
        <f>IF(VLOOKUP($A3570,Parts!$A:$AM,D$1,0)="X",U$2,"")</f>
        <v/>
      </c>
      <c r="E3570" t="str">
        <f>IF(VLOOKUP($A3570,Parts!$A:$AM,E$1,0)="X",V$2,"")</f>
        <v/>
      </c>
      <c r="F3570" t="str">
        <f>IF(VLOOKUP($A3570,Parts!$A:$AM,F$1,0)="X",W$2,"")</f>
        <v/>
      </c>
      <c r="G3570" t="str">
        <f>IF(VLOOKUP($A3570,Parts!$A:$AM,G$1,0)="X",X$2,"")</f>
        <v/>
      </c>
      <c r="H3570" t="str">
        <f>IF(VLOOKUP($A3570,Parts!$A:$AM,H$1,0)="X",Y$2,"")</f>
        <v/>
      </c>
      <c r="I3570" t="str">
        <f>IF(VLOOKUP($A3570,Parts!$A:$AM,I$1,0)="X",Z$2,"")</f>
        <v/>
      </c>
      <c r="J3570" t="str">
        <f>IF(VLOOKUP($A3570,Parts!$A:$AM,J$1,0)="X",AA$2,"")</f>
        <v/>
      </c>
      <c r="K3570" t="str">
        <f>IF(VLOOKUP($A3570,Parts!$A:$AM,K$1,0)="X",AB$2,"")</f>
        <v/>
      </c>
      <c r="L3570" t="str">
        <f>IF(VLOOKUP($A3570,Parts!$A:$AM,L$1,0)="X",AC$2,"")</f>
        <v/>
      </c>
      <c r="M3570" t="str">
        <f>IF(VLOOKUP($A3570,Parts!$A:$AM,M$1,0)="X",AD$2,"")</f>
        <v/>
      </c>
      <c r="N3570" t="str">
        <f>IF(VLOOKUP($A3570,Parts!$A:$AM,N$1,0)="X",AE$2,"")</f>
        <v/>
      </c>
      <c r="O3570" t="str">
        <f>IF(VLOOKUP($A3570,Parts!$A:$AM,O$1,0)="X",AF$2,"")</f>
        <v/>
      </c>
      <c r="P3570" t="str">
        <f t="shared" si="56"/>
        <v/>
      </c>
    </row>
    <row r="3571" spans="1:16" x14ac:dyDescent="0.25">
      <c r="A3571" t="str">
        <f>Table15[[#This Row],[Name]]</f>
        <v>FREVIKINGEARLY</v>
      </c>
      <c r="B3571" t="str">
        <f>IF(VLOOKUP($A3571,Parts!$A:$AM,B$1,0)="X",S$2,"")</f>
        <v/>
      </c>
      <c r="C3571" t="str">
        <f>IF(VLOOKUP($A3571,Parts!$A:$AM,C$1,0)="X",T$2,"")</f>
        <v/>
      </c>
      <c r="D3571" t="str">
        <f>IF(VLOOKUP($A3571,Parts!$A:$AM,D$1,0)="X",U$2,"")</f>
        <v/>
      </c>
      <c r="E3571" t="str">
        <f>IF(VLOOKUP($A3571,Parts!$A:$AM,E$1,0)="X",V$2,"")</f>
        <v/>
      </c>
      <c r="F3571" t="str">
        <f>IF(VLOOKUP($A3571,Parts!$A:$AM,F$1,0)="X",W$2,"")</f>
        <v xml:space="preserve">    MODULE
    { name = ModuleTagEngineLiquidTurbo }
</v>
      </c>
      <c r="G3571" t="str">
        <f>IF(VLOOKUP($A3571,Parts!$A:$AM,G$1,0)="X",X$2,"")</f>
        <v/>
      </c>
      <c r="H3571" t="str">
        <f>IF(VLOOKUP($A3571,Parts!$A:$AM,H$1,0)="X",Y$2,"")</f>
        <v/>
      </c>
      <c r="I3571" t="str">
        <f>IF(VLOOKUP($A3571,Parts!$A:$AM,I$1,0)="X",Z$2,"")</f>
        <v/>
      </c>
      <c r="J3571" t="str">
        <f>IF(VLOOKUP($A3571,Parts!$A:$AM,J$1,0)="X",AA$2,"")</f>
        <v/>
      </c>
      <c r="K3571" t="str">
        <f>IF(VLOOKUP($A3571,Parts!$A:$AM,K$1,0)="X",AB$2,"")</f>
        <v/>
      </c>
      <c r="L3571" t="str">
        <f>IF(VLOOKUP($A3571,Parts!$A:$AM,L$1,0)="X",AC$2,"")</f>
        <v/>
      </c>
      <c r="M3571" t="str">
        <f>IF(VLOOKUP($A3571,Parts!$A:$AM,M$1,0)="X",AD$2,"")</f>
        <v/>
      </c>
      <c r="N3571" t="str">
        <f>IF(VLOOKUP($A3571,Parts!$A:$AM,N$1,0)="X",AE$2,"")</f>
        <v/>
      </c>
      <c r="O3571" t="str">
        <f>IF(VLOOKUP($A3571,Parts!$A:$AM,O$1,0)="X",AF$2,"")</f>
        <v/>
      </c>
      <c r="P3571" t="str">
        <f t="shared" si="56"/>
        <v xml:space="preserve">    MODULE
    { name = ModuleTagEngineLiquidTurbo }
</v>
      </c>
    </row>
    <row r="3572" spans="1:16" x14ac:dyDescent="0.25">
      <c r="A3572" t="str">
        <f>Table15[[#This Row],[Name]]</f>
        <v>FREVIKINGUPPER</v>
      </c>
      <c r="B3572" t="str">
        <f>IF(VLOOKUP($A3572,Parts!$A:$AM,B$1,0)="X",S$2,"")</f>
        <v/>
      </c>
      <c r="C3572" t="str">
        <f>IF(VLOOKUP($A3572,Parts!$A:$AM,C$1,0)="X",T$2,"")</f>
        <v/>
      </c>
      <c r="D3572" t="str">
        <f>IF(VLOOKUP($A3572,Parts!$A:$AM,D$1,0)="X",U$2,"")</f>
        <v/>
      </c>
      <c r="E3572" t="str">
        <f>IF(VLOOKUP($A3572,Parts!$A:$AM,E$1,0)="X",V$2,"")</f>
        <v/>
      </c>
      <c r="F3572" t="str">
        <f>IF(VLOOKUP($A3572,Parts!$A:$AM,F$1,0)="X",W$2,"")</f>
        <v xml:space="preserve">    MODULE
    { name = ModuleTagEngineLiquidTurbo }
</v>
      </c>
      <c r="G3572" t="str">
        <f>IF(VLOOKUP($A3572,Parts!$A:$AM,G$1,0)="X",X$2,"")</f>
        <v/>
      </c>
      <c r="H3572" t="str">
        <f>IF(VLOOKUP($A3572,Parts!$A:$AM,H$1,0)="X",Y$2,"")</f>
        <v/>
      </c>
      <c r="I3572" t="str">
        <f>IF(VLOOKUP($A3572,Parts!$A:$AM,I$1,0)="X",Z$2,"")</f>
        <v/>
      </c>
      <c r="J3572" t="str">
        <f>IF(VLOOKUP($A3572,Parts!$A:$AM,J$1,0)="X",AA$2,"")</f>
        <v/>
      </c>
      <c r="K3572" t="str">
        <f>IF(VLOOKUP($A3572,Parts!$A:$AM,K$1,0)="X",AB$2,"")</f>
        <v/>
      </c>
      <c r="L3572" t="str">
        <f>IF(VLOOKUP($A3572,Parts!$A:$AM,L$1,0)="X",AC$2,"")</f>
        <v/>
      </c>
      <c r="M3572" t="str">
        <f>IF(VLOOKUP($A3572,Parts!$A:$AM,M$1,0)="X",AD$2,"")</f>
        <v/>
      </c>
      <c r="N3572" t="str">
        <f>IF(VLOOKUP($A3572,Parts!$A:$AM,N$1,0)="X",AE$2,"")</f>
        <v/>
      </c>
      <c r="O3572" t="str">
        <f>IF(VLOOKUP($A3572,Parts!$A:$AM,O$1,0)="X",AF$2,"")</f>
        <v/>
      </c>
      <c r="P3572" t="str">
        <f t="shared" si="56"/>
        <v xml:space="preserve">    MODULE
    { name = ModuleTagEngineLiquidTurbo }
</v>
      </c>
    </row>
    <row r="3573" spans="1:16" x14ac:dyDescent="0.25">
      <c r="A3573" t="str">
        <f>Table15[[#This Row],[Name]]</f>
        <v>FREVIKINGLOWER</v>
      </c>
      <c r="B3573" t="str">
        <f>IF(VLOOKUP($A3573,Parts!$A:$AM,B$1,0)="X",S$2,"")</f>
        <v/>
      </c>
      <c r="C3573" t="str">
        <f>IF(VLOOKUP($A3573,Parts!$A:$AM,C$1,0)="X",T$2,"")</f>
        <v/>
      </c>
      <c r="D3573" t="str">
        <f>IF(VLOOKUP($A3573,Parts!$A:$AM,D$1,0)="X",U$2,"")</f>
        <v/>
      </c>
      <c r="E3573" t="str">
        <f>IF(VLOOKUP($A3573,Parts!$A:$AM,E$1,0)="X",V$2,"")</f>
        <v/>
      </c>
      <c r="F3573" t="str">
        <f>IF(VLOOKUP($A3573,Parts!$A:$AM,F$1,0)="X",W$2,"")</f>
        <v xml:space="preserve">    MODULE
    { name = ModuleTagEngineLiquidTurbo }
</v>
      </c>
      <c r="G3573" t="str">
        <f>IF(VLOOKUP($A3573,Parts!$A:$AM,G$1,0)="X",X$2,"")</f>
        <v/>
      </c>
      <c r="H3573" t="str">
        <f>IF(VLOOKUP($A3573,Parts!$A:$AM,H$1,0)="X",Y$2,"")</f>
        <v/>
      </c>
      <c r="I3573" t="str">
        <f>IF(VLOOKUP($A3573,Parts!$A:$AM,I$1,0)="X",Z$2,"")</f>
        <v/>
      </c>
      <c r="J3573" t="str">
        <f>IF(VLOOKUP($A3573,Parts!$A:$AM,J$1,0)="X",AA$2,"")</f>
        <v/>
      </c>
      <c r="K3573" t="str">
        <f>IF(VLOOKUP($A3573,Parts!$A:$AM,K$1,0)="X",AB$2,"")</f>
        <v/>
      </c>
      <c r="L3573" t="str">
        <f>IF(VLOOKUP($A3573,Parts!$A:$AM,L$1,0)="X",AC$2,"")</f>
        <v/>
      </c>
      <c r="M3573" t="str">
        <f>IF(VLOOKUP($A3573,Parts!$A:$AM,M$1,0)="X",AD$2,"")</f>
        <v/>
      </c>
      <c r="N3573" t="str">
        <f>IF(VLOOKUP($A3573,Parts!$A:$AM,N$1,0)="X",AE$2,"")</f>
        <v/>
      </c>
      <c r="O3573" t="str">
        <f>IF(VLOOKUP($A3573,Parts!$A:$AM,O$1,0)="X",AF$2,"")</f>
        <v/>
      </c>
      <c r="P3573" t="str">
        <f t="shared" si="56"/>
        <v xml:space="preserve">    MODULE
    { name = ModuleTagEngineLiquidTurbo }
</v>
      </c>
    </row>
    <row r="3574" spans="1:16" x14ac:dyDescent="0.25">
      <c r="A3574" t="str">
        <f>Table15[[#This Row],[Name]]</f>
        <v>RD0146engine</v>
      </c>
      <c r="B3574" t="str">
        <f>IF(VLOOKUP($A3574,Parts!$A:$AM,B$1,0)="X",S$2,"")</f>
        <v/>
      </c>
      <c r="C3574" t="str">
        <f>IF(VLOOKUP($A3574,Parts!$A:$AM,C$1,0)="X",T$2,"")</f>
        <v/>
      </c>
      <c r="D3574" t="str">
        <f>IF(VLOOKUP($A3574,Parts!$A:$AM,D$1,0)="X",U$2,"")</f>
        <v/>
      </c>
      <c r="E3574" t="str">
        <f>IF(VLOOKUP($A3574,Parts!$A:$AM,E$1,0)="X",V$2,"")</f>
        <v/>
      </c>
      <c r="F3574" t="str">
        <f>IF(VLOOKUP($A3574,Parts!$A:$AM,F$1,0)="X",W$2,"")</f>
        <v xml:space="preserve">    MODULE
    { name = ModuleTagEngineLiquidTurbo }
</v>
      </c>
      <c r="G3574" t="str">
        <f>IF(VLOOKUP($A3574,Parts!$A:$AM,G$1,0)="X",X$2,"")</f>
        <v/>
      </c>
      <c r="H3574" t="str">
        <f>IF(VLOOKUP($A3574,Parts!$A:$AM,H$1,0)="X",Y$2,"")</f>
        <v/>
      </c>
      <c r="I3574" t="str">
        <f>IF(VLOOKUP($A3574,Parts!$A:$AM,I$1,0)="X",Z$2,"")</f>
        <v/>
      </c>
      <c r="J3574" t="str">
        <f>IF(VLOOKUP($A3574,Parts!$A:$AM,J$1,0)="X",AA$2,"")</f>
        <v/>
      </c>
      <c r="K3574" t="str">
        <f>IF(VLOOKUP($A3574,Parts!$A:$AM,K$1,0)="X",AB$2,"")</f>
        <v/>
      </c>
      <c r="L3574" t="str">
        <f>IF(VLOOKUP($A3574,Parts!$A:$AM,L$1,0)="X",AC$2,"")</f>
        <v/>
      </c>
      <c r="M3574" t="str">
        <f>IF(VLOOKUP($A3574,Parts!$A:$AM,M$1,0)="X",AD$2,"")</f>
        <v/>
      </c>
      <c r="N3574" t="str">
        <f>IF(VLOOKUP($A3574,Parts!$A:$AM,N$1,0)="X",AE$2,"")</f>
        <v/>
      </c>
      <c r="O3574" t="str">
        <f>IF(VLOOKUP($A3574,Parts!$A:$AM,O$1,0)="X",AF$2,"")</f>
        <v xml:space="preserve">    MODULE
    { name = ModuleTagHydrolox }
</v>
      </c>
      <c r="P3574" t="str">
        <f t="shared" si="56"/>
        <v xml:space="preserve">    MODULE
    { name = ModuleTagEngineLiquidTurbo }
    MODULE
    { name = ModuleTagHydrolox }
</v>
      </c>
    </row>
    <row r="3575" spans="1:16" x14ac:dyDescent="0.25">
      <c r="A3575" t="str">
        <f>Table15[[#This Row],[Name]]</f>
        <v>RD0146_StockVersion</v>
      </c>
      <c r="B3575" t="str">
        <f>IF(VLOOKUP($A3575,Parts!$A:$AM,B$1,0)="X",S$2,"")</f>
        <v/>
      </c>
      <c r="C3575" t="str">
        <f>IF(VLOOKUP($A3575,Parts!$A:$AM,C$1,0)="X",T$2,"")</f>
        <v/>
      </c>
      <c r="D3575" t="str">
        <f>IF(VLOOKUP($A3575,Parts!$A:$AM,D$1,0)="X",U$2,"")</f>
        <v/>
      </c>
      <c r="E3575" t="str">
        <f>IF(VLOOKUP($A3575,Parts!$A:$AM,E$1,0)="X",V$2,"")</f>
        <v/>
      </c>
      <c r="F3575" t="str">
        <f>IF(VLOOKUP($A3575,Parts!$A:$AM,F$1,0)="X",W$2,"")</f>
        <v xml:space="preserve">    MODULE
    { name = ModuleTagEngineLiquidTurbo }
</v>
      </c>
      <c r="G3575" t="str">
        <f>IF(VLOOKUP($A3575,Parts!$A:$AM,G$1,0)="X",X$2,"")</f>
        <v/>
      </c>
      <c r="H3575" t="str">
        <f>IF(VLOOKUP($A3575,Parts!$A:$AM,H$1,0)="X",Y$2,"")</f>
        <v/>
      </c>
      <c r="I3575" t="str">
        <f>IF(VLOOKUP($A3575,Parts!$A:$AM,I$1,0)="X",Z$2,"")</f>
        <v/>
      </c>
      <c r="J3575" t="str">
        <f>IF(VLOOKUP($A3575,Parts!$A:$AM,J$1,0)="X",AA$2,"")</f>
        <v/>
      </c>
      <c r="K3575" t="str">
        <f>IF(VLOOKUP($A3575,Parts!$A:$AM,K$1,0)="X",AB$2,"")</f>
        <v/>
      </c>
      <c r="L3575" t="str">
        <f>IF(VLOOKUP($A3575,Parts!$A:$AM,L$1,0)="X",AC$2,"")</f>
        <v/>
      </c>
      <c r="M3575" t="str">
        <f>IF(VLOOKUP($A3575,Parts!$A:$AM,M$1,0)="X",AD$2,"")</f>
        <v/>
      </c>
      <c r="N3575" t="str">
        <f>IF(VLOOKUP($A3575,Parts!$A:$AM,N$1,0)="X",AE$2,"")</f>
        <v/>
      </c>
      <c r="O3575" t="str">
        <f>IF(VLOOKUP($A3575,Parts!$A:$AM,O$1,0)="X",AF$2,"")</f>
        <v xml:space="preserve">    MODULE
    { name = ModuleTagHydrolox }
</v>
      </c>
      <c r="P3575" t="str">
        <f t="shared" si="56"/>
        <v xml:space="preserve">    MODULE
    { name = ModuleTagEngineLiquidTurbo }
    MODULE
    { name = ModuleTagHydrolox }
</v>
      </c>
    </row>
    <row r="3576" spans="1:16" x14ac:dyDescent="0.25">
      <c r="A3576" t="str">
        <f>Table15[[#This Row],[Name]]</f>
        <v>Voskhod_Crew_A</v>
      </c>
      <c r="B3576" t="str">
        <f>IF(VLOOKUP($A3576,Parts!$A:$AM,B$1,0)="X",S$2,"")</f>
        <v xml:space="preserve">    MODULE
    { name = ModuleTagAvionics }
</v>
      </c>
      <c r="C3576" t="str">
        <f>IF(VLOOKUP($A3576,Parts!$A:$AM,C$1,0)="X",T$2,"")</f>
        <v/>
      </c>
      <c r="D3576" t="str">
        <f>IF(VLOOKUP($A3576,Parts!$A:$AM,D$1,0)="X",U$2,"")</f>
        <v/>
      </c>
      <c r="E3576" t="str">
        <f>IF(VLOOKUP($A3576,Parts!$A:$AM,E$1,0)="X",V$2,"")</f>
        <v/>
      </c>
      <c r="F3576" t="str">
        <f>IF(VLOOKUP($A3576,Parts!$A:$AM,F$1,0)="X",W$2,"")</f>
        <v/>
      </c>
      <c r="G3576" t="str">
        <f>IF(VLOOKUP($A3576,Parts!$A:$AM,G$1,0)="X",X$2,"")</f>
        <v/>
      </c>
      <c r="H3576" t="str">
        <f>IF(VLOOKUP($A3576,Parts!$A:$AM,H$1,0)="X",Y$2,"")</f>
        <v xml:space="preserve">    MODULE
    { name = ModuleTagHabitable }
</v>
      </c>
      <c r="I3576" t="str">
        <f>IF(VLOOKUP($A3576,Parts!$A:$AM,I$1,0)="X",Z$2,"")</f>
        <v xml:space="preserve">    MODULE
    { name = ModuleTagHumanRated }
</v>
      </c>
      <c r="J3576" t="str">
        <f>IF(VLOOKUP($A3576,Parts!$A:$AM,J$1,0)="X",AA$2,"")</f>
        <v/>
      </c>
      <c r="K3576" t="str">
        <f>IF(VLOOKUP($A3576,Parts!$A:$AM,K$1,0)="X",AB$2,"")</f>
        <v/>
      </c>
      <c r="L3576" t="str">
        <f>IF(VLOOKUP($A3576,Parts!$A:$AM,L$1,0)="X",AC$2,"")</f>
        <v/>
      </c>
      <c r="M3576" t="str">
        <f>IF(VLOOKUP($A3576,Parts!$A:$AM,M$1,0)="X",AD$2,"")</f>
        <v/>
      </c>
      <c r="N3576" t="str">
        <f>IF(VLOOKUP($A3576,Parts!$A:$AM,N$1,0)="X",AE$2,"")</f>
        <v/>
      </c>
      <c r="O3576" t="str">
        <f>IF(VLOOKUP($A3576,Parts!$A:$AM,O$1,0)="X",AF$2,"")</f>
        <v/>
      </c>
      <c r="P3576" t="str">
        <f t="shared" si="56"/>
        <v xml:space="preserve">    MODULE
    { name = ModuleTagAvionics }
    MODULE
    { name = ModuleTagHabitable }
    MODULE
    { name = ModuleTagHumanRated }
</v>
      </c>
    </row>
    <row r="3577" spans="1:16" x14ac:dyDescent="0.25">
      <c r="A3577" t="str">
        <f>Table15[[#This Row],[Name]]</f>
        <v>rn_voskhod_sc</v>
      </c>
      <c r="B3577" t="str">
        <f>IF(VLOOKUP($A3577,Parts!$A:$AM,B$1,0)="X",S$2,"")</f>
        <v xml:space="preserve">    MODULE
    { name = ModuleTagAvionics }
</v>
      </c>
      <c r="C3577" t="str">
        <f>IF(VLOOKUP($A3577,Parts!$A:$AM,C$1,0)="X",T$2,"")</f>
        <v/>
      </c>
      <c r="D3577" t="str">
        <f>IF(VLOOKUP($A3577,Parts!$A:$AM,D$1,0)="X",U$2,"")</f>
        <v/>
      </c>
      <c r="E3577" t="str">
        <f>IF(VLOOKUP($A3577,Parts!$A:$AM,E$1,0)="X",V$2,"")</f>
        <v/>
      </c>
      <c r="F3577" t="str">
        <f>IF(VLOOKUP($A3577,Parts!$A:$AM,F$1,0)="X",W$2,"")</f>
        <v/>
      </c>
      <c r="G3577" t="str">
        <f>IF(VLOOKUP($A3577,Parts!$A:$AM,G$1,0)="X",X$2,"")</f>
        <v/>
      </c>
      <c r="H3577" t="str">
        <f>IF(VLOOKUP($A3577,Parts!$A:$AM,H$1,0)="X",Y$2,"")</f>
        <v xml:space="preserve">    MODULE
    { name = ModuleTagHabitable }
</v>
      </c>
      <c r="I3577" t="str">
        <f>IF(VLOOKUP($A3577,Parts!$A:$AM,I$1,0)="X",Z$2,"")</f>
        <v xml:space="preserve">    MODULE
    { name = ModuleTagHumanRated }
</v>
      </c>
      <c r="J3577" t="str">
        <f>IF(VLOOKUP($A3577,Parts!$A:$AM,J$1,0)="X",AA$2,"")</f>
        <v/>
      </c>
      <c r="K3577" t="str">
        <f>IF(VLOOKUP($A3577,Parts!$A:$AM,K$1,0)="X",AB$2,"")</f>
        <v/>
      </c>
      <c r="L3577" t="str">
        <f>IF(VLOOKUP($A3577,Parts!$A:$AM,L$1,0)="X",AC$2,"")</f>
        <v xml:space="preserve">    MODULE
    { name = ModuleTagReentry }
</v>
      </c>
      <c r="M3577" t="str">
        <f>IF(VLOOKUP($A3577,Parts!$A:$AM,M$1,0)="X",AD$2,"")</f>
        <v/>
      </c>
      <c r="N3577" t="str">
        <f>IF(VLOOKUP($A3577,Parts!$A:$AM,N$1,0)="X",AE$2,"")</f>
        <v/>
      </c>
      <c r="O3577" t="str">
        <f>IF(VLOOKUP($A3577,Parts!$A:$AM,O$1,0)="X",AF$2,"")</f>
        <v/>
      </c>
      <c r="P3577" t="str">
        <f t="shared" si="56"/>
        <v xml:space="preserve">    MODULE
    { name = ModuleTagAvionics }
    MODULE
    { name = ModuleTagHabitable }
    MODULE
    { name = ModuleTagHumanRated }
    MODULE
    { name = ModuleTagReentry }
</v>
      </c>
    </row>
    <row r="3578" spans="1:16" x14ac:dyDescent="0.25">
      <c r="A3578" t="str">
        <f>Table15[[#This Row],[Name]]</f>
        <v>rn_voskhod_para</v>
      </c>
      <c r="B3578" t="str">
        <f>IF(VLOOKUP($A3578,Parts!$A:$AM,B$1,0)="X",S$2,"")</f>
        <v/>
      </c>
      <c r="C3578" t="str">
        <f>IF(VLOOKUP($A3578,Parts!$A:$AM,C$1,0)="X",T$2,"")</f>
        <v/>
      </c>
      <c r="D3578" t="str">
        <f>IF(VLOOKUP($A3578,Parts!$A:$AM,D$1,0)="X",U$2,"")</f>
        <v/>
      </c>
      <c r="E3578" t="str">
        <f>IF(VLOOKUP($A3578,Parts!$A:$AM,E$1,0)="X",V$2,"")</f>
        <v/>
      </c>
      <c r="F3578" t="str">
        <f>IF(VLOOKUP($A3578,Parts!$A:$AM,F$1,0)="X",W$2,"")</f>
        <v/>
      </c>
      <c r="G3578" t="str">
        <f>IF(VLOOKUP($A3578,Parts!$A:$AM,G$1,0)="X",X$2,"")</f>
        <v/>
      </c>
      <c r="H3578" t="str">
        <f>IF(VLOOKUP($A3578,Parts!$A:$AM,H$1,0)="X",Y$2,"")</f>
        <v/>
      </c>
      <c r="I3578" t="str">
        <f>IF(VLOOKUP($A3578,Parts!$A:$AM,I$1,0)="X",Z$2,"")</f>
        <v/>
      </c>
      <c r="J3578" t="str">
        <f>IF(VLOOKUP($A3578,Parts!$A:$AM,J$1,0)="X",AA$2,"")</f>
        <v/>
      </c>
      <c r="K3578" t="str">
        <f>IF(VLOOKUP($A3578,Parts!$A:$AM,K$1,0)="X",AB$2,"")</f>
        <v/>
      </c>
      <c r="L3578" t="str">
        <f>IF(VLOOKUP($A3578,Parts!$A:$AM,L$1,0)="X",AC$2,"")</f>
        <v/>
      </c>
      <c r="M3578" t="str">
        <f>IF(VLOOKUP($A3578,Parts!$A:$AM,M$1,0)="X",AD$2,"")</f>
        <v/>
      </c>
      <c r="N3578" t="str">
        <f>IF(VLOOKUP($A3578,Parts!$A:$AM,N$1,0)="X",AE$2,"")</f>
        <v/>
      </c>
      <c r="O3578" t="str">
        <f>IF(VLOOKUP($A3578,Parts!$A:$AM,O$1,0)="X",AF$2,"")</f>
        <v/>
      </c>
      <c r="P3578" t="str">
        <f t="shared" si="56"/>
        <v/>
      </c>
    </row>
    <row r="3579" spans="1:16" x14ac:dyDescent="0.25">
      <c r="A3579" t="str">
        <f>Table15[[#This Row],[Name]]</f>
        <v>Almach_Parachute_B</v>
      </c>
      <c r="B3579" t="str">
        <f>IF(VLOOKUP($A3579,Parts!$A:$AM,B$1,0)="X",S$2,"")</f>
        <v/>
      </c>
      <c r="C3579" t="str">
        <f>IF(VLOOKUP($A3579,Parts!$A:$AM,C$1,0)="X",T$2,"")</f>
        <v/>
      </c>
      <c r="D3579" t="str">
        <f>IF(VLOOKUP($A3579,Parts!$A:$AM,D$1,0)="X",U$2,"")</f>
        <v/>
      </c>
      <c r="E3579" t="str">
        <f>IF(VLOOKUP($A3579,Parts!$A:$AM,E$1,0)="X",V$2,"")</f>
        <v/>
      </c>
      <c r="F3579" t="str">
        <f>IF(VLOOKUP($A3579,Parts!$A:$AM,F$1,0)="X",W$2,"")</f>
        <v/>
      </c>
      <c r="G3579" t="str">
        <f>IF(VLOOKUP($A3579,Parts!$A:$AM,G$1,0)="X",X$2,"")</f>
        <v/>
      </c>
      <c r="H3579" t="str">
        <f>IF(VLOOKUP($A3579,Parts!$A:$AM,H$1,0)="X",Y$2,"")</f>
        <v/>
      </c>
      <c r="I3579" t="str">
        <f>IF(VLOOKUP($A3579,Parts!$A:$AM,I$1,0)="X",Z$2,"")</f>
        <v xml:space="preserve">    MODULE
    { name = ModuleTagHumanRated }
</v>
      </c>
      <c r="J3579" t="str">
        <f>IF(VLOOKUP($A3579,Parts!$A:$AM,J$1,0)="X",AA$2,"")</f>
        <v/>
      </c>
      <c r="K3579" t="str">
        <f>IF(VLOOKUP($A3579,Parts!$A:$AM,K$1,0)="X",AB$2,"")</f>
        <v/>
      </c>
      <c r="L3579" t="str">
        <f>IF(VLOOKUP($A3579,Parts!$A:$AM,L$1,0)="X",AC$2,"")</f>
        <v xml:space="preserve">    MODULE
    { name = ModuleTagReentry }
</v>
      </c>
      <c r="M3579" t="str">
        <f>IF(VLOOKUP($A3579,Parts!$A:$AM,M$1,0)="X",AD$2,"")</f>
        <v/>
      </c>
      <c r="N3579" t="str">
        <f>IF(VLOOKUP($A3579,Parts!$A:$AM,N$1,0)="X",AE$2,"")</f>
        <v/>
      </c>
      <c r="O3579" t="str">
        <f>IF(VLOOKUP($A3579,Parts!$A:$AM,O$1,0)="X",AF$2,"")</f>
        <v/>
      </c>
      <c r="P3579" t="str">
        <f t="shared" si="56"/>
        <v xml:space="preserve">    MODULE
    { name = ModuleTagHumanRated }
    MODULE
    { name = ModuleTagReentry }
</v>
      </c>
    </row>
    <row r="3580" spans="1:16" x14ac:dyDescent="0.25">
      <c r="A3580" t="str">
        <f>Table15[[#This Row],[Name]]</f>
        <v>rn_voskhod_retro_dec</v>
      </c>
      <c r="B3580" t="str">
        <f>IF(VLOOKUP($A3580,Parts!$A:$AM,B$1,0)="X",S$2,"")</f>
        <v/>
      </c>
      <c r="C3580" t="str">
        <f>IF(VLOOKUP($A3580,Parts!$A:$AM,C$1,0)="X",T$2,"")</f>
        <v/>
      </c>
      <c r="D3580" t="str">
        <f>IF(VLOOKUP($A3580,Parts!$A:$AM,D$1,0)="X",U$2,"")</f>
        <v/>
      </c>
      <c r="E3580" t="str">
        <f>IF(VLOOKUP($A3580,Parts!$A:$AM,E$1,0)="X",V$2,"")</f>
        <v/>
      </c>
      <c r="F3580" t="str">
        <f>IF(VLOOKUP($A3580,Parts!$A:$AM,F$1,0)="X",W$2,"")</f>
        <v/>
      </c>
      <c r="G3580" t="str">
        <f>IF(VLOOKUP($A3580,Parts!$A:$AM,G$1,0)="X",X$2,"")</f>
        <v/>
      </c>
      <c r="H3580" t="str">
        <f>IF(VLOOKUP($A3580,Parts!$A:$AM,H$1,0)="X",Y$2,"")</f>
        <v/>
      </c>
      <c r="I3580" t="str">
        <f>IF(VLOOKUP($A3580,Parts!$A:$AM,I$1,0)="X",Z$2,"")</f>
        <v/>
      </c>
      <c r="J3580" t="str">
        <f>IF(VLOOKUP($A3580,Parts!$A:$AM,J$1,0)="X",AA$2,"")</f>
        <v/>
      </c>
      <c r="K3580" t="str">
        <f>IF(VLOOKUP($A3580,Parts!$A:$AM,K$1,0)="X",AB$2,"")</f>
        <v/>
      </c>
      <c r="L3580" t="str">
        <f>IF(VLOOKUP($A3580,Parts!$A:$AM,L$1,0)="X",AC$2,"")</f>
        <v/>
      </c>
      <c r="M3580" t="str">
        <f>IF(VLOOKUP($A3580,Parts!$A:$AM,M$1,0)="X",AD$2,"")</f>
        <v/>
      </c>
      <c r="N3580" t="str">
        <f>IF(VLOOKUP($A3580,Parts!$A:$AM,N$1,0)="X",AE$2,"")</f>
        <v xml:space="preserve">    MODULE
    { name = ModuleTagDecoupler }
</v>
      </c>
      <c r="O3580" t="str">
        <f>IF(VLOOKUP($A3580,Parts!$A:$AM,O$1,0)="X",AF$2,"")</f>
        <v/>
      </c>
      <c r="P3580" t="str">
        <f t="shared" si="56"/>
        <v xml:space="preserve">    MODULE
    { name = ModuleTagDecoupler }
</v>
      </c>
    </row>
    <row r="3581" spans="1:16" x14ac:dyDescent="0.25">
      <c r="A3581" t="str">
        <f>Table15[[#This Row],[Name]]</f>
        <v>rn_voskhod_retro</v>
      </c>
      <c r="B3581" t="str">
        <f>IF(VLOOKUP($A3581,Parts!$A:$AM,B$1,0)="X",S$2,"")</f>
        <v/>
      </c>
      <c r="C3581" t="str">
        <f>IF(VLOOKUP($A3581,Parts!$A:$AM,C$1,0)="X",T$2,"")</f>
        <v/>
      </c>
      <c r="D3581" t="str">
        <f>IF(VLOOKUP($A3581,Parts!$A:$AM,D$1,0)="X",U$2,"")</f>
        <v/>
      </c>
      <c r="E3581" t="str">
        <f>IF(VLOOKUP($A3581,Parts!$A:$AM,E$1,0)="X",V$2,"")</f>
        <v/>
      </c>
      <c r="F3581" t="str">
        <f>IF(VLOOKUP($A3581,Parts!$A:$AM,F$1,0)="X",W$2,"")</f>
        <v/>
      </c>
      <c r="G3581" t="str">
        <f>IF(VLOOKUP($A3581,Parts!$A:$AM,G$1,0)="X",X$2,"")</f>
        <v xml:space="preserve">    MODULE
    { name = ModuleTagEngineSolid }
</v>
      </c>
      <c r="H3581" t="str">
        <f>IF(VLOOKUP($A3581,Parts!$A:$AM,H$1,0)="X",Y$2,"")</f>
        <v/>
      </c>
      <c r="I3581" t="str">
        <f>IF(VLOOKUP($A3581,Parts!$A:$AM,I$1,0)="X",Z$2,"")</f>
        <v/>
      </c>
      <c r="J3581" t="str">
        <f>IF(VLOOKUP($A3581,Parts!$A:$AM,J$1,0)="X",AA$2,"")</f>
        <v/>
      </c>
      <c r="K3581" t="str">
        <f>IF(VLOOKUP($A3581,Parts!$A:$AM,K$1,0)="X",AB$2,"")</f>
        <v/>
      </c>
      <c r="L3581" t="str">
        <f>IF(VLOOKUP($A3581,Parts!$A:$AM,L$1,0)="X",AC$2,"")</f>
        <v/>
      </c>
      <c r="M3581" t="str">
        <f>IF(VLOOKUP($A3581,Parts!$A:$AM,M$1,0)="X",AD$2,"")</f>
        <v/>
      </c>
      <c r="N3581" t="str">
        <f>IF(VLOOKUP($A3581,Parts!$A:$AM,N$1,0)="X",AE$2,"")</f>
        <v/>
      </c>
      <c r="O3581" t="str">
        <f>IF(VLOOKUP($A3581,Parts!$A:$AM,O$1,0)="X",AF$2,"")</f>
        <v/>
      </c>
      <c r="P3581" t="str">
        <f t="shared" si="56"/>
        <v xml:space="preserve">    MODULE
    { name = ModuleTagEngineSolid }
</v>
      </c>
    </row>
    <row r="3582" spans="1:16" x14ac:dyDescent="0.25">
      <c r="A3582" t="str">
        <f>Table15[[#This Row],[Name]]</f>
        <v>rn_voskhod_airlock</v>
      </c>
      <c r="B3582" t="str">
        <f>IF(VLOOKUP($A3582,Parts!$A:$AM,B$1,0)="X",S$2,"")</f>
        <v/>
      </c>
      <c r="C3582" t="str">
        <f>IF(VLOOKUP($A3582,Parts!$A:$AM,C$1,0)="X",T$2,"")</f>
        <v/>
      </c>
      <c r="D3582" t="str">
        <f>IF(VLOOKUP($A3582,Parts!$A:$AM,D$1,0)="X",U$2,"")</f>
        <v/>
      </c>
      <c r="E3582" t="str">
        <f>IF(VLOOKUP($A3582,Parts!$A:$AM,E$1,0)="X",V$2,"")</f>
        <v/>
      </c>
      <c r="F3582" t="str">
        <f>IF(VLOOKUP($A3582,Parts!$A:$AM,F$1,0)="X",W$2,"")</f>
        <v/>
      </c>
      <c r="G3582" t="str">
        <f>IF(VLOOKUP($A3582,Parts!$A:$AM,G$1,0)="X",X$2,"")</f>
        <v/>
      </c>
      <c r="H3582" t="str">
        <f>IF(VLOOKUP($A3582,Parts!$A:$AM,H$1,0)="X",Y$2,"")</f>
        <v/>
      </c>
      <c r="I3582" t="str">
        <f>IF(VLOOKUP($A3582,Parts!$A:$AM,I$1,0)="X",Z$2,"")</f>
        <v xml:space="preserve">    MODULE
    { name = ModuleTagHumanRated }
</v>
      </c>
      <c r="J3582" t="str">
        <f>IF(VLOOKUP($A3582,Parts!$A:$AM,J$1,0)="X",AA$2,"")</f>
        <v/>
      </c>
      <c r="K3582" t="str">
        <f>IF(VLOOKUP($A3582,Parts!$A:$AM,K$1,0)="X",AB$2,"")</f>
        <v/>
      </c>
      <c r="L3582" t="str">
        <f>IF(VLOOKUP($A3582,Parts!$A:$AM,L$1,0)="X",AC$2,"")</f>
        <v/>
      </c>
      <c r="M3582" t="str">
        <f>IF(VLOOKUP($A3582,Parts!$A:$AM,M$1,0)="X",AD$2,"")</f>
        <v/>
      </c>
      <c r="N3582" t="str">
        <f>IF(VLOOKUP($A3582,Parts!$A:$AM,N$1,0)="X",AE$2,"")</f>
        <v/>
      </c>
      <c r="O3582" t="str">
        <f>IF(VLOOKUP($A3582,Parts!$A:$AM,O$1,0)="X",AF$2,"")</f>
        <v/>
      </c>
      <c r="P3582" t="str">
        <f t="shared" si="56"/>
        <v xml:space="preserve">    MODULE
    { name = ModuleTagHumanRated }
</v>
      </c>
    </row>
    <row r="3583" spans="1:16" x14ac:dyDescent="0.25">
      <c r="A3583" t="str">
        <f>Table15[[#This Row],[Name]]</f>
        <v>IronVostok_Crew_A</v>
      </c>
      <c r="B3583" t="str">
        <f>IF(VLOOKUP($A3583,Parts!$A:$AM,B$1,0)="X",S$2,"")</f>
        <v xml:space="preserve">    MODULE
    { name = ModuleTagAvionics }
</v>
      </c>
      <c r="C3583" t="str">
        <f>IF(VLOOKUP($A3583,Parts!$A:$AM,C$1,0)="X",T$2,"")</f>
        <v/>
      </c>
      <c r="D3583" t="str">
        <f>IF(VLOOKUP($A3583,Parts!$A:$AM,D$1,0)="X",U$2,"")</f>
        <v/>
      </c>
      <c r="E3583" t="str">
        <f>IF(VLOOKUP($A3583,Parts!$A:$AM,E$1,0)="X",V$2,"")</f>
        <v/>
      </c>
      <c r="F3583" t="str">
        <f>IF(VLOOKUP($A3583,Parts!$A:$AM,F$1,0)="X",W$2,"")</f>
        <v/>
      </c>
      <c r="G3583" t="str">
        <f>IF(VLOOKUP($A3583,Parts!$A:$AM,G$1,0)="X",X$2,"")</f>
        <v/>
      </c>
      <c r="H3583" t="str">
        <f>IF(VLOOKUP($A3583,Parts!$A:$AM,H$1,0)="X",Y$2,"")</f>
        <v xml:space="preserve">    MODULE
    { name = ModuleTagHabitable }
</v>
      </c>
      <c r="I3583" t="str">
        <f>IF(VLOOKUP($A3583,Parts!$A:$AM,I$1,0)="X",Z$2,"")</f>
        <v xml:space="preserve">    MODULE
    { name = ModuleTagHumanRated }
</v>
      </c>
      <c r="J3583" t="str">
        <f>IF(VLOOKUP($A3583,Parts!$A:$AM,J$1,0)="X",AA$2,"")</f>
        <v/>
      </c>
      <c r="K3583" t="str">
        <f>IF(VLOOKUP($A3583,Parts!$A:$AM,K$1,0)="X",AB$2,"")</f>
        <v/>
      </c>
      <c r="L3583" t="str">
        <f>IF(VLOOKUP($A3583,Parts!$A:$AM,L$1,0)="X",AC$2,"")</f>
        <v/>
      </c>
      <c r="M3583" t="str">
        <f>IF(VLOOKUP($A3583,Parts!$A:$AM,M$1,0)="X",AD$2,"")</f>
        <v/>
      </c>
      <c r="N3583" t="str">
        <f>IF(VLOOKUP($A3583,Parts!$A:$AM,N$1,0)="X",AE$2,"")</f>
        <v/>
      </c>
      <c r="O3583" t="str">
        <f>IF(VLOOKUP($A3583,Parts!$A:$AM,O$1,0)="X",AF$2,"")</f>
        <v/>
      </c>
      <c r="P3583" t="str">
        <f t="shared" si="56"/>
        <v xml:space="preserve">    MODULE
    { name = ModuleTagAvionics }
    MODULE
    { name = ModuleTagHabitable }
    MODULE
    { name = ModuleTagHumanRated }
</v>
      </c>
    </row>
    <row r="3584" spans="1:16" x14ac:dyDescent="0.25">
      <c r="A3584" t="str">
        <f>Table15[[#This Row],[Name]]</f>
        <v>IronVostok_Decoupler_A</v>
      </c>
      <c r="B3584" t="str">
        <f>IF(VLOOKUP($A3584,Parts!$A:$AM,B$1,0)="X",S$2,"")</f>
        <v/>
      </c>
      <c r="C3584" t="str">
        <f>IF(VLOOKUP($A3584,Parts!$A:$AM,C$1,0)="X",T$2,"")</f>
        <v/>
      </c>
      <c r="D3584" t="str">
        <f>IF(VLOOKUP($A3584,Parts!$A:$AM,D$1,0)="X",U$2,"")</f>
        <v/>
      </c>
      <c r="E3584" t="str">
        <f>IF(VLOOKUP($A3584,Parts!$A:$AM,E$1,0)="X",V$2,"")</f>
        <v/>
      </c>
      <c r="F3584" t="str">
        <f>IF(VLOOKUP($A3584,Parts!$A:$AM,F$1,0)="X",W$2,"")</f>
        <v/>
      </c>
      <c r="G3584" t="str">
        <f>IF(VLOOKUP($A3584,Parts!$A:$AM,G$1,0)="X",X$2,"")</f>
        <v/>
      </c>
      <c r="H3584" t="str">
        <f>IF(VLOOKUP($A3584,Parts!$A:$AM,H$1,0)="X",Y$2,"")</f>
        <v/>
      </c>
      <c r="I3584" t="str">
        <f>IF(VLOOKUP($A3584,Parts!$A:$AM,I$1,0)="X",Z$2,"")</f>
        <v xml:space="preserve">    MODULE
    { name = ModuleTagHumanRated }
</v>
      </c>
      <c r="J3584" t="str">
        <f>IF(VLOOKUP($A3584,Parts!$A:$AM,J$1,0)="X",AA$2,"")</f>
        <v/>
      </c>
      <c r="K3584" t="str">
        <f>IF(VLOOKUP($A3584,Parts!$A:$AM,K$1,0)="X",AB$2,"")</f>
        <v/>
      </c>
      <c r="L3584" t="str">
        <f>IF(VLOOKUP($A3584,Parts!$A:$AM,L$1,0)="X",AC$2,"")</f>
        <v/>
      </c>
      <c r="M3584" t="str">
        <f>IF(VLOOKUP($A3584,Parts!$A:$AM,M$1,0)="X",AD$2,"")</f>
        <v/>
      </c>
      <c r="N3584" t="str">
        <f>IF(VLOOKUP($A3584,Parts!$A:$AM,N$1,0)="X",AE$2,"")</f>
        <v xml:space="preserve">    MODULE
    { name = ModuleTagDecoupler }
</v>
      </c>
      <c r="O3584" t="str">
        <f>IF(VLOOKUP($A3584,Parts!$A:$AM,O$1,0)="X",AF$2,"")</f>
        <v/>
      </c>
      <c r="P3584" t="str">
        <f t="shared" si="56"/>
        <v xml:space="preserve">    MODULE
    { name = ModuleTagHumanRated }
    MODULE
    { name = ModuleTagDecoupler }
</v>
      </c>
    </row>
    <row r="3585" spans="1:16" x14ac:dyDescent="0.25">
      <c r="A3585" t="str">
        <f>Table15[[#This Row],[Name]]</f>
        <v>rn_vostok_dec</v>
      </c>
      <c r="B3585" t="str">
        <f>IF(VLOOKUP($A3585,Parts!$A:$AM,B$1,0)="X",S$2,"")</f>
        <v/>
      </c>
      <c r="C3585" t="str">
        <f>IF(VLOOKUP($A3585,Parts!$A:$AM,C$1,0)="X",T$2,"")</f>
        <v/>
      </c>
      <c r="D3585" t="str">
        <f>IF(VLOOKUP($A3585,Parts!$A:$AM,D$1,0)="X",U$2,"")</f>
        <v/>
      </c>
      <c r="E3585" t="str">
        <f>IF(VLOOKUP($A3585,Parts!$A:$AM,E$1,0)="X",V$2,"")</f>
        <v/>
      </c>
      <c r="F3585" t="str">
        <f>IF(VLOOKUP($A3585,Parts!$A:$AM,F$1,0)="X",W$2,"")</f>
        <v/>
      </c>
      <c r="G3585" t="str">
        <f>IF(VLOOKUP($A3585,Parts!$A:$AM,G$1,0)="X",X$2,"")</f>
        <v/>
      </c>
      <c r="H3585" t="str">
        <f>IF(VLOOKUP($A3585,Parts!$A:$AM,H$1,0)="X",Y$2,"")</f>
        <v/>
      </c>
      <c r="I3585" t="str">
        <f>IF(VLOOKUP($A3585,Parts!$A:$AM,I$1,0)="X",Z$2,"")</f>
        <v/>
      </c>
      <c r="J3585" t="str">
        <f>IF(VLOOKUP($A3585,Parts!$A:$AM,J$1,0)="X",AA$2,"")</f>
        <v/>
      </c>
      <c r="K3585" t="str">
        <f>IF(VLOOKUP($A3585,Parts!$A:$AM,K$1,0)="X",AB$2,"")</f>
        <v/>
      </c>
      <c r="L3585" t="str">
        <f>IF(VLOOKUP($A3585,Parts!$A:$AM,L$1,0)="X",AC$2,"")</f>
        <v/>
      </c>
      <c r="M3585" t="str">
        <f>IF(VLOOKUP($A3585,Parts!$A:$AM,M$1,0)="X",AD$2,"")</f>
        <v/>
      </c>
      <c r="N3585" t="str">
        <f>IF(VLOOKUP($A3585,Parts!$A:$AM,N$1,0)="X",AE$2,"")</f>
        <v xml:space="preserve">    MODULE
    { name = ModuleTagDecoupler }
</v>
      </c>
      <c r="O3585" t="str">
        <f>IF(VLOOKUP($A3585,Parts!$A:$AM,O$1,0)="X",AF$2,"")</f>
        <v/>
      </c>
      <c r="P3585" t="str">
        <f t="shared" si="56"/>
        <v xml:space="preserve">    MODULE
    { name = ModuleTagDecoupler }
</v>
      </c>
    </row>
    <row r="3586" spans="1:16" x14ac:dyDescent="0.25">
      <c r="A3586" t="str">
        <f>Table15[[#This Row],[Name]]</f>
        <v>rn_vostok_sc</v>
      </c>
      <c r="B3586" t="str">
        <f>IF(VLOOKUP($A3586,Parts!$A:$AM,B$1,0)="X",S$2,"")</f>
        <v xml:space="preserve">    MODULE
    { name = ModuleTagAvionics }
</v>
      </c>
      <c r="C3586" t="str">
        <f>IF(VLOOKUP($A3586,Parts!$A:$AM,C$1,0)="X",T$2,"")</f>
        <v/>
      </c>
      <c r="D3586" t="str">
        <f>IF(VLOOKUP($A3586,Parts!$A:$AM,D$1,0)="X",U$2,"")</f>
        <v/>
      </c>
      <c r="E3586" t="str">
        <f>IF(VLOOKUP($A3586,Parts!$A:$AM,E$1,0)="X",V$2,"")</f>
        <v/>
      </c>
      <c r="F3586" t="str">
        <f>IF(VLOOKUP($A3586,Parts!$A:$AM,F$1,0)="X",W$2,"")</f>
        <v/>
      </c>
      <c r="G3586" t="str">
        <f>IF(VLOOKUP($A3586,Parts!$A:$AM,G$1,0)="X",X$2,"")</f>
        <v/>
      </c>
      <c r="H3586" t="str">
        <f>IF(VLOOKUP($A3586,Parts!$A:$AM,H$1,0)="X",Y$2,"")</f>
        <v xml:space="preserve">    MODULE
    { name = ModuleTagHabitable }
</v>
      </c>
      <c r="I3586" t="str">
        <f>IF(VLOOKUP($A3586,Parts!$A:$AM,I$1,0)="X",Z$2,"")</f>
        <v xml:space="preserve">    MODULE
    { name = ModuleTagHumanRated }
</v>
      </c>
      <c r="J3586" t="str">
        <f>IF(VLOOKUP($A3586,Parts!$A:$AM,J$1,0)="X",AA$2,"")</f>
        <v/>
      </c>
      <c r="K3586" t="str">
        <f>IF(VLOOKUP($A3586,Parts!$A:$AM,K$1,0)="X",AB$2,"")</f>
        <v/>
      </c>
      <c r="L3586" t="str">
        <f>IF(VLOOKUP($A3586,Parts!$A:$AM,L$1,0)="X",AC$2,"")</f>
        <v xml:space="preserve">    MODULE
    { name = ModuleTagReentry }
</v>
      </c>
      <c r="M3586" t="str">
        <f>IF(VLOOKUP($A3586,Parts!$A:$AM,M$1,0)="X",AD$2,"")</f>
        <v/>
      </c>
      <c r="N3586" t="str">
        <f>IF(VLOOKUP($A3586,Parts!$A:$AM,N$1,0)="X",AE$2,"")</f>
        <v/>
      </c>
      <c r="O3586" t="str">
        <f>IF(VLOOKUP($A3586,Parts!$A:$AM,O$1,0)="X",AF$2,"")</f>
        <v/>
      </c>
      <c r="P3586" t="str">
        <f t="shared" si="56"/>
        <v xml:space="preserve">    MODULE
    { name = ModuleTagAvionics }
    MODULE
    { name = ModuleTagHabitable }
    MODULE
    { name = ModuleTagHumanRated }
    MODULE
    { name = ModuleTagReentry }
</v>
      </c>
    </row>
    <row r="3587" spans="1:16" x14ac:dyDescent="0.25">
      <c r="A3587" t="str">
        <f>Table15[[#This Row],[Name]]</f>
        <v>IronVostok_Mono_A</v>
      </c>
      <c r="B3587" t="str">
        <f>IF(VLOOKUP($A3587,Parts!$A:$AM,B$1,0)="X",S$2,"")</f>
        <v/>
      </c>
      <c r="C3587" t="str">
        <f>IF(VLOOKUP($A3587,Parts!$A:$AM,C$1,0)="X",T$2,"")</f>
        <v/>
      </c>
      <c r="D3587" t="str">
        <f>IF(VLOOKUP($A3587,Parts!$A:$AM,D$1,0)="X",U$2,"")</f>
        <v/>
      </c>
      <c r="E3587" t="str">
        <f>IF(VLOOKUP($A3587,Parts!$A:$AM,E$1,0)="X",V$2,"")</f>
        <v/>
      </c>
      <c r="F3587" t="str">
        <f>IF(VLOOKUP($A3587,Parts!$A:$AM,F$1,0)="X",W$2,"")</f>
        <v/>
      </c>
      <c r="G3587" t="str">
        <f>IF(VLOOKUP($A3587,Parts!$A:$AM,G$1,0)="X",X$2,"")</f>
        <v/>
      </c>
      <c r="H3587" t="str">
        <f>IF(VLOOKUP($A3587,Parts!$A:$AM,H$1,0)="X",Y$2,"")</f>
        <v/>
      </c>
      <c r="I3587" t="str">
        <f>IF(VLOOKUP($A3587,Parts!$A:$AM,I$1,0)="X",Z$2,"")</f>
        <v xml:space="preserve">    MODULE
    { name = ModuleTagHumanRated }
</v>
      </c>
      <c r="J3587" t="str">
        <f>IF(VLOOKUP($A3587,Parts!$A:$AM,J$1,0)="X",AA$2,"")</f>
        <v/>
      </c>
      <c r="K3587" t="str">
        <f>IF(VLOOKUP($A3587,Parts!$A:$AM,K$1,0)="X",AB$2,"")</f>
        <v/>
      </c>
      <c r="L3587" t="str">
        <f>IF(VLOOKUP($A3587,Parts!$A:$AM,L$1,0)="X",AC$2,"")</f>
        <v/>
      </c>
      <c r="M3587" t="str">
        <f>IF(VLOOKUP($A3587,Parts!$A:$AM,M$1,0)="X",AD$2,"")</f>
        <v/>
      </c>
      <c r="N3587" t="str">
        <f>IF(VLOOKUP($A3587,Parts!$A:$AM,N$1,0)="X",AE$2,"")</f>
        <v/>
      </c>
      <c r="O3587" t="str">
        <f>IF(VLOOKUP($A3587,Parts!$A:$AM,O$1,0)="X",AF$2,"")</f>
        <v/>
      </c>
      <c r="P3587" t="str">
        <f t="shared" ref="P3587:P3650" si="57">B3587&amp;C3587&amp;D3587&amp;E3587&amp;F3587&amp;G3587&amp;H3587&amp;I3587&amp;J3587&amp;K3587&amp;L3587&amp;M3587&amp;N3587&amp;O3587</f>
        <v xml:space="preserve">    MODULE
    { name = ModuleTagHumanRated }
</v>
      </c>
    </row>
    <row r="3588" spans="1:16" x14ac:dyDescent="0.25">
      <c r="A3588" t="str">
        <f>Table15[[#This Row],[Name]]</f>
        <v>IronVostok_Antenna_A</v>
      </c>
      <c r="B3588" t="str">
        <f>IF(VLOOKUP($A3588,Parts!$A:$AM,B$1,0)="X",S$2,"")</f>
        <v/>
      </c>
      <c r="C3588" t="str">
        <f>IF(VLOOKUP($A3588,Parts!$A:$AM,C$1,0)="X",T$2,"")</f>
        <v/>
      </c>
      <c r="D3588" t="str">
        <f>IF(VLOOKUP($A3588,Parts!$A:$AM,D$1,0)="X",U$2,"")</f>
        <v/>
      </c>
      <c r="E3588" t="str">
        <f>IF(VLOOKUP($A3588,Parts!$A:$AM,E$1,0)="X",V$2,"")</f>
        <v/>
      </c>
      <c r="F3588" t="str">
        <f>IF(VLOOKUP($A3588,Parts!$A:$AM,F$1,0)="X",W$2,"")</f>
        <v/>
      </c>
      <c r="G3588" t="str">
        <f>IF(VLOOKUP($A3588,Parts!$A:$AM,G$1,0)="X",X$2,"")</f>
        <v/>
      </c>
      <c r="H3588" t="str">
        <f>IF(VLOOKUP($A3588,Parts!$A:$AM,H$1,0)="X",Y$2,"")</f>
        <v/>
      </c>
      <c r="I3588" t="str">
        <f>IF(VLOOKUP($A3588,Parts!$A:$AM,I$1,0)="X",Z$2,"")</f>
        <v xml:space="preserve">    MODULE
    { name = ModuleTagHumanRated }
</v>
      </c>
      <c r="J3588" t="str">
        <f>IF(VLOOKUP($A3588,Parts!$A:$AM,J$1,0)="X",AA$2,"")</f>
        <v xml:space="preserve">    MODULE
    { name = ModuleTagInstruments }
</v>
      </c>
      <c r="K3588" t="str">
        <f>IF(VLOOKUP($A3588,Parts!$A:$AM,K$1,0)="X",AB$2,"")</f>
        <v/>
      </c>
      <c r="L3588" t="str">
        <f>IF(VLOOKUP($A3588,Parts!$A:$AM,L$1,0)="X",AC$2,"")</f>
        <v/>
      </c>
      <c r="M3588" t="str">
        <f>IF(VLOOKUP($A3588,Parts!$A:$AM,M$1,0)="X",AD$2,"")</f>
        <v/>
      </c>
      <c r="N3588" t="str">
        <f>IF(VLOOKUP($A3588,Parts!$A:$AM,N$1,0)="X",AE$2,"")</f>
        <v/>
      </c>
      <c r="O3588" t="str">
        <f>IF(VLOOKUP($A3588,Parts!$A:$AM,O$1,0)="X",AF$2,"")</f>
        <v/>
      </c>
      <c r="P3588" t="str">
        <f t="shared" si="57"/>
        <v xml:space="preserve">    MODULE
    { name = ModuleTagHumanRated }
    MODULE
    { name = ModuleTagInstruments }
</v>
      </c>
    </row>
    <row r="3589" spans="1:16" x14ac:dyDescent="0.25">
      <c r="A3589" t="str">
        <f>Table15[[#This Row],[Name]]</f>
        <v>IronVostok_Parachute_A</v>
      </c>
      <c r="B3589" t="str">
        <f>IF(VLOOKUP($A3589,Parts!$A:$AM,B$1,0)="X",S$2,"")</f>
        <v/>
      </c>
      <c r="C3589" t="str">
        <f>IF(VLOOKUP($A3589,Parts!$A:$AM,C$1,0)="X",T$2,"")</f>
        <v/>
      </c>
      <c r="D3589" t="str">
        <f>IF(VLOOKUP($A3589,Parts!$A:$AM,D$1,0)="X",U$2,"")</f>
        <v/>
      </c>
      <c r="E3589" t="str">
        <f>IF(VLOOKUP($A3589,Parts!$A:$AM,E$1,0)="X",V$2,"")</f>
        <v/>
      </c>
      <c r="F3589" t="str">
        <f>IF(VLOOKUP($A3589,Parts!$A:$AM,F$1,0)="X",W$2,"")</f>
        <v/>
      </c>
      <c r="G3589" t="str">
        <f>IF(VLOOKUP($A3589,Parts!$A:$AM,G$1,0)="X",X$2,"")</f>
        <v/>
      </c>
      <c r="H3589" t="str">
        <f>IF(VLOOKUP($A3589,Parts!$A:$AM,H$1,0)="X",Y$2,"")</f>
        <v/>
      </c>
      <c r="I3589" t="str">
        <f>IF(VLOOKUP($A3589,Parts!$A:$AM,I$1,0)="X",Z$2,"")</f>
        <v xml:space="preserve">    MODULE
    { name = ModuleTagHumanRated }
</v>
      </c>
      <c r="J3589" t="str">
        <f>IF(VLOOKUP($A3589,Parts!$A:$AM,J$1,0)="X",AA$2,"")</f>
        <v/>
      </c>
      <c r="K3589" t="str">
        <f>IF(VLOOKUP($A3589,Parts!$A:$AM,K$1,0)="X",AB$2,"")</f>
        <v/>
      </c>
      <c r="L3589" t="str">
        <f>IF(VLOOKUP($A3589,Parts!$A:$AM,L$1,0)="X",AC$2,"")</f>
        <v/>
      </c>
      <c r="M3589" t="str">
        <f>IF(VLOOKUP($A3589,Parts!$A:$AM,M$1,0)="X",AD$2,"")</f>
        <v/>
      </c>
      <c r="N3589" t="str">
        <f>IF(VLOOKUP($A3589,Parts!$A:$AM,N$1,0)="X",AE$2,"")</f>
        <v/>
      </c>
      <c r="O3589" t="str">
        <f>IF(VLOOKUP($A3589,Parts!$A:$AM,O$1,0)="X",AF$2,"")</f>
        <v/>
      </c>
      <c r="P3589" t="str">
        <f t="shared" si="57"/>
        <v xml:space="preserve">    MODULE
    { name = ModuleTagHumanRated }
</v>
      </c>
    </row>
    <row r="3590" spans="1:16" x14ac:dyDescent="0.25">
      <c r="A3590" t="str">
        <f>Table15[[#This Row],[Name]]</f>
        <v>rn_vostok_para</v>
      </c>
      <c r="B3590" t="str">
        <f>IF(VLOOKUP($A3590,Parts!$A:$AM,B$1,0)="X",S$2,"")</f>
        <v/>
      </c>
      <c r="C3590" t="str">
        <f>IF(VLOOKUP($A3590,Parts!$A:$AM,C$1,0)="X",T$2,"")</f>
        <v/>
      </c>
      <c r="D3590" t="str">
        <f>IF(VLOOKUP($A3590,Parts!$A:$AM,D$1,0)="X",U$2,"")</f>
        <v/>
      </c>
      <c r="E3590" t="str">
        <f>IF(VLOOKUP($A3590,Parts!$A:$AM,E$1,0)="X",V$2,"")</f>
        <v/>
      </c>
      <c r="F3590" t="str">
        <f>IF(VLOOKUP($A3590,Parts!$A:$AM,F$1,0)="X",W$2,"")</f>
        <v/>
      </c>
      <c r="G3590" t="str">
        <f>IF(VLOOKUP($A3590,Parts!$A:$AM,G$1,0)="X",X$2,"")</f>
        <v/>
      </c>
      <c r="H3590" t="str">
        <f>IF(VLOOKUP($A3590,Parts!$A:$AM,H$1,0)="X",Y$2,"")</f>
        <v/>
      </c>
      <c r="I3590" t="str">
        <f>IF(VLOOKUP($A3590,Parts!$A:$AM,I$1,0)="X",Z$2,"")</f>
        <v/>
      </c>
      <c r="J3590" t="str">
        <f>IF(VLOOKUP($A3590,Parts!$A:$AM,J$1,0)="X",AA$2,"")</f>
        <v/>
      </c>
      <c r="K3590" t="str">
        <f>IF(VLOOKUP($A3590,Parts!$A:$AM,K$1,0)="X",AB$2,"")</f>
        <v/>
      </c>
      <c r="L3590" t="str">
        <f>IF(VLOOKUP($A3590,Parts!$A:$AM,L$1,0)="X",AC$2,"")</f>
        <v/>
      </c>
      <c r="M3590" t="str">
        <f>IF(VLOOKUP($A3590,Parts!$A:$AM,M$1,0)="X",AD$2,"")</f>
        <v/>
      </c>
      <c r="N3590" t="str">
        <f>IF(VLOOKUP($A3590,Parts!$A:$AM,N$1,0)="X",AE$2,"")</f>
        <v/>
      </c>
      <c r="O3590" t="str">
        <f>IF(VLOOKUP($A3590,Parts!$A:$AM,O$1,0)="X",AF$2,"")</f>
        <v/>
      </c>
      <c r="P3590" t="str">
        <f t="shared" si="57"/>
        <v/>
      </c>
    </row>
    <row r="3591" spans="1:16" x14ac:dyDescent="0.25">
      <c r="A3591" t="str">
        <f>Table15[[#This Row],[Name]]</f>
        <v>rn_vostok_tdu</v>
      </c>
      <c r="B3591" t="str">
        <f>IF(VLOOKUP($A3591,Parts!$A:$AM,B$1,0)="X",S$2,"")</f>
        <v/>
      </c>
      <c r="C3591" t="str">
        <f>IF(VLOOKUP($A3591,Parts!$A:$AM,C$1,0)="X",T$2,"")</f>
        <v/>
      </c>
      <c r="D3591" t="str">
        <f>IF(VLOOKUP($A3591,Parts!$A:$AM,D$1,0)="X",U$2,"")</f>
        <v/>
      </c>
      <c r="E3591" t="str">
        <f>IF(VLOOKUP($A3591,Parts!$A:$AM,E$1,0)="X",V$2,"")</f>
        <v xml:space="preserve">    MODULE
    { name = ModuleTagEngineLiquidPF }
</v>
      </c>
      <c r="F3591" t="str">
        <f>IF(VLOOKUP($A3591,Parts!$A:$AM,F$1,0)="X",W$2,"")</f>
        <v/>
      </c>
      <c r="G3591" t="str">
        <f>IF(VLOOKUP($A3591,Parts!$A:$AM,G$1,0)="X",X$2,"")</f>
        <v/>
      </c>
      <c r="H3591" t="str">
        <f>IF(VLOOKUP($A3591,Parts!$A:$AM,H$1,0)="X",Y$2,"")</f>
        <v/>
      </c>
      <c r="I3591" t="str">
        <f>IF(VLOOKUP($A3591,Parts!$A:$AM,I$1,0)="X",Z$2,"")</f>
        <v xml:space="preserve">    MODULE
    { name = ModuleTagHumanRated }
</v>
      </c>
      <c r="J3591" t="str">
        <f>IF(VLOOKUP($A3591,Parts!$A:$AM,J$1,0)="X",AA$2,"")</f>
        <v/>
      </c>
      <c r="K3591" t="str">
        <f>IF(VLOOKUP($A3591,Parts!$A:$AM,K$1,0)="X",AB$2,"")</f>
        <v/>
      </c>
      <c r="L3591" t="str">
        <f>IF(VLOOKUP($A3591,Parts!$A:$AM,L$1,0)="X",AC$2,"")</f>
        <v/>
      </c>
      <c r="M3591" t="str">
        <f>IF(VLOOKUP($A3591,Parts!$A:$AM,M$1,0)="X",AD$2,"")</f>
        <v/>
      </c>
      <c r="N3591" t="str">
        <f>IF(VLOOKUP($A3591,Parts!$A:$AM,N$1,0)="X",AE$2,"")</f>
        <v/>
      </c>
      <c r="O3591" t="str">
        <f>IF(VLOOKUP($A3591,Parts!$A:$AM,O$1,0)="X",AF$2,"")</f>
        <v/>
      </c>
      <c r="P3591" t="str">
        <f t="shared" si="57"/>
        <v xml:space="preserve">    MODULE
    { name = ModuleTagEngineLiquidPF }
    MODULE
    { name = ModuleTagHumanRated }
</v>
      </c>
    </row>
    <row r="3592" spans="1:16" x14ac:dyDescent="0.25">
      <c r="A3592" t="str">
        <f>Table15[[#This Row],[Name]]</f>
        <v>IronVostok_Engine_A</v>
      </c>
      <c r="B3592" t="str">
        <f>IF(VLOOKUP($A3592,Parts!$A:$AM,B$1,0)="X",S$2,"")</f>
        <v/>
      </c>
      <c r="C3592" t="str">
        <f>IF(VLOOKUP($A3592,Parts!$A:$AM,C$1,0)="X",T$2,"")</f>
        <v/>
      </c>
      <c r="D3592" t="str">
        <f>IF(VLOOKUP($A3592,Parts!$A:$AM,D$1,0)="X",U$2,"")</f>
        <v/>
      </c>
      <c r="E3592" t="str">
        <f>IF(VLOOKUP($A3592,Parts!$A:$AM,E$1,0)="X",V$2,"")</f>
        <v xml:space="preserve">    MODULE
    { name = ModuleTagEngineLiquidPF }
</v>
      </c>
      <c r="F3592" t="str">
        <f>IF(VLOOKUP($A3592,Parts!$A:$AM,F$1,0)="X",W$2,"")</f>
        <v/>
      </c>
      <c r="G3592" t="str">
        <f>IF(VLOOKUP($A3592,Parts!$A:$AM,G$1,0)="X",X$2,"")</f>
        <v/>
      </c>
      <c r="H3592" t="str">
        <f>IF(VLOOKUP($A3592,Parts!$A:$AM,H$1,0)="X",Y$2,"")</f>
        <v/>
      </c>
      <c r="I3592" t="str">
        <f>IF(VLOOKUP($A3592,Parts!$A:$AM,I$1,0)="X",Z$2,"")</f>
        <v xml:space="preserve">    MODULE
    { name = ModuleTagHumanRated }
</v>
      </c>
      <c r="J3592" t="str">
        <f>IF(VLOOKUP($A3592,Parts!$A:$AM,J$1,0)="X",AA$2,"")</f>
        <v/>
      </c>
      <c r="K3592" t="str">
        <f>IF(VLOOKUP($A3592,Parts!$A:$AM,K$1,0)="X",AB$2,"")</f>
        <v/>
      </c>
      <c r="L3592" t="str">
        <f>IF(VLOOKUP($A3592,Parts!$A:$AM,L$1,0)="X",AC$2,"")</f>
        <v/>
      </c>
      <c r="M3592" t="str">
        <f>IF(VLOOKUP($A3592,Parts!$A:$AM,M$1,0)="X",AD$2,"")</f>
        <v/>
      </c>
      <c r="N3592" t="str">
        <f>IF(VLOOKUP($A3592,Parts!$A:$AM,N$1,0)="X",AE$2,"")</f>
        <v/>
      </c>
      <c r="O3592" t="str">
        <f>IF(VLOOKUP($A3592,Parts!$A:$AM,O$1,0)="X",AF$2,"")</f>
        <v/>
      </c>
      <c r="P3592" t="str">
        <f t="shared" si="57"/>
        <v xml:space="preserve">    MODULE
    { name = ModuleTagEngineLiquidPF }
    MODULE
    { name = ModuleTagHumanRated }
</v>
      </c>
    </row>
    <row r="3593" spans="1:16" x14ac:dyDescent="0.25">
      <c r="A3593" t="str">
        <f>Table15[[#This Row],[Name]]</f>
        <v>dish_L</v>
      </c>
      <c r="B3593" t="str">
        <f>IF(VLOOKUP($A3593,Parts!$A:$AM,B$1,0)="X",S$2,"")</f>
        <v/>
      </c>
      <c r="C3593" t="str">
        <f>IF(VLOOKUP($A3593,Parts!$A:$AM,C$1,0)="X",T$2,"")</f>
        <v/>
      </c>
      <c r="D3593" t="str">
        <f>IF(VLOOKUP($A3593,Parts!$A:$AM,D$1,0)="X",U$2,"")</f>
        <v/>
      </c>
      <c r="E3593" t="str">
        <f>IF(VLOOKUP($A3593,Parts!$A:$AM,E$1,0)="X",V$2,"")</f>
        <v/>
      </c>
      <c r="F3593" t="str">
        <f>IF(VLOOKUP($A3593,Parts!$A:$AM,F$1,0)="X",W$2,"")</f>
        <v/>
      </c>
      <c r="G3593" t="str">
        <f>IF(VLOOKUP($A3593,Parts!$A:$AM,G$1,0)="X",X$2,"")</f>
        <v/>
      </c>
      <c r="H3593" t="str">
        <f>IF(VLOOKUP($A3593,Parts!$A:$AM,H$1,0)="X",Y$2,"")</f>
        <v/>
      </c>
      <c r="I3593" t="str">
        <f>IF(VLOOKUP($A3593,Parts!$A:$AM,I$1,0)="X",Z$2,"")</f>
        <v/>
      </c>
      <c r="J3593" t="str">
        <f>IF(VLOOKUP($A3593,Parts!$A:$AM,J$1,0)="X",AA$2,"")</f>
        <v/>
      </c>
      <c r="K3593" t="str">
        <f>IF(VLOOKUP($A3593,Parts!$A:$AM,K$1,0)="X",AB$2,"")</f>
        <v/>
      </c>
      <c r="L3593" t="str">
        <f>IF(VLOOKUP($A3593,Parts!$A:$AM,L$1,0)="X",AC$2,"")</f>
        <v/>
      </c>
      <c r="M3593" t="str">
        <f>IF(VLOOKUP($A3593,Parts!$A:$AM,M$1,0)="X",AD$2,"")</f>
        <v/>
      </c>
      <c r="N3593" t="str">
        <f>IF(VLOOKUP($A3593,Parts!$A:$AM,N$1,0)="X",AE$2,"")</f>
        <v/>
      </c>
      <c r="O3593" t="str">
        <f>IF(VLOOKUP($A3593,Parts!$A:$AM,O$1,0)="X",AF$2,"")</f>
        <v/>
      </c>
      <c r="P3593" t="str">
        <f t="shared" si="57"/>
        <v/>
      </c>
    </row>
    <row r="3594" spans="1:16" x14ac:dyDescent="0.25">
      <c r="A3594" t="str">
        <f>Table15[[#This Row],[Name]]</f>
        <v>rn_voyager</v>
      </c>
      <c r="B3594" t="str">
        <f>IF(VLOOKUP($A3594,Parts!$A:$AM,B$1,0)="X",S$2,"")</f>
        <v xml:space="preserve">    MODULE
    { name = ModuleTagAvionics }
</v>
      </c>
      <c r="C3594" t="str">
        <f>IF(VLOOKUP($A3594,Parts!$A:$AM,C$1,0)="X",T$2,"")</f>
        <v/>
      </c>
      <c r="D3594" t="str">
        <f>IF(VLOOKUP($A3594,Parts!$A:$AM,D$1,0)="X",U$2,"")</f>
        <v/>
      </c>
      <c r="E3594" t="str">
        <f>IF(VLOOKUP($A3594,Parts!$A:$AM,E$1,0)="X",V$2,"")</f>
        <v/>
      </c>
      <c r="F3594" t="str">
        <f>IF(VLOOKUP($A3594,Parts!$A:$AM,F$1,0)="X",W$2,"")</f>
        <v/>
      </c>
      <c r="G3594" t="str">
        <f>IF(VLOOKUP($A3594,Parts!$A:$AM,G$1,0)="X",X$2,"")</f>
        <v/>
      </c>
      <c r="H3594" t="str">
        <f>IF(VLOOKUP($A3594,Parts!$A:$AM,H$1,0)="X",Y$2,"")</f>
        <v/>
      </c>
      <c r="I3594" t="str">
        <f>IF(VLOOKUP($A3594,Parts!$A:$AM,I$1,0)="X",Z$2,"")</f>
        <v/>
      </c>
      <c r="J3594" t="str">
        <f>IF(VLOOKUP($A3594,Parts!$A:$AM,J$1,0)="X",AA$2,"")</f>
        <v/>
      </c>
      <c r="K3594" t="str">
        <f>IF(VLOOKUP($A3594,Parts!$A:$AM,K$1,0)="X",AB$2,"")</f>
        <v/>
      </c>
      <c r="L3594" t="str">
        <f>IF(VLOOKUP($A3594,Parts!$A:$AM,L$1,0)="X",AC$2,"")</f>
        <v/>
      </c>
      <c r="M3594" t="str">
        <f>IF(VLOOKUP($A3594,Parts!$A:$AM,M$1,0)="X",AD$2,"")</f>
        <v/>
      </c>
      <c r="N3594" t="str">
        <f>IF(VLOOKUP($A3594,Parts!$A:$AM,N$1,0)="X",AE$2,"")</f>
        <v/>
      </c>
      <c r="O3594" t="str">
        <f>IF(VLOOKUP($A3594,Parts!$A:$AM,O$1,0)="X",AF$2,"")</f>
        <v/>
      </c>
      <c r="P3594" t="str">
        <f t="shared" si="57"/>
        <v xml:space="preserve">    MODULE
    { name = ModuleTagAvionics }
</v>
      </c>
    </row>
    <row r="3595" spans="1:16" x14ac:dyDescent="0.25">
      <c r="A3595" t="str">
        <f>Table15[[#This Row],[Name]]</f>
        <v>RTGigaDish2</v>
      </c>
      <c r="B3595" t="str">
        <f>IF(VLOOKUP($A3595,Parts!$A:$AM,B$1,0)="X",S$2,"")</f>
        <v/>
      </c>
      <c r="C3595" t="str">
        <f>IF(VLOOKUP($A3595,Parts!$A:$AM,C$1,0)="X",T$2,"")</f>
        <v/>
      </c>
      <c r="D3595" t="str">
        <f>IF(VLOOKUP($A3595,Parts!$A:$AM,D$1,0)="X",U$2,"")</f>
        <v/>
      </c>
      <c r="E3595" t="str">
        <f>IF(VLOOKUP($A3595,Parts!$A:$AM,E$1,0)="X",V$2,"")</f>
        <v/>
      </c>
      <c r="F3595" t="str">
        <f>IF(VLOOKUP($A3595,Parts!$A:$AM,F$1,0)="X",W$2,"")</f>
        <v/>
      </c>
      <c r="G3595" t="str">
        <f>IF(VLOOKUP($A3595,Parts!$A:$AM,G$1,0)="X",X$2,"")</f>
        <v/>
      </c>
      <c r="H3595" t="str">
        <f>IF(VLOOKUP($A3595,Parts!$A:$AM,H$1,0)="X",Y$2,"")</f>
        <v/>
      </c>
      <c r="I3595" t="str">
        <f>IF(VLOOKUP($A3595,Parts!$A:$AM,I$1,0)="X",Z$2,"")</f>
        <v/>
      </c>
      <c r="J3595" t="str">
        <f>IF(VLOOKUP($A3595,Parts!$A:$AM,J$1,0)="X",AA$2,"")</f>
        <v xml:space="preserve">    MODULE
    { name = ModuleTagInstruments }
</v>
      </c>
      <c r="K3595" t="str">
        <f>IF(VLOOKUP($A3595,Parts!$A:$AM,K$1,0)="X",AB$2,"")</f>
        <v/>
      </c>
      <c r="L3595" t="str">
        <f>IF(VLOOKUP($A3595,Parts!$A:$AM,L$1,0)="X",AC$2,"")</f>
        <v/>
      </c>
      <c r="M3595" t="str">
        <f>IF(VLOOKUP($A3595,Parts!$A:$AM,M$1,0)="X",AD$2,"")</f>
        <v/>
      </c>
      <c r="N3595" t="str">
        <f>IF(VLOOKUP($A3595,Parts!$A:$AM,N$1,0)="X",AE$2,"")</f>
        <v/>
      </c>
      <c r="O3595" t="str">
        <f>IF(VLOOKUP($A3595,Parts!$A:$AM,O$1,0)="X",AF$2,"")</f>
        <v/>
      </c>
      <c r="P3595" t="str">
        <f t="shared" si="57"/>
        <v xml:space="preserve">    MODULE
    { name = ModuleTagInstruments }
</v>
      </c>
    </row>
    <row r="3596" spans="1:16" x14ac:dyDescent="0.25">
      <c r="A3596" t="str">
        <f>Table15[[#This Row],[Name]]</f>
        <v>torekka</v>
      </c>
      <c r="B3596" t="str">
        <f>IF(VLOOKUP($A3596,Parts!$A:$AM,B$1,0)="X",S$2,"")</f>
        <v/>
      </c>
      <c r="C3596" t="str">
        <f>IF(VLOOKUP($A3596,Parts!$A:$AM,C$1,0)="X",T$2,"")</f>
        <v/>
      </c>
      <c r="D3596" t="str">
        <f>IF(VLOOKUP($A3596,Parts!$A:$AM,D$1,0)="X",U$2,"")</f>
        <v/>
      </c>
      <c r="E3596" t="str">
        <f>IF(VLOOKUP($A3596,Parts!$A:$AM,E$1,0)="X",V$2,"")</f>
        <v/>
      </c>
      <c r="F3596" t="str">
        <f>IF(VLOOKUP($A3596,Parts!$A:$AM,F$1,0)="X",W$2,"")</f>
        <v/>
      </c>
      <c r="G3596" t="str">
        <f>IF(VLOOKUP($A3596,Parts!$A:$AM,G$1,0)="X",X$2,"")</f>
        <v/>
      </c>
      <c r="H3596" t="str">
        <f>IF(VLOOKUP($A3596,Parts!$A:$AM,H$1,0)="X",Y$2,"")</f>
        <v/>
      </c>
      <c r="I3596" t="str">
        <f>IF(VLOOKUP($A3596,Parts!$A:$AM,I$1,0)="X",Z$2,"")</f>
        <v/>
      </c>
      <c r="J3596" t="str">
        <f>IF(VLOOKUP($A3596,Parts!$A:$AM,J$1,0)="X",AA$2,"")</f>
        <v/>
      </c>
      <c r="K3596" t="str">
        <f>IF(VLOOKUP($A3596,Parts!$A:$AM,K$1,0)="X",AB$2,"")</f>
        <v/>
      </c>
      <c r="L3596" t="str">
        <f>IF(VLOOKUP($A3596,Parts!$A:$AM,L$1,0)="X",AC$2,"")</f>
        <v/>
      </c>
      <c r="M3596" t="str">
        <f>IF(VLOOKUP($A3596,Parts!$A:$AM,M$1,0)="X",AD$2,"")</f>
        <v/>
      </c>
      <c r="N3596" t="str">
        <f>IF(VLOOKUP($A3596,Parts!$A:$AM,N$1,0)="X",AE$2,"")</f>
        <v/>
      </c>
      <c r="O3596" t="str">
        <f>IF(VLOOKUP($A3596,Parts!$A:$AM,O$1,0)="X",AF$2,"")</f>
        <v/>
      </c>
      <c r="P3596" t="str">
        <f t="shared" si="57"/>
        <v/>
      </c>
    </row>
    <row r="3597" spans="1:16" x14ac:dyDescent="0.25">
      <c r="A3597" t="str">
        <f>Table15[[#This Row],[Name]]</f>
        <v>ca_rtg3900</v>
      </c>
      <c r="B3597" t="str">
        <f>IF(VLOOKUP($A3597,Parts!$A:$AM,B$1,0)="X",S$2,"")</f>
        <v/>
      </c>
      <c r="C3597" t="str">
        <f>IF(VLOOKUP($A3597,Parts!$A:$AM,C$1,0)="X",T$2,"")</f>
        <v/>
      </c>
      <c r="D3597" t="str">
        <f>IF(VLOOKUP($A3597,Parts!$A:$AM,D$1,0)="X",U$2,"")</f>
        <v/>
      </c>
      <c r="E3597" t="str">
        <f>IF(VLOOKUP($A3597,Parts!$A:$AM,E$1,0)="X",V$2,"")</f>
        <v/>
      </c>
      <c r="F3597" t="str">
        <f>IF(VLOOKUP($A3597,Parts!$A:$AM,F$1,0)="X",W$2,"")</f>
        <v/>
      </c>
      <c r="G3597" t="str">
        <f>IF(VLOOKUP($A3597,Parts!$A:$AM,G$1,0)="X",X$2,"")</f>
        <v/>
      </c>
      <c r="H3597" t="str">
        <f>IF(VLOOKUP($A3597,Parts!$A:$AM,H$1,0)="X",Y$2,"")</f>
        <v/>
      </c>
      <c r="I3597" t="str">
        <f>IF(VLOOKUP($A3597,Parts!$A:$AM,I$1,0)="X",Z$2,"")</f>
        <v/>
      </c>
      <c r="J3597" t="str">
        <f>IF(VLOOKUP($A3597,Parts!$A:$AM,J$1,0)="X",AA$2,"")</f>
        <v/>
      </c>
      <c r="K3597" t="str">
        <f>IF(VLOOKUP($A3597,Parts!$A:$AM,K$1,0)="X",AB$2,"")</f>
        <v xml:space="preserve">    MODULE
    { name = ModuleTagNuclear }
</v>
      </c>
      <c r="L3597" t="str">
        <f>IF(VLOOKUP($A3597,Parts!$A:$AM,L$1,0)="X",AC$2,"")</f>
        <v/>
      </c>
      <c r="M3597" t="str">
        <f>IF(VLOOKUP($A3597,Parts!$A:$AM,M$1,0)="X",AD$2,"")</f>
        <v/>
      </c>
      <c r="N3597" t="str">
        <f>IF(VLOOKUP($A3597,Parts!$A:$AM,N$1,0)="X",AE$2,"")</f>
        <v/>
      </c>
      <c r="O3597" t="str">
        <f>IF(VLOOKUP($A3597,Parts!$A:$AM,O$1,0)="X",AF$2,"")</f>
        <v/>
      </c>
      <c r="P3597" t="str">
        <f t="shared" si="57"/>
        <v xml:space="preserve">    MODULE
    { name = ModuleTagNuclear }
</v>
      </c>
    </row>
    <row r="3598" spans="1:16" x14ac:dyDescent="0.25">
      <c r="A3598" t="str">
        <f>Table15[[#This Row],[Name]]</f>
        <v>rn_vpam</v>
      </c>
      <c r="B3598" t="str">
        <f>IF(VLOOKUP($A3598,Parts!$A:$AM,B$1,0)="X",S$2,"")</f>
        <v/>
      </c>
      <c r="C3598" t="str">
        <f>IF(VLOOKUP($A3598,Parts!$A:$AM,C$1,0)="X",T$2,"")</f>
        <v/>
      </c>
      <c r="D3598" t="str">
        <f>IF(VLOOKUP($A3598,Parts!$A:$AM,D$1,0)="X",U$2,"")</f>
        <v/>
      </c>
      <c r="E3598" t="str">
        <f>IF(VLOOKUP($A3598,Parts!$A:$AM,E$1,0)="X",V$2,"")</f>
        <v/>
      </c>
      <c r="F3598" t="str">
        <f>IF(VLOOKUP($A3598,Parts!$A:$AM,F$1,0)="X",W$2,"")</f>
        <v/>
      </c>
      <c r="G3598" t="str">
        <f>IF(VLOOKUP($A3598,Parts!$A:$AM,G$1,0)="X",X$2,"")</f>
        <v xml:space="preserve">    MODULE
    { name = ModuleTagEngineSolid }
</v>
      </c>
      <c r="H3598" t="str">
        <f>IF(VLOOKUP($A3598,Parts!$A:$AM,H$1,0)="X",Y$2,"")</f>
        <v/>
      </c>
      <c r="I3598" t="str">
        <f>IF(VLOOKUP($A3598,Parts!$A:$AM,I$1,0)="X",Z$2,"")</f>
        <v/>
      </c>
      <c r="J3598" t="str">
        <f>IF(VLOOKUP($A3598,Parts!$A:$AM,J$1,0)="X",AA$2,"")</f>
        <v/>
      </c>
      <c r="K3598" t="str">
        <f>IF(VLOOKUP($A3598,Parts!$A:$AM,K$1,0)="X",AB$2,"")</f>
        <v/>
      </c>
      <c r="L3598" t="str">
        <f>IF(VLOOKUP($A3598,Parts!$A:$AM,L$1,0)="X",AC$2,"")</f>
        <v/>
      </c>
      <c r="M3598" t="str">
        <f>IF(VLOOKUP($A3598,Parts!$A:$AM,M$1,0)="X",AD$2,"")</f>
        <v/>
      </c>
      <c r="N3598" t="str">
        <f>IF(VLOOKUP($A3598,Parts!$A:$AM,N$1,0)="X",AE$2,"")</f>
        <v/>
      </c>
      <c r="O3598" t="str">
        <f>IF(VLOOKUP($A3598,Parts!$A:$AM,O$1,0)="X",AF$2,"")</f>
        <v/>
      </c>
      <c r="P3598" t="str">
        <f t="shared" si="57"/>
        <v xml:space="preserve">    MODULE
    { name = ModuleTagEngineSolid }
</v>
      </c>
    </row>
    <row r="3599" spans="1:16" x14ac:dyDescent="0.25">
      <c r="A3599" t="str">
        <f>Table15[[#This Row],[Name]]</f>
        <v>ca_torekkaPM</v>
      </c>
      <c r="B3599" t="str">
        <f>IF(VLOOKUP($A3599,Parts!$A:$AM,B$1,0)="X",S$2,"")</f>
        <v/>
      </c>
      <c r="C3599" t="str">
        <f>IF(VLOOKUP($A3599,Parts!$A:$AM,C$1,0)="X",T$2,"")</f>
        <v/>
      </c>
      <c r="D3599" t="str">
        <f>IF(VLOOKUP($A3599,Parts!$A:$AM,D$1,0)="X",U$2,"")</f>
        <v/>
      </c>
      <c r="E3599" t="str">
        <f>IF(VLOOKUP($A3599,Parts!$A:$AM,E$1,0)="X",V$2,"")</f>
        <v/>
      </c>
      <c r="F3599" t="str">
        <f>IF(VLOOKUP($A3599,Parts!$A:$AM,F$1,0)="X",W$2,"")</f>
        <v/>
      </c>
      <c r="G3599" t="str">
        <f>IF(VLOOKUP($A3599,Parts!$A:$AM,G$1,0)="X",X$2,"")</f>
        <v xml:space="preserve">    MODULE
    { name = ModuleTagEngineSolid }
</v>
      </c>
      <c r="H3599" t="str">
        <f>IF(VLOOKUP($A3599,Parts!$A:$AM,H$1,0)="X",Y$2,"")</f>
        <v/>
      </c>
      <c r="I3599" t="str">
        <f>IF(VLOOKUP($A3599,Parts!$A:$AM,I$1,0)="X",Z$2,"")</f>
        <v/>
      </c>
      <c r="J3599" t="str">
        <f>IF(VLOOKUP($A3599,Parts!$A:$AM,J$1,0)="X",AA$2,"")</f>
        <v/>
      </c>
      <c r="K3599" t="str">
        <f>IF(VLOOKUP($A3599,Parts!$A:$AM,K$1,0)="X",AB$2,"")</f>
        <v/>
      </c>
      <c r="L3599" t="str">
        <f>IF(VLOOKUP($A3599,Parts!$A:$AM,L$1,0)="X",AC$2,"")</f>
        <v/>
      </c>
      <c r="M3599" t="str">
        <f>IF(VLOOKUP($A3599,Parts!$A:$AM,M$1,0)="X",AD$2,"")</f>
        <v/>
      </c>
      <c r="N3599" t="str">
        <f>IF(VLOOKUP($A3599,Parts!$A:$AM,N$1,0)="X",AE$2,"")</f>
        <v/>
      </c>
      <c r="O3599" t="str">
        <f>IF(VLOOKUP($A3599,Parts!$A:$AM,O$1,0)="X",AF$2,"")</f>
        <v/>
      </c>
      <c r="P3599" t="str">
        <f t="shared" si="57"/>
        <v xml:space="preserve">    MODULE
    { name = ModuleTagEngineSolid }
</v>
      </c>
    </row>
    <row r="3600" spans="1:16" x14ac:dyDescent="0.25">
      <c r="A3600" t="str">
        <f>Table15[[#This Row],[Name]]</f>
        <v>ca_sciBoom</v>
      </c>
      <c r="B3600" t="str">
        <f>IF(VLOOKUP($A3600,Parts!$A:$AM,B$1,0)="X",S$2,"")</f>
        <v/>
      </c>
      <c r="C3600" t="str">
        <f>IF(VLOOKUP($A3600,Parts!$A:$AM,C$1,0)="X",T$2,"")</f>
        <v/>
      </c>
      <c r="D3600" t="str">
        <f>IF(VLOOKUP($A3600,Parts!$A:$AM,D$1,0)="X",U$2,"")</f>
        <v/>
      </c>
      <c r="E3600" t="str">
        <f>IF(VLOOKUP($A3600,Parts!$A:$AM,E$1,0)="X",V$2,"")</f>
        <v/>
      </c>
      <c r="F3600" t="str">
        <f>IF(VLOOKUP($A3600,Parts!$A:$AM,F$1,0)="X",W$2,"")</f>
        <v/>
      </c>
      <c r="G3600" t="str">
        <f>IF(VLOOKUP($A3600,Parts!$A:$AM,G$1,0)="X",X$2,"")</f>
        <v/>
      </c>
      <c r="H3600" t="str">
        <f>IF(VLOOKUP($A3600,Parts!$A:$AM,H$1,0)="X",Y$2,"")</f>
        <v/>
      </c>
      <c r="I3600" t="str">
        <f>IF(VLOOKUP($A3600,Parts!$A:$AM,I$1,0)="X",Z$2,"")</f>
        <v/>
      </c>
      <c r="J3600" t="str">
        <f>IF(VLOOKUP($A3600,Parts!$A:$AM,J$1,0)="X",AA$2,"")</f>
        <v/>
      </c>
      <c r="K3600" t="str">
        <f>IF(VLOOKUP($A3600,Parts!$A:$AM,K$1,0)="X",AB$2,"")</f>
        <v/>
      </c>
      <c r="L3600" t="str">
        <f>IF(VLOOKUP($A3600,Parts!$A:$AM,L$1,0)="X",AC$2,"")</f>
        <v/>
      </c>
      <c r="M3600" t="str">
        <f>IF(VLOOKUP($A3600,Parts!$A:$AM,M$1,0)="X",AD$2,"")</f>
        <v/>
      </c>
      <c r="N3600" t="str">
        <f>IF(VLOOKUP($A3600,Parts!$A:$AM,N$1,0)="X",AE$2,"")</f>
        <v/>
      </c>
      <c r="O3600" t="str">
        <f>IF(VLOOKUP($A3600,Parts!$A:$AM,O$1,0)="X",AF$2,"")</f>
        <v/>
      </c>
      <c r="P3600" t="str">
        <f t="shared" si="57"/>
        <v/>
      </c>
    </row>
    <row r="3601" spans="1:16" x14ac:dyDescent="0.25">
      <c r="A3601" t="str">
        <f>Table15[[#This Row],[Name]]</f>
        <v>UA1207</v>
      </c>
      <c r="B3601" t="str">
        <f>IF(VLOOKUP($A3601,Parts!$A:$AM,B$1,0)="X",S$2,"")</f>
        <v/>
      </c>
      <c r="C3601" t="str">
        <f>IF(VLOOKUP($A3601,Parts!$A:$AM,C$1,0)="X",T$2,"")</f>
        <v/>
      </c>
      <c r="D3601" t="str">
        <f>IF(VLOOKUP($A3601,Parts!$A:$AM,D$1,0)="X",U$2,"")</f>
        <v/>
      </c>
      <c r="E3601" t="str">
        <f>IF(VLOOKUP($A3601,Parts!$A:$AM,E$1,0)="X",V$2,"")</f>
        <v/>
      </c>
      <c r="F3601" t="str">
        <f>IF(VLOOKUP($A3601,Parts!$A:$AM,F$1,0)="X",W$2,"")</f>
        <v/>
      </c>
      <c r="G3601" t="str">
        <f>IF(VLOOKUP($A3601,Parts!$A:$AM,G$1,0)="X",X$2,"")</f>
        <v/>
      </c>
      <c r="H3601" t="str">
        <f>IF(VLOOKUP($A3601,Parts!$A:$AM,H$1,0)="X",Y$2,"")</f>
        <v/>
      </c>
      <c r="I3601" t="str">
        <f>IF(VLOOKUP($A3601,Parts!$A:$AM,I$1,0)="X",Z$2,"")</f>
        <v/>
      </c>
      <c r="J3601" t="str">
        <f>IF(VLOOKUP($A3601,Parts!$A:$AM,J$1,0)="X",AA$2,"")</f>
        <v/>
      </c>
      <c r="K3601" t="str">
        <f>IF(VLOOKUP($A3601,Parts!$A:$AM,K$1,0)="X",AB$2,"")</f>
        <v/>
      </c>
      <c r="L3601" t="str">
        <f>IF(VLOOKUP($A3601,Parts!$A:$AM,L$1,0)="X",AC$2,"")</f>
        <v/>
      </c>
      <c r="M3601" t="str">
        <f>IF(VLOOKUP($A3601,Parts!$A:$AM,M$1,0)="X",AD$2,"")</f>
        <v/>
      </c>
      <c r="N3601" t="str">
        <f>IF(VLOOKUP($A3601,Parts!$A:$AM,N$1,0)="X",AE$2,"")</f>
        <v/>
      </c>
      <c r="O3601" t="str">
        <f>IF(VLOOKUP($A3601,Parts!$A:$AM,O$1,0)="X",AF$2,"")</f>
        <v/>
      </c>
      <c r="P3601" t="str">
        <f t="shared" si="57"/>
        <v/>
      </c>
    </row>
    <row r="3602" spans="1:16" x14ac:dyDescent="0.25">
      <c r="A3602" t="str">
        <f>Table15[[#This Row],[Name]]</f>
        <v>engineexper05</v>
      </c>
      <c r="B3602" t="str">
        <f>IF(VLOOKUP($A3602,Parts!$A:$AM,B$1,0)="X",S$2,"")</f>
        <v/>
      </c>
      <c r="C3602" t="str">
        <f>IF(VLOOKUP($A3602,Parts!$A:$AM,C$1,0)="X",T$2,"")</f>
        <v/>
      </c>
      <c r="D3602" t="str">
        <f>IF(VLOOKUP($A3602,Parts!$A:$AM,D$1,0)="X",U$2,"")</f>
        <v/>
      </c>
      <c r="E3602" t="str">
        <f>IF(VLOOKUP($A3602,Parts!$A:$AM,E$1,0)="X",V$2,"")</f>
        <v/>
      </c>
      <c r="F3602" t="str">
        <f>IF(VLOOKUP($A3602,Parts!$A:$AM,F$1,0)="X",W$2,"")</f>
        <v xml:space="preserve">    MODULE
    { name = ModuleTagEngineLiquidTurbo }
</v>
      </c>
      <c r="G3602" t="str">
        <f>IF(VLOOKUP($A3602,Parts!$A:$AM,G$1,0)="X",X$2,"")</f>
        <v/>
      </c>
      <c r="H3602" t="str">
        <f>IF(VLOOKUP($A3602,Parts!$A:$AM,H$1,0)="X",Y$2,"")</f>
        <v/>
      </c>
      <c r="I3602" t="str">
        <f>IF(VLOOKUP($A3602,Parts!$A:$AM,I$1,0)="X",Z$2,"")</f>
        <v/>
      </c>
      <c r="J3602" t="str">
        <f>IF(VLOOKUP($A3602,Parts!$A:$AM,J$1,0)="X",AA$2,"")</f>
        <v/>
      </c>
      <c r="K3602" t="str">
        <f>IF(VLOOKUP($A3602,Parts!$A:$AM,K$1,0)="X",AB$2,"")</f>
        <v/>
      </c>
      <c r="L3602" t="str">
        <f>IF(VLOOKUP($A3602,Parts!$A:$AM,L$1,0)="X",AC$2,"")</f>
        <v/>
      </c>
      <c r="M3602" t="str">
        <f>IF(VLOOKUP($A3602,Parts!$A:$AM,M$1,0)="X",AD$2,"")</f>
        <v/>
      </c>
      <c r="N3602" t="str">
        <f>IF(VLOOKUP($A3602,Parts!$A:$AM,N$1,0)="X",AE$2,"")</f>
        <v/>
      </c>
      <c r="O3602" t="str">
        <f>IF(VLOOKUP($A3602,Parts!$A:$AM,O$1,0)="X",AF$2,"")</f>
        <v xml:space="preserve">    MODULE
    { name = ModuleTagHydrolox }
</v>
      </c>
      <c r="P3602" t="str">
        <f t="shared" si="57"/>
        <v xml:space="preserve">    MODULE
    { name = ModuleTagEngineLiquidTurbo }
    MODULE
    { name = ModuleTagHydrolox }
</v>
      </c>
    </row>
    <row r="3603" spans="1:16" x14ac:dyDescent="0.25">
      <c r="A3603" t="str">
        <f>Table15[[#This Row],[Name]]</f>
        <v>RLA_mp_large_vac</v>
      </c>
      <c r="B3603" t="str">
        <f>IF(VLOOKUP($A3603,Parts!$A:$AM,B$1,0)="X",S$2,"")</f>
        <v/>
      </c>
      <c r="C3603" t="str">
        <f>IF(VLOOKUP($A3603,Parts!$A:$AM,C$1,0)="X",T$2,"")</f>
        <v/>
      </c>
      <c r="D3603" t="str">
        <f>IF(VLOOKUP($A3603,Parts!$A:$AM,D$1,0)="X",U$2,"")</f>
        <v/>
      </c>
      <c r="E3603" t="str">
        <f>IF(VLOOKUP($A3603,Parts!$A:$AM,E$1,0)="X",V$2,"")</f>
        <v/>
      </c>
      <c r="F3603" t="str">
        <f>IF(VLOOKUP($A3603,Parts!$A:$AM,F$1,0)="X",W$2,"")</f>
        <v xml:space="preserve">    MODULE
    { name = ModuleTagEngineLiquidTurbo }
</v>
      </c>
      <c r="G3603" t="str">
        <f>IF(VLOOKUP($A3603,Parts!$A:$AM,G$1,0)="X",X$2,"")</f>
        <v/>
      </c>
      <c r="H3603" t="str">
        <f>IF(VLOOKUP($A3603,Parts!$A:$AM,H$1,0)="X",Y$2,"")</f>
        <v/>
      </c>
      <c r="I3603" t="str">
        <f>IF(VLOOKUP($A3603,Parts!$A:$AM,I$1,0)="X",Z$2,"")</f>
        <v/>
      </c>
      <c r="J3603" t="str">
        <f>IF(VLOOKUP($A3603,Parts!$A:$AM,J$1,0)="X",AA$2,"")</f>
        <v/>
      </c>
      <c r="K3603" t="str">
        <f>IF(VLOOKUP($A3603,Parts!$A:$AM,K$1,0)="X",AB$2,"")</f>
        <v/>
      </c>
      <c r="L3603" t="str">
        <f>IF(VLOOKUP($A3603,Parts!$A:$AM,L$1,0)="X",AC$2,"")</f>
        <v/>
      </c>
      <c r="M3603" t="str">
        <f>IF(VLOOKUP($A3603,Parts!$A:$AM,M$1,0)="X",AD$2,"")</f>
        <v/>
      </c>
      <c r="N3603" t="str">
        <f>IF(VLOOKUP($A3603,Parts!$A:$AM,N$1,0)="X",AE$2,"")</f>
        <v/>
      </c>
      <c r="O3603" t="str">
        <f>IF(VLOOKUP($A3603,Parts!$A:$AM,O$1,0)="X",AF$2,"")</f>
        <v xml:space="preserve">    MODULE
    { name = ModuleTagHydrolox }
</v>
      </c>
      <c r="P3603" t="str">
        <f t="shared" si="57"/>
        <v xml:space="preserve">    MODULE
    { name = ModuleTagEngineLiquidTurbo }
    MODULE
    { name = ModuleTagHydrolox }
</v>
      </c>
    </row>
    <row r="3604" spans="1:16" x14ac:dyDescent="0.25">
      <c r="A3604" t="str">
        <f>Table15[[#This Row],[Name]]</f>
        <v>SSTU-ST-HAB-C3</v>
      </c>
      <c r="B3604" t="str">
        <f>IF(VLOOKUP($A3604,Parts!$A:$AM,B$1,0)="X",S$2,"")</f>
        <v/>
      </c>
      <c r="C3604" t="str">
        <f>IF(VLOOKUP($A3604,Parts!$A:$AM,C$1,0)="X",T$2,"")</f>
        <v/>
      </c>
      <c r="D3604" t="str">
        <f>IF(VLOOKUP($A3604,Parts!$A:$AM,D$1,0)="X",U$2,"")</f>
        <v/>
      </c>
      <c r="E3604" t="str">
        <f>IF(VLOOKUP($A3604,Parts!$A:$AM,E$1,0)="X",V$2,"")</f>
        <v/>
      </c>
      <c r="F3604" t="str">
        <f>IF(VLOOKUP($A3604,Parts!$A:$AM,F$1,0)="X",W$2,"")</f>
        <v/>
      </c>
      <c r="G3604" t="str">
        <f>IF(VLOOKUP($A3604,Parts!$A:$AM,G$1,0)="X",X$2,"")</f>
        <v/>
      </c>
      <c r="H3604" t="str">
        <f>IF(VLOOKUP($A3604,Parts!$A:$AM,H$1,0)="X",Y$2,"")</f>
        <v/>
      </c>
      <c r="I3604" t="str">
        <f>IF(VLOOKUP($A3604,Parts!$A:$AM,I$1,0)="X",Z$2,"")</f>
        <v/>
      </c>
      <c r="J3604" t="str">
        <f>IF(VLOOKUP($A3604,Parts!$A:$AM,J$1,0)="X",AA$2,"")</f>
        <v/>
      </c>
      <c r="K3604" t="str">
        <f>IF(VLOOKUP($A3604,Parts!$A:$AM,K$1,0)="X",AB$2,"")</f>
        <v/>
      </c>
      <c r="L3604" t="str">
        <f>IF(VLOOKUP($A3604,Parts!$A:$AM,L$1,0)="X",AC$2,"")</f>
        <v/>
      </c>
      <c r="M3604" t="str">
        <f>IF(VLOOKUP($A3604,Parts!$A:$AM,M$1,0)="X",AD$2,"")</f>
        <v/>
      </c>
      <c r="N3604" t="str">
        <f>IF(VLOOKUP($A3604,Parts!$A:$AM,N$1,0)="X",AE$2,"")</f>
        <v/>
      </c>
      <c r="O3604" t="str">
        <f>IF(VLOOKUP($A3604,Parts!$A:$AM,O$1,0)="X",AF$2,"")</f>
        <v/>
      </c>
      <c r="P3604" t="str">
        <f t="shared" si="57"/>
        <v/>
      </c>
    </row>
    <row r="3605" spans="1:16" x14ac:dyDescent="0.25">
      <c r="A3605" t="str">
        <f>Table15[[#This Row],[Name]]</f>
        <v>Valois</v>
      </c>
      <c r="B3605" t="str">
        <f>IF(VLOOKUP($A3605,Parts!$A:$AM,B$1,0)="X",S$2,"")</f>
        <v/>
      </c>
      <c r="C3605" t="str">
        <f>IF(VLOOKUP($A3605,Parts!$A:$AM,C$1,0)="X",T$2,"")</f>
        <v/>
      </c>
      <c r="D3605" t="str">
        <f>IF(VLOOKUP($A3605,Parts!$A:$AM,D$1,0)="X",U$2,"")</f>
        <v/>
      </c>
      <c r="E3605" t="str">
        <f>IF(VLOOKUP($A3605,Parts!$A:$AM,E$1,0)="X",V$2,"")</f>
        <v/>
      </c>
      <c r="F3605" t="str">
        <f>IF(VLOOKUP($A3605,Parts!$A:$AM,F$1,0)="X",W$2,"")</f>
        <v/>
      </c>
      <c r="G3605" t="str">
        <f>IF(VLOOKUP($A3605,Parts!$A:$AM,G$1,0)="X",X$2,"")</f>
        <v/>
      </c>
      <c r="H3605" t="str">
        <f>IF(VLOOKUP($A3605,Parts!$A:$AM,H$1,0)="X",Y$2,"")</f>
        <v/>
      </c>
      <c r="I3605" t="str">
        <f>IF(VLOOKUP($A3605,Parts!$A:$AM,I$1,0)="X",Z$2,"")</f>
        <v/>
      </c>
      <c r="J3605" t="str">
        <f>IF(VLOOKUP($A3605,Parts!$A:$AM,J$1,0)="X",AA$2,"")</f>
        <v/>
      </c>
      <c r="K3605" t="str">
        <f>IF(VLOOKUP($A3605,Parts!$A:$AM,K$1,0)="X",AB$2,"")</f>
        <v/>
      </c>
      <c r="L3605" t="str">
        <f>IF(VLOOKUP($A3605,Parts!$A:$AM,L$1,0)="X",AC$2,"")</f>
        <v/>
      </c>
      <c r="M3605" t="str">
        <f>IF(VLOOKUP($A3605,Parts!$A:$AM,M$1,0)="X",AD$2,"")</f>
        <v/>
      </c>
      <c r="N3605" t="str">
        <f>IF(VLOOKUP($A3605,Parts!$A:$AM,N$1,0)="X",AE$2,"")</f>
        <v/>
      </c>
      <c r="O3605" t="str">
        <f>IF(VLOOKUP($A3605,Parts!$A:$AM,O$1,0)="X",AF$2,"")</f>
        <v/>
      </c>
      <c r="P3605" t="str">
        <f t="shared" si="57"/>
        <v/>
      </c>
    </row>
    <row r="3606" spans="1:16" x14ac:dyDescent="0.25">
      <c r="A3606" t="str">
        <f>Table15[[#This Row],[Name]]</f>
        <v>vasimr-25</v>
      </c>
      <c r="B3606" t="str">
        <f>IF(VLOOKUP($A3606,Parts!$A:$AM,B$1,0)="X",S$2,"")</f>
        <v/>
      </c>
      <c r="C3606" t="str">
        <f>IF(VLOOKUP($A3606,Parts!$A:$AM,C$1,0)="X",T$2,"")</f>
        <v/>
      </c>
      <c r="D3606" t="str">
        <f>IF(VLOOKUP($A3606,Parts!$A:$AM,D$1,0)="X",U$2,"")</f>
        <v/>
      </c>
      <c r="E3606" t="str">
        <f>IF(VLOOKUP($A3606,Parts!$A:$AM,E$1,0)="X",V$2,"")</f>
        <v/>
      </c>
      <c r="F3606" t="str">
        <f>IF(VLOOKUP($A3606,Parts!$A:$AM,F$1,0)="X",W$2,"")</f>
        <v xml:space="preserve">    MODULE
    { name = ModuleTagEngineLiquidTurbo }
</v>
      </c>
      <c r="G3606" t="str">
        <f>IF(VLOOKUP($A3606,Parts!$A:$AM,G$1,0)="X",X$2,"")</f>
        <v/>
      </c>
      <c r="H3606" t="str">
        <f>IF(VLOOKUP($A3606,Parts!$A:$AM,H$1,0)="X",Y$2,"")</f>
        <v/>
      </c>
      <c r="I3606" t="str">
        <f>IF(VLOOKUP($A3606,Parts!$A:$AM,I$1,0)="X",Z$2,"")</f>
        <v/>
      </c>
      <c r="J3606" t="str">
        <f>IF(VLOOKUP($A3606,Parts!$A:$AM,J$1,0)="X",AA$2,"")</f>
        <v/>
      </c>
      <c r="K3606" t="str">
        <f>IF(VLOOKUP($A3606,Parts!$A:$AM,K$1,0)="X",AB$2,"")</f>
        <v/>
      </c>
      <c r="L3606" t="str">
        <f>IF(VLOOKUP($A3606,Parts!$A:$AM,L$1,0)="X",AC$2,"")</f>
        <v/>
      </c>
      <c r="M3606" t="str">
        <f>IF(VLOOKUP($A3606,Parts!$A:$AM,M$1,0)="X",AD$2,"")</f>
        <v/>
      </c>
      <c r="N3606" t="str">
        <f>IF(VLOOKUP($A3606,Parts!$A:$AM,N$1,0)="X",AE$2,"")</f>
        <v/>
      </c>
      <c r="O3606" t="str">
        <f>IF(VLOOKUP($A3606,Parts!$A:$AM,O$1,0)="X",AF$2,"")</f>
        <v/>
      </c>
      <c r="P3606" t="str">
        <f t="shared" si="57"/>
        <v xml:space="preserve">    MODULE
    { name = ModuleTagEngineLiquidTurbo }
</v>
      </c>
    </row>
    <row r="3607" spans="1:16" x14ac:dyDescent="0.25">
      <c r="A3607" t="str">
        <f>Table15[[#This Row],[Name]]</f>
        <v>vasimr-125</v>
      </c>
      <c r="B3607" t="str">
        <f>IF(VLOOKUP($A3607,Parts!$A:$AM,B$1,0)="X",S$2,"")</f>
        <v/>
      </c>
      <c r="C3607" t="str">
        <f>IF(VLOOKUP($A3607,Parts!$A:$AM,C$1,0)="X",T$2,"")</f>
        <v/>
      </c>
      <c r="D3607" t="str">
        <f>IF(VLOOKUP($A3607,Parts!$A:$AM,D$1,0)="X",U$2,"")</f>
        <v/>
      </c>
      <c r="E3607" t="str">
        <f>IF(VLOOKUP($A3607,Parts!$A:$AM,E$1,0)="X",V$2,"")</f>
        <v/>
      </c>
      <c r="F3607" t="str">
        <f>IF(VLOOKUP($A3607,Parts!$A:$AM,F$1,0)="X",W$2,"")</f>
        <v xml:space="preserve">    MODULE
    { name = ModuleTagEngineLiquidTurbo }
</v>
      </c>
      <c r="G3607" t="str">
        <f>IF(VLOOKUP($A3607,Parts!$A:$AM,G$1,0)="X",X$2,"")</f>
        <v/>
      </c>
      <c r="H3607" t="str">
        <f>IF(VLOOKUP($A3607,Parts!$A:$AM,H$1,0)="X",Y$2,"")</f>
        <v/>
      </c>
      <c r="I3607" t="str">
        <f>IF(VLOOKUP($A3607,Parts!$A:$AM,I$1,0)="X",Z$2,"")</f>
        <v/>
      </c>
      <c r="J3607" t="str">
        <f>IF(VLOOKUP($A3607,Parts!$A:$AM,J$1,0)="X",AA$2,"")</f>
        <v/>
      </c>
      <c r="K3607" t="str">
        <f>IF(VLOOKUP($A3607,Parts!$A:$AM,K$1,0)="X",AB$2,"")</f>
        <v/>
      </c>
      <c r="L3607" t="str">
        <f>IF(VLOOKUP($A3607,Parts!$A:$AM,L$1,0)="X",AC$2,"")</f>
        <v/>
      </c>
      <c r="M3607" t="str">
        <f>IF(VLOOKUP($A3607,Parts!$A:$AM,M$1,0)="X",AD$2,"")</f>
        <v/>
      </c>
      <c r="N3607" t="str">
        <f>IF(VLOOKUP($A3607,Parts!$A:$AM,N$1,0)="X",AE$2,"")</f>
        <v/>
      </c>
      <c r="O3607" t="str">
        <f>IF(VLOOKUP($A3607,Parts!$A:$AM,O$1,0)="X",AF$2,"")</f>
        <v/>
      </c>
      <c r="P3607" t="str">
        <f t="shared" si="57"/>
        <v xml:space="preserve">    MODULE
    { name = ModuleTagEngineLiquidTurbo }
</v>
      </c>
    </row>
    <row r="3608" spans="1:16" x14ac:dyDescent="0.25">
      <c r="A3608" t="str">
        <f>Table15[[#This Row],[Name]]</f>
        <v>vasimr-0625</v>
      </c>
      <c r="B3608" t="str">
        <f>IF(VLOOKUP($A3608,Parts!$A:$AM,B$1,0)="X",S$2,"")</f>
        <v/>
      </c>
      <c r="C3608" t="str">
        <f>IF(VLOOKUP($A3608,Parts!$A:$AM,C$1,0)="X",T$2,"")</f>
        <v/>
      </c>
      <c r="D3608" t="str">
        <f>IF(VLOOKUP($A3608,Parts!$A:$AM,D$1,0)="X",U$2,"")</f>
        <v/>
      </c>
      <c r="E3608" t="str">
        <f>IF(VLOOKUP($A3608,Parts!$A:$AM,E$1,0)="X",V$2,"")</f>
        <v/>
      </c>
      <c r="F3608" t="str">
        <f>IF(VLOOKUP($A3608,Parts!$A:$AM,F$1,0)="X",W$2,"")</f>
        <v xml:space="preserve">    MODULE
    { name = ModuleTagEngineLiquidTurbo }
</v>
      </c>
      <c r="G3608" t="str">
        <f>IF(VLOOKUP($A3608,Parts!$A:$AM,G$1,0)="X",X$2,"")</f>
        <v/>
      </c>
      <c r="H3608" t="str">
        <f>IF(VLOOKUP($A3608,Parts!$A:$AM,H$1,0)="X",Y$2,"")</f>
        <v/>
      </c>
      <c r="I3608" t="str">
        <f>IF(VLOOKUP($A3608,Parts!$A:$AM,I$1,0)="X",Z$2,"")</f>
        <v/>
      </c>
      <c r="J3608" t="str">
        <f>IF(VLOOKUP($A3608,Parts!$A:$AM,J$1,0)="X",AA$2,"")</f>
        <v/>
      </c>
      <c r="K3608" t="str">
        <f>IF(VLOOKUP($A3608,Parts!$A:$AM,K$1,0)="X",AB$2,"")</f>
        <v/>
      </c>
      <c r="L3608" t="str">
        <f>IF(VLOOKUP($A3608,Parts!$A:$AM,L$1,0)="X",AC$2,"")</f>
        <v/>
      </c>
      <c r="M3608" t="str">
        <f>IF(VLOOKUP($A3608,Parts!$A:$AM,M$1,0)="X",AD$2,"")</f>
        <v/>
      </c>
      <c r="N3608" t="str">
        <f>IF(VLOOKUP($A3608,Parts!$A:$AM,N$1,0)="X",AE$2,"")</f>
        <v/>
      </c>
      <c r="O3608" t="str">
        <f>IF(VLOOKUP($A3608,Parts!$A:$AM,O$1,0)="X",AF$2,"")</f>
        <v/>
      </c>
      <c r="P3608" t="str">
        <f t="shared" si="57"/>
        <v xml:space="preserve">    MODULE
    { name = ModuleTagEngineLiquidTurbo }
</v>
      </c>
    </row>
    <row r="3609" spans="1:16" x14ac:dyDescent="0.25">
      <c r="A3609" t="str">
        <f>Table15[[#This Row],[Name]]</f>
        <v>FASAICBMMIRV</v>
      </c>
      <c r="B3609" t="str">
        <f>IF(VLOOKUP($A3609,Parts!$A:$AM,B$1,0)="X",S$2,"")</f>
        <v xml:space="preserve">    MODULE
    { name = ModuleTagAvionics }
</v>
      </c>
      <c r="C3609" t="str">
        <f>IF(VLOOKUP($A3609,Parts!$A:$AM,C$1,0)="X",T$2,"")</f>
        <v/>
      </c>
      <c r="D3609" t="str">
        <f>IF(VLOOKUP($A3609,Parts!$A:$AM,D$1,0)="X",U$2,"")</f>
        <v/>
      </c>
      <c r="E3609" t="str">
        <f>IF(VLOOKUP($A3609,Parts!$A:$AM,E$1,0)="X",V$2,"")</f>
        <v/>
      </c>
      <c r="F3609" t="str">
        <f>IF(VLOOKUP($A3609,Parts!$A:$AM,F$1,0)="X",W$2,"")</f>
        <v/>
      </c>
      <c r="G3609" t="str">
        <f>IF(VLOOKUP($A3609,Parts!$A:$AM,G$1,0)="X",X$2,"")</f>
        <v/>
      </c>
      <c r="H3609" t="str">
        <f>IF(VLOOKUP($A3609,Parts!$A:$AM,H$1,0)="X",Y$2,"")</f>
        <v/>
      </c>
      <c r="I3609" t="str">
        <f>IF(VLOOKUP($A3609,Parts!$A:$AM,I$1,0)="X",Z$2,"")</f>
        <v/>
      </c>
      <c r="J3609" t="str">
        <f>IF(VLOOKUP($A3609,Parts!$A:$AM,J$1,0)="X",AA$2,"")</f>
        <v/>
      </c>
      <c r="K3609" t="str">
        <f>IF(VLOOKUP($A3609,Parts!$A:$AM,K$1,0)="X",AB$2,"")</f>
        <v/>
      </c>
      <c r="L3609" t="str">
        <f>IF(VLOOKUP($A3609,Parts!$A:$AM,L$1,0)="X",AC$2,"")</f>
        <v/>
      </c>
      <c r="M3609" t="str">
        <f>IF(VLOOKUP($A3609,Parts!$A:$AM,M$1,0)="X",AD$2,"")</f>
        <v/>
      </c>
      <c r="N3609" t="str">
        <f>IF(VLOOKUP($A3609,Parts!$A:$AM,N$1,0)="X",AE$2,"")</f>
        <v/>
      </c>
      <c r="O3609" t="str">
        <f>IF(VLOOKUP($A3609,Parts!$A:$AM,O$1,0)="X",AF$2,"")</f>
        <v/>
      </c>
      <c r="P3609" t="str">
        <f t="shared" si="57"/>
        <v xml:space="preserve">    MODULE
    { name = ModuleTagAvionics }
</v>
      </c>
    </row>
    <row r="3610" spans="1:16" x14ac:dyDescent="0.25">
      <c r="A3610" t="str">
        <f>Table15[[#This Row],[Name]]</f>
        <v>Vesta_sounding_rocket</v>
      </c>
      <c r="B3610" t="str">
        <f>IF(VLOOKUP($A3610,Parts!$A:$AM,B$1,0)="X",S$2,"")</f>
        <v/>
      </c>
      <c r="C3610" t="str">
        <f>IF(VLOOKUP($A3610,Parts!$A:$AM,C$1,0)="X",T$2,"")</f>
        <v/>
      </c>
      <c r="D3610" t="str">
        <f>IF(VLOOKUP($A3610,Parts!$A:$AM,D$1,0)="X",U$2,"")</f>
        <v/>
      </c>
      <c r="E3610" t="str">
        <f>IF(VLOOKUP($A3610,Parts!$A:$AM,E$1,0)="X",V$2,"")</f>
        <v/>
      </c>
      <c r="F3610" t="str">
        <f>IF(VLOOKUP($A3610,Parts!$A:$AM,F$1,0)="X",W$2,"")</f>
        <v/>
      </c>
      <c r="G3610" t="str">
        <f>IF(VLOOKUP($A3610,Parts!$A:$AM,G$1,0)="X",X$2,"")</f>
        <v/>
      </c>
      <c r="H3610" t="str">
        <f>IF(VLOOKUP($A3610,Parts!$A:$AM,H$1,0)="X",Y$2,"")</f>
        <v/>
      </c>
      <c r="I3610" t="str">
        <f>IF(VLOOKUP($A3610,Parts!$A:$AM,I$1,0)="X",Z$2,"")</f>
        <v/>
      </c>
      <c r="J3610" t="str">
        <f>IF(VLOOKUP($A3610,Parts!$A:$AM,J$1,0)="X",AA$2,"")</f>
        <v/>
      </c>
      <c r="K3610" t="str">
        <f>IF(VLOOKUP($A3610,Parts!$A:$AM,K$1,0)="X",AB$2,"")</f>
        <v/>
      </c>
      <c r="L3610" t="str">
        <f>IF(VLOOKUP($A3610,Parts!$A:$AM,L$1,0)="X",AC$2,"")</f>
        <v/>
      </c>
      <c r="M3610" t="str">
        <f>IF(VLOOKUP($A3610,Parts!$A:$AM,M$1,0)="X",AD$2,"")</f>
        <v/>
      </c>
      <c r="N3610" t="str">
        <f>IF(VLOOKUP($A3610,Parts!$A:$AM,N$1,0)="X",AE$2,"")</f>
        <v/>
      </c>
      <c r="O3610" t="str">
        <f>IF(VLOOKUP($A3610,Parts!$A:$AM,O$1,0)="X",AF$2,"")</f>
        <v/>
      </c>
      <c r="P3610" t="str">
        <f t="shared" si="57"/>
        <v/>
      </c>
    </row>
    <row r="3611" spans="1:16" x14ac:dyDescent="0.25">
      <c r="A3611" t="str">
        <f>Table15[[#This Row],[Name]]</f>
        <v>WBI_Wagon2u</v>
      </c>
      <c r="B3611" t="str">
        <f>IF(VLOOKUP($A3611,Parts!$A:$AM,B$1,0)="X",S$2,"")</f>
        <v/>
      </c>
      <c r="C3611" t="str">
        <f>IF(VLOOKUP($A3611,Parts!$A:$AM,C$1,0)="X",T$2,"")</f>
        <v/>
      </c>
      <c r="D3611" t="str">
        <f>IF(VLOOKUP($A3611,Parts!$A:$AM,D$1,0)="X",U$2,"")</f>
        <v/>
      </c>
      <c r="E3611" t="str">
        <f>IF(VLOOKUP($A3611,Parts!$A:$AM,E$1,0)="X",V$2,"")</f>
        <v/>
      </c>
      <c r="F3611" t="str">
        <f>IF(VLOOKUP($A3611,Parts!$A:$AM,F$1,0)="X",W$2,"")</f>
        <v/>
      </c>
      <c r="G3611" t="str">
        <f>IF(VLOOKUP($A3611,Parts!$A:$AM,G$1,0)="X",X$2,"")</f>
        <v/>
      </c>
      <c r="H3611" t="str">
        <f>IF(VLOOKUP($A3611,Parts!$A:$AM,H$1,0)="X",Y$2,"")</f>
        <v/>
      </c>
      <c r="I3611" t="str">
        <f>IF(VLOOKUP($A3611,Parts!$A:$AM,I$1,0)="X",Z$2,"")</f>
        <v/>
      </c>
      <c r="J3611" t="str">
        <f>IF(VLOOKUP($A3611,Parts!$A:$AM,J$1,0)="X",AA$2,"")</f>
        <v/>
      </c>
      <c r="K3611" t="str">
        <f>IF(VLOOKUP($A3611,Parts!$A:$AM,K$1,0)="X",AB$2,"")</f>
        <v/>
      </c>
      <c r="L3611" t="str">
        <f>IF(VLOOKUP($A3611,Parts!$A:$AM,L$1,0)="X",AC$2,"")</f>
        <v/>
      </c>
      <c r="M3611" t="str">
        <f>IF(VLOOKUP($A3611,Parts!$A:$AM,M$1,0)="X",AD$2,"")</f>
        <v/>
      </c>
      <c r="N3611" t="str">
        <f>IF(VLOOKUP($A3611,Parts!$A:$AM,N$1,0)="X",AE$2,"")</f>
        <v/>
      </c>
      <c r="O3611" t="str">
        <f>IF(VLOOKUP($A3611,Parts!$A:$AM,O$1,0)="X",AF$2,"")</f>
        <v/>
      </c>
      <c r="P3611" t="str">
        <f t="shared" si="57"/>
        <v/>
      </c>
    </row>
    <row r="3612" spans="1:16" x14ac:dyDescent="0.25">
      <c r="A3612" t="str">
        <f>Table15[[#This Row],[Name]]</f>
        <v>RealISRU_WaterElectrolyzer</v>
      </c>
      <c r="B3612" t="str">
        <f>IF(VLOOKUP($A3612,Parts!$A:$AM,B$1,0)="X",S$2,"")</f>
        <v/>
      </c>
      <c r="C3612" t="str">
        <f>IF(VLOOKUP($A3612,Parts!$A:$AM,C$1,0)="X",T$2,"")</f>
        <v/>
      </c>
      <c r="D3612" t="str">
        <f>IF(VLOOKUP($A3612,Parts!$A:$AM,D$1,0)="X",U$2,"")</f>
        <v/>
      </c>
      <c r="E3612" t="str">
        <f>IF(VLOOKUP($A3612,Parts!$A:$AM,E$1,0)="X",V$2,"")</f>
        <v/>
      </c>
      <c r="F3612" t="str">
        <f>IF(VLOOKUP($A3612,Parts!$A:$AM,F$1,0)="X",W$2,"")</f>
        <v/>
      </c>
      <c r="G3612" t="str">
        <f>IF(VLOOKUP($A3612,Parts!$A:$AM,G$1,0)="X",X$2,"")</f>
        <v/>
      </c>
      <c r="H3612" t="str">
        <f>IF(VLOOKUP($A3612,Parts!$A:$AM,H$1,0)="X",Y$2,"")</f>
        <v/>
      </c>
      <c r="I3612" t="str">
        <f>IF(VLOOKUP($A3612,Parts!$A:$AM,I$1,0)="X",Z$2,"")</f>
        <v/>
      </c>
      <c r="J3612" t="str">
        <f>IF(VLOOKUP($A3612,Parts!$A:$AM,J$1,0)="X",AA$2,"")</f>
        <v/>
      </c>
      <c r="K3612" t="str">
        <f>IF(VLOOKUP($A3612,Parts!$A:$AM,K$1,0)="X",AB$2,"")</f>
        <v/>
      </c>
      <c r="L3612" t="str">
        <f>IF(VLOOKUP($A3612,Parts!$A:$AM,L$1,0)="X",AC$2,"")</f>
        <v/>
      </c>
      <c r="M3612" t="str">
        <f>IF(VLOOKUP($A3612,Parts!$A:$AM,M$1,0)="X",AD$2,"")</f>
        <v/>
      </c>
      <c r="N3612" t="str">
        <f>IF(VLOOKUP($A3612,Parts!$A:$AM,N$1,0)="X",AE$2,"")</f>
        <v/>
      </c>
      <c r="O3612" t="str">
        <f>IF(VLOOKUP($A3612,Parts!$A:$AM,O$1,0)="X",AF$2,"")</f>
        <v/>
      </c>
      <c r="P3612" t="str">
        <f t="shared" si="57"/>
        <v/>
      </c>
    </row>
    <row r="3613" spans="1:16" x14ac:dyDescent="0.25">
      <c r="A3613" t="str">
        <f>Table15[[#This Row],[Name]]</f>
        <v>RealISRU_WaterGasShift</v>
      </c>
      <c r="B3613" t="str">
        <f>IF(VLOOKUP($A3613,Parts!$A:$AM,B$1,0)="X",S$2,"")</f>
        <v/>
      </c>
      <c r="C3613" t="str">
        <f>IF(VLOOKUP($A3613,Parts!$A:$AM,C$1,0)="X",T$2,"")</f>
        <v/>
      </c>
      <c r="D3613" t="str">
        <f>IF(VLOOKUP($A3613,Parts!$A:$AM,D$1,0)="X",U$2,"")</f>
        <v/>
      </c>
      <c r="E3613" t="str">
        <f>IF(VLOOKUP($A3613,Parts!$A:$AM,E$1,0)="X",V$2,"")</f>
        <v/>
      </c>
      <c r="F3613" t="str">
        <f>IF(VLOOKUP($A3613,Parts!$A:$AM,F$1,0)="X",W$2,"")</f>
        <v/>
      </c>
      <c r="G3613" t="str">
        <f>IF(VLOOKUP($A3613,Parts!$A:$AM,G$1,0)="X",X$2,"")</f>
        <v/>
      </c>
      <c r="H3613" t="str">
        <f>IF(VLOOKUP($A3613,Parts!$A:$AM,H$1,0)="X",Y$2,"")</f>
        <v/>
      </c>
      <c r="I3613" t="str">
        <f>IF(VLOOKUP($A3613,Parts!$A:$AM,I$1,0)="X",Z$2,"")</f>
        <v/>
      </c>
      <c r="J3613" t="str">
        <f>IF(VLOOKUP($A3613,Parts!$A:$AM,J$1,0)="X",AA$2,"")</f>
        <v/>
      </c>
      <c r="K3613" t="str">
        <f>IF(VLOOKUP($A3613,Parts!$A:$AM,K$1,0)="X",AB$2,"")</f>
        <v/>
      </c>
      <c r="L3613" t="str">
        <f>IF(VLOOKUP($A3613,Parts!$A:$AM,L$1,0)="X",AC$2,"")</f>
        <v/>
      </c>
      <c r="M3613" t="str">
        <f>IF(VLOOKUP($A3613,Parts!$A:$AM,M$1,0)="X",AD$2,"")</f>
        <v/>
      </c>
      <c r="N3613" t="str">
        <f>IF(VLOOKUP($A3613,Parts!$A:$AM,N$1,0)="X",AE$2,"")</f>
        <v/>
      </c>
      <c r="O3613" t="str">
        <f>IF(VLOOKUP($A3613,Parts!$A:$AM,O$1,0)="X",AF$2,"")</f>
        <v/>
      </c>
      <c r="P3613" t="str">
        <f t="shared" si="57"/>
        <v/>
      </c>
    </row>
    <row r="3614" spans="1:16" x14ac:dyDescent="0.25">
      <c r="A3614" t="str">
        <f>Table15[[#This Row],[Name]]</f>
        <v>Vexin</v>
      </c>
      <c r="B3614" t="str">
        <f>IF(VLOOKUP($A3614,Parts!$A:$AM,B$1,0)="X",S$2,"")</f>
        <v/>
      </c>
      <c r="C3614" t="str">
        <f>IF(VLOOKUP($A3614,Parts!$A:$AM,C$1,0)="X",T$2,"")</f>
        <v/>
      </c>
      <c r="D3614" t="str">
        <f>IF(VLOOKUP($A3614,Parts!$A:$AM,D$1,0)="X",U$2,"")</f>
        <v/>
      </c>
      <c r="E3614" t="str">
        <f>IF(VLOOKUP($A3614,Parts!$A:$AM,E$1,0)="X",V$2,"")</f>
        <v/>
      </c>
      <c r="F3614" t="str">
        <f>IF(VLOOKUP($A3614,Parts!$A:$AM,F$1,0)="X",W$2,"")</f>
        <v/>
      </c>
      <c r="G3614" t="str">
        <f>IF(VLOOKUP($A3614,Parts!$A:$AM,G$1,0)="X",X$2,"")</f>
        <v/>
      </c>
      <c r="H3614" t="str">
        <f>IF(VLOOKUP($A3614,Parts!$A:$AM,H$1,0)="X",Y$2,"")</f>
        <v/>
      </c>
      <c r="I3614" t="str">
        <f>IF(VLOOKUP($A3614,Parts!$A:$AM,I$1,0)="X",Z$2,"")</f>
        <v/>
      </c>
      <c r="J3614" t="str">
        <f>IF(VLOOKUP($A3614,Parts!$A:$AM,J$1,0)="X",AA$2,"")</f>
        <v/>
      </c>
      <c r="K3614" t="str">
        <f>IF(VLOOKUP($A3614,Parts!$A:$AM,K$1,0)="X",AB$2,"")</f>
        <v/>
      </c>
      <c r="L3614" t="str">
        <f>IF(VLOOKUP($A3614,Parts!$A:$AM,L$1,0)="X",AC$2,"")</f>
        <v/>
      </c>
      <c r="M3614" t="str">
        <f>IF(VLOOKUP($A3614,Parts!$A:$AM,M$1,0)="X",AD$2,"")</f>
        <v/>
      </c>
      <c r="N3614" t="str">
        <f>IF(VLOOKUP($A3614,Parts!$A:$AM,N$1,0)="X",AE$2,"")</f>
        <v/>
      </c>
      <c r="O3614" t="str">
        <f>IF(VLOOKUP($A3614,Parts!$A:$AM,O$1,0)="X",AF$2,"")</f>
        <v/>
      </c>
      <c r="P3614" t="str">
        <f t="shared" si="57"/>
        <v/>
      </c>
    </row>
    <row r="3615" spans="1:16" x14ac:dyDescent="0.25">
      <c r="A3615" t="str">
        <f>Table15[[#This Row],[Name]]</f>
        <v>SXTWaxWing</v>
      </c>
      <c r="B3615" t="str">
        <f>IF(VLOOKUP($A3615,Parts!$A:$AM,B$1,0)="X",S$2,"")</f>
        <v/>
      </c>
      <c r="C3615" t="str">
        <f>IF(VLOOKUP($A3615,Parts!$A:$AM,C$1,0)="X",T$2,"")</f>
        <v/>
      </c>
      <c r="D3615" t="str">
        <f>IF(VLOOKUP($A3615,Parts!$A:$AM,D$1,0)="X",U$2,"")</f>
        <v/>
      </c>
      <c r="E3615" t="str">
        <f>IF(VLOOKUP($A3615,Parts!$A:$AM,E$1,0)="X",V$2,"")</f>
        <v/>
      </c>
      <c r="F3615" t="str">
        <f>IF(VLOOKUP($A3615,Parts!$A:$AM,F$1,0)="X",W$2,"")</f>
        <v/>
      </c>
      <c r="G3615" t="str">
        <f>IF(VLOOKUP($A3615,Parts!$A:$AM,G$1,0)="X",X$2,"")</f>
        <v xml:space="preserve">    MODULE
    { name = ModuleTagEngineSolid }
</v>
      </c>
      <c r="H3615" t="str">
        <f>IF(VLOOKUP($A3615,Parts!$A:$AM,H$1,0)="X",Y$2,"")</f>
        <v/>
      </c>
      <c r="I3615" t="str">
        <f>IF(VLOOKUP($A3615,Parts!$A:$AM,I$1,0)="X",Z$2,"")</f>
        <v/>
      </c>
      <c r="J3615" t="str">
        <f>IF(VLOOKUP($A3615,Parts!$A:$AM,J$1,0)="X",AA$2,"")</f>
        <v/>
      </c>
      <c r="K3615" t="str">
        <f>IF(VLOOKUP($A3615,Parts!$A:$AM,K$1,0)="X",AB$2,"")</f>
        <v/>
      </c>
      <c r="L3615" t="str">
        <f>IF(VLOOKUP($A3615,Parts!$A:$AM,L$1,0)="X",AC$2,"")</f>
        <v/>
      </c>
      <c r="M3615" t="str">
        <f>IF(VLOOKUP($A3615,Parts!$A:$AM,M$1,0)="X",AD$2,"")</f>
        <v/>
      </c>
      <c r="N3615" t="str">
        <f>IF(VLOOKUP($A3615,Parts!$A:$AM,N$1,0)="X",AE$2,"")</f>
        <v/>
      </c>
      <c r="O3615" t="str">
        <f>IF(VLOOKUP($A3615,Parts!$A:$AM,O$1,0)="X",AF$2,"")</f>
        <v/>
      </c>
      <c r="P3615" t="str">
        <f t="shared" si="57"/>
        <v xml:space="preserve">    MODULE
    { name = ModuleTagEngineSolid }
</v>
      </c>
    </row>
    <row r="3616" spans="1:16" x14ac:dyDescent="0.25">
      <c r="A3616" t="str">
        <f>Table15[[#This Row],[Name]]</f>
        <v>WBITiltRotor</v>
      </c>
      <c r="B3616" t="str">
        <f>IF(VLOOKUP($A3616,Parts!$A:$AM,B$1,0)="X",S$2,"")</f>
        <v/>
      </c>
      <c r="C3616" t="str">
        <f>IF(VLOOKUP($A3616,Parts!$A:$AM,C$1,0)="X",T$2,"")</f>
        <v/>
      </c>
      <c r="D3616" t="str">
        <f>IF(VLOOKUP($A3616,Parts!$A:$AM,D$1,0)="X",U$2,"")</f>
        <v/>
      </c>
      <c r="E3616" t="str">
        <f>IF(VLOOKUP($A3616,Parts!$A:$AM,E$1,0)="X",V$2,"")</f>
        <v/>
      </c>
      <c r="F3616" t="str">
        <f>IF(VLOOKUP($A3616,Parts!$A:$AM,F$1,0)="X",W$2,"")</f>
        <v/>
      </c>
      <c r="G3616" t="str">
        <f>IF(VLOOKUP($A3616,Parts!$A:$AM,G$1,0)="X",X$2,"")</f>
        <v/>
      </c>
      <c r="H3616" t="str">
        <f>IF(VLOOKUP($A3616,Parts!$A:$AM,H$1,0)="X",Y$2,"")</f>
        <v/>
      </c>
      <c r="I3616" t="str">
        <f>IF(VLOOKUP($A3616,Parts!$A:$AM,I$1,0)="X",Z$2,"")</f>
        <v/>
      </c>
      <c r="J3616" t="str">
        <f>IF(VLOOKUP($A3616,Parts!$A:$AM,J$1,0)="X",AA$2,"")</f>
        <v/>
      </c>
      <c r="K3616" t="str">
        <f>IF(VLOOKUP($A3616,Parts!$A:$AM,K$1,0)="X",AB$2,"")</f>
        <v/>
      </c>
      <c r="L3616" t="str">
        <f>IF(VLOOKUP($A3616,Parts!$A:$AM,L$1,0)="X",AC$2,"")</f>
        <v/>
      </c>
      <c r="M3616" t="str">
        <f>IF(VLOOKUP($A3616,Parts!$A:$AM,M$1,0)="X",AD$2,"")</f>
        <v/>
      </c>
      <c r="N3616" t="str">
        <f>IF(VLOOKUP($A3616,Parts!$A:$AM,N$1,0)="X",AE$2,"")</f>
        <v/>
      </c>
      <c r="O3616" t="str">
        <f>IF(VLOOKUP($A3616,Parts!$A:$AM,O$1,0)="X",AF$2,"")</f>
        <v/>
      </c>
      <c r="P3616" t="str">
        <f t="shared" si="57"/>
        <v/>
      </c>
    </row>
    <row r="3617" spans="1:16" x14ac:dyDescent="0.25">
      <c r="A3617" t="str">
        <f>Table15[[#This Row],[Name]]</f>
        <v>WBITiltRotor2</v>
      </c>
      <c r="B3617" t="str">
        <f>IF(VLOOKUP($A3617,Parts!$A:$AM,B$1,0)="X",S$2,"")</f>
        <v/>
      </c>
      <c r="C3617" t="str">
        <f>IF(VLOOKUP($A3617,Parts!$A:$AM,C$1,0)="X",T$2,"")</f>
        <v/>
      </c>
      <c r="D3617" t="str">
        <f>IF(VLOOKUP($A3617,Parts!$A:$AM,D$1,0)="X",U$2,"")</f>
        <v/>
      </c>
      <c r="E3617" t="str">
        <f>IF(VLOOKUP($A3617,Parts!$A:$AM,E$1,0)="X",V$2,"")</f>
        <v/>
      </c>
      <c r="F3617" t="str">
        <f>IF(VLOOKUP($A3617,Parts!$A:$AM,F$1,0)="X",W$2,"")</f>
        <v/>
      </c>
      <c r="G3617" t="str">
        <f>IF(VLOOKUP($A3617,Parts!$A:$AM,G$1,0)="X",X$2,"")</f>
        <v/>
      </c>
      <c r="H3617" t="str">
        <f>IF(VLOOKUP($A3617,Parts!$A:$AM,H$1,0)="X",Y$2,"")</f>
        <v/>
      </c>
      <c r="I3617" t="str">
        <f>IF(VLOOKUP($A3617,Parts!$A:$AM,I$1,0)="X",Z$2,"")</f>
        <v/>
      </c>
      <c r="J3617" t="str">
        <f>IF(VLOOKUP($A3617,Parts!$A:$AM,J$1,0)="X",AA$2,"")</f>
        <v/>
      </c>
      <c r="K3617" t="str">
        <f>IF(VLOOKUP($A3617,Parts!$A:$AM,K$1,0)="X",AB$2,"")</f>
        <v/>
      </c>
      <c r="L3617" t="str">
        <f>IF(VLOOKUP($A3617,Parts!$A:$AM,L$1,0)="X",AC$2,"")</f>
        <v/>
      </c>
      <c r="M3617" t="str">
        <f>IF(VLOOKUP($A3617,Parts!$A:$AM,M$1,0)="X",AD$2,"")</f>
        <v/>
      </c>
      <c r="N3617" t="str">
        <f>IF(VLOOKUP($A3617,Parts!$A:$AM,N$1,0)="X",AE$2,"")</f>
        <v/>
      </c>
      <c r="O3617" t="str">
        <f>IF(VLOOKUP($A3617,Parts!$A:$AM,O$1,0)="X",AF$2,"")</f>
        <v/>
      </c>
      <c r="P3617" t="str">
        <f t="shared" si="57"/>
        <v/>
      </c>
    </row>
    <row r="3618" spans="1:16" x14ac:dyDescent="0.25">
      <c r="A3618" t="str">
        <f>Table15[[#This Row],[Name]]</f>
        <v>WBI_WheelJack</v>
      </c>
      <c r="B3618" t="str">
        <f>IF(VLOOKUP($A3618,Parts!$A:$AM,B$1,0)="X",S$2,"")</f>
        <v/>
      </c>
      <c r="C3618" t="str">
        <f>IF(VLOOKUP($A3618,Parts!$A:$AM,C$1,0)="X",T$2,"")</f>
        <v/>
      </c>
      <c r="D3618" t="str">
        <f>IF(VLOOKUP($A3618,Parts!$A:$AM,D$1,0)="X",U$2,"")</f>
        <v/>
      </c>
      <c r="E3618" t="str">
        <f>IF(VLOOKUP($A3618,Parts!$A:$AM,E$1,0)="X",V$2,"")</f>
        <v/>
      </c>
      <c r="F3618" t="str">
        <f>IF(VLOOKUP($A3618,Parts!$A:$AM,F$1,0)="X",W$2,"")</f>
        <v/>
      </c>
      <c r="G3618" t="str">
        <f>IF(VLOOKUP($A3618,Parts!$A:$AM,G$1,0)="X",X$2,"")</f>
        <v/>
      </c>
      <c r="H3618" t="str">
        <f>IF(VLOOKUP($A3618,Parts!$A:$AM,H$1,0)="X",Y$2,"")</f>
        <v/>
      </c>
      <c r="I3618" t="str">
        <f>IF(VLOOKUP($A3618,Parts!$A:$AM,I$1,0)="X",Z$2,"")</f>
        <v/>
      </c>
      <c r="J3618" t="str">
        <f>IF(VLOOKUP($A3618,Parts!$A:$AM,J$1,0)="X",AA$2,"")</f>
        <v/>
      </c>
      <c r="K3618" t="str">
        <f>IF(VLOOKUP($A3618,Parts!$A:$AM,K$1,0)="X",AB$2,"")</f>
        <v/>
      </c>
      <c r="L3618" t="str">
        <f>IF(VLOOKUP($A3618,Parts!$A:$AM,L$1,0)="X",AC$2,"")</f>
        <v/>
      </c>
      <c r="M3618" t="str">
        <f>IF(VLOOKUP($A3618,Parts!$A:$AM,M$1,0)="X",AD$2,"")</f>
        <v/>
      </c>
      <c r="N3618" t="str">
        <f>IF(VLOOKUP($A3618,Parts!$A:$AM,N$1,0)="X",AE$2,"")</f>
        <v/>
      </c>
      <c r="O3618" t="str">
        <f>IF(VLOOKUP($A3618,Parts!$A:$AM,O$1,0)="X",AF$2,"")</f>
        <v/>
      </c>
      <c r="P3618" t="str">
        <f t="shared" si="57"/>
        <v/>
      </c>
    </row>
    <row r="3619" spans="1:16" x14ac:dyDescent="0.25">
      <c r="A3619" t="str">
        <f>Table15[[#This Row],[Name]]</f>
        <v>nuclear-recycler-25</v>
      </c>
      <c r="B3619" t="str">
        <f>IF(VLOOKUP($A3619,Parts!$A:$AM,B$1,0)="X",S$2,"")</f>
        <v/>
      </c>
      <c r="C3619" t="str">
        <f>IF(VLOOKUP($A3619,Parts!$A:$AM,C$1,0)="X",T$2,"")</f>
        <v/>
      </c>
      <c r="D3619" t="str">
        <f>IF(VLOOKUP($A3619,Parts!$A:$AM,D$1,0)="X",U$2,"")</f>
        <v/>
      </c>
      <c r="E3619" t="str">
        <f>IF(VLOOKUP($A3619,Parts!$A:$AM,E$1,0)="X",V$2,"")</f>
        <v/>
      </c>
      <c r="F3619" t="str">
        <f>IF(VLOOKUP($A3619,Parts!$A:$AM,F$1,0)="X",W$2,"")</f>
        <v/>
      </c>
      <c r="G3619" t="str">
        <f>IF(VLOOKUP($A3619,Parts!$A:$AM,G$1,0)="X",X$2,"")</f>
        <v/>
      </c>
      <c r="H3619" t="str">
        <f>IF(VLOOKUP($A3619,Parts!$A:$AM,H$1,0)="X",Y$2,"")</f>
        <v/>
      </c>
      <c r="I3619" t="str">
        <f>IF(VLOOKUP($A3619,Parts!$A:$AM,I$1,0)="X",Z$2,"")</f>
        <v/>
      </c>
      <c r="J3619" t="str">
        <f>IF(VLOOKUP($A3619,Parts!$A:$AM,J$1,0)="X",AA$2,"")</f>
        <v/>
      </c>
      <c r="K3619" t="str">
        <f>IF(VLOOKUP($A3619,Parts!$A:$AM,K$1,0)="X",AB$2,"")</f>
        <v/>
      </c>
      <c r="L3619" t="str">
        <f>IF(VLOOKUP($A3619,Parts!$A:$AM,L$1,0)="X",AC$2,"")</f>
        <v/>
      </c>
      <c r="M3619" t="str">
        <f>IF(VLOOKUP($A3619,Parts!$A:$AM,M$1,0)="X",AD$2,"")</f>
        <v/>
      </c>
      <c r="N3619" t="str">
        <f>IF(VLOOKUP($A3619,Parts!$A:$AM,N$1,0)="X",AE$2,"")</f>
        <v/>
      </c>
      <c r="O3619" t="str">
        <f>IF(VLOOKUP($A3619,Parts!$A:$AM,O$1,0)="X",AF$2,"")</f>
        <v/>
      </c>
      <c r="P3619" t="str">
        <f t="shared" si="57"/>
        <v/>
      </c>
    </row>
    <row r="3620" spans="1:16" x14ac:dyDescent="0.25">
      <c r="A3620" t="str">
        <f>Table15[[#This Row],[Name]]</f>
        <v>SXTMiniJet</v>
      </c>
      <c r="B3620" t="str">
        <f>IF(VLOOKUP($A3620,Parts!$A:$AM,B$1,0)="X",S$2,"")</f>
        <v/>
      </c>
      <c r="C3620" t="str">
        <f>IF(VLOOKUP($A3620,Parts!$A:$AM,C$1,0)="X",T$2,"")</f>
        <v/>
      </c>
      <c r="D3620" t="str">
        <f>IF(VLOOKUP($A3620,Parts!$A:$AM,D$1,0)="X",U$2,"")</f>
        <v/>
      </c>
      <c r="E3620" t="str">
        <f>IF(VLOOKUP($A3620,Parts!$A:$AM,E$1,0)="X",V$2,"")</f>
        <v/>
      </c>
      <c r="F3620" t="str">
        <f>IF(VLOOKUP($A3620,Parts!$A:$AM,F$1,0)="X",W$2,"")</f>
        <v/>
      </c>
      <c r="G3620" t="str">
        <f>IF(VLOOKUP($A3620,Parts!$A:$AM,G$1,0)="X",X$2,"")</f>
        <v/>
      </c>
      <c r="H3620" t="str">
        <f>IF(VLOOKUP($A3620,Parts!$A:$AM,H$1,0)="X",Y$2,"")</f>
        <v/>
      </c>
      <c r="I3620" t="str">
        <f>IF(VLOOKUP($A3620,Parts!$A:$AM,I$1,0)="X",Z$2,"")</f>
        <v/>
      </c>
      <c r="J3620" t="str">
        <f>IF(VLOOKUP($A3620,Parts!$A:$AM,J$1,0)="X",AA$2,"")</f>
        <v/>
      </c>
      <c r="K3620" t="str">
        <f>IF(VLOOKUP($A3620,Parts!$A:$AM,K$1,0)="X",AB$2,"")</f>
        <v/>
      </c>
      <c r="L3620" t="str">
        <f>IF(VLOOKUP($A3620,Parts!$A:$AM,L$1,0)="X",AC$2,"")</f>
        <v/>
      </c>
      <c r="M3620" t="str">
        <f>IF(VLOOKUP($A3620,Parts!$A:$AM,M$1,0)="X",AD$2,"")</f>
        <v/>
      </c>
      <c r="N3620" t="str">
        <f>IF(VLOOKUP($A3620,Parts!$A:$AM,N$1,0)="X",AE$2,"")</f>
        <v/>
      </c>
      <c r="O3620" t="str">
        <f>IF(VLOOKUP($A3620,Parts!$A:$AM,O$1,0)="X",AF$2,"")</f>
        <v/>
      </c>
      <c r="P3620" t="str">
        <f t="shared" si="57"/>
        <v/>
      </c>
    </row>
    <row r="3621" spans="1:16" x14ac:dyDescent="0.25">
      <c r="A3621" t="str">
        <f>Table15[[#This Row],[Name]]</f>
        <v>ProceduralwingBac9</v>
      </c>
      <c r="B3621" t="str">
        <f>IF(VLOOKUP($A3621,Parts!$A:$AM,B$1,0)="X",S$2,"")</f>
        <v/>
      </c>
      <c r="C3621" t="str">
        <f>IF(VLOOKUP($A3621,Parts!$A:$AM,C$1,0)="X",T$2,"")</f>
        <v/>
      </c>
      <c r="D3621" t="str">
        <f>IF(VLOOKUP($A3621,Parts!$A:$AM,D$1,0)="X",U$2,"")</f>
        <v/>
      </c>
      <c r="E3621" t="str">
        <f>IF(VLOOKUP($A3621,Parts!$A:$AM,E$1,0)="X",V$2,"")</f>
        <v/>
      </c>
      <c r="F3621" t="str">
        <f>IF(VLOOKUP($A3621,Parts!$A:$AM,F$1,0)="X",W$2,"")</f>
        <v/>
      </c>
      <c r="G3621" t="str">
        <f>IF(VLOOKUP($A3621,Parts!$A:$AM,G$1,0)="X",X$2,"")</f>
        <v/>
      </c>
      <c r="H3621" t="str">
        <f>IF(VLOOKUP($A3621,Parts!$A:$AM,H$1,0)="X",Y$2,"")</f>
        <v/>
      </c>
      <c r="I3621" t="str">
        <f>IF(VLOOKUP($A3621,Parts!$A:$AM,I$1,0)="X",Z$2,"")</f>
        <v/>
      </c>
      <c r="J3621" t="str">
        <f>IF(VLOOKUP($A3621,Parts!$A:$AM,J$1,0)="X",AA$2,"")</f>
        <v/>
      </c>
      <c r="K3621" t="str">
        <f>IF(VLOOKUP($A3621,Parts!$A:$AM,K$1,0)="X",AB$2,"")</f>
        <v/>
      </c>
      <c r="L3621" t="str">
        <f>IF(VLOOKUP($A3621,Parts!$A:$AM,L$1,0)="X",AC$2,"")</f>
        <v/>
      </c>
      <c r="M3621" t="str">
        <f>IF(VLOOKUP($A3621,Parts!$A:$AM,M$1,0)="X",AD$2,"")</f>
        <v/>
      </c>
      <c r="N3621" t="str">
        <f>IF(VLOOKUP($A3621,Parts!$A:$AM,N$1,0)="X",AE$2,"")</f>
        <v/>
      </c>
      <c r="O3621" t="str">
        <f>IF(VLOOKUP($A3621,Parts!$A:$AM,O$1,0)="X",AF$2,"")</f>
        <v/>
      </c>
      <c r="P3621" t="str">
        <f t="shared" si="57"/>
        <v/>
      </c>
    </row>
    <row r="3622" spans="1:16" x14ac:dyDescent="0.25">
      <c r="A3622" t="str">
        <f>Table15[[#This Row],[Name]]</f>
        <v>Proceduralwing2EndPiece</v>
      </c>
      <c r="B3622" t="str">
        <f>IF(VLOOKUP($A3622,Parts!$A:$AM,B$1,0)="X",S$2,"")</f>
        <v/>
      </c>
      <c r="C3622" t="str">
        <f>IF(VLOOKUP($A3622,Parts!$A:$AM,C$1,0)="X",T$2,"")</f>
        <v/>
      </c>
      <c r="D3622" t="str">
        <f>IF(VLOOKUP($A3622,Parts!$A:$AM,D$1,0)="X",U$2,"")</f>
        <v/>
      </c>
      <c r="E3622" t="str">
        <f>IF(VLOOKUP($A3622,Parts!$A:$AM,E$1,0)="X",V$2,"")</f>
        <v/>
      </c>
      <c r="F3622" t="str">
        <f>IF(VLOOKUP($A3622,Parts!$A:$AM,F$1,0)="X",W$2,"")</f>
        <v/>
      </c>
      <c r="G3622" t="str">
        <f>IF(VLOOKUP($A3622,Parts!$A:$AM,G$1,0)="X",X$2,"")</f>
        <v/>
      </c>
      <c r="H3622" t="str">
        <f>IF(VLOOKUP($A3622,Parts!$A:$AM,H$1,0)="X",Y$2,"")</f>
        <v/>
      </c>
      <c r="I3622" t="str">
        <f>IF(VLOOKUP($A3622,Parts!$A:$AM,I$1,0)="X",Z$2,"")</f>
        <v/>
      </c>
      <c r="J3622" t="str">
        <f>IF(VLOOKUP($A3622,Parts!$A:$AM,J$1,0)="X",AA$2,"")</f>
        <v/>
      </c>
      <c r="K3622" t="str">
        <f>IF(VLOOKUP($A3622,Parts!$A:$AM,K$1,0)="X",AB$2,"")</f>
        <v/>
      </c>
      <c r="L3622" t="str">
        <f>IF(VLOOKUP($A3622,Parts!$A:$AM,L$1,0)="X",AC$2,"")</f>
        <v/>
      </c>
      <c r="M3622" t="str">
        <f>IF(VLOOKUP($A3622,Parts!$A:$AM,M$1,0)="X",AD$2,"")</f>
        <v/>
      </c>
      <c r="N3622" t="str">
        <f>IF(VLOOKUP($A3622,Parts!$A:$AM,N$1,0)="X",AE$2,"")</f>
        <v/>
      </c>
      <c r="O3622" t="str">
        <f>IF(VLOOKUP($A3622,Parts!$A:$AM,O$1,0)="X",AF$2,"")</f>
        <v/>
      </c>
      <c r="P3622" t="str">
        <f t="shared" si="57"/>
        <v/>
      </c>
    </row>
    <row r="3623" spans="1:16" x14ac:dyDescent="0.25">
      <c r="A3623" t="str">
        <f>Table15[[#This Row],[Name]]</f>
        <v>B9_Aero_Wing_ControlSurface_SH_4mProcedural</v>
      </c>
      <c r="B3623" t="str">
        <f>IF(VLOOKUP($A3623,Parts!$A:$AM,B$1,0)="X",S$2,"")</f>
        <v/>
      </c>
      <c r="C3623" t="str">
        <f>IF(VLOOKUP($A3623,Parts!$A:$AM,C$1,0)="X",T$2,"")</f>
        <v/>
      </c>
      <c r="D3623" t="str">
        <f>IF(VLOOKUP($A3623,Parts!$A:$AM,D$1,0)="X",U$2,"")</f>
        <v/>
      </c>
      <c r="E3623" t="str">
        <f>IF(VLOOKUP($A3623,Parts!$A:$AM,E$1,0)="X",V$2,"")</f>
        <v/>
      </c>
      <c r="F3623" t="str">
        <f>IF(VLOOKUP($A3623,Parts!$A:$AM,F$1,0)="X",W$2,"")</f>
        <v/>
      </c>
      <c r="G3623" t="str">
        <f>IF(VLOOKUP($A3623,Parts!$A:$AM,G$1,0)="X",X$2,"")</f>
        <v/>
      </c>
      <c r="H3623" t="str">
        <f>IF(VLOOKUP($A3623,Parts!$A:$AM,H$1,0)="X",Y$2,"")</f>
        <v/>
      </c>
      <c r="I3623" t="str">
        <f>IF(VLOOKUP($A3623,Parts!$A:$AM,I$1,0)="X",Z$2,"")</f>
        <v/>
      </c>
      <c r="J3623" t="str">
        <f>IF(VLOOKUP($A3623,Parts!$A:$AM,J$1,0)="X",AA$2,"")</f>
        <v/>
      </c>
      <c r="K3623" t="str">
        <f>IF(VLOOKUP($A3623,Parts!$A:$AM,K$1,0)="X",AB$2,"")</f>
        <v/>
      </c>
      <c r="L3623" t="str">
        <f>IF(VLOOKUP($A3623,Parts!$A:$AM,L$1,0)="X",AC$2,"")</f>
        <v/>
      </c>
      <c r="M3623" t="str">
        <f>IF(VLOOKUP($A3623,Parts!$A:$AM,M$1,0)="X",AD$2,"")</f>
        <v/>
      </c>
      <c r="N3623" t="str">
        <f>IF(VLOOKUP($A3623,Parts!$A:$AM,N$1,0)="X",AE$2,"")</f>
        <v/>
      </c>
      <c r="O3623" t="str">
        <f>IF(VLOOKUP($A3623,Parts!$A:$AM,O$1,0)="X",AF$2,"")</f>
        <v/>
      </c>
      <c r="P3623" t="str">
        <f t="shared" si="57"/>
        <v/>
      </c>
    </row>
    <row r="3624" spans="1:16" x14ac:dyDescent="0.25">
      <c r="A3624" t="str">
        <f>Table15[[#This Row],[Name]]</f>
        <v>ProceduralAllMovingWing</v>
      </c>
      <c r="B3624" t="str">
        <f>IF(VLOOKUP($A3624,Parts!$A:$AM,B$1,0)="X",S$2,"")</f>
        <v/>
      </c>
      <c r="C3624" t="str">
        <f>IF(VLOOKUP($A3624,Parts!$A:$AM,C$1,0)="X",T$2,"")</f>
        <v/>
      </c>
      <c r="D3624" t="str">
        <f>IF(VLOOKUP($A3624,Parts!$A:$AM,D$1,0)="X",U$2,"")</f>
        <v/>
      </c>
      <c r="E3624" t="str">
        <f>IF(VLOOKUP($A3624,Parts!$A:$AM,E$1,0)="X",V$2,"")</f>
        <v/>
      </c>
      <c r="F3624" t="str">
        <f>IF(VLOOKUP($A3624,Parts!$A:$AM,F$1,0)="X",W$2,"")</f>
        <v/>
      </c>
      <c r="G3624" t="str">
        <f>IF(VLOOKUP($A3624,Parts!$A:$AM,G$1,0)="X",X$2,"")</f>
        <v/>
      </c>
      <c r="H3624" t="str">
        <f>IF(VLOOKUP($A3624,Parts!$A:$AM,H$1,0)="X",Y$2,"")</f>
        <v/>
      </c>
      <c r="I3624" t="str">
        <f>IF(VLOOKUP($A3624,Parts!$A:$AM,I$1,0)="X",Z$2,"")</f>
        <v/>
      </c>
      <c r="J3624" t="str">
        <f>IF(VLOOKUP($A3624,Parts!$A:$AM,J$1,0)="X",AA$2,"")</f>
        <v/>
      </c>
      <c r="K3624" t="str">
        <f>IF(VLOOKUP($A3624,Parts!$A:$AM,K$1,0)="X",AB$2,"")</f>
        <v/>
      </c>
      <c r="L3624" t="str">
        <f>IF(VLOOKUP($A3624,Parts!$A:$AM,L$1,0)="X",AC$2,"")</f>
        <v/>
      </c>
      <c r="M3624" t="str">
        <f>IF(VLOOKUP($A3624,Parts!$A:$AM,M$1,0)="X",AD$2,"")</f>
        <v/>
      </c>
      <c r="N3624" t="str">
        <f>IF(VLOOKUP($A3624,Parts!$A:$AM,N$1,0)="X",AE$2,"")</f>
        <v/>
      </c>
      <c r="O3624" t="str">
        <f>IF(VLOOKUP($A3624,Parts!$A:$AM,O$1,0)="X",AF$2,"")</f>
        <v/>
      </c>
      <c r="P3624" t="str">
        <f t="shared" si="57"/>
        <v/>
      </c>
    </row>
    <row r="3625" spans="1:16" x14ac:dyDescent="0.25">
      <c r="A3625" t="str">
        <f>Table15[[#This Row],[Name]]</f>
        <v>pCtrlSrf1</v>
      </c>
      <c r="B3625" t="str">
        <f>IF(VLOOKUP($A3625,Parts!$A:$AM,B$1,0)="X",S$2,"")</f>
        <v/>
      </c>
      <c r="C3625" t="str">
        <f>IF(VLOOKUP($A3625,Parts!$A:$AM,C$1,0)="X",T$2,"")</f>
        <v/>
      </c>
      <c r="D3625" t="str">
        <f>IF(VLOOKUP($A3625,Parts!$A:$AM,D$1,0)="X",U$2,"")</f>
        <v/>
      </c>
      <c r="E3625" t="str">
        <f>IF(VLOOKUP($A3625,Parts!$A:$AM,E$1,0)="X",V$2,"")</f>
        <v/>
      </c>
      <c r="F3625" t="str">
        <f>IF(VLOOKUP($A3625,Parts!$A:$AM,F$1,0)="X",W$2,"")</f>
        <v/>
      </c>
      <c r="G3625" t="str">
        <f>IF(VLOOKUP($A3625,Parts!$A:$AM,G$1,0)="X",X$2,"")</f>
        <v/>
      </c>
      <c r="H3625" t="str">
        <f>IF(VLOOKUP($A3625,Parts!$A:$AM,H$1,0)="X",Y$2,"")</f>
        <v/>
      </c>
      <c r="I3625" t="str">
        <f>IF(VLOOKUP($A3625,Parts!$A:$AM,I$1,0)="X",Z$2,"")</f>
        <v/>
      </c>
      <c r="J3625" t="str">
        <f>IF(VLOOKUP($A3625,Parts!$A:$AM,J$1,0)="X",AA$2,"")</f>
        <v/>
      </c>
      <c r="K3625" t="str">
        <f>IF(VLOOKUP($A3625,Parts!$A:$AM,K$1,0)="X",AB$2,"")</f>
        <v/>
      </c>
      <c r="L3625" t="str">
        <f>IF(VLOOKUP($A3625,Parts!$A:$AM,L$1,0)="X",AC$2,"")</f>
        <v/>
      </c>
      <c r="M3625" t="str">
        <f>IF(VLOOKUP($A3625,Parts!$A:$AM,M$1,0)="X",AD$2,"")</f>
        <v/>
      </c>
      <c r="N3625" t="str">
        <f>IF(VLOOKUP($A3625,Parts!$A:$AM,N$1,0)="X",AE$2,"")</f>
        <v/>
      </c>
      <c r="O3625" t="str">
        <f>IF(VLOOKUP($A3625,Parts!$A:$AM,O$1,0)="X",AF$2,"")</f>
        <v/>
      </c>
      <c r="P3625" t="str">
        <f t="shared" si="57"/>
        <v/>
      </c>
    </row>
    <row r="3626" spans="1:16" x14ac:dyDescent="0.25">
      <c r="A3626" t="str">
        <f>Table15[[#This Row],[Name]]</f>
        <v>Proceduralwing2</v>
      </c>
      <c r="B3626" t="str">
        <f>IF(VLOOKUP($A3626,Parts!$A:$AM,B$1,0)="X",S$2,"")</f>
        <v/>
      </c>
      <c r="C3626" t="str">
        <f>IF(VLOOKUP($A3626,Parts!$A:$AM,C$1,0)="X",T$2,"")</f>
        <v/>
      </c>
      <c r="D3626" t="str">
        <f>IF(VLOOKUP($A3626,Parts!$A:$AM,D$1,0)="X",U$2,"")</f>
        <v/>
      </c>
      <c r="E3626" t="str">
        <f>IF(VLOOKUP($A3626,Parts!$A:$AM,E$1,0)="X",V$2,"")</f>
        <v/>
      </c>
      <c r="F3626" t="str">
        <f>IF(VLOOKUP($A3626,Parts!$A:$AM,F$1,0)="X",W$2,"")</f>
        <v/>
      </c>
      <c r="G3626" t="str">
        <f>IF(VLOOKUP($A3626,Parts!$A:$AM,G$1,0)="X",X$2,"")</f>
        <v/>
      </c>
      <c r="H3626" t="str">
        <f>IF(VLOOKUP($A3626,Parts!$A:$AM,H$1,0)="X",Y$2,"")</f>
        <v/>
      </c>
      <c r="I3626" t="str">
        <f>IF(VLOOKUP($A3626,Parts!$A:$AM,I$1,0)="X",Z$2,"")</f>
        <v/>
      </c>
      <c r="J3626" t="str">
        <f>IF(VLOOKUP($A3626,Parts!$A:$AM,J$1,0)="X",AA$2,"")</f>
        <v/>
      </c>
      <c r="K3626" t="str">
        <f>IF(VLOOKUP($A3626,Parts!$A:$AM,K$1,0)="X",AB$2,"")</f>
        <v/>
      </c>
      <c r="L3626" t="str">
        <f>IF(VLOOKUP($A3626,Parts!$A:$AM,L$1,0)="X",AC$2,"")</f>
        <v/>
      </c>
      <c r="M3626" t="str">
        <f>IF(VLOOKUP($A3626,Parts!$A:$AM,M$1,0)="X",AD$2,"")</f>
        <v/>
      </c>
      <c r="N3626" t="str">
        <f>IF(VLOOKUP($A3626,Parts!$A:$AM,N$1,0)="X",AE$2,"")</f>
        <v/>
      </c>
      <c r="O3626" t="str">
        <f>IF(VLOOKUP($A3626,Parts!$A:$AM,O$1,0)="X",AF$2,"")</f>
        <v/>
      </c>
      <c r="P3626" t="str">
        <f t="shared" si="57"/>
        <v/>
      </c>
    </row>
    <row r="3627" spans="1:16" x14ac:dyDescent="0.25">
      <c r="A3627" t="str">
        <f>Table15[[#This Row],[Name]]</f>
        <v>Proceduralwing4</v>
      </c>
      <c r="B3627" t="str">
        <f>IF(VLOOKUP($A3627,Parts!$A:$AM,B$1,0)="X",S$2,"")</f>
        <v/>
      </c>
      <c r="C3627" t="str">
        <f>IF(VLOOKUP($A3627,Parts!$A:$AM,C$1,0)="X",T$2,"")</f>
        <v/>
      </c>
      <c r="D3627" t="str">
        <f>IF(VLOOKUP($A3627,Parts!$A:$AM,D$1,0)="X",U$2,"")</f>
        <v/>
      </c>
      <c r="E3627" t="str">
        <f>IF(VLOOKUP($A3627,Parts!$A:$AM,E$1,0)="X",V$2,"")</f>
        <v/>
      </c>
      <c r="F3627" t="str">
        <f>IF(VLOOKUP($A3627,Parts!$A:$AM,F$1,0)="X",W$2,"")</f>
        <v/>
      </c>
      <c r="G3627" t="str">
        <f>IF(VLOOKUP($A3627,Parts!$A:$AM,G$1,0)="X",X$2,"")</f>
        <v/>
      </c>
      <c r="H3627" t="str">
        <f>IF(VLOOKUP($A3627,Parts!$A:$AM,H$1,0)="X",Y$2,"")</f>
        <v/>
      </c>
      <c r="I3627" t="str">
        <f>IF(VLOOKUP($A3627,Parts!$A:$AM,I$1,0)="X",Z$2,"")</f>
        <v/>
      </c>
      <c r="J3627" t="str">
        <f>IF(VLOOKUP($A3627,Parts!$A:$AM,J$1,0)="X",AA$2,"")</f>
        <v/>
      </c>
      <c r="K3627" t="str">
        <f>IF(VLOOKUP($A3627,Parts!$A:$AM,K$1,0)="X",AB$2,"")</f>
        <v/>
      </c>
      <c r="L3627" t="str">
        <f>IF(VLOOKUP($A3627,Parts!$A:$AM,L$1,0)="X",AC$2,"")</f>
        <v/>
      </c>
      <c r="M3627" t="str">
        <f>IF(VLOOKUP($A3627,Parts!$A:$AM,M$1,0)="X",AD$2,"")</f>
        <v/>
      </c>
      <c r="N3627" t="str">
        <f>IF(VLOOKUP($A3627,Parts!$A:$AM,N$1,0)="X",AE$2,"")</f>
        <v/>
      </c>
      <c r="O3627" t="str">
        <f>IF(VLOOKUP($A3627,Parts!$A:$AM,O$1,0)="X",AF$2,"")</f>
        <v/>
      </c>
      <c r="P3627" t="str">
        <f t="shared" si="57"/>
        <v/>
      </c>
    </row>
    <row r="3628" spans="1:16" x14ac:dyDescent="0.25">
      <c r="A3628" t="str">
        <f>Table15[[#This Row],[Name]]</f>
        <v>ProceduralwingSPP</v>
      </c>
      <c r="B3628" t="str">
        <f>IF(VLOOKUP($A3628,Parts!$A:$AM,B$1,0)="X",S$2,"")</f>
        <v/>
      </c>
      <c r="C3628" t="str">
        <f>IF(VLOOKUP($A3628,Parts!$A:$AM,C$1,0)="X",T$2,"")</f>
        <v/>
      </c>
      <c r="D3628" t="str">
        <f>IF(VLOOKUP($A3628,Parts!$A:$AM,D$1,0)="X",U$2,"")</f>
        <v/>
      </c>
      <c r="E3628" t="str">
        <f>IF(VLOOKUP($A3628,Parts!$A:$AM,E$1,0)="X",V$2,"")</f>
        <v/>
      </c>
      <c r="F3628" t="str">
        <f>IF(VLOOKUP($A3628,Parts!$A:$AM,F$1,0)="X",W$2,"")</f>
        <v/>
      </c>
      <c r="G3628" t="str">
        <f>IF(VLOOKUP($A3628,Parts!$A:$AM,G$1,0)="X",X$2,"")</f>
        <v/>
      </c>
      <c r="H3628" t="str">
        <f>IF(VLOOKUP($A3628,Parts!$A:$AM,H$1,0)="X",Y$2,"")</f>
        <v/>
      </c>
      <c r="I3628" t="str">
        <f>IF(VLOOKUP($A3628,Parts!$A:$AM,I$1,0)="X",Z$2,"")</f>
        <v/>
      </c>
      <c r="J3628" t="str">
        <f>IF(VLOOKUP($A3628,Parts!$A:$AM,J$1,0)="X",AA$2,"")</f>
        <v/>
      </c>
      <c r="K3628" t="str">
        <f>IF(VLOOKUP($A3628,Parts!$A:$AM,K$1,0)="X",AB$2,"")</f>
        <v/>
      </c>
      <c r="L3628" t="str">
        <f>IF(VLOOKUP($A3628,Parts!$A:$AM,L$1,0)="X",AC$2,"")</f>
        <v/>
      </c>
      <c r="M3628" t="str">
        <f>IF(VLOOKUP($A3628,Parts!$A:$AM,M$1,0)="X",AD$2,"")</f>
        <v/>
      </c>
      <c r="N3628" t="str">
        <f>IF(VLOOKUP($A3628,Parts!$A:$AM,N$1,0)="X",AE$2,"")</f>
        <v/>
      </c>
      <c r="O3628" t="str">
        <f>IF(VLOOKUP($A3628,Parts!$A:$AM,O$1,0)="X",AF$2,"")</f>
        <v/>
      </c>
      <c r="P3628" t="str">
        <f t="shared" si="57"/>
        <v/>
      </c>
    </row>
    <row r="3629" spans="1:16" x14ac:dyDescent="0.25">
      <c r="A3629" t="str">
        <f>Table15[[#This Row],[Name]]</f>
        <v>SXTWingTipRound</v>
      </c>
      <c r="B3629" t="str">
        <f>IF(VLOOKUP($A3629,Parts!$A:$AM,B$1,0)="X",S$2,"")</f>
        <v/>
      </c>
      <c r="C3629" t="str">
        <f>IF(VLOOKUP($A3629,Parts!$A:$AM,C$1,0)="X",T$2,"")</f>
        <v/>
      </c>
      <c r="D3629" t="str">
        <f>IF(VLOOKUP($A3629,Parts!$A:$AM,D$1,0)="X",U$2,"")</f>
        <v/>
      </c>
      <c r="E3629" t="str">
        <f>IF(VLOOKUP($A3629,Parts!$A:$AM,E$1,0)="X",V$2,"")</f>
        <v/>
      </c>
      <c r="F3629" t="str">
        <f>IF(VLOOKUP($A3629,Parts!$A:$AM,F$1,0)="X",W$2,"")</f>
        <v/>
      </c>
      <c r="G3629" t="str">
        <f>IF(VLOOKUP($A3629,Parts!$A:$AM,G$1,0)="X",X$2,"")</f>
        <v/>
      </c>
      <c r="H3629" t="str">
        <f>IF(VLOOKUP($A3629,Parts!$A:$AM,H$1,0)="X",Y$2,"")</f>
        <v/>
      </c>
      <c r="I3629" t="str">
        <f>IF(VLOOKUP($A3629,Parts!$A:$AM,I$1,0)="X",Z$2,"")</f>
        <v/>
      </c>
      <c r="J3629" t="str">
        <f>IF(VLOOKUP($A3629,Parts!$A:$AM,J$1,0)="X",AA$2,"")</f>
        <v/>
      </c>
      <c r="K3629" t="str">
        <f>IF(VLOOKUP($A3629,Parts!$A:$AM,K$1,0)="X",AB$2,"")</f>
        <v/>
      </c>
      <c r="L3629" t="str">
        <f>IF(VLOOKUP($A3629,Parts!$A:$AM,L$1,0)="X",AC$2,"")</f>
        <v/>
      </c>
      <c r="M3629" t="str">
        <f>IF(VLOOKUP($A3629,Parts!$A:$AM,M$1,0)="X",AD$2,"")</f>
        <v/>
      </c>
      <c r="N3629" t="str">
        <f>IF(VLOOKUP($A3629,Parts!$A:$AM,N$1,0)="X",AE$2,"")</f>
        <v/>
      </c>
      <c r="O3629" t="str">
        <f>IF(VLOOKUP($A3629,Parts!$A:$AM,O$1,0)="X",AF$2,"")</f>
        <v/>
      </c>
      <c r="P3629" t="str">
        <f t="shared" si="57"/>
        <v/>
      </c>
    </row>
    <row r="3630" spans="1:16" x14ac:dyDescent="0.25">
      <c r="A3630" t="str">
        <f>Table15[[#This Row],[Name]]</f>
        <v>wingConnector</v>
      </c>
      <c r="B3630" t="str">
        <f>IF(VLOOKUP($A3630,Parts!$A:$AM,B$1,0)="X",S$2,"")</f>
        <v/>
      </c>
      <c r="C3630" t="str">
        <f>IF(VLOOKUP($A3630,Parts!$A:$AM,C$1,0)="X",T$2,"")</f>
        <v/>
      </c>
      <c r="D3630" t="str">
        <f>IF(VLOOKUP($A3630,Parts!$A:$AM,D$1,0)="X",U$2,"")</f>
        <v/>
      </c>
      <c r="E3630" t="str">
        <f>IF(VLOOKUP($A3630,Parts!$A:$AM,E$1,0)="X",V$2,"")</f>
        <v/>
      </c>
      <c r="F3630" t="str">
        <f>IF(VLOOKUP($A3630,Parts!$A:$AM,F$1,0)="X",W$2,"")</f>
        <v/>
      </c>
      <c r="G3630" t="str">
        <f>IF(VLOOKUP($A3630,Parts!$A:$AM,G$1,0)="X",X$2,"")</f>
        <v/>
      </c>
      <c r="H3630" t="str">
        <f>IF(VLOOKUP($A3630,Parts!$A:$AM,H$1,0)="X",Y$2,"")</f>
        <v/>
      </c>
      <c r="I3630" t="str">
        <f>IF(VLOOKUP($A3630,Parts!$A:$AM,I$1,0)="X",Z$2,"")</f>
        <v/>
      </c>
      <c r="J3630" t="str">
        <f>IF(VLOOKUP($A3630,Parts!$A:$AM,J$1,0)="X",AA$2,"")</f>
        <v/>
      </c>
      <c r="K3630" t="str">
        <f>IF(VLOOKUP($A3630,Parts!$A:$AM,K$1,0)="X",AB$2,"")</f>
        <v/>
      </c>
      <c r="L3630" t="str">
        <f>IF(VLOOKUP($A3630,Parts!$A:$AM,L$1,0)="X",AC$2,"")</f>
        <v/>
      </c>
      <c r="M3630" t="str">
        <f>IF(VLOOKUP($A3630,Parts!$A:$AM,M$1,0)="X",AD$2,"")</f>
        <v/>
      </c>
      <c r="N3630" t="str">
        <f>IF(VLOOKUP($A3630,Parts!$A:$AM,N$1,0)="X",AE$2,"")</f>
        <v/>
      </c>
      <c r="O3630" t="str">
        <f>IF(VLOOKUP($A3630,Parts!$A:$AM,O$1,0)="X",AF$2,"")</f>
        <v/>
      </c>
      <c r="P3630" t="str">
        <f t="shared" si="57"/>
        <v/>
      </c>
    </row>
    <row r="3631" spans="1:16" x14ac:dyDescent="0.25">
      <c r="A3631" t="str">
        <f>Table15[[#This Row],[Name]]</f>
        <v>wingConnector2</v>
      </c>
      <c r="B3631" t="str">
        <f>IF(VLOOKUP($A3631,Parts!$A:$AM,B$1,0)="X",S$2,"")</f>
        <v/>
      </c>
      <c r="C3631" t="str">
        <f>IF(VLOOKUP($A3631,Parts!$A:$AM,C$1,0)="X",T$2,"")</f>
        <v/>
      </c>
      <c r="D3631" t="str">
        <f>IF(VLOOKUP($A3631,Parts!$A:$AM,D$1,0)="X",U$2,"")</f>
        <v/>
      </c>
      <c r="E3631" t="str">
        <f>IF(VLOOKUP($A3631,Parts!$A:$AM,E$1,0)="X",V$2,"")</f>
        <v/>
      </c>
      <c r="F3631" t="str">
        <f>IF(VLOOKUP($A3631,Parts!$A:$AM,F$1,0)="X",W$2,"")</f>
        <v/>
      </c>
      <c r="G3631" t="str">
        <f>IF(VLOOKUP($A3631,Parts!$A:$AM,G$1,0)="X",X$2,"")</f>
        <v/>
      </c>
      <c r="H3631" t="str">
        <f>IF(VLOOKUP($A3631,Parts!$A:$AM,H$1,0)="X",Y$2,"")</f>
        <v/>
      </c>
      <c r="I3631" t="str">
        <f>IF(VLOOKUP($A3631,Parts!$A:$AM,I$1,0)="X",Z$2,"")</f>
        <v/>
      </c>
      <c r="J3631" t="str">
        <f>IF(VLOOKUP($A3631,Parts!$A:$AM,J$1,0)="X",AA$2,"")</f>
        <v/>
      </c>
      <c r="K3631" t="str">
        <f>IF(VLOOKUP($A3631,Parts!$A:$AM,K$1,0)="X",AB$2,"")</f>
        <v/>
      </c>
      <c r="L3631" t="str">
        <f>IF(VLOOKUP($A3631,Parts!$A:$AM,L$1,0)="X",AC$2,"")</f>
        <v/>
      </c>
      <c r="M3631" t="str">
        <f>IF(VLOOKUP($A3631,Parts!$A:$AM,M$1,0)="X",AD$2,"")</f>
        <v/>
      </c>
      <c r="N3631" t="str">
        <f>IF(VLOOKUP($A3631,Parts!$A:$AM,N$1,0)="X",AE$2,"")</f>
        <v/>
      </c>
      <c r="O3631" t="str">
        <f>IF(VLOOKUP($A3631,Parts!$A:$AM,O$1,0)="X",AF$2,"")</f>
        <v/>
      </c>
      <c r="P3631" t="str">
        <f t="shared" si="57"/>
        <v/>
      </c>
    </row>
    <row r="3632" spans="1:16" x14ac:dyDescent="0.25">
      <c r="A3632" t="str">
        <f>Table15[[#This Row],[Name]]</f>
        <v>wingConnector3</v>
      </c>
      <c r="B3632" t="str">
        <f>IF(VLOOKUP($A3632,Parts!$A:$AM,B$1,0)="X",S$2,"")</f>
        <v/>
      </c>
      <c r="C3632" t="str">
        <f>IF(VLOOKUP($A3632,Parts!$A:$AM,C$1,0)="X",T$2,"")</f>
        <v/>
      </c>
      <c r="D3632" t="str">
        <f>IF(VLOOKUP($A3632,Parts!$A:$AM,D$1,0)="X",U$2,"")</f>
        <v/>
      </c>
      <c r="E3632" t="str">
        <f>IF(VLOOKUP($A3632,Parts!$A:$AM,E$1,0)="X",V$2,"")</f>
        <v/>
      </c>
      <c r="F3632" t="str">
        <f>IF(VLOOKUP($A3632,Parts!$A:$AM,F$1,0)="X",W$2,"")</f>
        <v/>
      </c>
      <c r="G3632" t="str">
        <f>IF(VLOOKUP($A3632,Parts!$A:$AM,G$1,0)="X",X$2,"")</f>
        <v/>
      </c>
      <c r="H3632" t="str">
        <f>IF(VLOOKUP($A3632,Parts!$A:$AM,H$1,0)="X",Y$2,"")</f>
        <v/>
      </c>
      <c r="I3632" t="str">
        <f>IF(VLOOKUP($A3632,Parts!$A:$AM,I$1,0)="X",Z$2,"")</f>
        <v/>
      </c>
      <c r="J3632" t="str">
        <f>IF(VLOOKUP($A3632,Parts!$A:$AM,J$1,0)="X",AA$2,"")</f>
        <v/>
      </c>
      <c r="K3632" t="str">
        <f>IF(VLOOKUP($A3632,Parts!$A:$AM,K$1,0)="X",AB$2,"")</f>
        <v/>
      </c>
      <c r="L3632" t="str">
        <f>IF(VLOOKUP($A3632,Parts!$A:$AM,L$1,0)="X",AC$2,"")</f>
        <v/>
      </c>
      <c r="M3632" t="str">
        <f>IF(VLOOKUP($A3632,Parts!$A:$AM,M$1,0)="X",AD$2,"")</f>
        <v/>
      </c>
      <c r="N3632" t="str">
        <f>IF(VLOOKUP($A3632,Parts!$A:$AM,N$1,0)="X",AE$2,"")</f>
        <v/>
      </c>
      <c r="O3632" t="str">
        <f>IF(VLOOKUP($A3632,Parts!$A:$AM,O$1,0)="X",AF$2,"")</f>
        <v/>
      </c>
      <c r="P3632" t="str">
        <f t="shared" si="57"/>
        <v/>
      </c>
    </row>
    <row r="3633" spans="1:16" x14ac:dyDescent="0.25">
      <c r="A3633" t="str">
        <f>Table15[[#This Row],[Name]]</f>
        <v>wingConnector4</v>
      </c>
      <c r="B3633" t="str">
        <f>IF(VLOOKUP($A3633,Parts!$A:$AM,B$1,0)="X",S$2,"")</f>
        <v/>
      </c>
      <c r="C3633" t="str">
        <f>IF(VLOOKUP($A3633,Parts!$A:$AM,C$1,0)="X",T$2,"")</f>
        <v/>
      </c>
      <c r="D3633" t="str">
        <f>IF(VLOOKUP($A3633,Parts!$A:$AM,D$1,0)="X",U$2,"")</f>
        <v/>
      </c>
      <c r="E3633" t="str">
        <f>IF(VLOOKUP($A3633,Parts!$A:$AM,E$1,0)="X",V$2,"")</f>
        <v/>
      </c>
      <c r="F3633" t="str">
        <f>IF(VLOOKUP($A3633,Parts!$A:$AM,F$1,0)="X",W$2,"")</f>
        <v/>
      </c>
      <c r="G3633" t="str">
        <f>IF(VLOOKUP($A3633,Parts!$A:$AM,G$1,0)="X",X$2,"")</f>
        <v/>
      </c>
      <c r="H3633" t="str">
        <f>IF(VLOOKUP($A3633,Parts!$A:$AM,H$1,0)="X",Y$2,"")</f>
        <v/>
      </c>
      <c r="I3633" t="str">
        <f>IF(VLOOKUP($A3633,Parts!$A:$AM,I$1,0)="X",Z$2,"")</f>
        <v/>
      </c>
      <c r="J3633" t="str">
        <f>IF(VLOOKUP($A3633,Parts!$A:$AM,J$1,0)="X",AA$2,"")</f>
        <v/>
      </c>
      <c r="K3633" t="str">
        <f>IF(VLOOKUP($A3633,Parts!$A:$AM,K$1,0)="X",AB$2,"")</f>
        <v/>
      </c>
      <c r="L3633" t="str">
        <f>IF(VLOOKUP($A3633,Parts!$A:$AM,L$1,0)="X",AC$2,"")</f>
        <v/>
      </c>
      <c r="M3633" t="str">
        <f>IF(VLOOKUP($A3633,Parts!$A:$AM,M$1,0)="X",AD$2,"")</f>
        <v/>
      </c>
      <c r="N3633" t="str">
        <f>IF(VLOOKUP($A3633,Parts!$A:$AM,N$1,0)="X",AE$2,"")</f>
        <v/>
      </c>
      <c r="O3633" t="str">
        <f>IF(VLOOKUP($A3633,Parts!$A:$AM,O$1,0)="X",AF$2,"")</f>
        <v/>
      </c>
      <c r="P3633" t="str">
        <f t="shared" si="57"/>
        <v/>
      </c>
    </row>
    <row r="3634" spans="1:16" x14ac:dyDescent="0.25">
      <c r="A3634" t="str">
        <f>Table15[[#This Row],[Name]]</f>
        <v>wingConnector5</v>
      </c>
      <c r="B3634" t="str">
        <f>IF(VLOOKUP($A3634,Parts!$A:$AM,B$1,0)="X",S$2,"")</f>
        <v/>
      </c>
      <c r="C3634" t="str">
        <f>IF(VLOOKUP($A3634,Parts!$A:$AM,C$1,0)="X",T$2,"")</f>
        <v/>
      </c>
      <c r="D3634" t="str">
        <f>IF(VLOOKUP($A3634,Parts!$A:$AM,D$1,0)="X",U$2,"")</f>
        <v/>
      </c>
      <c r="E3634" t="str">
        <f>IF(VLOOKUP($A3634,Parts!$A:$AM,E$1,0)="X",V$2,"")</f>
        <v/>
      </c>
      <c r="F3634" t="str">
        <f>IF(VLOOKUP($A3634,Parts!$A:$AM,F$1,0)="X",W$2,"")</f>
        <v/>
      </c>
      <c r="G3634" t="str">
        <f>IF(VLOOKUP($A3634,Parts!$A:$AM,G$1,0)="X",X$2,"")</f>
        <v/>
      </c>
      <c r="H3634" t="str">
        <f>IF(VLOOKUP($A3634,Parts!$A:$AM,H$1,0)="X",Y$2,"")</f>
        <v/>
      </c>
      <c r="I3634" t="str">
        <f>IF(VLOOKUP($A3634,Parts!$A:$AM,I$1,0)="X",Z$2,"")</f>
        <v/>
      </c>
      <c r="J3634" t="str">
        <f>IF(VLOOKUP($A3634,Parts!$A:$AM,J$1,0)="X",AA$2,"")</f>
        <v/>
      </c>
      <c r="K3634" t="str">
        <f>IF(VLOOKUP($A3634,Parts!$A:$AM,K$1,0)="X",AB$2,"")</f>
        <v/>
      </c>
      <c r="L3634" t="str">
        <f>IF(VLOOKUP($A3634,Parts!$A:$AM,L$1,0)="X",AC$2,"")</f>
        <v/>
      </c>
      <c r="M3634" t="str">
        <f>IF(VLOOKUP($A3634,Parts!$A:$AM,M$1,0)="X",AD$2,"")</f>
        <v/>
      </c>
      <c r="N3634" t="str">
        <f>IF(VLOOKUP($A3634,Parts!$A:$AM,N$1,0)="X",AE$2,"")</f>
        <v/>
      </c>
      <c r="O3634" t="str">
        <f>IF(VLOOKUP($A3634,Parts!$A:$AM,O$1,0)="X",AF$2,"")</f>
        <v/>
      </c>
      <c r="P3634" t="str">
        <f t="shared" si="57"/>
        <v/>
      </c>
    </row>
    <row r="3635" spans="1:16" x14ac:dyDescent="0.25">
      <c r="A3635" t="str">
        <f>Table15[[#This Row],[Name]]</f>
        <v>wingStrake</v>
      </c>
      <c r="B3635" t="str">
        <f>IF(VLOOKUP($A3635,Parts!$A:$AM,B$1,0)="X",S$2,"")</f>
        <v/>
      </c>
      <c r="C3635" t="str">
        <f>IF(VLOOKUP($A3635,Parts!$A:$AM,C$1,0)="X",T$2,"")</f>
        <v/>
      </c>
      <c r="D3635" t="str">
        <f>IF(VLOOKUP($A3635,Parts!$A:$AM,D$1,0)="X",U$2,"")</f>
        <v/>
      </c>
      <c r="E3635" t="str">
        <f>IF(VLOOKUP($A3635,Parts!$A:$AM,E$1,0)="X",V$2,"")</f>
        <v/>
      </c>
      <c r="F3635" t="str">
        <f>IF(VLOOKUP($A3635,Parts!$A:$AM,F$1,0)="X",W$2,"")</f>
        <v/>
      </c>
      <c r="G3635" t="str">
        <f>IF(VLOOKUP($A3635,Parts!$A:$AM,G$1,0)="X",X$2,"")</f>
        <v/>
      </c>
      <c r="H3635" t="str">
        <f>IF(VLOOKUP($A3635,Parts!$A:$AM,H$1,0)="X",Y$2,"")</f>
        <v/>
      </c>
      <c r="I3635" t="str">
        <f>IF(VLOOKUP($A3635,Parts!$A:$AM,I$1,0)="X",Z$2,"")</f>
        <v/>
      </c>
      <c r="J3635" t="str">
        <f>IF(VLOOKUP($A3635,Parts!$A:$AM,J$1,0)="X",AA$2,"")</f>
        <v/>
      </c>
      <c r="K3635" t="str">
        <f>IF(VLOOKUP($A3635,Parts!$A:$AM,K$1,0)="X",AB$2,"")</f>
        <v/>
      </c>
      <c r="L3635" t="str">
        <f>IF(VLOOKUP($A3635,Parts!$A:$AM,L$1,0)="X",AC$2,"")</f>
        <v/>
      </c>
      <c r="M3635" t="str">
        <f>IF(VLOOKUP($A3635,Parts!$A:$AM,M$1,0)="X",AD$2,"")</f>
        <v/>
      </c>
      <c r="N3635" t="str">
        <f>IF(VLOOKUP($A3635,Parts!$A:$AM,N$1,0)="X",AE$2,"")</f>
        <v/>
      </c>
      <c r="O3635" t="str">
        <f>IF(VLOOKUP($A3635,Parts!$A:$AM,O$1,0)="X",AF$2,"")</f>
        <v/>
      </c>
      <c r="P3635" t="str">
        <f t="shared" si="57"/>
        <v/>
      </c>
    </row>
    <row r="3636" spans="1:16" x14ac:dyDescent="0.25">
      <c r="A3636" t="str">
        <f>Table15[[#This Row],[Name]]</f>
        <v>WBI_MicroJetEngine</v>
      </c>
      <c r="B3636" t="str">
        <f>IF(VLOOKUP($A3636,Parts!$A:$AM,B$1,0)="X",S$2,"")</f>
        <v/>
      </c>
      <c r="C3636" t="str">
        <f>IF(VLOOKUP($A3636,Parts!$A:$AM,C$1,0)="X",T$2,"")</f>
        <v/>
      </c>
      <c r="D3636" t="str">
        <f>IF(VLOOKUP($A3636,Parts!$A:$AM,D$1,0)="X",U$2,"")</f>
        <v/>
      </c>
      <c r="E3636" t="str">
        <f>IF(VLOOKUP($A3636,Parts!$A:$AM,E$1,0)="X",V$2,"")</f>
        <v/>
      </c>
      <c r="F3636" t="str">
        <f>IF(VLOOKUP($A3636,Parts!$A:$AM,F$1,0)="X",W$2,"")</f>
        <v/>
      </c>
      <c r="G3636" t="str">
        <f>IF(VLOOKUP($A3636,Parts!$A:$AM,G$1,0)="X",X$2,"")</f>
        <v/>
      </c>
      <c r="H3636" t="str">
        <f>IF(VLOOKUP($A3636,Parts!$A:$AM,H$1,0)="X",Y$2,"")</f>
        <v/>
      </c>
      <c r="I3636" t="str">
        <f>IF(VLOOKUP($A3636,Parts!$A:$AM,I$1,0)="X",Z$2,"")</f>
        <v/>
      </c>
      <c r="J3636" t="str">
        <f>IF(VLOOKUP($A3636,Parts!$A:$AM,J$1,0)="X",AA$2,"")</f>
        <v/>
      </c>
      <c r="K3636" t="str">
        <f>IF(VLOOKUP($A3636,Parts!$A:$AM,K$1,0)="X",AB$2,"")</f>
        <v/>
      </c>
      <c r="L3636" t="str">
        <f>IF(VLOOKUP($A3636,Parts!$A:$AM,L$1,0)="X",AC$2,"")</f>
        <v/>
      </c>
      <c r="M3636" t="str">
        <f>IF(VLOOKUP($A3636,Parts!$A:$AM,M$1,0)="X",AD$2,"")</f>
        <v/>
      </c>
      <c r="N3636" t="str">
        <f>IF(VLOOKUP($A3636,Parts!$A:$AM,N$1,0)="X",AE$2,"")</f>
        <v/>
      </c>
      <c r="O3636" t="str">
        <f>IF(VLOOKUP($A3636,Parts!$A:$AM,O$1,0)="X",AF$2,"")</f>
        <v/>
      </c>
      <c r="P3636" t="str">
        <f t="shared" si="57"/>
        <v/>
      </c>
    </row>
    <row r="3637" spans="1:16" x14ac:dyDescent="0.25">
      <c r="A3637" t="str">
        <f>Table15[[#This Row],[Name]]</f>
        <v>X1_Crew</v>
      </c>
      <c r="B3637" t="str">
        <f>IF(VLOOKUP($A3637,Parts!$A:$AM,B$1,0)="X",S$2,"")</f>
        <v/>
      </c>
      <c r="C3637" t="str">
        <f>IF(VLOOKUP($A3637,Parts!$A:$AM,C$1,0)="X",T$2,"")</f>
        <v/>
      </c>
      <c r="D3637" t="str">
        <f>IF(VLOOKUP($A3637,Parts!$A:$AM,D$1,0)="X",U$2,"")</f>
        <v/>
      </c>
      <c r="E3637" t="str">
        <f>IF(VLOOKUP($A3637,Parts!$A:$AM,E$1,0)="X",V$2,"")</f>
        <v/>
      </c>
      <c r="F3637" t="str">
        <f>IF(VLOOKUP($A3637,Parts!$A:$AM,F$1,0)="X",W$2,"")</f>
        <v/>
      </c>
      <c r="G3637" t="str">
        <f>IF(VLOOKUP($A3637,Parts!$A:$AM,G$1,0)="X",X$2,"")</f>
        <v/>
      </c>
      <c r="H3637" t="str">
        <f>IF(VLOOKUP($A3637,Parts!$A:$AM,H$1,0)="X",Y$2,"")</f>
        <v xml:space="preserve">    MODULE
    { name = ModuleTagHabitable }
</v>
      </c>
      <c r="I3637" t="str">
        <f>IF(VLOOKUP($A3637,Parts!$A:$AM,I$1,0)="X",Z$2,"")</f>
        <v xml:space="preserve">    MODULE
    { name = ModuleTagHumanRated }
</v>
      </c>
      <c r="J3637" t="str">
        <f>IF(VLOOKUP($A3637,Parts!$A:$AM,J$1,0)="X",AA$2,"")</f>
        <v/>
      </c>
      <c r="K3637" t="str">
        <f>IF(VLOOKUP($A3637,Parts!$A:$AM,K$1,0)="X",AB$2,"")</f>
        <v/>
      </c>
      <c r="L3637" t="str">
        <f>IF(VLOOKUP($A3637,Parts!$A:$AM,L$1,0)="X",AC$2,"")</f>
        <v/>
      </c>
      <c r="M3637" t="str">
        <f>IF(VLOOKUP($A3637,Parts!$A:$AM,M$1,0)="X",AD$2,"")</f>
        <v/>
      </c>
      <c r="N3637" t="str">
        <f>IF(VLOOKUP($A3637,Parts!$A:$AM,N$1,0)="X",AE$2,"")</f>
        <v/>
      </c>
      <c r="O3637" t="str">
        <f>IF(VLOOKUP($A3637,Parts!$A:$AM,O$1,0)="X",AF$2,"")</f>
        <v/>
      </c>
      <c r="P3637" t="str">
        <f t="shared" si="57"/>
        <v xml:space="preserve">    MODULE
    { name = ModuleTagHabitable }
    MODULE
    { name = ModuleTagHumanRated }
</v>
      </c>
    </row>
    <row r="3638" spans="1:16" x14ac:dyDescent="0.25">
      <c r="A3638" t="str">
        <f>Table15[[#This Row],[Name]]</f>
        <v>X1_Body</v>
      </c>
      <c r="B3638" t="str">
        <f>IF(VLOOKUP($A3638,Parts!$A:$AM,B$1,0)="X",S$2,"")</f>
        <v/>
      </c>
      <c r="C3638" t="str">
        <f>IF(VLOOKUP($A3638,Parts!$A:$AM,C$1,0)="X",T$2,"")</f>
        <v/>
      </c>
      <c r="D3638" t="str">
        <f>IF(VLOOKUP($A3638,Parts!$A:$AM,D$1,0)="X",U$2,"")</f>
        <v/>
      </c>
      <c r="E3638" t="str">
        <f>IF(VLOOKUP($A3638,Parts!$A:$AM,E$1,0)="X",V$2,"")</f>
        <v/>
      </c>
      <c r="F3638" t="str">
        <f>IF(VLOOKUP($A3638,Parts!$A:$AM,F$1,0)="X",W$2,"")</f>
        <v/>
      </c>
      <c r="G3638" t="str">
        <f>IF(VLOOKUP($A3638,Parts!$A:$AM,G$1,0)="X",X$2,"")</f>
        <v/>
      </c>
      <c r="H3638" t="str">
        <f>IF(VLOOKUP($A3638,Parts!$A:$AM,H$1,0)="X",Y$2,"")</f>
        <v/>
      </c>
      <c r="I3638" t="str">
        <f>IF(VLOOKUP($A3638,Parts!$A:$AM,I$1,0)="X",Z$2,"")</f>
        <v/>
      </c>
      <c r="J3638" t="str">
        <f>IF(VLOOKUP($A3638,Parts!$A:$AM,J$1,0)="X",AA$2,"")</f>
        <v/>
      </c>
      <c r="K3638" t="str">
        <f>IF(VLOOKUP($A3638,Parts!$A:$AM,K$1,0)="X",AB$2,"")</f>
        <v/>
      </c>
      <c r="L3638" t="str">
        <f>IF(VLOOKUP($A3638,Parts!$A:$AM,L$1,0)="X",AC$2,"")</f>
        <v/>
      </c>
      <c r="M3638" t="str">
        <f>IF(VLOOKUP($A3638,Parts!$A:$AM,M$1,0)="X",AD$2,"")</f>
        <v/>
      </c>
      <c r="N3638" t="str">
        <f>IF(VLOOKUP($A3638,Parts!$A:$AM,N$1,0)="X",AE$2,"")</f>
        <v/>
      </c>
      <c r="O3638" t="str">
        <f>IF(VLOOKUP($A3638,Parts!$A:$AM,O$1,0)="X",AF$2,"")</f>
        <v/>
      </c>
      <c r="P3638" t="str">
        <f t="shared" si="57"/>
        <v/>
      </c>
    </row>
    <row r="3639" spans="1:16" x14ac:dyDescent="0.25">
      <c r="A3639" t="str">
        <f>Table15[[#This Row],[Name]]</f>
        <v>X1_Tail</v>
      </c>
      <c r="B3639" t="str">
        <f>IF(VLOOKUP($A3639,Parts!$A:$AM,B$1,0)="X",S$2,"")</f>
        <v/>
      </c>
      <c r="C3639" t="str">
        <f>IF(VLOOKUP($A3639,Parts!$A:$AM,C$1,0)="X",T$2,"")</f>
        <v/>
      </c>
      <c r="D3639" t="str">
        <f>IF(VLOOKUP($A3639,Parts!$A:$AM,D$1,0)="X",U$2,"")</f>
        <v/>
      </c>
      <c r="E3639" t="str">
        <f>IF(VLOOKUP($A3639,Parts!$A:$AM,E$1,0)="X",V$2,"")</f>
        <v/>
      </c>
      <c r="F3639" t="str">
        <f>IF(VLOOKUP($A3639,Parts!$A:$AM,F$1,0)="X",W$2,"")</f>
        <v/>
      </c>
      <c r="G3639" t="str">
        <f>IF(VLOOKUP($A3639,Parts!$A:$AM,G$1,0)="X",X$2,"")</f>
        <v/>
      </c>
      <c r="H3639" t="str">
        <f>IF(VLOOKUP($A3639,Parts!$A:$AM,H$1,0)="X",Y$2,"")</f>
        <v/>
      </c>
      <c r="I3639" t="str">
        <f>IF(VLOOKUP($A3639,Parts!$A:$AM,I$1,0)="X",Z$2,"")</f>
        <v/>
      </c>
      <c r="J3639" t="str">
        <f>IF(VLOOKUP($A3639,Parts!$A:$AM,J$1,0)="X",AA$2,"")</f>
        <v/>
      </c>
      <c r="K3639" t="str">
        <f>IF(VLOOKUP($A3639,Parts!$A:$AM,K$1,0)="X",AB$2,"")</f>
        <v/>
      </c>
      <c r="L3639" t="str">
        <f>IF(VLOOKUP($A3639,Parts!$A:$AM,L$1,0)="X",AC$2,"")</f>
        <v/>
      </c>
      <c r="M3639" t="str">
        <f>IF(VLOOKUP($A3639,Parts!$A:$AM,M$1,0)="X",AD$2,"")</f>
        <v/>
      </c>
      <c r="N3639" t="str">
        <f>IF(VLOOKUP($A3639,Parts!$A:$AM,N$1,0)="X",AE$2,"")</f>
        <v/>
      </c>
      <c r="O3639" t="str">
        <f>IF(VLOOKUP($A3639,Parts!$A:$AM,O$1,0)="X",AF$2,"")</f>
        <v/>
      </c>
      <c r="P3639" t="str">
        <f t="shared" si="57"/>
        <v/>
      </c>
    </row>
    <row r="3640" spans="1:16" x14ac:dyDescent="0.25">
      <c r="A3640" t="str">
        <f>Table15[[#This Row],[Name]]</f>
        <v>rn_thor_altair_e1_1</v>
      </c>
      <c r="B3640" t="str">
        <f>IF(VLOOKUP($A3640,Parts!$A:$AM,B$1,0)="X",S$2,"")</f>
        <v/>
      </c>
      <c r="C3640" t="str">
        <f>IF(VLOOKUP($A3640,Parts!$A:$AM,C$1,0)="X",T$2,"")</f>
        <v/>
      </c>
      <c r="D3640" t="str">
        <f>IF(VLOOKUP($A3640,Parts!$A:$AM,D$1,0)="X",U$2,"")</f>
        <v/>
      </c>
      <c r="E3640" t="str">
        <f>IF(VLOOKUP($A3640,Parts!$A:$AM,E$1,0)="X",V$2,"")</f>
        <v/>
      </c>
      <c r="F3640" t="str">
        <f>IF(VLOOKUP($A3640,Parts!$A:$AM,F$1,0)="X",W$2,"")</f>
        <v/>
      </c>
      <c r="G3640" t="str">
        <f>IF(VLOOKUP($A3640,Parts!$A:$AM,G$1,0)="X",X$2,"")</f>
        <v xml:space="preserve">    MODULE
    { name = ModuleTagEngineSolid }
</v>
      </c>
      <c r="H3640" t="str">
        <f>IF(VLOOKUP($A3640,Parts!$A:$AM,H$1,0)="X",Y$2,"")</f>
        <v/>
      </c>
      <c r="I3640" t="str">
        <f>IF(VLOOKUP($A3640,Parts!$A:$AM,I$1,0)="X",Z$2,"")</f>
        <v/>
      </c>
      <c r="J3640" t="str">
        <f>IF(VLOOKUP($A3640,Parts!$A:$AM,J$1,0)="X",AA$2,"")</f>
        <v/>
      </c>
      <c r="K3640" t="str">
        <f>IF(VLOOKUP($A3640,Parts!$A:$AM,K$1,0)="X",AB$2,"")</f>
        <v/>
      </c>
      <c r="L3640" t="str">
        <f>IF(VLOOKUP($A3640,Parts!$A:$AM,L$1,0)="X",AC$2,"")</f>
        <v/>
      </c>
      <c r="M3640" t="str">
        <f>IF(VLOOKUP($A3640,Parts!$A:$AM,M$1,0)="X",AD$2,"")</f>
        <v/>
      </c>
      <c r="N3640" t="str">
        <f>IF(VLOOKUP($A3640,Parts!$A:$AM,N$1,0)="X",AE$2,"")</f>
        <v/>
      </c>
      <c r="O3640" t="str">
        <f>IF(VLOOKUP($A3640,Parts!$A:$AM,O$1,0)="X",AF$2,"")</f>
        <v/>
      </c>
      <c r="P3640" t="str">
        <f t="shared" si="57"/>
        <v xml:space="preserve">    MODULE
    { name = ModuleTagEngineSolid }
</v>
      </c>
    </row>
    <row r="3641" spans="1:16" x14ac:dyDescent="0.25">
      <c r="A3641" t="str">
        <f>Table15[[#This Row],[Name]]</f>
        <v>rn_thor_altair_e2</v>
      </c>
      <c r="B3641" t="str">
        <f>IF(VLOOKUP($A3641,Parts!$A:$AM,B$1,0)="X",S$2,"")</f>
        <v/>
      </c>
      <c r="C3641" t="str">
        <f>IF(VLOOKUP($A3641,Parts!$A:$AM,C$1,0)="X",T$2,"")</f>
        <v/>
      </c>
      <c r="D3641" t="str">
        <f>IF(VLOOKUP($A3641,Parts!$A:$AM,D$1,0)="X",U$2,"")</f>
        <v/>
      </c>
      <c r="E3641" t="str">
        <f>IF(VLOOKUP($A3641,Parts!$A:$AM,E$1,0)="X",V$2,"")</f>
        <v/>
      </c>
      <c r="F3641" t="str">
        <f>IF(VLOOKUP($A3641,Parts!$A:$AM,F$1,0)="X",W$2,"")</f>
        <v/>
      </c>
      <c r="G3641" t="str">
        <f>IF(VLOOKUP($A3641,Parts!$A:$AM,G$1,0)="X",X$2,"")</f>
        <v xml:space="preserve">    MODULE
    { name = ModuleTagEngineSolid }
</v>
      </c>
      <c r="H3641" t="str">
        <f>IF(VLOOKUP($A3641,Parts!$A:$AM,H$1,0)="X",Y$2,"")</f>
        <v/>
      </c>
      <c r="I3641" t="str">
        <f>IF(VLOOKUP($A3641,Parts!$A:$AM,I$1,0)="X",Z$2,"")</f>
        <v/>
      </c>
      <c r="J3641" t="str">
        <f>IF(VLOOKUP($A3641,Parts!$A:$AM,J$1,0)="X",AA$2,"")</f>
        <v/>
      </c>
      <c r="K3641" t="str">
        <f>IF(VLOOKUP($A3641,Parts!$A:$AM,K$1,0)="X",AB$2,"")</f>
        <v/>
      </c>
      <c r="L3641" t="str">
        <f>IF(VLOOKUP($A3641,Parts!$A:$AM,L$1,0)="X",AC$2,"")</f>
        <v/>
      </c>
      <c r="M3641" t="str">
        <f>IF(VLOOKUP($A3641,Parts!$A:$AM,M$1,0)="X",AD$2,"")</f>
        <v/>
      </c>
      <c r="N3641" t="str">
        <f>IF(VLOOKUP($A3641,Parts!$A:$AM,N$1,0)="X",AE$2,"")</f>
        <v/>
      </c>
      <c r="O3641" t="str">
        <f>IF(VLOOKUP($A3641,Parts!$A:$AM,O$1,0)="X",AF$2,"")</f>
        <v/>
      </c>
      <c r="P3641" t="str">
        <f t="shared" si="57"/>
        <v xml:space="preserve">    MODULE
    { name = ModuleTagEngineSolid }
</v>
      </c>
    </row>
    <row r="3642" spans="1:16" x14ac:dyDescent="0.25">
      <c r="A3642" t="str">
        <f>Table15[[#This Row],[Name]]</f>
        <v>Vikas-1</v>
      </c>
      <c r="B3642" t="str">
        <f>IF(VLOOKUP($A3642,Parts!$A:$AM,B$1,0)="X",S$2,"")</f>
        <v/>
      </c>
      <c r="C3642" t="str">
        <f>IF(VLOOKUP($A3642,Parts!$A:$AM,C$1,0)="X",T$2,"")</f>
        <v/>
      </c>
      <c r="D3642" t="str">
        <f>IF(VLOOKUP($A3642,Parts!$A:$AM,D$1,0)="X",U$2,"")</f>
        <v/>
      </c>
      <c r="E3642" t="str">
        <f>IF(VLOOKUP($A3642,Parts!$A:$AM,E$1,0)="X",V$2,"")</f>
        <v/>
      </c>
      <c r="F3642" t="str">
        <f>IF(VLOOKUP($A3642,Parts!$A:$AM,F$1,0)="X",W$2,"")</f>
        <v/>
      </c>
      <c r="G3642" t="str">
        <f>IF(VLOOKUP($A3642,Parts!$A:$AM,G$1,0)="X",X$2,"")</f>
        <v/>
      </c>
      <c r="H3642" t="str">
        <f>IF(VLOOKUP($A3642,Parts!$A:$AM,H$1,0)="X",Y$2,"")</f>
        <v/>
      </c>
      <c r="I3642" t="str">
        <f>IF(VLOOKUP($A3642,Parts!$A:$AM,I$1,0)="X",Z$2,"")</f>
        <v/>
      </c>
      <c r="J3642" t="str">
        <f>IF(VLOOKUP($A3642,Parts!$A:$AM,J$1,0)="X",AA$2,"")</f>
        <v/>
      </c>
      <c r="K3642" t="str">
        <f>IF(VLOOKUP($A3642,Parts!$A:$AM,K$1,0)="X",AB$2,"")</f>
        <v/>
      </c>
      <c r="L3642" t="str">
        <f>IF(VLOOKUP($A3642,Parts!$A:$AM,L$1,0)="X",AC$2,"")</f>
        <v/>
      </c>
      <c r="M3642" t="str">
        <f>IF(VLOOKUP($A3642,Parts!$A:$AM,M$1,0)="X",AD$2,"")</f>
        <v/>
      </c>
      <c r="N3642" t="str">
        <f>IF(VLOOKUP($A3642,Parts!$A:$AM,N$1,0)="X",AE$2,"")</f>
        <v/>
      </c>
      <c r="O3642" t="str">
        <f>IF(VLOOKUP($A3642,Parts!$A:$AM,O$1,0)="X",AF$2,"")</f>
        <v/>
      </c>
      <c r="P3642" t="str">
        <f t="shared" si="57"/>
        <v/>
      </c>
    </row>
    <row r="3643" spans="1:16" x14ac:dyDescent="0.25">
      <c r="A3643" t="str">
        <f>Table15[[#This Row],[Name]]</f>
        <v>SXTX405</v>
      </c>
      <c r="B3643" t="str">
        <f>IF(VLOOKUP($A3643,Parts!$A:$AM,B$1,0)="X",S$2,"")</f>
        <v/>
      </c>
      <c r="C3643" t="str">
        <f>IF(VLOOKUP($A3643,Parts!$A:$AM,C$1,0)="X",T$2,"")</f>
        <v/>
      </c>
      <c r="D3643" t="str">
        <f>IF(VLOOKUP($A3643,Parts!$A:$AM,D$1,0)="X",U$2,"")</f>
        <v/>
      </c>
      <c r="E3643" t="str">
        <f>IF(VLOOKUP($A3643,Parts!$A:$AM,E$1,0)="X",V$2,"")</f>
        <v/>
      </c>
      <c r="F3643" t="str">
        <f>IF(VLOOKUP($A3643,Parts!$A:$AM,F$1,0)="X",W$2,"")</f>
        <v xml:space="preserve">    MODULE
    { name = ModuleTagEngineLiquidTurbo }
</v>
      </c>
      <c r="G3643" t="str">
        <f>IF(VLOOKUP($A3643,Parts!$A:$AM,G$1,0)="X",X$2,"")</f>
        <v/>
      </c>
      <c r="H3643" t="str">
        <f>IF(VLOOKUP($A3643,Parts!$A:$AM,H$1,0)="X",Y$2,"")</f>
        <v/>
      </c>
      <c r="I3643" t="str">
        <f>IF(VLOOKUP($A3643,Parts!$A:$AM,I$1,0)="X",Z$2,"")</f>
        <v/>
      </c>
      <c r="J3643" t="str">
        <f>IF(VLOOKUP($A3643,Parts!$A:$AM,J$1,0)="X",AA$2,"")</f>
        <v/>
      </c>
      <c r="K3643" t="str">
        <f>IF(VLOOKUP($A3643,Parts!$A:$AM,K$1,0)="X",AB$2,"")</f>
        <v/>
      </c>
      <c r="L3643" t="str">
        <f>IF(VLOOKUP($A3643,Parts!$A:$AM,L$1,0)="X",AC$2,"")</f>
        <v/>
      </c>
      <c r="M3643" t="str">
        <f>IF(VLOOKUP($A3643,Parts!$A:$AM,M$1,0)="X",AD$2,"")</f>
        <v/>
      </c>
      <c r="N3643" t="str">
        <f>IF(VLOOKUP($A3643,Parts!$A:$AM,N$1,0)="X",AE$2,"")</f>
        <v/>
      </c>
      <c r="O3643" t="str">
        <f>IF(VLOOKUP($A3643,Parts!$A:$AM,O$1,0)="X",AF$2,"")</f>
        <v/>
      </c>
      <c r="P3643" t="str">
        <f t="shared" si="57"/>
        <v xml:space="preserve">    MODULE
    { name = ModuleTagEngineLiquidTurbo }
</v>
      </c>
    </row>
    <row r="3644" spans="1:16" x14ac:dyDescent="0.25">
      <c r="A3644" t="str">
        <f>Table15[[#This Row],[Name]]</f>
        <v>Vikas-1+</v>
      </c>
      <c r="B3644" t="str">
        <f>IF(VLOOKUP($A3644,Parts!$A:$AM,B$1,0)="X",S$2,"")</f>
        <v/>
      </c>
      <c r="C3644" t="str">
        <f>IF(VLOOKUP($A3644,Parts!$A:$AM,C$1,0)="X",T$2,"")</f>
        <v/>
      </c>
      <c r="D3644" t="str">
        <f>IF(VLOOKUP($A3644,Parts!$A:$AM,D$1,0)="X",U$2,"")</f>
        <v/>
      </c>
      <c r="E3644" t="str">
        <f>IF(VLOOKUP($A3644,Parts!$A:$AM,E$1,0)="X",V$2,"")</f>
        <v/>
      </c>
      <c r="F3644" t="str">
        <f>IF(VLOOKUP($A3644,Parts!$A:$AM,F$1,0)="X",W$2,"")</f>
        <v/>
      </c>
      <c r="G3644" t="str">
        <f>IF(VLOOKUP($A3644,Parts!$A:$AM,G$1,0)="X",X$2,"")</f>
        <v/>
      </c>
      <c r="H3644" t="str">
        <f>IF(VLOOKUP($A3644,Parts!$A:$AM,H$1,0)="X",Y$2,"")</f>
        <v/>
      </c>
      <c r="I3644" t="str">
        <f>IF(VLOOKUP($A3644,Parts!$A:$AM,I$1,0)="X",Z$2,"")</f>
        <v/>
      </c>
      <c r="J3644" t="str">
        <f>IF(VLOOKUP($A3644,Parts!$A:$AM,J$1,0)="X",AA$2,"")</f>
        <v/>
      </c>
      <c r="K3644" t="str">
        <f>IF(VLOOKUP($A3644,Parts!$A:$AM,K$1,0)="X",AB$2,"")</f>
        <v/>
      </c>
      <c r="L3644" t="str">
        <f>IF(VLOOKUP($A3644,Parts!$A:$AM,L$1,0)="X",AC$2,"")</f>
        <v/>
      </c>
      <c r="M3644" t="str">
        <f>IF(VLOOKUP($A3644,Parts!$A:$AM,M$1,0)="X",AD$2,"")</f>
        <v/>
      </c>
      <c r="N3644" t="str">
        <f>IF(VLOOKUP($A3644,Parts!$A:$AM,N$1,0)="X",AE$2,"")</f>
        <v/>
      </c>
      <c r="O3644" t="str">
        <f>IF(VLOOKUP($A3644,Parts!$A:$AM,O$1,0)="X",AF$2,"")</f>
        <v/>
      </c>
      <c r="P3644" t="str">
        <f t="shared" si="57"/>
        <v/>
      </c>
    </row>
    <row r="3645" spans="1:16" x14ac:dyDescent="0.25">
      <c r="A3645" t="str">
        <f>Table15[[#This Row],[Name]]</f>
        <v>SXTBalloon</v>
      </c>
      <c r="B3645" t="str">
        <f>IF(VLOOKUP($A3645,Parts!$A:$AM,B$1,0)="X",S$2,"")</f>
        <v/>
      </c>
      <c r="C3645" t="str">
        <f>IF(VLOOKUP($A3645,Parts!$A:$AM,C$1,0)="X",T$2,"")</f>
        <v/>
      </c>
      <c r="D3645" t="str">
        <f>IF(VLOOKUP($A3645,Parts!$A:$AM,D$1,0)="X",U$2,"")</f>
        <v/>
      </c>
      <c r="E3645" t="str">
        <f>IF(VLOOKUP($A3645,Parts!$A:$AM,E$1,0)="X",V$2,"")</f>
        <v/>
      </c>
      <c r="F3645" t="str">
        <f>IF(VLOOKUP($A3645,Parts!$A:$AM,F$1,0)="X",W$2,"")</f>
        <v/>
      </c>
      <c r="G3645" t="str">
        <f>IF(VLOOKUP($A3645,Parts!$A:$AM,G$1,0)="X",X$2,"")</f>
        <v/>
      </c>
      <c r="H3645" t="str">
        <f>IF(VLOOKUP($A3645,Parts!$A:$AM,H$1,0)="X",Y$2,"")</f>
        <v/>
      </c>
      <c r="I3645" t="str">
        <f>IF(VLOOKUP($A3645,Parts!$A:$AM,I$1,0)="X",Z$2,"")</f>
        <v/>
      </c>
      <c r="J3645" t="str">
        <f>IF(VLOOKUP($A3645,Parts!$A:$AM,J$1,0)="X",AA$2,"")</f>
        <v/>
      </c>
      <c r="K3645" t="str">
        <f>IF(VLOOKUP($A3645,Parts!$A:$AM,K$1,0)="X",AB$2,"")</f>
        <v/>
      </c>
      <c r="L3645" t="str">
        <f>IF(VLOOKUP($A3645,Parts!$A:$AM,L$1,0)="X",AC$2,"")</f>
        <v/>
      </c>
      <c r="M3645" t="str">
        <f>IF(VLOOKUP($A3645,Parts!$A:$AM,M$1,0)="X",AD$2,"")</f>
        <v/>
      </c>
      <c r="N3645" t="str">
        <f>IF(VLOOKUP($A3645,Parts!$A:$AM,N$1,0)="X",AE$2,"")</f>
        <v/>
      </c>
      <c r="O3645" t="str">
        <f>IF(VLOOKUP($A3645,Parts!$A:$AM,O$1,0)="X",AF$2,"")</f>
        <v/>
      </c>
      <c r="P3645" t="str">
        <f t="shared" si="57"/>
        <v/>
      </c>
    </row>
    <row r="3646" spans="1:16" x14ac:dyDescent="0.25">
      <c r="A3646" t="str">
        <f>Table15[[#This Row],[Name]]</f>
        <v>SXTBalloonGold</v>
      </c>
      <c r="B3646" t="str">
        <f>IF(VLOOKUP($A3646,Parts!$A:$AM,B$1,0)="X",S$2,"")</f>
        <v/>
      </c>
      <c r="C3646" t="str">
        <f>IF(VLOOKUP($A3646,Parts!$A:$AM,C$1,0)="X",T$2,"")</f>
        <v/>
      </c>
      <c r="D3646" t="str">
        <f>IF(VLOOKUP($A3646,Parts!$A:$AM,D$1,0)="X",U$2,"")</f>
        <v/>
      </c>
      <c r="E3646" t="str">
        <f>IF(VLOOKUP($A3646,Parts!$A:$AM,E$1,0)="X",V$2,"")</f>
        <v/>
      </c>
      <c r="F3646" t="str">
        <f>IF(VLOOKUP($A3646,Parts!$A:$AM,F$1,0)="X",W$2,"")</f>
        <v/>
      </c>
      <c r="G3646" t="str">
        <f>IF(VLOOKUP($A3646,Parts!$A:$AM,G$1,0)="X",X$2,"")</f>
        <v/>
      </c>
      <c r="H3646" t="str">
        <f>IF(VLOOKUP($A3646,Parts!$A:$AM,H$1,0)="X",Y$2,"")</f>
        <v/>
      </c>
      <c r="I3646" t="str">
        <f>IF(VLOOKUP($A3646,Parts!$A:$AM,I$1,0)="X",Z$2,"")</f>
        <v/>
      </c>
      <c r="J3646" t="str">
        <f>IF(VLOOKUP($A3646,Parts!$A:$AM,J$1,0)="X",AA$2,"")</f>
        <v/>
      </c>
      <c r="K3646" t="str">
        <f>IF(VLOOKUP($A3646,Parts!$A:$AM,K$1,0)="X",AB$2,"")</f>
        <v/>
      </c>
      <c r="L3646" t="str">
        <f>IF(VLOOKUP($A3646,Parts!$A:$AM,L$1,0)="X",AC$2,"")</f>
        <v/>
      </c>
      <c r="M3646" t="str">
        <f>IF(VLOOKUP($A3646,Parts!$A:$AM,M$1,0)="X",AD$2,"")</f>
        <v/>
      </c>
      <c r="N3646" t="str">
        <f>IF(VLOOKUP($A3646,Parts!$A:$AM,N$1,0)="X",AE$2,"")</f>
        <v/>
      </c>
      <c r="O3646" t="str">
        <f>IF(VLOOKUP($A3646,Parts!$A:$AM,O$1,0)="X",AF$2,"")</f>
        <v/>
      </c>
      <c r="P3646" t="str">
        <f t="shared" si="57"/>
        <v/>
      </c>
    </row>
    <row r="3647" spans="1:16" x14ac:dyDescent="0.25">
      <c r="A3647" t="str">
        <f>Table15[[#This Row],[Name]]</f>
        <v>SXTBalloonGoldB</v>
      </c>
      <c r="B3647" t="str">
        <f>IF(VLOOKUP($A3647,Parts!$A:$AM,B$1,0)="X",S$2,"")</f>
        <v/>
      </c>
      <c r="C3647" t="str">
        <f>IF(VLOOKUP($A3647,Parts!$A:$AM,C$1,0)="X",T$2,"")</f>
        <v/>
      </c>
      <c r="D3647" t="str">
        <f>IF(VLOOKUP($A3647,Parts!$A:$AM,D$1,0)="X",U$2,"")</f>
        <v/>
      </c>
      <c r="E3647" t="str">
        <f>IF(VLOOKUP($A3647,Parts!$A:$AM,E$1,0)="X",V$2,"")</f>
        <v/>
      </c>
      <c r="F3647" t="str">
        <f>IF(VLOOKUP($A3647,Parts!$A:$AM,F$1,0)="X",W$2,"")</f>
        <v/>
      </c>
      <c r="G3647" t="str">
        <f>IF(VLOOKUP($A3647,Parts!$A:$AM,G$1,0)="X",X$2,"")</f>
        <v/>
      </c>
      <c r="H3647" t="str">
        <f>IF(VLOOKUP($A3647,Parts!$A:$AM,H$1,0)="X",Y$2,"")</f>
        <v/>
      </c>
      <c r="I3647" t="str">
        <f>IF(VLOOKUP($A3647,Parts!$A:$AM,I$1,0)="X",Z$2,"")</f>
        <v/>
      </c>
      <c r="J3647" t="str">
        <f>IF(VLOOKUP($A3647,Parts!$A:$AM,J$1,0)="X",AA$2,"")</f>
        <v/>
      </c>
      <c r="K3647" t="str">
        <f>IF(VLOOKUP($A3647,Parts!$A:$AM,K$1,0)="X",AB$2,"")</f>
        <v/>
      </c>
      <c r="L3647" t="str">
        <f>IF(VLOOKUP($A3647,Parts!$A:$AM,L$1,0)="X",AC$2,"")</f>
        <v/>
      </c>
      <c r="M3647" t="str">
        <f>IF(VLOOKUP($A3647,Parts!$A:$AM,M$1,0)="X",AD$2,"")</f>
        <v/>
      </c>
      <c r="N3647" t="str">
        <f>IF(VLOOKUP($A3647,Parts!$A:$AM,N$1,0)="X",AE$2,"")</f>
        <v/>
      </c>
      <c r="O3647" t="str">
        <f>IF(VLOOKUP($A3647,Parts!$A:$AM,O$1,0)="X",AF$2,"")</f>
        <v/>
      </c>
      <c r="P3647" t="str">
        <f t="shared" si="57"/>
        <v/>
      </c>
    </row>
    <row r="3648" spans="1:16" x14ac:dyDescent="0.25">
      <c r="A3648" t="str">
        <f>Table15[[#This Row],[Name]]</f>
        <v>xenon-125-3</v>
      </c>
      <c r="B3648" t="str">
        <f>IF(VLOOKUP($A3648,Parts!$A:$AM,B$1,0)="X",S$2,"")</f>
        <v/>
      </c>
      <c r="C3648" t="str">
        <f>IF(VLOOKUP($A3648,Parts!$A:$AM,C$1,0)="X",T$2,"")</f>
        <v/>
      </c>
      <c r="D3648" t="str">
        <f>IF(VLOOKUP($A3648,Parts!$A:$AM,D$1,0)="X",U$2,"")</f>
        <v/>
      </c>
      <c r="E3648" t="str">
        <f>IF(VLOOKUP($A3648,Parts!$A:$AM,E$1,0)="X",V$2,"")</f>
        <v/>
      </c>
      <c r="F3648" t="str">
        <f>IF(VLOOKUP($A3648,Parts!$A:$AM,F$1,0)="X",W$2,"")</f>
        <v/>
      </c>
      <c r="G3648" t="str">
        <f>IF(VLOOKUP($A3648,Parts!$A:$AM,G$1,0)="X",X$2,"")</f>
        <v/>
      </c>
      <c r="H3648" t="str">
        <f>IF(VLOOKUP($A3648,Parts!$A:$AM,H$1,0)="X",Y$2,"")</f>
        <v/>
      </c>
      <c r="I3648" t="str">
        <f>IF(VLOOKUP($A3648,Parts!$A:$AM,I$1,0)="X",Z$2,"")</f>
        <v/>
      </c>
      <c r="J3648" t="str">
        <f>IF(VLOOKUP($A3648,Parts!$A:$AM,J$1,0)="X",AA$2,"")</f>
        <v/>
      </c>
      <c r="K3648" t="str">
        <f>IF(VLOOKUP($A3648,Parts!$A:$AM,K$1,0)="X",AB$2,"")</f>
        <v/>
      </c>
      <c r="L3648" t="str">
        <f>IF(VLOOKUP($A3648,Parts!$A:$AM,L$1,0)="X",AC$2,"")</f>
        <v/>
      </c>
      <c r="M3648" t="str">
        <f>IF(VLOOKUP($A3648,Parts!$A:$AM,M$1,0)="X",AD$2,"")</f>
        <v/>
      </c>
      <c r="N3648" t="str">
        <f>IF(VLOOKUP($A3648,Parts!$A:$AM,N$1,0)="X",AE$2,"")</f>
        <v/>
      </c>
      <c r="O3648" t="str">
        <f>IF(VLOOKUP($A3648,Parts!$A:$AM,O$1,0)="X",AF$2,"")</f>
        <v/>
      </c>
      <c r="P3648" t="str">
        <f t="shared" si="57"/>
        <v/>
      </c>
    </row>
    <row r="3649" spans="1:16" x14ac:dyDescent="0.25">
      <c r="A3649" t="str">
        <f>Table15[[#This Row],[Name]]</f>
        <v>xenon-125-2</v>
      </c>
      <c r="B3649" t="str">
        <f>IF(VLOOKUP($A3649,Parts!$A:$AM,B$1,0)="X",S$2,"")</f>
        <v/>
      </c>
      <c r="C3649" t="str">
        <f>IF(VLOOKUP($A3649,Parts!$A:$AM,C$1,0)="X",T$2,"")</f>
        <v/>
      </c>
      <c r="D3649" t="str">
        <f>IF(VLOOKUP($A3649,Parts!$A:$AM,D$1,0)="X",U$2,"")</f>
        <v/>
      </c>
      <c r="E3649" t="str">
        <f>IF(VLOOKUP($A3649,Parts!$A:$AM,E$1,0)="X",V$2,"")</f>
        <v/>
      </c>
      <c r="F3649" t="str">
        <f>IF(VLOOKUP($A3649,Parts!$A:$AM,F$1,0)="X",W$2,"")</f>
        <v/>
      </c>
      <c r="G3649" t="str">
        <f>IF(VLOOKUP($A3649,Parts!$A:$AM,G$1,0)="X",X$2,"")</f>
        <v/>
      </c>
      <c r="H3649" t="str">
        <f>IF(VLOOKUP($A3649,Parts!$A:$AM,H$1,0)="X",Y$2,"")</f>
        <v/>
      </c>
      <c r="I3649" t="str">
        <f>IF(VLOOKUP($A3649,Parts!$A:$AM,I$1,0)="X",Z$2,"")</f>
        <v/>
      </c>
      <c r="J3649" t="str">
        <f>IF(VLOOKUP($A3649,Parts!$A:$AM,J$1,0)="X",AA$2,"")</f>
        <v/>
      </c>
      <c r="K3649" t="str">
        <f>IF(VLOOKUP($A3649,Parts!$A:$AM,K$1,0)="X",AB$2,"")</f>
        <v/>
      </c>
      <c r="L3649" t="str">
        <f>IF(VLOOKUP($A3649,Parts!$A:$AM,L$1,0)="X",AC$2,"")</f>
        <v/>
      </c>
      <c r="M3649" t="str">
        <f>IF(VLOOKUP($A3649,Parts!$A:$AM,M$1,0)="X",AD$2,"")</f>
        <v/>
      </c>
      <c r="N3649" t="str">
        <f>IF(VLOOKUP($A3649,Parts!$A:$AM,N$1,0)="X",AE$2,"")</f>
        <v/>
      </c>
      <c r="O3649" t="str">
        <f>IF(VLOOKUP($A3649,Parts!$A:$AM,O$1,0)="X",AF$2,"")</f>
        <v/>
      </c>
      <c r="P3649" t="str">
        <f t="shared" si="57"/>
        <v/>
      </c>
    </row>
    <row r="3650" spans="1:16" x14ac:dyDescent="0.25">
      <c r="A3650" t="str">
        <f>Table15[[#This Row],[Name]]</f>
        <v>xenon-125-1</v>
      </c>
      <c r="B3650" t="str">
        <f>IF(VLOOKUP($A3650,Parts!$A:$AM,B$1,0)="X",S$2,"")</f>
        <v/>
      </c>
      <c r="C3650" t="str">
        <f>IF(VLOOKUP($A3650,Parts!$A:$AM,C$1,0)="X",T$2,"")</f>
        <v/>
      </c>
      <c r="D3650" t="str">
        <f>IF(VLOOKUP($A3650,Parts!$A:$AM,D$1,0)="X",U$2,"")</f>
        <v/>
      </c>
      <c r="E3650" t="str">
        <f>IF(VLOOKUP($A3650,Parts!$A:$AM,E$1,0)="X",V$2,"")</f>
        <v/>
      </c>
      <c r="F3650" t="str">
        <f>IF(VLOOKUP($A3650,Parts!$A:$AM,F$1,0)="X",W$2,"")</f>
        <v/>
      </c>
      <c r="G3650" t="str">
        <f>IF(VLOOKUP($A3650,Parts!$A:$AM,G$1,0)="X",X$2,"")</f>
        <v/>
      </c>
      <c r="H3650" t="str">
        <f>IF(VLOOKUP($A3650,Parts!$A:$AM,H$1,0)="X",Y$2,"")</f>
        <v/>
      </c>
      <c r="I3650" t="str">
        <f>IF(VLOOKUP($A3650,Parts!$A:$AM,I$1,0)="X",Z$2,"")</f>
        <v/>
      </c>
      <c r="J3650" t="str">
        <f>IF(VLOOKUP($A3650,Parts!$A:$AM,J$1,0)="X",AA$2,"")</f>
        <v/>
      </c>
      <c r="K3650" t="str">
        <f>IF(VLOOKUP($A3650,Parts!$A:$AM,K$1,0)="X",AB$2,"")</f>
        <v/>
      </c>
      <c r="L3650" t="str">
        <f>IF(VLOOKUP($A3650,Parts!$A:$AM,L$1,0)="X",AC$2,"")</f>
        <v/>
      </c>
      <c r="M3650" t="str">
        <f>IF(VLOOKUP($A3650,Parts!$A:$AM,M$1,0)="X",AD$2,"")</f>
        <v/>
      </c>
      <c r="N3650" t="str">
        <f>IF(VLOOKUP($A3650,Parts!$A:$AM,N$1,0)="X",AE$2,"")</f>
        <v/>
      </c>
      <c r="O3650" t="str">
        <f>IF(VLOOKUP($A3650,Parts!$A:$AM,O$1,0)="X",AF$2,"")</f>
        <v/>
      </c>
      <c r="P3650" t="str">
        <f t="shared" si="57"/>
        <v/>
      </c>
    </row>
    <row r="3651" spans="1:16" x14ac:dyDescent="0.25">
      <c r="A3651" t="str">
        <f>Table15[[#This Row],[Name]]</f>
        <v>xenon-25-3</v>
      </c>
      <c r="B3651" t="str">
        <f>IF(VLOOKUP($A3651,Parts!$A:$AM,B$1,0)="X",S$2,"")</f>
        <v/>
      </c>
      <c r="C3651" t="str">
        <f>IF(VLOOKUP($A3651,Parts!$A:$AM,C$1,0)="X",T$2,"")</f>
        <v/>
      </c>
      <c r="D3651" t="str">
        <f>IF(VLOOKUP($A3651,Parts!$A:$AM,D$1,0)="X",U$2,"")</f>
        <v/>
      </c>
      <c r="E3651" t="str">
        <f>IF(VLOOKUP($A3651,Parts!$A:$AM,E$1,0)="X",V$2,"")</f>
        <v/>
      </c>
      <c r="F3651" t="str">
        <f>IF(VLOOKUP($A3651,Parts!$A:$AM,F$1,0)="X",W$2,"")</f>
        <v/>
      </c>
      <c r="G3651" t="str">
        <f>IF(VLOOKUP($A3651,Parts!$A:$AM,G$1,0)="X",X$2,"")</f>
        <v/>
      </c>
      <c r="H3651" t="str">
        <f>IF(VLOOKUP($A3651,Parts!$A:$AM,H$1,0)="X",Y$2,"")</f>
        <v/>
      </c>
      <c r="I3651" t="str">
        <f>IF(VLOOKUP($A3651,Parts!$A:$AM,I$1,0)="X",Z$2,"")</f>
        <v/>
      </c>
      <c r="J3651" t="str">
        <f>IF(VLOOKUP($A3651,Parts!$A:$AM,J$1,0)="X",AA$2,"")</f>
        <v/>
      </c>
      <c r="K3651" t="str">
        <f>IF(VLOOKUP($A3651,Parts!$A:$AM,K$1,0)="X",AB$2,"")</f>
        <v/>
      </c>
      <c r="L3651" t="str">
        <f>IF(VLOOKUP($A3651,Parts!$A:$AM,L$1,0)="X",AC$2,"")</f>
        <v/>
      </c>
      <c r="M3651" t="str">
        <f>IF(VLOOKUP($A3651,Parts!$A:$AM,M$1,0)="X",AD$2,"")</f>
        <v/>
      </c>
      <c r="N3651" t="str">
        <f>IF(VLOOKUP($A3651,Parts!$A:$AM,N$1,0)="X",AE$2,"")</f>
        <v/>
      </c>
      <c r="O3651" t="str">
        <f>IF(VLOOKUP($A3651,Parts!$A:$AM,O$1,0)="X",AF$2,"")</f>
        <v/>
      </c>
      <c r="P3651" t="str">
        <f t="shared" ref="P3651:P3714" si="58">B3651&amp;C3651&amp;D3651&amp;E3651&amp;F3651&amp;G3651&amp;H3651&amp;I3651&amp;J3651&amp;K3651&amp;L3651&amp;M3651&amp;N3651&amp;O3651</f>
        <v/>
      </c>
    </row>
    <row r="3652" spans="1:16" x14ac:dyDescent="0.25">
      <c r="A3652" t="str">
        <f>Table15[[#This Row],[Name]]</f>
        <v>xenon-25-2</v>
      </c>
      <c r="B3652" t="str">
        <f>IF(VLOOKUP($A3652,Parts!$A:$AM,B$1,0)="X",S$2,"")</f>
        <v/>
      </c>
      <c r="C3652" t="str">
        <f>IF(VLOOKUP($A3652,Parts!$A:$AM,C$1,0)="X",T$2,"")</f>
        <v/>
      </c>
      <c r="D3652" t="str">
        <f>IF(VLOOKUP($A3652,Parts!$A:$AM,D$1,0)="X",U$2,"")</f>
        <v/>
      </c>
      <c r="E3652" t="str">
        <f>IF(VLOOKUP($A3652,Parts!$A:$AM,E$1,0)="X",V$2,"")</f>
        <v/>
      </c>
      <c r="F3652" t="str">
        <f>IF(VLOOKUP($A3652,Parts!$A:$AM,F$1,0)="X",W$2,"")</f>
        <v/>
      </c>
      <c r="G3652" t="str">
        <f>IF(VLOOKUP($A3652,Parts!$A:$AM,G$1,0)="X",X$2,"")</f>
        <v/>
      </c>
      <c r="H3652" t="str">
        <f>IF(VLOOKUP($A3652,Parts!$A:$AM,H$1,0)="X",Y$2,"")</f>
        <v/>
      </c>
      <c r="I3652" t="str">
        <f>IF(VLOOKUP($A3652,Parts!$A:$AM,I$1,0)="X",Z$2,"")</f>
        <v/>
      </c>
      <c r="J3652" t="str">
        <f>IF(VLOOKUP($A3652,Parts!$A:$AM,J$1,0)="X",AA$2,"")</f>
        <v/>
      </c>
      <c r="K3652" t="str">
        <f>IF(VLOOKUP($A3652,Parts!$A:$AM,K$1,0)="X",AB$2,"")</f>
        <v/>
      </c>
      <c r="L3652" t="str">
        <f>IF(VLOOKUP($A3652,Parts!$A:$AM,L$1,0)="X",AC$2,"")</f>
        <v/>
      </c>
      <c r="M3652" t="str">
        <f>IF(VLOOKUP($A3652,Parts!$A:$AM,M$1,0)="X",AD$2,"")</f>
        <v/>
      </c>
      <c r="N3652" t="str">
        <f>IF(VLOOKUP($A3652,Parts!$A:$AM,N$1,0)="X",AE$2,"")</f>
        <v/>
      </c>
      <c r="O3652" t="str">
        <f>IF(VLOOKUP($A3652,Parts!$A:$AM,O$1,0)="X",AF$2,"")</f>
        <v/>
      </c>
      <c r="P3652" t="str">
        <f t="shared" si="58"/>
        <v/>
      </c>
    </row>
    <row r="3653" spans="1:16" x14ac:dyDescent="0.25">
      <c r="A3653" t="str">
        <f>Table15[[#This Row],[Name]]</f>
        <v>xenon-25-1</v>
      </c>
      <c r="B3653" t="str">
        <f>IF(VLOOKUP($A3653,Parts!$A:$AM,B$1,0)="X",S$2,"")</f>
        <v/>
      </c>
      <c r="C3653" t="str">
        <f>IF(VLOOKUP($A3653,Parts!$A:$AM,C$1,0)="X",T$2,"")</f>
        <v/>
      </c>
      <c r="D3653" t="str">
        <f>IF(VLOOKUP($A3653,Parts!$A:$AM,D$1,0)="X",U$2,"")</f>
        <v/>
      </c>
      <c r="E3653" t="str">
        <f>IF(VLOOKUP($A3653,Parts!$A:$AM,E$1,0)="X",V$2,"")</f>
        <v/>
      </c>
      <c r="F3653" t="str">
        <f>IF(VLOOKUP($A3653,Parts!$A:$AM,F$1,0)="X",W$2,"")</f>
        <v/>
      </c>
      <c r="G3653" t="str">
        <f>IF(VLOOKUP($A3653,Parts!$A:$AM,G$1,0)="X",X$2,"")</f>
        <v/>
      </c>
      <c r="H3653" t="str">
        <f>IF(VLOOKUP($A3653,Parts!$A:$AM,H$1,0)="X",Y$2,"")</f>
        <v/>
      </c>
      <c r="I3653" t="str">
        <f>IF(VLOOKUP($A3653,Parts!$A:$AM,I$1,0)="X",Z$2,"")</f>
        <v/>
      </c>
      <c r="J3653" t="str">
        <f>IF(VLOOKUP($A3653,Parts!$A:$AM,J$1,0)="X",AA$2,"")</f>
        <v/>
      </c>
      <c r="K3653" t="str">
        <f>IF(VLOOKUP($A3653,Parts!$A:$AM,K$1,0)="X",AB$2,"")</f>
        <v/>
      </c>
      <c r="L3653" t="str">
        <f>IF(VLOOKUP($A3653,Parts!$A:$AM,L$1,0)="X",AC$2,"")</f>
        <v/>
      </c>
      <c r="M3653" t="str">
        <f>IF(VLOOKUP($A3653,Parts!$A:$AM,M$1,0)="X",AD$2,"")</f>
        <v/>
      </c>
      <c r="N3653" t="str">
        <f>IF(VLOOKUP($A3653,Parts!$A:$AM,N$1,0)="X",AE$2,"")</f>
        <v/>
      </c>
      <c r="O3653" t="str">
        <f>IF(VLOOKUP($A3653,Parts!$A:$AM,O$1,0)="X",AF$2,"")</f>
        <v/>
      </c>
      <c r="P3653" t="str">
        <f t="shared" si="58"/>
        <v/>
      </c>
    </row>
    <row r="3654" spans="1:16" x14ac:dyDescent="0.25">
      <c r="A3654" t="str">
        <f>Table15[[#This Row],[Name]]</f>
        <v>xenon-radial-125-1</v>
      </c>
      <c r="B3654" t="str">
        <f>IF(VLOOKUP($A3654,Parts!$A:$AM,B$1,0)="X",S$2,"")</f>
        <v/>
      </c>
      <c r="C3654" t="str">
        <f>IF(VLOOKUP($A3654,Parts!$A:$AM,C$1,0)="X",T$2,"")</f>
        <v/>
      </c>
      <c r="D3654" t="str">
        <f>IF(VLOOKUP($A3654,Parts!$A:$AM,D$1,0)="X",U$2,"")</f>
        <v/>
      </c>
      <c r="E3654" t="str">
        <f>IF(VLOOKUP($A3654,Parts!$A:$AM,E$1,0)="X",V$2,"")</f>
        <v/>
      </c>
      <c r="F3654" t="str">
        <f>IF(VLOOKUP($A3654,Parts!$A:$AM,F$1,0)="X",W$2,"")</f>
        <v/>
      </c>
      <c r="G3654" t="str">
        <f>IF(VLOOKUP($A3654,Parts!$A:$AM,G$1,0)="X",X$2,"")</f>
        <v/>
      </c>
      <c r="H3654" t="str">
        <f>IF(VLOOKUP($A3654,Parts!$A:$AM,H$1,0)="X",Y$2,"")</f>
        <v/>
      </c>
      <c r="I3654" t="str">
        <f>IF(VLOOKUP($A3654,Parts!$A:$AM,I$1,0)="X",Z$2,"")</f>
        <v/>
      </c>
      <c r="J3654" t="str">
        <f>IF(VLOOKUP($A3654,Parts!$A:$AM,J$1,0)="X",AA$2,"")</f>
        <v/>
      </c>
      <c r="K3654" t="str">
        <f>IF(VLOOKUP($A3654,Parts!$A:$AM,K$1,0)="X",AB$2,"")</f>
        <v/>
      </c>
      <c r="L3654" t="str">
        <f>IF(VLOOKUP($A3654,Parts!$A:$AM,L$1,0)="X",AC$2,"")</f>
        <v/>
      </c>
      <c r="M3654" t="str">
        <f>IF(VLOOKUP($A3654,Parts!$A:$AM,M$1,0)="X",AD$2,"")</f>
        <v/>
      </c>
      <c r="N3654" t="str">
        <f>IF(VLOOKUP($A3654,Parts!$A:$AM,N$1,0)="X",AE$2,"")</f>
        <v/>
      </c>
      <c r="O3654" t="str">
        <f>IF(VLOOKUP($A3654,Parts!$A:$AM,O$1,0)="X",AF$2,"")</f>
        <v/>
      </c>
      <c r="P3654" t="str">
        <f t="shared" si="58"/>
        <v/>
      </c>
    </row>
    <row r="3655" spans="1:16" x14ac:dyDescent="0.25">
      <c r="A3655" t="str">
        <f>Table15[[#This Row],[Name]]</f>
        <v>SXTRadialAirIntakeShockCone</v>
      </c>
      <c r="B3655" t="str">
        <f>IF(VLOOKUP($A3655,Parts!$A:$AM,B$1,0)="X",S$2,"")</f>
        <v/>
      </c>
      <c r="C3655" t="str">
        <f>IF(VLOOKUP($A3655,Parts!$A:$AM,C$1,0)="X",T$2,"")</f>
        <v/>
      </c>
      <c r="D3655" t="str">
        <f>IF(VLOOKUP($A3655,Parts!$A:$AM,D$1,0)="X",U$2,"")</f>
        <v/>
      </c>
      <c r="E3655" t="str">
        <f>IF(VLOOKUP($A3655,Parts!$A:$AM,E$1,0)="X",V$2,"")</f>
        <v/>
      </c>
      <c r="F3655" t="str">
        <f>IF(VLOOKUP($A3655,Parts!$A:$AM,F$1,0)="X",W$2,"")</f>
        <v/>
      </c>
      <c r="G3655" t="str">
        <f>IF(VLOOKUP($A3655,Parts!$A:$AM,G$1,0)="X",X$2,"")</f>
        <v/>
      </c>
      <c r="H3655" t="str">
        <f>IF(VLOOKUP($A3655,Parts!$A:$AM,H$1,0)="X",Y$2,"")</f>
        <v/>
      </c>
      <c r="I3655" t="str">
        <f>IF(VLOOKUP($A3655,Parts!$A:$AM,I$1,0)="X",Z$2,"")</f>
        <v/>
      </c>
      <c r="J3655" t="str">
        <f>IF(VLOOKUP($A3655,Parts!$A:$AM,J$1,0)="X",AA$2,"")</f>
        <v/>
      </c>
      <c r="K3655" t="str">
        <f>IF(VLOOKUP($A3655,Parts!$A:$AM,K$1,0)="X",AB$2,"")</f>
        <v/>
      </c>
      <c r="L3655" t="str">
        <f>IF(VLOOKUP($A3655,Parts!$A:$AM,L$1,0)="X",AC$2,"")</f>
        <v/>
      </c>
      <c r="M3655" t="str">
        <f>IF(VLOOKUP($A3655,Parts!$A:$AM,M$1,0)="X",AD$2,"")</f>
        <v/>
      </c>
      <c r="N3655" t="str">
        <f>IF(VLOOKUP($A3655,Parts!$A:$AM,N$1,0)="X",AE$2,"")</f>
        <v/>
      </c>
      <c r="O3655" t="str">
        <f>IF(VLOOKUP($A3655,Parts!$A:$AM,O$1,0)="X",AF$2,"")</f>
        <v/>
      </c>
      <c r="P3655" t="str">
        <f t="shared" si="58"/>
        <v/>
      </c>
    </row>
    <row r="3656" spans="1:16" x14ac:dyDescent="0.25">
      <c r="A3656" t="str">
        <f>Table15[[#This Row],[Name]]</f>
        <v>RLA_small_ion</v>
      </c>
      <c r="B3656" t="str">
        <f>IF(VLOOKUP($A3656,Parts!$A:$AM,B$1,0)="X",S$2,"")</f>
        <v/>
      </c>
      <c r="C3656" t="str">
        <f>IF(VLOOKUP($A3656,Parts!$A:$AM,C$1,0)="X",T$2,"")</f>
        <v/>
      </c>
      <c r="D3656" t="str">
        <f>IF(VLOOKUP($A3656,Parts!$A:$AM,D$1,0)="X",U$2,"")</f>
        <v/>
      </c>
      <c r="E3656" t="str">
        <f>IF(VLOOKUP($A3656,Parts!$A:$AM,E$1,0)="X",V$2,"")</f>
        <v/>
      </c>
      <c r="F3656" t="str">
        <f>IF(VLOOKUP($A3656,Parts!$A:$AM,F$1,0)="X",W$2,"")</f>
        <v/>
      </c>
      <c r="G3656" t="str">
        <f>IF(VLOOKUP($A3656,Parts!$A:$AM,G$1,0)="X",X$2,"")</f>
        <v/>
      </c>
      <c r="H3656" t="str">
        <f>IF(VLOOKUP($A3656,Parts!$A:$AM,H$1,0)="X",Y$2,"")</f>
        <v/>
      </c>
      <c r="I3656" t="str">
        <f>IF(VLOOKUP($A3656,Parts!$A:$AM,I$1,0)="X",Z$2,"")</f>
        <v/>
      </c>
      <c r="J3656" t="str">
        <f>IF(VLOOKUP($A3656,Parts!$A:$AM,J$1,0)="X",AA$2,"")</f>
        <v/>
      </c>
      <c r="K3656" t="str">
        <f>IF(VLOOKUP($A3656,Parts!$A:$AM,K$1,0)="X",AB$2,"")</f>
        <v/>
      </c>
      <c r="L3656" t="str">
        <f>IF(VLOOKUP($A3656,Parts!$A:$AM,L$1,0)="X",AC$2,"")</f>
        <v/>
      </c>
      <c r="M3656" t="str">
        <f>IF(VLOOKUP($A3656,Parts!$A:$AM,M$1,0)="X",AD$2,"")</f>
        <v/>
      </c>
      <c r="N3656" t="str">
        <f>IF(VLOOKUP($A3656,Parts!$A:$AM,N$1,0)="X",AE$2,"")</f>
        <v/>
      </c>
      <c r="O3656" t="str">
        <f>IF(VLOOKUP($A3656,Parts!$A:$AM,O$1,0)="X",AF$2,"")</f>
        <v/>
      </c>
      <c r="P3656" t="str">
        <f t="shared" si="58"/>
        <v/>
      </c>
    </row>
    <row r="3657" spans="1:16" x14ac:dyDescent="0.25">
      <c r="A3657" t="str">
        <f>Table15[[#This Row],[Name]]</f>
        <v>Vikas-2</v>
      </c>
      <c r="B3657" t="str">
        <f>IF(VLOOKUP($A3657,Parts!$A:$AM,B$1,0)="X",S$2,"")</f>
        <v/>
      </c>
      <c r="C3657" t="str">
        <f>IF(VLOOKUP($A3657,Parts!$A:$AM,C$1,0)="X",T$2,"")</f>
        <v/>
      </c>
      <c r="D3657" t="str">
        <f>IF(VLOOKUP($A3657,Parts!$A:$AM,D$1,0)="X",U$2,"")</f>
        <v/>
      </c>
      <c r="E3657" t="str">
        <f>IF(VLOOKUP($A3657,Parts!$A:$AM,E$1,0)="X",V$2,"")</f>
        <v/>
      </c>
      <c r="F3657" t="str">
        <f>IF(VLOOKUP($A3657,Parts!$A:$AM,F$1,0)="X",W$2,"")</f>
        <v/>
      </c>
      <c r="G3657" t="str">
        <f>IF(VLOOKUP($A3657,Parts!$A:$AM,G$1,0)="X",X$2,"")</f>
        <v/>
      </c>
      <c r="H3657" t="str">
        <f>IF(VLOOKUP($A3657,Parts!$A:$AM,H$1,0)="X",Y$2,"")</f>
        <v/>
      </c>
      <c r="I3657" t="str">
        <f>IF(VLOOKUP($A3657,Parts!$A:$AM,I$1,0)="X",Z$2,"")</f>
        <v/>
      </c>
      <c r="J3657" t="str">
        <f>IF(VLOOKUP($A3657,Parts!$A:$AM,J$1,0)="X",AA$2,"")</f>
        <v/>
      </c>
      <c r="K3657" t="str">
        <f>IF(VLOOKUP($A3657,Parts!$A:$AM,K$1,0)="X",AB$2,"")</f>
        <v/>
      </c>
      <c r="L3657" t="str">
        <f>IF(VLOOKUP($A3657,Parts!$A:$AM,L$1,0)="X",AC$2,"")</f>
        <v/>
      </c>
      <c r="M3657" t="str">
        <f>IF(VLOOKUP($A3657,Parts!$A:$AM,M$1,0)="X",AD$2,"")</f>
        <v/>
      </c>
      <c r="N3657" t="str">
        <f>IF(VLOOKUP($A3657,Parts!$A:$AM,N$1,0)="X",AE$2,"")</f>
        <v/>
      </c>
      <c r="O3657" t="str">
        <f>IF(VLOOKUP($A3657,Parts!$A:$AM,O$1,0)="X",AF$2,"")</f>
        <v/>
      </c>
      <c r="P3657" t="str">
        <f t="shared" si="58"/>
        <v/>
      </c>
    </row>
    <row r="3658" spans="1:16" x14ac:dyDescent="0.25">
      <c r="A3658" t="str">
        <f>Table15[[#This Row],[Name]]</f>
        <v>size3ReactionWheel</v>
      </c>
      <c r="B3658" t="str">
        <f>IF(VLOOKUP($A3658,Parts!$A:$AM,B$1,0)="X",S$2,"")</f>
        <v/>
      </c>
      <c r="C3658" t="str">
        <f>IF(VLOOKUP($A3658,Parts!$A:$AM,C$1,0)="X",T$2,"")</f>
        <v/>
      </c>
      <c r="D3658" t="str">
        <f>IF(VLOOKUP($A3658,Parts!$A:$AM,D$1,0)="X",U$2,"")</f>
        <v/>
      </c>
      <c r="E3658" t="str">
        <f>IF(VLOOKUP($A3658,Parts!$A:$AM,E$1,0)="X",V$2,"")</f>
        <v/>
      </c>
      <c r="F3658" t="str">
        <f>IF(VLOOKUP($A3658,Parts!$A:$AM,F$1,0)="X",W$2,"")</f>
        <v/>
      </c>
      <c r="G3658" t="str">
        <f>IF(VLOOKUP($A3658,Parts!$A:$AM,G$1,0)="X",X$2,"")</f>
        <v/>
      </c>
      <c r="H3658" t="str">
        <f>IF(VLOOKUP($A3658,Parts!$A:$AM,H$1,0)="X",Y$2,"")</f>
        <v/>
      </c>
      <c r="I3658" t="str">
        <f>IF(VLOOKUP($A3658,Parts!$A:$AM,I$1,0)="X",Z$2,"")</f>
        <v/>
      </c>
      <c r="J3658" t="str">
        <f>IF(VLOOKUP($A3658,Parts!$A:$AM,J$1,0)="X",AA$2,"")</f>
        <v/>
      </c>
      <c r="K3658" t="str">
        <f>IF(VLOOKUP($A3658,Parts!$A:$AM,K$1,0)="X",AB$2,"")</f>
        <v/>
      </c>
      <c r="L3658" t="str">
        <f>IF(VLOOKUP($A3658,Parts!$A:$AM,L$1,0)="X",AC$2,"")</f>
        <v/>
      </c>
      <c r="M3658" t="str">
        <f>IF(VLOOKUP($A3658,Parts!$A:$AM,M$1,0)="X",AD$2,"")</f>
        <v/>
      </c>
      <c r="N3658" t="str">
        <f>IF(VLOOKUP($A3658,Parts!$A:$AM,N$1,0)="X",AE$2,"")</f>
        <v/>
      </c>
      <c r="O3658" t="str">
        <f>IF(VLOOKUP($A3658,Parts!$A:$AM,O$1,0)="X",AF$2,"")</f>
        <v/>
      </c>
      <c r="P3658" t="str">
        <f t="shared" si="58"/>
        <v/>
      </c>
    </row>
    <row r="3659" spans="1:16" x14ac:dyDescent="0.25">
      <c r="A3659" t="str">
        <f>Table15[[#This Row],[Name]]</f>
        <v>FASAGemini4X800Mini</v>
      </c>
      <c r="B3659" t="str">
        <f>IF(VLOOKUP($A3659,Parts!$A:$AM,B$1,0)="X",S$2,"")</f>
        <v/>
      </c>
      <c r="C3659" t="str">
        <f>IF(VLOOKUP($A3659,Parts!$A:$AM,C$1,0)="X",T$2,"")</f>
        <v/>
      </c>
      <c r="D3659" t="str">
        <f>IF(VLOOKUP($A3659,Parts!$A:$AM,D$1,0)="X",U$2,"")</f>
        <v/>
      </c>
      <c r="E3659" t="str">
        <f>IF(VLOOKUP($A3659,Parts!$A:$AM,E$1,0)="X",V$2,"")</f>
        <v xml:space="preserve">    MODULE
    { name = ModuleTagEngineLiquidPF }
</v>
      </c>
      <c r="F3659" t="str">
        <f>IF(VLOOKUP($A3659,Parts!$A:$AM,F$1,0)="X",W$2,"")</f>
        <v/>
      </c>
      <c r="G3659" t="str">
        <f>IF(VLOOKUP($A3659,Parts!$A:$AM,G$1,0)="X",X$2,"")</f>
        <v/>
      </c>
      <c r="H3659" t="str">
        <f>IF(VLOOKUP($A3659,Parts!$A:$AM,H$1,0)="X",Y$2,"")</f>
        <v/>
      </c>
      <c r="I3659" t="str">
        <f>IF(VLOOKUP($A3659,Parts!$A:$AM,I$1,0)="X",Z$2,"")</f>
        <v/>
      </c>
      <c r="J3659" t="str">
        <f>IF(VLOOKUP($A3659,Parts!$A:$AM,J$1,0)="X",AA$2,"")</f>
        <v/>
      </c>
      <c r="K3659" t="str">
        <f>IF(VLOOKUP($A3659,Parts!$A:$AM,K$1,0)="X",AB$2,"")</f>
        <v/>
      </c>
      <c r="L3659" t="str">
        <f>IF(VLOOKUP($A3659,Parts!$A:$AM,L$1,0)="X",AC$2,"")</f>
        <v/>
      </c>
      <c r="M3659" t="str">
        <f>IF(VLOOKUP($A3659,Parts!$A:$AM,M$1,0)="X",AD$2,"")</f>
        <v/>
      </c>
      <c r="N3659" t="str">
        <f>IF(VLOOKUP($A3659,Parts!$A:$AM,N$1,0)="X",AE$2,"")</f>
        <v/>
      </c>
      <c r="O3659" t="str">
        <f>IF(VLOOKUP($A3659,Parts!$A:$AM,O$1,0)="X",AF$2,"")</f>
        <v/>
      </c>
      <c r="P3659" t="str">
        <f t="shared" si="58"/>
        <v xml:space="preserve">    MODULE
    { name = ModuleTagEngineLiquidPF }
</v>
      </c>
    </row>
    <row r="3660" spans="1:16" x14ac:dyDescent="0.25">
      <c r="A3660" t="str">
        <f>Table15[[#This Row],[Name]]</f>
        <v>X1_Engine</v>
      </c>
      <c r="B3660" t="str">
        <f>IF(VLOOKUP($A3660,Parts!$A:$AM,B$1,0)="X",S$2,"")</f>
        <v/>
      </c>
      <c r="C3660" t="str">
        <f>IF(VLOOKUP($A3660,Parts!$A:$AM,C$1,0)="X",T$2,"")</f>
        <v/>
      </c>
      <c r="D3660" t="str">
        <f>IF(VLOOKUP($A3660,Parts!$A:$AM,D$1,0)="X",U$2,"")</f>
        <v/>
      </c>
      <c r="E3660" t="str">
        <f>IF(VLOOKUP($A3660,Parts!$A:$AM,E$1,0)="X",V$2,"")</f>
        <v xml:space="preserve">    MODULE
    { name = ModuleTagEngineLiquidPF }
</v>
      </c>
      <c r="F3660" t="str">
        <f>IF(VLOOKUP($A3660,Parts!$A:$AM,F$1,0)="X",W$2,"")</f>
        <v/>
      </c>
      <c r="G3660" t="str">
        <f>IF(VLOOKUP($A3660,Parts!$A:$AM,G$1,0)="X",X$2,"")</f>
        <v/>
      </c>
      <c r="H3660" t="str">
        <f>IF(VLOOKUP($A3660,Parts!$A:$AM,H$1,0)="X",Y$2,"")</f>
        <v/>
      </c>
      <c r="I3660" t="str">
        <f>IF(VLOOKUP($A3660,Parts!$A:$AM,I$1,0)="X",Z$2,"")</f>
        <v/>
      </c>
      <c r="J3660" t="str">
        <f>IF(VLOOKUP($A3660,Parts!$A:$AM,J$1,0)="X",AA$2,"")</f>
        <v/>
      </c>
      <c r="K3660" t="str">
        <f>IF(VLOOKUP($A3660,Parts!$A:$AM,K$1,0)="X",AB$2,"")</f>
        <v/>
      </c>
      <c r="L3660" t="str">
        <f>IF(VLOOKUP($A3660,Parts!$A:$AM,L$1,0)="X",AC$2,"")</f>
        <v/>
      </c>
      <c r="M3660" t="str">
        <f>IF(VLOOKUP($A3660,Parts!$A:$AM,M$1,0)="X",AD$2,"")</f>
        <v/>
      </c>
      <c r="N3660" t="str">
        <f>IF(VLOOKUP($A3660,Parts!$A:$AM,N$1,0)="X",AE$2,"")</f>
        <v/>
      </c>
      <c r="O3660" t="str">
        <f>IF(VLOOKUP($A3660,Parts!$A:$AM,O$1,0)="X",AF$2,"")</f>
        <v/>
      </c>
      <c r="P3660" t="str">
        <f t="shared" si="58"/>
        <v xml:space="preserve">    MODULE
    { name = ModuleTagEngineLiquidPF }
</v>
      </c>
    </row>
    <row r="3661" spans="1:16" x14ac:dyDescent="0.25">
      <c r="A3661" t="str">
        <f>Table15[[#This Row],[Name]]</f>
        <v>Vikas-2B</v>
      </c>
      <c r="B3661" t="str">
        <f>IF(VLOOKUP($A3661,Parts!$A:$AM,B$1,0)="X",S$2,"")</f>
        <v/>
      </c>
      <c r="C3661" t="str">
        <f>IF(VLOOKUP($A3661,Parts!$A:$AM,C$1,0)="X",T$2,"")</f>
        <v/>
      </c>
      <c r="D3661" t="str">
        <f>IF(VLOOKUP($A3661,Parts!$A:$AM,D$1,0)="X",U$2,"")</f>
        <v/>
      </c>
      <c r="E3661" t="str">
        <f>IF(VLOOKUP($A3661,Parts!$A:$AM,E$1,0)="X",V$2,"")</f>
        <v/>
      </c>
      <c r="F3661" t="str">
        <f>IF(VLOOKUP($A3661,Parts!$A:$AM,F$1,0)="X",W$2,"")</f>
        <v/>
      </c>
      <c r="G3661" t="str">
        <f>IF(VLOOKUP($A3661,Parts!$A:$AM,G$1,0)="X",X$2,"")</f>
        <v/>
      </c>
      <c r="H3661" t="str">
        <f>IF(VLOOKUP($A3661,Parts!$A:$AM,H$1,0)="X",Y$2,"")</f>
        <v/>
      </c>
      <c r="I3661" t="str">
        <f>IF(VLOOKUP($A3661,Parts!$A:$AM,I$1,0)="X",Z$2,"")</f>
        <v/>
      </c>
      <c r="J3661" t="str">
        <f>IF(VLOOKUP($A3661,Parts!$A:$AM,J$1,0)="X",AA$2,"")</f>
        <v/>
      </c>
      <c r="K3661" t="str">
        <f>IF(VLOOKUP($A3661,Parts!$A:$AM,K$1,0)="X",AB$2,"")</f>
        <v/>
      </c>
      <c r="L3661" t="str">
        <f>IF(VLOOKUP($A3661,Parts!$A:$AM,L$1,0)="X",AC$2,"")</f>
        <v/>
      </c>
      <c r="M3661" t="str">
        <f>IF(VLOOKUP($A3661,Parts!$A:$AM,M$1,0)="X",AD$2,"")</f>
        <v/>
      </c>
      <c r="N3661" t="str">
        <f>IF(VLOOKUP($A3661,Parts!$A:$AM,N$1,0)="X",AE$2,"")</f>
        <v/>
      </c>
      <c r="O3661" t="str">
        <f>IF(VLOOKUP($A3661,Parts!$A:$AM,O$1,0)="X",AF$2,"")</f>
        <v/>
      </c>
      <c r="P3661" t="str">
        <f t="shared" si="58"/>
        <v/>
      </c>
    </row>
    <row r="3662" spans="1:16" x14ac:dyDescent="0.25">
      <c r="A3662" t="str">
        <f>Table15[[#This Row],[Name]]</f>
        <v>SSTU-ST-HAB-C4</v>
      </c>
      <c r="B3662" t="str">
        <f>IF(VLOOKUP($A3662,Parts!$A:$AM,B$1,0)="X",S$2,"")</f>
        <v/>
      </c>
      <c r="C3662" t="str">
        <f>IF(VLOOKUP($A3662,Parts!$A:$AM,C$1,0)="X",T$2,"")</f>
        <v/>
      </c>
      <c r="D3662" t="str">
        <f>IF(VLOOKUP($A3662,Parts!$A:$AM,D$1,0)="X",U$2,"")</f>
        <v/>
      </c>
      <c r="E3662" t="str">
        <f>IF(VLOOKUP($A3662,Parts!$A:$AM,E$1,0)="X",V$2,"")</f>
        <v/>
      </c>
      <c r="F3662" t="str">
        <f>IF(VLOOKUP($A3662,Parts!$A:$AM,F$1,0)="X",W$2,"")</f>
        <v/>
      </c>
      <c r="G3662" t="str">
        <f>IF(VLOOKUP($A3662,Parts!$A:$AM,G$1,0)="X",X$2,"")</f>
        <v/>
      </c>
      <c r="H3662" t="str">
        <f>IF(VLOOKUP($A3662,Parts!$A:$AM,H$1,0)="X",Y$2,"")</f>
        <v/>
      </c>
      <c r="I3662" t="str">
        <f>IF(VLOOKUP($A3662,Parts!$A:$AM,I$1,0)="X",Z$2,"")</f>
        <v/>
      </c>
      <c r="J3662" t="str">
        <f>IF(VLOOKUP($A3662,Parts!$A:$AM,J$1,0)="X",AA$2,"")</f>
        <v/>
      </c>
      <c r="K3662" t="str">
        <f>IF(VLOOKUP($A3662,Parts!$A:$AM,K$1,0)="X",AB$2,"")</f>
        <v/>
      </c>
      <c r="L3662" t="str">
        <f>IF(VLOOKUP($A3662,Parts!$A:$AM,L$1,0)="X",AC$2,"")</f>
        <v/>
      </c>
      <c r="M3662" t="str">
        <f>IF(VLOOKUP($A3662,Parts!$A:$AM,M$1,0)="X",AD$2,"")</f>
        <v/>
      </c>
      <c r="N3662" t="str">
        <f>IF(VLOOKUP($A3662,Parts!$A:$AM,N$1,0)="X",AE$2,"")</f>
        <v/>
      </c>
      <c r="O3662" t="str">
        <f>IF(VLOOKUP($A3662,Parts!$A:$AM,O$1,0)="X",AF$2,"")</f>
        <v/>
      </c>
      <c r="P3662" t="str">
        <f t="shared" si="58"/>
        <v/>
      </c>
    </row>
    <row r="3663" spans="1:16" x14ac:dyDescent="0.25">
      <c r="A3663" t="str">
        <f>Table15[[#This Row],[Name]]</f>
        <v>FASAAgena_Engine</v>
      </c>
      <c r="B3663" t="str">
        <f>IF(VLOOKUP($A3663,Parts!$A:$AM,B$1,0)="X",S$2,"")</f>
        <v/>
      </c>
      <c r="C3663" t="str">
        <f>IF(VLOOKUP($A3663,Parts!$A:$AM,C$1,0)="X",T$2,"")</f>
        <v/>
      </c>
      <c r="D3663" t="str">
        <f>IF(VLOOKUP($A3663,Parts!$A:$AM,D$1,0)="X",U$2,"")</f>
        <v/>
      </c>
      <c r="E3663" t="str">
        <f>IF(VLOOKUP($A3663,Parts!$A:$AM,E$1,0)="X",V$2,"")</f>
        <v/>
      </c>
      <c r="F3663" t="str">
        <f>IF(VLOOKUP($A3663,Parts!$A:$AM,F$1,0)="X",W$2,"")</f>
        <v xml:space="preserve">    MODULE
    { name = ModuleTagEngineLiquidTurbo }
</v>
      </c>
      <c r="G3663" t="str">
        <f>IF(VLOOKUP($A3663,Parts!$A:$AM,G$1,0)="X",X$2,"")</f>
        <v/>
      </c>
      <c r="H3663" t="str">
        <f>IF(VLOOKUP($A3663,Parts!$A:$AM,H$1,0)="X",Y$2,"")</f>
        <v/>
      </c>
      <c r="I3663" t="str">
        <f>IF(VLOOKUP($A3663,Parts!$A:$AM,I$1,0)="X",Z$2,"")</f>
        <v/>
      </c>
      <c r="J3663" t="str">
        <f>IF(VLOOKUP($A3663,Parts!$A:$AM,J$1,0)="X",AA$2,"")</f>
        <v/>
      </c>
      <c r="K3663" t="str">
        <f>IF(VLOOKUP($A3663,Parts!$A:$AM,K$1,0)="X",AB$2,"")</f>
        <v/>
      </c>
      <c r="L3663" t="str">
        <f>IF(VLOOKUP($A3663,Parts!$A:$AM,L$1,0)="X",AC$2,"")</f>
        <v/>
      </c>
      <c r="M3663" t="str">
        <f>IF(VLOOKUP($A3663,Parts!$A:$AM,M$1,0)="X",AD$2,"")</f>
        <v/>
      </c>
      <c r="N3663" t="str">
        <f>IF(VLOOKUP($A3663,Parts!$A:$AM,N$1,0)="X",AE$2,"")</f>
        <v/>
      </c>
      <c r="O3663" t="str">
        <f>IF(VLOOKUP($A3663,Parts!$A:$AM,O$1,0)="X",AF$2,"")</f>
        <v/>
      </c>
      <c r="P3663" t="str">
        <f t="shared" si="58"/>
        <v xml:space="preserve">    MODULE
    { name = ModuleTagEngineLiquidTurbo }
</v>
      </c>
    </row>
    <row r="3664" spans="1:16" x14ac:dyDescent="0.25">
      <c r="A3664" t="str">
        <f>Table15[[#This Row],[Name]]</f>
        <v>RSBengineXLR81</v>
      </c>
      <c r="B3664" t="str">
        <f>IF(VLOOKUP($A3664,Parts!$A:$AM,B$1,0)="X",S$2,"")</f>
        <v/>
      </c>
      <c r="C3664" t="str">
        <f>IF(VLOOKUP($A3664,Parts!$A:$AM,C$1,0)="X",T$2,"")</f>
        <v/>
      </c>
      <c r="D3664" t="str">
        <f>IF(VLOOKUP($A3664,Parts!$A:$AM,D$1,0)="X",U$2,"")</f>
        <v/>
      </c>
      <c r="E3664" t="str">
        <f>IF(VLOOKUP($A3664,Parts!$A:$AM,E$1,0)="X",V$2,"")</f>
        <v/>
      </c>
      <c r="F3664" t="str">
        <f>IF(VLOOKUP($A3664,Parts!$A:$AM,F$1,0)="X",W$2,"")</f>
        <v xml:space="preserve">    MODULE
    { name = ModuleTagEngineLiquidTurbo }
</v>
      </c>
      <c r="G3664" t="str">
        <f>IF(VLOOKUP($A3664,Parts!$A:$AM,G$1,0)="X",X$2,"")</f>
        <v/>
      </c>
      <c r="H3664" t="str">
        <f>IF(VLOOKUP($A3664,Parts!$A:$AM,H$1,0)="X",Y$2,"")</f>
        <v/>
      </c>
      <c r="I3664" t="str">
        <f>IF(VLOOKUP($A3664,Parts!$A:$AM,I$1,0)="X",Z$2,"")</f>
        <v/>
      </c>
      <c r="J3664" t="str">
        <f>IF(VLOOKUP($A3664,Parts!$A:$AM,J$1,0)="X",AA$2,"")</f>
        <v/>
      </c>
      <c r="K3664" t="str">
        <f>IF(VLOOKUP($A3664,Parts!$A:$AM,K$1,0)="X",AB$2,"")</f>
        <v/>
      </c>
      <c r="L3664" t="str">
        <f>IF(VLOOKUP($A3664,Parts!$A:$AM,L$1,0)="X",AC$2,"")</f>
        <v/>
      </c>
      <c r="M3664" t="str">
        <f>IF(VLOOKUP($A3664,Parts!$A:$AM,M$1,0)="X",AD$2,"")</f>
        <v/>
      </c>
      <c r="N3664" t="str">
        <f>IF(VLOOKUP($A3664,Parts!$A:$AM,N$1,0)="X",AE$2,"")</f>
        <v/>
      </c>
      <c r="O3664" t="str">
        <f>IF(VLOOKUP($A3664,Parts!$A:$AM,O$1,0)="X",AF$2,"")</f>
        <v/>
      </c>
      <c r="P3664" t="str">
        <f t="shared" si="58"/>
        <v xml:space="preserve">    MODULE
    { name = ModuleTagEngineLiquidTurbo }
</v>
      </c>
    </row>
    <row r="3665" spans="1:16" x14ac:dyDescent="0.25">
      <c r="A3665" t="str">
        <f>Table15[[#This Row],[Name]]</f>
        <v>SSTU-ST-HUB-COS</v>
      </c>
      <c r="B3665" t="str">
        <f>IF(VLOOKUP($A3665,Parts!$A:$AM,B$1,0)="X",S$2,"")</f>
        <v/>
      </c>
      <c r="C3665" t="str">
        <f>IF(VLOOKUP($A3665,Parts!$A:$AM,C$1,0)="X",T$2,"")</f>
        <v/>
      </c>
      <c r="D3665" t="str">
        <f>IF(VLOOKUP($A3665,Parts!$A:$AM,D$1,0)="X",U$2,"")</f>
        <v/>
      </c>
      <c r="E3665" t="str">
        <f>IF(VLOOKUP($A3665,Parts!$A:$AM,E$1,0)="X",V$2,"")</f>
        <v/>
      </c>
      <c r="F3665" t="str">
        <f>IF(VLOOKUP($A3665,Parts!$A:$AM,F$1,0)="X",W$2,"")</f>
        <v/>
      </c>
      <c r="G3665" t="str">
        <f>IF(VLOOKUP($A3665,Parts!$A:$AM,G$1,0)="X",X$2,"")</f>
        <v/>
      </c>
      <c r="H3665" t="str">
        <f>IF(VLOOKUP($A3665,Parts!$A:$AM,H$1,0)="X",Y$2,"")</f>
        <v/>
      </c>
      <c r="I3665" t="str">
        <f>IF(VLOOKUP($A3665,Parts!$A:$AM,I$1,0)="X",Z$2,"")</f>
        <v/>
      </c>
      <c r="J3665" t="str">
        <f>IF(VLOOKUP($A3665,Parts!$A:$AM,J$1,0)="X",AA$2,"")</f>
        <v/>
      </c>
      <c r="K3665" t="str">
        <f>IF(VLOOKUP($A3665,Parts!$A:$AM,K$1,0)="X",AB$2,"")</f>
        <v/>
      </c>
      <c r="L3665" t="str">
        <f>IF(VLOOKUP($A3665,Parts!$A:$AM,L$1,0)="X",AC$2,"")</f>
        <v/>
      </c>
      <c r="M3665" t="str">
        <f>IF(VLOOKUP($A3665,Parts!$A:$AM,M$1,0)="X",AD$2,"")</f>
        <v/>
      </c>
      <c r="N3665" t="str">
        <f>IF(VLOOKUP($A3665,Parts!$A:$AM,N$1,0)="X",AE$2,"")</f>
        <v/>
      </c>
      <c r="O3665" t="str">
        <f>IF(VLOOKUP($A3665,Parts!$A:$AM,O$1,0)="X",AF$2,"")</f>
        <v/>
      </c>
      <c r="P3665" t="str">
        <f t="shared" si="58"/>
        <v/>
      </c>
    </row>
    <row r="3666" spans="1:16" x14ac:dyDescent="0.25">
      <c r="A3666" t="str">
        <f>Table15[[#This Row],[Name]]</f>
        <v>RO-AgenaEngine</v>
      </c>
      <c r="B3666" t="str">
        <f>IF(VLOOKUP($A3666,Parts!$A:$AM,B$1,0)="X",S$2,"")</f>
        <v/>
      </c>
      <c r="C3666" t="str">
        <f>IF(VLOOKUP($A3666,Parts!$A:$AM,C$1,0)="X",T$2,"")</f>
        <v/>
      </c>
      <c r="D3666" t="str">
        <f>IF(VLOOKUP($A3666,Parts!$A:$AM,D$1,0)="X",U$2,"")</f>
        <v/>
      </c>
      <c r="E3666" t="str">
        <f>IF(VLOOKUP($A3666,Parts!$A:$AM,E$1,0)="X",V$2,"")</f>
        <v/>
      </c>
      <c r="F3666" t="str">
        <f>IF(VLOOKUP($A3666,Parts!$A:$AM,F$1,0)="X",W$2,"")</f>
        <v xml:space="preserve">    MODULE
    { name = ModuleTagEngineLiquidTurbo }
</v>
      </c>
      <c r="G3666" t="str">
        <f>IF(VLOOKUP($A3666,Parts!$A:$AM,G$1,0)="X",X$2,"")</f>
        <v/>
      </c>
      <c r="H3666" t="str">
        <f>IF(VLOOKUP($A3666,Parts!$A:$AM,H$1,0)="X",Y$2,"")</f>
        <v/>
      </c>
      <c r="I3666" t="str">
        <f>IF(VLOOKUP($A3666,Parts!$A:$AM,I$1,0)="X",Z$2,"")</f>
        <v/>
      </c>
      <c r="J3666" t="str">
        <f>IF(VLOOKUP($A3666,Parts!$A:$AM,J$1,0)="X",AA$2,"")</f>
        <v/>
      </c>
      <c r="K3666" t="str">
        <f>IF(VLOOKUP($A3666,Parts!$A:$AM,K$1,0)="X",AB$2,"")</f>
        <v/>
      </c>
      <c r="L3666" t="str">
        <f>IF(VLOOKUP($A3666,Parts!$A:$AM,L$1,0)="X",AC$2,"")</f>
        <v/>
      </c>
      <c r="M3666" t="str">
        <f>IF(VLOOKUP($A3666,Parts!$A:$AM,M$1,0)="X",AD$2,"")</f>
        <v/>
      </c>
      <c r="N3666" t="str">
        <f>IF(VLOOKUP($A3666,Parts!$A:$AM,N$1,0)="X",AE$2,"")</f>
        <v/>
      </c>
      <c r="O3666" t="str">
        <f>IF(VLOOKUP($A3666,Parts!$A:$AM,O$1,0)="X",AF$2,"")</f>
        <v/>
      </c>
      <c r="P3666" t="str">
        <f t="shared" si="58"/>
        <v xml:space="preserve">    MODULE
    { name = ModuleTagEngineLiquidTurbo }
</v>
      </c>
    </row>
    <row r="3667" spans="1:16" x14ac:dyDescent="0.25">
      <c r="A3667" t="str">
        <f>Table15[[#This Row],[Name]]</f>
        <v>Vulcain</v>
      </c>
      <c r="B3667" t="str">
        <f>IF(VLOOKUP($A3667,Parts!$A:$AM,B$1,0)="X",S$2,"")</f>
        <v/>
      </c>
      <c r="C3667" t="str">
        <f>IF(VLOOKUP($A3667,Parts!$A:$AM,C$1,0)="X",T$2,"")</f>
        <v/>
      </c>
      <c r="D3667" t="str">
        <f>IF(VLOOKUP($A3667,Parts!$A:$AM,D$1,0)="X",U$2,"")</f>
        <v/>
      </c>
      <c r="E3667" t="str">
        <f>IF(VLOOKUP($A3667,Parts!$A:$AM,E$1,0)="X",V$2,"")</f>
        <v/>
      </c>
      <c r="F3667" t="str">
        <f>IF(VLOOKUP($A3667,Parts!$A:$AM,F$1,0)="X",W$2,"")</f>
        <v/>
      </c>
      <c r="G3667" t="str">
        <f>IF(VLOOKUP($A3667,Parts!$A:$AM,G$1,0)="X",X$2,"")</f>
        <v/>
      </c>
      <c r="H3667" t="str">
        <f>IF(VLOOKUP($A3667,Parts!$A:$AM,H$1,0)="X",Y$2,"")</f>
        <v/>
      </c>
      <c r="I3667" t="str">
        <f>IF(VLOOKUP($A3667,Parts!$A:$AM,I$1,0)="X",Z$2,"")</f>
        <v/>
      </c>
      <c r="J3667" t="str">
        <f>IF(VLOOKUP($A3667,Parts!$A:$AM,J$1,0)="X",AA$2,"")</f>
        <v/>
      </c>
      <c r="K3667" t="str">
        <f>IF(VLOOKUP($A3667,Parts!$A:$AM,K$1,0)="X",AB$2,"")</f>
        <v/>
      </c>
      <c r="L3667" t="str">
        <f>IF(VLOOKUP($A3667,Parts!$A:$AM,L$1,0)="X",AC$2,"")</f>
        <v/>
      </c>
      <c r="M3667" t="str">
        <f>IF(VLOOKUP($A3667,Parts!$A:$AM,M$1,0)="X",AD$2,"")</f>
        <v/>
      </c>
      <c r="N3667" t="str">
        <f>IF(VLOOKUP($A3667,Parts!$A:$AM,N$1,0)="X",AE$2,"")</f>
        <v/>
      </c>
      <c r="O3667" t="str">
        <f>IF(VLOOKUP($A3667,Parts!$A:$AM,O$1,0)="X",AF$2,"")</f>
        <v/>
      </c>
      <c r="P3667" t="str">
        <f t="shared" si="58"/>
        <v/>
      </c>
    </row>
    <row r="3668" spans="1:16" x14ac:dyDescent="0.25">
      <c r="A3668" t="str">
        <f>Table15[[#This Row],[Name]]</f>
        <v>NP_lfe_25m_Orbitalbertha_Mini</v>
      </c>
      <c r="B3668" t="str">
        <f>IF(VLOOKUP($A3668,Parts!$A:$AM,B$1,0)="X",S$2,"")</f>
        <v/>
      </c>
      <c r="C3668" t="str">
        <f>IF(VLOOKUP($A3668,Parts!$A:$AM,C$1,0)="X",T$2,"")</f>
        <v/>
      </c>
      <c r="D3668" t="str">
        <f>IF(VLOOKUP($A3668,Parts!$A:$AM,D$1,0)="X",U$2,"")</f>
        <v/>
      </c>
      <c r="E3668" t="str">
        <f>IF(VLOOKUP($A3668,Parts!$A:$AM,E$1,0)="X",V$2,"")</f>
        <v/>
      </c>
      <c r="F3668" t="str">
        <f>IF(VLOOKUP($A3668,Parts!$A:$AM,F$1,0)="X",W$2,"")</f>
        <v xml:space="preserve">    MODULE
    { name = ModuleTagEngineLiquidTurbo }
</v>
      </c>
      <c r="G3668" t="str">
        <f>IF(VLOOKUP($A3668,Parts!$A:$AM,G$1,0)="X",X$2,"")</f>
        <v/>
      </c>
      <c r="H3668" t="str">
        <f>IF(VLOOKUP($A3668,Parts!$A:$AM,H$1,0)="X",Y$2,"")</f>
        <v/>
      </c>
      <c r="I3668" t="str">
        <f>IF(VLOOKUP($A3668,Parts!$A:$AM,I$1,0)="X",Z$2,"")</f>
        <v/>
      </c>
      <c r="J3668" t="str">
        <f>IF(VLOOKUP($A3668,Parts!$A:$AM,J$1,0)="X",AA$2,"")</f>
        <v/>
      </c>
      <c r="K3668" t="str">
        <f>IF(VLOOKUP($A3668,Parts!$A:$AM,K$1,0)="X",AB$2,"")</f>
        <v/>
      </c>
      <c r="L3668" t="str">
        <f>IF(VLOOKUP($A3668,Parts!$A:$AM,L$1,0)="X",AC$2,"")</f>
        <v/>
      </c>
      <c r="M3668" t="str">
        <f>IF(VLOOKUP($A3668,Parts!$A:$AM,M$1,0)="X",AD$2,"")</f>
        <v/>
      </c>
      <c r="N3668" t="str">
        <f>IF(VLOOKUP($A3668,Parts!$A:$AM,N$1,0)="X",AE$2,"")</f>
        <v/>
      </c>
      <c r="O3668" t="str">
        <f>IF(VLOOKUP($A3668,Parts!$A:$AM,O$1,0)="X",AF$2,"")</f>
        <v/>
      </c>
      <c r="P3668" t="str">
        <f t="shared" si="58"/>
        <v xml:space="preserve">    MODULE
    { name = ModuleTagEngineLiquidTurbo }
</v>
      </c>
    </row>
    <row r="3669" spans="1:16" x14ac:dyDescent="0.25">
      <c r="A3669" t="str">
        <f>Table15[[#This Row],[Name]]</f>
        <v>RO-XLR99</v>
      </c>
      <c r="B3669" t="str">
        <f>IF(VLOOKUP($A3669,Parts!$A:$AM,B$1,0)="X",S$2,"")</f>
        <v/>
      </c>
      <c r="C3669" t="str">
        <f>IF(VLOOKUP($A3669,Parts!$A:$AM,C$1,0)="X",T$2,"")</f>
        <v/>
      </c>
      <c r="D3669" t="str">
        <f>IF(VLOOKUP($A3669,Parts!$A:$AM,D$1,0)="X",U$2,"")</f>
        <v/>
      </c>
      <c r="E3669" t="str">
        <f>IF(VLOOKUP($A3669,Parts!$A:$AM,E$1,0)="X",V$2,"")</f>
        <v/>
      </c>
      <c r="F3669" t="str">
        <f>IF(VLOOKUP($A3669,Parts!$A:$AM,F$1,0)="X",W$2,"")</f>
        <v xml:space="preserve">    MODULE
    { name = ModuleTagEngineLiquidTurbo }
</v>
      </c>
      <c r="G3669" t="str">
        <f>IF(VLOOKUP($A3669,Parts!$A:$AM,G$1,0)="X",X$2,"")</f>
        <v/>
      </c>
      <c r="H3669" t="str">
        <f>IF(VLOOKUP($A3669,Parts!$A:$AM,H$1,0)="X",Y$2,"")</f>
        <v/>
      </c>
      <c r="I3669" t="str">
        <f>IF(VLOOKUP($A3669,Parts!$A:$AM,I$1,0)="X",Z$2,"")</f>
        <v/>
      </c>
      <c r="J3669" t="str">
        <f>IF(VLOOKUP($A3669,Parts!$A:$AM,J$1,0)="X",AA$2,"")</f>
        <v/>
      </c>
      <c r="K3669" t="str">
        <f>IF(VLOOKUP($A3669,Parts!$A:$AM,K$1,0)="X",AB$2,"")</f>
        <v/>
      </c>
      <c r="L3669" t="str">
        <f>IF(VLOOKUP($A3669,Parts!$A:$AM,L$1,0)="X",AC$2,"")</f>
        <v/>
      </c>
      <c r="M3669" t="str">
        <f>IF(VLOOKUP($A3669,Parts!$A:$AM,M$1,0)="X",AD$2,"")</f>
        <v/>
      </c>
      <c r="N3669" t="str">
        <f>IF(VLOOKUP($A3669,Parts!$A:$AM,N$1,0)="X",AE$2,"")</f>
        <v/>
      </c>
      <c r="O3669" t="str">
        <f>IF(VLOOKUP($A3669,Parts!$A:$AM,O$1,0)="X",AF$2,"")</f>
        <v/>
      </c>
      <c r="P3669" t="str">
        <f t="shared" si="58"/>
        <v xml:space="preserve">    MODULE
    { name = ModuleTagEngineLiquidTurbo }
</v>
      </c>
    </row>
    <row r="3670" spans="1:16" x14ac:dyDescent="0.25">
      <c r="A3670" t="str">
        <f>Table15[[#This Row],[Name]]</f>
        <v>Vulcain-2</v>
      </c>
      <c r="B3670" t="str">
        <f>IF(VLOOKUP($A3670,Parts!$A:$AM,B$1,0)="X",S$2,"")</f>
        <v/>
      </c>
      <c r="C3670" t="str">
        <f>IF(VLOOKUP($A3670,Parts!$A:$AM,C$1,0)="X",T$2,"")</f>
        <v/>
      </c>
      <c r="D3670" t="str">
        <f>IF(VLOOKUP($A3670,Parts!$A:$AM,D$1,0)="X",U$2,"")</f>
        <v/>
      </c>
      <c r="E3670" t="str">
        <f>IF(VLOOKUP($A3670,Parts!$A:$AM,E$1,0)="X",V$2,"")</f>
        <v/>
      </c>
      <c r="F3670" t="str">
        <f>IF(VLOOKUP($A3670,Parts!$A:$AM,F$1,0)="X",W$2,"")</f>
        <v/>
      </c>
      <c r="G3670" t="str">
        <f>IF(VLOOKUP($A3670,Parts!$A:$AM,G$1,0)="X",X$2,"")</f>
        <v/>
      </c>
      <c r="H3670" t="str">
        <f>IF(VLOOKUP($A3670,Parts!$A:$AM,H$1,0)="X",Y$2,"")</f>
        <v/>
      </c>
      <c r="I3670" t="str">
        <f>IF(VLOOKUP($A3670,Parts!$A:$AM,I$1,0)="X",Z$2,"")</f>
        <v/>
      </c>
      <c r="J3670" t="str">
        <f>IF(VLOOKUP($A3670,Parts!$A:$AM,J$1,0)="X",AA$2,"")</f>
        <v/>
      </c>
      <c r="K3670" t="str">
        <f>IF(VLOOKUP($A3670,Parts!$A:$AM,K$1,0)="X",AB$2,"")</f>
        <v/>
      </c>
      <c r="L3670" t="str">
        <f>IF(VLOOKUP($A3670,Parts!$A:$AM,L$1,0)="X",AC$2,"")</f>
        <v/>
      </c>
      <c r="M3670" t="str">
        <f>IF(VLOOKUP($A3670,Parts!$A:$AM,M$1,0)="X",AD$2,"")</f>
        <v/>
      </c>
      <c r="N3670" t="str">
        <f>IF(VLOOKUP($A3670,Parts!$A:$AM,N$1,0)="X",AE$2,"")</f>
        <v/>
      </c>
      <c r="O3670" t="str">
        <f>IF(VLOOKUP($A3670,Parts!$A:$AM,O$1,0)="X",AF$2,"")</f>
        <v/>
      </c>
      <c r="P3670" t="str">
        <f t="shared" si="58"/>
        <v/>
      </c>
    </row>
    <row r="3671" spans="1:16" x14ac:dyDescent="0.25">
      <c r="A3671" t="str">
        <f>Table15[[#This Row],[Name]]</f>
        <v>Waxwing</v>
      </c>
      <c r="B3671" t="str">
        <f>IF(VLOOKUP($A3671,Parts!$A:$AM,B$1,0)="X",S$2,"")</f>
        <v/>
      </c>
      <c r="C3671" t="str">
        <f>IF(VLOOKUP($A3671,Parts!$A:$AM,C$1,0)="X",T$2,"")</f>
        <v/>
      </c>
      <c r="D3671" t="str">
        <f>IF(VLOOKUP($A3671,Parts!$A:$AM,D$1,0)="X",U$2,"")</f>
        <v/>
      </c>
      <c r="E3671" t="str">
        <f>IF(VLOOKUP($A3671,Parts!$A:$AM,E$1,0)="X",V$2,"")</f>
        <v/>
      </c>
      <c r="F3671" t="str">
        <f>IF(VLOOKUP($A3671,Parts!$A:$AM,F$1,0)="X",W$2,"")</f>
        <v/>
      </c>
      <c r="G3671" t="str">
        <f>IF(VLOOKUP($A3671,Parts!$A:$AM,G$1,0)="X",X$2,"")</f>
        <v/>
      </c>
      <c r="H3671" t="str">
        <f>IF(VLOOKUP($A3671,Parts!$A:$AM,H$1,0)="X",Y$2,"")</f>
        <v/>
      </c>
      <c r="I3671" t="str">
        <f>IF(VLOOKUP($A3671,Parts!$A:$AM,I$1,0)="X",Z$2,"")</f>
        <v/>
      </c>
      <c r="J3671" t="str">
        <f>IF(VLOOKUP($A3671,Parts!$A:$AM,J$1,0)="X",AA$2,"")</f>
        <v/>
      </c>
      <c r="K3671" t="str">
        <f>IF(VLOOKUP($A3671,Parts!$A:$AM,K$1,0)="X",AB$2,"")</f>
        <v/>
      </c>
      <c r="L3671" t="str">
        <f>IF(VLOOKUP($A3671,Parts!$A:$AM,L$1,0)="X",AC$2,"")</f>
        <v/>
      </c>
      <c r="M3671" t="str">
        <f>IF(VLOOKUP($A3671,Parts!$A:$AM,M$1,0)="X",AD$2,"")</f>
        <v/>
      </c>
      <c r="N3671" t="str">
        <f>IF(VLOOKUP($A3671,Parts!$A:$AM,N$1,0)="X",AE$2,"")</f>
        <v/>
      </c>
      <c r="O3671" t="str">
        <f>IF(VLOOKUP($A3671,Parts!$A:$AM,O$1,0)="X",AF$2,"")</f>
        <v/>
      </c>
      <c r="P3671" t="str">
        <f t="shared" si="58"/>
        <v/>
      </c>
    </row>
    <row r="3672" spans="1:16" x14ac:dyDescent="0.25">
      <c r="A3672" t="str">
        <f>Table15[[#This Row],[Name]]</f>
        <v>X-405</v>
      </c>
      <c r="B3672" t="str">
        <f>IF(VLOOKUP($A3672,Parts!$A:$AM,B$1,0)="X",S$2,"")</f>
        <v/>
      </c>
      <c r="C3672" t="str">
        <f>IF(VLOOKUP($A3672,Parts!$A:$AM,C$1,0)="X",T$2,"")</f>
        <v/>
      </c>
      <c r="D3672" t="str">
        <f>IF(VLOOKUP($A3672,Parts!$A:$AM,D$1,0)="X",U$2,"")</f>
        <v/>
      </c>
      <c r="E3672" t="str">
        <f>IF(VLOOKUP($A3672,Parts!$A:$AM,E$1,0)="X",V$2,"")</f>
        <v/>
      </c>
      <c r="F3672" t="str">
        <f>IF(VLOOKUP($A3672,Parts!$A:$AM,F$1,0)="X",W$2,"")</f>
        <v/>
      </c>
      <c r="G3672" t="str">
        <f>IF(VLOOKUP($A3672,Parts!$A:$AM,G$1,0)="X",X$2,"")</f>
        <v/>
      </c>
      <c r="H3672" t="str">
        <f>IF(VLOOKUP($A3672,Parts!$A:$AM,H$1,0)="X",Y$2,"")</f>
        <v/>
      </c>
      <c r="I3672" t="str">
        <f>IF(VLOOKUP($A3672,Parts!$A:$AM,I$1,0)="X",Z$2,"")</f>
        <v/>
      </c>
      <c r="J3672" t="str">
        <f>IF(VLOOKUP($A3672,Parts!$A:$AM,J$1,0)="X",AA$2,"")</f>
        <v/>
      </c>
      <c r="K3672" t="str">
        <f>IF(VLOOKUP($A3672,Parts!$A:$AM,K$1,0)="X",AB$2,"")</f>
        <v/>
      </c>
      <c r="L3672" t="str">
        <f>IF(VLOOKUP($A3672,Parts!$A:$AM,L$1,0)="X",AC$2,"")</f>
        <v/>
      </c>
      <c r="M3672" t="str">
        <f>IF(VLOOKUP($A3672,Parts!$A:$AM,M$1,0)="X",AD$2,"")</f>
        <v/>
      </c>
      <c r="N3672" t="str">
        <f>IF(VLOOKUP($A3672,Parts!$A:$AM,N$1,0)="X",AE$2,"")</f>
        <v/>
      </c>
      <c r="O3672" t="str">
        <f>IF(VLOOKUP($A3672,Parts!$A:$AM,O$1,0)="X",AF$2,"")</f>
        <v/>
      </c>
      <c r="P3672" t="str">
        <f t="shared" si="58"/>
        <v/>
      </c>
    </row>
    <row r="3673" spans="1:16" x14ac:dyDescent="0.25">
      <c r="A3673" t="str">
        <f>Table15[[#This Row],[Name]]</f>
        <v>XIPS25cm</v>
      </c>
      <c r="B3673" t="str">
        <f>IF(VLOOKUP($A3673,Parts!$A:$AM,B$1,0)="X",S$2,"")</f>
        <v/>
      </c>
      <c r="C3673" t="str">
        <f>IF(VLOOKUP($A3673,Parts!$A:$AM,C$1,0)="X",T$2,"")</f>
        <v/>
      </c>
      <c r="D3673" t="str">
        <f>IF(VLOOKUP($A3673,Parts!$A:$AM,D$1,0)="X",U$2,"")</f>
        <v/>
      </c>
      <c r="E3673" t="str">
        <f>IF(VLOOKUP($A3673,Parts!$A:$AM,E$1,0)="X",V$2,"")</f>
        <v/>
      </c>
      <c r="F3673" t="str">
        <f>IF(VLOOKUP($A3673,Parts!$A:$AM,F$1,0)="X",W$2,"")</f>
        <v/>
      </c>
      <c r="G3673" t="str">
        <f>IF(VLOOKUP($A3673,Parts!$A:$AM,G$1,0)="X",X$2,"")</f>
        <v/>
      </c>
      <c r="H3673" t="str">
        <f>IF(VLOOKUP($A3673,Parts!$A:$AM,H$1,0)="X",Y$2,"")</f>
        <v/>
      </c>
      <c r="I3673" t="str">
        <f>IF(VLOOKUP($A3673,Parts!$A:$AM,I$1,0)="X",Z$2,"")</f>
        <v/>
      </c>
      <c r="J3673" t="str">
        <f>IF(VLOOKUP($A3673,Parts!$A:$AM,J$1,0)="X",AA$2,"")</f>
        <v/>
      </c>
      <c r="K3673" t="str">
        <f>IF(VLOOKUP($A3673,Parts!$A:$AM,K$1,0)="X",AB$2,"")</f>
        <v/>
      </c>
      <c r="L3673" t="str">
        <f>IF(VLOOKUP($A3673,Parts!$A:$AM,L$1,0)="X",AC$2,"")</f>
        <v/>
      </c>
      <c r="M3673" t="str">
        <f>IF(VLOOKUP($A3673,Parts!$A:$AM,M$1,0)="X",AD$2,"")</f>
        <v/>
      </c>
      <c r="N3673" t="str">
        <f>IF(VLOOKUP($A3673,Parts!$A:$AM,N$1,0)="X",AE$2,"")</f>
        <v/>
      </c>
      <c r="O3673" t="str">
        <f>IF(VLOOKUP($A3673,Parts!$A:$AM,O$1,0)="X",AF$2,"")</f>
        <v/>
      </c>
      <c r="P3673" t="str">
        <f t="shared" si="58"/>
        <v/>
      </c>
    </row>
    <row r="3674" spans="1:16" x14ac:dyDescent="0.25">
      <c r="A3674" t="str">
        <f>Table15[[#This Row],[Name]]</f>
        <v>SXTInlineAirIntake</v>
      </c>
      <c r="B3674" t="str">
        <f>IF(VLOOKUP($A3674,Parts!$A:$AM,B$1,0)="X",S$2,"")</f>
        <v/>
      </c>
      <c r="C3674" t="str">
        <f>IF(VLOOKUP($A3674,Parts!$A:$AM,C$1,0)="X",T$2,"")</f>
        <v/>
      </c>
      <c r="D3674" t="str">
        <f>IF(VLOOKUP($A3674,Parts!$A:$AM,D$1,0)="X",U$2,"")</f>
        <v/>
      </c>
      <c r="E3674" t="str">
        <f>IF(VLOOKUP($A3674,Parts!$A:$AM,E$1,0)="X",V$2,"")</f>
        <v/>
      </c>
      <c r="F3674" t="str">
        <f>IF(VLOOKUP($A3674,Parts!$A:$AM,F$1,0)="X",W$2,"")</f>
        <v/>
      </c>
      <c r="G3674" t="str">
        <f>IF(VLOOKUP($A3674,Parts!$A:$AM,G$1,0)="X",X$2,"")</f>
        <v/>
      </c>
      <c r="H3674" t="str">
        <f>IF(VLOOKUP($A3674,Parts!$A:$AM,H$1,0)="X",Y$2,"")</f>
        <v/>
      </c>
      <c r="I3674" t="str">
        <f>IF(VLOOKUP($A3674,Parts!$A:$AM,I$1,0)="X",Z$2,"")</f>
        <v/>
      </c>
      <c r="J3674" t="str">
        <f>IF(VLOOKUP($A3674,Parts!$A:$AM,J$1,0)="X",AA$2,"")</f>
        <v/>
      </c>
      <c r="K3674" t="str">
        <f>IF(VLOOKUP($A3674,Parts!$A:$AM,K$1,0)="X",AB$2,"")</f>
        <v/>
      </c>
      <c r="L3674" t="str">
        <f>IF(VLOOKUP($A3674,Parts!$A:$AM,L$1,0)="X",AC$2,"")</f>
        <v/>
      </c>
      <c r="M3674" t="str">
        <f>IF(VLOOKUP($A3674,Parts!$A:$AM,M$1,0)="X",AD$2,"")</f>
        <v/>
      </c>
      <c r="N3674" t="str">
        <f>IF(VLOOKUP($A3674,Parts!$A:$AM,N$1,0)="X",AE$2,"")</f>
        <v/>
      </c>
      <c r="O3674" t="str">
        <f>IF(VLOOKUP($A3674,Parts!$A:$AM,O$1,0)="X",AF$2,"")</f>
        <v/>
      </c>
      <c r="P3674" t="str">
        <f t="shared" si="58"/>
        <v/>
      </c>
    </row>
    <row r="3675" spans="1:16" x14ac:dyDescent="0.25">
      <c r="A3675" t="str">
        <f>Table15[[#This Row],[Name]]</f>
        <v>SXTInlineAirIntakeTLarge</v>
      </c>
      <c r="B3675" t="str">
        <f>IF(VLOOKUP($A3675,Parts!$A:$AM,B$1,0)="X",S$2,"")</f>
        <v/>
      </c>
      <c r="C3675" t="str">
        <f>IF(VLOOKUP($A3675,Parts!$A:$AM,C$1,0)="X",T$2,"")</f>
        <v/>
      </c>
      <c r="D3675" t="str">
        <f>IF(VLOOKUP($A3675,Parts!$A:$AM,D$1,0)="X",U$2,"")</f>
        <v/>
      </c>
      <c r="E3675" t="str">
        <f>IF(VLOOKUP($A3675,Parts!$A:$AM,E$1,0)="X",V$2,"")</f>
        <v/>
      </c>
      <c r="F3675" t="str">
        <f>IF(VLOOKUP($A3675,Parts!$A:$AM,F$1,0)="X",W$2,"")</f>
        <v/>
      </c>
      <c r="G3675" t="str">
        <f>IF(VLOOKUP($A3675,Parts!$A:$AM,G$1,0)="X",X$2,"")</f>
        <v/>
      </c>
      <c r="H3675" t="str">
        <f>IF(VLOOKUP($A3675,Parts!$A:$AM,H$1,0)="X",Y$2,"")</f>
        <v/>
      </c>
      <c r="I3675" t="str">
        <f>IF(VLOOKUP($A3675,Parts!$A:$AM,I$1,0)="X",Z$2,"")</f>
        <v/>
      </c>
      <c r="J3675" t="str">
        <f>IF(VLOOKUP($A3675,Parts!$A:$AM,J$1,0)="X",AA$2,"")</f>
        <v/>
      </c>
      <c r="K3675" t="str">
        <f>IF(VLOOKUP($A3675,Parts!$A:$AM,K$1,0)="X",AB$2,"")</f>
        <v/>
      </c>
      <c r="L3675" t="str">
        <f>IF(VLOOKUP($A3675,Parts!$A:$AM,L$1,0)="X",AC$2,"")</f>
        <v/>
      </c>
      <c r="M3675" t="str">
        <f>IF(VLOOKUP($A3675,Parts!$A:$AM,M$1,0)="X",AD$2,"")</f>
        <v/>
      </c>
      <c r="N3675" t="str">
        <f>IF(VLOOKUP($A3675,Parts!$A:$AM,N$1,0)="X",AE$2,"")</f>
        <v/>
      </c>
      <c r="O3675" t="str">
        <f>IF(VLOOKUP($A3675,Parts!$A:$AM,O$1,0)="X",AF$2,"")</f>
        <v/>
      </c>
      <c r="P3675" t="str">
        <f t="shared" si="58"/>
        <v/>
      </c>
    </row>
    <row r="3676" spans="1:16" x14ac:dyDescent="0.25">
      <c r="A3676" t="str">
        <f>Table15[[#This Row],[Name]]</f>
        <v>LRadialAirIntake</v>
      </c>
      <c r="B3676" t="str">
        <f>IF(VLOOKUP($A3676,Parts!$A:$AM,B$1,0)="X",S$2,"")</f>
        <v/>
      </c>
      <c r="C3676" t="str">
        <f>IF(VLOOKUP($A3676,Parts!$A:$AM,C$1,0)="X",T$2,"")</f>
        <v/>
      </c>
      <c r="D3676" t="str">
        <f>IF(VLOOKUP($A3676,Parts!$A:$AM,D$1,0)="X",U$2,"")</f>
        <v/>
      </c>
      <c r="E3676" t="str">
        <f>IF(VLOOKUP($A3676,Parts!$A:$AM,E$1,0)="X",V$2,"")</f>
        <v/>
      </c>
      <c r="F3676" t="str">
        <f>IF(VLOOKUP($A3676,Parts!$A:$AM,F$1,0)="X",W$2,"")</f>
        <v/>
      </c>
      <c r="G3676" t="str">
        <f>IF(VLOOKUP($A3676,Parts!$A:$AM,G$1,0)="X",X$2,"")</f>
        <v/>
      </c>
      <c r="H3676" t="str">
        <f>IF(VLOOKUP($A3676,Parts!$A:$AM,H$1,0)="X",Y$2,"")</f>
        <v/>
      </c>
      <c r="I3676" t="str">
        <f>IF(VLOOKUP($A3676,Parts!$A:$AM,I$1,0)="X",Z$2,"")</f>
        <v/>
      </c>
      <c r="J3676" t="str">
        <f>IF(VLOOKUP($A3676,Parts!$A:$AM,J$1,0)="X",AA$2,"")</f>
        <v/>
      </c>
      <c r="K3676" t="str">
        <f>IF(VLOOKUP($A3676,Parts!$A:$AM,K$1,0)="X",AB$2,"")</f>
        <v/>
      </c>
      <c r="L3676" t="str">
        <f>IF(VLOOKUP($A3676,Parts!$A:$AM,L$1,0)="X",AC$2,"")</f>
        <v/>
      </c>
      <c r="M3676" t="str">
        <f>IF(VLOOKUP($A3676,Parts!$A:$AM,M$1,0)="X",AD$2,"")</f>
        <v/>
      </c>
      <c r="N3676" t="str">
        <f>IF(VLOOKUP($A3676,Parts!$A:$AM,N$1,0)="X",AE$2,"")</f>
        <v/>
      </c>
      <c r="O3676" t="str">
        <f>IF(VLOOKUP($A3676,Parts!$A:$AM,O$1,0)="X",AF$2,"")</f>
        <v/>
      </c>
      <c r="P3676" t="str">
        <f t="shared" si="58"/>
        <v/>
      </c>
    </row>
    <row r="3677" spans="1:16" x14ac:dyDescent="0.25">
      <c r="A3677" t="str">
        <f>Table15[[#This Row],[Name]]</f>
        <v>airScoop</v>
      </c>
      <c r="B3677" t="str">
        <f>IF(VLOOKUP($A3677,Parts!$A:$AM,B$1,0)="X",S$2,"")</f>
        <v/>
      </c>
      <c r="C3677" t="str">
        <f>IF(VLOOKUP($A3677,Parts!$A:$AM,C$1,0)="X",T$2,"")</f>
        <v/>
      </c>
      <c r="D3677" t="str">
        <f>IF(VLOOKUP($A3677,Parts!$A:$AM,D$1,0)="X",U$2,"")</f>
        <v/>
      </c>
      <c r="E3677" t="str">
        <f>IF(VLOOKUP($A3677,Parts!$A:$AM,E$1,0)="X",V$2,"")</f>
        <v/>
      </c>
      <c r="F3677" t="str">
        <f>IF(VLOOKUP($A3677,Parts!$A:$AM,F$1,0)="X",W$2,"")</f>
        <v/>
      </c>
      <c r="G3677" t="str">
        <f>IF(VLOOKUP($A3677,Parts!$A:$AM,G$1,0)="X",X$2,"")</f>
        <v/>
      </c>
      <c r="H3677" t="str">
        <f>IF(VLOOKUP($A3677,Parts!$A:$AM,H$1,0)="X",Y$2,"")</f>
        <v/>
      </c>
      <c r="I3677" t="str">
        <f>IF(VLOOKUP($A3677,Parts!$A:$AM,I$1,0)="X",Z$2,"")</f>
        <v/>
      </c>
      <c r="J3677" t="str">
        <f>IF(VLOOKUP($A3677,Parts!$A:$AM,J$1,0)="X",AA$2,"")</f>
        <v/>
      </c>
      <c r="K3677" t="str">
        <f>IF(VLOOKUP($A3677,Parts!$A:$AM,K$1,0)="X",AB$2,"")</f>
        <v/>
      </c>
      <c r="L3677" t="str">
        <f>IF(VLOOKUP($A3677,Parts!$A:$AM,L$1,0)="X",AC$2,"")</f>
        <v/>
      </c>
      <c r="M3677" t="str">
        <f>IF(VLOOKUP($A3677,Parts!$A:$AM,M$1,0)="X",AD$2,"")</f>
        <v/>
      </c>
      <c r="N3677" t="str">
        <f>IF(VLOOKUP($A3677,Parts!$A:$AM,N$1,0)="X",AE$2,"")</f>
        <v/>
      </c>
      <c r="O3677" t="str">
        <f>IF(VLOOKUP($A3677,Parts!$A:$AM,O$1,0)="X",AF$2,"")</f>
        <v/>
      </c>
      <c r="P3677" t="str">
        <f t="shared" si="58"/>
        <v/>
      </c>
    </row>
    <row r="3678" spans="1:16" x14ac:dyDescent="0.25">
      <c r="A3678" t="str">
        <f>Table15[[#This Row],[Name]]</f>
        <v>dmXRay</v>
      </c>
      <c r="B3678" t="str">
        <f>IF(VLOOKUP($A3678,Parts!$A:$AM,B$1,0)="X",S$2,"")</f>
        <v/>
      </c>
      <c r="C3678" t="str">
        <f>IF(VLOOKUP($A3678,Parts!$A:$AM,C$1,0)="X",T$2,"")</f>
        <v/>
      </c>
      <c r="D3678" t="str">
        <f>IF(VLOOKUP($A3678,Parts!$A:$AM,D$1,0)="X",U$2,"")</f>
        <v/>
      </c>
      <c r="E3678" t="str">
        <f>IF(VLOOKUP($A3678,Parts!$A:$AM,E$1,0)="X",V$2,"")</f>
        <v/>
      </c>
      <c r="F3678" t="str">
        <f>IF(VLOOKUP($A3678,Parts!$A:$AM,F$1,0)="X",W$2,"")</f>
        <v/>
      </c>
      <c r="G3678" t="str">
        <f>IF(VLOOKUP($A3678,Parts!$A:$AM,G$1,0)="X",X$2,"")</f>
        <v/>
      </c>
      <c r="H3678" t="str">
        <f>IF(VLOOKUP($A3678,Parts!$A:$AM,H$1,0)="X",Y$2,"")</f>
        <v/>
      </c>
      <c r="I3678" t="str">
        <f>IF(VLOOKUP($A3678,Parts!$A:$AM,I$1,0)="X",Z$2,"")</f>
        <v/>
      </c>
      <c r="J3678" t="str">
        <f>IF(VLOOKUP($A3678,Parts!$A:$AM,J$1,0)="X",AA$2,"")</f>
        <v/>
      </c>
      <c r="K3678" t="str">
        <f>IF(VLOOKUP($A3678,Parts!$A:$AM,K$1,0)="X",AB$2,"")</f>
        <v/>
      </c>
      <c r="L3678" t="str">
        <f>IF(VLOOKUP($A3678,Parts!$A:$AM,L$1,0)="X",AC$2,"")</f>
        <v/>
      </c>
      <c r="M3678" t="str">
        <f>IF(VLOOKUP($A3678,Parts!$A:$AM,M$1,0)="X",AD$2,"")</f>
        <v/>
      </c>
      <c r="N3678" t="str">
        <f>IF(VLOOKUP($A3678,Parts!$A:$AM,N$1,0)="X",AE$2,"")</f>
        <v/>
      </c>
      <c r="O3678" t="str">
        <f>IF(VLOOKUP($A3678,Parts!$A:$AM,O$1,0)="X",AF$2,"")</f>
        <v/>
      </c>
      <c r="P3678" t="str">
        <f t="shared" si="58"/>
        <v/>
      </c>
    </row>
    <row r="3679" spans="1:16" x14ac:dyDescent="0.25">
      <c r="A3679" t="str">
        <f>Table15[[#This Row],[Name]]</f>
        <v>RLA_lfo_medium_linearspike</v>
      </c>
      <c r="B3679" t="str">
        <f>IF(VLOOKUP($A3679,Parts!$A:$AM,B$1,0)="X",S$2,"")</f>
        <v/>
      </c>
      <c r="C3679" t="str">
        <f>IF(VLOOKUP($A3679,Parts!$A:$AM,C$1,0)="X",T$2,"")</f>
        <v/>
      </c>
      <c r="D3679" t="str">
        <f>IF(VLOOKUP($A3679,Parts!$A:$AM,D$1,0)="X",U$2,"")</f>
        <v/>
      </c>
      <c r="E3679" t="str">
        <f>IF(VLOOKUP($A3679,Parts!$A:$AM,E$1,0)="X",V$2,"")</f>
        <v/>
      </c>
      <c r="F3679" t="str">
        <f>IF(VLOOKUP($A3679,Parts!$A:$AM,F$1,0)="X",W$2,"")</f>
        <v/>
      </c>
      <c r="G3679" t="str">
        <f>IF(VLOOKUP($A3679,Parts!$A:$AM,G$1,0)="X",X$2,"")</f>
        <v/>
      </c>
      <c r="H3679" t="str">
        <f>IF(VLOOKUP($A3679,Parts!$A:$AM,H$1,0)="X",Y$2,"")</f>
        <v/>
      </c>
      <c r="I3679" t="str">
        <f>IF(VLOOKUP($A3679,Parts!$A:$AM,I$1,0)="X",Z$2,"")</f>
        <v/>
      </c>
      <c r="J3679" t="str">
        <f>IF(VLOOKUP($A3679,Parts!$A:$AM,J$1,0)="X",AA$2,"")</f>
        <v/>
      </c>
      <c r="K3679" t="str">
        <f>IF(VLOOKUP($A3679,Parts!$A:$AM,K$1,0)="X",AB$2,"")</f>
        <v/>
      </c>
      <c r="L3679" t="str">
        <f>IF(VLOOKUP($A3679,Parts!$A:$AM,L$1,0)="X",AC$2,"")</f>
        <v/>
      </c>
      <c r="M3679" t="str">
        <f>IF(VLOOKUP($A3679,Parts!$A:$AM,M$1,0)="X",AD$2,"")</f>
        <v/>
      </c>
      <c r="N3679" t="str">
        <f>IF(VLOOKUP($A3679,Parts!$A:$AM,N$1,0)="X",AE$2,"")</f>
        <v/>
      </c>
      <c r="O3679" t="str">
        <f>IF(VLOOKUP($A3679,Parts!$A:$AM,O$1,0)="X",AF$2,"")</f>
        <v/>
      </c>
      <c r="P3679" t="str">
        <f t="shared" si="58"/>
        <v/>
      </c>
    </row>
    <row r="3680" spans="1:16" x14ac:dyDescent="0.25">
      <c r="A3680" t="str">
        <f>Table15[[#This Row],[Name]]</f>
        <v>XLR11</v>
      </c>
      <c r="B3680" t="str">
        <f>IF(VLOOKUP($A3680,Parts!$A:$AM,B$1,0)="X",S$2,"")</f>
        <v/>
      </c>
      <c r="C3680" t="str">
        <f>IF(VLOOKUP($A3680,Parts!$A:$AM,C$1,0)="X",T$2,"")</f>
        <v/>
      </c>
      <c r="D3680" t="str">
        <f>IF(VLOOKUP($A3680,Parts!$A:$AM,D$1,0)="X",U$2,"")</f>
        <v/>
      </c>
      <c r="E3680" t="str">
        <f>IF(VLOOKUP($A3680,Parts!$A:$AM,E$1,0)="X",V$2,"")</f>
        <v/>
      </c>
      <c r="F3680" t="str">
        <f>IF(VLOOKUP($A3680,Parts!$A:$AM,F$1,0)="X",W$2,"")</f>
        <v/>
      </c>
      <c r="G3680" t="str">
        <f>IF(VLOOKUP($A3680,Parts!$A:$AM,G$1,0)="X",X$2,"")</f>
        <v/>
      </c>
      <c r="H3680" t="str">
        <f>IF(VLOOKUP($A3680,Parts!$A:$AM,H$1,0)="X",Y$2,"")</f>
        <v/>
      </c>
      <c r="I3680" t="str">
        <f>IF(VLOOKUP($A3680,Parts!$A:$AM,I$1,0)="X",Z$2,"")</f>
        <v/>
      </c>
      <c r="J3680" t="str">
        <f>IF(VLOOKUP($A3680,Parts!$A:$AM,J$1,0)="X",AA$2,"")</f>
        <v/>
      </c>
      <c r="K3680" t="str">
        <f>IF(VLOOKUP($A3680,Parts!$A:$AM,K$1,0)="X",AB$2,"")</f>
        <v/>
      </c>
      <c r="L3680" t="str">
        <f>IF(VLOOKUP($A3680,Parts!$A:$AM,L$1,0)="X",AC$2,"")</f>
        <v/>
      </c>
      <c r="M3680" t="str">
        <f>IF(VLOOKUP($A3680,Parts!$A:$AM,M$1,0)="X",AD$2,"")</f>
        <v/>
      </c>
      <c r="N3680" t="str">
        <f>IF(VLOOKUP($A3680,Parts!$A:$AM,N$1,0)="X",AE$2,"")</f>
        <v/>
      </c>
      <c r="O3680" t="str">
        <f>IF(VLOOKUP($A3680,Parts!$A:$AM,O$1,0)="X",AF$2,"")</f>
        <v/>
      </c>
      <c r="P3680" t="str">
        <f t="shared" si="58"/>
        <v/>
      </c>
    </row>
    <row r="3681" spans="1:16" x14ac:dyDescent="0.25">
      <c r="A3681" t="str">
        <f>Table15[[#This Row],[Name]]</f>
        <v>sp_maven</v>
      </c>
      <c r="B3681" t="str">
        <f>IF(VLOOKUP($A3681,Parts!$A:$AM,B$1,0)="X",S$2,"")</f>
        <v/>
      </c>
      <c r="C3681" t="str">
        <f>IF(VLOOKUP($A3681,Parts!$A:$AM,C$1,0)="X",T$2,"")</f>
        <v/>
      </c>
      <c r="D3681" t="str">
        <f>IF(VLOOKUP($A3681,Parts!$A:$AM,D$1,0)="X",U$2,"")</f>
        <v/>
      </c>
      <c r="E3681" t="str">
        <f>IF(VLOOKUP($A3681,Parts!$A:$AM,E$1,0)="X",V$2,"")</f>
        <v/>
      </c>
      <c r="F3681" t="str">
        <f>IF(VLOOKUP($A3681,Parts!$A:$AM,F$1,0)="X",W$2,"")</f>
        <v/>
      </c>
      <c r="G3681" t="str">
        <f>IF(VLOOKUP($A3681,Parts!$A:$AM,G$1,0)="X",X$2,"")</f>
        <v/>
      </c>
      <c r="H3681" t="str">
        <f>IF(VLOOKUP($A3681,Parts!$A:$AM,H$1,0)="X",Y$2,"")</f>
        <v/>
      </c>
      <c r="I3681" t="str">
        <f>IF(VLOOKUP($A3681,Parts!$A:$AM,I$1,0)="X",Z$2,"")</f>
        <v/>
      </c>
      <c r="J3681" t="str">
        <f>IF(VLOOKUP($A3681,Parts!$A:$AM,J$1,0)="X",AA$2,"")</f>
        <v/>
      </c>
      <c r="K3681" t="str">
        <f>IF(VLOOKUP($A3681,Parts!$A:$AM,K$1,0)="X",AB$2,"")</f>
        <v/>
      </c>
      <c r="L3681" t="str">
        <f>IF(VLOOKUP($A3681,Parts!$A:$AM,L$1,0)="X",AC$2,"")</f>
        <v/>
      </c>
      <c r="M3681" t="str">
        <f>IF(VLOOKUP($A3681,Parts!$A:$AM,M$1,0)="X",AD$2,"")</f>
        <v/>
      </c>
      <c r="N3681" t="str">
        <f>IF(VLOOKUP($A3681,Parts!$A:$AM,N$1,0)="X",AE$2,"")</f>
        <v/>
      </c>
      <c r="O3681" t="str">
        <f>IF(VLOOKUP($A3681,Parts!$A:$AM,O$1,0)="X",AF$2,"")</f>
        <v/>
      </c>
      <c r="P3681" t="str">
        <f t="shared" si="58"/>
        <v/>
      </c>
    </row>
    <row r="3682" spans="1:16" x14ac:dyDescent="0.25">
      <c r="A3682" t="str">
        <f>Table15[[#This Row],[Name]]</f>
        <v>solarPanels6</v>
      </c>
      <c r="B3682" t="str">
        <f>IF(VLOOKUP($A3682,Parts!$A:$AM,B$1,0)="X",S$2,"")</f>
        <v/>
      </c>
      <c r="C3682" t="str">
        <f>IF(VLOOKUP($A3682,Parts!$A:$AM,C$1,0)="X",T$2,"")</f>
        <v/>
      </c>
      <c r="D3682" t="str">
        <f>IF(VLOOKUP($A3682,Parts!$A:$AM,D$1,0)="X",U$2,"")</f>
        <v/>
      </c>
      <c r="E3682" t="str">
        <f>IF(VLOOKUP($A3682,Parts!$A:$AM,E$1,0)="X",V$2,"")</f>
        <v/>
      </c>
      <c r="F3682" t="str">
        <f>IF(VLOOKUP($A3682,Parts!$A:$AM,F$1,0)="X",W$2,"")</f>
        <v/>
      </c>
      <c r="G3682" t="str">
        <f>IF(VLOOKUP($A3682,Parts!$A:$AM,G$1,0)="X",X$2,"")</f>
        <v/>
      </c>
      <c r="H3682" t="str">
        <f>IF(VLOOKUP($A3682,Parts!$A:$AM,H$1,0)="X",Y$2,"")</f>
        <v/>
      </c>
      <c r="I3682" t="str">
        <f>IF(VLOOKUP($A3682,Parts!$A:$AM,I$1,0)="X",Z$2,"")</f>
        <v/>
      </c>
      <c r="J3682" t="str">
        <f>IF(VLOOKUP($A3682,Parts!$A:$AM,J$1,0)="X",AA$2,"")</f>
        <v/>
      </c>
      <c r="K3682" t="str">
        <f>IF(VLOOKUP($A3682,Parts!$A:$AM,K$1,0)="X",AB$2,"")</f>
        <v/>
      </c>
      <c r="L3682" t="str">
        <f>IF(VLOOKUP($A3682,Parts!$A:$AM,L$1,0)="X",AC$2,"")</f>
        <v/>
      </c>
      <c r="M3682" t="str">
        <f>IF(VLOOKUP($A3682,Parts!$A:$AM,M$1,0)="X",AD$2,"")</f>
        <v/>
      </c>
      <c r="N3682" t="str">
        <f>IF(VLOOKUP($A3682,Parts!$A:$AM,N$1,0)="X",AE$2,"")</f>
        <v/>
      </c>
      <c r="O3682" t="str">
        <f>IF(VLOOKUP($A3682,Parts!$A:$AM,O$1,0)="X",AF$2,"")</f>
        <v/>
      </c>
      <c r="P3682" t="str">
        <f t="shared" si="58"/>
        <v/>
      </c>
    </row>
    <row r="3683" spans="1:16" x14ac:dyDescent="0.25">
      <c r="A3683" t="str">
        <f>Table15[[#This Row],[Name]]</f>
        <v>solarpanel-deploying-2x3-1</v>
      </c>
      <c r="B3683" t="str">
        <f>IF(VLOOKUP($A3683,Parts!$A:$AM,B$1,0)="X",S$2,"")</f>
        <v/>
      </c>
      <c r="C3683" t="str">
        <f>IF(VLOOKUP($A3683,Parts!$A:$AM,C$1,0)="X",T$2,"")</f>
        <v/>
      </c>
      <c r="D3683" t="str">
        <f>IF(VLOOKUP($A3683,Parts!$A:$AM,D$1,0)="X",U$2,"")</f>
        <v/>
      </c>
      <c r="E3683" t="str">
        <f>IF(VLOOKUP($A3683,Parts!$A:$AM,E$1,0)="X",V$2,"")</f>
        <v/>
      </c>
      <c r="F3683" t="str">
        <f>IF(VLOOKUP($A3683,Parts!$A:$AM,F$1,0)="X",W$2,"")</f>
        <v/>
      </c>
      <c r="G3683" t="str">
        <f>IF(VLOOKUP($A3683,Parts!$A:$AM,G$1,0)="X",X$2,"")</f>
        <v/>
      </c>
      <c r="H3683" t="str">
        <f>IF(VLOOKUP($A3683,Parts!$A:$AM,H$1,0)="X",Y$2,"")</f>
        <v/>
      </c>
      <c r="I3683" t="str">
        <f>IF(VLOOKUP($A3683,Parts!$A:$AM,I$1,0)="X",Z$2,"")</f>
        <v/>
      </c>
      <c r="J3683" t="str">
        <f>IF(VLOOKUP($A3683,Parts!$A:$AM,J$1,0)="X",AA$2,"")</f>
        <v/>
      </c>
      <c r="K3683" t="str">
        <f>IF(VLOOKUP($A3683,Parts!$A:$AM,K$1,0)="X",AB$2,"")</f>
        <v/>
      </c>
      <c r="L3683" t="str">
        <f>IF(VLOOKUP($A3683,Parts!$A:$AM,L$1,0)="X",AC$2,"")</f>
        <v/>
      </c>
      <c r="M3683" t="str">
        <f>IF(VLOOKUP($A3683,Parts!$A:$AM,M$1,0)="X",AD$2,"")</f>
        <v/>
      </c>
      <c r="N3683" t="str">
        <f>IF(VLOOKUP($A3683,Parts!$A:$AM,N$1,0)="X",AE$2,"")</f>
        <v/>
      </c>
      <c r="O3683" t="str">
        <f>IF(VLOOKUP($A3683,Parts!$A:$AM,O$1,0)="X",AF$2,"")</f>
        <v/>
      </c>
      <c r="P3683" t="str">
        <f t="shared" si="58"/>
        <v/>
      </c>
    </row>
    <row r="3684" spans="1:16" x14ac:dyDescent="0.25">
      <c r="A3684" t="str">
        <f>Table15[[#This Row],[Name]]</f>
        <v>solarpanel-blanket-2</v>
      </c>
      <c r="B3684" t="str">
        <f>IF(VLOOKUP($A3684,Parts!$A:$AM,B$1,0)="X",S$2,"")</f>
        <v/>
      </c>
      <c r="C3684" t="str">
        <f>IF(VLOOKUP($A3684,Parts!$A:$AM,C$1,0)="X",T$2,"")</f>
        <v/>
      </c>
      <c r="D3684" t="str">
        <f>IF(VLOOKUP($A3684,Parts!$A:$AM,D$1,0)="X",U$2,"")</f>
        <v/>
      </c>
      <c r="E3684" t="str">
        <f>IF(VLOOKUP($A3684,Parts!$A:$AM,E$1,0)="X",V$2,"")</f>
        <v/>
      </c>
      <c r="F3684" t="str">
        <f>IF(VLOOKUP($A3684,Parts!$A:$AM,F$1,0)="X",W$2,"")</f>
        <v/>
      </c>
      <c r="G3684" t="str">
        <f>IF(VLOOKUP($A3684,Parts!$A:$AM,G$1,0)="X",X$2,"")</f>
        <v/>
      </c>
      <c r="H3684" t="str">
        <f>IF(VLOOKUP($A3684,Parts!$A:$AM,H$1,0)="X",Y$2,"")</f>
        <v/>
      </c>
      <c r="I3684" t="str">
        <f>IF(VLOOKUP($A3684,Parts!$A:$AM,I$1,0)="X",Z$2,"")</f>
        <v/>
      </c>
      <c r="J3684" t="str">
        <f>IF(VLOOKUP($A3684,Parts!$A:$AM,J$1,0)="X",AA$2,"")</f>
        <v/>
      </c>
      <c r="K3684" t="str">
        <f>IF(VLOOKUP($A3684,Parts!$A:$AM,K$1,0)="X",AB$2,"")</f>
        <v/>
      </c>
      <c r="L3684" t="str">
        <f>IF(VLOOKUP($A3684,Parts!$A:$AM,L$1,0)="X",AC$2,"")</f>
        <v/>
      </c>
      <c r="M3684" t="str">
        <f>IF(VLOOKUP($A3684,Parts!$A:$AM,M$1,0)="X",AD$2,"")</f>
        <v/>
      </c>
      <c r="N3684" t="str">
        <f>IF(VLOOKUP($A3684,Parts!$A:$AM,N$1,0)="X",AE$2,"")</f>
        <v/>
      </c>
      <c r="O3684" t="str">
        <f>IF(VLOOKUP($A3684,Parts!$A:$AM,O$1,0)="X",AF$2,"")</f>
        <v/>
      </c>
      <c r="P3684" t="str">
        <f t="shared" si="58"/>
        <v/>
      </c>
    </row>
    <row r="3685" spans="1:16" x14ac:dyDescent="0.25">
      <c r="A3685" t="str">
        <f>Table15[[#This Row],[Name]]</f>
        <v>solarpanel-blanket-1</v>
      </c>
      <c r="B3685" t="str">
        <f>IF(VLOOKUP($A3685,Parts!$A:$AM,B$1,0)="X",S$2,"")</f>
        <v/>
      </c>
      <c r="C3685" t="str">
        <f>IF(VLOOKUP($A3685,Parts!$A:$AM,C$1,0)="X",T$2,"")</f>
        <v/>
      </c>
      <c r="D3685" t="str">
        <f>IF(VLOOKUP($A3685,Parts!$A:$AM,D$1,0)="X",U$2,"")</f>
        <v/>
      </c>
      <c r="E3685" t="str">
        <f>IF(VLOOKUP($A3685,Parts!$A:$AM,E$1,0)="X",V$2,"")</f>
        <v/>
      </c>
      <c r="F3685" t="str">
        <f>IF(VLOOKUP($A3685,Parts!$A:$AM,F$1,0)="X",W$2,"")</f>
        <v/>
      </c>
      <c r="G3685" t="str">
        <f>IF(VLOOKUP($A3685,Parts!$A:$AM,G$1,0)="X",X$2,"")</f>
        <v/>
      </c>
      <c r="H3685" t="str">
        <f>IF(VLOOKUP($A3685,Parts!$A:$AM,H$1,0)="X",Y$2,"")</f>
        <v/>
      </c>
      <c r="I3685" t="str">
        <f>IF(VLOOKUP($A3685,Parts!$A:$AM,I$1,0)="X",Z$2,"")</f>
        <v/>
      </c>
      <c r="J3685" t="str">
        <f>IF(VLOOKUP($A3685,Parts!$A:$AM,J$1,0)="X",AA$2,"")</f>
        <v/>
      </c>
      <c r="K3685" t="str">
        <f>IF(VLOOKUP($A3685,Parts!$A:$AM,K$1,0)="X",AB$2,"")</f>
        <v/>
      </c>
      <c r="L3685" t="str">
        <f>IF(VLOOKUP($A3685,Parts!$A:$AM,L$1,0)="X",AC$2,"")</f>
        <v/>
      </c>
      <c r="M3685" t="str">
        <f>IF(VLOOKUP($A3685,Parts!$A:$AM,M$1,0)="X",AD$2,"")</f>
        <v/>
      </c>
      <c r="N3685" t="str">
        <f>IF(VLOOKUP($A3685,Parts!$A:$AM,N$1,0)="X",AE$2,"")</f>
        <v/>
      </c>
      <c r="O3685" t="str">
        <f>IF(VLOOKUP($A3685,Parts!$A:$AM,O$1,0)="X",AF$2,"")</f>
        <v/>
      </c>
      <c r="P3685" t="str">
        <f t="shared" si="58"/>
        <v/>
      </c>
    </row>
    <row r="3686" spans="1:16" x14ac:dyDescent="0.25">
      <c r="A3686" t="str">
        <f>Table15[[#This Row],[Name]]</f>
        <v>XATVpanel</v>
      </c>
      <c r="B3686" t="str">
        <f>IF(VLOOKUP($A3686,Parts!$A:$AM,B$1,0)="X",S$2,"")</f>
        <v/>
      </c>
      <c r="C3686" t="str">
        <f>IF(VLOOKUP($A3686,Parts!$A:$AM,C$1,0)="X",T$2,"")</f>
        <v/>
      </c>
      <c r="D3686" t="str">
        <f>IF(VLOOKUP($A3686,Parts!$A:$AM,D$1,0)="X",U$2,"")</f>
        <v/>
      </c>
      <c r="E3686" t="str">
        <f>IF(VLOOKUP($A3686,Parts!$A:$AM,E$1,0)="X",V$2,"")</f>
        <v/>
      </c>
      <c r="F3686" t="str">
        <f>IF(VLOOKUP($A3686,Parts!$A:$AM,F$1,0)="X",W$2,"")</f>
        <v/>
      </c>
      <c r="G3686" t="str">
        <f>IF(VLOOKUP($A3686,Parts!$A:$AM,G$1,0)="X",X$2,"")</f>
        <v/>
      </c>
      <c r="H3686" t="str">
        <f>IF(VLOOKUP($A3686,Parts!$A:$AM,H$1,0)="X",Y$2,"")</f>
        <v/>
      </c>
      <c r="I3686" t="str">
        <f>IF(VLOOKUP($A3686,Parts!$A:$AM,I$1,0)="X",Z$2,"")</f>
        <v/>
      </c>
      <c r="J3686" t="str">
        <f>IF(VLOOKUP($A3686,Parts!$A:$AM,J$1,0)="X",AA$2,"")</f>
        <v/>
      </c>
      <c r="K3686" t="str">
        <f>IF(VLOOKUP($A3686,Parts!$A:$AM,K$1,0)="X",AB$2,"")</f>
        <v/>
      </c>
      <c r="L3686" t="str">
        <f>IF(VLOOKUP($A3686,Parts!$A:$AM,L$1,0)="X",AC$2,"")</f>
        <v/>
      </c>
      <c r="M3686" t="str">
        <f>IF(VLOOKUP($A3686,Parts!$A:$AM,M$1,0)="X",AD$2,"")</f>
        <v/>
      </c>
      <c r="N3686" t="str">
        <f>IF(VLOOKUP($A3686,Parts!$A:$AM,N$1,0)="X",AE$2,"")</f>
        <v/>
      </c>
      <c r="O3686" t="str">
        <f>IF(VLOOKUP($A3686,Parts!$A:$AM,O$1,0)="X",AF$2,"")</f>
        <v/>
      </c>
      <c r="P3686" t="str">
        <f t="shared" si="58"/>
        <v/>
      </c>
    </row>
    <row r="3687" spans="1:16" x14ac:dyDescent="0.25">
      <c r="A3687" t="str">
        <f>Table15[[#This Row],[Name]]</f>
        <v>SXTBalloonGoldB375</v>
      </c>
      <c r="B3687" t="str">
        <f>IF(VLOOKUP($A3687,Parts!$A:$AM,B$1,0)="X",S$2,"")</f>
        <v/>
      </c>
      <c r="C3687" t="str">
        <f>IF(VLOOKUP($A3687,Parts!$A:$AM,C$1,0)="X",T$2,"")</f>
        <v/>
      </c>
      <c r="D3687" t="str">
        <f>IF(VLOOKUP($A3687,Parts!$A:$AM,D$1,0)="X",U$2,"")</f>
        <v/>
      </c>
      <c r="E3687" t="str">
        <f>IF(VLOOKUP($A3687,Parts!$A:$AM,E$1,0)="X",V$2,"")</f>
        <v/>
      </c>
      <c r="F3687" t="str">
        <f>IF(VLOOKUP($A3687,Parts!$A:$AM,F$1,0)="X",W$2,"")</f>
        <v/>
      </c>
      <c r="G3687" t="str">
        <f>IF(VLOOKUP($A3687,Parts!$A:$AM,G$1,0)="X",X$2,"")</f>
        <v/>
      </c>
      <c r="H3687" t="str">
        <f>IF(VLOOKUP($A3687,Parts!$A:$AM,H$1,0)="X",Y$2,"")</f>
        <v/>
      </c>
      <c r="I3687" t="str">
        <f>IF(VLOOKUP($A3687,Parts!$A:$AM,I$1,0)="X",Z$2,"")</f>
        <v/>
      </c>
      <c r="J3687" t="str">
        <f>IF(VLOOKUP($A3687,Parts!$A:$AM,J$1,0)="X",AA$2,"")</f>
        <v/>
      </c>
      <c r="K3687" t="str">
        <f>IF(VLOOKUP($A3687,Parts!$A:$AM,K$1,0)="X",AB$2,"")</f>
        <v/>
      </c>
      <c r="L3687" t="str">
        <f>IF(VLOOKUP($A3687,Parts!$A:$AM,L$1,0)="X",AC$2,"")</f>
        <v/>
      </c>
      <c r="M3687" t="str">
        <f>IF(VLOOKUP($A3687,Parts!$A:$AM,M$1,0)="X",AD$2,"")</f>
        <v/>
      </c>
      <c r="N3687" t="str">
        <f>IF(VLOOKUP($A3687,Parts!$A:$AM,N$1,0)="X",AE$2,"")</f>
        <v/>
      </c>
      <c r="O3687" t="str">
        <f>IF(VLOOKUP($A3687,Parts!$A:$AM,O$1,0)="X",AF$2,"")</f>
        <v/>
      </c>
      <c r="P3687" t="str">
        <f t="shared" si="58"/>
        <v/>
      </c>
    </row>
    <row r="3688" spans="1:16" x14ac:dyDescent="0.25">
      <c r="A3688" t="str">
        <f>Table15[[#This Row],[Name]]</f>
        <v>RLA_medium_solarpanel</v>
      </c>
      <c r="B3688" t="str">
        <f>IF(VLOOKUP($A3688,Parts!$A:$AM,B$1,0)="X",S$2,"")</f>
        <v/>
      </c>
      <c r="C3688" t="str">
        <f>IF(VLOOKUP($A3688,Parts!$A:$AM,C$1,0)="X",T$2,"")</f>
        <v/>
      </c>
      <c r="D3688" t="str">
        <f>IF(VLOOKUP($A3688,Parts!$A:$AM,D$1,0)="X",U$2,"")</f>
        <v/>
      </c>
      <c r="E3688" t="str">
        <f>IF(VLOOKUP($A3688,Parts!$A:$AM,E$1,0)="X",V$2,"")</f>
        <v/>
      </c>
      <c r="F3688" t="str">
        <f>IF(VLOOKUP($A3688,Parts!$A:$AM,F$1,0)="X",W$2,"")</f>
        <v/>
      </c>
      <c r="G3688" t="str">
        <f>IF(VLOOKUP($A3688,Parts!$A:$AM,G$1,0)="X",X$2,"")</f>
        <v/>
      </c>
      <c r="H3688" t="str">
        <f>IF(VLOOKUP($A3688,Parts!$A:$AM,H$1,0)="X",Y$2,"")</f>
        <v/>
      </c>
      <c r="I3688" t="str">
        <f>IF(VLOOKUP($A3688,Parts!$A:$AM,I$1,0)="X",Z$2,"")</f>
        <v/>
      </c>
      <c r="J3688" t="str">
        <f>IF(VLOOKUP($A3688,Parts!$A:$AM,J$1,0)="X",AA$2,"")</f>
        <v/>
      </c>
      <c r="K3688" t="str">
        <f>IF(VLOOKUP($A3688,Parts!$A:$AM,K$1,0)="X",AB$2,"")</f>
        <v/>
      </c>
      <c r="L3688" t="str">
        <f>IF(VLOOKUP($A3688,Parts!$A:$AM,L$1,0)="X",AC$2,"")</f>
        <v/>
      </c>
      <c r="M3688" t="str">
        <f>IF(VLOOKUP($A3688,Parts!$A:$AM,M$1,0)="X",AD$2,"")</f>
        <v/>
      </c>
      <c r="N3688" t="str">
        <f>IF(VLOOKUP($A3688,Parts!$A:$AM,N$1,0)="X",AE$2,"")</f>
        <v/>
      </c>
      <c r="O3688" t="str">
        <f>IF(VLOOKUP($A3688,Parts!$A:$AM,O$1,0)="X",AF$2,"")</f>
        <v/>
      </c>
      <c r="P3688" t="str">
        <f t="shared" si="58"/>
        <v/>
      </c>
    </row>
    <row r="3689" spans="1:16" x14ac:dyDescent="0.25">
      <c r="A3689" t="str">
        <f>Table15[[#This Row],[Name]]</f>
        <v>MonkeyPodOrionTypeS22</v>
      </c>
      <c r="B3689" t="str">
        <f>IF(VLOOKUP($A3689,Parts!$A:$AM,B$1,0)="X",S$2,"")</f>
        <v/>
      </c>
      <c r="C3689" t="str">
        <f>IF(VLOOKUP($A3689,Parts!$A:$AM,C$1,0)="X",T$2,"")</f>
        <v/>
      </c>
      <c r="D3689" t="str">
        <f>IF(VLOOKUP($A3689,Parts!$A:$AM,D$1,0)="X",U$2,"")</f>
        <v/>
      </c>
      <c r="E3689" t="str">
        <f>IF(VLOOKUP($A3689,Parts!$A:$AM,E$1,0)="X",V$2,"")</f>
        <v/>
      </c>
      <c r="F3689" t="str">
        <f>IF(VLOOKUP($A3689,Parts!$A:$AM,F$1,0)="X",W$2,"")</f>
        <v/>
      </c>
      <c r="G3689" t="str">
        <f>IF(VLOOKUP($A3689,Parts!$A:$AM,G$1,0)="X",X$2,"")</f>
        <v/>
      </c>
      <c r="H3689" t="str">
        <f>IF(VLOOKUP($A3689,Parts!$A:$AM,H$1,0)="X",Y$2,"")</f>
        <v xml:space="preserve">    MODULE
    { name = ModuleTagHabitable }
</v>
      </c>
      <c r="I3689" t="str">
        <f>IF(VLOOKUP($A3689,Parts!$A:$AM,I$1,0)="X",Z$2,"")</f>
        <v xml:space="preserve">    MODULE
    { name = ModuleTagHumanRated }
</v>
      </c>
      <c r="J3689" t="str">
        <f>IF(VLOOKUP($A3689,Parts!$A:$AM,J$1,0)="X",AA$2,"")</f>
        <v/>
      </c>
      <c r="K3689" t="str">
        <f>IF(VLOOKUP($A3689,Parts!$A:$AM,K$1,0)="X",AB$2,"")</f>
        <v/>
      </c>
      <c r="L3689" t="str">
        <f>IF(VLOOKUP($A3689,Parts!$A:$AM,L$1,0)="X",AC$2,"")</f>
        <v/>
      </c>
      <c r="M3689" t="str">
        <f>IF(VLOOKUP($A3689,Parts!$A:$AM,M$1,0)="X",AD$2,"")</f>
        <v/>
      </c>
      <c r="N3689" t="str">
        <f>IF(VLOOKUP($A3689,Parts!$A:$AM,N$1,0)="X",AE$2,"")</f>
        <v/>
      </c>
      <c r="O3689" t="str">
        <f>IF(VLOOKUP($A3689,Parts!$A:$AM,O$1,0)="X",AF$2,"")</f>
        <v/>
      </c>
      <c r="P3689" t="str">
        <f t="shared" si="58"/>
        <v xml:space="preserve">    MODULE
    { name = ModuleTagHabitable }
    MODULE
    { name = ModuleTagHumanRated }
</v>
      </c>
    </row>
    <row r="3690" spans="1:16" x14ac:dyDescent="0.25">
      <c r="A3690" t="str">
        <f>Table15[[#This Row],[Name]]</f>
        <v>batteryPack</v>
      </c>
      <c r="B3690" t="str">
        <f>IF(VLOOKUP($A3690,Parts!$A:$AM,B$1,0)="X",S$2,"")</f>
        <v/>
      </c>
      <c r="C3690" t="str">
        <f>IF(VLOOKUP($A3690,Parts!$A:$AM,C$1,0)="X",T$2,"")</f>
        <v/>
      </c>
      <c r="D3690" t="str">
        <f>IF(VLOOKUP($A3690,Parts!$A:$AM,D$1,0)="X",U$2,"")</f>
        <v/>
      </c>
      <c r="E3690" t="str">
        <f>IF(VLOOKUP($A3690,Parts!$A:$AM,E$1,0)="X",V$2,"")</f>
        <v/>
      </c>
      <c r="F3690" t="str">
        <f>IF(VLOOKUP($A3690,Parts!$A:$AM,F$1,0)="X",W$2,"")</f>
        <v/>
      </c>
      <c r="G3690" t="str">
        <f>IF(VLOOKUP($A3690,Parts!$A:$AM,G$1,0)="X",X$2,"")</f>
        <v/>
      </c>
      <c r="H3690" t="str">
        <f>IF(VLOOKUP($A3690,Parts!$A:$AM,H$1,0)="X",Y$2,"")</f>
        <v/>
      </c>
      <c r="I3690" t="str">
        <f>IF(VLOOKUP($A3690,Parts!$A:$AM,I$1,0)="X",Z$2,"")</f>
        <v/>
      </c>
      <c r="J3690" t="str">
        <f>IF(VLOOKUP($A3690,Parts!$A:$AM,J$1,0)="X",AA$2,"")</f>
        <v/>
      </c>
      <c r="K3690" t="str">
        <f>IF(VLOOKUP($A3690,Parts!$A:$AM,K$1,0)="X",AB$2,"")</f>
        <v/>
      </c>
      <c r="L3690" t="str">
        <f>IF(VLOOKUP($A3690,Parts!$A:$AM,L$1,0)="X",AC$2,"")</f>
        <v/>
      </c>
      <c r="M3690" t="str">
        <f>IF(VLOOKUP($A3690,Parts!$A:$AM,M$1,0)="X",AD$2,"")</f>
        <v/>
      </c>
      <c r="N3690" t="str">
        <f>IF(VLOOKUP($A3690,Parts!$A:$AM,N$1,0)="X",AE$2,"")</f>
        <v/>
      </c>
      <c r="O3690" t="str">
        <f>IF(VLOOKUP($A3690,Parts!$A:$AM,O$1,0)="X",AF$2,"")</f>
        <v/>
      </c>
      <c r="P3690" t="str">
        <f t="shared" si="58"/>
        <v/>
      </c>
    </row>
    <row r="3691" spans="1:16" x14ac:dyDescent="0.25">
      <c r="A3691" t="str">
        <f>Table15[[#This Row],[Name]]</f>
        <v>batteryBank</v>
      </c>
      <c r="B3691" t="str">
        <f>IF(VLOOKUP($A3691,Parts!$A:$AM,B$1,0)="X",S$2,"")</f>
        <v/>
      </c>
      <c r="C3691" t="str">
        <f>IF(VLOOKUP($A3691,Parts!$A:$AM,C$1,0)="X",T$2,"")</f>
        <v/>
      </c>
      <c r="D3691" t="str">
        <f>IF(VLOOKUP($A3691,Parts!$A:$AM,D$1,0)="X",U$2,"")</f>
        <v/>
      </c>
      <c r="E3691" t="str">
        <f>IF(VLOOKUP($A3691,Parts!$A:$AM,E$1,0)="X",V$2,"")</f>
        <v/>
      </c>
      <c r="F3691" t="str">
        <f>IF(VLOOKUP($A3691,Parts!$A:$AM,F$1,0)="X",W$2,"")</f>
        <v/>
      </c>
      <c r="G3691" t="str">
        <f>IF(VLOOKUP($A3691,Parts!$A:$AM,G$1,0)="X",X$2,"")</f>
        <v/>
      </c>
      <c r="H3691" t="str">
        <f>IF(VLOOKUP($A3691,Parts!$A:$AM,H$1,0)="X",Y$2,"")</f>
        <v/>
      </c>
      <c r="I3691" t="str">
        <f>IF(VLOOKUP($A3691,Parts!$A:$AM,I$1,0)="X",Z$2,"")</f>
        <v/>
      </c>
      <c r="J3691" t="str">
        <f>IF(VLOOKUP($A3691,Parts!$A:$AM,J$1,0)="X",AA$2,"")</f>
        <v/>
      </c>
      <c r="K3691" t="str">
        <f>IF(VLOOKUP($A3691,Parts!$A:$AM,K$1,0)="X",AB$2,"")</f>
        <v/>
      </c>
      <c r="L3691" t="str">
        <f>IF(VLOOKUP($A3691,Parts!$A:$AM,L$1,0)="X",AC$2,"")</f>
        <v/>
      </c>
      <c r="M3691" t="str">
        <f>IF(VLOOKUP($A3691,Parts!$A:$AM,M$1,0)="X",AD$2,"")</f>
        <v/>
      </c>
      <c r="N3691" t="str">
        <f>IF(VLOOKUP($A3691,Parts!$A:$AM,N$1,0)="X",AE$2,"")</f>
        <v/>
      </c>
      <c r="O3691" t="str">
        <f>IF(VLOOKUP($A3691,Parts!$A:$AM,O$1,0)="X",AF$2,"")</f>
        <v/>
      </c>
      <c r="P3691" t="str">
        <f t="shared" si="58"/>
        <v/>
      </c>
    </row>
    <row r="3692" spans="1:16" x14ac:dyDescent="0.25">
      <c r="A3692" t="str">
        <f>Table15[[#This Row],[Name]]</f>
        <v>batteryBankMini</v>
      </c>
      <c r="B3692" t="str">
        <f>IF(VLOOKUP($A3692,Parts!$A:$AM,B$1,0)="X",S$2,"")</f>
        <v/>
      </c>
      <c r="C3692" t="str">
        <f>IF(VLOOKUP($A3692,Parts!$A:$AM,C$1,0)="X",T$2,"")</f>
        <v/>
      </c>
      <c r="D3692" t="str">
        <f>IF(VLOOKUP($A3692,Parts!$A:$AM,D$1,0)="X",U$2,"")</f>
        <v/>
      </c>
      <c r="E3692" t="str">
        <f>IF(VLOOKUP($A3692,Parts!$A:$AM,E$1,0)="X",V$2,"")</f>
        <v/>
      </c>
      <c r="F3692" t="str">
        <f>IF(VLOOKUP($A3692,Parts!$A:$AM,F$1,0)="X",W$2,"")</f>
        <v/>
      </c>
      <c r="G3692" t="str">
        <f>IF(VLOOKUP($A3692,Parts!$A:$AM,G$1,0)="X",X$2,"")</f>
        <v/>
      </c>
      <c r="H3692" t="str">
        <f>IF(VLOOKUP($A3692,Parts!$A:$AM,H$1,0)="X",Y$2,"")</f>
        <v/>
      </c>
      <c r="I3692" t="str">
        <f>IF(VLOOKUP($A3692,Parts!$A:$AM,I$1,0)="X",Z$2,"")</f>
        <v/>
      </c>
      <c r="J3692" t="str">
        <f>IF(VLOOKUP($A3692,Parts!$A:$AM,J$1,0)="X",AA$2,"")</f>
        <v/>
      </c>
      <c r="K3692" t="str">
        <f>IF(VLOOKUP($A3692,Parts!$A:$AM,K$1,0)="X",AB$2,"")</f>
        <v/>
      </c>
      <c r="L3692" t="str">
        <f>IF(VLOOKUP($A3692,Parts!$A:$AM,L$1,0)="X",AC$2,"")</f>
        <v/>
      </c>
      <c r="M3692" t="str">
        <f>IF(VLOOKUP($A3692,Parts!$A:$AM,M$1,0)="X",AD$2,"")</f>
        <v/>
      </c>
      <c r="N3692" t="str">
        <f>IF(VLOOKUP($A3692,Parts!$A:$AM,N$1,0)="X",AE$2,"")</f>
        <v/>
      </c>
      <c r="O3692" t="str">
        <f>IF(VLOOKUP($A3692,Parts!$A:$AM,O$1,0)="X",AF$2,"")</f>
        <v/>
      </c>
      <c r="P3692" t="str">
        <f t="shared" si="58"/>
        <v/>
      </c>
    </row>
    <row r="3693" spans="1:16" x14ac:dyDescent="0.25">
      <c r="A3693" t="str">
        <f>Table15[[#This Row],[Name]]</f>
        <v>ksp_r_largeBatteryPack</v>
      </c>
      <c r="B3693" t="str">
        <f>IF(VLOOKUP($A3693,Parts!$A:$AM,B$1,0)="X",S$2,"")</f>
        <v/>
      </c>
      <c r="C3693" t="str">
        <f>IF(VLOOKUP($A3693,Parts!$A:$AM,C$1,0)="X",T$2,"")</f>
        <v/>
      </c>
      <c r="D3693" t="str">
        <f>IF(VLOOKUP($A3693,Parts!$A:$AM,D$1,0)="X",U$2,"")</f>
        <v/>
      </c>
      <c r="E3693" t="str">
        <f>IF(VLOOKUP($A3693,Parts!$A:$AM,E$1,0)="X",V$2,"")</f>
        <v/>
      </c>
      <c r="F3693" t="str">
        <f>IF(VLOOKUP($A3693,Parts!$A:$AM,F$1,0)="X",W$2,"")</f>
        <v/>
      </c>
      <c r="G3693" t="str">
        <f>IF(VLOOKUP($A3693,Parts!$A:$AM,G$1,0)="X",X$2,"")</f>
        <v/>
      </c>
      <c r="H3693" t="str">
        <f>IF(VLOOKUP($A3693,Parts!$A:$AM,H$1,0)="X",Y$2,"")</f>
        <v/>
      </c>
      <c r="I3693" t="str">
        <f>IF(VLOOKUP($A3693,Parts!$A:$AM,I$1,0)="X",Z$2,"")</f>
        <v/>
      </c>
      <c r="J3693" t="str">
        <f>IF(VLOOKUP($A3693,Parts!$A:$AM,J$1,0)="X",AA$2,"")</f>
        <v/>
      </c>
      <c r="K3693" t="str">
        <f>IF(VLOOKUP($A3693,Parts!$A:$AM,K$1,0)="X",AB$2,"")</f>
        <v/>
      </c>
      <c r="L3693" t="str">
        <f>IF(VLOOKUP($A3693,Parts!$A:$AM,L$1,0)="X",AC$2,"")</f>
        <v/>
      </c>
      <c r="M3693" t="str">
        <f>IF(VLOOKUP($A3693,Parts!$A:$AM,M$1,0)="X",AD$2,"")</f>
        <v/>
      </c>
      <c r="N3693" t="str">
        <f>IF(VLOOKUP($A3693,Parts!$A:$AM,N$1,0)="X",AE$2,"")</f>
        <v/>
      </c>
      <c r="O3693" t="str">
        <f>IF(VLOOKUP($A3693,Parts!$A:$AM,O$1,0)="X",AF$2,"")</f>
        <v/>
      </c>
      <c r="P3693" t="str">
        <f t="shared" si="58"/>
        <v/>
      </c>
    </row>
    <row r="3694" spans="1:16" x14ac:dyDescent="0.25">
      <c r="A3694" t="str">
        <f>Table15[[#This Row],[Name]]</f>
        <v>batteryBankLarge</v>
      </c>
      <c r="B3694" t="str">
        <f>IF(VLOOKUP($A3694,Parts!$A:$AM,B$1,0)="X",S$2,"")</f>
        <v/>
      </c>
      <c r="C3694" t="str">
        <f>IF(VLOOKUP($A3694,Parts!$A:$AM,C$1,0)="X",T$2,"")</f>
        <v/>
      </c>
      <c r="D3694" t="str">
        <f>IF(VLOOKUP($A3694,Parts!$A:$AM,D$1,0)="X",U$2,"")</f>
        <v/>
      </c>
      <c r="E3694" t="str">
        <f>IF(VLOOKUP($A3694,Parts!$A:$AM,E$1,0)="X",V$2,"")</f>
        <v/>
      </c>
      <c r="F3694" t="str">
        <f>IF(VLOOKUP($A3694,Parts!$A:$AM,F$1,0)="X",W$2,"")</f>
        <v/>
      </c>
      <c r="G3694" t="str">
        <f>IF(VLOOKUP($A3694,Parts!$A:$AM,G$1,0)="X",X$2,"")</f>
        <v/>
      </c>
      <c r="H3694" t="str">
        <f>IF(VLOOKUP($A3694,Parts!$A:$AM,H$1,0)="X",Y$2,"")</f>
        <v/>
      </c>
      <c r="I3694" t="str">
        <f>IF(VLOOKUP($A3694,Parts!$A:$AM,I$1,0)="X",Z$2,"")</f>
        <v/>
      </c>
      <c r="J3694" t="str">
        <f>IF(VLOOKUP($A3694,Parts!$A:$AM,J$1,0)="X",AA$2,"")</f>
        <v/>
      </c>
      <c r="K3694" t="str">
        <f>IF(VLOOKUP($A3694,Parts!$A:$AM,K$1,0)="X",AB$2,"")</f>
        <v/>
      </c>
      <c r="L3694" t="str">
        <f>IF(VLOOKUP($A3694,Parts!$A:$AM,L$1,0)="X",AC$2,"")</f>
        <v/>
      </c>
      <c r="M3694" t="str">
        <f>IF(VLOOKUP($A3694,Parts!$A:$AM,M$1,0)="X",AD$2,"")</f>
        <v/>
      </c>
      <c r="N3694" t="str">
        <f>IF(VLOOKUP($A3694,Parts!$A:$AM,N$1,0)="X",AE$2,"")</f>
        <v/>
      </c>
      <c r="O3694" t="str">
        <f>IF(VLOOKUP($A3694,Parts!$A:$AM,O$1,0)="X",AF$2,"")</f>
        <v/>
      </c>
      <c r="P3694" t="str">
        <f t="shared" si="58"/>
        <v/>
      </c>
    </row>
    <row r="3695" spans="1:16" x14ac:dyDescent="0.25">
      <c r="A3695" t="str">
        <f>Table15[[#This Row],[Name]]</f>
        <v>FREZEFIRO23</v>
      </c>
      <c r="B3695" t="str">
        <f>IF(VLOOKUP($A3695,Parts!$A:$AM,B$1,0)="X",S$2,"")</f>
        <v/>
      </c>
      <c r="C3695" t="str">
        <f>IF(VLOOKUP($A3695,Parts!$A:$AM,C$1,0)="X",T$2,"")</f>
        <v/>
      </c>
      <c r="D3695" t="str">
        <f>IF(VLOOKUP($A3695,Parts!$A:$AM,D$1,0)="X",U$2,"")</f>
        <v/>
      </c>
      <c r="E3695" t="str">
        <f>IF(VLOOKUP($A3695,Parts!$A:$AM,E$1,0)="X",V$2,"")</f>
        <v/>
      </c>
      <c r="F3695" t="str">
        <f>IF(VLOOKUP($A3695,Parts!$A:$AM,F$1,0)="X",W$2,"")</f>
        <v/>
      </c>
      <c r="G3695" t="str">
        <f>IF(VLOOKUP($A3695,Parts!$A:$AM,G$1,0)="X",X$2,"")</f>
        <v xml:space="preserve">    MODULE
    { name = ModuleTagEngineSolid }
</v>
      </c>
      <c r="H3695" t="str">
        <f>IF(VLOOKUP($A3695,Parts!$A:$AM,H$1,0)="X",Y$2,"")</f>
        <v/>
      </c>
      <c r="I3695" t="str">
        <f>IF(VLOOKUP($A3695,Parts!$A:$AM,I$1,0)="X",Z$2,"")</f>
        <v/>
      </c>
      <c r="J3695" t="str">
        <f>IF(VLOOKUP($A3695,Parts!$A:$AM,J$1,0)="X",AA$2,"")</f>
        <v/>
      </c>
      <c r="K3695" t="str">
        <f>IF(VLOOKUP($A3695,Parts!$A:$AM,K$1,0)="X",AB$2,"")</f>
        <v/>
      </c>
      <c r="L3695" t="str">
        <f>IF(VLOOKUP($A3695,Parts!$A:$AM,L$1,0)="X",AC$2,"")</f>
        <v/>
      </c>
      <c r="M3695" t="str">
        <f>IF(VLOOKUP($A3695,Parts!$A:$AM,M$1,0)="X",AD$2,"")</f>
        <v/>
      </c>
      <c r="N3695" t="str">
        <f>IF(VLOOKUP($A3695,Parts!$A:$AM,N$1,0)="X",AE$2,"")</f>
        <v/>
      </c>
      <c r="O3695" t="str">
        <f>IF(VLOOKUP($A3695,Parts!$A:$AM,O$1,0)="X",AF$2,"")</f>
        <v/>
      </c>
      <c r="P3695" t="str">
        <f t="shared" si="58"/>
        <v xml:space="preserve">    MODULE
    { name = ModuleTagEngineSolid }
</v>
      </c>
    </row>
    <row r="3696" spans="1:16" x14ac:dyDescent="0.25">
      <c r="A3696" t="str">
        <f>Table15[[#This Row],[Name]]</f>
        <v>FREZEFIRO9</v>
      </c>
      <c r="B3696" t="str">
        <f>IF(VLOOKUP($A3696,Parts!$A:$AM,B$1,0)="X",S$2,"")</f>
        <v/>
      </c>
      <c r="C3696" t="str">
        <f>IF(VLOOKUP($A3696,Parts!$A:$AM,C$1,0)="X",T$2,"")</f>
        <v/>
      </c>
      <c r="D3696" t="str">
        <f>IF(VLOOKUP($A3696,Parts!$A:$AM,D$1,0)="X",U$2,"")</f>
        <v/>
      </c>
      <c r="E3696" t="str">
        <f>IF(VLOOKUP($A3696,Parts!$A:$AM,E$1,0)="X",V$2,"")</f>
        <v/>
      </c>
      <c r="F3696" t="str">
        <f>IF(VLOOKUP($A3696,Parts!$A:$AM,F$1,0)="X",W$2,"")</f>
        <v/>
      </c>
      <c r="G3696" t="str">
        <f>IF(VLOOKUP($A3696,Parts!$A:$AM,G$1,0)="X",X$2,"")</f>
        <v xml:space="preserve">    MODULE
    { name = ModuleTagEngineSolid }
</v>
      </c>
      <c r="H3696" t="str">
        <f>IF(VLOOKUP($A3696,Parts!$A:$AM,H$1,0)="X",Y$2,"")</f>
        <v/>
      </c>
      <c r="I3696" t="str">
        <f>IF(VLOOKUP($A3696,Parts!$A:$AM,I$1,0)="X",Z$2,"")</f>
        <v/>
      </c>
      <c r="J3696" t="str">
        <f>IF(VLOOKUP($A3696,Parts!$A:$AM,J$1,0)="X",AA$2,"")</f>
        <v/>
      </c>
      <c r="K3696" t="str">
        <f>IF(VLOOKUP($A3696,Parts!$A:$AM,K$1,0)="X",AB$2,"")</f>
        <v/>
      </c>
      <c r="L3696" t="str">
        <f>IF(VLOOKUP($A3696,Parts!$A:$AM,L$1,0)="X",AC$2,"")</f>
        <v/>
      </c>
      <c r="M3696" t="str">
        <f>IF(VLOOKUP($A3696,Parts!$A:$AM,M$1,0)="X",AD$2,"")</f>
        <v/>
      </c>
      <c r="N3696" t="str">
        <f>IF(VLOOKUP($A3696,Parts!$A:$AM,N$1,0)="X",AE$2,"")</f>
        <v/>
      </c>
      <c r="O3696" t="str">
        <f>IF(VLOOKUP($A3696,Parts!$A:$AM,O$1,0)="X",AF$2,"")</f>
        <v/>
      </c>
      <c r="P3696" t="str">
        <f t="shared" si="58"/>
        <v xml:space="preserve">    MODULE
    { name = ModuleTagEngineSolid }
</v>
      </c>
    </row>
    <row r="3697" spans="1:16" x14ac:dyDescent="0.25">
      <c r="A3697" t="str">
        <f>Table15[[#This Row],[Name]]</f>
        <v>HA3SLStageShroud</v>
      </c>
      <c r="B3697" t="str">
        <f>IF(VLOOKUP($A3697,Parts!$A:$AM,B$1,0)="X",S$2,"")</f>
        <v/>
      </c>
      <c r="C3697" t="str">
        <f>IF(VLOOKUP($A3697,Parts!$A:$AM,C$1,0)="X",T$2,"")</f>
        <v/>
      </c>
      <c r="D3697" t="str">
        <f>IF(VLOOKUP($A3697,Parts!$A:$AM,D$1,0)="X",U$2,"")</f>
        <v/>
      </c>
      <c r="E3697" t="str">
        <f>IF(VLOOKUP($A3697,Parts!$A:$AM,E$1,0)="X",V$2,"")</f>
        <v/>
      </c>
      <c r="F3697" t="str">
        <f>IF(VLOOKUP($A3697,Parts!$A:$AM,F$1,0)="X",W$2,"")</f>
        <v/>
      </c>
      <c r="G3697" t="str">
        <f>IF(VLOOKUP($A3697,Parts!$A:$AM,G$1,0)="X",X$2,"")</f>
        <v/>
      </c>
      <c r="H3697" t="str">
        <f>IF(VLOOKUP($A3697,Parts!$A:$AM,H$1,0)="X",Y$2,"")</f>
        <v/>
      </c>
      <c r="I3697" t="str">
        <f>IF(VLOOKUP($A3697,Parts!$A:$AM,I$1,0)="X",Z$2,"")</f>
        <v/>
      </c>
      <c r="J3697" t="str">
        <f>IF(VLOOKUP($A3697,Parts!$A:$AM,J$1,0)="X",AA$2,"")</f>
        <v/>
      </c>
      <c r="K3697" t="str">
        <f>IF(VLOOKUP($A3697,Parts!$A:$AM,K$1,0)="X",AB$2,"")</f>
        <v/>
      </c>
      <c r="L3697" t="str">
        <f>IF(VLOOKUP($A3697,Parts!$A:$AM,L$1,0)="X",AC$2,"")</f>
        <v/>
      </c>
      <c r="M3697" t="str">
        <f>IF(VLOOKUP($A3697,Parts!$A:$AM,M$1,0)="X",AD$2,"")</f>
        <v/>
      </c>
      <c r="N3697" t="str">
        <f>IF(VLOOKUP($A3697,Parts!$A:$AM,N$1,0)="X",AE$2,"")</f>
        <v/>
      </c>
      <c r="O3697" t="str">
        <f>IF(VLOOKUP($A3697,Parts!$A:$AM,O$1,0)="X",AF$2,"")</f>
        <v/>
      </c>
      <c r="P3697" t="str">
        <f t="shared" si="58"/>
        <v/>
      </c>
    </row>
    <row r="3698" spans="1:16" x14ac:dyDescent="0.25">
      <c r="A3698" t="str">
        <f>Table15[[#This Row],[Name]]</f>
        <v>HA3SLPayloadFairing</v>
      </c>
      <c r="B3698" t="str">
        <f>IF(VLOOKUP($A3698,Parts!$A:$AM,B$1,0)="X",S$2,"")</f>
        <v/>
      </c>
      <c r="C3698" t="str">
        <f>IF(VLOOKUP($A3698,Parts!$A:$AM,C$1,0)="X",T$2,"")</f>
        <v/>
      </c>
      <c r="D3698" t="str">
        <f>IF(VLOOKUP($A3698,Parts!$A:$AM,D$1,0)="X",U$2,"")</f>
        <v/>
      </c>
      <c r="E3698" t="str">
        <f>IF(VLOOKUP($A3698,Parts!$A:$AM,E$1,0)="X",V$2,"")</f>
        <v/>
      </c>
      <c r="F3698" t="str">
        <f>IF(VLOOKUP($A3698,Parts!$A:$AM,F$1,0)="X",W$2,"")</f>
        <v/>
      </c>
      <c r="G3698" t="str">
        <f>IF(VLOOKUP($A3698,Parts!$A:$AM,G$1,0)="X",X$2,"")</f>
        <v/>
      </c>
      <c r="H3698" t="str">
        <f>IF(VLOOKUP($A3698,Parts!$A:$AM,H$1,0)="X",Y$2,"")</f>
        <v/>
      </c>
      <c r="I3698" t="str">
        <f>IF(VLOOKUP($A3698,Parts!$A:$AM,I$1,0)="X",Z$2,"")</f>
        <v/>
      </c>
      <c r="J3698" t="str">
        <f>IF(VLOOKUP($A3698,Parts!$A:$AM,J$1,0)="X",AA$2,"")</f>
        <v/>
      </c>
      <c r="K3698" t="str">
        <f>IF(VLOOKUP($A3698,Parts!$A:$AM,K$1,0)="X",AB$2,"")</f>
        <v/>
      </c>
      <c r="L3698" t="str">
        <f>IF(VLOOKUP($A3698,Parts!$A:$AM,L$1,0)="X",AC$2,"")</f>
        <v/>
      </c>
      <c r="M3698" t="str">
        <f>IF(VLOOKUP($A3698,Parts!$A:$AM,M$1,0)="X",AD$2,"")</f>
        <v/>
      </c>
      <c r="N3698" t="str">
        <f>IF(VLOOKUP($A3698,Parts!$A:$AM,N$1,0)="X",AE$2,"")</f>
        <v/>
      </c>
      <c r="O3698" t="str">
        <f>IF(VLOOKUP($A3698,Parts!$A:$AM,O$1,0)="X",AF$2,"")</f>
        <v/>
      </c>
      <c r="P3698" t="str">
        <f t="shared" si="58"/>
        <v/>
      </c>
    </row>
    <row r="3699" spans="1:16" x14ac:dyDescent="0.25">
      <c r="A3699" t="str">
        <f>Table15[[#This Row],[Name]]</f>
        <v>HA3SLPayloadFairingLong</v>
      </c>
      <c r="B3699" t="str">
        <f>IF(VLOOKUP($A3699,Parts!$A:$AM,B$1,0)="X",S$2,"")</f>
        <v/>
      </c>
      <c r="C3699" t="str">
        <f>IF(VLOOKUP($A3699,Parts!$A:$AM,C$1,0)="X",T$2,"")</f>
        <v/>
      </c>
      <c r="D3699" t="str">
        <f>IF(VLOOKUP($A3699,Parts!$A:$AM,D$1,0)="X",U$2,"")</f>
        <v/>
      </c>
      <c r="E3699" t="str">
        <f>IF(VLOOKUP($A3699,Parts!$A:$AM,E$1,0)="X",V$2,"")</f>
        <v/>
      </c>
      <c r="F3699" t="str">
        <f>IF(VLOOKUP($A3699,Parts!$A:$AM,F$1,0)="X",W$2,"")</f>
        <v/>
      </c>
      <c r="G3699" t="str">
        <f>IF(VLOOKUP($A3699,Parts!$A:$AM,G$1,0)="X",X$2,"")</f>
        <v/>
      </c>
      <c r="H3699" t="str">
        <f>IF(VLOOKUP($A3699,Parts!$A:$AM,H$1,0)="X",Y$2,"")</f>
        <v/>
      </c>
      <c r="I3699" t="str">
        <f>IF(VLOOKUP($A3699,Parts!$A:$AM,I$1,0)="X",Z$2,"")</f>
        <v/>
      </c>
      <c r="J3699" t="str">
        <f>IF(VLOOKUP($A3699,Parts!$A:$AM,J$1,0)="X",AA$2,"")</f>
        <v/>
      </c>
      <c r="K3699" t="str">
        <f>IF(VLOOKUP($A3699,Parts!$A:$AM,K$1,0)="X",AB$2,"")</f>
        <v/>
      </c>
      <c r="L3699" t="str">
        <f>IF(VLOOKUP($A3699,Parts!$A:$AM,L$1,0)="X",AC$2,"")</f>
        <v/>
      </c>
      <c r="M3699" t="str">
        <f>IF(VLOOKUP($A3699,Parts!$A:$AM,M$1,0)="X",AD$2,"")</f>
        <v/>
      </c>
      <c r="N3699" t="str">
        <f>IF(VLOOKUP($A3699,Parts!$A:$AM,N$1,0)="X",AE$2,"")</f>
        <v/>
      </c>
      <c r="O3699" t="str">
        <f>IF(VLOOKUP($A3699,Parts!$A:$AM,O$1,0)="X",AF$2,"")</f>
        <v/>
      </c>
      <c r="P3699" t="str">
        <f t="shared" si="58"/>
        <v/>
      </c>
    </row>
    <row r="3700" spans="1:16" x14ac:dyDescent="0.25">
      <c r="A3700" t="str">
        <f>Table15[[#This Row],[Name]]</f>
        <v>HA3SLRP2FuelTank2-1</v>
      </c>
      <c r="B3700" t="str">
        <f>IF(VLOOKUP($A3700,Parts!$A:$AM,B$1,0)="X",S$2,"")</f>
        <v/>
      </c>
      <c r="C3700" t="str">
        <f>IF(VLOOKUP($A3700,Parts!$A:$AM,C$1,0)="X",T$2,"")</f>
        <v/>
      </c>
      <c r="D3700" t="str">
        <f>IF(VLOOKUP($A3700,Parts!$A:$AM,D$1,0)="X",U$2,"")</f>
        <v/>
      </c>
      <c r="E3700" t="str">
        <f>IF(VLOOKUP($A3700,Parts!$A:$AM,E$1,0)="X",V$2,"")</f>
        <v/>
      </c>
      <c r="F3700" t="str">
        <f>IF(VLOOKUP($A3700,Parts!$A:$AM,F$1,0)="X",W$2,"")</f>
        <v/>
      </c>
      <c r="G3700" t="str">
        <f>IF(VLOOKUP($A3700,Parts!$A:$AM,G$1,0)="X",X$2,"")</f>
        <v/>
      </c>
      <c r="H3700" t="str">
        <f>IF(VLOOKUP($A3700,Parts!$A:$AM,H$1,0)="X",Y$2,"")</f>
        <v/>
      </c>
      <c r="I3700" t="str">
        <f>IF(VLOOKUP($A3700,Parts!$A:$AM,I$1,0)="X",Z$2,"")</f>
        <v/>
      </c>
      <c r="J3700" t="str">
        <f>IF(VLOOKUP($A3700,Parts!$A:$AM,J$1,0)="X",AA$2,"")</f>
        <v/>
      </c>
      <c r="K3700" t="str">
        <f>IF(VLOOKUP($A3700,Parts!$A:$AM,K$1,0)="X",AB$2,"")</f>
        <v/>
      </c>
      <c r="L3700" t="str">
        <f>IF(VLOOKUP($A3700,Parts!$A:$AM,L$1,0)="X",AC$2,"")</f>
        <v/>
      </c>
      <c r="M3700" t="str">
        <f>IF(VLOOKUP($A3700,Parts!$A:$AM,M$1,0)="X",AD$2,"")</f>
        <v/>
      </c>
      <c r="N3700" t="str">
        <f>IF(VLOOKUP($A3700,Parts!$A:$AM,N$1,0)="X",AE$2,"")</f>
        <v/>
      </c>
      <c r="O3700" t="str">
        <f>IF(VLOOKUP($A3700,Parts!$A:$AM,O$1,0)="X",AF$2,"")</f>
        <v/>
      </c>
      <c r="P3700" t="str">
        <f t="shared" si="58"/>
        <v/>
      </c>
    </row>
    <row r="3701" spans="1:16" x14ac:dyDescent="0.25">
      <c r="A3701" t="str">
        <f>Table15[[#This Row],[Name]]</f>
        <v>HA3SLSAS</v>
      </c>
      <c r="B3701" t="str">
        <f>IF(VLOOKUP($A3701,Parts!$A:$AM,B$1,0)="X",S$2,"")</f>
        <v/>
      </c>
      <c r="C3701" t="str">
        <f>IF(VLOOKUP($A3701,Parts!$A:$AM,C$1,0)="X",T$2,"")</f>
        <v/>
      </c>
      <c r="D3701" t="str">
        <f>IF(VLOOKUP($A3701,Parts!$A:$AM,D$1,0)="X",U$2,"")</f>
        <v/>
      </c>
      <c r="E3701" t="str">
        <f>IF(VLOOKUP($A3701,Parts!$A:$AM,E$1,0)="X",V$2,"")</f>
        <v/>
      </c>
      <c r="F3701" t="str">
        <f>IF(VLOOKUP($A3701,Parts!$A:$AM,F$1,0)="X",W$2,"")</f>
        <v/>
      </c>
      <c r="G3701" t="str">
        <f>IF(VLOOKUP($A3701,Parts!$A:$AM,G$1,0)="X",X$2,"")</f>
        <v/>
      </c>
      <c r="H3701" t="str">
        <f>IF(VLOOKUP($A3701,Parts!$A:$AM,H$1,0)="X",Y$2,"")</f>
        <v/>
      </c>
      <c r="I3701" t="str">
        <f>IF(VLOOKUP($A3701,Parts!$A:$AM,I$1,0)="X",Z$2,"")</f>
        <v/>
      </c>
      <c r="J3701" t="str">
        <f>IF(VLOOKUP($A3701,Parts!$A:$AM,J$1,0)="X",AA$2,"")</f>
        <v/>
      </c>
      <c r="K3701" t="str">
        <f>IF(VLOOKUP($A3701,Parts!$A:$AM,K$1,0)="X",AB$2,"")</f>
        <v/>
      </c>
      <c r="L3701" t="str">
        <f>IF(VLOOKUP($A3701,Parts!$A:$AM,L$1,0)="X",AC$2,"")</f>
        <v/>
      </c>
      <c r="M3701" t="str">
        <f>IF(VLOOKUP($A3701,Parts!$A:$AM,M$1,0)="X",AD$2,"")</f>
        <v/>
      </c>
      <c r="N3701" t="str">
        <f>IF(VLOOKUP($A3701,Parts!$A:$AM,N$1,0)="X",AE$2,"")</f>
        <v/>
      </c>
      <c r="O3701" t="str">
        <f>IF(VLOOKUP($A3701,Parts!$A:$AM,O$1,0)="X",AF$2,"")</f>
        <v/>
      </c>
      <c r="P3701" t="str">
        <f t="shared" si="58"/>
        <v/>
      </c>
    </row>
    <row r="3702" spans="1:16" x14ac:dyDescent="0.25">
      <c r="A3702" t="str">
        <f>Table15[[#This Row],[Name]]</f>
        <v>HA3SLRetroRocket</v>
      </c>
      <c r="B3702" t="str">
        <f>IF(VLOOKUP($A3702,Parts!$A:$AM,B$1,0)="X",S$2,"")</f>
        <v/>
      </c>
      <c r="C3702" t="str">
        <f>IF(VLOOKUP($A3702,Parts!$A:$AM,C$1,0)="X",T$2,"")</f>
        <v/>
      </c>
      <c r="D3702" t="str">
        <f>IF(VLOOKUP($A3702,Parts!$A:$AM,D$1,0)="X",U$2,"")</f>
        <v/>
      </c>
      <c r="E3702" t="str">
        <f>IF(VLOOKUP($A3702,Parts!$A:$AM,E$1,0)="X",V$2,"")</f>
        <v/>
      </c>
      <c r="F3702" t="str">
        <f>IF(VLOOKUP($A3702,Parts!$A:$AM,F$1,0)="X",W$2,"")</f>
        <v/>
      </c>
      <c r="G3702" t="str">
        <f>IF(VLOOKUP($A3702,Parts!$A:$AM,G$1,0)="X",X$2,"")</f>
        <v xml:space="preserve">    MODULE
    { name = ModuleTagEngineSolid }
</v>
      </c>
      <c r="H3702" t="str">
        <f>IF(VLOOKUP($A3702,Parts!$A:$AM,H$1,0)="X",Y$2,"")</f>
        <v/>
      </c>
      <c r="I3702" t="str">
        <f>IF(VLOOKUP($A3702,Parts!$A:$AM,I$1,0)="X",Z$2,"")</f>
        <v/>
      </c>
      <c r="J3702" t="str">
        <f>IF(VLOOKUP($A3702,Parts!$A:$AM,J$1,0)="X",AA$2,"")</f>
        <v/>
      </c>
      <c r="K3702" t="str">
        <f>IF(VLOOKUP($A3702,Parts!$A:$AM,K$1,0)="X",AB$2,"")</f>
        <v/>
      </c>
      <c r="L3702" t="str">
        <f>IF(VLOOKUP($A3702,Parts!$A:$AM,L$1,0)="X",AC$2,"")</f>
        <v/>
      </c>
      <c r="M3702" t="str">
        <f>IF(VLOOKUP($A3702,Parts!$A:$AM,M$1,0)="X",AD$2,"")</f>
        <v/>
      </c>
      <c r="N3702" t="str">
        <f>IF(VLOOKUP($A3702,Parts!$A:$AM,N$1,0)="X",AE$2,"")</f>
        <v/>
      </c>
      <c r="O3702" t="str">
        <f>IF(VLOOKUP($A3702,Parts!$A:$AM,O$1,0)="X",AF$2,"")</f>
        <v/>
      </c>
      <c r="P3702" t="str">
        <f t="shared" si="58"/>
        <v xml:space="preserve">    MODULE
    { name = ModuleTagEngineSolid }
</v>
      </c>
    </row>
    <row r="3703" spans="1:16" x14ac:dyDescent="0.25">
      <c r="A3703" t="str">
        <f>Table15[[#This Row],[Name]]</f>
        <v>HA3SLStage2FuelTank</v>
      </c>
      <c r="B3703" t="str">
        <f>IF(VLOOKUP($A3703,Parts!$A:$AM,B$1,0)="X",S$2,"")</f>
        <v/>
      </c>
      <c r="C3703" t="str">
        <f>IF(VLOOKUP($A3703,Parts!$A:$AM,C$1,0)="X",T$2,"")</f>
        <v/>
      </c>
      <c r="D3703" t="str">
        <f>IF(VLOOKUP($A3703,Parts!$A:$AM,D$1,0)="X",U$2,"")</f>
        <v/>
      </c>
      <c r="E3703" t="str">
        <f>IF(VLOOKUP($A3703,Parts!$A:$AM,E$1,0)="X",V$2,"")</f>
        <v/>
      </c>
      <c r="F3703" t="str">
        <f>IF(VLOOKUP($A3703,Parts!$A:$AM,F$1,0)="X",W$2,"")</f>
        <v/>
      </c>
      <c r="G3703" t="str">
        <f>IF(VLOOKUP($A3703,Parts!$A:$AM,G$1,0)="X",X$2,"")</f>
        <v/>
      </c>
      <c r="H3703" t="str">
        <f>IF(VLOOKUP($A3703,Parts!$A:$AM,H$1,0)="X",Y$2,"")</f>
        <v/>
      </c>
      <c r="I3703" t="str">
        <f>IF(VLOOKUP($A3703,Parts!$A:$AM,I$1,0)="X",Z$2,"")</f>
        <v/>
      </c>
      <c r="J3703" t="str">
        <f>IF(VLOOKUP($A3703,Parts!$A:$AM,J$1,0)="X",AA$2,"")</f>
        <v/>
      </c>
      <c r="K3703" t="str">
        <f>IF(VLOOKUP($A3703,Parts!$A:$AM,K$1,0)="X",AB$2,"")</f>
        <v/>
      </c>
      <c r="L3703" t="str">
        <f>IF(VLOOKUP($A3703,Parts!$A:$AM,L$1,0)="X",AC$2,"")</f>
        <v/>
      </c>
      <c r="M3703" t="str">
        <f>IF(VLOOKUP($A3703,Parts!$A:$AM,M$1,0)="X",AD$2,"")</f>
        <v/>
      </c>
      <c r="N3703" t="str">
        <f>IF(VLOOKUP($A3703,Parts!$A:$AM,N$1,0)="X",AE$2,"")</f>
        <v/>
      </c>
      <c r="O3703" t="str">
        <f>IF(VLOOKUP($A3703,Parts!$A:$AM,O$1,0)="X",AF$2,"")</f>
        <v/>
      </c>
      <c r="P3703" t="str">
        <f t="shared" si="58"/>
        <v/>
      </c>
    </row>
    <row r="3704" spans="1:16" x14ac:dyDescent="0.25">
      <c r="A3704" t="str">
        <f>Table15[[#This Row],[Name]]</f>
        <v>HA3SLStage1Decoupler</v>
      </c>
      <c r="B3704" t="str">
        <f>IF(VLOOKUP($A3704,Parts!$A:$AM,B$1,0)="X",S$2,"")</f>
        <v/>
      </c>
      <c r="C3704" t="str">
        <f>IF(VLOOKUP($A3704,Parts!$A:$AM,C$1,0)="X",T$2,"")</f>
        <v/>
      </c>
      <c r="D3704" t="str">
        <f>IF(VLOOKUP($A3704,Parts!$A:$AM,D$1,0)="X",U$2,"")</f>
        <v/>
      </c>
      <c r="E3704" t="str">
        <f>IF(VLOOKUP($A3704,Parts!$A:$AM,E$1,0)="X",V$2,"")</f>
        <v/>
      </c>
      <c r="F3704" t="str">
        <f>IF(VLOOKUP($A3704,Parts!$A:$AM,F$1,0)="X",W$2,"")</f>
        <v/>
      </c>
      <c r="G3704" t="str">
        <f>IF(VLOOKUP($A3704,Parts!$A:$AM,G$1,0)="X",X$2,"")</f>
        <v/>
      </c>
      <c r="H3704" t="str">
        <f>IF(VLOOKUP($A3704,Parts!$A:$AM,H$1,0)="X",Y$2,"")</f>
        <v/>
      </c>
      <c r="I3704" t="str">
        <f>IF(VLOOKUP($A3704,Parts!$A:$AM,I$1,0)="X",Z$2,"")</f>
        <v/>
      </c>
      <c r="J3704" t="str">
        <f>IF(VLOOKUP($A3704,Parts!$A:$AM,J$1,0)="X",AA$2,"")</f>
        <v/>
      </c>
      <c r="K3704" t="str">
        <f>IF(VLOOKUP($A3704,Parts!$A:$AM,K$1,0)="X",AB$2,"")</f>
        <v/>
      </c>
      <c r="L3704" t="str">
        <f>IF(VLOOKUP($A3704,Parts!$A:$AM,L$1,0)="X",AC$2,"")</f>
        <v/>
      </c>
      <c r="M3704" t="str">
        <f>IF(VLOOKUP($A3704,Parts!$A:$AM,M$1,0)="X",AD$2,"")</f>
        <v/>
      </c>
      <c r="N3704" t="str">
        <f>IF(VLOOKUP($A3704,Parts!$A:$AM,N$1,0)="X",AE$2,"")</f>
        <v/>
      </c>
      <c r="O3704" t="str">
        <f>IF(VLOOKUP($A3704,Parts!$A:$AM,O$1,0)="X",AF$2,"")</f>
        <v/>
      </c>
      <c r="P3704" t="str">
        <f t="shared" si="58"/>
        <v/>
      </c>
    </row>
    <row r="3705" spans="1:16" x14ac:dyDescent="0.25">
      <c r="A3705" t="str">
        <f>Table15[[#This Row],[Name]]</f>
        <v>HA3SLCenterDecoupler</v>
      </c>
      <c r="B3705" t="str">
        <f>IF(VLOOKUP($A3705,Parts!$A:$AM,B$1,0)="X",S$2,"")</f>
        <v/>
      </c>
      <c r="C3705" t="str">
        <f>IF(VLOOKUP($A3705,Parts!$A:$AM,C$1,0)="X",T$2,"")</f>
        <v/>
      </c>
      <c r="D3705" t="str">
        <f>IF(VLOOKUP($A3705,Parts!$A:$AM,D$1,0)="X",U$2,"")</f>
        <v/>
      </c>
      <c r="E3705" t="str">
        <f>IF(VLOOKUP($A3705,Parts!$A:$AM,E$1,0)="X",V$2,"")</f>
        <v/>
      </c>
      <c r="F3705" t="str">
        <f>IF(VLOOKUP($A3705,Parts!$A:$AM,F$1,0)="X",W$2,"")</f>
        <v/>
      </c>
      <c r="G3705" t="str">
        <f>IF(VLOOKUP($A3705,Parts!$A:$AM,G$1,0)="X",X$2,"")</f>
        <v/>
      </c>
      <c r="H3705" t="str">
        <f>IF(VLOOKUP($A3705,Parts!$A:$AM,H$1,0)="X",Y$2,"")</f>
        <v/>
      </c>
      <c r="I3705" t="str">
        <f>IF(VLOOKUP($A3705,Parts!$A:$AM,I$1,0)="X",Z$2,"")</f>
        <v/>
      </c>
      <c r="J3705" t="str">
        <f>IF(VLOOKUP($A3705,Parts!$A:$AM,J$1,0)="X",AA$2,"")</f>
        <v/>
      </c>
      <c r="K3705" t="str">
        <f>IF(VLOOKUP($A3705,Parts!$A:$AM,K$1,0)="X",AB$2,"")</f>
        <v/>
      </c>
      <c r="L3705" t="str">
        <f>IF(VLOOKUP($A3705,Parts!$A:$AM,L$1,0)="X",AC$2,"")</f>
        <v/>
      </c>
      <c r="M3705" t="str">
        <f>IF(VLOOKUP($A3705,Parts!$A:$AM,M$1,0)="X",AD$2,"")</f>
        <v/>
      </c>
      <c r="N3705" t="str">
        <f>IF(VLOOKUP($A3705,Parts!$A:$AM,N$1,0)="X",AE$2,"")</f>
        <v/>
      </c>
      <c r="O3705" t="str">
        <f>IF(VLOOKUP($A3705,Parts!$A:$AM,O$1,0)="X",AF$2,"")</f>
        <v/>
      </c>
      <c r="P3705" t="str">
        <f t="shared" si="58"/>
        <v/>
      </c>
    </row>
    <row r="3706" spans="1:16" x14ac:dyDescent="0.25">
      <c r="A3706" t="str">
        <f>Table15[[#This Row],[Name]]</f>
        <v>RD120attachment_styleZenit2st</v>
      </c>
      <c r="B3706" t="str">
        <f>IF(VLOOKUP($A3706,Parts!$A:$AM,B$1,0)="X",S$2,"")</f>
        <v/>
      </c>
      <c r="C3706" t="str">
        <f>IF(VLOOKUP($A3706,Parts!$A:$AM,C$1,0)="X",T$2,"")</f>
        <v/>
      </c>
      <c r="D3706" t="str">
        <f>IF(VLOOKUP($A3706,Parts!$A:$AM,D$1,0)="X",U$2,"")</f>
        <v/>
      </c>
      <c r="E3706" t="str">
        <f>IF(VLOOKUP($A3706,Parts!$A:$AM,E$1,0)="X",V$2,"")</f>
        <v/>
      </c>
      <c r="F3706" t="str">
        <f>IF(VLOOKUP($A3706,Parts!$A:$AM,F$1,0)="X",W$2,"")</f>
        <v/>
      </c>
      <c r="G3706" t="str">
        <f>IF(VLOOKUP($A3706,Parts!$A:$AM,G$1,0)="X",X$2,"")</f>
        <v/>
      </c>
      <c r="H3706" t="str">
        <f>IF(VLOOKUP($A3706,Parts!$A:$AM,H$1,0)="X",Y$2,"")</f>
        <v/>
      </c>
      <c r="I3706" t="str">
        <f>IF(VLOOKUP($A3706,Parts!$A:$AM,I$1,0)="X",Z$2,"")</f>
        <v/>
      </c>
      <c r="J3706" t="str">
        <f>IF(VLOOKUP($A3706,Parts!$A:$AM,J$1,0)="X",AA$2,"")</f>
        <v/>
      </c>
      <c r="K3706" t="str">
        <f>IF(VLOOKUP($A3706,Parts!$A:$AM,K$1,0)="X",AB$2,"")</f>
        <v/>
      </c>
      <c r="L3706" t="str">
        <f>IF(VLOOKUP($A3706,Parts!$A:$AM,L$1,0)="X",AC$2,"")</f>
        <v/>
      </c>
      <c r="M3706" t="str">
        <f>IF(VLOOKUP($A3706,Parts!$A:$AM,M$1,0)="X",AD$2,"")</f>
        <v/>
      </c>
      <c r="N3706" t="str">
        <f>IF(VLOOKUP($A3706,Parts!$A:$AM,N$1,0)="X",AE$2,"")</f>
        <v/>
      </c>
      <c r="O3706" t="str">
        <f>IF(VLOOKUP($A3706,Parts!$A:$AM,O$1,0)="X",AF$2,"")</f>
        <v/>
      </c>
      <c r="P3706" t="str">
        <f t="shared" si="58"/>
        <v/>
      </c>
    </row>
    <row r="3707" spans="1:16" x14ac:dyDescent="0.25">
      <c r="A3707" t="str">
        <f>Table15[[#This Row],[Name]]</f>
        <v>rn_zenit_fairing_11_152</v>
      </c>
      <c r="B3707" t="str">
        <f>IF(VLOOKUP($A3707,Parts!$A:$AM,B$1,0)="X",S$2,"")</f>
        <v/>
      </c>
      <c r="C3707" t="str">
        <f>IF(VLOOKUP($A3707,Parts!$A:$AM,C$1,0)="X",T$2,"")</f>
        <v/>
      </c>
      <c r="D3707" t="str">
        <f>IF(VLOOKUP($A3707,Parts!$A:$AM,D$1,0)="X",U$2,"")</f>
        <v/>
      </c>
      <c r="E3707" t="str">
        <f>IF(VLOOKUP($A3707,Parts!$A:$AM,E$1,0)="X",V$2,"")</f>
        <v/>
      </c>
      <c r="F3707" t="str">
        <f>IF(VLOOKUP($A3707,Parts!$A:$AM,F$1,0)="X",W$2,"")</f>
        <v/>
      </c>
      <c r="G3707" t="str">
        <f>IF(VLOOKUP($A3707,Parts!$A:$AM,G$1,0)="X",X$2,"")</f>
        <v/>
      </c>
      <c r="H3707" t="str">
        <f>IF(VLOOKUP($A3707,Parts!$A:$AM,H$1,0)="X",Y$2,"")</f>
        <v/>
      </c>
      <c r="I3707" t="str">
        <f>IF(VLOOKUP($A3707,Parts!$A:$AM,I$1,0)="X",Z$2,"")</f>
        <v/>
      </c>
      <c r="J3707" t="str">
        <f>IF(VLOOKUP($A3707,Parts!$A:$AM,J$1,0)="X",AA$2,"")</f>
        <v/>
      </c>
      <c r="K3707" t="str">
        <f>IF(VLOOKUP($A3707,Parts!$A:$AM,K$1,0)="X",AB$2,"")</f>
        <v/>
      </c>
      <c r="L3707" t="str">
        <f>IF(VLOOKUP($A3707,Parts!$A:$AM,L$1,0)="X",AC$2,"")</f>
        <v/>
      </c>
      <c r="M3707" t="str">
        <f>IF(VLOOKUP($A3707,Parts!$A:$AM,M$1,0)="X",AD$2,"")</f>
        <v/>
      </c>
      <c r="N3707" t="str">
        <f>IF(VLOOKUP($A3707,Parts!$A:$AM,N$1,0)="X",AE$2,"")</f>
        <v/>
      </c>
      <c r="O3707" t="str">
        <f>IF(VLOOKUP($A3707,Parts!$A:$AM,O$1,0)="X",AF$2,"")</f>
        <v/>
      </c>
      <c r="P3707" t="str">
        <f t="shared" si="58"/>
        <v/>
      </c>
    </row>
    <row r="3708" spans="1:16" x14ac:dyDescent="0.25">
      <c r="A3708" t="str">
        <f>Table15[[#This Row],[Name]]</f>
        <v>rn_zenit_fairing_13_652</v>
      </c>
      <c r="B3708" t="str">
        <f>IF(VLOOKUP($A3708,Parts!$A:$AM,B$1,0)="X",S$2,"")</f>
        <v/>
      </c>
      <c r="C3708" t="str">
        <f>IF(VLOOKUP($A3708,Parts!$A:$AM,C$1,0)="X",T$2,"")</f>
        <v/>
      </c>
      <c r="D3708" t="str">
        <f>IF(VLOOKUP($A3708,Parts!$A:$AM,D$1,0)="X",U$2,"")</f>
        <v/>
      </c>
      <c r="E3708" t="str">
        <f>IF(VLOOKUP($A3708,Parts!$A:$AM,E$1,0)="X",V$2,"")</f>
        <v/>
      </c>
      <c r="F3708" t="str">
        <f>IF(VLOOKUP($A3708,Parts!$A:$AM,F$1,0)="X",W$2,"")</f>
        <v/>
      </c>
      <c r="G3708" t="str">
        <f>IF(VLOOKUP($A3708,Parts!$A:$AM,G$1,0)="X",X$2,"")</f>
        <v/>
      </c>
      <c r="H3708" t="str">
        <f>IF(VLOOKUP($A3708,Parts!$A:$AM,H$1,0)="X",Y$2,"")</f>
        <v/>
      </c>
      <c r="I3708" t="str">
        <f>IF(VLOOKUP($A3708,Parts!$A:$AM,I$1,0)="X",Z$2,"")</f>
        <v/>
      </c>
      <c r="J3708" t="str">
        <f>IF(VLOOKUP($A3708,Parts!$A:$AM,J$1,0)="X",AA$2,"")</f>
        <v/>
      </c>
      <c r="K3708" t="str">
        <f>IF(VLOOKUP($A3708,Parts!$A:$AM,K$1,0)="X",AB$2,"")</f>
        <v/>
      </c>
      <c r="L3708" t="str">
        <f>IF(VLOOKUP($A3708,Parts!$A:$AM,L$1,0)="X",AC$2,"")</f>
        <v/>
      </c>
      <c r="M3708" t="str">
        <f>IF(VLOOKUP($A3708,Parts!$A:$AM,M$1,0)="X",AD$2,"")</f>
        <v/>
      </c>
      <c r="N3708" t="str">
        <f>IF(VLOOKUP($A3708,Parts!$A:$AM,N$1,0)="X",AE$2,"")</f>
        <v/>
      </c>
      <c r="O3708" t="str">
        <f>IF(VLOOKUP($A3708,Parts!$A:$AM,O$1,0)="X",AF$2,"")</f>
        <v/>
      </c>
      <c r="P3708" t="str">
        <f t="shared" si="58"/>
        <v/>
      </c>
    </row>
    <row r="3709" spans="1:16" x14ac:dyDescent="0.25">
      <c r="A3709" t="str">
        <f>Table15[[#This Row],[Name]]</f>
        <v>rn_zenit_stg1</v>
      </c>
      <c r="B3709" t="str">
        <f>IF(VLOOKUP($A3709,Parts!$A:$AM,B$1,0)="X",S$2,"")</f>
        <v/>
      </c>
      <c r="C3709" t="str">
        <f>IF(VLOOKUP($A3709,Parts!$A:$AM,C$1,0)="X",T$2,"")</f>
        <v/>
      </c>
      <c r="D3709" t="str">
        <f>IF(VLOOKUP($A3709,Parts!$A:$AM,D$1,0)="X",U$2,"")</f>
        <v/>
      </c>
      <c r="E3709" t="str">
        <f>IF(VLOOKUP($A3709,Parts!$A:$AM,E$1,0)="X",V$2,"")</f>
        <v/>
      </c>
      <c r="F3709" t="str">
        <f>IF(VLOOKUP($A3709,Parts!$A:$AM,F$1,0)="X",W$2,"")</f>
        <v/>
      </c>
      <c r="G3709" t="str">
        <f>IF(VLOOKUP($A3709,Parts!$A:$AM,G$1,0)="X",X$2,"")</f>
        <v/>
      </c>
      <c r="H3709" t="str">
        <f>IF(VLOOKUP($A3709,Parts!$A:$AM,H$1,0)="X",Y$2,"")</f>
        <v/>
      </c>
      <c r="I3709" t="str">
        <f>IF(VLOOKUP($A3709,Parts!$A:$AM,I$1,0)="X",Z$2,"")</f>
        <v/>
      </c>
      <c r="J3709" t="str">
        <f>IF(VLOOKUP($A3709,Parts!$A:$AM,J$1,0)="X",AA$2,"")</f>
        <v/>
      </c>
      <c r="K3709" t="str">
        <f>IF(VLOOKUP($A3709,Parts!$A:$AM,K$1,0)="X",AB$2,"")</f>
        <v/>
      </c>
      <c r="L3709" t="str">
        <f>IF(VLOOKUP($A3709,Parts!$A:$AM,L$1,0)="X",AC$2,"")</f>
        <v/>
      </c>
      <c r="M3709" t="str">
        <f>IF(VLOOKUP($A3709,Parts!$A:$AM,M$1,0)="X",AD$2,"")</f>
        <v/>
      </c>
      <c r="N3709" t="str">
        <f>IF(VLOOKUP($A3709,Parts!$A:$AM,N$1,0)="X",AE$2,"")</f>
        <v/>
      </c>
      <c r="O3709" t="str">
        <f>IF(VLOOKUP($A3709,Parts!$A:$AM,O$1,0)="X",AF$2,"")</f>
        <v/>
      </c>
      <c r="P3709" t="str">
        <f t="shared" si="58"/>
        <v/>
      </c>
    </row>
    <row r="3710" spans="1:16" x14ac:dyDescent="0.25">
      <c r="A3710" t="str">
        <f>Table15[[#This Row],[Name]]</f>
        <v>rn_zenit_interstage</v>
      </c>
      <c r="B3710" t="str">
        <f>IF(VLOOKUP($A3710,Parts!$A:$AM,B$1,0)="X",S$2,"")</f>
        <v/>
      </c>
      <c r="C3710" t="str">
        <f>IF(VLOOKUP($A3710,Parts!$A:$AM,C$1,0)="X",T$2,"")</f>
        <v/>
      </c>
      <c r="D3710" t="str">
        <f>IF(VLOOKUP($A3710,Parts!$A:$AM,D$1,0)="X",U$2,"")</f>
        <v/>
      </c>
      <c r="E3710" t="str">
        <f>IF(VLOOKUP($A3710,Parts!$A:$AM,E$1,0)="X",V$2,"")</f>
        <v/>
      </c>
      <c r="F3710" t="str">
        <f>IF(VLOOKUP($A3710,Parts!$A:$AM,F$1,0)="X",W$2,"")</f>
        <v/>
      </c>
      <c r="G3710" t="str">
        <f>IF(VLOOKUP($A3710,Parts!$A:$AM,G$1,0)="X",X$2,"")</f>
        <v/>
      </c>
      <c r="H3710" t="str">
        <f>IF(VLOOKUP($A3710,Parts!$A:$AM,H$1,0)="X",Y$2,"")</f>
        <v/>
      </c>
      <c r="I3710" t="str">
        <f>IF(VLOOKUP($A3710,Parts!$A:$AM,I$1,0)="X",Z$2,"")</f>
        <v/>
      </c>
      <c r="J3710" t="str">
        <f>IF(VLOOKUP($A3710,Parts!$A:$AM,J$1,0)="X",AA$2,"")</f>
        <v/>
      </c>
      <c r="K3710" t="str">
        <f>IF(VLOOKUP($A3710,Parts!$A:$AM,K$1,0)="X",AB$2,"")</f>
        <v/>
      </c>
      <c r="L3710" t="str">
        <f>IF(VLOOKUP($A3710,Parts!$A:$AM,L$1,0)="X",AC$2,"")</f>
        <v/>
      </c>
      <c r="M3710" t="str">
        <f>IF(VLOOKUP($A3710,Parts!$A:$AM,M$1,0)="X",AD$2,"")</f>
        <v/>
      </c>
      <c r="N3710" t="str">
        <f>IF(VLOOKUP($A3710,Parts!$A:$AM,N$1,0)="X",AE$2,"")</f>
        <v/>
      </c>
      <c r="O3710" t="str">
        <f>IF(VLOOKUP($A3710,Parts!$A:$AM,O$1,0)="X",AF$2,"")</f>
        <v/>
      </c>
      <c r="P3710" t="str">
        <f t="shared" si="58"/>
        <v/>
      </c>
    </row>
    <row r="3711" spans="1:16" x14ac:dyDescent="0.25">
      <c r="A3711" t="str">
        <f>Table15[[#This Row],[Name]]</f>
        <v>rn_zenit_p_dec</v>
      </c>
      <c r="B3711" t="str">
        <f>IF(VLOOKUP($A3711,Parts!$A:$AM,B$1,0)="X",S$2,"")</f>
        <v/>
      </c>
      <c r="C3711" t="str">
        <f>IF(VLOOKUP($A3711,Parts!$A:$AM,C$1,0)="X",T$2,"")</f>
        <v/>
      </c>
      <c r="D3711" t="str">
        <f>IF(VLOOKUP($A3711,Parts!$A:$AM,D$1,0)="X",U$2,"")</f>
        <v/>
      </c>
      <c r="E3711" t="str">
        <f>IF(VLOOKUP($A3711,Parts!$A:$AM,E$1,0)="X",V$2,"")</f>
        <v/>
      </c>
      <c r="F3711" t="str">
        <f>IF(VLOOKUP($A3711,Parts!$A:$AM,F$1,0)="X",W$2,"")</f>
        <v/>
      </c>
      <c r="G3711" t="str">
        <f>IF(VLOOKUP($A3711,Parts!$A:$AM,G$1,0)="X",X$2,"")</f>
        <v/>
      </c>
      <c r="H3711" t="str">
        <f>IF(VLOOKUP($A3711,Parts!$A:$AM,H$1,0)="X",Y$2,"")</f>
        <v/>
      </c>
      <c r="I3711" t="str">
        <f>IF(VLOOKUP($A3711,Parts!$A:$AM,I$1,0)="X",Z$2,"")</f>
        <v/>
      </c>
      <c r="J3711" t="str">
        <f>IF(VLOOKUP($A3711,Parts!$A:$AM,J$1,0)="X",AA$2,"")</f>
        <v/>
      </c>
      <c r="K3711" t="str">
        <f>IF(VLOOKUP($A3711,Parts!$A:$AM,K$1,0)="X",AB$2,"")</f>
        <v/>
      </c>
      <c r="L3711" t="str">
        <f>IF(VLOOKUP($A3711,Parts!$A:$AM,L$1,0)="X",AC$2,"")</f>
        <v/>
      </c>
      <c r="M3711" t="str">
        <f>IF(VLOOKUP($A3711,Parts!$A:$AM,M$1,0)="X",AD$2,"")</f>
        <v/>
      </c>
      <c r="N3711" t="str">
        <f>IF(VLOOKUP($A3711,Parts!$A:$AM,N$1,0)="X",AE$2,"")</f>
        <v/>
      </c>
      <c r="O3711" t="str">
        <f>IF(VLOOKUP($A3711,Parts!$A:$AM,O$1,0)="X",AF$2,"")</f>
        <v/>
      </c>
      <c r="P3711" t="str">
        <f t="shared" si="58"/>
        <v/>
      </c>
    </row>
    <row r="3712" spans="1:16" x14ac:dyDescent="0.25">
      <c r="A3712" t="str">
        <f>Table15[[#This Row],[Name]]</f>
        <v>rn_zenit_rd120</v>
      </c>
      <c r="B3712" t="str">
        <f>IF(VLOOKUP($A3712,Parts!$A:$AM,B$1,0)="X",S$2,"")</f>
        <v/>
      </c>
      <c r="C3712" t="str">
        <f>IF(VLOOKUP($A3712,Parts!$A:$AM,C$1,0)="X",T$2,"")</f>
        <v/>
      </c>
      <c r="D3712" t="str">
        <f>IF(VLOOKUP($A3712,Parts!$A:$AM,D$1,0)="X",U$2,"")</f>
        <v/>
      </c>
      <c r="E3712" t="str">
        <f>IF(VLOOKUP($A3712,Parts!$A:$AM,E$1,0)="X",V$2,"")</f>
        <v/>
      </c>
      <c r="F3712" t="str">
        <f>IF(VLOOKUP($A3712,Parts!$A:$AM,F$1,0)="X",W$2,"")</f>
        <v/>
      </c>
      <c r="G3712" t="str">
        <f>IF(VLOOKUP($A3712,Parts!$A:$AM,G$1,0)="X",X$2,"")</f>
        <v/>
      </c>
      <c r="H3712" t="str">
        <f>IF(VLOOKUP($A3712,Parts!$A:$AM,H$1,0)="X",Y$2,"")</f>
        <v/>
      </c>
      <c r="I3712" t="str">
        <f>IF(VLOOKUP($A3712,Parts!$A:$AM,I$1,0)="X",Z$2,"")</f>
        <v/>
      </c>
      <c r="J3712" t="str">
        <f>IF(VLOOKUP($A3712,Parts!$A:$AM,J$1,0)="X",AA$2,"")</f>
        <v/>
      </c>
      <c r="K3712" t="str">
        <f>IF(VLOOKUP($A3712,Parts!$A:$AM,K$1,0)="X",AB$2,"")</f>
        <v/>
      </c>
      <c r="L3712" t="str">
        <f>IF(VLOOKUP($A3712,Parts!$A:$AM,L$1,0)="X",AC$2,"")</f>
        <v/>
      </c>
      <c r="M3712" t="str">
        <f>IF(VLOOKUP($A3712,Parts!$A:$AM,M$1,0)="X",AD$2,"")</f>
        <v/>
      </c>
      <c r="N3712" t="str">
        <f>IF(VLOOKUP($A3712,Parts!$A:$AM,N$1,0)="X",AE$2,"")</f>
        <v/>
      </c>
      <c r="O3712" t="str">
        <f>IF(VLOOKUP($A3712,Parts!$A:$AM,O$1,0)="X",AF$2,"")</f>
        <v/>
      </c>
      <c r="P3712" t="str">
        <f t="shared" si="58"/>
        <v/>
      </c>
    </row>
    <row r="3713" spans="1:16" x14ac:dyDescent="0.25">
      <c r="A3713" t="str">
        <f>Table15[[#This Row],[Name]]</f>
        <v>rn_zenit_rd171</v>
      </c>
      <c r="B3713" t="str">
        <f>IF(VLOOKUP($A3713,Parts!$A:$AM,B$1,0)="X",S$2,"")</f>
        <v/>
      </c>
      <c r="C3713" t="str">
        <f>IF(VLOOKUP($A3713,Parts!$A:$AM,C$1,0)="X",T$2,"")</f>
        <v/>
      </c>
      <c r="D3713" t="str">
        <f>IF(VLOOKUP($A3713,Parts!$A:$AM,D$1,0)="X",U$2,"")</f>
        <v/>
      </c>
      <c r="E3713" t="str">
        <f>IF(VLOOKUP($A3713,Parts!$A:$AM,E$1,0)="X",V$2,"")</f>
        <v/>
      </c>
      <c r="F3713" t="str">
        <f>IF(VLOOKUP($A3713,Parts!$A:$AM,F$1,0)="X",W$2,"")</f>
        <v xml:space="preserve">    MODULE
    { name = ModuleTagEngineLiquidTurbo }
</v>
      </c>
      <c r="G3713" t="str">
        <f>IF(VLOOKUP($A3713,Parts!$A:$AM,G$1,0)="X",X$2,"")</f>
        <v/>
      </c>
      <c r="H3713" t="str">
        <f>IF(VLOOKUP($A3713,Parts!$A:$AM,H$1,0)="X",Y$2,"")</f>
        <v/>
      </c>
      <c r="I3713" t="str">
        <f>IF(VLOOKUP($A3713,Parts!$A:$AM,I$1,0)="X",Z$2,"")</f>
        <v/>
      </c>
      <c r="J3713" t="str">
        <f>IF(VLOOKUP($A3713,Parts!$A:$AM,J$1,0)="X",AA$2,"")</f>
        <v/>
      </c>
      <c r="K3713" t="str">
        <f>IF(VLOOKUP($A3713,Parts!$A:$AM,K$1,0)="X",AB$2,"")</f>
        <v/>
      </c>
      <c r="L3713" t="str">
        <f>IF(VLOOKUP($A3713,Parts!$A:$AM,L$1,0)="X",AC$2,"")</f>
        <v/>
      </c>
      <c r="M3713" t="str">
        <f>IF(VLOOKUP($A3713,Parts!$A:$AM,M$1,0)="X",AD$2,"")</f>
        <v/>
      </c>
      <c r="N3713" t="str">
        <f>IF(VLOOKUP($A3713,Parts!$A:$AM,N$1,0)="X",AE$2,"")</f>
        <v/>
      </c>
      <c r="O3713" t="str">
        <f>IF(VLOOKUP($A3713,Parts!$A:$AM,O$1,0)="X",AF$2,"")</f>
        <v/>
      </c>
      <c r="P3713" t="str">
        <f t="shared" si="58"/>
        <v xml:space="preserve">    MODULE
    { name = ModuleTagEngineLiquidTurbo }
</v>
      </c>
    </row>
    <row r="3714" spans="1:16" x14ac:dyDescent="0.25">
      <c r="A3714" t="str">
        <f>Table15[[#This Row],[Name]]</f>
        <v>rn_zenit_rd8</v>
      </c>
      <c r="B3714" t="str">
        <f>IF(VLOOKUP($A3714,Parts!$A:$AM,B$1,0)="X",S$2,"")</f>
        <v/>
      </c>
      <c r="C3714" t="str">
        <f>IF(VLOOKUP($A3714,Parts!$A:$AM,C$1,0)="X",T$2,"")</f>
        <v/>
      </c>
      <c r="D3714" t="str">
        <f>IF(VLOOKUP($A3714,Parts!$A:$AM,D$1,0)="X",U$2,"")</f>
        <v/>
      </c>
      <c r="E3714" t="str">
        <f>IF(VLOOKUP($A3714,Parts!$A:$AM,E$1,0)="X",V$2,"")</f>
        <v/>
      </c>
      <c r="F3714" t="str">
        <f>IF(VLOOKUP($A3714,Parts!$A:$AM,F$1,0)="X",W$2,"")</f>
        <v/>
      </c>
      <c r="G3714" t="str">
        <f>IF(VLOOKUP($A3714,Parts!$A:$AM,G$1,0)="X",X$2,"")</f>
        <v/>
      </c>
      <c r="H3714" t="str">
        <f>IF(VLOOKUP($A3714,Parts!$A:$AM,H$1,0)="X",Y$2,"")</f>
        <v/>
      </c>
      <c r="I3714" t="str">
        <f>IF(VLOOKUP($A3714,Parts!$A:$AM,I$1,0)="X",Z$2,"")</f>
        <v/>
      </c>
      <c r="J3714" t="str">
        <f>IF(VLOOKUP($A3714,Parts!$A:$AM,J$1,0)="X",AA$2,"")</f>
        <v/>
      </c>
      <c r="K3714" t="str">
        <f>IF(VLOOKUP($A3714,Parts!$A:$AM,K$1,0)="X",AB$2,"")</f>
        <v/>
      </c>
      <c r="L3714" t="str">
        <f>IF(VLOOKUP($A3714,Parts!$A:$AM,L$1,0)="X",AC$2,"")</f>
        <v/>
      </c>
      <c r="M3714" t="str">
        <f>IF(VLOOKUP($A3714,Parts!$A:$AM,M$1,0)="X",AD$2,"")</f>
        <v/>
      </c>
      <c r="N3714" t="str">
        <f>IF(VLOOKUP($A3714,Parts!$A:$AM,N$1,0)="X",AE$2,"")</f>
        <v/>
      </c>
      <c r="O3714" t="str">
        <f>IF(VLOOKUP($A3714,Parts!$A:$AM,O$1,0)="X",AF$2,"")</f>
        <v/>
      </c>
      <c r="P3714" t="str">
        <f t="shared" si="58"/>
        <v/>
      </c>
    </row>
    <row r="3715" spans="1:16" x14ac:dyDescent="0.25">
      <c r="A3715" t="str">
        <f>Table15[[#This Row],[Name]]</f>
        <v>rn_zenit_stg2</v>
      </c>
      <c r="B3715" t="str">
        <f>IF(VLOOKUP($A3715,Parts!$A:$AM,B$1,0)="X",S$2,"")</f>
        <v/>
      </c>
      <c r="C3715" t="str">
        <f>IF(VLOOKUP($A3715,Parts!$A:$AM,C$1,0)="X",T$2,"")</f>
        <v/>
      </c>
      <c r="D3715" t="str">
        <f>IF(VLOOKUP($A3715,Parts!$A:$AM,D$1,0)="X",U$2,"")</f>
        <v/>
      </c>
      <c r="E3715" t="str">
        <f>IF(VLOOKUP($A3715,Parts!$A:$AM,E$1,0)="X",V$2,"")</f>
        <v/>
      </c>
      <c r="F3715" t="str">
        <f>IF(VLOOKUP($A3715,Parts!$A:$AM,F$1,0)="X",W$2,"")</f>
        <v/>
      </c>
      <c r="G3715" t="str">
        <f>IF(VLOOKUP($A3715,Parts!$A:$AM,G$1,0)="X",X$2,"")</f>
        <v/>
      </c>
      <c r="H3715" t="str">
        <f>IF(VLOOKUP($A3715,Parts!$A:$AM,H$1,0)="X",Y$2,"")</f>
        <v/>
      </c>
      <c r="I3715" t="str">
        <f>IF(VLOOKUP($A3715,Parts!$A:$AM,I$1,0)="X",Z$2,"")</f>
        <v/>
      </c>
      <c r="J3715" t="str">
        <f>IF(VLOOKUP($A3715,Parts!$A:$AM,J$1,0)="X",AA$2,"")</f>
        <v/>
      </c>
      <c r="K3715" t="str">
        <f>IF(VLOOKUP($A3715,Parts!$A:$AM,K$1,0)="X",AB$2,"")</f>
        <v/>
      </c>
      <c r="L3715" t="str">
        <f>IF(VLOOKUP($A3715,Parts!$A:$AM,L$1,0)="X",AC$2,"")</f>
        <v/>
      </c>
      <c r="M3715" t="str">
        <f>IF(VLOOKUP($A3715,Parts!$A:$AM,M$1,0)="X",AD$2,"")</f>
        <v/>
      </c>
      <c r="N3715" t="str">
        <f>IF(VLOOKUP($A3715,Parts!$A:$AM,N$1,0)="X",AE$2,"")</f>
        <v/>
      </c>
      <c r="O3715" t="str">
        <f>IF(VLOOKUP($A3715,Parts!$A:$AM,O$1,0)="X",AF$2,"")</f>
        <v/>
      </c>
      <c r="P3715" t="str">
        <f t="shared" ref="P3715:P3778" si="59">B3715&amp;C3715&amp;D3715&amp;E3715&amp;F3715&amp;G3715&amp;H3715&amp;I3715&amp;J3715&amp;K3715&amp;L3715&amp;M3715&amp;N3715&amp;O3715</f>
        <v/>
      </c>
    </row>
    <row r="3716" spans="1:16" x14ac:dyDescent="0.25">
      <c r="A3716" t="str">
        <f>Table15[[#This Row],[Name]]</f>
        <v>rn_zenit_fairing_b3sl</v>
      </c>
      <c r="B3716" t="str">
        <f>IF(VLOOKUP($A3716,Parts!$A:$AM,B$1,0)="X",S$2,"")</f>
        <v/>
      </c>
      <c r="C3716" t="str">
        <f>IF(VLOOKUP($A3716,Parts!$A:$AM,C$1,0)="X",T$2,"")</f>
        <v/>
      </c>
      <c r="D3716" t="str">
        <f>IF(VLOOKUP($A3716,Parts!$A:$AM,D$1,0)="X",U$2,"")</f>
        <v/>
      </c>
      <c r="E3716" t="str">
        <f>IF(VLOOKUP($A3716,Parts!$A:$AM,E$1,0)="X",V$2,"")</f>
        <v/>
      </c>
      <c r="F3716" t="str">
        <f>IF(VLOOKUP($A3716,Parts!$A:$AM,F$1,0)="X",W$2,"")</f>
        <v/>
      </c>
      <c r="G3716" t="str">
        <f>IF(VLOOKUP($A3716,Parts!$A:$AM,G$1,0)="X",X$2,"")</f>
        <v/>
      </c>
      <c r="H3716" t="str">
        <f>IF(VLOOKUP($A3716,Parts!$A:$AM,H$1,0)="X",Y$2,"")</f>
        <v/>
      </c>
      <c r="I3716" t="str">
        <f>IF(VLOOKUP($A3716,Parts!$A:$AM,I$1,0)="X",Z$2,"")</f>
        <v/>
      </c>
      <c r="J3716" t="str">
        <f>IF(VLOOKUP($A3716,Parts!$A:$AM,J$1,0)="X",AA$2,"")</f>
        <v/>
      </c>
      <c r="K3716" t="str">
        <f>IF(VLOOKUP($A3716,Parts!$A:$AM,K$1,0)="X",AB$2,"")</f>
        <v/>
      </c>
      <c r="L3716" t="str">
        <f>IF(VLOOKUP($A3716,Parts!$A:$AM,L$1,0)="X",AC$2,"")</f>
        <v/>
      </c>
      <c r="M3716" t="str">
        <f>IF(VLOOKUP($A3716,Parts!$A:$AM,M$1,0)="X",AD$2,"")</f>
        <v/>
      </c>
      <c r="N3716" t="str">
        <f>IF(VLOOKUP($A3716,Parts!$A:$AM,N$1,0)="X",AE$2,"")</f>
        <v/>
      </c>
      <c r="O3716" t="str">
        <f>IF(VLOOKUP($A3716,Parts!$A:$AM,O$1,0)="X",AF$2,"")</f>
        <v/>
      </c>
      <c r="P3716" t="str">
        <f t="shared" si="59"/>
        <v/>
      </c>
    </row>
    <row r="3717" spans="1:16" x14ac:dyDescent="0.25">
      <c r="A3717" t="str">
        <f>Table15[[#This Row],[Name]]</f>
        <v>rn_zenit_interstage2</v>
      </c>
      <c r="B3717" t="str">
        <f>IF(VLOOKUP($A3717,Parts!$A:$AM,B$1,0)="X",S$2,"")</f>
        <v/>
      </c>
      <c r="C3717" t="str">
        <f>IF(VLOOKUP($A3717,Parts!$A:$AM,C$1,0)="X",T$2,"")</f>
        <v/>
      </c>
      <c r="D3717" t="str">
        <f>IF(VLOOKUP($A3717,Parts!$A:$AM,D$1,0)="X",U$2,"")</f>
        <v/>
      </c>
      <c r="E3717" t="str">
        <f>IF(VLOOKUP($A3717,Parts!$A:$AM,E$1,0)="X",V$2,"")</f>
        <v/>
      </c>
      <c r="F3717" t="str">
        <f>IF(VLOOKUP($A3717,Parts!$A:$AM,F$1,0)="X",W$2,"")</f>
        <v/>
      </c>
      <c r="G3717" t="str">
        <f>IF(VLOOKUP($A3717,Parts!$A:$AM,G$1,0)="X",X$2,"")</f>
        <v/>
      </c>
      <c r="H3717" t="str">
        <f>IF(VLOOKUP($A3717,Parts!$A:$AM,H$1,0)="X",Y$2,"")</f>
        <v/>
      </c>
      <c r="I3717" t="str">
        <f>IF(VLOOKUP($A3717,Parts!$A:$AM,I$1,0)="X",Z$2,"")</f>
        <v xml:space="preserve">    MODULE
    { name = ModuleTagHumanRated }
</v>
      </c>
      <c r="J3717" t="str">
        <f>IF(VLOOKUP($A3717,Parts!$A:$AM,J$1,0)="X",AA$2,"")</f>
        <v/>
      </c>
      <c r="K3717" t="str">
        <f>IF(VLOOKUP($A3717,Parts!$A:$AM,K$1,0)="X",AB$2,"")</f>
        <v/>
      </c>
      <c r="L3717" t="str">
        <f>IF(VLOOKUP($A3717,Parts!$A:$AM,L$1,0)="X",AC$2,"")</f>
        <v/>
      </c>
      <c r="M3717" t="str">
        <f>IF(VLOOKUP($A3717,Parts!$A:$AM,M$1,0)="X",AD$2,"")</f>
        <v/>
      </c>
      <c r="N3717" t="str">
        <f>IF(VLOOKUP($A3717,Parts!$A:$AM,N$1,0)="X",AE$2,"")</f>
        <v/>
      </c>
      <c r="O3717" t="str">
        <f>IF(VLOOKUP($A3717,Parts!$A:$AM,O$1,0)="X",AF$2,"")</f>
        <v/>
      </c>
      <c r="P3717" t="str">
        <f t="shared" si="59"/>
        <v xml:space="preserve">    MODULE
    { name = ModuleTagHumanRated }
</v>
      </c>
    </row>
    <row r="3718" spans="1:16" x14ac:dyDescent="0.25">
      <c r="A3718" t="str">
        <f>Table15[[#This Row],[Name]]</f>
        <v>rn_zond_dec</v>
      </c>
      <c r="B3718" t="str">
        <f>IF(VLOOKUP($A3718,Parts!$A:$AM,B$1,0)="X",S$2,"")</f>
        <v/>
      </c>
      <c r="C3718" t="str">
        <f>IF(VLOOKUP($A3718,Parts!$A:$AM,C$1,0)="X",T$2,"")</f>
        <v/>
      </c>
      <c r="D3718" t="str">
        <f>IF(VLOOKUP($A3718,Parts!$A:$AM,D$1,0)="X",U$2,"")</f>
        <v/>
      </c>
      <c r="E3718" t="str">
        <f>IF(VLOOKUP($A3718,Parts!$A:$AM,E$1,0)="X",V$2,"")</f>
        <v/>
      </c>
      <c r="F3718" t="str">
        <f>IF(VLOOKUP($A3718,Parts!$A:$AM,F$1,0)="X",W$2,"")</f>
        <v/>
      </c>
      <c r="G3718" t="str">
        <f>IF(VLOOKUP($A3718,Parts!$A:$AM,G$1,0)="X",X$2,"")</f>
        <v/>
      </c>
      <c r="H3718" t="str">
        <f>IF(VLOOKUP($A3718,Parts!$A:$AM,H$1,0)="X",Y$2,"")</f>
        <v/>
      </c>
      <c r="I3718" t="str">
        <f>IF(VLOOKUP($A3718,Parts!$A:$AM,I$1,0)="X",Z$2,"")</f>
        <v/>
      </c>
      <c r="J3718" t="str">
        <f>IF(VLOOKUP($A3718,Parts!$A:$AM,J$1,0)="X",AA$2,"")</f>
        <v/>
      </c>
      <c r="K3718" t="str">
        <f>IF(VLOOKUP($A3718,Parts!$A:$AM,K$1,0)="X",AB$2,"")</f>
        <v/>
      </c>
      <c r="L3718" t="str">
        <f>IF(VLOOKUP($A3718,Parts!$A:$AM,L$1,0)="X",AC$2,"")</f>
        <v/>
      </c>
      <c r="M3718" t="str">
        <f>IF(VLOOKUP($A3718,Parts!$A:$AM,M$1,0)="X",AD$2,"")</f>
        <v/>
      </c>
      <c r="N3718" t="str">
        <f>IF(VLOOKUP($A3718,Parts!$A:$AM,N$1,0)="X",AE$2,"")</f>
        <v xml:space="preserve">    MODULE
    { name = ModuleTagDecoupler }
</v>
      </c>
      <c r="O3718" t="str">
        <f>IF(VLOOKUP($A3718,Parts!$A:$AM,O$1,0)="X",AF$2,"")</f>
        <v/>
      </c>
      <c r="P3718" t="str">
        <f t="shared" si="59"/>
        <v xml:space="preserve">    MODULE
    { name = ModuleTagDecoupler }
</v>
      </c>
    </row>
    <row r="3719" spans="1:16" x14ac:dyDescent="0.25">
      <c r="A3719" t="str">
        <f>Table15[[#This Row],[Name]]</f>
        <v>rn_zond_sa</v>
      </c>
      <c r="B3719" t="str">
        <f>IF(VLOOKUP($A3719,Parts!$A:$AM,B$1,0)="X",S$2,"")</f>
        <v xml:space="preserve">    MODULE
    { name = ModuleTagAvionics }
</v>
      </c>
      <c r="C3719" t="str">
        <f>IF(VLOOKUP($A3719,Parts!$A:$AM,C$1,0)="X",T$2,"")</f>
        <v/>
      </c>
      <c r="D3719" t="str">
        <f>IF(VLOOKUP($A3719,Parts!$A:$AM,D$1,0)="X",U$2,"")</f>
        <v/>
      </c>
      <c r="E3719" t="str">
        <f>IF(VLOOKUP($A3719,Parts!$A:$AM,E$1,0)="X",V$2,"")</f>
        <v/>
      </c>
      <c r="F3719" t="str">
        <f>IF(VLOOKUP($A3719,Parts!$A:$AM,F$1,0)="X",W$2,"")</f>
        <v/>
      </c>
      <c r="G3719" t="str">
        <f>IF(VLOOKUP($A3719,Parts!$A:$AM,G$1,0)="X",X$2,"")</f>
        <v/>
      </c>
      <c r="H3719" t="str">
        <f>IF(VLOOKUP($A3719,Parts!$A:$AM,H$1,0)="X",Y$2,"")</f>
        <v xml:space="preserve">    MODULE
    { name = ModuleTagHabitable }
</v>
      </c>
      <c r="I3719" t="str">
        <f>IF(VLOOKUP($A3719,Parts!$A:$AM,I$1,0)="X",Z$2,"")</f>
        <v xml:space="preserve">    MODULE
    { name = ModuleTagHumanRated }
</v>
      </c>
      <c r="J3719" t="str">
        <f>IF(VLOOKUP($A3719,Parts!$A:$AM,J$1,0)="X",AA$2,"")</f>
        <v/>
      </c>
      <c r="K3719" t="str">
        <f>IF(VLOOKUP($A3719,Parts!$A:$AM,K$1,0)="X",AB$2,"")</f>
        <v/>
      </c>
      <c r="L3719" t="str">
        <f>IF(VLOOKUP($A3719,Parts!$A:$AM,L$1,0)="X",AC$2,"")</f>
        <v xml:space="preserve">    MODULE
    { name = ModuleTagReentry }
</v>
      </c>
      <c r="M3719" t="str">
        <f>IF(VLOOKUP($A3719,Parts!$A:$AM,M$1,0)="X",AD$2,"")</f>
        <v/>
      </c>
      <c r="N3719" t="str">
        <f>IF(VLOOKUP($A3719,Parts!$A:$AM,N$1,0)="X",AE$2,"")</f>
        <v/>
      </c>
      <c r="O3719" t="str">
        <f>IF(VLOOKUP($A3719,Parts!$A:$AM,O$1,0)="X",AF$2,"")</f>
        <v/>
      </c>
      <c r="P3719" t="str">
        <f t="shared" si="59"/>
        <v xml:space="preserve">    MODULE
    { name = ModuleTagAvionics }
    MODULE
    { name = ModuleTagHabitable }
    MODULE
    { name = ModuleTagHumanRated }
    MODULE
    { name = ModuleTagReentry }
</v>
      </c>
    </row>
    <row r="3720" spans="1:16" x14ac:dyDescent="0.25">
      <c r="A3720" t="str">
        <f>Table15[[#This Row],[Name]]</f>
        <v>rn_zond_asas</v>
      </c>
      <c r="B3720" t="str">
        <f>IF(VLOOKUP($A3720,Parts!$A:$AM,B$1,0)="X",S$2,"")</f>
        <v/>
      </c>
      <c r="C3720" t="str">
        <f>IF(VLOOKUP($A3720,Parts!$A:$AM,C$1,0)="X",T$2,"")</f>
        <v/>
      </c>
      <c r="D3720" t="str">
        <f>IF(VLOOKUP($A3720,Parts!$A:$AM,D$1,0)="X",U$2,"")</f>
        <v/>
      </c>
      <c r="E3720" t="str">
        <f>IF(VLOOKUP($A3720,Parts!$A:$AM,E$1,0)="X",V$2,"")</f>
        <v/>
      </c>
      <c r="F3720" t="str">
        <f>IF(VLOOKUP($A3720,Parts!$A:$AM,F$1,0)="X",W$2,"")</f>
        <v/>
      </c>
      <c r="G3720" t="str">
        <f>IF(VLOOKUP($A3720,Parts!$A:$AM,G$1,0)="X",X$2,"")</f>
        <v/>
      </c>
      <c r="H3720" t="str">
        <f>IF(VLOOKUP($A3720,Parts!$A:$AM,H$1,0)="X",Y$2,"")</f>
        <v/>
      </c>
      <c r="I3720" t="str">
        <f>IF(VLOOKUP($A3720,Parts!$A:$AM,I$1,0)="X",Z$2,"")</f>
        <v/>
      </c>
      <c r="J3720" t="str">
        <f>IF(VLOOKUP($A3720,Parts!$A:$AM,J$1,0)="X",AA$2,"")</f>
        <v/>
      </c>
      <c r="K3720" t="str">
        <f>IF(VLOOKUP($A3720,Parts!$A:$AM,K$1,0)="X",AB$2,"")</f>
        <v/>
      </c>
      <c r="L3720" t="str">
        <f>IF(VLOOKUP($A3720,Parts!$A:$AM,L$1,0)="X",AC$2,"")</f>
        <v/>
      </c>
      <c r="M3720" t="str">
        <f>IF(VLOOKUP($A3720,Parts!$A:$AM,M$1,0)="X",AD$2,"")</f>
        <v/>
      </c>
      <c r="N3720" t="str">
        <f>IF(VLOOKUP($A3720,Parts!$A:$AM,N$1,0)="X",AE$2,"")</f>
        <v/>
      </c>
      <c r="O3720" t="str">
        <f>IF(VLOOKUP($A3720,Parts!$A:$AM,O$1,0)="X",AF$2,"")</f>
        <v/>
      </c>
      <c r="P3720" t="str">
        <f t="shared" si="59"/>
        <v/>
      </c>
    </row>
    <row r="3721" spans="1:16" x14ac:dyDescent="0.25">
      <c r="A3721" t="str">
        <f>Table15[[#This Row],[Name]]</f>
        <v>rn_zond_top</v>
      </c>
      <c r="B3721" t="str">
        <f>IF(VLOOKUP($A3721,Parts!$A:$AM,B$1,0)="X",S$2,"")</f>
        <v/>
      </c>
      <c r="C3721" t="str">
        <f>IF(VLOOKUP($A3721,Parts!$A:$AM,C$1,0)="X",T$2,"")</f>
        <v/>
      </c>
      <c r="D3721" t="str">
        <f>IF(VLOOKUP($A3721,Parts!$A:$AM,D$1,0)="X",U$2,"")</f>
        <v/>
      </c>
      <c r="E3721" t="str">
        <f>IF(VLOOKUP($A3721,Parts!$A:$AM,E$1,0)="X",V$2,"")</f>
        <v/>
      </c>
      <c r="F3721" t="str">
        <f>IF(VLOOKUP($A3721,Parts!$A:$AM,F$1,0)="X",W$2,"")</f>
        <v/>
      </c>
      <c r="G3721" t="str">
        <f>IF(VLOOKUP($A3721,Parts!$A:$AM,G$1,0)="X",X$2,"")</f>
        <v/>
      </c>
      <c r="H3721" t="str">
        <f>IF(VLOOKUP($A3721,Parts!$A:$AM,H$1,0)="X",Y$2,"")</f>
        <v/>
      </c>
      <c r="I3721" t="str">
        <f>IF(VLOOKUP($A3721,Parts!$A:$AM,I$1,0)="X",Z$2,"")</f>
        <v/>
      </c>
      <c r="J3721" t="str">
        <f>IF(VLOOKUP($A3721,Parts!$A:$AM,J$1,0)="X",AA$2,"")</f>
        <v/>
      </c>
      <c r="K3721" t="str">
        <f>IF(VLOOKUP($A3721,Parts!$A:$AM,K$1,0)="X",AB$2,"")</f>
        <v/>
      </c>
      <c r="L3721" t="str">
        <f>IF(VLOOKUP($A3721,Parts!$A:$AM,L$1,0)="X",AC$2,"")</f>
        <v/>
      </c>
      <c r="M3721" t="str">
        <f>IF(VLOOKUP($A3721,Parts!$A:$AM,M$1,0)="X",AD$2,"")</f>
        <v/>
      </c>
      <c r="N3721" t="str">
        <f>IF(VLOOKUP($A3721,Parts!$A:$AM,N$1,0)="X",AE$2,"")</f>
        <v/>
      </c>
      <c r="O3721" t="str">
        <f>IF(VLOOKUP($A3721,Parts!$A:$AM,O$1,0)="X",AF$2,"")</f>
        <v/>
      </c>
      <c r="P3721" t="str">
        <f t="shared" si="59"/>
        <v/>
      </c>
    </row>
    <row r="3722" spans="1:16" x14ac:dyDescent="0.25">
      <c r="A3722" t="str">
        <f>Table15[[#This Row],[Name]]</f>
        <v>rn_zond_fairing</v>
      </c>
      <c r="B3722" t="str">
        <f>IF(VLOOKUP($A3722,Parts!$A:$AM,B$1,0)="X",S$2,"")</f>
        <v/>
      </c>
      <c r="C3722" t="str">
        <f>IF(VLOOKUP($A3722,Parts!$A:$AM,C$1,0)="X",T$2,"")</f>
        <v/>
      </c>
      <c r="D3722" t="str">
        <f>IF(VLOOKUP($A3722,Parts!$A:$AM,D$1,0)="X",U$2,"")</f>
        <v/>
      </c>
      <c r="E3722" t="str">
        <f>IF(VLOOKUP($A3722,Parts!$A:$AM,E$1,0)="X",V$2,"")</f>
        <v/>
      </c>
      <c r="F3722" t="str">
        <f>IF(VLOOKUP($A3722,Parts!$A:$AM,F$1,0)="X",W$2,"")</f>
        <v/>
      </c>
      <c r="G3722" t="str">
        <f>IF(VLOOKUP($A3722,Parts!$A:$AM,G$1,0)="X",X$2,"")</f>
        <v/>
      </c>
      <c r="H3722" t="str">
        <f>IF(VLOOKUP($A3722,Parts!$A:$AM,H$1,0)="X",Y$2,"")</f>
        <v/>
      </c>
      <c r="I3722" t="str">
        <f>IF(VLOOKUP($A3722,Parts!$A:$AM,I$1,0)="X",Z$2,"")</f>
        <v/>
      </c>
      <c r="J3722" t="str">
        <f>IF(VLOOKUP($A3722,Parts!$A:$AM,J$1,0)="X",AA$2,"")</f>
        <v/>
      </c>
      <c r="K3722" t="str">
        <f>IF(VLOOKUP($A3722,Parts!$A:$AM,K$1,0)="X",AB$2,"")</f>
        <v/>
      </c>
      <c r="L3722" t="str">
        <f>IF(VLOOKUP($A3722,Parts!$A:$AM,L$1,0)="X",AC$2,"")</f>
        <v/>
      </c>
      <c r="M3722" t="str">
        <f>IF(VLOOKUP($A3722,Parts!$A:$AM,M$1,0)="X",AD$2,"")</f>
        <v/>
      </c>
      <c r="N3722" t="str">
        <f>IF(VLOOKUP($A3722,Parts!$A:$AM,N$1,0)="X",AE$2,"")</f>
        <v/>
      </c>
      <c r="O3722" t="str">
        <f>IF(VLOOKUP($A3722,Parts!$A:$AM,O$1,0)="X",AF$2,"")</f>
        <v/>
      </c>
      <c r="P3722" t="str">
        <f t="shared" si="59"/>
        <v/>
      </c>
    </row>
    <row r="3723" spans="1:16" x14ac:dyDescent="0.25">
      <c r="A3723" t="str">
        <f>Table15[[#This Row],[Name]]</f>
        <v>Nitrogen</v>
      </c>
      <c r="B3723" t="str">
        <f>IF(VLOOKUP($A3723,Parts!$A:$AM,B$1,0)="X",S$2,"")</f>
        <v/>
      </c>
      <c r="C3723" t="str">
        <f>IF(VLOOKUP($A3723,Parts!$A:$AM,C$1,0)="X",T$2,"")</f>
        <v/>
      </c>
      <c r="D3723" t="str">
        <f>IF(VLOOKUP($A3723,Parts!$A:$AM,D$1,0)="X",U$2,"")</f>
        <v/>
      </c>
      <c r="E3723" t="str">
        <f>IF(VLOOKUP($A3723,Parts!$A:$AM,E$1,0)="X",V$2,"")</f>
        <v/>
      </c>
      <c r="F3723" t="str">
        <f>IF(VLOOKUP($A3723,Parts!$A:$AM,F$1,0)="X",W$2,"")</f>
        <v/>
      </c>
      <c r="G3723" t="str">
        <f>IF(VLOOKUP($A3723,Parts!$A:$AM,G$1,0)="X",X$2,"")</f>
        <v/>
      </c>
      <c r="H3723" t="str">
        <f>IF(VLOOKUP($A3723,Parts!$A:$AM,H$1,0)="X",Y$2,"")</f>
        <v/>
      </c>
      <c r="I3723" t="str">
        <f>IF(VLOOKUP($A3723,Parts!$A:$AM,I$1,0)="X",Z$2,"")</f>
        <v/>
      </c>
      <c r="J3723" t="str">
        <f>IF(VLOOKUP($A3723,Parts!$A:$AM,J$1,0)="X",AA$2,"")</f>
        <v/>
      </c>
      <c r="K3723" t="str">
        <f>IF(VLOOKUP($A3723,Parts!$A:$AM,K$1,0)="X",AB$2,"")</f>
        <v/>
      </c>
      <c r="L3723" t="str">
        <f>IF(VLOOKUP($A3723,Parts!$A:$AM,L$1,0)="X",AC$2,"")</f>
        <v/>
      </c>
      <c r="M3723" t="str">
        <f>IF(VLOOKUP($A3723,Parts!$A:$AM,M$1,0)="X",AD$2,"")</f>
        <v/>
      </c>
      <c r="N3723" t="str">
        <f>IF(VLOOKUP($A3723,Parts!$A:$AM,N$1,0)="X",AE$2,"")</f>
        <v/>
      </c>
      <c r="O3723" t="str">
        <f>IF(VLOOKUP($A3723,Parts!$A:$AM,O$1,0)="X",AF$2,"")</f>
        <v/>
      </c>
      <c r="P3723" t="str">
        <f t="shared" si="59"/>
        <v/>
      </c>
    </row>
    <row r="3724" spans="1:16" x14ac:dyDescent="0.25">
      <c r="A3724" t="str">
        <f>Table15[[#This Row],[Name]]</f>
        <v>Helium</v>
      </c>
      <c r="B3724" t="str">
        <f>IF(VLOOKUP($A3724,Parts!$A:$AM,B$1,0)="X",S$2,"")</f>
        <v/>
      </c>
      <c r="C3724" t="str">
        <f>IF(VLOOKUP($A3724,Parts!$A:$AM,C$1,0)="X",T$2,"")</f>
        <v/>
      </c>
      <c r="D3724" t="str">
        <f>IF(VLOOKUP($A3724,Parts!$A:$AM,D$1,0)="X",U$2,"")</f>
        <v/>
      </c>
      <c r="E3724" t="str">
        <f>IF(VLOOKUP($A3724,Parts!$A:$AM,E$1,0)="X",V$2,"")</f>
        <v/>
      </c>
      <c r="F3724" t="str">
        <f>IF(VLOOKUP($A3724,Parts!$A:$AM,F$1,0)="X",W$2,"")</f>
        <v/>
      </c>
      <c r="G3724" t="str">
        <f>IF(VLOOKUP($A3724,Parts!$A:$AM,G$1,0)="X",X$2,"")</f>
        <v/>
      </c>
      <c r="H3724" t="str">
        <f>IF(VLOOKUP($A3724,Parts!$A:$AM,H$1,0)="X",Y$2,"")</f>
        <v/>
      </c>
      <c r="I3724" t="str">
        <f>IF(VLOOKUP($A3724,Parts!$A:$AM,I$1,0)="X",Z$2,"")</f>
        <v/>
      </c>
      <c r="J3724" t="str">
        <f>IF(VLOOKUP($A3724,Parts!$A:$AM,J$1,0)="X",AA$2,"")</f>
        <v/>
      </c>
      <c r="K3724" t="str">
        <f>IF(VLOOKUP($A3724,Parts!$A:$AM,K$1,0)="X",AB$2,"")</f>
        <v/>
      </c>
      <c r="L3724" t="str">
        <f>IF(VLOOKUP($A3724,Parts!$A:$AM,L$1,0)="X",AC$2,"")</f>
        <v/>
      </c>
      <c r="M3724" t="str">
        <f>IF(VLOOKUP($A3724,Parts!$A:$AM,M$1,0)="X",AD$2,"")</f>
        <v/>
      </c>
      <c r="N3724" t="str">
        <f>IF(VLOOKUP($A3724,Parts!$A:$AM,N$1,0)="X",AE$2,"")</f>
        <v/>
      </c>
      <c r="O3724" t="str">
        <f>IF(VLOOKUP($A3724,Parts!$A:$AM,O$1,0)="X",AF$2,"")</f>
        <v/>
      </c>
      <c r="P3724" t="str">
        <f t="shared" si="59"/>
        <v/>
      </c>
    </row>
    <row r="3725" spans="1:16" x14ac:dyDescent="0.25">
      <c r="A3725" t="str">
        <f>Table15[[#This Row],[Name]]</f>
        <v>NitrousOxide</v>
      </c>
      <c r="B3725" t="str">
        <f>IF(VLOOKUP($A3725,Parts!$A:$AM,B$1,0)="X",S$2,"")</f>
        <v/>
      </c>
      <c r="C3725" t="str">
        <f>IF(VLOOKUP($A3725,Parts!$A:$AM,C$1,0)="X",T$2,"")</f>
        <v/>
      </c>
      <c r="D3725" t="str">
        <f>IF(VLOOKUP($A3725,Parts!$A:$AM,D$1,0)="X",U$2,"")</f>
        <v/>
      </c>
      <c r="E3725" t="str">
        <f>IF(VLOOKUP($A3725,Parts!$A:$AM,E$1,0)="X",V$2,"")</f>
        <v/>
      </c>
      <c r="F3725" t="str">
        <f>IF(VLOOKUP($A3725,Parts!$A:$AM,F$1,0)="X",W$2,"")</f>
        <v/>
      </c>
      <c r="G3725" t="str">
        <f>IF(VLOOKUP($A3725,Parts!$A:$AM,G$1,0)="X",X$2,"")</f>
        <v/>
      </c>
      <c r="H3725" t="str">
        <f>IF(VLOOKUP($A3725,Parts!$A:$AM,H$1,0)="X",Y$2,"")</f>
        <v/>
      </c>
      <c r="I3725" t="str">
        <f>IF(VLOOKUP($A3725,Parts!$A:$AM,I$1,0)="X",Z$2,"")</f>
        <v/>
      </c>
      <c r="J3725" t="str">
        <f>IF(VLOOKUP($A3725,Parts!$A:$AM,J$1,0)="X",AA$2,"")</f>
        <v/>
      </c>
      <c r="K3725" t="str">
        <f>IF(VLOOKUP($A3725,Parts!$A:$AM,K$1,0)="X",AB$2,"")</f>
        <v/>
      </c>
      <c r="L3725" t="str">
        <f>IF(VLOOKUP($A3725,Parts!$A:$AM,L$1,0)="X",AC$2,"")</f>
        <v/>
      </c>
      <c r="M3725" t="str">
        <f>IF(VLOOKUP($A3725,Parts!$A:$AM,M$1,0)="X",AD$2,"")</f>
        <v/>
      </c>
      <c r="N3725" t="str">
        <f>IF(VLOOKUP($A3725,Parts!$A:$AM,N$1,0)="X",AE$2,"")</f>
        <v/>
      </c>
      <c r="O3725" t="str">
        <f>IF(VLOOKUP($A3725,Parts!$A:$AM,O$1,0)="X",AF$2,"")</f>
        <v/>
      </c>
      <c r="P3725" t="str">
        <f t="shared" si="59"/>
        <v/>
      </c>
    </row>
    <row r="3726" spans="1:16" x14ac:dyDescent="0.25">
      <c r="A3726" t="str">
        <f>Table15[[#This Row],[Name]]</f>
        <v>HTP</v>
      </c>
      <c r="B3726" t="str">
        <f>IF(VLOOKUP($A3726,Parts!$A:$AM,B$1,0)="X",S$2,"")</f>
        <v/>
      </c>
      <c r="C3726" t="str">
        <f>IF(VLOOKUP($A3726,Parts!$A:$AM,C$1,0)="X",T$2,"")</f>
        <v/>
      </c>
      <c r="D3726" t="str">
        <f>IF(VLOOKUP($A3726,Parts!$A:$AM,D$1,0)="X",U$2,"")</f>
        <v/>
      </c>
      <c r="E3726" t="str">
        <f>IF(VLOOKUP($A3726,Parts!$A:$AM,E$1,0)="X",V$2,"")</f>
        <v/>
      </c>
      <c r="F3726" t="str">
        <f>IF(VLOOKUP($A3726,Parts!$A:$AM,F$1,0)="X",W$2,"")</f>
        <v/>
      </c>
      <c r="G3726" t="str">
        <f>IF(VLOOKUP($A3726,Parts!$A:$AM,G$1,0)="X",X$2,"")</f>
        <v/>
      </c>
      <c r="H3726" t="str">
        <f>IF(VLOOKUP($A3726,Parts!$A:$AM,H$1,0)="X",Y$2,"")</f>
        <v/>
      </c>
      <c r="I3726" t="str">
        <f>IF(VLOOKUP($A3726,Parts!$A:$AM,I$1,0)="X",Z$2,"")</f>
        <v/>
      </c>
      <c r="J3726" t="str">
        <f>IF(VLOOKUP($A3726,Parts!$A:$AM,J$1,0)="X",AA$2,"")</f>
        <v/>
      </c>
      <c r="K3726" t="str">
        <f>IF(VLOOKUP($A3726,Parts!$A:$AM,K$1,0)="X",AB$2,"")</f>
        <v/>
      </c>
      <c r="L3726" t="str">
        <f>IF(VLOOKUP($A3726,Parts!$A:$AM,L$1,0)="X",AC$2,"")</f>
        <v/>
      </c>
      <c r="M3726" t="str">
        <f>IF(VLOOKUP($A3726,Parts!$A:$AM,M$1,0)="X",AD$2,"")</f>
        <v/>
      </c>
      <c r="N3726" t="str">
        <f>IF(VLOOKUP($A3726,Parts!$A:$AM,N$1,0)="X",AE$2,"")</f>
        <v/>
      </c>
      <c r="O3726" t="str">
        <f>IF(VLOOKUP($A3726,Parts!$A:$AM,O$1,0)="X",AF$2,"")</f>
        <v/>
      </c>
      <c r="P3726" t="str">
        <f t="shared" si="59"/>
        <v/>
      </c>
    </row>
    <row r="3727" spans="1:16" x14ac:dyDescent="0.25">
      <c r="A3727" t="str">
        <f>Table15[[#This Row],[Name]]</f>
        <v>Hydrazine</v>
      </c>
      <c r="B3727" t="str">
        <f>IF(VLOOKUP($A3727,Parts!$A:$AM,B$1,0)="X",S$2,"")</f>
        <v/>
      </c>
      <c r="C3727" t="str">
        <f>IF(VLOOKUP($A3727,Parts!$A:$AM,C$1,0)="X",T$2,"")</f>
        <v/>
      </c>
      <c r="D3727" t="str">
        <f>IF(VLOOKUP($A3727,Parts!$A:$AM,D$1,0)="X",U$2,"")</f>
        <v/>
      </c>
      <c r="E3727" t="str">
        <f>IF(VLOOKUP($A3727,Parts!$A:$AM,E$1,0)="X",V$2,"")</f>
        <v/>
      </c>
      <c r="F3727" t="str">
        <f>IF(VLOOKUP($A3727,Parts!$A:$AM,F$1,0)="X",W$2,"")</f>
        <v/>
      </c>
      <c r="G3727" t="str">
        <f>IF(VLOOKUP($A3727,Parts!$A:$AM,G$1,0)="X",X$2,"")</f>
        <v/>
      </c>
      <c r="H3727" t="str">
        <f>IF(VLOOKUP($A3727,Parts!$A:$AM,H$1,0)="X",Y$2,"")</f>
        <v/>
      </c>
      <c r="I3727" t="str">
        <f>IF(VLOOKUP($A3727,Parts!$A:$AM,I$1,0)="X",Z$2,"")</f>
        <v/>
      </c>
      <c r="J3727" t="str">
        <f>IF(VLOOKUP($A3727,Parts!$A:$AM,J$1,0)="X",AA$2,"")</f>
        <v/>
      </c>
      <c r="K3727" t="str">
        <f>IF(VLOOKUP($A3727,Parts!$A:$AM,K$1,0)="X",AB$2,"")</f>
        <v/>
      </c>
      <c r="L3727" t="str">
        <f>IF(VLOOKUP($A3727,Parts!$A:$AM,L$1,0)="X",AC$2,"")</f>
        <v/>
      </c>
      <c r="M3727" t="str">
        <f>IF(VLOOKUP($A3727,Parts!$A:$AM,M$1,0)="X",AD$2,"")</f>
        <v/>
      </c>
      <c r="N3727" t="str">
        <f>IF(VLOOKUP($A3727,Parts!$A:$AM,N$1,0)="X",AE$2,"")</f>
        <v/>
      </c>
      <c r="O3727" t="str">
        <f>IF(VLOOKUP($A3727,Parts!$A:$AM,O$1,0)="X",AF$2,"")</f>
        <v/>
      </c>
      <c r="P3727" t="str">
        <f t="shared" si="59"/>
        <v/>
      </c>
    </row>
    <row r="3728" spans="1:16" x14ac:dyDescent="0.25">
      <c r="A3728" t="str">
        <f>Table15[[#This Row],[Name]]</f>
        <v>Cavea-B</v>
      </c>
      <c r="B3728" t="str">
        <f>IF(VLOOKUP($A3728,Parts!$A:$AM,B$1,0)="X",S$2,"")</f>
        <v/>
      </c>
      <c r="C3728" t="str">
        <f>IF(VLOOKUP($A3728,Parts!$A:$AM,C$1,0)="X",T$2,"")</f>
        <v/>
      </c>
      <c r="D3728" t="str">
        <f>IF(VLOOKUP($A3728,Parts!$A:$AM,D$1,0)="X",U$2,"")</f>
        <v/>
      </c>
      <c r="E3728" t="str">
        <f>IF(VLOOKUP($A3728,Parts!$A:$AM,E$1,0)="X",V$2,"")</f>
        <v/>
      </c>
      <c r="F3728" t="str">
        <f>IF(VLOOKUP($A3728,Parts!$A:$AM,F$1,0)="X",W$2,"")</f>
        <v/>
      </c>
      <c r="G3728" t="str">
        <f>IF(VLOOKUP($A3728,Parts!$A:$AM,G$1,0)="X",X$2,"")</f>
        <v/>
      </c>
      <c r="H3728" t="str">
        <f>IF(VLOOKUP($A3728,Parts!$A:$AM,H$1,0)="X",Y$2,"")</f>
        <v/>
      </c>
      <c r="I3728" t="str">
        <f>IF(VLOOKUP($A3728,Parts!$A:$AM,I$1,0)="X",Z$2,"")</f>
        <v/>
      </c>
      <c r="J3728" t="str">
        <f>IF(VLOOKUP($A3728,Parts!$A:$AM,J$1,0)="X",AA$2,"")</f>
        <v/>
      </c>
      <c r="K3728" t="str">
        <f>IF(VLOOKUP($A3728,Parts!$A:$AM,K$1,0)="X",AB$2,"")</f>
        <v/>
      </c>
      <c r="L3728" t="str">
        <f>IF(VLOOKUP($A3728,Parts!$A:$AM,L$1,0)="X",AC$2,"")</f>
        <v/>
      </c>
      <c r="M3728" t="str">
        <f>IF(VLOOKUP($A3728,Parts!$A:$AM,M$1,0)="X",AD$2,"")</f>
        <v/>
      </c>
      <c r="N3728" t="str">
        <f>IF(VLOOKUP($A3728,Parts!$A:$AM,N$1,0)="X",AE$2,"")</f>
        <v/>
      </c>
      <c r="O3728" t="str">
        <f>IF(VLOOKUP($A3728,Parts!$A:$AM,O$1,0)="X",AF$2,"")</f>
        <v/>
      </c>
      <c r="P3728" t="str">
        <f t="shared" si="59"/>
        <v/>
      </c>
    </row>
    <row r="3729" spans="1:16" x14ac:dyDescent="0.25">
      <c r="A3729" t="str">
        <f>Table15[[#This Row],[Name]]</f>
        <v>bluedog_Diamant_Vexin</v>
      </c>
      <c r="B3729" t="str">
        <f>IF(VLOOKUP($A3729,Parts!$A:$AM,B$1,0)="X",S$2,"")</f>
        <v/>
      </c>
      <c r="C3729" t="str">
        <f>IF(VLOOKUP($A3729,Parts!$A:$AM,C$1,0)="X",T$2,"")</f>
        <v/>
      </c>
      <c r="D3729" t="str">
        <f>IF(VLOOKUP($A3729,Parts!$A:$AM,D$1,0)="X",U$2,"")</f>
        <v/>
      </c>
      <c r="E3729" t="str">
        <f>IF(VLOOKUP($A3729,Parts!$A:$AM,E$1,0)="X",V$2,"")</f>
        <v/>
      </c>
      <c r="F3729" t="str">
        <f>IF(VLOOKUP($A3729,Parts!$A:$AM,F$1,0)="X",W$2,"")</f>
        <v/>
      </c>
      <c r="G3729" t="str">
        <f>IF(VLOOKUP($A3729,Parts!$A:$AM,G$1,0)="X",X$2,"")</f>
        <v/>
      </c>
      <c r="H3729" t="str">
        <f>IF(VLOOKUP($A3729,Parts!$A:$AM,H$1,0)="X",Y$2,"")</f>
        <v/>
      </c>
      <c r="I3729" t="str">
        <f>IF(VLOOKUP($A3729,Parts!$A:$AM,I$1,0)="X",Z$2,"")</f>
        <v/>
      </c>
      <c r="J3729" t="str">
        <f>IF(VLOOKUP($A3729,Parts!$A:$AM,J$1,0)="X",AA$2,"")</f>
        <v/>
      </c>
      <c r="K3729" t="str">
        <f>IF(VLOOKUP($A3729,Parts!$A:$AM,K$1,0)="X",AB$2,"")</f>
        <v/>
      </c>
      <c r="L3729" t="str">
        <f>IF(VLOOKUP($A3729,Parts!$A:$AM,L$1,0)="X",AC$2,"")</f>
        <v/>
      </c>
      <c r="M3729" t="str">
        <f>IF(VLOOKUP($A3729,Parts!$A:$AM,M$1,0)="X",AD$2,"")</f>
        <v/>
      </c>
      <c r="N3729" t="str">
        <f>IF(VLOOKUP($A3729,Parts!$A:$AM,N$1,0)="X",AE$2,"")</f>
        <v/>
      </c>
      <c r="O3729" t="str">
        <f>IF(VLOOKUP($A3729,Parts!$A:$AM,O$1,0)="X",AF$2,"")</f>
        <v/>
      </c>
      <c r="P3729" t="str">
        <f t="shared" si="59"/>
        <v/>
      </c>
    </row>
    <row r="3730" spans="1:16" x14ac:dyDescent="0.25">
      <c r="A3730" t="str">
        <f>Table15[[#This Row],[Name]]</f>
        <v>Aerozine50+NTO</v>
      </c>
      <c r="B3730" t="str">
        <f>IF(VLOOKUP($A3730,Parts!$A:$AM,B$1,0)="X",S$2,"")</f>
        <v/>
      </c>
      <c r="C3730" t="str">
        <f>IF(VLOOKUP($A3730,Parts!$A:$AM,C$1,0)="X",T$2,"")</f>
        <v/>
      </c>
      <c r="D3730" t="str">
        <f>IF(VLOOKUP($A3730,Parts!$A:$AM,D$1,0)="X",U$2,"")</f>
        <v/>
      </c>
      <c r="E3730" t="str">
        <f>IF(VLOOKUP($A3730,Parts!$A:$AM,E$1,0)="X",V$2,"")</f>
        <v/>
      </c>
      <c r="F3730" t="str">
        <f>IF(VLOOKUP($A3730,Parts!$A:$AM,F$1,0)="X",W$2,"")</f>
        <v/>
      </c>
      <c r="G3730" t="str">
        <f>IF(VLOOKUP($A3730,Parts!$A:$AM,G$1,0)="X",X$2,"")</f>
        <v/>
      </c>
      <c r="H3730" t="str">
        <f>IF(VLOOKUP($A3730,Parts!$A:$AM,H$1,0)="X",Y$2,"")</f>
        <v/>
      </c>
      <c r="I3730" t="str">
        <f>IF(VLOOKUP($A3730,Parts!$A:$AM,I$1,0)="X",Z$2,"")</f>
        <v/>
      </c>
      <c r="J3730" t="str">
        <f>IF(VLOOKUP($A3730,Parts!$A:$AM,J$1,0)="X",AA$2,"")</f>
        <v/>
      </c>
      <c r="K3730" t="str">
        <f>IF(VLOOKUP($A3730,Parts!$A:$AM,K$1,0)="X",AB$2,"")</f>
        <v/>
      </c>
      <c r="L3730" t="str">
        <f>IF(VLOOKUP($A3730,Parts!$A:$AM,L$1,0)="X",AC$2,"")</f>
        <v/>
      </c>
      <c r="M3730" t="str">
        <f>IF(VLOOKUP($A3730,Parts!$A:$AM,M$1,0)="X",AD$2,"")</f>
        <v/>
      </c>
      <c r="N3730" t="str">
        <f>IF(VLOOKUP($A3730,Parts!$A:$AM,N$1,0)="X",AE$2,"")</f>
        <v/>
      </c>
      <c r="O3730" t="str">
        <f>IF(VLOOKUP($A3730,Parts!$A:$AM,O$1,0)="X",AF$2,"")</f>
        <v/>
      </c>
      <c r="P3730" t="str">
        <f t="shared" si="59"/>
        <v/>
      </c>
    </row>
    <row r="3731" spans="1:16" x14ac:dyDescent="0.25">
      <c r="A3731" t="str">
        <f>Table15[[#This Row],[Name]]</f>
        <v>MMH+MON3</v>
      </c>
      <c r="B3731" t="str">
        <f>IF(VLOOKUP($A3731,Parts!$A:$AM,B$1,0)="X",S$2,"")</f>
        <v/>
      </c>
      <c r="C3731" t="str">
        <f>IF(VLOOKUP($A3731,Parts!$A:$AM,C$1,0)="X",T$2,"")</f>
        <v/>
      </c>
      <c r="D3731" t="str">
        <f>IF(VLOOKUP($A3731,Parts!$A:$AM,D$1,0)="X",U$2,"")</f>
        <v/>
      </c>
      <c r="E3731" t="str">
        <f>IF(VLOOKUP($A3731,Parts!$A:$AM,E$1,0)="X",V$2,"")</f>
        <v/>
      </c>
      <c r="F3731" t="str">
        <f>IF(VLOOKUP($A3731,Parts!$A:$AM,F$1,0)="X",W$2,"")</f>
        <v/>
      </c>
      <c r="G3731" t="str">
        <f>IF(VLOOKUP($A3731,Parts!$A:$AM,G$1,0)="X",X$2,"")</f>
        <v/>
      </c>
      <c r="H3731" t="str">
        <f>IF(VLOOKUP($A3731,Parts!$A:$AM,H$1,0)="X",Y$2,"")</f>
        <v/>
      </c>
      <c r="I3731" t="str">
        <f>IF(VLOOKUP($A3731,Parts!$A:$AM,I$1,0)="X",Z$2,"")</f>
        <v/>
      </c>
      <c r="J3731" t="str">
        <f>IF(VLOOKUP($A3731,Parts!$A:$AM,J$1,0)="X",AA$2,"")</f>
        <v/>
      </c>
      <c r="K3731" t="str">
        <f>IF(VLOOKUP($A3731,Parts!$A:$AM,K$1,0)="X",AB$2,"")</f>
        <v/>
      </c>
      <c r="L3731" t="str">
        <f>IF(VLOOKUP($A3731,Parts!$A:$AM,L$1,0)="X",AC$2,"")</f>
        <v/>
      </c>
      <c r="M3731" t="str">
        <f>IF(VLOOKUP($A3731,Parts!$A:$AM,M$1,0)="X",AD$2,"")</f>
        <v/>
      </c>
      <c r="N3731" t="str">
        <f>IF(VLOOKUP($A3731,Parts!$A:$AM,N$1,0)="X",AE$2,"")</f>
        <v/>
      </c>
      <c r="O3731" t="str">
        <f>IF(VLOOKUP($A3731,Parts!$A:$AM,O$1,0)="X",AF$2,"")</f>
        <v/>
      </c>
      <c r="P3731" t="str">
        <f t="shared" si="59"/>
        <v/>
      </c>
    </row>
    <row r="3732" spans="1:16" x14ac:dyDescent="0.25">
      <c r="A3732" t="str">
        <f>Table15[[#This Row],[Name]]</f>
        <v>MMH+NTO</v>
      </c>
      <c r="B3732" t="str">
        <f>IF(VLOOKUP($A3732,Parts!$A:$AM,B$1,0)="X",S$2,"")</f>
        <v/>
      </c>
      <c r="C3732" t="str">
        <f>IF(VLOOKUP($A3732,Parts!$A:$AM,C$1,0)="X",T$2,"")</f>
        <v/>
      </c>
      <c r="D3732" t="str">
        <f>IF(VLOOKUP($A3732,Parts!$A:$AM,D$1,0)="X",U$2,"")</f>
        <v/>
      </c>
      <c r="E3732" t="str">
        <f>IF(VLOOKUP($A3732,Parts!$A:$AM,E$1,0)="X",V$2,"")</f>
        <v/>
      </c>
      <c r="F3732" t="str">
        <f>IF(VLOOKUP($A3732,Parts!$A:$AM,F$1,0)="X",W$2,"")</f>
        <v/>
      </c>
      <c r="G3732" t="str">
        <f>IF(VLOOKUP($A3732,Parts!$A:$AM,G$1,0)="X",X$2,"")</f>
        <v/>
      </c>
      <c r="H3732" t="str">
        <f>IF(VLOOKUP($A3732,Parts!$A:$AM,H$1,0)="X",Y$2,"")</f>
        <v/>
      </c>
      <c r="I3732" t="str">
        <f>IF(VLOOKUP($A3732,Parts!$A:$AM,I$1,0)="X",Z$2,"")</f>
        <v/>
      </c>
      <c r="J3732" t="str">
        <f>IF(VLOOKUP($A3732,Parts!$A:$AM,J$1,0)="X",AA$2,"")</f>
        <v/>
      </c>
      <c r="K3732" t="str">
        <f>IF(VLOOKUP($A3732,Parts!$A:$AM,K$1,0)="X",AB$2,"")</f>
        <v/>
      </c>
      <c r="L3732" t="str">
        <f>IF(VLOOKUP($A3732,Parts!$A:$AM,L$1,0)="X",AC$2,"")</f>
        <v/>
      </c>
      <c r="M3732" t="str">
        <f>IF(VLOOKUP($A3732,Parts!$A:$AM,M$1,0)="X",AD$2,"")</f>
        <v/>
      </c>
      <c r="N3732" t="str">
        <f>IF(VLOOKUP($A3732,Parts!$A:$AM,N$1,0)="X",AE$2,"")</f>
        <v/>
      </c>
      <c r="O3732" t="str">
        <f>IF(VLOOKUP($A3732,Parts!$A:$AM,O$1,0)="X",AF$2,"")</f>
        <v/>
      </c>
      <c r="P3732" t="str">
        <f t="shared" si="59"/>
        <v/>
      </c>
    </row>
    <row r="3733" spans="1:16" x14ac:dyDescent="0.25">
      <c r="A3733" t="str">
        <f>Table15[[#This Row],[Name]]</f>
        <v>UDMH+NTO</v>
      </c>
      <c r="B3733" t="str">
        <f>IF(VLOOKUP($A3733,Parts!$A:$AM,B$1,0)="X",S$2,"")</f>
        <v/>
      </c>
      <c r="C3733" t="str">
        <f>IF(VLOOKUP($A3733,Parts!$A:$AM,C$1,0)="X",T$2,"")</f>
        <v/>
      </c>
      <c r="D3733" t="str">
        <f>IF(VLOOKUP($A3733,Parts!$A:$AM,D$1,0)="X",U$2,"")</f>
        <v/>
      </c>
      <c r="E3733" t="str">
        <f>IF(VLOOKUP($A3733,Parts!$A:$AM,E$1,0)="X",V$2,"")</f>
        <v/>
      </c>
      <c r="F3733" t="str">
        <f>IF(VLOOKUP($A3733,Parts!$A:$AM,F$1,0)="X",W$2,"")</f>
        <v/>
      </c>
      <c r="G3733" t="str">
        <f>IF(VLOOKUP($A3733,Parts!$A:$AM,G$1,0)="X",X$2,"")</f>
        <v/>
      </c>
      <c r="H3733" t="str">
        <f>IF(VLOOKUP($A3733,Parts!$A:$AM,H$1,0)="X",Y$2,"")</f>
        <v/>
      </c>
      <c r="I3733" t="str">
        <f>IF(VLOOKUP($A3733,Parts!$A:$AM,I$1,0)="X",Z$2,"")</f>
        <v/>
      </c>
      <c r="J3733" t="str">
        <f>IF(VLOOKUP($A3733,Parts!$A:$AM,J$1,0)="X",AA$2,"")</f>
        <v/>
      </c>
      <c r="K3733" t="str">
        <f>IF(VLOOKUP($A3733,Parts!$A:$AM,K$1,0)="X",AB$2,"")</f>
        <v/>
      </c>
      <c r="L3733" t="str">
        <f>IF(VLOOKUP($A3733,Parts!$A:$AM,L$1,0)="X",AC$2,"")</f>
        <v/>
      </c>
      <c r="M3733" t="str">
        <f>IF(VLOOKUP($A3733,Parts!$A:$AM,M$1,0)="X",AD$2,"")</f>
        <v/>
      </c>
      <c r="N3733" t="str">
        <f>IF(VLOOKUP($A3733,Parts!$A:$AM,N$1,0)="X",AE$2,"")</f>
        <v/>
      </c>
      <c r="O3733" t="str">
        <f>IF(VLOOKUP($A3733,Parts!$A:$AM,O$1,0)="X",AF$2,"")</f>
        <v/>
      </c>
      <c r="P3733" t="str">
        <f t="shared" si="59"/>
        <v/>
      </c>
    </row>
    <row r="3734" spans="1:16" x14ac:dyDescent="0.25">
      <c r="A3734" t="str">
        <f>Table15[[#This Row],[Name]]</f>
        <v>ntr-sc-25-1</v>
      </c>
      <c r="B3734" t="str">
        <f>IF(VLOOKUP($A3734,Parts!$A:$AM,B$1,0)="X",S$2,"")</f>
        <v/>
      </c>
      <c r="C3734" t="str">
        <f>IF(VLOOKUP($A3734,Parts!$A:$AM,C$1,0)="X",T$2,"")</f>
        <v/>
      </c>
      <c r="D3734" t="str">
        <f>IF(VLOOKUP($A3734,Parts!$A:$AM,D$1,0)="X",U$2,"")</f>
        <v/>
      </c>
      <c r="E3734" t="str">
        <f>IF(VLOOKUP($A3734,Parts!$A:$AM,E$1,0)="X",V$2,"")</f>
        <v/>
      </c>
      <c r="F3734" t="str">
        <f>IF(VLOOKUP($A3734,Parts!$A:$AM,F$1,0)="X",W$2,"")</f>
        <v xml:space="preserve">    MODULE
    { name = ModuleTagEngineLiquidTurbo }
</v>
      </c>
      <c r="G3734" t="str">
        <f>IF(VLOOKUP($A3734,Parts!$A:$AM,G$1,0)="X",X$2,"")</f>
        <v/>
      </c>
      <c r="H3734" t="str">
        <f>IF(VLOOKUP($A3734,Parts!$A:$AM,H$1,0)="X",Y$2,"")</f>
        <v/>
      </c>
      <c r="I3734" t="str">
        <f>IF(VLOOKUP($A3734,Parts!$A:$AM,I$1,0)="X",Z$2,"")</f>
        <v/>
      </c>
      <c r="J3734" t="str">
        <f>IF(VLOOKUP($A3734,Parts!$A:$AM,J$1,0)="X",AA$2,"")</f>
        <v/>
      </c>
      <c r="K3734" t="str">
        <f>IF(VLOOKUP($A3734,Parts!$A:$AM,K$1,0)="X",AB$2,"")</f>
        <v xml:space="preserve">    MODULE
    { name = ModuleTagNuclear }
</v>
      </c>
      <c r="L3734" t="str">
        <f>IF(VLOOKUP($A3734,Parts!$A:$AM,L$1,0)="X",AC$2,"")</f>
        <v/>
      </c>
      <c r="M3734" t="str">
        <f>IF(VLOOKUP($A3734,Parts!$A:$AM,M$1,0)="X",AD$2,"")</f>
        <v/>
      </c>
      <c r="N3734" t="str">
        <f>IF(VLOOKUP($A3734,Parts!$A:$AM,N$1,0)="X",AE$2,"")</f>
        <v/>
      </c>
      <c r="O3734" t="str">
        <f>IF(VLOOKUP($A3734,Parts!$A:$AM,O$1,0)="X",AF$2,"")</f>
        <v/>
      </c>
      <c r="P3734" t="str">
        <f t="shared" si="59"/>
        <v xml:space="preserve">    MODULE
    { name = ModuleTagEngineLiquidTurbo }
    MODULE
    { name = ModuleTagNuclear }
</v>
      </c>
    </row>
    <row r="3735" spans="1:16" x14ac:dyDescent="0.25">
      <c r="A3735" t="str">
        <f>Table15[[#This Row],[Name]]</f>
        <v>XLR99</v>
      </c>
      <c r="B3735" t="str">
        <f>IF(VLOOKUP($A3735,Parts!$A:$AM,B$1,0)="X",S$2,"")</f>
        <v/>
      </c>
      <c r="C3735" t="str">
        <f>IF(VLOOKUP($A3735,Parts!$A:$AM,C$1,0)="X",T$2,"")</f>
        <v/>
      </c>
      <c r="D3735" t="str">
        <f>IF(VLOOKUP($A3735,Parts!$A:$AM,D$1,0)="X",U$2,"")</f>
        <v/>
      </c>
      <c r="E3735" t="str">
        <f>IF(VLOOKUP($A3735,Parts!$A:$AM,E$1,0)="X",V$2,"")</f>
        <v/>
      </c>
      <c r="F3735" t="str">
        <f>IF(VLOOKUP($A3735,Parts!$A:$AM,F$1,0)="X",W$2,"")</f>
        <v xml:space="preserve">    MODULE
    { name = ModuleTagEngineLiquidTurbo }
</v>
      </c>
      <c r="G3735" t="str">
        <f>IF(VLOOKUP($A3735,Parts!$A:$AM,G$1,0)="X",X$2,"")</f>
        <v/>
      </c>
      <c r="H3735" t="str">
        <f>IF(VLOOKUP($A3735,Parts!$A:$AM,H$1,0)="X",Y$2,"")</f>
        <v/>
      </c>
      <c r="I3735" t="str">
        <f>IF(VLOOKUP($A3735,Parts!$A:$AM,I$1,0)="X",Z$2,"")</f>
        <v/>
      </c>
      <c r="J3735" t="str">
        <f>IF(VLOOKUP($A3735,Parts!$A:$AM,J$1,0)="X",AA$2,"")</f>
        <v/>
      </c>
      <c r="K3735" t="str">
        <f>IF(VLOOKUP($A3735,Parts!$A:$AM,K$1,0)="X",AB$2,"")</f>
        <v/>
      </c>
      <c r="L3735" t="str">
        <f>IF(VLOOKUP($A3735,Parts!$A:$AM,L$1,0)="X",AC$2,"")</f>
        <v/>
      </c>
      <c r="M3735" t="str">
        <f>IF(VLOOKUP($A3735,Parts!$A:$AM,M$1,0)="X",AD$2,"")</f>
        <v/>
      </c>
      <c r="N3735" t="str">
        <f>IF(VLOOKUP($A3735,Parts!$A:$AM,N$1,0)="X",AE$2,"")</f>
        <v/>
      </c>
      <c r="O3735" t="str">
        <f>IF(VLOOKUP($A3735,Parts!$A:$AM,O$1,0)="X",AF$2,"")</f>
        <v/>
      </c>
      <c r="P3735" t="str">
        <f t="shared" si="59"/>
        <v xml:space="preserve">    MODULE
    { name = ModuleTagEngineLiquidTurbo }
</v>
      </c>
    </row>
    <row r="3736" spans="1:16" x14ac:dyDescent="0.25">
      <c r="A3736" t="str">
        <f>Table15[[#This Row],[Name]]</f>
        <v>XRS-2200</v>
      </c>
      <c r="B3736" t="str">
        <f>IF(VLOOKUP($A3736,Parts!$A:$AM,B$1,0)="X",S$2,"")</f>
        <v/>
      </c>
      <c r="C3736" t="str">
        <f>IF(VLOOKUP($A3736,Parts!$A:$AM,C$1,0)="X",T$2,"")</f>
        <v/>
      </c>
      <c r="D3736" t="str">
        <f>IF(VLOOKUP($A3736,Parts!$A:$AM,D$1,0)="X",U$2,"")</f>
        <v/>
      </c>
      <c r="E3736" t="str">
        <f>IF(VLOOKUP($A3736,Parts!$A:$AM,E$1,0)="X",V$2,"")</f>
        <v/>
      </c>
      <c r="F3736" t="str">
        <f>IF(VLOOKUP($A3736,Parts!$A:$AM,F$1,0)="X",W$2,"")</f>
        <v/>
      </c>
      <c r="G3736" t="str">
        <f>IF(VLOOKUP($A3736,Parts!$A:$AM,G$1,0)="X",X$2,"")</f>
        <v/>
      </c>
      <c r="H3736" t="str">
        <f>IF(VLOOKUP($A3736,Parts!$A:$AM,H$1,0)="X",Y$2,"")</f>
        <v/>
      </c>
      <c r="I3736" t="str">
        <f>IF(VLOOKUP($A3736,Parts!$A:$AM,I$1,0)="X",Z$2,"")</f>
        <v/>
      </c>
      <c r="J3736" t="str">
        <f>IF(VLOOKUP($A3736,Parts!$A:$AM,J$1,0)="X",AA$2,"")</f>
        <v/>
      </c>
      <c r="K3736" t="str">
        <f>IF(VLOOKUP($A3736,Parts!$A:$AM,K$1,0)="X",AB$2,"")</f>
        <v/>
      </c>
      <c r="L3736" t="str">
        <f>IF(VLOOKUP($A3736,Parts!$A:$AM,L$1,0)="X",AC$2,"")</f>
        <v/>
      </c>
      <c r="M3736" t="str">
        <f>IF(VLOOKUP($A3736,Parts!$A:$AM,M$1,0)="X",AD$2,"")</f>
        <v/>
      </c>
      <c r="N3736" t="str">
        <f>IF(VLOOKUP($A3736,Parts!$A:$AM,N$1,0)="X",AE$2,"")</f>
        <v/>
      </c>
      <c r="O3736" t="str">
        <f>IF(VLOOKUP($A3736,Parts!$A:$AM,O$1,0)="X",AF$2,"")</f>
        <v/>
      </c>
      <c r="P3736" t="str">
        <f t="shared" si="59"/>
        <v/>
      </c>
    </row>
    <row r="3737" spans="1:16" x14ac:dyDescent="0.25">
      <c r="A3737" t="str">
        <f>Table15[[#This Row],[Name]]</f>
        <v>RO-HG-3</v>
      </c>
      <c r="B3737" t="str">
        <f>IF(VLOOKUP($A3737,Parts!$A:$AM,B$1,0)="X",S$2,"")</f>
        <v/>
      </c>
      <c r="C3737" t="str">
        <f>IF(VLOOKUP($A3737,Parts!$A:$AM,C$1,0)="X",T$2,"")</f>
        <v/>
      </c>
      <c r="D3737" t="str">
        <f>IF(VLOOKUP($A3737,Parts!$A:$AM,D$1,0)="X",U$2,"")</f>
        <v/>
      </c>
      <c r="E3737" t="str">
        <f>IF(VLOOKUP($A3737,Parts!$A:$AM,E$1,0)="X",V$2,"")</f>
        <v/>
      </c>
      <c r="F3737" t="str">
        <f>IF(VLOOKUP($A3737,Parts!$A:$AM,F$1,0)="X",W$2,"")</f>
        <v xml:space="preserve">    MODULE
    { name = ModuleTagEngineLiquidTurbo }
</v>
      </c>
      <c r="G3737" t="str">
        <f>IF(VLOOKUP($A3737,Parts!$A:$AM,G$1,0)="X",X$2,"")</f>
        <v/>
      </c>
      <c r="H3737" t="str">
        <f>IF(VLOOKUP($A3737,Parts!$A:$AM,H$1,0)="X",Y$2,"")</f>
        <v/>
      </c>
      <c r="I3737" t="str">
        <f>IF(VLOOKUP($A3737,Parts!$A:$AM,I$1,0)="X",Z$2,"")</f>
        <v/>
      </c>
      <c r="J3737" t="str">
        <f>IF(VLOOKUP($A3737,Parts!$A:$AM,J$1,0)="X",AA$2,"")</f>
        <v/>
      </c>
      <c r="K3737" t="str">
        <f>IF(VLOOKUP($A3737,Parts!$A:$AM,K$1,0)="X",AB$2,"")</f>
        <v/>
      </c>
      <c r="L3737" t="str">
        <f>IF(VLOOKUP($A3737,Parts!$A:$AM,L$1,0)="X",AC$2,"")</f>
        <v/>
      </c>
      <c r="M3737" t="str">
        <f>IF(VLOOKUP($A3737,Parts!$A:$AM,M$1,0)="X",AD$2,"")</f>
        <v/>
      </c>
      <c r="N3737" t="str">
        <f>IF(VLOOKUP($A3737,Parts!$A:$AM,N$1,0)="X",AE$2,"")</f>
        <v/>
      </c>
      <c r="O3737" t="str">
        <f>IF(VLOOKUP($A3737,Parts!$A:$AM,O$1,0)="X",AF$2,"")</f>
        <v xml:space="preserve">    MODULE
    { name = ModuleTagHydrolox }
</v>
      </c>
      <c r="P3737" t="str">
        <f t="shared" si="59"/>
        <v xml:space="preserve">    MODULE
    { name = ModuleTagEngineLiquidTurbo }
    MODULE
    { name = ModuleTagHydrolox }
</v>
      </c>
    </row>
    <row r="3738" spans="1:16" x14ac:dyDescent="0.25">
      <c r="A3738" t="str">
        <f>Table15[[#This Row],[Name]]</f>
        <v>bluedog_atlasFairingAdapterTank</v>
      </c>
      <c r="B3738" t="str">
        <f>IF(VLOOKUP($A3738,Parts!$A:$AM,B$1,0)="X",S$2,"")</f>
        <v/>
      </c>
      <c r="C3738" t="str">
        <f>IF(VLOOKUP($A3738,Parts!$A:$AM,C$1,0)="X",T$2,"")</f>
        <v/>
      </c>
      <c r="D3738" t="str">
        <f>IF(VLOOKUP($A3738,Parts!$A:$AM,D$1,0)="X",U$2,"")</f>
        <v/>
      </c>
      <c r="E3738" t="str">
        <f>IF(VLOOKUP($A3738,Parts!$A:$AM,E$1,0)="X",V$2,"")</f>
        <v/>
      </c>
      <c r="F3738" t="str">
        <f>IF(VLOOKUP($A3738,Parts!$A:$AM,F$1,0)="X",W$2,"")</f>
        <v/>
      </c>
      <c r="G3738" t="str">
        <f>IF(VLOOKUP($A3738,Parts!$A:$AM,G$1,0)="X",X$2,"")</f>
        <v/>
      </c>
      <c r="H3738" t="str">
        <f>IF(VLOOKUP($A3738,Parts!$A:$AM,H$1,0)="X",Y$2,"")</f>
        <v/>
      </c>
      <c r="I3738" t="str">
        <f>IF(VLOOKUP($A3738,Parts!$A:$AM,I$1,0)="X",Z$2,"")</f>
        <v/>
      </c>
      <c r="J3738" t="str">
        <f>IF(VLOOKUP($A3738,Parts!$A:$AM,J$1,0)="X",AA$2,"")</f>
        <v/>
      </c>
      <c r="K3738" t="str">
        <f>IF(VLOOKUP($A3738,Parts!$A:$AM,K$1,0)="X",AB$2,"")</f>
        <v/>
      </c>
      <c r="L3738" t="str">
        <f>IF(VLOOKUP($A3738,Parts!$A:$AM,L$1,0)="X",AC$2,"")</f>
        <v/>
      </c>
      <c r="M3738" t="str">
        <f>IF(VLOOKUP($A3738,Parts!$A:$AM,M$1,0)="X",AD$2,"")</f>
        <v/>
      </c>
      <c r="N3738" t="str">
        <f>IF(VLOOKUP($A3738,Parts!$A:$AM,N$1,0)="X",AE$2,"")</f>
        <v/>
      </c>
      <c r="O3738" t="str">
        <f>IF(VLOOKUP($A3738,Parts!$A:$AM,O$1,0)="X",AF$2,"")</f>
        <v/>
      </c>
      <c r="P3738" t="str">
        <f t="shared" si="59"/>
        <v/>
      </c>
    </row>
    <row r="3739" spans="1:16" x14ac:dyDescent="0.25">
      <c r="A3739" t="str">
        <f>Table15[[#This Row],[Name]]</f>
        <v>bluedog_atlas1AdapterTank</v>
      </c>
      <c r="B3739" t="str">
        <f>IF(VLOOKUP($A3739,Parts!$A:$AM,B$1,0)="X",S$2,"")</f>
        <v/>
      </c>
      <c r="C3739" t="str">
        <f>IF(VLOOKUP($A3739,Parts!$A:$AM,C$1,0)="X",T$2,"")</f>
        <v/>
      </c>
      <c r="D3739" t="str">
        <f>IF(VLOOKUP($A3739,Parts!$A:$AM,D$1,0)="X",U$2,"")</f>
        <v/>
      </c>
      <c r="E3739" t="str">
        <f>IF(VLOOKUP($A3739,Parts!$A:$AM,E$1,0)="X",V$2,"")</f>
        <v/>
      </c>
      <c r="F3739" t="str">
        <f>IF(VLOOKUP($A3739,Parts!$A:$AM,F$1,0)="X",W$2,"")</f>
        <v/>
      </c>
      <c r="G3739" t="str">
        <f>IF(VLOOKUP($A3739,Parts!$A:$AM,G$1,0)="X",X$2,"")</f>
        <v/>
      </c>
      <c r="H3739" t="str">
        <f>IF(VLOOKUP($A3739,Parts!$A:$AM,H$1,0)="X",Y$2,"")</f>
        <v/>
      </c>
      <c r="I3739" t="str">
        <f>IF(VLOOKUP($A3739,Parts!$A:$AM,I$1,0)="X",Z$2,"")</f>
        <v/>
      </c>
      <c r="J3739" t="str">
        <f>IF(VLOOKUP($A3739,Parts!$A:$AM,J$1,0)="X",AA$2,"")</f>
        <v/>
      </c>
      <c r="K3739" t="str">
        <f>IF(VLOOKUP($A3739,Parts!$A:$AM,K$1,0)="X",AB$2,"")</f>
        <v/>
      </c>
      <c r="L3739" t="str">
        <f>IF(VLOOKUP($A3739,Parts!$A:$AM,L$1,0)="X",AC$2,"")</f>
        <v/>
      </c>
      <c r="M3739" t="str">
        <f>IF(VLOOKUP($A3739,Parts!$A:$AM,M$1,0)="X",AD$2,"")</f>
        <v/>
      </c>
      <c r="N3739" t="str">
        <f>IF(VLOOKUP($A3739,Parts!$A:$AM,N$1,0)="X",AE$2,"")</f>
        <v/>
      </c>
      <c r="O3739" t="str">
        <f>IF(VLOOKUP($A3739,Parts!$A:$AM,O$1,0)="X",AF$2,"")</f>
        <v/>
      </c>
      <c r="P3739" t="str">
        <f t="shared" si="59"/>
        <v/>
      </c>
    </row>
    <row r="3740" spans="1:16" x14ac:dyDescent="0.25">
      <c r="A3740" t="str">
        <f>Table15[[#This Row],[Name]]</f>
        <v>bluedog_atlas1LongTank</v>
      </c>
      <c r="B3740" t="str">
        <f>IF(VLOOKUP($A3740,Parts!$A:$AM,B$1,0)="X",S$2,"")</f>
        <v/>
      </c>
      <c r="C3740" t="str">
        <f>IF(VLOOKUP($A3740,Parts!$A:$AM,C$1,0)="X",T$2,"")</f>
        <v/>
      </c>
      <c r="D3740" t="str">
        <f>IF(VLOOKUP($A3740,Parts!$A:$AM,D$1,0)="X",U$2,"")</f>
        <v/>
      </c>
      <c r="E3740" t="str">
        <f>IF(VLOOKUP($A3740,Parts!$A:$AM,E$1,0)="X",V$2,"")</f>
        <v/>
      </c>
      <c r="F3740" t="str">
        <f>IF(VLOOKUP($A3740,Parts!$A:$AM,F$1,0)="X",W$2,"")</f>
        <v/>
      </c>
      <c r="G3740" t="str">
        <f>IF(VLOOKUP($A3740,Parts!$A:$AM,G$1,0)="X",X$2,"")</f>
        <v/>
      </c>
      <c r="H3740" t="str">
        <f>IF(VLOOKUP($A3740,Parts!$A:$AM,H$1,0)="X",Y$2,"")</f>
        <v/>
      </c>
      <c r="I3740" t="str">
        <f>IF(VLOOKUP($A3740,Parts!$A:$AM,I$1,0)="X",Z$2,"")</f>
        <v/>
      </c>
      <c r="J3740" t="str">
        <f>IF(VLOOKUP($A3740,Parts!$A:$AM,J$1,0)="X",AA$2,"")</f>
        <v/>
      </c>
      <c r="K3740" t="str">
        <f>IF(VLOOKUP($A3740,Parts!$A:$AM,K$1,0)="X",AB$2,"")</f>
        <v/>
      </c>
      <c r="L3740" t="str">
        <f>IF(VLOOKUP($A3740,Parts!$A:$AM,L$1,0)="X",AC$2,"")</f>
        <v/>
      </c>
      <c r="M3740" t="str">
        <f>IF(VLOOKUP($A3740,Parts!$A:$AM,M$1,0)="X",AD$2,"")</f>
        <v/>
      </c>
      <c r="N3740" t="str">
        <f>IF(VLOOKUP($A3740,Parts!$A:$AM,N$1,0)="X",AE$2,"")</f>
        <v/>
      </c>
      <c r="O3740" t="str">
        <f>IF(VLOOKUP($A3740,Parts!$A:$AM,O$1,0)="X",AF$2,"")</f>
        <v/>
      </c>
      <c r="P3740" t="str">
        <f t="shared" si="59"/>
        <v/>
      </c>
    </row>
    <row r="3741" spans="1:16" x14ac:dyDescent="0.25">
      <c r="A3741" t="str">
        <f>Table15[[#This Row],[Name]]</f>
        <v>bluedog_atlas1MediumTank</v>
      </c>
      <c r="B3741" t="str">
        <f>IF(VLOOKUP($A3741,Parts!$A:$AM,B$1,0)="X",S$2,"")</f>
        <v/>
      </c>
      <c r="C3741" t="str">
        <f>IF(VLOOKUP($A3741,Parts!$A:$AM,C$1,0)="X",T$2,"")</f>
        <v/>
      </c>
      <c r="D3741" t="str">
        <f>IF(VLOOKUP($A3741,Parts!$A:$AM,D$1,0)="X",U$2,"")</f>
        <v/>
      </c>
      <c r="E3741" t="str">
        <f>IF(VLOOKUP($A3741,Parts!$A:$AM,E$1,0)="X",V$2,"")</f>
        <v/>
      </c>
      <c r="F3741" t="str">
        <f>IF(VLOOKUP($A3741,Parts!$A:$AM,F$1,0)="X",W$2,"")</f>
        <v/>
      </c>
      <c r="G3741" t="str">
        <f>IF(VLOOKUP($A3741,Parts!$A:$AM,G$1,0)="X",X$2,"")</f>
        <v/>
      </c>
      <c r="H3741" t="str">
        <f>IF(VLOOKUP($A3741,Parts!$A:$AM,H$1,0)="X",Y$2,"")</f>
        <v/>
      </c>
      <c r="I3741" t="str">
        <f>IF(VLOOKUP($A3741,Parts!$A:$AM,I$1,0)="X",Z$2,"")</f>
        <v/>
      </c>
      <c r="J3741" t="str">
        <f>IF(VLOOKUP($A3741,Parts!$A:$AM,J$1,0)="X",AA$2,"")</f>
        <v/>
      </c>
      <c r="K3741" t="str">
        <f>IF(VLOOKUP($A3741,Parts!$A:$AM,K$1,0)="X",AB$2,"")</f>
        <v/>
      </c>
      <c r="L3741" t="str">
        <f>IF(VLOOKUP($A3741,Parts!$A:$AM,L$1,0)="X",AC$2,"")</f>
        <v/>
      </c>
      <c r="M3741" t="str">
        <f>IF(VLOOKUP($A3741,Parts!$A:$AM,M$1,0)="X",AD$2,"")</f>
        <v/>
      </c>
      <c r="N3741" t="str">
        <f>IF(VLOOKUP($A3741,Parts!$A:$AM,N$1,0)="X",AE$2,"")</f>
        <v/>
      </c>
      <c r="O3741" t="str">
        <f>IF(VLOOKUP($A3741,Parts!$A:$AM,O$1,0)="X",AF$2,"")</f>
        <v/>
      </c>
      <c r="P3741" t="str">
        <f t="shared" si="59"/>
        <v/>
      </c>
    </row>
    <row r="3742" spans="1:16" x14ac:dyDescent="0.25">
      <c r="A3742" t="str">
        <f>Table15[[#This Row],[Name]]</f>
        <v>bluedog_atlas1ShortTank</v>
      </c>
      <c r="B3742" t="str">
        <f>IF(VLOOKUP($A3742,Parts!$A:$AM,B$1,0)="X",S$2,"")</f>
        <v/>
      </c>
      <c r="C3742" t="str">
        <f>IF(VLOOKUP($A3742,Parts!$A:$AM,C$1,0)="X",T$2,"")</f>
        <v/>
      </c>
      <c r="D3742" t="str">
        <f>IF(VLOOKUP($A3742,Parts!$A:$AM,D$1,0)="X",U$2,"")</f>
        <v/>
      </c>
      <c r="E3742" t="str">
        <f>IF(VLOOKUP($A3742,Parts!$A:$AM,E$1,0)="X",V$2,"")</f>
        <v/>
      </c>
      <c r="F3742" t="str">
        <f>IF(VLOOKUP($A3742,Parts!$A:$AM,F$1,0)="X",W$2,"")</f>
        <v/>
      </c>
      <c r="G3742" t="str">
        <f>IF(VLOOKUP($A3742,Parts!$A:$AM,G$1,0)="X",X$2,"")</f>
        <v/>
      </c>
      <c r="H3742" t="str">
        <f>IF(VLOOKUP($A3742,Parts!$A:$AM,H$1,0)="X",Y$2,"")</f>
        <v/>
      </c>
      <c r="I3742" t="str">
        <f>IF(VLOOKUP($A3742,Parts!$A:$AM,I$1,0)="X",Z$2,"")</f>
        <v/>
      </c>
      <c r="J3742" t="str">
        <f>IF(VLOOKUP($A3742,Parts!$A:$AM,J$1,0)="X",AA$2,"")</f>
        <v/>
      </c>
      <c r="K3742" t="str">
        <f>IF(VLOOKUP($A3742,Parts!$A:$AM,K$1,0)="X",AB$2,"")</f>
        <v/>
      </c>
      <c r="L3742" t="str">
        <f>IF(VLOOKUP($A3742,Parts!$A:$AM,L$1,0)="X",AC$2,"")</f>
        <v/>
      </c>
      <c r="M3742" t="str">
        <f>IF(VLOOKUP($A3742,Parts!$A:$AM,M$1,0)="X",AD$2,"")</f>
        <v/>
      </c>
      <c r="N3742" t="str">
        <f>IF(VLOOKUP($A3742,Parts!$A:$AM,N$1,0)="X",AE$2,"")</f>
        <v/>
      </c>
      <c r="O3742" t="str">
        <f>IF(VLOOKUP($A3742,Parts!$A:$AM,O$1,0)="X",AF$2,"")</f>
        <v/>
      </c>
      <c r="P3742" t="str">
        <f t="shared" si="59"/>
        <v/>
      </c>
    </row>
    <row r="3743" spans="1:16" x14ac:dyDescent="0.25">
      <c r="A3743" t="str">
        <f>Table15[[#This Row],[Name]]</f>
        <v>bluedog_Centaur_Tank</v>
      </c>
      <c r="B3743" t="str">
        <f>IF(VLOOKUP($A3743,Parts!$A:$AM,B$1,0)="X",S$2,"")</f>
        <v/>
      </c>
      <c r="C3743" t="str">
        <f>IF(VLOOKUP($A3743,Parts!$A:$AM,C$1,0)="X",T$2,"")</f>
        <v/>
      </c>
      <c r="D3743" t="str">
        <f>IF(VLOOKUP($A3743,Parts!$A:$AM,D$1,0)="X",U$2,"")</f>
        <v/>
      </c>
      <c r="E3743" t="str">
        <f>IF(VLOOKUP($A3743,Parts!$A:$AM,E$1,0)="X",V$2,"")</f>
        <v/>
      </c>
      <c r="F3743" t="str">
        <f>IF(VLOOKUP($A3743,Parts!$A:$AM,F$1,0)="X",W$2,"")</f>
        <v/>
      </c>
      <c r="G3743" t="str">
        <f>IF(VLOOKUP($A3743,Parts!$A:$AM,G$1,0)="X",X$2,"")</f>
        <v/>
      </c>
      <c r="H3743" t="str">
        <f>IF(VLOOKUP($A3743,Parts!$A:$AM,H$1,0)="X",Y$2,"")</f>
        <v/>
      </c>
      <c r="I3743" t="str">
        <f>IF(VLOOKUP($A3743,Parts!$A:$AM,I$1,0)="X",Z$2,"")</f>
        <v/>
      </c>
      <c r="J3743" t="str">
        <f>IF(VLOOKUP($A3743,Parts!$A:$AM,J$1,0)="X",AA$2,"")</f>
        <v/>
      </c>
      <c r="K3743" t="str">
        <f>IF(VLOOKUP($A3743,Parts!$A:$AM,K$1,0)="X",AB$2,"")</f>
        <v/>
      </c>
      <c r="L3743" t="str">
        <f>IF(VLOOKUP($A3743,Parts!$A:$AM,L$1,0)="X",AC$2,"")</f>
        <v/>
      </c>
      <c r="M3743" t="str">
        <f>IF(VLOOKUP($A3743,Parts!$A:$AM,M$1,0)="X",AD$2,"")</f>
        <v/>
      </c>
      <c r="N3743" t="str">
        <f>IF(VLOOKUP($A3743,Parts!$A:$AM,N$1,0)="X",AE$2,"")</f>
        <v/>
      </c>
      <c r="O3743" t="str">
        <f>IF(VLOOKUP($A3743,Parts!$A:$AM,O$1,0)="X",AF$2,"")</f>
        <v/>
      </c>
      <c r="P3743" t="str">
        <f t="shared" si="59"/>
        <v/>
      </c>
    </row>
    <row r="3744" spans="1:16" x14ac:dyDescent="0.25">
      <c r="A3744" t="str">
        <f>Table15[[#This Row],[Name]]</f>
        <v>bluedog_Centaur_D3Tank</v>
      </c>
      <c r="B3744" t="str">
        <f>IF(VLOOKUP($A3744,Parts!$A:$AM,B$1,0)="X",S$2,"")</f>
        <v/>
      </c>
      <c r="C3744" t="str">
        <f>IF(VLOOKUP($A3744,Parts!$A:$AM,C$1,0)="X",T$2,"")</f>
        <v/>
      </c>
      <c r="D3744" t="str">
        <f>IF(VLOOKUP($A3744,Parts!$A:$AM,D$1,0)="X",U$2,"")</f>
        <v/>
      </c>
      <c r="E3744" t="str">
        <f>IF(VLOOKUP($A3744,Parts!$A:$AM,E$1,0)="X",V$2,"")</f>
        <v/>
      </c>
      <c r="F3744" t="str">
        <f>IF(VLOOKUP($A3744,Parts!$A:$AM,F$1,0)="X",W$2,"")</f>
        <v/>
      </c>
      <c r="G3744" t="str">
        <f>IF(VLOOKUP($A3744,Parts!$A:$AM,G$1,0)="X",X$2,"")</f>
        <v/>
      </c>
      <c r="H3744" t="str">
        <f>IF(VLOOKUP($A3744,Parts!$A:$AM,H$1,0)="X",Y$2,"")</f>
        <v/>
      </c>
      <c r="I3744" t="str">
        <f>IF(VLOOKUP($A3744,Parts!$A:$AM,I$1,0)="X",Z$2,"")</f>
        <v/>
      </c>
      <c r="J3744" t="str">
        <f>IF(VLOOKUP($A3744,Parts!$A:$AM,J$1,0)="X",AA$2,"")</f>
        <v/>
      </c>
      <c r="K3744" t="str">
        <f>IF(VLOOKUP($A3744,Parts!$A:$AM,K$1,0)="X",AB$2,"")</f>
        <v/>
      </c>
      <c r="L3744" t="str">
        <f>IF(VLOOKUP($A3744,Parts!$A:$AM,L$1,0)="X",AC$2,"")</f>
        <v/>
      </c>
      <c r="M3744" t="str">
        <f>IF(VLOOKUP($A3744,Parts!$A:$AM,M$1,0)="X",AD$2,"")</f>
        <v/>
      </c>
      <c r="N3744" t="str">
        <f>IF(VLOOKUP($A3744,Parts!$A:$AM,N$1,0)="X",AE$2,"")</f>
        <v/>
      </c>
      <c r="O3744" t="str">
        <f>IF(VLOOKUP($A3744,Parts!$A:$AM,O$1,0)="X",AF$2,"")</f>
        <v/>
      </c>
      <c r="P3744" t="str">
        <f t="shared" si="59"/>
        <v/>
      </c>
    </row>
    <row r="3745" spans="1:16" x14ac:dyDescent="0.25">
      <c r="A3745" t="str">
        <f>Table15[[#This Row],[Name]]</f>
        <v>bluedog_Centaur_D5Tank</v>
      </c>
      <c r="B3745" t="str">
        <f>IF(VLOOKUP($A3745,Parts!$A:$AM,B$1,0)="X",S$2,"")</f>
        <v/>
      </c>
      <c r="C3745" t="str">
        <f>IF(VLOOKUP($A3745,Parts!$A:$AM,C$1,0)="X",T$2,"")</f>
        <v/>
      </c>
      <c r="D3745" t="str">
        <f>IF(VLOOKUP($A3745,Parts!$A:$AM,D$1,0)="X",U$2,"")</f>
        <v/>
      </c>
      <c r="E3745" t="str">
        <f>IF(VLOOKUP($A3745,Parts!$A:$AM,E$1,0)="X",V$2,"")</f>
        <v/>
      </c>
      <c r="F3745" t="str">
        <f>IF(VLOOKUP($A3745,Parts!$A:$AM,F$1,0)="X",W$2,"")</f>
        <v/>
      </c>
      <c r="G3745" t="str">
        <f>IF(VLOOKUP($A3745,Parts!$A:$AM,G$1,0)="X",X$2,"")</f>
        <v/>
      </c>
      <c r="H3745" t="str">
        <f>IF(VLOOKUP($A3745,Parts!$A:$AM,H$1,0)="X",Y$2,"")</f>
        <v/>
      </c>
      <c r="I3745" t="str">
        <f>IF(VLOOKUP($A3745,Parts!$A:$AM,I$1,0)="X",Z$2,"")</f>
        <v/>
      </c>
      <c r="J3745" t="str">
        <f>IF(VLOOKUP($A3745,Parts!$A:$AM,J$1,0)="X",AA$2,"")</f>
        <v/>
      </c>
      <c r="K3745" t="str">
        <f>IF(VLOOKUP($A3745,Parts!$A:$AM,K$1,0)="X",AB$2,"")</f>
        <v/>
      </c>
      <c r="L3745" t="str">
        <f>IF(VLOOKUP($A3745,Parts!$A:$AM,L$1,0)="X",AC$2,"")</f>
        <v/>
      </c>
      <c r="M3745" t="str">
        <f>IF(VLOOKUP($A3745,Parts!$A:$AM,M$1,0)="X",AD$2,"")</f>
        <v/>
      </c>
      <c r="N3745" t="str">
        <f>IF(VLOOKUP($A3745,Parts!$A:$AM,N$1,0)="X",AE$2,"")</f>
        <v/>
      </c>
      <c r="O3745" t="str">
        <f>IF(VLOOKUP($A3745,Parts!$A:$AM,O$1,0)="X",AF$2,"")</f>
        <v/>
      </c>
      <c r="P3745" t="str">
        <f t="shared" si="59"/>
        <v/>
      </c>
    </row>
    <row r="3746" spans="1:16" x14ac:dyDescent="0.25">
      <c r="A3746" t="str">
        <f>Table15[[#This Row],[Name]]</f>
        <v>bluedog_CentaurT_WideTank</v>
      </c>
      <c r="B3746" t="str">
        <f>IF(VLOOKUP($A3746,Parts!$A:$AM,B$1,0)="X",S$2,"")</f>
        <v/>
      </c>
      <c r="C3746" t="str">
        <f>IF(VLOOKUP($A3746,Parts!$A:$AM,C$1,0)="X",T$2,"")</f>
        <v/>
      </c>
      <c r="D3746" t="str">
        <f>IF(VLOOKUP($A3746,Parts!$A:$AM,D$1,0)="X",U$2,"")</f>
        <v/>
      </c>
      <c r="E3746" t="str">
        <f>IF(VLOOKUP($A3746,Parts!$A:$AM,E$1,0)="X",V$2,"")</f>
        <v/>
      </c>
      <c r="F3746" t="str">
        <f>IF(VLOOKUP($A3746,Parts!$A:$AM,F$1,0)="X",W$2,"")</f>
        <v/>
      </c>
      <c r="G3746" t="str">
        <f>IF(VLOOKUP($A3746,Parts!$A:$AM,G$1,0)="X",X$2,"")</f>
        <v/>
      </c>
      <c r="H3746" t="str">
        <f>IF(VLOOKUP($A3746,Parts!$A:$AM,H$1,0)="X",Y$2,"")</f>
        <v/>
      </c>
      <c r="I3746" t="str">
        <f>IF(VLOOKUP($A3746,Parts!$A:$AM,I$1,0)="X",Z$2,"")</f>
        <v/>
      </c>
      <c r="J3746" t="str">
        <f>IF(VLOOKUP($A3746,Parts!$A:$AM,J$1,0)="X",AA$2,"")</f>
        <v/>
      </c>
      <c r="K3746" t="str">
        <f>IF(VLOOKUP($A3746,Parts!$A:$AM,K$1,0)="X",AB$2,"")</f>
        <v/>
      </c>
      <c r="L3746" t="str">
        <f>IF(VLOOKUP($A3746,Parts!$A:$AM,L$1,0)="X",AC$2,"")</f>
        <v/>
      </c>
      <c r="M3746" t="str">
        <f>IF(VLOOKUP($A3746,Parts!$A:$AM,M$1,0)="X",AD$2,"")</f>
        <v/>
      </c>
      <c r="N3746" t="str">
        <f>IF(VLOOKUP($A3746,Parts!$A:$AM,N$1,0)="X",AE$2,"")</f>
        <v/>
      </c>
      <c r="O3746" t="str">
        <f>IF(VLOOKUP($A3746,Parts!$A:$AM,O$1,0)="X",AF$2,"")</f>
        <v/>
      </c>
      <c r="P3746" t="str">
        <f t="shared" si="59"/>
        <v/>
      </c>
    </row>
    <row r="3747" spans="1:16" x14ac:dyDescent="0.25">
      <c r="A3747" t="str">
        <f>Table15[[#This Row],[Name]]</f>
        <v>bluedog_CentaurT_ShortTank</v>
      </c>
      <c r="B3747" t="str">
        <f>IF(VLOOKUP($A3747,Parts!$A:$AM,B$1,0)="X",S$2,"")</f>
        <v/>
      </c>
      <c r="C3747" t="str">
        <f>IF(VLOOKUP($A3747,Parts!$A:$AM,C$1,0)="X",T$2,"")</f>
        <v/>
      </c>
      <c r="D3747" t="str">
        <f>IF(VLOOKUP($A3747,Parts!$A:$AM,D$1,0)="X",U$2,"")</f>
        <v/>
      </c>
      <c r="E3747" t="str">
        <f>IF(VLOOKUP($A3747,Parts!$A:$AM,E$1,0)="X",V$2,"")</f>
        <v/>
      </c>
      <c r="F3747" t="str">
        <f>IF(VLOOKUP($A3747,Parts!$A:$AM,F$1,0)="X",W$2,"")</f>
        <v/>
      </c>
      <c r="G3747" t="str">
        <f>IF(VLOOKUP($A3747,Parts!$A:$AM,G$1,0)="X",X$2,"")</f>
        <v/>
      </c>
      <c r="H3747" t="str">
        <f>IF(VLOOKUP($A3747,Parts!$A:$AM,H$1,0)="X",Y$2,"")</f>
        <v/>
      </c>
      <c r="I3747" t="str">
        <f>IF(VLOOKUP($A3747,Parts!$A:$AM,I$1,0)="X",Z$2,"")</f>
        <v/>
      </c>
      <c r="J3747" t="str">
        <f>IF(VLOOKUP($A3747,Parts!$A:$AM,J$1,0)="X",AA$2,"")</f>
        <v/>
      </c>
      <c r="K3747" t="str">
        <f>IF(VLOOKUP($A3747,Parts!$A:$AM,K$1,0)="X",AB$2,"")</f>
        <v/>
      </c>
      <c r="L3747" t="str">
        <f>IF(VLOOKUP($A3747,Parts!$A:$AM,L$1,0)="X",AC$2,"")</f>
        <v/>
      </c>
      <c r="M3747" t="str">
        <f>IF(VLOOKUP($A3747,Parts!$A:$AM,M$1,0)="X",AD$2,"")</f>
        <v/>
      </c>
      <c r="N3747" t="str">
        <f>IF(VLOOKUP($A3747,Parts!$A:$AM,N$1,0)="X",AE$2,"")</f>
        <v/>
      </c>
      <c r="O3747" t="str">
        <f>IF(VLOOKUP($A3747,Parts!$A:$AM,O$1,0)="X",AF$2,"")</f>
        <v/>
      </c>
      <c r="P3747" t="str">
        <f t="shared" si="59"/>
        <v/>
      </c>
    </row>
    <row r="3748" spans="1:16" x14ac:dyDescent="0.25">
      <c r="A3748" t="str">
        <f>Table15[[#This Row],[Name]]</f>
        <v>bluedog_CentaurT_AdapterTank</v>
      </c>
      <c r="B3748" t="str">
        <f>IF(VLOOKUP($A3748,Parts!$A:$AM,B$1,0)="X",S$2,"")</f>
        <v/>
      </c>
      <c r="C3748" t="str">
        <f>IF(VLOOKUP($A3748,Parts!$A:$AM,C$1,0)="X",T$2,"")</f>
        <v/>
      </c>
      <c r="D3748" t="str">
        <f>IF(VLOOKUP($A3748,Parts!$A:$AM,D$1,0)="X",U$2,"")</f>
        <v/>
      </c>
      <c r="E3748" t="str">
        <f>IF(VLOOKUP($A3748,Parts!$A:$AM,E$1,0)="X",V$2,"")</f>
        <v/>
      </c>
      <c r="F3748" t="str">
        <f>IF(VLOOKUP($A3748,Parts!$A:$AM,F$1,0)="X",W$2,"")</f>
        <v/>
      </c>
      <c r="G3748" t="str">
        <f>IF(VLOOKUP($A3748,Parts!$A:$AM,G$1,0)="X",X$2,"")</f>
        <v/>
      </c>
      <c r="H3748" t="str">
        <f>IF(VLOOKUP($A3748,Parts!$A:$AM,H$1,0)="X",Y$2,"")</f>
        <v/>
      </c>
      <c r="I3748" t="str">
        <f>IF(VLOOKUP($A3748,Parts!$A:$AM,I$1,0)="X",Z$2,"")</f>
        <v/>
      </c>
      <c r="J3748" t="str">
        <f>IF(VLOOKUP($A3748,Parts!$A:$AM,J$1,0)="X",AA$2,"")</f>
        <v/>
      </c>
      <c r="K3748" t="str">
        <f>IF(VLOOKUP($A3748,Parts!$A:$AM,K$1,0)="X",AB$2,"")</f>
        <v/>
      </c>
      <c r="L3748" t="str">
        <f>IF(VLOOKUP($A3748,Parts!$A:$AM,L$1,0)="X",AC$2,"")</f>
        <v/>
      </c>
      <c r="M3748" t="str">
        <f>IF(VLOOKUP($A3748,Parts!$A:$AM,M$1,0)="X",AD$2,"")</f>
        <v/>
      </c>
      <c r="N3748" t="str">
        <f>IF(VLOOKUP($A3748,Parts!$A:$AM,N$1,0)="X",AE$2,"")</f>
        <v/>
      </c>
      <c r="O3748" t="str">
        <f>IF(VLOOKUP($A3748,Parts!$A:$AM,O$1,0)="X",AF$2,"")</f>
        <v/>
      </c>
      <c r="P3748" t="str">
        <f t="shared" si="59"/>
        <v/>
      </c>
    </row>
    <row r="3749" spans="1:16" x14ac:dyDescent="0.25">
      <c r="A3749" t="str">
        <f>Table15[[#This Row],[Name]]</f>
        <v>bluedog_Centaur_LargeRCS</v>
      </c>
      <c r="B3749" t="str">
        <f>IF(VLOOKUP($A3749,Parts!$A:$AM,B$1,0)="X",S$2,"")</f>
        <v/>
      </c>
      <c r="C3749" t="str">
        <f>IF(VLOOKUP($A3749,Parts!$A:$AM,C$1,0)="X",T$2,"")</f>
        <v/>
      </c>
      <c r="D3749" t="str">
        <f>IF(VLOOKUP($A3749,Parts!$A:$AM,D$1,0)="X",U$2,"")</f>
        <v/>
      </c>
      <c r="E3749" t="str">
        <f>IF(VLOOKUP($A3749,Parts!$A:$AM,E$1,0)="X",V$2,"")</f>
        <v/>
      </c>
      <c r="F3749" t="str">
        <f>IF(VLOOKUP($A3749,Parts!$A:$AM,F$1,0)="X",W$2,"")</f>
        <v/>
      </c>
      <c r="G3749" t="str">
        <f>IF(VLOOKUP($A3749,Parts!$A:$AM,G$1,0)="X",X$2,"")</f>
        <v/>
      </c>
      <c r="H3749" t="str">
        <f>IF(VLOOKUP($A3749,Parts!$A:$AM,H$1,0)="X",Y$2,"")</f>
        <v/>
      </c>
      <c r="I3749" t="str">
        <f>IF(VLOOKUP($A3749,Parts!$A:$AM,I$1,0)="X",Z$2,"")</f>
        <v/>
      </c>
      <c r="J3749" t="str">
        <f>IF(VLOOKUP($A3749,Parts!$A:$AM,J$1,0)="X",AA$2,"")</f>
        <v/>
      </c>
      <c r="K3749" t="str">
        <f>IF(VLOOKUP($A3749,Parts!$A:$AM,K$1,0)="X",AB$2,"")</f>
        <v/>
      </c>
      <c r="L3749" t="str">
        <f>IF(VLOOKUP($A3749,Parts!$A:$AM,L$1,0)="X",AC$2,"")</f>
        <v/>
      </c>
      <c r="M3749" t="str">
        <f>IF(VLOOKUP($A3749,Parts!$A:$AM,M$1,0)="X",AD$2,"")</f>
        <v/>
      </c>
      <c r="N3749" t="str">
        <f>IF(VLOOKUP($A3749,Parts!$A:$AM,N$1,0)="X",AE$2,"")</f>
        <v/>
      </c>
      <c r="O3749" t="str">
        <f>IF(VLOOKUP($A3749,Parts!$A:$AM,O$1,0)="X",AF$2,"")</f>
        <v/>
      </c>
      <c r="P3749" t="str">
        <f t="shared" si="59"/>
        <v/>
      </c>
    </row>
    <row r="3750" spans="1:16" x14ac:dyDescent="0.25">
      <c r="A3750" t="str">
        <f>Table15[[#This Row],[Name]]</f>
        <v>bluedog_Centaur_SmallRCS</v>
      </c>
      <c r="B3750" t="str">
        <f>IF(VLOOKUP($A3750,Parts!$A:$AM,B$1,0)="X",S$2,"")</f>
        <v/>
      </c>
      <c r="C3750" t="str">
        <f>IF(VLOOKUP($A3750,Parts!$A:$AM,C$1,0)="X",T$2,"")</f>
        <v/>
      </c>
      <c r="D3750" t="str">
        <f>IF(VLOOKUP($A3750,Parts!$A:$AM,D$1,0)="X",U$2,"")</f>
        <v/>
      </c>
      <c r="E3750" t="str">
        <f>IF(VLOOKUP($A3750,Parts!$A:$AM,E$1,0)="X",V$2,"")</f>
        <v/>
      </c>
      <c r="F3750" t="str">
        <f>IF(VLOOKUP($A3750,Parts!$A:$AM,F$1,0)="X",W$2,"")</f>
        <v/>
      </c>
      <c r="G3750" t="str">
        <f>IF(VLOOKUP($A3750,Parts!$A:$AM,G$1,0)="X",X$2,"")</f>
        <v/>
      </c>
      <c r="H3750" t="str">
        <f>IF(VLOOKUP($A3750,Parts!$A:$AM,H$1,0)="X",Y$2,"")</f>
        <v/>
      </c>
      <c r="I3750" t="str">
        <f>IF(VLOOKUP($A3750,Parts!$A:$AM,I$1,0)="X",Z$2,"")</f>
        <v/>
      </c>
      <c r="J3750" t="str">
        <f>IF(VLOOKUP($A3750,Parts!$A:$AM,J$1,0)="X",AA$2,"")</f>
        <v/>
      </c>
      <c r="K3750" t="str">
        <f>IF(VLOOKUP($A3750,Parts!$A:$AM,K$1,0)="X",AB$2,"")</f>
        <v/>
      </c>
      <c r="L3750" t="str">
        <f>IF(VLOOKUP($A3750,Parts!$A:$AM,L$1,0)="X",AC$2,"")</f>
        <v/>
      </c>
      <c r="M3750" t="str">
        <f>IF(VLOOKUP($A3750,Parts!$A:$AM,M$1,0)="X",AD$2,"")</f>
        <v/>
      </c>
      <c r="N3750" t="str">
        <f>IF(VLOOKUP($A3750,Parts!$A:$AM,N$1,0)="X",AE$2,"")</f>
        <v/>
      </c>
      <c r="O3750" t="str">
        <f>IF(VLOOKUP($A3750,Parts!$A:$AM,O$1,0)="X",AF$2,"")</f>
        <v/>
      </c>
      <c r="P3750" t="str">
        <f t="shared" si="59"/>
        <v/>
      </c>
    </row>
    <row r="3751" spans="1:16" x14ac:dyDescent="0.25">
      <c r="A3751" t="str">
        <f>Table15[[#This Row],[Name]]</f>
        <v>bluedog_centaur25mAdapterFairing</v>
      </c>
      <c r="B3751" t="str">
        <f>IF(VLOOKUP($A3751,Parts!$A:$AM,B$1,0)="X",S$2,"")</f>
        <v/>
      </c>
      <c r="C3751" t="str">
        <f>IF(VLOOKUP($A3751,Parts!$A:$AM,C$1,0)="X",T$2,"")</f>
        <v/>
      </c>
      <c r="D3751" t="str">
        <f>IF(VLOOKUP($A3751,Parts!$A:$AM,D$1,0)="X",U$2,"")</f>
        <v/>
      </c>
      <c r="E3751" t="str">
        <f>IF(VLOOKUP($A3751,Parts!$A:$AM,E$1,0)="X",V$2,"")</f>
        <v/>
      </c>
      <c r="F3751" t="str">
        <f>IF(VLOOKUP($A3751,Parts!$A:$AM,F$1,0)="X",W$2,"")</f>
        <v/>
      </c>
      <c r="G3751" t="str">
        <f>IF(VLOOKUP($A3751,Parts!$A:$AM,G$1,0)="X",X$2,"")</f>
        <v/>
      </c>
      <c r="H3751" t="str">
        <f>IF(VLOOKUP($A3751,Parts!$A:$AM,H$1,0)="X",Y$2,"")</f>
        <v/>
      </c>
      <c r="I3751" t="str">
        <f>IF(VLOOKUP($A3751,Parts!$A:$AM,I$1,0)="X",Z$2,"")</f>
        <v/>
      </c>
      <c r="J3751" t="str">
        <f>IF(VLOOKUP($A3751,Parts!$A:$AM,J$1,0)="X",AA$2,"")</f>
        <v/>
      </c>
      <c r="K3751" t="str">
        <f>IF(VLOOKUP($A3751,Parts!$A:$AM,K$1,0)="X",AB$2,"")</f>
        <v/>
      </c>
      <c r="L3751" t="str">
        <f>IF(VLOOKUP($A3751,Parts!$A:$AM,L$1,0)="X",AC$2,"")</f>
        <v/>
      </c>
      <c r="M3751" t="str">
        <f>IF(VLOOKUP($A3751,Parts!$A:$AM,M$1,0)="X",AD$2,"")</f>
        <v/>
      </c>
      <c r="N3751" t="str">
        <f>IF(VLOOKUP($A3751,Parts!$A:$AM,N$1,0)="X",AE$2,"")</f>
        <v/>
      </c>
      <c r="O3751" t="str">
        <f>IF(VLOOKUP($A3751,Parts!$A:$AM,O$1,0)="X",AF$2,"")</f>
        <v/>
      </c>
      <c r="P3751" t="str">
        <f t="shared" si="59"/>
        <v/>
      </c>
    </row>
    <row r="3752" spans="1:16" x14ac:dyDescent="0.25">
      <c r="A3752" t="str">
        <f>Table15[[#This Row],[Name]]</f>
        <v>bluedog_centaur1875mAdapterFairing</v>
      </c>
      <c r="B3752" t="str">
        <f>IF(VLOOKUP($A3752,Parts!$A:$AM,B$1,0)="X",S$2,"")</f>
        <v/>
      </c>
      <c r="C3752" t="str">
        <f>IF(VLOOKUP($A3752,Parts!$A:$AM,C$1,0)="X",T$2,"")</f>
        <v/>
      </c>
      <c r="D3752" t="str">
        <f>IF(VLOOKUP($A3752,Parts!$A:$AM,D$1,0)="X",U$2,"")</f>
        <v/>
      </c>
      <c r="E3752" t="str">
        <f>IF(VLOOKUP($A3752,Parts!$A:$AM,E$1,0)="X",V$2,"")</f>
        <v/>
      </c>
      <c r="F3752" t="str">
        <f>IF(VLOOKUP($A3752,Parts!$A:$AM,F$1,0)="X",W$2,"")</f>
        <v/>
      </c>
      <c r="G3752" t="str">
        <f>IF(VLOOKUP($A3752,Parts!$A:$AM,G$1,0)="X",X$2,"")</f>
        <v/>
      </c>
      <c r="H3752" t="str">
        <f>IF(VLOOKUP($A3752,Parts!$A:$AM,H$1,0)="X",Y$2,"")</f>
        <v/>
      </c>
      <c r="I3752" t="str">
        <f>IF(VLOOKUP($A3752,Parts!$A:$AM,I$1,0)="X",Z$2,"")</f>
        <v/>
      </c>
      <c r="J3752" t="str">
        <f>IF(VLOOKUP($A3752,Parts!$A:$AM,J$1,0)="X",AA$2,"")</f>
        <v/>
      </c>
      <c r="K3752" t="str">
        <f>IF(VLOOKUP($A3752,Parts!$A:$AM,K$1,0)="X",AB$2,"")</f>
        <v/>
      </c>
      <c r="L3752" t="str">
        <f>IF(VLOOKUP($A3752,Parts!$A:$AM,L$1,0)="X",AC$2,"")</f>
        <v/>
      </c>
      <c r="M3752" t="str">
        <f>IF(VLOOKUP($A3752,Parts!$A:$AM,M$1,0)="X",AD$2,"")</f>
        <v/>
      </c>
      <c r="N3752" t="str">
        <f>IF(VLOOKUP($A3752,Parts!$A:$AM,N$1,0)="X",AE$2,"")</f>
        <v/>
      </c>
      <c r="O3752" t="str">
        <f>IF(VLOOKUP($A3752,Parts!$A:$AM,O$1,0)="X",AF$2,"")</f>
        <v/>
      </c>
      <c r="P3752" t="str">
        <f t="shared" si="59"/>
        <v/>
      </c>
    </row>
    <row r="3753" spans="1:16" x14ac:dyDescent="0.25">
      <c r="A3753" t="str">
        <f>Table15[[#This Row],[Name]]</f>
        <v>RO-2kN-Thruster</v>
      </c>
      <c r="B3753" t="str">
        <f>IF(VLOOKUP($A3753,Parts!$A:$AM,B$1,0)="X",S$2,"")</f>
        <v/>
      </c>
      <c r="C3753" t="str">
        <f>IF(VLOOKUP($A3753,Parts!$A:$AM,C$1,0)="X",T$2,"")</f>
        <v/>
      </c>
      <c r="D3753" t="str">
        <f>IF(VLOOKUP($A3753,Parts!$A:$AM,D$1,0)="X",U$2,"")</f>
        <v/>
      </c>
      <c r="E3753" t="str">
        <f>IF(VLOOKUP($A3753,Parts!$A:$AM,E$1,0)="X",V$2,"")</f>
        <v xml:space="preserve">    MODULE
    { name = ModuleTagEngineLiquidPF }
</v>
      </c>
      <c r="F3753" t="str">
        <f>IF(VLOOKUP($A3753,Parts!$A:$AM,F$1,0)="X",W$2,"")</f>
        <v/>
      </c>
      <c r="G3753" t="str">
        <f>IF(VLOOKUP($A3753,Parts!$A:$AM,G$1,0)="X",X$2,"")</f>
        <v/>
      </c>
      <c r="H3753" t="str">
        <f>IF(VLOOKUP($A3753,Parts!$A:$AM,H$1,0)="X",Y$2,"")</f>
        <v/>
      </c>
      <c r="I3753" t="str">
        <f>IF(VLOOKUP($A3753,Parts!$A:$AM,I$1,0)="X",Z$2,"")</f>
        <v/>
      </c>
      <c r="J3753" t="str">
        <f>IF(VLOOKUP($A3753,Parts!$A:$AM,J$1,0)="X",AA$2,"")</f>
        <v/>
      </c>
      <c r="K3753" t="str">
        <f>IF(VLOOKUP($A3753,Parts!$A:$AM,K$1,0)="X",AB$2,"")</f>
        <v/>
      </c>
      <c r="L3753" t="str">
        <f>IF(VLOOKUP($A3753,Parts!$A:$AM,L$1,0)="X",AC$2,"")</f>
        <v/>
      </c>
      <c r="M3753" t="str">
        <f>IF(VLOOKUP($A3753,Parts!$A:$AM,M$1,0)="X",AD$2,"")</f>
        <v/>
      </c>
      <c r="N3753" t="str">
        <f>IF(VLOOKUP($A3753,Parts!$A:$AM,N$1,0)="X",AE$2,"")</f>
        <v/>
      </c>
      <c r="O3753" t="str">
        <f>IF(VLOOKUP($A3753,Parts!$A:$AM,O$1,0)="X",AF$2,"")</f>
        <v/>
      </c>
      <c r="P3753" t="str">
        <f t="shared" si="59"/>
        <v xml:space="preserve">    MODULE
    { name = ModuleTagEngineLiquidPF }
</v>
      </c>
    </row>
    <row r="3754" spans="1:16" x14ac:dyDescent="0.25">
      <c r="A3754" t="str">
        <f>Table15[[#This Row],[Name]]</f>
        <v>RD-253-Mk2</v>
      </c>
      <c r="B3754" t="str">
        <f>IF(VLOOKUP($A3754,Parts!$A:$AM,B$1,0)="X",S$2,"")</f>
        <v/>
      </c>
      <c r="C3754" t="str">
        <f>IF(VLOOKUP($A3754,Parts!$A:$AM,C$1,0)="X",T$2,"")</f>
        <v/>
      </c>
      <c r="D3754" t="str">
        <f>IF(VLOOKUP($A3754,Parts!$A:$AM,D$1,0)="X",U$2,"")</f>
        <v/>
      </c>
      <c r="E3754" t="str">
        <f>IF(VLOOKUP($A3754,Parts!$A:$AM,E$1,0)="X",V$2,"")</f>
        <v/>
      </c>
      <c r="F3754" t="str">
        <f>IF(VLOOKUP($A3754,Parts!$A:$AM,F$1,0)="X",W$2,"")</f>
        <v xml:space="preserve">    MODULE
    { name = ModuleTagEngineLiquidTurbo }
</v>
      </c>
      <c r="G3754" t="str">
        <f>IF(VLOOKUP($A3754,Parts!$A:$AM,G$1,0)="X",X$2,"")</f>
        <v/>
      </c>
      <c r="H3754" t="str">
        <f>IF(VLOOKUP($A3754,Parts!$A:$AM,H$1,0)="X",Y$2,"")</f>
        <v/>
      </c>
      <c r="I3754" t="str">
        <f>IF(VLOOKUP($A3754,Parts!$A:$AM,I$1,0)="X",Z$2,"")</f>
        <v/>
      </c>
      <c r="J3754" t="str">
        <f>IF(VLOOKUP($A3754,Parts!$A:$AM,J$1,0)="X",AA$2,"")</f>
        <v/>
      </c>
      <c r="K3754" t="str">
        <f>IF(VLOOKUP($A3754,Parts!$A:$AM,K$1,0)="X",AB$2,"")</f>
        <v/>
      </c>
      <c r="L3754" t="str">
        <f>IF(VLOOKUP($A3754,Parts!$A:$AM,L$1,0)="X",AC$2,"")</f>
        <v/>
      </c>
      <c r="M3754" t="str">
        <f>IF(VLOOKUP($A3754,Parts!$A:$AM,M$1,0)="X",AD$2,"")</f>
        <v/>
      </c>
      <c r="N3754" t="str">
        <f>IF(VLOOKUP($A3754,Parts!$A:$AM,N$1,0)="X",AE$2,"")</f>
        <v/>
      </c>
      <c r="O3754" t="str">
        <f>IF(VLOOKUP($A3754,Parts!$A:$AM,O$1,0)="X",AF$2,"")</f>
        <v/>
      </c>
      <c r="P3754" t="str">
        <f t="shared" si="59"/>
        <v xml:space="preserve">    MODULE
    { name = ModuleTagEngineLiquidTurbo }
</v>
      </c>
    </row>
    <row r="3755" spans="1:16" x14ac:dyDescent="0.25">
      <c r="A3755" t="str">
        <f>Table15[[#This Row],[Name]]</f>
        <v>RD-253-Mk4</v>
      </c>
      <c r="B3755" t="str">
        <f>IF(VLOOKUP($A3755,Parts!$A:$AM,B$1,0)="X",S$2,"")</f>
        <v/>
      </c>
      <c r="C3755" t="str">
        <f>IF(VLOOKUP($A3755,Parts!$A:$AM,C$1,0)="X",T$2,"")</f>
        <v/>
      </c>
      <c r="D3755" t="str">
        <f>IF(VLOOKUP($A3755,Parts!$A:$AM,D$1,0)="X",U$2,"")</f>
        <v/>
      </c>
      <c r="E3755" t="str">
        <f>IF(VLOOKUP($A3755,Parts!$A:$AM,E$1,0)="X",V$2,"")</f>
        <v/>
      </c>
      <c r="F3755" t="str">
        <f>IF(VLOOKUP($A3755,Parts!$A:$AM,F$1,0)="X",W$2,"")</f>
        <v xml:space="preserve">    MODULE
    { name = ModuleTagEngineLiquidTurbo }
</v>
      </c>
      <c r="G3755" t="str">
        <f>IF(VLOOKUP($A3755,Parts!$A:$AM,G$1,0)="X",X$2,"")</f>
        <v/>
      </c>
      <c r="H3755" t="str">
        <f>IF(VLOOKUP($A3755,Parts!$A:$AM,H$1,0)="X",Y$2,"")</f>
        <v/>
      </c>
      <c r="I3755" t="str">
        <f>IF(VLOOKUP($A3755,Parts!$A:$AM,I$1,0)="X",Z$2,"")</f>
        <v/>
      </c>
      <c r="J3755" t="str">
        <f>IF(VLOOKUP($A3755,Parts!$A:$AM,J$1,0)="X",AA$2,"")</f>
        <v/>
      </c>
      <c r="K3755" t="str">
        <f>IF(VLOOKUP($A3755,Parts!$A:$AM,K$1,0)="X",AB$2,"")</f>
        <v/>
      </c>
      <c r="L3755" t="str">
        <f>IF(VLOOKUP($A3755,Parts!$A:$AM,L$1,0)="X",AC$2,"")</f>
        <v/>
      </c>
      <c r="M3755" t="str">
        <f>IF(VLOOKUP($A3755,Parts!$A:$AM,M$1,0)="X",AD$2,"")</f>
        <v/>
      </c>
      <c r="N3755" t="str">
        <f>IF(VLOOKUP($A3755,Parts!$A:$AM,N$1,0)="X",AE$2,"")</f>
        <v/>
      </c>
      <c r="O3755" t="str">
        <f>IF(VLOOKUP($A3755,Parts!$A:$AM,O$1,0)="X",AF$2,"")</f>
        <v/>
      </c>
      <c r="P3755" t="str">
        <f t="shared" si="59"/>
        <v xml:space="preserve">    MODULE
    { name = ModuleTagEngineLiquidTurbo }
</v>
      </c>
    </row>
    <row r="3756" spans="1:16" x14ac:dyDescent="0.25">
      <c r="A3756" t="str">
        <f>Table15[[#This Row],[Name]]</f>
        <v>17D12</v>
      </c>
      <c r="B3756" t="str">
        <f>IF(VLOOKUP($A3756,Parts!$A:$AM,B$1,0)="X",S$2,"")</f>
        <v/>
      </c>
      <c r="C3756" t="str">
        <f>IF(VLOOKUP($A3756,Parts!$A:$AM,C$1,0)="X",T$2,"")</f>
        <v/>
      </c>
      <c r="D3756" t="str">
        <f>IF(VLOOKUP($A3756,Parts!$A:$AM,D$1,0)="X",U$2,"")</f>
        <v/>
      </c>
      <c r="E3756" t="str">
        <f>IF(VLOOKUP($A3756,Parts!$A:$AM,E$1,0)="X",V$2,"")</f>
        <v/>
      </c>
      <c r="F3756" t="str">
        <f>IF(VLOOKUP($A3756,Parts!$A:$AM,F$1,0)="X",W$2,"")</f>
        <v xml:space="preserve">    MODULE
    { name = ModuleTagEngineLiquidTurbo }
</v>
      </c>
      <c r="G3756" t="str">
        <f>IF(VLOOKUP($A3756,Parts!$A:$AM,G$1,0)="X",X$2,"")</f>
        <v/>
      </c>
      <c r="H3756" t="str">
        <f>IF(VLOOKUP($A3756,Parts!$A:$AM,H$1,0)="X",Y$2,"")</f>
        <v/>
      </c>
      <c r="I3756" t="str">
        <f>IF(VLOOKUP($A3756,Parts!$A:$AM,I$1,0)="X",Z$2,"")</f>
        <v/>
      </c>
      <c r="J3756" t="str">
        <f>IF(VLOOKUP($A3756,Parts!$A:$AM,J$1,0)="X",AA$2,"")</f>
        <v/>
      </c>
      <c r="K3756" t="str">
        <f>IF(VLOOKUP($A3756,Parts!$A:$AM,K$1,0)="X",AB$2,"")</f>
        <v/>
      </c>
      <c r="L3756" t="str">
        <f>IF(VLOOKUP($A3756,Parts!$A:$AM,L$1,0)="X",AC$2,"")</f>
        <v/>
      </c>
      <c r="M3756" t="str">
        <f>IF(VLOOKUP($A3756,Parts!$A:$AM,M$1,0)="X",AD$2,"")</f>
        <v/>
      </c>
      <c r="N3756" t="str">
        <f>IF(VLOOKUP($A3756,Parts!$A:$AM,N$1,0)="X",AE$2,"")</f>
        <v/>
      </c>
      <c r="O3756" t="str">
        <f>IF(VLOOKUP($A3756,Parts!$A:$AM,O$1,0)="X",AF$2,"")</f>
        <v/>
      </c>
      <c r="P3756" t="str">
        <f t="shared" si="59"/>
        <v xml:space="preserve">    MODULE
    { name = ModuleTagEngineLiquidTurbo }
</v>
      </c>
    </row>
    <row r="3757" spans="1:16" x14ac:dyDescent="0.25">
      <c r="A3757" t="str">
        <f>Table15[[#This Row],[Name]]</f>
        <v>S5_60</v>
      </c>
      <c r="B3757" t="str">
        <f>IF(VLOOKUP($A3757,Parts!$A:$AM,B$1,0)="X",S$2,"")</f>
        <v/>
      </c>
      <c r="C3757" t="str">
        <f>IF(VLOOKUP($A3757,Parts!$A:$AM,C$1,0)="X",T$2,"")</f>
        <v/>
      </c>
      <c r="D3757" t="str">
        <f>IF(VLOOKUP($A3757,Parts!$A:$AM,D$1,0)="X",U$2,"")</f>
        <v/>
      </c>
      <c r="E3757" t="str">
        <f>IF(VLOOKUP($A3757,Parts!$A:$AM,E$1,0)="X",V$2,"")</f>
        <v/>
      </c>
      <c r="F3757" t="str">
        <f>IF(VLOOKUP($A3757,Parts!$A:$AM,F$1,0)="X",W$2,"")</f>
        <v/>
      </c>
      <c r="G3757" t="str">
        <f>IF(VLOOKUP($A3757,Parts!$A:$AM,G$1,0)="X",X$2,"")</f>
        <v/>
      </c>
      <c r="H3757" t="str">
        <f>IF(VLOOKUP($A3757,Parts!$A:$AM,H$1,0)="X",Y$2,"")</f>
        <v/>
      </c>
      <c r="I3757" t="str">
        <f>IF(VLOOKUP($A3757,Parts!$A:$AM,I$1,0)="X",Z$2,"")</f>
        <v/>
      </c>
      <c r="J3757" t="str">
        <f>IF(VLOOKUP($A3757,Parts!$A:$AM,J$1,0)="X",AA$2,"")</f>
        <v/>
      </c>
      <c r="K3757" t="str">
        <f>IF(VLOOKUP($A3757,Parts!$A:$AM,K$1,0)="X",AB$2,"")</f>
        <v/>
      </c>
      <c r="L3757" t="str">
        <f>IF(VLOOKUP($A3757,Parts!$A:$AM,L$1,0)="X",AC$2,"")</f>
        <v/>
      </c>
      <c r="M3757" t="str">
        <f>IF(VLOOKUP($A3757,Parts!$A:$AM,M$1,0)="X",AD$2,"")</f>
        <v/>
      </c>
      <c r="N3757" t="str">
        <f>IF(VLOOKUP($A3757,Parts!$A:$AM,N$1,0)="X",AE$2,"")</f>
        <v/>
      </c>
      <c r="O3757" t="str">
        <f>IF(VLOOKUP($A3757,Parts!$A:$AM,O$1,0)="X",AF$2,"")</f>
        <v/>
      </c>
      <c r="P3757" t="str">
        <f t="shared" si="59"/>
        <v/>
      </c>
    </row>
    <row r="3758" spans="1:16" x14ac:dyDescent="0.25">
      <c r="A3758" t="str">
        <f>Table15[[#This Row],[Name]]</f>
        <v>S5_35</v>
      </c>
      <c r="B3758" t="str">
        <f>IF(VLOOKUP($A3758,Parts!$A:$AM,B$1,0)="X",S$2,"")</f>
        <v/>
      </c>
      <c r="C3758" t="str">
        <f>IF(VLOOKUP($A3758,Parts!$A:$AM,C$1,0)="X",T$2,"")</f>
        <v/>
      </c>
      <c r="D3758" t="str">
        <f>IF(VLOOKUP($A3758,Parts!$A:$AM,D$1,0)="X",U$2,"")</f>
        <v/>
      </c>
      <c r="E3758" t="str">
        <f>IF(VLOOKUP($A3758,Parts!$A:$AM,E$1,0)="X",V$2,"")</f>
        <v/>
      </c>
      <c r="F3758" t="str">
        <f>IF(VLOOKUP($A3758,Parts!$A:$AM,F$1,0)="X",W$2,"")</f>
        <v/>
      </c>
      <c r="G3758" t="str">
        <f>IF(VLOOKUP($A3758,Parts!$A:$AM,G$1,0)="X",X$2,"")</f>
        <v/>
      </c>
      <c r="H3758" t="str">
        <f>IF(VLOOKUP($A3758,Parts!$A:$AM,H$1,0)="X",Y$2,"")</f>
        <v/>
      </c>
      <c r="I3758" t="str">
        <f>IF(VLOOKUP($A3758,Parts!$A:$AM,I$1,0)="X",Z$2,"")</f>
        <v/>
      </c>
      <c r="J3758" t="str">
        <f>IF(VLOOKUP($A3758,Parts!$A:$AM,J$1,0)="X",AA$2,"")</f>
        <v/>
      </c>
      <c r="K3758" t="str">
        <f>IF(VLOOKUP($A3758,Parts!$A:$AM,K$1,0)="X",AB$2,"")</f>
        <v/>
      </c>
      <c r="L3758" t="str">
        <f>IF(VLOOKUP($A3758,Parts!$A:$AM,L$1,0)="X",AC$2,"")</f>
        <v/>
      </c>
      <c r="M3758" t="str">
        <f>IF(VLOOKUP($A3758,Parts!$A:$AM,M$1,0)="X",AD$2,"")</f>
        <v/>
      </c>
      <c r="N3758" t="str">
        <f>IF(VLOOKUP($A3758,Parts!$A:$AM,N$1,0)="X",AE$2,"")</f>
        <v/>
      </c>
      <c r="O3758" t="str">
        <f>IF(VLOOKUP($A3758,Parts!$A:$AM,O$1,0)="X",AF$2,"")</f>
        <v/>
      </c>
      <c r="P3758" t="str">
        <f t="shared" si="59"/>
        <v/>
      </c>
    </row>
    <row r="3759" spans="1:16" x14ac:dyDescent="0.25">
      <c r="A3759" t="str">
        <f>Table15[[#This Row],[Name]]</f>
        <v>SSTU-ST-HUB-DOS</v>
      </c>
      <c r="B3759" t="str">
        <f>IF(VLOOKUP($A3759,Parts!$A:$AM,B$1,0)="X",S$2,"")</f>
        <v/>
      </c>
      <c r="C3759" t="str">
        <f>IF(VLOOKUP($A3759,Parts!$A:$AM,C$1,0)="X",T$2,"")</f>
        <v/>
      </c>
      <c r="D3759" t="str">
        <f>IF(VLOOKUP($A3759,Parts!$A:$AM,D$1,0)="X",U$2,"")</f>
        <v/>
      </c>
      <c r="E3759" t="str">
        <f>IF(VLOOKUP($A3759,Parts!$A:$AM,E$1,0)="X",V$2,"")</f>
        <v/>
      </c>
      <c r="F3759" t="str">
        <f>IF(VLOOKUP($A3759,Parts!$A:$AM,F$1,0)="X",W$2,"")</f>
        <v/>
      </c>
      <c r="G3759" t="str">
        <f>IF(VLOOKUP($A3759,Parts!$A:$AM,G$1,0)="X",X$2,"")</f>
        <v/>
      </c>
      <c r="H3759" t="str">
        <f>IF(VLOOKUP($A3759,Parts!$A:$AM,H$1,0)="X",Y$2,"")</f>
        <v/>
      </c>
      <c r="I3759" t="str">
        <f>IF(VLOOKUP($A3759,Parts!$A:$AM,I$1,0)="X",Z$2,"")</f>
        <v/>
      </c>
      <c r="J3759" t="str">
        <f>IF(VLOOKUP($A3759,Parts!$A:$AM,J$1,0)="X",AA$2,"")</f>
        <v/>
      </c>
      <c r="K3759" t="str">
        <f>IF(VLOOKUP($A3759,Parts!$A:$AM,K$1,0)="X",AB$2,"")</f>
        <v/>
      </c>
      <c r="L3759" t="str">
        <f>IF(VLOOKUP($A3759,Parts!$A:$AM,L$1,0)="X",AC$2,"")</f>
        <v/>
      </c>
      <c r="M3759" t="str">
        <f>IF(VLOOKUP($A3759,Parts!$A:$AM,M$1,0)="X",AD$2,"")</f>
        <v/>
      </c>
      <c r="N3759" t="str">
        <f>IF(VLOOKUP($A3759,Parts!$A:$AM,N$1,0)="X",AE$2,"")</f>
        <v/>
      </c>
      <c r="O3759" t="str">
        <f>IF(VLOOKUP($A3759,Parts!$A:$AM,O$1,0)="X",AF$2,"")</f>
        <v/>
      </c>
      <c r="P3759" t="str">
        <f t="shared" si="59"/>
        <v/>
      </c>
    </row>
    <row r="3760" spans="1:16" x14ac:dyDescent="0.25">
      <c r="A3760" t="str">
        <f>Table15[[#This Row],[Name]]</f>
        <v>SSTU-ST-MST-ISS</v>
      </c>
      <c r="B3760" t="str">
        <f>IF(VLOOKUP($A3760,Parts!$A:$AM,B$1,0)="X",S$2,"")</f>
        <v/>
      </c>
      <c r="C3760" t="str">
        <f>IF(VLOOKUP($A3760,Parts!$A:$AM,C$1,0)="X",T$2,"")</f>
        <v/>
      </c>
      <c r="D3760" t="str">
        <f>IF(VLOOKUP($A3760,Parts!$A:$AM,D$1,0)="X",U$2,"")</f>
        <v/>
      </c>
      <c r="E3760" t="str">
        <f>IF(VLOOKUP($A3760,Parts!$A:$AM,E$1,0)="X",V$2,"")</f>
        <v/>
      </c>
      <c r="F3760" t="str">
        <f>IF(VLOOKUP($A3760,Parts!$A:$AM,F$1,0)="X",W$2,"")</f>
        <v/>
      </c>
      <c r="G3760" t="str">
        <f>IF(VLOOKUP($A3760,Parts!$A:$AM,G$1,0)="X",X$2,"")</f>
        <v/>
      </c>
      <c r="H3760" t="str">
        <f>IF(VLOOKUP($A3760,Parts!$A:$AM,H$1,0)="X",Y$2,"")</f>
        <v/>
      </c>
      <c r="I3760" t="str">
        <f>IF(VLOOKUP($A3760,Parts!$A:$AM,I$1,0)="X",Z$2,"")</f>
        <v/>
      </c>
      <c r="J3760" t="str">
        <f>IF(VLOOKUP($A3760,Parts!$A:$AM,J$1,0)="X",AA$2,"")</f>
        <v/>
      </c>
      <c r="K3760" t="str">
        <f>IF(VLOOKUP($A3760,Parts!$A:$AM,K$1,0)="X",AB$2,"")</f>
        <v/>
      </c>
      <c r="L3760" t="str">
        <f>IF(VLOOKUP($A3760,Parts!$A:$AM,L$1,0)="X",AC$2,"")</f>
        <v/>
      </c>
      <c r="M3760" t="str">
        <f>IF(VLOOKUP($A3760,Parts!$A:$AM,M$1,0)="X",AD$2,"")</f>
        <v/>
      </c>
      <c r="N3760" t="str">
        <f>IF(VLOOKUP($A3760,Parts!$A:$AM,N$1,0)="X",AE$2,"")</f>
        <v/>
      </c>
      <c r="O3760" t="str">
        <f>IF(VLOOKUP($A3760,Parts!$A:$AM,O$1,0)="X",AF$2,"")</f>
        <v/>
      </c>
      <c r="P3760" t="str">
        <f t="shared" si="59"/>
        <v/>
      </c>
    </row>
    <row r="3761" spans="1:16" x14ac:dyDescent="0.25">
      <c r="A3761" t="str">
        <f>Table15[[#This Row],[Name]]</f>
        <v>LR87-AJ-9-Kero-15AR</v>
      </c>
      <c r="B3761" t="str">
        <f>IF(VLOOKUP($A3761,Parts!$A:$AM,B$1,0)="X",S$2,"")</f>
        <v/>
      </c>
      <c r="C3761" t="str">
        <f>IF(VLOOKUP($A3761,Parts!$A:$AM,C$1,0)="X",T$2,"")</f>
        <v/>
      </c>
      <c r="D3761" t="str">
        <f>IF(VLOOKUP($A3761,Parts!$A:$AM,D$1,0)="X",U$2,"")</f>
        <v/>
      </c>
      <c r="E3761" t="str">
        <f>IF(VLOOKUP($A3761,Parts!$A:$AM,E$1,0)="X",V$2,"")</f>
        <v/>
      </c>
      <c r="F3761" t="str">
        <f>IF(VLOOKUP($A3761,Parts!$A:$AM,F$1,0)="X",W$2,"")</f>
        <v/>
      </c>
      <c r="G3761" t="str">
        <f>IF(VLOOKUP($A3761,Parts!$A:$AM,G$1,0)="X",X$2,"")</f>
        <v/>
      </c>
      <c r="H3761" t="str">
        <f>IF(VLOOKUP($A3761,Parts!$A:$AM,H$1,0)="X",Y$2,"")</f>
        <v/>
      </c>
      <c r="I3761" t="str">
        <f>IF(VLOOKUP($A3761,Parts!$A:$AM,I$1,0)="X",Z$2,"")</f>
        <v/>
      </c>
      <c r="J3761" t="str">
        <f>IF(VLOOKUP($A3761,Parts!$A:$AM,J$1,0)="X",AA$2,"")</f>
        <v/>
      </c>
      <c r="K3761" t="str">
        <f>IF(VLOOKUP($A3761,Parts!$A:$AM,K$1,0)="X",AB$2,"")</f>
        <v/>
      </c>
      <c r="L3761" t="str">
        <f>IF(VLOOKUP($A3761,Parts!$A:$AM,L$1,0)="X",AC$2,"")</f>
        <v/>
      </c>
      <c r="M3761" t="str">
        <f>IF(VLOOKUP($A3761,Parts!$A:$AM,M$1,0)="X",AD$2,"")</f>
        <v/>
      </c>
      <c r="N3761" t="str">
        <f>IF(VLOOKUP($A3761,Parts!$A:$AM,N$1,0)="X",AE$2,"")</f>
        <v/>
      </c>
      <c r="O3761" t="str">
        <f>IF(VLOOKUP($A3761,Parts!$A:$AM,O$1,0)="X",AF$2,"")</f>
        <v/>
      </c>
      <c r="P3761" t="str">
        <f t="shared" si="59"/>
        <v/>
      </c>
    </row>
    <row r="3762" spans="1:16" x14ac:dyDescent="0.25">
      <c r="A3762" t="str">
        <f>Table15[[#This Row],[Name]]</f>
        <v>LR87-LH2-Vacuum</v>
      </c>
      <c r="B3762" t="str">
        <f>IF(VLOOKUP($A3762,Parts!$A:$AM,B$1,0)="X",S$2,"")</f>
        <v/>
      </c>
      <c r="C3762" t="str">
        <f>IF(VLOOKUP($A3762,Parts!$A:$AM,C$1,0)="X",T$2,"")</f>
        <v/>
      </c>
      <c r="D3762" t="str">
        <f>IF(VLOOKUP($A3762,Parts!$A:$AM,D$1,0)="X",U$2,"")</f>
        <v/>
      </c>
      <c r="E3762" t="str">
        <f>IF(VLOOKUP($A3762,Parts!$A:$AM,E$1,0)="X",V$2,"")</f>
        <v/>
      </c>
      <c r="F3762" t="str">
        <f>IF(VLOOKUP($A3762,Parts!$A:$AM,F$1,0)="X",W$2,"")</f>
        <v/>
      </c>
      <c r="G3762" t="str">
        <f>IF(VLOOKUP($A3762,Parts!$A:$AM,G$1,0)="X",X$2,"")</f>
        <v/>
      </c>
      <c r="H3762" t="str">
        <f>IF(VLOOKUP($A3762,Parts!$A:$AM,H$1,0)="X",Y$2,"")</f>
        <v/>
      </c>
      <c r="I3762" t="str">
        <f>IF(VLOOKUP($A3762,Parts!$A:$AM,I$1,0)="X",Z$2,"")</f>
        <v/>
      </c>
      <c r="J3762" t="str">
        <f>IF(VLOOKUP($A3762,Parts!$A:$AM,J$1,0)="X",AA$2,"")</f>
        <v/>
      </c>
      <c r="K3762" t="str">
        <f>IF(VLOOKUP($A3762,Parts!$A:$AM,K$1,0)="X",AB$2,"")</f>
        <v/>
      </c>
      <c r="L3762" t="str">
        <f>IF(VLOOKUP($A3762,Parts!$A:$AM,L$1,0)="X",AC$2,"")</f>
        <v/>
      </c>
      <c r="M3762" t="str">
        <f>IF(VLOOKUP($A3762,Parts!$A:$AM,M$1,0)="X",AD$2,"")</f>
        <v/>
      </c>
      <c r="N3762" t="str">
        <f>IF(VLOOKUP($A3762,Parts!$A:$AM,N$1,0)="X",AE$2,"")</f>
        <v/>
      </c>
      <c r="O3762" t="str">
        <f>IF(VLOOKUP($A3762,Parts!$A:$AM,O$1,0)="X",AF$2,"")</f>
        <v/>
      </c>
      <c r="P3762" t="str">
        <f t="shared" si="59"/>
        <v/>
      </c>
    </row>
    <row r="3763" spans="1:16" x14ac:dyDescent="0.25">
      <c r="A3763" t="str">
        <f>Table15[[#This Row],[Name]]</f>
        <v>LR87-LH2-SustainerUpgrade</v>
      </c>
      <c r="B3763" t="str">
        <f>IF(VLOOKUP($A3763,Parts!$A:$AM,B$1,0)="X",S$2,"")</f>
        <v/>
      </c>
      <c r="C3763" t="str">
        <f>IF(VLOOKUP($A3763,Parts!$A:$AM,C$1,0)="X",T$2,"")</f>
        <v/>
      </c>
      <c r="D3763" t="str">
        <f>IF(VLOOKUP($A3763,Parts!$A:$AM,D$1,0)="X",U$2,"")</f>
        <v/>
      </c>
      <c r="E3763" t="str">
        <f>IF(VLOOKUP($A3763,Parts!$A:$AM,E$1,0)="X",V$2,"")</f>
        <v/>
      </c>
      <c r="F3763" t="str">
        <f>IF(VLOOKUP($A3763,Parts!$A:$AM,F$1,0)="X",W$2,"")</f>
        <v/>
      </c>
      <c r="G3763" t="str">
        <f>IF(VLOOKUP($A3763,Parts!$A:$AM,G$1,0)="X",X$2,"")</f>
        <v/>
      </c>
      <c r="H3763" t="str">
        <f>IF(VLOOKUP($A3763,Parts!$A:$AM,H$1,0)="X",Y$2,"")</f>
        <v/>
      </c>
      <c r="I3763" t="str">
        <f>IF(VLOOKUP($A3763,Parts!$A:$AM,I$1,0)="X",Z$2,"")</f>
        <v/>
      </c>
      <c r="J3763" t="str">
        <f>IF(VLOOKUP($A3763,Parts!$A:$AM,J$1,0)="X",AA$2,"")</f>
        <v/>
      </c>
      <c r="K3763" t="str">
        <f>IF(VLOOKUP($A3763,Parts!$A:$AM,K$1,0)="X",AB$2,"")</f>
        <v/>
      </c>
      <c r="L3763" t="str">
        <f>IF(VLOOKUP($A3763,Parts!$A:$AM,L$1,0)="X",AC$2,"")</f>
        <v/>
      </c>
      <c r="M3763" t="str">
        <f>IF(VLOOKUP($A3763,Parts!$A:$AM,M$1,0)="X",AD$2,"")</f>
        <v/>
      </c>
      <c r="N3763" t="str">
        <f>IF(VLOOKUP($A3763,Parts!$A:$AM,N$1,0)="X",AE$2,"")</f>
        <v/>
      </c>
      <c r="O3763" t="str">
        <f>IF(VLOOKUP($A3763,Parts!$A:$AM,O$1,0)="X",AF$2,"")</f>
        <v/>
      </c>
      <c r="P3763" t="str">
        <f t="shared" si="59"/>
        <v/>
      </c>
    </row>
    <row r="3764" spans="1:16" x14ac:dyDescent="0.25">
      <c r="A3764" t="str">
        <f>Table15[[#This Row],[Name]]</f>
        <v>LR87-AJ-11</v>
      </c>
      <c r="B3764" t="str">
        <f>IF(VLOOKUP($A3764,Parts!$A:$AM,B$1,0)="X",S$2,"")</f>
        <v/>
      </c>
      <c r="C3764" t="str">
        <f>IF(VLOOKUP($A3764,Parts!$A:$AM,C$1,0)="X",T$2,"")</f>
        <v/>
      </c>
      <c r="D3764" t="str">
        <f>IF(VLOOKUP($A3764,Parts!$A:$AM,D$1,0)="X",U$2,"")</f>
        <v/>
      </c>
      <c r="E3764" t="str">
        <f>IF(VLOOKUP($A3764,Parts!$A:$AM,E$1,0)="X",V$2,"")</f>
        <v/>
      </c>
      <c r="F3764" t="str">
        <f>IF(VLOOKUP($A3764,Parts!$A:$AM,F$1,0)="X",W$2,"")</f>
        <v/>
      </c>
      <c r="G3764" t="str">
        <f>IF(VLOOKUP($A3764,Parts!$A:$AM,G$1,0)="X",X$2,"")</f>
        <v/>
      </c>
      <c r="H3764" t="str">
        <f>IF(VLOOKUP($A3764,Parts!$A:$AM,H$1,0)="X",Y$2,"")</f>
        <v/>
      </c>
      <c r="I3764" t="str">
        <f>IF(VLOOKUP($A3764,Parts!$A:$AM,I$1,0)="X",Z$2,"")</f>
        <v/>
      </c>
      <c r="J3764" t="str">
        <f>IF(VLOOKUP($A3764,Parts!$A:$AM,J$1,0)="X",AA$2,"")</f>
        <v/>
      </c>
      <c r="K3764" t="str">
        <f>IF(VLOOKUP($A3764,Parts!$A:$AM,K$1,0)="X",AB$2,"")</f>
        <v/>
      </c>
      <c r="L3764" t="str">
        <f>IF(VLOOKUP($A3764,Parts!$A:$AM,L$1,0)="X",AC$2,"")</f>
        <v/>
      </c>
      <c r="M3764" t="str">
        <f>IF(VLOOKUP($A3764,Parts!$A:$AM,M$1,0)="X",AD$2,"")</f>
        <v/>
      </c>
      <c r="N3764" t="str">
        <f>IF(VLOOKUP($A3764,Parts!$A:$AM,N$1,0)="X",AE$2,"")</f>
        <v/>
      </c>
      <c r="O3764" t="str">
        <f>IF(VLOOKUP($A3764,Parts!$A:$AM,O$1,0)="X",AF$2,"")</f>
        <v/>
      </c>
      <c r="P3764" t="str">
        <f t="shared" si="59"/>
        <v/>
      </c>
    </row>
    <row r="3765" spans="1:16" x14ac:dyDescent="0.25">
      <c r="A3765" t="str">
        <f>Table15[[#This Row],[Name]]</f>
        <v>LR87-AJ-11A</v>
      </c>
      <c r="B3765" t="str">
        <f>IF(VLOOKUP($A3765,Parts!$A:$AM,B$1,0)="X",S$2,"")</f>
        <v/>
      </c>
      <c r="C3765" t="str">
        <f>IF(VLOOKUP($A3765,Parts!$A:$AM,C$1,0)="X",T$2,"")</f>
        <v/>
      </c>
      <c r="D3765" t="str">
        <f>IF(VLOOKUP($A3765,Parts!$A:$AM,D$1,0)="X",U$2,"")</f>
        <v/>
      </c>
      <c r="E3765" t="str">
        <f>IF(VLOOKUP($A3765,Parts!$A:$AM,E$1,0)="X",V$2,"")</f>
        <v/>
      </c>
      <c r="F3765" t="str">
        <f>IF(VLOOKUP($A3765,Parts!$A:$AM,F$1,0)="X",W$2,"")</f>
        <v/>
      </c>
      <c r="G3765" t="str">
        <f>IF(VLOOKUP($A3765,Parts!$A:$AM,G$1,0)="X",X$2,"")</f>
        <v/>
      </c>
      <c r="H3765" t="str">
        <f>IF(VLOOKUP($A3765,Parts!$A:$AM,H$1,0)="X",Y$2,"")</f>
        <v/>
      </c>
      <c r="I3765" t="str">
        <f>IF(VLOOKUP($A3765,Parts!$A:$AM,I$1,0)="X",Z$2,"")</f>
        <v/>
      </c>
      <c r="J3765" t="str">
        <f>IF(VLOOKUP($A3765,Parts!$A:$AM,J$1,0)="X",AA$2,"")</f>
        <v/>
      </c>
      <c r="K3765" t="str">
        <f>IF(VLOOKUP($A3765,Parts!$A:$AM,K$1,0)="X",AB$2,"")</f>
        <v/>
      </c>
      <c r="L3765" t="str">
        <f>IF(VLOOKUP($A3765,Parts!$A:$AM,L$1,0)="X",AC$2,"")</f>
        <v/>
      </c>
      <c r="M3765" t="str">
        <f>IF(VLOOKUP($A3765,Parts!$A:$AM,M$1,0)="X",AD$2,"")</f>
        <v/>
      </c>
      <c r="N3765" t="str">
        <f>IF(VLOOKUP($A3765,Parts!$A:$AM,N$1,0)="X",AE$2,"")</f>
        <v/>
      </c>
      <c r="O3765" t="str">
        <f>IF(VLOOKUP($A3765,Parts!$A:$AM,O$1,0)="X",AF$2,"")</f>
        <v/>
      </c>
      <c r="P3765" t="str">
        <f t="shared" si="59"/>
        <v/>
      </c>
    </row>
    <row r="3766" spans="1:16" x14ac:dyDescent="0.25">
      <c r="A3766" t="str">
        <f>Table15[[#This Row],[Name]]</f>
        <v>LR87-LH2-VacuumUpgrade</v>
      </c>
      <c r="B3766" t="str">
        <f>IF(VLOOKUP($A3766,Parts!$A:$AM,B$1,0)="X",S$2,"")</f>
        <v/>
      </c>
      <c r="C3766" t="str">
        <f>IF(VLOOKUP($A3766,Parts!$A:$AM,C$1,0)="X",T$2,"")</f>
        <v/>
      </c>
      <c r="D3766" t="str">
        <f>IF(VLOOKUP($A3766,Parts!$A:$AM,D$1,0)="X",U$2,"")</f>
        <v/>
      </c>
      <c r="E3766" t="str">
        <f>IF(VLOOKUP($A3766,Parts!$A:$AM,E$1,0)="X",V$2,"")</f>
        <v/>
      </c>
      <c r="F3766" t="str">
        <f>IF(VLOOKUP($A3766,Parts!$A:$AM,F$1,0)="X",W$2,"")</f>
        <v/>
      </c>
      <c r="G3766" t="str">
        <f>IF(VLOOKUP($A3766,Parts!$A:$AM,G$1,0)="X",X$2,"")</f>
        <v/>
      </c>
      <c r="H3766" t="str">
        <f>IF(VLOOKUP($A3766,Parts!$A:$AM,H$1,0)="X",Y$2,"")</f>
        <v/>
      </c>
      <c r="I3766" t="str">
        <f>IF(VLOOKUP($A3766,Parts!$A:$AM,I$1,0)="X",Z$2,"")</f>
        <v/>
      </c>
      <c r="J3766" t="str">
        <f>IF(VLOOKUP($A3766,Parts!$A:$AM,J$1,0)="X",AA$2,"")</f>
        <v/>
      </c>
      <c r="K3766" t="str">
        <f>IF(VLOOKUP($A3766,Parts!$A:$AM,K$1,0)="X",AB$2,"")</f>
        <v/>
      </c>
      <c r="L3766" t="str">
        <f>IF(VLOOKUP($A3766,Parts!$A:$AM,L$1,0)="X",AC$2,"")</f>
        <v/>
      </c>
      <c r="M3766" t="str">
        <f>IF(VLOOKUP($A3766,Parts!$A:$AM,M$1,0)="X",AD$2,"")</f>
        <v/>
      </c>
      <c r="N3766" t="str">
        <f>IF(VLOOKUP($A3766,Parts!$A:$AM,N$1,0)="X",AE$2,"")</f>
        <v/>
      </c>
      <c r="O3766" t="str">
        <f>IF(VLOOKUP($A3766,Parts!$A:$AM,O$1,0)="X",AF$2,"")</f>
        <v/>
      </c>
      <c r="P3766" t="str">
        <f t="shared" si="59"/>
        <v/>
      </c>
    </row>
    <row r="3767" spans="1:16" x14ac:dyDescent="0.25">
      <c r="A3767" t="str">
        <f>Table15[[#This Row],[Name]]</f>
        <v>LR91-AJ-9-Kero</v>
      </c>
      <c r="B3767" t="str">
        <f>IF(VLOOKUP($A3767,Parts!$A:$AM,B$1,0)="X",S$2,"")</f>
        <v/>
      </c>
      <c r="C3767" t="str">
        <f>IF(VLOOKUP($A3767,Parts!$A:$AM,C$1,0)="X",T$2,"")</f>
        <v/>
      </c>
      <c r="D3767" t="str">
        <f>IF(VLOOKUP($A3767,Parts!$A:$AM,D$1,0)="X",U$2,"")</f>
        <v/>
      </c>
      <c r="E3767" t="str">
        <f>IF(VLOOKUP($A3767,Parts!$A:$AM,E$1,0)="X",V$2,"")</f>
        <v/>
      </c>
      <c r="F3767" t="str">
        <f>IF(VLOOKUP($A3767,Parts!$A:$AM,F$1,0)="X",W$2,"")</f>
        <v/>
      </c>
      <c r="G3767" t="str">
        <f>IF(VLOOKUP($A3767,Parts!$A:$AM,G$1,0)="X",X$2,"")</f>
        <v/>
      </c>
      <c r="H3767" t="str">
        <f>IF(VLOOKUP($A3767,Parts!$A:$AM,H$1,0)="X",Y$2,"")</f>
        <v/>
      </c>
      <c r="I3767" t="str">
        <f>IF(VLOOKUP($A3767,Parts!$A:$AM,I$1,0)="X",Z$2,"")</f>
        <v/>
      </c>
      <c r="J3767" t="str">
        <f>IF(VLOOKUP($A3767,Parts!$A:$AM,J$1,0)="X",AA$2,"")</f>
        <v/>
      </c>
      <c r="K3767" t="str">
        <f>IF(VLOOKUP($A3767,Parts!$A:$AM,K$1,0)="X",AB$2,"")</f>
        <v/>
      </c>
      <c r="L3767" t="str">
        <f>IF(VLOOKUP($A3767,Parts!$A:$AM,L$1,0)="X",AC$2,"")</f>
        <v/>
      </c>
      <c r="M3767" t="str">
        <f>IF(VLOOKUP($A3767,Parts!$A:$AM,M$1,0)="X",AD$2,"")</f>
        <v/>
      </c>
      <c r="N3767" t="str">
        <f>IF(VLOOKUP($A3767,Parts!$A:$AM,N$1,0)="X",AE$2,"")</f>
        <v/>
      </c>
      <c r="O3767" t="str">
        <f>IF(VLOOKUP($A3767,Parts!$A:$AM,O$1,0)="X",AF$2,"")</f>
        <v/>
      </c>
      <c r="P3767" t="str">
        <f t="shared" si="59"/>
        <v/>
      </c>
    </row>
    <row r="3768" spans="1:16" x14ac:dyDescent="0.25">
      <c r="A3768" t="str">
        <f>Table15[[#This Row],[Name]]</f>
        <v>RO-SSTU-DP-APAS</v>
      </c>
      <c r="B3768" t="str">
        <f>IF(VLOOKUP($A3768,Parts!$A:$AM,B$1,0)="X",S$2,"")</f>
        <v/>
      </c>
      <c r="C3768" t="str">
        <f>IF(VLOOKUP($A3768,Parts!$A:$AM,C$1,0)="X",T$2,"")</f>
        <v/>
      </c>
      <c r="D3768" t="str">
        <f>IF(VLOOKUP($A3768,Parts!$A:$AM,D$1,0)="X",U$2,"")</f>
        <v/>
      </c>
      <c r="E3768" t="str">
        <f>IF(VLOOKUP($A3768,Parts!$A:$AM,E$1,0)="X",V$2,"")</f>
        <v/>
      </c>
      <c r="F3768" t="str">
        <f>IF(VLOOKUP($A3768,Parts!$A:$AM,F$1,0)="X",W$2,"")</f>
        <v/>
      </c>
      <c r="G3768" t="str">
        <f>IF(VLOOKUP($A3768,Parts!$A:$AM,G$1,0)="X",X$2,"")</f>
        <v/>
      </c>
      <c r="H3768" t="str">
        <f>IF(VLOOKUP($A3768,Parts!$A:$AM,H$1,0)="X",Y$2,"")</f>
        <v/>
      </c>
      <c r="I3768" t="str">
        <f>IF(VLOOKUP($A3768,Parts!$A:$AM,I$1,0)="X",Z$2,"")</f>
        <v xml:space="preserve">    MODULE
    { name = ModuleTagHumanRated }
</v>
      </c>
      <c r="J3768" t="str">
        <f>IF(VLOOKUP($A3768,Parts!$A:$AM,J$1,0)="X",AA$2,"")</f>
        <v/>
      </c>
      <c r="K3768" t="str">
        <f>IF(VLOOKUP($A3768,Parts!$A:$AM,K$1,0)="X",AB$2,"")</f>
        <v/>
      </c>
      <c r="L3768" t="str">
        <f>IF(VLOOKUP($A3768,Parts!$A:$AM,L$1,0)="X",AC$2,"")</f>
        <v/>
      </c>
      <c r="M3768" t="str">
        <f>IF(VLOOKUP($A3768,Parts!$A:$AM,M$1,0)="X",AD$2,"")</f>
        <v/>
      </c>
      <c r="N3768" t="str">
        <f>IF(VLOOKUP($A3768,Parts!$A:$AM,N$1,0)="X",AE$2,"")</f>
        <v xml:space="preserve">    MODULE
    { name = ModuleTagDecoupler }
</v>
      </c>
      <c r="O3768" t="str">
        <f>IF(VLOOKUP($A3768,Parts!$A:$AM,O$1,0)="X",AF$2,"")</f>
        <v/>
      </c>
      <c r="P3768" t="str">
        <f t="shared" si="59"/>
        <v xml:space="preserve">    MODULE
    { name = ModuleTagHumanRated }
    MODULE
    { name = ModuleTagDecoupler }
</v>
      </c>
    </row>
    <row r="3769" spans="1:16" x14ac:dyDescent="0.25">
      <c r="A3769" t="str">
        <f>Table15[[#This Row],[Name]]</f>
        <v>RO-SSTU-DP-CBM</v>
      </c>
      <c r="B3769" t="str">
        <f>IF(VLOOKUP($A3769,Parts!$A:$AM,B$1,0)="X",S$2,"")</f>
        <v/>
      </c>
      <c r="C3769" t="str">
        <f>IF(VLOOKUP($A3769,Parts!$A:$AM,C$1,0)="X",T$2,"")</f>
        <v/>
      </c>
      <c r="D3769" t="str">
        <f>IF(VLOOKUP($A3769,Parts!$A:$AM,D$1,0)="X",U$2,"")</f>
        <v/>
      </c>
      <c r="E3769" t="str">
        <f>IF(VLOOKUP($A3769,Parts!$A:$AM,E$1,0)="X",V$2,"")</f>
        <v/>
      </c>
      <c r="F3769" t="str">
        <f>IF(VLOOKUP($A3769,Parts!$A:$AM,F$1,0)="X",W$2,"")</f>
        <v/>
      </c>
      <c r="G3769" t="str">
        <f>IF(VLOOKUP($A3769,Parts!$A:$AM,G$1,0)="X",X$2,"")</f>
        <v/>
      </c>
      <c r="H3769" t="str">
        <f>IF(VLOOKUP($A3769,Parts!$A:$AM,H$1,0)="X",Y$2,"")</f>
        <v/>
      </c>
      <c r="I3769" t="str">
        <f>IF(VLOOKUP($A3769,Parts!$A:$AM,I$1,0)="X",Z$2,"")</f>
        <v xml:space="preserve">    MODULE
    { name = ModuleTagHumanRated }
</v>
      </c>
      <c r="J3769" t="str">
        <f>IF(VLOOKUP($A3769,Parts!$A:$AM,J$1,0)="X",AA$2,"")</f>
        <v/>
      </c>
      <c r="K3769" t="str">
        <f>IF(VLOOKUP($A3769,Parts!$A:$AM,K$1,0)="X",AB$2,"")</f>
        <v/>
      </c>
      <c r="L3769" t="str">
        <f>IF(VLOOKUP($A3769,Parts!$A:$AM,L$1,0)="X",AC$2,"")</f>
        <v/>
      </c>
      <c r="M3769" t="str">
        <f>IF(VLOOKUP($A3769,Parts!$A:$AM,M$1,0)="X",AD$2,"")</f>
        <v/>
      </c>
      <c r="N3769" t="str">
        <f>IF(VLOOKUP($A3769,Parts!$A:$AM,N$1,0)="X",AE$2,"")</f>
        <v xml:space="preserve">    MODULE
    { name = ModuleTagDecoupler }
</v>
      </c>
      <c r="O3769" t="str">
        <f>IF(VLOOKUP($A3769,Parts!$A:$AM,O$1,0)="X",AF$2,"")</f>
        <v/>
      </c>
      <c r="P3769" t="str">
        <f t="shared" si="59"/>
        <v xml:space="preserve">    MODULE
    { name = ModuleTagHumanRated }
    MODULE
    { name = ModuleTagDecoupler }
</v>
      </c>
    </row>
    <row r="3770" spans="1:16" x14ac:dyDescent="0.25">
      <c r="A3770" t="str">
        <f>Table15[[#This Row],[Name]]</f>
        <v>SSTU-SC-ENG-LMAE</v>
      </c>
      <c r="B3770" t="str">
        <f>IF(VLOOKUP($A3770,Parts!$A:$AM,B$1,0)="X",S$2,"")</f>
        <v/>
      </c>
      <c r="C3770" t="str">
        <f>IF(VLOOKUP($A3770,Parts!$A:$AM,C$1,0)="X",T$2,"")</f>
        <v/>
      </c>
      <c r="D3770" t="str">
        <f>IF(VLOOKUP($A3770,Parts!$A:$AM,D$1,0)="X",U$2,"")</f>
        <v/>
      </c>
      <c r="E3770" t="str">
        <f>IF(VLOOKUP($A3770,Parts!$A:$AM,E$1,0)="X",V$2,"")</f>
        <v xml:space="preserve">    MODULE
    { name = ModuleTagEngineLiquidPF }
</v>
      </c>
      <c r="F3770" t="str">
        <f>IF(VLOOKUP($A3770,Parts!$A:$AM,F$1,0)="X",W$2,"")</f>
        <v/>
      </c>
      <c r="G3770" t="str">
        <f>IF(VLOOKUP($A3770,Parts!$A:$AM,G$1,0)="X",X$2,"")</f>
        <v/>
      </c>
      <c r="H3770" t="str">
        <f>IF(VLOOKUP($A3770,Parts!$A:$AM,H$1,0)="X",Y$2,"")</f>
        <v/>
      </c>
      <c r="I3770" t="str">
        <f>IF(VLOOKUP($A3770,Parts!$A:$AM,I$1,0)="X",Z$2,"")</f>
        <v xml:space="preserve">    MODULE
    { name = ModuleTagHumanRated }
</v>
      </c>
      <c r="J3770" t="str">
        <f>IF(VLOOKUP($A3770,Parts!$A:$AM,J$1,0)="X",AA$2,"")</f>
        <v/>
      </c>
      <c r="K3770" t="str">
        <f>IF(VLOOKUP($A3770,Parts!$A:$AM,K$1,0)="X",AB$2,"")</f>
        <v/>
      </c>
      <c r="L3770" t="str">
        <f>IF(VLOOKUP($A3770,Parts!$A:$AM,L$1,0)="X",AC$2,"")</f>
        <v/>
      </c>
      <c r="M3770" t="str">
        <f>IF(VLOOKUP($A3770,Parts!$A:$AM,M$1,0)="X",AD$2,"")</f>
        <v/>
      </c>
      <c r="N3770" t="str">
        <f>IF(VLOOKUP($A3770,Parts!$A:$AM,N$1,0)="X",AE$2,"")</f>
        <v/>
      </c>
      <c r="O3770" t="str">
        <f>IF(VLOOKUP($A3770,Parts!$A:$AM,O$1,0)="X",AF$2,"")</f>
        <v/>
      </c>
      <c r="P3770" t="str">
        <f t="shared" si="59"/>
        <v xml:space="preserve">    MODULE
    { name = ModuleTagEngineLiquidPF }
    MODULE
    { name = ModuleTagHumanRated }
</v>
      </c>
    </row>
    <row r="3771" spans="1:16" x14ac:dyDescent="0.25">
      <c r="A3771" t="str">
        <f>Table15[[#This Row],[Name]]</f>
        <v>SSTU-SC-ENG-LMDE</v>
      </c>
      <c r="B3771" t="str">
        <f>IF(VLOOKUP($A3771,Parts!$A:$AM,B$1,0)="X",S$2,"")</f>
        <v/>
      </c>
      <c r="C3771" t="str">
        <f>IF(VLOOKUP($A3771,Parts!$A:$AM,C$1,0)="X",T$2,"")</f>
        <v/>
      </c>
      <c r="D3771" t="str">
        <f>IF(VLOOKUP($A3771,Parts!$A:$AM,D$1,0)="X",U$2,"")</f>
        <v/>
      </c>
      <c r="E3771" t="str">
        <f>IF(VLOOKUP($A3771,Parts!$A:$AM,E$1,0)="X",V$2,"")</f>
        <v xml:space="preserve">    MODULE
    { name = ModuleTagEngineLiquidPF }
</v>
      </c>
      <c r="F3771" t="str">
        <f>IF(VLOOKUP($A3771,Parts!$A:$AM,F$1,0)="X",W$2,"")</f>
        <v/>
      </c>
      <c r="G3771" t="str">
        <f>IF(VLOOKUP($A3771,Parts!$A:$AM,G$1,0)="X",X$2,"")</f>
        <v/>
      </c>
      <c r="H3771" t="str">
        <f>IF(VLOOKUP($A3771,Parts!$A:$AM,H$1,0)="X",Y$2,"")</f>
        <v/>
      </c>
      <c r="I3771" t="str">
        <f>IF(VLOOKUP($A3771,Parts!$A:$AM,I$1,0)="X",Z$2,"")</f>
        <v xml:space="preserve">    MODULE
    { name = ModuleTagHumanRated }
</v>
      </c>
      <c r="J3771" t="str">
        <f>IF(VLOOKUP($A3771,Parts!$A:$AM,J$1,0)="X",AA$2,"")</f>
        <v/>
      </c>
      <c r="K3771" t="str">
        <f>IF(VLOOKUP($A3771,Parts!$A:$AM,K$1,0)="X",AB$2,"")</f>
        <v/>
      </c>
      <c r="L3771" t="str">
        <f>IF(VLOOKUP($A3771,Parts!$A:$AM,L$1,0)="X",AC$2,"")</f>
        <v/>
      </c>
      <c r="M3771" t="str">
        <f>IF(VLOOKUP($A3771,Parts!$A:$AM,M$1,0)="X",AD$2,"")</f>
        <v/>
      </c>
      <c r="N3771" t="str">
        <f>IF(VLOOKUP($A3771,Parts!$A:$AM,N$1,0)="X",AE$2,"")</f>
        <v/>
      </c>
      <c r="O3771" t="str">
        <f>IF(VLOOKUP($A3771,Parts!$A:$AM,O$1,0)="X",AF$2,"")</f>
        <v/>
      </c>
      <c r="P3771" t="str">
        <f t="shared" si="59"/>
        <v xml:space="preserve">    MODULE
    { name = ModuleTagEngineLiquidPF }
    MODULE
    { name = ModuleTagHumanRated }
</v>
      </c>
    </row>
    <row r="3772" spans="1:16" x14ac:dyDescent="0.25">
      <c r="A3772" t="str">
        <f>Table15[[#This Row],[Name]]</f>
        <v>KIWIA24</v>
      </c>
      <c r="B3772" t="str">
        <f>IF(VLOOKUP($A3772,Parts!$A:$AM,B$1,0)="X",S$2,"")</f>
        <v/>
      </c>
      <c r="C3772" t="str">
        <f>IF(VLOOKUP($A3772,Parts!$A:$AM,C$1,0)="X",T$2,"")</f>
        <v/>
      </c>
      <c r="D3772" t="str">
        <f>IF(VLOOKUP($A3772,Parts!$A:$AM,D$1,0)="X",U$2,"")</f>
        <v/>
      </c>
      <c r="E3772" t="str">
        <f>IF(VLOOKUP($A3772,Parts!$A:$AM,E$1,0)="X",V$2,"")</f>
        <v/>
      </c>
      <c r="F3772" t="str">
        <f>IF(VLOOKUP($A3772,Parts!$A:$AM,F$1,0)="X",W$2,"")</f>
        <v/>
      </c>
      <c r="G3772" t="str">
        <f>IF(VLOOKUP($A3772,Parts!$A:$AM,G$1,0)="X",X$2,"")</f>
        <v/>
      </c>
      <c r="H3772" t="str">
        <f>IF(VLOOKUP($A3772,Parts!$A:$AM,H$1,0)="X",Y$2,"")</f>
        <v/>
      </c>
      <c r="I3772" t="str">
        <f>IF(VLOOKUP($A3772,Parts!$A:$AM,I$1,0)="X",Z$2,"")</f>
        <v/>
      </c>
      <c r="J3772" t="str">
        <f>IF(VLOOKUP($A3772,Parts!$A:$AM,J$1,0)="X",AA$2,"")</f>
        <v/>
      </c>
      <c r="K3772" t="str">
        <f>IF(VLOOKUP($A3772,Parts!$A:$AM,K$1,0)="X",AB$2,"")</f>
        <v xml:space="preserve">    MODULE
    { name = ModuleTagNuclear }
</v>
      </c>
      <c r="L3772" t="str">
        <f>IF(VLOOKUP($A3772,Parts!$A:$AM,L$1,0)="X",AC$2,"")</f>
        <v/>
      </c>
      <c r="M3772" t="str">
        <f>IF(VLOOKUP($A3772,Parts!$A:$AM,M$1,0)="X",AD$2,"")</f>
        <v/>
      </c>
      <c r="N3772" t="str">
        <f>IF(VLOOKUP($A3772,Parts!$A:$AM,N$1,0)="X",AE$2,"")</f>
        <v/>
      </c>
      <c r="O3772" t="str">
        <f>IF(VLOOKUP($A3772,Parts!$A:$AM,O$1,0)="X",AF$2,"")</f>
        <v/>
      </c>
      <c r="P3772" t="str">
        <f t="shared" si="59"/>
        <v xml:space="preserve">    MODULE
    { name = ModuleTagNuclear }
</v>
      </c>
    </row>
    <row r="3773" spans="1:16" x14ac:dyDescent="0.25">
      <c r="A3773" t="str">
        <f>Table15[[#This Row],[Name]]</f>
        <v>KIWIB48</v>
      </c>
      <c r="B3773" t="str">
        <f>IF(VLOOKUP($A3773,Parts!$A:$AM,B$1,0)="X",S$2,"")</f>
        <v/>
      </c>
      <c r="C3773" t="str">
        <f>IF(VLOOKUP($A3773,Parts!$A:$AM,C$1,0)="X",T$2,"")</f>
        <v/>
      </c>
      <c r="D3773" t="str">
        <f>IF(VLOOKUP($A3773,Parts!$A:$AM,D$1,0)="X",U$2,"")</f>
        <v/>
      </c>
      <c r="E3773" t="str">
        <f>IF(VLOOKUP($A3773,Parts!$A:$AM,E$1,0)="X",V$2,"")</f>
        <v/>
      </c>
      <c r="F3773" t="str">
        <f>IF(VLOOKUP($A3773,Parts!$A:$AM,F$1,0)="X",W$2,"")</f>
        <v/>
      </c>
      <c r="G3773" t="str">
        <f>IF(VLOOKUP($A3773,Parts!$A:$AM,G$1,0)="X",X$2,"")</f>
        <v/>
      </c>
      <c r="H3773" t="str">
        <f>IF(VLOOKUP($A3773,Parts!$A:$AM,H$1,0)="X",Y$2,"")</f>
        <v/>
      </c>
      <c r="I3773" t="str">
        <f>IF(VLOOKUP($A3773,Parts!$A:$AM,I$1,0)="X",Z$2,"")</f>
        <v/>
      </c>
      <c r="J3773" t="str">
        <f>IF(VLOOKUP($A3773,Parts!$A:$AM,J$1,0)="X",AA$2,"")</f>
        <v/>
      </c>
      <c r="K3773" t="str">
        <f>IF(VLOOKUP($A3773,Parts!$A:$AM,K$1,0)="X",AB$2,"")</f>
        <v xml:space="preserve">    MODULE
    { name = ModuleTagNuclear }
</v>
      </c>
      <c r="L3773" t="str">
        <f>IF(VLOOKUP($A3773,Parts!$A:$AM,L$1,0)="X",AC$2,"")</f>
        <v/>
      </c>
      <c r="M3773" t="str">
        <f>IF(VLOOKUP($A3773,Parts!$A:$AM,M$1,0)="X",AD$2,"")</f>
        <v/>
      </c>
      <c r="N3773" t="str">
        <f>IF(VLOOKUP($A3773,Parts!$A:$AM,N$1,0)="X",AE$2,"")</f>
        <v/>
      </c>
      <c r="O3773" t="str">
        <f>IF(VLOOKUP($A3773,Parts!$A:$AM,O$1,0)="X",AF$2,"")</f>
        <v/>
      </c>
      <c r="P3773" t="str">
        <f t="shared" si="59"/>
        <v xml:space="preserve">    MODULE
    { name = ModuleTagNuclear }
</v>
      </c>
    </row>
    <row r="3774" spans="1:16" x14ac:dyDescent="0.25">
      <c r="A3774" t="str">
        <f>Table15[[#This Row],[Name]]</f>
        <v>NERVA_NRX</v>
      </c>
      <c r="B3774" t="str">
        <f>IF(VLOOKUP($A3774,Parts!$A:$AM,B$1,0)="X",S$2,"")</f>
        <v/>
      </c>
      <c r="C3774" t="str">
        <f>IF(VLOOKUP($A3774,Parts!$A:$AM,C$1,0)="X",T$2,"")</f>
        <v/>
      </c>
      <c r="D3774" t="str">
        <f>IF(VLOOKUP($A3774,Parts!$A:$AM,D$1,0)="X",U$2,"")</f>
        <v/>
      </c>
      <c r="E3774" t="str">
        <f>IF(VLOOKUP($A3774,Parts!$A:$AM,E$1,0)="X",V$2,"")</f>
        <v/>
      </c>
      <c r="F3774" t="str">
        <f>IF(VLOOKUP($A3774,Parts!$A:$AM,F$1,0)="X",W$2,"")</f>
        <v/>
      </c>
      <c r="G3774" t="str">
        <f>IF(VLOOKUP($A3774,Parts!$A:$AM,G$1,0)="X",X$2,"")</f>
        <v/>
      </c>
      <c r="H3774" t="str">
        <f>IF(VLOOKUP($A3774,Parts!$A:$AM,H$1,0)="X",Y$2,"")</f>
        <v/>
      </c>
      <c r="I3774" t="str">
        <f>IF(VLOOKUP($A3774,Parts!$A:$AM,I$1,0)="X",Z$2,"")</f>
        <v/>
      </c>
      <c r="J3774" t="str">
        <f>IF(VLOOKUP($A3774,Parts!$A:$AM,J$1,0)="X",AA$2,"")</f>
        <v/>
      </c>
      <c r="K3774" t="str">
        <f>IF(VLOOKUP($A3774,Parts!$A:$AM,K$1,0)="X",AB$2,"")</f>
        <v xml:space="preserve">    MODULE
    { name = ModuleTagNuclear }
</v>
      </c>
      <c r="L3774" t="str">
        <f>IF(VLOOKUP($A3774,Parts!$A:$AM,L$1,0)="X",AC$2,"")</f>
        <v/>
      </c>
      <c r="M3774" t="str">
        <f>IF(VLOOKUP($A3774,Parts!$A:$AM,M$1,0)="X",AD$2,"")</f>
        <v/>
      </c>
      <c r="N3774" t="str">
        <f>IF(VLOOKUP($A3774,Parts!$A:$AM,N$1,0)="X",AE$2,"")</f>
        <v/>
      </c>
      <c r="O3774" t="str">
        <f>IF(VLOOKUP($A3774,Parts!$A:$AM,O$1,0)="X",AF$2,"")</f>
        <v/>
      </c>
      <c r="P3774" t="str">
        <f t="shared" si="59"/>
        <v xml:space="preserve">    MODULE
    { name = ModuleTagNuclear }
</v>
      </c>
    </row>
    <row r="3775" spans="1:16" x14ac:dyDescent="0.25">
      <c r="A3775" t="str">
        <f>Table15[[#This Row],[Name]]</f>
        <v>NERVA_XE</v>
      </c>
      <c r="B3775" t="str">
        <f>IF(VLOOKUP($A3775,Parts!$A:$AM,B$1,0)="X",S$2,"")</f>
        <v/>
      </c>
      <c r="C3775" t="str">
        <f>IF(VLOOKUP($A3775,Parts!$A:$AM,C$1,0)="X",T$2,"")</f>
        <v/>
      </c>
      <c r="D3775" t="str">
        <f>IF(VLOOKUP($A3775,Parts!$A:$AM,D$1,0)="X",U$2,"")</f>
        <v/>
      </c>
      <c r="E3775" t="str">
        <f>IF(VLOOKUP($A3775,Parts!$A:$AM,E$1,0)="X",V$2,"")</f>
        <v/>
      </c>
      <c r="F3775" t="str">
        <f>IF(VLOOKUP($A3775,Parts!$A:$AM,F$1,0)="X",W$2,"")</f>
        <v/>
      </c>
      <c r="G3775" t="str">
        <f>IF(VLOOKUP($A3775,Parts!$A:$AM,G$1,0)="X",X$2,"")</f>
        <v/>
      </c>
      <c r="H3775" t="str">
        <f>IF(VLOOKUP($A3775,Parts!$A:$AM,H$1,0)="X",Y$2,"")</f>
        <v/>
      </c>
      <c r="I3775" t="str">
        <f>IF(VLOOKUP($A3775,Parts!$A:$AM,I$1,0)="X",Z$2,"")</f>
        <v/>
      </c>
      <c r="J3775" t="str">
        <f>IF(VLOOKUP($A3775,Parts!$A:$AM,J$1,0)="X",AA$2,"")</f>
        <v/>
      </c>
      <c r="K3775" t="str">
        <f>IF(VLOOKUP($A3775,Parts!$A:$AM,K$1,0)="X",AB$2,"")</f>
        <v xml:space="preserve">    MODULE
    { name = ModuleTagNuclear }
</v>
      </c>
      <c r="L3775" t="str">
        <f>IF(VLOOKUP($A3775,Parts!$A:$AM,L$1,0)="X",AC$2,"")</f>
        <v/>
      </c>
      <c r="M3775" t="str">
        <f>IF(VLOOKUP($A3775,Parts!$A:$AM,M$1,0)="X",AD$2,"")</f>
        <v/>
      </c>
      <c r="N3775" t="str">
        <f>IF(VLOOKUP($A3775,Parts!$A:$AM,N$1,0)="X",AE$2,"")</f>
        <v/>
      </c>
      <c r="O3775" t="str">
        <f>IF(VLOOKUP($A3775,Parts!$A:$AM,O$1,0)="X",AF$2,"")</f>
        <v/>
      </c>
      <c r="P3775" t="str">
        <f t="shared" si="59"/>
        <v xml:space="preserve">    MODULE
    { name = ModuleTagNuclear }
</v>
      </c>
    </row>
    <row r="3776" spans="1:16" x14ac:dyDescent="0.25">
      <c r="A3776" t="str">
        <f>Table15[[#This Row],[Name]]</f>
        <v>Phoebus1N50</v>
      </c>
      <c r="B3776" t="str">
        <f>IF(VLOOKUP($A3776,Parts!$A:$AM,B$1,0)="X",S$2,"")</f>
        <v/>
      </c>
      <c r="C3776" t="str">
        <f>IF(VLOOKUP($A3776,Parts!$A:$AM,C$1,0)="X",T$2,"")</f>
        <v/>
      </c>
      <c r="D3776" t="str">
        <f>IF(VLOOKUP($A3776,Parts!$A:$AM,D$1,0)="X",U$2,"")</f>
        <v/>
      </c>
      <c r="E3776" t="str">
        <f>IF(VLOOKUP($A3776,Parts!$A:$AM,E$1,0)="X",V$2,"")</f>
        <v/>
      </c>
      <c r="F3776" t="str">
        <f>IF(VLOOKUP($A3776,Parts!$A:$AM,F$1,0)="X",W$2,"")</f>
        <v/>
      </c>
      <c r="G3776" t="str">
        <f>IF(VLOOKUP($A3776,Parts!$A:$AM,G$1,0)="X",X$2,"")</f>
        <v/>
      </c>
      <c r="H3776" t="str">
        <f>IF(VLOOKUP($A3776,Parts!$A:$AM,H$1,0)="X",Y$2,"")</f>
        <v/>
      </c>
      <c r="I3776" t="str">
        <f>IF(VLOOKUP($A3776,Parts!$A:$AM,I$1,0)="X",Z$2,"")</f>
        <v/>
      </c>
      <c r="J3776" t="str">
        <f>IF(VLOOKUP($A3776,Parts!$A:$AM,J$1,0)="X",AA$2,"")</f>
        <v/>
      </c>
      <c r="K3776" t="str">
        <f>IF(VLOOKUP($A3776,Parts!$A:$AM,K$1,0)="X",AB$2,"")</f>
        <v xml:space="preserve">    MODULE
    { name = ModuleTagNuclear }
</v>
      </c>
      <c r="L3776" t="str">
        <f>IF(VLOOKUP($A3776,Parts!$A:$AM,L$1,0)="X",AC$2,"")</f>
        <v/>
      </c>
      <c r="M3776" t="str">
        <f>IF(VLOOKUP($A3776,Parts!$A:$AM,M$1,0)="X",AD$2,"")</f>
        <v/>
      </c>
      <c r="N3776" t="str">
        <f>IF(VLOOKUP($A3776,Parts!$A:$AM,N$1,0)="X",AE$2,"")</f>
        <v/>
      </c>
      <c r="O3776" t="str">
        <f>IF(VLOOKUP($A3776,Parts!$A:$AM,O$1,0)="X",AF$2,"")</f>
        <v/>
      </c>
      <c r="P3776" t="str">
        <f t="shared" si="59"/>
        <v xml:space="preserve">    MODULE
    { name = ModuleTagNuclear }
</v>
      </c>
    </row>
    <row r="3777" spans="1:16" x14ac:dyDescent="0.25">
      <c r="A3777" t="str">
        <f>Table15[[#This Row],[Name]]</f>
        <v>Phoebus2N100</v>
      </c>
      <c r="B3777" t="str">
        <f>IF(VLOOKUP($A3777,Parts!$A:$AM,B$1,0)="X",S$2,"")</f>
        <v/>
      </c>
      <c r="C3777" t="str">
        <f>IF(VLOOKUP($A3777,Parts!$A:$AM,C$1,0)="X",T$2,"")</f>
        <v/>
      </c>
      <c r="D3777" t="str">
        <f>IF(VLOOKUP($A3777,Parts!$A:$AM,D$1,0)="X",U$2,"")</f>
        <v/>
      </c>
      <c r="E3777" t="str">
        <f>IF(VLOOKUP($A3777,Parts!$A:$AM,E$1,0)="X",V$2,"")</f>
        <v/>
      </c>
      <c r="F3777" t="str">
        <f>IF(VLOOKUP($A3777,Parts!$A:$AM,F$1,0)="X",W$2,"")</f>
        <v/>
      </c>
      <c r="G3777" t="str">
        <f>IF(VLOOKUP($A3777,Parts!$A:$AM,G$1,0)="X",X$2,"")</f>
        <v/>
      </c>
      <c r="H3777" t="str">
        <f>IF(VLOOKUP($A3777,Parts!$A:$AM,H$1,0)="X",Y$2,"")</f>
        <v/>
      </c>
      <c r="I3777" t="str">
        <f>IF(VLOOKUP($A3777,Parts!$A:$AM,I$1,0)="X",Z$2,"")</f>
        <v/>
      </c>
      <c r="J3777" t="str">
        <f>IF(VLOOKUP($A3777,Parts!$A:$AM,J$1,0)="X",AA$2,"")</f>
        <v/>
      </c>
      <c r="K3777" t="str">
        <f>IF(VLOOKUP($A3777,Parts!$A:$AM,K$1,0)="X",AB$2,"")</f>
        <v xml:space="preserve">    MODULE
    { name = ModuleTagNuclear }
</v>
      </c>
      <c r="L3777" t="str">
        <f>IF(VLOOKUP($A3777,Parts!$A:$AM,L$1,0)="X",AC$2,"")</f>
        <v/>
      </c>
      <c r="M3777" t="str">
        <f>IF(VLOOKUP($A3777,Parts!$A:$AM,M$1,0)="X",AD$2,"")</f>
        <v/>
      </c>
      <c r="N3777" t="str">
        <f>IF(VLOOKUP($A3777,Parts!$A:$AM,N$1,0)="X",AE$2,"")</f>
        <v/>
      </c>
      <c r="O3777" t="str">
        <f>IF(VLOOKUP($A3777,Parts!$A:$AM,O$1,0)="X",AF$2,"")</f>
        <v/>
      </c>
      <c r="P3777" t="str">
        <f t="shared" si="59"/>
        <v xml:space="preserve">    MODULE
    { name = ModuleTagNuclear }
</v>
      </c>
    </row>
    <row r="3778" spans="1:16" x14ac:dyDescent="0.25">
      <c r="A3778" t="str">
        <f>Table15[[#This Row],[Name]]</f>
        <v>PEWEE100</v>
      </c>
      <c r="B3778" t="str">
        <f>IF(VLOOKUP($A3778,Parts!$A:$AM,B$1,0)="X",S$2,"")</f>
        <v/>
      </c>
      <c r="C3778" t="str">
        <f>IF(VLOOKUP($A3778,Parts!$A:$AM,C$1,0)="X",T$2,"")</f>
        <v/>
      </c>
      <c r="D3778" t="str">
        <f>IF(VLOOKUP($A3778,Parts!$A:$AM,D$1,0)="X",U$2,"")</f>
        <v/>
      </c>
      <c r="E3778" t="str">
        <f>IF(VLOOKUP($A3778,Parts!$A:$AM,E$1,0)="X",V$2,"")</f>
        <v/>
      </c>
      <c r="F3778" t="str">
        <f>IF(VLOOKUP($A3778,Parts!$A:$AM,F$1,0)="X",W$2,"")</f>
        <v/>
      </c>
      <c r="G3778" t="str">
        <f>IF(VLOOKUP($A3778,Parts!$A:$AM,G$1,0)="X",X$2,"")</f>
        <v/>
      </c>
      <c r="H3778" t="str">
        <f>IF(VLOOKUP($A3778,Parts!$A:$AM,H$1,0)="X",Y$2,"")</f>
        <v/>
      </c>
      <c r="I3778" t="str">
        <f>IF(VLOOKUP($A3778,Parts!$A:$AM,I$1,0)="X",Z$2,"")</f>
        <v/>
      </c>
      <c r="J3778" t="str">
        <f>IF(VLOOKUP($A3778,Parts!$A:$AM,J$1,0)="X",AA$2,"")</f>
        <v/>
      </c>
      <c r="K3778" t="str">
        <f>IF(VLOOKUP($A3778,Parts!$A:$AM,K$1,0)="X",AB$2,"")</f>
        <v xml:space="preserve">    MODULE
    { name = ModuleTagNuclear }
</v>
      </c>
      <c r="L3778" t="str">
        <f>IF(VLOOKUP($A3778,Parts!$A:$AM,L$1,0)="X",AC$2,"")</f>
        <v/>
      </c>
      <c r="M3778" t="str">
        <f>IF(VLOOKUP($A3778,Parts!$A:$AM,M$1,0)="X",AD$2,"")</f>
        <v/>
      </c>
      <c r="N3778" t="str">
        <f>IF(VLOOKUP($A3778,Parts!$A:$AM,N$1,0)="X",AE$2,"")</f>
        <v/>
      </c>
      <c r="O3778" t="str">
        <f>IF(VLOOKUP($A3778,Parts!$A:$AM,O$1,0)="X",AF$2,"")</f>
        <v/>
      </c>
      <c r="P3778" t="str">
        <f t="shared" si="59"/>
        <v xml:space="preserve">    MODULE
    { name = ModuleTagNuclear }
</v>
      </c>
    </row>
    <row r="3779" spans="1:16" x14ac:dyDescent="0.25">
      <c r="A3779" t="str">
        <f>Table15[[#This Row],[Name]]</f>
        <v>RD0410MID</v>
      </c>
      <c r="B3779" t="str">
        <f>IF(VLOOKUP($A3779,Parts!$A:$AM,B$1,0)="X",S$2,"")</f>
        <v/>
      </c>
      <c r="C3779" t="str">
        <f>IF(VLOOKUP($A3779,Parts!$A:$AM,C$1,0)="X",T$2,"")</f>
        <v/>
      </c>
      <c r="D3779" t="str">
        <f>IF(VLOOKUP($A3779,Parts!$A:$AM,D$1,0)="X",U$2,"")</f>
        <v/>
      </c>
      <c r="E3779" t="str">
        <f>IF(VLOOKUP($A3779,Parts!$A:$AM,E$1,0)="X",V$2,"")</f>
        <v/>
      </c>
      <c r="F3779" t="str">
        <f>IF(VLOOKUP($A3779,Parts!$A:$AM,F$1,0)="X",W$2,"")</f>
        <v/>
      </c>
      <c r="G3779" t="str">
        <f>IF(VLOOKUP($A3779,Parts!$A:$AM,G$1,0)="X",X$2,"")</f>
        <v/>
      </c>
      <c r="H3779" t="str">
        <f>IF(VLOOKUP($A3779,Parts!$A:$AM,H$1,0)="X",Y$2,"")</f>
        <v/>
      </c>
      <c r="I3779" t="str">
        <f>IF(VLOOKUP($A3779,Parts!$A:$AM,I$1,0)="X",Z$2,"")</f>
        <v/>
      </c>
      <c r="J3779" t="str">
        <f>IF(VLOOKUP($A3779,Parts!$A:$AM,J$1,0)="X",AA$2,"")</f>
        <v/>
      </c>
      <c r="K3779" t="str">
        <f>IF(VLOOKUP($A3779,Parts!$A:$AM,K$1,0)="X",AB$2,"")</f>
        <v xml:space="preserve">    MODULE
    { name = ModuleTagNuclear }
</v>
      </c>
      <c r="L3779" t="str">
        <f>IF(VLOOKUP($A3779,Parts!$A:$AM,L$1,0)="X",AC$2,"")</f>
        <v/>
      </c>
      <c r="M3779" t="str">
        <f>IF(VLOOKUP($A3779,Parts!$A:$AM,M$1,0)="X",AD$2,"")</f>
        <v/>
      </c>
      <c r="N3779" t="str">
        <f>IF(VLOOKUP($A3779,Parts!$A:$AM,N$1,0)="X",AE$2,"")</f>
        <v/>
      </c>
      <c r="O3779" t="str">
        <f>IF(VLOOKUP($A3779,Parts!$A:$AM,O$1,0)="X",AF$2,"")</f>
        <v/>
      </c>
      <c r="P3779" t="str">
        <f t="shared" ref="P3779:P3842" si="60">B3779&amp;C3779&amp;D3779&amp;E3779&amp;F3779&amp;G3779&amp;H3779&amp;I3779&amp;J3779&amp;K3779&amp;L3779&amp;M3779&amp;N3779&amp;O3779</f>
        <v xml:space="preserve">    MODULE
    { name = ModuleTagNuclear }
</v>
      </c>
    </row>
    <row r="3780" spans="1:16" x14ac:dyDescent="0.25">
      <c r="A3780" t="str">
        <f>Table15[[#This Row],[Name]]</f>
        <v>SNTPPFE100</v>
      </c>
      <c r="B3780" t="str">
        <f>IF(VLOOKUP($A3780,Parts!$A:$AM,B$1,0)="X",S$2,"")</f>
        <v/>
      </c>
      <c r="C3780" t="str">
        <f>IF(VLOOKUP($A3780,Parts!$A:$AM,C$1,0)="X",T$2,"")</f>
        <v/>
      </c>
      <c r="D3780" t="str">
        <f>IF(VLOOKUP($A3780,Parts!$A:$AM,D$1,0)="X",U$2,"")</f>
        <v/>
      </c>
      <c r="E3780" t="str">
        <f>IF(VLOOKUP($A3780,Parts!$A:$AM,E$1,0)="X",V$2,"")</f>
        <v/>
      </c>
      <c r="F3780" t="str">
        <f>IF(VLOOKUP($A3780,Parts!$A:$AM,F$1,0)="X",W$2,"")</f>
        <v/>
      </c>
      <c r="G3780" t="str">
        <f>IF(VLOOKUP($A3780,Parts!$A:$AM,G$1,0)="X",X$2,"")</f>
        <v/>
      </c>
      <c r="H3780" t="str">
        <f>IF(VLOOKUP($A3780,Parts!$A:$AM,H$1,0)="X",Y$2,"")</f>
        <v/>
      </c>
      <c r="I3780" t="str">
        <f>IF(VLOOKUP($A3780,Parts!$A:$AM,I$1,0)="X",Z$2,"")</f>
        <v/>
      </c>
      <c r="J3780" t="str">
        <f>IF(VLOOKUP($A3780,Parts!$A:$AM,J$1,0)="X",AA$2,"")</f>
        <v/>
      </c>
      <c r="K3780" t="str">
        <f>IF(VLOOKUP($A3780,Parts!$A:$AM,K$1,0)="X",AB$2,"")</f>
        <v xml:space="preserve">    MODULE
    { name = ModuleTagNuclear }
</v>
      </c>
      <c r="L3780" t="str">
        <f>IF(VLOOKUP($A3780,Parts!$A:$AM,L$1,0)="X",AC$2,"")</f>
        <v/>
      </c>
      <c r="M3780" t="str">
        <f>IF(VLOOKUP($A3780,Parts!$A:$AM,M$1,0)="X",AD$2,"")</f>
        <v/>
      </c>
      <c r="N3780" t="str">
        <f>IF(VLOOKUP($A3780,Parts!$A:$AM,N$1,0)="X",AE$2,"")</f>
        <v/>
      </c>
      <c r="O3780" t="str">
        <f>IF(VLOOKUP($A3780,Parts!$A:$AM,O$1,0)="X",AF$2,"")</f>
        <v/>
      </c>
      <c r="P3780" t="str">
        <f t="shared" si="60"/>
        <v xml:space="preserve">    MODULE
    { name = ModuleTagNuclear }
</v>
      </c>
    </row>
    <row r="3781" spans="1:16" x14ac:dyDescent="0.25">
      <c r="A3781" t="str">
        <f>Table15[[#This Row],[Name]]</f>
        <v>KIWIA24-Hydrogen</v>
      </c>
      <c r="B3781" t="str">
        <f>IF(VLOOKUP($A3781,Parts!$A:$AM,B$1,0)="X",S$2,"")</f>
        <v/>
      </c>
      <c r="C3781" t="str">
        <f>IF(VLOOKUP($A3781,Parts!$A:$AM,C$1,0)="X",T$2,"")</f>
        <v/>
      </c>
      <c r="D3781" t="str">
        <f>IF(VLOOKUP($A3781,Parts!$A:$AM,D$1,0)="X",U$2,"")</f>
        <v/>
      </c>
      <c r="E3781" t="str">
        <f>IF(VLOOKUP($A3781,Parts!$A:$AM,E$1,0)="X",V$2,"")</f>
        <v/>
      </c>
      <c r="F3781" t="str">
        <f>IF(VLOOKUP($A3781,Parts!$A:$AM,F$1,0)="X",W$2,"")</f>
        <v/>
      </c>
      <c r="G3781" t="str">
        <f>IF(VLOOKUP($A3781,Parts!$A:$AM,G$1,0)="X",X$2,"")</f>
        <v/>
      </c>
      <c r="H3781" t="str">
        <f>IF(VLOOKUP($A3781,Parts!$A:$AM,H$1,0)="X",Y$2,"")</f>
        <v/>
      </c>
      <c r="I3781" t="str">
        <f>IF(VLOOKUP($A3781,Parts!$A:$AM,I$1,0)="X",Z$2,"")</f>
        <v/>
      </c>
      <c r="J3781" t="str">
        <f>IF(VLOOKUP($A3781,Parts!$A:$AM,J$1,0)="X",AA$2,"")</f>
        <v/>
      </c>
      <c r="K3781" t="str">
        <f>IF(VLOOKUP($A3781,Parts!$A:$AM,K$1,0)="X",AB$2,"")</f>
        <v/>
      </c>
      <c r="L3781" t="str">
        <f>IF(VLOOKUP($A3781,Parts!$A:$AM,L$1,0)="X",AC$2,"")</f>
        <v/>
      </c>
      <c r="M3781" t="str">
        <f>IF(VLOOKUP($A3781,Parts!$A:$AM,M$1,0)="X",AD$2,"")</f>
        <v/>
      </c>
      <c r="N3781" t="str">
        <f>IF(VLOOKUP($A3781,Parts!$A:$AM,N$1,0)="X",AE$2,"")</f>
        <v/>
      </c>
      <c r="O3781" t="str">
        <f>IF(VLOOKUP($A3781,Parts!$A:$AM,O$1,0)="X",AF$2,"")</f>
        <v/>
      </c>
      <c r="P3781" t="str">
        <f t="shared" si="60"/>
        <v/>
      </c>
    </row>
    <row r="3782" spans="1:16" x14ac:dyDescent="0.25">
      <c r="A3782" t="str">
        <f>Table15[[#This Row],[Name]]</f>
        <v>KIWIB48-Hydrogen</v>
      </c>
      <c r="B3782" t="str">
        <f>IF(VLOOKUP($A3782,Parts!$A:$AM,B$1,0)="X",S$2,"")</f>
        <v/>
      </c>
      <c r="C3782" t="str">
        <f>IF(VLOOKUP($A3782,Parts!$A:$AM,C$1,0)="X",T$2,"")</f>
        <v/>
      </c>
      <c r="D3782" t="str">
        <f>IF(VLOOKUP($A3782,Parts!$A:$AM,D$1,0)="X",U$2,"")</f>
        <v/>
      </c>
      <c r="E3782" t="str">
        <f>IF(VLOOKUP($A3782,Parts!$A:$AM,E$1,0)="X",V$2,"")</f>
        <v/>
      </c>
      <c r="F3782" t="str">
        <f>IF(VLOOKUP($A3782,Parts!$A:$AM,F$1,0)="X",W$2,"")</f>
        <v/>
      </c>
      <c r="G3782" t="str">
        <f>IF(VLOOKUP($A3782,Parts!$A:$AM,G$1,0)="X",X$2,"")</f>
        <v/>
      </c>
      <c r="H3782" t="str">
        <f>IF(VLOOKUP($A3782,Parts!$A:$AM,H$1,0)="X",Y$2,"")</f>
        <v/>
      </c>
      <c r="I3782" t="str">
        <f>IF(VLOOKUP($A3782,Parts!$A:$AM,I$1,0)="X",Z$2,"")</f>
        <v/>
      </c>
      <c r="J3782" t="str">
        <f>IF(VLOOKUP($A3782,Parts!$A:$AM,J$1,0)="X",AA$2,"")</f>
        <v/>
      </c>
      <c r="K3782" t="str">
        <f>IF(VLOOKUP($A3782,Parts!$A:$AM,K$1,0)="X",AB$2,"")</f>
        <v/>
      </c>
      <c r="L3782" t="str">
        <f>IF(VLOOKUP($A3782,Parts!$A:$AM,L$1,0)="X",AC$2,"")</f>
        <v/>
      </c>
      <c r="M3782" t="str">
        <f>IF(VLOOKUP($A3782,Parts!$A:$AM,M$1,0)="X",AD$2,"")</f>
        <v/>
      </c>
      <c r="N3782" t="str">
        <f>IF(VLOOKUP($A3782,Parts!$A:$AM,N$1,0)="X",AE$2,"")</f>
        <v/>
      </c>
      <c r="O3782" t="str">
        <f>IF(VLOOKUP($A3782,Parts!$A:$AM,O$1,0)="X",AF$2,"")</f>
        <v/>
      </c>
      <c r="P3782" t="str">
        <f t="shared" si="60"/>
        <v/>
      </c>
    </row>
    <row r="3783" spans="1:16" x14ac:dyDescent="0.25">
      <c r="A3783" t="str">
        <f>Table15[[#This Row],[Name]]</f>
        <v>NERVA_NRX-Hydrogen</v>
      </c>
      <c r="B3783" t="str">
        <f>IF(VLOOKUP($A3783,Parts!$A:$AM,B$1,0)="X",S$2,"")</f>
        <v/>
      </c>
      <c r="C3783" t="str">
        <f>IF(VLOOKUP($A3783,Parts!$A:$AM,C$1,0)="X",T$2,"")</f>
        <v/>
      </c>
      <c r="D3783" t="str">
        <f>IF(VLOOKUP($A3783,Parts!$A:$AM,D$1,0)="X",U$2,"")</f>
        <v/>
      </c>
      <c r="E3783" t="str">
        <f>IF(VLOOKUP($A3783,Parts!$A:$AM,E$1,0)="X",V$2,"")</f>
        <v/>
      </c>
      <c r="F3783" t="str">
        <f>IF(VLOOKUP($A3783,Parts!$A:$AM,F$1,0)="X",W$2,"")</f>
        <v/>
      </c>
      <c r="G3783" t="str">
        <f>IF(VLOOKUP($A3783,Parts!$A:$AM,G$1,0)="X",X$2,"")</f>
        <v/>
      </c>
      <c r="H3783" t="str">
        <f>IF(VLOOKUP($A3783,Parts!$A:$AM,H$1,0)="X",Y$2,"")</f>
        <v/>
      </c>
      <c r="I3783" t="str">
        <f>IF(VLOOKUP($A3783,Parts!$A:$AM,I$1,0)="X",Z$2,"")</f>
        <v/>
      </c>
      <c r="J3783" t="str">
        <f>IF(VLOOKUP($A3783,Parts!$A:$AM,J$1,0)="X",AA$2,"")</f>
        <v/>
      </c>
      <c r="K3783" t="str">
        <f>IF(VLOOKUP($A3783,Parts!$A:$AM,K$1,0)="X",AB$2,"")</f>
        <v/>
      </c>
      <c r="L3783" t="str">
        <f>IF(VLOOKUP($A3783,Parts!$A:$AM,L$1,0)="X",AC$2,"")</f>
        <v/>
      </c>
      <c r="M3783" t="str">
        <f>IF(VLOOKUP($A3783,Parts!$A:$AM,M$1,0)="X",AD$2,"")</f>
        <v/>
      </c>
      <c r="N3783" t="str">
        <f>IF(VLOOKUP($A3783,Parts!$A:$AM,N$1,0)="X",AE$2,"")</f>
        <v/>
      </c>
      <c r="O3783" t="str">
        <f>IF(VLOOKUP($A3783,Parts!$A:$AM,O$1,0)="X",AF$2,"")</f>
        <v/>
      </c>
      <c r="P3783" t="str">
        <f t="shared" si="60"/>
        <v/>
      </c>
    </row>
    <row r="3784" spans="1:16" x14ac:dyDescent="0.25">
      <c r="A3784" t="str">
        <f>Table15[[#This Row],[Name]]</f>
        <v>NERVA_XE-Hydrogen</v>
      </c>
      <c r="B3784" t="str">
        <f>IF(VLOOKUP($A3784,Parts!$A:$AM,B$1,0)="X",S$2,"")</f>
        <v/>
      </c>
      <c r="C3784" t="str">
        <f>IF(VLOOKUP($A3784,Parts!$A:$AM,C$1,0)="X",T$2,"")</f>
        <v/>
      </c>
      <c r="D3784" t="str">
        <f>IF(VLOOKUP($A3784,Parts!$A:$AM,D$1,0)="X",U$2,"")</f>
        <v/>
      </c>
      <c r="E3784" t="str">
        <f>IF(VLOOKUP($A3784,Parts!$A:$AM,E$1,0)="X",V$2,"")</f>
        <v/>
      </c>
      <c r="F3784" t="str">
        <f>IF(VLOOKUP($A3784,Parts!$A:$AM,F$1,0)="X",W$2,"")</f>
        <v/>
      </c>
      <c r="G3784" t="str">
        <f>IF(VLOOKUP($A3784,Parts!$A:$AM,G$1,0)="X",X$2,"")</f>
        <v/>
      </c>
      <c r="H3784" t="str">
        <f>IF(VLOOKUP($A3784,Parts!$A:$AM,H$1,0)="X",Y$2,"")</f>
        <v/>
      </c>
      <c r="I3784" t="str">
        <f>IF(VLOOKUP($A3784,Parts!$A:$AM,I$1,0)="X",Z$2,"")</f>
        <v/>
      </c>
      <c r="J3784" t="str">
        <f>IF(VLOOKUP($A3784,Parts!$A:$AM,J$1,0)="X",AA$2,"")</f>
        <v/>
      </c>
      <c r="K3784" t="str">
        <f>IF(VLOOKUP($A3784,Parts!$A:$AM,K$1,0)="X",AB$2,"")</f>
        <v/>
      </c>
      <c r="L3784" t="str">
        <f>IF(VLOOKUP($A3784,Parts!$A:$AM,L$1,0)="X",AC$2,"")</f>
        <v/>
      </c>
      <c r="M3784" t="str">
        <f>IF(VLOOKUP($A3784,Parts!$A:$AM,M$1,0)="X",AD$2,"")</f>
        <v/>
      </c>
      <c r="N3784" t="str">
        <f>IF(VLOOKUP($A3784,Parts!$A:$AM,N$1,0)="X",AE$2,"")</f>
        <v/>
      </c>
      <c r="O3784" t="str">
        <f>IF(VLOOKUP($A3784,Parts!$A:$AM,O$1,0)="X",AF$2,"")</f>
        <v/>
      </c>
      <c r="P3784" t="str">
        <f t="shared" si="60"/>
        <v/>
      </c>
    </row>
    <row r="3785" spans="1:16" x14ac:dyDescent="0.25">
      <c r="A3785" t="str">
        <f>Table15[[#This Row],[Name]]</f>
        <v>PEWEE100-Hydrogen</v>
      </c>
      <c r="B3785" t="str">
        <f>IF(VLOOKUP($A3785,Parts!$A:$AM,B$1,0)="X",S$2,"")</f>
        <v/>
      </c>
      <c r="C3785" t="str">
        <f>IF(VLOOKUP($A3785,Parts!$A:$AM,C$1,0)="X",T$2,"")</f>
        <v/>
      </c>
      <c r="D3785" t="str">
        <f>IF(VLOOKUP($A3785,Parts!$A:$AM,D$1,0)="X",U$2,"")</f>
        <v/>
      </c>
      <c r="E3785" t="str">
        <f>IF(VLOOKUP($A3785,Parts!$A:$AM,E$1,0)="X",V$2,"")</f>
        <v/>
      </c>
      <c r="F3785" t="str">
        <f>IF(VLOOKUP($A3785,Parts!$A:$AM,F$1,0)="X",W$2,"")</f>
        <v/>
      </c>
      <c r="G3785" t="str">
        <f>IF(VLOOKUP($A3785,Parts!$A:$AM,G$1,0)="X",X$2,"")</f>
        <v/>
      </c>
      <c r="H3785" t="str">
        <f>IF(VLOOKUP($A3785,Parts!$A:$AM,H$1,0)="X",Y$2,"")</f>
        <v/>
      </c>
      <c r="I3785" t="str">
        <f>IF(VLOOKUP($A3785,Parts!$A:$AM,I$1,0)="X",Z$2,"")</f>
        <v/>
      </c>
      <c r="J3785" t="str">
        <f>IF(VLOOKUP($A3785,Parts!$A:$AM,J$1,0)="X",AA$2,"")</f>
        <v/>
      </c>
      <c r="K3785" t="str">
        <f>IF(VLOOKUP($A3785,Parts!$A:$AM,K$1,0)="X",AB$2,"")</f>
        <v/>
      </c>
      <c r="L3785" t="str">
        <f>IF(VLOOKUP($A3785,Parts!$A:$AM,L$1,0)="X",AC$2,"")</f>
        <v/>
      </c>
      <c r="M3785" t="str">
        <f>IF(VLOOKUP($A3785,Parts!$A:$AM,M$1,0)="X",AD$2,"")</f>
        <v/>
      </c>
      <c r="N3785" t="str">
        <f>IF(VLOOKUP($A3785,Parts!$A:$AM,N$1,0)="X",AE$2,"")</f>
        <v/>
      </c>
      <c r="O3785" t="str">
        <f>IF(VLOOKUP($A3785,Parts!$A:$AM,O$1,0)="X",AF$2,"")</f>
        <v/>
      </c>
      <c r="P3785" t="str">
        <f t="shared" si="60"/>
        <v/>
      </c>
    </row>
    <row r="3786" spans="1:16" x14ac:dyDescent="0.25">
      <c r="A3786" t="str">
        <f>Table15[[#This Row],[Name]]</f>
        <v>Phoebus1N50-Hydrogen</v>
      </c>
      <c r="B3786" t="str">
        <f>IF(VLOOKUP($A3786,Parts!$A:$AM,B$1,0)="X",S$2,"")</f>
        <v/>
      </c>
      <c r="C3786" t="str">
        <f>IF(VLOOKUP($A3786,Parts!$A:$AM,C$1,0)="X",T$2,"")</f>
        <v/>
      </c>
      <c r="D3786" t="str">
        <f>IF(VLOOKUP($A3786,Parts!$A:$AM,D$1,0)="X",U$2,"")</f>
        <v/>
      </c>
      <c r="E3786" t="str">
        <f>IF(VLOOKUP($A3786,Parts!$A:$AM,E$1,0)="X",V$2,"")</f>
        <v/>
      </c>
      <c r="F3786" t="str">
        <f>IF(VLOOKUP($A3786,Parts!$A:$AM,F$1,0)="X",W$2,"")</f>
        <v/>
      </c>
      <c r="G3786" t="str">
        <f>IF(VLOOKUP($A3786,Parts!$A:$AM,G$1,0)="X",X$2,"")</f>
        <v/>
      </c>
      <c r="H3786" t="str">
        <f>IF(VLOOKUP($A3786,Parts!$A:$AM,H$1,0)="X",Y$2,"")</f>
        <v/>
      </c>
      <c r="I3786" t="str">
        <f>IF(VLOOKUP($A3786,Parts!$A:$AM,I$1,0)="X",Z$2,"")</f>
        <v/>
      </c>
      <c r="J3786" t="str">
        <f>IF(VLOOKUP($A3786,Parts!$A:$AM,J$1,0)="X",AA$2,"")</f>
        <v/>
      </c>
      <c r="K3786" t="str">
        <f>IF(VLOOKUP($A3786,Parts!$A:$AM,K$1,0)="X",AB$2,"")</f>
        <v/>
      </c>
      <c r="L3786" t="str">
        <f>IF(VLOOKUP($A3786,Parts!$A:$AM,L$1,0)="X",AC$2,"")</f>
        <v/>
      </c>
      <c r="M3786" t="str">
        <f>IF(VLOOKUP($A3786,Parts!$A:$AM,M$1,0)="X",AD$2,"")</f>
        <v/>
      </c>
      <c r="N3786" t="str">
        <f>IF(VLOOKUP($A3786,Parts!$A:$AM,N$1,0)="X",AE$2,"")</f>
        <v/>
      </c>
      <c r="O3786" t="str">
        <f>IF(VLOOKUP($A3786,Parts!$A:$AM,O$1,0)="X",AF$2,"")</f>
        <v/>
      </c>
      <c r="P3786" t="str">
        <f t="shared" si="60"/>
        <v/>
      </c>
    </row>
    <row r="3787" spans="1:16" x14ac:dyDescent="0.25">
      <c r="A3787" t="str">
        <f>Table15[[#This Row],[Name]]</f>
        <v>Phoebus2N100-Hydrogen</v>
      </c>
      <c r="B3787" t="str">
        <f>IF(VLOOKUP($A3787,Parts!$A:$AM,B$1,0)="X",S$2,"")</f>
        <v/>
      </c>
      <c r="C3787" t="str">
        <f>IF(VLOOKUP($A3787,Parts!$A:$AM,C$1,0)="X",T$2,"")</f>
        <v/>
      </c>
      <c r="D3787" t="str">
        <f>IF(VLOOKUP($A3787,Parts!$A:$AM,D$1,0)="X",U$2,"")</f>
        <v/>
      </c>
      <c r="E3787" t="str">
        <f>IF(VLOOKUP($A3787,Parts!$A:$AM,E$1,0)="X",V$2,"")</f>
        <v/>
      </c>
      <c r="F3787" t="str">
        <f>IF(VLOOKUP($A3787,Parts!$A:$AM,F$1,0)="X",W$2,"")</f>
        <v/>
      </c>
      <c r="G3787" t="str">
        <f>IF(VLOOKUP($A3787,Parts!$A:$AM,G$1,0)="X",X$2,"")</f>
        <v/>
      </c>
      <c r="H3787" t="str">
        <f>IF(VLOOKUP($A3787,Parts!$A:$AM,H$1,0)="X",Y$2,"")</f>
        <v/>
      </c>
      <c r="I3787" t="str">
        <f>IF(VLOOKUP($A3787,Parts!$A:$AM,I$1,0)="X",Z$2,"")</f>
        <v/>
      </c>
      <c r="J3787" t="str">
        <f>IF(VLOOKUP($A3787,Parts!$A:$AM,J$1,0)="X",AA$2,"")</f>
        <v/>
      </c>
      <c r="K3787" t="str">
        <f>IF(VLOOKUP($A3787,Parts!$A:$AM,K$1,0)="X",AB$2,"")</f>
        <v/>
      </c>
      <c r="L3787" t="str">
        <f>IF(VLOOKUP($A3787,Parts!$A:$AM,L$1,0)="X",AC$2,"")</f>
        <v/>
      </c>
      <c r="M3787" t="str">
        <f>IF(VLOOKUP($A3787,Parts!$A:$AM,M$1,0)="X",AD$2,"")</f>
        <v/>
      </c>
      <c r="N3787" t="str">
        <f>IF(VLOOKUP($A3787,Parts!$A:$AM,N$1,0)="X",AE$2,"")</f>
        <v/>
      </c>
      <c r="O3787" t="str">
        <f>IF(VLOOKUP($A3787,Parts!$A:$AM,O$1,0)="X",AF$2,"")</f>
        <v/>
      </c>
      <c r="P3787" t="str">
        <f t="shared" si="60"/>
        <v/>
      </c>
    </row>
    <row r="3788" spans="1:16" x14ac:dyDescent="0.25">
      <c r="A3788" t="str">
        <f>Table15[[#This Row],[Name]]</f>
        <v>RD-0410MID-Hydrogen</v>
      </c>
      <c r="B3788" t="str">
        <f>IF(VLOOKUP($A3788,Parts!$A:$AM,B$1,0)="X",S$2,"")</f>
        <v/>
      </c>
      <c r="C3788" t="str">
        <f>IF(VLOOKUP($A3788,Parts!$A:$AM,C$1,0)="X",T$2,"")</f>
        <v/>
      </c>
      <c r="D3788" t="str">
        <f>IF(VLOOKUP($A3788,Parts!$A:$AM,D$1,0)="X",U$2,"")</f>
        <v/>
      </c>
      <c r="E3788" t="str">
        <f>IF(VLOOKUP($A3788,Parts!$A:$AM,E$1,0)="X",V$2,"")</f>
        <v/>
      </c>
      <c r="F3788" t="str">
        <f>IF(VLOOKUP($A3788,Parts!$A:$AM,F$1,0)="X",W$2,"")</f>
        <v/>
      </c>
      <c r="G3788" t="str">
        <f>IF(VLOOKUP($A3788,Parts!$A:$AM,G$1,0)="X",X$2,"")</f>
        <v/>
      </c>
      <c r="H3788" t="str">
        <f>IF(VLOOKUP($A3788,Parts!$A:$AM,H$1,0)="X",Y$2,"")</f>
        <v/>
      </c>
      <c r="I3788" t="str">
        <f>IF(VLOOKUP($A3788,Parts!$A:$AM,I$1,0)="X",Z$2,"")</f>
        <v/>
      </c>
      <c r="J3788" t="str">
        <f>IF(VLOOKUP($A3788,Parts!$A:$AM,J$1,0)="X",AA$2,"")</f>
        <v/>
      </c>
      <c r="K3788" t="str">
        <f>IF(VLOOKUP($A3788,Parts!$A:$AM,K$1,0)="X",AB$2,"")</f>
        <v/>
      </c>
      <c r="L3788" t="str">
        <f>IF(VLOOKUP($A3788,Parts!$A:$AM,L$1,0)="X",AC$2,"")</f>
        <v/>
      </c>
      <c r="M3788" t="str">
        <f>IF(VLOOKUP($A3788,Parts!$A:$AM,M$1,0)="X",AD$2,"")</f>
        <v/>
      </c>
      <c r="N3788" t="str">
        <f>IF(VLOOKUP($A3788,Parts!$A:$AM,N$1,0)="X",AE$2,"")</f>
        <v/>
      </c>
      <c r="O3788" t="str">
        <f>IF(VLOOKUP($A3788,Parts!$A:$AM,O$1,0)="X",AF$2,"")</f>
        <v/>
      </c>
      <c r="P3788" t="str">
        <f t="shared" si="60"/>
        <v/>
      </c>
    </row>
    <row r="3789" spans="1:16" x14ac:dyDescent="0.25">
      <c r="A3789" t="str">
        <f>Table15[[#This Row],[Name]]</f>
        <v>SNTPPFE100-Hydrogen</v>
      </c>
      <c r="B3789" t="str">
        <f>IF(VLOOKUP($A3789,Parts!$A:$AM,B$1,0)="X",S$2,"")</f>
        <v/>
      </c>
      <c r="C3789" t="str">
        <f>IF(VLOOKUP($A3789,Parts!$A:$AM,C$1,0)="X",T$2,"")</f>
        <v/>
      </c>
      <c r="D3789" t="str">
        <f>IF(VLOOKUP($A3789,Parts!$A:$AM,D$1,0)="X",U$2,"")</f>
        <v/>
      </c>
      <c r="E3789" t="str">
        <f>IF(VLOOKUP($A3789,Parts!$A:$AM,E$1,0)="X",V$2,"")</f>
        <v/>
      </c>
      <c r="F3789" t="str">
        <f>IF(VLOOKUP($A3789,Parts!$A:$AM,F$1,0)="X",W$2,"")</f>
        <v/>
      </c>
      <c r="G3789" t="str">
        <f>IF(VLOOKUP($A3789,Parts!$A:$AM,G$1,0)="X",X$2,"")</f>
        <v/>
      </c>
      <c r="H3789" t="str">
        <f>IF(VLOOKUP($A3789,Parts!$A:$AM,H$1,0)="X",Y$2,"")</f>
        <v/>
      </c>
      <c r="I3789" t="str">
        <f>IF(VLOOKUP($A3789,Parts!$A:$AM,I$1,0)="X",Z$2,"")</f>
        <v/>
      </c>
      <c r="J3789" t="str">
        <f>IF(VLOOKUP($A3789,Parts!$A:$AM,J$1,0)="X",AA$2,"")</f>
        <v/>
      </c>
      <c r="K3789" t="str">
        <f>IF(VLOOKUP($A3789,Parts!$A:$AM,K$1,0)="X",AB$2,"")</f>
        <v/>
      </c>
      <c r="L3789" t="str">
        <f>IF(VLOOKUP($A3789,Parts!$A:$AM,L$1,0)="X",AC$2,"")</f>
        <v/>
      </c>
      <c r="M3789" t="str">
        <f>IF(VLOOKUP($A3789,Parts!$A:$AM,M$1,0)="X",AD$2,"")</f>
        <v/>
      </c>
      <c r="N3789" t="str">
        <f>IF(VLOOKUP($A3789,Parts!$A:$AM,N$1,0)="X",AE$2,"")</f>
        <v/>
      </c>
      <c r="O3789" t="str">
        <f>IF(VLOOKUP($A3789,Parts!$A:$AM,O$1,0)="X",AF$2,"")</f>
        <v/>
      </c>
      <c r="P3789" t="str">
        <f t="shared" si="60"/>
        <v/>
      </c>
    </row>
    <row r="3790" spans="1:16" x14ac:dyDescent="0.25">
      <c r="A3790" t="e">
        <f>Table15[[#This Row],[Name]]</f>
        <v>#VALUE!</v>
      </c>
      <c r="B3790" t="e">
        <f>IF(VLOOKUP($A3790,Parts!$A:$AM,B$1,0)="X",S$2,"")</f>
        <v>#VALUE!</v>
      </c>
      <c r="C3790" t="e">
        <f>IF(VLOOKUP($A3790,Parts!$A:$AM,C$1,0)="X",T$2,"")</f>
        <v>#VALUE!</v>
      </c>
      <c r="D3790" t="e">
        <f>IF(VLOOKUP($A3790,Parts!$A:$AM,D$1,0)="X",U$2,"")</f>
        <v>#VALUE!</v>
      </c>
      <c r="E3790" t="e">
        <f>IF(VLOOKUP($A3790,Parts!$A:$AM,E$1,0)="X",V$2,"")</f>
        <v>#VALUE!</v>
      </c>
      <c r="F3790" t="e">
        <f>IF(VLOOKUP($A3790,Parts!$A:$AM,F$1,0)="X",W$2,"")</f>
        <v>#VALUE!</v>
      </c>
      <c r="G3790" t="e">
        <f>IF(VLOOKUP($A3790,Parts!$A:$AM,G$1,0)="X",X$2,"")</f>
        <v>#VALUE!</v>
      </c>
      <c r="H3790" t="e">
        <f>IF(VLOOKUP($A3790,Parts!$A:$AM,H$1,0)="X",Y$2,"")</f>
        <v>#VALUE!</v>
      </c>
      <c r="I3790" t="e">
        <f>IF(VLOOKUP($A3790,Parts!$A:$AM,I$1,0)="X",Z$2,"")</f>
        <v>#VALUE!</v>
      </c>
      <c r="J3790" t="e">
        <f>IF(VLOOKUP($A3790,Parts!$A:$AM,J$1,0)="X",AA$2,"")</f>
        <v>#VALUE!</v>
      </c>
      <c r="K3790" t="e">
        <f>IF(VLOOKUP($A3790,Parts!$A:$AM,K$1,0)="X",AB$2,"")</f>
        <v>#VALUE!</v>
      </c>
      <c r="L3790" t="e">
        <f>IF(VLOOKUP($A3790,Parts!$A:$AM,L$1,0)="X",AC$2,"")</f>
        <v>#VALUE!</v>
      </c>
      <c r="M3790" t="e">
        <f>IF(VLOOKUP($A3790,Parts!$A:$AM,M$1,0)="X",AD$2,"")</f>
        <v>#VALUE!</v>
      </c>
      <c r="N3790" t="e">
        <f>IF(VLOOKUP($A3790,Parts!$A:$AM,N$1,0)="X",AE$2,"")</f>
        <v>#VALUE!</v>
      </c>
      <c r="O3790" t="e">
        <f>IF(VLOOKUP($A3790,Parts!$A:$AM,O$1,0)="X",AF$2,"")</f>
        <v>#VALUE!</v>
      </c>
      <c r="P3790" t="e">
        <f t="shared" si="60"/>
        <v>#VALUE!</v>
      </c>
    </row>
    <row r="3791" spans="1:16" x14ac:dyDescent="0.25">
      <c r="A3791" t="e">
        <f>Table15[[#This Row],[Name]]</f>
        <v>#VALUE!</v>
      </c>
      <c r="B3791" t="e">
        <f>IF(VLOOKUP($A3791,Parts!$A:$AM,B$1,0)="X",S$2,"")</f>
        <v>#VALUE!</v>
      </c>
      <c r="C3791" t="e">
        <f>IF(VLOOKUP($A3791,Parts!$A:$AM,C$1,0)="X",T$2,"")</f>
        <v>#VALUE!</v>
      </c>
      <c r="D3791" t="e">
        <f>IF(VLOOKUP($A3791,Parts!$A:$AM,D$1,0)="X",U$2,"")</f>
        <v>#VALUE!</v>
      </c>
      <c r="E3791" t="e">
        <f>IF(VLOOKUP($A3791,Parts!$A:$AM,E$1,0)="X",V$2,"")</f>
        <v>#VALUE!</v>
      </c>
      <c r="F3791" t="e">
        <f>IF(VLOOKUP($A3791,Parts!$A:$AM,F$1,0)="X",W$2,"")</f>
        <v>#VALUE!</v>
      </c>
      <c r="G3791" t="e">
        <f>IF(VLOOKUP($A3791,Parts!$A:$AM,G$1,0)="X",X$2,"")</f>
        <v>#VALUE!</v>
      </c>
      <c r="H3791" t="e">
        <f>IF(VLOOKUP($A3791,Parts!$A:$AM,H$1,0)="X",Y$2,"")</f>
        <v>#VALUE!</v>
      </c>
      <c r="I3791" t="e">
        <f>IF(VLOOKUP($A3791,Parts!$A:$AM,I$1,0)="X",Z$2,"")</f>
        <v>#VALUE!</v>
      </c>
      <c r="J3791" t="e">
        <f>IF(VLOOKUP($A3791,Parts!$A:$AM,J$1,0)="X",AA$2,"")</f>
        <v>#VALUE!</v>
      </c>
      <c r="K3791" t="e">
        <f>IF(VLOOKUP($A3791,Parts!$A:$AM,K$1,0)="X",AB$2,"")</f>
        <v>#VALUE!</v>
      </c>
      <c r="L3791" t="e">
        <f>IF(VLOOKUP($A3791,Parts!$A:$AM,L$1,0)="X",AC$2,"")</f>
        <v>#VALUE!</v>
      </c>
      <c r="M3791" t="e">
        <f>IF(VLOOKUP($A3791,Parts!$A:$AM,M$1,0)="X",AD$2,"")</f>
        <v>#VALUE!</v>
      </c>
      <c r="N3791" t="e">
        <f>IF(VLOOKUP($A3791,Parts!$A:$AM,N$1,0)="X",AE$2,"")</f>
        <v>#VALUE!</v>
      </c>
      <c r="O3791" t="e">
        <f>IF(VLOOKUP($A3791,Parts!$A:$AM,O$1,0)="X",AF$2,"")</f>
        <v>#VALUE!</v>
      </c>
      <c r="P3791" t="e">
        <f t="shared" si="60"/>
        <v>#VALUE!</v>
      </c>
    </row>
    <row r="3792" spans="1:16" x14ac:dyDescent="0.25">
      <c r="A3792" t="e">
        <f>Table15[[#This Row],[Name]]</f>
        <v>#VALUE!</v>
      </c>
      <c r="B3792" t="e">
        <f>IF(VLOOKUP($A3792,Parts!$A:$AM,B$1,0)="X",S$2,"")</f>
        <v>#VALUE!</v>
      </c>
      <c r="C3792" t="e">
        <f>IF(VLOOKUP($A3792,Parts!$A:$AM,C$1,0)="X",T$2,"")</f>
        <v>#VALUE!</v>
      </c>
      <c r="D3792" t="e">
        <f>IF(VLOOKUP($A3792,Parts!$A:$AM,D$1,0)="X",U$2,"")</f>
        <v>#VALUE!</v>
      </c>
      <c r="E3792" t="e">
        <f>IF(VLOOKUP($A3792,Parts!$A:$AM,E$1,0)="X",V$2,"")</f>
        <v>#VALUE!</v>
      </c>
      <c r="F3792" t="e">
        <f>IF(VLOOKUP($A3792,Parts!$A:$AM,F$1,0)="X",W$2,"")</f>
        <v>#VALUE!</v>
      </c>
      <c r="G3792" t="e">
        <f>IF(VLOOKUP($A3792,Parts!$A:$AM,G$1,0)="X",X$2,"")</f>
        <v>#VALUE!</v>
      </c>
      <c r="H3792" t="e">
        <f>IF(VLOOKUP($A3792,Parts!$A:$AM,H$1,0)="X",Y$2,"")</f>
        <v>#VALUE!</v>
      </c>
      <c r="I3792" t="e">
        <f>IF(VLOOKUP($A3792,Parts!$A:$AM,I$1,0)="X",Z$2,"")</f>
        <v>#VALUE!</v>
      </c>
      <c r="J3792" t="e">
        <f>IF(VLOOKUP($A3792,Parts!$A:$AM,J$1,0)="X",AA$2,"")</f>
        <v>#VALUE!</v>
      </c>
      <c r="K3792" t="e">
        <f>IF(VLOOKUP($A3792,Parts!$A:$AM,K$1,0)="X",AB$2,"")</f>
        <v>#VALUE!</v>
      </c>
      <c r="L3792" t="e">
        <f>IF(VLOOKUP($A3792,Parts!$A:$AM,L$1,0)="X",AC$2,"")</f>
        <v>#VALUE!</v>
      </c>
      <c r="M3792" t="e">
        <f>IF(VLOOKUP($A3792,Parts!$A:$AM,M$1,0)="X",AD$2,"")</f>
        <v>#VALUE!</v>
      </c>
      <c r="N3792" t="e">
        <f>IF(VLOOKUP($A3792,Parts!$A:$AM,N$1,0)="X",AE$2,"")</f>
        <v>#VALUE!</v>
      </c>
      <c r="O3792" t="e">
        <f>IF(VLOOKUP($A3792,Parts!$A:$AM,O$1,0)="X",AF$2,"")</f>
        <v>#VALUE!</v>
      </c>
      <c r="P3792" t="e">
        <f t="shared" si="60"/>
        <v>#VALUE!</v>
      </c>
    </row>
    <row r="3793" spans="1:16" x14ac:dyDescent="0.25">
      <c r="A3793" t="e">
        <f>Table15[[#This Row],[Name]]</f>
        <v>#VALUE!</v>
      </c>
      <c r="B3793" t="e">
        <f>IF(VLOOKUP($A3793,Parts!$A:$AM,B$1,0)="X",S$2,"")</f>
        <v>#VALUE!</v>
      </c>
      <c r="C3793" t="e">
        <f>IF(VLOOKUP($A3793,Parts!$A:$AM,C$1,0)="X",T$2,"")</f>
        <v>#VALUE!</v>
      </c>
      <c r="D3793" t="e">
        <f>IF(VLOOKUP($A3793,Parts!$A:$AM,D$1,0)="X",U$2,"")</f>
        <v>#VALUE!</v>
      </c>
      <c r="E3793" t="e">
        <f>IF(VLOOKUP($A3793,Parts!$A:$AM,E$1,0)="X",V$2,"")</f>
        <v>#VALUE!</v>
      </c>
      <c r="F3793" t="e">
        <f>IF(VLOOKUP($A3793,Parts!$A:$AM,F$1,0)="X",W$2,"")</f>
        <v>#VALUE!</v>
      </c>
      <c r="G3793" t="e">
        <f>IF(VLOOKUP($A3793,Parts!$A:$AM,G$1,0)="X",X$2,"")</f>
        <v>#VALUE!</v>
      </c>
      <c r="H3793" t="e">
        <f>IF(VLOOKUP($A3793,Parts!$A:$AM,H$1,0)="X",Y$2,"")</f>
        <v>#VALUE!</v>
      </c>
      <c r="I3793" t="e">
        <f>IF(VLOOKUP($A3793,Parts!$A:$AM,I$1,0)="X",Z$2,"")</f>
        <v>#VALUE!</v>
      </c>
      <c r="J3793" t="e">
        <f>IF(VLOOKUP($A3793,Parts!$A:$AM,J$1,0)="X",AA$2,"")</f>
        <v>#VALUE!</v>
      </c>
      <c r="K3793" t="e">
        <f>IF(VLOOKUP($A3793,Parts!$A:$AM,K$1,0)="X",AB$2,"")</f>
        <v>#VALUE!</v>
      </c>
      <c r="L3793" t="e">
        <f>IF(VLOOKUP($A3793,Parts!$A:$AM,L$1,0)="X",AC$2,"")</f>
        <v>#VALUE!</v>
      </c>
      <c r="M3793" t="e">
        <f>IF(VLOOKUP($A3793,Parts!$A:$AM,M$1,0)="X",AD$2,"")</f>
        <v>#VALUE!</v>
      </c>
      <c r="N3793" t="e">
        <f>IF(VLOOKUP($A3793,Parts!$A:$AM,N$1,0)="X",AE$2,"")</f>
        <v>#VALUE!</v>
      </c>
      <c r="O3793" t="e">
        <f>IF(VLOOKUP($A3793,Parts!$A:$AM,O$1,0)="X",AF$2,"")</f>
        <v>#VALUE!</v>
      </c>
      <c r="P3793" t="e">
        <f t="shared" si="60"/>
        <v>#VALUE!</v>
      </c>
    </row>
    <row r="3794" spans="1:16" x14ac:dyDescent="0.25">
      <c r="A3794" t="e">
        <f>Table15[[#This Row],[Name]]</f>
        <v>#VALUE!</v>
      </c>
      <c r="B3794" t="e">
        <f>IF(VLOOKUP($A3794,Parts!$A:$AM,B$1,0)="X",S$2,"")</f>
        <v>#VALUE!</v>
      </c>
      <c r="C3794" t="e">
        <f>IF(VLOOKUP($A3794,Parts!$A:$AM,C$1,0)="X",T$2,"")</f>
        <v>#VALUE!</v>
      </c>
      <c r="D3794" t="e">
        <f>IF(VLOOKUP($A3794,Parts!$A:$AM,D$1,0)="X",U$2,"")</f>
        <v>#VALUE!</v>
      </c>
      <c r="E3794" t="e">
        <f>IF(VLOOKUP($A3794,Parts!$A:$AM,E$1,0)="X",V$2,"")</f>
        <v>#VALUE!</v>
      </c>
      <c r="F3794" t="e">
        <f>IF(VLOOKUP($A3794,Parts!$A:$AM,F$1,0)="X",W$2,"")</f>
        <v>#VALUE!</v>
      </c>
      <c r="G3794" t="e">
        <f>IF(VLOOKUP($A3794,Parts!$A:$AM,G$1,0)="X",X$2,"")</f>
        <v>#VALUE!</v>
      </c>
      <c r="H3794" t="e">
        <f>IF(VLOOKUP($A3794,Parts!$A:$AM,H$1,0)="X",Y$2,"")</f>
        <v>#VALUE!</v>
      </c>
      <c r="I3794" t="e">
        <f>IF(VLOOKUP($A3794,Parts!$A:$AM,I$1,0)="X",Z$2,"")</f>
        <v>#VALUE!</v>
      </c>
      <c r="J3794" t="e">
        <f>IF(VLOOKUP($A3794,Parts!$A:$AM,J$1,0)="X",AA$2,"")</f>
        <v>#VALUE!</v>
      </c>
      <c r="K3794" t="e">
        <f>IF(VLOOKUP($A3794,Parts!$A:$AM,K$1,0)="X",AB$2,"")</f>
        <v>#VALUE!</v>
      </c>
      <c r="L3794" t="e">
        <f>IF(VLOOKUP($A3794,Parts!$A:$AM,L$1,0)="X",AC$2,"")</f>
        <v>#VALUE!</v>
      </c>
      <c r="M3794" t="e">
        <f>IF(VLOOKUP($A3794,Parts!$A:$AM,M$1,0)="X",AD$2,"")</f>
        <v>#VALUE!</v>
      </c>
      <c r="N3794" t="e">
        <f>IF(VLOOKUP($A3794,Parts!$A:$AM,N$1,0)="X",AE$2,"")</f>
        <v>#VALUE!</v>
      </c>
      <c r="O3794" t="e">
        <f>IF(VLOOKUP($A3794,Parts!$A:$AM,O$1,0)="X",AF$2,"")</f>
        <v>#VALUE!</v>
      </c>
      <c r="P3794" t="e">
        <f t="shared" si="60"/>
        <v>#VALUE!</v>
      </c>
    </row>
    <row r="3795" spans="1:16" x14ac:dyDescent="0.25">
      <c r="A3795" t="e">
        <f>Table15[[#This Row],[Name]]</f>
        <v>#VALUE!</v>
      </c>
      <c r="B3795" t="e">
        <f>IF(VLOOKUP($A3795,Parts!$A:$AM,B$1,0)="X",S$2,"")</f>
        <v>#VALUE!</v>
      </c>
      <c r="C3795" t="e">
        <f>IF(VLOOKUP($A3795,Parts!$A:$AM,C$1,0)="X",T$2,"")</f>
        <v>#VALUE!</v>
      </c>
      <c r="D3795" t="e">
        <f>IF(VLOOKUP($A3795,Parts!$A:$AM,D$1,0)="X",U$2,"")</f>
        <v>#VALUE!</v>
      </c>
      <c r="E3795" t="e">
        <f>IF(VLOOKUP($A3795,Parts!$A:$AM,E$1,0)="X",V$2,"")</f>
        <v>#VALUE!</v>
      </c>
      <c r="F3795" t="e">
        <f>IF(VLOOKUP($A3795,Parts!$A:$AM,F$1,0)="X",W$2,"")</f>
        <v>#VALUE!</v>
      </c>
      <c r="G3795" t="e">
        <f>IF(VLOOKUP($A3795,Parts!$A:$AM,G$1,0)="X",X$2,"")</f>
        <v>#VALUE!</v>
      </c>
      <c r="H3795" t="e">
        <f>IF(VLOOKUP($A3795,Parts!$A:$AM,H$1,0)="X",Y$2,"")</f>
        <v>#VALUE!</v>
      </c>
      <c r="I3795" t="e">
        <f>IF(VLOOKUP($A3795,Parts!$A:$AM,I$1,0)="X",Z$2,"")</f>
        <v>#VALUE!</v>
      </c>
      <c r="J3795" t="e">
        <f>IF(VLOOKUP($A3795,Parts!$A:$AM,J$1,0)="X",AA$2,"")</f>
        <v>#VALUE!</v>
      </c>
      <c r="K3795" t="e">
        <f>IF(VLOOKUP($A3795,Parts!$A:$AM,K$1,0)="X",AB$2,"")</f>
        <v>#VALUE!</v>
      </c>
      <c r="L3795" t="e">
        <f>IF(VLOOKUP($A3795,Parts!$A:$AM,L$1,0)="X",AC$2,"")</f>
        <v>#VALUE!</v>
      </c>
      <c r="M3795" t="e">
        <f>IF(VLOOKUP($A3795,Parts!$A:$AM,M$1,0)="X",AD$2,"")</f>
        <v>#VALUE!</v>
      </c>
      <c r="N3795" t="e">
        <f>IF(VLOOKUP($A3795,Parts!$A:$AM,N$1,0)="X",AE$2,"")</f>
        <v>#VALUE!</v>
      </c>
      <c r="O3795" t="e">
        <f>IF(VLOOKUP($A3795,Parts!$A:$AM,O$1,0)="X",AF$2,"")</f>
        <v>#VALUE!</v>
      </c>
      <c r="P3795" t="e">
        <f t="shared" si="60"/>
        <v>#VALUE!</v>
      </c>
    </row>
    <row r="3796" spans="1:16" x14ac:dyDescent="0.25">
      <c r="A3796" t="e">
        <f>Table15[[#This Row],[Name]]</f>
        <v>#VALUE!</v>
      </c>
      <c r="B3796" t="e">
        <f>IF(VLOOKUP($A3796,Parts!$A:$AM,B$1,0)="X",S$2,"")</f>
        <v>#VALUE!</v>
      </c>
      <c r="C3796" t="e">
        <f>IF(VLOOKUP($A3796,Parts!$A:$AM,C$1,0)="X",T$2,"")</f>
        <v>#VALUE!</v>
      </c>
      <c r="D3796" t="e">
        <f>IF(VLOOKUP($A3796,Parts!$A:$AM,D$1,0)="X",U$2,"")</f>
        <v>#VALUE!</v>
      </c>
      <c r="E3796" t="e">
        <f>IF(VLOOKUP($A3796,Parts!$A:$AM,E$1,0)="X",V$2,"")</f>
        <v>#VALUE!</v>
      </c>
      <c r="F3796" t="e">
        <f>IF(VLOOKUP($A3796,Parts!$A:$AM,F$1,0)="X",W$2,"")</f>
        <v>#VALUE!</v>
      </c>
      <c r="G3796" t="e">
        <f>IF(VLOOKUP($A3796,Parts!$A:$AM,G$1,0)="X",X$2,"")</f>
        <v>#VALUE!</v>
      </c>
      <c r="H3796" t="e">
        <f>IF(VLOOKUP($A3796,Parts!$A:$AM,H$1,0)="X",Y$2,"")</f>
        <v>#VALUE!</v>
      </c>
      <c r="I3796" t="e">
        <f>IF(VLOOKUP($A3796,Parts!$A:$AM,I$1,0)="X",Z$2,"")</f>
        <v>#VALUE!</v>
      </c>
      <c r="J3796" t="e">
        <f>IF(VLOOKUP($A3796,Parts!$A:$AM,J$1,0)="X",AA$2,"")</f>
        <v>#VALUE!</v>
      </c>
      <c r="K3796" t="e">
        <f>IF(VLOOKUP($A3796,Parts!$A:$AM,K$1,0)="X",AB$2,"")</f>
        <v>#VALUE!</v>
      </c>
      <c r="L3796" t="e">
        <f>IF(VLOOKUP($A3796,Parts!$A:$AM,L$1,0)="X",AC$2,"")</f>
        <v>#VALUE!</v>
      </c>
      <c r="M3796" t="e">
        <f>IF(VLOOKUP($A3796,Parts!$A:$AM,M$1,0)="X",AD$2,"")</f>
        <v>#VALUE!</v>
      </c>
      <c r="N3796" t="e">
        <f>IF(VLOOKUP($A3796,Parts!$A:$AM,N$1,0)="X",AE$2,"")</f>
        <v>#VALUE!</v>
      </c>
      <c r="O3796" t="e">
        <f>IF(VLOOKUP($A3796,Parts!$A:$AM,O$1,0)="X",AF$2,"")</f>
        <v>#VALUE!</v>
      </c>
      <c r="P3796" t="e">
        <f t="shared" si="60"/>
        <v>#VALUE!</v>
      </c>
    </row>
    <row r="3797" spans="1:16" x14ac:dyDescent="0.25">
      <c r="A3797" t="e">
        <f>Table15[[#This Row],[Name]]</f>
        <v>#VALUE!</v>
      </c>
      <c r="B3797" t="e">
        <f>IF(VLOOKUP($A3797,Parts!$A:$AM,B$1,0)="X",S$2,"")</f>
        <v>#VALUE!</v>
      </c>
      <c r="C3797" t="e">
        <f>IF(VLOOKUP($A3797,Parts!$A:$AM,C$1,0)="X",T$2,"")</f>
        <v>#VALUE!</v>
      </c>
      <c r="D3797" t="e">
        <f>IF(VLOOKUP($A3797,Parts!$A:$AM,D$1,0)="X",U$2,"")</f>
        <v>#VALUE!</v>
      </c>
      <c r="E3797" t="e">
        <f>IF(VLOOKUP($A3797,Parts!$A:$AM,E$1,0)="X",V$2,"")</f>
        <v>#VALUE!</v>
      </c>
      <c r="F3797" t="e">
        <f>IF(VLOOKUP($A3797,Parts!$A:$AM,F$1,0)="X",W$2,"")</f>
        <v>#VALUE!</v>
      </c>
      <c r="G3797" t="e">
        <f>IF(VLOOKUP($A3797,Parts!$A:$AM,G$1,0)="X",X$2,"")</f>
        <v>#VALUE!</v>
      </c>
      <c r="H3797" t="e">
        <f>IF(VLOOKUP($A3797,Parts!$A:$AM,H$1,0)="X",Y$2,"")</f>
        <v>#VALUE!</v>
      </c>
      <c r="I3797" t="e">
        <f>IF(VLOOKUP($A3797,Parts!$A:$AM,I$1,0)="X",Z$2,"")</f>
        <v>#VALUE!</v>
      </c>
      <c r="J3797" t="e">
        <f>IF(VLOOKUP($A3797,Parts!$A:$AM,J$1,0)="X",AA$2,"")</f>
        <v>#VALUE!</v>
      </c>
      <c r="K3797" t="e">
        <f>IF(VLOOKUP($A3797,Parts!$A:$AM,K$1,0)="X",AB$2,"")</f>
        <v>#VALUE!</v>
      </c>
      <c r="L3797" t="e">
        <f>IF(VLOOKUP($A3797,Parts!$A:$AM,L$1,0)="X",AC$2,"")</f>
        <v>#VALUE!</v>
      </c>
      <c r="M3797" t="e">
        <f>IF(VLOOKUP($A3797,Parts!$A:$AM,M$1,0)="X",AD$2,"")</f>
        <v>#VALUE!</v>
      </c>
      <c r="N3797" t="e">
        <f>IF(VLOOKUP($A3797,Parts!$A:$AM,N$1,0)="X",AE$2,"")</f>
        <v>#VALUE!</v>
      </c>
      <c r="O3797" t="e">
        <f>IF(VLOOKUP($A3797,Parts!$A:$AM,O$1,0)="X",AF$2,"")</f>
        <v>#VALUE!</v>
      </c>
      <c r="P3797" t="e">
        <f t="shared" si="60"/>
        <v>#VALUE!</v>
      </c>
    </row>
    <row r="3798" spans="1:16" x14ac:dyDescent="0.25">
      <c r="A3798" t="e">
        <f>Table15[[#This Row],[Name]]</f>
        <v>#VALUE!</v>
      </c>
      <c r="B3798" t="e">
        <f>IF(VLOOKUP($A3798,Parts!$A:$AM,B$1,0)="X",S$2,"")</f>
        <v>#VALUE!</v>
      </c>
      <c r="C3798" t="e">
        <f>IF(VLOOKUP($A3798,Parts!$A:$AM,C$1,0)="X",T$2,"")</f>
        <v>#VALUE!</v>
      </c>
      <c r="D3798" t="e">
        <f>IF(VLOOKUP($A3798,Parts!$A:$AM,D$1,0)="X",U$2,"")</f>
        <v>#VALUE!</v>
      </c>
      <c r="E3798" t="e">
        <f>IF(VLOOKUP($A3798,Parts!$A:$AM,E$1,0)="X",V$2,"")</f>
        <v>#VALUE!</v>
      </c>
      <c r="F3798" t="e">
        <f>IF(VLOOKUP($A3798,Parts!$A:$AM,F$1,0)="X",W$2,"")</f>
        <v>#VALUE!</v>
      </c>
      <c r="G3798" t="e">
        <f>IF(VLOOKUP($A3798,Parts!$A:$AM,G$1,0)="X",X$2,"")</f>
        <v>#VALUE!</v>
      </c>
      <c r="H3798" t="e">
        <f>IF(VLOOKUP($A3798,Parts!$A:$AM,H$1,0)="X",Y$2,"")</f>
        <v>#VALUE!</v>
      </c>
      <c r="I3798" t="e">
        <f>IF(VLOOKUP($A3798,Parts!$A:$AM,I$1,0)="X",Z$2,"")</f>
        <v>#VALUE!</v>
      </c>
      <c r="J3798" t="e">
        <f>IF(VLOOKUP($A3798,Parts!$A:$AM,J$1,0)="X",AA$2,"")</f>
        <v>#VALUE!</v>
      </c>
      <c r="K3798" t="e">
        <f>IF(VLOOKUP($A3798,Parts!$A:$AM,K$1,0)="X",AB$2,"")</f>
        <v>#VALUE!</v>
      </c>
      <c r="L3798" t="e">
        <f>IF(VLOOKUP($A3798,Parts!$A:$AM,L$1,0)="X",AC$2,"")</f>
        <v>#VALUE!</v>
      </c>
      <c r="M3798" t="e">
        <f>IF(VLOOKUP($A3798,Parts!$A:$AM,M$1,0)="X",AD$2,"")</f>
        <v>#VALUE!</v>
      </c>
      <c r="N3798" t="e">
        <f>IF(VLOOKUP($A3798,Parts!$A:$AM,N$1,0)="X",AE$2,"")</f>
        <v>#VALUE!</v>
      </c>
      <c r="O3798" t="e">
        <f>IF(VLOOKUP($A3798,Parts!$A:$AM,O$1,0)="X",AF$2,"")</f>
        <v>#VALUE!</v>
      </c>
      <c r="P3798" t="e">
        <f t="shared" si="60"/>
        <v>#VALUE!</v>
      </c>
    </row>
    <row r="3799" spans="1:16" x14ac:dyDescent="0.25">
      <c r="A3799" t="e">
        <f>Table15[[#This Row],[Name]]</f>
        <v>#VALUE!</v>
      </c>
      <c r="B3799" t="e">
        <f>IF(VLOOKUP($A3799,Parts!$A:$AM,B$1,0)="X",S$2,"")</f>
        <v>#VALUE!</v>
      </c>
      <c r="C3799" t="e">
        <f>IF(VLOOKUP($A3799,Parts!$A:$AM,C$1,0)="X",T$2,"")</f>
        <v>#VALUE!</v>
      </c>
      <c r="D3799" t="e">
        <f>IF(VLOOKUP($A3799,Parts!$A:$AM,D$1,0)="X",U$2,"")</f>
        <v>#VALUE!</v>
      </c>
      <c r="E3799" t="e">
        <f>IF(VLOOKUP($A3799,Parts!$A:$AM,E$1,0)="X",V$2,"")</f>
        <v>#VALUE!</v>
      </c>
      <c r="F3799" t="e">
        <f>IF(VLOOKUP($A3799,Parts!$A:$AM,F$1,0)="X",W$2,"")</f>
        <v>#VALUE!</v>
      </c>
      <c r="G3799" t="e">
        <f>IF(VLOOKUP($A3799,Parts!$A:$AM,G$1,0)="X",X$2,"")</f>
        <v>#VALUE!</v>
      </c>
      <c r="H3799" t="e">
        <f>IF(VLOOKUP($A3799,Parts!$A:$AM,H$1,0)="X",Y$2,"")</f>
        <v>#VALUE!</v>
      </c>
      <c r="I3799" t="e">
        <f>IF(VLOOKUP($A3799,Parts!$A:$AM,I$1,0)="X",Z$2,"")</f>
        <v>#VALUE!</v>
      </c>
      <c r="J3799" t="e">
        <f>IF(VLOOKUP($A3799,Parts!$A:$AM,J$1,0)="X",AA$2,"")</f>
        <v>#VALUE!</v>
      </c>
      <c r="K3799" t="e">
        <f>IF(VLOOKUP($A3799,Parts!$A:$AM,K$1,0)="X",AB$2,"")</f>
        <v>#VALUE!</v>
      </c>
      <c r="L3799" t="e">
        <f>IF(VLOOKUP($A3799,Parts!$A:$AM,L$1,0)="X",AC$2,"")</f>
        <v>#VALUE!</v>
      </c>
      <c r="M3799" t="e">
        <f>IF(VLOOKUP($A3799,Parts!$A:$AM,M$1,0)="X",AD$2,"")</f>
        <v>#VALUE!</v>
      </c>
      <c r="N3799" t="e">
        <f>IF(VLOOKUP($A3799,Parts!$A:$AM,N$1,0)="X",AE$2,"")</f>
        <v>#VALUE!</v>
      </c>
      <c r="O3799" t="e">
        <f>IF(VLOOKUP($A3799,Parts!$A:$AM,O$1,0)="X",AF$2,"")</f>
        <v>#VALUE!</v>
      </c>
      <c r="P3799" t="e">
        <f t="shared" si="60"/>
        <v>#VALUE!</v>
      </c>
    </row>
    <row r="3800" spans="1:16" x14ac:dyDescent="0.25">
      <c r="A3800" t="e">
        <f>Table15[[#This Row],[Name]]</f>
        <v>#VALUE!</v>
      </c>
      <c r="B3800" t="e">
        <f>IF(VLOOKUP($A3800,Parts!$A:$AM,B$1,0)="X",S$2,"")</f>
        <v>#VALUE!</v>
      </c>
      <c r="C3800" t="e">
        <f>IF(VLOOKUP($A3800,Parts!$A:$AM,C$1,0)="X",T$2,"")</f>
        <v>#VALUE!</v>
      </c>
      <c r="D3800" t="e">
        <f>IF(VLOOKUP($A3800,Parts!$A:$AM,D$1,0)="X",U$2,"")</f>
        <v>#VALUE!</v>
      </c>
      <c r="E3800" t="e">
        <f>IF(VLOOKUP($A3800,Parts!$A:$AM,E$1,0)="X",V$2,"")</f>
        <v>#VALUE!</v>
      </c>
      <c r="F3800" t="e">
        <f>IF(VLOOKUP($A3800,Parts!$A:$AM,F$1,0)="X",W$2,"")</f>
        <v>#VALUE!</v>
      </c>
      <c r="G3800" t="e">
        <f>IF(VLOOKUP($A3800,Parts!$A:$AM,G$1,0)="X",X$2,"")</f>
        <v>#VALUE!</v>
      </c>
      <c r="H3800" t="e">
        <f>IF(VLOOKUP($A3800,Parts!$A:$AM,H$1,0)="X",Y$2,"")</f>
        <v>#VALUE!</v>
      </c>
      <c r="I3800" t="e">
        <f>IF(VLOOKUP($A3800,Parts!$A:$AM,I$1,0)="X",Z$2,"")</f>
        <v>#VALUE!</v>
      </c>
      <c r="J3800" t="e">
        <f>IF(VLOOKUP($A3800,Parts!$A:$AM,J$1,0)="X",AA$2,"")</f>
        <v>#VALUE!</v>
      </c>
      <c r="K3800" t="e">
        <f>IF(VLOOKUP($A3800,Parts!$A:$AM,K$1,0)="X",AB$2,"")</f>
        <v>#VALUE!</v>
      </c>
      <c r="L3800" t="e">
        <f>IF(VLOOKUP($A3800,Parts!$A:$AM,L$1,0)="X",AC$2,"")</f>
        <v>#VALUE!</v>
      </c>
      <c r="M3800" t="e">
        <f>IF(VLOOKUP($A3800,Parts!$A:$AM,M$1,0)="X",AD$2,"")</f>
        <v>#VALUE!</v>
      </c>
      <c r="N3800" t="e">
        <f>IF(VLOOKUP($A3800,Parts!$A:$AM,N$1,0)="X",AE$2,"")</f>
        <v>#VALUE!</v>
      </c>
      <c r="O3800" t="e">
        <f>IF(VLOOKUP($A3800,Parts!$A:$AM,O$1,0)="X",AF$2,"")</f>
        <v>#VALUE!</v>
      </c>
      <c r="P3800" t="e">
        <f t="shared" si="60"/>
        <v>#VALUE!</v>
      </c>
    </row>
    <row r="3801" spans="1:16" x14ac:dyDescent="0.25">
      <c r="A3801" t="e">
        <f>Table15[[#This Row],[Name]]</f>
        <v>#VALUE!</v>
      </c>
      <c r="B3801" t="e">
        <f>IF(VLOOKUP($A3801,Parts!$A:$AM,B$1,0)="X",S$2,"")</f>
        <v>#VALUE!</v>
      </c>
      <c r="C3801" t="e">
        <f>IF(VLOOKUP($A3801,Parts!$A:$AM,C$1,0)="X",T$2,"")</f>
        <v>#VALUE!</v>
      </c>
      <c r="D3801" t="e">
        <f>IF(VLOOKUP($A3801,Parts!$A:$AM,D$1,0)="X",U$2,"")</f>
        <v>#VALUE!</v>
      </c>
      <c r="E3801" t="e">
        <f>IF(VLOOKUP($A3801,Parts!$A:$AM,E$1,0)="X",V$2,"")</f>
        <v>#VALUE!</v>
      </c>
      <c r="F3801" t="e">
        <f>IF(VLOOKUP($A3801,Parts!$A:$AM,F$1,0)="X",W$2,"")</f>
        <v>#VALUE!</v>
      </c>
      <c r="G3801" t="e">
        <f>IF(VLOOKUP($A3801,Parts!$A:$AM,G$1,0)="X",X$2,"")</f>
        <v>#VALUE!</v>
      </c>
      <c r="H3801" t="e">
        <f>IF(VLOOKUP($A3801,Parts!$A:$AM,H$1,0)="X",Y$2,"")</f>
        <v>#VALUE!</v>
      </c>
      <c r="I3801" t="e">
        <f>IF(VLOOKUP($A3801,Parts!$A:$AM,I$1,0)="X",Z$2,"")</f>
        <v>#VALUE!</v>
      </c>
      <c r="J3801" t="e">
        <f>IF(VLOOKUP($A3801,Parts!$A:$AM,J$1,0)="X",AA$2,"")</f>
        <v>#VALUE!</v>
      </c>
      <c r="K3801" t="e">
        <f>IF(VLOOKUP($A3801,Parts!$A:$AM,K$1,0)="X",AB$2,"")</f>
        <v>#VALUE!</v>
      </c>
      <c r="L3801" t="e">
        <f>IF(VLOOKUP($A3801,Parts!$A:$AM,L$1,0)="X",AC$2,"")</f>
        <v>#VALUE!</v>
      </c>
      <c r="M3801" t="e">
        <f>IF(VLOOKUP($A3801,Parts!$A:$AM,M$1,0)="X",AD$2,"")</f>
        <v>#VALUE!</v>
      </c>
      <c r="N3801" t="e">
        <f>IF(VLOOKUP($A3801,Parts!$A:$AM,N$1,0)="X",AE$2,"")</f>
        <v>#VALUE!</v>
      </c>
      <c r="O3801" t="e">
        <f>IF(VLOOKUP($A3801,Parts!$A:$AM,O$1,0)="X",AF$2,"")</f>
        <v>#VALUE!</v>
      </c>
      <c r="P3801" t="e">
        <f t="shared" si="60"/>
        <v>#VALUE!</v>
      </c>
    </row>
    <row r="3802" spans="1:16" x14ac:dyDescent="0.25">
      <c r="A3802" t="e">
        <f>Table15[[#This Row],[Name]]</f>
        <v>#VALUE!</v>
      </c>
      <c r="B3802" t="e">
        <f>IF(VLOOKUP($A3802,Parts!$A:$AM,B$1,0)="X",S$2,"")</f>
        <v>#VALUE!</v>
      </c>
      <c r="C3802" t="e">
        <f>IF(VLOOKUP($A3802,Parts!$A:$AM,C$1,0)="X",T$2,"")</f>
        <v>#VALUE!</v>
      </c>
      <c r="D3802" t="e">
        <f>IF(VLOOKUP($A3802,Parts!$A:$AM,D$1,0)="X",U$2,"")</f>
        <v>#VALUE!</v>
      </c>
      <c r="E3802" t="e">
        <f>IF(VLOOKUP($A3802,Parts!$A:$AM,E$1,0)="X",V$2,"")</f>
        <v>#VALUE!</v>
      </c>
      <c r="F3802" t="e">
        <f>IF(VLOOKUP($A3802,Parts!$A:$AM,F$1,0)="X",W$2,"")</f>
        <v>#VALUE!</v>
      </c>
      <c r="G3802" t="e">
        <f>IF(VLOOKUP($A3802,Parts!$A:$AM,G$1,0)="X",X$2,"")</f>
        <v>#VALUE!</v>
      </c>
      <c r="H3802" t="e">
        <f>IF(VLOOKUP($A3802,Parts!$A:$AM,H$1,0)="X",Y$2,"")</f>
        <v>#VALUE!</v>
      </c>
      <c r="I3802" t="e">
        <f>IF(VLOOKUP($A3802,Parts!$A:$AM,I$1,0)="X",Z$2,"")</f>
        <v>#VALUE!</v>
      </c>
      <c r="J3802" t="e">
        <f>IF(VLOOKUP($A3802,Parts!$A:$AM,J$1,0)="X",AA$2,"")</f>
        <v>#VALUE!</v>
      </c>
      <c r="K3802" t="e">
        <f>IF(VLOOKUP($A3802,Parts!$A:$AM,K$1,0)="X",AB$2,"")</f>
        <v>#VALUE!</v>
      </c>
      <c r="L3802" t="e">
        <f>IF(VLOOKUP($A3802,Parts!$A:$AM,L$1,0)="X",AC$2,"")</f>
        <v>#VALUE!</v>
      </c>
      <c r="M3802" t="e">
        <f>IF(VLOOKUP($A3802,Parts!$A:$AM,M$1,0)="X",AD$2,"")</f>
        <v>#VALUE!</v>
      </c>
      <c r="N3802" t="e">
        <f>IF(VLOOKUP($A3802,Parts!$A:$AM,N$1,0)="X",AE$2,"")</f>
        <v>#VALUE!</v>
      </c>
      <c r="O3802" t="e">
        <f>IF(VLOOKUP($A3802,Parts!$A:$AM,O$1,0)="X",AF$2,"")</f>
        <v>#VALUE!</v>
      </c>
      <c r="P3802" t="e">
        <f t="shared" si="60"/>
        <v>#VALUE!</v>
      </c>
    </row>
    <row r="3803" spans="1:16" x14ac:dyDescent="0.25">
      <c r="A3803" t="e">
        <f>Table15[[#This Row],[Name]]</f>
        <v>#VALUE!</v>
      </c>
      <c r="B3803" t="e">
        <f>IF(VLOOKUP($A3803,Parts!$A:$AM,B$1,0)="X",S$2,"")</f>
        <v>#VALUE!</v>
      </c>
      <c r="C3803" t="e">
        <f>IF(VLOOKUP($A3803,Parts!$A:$AM,C$1,0)="X",T$2,"")</f>
        <v>#VALUE!</v>
      </c>
      <c r="D3803" t="e">
        <f>IF(VLOOKUP($A3803,Parts!$A:$AM,D$1,0)="X",U$2,"")</f>
        <v>#VALUE!</v>
      </c>
      <c r="E3803" t="e">
        <f>IF(VLOOKUP($A3803,Parts!$A:$AM,E$1,0)="X",V$2,"")</f>
        <v>#VALUE!</v>
      </c>
      <c r="F3803" t="e">
        <f>IF(VLOOKUP($A3803,Parts!$A:$AM,F$1,0)="X",W$2,"")</f>
        <v>#VALUE!</v>
      </c>
      <c r="G3803" t="e">
        <f>IF(VLOOKUP($A3803,Parts!$A:$AM,G$1,0)="X",X$2,"")</f>
        <v>#VALUE!</v>
      </c>
      <c r="H3803" t="e">
        <f>IF(VLOOKUP($A3803,Parts!$A:$AM,H$1,0)="X",Y$2,"")</f>
        <v>#VALUE!</v>
      </c>
      <c r="I3803" t="e">
        <f>IF(VLOOKUP($A3803,Parts!$A:$AM,I$1,0)="X",Z$2,"")</f>
        <v>#VALUE!</v>
      </c>
      <c r="J3803" t="e">
        <f>IF(VLOOKUP($A3803,Parts!$A:$AM,J$1,0)="X",AA$2,"")</f>
        <v>#VALUE!</v>
      </c>
      <c r="K3803" t="e">
        <f>IF(VLOOKUP($A3803,Parts!$A:$AM,K$1,0)="X",AB$2,"")</f>
        <v>#VALUE!</v>
      </c>
      <c r="L3803" t="e">
        <f>IF(VLOOKUP($A3803,Parts!$A:$AM,L$1,0)="X",AC$2,"")</f>
        <v>#VALUE!</v>
      </c>
      <c r="M3803" t="e">
        <f>IF(VLOOKUP($A3803,Parts!$A:$AM,M$1,0)="X",AD$2,"")</f>
        <v>#VALUE!</v>
      </c>
      <c r="N3803" t="e">
        <f>IF(VLOOKUP($A3803,Parts!$A:$AM,N$1,0)="X",AE$2,"")</f>
        <v>#VALUE!</v>
      </c>
      <c r="O3803" t="e">
        <f>IF(VLOOKUP($A3803,Parts!$A:$AM,O$1,0)="X",AF$2,"")</f>
        <v>#VALUE!</v>
      </c>
      <c r="P3803" t="e">
        <f t="shared" si="60"/>
        <v>#VALUE!</v>
      </c>
    </row>
    <row r="3804" spans="1:16" x14ac:dyDescent="0.25">
      <c r="A3804" t="e">
        <f>Table15[[#This Row],[Name]]</f>
        <v>#VALUE!</v>
      </c>
      <c r="B3804" t="e">
        <f>IF(VLOOKUP($A3804,Parts!$A:$AM,B$1,0)="X",S$2,"")</f>
        <v>#VALUE!</v>
      </c>
      <c r="C3804" t="e">
        <f>IF(VLOOKUP($A3804,Parts!$A:$AM,C$1,0)="X",T$2,"")</f>
        <v>#VALUE!</v>
      </c>
      <c r="D3804" t="e">
        <f>IF(VLOOKUP($A3804,Parts!$A:$AM,D$1,0)="X",U$2,"")</f>
        <v>#VALUE!</v>
      </c>
      <c r="E3804" t="e">
        <f>IF(VLOOKUP($A3804,Parts!$A:$AM,E$1,0)="X",V$2,"")</f>
        <v>#VALUE!</v>
      </c>
      <c r="F3804" t="e">
        <f>IF(VLOOKUP($A3804,Parts!$A:$AM,F$1,0)="X",W$2,"")</f>
        <v>#VALUE!</v>
      </c>
      <c r="G3804" t="e">
        <f>IF(VLOOKUP($A3804,Parts!$A:$AM,G$1,0)="X",X$2,"")</f>
        <v>#VALUE!</v>
      </c>
      <c r="H3804" t="e">
        <f>IF(VLOOKUP($A3804,Parts!$A:$AM,H$1,0)="X",Y$2,"")</f>
        <v>#VALUE!</v>
      </c>
      <c r="I3804" t="e">
        <f>IF(VLOOKUP($A3804,Parts!$A:$AM,I$1,0)="X",Z$2,"")</f>
        <v>#VALUE!</v>
      </c>
      <c r="J3804" t="e">
        <f>IF(VLOOKUP($A3804,Parts!$A:$AM,J$1,0)="X",AA$2,"")</f>
        <v>#VALUE!</v>
      </c>
      <c r="K3804" t="e">
        <f>IF(VLOOKUP($A3804,Parts!$A:$AM,K$1,0)="X",AB$2,"")</f>
        <v>#VALUE!</v>
      </c>
      <c r="L3804" t="e">
        <f>IF(VLOOKUP($A3804,Parts!$A:$AM,L$1,0)="X",AC$2,"")</f>
        <v>#VALUE!</v>
      </c>
      <c r="M3804" t="e">
        <f>IF(VLOOKUP($A3804,Parts!$A:$AM,M$1,0)="X",AD$2,"")</f>
        <v>#VALUE!</v>
      </c>
      <c r="N3804" t="e">
        <f>IF(VLOOKUP($A3804,Parts!$A:$AM,N$1,0)="X",AE$2,"")</f>
        <v>#VALUE!</v>
      </c>
      <c r="O3804" t="e">
        <f>IF(VLOOKUP($A3804,Parts!$A:$AM,O$1,0)="X",AF$2,"")</f>
        <v>#VALUE!</v>
      </c>
      <c r="P3804" t="e">
        <f t="shared" si="60"/>
        <v>#VALUE!</v>
      </c>
    </row>
    <row r="3805" spans="1:16" x14ac:dyDescent="0.25">
      <c r="A3805" t="e">
        <f>Table15[[#This Row],[Name]]</f>
        <v>#VALUE!</v>
      </c>
      <c r="B3805" t="e">
        <f>IF(VLOOKUP($A3805,Parts!$A:$AM,B$1,0)="X",S$2,"")</f>
        <v>#VALUE!</v>
      </c>
      <c r="C3805" t="e">
        <f>IF(VLOOKUP($A3805,Parts!$A:$AM,C$1,0)="X",T$2,"")</f>
        <v>#VALUE!</v>
      </c>
      <c r="D3805" t="e">
        <f>IF(VLOOKUP($A3805,Parts!$A:$AM,D$1,0)="X",U$2,"")</f>
        <v>#VALUE!</v>
      </c>
      <c r="E3805" t="e">
        <f>IF(VLOOKUP($A3805,Parts!$A:$AM,E$1,0)="X",V$2,"")</f>
        <v>#VALUE!</v>
      </c>
      <c r="F3805" t="e">
        <f>IF(VLOOKUP($A3805,Parts!$A:$AM,F$1,0)="X",W$2,"")</f>
        <v>#VALUE!</v>
      </c>
      <c r="G3805" t="e">
        <f>IF(VLOOKUP($A3805,Parts!$A:$AM,G$1,0)="X",X$2,"")</f>
        <v>#VALUE!</v>
      </c>
      <c r="H3805" t="e">
        <f>IF(VLOOKUP($A3805,Parts!$A:$AM,H$1,0)="X",Y$2,"")</f>
        <v>#VALUE!</v>
      </c>
      <c r="I3805" t="e">
        <f>IF(VLOOKUP($A3805,Parts!$A:$AM,I$1,0)="X",Z$2,"")</f>
        <v>#VALUE!</v>
      </c>
      <c r="J3805" t="e">
        <f>IF(VLOOKUP($A3805,Parts!$A:$AM,J$1,0)="X",AA$2,"")</f>
        <v>#VALUE!</v>
      </c>
      <c r="K3805" t="e">
        <f>IF(VLOOKUP($A3805,Parts!$A:$AM,K$1,0)="X",AB$2,"")</f>
        <v>#VALUE!</v>
      </c>
      <c r="L3805" t="e">
        <f>IF(VLOOKUP($A3805,Parts!$A:$AM,L$1,0)="X",AC$2,"")</f>
        <v>#VALUE!</v>
      </c>
      <c r="M3805" t="e">
        <f>IF(VLOOKUP($A3805,Parts!$A:$AM,M$1,0)="X",AD$2,"")</f>
        <v>#VALUE!</v>
      </c>
      <c r="N3805" t="e">
        <f>IF(VLOOKUP($A3805,Parts!$A:$AM,N$1,0)="X",AE$2,"")</f>
        <v>#VALUE!</v>
      </c>
      <c r="O3805" t="e">
        <f>IF(VLOOKUP($A3805,Parts!$A:$AM,O$1,0)="X",AF$2,"")</f>
        <v>#VALUE!</v>
      </c>
      <c r="P3805" t="e">
        <f t="shared" si="60"/>
        <v>#VALUE!</v>
      </c>
    </row>
    <row r="3806" spans="1:16" x14ac:dyDescent="0.25">
      <c r="A3806" t="e">
        <f>Table15[[#This Row],[Name]]</f>
        <v>#VALUE!</v>
      </c>
      <c r="B3806" t="e">
        <f>IF(VLOOKUP($A3806,Parts!$A:$AM,B$1,0)="X",S$2,"")</f>
        <v>#VALUE!</v>
      </c>
      <c r="C3806" t="e">
        <f>IF(VLOOKUP($A3806,Parts!$A:$AM,C$1,0)="X",T$2,"")</f>
        <v>#VALUE!</v>
      </c>
      <c r="D3806" t="e">
        <f>IF(VLOOKUP($A3806,Parts!$A:$AM,D$1,0)="X",U$2,"")</f>
        <v>#VALUE!</v>
      </c>
      <c r="E3806" t="e">
        <f>IF(VLOOKUP($A3806,Parts!$A:$AM,E$1,0)="X",V$2,"")</f>
        <v>#VALUE!</v>
      </c>
      <c r="F3806" t="e">
        <f>IF(VLOOKUP($A3806,Parts!$A:$AM,F$1,0)="X",W$2,"")</f>
        <v>#VALUE!</v>
      </c>
      <c r="G3806" t="e">
        <f>IF(VLOOKUP($A3806,Parts!$A:$AM,G$1,0)="X",X$2,"")</f>
        <v>#VALUE!</v>
      </c>
      <c r="H3806" t="e">
        <f>IF(VLOOKUP($A3806,Parts!$A:$AM,H$1,0)="X",Y$2,"")</f>
        <v>#VALUE!</v>
      </c>
      <c r="I3806" t="e">
        <f>IF(VLOOKUP($A3806,Parts!$A:$AM,I$1,0)="X",Z$2,"")</f>
        <v>#VALUE!</v>
      </c>
      <c r="J3806" t="e">
        <f>IF(VLOOKUP($A3806,Parts!$A:$AM,J$1,0)="X",AA$2,"")</f>
        <v>#VALUE!</v>
      </c>
      <c r="K3806" t="e">
        <f>IF(VLOOKUP($A3806,Parts!$A:$AM,K$1,0)="X",AB$2,"")</f>
        <v>#VALUE!</v>
      </c>
      <c r="L3806" t="e">
        <f>IF(VLOOKUP($A3806,Parts!$A:$AM,L$1,0)="X",AC$2,"")</f>
        <v>#VALUE!</v>
      </c>
      <c r="M3806" t="e">
        <f>IF(VLOOKUP($A3806,Parts!$A:$AM,M$1,0)="X",AD$2,"")</f>
        <v>#VALUE!</v>
      </c>
      <c r="N3806" t="e">
        <f>IF(VLOOKUP($A3806,Parts!$A:$AM,N$1,0)="X",AE$2,"")</f>
        <v>#VALUE!</v>
      </c>
      <c r="O3806" t="e">
        <f>IF(VLOOKUP($A3806,Parts!$A:$AM,O$1,0)="X",AF$2,"")</f>
        <v>#VALUE!</v>
      </c>
      <c r="P3806" t="e">
        <f t="shared" si="60"/>
        <v>#VALUE!</v>
      </c>
    </row>
    <row r="3807" spans="1:16" x14ac:dyDescent="0.25">
      <c r="A3807" t="e">
        <f>Table15[[#This Row],[Name]]</f>
        <v>#VALUE!</v>
      </c>
      <c r="B3807" t="e">
        <f>IF(VLOOKUP($A3807,Parts!$A:$AM,B$1,0)="X",S$2,"")</f>
        <v>#VALUE!</v>
      </c>
      <c r="C3807" t="e">
        <f>IF(VLOOKUP($A3807,Parts!$A:$AM,C$1,0)="X",T$2,"")</f>
        <v>#VALUE!</v>
      </c>
      <c r="D3807" t="e">
        <f>IF(VLOOKUP($A3807,Parts!$A:$AM,D$1,0)="X",U$2,"")</f>
        <v>#VALUE!</v>
      </c>
      <c r="E3807" t="e">
        <f>IF(VLOOKUP($A3807,Parts!$A:$AM,E$1,0)="X",V$2,"")</f>
        <v>#VALUE!</v>
      </c>
      <c r="F3807" t="e">
        <f>IF(VLOOKUP($A3807,Parts!$A:$AM,F$1,0)="X",W$2,"")</f>
        <v>#VALUE!</v>
      </c>
      <c r="G3807" t="e">
        <f>IF(VLOOKUP($A3807,Parts!$A:$AM,G$1,0)="X",X$2,"")</f>
        <v>#VALUE!</v>
      </c>
      <c r="H3807" t="e">
        <f>IF(VLOOKUP($A3807,Parts!$A:$AM,H$1,0)="X",Y$2,"")</f>
        <v>#VALUE!</v>
      </c>
      <c r="I3807" t="e">
        <f>IF(VLOOKUP($A3807,Parts!$A:$AM,I$1,0)="X",Z$2,"")</f>
        <v>#VALUE!</v>
      </c>
      <c r="J3807" t="e">
        <f>IF(VLOOKUP($A3807,Parts!$A:$AM,J$1,0)="X",AA$2,"")</f>
        <v>#VALUE!</v>
      </c>
      <c r="K3807" t="e">
        <f>IF(VLOOKUP($A3807,Parts!$A:$AM,K$1,0)="X",AB$2,"")</f>
        <v>#VALUE!</v>
      </c>
      <c r="L3807" t="e">
        <f>IF(VLOOKUP($A3807,Parts!$A:$AM,L$1,0)="X",AC$2,"")</f>
        <v>#VALUE!</v>
      </c>
      <c r="M3807" t="e">
        <f>IF(VLOOKUP($A3807,Parts!$A:$AM,M$1,0)="X",AD$2,"")</f>
        <v>#VALUE!</v>
      </c>
      <c r="N3807" t="e">
        <f>IF(VLOOKUP($A3807,Parts!$A:$AM,N$1,0)="X",AE$2,"")</f>
        <v>#VALUE!</v>
      </c>
      <c r="O3807" t="e">
        <f>IF(VLOOKUP($A3807,Parts!$A:$AM,O$1,0)="X",AF$2,"")</f>
        <v>#VALUE!</v>
      </c>
      <c r="P3807" t="e">
        <f t="shared" si="60"/>
        <v>#VALUE!</v>
      </c>
    </row>
    <row r="3808" spans="1:16" x14ac:dyDescent="0.25">
      <c r="A3808" t="e">
        <f>Table15[[#This Row],[Name]]</f>
        <v>#VALUE!</v>
      </c>
      <c r="B3808" t="e">
        <f>IF(VLOOKUP($A3808,Parts!$A:$AM,B$1,0)="X",S$2,"")</f>
        <v>#VALUE!</v>
      </c>
      <c r="C3808" t="e">
        <f>IF(VLOOKUP($A3808,Parts!$A:$AM,C$1,0)="X",T$2,"")</f>
        <v>#VALUE!</v>
      </c>
      <c r="D3808" t="e">
        <f>IF(VLOOKUP($A3808,Parts!$A:$AM,D$1,0)="X",U$2,"")</f>
        <v>#VALUE!</v>
      </c>
      <c r="E3808" t="e">
        <f>IF(VLOOKUP($A3808,Parts!$A:$AM,E$1,0)="X",V$2,"")</f>
        <v>#VALUE!</v>
      </c>
      <c r="F3808" t="e">
        <f>IF(VLOOKUP($A3808,Parts!$A:$AM,F$1,0)="X",W$2,"")</f>
        <v>#VALUE!</v>
      </c>
      <c r="G3808" t="e">
        <f>IF(VLOOKUP($A3808,Parts!$A:$AM,G$1,0)="X",X$2,"")</f>
        <v>#VALUE!</v>
      </c>
      <c r="H3808" t="e">
        <f>IF(VLOOKUP($A3808,Parts!$A:$AM,H$1,0)="X",Y$2,"")</f>
        <v>#VALUE!</v>
      </c>
      <c r="I3808" t="e">
        <f>IF(VLOOKUP($A3808,Parts!$A:$AM,I$1,0)="X",Z$2,"")</f>
        <v>#VALUE!</v>
      </c>
      <c r="J3808" t="e">
        <f>IF(VLOOKUP($A3808,Parts!$A:$AM,J$1,0)="X",AA$2,"")</f>
        <v>#VALUE!</v>
      </c>
      <c r="K3808" t="e">
        <f>IF(VLOOKUP($A3808,Parts!$A:$AM,K$1,0)="X",AB$2,"")</f>
        <v>#VALUE!</v>
      </c>
      <c r="L3808" t="e">
        <f>IF(VLOOKUP($A3808,Parts!$A:$AM,L$1,0)="X",AC$2,"")</f>
        <v>#VALUE!</v>
      </c>
      <c r="M3808" t="e">
        <f>IF(VLOOKUP($A3808,Parts!$A:$AM,M$1,0)="X",AD$2,"")</f>
        <v>#VALUE!</v>
      </c>
      <c r="N3808" t="e">
        <f>IF(VLOOKUP($A3808,Parts!$A:$AM,N$1,0)="X",AE$2,"")</f>
        <v>#VALUE!</v>
      </c>
      <c r="O3808" t="e">
        <f>IF(VLOOKUP($A3808,Parts!$A:$AM,O$1,0)="X",AF$2,"")</f>
        <v>#VALUE!</v>
      </c>
      <c r="P3808" t="e">
        <f t="shared" si="60"/>
        <v>#VALUE!</v>
      </c>
    </row>
    <row r="3809" spans="1:16" x14ac:dyDescent="0.25">
      <c r="A3809" t="e">
        <f>Table15[[#This Row],[Name]]</f>
        <v>#VALUE!</v>
      </c>
      <c r="B3809" t="e">
        <f>IF(VLOOKUP($A3809,Parts!$A:$AM,B$1,0)="X",S$2,"")</f>
        <v>#VALUE!</v>
      </c>
      <c r="C3809" t="e">
        <f>IF(VLOOKUP($A3809,Parts!$A:$AM,C$1,0)="X",T$2,"")</f>
        <v>#VALUE!</v>
      </c>
      <c r="D3809" t="e">
        <f>IF(VLOOKUP($A3809,Parts!$A:$AM,D$1,0)="X",U$2,"")</f>
        <v>#VALUE!</v>
      </c>
      <c r="E3809" t="e">
        <f>IF(VLOOKUP($A3809,Parts!$A:$AM,E$1,0)="X",V$2,"")</f>
        <v>#VALUE!</v>
      </c>
      <c r="F3809" t="e">
        <f>IF(VLOOKUP($A3809,Parts!$A:$AM,F$1,0)="X",W$2,"")</f>
        <v>#VALUE!</v>
      </c>
      <c r="G3809" t="e">
        <f>IF(VLOOKUP($A3809,Parts!$A:$AM,G$1,0)="X",X$2,"")</f>
        <v>#VALUE!</v>
      </c>
      <c r="H3809" t="e">
        <f>IF(VLOOKUP($A3809,Parts!$A:$AM,H$1,0)="X",Y$2,"")</f>
        <v>#VALUE!</v>
      </c>
      <c r="I3809" t="e">
        <f>IF(VLOOKUP($A3809,Parts!$A:$AM,I$1,0)="X",Z$2,"")</f>
        <v>#VALUE!</v>
      </c>
      <c r="J3809" t="e">
        <f>IF(VLOOKUP($A3809,Parts!$A:$AM,J$1,0)="X",AA$2,"")</f>
        <v>#VALUE!</v>
      </c>
      <c r="K3809" t="e">
        <f>IF(VLOOKUP($A3809,Parts!$A:$AM,K$1,0)="X",AB$2,"")</f>
        <v>#VALUE!</v>
      </c>
      <c r="L3809" t="e">
        <f>IF(VLOOKUP($A3809,Parts!$A:$AM,L$1,0)="X",AC$2,"")</f>
        <v>#VALUE!</v>
      </c>
      <c r="M3809" t="e">
        <f>IF(VLOOKUP($A3809,Parts!$A:$AM,M$1,0)="X",AD$2,"")</f>
        <v>#VALUE!</v>
      </c>
      <c r="N3809" t="e">
        <f>IF(VLOOKUP($A3809,Parts!$A:$AM,N$1,0)="X",AE$2,"")</f>
        <v>#VALUE!</v>
      </c>
      <c r="O3809" t="e">
        <f>IF(VLOOKUP($A3809,Parts!$A:$AM,O$1,0)="X",AF$2,"")</f>
        <v>#VALUE!</v>
      </c>
      <c r="P3809" t="e">
        <f t="shared" si="60"/>
        <v>#VALUE!</v>
      </c>
    </row>
    <row r="3810" spans="1:16" x14ac:dyDescent="0.25">
      <c r="A3810" t="e">
        <f>Table15[[#This Row],[Name]]</f>
        <v>#VALUE!</v>
      </c>
      <c r="B3810" t="e">
        <f>IF(VLOOKUP($A3810,Parts!$A:$AM,B$1,0)="X",S$2,"")</f>
        <v>#VALUE!</v>
      </c>
      <c r="C3810" t="e">
        <f>IF(VLOOKUP($A3810,Parts!$A:$AM,C$1,0)="X",T$2,"")</f>
        <v>#VALUE!</v>
      </c>
      <c r="D3810" t="e">
        <f>IF(VLOOKUP($A3810,Parts!$A:$AM,D$1,0)="X",U$2,"")</f>
        <v>#VALUE!</v>
      </c>
      <c r="E3810" t="e">
        <f>IF(VLOOKUP($A3810,Parts!$A:$AM,E$1,0)="X",V$2,"")</f>
        <v>#VALUE!</v>
      </c>
      <c r="F3810" t="e">
        <f>IF(VLOOKUP($A3810,Parts!$A:$AM,F$1,0)="X",W$2,"")</f>
        <v>#VALUE!</v>
      </c>
      <c r="G3810" t="e">
        <f>IF(VLOOKUP($A3810,Parts!$A:$AM,G$1,0)="X",X$2,"")</f>
        <v>#VALUE!</v>
      </c>
      <c r="H3810" t="e">
        <f>IF(VLOOKUP($A3810,Parts!$A:$AM,H$1,0)="X",Y$2,"")</f>
        <v>#VALUE!</v>
      </c>
      <c r="I3810" t="e">
        <f>IF(VLOOKUP($A3810,Parts!$A:$AM,I$1,0)="X",Z$2,"")</f>
        <v>#VALUE!</v>
      </c>
      <c r="J3810" t="e">
        <f>IF(VLOOKUP($A3810,Parts!$A:$AM,J$1,0)="X",AA$2,"")</f>
        <v>#VALUE!</v>
      </c>
      <c r="K3810" t="e">
        <f>IF(VLOOKUP($A3810,Parts!$A:$AM,K$1,0)="X",AB$2,"")</f>
        <v>#VALUE!</v>
      </c>
      <c r="L3810" t="e">
        <f>IF(VLOOKUP($A3810,Parts!$A:$AM,L$1,0)="X",AC$2,"")</f>
        <v>#VALUE!</v>
      </c>
      <c r="M3810" t="e">
        <f>IF(VLOOKUP($A3810,Parts!$A:$AM,M$1,0)="X",AD$2,"")</f>
        <v>#VALUE!</v>
      </c>
      <c r="N3810" t="e">
        <f>IF(VLOOKUP($A3810,Parts!$A:$AM,N$1,0)="X",AE$2,"")</f>
        <v>#VALUE!</v>
      </c>
      <c r="O3810" t="e">
        <f>IF(VLOOKUP($A3810,Parts!$A:$AM,O$1,0)="X",AF$2,"")</f>
        <v>#VALUE!</v>
      </c>
      <c r="P3810" t="e">
        <f t="shared" si="60"/>
        <v>#VALUE!</v>
      </c>
    </row>
    <row r="3811" spans="1:16" x14ac:dyDescent="0.25">
      <c r="A3811" t="e">
        <f>Table15[[#This Row],[Name]]</f>
        <v>#VALUE!</v>
      </c>
      <c r="B3811" t="e">
        <f>IF(VLOOKUP($A3811,Parts!$A:$AM,B$1,0)="X",S$2,"")</f>
        <v>#VALUE!</v>
      </c>
      <c r="C3811" t="e">
        <f>IF(VLOOKUP($A3811,Parts!$A:$AM,C$1,0)="X",T$2,"")</f>
        <v>#VALUE!</v>
      </c>
      <c r="D3811" t="e">
        <f>IF(VLOOKUP($A3811,Parts!$A:$AM,D$1,0)="X",U$2,"")</f>
        <v>#VALUE!</v>
      </c>
      <c r="E3811" t="e">
        <f>IF(VLOOKUP($A3811,Parts!$A:$AM,E$1,0)="X",V$2,"")</f>
        <v>#VALUE!</v>
      </c>
      <c r="F3811" t="e">
        <f>IF(VLOOKUP($A3811,Parts!$A:$AM,F$1,0)="X",W$2,"")</f>
        <v>#VALUE!</v>
      </c>
      <c r="G3811" t="e">
        <f>IF(VLOOKUP($A3811,Parts!$A:$AM,G$1,0)="X",X$2,"")</f>
        <v>#VALUE!</v>
      </c>
      <c r="H3811" t="e">
        <f>IF(VLOOKUP($A3811,Parts!$A:$AM,H$1,0)="X",Y$2,"")</f>
        <v>#VALUE!</v>
      </c>
      <c r="I3811" t="e">
        <f>IF(VLOOKUP($A3811,Parts!$A:$AM,I$1,0)="X",Z$2,"")</f>
        <v>#VALUE!</v>
      </c>
      <c r="J3811" t="e">
        <f>IF(VLOOKUP($A3811,Parts!$A:$AM,J$1,0)="X",AA$2,"")</f>
        <v>#VALUE!</v>
      </c>
      <c r="K3811" t="e">
        <f>IF(VLOOKUP($A3811,Parts!$A:$AM,K$1,0)="X",AB$2,"")</f>
        <v>#VALUE!</v>
      </c>
      <c r="L3811" t="e">
        <f>IF(VLOOKUP($A3811,Parts!$A:$AM,L$1,0)="X",AC$2,"")</f>
        <v>#VALUE!</v>
      </c>
      <c r="M3811" t="e">
        <f>IF(VLOOKUP($A3811,Parts!$A:$AM,M$1,0)="X",AD$2,"")</f>
        <v>#VALUE!</v>
      </c>
      <c r="N3811" t="e">
        <f>IF(VLOOKUP($A3811,Parts!$A:$AM,N$1,0)="X",AE$2,"")</f>
        <v>#VALUE!</v>
      </c>
      <c r="O3811" t="e">
        <f>IF(VLOOKUP($A3811,Parts!$A:$AM,O$1,0)="X",AF$2,"")</f>
        <v>#VALUE!</v>
      </c>
      <c r="P3811" t="e">
        <f t="shared" si="60"/>
        <v>#VALUE!</v>
      </c>
    </row>
    <row r="3812" spans="1:16" x14ac:dyDescent="0.25">
      <c r="A3812" t="e">
        <f>Table15[[#This Row],[Name]]</f>
        <v>#VALUE!</v>
      </c>
      <c r="B3812" t="e">
        <f>IF(VLOOKUP($A3812,Parts!$A:$AM,B$1,0)="X",S$2,"")</f>
        <v>#VALUE!</v>
      </c>
      <c r="C3812" t="e">
        <f>IF(VLOOKUP($A3812,Parts!$A:$AM,C$1,0)="X",T$2,"")</f>
        <v>#VALUE!</v>
      </c>
      <c r="D3812" t="e">
        <f>IF(VLOOKUP($A3812,Parts!$A:$AM,D$1,0)="X",U$2,"")</f>
        <v>#VALUE!</v>
      </c>
      <c r="E3812" t="e">
        <f>IF(VLOOKUP($A3812,Parts!$A:$AM,E$1,0)="X",V$2,"")</f>
        <v>#VALUE!</v>
      </c>
      <c r="F3812" t="e">
        <f>IF(VLOOKUP($A3812,Parts!$A:$AM,F$1,0)="X",W$2,"")</f>
        <v>#VALUE!</v>
      </c>
      <c r="G3812" t="e">
        <f>IF(VLOOKUP($A3812,Parts!$A:$AM,G$1,0)="X",X$2,"")</f>
        <v>#VALUE!</v>
      </c>
      <c r="H3812" t="e">
        <f>IF(VLOOKUP($A3812,Parts!$A:$AM,H$1,0)="X",Y$2,"")</f>
        <v>#VALUE!</v>
      </c>
      <c r="I3812" t="e">
        <f>IF(VLOOKUP($A3812,Parts!$A:$AM,I$1,0)="X",Z$2,"")</f>
        <v>#VALUE!</v>
      </c>
      <c r="J3812" t="e">
        <f>IF(VLOOKUP($A3812,Parts!$A:$AM,J$1,0)="X",AA$2,"")</f>
        <v>#VALUE!</v>
      </c>
      <c r="K3812" t="e">
        <f>IF(VLOOKUP($A3812,Parts!$A:$AM,K$1,0)="X",AB$2,"")</f>
        <v>#VALUE!</v>
      </c>
      <c r="L3812" t="e">
        <f>IF(VLOOKUP($A3812,Parts!$A:$AM,L$1,0)="X",AC$2,"")</f>
        <v>#VALUE!</v>
      </c>
      <c r="M3812" t="e">
        <f>IF(VLOOKUP($A3812,Parts!$A:$AM,M$1,0)="X",AD$2,"")</f>
        <v>#VALUE!</v>
      </c>
      <c r="N3812" t="e">
        <f>IF(VLOOKUP($A3812,Parts!$A:$AM,N$1,0)="X",AE$2,"")</f>
        <v>#VALUE!</v>
      </c>
      <c r="O3812" t="e">
        <f>IF(VLOOKUP($A3812,Parts!$A:$AM,O$1,0)="X",AF$2,"")</f>
        <v>#VALUE!</v>
      </c>
      <c r="P3812" t="e">
        <f t="shared" si="60"/>
        <v>#VALUE!</v>
      </c>
    </row>
    <row r="3813" spans="1:16" x14ac:dyDescent="0.25">
      <c r="A3813" t="e">
        <f>Table15[[#This Row],[Name]]</f>
        <v>#VALUE!</v>
      </c>
      <c r="B3813" t="e">
        <f>IF(VLOOKUP($A3813,Parts!$A:$AM,B$1,0)="X",S$2,"")</f>
        <v>#VALUE!</v>
      </c>
      <c r="C3813" t="e">
        <f>IF(VLOOKUP($A3813,Parts!$A:$AM,C$1,0)="X",T$2,"")</f>
        <v>#VALUE!</v>
      </c>
      <c r="D3813" t="e">
        <f>IF(VLOOKUP($A3813,Parts!$A:$AM,D$1,0)="X",U$2,"")</f>
        <v>#VALUE!</v>
      </c>
      <c r="E3813" t="e">
        <f>IF(VLOOKUP($A3813,Parts!$A:$AM,E$1,0)="X",V$2,"")</f>
        <v>#VALUE!</v>
      </c>
      <c r="F3813" t="e">
        <f>IF(VLOOKUP($A3813,Parts!$A:$AM,F$1,0)="X",W$2,"")</f>
        <v>#VALUE!</v>
      </c>
      <c r="G3813" t="e">
        <f>IF(VLOOKUP($A3813,Parts!$A:$AM,G$1,0)="X",X$2,"")</f>
        <v>#VALUE!</v>
      </c>
      <c r="H3813" t="e">
        <f>IF(VLOOKUP($A3813,Parts!$A:$AM,H$1,0)="X",Y$2,"")</f>
        <v>#VALUE!</v>
      </c>
      <c r="I3813" t="e">
        <f>IF(VLOOKUP($A3813,Parts!$A:$AM,I$1,0)="X",Z$2,"")</f>
        <v>#VALUE!</v>
      </c>
      <c r="J3813" t="e">
        <f>IF(VLOOKUP($A3813,Parts!$A:$AM,J$1,0)="X",AA$2,"")</f>
        <v>#VALUE!</v>
      </c>
      <c r="K3813" t="e">
        <f>IF(VLOOKUP($A3813,Parts!$A:$AM,K$1,0)="X",AB$2,"")</f>
        <v>#VALUE!</v>
      </c>
      <c r="L3813" t="e">
        <f>IF(VLOOKUP($A3813,Parts!$A:$AM,L$1,0)="X",AC$2,"")</f>
        <v>#VALUE!</v>
      </c>
      <c r="M3813" t="e">
        <f>IF(VLOOKUP($A3813,Parts!$A:$AM,M$1,0)="X",AD$2,"")</f>
        <v>#VALUE!</v>
      </c>
      <c r="N3813" t="e">
        <f>IF(VLOOKUP($A3813,Parts!$A:$AM,N$1,0)="X",AE$2,"")</f>
        <v>#VALUE!</v>
      </c>
      <c r="O3813" t="e">
        <f>IF(VLOOKUP($A3813,Parts!$A:$AM,O$1,0)="X",AF$2,"")</f>
        <v>#VALUE!</v>
      </c>
      <c r="P3813" t="e">
        <f t="shared" si="60"/>
        <v>#VALUE!</v>
      </c>
    </row>
    <row r="3814" spans="1:16" x14ac:dyDescent="0.25">
      <c r="A3814" t="e">
        <f>Table15[[#This Row],[Name]]</f>
        <v>#VALUE!</v>
      </c>
      <c r="B3814" t="e">
        <f>IF(VLOOKUP($A3814,Parts!$A:$AM,B$1,0)="X",S$2,"")</f>
        <v>#VALUE!</v>
      </c>
      <c r="C3814" t="e">
        <f>IF(VLOOKUP($A3814,Parts!$A:$AM,C$1,0)="X",T$2,"")</f>
        <v>#VALUE!</v>
      </c>
      <c r="D3814" t="e">
        <f>IF(VLOOKUP($A3814,Parts!$A:$AM,D$1,0)="X",U$2,"")</f>
        <v>#VALUE!</v>
      </c>
      <c r="E3814" t="e">
        <f>IF(VLOOKUP($A3814,Parts!$A:$AM,E$1,0)="X",V$2,"")</f>
        <v>#VALUE!</v>
      </c>
      <c r="F3814" t="e">
        <f>IF(VLOOKUP($A3814,Parts!$A:$AM,F$1,0)="X",W$2,"")</f>
        <v>#VALUE!</v>
      </c>
      <c r="G3814" t="e">
        <f>IF(VLOOKUP($A3814,Parts!$A:$AM,G$1,0)="X",X$2,"")</f>
        <v>#VALUE!</v>
      </c>
      <c r="H3814" t="e">
        <f>IF(VLOOKUP($A3814,Parts!$A:$AM,H$1,0)="X",Y$2,"")</f>
        <v>#VALUE!</v>
      </c>
      <c r="I3814" t="e">
        <f>IF(VLOOKUP($A3814,Parts!$A:$AM,I$1,0)="X",Z$2,"")</f>
        <v>#VALUE!</v>
      </c>
      <c r="J3814" t="e">
        <f>IF(VLOOKUP($A3814,Parts!$A:$AM,J$1,0)="X",AA$2,"")</f>
        <v>#VALUE!</v>
      </c>
      <c r="K3814" t="e">
        <f>IF(VLOOKUP($A3814,Parts!$A:$AM,K$1,0)="X",AB$2,"")</f>
        <v>#VALUE!</v>
      </c>
      <c r="L3814" t="e">
        <f>IF(VLOOKUP($A3814,Parts!$A:$AM,L$1,0)="X",AC$2,"")</f>
        <v>#VALUE!</v>
      </c>
      <c r="M3814" t="e">
        <f>IF(VLOOKUP($A3814,Parts!$A:$AM,M$1,0)="X",AD$2,"")</f>
        <v>#VALUE!</v>
      </c>
      <c r="N3814" t="e">
        <f>IF(VLOOKUP($A3814,Parts!$A:$AM,N$1,0)="X",AE$2,"")</f>
        <v>#VALUE!</v>
      </c>
      <c r="O3814" t="e">
        <f>IF(VLOOKUP($A3814,Parts!$A:$AM,O$1,0)="X",AF$2,"")</f>
        <v>#VALUE!</v>
      </c>
      <c r="P3814" t="e">
        <f t="shared" si="60"/>
        <v>#VALUE!</v>
      </c>
    </row>
    <row r="3815" spans="1:16" x14ac:dyDescent="0.25">
      <c r="A3815" t="e">
        <f>Table15[[#This Row],[Name]]</f>
        <v>#VALUE!</v>
      </c>
      <c r="B3815" t="e">
        <f>IF(VLOOKUP($A3815,Parts!$A:$AM,B$1,0)="X",S$2,"")</f>
        <v>#VALUE!</v>
      </c>
      <c r="C3815" t="e">
        <f>IF(VLOOKUP($A3815,Parts!$A:$AM,C$1,0)="X",T$2,"")</f>
        <v>#VALUE!</v>
      </c>
      <c r="D3815" t="e">
        <f>IF(VLOOKUP($A3815,Parts!$A:$AM,D$1,0)="X",U$2,"")</f>
        <v>#VALUE!</v>
      </c>
      <c r="E3815" t="e">
        <f>IF(VLOOKUP($A3815,Parts!$A:$AM,E$1,0)="X",V$2,"")</f>
        <v>#VALUE!</v>
      </c>
      <c r="F3815" t="e">
        <f>IF(VLOOKUP($A3815,Parts!$A:$AM,F$1,0)="X",W$2,"")</f>
        <v>#VALUE!</v>
      </c>
      <c r="G3815" t="e">
        <f>IF(VLOOKUP($A3815,Parts!$A:$AM,G$1,0)="X",X$2,"")</f>
        <v>#VALUE!</v>
      </c>
      <c r="H3815" t="e">
        <f>IF(VLOOKUP($A3815,Parts!$A:$AM,H$1,0)="X",Y$2,"")</f>
        <v>#VALUE!</v>
      </c>
      <c r="I3815" t="e">
        <f>IF(VLOOKUP($A3815,Parts!$A:$AM,I$1,0)="X",Z$2,"")</f>
        <v>#VALUE!</v>
      </c>
      <c r="J3815" t="e">
        <f>IF(VLOOKUP($A3815,Parts!$A:$AM,J$1,0)="X",AA$2,"")</f>
        <v>#VALUE!</v>
      </c>
      <c r="K3815" t="e">
        <f>IF(VLOOKUP($A3815,Parts!$A:$AM,K$1,0)="X",AB$2,"")</f>
        <v>#VALUE!</v>
      </c>
      <c r="L3815" t="e">
        <f>IF(VLOOKUP($A3815,Parts!$A:$AM,L$1,0)="X",AC$2,"")</f>
        <v>#VALUE!</v>
      </c>
      <c r="M3815" t="e">
        <f>IF(VLOOKUP($A3815,Parts!$A:$AM,M$1,0)="X",AD$2,"")</f>
        <v>#VALUE!</v>
      </c>
      <c r="N3815" t="e">
        <f>IF(VLOOKUP($A3815,Parts!$A:$AM,N$1,0)="X",AE$2,"")</f>
        <v>#VALUE!</v>
      </c>
      <c r="O3815" t="e">
        <f>IF(VLOOKUP($A3815,Parts!$A:$AM,O$1,0)="X",AF$2,"")</f>
        <v>#VALUE!</v>
      </c>
      <c r="P3815" t="e">
        <f t="shared" si="60"/>
        <v>#VALUE!</v>
      </c>
    </row>
    <row r="3816" spans="1:16" x14ac:dyDescent="0.25">
      <c r="A3816" t="e">
        <f>Table15[[#This Row],[Name]]</f>
        <v>#VALUE!</v>
      </c>
      <c r="B3816" t="e">
        <f>IF(VLOOKUP($A3816,Parts!$A:$AM,B$1,0)="X",S$2,"")</f>
        <v>#VALUE!</v>
      </c>
      <c r="C3816" t="e">
        <f>IF(VLOOKUP($A3816,Parts!$A:$AM,C$1,0)="X",T$2,"")</f>
        <v>#VALUE!</v>
      </c>
      <c r="D3816" t="e">
        <f>IF(VLOOKUP($A3816,Parts!$A:$AM,D$1,0)="X",U$2,"")</f>
        <v>#VALUE!</v>
      </c>
      <c r="E3816" t="e">
        <f>IF(VLOOKUP($A3816,Parts!$A:$AM,E$1,0)="X",V$2,"")</f>
        <v>#VALUE!</v>
      </c>
      <c r="F3816" t="e">
        <f>IF(VLOOKUP($A3816,Parts!$A:$AM,F$1,0)="X",W$2,"")</f>
        <v>#VALUE!</v>
      </c>
      <c r="G3816" t="e">
        <f>IF(VLOOKUP($A3816,Parts!$A:$AM,G$1,0)="X",X$2,"")</f>
        <v>#VALUE!</v>
      </c>
      <c r="H3816" t="e">
        <f>IF(VLOOKUP($A3816,Parts!$A:$AM,H$1,0)="X",Y$2,"")</f>
        <v>#VALUE!</v>
      </c>
      <c r="I3816" t="e">
        <f>IF(VLOOKUP($A3816,Parts!$A:$AM,I$1,0)="X",Z$2,"")</f>
        <v>#VALUE!</v>
      </c>
      <c r="J3816" t="e">
        <f>IF(VLOOKUP($A3816,Parts!$A:$AM,J$1,0)="X",AA$2,"")</f>
        <v>#VALUE!</v>
      </c>
      <c r="K3816" t="e">
        <f>IF(VLOOKUP($A3816,Parts!$A:$AM,K$1,0)="X",AB$2,"")</f>
        <v>#VALUE!</v>
      </c>
      <c r="L3816" t="e">
        <f>IF(VLOOKUP($A3816,Parts!$A:$AM,L$1,0)="X",AC$2,"")</f>
        <v>#VALUE!</v>
      </c>
      <c r="M3816" t="e">
        <f>IF(VLOOKUP($A3816,Parts!$A:$AM,M$1,0)="X",AD$2,"")</f>
        <v>#VALUE!</v>
      </c>
      <c r="N3816" t="e">
        <f>IF(VLOOKUP($A3816,Parts!$A:$AM,N$1,0)="X",AE$2,"")</f>
        <v>#VALUE!</v>
      </c>
      <c r="O3816" t="e">
        <f>IF(VLOOKUP($A3816,Parts!$A:$AM,O$1,0)="X",AF$2,"")</f>
        <v>#VALUE!</v>
      </c>
      <c r="P3816" t="e">
        <f t="shared" si="60"/>
        <v>#VALUE!</v>
      </c>
    </row>
    <row r="3817" spans="1:16" x14ac:dyDescent="0.25">
      <c r="A3817" t="e">
        <f>Table15[[#This Row],[Name]]</f>
        <v>#VALUE!</v>
      </c>
      <c r="B3817" t="e">
        <f>IF(VLOOKUP($A3817,Parts!$A:$AM,B$1,0)="X",S$2,"")</f>
        <v>#VALUE!</v>
      </c>
      <c r="C3817" t="e">
        <f>IF(VLOOKUP($A3817,Parts!$A:$AM,C$1,0)="X",T$2,"")</f>
        <v>#VALUE!</v>
      </c>
      <c r="D3817" t="e">
        <f>IF(VLOOKUP($A3817,Parts!$A:$AM,D$1,0)="X",U$2,"")</f>
        <v>#VALUE!</v>
      </c>
      <c r="E3817" t="e">
        <f>IF(VLOOKUP($A3817,Parts!$A:$AM,E$1,0)="X",V$2,"")</f>
        <v>#VALUE!</v>
      </c>
      <c r="F3817" t="e">
        <f>IF(VLOOKUP($A3817,Parts!$A:$AM,F$1,0)="X",W$2,"")</f>
        <v>#VALUE!</v>
      </c>
      <c r="G3817" t="e">
        <f>IF(VLOOKUP($A3817,Parts!$A:$AM,G$1,0)="X",X$2,"")</f>
        <v>#VALUE!</v>
      </c>
      <c r="H3817" t="e">
        <f>IF(VLOOKUP($A3817,Parts!$A:$AM,H$1,0)="X",Y$2,"")</f>
        <v>#VALUE!</v>
      </c>
      <c r="I3817" t="e">
        <f>IF(VLOOKUP($A3817,Parts!$A:$AM,I$1,0)="X",Z$2,"")</f>
        <v>#VALUE!</v>
      </c>
      <c r="J3817" t="e">
        <f>IF(VLOOKUP($A3817,Parts!$A:$AM,J$1,0)="X",AA$2,"")</f>
        <v>#VALUE!</v>
      </c>
      <c r="K3817" t="e">
        <f>IF(VLOOKUP($A3817,Parts!$A:$AM,K$1,0)="X",AB$2,"")</f>
        <v>#VALUE!</v>
      </c>
      <c r="L3817" t="e">
        <f>IF(VLOOKUP($A3817,Parts!$A:$AM,L$1,0)="X",AC$2,"")</f>
        <v>#VALUE!</v>
      </c>
      <c r="M3817" t="e">
        <f>IF(VLOOKUP($A3817,Parts!$A:$AM,M$1,0)="X",AD$2,"")</f>
        <v>#VALUE!</v>
      </c>
      <c r="N3817" t="e">
        <f>IF(VLOOKUP($A3817,Parts!$A:$AM,N$1,0)="X",AE$2,"")</f>
        <v>#VALUE!</v>
      </c>
      <c r="O3817" t="e">
        <f>IF(VLOOKUP($A3817,Parts!$A:$AM,O$1,0)="X",AF$2,"")</f>
        <v>#VALUE!</v>
      </c>
      <c r="P3817" t="e">
        <f t="shared" si="60"/>
        <v>#VALUE!</v>
      </c>
    </row>
    <row r="3818" spans="1:16" x14ac:dyDescent="0.25">
      <c r="A3818" t="e">
        <f>Table15[[#This Row],[Name]]</f>
        <v>#VALUE!</v>
      </c>
      <c r="B3818" t="e">
        <f>IF(VLOOKUP($A3818,Parts!$A:$AM,B$1,0)="X",S$2,"")</f>
        <v>#VALUE!</v>
      </c>
      <c r="C3818" t="e">
        <f>IF(VLOOKUP($A3818,Parts!$A:$AM,C$1,0)="X",T$2,"")</f>
        <v>#VALUE!</v>
      </c>
      <c r="D3818" t="e">
        <f>IF(VLOOKUP($A3818,Parts!$A:$AM,D$1,0)="X",U$2,"")</f>
        <v>#VALUE!</v>
      </c>
      <c r="E3818" t="e">
        <f>IF(VLOOKUP($A3818,Parts!$A:$AM,E$1,0)="X",V$2,"")</f>
        <v>#VALUE!</v>
      </c>
      <c r="F3818" t="e">
        <f>IF(VLOOKUP($A3818,Parts!$A:$AM,F$1,0)="X",W$2,"")</f>
        <v>#VALUE!</v>
      </c>
      <c r="G3818" t="e">
        <f>IF(VLOOKUP($A3818,Parts!$A:$AM,G$1,0)="X",X$2,"")</f>
        <v>#VALUE!</v>
      </c>
      <c r="H3818" t="e">
        <f>IF(VLOOKUP($A3818,Parts!$A:$AM,H$1,0)="X",Y$2,"")</f>
        <v>#VALUE!</v>
      </c>
      <c r="I3818" t="e">
        <f>IF(VLOOKUP($A3818,Parts!$A:$AM,I$1,0)="X",Z$2,"")</f>
        <v>#VALUE!</v>
      </c>
      <c r="J3818" t="e">
        <f>IF(VLOOKUP($A3818,Parts!$A:$AM,J$1,0)="X",AA$2,"")</f>
        <v>#VALUE!</v>
      </c>
      <c r="K3818" t="e">
        <f>IF(VLOOKUP($A3818,Parts!$A:$AM,K$1,0)="X",AB$2,"")</f>
        <v>#VALUE!</v>
      </c>
      <c r="L3818" t="e">
        <f>IF(VLOOKUP($A3818,Parts!$A:$AM,L$1,0)="X",AC$2,"")</f>
        <v>#VALUE!</v>
      </c>
      <c r="M3818" t="e">
        <f>IF(VLOOKUP($A3818,Parts!$A:$AM,M$1,0)="X",AD$2,"")</f>
        <v>#VALUE!</v>
      </c>
      <c r="N3818" t="e">
        <f>IF(VLOOKUP($A3818,Parts!$A:$AM,N$1,0)="X",AE$2,"")</f>
        <v>#VALUE!</v>
      </c>
      <c r="O3818" t="e">
        <f>IF(VLOOKUP($A3818,Parts!$A:$AM,O$1,0)="X",AF$2,"")</f>
        <v>#VALUE!</v>
      </c>
      <c r="P3818" t="e">
        <f t="shared" si="60"/>
        <v>#VALUE!</v>
      </c>
    </row>
    <row r="3819" spans="1:16" x14ac:dyDescent="0.25">
      <c r="A3819" t="e">
        <f>Table15[[#This Row],[Name]]</f>
        <v>#VALUE!</v>
      </c>
      <c r="B3819" t="e">
        <f>IF(VLOOKUP($A3819,Parts!$A:$AM,B$1,0)="X",S$2,"")</f>
        <v>#VALUE!</v>
      </c>
      <c r="C3819" t="e">
        <f>IF(VLOOKUP($A3819,Parts!$A:$AM,C$1,0)="X",T$2,"")</f>
        <v>#VALUE!</v>
      </c>
      <c r="D3819" t="e">
        <f>IF(VLOOKUP($A3819,Parts!$A:$AM,D$1,0)="X",U$2,"")</f>
        <v>#VALUE!</v>
      </c>
      <c r="E3819" t="e">
        <f>IF(VLOOKUP($A3819,Parts!$A:$AM,E$1,0)="X",V$2,"")</f>
        <v>#VALUE!</v>
      </c>
      <c r="F3819" t="e">
        <f>IF(VLOOKUP($A3819,Parts!$A:$AM,F$1,0)="X",W$2,"")</f>
        <v>#VALUE!</v>
      </c>
      <c r="G3819" t="e">
        <f>IF(VLOOKUP($A3819,Parts!$A:$AM,G$1,0)="X",X$2,"")</f>
        <v>#VALUE!</v>
      </c>
      <c r="H3819" t="e">
        <f>IF(VLOOKUP($A3819,Parts!$A:$AM,H$1,0)="X",Y$2,"")</f>
        <v>#VALUE!</v>
      </c>
      <c r="I3819" t="e">
        <f>IF(VLOOKUP($A3819,Parts!$A:$AM,I$1,0)="X",Z$2,"")</f>
        <v>#VALUE!</v>
      </c>
      <c r="J3819" t="e">
        <f>IF(VLOOKUP($A3819,Parts!$A:$AM,J$1,0)="X",AA$2,"")</f>
        <v>#VALUE!</v>
      </c>
      <c r="K3819" t="e">
        <f>IF(VLOOKUP($A3819,Parts!$A:$AM,K$1,0)="X",AB$2,"")</f>
        <v>#VALUE!</v>
      </c>
      <c r="L3819" t="e">
        <f>IF(VLOOKUP($A3819,Parts!$A:$AM,L$1,0)="X",AC$2,"")</f>
        <v>#VALUE!</v>
      </c>
      <c r="M3819" t="e">
        <f>IF(VLOOKUP($A3819,Parts!$A:$AM,M$1,0)="X",AD$2,"")</f>
        <v>#VALUE!</v>
      </c>
      <c r="N3819" t="e">
        <f>IF(VLOOKUP($A3819,Parts!$A:$AM,N$1,0)="X",AE$2,"")</f>
        <v>#VALUE!</v>
      </c>
      <c r="O3819" t="e">
        <f>IF(VLOOKUP($A3819,Parts!$A:$AM,O$1,0)="X",AF$2,"")</f>
        <v>#VALUE!</v>
      </c>
      <c r="P3819" t="e">
        <f t="shared" si="60"/>
        <v>#VALUE!</v>
      </c>
    </row>
    <row r="3820" spans="1:16" x14ac:dyDescent="0.25">
      <c r="A3820" t="e">
        <f>Table15[[#This Row],[Name]]</f>
        <v>#VALUE!</v>
      </c>
      <c r="B3820" t="e">
        <f>IF(VLOOKUP($A3820,Parts!$A:$AM,B$1,0)="X",S$2,"")</f>
        <v>#VALUE!</v>
      </c>
      <c r="C3820" t="e">
        <f>IF(VLOOKUP($A3820,Parts!$A:$AM,C$1,0)="X",T$2,"")</f>
        <v>#VALUE!</v>
      </c>
      <c r="D3820" t="e">
        <f>IF(VLOOKUP($A3820,Parts!$A:$AM,D$1,0)="X",U$2,"")</f>
        <v>#VALUE!</v>
      </c>
      <c r="E3820" t="e">
        <f>IF(VLOOKUP($A3820,Parts!$A:$AM,E$1,0)="X",V$2,"")</f>
        <v>#VALUE!</v>
      </c>
      <c r="F3820" t="e">
        <f>IF(VLOOKUP($A3820,Parts!$A:$AM,F$1,0)="X",W$2,"")</f>
        <v>#VALUE!</v>
      </c>
      <c r="G3820" t="e">
        <f>IF(VLOOKUP($A3820,Parts!$A:$AM,G$1,0)="X",X$2,"")</f>
        <v>#VALUE!</v>
      </c>
      <c r="H3820" t="e">
        <f>IF(VLOOKUP($A3820,Parts!$A:$AM,H$1,0)="X",Y$2,"")</f>
        <v>#VALUE!</v>
      </c>
      <c r="I3820" t="e">
        <f>IF(VLOOKUP($A3820,Parts!$A:$AM,I$1,0)="X",Z$2,"")</f>
        <v>#VALUE!</v>
      </c>
      <c r="J3820" t="e">
        <f>IF(VLOOKUP($A3820,Parts!$A:$AM,J$1,0)="X",AA$2,"")</f>
        <v>#VALUE!</v>
      </c>
      <c r="K3820" t="e">
        <f>IF(VLOOKUP($A3820,Parts!$A:$AM,K$1,0)="X",AB$2,"")</f>
        <v>#VALUE!</v>
      </c>
      <c r="L3820" t="e">
        <f>IF(VLOOKUP($A3820,Parts!$A:$AM,L$1,0)="X",AC$2,"")</f>
        <v>#VALUE!</v>
      </c>
      <c r="M3820" t="e">
        <f>IF(VLOOKUP($A3820,Parts!$A:$AM,M$1,0)="X",AD$2,"")</f>
        <v>#VALUE!</v>
      </c>
      <c r="N3820" t="e">
        <f>IF(VLOOKUP($A3820,Parts!$A:$AM,N$1,0)="X",AE$2,"")</f>
        <v>#VALUE!</v>
      </c>
      <c r="O3820" t="e">
        <f>IF(VLOOKUP($A3820,Parts!$A:$AM,O$1,0)="X",AF$2,"")</f>
        <v>#VALUE!</v>
      </c>
      <c r="P3820" t="e">
        <f t="shared" si="60"/>
        <v>#VALUE!</v>
      </c>
    </row>
    <row r="3821" spans="1:16" x14ac:dyDescent="0.25">
      <c r="A3821" t="e">
        <f>Table15[[#This Row],[Name]]</f>
        <v>#VALUE!</v>
      </c>
      <c r="B3821" t="e">
        <f>IF(VLOOKUP($A3821,Parts!$A:$AM,B$1,0)="X",S$2,"")</f>
        <v>#VALUE!</v>
      </c>
      <c r="C3821" t="e">
        <f>IF(VLOOKUP($A3821,Parts!$A:$AM,C$1,0)="X",T$2,"")</f>
        <v>#VALUE!</v>
      </c>
      <c r="D3821" t="e">
        <f>IF(VLOOKUP($A3821,Parts!$A:$AM,D$1,0)="X",U$2,"")</f>
        <v>#VALUE!</v>
      </c>
      <c r="E3821" t="e">
        <f>IF(VLOOKUP($A3821,Parts!$A:$AM,E$1,0)="X",V$2,"")</f>
        <v>#VALUE!</v>
      </c>
      <c r="F3821" t="e">
        <f>IF(VLOOKUP($A3821,Parts!$A:$AM,F$1,0)="X",W$2,"")</f>
        <v>#VALUE!</v>
      </c>
      <c r="G3821" t="e">
        <f>IF(VLOOKUP($A3821,Parts!$A:$AM,G$1,0)="X",X$2,"")</f>
        <v>#VALUE!</v>
      </c>
      <c r="H3821" t="e">
        <f>IF(VLOOKUP($A3821,Parts!$A:$AM,H$1,0)="X",Y$2,"")</f>
        <v>#VALUE!</v>
      </c>
      <c r="I3821" t="e">
        <f>IF(VLOOKUP($A3821,Parts!$A:$AM,I$1,0)="X",Z$2,"")</f>
        <v>#VALUE!</v>
      </c>
      <c r="J3821" t="e">
        <f>IF(VLOOKUP($A3821,Parts!$A:$AM,J$1,0)="X",AA$2,"")</f>
        <v>#VALUE!</v>
      </c>
      <c r="K3821" t="e">
        <f>IF(VLOOKUP($A3821,Parts!$A:$AM,K$1,0)="X",AB$2,"")</f>
        <v>#VALUE!</v>
      </c>
      <c r="L3821" t="e">
        <f>IF(VLOOKUP($A3821,Parts!$A:$AM,L$1,0)="X",AC$2,"")</f>
        <v>#VALUE!</v>
      </c>
      <c r="M3821" t="e">
        <f>IF(VLOOKUP($A3821,Parts!$A:$AM,M$1,0)="X",AD$2,"")</f>
        <v>#VALUE!</v>
      </c>
      <c r="N3821" t="e">
        <f>IF(VLOOKUP($A3821,Parts!$A:$AM,N$1,0)="X",AE$2,"")</f>
        <v>#VALUE!</v>
      </c>
      <c r="O3821" t="e">
        <f>IF(VLOOKUP($A3821,Parts!$A:$AM,O$1,0)="X",AF$2,"")</f>
        <v>#VALUE!</v>
      </c>
      <c r="P3821" t="e">
        <f t="shared" si="60"/>
        <v>#VALUE!</v>
      </c>
    </row>
    <row r="3822" spans="1:16" x14ac:dyDescent="0.25">
      <c r="A3822" t="e">
        <f>Table15[[#This Row],[Name]]</f>
        <v>#VALUE!</v>
      </c>
      <c r="B3822" t="e">
        <f>IF(VLOOKUP($A3822,Parts!$A:$AM,B$1,0)="X",S$2,"")</f>
        <v>#VALUE!</v>
      </c>
      <c r="C3822" t="e">
        <f>IF(VLOOKUP($A3822,Parts!$A:$AM,C$1,0)="X",T$2,"")</f>
        <v>#VALUE!</v>
      </c>
      <c r="D3822" t="e">
        <f>IF(VLOOKUP($A3822,Parts!$A:$AM,D$1,0)="X",U$2,"")</f>
        <v>#VALUE!</v>
      </c>
      <c r="E3822" t="e">
        <f>IF(VLOOKUP($A3822,Parts!$A:$AM,E$1,0)="X",V$2,"")</f>
        <v>#VALUE!</v>
      </c>
      <c r="F3822" t="e">
        <f>IF(VLOOKUP($A3822,Parts!$A:$AM,F$1,0)="X",W$2,"")</f>
        <v>#VALUE!</v>
      </c>
      <c r="G3822" t="e">
        <f>IF(VLOOKUP($A3822,Parts!$A:$AM,G$1,0)="X",X$2,"")</f>
        <v>#VALUE!</v>
      </c>
      <c r="H3822" t="e">
        <f>IF(VLOOKUP($A3822,Parts!$A:$AM,H$1,0)="X",Y$2,"")</f>
        <v>#VALUE!</v>
      </c>
      <c r="I3822" t="e">
        <f>IF(VLOOKUP($A3822,Parts!$A:$AM,I$1,0)="X",Z$2,"")</f>
        <v>#VALUE!</v>
      </c>
      <c r="J3822" t="e">
        <f>IF(VLOOKUP($A3822,Parts!$A:$AM,J$1,0)="X",AA$2,"")</f>
        <v>#VALUE!</v>
      </c>
      <c r="K3822" t="e">
        <f>IF(VLOOKUP($A3822,Parts!$A:$AM,K$1,0)="X",AB$2,"")</f>
        <v>#VALUE!</v>
      </c>
      <c r="L3822" t="e">
        <f>IF(VLOOKUP($A3822,Parts!$A:$AM,L$1,0)="X",AC$2,"")</f>
        <v>#VALUE!</v>
      </c>
      <c r="M3822" t="e">
        <f>IF(VLOOKUP($A3822,Parts!$A:$AM,M$1,0)="X",AD$2,"")</f>
        <v>#VALUE!</v>
      </c>
      <c r="N3822" t="e">
        <f>IF(VLOOKUP($A3822,Parts!$A:$AM,N$1,0)="X",AE$2,"")</f>
        <v>#VALUE!</v>
      </c>
      <c r="O3822" t="e">
        <f>IF(VLOOKUP($A3822,Parts!$A:$AM,O$1,0)="X",AF$2,"")</f>
        <v>#VALUE!</v>
      </c>
      <c r="P3822" t="e">
        <f t="shared" si="60"/>
        <v>#VALUE!</v>
      </c>
    </row>
    <row r="3823" spans="1:16" x14ac:dyDescent="0.25">
      <c r="A3823" t="e">
        <f>Table15[[#This Row],[Name]]</f>
        <v>#VALUE!</v>
      </c>
      <c r="B3823" t="e">
        <f>IF(VLOOKUP($A3823,Parts!$A:$AM,B$1,0)="X",S$2,"")</f>
        <v>#VALUE!</v>
      </c>
      <c r="C3823" t="e">
        <f>IF(VLOOKUP($A3823,Parts!$A:$AM,C$1,0)="X",T$2,"")</f>
        <v>#VALUE!</v>
      </c>
      <c r="D3823" t="e">
        <f>IF(VLOOKUP($A3823,Parts!$A:$AM,D$1,0)="X",U$2,"")</f>
        <v>#VALUE!</v>
      </c>
      <c r="E3823" t="e">
        <f>IF(VLOOKUP($A3823,Parts!$A:$AM,E$1,0)="X",V$2,"")</f>
        <v>#VALUE!</v>
      </c>
      <c r="F3823" t="e">
        <f>IF(VLOOKUP($A3823,Parts!$A:$AM,F$1,0)="X",W$2,"")</f>
        <v>#VALUE!</v>
      </c>
      <c r="G3823" t="e">
        <f>IF(VLOOKUP($A3823,Parts!$A:$AM,G$1,0)="X",X$2,"")</f>
        <v>#VALUE!</v>
      </c>
      <c r="H3823" t="e">
        <f>IF(VLOOKUP($A3823,Parts!$A:$AM,H$1,0)="X",Y$2,"")</f>
        <v>#VALUE!</v>
      </c>
      <c r="I3823" t="e">
        <f>IF(VLOOKUP($A3823,Parts!$A:$AM,I$1,0)="X",Z$2,"")</f>
        <v>#VALUE!</v>
      </c>
      <c r="J3823" t="e">
        <f>IF(VLOOKUP($A3823,Parts!$A:$AM,J$1,0)="X",AA$2,"")</f>
        <v>#VALUE!</v>
      </c>
      <c r="K3823" t="e">
        <f>IF(VLOOKUP($A3823,Parts!$A:$AM,K$1,0)="X",AB$2,"")</f>
        <v>#VALUE!</v>
      </c>
      <c r="L3823" t="e">
        <f>IF(VLOOKUP($A3823,Parts!$A:$AM,L$1,0)="X",AC$2,"")</f>
        <v>#VALUE!</v>
      </c>
      <c r="M3823" t="e">
        <f>IF(VLOOKUP($A3823,Parts!$A:$AM,M$1,0)="X",AD$2,"")</f>
        <v>#VALUE!</v>
      </c>
      <c r="N3823" t="e">
        <f>IF(VLOOKUP($A3823,Parts!$A:$AM,N$1,0)="X",AE$2,"")</f>
        <v>#VALUE!</v>
      </c>
      <c r="O3823" t="e">
        <f>IF(VLOOKUP($A3823,Parts!$A:$AM,O$1,0)="X",AF$2,"")</f>
        <v>#VALUE!</v>
      </c>
      <c r="P3823" t="e">
        <f t="shared" si="60"/>
        <v>#VALUE!</v>
      </c>
    </row>
    <row r="3824" spans="1:16" x14ac:dyDescent="0.25">
      <c r="A3824" t="e">
        <f>Table15[[#This Row],[Name]]</f>
        <v>#VALUE!</v>
      </c>
      <c r="B3824" t="e">
        <f>IF(VLOOKUP($A3824,Parts!$A:$AM,B$1,0)="X",S$2,"")</f>
        <v>#VALUE!</v>
      </c>
      <c r="C3824" t="e">
        <f>IF(VLOOKUP($A3824,Parts!$A:$AM,C$1,0)="X",T$2,"")</f>
        <v>#VALUE!</v>
      </c>
      <c r="D3824" t="e">
        <f>IF(VLOOKUP($A3824,Parts!$A:$AM,D$1,0)="X",U$2,"")</f>
        <v>#VALUE!</v>
      </c>
      <c r="E3824" t="e">
        <f>IF(VLOOKUP($A3824,Parts!$A:$AM,E$1,0)="X",V$2,"")</f>
        <v>#VALUE!</v>
      </c>
      <c r="F3824" t="e">
        <f>IF(VLOOKUP($A3824,Parts!$A:$AM,F$1,0)="X",W$2,"")</f>
        <v>#VALUE!</v>
      </c>
      <c r="G3824" t="e">
        <f>IF(VLOOKUP($A3824,Parts!$A:$AM,G$1,0)="X",X$2,"")</f>
        <v>#VALUE!</v>
      </c>
      <c r="H3824" t="e">
        <f>IF(VLOOKUP($A3824,Parts!$A:$AM,H$1,0)="X",Y$2,"")</f>
        <v>#VALUE!</v>
      </c>
      <c r="I3824" t="e">
        <f>IF(VLOOKUP($A3824,Parts!$A:$AM,I$1,0)="X",Z$2,"")</f>
        <v>#VALUE!</v>
      </c>
      <c r="J3824" t="e">
        <f>IF(VLOOKUP($A3824,Parts!$A:$AM,J$1,0)="X",AA$2,"")</f>
        <v>#VALUE!</v>
      </c>
      <c r="K3824" t="e">
        <f>IF(VLOOKUP($A3824,Parts!$A:$AM,K$1,0)="X",AB$2,"")</f>
        <v>#VALUE!</v>
      </c>
      <c r="L3824" t="e">
        <f>IF(VLOOKUP($A3824,Parts!$A:$AM,L$1,0)="X",AC$2,"")</f>
        <v>#VALUE!</v>
      </c>
      <c r="M3824" t="e">
        <f>IF(VLOOKUP($A3824,Parts!$A:$AM,M$1,0)="X",AD$2,"")</f>
        <v>#VALUE!</v>
      </c>
      <c r="N3824" t="e">
        <f>IF(VLOOKUP($A3824,Parts!$A:$AM,N$1,0)="X",AE$2,"")</f>
        <v>#VALUE!</v>
      </c>
      <c r="O3824" t="e">
        <f>IF(VLOOKUP($A3824,Parts!$A:$AM,O$1,0)="X",AF$2,"")</f>
        <v>#VALUE!</v>
      </c>
      <c r="P3824" t="e">
        <f t="shared" si="60"/>
        <v>#VALUE!</v>
      </c>
    </row>
    <row r="3825" spans="1:16" x14ac:dyDescent="0.25">
      <c r="A3825" t="e">
        <f>Table15[[#This Row],[Name]]</f>
        <v>#VALUE!</v>
      </c>
      <c r="B3825" t="e">
        <f>IF(VLOOKUP($A3825,Parts!$A:$AM,B$1,0)="X",S$2,"")</f>
        <v>#VALUE!</v>
      </c>
      <c r="C3825" t="e">
        <f>IF(VLOOKUP($A3825,Parts!$A:$AM,C$1,0)="X",T$2,"")</f>
        <v>#VALUE!</v>
      </c>
      <c r="D3825" t="e">
        <f>IF(VLOOKUP($A3825,Parts!$A:$AM,D$1,0)="X",U$2,"")</f>
        <v>#VALUE!</v>
      </c>
      <c r="E3825" t="e">
        <f>IF(VLOOKUP($A3825,Parts!$A:$AM,E$1,0)="X",V$2,"")</f>
        <v>#VALUE!</v>
      </c>
      <c r="F3825" t="e">
        <f>IF(VLOOKUP($A3825,Parts!$A:$AM,F$1,0)="X",W$2,"")</f>
        <v>#VALUE!</v>
      </c>
      <c r="G3825" t="e">
        <f>IF(VLOOKUP($A3825,Parts!$A:$AM,G$1,0)="X",X$2,"")</f>
        <v>#VALUE!</v>
      </c>
      <c r="H3825" t="e">
        <f>IF(VLOOKUP($A3825,Parts!$A:$AM,H$1,0)="X",Y$2,"")</f>
        <v>#VALUE!</v>
      </c>
      <c r="I3825" t="e">
        <f>IF(VLOOKUP($A3825,Parts!$A:$AM,I$1,0)="X",Z$2,"")</f>
        <v>#VALUE!</v>
      </c>
      <c r="J3825" t="e">
        <f>IF(VLOOKUP($A3825,Parts!$A:$AM,J$1,0)="X",AA$2,"")</f>
        <v>#VALUE!</v>
      </c>
      <c r="K3825" t="e">
        <f>IF(VLOOKUP($A3825,Parts!$A:$AM,K$1,0)="X",AB$2,"")</f>
        <v>#VALUE!</v>
      </c>
      <c r="L3825" t="e">
        <f>IF(VLOOKUP($A3825,Parts!$A:$AM,L$1,0)="X",AC$2,"")</f>
        <v>#VALUE!</v>
      </c>
      <c r="M3825" t="e">
        <f>IF(VLOOKUP($A3825,Parts!$A:$AM,M$1,0)="X",AD$2,"")</f>
        <v>#VALUE!</v>
      </c>
      <c r="N3825" t="e">
        <f>IF(VLOOKUP($A3825,Parts!$A:$AM,N$1,0)="X",AE$2,"")</f>
        <v>#VALUE!</v>
      </c>
      <c r="O3825" t="e">
        <f>IF(VLOOKUP($A3825,Parts!$A:$AM,O$1,0)="X",AF$2,"")</f>
        <v>#VALUE!</v>
      </c>
      <c r="P3825" t="e">
        <f t="shared" si="60"/>
        <v>#VALUE!</v>
      </c>
    </row>
    <row r="3826" spans="1:16" x14ac:dyDescent="0.25">
      <c r="A3826" t="e">
        <f>Table15[[#This Row],[Name]]</f>
        <v>#VALUE!</v>
      </c>
      <c r="B3826" t="e">
        <f>IF(VLOOKUP($A3826,Parts!$A:$AM,B$1,0)="X",S$2,"")</f>
        <v>#VALUE!</v>
      </c>
      <c r="C3826" t="e">
        <f>IF(VLOOKUP($A3826,Parts!$A:$AM,C$1,0)="X",T$2,"")</f>
        <v>#VALUE!</v>
      </c>
      <c r="D3826" t="e">
        <f>IF(VLOOKUP($A3826,Parts!$A:$AM,D$1,0)="X",U$2,"")</f>
        <v>#VALUE!</v>
      </c>
      <c r="E3826" t="e">
        <f>IF(VLOOKUP($A3826,Parts!$A:$AM,E$1,0)="X",V$2,"")</f>
        <v>#VALUE!</v>
      </c>
      <c r="F3826" t="e">
        <f>IF(VLOOKUP($A3826,Parts!$A:$AM,F$1,0)="X",W$2,"")</f>
        <v>#VALUE!</v>
      </c>
      <c r="G3826" t="e">
        <f>IF(VLOOKUP($A3826,Parts!$A:$AM,G$1,0)="X",X$2,"")</f>
        <v>#VALUE!</v>
      </c>
      <c r="H3826" t="e">
        <f>IF(VLOOKUP($A3826,Parts!$A:$AM,H$1,0)="X",Y$2,"")</f>
        <v>#VALUE!</v>
      </c>
      <c r="I3826" t="e">
        <f>IF(VLOOKUP($A3826,Parts!$A:$AM,I$1,0)="X",Z$2,"")</f>
        <v>#VALUE!</v>
      </c>
      <c r="J3826" t="e">
        <f>IF(VLOOKUP($A3826,Parts!$A:$AM,J$1,0)="X",AA$2,"")</f>
        <v>#VALUE!</v>
      </c>
      <c r="K3826" t="e">
        <f>IF(VLOOKUP($A3826,Parts!$A:$AM,K$1,0)="X",AB$2,"")</f>
        <v>#VALUE!</v>
      </c>
      <c r="L3826" t="e">
        <f>IF(VLOOKUP($A3826,Parts!$A:$AM,L$1,0)="X",AC$2,"")</f>
        <v>#VALUE!</v>
      </c>
      <c r="M3826" t="e">
        <f>IF(VLOOKUP($A3826,Parts!$A:$AM,M$1,0)="X",AD$2,"")</f>
        <v>#VALUE!</v>
      </c>
      <c r="N3826" t="e">
        <f>IF(VLOOKUP($A3826,Parts!$A:$AM,N$1,0)="X",AE$2,"")</f>
        <v>#VALUE!</v>
      </c>
      <c r="O3826" t="e">
        <f>IF(VLOOKUP($A3826,Parts!$A:$AM,O$1,0)="X",AF$2,"")</f>
        <v>#VALUE!</v>
      </c>
      <c r="P3826" t="e">
        <f t="shared" si="60"/>
        <v>#VALUE!</v>
      </c>
    </row>
    <row r="3827" spans="1:16" x14ac:dyDescent="0.25">
      <c r="A3827" t="e">
        <f>Table15[[#This Row],[Name]]</f>
        <v>#VALUE!</v>
      </c>
      <c r="B3827" t="e">
        <f>IF(VLOOKUP($A3827,Parts!$A:$AM,B$1,0)="X",S$2,"")</f>
        <v>#VALUE!</v>
      </c>
      <c r="C3827" t="e">
        <f>IF(VLOOKUP($A3827,Parts!$A:$AM,C$1,0)="X",T$2,"")</f>
        <v>#VALUE!</v>
      </c>
      <c r="D3827" t="e">
        <f>IF(VLOOKUP($A3827,Parts!$A:$AM,D$1,0)="X",U$2,"")</f>
        <v>#VALUE!</v>
      </c>
      <c r="E3827" t="e">
        <f>IF(VLOOKUP($A3827,Parts!$A:$AM,E$1,0)="X",V$2,"")</f>
        <v>#VALUE!</v>
      </c>
      <c r="F3827" t="e">
        <f>IF(VLOOKUP($A3827,Parts!$A:$AM,F$1,0)="X",W$2,"")</f>
        <v>#VALUE!</v>
      </c>
      <c r="G3827" t="e">
        <f>IF(VLOOKUP($A3827,Parts!$A:$AM,G$1,0)="X",X$2,"")</f>
        <v>#VALUE!</v>
      </c>
      <c r="H3827" t="e">
        <f>IF(VLOOKUP($A3827,Parts!$A:$AM,H$1,0)="X",Y$2,"")</f>
        <v>#VALUE!</v>
      </c>
      <c r="I3827" t="e">
        <f>IF(VLOOKUP($A3827,Parts!$A:$AM,I$1,0)="X",Z$2,"")</f>
        <v>#VALUE!</v>
      </c>
      <c r="J3827" t="e">
        <f>IF(VLOOKUP($A3827,Parts!$A:$AM,J$1,0)="X",AA$2,"")</f>
        <v>#VALUE!</v>
      </c>
      <c r="K3827" t="e">
        <f>IF(VLOOKUP($A3827,Parts!$A:$AM,K$1,0)="X",AB$2,"")</f>
        <v>#VALUE!</v>
      </c>
      <c r="L3827" t="e">
        <f>IF(VLOOKUP($A3827,Parts!$A:$AM,L$1,0)="X",AC$2,"")</f>
        <v>#VALUE!</v>
      </c>
      <c r="M3827" t="e">
        <f>IF(VLOOKUP($A3827,Parts!$A:$AM,M$1,0)="X",AD$2,"")</f>
        <v>#VALUE!</v>
      </c>
      <c r="N3827" t="e">
        <f>IF(VLOOKUP($A3827,Parts!$A:$AM,N$1,0)="X",AE$2,"")</f>
        <v>#VALUE!</v>
      </c>
      <c r="O3827" t="e">
        <f>IF(VLOOKUP($A3827,Parts!$A:$AM,O$1,0)="X",AF$2,"")</f>
        <v>#VALUE!</v>
      </c>
      <c r="P3827" t="e">
        <f t="shared" si="60"/>
        <v>#VALUE!</v>
      </c>
    </row>
    <row r="3828" spans="1:16" x14ac:dyDescent="0.25">
      <c r="A3828" t="e">
        <f>Table15[[#This Row],[Name]]</f>
        <v>#VALUE!</v>
      </c>
      <c r="B3828" t="e">
        <f>IF(VLOOKUP($A3828,Parts!$A:$AM,B$1,0)="X",S$2,"")</f>
        <v>#VALUE!</v>
      </c>
      <c r="C3828" t="e">
        <f>IF(VLOOKUP($A3828,Parts!$A:$AM,C$1,0)="X",T$2,"")</f>
        <v>#VALUE!</v>
      </c>
      <c r="D3828" t="e">
        <f>IF(VLOOKUP($A3828,Parts!$A:$AM,D$1,0)="X",U$2,"")</f>
        <v>#VALUE!</v>
      </c>
      <c r="E3828" t="e">
        <f>IF(VLOOKUP($A3828,Parts!$A:$AM,E$1,0)="X",V$2,"")</f>
        <v>#VALUE!</v>
      </c>
      <c r="F3828" t="e">
        <f>IF(VLOOKUP($A3828,Parts!$A:$AM,F$1,0)="X",W$2,"")</f>
        <v>#VALUE!</v>
      </c>
      <c r="G3828" t="e">
        <f>IF(VLOOKUP($A3828,Parts!$A:$AM,G$1,0)="X",X$2,"")</f>
        <v>#VALUE!</v>
      </c>
      <c r="H3828" t="e">
        <f>IF(VLOOKUP($A3828,Parts!$A:$AM,H$1,0)="X",Y$2,"")</f>
        <v>#VALUE!</v>
      </c>
      <c r="I3828" t="e">
        <f>IF(VLOOKUP($A3828,Parts!$A:$AM,I$1,0)="X",Z$2,"")</f>
        <v>#VALUE!</v>
      </c>
      <c r="J3828" t="e">
        <f>IF(VLOOKUP($A3828,Parts!$A:$AM,J$1,0)="X",AA$2,"")</f>
        <v>#VALUE!</v>
      </c>
      <c r="K3828" t="e">
        <f>IF(VLOOKUP($A3828,Parts!$A:$AM,K$1,0)="X",AB$2,"")</f>
        <v>#VALUE!</v>
      </c>
      <c r="L3828" t="e">
        <f>IF(VLOOKUP($A3828,Parts!$A:$AM,L$1,0)="X",AC$2,"")</f>
        <v>#VALUE!</v>
      </c>
      <c r="M3828" t="e">
        <f>IF(VLOOKUP($A3828,Parts!$A:$AM,M$1,0)="X",AD$2,"")</f>
        <v>#VALUE!</v>
      </c>
      <c r="N3828" t="e">
        <f>IF(VLOOKUP($A3828,Parts!$A:$AM,N$1,0)="X",AE$2,"")</f>
        <v>#VALUE!</v>
      </c>
      <c r="O3828" t="e">
        <f>IF(VLOOKUP($A3828,Parts!$A:$AM,O$1,0)="X",AF$2,"")</f>
        <v>#VALUE!</v>
      </c>
      <c r="P3828" t="e">
        <f t="shared" si="60"/>
        <v>#VALUE!</v>
      </c>
    </row>
    <row r="3829" spans="1:16" x14ac:dyDescent="0.25">
      <c r="A3829" t="e">
        <f>Table15[[#This Row],[Name]]</f>
        <v>#VALUE!</v>
      </c>
      <c r="B3829" t="e">
        <f>IF(VLOOKUP($A3829,Parts!$A:$AM,B$1,0)="X",S$2,"")</f>
        <v>#VALUE!</v>
      </c>
      <c r="C3829" t="e">
        <f>IF(VLOOKUP($A3829,Parts!$A:$AM,C$1,0)="X",T$2,"")</f>
        <v>#VALUE!</v>
      </c>
      <c r="D3829" t="e">
        <f>IF(VLOOKUP($A3829,Parts!$A:$AM,D$1,0)="X",U$2,"")</f>
        <v>#VALUE!</v>
      </c>
      <c r="E3829" t="e">
        <f>IF(VLOOKUP($A3829,Parts!$A:$AM,E$1,0)="X",V$2,"")</f>
        <v>#VALUE!</v>
      </c>
      <c r="F3829" t="e">
        <f>IF(VLOOKUP($A3829,Parts!$A:$AM,F$1,0)="X",W$2,"")</f>
        <v>#VALUE!</v>
      </c>
      <c r="G3829" t="e">
        <f>IF(VLOOKUP($A3829,Parts!$A:$AM,G$1,0)="X",X$2,"")</f>
        <v>#VALUE!</v>
      </c>
      <c r="H3829" t="e">
        <f>IF(VLOOKUP($A3829,Parts!$A:$AM,H$1,0)="X",Y$2,"")</f>
        <v>#VALUE!</v>
      </c>
      <c r="I3829" t="e">
        <f>IF(VLOOKUP($A3829,Parts!$A:$AM,I$1,0)="X",Z$2,"")</f>
        <v>#VALUE!</v>
      </c>
      <c r="J3829" t="e">
        <f>IF(VLOOKUP($A3829,Parts!$A:$AM,J$1,0)="X",AA$2,"")</f>
        <v>#VALUE!</v>
      </c>
      <c r="K3829" t="e">
        <f>IF(VLOOKUP($A3829,Parts!$A:$AM,K$1,0)="X",AB$2,"")</f>
        <v>#VALUE!</v>
      </c>
      <c r="L3829" t="e">
        <f>IF(VLOOKUP($A3829,Parts!$A:$AM,L$1,0)="X",AC$2,"")</f>
        <v>#VALUE!</v>
      </c>
      <c r="M3829" t="e">
        <f>IF(VLOOKUP($A3829,Parts!$A:$AM,M$1,0)="X",AD$2,"")</f>
        <v>#VALUE!</v>
      </c>
      <c r="N3829" t="e">
        <f>IF(VLOOKUP($A3829,Parts!$A:$AM,N$1,0)="X",AE$2,"")</f>
        <v>#VALUE!</v>
      </c>
      <c r="O3829" t="e">
        <f>IF(VLOOKUP($A3829,Parts!$A:$AM,O$1,0)="X",AF$2,"")</f>
        <v>#VALUE!</v>
      </c>
      <c r="P3829" t="e">
        <f t="shared" si="60"/>
        <v>#VALUE!</v>
      </c>
    </row>
    <row r="3830" spans="1:16" x14ac:dyDescent="0.25">
      <c r="A3830" t="e">
        <f>Table15[[#This Row],[Name]]</f>
        <v>#VALUE!</v>
      </c>
      <c r="B3830" t="e">
        <f>IF(VLOOKUP($A3830,Parts!$A:$AM,B$1,0)="X",S$2,"")</f>
        <v>#VALUE!</v>
      </c>
      <c r="C3830" t="e">
        <f>IF(VLOOKUP($A3830,Parts!$A:$AM,C$1,0)="X",T$2,"")</f>
        <v>#VALUE!</v>
      </c>
      <c r="D3830" t="e">
        <f>IF(VLOOKUP($A3830,Parts!$A:$AM,D$1,0)="X",U$2,"")</f>
        <v>#VALUE!</v>
      </c>
      <c r="E3830" t="e">
        <f>IF(VLOOKUP($A3830,Parts!$A:$AM,E$1,0)="X",V$2,"")</f>
        <v>#VALUE!</v>
      </c>
      <c r="F3830" t="e">
        <f>IF(VLOOKUP($A3830,Parts!$A:$AM,F$1,0)="X",W$2,"")</f>
        <v>#VALUE!</v>
      </c>
      <c r="G3830" t="e">
        <f>IF(VLOOKUP($A3830,Parts!$A:$AM,G$1,0)="X",X$2,"")</f>
        <v>#VALUE!</v>
      </c>
      <c r="H3830" t="e">
        <f>IF(VLOOKUP($A3830,Parts!$A:$AM,H$1,0)="X",Y$2,"")</f>
        <v>#VALUE!</v>
      </c>
      <c r="I3830" t="e">
        <f>IF(VLOOKUP($A3830,Parts!$A:$AM,I$1,0)="X",Z$2,"")</f>
        <v>#VALUE!</v>
      </c>
      <c r="J3830" t="e">
        <f>IF(VLOOKUP($A3830,Parts!$A:$AM,J$1,0)="X",AA$2,"")</f>
        <v>#VALUE!</v>
      </c>
      <c r="K3830" t="e">
        <f>IF(VLOOKUP($A3830,Parts!$A:$AM,K$1,0)="X",AB$2,"")</f>
        <v>#VALUE!</v>
      </c>
      <c r="L3830" t="e">
        <f>IF(VLOOKUP($A3830,Parts!$A:$AM,L$1,0)="X",AC$2,"")</f>
        <v>#VALUE!</v>
      </c>
      <c r="M3830" t="e">
        <f>IF(VLOOKUP($A3830,Parts!$A:$AM,M$1,0)="X",AD$2,"")</f>
        <v>#VALUE!</v>
      </c>
      <c r="N3830" t="e">
        <f>IF(VLOOKUP($A3830,Parts!$A:$AM,N$1,0)="X",AE$2,"")</f>
        <v>#VALUE!</v>
      </c>
      <c r="O3830" t="e">
        <f>IF(VLOOKUP($A3830,Parts!$A:$AM,O$1,0)="X",AF$2,"")</f>
        <v>#VALUE!</v>
      </c>
      <c r="P3830" t="e">
        <f t="shared" si="60"/>
        <v>#VALUE!</v>
      </c>
    </row>
    <row r="3831" spans="1:16" x14ac:dyDescent="0.25">
      <c r="A3831" t="e">
        <f>Table15[[#This Row],[Name]]</f>
        <v>#VALUE!</v>
      </c>
      <c r="B3831" t="e">
        <f>IF(VLOOKUP($A3831,Parts!$A:$AM,B$1,0)="X",S$2,"")</f>
        <v>#VALUE!</v>
      </c>
      <c r="C3831" t="e">
        <f>IF(VLOOKUP($A3831,Parts!$A:$AM,C$1,0)="X",T$2,"")</f>
        <v>#VALUE!</v>
      </c>
      <c r="D3831" t="e">
        <f>IF(VLOOKUP($A3831,Parts!$A:$AM,D$1,0)="X",U$2,"")</f>
        <v>#VALUE!</v>
      </c>
      <c r="E3831" t="e">
        <f>IF(VLOOKUP($A3831,Parts!$A:$AM,E$1,0)="X",V$2,"")</f>
        <v>#VALUE!</v>
      </c>
      <c r="F3831" t="e">
        <f>IF(VLOOKUP($A3831,Parts!$A:$AM,F$1,0)="X",W$2,"")</f>
        <v>#VALUE!</v>
      </c>
      <c r="G3831" t="e">
        <f>IF(VLOOKUP($A3831,Parts!$A:$AM,G$1,0)="X",X$2,"")</f>
        <v>#VALUE!</v>
      </c>
      <c r="H3831" t="e">
        <f>IF(VLOOKUP($A3831,Parts!$A:$AM,H$1,0)="X",Y$2,"")</f>
        <v>#VALUE!</v>
      </c>
      <c r="I3831" t="e">
        <f>IF(VLOOKUP($A3831,Parts!$A:$AM,I$1,0)="X",Z$2,"")</f>
        <v>#VALUE!</v>
      </c>
      <c r="J3831" t="e">
        <f>IF(VLOOKUP($A3831,Parts!$A:$AM,J$1,0)="X",AA$2,"")</f>
        <v>#VALUE!</v>
      </c>
      <c r="K3831" t="e">
        <f>IF(VLOOKUP($A3831,Parts!$A:$AM,K$1,0)="X",AB$2,"")</f>
        <v>#VALUE!</v>
      </c>
      <c r="L3831" t="e">
        <f>IF(VLOOKUP($A3831,Parts!$A:$AM,L$1,0)="X",AC$2,"")</f>
        <v>#VALUE!</v>
      </c>
      <c r="M3831" t="e">
        <f>IF(VLOOKUP($A3831,Parts!$A:$AM,M$1,0)="X",AD$2,"")</f>
        <v>#VALUE!</v>
      </c>
      <c r="N3831" t="e">
        <f>IF(VLOOKUP($A3831,Parts!$A:$AM,N$1,0)="X",AE$2,"")</f>
        <v>#VALUE!</v>
      </c>
      <c r="O3831" t="e">
        <f>IF(VLOOKUP($A3831,Parts!$A:$AM,O$1,0)="X",AF$2,"")</f>
        <v>#VALUE!</v>
      </c>
      <c r="P3831" t="e">
        <f t="shared" si="60"/>
        <v>#VALUE!</v>
      </c>
    </row>
    <row r="3832" spans="1:16" x14ac:dyDescent="0.25">
      <c r="A3832" t="e">
        <f>Table15[[#This Row],[Name]]</f>
        <v>#VALUE!</v>
      </c>
      <c r="B3832" t="e">
        <f>IF(VLOOKUP($A3832,Parts!$A:$AM,B$1,0)="X",S$2,"")</f>
        <v>#VALUE!</v>
      </c>
      <c r="C3832" t="e">
        <f>IF(VLOOKUP($A3832,Parts!$A:$AM,C$1,0)="X",T$2,"")</f>
        <v>#VALUE!</v>
      </c>
      <c r="D3832" t="e">
        <f>IF(VLOOKUP($A3832,Parts!$A:$AM,D$1,0)="X",U$2,"")</f>
        <v>#VALUE!</v>
      </c>
      <c r="E3832" t="e">
        <f>IF(VLOOKUP($A3832,Parts!$A:$AM,E$1,0)="X",V$2,"")</f>
        <v>#VALUE!</v>
      </c>
      <c r="F3832" t="e">
        <f>IF(VLOOKUP($A3832,Parts!$A:$AM,F$1,0)="X",W$2,"")</f>
        <v>#VALUE!</v>
      </c>
      <c r="G3832" t="e">
        <f>IF(VLOOKUP($A3832,Parts!$A:$AM,G$1,0)="X",X$2,"")</f>
        <v>#VALUE!</v>
      </c>
      <c r="H3832" t="e">
        <f>IF(VLOOKUP($A3832,Parts!$A:$AM,H$1,0)="X",Y$2,"")</f>
        <v>#VALUE!</v>
      </c>
      <c r="I3832" t="e">
        <f>IF(VLOOKUP($A3832,Parts!$A:$AM,I$1,0)="X",Z$2,"")</f>
        <v>#VALUE!</v>
      </c>
      <c r="J3832" t="e">
        <f>IF(VLOOKUP($A3832,Parts!$A:$AM,J$1,0)="X",AA$2,"")</f>
        <v>#VALUE!</v>
      </c>
      <c r="K3832" t="e">
        <f>IF(VLOOKUP($A3832,Parts!$A:$AM,K$1,0)="X",AB$2,"")</f>
        <v>#VALUE!</v>
      </c>
      <c r="L3832" t="e">
        <f>IF(VLOOKUP($A3832,Parts!$A:$AM,L$1,0)="X",AC$2,"")</f>
        <v>#VALUE!</v>
      </c>
      <c r="M3832" t="e">
        <f>IF(VLOOKUP($A3832,Parts!$A:$AM,M$1,0)="X",AD$2,"")</f>
        <v>#VALUE!</v>
      </c>
      <c r="N3832" t="e">
        <f>IF(VLOOKUP($A3832,Parts!$A:$AM,N$1,0)="X",AE$2,"")</f>
        <v>#VALUE!</v>
      </c>
      <c r="O3832" t="e">
        <f>IF(VLOOKUP($A3832,Parts!$A:$AM,O$1,0)="X",AF$2,"")</f>
        <v>#VALUE!</v>
      </c>
      <c r="P3832" t="e">
        <f t="shared" si="60"/>
        <v>#VALUE!</v>
      </c>
    </row>
    <row r="3833" spans="1:16" x14ac:dyDescent="0.25">
      <c r="A3833" t="e">
        <f>Table15[[#This Row],[Name]]</f>
        <v>#VALUE!</v>
      </c>
      <c r="B3833" t="e">
        <f>IF(VLOOKUP($A3833,Parts!$A:$AM,B$1,0)="X",S$2,"")</f>
        <v>#VALUE!</v>
      </c>
      <c r="C3833" t="e">
        <f>IF(VLOOKUP($A3833,Parts!$A:$AM,C$1,0)="X",T$2,"")</f>
        <v>#VALUE!</v>
      </c>
      <c r="D3833" t="e">
        <f>IF(VLOOKUP($A3833,Parts!$A:$AM,D$1,0)="X",U$2,"")</f>
        <v>#VALUE!</v>
      </c>
      <c r="E3833" t="e">
        <f>IF(VLOOKUP($A3833,Parts!$A:$AM,E$1,0)="X",V$2,"")</f>
        <v>#VALUE!</v>
      </c>
      <c r="F3833" t="e">
        <f>IF(VLOOKUP($A3833,Parts!$A:$AM,F$1,0)="X",W$2,"")</f>
        <v>#VALUE!</v>
      </c>
      <c r="G3833" t="e">
        <f>IF(VLOOKUP($A3833,Parts!$A:$AM,G$1,0)="X",X$2,"")</f>
        <v>#VALUE!</v>
      </c>
      <c r="H3833" t="e">
        <f>IF(VLOOKUP($A3833,Parts!$A:$AM,H$1,0)="X",Y$2,"")</f>
        <v>#VALUE!</v>
      </c>
      <c r="I3833" t="e">
        <f>IF(VLOOKUP($A3833,Parts!$A:$AM,I$1,0)="X",Z$2,"")</f>
        <v>#VALUE!</v>
      </c>
      <c r="J3833" t="e">
        <f>IF(VLOOKUP($A3833,Parts!$A:$AM,J$1,0)="X",AA$2,"")</f>
        <v>#VALUE!</v>
      </c>
      <c r="K3833" t="e">
        <f>IF(VLOOKUP($A3833,Parts!$A:$AM,K$1,0)="X",AB$2,"")</f>
        <v>#VALUE!</v>
      </c>
      <c r="L3833" t="e">
        <f>IF(VLOOKUP($A3833,Parts!$A:$AM,L$1,0)="X",AC$2,"")</f>
        <v>#VALUE!</v>
      </c>
      <c r="M3833" t="e">
        <f>IF(VLOOKUP($A3833,Parts!$A:$AM,M$1,0)="X",AD$2,"")</f>
        <v>#VALUE!</v>
      </c>
      <c r="N3833" t="e">
        <f>IF(VLOOKUP($A3833,Parts!$A:$AM,N$1,0)="X",AE$2,"")</f>
        <v>#VALUE!</v>
      </c>
      <c r="O3833" t="e">
        <f>IF(VLOOKUP($A3833,Parts!$A:$AM,O$1,0)="X",AF$2,"")</f>
        <v>#VALUE!</v>
      </c>
      <c r="P3833" t="e">
        <f t="shared" si="60"/>
        <v>#VALUE!</v>
      </c>
    </row>
    <row r="3834" spans="1:16" x14ac:dyDescent="0.25">
      <c r="A3834" t="e">
        <f>Table15[[#This Row],[Name]]</f>
        <v>#VALUE!</v>
      </c>
      <c r="B3834" t="e">
        <f>IF(VLOOKUP($A3834,Parts!$A:$AM,B$1,0)="X",S$2,"")</f>
        <v>#VALUE!</v>
      </c>
      <c r="C3834" t="e">
        <f>IF(VLOOKUP($A3834,Parts!$A:$AM,C$1,0)="X",T$2,"")</f>
        <v>#VALUE!</v>
      </c>
      <c r="D3834" t="e">
        <f>IF(VLOOKUP($A3834,Parts!$A:$AM,D$1,0)="X",U$2,"")</f>
        <v>#VALUE!</v>
      </c>
      <c r="E3834" t="e">
        <f>IF(VLOOKUP($A3834,Parts!$A:$AM,E$1,0)="X",V$2,"")</f>
        <v>#VALUE!</v>
      </c>
      <c r="F3834" t="e">
        <f>IF(VLOOKUP($A3834,Parts!$A:$AM,F$1,0)="X",W$2,"")</f>
        <v>#VALUE!</v>
      </c>
      <c r="G3834" t="e">
        <f>IF(VLOOKUP($A3834,Parts!$A:$AM,G$1,0)="X",X$2,"")</f>
        <v>#VALUE!</v>
      </c>
      <c r="H3834" t="e">
        <f>IF(VLOOKUP($A3834,Parts!$A:$AM,H$1,0)="X",Y$2,"")</f>
        <v>#VALUE!</v>
      </c>
      <c r="I3834" t="e">
        <f>IF(VLOOKUP($A3834,Parts!$A:$AM,I$1,0)="X",Z$2,"")</f>
        <v>#VALUE!</v>
      </c>
      <c r="J3834" t="e">
        <f>IF(VLOOKUP($A3834,Parts!$A:$AM,J$1,0)="X",AA$2,"")</f>
        <v>#VALUE!</v>
      </c>
      <c r="K3834" t="e">
        <f>IF(VLOOKUP($A3834,Parts!$A:$AM,K$1,0)="X",AB$2,"")</f>
        <v>#VALUE!</v>
      </c>
      <c r="L3834" t="e">
        <f>IF(VLOOKUP($A3834,Parts!$A:$AM,L$1,0)="X",AC$2,"")</f>
        <v>#VALUE!</v>
      </c>
      <c r="M3834" t="e">
        <f>IF(VLOOKUP($A3834,Parts!$A:$AM,M$1,0)="X",AD$2,"")</f>
        <v>#VALUE!</v>
      </c>
      <c r="N3834" t="e">
        <f>IF(VLOOKUP($A3834,Parts!$A:$AM,N$1,0)="X",AE$2,"")</f>
        <v>#VALUE!</v>
      </c>
      <c r="O3834" t="e">
        <f>IF(VLOOKUP($A3834,Parts!$A:$AM,O$1,0)="X",AF$2,"")</f>
        <v>#VALUE!</v>
      </c>
      <c r="P3834" t="e">
        <f t="shared" si="60"/>
        <v>#VALUE!</v>
      </c>
    </row>
    <row r="3835" spans="1:16" x14ac:dyDescent="0.25">
      <c r="A3835" t="e">
        <f>Table15[[#This Row],[Name]]</f>
        <v>#VALUE!</v>
      </c>
      <c r="B3835" t="e">
        <f>IF(VLOOKUP($A3835,Parts!$A:$AM,B$1,0)="X",S$2,"")</f>
        <v>#VALUE!</v>
      </c>
      <c r="C3835" t="e">
        <f>IF(VLOOKUP($A3835,Parts!$A:$AM,C$1,0)="X",T$2,"")</f>
        <v>#VALUE!</v>
      </c>
      <c r="D3835" t="e">
        <f>IF(VLOOKUP($A3835,Parts!$A:$AM,D$1,0)="X",U$2,"")</f>
        <v>#VALUE!</v>
      </c>
      <c r="E3835" t="e">
        <f>IF(VLOOKUP($A3835,Parts!$A:$AM,E$1,0)="X",V$2,"")</f>
        <v>#VALUE!</v>
      </c>
      <c r="F3835" t="e">
        <f>IF(VLOOKUP($A3835,Parts!$A:$AM,F$1,0)="X",W$2,"")</f>
        <v>#VALUE!</v>
      </c>
      <c r="G3835" t="e">
        <f>IF(VLOOKUP($A3835,Parts!$A:$AM,G$1,0)="X",X$2,"")</f>
        <v>#VALUE!</v>
      </c>
      <c r="H3835" t="e">
        <f>IF(VLOOKUP($A3835,Parts!$A:$AM,H$1,0)="X",Y$2,"")</f>
        <v>#VALUE!</v>
      </c>
      <c r="I3835" t="e">
        <f>IF(VLOOKUP($A3835,Parts!$A:$AM,I$1,0)="X",Z$2,"")</f>
        <v>#VALUE!</v>
      </c>
      <c r="J3835" t="e">
        <f>IF(VLOOKUP($A3835,Parts!$A:$AM,J$1,0)="X",AA$2,"")</f>
        <v>#VALUE!</v>
      </c>
      <c r="K3835" t="e">
        <f>IF(VLOOKUP($A3835,Parts!$A:$AM,K$1,0)="X",AB$2,"")</f>
        <v>#VALUE!</v>
      </c>
      <c r="L3835" t="e">
        <f>IF(VLOOKUP($A3835,Parts!$A:$AM,L$1,0)="X",AC$2,"")</f>
        <v>#VALUE!</v>
      </c>
      <c r="M3835" t="e">
        <f>IF(VLOOKUP($A3835,Parts!$A:$AM,M$1,0)="X",AD$2,"")</f>
        <v>#VALUE!</v>
      </c>
      <c r="N3835" t="e">
        <f>IF(VLOOKUP($A3835,Parts!$A:$AM,N$1,0)="X",AE$2,"")</f>
        <v>#VALUE!</v>
      </c>
      <c r="O3835" t="e">
        <f>IF(VLOOKUP($A3835,Parts!$A:$AM,O$1,0)="X",AF$2,"")</f>
        <v>#VALUE!</v>
      </c>
      <c r="P3835" t="e">
        <f t="shared" si="60"/>
        <v>#VALUE!</v>
      </c>
    </row>
    <row r="3836" spans="1:16" x14ac:dyDescent="0.25">
      <c r="A3836" t="e">
        <f>Table15[[#This Row],[Name]]</f>
        <v>#VALUE!</v>
      </c>
      <c r="B3836" t="e">
        <f>IF(VLOOKUP($A3836,Parts!$A:$AM,B$1,0)="X",S$2,"")</f>
        <v>#VALUE!</v>
      </c>
      <c r="C3836" t="e">
        <f>IF(VLOOKUP($A3836,Parts!$A:$AM,C$1,0)="X",T$2,"")</f>
        <v>#VALUE!</v>
      </c>
      <c r="D3836" t="e">
        <f>IF(VLOOKUP($A3836,Parts!$A:$AM,D$1,0)="X",U$2,"")</f>
        <v>#VALUE!</v>
      </c>
      <c r="E3836" t="e">
        <f>IF(VLOOKUP($A3836,Parts!$A:$AM,E$1,0)="X",V$2,"")</f>
        <v>#VALUE!</v>
      </c>
      <c r="F3836" t="e">
        <f>IF(VLOOKUP($A3836,Parts!$A:$AM,F$1,0)="X",W$2,"")</f>
        <v>#VALUE!</v>
      </c>
      <c r="G3836" t="e">
        <f>IF(VLOOKUP($A3836,Parts!$A:$AM,G$1,0)="X",X$2,"")</f>
        <v>#VALUE!</v>
      </c>
      <c r="H3836" t="e">
        <f>IF(VLOOKUP($A3836,Parts!$A:$AM,H$1,0)="X",Y$2,"")</f>
        <v>#VALUE!</v>
      </c>
      <c r="I3836" t="e">
        <f>IF(VLOOKUP($A3836,Parts!$A:$AM,I$1,0)="X",Z$2,"")</f>
        <v>#VALUE!</v>
      </c>
      <c r="J3836" t="e">
        <f>IF(VLOOKUP($A3836,Parts!$A:$AM,J$1,0)="X",AA$2,"")</f>
        <v>#VALUE!</v>
      </c>
      <c r="K3836" t="e">
        <f>IF(VLOOKUP($A3836,Parts!$A:$AM,K$1,0)="X",AB$2,"")</f>
        <v>#VALUE!</v>
      </c>
      <c r="L3836" t="e">
        <f>IF(VLOOKUP($A3836,Parts!$A:$AM,L$1,0)="X",AC$2,"")</f>
        <v>#VALUE!</v>
      </c>
      <c r="M3836" t="e">
        <f>IF(VLOOKUP($A3836,Parts!$A:$AM,M$1,0)="X",AD$2,"")</f>
        <v>#VALUE!</v>
      </c>
      <c r="N3836" t="e">
        <f>IF(VLOOKUP($A3836,Parts!$A:$AM,N$1,0)="X",AE$2,"")</f>
        <v>#VALUE!</v>
      </c>
      <c r="O3836" t="e">
        <f>IF(VLOOKUP($A3836,Parts!$A:$AM,O$1,0)="X",AF$2,"")</f>
        <v>#VALUE!</v>
      </c>
      <c r="P3836" t="e">
        <f t="shared" si="60"/>
        <v>#VALUE!</v>
      </c>
    </row>
    <row r="3837" spans="1:16" x14ac:dyDescent="0.25">
      <c r="A3837" t="e">
        <f>Table15[[#This Row],[Name]]</f>
        <v>#VALUE!</v>
      </c>
      <c r="B3837" t="e">
        <f>IF(VLOOKUP($A3837,Parts!$A:$AM,B$1,0)="X",S$2,"")</f>
        <v>#VALUE!</v>
      </c>
      <c r="C3837" t="e">
        <f>IF(VLOOKUP($A3837,Parts!$A:$AM,C$1,0)="X",T$2,"")</f>
        <v>#VALUE!</v>
      </c>
      <c r="D3837" t="e">
        <f>IF(VLOOKUP($A3837,Parts!$A:$AM,D$1,0)="X",U$2,"")</f>
        <v>#VALUE!</v>
      </c>
      <c r="E3837" t="e">
        <f>IF(VLOOKUP($A3837,Parts!$A:$AM,E$1,0)="X",V$2,"")</f>
        <v>#VALUE!</v>
      </c>
      <c r="F3837" t="e">
        <f>IF(VLOOKUP($A3837,Parts!$A:$AM,F$1,0)="X",W$2,"")</f>
        <v>#VALUE!</v>
      </c>
      <c r="G3837" t="e">
        <f>IF(VLOOKUP($A3837,Parts!$A:$AM,G$1,0)="X",X$2,"")</f>
        <v>#VALUE!</v>
      </c>
      <c r="H3837" t="e">
        <f>IF(VLOOKUP($A3837,Parts!$A:$AM,H$1,0)="X",Y$2,"")</f>
        <v>#VALUE!</v>
      </c>
      <c r="I3837" t="e">
        <f>IF(VLOOKUP($A3837,Parts!$A:$AM,I$1,0)="X",Z$2,"")</f>
        <v>#VALUE!</v>
      </c>
      <c r="J3837" t="e">
        <f>IF(VLOOKUP($A3837,Parts!$A:$AM,J$1,0)="X",AA$2,"")</f>
        <v>#VALUE!</v>
      </c>
      <c r="K3837" t="e">
        <f>IF(VLOOKUP($A3837,Parts!$A:$AM,K$1,0)="X",AB$2,"")</f>
        <v>#VALUE!</v>
      </c>
      <c r="L3837" t="e">
        <f>IF(VLOOKUP($A3837,Parts!$A:$AM,L$1,0)="X",AC$2,"")</f>
        <v>#VALUE!</v>
      </c>
      <c r="M3837" t="e">
        <f>IF(VLOOKUP($A3837,Parts!$A:$AM,M$1,0)="X",AD$2,"")</f>
        <v>#VALUE!</v>
      </c>
      <c r="N3837" t="e">
        <f>IF(VLOOKUP($A3837,Parts!$A:$AM,N$1,0)="X",AE$2,"")</f>
        <v>#VALUE!</v>
      </c>
      <c r="O3837" t="e">
        <f>IF(VLOOKUP($A3837,Parts!$A:$AM,O$1,0)="X",AF$2,"")</f>
        <v>#VALUE!</v>
      </c>
      <c r="P3837" t="e">
        <f t="shared" si="60"/>
        <v>#VALUE!</v>
      </c>
    </row>
    <row r="3838" spans="1:16" x14ac:dyDescent="0.25">
      <c r="A3838" t="e">
        <f>Table15[[#This Row],[Name]]</f>
        <v>#VALUE!</v>
      </c>
      <c r="B3838" t="e">
        <f>IF(VLOOKUP($A3838,Parts!$A:$AM,B$1,0)="X",S$2,"")</f>
        <v>#VALUE!</v>
      </c>
      <c r="C3838" t="e">
        <f>IF(VLOOKUP($A3838,Parts!$A:$AM,C$1,0)="X",T$2,"")</f>
        <v>#VALUE!</v>
      </c>
      <c r="D3838" t="e">
        <f>IF(VLOOKUP($A3838,Parts!$A:$AM,D$1,0)="X",U$2,"")</f>
        <v>#VALUE!</v>
      </c>
      <c r="E3838" t="e">
        <f>IF(VLOOKUP($A3838,Parts!$A:$AM,E$1,0)="X",V$2,"")</f>
        <v>#VALUE!</v>
      </c>
      <c r="F3838" t="e">
        <f>IF(VLOOKUP($A3838,Parts!$A:$AM,F$1,0)="X",W$2,"")</f>
        <v>#VALUE!</v>
      </c>
      <c r="G3838" t="e">
        <f>IF(VLOOKUP($A3838,Parts!$A:$AM,G$1,0)="X",X$2,"")</f>
        <v>#VALUE!</v>
      </c>
      <c r="H3838" t="e">
        <f>IF(VLOOKUP($A3838,Parts!$A:$AM,H$1,0)="X",Y$2,"")</f>
        <v>#VALUE!</v>
      </c>
      <c r="I3838" t="e">
        <f>IF(VLOOKUP($A3838,Parts!$A:$AM,I$1,0)="X",Z$2,"")</f>
        <v>#VALUE!</v>
      </c>
      <c r="J3838" t="e">
        <f>IF(VLOOKUP($A3838,Parts!$A:$AM,J$1,0)="X",AA$2,"")</f>
        <v>#VALUE!</v>
      </c>
      <c r="K3838" t="e">
        <f>IF(VLOOKUP($A3838,Parts!$A:$AM,K$1,0)="X",AB$2,"")</f>
        <v>#VALUE!</v>
      </c>
      <c r="L3838" t="e">
        <f>IF(VLOOKUP($A3838,Parts!$A:$AM,L$1,0)="X",AC$2,"")</f>
        <v>#VALUE!</v>
      </c>
      <c r="M3838" t="e">
        <f>IF(VLOOKUP($A3838,Parts!$A:$AM,M$1,0)="X",AD$2,"")</f>
        <v>#VALUE!</v>
      </c>
      <c r="N3838" t="e">
        <f>IF(VLOOKUP($A3838,Parts!$A:$AM,N$1,0)="X",AE$2,"")</f>
        <v>#VALUE!</v>
      </c>
      <c r="O3838" t="e">
        <f>IF(VLOOKUP($A3838,Parts!$A:$AM,O$1,0)="X",AF$2,"")</f>
        <v>#VALUE!</v>
      </c>
      <c r="P3838" t="e">
        <f t="shared" si="60"/>
        <v>#VALUE!</v>
      </c>
    </row>
    <row r="3839" spans="1:16" x14ac:dyDescent="0.25">
      <c r="A3839" t="e">
        <f>Table15[[#This Row],[Name]]</f>
        <v>#VALUE!</v>
      </c>
      <c r="B3839" t="e">
        <f>IF(VLOOKUP($A3839,Parts!$A:$AM,B$1,0)="X",S$2,"")</f>
        <v>#VALUE!</v>
      </c>
      <c r="C3839" t="e">
        <f>IF(VLOOKUP($A3839,Parts!$A:$AM,C$1,0)="X",T$2,"")</f>
        <v>#VALUE!</v>
      </c>
      <c r="D3839" t="e">
        <f>IF(VLOOKUP($A3839,Parts!$A:$AM,D$1,0)="X",U$2,"")</f>
        <v>#VALUE!</v>
      </c>
      <c r="E3839" t="e">
        <f>IF(VLOOKUP($A3839,Parts!$A:$AM,E$1,0)="X",V$2,"")</f>
        <v>#VALUE!</v>
      </c>
      <c r="F3839" t="e">
        <f>IF(VLOOKUP($A3839,Parts!$A:$AM,F$1,0)="X",W$2,"")</f>
        <v>#VALUE!</v>
      </c>
      <c r="G3839" t="e">
        <f>IF(VLOOKUP($A3839,Parts!$A:$AM,G$1,0)="X",X$2,"")</f>
        <v>#VALUE!</v>
      </c>
      <c r="H3839" t="e">
        <f>IF(VLOOKUP($A3839,Parts!$A:$AM,H$1,0)="X",Y$2,"")</f>
        <v>#VALUE!</v>
      </c>
      <c r="I3839" t="e">
        <f>IF(VLOOKUP($A3839,Parts!$A:$AM,I$1,0)="X",Z$2,"")</f>
        <v>#VALUE!</v>
      </c>
      <c r="J3839" t="e">
        <f>IF(VLOOKUP($A3839,Parts!$A:$AM,J$1,0)="X",AA$2,"")</f>
        <v>#VALUE!</v>
      </c>
      <c r="K3839" t="e">
        <f>IF(VLOOKUP($A3839,Parts!$A:$AM,K$1,0)="X",AB$2,"")</f>
        <v>#VALUE!</v>
      </c>
      <c r="L3839" t="e">
        <f>IF(VLOOKUP($A3839,Parts!$A:$AM,L$1,0)="X",AC$2,"")</f>
        <v>#VALUE!</v>
      </c>
      <c r="M3839" t="e">
        <f>IF(VLOOKUP($A3839,Parts!$A:$AM,M$1,0)="X",AD$2,"")</f>
        <v>#VALUE!</v>
      </c>
      <c r="N3839" t="e">
        <f>IF(VLOOKUP($A3839,Parts!$A:$AM,N$1,0)="X",AE$2,"")</f>
        <v>#VALUE!</v>
      </c>
      <c r="O3839" t="e">
        <f>IF(VLOOKUP($A3839,Parts!$A:$AM,O$1,0)="X",AF$2,"")</f>
        <v>#VALUE!</v>
      </c>
      <c r="P3839" t="e">
        <f t="shared" si="60"/>
        <v>#VALUE!</v>
      </c>
    </row>
    <row r="3840" spans="1:16" x14ac:dyDescent="0.25">
      <c r="A3840" t="e">
        <f>Table15[[#This Row],[Name]]</f>
        <v>#VALUE!</v>
      </c>
      <c r="B3840" t="e">
        <f>IF(VLOOKUP($A3840,Parts!$A:$AM,B$1,0)="X",S$2,"")</f>
        <v>#VALUE!</v>
      </c>
      <c r="C3840" t="e">
        <f>IF(VLOOKUP($A3840,Parts!$A:$AM,C$1,0)="X",T$2,"")</f>
        <v>#VALUE!</v>
      </c>
      <c r="D3840" t="e">
        <f>IF(VLOOKUP($A3840,Parts!$A:$AM,D$1,0)="X",U$2,"")</f>
        <v>#VALUE!</v>
      </c>
      <c r="E3840" t="e">
        <f>IF(VLOOKUP($A3840,Parts!$A:$AM,E$1,0)="X",V$2,"")</f>
        <v>#VALUE!</v>
      </c>
      <c r="F3840" t="e">
        <f>IF(VLOOKUP($A3840,Parts!$A:$AM,F$1,0)="X",W$2,"")</f>
        <v>#VALUE!</v>
      </c>
      <c r="G3840" t="e">
        <f>IF(VLOOKUP($A3840,Parts!$A:$AM,G$1,0)="X",X$2,"")</f>
        <v>#VALUE!</v>
      </c>
      <c r="H3840" t="e">
        <f>IF(VLOOKUP($A3840,Parts!$A:$AM,H$1,0)="X",Y$2,"")</f>
        <v>#VALUE!</v>
      </c>
      <c r="I3840" t="e">
        <f>IF(VLOOKUP($A3840,Parts!$A:$AM,I$1,0)="X",Z$2,"")</f>
        <v>#VALUE!</v>
      </c>
      <c r="J3840" t="e">
        <f>IF(VLOOKUP($A3840,Parts!$A:$AM,J$1,0)="X",AA$2,"")</f>
        <v>#VALUE!</v>
      </c>
      <c r="K3840" t="e">
        <f>IF(VLOOKUP($A3840,Parts!$A:$AM,K$1,0)="X",AB$2,"")</f>
        <v>#VALUE!</v>
      </c>
      <c r="L3840" t="e">
        <f>IF(VLOOKUP($A3840,Parts!$A:$AM,L$1,0)="X",AC$2,"")</f>
        <v>#VALUE!</v>
      </c>
      <c r="M3840" t="e">
        <f>IF(VLOOKUP($A3840,Parts!$A:$AM,M$1,0)="X",AD$2,"")</f>
        <v>#VALUE!</v>
      </c>
      <c r="N3840" t="e">
        <f>IF(VLOOKUP($A3840,Parts!$A:$AM,N$1,0)="X",AE$2,"")</f>
        <v>#VALUE!</v>
      </c>
      <c r="O3840" t="e">
        <f>IF(VLOOKUP($A3840,Parts!$A:$AM,O$1,0)="X",AF$2,"")</f>
        <v>#VALUE!</v>
      </c>
      <c r="P3840" t="e">
        <f t="shared" si="60"/>
        <v>#VALUE!</v>
      </c>
    </row>
    <row r="3841" spans="1:16" x14ac:dyDescent="0.25">
      <c r="A3841" t="e">
        <f>Table15[[#This Row],[Name]]</f>
        <v>#VALUE!</v>
      </c>
      <c r="B3841" t="e">
        <f>IF(VLOOKUP($A3841,Parts!$A:$AM,B$1,0)="X",S$2,"")</f>
        <v>#VALUE!</v>
      </c>
      <c r="C3841" t="e">
        <f>IF(VLOOKUP($A3841,Parts!$A:$AM,C$1,0)="X",T$2,"")</f>
        <v>#VALUE!</v>
      </c>
      <c r="D3841" t="e">
        <f>IF(VLOOKUP($A3841,Parts!$A:$AM,D$1,0)="X",U$2,"")</f>
        <v>#VALUE!</v>
      </c>
      <c r="E3841" t="e">
        <f>IF(VLOOKUP($A3841,Parts!$A:$AM,E$1,0)="X",V$2,"")</f>
        <v>#VALUE!</v>
      </c>
      <c r="F3841" t="e">
        <f>IF(VLOOKUP($A3841,Parts!$A:$AM,F$1,0)="X",W$2,"")</f>
        <v>#VALUE!</v>
      </c>
      <c r="G3841" t="e">
        <f>IF(VLOOKUP($A3841,Parts!$A:$AM,G$1,0)="X",X$2,"")</f>
        <v>#VALUE!</v>
      </c>
      <c r="H3841" t="e">
        <f>IF(VLOOKUP($A3841,Parts!$A:$AM,H$1,0)="X",Y$2,"")</f>
        <v>#VALUE!</v>
      </c>
      <c r="I3841" t="e">
        <f>IF(VLOOKUP($A3841,Parts!$A:$AM,I$1,0)="X",Z$2,"")</f>
        <v>#VALUE!</v>
      </c>
      <c r="J3841" t="e">
        <f>IF(VLOOKUP($A3841,Parts!$A:$AM,J$1,0)="X",AA$2,"")</f>
        <v>#VALUE!</v>
      </c>
      <c r="K3841" t="e">
        <f>IF(VLOOKUP($A3841,Parts!$A:$AM,K$1,0)="X",AB$2,"")</f>
        <v>#VALUE!</v>
      </c>
      <c r="L3841" t="e">
        <f>IF(VLOOKUP($A3841,Parts!$A:$AM,L$1,0)="X",AC$2,"")</f>
        <v>#VALUE!</v>
      </c>
      <c r="M3841" t="e">
        <f>IF(VLOOKUP($A3841,Parts!$A:$AM,M$1,0)="X",AD$2,"")</f>
        <v>#VALUE!</v>
      </c>
      <c r="N3841" t="e">
        <f>IF(VLOOKUP($A3841,Parts!$A:$AM,N$1,0)="X",AE$2,"")</f>
        <v>#VALUE!</v>
      </c>
      <c r="O3841" t="e">
        <f>IF(VLOOKUP($A3841,Parts!$A:$AM,O$1,0)="X",AF$2,"")</f>
        <v>#VALUE!</v>
      </c>
      <c r="P3841" t="e">
        <f t="shared" si="60"/>
        <v>#VALUE!</v>
      </c>
    </row>
    <row r="3842" spans="1:16" x14ac:dyDescent="0.25">
      <c r="A3842" t="e">
        <f>Table15[[#This Row],[Name]]</f>
        <v>#VALUE!</v>
      </c>
      <c r="B3842" t="e">
        <f>IF(VLOOKUP($A3842,Parts!$A:$AM,B$1,0)="X",S$2,"")</f>
        <v>#VALUE!</v>
      </c>
      <c r="C3842" t="e">
        <f>IF(VLOOKUP($A3842,Parts!$A:$AM,C$1,0)="X",T$2,"")</f>
        <v>#VALUE!</v>
      </c>
      <c r="D3842" t="e">
        <f>IF(VLOOKUP($A3842,Parts!$A:$AM,D$1,0)="X",U$2,"")</f>
        <v>#VALUE!</v>
      </c>
      <c r="E3842" t="e">
        <f>IF(VLOOKUP($A3842,Parts!$A:$AM,E$1,0)="X",V$2,"")</f>
        <v>#VALUE!</v>
      </c>
      <c r="F3842" t="e">
        <f>IF(VLOOKUP($A3842,Parts!$A:$AM,F$1,0)="X",W$2,"")</f>
        <v>#VALUE!</v>
      </c>
      <c r="G3842" t="e">
        <f>IF(VLOOKUP($A3842,Parts!$A:$AM,G$1,0)="X",X$2,"")</f>
        <v>#VALUE!</v>
      </c>
      <c r="H3842" t="e">
        <f>IF(VLOOKUP($A3842,Parts!$A:$AM,H$1,0)="X",Y$2,"")</f>
        <v>#VALUE!</v>
      </c>
      <c r="I3842" t="e">
        <f>IF(VLOOKUP($A3842,Parts!$A:$AM,I$1,0)="X",Z$2,"")</f>
        <v>#VALUE!</v>
      </c>
      <c r="J3842" t="e">
        <f>IF(VLOOKUP($A3842,Parts!$A:$AM,J$1,0)="X",AA$2,"")</f>
        <v>#VALUE!</v>
      </c>
      <c r="K3842" t="e">
        <f>IF(VLOOKUP($A3842,Parts!$A:$AM,K$1,0)="X",AB$2,"")</f>
        <v>#VALUE!</v>
      </c>
      <c r="L3842" t="e">
        <f>IF(VLOOKUP($A3842,Parts!$A:$AM,L$1,0)="X",AC$2,"")</f>
        <v>#VALUE!</v>
      </c>
      <c r="M3842" t="e">
        <f>IF(VLOOKUP($A3842,Parts!$A:$AM,M$1,0)="X",AD$2,"")</f>
        <v>#VALUE!</v>
      </c>
      <c r="N3842" t="e">
        <f>IF(VLOOKUP($A3842,Parts!$A:$AM,N$1,0)="X",AE$2,"")</f>
        <v>#VALUE!</v>
      </c>
      <c r="O3842" t="e">
        <f>IF(VLOOKUP($A3842,Parts!$A:$AM,O$1,0)="X",AF$2,"")</f>
        <v>#VALUE!</v>
      </c>
      <c r="P3842" t="e">
        <f t="shared" si="60"/>
        <v>#VALUE!</v>
      </c>
    </row>
    <row r="3843" spans="1:16" x14ac:dyDescent="0.25">
      <c r="A3843" t="e">
        <f>Table15[[#This Row],[Name]]</f>
        <v>#VALUE!</v>
      </c>
      <c r="B3843" t="e">
        <f>IF(VLOOKUP($A3843,Parts!$A:$AM,B$1,0)="X",S$2,"")</f>
        <v>#VALUE!</v>
      </c>
      <c r="C3843" t="e">
        <f>IF(VLOOKUP($A3843,Parts!$A:$AM,C$1,0)="X",T$2,"")</f>
        <v>#VALUE!</v>
      </c>
      <c r="D3843" t="e">
        <f>IF(VLOOKUP($A3843,Parts!$A:$AM,D$1,0)="X",U$2,"")</f>
        <v>#VALUE!</v>
      </c>
      <c r="E3843" t="e">
        <f>IF(VLOOKUP($A3843,Parts!$A:$AM,E$1,0)="X",V$2,"")</f>
        <v>#VALUE!</v>
      </c>
      <c r="F3843" t="e">
        <f>IF(VLOOKUP($A3843,Parts!$A:$AM,F$1,0)="X",W$2,"")</f>
        <v>#VALUE!</v>
      </c>
      <c r="G3843" t="e">
        <f>IF(VLOOKUP($A3843,Parts!$A:$AM,G$1,0)="X",X$2,"")</f>
        <v>#VALUE!</v>
      </c>
      <c r="H3843" t="e">
        <f>IF(VLOOKUP($A3843,Parts!$A:$AM,H$1,0)="X",Y$2,"")</f>
        <v>#VALUE!</v>
      </c>
      <c r="I3843" t="e">
        <f>IF(VLOOKUP($A3843,Parts!$A:$AM,I$1,0)="X",Z$2,"")</f>
        <v>#VALUE!</v>
      </c>
      <c r="J3843" t="e">
        <f>IF(VLOOKUP($A3843,Parts!$A:$AM,J$1,0)="X",AA$2,"")</f>
        <v>#VALUE!</v>
      </c>
      <c r="K3843" t="e">
        <f>IF(VLOOKUP($A3843,Parts!$A:$AM,K$1,0)="X",AB$2,"")</f>
        <v>#VALUE!</v>
      </c>
      <c r="L3843" t="e">
        <f>IF(VLOOKUP($A3843,Parts!$A:$AM,L$1,0)="X",AC$2,"")</f>
        <v>#VALUE!</v>
      </c>
      <c r="M3843" t="e">
        <f>IF(VLOOKUP($A3843,Parts!$A:$AM,M$1,0)="X",AD$2,"")</f>
        <v>#VALUE!</v>
      </c>
      <c r="N3843" t="e">
        <f>IF(VLOOKUP($A3843,Parts!$A:$AM,N$1,0)="X",AE$2,"")</f>
        <v>#VALUE!</v>
      </c>
      <c r="O3843" t="e">
        <f>IF(VLOOKUP($A3843,Parts!$A:$AM,O$1,0)="X",AF$2,"")</f>
        <v>#VALUE!</v>
      </c>
      <c r="P3843" t="e">
        <f t="shared" ref="P3843:P3906" si="61">B3843&amp;C3843&amp;D3843&amp;E3843&amp;F3843&amp;G3843&amp;H3843&amp;I3843&amp;J3843&amp;K3843&amp;L3843&amp;M3843&amp;N3843&amp;O3843</f>
        <v>#VALUE!</v>
      </c>
    </row>
    <row r="3844" spans="1:16" x14ac:dyDescent="0.25">
      <c r="A3844" t="e">
        <f>Table15[[#This Row],[Name]]</f>
        <v>#VALUE!</v>
      </c>
      <c r="B3844" t="e">
        <f>IF(VLOOKUP($A3844,Parts!$A:$AM,B$1,0)="X",S$2,"")</f>
        <v>#VALUE!</v>
      </c>
      <c r="C3844" t="e">
        <f>IF(VLOOKUP($A3844,Parts!$A:$AM,C$1,0)="X",T$2,"")</f>
        <v>#VALUE!</v>
      </c>
      <c r="D3844" t="e">
        <f>IF(VLOOKUP($A3844,Parts!$A:$AM,D$1,0)="X",U$2,"")</f>
        <v>#VALUE!</v>
      </c>
      <c r="E3844" t="e">
        <f>IF(VLOOKUP($A3844,Parts!$A:$AM,E$1,0)="X",V$2,"")</f>
        <v>#VALUE!</v>
      </c>
      <c r="F3844" t="e">
        <f>IF(VLOOKUP($A3844,Parts!$A:$AM,F$1,0)="X",W$2,"")</f>
        <v>#VALUE!</v>
      </c>
      <c r="G3844" t="e">
        <f>IF(VLOOKUP($A3844,Parts!$A:$AM,G$1,0)="X",X$2,"")</f>
        <v>#VALUE!</v>
      </c>
      <c r="H3844" t="e">
        <f>IF(VLOOKUP($A3844,Parts!$A:$AM,H$1,0)="X",Y$2,"")</f>
        <v>#VALUE!</v>
      </c>
      <c r="I3844" t="e">
        <f>IF(VLOOKUP($A3844,Parts!$A:$AM,I$1,0)="X",Z$2,"")</f>
        <v>#VALUE!</v>
      </c>
      <c r="J3844" t="e">
        <f>IF(VLOOKUP($A3844,Parts!$A:$AM,J$1,0)="X",AA$2,"")</f>
        <v>#VALUE!</v>
      </c>
      <c r="K3844" t="e">
        <f>IF(VLOOKUP($A3844,Parts!$A:$AM,K$1,0)="X",AB$2,"")</f>
        <v>#VALUE!</v>
      </c>
      <c r="L3844" t="e">
        <f>IF(VLOOKUP($A3844,Parts!$A:$AM,L$1,0)="X",AC$2,"")</f>
        <v>#VALUE!</v>
      </c>
      <c r="M3844" t="e">
        <f>IF(VLOOKUP($A3844,Parts!$A:$AM,M$1,0)="X",AD$2,"")</f>
        <v>#VALUE!</v>
      </c>
      <c r="N3844" t="e">
        <f>IF(VLOOKUP($A3844,Parts!$A:$AM,N$1,0)="X",AE$2,"")</f>
        <v>#VALUE!</v>
      </c>
      <c r="O3844" t="e">
        <f>IF(VLOOKUP($A3844,Parts!$A:$AM,O$1,0)="X",AF$2,"")</f>
        <v>#VALUE!</v>
      </c>
      <c r="P3844" t="e">
        <f t="shared" si="61"/>
        <v>#VALUE!</v>
      </c>
    </row>
    <row r="3845" spans="1:16" x14ac:dyDescent="0.25">
      <c r="A3845" t="e">
        <f>Table15[[#This Row],[Name]]</f>
        <v>#VALUE!</v>
      </c>
      <c r="B3845" t="e">
        <f>IF(VLOOKUP($A3845,Parts!$A:$AM,B$1,0)="X",S$2,"")</f>
        <v>#VALUE!</v>
      </c>
      <c r="C3845" t="e">
        <f>IF(VLOOKUP($A3845,Parts!$A:$AM,C$1,0)="X",T$2,"")</f>
        <v>#VALUE!</v>
      </c>
      <c r="D3845" t="e">
        <f>IF(VLOOKUP($A3845,Parts!$A:$AM,D$1,0)="X",U$2,"")</f>
        <v>#VALUE!</v>
      </c>
      <c r="E3845" t="e">
        <f>IF(VLOOKUP($A3845,Parts!$A:$AM,E$1,0)="X",V$2,"")</f>
        <v>#VALUE!</v>
      </c>
      <c r="F3845" t="e">
        <f>IF(VLOOKUP($A3845,Parts!$A:$AM,F$1,0)="X",W$2,"")</f>
        <v>#VALUE!</v>
      </c>
      <c r="G3845" t="e">
        <f>IF(VLOOKUP($A3845,Parts!$A:$AM,G$1,0)="X",X$2,"")</f>
        <v>#VALUE!</v>
      </c>
      <c r="H3845" t="e">
        <f>IF(VLOOKUP($A3845,Parts!$A:$AM,H$1,0)="X",Y$2,"")</f>
        <v>#VALUE!</v>
      </c>
      <c r="I3845" t="e">
        <f>IF(VLOOKUP($A3845,Parts!$A:$AM,I$1,0)="X",Z$2,"")</f>
        <v>#VALUE!</v>
      </c>
      <c r="J3845" t="e">
        <f>IF(VLOOKUP($A3845,Parts!$A:$AM,J$1,0)="X",AA$2,"")</f>
        <v>#VALUE!</v>
      </c>
      <c r="K3845" t="e">
        <f>IF(VLOOKUP($A3845,Parts!$A:$AM,K$1,0)="X",AB$2,"")</f>
        <v>#VALUE!</v>
      </c>
      <c r="L3845" t="e">
        <f>IF(VLOOKUP($A3845,Parts!$A:$AM,L$1,0)="X",AC$2,"")</f>
        <v>#VALUE!</v>
      </c>
      <c r="M3845" t="e">
        <f>IF(VLOOKUP($A3845,Parts!$A:$AM,M$1,0)="X",AD$2,"")</f>
        <v>#VALUE!</v>
      </c>
      <c r="N3845" t="e">
        <f>IF(VLOOKUP($A3845,Parts!$A:$AM,N$1,0)="X",AE$2,"")</f>
        <v>#VALUE!</v>
      </c>
      <c r="O3845" t="e">
        <f>IF(VLOOKUP($A3845,Parts!$A:$AM,O$1,0)="X",AF$2,"")</f>
        <v>#VALUE!</v>
      </c>
      <c r="P3845" t="e">
        <f t="shared" si="61"/>
        <v>#VALUE!</v>
      </c>
    </row>
    <row r="3846" spans="1:16" x14ac:dyDescent="0.25">
      <c r="A3846" t="e">
        <f>Table15[[#This Row],[Name]]</f>
        <v>#VALUE!</v>
      </c>
      <c r="B3846" t="e">
        <f>IF(VLOOKUP($A3846,Parts!$A:$AM,B$1,0)="X",S$2,"")</f>
        <v>#VALUE!</v>
      </c>
      <c r="C3846" t="e">
        <f>IF(VLOOKUP($A3846,Parts!$A:$AM,C$1,0)="X",T$2,"")</f>
        <v>#VALUE!</v>
      </c>
      <c r="D3846" t="e">
        <f>IF(VLOOKUP($A3846,Parts!$A:$AM,D$1,0)="X",U$2,"")</f>
        <v>#VALUE!</v>
      </c>
      <c r="E3846" t="e">
        <f>IF(VLOOKUP($A3846,Parts!$A:$AM,E$1,0)="X",V$2,"")</f>
        <v>#VALUE!</v>
      </c>
      <c r="F3846" t="e">
        <f>IF(VLOOKUP($A3846,Parts!$A:$AM,F$1,0)="X",W$2,"")</f>
        <v>#VALUE!</v>
      </c>
      <c r="G3846" t="e">
        <f>IF(VLOOKUP($A3846,Parts!$A:$AM,G$1,0)="X",X$2,"")</f>
        <v>#VALUE!</v>
      </c>
      <c r="H3846" t="e">
        <f>IF(VLOOKUP($A3846,Parts!$A:$AM,H$1,0)="X",Y$2,"")</f>
        <v>#VALUE!</v>
      </c>
      <c r="I3846" t="e">
        <f>IF(VLOOKUP($A3846,Parts!$A:$AM,I$1,0)="X",Z$2,"")</f>
        <v>#VALUE!</v>
      </c>
      <c r="J3846" t="e">
        <f>IF(VLOOKUP($A3846,Parts!$A:$AM,J$1,0)="X",AA$2,"")</f>
        <v>#VALUE!</v>
      </c>
      <c r="K3846" t="e">
        <f>IF(VLOOKUP($A3846,Parts!$A:$AM,K$1,0)="X",AB$2,"")</f>
        <v>#VALUE!</v>
      </c>
      <c r="L3846" t="e">
        <f>IF(VLOOKUP($A3846,Parts!$A:$AM,L$1,0)="X",AC$2,"")</f>
        <v>#VALUE!</v>
      </c>
      <c r="M3846" t="e">
        <f>IF(VLOOKUP($A3846,Parts!$A:$AM,M$1,0)="X",AD$2,"")</f>
        <v>#VALUE!</v>
      </c>
      <c r="N3846" t="e">
        <f>IF(VLOOKUP($A3846,Parts!$A:$AM,N$1,0)="X",AE$2,"")</f>
        <v>#VALUE!</v>
      </c>
      <c r="O3846" t="e">
        <f>IF(VLOOKUP($A3846,Parts!$A:$AM,O$1,0)="X",AF$2,"")</f>
        <v>#VALUE!</v>
      </c>
      <c r="P3846" t="e">
        <f t="shared" si="61"/>
        <v>#VALUE!</v>
      </c>
    </row>
    <row r="3847" spans="1:16" x14ac:dyDescent="0.25">
      <c r="A3847" t="e">
        <f>Table15[[#This Row],[Name]]</f>
        <v>#VALUE!</v>
      </c>
      <c r="B3847" t="e">
        <f>IF(VLOOKUP($A3847,Parts!$A:$AM,B$1,0)="X",S$2,"")</f>
        <v>#VALUE!</v>
      </c>
      <c r="C3847" t="e">
        <f>IF(VLOOKUP($A3847,Parts!$A:$AM,C$1,0)="X",T$2,"")</f>
        <v>#VALUE!</v>
      </c>
      <c r="D3847" t="e">
        <f>IF(VLOOKUP($A3847,Parts!$A:$AM,D$1,0)="X",U$2,"")</f>
        <v>#VALUE!</v>
      </c>
      <c r="E3847" t="e">
        <f>IF(VLOOKUP($A3847,Parts!$A:$AM,E$1,0)="X",V$2,"")</f>
        <v>#VALUE!</v>
      </c>
      <c r="F3847" t="e">
        <f>IF(VLOOKUP($A3847,Parts!$A:$AM,F$1,0)="X",W$2,"")</f>
        <v>#VALUE!</v>
      </c>
      <c r="G3847" t="e">
        <f>IF(VLOOKUP($A3847,Parts!$A:$AM,G$1,0)="X",X$2,"")</f>
        <v>#VALUE!</v>
      </c>
      <c r="H3847" t="e">
        <f>IF(VLOOKUP($A3847,Parts!$A:$AM,H$1,0)="X",Y$2,"")</f>
        <v>#VALUE!</v>
      </c>
      <c r="I3847" t="e">
        <f>IF(VLOOKUP($A3847,Parts!$A:$AM,I$1,0)="X",Z$2,"")</f>
        <v>#VALUE!</v>
      </c>
      <c r="J3847" t="e">
        <f>IF(VLOOKUP($A3847,Parts!$A:$AM,J$1,0)="X",AA$2,"")</f>
        <v>#VALUE!</v>
      </c>
      <c r="K3847" t="e">
        <f>IF(VLOOKUP($A3847,Parts!$A:$AM,K$1,0)="X",AB$2,"")</f>
        <v>#VALUE!</v>
      </c>
      <c r="L3847" t="e">
        <f>IF(VLOOKUP($A3847,Parts!$A:$AM,L$1,0)="X",AC$2,"")</f>
        <v>#VALUE!</v>
      </c>
      <c r="M3847" t="e">
        <f>IF(VLOOKUP($A3847,Parts!$A:$AM,M$1,0)="X",AD$2,"")</f>
        <v>#VALUE!</v>
      </c>
      <c r="N3847" t="e">
        <f>IF(VLOOKUP($A3847,Parts!$A:$AM,N$1,0)="X",AE$2,"")</f>
        <v>#VALUE!</v>
      </c>
      <c r="O3847" t="e">
        <f>IF(VLOOKUP($A3847,Parts!$A:$AM,O$1,0)="X",AF$2,"")</f>
        <v>#VALUE!</v>
      </c>
      <c r="P3847" t="e">
        <f t="shared" si="61"/>
        <v>#VALUE!</v>
      </c>
    </row>
    <row r="3848" spans="1:16" x14ac:dyDescent="0.25">
      <c r="A3848" t="e">
        <f>Table15[[#This Row],[Name]]</f>
        <v>#VALUE!</v>
      </c>
      <c r="B3848" t="e">
        <f>IF(VLOOKUP($A3848,Parts!$A:$AM,B$1,0)="X",S$2,"")</f>
        <v>#VALUE!</v>
      </c>
      <c r="C3848" t="e">
        <f>IF(VLOOKUP($A3848,Parts!$A:$AM,C$1,0)="X",T$2,"")</f>
        <v>#VALUE!</v>
      </c>
      <c r="D3848" t="e">
        <f>IF(VLOOKUP($A3848,Parts!$A:$AM,D$1,0)="X",U$2,"")</f>
        <v>#VALUE!</v>
      </c>
      <c r="E3848" t="e">
        <f>IF(VLOOKUP($A3848,Parts!$A:$AM,E$1,0)="X",V$2,"")</f>
        <v>#VALUE!</v>
      </c>
      <c r="F3848" t="e">
        <f>IF(VLOOKUP($A3848,Parts!$A:$AM,F$1,0)="X",W$2,"")</f>
        <v>#VALUE!</v>
      </c>
      <c r="G3848" t="e">
        <f>IF(VLOOKUP($A3848,Parts!$A:$AM,G$1,0)="X",X$2,"")</f>
        <v>#VALUE!</v>
      </c>
      <c r="H3848" t="e">
        <f>IF(VLOOKUP($A3848,Parts!$A:$AM,H$1,0)="X",Y$2,"")</f>
        <v>#VALUE!</v>
      </c>
      <c r="I3848" t="e">
        <f>IF(VLOOKUP($A3848,Parts!$A:$AM,I$1,0)="X",Z$2,"")</f>
        <v>#VALUE!</v>
      </c>
      <c r="J3848" t="e">
        <f>IF(VLOOKUP($A3848,Parts!$A:$AM,J$1,0)="X",AA$2,"")</f>
        <v>#VALUE!</v>
      </c>
      <c r="K3848" t="e">
        <f>IF(VLOOKUP($A3848,Parts!$A:$AM,K$1,0)="X",AB$2,"")</f>
        <v>#VALUE!</v>
      </c>
      <c r="L3848" t="e">
        <f>IF(VLOOKUP($A3848,Parts!$A:$AM,L$1,0)="X",AC$2,"")</f>
        <v>#VALUE!</v>
      </c>
      <c r="M3848" t="e">
        <f>IF(VLOOKUP($A3848,Parts!$A:$AM,M$1,0)="X",AD$2,"")</f>
        <v>#VALUE!</v>
      </c>
      <c r="N3848" t="e">
        <f>IF(VLOOKUP($A3848,Parts!$A:$AM,N$1,0)="X",AE$2,"")</f>
        <v>#VALUE!</v>
      </c>
      <c r="O3848" t="e">
        <f>IF(VLOOKUP($A3848,Parts!$A:$AM,O$1,0)="X",AF$2,"")</f>
        <v>#VALUE!</v>
      </c>
      <c r="P3848" t="e">
        <f t="shared" si="61"/>
        <v>#VALUE!</v>
      </c>
    </row>
    <row r="3849" spans="1:16" x14ac:dyDescent="0.25">
      <c r="A3849" t="e">
        <f>Table15[[#This Row],[Name]]</f>
        <v>#VALUE!</v>
      </c>
      <c r="B3849" t="e">
        <f>IF(VLOOKUP($A3849,Parts!$A:$AM,B$1,0)="X",S$2,"")</f>
        <v>#VALUE!</v>
      </c>
      <c r="C3849" t="e">
        <f>IF(VLOOKUP($A3849,Parts!$A:$AM,C$1,0)="X",T$2,"")</f>
        <v>#VALUE!</v>
      </c>
      <c r="D3849" t="e">
        <f>IF(VLOOKUP($A3849,Parts!$A:$AM,D$1,0)="X",U$2,"")</f>
        <v>#VALUE!</v>
      </c>
      <c r="E3849" t="e">
        <f>IF(VLOOKUP($A3849,Parts!$A:$AM,E$1,0)="X",V$2,"")</f>
        <v>#VALUE!</v>
      </c>
      <c r="F3849" t="e">
        <f>IF(VLOOKUP($A3849,Parts!$A:$AM,F$1,0)="X",W$2,"")</f>
        <v>#VALUE!</v>
      </c>
      <c r="G3849" t="e">
        <f>IF(VLOOKUP($A3849,Parts!$A:$AM,G$1,0)="X",X$2,"")</f>
        <v>#VALUE!</v>
      </c>
      <c r="H3849" t="e">
        <f>IF(VLOOKUP($A3849,Parts!$A:$AM,H$1,0)="X",Y$2,"")</f>
        <v>#VALUE!</v>
      </c>
      <c r="I3849" t="e">
        <f>IF(VLOOKUP($A3849,Parts!$A:$AM,I$1,0)="X",Z$2,"")</f>
        <v>#VALUE!</v>
      </c>
      <c r="J3849" t="e">
        <f>IF(VLOOKUP($A3849,Parts!$A:$AM,J$1,0)="X",AA$2,"")</f>
        <v>#VALUE!</v>
      </c>
      <c r="K3849" t="e">
        <f>IF(VLOOKUP($A3849,Parts!$A:$AM,K$1,0)="X",AB$2,"")</f>
        <v>#VALUE!</v>
      </c>
      <c r="L3849" t="e">
        <f>IF(VLOOKUP($A3849,Parts!$A:$AM,L$1,0)="X",AC$2,"")</f>
        <v>#VALUE!</v>
      </c>
      <c r="M3849" t="e">
        <f>IF(VLOOKUP($A3849,Parts!$A:$AM,M$1,0)="X",AD$2,"")</f>
        <v>#VALUE!</v>
      </c>
      <c r="N3849" t="e">
        <f>IF(VLOOKUP($A3849,Parts!$A:$AM,N$1,0)="X",AE$2,"")</f>
        <v>#VALUE!</v>
      </c>
      <c r="O3849" t="e">
        <f>IF(VLOOKUP($A3849,Parts!$A:$AM,O$1,0)="X",AF$2,"")</f>
        <v>#VALUE!</v>
      </c>
      <c r="P3849" t="e">
        <f t="shared" si="61"/>
        <v>#VALUE!</v>
      </c>
    </row>
    <row r="3850" spans="1:16" x14ac:dyDescent="0.25">
      <c r="A3850" t="e">
        <f>Table15[[#This Row],[Name]]</f>
        <v>#VALUE!</v>
      </c>
      <c r="B3850" t="e">
        <f>IF(VLOOKUP($A3850,Parts!$A:$AM,B$1,0)="X",S$2,"")</f>
        <v>#VALUE!</v>
      </c>
      <c r="C3850" t="e">
        <f>IF(VLOOKUP($A3850,Parts!$A:$AM,C$1,0)="X",T$2,"")</f>
        <v>#VALUE!</v>
      </c>
      <c r="D3850" t="e">
        <f>IF(VLOOKUP($A3850,Parts!$A:$AM,D$1,0)="X",U$2,"")</f>
        <v>#VALUE!</v>
      </c>
      <c r="E3850" t="e">
        <f>IF(VLOOKUP($A3850,Parts!$A:$AM,E$1,0)="X",V$2,"")</f>
        <v>#VALUE!</v>
      </c>
      <c r="F3850" t="e">
        <f>IF(VLOOKUP($A3850,Parts!$A:$AM,F$1,0)="X",W$2,"")</f>
        <v>#VALUE!</v>
      </c>
      <c r="G3850" t="e">
        <f>IF(VLOOKUP($A3850,Parts!$A:$AM,G$1,0)="X",X$2,"")</f>
        <v>#VALUE!</v>
      </c>
      <c r="H3850" t="e">
        <f>IF(VLOOKUP($A3850,Parts!$A:$AM,H$1,0)="X",Y$2,"")</f>
        <v>#VALUE!</v>
      </c>
      <c r="I3850" t="e">
        <f>IF(VLOOKUP($A3850,Parts!$A:$AM,I$1,0)="X",Z$2,"")</f>
        <v>#VALUE!</v>
      </c>
      <c r="J3850" t="e">
        <f>IF(VLOOKUP($A3850,Parts!$A:$AM,J$1,0)="X",AA$2,"")</f>
        <v>#VALUE!</v>
      </c>
      <c r="K3850" t="e">
        <f>IF(VLOOKUP($A3850,Parts!$A:$AM,K$1,0)="X",AB$2,"")</f>
        <v>#VALUE!</v>
      </c>
      <c r="L3850" t="e">
        <f>IF(VLOOKUP($A3850,Parts!$A:$AM,L$1,0)="X",AC$2,"")</f>
        <v>#VALUE!</v>
      </c>
      <c r="M3850" t="e">
        <f>IF(VLOOKUP($A3850,Parts!$A:$AM,M$1,0)="X",AD$2,"")</f>
        <v>#VALUE!</v>
      </c>
      <c r="N3850" t="e">
        <f>IF(VLOOKUP($A3850,Parts!$A:$AM,N$1,0)="X",AE$2,"")</f>
        <v>#VALUE!</v>
      </c>
      <c r="O3850" t="e">
        <f>IF(VLOOKUP($A3850,Parts!$A:$AM,O$1,0)="X",AF$2,"")</f>
        <v>#VALUE!</v>
      </c>
      <c r="P3850" t="e">
        <f t="shared" si="61"/>
        <v>#VALUE!</v>
      </c>
    </row>
    <row r="3851" spans="1:16" x14ac:dyDescent="0.25">
      <c r="A3851" t="e">
        <f>Table15[[#This Row],[Name]]</f>
        <v>#VALUE!</v>
      </c>
      <c r="B3851" t="e">
        <f>IF(VLOOKUP($A3851,Parts!$A:$AM,B$1,0)="X",S$2,"")</f>
        <v>#VALUE!</v>
      </c>
      <c r="C3851" t="e">
        <f>IF(VLOOKUP($A3851,Parts!$A:$AM,C$1,0)="X",T$2,"")</f>
        <v>#VALUE!</v>
      </c>
      <c r="D3851" t="e">
        <f>IF(VLOOKUP($A3851,Parts!$A:$AM,D$1,0)="X",U$2,"")</f>
        <v>#VALUE!</v>
      </c>
      <c r="E3851" t="e">
        <f>IF(VLOOKUP($A3851,Parts!$A:$AM,E$1,0)="X",V$2,"")</f>
        <v>#VALUE!</v>
      </c>
      <c r="F3851" t="e">
        <f>IF(VLOOKUP($A3851,Parts!$A:$AM,F$1,0)="X",W$2,"")</f>
        <v>#VALUE!</v>
      </c>
      <c r="G3851" t="e">
        <f>IF(VLOOKUP($A3851,Parts!$A:$AM,G$1,0)="X",X$2,"")</f>
        <v>#VALUE!</v>
      </c>
      <c r="H3851" t="e">
        <f>IF(VLOOKUP($A3851,Parts!$A:$AM,H$1,0)="X",Y$2,"")</f>
        <v>#VALUE!</v>
      </c>
      <c r="I3851" t="e">
        <f>IF(VLOOKUP($A3851,Parts!$A:$AM,I$1,0)="X",Z$2,"")</f>
        <v>#VALUE!</v>
      </c>
      <c r="J3851" t="e">
        <f>IF(VLOOKUP($A3851,Parts!$A:$AM,J$1,0)="X",AA$2,"")</f>
        <v>#VALUE!</v>
      </c>
      <c r="K3851" t="e">
        <f>IF(VLOOKUP($A3851,Parts!$A:$AM,K$1,0)="X",AB$2,"")</f>
        <v>#VALUE!</v>
      </c>
      <c r="L3851" t="e">
        <f>IF(VLOOKUP($A3851,Parts!$A:$AM,L$1,0)="X",AC$2,"")</f>
        <v>#VALUE!</v>
      </c>
      <c r="M3851" t="e">
        <f>IF(VLOOKUP($A3851,Parts!$A:$AM,M$1,0)="X",AD$2,"")</f>
        <v>#VALUE!</v>
      </c>
      <c r="N3851" t="e">
        <f>IF(VLOOKUP($A3851,Parts!$A:$AM,N$1,0)="X",AE$2,"")</f>
        <v>#VALUE!</v>
      </c>
      <c r="O3851" t="e">
        <f>IF(VLOOKUP($A3851,Parts!$A:$AM,O$1,0)="X",AF$2,"")</f>
        <v>#VALUE!</v>
      </c>
      <c r="P3851" t="e">
        <f t="shared" si="61"/>
        <v>#VALUE!</v>
      </c>
    </row>
    <row r="3852" spans="1:16" x14ac:dyDescent="0.25">
      <c r="A3852" t="e">
        <f>Table15[[#This Row],[Name]]</f>
        <v>#VALUE!</v>
      </c>
      <c r="B3852" t="e">
        <f>IF(VLOOKUP($A3852,Parts!$A:$AM,B$1,0)="X",S$2,"")</f>
        <v>#VALUE!</v>
      </c>
      <c r="C3852" t="e">
        <f>IF(VLOOKUP($A3852,Parts!$A:$AM,C$1,0)="X",T$2,"")</f>
        <v>#VALUE!</v>
      </c>
      <c r="D3852" t="e">
        <f>IF(VLOOKUP($A3852,Parts!$A:$AM,D$1,0)="X",U$2,"")</f>
        <v>#VALUE!</v>
      </c>
      <c r="E3852" t="e">
        <f>IF(VLOOKUP($A3852,Parts!$A:$AM,E$1,0)="X",V$2,"")</f>
        <v>#VALUE!</v>
      </c>
      <c r="F3852" t="e">
        <f>IF(VLOOKUP($A3852,Parts!$A:$AM,F$1,0)="X",W$2,"")</f>
        <v>#VALUE!</v>
      </c>
      <c r="G3852" t="e">
        <f>IF(VLOOKUP($A3852,Parts!$A:$AM,G$1,0)="X",X$2,"")</f>
        <v>#VALUE!</v>
      </c>
      <c r="H3852" t="e">
        <f>IF(VLOOKUP($A3852,Parts!$A:$AM,H$1,0)="X",Y$2,"")</f>
        <v>#VALUE!</v>
      </c>
      <c r="I3852" t="e">
        <f>IF(VLOOKUP($A3852,Parts!$A:$AM,I$1,0)="X",Z$2,"")</f>
        <v>#VALUE!</v>
      </c>
      <c r="J3852" t="e">
        <f>IF(VLOOKUP($A3852,Parts!$A:$AM,J$1,0)="X",AA$2,"")</f>
        <v>#VALUE!</v>
      </c>
      <c r="K3852" t="e">
        <f>IF(VLOOKUP($A3852,Parts!$A:$AM,K$1,0)="X",AB$2,"")</f>
        <v>#VALUE!</v>
      </c>
      <c r="L3852" t="e">
        <f>IF(VLOOKUP($A3852,Parts!$A:$AM,L$1,0)="X",AC$2,"")</f>
        <v>#VALUE!</v>
      </c>
      <c r="M3852" t="e">
        <f>IF(VLOOKUP($A3852,Parts!$A:$AM,M$1,0)="X",AD$2,"")</f>
        <v>#VALUE!</v>
      </c>
      <c r="N3852" t="e">
        <f>IF(VLOOKUP($A3852,Parts!$A:$AM,N$1,0)="X",AE$2,"")</f>
        <v>#VALUE!</v>
      </c>
      <c r="O3852" t="e">
        <f>IF(VLOOKUP($A3852,Parts!$A:$AM,O$1,0)="X",AF$2,"")</f>
        <v>#VALUE!</v>
      </c>
      <c r="P3852" t="e">
        <f t="shared" si="61"/>
        <v>#VALUE!</v>
      </c>
    </row>
    <row r="3853" spans="1:16" x14ac:dyDescent="0.25">
      <c r="A3853" t="e">
        <f>Table15[[#This Row],[Name]]</f>
        <v>#VALUE!</v>
      </c>
      <c r="B3853" t="e">
        <f>IF(VLOOKUP($A3853,Parts!$A:$AM,B$1,0)="X",S$2,"")</f>
        <v>#VALUE!</v>
      </c>
      <c r="C3853" t="e">
        <f>IF(VLOOKUP($A3853,Parts!$A:$AM,C$1,0)="X",T$2,"")</f>
        <v>#VALUE!</v>
      </c>
      <c r="D3853" t="e">
        <f>IF(VLOOKUP($A3853,Parts!$A:$AM,D$1,0)="X",U$2,"")</f>
        <v>#VALUE!</v>
      </c>
      <c r="E3853" t="e">
        <f>IF(VLOOKUP($A3853,Parts!$A:$AM,E$1,0)="X",V$2,"")</f>
        <v>#VALUE!</v>
      </c>
      <c r="F3853" t="e">
        <f>IF(VLOOKUP($A3853,Parts!$A:$AM,F$1,0)="X",W$2,"")</f>
        <v>#VALUE!</v>
      </c>
      <c r="G3853" t="e">
        <f>IF(VLOOKUP($A3853,Parts!$A:$AM,G$1,0)="X",X$2,"")</f>
        <v>#VALUE!</v>
      </c>
      <c r="H3853" t="e">
        <f>IF(VLOOKUP($A3853,Parts!$A:$AM,H$1,0)="X",Y$2,"")</f>
        <v>#VALUE!</v>
      </c>
      <c r="I3853" t="e">
        <f>IF(VLOOKUP($A3853,Parts!$A:$AM,I$1,0)="X",Z$2,"")</f>
        <v>#VALUE!</v>
      </c>
      <c r="J3853" t="e">
        <f>IF(VLOOKUP($A3853,Parts!$A:$AM,J$1,0)="X",AA$2,"")</f>
        <v>#VALUE!</v>
      </c>
      <c r="K3853" t="e">
        <f>IF(VLOOKUP($A3853,Parts!$A:$AM,K$1,0)="X",AB$2,"")</f>
        <v>#VALUE!</v>
      </c>
      <c r="L3853" t="e">
        <f>IF(VLOOKUP($A3853,Parts!$A:$AM,L$1,0)="X",AC$2,"")</f>
        <v>#VALUE!</v>
      </c>
      <c r="M3853" t="e">
        <f>IF(VLOOKUP($A3853,Parts!$A:$AM,M$1,0)="X",AD$2,"")</f>
        <v>#VALUE!</v>
      </c>
      <c r="N3853" t="e">
        <f>IF(VLOOKUP($A3853,Parts!$A:$AM,N$1,0)="X",AE$2,"")</f>
        <v>#VALUE!</v>
      </c>
      <c r="O3853" t="e">
        <f>IF(VLOOKUP($A3853,Parts!$A:$AM,O$1,0)="X",AF$2,"")</f>
        <v>#VALUE!</v>
      </c>
      <c r="P3853" t="e">
        <f t="shared" si="61"/>
        <v>#VALUE!</v>
      </c>
    </row>
    <row r="3854" spans="1:16" x14ac:dyDescent="0.25">
      <c r="A3854" t="e">
        <f>Table15[[#This Row],[Name]]</f>
        <v>#VALUE!</v>
      </c>
      <c r="B3854" t="e">
        <f>IF(VLOOKUP($A3854,Parts!$A:$AM,B$1,0)="X",S$2,"")</f>
        <v>#VALUE!</v>
      </c>
      <c r="C3854" t="e">
        <f>IF(VLOOKUP($A3854,Parts!$A:$AM,C$1,0)="X",T$2,"")</f>
        <v>#VALUE!</v>
      </c>
      <c r="D3854" t="e">
        <f>IF(VLOOKUP($A3854,Parts!$A:$AM,D$1,0)="X",U$2,"")</f>
        <v>#VALUE!</v>
      </c>
      <c r="E3854" t="e">
        <f>IF(VLOOKUP($A3854,Parts!$A:$AM,E$1,0)="X",V$2,"")</f>
        <v>#VALUE!</v>
      </c>
      <c r="F3854" t="e">
        <f>IF(VLOOKUP($A3854,Parts!$A:$AM,F$1,0)="X",W$2,"")</f>
        <v>#VALUE!</v>
      </c>
      <c r="G3854" t="e">
        <f>IF(VLOOKUP($A3854,Parts!$A:$AM,G$1,0)="X",X$2,"")</f>
        <v>#VALUE!</v>
      </c>
      <c r="H3854" t="e">
        <f>IF(VLOOKUP($A3854,Parts!$A:$AM,H$1,0)="X",Y$2,"")</f>
        <v>#VALUE!</v>
      </c>
      <c r="I3854" t="e">
        <f>IF(VLOOKUP($A3854,Parts!$A:$AM,I$1,0)="X",Z$2,"")</f>
        <v>#VALUE!</v>
      </c>
      <c r="J3854" t="e">
        <f>IF(VLOOKUP($A3854,Parts!$A:$AM,J$1,0)="X",AA$2,"")</f>
        <v>#VALUE!</v>
      </c>
      <c r="K3854" t="e">
        <f>IF(VLOOKUP($A3854,Parts!$A:$AM,K$1,0)="X",AB$2,"")</f>
        <v>#VALUE!</v>
      </c>
      <c r="L3854" t="e">
        <f>IF(VLOOKUP($A3854,Parts!$A:$AM,L$1,0)="X",AC$2,"")</f>
        <v>#VALUE!</v>
      </c>
      <c r="M3854" t="e">
        <f>IF(VLOOKUP($A3854,Parts!$A:$AM,M$1,0)="X",AD$2,"")</f>
        <v>#VALUE!</v>
      </c>
      <c r="N3854" t="e">
        <f>IF(VLOOKUP($A3854,Parts!$A:$AM,N$1,0)="X",AE$2,"")</f>
        <v>#VALUE!</v>
      </c>
      <c r="O3854" t="e">
        <f>IF(VLOOKUP($A3854,Parts!$A:$AM,O$1,0)="X",AF$2,"")</f>
        <v>#VALUE!</v>
      </c>
      <c r="P3854" t="e">
        <f t="shared" si="61"/>
        <v>#VALUE!</v>
      </c>
    </row>
    <row r="3855" spans="1:16" x14ac:dyDescent="0.25">
      <c r="A3855" t="e">
        <f>Table15[[#This Row],[Name]]</f>
        <v>#VALUE!</v>
      </c>
      <c r="B3855" t="e">
        <f>IF(VLOOKUP($A3855,Parts!$A:$AM,B$1,0)="X",S$2,"")</f>
        <v>#VALUE!</v>
      </c>
      <c r="C3855" t="e">
        <f>IF(VLOOKUP($A3855,Parts!$A:$AM,C$1,0)="X",T$2,"")</f>
        <v>#VALUE!</v>
      </c>
      <c r="D3855" t="e">
        <f>IF(VLOOKUP($A3855,Parts!$A:$AM,D$1,0)="X",U$2,"")</f>
        <v>#VALUE!</v>
      </c>
      <c r="E3855" t="e">
        <f>IF(VLOOKUP($A3855,Parts!$A:$AM,E$1,0)="X",V$2,"")</f>
        <v>#VALUE!</v>
      </c>
      <c r="F3855" t="e">
        <f>IF(VLOOKUP($A3855,Parts!$A:$AM,F$1,0)="X",W$2,"")</f>
        <v>#VALUE!</v>
      </c>
      <c r="G3855" t="e">
        <f>IF(VLOOKUP($A3855,Parts!$A:$AM,G$1,0)="X",X$2,"")</f>
        <v>#VALUE!</v>
      </c>
      <c r="H3855" t="e">
        <f>IF(VLOOKUP($A3855,Parts!$A:$AM,H$1,0)="X",Y$2,"")</f>
        <v>#VALUE!</v>
      </c>
      <c r="I3855" t="e">
        <f>IF(VLOOKUP($A3855,Parts!$A:$AM,I$1,0)="X",Z$2,"")</f>
        <v>#VALUE!</v>
      </c>
      <c r="J3855" t="e">
        <f>IF(VLOOKUP($A3855,Parts!$A:$AM,J$1,0)="X",AA$2,"")</f>
        <v>#VALUE!</v>
      </c>
      <c r="K3855" t="e">
        <f>IF(VLOOKUP($A3855,Parts!$A:$AM,K$1,0)="X",AB$2,"")</f>
        <v>#VALUE!</v>
      </c>
      <c r="L3855" t="e">
        <f>IF(VLOOKUP($A3855,Parts!$A:$AM,L$1,0)="X",AC$2,"")</f>
        <v>#VALUE!</v>
      </c>
      <c r="M3855" t="e">
        <f>IF(VLOOKUP($A3855,Parts!$A:$AM,M$1,0)="X",AD$2,"")</f>
        <v>#VALUE!</v>
      </c>
      <c r="N3855" t="e">
        <f>IF(VLOOKUP($A3855,Parts!$A:$AM,N$1,0)="X",AE$2,"")</f>
        <v>#VALUE!</v>
      </c>
      <c r="O3855" t="e">
        <f>IF(VLOOKUP($A3855,Parts!$A:$AM,O$1,0)="X",AF$2,"")</f>
        <v>#VALUE!</v>
      </c>
      <c r="P3855" t="e">
        <f t="shared" si="61"/>
        <v>#VALUE!</v>
      </c>
    </row>
    <row r="3856" spans="1:16" x14ac:dyDescent="0.25">
      <c r="A3856" t="e">
        <f>Table15[[#This Row],[Name]]</f>
        <v>#VALUE!</v>
      </c>
      <c r="B3856" t="e">
        <f>IF(VLOOKUP($A3856,Parts!$A:$AM,B$1,0)="X",S$2,"")</f>
        <v>#VALUE!</v>
      </c>
      <c r="C3856" t="e">
        <f>IF(VLOOKUP($A3856,Parts!$A:$AM,C$1,0)="X",T$2,"")</f>
        <v>#VALUE!</v>
      </c>
      <c r="D3856" t="e">
        <f>IF(VLOOKUP($A3856,Parts!$A:$AM,D$1,0)="X",U$2,"")</f>
        <v>#VALUE!</v>
      </c>
      <c r="E3856" t="e">
        <f>IF(VLOOKUP($A3856,Parts!$A:$AM,E$1,0)="X",V$2,"")</f>
        <v>#VALUE!</v>
      </c>
      <c r="F3856" t="e">
        <f>IF(VLOOKUP($A3856,Parts!$A:$AM,F$1,0)="X",W$2,"")</f>
        <v>#VALUE!</v>
      </c>
      <c r="G3856" t="e">
        <f>IF(VLOOKUP($A3856,Parts!$A:$AM,G$1,0)="X",X$2,"")</f>
        <v>#VALUE!</v>
      </c>
      <c r="H3856" t="e">
        <f>IF(VLOOKUP($A3856,Parts!$A:$AM,H$1,0)="X",Y$2,"")</f>
        <v>#VALUE!</v>
      </c>
      <c r="I3856" t="e">
        <f>IF(VLOOKUP($A3856,Parts!$A:$AM,I$1,0)="X",Z$2,"")</f>
        <v>#VALUE!</v>
      </c>
      <c r="J3856" t="e">
        <f>IF(VLOOKUP($A3856,Parts!$A:$AM,J$1,0)="X",AA$2,"")</f>
        <v>#VALUE!</v>
      </c>
      <c r="K3856" t="e">
        <f>IF(VLOOKUP($A3856,Parts!$A:$AM,K$1,0)="X",AB$2,"")</f>
        <v>#VALUE!</v>
      </c>
      <c r="L3856" t="e">
        <f>IF(VLOOKUP($A3856,Parts!$A:$AM,L$1,0)="X",AC$2,"")</f>
        <v>#VALUE!</v>
      </c>
      <c r="M3856" t="e">
        <f>IF(VLOOKUP($A3856,Parts!$A:$AM,M$1,0)="X",AD$2,"")</f>
        <v>#VALUE!</v>
      </c>
      <c r="N3856" t="e">
        <f>IF(VLOOKUP($A3856,Parts!$A:$AM,N$1,0)="X",AE$2,"")</f>
        <v>#VALUE!</v>
      </c>
      <c r="O3856" t="e">
        <f>IF(VLOOKUP($A3856,Parts!$A:$AM,O$1,0)="X",AF$2,"")</f>
        <v>#VALUE!</v>
      </c>
      <c r="P3856" t="e">
        <f t="shared" si="61"/>
        <v>#VALUE!</v>
      </c>
    </row>
    <row r="3857" spans="1:16" x14ac:dyDescent="0.25">
      <c r="A3857" t="e">
        <f>Table15[[#This Row],[Name]]</f>
        <v>#VALUE!</v>
      </c>
      <c r="B3857" t="e">
        <f>IF(VLOOKUP($A3857,Parts!$A:$AM,B$1,0)="X",S$2,"")</f>
        <v>#VALUE!</v>
      </c>
      <c r="C3857" t="e">
        <f>IF(VLOOKUP($A3857,Parts!$A:$AM,C$1,0)="X",T$2,"")</f>
        <v>#VALUE!</v>
      </c>
      <c r="D3857" t="e">
        <f>IF(VLOOKUP($A3857,Parts!$A:$AM,D$1,0)="X",U$2,"")</f>
        <v>#VALUE!</v>
      </c>
      <c r="E3857" t="e">
        <f>IF(VLOOKUP($A3857,Parts!$A:$AM,E$1,0)="X",V$2,"")</f>
        <v>#VALUE!</v>
      </c>
      <c r="F3857" t="e">
        <f>IF(VLOOKUP($A3857,Parts!$A:$AM,F$1,0)="X",W$2,"")</f>
        <v>#VALUE!</v>
      </c>
      <c r="G3857" t="e">
        <f>IF(VLOOKUP($A3857,Parts!$A:$AM,G$1,0)="X",X$2,"")</f>
        <v>#VALUE!</v>
      </c>
      <c r="H3857" t="e">
        <f>IF(VLOOKUP($A3857,Parts!$A:$AM,H$1,0)="X",Y$2,"")</f>
        <v>#VALUE!</v>
      </c>
      <c r="I3857" t="e">
        <f>IF(VLOOKUP($A3857,Parts!$A:$AM,I$1,0)="X",Z$2,"")</f>
        <v>#VALUE!</v>
      </c>
      <c r="J3857" t="e">
        <f>IF(VLOOKUP($A3857,Parts!$A:$AM,J$1,0)="X",AA$2,"")</f>
        <v>#VALUE!</v>
      </c>
      <c r="K3857" t="e">
        <f>IF(VLOOKUP($A3857,Parts!$A:$AM,K$1,0)="X",AB$2,"")</f>
        <v>#VALUE!</v>
      </c>
      <c r="L3857" t="e">
        <f>IF(VLOOKUP($A3857,Parts!$A:$AM,L$1,0)="X",AC$2,"")</f>
        <v>#VALUE!</v>
      </c>
      <c r="M3857" t="e">
        <f>IF(VLOOKUP($A3857,Parts!$A:$AM,M$1,0)="X",AD$2,"")</f>
        <v>#VALUE!</v>
      </c>
      <c r="N3857" t="e">
        <f>IF(VLOOKUP($A3857,Parts!$A:$AM,N$1,0)="X",AE$2,"")</f>
        <v>#VALUE!</v>
      </c>
      <c r="O3857" t="e">
        <f>IF(VLOOKUP($A3857,Parts!$A:$AM,O$1,0)="X",AF$2,"")</f>
        <v>#VALUE!</v>
      </c>
      <c r="P3857" t="e">
        <f t="shared" si="61"/>
        <v>#VALUE!</v>
      </c>
    </row>
    <row r="3858" spans="1:16" x14ac:dyDescent="0.25">
      <c r="A3858" t="e">
        <f>Table15[[#This Row],[Name]]</f>
        <v>#VALUE!</v>
      </c>
      <c r="B3858" t="e">
        <f>IF(VLOOKUP($A3858,Parts!$A:$AM,B$1,0)="X",S$2,"")</f>
        <v>#VALUE!</v>
      </c>
      <c r="C3858" t="e">
        <f>IF(VLOOKUP($A3858,Parts!$A:$AM,C$1,0)="X",T$2,"")</f>
        <v>#VALUE!</v>
      </c>
      <c r="D3858" t="e">
        <f>IF(VLOOKUP($A3858,Parts!$A:$AM,D$1,0)="X",U$2,"")</f>
        <v>#VALUE!</v>
      </c>
      <c r="E3858" t="e">
        <f>IF(VLOOKUP($A3858,Parts!$A:$AM,E$1,0)="X",V$2,"")</f>
        <v>#VALUE!</v>
      </c>
      <c r="F3858" t="e">
        <f>IF(VLOOKUP($A3858,Parts!$A:$AM,F$1,0)="X",W$2,"")</f>
        <v>#VALUE!</v>
      </c>
      <c r="G3858" t="e">
        <f>IF(VLOOKUP($A3858,Parts!$A:$AM,G$1,0)="X",X$2,"")</f>
        <v>#VALUE!</v>
      </c>
      <c r="H3858" t="e">
        <f>IF(VLOOKUP($A3858,Parts!$A:$AM,H$1,0)="X",Y$2,"")</f>
        <v>#VALUE!</v>
      </c>
      <c r="I3858" t="e">
        <f>IF(VLOOKUP($A3858,Parts!$A:$AM,I$1,0)="X",Z$2,"")</f>
        <v>#VALUE!</v>
      </c>
      <c r="J3858" t="e">
        <f>IF(VLOOKUP($A3858,Parts!$A:$AM,J$1,0)="X",AA$2,"")</f>
        <v>#VALUE!</v>
      </c>
      <c r="K3858" t="e">
        <f>IF(VLOOKUP($A3858,Parts!$A:$AM,K$1,0)="X",AB$2,"")</f>
        <v>#VALUE!</v>
      </c>
      <c r="L3858" t="e">
        <f>IF(VLOOKUP($A3858,Parts!$A:$AM,L$1,0)="X",AC$2,"")</f>
        <v>#VALUE!</v>
      </c>
      <c r="M3858" t="e">
        <f>IF(VLOOKUP($A3858,Parts!$A:$AM,M$1,0)="X",AD$2,"")</f>
        <v>#VALUE!</v>
      </c>
      <c r="N3858" t="e">
        <f>IF(VLOOKUP($A3858,Parts!$A:$AM,N$1,0)="X",AE$2,"")</f>
        <v>#VALUE!</v>
      </c>
      <c r="O3858" t="e">
        <f>IF(VLOOKUP($A3858,Parts!$A:$AM,O$1,0)="X",AF$2,"")</f>
        <v>#VALUE!</v>
      </c>
      <c r="P3858" t="e">
        <f t="shared" si="61"/>
        <v>#VALUE!</v>
      </c>
    </row>
    <row r="3859" spans="1:16" x14ac:dyDescent="0.25">
      <c r="A3859" t="e">
        <f>Table15[[#This Row],[Name]]</f>
        <v>#VALUE!</v>
      </c>
      <c r="B3859" t="e">
        <f>IF(VLOOKUP($A3859,Parts!$A:$AM,B$1,0)="X",S$2,"")</f>
        <v>#VALUE!</v>
      </c>
      <c r="C3859" t="e">
        <f>IF(VLOOKUP($A3859,Parts!$A:$AM,C$1,0)="X",T$2,"")</f>
        <v>#VALUE!</v>
      </c>
      <c r="D3859" t="e">
        <f>IF(VLOOKUP($A3859,Parts!$A:$AM,D$1,0)="X",U$2,"")</f>
        <v>#VALUE!</v>
      </c>
      <c r="E3859" t="e">
        <f>IF(VLOOKUP($A3859,Parts!$A:$AM,E$1,0)="X",V$2,"")</f>
        <v>#VALUE!</v>
      </c>
      <c r="F3859" t="e">
        <f>IF(VLOOKUP($A3859,Parts!$A:$AM,F$1,0)="X",W$2,"")</f>
        <v>#VALUE!</v>
      </c>
      <c r="G3859" t="e">
        <f>IF(VLOOKUP($A3859,Parts!$A:$AM,G$1,0)="X",X$2,"")</f>
        <v>#VALUE!</v>
      </c>
      <c r="H3859" t="e">
        <f>IF(VLOOKUP($A3859,Parts!$A:$AM,H$1,0)="X",Y$2,"")</f>
        <v>#VALUE!</v>
      </c>
      <c r="I3859" t="e">
        <f>IF(VLOOKUP($A3859,Parts!$A:$AM,I$1,0)="X",Z$2,"")</f>
        <v>#VALUE!</v>
      </c>
      <c r="J3859" t="e">
        <f>IF(VLOOKUP($A3859,Parts!$A:$AM,J$1,0)="X",AA$2,"")</f>
        <v>#VALUE!</v>
      </c>
      <c r="K3859" t="e">
        <f>IF(VLOOKUP($A3859,Parts!$A:$AM,K$1,0)="X",AB$2,"")</f>
        <v>#VALUE!</v>
      </c>
      <c r="L3859" t="e">
        <f>IF(VLOOKUP($A3859,Parts!$A:$AM,L$1,0)="X",AC$2,"")</f>
        <v>#VALUE!</v>
      </c>
      <c r="M3859" t="e">
        <f>IF(VLOOKUP($A3859,Parts!$A:$AM,M$1,0)="X",AD$2,"")</f>
        <v>#VALUE!</v>
      </c>
      <c r="N3859" t="e">
        <f>IF(VLOOKUP($A3859,Parts!$A:$AM,N$1,0)="X",AE$2,"")</f>
        <v>#VALUE!</v>
      </c>
      <c r="O3859" t="e">
        <f>IF(VLOOKUP($A3859,Parts!$A:$AM,O$1,0)="X",AF$2,"")</f>
        <v>#VALUE!</v>
      </c>
      <c r="P3859" t="e">
        <f t="shared" si="61"/>
        <v>#VALUE!</v>
      </c>
    </row>
    <row r="3860" spans="1:16" x14ac:dyDescent="0.25">
      <c r="A3860" t="e">
        <f>Table15[[#This Row],[Name]]</f>
        <v>#VALUE!</v>
      </c>
      <c r="B3860" t="e">
        <f>IF(VLOOKUP($A3860,Parts!$A:$AM,B$1,0)="X",S$2,"")</f>
        <v>#VALUE!</v>
      </c>
      <c r="C3860" t="e">
        <f>IF(VLOOKUP($A3860,Parts!$A:$AM,C$1,0)="X",T$2,"")</f>
        <v>#VALUE!</v>
      </c>
      <c r="D3860" t="e">
        <f>IF(VLOOKUP($A3860,Parts!$A:$AM,D$1,0)="X",U$2,"")</f>
        <v>#VALUE!</v>
      </c>
      <c r="E3860" t="e">
        <f>IF(VLOOKUP($A3860,Parts!$A:$AM,E$1,0)="X",V$2,"")</f>
        <v>#VALUE!</v>
      </c>
      <c r="F3860" t="e">
        <f>IF(VLOOKUP($A3860,Parts!$A:$AM,F$1,0)="X",W$2,"")</f>
        <v>#VALUE!</v>
      </c>
      <c r="G3860" t="e">
        <f>IF(VLOOKUP($A3860,Parts!$A:$AM,G$1,0)="X",X$2,"")</f>
        <v>#VALUE!</v>
      </c>
      <c r="H3860" t="e">
        <f>IF(VLOOKUP($A3860,Parts!$A:$AM,H$1,0)="X",Y$2,"")</f>
        <v>#VALUE!</v>
      </c>
      <c r="I3860" t="e">
        <f>IF(VLOOKUP($A3860,Parts!$A:$AM,I$1,0)="X",Z$2,"")</f>
        <v>#VALUE!</v>
      </c>
      <c r="J3860" t="e">
        <f>IF(VLOOKUP($A3860,Parts!$A:$AM,J$1,0)="X",AA$2,"")</f>
        <v>#VALUE!</v>
      </c>
      <c r="K3860" t="e">
        <f>IF(VLOOKUP($A3860,Parts!$A:$AM,K$1,0)="X",AB$2,"")</f>
        <v>#VALUE!</v>
      </c>
      <c r="L3860" t="e">
        <f>IF(VLOOKUP($A3860,Parts!$A:$AM,L$1,0)="X",AC$2,"")</f>
        <v>#VALUE!</v>
      </c>
      <c r="M3860" t="e">
        <f>IF(VLOOKUP($A3860,Parts!$A:$AM,M$1,0)="X",AD$2,"")</f>
        <v>#VALUE!</v>
      </c>
      <c r="N3860" t="e">
        <f>IF(VLOOKUP($A3860,Parts!$A:$AM,N$1,0)="X",AE$2,"")</f>
        <v>#VALUE!</v>
      </c>
      <c r="O3860" t="e">
        <f>IF(VLOOKUP($A3860,Parts!$A:$AM,O$1,0)="X",AF$2,"")</f>
        <v>#VALUE!</v>
      </c>
      <c r="P3860" t="e">
        <f t="shared" si="61"/>
        <v>#VALUE!</v>
      </c>
    </row>
    <row r="3861" spans="1:16" x14ac:dyDescent="0.25">
      <c r="A3861" t="e">
        <f>Table15[[#This Row],[Name]]</f>
        <v>#VALUE!</v>
      </c>
      <c r="B3861" t="e">
        <f>IF(VLOOKUP($A3861,Parts!$A:$AM,B$1,0)="X",S$2,"")</f>
        <v>#VALUE!</v>
      </c>
      <c r="C3861" t="e">
        <f>IF(VLOOKUP($A3861,Parts!$A:$AM,C$1,0)="X",T$2,"")</f>
        <v>#VALUE!</v>
      </c>
      <c r="D3861" t="e">
        <f>IF(VLOOKUP($A3861,Parts!$A:$AM,D$1,0)="X",U$2,"")</f>
        <v>#VALUE!</v>
      </c>
      <c r="E3861" t="e">
        <f>IF(VLOOKUP($A3861,Parts!$A:$AM,E$1,0)="X",V$2,"")</f>
        <v>#VALUE!</v>
      </c>
      <c r="F3861" t="e">
        <f>IF(VLOOKUP($A3861,Parts!$A:$AM,F$1,0)="X",W$2,"")</f>
        <v>#VALUE!</v>
      </c>
      <c r="G3861" t="e">
        <f>IF(VLOOKUP($A3861,Parts!$A:$AM,G$1,0)="X",X$2,"")</f>
        <v>#VALUE!</v>
      </c>
      <c r="H3861" t="e">
        <f>IF(VLOOKUP($A3861,Parts!$A:$AM,H$1,0)="X",Y$2,"")</f>
        <v>#VALUE!</v>
      </c>
      <c r="I3861" t="e">
        <f>IF(VLOOKUP($A3861,Parts!$A:$AM,I$1,0)="X",Z$2,"")</f>
        <v>#VALUE!</v>
      </c>
      <c r="J3861" t="e">
        <f>IF(VLOOKUP($A3861,Parts!$A:$AM,J$1,0)="X",AA$2,"")</f>
        <v>#VALUE!</v>
      </c>
      <c r="K3861" t="e">
        <f>IF(VLOOKUP($A3861,Parts!$A:$AM,K$1,0)="X",AB$2,"")</f>
        <v>#VALUE!</v>
      </c>
      <c r="L3861" t="e">
        <f>IF(VLOOKUP($A3861,Parts!$A:$AM,L$1,0)="X",AC$2,"")</f>
        <v>#VALUE!</v>
      </c>
      <c r="M3861" t="e">
        <f>IF(VLOOKUP($A3861,Parts!$A:$AM,M$1,0)="X",AD$2,"")</f>
        <v>#VALUE!</v>
      </c>
      <c r="N3861" t="e">
        <f>IF(VLOOKUP($A3861,Parts!$A:$AM,N$1,0)="X",AE$2,"")</f>
        <v>#VALUE!</v>
      </c>
      <c r="O3861" t="e">
        <f>IF(VLOOKUP($A3861,Parts!$A:$AM,O$1,0)="X",AF$2,"")</f>
        <v>#VALUE!</v>
      </c>
      <c r="P3861" t="e">
        <f t="shared" si="61"/>
        <v>#VALUE!</v>
      </c>
    </row>
    <row r="3862" spans="1:16" x14ac:dyDescent="0.25">
      <c r="A3862" t="e">
        <f>Table15[[#This Row],[Name]]</f>
        <v>#VALUE!</v>
      </c>
      <c r="B3862" t="e">
        <f>IF(VLOOKUP($A3862,Parts!$A:$AM,B$1,0)="X",S$2,"")</f>
        <v>#VALUE!</v>
      </c>
      <c r="C3862" t="e">
        <f>IF(VLOOKUP($A3862,Parts!$A:$AM,C$1,0)="X",T$2,"")</f>
        <v>#VALUE!</v>
      </c>
      <c r="D3862" t="e">
        <f>IF(VLOOKUP($A3862,Parts!$A:$AM,D$1,0)="X",U$2,"")</f>
        <v>#VALUE!</v>
      </c>
      <c r="E3862" t="e">
        <f>IF(VLOOKUP($A3862,Parts!$A:$AM,E$1,0)="X",V$2,"")</f>
        <v>#VALUE!</v>
      </c>
      <c r="F3862" t="e">
        <f>IF(VLOOKUP($A3862,Parts!$A:$AM,F$1,0)="X",W$2,"")</f>
        <v>#VALUE!</v>
      </c>
      <c r="G3862" t="e">
        <f>IF(VLOOKUP($A3862,Parts!$A:$AM,G$1,0)="X",X$2,"")</f>
        <v>#VALUE!</v>
      </c>
      <c r="H3862" t="e">
        <f>IF(VLOOKUP($A3862,Parts!$A:$AM,H$1,0)="X",Y$2,"")</f>
        <v>#VALUE!</v>
      </c>
      <c r="I3862" t="e">
        <f>IF(VLOOKUP($A3862,Parts!$A:$AM,I$1,0)="X",Z$2,"")</f>
        <v>#VALUE!</v>
      </c>
      <c r="J3862" t="e">
        <f>IF(VLOOKUP($A3862,Parts!$A:$AM,J$1,0)="X",AA$2,"")</f>
        <v>#VALUE!</v>
      </c>
      <c r="K3862" t="e">
        <f>IF(VLOOKUP($A3862,Parts!$A:$AM,K$1,0)="X",AB$2,"")</f>
        <v>#VALUE!</v>
      </c>
      <c r="L3862" t="e">
        <f>IF(VLOOKUP($A3862,Parts!$A:$AM,L$1,0)="X",AC$2,"")</f>
        <v>#VALUE!</v>
      </c>
      <c r="M3862" t="e">
        <f>IF(VLOOKUP($A3862,Parts!$A:$AM,M$1,0)="X",AD$2,"")</f>
        <v>#VALUE!</v>
      </c>
      <c r="N3862" t="e">
        <f>IF(VLOOKUP($A3862,Parts!$A:$AM,N$1,0)="X",AE$2,"")</f>
        <v>#VALUE!</v>
      </c>
      <c r="O3862" t="e">
        <f>IF(VLOOKUP($A3862,Parts!$A:$AM,O$1,0)="X",AF$2,"")</f>
        <v>#VALUE!</v>
      </c>
      <c r="P3862" t="e">
        <f t="shared" si="61"/>
        <v>#VALUE!</v>
      </c>
    </row>
    <row r="3863" spans="1:16" x14ac:dyDescent="0.25">
      <c r="A3863" t="e">
        <f>Table15[[#This Row],[Name]]</f>
        <v>#VALUE!</v>
      </c>
      <c r="B3863" t="e">
        <f>IF(VLOOKUP($A3863,Parts!$A:$AM,B$1,0)="X",S$2,"")</f>
        <v>#VALUE!</v>
      </c>
      <c r="C3863" t="e">
        <f>IF(VLOOKUP($A3863,Parts!$A:$AM,C$1,0)="X",T$2,"")</f>
        <v>#VALUE!</v>
      </c>
      <c r="D3863" t="e">
        <f>IF(VLOOKUP($A3863,Parts!$A:$AM,D$1,0)="X",U$2,"")</f>
        <v>#VALUE!</v>
      </c>
      <c r="E3863" t="e">
        <f>IF(VLOOKUP($A3863,Parts!$A:$AM,E$1,0)="X",V$2,"")</f>
        <v>#VALUE!</v>
      </c>
      <c r="F3863" t="e">
        <f>IF(VLOOKUP($A3863,Parts!$A:$AM,F$1,0)="X",W$2,"")</f>
        <v>#VALUE!</v>
      </c>
      <c r="G3863" t="e">
        <f>IF(VLOOKUP($A3863,Parts!$A:$AM,G$1,0)="X",X$2,"")</f>
        <v>#VALUE!</v>
      </c>
      <c r="H3863" t="e">
        <f>IF(VLOOKUP($A3863,Parts!$A:$AM,H$1,0)="X",Y$2,"")</f>
        <v>#VALUE!</v>
      </c>
      <c r="I3863" t="e">
        <f>IF(VLOOKUP($A3863,Parts!$A:$AM,I$1,0)="X",Z$2,"")</f>
        <v>#VALUE!</v>
      </c>
      <c r="J3863" t="e">
        <f>IF(VLOOKUP($A3863,Parts!$A:$AM,J$1,0)="X",AA$2,"")</f>
        <v>#VALUE!</v>
      </c>
      <c r="K3863" t="e">
        <f>IF(VLOOKUP($A3863,Parts!$A:$AM,K$1,0)="X",AB$2,"")</f>
        <v>#VALUE!</v>
      </c>
      <c r="L3863" t="e">
        <f>IF(VLOOKUP($A3863,Parts!$A:$AM,L$1,0)="X",AC$2,"")</f>
        <v>#VALUE!</v>
      </c>
      <c r="M3863" t="e">
        <f>IF(VLOOKUP($A3863,Parts!$A:$AM,M$1,0)="X",AD$2,"")</f>
        <v>#VALUE!</v>
      </c>
      <c r="N3863" t="e">
        <f>IF(VLOOKUP($A3863,Parts!$A:$AM,N$1,0)="X",AE$2,"")</f>
        <v>#VALUE!</v>
      </c>
      <c r="O3863" t="e">
        <f>IF(VLOOKUP($A3863,Parts!$A:$AM,O$1,0)="X",AF$2,"")</f>
        <v>#VALUE!</v>
      </c>
      <c r="P3863" t="e">
        <f t="shared" si="61"/>
        <v>#VALUE!</v>
      </c>
    </row>
    <row r="3864" spans="1:16" x14ac:dyDescent="0.25">
      <c r="A3864" t="e">
        <f>Table15[[#This Row],[Name]]</f>
        <v>#VALUE!</v>
      </c>
      <c r="B3864" t="e">
        <f>IF(VLOOKUP($A3864,Parts!$A:$AM,B$1,0)="X",S$2,"")</f>
        <v>#VALUE!</v>
      </c>
      <c r="C3864" t="e">
        <f>IF(VLOOKUP($A3864,Parts!$A:$AM,C$1,0)="X",T$2,"")</f>
        <v>#VALUE!</v>
      </c>
      <c r="D3864" t="e">
        <f>IF(VLOOKUP($A3864,Parts!$A:$AM,D$1,0)="X",U$2,"")</f>
        <v>#VALUE!</v>
      </c>
      <c r="E3864" t="e">
        <f>IF(VLOOKUP($A3864,Parts!$A:$AM,E$1,0)="X",V$2,"")</f>
        <v>#VALUE!</v>
      </c>
      <c r="F3864" t="e">
        <f>IF(VLOOKUP($A3864,Parts!$A:$AM,F$1,0)="X",W$2,"")</f>
        <v>#VALUE!</v>
      </c>
      <c r="G3864" t="e">
        <f>IF(VLOOKUP($A3864,Parts!$A:$AM,G$1,0)="X",X$2,"")</f>
        <v>#VALUE!</v>
      </c>
      <c r="H3864" t="e">
        <f>IF(VLOOKUP($A3864,Parts!$A:$AM,H$1,0)="X",Y$2,"")</f>
        <v>#VALUE!</v>
      </c>
      <c r="I3864" t="e">
        <f>IF(VLOOKUP($A3864,Parts!$A:$AM,I$1,0)="X",Z$2,"")</f>
        <v>#VALUE!</v>
      </c>
      <c r="J3864" t="e">
        <f>IF(VLOOKUP($A3864,Parts!$A:$AM,J$1,0)="X",AA$2,"")</f>
        <v>#VALUE!</v>
      </c>
      <c r="K3864" t="e">
        <f>IF(VLOOKUP($A3864,Parts!$A:$AM,K$1,0)="X",AB$2,"")</f>
        <v>#VALUE!</v>
      </c>
      <c r="L3864" t="e">
        <f>IF(VLOOKUP($A3864,Parts!$A:$AM,L$1,0)="X",AC$2,"")</f>
        <v>#VALUE!</v>
      </c>
      <c r="M3864" t="e">
        <f>IF(VLOOKUP($A3864,Parts!$A:$AM,M$1,0)="X",AD$2,"")</f>
        <v>#VALUE!</v>
      </c>
      <c r="N3864" t="e">
        <f>IF(VLOOKUP($A3864,Parts!$A:$AM,N$1,0)="X",AE$2,"")</f>
        <v>#VALUE!</v>
      </c>
      <c r="O3864" t="e">
        <f>IF(VLOOKUP($A3864,Parts!$A:$AM,O$1,0)="X",AF$2,"")</f>
        <v>#VALUE!</v>
      </c>
      <c r="P3864" t="e">
        <f t="shared" si="61"/>
        <v>#VALUE!</v>
      </c>
    </row>
    <row r="3865" spans="1:16" x14ac:dyDescent="0.25">
      <c r="A3865" t="e">
        <f>Table15[[#This Row],[Name]]</f>
        <v>#VALUE!</v>
      </c>
      <c r="B3865" t="e">
        <f>IF(VLOOKUP($A3865,Parts!$A:$AM,B$1,0)="X",S$2,"")</f>
        <v>#VALUE!</v>
      </c>
      <c r="C3865" t="e">
        <f>IF(VLOOKUP($A3865,Parts!$A:$AM,C$1,0)="X",T$2,"")</f>
        <v>#VALUE!</v>
      </c>
      <c r="D3865" t="e">
        <f>IF(VLOOKUP($A3865,Parts!$A:$AM,D$1,0)="X",U$2,"")</f>
        <v>#VALUE!</v>
      </c>
      <c r="E3865" t="e">
        <f>IF(VLOOKUP($A3865,Parts!$A:$AM,E$1,0)="X",V$2,"")</f>
        <v>#VALUE!</v>
      </c>
      <c r="F3865" t="e">
        <f>IF(VLOOKUP($A3865,Parts!$A:$AM,F$1,0)="X",W$2,"")</f>
        <v>#VALUE!</v>
      </c>
      <c r="G3865" t="e">
        <f>IF(VLOOKUP($A3865,Parts!$A:$AM,G$1,0)="X",X$2,"")</f>
        <v>#VALUE!</v>
      </c>
      <c r="H3865" t="e">
        <f>IF(VLOOKUP($A3865,Parts!$A:$AM,H$1,0)="X",Y$2,"")</f>
        <v>#VALUE!</v>
      </c>
      <c r="I3865" t="e">
        <f>IF(VLOOKUP($A3865,Parts!$A:$AM,I$1,0)="X",Z$2,"")</f>
        <v>#VALUE!</v>
      </c>
      <c r="J3865" t="e">
        <f>IF(VLOOKUP($A3865,Parts!$A:$AM,J$1,0)="X",AA$2,"")</f>
        <v>#VALUE!</v>
      </c>
      <c r="K3865" t="e">
        <f>IF(VLOOKUP($A3865,Parts!$A:$AM,K$1,0)="X",AB$2,"")</f>
        <v>#VALUE!</v>
      </c>
      <c r="L3865" t="e">
        <f>IF(VLOOKUP($A3865,Parts!$A:$AM,L$1,0)="X",AC$2,"")</f>
        <v>#VALUE!</v>
      </c>
      <c r="M3865" t="e">
        <f>IF(VLOOKUP($A3865,Parts!$A:$AM,M$1,0)="X",AD$2,"")</f>
        <v>#VALUE!</v>
      </c>
      <c r="N3865" t="e">
        <f>IF(VLOOKUP($A3865,Parts!$A:$AM,N$1,0)="X",AE$2,"")</f>
        <v>#VALUE!</v>
      </c>
      <c r="O3865" t="e">
        <f>IF(VLOOKUP($A3865,Parts!$A:$AM,O$1,0)="X",AF$2,"")</f>
        <v>#VALUE!</v>
      </c>
      <c r="P3865" t="e">
        <f t="shared" si="61"/>
        <v>#VALUE!</v>
      </c>
    </row>
    <row r="3866" spans="1:16" x14ac:dyDescent="0.25">
      <c r="A3866" t="e">
        <f>Table15[[#This Row],[Name]]</f>
        <v>#VALUE!</v>
      </c>
      <c r="B3866" t="e">
        <f>IF(VLOOKUP($A3866,Parts!$A:$AM,B$1,0)="X",S$2,"")</f>
        <v>#VALUE!</v>
      </c>
      <c r="C3866" t="e">
        <f>IF(VLOOKUP($A3866,Parts!$A:$AM,C$1,0)="X",T$2,"")</f>
        <v>#VALUE!</v>
      </c>
      <c r="D3866" t="e">
        <f>IF(VLOOKUP($A3866,Parts!$A:$AM,D$1,0)="X",U$2,"")</f>
        <v>#VALUE!</v>
      </c>
      <c r="E3866" t="e">
        <f>IF(VLOOKUP($A3866,Parts!$A:$AM,E$1,0)="X",V$2,"")</f>
        <v>#VALUE!</v>
      </c>
      <c r="F3866" t="e">
        <f>IF(VLOOKUP($A3866,Parts!$A:$AM,F$1,0)="X",W$2,"")</f>
        <v>#VALUE!</v>
      </c>
      <c r="G3866" t="e">
        <f>IF(VLOOKUP($A3866,Parts!$A:$AM,G$1,0)="X",X$2,"")</f>
        <v>#VALUE!</v>
      </c>
      <c r="H3866" t="e">
        <f>IF(VLOOKUP($A3866,Parts!$A:$AM,H$1,0)="X",Y$2,"")</f>
        <v>#VALUE!</v>
      </c>
      <c r="I3866" t="e">
        <f>IF(VLOOKUP($A3866,Parts!$A:$AM,I$1,0)="X",Z$2,"")</f>
        <v>#VALUE!</v>
      </c>
      <c r="J3866" t="e">
        <f>IF(VLOOKUP($A3866,Parts!$A:$AM,J$1,0)="X",AA$2,"")</f>
        <v>#VALUE!</v>
      </c>
      <c r="K3866" t="e">
        <f>IF(VLOOKUP($A3866,Parts!$A:$AM,K$1,0)="X",AB$2,"")</f>
        <v>#VALUE!</v>
      </c>
      <c r="L3866" t="e">
        <f>IF(VLOOKUP($A3866,Parts!$A:$AM,L$1,0)="X",AC$2,"")</f>
        <v>#VALUE!</v>
      </c>
      <c r="M3866" t="e">
        <f>IF(VLOOKUP($A3866,Parts!$A:$AM,M$1,0)="X",AD$2,"")</f>
        <v>#VALUE!</v>
      </c>
      <c r="N3866" t="e">
        <f>IF(VLOOKUP($A3866,Parts!$A:$AM,N$1,0)="X",AE$2,"")</f>
        <v>#VALUE!</v>
      </c>
      <c r="O3866" t="e">
        <f>IF(VLOOKUP($A3866,Parts!$A:$AM,O$1,0)="X",AF$2,"")</f>
        <v>#VALUE!</v>
      </c>
      <c r="P3866" t="e">
        <f t="shared" si="61"/>
        <v>#VALUE!</v>
      </c>
    </row>
    <row r="3867" spans="1:16" x14ac:dyDescent="0.25">
      <c r="A3867" t="e">
        <f>Table15[[#This Row],[Name]]</f>
        <v>#VALUE!</v>
      </c>
      <c r="B3867" t="e">
        <f>IF(VLOOKUP($A3867,Parts!$A:$AM,B$1,0)="X",S$2,"")</f>
        <v>#VALUE!</v>
      </c>
      <c r="C3867" t="e">
        <f>IF(VLOOKUP($A3867,Parts!$A:$AM,C$1,0)="X",T$2,"")</f>
        <v>#VALUE!</v>
      </c>
      <c r="D3867" t="e">
        <f>IF(VLOOKUP($A3867,Parts!$A:$AM,D$1,0)="X",U$2,"")</f>
        <v>#VALUE!</v>
      </c>
      <c r="E3867" t="e">
        <f>IF(VLOOKUP($A3867,Parts!$A:$AM,E$1,0)="X",V$2,"")</f>
        <v>#VALUE!</v>
      </c>
      <c r="F3867" t="e">
        <f>IF(VLOOKUP($A3867,Parts!$A:$AM,F$1,0)="X",W$2,"")</f>
        <v>#VALUE!</v>
      </c>
      <c r="G3867" t="e">
        <f>IF(VLOOKUP($A3867,Parts!$A:$AM,G$1,0)="X",X$2,"")</f>
        <v>#VALUE!</v>
      </c>
      <c r="H3867" t="e">
        <f>IF(VLOOKUP($A3867,Parts!$A:$AM,H$1,0)="X",Y$2,"")</f>
        <v>#VALUE!</v>
      </c>
      <c r="I3867" t="e">
        <f>IF(VLOOKUP($A3867,Parts!$A:$AM,I$1,0)="X",Z$2,"")</f>
        <v>#VALUE!</v>
      </c>
      <c r="J3867" t="e">
        <f>IF(VLOOKUP($A3867,Parts!$A:$AM,J$1,0)="X",AA$2,"")</f>
        <v>#VALUE!</v>
      </c>
      <c r="K3867" t="e">
        <f>IF(VLOOKUP($A3867,Parts!$A:$AM,K$1,0)="X",AB$2,"")</f>
        <v>#VALUE!</v>
      </c>
      <c r="L3867" t="e">
        <f>IF(VLOOKUP($A3867,Parts!$A:$AM,L$1,0)="X",AC$2,"")</f>
        <v>#VALUE!</v>
      </c>
      <c r="M3867" t="e">
        <f>IF(VLOOKUP($A3867,Parts!$A:$AM,M$1,0)="X",AD$2,"")</f>
        <v>#VALUE!</v>
      </c>
      <c r="N3867" t="e">
        <f>IF(VLOOKUP($A3867,Parts!$A:$AM,N$1,0)="X",AE$2,"")</f>
        <v>#VALUE!</v>
      </c>
      <c r="O3867" t="e">
        <f>IF(VLOOKUP($A3867,Parts!$A:$AM,O$1,0)="X",AF$2,"")</f>
        <v>#VALUE!</v>
      </c>
      <c r="P3867" t="e">
        <f t="shared" si="61"/>
        <v>#VALUE!</v>
      </c>
    </row>
    <row r="3868" spans="1:16" x14ac:dyDescent="0.25">
      <c r="A3868" t="e">
        <f>Table15[[#This Row],[Name]]</f>
        <v>#VALUE!</v>
      </c>
      <c r="B3868" t="e">
        <f>IF(VLOOKUP($A3868,Parts!$A:$AM,B$1,0)="X",S$2,"")</f>
        <v>#VALUE!</v>
      </c>
      <c r="C3868" t="e">
        <f>IF(VLOOKUP($A3868,Parts!$A:$AM,C$1,0)="X",T$2,"")</f>
        <v>#VALUE!</v>
      </c>
      <c r="D3868" t="e">
        <f>IF(VLOOKUP($A3868,Parts!$A:$AM,D$1,0)="X",U$2,"")</f>
        <v>#VALUE!</v>
      </c>
      <c r="E3868" t="e">
        <f>IF(VLOOKUP($A3868,Parts!$A:$AM,E$1,0)="X",V$2,"")</f>
        <v>#VALUE!</v>
      </c>
      <c r="F3868" t="e">
        <f>IF(VLOOKUP($A3868,Parts!$A:$AM,F$1,0)="X",W$2,"")</f>
        <v>#VALUE!</v>
      </c>
      <c r="G3868" t="e">
        <f>IF(VLOOKUP($A3868,Parts!$A:$AM,G$1,0)="X",X$2,"")</f>
        <v>#VALUE!</v>
      </c>
      <c r="H3868" t="e">
        <f>IF(VLOOKUP($A3868,Parts!$A:$AM,H$1,0)="X",Y$2,"")</f>
        <v>#VALUE!</v>
      </c>
      <c r="I3868" t="e">
        <f>IF(VLOOKUP($A3868,Parts!$A:$AM,I$1,0)="X",Z$2,"")</f>
        <v>#VALUE!</v>
      </c>
      <c r="J3868" t="e">
        <f>IF(VLOOKUP($A3868,Parts!$A:$AM,J$1,0)="X",AA$2,"")</f>
        <v>#VALUE!</v>
      </c>
      <c r="K3868" t="e">
        <f>IF(VLOOKUP($A3868,Parts!$A:$AM,K$1,0)="X",AB$2,"")</f>
        <v>#VALUE!</v>
      </c>
      <c r="L3868" t="e">
        <f>IF(VLOOKUP($A3868,Parts!$A:$AM,L$1,0)="X",AC$2,"")</f>
        <v>#VALUE!</v>
      </c>
      <c r="M3868" t="e">
        <f>IF(VLOOKUP($A3868,Parts!$A:$AM,M$1,0)="X",AD$2,"")</f>
        <v>#VALUE!</v>
      </c>
      <c r="N3868" t="e">
        <f>IF(VLOOKUP($A3868,Parts!$A:$AM,N$1,0)="X",AE$2,"")</f>
        <v>#VALUE!</v>
      </c>
      <c r="O3868" t="e">
        <f>IF(VLOOKUP($A3868,Parts!$A:$AM,O$1,0)="X",AF$2,"")</f>
        <v>#VALUE!</v>
      </c>
      <c r="P3868" t="e">
        <f t="shared" si="61"/>
        <v>#VALUE!</v>
      </c>
    </row>
    <row r="3869" spans="1:16" x14ac:dyDescent="0.25">
      <c r="A3869" t="e">
        <f>Table15[[#This Row],[Name]]</f>
        <v>#VALUE!</v>
      </c>
      <c r="B3869" t="e">
        <f>IF(VLOOKUP($A3869,Parts!$A:$AM,B$1,0)="X",S$2,"")</f>
        <v>#VALUE!</v>
      </c>
      <c r="C3869" t="e">
        <f>IF(VLOOKUP($A3869,Parts!$A:$AM,C$1,0)="X",T$2,"")</f>
        <v>#VALUE!</v>
      </c>
      <c r="D3869" t="e">
        <f>IF(VLOOKUP($A3869,Parts!$A:$AM,D$1,0)="X",U$2,"")</f>
        <v>#VALUE!</v>
      </c>
      <c r="E3869" t="e">
        <f>IF(VLOOKUP($A3869,Parts!$A:$AM,E$1,0)="X",V$2,"")</f>
        <v>#VALUE!</v>
      </c>
      <c r="F3869" t="e">
        <f>IF(VLOOKUP($A3869,Parts!$A:$AM,F$1,0)="X",W$2,"")</f>
        <v>#VALUE!</v>
      </c>
      <c r="G3869" t="e">
        <f>IF(VLOOKUP($A3869,Parts!$A:$AM,G$1,0)="X",X$2,"")</f>
        <v>#VALUE!</v>
      </c>
      <c r="H3869" t="e">
        <f>IF(VLOOKUP($A3869,Parts!$A:$AM,H$1,0)="X",Y$2,"")</f>
        <v>#VALUE!</v>
      </c>
      <c r="I3869" t="e">
        <f>IF(VLOOKUP($A3869,Parts!$A:$AM,I$1,0)="X",Z$2,"")</f>
        <v>#VALUE!</v>
      </c>
      <c r="J3869" t="e">
        <f>IF(VLOOKUP($A3869,Parts!$A:$AM,J$1,0)="X",AA$2,"")</f>
        <v>#VALUE!</v>
      </c>
      <c r="K3869" t="e">
        <f>IF(VLOOKUP($A3869,Parts!$A:$AM,K$1,0)="X",AB$2,"")</f>
        <v>#VALUE!</v>
      </c>
      <c r="L3869" t="e">
        <f>IF(VLOOKUP($A3869,Parts!$A:$AM,L$1,0)="X",AC$2,"")</f>
        <v>#VALUE!</v>
      </c>
      <c r="M3869" t="e">
        <f>IF(VLOOKUP($A3869,Parts!$A:$AM,M$1,0)="X",AD$2,"")</f>
        <v>#VALUE!</v>
      </c>
      <c r="N3869" t="e">
        <f>IF(VLOOKUP($A3869,Parts!$A:$AM,N$1,0)="X",AE$2,"")</f>
        <v>#VALUE!</v>
      </c>
      <c r="O3869" t="e">
        <f>IF(VLOOKUP($A3869,Parts!$A:$AM,O$1,0)="X",AF$2,"")</f>
        <v>#VALUE!</v>
      </c>
      <c r="P3869" t="e">
        <f t="shared" si="61"/>
        <v>#VALUE!</v>
      </c>
    </row>
    <row r="3870" spans="1:16" x14ac:dyDescent="0.25">
      <c r="A3870" t="e">
        <f>Table15[[#This Row],[Name]]</f>
        <v>#VALUE!</v>
      </c>
      <c r="B3870" t="e">
        <f>IF(VLOOKUP($A3870,Parts!$A:$AM,B$1,0)="X",S$2,"")</f>
        <v>#VALUE!</v>
      </c>
      <c r="C3870" t="e">
        <f>IF(VLOOKUP($A3870,Parts!$A:$AM,C$1,0)="X",T$2,"")</f>
        <v>#VALUE!</v>
      </c>
      <c r="D3870" t="e">
        <f>IF(VLOOKUP($A3870,Parts!$A:$AM,D$1,0)="X",U$2,"")</f>
        <v>#VALUE!</v>
      </c>
      <c r="E3870" t="e">
        <f>IF(VLOOKUP($A3870,Parts!$A:$AM,E$1,0)="X",V$2,"")</f>
        <v>#VALUE!</v>
      </c>
      <c r="F3870" t="e">
        <f>IF(VLOOKUP($A3870,Parts!$A:$AM,F$1,0)="X",W$2,"")</f>
        <v>#VALUE!</v>
      </c>
      <c r="G3870" t="e">
        <f>IF(VLOOKUP($A3870,Parts!$A:$AM,G$1,0)="X",X$2,"")</f>
        <v>#VALUE!</v>
      </c>
      <c r="H3870" t="e">
        <f>IF(VLOOKUP($A3870,Parts!$A:$AM,H$1,0)="X",Y$2,"")</f>
        <v>#VALUE!</v>
      </c>
      <c r="I3870" t="e">
        <f>IF(VLOOKUP($A3870,Parts!$A:$AM,I$1,0)="X",Z$2,"")</f>
        <v>#VALUE!</v>
      </c>
      <c r="J3870" t="e">
        <f>IF(VLOOKUP($A3870,Parts!$A:$AM,J$1,0)="X",AA$2,"")</f>
        <v>#VALUE!</v>
      </c>
      <c r="K3870" t="e">
        <f>IF(VLOOKUP($A3870,Parts!$A:$AM,K$1,0)="X",AB$2,"")</f>
        <v>#VALUE!</v>
      </c>
      <c r="L3870" t="e">
        <f>IF(VLOOKUP($A3870,Parts!$A:$AM,L$1,0)="X",AC$2,"")</f>
        <v>#VALUE!</v>
      </c>
      <c r="M3870" t="e">
        <f>IF(VLOOKUP($A3870,Parts!$A:$AM,M$1,0)="X",AD$2,"")</f>
        <v>#VALUE!</v>
      </c>
      <c r="N3870" t="e">
        <f>IF(VLOOKUP($A3870,Parts!$A:$AM,N$1,0)="X",AE$2,"")</f>
        <v>#VALUE!</v>
      </c>
      <c r="O3870" t="e">
        <f>IF(VLOOKUP($A3870,Parts!$A:$AM,O$1,0)="X",AF$2,"")</f>
        <v>#VALUE!</v>
      </c>
      <c r="P3870" t="e">
        <f t="shared" si="61"/>
        <v>#VALUE!</v>
      </c>
    </row>
    <row r="3871" spans="1:16" x14ac:dyDescent="0.25">
      <c r="A3871" t="e">
        <f>Table15[[#This Row],[Name]]</f>
        <v>#VALUE!</v>
      </c>
      <c r="B3871" t="e">
        <f>IF(VLOOKUP($A3871,Parts!$A:$AM,B$1,0)="X",S$2,"")</f>
        <v>#VALUE!</v>
      </c>
      <c r="C3871" t="e">
        <f>IF(VLOOKUP($A3871,Parts!$A:$AM,C$1,0)="X",T$2,"")</f>
        <v>#VALUE!</v>
      </c>
      <c r="D3871" t="e">
        <f>IF(VLOOKUP($A3871,Parts!$A:$AM,D$1,0)="X",U$2,"")</f>
        <v>#VALUE!</v>
      </c>
      <c r="E3871" t="e">
        <f>IF(VLOOKUP($A3871,Parts!$A:$AM,E$1,0)="X",V$2,"")</f>
        <v>#VALUE!</v>
      </c>
      <c r="F3871" t="e">
        <f>IF(VLOOKUP($A3871,Parts!$A:$AM,F$1,0)="X",W$2,"")</f>
        <v>#VALUE!</v>
      </c>
      <c r="G3871" t="e">
        <f>IF(VLOOKUP($A3871,Parts!$A:$AM,G$1,0)="X",X$2,"")</f>
        <v>#VALUE!</v>
      </c>
      <c r="H3871" t="e">
        <f>IF(VLOOKUP($A3871,Parts!$A:$AM,H$1,0)="X",Y$2,"")</f>
        <v>#VALUE!</v>
      </c>
      <c r="I3871" t="e">
        <f>IF(VLOOKUP($A3871,Parts!$A:$AM,I$1,0)="X",Z$2,"")</f>
        <v>#VALUE!</v>
      </c>
      <c r="J3871" t="e">
        <f>IF(VLOOKUP($A3871,Parts!$A:$AM,J$1,0)="X",AA$2,"")</f>
        <v>#VALUE!</v>
      </c>
      <c r="K3871" t="e">
        <f>IF(VLOOKUP($A3871,Parts!$A:$AM,K$1,0)="X",AB$2,"")</f>
        <v>#VALUE!</v>
      </c>
      <c r="L3871" t="e">
        <f>IF(VLOOKUP($A3871,Parts!$A:$AM,L$1,0)="X",AC$2,"")</f>
        <v>#VALUE!</v>
      </c>
      <c r="M3871" t="e">
        <f>IF(VLOOKUP($A3871,Parts!$A:$AM,M$1,0)="X",AD$2,"")</f>
        <v>#VALUE!</v>
      </c>
      <c r="N3871" t="e">
        <f>IF(VLOOKUP($A3871,Parts!$A:$AM,N$1,0)="X",AE$2,"")</f>
        <v>#VALUE!</v>
      </c>
      <c r="O3871" t="e">
        <f>IF(VLOOKUP($A3871,Parts!$A:$AM,O$1,0)="X",AF$2,"")</f>
        <v>#VALUE!</v>
      </c>
      <c r="P3871" t="e">
        <f t="shared" si="61"/>
        <v>#VALUE!</v>
      </c>
    </row>
    <row r="3872" spans="1:16" x14ac:dyDescent="0.25">
      <c r="A3872" t="e">
        <f>Table15[[#This Row],[Name]]</f>
        <v>#VALUE!</v>
      </c>
      <c r="B3872" t="e">
        <f>IF(VLOOKUP($A3872,Parts!$A:$AM,B$1,0)="X",S$2,"")</f>
        <v>#VALUE!</v>
      </c>
      <c r="C3872" t="e">
        <f>IF(VLOOKUP($A3872,Parts!$A:$AM,C$1,0)="X",T$2,"")</f>
        <v>#VALUE!</v>
      </c>
      <c r="D3872" t="e">
        <f>IF(VLOOKUP($A3872,Parts!$A:$AM,D$1,0)="X",U$2,"")</f>
        <v>#VALUE!</v>
      </c>
      <c r="E3872" t="e">
        <f>IF(VLOOKUP($A3872,Parts!$A:$AM,E$1,0)="X",V$2,"")</f>
        <v>#VALUE!</v>
      </c>
      <c r="F3872" t="e">
        <f>IF(VLOOKUP($A3872,Parts!$A:$AM,F$1,0)="X",W$2,"")</f>
        <v>#VALUE!</v>
      </c>
      <c r="G3872" t="e">
        <f>IF(VLOOKUP($A3872,Parts!$A:$AM,G$1,0)="X",X$2,"")</f>
        <v>#VALUE!</v>
      </c>
      <c r="H3872" t="e">
        <f>IF(VLOOKUP($A3872,Parts!$A:$AM,H$1,0)="X",Y$2,"")</f>
        <v>#VALUE!</v>
      </c>
      <c r="I3872" t="e">
        <f>IF(VLOOKUP($A3872,Parts!$A:$AM,I$1,0)="X",Z$2,"")</f>
        <v>#VALUE!</v>
      </c>
      <c r="J3872" t="e">
        <f>IF(VLOOKUP($A3872,Parts!$A:$AM,J$1,0)="X",AA$2,"")</f>
        <v>#VALUE!</v>
      </c>
      <c r="K3872" t="e">
        <f>IF(VLOOKUP($A3872,Parts!$A:$AM,K$1,0)="X",AB$2,"")</f>
        <v>#VALUE!</v>
      </c>
      <c r="L3872" t="e">
        <f>IF(VLOOKUP($A3872,Parts!$A:$AM,L$1,0)="X",AC$2,"")</f>
        <v>#VALUE!</v>
      </c>
      <c r="M3872" t="e">
        <f>IF(VLOOKUP($A3872,Parts!$A:$AM,M$1,0)="X",AD$2,"")</f>
        <v>#VALUE!</v>
      </c>
      <c r="N3872" t="e">
        <f>IF(VLOOKUP($A3872,Parts!$A:$AM,N$1,0)="X",AE$2,"")</f>
        <v>#VALUE!</v>
      </c>
      <c r="O3872" t="e">
        <f>IF(VLOOKUP($A3872,Parts!$A:$AM,O$1,0)="X",AF$2,"")</f>
        <v>#VALUE!</v>
      </c>
      <c r="P3872" t="e">
        <f t="shared" si="61"/>
        <v>#VALUE!</v>
      </c>
    </row>
    <row r="3873" spans="1:16" x14ac:dyDescent="0.25">
      <c r="A3873" t="e">
        <f>Table15[[#This Row],[Name]]</f>
        <v>#VALUE!</v>
      </c>
      <c r="B3873" t="e">
        <f>IF(VLOOKUP($A3873,Parts!$A:$AM,B$1,0)="X",S$2,"")</f>
        <v>#VALUE!</v>
      </c>
      <c r="C3873" t="e">
        <f>IF(VLOOKUP($A3873,Parts!$A:$AM,C$1,0)="X",T$2,"")</f>
        <v>#VALUE!</v>
      </c>
      <c r="D3873" t="e">
        <f>IF(VLOOKUP($A3873,Parts!$A:$AM,D$1,0)="X",U$2,"")</f>
        <v>#VALUE!</v>
      </c>
      <c r="E3873" t="e">
        <f>IF(VLOOKUP($A3873,Parts!$A:$AM,E$1,0)="X",V$2,"")</f>
        <v>#VALUE!</v>
      </c>
      <c r="F3873" t="e">
        <f>IF(VLOOKUP($A3873,Parts!$A:$AM,F$1,0)="X",W$2,"")</f>
        <v>#VALUE!</v>
      </c>
      <c r="G3873" t="e">
        <f>IF(VLOOKUP($A3873,Parts!$A:$AM,G$1,0)="X",X$2,"")</f>
        <v>#VALUE!</v>
      </c>
      <c r="H3873" t="e">
        <f>IF(VLOOKUP($A3873,Parts!$A:$AM,H$1,0)="X",Y$2,"")</f>
        <v>#VALUE!</v>
      </c>
      <c r="I3873" t="e">
        <f>IF(VLOOKUP($A3873,Parts!$A:$AM,I$1,0)="X",Z$2,"")</f>
        <v>#VALUE!</v>
      </c>
      <c r="J3873" t="e">
        <f>IF(VLOOKUP($A3873,Parts!$A:$AM,J$1,0)="X",AA$2,"")</f>
        <v>#VALUE!</v>
      </c>
      <c r="K3873" t="e">
        <f>IF(VLOOKUP($A3873,Parts!$A:$AM,K$1,0)="X",AB$2,"")</f>
        <v>#VALUE!</v>
      </c>
      <c r="L3873" t="e">
        <f>IF(VLOOKUP($A3873,Parts!$A:$AM,L$1,0)="X",AC$2,"")</f>
        <v>#VALUE!</v>
      </c>
      <c r="M3873" t="e">
        <f>IF(VLOOKUP($A3873,Parts!$A:$AM,M$1,0)="X",AD$2,"")</f>
        <v>#VALUE!</v>
      </c>
      <c r="N3873" t="e">
        <f>IF(VLOOKUP($A3873,Parts!$A:$AM,N$1,0)="X",AE$2,"")</f>
        <v>#VALUE!</v>
      </c>
      <c r="O3873" t="e">
        <f>IF(VLOOKUP($A3873,Parts!$A:$AM,O$1,0)="X",AF$2,"")</f>
        <v>#VALUE!</v>
      </c>
      <c r="P3873" t="e">
        <f t="shared" si="61"/>
        <v>#VALUE!</v>
      </c>
    </row>
    <row r="3874" spans="1:16" x14ac:dyDescent="0.25">
      <c r="A3874" t="e">
        <f>Table15[[#This Row],[Name]]</f>
        <v>#VALUE!</v>
      </c>
      <c r="B3874" t="e">
        <f>IF(VLOOKUP($A3874,Parts!$A:$AM,B$1,0)="X",S$2,"")</f>
        <v>#VALUE!</v>
      </c>
      <c r="C3874" t="e">
        <f>IF(VLOOKUP($A3874,Parts!$A:$AM,C$1,0)="X",T$2,"")</f>
        <v>#VALUE!</v>
      </c>
      <c r="D3874" t="e">
        <f>IF(VLOOKUP($A3874,Parts!$A:$AM,D$1,0)="X",U$2,"")</f>
        <v>#VALUE!</v>
      </c>
      <c r="E3874" t="e">
        <f>IF(VLOOKUP($A3874,Parts!$A:$AM,E$1,0)="X",V$2,"")</f>
        <v>#VALUE!</v>
      </c>
      <c r="F3874" t="e">
        <f>IF(VLOOKUP($A3874,Parts!$A:$AM,F$1,0)="X",W$2,"")</f>
        <v>#VALUE!</v>
      </c>
      <c r="G3874" t="e">
        <f>IF(VLOOKUP($A3874,Parts!$A:$AM,G$1,0)="X",X$2,"")</f>
        <v>#VALUE!</v>
      </c>
      <c r="H3874" t="e">
        <f>IF(VLOOKUP($A3874,Parts!$A:$AM,H$1,0)="X",Y$2,"")</f>
        <v>#VALUE!</v>
      </c>
      <c r="I3874" t="e">
        <f>IF(VLOOKUP($A3874,Parts!$A:$AM,I$1,0)="X",Z$2,"")</f>
        <v>#VALUE!</v>
      </c>
      <c r="J3874" t="e">
        <f>IF(VLOOKUP($A3874,Parts!$A:$AM,J$1,0)="X",AA$2,"")</f>
        <v>#VALUE!</v>
      </c>
      <c r="K3874" t="e">
        <f>IF(VLOOKUP($A3874,Parts!$A:$AM,K$1,0)="X",AB$2,"")</f>
        <v>#VALUE!</v>
      </c>
      <c r="L3874" t="e">
        <f>IF(VLOOKUP($A3874,Parts!$A:$AM,L$1,0)="X",AC$2,"")</f>
        <v>#VALUE!</v>
      </c>
      <c r="M3874" t="e">
        <f>IF(VLOOKUP($A3874,Parts!$A:$AM,M$1,0)="X",AD$2,"")</f>
        <v>#VALUE!</v>
      </c>
      <c r="N3874" t="e">
        <f>IF(VLOOKUP($A3874,Parts!$A:$AM,N$1,0)="X",AE$2,"")</f>
        <v>#VALUE!</v>
      </c>
      <c r="O3874" t="e">
        <f>IF(VLOOKUP($A3874,Parts!$A:$AM,O$1,0)="X",AF$2,"")</f>
        <v>#VALUE!</v>
      </c>
      <c r="P3874" t="e">
        <f t="shared" si="61"/>
        <v>#VALUE!</v>
      </c>
    </row>
    <row r="3875" spans="1:16" x14ac:dyDescent="0.25">
      <c r="A3875" t="e">
        <f>Table15[[#This Row],[Name]]</f>
        <v>#VALUE!</v>
      </c>
      <c r="B3875" t="e">
        <f>IF(VLOOKUP($A3875,Parts!$A:$AM,B$1,0)="X",S$2,"")</f>
        <v>#VALUE!</v>
      </c>
      <c r="C3875" t="e">
        <f>IF(VLOOKUP($A3875,Parts!$A:$AM,C$1,0)="X",T$2,"")</f>
        <v>#VALUE!</v>
      </c>
      <c r="D3875" t="e">
        <f>IF(VLOOKUP($A3875,Parts!$A:$AM,D$1,0)="X",U$2,"")</f>
        <v>#VALUE!</v>
      </c>
      <c r="E3875" t="e">
        <f>IF(VLOOKUP($A3875,Parts!$A:$AM,E$1,0)="X",V$2,"")</f>
        <v>#VALUE!</v>
      </c>
      <c r="F3875" t="e">
        <f>IF(VLOOKUP($A3875,Parts!$A:$AM,F$1,0)="X",W$2,"")</f>
        <v>#VALUE!</v>
      </c>
      <c r="G3875" t="e">
        <f>IF(VLOOKUP($A3875,Parts!$A:$AM,G$1,0)="X",X$2,"")</f>
        <v>#VALUE!</v>
      </c>
      <c r="H3875" t="e">
        <f>IF(VLOOKUP($A3875,Parts!$A:$AM,H$1,0)="X",Y$2,"")</f>
        <v>#VALUE!</v>
      </c>
      <c r="I3875" t="e">
        <f>IF(VLOOKUP($A3875,Parts!$A:$AM,I$1,0)="X",Z$2,"")</f>
        <v>#VALUE!</v>
      </c>
      <c r="J3875" t="e">
        <f>IF(VLOOKUP($A3875,Parts!$A:$AM,J$1,0)="X",AA$2,"")</f>
        <v>#VALUE!</v>
      </c>
      <c r="K3875" t="e">
        <f>IF(VLOOKUP($A3875,Parts!$A:$AM,K$1,0)="X",AB$2,"")</f>
        <v>#VALUE!</v>
      </c>
      <c r="L3875" t="e">
        <f>IF(VLOOKUP($A3875,Parts!$A:$AM,L$1,0)="X",AC$2,"")</f>
        <v>#VALUE!</v>
      </c>
      <c r="M3875" t="e">
        <f>IF(VLOOKUP($A3875,Parts!$A:$AM,M$1,0)="X",AD$2,"")</f>
        <v>#VALUE!</v>
      </c>
      <c r="N3875" t="e">
        <f>IF(VLOOKUP($A3875,Parts!$A:$AM,N$1,0)="X",AE$2,"")</f>
        <v>#VALUE!</v>
      </c>
      <c r="O3875" t="e">
        <f>IF(VLOOKUP($A3875,Parts!$A:$AM,O$1,0)="X",AF$2,"")</f>
        <v>#VALUE!</v>
      </c>
      <c r="P3875" t="e">
        <f t="shared" si="61"/>
        <v>#VALUE!</v>
      </c>
    </row>
    <row r="3876" spans="1:16" x14ac:dyDescent="0.25">
      <c r="A3876" t="e">
        <f>Table15[[#This Row],[Name]]</f>
        <v>#VALUE!</v>
      </c>
      <c r="B3876" t="e">
        <f>IF(VLOOKUP($A3876,Parts!$A:$AM,B$1,0)="X",S$2,"")</f>
        <v>#VALUE!</v>
      </c>
      <c r="C3876" t="e">
        <f>IF(VLOOKUP($A3876,Parts!$A:$AM,C$1,0)="X",T$2,"")</f>
        <v>#VALUE!</v>
      </c>
      <c r="D3876" t="e">
        <f>IF(VLOOKUP($A3876,Parts!$A:$AM,D$1,0)="X",U$2,"")</f>
        <v>#VALUE!</v>
      </c>
      <c r="E3876" t="e">
        <f>IF(VLOOKUP($A3876,Parts!$A:$AM,E$1,0)="X",V$2,"")</f>
        <v>#VALUE!</v>
      </c>
      <c r="F3876" t="e">
        <f>IF(VLOOKUP($A3876,Parts!$A:$AM,F$1,0)="X",W$2,"")</f>
        <v>#VALUE!</v>
      </c>
      <c r="G3876" t="e">
        <f>IF(VLOOKUP($A3876,Parts!$A:$AM,G$1,0)="X",X$2,"")</f>
        <v>#VALUE!</v>
      </c>
      <c r="H3876" t="e">
        <f>IF(VLOOKUP($A3876,Parts!$A:$AM,H$1,0)="X",Y$2,"")</f>
        <v>#VALUE!</v>
      </c>
      <c r="I3876" t="e">
        <f>IF(VLOOKUP($A3876,Parts!$A:$AM,I$1,0)="X",Z$2,"")</f>
        <v>#VALUE!</v>
      </c>
      <c r="J3876" t="e">
        <f>IF(VLOOKUP($A3876,Parts!$A:$AM,J$1,0)="X",AA$2,"")</f>
        <v>#VALUE!</v>
      </c>
      <c r="K3876" t="e">
        <f>IF(VLOOKUP($A3876,Parts!$A:$AM,K$1,0)="X",AB$2,"")</f>
        <v>#VALUE!</v>
      </c>
      <c r="L3876" t="e">
        <f>IF(VLOOKUP($A3876,Parts!$A:$AM,L$1,0)="X",AC$2,"")</f>
        <v>#VALUE!</v>
      </c>
      <c r="M3876" t="e">
        <f>IF(VLOOKUP($A3876,Parts!$A:$AM,M$1,0)="X",AD$2,"")</f>
        <v>#VALUE!</v>
      </c>
      <c r="N3876" t="e">
        <f>IF(VLOOKUP($A3876,Parts!$A:$AM,N$1,0)="X",AE$2,"")</f>
        <v>#VALUE!</v>
      </c>
      <c r="O3876" t="e">
        <f>IF(VLOOKUP($A3876,Parts!$A:$AM,O$1,0)="X",AF$2,"")</f>
        <v>#VALUE!</v>
      </c>
      <c r="P3876" t="e">
        <f t="shared" si="61"/>
        <v>#VALUE!</v>
      </c>
    </row>
    <row r="3877" spans="1:16" x14ac:dyDescent="0.25">
      <c r="A3877" t="e">
        <f>Table15[[#This Row],[Name]]</f>
        <v>#VALUE!</v>
      </c>
      <c r="B3877" t="e">
        <f>IF(VLOOKUP($A3877,Parts!$A:$AM,B$1,0)="X",S$2,"")</f>
        <v>#VALUE!</v>
      </c>
      <c r="C3877" t="e">
        <f>IF(VLOOKUP($A3877,Parts!$A:$AM,C$1,0)="X",T$2,"")</f>
        <v>#VALUE!</v>
      </c>
      <c r="D3877" t="e">
        <f>IF(VLOOKUP($A3877,Parts!$A:$AM,D$1,0)="X",U$2,"")</f>
        <v>#VALUE!</v>
      </c>
      <c r="E3877" t="e">
        <f>IF(VLOOKUP($A3877,Parts!$A:$AM,E$1,0)="X",V$2,"")</f>
        <v>#VALUE!</v>
      </c>
      <c r="F3877" t="e">
        <f>IF(VLOOKUP($A3877,Parts!$A:$AM,F$1,0)="X",W$2,"")</f>
        <v>#VALUE!</v>
      </c>
      <c r="G3877" t="e">
        <f>IF(VLOOKUP($A3877,Parts!$A:$AM,G$1,0)="X",X$2,"")</f>
        <v>#VALUE!</v>
      </c>
      <c r="H3877" t="e">
        <f>IF(VLOOKUP($A3877,Parts!$A:$AM,H$1,0)="X",Y$2,"")</f>
        <v>#VALUE!</v>
      </c>
      <c r="I3877" t="e">
        <f>IF(VLOOKUP($A3877,Parts!$A:$AM,I$1,0)="X",Z$2,"")</f>
        <v>#VALUE!</v>
      </c>
      <c r="J3877" t="e">
        <f>IF(VLOOKUP($A3877,Parts!$A:$AM,J$1,0)="X",AA$2,"")</f>
        <v>#VALUE!</v>
      </c>
      <c r="K3877" t="e">
        <f>IF(VLOOKUP($A3877,Parts!$A:$AM,K$1,0)="X",AB$2,"")</f>
        <v>#VALUE!</v>
      </c>
      <c r="L3877" t="e">
        <f>IF(VLOOKUP($A3877,Parts!$A:$AM,L$1,0)="X",AC$2,"")</f>
        <v>#VALUE!</v>
      </c>
      <c r="M3877" t="e">
        <f>IF(VLOOKUP($A3877,Parts!$A:$AM,M$1,0)="X",AD$2,"")</f>
        <v>#VALUE!</v>
      </c>
      <c r="N3877" t="e">
        <f>IF(VLOOKUP($A3877,Parts!$A:$AM,N$1,0)="X",AE$2,"")</f>
        <v>#VALUE!</v>
      </c>
      <c r="O3877" t="e">
        <f>IF(VLOOKUP($A3877,Parts!$A:$AM,O$1,0)="X",AF$2,"")</f>
        <v>#VALUE!</v>
      </c>
      <c r="P3877" t="e">
        <f t="shared" si="61"/>
        <v>#VALUE!</v>
      </c>
    </row>
    <row r="3878" spans="1:16" x14ac:dyDescent="0.25">
      <c r="A3878" t="e">
        <f>Table15[[#This Row],[Name]]</f>
        <v>#VALUE!</v>
      </c>
      <c r="B3878" t="e">
        <f>IF(VLOOKUP($A3878,Parts!$A:$AM,B$1,0)="X",S$2,"")</f>
        <v>#VALUE!</v>
      </c>
      <c r="C3878" t="e">
        <f>IF(VLOOKUP($A3878,Parts!$A:$AM,C$1,0)="X",T$2,"")</f>
        <v>#VALUE!</v>
      </c>
      <c r="D3878" t="e">
        <f>IF(VLOOKUP($A3878,Parts!$A:$AM,D$1,0)="X",U$2,"")</f>
        <v>#VALUE!</v>
      </c>
      <c r="E3878" t="e">
        <f>IF(VLOOKUP($A3878,Parts!$A:$AM,E$1,0)="X",V$2,"")</f>
        <v>#VALUE!</v>
      </c>
      <c r="F3878" t="e">
        <f>IF(VLOOKUP($A3878,Parts!$A:$AM,F$1,0)="X",W$2,"")</f>
        <v>#VALUE!</v>
      </c>
      <c r="G3878" t="e">
        <f>IF(VLOOKUP($A3878,Parts!$A:$AM,G$1,0)="X",X$2,"")</f>
        <v>#VALUE!</v>
      </c>
      <c r="H3878" t="e">
        <f>IF(VLOOKUP($A3878,Parts!$A:$AM,H$1,0)="X",Y$2,"")</f>
        <v>#VALUE!</v>
      </c>
      <c r="I3878" t="e">
        <f>IF(VLOOKUP($A3878,Parts!$A:$AM,I$1,0)="X",Z$2,"")</f>
        <v>#VALUE!</v>
      </c>
      <c r="J3878" t="e">
        <f>IF(VLOOKUP($A3878,Parts!$A:$AM,J$1,0)="X",AA$2,"")</f>
        <v>#VALUE!</v>
      </c>
      <c r="K3878" t="e">
        <f>IF(VLOOKUP($A3878,Parts!$A:$AM,K$1,0)="X",AB$2,"")</f>
        <v>#VALUE!</v>
      </c>
      <c r="L3878" t="e">
        <f>IF(VLOOKUP($A3878,Parts!$A:$AM,L$1,0)="X",AC$2,"")</f>
        <v>#VALUE!</v>
      </c>
      <c r="M3878" t="e">
        <f>IF(VLOOKUP($A3878,Parts!$A:$AM,M$1,0)="X",AD$2,"")</f>
        <v>#VALUE!</v>
      </c>
      <c r="N3878" t="e">
        <f>IF(VLOOKUP($A3878,Parts!$A:$AM,N$1,0)="X",AE$2,"")</f>
        <v>#VALUE!</v>
      </c>
      <c r="O3878" t="e">
        <f>IF(VLOOKUP($A3878,Parts!$A:$AM,O$1,0)="X",AF$2,"")</f>
        <v>#VALUE!</v>
      </c>
      <c r="P3878" t="e">
        <f t="shared" si="61"/>
        <v>#VALUE!</v>
      </c>
    </row>
    <row r="3879" spans="1:16" x14ac:dyDescent="0.25">
      <c r="A3879" t="e">
        <f>Table15[[#This Row],[Name]]</f>
        <v>#VALUE!</v>
      </c>
      <c r="B3879" t="e">
        <f>IF(VLOOKUP($A3879,Parts!$A:$AM,B$1,0)="X",S$2,"")</f>
        <v>#VALUE!</v>
      </c>
      <c r="C3879" t="e">
        <f>IF(VLOOKUP($A3879,Parts!$A:$AM,C$1,0)="X",T$2,"")</f>
        <v>#VALUE!</v>
      </c>
      <c r="D3879" t="e">
        <f>IF(VLOOKUP($A3879,Parts!$A:$AM,D$1,0)="X",U$2,"")</f>
        <v>#VALUE!</v>
      </c>
      <c r="E3879" t="e">
        <f>IF(VLOOKUP($A3879,Parts!$A:$AM,E$1,0)="X",V$2,"")</f>
        <v>#VALUE!</v>
      </c>
      <c r="F3879" t="e">
        <f>IF(VLOOKUP($A3879,Parts!$A:$AM,F$1,0)="X",W$2,"")</f>
        <v>#VALUE!</v>
      </c>
      <c r="G3879" t="e">
        <f>IF(VLOOKUP($A3879,Parts!$A:$AM,G$1,0)="X",X$2,"")</f>
        <v>#VALUE!</v>
      </c>
      <c r="H3879" t="e">
        <f>IF(VLOOKUP($A3879,Parts!$A:$AM,H$1,0)="X",Y$2,"")</f>
        <v>#VALUE!</v>
      </c>
      <c r="I3879" t="e">
        <f>IF(VLOOKUP($A3879,Parts!$A:$AM,I$1,0)="X",Z$2,"")</f>
        <v>#VALUE!</v>
      </c>
      <c r="J3879" t="e">
        <f>IF(VLOOKUP($A3879,Parts!$A:$AM,J$1,0)="X",AA$2,"")</f>
        <v>#VALUE!</v>
      </c>
      <c r="K3879" t="e">
        <f>IF(VLOOKUP($A3879,Parts!$A:$AM,K$1,0)="X",AB$2,"")</f>
        <v>#VALUE!</v>
      </c>
      <c r="L3879" t="e">
        <f>IF(VLOOKUP($A3879,Parts!$A:$AM,L$1,0)="X",AC$2,"")</f>
        <v>#VALUE!</v>
      </c>
      <c r="M3879" t="e">
        <f>IF(VLOOKUP($A3879,Parts!$A:$AM,M$1,0)="X",AD$2,"")</f>
        <v>#VALUE!</v>
      </c>
      <c r="N3879" t="e">
        <f>IF(VLOOKUP($A3879,Parts!$A:$AM,N$1,0)="X",AE$2,"")</f>
        <v>#VALUE!</v>
      </c>
      <c r="O3879" t="e">
        <f>IF(VLOOKUP($A3879,Parts!$A:$AM,O$1,0)="X",AF$2,"")</f>
        <v>#VALUE!</v>
      </c>
      <c r="P3879" t="e">
        <f t="shared" si="61"/>
        <v>#VALUE!</v>
      </c>
    </row>
    <row r="3880" spans="1:16" x14ac:dyDescent="0.25">
      <c r="A3880" t="e">
        <f>Table15[[#This Row],[Name]]</f>
        <v>#VALUE!</v>
      </c>
      <c r="B3880" t="e">
        <f>IF(VLOOKUP($A3880,Parts!$A:$AM,B$1,0)="X",S$2,"")</f>
        <v>#VALUE!</v>
      </c>
      <c r="C3880" t="e">
        <f>IF(VLOOKUP($A3880,Parts!$A:$AM,C$1,0)="X",T$2,"")</f>
        <v>#VALUE!</v>
      </c>
      <c r="D3880" t="e">
        <f>IF(VLOOKUP($A3880,Parts!$A:$AM,D$1,0)="X",U$2,"")</f>
        <v>#VALUE!</v>
      </c>
      <c r="E3880" t="e">
        <f>IF(VLOOKUP($A3880,Parts!$A:$AM,E$1,0)="X",V$2,"")</f>
        <v>#VALUE!</v>
      </c>
      <c r="F3880" t="e">
        <f>IF(VLOOKUP($A3880,Parts!$A:$AM,F$1,0)="X",W$2,"")</f>
        <v>#VALUE!</v>
      </c>
      <c r="G3880" t="e">
        <f>IF(VLOOKUP($A3880,Parts!$A:$AM,G$1,0)="X",X$2,"")</f>
        <v>#VALUE!</v>
      </c>
      <c r="H3880" t="e">
        <f>IF(VLOOKUP($A3880,Parts!$A:$AM,H$1,0)="X",Y$2,"")</f>
        <v>#VALUE!</v>
      </c>
      <c r="I3880" t="e">
        <f>IF(VLOOKUP($A3880,Parts!$A:$AM,I$1,0)="X",Z$2,"")</f>
        <v>#VALUE!</v>
      </c>
      <c r="J3880" t="e">
        <f>IF(VLOOKUP($A3880,Parts!$A:$AM,J$1,0)="X",AA$2,"")</f>
        <v>#VALUE!</v>
      </c>
      <c r="K3880" t="e">
        <f>IF(VLOOKUP($A3880,Parts!$A:$AM,K$1,0)="X",AB$2,"")</f>
        <v>#VALUE!</v>
      </c>
      <c r="L3880" t="e">
        <f>IF(VLOOKUP($A3880,Parts!$A:$AM,L$1,0)="X",AC$2,"")</f>
        <v>#VALUE!</v>
      </c>
      <c r="M3880" t="e">
        <f>IF(VLOOKUP($A3880,Parts!$A:$AM,M$1,0)="X",AD$2,"")</f>
        <v>#VALUE!</v>
      </c>
      <c r="N3880" t="e">
        <f>IF(VLOOKUP($A3880,Parts!$A:$AM,N$1,0)="X",AE$2,"")</f>
        <v>#VALUE!</v>
      </c>
      <c r="O3880" t="e">
        <f>IF(VLOOKUP($A3880,Parts!$A:$AM,O$1,0)="X",AF$2,"")</f>
        <v>#VALUE!</v>
      </c>
      <c r="P3880" t="e">
        <f t="shared" si="61"/>
        <v>#VALUE!</v>
      </c>
    </row>
    <row r="3881" spans="1:16" x14ac:dyDescent="0.25">
      <c r="A3881" t="e">
        <f>Table15[[#This Row],[Name]]</f>
        <v>#VALUE!</v>
      </c>
      <c r="B3881" t="e">
        <f>IF(VLOOKUP($A3881,Parts!$A:$AM,B$1,0)="X",S$2,"")</f>
        <v>#VALUE!</v>
      </c>
      <c r="C3881" t="e">
        <f>IF(VLOOKUP($A3881,Parts!$A:$AM,C$1,0)="X",T$2,"")</f>
        <v>#VALUE!</v>
      </c>
      <c r="D3881" t="e">
        <f>IF(VLOOKUP($A3881,Parts!$A:$AM,D$1,0)="X",U$2,"")</f>
        <v>#VALUE!</v>
      </c>
      <c r="E3881" t="e">
        <f>IF(VLOOKUP($A3881,Parts!$A:$AM,E$1,0)="X",V$2,"")</f>
        <v>#VALUE!</v>
      </c>
      <c r="F3881" t="e">
        <f>IF(VLOOKUP($A3881,Parts!$A:$AM,F$1,0)="X",W$2,"")</f>
        <v>#VALUE!</v>
      </c>
      <c r="G3881" t="e">
        <f>IF(VLOOKUP($A3881,Parts!$A:$AM,G$1,0)="X",X$2,"")</f>
        <v>#VALUE!</v>
      </c>
      <c r="H3881" t="e">
        <f>IF(VLOOKUP($A3881,Parts!$A:$AM,H$1,0)="X",Y$2,"")</f>
        <v>#VALUE!</v>
      </c>
      <c r="I3881" t="e">
        <f>IF(VLOOKUP($A3881,Parts!$A:$AM,I$1,0)="X",Z$2,"")</f>
        <v>#VALUE!</v>
      </c>
      <c r="J3881" t="e">
        <f>IF(VLOOKUP($A3881,Parts!$A:$AM,J$1,0)="X",AA$2,"")</f>
        <v>#VALUE!</v>
      </c>
      <c r="K3881" t="e">
        <f>IF(VLOOKUP($A3881,Parts!$A:$AM,K$1,0)="X",AB$2,"")</f>
        <v>#VALUE!</v>
      </c>
      <c r="L3881" t="e">
        <f>IF(VLOOKUP($A3881,Parts!$A:$AM,L$1,0)="X",AC$2,"")</f>
        <v>#VALUE!</v>
      </c>
      <c r="M3881" t="e">
        <f>IF(VLOOKUP($A3881,Parts!$A:$AM,M$1,0)="X",AD$2,"")</f>
        <v>#VALUE!</v>
      </c>
      <c r="N3881" t="e">
        <f>IF(VLOOKUP($A3881,Parts!$A:$AM,N$1,0)="X",AE$2,"")</f>
        <v>#VALUE!</v>
      </c>
      <c r="O3881" t="e">
        <f>IF(VLOOKUP($A3881,Parts!$A:$AM,O$1,0)="X",AF$2,"")</f>
        <v>#VALUE!</v>
      </c>
      <c r="P3881" t="e">
        <f t="shared" si="61"/>
        <v>#VALUE!</v>
      </c>
    </row>
    <row r="3882" spans="1:16" x14ac:dyDescent="0.25">
      <c r="A3882" t="e">
        <f>Table15[[#This Row],[Name]]</f>
        <v>#VALUE!</v>
      </c>
      <c r="B3882" t="e">
        <f>IF(VLOOKUP($A3882,Parts!$A:$AM,B$1,0)="X",S$2,"")</f>
        <v>#VALUE!</v>
      </c>
      <c r="C3882" t="e">
        <f>IF(VLOOKUP($A3882,Parts!$A:$AM,C$1,0)="X",T$2,"")</f>
        <v>#VALUE!</v>
      </c>
      <c r="D3882" t="e">
        <f>IF(VLOOKUP($A3882,Parts!$A:$AM,D$1,0)="X",U$2,"")</f>
        <v>#VALUE!</v>
      </c>
      <c r="E3882" t="e">
        <f>IF(VLOOKUP($A3882,Parts!$A:$AM,E$1,0)="X",V$2,"")</f>
        <v>#VALUE!</v>
      </c>
      <c r="F3882" t="e">
        <f>IF(VLOOKUP($A3882,Parts!$A:$AM,F$1,0)="X",W$2,"")</f>
        <v>#VALUE!</v>
      </c>
      <c r="G3882" t="e">
        <f>IF(VLOOKUP($A3882,Parts!$A:$AM,G$1,0)="X",X$2,"")</f>
        <v>#VALUE!</v>
      </c>
      <c r="H3882" t="e">
        <f>IF(VLOOKUP($A3882,Parts!$A:$AM,H$1,0)="X",Y$2,"")</f>
        <v>#VALUE!</v>
      </c>
      <c r="I3882" t="e">
        <f>IF(VLOOKUP($A3882,Parts!$A:$AM,I$1,0)="X",Z$2,"")</f>
        <v>#VALUE!</v>
      </c>
      <c r="J3882" t="e">
        <f>IF(VLOOKUP($A3882,Parts!$A:$AM,J$1,0)="X",AA$2,"")</f>
        <v>#VALUE!</v>
      </c>
      <c r="K3882" t="e">
        <f>IF(VLOOKUP($A3882,Parts!$A:$AM,K$1,0)="X",AB$2,"")</f>
        <v>#VALUE!</v>
      </c>
      <c r="L3882" t="e">
        <f>IF(VLOOKUP($A3882,Parts!$A:$AM,L$1,0)="X",AC$2,"")</f>
        <v>#VALUE!</v>
      </c>
      <c r="M3882" t="e">
        <f>IF(VLOOKUP($A3882,Parts!$A:$AM,M$1,0)="X",AD$2,"")</f>
        <v>#VALUE!</v>
      </c>
      <c r="N3882" t="e">
        <f>IF(VLOOKUP($A3882,Parts!$A:$AM,N$1,0)="X",AE$2,"")</f>
        <v>#VALUE!</v>
      </c>
      <c r="O3882" t="e">
        <f>IF(VLOOKUP($A3882,Parts!$A:$AM,O$1,0)="X",AF$2,"")</f>
        <v>#VALUE!</v>
      </c>
      <c r="P3882" t="e">
        <f t="shared" si="61"/>
        <v>#VALUE!</v>
      </c>
    </row>
    <row r="3883" spans="1:16" x14ac:dyDescent="0.25">
      <c r="A3883" t="e">
        <f>Table15[[#This Row],[Name]]</f>
        <v>#VALUE!</v>
      </c>
      <c r="B3883" t="e">
        <f>IF(VLOOKUP($A3883,Parts!$A:$AM,B$1,0)="X",S$2,"")</f>
        <v>#VALUE!</v>
      </c>
      <c r="C3883" t="e">
        <f>IF(VLOOKUP($A3883,Parts!$A:$AM,C$1,0)="X",T$2,"")</f>
        <v>#VALUE!</v>
      </c>
      <c r="D3883" t="e">
        <f>IF(VLOOKUP($A3883,Parts!$A:$AM,D$1,0)="X",U$2,"")</f>
        <v>#VALUE!</v>
      </c>
      <c r="E3883" t="e">
        <f>IF(VLOOKUP($A3883,Parts!$A:$AM,E$1,0)="X",V$2,"")</f>
        <v>#VALUE!</v>
      </c>
      <c r="F3883" t="e">
        <f>IF(VLOOKUP($A3883,Parts!$A:$AM,F$1,0)="X",W$2,"")</f>
        <v>#VALUE!</v>
      </c>
      <c r="G3883" t="e">
        <f>IF(VLOOKUP($A3883,Parts!$A:$AM,G$1,0)="X",X$2,"")</f>
        <v>#VALUE!</v>
      </c>
      <c r="H3883" t="e">
        <f>IF(VLOOKUP($A3883,Parts!$A:$AM,H$1,0)="X",Y$2,"")</f>
        <v>#VALUE!</v>
      </c>
      <c r="I3883" t="e">
        <f>IF(VLOOKUP($A3883,Parts!$A:$AM,I$1,0)="X",Z$2,"")</f>
        <v>#VALUE!</v>
      </c>
      <c r="J3883" t="e">
        <f>IF(VLOOKUP($A3883,Parts!$A:$AM,J$1,0)="X",AA$2,"")</f>
        <v>#VALUE!</v>
      </c>
      <c r="K3883" t="e">
        <f>IF(VLOOKUP($A3883,Parts!$A:$AM,K$1,0)="X",AB$2,"")</f>
        <v>#VALUE!</v>
      </c>
      <c r="L3883" t="e">
        <f>IF(VLOOKUP($A3883,Parts!$A:$AM,L$1,0)="X",AC$2,"")</f>
        <v>#VALUE!</v>
      </c>
      <c r="M3883" t="e">
        <f>IF(VLOOKUP($A3883,Parts!$A:$AM,M$1,0)="X",AD$2,"")</f>
        <v>#VALUE!</v>
      </c>
      <c r="N3883" t="e">
        <f>IF(VLOOKUP($A3883,Parts!$A:$AM,N$1,0)="X",AE$2,"")</f>
        <v>#VALUE!</v>
      </c>
      <c r="O3883" t="e">
        <f>IF(VLOOKUP($A3883,Parts!$A:$AM,O$1,0)="X",AF$2,"")</f>
        <v>#VALUE!</v>
      </c>
      <c r="P3883" t="e">
        <f t="shared" si="61"/>
        <v>#VALUE!</v>
      </c>
    </row>
    <row r="3884" spans="1:16" x14ac:dyDescent="0.25">
      <c r="A3884" t="e">
        <f>Table15[[#This Row],[Name]]</f>
        <v>#VALUE!</v>
      </c>
      <c r="B3884" t="e">
        <f>IF(VLOOKUP($A3884,Parts!$A:$AM,B$1,0)="X",S$2,"")</f>
        <v>#VALUE!</v>
      </c>
      <c r="C3884" t="e">
        <f>IF(VLOOKUP($A3884,Parts!$A:$AM,C$1,0)="X",T$2,"")</f>
        <v>#VALUE!</v>
      </c>
      <c r="D3884" t="e">
        <f>IF(VLOOKUP($A3884,Parts!$A:$AM,D$1,0)="X",U$2,"")</f>
        <v>#VALUE!</v>
      </c>
      <c r="E3884" t="e">
        <f>IF(VLOOKUP($A3884,Parts!$A:$AM,E$1,0)="X",V$2,"")</f>
        <v>#VALUE!</v>
      </c>
      <c r="F3884" t="e">
        <f>IF(VLOOKUP($A3884,Parts!$A:$AM,F$1,0)="X",W$2,"")</f>
        <v>#VALUE!</v>
      </c>
      <c r="G3884" t="e">
        <f>IF(VLOOKUP($A3884,Parts!$A:$AM,G$1,0)="X",X$2,"")</f>
        <v>#VALUE!</v>
      </c>
      <c r="H3884" t="e">
        <f>IF(VLOOKUP($A3884,Parts!$A:$AM,H$1,0)="X",Y$2,"")</f>
        <v>#VALUE!</v>
      </c>
      <c r="I3884" t="e">
        <f>IF(VLOOKUP($A3884,Parts!$A:$AM,I$1,0)="X",Z$2,"")</f>
        <v>#VALUE!</v>
      </c>
      <c r="J3884" t="e">
        <f>IF(VLOOKUP($A3884,Parts!$A:$AM,J$1,0)="X",AA$2,"")</f>
        <v>#VALUE!</v>
      </c>
      <c r="K3884" t="e">
        <f>IF(VLOOKUP($A3884,Parts!$A:$AM,K$1,0)="X",AB$2,"")</f>
        <v>#VALUE!</v>
      </c>
      <c r="L3884" t="e">
        <f>IF(VLOOKUP($A3884,Parts!$A:$AM,L$1,0)="X",AC$2,"")</f>
        <v>#VALUE!</v>
      </c>
      <c r="M3884" t="e">
        <f>IF(VLOOKUP($A3884,Parts!$A:$AM,M$1,0)="X",AD$2,"")</f>
        <v>#VALUE!</v>
      </c>
      <c r="N3884" t="e">
        <f>IF(VLOOKUP($A3884,Parts!$A:$AM,N$1,0)="X",AE$2,"")</f>
        <v>#VALUE!</v>
      </c>
      <c r="O3884" t="e">
        <f>IF(VLOOKUP($A3884,Parts!$A:$AM,O$1,0)="X",AF$2,"")</f>
        <v>#VALUE!</v>
      </c>
      <c r="P3884" t="e">
        <f t="shared" si="61"/>
        <v>#VALUE!</v>
      </c>
    </row>
    <row r="3885" spans="1:16" x14ac:dyDescent="0.25">
      <c r="A3885" t="e">
        <f>Table15[[#This Row],[Name]]</f>
        <v>#VALUE!</v>
      </c>
      <c r="B3885" t="e">
        <f>IF(VLOOKUP($A3885,Parts!$A:$AM,B$1,0)="X",S$2,"")</f>
        <v>#VALUE!</v>
      </c>
      <c r="C3885" t="e">
        <f>IF(VLOOKUP($A3885,Parts!$A:$AM,C$1,0)="X",T$2,"")</f>
        <v>#VALUE!</v>
      </c>
      <c r="D3885" t="e">
        <f>IF(VLOOKUP($A3885,Parts!$A:$AM,D$1,0)="X",U$2,"")</f>
        <v>#VALUE!</v>
      </c>
      <c r="E3885" t="e">
        <f>IF(VLOOKUP($A3885,Parts!$A:$AM,E$1,0)="X",V$2,"")</f>
        <v>#VALUE!</v>
      </c>
      <c r="F3885" t="e">
        <f>IF(VLOOKUP($A3885,Parts!$A:$AM,F$1,0)="X",W$2,"")</f>
        <v>#VALUE!</v>
      </c>
      <c r="G3885" t="e">
        <f>IF(VLOOKUP($A3885,Parts!$A:$AM,G$1,0)="X",X$2,"")</f>
        <v>#VALUE!</v>
      </c>
      <c r="H3885" t="e">
        <f>IF(VLOOKUP($A3885,Parts!$A:$AM,H$1,0)="X",Y$2,"")</f>
        <v>#VALUE!</v>
      </c>
      <c r="I3885" t="e">
        <f>IF(VLOOKUP($A3885,Parts!$A:$AM,I$1,0)="X",Z$2,"")</f>
        <v>#VALUE!</v>
      </c>
      <c r="J3885" t="e">
        <f>IF(VLOOKUP($A3885,Parts!$A:$AM,J$1,0)="X",AA$2,"")</f>
        <v>#VALUE!</v>
      </c>
      <c r="K3885" t="e">
        <f>IF(VLOOKUP($A3885,Parts!$A:$AM,K$1,0)="X",AB$2,"")</f>
        <v>#VALUE!</v>
      </c>
      <c r="L3885" t="e">
        <f>IF(VLOOKUP($A3885,Parts!$A:$AM,L$1,0)="X",AC$2,"")</f>
        <v>#VALUE!</v>
      </c>
      <c r="M3885" t="e">
        <f>IF(VLOOKUP($A3885,Parts!$A:$AM,M$1,0)="X",AD$2,"")</f>
        <v>#VALUE!</v>
      </c>
      <c r="N3885" t="e">
        <f>IF(VLOOKUP($A3885,Parts!$A:$AM,N$1,0)="X",AE$2,"")</f>
        <v>#VALUE!</v>
      </c>
      <c r="O3885" t="e">
        <f>IF(VLOOKUP($A3885,Parts!$A:$AM,O$1,0)="X",AF$2,"")</f>
        <v>#VALUE!</v>
      </c>
      <c r="P3885" t="e">
        <f t="shared" si="61"/>
        <v>#VALUE!</v>
      </c>
    </row>
    <row r="3886" spans="1:16" x14ac:dyDescent="0.25">
      <c r="A3886" t="e">
        <f>Table15[[#This Row],[Name]]</f>
        <v>#VALUE!</v>
      </c>
      <c r="B3886" t="e">
        <f>IF(VLOOKUP($A3886,Parts!$A:$AM,B$1,0)="X",S$2,"")</f>
        <v>#VALUE!</v>
      </c>
      <c r="C3886" t="e">
        <f>IF(VLOOKUP($A3886,Parts!$A:$AM,C$1,0)="X",T$2,"")</f>
        <v>#VALUE!</v>
      </c>
      <c r="D3886" t="e">
        <f>IF(VLOOKUP($A3886,Parts!$A:$AM,D$1,0)="X",U$2,"")</f>
        <v>#VALUE!</v>
      </c>
      <c r="E3886" t="e">
        <f>IF(VLOOKUP($A3886,Parts!$A:$AM,E$1,0)="X",V$2,"")</f>
        <v>#VALUE!</v>
      </c>
      <c r="F3886" t="e">
        <f>IF(VLOOKUP($A3886,Parts!$A:$AM,F$1,0)="X",W$2,"")</f>
        <v>#VALUE!</v>
      </c>
      <c r="G3886" t="e">
        <f>IF(VLOOKUP($A3886,Parts!$A:$AM,G$1,0)="X",X$2,"")</f>
        <v>#VALUE!</v>
      </c>
      <c r="H3886" t="e">
        <f>IF(VLOOKUP($A3886,Parts!$A:$AM,H$1,0)="X",Y$2,"")</f>
        <v>#VALUE!</v>
      </c>
      <c r="I3886" t="e">
        <f>IF(VLOOKUP($A3886,Parts!$A:$AM,I$1,0)="X",Z$2,"")</f>
        <v>#VALUE!</v>
      </c>
      <c r="J3886" t="e">
        <f>IF(VLOOKUP($A3886,Parts!$A:$AM,J$1,0)="X",AA$2,"")</f>
        <v>#VALUE!</v>
      </c>
      <c r="K3886" t="e">
        <f>IF(VLOOKUP($A3886,Parts!$A:$AM,K$1,0)="X",AB$2,"")</f>
        <v>#VALUE!</v>
      </c>
      <c r="L3886" t="e">
        <f>IF(VLOOKUP($A3886,Parts!$A:$AM,L$1,0)="X",AC$2,"")</f>
        <v>#VALUE!</v>
      </c>
      <c r="M3886" t="e">
        <f>IF(VLOOKUP($A3886,Parts!$A:$AM,M$1,0)="X",AD$2,"")</f>
        <v>#VALUE!</v>
      </c>
      <c r="N3886" t="e">
        <f>IF(VLOOKUP($A3886,Parts!$A:$AM,N$1,0)="X",AE$2,"")</f>
        <v>#VALUE!</v>
      </c>
      <c r="O3886" t="e">
        <f>IF(VLOOKUP($A3886,Parts!$A:$AM,O$1,0)="X",AF$2,"")</f>
        <v>#VALUE!</v>
      </c>
      <c r="P3886" t="e">
        <f t="shared" si="61"/>
        <v>#VALUE!</v>
      </c>
    </row>
    <row r="3887" spans="1:16" x14ac:dyDescent="0.25">
      <c r="A3887" t="e">
        <f>Table15[[#This Row],[Name]]</f>
        <v>#VALUE!</v>
      </c>
      <c r="B3887" t="e">
        <f>IF(VLOOKUP($A3887,Parts!$A:$AM,B$1,0)="X",S$2,"")</f>
        <v>#VALUE!</v>
      </c>
      <c r="C3887" t="e">
        <f>IF(VLOOKUP($A3887,Parts!$A:$AM,C$1,0)="X",T$2,"")</f>
        <v>#VALUE!</v>
      </c>
      <c r="D3887" t="e">
        <f>IF(VLOOKUP($A3887,Parts!$A:$AM,D$1,0)="X",U$2,"")</f>
        <v>#VALUE!</v>
      </c>
      <c r="E3887" t="e">
        <f>IF(VLOOKUP($A3887,Parts!$A:$AM,E$1,0)="X",V$2,"")</f>
        <v>#VALUE!</v>
      </c>
      <c r="F3887" t="e">
        <f>IF(VLOOKUP($A3887,Parts!$A:$AM,F$1,0)="X",W$2,"")</f>
        <v>#VALUE!</v>
      </c>
      <c r="G3887" t="e">
        <f>IF(VLOOKUP($A3887,Parts!$A:$AM,G$1,0)="X",X$2,"")</f>
        <v>#VALUE!</v>
      </c>
      <c r="H3887" t="e">
        <f>IF(VLOOKUP($A3887,Parts!$A:$AM,H$1,0)="X",Y$2,"")</f>
        <v>#VALUE!</v>
      </c>
      <c r="I3887" t="e">
        <f>IF(VLOOKUP($A3887,Parts!$A:$AM,I$1,0)="X",Z$2,"")</f>
        <v>#VALUE!</v>
      </c>
      <c r="J3887" t="e">
        <f>IF(VLOOKUP($A3887,Parts!$A:$AM,J$1,0)="X",AA$2,"")</f>
        <v>#VALUE!</v>
      </c>
      <c r="K3887" t="e">
        <f>IF(VLOOKUP($A3887,Parts!$A:$AM,K$1,0)="X",AB$2,"")</f>
        <v>#VALUE!</v>
      </c>
      <c r="L3887" t="e">
        <f>IF(VLOOKUP($A3887,Parts!$A:$AM,L$1,0)="X",AC$2,"")</f>
        <v>#VALUE!</v>
      </c>
      <c r="M3887" t="e">
        <f>IF(VLOOKUP($A3887,Parts!$A:$AM,M$1,0)="X",AD$2,"")</f>
        <v>#VALUE!</v>
      </c>
      <c r="N3887" t="e">
        <f>IF(VLOOKUP($A3887,Parts!$A:$AM,N$1,0)="X",AE$2,"")</f>
        <v>#VALUE!</v>
      </c>
      <c r="O3887" t="e">
        <f>IF(VLOOKUP($A3887,Parts!$A:$AM,O$1,0)="X",AF$2,"")</f>
        <v>#VALUE!</v>
      </c>
      <c r="P3887" t="e">
        <f t="shared" si="61"/>
        <v>#VALUE!</v>
      </c>
    </row>
    <row r="3888" spans="1:16" x14ac:dyDescent="0.25">
      <c r="A3888" t="e">
        <f>Table15[[#This Row],[Name]]</f>
        <v>#VALUE!</v>
      </c>
      <c r="B3888" t="e">
        <f>IF(VLOOKUP($A3888,Parts!$A:$AM,B$1,0)="X",S$2,"")</f>
        <v>#VALUE!</v>
      </c>
      <c r="C3888" t="e">
        <f>IF(VLOOKUP($A3888,Parts!$A:$AM,C$1,0)="X",T$2,"")</f>
        <v>#VALUE!</v>
      </c>
      <c r="D3888" t="e">
        <f>IF(VLOOKUP($A3888,Parts!$A:$AM,D$1,0)="X",U$2,"")</f>
        <v>#VALUE!</v>
      </c>
      <c r="E3888" t="e">
        <f>IF(VLOOKUP($A3888,Parts!$A:$AM,E$1,0)="X",V$2,"")</f>
        <v>#VALUE!</v>
      </c>
      <c r="F3888" t="e">
        <f>IF(VLOOKUP($A3888,Parts!$A:$AM,F$1,0)="X",W$2,"")</f>
        <v>#VALUE!</v>
      </c>
      <c r="G3888" t="e">
        <f>IF(VLOOKUP($A3888,Parts!$A:$AM,G$1,0)="X",X$2,"")</f>
        <v>#VALUE!</v>
      </c>
      <c r="H3888" t="e">
        <f>IF(VLOOKUP($A3888,Parts!$A:$AM,H$1,0)="X",Y$2,"")</f>
        <v>#VALUE!</v>
      </c>
      <c r="I3888" t="e">
        <f>IF(VLOOKUP($A3888,Parts!$A:$AM,I$1,0)="X",Z$2,"")</f>
        <v>#VALUE!</v>
      </c>
      <c r="J3888" t="e">
        <f>IF(VLOOKUP($A3888,Parts!$A:$AM,J$1,0)="X",AA$2,"")</f>
        <v>#VALUE!</v>
      </c>
      <c r="K3888" t="e">
        <f>IF(VLOOKUP($A3888,Parts!$A:$AM,K$1,0)="X",AB$2,"")</f>
        <v>#VALUE!</v>
      </c>
      <c r="L3888" t="e">
        <f>IF(VLOOKUP($A3888,Parts!$A:$AM,L$1,0)="X",AC$2,"")</f>
        <v>#VALUE!</v>
      </c>
      <c r="M3888" t="e">
        <f>IF(VLOOKUP($A3888,Parts!$A:$AM,M$1,0)="X",AD$2,"")</f>
        <v>#VALUE!</v>
      </c>
      <c r="N3888" t="e">
        <f>IF(VLOOKUP($A3888,Parts!$A:$AM,N$1,0)="X",AE$2,"")</f>
        <v>#VALUE!</v>
      </c>
      <c r="O3888" t="e">
        <f>IF(VLOOKUP($A3888,Parts!$A:$AM,O$1,0)="X",AF$2,"")</f>
        <v>#VALUE!</v>
      </c>
      <c r="P3888" t="e">
        <f t="shared" si="61"/>
        <v>#VALUE!</v>
      </c>
    </row>
    <row r="3889" spans="1:16" x14ac:dyDescent="0.25">
      <c r="A3889" t="e">
        <f>Table15[[#This Row],[Name]]</f>
        <v>#VALUE!</v>
      </c>
      <c r="B3889" t="e">
        <f>IF(VLOOKUP($A3889,Parts!$A:$AM,B$1,0)="X",S$2,"")</f>
        <v>#VALUE!</v>
      </c>
      <c r="C3889" t="e">
        <f>IF(VLOOKUP($A3889,Parts!$A:$AM,C$1,0)="X",T$2,"")</f>
        <v>#VALUE!</v>
      </c>
      <c r="D3889" t="e">
        <f>IF(VLOOKUP($A3889,Parts!$A:$AM,D$1,0)="X",U$2,"")</f>
        <v>#VALUE!</v>
      </c>
      <c r="E3889" t="e">
        <f>IF(VLOOKUP($A3889,Parts!$A:$AM,E$1,0)="X",V$2,"")</f>
        <v>#VALUE!</v>
      </c>
      <c r="F3889" t="e">
        <f>IF(VLOOKUP($A3889,Parts!$A:$AM,F$1,0)="X",W$2,"")</f>
        <v>#VALUE!</v>
      </c>
      <c r="G3889" t="e">
        <f>IF(VLOOKUP($A3889,Parts!$A:$AM,G$1,0)="X",X$2,"")</f>
        <v>#VALUE!</v>
      </c>
      <c r="H3889" t="e">
        <f>IF(VLOOKUP($A3889,Parts!$A:$AM,H$1,0)="X",Y$2,"")</f>
        <v>#VALUE!</v>
      </c>
      <c r="I3889" t="e">
        <f>IF(VLOOKUP($A3889,Parts!$A:$AM,I$1,0)="X",Z$2,"")</f>
        <v>#VALUE!</v>
      </c>
      <c r="J3889" t="e">
        <f>IF(VLOOKUP($A3889,Parts!$A:$AM,J$1,0)="X",AA$2,"")</f>
        <v>#VALUE!</v>
      </c>
      <c r="K3889" t="e">
        <f>IF(VLOOKUP($A3889,Parts!$A:$AM,K$1,0)="X",AB$2,"")</f>
        <v>#VALUE!</v>
      </c>
      <c r="L3889" t="e">
        <f>IF(VLOOKUP($A3889,Parts!$A:$AM,L$1,0)="X",AC$2,"")</f>
        <v>#VALUE!</v>
      </c>
      <c r="M3889" t="e">
        <f>IF(VLOOKUP($A3889,Parts!$A:$AM,M$1,0)="X",AD$2,"")</f>
        <v>#VALUE!</v>
      </c>
      <c r="N3889" t="e">
        <f>IF(VLOOKUP($A3889,Parts!$A:$AM,N$1,0)="X",AE$2,"")</f>
        <v>#VALUE!</v>
      </c>
      <c r="O3889" t="e">
        <f>IF(VLOOKUP($A3889,Parts!$A:$AM,O$1,0)="X",AF$2,"")</f>
        <v>#VALUE!</v>
      </c>
      <c r="P3889" t="e">
        <f t="shared" si="61"/>
        <v>#VALUE!</v>
      </c>
    </row>
    <row r="3890" spans="1:16" x14ac:dyDescent="0.25">
      <c r="A3890" t="e">
        <f>Table15[[#This Row],[Name]]</f>
        <v>#VALUE!</v>
      </c>
      <c r="B3890" t="e">
        <f>IF(VLOOKUP($A3890,Parts!$A:$AM,B$1,0)="X",S$2,"")</f>
        <v>#VALUE!</v>
      </c>
      <c r="C3890" t="e">
        <f>IF(VLOOKUP($A3890,Parts!$A:$AM,C$1,0)="X",T$2,"")</f>
        <v>#VALUE!</v>
      </c>
      <c r="D3890" t="e">
        <f>IF(VLOOKUP($A3890,Parts!$A:$AM,D$1,0)="X",U$2,"")</f>
        <v>#VALUE!</v>
      </c>
      <c r="E3890" t="e">
        <f>IF(VLOOKUP($A3890,Parts!$A:$AM,E$1,0)="X",V$2,"")</f>
        <v>#VALUE!</v>
      </c>
      <c r="F3890" t="e">
        <f>IF(VLOOKUP($A3890,Parts!$A:$AM,F$1,0)="X",W$2,"")</f>
        <v>#VALUE!</v>
      </c>
      <c r="G3890" t="e">
        <f>IF(VLOOKUP($A3890,Parts!$A:$AM,G$1,0)="X",X$2,"")</f>
        <v>#VALUE!</v>
      </c>
      <c r="H3890" t="e">
        <f>IF(VLOOKUP($A3890,Parts!$A:$AM,H$1,0)="X",Y$2,"")</f>
        <v>#VALUE!</v>
      </c>
      <c r="I3890" t="e">
        <f>IF(VLOOKUP($A3890,Parts!$A:$AM,I$1,0)="X",Z$2,"")</f>
        <v>#VALUE!</v>
      </c>
      <c r="J3890" t="e">
        <f>IF(VLOOKUP($A3890,Parts!$A:$AM,J$1,0)="X",AA$2,"")</f>
        <v>#VALUE!</v>
      </c>
      <c r="K3890" t="e">
        <f>IF(VLOOKUP($A3890,Parts!$A:$AM,K$1,0)="X",AB$2,"")</f>
        <v>#VALUE!</v>
      </c>
      <c r="L3890" t="e">
        <f>IF(VLOOKUP($A3890,Parts!$A:$AM,L$1,0)="X",AC$2,"")</f>
        <v>#VALUE!</v>
      </c>
      <c r="M3890" t="e">
        <f>IF(VLOOKUP($A3890,Parts!$A:$AM,M$1,0)="X",AD$2,"")</f>
        <v>#VALUE!</v>
      </c>
      <c r="N3890" t="e">
        <f>IF(VLOOKUP($A3890,Parts!$A:$AM,N$1,0)="X",AE$2,"")</f>
        <v>#VALUE!</v>
      </c>
      <c r="O3890" t="e">
        <f>IF(VLOOKUP($A3890,Parts!$A:$AM,O$1,0)="X",AF$2,"")</f>
        <v>#VALUE!</v>
      </c>
      <c r="P3890" t="e">
        <f t="shared" si="61"/>
        <v>#VALUE!</v>
      </c>
    </row>
    <row r="3891" spans="1:16" x14ac:dyDescent="0.25">
      <c r="A3891" t="e">
        <f>Table15[[#This Row],[Name]]</f>
        <v>#VALUE!</v>
      </c>
      <c r="B3891" t="e">
        <f>IF(VLOOKUP($A3891,Parts!$A:$AM,B$1,0)="X",S$2,"")</f>
        <v>#VALUE!</v>
      </c>
      <c r="C3891" t="e">
        <f>IF(VLOOKUP($A3891,Parts!$A:$AM,C$1,0)="X",T$2,"")</f>
        <v>#VALUE!</v>
      </c>
      <c r="D3891" t="e">
        <f>IF(VLOOKUP($A3891,Parts!$A:$AM,D$1,0)="X",U$2,"")</f>
        <v>#VALUE!</v>
      </c>
      <c r="E3891" t="e">
        <f>IF(VLOOKUP($A3891,Parts!$A:$AM,E$1,0)="X",V$2,"")</f>
        <v>#VALUE!</v>
      </c>
      <c r="F3891" t="e">
        <f>IF(VLOOKUP($A3891,Parts!$A:$AM,F$1,0)="X",W$2,"")</f>
        <v>#VALUE!</v>
      </c>
      <c r="G3891" t="e">
        <f>IF(VLOOKUP($A3891,Parts!$A:$AM,G$1,0)="X",X$2,"")</f>
        <v>#VALUE!</v>
      </c>
      <c r="H3891" t="e">
        <f>IF(VLOOKUP($A3891,Parts!$A:$AM,H$1,0)="X",Y$2,"")</f>
        <v>#VALUE!</v>
      </c>
      <c r="I3891" t="e">
        <f>IF(VLOOKUP($A3891,Parts!$A:$AM,I$1,0)="X",Z$2,"")</f>
        <v>#VALUE!</v>
      </c>
      <c r="J3891" t="e">
        <f>IF(VLOOKUP($A3891,Parts!$A:$AM,J$1,0)="X",AA$2,"")</f>
        <v>#VALUE!</v>
      </c>
      <c r="K3891" t="e">
        <f>IF(VLOOKUP($A3891,Parts!$A:$AM,K$1,0)="X",AB$2,"")</f>
        <v>#VALUE!</v>
      </c>
      <c r="L3891" t="e">
        <f>IF(VLOOKUP($A3891,Parts!$A:$AM,L$1,0)="X",AC$2,"")</f>
        <v>#VALUE!</v>
      </c>
      <c r="M3891" t="e">
        <f>IF(VLOOKUP($A3891,Parts!$A:$AM,M$1,0)="X",AD$2,"")</f>
        <v>#VALUE!</v>
      </c>
      <c r="N3891" t="e">
        <f>IF(VLOOKUP($A3891,Parts!$A:$AM,N$1,0)="X",AE$2,"")</f>
        <v>#VALUE!</v>
      </c>
      <c r="O3891" t="e">
        <f>IF(VLOOKUP($A3891,Parts!$A:$AM,O$1,0)="X",AF$2,"")</f>
        <v>#VALUE!</v>
      </c>
      <c r="P3891" t="e">
        <f t="shared" si="61"/>
        <v>#VALUE!</v>
      </c>
    </row>
    <row r="3892" spans="1:16" x14ac:dyDescent="0.25">
      <c r="A3892" t="e">
        <f>Table15[[#This Row],[Name]]</f>
        <v>#VALUE!</v>
      </c>
      <c r="B3892" t="e">
        <f>IF(VLOOKUP($A3892,Parts!$A:$AM,B$1,0)="X",S$2,"")</f>
        <v>#VALUE!</v>
      </c>
      <c r="C3892" t="e">
        <f>IF(VLOOKUP($A3892,Parts!$A:$AM,C$1,0)="X",T$2,"")</f>
        <v>#VALUE!</v>
      </c>
      <c r="D3892" t="e">
        <f>IF(VLOOKUP($A3892,Parts!$A:$AM,D$1,0)="X",U$2,"")</f>
        <v>#VALUE!</v>
      </c>
      <c r="E3892" t="e">
        <f>IF(VLOOKUP($A3892,Parts!$A:$AM,E$1,0)="X",V$2,"")</f>
        <v>#VALUE!</v>
      </c>
      <c r="F3892" t="e">
        <f>IF(VLOOKUP($A3892,Parts!$A:$AM,F$1,0)="X",W$2,"")</f>
        <v>#VALUE!</v>
      </c>
      <c r="G3892" t="e">
        <f>IF(VLOOKUP($A3892,Parts!$A:$AM,G$1,0)="X",X$2,"")</f>
        <v>#VALUE!</v>
      </c>
      <c r="H3892" t="e">
        <f>IF(VLOOKUP($A3892,Parts!$A:$AM,H$1,0)="X",Y$2,"")</f>
        <v>#VALUE!</v>
      </c>
      <c r="I3892" t="e">
        <f>IF(VLOOKUP($A3892,Parts!$A:$AM,I$1,0)="X",Z$2,"")</f>
        <v>#VALUE!</v>
      </c>
      <c r="J3892" t="e">
        <f>IF(VLOOKUP($A3892,Parts!$A:$AM,J$1,0)="X",AA$2,"")</f>
        <v>#VALUE!</v>
      </c>
      <c r="K3892" t="e">
        <f>IF(VLOOKUP($A3892,Parts!$A:$AM,K$1,0)="X",AB$2,"")</f>
        <v>#VALUE!</v>
      </c>
      <c r="L3892" t="e">
        <f>IF(VLOOKUP($A3892,Parts!$A:$AM,L$1,0)="X",AC$2,"")</f>
        <v>#VALUE!</v>
      </c>
      <c r="M3892" t="e">
        <f>IF(VLOOKUP($A3892,Parts!$A:$AM,M$1,0)="X",AD$2,"")</f>
        <v>#VALUE!</v>
      </c>
      <c r="N3892" t="e">
        <f>IF(VLOOKUP($A3892,Parts!$A:$AM,N$1,0)="X",AE$2,"")</f>
        <v>#VALUE!</v>
      </c>
      <c r="O3892" t="e">
        <f>IF(VLOOKUP($A3892,Parts!$A:$AM,O$1,0)="X",AF$2,"")</f>
        <v>#VALUE!</v>
      </c>
      <c r="P3892" t="e">
        <f t="shared" si="61"/>
        <v>#VALUE!</v>
      </c>
    </row>
    <row r="3893" spans="1:16" x14ac:dyDescent="0.25">
      <c r="A3893" t="e">
        <f>Table15[[#This Row],[Name]]</f>
        <v>#VALUE!</v>
      </c>
      <c r="B3893" t="e">
        <f>IF(VLOOKUP($A3893,Parts!$A:$AM,B$1,0)="X",S$2,"")</f>
        <v>#VALUE!</v>
      </c>
      <c r="C3893" t="e">
        <f>IF(VLOOKUP($A3893,Parts!$A:$AM,C$1,0)="X",T$2,"")</f>
        <v>#VALUE!</v>
      </c>
      <c r="D3893" t="e">
        <f>IF(VLOOKUP($A3893,Parts!$A:$AM,D$1,0)="X",U$2,"")</f>
        <v>#VALUE!</v>
      </c>
      <c r="E3893" t="e">
        <f>IF(VLOOKUP($A3893,Parts!$A:$AM,E$1,0)="X",V$2,"")</f>
        <v>#VALUE!</v>
      </c>
      <c r="F3893" t="e">
        <f>IF(VLOOKUP($A3893,Parts!$A:$AM,F$1,0)="X",W$2,"")</f>
        <v>#VALUE!</v>
      </c>
      <c r="G3893" t="e">
        <f>IF(VLOOKUP($A3893,Parts!$A:$AM,G$1,0)="X",X$2,"")</f>
        <v>#VALUE!</v>
      </c>
      <c r="H3893" t="e">
        <f>IF(VLOOKUP($A3893,Parts!$A:$AM,H$1,0)="X",Y$2,"")</f>
        <v>#VALUE!</v>
      </c>
      <c r="I3893" t="e">
        <f>IF(VLOOKUP($A3893,Parts!$A:$AM,I$1,0)="X",Z$2,"")</f>
        <v>#VALUE!</v>
      </c>
      <c r="J3893" t="e">
        <f>IF(VLOOKUP($A3893,Parts!$A:$AM,J$1,0)="X",AA$2,"")</f>
        <v>#VALUE!</v>
      </c>
      <c r="K3893" t="e">
        <f>IF(VLOOKUP($A3893,Parts!$A:$AM,K$1,0)="X",AB$2,"")</f>
        <v>#VALUE!</v>
      </c>
      <c r="L3893" t="e">
        <f>IF(VLOOKUP($A3893,Parts!$A:$AM,L$1,0)="X",AC$2,"")</f>
        <v>#VALUE!</v>
      </c>
      <c r="M3893" t="e">
        <f>IF(VLOOKUP($A3893,Parts!$A:$AM,M$1,0)="X",AD$2,"")</f>
        <v>#VALUE!</v>
      </c>
      <c r="N3893" t="e">
        <f>IF(VLOOKUP($A3893,Parts!$A:$AM,N$1,0)="X",AE$2,"")</f>
        <v>#VALUE!</v>
      </c>
      <c r="O3893" t="e">
        <f>IF(VLOOKUP($A3893,Parts!$A:$AM,O$1,0)="X",AF$2,"")</f>
        <v>#VALUE!</v>
      </c>
      <c r="P3893" t="e">
        <f t="shared" si="61"/>
        <v>#VALUE!</v>
      </c>
    </row>
    <row r="3894" spans="1:16" x14ac:dyDescent="0.25">
      <c r="A3894" t="e">
        <f>Table15[[#This Row],[Name]]</f>
        <v>#VALUE!</v>
      </c>
      <c r="B3894" t="e">
        <f>IF(VLOOKUP($A3894,Parts!$A:$AM,B$1,0)="X",S$2,"")</f>
        <v>#VALUE!</v>
      </c>
      <c r="C3894" t="e">
        <f>IF(VLOOKUP($A3894,Parts!$A:$AM,C$1,0)="X",T$2,"")</f>
        <v>#VALUE!</v>
      </c>
      <c r="D3894" t="e">
        <f>IF(VLOOKUP($A3894,Parts!$A:$AM,D$1,0)="X",U$2,"")</f>
        <v>#VALUE!</v>
      </c>
      <c r="E3894" t="e">
        <f>IF(VLOOKUP($A3894,Parts!$A:$AM,E$1,0)="X",V$2,"")</f>
        <v>#VALUE!</v>
      </c>
      <c r="F3894" t="e">
        <f>IF(VLOOKUP($A3894,Parts!$A:$AM,F$1,0)="X",W$2,"")</f>
        <v>#VALUE!</v>
      </c>
      <c r="G3894" t="e">
        <f>IF(VLOOKUP($A3894,Parts!$A:$AM,G$1,0)="X",X$2,"")</f>
        <v>#VALUE!</v>
      </c>
      <c r="H3894" t="e">
        <f>IF(VLOOKUP($A3894,Parts!$A:$AM,H$1,0)="X",Y$2,"")</f>
        <v>#VALUE!</v>
      </c>
      <c r="I3894" t="e">
        <f>IF(VLOOKUP($A3894,Parts!$A:$AM,I$1,0)="X",Z$2,"")</f>
        <v>#VALUE!</v>
      </c>
      <c r="J3894" t="e">
        <f>IF(VLOOKUP($A3894,Parts!$A:$AM,J$1,0)="X",AA$2,"")</f>
        <v>#VALUE!</v>
      </c>
      <c r="K3894" t="e">
        <f>IF(VLOOKUP($A3894,Parts!$A:$AM,K$1,0)="X",AB$2,"")</f>
        <v>#VALUE!</v>
      </c>
      <c r="L3894" t="e">
        <f>IF(VLOOKUP($A3894,Parts!$A:$AM,L$1,0)="X",AC$2,"")</f>
        <v>#VALUE!</v>
      </c>
      <c r="M3894" t="e">
        <f>IF(VLOOKUP($A3894,Parts!$A:$AM,M$1,0)="X",AD$2,"")</f>
        <v>#VALUE!</v>
      </c>
      <c r="N3894" t="e">
        <f>IF(VLOOKUP($A3894,Parts!$A:$AM,N$1,0)="X",AE$2,"")</f>
        <v>#VALUE!</v>
      </c>
      <c r="O3894" t="e">
        <f>IF(VLOOKUP($A3894,Parts!$A:$AM,O$1,0)="X",AF$2,"")</f>
        <v>#VALUE!</v>
      </c>
      <c r="P3894" t="e">
        <f t="shared" si="61"/>
        <v>#VALUE!</v>
      </c>
    </row>
    <row r="3895" spans="1:16" x14ac:dyDescent="0.25">
      <c r="A3895" t="e">
        <f>Table15[[#This Row],[Name]]</f>
        <v>#VALUE!</v>
      </c>
      <c r="B3895" t="e">
        <f>IF(VLOOKUP($A3895,Parts!$A:$AM,B$1,0)="X",S$2,"")</f>
        <v>#VALUE!</v>
      </c>
      <c r="C3895" t="e">
        <f>IF(VLOOKUP($A3895,Parts!$A:$AM,C$1,0)="X",T$2,"")</f>
        <v>#VALUE!</v>
      </c>
      <c r="D3895" t="e">
        <f>IF(VLOOKUP($A3895,Parts!$A:$AM,D$1,0)="X",U$2,"")</f>
        <v>#VALUE!</v>
      </c>
      <c r="E3895" t="e">
        <f>IF(VLOOKUP($A3895,Parts!$A:$AM,E$1,0)="X",V$2,"")</f>
        <v>#VALUE!</v>
      </c>
      <c r="F3895" t="e">
        <f>IF(VLOOKUP($A3895,Parts!$A:$AM,F$1,0)="X",W$2,"")</f>
        <v>#VALUE!</v>
      </c>
      <c r="G3895" t="e">
        <f>IF(VLOOKUP($A3895,Parts!$A:$AM,G$1,0)="X",X$2,"")</f>
        <v>#VALUE!</v>
      </c>
      <c r="H3895" t="e">
        <f>IF(VLOOKUP($A3895,Parts!$A:$AM,H$1,0)="X",Y$2,"")</f>
        <v>#VALUE!</v>
      </c>
      <c r="I3895" t="e">
        <f>IF(VLOOKUP($A3895,Parts!$A:$AM,I$1,0)="X",Z$2,"")</f>
        <v>#VALUE!</v>
      </c>
      <c r="J3895" t="e">
        <f>IF(VLOOKUP($A3895,Parts!$A:$AM,J$1,0)="X",AA$2,"")</f>
        <v>#VALUE!</v>
      </c>
      <c r="K3895" t="e">
        <f>IF(VLOOKUP($A3895,Parts!$A:$AM,K$1,0)="X",AB$2,"")</f>
        <v>#VALUE!</v>
      </c>
      <c r="L3895" t="e">
        <f>IF(VLOOKUP($A3895,Parts!$A:$AM,L$1,0)="X",AC$2,"")</f>
        <v>#VALUE!</v>
      </c>
      <c r="M3895" t="e">
        <f>IF(VLOOKUP($A3895,Parts!$A:$AM,M$1,0)="X",AD$2,"")</f>
        <v>#VALUE!</v>
      </c>
      <c r="N3895" t="e">
        <f>IF(VLOOKUP($A3895,Parts!$A:$AM,N$1,0)="X",AE$2,"")</f>
        <v>#VALUE!</v>
      </c>
      <c r="O3895" t="e">
        <f>IF(VLOOKUP($A3895,Parts!$A:$AM,O$1,0)="X",AF$2,"")</f>
        <v>#VALUE!</v>
      </c>
      <c r="P3895" t="e">
        <f t="shared" si="61"/>
        <v>#VALUE!</v>
      </c>
    </row>
    <row r="3896" spans="1:16" x14ac:dyDescent="0.25">
      <c r="A3896" t="e">
        <f>Table15[[#This Row],[Name]]</f>
        <v>#VALUE!</v>
      </c>
      <c r="B3896" t="e">
        <f>IF(VLOOKUP($A3896,Parts!$A:$AM,B$1,0)="X",S$2,"")</f>
        <v>#VALUE!</v>
      </c>
      <c r="C3896" t="e">
        <f>IF(VLOOKUP($A3896,Parts!$A:$AM,C$1,0)="X",T$2,"")</f>
        <v>#VALUE!</v>
      </c>
      <c r="D3896" t="e">
        <f>IF(VLOOKUP($A3896,Parts!$A:$AM,D$1,0)="X",U$2,"")</f>
        <v>#VALUE!</v>
      </c>
      <c r="E3896" t="e">
        <f>IF(VLOOKUP($A3896,Parts!$A:$AM,E$1,0)="X",V$2,"")</f>
        <v>#VALUE!</v>
      </c>
      <c r="F3896" t="e">
        <f>IF(VLOOKUP($A3896,Parts!$A:$AM,F$1,0)="X",W$2,"")</f>
        <v>#VALUE!</v>
      </c>
      <c r="G3896" t="e">
        <f>IF(VLOOKUP($A3896,Parts!$A:$AM,G$1,0)="X",X$2,"")</f>
        <v>#VALUE!</v>
      </c>
      <c r="H3896" t="e">
        <f>IF(VLOOKUP($A3896,Parts!$A:$AM,H$1,0)="X",Y$2,"")</f>
        <v>#VALUE!</v>
      </c>
      <c r="I3896" t="e">
        <f>IF(VLOOKUP($A3896,Parts!$A:$AM,I$1,0)="X",Z$2,"")</f>
        <v>#VALUE!</v>
      </c>
      <c r="J3896" t="e">
        <f>IF(VLOOKUP($A3896,Parts!$A:$AM,J$1,0)="X",AA$2,"")</f>
        <v>#VALUE!</v>
      </c>
      <c r="K3896" t="e">
        <f>IF(VLOOKUP($A3896,Parts!$A:$AM,K$1,0)="X",AB$2,"")</f>
        <v>#VALUE!</v>
      </c>
      <c r="L3896" t="e">
        <f>IF(VLOOKUP($A3896,Parts!$A:$AM,L$1,0)="X",AC$2,"")</f>
        <v>#VALUE!</v>
      </c>
      <c r="M3896" t="e">
        <f>IF(VLOOKUP($A3896,Parts!$A:$AM,M$1,0)="X",AD$2,"")</f>
        <v>#VALUE!</v>
      </c>
      <c r="N3896" t="e">
        <f>IF(VLOOKUP($A3896,Parts!$A:$AM,N$1,0)="X",AE$2,"")</f>
        <v>#VALUE!</v>
      </c>
      <c r="O3896" t="e">
        <f>IF(VLOOKUP($A3896,Parts!$A:$AM,O$1,0)="X",AF$2,"")</f>
        <v>#VALUE!</v>
      </c>
      <c r="P3896" t="e">
        <f t="shared" si="61"/>
        <v>#VALUE!</v>
      </c>
    </row>
    <row r="3897" spans="1:16" x14ac:dyDescent="0.25">
      <c r="A3897" t="e">
        <f>Table15[[#This Row],[Name]]</f>
        <v>#VALUE!</v>
      </c>
      <c r="B3897" t="e">
        <f>IF(VLOOKUP($A3897,Parts!$A:$AM,B$1,0)="X",S$2,"")</f>
        <v>#VALUE!</v>
      </c>
      <c r="C3897" t="e">
        <f>IF(VLOOKUP($A3897,Parts!$A:$AM,C$1,0)="X",T$2,"")</f>
        <v>#VALUE!</v>
      </c>
      <c r="D3897" t="e">
        <f>IF(VLOOKUP($A3897,Parts!$A:$AM,D$1,0)="X",U$2,"")</f>
        <v>#VALUE!</v>
      </c>
      <c r="E3897" t="e">
        <f>IF(VLOOKUP($A3897,Parts!$A:$AM,E$1,0)="X",V$2,"")</f>
        <v>#VALUE!</v>
      </c>
      <c r="F3897" t="e">
        <f>IF(VLOOKUP($A3897,Parts!$A:$AM,F$1,0)="X",W$2,"")</f>
        <v>#VALUE!</v>
      </c>
      <c r="G3897" t="e">
        <f>IF(VLOOKUP($A3897,Parts!$A:$AM,G$1,0)="X",X$2,"")</f>
        <v>#VALUE!</v>
      </c>
      <c r="H3897" t="e">
        <f>IF(VLOOKUP($A3897,Parts!$A:$AM,H$1,0)="X",Y$2,"")</f>
        <v>#VALUE!</v>
      </c>
      <c r="I3897" t="e">
        <f>IF(VLOOKUP($A3897,Parts!$A:$AM,I$1,0)="X",Z$2,"")</f>
        <v>#VALUE!</v>
      </c>
      <c r="J3897" t="e">
        <f>IF(VLOOKUP($A3897,Parts!$A:$AM,J$1,0)="X",AA$2,"")</f>
        <v>#VALUE!</v>
      </c>
      <c r="K3897" t="e">
        <f>IF(VLOOKUP($A3897,Parts!$A:$AM,K$1,0)="X",AB$2,"")</f>
        <v>#VALUE!</v>
      </c>
      <c r="L3897" t="e">
        <f>IF(VLOOKUP($A3897,Parts!$A:$AM,L$1,0)="X",AC$2,"")</f>
        <v>#VALUE!</v>
      </c>
      <c r="M3897" t="e">
        <f>IF(VLOOKUP($A3897,Parts!$A:$AM,M$1,0)="X",AD$2,"")</f>
        <v>#VALUE!</v>
      </c>
      <c r="N3897" t="e">
        <f>IF(VLOOKUP($A3897,Parts!$A:$AM,N$1,0)="X",AE$2,"")</f>
        <v>#VALUE!</v>
      </c>
      <c r="O3897" t="e">
        <f>IF(VLOOKUP($A3897,Parts!$A:$AM,O$1,0)="X",AF$2,"")</f>
        <v>#VALUE!</v>
      </c>
      <c r="P3897" t="e">
        <f t="shared" si="61"/>
        <v>#VALUE!</v>
      </c>
    </row>
    <row r="3898" spans="1:16" x14ac:dyDescent="0.25">
      <c r="A3898" t="e">
        <f>Table15[[#This Row],[Name]]</f>
        <v>#VALUE!</v>
      </c>
      <c r="B3898" t="e">
        <f>IF(VLOOKUP($A3898,Parts!$A:$AM,B$1,0)="X",S$2,"")</f>
        <v>#VALUE!</v>
      </c>
      <c r="C3898" t="e">
        <f>IF(VLOOKUP($A3898,Parts!$A:$AM,C$1,0)="X",T$2,"")</f>
        <v>#VALUE!</v>
      </c>
      <c r="D3898" t="e">
        <f>IF(VLOOKUP($A3898,Parts!$A:$AM,D$1,0)="X",U$2,"")</f>
        <v>#VALUE!</v>
      </c>
      <c r="E3898" t="e">
        <f>IF(VLOOKUP($A3898,Parts!$A:$AM,E$1,0)="X",V$2,"")</f>
        <v>#VALUE!</v>
      </c>
      <c r="F3898" t="e">
        <f>IF(VLOOKUP($A3898,Parts!$A:$AM,F$1,0)="X",W$2,"")</f>
        <v>#VALUE!</v>
      </c>
      <c r="G3898" t="e">
        <f>IF(VLOOKUP($A3898,Parts!$A:$AM,G$1,0)="X",X$2,"")</f>
        <v>#VALUE!</v>
      </c>
      <c r="H3898" t="e">
        <f>IF(VLOOKUP($A3898,Parts!$A:$AM,H$1,0)="X",Y$2,"")</f>
        <v>#VALUE!</v>
      </c>
      <c r="I3898" t="e">
        <f>IF(VLOOKUP($A3898,Parts!$A:$AM,I$1,0)="X",Z$2,"")</f>
        <v>#VALUE!</v>
      </c>
      <c r="J3898" t="e">
        <f>IF(VLOOKUP($A3898,Parts!$A:$AM,J$1,0)="X",AA$2,"")</f>
        <v>#VALUE!</v>
      </c>
      <c r="K3898" t="e">
        <f>IF(VLOOKUP($A3898,Parts!$A:$AM,K$1,0)="X",AB$2,"")</f>
        <v>#VALUE!</v>
      </c>
      <c r="L3898" t="e">
        <f>IF(VLOOKUP($A3898,Parts!$A:$AM,L$1,0)="X",AC$2,"")</f>
        <v>#VALUE!</v>
      </c>
      <c r="M3898" t="e">
        <f>IF(VLOOKUP($A3898,Parts!$A:$AM,M$1,0)="X",AD$2,"")</f>
        <v>#VALUE!</v>
      </c>
      <c r="N3898" t="e">
        <f>IF(VLOOKUP($A3898,Parts!$A:$AM,N$1,0)="X",AE$2,"")</f>
        <v>#VALUE!</v>
      </c>
      <c r="O3898" t="e">
        <f>IF(VLOOKUP($A3898,Parts!$A:$AM,O$1,0)="X",AF$2,"")</f>
        <v>#VALUE!</v>
      </c>
      <c r="P3898" t="e">
        <f t="shared" si="61"/>
        <v>#VALUE!</v>
      </c>
    </row>
    <row r="3899" spans="1:16" x14ac:dyDescent="0.25">
      <c r="A3899" t="e">
        <f>Table15[[#This Row],[Name]]</f>
        <v>#VALUE!</v>
      </c>
      <c r="B3899" t="e">
        <f>IF(VLOOKUP($A3899,Parts!$A:$AM,B$1,0)="X",S$2,"")</f>
        <v>#VALUE!</v>
      </c>
      <c r="C3899" t="e">
        <f>IF(VLOOKUP($A3899,Parts!$A:$AM,C$1,0)="X",T$2,"")</f>
        <v>#VALUE!</v>
      </c>
      <c r="D3899" t="e">
        <f>IF(VLOOKUP($A3899,Parts!$A:$AM,D$1,0)="X",U$2,"")</f>
        <v>#VALUE!</v>
      </c>
      <c r="E3899" t="e">
        <f>IF(VLOOKUP($A3899,Parts!$A:$AM,E$1,0)="X",V$2,"")</f>
        <v>#VALUE!</v>
      </c>
      <c r="F3899" t="e">
        <f>IF(VLOOKUP($A3899,Parts!$A:$AM,F$1,0)="X",W$2,"")</f>
        <v>#VALUE!</v>
      </c>
      <c r="G3899" t="e">
        <f>IF(VLOOKUP($A3899,Parts!$A:$AM,G$1,0)="X",X$2,"")</f>
        <v>#VALUE!</v>
      </c>
      <c r="H3899" t="e">
        <f>IF(VLOOKUP($A3899,Parts!$A:$AM,H$1,0)="X",Y$2,"")</f>
        <v>#VALUE!</v>
      </c>
      <c r="I3899" t="e">
        <f>IF(VLOOKUP($A3899,Parts!$A:$AM,I$1,0)="X",Z$2,"")</f>
        <v>#VALUE!</v>
      </c>
      <c r="J3899" t="e">
        <f>IF(VLOOKUP($A3899,Parts!$A:$AM,J$1,0)="X",AA$2,"")</f>
        <v>#VALUE!</v>
      </c>
      <c r="K3899" t="e">
        <f>IF(VLOOKUP($A3899,Parts!$A:$AM,K$1,0)="X",AB$2,"")</f>
        <v>#VALUE!</v>
      </c>
      <c r="L3899" t="e">
        <f>IF(VLOOKUP($A3899,Parts!$A:$AM,L$1,0)="X",AC$2,"")</f>
        <v>#VALUE!</v>
      </c>
      <c r="M3899" t="e">
        <f>IF(VLOOKUP($A3899,Parts!$A:$AM,M$1,0)="X",AD$2,"")</f>
        <v>#VALUE!</v>
      </c>
      <c r="N3899" t="e">
        <f>IF(VLOOKUP($A3899,Parts!$A:$AM,N$1,0)="X",AE$2,"")</f>
        <v>#VALUE!</v>
      </c>
      <c r="O3899" t="e">
        <f>IF(VLOOKUP($A3899,Parts!$A:$AM,O$1,0)="X",AF$2,"")</f>
        <v>#VALUE!</v>
      </c>
      <c r="P3899" t="e">
        <f t="shared" si="61"/>
        <v>#VALUE!</v>
      </c>
    </row>
    <row r="3900" spans="1:16" x14ac:dyDescent="0.25">
      <c r="A3900" t="e">
        <f>Table15[[#This Row],[Name]]</f>
        <v>#VALUE!</v>
      </c>
      <c r="B3900" t="e">
        <f>IF(VLOOKUP($A3900,Parts!$A:$AM,B$1,0)="X",S$2,"")</f>
        <v>#VALUE!</v>
      </c>
      <c r="C3900" t="e">
        <f>IF(VLOOKUP($A3900,Parts!$A:$AM,C$1,0)="X",T$2,"")</f>
        <v>#VALUE!</v>
      </c>
      <c r="D3900" t="e">
        <f>IF(VLOOKUP($A3900,Parts!$A:$AM,D$1,0)="X",U$2,"")</f>
        <v>#VALUE!</v>
      </c>
      <c r="E3900" t="e">
        <f>IF(VLOOKUP($A3900,Parts!$A:$AM,E$1,0)="X",V$2,"")</f>
        <v>#VALUE!</v>
      </c>
      <c r="F3900" t="e">
        <f>IF(VLOOKUP($A3900,Parts!$A:$AM,F$1,0)="X",W$2,"")</f>
        <v>#VALUE!</v>
      </c>
      <c r="G3900" t="e">
        <f>IF(VLOOKUP($A3900,Parts!$A:$AM,G$1,0)="X",X$2,"")</f>
        <v>#VALUE!</v>
      </c>
      <c r="H3900" t="e">
        <f>IF(VLOOKUP($A3900,Parts!$A:$AM,H$1,0)="X",Y$2,"")</f>
        <v>#VALUE!</v>
      </c>
      <c r="I3900" t="e">
        <f>IF(VLOOKUP($A3900,Parts!$A:$AM,I$1,0)="X",Z$2,"")</f>
        <v>#VALUE!</v>
      </c>
      <c r="J3900" t="e">
        <f>IF(VLOOKUP($A3900,Parts!$A:$AM,J$1,0)="X",AA$2,"")</f>
        <v>#VALUE!</v>
      </c>
      <c r="K3900" t="e">
        <f>IF(VLOOKUP($A3900,Parts!$A:$AM,K$1,0)="X",AB$2,"")</f>
        <v>#VALUE!</v>
      </c>
      <c r="L3900" t="e">
        <f>IF(VLOOKUP($A3900,Parts!$A:$AM,L$1,0)="X",AC$2,"")</f>
        <v>#VALUE!</v>
      </c>
      <c r="M3900" t="e">
        <f>IF(VLOOKUP($A3900,Parts!$A:$AM,M$1,0)="X",AD$2,"")</f>
        <v>#VALUE!</v>
      </c>
      <c r="N3900" t="e">
        <f>IF(VLOOKUP($A3900,Parts!$A:$AM,N$1,0)="X",AE$2,"")</f>
        <v>#VALUE!</v>
      </c>
      <c r="O3900" t="e">
        <f>IF(VLOOKUP($A3900,Parts!$A:$AM,O$1,0)="X",AF$2,"")</f>
        <v>#VALUE!</v>
      </c>
      <c r="P3900" t="e">
        <f t="shared" si="61"/>
        <v>#VALUE!</v>
      </c>
    </row>
    <row r="3901" spans="1:16" x14ac:dyDescent="0.25">
      <c r="A3901" t="e">
        <f>Table15[[#This Row],[Name]]</f>
        <v>#VALUE!</v>
      </c>
      <c r="B3901" t="e">
        <f>IF(VLOOKUP($A3901,Parts!$A:$AM,B$1,0)="X",S$2,"")</f>
        <v>#VALUE!</v>
      </c>
      <c r="C3901" t="e">
        <f>IF(VLOOKUP($A3901,Parts!$A:$AM,C$1,0)="X",T$2,"")</f>
        <v>#VALUE!</v>
      </c>
      <c r="D3901" t="e">
        <f>IF(VLOOKUP($A3901,Parts!$A:$AM,D$1,0)="X",U$2,"")</f>
        <v>#VALUE!</v>
      </c>
      <c r="E3901" t="e">
        <f>IF(VLOOKUP($A3901,Parts!$A:$AM,E$1,0)="X",V$2,"")</f>
        <v>#VALUE!</v>
      </c>
      <c r="F3901" t="e">
        <f>IF(VLOOKUP($A3901,Parts!$A:$AM,F$1,0)="X",W$2,"")</f>
        <v>#VALUE!</v>
      </c>
      <c r="G3901" t="e">
        <f>IF(VLOOKUP($A3901,Parts!$A:$AM,G$1,0)="X",X$2,"")</f>
        <v>#VALUE!</v>
      </c>
      <c r="H3901" t="e">
        <f>IF(VLOOKUP($A3901,Parts!$A:$AM,H$1,0)="X",Y$2,"")</f>
        <v>#VALUE!</v>
      </c>
      <c r="I3901" t="e">
        <f>IF(VLOOKUP($A3901,Parts!$A:$AM,I$1,0)="X",Z$2,"")</f>
        <v>#VALUE!</v>
      </c>
      <c r="J3901" t="e">
        <f>IF(VLOOKUP($A3901,Parts!$A:$AM,J$1,0)="X",AA$2,"")</f>
        <v>#VALUE!</v>
      </c>
      <c r="K3901" t="e">
        <f>IF(VLOOKUP($A3901,Parts!$A:$AM,K$1,0)="X",AB$2,"")</f>
        <v>#VALUE!</v>
      </c>
      <c r="L3901" t="e">
        <f>IF(VLOOKUP($A3901,Parts!$A:$AM,L$1,0)="X",AC$2,"")</f>
        <v>#VALUE!</v>
      </c>
      <c r="M3901" t="e">
        <f>IF(VLOOKUP($A3901,Parts!$A:$AM,M$1,0)="X",AD$2,"")</f>
        <v>#VALUE!</v>
      </c>
      <c r="N3901" t="e">
        <f>IF(VLOOKUP($A3901,Parts!$A:$AM,N$1,0)="X",AE$2,"")</f>
        <v>#VALUE!</v>
      </c>
      <c r="O3901" t="e">
        <f>IF(VLOOKUP($A3901,Parts!$A:$AM,O$1,0)="X",AF$2,"")</f>
        <v>#VALUE!</v>
      </c>
      <c r="P3901" t="e">
        <f t="shared" si="61"/>
        <v>#VALUE!</v>
      </c>
    </row>
    <row r="3902" spans="1:16" x14ac:dyDescent="0.25">
      <c r="A3902" t="e">
        <f>Table15[[#This Row],[Name]]</f>
        <v>#VALUE!</v>
      </c>
      <c r="B3902" t="e">
        <f>IF(VLOOKUP($A3902,Parts!$A:$AM,B$1,0)="X",S$2,"")</f>
        <v>#VALUE!</v>
      </c>
      <c r="C3902" t="e">
        <f>IF(VLOOKUP($A3902,Parts!$A:$AM,C$1,0)="X",T$2,"")</f>
        <v>#VALUE!</v>
      </c>
      <c r="D3902" t="e">
        <f>IF(VLOOKUP($A3902,Parts!$A:$AM,D$1,0)="X",U$2,"")</f>
        <v>#VALUE!</v>
      </c>
      <c r="E3902" t="e">
        <f>IF(VLOOKUP($A3902,Parts!$A:$AM,E$1,0)="X",V$2,"")</f>
        <v>#VALUE!</v>
      </c>
      <c r="F3902" t="e">
        <f>IF(VLOOKUP($A3902,Parts!$A:$AM,F$1,0)="X",W$2,"")</f>
        <v>#VALUE!</v>
      </c>
      <c r="G3902" t="e">
        <f>IF(VLOOKUP($A3902,Parts!$A:$AM,G$1,0)="X",X$2,"")</f>
        <v>#VALUE!</v>
      </c>
      <c r="H3902" t="e">
        <f>IF(VLOOKUP($A3902,Parts!$A:$AM,H$1,0)="X",Y$2,"")</f>
        <v>#VALUE!</v>
      </c>
      <c r="I3902" t="e">
        <f>IF(VLOOKUP($A3902,Parts!$A:$AM,I$1,0)="X",Z$2,"")</f>
        <v>#VALUE!</v>
      </c>
      <c r="J3902" t="e">
        <f>IF(VLOOKUP($A3902,Parts!$A:$AM,J$1,0)="X",AA$2,"")</f>
        <v>#VALUE!</v>
      </c>
      <c r="K3902" t="e">
        <f>IF(VLOOKUP($A3902,Parts!$A:$AM,K$1,0)="X",AB$2,"")</f>
        <v>#VALUE!</v>
      </c>
      <c r="L3902" t="e">
        <f>IF(VLOOKUP($A3902,Parts!$A:$AM,L$1,0)="X",AC$2,"")</f>
        <v>#VALUE!</v>
      </c>
      <c r="M3902" t="e">
        <f>IF(VLOOKUP($A3902,Parts!$A:$AM,M$1,0)="X",AD$2,"")</f>
        <v>#VALUE!</v>
      </c>
      <c r="N3902" t="e">
        <f>IF(VLOOKUP($A3902,Parts!$A:$AM,N$1,0)="X",AE$2,"")</f>
        <v>#VALUE!</v>
      </c>
      <c r="O3902" t="e">
        <f>IF(VLOOKUP($A3902,Parts!$A:$AM,O$1,0)="X",AF$2,"")</f>
        <v>#VALUE!</v>
      </c>
      <c r="P3902" t="e">
        <f t="shared" si="61"/>
        <v>#VALUE!</v>
      </c>
    </row>
    <row r="3903" spans="1:16" x14ac:dyDescent="0.25">
      <c r="A3903" t="e">
        <f>Table15[[#This Row],[Name]]</f>
        <v>#VALUE!</v>
      </c>
      <c r="B3903" t="e">
        <f>IF(VLOOKUP($A3903,Parts!$A:$AM,B$1,0)="X",S$2,"")</f>
        <v>#VALUE!</v>
      </c>
      <c r="C3903" t="e">
        <f>IF(VLOOKUP($A3903,Parts!$A:$AM,C$1,0)="X",T$2,"")</f>
        <v>#VALUE!</v>
      </c>
      <c r="D3903" t="e">
        <f>IF(VLOOKUP($A3903,Parts!$A:$AM,D$1,0)="X",U$2,"")</f>
        <v>#VALUE!</v>
      </c>
      <c r="E3903" t="e">
        <f>IF(VLOOKUP($A3903,Parts!$A:$AM,E$1,0)="X",V$2,"")</f>
        <v>#VALUE!</v>
      </c>
      <c r="F3903" t="e">
        <f>IF(VLOOKUP($A3903,Parts!$A:$AM,F$1,0)="X",W$2,"")</f>
        <v>#VALUE!</v>
      </c>
      <c r="G3903" t="e">
        <f>IF(VLOOKUP($A3903,Parts!$A:$AM,G$1,0)="X",X$2,"")</f>
        <v>#VALUE!</v>
      </c>
      <c r="H3903" t="e">
        <f>IF(VLOOKUP($A3903,Parts!$A:$AM,H$1,0)="X",Y$2,"")</f>
        <v>#VALUE!</v>
      </c>
      <c r="I3903" t="e">
        <f>IF(VLOOKUP($A3903,Parts!$A:$AM,I$1,0)="X",Z$2,"")</f>
        <v>#VALUE!</v>
      </c>
      <c r="J3903" t="e">
        <f>IF(VLOOKUP($A3903,Parts!$A:$AM,J$1,0)="X",AA$2,"")</f>
        <v>#VALUE!</v>
      </c>
      <c r="K3903" t="e">
        <f>IF(VLOOKUP($A3903,Parts!$A:$AM,K$1,0)="X",AB$2,"")</f>
        <v>#VALUE!</v>
      </c>
      <c r="L3903" t="e">
        <f>IF(VLOOKUP($A3903,Parts!$A:$AM,L$1,0)="X",AC$2,"")</f>
        <v>#VALUE!</v>
      </c>
      <c r="M3903" t="e">
        <f>IF(VLOOKUP($A3903,Parts!$A:$AM,M$1,0)="X",AD$2,"")</f>
        <v>#VALUE!</v>
      </c>
      <c r="N3903" t="e">
        <f>IF(VLOOKUP($A3903,Parts!$A:$AM,N$1,0)="X",AE$2,"")</f>
        <v>#VALUE!</v>
      </c>
      <c r="O3903" t="e">
        <f>IF(VLOOKUP($A3903,Parts!$A:$AM,O$1,0)="X",AF$2,"")</f>
        <v>#VALUE!</v>
      </c>
      <c r="P3903" t="e">
        <f t="shared" si="61"/>
        <v>#VALUE!</v>
      </c>
    </row>
    <row r="3904" spans="1:16" x14ac:dyDescent="0.25">
      <c r="A3904" t="e">
        <f>Table15[[#This Row],[Name]]</f>
        <v>#VALUE!</v>
      </c>
      <c r="B3904" t="e">
        <f>IF(VLOOKUP($A3904,Parts!$A:$AM,B$1,0)="X",S$2,"")</f>
        <v>#VALUE!</v>
      </c>
      <c r="C3904" t="e">
        <f>IF(VLOOKUP($A3904,Parts!$A:$AM,C$1,0)="X",T$2,"")</f>
        <v>#VALUE!</v>
      </c>
      <c r="D3904" t="e">
        <f>IF(VLOOKUP($A3904,Parts!$A:$AM,D$1,0)="X",U$2,"")</f>
        <v>#VALUE!</v>
      </c>
      <c r="E3904" t="e">
        <f>IF(VLOOKUP($A3904,Parts!$A:$AM,E$1,0)="X",V$2,"")</f>
        <v>#VALUE!</v>
      </c>
      <c r="F3904" t="e">
        <f>IF(VLOOKUP($A3904,Parts!$A:$AM,F$1,0)="X",W$2,"")</f>
        <v>#VALUE!</v>
      </c>
      <c r="G3904" t="e">
        <f>IF(VLOOKUP($A3904,Parts!$A:$AM,G$1,0)="X",X$2,"")</f>
        <v>#VALUE!</v>
      </c>
      <c r="H3904" t="e">
        <f>IF(VLOOKUP($A3904,Parts!$A:$AM,H$1,0)="X",Y$2,"")</f>
        <v>#VALUE!</v>
      </c>
      <c r="I3904" t="e">
        <f>IF(VLOOKUP($A3904,Parts!$A:$AM,I$1,0)="X",Z$2,"")</f>
        <v>#VALUE!</v>
      </c>
      <c r="J3904" t="e">
        <f>IF(VLOOKUP($A3904,Parts!$A:$AM,J$1,0)="X",AA$2,"")</f>
        <v>#VALUE!</v>
      </c>
      <c r="K3904" t="e">
        <f>IF(VLOOKUP($A3904,Parts!$A:$AM,K$1,0)="X",AB$2,"")</f>
        <v>#VALUE!</v>
      </c>
      <c r="L3904" t="e">
        <f>IF(VLOOKUP($A3904,Parts!$A:$AM,L$1,0)="X",AC$2,"")</f>
        <v>#VALUE!</v>
      </c>
      <c r="M3904" t="e">
        <f>IF(VLOOKUP($A3904,Parts!$A:$AM,M$1,0)="X",AD$2,"")</f>
        <v>#VALUE!</v>
      </c>
      <c r="N3904" t="e">
        <f>IF(VLOOKUP($A3904,Parts!$A:$AM,N$1,0)="X",AE$2,"")</f>
        <v>#VALUE!</v>
      </c>
      <c r="O3904" t="e">
        <f>IF(VLOOKUP($A3904,Parts!$A:$AM,O$1,0)="X",AF$2,"")</f>
        <v>#VALUE!</v>
      </c>
      <c r="P3904" t="e">
        <f t="shared" si="61"/>
        <v>#VALUE!</v>
      </c>
    </row>
    <row r="3905" spans="1:16" x14ac:dyDescent="0.25">
      <c r="A3905" t="e">
        <f>Table15[[#This Row],[Name]]</f>
        <v>#VALUE!</v>
      </c>
      <c r="B3905" t="e">
        <f>IF(VLOOKUP($A3905,Parts!$A:$AM,B$1,0)="X",S$2,"")</f>
        <v>#VALUE!</v>
      </c>
      <c r="C3905" t="e">
        <f>IF(VLOOKUP($A3905,Parts!$A:$AM,C$1,0)="X",T$2,"")</f>
        <v>#VALUE!</v>
      </c>
      <c r="D3905" t="e">
        <f>IF(VLOOKUP($A3905,Parts!$A:$AM,D$1,0)="X",U$2,"")</f>
        <v>#VALUE!</v>
      </c>
      <c r="E3905" t="e">
        <f>IF(VLOOKUP($A3905,Parts!$A:$AM,E$1,0)="X",V$2,"")</f>
        <v>#VALUE!</v>
      </c>
      <c r="F3905" t="e">
        <f>IF(VLOOKUP($A3905,Parts!$A:$AM,F$1,0)="X",W$2,"")</f>
        <v>#VALUE!</v>
      </c>
      <c r="G3905" t="e">
        <f>IF(VLOOKUP($A3905,Parts!$A:$AM,G$1,0)="X",X$2,"")</f>
        <v>#VALUE!</v>
      </c>
      <c r="H3905" t="e">
        <f>IF(VLOOKUP($A3905,Parts!$A:$AM,H$1,0)="X",Y$2,"")</f>
        <v>#VALUE!</v>
      </c>
      <c r="I3905" t="e">
        <f>IF(VLOOKUP($A3905,Parts!$A:$AM,I$1,0)="X",Z$2,"")</f>
        <v>#VALUE!</v>
      </c>
      <c r="J3905" t="e">
        <f>IF(VLOOKUP($A3905,Parts!$A:$AM,J$1,0)="X",AA$2,"")</f>
        <v>#VALUE!</v>
      </c>
      <c r="K3905" t="e">
        <f>IF(VLOOKUP($A3905,Parts!$A:$AM,K$1,0)="X",AB$2,"")</f>
        <v>#VALUE!</v>
      </c>
      <c r="L3905" t="e">
        <f>IF(VLOOKUP($A3905,Parts!$A:$AM,L$1,0)="X",AC$2,"")</f>
        <v>#VALUE!</v>
      </c>
      <c r="M3905" t="e">
        <f>IF(VLOOKUP($A3905,Parts!$A:$AM,M$1,0)="X",AD$2,"")</f>
        <v>#VALUE!</v>
      </c>
      <c r="N3905" t="e">
        <f>IF(VLOOKUP($A3905,Parts!$A:$AM,N$1,0)="X",AE$2,"")</f>
        <v>#VALUE!</v>
      </c>
      <c r="O3905" t="e">
        <f>IF(VLOOKUP($A3905,Parts!$A:$AM,O$1,0)="X",AF$2,"")</f>
        <v>#VALUE!</v>
      </c>
      <c r="P3905" t="e">
        <f t="shared" si="61"/>
        <v>#VALUE!</v>
      </c>
    </row>
    <row r="3906" spans="1:16" x14ac:dyDescent="0.25">
      <c r="A3906" t="e">
        <f>Table15[[#This Row],[Name]]</f>
        <v>#VALUE!</v>
      </c>
      <c r="B3906" t="e">
        <f>IF(VLOOKUP($A3906,Parts!$A:$AM,B$1,0)="X",S$2,"")</f>
        <v>#VALUE!</v>
      </c>
      <c r="C3906" t="e">
        <f>IF(VLOOKUP($A3906,Parts!$A:$AM,C$1,0)="X",T$2,"")</f>
        <v>#VALUE!</v>
      </c>
      <c r="D3906" t="e">
        <f>IF(VLOOKUP($A3906,Parts!$A:$AM,D$1,0)="X",U$2,"")</f>
        <v>#VALUE!</v>
      </c>
      <c r="E3906" t="e">
        <f>IF(VLOOKUP($A3906,Parts!$A:$AM,E$1,0)="X",V$2,"")</f>
        <v>#VALUE!</v>
      </c>
      <c r="F3906" t="e">
        <f>IF(VLOOKUP($A3906,Parts!$A:$AM,F$1,0)="X",W$2,"")</f>
        <v>#VALUE!</v>
      </c>
      <c r="G3906" t="e">
        <f>IF(VLOOKUP($A3906,Parts!$A:$AM,G$1,0)="X",X$2,"")</f>
        <v>#VALUE!</v>
      </c>
      <c r="H3906" t="e">
        <f>IF(VLOOKUP($A3906,Parts!$A:$AM,H$1,0)="X",Y$2,"")</f>
        <v>#VALUE!</v>
      </c>
      <c r="I3906" t="e">
        <f>IF(VLOOKUP($A3906,Parts!$A:$AM,I$1,0)="X",Z$2,"")</f>
        <v>#VALUE!</v>
      </c>
      <c r="J3906" t="e">
        <f>IF(VLOOKUP($A3906,Parts!$A:$AM,J$1,0)="X",AA$2,"")</f>
        <v>#VALUE!</v>
      </c>
      <c r="K3906" t="e">
        <f>IF(VLOOKUP($A3906,Parts!$A:$AM,K$1,0)="X",AB$2,"")</f>
        <v>#VALUE!</v>
      </c>
      <c r="L3906" t="e">
        <f>IF(VLOOKUP($A3906,Parts!$A:$AM,L$1,0)="X",AC$2,"")</f>
        <v>#VALUE!</v>
      </c>
      <c r="M3906" t="e">
        <f>IF(VLOOKUP($A3906,Parts!$A:$AM,M$1,0)="X",AD$2,"")</f>
        <v>#VALUE!</v>
      </c>
      <c r="N3906" t="e">
        <f>IF(VLOOKUP($A3906,Parts!$A:$AM,N$1,0)="X",AE$2,"")</f>
        <v>#VALUE!</v>
      </c>
      <c r="O3906" t="e">
        <f>IF(VLOOKUP($A3906,Parts!$A:$AM,O$1,0)="X",AF$2,"")</f>
        <v>#VALUE!</v>
      </c>
      <c r="P3906" t="e">
        <f t="shared" si="61"/>
        <v>#VALUE!</v>
      </c>
    </row>
    <row r="3907" spans="1:16" x14ac:dyDescent="0.25">
      <c r="A3907" t="e">
        <f>Table15[[#This Row],[Name]]</f>
        <v>#VALUE!</v>
      </c>
      <c r="B3907" t="e">
        <f>IF(VLOOKUP($A3907,Parts!$A:$AM,B$1,0)="X",S$2,"")</f>
        <v>#VALUE!</v>
      </c>
      <c r="C3907" t="e">
        <f>IF(VLOOKUP($A3907,Parts!$A:$AM,C$1,0)="X",T$2,"")</f>
        <v>#VALUE!</v>
      </c>
      <c r="D3907" t="e">
        <f>IF(VLOOKUP($A3907,Parts!$A:$AM,D$1,0)="X",U$2,"")</f>
        <v>#VALUE!</v>
      </c>
      <c r="E3907" t="e">
        <f>IF(VLOOKUP($A3907,Parts!$A:$AM,E$1,0)="X",V$2,"")</f>
        <v>#VALUE!</v>
      </c>
      <c r="F3907" t="e">
        <f>IF(VLOOKUP($A3907,Parts!$A:$AM,F$1,0)="X",W$2,"")</f>
        <v>#VALUE!</v>
      </c>
      <c r="G3907" t="e">
        <f>IF(VLOOKUP($A3907,Parts!$A:$AM,G$1,0)="X",X$2,"")</f>
        <v>#VALUE!</v>
      </c>
      <c r="H3907" t="e">
        <f>IF(VLOOKUP($A3907,Parts!$A:$AM,H$1,0)="X",Y$2,"")</f>
        <v>#VALUE!</v>
      </c>
      <c r="I3907" t="e">
        <f>IF(VLOOKUP($A3907,Parts!$A:$AM,I$1,0)="X",Z$2,"")</f>
        <v>#VALUE!</v>
      </c>
      <c r="J3907" t="e">
        <f>IF(VLOOKUP($A3907,Parts!$A:$AM,J$1,0)="X",AA$2,"")</f>
        <v>#VALUE!</v>
      </c>
      <c r="K3907" t="e">
        <f>IF(VLOOKUP($A3907,Parts!$A:$AM,K$1,0)="X",AB$2,"")</f>
        <v>#VALUE!</v>
      </c>
      <c r="L3907" t="e">
        <f>IF(VLOOKUP($A3907,Parts!$A:$AM,L$1,0)="X",AC$2,"")</f>
        <v>#VALUE!</v>
      </c>
      <c r="M3907" t="e">
        <f>IF(VLOOKUP($A3907,Parts!$A:$AM,M$1,0)="X",AD$2,"")</f>
        <v>#VALUE!</v>
      </c>
      <c r="N3907" t="e">
        <f>IF(VLOOKUP($A3907,Parts!$A:$AM,N$1,0)="X",AE$2,"")</f>
        <v>#VALUE!</v>
      </c>
      <c r="O3907" t="e">
        <f>IF(VLOOKUP($A3907,Parts!$A:$AM,O$1,0)="X",AF$2,"")</f>
        <v>#VALUE!</v>
      </c>
      <c r="P3907" t="e">
        <f t="shared" ref="P3907:P3970" si="62">B3907&amp;C3907&amp;D3907&amp;E3907&amp;F3907&amp;G3907&amp;H3907&amp;I3907&amp;J3907&amp;K3907&amp;L3907&amp;M3907&amp;N3907&amp;O3907</f>
        <v>#VALUE!</v>
      </c>
    </row>
    <row r="3908" spans="1:16" x14ac:dyDescent="0.25">
      <c r="A3908" t="e">
        <f>Table15[[#This Row],[Name]]</f>
        <v>#VALUE!</v>
      </c>
      <c r="B3908" t="e">
        <f>IF(VLOOKUP($A3908,Parts!$A:$AM,B$1,0)="X",S$2,"")</f>
        <v>#VALUE!</v>
      </c>
      <c r="C3908" t="e">
        <f>IF(VLOOKUP($A3908,Parts!$A:$AM,C$1,0)="X",T$2,"")</f>
        <v>#VALUE!</v>
      </c>
      <c r="D3908" t="e">
        <f>IF(VLOOKUP($A3908,Parts!$A:$AM,D$1,0)="X",U$2,"")</f>
        <v>#VALUE!</v>
      </c>
      <c r="E3908" t="e">
        <f>IF(VLOOKUP($A3908,Parts!$A:$AM,E$1,0)="X",V$2,"")</f>
        <v>#VALUE!</v>
      </c>
      <c r="F3908" t="e">
        <f>IF(VLOOKUP($A3908,Parts!$A:$AM,F$1,0)="X",W$2,"")</f>
        <v>#VALUE!</v>
      </c>
      <c r="G3908" t="e">
        <f>IF(VLOOKUP($A3908,Parts!$A:$AM,G$1,0)="X",X$2,"")</f>
        <v>#VALUE!</v>
      </c>
      <c r="H3908" t="e">
        <f>IF(VLOOKUP($A3908,Parts!$A:$AM,H$1,0)="X",Y$2,"")</f>
        <v>#VALUE!</v>
      </c>
      <c r="I3908" t="e">
        <f>IF(VLOOKUP($A3908,Parts!$A:$AM,I$1,0)="X",Z$2,"")</f>
        <v>#VALUE!</v>
      </c>
      <c r="J3908" t="e">
        <f>IF(VLOOKUP($A3908,Parts!$A:$AM,J$1,0)="X",AA$2,"")</f>
        <v>#VALUE!</v>
      </c>
      <c r="K3908" t="e">
        <f>IF(VLOOKUP($A3908,Parts!$A:$AM,K$1,0)="X",AB$2,"")</f>
        <v>#VALUE!</v>
      </c>
      <c r="L3908" t="e">
        <f>IF(VLOOKUP($A3908,Parts!$A:$AM,L$1,0)="X",AC$2,"")</f>
        <v>#VALUE!</v>
      </c>
      <c r="M3908" t="e">
        <f>IF(VLOOKUP($A3908,Parts!$A:$AM,M$1,0)="X",AD$2,"")</f>
        <v>#VALUE!</v>
      </c>
      <c r="N3908" t="e">
        <f>IF(VLOOKUP($A3908,Parts!$A:$AM,N$1,0)="X",AE$2,"")</f>
        <v>#VALUE!</v>
      </c>
      <c r="O3908" t="e">
        <f>IF(VLOOKUP($A3908,Parts!$A:$AM,O$1,0)="X",AF$2,"")</f>
        <v>#VALUE!</v>
      </c>
      <c r="P3908" t="e">
        <f t="shared" si="62"/>
        <v>#VALUE!</v>
      </c>
    </row>
    <row r="3909" spans="1:16" x14ac:dyDescent="0.25">
      <c r="A3909" t="e">
        <f>Table15[[#This Row],[Name]]</f>
        <v>#VALUE!</v>
      </c>
      <c r="B3909" t="e">
        <f>IF(VLOOKUP($A3909,Parts!$A:$AM,B$1,0)="X",S$2,"")</f>
        <v>#VALUE!</v>
      </c>
      <c r="C3909" t="e">
        <f>IF(VLOOKUP($A3909,Parts!$A:$AM,C$1,0)="X",T$2,"")</f>
        <v>#VALUE!</v>
      </c>
      <c r="D3909" t="e">
        <f>IF(VLOOKUP($A3909,Parts!$A:$AM,D$1,0)="X",U$2,"")</f>
        <v>#VALUE!</v>
      </c>
      <c r="E3909" t="e">
        <f>IF(VLOOKUP($A3909,Parts!$A:$AM,E$1,0)="X",V$2,"")</f>
        <v>#VALUE!</v>
      </c>
      <c r="F3909" t="e">
        <f>IF(VLOOKUP($A3909,Parts!$A:$AM,F$1,0)="X",W$2,"")</f>
        <v>#VALUE!</v>
      </c>
      <c r="G3909" t="e">
        <f>IF(VLOOKUP($A3909,Parts!$A:$AM,G$1,0)="X",X$2,"")</f>
        <v>#VALUE!</v>
      </c>
      <c r="H3909" t="e">
        <f>IF(VLOOKUP($A3909,Parts!$A:$AM,H$1,0)="X",Y$2,"")</f>
        <v>#VALUE!</v>
      </c>
      <c r="I3909" t="e">
        <f>IF(VLOOKUP($A3909,Parts!$A:$AM,I$1,0)="X",Z$2,"")</f>
        <v>#VALUE!</v>
      </c>
      <c r="J3909" t="e">
        <f>IF(VLOOKUP($A3909,Parts!$A:$AM,J$1,0)="X",AA$2,"")</f>
        <v>#VALUE!</v>
      </c>
      <c r="K3909" t="e">
        <f>IF(VLOOKUP($A3909,Parts!$A:$AM,K$1,0)="X",AB$2,"")</f>
        <v>#VALUE!</v>
      </c>
      <c r="L3909" t="e">
        <f>IF(VLOOKUP($A3909,Parts!$A:$AM,L$1,0)="X",AC$2,"")</f>
        <v>#VALUE!</v>
      </c>
      <c r="M3909" t="e">
        <f>IF(VLOOKUP($A3909,Parts!$A:$AM,M$1,0)="X",AD$2,"")</f>
        <v>#VALUE!</v>
      </c>
      <c r="N3909" t="e">
        <f>IF(VLOOKUP($A3909,Parts!$A:$AM,N$1,0)="X",AE$2,"")</f>
        <v>#VALUE!</v>
      </c>
      <c r="O3909" t="e">
        <f>IF(VLOOKUP($A3909,Parts!$A:$AM,O$1,0)="X",AF$2,"")</f>
        <v>#VALUE!</v>
      </c>
      <c r="P3909" t="e">
        <f t="shared" si="62"/>
        <v>#VALUE!</v>
      </c>
    </row>
    <row r="3910" spans="1:16" x14ac:dyDescent="0.25">
      <c r="A3910" t="e">
        <f>Table15[[#This Row],[Name]]</f>
        <v>#VALUE!</v>
      </c>
      <c r="B3910" t="e">
        <f>IF(VLOOKUP($A3910,Parts!$A:$AM,B$1,0)="X",S$2,"")</f>
        <v>#VALUE!</v>
      </c>
      <c r="C3910" t="e">
        <f>IF(VLOOKUP($A3910,Parts!$A:$AM,C$1,0)="X",T$2,"")</f>
        <v>#VALUE!</v>
      </c>
      <c r="D3910" t="e">
        <f>IF(VLOOKUP($A3910,Parts!$A:$AM,D$1,0)="X",U$2,"")</f>
        <v>#VALUE!</v>
      </c>
      <c r="E3910" t="e">
        <f>IF(VLOOKUP($A3910,Parts!$A:$AM,E$1,0)="X",V$2,"")</f>
        <v>#VALUE!</v>
      </c>
      <c r="F3910" t="e">
        <f>IF(VLOOKUP($A3910,Parts!$A:$AM,F$1,0)="X",W$2,"")</f>
        <v>#VALUE!</v>
      </c>
      <c r="G3910" t="e">
        <f>IF(VLOOKUP($A3910,Parts!$A:$AM,G$1,0)="X",X$2,"")</f>
        <v>#VALUE!</v>
      </c>
      <c r="H3910" t="e">
        <f>IF(VLOOKUP($A3910,Parts!$A:$AM,H$1,0)="X",Y$2,"")</f>
        <v>#VALUE!</v>
      </c>
      <c r="I3910" t="e">
        <f>IF(VLOOKUP($A3910,Parts!$A:$AM,I$1,0)="X",Z$2,"")</f>
        <v>#VALUE!</v>
      </c>
      <c r="J3910" t="e">
        <f>IF(VLOOKUP($A3910,Parts!$A:$AM,J$1,0)="X",AA$2,"")</f>
        <v>#VALUE!</v>
      </c>
      <c r="K3910" t="e">
        <f>IF(VLOOKUP($A3910,Parts!$A:$AM,K$1,0)="X",AB$2,"")</f>
        <v>#VALUE!</v>
      </c>
      <c r="L3910" t="e">
        <f>IF(VLOOKUP($A3910,Parts!$A:$AM,L$1,0)="X",AC$2,"")</f>
        <v>#VALUE!</v>
      </c>
      <c r="M3910" t="e">
        <f>IF(VLOOKUP($A3910,Parts!$A:$AM,M$1,0)="X",AD$2,"")</f>
        <v>#VALUE!</v>
      </c>
      <c r="N3910" t="e">
        <f>IF(VLOOKUP($A3910,Parts!$A:$AM,N$1,0)="X",AE$2,"")</f>
        <v>#VALUE!</v>
      </c>
      <c r="O3910" t="e">
        <f>IF(VLOOKUP($A3910,Parts!$A:$AM,O$1,0)="X",AF$2,"")</f>
        <v>#VALUE!</v>
      </c>
      <c r="P3910" t="e">
        <f t="shared" si="62"/>
        <v>#VALUE!</v>
      </c>
    </row>
    <row r="3911" spans="1:16" x14ac:dyDescent="0.25">
      <c r="A3911" t="e">
        <f>Table15[[#This Row],[Name]]</f>
        <v>#VALUE!</v>
      </c>
      <c r="B3911" t="e">
        <f>IF(VLOOKUP($A3911,Parts!$A:$AM,B$1,0)="X",S$2,"")</f>
        <v>#VALUE!</v>
      </c>
      <c r="C3911" t="e">
        <f>IF(VLOOKUP($A3911,Parts!$A:$AM,C$1,0)="X",T$2,"")</f>
        <v>#VALUE!</v>
      </c>
      <c r="D3911" t="e">
        <f>IF(VLOOKUP($A3911,Parts!$A:$AM,D$1,0)="X",U$2,"")</f>
        <v>#VALUE!</v>
      </c>
      <c r="E3911" t="e">
        <f>IF(VLOOKUP($A3911,Parts!$A:$AM,E$1,0)="X",V$2,"")</f>
        <v>#VALUE!</v>
      </c>
      <c r="F3911" t="e">
        <f>IF(VLOOKUP($A3911,Parts!$A:$AM,F$1,0)="X",W$2,"")</f>
        <v>#VALUE!</v>
      </c>
      <c r="G3911" t="e">
        <f>IF(VLOOKUP($A3911,Parts!$A:$AM,G$1,0)="X",X$2,"")</f>
        <v>#VALUE!</v>
      </c>
      <c r="H3911" t="e">
        <f>IF(VLOOKUP($A3911,Parts!$A:$AM,H$1,0)="X",Y$2,"")</f>
        <v>#VALUE!</v>
      </c>
      <c r="I3911" t="e">
        <f>IF(VLOOKUP($A3911,Parts!$A:$AM,I$1,0)="X",Z$2,"")</f>
        <v>#VALUE!</v>
      </c>
      <c r="J3911" t="e">
        <f>IF(VLOOKUP($A3911,Parts!$A:$AM,J$1,0)="X",AA$2,"")</f>
        <v>#VALUE!</v>
      </c>
      <c r="K3911" t="e">
        <f>IF(VLOOKUP($A3911,Parts!$A:$AM,K$1,0)="X",AB$2,"")</f>
        <v>#VALUE!</v>
      </c>
      <c r="L3911" t="e">
        <f>IF(VLOOKUP($A3911,Parts!$A:$AM,L$1,0)="X",AC$2,"")</f>
        <v>#VALUE!</v>
      </c>
      <c r="M3911" t="e">
        <f>IF(VLOOKUP($A3911,Parts!$A:$AM,M$1,0)="X",AD$2,"")</f>
        <v>#VALUE!</v>
      </c>
      <c r="N3911" t="e">
        <f>IF(VLOOKUP($A3911,Parts!$A:$AM,N$1,0)="X",AE$2,"")</f>
        <v>#VALUE!</v>
      </c>
      <c r="O3911" t="e">
        <f>IF(VLOOKUP($A3911,Parts!$A:$AM,O$1,0)="X",AF$2,"")</f>
        <v>#VALUE!</v>
      </c>
      <c r="P3911" t="e">
        <f t="shared" si="62"/>
        <v>#VALUE!</v>
      </c>
    </row>
    <row r="3912" spans="1:16" x14ac:dyDescent="0.25">
      <c r="A3912" t="e">
        <f>Table15[[#This Row],[Name]]</f>
        <v>#VALUE!</v>
      </c>
      <c r="B3912" t="e">
        <f>IF(VLOOKUP($A3912,Parts!$A:$AM,B$1,0)="X",S$2,"")</f>
        <v>#VALUE!</v>
      </c>
      <c r="C3912" t="e">
        <f>IF(VLOOKUP($A3912,Parts!$A:$AM,C$1,0)="X",T$2,"")</f>
        <v>#VALUE!</v>
      </c>
      <c r="D3912" t="e">
        <f>IF(VLOOKUP($A3912,Parts!$A:$AM,D$1,0)="X",U$2,"")</f>
        <v>#VALUE!</v>
      </c>
      <c r="E3912" t="e">
        <f>IF(VLOOKUP($A3912,Parts!$A:$AM,E$1,0)="X",V$2,"")</f>
        <v>#VALUE!</v>
      </c>
      <c r="F3912" t="e">
        <f>IF(VLOOKUP($A3912,Parts!$A:$AM,F$1,0)="X",W$2,"")</f>
        <v>#VALUE!</v>
      </c>
      <c r="G3912" t="e">
        <f>IF(VLOOKUP($A3912,Parts!$A:$AM,G$1,0)="X",X$2,"")</f>
        <v>#VALUE!</v>
      </c>
      <c r="H3912" t="e">
        <f>IF(VLOOKUP($A3912,Parts!$A:$AM,H$1,0)="X",Y$2,"")</f>
        <v>#VALUE!</v>
      </c>
      <c r="I3912" t="e">
        <f>IF(VLOOKUP($A3912,Parts!$A:$AM,I$1,0)="X",Z$2,"")</f>
        <v>#VALUE!</v>
      </c>
      <c r="J3912" t="e">
        <f>IF(VLOOKUP($A3912,Parts!$A:$AM,J$1,0)="X",AA$2,"")</f>
        <v>#VALUE!</v>
      </c>
      <c r="K3912" t="e">
        <f>IF(VLOOKUP($A3912,Parts!$A:$AM,K$1,0)="X",AB$2,"")</f>
        <v>#VALUE!</v>
      </c>
      <c r="L3912" t="e">
        <f>IF(VLOOKUP($A3912,Parts!$A:$AM,L$1,0)="X",AC$2,"")</f>
        <v>#VALUE!</v>
      </c>
      <c r="M3912" t="e">
        <f>IF(VLOOKUP($A3912,Parts!$A:$AM,M$1,0)="X",AD$2,"")</f>
        <v>#VALUE!</v>
      </c>
      <c r="N3912" t="e">
        <f>IF(VLOOKUP($A3912,Parts!$A:$AM,N$1,0)="X",AE$2,"")</f>
        <v>#VALUE!</v>
      </c>
      <c r="O3912" t="e">
        <f>IF(VLOOKUP($A3912,Parts!$A:$AM,O$1,0)="X",AF$2,"")</f>
        <v>#VALUE!</v>
      </c>
      <c r="P3912" t="e">
        <f t="shared" si="62"/>
        <v>#VALUE!</v>
      </c>
    </row>
    <row r="3913" spans="1:16" x14ac:dyDescent="0.25">
      <c r="A3913" t="e">
        <f>Table15[[#This Row],[Name]]</f>
        <v>#VALUE!</v>
      </c>
      <c r="B3913" t="e">
        <f>IF(VLOOKUP($A3913,Parts!$A:$AM,B$1,0)="X",S$2,"")</f>
        <v>#VALUE!</v>
      </c>
      <c r="C3913" t="e">
        <f>IF(VLOOKUP($A3913,Parts!$A:$AM,C$1,0)="X",T$2,"")</f>
        <v>#VALUE!</v>
      </c>
      <c r="D3913" t="e">
        <f>IF(VLOOKUP($A3913,Parts!$A:$AM,D$1,0)="X",U$2,"")</f>
        <v>#VALUE!</v>
      </c>
      <c r="E3913" t="e">
        <f>IF(VLOOKUP($A3913,Parts!$A:$AM,E$1,0)="X",V$2,"")</f>
        <v>#VALUE!</v>
      </c>
      <c r="F3913" t="e">
        <f>IF(VLOOKUP($A3913,Parts!$A:$AM,F$1,0)="X",W$2,"")</f>
        <v>#VALUE!</v>
      </c>
      <c r="G3913" t="e">
        <f>IF(VLOOKUP($A3913,Parts!$A:$AM,G$1,0)="X",X$2,"")</f>
        <v>#VALUE!</v>
      </c>
      <c r="H3913" t="e">
        <f>IF(VLOOKUP($A3913,Parts!$A:$AM,H$1,0)="X",Y$2,"")</f>
        <v>#VALUE!</v>
      </c>
      <c r="I3913" t="e">
        <f>IF(VLOOKUP($A3913,Parts!$A:$AM,I$1,0)="X",Z$2,"")</f>
        <v>#VALUE!</v>
      </c>
      <c r="J3913" t="e">
        <f>IF(VLOOKUP($A3913,Parts!$A:$AM,J$1,0)="X",AA$2,"")</f>
        <v>#VALUE!</v>
      </c>
      <c r="K3913" t="e">
        <f>IF(VLOOKUP($A3913,Parts!$A:$AM,K$1,0)="X",AB$2,"")</f>
        <v>#VALUE!</v>
      </c>
      <c r="L3913" t="e">
        <f>IF(VLOOKUP($A3913,Parts!$A:$AM,L$1,0)="X",AC$2,"")</f>
        <v>#VALUE!</v>
      </c>
      <c r="M3913" t="e">
        <f>IF(VLOOKUP($A3913,Parts!$A:$AM,M$1,0)="X",AD$2,"")</f>
        <v>#VALUE!</v>
      </c>
      <c r="N3913" t="e">
        <f>IF(VLOOKUP($A3913,Parts!$A:$AM,N$1,0)="X",AE$2,"")</f>
        <v>#VALUE!</v>
      </c>
      <c r="O3913" t="e">
        <f>IF(VLOOKUP($A3913,Parts!$A:$AM,O$1,0)="X",AF$2,"")</f>
        <v>#VALUE!</v>
      </c>
      <c r="P3913" t="e">
        <f t="shared" si="62"/>
        <v>#VALUE!</v>
      </c>
    </row>
    <row r="3914" spans="1:16" x14ac:dyDescent="0.25">
      <c r="A3914" t="e">
        <f>Table15[[#This Row],[Name]]</f>
        <v>#VALUE!</v>
      </c>
      <c r="B3914" t="e">
        <f>IF(VLOOKUP($A3914,Parts!$A:$AM,B$1,0)="X",S$2,"")</f>
        <v>#VALUE!</v>
      </c>
      <c r="C3914" t="e">
        <f>IF(VLOOKUP($A3914,Parts!$A:$AM,C$1,0)="X",T$2,"")</f>
        <v>#VALUE!</v>
      </c>
      <c r="D3914" t="e">
        <f>IF(VLOOKUP($A3914,Parts!$A:$AM,D$1,0)="X",U$2,"")</f>
        <v>#VALUE!</v>
      </c>
      <c r="E3914" t="e">
        <f>IF(VLOOKUP($A3914,Parts!$A:$AM,E$1,0)="X",V$2,"")</f>
        <v>#VALUE!</v>
      </c>
      <c r="F3914" t="e">
        <f>IF(VLOOKUP($A3914,Parts!$A:$AM,F$1,0)="X",W$2,"")</f>
        <v>#VALUE!</v>
      </c>
      <c r="G3914" t="e">
        <f>IF(VLOOKUP($A3914,Parts!$A:$AM,G$1,0)="X",X$2,"")</f>
        <v>#VALUE!</v>
      </c>
      <c r="H3914" t="e">
        <f>IF(VLOOKUP($A3914,Parts!$A:$AM,H$1,0)="X",Y$2,"")</f>
        <v>#VALUE!</v>
      </c>
      <c r="I3914" t="e">
        <f>IF(VLOOKUP($A3914,Parts!$A:$AM,I$1,0)="X",Z$2,"")</f>
        <v>#VALUE!</v>
      </c>
      <c r="J3914" t="e">
        <f>IF(VLOOKUP($A3914,Parts!$A:$AM,J$1,0)="X",AA$2,"")</f>
        <v>#VALUE!</v>
      </c>
      <c r="K3914" t="e">
        <f>IF(VLOOKUP($A3914,Parts!$A:$AM,K$1,0)="X",AB$2,"")</f>
        <v>#VALUE!</v>
      </c>
      <c r="L3914" t="e">
        <f>IF(VLOOKUP($A3914,Parts!$A:$AM,L$1,0)="X",AC$2,"")</f>
        <v>#VALUE!</v>
      </c>
      <c r="M3914" t="e">
        <f>IF(VLOOKUP($A3914,Parts!$A:$AM,M$1,0)="X",AD$2,"")</f>
        <v>#VALUE!</v>
      </c>
      <c r="N3914" t="e">
        <f>IF(VLOOKUP($A3914,Parts!$A:$AM,N$1,0)="X",AE$2,"")</f>
        <v>#VALUE!</v>
      </c>
      <c r="O3914" t="e">
        <f>IF(VLOOKUP($A3914,Parts!$A:$AM,O$1,0)="X",AF$2,"")</f>
        <v>#VALUE!</v>
      </c>
      <c r="P3914" t="e">
        <f t="shared" si="62"/>
        <v>#VALUE!</v>
      </c>
    </row>
    <row r="3915" spans="1:16" x14ac:dyDescent="0.25">
      <c r="A3915" t="e">
        <f>Table15[[#This Row],[Name]]</f>
        <v>#VALUE!</v>
      </c>
      <c r="B3915" t="e">
        <f>IF(VLOOKUP($A3915,Parts!$A:$AM,B$1,0)="X",S$2,"")</f>
        <v>#VALUE!</v>
      </c>
      <c r="C3915" t="e">
        <f>IF(VLOOKUP($A3915,Parts!$A:$AM,C$1,0)="X",T$2,"")</f>
        <v>#VALUE!</v>
      </c>
      <c r="D3915" t="e">
        <f>IF(VLOOKUP($A3915,Parts!$A:$AM,D$1,0)="X",U$2,"")</f>
        <v>#VALUE!</v>
      </c>
      <c r="E3915" t="e">
        <f>IF(VLOOKUP($A3915,Parts!$A:$AM,E$1,0)="X",V$2,"")</f>
        <v>#VALUE!</v>
      </c>
      <c r="F3915" t="e">
        <f>IF(VLOOKUP($A3915,Parts!$A:$AM,F$1,0)="X",W$2,"")</f>
        <v>#VALUE!</v>
      </c>
      <c r="G3915" t="e">
        <f>IF(VLOOKUP($A3915,Parts!$A:$AM,G$1,0)="X",X$2,"")</f>
        <v>#VALUE!</v>
      </c>
      <c r="H3915" t="e">
        <f>IF(VLOOKUP($A3915,Parts!$A:$AM,H$1,0)="X",Y$2,"")</f>
        <v>#VALUE!</v>
      </c>
      <c r="I3915" t="e">
        <f>IF(VLOOKUP($A3915,Parts!$A:$AM,I$1,0)="X",Z$2,"")</f>
        <v>#VALUE!</v>
      </c>
      <c r="J3915" t="e">
        <f>IF(VLOOKUP($A3915,Parts!$A:$AM,J$1,0)="X",AA$2,"")</f>
        <v>#VALUE!</v>
      </c>
      <c r="K3915" t="e">
        <f>IF(VLOOKUP($A3915,Parts!$A:$AM,K$1,0)="X",AB$2,"")</f>
        <v>#VALUE!</v>
      </c>
      <c r="L3915" t="e">
        <f>IF(VLOOKUP($A3915,Parts!$A:$AM,L$1,0)="X",AC$2,"")</f>
        <v>#VALUE!</v>
      </c>
      <c r="M3915" t="e">
        <f>IF(VLOOKUP($A3915,Parts!$A:$AM,M$1,0)="X",AD$2,"")</f>
        <v>#VALUE!</v>
      </c>
      <c r="N3915" t="e">
        <f>IF(VLOOKUP($A3915,Parts!$A:$AM,N$1,0)="X",AE$2,"")</f>
        <v>#VALUE!</v>
      </c>
      <c r="O3915" t="e">
        <f>IF(VLOOKUP($A3915,Parts!$A:$AM,O$1,0)="X",AF$2,"")</f>
        <v>#VALUE!</v>
      </c>
      <c r="P3915" t="e">
        <f t="shared" si="62"/>
        <v>#VALUE!</v>
      </c>
    </row>
    <row r="3916" spans="1:16" x14ac:dyDescent="0.25">
      <c r="A3916" t="e">
        <f>Table15[[#This Row],[Name]]</f>
        <v>#VALUE!</v>
      </c>
      <c r="B3916" t="e">
        <f>IF(VLOOKUP($A3916,Parts!$A:$AM,B$1,0)="X",S$2,"")</f>
        <v>#VALUE!</v>
      </c>
      <c r="C3916" t="e">
        <f>IF(VLOOKUP($A3916,Parts!$A:$AM,C$1,0)="X",T$2,"")</f>
        <v>#VALUE!</v>
      </c>
      <c r="D3916" t="e">
        <f>IF(VLOOKUP($A3916,Parts!$A:$AM,D$1,0)="X",U$2,"")</f>
        <v>#VALUE!</v>
      </c>
      <c r="E3916" t="e">
        <f>IF(VLOOKUP($A3916,Parts!$A:$AM,E$1,0)="X",V$2,"")</f>
        <v>#VALUE!</v>
      </c>
      <c r="F3916" t="e">
        <f>IF(VLOOKUP($A3916,Parts!$A:$AM,F$1,0)="X",W$2,"")</f>
        <v>#VALUE!</v>
      </c>
      <c r="G3916" t="e">
        <f>IF(VLOOKUP($A3916,Parts!$A:$AM,G$1,0)="X",X$2,"")</f>
        <v>#VALUE!</v>
      </c>
      <c r="H3916" t="e">
        <f>IF(VLOOKUP($A3916,Parts!$A:$AM,H$1,0)="X",Y$2,"")</f>
        <v>#VALUE!</v>
      </c>
      <c r="I3916" t="e">
        <f>IF(VLOOKUP($A3916,Parts!$A:$AM,I$1,0)="X",Z$2,"")</f>
        <v>#VALUE!</v>
      </c>
      <c r="J3916" t="e">
        <f>IF(VLOOKUP($A3916,Parts!$A:$AM,J$1,0)="X",AA$2,"")</f>
        <v>#VALUE!</v>
      </c>
      <c r="K3916" t="e">
        <f>IF(VLOOKUP($A3916,Parts!$A:$AM,K$1,0)="X",AB$2,"")</f>
        <v>#VALUE!</v>
      </c>
      <c r="L3916" t="e">
        <f>IF(VLOOKUP($A3916,Parts!$A:$AM,L$1,0)="X",AC$2,"")</f>
        <v>#VALUE!</v>
      </c>
      <c r="M3916" t="e">
        <f>IF(VLOOKUP($A3916,Parts!$A:$AM,M$1,0)="X",AD$2,"")</f>
        <v>#VALUE!</v>
      </c>
      <c r="N3916" t="e">
        <f>IF(VLOOKUP($A3916,Parts!$A:$AM,N$1,0)="X",AE$2,"")</f>
        <v>#VALUE!</v>
      </c>
      <c r="O3916" t="e">
        <f>IF(VLOOKUP($A3916,Parts!$A:$AM,O$1,0)="X",AF$2,"")</f>
        <v>#VALUE!</v>
      </c>
      <c r="P3916" t="e">
        <f t="shared" si="62"/>
        <v>#VALUE!</v>
      </c>
    </row>
    <row r="3917" spans="1:16" x14ac:dyDescent="0.25">
      <c r="A3917" t="e">
        <f>Table15[[#This Row],[Name]]</f>
        <v>#VALUE!</v>
      </c>
      <c r="B3917" t="e">
        <f>IF(VLOOKUP($A3917,Parts!$A:$AM,B$1,0)="X",S$2,"")</f>
        <v>#VALUE!</v>
      </c>
      <c r="C3917" t="e">
        <f>IF(VLOOKUP($A3917,Parts!$A:$AM,C$1,0)="X",T$2,"")</f>
        <v>#VALUE!</v>
      </c>
      <c r="D3917" t="e">
        <f>IF(VLOOKUP($A3917,Parts!$A:$AM,D$1,0)="X",U$2,"")</f>
        <v>#VALUE!</v>
      </c>
      <c r="E3917" t="e">
        <f>IF(VLOOKUP($A3917,Parts!$A:$AM,E$1,0)="X",V$2,"")</f>
        <v>#VALUE!</v>
      </c>
      <c r="F3917" t="e">
        <f>IF(VLOOKUP($A3917,Parts!$A:$AM,F$1,0)="X",W$2,"")</f>
        <v>#VALUE!</v>
      </c>
      <c r="G3917" t="e">
        <f>IF(VLOOKUP($A3917,Parts!$A:$AM,G$1,0)="X",X$2,"")</f>
        <v>#VALUE!</v>
      </c>
      <c r="H3917" t="e">
        <f>IF(VLOOKUP($A3917,Parts!$A:$AM,H$1,0)="X",Y$2,"")</f>
        <v>#VALUE!</v>
      </c>
      <c r="I3917" t="e">
        <f>IF(VLOOKUP($A3917,Parts!$A:$AM,I$1,0)="X",Z$2,"")</f>
        <v>#VALUE!</v>
      </c>
      <c r="J3917" t="e">
        <f>IF(VLOOKUP($A3917,Parts!$A:$AM,J$1,0)="X",AA$2,"")</f>
        <v>#VALUE!</v>
      </c>
      <c r="K3917" t="e">
        <f>IF(VLOOKUP($A3917,Parts!$A:$AM,K$1,0)="X",AB$2,"")</f>
        <v>#VALUE!</v>
      </c>
      <c r="L3917" t="e">
        <f>IF(VLOOKUP($A3917,Parts!$A:$AM,L$1,0)="X",AC$2,"")</f>
        <v>#VALUE!</v>
      </c>
      <c r="M3917" t="e">
        <f>IF(VLOOKUP($A3917,Parts!$A:$AM,M$1,0)="X",AD$2,"")</f>
        <v>#VALUE!</v>
      </c>
      <c r="N3917" t="e">
        <f>IF(VLOOKUP($A3917,Parts!$A:$AM,N$1,0)="X",AE$2,"")</f>
        <v>#VALUE!</v>
      </c>
      <c r="O3917" t="e">
        <f>IF(VLOOKUP($A3917,Parts!$A:$AM,O$1,0)="X",AF$2,"")</f>
        <v>#VALUE!</v>
      </c>
      <c r="P3917" t="e">
        <f t="shared" si="62"/>
        <v>#VALUE!</v>
      </c>
    </row>
    <row r="3918" spans="1:16" x14ac:dyDescent="0.25">
      <c r="A3918" t="e">
        <f>Table15[[#This Row],[Name]]</f>
        <v>#VALUE!</v>
      </c>
      <c r="B3918" t="e">
        <f>IF(VLOOKUP($A3918,Parts!$A:$AM,B$1,0)="X",S$2,"")</f>
        <v>#VALUE!</v>
      </c>
      <c r="C3918" t="e">
        <f>IF(VLOOKUP($A3918,Parts!$A:$AM,C$1,0)="X",T$2,"")</f>
        <v>#VALUE!</v>
      </c>
      <c r="D3918" t="e">
        <f>IF(VLOOKUP($A3918,Parts!$A:$AM,D$1,0)="X",U$2,"")</f>
        <v>#VALUE!</v>
      </c>
      <c r="E3918" t="e">
        <f>IF(VLOOKUP($A3918,Parts!$A:$AM,E$1,0)="X",V$2,"")</f>
        <v>#VALUE!</v>
      </c>
      <c r="F3918" t="e">
        <f>IF(VLOOKUP($A3918,Parts!$A:$AM,F$1,0)="X",W$2,"")</f>
        <v>#VALUE!</v>
      </c>
      <c r="G3918" t="e">
        <f>IF(VLOOKUP($A3918,Parts!$A:$AM,G$1,0)="X",X$2,"")</f>
        <v>#VALUE!</v>
      </c>
      <c r="H3918" t="e">
        <f>IF(VLOOKUP($A3918,Parts!$A:$AM,H$1,0)="X",Y$2,"")</f>
        <v>#VALUE!</v>
      </c>
      <c r="I3918" t="e">
        <f>IF(VLOOKUP($A3918,Parts!$A:$AM,I$1,0)="X",Z$2,"")</f>
        <v>#VALUE!</v>
      </c>
      <c r="J3918" t="e">
        <f>IF(VLOOKUP($A3918,Parts!$A:$AM,J$1,0)="X",AA$2,"")</f>
        <v>#VALUE!</v>
      </c>
      <c r="K3918" t="e">
        <f>IF(VLOOKUP($A3918,Parts!$A:$AM,K$1,0)="X",AB$2,"")</f>
        <v>#VALUE!</v>
      </c>
      <c r="L3918" t="e">
        <f>IF(VLOOKUP($A3918,Parts!$A:$AM,L$1,0)="X",AC$2,"")</f>
        <v>#VALUE!</v>
      </c>
      <c r="M3918" t="e">
        <f>IF(VLOOKUP($A3918,Parts!$A:$AM,M$1,0)="X",AD$2,"")</f>
        <v>#VALUE!</v>
      </c>
      <c r="N3918" t="e">
        <f>IF(VLOOKUP($A3918,Parts!$A:$AM,N$1,0)="X",AE$2,"")</f>
        <v>#VALUE!</v>
      </c>
      <c r="O3918" t="e">
        <f>IF(VLOOKUP($A3918,Parts!$A:$AM,O$1,0)="X",AF$2,"")</f>
        <v>#VALUE!</v>
      </c>
      <c r="P3918" t="e">
        <f t="shared" si="62"/>
        <v>#VALUE!</v>
      </c>
    </row>
    <row r="3919" spans="1:16" x14ac:dyDescent="0.25">
      <c r="A3919" t="e">
        <f>Table15[[#This Row],[Name]]</f>
        <v>#VALUE!</v>
      </c>
      <c r="B3919" t="e">
        <f>IF(VLOOKUP($A3919,Parts!$A:$AM,B$1,0)="X",S$2,"")</f>
        <v>#VALUE!</v>
      </c>
      <c r="C3919" t="e">
        <f>IF(VLOOKUP($A3919,Parts!$A:$AM,C$1,0)="X",T$2,"")</f>
        <v>#VALUE!</v>
      </c>
      <c r="D3919" t="e">
        <f>IF(VLOOKUP($A3919,Parts!$A:$AM,D$1,0)="X",U$2,"")</f>
        <v>#VALUE!</v>
      </c>
      <c r="E3919" t="e">
        <f>IF(VLOOKUP($A3919,Parts!$A:$AM,E$1,0)="X",V$2,"")</f>
        <v>#VALUE!</v>
      </c>
      <c r="F3919" t="e">
        <f>IF(VLOOKUP($A3919,Parts!$A:$AM,F$1,0)="X",W$2,"")</f>
        <v>#VALUE!</v>
      </c>
      <c r="G3919" t="e">
        <f>IF(VLOOKUP($A3919,Parts!$A:$AM,G$1,0)="X",X$2,"")</f>
        <v>#VALUE!</v>
      </c>
      <c r="H3919" t="e">
        <f>IF(VLOOKUP($A3919,Parts!$A:$AM,H$1,0)="X",Y$2,"")</f>
        <v>#VALUE!</v>
      </c>
      <c r="I3919" t="e">
        <f>IF(VLOOKUP($A3919,Parts!$A:$AM,I$1,0)="X",Z$2,"")</f>
        <v>#VALUE!</v>
      </c>
      <c r="J3919" t="e">
        <f>IF(VLOOKUP($A3919,Parts!$A:$AM,J$1,0)="X",AA$2,"")</f>
        <v>#VALUE!</v>
      </c>
      <c r="K3919" t="e">
        <f>IF(VLOOKUP($A3919,Parts!$A:$AM,K$1,0)="X",AB$2,"")</f>
        <v>#VALUE!</v>
      </c>
      <c r="L3919" t="e">
        <f>IF(VLOOKUP($A3919,Parts!$A:$AM,L$1,0)="X",AC$2,"")</f>
        <v>#VALUE!</v>
      </c>
      <c r="M3919" t="e">
        <f>IF(VLOOKUP($A3919,Parts!$A:$AM,M$1,0)="X",AD$2,"")</f>
        <v>#VALUE!</v>
      </c>
      <c r="N3919" t="e">
        <f>IF(VLOOKUP($A3919,Parts!$A:$AM,N$1,0)="X",AE$2,"")</f>
        <v>#VALUE!</v>
      </c>
      <c r="O3919" t="e">
        <f>IF(VLOOKUP($A3919,Parts!$A:$AM,O$1,0)="X",AF$2,"")</f>
        <v>#VALUE!</v>
      </c>
      <c r="P3919" t="e">
        <f t="shared" si="62"/>
        <v>#VALUE!</v>
      </c>
    </row>
    <row r="3920" spans="1:16" x14ac:dyDescent="0.25">
      <c r="A3920" t="e">
        <f>Table15[[#This Row],[Name]]</f>
        <v>#VALUE!</v>
      </c>
      <c r="B3920" t="e">
        <f>IF(VLOOKUP($A3920,Parts!$A:$AM,B$1,0)="X",S$2,"")</f>
        <v>#VALUE!</v>
      </c>
      <c r="C3920" t="e">
        <f>IF(VLOOKUP($A3920,Parts!$A:$AM,C$1,0)="X",T$2,"")</f>
        <v>#VALUE!</v>
      </c>
      <c r="D3920" t="e">
        <f>IF(VLOOKUP($A3920,Parts!$A:$AM,D$1,0)="X",U$2,"")</f>
        <v>#VALUE!</v>
      </c>
      <c r="E3920" t="e">
        <f>IF(VLOOKUP($A3920,Parts!$A:$AM,E$1,0)="X",V$2,"")</f>
        <v>#VALUE!</v>
      </c>
      <c r="F3920" t="e">
        <f>IF(VLOOKUP($A3920,Parts!$A:$AM,F$1,0)="X",W$2,"")</f>
        <v>#VALUE!</v>
      </c>
      <c r="G3920" t="e">
        <f>IF(VLOOKUP($A3920,Parts!$A:$AM,G$1,0)="X",X$2,"")</f>
        <v>#VALUE!</v>
      </c>
      <c r="H3920" t="e">
        <f>IF(VLOOKUP($A3920,Parts!$A:$AM,H$1,0)="X",Y$2,"")</f>
        <v>#VALUE!</v>
      </c>
      <c r="I3920" t="e">
        <f>IF(VLOOKUP($A3920,Parts!$A:$AM,I$1,0)="X",Z$2,"")</f>
        <v>#VALUE!</v>
      </c>
      <c r="J3920" t="e">
        <f>IF(VLOOKUP($A3920,Parts!$A:$AM,J$1,0)="X",AA$2,"")</f>
        <v>#VALUE!</v>
      </c>
      <c r="K3920" t="e">
        <f>IF(VLOOKUP($A3920,Parts!$A:$AM,K$1,0)="X",AB$2,"")</f>
        <v>#VALUE!</v>
      </c>
      <c r="L3920" t="e">
        <f>IF(VLOOKUP($A3920,Parts!$A:$AM,L$1,0)="X",AC$2,"")</f>
        <v>#VALUE!</v>
      </c>
      <c r="M3920" t="e">
        <f>IF(VLOOKUP($A3920,Parts!$A:$AM,M$1,0)="X",AD$2,"")</f>
        <v>#VALUE!</v>
      </c>
      <c r="N3920" t="e">
        <f>IF(VLOOKUP($A3920,Parts!$A:$AM,N$1,0)="X",AE$2,"")</f>
        <v>#VALUE!</v>
      </c>
      <c r="O3920" t="e">
        <f>IF(VLOOKUP($A3920,Parts!$A:$AM,O$1,0)="X",AF$2,"")</f>
        <v>#VALUE!</v>
      </c>
      <c r="P3920" t="e">
        <f t="shared" si="62"/>
        <v>#VALUE!</v>
      </c>
    </row>
    <row r="3921" spans="1:16" x14ac:dyDescent="0.25">
      <c r="A3921" t="e">
        <f>Table15[[#This Row],[Name]]</f>
        <v>#VALUE!</v>
      </c>
      <c r="B3921" t="e">
        <f>IF(VLOOKUP($A3921,Parts!$A:$AM,B$1,0)="X",S$2,"")</f>
        <v>#VALUE!</v>
      </c>
      <c r="C3921" t="e">
        <f>IF(VLOOKUP($A3921,Parts!$A:$AM,C$1,0)="X",T$2,"")</f>
        <v>#VALUE!</v>
      </c>
      <c r="D3921" t="e">
        <f>IF(VLOOKUP($A3921,Parts!$A:$AM,D$1,0)="X",U$2,"")</f>
        <v>#VALUE!</v>
      </c>
      <c r="E3921" t="e">
        <f>IF(VLOOKUP($A3921,Parts!$A:$AM,E$1,0)="X",V$2,"")</f>
        <v>#VALUE!</v>
      </c>
      <c r="F3921" t="e">
        <f>IF(VLOOKUP($A3921,Parts!$A:$AM,F$1,0)="X",W$2,"")</f>
        <v>#VALUE!</v>
      </c>
      <c r="G3921" t="e">
        <f>IF(VLOOKUP($A3921,Parts!$A:$AM,G$1,0)="X",X$2,"")</f>
        <v>#VALUE!</v>
      </c>
      <c r="H3921" t="e">
        <f>IF(VLOOKUP($A3921,Parts!$A:$AM,H$1,0)="X",Y$2,"")</f>
        <v>#VALUE!</v>
      </c>
      <c r="I3921" t="e">
        <f>IF(VLOOKUP($A3921,Parts!$A:$AM,I$1,0)="X",Z$2,"")</f>
        <v>#VALUE!</v>
      </c>
      <c r="J3921" t="e">
        <f>IF(VLOOKUP($A3921,Parts!$A:$AM,J$1,0)="X",AA$2,"")</f>
        <v>#VALUE!</v>
      </c>
      <c r="K3921" t="e">
        <f>IF(VLOOKUP($A3921,Parts!$A:$AM,K$1,0)="X",AB$2,"")</f>
        <v>#VALUE!</v>
      </c>
      <c r="L3921" t="e">
        <f>IF(VLOOKUP($A3921,Parts!$A:$AM,L$1,0)="X",AC$2,"")</f>
        <v>#VALUE!</v>
      </c>
      <c r="M3921" t="e">
        <f>IF(VLOOKUP($A3921,Parts!$A:$AM,M$1,0)="X",AD$2,"")</f>
        <v>#VALUE!</v>
      </c>
      <c r="N3921" t="e">
        <f>IF(VLOOKUP($A3921,Parts!$A:$AM,N$1,0)="X",AE$2,"")</f>
        <v>#VALUE!</v>
      </c>
      <c r="O3921" t="e">
        <f>IF(VLOOKUP($A3921,Parts!$A:$AM,O$1,0)="X",AF$2,"")</f>
        <v>#VALUE!</v>
      </c>
      <c r="P3921" t="e">
        <f t="shared" si="62"/>
        <v>#VALUE!</v>
      </c>
    </row>
    <row r="3922" spans="1:16" x14ac:dyDescent="0.25">
      <c r="A3922" t="e">
        <f>Table15[[#This Row],[Name]]</f>
        <v>#VALUE!</v>
      </c>
      <c r="B3922" t="e">
        <f>IF(VLOOKUP($A3922,Parts!$A:$AM,B$1,0)="X",S$2,"")</f>
        <v>#VALUE!</v>
      </c>
      <c r="C3922" t="e">
        <f>IF(VLOOKUP($A3922,Parts!$A:$AM,C$1,0)="X",T$2,"")</f>
        <v>#VALUE!</v>
      </c>
      <c r="D3922" t="e">
        <f>IF(VLOOKUP($A3922,Parts!$A:$AM,D$1,0)="X",U$2,"")</f>
        <v>#VALUE!</v>
      </c>
      <c r="E3922" t="e">
        <f>IF(VLOOKUP($A3922,Parts!$A:$AM,E$1,0)="X",V$2,"")</f>
        <v>#VALUE!</v>
      </c>
      <c r="F3922" t="e">
        <f>IF(VLOOKUP($A3922,Parts!$A:$AM,F$1,0)="X",W$2,"")</f>
        <v>#VALUE!</v>
      </c>
      <c r="G3922" t="e">
        <f>IF(VLOOKUP($A3922,Parts!$A:$AM,G$1,0)="X",X$2,"")</f>
        <v>#VALUE!</v>
      </c>
      <c r="H3922" t="e">
        <f>IF(VLOOKUP($A3922,Parts!$A:$AM,H$1,0)="X",Y$2,"")</f>
        <v>#VALUE!</v>
      </c>
      <c r="I3922" t="e">
        <f>IF(VLOOKUP($A3922,Parts!$A:$AM,I$1,0)="X",Z$2,"")</f>
        <v>#VALUE!</v>
      </c>
      <c r="J3922" t="e">
        <f>IF(VLOOKUP($A3922,Parts!$A:$AM,J$1,0)="X",AA$2,"")</f>
        <v>#VALUE!</v>
      </c>
      <c r="K3922" t="e">
        <f>IF(VLOOKUP($A3922,Parts!$A:$AM,K$1,0)="X",AB$2,"")</f>
        <v>#VALUE!</v>
      </c>
      <c r="L3922" t="e">
        <f>IF(VLOOKUP($A3922,Parts!$A:$AM,L$1,0)="X",AC$2,"")</f>
        <v>#VALUE!</v>
      </c>
      <c r="M3922" t="e">
        <f>IF(VLOOKUP($A3922,Parts!$A:$AM,M$1,0)="X",AD$2,"")</f>
        <v>#VALUE!</v>
      </c>
      <c r="N3922" t="e">
        <f>IF(VLOOKUP($A3922,Parts!$A:$AM,N$1,0)="X",AE$2,"")</f>
        <v>#VALUE!</v>
      </c>
      <c r="O3922" t="e">
        <f>IF(VLOOKUP($A3922,Parts!$A:$AM,O$1,0)="X",AF$2,"")</f>
        <v>#VALUE!</v>
      </c>
      <c r="P3922" t="e">
        <f t="shared" si="62"/>
        <v>#VALUE!</v>
      </c>
    </row>
    <row r="3923" spans="1:16" x14ac:dyDescent="0.25">
      <c r="A3923" t="e">
        <f>Table15[[#This Row],[Name]]</f>
        <v>#VALUE!</v>
      </c>
      <c r="B3923" t="e">
        <f>IF(VLOOKUP($A3923,Parts!$A:$AM,B$1,0)="X",S$2,"")</f>
        <v>#VALUE!</v>
      </c>
      <c r="C3923" t="e">
        <f>IF(VLOOKUP($A3923,Parts!$A:$AM,C$1,0)="X",T$2,"")</f>
        <v>#VALUE!</v>
      </c>
      <c r="D3923" t="e">
        <f>IF(VLOOKUP($A3923,Parts!$A:$AM,D$1,0)="X",U$2,"")</f>
        <v>#VALUE!</v>
      </c>
      <c r="E3923" t="e">
        <f>IF(VLOOKUP($A3923,Parts!$A:$AM,E$1,0)="X",V$2,"")</f>
        <v>#VALUE!</v>
      </c>
      <c r="F3923" t="e">
        <f>IF(VLOOKUP($A3923,Parts!$A:$AM,F$1,0)="X",W$2,"")</f>
        <v>#VALUE!</v>
      </c>
      <c r="G3923" t="e">
        <f>IF(VLOOKUP($A3923,Parts!$A:$AM,G$1,0)="X",X$2,"")</f>
        <v>#VALUE!</v>
      </c>
      <c r="H3923" t="e">
        <f>IF(VLOOKUP($A3923,Parts!$A:$AM,H$1,0)="X",Y$2,"")</f>
        <v>#VALUE!</v>
      </c>
      <c r="I3923" t="e">
        <f>IF(VLOOKUP($A3923,Parts!$A:$AM,I$1,0)="X",Z$2,"")</f>
        <v>#VALUE!</v>
      </c>
      <c r="J3923" t="e">
        <f>IF(VLOOKUP($A3923,Parts!$A:$AM,J$1,0)="X",AA$2,"")</f>
        <v>#VALUE!</v>
      </c>
      <c r="K3923" t="e">
        <f>IF(VLOOKUP($A3923,Parts!$A:$AM,K$1,0)="X",AB$2,"")</f>
        <v>#VALUE!</v>
      </c>
      <c r="L3923" t="e">
        <f>IF(VLOOKUP($A3923,Parts!$A:$AM,L$1,0)="X",AC$2,"")</f>
        <v>#VALUE!</v>
      </c>
      <c r="M3923" t="e">
        <f>IF(VLOOKUP($A3923,Parts!$A:$AM,M$1,0)="X",AD$2,"")</f>
        <v>#VALUE!</v>
      </c>
      <c r="N3923" t="e">
        <f>IF(VLOOKUP($A3923,Parts!$A:$AM,N$1,0)="X",AE$2,"")</f>
        <v>#VALUE!</v>
      </c>
      <c r="O3923" t="e">
        <f>IF(VLOOKUP($A3923,Parts!$A:$AM,O$1,0)="X",AF$2,"")</f>
        <v>#VALUE!</v>
      </c>
      <c r="P3923" t="e">
        <f t="shared" si="62"/>
        <v>#VALUE!</v>
      </c>
    </row>
    <row r="3924" spans="1:16" x14ac:dyDescent="0.25">
      <c r="A3924" t="e">
        <f>Table15[[#This Row],[Name]]</f>
        <v>#VALUE!</v>
      </c>
      <c r="B3924" t="e">
        <f>IF(VLOOKUP($A3924,Parts!$A:$AM,B$1,0)="X",S$2,"")</f>
        <v>#VALUE!</v>
      </c>
      <c r="C3924" t="e">
        <f>IF(VLOOKUP($A3924,Parts!$A:$AM,C$1,0)="X",T$2,"")</f>
        <v>#VALUE!</v>
      </c>
      <c r="D3924" t="e">
        <f>IF(VLOOKUP($A3924,Parts!$A:$AM,D$1,0)="X",U$2,"")</f>
        <v>#VALUE!</v>
      </c>
      <c r="E3924" t="e">
        <f>IF(VLOOKUP($A3924,Parts!$A:$AM,E$1,0)="X",V$2,"")</f>
        <v>#VALUE!</v>
      </c>
      <c r="F3924" t="e">
        <f>IF(VLOOKUP($A3924,Parts!$A:$AM,F$1,0)="X",W$2,"")</f>
        <v>#VALUE!</v>
      </c>
      <c r="G3924" t="e">
        <f>IF(VLOOKUP($A3924,Parts!$A:$AM,G$1,0)="X",X$2,"")</f>
        <v>#VALUE!</v>
      </c>
      <c r="H3924" t="e">
        <f>IF(VLOOKUP($A3924,Parts!$A:$AM,H$1,0)="X",Y$2,"")</f>
        <v>#VALUE!</v>
      </c>
      <c r="I3924" t="e">
        <f>IF(VLOOKUP($A3924,Parts!$A:$AM,I$1,0)="X",Z$2,"")</f>
        <v>#VALUE!</v>
      </c>
      <c r="J3924" t="e">
        <f>IF(VLOOKUP($A3924,Parts!$A:$AM,J$1,0)="X",AA$2,"")</f>
        <v>#VALUE!</v>
      </c>
      <c r="K3924" t="e">
        <f>IF(VLOOKUP($A3924,Parts!$A:$AM,K$1,0)="X",AB$2,"")</f>
        <v>#VALUE!</v>
      </c>
      <c r="L3924" t="e">
        <f>IF(VLOOKUP($A3924,Parts!$A:$AM,L$1,0)="X",AC$2,"")</f>
        <v>#VALUE!</v>
      </c>
      <c r="M3924" t="e">
        <f>IF(VLOOKUP($A3924,Parts!$A:$AM,M$1,0)="X",AD$2,"")</f>
        <v>#VALUE!</v>
      </c>
      <c r="N3924" t="e">
        <f>IF(VLOOKUP($A3924,Parts!$A:$AM,N$1,0)="X",AE$2,"")</f>
        <v>#VALUE!</v>
      </c>
      <c r="O3924" t="e">
        <f>IF(VLOOKUP($A3924,Parts!$A:$AM,O$1,0)="X",AF$2,"")</f>
        <v>#VALUE!</v>
      </c>
      <c r="P3924" t="e">
        <f t="shared" si="62"/>
        <v>#VALUE!</v>
      </c>
    </row>
    <row r="3925" spans="1:16" x14ac:dyDescent="0.25">
      <c r="A3925" t="e">
        <f>Table15[[#This Row],[Name]]</f>
        <v>#VALUE!</v>
      </c>
      <c r="B3925" t="e">
        <f>IF(VLOOKUP($A3925,Parts!$A:$AM,B$1,0)="X",S$2,"")</f>
        <v>#VALUE!</v>
      </c>
      <c r="C3925" t="e">
        <f>IF(VLOOKUP($A3925,Parts!$A:$AM,C$1,0)="X",T$2,"")</f>
        <v>#VALUE!</v>
      </c>
      <c r="D3925" t="e">
        <f>IF(VLOOKUP($A3925,Parts!$A:$AM,D$1,0)="X",U$2,"")</f>
        <v>#VALUE!</v>
      </c>
      <c r="E3925" t="e">
        <f>IF(VLOOKUP($A3925,Parts!$A:$AM,E$1,0)="X",V$2,"")</f>
        <v>#VALUE!</v>
      </c>
      <c r="F3925" t="e">
        <f>IF(VLOOKUP($A3925,Parts!$A:$AM,F$1,0)="X",W$2,"")</f>
        <v>#VALUE!</v>
      </c>
      <c r="G3925" t="e">
        <f>IF(VLOOKUP($A3925,Parts!$A:$AM,G$1,0)="X",X$2,"")</f>
        <v>#VALUE!</v>
      </c>
      <c r="H3925" t="e">
        <f>IF(VLOOKUP($A3925,Parts!$A:$AM,H$1,0)="X",Y$2,"")</f>
        <v>#VALUE!</v>
      </c>
      <c r="I3925" t="e">
        <f>IF(VLOOKUP($A3925,Parts!$A:$AM,I$1,0)="X",Z$2,"")</f>
        <v>#VALUE!</v>
      </c>
      <c r="J3925" t="e">
        <f>IF(VLOOKUP($A3925,Parts!$A:$AM,J$1,0)="X",AA$2,"")</f>
        <v>#VALUE!</v>
      </c>
      <c r="K3925" t="e">
        <f>IF(VLOOKUP($A3925,Parts!$A:$AM,K$1,0)="X",AB$2,"")</f>
        <v>#VALUE!</v>
      </c>
      <c r="L3925" t="e">
        <f>IF(VLOOKUP($A3925,Parts!$A:$AM,L$1,0)="X",AC$2,"")</f>
        <v>#VALUE!</v>
      </c>
      <c r="M3925" t="e">
        <f>IF(VLOOKUP($A3925,Parts!$A:$AM,M$1,0)="X",AD$2,"")</f>
        <v>#VALUE!</v>
      </c>
      <c r="N3925" t="e">
        <f>IF(VLOOKUP($A3925,Parts!$A:$AM,N$1,0)="X",AE$2,"")</f>
        <v>#VALUE!</v>
      </c>
      <c r="O3925" t="e">
        <f>IF(VLOOKUP($A3925,Parts!$A:$AM,O$1,0)="X",AF$2,"")</f>
        <v>#VALUE!</v>
      </c>
      <c r="P3925" t="e">
        <f t="shared" si="62"/>
        <v>#VALUE!</v>
      </c>
    </row>
    <row r="3926" spans="1:16" x14ac:dyDescent="0.25">
      <c r="A3926" t="e">
        <f>Table15[[#This Row],[Name]]</f>
        <v>#VALUE!</v>
      </c>
      <c r="B3926" t="e">
        <f>IF(VLOOKUP($A3926,Parts!$A:$AM,B$1,0)="X",S$2,"")</f>
        <v>#VALUE!</v>
      </c>
      <c r="C3926" t="e">
        <f>IF(VLOOKUP($A3926,Parts!$A:$AM,C$1,0)="X",T$2,"")</f>
        <v>#VALUE!</v>
      </c>
      <c r="D3926" t="e">
        <f>IF(VLOOKUP($A3926,Parts!$A:$AM,D$1,0)="X",U$2,"")</f>
        <v>#VALUE!</v>
      </c>
      <c r="E3926" t="e">
        <f>IF(VLOOKUP($A3926,Parts!$A:$AM,E$1,0)="X",V$2,"")</f>
        <v>#VALUE!</v>
      </c>
      <c r="F3926" t="e">
        <f>IF(VLOOKUP($A3926,Parts!$A:$AM,F$1,0)="X",W$2,"")</f>
        <v>#VALUE!</v>
      </c>
      <c r="G3926" t="e">
        <f>IF(VLOOKUP($A3926,Parts!$A:$AM,G$1,0)="X",X$2,"")</f>
        <v>#VALUE!</v>
      </c>
      <c r="H3926" t="e">
        <f>IF(VLOOKUP($A3926,Parts!$A:$AM,H$1,0)="X",Y$2,"")</f>
        <v>#VALUE!</v>
      </c>
      <c r="I3926" t="e">
        <f>IF(VLOOKUP($A3926,Parts!$A:$AM,I$1,0)="X",Z$2,"")</f>
        <v>#VALUE!</v>
      </c>
      <c r="J3926" t="e">
        <f>IF(VLOOKUP($A3926,Parts!$A:$AM,J$1,0)="X",AA$2,"")</f>
        <v>#VALUE!</v>
      </c>
      <c r="K3926" t="e">
        <f>IF(VLOOKUP($A3926,Parts!$A:$AM,K$1,0)="X",AB$2,"")</f>
        <v>#VALUE!</v>
      </c>
      <c r="L3926" t="e">
        <f>IF(VLOOKUP($A3926,Parts!$A:$AM,L$1,0)="X",AC$2,"")</f>
        <v>#VALUE!</v>
      </c>
      <c r="M3926" t="e">
        <f>IF(VLOOKUP($A3926,Parts!$A:$AM,M$1,0)="X",AD$2,"")</f>
        <v>#VALUE!</v>
      </c>
      <c r="N3926" t="e">
        <f>IF(VLOOKUP($A3926,Parts!$A:$AM,N$1,0)="X",AE$2,"")</f>
        <v>#VALUE!</v>
      </c>
      <c r="O3926" t="e">
        <f>IF(VLOOKUP($A3926,Parts!$A:$AM,O$1,0)="X",AF$2,"")</f>
        <v>#VALUE!</v>
      </c>
      <c r="P3926" t="e">
        <f t="shared" si="62"/>
        <v>#VALUE!</v>
      </c>
    </row>
    <row r="3927" spans="1:16" x14ac:dyDescent="0.25">
      <c r="A3927" t="e">
        <f>Table15[[#This Row],[Name]]</f>
        <v>#VALUE!</v>
      </c>
      <c r="B3927" t="e">
        <f>IF(VLOOKUP($A3927,Parts!$A:$AM,B$1,0)="X",S$2,"")</f>
        <v>#VALUE!</v>
      </c>
      <c r="C3927" t="e">
        <f>IF(VLOOKUP($A3927,Parts!$A:$AM,C$1,0)="X",T$2,"")</f>
        <v>#VALUE!</v>
      </c>
      <c r="D3927" t="e">
        <f>IF(VLOOKUP($A3927,Parts!$A:$AM,D$1,0)="X",U$2,"")</f>
        <v>#VALUE!</v>
      </c>
      <c r="E3927" t="e">
        <f>IF(VLOOKUP($A3927,Parts!$A:$AM,E$1,0)="X",V$2,"")</f>
        <v>#VALUE!</v>
      </c>
      <c r="F3927" t="e">
        <f>IF(VLOOKUP($A3927,Parts!$A:$AM,F$1,0)="X",W$2,"")</f>
        <v>#VALUE!</v>
      </c>
      <c r="G3927" t="e">
        <f>IF(VLOOKUP($A3927,Parts!$A:$AM,G$1,0)="X",X$2,"")</f>
        <v>#VALUE!</v>
      </c>
      <c r="H3927" t="e">
        <f>IF(VLOOKUP($A3927,Parts!$A:$AM,H$1,0)="X",Y$2,"")</f>
        <v>#VALUE!</v>
      </c>
      <c r="I3927" t="e">
        <f>IF(VLOOKUP($A3927,Parts!$A:$AM,I$1,0)="X",Z$2,"")</f>
        <v>#VALUE!</v>
      </c>
      <c r="J3927" t="e">
        <f>IF(VLOOKUP($A3927,Parts!$A:$AM,J$1,0)="X",AA$2,"")</f>
        <v>#VALUE!</v>
      </c>
      <c r="K3927" t="e">
        <f>IF(VLOOKUP($A3927,Parts!$A:$AM,K$1,0)="X",AB$2,"")</f>
        <v>#VALUE!</v>
      </c>
      <c r="L3927" t="e">
        <f>IF(VLOOKUP($A3927,Parts!$A:$AM,L$1,0)="X",AC$2,"")</f>
        <v>#VALUE!</v>
      </c>
      <c r="M3927" t="e">
        <f>IF(VLOOKUP($A3927,Parts!$A:$AM,M$1,0)="X",AD$2,"")</f>
        <v>#VALUE!</v>
      </c>
      <c r="N3927" t="e">
        <f>IF(VLOOKUP($A3927,Parts!$A:$AM,N$1,0)="X",AE$2,"")</f>
        <v>#VALUE!</v>
      </c>
      <c r="O3927" t="e">
        <f>IF(VLOOKUP($A3927,Parts!$A:$AM,O$1,0)="X",AF$2,"")</f>
        <v>#VALUE!</v>
      </c>
      <c r="P3927" t="e">
        <f t="shared" si="62"/>
        <v>#VALUE!</v>
      </c>
    </row>
    <row r="3928" spans="1:16" x14ac:dyDescent="0.25">
      <c r="A3928" t="e">
        <f>Table15[[#This Row],[Name]]</f>
        <v>#VALUE!</v>
      </c>
      <c r="B3928" t="e">
        <f>IF(VLOOKUP($A3928,Parts!$A:$AM,B$1,0)="X",S$2,"")</f>
        <v>#VALUE!</v>
      </c>
      <c r="C3928" t="e">
        <f>IF(VLOOKUP($A3928,Parts!$A:$AM,C$1,0)="X",T$2,"")</f>
        <v>#VALUE!</v>
      </c>
      <c r="D3928" t="e">
        <f>IF(VLOOKUP($A3928,Parts!$A:$AM,D$1,0)="X",U$2,"")</f>
        <v>#VALUE!</v>
      </c>
      <c r="E3928" t="e">
        <f>IF(VLOOKUP($A3928,Parts!$A:$AM,E$1,0)="X",V$2,"")</f>
        <v>#VALUE!</v>
      </c>
      <c r="F3928" t="e">
        <f>IF(VLOOKUP($A3928,Parts!$A:$AM,F$1,0)="X",W$2,"")</f>
        <v>#VALUE!</v>
      </c>
      <c r="G3928" t="e">
        <f>IF(VLOOKUP($A3928,Parts!$A:$AM,G$1,0)="X",X$2,"")</f>
        <v>#VALUE!</v>
      </c>
      <c r="H3928" t="e">
        <f>IF(VLOOKUP($A3928,Parts!$A:$AM,H$1,0)="X",Y$2,"")</f>
        <v>#VALUE!</v>
      </c>
      <c r="I3928" t="e">
        <f>IF(VLOOKUP($A3928,Parts!$A:$AM,I$1,0)="X",Z$2,"")</f>
        <v>#VALUE!</v>
      </c>
      <c r="J3928" t="e">
        <f>IF(VLOOKUP($A3928,Parts!$A:$AM,J$1,0)="X",AA$2,"")</f>
        <v>#VALUE!</v>
      </c>
      <c r="K3928" t="e">
        <f>IF(VLOOKUP($A3928,Parts!$A:$AM,K$1,0)="X",AB$2,"")</f>
        <v>#VALUE!</v>
      </c>
      <c r="L3928" t="e">
        <f>IF(VLOOKUP($A3928,Parts!$A:$AM,L$1,0)="X",AC$2,"")</f>
        <v>#VALUE!</v>
      </c>
      <c r="M3928" t="e">
        <f>IF(VLOOKUP($A3928,Parts!$A:$AM,M$1,0)="X",AD$2,"")</f>
        <v>#VALUE!</v>
      </c>
      <c r="N3928" t="e">
        <f>IF(VLOOKUP($A3928,Parts!$A:$AM,N$1,0)="X",AE$2,"")</f>
        <v>#VALUE!</v>
      </c>
      <c r="O3928" t="e">
        <f>IF(VLOOKUP($A3928,Parts!$A:$AM,O$1,0)="X",AF$2,"")</f>
        <v>#VALUE!</v>
      </c>
      <c r="P3928" t="e">
        <f t="shared" si="62"/>
        <v>#VALUE!</v>
      </c>
    </row>
    <row r="3929" spans="1:16" x14ac:dyDescent="0.25">
      <c r="A3929" t="e">
        <f>Table15[[#This Row],[Name]]</f>
        <v>#VALUE!</v>
      </c>
      <c r="B3929" t="e">
        <f>IF(VLOOKUP($A3929,Parts!$A:$AM,B$1,0)="X",S$2,"")</f>
        <v>#VALUE!</v>
      </c>
      <c r="C3929" t="e">
        <f>IF(VLOOKUP($A3929,Parts!$A:$AM,C$1,0)="X",T$2,"")</f>
        <v>#VALUE!</v>
      </c>
      <c r="D3929" t="e">
        <f>IF(VLOOKUP($A3929,Parts!$A:$AM,D$1,0)="X",U$2,"")</f>
        <v>#VALUE!</v>
      </c>
      <c r="E3929" t="e">
        <f>IF(VLOOKUP($A3929,Parts!$A:$AM,E$1,0)="X",V$2,"")</f>
        <v>#VALUE!</v>
      </c>
      <c r="F3929" t="e">
        <f>IF(VLOOKUP($A3929,Parts!$A:$AM,F$1,0)="X",W$2,"")</f>
        <v>#VALUE!</v>
      </c>
      <c r="G3929" t="e">
        <f>IF(VLOOKUP($A3929,Parts!$A:$AM,G$1,0)="X",X$2,"")</f>
        <v>#VALUE!</v>
      </c>
      <c r="H3929" t="e">
        <f>IF(VLOOKUP($A3929,Parts!$A:$AM,H$1,0)="X",Y$2,"")</f>
        <v>#VALUE!</v>
      </c>
      <c r="I3929" t="e">
        <f>IF(VLOOKUP($A3929,Parts!$A:$AM,I$1,0)="X",Z$2,"")</f>
        <v>#VALUE!</v>
      </c>
      <c r="J3929" t="e">
        <f>IF(VLOOKUP($A3929,Parts!$A:$AM,J$1,0)="X",AA$2,"")</f>
        <v>#VALUE!</v>
      </c>
      <c r="K3929" t="e">
        <f>IF(VLOOKUP($A3929,Parts!$A:$AM,K$1,0)="X",AB$2,"")</f>
        <v>#VALUE!</v>
      </c>
      <c r="L3929" t="e">
        <f>IF(VLOOKUP($A3929,Parts!$A:$AM,L$1,0)="X",AC$2,"")</f>
        <v>#VALUE!</v>
      </c>
      <c r="M3929" t="e">
        <f>IF(VLOOKUP($A3929,Parts!$A:$AM,M$1,0)="X",AD$2,"")</f>
        <v>#VALUE!</v>
      </c>
      <c r="N3929" t="e">
        <f>IF(VLOOKUP($A3929,Parts!$A:$AM,N$1,0)="X",AE$2,"")</f>
        <v>#VALUE!</v>
      </c>
      <c r="O3929" t="e">
        <f>IF(VLOOKUP($A3929,Parts!$A:$AM,O$1,0)="X",AF$2,"")</f>
        <v>#VALUE!</v>
      </c>
      <c r="P3929" t="e">
        <f t="shared" si="62"/>
        <v>#VALUE!</v>
      </c>
    </row>
    <row r="3930" spans="1:16" x14ac:dyDescent="0.25">
      <c r="A3930" t="e">
        <f>Table15[[#This Row],[Name]]</f>
        <v>#VALUE!</v>
      </c>
      <c r="B3930" t="e">
        <f>IF(VLOOKUP($A3930,Parts!$A:$AM,B$1,0)="X",S$2,"")</f>
        <v>#VALUE!</v>
      </c>
      <c r="C3930" t="e">
        <f>IF(VLOOKUP($A3930,Parts!$A:$AM,C$1,0)="X",T$2,"")</f>
        <v>#VALUE!</v>
      </c>
      <c r="D3930" t="e">
        <f>IF(VLOOKUP($A3930,Parts!$A:$AM,D$1,0)="X",U$2,"")</f>
        <v>#VALUE!</v>
      </c>
      <c r="E3930" t="e">
        <f>IF(VLOOKUP($A3930,Parts!$A:$AM,E$1,0)="X",V$2,"")</f>
        <v>#VALUE!</v>
      </c>
      <c r="F3930" t="e">
        <f>IF(VLOOKUP($A3930,Parts!$A:$AM,F$1,0)="X",W$2,"")</f>
        <v>#VALUE!</v>
      </c>
      <c r="G3930" t="e">
        <f>IF(VLOOKUP($A3930,Parts!$A:$AM,G$1,0)="X",X$2,"")</f>
        <v>#VALUE!</v>
      </c>
      <c r="H3930" t="e">
        <f>IF(VLOOKUP($A3930,Parts!$A:$AM,H$1,0)="X",Y$2,"")</f>
        <v>#VALUE!</v>
      </c>
      <c r="I3930" t="e">
        <f>IF(VLOOKUP($A3930,Parts!$A:$AM,I$1,0)="X",Z$2,"")</f>
        <v>#VALUE!</v>
      </c>
      <c r="J3930" t="e">
        <f>IF(VLOOKUP($A3930,Parts!$A:$AM,J$1,0)="X",AA$2,"")</f>
        <v>#VALUE!</v>
      </c>
      <c r="K3930" t="e">
        <f>IF(VLOOKUP($A3930,Parts!$A:$AM,K$1,0)="X",AB$2,"")</f>
        <v>#VALUE!</v>
      </c>
      <c r="L3930" t="e">
        <f>IF(VLOOKUP($A3930,Parts!$A:$AM,L$1,0)="X",AC$2,"")</f>
        <v>#VALUE!</v>
      </c>
      <c r="M3930" t="e">
        <f>IF(VLOOKUP($A3930,Parts!$A:$AM,M$1,0)="X",AD$2,"")</f>
        <v>#VALUE!</v>
      </c>
      <c r="N3930" t="e">
        <f>IF(VLOOKUP($A3930,Parts!$A:$AM,N$1,0)="X",AE$2,"")</f>
        <v>#VALUE!</v>
      </c>
      <c r="O3930" t="e">
        <f>IF(VLOOKUP($A3930,Parts!$A:$AM,O$1,0)="X",AF$2,"")</f>
        <v>#VALUE!</v>
      </c>
      <c r="P3930" t="e">
        <f t="shared" si="62"/>
        <v>#VALUE!</v>
      </c>
    </row>
    <row r="3931" spans="1:16" x14ac:dyDescent="0.25">
      <c r="A3931" t="e">
        <f>Table15[[#This Row],[Name]]</f>
        <v>#VALUE!</v>
      </c>
      <c r="B3931" t="e">
        <f>IF(VLOOKUP($A3931,Parts!$A:$AM,B$1,0)="X",S$2,"")</f>
        <v>#VALUE!</v>
      </c>
      <c r="C3931" t="e">
        <f>IF(VLOOKUP($A3931,Parts!$A:$AM,C$1,0)="X",T$2,"")</f>
        <v>#VALUE!</v>
      </c>
      <c r="D3931" t="e">
        <f>IF(VLOOKUP($A3931,Parts!$A:$AM,D$1,0)="X",U$2,"")</f>
        <v>#VALUE!</v>
      </c>
      <c r="E3931" t="e">
        <f>IF(VLOOKUP($A3931,Parts!$A:$AM,E$1,0)="X",V$2,"")</f>
        <v>#VALUE!</v>
      </c>
      <c r="F3931" t="e">
        <f>IF(VLOOKUP($A3931,Parts!$A:$AM,F$1,0)="X",W$2,"")</f>
        <v>#VALUE!</v>
      </c>
      <c r="G3931" t="e">
        <f>IF(VLOOKUP($A3931,Parts!$A:$AM,G$1,0)="X",X$2,"")</f>
        <v>#VALUE!</v>
      </c>
      <c r="H3931" t="e">
        <f>IF(VLOOKUP($A3931,Parts!$A:$AM,H$1,0)="X",Y$2,"")</f>
        <v>#VALUE!</v>
      </c>
      <c r="I3931" t="e">
        <f>IF(VLOOKUP($A3931,Parts!$A:$AM,I$1,0)="X",Z$2,"")</f>
        <v>#VALUE!</v>
      </c>
      <c r="J3931" t="e">
        <f>IF(VLOOKUP($A3931,Parts!$A:$AM,J$1,0)="X",AA$2,"")</f>
        <v>#VALUE!</v>
      </c>
      <c r="K3931" t="e">
        <f>IF(VLOOKUP($A3931,Parts!$A:$AM,K$1,0)="X",AB$2,"")</f>
        <v>#VALUE!</v>
      </c>
      <c r="L3931" t="e">
        <f>IF(VLOOKUP($A3931,Parts!$A:$AM,L$1,0)="X",AC$2,"")</f>
        <v>#VALUE!</v>
      </c>
      <c r="M3931" t="e">
        <f>IF(VLOOKUP($A3931,Parts!$A:$AM,M$1,0)="X",AD$2,"")</f>
        <v>#VALUE!</v>
      </c>
      <c r="N3931" t="e">
        <f>IF(VLOOKUP($A3931,Parts!$A:$AM,N$1,0)="X",AE$2,"")</f>
        <v>#VALUE!</v>
      </c>
      <c r="O3931" t="e">
        <f>IF(VLOOKUP($A3931,Parts!$A:$AM,O$1,0)="X",AF$2,"")</f>
        <v>#VALUE!</v>
      </c>
      <c r="P3931" t="e">
        <f t="shared" si="62"/>
        <v>#VALUE!</v>
      </c>
    </row>
    <row r="3932" spans="1:16" x14ac:dyDescent="0.25">
      <c r="A3932" t="e">
        <f>Table15[[#This Row],[Name]]</f>
        <v>#VALUE!</v>
      </c>
      <c r="B3932" t="e">
        <f>IF(VLOOKUP($A3932,Parts!$A:$AM,B$1,0)="X",S$2,"")</f>
        <v>#VALUE!</v>
      </c>
      <c r="C3932" t="e">
        <f>IF(VLOOKUP($A3932,Parts!$A:$AM,C$1,0)="X",T$2,"")</f>
        <v>#VALUE!</v>
      </c>
      <c r="D3932" t="e">
        <f>IF(VLOOKUP($A3932,Parts!$A:$AM,D$1,0)="X",U$2,"")</f>
        <v>#VALUE!</v>
      </c>
      <c r="E3932" t="e">
        <f>IF(VLOOKUP($A3932,Parts!$A:$AM,E$1,0)="X",V$2,"")</f>
        <v>#VALUE!</v>
      </c>
      <c r="F3932" t="e">
        <f>IF(VLOOKUP($A3932,Parts!$A:$AM,F$1,0)="X",W$2,"")</f>
        <v>#VALUE!</v>
      </c>
      <c r="G3932" t="e">
        <f>IF(VLOOKUP($A3932,Parts!$A:$AM,G$1,0)="X",X$2,"")</f>
        <v>#VALUE!</v>
      </c>
      <c r="H3932" t="e">
        <f>IF(VLOOKUP($A3932,Parts!$A:$AM,H$1,0)="X",Y$2,"")</f>
        <v>#VALUE!</v>
      </c>
      <c r="I3932" t="e">
        <f>IF(VLOOKUP($A3932,Parts!$A:$AM,I$1,0)="X",Z$2,"")</f>
        <v>#VALUE!</v>
      </c>
      <c r="J3932" t="e">
        <f>IF(VLOOKUP($A3932,Parts!$A:$AM,J$1,0)="X",AA$2,"")</f>
        <v>#VALUE!</v>
      </c>
      <c r="K3932" t="e">
        <f>IF(VLOOKUP($A3932,Parts!$A:$AM,K$1,0)="X",AB$2,"")</f>
        <v>#VALUE!</v>
      </c>
      <c r="L3932" t="e">
        <f>IF(VLOOKUP($A3932,Parts!$A:$AM,L$1,0)="X",AC$2,"")</f>
        <v>#VALUE!</v>
      </c>
      <c r="M3932" t="e">
        <f>IF(VLOOKUP($A3932,Parts!$A:$AM,M$1,0)="X",AD$2,"")</f>
        <v>#VALUE!</v>
      </c>
      <c r="N3932" t="e">
        <f>IF(VLOOKUP($A3932,Parts!$A:$AM,N$1,0)="X",AE$2,"")</f>
        <v>#VALUE!</v>
      </c>
      <c r="O3932" t="e">
        <f>IF(VLOOKUP($A3932,Parts!$A:$AM,O$1,0)="X",AF$2,"")</f>
        <v>#VALUE!</v>
      </c>
      <c r="P3932" t="e">
        <f t="shared" si="62"/>
        <v>#VALUE!</v>
      </c>
    </row>
    <row r="3933" spans="1:16" x14ac:dyDescent="0.25">
      <c r="A3933" t="e">
        <f>Table15[[#This Row],[Name]]</f>
        <v>#VALUE!</v>
      </c>
      <c r="B3933" t="e">
        <f>IF(VLOOKUP($A3933,Parts!$A:$AM,B$1,0)="X",S$2,"")</f>
        <v>#VALUE!</v>
      </c>
      <c r="C3933" t="e">
        <f>IF(VLOOKUP($A3933,Parts!$A:$AM,C$1,0)="X",T$2,"")</f>
        <v>#VALUE!</v>
      </c>
      <c r="D3933" t="e">
        <f>IF(VLOOKUP($A3933,Parts!$A:$AM,D$1,0)="X",U$2,"")</f>
        <v>#VALUE!</v>
      </c>
      <c r="E3933" t="e">
        <f>IF(VLOOKUP($A3933,Parts!$A:$AM,E$1,0)="X",V$2,"")</f>
        <v>#VALUE!</v>
      </c>
      <c r="F3933" t="e">
        <f>IF(VLOOKUP($A3933,Parts!$A:$AM,F$1,0)="X",W$2,"")</f>
        <v>#VALUE!</v>
      </c>
      <c r="G3933" t="e">
        <f>IF(VLOOKUP($A3933,Parts!$A:$AM,G$1,0)="X",X$2,"")</f>
        <v>#VALUE!</v>
      </c>
      <c r="H3933" t="e">
        <f>IF(VLOOKUP($A3933,Parts!$A:$AM,H$1,0)="X",Y$2,"")</f>
        <v>#VALUE!</v>
      </c>
      <c r="I3933" t="e">
        <f>IF(VLOOKUP($A3933,Parts!$A:$AM,I$1,0)="X",Z$2,"")</f>
        <v>#VALUE!</v>
      </c>
      <c r="J3933" t="e">
        <f>IF(VLOOKUP($A3933,Parts!$A:$AM,J$1,0)="X",AA$2,"")</f>
        <v>#VALUE!</v>
      </c>
      <c r="K3933" t="e">
        <f>IF(VLOOKUP($A3933,Parts!$A:$AM,K$1,0)="X",AB$2,"")</f>
        <v>#VALUE!</v>
      </c>
      <c r="L3933" t="e">
        <f>IF(VLOOKUP($A3933,Parts!$A:$AM,L$1,0)="X",AC$2,"")</f>
        <v>#VALUE!</v>
      </c>
      <c r="M3933" t="e">
        <f>IF(VLOOKUP($A3933,Parts!$A:$AM,M$1,0)="X",AD$2,"")</f>
        <v>#VALUE!</v>
      </c>
      <c r="N3933" t="e">
        <f>IF(VLOOKUP($A3933,Parts!$A:$AM,N$1,0)="X",AE$2,"")</f>
        <v>#VALUE!</v>
      </c>
      <c r="O3933" t="e">
        <f>IF(VLOOKUP($A3933,Parts!$A:$AM,O$1,0)="X",AF$2,"")</f>
        <v>#VALUE!</v>
      </c>
      <c r="P3933" t="e">
        <f t="shared" si="62"/>
        <v>#VALUE!</v>
      </c>
    </row>
    <row r="3934" spans="1:16" x14ac:dyDescent="0.25">
      <c r="A3934" t="e">
        <f>Table15[[#This Row],[Name]]</f>
        <v>#VALUE!</v>
      </c>
      <c r="B3934" t="e">
        <f>IF(VLOOKUP($A3934,Parts!$A:$AM,B$1,0)="X",S$2,"")</f>
        <v>#VALUE!</v>
      </c>
      <c r="C3934" t="e">
        <f>IF(VLOOKUP($A3934,Parts!$A:$AM,C$1,0)="X",T$2,"")</f>
        <v>#VALUE!</v>
      </c>
      <c r="D3934" t="e">
        <f>IF(VLOOKUP($A3934,Parts!$A:$AM,D$1,0)="X",U$2,"")</f>
        <v>#VALUE!</v>
      </c>
      <c r="E3934" t="e">
        <f>IF(VLOOKUP($A3934,Parts!$A:$AM,E$1,0)="X",V$2,"")</f>
        <v>#VALUE!</v>
      </c>
      <c r="F3934" t="e">
        <f>IF(VLOOKUP($A3934,Parts!$A:$AM,F$1,0)="X",W$2,"")</f>
        <v>#VALUE!</v>
      </c>
      <c r="G3934" t="e">
        <f>IF(VLOOKUP($A3934,Parts!$A:$AM,G$1,0)="X",X$2,"")</f>
        <v>#VALUE!</v>
      </c>
      <c r="H3934" t="e">
        <f>IF(VLOOKUP($A3934,Parts!$A:$AM,H$1,0)="X",Y$2,"")</f>
        <v>#VALUE!</v>
      </c>
      <c r="I3934" t="e">
        <f>IF(VLOOKUP($A3934,Parts!$A:$AM,I$1,0)="X",Z$2,"")</f>
        <v>#VALUE!</v>
      </c>
      <c r="J3934" t="e">
        <f>IF(VLOOKUP($A3934,Parts!$A:$AM,J$1,0)="X",AA$2,"")</f>
        <v>#VALUE!</v>
      </c>
      <c r="K3934" t="e">
        <f>IF(VLOOKUP($A3934,Parts!$A:$AM,K$1,0)="X",AB$2,"")</f>
        <v>#VALUE!</v>
      </c>
      <c r="L3934" t="e">
        <f>IF(VLOOKUP($A3934,Parts!$A:$AM,L$1,0)="X",AC$2,"")</f>
        <v>#VALUE!</v>
      </c>
      <c r="M3934" t="e">
        <f>IF(VLOOKUP($A3934,Parts!$A:$AM,M$1,0)="X",AD$2,"")</f>
        <v>#VALUE!</v>
      </c>
      <c r="N3934" t="e">
        <f>IF(VLOOKUP($A3934,Parts!$A:$AM,N$1,0)="X",AE$2,"")</f>
        <v>#VALUE!</v>
      </c>
      <c r="O3934" t="e">
        <f>IF(VLOOKUP($A3934,Parts!$A:$AM,O$1,0)="X",AF$2,"")</f>
        <v>#VALUE!</v>
      </c>
      <c r="P3934" t="e">
        <f t="shared" si="62"/>
        <v>#VALUE!</v>
      </c>
    </row>
    <row r="3935" spans="1:16" x14ac:dyDescent="0.25">
      <c r="A3935" t="e">
        <f>Table15[[#This Row],[Name]]</f>
        <v>#VALUE!</v>
      </c>
      <c r="B3935" t="e">
        <f>IF(VLOOKUP($A3935,Parts!$A:$AM,B$1,0)="X",S$2,"")</f>
        <v>#VALUE!</v>
      </c>
      <c r="C3935" t="e">
        <f>IF(VLOOKUP($A3935,Parts!$A:$AM,C$1,0)="X",T$2,"")</f>
        <v>#VALUE!</v>
      </c>
      <c r="D3935" t="e">
        <f>IF(VLOOKUP($A3935,Parts!$A:$AM,D$1,0)="X",U$2,"")</f>
        <v>#VALUE!</v>
      </c>
      <c r="E3935" t="e">
        <f>IF(VLOOKUP($A3935,Parts!$A:$AM,E$1,0)="X",V$2,"")</f>
        <v>#VALUE!</v>
      </c>
      <c r="F3935" t="e">
        <f>IF(VLOOKUP($A3935,Parts!$A:$AM,F$1,0)="X",W$2,"")</f>
        <v>#VALUE!</v>
      </c>
      <c r="G3935" t="e">
        <f>IF(VLOOKUP($A3935,Parts!$A:$AM,G$1,0)="X",X$2,"")</f>
        <v>#VALUE!</v>
      </c>
      <c r="H3935" t="e">
        <f>IF(VLOOKUP($A3935,Parts!$A:$AM,H$1,0)="X",Y$2,"")</f>
        <v>#VALUE!</v>
      </c>
      <c r="I3935" t="e">
        <f>IF(VLOOKUP($A3935,Parts!$A:$AM,I$1,0)="X",Z$2,"")</f>
        <v>#VALUE!</v>
      </c>
      <c r="J3935" t="e">
        <f>IF(VLOOKUP($A3935,Parts!$A:$AM,J$1,0)="X",AA$2,"")</f>
        <v>#VALUE!</v>
      </c>
      <c r="K3935" t="e">
        <f>IF(VLOOKUP($A3935,Parts!$A:$AM,K$1,0)="X",AB$2,"")</f>
        <v>#VALUE!</v>
      </c>
      <c r="L3935" t="e">
        <f>IF(VLOOKUP($A3935,Parts!$A:$AM,L$1,0)="X",AC$2,"")</f>
        <v>#VALUE!</v>
      </c>
      <c r="M3935" t="e">
        <f>IF(VLOOKUP($A3935,Parts!$A:$AM,M$1,0)="X",AD$2,"")</f>
        <v>#VALUE!</v>
      </c>
      <c r="N3935" t="e">
        <f>IF(VLOOKUP($A3935,Parts!$A:$AM,N$1,0)="X",AE$2,"")</f>
        <v>#VALUE!</v>
      </c>
      <c r="O3935" t="e">
        <f>IF(VLOOKUP($A3935,Parts!$A:$AM,O$1,0)="X",AF$2,"")</f>
        <v>#VALUE!</v>
      </c>
      <c r="P3935" t="e">
        <f t="shared" si="62"/>
        <v>#VALUE!</v>
      </c>
    </row>
    <row r="3936" spans="1:16" x14ac:dyDescent="0.25">
      <c r="A3936" t="e">
        <f>Table15[[#This Row],[Name]]</f>
        <v>#VALUE!</v>
      </c>
      <c r="B3936" t="e">
        <f>IF(VLOOKUP($A3936,Parts!$A:$AM,B$1,0)="X",S$2,"")</f>
        <v>#VALUE!</v>
      </c>
      <c r="C3936" t="e">
        <f>IF(VLOOKUP($A3936,Parts!$A:$AM,C$1,0)="X",T$2,"")</f>
        <v>#VALUE!</v>
      </c>
      <c r="D3936" t="e">
        <f>IF(VLOOKUP($A3936,Parts!$A:$AM,D$1,0)="X",U$2,"")</f>
        <v>#VALUE!</v>
      </c>
      <c r="E3936" t="e">
        <f>IF(VLOOKUP($A3936,Parts!$A:$AM,E$1,0)="X",V$2,"")</f>
        <v>#VALUE!</v>
      </c>
      <c r="F3936" t="e">
        <f>IF(VLOOKUP($A3936,Parts!$A:$AM,F$1,0)="X",W$2,"")</f>
        <v>#VALUE!</v>
      </c>
      <c r="G3936" t="e">
        <f>IF(VLOOKUP($A3936,Parts!$A:$AM,G$1,0)="X",X$2,"")</f>
        <v>#VALUE!</v>
      </c>
      <c r="H3936" t="e">
        <f>IF(VLOOKUP($A3936,Parts!$A:$AM,H$1,0)="X",Y$2,"")</f>
        <v>#VALUE!</v>
      </c>
      <c r="I3936" t="e">
        <f>IF(VLOOKUP($A3936,Parts!$A:$AM,I$1,0)="X",Z$2,"")</f>
        <v>#VALUE!</v>
      </c>
      <c r="J3936" t="e">
        <f>IF(VLOOKUP($A3936,Parts!$A:$AM,J$1,0)="X",AA$2,"")</f>
        <v>#VALUE!</v>
      </c>
      <c r="K3936" t="e">
        <f>IF(VLOOKUP($A3936,Parts!$A:$AM,K$1,0)="X",AB$2,"")</f>
        <v>#VALUE!</v>
      </c>
      <c r="L3936" t="e">
        <f>IF(VLOOKUP($A3936,Parts!$A:$AM,L$1,0)="X",AC$2,"")</f>
        <v>#VALUE!</v>
      </c>
      <c r="M3936" t="e">
        <f>IF(VLOOKUP($A3936,Parts!$A:$AM,M$1,0)="X",AD$2,"")</f>
        <v>#VALUE!</v>
      </c>
      <c r="N3936" t="e">
        <f>IF(VLOOKUP($A3936,Parts!$A:$AM,N$1,0)="X",AE$2,"")</f>
        <v>#VALUE!</v>
      </c>
      <c r="O3936" t="e">
        <f>IF(VLOOKUP($A3936,Parts!$A:$AM,O$1,0)="X",AF$2,"")</f>
        <v>#VALUE!</v>
      </c>
      <c r="P3936" t="e">
        <f t="shared" si="62"/>
        <v>#VALUE!</v>
      </c>
    </row>
    <row r="3937" spans="1:16" x14ac:dyDescent="0.25">
      <c r="A3937" t="e">
        <f>Table15[[#This Row],[Name]]</f>
        <v>#VALUE!</v>
      </c>
      <c r="B3937" t="e">
        <f>IF(VLOOKUP($A3937,Parts!$A:$AM,B$1,0)="X",S$2,"")</f>
        <v>#VALUE!</v>
      </c>
      <c r="C3937" t="e">
        <f>IF(VLOOKUP($A3937,Parts!$A:$AM,C$1,0)="X",T$2,"")</f>
        <v>#VALUE!</v>
      </c>
      <c r="D3937" t="e">
        <f>IF(VLOOKUP($A3937,Parts!$A:$AM,D$1,0)="X",U$2,"")</f>
        <v>#VALUE!</v>
      </c>
      <c r="E3937" t="e">
        <f>IF(VLOOKUP($A3937,Parts!$A:$AM,E$1,0)="X",V$2,"")</f>
        <v>#VALUE!</v>
      </c>
      <c r="F3937" t="e">
        <f>IF(VLOOKUP($A3937,Parts!$A:$AM,F$1,0)="X",W$2,"")</f>
        <v>#VALUE!</v>
      </c>
      <c r="G3937" t="e">
        <f>IF(VLOOKUP($A3937,Parts!$A:$AM,G$1,0)="X",X$2,"")</f>
        <v>#VALUE!</v>
      </c>
      <c r="H3937" t="e">
        <f>IF(VLOOKUP($A3937,Parts!$A:$AM,H$1,0)="X",Y$2,"")</f>
        <v>#VALUE!</v>
      </c>
      <c r="I3937" t="e">
        <f>IF(VLOOKUP($A3937,Parts!$A:$AM,I$1,0)="X",Z$2,"")</f>
        <v>#VALUE!</v>
      </c>
      <c r="J3937" t="e">
        <f>IF(VLOOKUP($A3937,Parts!$A:$AM,J$1,0)="X",AA$2,"")</f>
        <v>#VALUE!</v>
      </c>
      <c r="K3937" t="e">
        <f>IF(VLOOKUP($A3937,Parts!$A:$AM,K$1,0)="X",AB$2,"")</f>
        <v>#VALUE!</v>
      </c>
      <c r="L3937" t="e">
        <f>IF(VLOOKUP($A3937,Parts!$A:$AM,L$1,0)="X",AC$2,"")</f>
        <v>#VALUE!</v>
      </c>
      <c r="M3937" t="e">
        <f>IF(VLOOKUP($A3937,Parts!$A:$AM,M$1,0)="X",AD$2,"")</f>
        <v>#VALUE!</v>
      </c>
      <c r="N3937" t="e">
        <f>IF(VLOOKUP($A3937,Parts!$A:$AM,N$1,0)="X",AE$2,"")</f>
        <v>#VALUE!</v>
      </c>
      <c r="O3937" t="e">
        <f>IF(VLOOKUP($A3937,Parts!$A:$AM,O$1,0)="X",AF$2,"")</f>
        <v>#VALUE!</v>
      </c>
      <c r="P3937" t="e">
        <f t="shared" si="62"/>
        <v>#VALUE!</v>
      </c>
    </row>
    <row r="3938" spans="1:16" x14ac:dyDescent="0.25">
      <c r="A3938" t="e">
        <f>Table15[[#This Row],[Name]]</f>
        <v>#VALUE!</v>
      </c>
      <c r="B3938" t="e">
        <f>IF(VLOOKUP($A3938,Parts!$A:$AM,B$1,0)="X",S$2,"")</f>
        <v>#VALUE!</v>
      </c>
      <c r="C3938" t="e">
        <f>IF(VLOOKUP($A3938,Parts!$A:$AM,C$1,0)="X",T$2,"")</f>
        <v>#VALUE!</v>
      </c>
      <c r="D3938" t="e">
        <f>IF(VLOOKUP($A3938,Parts!$A:$AM,D$1,0)="X",U$2,"")</f>
        <v>#VALUE!</v>
      </c>
      <c r="E3938" t="e">
        <f>IF(VLOOKUP($A3938,Parts!$A:$AM,E$1,0)="X",V$2,"")</f>
        <v>#VALUE!</v>
      </c>
      <c r="F3938" t="e">
        <f>IF(VLOOKUP($A3938,Parts!$A:$AM,F$1,0)="X",W$2,"")</f>
        <v>#VALUE!</v>
      </c>
      <c r="G3938" t="e">
        <f>IF(VLOOKUP($A3938,Parts!$A:$AM,G$1,0)="X",X$2,"")</f>
        <v>#VALUE!</v>
      </c>
      <c r="H3938" t="e">
        <f>IF(VLOOKUP($A3938,Parts!$A:$AM,H$1,0)="X",Y$2,"")</f>
        <v>#VALUE!</v>
      </c>
      <c r="I3938" t="e">
        <f>IF(VLOOKUP($A3938,Parts!$A:$AM,I$1,0)="X",Z$2,"")</f>
        <v>#VALUE!</v>
      </c>
      <c r="J3938" t="e">
        <f>IF(VLOOKUP($A3938,Parts!$A:$AM,J$1,0)="X",AA$2,"")</f>
        <v>#VALUE!</v>
      </c>
      <c r="K3938" t="e">
        <f>IF(VLOOKUP($A3938,Parts!$A:$AM,K$1,0)="X",AB$2,"")</f>
        <v>#VALUE!</v>
      </c>
      <c r="L3938" t="e">
        <f>IF(VLOOKUP($A3938,Parts!$A:$AM,L$1,0)="X",AC$2,"")</f>
        <v>#VALUE!</v>
      </c>
      <c r="M3938" t="e">
        <f>IF(VLOOKUP($A3938,Parts!$A:$AM,M$1,0)="X",AD$2,"")</f>
        <v>#VALUE!</v>
      </c>
      <c r="N3938" t="e">
        <f>IF(VLOOKUP($A3938,Parts!$A:$AM,N$1,0)="X",AE$2,"")</f>
        <v>#VALUE!</v>
      </c>
      <c r="O3938" t="e">
        <f>IF(VLOOKUP($A3938,Parts!$A:$AM,O$1,0)="X",AF$2,"")</f>
        <v>#VALUE!</v>
      </c>
      <c r="P3938" t="e">
        <f t="shared" si="62"/>
        <v>#VALUE!</v>
      </c>
    </row>
    <row r="3939" spans="1:16" x14ac:dyDescent="0.25">
      <c r="A3939" t="e">
        <f>Table15[[#This Row],[Name]]</f>
        <v>#VALUE!</v>
      </c>
      <c r="B3939" t="e">
        <f>IF(VLOOKUP($A3939,Parts!$A:$AM,B$1,0)="X",S$2,"")</f>
        <v>#VALUE!</v>
      </c>
      <c r="C3939" t="e">
        <f>IF(VLOOKUP($A3939,Parts!$A:$AM,C$1,0)="X",T$2,"")</f>
        <v>#VALUE!</v>
      </c>
      <c r="D3939" t="e">
        <f>IF(VLOOKUP($A3939,Parts!$A:$AM,D$1,0)="X",U$2,"")</f>
        <v>#VALUE!</v>
      </c>
      <c r="E3939" t="e">
        <f>IF(VLOOKUP($A3939,Parts!$A:$AM,E$1,0)="X",V$2,"")</f>
        <v>#VALUE!</v>
      </c>
      <c r="F3939" t="e">
        <f>IF(VLOOKUP($A3939,Parts!$A:$AM,F$1,0)="X",W$2,"")</f>
        <v>#VALUE!</v>
      </c>
      <c r="G3939" t="e">
        <f>IF(VLOOKUP($A3939,Parts!$A:$AM,G$1,0)="X",X$2,"")</f>
        <v>#VALUE!</v>
      </c>
      <c r="H3939" t="e">
        <f>IF(VLOOKUP($A3939,Parts!$A:$AM,H$1,0)="X",Y$2,"")</f>
        <v>#VALUE!</v>
      </c>
      <c r="I3939" t="e">
        <f>IF(VLOOKUP($A3939,Parts!$A:$AM,I$1,0)="X",Z$2,"")</f>
        <v>#VALUE!</v>
      </c>
      <c r="J3939" t="e">
        <f>IF(VLOOKUP($A3939,Parts!$A:$AM,J$1,0)="X",AA$2,"")</f>
        <v>#VALUE!</v>
      </c>
      <c r="K3939" t="e">
        <f>IF(VLOOKUP($A3939,Parts!$A:$AM,K$1,0)="X",AB$2,"")</f>
        <v>#VALUE!</v>
      </c>
      <c r="L3939" t="e">
        <f>IF(VLOOKUP($A3939,Parts!$A:$AM,L$1,0)="X",AC$2,"")</f>
        <v>#VALUE!</v>
      </c>
      <c r="M3939" t="e">
        <f>IF(VLOOKUP($A3939,Parts!$A:$AM,M$1,0)="X",AD$2,"")</f>
        <v>#VALUE!</v>
      </c>
      <c r="N3939" t="e">
        <f>IF(VLOOKUP($A3939,Parts!$A:$AM,N$1,0)="X",AE$2,"")</f>
        <v>#VALUE!</v>
      </c>
      <c r="O3939" t="e">
        <f>IF(VLOOKUP($A3939,Parts!$A:$AM,O$1,0)="X",AF$2,"")</f>
        <v>#VALUE!</v>
      </c>
      <c r="P3939" t="e">
        <f t="shared" si="62"/>
        <v>#VALUE!</v>
      </c>
    </row>
    <row r="3940" spans="1:16" x14ac:dyDescent="0.25">
      <c r="A3940" t="e">
        <f>Table15[[#This Row],[Name]]</f>
        <v>#VALUE!</v>
      </c>
      <c r="B3940" t="e">
        <f>IF(VLOOKUP($A3940,Parts!$A:$AM,B$1,0)="X",S$2,"")</f>
        <v>#VALUE!</v>
      </c>
      <c r="C3940" t="e">
        <f>IF(VLOOKUP($A3940,Parts!$A:$AM,C$1,0)="X",T$2,"")</f>
        <v>#VALUE!</v>
      </c>
      <c r="D3940" t="e">
        <f>IF(VLOOKUP($A3940,Parts!$A:$AM,D$1,0)="X",U$2,"")</f>
        <v>#VALUE!</v>
      </c>
      <c r="E3940" t="e">
        <f>IF(VLOOKUP($A3940,Parts!$A:$AM,E$1,0)="X",V$2,"")</f>
        <v>#VALUE!</v>
      </c>
      <c r="F3940" t="e">
        <f>IF(VLOOKUP($A3940,Parts!$A:$AM,F$1,0)="X",W$2,"")</f>
        <v>#VALUE!</v>
      </c>
      <c r="G3940" t="e">
        <f>IF(VLOOKUP($A3940,Parts!$A:$AM,G$1,0)="X",X$2,"")</f>
        <v>#VALUE!</v>
      </c>
      <c r="H3940" t="e">
        <f>IF(VLOOKUP($A3940,Parts!$A:$AM,H$1,0)="X",Y$2,"")</f>
        <v>#VALUE!</v>
      </c>
      <c r="I3940" t="e">
        <f>IF(VLOOKUP($A3940,Parts!$A:$AM,I$1,0)="X",Z$2,"")</f>
        <v>#VALUE!</v>
      </c>
      <c r="J3940" t="e">
        <f>IF(VLOOKUP($A3940,Parts!$A:$AM,J$1,0)="X",AA$2,"")</f>
        <v>#VALUE!</v>
      </c>
      <c r="K3940" t="e">
        <f>IF(VLOOKUP($A3940,Parts!$A:$AM,K$1,0)="X",AB$2,"")</f>
        <v>#VALUE!</v>
      </c>
      <c r="L3940" t="e">
        <f>IF(VLOOKUP($A3940,Parts!$A:$AM,L$1,0)="X",AC$2,"")</f>
        <v>#VALUE!</v>
      </c>
      <c r="M3940" t="e">
        <f>IF(VLOOKUP($A3940,Parts!$A:$AM,M$1,0)="X",AD$2,"")</f>
        <v>#VALUE!</v>
      </c>
      <c r="N3940" t="e">
        <f>IF(VLOOKUP($A3940,Parts!$A:$AM,N$1,0)="X",AE$2,"")</f>
        <v>#VALUE!</v>
      </c>
      <c r="O3940" t="e">
        <f>IF(VLOOKUP($A3940,Parts!$A:$AM,O$1,0)="X",AF$2,"")</f>
        <v>#VALUE!</v>
      </c>
      <c r="P3940" t="e">
        <f t="shared" si="62"/>
        <v>#VALUE!</v>
      </c>
    </row>
    <row r="3941" spans="1:16" x14ac:dyDescent="0.25">
      <c r="A3941" t="e">
        <f>Table15[[#This Row],[Name]]</f>
        <v>#VALUE!</v>
      </c>
      <c r="B3941" t="e">
        <f>IF(VLOOKUP($A3941,Parts!$A:$AM,B$1,0)="X",S$2,"")</f>
        <v>#VALUE!</v>
      </c>
      <c r="C3941" t="e">
        <f>IF(VLOOKUP($A3941,Parts!$A:$AM,C$1,0)="X",T$2,"")</f>
        <v>#VALUE!</v>
      </c>
      <c r="D3941" t="e">
        <f>IF(VLOOKUP($A3941,Parts!$A:$AM,D$1,0)="X",U$2,"")</f>
        <v>#VALUE!</v>
      </c>
      <c r="E3941" t="e">
        <f>IF(VLOOKUP($A3941,Parts!$A:$AM,E$1,0)="X",V$2,"")</f>
        <v>#VALUE!</v>
      </c>
      <c r="F3941" t="e">
        <f>IF(VLOOKUP($A3941,Parts!$A:$AM,F$1,0)="X",W$2,"")</f>
        <v>#VALUE!</v>
      </c>
      <c r="G3941" t="e">
        <f>IF(VLOOKUP($A3941,Parts!$A:$AM,G$1,0)="X",X$2,"")</f>
        <v>#VALUE!</v>
      </c>
      <c r="H3941" t="e">
        <f>IF(VLOOKUP($A3941,Parts!$A:$AM,H$1,0)="X",Y$2,"")</f>
        <v>#VALUE!</v>
      </c>
      <c r="I3941" t="e">
        <f>IF(VLOOKUP($A3941,Parts!$A:$AM,I$1,0)="X",Z$2,"")</f>
        <v>#VALUE!</v>
      </c>
      <c r="J3941" t="e">
        <f>IF(VLOOKUP($A3941,Parts!$A:$AM,J$1,0)="X",AA$2,"")</f>
        <v>#VALUE!</v>
      </c>
      <c r="K3941" t="e">
        <f>IF(VLOOKUP($A3941,Parts!$A:$AM,K$1,0)="X",AB$2,"")</f>
        <v>#VALUE!</v>
      </c>
      <c r="L3941" t="e">
        <f>IF(VLOOKUP($A3941,Parts!$A:$AM,L$1,0)="X",AC$2,"")</f>
        <v>#VALUE!</v>
      </c>
      <c r="M3941" t="e">
        <f>IF(VLOOKUP($A3941,Parts!$A:$AM,M$1,0)="X",AD$2,"")</f>
        <v>#VALUE!</v>
      </c>
      <c r="N3941" t="e">
        <f>IF(VLOOKUP($A3941,Parts!$A:$AM,N$1,0)="X",AE$2,"")</f>
        <v>#VALUE!</v>
      </c>
      <c r="O3941" t="e">
        <f>IF(VLOOKUP($A3941,Parts!$A:$AM,O$1,0)="X",AF$2,"")</f>
        <v>#VALUE!</v>
      </c>
      <c r="P3941" t="e">
        <f t="shared" si="62"/>
        <v>#VALUE!</v>
      </c>
    </row>
    <row r="3942" spans="1:16" x14ac:dyDescent="0.25">
      <c r="A3942" t="e">
        <f>Table15[[#This Row],[Name]]</f>
        <v>#VALUE!</v>
      </c>
      <c r="B3942" t="e">
        <f>IF(VLOOKUP($A3942,Parts!$A:$AM,B$1,0)="X",S$2,"")</f>
        <v>#VALUE!</v>
      </c>
      <c r="C3942" t="e">
        <f>IF(VLOOKUP($A3942,Parts!$A:$AM,C$1,0)="X",T$2,"")</f>
        <v>#VALUE!</v>
      </c>
      <c r="D3942" t="e">
        <f>IF(VLOOKUP($A3942,Parts!$A:$AM,D$1,0)="X",U$2,"")</f>
        <v>#VALUE!</v>
      </c>
      <c r="E3942" t="e">
        <f>IF(VLOOKUP($A3942,Parts!$A:$AM,E$1,0)="X",V$2,"")</f>
        <v>#VALUE!</v>
      </c>
      <c r="F3942" t="e">
        <f>IF(VLOOKUP($A3942,Parts!$A:$AM,F$1,0)="X",W$2,"")</f>
        <v>#VALUE!</v>
      </c>
      <c r="G3942" t="e">
        <f>IF(VLOOKUP($A3942,Parts!$A:$AM,G$1,0)="X",X$2,"")</f>
        <v>#VALUE!</v>
      </c>
      <c r="H3942" t="e">
        <f>IF(VLOOKUP($A3942,Parts!$A:$AM,H$1,0)="X",Y$2,"")</f>
        <v>#VALUE!</v>
      </c>
      <c r="I3942" t="e">
        <f>IF(VLOOKUP($A3942,Parts!$A:$AM,I$1,0)="X",Z$2,"")</f>
        <v>#VALUE!</v>
      </c>
      <c r="J3942" t="e">
        <f>IF(VLOOKUP($A3942,Parts!$A:$AM,J$1,0)="X",AA$2,"")</f>
        <v>#VALUE!</v>
      </c>
      <c r="K3942" t="e">
        <f>IF(VLOOKUP($A3942,Parts!$A:$AM,K$1,0)="X",AB$2,"")</f>
        <v>#VALUE!</v>
      </c>
      <c r="L3942" t="e">
        <f>IF(VLOOKUP($A3942,Parts!$A:$AM,L$1,0)="X",AC$2,"")</f>
        <v>#VALUE!</v>
      </c>
      <c r="M3942" t="e">
        <f>IF(VLOOKUP($A3942,Parts!$A:$AM,M$1,0)="X",AD$2,"")</f>
        <v>#VALUE!</v>
      </c>
      <c r="N3942" t="e">
        <f>IF(VLOOKUP($A3942,Parts!$A:$AM,N$1,0)="X",AE$2,"")</f>
        <v>#VALUE!</v>
      </c>
      <c r="O3942" t="e">
        <f>IF(VLOOKUP($A3942,Parts!$A:$AM,O$1,0)="X",AF$2,"")</f>
        <v>#VALUE!</v>
      </c>
      <c r="P3942" t="e">
        <f t="shared" si="62"/>
        <v>#VALUE!</v>
      </c>
    </row>
    <row r="3943" spans="1:16" x14ac:dyDescent="0.25">
      <c r="A3943" t="e">
        <f>Table15[[#This Row],[Name]]</f>
        <v>#VALUE!</v>
      </c>
      <c r="B3943" t="e">
        <f>IF(VLOOKUP($A3943,Parts!$A:$AM,B$1,0)="X",S$2,"")</f>
        <v>#VALUE!</v>
      </c>
      <c r="C3943" t="e">
        <f>IF(VLOOKUP($A3943,Parts!$A:$AM,C$1,0)="X",T$2,"")</f>
        <v>#VALUE!</v>
      </c>
      <c r="D3943" t="e">
        <f>IF(VLOOKUP($A3943,Parts!$A:$AM,D$1,0)="X",U$2,"")</f>
        <v>#VALUE!</v>
      </c>
      <c r="E3943" t="e">
        <f>IF(VLOOKUP($A3943,Parts!$A:$AM,E$1,0)="X",V$2,"")</f>
        <v>#VALUE!</v>
      </c>
      <c r="F3943" t="e">
        <f>IF(VLOOKUP($A3943,Parts!$A:$AM,F$1,0)="X",W$2,"")</f>
        <v>#VALUE!</v>
      </c>
      <c r="G3943" t="e">
        <f>IF(VLOOKUP($A3943,Parts!$A:$AM,G$1,0)="X",X$2,"")</f>
        <v>#VALUE!</v>
      </c>
      <c r="H3943" t="e">
        <f>IF(VLOOKUP($A3943,Parts!$A:$AM,H$1,0)="X",Y$2,"")</f>
        <v>#VALUE!</v>
      </c>
      <c r="I3943" t="e">
        <f>IF(VLOOKUP($A3943,Parts!$A:$AM,I$1,0)="X",Z$2,"")</f>
        <v>#VALUE!</v>
      </c>
      <c r="J3943" t="e">
        <f>IF(VLOOKUP($A3943,Parts!$A:$AM,J$1,0)="X",AA$2,"")</f>
        <v>#VALUE!</v>
      </c>
      <c r="K3943" t="e">
        <f>IF(VLOOKUP($A3943,Parts!$A:$AM,K$1,0)="X",AB$2,"")</f>
        <v>#VALUE!</v>
      </c>
      <c r="L3943" t="e">
        <f>IF(VLOOKUP($A3943,Parts!$A:$AM,L$1,0)="X",AC$2,"")</f>
        <v>#VALUE!</v>
      </c>
      <c r="M3943" t="e">
        <f>IF(VLOOKUP($A3943,Parts!$A:$AM,M$1,0)="X",AD$2,"")</f>
        <v>#VALUE!</v>
      </c>
      <c r="N3943" t="e">
        <f>IF(VLOOKUP($A3943,Parts!$A:$AM,N$1,0)="X",AE$2,"")</f>
        <v>#VALUE!</v>
      </c>
      <c r="O3943" t="e">
        <f>IF(VLOOKUP($A3943,Parts!$A:$AM,O$1,0)="X",AF$2,"")</f>
        <v>#VALUE!</v>
      </c>
      <c r="P3943" t="e">
        <f t="shared" si="62"/>
        <v>#VALUE!</v>
      </c>
    </row>
    <row r="3944" spans="1:16" x14ac:dyDescent="0.25">
      <c r="A3944" t="e">
        <f>Table15[[#This Row],[Name]]</f>
        <v>#VALUE!</v>
      </c>
      <c r="B3944" t="e">
        <f>IF(VLOOKUP($A3944,Parts!$A:$AM,B$1,0)="X",S$2,"")</f>
        <v>#VALUE!</v>
      </c>
      <c r="C3944" t="e">
        <f>IF(VLOOKUP($A3944,Parts!$A:$AM,C$1,0)="X",T$2,"")</f>
        <v>#VALUE!</v>
      </c>
      <c r="D3944" t="e">
        <f>IF(VLOOKUP($A3944,Parts!$A:$AM,D$1,0)="X",U$2,"")</f>
        <v>#VALUE!</v>
      </c>
      <c r="E3944" t="e">
        <f>IF(VLOOKUP($A3944,Parts!$A:$AM,E$1,0)="X",V$2,"")</f>
        <v>#VALUE!</v>
      </c>
      <c r="F3944" t="e">
        <f>IF(VLOOKUP($A3944,Parts!$A:$AM,F$1,0)="X",W$2,"")</f>
        <v>#VALUE!</v>
      </c>
      <c r="G3944" t="e">
        <f>IF(VLOOKUP($A3944,Parts!$A:$AM,G$1,0)="X",X$2,"")</f>
        <v>#VALUE!</v>
      </c>
      <c r="H3944" t="e">
        <f>IF(VLOOKUP($A3944,Parts!$A:$AM,H$1,0)="X",Y$2,"")</f>
        <v>#VALUE!</v>
      </c>
      <c r="I3944" t="e">
        <f>IF(VLOOKUP($A3944,Parts!$A:$AM,I$1,0)="X",Z$2,"")</f>
        <v>#VALUE!</v>
      </c>
      <c r="J3944" t="e">
        <f>IF(VLOOKUP($A3944,Parts!$A:$AM,J$1,0)="X",AA$2,"")</f>
        <v>#VALUE!</v>
      </c>
      <c r="K3944" t="e">
        <f>IF(VLOOKUP($A3944,Parts!$A:$AM,K$1,0)="X",AB$2,"")</f>
        <v>#VALUE!</v>
      </c>
      <c r="L3944" t="e">
        <f>IF(VLOOKUP($A3944,Parts!$A:$AM,L$1,0)="X",AC$2,"")</f>
        <v>#VALUE!</v>
      </c>
      <c r="M3944" t="e">
        <f>IF(VLOOKUP($A3944,Parts!$A:$AM,M$1,0)="X",AD$2,"")</f>
        <v>#VALUE!</v>
      </c>
      <c r="N3944" t="e">
        <f>IF(VLOOKUP($A3944,Parts!$A:$AM,N$1,0)="X",AE$2,"")</f>
        <v>#VALUE!</v>
      </c>
      <c r="O3944" t="e">
        <f>IF(VLOOKUP($A3944,Parts!$A:$AM,O$1,0)="X",AF$2,"")</f>
        <v>#VALUE!</v>
      </c>
      <c r="P3944" t="e">
        <f t="shared" si="62"/>
        <v>#VALUE!</v>
      </c>
    </row>
    <row r="3945" spans="1:16" x14ac:dyDescent="0.25">
      <c r="A3945" t="e">
        <f>Table15[[#This Row],[Name]]</f>
        <v>#VALUE!</v>
      </c>
      <c r="B3945" t="e">
        <f>IF(VLOOKUP($A3945,Parts!$A:$AM,B$1,0)="X",S$2,"")</f>
        <v>#VALUE!</v>
      </c>
      <c r="C3945" t="e">
        <f>IF(VLOOKUP($A3945,Parts!$A:$AM,C$1,0)="X",T$2,"")</f>
        <v>#VALUE!</v>
      </c>
      <c r="D3945" t="e">
        <f>IF(VLOOKUP($A3945,Parts!$A:$AM,D$1,0)="X",U$2,"")</f>
        <v>#VALUE!</v>
      </c>
      <c r="E3945" t="e">
        <f>IF(VLOOKUP($A3945,Parts!$A:$AM,E$1,0)="X",V$2,"")</f>
        <v>#VALUE!</v>
      </c>
      <c r="F3945" t="e">
        <f>IF(VLOOKUP($A3945,Parts!$A:$AM,F$1,0)="X",W$2,"")</f>
        <v>#VALUE!</v>
      </c>
      <c r="G3945" t="e">
        <f>IF(VLOOKUP($A3945,Parts!$A:$AM,G$1,0)="X",X$2,"")</f>
        <v>#VALUE!</v>
      </c>
      <c r="H3945" t="e">
        <f>IF(VLOOKUP($A3945,Parts!$A:$AM,H$1,0)="X",Y$2,"")</f>
        <v>#VALUE!</v>
      </c>
      <c r="I3945" t="e">
        <f>IF(VLOOKUP($A3945,Parts!$A:$AM,I$1,0)="X",Z$2,"")</f>
        <v>#VALUE!</v>
      </c>
      <c r="J3945" t="e">
        <f>IF(VLOOKUP($A3945,Parts!$A:$AM,J$1,0)="X",AA$2,"")</f>
        <v>#VALUE!</v>
      </c>
      <c r="K3945" t="e">
        <f>IF(VLOOKUP($A3945,Parts!$A:$AM,K$1,0)="X",AB$2,"")</f>
        <v>#VALUE!</v>
      </c>
      <c r="L3945" t="e">
        <f>IF(VLOOKUP($A3945,Parts!$A:$AM,L$1,0)="X",AC$2,"")</f>
        <v>#VALUE!</v>
      </c>
      <c r="M3945" t="e">
        <f>IF(VLOOKUP($A3945,Parts!$A:$AM,M$1,0)="X",AD$2,"")</f>
        <v>#VALUE!</v>
      </c>
      <c r="N3945" t="e">
        <f>IF(VLOOKUP($A3945,Parts!$A:$AM,N$1,0)="X",AE$2,"")</f>
        <v>#VALUE!</v>
      </c>
      <c r="O3945" t="e">
        <f>IF(VLOOKUP($A3945,Parts!$A:$AM,O$1,0)="X",AF$2,"")</f>
        <v>#VALUE!</v>
      </c>
      <c r="P3945" t="e">
        <f t="shared" si="62"/>
        <v>#VALUE!</v>
      </c>
    </row>
    <row r="3946" spans="1:16" x14ac:dyDescent="0.25">
      <c r="A3946" t="e">
        <f>Table15[[#This Row],[Name]]</f>
        <v>#VALUE!</v>
      </c>
      <c r="B3946" t="e">
        <f>IF(VLOOKUP($A3946,Parts!$A:$AM,B$1,0)="X",S$2,"")</f>
        <v>#VALUE!</v>
      </c>
      <c r="C3946" t="e">
        <f>IF(VLOOKUP($A3946,Parts!$A:$AM,C$1,0)="X",T$2,"")</f>
        <v>#VALUE!</v>
      </c>
      <c r="D3946" t="e">
        <f>IF(VLOOKUP($A3946,Parts!$A:$AM,D$1,0)="X",U$2,"")</f>
        <v>#VALUE!</v>
      </c>
      <c r="E3946" t="e">
        <f>IF(VLOOKUP($A3946,Parts!$A:$AM,E$1,0)="X",V$2,"")</f>
        <v>#VALUE!</v>
      </c>
      <c r="F3946" t="e">
        <f>IF(VLOOKUP($A3946,Parts!$A:$AM,F$1,0)="X",W$2,"")</f>
        <v>#VALUE!</v>
      </c>
      <c r="G3946" t="e">
        <f>IF(VLOOKUP($A3946,Parts!$A:$AM,G$1,0)="X",X$2,"")</f>
        <v>#VALUE!</v>
      </c>
      <c r="H3946" t="e">
        <f>IF(VLOOKUP($A3946,Parts!$A:$AM,H$1,0)="X",Y$2,"")</f>
        <v>#VALUE!</v>
      </c>
      <c r="I3946" t="e">
        <f>IF(VLOOKUP($A3946,Parts!$A:$AM,I$1,0)="X",Z$2,"")</f>
        <v>#VALUE!</v>
      </c>
      <c r="J3946" t="e">
        <f>IF(VLOOKUP($A3946,Parts!$A:$AM,J$1,0)="X",AA$2,"")</f>
        <v>#VALUE!</v>
      </c>
      <c r="K3946" t="e">
        <f>IF(VLOOKUP($A3946,Parts!$A:$AM,K$1,0)="X",AB$2,"")</f>
        <v>#VALUE!</v>
      </c>
      <c r="L3946" t="e">
        <f>IF(VLOOKUP($A3946,Parts!$A:$AM,L$1,0)="X",AC$2,"")</f>
        <v>#VALUE!</v>
      </c>
      <c r="M3946" t="e">
        <f>IF(VLOOKUP($A3946,Parts!$A:$AM,M$1,0)="X",AD$2,"")</f>
        <v>#VALUE!</v>
      </c>
      <c r="N3946" t="e">
        <f>IF(VLOOKUP($A3946,Parts!$A:$AM,N$1,0)="X",AE$2,"")</f>
        <v>#VALUE!</v>
      </c>
      <c r="O3946" t="e">
        <f>IF(VLOOKUP($A3946,Parts!$A:$AM,O$1,0)="X",AF$2,"")</f>
        <v>#VALUE!</v>
      </c>
      <c r="P3946" t="e">
        <f t="shared" si="62"/>
        <v>#VALUE!</v>
      </c>
    </row>
    <row r="3947" spans="1:16" x14ac:dyDescent="0.25">
      <c r="A3947" t="e">
        <f>Table15[[#This Row],[Name]]</f>
        <v>#VALUE!</v>
      </c>
      <c r="B3947" t="e">
        <f>IF(VLOOKUP($A3947,Parts!$A:$AM,B$1,0)="X",S$2,"")</f>
        <v>#VALUE!</v>
      </c>
      <c r="C3947" t="e">
        <f>IF(VLOOKUP($A3947,Parts!$A:$AM,C$1,0)="X",T$2,"")</f>
        <v>#VALUE!</v>
      </c>
      <c r="D3947" t="e">
        <f>IF(VLOOKUP($A3947,Parts!$A:$AM,D$1,0)="X",U$2,"")</f>
        <v>#VALUE!</v>
      </c>
      <c r="E3947" t="e">
        <f>IF(VLOOKUP($A3947,Parts!$A:$AM,E$1,0)="X",V$2,"")</f>
        <v>#VALUE!</v>
      </c>
      <c r="F3947" t="e">
        <f>IF(VLOOKUP($A3947,Parts!$A:$AM,F$1,0)="X",W$2,"")</f>
        <v>#VALUE!</v>
      </c>
      <c r="G3947" t="e">
        <f>IF(VLOOKUP($A3947,Parts!$A:$AM,G$1,0)="X",X$2,"")</f>
        <v>#VALUE!</v>
      </c>
      <c r="H3947" t="e">
        <f>IF(VLOOKUP($A3947,Parts!$A:$AM,H$1,0)="X",Y$2,"")</f>
        <v>#VALUE!</v>
      </c>
      <c r="I3947" t="e">
        <f>IF(VLOOKUP($A3947,Parts!$A:$AM,I$1,0)="X",Z$2,"")</f>
        <v>#VALUE!</v>
      </c>
      <c r="J3947" t="e">
        <f>IF(VLOOKUP($A3947,Parts!$A:$AM,J$1,0)="X",AA$2,"")</f>
        <v>#VALUE!</v>
      </c>
      <c r="K3947" t="e">
        <f>IF(VLOOKUP($A3947,Parts!$A:$AM,K$1,0)="X",AB$2,"")</f>
        <v>#VALUE!</v>
      </c>
      <c r="L3947" t="e">
        <f>IF(VLOOKUP($A3947,Parts!$A:$AM,L$1,0)="X",AC$2,"")</f>
        <v>#VALUE!</v>
      </c>
      <c r="M3947" t="e">
        <f>IF(VLOOKUP($A3947,Parts!$A:$AM,M$1,0)="X",AD$2,"")</f>
        <v>#VALUE!</v>
      </c>
      <c r="N3947" t="e">
        <f>IF(VLOOKUP($A3947,Parts!$A:$AM,N$1,0)="X",AE$2,"")</f>
        <v>#VALUE!</v>
      </c>
      <c r="O3947" t="e">
        <f>IF(VLOOKUP($A3947,Parts!$A:$AM,O$1,0)="X",AF$2,"")</f>
        <v>#VALUE!</v>
      </c>
      <c r="P3947" t="e">
        <f t="shared" si="62"/>
        <v>#VALUE!</v>
      </c>
    </row>
    <row r="3948" spans="1:16" x14ac:dyDescent="0.25">
      <c r="A3948" t="e">
        <f>Table15[[#This Row],[Name]]</f>
        <v>#VALUE!</v>
      </c>
      <c r="B3948" t="e">
        <f>IF(VLOOKUP($A3948,Parts!$A:$AM,B$1,0)="X",S$2,"")</f>
        <v>#VALUE!</v>
      </c>
      <c r="C3948" t="e">
        <f>IF(VLOOKUP($A3948,Parts!$A:$AM,C$1,0)="X",T$2,"")</f>
        <v>#VALUE!</v>
      </c>
      <c r="D3948" t="e">
        <f>IF(VLOOKUP($A3948,Parts!$A:$AM,D$1,0)="X",U$2,"")</f>
        <v>#VALUE!</v>
      </c>
      <c r="E3948" t="e">
        <f>IF(VLOOKUP($A3948,Parts!$A:$AM,E$1,0)="X",V$2,"")</f>
        <v>#VALUE!</v>
      </c>
      <c r="F3948" t="e">
        <f>IF(VLOOKUP($A3948,Parts!$A:$AM,F$1,0)="X",W$2,"")</f>
        <v>#VALUE!</v>
      </c>
      <c r="G3948" t="e">
        <f>IF(VLOOKUP($A3948,Parts!$A:$AM,G$1,0)="X",X$2,"")</f>
        <v>#VALUE!</v>
      </c>
      <c r="H3948" t="e">
        <f>IF(VLOOKUP($A3948,Parts!$A:$AM,H$1,0)="X",Y$2,"")</f>
        <v>#VALUE!</v>
      </c>
      <c r="I3948" t="e">
        <f>IF(VLOOKUP($A3948,Parts!$A:$AM,I$1,0)="X",Z$2,"")</f>
        <v>#VALUE!</v>
      </c>
      <c r="J3948" t="e">
        <f>IF(VLOOKUP($A3948,Parts!$A:$AM,J$1,0)="X",AA$2,"")</f>
        <v>#VALUE!</v>
      </c>
      <c r="K3948" t="e">
        <f>IF(VLOOKUP($A3948,Parts!$A:$AM,K$1,0)="X",AB$2,"")</f>
        <v>#VALUE!</v>
      </c>
      <c r="L3948" t="e">
        <f>IF(VLOOKUP($A3948,Parts!$A:$AM,L$1,0)="X",AC$2,"")</f>
        <v>#VALUE!</v>
      </c>
      <c r="M3948" t="e">
        <f>IF(VLOOKUP($A3948,Parts!$A:$AM,M$1,0)="X",AD$2,"")</f>
        <v>#VALUE!</v>
      </c>
      <c r="N3948" t="e">
        <f>IF(VLOOKUP($A3948,Parts!$A:$AM,N$1,0)="X",AE$2,"")</f>
        <v>#VALUE!</v>
      </c>
      <c r="O3948" t="e">
        <f>IF(VLOOKUP($A3948,Parts!$A:$AM,O$1,0)="X",AF$2,"")</f>
        <v>#VALUE!</v>
      </c>
      <c r="P3948" t="e">
        <f t="shared" si="62"/>
        <v>#VALUE!</v>
      </c>
    </row>
    <row r="3949" spans="1:16" x14ac:dyDescent="0.25">
      <c r="A3949" t="e">
        <f>Table15[[#This Row],[Name]]</f>
        <v>#VALUE!</v>
      </c>
      <c r="B3949" t="e">
        <f>IF(VLOOKUP($A3949,Parts!$A:$AM,B$1,0)="X",S$2,"")</f>
        <v>#VALUE!</v>
      </c>
      <c r="C3949" t="e">
        <f>IF(VLOOKUP($A3949,Parts!$A:$AM,C$1,0)="X",T$2,"")</f>
        <v>#VALUE!</v>
      </c>
      <c r="D3949" t="e">
        <f>IF(VLOOKUP($A3949,Parts!$A:$AM,D$1,0)="X",U$2,"")</f>
        <v>#VALUE!</v>
      </c>
      <c r="E3949" t="e">
        <f>IF(VLOOKUP($A3949,Parts!$A:$AM,E$1,0)="X",V$2,"")</f>
        <v>#VALUE!</v>
      </c>
      <c r="F3949" t="e">
        <f>IF(VLOOKUP($A3949,Parts!$A:$AM,F$1,0)="X",W$2,"")</f>
        <v>#VALUE!</v>
      </c>
      <c r="G3949" t="e">
        <f>IF(VLOOKUP($A3949,Parts!$A:$AM,G$1,0)="X",X$2,"")</f>
        <v>#VALUE!</v>
      </c>
      <c r="H3949" t="e">
        <f>IF(VLOOKUP($A3949,Parts!$A:$AM,H$1,0)="X",Y$2,"")</f>
        <v>#VALUE!</v>
      </c>
      <c r="I3949" t="e">
        <f>IF(VLOOKUP($A3949,Parts!$A:$AM,I$1,0)="X",Z$2,"")</f>
        <v>#VALUE!</v>
      </c>
      <c r="J3949" t="e">
        <f>IF(VLOOKUP($A3949,Parts!$A:$AM,J$1,0)="X",AA$2,"")</f>
        <v>#VALUE!</v>
      </c>
      <c r="K3949" t="e">
        <f>IF(VLOOKUP($A3949,Parts!$A:$AM,K$1,0)="X",AB$2,"")</f>
        <v>#VALUE!</v>
      </c>
      <c r="L3949" t="e">
        <f>IF(VLOOKUP($A3949,Parts!$A:$AM,L$1,0)="X",AC$2,"")</f>
        <v>#VALUE!</v>
      </c>
      <c r="M3949" t="e">
        <f>IF(VLOOKUP($A3949,Parts!$A:$AM,M$1,0)="X",AD$2,"")</f>
        <v>#VALUE!</v>
      </c>
      <c r="N3949" t="e">
        <f>IF(VLOOKUP($A3949,Parts!$A:$AM,N$1,0)="X",AE$2,"")</f>
        <v>#VALUE!</v>
      </c>
      <c r="O3949" t="e">
        <f>IF(VLOOKUP($A3949,Parts!$A:$AM,O$1,0)="X",AF$2,"")</f>
        <v>#VALUE!</v>
      </c>
      <c r="P3949" t="e">
        <f t="shared" si="62"/>
        <v>#VALUE!</v>
      </c>
    </row>
    <row r="3950" spans="1:16" x14ac:dyDescent="0.25">
      <c r="A3950" t="e">
        <f>Table15[[#This Row],[Name]]</f>
        <v>#VALUE!</v>
      </c>
      <c r="B3950" t="e">
        <f>IF(VLOOKUP($A3950,Parts!$A:$AM,B$1,0)="X",S$2,"")</f>
        <v>#VALUE!</v>
      </c>
      <c r="C3950" t="e">
        <f>IF(VLOOKUP($A3950,Parts!$A:$AM,C$1,0)="X",T$2,"")</f>
        <v>#VALUE!</v>
      </c>
      <c r="D3950" t="e">
        <f>IF(VLOOKUP($A3950,Parts!$A:$AM,D$1,0)="X",U$2,"")</f>
        <v>#VALUE!</v>
      </c>
      <c r="E3950" t="e">
        <f>IF(VLOOKUP($A3950,Parts!$A:$AM,E$1,0)="X",V$2,"")</f>
        <v>#VALUE!</v>
      </c>
      <c r="F3950" t="e">
        <f>IF(VLOOKUP($A3950,Parts!$A:$AM,F$1,0)="X",W$2,"")</f>
        <v>#VALUE!</v>
      </c>
      <c r="G3950" t="e">
        <f>IF(VLOOKUP($A3950,Parts!$A:$AM,G$1,0)="X",X$2,"")</f>
        <v>#VALUE!</v>
      </c>
      <c r="H3950" t="e">
        <f>IF(VLOOKUP($A3950,Parts!$A:$AM,H$1,0)="X",Y$2,"")</f>
        <v>#VALUE!</v>
      </c>
      <c r="I3950" t="e">
        <f>IF(VLOOKUP($A3950,Parts!$A:$AM,I$1,0)="X",Z$2,"")</f>
        <v>#VALUE!</v>
      </c>
      <c r="J3950" t="e">
        <f>IF(VLOOKUP($A3950,Parts!$A:$AM,J$1,0)="X",AA$2,"")</f>
        <v>#VALUE!</v>
      </c>
      <c r="K3950" t="e">
        <f>IF(VLOOKUP($A3950,Parts!$A:$AM,K$1,0)="X",AB$2,"")</f>
        <v>#VALUE!</v>
      </c>
      <c r="L3950" t="e">
        <f>IF(VLOOKUP($A3950,Parts!$A:$AM,L$1,0)="X",AC$2,"")</f>
        <v>#VALUE!</v>
      </c>
      <c r="M3950" t="e">
        <f>IF(VLOOKUP($A3950,Parts!$A:$AM,M$1,0)="X",AD$2,"")</f>
        <v>#VALUE!</v>
      </c>
      <c r="N3950" t="e">
        <f>IF(VLOOKUP($A3950,Parts!$A:$AM,N$1,0)="X",AE$2,"")</f>
        <v>#VALUE!</v>
      </c>
      <c r="O3950" t="e">
        <f>IF(VLOOKUP($A3950,Parts!$A:$AM,O$1,0)="X",AF$2,"")</f>
        <v>#VALUE!</v>
      </c>
      <c r="P3950" t="e">
        <f t="shared" si="62"/>
        <v>#VALUE!</v>
      </c>
    </row>
    <row r="3951" spans="1:16" x14ac:dyDescent="0.25">
      <c r="A3951" t="e">
        <f>Table15[[#This Row],[Name]]</f>
        <v>#VALUE!</v>
      </c>
      <c r="B3951" t="e">
        <f>IF(VLOOKUP($A3951,Parts!$A:$AM,B$1,0)="X",S$2,"")</f>
        <v>#VALUE!</v>
      </c>
      <c r="C3951" t="e">
        <f>IF(VLOOKUP($A3951,Parts!$A:$AM,C$1,0)="X",T$2,"")</f>
        <v>#VALUE!</v>
      </c>
      <c r="D3951" t="e">
        <f>IF(VLOOKUP($A3951,Parts!$A:$AM,D$1,0)="X",U$2,"")</f>
        <v>#VALUE!</v>
      </c>
      <c r="E3951" t="e">
        <f>IF(VLOOKUP($A3951,Parts!$A:$AM,E$1,0)="X",V$2,"")</f>
        <v>#VALUE!</v>
      </c>
      <c r="F3951" t="e">
        <f>IF(VLOOKUP($A3951,Parts!$A:$AM,F$1,0)="X",W$2,"")</f>
        <v>#VALUE!</v>
      </c>
      <c r="G3951" t="e">
        <f>IF(VLOOKUP($A3951,Parts!$A:$AM,G$1,0)="X",X$2,"")</f>
        <v>#VALUE!</v>
      </c>
      <c r="H3951" t="e">
        <f>IF(VLOOKUP($A3951,Parts!$A:$AM,H$1,0)="X",Y$2,"")</f>
        <v>#VALUE!</v>
      </c>
      <c r="I3951" t="e">
        <f>IF(VLOOKUP($A3951,Parts!$A:$AM,I$1,0)="X",Z$2,"")</f>
        <v>#VALUE!</v>
      </c>
      <c r="J3951" t="e">
        <f>IF(VLOOKUP($A3951,Parts!$A:$AM,J$1,0)="X",AA$2,"")</f>
        <v>#VALUE!</v>
      </c>
      <c r="K3951" t="e">
        <f>IF(VLOOKUP($A3951,Parts!$A:$AM,K$1,0)="X",AB$2,"")</f>
        <v>#VALUE!</v>
      </c>
      <c r="L3951" t="e">
        <f>IF(VLOOKUP($A3951,Parts!$A:$AM,L$1,0)="X",AC$2,"")</f>
        <v>#VALUE!</v>
      </c>
      <c r="M3951" t="e">
        <f>IF(VLOOKUP($A3951,Parts!$A:$AM,M$1,0)="X",AD$2,"")</f>
        <v>#VALUE!</v>
      </c>
      <c r="N3951" t="e">
        <f>IF(VLOOKUP($A3951,Parts!$A:$AM,N$1,0)="X",AE$2,"")</f>
        <v>#VALUE!</v>
      </c>
      <c r="O3951" t="e">
        <f>IF(VLOOKUP($A3951,Parts!$A:$AM,O$1,0)="X",AF$2,"")</f>
        <v>#VALUE!</v>
      </c>
      <c r="P3951" t="e">
        <f t="shared" si="62"/>
        <v>#VALUE!</v>
      </c>
    </row>
    <row r="3952" spans="1:16" x14ac:dyDescent="0.25">
      <c r="A3952" t="e">
        <f>Table15[[#This Row],[Name]]</f>
        <v>#VALUE!</v>
      </c>
      <c r="B3952" t="e">
        <f>IF(VLOOKUP($A3952,Parts!$A:$AM,B$1,0)="X",S$2,"")</f>
        <v>#VALUE!</v>
      </c>
      <c r="C3952" t="e">
        <f>IF(VLOOKUP($A3952,Parts!$A:$AM,C$1,0)="X",T$2,"")</f>
        <v>#VALUE!</v>
      </c>
      <c r="D3952" t="e">
        <f>IF(VLOOKUP($A3952,Parts!$A:$AM,D$1,0)="X",U$2,"")</f>
        <v>#VALUE!</v>
      </c>
      <c r="E3952" t="e">
        <f>IF(VLOOKUP($A3952,Parts!$A:$AM,E$1,0)="X",V$2,"")</f>
        <v>#VALUE!</v>
      </c>
      <c r="F3952" t="e">
        <f>IF(VLOOKUP($A3952,Parts!$A:$AM,F$1,0)="X",W$2,"")</f>
        <v>#VALUE!</v>
      </c>
      <c r="G3952" t="e">
        <f>IF(VLOOKUP($A3952,Parts!$A:$AM,G$1,0)="X",X$2,"")</f>
        <v>#VALUE!</v>
      </c>
      <c r="H3952" t="e">
        <f>IF(VLOOKUP($A3952,Parts!$A:$AM,H$1,0)="X",Y$2,"")</f>
        <v>#VALUE!</v>
      </c>
      <c r="I3952" t="e">
        <f>IF(VLOOKUP($A3952,Parts!$A:$AM,I$1,0)="X",Z$2,"")</f>
        <v>#VALUE!</v>
      </c>
      <c r="J3952" t="e">
        <f>IF(VLOOKUP($A3952,Parts!$A:$AM,J$1,0)="X",AA$2,"")</f>
        <v>#VALUE!</v>
      </c>
      <c r="K3952" t="e">
        <f>IF(VLOOKUP($A3952,Parts!$A:$AM,K$1,0)="X",AB$2,"")</f>
        <v>#VALUE!</v>
      </c>
      <c r="L3952" t="e">
        <f>IF(VLOOKUP($A3952,Parts!$A:$AM,L$1,0)="X",AC$2,"")</f>
        <v>#VALUE!</v>
      </c>
      <c r="M3952" t="e">
        <f>IF(VLOOKUP($A3952,Parts!$A:$AM,M$1,0)="X",AD$2,"")</f>
        <v>#VALUE!</v>
      </c>
      <c r="N3952" t="e">
        <f>IF(VLOOKUP($A3952,Parts!$A:$AM,N$1,0)="X",AE$2,"")</f>
        <v>#VALUE!</v>
      </c>
      <c r="O3952" t="e">
        <f>IF(VLOOKUP($A3952,Parts!$A:$AM,O$1,0)="X",AF$2,"")</f>
        <v>#VALUE!</v>
      </c>
      <c r="P3952" t="e">
        <f t="shared" si="62"/>
        <v>#VALUE!</v>
      </c>
    </row>
    <row r="3953" spans="1:16" x14ac:dyDescent="0.25">
      <c r="A3953" t="e">
        <f>Table15[[#This Row],[Name]]</f>
        <v>#VALUE!</v>
      </c>
      <c r="B3953" t="e">
        <f>IF(VLOOKUP($A3953,Parts!$A:$AM,B$1,0)="X",S$2,"")</f>
        <v>#VALUE!</v>
      </c>
      <c r="C3953" t="e">
        <f>IF(VLOOKUP($A3953,Parts!$A:$AM,C$1,0)="X",T$2,"")</f>
        <v>#VALUE!</v>
      </c>
      <c r="D3953" t="e">
        <f>IF(VLOOKUP($A3953,Parts!$A:$AM,D$1,0)="X",U$2,"")</f>
        <v>#VALUE!</v>
      </c>
      <c r="E3953" t="e">
        <f>IF(VLOOKUP($A3953,Parts!$A:$AM,E$1,0)="X",V$2,"")</f>
        <v>#VALUE!</v>
      </c>
      <c r="F3953" t="e">
        <f>IF(VLOOKUP($A3953,Parts!$A:$AM,F$1,0)="X",W$2,"")</f>
        <v>#VALUE!</v>
      </c>
      <c r="G3953" t="e">
        <f>IF(VLOOKUP($A3953,Parts!$A:$AM,G$1,0)="X",X$2,"")</f>
        <v>#VALUE!</v>
      </c>
      <c r="H3953" t="e">
        <f>IF(VLOOKUP($A3953,Parts!$A:$AM,H$1,0)="X",Y$2,"")</f>
        <v>#VALUE!</v>
      </c>
      <c r="I3953" t="e">
        <f>IF(VLOOKUP($A3953,Parts!$A:$AM,I$1,0)="X",Z$2,"")</f>
        <v>#VALUE!</v>
      </c>
      <c r="J3953" t="e">
        <f>IF(VLOOKUP($A3953,Parts!$A:$AM,J$1,0)="X",AA$2,"")</f>
        <v>#VALUE!</v>
      </c>
      <c r="K3953" t="e">
        <f>IF(VLOOKUP($A3953,Parts!$A:$AM,K$1,0)="X",AB$2,"")</f>
        <v>#VALUE!</v>
      </c>
      <c r="L3953" t="e">
        <f>IF(VLOOKUP($A3953,Parts!$A:$AM,L$1,0)="X",AC$2,"")</f>
        <v>#VALUE!</v>
      </c>
      <c r="M3953" t="e">
        <f>IF(VLOOKUP($A3953,Parts!$A:$AM,M$1,0)="X",AD$2,"")</f>
        <v>#VALUE!</v>
      </c>
      <c r="N3953" t="e">
        <f>IF(VLOOKUP($A3953,Parts!$A:$AM,N$1,0)="X",AE$2,"")</f>
        <v>#VALUE!</v>
      </c>
      <c r="O3953" t="e">
        <f>IF(VLOOKUP($A3953,Parts!$A:$AM,O$1,0)="X",AF$2,"")</f>
        <v>#VALUE!</v>
      </c>
      <c r="P3953" t="e">
        <f t="shared" si="62"/>
        <v>#VALUE!</v>
      </c>
    </row>
    <row r="3954" spans="1:16" x14ac:dyDescent="0.25">
      <c r="A3954" t="e">
        <f>Table15[[#This Row],[Name]]</f>
        <v>#VALUE!</v>
      </c>
      <c r="B3954" t="e">
        <f>IF(VLOOKUP($A3954,Parts!$A:$AM,B$1,0)="X",S$2,"")</f>
        <v>#VALUE!</v>
      </c>
      <c r="C3954" t="e">
        <f>IF(VLOOKUP($A3954,Parts!$A:$AM,C$1,0)="X",T$2,"")</f>
        <v>#VALUE!</v>
      </c>
      <c r="D3954" t="e">
        <f>IF(VLOOKUP($A3954,Parts!$A:$AM,D$1,0)="X",U$2,"")</f>
        <v>#VALUE!</v>
      </c>
      <c r="E3954" t="e">
        <f>IF(VLOOKUP($A3954,Parts!$A:$AM,E$1,0)="X",V$2,"")</f>
        <v>#VALUE!</v>
      </c>
      <c r="F3954" t="e">
        <f>IF(VLOOKUP($A3954,Parts!$A:$AM,F$1,0)="X",W$2,"")</f>
        <v>#VALUE!</v>
      </c>
      <c r="G3954" t="e">
        <f>IF(VLOOKUP($A3954,Parts!$A:$AM,G$1,0)="X",X$2,"")</f>
        <v>#VALUE!</v>
      </c>
      <c r="H3954" t="e">
        <f>IF(VLOOKUP($A3954,Parts!$A:$AM,H$1,0)="X",Y$2,"")</f>
        <v>#VALUE!</v>
      </c>
      <c r="I3954" t="e">
        <f>IF(VLOOKUP($A3954,Parts!$A:$AM,I$1,0)="X",Z$2,"")</f>
        <v>#VALUE!</v>
      </c>
      <c r="J3954" t="e">
        <f>IF(VLOOKUP($A3954,Parts!$A:$AM,J$1,0)="X",AA$2,"")</f>
        <v>#VALUE!</v>
      </c>
      <c r="K3954" t="e">
        <f>IF(VLOOKUP($A3954,Parts!$A:$AM,K$1,0)="X",AB$2,"")</f>
        <v>#VALUE!</v>
      </c>
      <c r="L3954" t="e">
        <f>IF(VLOOKUP($A3954,Parts!$A:$AM,L$1,0)="X",AC$2,"")</f>
        <v>#VALUE!</v>
      </c>
      <c r="M3954" t="e">
        <f>IF(VLOOKUP($A3954,Parts!$A:$AM,M$1,0)="X",AD$2,"")</f>
        <v>#VALUE!</v>
      </c>
      <c r="N3954" t="e">
        <f>IF(VLOOKUP($A3954,Parts!$A:$AM,N$1,0)="X",AE$2,"")</f>
        <v>#VALUE!</v>
      </c>
      <c r="O3954" t="e">
        <f>IF(VLOOKUP($A3954,Parts!$A:$AM,O$1,0)="X",AF$2,"")</f>
        <v>#VALUE!</v>
      </c>
      <c r="P3954" t="e">
        <f t="shared" si="62"/>
        <v>#VALUE!</v>
      </c>
    </row>
    <row r="3955" spans="1:16" x14ac:dyDescent="0.25">
      <c r="A3955" t="e">
        <f>Table15[[#This Row],[Name]]</f>
        <v>#VALUE!</v>
      </c>
      <c r="B3955" t="e">
        <f>IF(VLOOKUP($A3955,Parts!$A:$AM,B$1,0)="X",S$2,"")</f>
        <v>#VALUE!</v>
      </c>
      <c r="C3955" t="e">
        <f>IF(VLOOKUP($A3955,Parts!$A:$AM,C$1,0)="X",T$2,"")</f>
        <v>#VALUE!</v>
      </c>
      <c r="D3955" t="e">
        <f>IF(VLOOKUP($A3955,Parts!$A:$AM,D$1,0)="X",U$2,"")</f>
        <v>#VALUE!</v>
      </c>
      <c r="E3955" t="e">
        <f>IF(VLOOKUP($A3955,Parts!$A:$AM,E$1,0)="X",V$2,"")</f>
        <v>#VALUE!</v>
      </c>
      <c r="F3955" t="e">
        <f>IF(VLOOKUP($A3955,Parts!$A:$AM,F$1,0)="X",W$2,"")</f>
        <v>#VALUE!</v>
      </c>
      <c r="G3955" t="e">
        <f>IF(VLOOKUP($A3955,Parts!$A:$AM,G$1,0)="X",X$2,"")</f>
        <v>#VALUE!</v>
      </c>
      <c r="H3955" t="e">
        <f>IF(VLOOKUP($A3955,Parts!$A:$AM,H$1,0)="X",Y$2,"")</f>
        <v>#VALUE!</v>
      </c>
      <c r="I3955" t="e">
        <f>IF(VLOOKUP($A3955,Parts!$A:$AM,I$1,0)="X",Z$2,"")</f>
        <v>#VALUE!</v>
      </c>
      <c r="J3955" t="e">
        <f>IF(VLOOKUP($A3955,Parts!$A:$AM,J$1,0)="X",AA$2,"")</f>
        <v>#VALUE!</v>
      </c>
      <c r="K3955" t="e">
        <f>IF(VLOOKUP($A3955,Parts!$A:$AM,K$1,0)="X",AB$2,"")</f>
        <v>#VALUE!</v>
      </c>
      <c r="L3955" t="e">
        <f>IF(VLOOKUP($A3955,Parts!$A:$AM,L$1,0)="X",AC$2,"")</f>
        <v>#VALUE!</v>
      </c>
      <c r="M3955" t="e">
        <f>IF(VLOOKUP($A3955,Parts!$A:$AM,M$1,0)="X",AD$2,"")</f>
        <v>#VALUE!</v>
      </c>
      <c r="N3955" t="e">
        <f>IF(VLOOKUP($A3955,Parts!$A:$AM,N$1,0)="X",AE$2,"")</f>
        <v>#VALUE!</v>
      </c>
      <c r="O3955" t="e">
        <f>IF(VLOOKUP($A3955,Parts!$A:$AM,O$1,0)="X",AF$2,"")</f>
        <v>#VALUE!</v>
      </c>
      <c r="P3955" t="e">
        <f t="shared" si="62"/>
        <v>#VALUE!</v>
      </c>
    </row>
    <row r="3956" spans="1:16" x14ac:dyDescent="0.25">
      <c r="A3956" t="e">
        <f>Table15[[#This Row],[Name]]</f>
        <v>#VALUE!</v>
      </c>
      <c r="B3956" t="e">
        <f>IF(VLOOKUP($A3956,Parts!$A:$AM,B$1,0)="X",S$2,"")</f>
        <v>#VALUE!</v>
      </c>
      <c r="C3956" t="e">
        <f>IF(VLOOKUP($A3956,Parts!$A:$AM,C$1,0)="X",T$2,"")</f>
        <v>#VALUE!</v>
      </c>
      <c r="D3956" t="e">
        <f>IF(VLOOKUP($A3956,Parts!$A:$AM,D$1,0)="X",U$2,"")</f>
        <v>#VALUE!</v>
      </c>
      <c r="E3956" t="e">
        <f>IF(VLOOKUP($A3956,Parts!$A:$AM,E$1,0)="X",V$2,"")</f>
        <v>#VALUE!</v>
      </c>
      <c r="F3956" t="e">
        <f>IF(VLOOKUP($A3956,Parts!$A:$AM,F$1,0)="X",W$2,"")</f>
        <v>#VALUE!</v>
      </c>
      <c r="G3956" t="e">
        <f>IF(VLOOKUP($A3956,Parts!$A:$AM,G$1,0)="X",X$2,"")</f>
        <v>#VALUE!</v>
      </c>
      <c r="H3956" t="e">
        <f>IF(VLOOKUP($A3956,Parts!$A:$AM,H$1,0)="X",Y$2,"")</f>
        <v>#VALUE!</v>
      </c>
      <c r="I3956" t="e">
        <f>IF(VLOOKUP($A3956,Parts!$A:$AM,I$1,0)="X",Z$2,"")</f>
        <v>#VALUE!</v>
      </c>
      <c r="J3956" t="e">
        <f>IF(VLOOKUP($A3956,Parts!$A:$AM,J$1,0)="X",AA$2,"")</f>
        <v>#VALUE!</v>
      </c>
      <c r="K3956" t="e">
        <f>IF(VLOOKUP($A3956,Parts!$A:$AM,K$1,0)="X",AB$2,"")</f>
        <v>#VALUE!</v>
      </c>
      <c r="L3956" t="e">
        <f>IF(VLOOKUP($A3956,Parts!$A:$AM,L$1,0)="X",AC$2,"")</f>
        <v>#VALUE!</v>
      </c>
      <c r="M3956" t="e">
        <f>IF(VLOOKUP($A3956,Parts!$A:$AM,M$1,0)="X",AD$2,"")</f>
        <v>#VALUE!</v>
      </c>
      <c r="N3956" t="e">
        <f>IF(VLOOKUP($A3956,Parts!$A:$AM,N$1,0)="X",AE$2,"")</f>
        <v>#VALUE!</v>
      </c>
      <c r="O3956" t="e">
        <f>IF(VLOOKUP($A3956,Parts!$A:$AM,O$1,0)="X",AF$2,"")</f>
        <v>#VALUE!</v>
      </c>
      <c r="P3956" t="e">
        <f t="shared" si="62"/>
        <v>#VALUE!</v>
      </c>
    </row>
    <row r="3957" spans="1:16" x14ac:dyDescent="0.25">
      <c r="A3957" t="e">
        <f>Table15[[#This Row],[Name]]</f>
        <v>#VALUE!</v>
      </c>
      <c r="B3957" t="e">
        <f>IF(VLOOKUP($A3957,Parts!$A:$AM,B$1,0)="X",S$2,"")</f>
        <v>#VALUE!</v>
      </c>
      <c r="C3957" t="e">
        <f>IF(VLOOKUP($A3957,Parts!$A:$AM,C$1,0)="X",T$2,"")</f>
        <v>#VALUE!</v>
      </c>
      <c r="D3957" t="e">
        <f>IF(VLOOKUP($A3957,Parts!$A:$AM,D$1,0)="X",U$2,"")</f>
        <v>#VALUE!</v>
      </c>
      <c r="E3957" t="e">
        <f>IF(VLOOKUP($A3957,Parts!$A:$AM,E$1,0)="X",V$2,"")</f>
        <v>#VALUE!</v>
      </c>
      <c r="F3957" t="e">
        <f>IF(VLOOKUP($A3957,Parts!$A:$AM,F$1,0)="X",W$2,"")</f>
        <v>#VALUE!</v>
      </c>
      <c r="G3957" t="e">
        <f>IF(VLOOKUP($A3957,Parts!$A:$AM,G$1,0)="X",X$2,"")</f>
        <v>#VALUE!</v>
      </c>
      <c r="H3957" t="e">
        <f>IF(VLOOKUP($A3957,Parts!$A:$AM,H$1,0)="X",Y$2,"")</f>
        <v>#VALUE!</v>
      </c>
      <c r="I3957" t="e">
        <f>IF(VLOOKUP($A3957,Parts!$A:$AM,I$1,0)="X",Z$2,"")</f>
        <v>#VALUE!</v>
      </c>
      <c r="J3957" t="e">
        <f>IF(VLOOKUP($A3957,Parts!$A:$AM,J$1,0)="X",AA$2,"")</f>
        <v>#VALUE!</v>
      </c>
      <c r="K3957" t="e">
        <f>IF(VLOOKUP($A3957,Parts!$A:$AM,K$1,0)="X",AB$2,"")</f>
        <v>#VALUE!</v>
      </c>
      <c r="L3957" t="e">
        <f>IF(VLOOKUP($A3957,Parts!$A:$AM,L$1,0)="X",AC$2,"")</f>
        <v>#VALUE!</v>
      </c>
      <c r="M3957" t="e">
        <f>IF(VLOOKUP($A3957,Parts!$A:$AM,M$1,0)="X",AD$2,"")</f>
        <v>#VALUE!</v>
      </c>
      <c r="N3957" t="e">
        <f>IF(VLOOKUP($A3957,Parts!$A:$AM,N$1,0)="X",AE$2,"")</f>
        <v>#VALUE!</v>
      </c>
      <c r="O3957" t="e">
        <f>IF(VLOOKUP($A3957,Parts!$A:$AM,O$1,0)="X",AF$2,"")</f>
        <v>#VALUE!</v>
      </c>
      <c r="P3957" t="e">
        <f t="shared" si="62"/>
        <v>#VALUE!</v>
      </c>
    </row>
    <row r="3958" spans="1:16" x14ac:dyDescent="0.25">
      <c r="A3958" t="e">
        <f>Table15[[#This Row],[Name]]</f>
        <v>#VALUE!</v>
      </c>
      <c r="B3958" t="e">
        <f>IF(VLOOKUP($A3958,Parts!$A:$AM,B$1,0)="X",S$2,"")</f>
        <v>#VALUE!</v>
      </c>
      <c r="C3958" t="e">
        <f>IF(VLOOKUP($A3958,Parts!$A:$AM,C$1,0)="X",T$2,"")</f>
        <v>#VALUE!</v>
      </c>
      <c r="D3958" t="e">
        <f>IF(VLOOKUP($A3958,Parts!$A:$AM,D$1,0)="X",U$2,"")</f>
        <v>#VALUE!</v>
      </c>
      <c r="E3958" t="e">
        <f>IF(VLOOKUP($A3958,Parts!$A:$AM,E$1,0)="X",V$2,"")</f>
        <v>#VALUE!</v>
      </c>
      <c r="F3958" t="e">
        <f>IF(VLOOKUP($A3958,Parts!$A:$AM,F$1,0)="X",W$2,"")</f>
        <v>#VALUE!</v>
      </c>
      <c r="G3958" t="e">
        <f>IF(VLOOKUP($A3958,Parts!$A:$AM,G$1,0)="X",X$2,"")</f>
        <v>#VALUE!</v>
      </c>
      <c r="H3958" t="e">
        <f>IF(VLOOKUP($A3958,Parts!$A:$AM,H$1,0)="X",Y$2,"")</f>
        <v>#VALUE!</v>
      </c>
      <c r="I3958" t="e">
        <f>IF(VLOOKUP($A3958,Parts!$A:$AM,I$1,0)="X",Z$2,"")</f>
        <v>#VALUE!</v>
      </c>
      <c r="J3958" t="e">
        <f>IF(VLOOKUP($A3958,Parts!$A:$AM,J$1,0)="X",AA$2,"")</f>
        <v>#VALUE!</v>
      </c>
      <c r="K3958" t="e">
        <f>IF(VLOOKUP($A3958,Parts!$A:$AM,K$1,0)="X",AB$2,"")</f>
        <v>#VALUE!</v>
      </c>
      <c r="L3958" t="e">
        <f>IF(VLOOKUP($A3958,Parts!$A:$AM,L$1,0)="X",AC$2,"")</f>
        <v>#VALUE!</v>
      </c>
      <c r="M3958" t="e">
        <f>IF(VLOOKUP($A3958,Parts!$A:$AM,M$1,0)="X",AD$2,"")</f>
        <v>#VALUE!</v>
      </c>
      <c r="N3958" t="e">
        <f>IF(VLOOKUP($A3958,Parts!$A:$AM,N$1,0)="X",AE$2,"")</f>
        <v>#VALUE!</v>
      </c>
      <c r="O3958" t="e">
        <f>IF(VLOOKUP($A3958,Parts!$A:$AM,O$1,0)="X",AF$2,"")</f>
        <v>#VALUE!</v>
      </c>
      <c r="P3958" t="e">
        <f t="shared" si="62"/>
        <v>#VALUE!</v>
      </c>
    </row>
    <row r="3959" spans="1:16" x14ac:dyDescent="0.25">
      <c r="A3959" t="e">
        <f>Table15[[#This Row],[Name]]</f>
        <v>#VALUE!</v>
      </c>
      <c r="B3959" t="e">
        <f>IF(VLOOKUP($A3959,Parts!$A:$AM,B$1,0)="X",S$2,"")</f>
        <v>#VALUE!</v>
      </c>
      <c r="C3959" t="e">
        <f>IF(VLOOKUP($A3959,Parts!$A:$AM,C$1,0)="X",T$2,"")</f>
        <v>#VALUE!</v>
      </c>
      <c r="D3959" t="e">
        <f>IF(VLOOKUP($A3959,Parts!$A:$AM,D$1,0)="X",U$2,"")</f>
        <v>#VALUE!</v>
      </c>
      <c r="E3959" t="e">
        <f>IF(VLOOKUP($A3959,Parts!$A:$AM,E$1,0)="X",V$2,"")</f>
        <v>#VALUE!</v>
      </c>
      <c r="F3959" t="e">
        <f>IF(VLOOKUP($A3959,Parts!$A:$AM,F$1,0)="X",W$2,"")</f>
        <v>#VALUE!</v>
      </c>
      <c r="G3959" t="e">
        <f>IF(VLOOKUP($A3959,Parts!$A:$AM,G$1,0)="X",X$2,"")</f>
        <v>#VALUE!</v>
      </c>
      <c r="H3959" t="e">
        <f>IF(VLOOKUP($A3959,Parts!$A:$AM,H$1,0)="X",Y$2,"")</f>
        <v>#VALUE!</v>
      </c>
      <c r="I3959" t="e">
        <f>IF(VLOOKUP($A3959,Parts!$A:$AM,I$1,0)="X",Z$2,"")</f>
        <v>#VALUE!</v>
      </c>
      <c r="J3959" t="e">
        <f>IF(VLOOKUP($A3959,Parts!$A:$AM,J$1,0)="X",AA$2,"")</f>
        <v>#VALUE!</v>
      </c>
      <c r="K3959" t="e">
        <f>IF(VLOOKUP($A3959,Parts!$A:$AM,K$1,0)="X",AB$2,"")</f>
        <v>#VALUE!</v>
      </c>
      <c r="L3959" t="e">
        <f>IF(VLOOKUP($A3959,Parts!$A:$AM,L$1,0)="X",AC$2,"")</f>
        <v>#VALUE!</v>
      </c>
      <c r="M3959" t="e">
        <f>IF(VLOOKUP($A3959,Parts!$A:$AM,M$1,0)="X",AD$2,"")</f>
        <v>#VALUE!</v>
      </c>
      <c r="N3959" t="e">
        <f>IF(VLOOKUP($A3959,Parts!$A:$AM,N$1,0)="X",AE$2,"")</f>
        <v>#VALUE!</v>
      </c>
      <c r="O3959" t="e">
        <f>IF(VLOOKUP($A3959,Parts!$A:$AM,O$1,0)="X",AF$2,"")</f>
        <v>#VALUE!</v>
      </c>
      <c r="P3959" t="e">
        <f t="shared" si="62"/>
        <v>#VALUE!</v>
      </c>
    </row>
    <row r="3960" spans="1:16" x14ac:dyDescent="0.25">
      <c r="A3960" t="e">
        <f>Table15[[#This Row],[Name]]</f>
        <v>#VALUE!</v>
      </c>
      <c r="B3960" t="e">
        <f>IF(VLOOKUP($A3960,Parts!$A:$AM,B$1,0)="X",S$2,"")</f>
        <v>#VALUE!</v>
      </c>
      <c r="C3960" t="e">
        <f>IF(VLOOKUP($A3960,Parts!$A:$AM,C$1,0)="X",T$2,"")</f>
        <v>#VALUE!</v>
      </c>
      <c r="D3960" t="e">
        <f>IF(VLOOKUP($A3960,Parts!$A:$AM,D$1,0)="X",U$2,"")</f>
        <v>#VALUE!</v>
      </c>
      <c r="E3960" t="e">
        <f>IF(VLOOKUP($A3960,Parts!$A:$AM,E$1,0)="X",V$2,"")</f>
        <v>#VALUE!</v>
      </c>
      <c r="F3960" t="e">
        <f>IF(VLOOKUP($A3960,Parts!$A:$AM,F$1,0)="X",W$2,"")</f>
        <v>#VALUE!</v>
      </c>
      <c r="G3960" t="e">
        <f>IF(VLOOKUP($A3960,Parts!$A:$AM,G$1,0)="X",X$2,"")</f>
        <v>#VALUE!</v>
      </c>
      <c r="H3960" t="e">
        <f>IF(VLOOKUP($A3960,Parts!$A:$AM,H$1,0)="X",Y$2,"")</f>
        <v>#VALUE!</v>
      </c>
      <c r="I3960" t="e">
        <f>IF(VLOOKUP($A3960,Parts!$A:$AM,I$1,0)="X",Z$2,"")</f>
        <v>#VALUE!</v>
      </c>
      <c r="J3960" t="e">
        <f>IF(VLOOKUP($A3960,Parts!$A:$AM,J$1,0)="X",AA$2,"")</f>
        <v>#VALUE!</v>
      </c>
      <c r="K3960" t="e">
        <f>IF(VLOOKUP($A3960,Parts!$A:$AM,K$1,0)="X",AB$2,"")</f>
        <v>#VALUE!</v>
      </c>
      <c r="L3960" t="e">
        <f>IF(VLOOKUP($A3960,Parts!$A:$AM,L$1,0)="X",AC$2,"")</f>
        <v>#VALUE!</v>
      </c>
      <c r="M3960" t="e">
        <f>IF(VLOOKUP($A3960,Parts!$A:$AM,M$1,0)="X",AD$2,"")</f>
        <v>#VALUE!</v>
      </c>
      <c r="N3960" t="e">
        <f>IF(VLOOKUP($A3960,Parts!$A:$AM,N$1,0)="X",AE$2,"")</f>
        <v>#VALUE!</v>
      </c>
      <c r="O3960" t="e">
        <f>IF(VLOOKUP($A3960,Parts!$A:$AM,O$1,0)="X",AF$2,"")</f>
        <v>#VALUE!</v>
      </c>
      <c r="P3960" t="e">
        <f t="shared" si="62"/>
        <v>#VALUE!</v>
      </c>
    </row>
    <row r="3961" spans="1:16" x14ac:dyDescent="0.25">
      <c r="A3961" t="e">
        <f>Table15[[#This Row],[Name]]</f>
        <v>#VALUE!</v>
      </c>
      <c r="B3961" t="e">
        <f>IF(VLOOKUP($A3961,Parts!$A:$AM,B$1,0)="X",S$2,"")</f>
        <v>#VALUE!</v>
      </c>
      <c r="C3961" t="e">
        <f>IF(VLOOKUP($A3961,Parts!$A:$AM,C$1,0)="X",T$2,"")</f>
        <v>#VALUE!</v>
      </c>
      <c r="D3961" t="e">
        <f>IF(VLOOKUP($A3961,Parts!$A:$AM,D$1,0)="X",U$2,"")</f>
        <v>#VALUE!</v>
      </c>
      <c r="E3961" t="e">
        <f>IF(VLOOKUP($A3961,Parts!$A:$AM,E$1,0)="X",V$2,"")</f>
        <v>#VALUE!</v>
      </c>
      <c r="F3961" t="e">
        <f>IF(VLOOKUP($A3961,Parts!$A:$AM,F$1,0)="X",W$2,"")</f>
        <v>#VALUE!</v>
      </c>
      <c r="G3961" t="e">
        <f>IF(VLOOKUP($A3961,Parts!$A:$AM,G$1,0)="X",X$2,"")</f>
        <v>#VALUE!</v>
      </c>
      <c r="H3961" t="e">
        <f>IF(VLOOKUP($A3961,Parts!$A:$AM,H$1,0)="X",Y$2,"")</f>
        <v>#VALUE!</v>
      </c>
      <c r="I3961" t="e">
        <f>IF(VLOOKUP($A3961,Parts!$A:$AM,I$1,0)="X",Z$2,"")</f>
        <v>#VALUE!</v>
      </c>
      <c r="J3961" t="e">
        <f>IF(VLOOKUP($A3961,Parts!$A:$AM,J$1,0)="X",AA$2,"")</f>
        <v>#VALUE!</v>
      </c>
      <c r="K3961" t="e">
        <f>IF(VLOOKUP($A3961,Parts!$A:$AM,K$1,0)="X",AB$2,"")</f>
        <v>#VALUE!</v>
      </c>
      <c r="L3961" t="e">
        <f>IF(VLOOKUP($A3961,Parts!$A:$AM,L$1,0)="X",AC$2,"")</f>
        <v>#VALUE!</v>
      </c>
      <c r="M3961" t="e">
        <f>IF(VLOOKUP($A3961,Parts!$A:$AM,M$1,0)="X",AD$2,"")</f>
        <v>#VALUE!</v>
      </c>
      <c r="N3961" t="e">
        <f>IF(VLOOKUP($A3961,Parts!$A:$AM,N$1,0)="X",AE$2,"")</f>
        <v>#VALUE!</v>
      </c>
      <c r="O3961" t="e">
        <f>IF(VLOOKUP($A3961,Parts!$A:$AM,O$1,0)="X",AF$2,"")</f>
        <v>#VALUE!</v>
      </c>
      <c r="P3961" t="e">
        <f t="shared" si="62"/>
        <v>#VALUE!</v>
      </c>
    </row>
    <row r="3962" spans="1:16" x14ac:dyDescent="0.25">
      <c r="A3962" t="e">
        <f>Table15[[#This Row],[Name]]</f>
        <v>#VALUE!</v>
      </c>
      <c r="B3962" t="e">
        <f>IF(VLOOKUP($A3962,Parts!$A:$AM,B$1,0)="X",S$2,"")</f>
        <v>#VALUE!</v>
      </c>
      <c r="C3962" t="e">
        <f>IF(VLOOKUP($A3962,Parts!$A:$AM,C$1,0)="X",T$2,"")</f>
        <v>#VALUE!</v>
      </c>
      <c r="D3962" t="e">
        <f>IF(VLOOKUP($A3962,Parts!$A:$AM,D$1,0)="X",U$2,"")</f>
        <v>#VALUE!</v>
      </c>
      <c r="E3962" t="e">
        <f>IF(VLOOKUP($A3962,Parts!$A:$AM,E$1,0)="X",V$2,"")</f>
        <v>#VALUE!</v>
      </c>
      <c r="F3962" t="e">
        <f>IF(VLOOKUP($A3962,Parts!$A:$AM,F$1,0)="X",W$2,"")</f>
        <v>#VALUE!</v>
      </c>
      <c r="G3962" t="e">
        <f>IF(VLOOKUP($A3962,Parts!$A:$AM,G$1,0)="X",X$2,"")</f>
        <v>#VALUE!</v>
      </c>
      <c r="H3962" t="e">
        <f>IF(VLOOKUP($A3962,Parts!$A:$AM,H$1,0)="X",Y$2,"")</f>
        <v>#VALUE!</v>
      </c>
      <c r="I3962" t="e">
        <f>IF(VLOOKUP($A3962,Parts!$A:$AM,I$1,0)="X",Z$2,"")</f>
        <v>#VALUE!</v>
      </c>
      <c r="J3962" t="e">
        <f>IF(VLOOKUP($A3962,Parts!$A:$AM,J$1,0)="X",AA$2,"")</f>
        <v>#VALUE!</v>
      </c>
      <c r="K3962" t="e">
        <f>IF(VLOOKUP($A3962,Parts!$A:$AM,K$1,0)="X",AB$2,"")</f>
        <v>#VALUE!</v>
      </c>
      <c r="L3962" t="e">
        <f>IF(VLOOKUP($A3962,Parts!$A:$AM,L$1,0)="X",AC$2,"")</f>
        <v>#VALUE!</v>
      </c>
      <c r="M3962" t="e">
        <f>IF(VLOOKUP($A3962,Parts!$A:$AM,M$1,0)="X",AD$2,"")</f>
        <v>#VALUE!</v>
      </c>
      <c r="N3962" t="e">
        <f>IF(VLOOKUP($A3962,Parts!$A:$AM,N$1,0)="X",AE$2,"")</f>
        <v>#VALUE!</v>
      </c>
      <c r="O3962" t="e">
        <f>IF(VLOOKUP($A3962,Parts!$A:$AM,O$1,0)="X",AF$2,"")</f>
        <v>#VALUE!</v>
      </c>
      <c r="P3962" t="e">
        <f t="shared" si="62"/>
        <v>#VALUE!</v>
      </c>
    </row>
    <row r="3963" spans="1:16" x14ac:dyDescent="0.25">
      <c r="A3963" t="e">
        <f>Table15[[#This Row],[Name]]</f>
        <v>#VALUE!</v>
      </c>
      <c r="B3963" t="e">
        <f>IF(VLOOKUP($A3963,Parts!$A:$AM,B$1,0)="X",S$2,"")</f>
        <v>#VALUE!</v>
      </c>
      <c r="C3963" t="e">
        <f>IF(VLOOKUP($A3963,Parts!$A:$AM,C$1,0)="X",T$2,"")</f>
        <v>#VALUE!</v>
      </c>
      <c r="D3963" t="e">
        <f>IF(VLOOKUP($A3963,Parts!$A:$AM,D$1,0)="X",U$2,"")</f>
        <v>#VALUE!</v>
      </c>
      <c r="E3963" t="e">
        <f>IF(VLOOKUP($A3963,Parts!$A:$AM,E$1,0)="X",V$2,"")</f>
        <v>#VALUE!</v>
      </c>
      <c r="F3963" t="e">
        <f>IF(VLOOKUP($A3963,Parts!$A:$AM,F$1,0)="X",W$2,"")</f>
        <v>#VALUE!</v>
      </c>
      <c r="G3963" t="e">
        <f>IF(VLOOKUP($A3963,Parts!$A:$AM,G$1,0)="X",X$2,"")</f>
        <v>#VALUE!</v>
      </c>
      <c r="H3963" t="e">
        <f>IF(VLOOKUP($A3963,Parts!$A:$AM,H$1,0)="X",Y$2,"")</f>
        <v>#VALUE!</v>
      </c>
      <c r="I3963" t="e">
        <f>IF(VLOOKUP($A3963,Parts!$A:$AM,I$1,0)="X",Z$2,"")</f>
        <v>#VALUE!</v>
      </c>
      <c r="J3963" t="e">
        <f>IF(VLOOKUP($A3963,Parts!$A:$AM,J$1,0)="X",AA$2,"")</f>
        <v>#VALUE!</v>
      </c>
      <c r="K3963" t="e">
        <f>IF(VLOOKUP($A3963,Parts!$A:$AM,K$1,0)="X",AB$2,"")</f>
        <v>#VALUE!</v>
      </c>
      <c r="L3963" t="e">
        <f>IF(VLOOKUP($A3963,Parts!$A:$AM,L$1,0)="X",AC$2,"")</f>
        <v>#VALUE!</v>
      </c>
      <c r="M3963" t="e">
        <f>IF(VLOOKUP($A3963,Parts!$A:$AM,M$1,0)="X",AD$2,"")</f>
        <v>#VALUE!</v>
      </c>
      <c r="N3963" t="e">
        <f>IF(VLOOKUP($A3963,Parts!$A:$AM,N$1,0)="X",AE$2,"")</f>
        <v>#VALUE!</v>
      </c>
      <c r="O3963" t="e">
        <f>IF(VLOOKUP($A3963,Parts!$A:$AM,O$1,0)="X",AF$2,"")</f>
        <v>#VALUE!</v>
      </c>
      <c r="P3963" t="e">
        <f t="shared" si="62"/>
        <v>#VALUE!</v>
      </c>
    </row>
    <row r="3964" spans="1:16" x14ac:dyDescent="0.25">
      <c r="A3964" t="e">
        <f>Table15[[#This Row],[Name]]</f>
        <v>#VALUE!</v>
      </c>
      <c r="B3964" t="e">
        <f>IF(VLOOKUP($A3964,Parts!$A:$AM,B$1,0)="X",S$2,"")</f>
        <v>#VALUE!</v>
      </c>
      <c r="C3964" t="e">
        <f>IF(VLOOKUP($A3964,Parts!$A:$AM,C$1,0)="X",T$2,"")</f>
        <v>#VALUE!</v>
      </c>
      <c r="D3964" t="e">
        <f>IF(VLOOKUP($A3964,Parts!$A:$AM,D$1,0)="X",U$2,"")</f>
        <v>#VALUE!</v>
      </c>
      <c r="E3964" t="e">
        <f>IF(VLOOKUP($A3964,Parts!$A:$AM,E$1,0)="X",V$2,"")</f>
        <v>#VALUE!</v>
      </c>
      <c r="F3964" t="e">
        <f>IF(VLOOKUP($A3964,Parts!$A:$AM,F$1,0)="X",W$2,"")</f>
        <v>#VALUE!</v>
      </c>
      <c r="G3964" t="e">
        <f>IF(VLOOKUP($A3964,Parts!$A:$AM,G$1,0)="X",X$2,"")</f>
        <v>#VALUE!</v>
      </c>
      <c r="H3964" t="e">
        <f>IF(VLOOKUP($A3964,Parts!$A:$AM,H$1,0)="X",Y$2,"")</f>
        <v>#VALUE!</v>
      </c>
      <c r="I3964" t="e">
        <f>IF(VLOOKUP($A3964,Parts!$A:$AM,I$1,0)="X",Z$2,"")</f>
        <v>#VALUE!</v>
      </c>
      <c r="J3964" t="e">
        <f>IF(VLOOKUP($A3964,Parts!$A:$AM,J$1,0)="X",AA$2,"")</f>
        <v>#VALUE!</v>
      </c>
      <c r="K3964" t="e">
        <f>IF(VLOOKUP($A3964,Parts!$A:$AM,K$1,0)="X",AB$2,"")</f>
        <v>#VALUE!</v>
      </c>
      <c r="L3964" t="e">
        <f>IF(VLOOKUP($A3964,Parts!$A:$AM,L$1,0)="X",AC$2,"")</f>
        <v>#VALUE!</v>
      </c>
      <c r="M3964" t="e">
        <f>IF(VLOOKUP($A3964,Parts!$A:$AM,M$1,0)="X",AD$2,"")</f>
        <v>#VALUE!</v>
      </c>
      <c r="N3964" t="e">
        <f>IF(VLOOKUP($A3964,Parts!$A:$AM,N$1,0)="X",AE$2,"")</f>
        <v>#VALUE!</v>
      </c>
      <c r="O3964" t="e">
        <f>IF(VLOOKUP($A3964,Parts!$A:$AM,O$1,0)="X",AF$2,"")</f>
        <v>#VALUE!</v>
      </c>
      <c r="P3964" t="e">
        <f t="shared" si="62"/>
        <v>#VALUE!</v>
      </c>
    </row>
    <row r="3965" spans="1:16" x14ac:dyDescent="0.25">
      <c r="A3965" t="e">
        <f>Table15[[#This Row],[Name]]</f>
        <v>#VALUE!</v>
      </c>
      <c r="B3965" t="e">
        <f>IF(VLOOKUP($A3965,Parts!$A:$AM,B$1,0)="X",S$2,"")</f>
        <v>#VALUE!</v>
      </c>
      <c r="C3965" t="e">
        <f>IF(VLOOKUP($A3965,Parts!$A:$AM,C$1,0)="X",T$2,"")</f>
        <v>#VALUE!</v>
      </c>
      <c r="D3965" t="e">
        <f>IF(VLOOKUP($A3965,Parts!$A:$AM,D$1,0)="X",U$2,"")</f>
        <v>#VALUE!</v>
      </c>
      <c r="E3965" t="e">
        <f>IF(VLOOKUP($A3965,Parts!$A:$AM,E$1,0)="X",V$2,"")</f>
        <v>#VALUE!</v>
      </c>
      <c r="F3965" t="e">
        <f>IF(VLOOKUP($A3965,Parts!$A:$AM,F$1,0)="X",W$2,"")</f>
        <v>#VALUE!</v>
      </c>
      <c r="G3965" t="e">
        <f>IF(VLOOKUP($A3965,Parts!$A:$AM,G$1,0)="X",X$2,"")</f>
        <v>#VALUE!</v>
      </c>
      <c r="H3965" t="e">
        <f>IF(VLOOKUP($A3965,Parts!$A:$AM,H$1,0)="X",Y$2,"")</f>
        <v>#VALUE!</v>
      </c>
      <c r="I3965" t="e">
        <f>IF(VLOOKUP($A3965,Parts!$A:$AM,I$1,0)="X",Z$2,"")</f>
        <v>#VALUE!</v>
      </c>
      <c r="J3965" t="e">
        <f>IF(VLOOKUP($A3965,Parts!$A:$AM,J$1,0)="X",AA$2,"")</f>
        <v>#VALUE!</v>
      </c>
      <c r="K3965" t="e">
        <f>IF(VLOOKUP($A3965,Parts!$A:$AM,K$1,0)="X",AB$2,"")</f>
        <v>#VALUE!</v>
      </c>
      <c r="L3965" t="e">
        <f>IF(VLOOKUP($A3965,Parts!$A:$AM,L$1,0)="X",AC$2,"")</f>
        <v>#VALUE!</v>
      </c>
      <c r="M3965" t="e">
        <f>IF(VLOOKUP($A3965,Parts!$A:$AM,M$1,0)="X",AD$2,"")</f>
        <v>#VALUE!</v>
      </c>
      <c r="N3965" t="e">
        <f>IF(VLOOKUP($A3965,Parts!$A:$AM,N$1,0)="X",AE$2,"")</f>
        <v>#VALUE!</v>
      </c>
      <c r="O3965" t="e">
        <f>IF(VLOOKUP($A3965,Parts!$A:$AM,O$1,0)="X",AF$2,"")</f>
        <v>#VALUE!</v>
      </c>
      <c r="P3965" t="e">
        <f t="shared" si="62"/>
        <v>#VALUE!</v>
      </c>
    </row>
    <row r="3966" spans="1:16" x14ac:dyDescent="0.25">
      <c r="A3966" t="e">
        <f>Table15[[#This Row],[Name]]</f>
        <v>#VALUE!</v>
      </c>
      <c r="B3966" t="e">
        <f>IF(VLOOKUP($A3966,Parts!$A:$AM,B$1,0)="X",S$2,"")</f>
        <v>#VALUE!</v>
      </c>
      <c r="C3966" t="e">
        <f>IF(VLOOKUP($A3966,Parts!$A:$AM,C$1,0)="X",T$2,"")</f>
        <v>#VALUE!</v>
      </c>
      <c r="D3966" t="e">
        <f>IF(VLOOKUP($A3966,Parts!$A:$AM,D$1,0)="X",U$2,"")</f>
        <v>#VALUE!</v>
      </c>
      <c r="E3966" t="e">
        <f>IF(VLOOKUP($A3966,Parts!$A:$AM,E$1,0)="X",V$2,"")</f>
        <v>#VALUE!</v>
      </c>
      <c r="F3966" t="e">
        <f>IF(VLOOKUP($A3966,Parts!$A:$AM,F$1,0)="X",W$2,"")</f>
        <v>#VALUE!</v>
      </c>
      <c r="G3966" t="e">
        <f>IF(VLOOKUP($A3966,Parts!$A:$AM,G$1,0)="X",X$2,"")</f>
        <v>#VALUE!</v>
      </c>
      <c r="H3966" t="e">
        <f>IF(VLOOKUP($A3966,Parts!$A:$AM,H$1,0)="X",Y$2,"")</f>
        <v>#VALUE!</v>
      </c>
      <c r="I3966" t="e">
        <f>IF(VLOOKUP($A3966,Parts!$A:$AM,I$1,0)="X",Z$2,"")</f>
        <v>#VALUE!</v>
      </c>
      <c r="J3966" t="e">
        <f>IF(VLOOKUP($A3966,Parts!$A:$AM,J$1,0)="X",AA$2,"")</f>
        <v>#VALUE!</v>
      </c>
      <c r="K3966" t="e">
        <f>IF(VLOOKUP($A3966,Parts!$A:$AM,K$1,0)="X",AB$2,"")</f>
        <v>#VALUE!</v>
      </c>
      <c r="L3966" t="e">
        <f>IF(VLOOKUP($A3966,Parts!$A:$AM,L$1,0)="X",AC$2,"")</f>
        <v>#VALUE!</v>
      </c>
      <c r="M3966" t="e">
        <f>IF(VLOOKUP($A3966,Parts!$A:$AM,M$1,0)="X",AD$2,"")</f>
        <v>#VALUE!</v>
      </c>
      <c r="N3966" t="e">
        <f>IF(VLOOKUP($A3966,Parts!$A:$AM,N$1,0)="X",AE$2,"")</f>
        <v>#VALUE!</v>
      </c>
      <c r="O3966" t="e">
        <f>IF(VLOOKUP($A3966,Parts!$A:$AM,O$1,0)="X",AF$2,"")</f>
        <v>#VALUE!</v>
      </c>
      <c r="P3966" t="e">
        <f t="shared" si="62"/>
        <v>#VALUE!</v>
      </c>
    </row>
    <row r="3967" spans="1:16" x14ac:dyDescent="0.25">
      <c r="A3967" t="e">
        <f>Table15[[#This Row],[Name]]</f>
        <v>#VALUE!</v>
      </c>
      <c r="B3967" t="e">
        <f>IF(VLOOKUP($A3967,Parts!$A:$AM,B$1,0)="X",S$2,"")</f>
        <v>#VALUE!</v>
      </c>
      <c r="C3967" t="e">
        <f>IF(VLOOKUP($A3967,Parts!$A:$AM,C$1,0)="X",T$2,"")</f>
        <v>#VALUE!</v>
      </c>
      <c r="D3967" t="e">
        <f>IF(VLOOKUP($A3967,Parts!$A:$AM,D$1,0)="X",U$2,"")</f>
        <v>#VALUE!</v>
      </c>
      <c r="E3967" t="e">
        <f>IF(VLOOKUP($A3967,Parts!$A:$AM,E$1,0)="X",V$2,"")</f>
        <v>#VALUE!</v>
      </c>
      <c r="F3967" t="e">
        <f>IF(VLOOKUP($A3967,Parts!$A:$AM,F$1,0)="X",W$2,"")</f>
        <v>#VALUE!</v>
      </c>
      <c r="G3967" t="e">
        <f>IF(VLOOKUP($A3967,Parts!$A:$AM,G$1,0)="X",X$2,"")</f>
        <v>#VALUE!</v>
      </c>
      <c r="H3967" t="e">
        <f>IF(VLOOKUP($A3967,Parts!$A:$AM,H$1,0)="X",Y$2,"")</f>
        <v>#VALUE!</v>
      </c>
      <c r="I3967" t="e">
        <f>IF(VLOOKUP($A3967,Parts!$A:$AM,I$1,0)="X",Z$2,"")</f>
        <v>#VALUE!</v>
      </c>
      <c r="J3967" t="e">
        <f>IF(VLOOKUP($A3967,Parts!$A:$AM,J$1,0)="X",AA$2,"")</f>
        <v>#VALUE!</v>
      </c>
      <c r="K3967" t="e">
        <f>IF(VLOOKUP($A3967,Parts!$A:$AM,K$1,0)="X",AB$2,"")</f>
        <v>#VALUE!</v>
      </c>
      <c r="L3967" t="e">
        <f>IF(VLOOKUP($A3967,Parts!$A:$AM,L$1,0)="X",AC$2,"")</f>
        <v>#VALUE!</v>
      </c>
      <c r="M3967" t="e">
        <f>IF(VLOOKUP($A3967,Parts!$A:$AM,M$1,0)="X",AD$2,"")</f>
        <v>#VALUE!</v>
      </c>
      <c r="N3967" t="e">
        <f>IF(VLOOKUP($A3967,Parts!$A:$AM,N$1,0)="X",AE$2,"")</f>
        <v>#VALUE!</v>
      </c>
      <c r="O3967" t="e">
        <f>IF(VLOOKUP($A3967,Parts!$A:$AM,O$1,0)="X",AF$2,"")</f>
        <v>#VALUE!</v>
      </c>
      <c r="P3967" t="e">
        <f t="shared" si="62"/>
        <v>#VALUE!</v>
      </c>
    </row>
    <row r="3968" spans="1:16" x14ac:dyDescent="0.25">
      <c r="A3968" t="e">
        <f>Table15[[#This Row],[Name]]</f>
        <v>#VALUE!</v>
      </c>
      <c r="B3968" t="e">
        <f>IF(VLOOKUP($A3968,Parts!$A:$AM,B$1,0)="X",S$2,"")</f>
        <v>#VALUE!</v>
      </c>
      <c r="C3968" t="e">
        <f>IF(VLOOKUP($A3968,Parts!$A:$AM,C$1,0)="X",T$2,"")</f>
        <v>#VALUE!</v>
      </c>
      <c r="D3968" t="e">
        <f>IF(VLOOKUP($A3968,Parts!$A:$AM,D$1,0)="X",U$2,"")</f>
        <v>#VALUE!</v>
      </c>
      <c r="E3968" t="e">
        <f>IF(VLOOKUP($A3968,Parts!$A:$AM,E$1,0)="X",V$2,"")</f>
        <v>#VALUE!</v>
      </c>
      <c r="F3968" t="e">
        <f>IF(VLOOKUP($A3968,Parts!$A:$AM,F$1,0)="X",W$2,"")</f>
        <v>#VALUE!</v>
      </c>
      <c r="G3968" t="e">
        <f>IF(VLOOKUP($A3968,Parts!$A:$AM,G$1,0)="X",X$2,"")</f>
        <v>#VALUE!</v>
      </c>
      <c r="H3968" t="e">
        <f>IF(VLOOKUP($A3968,Parts!$A:$AM,H$1,0)="X",Y$2,"")</f>
        <v>#VALUE!</v>
      </c>
      <c r="I3968" t="e">
        <f>IF(VLOOKUP($A3968,Parts!$A:$AM,I$1,0)="X",Z$2,"")</f>
        <v>#VALUE!</v>
      </c>
      <c r="J3968" t="e">
        <f>IF(VLOOKUP($A3968,Parts!$A:$AM,J$1,0)="X",AA$2,"")</f>
        <v>#VALUE!</v>
      </c>
      <c r="K3968" t="e">
        <f>IF(VLOOKUP($A3968,Parts!$A:$AM,K$1,0)="X",AB$2,"")</f>
        <v>#VALUE!</v>
      </c>
      <c r="L3968" t="e">
        <f>IF(VLOOKUP($A3968,Parts!$A:$AM,L$1,0)="X",AC$2,"")</f>
        <v>#VALUE!</v>
      </c>
      <c r="M3968" t="e">
        <f>IF(VLOOKUP($A3968,Parts!$A:$AM,M$1,0)="X",AD$2,"")</f>
        <v>#VALUE!</v>
      </c>
      <c r="N3968" t="e">
        <f>IF(VLOOKUP($A3968,Parts!$A:$AM,N$1,0)="X",AE$2,"")</f>
        <v>#VALUE!</v>
      </c>
      <c r="O3968" t="e">
        <f>IF(VLOOKUP($A3968,Parts!$A:$AM,O$1,0)="X",AF$2,"")</f>
        <v>#VALUE!</v>
      </c>
      <c r="P3968" t="e">
        <f t="shared" si="62"/>
        <v>#VALUE!</v>
      </c>
    </row>
    <row r="3969" spans="1:16" x14ac:dyDescent="0.25">
      <c r="A3969" t="e">
        <f>Table15[[#This Row],[Name]]</f>
        <v>#VALUE!</v>
      </c>
      <c r="B3969" t="e">
        <f>IF(VLOOKUP($A3969,Parts!$A:$AM,B$1,0)="X",S$2,"")</f>
        <v>#VALUE!</v>
      </c>
      <c r="C3969" t="e">
        <f>IF(VLOOKUP($A3969,Parts!$A:$AM,C$1,0)="X",T$2,"")</f>
        <v>#VALUE!</v>
      </c>
      <c r="D3969" t="e">
        <f>IF(VLOOKUP($A3969,Parts!$A:$AM,D$1,0)="X",U$2,"")</f>
        <v>#VALUE!</v>
      </c>
      <c r="E3969" t="e">
        <f>IF(VLOOKUP($A3969,Parts!$A:$AM,E$1,0)="X",V$2,"")</f>
        <v>#VALUE!</v>
      </c>
      <c r="F3969" t="e">
        <f>IF(VLOOKUP($A3969,Parts!$A:$AM,F$1,0)="X",W$2,"")</f>
        <v>#VALUE!</v>
      </c>
      <c r="G3969" t="e">
        <f>IF(VLOOKUP($A3969,Parts!$A:$AM,G$1,0)="X",X$2,"")</f>
        <v>#VALUE!</v>
      </c>
      <c r="H3969" t="e">
        <f>IF(VLOOKUP($A3969,Parts!$A:$AM,H$1,0)="X",Y$2,"")</f>
        <v>#VALUE!</v>
      </c>
      <c r="I3969" t="e">
        <f>IF(VLOOKUP($A3969,Parts!$A:$AM,I$1,0)="X",Z$2,"")</f>
        <v>#VALUE!</v>
      </c>
      <c r="J3969" t="e">
        <f>IF(VLOOKUP($A3969,Parts!$A:$AM,J$1,0)="X",AA$2,"")</f>
        <v>#VALUE!</v>
      </c>
      <c r="K3969" t="e">
        <f>IF(VLOOKUP($A3969,Parts!$A:$AM,K$1,0)="X",AB$2,"")</f>
        <v>#VALUE!</v>
      </c>
      <c r="L3969" t="e">
        <f>IF(VLOOKUP($A3969,Parts!$A:$AM,L$1,0)="X",AC$2,"")</f>
        <v>#VALUE!</v>
      </c>
      <c r="M3969" t="e">
        <f>IF(VLOOKUP($A3969,Parts!$A:$AM,M$1,0)="X",AD$2,"")</f>
        <v>#VALUE!</v>
      </c>
      <c r="N3969" t="e">
        <f>IF(VLOOKUP($A3969,Parts!$A:$AM,N$1,0)="X",AE$2,"")</f>
        <v>#VALUE!</v>
      </c>
      <c r="O3969" t="e">
        <f>IF(VLOOKUP($A3969,Parts!$A:$AM,O$1,0)="X",AF$2,"")</f>
        <v>#VALUE!</v>
      </c>
      <c r="P3969" t="e">
        <f t="shared" si="62"/>
        <v>#VALUE!</v>
      </c>
    </row>
    <row r="3970" spans="1:16" x14ac:dyDescent="0.25">
      <c r="A3970" t="e">
        <f>Table15[[#This Row],[Name]]</f>
        <v>#VALUE!</v>
      </c>
      <c r="B3970" t="e">
        <f>IF(VLOOKUP($A3970,Parts!$A:$AM,B$1,0)="X",S$2,"")</f>
        <v>#VALUE!</v>
      </c>
      <c r="C3970" t="e">
        <f>IF(VLOOKUP($A3970,Parts!$A:$AM,C$1,0)="X",T$2,"")</f>
        <v>#VALUE!</v>
      </c>
      <c r="D3970" t="e">
        <f>IF(VLOOKUP($A3970,Parts!$A:$AM,D$1,0)="X",U$2,"")</f>
        <v>#VALUE!</v>
      </c>
      <c r="E3970" t="e">
        <f>IF(VLOOKUP($A3970,Parts!$A:$AM,E$1,0)="X",V$2,"")</f>
        <v>#VALUE!</v>
      </c>
      <c r="F3970" t="e">
        <f>IF(VLOOKUP($A3970,Parts!$A:$AM,F$1,0)="X",W$2,"")</f>
        <v>#VALUE!</v>
      </c>
      <c r="G3970" t="e">
        <f>IF(VLOOKUP($A3970,Parts!$A:$AM,G$1,0)="X",X$2,"")</f>
        <v>#VALUE!</v>
      </c>
      <c r="H3970" t="e">
        <f>IF(VLOOKUP($A3970,Parts!$A:$AM,H$1,0)="X",Y$2,"")</f>
        <v>#VALUE!</v>
      </c>
      <c r="I3970" t="e">
        <f>IF(VLOOKUP($A3970,Parts!$A:$AM,I$1,0)="X",Z$2,"")</f>
        <v>#VALUE!</v>
      </c>
      <c r="J3970" t="e">
        <f>IF(VLOOKUP($A3970,Parts!$A:$AM,J$1,0)="X",AA$2,"")</f>
        <v>#VALUE!</v>
      </c>
      <c r="K3970" t="e">
        <f>IF(VLOOKUP($A3970,Parts!$A:$AM,K$1,0)="X",AB$2,"")</f>
        <v>#VALUE!</v>
      </c>
      <c r="L3970" t="e">
        <f>IF(VLOOKUP($A3970,Parts!$A:$AM,L$1,0)="X",AC$2,"")</f>
        <v>#VALUE!</v>
      </c>
      <c r="M3970" t="e">
        <f>IF(VLOOKUP($A3970,Parts!$A:$AM,M$1,0)="X",AD$2,"")</f>
        <v>#VALUE!</v>
      </c>
      <c r="N3970" t="e">
        <f>IF(VLOOKUP($A3970,Parts!$A:$AM,N$1,0)="X",AE$2,"")</f>
        <v>#VALUE!</v>
      </c>
      <c r="O3970" t="e">
        <f>IF(VLOOKUP($A3970,Parts!$A:$AM,O$1,0)="X",AF$2,"")</f>
        <v>#VALUE!</v>
      </c>
      <c r="P3970" t="e">
        <f t="shared" si="62"/>
        <v>#VALUE!</v>
      </c>
    </row>
    <row r="3971" spans="1:16" x14ac:dyDescent="0.25">
      <c r="A3971" t="e">
        <f>Table15[[#This Row],[Name]]</f>
        <v>#VALUE!</v>
      </c>
      <c r="B3971" t="e">
        <f>IF(VLOOKUP($A3971,Parts!$A:$AM,B$1,0)="X",S$2,"")</f>
        <v>#VALUE!</v>
      </c>
      <c r="C3971" t="e">
        <f>IF(VLOOKUP($A3971,Parts!$A:$AM,C$1,0)="X",T$2,"")</f>
        <v>#VALUE!</v>
      </c>
      <c r="D3971" t="e">
        <f>IF(VLOOKUP($A3971,Parts!$A:$AM,D$1,0)="X",U$2,"")</f>
        <v>#VALUE!</v>
      </c>
      <c r="E3971" t="e">
        <f>IF(VLOOKUP($A3971,Parts!$A:$AM,E$1,0)="X",V$2,"")</f>
        <v>#VALUE!</v>
      </c>
      <c r="F3971" t="e">
        <f>IF(VLOOKUP($A3971,Parts!$A:$AM,F$1,0)="X",W$2,"")</f>
        <v>#VALUE!</v>
      </c>
      <c r="G3971" t="e">
        <f>IF(VLOOKUP($A3971,Parts!$A:$AM,G$1,0)="X",X$2,"")</f>
        <v>#VALUE!</v>
      </c>
      <c r="H3971" t="e">
        <f>IF(VLOOKUP($A3971,Parts!$A:$AM,H$1,0)="X",Y$2,"")</f>
        <v>#VALUE!</v>
      </c>
      <c r="I3971" t="e">
        <f>IF(VLOOKUP($A3971,Parts!$A:$AM,I$1,0)="X",Z$2,"")</f>
        <v>#VALUE!</v>
      </c>
      <c r="J3971" t="e">
        <f>IF(VLOOKUP($A3971,Parts!$A:$AM,J$1,0)="X",AA$2,"")</f>
        <v>#VALUE!</v>
      </c>
      <c r="K3971" t="e">
        <f>IF(VLOOKUP($A3971,Parts!$A:$AM,K$1,0)="X",AB$2,"")</f>
        <v>#VALUE!</v>
      </c>
      <c r="L3971" t="e">
        <f>IF(VLOOKUP($A3971,Parts!$A:$AM,L$1,0)="X",AC$2,"")</f>
        <v>#VALUE!</v>
      </c>
      <c r="M3971" t="e">
        <f>IF(VLOOKUP($A3971,Parts!$A:$AM,M$1,0)="X",AD$2,"")</f>
        <v>#VALUE!</v>
      </c>
      <c r="N3971" t="e">
        <f>IF(VLOOKUP($A3971,Parts!$A:$AM,N$1,0)="X",AE$2,"")</f>
        <v>#VALUE!</v>
      </c>
      <c r="O3971" t="e">
        <f>IF(VLOOKUP($A3971,Parts!$A:$AM,O$1,0)="X",AF$2,"")</f>
        <v>#VALUE!</v>
      </c>
      <c r="P3971" t="e">
        <f t="shared" ref="P3971:P4034" si="63">B3971&amp;C3971&amp;D3971&amp;E3971&amp;F3971&amp;G3971&amp;H3971&amp;I3971&amp;J3971&amp;K3971&amp;L3971&amp;M3971&amp;N3971&amp;O3971</f>
        <v>#VALUE!</v>
      </c>
    </row>
    <row r="3972" spans="1:16" x14ac:dyDescent="0.25">
      <c r="A3972" t="e">
        <f>Table15[[#This Row],[Name]]</f>
        <v>#VALUE!</v>
      </c>
      <c r="B3972" t="e">
        <f>IF(VLOOKUP($A3972,Parts!$A:$AM,B$1,0)="X",S$2,"")</f>
        <v>#VALUE!</v>
      </c>
      <c r="C3972" t="e">
        <f>IF(VLOOKUP($A3972,Parts!$A:$AM,C$1,0)="X",T$2,"")</f>
        <v>#VALUE!</v>
      </c>
      <c r="D3972" t="e">
        <f>IF(VLOOKUP($A3972,Parts!$A:$AM,D$1,0)="X",U$2,"")</f>
        <v>#VALUE!</v>
      </c>
      <c r="E3972" t="e">
        <f>IF(VLOOKUP($A3972,Parts!$A:$AM,E$1,0)="X",V$2,"")</f>
        <v>#VALUE!</v>
      </c>
      <c r="F3972" t="e">
        <f>IF(VLOOKUP($A3972,Parts!$A:$AM,F$1,0)="X",W$2,"")</f>
        <v>#VALUE!</v>
      </c>
      <c r="G3972" t="e">
        <f>IF(VLOOKUP($A3972,Parts!$A:$AM,G$1,0)="X",X$2,"")</f>
        <v>#VALUE!</v>
      </c>
      <c r="H3972" t="e">
        <f>IF(VLOOKUP($A3972,Parts!$A:$AM,H$1,0)="X",Y$2,"")</f>
        <v>#VALUE!</v>
      </c>
      <c r="I3972" t="e">
        <f>IF(VLOOKUP($A3972,Parts!$A:$AM,I$1,0)="X",Z$2,"")</f>
        <v>#VALUE!</v>
      </c>
      <c r="J3972" t="e">
        <f>IF(VLOOKUP($A3972,Parts!$A:$AM,J$1,0)="X",AA$2,"")</f>
        <v>#VALUE!</v>
      </c>
      <c r="K3972" t="e">
        <f>IF(VLOOKUP($A3972,Parts!$A:$AM,K$1,0)="X",AB$2,"")</f>
        <v>#VALUE!</v>
      </c>
      <c r="L3972" t="e">
        <f>IF(VLOOKUP($A3972,Parts!$A:$AM,L$1,0)="X",AC$2,"")</f>
        <v>#VALUE!</v>
      </c>
      <c r="M3972" t="e">
        <f>IF(VLOOKUP($A3972,Parts!$A:$AM,M$1,0)="X",AD$2,"")</f>
        <v>#VALUE!</v>
      </c>
      <c r="N3972" t="e">
        <f>IF(VLOOKUP($A3972,Parts!$A:$AM,N$1,0)="X",AE$2,"")</f>
        <v>#VALUE!</v>
      </c>
      <c r="O3972" t="e">
        <f>IF(VLOOKUP($A3972,Parts!$A:$AM,O$1,0)="X",AF$2,"")</f>
        <v>#VALUE!</v>
      </c>
      <c r="P3972" t="e">
        <f t="shared" si="63"/>
        <v>#VALUE!</v>
      </c>
    </row>
    <row r="3973" spans="1:16" x14ac:dyDescent="0.25">
      <c r="A3973" t="e">
        <f>Table15[[#This Row],[Name]]</f>
        <v>#VALUE!</v>
      </c>
      <c r="B3973" t="e">
        <f>IF(VLOOKUP($A3973,Parts!$A:$AM,B$1,0)="X",S$2,"")</f>
        <v>#VALUE!</v>
      </c>
      <c r="C3973" t="e">
        <f>IF(VLOOKUP($A3973,Parts!$A:$AM,C$1,0)="X",T$2,"")</f>
        <v>#VALUE!</v>
      </c>
      <c r="D3973" t="e">
        <f>IF(VLOOKUP($A3973,Parts!$A:$AM,D$1,0)="X",U$2,"")</f>
        <v>#VALUE!</v>
      </c>
      <c r="E3973" t="e">
        <f>IF(VLOOKUP($A3973,Parts!$A:$AM,E$1,0)="X",V$2,"")</f>
        <v>#VALUE!</v>
      </c>
      <c r="F3973" t="e">
        <f>IF(VLOOKUP($A3973,Parts!$A:$AM,F$1,0)="X",W$2,"")</f>
        <v>#VALUE!</v>
      </c>
      <c r="G3973" t="e">
        <f>IF(VLOOKUP($A3973,Parts!$A:$AM,G$1,0)="X",X$2,"")</f>
        <v>#VALUE!</v>
      </c>
      <c r="H3973" t="e">
        <f>IF(VLOOKUP($A3973,Parts!$A:$AM,H$1,0)="X",Y$2,"")</f>
        <v>#VALUE!</v>
      </c>
      <c r="I3973" t="e">
        <f>IF(VLOOKUP($A3973,Parts!$A:$AM,I$1,0)="X",Z$2,"")</f>
        <v>#VALUE!</v>
      </c>
      <c r="J3973" t="e">
        <f>IF(VLOOKUP($A3973,Parts!$A:$AM,J$1,0)="X",AA$2,"")</f>
        <v>#VALUE!</v>
      </c>
      <c r="K3973" t="e">
        <f>IF(VLOOKUP($A3973,Parts!$A:$AM,K$1,0)="X",AB$2,"")</f>
        <v>#VALUE!</v>
      </c>
      <c r="L3973" t="e">
        <f>IF(VLOOKUP($A3973,Parts!$A:$AM,L$1,0)="X",AC$2,"")</f>
        <v>#VALUE!</v>
      </c>
      <c r="M3973" t="e">
        <f>IF(VLOOKUP($A3973,Parts!$A:$AM,M$1,0)="X",AD$2,"")</f>
        <v>#VALUE!</v>
      </c>
      <c r="N3973" t="e">
        <f>IF(VLOOKUP($A3973,Parts!$A:$AM,N$1,0)="X",AE$2,"")</f>
        <v>#VALUE!</v>
      </c>
      <c r="O3973" t="e">
        <f>IF(VLOOKUP($A3973,Parts!$A:$AM,O$1,0)="X",AF$2,"")</f>
        <v>#VALUE!</v>
      </c>
      <c r="P3973" t="e">
        <f t="shared" si="63"/>
        <v>#VALUE!</v>
      </c>
    </row>
    <row r="3974" spans="1:16" x14ac:dyDescent="0.25">
      <c r="A3974" t="e">
        <f>Table15[[#This Row],[Name]]</f>
        <v>#VALUE!</v>
      </c>
      <c r="B3974" t="e">
        <f>IF(VLOOKUP($A3974,Parts!$A:$AM,B$1,0)="X",S$2,"")</f>
        <v>#VALUE!</v>
      </c>
      <c r="C3974" t="e">
        <f>IF(VLOOKUP($A3974,Parts!$A:$AM,C$1,0)="X",T$2,"")</f>
        <v>#VALUE!</v>
      </c>
      <c r="D3974" t="e">
        <f>IF(VLOOKUP($A3974,Parts!$A:$AM,D$1,0)="X",U$2,"")</f>
        <v>#VALUE!</v>
      </c>
      <c r="E3974" t="e">
        <f>IF(VLOOKUP($A3974,Parts!$A:$AM,E$1,0)="X",V$2,"")</f>
        <v>#VALUE!</v>
      </c>
      <c r="F3974" t="e">
        <f>IF(VLOOKUP($A3974,Parts!$A:$AM,F$1,0)="X",W$2,"")</f>
        <v>#VALUE!</v>
      </c>
      <c r="G3974" t="e">
        <f>IF(VLOOKUP($A3974,Parts!$A:$AM,G$1,0)="X",X$2,"")</f>
        <v>#VALUE!</v>
      </c>
      <c r="H3974" t="e">
        <f>IF(VLOOKUP($A3974,Parts!$A:$AM,H$1,0)="X",Y$2,"")</f>
        <v>#VALUE!</v>
      </c>
      <c r="I3974" t="e">
        <f>IF(VLOOKUP($A3974,Parts!$A:$AM,I$1,0)="X",Z$2,"")</f>
        <v>#VALUE!</v>
      </c>
      <c r="J3974" t="e">
        <f>IF(VLOOKUP($A3974,Parts!$A:$AM,J$1,0)="X",AA$2,"")</f>
        <v>#VALUE!</v>
      </c>
      <c r="K3974" t="e">
        <f>IF(VLOOKUP($A3974,Parts!$A:$AM,K$1,0)="X",AB$2,"")</f>
        <v>#VALUE!</v>
      </c>
      <c r="L3974" t="e">
        <f>IF(VLOOKUP($A3974,Parts!$A:$AM,L$1,0)="X",AC$2,"")</f>
        <v>#VALUE!</v>
      </c>
      <c r="M3974" t="e">
        <f>IF(VLOOKUP($A3974,Parts!$A:$AM,M$1,0)="X",AD$2,"")</f>
        <v>#VALUE!</v>
      </c>
      <c r="N3974" t="e">
        <f>IF(VLOOKUP($A3974,Parts!$A:$AM,N$1,0)="X",AE$2,"")</f>
        <v>#VALUE!</v>
      </c>
      <c r="O3974" t="e">
        <f>IF(VLOOKUP($A3974,Parts!$A:$AM,O$1,0)="X",AF$2,"")</f>
        <v>#VALUE!</v>
      </c>
      <c r="P3974" t="e">
        <f t="shared" si="63"/>
        <v>#VALUE!</v>
      </c>
    </row>
    <row r="3975" spans="1:16" x14ac:dyDescent="0.25">
      <c r="A3975" t="e">
        <f>Table15[[#This Row],[Name]]</f>
        <v>#VALUE!</v>
      </c>
      <c r="B3975" t="e">
        <f>IF(VLOOKUP($A3975,Parts!$A:$AM,B$1,0)="X",S$2,"")</f>
        <v>#VALUE!</v>
      </c>
      <c r="C3975" t="e">
        <f>IF(VLOOKUP($A3975,Parts!$A:$AM,C$1,0)="X",T$2,"")</f>
        <v>#VALUE!</v>
      </c>
      <c r="D3975" t="e">
        <f>IF(VLOOKUP($A3975,Parts!$A:$AM,D$1,0)="X",U$2,"")</f>
        <v>#VALUE!</v>
      </c>
      <c r="E3975" t="e">
        <f>IF(VLOOKUP($A3975,Parts!$A:$AM,E$1,0)="X",V$2,"")</f>
        <v>#VALUE!</v>
      </c>
      <c r="F3975" t="e">
        <f>IF(VLOOKUP($A3975,Parts!$A:$AM,F$1,0)="X",W$2,"")</f>
        <v>#VALUE!</v>
      </c>
      <c r="G3975" t="e">
        <f>IF(VLOOKUP($A3975,Parts!$A:$AM,G$1,0)="X",X$2,"")</f>
        <v>#VALUE!</v>
      </c>
      <c r="H3975" t="e">
        <f>IF(VLOOKUP($A3975,Parts!$A:$AM,H$1,0)="X",Y$2,"")</f>
        <v>#VALUE!</v>
      </c>
      <c r="I3975" t="e">
        <f>IF(VLOOKUP($A3975,Parts!$A:$AM,I$1,0)="X",Z$2,"")</f>
        <v>#VALUE!</v>
      </c>
      <c r="J3975" t="e">
        <f>IF(VLOOKUP($A3975,Parts!$A:$AM,J$1,0)="X",AA$2,"")</f>
        <v>#VALUE!</v>
      </c>
      <c r="K3975" t="e">
        <f>IF(VLOOKUP($A3975,Parts!$A:$AM,K$1,0)="X",AB$2,"")</f>
        <v>#VALUE!</v>
      </c>
      <c r="L3975" t="e">
        <f>IF(VLOOKUP($A3975,Parts!$A:$AM,L$1,0)="X",AC$2,"")</f>
        <v>#VALUE!</v>
      </c>
      <c r="M3975" t="e">
        <f>IF(VLOOKUP($A3975,Parts!$A:$AM,M$1,0)="X",AD$2,"")</f>
        <v>#VALUE!</v>
      </c>
      <c r="N3975" t="e">
        <f>IF(VLOOKUP($A3975,Parts!$A:$AM,N$1,0)="X",AE$2,"")</f>
        <v>#VALUE!</v>
      </c>
      <c r="O3975" t="e">
        <f>IF(VLOOKUP($A3975,Parts!$A:$AM,O$1,0)="X",AF$2,"")</f>
        <v>#VALUE!</v>
      </c>
      <c r="P3975" t="e">
        <f t="shared" si="63"/>
        <v>#VALUE!</v>
      </c>
    </row>
    <row r="3976" spans="1:16" x14ac:dyDescent="0.25">
      <c r="A3976" t="e">
        <f>Table15[[#This Row],[Name]]</f>
        <v>#VALUE!</v>
      </c>
      <c r="B3976" t="e">
        <f>IF(VLOOKUP($A3976,Parts!$A:$AM,B$1,0)="X",S$2,"")</f>
        <v>#VALUE!</v>
      </c>
      <c r="C3976" t="e">
        <f>IF(VLOOKUP($A3976,Parts!$A:$AM,C$1,0)="X",T$2,"")</f>
        <v>#VALUE!</v>
      </c>
      <c r="D3976" t="e">
        <f>IF(VLOOKUP($A3976,Parts!$A:$AM,D$1,0)="X",U$2,"")</f>
        <v>#VALUE!</v>
      </c>
      <c r="E3976" t="e">
        <f>IF(VLOOKUP($A3976,Parts!$A:$AM,E$1,0)="X",V$2,"")</f>
        <v>#VALUE!</v>
      </c>
      <c r="F3976" t="e">
        <f>IF(VLOOKUP($A3976,Parts!$A:$AM,F$1,0)="X",W$2,"")</f>
        <v>#VALUE!</v>
      </c>
      <c r="G3976" t="e">
        <f>IF(VLOOKUP($A3976,Parts!$A:$AM,G$1,0)="X",X$2,"")</f>
        <v>#VALUE!</v>
      </c>
      <c r="H3976" t="e">
        <f>IF(VLOOKUP($A3976,Parts!$A:$AM,H$1,0)="X",Y$2,"")</f>
        <v>#VALUE!</v>
      </c>
      <c r="I3976" t="e">
        <f>IF(VLOOKUP($A3976,Parts!$A:$AM,I$1,0)="X",Z$2,"")</f>
        <v>#VALUE!</v>
      </c>
      <c r="J3976" t="e">
        <f>IF(VLOOKUP($A3976,Parts!$A:$AM,J$1,0)="X",AA$2,"")</f>
        <v>#VALUE!</v>
      </c>
      <c r="K3976" t="e">
        <f>IF(VLOOKUP($A3976,Parts!$A:$AM,K$1,0)="X",AB$2,"")</f>
        <v>#VALUE!</v>
      </c>
      <c r="L3976" t="e">
        <f>IF(VLOOKUP($A3976,Parts!$A:$AM,L$1,0)="X",AC$2,"")</f>
        <v>#VALUE!</v>
      </c>
      <c r="M3976" t="e">
        <f>IF(VLOOKUP($A3976,Parts!$A:$AM,M$1,0)="X",AD$2,"")</f>
        <v>#VALUE!</v>
      </c>
      <c r="N3976" t="e">
        <f>IF(VLOOKUP($A3976,Parts!$A:$AM,N$1,0)="X",AE$2,"")</f>
        <v>#VALUE!</v>
      </c>
      <c r="O3976" t="e">
        <f>IF(VLOOKUP($A3976,Parts!$A:$AM,O$1,0)="X",AF$2,"")</f>
        <v>#VALUE!</v>
      </c>
      <c r="P3976" t="e">
        <f t="shared" si="63"/>
        <v>#VALUE!</v>
      </c>
    </row>
    <row r="3977" spans="1:16" x14ac:dyDescent="0.25">
      <c r="A3977" t="e">
        <f>Table15[[#This Row],[Name]]</f>
        <v>#VALUE!</v>
      </c>
      <c r="B3977" t="e">
        <f>IF(VLOOKUP($A3977,Parts!$A:$AM,B$1,0)="X",S$2,"")</f>
        <v>#VALUE!</v>
      </c>
      <c r="C3977" t="e">
        <f>IF(VLOOKUP($A3977,Parts!$A:$AM,C$1,0)="X",T$2,"")</f>
        <v>#VALUE!</v>
      </c>
      <c r="D3977" t="e">
        <f>IF(VLOOKUP($A3977,Parts!$A:$AM,D$1,0)="X",U$2,"")</f>
        <v>#VALUE!</v>
      </c>
      <c r="E3977" t="e">
        <f>IF(VLOOKUP($A3977,Parts!$A:$AM,E$1,0)="X",V$2,"")</f>
        <v>#VALUE!</v>
      </c>
      <c r="F3977" t="e">
        <f>IF(VLOOKUP($A3977,Parts!$A:$AM,F$1,0)="X",W$2,"")</f>
        <v>#VALUE!</v>
      </c>
      <c r="G3977" t="e">
        <f>IF(VLOOKUP($A3977,Parts!$A:$AM,G$1,0)="X",X$2,"")</f>
        <v>#VALUE!</v>
      </c>
      <c r="H3977" t="e">
        <f>IF(VLOOKUP($A3977,Parts!$A:$AM,H$1,0)="X",Y$2,"")</f>
        <v>#VALUE!</v>
      </c>
      <c r="I3977" t="e">
        <f>IF(VLOOKUP($A3977,Parts!$A:$AM,I$1,0)="X",Z$2,"")</f>
        <v>#VALUE!</v>
      </c>
      <c r="J3977" t="e">
        <f>IF(VLOOKUP($A3977,Parts!$A:$AM,J$1,0)="X",AA$2,"")</f>
        <v>#VALUE!</v>
      </c>
      <c r="K3977" t="e">
        <f>IF(VLOOKUP($A3977,Parts!$A:$AM,K$1,0)="X",AB$2,"")</f>
        <v>#VALUE!</v>
      </c>
      <c r="L3977" t="e">
        <f>IF(VLOOKUP($A3977,Parts!$A:$AM,L$1,0)="X",AC$2,"")</f>
        <v>#VALUE!</v>
      </c>
      <c r="M3977" t="e">
        <f>IF(VLOOKUP($A3977,Parts!$A:$AM,M$1,0)="X",AD$2,"")</f>
        <v>#VALUE!</v>
      </c>
      <c r="N3977" t="e">
        <f>IF(VLOOKUP($A3977,Parts!$A:$AM,N$1,0)="X",AE$2,"")</f>
        <v>#VALUE!</v>
      </c>
      <c r="O3977" t="e">
        <f>IF(VLOOKUP($A3977,Parts!$A:$AM,O$1,0)="X",AF$2,"")</f>
        <v>#VALUE!</v>
      </c>
      <c r="P3977" t="e">
        <f t="shared" si="63"/>
        <v>#VALUE!</v>
      </c>
    </row>
    <row r="3978" spans="1:16" x14ac:dyDescent="0.25">
      <c r="A3978" t="e">
        <f>Table15[[#This Row],[Name]]</f>
        <v>#VALUE!</v>
      </c>
      <c r="B3978" t="e">
        <f>IF(VLOOKUP($A3978,Parts!$A:$AM,B$1,0)="X",S$2,"")</f>
        <v>#VALUE!</v>
      </c>
      <c r="C3978" t="e">
        <f>IF(VLOOKUP($A3978,Parts!$A:$AM,C$1,0)="X",T$2,"")</f>
        <v>#VALUE!</v>
      </c>
      <c r="D3978" t="e">
        <f>IF(VLOOKUP($A3978,Parts!$A:$AM,D$1,0)="X",U$2,"")</f>
        <v>#VALUE!</v>
      </c>
      <c r="E3978" t="e">
        <f>IF(VLOOKUP($A3978,Parts!$A:$AM,E$1,0)="X",V$2,"")</f>
        <v>#VALUE!</v>
      </c>
      <c r="F3978" t="e">
        <f>IF(VLOOKUP($A3978,Parts!$A:$AM,F$1,0)="X",W$2,"")</f>
        <v>#VALUE!</v>
      </c>
      <c r="G3978" t="e">
        <f>IF(VLOOKUP($A3978,Parts!$A:$AM,G$1,0)="X",X$2,"")</f>
        <v>#VALUE!</v>
      </c>
      <c r="H3978" t="e">
        <f>IF(VLOOKUP($A3978,Parts!$A:$AM,H$1,0)="X",Y$2,"")</f>
        <v>#VALUE!</v>
      </c>
      <c r="I3978" t="e">
        <f>IF(VLOOKUP($A3978,Parts!$A:$AM,I$1,0)="X",Z$2,"")</f>
        <v>#VALUE!</v>
      </c>
      <c r="J3978" t="e">
        <f>IF(VLOOKUP($A3978,Parts!$A:$AM,J$1,0)="X",AA$2,"")</f>
        <v>#VALUE!</v>
      </c>
      <c r="K3978" t="e">
        <f>IF(VLOOKUP($A3978,Parts!$A:$AM,K$1,0)="X",AB$2,"")</f>
        <v>#VALUE!</v>
      </c>
      <c r="L3978" t="e">
        <f>IF(VLOOKUP($A3978,Parts!$A:$AM,L$1,0)="X",AC$2,"")</f>
        <v>#VALUE!</v>
      </c>
      <c r="M3978" t="e">
        <f>IF(VLOOKUP($A3978,Parts!$A:$AM,M$1,0)="X",AD$2,"")</f>
        <v>#VALUE!</v>
      </c>
      <c r="N3978" t="e">
        <f>IF(VLOOKUP($A3978,Parts!$A:$AM,N$1,0)="X",AE$2,"")</f>
        <v>#VALUE!</v>
      </c>
      <c r="O3978" t="e">
        <f>IF(VLOOKUP($A3978,Parts!$A:$AM,O$1,0)="X",AF$2,"")</f>
        <v>#VALUE!</v>
      </c>
      <c r="P3978" t="e">
        <f t="shared" si="63"/>
        <v>#VALUE!</v>
      </c>
    </row>
    <row r="3979" spans="1:16" x14ac:dyDescent="0.25">
      <c r="A3979" t="e">
        <f>Table15[[#This Row],[Name]]</f>
        <v>#VALUE!</v>
      </c>
      <c r="B3979" t="e">
        <f>IF(VLOOKUP($A3979,Parts!$A:$AM,B$1,0)="X",S$2,"")</f>
        <v>#VALUE!</v>
      </c>
      <c r="C3979" t="e">
        <f>IF(VLOOKUP($A3979,Parts!$A:$AM,C$1,0)="X",T$2,"")</f>
        <v>#VALUE!</v>
      </c>
      <c r="D3979" t="e">
        <f>IF(VLOOKUP($A3979,Parts!$A:$AM,D$1,0)="X",U$2,"")</f>
        <v>#VALUE!</v>
      </c>
      <c r="E3979" t="e">
        <f>IF(VLOOKUP($A3979,Parts!$A:$AM,E$1,0)="X",V$2,"")</f>
        <v>#VALUE!</v>
      </c>
      <c r="F3979" t="e">
        <f>IF(VLOOKUP($A3979,Parts!$A:$AM,F$1,0)="X",W$2,"")</f>
        <v>#VALUE!</v>
      </c>
      <c r="G3979" t="e">
        <f>IF(VLOOKUP($A3979,Parts!$A:$AM,G$1,0)="X",X$2,"")</f>
        <v>#VALUE!</v>
      </c>
      <c r="H3979" t="e">
        <f>IF(VLOOKUP($A3979,Parts!$A:$AM,H$1,0)="X",Y$2,"")</f>
        <v>#VALUE!</v>
      </c>
      <c r="I3979" t="e">
        <f>IF(VLOOKUP($A3979,Parts!$A:$AM,I$1,0)="X",Z$2,"")</f>
        <v>#VALUE!</v>
      </c>
      <c r="J3979" t="e">
        <f>IF(VLOOKUP($A3979,Parts!$A:$AM,J$1,0)="X",AA$2,"")</f>
        <v>#VALUE!</v>
      </c>
      <c r="K3979" t="e">
        <f>IF(VLOOKUP($A3979,Parts!$A:$AM,K$1,0)="X",AB$2,"")</f>
        <v>#VALUE!</v>
      </c>
      <c r="L3979" t="e">
        <f>IF(VLOOKUP($A3979,Parts!$A:$AM,L$1,0)="X",AC$2,"")</f>
        <v>#VALUE!</v>
      </c>
      <c r="M3979" t="e">
        <f>IF(VLOOKUP($A3979,Parts!$A:$AM,M$1,0)="X",AD$2,"")</f>
        <v>#VALUE!</v>
      </c>
      <c r="N3979" t="e">
        <f>IF(VLOOKUP($A3979,Parts!$A:$AM,N$1,0)="X",AE$2,"")</f>
        <v>#VALUE!</v>
      </c>
      <c r="O3979" t="e">
        <f>IF(VLOOKUP($A3979,Parts!$A:$AM,O$1,0)="X",AF$2,"")</f>
        <v>#VALUE!</v>
      </c>
      <c r="P3979" t="e">
        <f t="shared" si="63"/>
        <v>#VALUE!</v>
      </c>
    </row>
    <row r="3980" spans="1:16" x14ac:dyDescent="0.25">
      <c r="A3980" t="e">
        <f>Table15[[#This Row],[Name]]</f>
        <v>#VALUE!</v>
      </c>
      <c r="B3980" t="e">
        <f>IF(VLOOKUP($A3980,Parts!$A:$AM,B$1,0)="X",S$2,"")</f>
        <v>#VALUE!</v>
      </c>
      <c r="C3980" t="e">
        <f>IF(VLOOKUP($A3980,Parts!$A:$AM,C$1,0)="X",T$2,"")</f>
        <v>#VALUE!</v>
      </c>
      <c r="D3980" t="e">
        <f>IF(VLOOKUP($A3980,Parts!$A:$AM,D$1,0)="X",U$2,"")</f>
        <v>#VALUE!</v>
      </c>
      <c r="E3980" t="e">
        <f>IF(VLOOKUP($A3980,Parts!$A:$AM,E$1,0)="X",V$2,"")</f>
        <v>#VALUE!</v>
      </c>
      <c r="F3980" t="e">
        <f>IF(VLOOKUP($A3980,Parts!$A:$AM,F$1,0)="X",W$2,"")</f>
        <v>#VALUE!</v>
      </c>
      <c r="G3980" t="e">
        <f>IF(VLOOKUP($A3980,Parts!$A:$AM,G$1,0)="X",X$2,"")</f>
        <v>#VALUE!</v>
      </c>
      <c r="H3980" t="e">
        <f>IF(VLOOKUP($A3980,Parts!$A:$AM,H$1,0)="X",Y$2,"")</f>
        <v>#VALUE!</v>
      </c>
      <c r="I3980" t="e">
        <f>IF(VLOOKUP($A3980,Parts!$A:$AM,I$1,0)="X",Z$2,"")</f>
        <v>#VALUE!</v>
      </c>
      <c r="J3980" t="e">
        <f>IF(VLOOKUP($A3980,Parts!$A:$AM,J$1,0)="X",AA$2,"")</f>
        <v>#VALUE!</v>
      </c>
      <c r="K3980" t="e">
        <f>IF(VLOOKUP($A3980,Parts!$A:$AM,K$1,0)="X",AB$2,"")</f>
        <v>#VALUE!</v>
      </c>
      <c r="L3980" t="e">
        <f>IF(VLOOKUP($A3980,Parts!$A:$AM,L$1,0)="X",AC$2,"")</f>
        <v>#VALUE!</v>
      </c>
      <c r="M3980" t="e">
        <f>IF(VLOOKUP($A3980,Parts!$A:$AM,M$1,0)="X",AD$2,"")</f>
        <v>#VALUE!</v>
      </c>
      <c r="N3980" t="e">
        <f>IF(VLOOKUP($A3980,Parts!$A:$AM,N$1,0)="X",AE$2,"")</f>
        <v>#VALUE!</v>
      </c>
      <c r="O3980" t="e">
        <f>IF(VLOOKUP($A3980,Parts!$A:$AM,O$1,0)="X",AF$2,"")</f>
        <v>#VALUE!</v>
      </c>
      <c r="P3980" t="e">
        <f t="shared" si="63"/>
        <v>#VALUE!</v>
      </c>
    </row>
    <row r="3981" spans="1:16" x14ac:dyDescent="0.25">
      <c r="A3981" t="e">
        <f>Table15[[#This Row],[Name]]</f>
        <v>#VALUE!</v>
      </c>
      <c r="B3981" t="e">
        <f>IF(VLOOKUP($A3981,Parts!$A:$AM,B$1,0)="X",S$2,"")</f>
        <v>#VALUE!</v>
      </c>
      <c r="C3981" t="e">
        <f>IF(VLOOKUP($A3981,Parts!$A:$AM,C$1,0)="X",T$2,"")</f>
        <v>#VALUE!</v>
      </c>
      <c r="D3981" t="e">
        <f>IF(VLOOKUP($A3981,Parts!$A:$AM,D$1,0)="X",U$2,"")</f>
        <v>#VALUE!</v>
      </c>
      <c r="E3981" t="e">
        <f>IF(VLOOKUP($A3981,Parts!$A:$AM,E$1,0)="X",V$2,"")</f>
        <v>#VALUE!</v>
      </c>
      <c r="F3981" t="e">
        <f>IF(VLOOKUP($A3981,Parts!$A:$AM,F$1,0)="X",W$2,"")</f>
        <v>#VALUE!</v>
      </c>
      <c r="G3981" t="e">
        <f>IF(VLOOKUP($A3981,Parts!$A:$AM,G$1,0)="X",X$2,"")</f>
        <v>#VALUE!</v>
      </c>
      <c r="H3981" t="e">
        <f>IF(VLOOKUP($A3981,Parts!$A:$AM,H$1,0)="X",Y$2,"")</f>
        <v>#VALUE!</v>
      </c>
      <c r="I3981" t="e">
        <f>IF(VLOOKUP($A3981,Parts!$A:$AM,I$1,0)="X",Z$2,"")</f>
        <v>#VALUE!</v>
      </c>
      <c r="J3981" t="e">
        <f>IF(VLOOKUP($A3981,Parts!$A:$AM,J$1,0)="X",AA$2,"")</f>
        <v>#VALUE!</v>
      </c>
      <c r="K3981" t="e">
        <f>IF(VLOOKUP($A3981,Parts!$A:$AM,K$1,0)="X",AB$2,"")</f>
        <v>#VALUE!</v>
      </c>
      <c r="L3981" t="e">
        <f>IF(VLOOKUP($A3981,Parts!$A:$AM,L$1,0)="X",AC$2,"")</f>
        <v>#VALUE!</v>
      </c>
      <c r="M3981" t="e">
        <f>IF(VLOOKUP($A3981,Parts!$A:$AM,M$1,0)="X",AD$2,"")</f>
        <v>#VALUE!</v>
      </c>
      <c r="N3981" t="e">
        <f>IF(VLOOKUP($A3981,Parts!$A:$AM,N$1,0)="X",AE$2,"")</f>
        <v>#VALUE!</v>
      </c>
      <c r="O3981" t="e">
        <f>IF(VLOOKUP($A3981,Parts!$A:$AM,O$1,0)="X",AF$2,"")</f>
        <v>#VALUE!</v>
      </c>
      <c r="P3981" t="e">
        <f t="shared" si="63"/>
        <v>#VALUE!</v>
      </c>
    </row>
    <row r="3982" spans="1:16" x14ac:dyDescent="0.25">
      <c r="A3982" t="e">
        <f>Table15[[#This Row],[Name]]</f>
        <v>#VALUE!</v>
      </c>
      <c r="B3982" t="e">
        <f>IF(VLOOKUP($A3982,Parts!$A:$AM,B$1,0)="X",S$2,"")</f>
        <v>#VALUE!</v>
      </c>
      <c r="C3982" t="e">
        <f>IF(VLOOKUP($A3982,Parts!$A:$AM,C$1,0)="X",T$2,"")</f>
        <v>#VALUE!</v>
      </c>
      <c r="D3982" t="e">
        <f>IF(VLOOKUP($A3982,Parts!$A:$AM,D$1,0)="X",U$2,"")</f>
        <v>#VALUE!</v>
      </c>
      <c r="E3982" t="e">
        <f>IF(VLOOKUP($A3982,Parts!$A:$AM,E$1,0)="X",V$2,"")</f>
        <v>#VALUE!</v>
      </c>
      <c r="F3982" t="e">
        <f>IF(VLOOKUP($A3982,Parts!$A:$AM,F$1,0)="X",W$2,"")</f>
        <v>#VALUE!</v>
      </c>
      <c r="G3982" t="e">
        <f>IF(VLOOKUP($A3982,Parts!$A:$AM,G$1,0)="X",X$2,"")</f>
        <v>#VALUE!</v>
      </c>
      <c r="H3982" t="e">
        <f>IF(VLOOKUP($A3982,Parts!$A:$AM,H$1,0)="X",Y$2,"")</f>
        <v>#VALUE!</v>
      </c>
      <c r="I3982" t="e">
        <f>IF(VLOOKUP($A3982,Parts!$A:$AM,I$1,0)="X",Z$2,"")</f>
        <v>#VALUE!</v>
      </c>
      <c r="J3982" t="e">
        <f>IF(VLOOKUP($A3982,Parts!$A:$AM,J$1,0)="X",AA$2,"")</f>
        <v>#VALUE!</v>
      </c>
      <c r="K3982" t="e">
        <f>IF(VLOOKUP($A3982,Parts!$A:$AM,K$1,0)="X",AB$2,"")</f>
        <v>#VALUE!</v>
      </c>
      <c r="L3982" t="e">
        <f>IF(VLOOKUP($A3982,Parts!$A:$AM,L$1,0)="X",AC$2,"")</f>
        <v>#VALUE!</v>
      </c>
      <c r="M3982" t="e">
        <f>IF(VLOOKUP($A3982,Parts!$A:$AM,M$1,0)="X",AD$2,"")</f>
        <v>#VALUE!</v>
      </c>
      <c r="N3982" t="e">
        <f>IF(VLOOKUP($A3982,Parts!$A:$AM,N$1,0)="X",AE$2,"")</f>
        <v>#VALUE!</v>
      </c>
      <c r="O3982" t="e">
        <f>IF(VLOOKUP($A3982,Parts!$A:$AM,O$1,0)="X",AF$2,"")</f>
        <v>#VALUE!</v>
      </c>
      <c r="P3982" t="e">
        <f t="shared" si="63"/>
        <v>#VALUE!</v>
      </c>
    </row>
    <row r="3983" spans="1:16" x14ac:dyDescent="0.25">
      <c r="A3983" t="e">
        <f>Table15[[#This Row],[Name]]</f>
        <v>#VALUE!</v>
      </c>
      <c r="B3983" t="e">
        <f>IF(VLOOKUP($A3983,Parts!$A:$AM,B$1,0)="X",S$2,"")</f>
        <v>#VALUE!</v>
      </c>
      <c r="C3983" t="e">
        <f>IF(VLOOKUP($A3983,Parts!$A:$AM,C$1,0)="X",T$2,"")</f>
        <v>#VALUE!</v>
      </c>
      <c r="D3983" t="e">
        <f>IF(VLOOKUP($A3983,Parts!$A:$AM,D$1,0)="X",U$2,"")</f>
        <v>#VALUE!</v>
      </c>
      <c r="E3983" t="e">
        <f>IF(VLOOKUP($A3983,Parts!$A:$AM,E$1,0)="X",V$2,"")</f>
        <v>#VALUE!</v>
      </c>
      <c r="F3983" t="e">
        <f>IF(VLOOKUP($A3983,Parts!$A:$AM,F$1,0)="X",W$2,"")</f>
        <v>#VALUE!</v>
      </c>
      <c r="G3983" t="e">
        <f>IF(VLOOKUP($A3983,Parts!$A:$AM,G$1,0)="X",X$2,"")</f>
        <v>#VALUE!</v>
      </c>
      <c r="H3983" t="e">
        <f>IF(VLOOKUP($A3983,Parts!$A:$AM,H$1,0)="X",Y$2,"")</f>
        <v>#VALUE!</v>
      </c>
      <c r="I3983" t="e">
        <f>IF(VLOOKUP($A3983,Parts!$A:$AM,I$1,0)="X",Z$2,"")</f>
        <v>#VALUE!</v>
      </c>
      <c r="J3983" t="e">
        <f>IF(VLOOKUP($A3983,Parts!$A:$AM,J$1,0)="X",AA$2,"")</f>
        <v>#VALUE!</v>
      </c>
      <c r="K3983" t="e">
        <f>IF(VLOOKUP($A3983,Parts!$A:$AM,K$1,0)="X",AB$2,"")</f>
        <v>#VALUE!</v>
      </c>
      <c r="L3983" t="e">
        <f>IF(VLOOKUP($A3983,Parts!$A:$AM,L$1,0)="X",AC$2,"")</f>
        <v>#VALUE!</v>
      </c>
      <c r="M3983" t="e">
        <f>IF(VLOOKUP($A3983,Parts!$A:$AM,M$1,0)="X",AD$2,"")</f>
        <v>#VALUE!</v>
      </c>
      <c r="N3983" t="e">
        <f>IF(VLOOKUP($A3983,Parts!$A:$AM,N$1,0)="X",AE$2,"")</f>
        <v>#VALUE!</v>
      </c>
      <c r="O3983" t="e">
        <f>IF(VLOOKUP($A3983,Parts!$A:$AM,O$1,0)="X",AF$2,"")</f>
        <v>#VALUE!</v>
      </c>
      <c r="P3983" t="e">
        <f t="shared" si="63"/>
        <v>#VALUE!</v>
      </c>
    </row>
    <row r="3984" spans="1:16" x14ac:dyDescent="0.25">
      <c r="A3984" t="e">
        <f>Table15[[#This Row],[Name]]</f>
        <v>#VALUE!</v>
      </c>
      <c r="B3984" t="e">
        <f>IF(VLOOKUP($A3984,Parts!$A:$AM,B$1,0)="X",S$2,"")</f>
        <v>#VALUE!</v>
      </c>
      <c r="C3984" t="e">
        <f>IF(VLOOKUP($A3984,Parts!$A:$AM,C$1,0)="X",T$2,"")</f>
        <v>#VALUE!</v>
      </c>
      <c r="D3984" t="e">
        <f>IF(VLOOKUP($A3984,Parts!$A:$AM,D$1,0)="X",U$2,"")</f>
        <v>#VALUE!</v>
      </c>
      <c r="E3984" t="e">
        <f>IF(VLOOKUP($A3984,Parts!$A:$AM,E$1,0)="X",V$2,"")</f>
        <v>#VALUE!</v>
      </c>
      <c r="F3984" t="e">
        <f>IF(VLOOKUP($A3984,Parts!$A:$AM,F$1,0)="X",W$2,"")</f>
        <v>#VALUE!</v>
      </c>
      <c r="G3984" t="e">
        <f>IF(VLOOKUP($A3984,Parts!$A:$AM,G$1,0)="X",X$2,"")</f>
        <v>#VALUE!</v>
      </c>
      <c r="H3984" t="e">
        <f>IF(VLOOKUP($A3984,Parts!$A:$AM,H$1,0)="X",Y$2,"")</f>
        <v>#VALUE!</v>
      </c>
      <c r="I3984" t="e">
        <f>IF(VLOOKUP($A3984,Parts!$A:$AM,I$1,0)="X",Z$2,"")</f>
        <v>#VALUE!</v>
      </c>
      <c r="J3984" t="e">
        <f>IF(VLOOKUP($A3984,Parts!$A:$AM,J$1,0)="X",AA$2,"")</f>
        <v>#VALUE!</v>
      </c>
      <c r="K3984" t="e">
        <f>IF(VLOOKUP($A3984,Parts!$A:$AM,K$1,0)="X",AB$2,"")</f>
        <v>#VALUE!</v>
      </c>
      <c r="L3984" t="e">
        <f>IF(VLOOKUP($A3984,Parts!$A:$AM,L$1,0)="X",AC$2,"")</f>
        <v>#VALUE!</v>
      </c>
      <c r="M3984" t="e">
        <f>IF(VLOOKUP($A3984,Parts!$A:$AM,M$1,0)="X",AD$2,"")</f>
        <v>#VALUE!</v>
      </c>
      <c r="N3984" t="e">
        <f>IF(VLOOKUP($A3984,Parts!$A:$AM,N$1,0)="X",AE$2,"")</f>
        <v>#VALUE!</v>
      </c>
      <c r="O3984" t="e">
        <f>IF(VLOOKUP($A3984,Parts!$A:$AM,O$1,0)="X",AF$2,"")</f>
        <v>#VALUE!</v>
      </c>
      <c r="P3984" t="e">
        <f t="shared" si="63"/>
        <v>#VALUE!</v>
      </c>
    </row>
    <row r="3985" spans="1:16" x14ac:dyDescent="0.25">
      <c r="A3985" t="e">
        <f>Table15[[#This Row],[Name]]</f>
        <v>#VALUE!</v>
      </c>
      <c r="B3985" t="e">
        <f>IF(VLOOKUP($A3985,Parts!$A:$AM,B$1,0)="X",S$2,"")</f>
        <v>#VALUE!</v>
      </c>
      <c r="C3985" t="e">
        <f>IF(VLOOKUP($A3985,Parts!$A:$AM,C$1,0)="X",T$2,"")</f>
        <v>#VALUE!</v>
      </c>
      <c r="D3985" t="e">
        <f>IF(VLOOKUP($A3985,Parts!$A:$AM,D$1,0)="X",U$2,"")</f>
        <v>#VALUE!</v>
      </c>
      <c r="E3985" t="e">
        <f>IF(VLOOKUP($A3985,Parts!$A:$AM,E$1,0)="X",V$2,"")</f>
        <v>#VALUE!</v>
      </c>
      <c r="F3985" t="e">
        <f>IF(VLOOKUP($A3985,Parts!$A:$AM,F$1,0)="X",W$2,"")</f>
        <v>#VALUE!</v>
      </c>
      <c r="G3985" t="e">
        <f>IF(VLOOKUP($A3985,Parts!$A:$AM,G$1,0)="X",X$2,"")</f>
        <v>#VALUE!</v>
      </c>
      <c r="H3985" t="e">
        <f>IF(VLOOKUP($A3985,Parts!$A:$AM,H$1,0)="X",Y$2,"")</f>
        <v>#VALUE!</v>
      </c>
      <c r="I3985" t="e">
        <f>IF(VLOOKUP($A3985,Parts!$A:$AM,I$1,0)="X",Z$2,"")</f>
        <v>#VALUE!</v>
      </c>
      <c r="J3985" t="e">
        <f>IF(VLOOKUP($A3985,Parts!$A:$AM,J$1,0)="X",AA$2,"")</f>
        <v>#VALUE!</v>
      </c>
      <c r="K3985" t="e">
        <f>IF(VLOOKUP($A3985,Parts!$A:$AM,K$1,0)="X",AB$2,"")</f>
        <v>#VALUE!</v>
      </c>
      <c r="L3985" t="e">
        <f>IF(VLOOKUP($A3985,Parts!$A:$AM,L$1,0)="X",AC$2,"")</f>
        <v>#VALUE!</v>
      </c>
      <c r="M3985" t="e">
        <f>IF(VLOOKUP($A3985,Parts!$A:$AM,M$1,0)="X",AD$2,"")</f>
        <v>#VALUE!</v>
      </c>
      <c r="N3985" t="e">
        <f>IF(VLOOKUP($A3985,Parts!$A:$AM,N$1,0)="X",AE$2,"")</f>
        <v>#VALUE!</v>
      </c>
      <c r="O3985" t="e">
        <f>IF(VLOOKUP($A3985,Parts!$A:$AM,O$1,0)="X",AF$2,"")</f>
        <v>#VALUE!</v>
      </c>
      <c r="P3985" t="e">
        <f t="shared" si="63"/>
        <v>#VALUE!</v>
      </c>
    </row>
    <row r="3986" spans="1:16" x14ac:dyDescent="0.25">
      <c r="A3986" t="e">
        <f>Table15[[#This Row],[Name]]</f>
        <v>#VALUE!</v>
      </c>
      <c r="B3986" t="e">
        <f>IF(VLOOKUP($A3986,Parts!$A:$AM,B$1,0)="X",S$2,"")</f>
        <v>#VALUE!</v>
      </c>
      <c r="C3986" t="e">
        <f>IF(VLOOKUP($A3986,Parts!$A:$AM,C$1,0)="X",T$2,"")</f>
        <v>#VALUE!</v>
      </c>
      <c r="D3986" t="e">
        <f>IF(VLOOKUP($A3986,Parts!$A:$AM,D$1,0)="X",U$2,"")</f>
        <v>#VALUE!</v>
      </c>
      <c r="E3986" t="e">
        <f>IF(VLOOKUP($A3986,Parts!$A:$AM,E$1,0)="X",V$2,"")</f>
        <v>#VALUE!</v>
      </c>
      <c r="F3986" t="e">
        <f>IF(VLOOKUP($A3986,Parts!$A:$AM,F$1,0)="X",W$2,"")</f>
        <v>#VALUE!</v>
      </c>
      <c r="G3986" t="e">
        <f>IF(VLOOKUP($A3986,Parts!$A:$AM,G$1,0)="X",X$2,"")</f>
        <v>#VALUE!</v>
      </c>
      <c r="H3986" t="e">
        <f>IF(VLOOKUP($A3986,Parts!$A:$AM,H$1,0)="X",Y$2,"")</f>
        <v>#VALUE!</v>
      </c>
      <c r="I3986" t="e">
        <f>IF(VLOOKUP($A3986,Parts!$A:$AM,I$1,0)="X",Z$2,"")</f>
        <v>#VALUE!</v>
      </c>
      <c r="J3986" t="e">
        <f>IF(VLOOKUP($A3986,Parts!$A:$AM,J$1,0)="X",AA$2,"")</f>
        <v>#VALUE!</v>
      </c>
      <c r="K3986" t="e">
        <f>IF(VLOOKUP($A3986,Parts!$A:$AM,K$1,0)="X",AB$2,"")</f>
        <v>#VALUE!</v>
      </c>
      <c r="L3986" t="e">
        <f>IF(VLOOKUP($A3986,Parts!$A:$AM,L$1,0)="X",AC$2,"")</f>
        <v>#VALUE!</v>
      </c>
      <c r="M3986" t="e">
        <f>IF(VLOOKUP($A3986,Parts!$A:$AM,M$1,0)="X",AD$2,"")</f>
        <v>#VALUE!</v>
      </c>
      <c r="N3986" t="e">
        <f>IF(VLOOKUP($A3986,Parts!$A:$AM,N$1,0)="X",AE$2,"")</f>
        <v>#VALUE!</v>
      </c>
      <c r="O3986" t="e">
        <f>IF(VLOOKUP($A3986,Parts!$A:$AM,O$1,0)="X",AF$2,"")</f>
        <v>#VALUE!</v>
      </c>
      <c r="P3986" t="e">
        <f t="shared" si="63"/>
        <v>#VALUE!</v>
      </c>
    </row>
    <row r="3987" spans="1:16" x14ac:dyDescent="0.25">
      <c r="A3987" t="e">
        <f>Table15[[#This Row],[Name]]</f>
        <v>#VALUE!</v>
      </c>
      <c r="B3987" t="e">
        <f>IF(VLOOKUP($A3987,Parts!$A:$AM,B$1,0)="X",S$2,"")</f>
        <v>#VALUE!</v>
      </c>
      <c r="C3987" t="e">
        <f>IF(VLOOKUP($A3987,Parts!$A:$AM,C$1,0)="X",T$2,"")</f>
        <v>#VALUE!</v>
      </c>
      <c r="D3987" t="e">
        <f>IF(VLOOKUP($A3987,Parts!$A:$AM,D$1,0)="X",U$2,"")</f>
        <v>#VALUE!</v>
      </c>
      <c r="E3987" t="e">
        <f>IF(VLOOKUP($A3987,Parts!$A:$AM,E$1,0)="X",V$2,"")</f>
        <v>#VALUE!</v>
      </c>
      <c r="F3987" t="e">
        <f>IF(VLOOKUP($A3987,Parts!$A:$AM,F$1,0)="X",W$2,"")</f>
        <v>#VALUE!</v>
      </c>
      <c r="G3987" t="e">
        <f>IF(VLOOKUP($A3987,Parts!$A:$AM,G$1,0)="X",X$2,"")</f>
        <v>#VALUE!</v>
      </c>
      <c r="H3987" t="e">
        <f>IF(VLOOKUP($A3987,Parts!$A:$AM,H$1,0)="X",Y$2,"")</f>
        <v>#VALUE!</v>
      </c>
      <c r="I3987" t="e">
        <f>IF(VLOOKUP($A3987,Parts!$A:$AM,I$1,0)="X",Z$2,"")</f>
        <v>#VALUE!</v>
      </c>
      <c r="J3987" t="e">
        <f>IF(VLOOKUP($A3987,Parts!$A:$AM,J$1,0)="X",AA$2,"")</f>
        <v>#VALUE!</v>
      </c>
      <c r="K3987" t="e">
        <f>IF(VLOOKUP($A3987,Parts!$A:$AM,K$1,0)="X",AB$2,"")</f>
        <v>#VALUE!</v>
      </c>
      <c r="L3987" t="e">
        <f>IF(VLOOKUP($A3987,Parts!$A:$AM,L$1,0)="X",AC$2,"")</f>
        <v>#VALUE!</v>
      </c>
      <c r="M3987" t="e">
        <f>IF(VLOOKUP($A3987,Parts!$A:$AM,M$1,0)="X",AD$2,"")</f>
        <v>#VALUE!</v>
      </c>
      <c r="N3987" t="e">
        <f>IF(VLOOKUP($A3987,Parts!$A:$AM,N$1,0)="X",AE$2,"")</f>
        <v>#VALUE!</v>
      </c>
      <c r="O3987" t="e">
        <f>IF(VLOOKUP($A3987,Parts!$A:$AM,O$1,0)="X",AF$2,"")</f>
        <v>#VALUE!</v>
      </c>
      <c r="P3987" t="e">
        <f t="shared" si="63"/>
        <v>#VALUE!</v>
      </c>
    </row>
    <row r="3988" spans="1:16" x14ac:dyDescent="0.25">
      <c r="A3988" t="e">
        <f>Table15[[#This Row],[Name]]</f>
        <v>#VALUE!</v>
      </c>
      <c r="B3988" t="e">
        <f>IF(VLOOKUP($A3988,Parts!$A:$AM,B$1,0)="X",S$2,"")</f>
        <v>#VALUE!</v>
      </c>
      <c r="C3988" t="e">
        <f>IF(VLOOKUP($A3988,Parts!$A:$AM,C$1,0)="X",T$2,"")</f>
        <v>#VALUE!</v>
      </c>
      <c r="D3988" t="e">
        <f>IF(VLOOKUP($A3988,Parts!$A:$AM,D$1,0)="X",U$2,"")</f>
        <v>#VALUE!</v>
      </c>
      <c r="E3988" t="e">
        <f>IF(VLOOKUP($A3988,Parts!$A:$AM,E$1,0)="X",V$2,"")</f>
        <v>#VALUE!</v>
      </c>
      <c r="F3988" t="e">
        <f>IF(VLOOKUP($A3988,Parts!$A:$AM,F$1,0)="X",W$2,"")</f>
        <v>#VALUE!</v>
      </c>
      <c r="G3988" t="e">
        <f>IF(VLOOKUP($A3988,Parts!$A:$AM,G$1,0)="X",X$2,"")</f>
        <v>#VALUE!</v>
      </c>
      <c r="H3988" t="e">
        <f>IF(VLOOKUP($A3988,Parts!$A:$AM,H$1,0)="X",Y$2,"")</f>
        <v>#VALUE!</v>
      </c>
      <c r="I3988" t="e">
        <f>IF(VLOOKUP($A3988,Parts!$A:$AM,I$1,0)="X",Z$2,"")</f>
        <v>#VALUE!</v>
      </c>
      <c r="J3988" t="e">
        <f>IF(VLOOKUP($A3988,Parts!$A:$AM,J$1,0)="X",AA$2,"")</f>
        <v>#VALUE!</v>
      </c>
      <c r="K3988" t="e">
        <f>IF(VLOOKUP($A3988,Parts!$A:$AM,K$1,0)="X",AB$2,"")</f>
        <v>#VALUE!</v>
      </c>
      <c r="L3988" t="e">
        <f>IF(VLOOKUP($A3988,Parts!$A:$AM,L$1,0)="X",AC$2,"")</f>
        <v>#VALUE!</v>
      </c>
      <c r="M3988" t="e">
        <f>IF(VLOOKUP($A3988,Parts!$A:$AM,M$1,0)="X",AD$2,"")</f>
        <v>#VALUE!</v>
      </c>
      <c r="N3988" t="e">
        <f>IF(VLOOKUP($A3988,Parts!$A:$AM,N$1,0)="X",AE$2,"")</f>
        <v>#VALUE!</v>
      </c>
      <c r="O3988" t="e">
        <f>IF(VLOOKUP($A3988,Parts!$A:$AM,O$1,0)="X",AF$2,"")</f>
        <v>#VALUE!</v>
      </c>
      <c r="P3988" t="e">
        <f t="shared" si="63"/>
        <v>#VALUE!</v>
      </c>
    </row>
    <row r="3989" spans="1:16" x14ac:dyDescent="0.25">
      <c r="A3989" t="e">
        <f>Table15[[#This Row],[Name]]</f>
        <v>#VALUE!</v>
      </c>
      <c r="B3989" t="e">
        <f>IF(VLOOKUP($A3989,Parts!$A:$AM,B$1,0)="X",S$2,"")</f>
        <v>#VALUE!</v>
      </c>
      <c r="C3989" t="e">
        <f>IF(VLOOKUP($A3989,Parts!$A:$AM,C$1,0)="X",T$2,"")</f>
        <v>#VALUE!</v>
      </c>
      <c r="D3989" t="e">
        <f>IF(VLOOKUP($A3989,Parts!$A:$AM,D$1,0)="X",U$2,"")</f>
        <v>#VALUE!</v>
      </c>
      <c r="E3989" t="e">
        <f>IF(VLOOKUP($A3989,Parts!$A:$AM,E$1,0)="X",V$2,"")</f>
        <v>#VALUE!</v>
      </c>
      <c r="F3989" t="e">
        <f>IF(VLOOKUP($A3989,Parts!$A:$AM,F$1,0)="X",W$2,"")</f>
        <v>#VALUE!</v>
      </c>
      <c r="G3989" t="e">
        <f>IF(VLOOKUP($A3989,Parts!$A:$AM,G$1,0)="X",X$2,"")</f>
        <v>#VALUE!</v>
      </c>
      <c r="H3989" t="e">
        <f>IF(VLOOKUP($A3989,Parts!$A:$AM,H$1,0)="X",Y$2,"")</f>
        <v>#VALUE!</v>
      </c>
      <c r="I3989" t="e">
        <f>IF(VLOOKUP($A3989,Parts!$A:$AM,I$1,0)="X",Z$2,"")</f>
        <v>#VALUE!</v>
      </c>
      <c r="J3989" t="e">
        <f>IF(VLOOKUP($A3989,Parts!$A:$AM,J$1,0)="X",AA$2,"")</f>
        <v>#VALUE!</v>
      </c>
      <c r="K3989" t="e">
        <f>IF(VLOOKUP($A3989,Parts!$A:$AM,K$1,0)="X",AB$2,"")</f>
        <v>#VALUE!</v>
      </c>
      <c r="L3989" t="e">
        <f>IF(VLOOKUP($A3989,Parts!$A:$AM,L$1,0)="X",AC$2,"")</f>
        <v>#VALUE!</v>
      </c>
      <c r="M3989" t="e">
        <f>IF(VLOOKUP($A3989,Parts!$A:$AM,M$1,0)="X",AD$2,"")</f>
        <v>#VALUE!</v>
      </c>
      <c r="N3989" t="e">
        <f>IF(VLOOKUP($A3989,Parts!$A:$AM,N$1,0)="X",AE$2,"")</f>
        <v>#VALUE!</v>
      </c>
      <c r="O3989" t="e">
        <f>IF(VLOOKUP($A3989,Parts!$A:$AM,O$1,0)="X",AF$2,"")</f>
        <v>#VALUE!</v>
      </c>
      <c r="P3989" t="e">
        <f t="shared" si="63"/>
        <v>#VALUE!</v>
      </c>
    </row>
    <row r="3990" spans="1:16" x14ac:dyDescent="0.25">
      <c r="A3990" t="e">
        <f>Table15[[#This Row],[Name]]</f>
        <v>#VALUE!</v>
      </c>
      <c r="B3990" t="e">
        <f>IF(VLOOKUP($A3990,Parts!$A:$AM,B$1,0)="X",S$2,"")</f>
        <v>#VALUE!</v>
      </c>
      <c r="C3990" t="e">
        <f>IF(VLOOKUP($A3990,Parts!$A:$AM,C$1,0)="X",T$2,"")</f>
        <v>#VALUE!</v>
      </c>
      <c r="D3990" t="e">
        <f>IF(VLOOKUP($A3990,Parts!$A:$AM,D$1,0)="X",U$2,"")</f>
        <v>#VALUE!</v>
      </c>
      <c r="E3990" t="e">
        <f>IF(VLOOKUP($A3990,Parts!$A:$AM,E$1,0)="X",V$2,"")</f>
        <v>#VALUE!</v>
      </c>
      <c r="F3990" t="e">
        <f>IF(VLOOKUP($A3990,Parts!$A:$AM,F$1,0)="X",W$2,"")</f>
        <v>#VALUE!</v>
      </c>
      <c r="G3990" t="e">
        <f>IF(VLOOKUP($A3990,Parts!$A:$AM,G$1,0)="X",X$2,"")</f>
        <v>#VALUE!</v>
      </c>
      <c r="H3990" t="e">
        <f>IF(VLOOKUP($A3990,Parts!$A:$AM,H$1,0)="X",Y$2,"")</f>
        <v>#VALUE!</v>
      </c>
      <c r="I3990" t="e">
        <f>IF(VLOOKUP($A3990,Parts!$A:$AM,I$1,0)="X",Z$2,"")</f>
        <v>#VALUE!</v>
      </c>
      <c r="J3990" t="e">
        <f>IF(VLOOKUP($A3990,Parts!$A:$AM,J$1,0)="X",AA$2,"")</f>
        <v>#VALUE!</v>
      </c>
      <c r="K3990" t="e">
        <f>IF(VLOOKUP($A3990,Parts!$A:$AM,K$1,0)="X",AB$2,"")</f>
        <v>#VALUE!</v>
      </c>
      <c r="L3990" t="e">
        <f>IF(VLOOKUP($A3990,Parts!$A:$AM,L$1,0)="X",AC$2,"")</f>
        <v>#VALUE!</v>
      </c>
      <c r="M3990" t="e">
        <f>IF(VLOOKUP($A3990,Parts!$A:$AM,M$1,0)="X",AD$2,"")</f>
        <v>#VALUE!</v>
      </c>
      <c r="N3990" t="e">
        <f>IF(VLOOKUP($A3990,Parts!$A:$AM,N$1,0)="X",AE$2,"")</f>
        <v>#VALUE!</v>
      </c>
      <c r="O3990" t="e">
        <f>IF(VLOOKUP($A3990,Parts!$A:$AM,O$1,0)="X",AF$2,"")</f>
        <v>#VALUE!</v>
      </c>
      <c r="P3990" t="e">
        <f t="shared" si="63"/>
        <v>#VALUE!</v>
      </c>
    </row>
    <row r="3991" spans="1:16" x14ac:dyDescent="0.25">
      <c r="A3991" t="e">
        <f>Table15[[#This Row],[Name]]</f>
        <v>#VALUE!</v>
      </c>
      <c r="B3991" t="e">
        <f>IF(VLOOKUP($A3991,Parts!$A:$AM,B$1,0)="X",S$2,"")</f>
        <v>#VALUE!</v>
      </c>
      <c r="C3991" t="e">
        <f>IF(VLOOKUP($A3991,Parts!$A:$AM,C$1,0)="X",T$2,"")</f>
        <v>#VALUE!</v>
      </c>
      <c r="D3991" t="e">
        <f>IF(VLOOKUP($A3991,Parts!$A:$AM,D$1,0)="X",U$2,"")</f>
        <v>#VALUE!</v>
      </c>
      <c r="E3991" t="e">
        <f>IF(VLOOKUP($A3991,Parts!$A:$AM,E$1,0)="X",V$2,"")</f>
        <v>#VALUE!</v>
      </c>
      <c r="F3991" t="e">
        <f>IF(VLOOKUP($A3991,Parts!$A:$AM,F$1,0)="X",W$2,"")</f>
        <v>#VALUE!</v>
      </c>
      <c r="G3991" t="e">
        <f>IF(VLOOKUP($A3991,Parts!$A:$AM,G$1,0)="X",X$2,"")</f>
        <v>#VALUE!</v>
      </c>
      <c r="H3991" t="e">
        <f>IF(VLOOKUP($A3991,Parts!$A:$AM,H$1,0)="X",Y$2,"")</f>
        <v>#VALUE!</v>
      </c>
      <c r="I3991" t="e">
        <f>IF(VLOOKUP($A3991,Parts!$A:$AM,I$1,0)="X",Z$2,"")</f>
        <v>#VALUE!</v>
      </c>
      <c r="J3991" t="e">
        <f>IF(VLOOKUP($A3991,Parts!$A:$AM,J$1,0)="X",AA$2,"")</f>
        <v>#VALUE!</v>
      </c>
      <c r="K3991" t="e">
        <f>IF(VLOOKUP($A3991,Parts!$A:$AM,K$1,0)="X",AB$2,"")</f>
        <v>#VALUE!</v>
      </c>
      <c r="L3991" t="e">
        <f>IF(VLOOKUP($A3991,Parts!$A:$AM,L$1,0)="X",AC$2,"")</f>
        <v>#VALUE!</v>
      </c>
      <c r="M3991" t="e">
        <f>IF(VLOOKUP($A3991,Parts!$A:$AM,M$1,0)="X",AD$2,"")</f>
        <v>#VALUE!</v>
      </c>
      <c r="N3991" t="e">
        <f>IF(VLOOKUP($A3991,Parts!$A:$AM,N$1,0)="X",AE$2,"")</f>
        <v>#VALUE!</v>
      </c>
      <c r="O3991" t="e">
        <f>IF(VLOOKUP($A3991,Parts!$A:$AM,O$1,0)="X",AF$2,"")</f>
        <v>#VALUE!</v>
      </c>
      <c r="P3991" t="e">
        <f t="shared" si="63"/>
        <v>#VALUE!</v>
      </c>
    </row>
    <row r="3992" spans="1:16" x14ac:dyDescent="0.25">
      <c r="A3992" t="e">
        <f>Table15[[#This Row],[Name]]</f>
        <v>#VALUE!</v>
      </c>
      <c r="B3992" t="e">
        <f>IF(VLOOKUP($A3992,Parts!$A:$AM,B$1,0)="X",S$2,"")</f>
        <v>#VALUE!</v>
      </c>
      <c r="C3992" t="e">
        <f>IF(VLOOKUP($A3992,Parts!$A:$AM,C$1,0)="X",T$2,"")</f>
        <v>#VALUE!</v>
      </c>
      <c r="D3992" t="e">
        <f>IF(VLOOKUP($A3992,Parts!$A:$AM,D$1,0)="X",U$2,"")</f>
        <v>#VALUE!</v>
      </c>
      <c r="E3992" t="e">
        <f>IF(VLOOKUP($A3992,Parts!$A:$AM,E$1,0)="X",V$2,"")</f>
        <v>#VALUE!</v>
      </c>
      <c r="F3992" t="e">
        <f>IF(VLOOKUP($A3992,Parts!$A:$AM,F$1,0)="X",W$2,"")</f>
        <v>#VALUE!</v>
      </c>
      <c r="G3992" t="e">
        <f>IF(VLOOKUP($A3992,Parts!$A:$AM,G$1,0)="X",X$2,"")</f>
        <v>#VALUE!</v>
      </c>
      <c r="H3992" t="e">
        <f>IF(VLOOKUP($A3992,Parts!$A:$AM,H$1,0)="X",Y$2,"")</f>
        <v>#VALUE!</v>
      </c>
      <c r="I3992" t="e">
        <f>IF(VLOOKUP($A3992,Parts!$A:$AM,I$1,0)="X",Z$2,"")</f>
        <v>#VALUE!</v>
      </c>
      <c r="J3992" t="e">
        <f>IF(VLOOKUP($A3992,Parts!$A:$AM,J$1,0)="X",AA$2,"")</f>
        <v>#VALUE!</v>
      </c>
      <c r="K3992" t="e">
        <f>IF(VLOOKUP($A3992,Parts!$A:$AM,K$1,0)="X",AB$2,"")</f>
        <v>#VALUE!</v>
      </c>
      <c r="L3992" t="e">
        <f>IF(VLOOKUP($A3992,Parts!$A:$AM,L$1,0)="X",AC$2,"")</f>
        <v>#VALUE!</v>
      </c>
      <c r="M3992" t="e">
        <f>IF(VLOOKUP($A3992,Parts!$A:$AM,M$1,0)="X",AD$2,"")</f>
        <v>#VALUE!</v>
      </c>
      <c r="N3992" t="e">
        <f>IF(VLOOKUP($A3992,Parts!$A:$AM,N$1,0)="X",AE$2,"")</f>
        <v>#VALUE!</v>
      </c>
      <c r="O3992" t="e">
        <f>IF(VLOOKUP($A3992,Parts!$A:$AM,O$1,0)="X",AF$2,"")</f>
        <v>#VALUE!</v>
      </c>
      <c r="P3992" t="e">
        <f t="shared" si="63"/>
        <v>#VALUE!</v>
      </c>
    </row>
    <row r="3993" spans="1:16" x14ac:dyDescent="0.25">
      <c r="A3993" t="e">
        <f>Table15[[#This Row],[Name]]</f>
        <v>#VALUE!</v>
      </c>
      <c r="B3993" t="e">
        <f>IF(VLOOKUP($A3993,Parts!$A:$AM,B$1,0)="X",S$2,"")</f>
        <v>#VALUE!</v>
      </c>
      <c r="C3993" t="e">
        <f>IF(VLOOKUP($A3993,Parts!$A:$AM,C$1,0)="X",T$2,"")</f>
        <v>#VALUE!</v>
      </c>
      <c r="D3993" t="e">
        <f>IF(VLOOKUP($A3993,Parts!$A:$AM,D$1,0)="X",U$2,"")</f>
        <v>#VALUE!</v>
      </c>
      <c r="E3993" t="e">
        <f>IF(VLOOKUP($A3993,Parts!$A:$AM,E$1,0)="X",V$2,"")</f>
        <v>#VALUE!</v>
      </c>
      <c r="F3993" t="e">
        <f>IF(VLOOKUP($A3993,Parts!$A:$AM,F$1,0)="X",W$2,"")</f>
        <v>#VALUE!</v>
      </c>
      <c r="G3993" t="e">
        <f>IF(VLOOKUP($A3993,Parts!$A:$AM,G$1,0)="X",X$2,"")</f>
        <v>#VALUE!</v>
      </c>
      <c r="H3993" t="e">
        <f>IF(VLOOKUP($A3993,Parts!$A:$AM,H$1,0)="X",Y$2,"")</f>
        <v>#VALUE!</v>
      </c>
      <c r="I3993" t="e">
        <f>IF(VLOOKUP($A3993,Parts!$A:$AM,I$1,0)="X",Z$2,"")</f>
        <v>#VALUE!</v>
      </c>
      <c r="J3993" t="e">
        <f>IF(VLOOKUP($A3993,Parts!$A:$AM,J$1,0)="X",AA$2,"")</f>
        <v>#VALUE!</v>
      </c>
      <c r="K3993" t="e">
        <f>IF(VLOOKUP($A3993,Parts!$A:$AM,K$1,0)="X",AB$2,"")</f>
        <v>#VALUE!</v>
      </c>
      <c r="L3993" t="e">
        <f>IF(VLOOKUP($A3993,Parts!$A:$AM,L$1,0)="X",AC$2,"")</f>
        <v>#VALUE!</v>
      </c>
      <c r="M3993" t="e">
        <f>IF(VLOOKUP($A3993,Parts!$A:$AM,M$1,0)="X",AD$2,"")</f>
        <v>#VALUE!</v>
      </c>
      <c r="N3993" t="e">
        <f>IF(VLOOKUP($A3993,Parts!$A:$AM,N$1,0)="X",AE$2,"")</f>
        <v>#VALUE!</v>
      </c>
      <c r="O3993" t="e">
        <f>IF(VLOOKUP($A3993,Parts!$A:$AM,O$1,0)="X",AF$2,"")</f>
        <v>#VALUE!</v>
      </c>
      <c r="P3993" t="e">
        <f t="shared" si="63"/>
        <v>#VALUE!</v>
      </c>
    </row>
    <row r="3994" spans="1:16" x14ac:dyDescent="0.25">
      <c r="A3994" t="e">
        <f>Table15[[#This Row],[Name]]</f>
        <v>#VALUE!</v>
      </c>
      <c r="B3994" t="e">
        <f>IF(VLOOKUP($A3994,Parts!$A:$AM,B$1,0)="X",S$2,"")</f>
        <v>#VALUE!</v>
      </c>
      <c r="C3994" t="e">
        <f>IF(VLOOKUP($A3994,Parts!$A:$AM,C$1,0)="X",T$2,"")</f>
        <v>#VALUE!</v>
      </c>
      <c r="D3994" t="e">
        <f>IF(VLOOKUP($A3994,Parts!$A:$AM,D$1,0)="X",U$2,"")</f>
        <v>#VALUE!</v>
      </c>
      <c r="E3994" t="e">
        <f>IF(VLOOKUP($A3994,Parts!$A:$AM,E$1,0)="X",V$2,"")</f>
        <v>#VALUE!</v>
      </c>
      <c r="F3994" t="e">
        <f>IF(VLOOKUP($A3994,Parts!$A:$AM,F$1,0)="X",W$2,"")</f>
        <v>#VALUE!</v>
      </c>
      <c r="G3994" t="e">
        <f>IF(VLOOKUP($A3994,Parts!$A:$AM,G$1,0)="X",X$2,"")</f>
        <v>#VALUE!</v>
      </c>
      <c r="H3994" t="e">
        <f>IF(VLOOKUP($A3994,Parts!$A:$AM,H$1,0)="X",Y$2,"")</f>
        <v>#VALUE!</v>
      </c>
      <c r="I3994" t="e">
        <f>IF(VLOOKUP($A3994,Parts!$A:$AM,I$1,0)="X",Z$2,"")</f>
        <v>#VALUE!</v>
      </c>
      <c r="J3994" t="e">
        <f>IF(VLOOKUP($A3994,Parts!$A:$AM,J$1,0)="X",AA$2,"")</f>
        <v>#VALUE!</v>
      </c>
      <c r="K3994" t="e">
        <f>IF(VLOOKUP($A3994,Parts!$A:$AM,K$1,0)="X",AB$2,"")</f>
        <v>#VALUE!</v>
      </c>
      <c r="L3994" t="e">
        <f>IF(VLOOKUP($A3994,Parts!$A:$AM,L$1,0)="X",AC$2,"")</f>
        <v>#VALUE!</v>
      </c>
      <c r="M3994" t="e">
        <f>IF(VLOOKUP($A3994,Parts!$A:$AM,M$1,0)="X",AD$2,"")</f>
        <v>#VALUE!</v>
      </c>
      <c r="N3994" t="e">
        <f>IF(VLOOKUP($A3994,Parts!$A:$AM,N$1,0)="X",AE$2,"")</f>
        <v>#VALUE!</v>
      </c>
      <c r="O3994" t="e">
        <f>IF(VLOOKUP($A3994,Parts!$A:$AM,O$1,0)="X",AF$2,"")</f>
        <v>#VALUE!</v>
      </c>
      <c r="P3994" t="e">
        <f t="shared" si="63"/>
        <v>#VALUE!</v>
      </c>
    </row>
    <row r="3995" spans="1:16" x14ac:dyDescent="0.25">
      <c r="A3995" t="e">
        <f>Table15[[#This Row],[Name]]</f>
        <v>#VALUE!</v>
      </c>
      <c r="B3995" t="e">
        <f>IF(VLOOKUP($A3995,Parts!$A:$AM,B$1,0)="X",S$2,"")</f>
        <v>#VALUE!</v>
      </c>
      <c r="C3995" t="e">
        <f>IF(VLOOKUP($A3995,Parts!$A:$AM,C$1,0)="X",T$2,"")</f>
        <v>#VALUE!</v>
      </c>
      <c r="D3995" t="e">
        <f>IF(VLOOKUP($A3995,Parts!$A:$AM,D$1,0)="X",U$2,"")</f>
        <v>#VALUE!</v>
      </c>
      <c r="E3995" t="e">
        <f>IF(VLOOKUP($A3995,Parts!$A:$AM,E$1,0)="X",V$2,"")</f>
        <v>#VALUE!</v>
      </c>
      <c r="F3995" t="e">
        <f>IF(VLOOKUP($A3995,Parts!$A:$AM,F$1,0)="X",W$2,"")</f>
        <v>#VALUE!</v>
      </c>
      <c r="G3995" t="e">
        <f>IF(VLOOKUP($A3995,Parts!$A:$AM,G$1,0)="X",X$2,"")</f>
        <v>#VALUE!</v>
      </c>
      <c r="H3995" t="e">
        <f>IF(VLOOKUP($A3995,Parts!$A:$AM,H$1,0)="X",Y$2,"")</f>
        <v>#VALUE!</v>
      </c>
      <c r="I3995" t="e">
        <f>IF(VLOOKUP($A3995,Parts!$A:$AM,I$1,0)="X",Z$2,"")</f>
        <v>#VALUE!</v>
      </c>
      <c r="J3995" t="e">
        <f>IF(VLOOKUP($A3995,Parts!$A:$AM,J$1,0)="X",AA$2,"")</f>
        <v>#VALUE!</v>
      </c>
      <c r="K3995" t="e">
        <f>IF(VLOOKUP($A3995,Parts!$A:$AM,K$1,0)="X",AB$2,"")</f>
        <v>#VALUE!</v>
      </c>
      <c r="L3995" t="e">
        <f>IF(VLOOKUP($A3995,Parts!$A:$AM,L$1,0)="X",AC$2,"")</f>
        <v>#VALUE!</v>
      </c>
      <c r="M3995" t="e">
        <f>IF(VLOOKUP($A3995,Parts!$A:$AM,M$1,0)="X",AD$2,"")</f>
        <v>#VALUE!</v>
      </c>
      <c r="N3995" t="e">
        <f>IF(VLOOKUP($A3995,Parts!$A:$AM,N$1,0)="X",AE$2,"")</f>
        <v>#VALUE!</v>
      </c>
      <c r="O3995" t="e">
        <f>IF(VLOOKUP($A3995,Parts!$A:$AM,O$1,0)="X",AF$2,"")</f>
        <v>#VALUE!</v>
      </c>
      <c r="P3995" t="e">
        <f t="shared" si="63"/>
        <v>#VALUE!</v>
      </c>
    </row>
    <row r="3996" spans="1:16" x14ac:dyDescent="0.25">
      <c r="A3996" t="e">
        <f>Table15[[#This Row],[Name]]</f>
        <v>#VALUE!</v>
      </c>
      <c r="B3996" t="e">
        <f>IF(VLOOKUP($A3996,Parts!$A:$AM,B$1,0)="X",S$2,"")</f>
        <v>#VALUE!</v>
      </c>
      <c r="C3996" t="e">
        <f>IF(VLOOKUP($A3996,Parts!$A:$AM,C$1,0)="X",T$2,"")</f>
        <v>#VALUE!</v>
      </c>
      <c r="D3996" t="e">
        <f>IF(VLOOKUP($A3996,Parts!$A:$AM,D$1,0)="X",U$2,"")</f>
        <v>#VALUE!</v>
      </c>
      <c r="E3996" t="e">
        <f>IF(VLOOKUP($A3996,Parts!$A:$AM,E$1,0)="X",V$2,"")</f>
        <v>#VALUE!</v>
      </c>
      <c r="F3996" t="e">
        <f>IF(VLOOKUP($A3996,Parts!$A:$AM,F$1,0)="X",W$2,"")</f>
        <v>#VALUE!</v>
      </c>
      <c r="G3996" t="e">
        <f>IF(VLOOKUP($A3996,Parts!$A:$AM,G$1,0)="X",X$2,"")</f>
        <v>#VALUE!</v>
      </c>
      <c r="H3996" t="e">
        <f>IF(VLOOKUP($A3996,Parts!$A:$AM,H$1,0)="X",Y$2,"")</f>
        <v>#VALUE!</v>
      </c>
      <c r="I3996" t="e">
        <f>IF(VLOOKUP($A3996,Parts!$A:$AM,I$1,0)="X",Z$2,"")</f>
        <v>#VALUE!</v>
      </c>
      <c r="J3996" t="e">
        <f>IF(VLOOKUP($A3996,Parts!$A:$AM,J$1,0)="X",AA$2,"")</f>
        <v>#VALUE!</v>
      </c>
      <c r="K3996" t="e">
        <f>IF(VLOOKUP($A3996,Parts!$A:$AM,K$1,0)="X",AB$2,"")</f>
        <v>#VALUE!</v>
      </c>
      <c r="L3996" t="e">
        <f>IF(VLOOKUP($A3996,Parts!$A:$AM,L$1,0)="X",AC$2,"")</f>
        <v>#VALUE!</v>
      </c>
      <c r="M3996" t="e">
        <f>IF(VLOOKUP($A3996,Parts!$A:$AM,M$1,0)="X",AD$2,"")</f>
        <v>#VALUE!</v>
      </c>
      <c r="N3996" t="e">
        <f>IF(VLOOKUP($A3996,Parts!$A:$AM,N$1,0)="X",AE$2,"")</f>
        <v>#VALUE!</v>
      </c>
      <c r="O3996" t="e">
        <f>IF(VLOOKUP($A3996,Parts!$A:$AM,O$1,0)="X",AF$2,"")</f>
        <v>#VALUE!</v>
      </c>
      <c r="P3996" t="e">
        <f t="shared" si="63"/>
        <v>#VALUE!</v>
      </c>
    </row>
    <row r="3997" spans="1:16" x14ac:dyDescent="0.25">
      <c r="A3997" t="e">
        <f>Table15[[#This Row],[Name]]</f>
        <v>#VALUE!</v>
      </c>
      <c r="B3997" t="e">
        <f>IF(VLOOKUP($A3997,Parts!$A:$AM,B$1,0)="X",S$2,"")</f>
        <v>#VALUE!</v>
      </c>
      <c r="C3997" t="e">
        <f>IF(VLOOKUP($A3997,Parts!$A:$AM,C$1,0)="X",T$2,"")</f>
        <v>#VALUE!</v>
      </c>
      <c r="D3997" t="e">
        <f>IF(VLOOKUP($A3997,Parts!$A:$AM,D$1,0)="X",U$2,"")</f>
        <v>#VALUE!</v>
      </c>
      <c r="E3997" t="e">
        <f>IF(VLOOKUP($A3997,Parts!$A:$AM,E$1,0)="X",V$2,"")</f>
        <v>#VALUE!</v>
      </c>
      <c r="F3997" t="e">
        <f>IF(VLOOKUP($A3997,Parts!$A:$AM,F$1,0)="X",W$2,"")</f>
        <v>#VALUE!</v>
      </c>
      <c r="G3997" t="e">
        <f>IF(VLOOKUP($A3997,Parts!$A:$AM,G$1,0)="X",X$2,"")</f>
        <v>#VALUE!</v>
      </c>
      <c r="H3997" t="e">
        <f>IF(VLOOKUP($A3997,Parts!$A:$AM,H$1,0)="X",Y$2,"")</f>
        <v>#VALUE!</v>
      </c>
      <c r="I3997" t="e">
        <f>IF(VLOOKUP($A3997,Parts!$A:$AM,I$1,0)="X",Z$2,"")</f>
        <v>#VALUE!</v>
      </c>
      <c r="J3997" t="e">
        <f>IF(VLOOKUP($A3997,Parts!$A:$AM,J$1,0)="X",AA$2,"")</f>
        <v>#VALUE!</v>
      </c>
      <c r="K3997" t="e">
        <f>IF(VLOOKUP($A3997,Parts!$A:$AM,K$1,0)="X",AB$2,"")</f>
        <v>#VALUE!</v>
      </c>
      <c r="L3997" t="e">
        <f>IF(VLOOKUP($A3997,Parts!$A:$AM,L$1,0)="X",AC$2,"")</f>
        <v>#VALUE!</v>
      </c>
      <c r="M3997" t="e">
        <f>IF(VLOOKUP($A3997,Parts!$A:$AM,M$1,0)="X",AD$2,"")</f>
        <v>#VALUE!</v>
      </c>
      <c r="N3997" t="e">
        <f>IF(VLOOKUP($A3997,Parts!$A:$AM,N$1,0)="X",AE$2,"")</f>
        <v>#VALUE!</v>
      </c>
      <c r="O3997" t="e">
        <f>IF(VLOOKUP($A3997,Parts!$A:$AM,O$1,0)="X",AF$2,"")</f>
        <v>#VALUE!</v>
      </c>
      <c r="P3997" t="e">
        <f t="shared" si="63"/>
        <v>#VALUE!</v>
      </c>
    </row>
    <row r="3998" spans="1:16" x14ac:dyDescent="0.25">
      <c r="A3998" t="e">
        <f>Table15[[#This Row],[Name]]</f>
        <v>#VALUE!</v>
      </c>
      <c r="B3998" t="e">
        <f>IF(VLOOKUP($A3998,Parts!$A:$AM,B$1,0)="X",S$2,"")</f>
        <v>#VALUE!</v>
      </c>
      <c r="C3998" t="e">
        <f>IF(VLOOKUP($A3998,Parts!$A:$AM,C$1,0)="X",T$2,"")</f>
        <v>#VALUE!</v>
      </c>
      <c r="D3998" t="e">
        <f>IF(VLOOKUP($A3998,Parts!$A:$AM,D$1,0)="X",U$2,"")</f>
        <v>#VALUE!</v>
      </c>
      <c r="E3998" t="e">
        <f>IF(VLOOKUP($A3998,Parts!$A:$AM,E$1,0)="X",V$2,"")</f>
        <v>#VALUE!</v>
      </c>
      <c r="F3998" t="e">
        <f>IF(VLOOKUP($A3998,Parts!$A:$AM,F$1,0)="X",W$2,"")</f>
        <v>#VALUE!</v>
      </c>
      <c r="G3998" t="e">
        <f>IF(VLOOKUP($A3998,Parts!$A:$AM,G$1,0)="X",X$2,"")</f>
        <v>#VALUE!</v>
      </c>
      <c r="H3998" t="e">
        <f>IF(VLOOKUP($A3998,Parts!$A:$AM,H$1,0)="X",Y$2,"")</f>
        <v>#VALUE!</v>
      </c>
      <c r="I3998" t="e">
        <f>IF(VLOOKUP($A3998,Parts!$A:$AM,I$1,0)="X",Z$2,"")</f>
        <v>#VALUE!</v>
      </c>
      <c r="J3998" t="e">
        <f>IF(VLOOKUP($A3998,Parts!$A:$AM,J$1,0)="X",AA$2,"")</f>
        <v>#VALUE!</v>
      </c>
      <c r="K3998" t="e">
        <f>IF(VLOOKUP($A3998,Parts!$A:$AM,K$1,0)="X",AB$2,"")</f>
        <v>#VALUE!</v>
      </c>
      <c r="L3998" t="e">
        <f>IF(VLOOKUP($A3998,Parts!$A:$AM,L$1,0)="X",AC$2,"")</f>
        <v>#VALUE!</v>
      </c>
      <c r="M3998" t="e">
        <f>IF(VLOOKUP($A3998,Parts!$A:$AM,M$1,0)="X",AD$2,"")</f>
        <v>#VALUE!</v>
      </c>
      <c r="N3998" t="e">
        <f>IF(VLOOKUP($A3998,Parts!$A:$AM,N$1,0)="X",AE$2,"")</f>
        <v>#VALUE!</v>
      </c>
      <c r="O3998" t="e">
        <f>IF(VLOOKUP($A3998,Parts!$A:$AM,O$1,0)="X",AF$2,"")</f>
        <v>#VALUE!</v>
      </c>
      <c r="P3998" t="e">
        <f t="shared" si="63"/>
        <v>#VALUE!</v>
      </c>
    </row>
    <row r="3999" spans="1:16" x14ac:dyDescent="0.25">
      <c r="A3999" t="e">
        <f>Table15[[#This Row],[Name]]</f>
        <v>#VALUE!</v>
      </c>
      <c r="B3999" t="e">
        <f>IF(VLOOKUP($A3999,Parts!$A:$AM,B$1,0)="X",S$2,"")</f>
        <v>#VALUE!</v>
      </c>
      <c r="C3999" t="e">
        <f>IF(VLOOKUP($A3999,Parts!$A:$AM,C$1,0)="X",T$2,"")</f>
        <v>#VALUE!</v>
      </c>
      <c r="D3999" t="e">
        <f>IF(VLOOKUP($A3999,Parts!$A:$AM,D$1,0)="X",U$2,"")</f>
        <v>#VALUE!</v>
      </c>
      <c r="E3999" t="e">
        <f>IF(VLOOKUP($A3999,Parts!$A:$AM,E$1,0)="X",V$2,"")</f>
        <v>#VALUE!</v>
      </c>
      <c r="F3999" t="e">
        <f>IF(VLOOKUP($A3999,Parts!$A:$AM,F$1,0)="X",W$2,"")</f>
        <v>#VALUE!</v>
      </c>
      <c r="G3999" t="e">
        <f>IF(VLOOKUP($A3999,Parts!$A:$AM,G$1,0)="X",X$2,"")</f>
        <v>#VALUE!</v>
      </c>
      <c r="H3999" t="e">
        <f>IF(VLOOKUP($A3999,Parts!$A:$AM,H$1,0)="X",Y$2,"")</f>
        <v>#VALUE!</v>
      </c>
      <c r="I3999" t="e">
        <f>IF(VLOOKUP($A3999,Parts!$A:$AM,I$1,0)="X",Z$2,"")</f>
        <v>#VALUE!</v>
      </c>
      <c r="J3999" t="e">
        <f>IF(VLOOKUP($A3999,Parts!$A:$AM,J$1,0)="X",AA$2,"")</f>
        <v>#VALUE!</v>
      </c>
      <c r="K3999" t="e">
        <f>IF(VLOOKUP($A3999,Parts!$A:$AM,K$1,0)="X",AB$2,"")</f>
        <v>#VALUE!</v>
      </c>
      <c r="L3999" t="e">
        <f>IF(VLOOKUP($A3999,Parts!$A:$AM,L$1,0)="X",AC$2,"")</f>
        <v>#VALUE!</v>
      </c>
      <c r="M3999" t="e">
        <f>IF(VLOOKUP($A3999,Parts!$A:$AM,M$1,0)="X",AD$2,"")</f>
        <v>#VALUE!</v>
      </c>
      <c r="N3999" t="e">
        <f>IF(VLOOKUP($A3999,Parts!$A:$AM,N$1,0)="X",AE$2,"")</f>
        <v>#VALUE!</v>
      </c>
      <c r="O3999" t="e">
        <f>IF(VLOOKUP($A3999,Parts!$A:$AM,O$1,0)="X",AF$2,"")</f>
        <v>#VALUE!</v>
      </c>
      <c r="P3999" t="e">
        <f t="shared" si="63"/>
        <v>#VALUE!</v>
      </c>
    </row>
    <row r="4000" spans="1:16" x14ac:dyDescent="0.25">
      <c r="A4000" t="e">
        <f>Table15[[#This Row],[Name]]</f>
        <v>#VALUE!</v>
      </c>
      <c r="B4000" t="e">
        <f>IF(VLOOKUP($A4000,Parts!$A:$AM,B$1,0)="X",S$2,"")</f>
        <v>#VALUE!</v>
      </c>
      <c r="C4000" t="e">
        <f>IF(VLOOKUP($A4000,Parts!$A:$AM,C$1,0)="X",T$2,"")</f>
        <v>#VALUE!</v>
      </c>
      <c r="D4000" t="e">
        <f>IF(VLOOKUP($A4000,Parts!$A:$AM,D$1,0)="X",U$2,"")</f>
        <v>#VALUE!</v>
      </c>
      <c r="E4000" t="e">
        <f>IF(VLOOKUP($A4000,Parts!$A:$AM,E$1,0)="X",V$2,"")</f>
        <v>#VALUE!</v>
      </c>
      <c r="F4000" t="e">
        <f>IF(VLOOKUP($A4000,Parts!$A:$AM,F$1,0)="X",W$2,"")</f>
        <v>#VALUE!</v>
      </c>
      <c r="G4000" t="e">
        <f>IF(VLOOKUP($A4000,Parts!$A:$AM,G$1,0)="X",X$2,"")</f>
        <v>#VALUE!</v>
      </c>
      <c r="H4000" t="e">
        <f>IF(VLOOKUP($A4000,Parts!$A:$AM,H$1,0)="X",Y$2,"")</f>
        <v>#VALUE!</v>
      </c>
      <c r="I4000" t="e">
        <f>IF(VLOOKUP($A4000,Parts!$A:$AM,I$1,0)="X",Z$2,"")</f>
        <v>#VALUE!</v>
      </c>
      <c r="J4000" t="e">
        <f>IF(VLOOKUP($A4000,Parts!$A:$AM,J$1,0)="X",AA$2,"")</f>
        <v>#VALUE!</v>
      </c>
      <c r="K4000" t="e">
        <f>IF(VLOOKUP($A4000,Parts!$A:$AM,K$1,0)="X",AB$2,"")</f>
        <v>#VALUE!</v>
      </c>
      <c r="L4000" t="e">
        <f>IF(VLOOKUP($A4000,Parts!$A:$AM,L$1,0)="X",AC$2,"")</f>
        <v>#VALUE!</v>
      </c>
      <c r="M4000" t="e">
        <f>IF(VLOOKUP($A4000,Parts!$A:$AM,M$1,0)="X",AD$2,"")</f>
        <v>#VALUE!</v>
      </c>
      <c r="N4000" t="e">
        <f>IF(VLOOKUP($A4000,Parts!$A:$AM,N$1,0)="X",AE$2,"")</f>
        <v>#VALUE!</v>
      </c>
      <c r="O4000" t="e">
        <f>IF(VLOOKUP($A4000,Parts!$A:$AM,O$1,0)="X",AF$2,"")</f>
        <v>#VALUE!</v>
      </c>
      <c r="P4000" t="e">
        <f t="shared" si="63"/>
        <v>#VALUE!</v>
      </c>
    </row>
    <row r="4001" spans="1:16" x14ac:dyDescent="0.25">
      <c r="A4001" t="e">
        <f>Table15[[#This Row],[Name]]</f>
        <v>#VALUE!</v>
      </c>
      <c r="B4001" t="e">
        <f>IF(VLOOKUP($A4001,Parts!$A:$AM,B$1,0)="X",S$2,"")</f>
        <v>#VALUE!</v>
      </c>
      <c r="C4001" t="e">
        <f>IF(VLOOKUP($A4001,Parts!$A:$AM,C$1,0)="X",T$2,"")</f>
        <v>#VALUE!</v>
      </c>
      <c r="D4001" t="e">
        <f>IF(VLOOKUP($A4001,Parts!$A:$AM,D$1,0)="X",U$2,"")</f>
        <v>#VALUE!</v>
      </c>
      <c r="E4001" t="e">
        <f>IF(VLOOKUP($A4001,Parts!$A:$AM,E$1,0)="X",V$2,"")</f>
        <v>#VALUE!</v>
      </c>
      <c r="F4001" t="e">
        <f>IF(VLOOKUP($A4001,Parts!$A:$AM,F$1,0)="X",W$2,"")</f>
        <v>#VALUE!</v>
      </c>
      <c r="G4001" t="e">
        <f>IF(VLOOKUP($A4001,Parts!$A:$AM,G$1,0)="X",X$2,"")</f>
        <v>#VALUE!</v>
      </c>
      <c r="H4001" t="e">
        <f>IF(VLOOKUP($A4001,Parts!$A:$AM,H$1,0)="X",Y$2,"")</f>
        <v>#VALUE!</v>
      </c>
      <c r="I4001" t="e">
        <f>IF(VLOOKUP($A4001,Parts!$A:$AM,I$1,0)="X",Z$2,"")</f>
        <v>#VALUE!</v>
      </c>
      <c r="J4001" t="e">
        <f>IF(VLOOKUP($A4001,Parts!$A:$AM,J$1,0)="X",AA$2,"")</f>
        <v>#VALUE!</v>
      </c>
      <c r="K4001" t="e">
        <f>IF(VLOOKUP($A4001,Parts!$A:$AM,K$1,0)="X",AB$2,"")</f>
        <v>#VALUE!</v>
      </c>
      <c r="L4001" t="e">
        <f>IF(VLOOKUP($A4001,Parts!$A:$AM,L$1,0)="X",AC$2,"")</f>
        <v>#VALUE!</v>
      </c>
      <c r="M4001" t="e">
        <f>IF(VLOOKUP($A4001,Parts!$A:$AM,M$1,0)="X",AD$2,"")</f>
        <v>#VALUE!</v>
      </c>
      <c r="N4001" t="e">
        <f>IF(VLOOKUP($A4001,Parts!$A:$AM,N$1,0)="X",AE$2,"")</f>
        <v>#VALUE!</v>
      </c>
      <c r="O4001" t="e">
        <f>IF(VLOOKUP($A4001,Parts!$A:$AM,O$1,0)="X",AF$2,"")</f>
        <v>#VALUE!</v>
      </c>
      <c r="P4001" t="e">
        <f t="shared" si="63"/>
        <v>#VALUE!</v>
      </c>
    </row>
    <row r="4002" spans="1:16" x14ac:dyDescent="0.25">
      <c r="A4002" t="e">
        <f>Table15[[#This Row],[Name]]</f>
        <v>#VALUE!</v>
      </c>
      <c r="B4002" t="e">
        <f>IF(VLOOKUP($A4002,Parts!$A:$AM,B$1,0)="X",S$2,"")</f>
        <v>#VALUE!</v>
      </c>
      <c r="C4002" t="e">
        <f>IF(VLOOKUP($A4002,Parts!$A:$AM,C$1,0)="X",T$2,"")</f>
        <v>#VALUE!</v>
      </c>
      <c r="D4002" t="e">
        <f>IF(VLOOKUP($A4002,Parts!$A:$AM,D$1,0)="X",U$2,"")</f>
        <v>#VALUE!</v>
      </c>
      <c r="E4002" t="e">
        <f>IF(VLOOKUP($A4002,Parts!$A:$AM,E$1,0)="X",V$2,"")</f>
        <v>#VALUE!</v>
      </c>
      <c r="F4002" t="e">
        <f>IF(VLOOKUP($A4002,Parts!$A:$AM,F$1,0)="X",W$2,"")</f>
        <v>#VALUE!</v>
      </c>
      <c r="G4002" t="e">
        <f>IF(VLOOKUP($A4002,Parts!$A:$AM,G$1,0)="X",X$2,"")</f>
        <v>#VALUE!</v>
      </c>
      <c r="H4002" t="e">
        <f>IF(VLOOKUP($A4002,Parts!$A:$AM,H$1,0)="X",Y$2,"")</f>
        <v>#VALUE!</v>
      </c>
      <c r="I4002" t="e">
        <f>IF(VLOOKUP($A4002,Parts!$A:$AM,I$1,0)="X",Z$2,"")</f>
        <v>#VALUE!</v>
      </c>
      <c r="J4002" t="e">
        <f>IF(VLOOKUP($A4002,Parts!$A:$AM,J$1,0)="X",AA$2,"")</f>
        <v>#VALUE!</v>
      </c>
      <c r="K4002" t="e">
        <f>IF(VLOOKUP($A4002,Parts!$A:$AM,K$1,0)="X",AB$2,"")</f>
        <v>#VALUE!</v>
      </c>
      <c r="L4002" t="e">
        <f>IF(VLOOKUP($A4002,Parts!$A:$AM,L$1,0)="X",AC$2,"")</f>
        <v>#VALUE!</v>
      </c>
      <c r="M4002" t="e">
        <f>IF(VLOOKUP($A4002,Parts!$A:$AM,M$1,0)="X",AD$2,"")</f>
        <v>#VALUE!</v>
      </c>
      <c r="N4002" t="e">
        <f>IF(VLOOKUP($A4002,Parts!$A:$AM,N$1,0)="X",AE$2,"")</f>
        <v>#VALUE!</v>
      </c>
      <c r="O4002" t="e">
        <f>IF(VLOOKUP($A4002,Parts!$A:$AM,O$1,0)="X",AF$2,"")</f>
        <v>#VALUE!</v>
      </c>
      <c r="P4002" t="e">
        <f t="shared" si="63"/>
        <v>#VALUE!</v>
      </c>
    </row>
    <row r="4003" spans="1:16" x14ac:dyDescent="0.25">
      <c r="A4003" t="e">
        <f>Table15[[#This Row],[Name]]</f>
        <v>#VALUE!</v>
      </c>
      <c r="B4003" t="e">
        <f>IF(VLOOKUP($A4003,Parts!$A:$AM,B$1,0)="X",S$2,"")</f>
        <v>#VALUE!</v>
      </c>
      <c r="C4003" t="e">
        <f>IF(VLOOKUP($A4003,Parts!$A:$AM,C$1,0)="X",T$2,"")</f>
        <v>#VALUE!</v>
      </c>
      <c r="D4003" t="e">
        <f>IF(VLOOKUP($A4003,Parts!$A:$AM,D$1,0)="X",U$2,"")</f>
        <v>#VALUE!</v>
      </c>
      <c r="E4003" t="e">
        <f>IF(VLOOKUP($A4003,Parts!$A:$AM,E$1,0)="X",V$2,"")</f>
        <v>#VALUE!</v>
      </c>
      <c r="F4003" t="e">
        <f>IF(VLOOKUP($A4003,Parts!$A:$AM,F$1,0)="X",W$2,"")</f>
        <v>#VALUE!</v>
      </c>
      <c r="G4003" t="e">
        <f>IF(VLOOKUP($A4003,Parts!$A:$AM,G$1,0)="X",X$2,"")</f>
        <v>#VALUE!</v>
      </c>
      <c r="H4003" t="e">
        <f>IF(VLOOKUP($A4003,Parts!$A:$AM,H$1,0)="X",Y$2,"")</f>
        <v>#VALUE!</v>
      </c>
      <c r="I4003" t="e">
        <f>IF(VLOOKUP($A4003,Parts!$A:$AM,I$1,0)="X",Z$2,"")</f>
        <v>#VALUE!</v>
      </c>
      <c r="J4003" t="e">
        <f>IF(VLOOKUP($A4003,Parts!$A:$AM,J$1,0)="X",AA$2,"")</f>
        <v>#VALUE!</v>
      </c>
      <c r="K4003" t="e">
        <f>IF(VLOOKUP($A4003,Parts!$A:$AM,K$1,0)="X",AB$2,"")</f>
        <v>#VALUE!</v>
      </c>
      <c r="L4003" t="e">
        <f>IF(VLOOKUP($A4003,Parts!$A:$AM,L$1,0)="X",AC$2,"")</f>
        <v>#VALUE!</v>
      </c>
      <c r="M4003" t="e">
        <f>IF(VLOOKUP($A4003,Parts!$A:$AM,M$1,0)="X",AD$2,"")</f>
        <v>#VALUE!</v>
      </c>
      <c r="N4003" t="e">
        <f>IF(VLOOKUP($A4003,Parts!$A:$AM,N$1,0)="X",AE$2,"")</f>
        <v>#VALUE!</v>
      </c>
      <c r="O4003" t="e">
        <f>IF(VLOOKUP($A4003,Parts!$A:$AM,O$1,0)="X",AF$2,"")</f>
        <v>#VALUE!</v>
      </c>
      <c r="P4003" t="e">
        <f t="shared" si="63"/>
        <v>#VALUE!</v>
      </c>
    </row>
    <row r="4004" spans="1:16" x14ac:dyDescent="0.25">
      <c r="A4004" t="e">
        <f>Table15[[#This Row],[Name]]</f>
        <v>#VALUE!</v>
      </c>
      <c r="B4004" t="e">
        <f>IF(VLOOKUP($A4004,Parts!$A:$AM,B$1,0)="X",S$2,"")</f>
        <v>#VALUE!</v>
      </c>
      <c r="C4004" t="e">
        <f>IF(VLOOKUP($A4004,Parts!$A:$AM,C$1,0)="X",T$2,"")</f>
        <v>#VALUE!</v>
      </c>
      <c r="D4004" t="e">
        <f>IF(VLOOKUP($A4004,Parts!$A:$AM,D$1,0)="X",U$2,"")</f>
        <v>#VALUE!</v>
      </c>
      <c r="E4004" t="e">
        <f>IF(VLOOKUP($A4004,Parts!$A:$AM,E$1,0)="X",V$2,"")</f>
        <v>#VALUE!</v>
      </c>
      <c r="F4004" t="e">
        <f>IF(VLOOKUP($A4004,Parts!$A:$AM,F$1,0)="X",W$2,"")</f>
        <v>#VALUE!</v>
      </c>
      <c r="G4004" t="e">
        <f>IF(VLOOKUP($A4004,Parts!$A:$AM,G$1,0)="X",X$2,"")</f>
        <v>#VALUE!</v>
      </c>
      <c r="H4004" t="e">
        <f>IF(VLOOKUP($A4004,Parts!$A:$AM,H$1,0)="X",Y$2,"")</f>
        <v>#VALUE!</v>
      </c>
      <c r="I4004" t="e">
        <f>IF(VLOOKUP($A4004,Parts!$A:$AM,I$1,0)="X",Z$2,"")</f>
        <v>#VALUE!</v>
      </c>
      <c r="J4004" t="e">
        <f>IF(VLOOKUP($A4004,Parts!$A:$AM,J$1,0)="X",AA$2,"")</f>
        <v>#VALUE!</v>
      </c>
      <c r="K4004" t="e">
        <f>IF(VLOOKUP($A4004,Parts!$A:$AM,K$1,0)="X",AB$2,"")</f>
        <v>#VALUE!</v>
      </c>
      <c r="L4004" t="e">
        <f>IF(VLOOKUP($A4004,Parts!$A:$AM,L$1,0)="X",AC$2,"")</f>
        <v>#VALUE!</v>
      </c>
      <c r="M4004" t="e">
        <f>IF(VLOOKUP($A4004,Parts!$A:$AM,M$1,0)="X",AD$2,"")</f>
        <v>#VALUE!</v>
      </c>
      <c r="N4004" t="e">
        <f>IF(VLOOKUP($A4004,Parts!$A:$AM,N$1,0)="X",AE$2,"")</f>
        <v>#VALUE!</v>
      </c>
      <c r="O4004" t="e">
        <f>IF(VLOOKUP($A4004,Parts!$A:$AM,O$1,0)="X",AF$2,"")</f>
        <v>#VALUE!</v>
      </c>
      <c r="P4004" t="e">
        <f t="shared" si="63"/>
        <v>#VALUE!</v>
      </c>
    </row>
    <row r="4005" spans="1:16" x14ac:dyDescent="0.25">
      <c r="A4005" t="e">
        <f>Table15[[#This Row],[Name]]</f>
        <v>#VALUE!</v>
      </c>
      <c r="B4005" t="e">
        <f>IF(VLOOKUP($A4005,Parts!$A:$AM,B$1,0)="X",S$2,"")</f>
        <v>#VALUE!</v>
      </c>
      <c r="C4005" t="e">
        <f>IF(VLOOKUP($A4005,Parts!$A:$AM,C$1,0)="X",T$2,"")</f>
        <v>#VALUE!</v>
      </c>
      <c r="D4005" t="e">
        <f>IF(VLOOKUP($A4005,Parts!$A:$AM,D$1,0)="X",U$2,"")</f>
        <v>#VALUE!</v>
      </c>
      <c r="E4005" t="e">
        <f>IF(VLOOKUP($A4005,Parts!$A:$AM,E$1,0)="X",V$2,"")</f>
        <v>#VALUE!</v>
      </c>
      <c r="F4005" t="e">
        <f>IF(VLOOKUP($A4005,Parts!$A:$AM,F$1,0)="X",W$2,"")</f>
        <v>#VALUE!</v>
      </c>
      <c r="G4005" t="e">
        <f>IF(VLOOKUP($A4005,Parts!$A:$AM,G$1,0)="X",X$2,"")</f>
        <v>#VALUE!</v>
      </c>
      <c r="H4005" t="e">
        <f>IF(VLOOKUP($A4005,Parts!$A:$AM,H$1,0)="X",Y$2,"")</f>
        <v>#VALUE!</v>
      </c>
      <c r="I4005" t="e">
        <f>IF(VLOOKUP($A4005,Parts!$A:$AM,I$1,0)="X",Z$2,"")</f>
        <v>#VALUE!</v>
      </c>
      <c r="J4005" t="e">
        <f>IF(VLOOKUP($A4005,Parts!$A:$AM,J$1,0)="X",AA$2,"")</f>
        <v>#VALUE!</v>
      </c>
      <c r="K4005" t="e">
        <f>IF(VLOOKUP($A4005,Parts!$A:$AM,K$1,0)="X",AB$2,"")</f>
        <v>#VALUE!</v>
      </c>
      <c r="L4005" t="e">
        <f>IF(VLOOKUP($A4005,Parts!$A:$AM,L$1,0)="X",AC$2,"")</f>
        <v>#VALUE!</v>
      </c>
      <c r="M4005" t="e">
        <f>IF(VLOOKUP($A4005,Parts!$A:$AM,M$1,0)="X",AD$2,"")</f>
        <v>#VALUE!</v>
      </c>
      <c r="N4005" t="e">
        <f>IF(VLOOKUP($A4005,Parts!$A:$AM,N$1,0)="X",AE$2,"")</f>
        <v>#VALUE!</v>
      </c>
      <c r="O4005" t="e">
        <f>IF(VLOOKUP($A4005,Parts!$A:$AM,O$1,0)="X",AF$2,"")</f>
        <v>#VALUE!</v>
      </c>
      <c r="P4005" t="e">
        <f t="shared" si="63"/>
        <v>#VALUE!</v>
      </c>
    </row>
    <row r="4006" spans="1:16" x14ac:dyDescent="0.25">
      <c r="A4006" t="e">
        <f>Table15[[#This Row],[Name]]</f>
        <v>#VALUE!</v>
      </c>
      <c r="B4006" t="e">
        <f>IF(VLOOKUP($A4006,Parts!$A:$AM,B$1,0)="X",S$2,"")</f>
        <v>#VALUE!</v>
      </c>
      <c r="C4006" t="e">
        <f>IF(VLOOKUP($A4006,Parts!$A:$AM,C$1,0)="X",T$2,"")</f>
        <v>#VALUE!</v>
      </c>
      <c r="D4006" t="e">
        <f>IF(VLOOKUP($A4006,Parts!$A:$AM,D$1,0)="X",U$2,"")</f>
        <v>#VALUE!</v>
      </c>
      <c r="E4006" t="e">
        <f>IF(VLOOKUP($A4006,Parts!$A:$AM,E$1,0)="X",V$2,"")</f>
        <v>#VALUE!</v>
      </c>
      <c r="F4006" t="e">
        <f>IF(VLOOKUP($A4006,Parts!$A:$AM,F$1,0)="X",W$2,"")</f>
        <v>#VALUE!</v>
      </c>
      <c r="G4006" t="e">
        <f>IF(VLOOKUP($A4006,Parts!$A:$AM,G$1,0)="X",X$2,"")</f>
        <v>#VALUE!</v>
      </c>
      <c r="H4006" t="e">
        <f>IF(VLOOKUP($A4006,Parts!$A:$AM,H$1,0)="X",Y$2,"")</f>
        <v>#VALUE!</v>
      </c>
      <c r="I4006" t="e">
        <f>IF(VLOOKUP($A4006,Parts!$A:$AM,I$1,0)="X",Z$2,"")</f>
        <v>#VALUE!</v>
      </c>
      <c r="J4006" t="e">
        <f>IF(VLOOKUP($A4006,Parts!$A:$AM,J$1,0)="X",AA$2,"")</f>
        <v>#VALUE!</v>
      </c>
      <c r="K4006" t="e">
        <f>IF(VLOOKUP($A4006,Parts!$A:$AM,K$1,0)="X",AB$2,"")</f>
        <v>#VALUE!</v>
      </c>
      <c r="L4006" t="e">
        <f>IF(VLOOKUP($A4006,Parts!$A:$AM,L$1,0)="X",AC$2,"")</f>
        <v>#VALUE!</v>
      </c>
      <c r="M4006" t="e">
        <f>IF(VLOOKUP($A4006,Parts!$A:$AM,M$1,0)="X",AD$2,"")</f>
        <v>#VALUE!</v>
      </c>
      <c r="N4006" t="e">
        <f>IF(VLOOKUP($A4006,Parts!$A:$AM,N$1,0)="X",AE$2,"")</f>
        <v>#VALUE!</v>
      </c>
      <c r="O4006" t="e">
        <f>IF(VLOOKUP($A4006,Parts!$A:$AM,O$1,0)="X",AF$2,"")</f>
        <v>#VALUE!</v>
      </c>
      <c r="P4006" t="e">
        <f t="shared" si="63"/>
        <v>#VALUE!</v>
      </c>
    </row>
    <row r="4007" spans="1:16" x14ac:dyDescent="0.25">
      <c r="A4007" t="e">
        <f>Table15[[#This Row],[Name]]</f>
        <v>#VALUE!</v>
      </c>
      <c r="B4007" t="e">
        <f>IF(VLOOKUP($A4007,Parts!$A:$AM,B$1,0)="X",S$2,"")</f>
        <v>#VALUE!</v>
      </c>
      <c r="C4007" t="e">
        <f>IF(VLOOKUP($A4007,Parts!$A:$AM,C$1,0)="X",T$2,"")</f>
        <v>#VALUE!</v>
      </c>
      <c r="D4007" t="e">
        <f>IF(VLOOKUP($A4007,Parts!$A:$AM,D$1,0)="X",U$2,"")</f>
        <v>#VALUE!</v>
      </c>
      <c r="E4007" t="e">
        <f>IF(VLOOKUP($A4007,Parts!$A:$AM,E$1,0)="X",V$2,"")</f>
        <v>#VALUE!</v>
      </c>
      <c r="F4007" t="e">
        <f>IF(VLOOKUP($A4007,Parts!$A:$AM,F$1,0)="X",W$2,"")</f>
        <v>#VALUE!</v>
      </c>
      <c r="G4007" t="e">
        <f>IF(VLOOKUP($A4007,Parts!$A:$AM,G$1,0)="X",X$2,"")</f>
        <v>#VALUE!</v>
      </c>
      <c r="H4007" t="e">
        <f>IF(VLOOKUP($A4007,Parts!$A:$AM,H$1,0)="X",Y$2,"")</f>
        <v>#VALUE!</v>
      </c>
      <c r="I4007" t="e">
        <f>IF(VLOOKUP($A4007,Parts!$A:$AM,I$1,0)="X",Z$2,"")</f>
        <v>#VALUE!</v>
      </c>
      <c r="J4007" t="e">
        <f>IF(VLOOKUP($A4007,Parts!$A:$AM,J$1,0)="X",AA$2,"")</f>
        <v>#VALUE!</v>
      </c>
      <c r="K4007" t="e">
        <f>IF(VLOOKUP($A4007,Parts!$A:$AM,K$1,0)="X",AB$2,"")</f>
        <v>#VALUE!</v>
      </c>
      <c r="L4007" t="e">
        <f>IF(VLOOKUP($A4007,Parts!$A:$AM,L$1,0)="X",AC$2,"")</f>
        <v>#VALUE!</v>
      </c>
      <c r="M4007" t="e">
        <f>IF(VLOOKUP($A4007,Parts!$A:$AM,M$1,0)="X",AD$2,"")</f>
        <v>#VALUE!</v>
      </c>
      <c r="N4007" t="e">
        <f>IF(VLOOKUP($A4007,Parts!$A:$AM,N$1,0)="X",AE$2,"")</f>
        <v>#VALUE!</v>
      </c>
      <c r="O4007" t="e">
        <f>IF(VLOOKUP($A4007,Parts!$A:$AM,O$1,0)="X",AF$2,"")</f>
        <v>#VALUE!</v>
      </c>
      <c r="P4007" t="e">
        <f t="shared" si="63"/>
        <v>#VALUE!</v>
      </c>
    </row>
    <row r="4008" spans="1:16" x14ac:dyDescent="0.25">
      <c r="A4008" t="e">
        <f>Table15[[#This Row],[Name]]</f>
        <v>#VALUE!</v>
      </c>
      <c r="B4008" t="e">
        <f>IF(VLOOKUP($A4008,Parts!$A:$AM,B$1,0)="X",S$2,"")</f>
        <v>#VALUE!</v>
      </c>
      <c r="C4008" t="e">
        <f>IF(VLOOKUP($A4008,Parts!$A:$AM,C$1,0)="X",T$2,"")</f>
        <v>#VALUE!</v>
      </c>
      <c r="D4008" t="e">
        <f>IF(VLOOKUP($A4008,Parts!$A:$AM,D$1,0)="X",U$2,"")</f>
        <v>#VALUE!</v>
      </c>
      <c r="E4008" t="e">
        <f>IF(VLOOKUP($A4008,Parts!$A:$AM,E$1,0)="X",V$2,"")</f>
        <v>#VALUE!</v>
      </c>
      <c r="F4008" t="e">
        <f>IF(VLOOKUP($A4008,Parts!$A:$AM,F$1,0)="X",W$2,"")</f>
        <v>#VALUE!</v>
      </c>
      <c r="G4008" t="e">
        <f>IF(VLOOKUP($A4008,Parts!$A:$AM,G$1,0)="X",X$2,"")</f>
        <v>#VALUE!</v>
      </c>
      <c r="H4008" t="e">
        <f>IF(VLOOKUP($A4008,Parts!$A:$AM,H$1,0)="X",Y$2,"")</f>
        <v>#VALUE!</v>
      </c>
      <c r="I4008" t="e">
        <f>IF(VLOOKUP($A4008,Parts!$A:$AM,I$1,0)="X",Z$2,"")</f>
        <v>#VALUE!</v>
      </c>
      <c r="J4008" t="e">
        <f>IF(VLOOKUP($A4008,Parts!$A:$AM,J$1,0)="X",AA$2,"")</f>
        <v>#VALUE!</v>
      </c>
      <c r="K4008" t="e">
        <f>IF(VLOOKUP($A4008,Parts!$A:$AM,K$1,0)="X",AB$2,"")</f>
        <v>#VALUE!</v>
      </c>
      <c r="L4008" t="e">
        <f>IF(VLOOKUP($A4008,Parts!$A:$AM,L$1,0)="X",AC$2,"")</f>
        <v>#VALUE!</v>
      </c>
      <c r="M4008" t="e">
        <f>IF(VLOOKUP($A4008,Parts!$A:$AM,M$1,0)="X",AD$2,"")</f>
        <v>#VALUE!</v>
      </c>
      <c r="N4008" t="e">
        <f>IF(VLOOKUP($A4008,Parts!$A:$AM,N$1,0)="X",AE$2,"")</f>
        <v>#VALUE!</v>
      </c>
      <c r="O4008" t="e">
        <f>IF(VLOOKUP($A4008,Parts!$A:$AM,O$1,0)="X",AF$2,"")</f>
        <v>#VALUE!</v>
      </c>
      <c r="P4008" t="e">
        <f t="shared" si="63"/>
        <v>#VALUE!</v>
      </c>
    </row>
    <row r="4009" spans="1:16" x14ac:dyDescent="0.25">
      <c r="A4009" t="e">
        <f>Table15[[#This Row],[Name]]</f>
        <v>#VALUE!</v>
      </c>
      <c r="B4009" t="e">
        <f>IF(VLOOKUP($A4009,Parts!$A:$AM,B$1,0)="X",S$2,"")</f>
        <v>#VALUE!</v>
      </c>
      <c r="C4009" t="e">
        <f>IF(VLOOKUP($A4009,Parts!$A:$AM,C$1,0)="X",T$2,"")</f>
        <v>#VALUE!</v>
      </c>
      <c r="D4009" t="e">
        <f>IF(VLOOKUP($A4009,Parts!$A:$AM,D$1,0)="X",U$2,"")</f>
        <v>#VALUE!</v>
      </c>
      <c r="E4009" t="e">
        <f>IF(VLOOKUP($A4009,Parts!$A:$AM,E$1,0)="X",V$2,"")</f>
        <v>#VALUE!</v>
      </c>
      <c r="F4009" t="e">
        <f>IF(VLOOKUP($A4009,Parts!$A:$AM,F$1,0)="X",W$2,"")</f>
        <v>#VALUE!</v>
      </c>
      <c r="G4009" t="e">
        <f>IF(VLOOKUP($A4009,Parts!$A:$AM,G$1,0)="X",X$2,"")</f>
        <v>#VALUE!</v>
      </c>
      <c r="H4009" t="e">
        <f>IF(VLOOKUP($A4009,Parts!$A:$AM,H$1,0)="X",Y$2,"")</f>
        <v>#VALUE!</v>
      </c>
      <c r="I4009" t="e">
        <f>IF(VLOOKUP($A4009,Parts!$A:$AM,I$1,0)="X",Z$2,"")</f>
        <v>#VALUE!</v>
      </c>
      <c r="J4009" t="e">
        <f>IF(VLOOKUP($A4009,Parts!$A:$AM,J$1,0)="X",AA$2,"")</f>
        <v>#VALUE!</v>
      </c>
      <c r="K4009" t="e">
        <f>IF(VLOOKUP($A4009,Parts!$A:$AM,K$1,0)="X",AB$2,"")</f>
        <v>#VALUE!</v>
      </c>
      <c r="L4009" t="e">
        <f>IF(VLOOKUP($A4009,Parts!$A:$AM,L$1,0)="X",AC$2,"")</f>
        <v>#VALUE!</v>
      </c>
      <c r="M4009" t="e">
        <f>IF(VLOOKUP($A4009,Parts!$A:$AM,M$1,0)="X",AD$2,"")</f>
        <v>#VALUE!</v>
      </c>
      <c r="N4009" t="e">
        <f>IF(VLOOKUP($A4009,Parts!$A:$AM,N$1,0)="X",AE$2,"")</f>
        <v>#VALUE!</v>
      </c>
      <c r="O4009" t="e">
        <f>IF(VLOOKUP($A4009,Parts!$A:$AM,O$1,0)="X",AF$2,"")</f>
        <v>#VALUE!</v>
      </c>
      <c r="P4009" t="e">
        <f t="shared" si="63"/>
        <v>#VALUE!</v>
      </c>
    </row>
    <row r="4010" spans="1:16" x14ac:dyDescent="0.25">
      <c r="A4010" t="e">
        <f>Table15[[#This Row],[Name]]</f>
        <v>#VALUE!</v>
      </c>
      <c r="B4010" t="e">
        <f>IF(VLOOKUP($A4010,Parts!$A:$AM,B$1,0)="X",S$2,"")</f>
        <v>#VALUE!</v>
      </c>
      <c r="C4010" t="e">
        <f>IF(VLOOKUP($A4010,Parts!$A:$AM,C$1,0)="X",T$2,"")</f>
        <v>#VALUE!</v>
      </c>
      <c r="D4010" t="e">
        <f>IF(VLOOKUP($A4010,Parts!$A:$AM,D$1,0)="X",U$2,"")</f>
        <v>#VALUE!</v>
      </c>
      <c r="E4010" t="e">
        <f>IF(VLOOKUP($A4010,Parts!$A:$AM,E$1,0)="X",V$2,"")</f>
        <v>#VALUE!</v>
      </c>
      <c r="F4010" t="e">
        <f>IF(VLOOKUP($A4010,Parts!$A:$AM,F$1,0)="X",W$2,"")</f>
        <v>#VALUE!</v>
      </c>
      <c r="G4010" t="e">
        <f>IF(VLOOKUP($A4010,Parts!$A:$AM,G$1,0)="X",X$2,"")</f>
        <v>#VALUE!</v>
      </c>
      <c r="H4010" t="e">
        <f>IF(VLOOKUP($A4010,Parts!$A:$AM,H$1,0)="X",Y$2,"")</f>
        <v>#VALUE!</v>
      </c>
      <c r="I4010" t="e">
        <f>IF(VLOOKUP($A4010,Parts!$A:$AM,I$1,0)="X",Z$2,"")</f>
        <v>#VALUE!</v>
      </c>
      <c r="J4010" t="e">
        <f>IF(VLOOKUP($A4010,Parts!$A:$AM,J$1,0)="X",AA$2,"")</f>
        <v>#VALUE!</v>
      </c>
      <c r="K4010" t="e">
        <f>IF(VLOOKUP($A4010,Parts!$A:$AM,K$1,0)="X",AB$2,"")</f>
        <v>#VALUE!</v>
      </c>
      <c r="L4010" t="e">
        <f>IF(VLOOKUP($A4010,Parts!$A:$AM,L$1,0)="X",AC$2,"")</f>
        <v>#VALUE!</v>
      </c>
      <c r="M4010" t="e">
        <f>IF(VLOOKUP($A4010,Parts!$A:$AM,M$1,0)="X",AD$2,"")</f>
        <v>#VALUE!</v>
      </c>
      <c r="N4010" t="e">
        <f>IF(VLOOKUP($A4010,Parts!$A:$AM,N$1,0)="X",AE$2,"")</f>
        <v>#VALUE!</v>
      </c>
      <c r="O4010" t="e">
        <f>IF(VLOOKUP($A4010,Parts!$A:$AM,O$1,0)="X",AF$2,"")</f>
        <v>#VALUE!</v>
      </c>
      <c r="P4010" t="e">
        <f t="shared" si="63"/>
        <v>#VALUE!</v>
      </c>
    </row>
    <row r="4011" spans="1:16" x14ac:dyDescent="0.25">
      <c r="A4011" t="e">
        <f>Table15[[#This Row],[Name]]</f>
        <v>#VALUE!</v>
      </c>
      <c r="B4011" t="e">
        <f>IF(VLOOKUP($A4011,Parts!$A:$AM,B$1,0)="X",S$2,"")</f>
        <v>#VALUE!</v>
      </c>
      <c r="C4011" t="e">
        <f>IF(VLOOKUP($A4011,Parts!$A:$AM,C$1,0)="X",T$2,"")</f>
        <v>#VALUE!</v>
      </c>
      <c r="D4011" t="e">
        <f>IF(VLOOKUP($A4011,Parts!$A:$AM,D$1,0)="X",U$2,"")</f>
        <v>#VALUE!</v>
      </c>
      <c r="E4011" t="e">
        <f>IF(VLOOKUP($A4011,Parts!$A:$AM,E$1,0)="X",V$2,"")</f>
        <v>#VALUE!</v>
      </c>
      <c r="F4011" t="e">
        <f>IF(VLOOKUP($A4011,Parts!$A:$AM,F$1,0)="X",W$2,"")</f>
        <v>#VALUE!</v>
      </c>
      <c r="G4011" t="e">
        <f>IF(VLOOKUP($A4011,Parts!$A:$AM,G$1,0)="X",X$2,"")</f>
        <v>#VALUE!</v>
      </c>
      <c r="H4011" t="e">
        <f>IF(VLOOKUP($A4011,Parts!$A:$AM,H$1,0)="X",Y$2,"")</f>
        <v>#VALUE!</v>
      </c>
      <c r="I4011" t="e">
        <f>IF(VLOOKUP($A4011,Parts!$A:$AM,I$1,0)="X",Z$2,"")</f>
        <v>#VALUE!</v>
      </c>
      <c r="J4011" t="e">
        <f>IF(VLOOKUP($A4011,Parts!$A:$AM,J$1,0)="X",AA$2,"")</f>
        <v>#VALUE!</v>
      </c>
      <c r="K4011" t="e">
        <f>IF(VLOOKUP($A4011,Parts!$A:$AM,K$1,0)="X",AB$2,"")</f>
        <v>#VALUE!</v>
      </c>
      <c r="L4011" t="e">
        <f>IF(VLOOKUP($A4011,Parts!$A:$AM,L$1,0)="X",AC$2,"")</f>
        <v>#VALUE!</v>
      </c>
      <c r="M4011" t="e">
        <f>IF(VLOOKUP($A4011,Parts!$A:$AM,M$1,0)="X",AD$2,"")</f>
        <v>#VALUE!</v>
      </c>
      <c r="N4011" t="e">
        <f>IF(VLOOKUP($A4011,Parts!$A:$AM,N$1,0)="X",AE$2,"")</f>
        <v>#VALUE!</v>
      </c>
      <c r="O4011" t="e">
        <f>IF(VLOOKUP($A4011,Parts!$A:$AM,O$1,0)="X",AF$2,"")</f>
        <v>#VALUE!</v>
      </c>
      <c r="P4011" t="e">
        <f t="shared" si="63"/>
        <v>#VALUE!</v>
      </c>
    </row>
    <row r="4012" spans="1:16" x14ac:dyDescent="0.25">
      <c r="A4012" t="e">
        <f>Table15[[#This Row],[Name]]</f>
        <v>#VALUE!</v>
      </c>
      <c r="B4012" t="e">
        <f>IF(VLOOKUP($A4012,Parts!$A:$AM,B$1,0)="X",S$2,"")</f>
        <v>#VALUE!</v>
      </c>
      <c r="C4012" t="e">
        <f>IF(VLOOKUP($A4012,Parts!$A:$AM,C$1,0)="X",T$2,"")</f>
        <v>#VALUE!</v>
      </c>
      <c r="D4012" t="e">
        <f>IF(VLOOKUP($A4012,Parts!$A:$AM,D$1,0)="X",U$2,"")</f>
        <v>#VALUE!</v>
      </c>
      <c r="E4012" t="e">
        <f>IF(VLOOKUP($A4012,Parts!$A:$AM,E$1,0)="X",V$2,"")</f>
        <v>#VALUE!</v>
      </c>
      <c r="F4012" t="e">
        <f>IF(VLOOKUP($A4012,Parts!$A:$AM,F$1,0)="X",W$2,"")</f>
        <v>#VALUE!</v>
      </c>
      <c r="G4012" t="e">
        <f>IF(VLOOKUP($A4012,Parts!$A:$AM,G$1,0)="X",X$2,"")</f>
        <v>#VALUE!</v>
      </c>
      <c r="H4012" t="e">
        <f>IF(VLOOKUP($A4012,Parts!$A:$AM,H$1,0)="X",Y$2,"")</f>
        <v>#VALUE!</v>
      </c>
      <c r="I4012" t="e">
        <f>IF(VLOOKUP($A4012,Parts!$A:$AM,I$1,0)="X",Z$2,"")</f>
        <v>#VALUE!</v>
      </c>
      <c r="J4012" t="e">
        <f>IF(VLOOKUP($A4012,Parts!$A:$AM,J$1,0)="X",AA$2,"")</f>
        <v>#VALUE!</v>
      </c>
      <c r="K4012" t="e">
        <f>IF(VLOOKUP($A4012,Parts!$A:$AM,K$1,0)="X",AB$2,"")</f>
        <v>#VALUE!</v>
      </c>
      <c r="L4012" t="e">
        <f>IF(VLOOKUP($A4012,Parts!$A:$AM,L$1,0)="X",AC$2,"")</f>
        <v>#VALUE!</v>
      </c>
      <c r="M4012" t="e">
        <f>IF(VLOOKUP($A4012,Parts!$A:$AM,M$1,0)="X",AD$2,"")</f>
        <v>#VALUE!</v>
      </c>
      <c r="N4012" t="e">
        <f>IF(VLOOKUP($A4012,Parts!$A:$AM,N$1,0)="X",AE$2,"")</f>
        <v>#VALUE!</v>
      </c>
      <c r="O4012" t="e">
        <f>IF(VLOOKUP($A4012,Parts!$A:$AM,O$1,0)="X",AF$2,"")</f>
        <v>#VALUE!</v>
      </c>
      <c r="P4012" t="e">
        <f t="shared" si="63"/>
        <v>#VALUE!</v>
      </c>
    </row>
    <row r="4013" spans="1:16" x14ac:dyDescent="0.25">
      <c r="A4013" t="e">
        <f>Table15[[#This Row],[Name]]</f>
        <v>#VALUE!</v>
      </c>
      <c r="B4013" t="e">
        <f>IF(VLOOKUP($A4013,Parts!$A:$AM,B$1,0)="X",S$2,"")</f>
        <v>#VALUE!</v>
      </c>
      <c r="C4013" t="e">
        <f>IF(VLOOKUP($A4013,Parts!$A:$AM,C$1,0)="X",T$2,"")</f>
        <v>#VALUE!</v>
      </c>
      <c r="D4013" t="e">
        <f>IF(VLOOKUP($A4013,Parts!$A:$AM,D$1,0)="X",U$2,"")</f>
        <v>#VALUE!</v>
      </c>
      <c r="E4013" t="e">
        <f>IF(VLOOKUP($A4013,Parts!$A:$AM,E$1,0)="X",V$2,"")</f>
        <v>#VALUE!</v>
      </c>
      <c r="F4013" t="e">
        <f>IF(VLOOKUP($A4013,Parts!$A:$AM,F$1,0)="X",W$2,"")</f>
        <v>#VALUE!</v>
      </c>
      <c r="G4013" t="e">
        <f>IF(VLOOKUP($A4013,Parts!$A:$AM,G$1,0)="X",X$2,"")</f>
        <v>#VALUE!</v>
      </c>
      <c r="H4013" t="e">
        <f>IF(VLOOKUP($A4013,Parts!$A:$AM,H$1,0)="X",Y$2,"")</f>
        <v>#VALUE!</v>
      </c>
      <c r="I4013" t="e">
        <f>IF(VLOOKUP($A4013,Parts!$A:$AM,I$1,0)="X",Z$2,"")</f>
        <v>#VALUE!</v>
      </c>
      <c r="J4013" t="e">
        <f>IF(VLOOKUP($A4013,Parts!$A:$AM,J$1,0)="X",AA$2,"")</f>
        <v>#VALUE!</v>
      </c>
      <c r="K4013" t="e">
        <f>IF(VLOOKUP($A4013,Parts!$A:$AM,K$1,0)="X",AB$2,"")</f>
        <v>#VALUE!</v>
      </c>
      <c r="L4013" t="e">
        <f>IF(VLOOKUP($A4013,Parts!$A:$AM,L$1,0)="X",AC$2,"")</f>
        <v>#VALUE!</v>
      </c>
      <c r="M4013" t="e">
        <f>IF(VLOOKUP($A4013,Parts!$A:$AM,M$1,0)="X",AD$2,"")</f>
        <v>#VALUE!</v>
      </c>
      <c r="N4013" t="e">
        <f>IF(VLOOKUP($A4013,Parts!$A:$AM,N$1,0)="X",AE$2,"")</f>
        <v>#VALUE!</v>
      </c>
      <c r="O4013" t="e">
        <f>IF(VLOOKUP($A4013,Parts!$A:$AM,O$1,0)="X",AF$2,"")</f>
        <v>#VALUE!</v>
      </c>
      <c r="P4013" t="e">
        <f t="shared" si="63"/>
        <v>#VALUE!</v>
      </c>
    </row>
    <row r="4014" spans="1:16" x14ac:dyDescent="0.25">
      <c r="A4014" t="e">
        <f>Table15[[#This Row],[Name]]</f>
        <v>#VALUE!</v>
      </c>
      <c r="B4014" t="e">
        <f>IF(VLOOKUP($A4014,Parts!$A:$AM,B$1,0)="X",S$2,"")</f>
        <v>#VALUE!</v>
      </c>
      <c r="C4014" t="e">
        <f>IF(VLOOKUP($A4014,Parts!$A:$AM,C$1,0)="X",T$2,"")</f>
        <v>#VALUE!</v>
      </c>
      <c r="D4014" t="e">
        <f>IF(VLOOKUP($A4014,Parts!$A:$AM,D$1,0)="X",U$2,"")</f>
        <v>#VALUE!</v>
      </c>
      <c r="E4014" t="e">
        <f>IF(VLOOKUP($A4014,Parts!$A:$AM,E$1,0)="X",V$2,"")</f>
        <v>#VALUE!</v>
      </c>
      <c r="F4014" t="e">
        <f>IF(VLOOKUP($A4014,Parts!$A:$AM,F$1,0)="X",W$2,"")</f>
        <v>#VALUE!</v>
      </c>
      <c r="G4014" t="e">
        <f>IF(VLOOKUP($A4014,Parts!$A:$AM,G$1,0)="X",X$2,"")</f>
        <v>#VALUE!</v>
      </c>
      <c r="H4014" t="e">
        <f>IF(VLOOKUP($A4014,Parts!$A:$AM,H$1,0)="X",Y$2,"")</f>
        <v>#VALUE!</v>
      </c>
      <c r="I4014" t="e">
        <f>IF(VLOOKUP($A4014,Parts!$A:$AM,I$1,0)="X",Z$2,"")</f>
        <v>#VALUE!</v>
      </c>
      <c r="J4014" t="e">
        <f>IF(VLOOKUP($A4014,Parts!$A:$AM,J$1,0)="X",AA$2,"")</f>
        <v>#VALUE!</v>
      </c>
      <c r="K4014" t="e">
        <f>IF(VLOOKUP($A4014,Parts!$A:$AM,K$1,0)="X",AB$2,"")</f>
        <v>#VALUE!</v>
      </c>
      <c r="L4014" t="e">
        <f>IF(VLOOKUP($A4014,Parts!$A:$AM,L$1,0)="X",AC$2,"")</f>
        <v>#VALUE!</v>
      </c>
      <c r="M4014" t="e">
        <f>IF(VLOOKUP($A4014,Parts!$A:$AM,M$1,0)="X",AD$2,"")</f>
        <v>#VALUE!</v>
      </c>
      <c r="N4014" t="e">
        <f>IF(VLOOKUP($A4014,Parts!$A:$AM,N$1,0)="X",AE$2,"")</f>
        <v>#VALUE!</v>
      </c>
      <c r="O4014" t="e">
        <f>IF(VLOOKUP($A4014,Parts!$A:$AM,O$1,0)="X",AF$2,"")</f>
        <v>#VALUE!</v>
      </c>
      <c r="P4014" t="e">
        <f t="shared" si="63"/>
        <v>#VALUE!</v>
      </c>
    </row>
    <row r="4015" spans="1:16" x14ac:dyDescent="0.25">
      <c r="A4015" t="e">
        <f>Table15[[#This Row],[Name]]</f>
        <v>#VALUE!</v>
      </c>
      <c r="B4015" t="e">
        <f>IF(VLOOKUP($A4015,Parts!$A:$AM,B$1,0)="X",S$2,"")</f>
        <v>#VALUE!</v>
      </c>
      <c r="C4015" t="e">
        <f>IF(VLOOKUP($A4015,Parts!$A:$AM,C$1,0)="X",T$2,"")</f>
        <v>#VALUE!</v>
      </c>
      <c r="D4015" t="e">
        <f>IF(VLOOKUP($A4015,Parts!$A:$AM,D$1,0)="X",U$2,"")</f>
        <v>#VALUE!</v>
      </c>
      <c r="E4015" t="e">
        <f>IF(VLOOKUP($A4015,Parts!$A:$AM,E$1,0)="X",V$2,"")</f>
        <v>#VALUE!</v>
      </c>
      <c r="F4015" t="e">
        <f>IF(VLOOKUP($A4015,Parts!$A:$AM,F$1,0)="X",W$2,"")</f>
        <v>#VALUE!</v>
      </c>
      <c r="G4015" t="e">
        <f>IF(VLOOKUP($A4015,Parts!$A:$AM,G$1,0)="X",X$2,"")</f>
        <v>#VALUE!</v>
      </c>
      <c r="H4015" t="e">
        <f>IF(VLOOKUP($A4015,Parts!$A:$AM,H$1,0)="X",Y$2,"")</f>
        <v>#VALUE!</v>
      </c>
      <c r="I4015" t="e">
        <f>IF(VLOOKUP($A4015,Parts!$A:$AM,I$1,0)="X",Z$2,"")</f>
        <v>#VALUE!</v>
      </c>
      <c r="J4015" t="e">
        <f>IF(VLOOKUP($A4015,Parts!$A:$AM,J$1,0)="X",AA$2,"")</f>
        <v>#VALUE!</v>
      </c>
      <c r="K4015" t="e">
        <f>IF(VLOOKUP($A4015,Parts!$A:$AM,K$1,0)="X",AB$2,"")</f>
        <v>#VALUE!</v>
      </c>
      <c r="L4015" t="e">
        <f>IF(VLOOKUP($A4015,Parts!$A:$AM,L$1,0)="X",AC$2,"")</f>
        <v>#VALUE!</v>
      </c>
      <c r="M4015" t="e">
        <f>IF(VLOOKUP($A4015,Parts!$A:$AM,M$1,0)="X",AD$2,"")</f>
        <v>#VALUE!</v>
      </c>
      <c r="N4015" t="e">
        <f>IF(VLOOKUP($A4015,Parts!$A:$AM,N$1,0)="X",AE$2,"")</f>
        <v>#VALUE!</v>
      </c>
      <c r="O4015" t="e">
        <f>IF(VLOOKUP($A4015,Parts!$A:$AM,O$1,0)="X",AF$2,"")</f>
        <v>#VALUE!</v>
      </c>
      <c r="P4015" t="e">
        <f t="shared" si="63"/>
        <v>#VALUE!</v>
      </c>
    </row>
    <row r="4016" spans="1:16" x14ac:dyDescent="0.25">
      <c r="A4016" t="e">
        <f>Table15[[#This Row],[Name]]</f>
        <v>#VALUE!</v>
      </c>
      <c r="B4016" t="e">
        <f>IF(VLOOKUP($A4016,Parts!$A:$AM,B$1,0)="X",S$2,"")</f>
        <v>#VALUE!</v>
      </c>
      <c r="C4016" t="e">
        <f>IF(VLOOKUP($A4016,Parts!$A:$AM,C$1,0)="X",T$2,"")</f>
        <v>#VALUE!</v>
      </c>
      <c r="D4016" t="e">
        <f>IF(VLOOKUP($A4016,Parts!$A:$AM,D$1,0)="X",U$2,"")</f>
        <v>#VALUE!</v>
      </c>
      <c r="E4016" t="e">
        <f>IF(VLOOKUP($A4016,Parts!$A:$AM,E$1,0)="X",V$2,"")</f>
        <v>#VALUE!</v>
      </c>
      <c r="F4016" t="e">
        <f>IF(VLOOKUP($A4016,Parts!$A:$AM,F$1,0)="X",W$2,"")</f>
        <v>#VALUE!</v>
      </c>
      <c r="G4016" t="e">
        <f>IF(VLOOKUP($A4016,Parts!$A:$AM,G$1,0)="X",X$2,"")</f>
        <v>#VALUE!</v>
      </c>
      <c r="H4016" t="e">
        <f>IF(VLOOKUP($A4016,Parts!$A:$AM,H$1,0)="X",Y$2,"")</f>
        <v>#VALUE!</v>
      </c>
      <c r="I4016" t="e">
        <f>IF(VLOOKUP($A4016,Parts!$A:$AM,I$1,0)="X",Z$2,"")</f>
        <v>#VALUE!</v>
      </c>
      <c r="J4016" t="e">
        <f>IF(VLOOKUP($A4016,Parts!$A:$AM,J$1,0)="X",AA$2,"")</f>
        <v>#VALUE!</v>
      </c>
      <c r="K4016" t="e">
        <f>IF(VLOOKUP($A4016,Parts!$A:$AM,K$1,0)="X",AB$2,"")</f>
        <v>#VALUE!</v>
      </c>
      <c r="L4016" t="e">
        <f>IF(VLOOKUP($A4016,Parts!$A:$AM,L$1,0)="X",AC$2,"")</f>
        <v>#VALUE!</v>
      </c>
      <c r="M4016" t="e">
        <f>IF(VLOOKUP($A4016,Parts!$A:$AM,M$1,0)="X",AD$2,"")</f>
        <v>#VALUE!</v>
      </c>
      <c r="N4016" t="e">
        <f>IF(VLOOKUP($A4016,Parts!$A:$AM,N$1,0)="X",AE$2,"")</f>
        <v>#VALUE!</v>
      </c>
      <c r="O4016" t="e">
        <f>IF(VLOOKUP($A4016,Parts!$A:$AM,O$1,0)="X",AF$2,"")</f>
        <v>#VALUE!</v>
      </c>
      <c r="P4016" t="e">
        <f t="shared" si="63"/>
        <v>#VALUE!</v>
      </c>
    </row>
    <row r="4017" spans="1:16" x14ac:dyDescent="0.25">
      <c r="A4017" t="e">
        <f>Table15[[#This Row],[Name]]</f>
        <v>#VALUE!</v>
      </c>
      <c r="B4017" t="e">
        <f>IF(VLOOKUP($A4017,Parts!$A:$AM,B$1,0)="X",S$2,"")</f>
        <v>#VALUE!</v>
      </c>
      <c r="C4017" t="e">
        <f>IF(VLOOKUP($A4017,Parts!$A:$AM,C$1,0)="X",T$2,"")</f>
        <v>#VALUE!</v>
      </c>
      <c r="D4017" t="e">
        <f>IF(VLOOKUP($A4017,Parts!$A:$AM,D$1,0)="X",U$2,"")</f>
        <v>#VALUE!</v>
      </c>
      <c r="E4017" t="e">
        <f>IF(VLOOKUP($A4017,Parts!$A:$AM,E$1,0)="X",V$2,"")</f>
        <v>#VALUE!</v>
      </c>
      <c r="F4017" t="e">
        <f>IF(VLOOKUP($A4017,Parts!$A:$AM,F$1,0)="X",W$2,"")</f>
        <v>#VALUE!</v>
      </c>
      <c r="G4017" t="e">
        <f>IF(VLOOKUP($A4017,Parts!$A:$AM,G$1,0)="X",X$2,"")</f>
        <v>#VALUE!</v>
      </c>
      <c r="H4017" t="e">
        <f>IF(VLOOKUP($A4017,Parts!$A:$AM,H$1,0)="X",Y$2,"")</f>
        <v>#VALUE!</v>
      </c>
      <c r="I4017" t="e">
        <f>IF(VLOOKUP($A4017,Parts!$A:$AM,I$1,0)="X",Z$2,"")</f>
        <v>#VALUE!</v>
      </c>
      <c r="J4017" t="e">
        <f>IF(VLOOKUP($A4017,Parts!$A:$AM,J$1,0)="X",AA$2,"")</f>
        <v>#VALUE!</v>
      </c>
      <c r="K4017" t="e">
        <f>IF(VLOOKUP($A4017,Parts!$A:$AM,K$1,0)="X",AB$2,"")</f>
        <v>#VALUE!</v>
      </c>
      <c r="L4017" t="e">
        <f>IF(VLOOKUP($A4017,Parts!$A:$AM,L$1,0)="X",AC$2,"")</f>
        <v>#VALUE!</v>
      </c>
      <c r="M4017" t="e">
        <f>IF(VLOOKUP($A4017,Parts!$A:$AM,M$1,0)="X",AD$2,"")</f>
        <v>#VALUE!</v>
      </c>
      <c r="N4017" t="e">
        <f>IF(VLOOKUP($A4017,Parts!$A:$AM,N$1,0)="X",AE$2,"")</f>
        <v>#VALUE!</v>
      </c>
      <c r="O4017" t="e">
        <f>IF(VLOOKUP($A4017,Parts!$A:$AM,O$1,0)="X",AF$2,"")</f>
        <v>#VALUE!</v>
      </c>
      <c r="P4017" t="e">
        <f t="shared" si="63"/>
        <v>#VALUE!</v>
      </c>
    </row>
    <row r="4018" spans="1:16" x14ac:dyDescent="0.25">
      <c r="A4018" t="e">
        <f>Table15[[#This Row],[Name]]</f>
        <v>#VALUE!</v>
      </c>
      <c r="B4018" t="e">
        <f>IF(VLOOKUP($A4018,Parts!$A:$AM,B$1,0)="X",S$2,"")</f>
        <v>#VALUE!</v>
      </c>
      <c r="C4018" t="e">
        <f>IF(VLOOKUP($A4018,Parts!$A:$AM,C$1,0)="X",T$2,"")</f>
        <v>#VALUE!</v>
      </c>
      <c r="D4018" t="e">
        <f>IF(VLOOKUP($A4018,Parts!$A:$AM,D$1,0)="X",U$2,"")</f>
        <v>#VALUE!</v>
      </c>
      <c r="E4018" t="e">
        <f>IF(VLOOKUP($A4018,Parts!$A:$AM,E$1,0)="X",V$2,"")</f>
        <v>#VALUE!</v>
      </c>
      <c r="F4018" t="e">
        <f>IF(VLOOKUP($A4018,Parts!$A:$AM,F$1,0)="X",W$2,"")</f>
        <v>#VALUE!</v>
      </c>
      <c r="G4018" t="e">
        <f>IF(VLOOKUP($A4018,Parts!$A:$AM,G$1,0)="X",X$2,"")</f>
        <v>#VALUE!</v>
      </c>
      <c r="H4018" t="e">
        <f>IF(VLOOKUP($A4018,Parts!$A:$AM,H$1,0)="X",Y$2,"")</f>
        <v>#VALUE!</v>
      </c>
      <c r="I4018" t="e">
        <f>IF(VLOOKUP($A4018,Parts!$A:$AM,I$1,0)="X",Z$2,"")</f>
        <v>#VALUE!</v>
      </c>
      <c r="J4018" t="e">
        <f>IF(VLOOKUP($A4018,Parts!$A:$AM,J$1,0)="X",AA$2,"")</f>
        <v>#VALUE!</v>
      </c>
      <c r="K4018" t="e">
        <f>IF(VLOOKUP($A4018,Parts!$A:$AM,K$1,0)="X",AB$2,"")</f>
        <v>#VALUE!</v>
      </c>
      <c r="L4018" t="e">
        <f>IF(VLOOKUP($A4018,Parts!$A:$AM,L$1,0)="X",AC$2,"")</f>
        <v>#VALUE!</v>
      </c>
      <c r="M4018" t="e">
        <f>IF(VLOOKUP($A4018,Parts!$A:$AM,M$1,0)="X",AD$2,"")</f>
        <v>#VALUE!</v>
      </c>
      <c r="N4018" t="e">
        <f>IF(VLOOKUP($A4018,Parts!$A:$AM,N$1,0)="X",AE$2,"")</f>
        <v>#VALUE!</v>
      </c>
      <c r="O4018" t="e">
        <f>IF(VLOOKUP($A4018,Parts!$A:$AM,O$1,0)="X",AF$2,"")</f>
        <v>#VALUE!</v>
      </c>
      <c r="P4018" t="e">
        <f t="shared" si="63"/>
        <v>#VALUE!</v>
      </c>
    </row>
    <row r="4019" spans="1:16" x14ac:dyDescent="0.25">
      <c r="A4019" t="e">
        <f>Table15[[#This Row],[Name]]</f>
        <v>#VALUE!</v>
      </c>
      <c r="B4019" t="e">
        <f>IF(VLOOKUP($A4019,Parts!$A:$AM,B$1,0)="X",S$2,"")</f>
        <v>#VALUE!</v>
      </c>
      <c r="C4019" t="e">
        <f>IF(VLOOKUP($A4019,Parts!$A:$AM,C$1,0)="X",T$2,"")</f>
        <v>#VALUE!</v>
      </c>
      <c r="D4019" t="e">
        <f>IF(VLOOKUP($A4019,Parts!$A:$AM,D$1,0)="X",U$2,"")</f>
        <v>#VALUE!</v>
      </c>
      <c r="E4019" t="e">
        <f>IF(VLOOKUP($A4019,Parts!$A:$AM,E$1,0)="X",V$2,"")</f>
        <v>#VALUE!</v>
      </c>
      <c r="F4019" t="e">
        <f>IF(VLOOKUP($A4019,Parts!$A:$AM,F$1,0)="X",W$2,"")</f>
        <v>#VALUE!</v>
      </c>
      <c r="G4019" t="e">
        <f>IF(VLOOKUP($A4019,Parts!$A:$AM,G$1,0)="X",X$2,"")</f>
        <v>#VALUE!</v>
      </c>
      <c r="H4019" t="e">
        <f>IF(VLOOKUP($A4019,Parts!$A:$AM,H$1,0)="X",Y$2,"")</f>
        <v>#VALUE!</v>
      </c>
      <c r="I4019" t="e">
        <f>IF(VLOOKUP($A4019,Parts!$A:$AM,I$1,0)="X",Z$2,"")</f>
        <v>#VALUE!</v>
      </c>
      <c r="J4019" t="e">
        <f>IF(VLOOKUP($A4019,Parts!$A:$AM,J$1,0)="X",AA$2,"")</f>
        <v>#VALUE!</v>
      </c>
      <c r="K4019" t="e">
        <f>IF(VLOOKUP($A4019,Parts!$A:$AM,K$1,0)="X",AB$2,"")</f>
        <v>#VALUE!</v>
      </c>
      <c r="L4019" t="e">
        <f>IF(VLOOKUP($A4019,Parts!$A:$AM,L$1,0)="X",AC$2,"")</f>
        <v>#VALUE!</v>
      </c>
      <c r="M4019" t="e">
        <f>IF(VLOOKUP($A4019,Parts!$A:$AM,M$1,0)="X",AD$2,"")</f>
        <v>#VALUE!</v>
      </c>
      <c r="N4019" t="e">
        <f>IF(VLOOKUP($A4019,Parts!$A:$AM,N$1,0)="X",AE$2,"")</f>
        <v>#VALUE!</v>
      </c>
      <c r="O4019" t="e">
        <f>IF(VLOOKUP($A4019,Parts!$A:$AM,O$1,0)="X",AF$2,"")</f>
        <v>#VALUE!</v>
      </c>
      <c r="P4019" t="e">
        <f t="shared" si="63"/>
        <v>#VALUE!</v>
      </c>
    </row>
    <row r="4020" spans="1:16" x14ac:dyDescent="0.25">
      <c r="A4020" t="e">
        <f>Table15[[#This Row],[Name]]</f>
        <v>#VALUE!</v>
      </c>
      <c r="B4020" t="e">
        <f>IF(VLOOKUP($A4020,Parts!$A:$AM,B$1,0)="X",S$2,"")</f>
        <v>#VALUE!</v>
      </c>
      <c r="C4020" t="e">
        <f>IF(VLOOKUP($A4020,Parts!$A:$AM,C$1,0)="X",T$2,"")</f>
        <v>#VALUE!</v>
      </c>
      <c r="D4020" t="e">
        <f>IF(VLOOKUP($A4020,Parts!$A:$AM,D$1,0)="X",U$2,"")</f>
        <v>#VALUE!</v>
      </c>
      <c r="E4020" t="e">
        <f>IF(VLOOKUP($A4020,Parts!$A:$AM,E$1,0)="X",V$2,"")</f>
        <v>#VALUE!</v>
      </c>
      <c r="F4020" t="e">
        <f>IF(VLOOKUP($A4020,Parts!$A:$AM,F$1,0)="X",W$2,"")</f>
        <v>#VALUE!</v>
      </c>
      <c r="G4020" t="e">
        <f>IF(VLOOKUP($A4020,Parts!$A:$AM,G$1,0)="X",X$2,"")</f>
        <v>#VALUE!</v>
      </c>
      <c r="H4020" t="e">
        <f>IF(VLOOKUP($A4020,Parts!$A:$AM,H$1,0)="X",Y$2,"")</f>
        <v>#VALUE!</v>
      </c>
      <c r="I4020" t="e">
        <f>IF(VLOOKUP($A4020,Parts!$A:$AM,I$1,0)="X",Z$2,"")</f>
        <v>#VALUE!</v>
      </c>
      <c r="J4020" t="e">
        <f>IF(VLOOKUP($A4020,Parts!$A:$AM,J$1,0)="X",AA$2,"")</f>
        <v>#VALUE!</v>
      </c>
      <c r="K4020" t="e">
        <f>IF(VLOOKUP($A4020,Parts!$A:$AM,K$1,0)="X",AB$2,"")</f>
        <v>#VALUE!</v>
      </c>
      <c r="L4020" t="e">
        <f>IF(VLOOKUP($A4020,Parts!$A:$AM,L$1,0)="X",AC$2,"")</f>
        <v>#VALUE!</v>
      </c>
      <c r="M4020" t="e">
        <f>IF(VLOOKUP($A4020,Parts!$A:$AM,M$1,0)="X",AD$2,"")</f>
        <v>#VALUE!</v>
      </c>
      <c r="N4020" t="e">
        <f>IF(VLOOKUP($A4020,Parts!$A:$AM,N$1,0)="X",AE$2,"")</f>
        <v>#VALUE!</v>
      </c>
      <c r="O4020" t="e">
        <f>IF(VLOOKUP($A4020,Parts!$A:$AM,O$1,0)="X",AF$2,"")</f>
        <v>#VALUE!</v>
      </c>
      <c r="P4020" t="e">
        <f t="shared" si="63"/>
        <v>#VALUE!</v>
      </c>
    </row>
    <row r="4021" spans="1:16" x14ac:dyDescent="0.25">
      <c r="A4021" t="e">
        <f>Table15[[#This Row],[Name]]</f>
        <v>#VALUE!</v>
      </c>
      <c r="B4021" t="e">
        <f>IF(VLOOKUP($A4021,Parts!$A:$AM,B$1,0)="X",S$2,"")</f>
        <v>#VALUE!</v>
      </c>
      <c r="C4021" t="e">
        <f>IF(VLOOKUP($A4021,Parts!$A:$AM,C$1,0)="X",T$2,"")</f>
        <v>#VALUE!</v>
      </c>
      <c r="D4021" t="e">
        <f>IF(VLOOKUP($A4021,Parts!$A:$AM,D$1,0)="X",U$2,"")</f>
        <v>#VALUE!</v>
      </c>
      <c r="E4021" t="e">
        <f>IF(VLOOKUP($A4021,Parts!$A:$AM,E$1,0)="X",V$2,"")</f>
        <v>#VALUE!</v>
      </c>
      <c r="F4021" t="e">
        <f>IF(VLOOKUP($A4021,Parts!$A:$AM,F$1,0)="X",W$2,"")</f>
        <v>#VALUE!</v>
      </c>
      <c r="G4021" t="e">
        <f>IF(VLOOKUP($A4021,Parts!$A:$AM,G$1,0)="X",X$2,"")</f>
        <v>#VALUE!</v>
      </c>
      <c r="H4021" t="e">
        <f>IF(VLOOKUP($A4021,Parts!$A:$AM,H$1,0)="X",Y$2,"")</f>
        <v>#VALUE!</v>
      </c>
      <c r="I4021" t="e">
        <f>IF(VLOOKUP($A4021,Parts!$A:$AM,I$1,0)="X",Z$2,"")</f>
        <v>#VALUE!</v>
      </c>
      <c r="J4021" t="e">
        <f>IF(VLOOKUP($A4021,Parts!$A:$AM,J$1,0)="X",AA$2,"")</f>
        <v>#VALUE!</v>
      </c>
      <c r="K4021" t="e">
        <f>IF(VLOOKUP($A4021,Parts!$A:$AM,K$1,0)="X",AB$2,"")</f>
        <v>#VALUE!</v>
      </c>
      <c r="L4021" t="e">
        <f>IF(VLOOKUP($A4021,Parts!$A:$AM,L$1,0)="X",AC$2,"")</f>
        <v>#VALUE!</v>
      </c>
      <c r="M4021" t="e">
        <f>IF(VLOOKUP($A4021,Parts!$A:$AM,M$1,0)="X",AD$2,"")</f>
        <v>#VALUE!</v>
      </c>
      <c r="N4021" t="e">
        <f>IF(VLOOKUP($A4021,Parts!$A:$AM,N$1,0)="X",AE$2,"")</f>
        <v>#VALUE!</v>
      </c>
      <c r="O4021" t="e">
        <f>IF(VLOOKUP($A4021,Parts!$A:$AM,O$1,0)="X",AF$2,"")</f>
        <v>#VALUE!</v>
      </c>
      <c r="P4021" t="e">
        <f t="shared" si="63"/>
        <v>#VALUE!</v>
      </c>
    </row>
    <row r="4022" spans="1:16" x14ac:dyDescent="0.25">
      <c r="A4022" t="e">
        <f>Table15[[#This Row],[Name]]</f>
        <v>#VALUE!</v>
      </c>
      <c r="B4022" t="e">
        <f>IF(VLOOKUP($A4022,Parts!$A:$AM,B$1,0)="X",S$2,"")</f>
        <v>#VALUE!</v>
      </c>
      <c r="C4022" t="e">
        <f>IF(VLOOKUP($A4022,Parts!$A:$AM,C$1,0)="X",T$2,"")</f>
        <v>#VALUE!</v>
      </c>
      <c r="D4022" t="e">
        <f>IF(VLOOKUP($A4022,Parts!$A:$AM,D$1,0)="X",U$2,"")</f>
        <v>#VALUE!</v>
      </c>
      <c r="E4022" t="e">
        <f>IF(VLOOKUP($A4022,Parts!$A:$AM,E$1,0)="X",V$2,"")</f>
        <v>#VALUE!</v>
      </c>
      <c r="F4022" t="e">
        <f>IF(VLOOKUP($A4022,Parts!$A:$AM,F$1,0)="X",W$2,"")</f>
        <v>#VALUE!</v>
      </c>
      <c r="G4022" t="e">
        <f>IF(VLOOKUP($A4022,Parts!$A:$AM,G$1,0)="X",X$2,"")</f>
        <v>#VALUE!</v>
      </c>
      <c r="H4022" t="e">
        <f>IF(VLOOKUP($A4022,Parts!$A:$AM,H$1,0)="X",Y$2,"")</f>
        <v>#VALUE!</v>
      </c>
      <c r="I4022" t="e">
        <f>IF(VLOOKUP($A4022,Parts!$A:$AM,I$1,0)="X",Z$2,"")</f>
        <v>#VALUE!</v>
      </c>
      <c r="J4022" t="e">
        <f>IF(VLOOKUP($A4022,Parts!$A:$AM,J$1,0)="X",AA$2,"")</f>
        <v>#VALUE!</v>
      </c>
      <c r="K4022" t="e">
        <f>IF(VLOOKUP($A4022,Parts!$A:$AM,K$1,0)="X",AB$2,"")</f>
        <v>#VALUE!</v>
      </c>
      <c r="L4022" t="e">
        <f>IF(VLOOKUP($A4022,Parts!$A:$AM,L$1,0)="X",AC$2,"")</f>
        <v>#VALUE!</v>
      </c>
      <c r="M4022" t="e">
        <f>IF(VLOOKUP($A4022,Parts!$A:$AM,M$1,0)="X",AD$2,"")</f>
        <v>#VALUE!</v>
      </c>
      <c r="N4022" t="e">
        <f>IF(VLOOKUP($A4022,Parts!$A:$AM,N$1,0)="X",AE$2,"")</f>
        <v>#VALUE!</v>
      </c>
      <c r="O4022" t="e">
        <f>IF(VLOOKUP($A4022,Parts!$A:$AM,O$1,0)="X",AF$2,"")</f>
        <v>#VALUE!</v>
      </c>
      <c r="P4022" t="e">
        <f t="shared" si="63"/>
        <v>#VALUE!</v>
      </c>
    </row>
    <row r="4023" spans="1:16" x14ac:dyDescent="0.25">
      <c r="A4023" t="e">
        <f>Table15[[#This Row],[Name]]</f>
        <v>#VALUE!</v>
      </c>
      <c r="B4023" t="e">
        <f>IF(VLOOKUP($A4023,Parts!$A:$AM,B$1,0)="X",S$2,"")</f>
        <v>#VALUE!</v>
      </c>
      <c r="C4023" t="e">
        <f>IF(VLOOKUP($A4023,Parts!$A:$AM,C$1,0)="X",T$2,"")</f>
        <v>#VALUE!</v>
      </c>
      <c r="D4023" t="e">
        <f>IF(VLOOKUP($A4023,Parts!$A:$AM,D$1,0)="X",U$2,"")</f>
        <v>#VALUE!</v>
      </c>
      <c r="E4023" t="e">
        <f>IF(VLOOKUP($A4023,Parts!$A:$AM,E$1,0)="X",V$2,"")</f>
        <v>#VALUE!</v>
      </c>
      <c r="F4023" t="e">
        <f>IF(VLOOKUP($A4023,Parts!$A:$AM,F$1,0)="X",W$2,"")</f>
        <v>#VALUE!</v>
      </c>
      <c r="G4023" t="e">
        <f>IF(VLOOKUP($A4023,Parts!$A:$AM,G$1,0)="X",X$2,"")</f>
        <v>#VALUE!</v>
      </c>
      <c r="H4023" t="e">
        <f>IF(VLOOKUP($A4023,Parts!$A:$AM,H$1,0)="X",Y$2,"")</f>
        <v>#VALUE!</v>
      </c>
      <c r="I4023" t="e">
        <f>IF(VLOOKUP($A4023,Parts!$A:$AM,I$1,0)="X",Z$2,"")</f>
        <v>#VALUE!</v>
      </c>
      <c r="J4023" t="e">
        <f>IF(VLOOKUP($A4023,Parts!$A:$AM,J$1,0)="X",AA$2,"")</f>
        <v>#VALUE!</v>
      </c>
      <c r="K4023" t="e">
        <f>IF(VLOOKUP($A4023,Parts!$A:$AM,K$1,0)="X",AB$2,"")</f>
        <v>#VALUE!</v>
      </c>
      <c r="L4023" t="e">
        <f>IF(VLOOKUP($A4023,Parts!$A:$AM,L$1,0)="X",AC$2,"")</f>
        <v>#VALUE!</v>
      </c>
      <c r="M4023" t="e">
        <f>IF(VLOOKUP($A4023,Parts!$A:$AM,M$1,0)="X",AD$2,"")</f>
        <v>#VALUE!</v>
      </c>
      <c r="N4023" t="e">
        <f>IF(VLOOKUP($A4023,Parts!$A:$AM,N$1,0)="X",AE$2,"")</f>
        <v>#VALUE!</v>
      </c>
      <c r="O4023" t="e">
        <f>IF(VLOOKUP($A4023,Parts!$A:$AM,O$1,0)="X",AF$2,"")</f>
        <v>#VALUE!</v>
      </c>
      <c r="P4023" t="e">
        <f t="shared" si="63"/>
        <v>#VALUE!</v>
      </c>
    </row>
    <row r="4024" spans="1:16" x14ac:dyDescent="0.25">
      <c r="A4024" t="e">
        <f>Table15[[#This Row],[Name]]</f>
        <v>#VALUE!</v>
      </c>
      <c r="B4024" t="e">
        <f>IF(VLOOKUP($A4024,Parts!$A:$AM,B$1,0)="X",S$2,"")</f>
        <v>#VALUE!</v>
      </c>
      <c r="C4024" t="e">
        <f>IF(VLOOKUP($A4024,Parts!$A:$AM,C$1,0)="X",T$2,"")</f>
        <v>#VALUE!</v>
      </c>
      <c r="D4024" t="e">
        <f>IF(VLOOKUP($A4024,Parts!$A:$AM,D$1,0)="X",U$2,"")</f>
        <v>#VALUE!</v>
      </c>
      <c r="E4024" t="e">
        <f>IF(VLOOKUP($A4024,Parts!$A:$AM,E$1,0)="X",V$2,"")</f>
        <v>#VALUE!</v>
      </c>
      <c r="F4024" t="e">
        <f>IF(VLOOKUP($A4024,Parts!$A:$AM,F$1,0)="X",W$2,"")</f>
        <v>#VALUE!</v>
      </c>
      <c r="G4024" t="e">
        <f>IF(VLOOKUP($A4024,Parts!$A:$AM,G$1,0)="X",X$2,"")</f>
        <v>#VALUE!</v>
      </c>
      <c r="H4024" t="e">
        <f>IF(VLOOKUP($A4024,Parts!$A:$AM,H$1,0)="X",Y$2,"")</f>
        <v>#VALUE!</v>
      </c>
      <c r="I4024" t="e">
        <f>IF(VLOOKUP($A4024,Parts!$A:$AM,I$1,0)="X",Z$2,"")</f>
        <v>#VALUE!</v>
      </c>
      <c r="J4024" t="e">
        <f>IF(VLOOKUP($A4024,Parts!$A:$AM,J$1,0)="X",AA$2,"")</f>
        <v>#VALUE!</v>
      </c>
      <c r="K4024" t="e">
        <f>IF(VLOOKUP($A4024,Parts!$A:$AM,K$1,0)="X",AB$2,"")</f>
        <v>#VALUE!</v>
      </c>
      <c r="L4024" t="e">
        <f>IF(VLOOKUP($A4024,Parts!$A:$AM,L$1,0)="X",AC$2,"")</f>
        <v>#VALUE!</v>
      </c>
      <c r="M4024" t="e">
        <f>IF(VLOOKUP($A4024,Parts!$A:$AM,M$1,0)="X",AD$2,"")</f>
        <v>#VALUE!</v>
      </c>
      <c r="N4024" t="e">
        <f>IF(VLOOKUP($A4024,Parts!$A:$AM,N$1,0)="X",AE$2,"")</f>
        <v>#VALUE!</v>
      </c>
      <c r="O4024" t="e">
        <f>IF(VLOOKUP($A4024,Parts!$A:$AM,O$1,0)="X",AF$2,"")</f>
        <v>#VALUE!</v>
      </c>
      <c r="P4024" t="e">
        <f t="shared" si="63"/>
        <v>#VALUE!</v>
      </c>
    </row>
    <row r="4025" spans="1:16" x14ac:dyDescent="0.25">
      <c r="A4025" t="e">
        <f>Table15[[#This Row],[Name]]</f>
        <v>#VALUE!</v>
      </c>
      <c r="B4025" t="e">
        <f>IF(VLOOKUP($A4025,Parts!$A:$AM,B$1,0)="X",S$2,"")</f>
        <v>#VALUE!</v>
      </c>
      <c r="C4025" t="e">
        <f>IF(VLOOKUP($A4025,Parts!$A:$AM,C$1,0)="X",T$2,"")</f>
        <v>#VALUE!</v>
      </c>
      <c r="D4025" t="e">
        <f>IF(VLOOKUP($A4025,Parts!$A:$AM,D$1,0)="X",U$2,"")</f>
        <v>#VALUE!</v>
      </c>
      <c r="E4025" t="e">
        <f>IF(VLOOKUP($A4025,Parts!$A:$AM,E$1,0)="X",V$2,"")</f>
        <v>#VALUE!</v>
      </c>
      <c r="F4025" t="e">
        <f>IF(VLOOKUP($A4025,Parts!$A:$AM,F$1,0)="X",W$2,"")</f>
        <v>#VALUE!</v>
      </c>
      <c r="G4025" t="e">
        <f>IF(VLOOKUP($A4025,Parts!$A:$AM,G$1,0)="X",X$2,"")</f>
        <v>#VALUE!</v>
      </c>
      <c r="H4025" t="e">
        <f>IF(VLOOKUP($A4025,Parts!$A:$AM,H$1,0)="X",Y$2,"")</f>
        <v>#VALUE!</v>
      </c>
      <c r="I4025" t="e">
        <f>IF(VLOOKUP($A4025,Parts!$A:$AM,I$1,0)="X",Z$2,"")</f>
        <v>#VALUE!</v>
      </c>
      <c r="J4025" t="e">
        <f>IF(VLOOKUP($A4025,Parts!$A:$AM,J$1,0)="X",AA$2,"")</f>
        <v>#VALUE!</v>
      </c>
      <c r="K4025" t="e">
        <f>IF(VLOOKUP($A4025,Parts!$A:$AM,K$1,0)="X",AB$2,"")</f>
        <v>#VALUE!</v>
      </c>
      <c r="L4025" t="e">
        <f>IF(VLOOKUP($A4025,Parts!$A:$AM,L$1,0)="X",AC$2,"")</f>
        <v>#VALUE!</v>
      </c>
      <c r="M4025" t="e">
        <f>IF(VLOOKUP($A4025,Parts!$A:$AM,M$1,0)="X",AD$2,"")</f>
        <v>#VALUE!</v>
      </c>
      <c r="N4025" t="e">
        <f>IF(VLOOKUP($A4025,Parts!$A:$AM,N$1,0)="X",AE$2,"")</f>
        <v>#VALUE!</v>
      </c>
      <c r="O4025" t="e">
        <f>IF(VLOOKUP($A4025,Parts!$A:$AM,O$1,0)="X",AF$2,"")</f>
        <v>#VALUE!</v>
      </c>
      <c r="P4025" t="e">
        <f t="shared" si="63"/>
        <v>#VALUE!</v>
      </c>
    </row>
    <row r="4026" spans="1:16" x14ac:dyDescent="0.25">
      <c r="A4026" t="e">
        <f>Table15[[#This Row],[Name]]</f>
        <v>#VALUE!</v>
      </c>
      <c r="B4026" t="e">
        <f>IF(VLOOKUP($A4026,Parts!$A:$AM,B$1,0)="X",S$2,"")</f>
        <v>#VALUE!</v>
      </c>
      <c r="C4026" t="e">
        <f>IF(VLOOKUP($A4026,Parts!$A:$AM,C$1,0)="X",T$2,"")</f>
        <v>#VALUE!</v>
      </c>
      <c r="D4026" t="e">
        <f>IF(VLOOKUP($A4026,Parts!$A:$AM,D$1,0)="X",U$2,"")</f>
        <v>#VALUE!</v>
      </c>
      <c r="E4026" t="e">
        <f>IF(VLOOKUP($A4026,Parts!$A:$AM,E$1,0)="X",V$2,"")</f>
        <v>#VALUE!</v>
      </c>
      <c r="F4026" t="e">
        <f>IF(VLOOKUP($A4026,Parts!$A:$AM,F$1,0)="X",W$2,"")</f>
        <v>#VALUE!</v>
      </c>
      <c r="G4026" t="e">
        <f>IF(VLOOKUP($A4026,Parts!$A:$AM,G$1,0)="X",X$2,"")</f>
        <v>#VALUE!</v>
      </c>
      <c r="H4026" t="e">
        <f>IF(VLOOKUP($A4026,Parts!$A:$AM,H$1,0)="X",Y$2,"")</f>
        <v>#VALUE!</v>
      </c>
      <c r="I4026" t="e">
        <f>IF(VLOOKUP($A4026,Parts!$A:$AM,I$1,0)="X",Z$2,"")</f>
        <v>#VALUE!</v>
      </c>
      <c r="J4026" t="e">
        <f>IF(VLOOKUP($A4026,Parts!$A:$AM,J$1,0)="X",AA$2,"")</f>
        <v>#VALUE!</v>
      </c>
      <c r="K4026" t="e">
        <f>IF(VLOOKUP($A4026,Parts!$A:$AM,K$1,0)="X",AB$2,"")</f>
        <v>#VALUE!</v>
      </c>
      <c r="L4026" t="e">
        <f>IF(VLOOKUP($A4026,Parts!$A:$AM,L$1,0)="X",AC$2,"")</f>
        <v>#VALUE!</v>
      </c>
      <c r="M4026" t="e">
        <f>IF(VLOOKUP($A4026,Parts!$A:$AM,M$1,0)="X",AD$2,"")</f>
        <v>#VALUE!</v>
      </c>
      <c r="N4026" t="e">
        <f>IF(VLOOKUP($A4026,Parts!$A:$AM,N$1,0)="X",AE$2,"")</f>
        <v>#VALUE!</v>
      </c>
      <c r="O4026" t="e">
        <f>IF(VLOOKUP($A4026,Parts!$A:$AM,O$1,0)="X",AF$2,"")</f>
        <v>#VALUE!</v>
      </c>
      <c r="P4026" t="e">
        <f t="shared" si="63"/>
        <v>#VALUE!</v>
      </c>
    </row>
    <row r="4027" spans="1:16" x14ac:dyDescent="0.25">
      <c r="A4027" t="e">
        <f>Table15[[#This Row],[Name]]</f>
        <v>#VALUE!</v>
      </c>
      <c r="B4027" t="e">
        <f>IF(VLOOKUP($A4027,Parts!$A:$AM,B$1,0)="X",S$2,"")</f>
        <v>#VALUE!</v>
      </c>
      <c r="C4027" t="e">
        <f>IF(VLOOKUP($A4027,Parts!$A:$AM,C$1,0)="X",T$2,"")</f>
        <v>#VALUE!</v>
      </c>
      <c r="D4027" t="e">
        <f>IF(VLOOKUP($A4027,Parts!$A:$AM,D$1,0)="X",U$2,"")</f>
        <v>#VALUE!</v>
      </c>
      <c r="E4027" t="e">
        <f>IF(VLOOKUP($A4027,Parts!$A:$AM,E$1,0)="X",V$2,"")</f>
        <v>#VALUE!</v>
      </c>
      <c r="F4027" t="e">
        <f>IF(VLOOKUP($A4027,Parts!$A:$AM,F$1,0)="X",W$2,"")</f>
        <v>#VALUE!</v>
      </c>
      <c r="G4027" t="e">
        <f>IF(VLOOKUP($A4027,Parts!$A:$AM,G$1,0)="X",X$2,"")</f>
        <v>#VALUE!</v>
      </c>
      <c r="H4027" t="e">
        <f>IF(VLOOKUP($A4027,Parts!$A:$AM,H$1,0)="X",Y$2,"")</f>
        <v>#VALUE!</v>
      </c>
      <c r="I4027" t="e">
        <f>IF(VLOOKUP($A4027,Parts!$A:$AM,I$1,0)="X",Z$2,"")</f>
        <v>#VALUE!</v>
      </c>
      <c r="J4027" t="e">
        <f>IF(VLOOKUP($A4027,Parts!$A:$AM,J$1,0)="X",AA$2,"")</f>
        <v>#VALUE!</v>
      </c>
      <c r="K4027" t="e">
        <f>IF(VLOOKUP($A4027,Parts!$A:$AM,K$1,0)="X",AB$2,"")</f>
        <v>#VALUE!</v>
      </c>
      <c r="L4027" t="e">
        <f>IF(VLOOKUP($A4027,Parts!$A:$AM,L$1,0)="X",AC$2,"")</f>
        <v>#VALUE!</v>
      </c>
      <c r="M4027" t="e">
        <f>IF(VLOOKUP($A4027,Parts!$A:$AM,M$1,0)="X",AD$2,"")</f>
        <v>#VALUE!</v>
      </c>
      <c r="N4027" t="e">
        <f>IF(VLOOKUP($A4027,Parts!$A:$AM,N$1,0)="X",AE$2,"")</f>
        <v>#VALUE!</v>
      </c>
      <c r="O4027" t="e">
        <f>IF(VLOOKUP($A4027,Parts!$A:$AM,O$1,0)="X",AF$2,"")</f>
        <v>#VALUE!</v>
      </c>
      <c r="P4027" t="e">
        <f t="shared" si="63"/>
        <v>#VALUE!</v>
      </c>
    </row>
    <row r="4028" spans="1:16" x14ac:dyDescent="0.25">
      <c r="A4028" t="e">
        <f>Table15[[#This Row],[Name]]</f>
        <v>#VALUE!</v>
      </c>
      <c r="B4028" t="e">
        <f>IF(VLOOKUP($A4028,Parts!$A:$AM,B$1,0)="X",S$2,"")</f>
        <v>#VALUE!</v>
      </c>
      <c r="C4028" t="e">
        <f>IF(VLOOKUP($A4028,Parts!$A:$AM,C$1,0)="X",T$2,"")</f>
        <v>#VALUE!</v>
      </c>
      <c r="D4028" t="e">
        <f>IF(VLOOKUP($A4028,Parts!$A:$AM,D$1,0)="X",U$2,"")</f>
        <v>#VALUE!</v>
      </c>
      <c r="E4028" t="e">
        <f>IF(VLOOKUP($A4028,Parts!$A:$AM,E$1,0)="X",V$2,"")</f>
        <v>#VALUE!</v>
      </c>
      <c r="F4028" t="e">
        <f>IF(VLOOKUP($A4028,Parts!$A:$AM,F$1,0)="X",W$2,"")</f>
        <v>#VALUE!</v>
      </c>
      <c r="G4028" t="e">
        <f>IF(VLOOKUP($A4028,Parts!$A:$AM,G$1,0)="X",X$2,"")</f>
        <v>#VALUE!</v>
      </c>
      <c r="H4028" t="e">
        <f>IF(VLOOKUP($A4028,Parts!$A:$AM,H$1,0)="X",Y$2,"")</f>
        <v>#VALUE!</v>
      </c>
      <c r="I4028" t="e">
        <f>IF(VLOOKUP($A4028,Parts!$A:$AM,I$1,0)="X",Z$2,"")</f>
        <v>#VALUE!</v>
      </c>
      <c r="J4028" t="e">
        <f>IF(VLOOKUP($A4028,Parts!$A:$AM,J$1,0)="X",AA$2,"")</f>
        <v>#VALUE!</v>
      </c>
      <c r="K4028" t="e">
        <f>IF(VLOOKUP($A4028,Parts!$A:$AM,K$1,0)="X",AB$2,"")</f>
        <v>#VALUE!</v>
      </c>
      <c r="L4028" t="e">
        <f>IF(VLOOKUP($A4028,Parts!$A:$AM,L$1,0)="X",AC$2,"")</f>
        <v>#VALUE!</v>
      </c>
      <c r="M4028" t="e">
        <f>IF(VLOOKUP($A4028,Parts!$A:$AM,M$1,0)="X",AD$2,"")</f>
        <v>#VALUE!</v>
      </c>
      <c r="N4028" t="e">
        <f>IF(VLOOKUP($A4028,Parts!$A:$AM,N$1,0)="X",AE$2,"")</f>
        <v>#VALUE!</v>
      </c>
      <c r="O4028" t="e">
        <f>IF(VLOOKUP($A4028,Parts!$A:$AM,O$1,0)="X",AF$2,"")</f>
        <v>#VALUE!</v>
      </c>
      <c r="P4028" t="e">
        <f t="shared" si="63"/>
        <v>#VALUE!</v>
      </c>
    </row>
    <row r="4029" spans="1:16" x14ac:dyDescent="0.25">
      <c r="A4029" t="e">
        <f>Table15[[#This Row],[Name]]</f>
        <v>#VALUE!</v>
      </c>
      <c r="B4029" t="e">
        <f>IF(VLOOKUP($A4029,Parts!$A:$AM,B$1,0)="X",S$2,"")</f>
        <v>#VALUE!</v>
      </c>
      <c r="C4029" t="e">
        <f>IF(VLOOKUP($A4029,Parts!$A:$AM,C$1,0)="X",T$2,"")</f>
        <v>#VALUE!</v>
      </c>
      <c r="D4029" t="e">
        <f>IF(VLOOKUP($A4029,Parts!$A:$AM,D$1,0)="X",U$2,"")</f>
        <v>#VALUE!</v>
      </c>
      <c r="E4029" t="e">
        <f>IF(VLOOKUP($A4029,Parts!$A:$AM,E$1,0)="X",V$2,"")</f>
        <v>#VALUE!</v>
      </c>
      <c r="F4029" t="e">
        <f>IF(VLOOKUP($A4029,Parts!$A:$AM,F$1,0)="X",W$2,"")</f>
        <v>#VALUE!</v>
      </c>
      <c r="G4029" t="e">
        <f>IF(VLOOKUP($A4029,Parts!$A:$AM,G$1,0)="X",X$2,"")</f>
        <v>#VALUE!</v>
      </c>
      <c r="H4029" t="e">
        <f>IF(VLOOKUP($A4029,Parts!$A:$AM,H$1,0)="X",Y$2,"")</f>
        <v>#VALUE!</v>
      </c>
      <c r="I4029" t="e">
        <f>IF(VLOOKUP($A4029,Parts!$A:$AM,I$1,0)="X",Z$2,"")</f>
        <v>#VALUE!</v>
      </c>
      <c r="J4029" t="e">
        <f>IF(VLOOKUP($A4029,Parts!$A:$AM,J$1,0)="X",AA$2,"")</f>
        <v>#VALUE!</v>
      </c>
      <c r="K4029" t="e">
        <f>IF(VLOOKUP($A4029,Parts!$A:$AM,K$1,0)="X",AB$2,"")</f>
        <v>#VALUE!</v>
      </c>
      <c r="L4029" t="e">
        <f>IF(VLOOKUP($A4029,Parts!$A:$AM,L$1,0)="X",AC$2,"")</f>
        <v>#VALUE!</v>
      </c>
      <c r="M4029" t="e">
        <f>IF(VLOOKUP($A4029,Parts!$A:$AM,M$1,0)="X",AD$2,"")</f>
        <v>#VALUE!</v>
      </c>
      <c r="N4029" t="e">
        <f>IF(VLOOKUP($A4029,Parts!$A:$AM,N$1,0)="X",AE$2,"")</f>
        <v>#VALUE!</v>
      </c>
      <c r="O4029" t="e">
        <f>IF(VLOOKUP($A4029,Parts!$A:$AM,O$1,0)="X",AF$2,"")</f>
        <v>#VALUE!</v>
      </c>
      <c r="P4029" t="e">
        <f t="shared" si="63"/>
        <v>#VALUE!</v>
      </c>
    </row>
    <row r="4030" spans="1:16" x14ac:dyDescent="0.25">
      <c r="A4030" t="e">
        <f>Table15[[#This Row],[Name]]</f>
        <v>#VALUE!</v>
      </c>
      <c r="B4030" t="e">
        <f>IF(VLOOKUP($A4030,Parts!$A:$AM,B$1,0)="X",S$2,"")</f>
        <v>#VALUE!</v>
      </c>
      <c r="C4030" t="e">
        <f>IF(VLOOKUP($A4030,Parts!$A:$AM,C$1,0)="X",T$2,"")</f>
        <v>#VALUE!</v>
      </c>
      <c r="D4030" t="e">
        <f>IF(VLOOKUP($A4030,Parts!$A:$AM,D$1,0)="X",U$2,"")</f>
        <v>#VALUE!</v>
      </c>
      <c r="E4030" t="e">
        <f>IF(VLOOKUP($A4030,Parts!$A:$AM,E$1,0)="X",V$2,"")</f>
        <v>#VALUE!</v>
      </c>
      <c r="F4030" t="e">
        <f>IF(VLOOKUP($A4030,Parts!$A:$AM,F$1,0)="X",W$2,"")</f>
        <v>#VALUE!</v>
      </c>
      <c r="G4030" t="e">
        <f>IF(VLOOKUP($A4030,Parts!$A:$AM,G$1,0)="X",X$2,"")</f>
        <v>#VALUE!</v>
      </c>
      <c r="H4030" t="e">
        <f>IF(VLOOKUP($A4030,Parts!$A:$AM,H$1,0)="X",Y$2,"")</f>
        <v>#VALUE!</v>
      </c>
      <c r="I4030" t="e">
        <f>IF(VLOOKUP($A4030,Parts!$A:$AM,I$1,0)="X",Z$2,"")</f>
        <v>#VALUE!</v>
      </c>
      <c r="J4030" t="e">
        <f>IF(VLOOKUP($A4030,Parts!$A:$AM,J$1,0)="X",AA$2,"")</f>
        <v>#VALUE!</v>
      </c>
      <c r="K4030" t="e">
        <f>IF(VLOOKUP($A4030,Parts!$A:$AM,K$1,0)="X",AB$2,"")</f>
        <v>#VALUE!</v>
      </c>
      <c r="L4030" t="e">
        <f>IF(VLOOKUP($A4030,Parts!$A:$AM,L$1,0)="X",AC$2,"")</f>
        <v>#VALUE!</v>
      </c>
      <c r="M4030" t="e">
        <f>IF(VLOOKUP($A4030,Parts!$A:$AM,M$1,0)="X",AD$2,"")</f>
        <v>#VALUE!</v>
      </c>
      <c r="N4030" t="e">
        <f>IF(VLOOKUP($A4030,Parts!$A:$AM,N$1,0)="X",AE$2,"")</f>
        <v>#VALUE!</v>
      </c>
      <c r="O4030" t="e">
        <f>IF(VLOOKUP($A4030,Parts!$A:$AM,O$1,0)="X",AF$2,"")</f>
        <v>#VALUE!</v>
      </c>
      <c r="P4030" t="e">
        <f t="shared" si="63"/>
        <v>#VALUE!</v>
      </c>
    </row>
    <row r="4031" spans="1:16" x14ac:dyDescent="0.25">
      <c r="A4031" t="e">
        <f>Table15[[#This Row],[Name]]</f>
        <v>#VALUE!</v>
      </c>
      <c r="B4031" t="e">
        <f>IF(VLOOKUP($A4031,Parts!$A:$AM,B$1,0)="X",S$2,"")</f>
        <v>#VALUE!</v>
      </c>
      <c r="C4031" t="e">
        <f>IF(VLOOKUP($A4031,Parts!$A:$AM,C$1,0)="X",T$2,"")</f>
        <v>#VALUE!</v>
      </c>
      <c r="D4031" t="e">
        <f>IF(VLOOKUP($A4031,Parts!$A:$AM,D$1,0)="X",U$2,"")</f>
        <v>#VALUE!</v>
      </c>
      <c r="E4031" t="e">
        <f>IF(VLOOKUP($A4031,Parts!$A:$AM,E$1,0)="X",V$2,"")</f>
        <v>#VALUE!</v>
      </c>
      <c r="F4031" t="e">
        <f>IF(VLOOKUP($A4031,Parts!$A:$AM,F$1,0)="X",W$2,"")</f>
        <v>#VALUE!</v>
      </c>
      <c r="G4031" t="e">
        <f>IF(VLOOKUP($A4031,Parts!$A:$AM,G$1,0)="X",X$2,"")</f>
        <v>#VALUE!</v>
      </c>
      <c r="H4031" t="e">
        <f>IF(VLOOKUP($A4031,Parts!$A:$AM,H$1,0)="X",Y$2,"")</f>
        <v>#VALUE!</v>
      </c>
      <c r="I4031" t="e">
        <f>IF(VLOOKUP($A4031,Parts!$A:$AM,I$1,0)="X",Z$2,"")</f>
        <v>#VALUE!</v>
      </c>
      <c r="J4031" t="e">
        <f>IF(VLOOKUP($A4031,Parts!$A:$AM,J$1,0)="X",AA$2,"")</f>
        <v>#VALUE!</v>
      </c>
      <c r="K4031" t="e">
        <f>IF(VLOOKUP($A4031,Parts!$A:$AM,K$1,0)="X",AB$2,"")</f>
        <v>#VALUE!</v>
      </c>
      <c r="L4031" t="e">
        <f>IF(VLOOKUP($A4031,Parts!$A:$AM,L$1,0)="X",AC$2,"")</f>
        <v>#VALUE!</v>
      </c>
      <c r="M4031" t="e">
        <f>IF(VLOOKUP($A4031,Parts!$A:$AM,M$1,0)="X",AD$2,"")</f>
        <v>#VALUE!</v>
      </c>
      <c r="N4031" t="e">
        <f>IF(VLOOKUP($A4031,Parts!$A:$AM,N$1,0)="X",AE$2,"")</f>
        <v>#VALUE!</v>
      </c>
      <c r="O4031" t="e">
        <f>IF(VLOOKUP($A4031,Parts!$A:$AM,O$1,0)="X",AF$2,"")</f>
        <v>#VALUE!</v>
      </c>
      <c r="P4031" t="e">
        <f t="shared" si="63"/>
        <v>#VALUE!</v>
      </c>
    </row>
    <row r="4032" spans="1:16" x14ac:dyDescent="0.25">
      <c r="A4032" t="e">
        <f>Table15[[#This Row],[Name]]</f>
        <v>#VALUE!</v>
      </c>
      <c r="B4032" t="e">
        <f>IF(VLOOKUP($A4032,Parts!$A:$AM,B$1,0)="X",S$2,"")</f>
        <v>#VALUE!</v>
      </c>
      <c r="C4032" t="e">
        <f>IF(VLOOKUP($A4032,Parts!$A:$AM,C$1,0)="X",T$2,"")</f>
        <v>#VALUE!</v>
      </c>
      <c r="D4032" t="e">
        <f>IF(VLOOKUP($A4032,Parts!$A:$AM,D$1,0)="X",U$2,"")</f>
        <v>#VALUE!</v>
      </c>
      <c r="E4032" t="e">
        <f>IF(VLOOKUP($A4032,Parts!$A:$AM,E$1,0)="X",V$2,"")</f>
        <v>#VALUE!</v>
      </c>
      <c r="F4032" t="e">
        <f>IF(VLOOKUP($A4032,Parts!$A:$AM,F$1,0)="X",W$2,"")</f>
        <v>#VALUE!</v>
      </c>
      <c r="G4032" t="e">
        <f>IF(VLOOKUP($A4032,Parts!$A:$AM,G$1,0)="X",X$2,"")</f>
        <v>#VALUE!</v>
      </c>
      <c r="H4032" t="e">
        <f>IF(VLOOKUP($A4032,Parts!$A:$AM,H$1,0)="X",Y$2,"")</f>
        <v>#VALUE!</v>
      </c>
      <c r="I4032" t="e">
        <f>IF(VLOOKUP($A4032,Parts!$A:$AM,I$1,0)="X",Z$2,"")</f>
        <v>#VALUE!</v>
      </c>
      <c r="J4032" t="e">
        <f>IF(VLOOKUP($A4032,Parts!$A:$AM,J$1,0)="X",AA$2,"")</f>
        <v>#VALUE!</v>
      </c>
      <c r="K4032" t="e">
        <f>IF(VLOOKUP($A4032,Parts!$A:$AM,K$1,0)="X",AB$2,"")</f>
        <v>#VALUE!</v>
      </c>
      <c r="L4032" t="e">
        <f>IF(VLOOKUP($A4032,Parts!$A:$AM,L$1,0)="X",AC$2,"")</f>
        <v>#VALUE!</v>
      </c>
      <c r="M4032" t="e">
        <f>IF(VLOOKUP($A4032,Parts!$A:$AM,M$1,0)="X",AD$2,"")</f>
        <v>#VALUE!</v>
      </c>
      <c r="N4032" t="e">
        <f>IF(VLOOKUP($A4032,Parts!$A:$AM,N$1,0)="X",AE$2,"")</f>
        <v>#VALUE!</v>
      </c>
      <c r="O4032" t="e">
        <f>IF(VLOOKUP($A4032,Parts!$A:$AM,O$1,0)="X",AF$2,"")</f>
        <v>#VALUE!</v>
      </c>
      <c r="P4032" t="e">
        <f t="shared" si="63"/>
        <v>#VALUE!</v>
      </c>
    </row>
    <row r="4033" spans="1:16" x14ac:dyDescent="0.25">
      <c r="A4033" t="e">
        <f>Table15[[#This Row],[Name]]</f>
        <v>#VALUE!</v>
      </c>
      <c r="B4033" t="e">
        <f>IF(VLOOKUP($A4033,Parts!$A:$AM,B$1,0)="X",S$2,"")</f>
        <v>#VALUE!</v>
      </c>
      <c r="C4033" t="e">
        <f>IF(VLOOKUP($A4033,Parts!$A:$AM,C$1,0)="X",T$2,"")</f>
        <v>#VALUE!</v>
      </c>
      <c r="D4033" t="e">
        <f>IF(VLOOKUP($A4033,Parts!$A:$AM,D$1,0)="X",U$2,"")</f>
        <v>#VALUE!</v>
      </c>
      <c r="E4033" t="e">
        <f>IF(VLOOKUP($A4033,Parts!$A:$AM,E$1,0)="X",V$2,"")</f>
        <v>#VALUE!</v>
      </c>
      <c r="F4033" t="e">
        <f>IF(VLOOKUP($A4033,Parts!$A:$AM,F$1,0)="X",W$2,"")</f>
        <v>#VALUE!</v>
      </c>
      <c r="G4033" t="e">
        <f>IF(VLOOKUP($A4033,Parts!$A:$AM,G$1,0)="X",X$2,"")</f>
        <v>#VALUE!</v>
      </c>
      <c r="H4033" t="e">
        <f>IF(VLOOKUP($A4033,Parts!$A:$AM,H$1,0)="X",Y$2,"")</f>
        <v>#VALUE!</v>
      </c>
      <c r="I4033" t="e">
        <f>IF(VLOOKUP($A4033,Parts!$A:$AM,I$1,0)="X",Z$2,"")</f>
        <v>#VALUE!</v>
      </c>
      <c r="J4033" t="e">
        <f>IF(VLOOKUP($A4033,Parts!$A:$AM,J$1,0)="X",AA$2,"")</f>
        <v>#VALUE!</v>
      </c>
      <c r="K4033" t="e">
        <f>IF(VLOOKUP($A4033,Parts!$A:$AM,K$1,0)="X",AB$2,"")</f>
        <v>#VALUE!</v>
      </c>
      <c r="L4033" t="e">
        <f>IF(VLOOKUP($A4033,Parts!$A:$AM,L$1,0)="X",AC$2,"")</f>
        <v>#VALUE!</v>
      </c>
      <c r="M4033" t="e">
        <f>IF(VLOOKUP($A4033,Parts!$A:$AM,M$1,0)="X",AD$2,"")</f>
        <v>#VALUE!</v>
      </c>
      <c r="N4033" t="e">
        <f>IF(VLOOKUP($A4033,Parts!$A:$AM,N$1,0)="X",AE$2,"")</f>
        <v>#VALUE!</v>
      </c>
      <c r="O4033" t="e">
        <f>IF(VLOOKUP($A4033,Parts!$A:$AM,O$1,0)="X",AF$2,"")</f>
        <v>#VALUE!</v>
      </c>
      <c r="P4033" t="e">
        <f t="shared" si="63"/>
        <v>#VALUE!</v>
      </c>
    </row>
    <row r="4034" spans="1:16" x14ac:dyDescent="0.25">
      <c r="A4034" t="e">
        <f>Table15[[#This Row],[Name]]</f>
        <v>#VALUE!</v>
      </c>
      <c r="B4034" t="e">
        <f>IF(VLOOKUP($A4034,Parts!$A:$AM,B$1,0)="X",S$2,"")</f>
        <v>#VALUE!</v>
      </c>
      <c r="C4034" t="e">
        <f>IF(VLOOKUP($A4034,Parts!$A:$AM,C$1,0)="X",T$2,"")</f>
        <v>#VALUE!</v>
      </c>
      <c r="D4034" t="e">
        <f>IF(VLOOKUP($A4034,Parts!$A:$AM,D$1,0)="X",U$2,"")</f>
        <v>#VALUE!</v>
      </c>
      <c r="E4034" t="e">
        <f>IF(VLOOKUP($A4034,Parts!$A:$AM,E$1,0)="X",V$2,"")</f>
        <v>#VALUE!</v>
      </c>
      <c r="F4034" t="e">
        <f>IF(VLOOKUP($A4034,Parts!$A:$AM,F$1,0)="X",W$2,"")</f>
        <v>#VALUE!</v>
      </c>
      <c r="G4034" t="e">
        <f>IF(VLOOKUP($A4034,Parts!$A:$AM,G$1,0)="X",X$2,"")</f>
        <v>#VALUE!</v>
      </c>
      <c r="H4034" t="e">
        <f>IF(VLOOKUP($A4034,Parts!$A:$AM,H$1,0)="X",Y$2,"")</f>
        <v>#VALUE!</v>
      </c>
      <c r="I4034" t="e">
        <f>IF(VLOOKUP($A4034,Parts!$A:$AM,I$1,0)="X",Z$2,"")</f>
        <v>#VALUE!</v>
      </c>
      <c r="J4034" t="e">
        <f>IF(VLOOKUP($A4034,Parts!$A:$AM,J$1,0)="X",AA$2,"")</f>
        <v>#VALUE!</v>
      </c>
      <c r="K4034" t="e">
        <f>IF(VLOOKUP($A4034,Parts!$A:$AM,K$1,0)="X",AB$2,"")</f>
        <v>#VALUE!</v>
      </c>
      <c r="L4034" t="e">
        <f>IF(VLOOKUP($A4034,Parts!$A:$AM,L$1,0)="X",AC$2,"")</f>
        <v>#VALUE!</v>
      </c>
      <c r="M4034" t="e">
        <f>IF(VLOOKUP($A4034,Parts!$A:$AM,M$1,0)="X",AD$2,"")</f>
        <v>#VALUE!</v>
      </c>
      <c r="N4034" t="e">
        <f>IF(VLOOKUP($A4034,Parts!$A:$AM,N$1,0)="X",AE$2,"")</f>
        <v>#VALUE!</v>
      </c>
      <c r="O4034" t="e">
        <f>IF(VLOOKUP($A4034,Parts!$A:$AM,O$1,0)="X",AF$2,"")</f>
        <v>#VALUE!</v>
      </c>
      <c r="P4034" t="e">
        <f t="shared" si="63"/>
        <v>#VALUE!</v>
      </c>
    </row>
    <row r="4035" spans="1:16" x14ac:dyDescent="0.25">
      <c r="A4035" t="e">
        <f>Table15[[#This Row],[Name]]</f>
        <v>#VALUE!</v>
      </c>
      <c r="B4035" t="e">
        <f>IF(VLOOKUP($A4035,Parts!$A:$AM,B$1,0)="X",S$2,"")</f>
        <v>#VALUE!</v>
      </c>
      <c r="C4035" t="e">
        <f>IF(VLOOKUP($A4035,Parts!$A:$AM,C$1,0)="X",T$2,"")</f>
        <v>#VALUE!</v>
      </c>
      <c r="D4035" t="e">
        <f>IF(VLOOKUP($A4035,Parts!$A:$AM,D$1,0)="X",U$2,"")</f>
        <v>#VALUE!</v>
      </c>
      <c r="E4035" t="e">
        <f>IF(VLOOKUP($A4035,Parts!$A:$AM,E$1,0)="X",V$2,"")</f>
        <v>#VALUE!</v>
      </c>
      <c r="F4035" t="e">
        <f>IF(VLOOKUP($A4035,Parts!$A:$AM,F$1,0)="X",W$2,"")</f>
        <v>#VALUE!</v>
      </c>
      <c r="G4035" t="e">
        <f>IF(VLOOKUP($A4035,Parts!$A:$AM,G$1,0)="X",X$2,"")</f>
        <v>#VALUE!</v>
      </c>
      <c r="H4035" t="e">
        <f>IF(VLOOKUP($A4035,Parts!$A:$AM,H$1,0)="X",Y$2,"")</f>
        <v>#VALUE!</v>
      </c>
      <c r="I4035" t="e">
        <f>IF(VLOOKUP($A4035,Parts!$A:$AM,I$1,0)="X",Z$2,"")</f>
        <v>#VALUE!</v>
      </c>
      <c r="J4035" t="e">
        <f>IF(VLOOKUP($A4035,Parts!$A:$AM,J$1,0)="X",AA$2,"")</f>
        <v>#VALUE!</v>
      </c>
      <c r="K4035" t="e">
        <f>IF(VLOOKUP($A4035,Parts!$A:$AM,K$1,0)="X",AB$2,"")</f>
        <v>#VALUE!</v>
      </c>
      <c r="L4035" t="e">
        <f>IF(VLOOKUP($A4035,Parts!$A:$AM,L$1,0)="X",AC$2,"")</f>
        <v>#VALUE!</v>
      </c>
      <c r="M4035" t="e">
        <f>IF(VLOOKUP($A4035,Parts!$A:$AM,M$1,0)="X",AD$2,"")</f>
        <v>#VALUE!</v>
      </c>
      <c r="N4035" t="e">
        <f>IF(VLOOKUP($A4035,Parts!$A:$AM,N$1,0)="X",AE$2,"")</f>
        <v>#VALUE!</v>
      </c>
      <c r="O4035" t="e">
        <f>IF(VLOOKUP($A4035,Parts!$A:$AM,O$1,0)="X",AF$2,"")</f>
        <v>#VALUE!</v>
      </c>
      <c r="P4035" t="e">
        <f t="shared" ref="P4035:P4098" si="64">B4035&amp;C4035&amp;D4035&amp;E4035&amp;F4035&amp;G4035&amp;H4035&amp;I4035&amp;J4035&amp;K4035&amp;L4035&amp;M4035&amp;N4035&amp;O4035</f>
        <v>#VALUE!</v>
      </c>
    </row>
    <row r="4036" spans="1:16" x14ac:dyDescent="0.25">
      <c r="A4036" t="e">
        <f>Table15[[#This Row],[Name]]</f>
        <v>#VALUE!</v>
      </c>
      <c r="B4036" t="e">
        <f>IF(VLOOKUP($A4036,Parts!$A:$AM,B$1,0)="X",S$2,"")</f>
        <v>#VALUE!</v>
      </c>
      <c r="C4036" t="e">
        <f>IF(VLOOKUP($A4036,Parts!$A:$AM,C$1,0)="X",T$2,"")</f>
        <v>#VALUE!</v>
      </c>
      <c r="D4036" t="e">
        <f>IF(VLOOKUP($A4036,Parts!$A:$AM,D$1,0)="X",U$2,"")</f>
        <v>#VALUE!</v>
      </c>
      <c r="E4036" t="e">
        <f>IF(VLOOKUP($A4036,Parts!$A:$AM,E$1,0)="X",V$2,"")</f>
        <v>#VALUE!</v>
      </c>
      <c r="F4036" t="e">
        <f>IF(VLOOKUP($A4036,Parts!$A:$AM,F$1,0)="X",W$2,"")</f>
        <v>#VALUE!</v>
      </c>
      <c r="G4036" t="e">
        <f>IF(VLOOKUP($A4036,Parts!$A:$AM,G$1,0)="X",X$2,"")</f>
        <v>#VALUE!</v>
      </c>
      <c r="H4036" t="e">
        <f>IF(VLOOKUP($A4036,Parts!$A:$AM,H$1,0)="X",Y$2,"")</f>
        <v>#VALUE!</v>
      </c>
      <c r="I4036" t="e">
        <f>IF(VLOOKUP($A4036,Parts!$A:$AM,I$1,0)="X",Z$2,"")</f>
        <v>#VALUE!</v>
      </c>
      <c r="J4036" t="e">
        <f>IF(VLOOKUP($A4036,Parts!$A:$AM,J$1,0)="X",AA$2,"")</f>
        <v>#VALUE!</v>
      </c>
      <c r="K4036" t="e">
        <f>IF(VLOOKUP($A4036,Parts!$A:$AM,K$1,0)="X",AB$2,"")</f>
        <v>#VALUE!</v>
      </c>
      <c r="L4036" t="e">
        <f>IF(VLOOKUP($A4036,Parts!$A:$AM,L$1,0)="X",AC$2,"")</f>
        <v>#VALUE!</v>
      </c>
      <c r="M4036" t="e">
        <f>IF(VLOOKUP($A4036,Parts!$A:$AM,M$1,0)="X",AD$2,"")</f>
        <v>#VALUE!</v>
      </c>
      <c r="N4036" t="e">
        <f>IF(VLOOKUP($A4036,Parts!$A:$AM,N$1,0)="X",AE$2,"")</f>
        <v>#VALUE!</v>
      </c>
      <c r="O4036" t="e">
        <f>IF(VLOOKUP($A4036,Parts!$A:$AM,O$1,0)="X",AF$2,"")</f>
        <v>#VALUE!</v>
      </c>
      <c r="P4036" t="e">
        <f t="shared" si="64"/>
        <v>#VALUE!</v>
      </c>
    </row>
    <row r="4037" spans="1:16" x14ac:dyDescent="0.25">
      <c r="A4037" t="e">
        <f>Table15[[#This Row],[Name]]</f>
        <v>#VALUE!</v>
      </c>
      <c r="B4037" t="e">
        <f>IF(VLOOKUP($A4037,Parts!$A:$AM,B$1,0)="X",S$2,"")</f>
        <v>#VALUE!</v>
      </c>
      <c r="C4037" t="e">
        <f>IF(VLOOKUP($A4037,Parts!$A:$AM,C$1,0)="X",T$2,"")</f>
        <v>#VALUE!</v>
      </c>
      <c r="D4037" t="e">
        <f>IF(VLOOKUP($A4037,Parts!$A:$AM,D$1,0)="X",U$2,"")</f>
        <v>#VALUE!</v>
      </c>
      <c r="E4037" t="e">
        <f>IF(VLOOKUP($A4037,Parts!$A:$AM,E$1,0)="X",V$2,"")</f>
        <v>#VALUE!</v>
      </c>
      <c r="F4037" t="e">
        <f>IF(VLOOKUP($A4037,Parts!$A:$AM,F$1,0)="X",W$2,"")</f>
        <v>#VALUE!</v>
      </c>
      <c r="G4037" t="e">
        <f>IF(VLOOKUP($A4037,Parts!$A:$AM,G$1,0)="X",X$2,"")</f>
        <v>#VALUE!</v>
      </c>
      <c r="H4037" t="e">
        <f>IF(VLOOKUP($A4037,Parts!$A:$AM,H$1,0)="X",Y$2,"")</f>
        <v>#VALUE!</v>
      </c>
      <c r="I4037" t="e">
        <f>IF(VLOOKUP($A4037,Parts!$A:$AM,I$1,0)="X",Z$2,"")</f>
        <v>#VALUE!</v>
      </c>
      <c r="J4037" t="e">
        <f>IF(VLOOKUP($A4037,Parts!$A:$AM,J$1,0)="X",AA$2,"")</f>
        <v>#VALUE!</v>
      </c>
      <c r="K4037" t="e">
        <f>IF(VLOOKUP($A4037,Parts!$A:$AM,K$1,0)="X",AB$2,"")</f>
        <v>#VALUE!</v>
      </c>
      <c r="L4037" t="e">
        <f>IF(VLOOKUP($A4037,Parts!$A:$AM,L$1,0)="X",AC$2,"")</f>
        <v>#VALUE!</v>
      </c>
      <c r="M4037" t="e">
        <f>IF(VLOOKUP($A4037,Parts!$A:$AM,M$1,0)="X",AD$2,"")</f>
        <v>#VALUE!</v>
      </c>
      <c r="N4037" t="e">
        <f>IF(VLOOKUP($A4037,Parts!$A:$AM,N$1,0)="X",AE$2,"")</f>
        <v>#VALUE!</v>
      </c>
      <c r="O4037" t="e">
        <f>IF(VLOOKUP($A4037,Parts!$A:$AM,O$1,0)="X",AF$2,"")</f>
        <v>#VALUE!</v>
      </c>
      <c r="P4037" t="e">
        <f t="shared" si="64"/>
        <v>#VALUE!</v>
      </c>
    </row>
    <row r="4038" spans="1:16" x14ac:dyDescent="0.25">
      <c r="A4038" t="e">
        <f>Table15[[#This Row],[Name]]</f>
        <v>#VALUE!</v>
      </c>
      <c r="B4038" t="e">
        <f>IF(VLOOKUP($A4038,Parts!$A:$AM,B$1,0)="X",S$2,"")</f>
        <v>#VALUE!</v>
      </c>
      <c r="C4038" t="e">
        <f>IF(VLOOKUP($A4038,Parts!$A:$AM,C$1,0)="X",T$2,"")</f>
        <v>#VALUE!</v>
      </c>
      <c r="D4038" t="e">
        <f>IF(VLOOKUP($A4038,Parts!$A:$AM,D$1,0)="X",U$2,"")</f>
        <v>#VALUE!</v>
      </c>
      <c r="E4038" t="e">
        <f>IF(VLOOKUP($A4038,Parts!$A:$AM,E$1,0)="X",V$2,"")</f>
        <v>#VALUE!</v>
      </c>
      <c r="F4038" t="e">
        <f>IF(VLOOKUP($A4038,Parts!$A:$AM,F$1,0)="X",W$2,"")</f>
        <v>#VALUE!</v>
      </c>
      <c r="G4038" t="e">
        <f>IF(VLOOKUP($A4038,Parts!$A:$AM,G$1,0)="X",X$2,"")</f>
        <v>#VALUE!</v>
      </c>
      <c r="H4038" t="e">
        <f>IF(VLOOKUP($A4038,Parts!$A:$AM,H$1,0)="X",Y$2,"")</f>
        <v>#VALUE!</v>
      </c>
      <c r="I4038" t="e">
        <f>IF(VLOOKUP($A4038,Parts!$A:$AM,I$1,0)="X",Z$2,"")</f>
        <v>#VALUE!</v>
      </c>
      <c r="J4038" t="e">
        <f>IF(VLOOKUP($A4038,Parts!$A:$AM,J$1,0)="X",AA$2,"")</f>
        <v>#VALUE!</v>
      </c>
      <c r="K4038" t="e">
        <f>IF(VLOOKUP($A4038,Parts!$A:$AM,K$1,0)="X",AB$2,"")</f>
        <v>#VALUE!</v>
      </c>
      <c r="L4038" t="e">
        <f>IF(VLOOKUP($A4038,Parts!$A:$AM,L$1,0)="X",AC$2,"")</f>
        <v>#VALUE!</v>
      </c>
      <c r="M4038" t="e">
        <f>IF(VLOOKUP($A4038,Parts!$A:$AM,M$1,0)="X",AD$2,"")</f>
        <v>#VALUE!</v>
      </c>
      <c r="N4038" t="e">
        <f>IF(VLOOKUP($A4038,Parts!$A:$AM,N$1,0)="X",AE$2,"")</f>
        <v>#VALUE!</v>
      </c>
      <c r="O4038" t="e">
        <f>IF(VLOOKUP($A4038,Parts!$A:$AM,O$1,0)="X",AF$2,"")</f>
        <v>#VALUE!</v>
      </c>
      <c r="P4038" t="e">
        <f t="shared" si="64"/>
        <v>#VALUE!</v>
      </c>
    </row>
    <row r="4039" spans="1:16" x14ac:dyDescent="0.25">
      <c r="A4039" t="e">
        <f>Table15[[#This Row],[Name]]</f>
        <v>#VALUE!</v>
      </c>
      <c r="B4039" t="e">
        <f>IF(VLOOKUP($A4039,Parts!$A:$AM,B$1,0)="X",S$2,"")</f>
        <v>#VALUE!</v>
      </c>
      <c r="C4039" t="e">
        <f>IF(VLOOKUP($A4039,Parts!$A:$AM,C$1,0)="X",T$2,"")</f>
        <v>#VALUE!</v>
      </c>
      <c r="D4039" t="e">
        <f>IF(VLOOKUP($A4039,Parts!$A:$AM,D$1,0)="X",U$2,"")</f>
        <v>#VALUE!</v>
      </c>
      <c r="E4039" t="e">
        <f>IF(VLOOKUP($A4039,Parts!$A:$AM,E$1,0)="X",V$2,"")</f>
        <v>#VALUE!</v>
      </c>
      <c r="F4039" t="e">
        <f>IF(VLOOKUP($A4039,Parts!$A:$AM,F$1,0)="X",W$2,"")</f>
        <v>#VALUE!</v>
      </c>
      <c r="G4039" t="e">
        <f>IF(VLOOKUP($A4039,Parts!$A:$AM,G$1,0)="X",X$2,"")</f>
        <v>#VALUE!</v>
      </c>
      <c r="H4039" t="e">
        <f>IF(VLOOKUP($A4039,Parts!$A:$AM,H$1,0)="X",Y$2,"")</f>
        <v>#VALUE!</v>
      </c>
      <c r="I4039" t="e">
        <f>IF(VLOOKUP($A4039,Parts!$A:$AM,I$1,0)="X",Z$2,"")</f>
        <v>#VALUE!</v>
      </c>
      <c r="J4039" t="e">
        <f>IF(VLOOKUP($A4039,Parts!$A:$AM,J$1,0)="X",AA$2,"")</f>
        <v>#VALUE!</v>
      </c>
      <c r="K4039" t="e">
        <f>IF(VLOOKUP($A4039,Parts!$A:$AM,K$1,0)="X",AB$2,"")</f>
        <v>#VALUE!</v>
      </c>
      <c r="L4039" t="e">
        <f>IF(VLOOKUP($A4039,Parts!$A:$AM,L$1,0)="X",AC$2,"")</f>
        <v>#VALUE!</v>
      </c>
      <c r="M4039" t="e">
        <f>IF(VLOOKUP($A4039,Parts!$A:$AM,M$1,0)="X",AD$2,"")</f>
        <v>#VALUE!</v>
      </c>
      <c r="N4039" t="e">
        <f>IF(VLOOKUP($A4039,Parts!$A:$AM,N$1,0)="X",AE$2,"")</f>
        <v>#VALUE!</v>
      </c>
      <c r="O4039" t="e">
        <f>IF(VLOOKUP($A4039,Parts!$A:$AM,O$1,0)="X",AF$2,"")</f>
        <v>#VALUE!</v>
      </c>
      <c r="P4039" t="e">
        <f t="shared" si="64"/>
        <v>#VALUE!</v>
      </c>
    </row>
    <row r="4040" spans="1:16" x14ac:dyDescent="0.25">
      <c r="A4040" t="e">
        <f>Table15[[#This Row],[Name]]</f>
        <v>#VALUE!</v>
      </c>
      <c r="B4040" t="e">
        <f>IF(VLOOKUP($A4040,Parts!$A:$AM,B$1,0)="X",S$2,"")</f>
        <v>#VALUE!</v>
      </c>
      <c r="C4040" t="e">
        <f>IF(VLOOKUP($A4040,Parts!$A:$AM,C$1,0)="X",T$2,"")</f>
        <v>#VALUE!</v>
      </c>
      <c r="D4040" t="e">
        <f>IF(VLOOKUP($A4040,Parts!$A:$AM,D$1,0)="X",U$2,"")</f>
        <v>#VALUE!</v>
      </c>
      <c r="E4040" t="e">
        <f>IF(VLOOKUP($A4040,Parts!$A:$AM,E$1,0)="X",V$2,"")</f>
        <v>#VALUE!</v>
      </c>
      <c r="F4040" t="e">
        <f>IF(VLOOKUP($A4040,Parts!$A:$AM,F$1,0)="X",W$2,"")</f>
        <v>#VALUE!</v>
      </c>
      <c r="G4040" t="e">
        <f>IF(VLOOKUP($A4040,Parts!$A:$AM,G$1,0)="X",X$2,"")</f>
        <v>#VALUE!</v>
      </c>
      <c r="H4040" t="e">
        <f>IF(VLOOKUP($A4040,Parts!$A:$AM,H$1,0)="X",Y$2,"")</f>
        <v>#VALUE!</v>
      </c>
      <c r="I4040" t="e">
        <f>IF(VLOOKUP($A4040,Parts!$A:$AM,I$1,0)="X",Z$2,"")</f>
        <v>#VALUE!</v>
      </c>
      <c r="J4040" t="e">
        <f>IF(VLOOKUP($A4040,Parts!$A:$AM,J$1,0)="X",AA$2,"")</f>
        <v>#VALUE!</v>
      </c>
      <c r="K4040" t="e">
        <f>IF(VLOOKUP($A4040,Parts!$A:$AM,K$1,0)="X",AB$2,"")</f>
        <v>#VALUE!</v>
      </c>
      <c r="L4040" t="e">
        <f>IF(VLOOKUP($A4040,Parts!$A:$AM,L$1,0)="X",AC$2,"")</f>
        <v>#VALUE!</v>
      </c>
      <c r="M4040" t="e">
        <f>IF(VLOOKUP($A4040,Parts!$A:$AM,M$1,0)="X",AD$2,"")</f>
        <v>#VALUE!</v>
      </c>
      <c r="N4040" t="e">
        <f>IF(VLOOKUP($A4040,Parts!$A:$AM,N$1,0)="X",AE$2,"")</f>
        <v>#VALUE!</v>
      </c>
      <c r="O4040" t="e">
        <f>IF(VLOOKUP($A4040,Parts!$A:$AM,O$1,0)="X",AF$2,"")</f>
        <v>#VALUE!</v>
      </c>
      <c r="P4040" t="e">
        <f t="shared" si="64"/>
        <v>#VALUE!</v>
      </c>
    </row>
    <row r="4041" spans="1:16" x14ac:dyDescent="0.25">
      <c r="A4041" t="e">
        <f>Table15[[#This Row],[Name]]</f>
        <v>#VALUE!</v>
      </c>
      <c r="B4041" t="e">
        <f>IF(VLOOKUP($A4041,Parts!$A:$AM,B$1,0)="X",S$2,"")</f>
        <v>#VALUE!</v>
      </c>
      <c r="C4041" t="e">
        <f>IF(VLOOKUP($A4041,Parts!$A:$AM,C$1,0)="X",T$2,"")</f>
        <v>#VALUE!</v>
      </c>
      <c r="D4041" t="e">
        <f>IF(VLOOKUP($A4041,Parts!$A:$AM,D$1,0)="X",U$2,"")</f>
        <v>#VALUE!</v>
      </c>
      <c r="E4041" t="e">
        <f>IF(VLOOKUP($A4041,Parts!$A:$AM,E$1,0)="X",V$2,"")</f>
        <v>#VALUE!</v>
      </c>
      <c r="F4041" t="e">
        <f>IF(VLOOKUP($A4041,Parts!$A:$AM,F$1,0)="X",W$2,"")</f>
        <v>#VALUE!</v>
      </c>
      <c r="G4041" t="e">
        <f>IF(VLOOKUP($A4041,Parts!$A:$AM,G$1,0)="X",X$2,"")</f>
        <v>#VALUE!</v>
      </c>
      <c r="H4041" t="e">
        <f>IF(VLOOKUP($A4041,Parts!$A:$AM,H$1,0)="X",Y$2,"")</f>
        <v>#VALUE!</v>
      </c>
      <c r="I4041" t="e">
        <f>IF(VLOOKUP($A4041,Parts!$A:$AM,I$1,0)="X",Z$2,"")</f>
        <v>#VALUE!</v>
      </c>
      <c r="J4041" t="e">
        <f>IF(VLOOKUP($A4041,Parts!$A:$AM,J$1,0)="X",AA$2,"")</f>
        <v>#VALUE!</v>
      </c>
      <c r="K4041" t="e">
        <f>IF(VLOOKUP($A4041,Parts!$A:$AM,K$1,0)="X",AB$2,"")</f>
        <v>#VALUE!</v>
      </c>
      <c r="L4041" t="e">
        <f>IF(VLOOKUP($A4041,Parts!$A:$AM,L$1,0)="X",AC$2,"")</f>
        <v>#VALUE!</v>
      </c>
      <c r="M4041" t="e">
        <f>IF(VLOOKUP($A4041,Parts!$A:$AM,M$1,0)="X",AD$2,"")</f>
        <v>#VALUE!</v>
      </c>
      <c r="N4041" t="e">
        <f>IF(VLOOKUP($A4041,Parts!$A:$AM,N$1,0)="X",AE$2,"")</f>
        <v>#VALUE!</v>
      </c>
      <c r="O4041" t="e">
        <f>IF(VLOOKUP($A4041,Parts!$A:$AM,O$1,0)="X",AF$2,"")</f>
        <v>#VALUE!</v>
      </c>
      <c r="P4041" t="e">
        <f t="shared" si="64"/>
        <v>#VALUE!</v>
      </c>
    </row>
    <row r="4042" spans="1:16" x14ac:dyDescent="0.25">
      <c r="A4042" t="e">
        <f>Table15[[#This Row],[Name]]</f>
        <v>#VALUE!</v>
      </c>
      <c r="B4042" t="e">
        <f>IF(VLOOKUP($A4042,Parts!$A:$AM,B$1,0)="X",S$2,"")</f>
        <v>#VALUE!</v>
      </c>
      <c r="C4042" t="e">
        <f>IF(VLOOKUP($A4042,Parts!$A:$AM,C$1,0)="X",T$2,"")</f>
        <v>#VALUE!</v>
      </c>
      <c r="D4042" t="e">
        <f>IF(VLOOKUP($A4042,Parts!$A:$AM,D$1,0)="X",U$2,"")</f>
        <v>#VALUE!</v>
      </c>
      <c r="E4042" t="e">
        <f>IF(VLOOKUP($A4042,Parts!$A:$AM,E$1,0)="X",V$2,"")</f>
        <v>#VALUE!</v>
      </c>
      <c r="F4042" t="e">
        <f>IF(VLOOKUP($A4042,Parts!$A:$AM,F$1,0)="X",W$2,"")</f>
        <v>#VALUE!</v>
      </c>
      <c r="G4042" t="e">
        <f>IF(VLOOKUP($A4042,Parts!$A:$AM,G$1,0)="X",X$2,"")</f>
        <v>#VALUE!</v>
      </c>
      <c r="H4042" t="e">
        <f>IF(VLOOKUP($A4042,Parts!$A:$AM,H$1,0)="X",Y$2,"")</f>
        <v>#VALUE!</v>
      </c>
      <c r="I4042" t="e">
        <f>IF(VLOOKUP($A4042,Parts!$A:$AM,I$1,0)="X",Z$2,"")</f>
        <v>#VALUE!</v>
      </c>
      <c r="J4042" t="e">
        <f>IF(VLOOKUP($A4042,Parts!$A:$AM,J$1,0)="X",AA$2,"")</f>
        <v>#VALUE!</v>
      </c>
      <c r="K4042" t="e">
        <f>IF(VLOOKUP($A4042,Parts!$A:$AM,K$1,0)="X",AB$2,"")</f>
        <v>#VALUE!</v>
      </c>
      <c r="L4042" t="e">
        <f>IF(VLOOKUP($A4042,Parts!$A:$AM,L$1,0)="X",AC$2,"")</f>
        <v>#VALUE!</v>
      </c>
      <c r="M4042" t="e">
        <f>IF(VLOOKUP($A4042,Parts!$A:$AM,M$1,0)="X",AD$2,"")</f>
        <v>#VALUE!</v>
      </c>
      <c r="N4042" t="e">
        <f>IF(VLOOKUP($A4042,Parts!$A:$AM,N$1,0)="X",AE$2,"")</f>
        <v>#VALUE!</v>
      </c>
      <c r="O4042" t="e">
        <f>IF(VLOOKUP($A4042,Parts!$A:$AM,O$1,0)="X",AF$2,"")</f>
        <v>#VALUE!</v>
      </c>
      <c r="P4042" t="e">
        <f t="shared" si="64"/>
        <v>#VALUE!</v>
      </c>
    </row>
    <row r="4043" spans="1:16" x14ac:dyDescent="0.25">
      <c r="A4043" t="e">
        <f>Table15[[#This Row],[Name]]</f>
        <v>#VALUE!</v>
      </c>
      <c r="B4043" t="e">
        <f>IF(VLOOKUP($A4043,Parts!$A:$AM,B$1,0)="X",S$2,"")</f>
        <v>#VALUE!</v>
      </c>
      <c r="C4043" t="e">
        <f>IF(VLOOKUP($A4043,Parts!$A:$AM,C$1,0)="X",T$2,"")</f>
        <v>#VALUE!</v>
      </c>
      <c r="D4043" t="e">
        <f>IF(VLOOKUP($A4043,Parts!$A:$AM,D$1,0)="X",U$2,"")</f>
        <v>#VALUE!</v>
      </c>
      <c r="E4043" t="e">
        <f>IF(VLOOKUP($A4043,Parts!$A:$AM,E$1,0)="X",V$2,"")</f>
        <v>#VALUE!</v>
      </c>
      <c r="F4043" t="e">
        <f>IF(VLOOKUP($A4043,Parts!$A:$AM,F$1,0)="X",W$2,"")</f>
        <v>#VALUE!</v>
      </c>
      <c r="G4043" t="e">
        <f>IF(VLOOKUP($A4043,Parts!$A:$AM,G$1,0)="X",X$2,"")</f>
        <v>#VALUE!</v>
      </c>
      <c r="H4043" t="e">
        <f>IF(VLOOKUP($A4043,Parts!$A:$AM,H$1,0)="X",Y$2,"")</f>
        <v>#VALUE!</v>
      </c>
      <c r="I4043" t="e">
        <f>IF(VLOOKUP($A4043,Parts!$A:$AM,I$1,0)="X",Z$2,"")</f>
        <v>#VALUE!</v>
      </c>
      <c r="J4043" t="e">
        <f>IF(VLOOKUP($A4043,Parts!$A:$AM,J$1,0)="X",AA$2,"")</f>
        <v>#VALUE!</v>
      </c>
      <c r="K4043" t="e">
        <f>IF(VLOOKUP($A4043,Parts!$A:$AM,K$1,0)="X",AB$2,"")</f>
        <v>#VALUE!</v>
      </c>
      <c r="L4043" t="e">
        <f>IF(VLOOKUP($A4043,Parts!$A:$AM,L$1,0)="X",AC$2,"")</f>
        <v>#VALUE!</v>
      </c>
      <c r="M4043" t="e">
        <f>IF(VLOOKUP($A4043,Parts!$A:$AM,M$1,0)="X",AD$2,"")</f>
        <v>#VALUE!</v>
      </c>
      <c r="N4043" t="e">
        <f>IF(VLOOKUP($A4043,Parts!$A:$AM,N$1,0)="X",AE$2,"")</f>
        <v>#VALUE!</v>
      </c>
      <c r="O4043" t="e">
        <f>IF(VLOOKUP($A4043,Parts!$A:$AM,O$1,0)="X",AF$2,"")</f>
        <v>#VALUE!</v>
      </c>
      <c r="P4043" t="e">
        <f t="shared" si="64"/>
        <v>#VALUE!</v>
      </c>
    </row>
    <row r="4044" spans="1:16" x14ac:dyDescent="0.25">
      <c r="A4044" t="e">
        <f>Table15[[#This Row],[Name]]</f>
        <v>#VALUE!</v>
      </c>
      <c r="B4044" t="e">
        <f>IF(VLOOKUP($A4044,Parts!$A:$AM,B$1,0)="X",S$2,"")</f>
        <v>#VALUE!</v>
      </c>
      <c r="C4044" t="e">
        <f>IF(VLOOKUP($A4044,Parts!$A:$AM,C$1,0)="X",T$2,"")</f>
        <v>#VALUE!</v>
      </c>
      <c r="D4044" t="e">
        <f>IF(VLOOKUP($A4044,Parts!$A:$AM,D$1,0)="X",U$2,"")</f>
        <v>#VALUE!</v>
      </c>
      <c r="E4044" t="e">
        <f>IF(VLOOKUP($A4044,Parts!$A:$AM,E$1,0)="X",V$2,"")</f>
        <v>#VALUE!</v>
      </c>
      <c r="F4044" t="e">
        <f>IF(VLOOKUP($A4044,Parts!$A:$AM,F$1,0)="X",W$2,"")</f>
        <v>#VALUE!</v>
      </c>
      <c r="G4044" t="e">
        <f>IF(VLOOKUP($A4044,Parts!$A:$AM,G$1,0)="X",X$2,"")</f>
        <v>#VALUE!</v>
      </c>
      <c r="H4044" t="e">
        <f>IF(VLOOKUP($A4044,Parts!$A:$AM,H$1,0)="X",Y$2,"")</f>
        <v>#VALUE!</v>
      </c>
      <c r="I4044" t="e">
        <f>IF(VLOOKUP($A4044,Parts!$A:$AM,I$1,0)="X",Z$2,"")</f>
        <v>#VALUE!</v>
      </c>
      <c r="J4044" t="e">
        <f>IF(VLOOKUP($A4044,Parts!$A:$AM,J$1,0)="X",AA$2,"")</f>
        <v>#VALUE!</v>
      </c>
      <c r="K4044" t="e">
        <f>IF(VLOOKUP($A4044,Parts!$A:$AM,K$1,0)="X",AB$2,"")</f>
        <v>#VALUE!</v>
      </c>
      <c r="L4044" t="e">
        <f>IF(VLOOKUP($A4044,Parts!$A:$AM,L$1,0)="X",AC$2,"")</f>
        <v>#VALUE!</v>
      </c>
      <c r="M4044" t="e">
        <f>IF(VLOOKUP($A4044,Parts!$A:$AM,M$1,0)="X",AD$2,"")</f>
        <v>#VALUE!</v>
      </c>
      <c r="N4044" t="e">
        <f>IF(VLOOKUP($A4044,Parts!$A:$AM,N$1,0)="X",AE$2,"")</f>
        <v>#VALUE!</v>
      </c>
      <c r="O4044" t="e">
        <f>IF(VLOOKUP($A4044,Parts!$A:$AM,O$1,0)="X",AF$2,"")</f>
        <v>#VALUE!</v>
      </c>
      <c r="P4044" t="e">
        <f t="shared" si="64"/>
        <v>#VALUE!</v>
      </c>
    </row>
    <row r="4045" spans="1:16" x14ac:dyDescent="0.25">
      <c r="A4045" t="e">
        <f>Table15[[#This Row],[Name]]</f>
        <v>#VALUE!</v>
      </c>
      <c r="B4045" t="e">
        <f>IF(VLOOKUP($A4045,Parts!$A:$AM,B$1,0)="X",S$2,"")</f>
        <v>#VALUE!</v>
      </c>
      <c r="C4045" t="e">
        <f>IF(VLOOKUP($A4045,Parts!$A:$AM,C$1,0)="X",T$2,"")</f>
        <v>#VALUE!</v>
      </c>
      <c r="D4045" t="e">
        <f>IF(VLOOKUP($A4045,Parts!$A:$AM,D$1,0)="X",U$2,"")</f>
        <v>#VALUE!</v>
      </c>
      <c r="E4045" t="e">
        <f>IF(VLOOKUP($A4045,Parts!$A:$AM,E$1,0)="X",V$2,"")</f>
        <v>#VALUE!</v>
      </c>
      <c r="F4045" t="e">
        <f>IF(VLOOKUP($A4045,Parts!$A:$AM,F$1,0)="X",W$2,"")</f>
        <v>#VALUE!</v>
      </c>
      <c r="G4045" t="e">
        <f>IF(VLOOKUP($A4045,Parts!$A:$AM,G$1,0)="X",X$2,"")</f>
        <v>#VALUE!</v>
      </c>
      <c r="H4045" t="e">
        <f>IF(VLOOKUP($A4045,Parts!$A:$AM,H$1,0)="X",Y$2,"")</f>
        <v>#VALUE!</v>
      </c>
      <c r="I4045" t="e">
        <f>IF(VLOOKUP($A4045,Parts!$A:$AM,I$1,0)="X",Z$2,"")</f>
        <v>#VALUE!</v>
      </c>
      <c r="J4045" t="e">
        <f>IF(VLOOKUP($A4045,Parts!$A:$AM,J$1,0)="X",AA$2,"")</f>
        <v>#VALUE!</v>
      </c>
      <c r="K4045" t="e">
        <f>IF(VLOOKUP($A4045,Parts!$A:$AM,K$1,0)="X",AB$2,"")</f>
        <v>#VALUE!</v>
      </c>
      <c r="L4045" t="e">
        <f>IF(VLOOKUP($A4045,Parts!$A:$AM,L$1,0)="X",AC$2,"")</f>
        <v>#VALUE!</v>
      </c>
      <c r="M4045" t="e">
        <f>IF(VLOOKUP($A4045,Parts!$A:$AM,M$1,0)="X",AD$2,"")</f>
        <v>#VALUE!</v>
      </c>
      <c r="N4045" t="e">
        <f>IF(VLOOKUP($A4045,Parts!$A:$AM,N$1,0)="X",AE$2,"")</f>
        <v>#VALUE!</v>
      </c>
      <c r="O4045" t="e">
        <f>IF(VLOOKUP($A4045,Parts!$A:$AM,O$1,0)="X",AF$2,"")</f>
        <v>#VALUE!</v>
      </c>
      <c r="P4045" t="e">
        <f t="shared" si="64"/>
        <v>#VALUE!</v>
      </c>
    </row>
    <row r="4046" spans="1:16" x14ac:dyDescent="0.25">
      <c r="A4046" t="e">
        <f>Table15[[#This Row],[Name]]</f>
        <v>#VALUE!</v>
      </c>
      <c r="B4046" t="e">
        <f>IF(VLOOKUP($A4046,Parts!$A:$AM,B$1,0)="X",S$2,"")</f>
        <v>#VALUE!</v>
      </c>
      <c r="C4046" t="e">
        <f>IF(VLOOKUP($A4046,Parts!$A:$AM,C$1,0)="X",T$2,"")</f>
        <v>#VALUE!</v>
      </c>
      <c r="D4046" t="e">
        <f>IF(VLOOKUP($A4046,Parts!$A:$AM,D$1,0)="X",U$2,"")</f>
        <v>#VALUE!</v>
      </c>
      <c r="E4046" t="e">
        <f>IF(VLOOKUP($A4046,Parts!$A:$AM,E$1,0)="X",V$2,"")</f>
        <v>#VALUE!</v>
      </c>
      <c r="F4046" t="e">
        <f>IF(VLOOKUP($A4046,Parts!$A:$AM,F$1,0)="X",W$2,"")</f>
        <v>#VALUE!</v>
      </c>
      <c r="G4046" t="e">
        <f>IF(VLOOKUP($A4046,Parts!$A:$AM,G$1,0)="X",X$2,"")</f>
        <v>#VALUE!</v>
      </c>
      <c r="H4046" t="e">
        <f>IF(VLOOKUP($A4046,Parts!$A:$AM,H$1,0)="X",Y$2,"")</f>
        <v>#VALUE!</v>
      </c>
      <c r="I4046" t="e">
        <f>IF(VLOOKUP($A4046,Parts!$A:$AM,I$1,0)="X",Z$2,"")</f>
        <v>#VALUE!</v>
      </c>
      <c r="J4046" t="e">
        <f>IF(VLOOKUP($A4046,Parts!$A:$AM,J$1,0)="X",AA$2,"")</f>
        <v>#VALUE!</v>
      </c>
      <c r="K4046" t="e">
        <f>IF(VLOOKUP($A4046,Parts!$A:$AM,K$1,0)="X",AB$2,"")</f>
        <v>#VALUE!</v>
      </c>
      <c r="L4046" t="e">
        <f>IF(VLOOKUP($A4046,Parts!$A:$AM,L$1,0)="X",AC$2,"")</f>
        <v>#VALUE!</v>
      </c>
      <c r="M4046" t="e">
        <f>IF(VLOOKUP($A4046,Parts!$A:$AM,M$1,0)="X",AD$2,"")</f>
        <v>#VALUE!</v>
      </c>
      <c r="N4046" t="e">
        <f>IF(VLOOKUP($A4046,Parts!$A:$AM,N$1,0)="X",AE$2,"")</f>
        <v>#VALUE!</v>
      </c>
      <c r="O4046" t="e">
        <f>IF(VLOOKUP($A4046,Parts!$A:$AM,O$1,0)="X",AF$2,"")</f>
        <v>#VALUE!</v>
      </c>
      <c r="P4046" t="e">
        <f t="shared" si="64"/>
        <v>#VALUE!</v>
      </c>
    </row>
    <row r="4047" spans="1:16" x14ac:dyDescent="0.25">
      <c r="A4047" t="e">
        <f>Table15[[#This Row],[Name]]</f>
        <v>#VALUE!</v>
      </c>
      <c r="B4047" t="e">
        <f>IF(VLOOKUP($A4047,Parts!$A:$AM,B$1,0)="X",S$2,"")</f>
        <v>#VALUE!</v>
      </c>
      <c r="C4047" t="e">
        <f>IF(VLOOKUP($A4047,Parts!$A:$AM,C$1,0)="X",T$2,"")</f>
        <v>#VALUE!</v>
      </c>
      <c r="D4047" t="e">
        <f>IF(VLOOKUP($A4047,Parts!$A:$AM,D$1,0)="X",U$2,"")</f>
        <v>#VALUE!</v>
      </c>
      <c r="E4047" t="e">
        <f>IF(VLOOKUP($A4047,Parts!$A:$AM,E$1,0)="X",V$2,"")</f>
        <v>#VALUE!</v>
      </c>
      <c r="F4047" t="e">
        <f>IF(VLOOKUP($A4047,Parts!$A:$AM,F$1,0)="X",W$2,"")</f>
        <v>#VALUE!</v>
      </c>
      <c r="G4047" t="e">
        <f>IF(VLOOKUP($A4047,Parts!$A:$AM,G$1,0)="X",X$2,"")</f>
        <v>#VALUE!</v>
      </c>
      <c r="H4047" t="e">
        <f>IF(VLOOKUP($A4047,Parts!$A:$AM,H$1,0)="X",Y$2,"")</f>
        <v>#VALUE!</v>
      </c>
      <c r="I4047" t="e">
        <f>IF(VLOOKUP($A4047,Parts!$A:$AM,I$1,0)="X",Z$2,"")</f>
        <v>#VALUE!</v>
      </c>
      <c r="J4047" t="e">
        <f>IF(VLOOKUP($A4047,Parts!$A:$AM,J$1,0)="X",AA$2,"")</f>
        <v>#VALUE!</v>
      </c>
      <c r="K4047" t="e">
        <f>IF(VLOOKUP($A4047,Parts!$A:$AM,K$1,0)="X",AB$2,"")</f>
        <v>#VALUE!</v>
      </c>
      <c r="L4047" t="e">
        <f>IF(VLOOKUP($A4047,Parts!$A:$AM,L$1,0)="X",AC$2,"")</f>
        <v>#VALUE!</v>
      </c>
      <c r="M4047" t="e">
        <f>IF(VLOOKUP($A4047,Parts!$A:$AM,M$1,0)="X",AD$2,"")</f>
        <v>#VALUE!</v>
      </c>
      <c r="N4047" t="e">
        <f>IF(VLOOKUP($A4047,Parts!$A:$AM,N$1,0)="X",AE$2,"")</f>
        <v>#VALUE!</v>
      </c>
      <c r="O4047" t="e">
        <f>IF(VLOOKUP($A4047,Parts!$A:$AM,O$1,0)="X",AF$2,"")</f>
        <v>#VALUE!</v>
      </c>
      <c r="P4047" t="e">
        <f t="shared" si="64"/>
        <v>#VALUE!</v>
      </c>
    </row>
    <row r="4048" spans="1:16" x14ac:dyDescent="0.25">
      <c r="A4048" t="e">
        <f>Table15[[#This Row],[Name]]</f>
        <v>#VALUE!</v>
      </c>
      <c r="B4048" t="e">
        <f>IF(VLOOKUP($A4048,Parts!$A:$AM,B$1,0)="X",S$2,"")</f>
        <v>#VALUE!</v>
      </c>
      <c r="C4048" t="e">
        <f>IF(VLOOKUP($A4048,Parts!$A:$AM,C$1,0)="X",T$2,"")</f>
        <v>#VALUE!</v>
      </c>
      <c r="D4048" t="e">
        <f>IF(VLOOKUP($A4048,Parts!$A:$AM,D$1,0)="X",U$2,"")</f>
        <v>#VALUE!</v>
      </c>
      <c r="E4048" t="e">
        <f>IF(VLOOKUP($A4048,Parts!$A:$AM,E$1,0)="X",V$2,"")</f>
        <v>#VALUE!</v>
      </c>
      <c r="F4048" t="e">
        <f>IF(VLOOKUP($A4048,Parts!$A:$AM,F$1,0)="X",W$2,"")</f>
        <v>#VALUE!</v>
      </c>
      <c r="G4048" t="e">
        <f>IF(VLOOKUP($A4048,Parts!$A:$AM,G$1,0)="X",X$2,"")</f>
        <v>#VALUE!</v>
      </c>
      <c r="H4048" t="e">
        <f>IF(VLOOKUP($A4048,Parts!$A:$AM,H$1,0)="X",Y$2,"")</f>
        <v>#VALUE!</v>
      </c>
      <c r="I4048" t="e">
        <f>IF(VLOOKUP($A4048,Parts!$A:$AM,I$1,0)="X",Z$2,"")</f>
        <v>#VALUE!</v>
      </c>
      <c r="J4048" t="e">
        <f>IF(VLOOKUP($A4048,Parts!$A:$AM,J$1,0)="X",AA$2,"")</f>
        <v>#VALUE!</v>
      </c>
      <c r="K4048" t="e">
        <f>IF(VLOOKUP($A4048,Parts!$A:$AM,K$1,0)="X",AB$2,"")</f>
        <v>#VALUE!</v>
      </c>
      <c r="L4048" t="e">
        <f>IF(VLOOKUP($A4048,Parts!$A:$AM,L$1,0)="X",AC$2,"")</f>
        <v>#VALUE!</v>
      </c>
      <c r="M4048" t="e">
        <f>IF(VLOOKUP($A4048,Parts!$A:$AM,M$1,0)="X",AD$2,"")</f>
        <v>#VALUE!</v>
      </c>
      <c r="N4048" t="e">
        <f>IF(VLOOKUP($A4048,Parts!$A:$AM,N$1,0)="X",AE$2,"")</f>
        <v>#VALUE!</v>
      </c>
      <c r="O4048" t="e">
        <f>IF(VLOOKUP($A4048,Parts!$A:$AM,O$1,0)="X",AF$2,"")</f>
        <v>#VALUE!</v>
      </c>
      <c r="P4048" t="e">
        <f t="shared" si="64"/>
        <v>#VALUE!</v>
      </c>
    </row>
    <row r="4049" spans="1:16" x14ac:dyDescent="0.25">
      <c r="A4049" t="e">
        <f>Table15[[#This Row],[Name]]</f>
        <v>#VALUE!</v>
      </c>
      <c r="B4049" t="e">
        <f>IF(VLOOKUP($A4049,Parts!$A:$AM,B$1,0)="X",S$2,"")</f>
        <v>#VALUE!</v>
      </c>
      <c r="C4049" t="e">
        <f>IF(VLOOKUP($A4049,Parts!$A:$AM,C$1,0)="X",T$2,"")</f>
        <v>#VALUE!</v>
      </c>
      <c r="D4049" t="e">
        <f>IF(VLOOKUP($A4049,Parts!$A:$AM,D$1,0)="X",U$2,"")</f>
        <v>#VALUE!</v>
      </c>
      <c r="E4049" t="e">
        <f>IF(VLOOKUP($A4049,Parts!$A:$AM,E$1,0)="X",V$2,"")</f>
        <v>#VALUE!</v>
      </c>
      <c r="F4049" t="e">
        <f>IF(VLOOKUP($A4049,Parts!$A:$AM,F$1,0)="X",W$2,"")</f>
        <v>#VALUE!</v>
      </c>
      <c r="G4049" t="e">
        <f>IF(VLOOKUP($A4049,Parts!$A:$AM,G$1,0)="X",X$2,"")</f>
        <v>#VALUE!</v>
      </c>
      <c r="H4049" t="e">
        <f>IF(VLOOKUP($A4049,Parts!$A:$AM,H$1,0)="X",Y$2,"")</f>
        <v>#VALUE!</v>
      </c>
      <c r="I4049" t="e">
        <f>IF(VLOOKUP($A4049,Parts!$A:$AM,I$1,0)="X",Z$2,"")</f>
        <v>#VALUE!</v>
      </c>
      <c r="J4049" t="e">
        <f>IF(VLOOKUP($A4049,Parts!$A:$AM,J$1,0)="X",AA$2,"")</f>
        <v>#VALUE!</v>
      </c>
      <c r="K4049" t="e">
        <f>IF(VLOOKUP($A4049,Parts!$A:$AM,K$1,0)="X",AB$2,"")</f>
        <v>#VALUE!</v>
      </c>
      <c r="L4049" t="e">
        <f>IF(VLOOKUP($A4049,Parts!$A:$AM,L$1,0)="X",AC$2,"")</f>
        <v>#VALUE!</v>
      </c>
      <c r="M4049" t="e">
        <f>IF(VLOOKUP($A4049,Parts!$A:$AM,M$1,0)="X",AD$2,"")</f>
        <v>#VALUE!</v>
      </c>
      <c r="N4049" t="e">
        <f>IF(VLOOKUP($A4049,Parts!$A:$AM,N$1,0)="X",AE$2,"")</f>
        <v>#VALUE!</v>
      </c>
      <c r="O4049" t="e">
        <f>IF(VLOOKUP($A4049,Parts!$A:$AM,O$1,0)="X",AF$2,"")</f>
        <v>#VALUE!</v>
      </c>
      <c r="P4049" t="e">
        <f t="shared" si="64"/>
        <v>#VALUE!</v>
      </c>
    </row>
    <row r="4050" spans="1:16" x14ac:dyDescent="0.25">
      <c r="A4050" t="e">
        <f>Table15[[#This Row],[Name]]</f>
        <v>#VALUE!</v>
      </c>
      <c r="B4050" t="e">
        <f>IF(VLOOKUP($A4050,Parts!$A:$AM,B$1,0)="X",S$2,"")</f>
        <v>#VALUE!</v>
      </c>
      <c r="C4050" t="e">
        <f>IF(VLOOKUP($A4050,Parts!$A:$AM,C$1,0)="X",T$2,"")</f>
        <v>#VALUE!</v>
      </c>
      <c r="D4050" t="e">
        <f>IF(VLOOKUP($A4050,Parts!$A:$AM,D$1,0)="X",U$2,"")</f>
        <v>#VALUE!</v>
      </c>
      <c r="E4050" t="e">
        <f>IF(VLOOKUP($A4050,Parts!$A:$AM,E$1,0)="X",V$2,"")</f>
        <v>#VALUE!</v>
      </c>
      <c r="F4050" t="e">
        <f>IF(VLOOKUP($A4050,Parts!$A:$AM,F$1,0)="X",W$2,"")</f>
        <v>#VALUE!</v>
      </c>
      <c r="G4050" t="e">
        <f>IF(VLOOKUP($A4050,Parts!$A:$AM,G$1,0)="X",X$2,"")</f>
        <v>#VALUE!</v>
      </c>
      <c r="H4050" t="e">
        <f>IF(VLOOKUP($A4050,Parts!$A:$AM,H$1,0)="X",Y$2,"")</f>
        <v>#VALUE!</v>
      </c>
      <c r="I4050" t="e">
        <f>IF(VLOOKUP($A4050,Parts!$A:$AM,I$1,0)="X",Z$2,"")</f>
        <v>#VALUE!</v>
      </c>
      <c r="J4050" t="e">
        <f>IF(VLOOKUP($A4050,Parts!$A:$AM,J$1,0)="X",AA$2,"")</f>
        <v>#VALUE!</v>
      </c>
      <c r="K4050" t="e">
        <f>IF(VLOOKUP($A4050,Parts!$A:$AM,K$1,0)="X",AB$2,"")</f>
        <v>#VALUE!</v>
      </c>
      <c r="L4050" t="e">
        <f>IF(VLOOKUP($A4050,Parts!$A:$AM,L$1,0)="X",AC$2,"")</f>
        <v>#VALUE!</v>
      </c>
      <c r="M4050" t="e">
        <f>IF(VLOOKUP($A4050,Parts!$A:$AM,M$1,0)="X",AD$2,"")</f>
        <v>#VALUE!</v>
      </c>
      <c r="N4050" t="e">
        <f>IF(VLOOKUP($A4050,Parts!$A:$AM,N$1,0)="X",AE$2,"")</f>
        <v>#VALUE!</v>
      </c>
      <c r="O4050" t="e">
        <f>IF(VLOOKUP($A4050,Parts!$A:$AM,O$1,0)="X",AF$2,"")</f>
        <v>#VALUE!</v>
      </c>
      <c r="P4050" t="e">
        <f t="shared" si="64"/>
        <v>#VALUE!</v>
      </c>
    </row>
    <row r="4051" spans="1:16" x14ac:dyDescent="0.25">
      <c r="A4051" t="e">
        <f>Table15[[#This Row],[Name]]</f>
        <v>#VALUE!</v>
      </c>
      <c r="B4051" t="e">
        <f>IF(VLOOKUP($A4051,Parts!$A:$AM,B$1,0)="X",S$2,"")</f>
        <v>#VALUE!</v>
      </c>
      <c r="C4051" t="e">
        <f>IF(VLOOKUP($A4051,Parts!$A:$AM,C$1,0)="X",T$2,"")</f>
        <v>#VALUE!</v>
      </c>
      <c r="D4051" t="e">
        <f>IF(VLOOKUP($A4051,Parts!$A:$AM,D$1,0)="X",U$2,"")</f>
        <v>#VALUE!</v>
      </c>
      <c r="E4051" t="e">
        <f>IF(VLOOKUP($A4051,Parts!$A:$AM,E$1,0)="X",V$2,"")</f>
        <v>#VALUE!</v>
      </c>
      <c r="F4051" t="e">
        <f>IF(VLOOKUP($A4051,Parts!$A:$AM,F$1,0)="X",W$2,"")</f>
        <v>#VALUE!</v>
      </c>
      <c r="G4051" t="e">
        <f>IF(VLOOKUP($A4051,Parts!$A:$AM,G$1,0)="X",X$2,"")</f>
        <v>#VALUE!</v>
      </c>
      <c r="H4051" t="e">
        <f>IF(VLOOKUP($A4051,Parts!$A:$AM,H$1,0)="X",Y$2,"")</f>
        <v>#VALUE!</v>
      </c>
      <c r="I4051" t="e">
        <f>IF(VLOOKUP($A4051,Parts!$A:$AM,I$1,0)="X",Z$2,"")</f>
        <v>#VALUE!</v>
      </c>
      <c r="J4051" t="e">
        <f>IF(VLOOKUP($A4051,Parts!$A:$AM,J$1,0)="X",AA$2,"")</f>
        <v>#VALUE!</v>
      </c>
      <c r="K4051" t="e">
        <f>IF(VLOOKUP($A4051,Parts!$A:$AM,K$1,0)="X",AB$2,"")</f>
        <v>#VALUE!</v>
      </c>
      <c r="L4051" t="e">
        <f>IF(VLOOKUP($A4051,Parts!$A:$AM,L$1,0)="X",AC$2,"")</f>
        <v>#VALUE!</v>
      </c>
      <c r="M4051" t="e">
        <f>IF(VLOOKUP($A4051,Parts!$A:$AM,M$1,0)="X",AD$2,"")</f>
        <v>#VALUE!</v>
      </c>
      <c r="N4051" t="e">
        <f>IF(VLOOKUP($A4051,Parts!$A:$AM,N$1,0)="X",AE$2,"")</f>
        <v>#VALUE!</v>
      </c>
      <c r="O4051" t="e">
        <f>IF(VLOOKUP($A4051,Parts!$A:$AM,O$1,0)="X",AF$2,"")</f>
        <v>#VALUE!</v>
      </c>
      <c r="P4051" t="e">
        <f t="shared" si="64"/>
        <v>#VALUE!</v>
      </c>
    </row>
    <row r="4052" spans="1:16" x14ac:dyDescent="0.25">
      <c r="A4052" t="e">
        <f>Table15[[#This Row],[Name]]</f>
        <v>#VALUE!</v>
      </c>
      <c r="B4052" t="e">
        <f>IF(VLOOKUP($A4052,Parts!$A:$AM,B$1,0)="X",S$2,"")</f>
        <v>#VALUE!</v>
      </c>
      <c r="C4052" t="e">
        <f>IF(VLOOKUP($A4052,Parts!$A:$AM,C$1,0)="X",T$2,"")</f>
        <v>#VALUE!</v>
      </c>
      <c r="D4052" t="e">
        <f>IF(VLOOKUP($A4052,Parts!$A:$AM,D$1,0)="X",U$2,"")</f>
        <v>#VALUE!</v>
      </c>
      <c r="E4052" t="e">
        <f>IF(VLOOKUP($A4052,Parts!$A:$AM,E$1,0)="X",V$2,"")</f>
        <v>#VALUE!</v>
      </c>
      <c r="F4052" t="e">
        <f>IF(VLOOKUP($A4052,Parts!$A:$AM,F$1,0)="X",W$2,"")</f>
        <v>#VALUE!</v>
      </c>
      <c r="G4052" t="e">
        <f>IF(VLOOKUP($A4052,Parts!$A:$AM,G$1,0)="X",X$2,"")</f>
        <v>#VALUE!</v>
      </c>
      <c r="H4052" t="e">
        <f>IF(VLOOKUP($A4052,Parts!$A:$AM,H$1,0)="X",Y$2,"")</f>
        <v>#VALUE!</v>
      </c>
      <c r="I4052" t="e">
        <f>IF(VLOOKUP($A4052,Parts!$A:$AM,I$1,0)="X",Z$2,"")</f>
        <v>#VALUE!</v>
      </c>
      <c r="J4052" t="e">
        <f>IF(VLOOKUP($A4052,Parts!$A:$AM,J$1,0)="X",AA$2,"")</f>
        <v>#VALUE!</v>
      </c>
      <c r="K4052" t="e">
        <f>IF(VLOOKUP($A4052,Parts!$A:$AM,K$1,0)="X",AB$2,"")</f>
        <v>#VALUE!</v>
      </c>
      <c r="L4052" t="e">
        <f>IF(VLOOKUP($A4052,Parts!$A:$AM,L$1,0)="X",AC$2,"")</f>
        <v>#VALUE!</v>
      </c>
      <c r="M4052" t="e">
        <f>IF(VLOOKUP($A4052,Parts!$A:$AM,M$1,0)="X",AD$2,"")</f>
        <v>#VALUE!</v>
      </c>
      <c r="N4052" t="e">
        <f>IF(VLOOKUP($A4052,Parts!$A:$AM,N$1,0)="X",AE$2,"")</f>
        <v>#VALUE!</v>
      </c>
      <c r="O4052" t="e">
        <f>IF(VLOOKUP($A4052,Parts!$A:$AM,O$1,0)="X",AF$2,"")</f>
        <v>#VALUE!</v>
      </c>
      <c r="P4052" t="e">
        <f t="shared" si="64"/>
        <v>#VALUE!</v>
      </c>
    </row>
    <row r="4053" spans="1:16" x14ac:dyDescent="0.25">
      <c r="A4053" t="e">
        <f>Table15[[#This Row],[Name]]</f>
        <v>#VALUE!</v>
      </c>
      <c r="B4053" t="e">
        <f>IF(VLOOKUP($A4053,Parts!$A:$AM,B$1,0)="X",S$2,"")</f>
        <v>#VALUE!</v>
      </c>
      <c r="C4053" t="e">
        <f>IF(VLOOKUP($A4053,Parts!$A:$AM,C$1,0)="X",T$2,"")</f>
        <v>#VALUE!</v>
      </c>
      <c r="D4053" t="e">
        <f>IF(VLOOKUP($A4053,Parts!$A:$AM,D$1,0)="X",U$2,"")</f>
        <v>#VALUE!</v>
      </c>
      <c r="E4053" t="e">
        <f>IF(VLOOKUP($A4053,Parts!$A:$AM,E$1,0)="X",V$2,"")</f>
        <v>#VALUE!</v>
      </c>
      <c r="F4053" t="e">
        <f>IF(VLOOKUP($A4053,Parts!$A:$AM,F$1,0)="X",W$2,"")</f>
        <v>#VALUE!</v>
      </c>
      <c r="G4053" t="e">
        <f>IF(VLOOKUP($A4053,Parts!$A:$AM,G$1,0)="X",X$2,"")</f>
        <v>#VALUE!</v>
      </c>
      <c r="H4053" t="e">
        <f>IF(VLOOKUP($A4053,Parts!$A:$AM,H$1,0)="X",Y$2,"")</f>
        <v>#VALUE!</v>
      </c>
      <c r="I4053" t="e">
        <f>IF(VLOOKUP($A4053,Parts!$A:$AM,I$1,0)="X",Z$2,"")</f>
        <v>#VALUE!</v>
      </c>
      <c r="J4053" t="e">
        <f>IF(VLOOKUP($A4053,Parts!$A:$AM,J$1,0)="X",AA$2,"")</f>
        <v>#VALUE!</v>
      </c>
      <c r="K4053" t="e">
        <f>IF(VLOOKUP($A4053,Parts!$A:$AM,K$1,0)="X",AB$2,"")</f>
        <v>#VALUE!</v>
      </c>
      <c r="L4053" t="e">
        <f>IF(VLOOKUP($A4053,Parts!$A:$AM,L$1,0)="X",AC$2,"")</f>
        <v>#VALUE!</v>
      </c>
      <c r="M4053" t="e">
        <f>IF(VLOOKUP($A4053,Parts!$A:$AM,M$1,0)="X",AD$2,"")</f>
        <v>#VALUE!</v>
      </c>
      <c r="N4053" t="e">
        <f>IF(VLOOKUP($A4053,Parts!$A:$AM,N$1,0)="X",AE$2,"")</f>
        <v>#VALUE!</v>
      </c>
      <c r="O4053" t="e">
        <f>IF(VLOOKUP($A4053,Parts!$A:$AM,O$1,0)="X",AF$2,"")</f>
        <v>#VALUE!</v>
      </c>
      <c r="P4053" t="e">
        <f t="shared" si="64"/>
        <v>#VALUE!</v>
      </c>
    </row>
    <row r="4054" spans="1:16" x14ac:dyDescent="0.25">
      <c r="A4054" t="e">
        <f>Table15[[#This Row],[Name]]</f>
        <v>#VALUE!</v>
      </c>
      <c r="B4054" t="e">
        <f>IF(VLOOKUP($A4054,Parts!$A:$AM,B$1,0)="X",S$2,"")</f>
        <v>#VALUE!</v>
      </c>
      <c r="C4054" t="e">
        <f>IF(VLOOKUP($A4054,Parts!$A:$AM,C$1,0)="X",T$2,"")</f>
        <v>#VALUE!</v>
      </c>
      <c r="D4054" t="e">
        <f>IF(VLOOKUP($A4054,Parts!$A:$AM,D$1,0)="X",U$2,"")</f>
        <v>#VALUE!</v>
      </c>
      <c r="E4054" t="e">
        <f>IF(VLOOKUP($A4054,Parts!$A:$AM,E$1,0)="X",V$2,"")</f>
        <v>#VALUE!</v>
      </c>
      <c r="F4054" t="e">
        <f>IF(VLOOKUP($A4054,Parts!$A:$AM,F$1,0)="X",W$2,"")</f>
        <v>#VALUE!</v>
      </c>
      <c r="G4054" t="e">
        <f>IF(VLOOKUP($A4054,Parts!$A:$AM,G$1,0)="X",X$2,"")</f>
        <v>#VALUE!</v>
      </c>
      <c r="H4054" t="e">
        <f>IF(VLOOKUP($A4054,Parts!$A:$AM,H$1,0)="X",Y$2,"")</f>
        <v>#VALUE!</v>
      </c>
      <c r="I4054" t="e">
        <f>IF(VLOOKUP($A4054,Parts!$A:$AM,I$1,0)="X",Z$2,"")</f>
        <v>#VALUE!</v>
      </c>
      <c r="J4054" t="e">
        <f>IF(VLOOKUP($A4054,Parts!$A:$AM,J$1,0)="X",AA$2,"")</f>
        <v>#VALUE!</v>
      </c>
      <c r="K4054" t="e">
        <f>IF(VLOOKUP($A4054,Parts!$A:$AM,K$1,0)="X",AB$2,"")</f>
        <v>#VALUE!</v>
      </c>
      <c r="L4054" t="e">
        <f>IF(VLOOKUP($A4054,Parts!$A:$AM,L$1,0)="X",AC$2,"")</f>
        <v>#VALUE!</v>
      </c>
      <c r="M4054" t="e">
        <f>IF(VLOOKUP($A4054,Parts!$A:$AM,M$1,0)="X",AD$2,"")</f>
        <v>#VALUE!</v>
      </c>
      <c r="N4054" t="e">
        <f>IF(VLOOKUP($A4054,Parts!$A:$AM,N$1,0)="X",AE$2,"")</f>
        <v>#VALUE!</v>
      </c>
      <c r="O4054" t="e">
        <f>IF(VLOOKUP($A4054,Parts!$A:$AM,O$1,0)="X",AF$2,"")</f>
        <v>#VALUE!</v>
      </c>
      <c r="P4054" t="e">
        <f t="shared" si="64"/>
        <v>#VALUE!</v>
      </c>
    </row>
    <row r="4055" spans="1:16" x14ac:dyDescent="0.25">
      <c r="A4055" t="e">
        <f>Table15[[#This Row],[Name]]</f>
        <v>#VALUE!</v>
      </c>
      <c r="B4055" t="e">
        <f>IF(VLOOKUP($A4055,Parts!$A:$AM,B$1,0)="X",S$2,"")</f>
        <v>#VALUE!</v>
      </c>
      <c r="C4055" t="e">
        <f>IF(VLOOKUP($A4055,Parts!$A:$AM,C$1,0)="X",T$2,"")</f>
        <v>#VALUE!</v>
      </c>
      <c r="D4055" t="e">
        <f>IF(VLOOKUP($A4055,Parts!$A:$AM,D$1,0)="X",U$2,"")</f>
        <v>#VALUE!</v>
      </c>
      <c r="E4055" t="e">
        <f>IF(VLOOKUP($A4055,Parts!$A:$AM,E$1,0)="X",V$2,"")</f>
        <v>#VALUE!</v>
      </c>
      <c r="F4055" t="e">
        <f>IF(VLOOKUP($A4055,Parts!$A:$AM,F$1,0)="X",W$2,"")</f>
        <v>#VALUE!</v>
      </c>
      <c r="G4055" t="e">
        <f>IF(VLOOKUP($A4055,Parts!$A:$AM,G$1,0)="X",X$2,"")</f>
        <v>#VALUE!</v>
      </c>
      <c r="H4055" t="e">
        <f>IF(VLOOKUP($A4055,Parts!$A:$AM,H$1,0)="X",Y$2,"")</f>
        <v>#VALUE!</v>
      </c>
      <c r="I4055" t="e">
        <f>IF(VLOOKUP($A4055,Parts!$A:$AM,I$1,0)="X",Z$2,"")</f>
        <v>#VALUE!</v>
      </c>
      <c r="J4055" t="e">
        <f>IF(VLOOKUP($A4055,Parts!$A:$AM,J$1,0)="X",AA$2,"")</f>
        <v>#VALUE!</v>
      </c>
      <c r="K4055" t="e">
        <f>IF(VLOOKUP($A4055,Parts!$A:$AM,K$1,0)="X",AB$2,"")</f>
        <v>#VALUE!</v>
      </c>
      <c r="L4055" t="e">
        <f>IF(VLOOKUP($A4055,Parts!$A:$AM,L$1,0)="X",AC$2,"")</f>
        <v>#VALUE!</v>
      </c>
      <c r="M4055" t="e">
        <f>IF(VLOOKUP($A4055,Parts!$A:$AM,M$1,0)="X",AD$2,"")</f>
        <v>#VALUE!</v>
      </c>
      <c r="N4055" t="e">
        <f>IF(VLOOKUP($A4055,Parts!$A:$AM,N$1,0)="X",AE$2,"")</f>
        <v>#VALUE!</v>
      </c>
      <c r="O4055" t="e">
        <f>IF(VLOOKUP($A4055,Parts!$A:$AM,O$1,0)="X",AF$2,"")</f>
        <v>#VALUE!</v>
      </c>
      <c r="P4055" t="e">
        <f t="shared" si="64"/>
        <v>#VALUE!</v>
      </c>
    </row>
    <row r="4056" spans="1:16" x14ac:dyDescent="0.25">
      <c r="A4056" t="e">
        <f>Table15[[#This Row],[Name]]</f>
        <v>#VALUE!</v>
      </c>
      <c r="B4056" t="e">
        <f>IF(VLOOKUP($A4056,Parts!$A:$AM,B$1,0)="X",S$2,"")</f>
        <v>#VALUE!</v>
      </c>
      <c r="C4056" t="e">
        <f>IF(VLOOKUP($A4056,Parts!$A:$AM,C$1,0)="X",T$2,"")</f>
        <v>#VALUE!</v>
      </c>
      <c r="D4056" t="e">
        <f>IF(VLOOKUP($A4056,Parts!$A:$AM,D$1,0)="X",U$2,"")</f>
        <v>#VALUE!</v>
      </c>
      <c r="E4056" t="e">
        <f>IF(VLOOKUP($A4056,Parts!$A:$AM,E$1,0)="X",V$2,"")</f>
        <v>#VALUE!</v>
      </c>
      <c r="F4056" t="e">
        <f>IF(VLOOKUP($A4056,Parts!$A:$AM,F$1,0)="X",W$2,"")</f>
        <v>#VALUE!</v>
      </c>
      <c r="G4056" t="e">
        <f>IF(VLOOKUP($A4056,Parts!$A:$AM,G$1,0)="X",X$2,"")</f>
        <v>#VALUE!</v>
      </c>
      <c r="H4056" t="e">
        <f>IF(VLOOKUP($A4056,Parts!$A:$AM,H$1,0)="X",Y$2,"")</f>
        <v>#VALUE!</v>
      </c>
      <c r="I4056" t="e">
        <f>IF(VLOOKUP($A4056,Parts!$A:$AM,I$1,0)="X",Z$2,"")</f>
        <v>#VALUE!</v>
      </c>
      <c r="J4056" t="e">
        <f>IF(VLOOKUP($A4056,Parts!$A:$AM,J$1,0)="X",AA$2,"")</f>
        <v>#VALUE!</v>
      </c>
      <c r="K4056" t="e">
        <f>IF(VLOOKUP($A4056,Parts!$A:$AM,K$1,0)="X",AB$2,"")</f>
        <v>#VALUE!</v>
      </c>
      <c r="L4056" t="e">
        <f>IF(VLOOKUP($A4056,Parts!$A:$AM,L$1,0)="X",AC$2,"")</f>
        <v>#VALUE!</v>
      </c>
      <c r="M4056" t="e">
        <f>IF(VLOOKUP($A4056,Parts!$A:$AM,M$1,0)="X",AD$2,"")</f>
        <v>#VALUE!</v>
      </c>
      <c r="N4056" t="e">
        <f>IF(VLOOKUP($A4056,Parts!$A:$AM,N$1,0)="X",AE$2,"")</f>
        <v>#VALUE!</v>
      </c>
      <c r="O4056" t="e">
        <f>IF(VLOOKUP($A4056,Parts!$A:$AM,O$1,0)="X",AF$2,"")</f>
        <v>#VALUE!</v>
      </c>
      <c r="P4056" t="e">
        <f t="shared" si="64"/>
        <v>#VALUE!</v>
      </c>
    </row>
    <row r="4057" spans="1:16" x14ac:dyDescent="0.25">
      <c r="A4057" t="e">
        <f>Table15[[#This Row],[Name]]</f>
        <v>#VALUE!</v>
      </c>
      <c r="B4057" t="e">
        <f>IF(VLOOKUP($A4057,Parts!$A:$AM,B$1,0)="X",S$2,"")</f>
        <v>#VALUE!</v>
      </c>
      <c r="C4057" t="e">
        <f>IF(VLOOKUP($A4057,Parts!$A:$AM,C$1,0)="X",T$2,"")</f>
        <v>#VALUE!</v>
      </c>
      <c r="D4057" t="e">
        <f>IF(VLOOKUP($A4057,Parts!$A:$AM,D$1,0)="X",U$2,"")</f>
        <v>#VALUE!</v>
      </c>
      <c r="E4057" t="e">
        <f>IF(VLOOKUP($A4057,Parts!$A:$AM,E$1,0)="X",V$2,"")</f>
        <v>#VALUE!</v>
      </c>
      <c r="F4057" t="e">
        <f>IF(VLOOKUP($A4057,Parts!$A:$AM,F$1,0)="X",W$2,"")</f>
        <v>#VALUE!</v>
      </c>
      <c r="G4057" t="e">
        <f>IF(VLOOKUP($A4057,Parts!$A:$AM,G$1,0)="X",X$2,"")</f>
        <v>#VALUE!</v>
      </c>
      <c r="H4057" t="e">
        <f>IF(VLOOKUP($A4057,Parts!$A:$AM,H$1,0)="X",Y$2,"")</f>
        <v>#VALUE!</v>
      </c>
      <c r="I4057" t="e">
        <f>IF(VLOOKUP($A4057,Parts!$A:$AM,I$1,0)="X",Z$2,"")</f>
        <v>#VALUE!</v>
      </c>
      <c r="J4057" t="e">
        <f>IF(VLOOKUP($A4057,Parts!$A:$AM,J$1,0)="X",AA$2,"")</f>
        <v>#VALUE!</v>
      </c>
      <c r="K4057" t="e">
        <f>IF(VLOOKUP($A4057,Parts!$A:$AM,K$1,0)="X",AB$2,"")</f>
        <v>#VALUE!</v>
      </c>
      <c r="L4057" t="e">
        <f>IF(VLOOKUP($A4057,Parts!$A:$AM,L$1,0)="X",AC$2,"")</f>
        <v>#VALUE!</v>
      </c>
      <c r="M4057" t="e">
        <f>IF(VLOOKUP($A4057,Parts!$A:$AM,M$1,0)="X",AD$2,"")</f>
        <v>#VALUE!</v>
      </c>
      <c r="N4057" t="e">
        <f>IF(VLOOKUP($A4057,Parts!$A:$AM,N$1,0)="X",AE$2,"")</f>
        <v>#VALUE!</v>
      </c>
      <c r="O4057" t="e">
        <f>IF(VLOOKUP($A4057,Parts!$A:$AM,O$1,0)="X",AF$2,"")</f>
        <v>#VALUE!</v>
      </c>
      <c r="P4057" t="e">
        <f t="shared" si="64"/>
        <v>#VALUE!</v>
      </c>
    </row>
    <row r="4058" spans="1:16" x14ac:dyDescent="0.25">
      <c r="A4058" t="e">
        <f>Table15[[#This Row],[Name]]</f>
        <v>#VALUE!</v>
      </c>
      <c r="B4058" t="e">
        <f>IF(VLOOKUP($A4058,Parts!$A:$AM,B$1,0)="X",S$2,"")</f>
        <v>#VALUE!</v>
      </c>
      <c r="C4058" t="e">
        <f>IF(VLOOKUP($A4058,Parts!$A:$AM,C$1,0)="X",T$2,"")</f>
        <v>#VALUE!</v>
      </c>
      <c r="D4058" t="e">
        <f>IF(VLOOKUP($A4058,Parts!$A:$AM,D$1,0)="X",U$2,"")</f>
        <v>#VALUE!</v>
      </c>
      <c r="E4058" t="e">
        <f>IF(VLOOKUP($A4058,Parts!$A:$AM,E$1,0)="X",V$2,"")</f>
        <v>#VALUE!</v>
      </c>
      <c r="F4058" t="e">
        <f>IF(VLOOKUP($A4058,Parts!$A:$AM,F$1,0)="X",W$2,"")</f>
        <v>#VALUE!</v>
      </c>
      <c r="G4058" t="e">
        <f>IF(VLOOKUP($A4058,Parts!$A:$AM,G$1,0)="X",X$2,"")</f>
        <v>#VALUE!</v>
      </c>
      <c r="H4058" t="e">
        <f>IF(VLOOKUP($A4058,Parts!$A:$AM,H$1,0)="X",Y$2,"")</f>
        <v>#VALUE!</v>
      </c>
      <c r="I4058" t="e">
        <f>IF(VLOOKUP($A4058,Parts!$A:$AM,I$1,0)="X",Z$2,"")</f>
        <v>#VALUE!</v>
      </c>
      <c r="J4058" t="e">
        <f>IF(VLOOKUP($A4058,Parts!$A:$AM,J$1,0)="X",AA$2,"")</f>
        <v>#VALUE!</v>
      </c>
      <c r="K4058" t="e">
        <f>IF(VLOOKUP($A4058,Parts!$A:$AM,K$1,0)="X",AB$2,"")</f>
        <v>#VALUE!</v>
      </c>
      <c r="L4058" t="e">
        <f>IF(VLOOKUP($A4058,Parts!$A:$AM,L$1,0)="X",AC$2,"")</f>
        <v>#VALUE!</v>
      </c>
      <c r="M4058" t="e">
        <f>IF(VLOOKUP($A4058,Parts!$A:$AM,M$1,0)="X",AD$2,"")</f>
        <v>#VALUE!</v>
      </c>
      <c r="N4058" t="e">
        <f>IF(VLOOKUP($A4058,Parts!$A:$AM,N$1,0)="X",AE$2,"")</f>
        <v>#VALUE!</v>
      </c>
      <c r="O4058" t="e">
        <f>IF(VLOOKUP($A4058,Parts!$A:$AM,O$1,0)="X",AF$2,"")</f>
        <v>#VALUE!</v>
      </c>
      <c r="P4058" t="e">
        <f t="shared" si="64"/>
        <v>#VALUE!</v>
      </c>
    </row>
    <row r="4059" spans="1:16" x14ac:dyDescent="0.25">
      <c r="A4059" t="e">
        <f>Table15[[#This Row],[Name]]</f>
        <v>#VALUE!</v>
      </c>
      <c r="B4059" t="e">
        <f>IF(VLOOKUP($A4059,Parts!$A:$AM,B$1,0)="X",S$2,"")</f>
        <v>#VALUE!</v>
      </c>
      <c r="C4059" t="e">
        <f>IF(VLOOKUP($A4059,Parts!$A:$AM,C$1,0)="X",T$2,"")</f>
        <v>#VALUE!</v>
      </c>
      <c r="D4059" t="e">
        <f>IF(VLOOKUP($A4059,Parts!$A:$AM,D$1,0)="X",U$2,"")</f>
        <v>#VALUE!</v>
      </c>
      <c r="E4059" t="e">
        <f>IF(VLOOKUP($A4059,Parts!$A:$AM,E$1,0)="X",V$2,"")</f>
        <v>#VALUE!</v>
      </c>
      <c r="F4059" t="e">
        <f>IF(VLOOKUP($A4059,Parts!$A:$AM,F$1,0)="X",W$2,"")</f>
        <v>#VALUE!</v>
      </c>
      <c r="G4059" t="e">
        <f>IF(VLOOKUP($A4059,Parts!$A:$AM,G$1,0)="X",X$2,"")</f>
        <v>#VALUE!</v>
      </c>
      <c r="H4059" t="e">
        <f>IF(VLOOKUP($A4059,Parts!$A:$AM,H$1,0)="X",Y$2,"")</f>
        <v>#VALUE!</v>
      </c>
      <c r="I4059" t="e">
        <f>IF(VLOOKUP($A4059,Parts!$A:$AM,I$1,0)="X",Z$2,"")</f>
        <v>#VALUE!</v>
      </c>
      <c r="J4059" t="e">
        <f>IF(VLOOKUP($A4059,Parts!$A:$AM,J$1,0)="X",AA$2,"")</f>
        <v>#VALUE!</v>
      </c>
      <c r="K4059" t="e">
        <f>IF(VLOOKUP($A4059,Parts!$A:$AM,K$1,0)="X",AB$2,"")</f>
        <v>#VALUE!</v>
      </c>
      <c r="L4059" t="e">
        <f>IF(VLOOKUP($A4059,Parts!$A:$AM,L$1,0)="X",AC$2,"")</f>
        <v>#VALUE!</v>
      </c>
      <c r="M4059" t="e">
        <f>IF(VLOOKUP($A4059,Parts!$A:$AM,M$1,0)="X",AD$2,"")</f>
        <v>#VALUE!</v>
      </c>
      <c r="N4059" t="e">
        <f>IF(VLOOKUP($A4059,Parts!$A:$AM,N$1,0)="X",AE$2,"")</f>
        <v>#VALUE!</v>
      </c>
      <c r="O4059" t="e">
        <f>IF(VLOOKUP($A4059,Parts!$A:$AM,O$1,0)="X",AF$2,"")</f>
        <v>#VALUE!</v>
      </c>
      <c r="P4059" t="e">
        <f t="shared" si="64"/>
        <v>#VALUE!</v>
      </c>
    </row>
    <row r="4060" spans="1:16" x14ac:dyDescent="0.25">
      <c r="A4060" t="e">
        <f>Table15[[#This Row],[Name]]</f>
        <v>#VALUE!</v>
      </c>
      <c r="B4060" t="e">
        <f>IF(VLOOKUP($A4060,Parts!$A:$AM,B$1,0)="X",S$2,"")</f>
        <v>#VALUE!</v>
      </c>
      <c r="C4060" t="e">
        <f>IF(VLOOKUP($A4060,Parts!$A:$AM,C$1,0)="X",T$2,"")</f>
        <v>#VALUE!</v>
      </c>
      <c r="D4060" t="e">
        <f>IF(VLOOKUP($A4060,Parts!$A:$AM,D$1,0)="X",U$2,"")</f>
        <v>#VALUE!</v>
      </c>
      <c r="E4060" t="e">
        <f>IF(VLOOKUP($A4060,Parts!$A:$AM,E$1,0)="X",V$2,"")</f>
        <v>#VALUE!</v>
      </c>
      <c r="F4060" t="e">
        <f>IF(VLOOKUP($A4060,Parts!$A:$AM,F$1,0)="X",W$2,"")</f>
        <v>#VALUE!</v>
      </c>
      <c r="G4060" t="e">
        <f>IF(VLOOKUP($A4060,Parts!$A:$AM,G$1,0)="X",X$2,"")</f>
        <v>#VALUE!</v>
      </c>
      <c r="H4060" t="e">
        <f>IF(VLOOKUP($A4060,Parts!$A:$AM,H$1,0)="X",Y$2,"")</f>
        <v>#VALUE!</v>
      </c>
      <c r="I4060" t="e">
        <f>IF(VLOOKUP($A4060,Parts!$A:$AM,I$1,0)="X",Z$2,"")</f>
        <v>#VALUE!</v>
      </c>
      <c r="J4060" t="e">
        <f>IF(VLOOKUP($A4060,Parts!$A:$AM,J$1,0)="X",AA$2,"")</f>
        <v>#VALUE!</v>
      </c>
      <c r="K4060" t="e">
        <f>IF(VLOOKUP($A4060,Parts!$A:$AM,K$1,0)="X",AB$2,"")</f>
        <v>#VALUE!</v>
      </c>
      <c r="L4060" t="e">
        <f>IF(VLOOKUP($A4060,Parts!$A:$AM,L$1,0)="X",AC$2,"")</f>
        <v>#VALUE!</v>
      </c>
      <c r="M4060" t="e">
        <f>IF(VLOOKUP($A4060,Parts!$A:$AM,M$1,0)="X",AD$2,"")</f>
        <v>#VALUE!</v>
      </c>
      <c r="N4060" t="e">
        <f>IF(VLOOKUP($A4060,Parts!$A:$AM,N$1,0)="X",AE$2,"")</f>
        <v>#VALUE!</v>
      </c>
      <c r="O4060" t="e">
        <f>IF(VLOOKUP($A4060,Parts!$A:$AM,O$1,0)="X",AF$2,"")</f>
        <v>#VALUE!</v>
      </c>
      <c r="P4060" t="e">
        <f t="shared" si="64"/>
        <v>#VALUE!</v>
      </c>
    </row>
    <row r="4061" spans="1:16" x14ac:dyDescent="0.25">
      <c r="A4061" t="e">
        <f>Table15[[#This Row],[Name]]</f>
        <v>#VALUE!</v>
      </c>
      <c r="B4061" t="e">
        <f>IF(VLOOKUP($A4061,Parts!$A:$AM,B$1,0)="X",S$2,"")</f>
        <v>#VALUE!</v>
      </c>
      <c r="C4061" t="e">
        <f>IF(VLOOKUP($A4061,Parts!$A:$AM,C$1,0)="X",T$2,"")</f>
        <v>#VALUE!</v>
      </c>
      <c r="D4061" t="e">
        <f>IF(VLOOKUP($A4061,Parts!$A:$AM,D$1,0)="X",U$2,"")</f>
        <v>#VALUE!</v>
      </c>
      <c r="E4061" t="e">
        <f>IF(VLOOKUP($A4061,Parts!$A:$AM,E$1,0)="X",V$2,"")</f>
        <v>#VALUE!</v>
      </c>
      <c r="F4061" t="e">
        <f>IF(VLOOKUP($A4061,Parts!$A:$AM,F$1,0)="X",W$2,"")</f>
        <v>#VALUE!</v>
      </c>
      <c r="G4061" t="e">
        <f>IF(VLOOKUP($A4061,Parts!$A:$AM,G$1,0)="X",X$2,"")</f>
        <v>#VALUE!</v>
      </c>
      <c r="H4061" t="e">
        <f>IF(VLOOKUP($A4061,Parts!$A:$AM,H$1,0)="X",Y$2,"")</f>
        <v>#VALUE!</v>
      </c>
      <c r="I4061" t="e">
        <f>IF(VLOOKUP($A4061,Parts!$A:$AM,I$1,0)="X",Z$2,"")</f>
        <v>#VALUE!</v>
      </c>
      <c r="J4061" t="e">
        <f>IF(VLOOKUP($A4061,Parts!$A:$AM,J$1,0)="X",AA$2,"")</f>
        <v>#VALUE!</v>
      </c>
      <c r="K4061" t="e">
        <f>IF(VLOOKUP($A4061,Parts!$A:$AM,K$1,0)="X",AB$2,"")</f>
        <v>#VALUE!</v>
      </c>
      <c r="L4061" t="e">
        <f>IF(VLOOKUP($A4061,Parts!$A:$AM,L$1,0)="X",AC$2,"")</f>
        <v>#VALUE!</v>
      </c>
      <c r="M4061" t="e">
        <f>IF(VLOOKUP($A4061,Parts!$A:$AM,M$1,0)="X",AD$2,"")</f>
        <v>#VALUE!</v>
      </c>
      <c r="N4061" t="e">
        <f>IF(VLOOKUP($A4061,Parts!$A:$AM,N$1,0)="X",AE$2,"")</f>
        <v>#VALUE!</v>
      </c>
      <c r="O4061" t="e">
        <f>IF(VLOOKUP($A4061,Parts!$A:$AM,O$1,0)="X",AF$2,"")</f>
        <v>#VALUE!</v>
      </c>
      <c r="P4061" t="e">
        <f t="shared" si="64"/>
        <v>#VALUE!</v>
      </c>
    </row>
    <row r="4062" spans="1:16" x14ac:dyDescent="0.25">
      <c r="A4062" t="e">
        <f>Table15[[#This Row],[Name]]</f>
        <v>#VALUE!</v>
      </c>
      <c r="B4062" t="e">
        <f>IF(VLOOKUP($A4062,Parts!$A:$AM,B$1,0)="X",S$2,"")</f>
        <v>#VALUE!</v>
      </c>
      <c r="C4062" t="e">
        <f>IF(VLOOKUP($A4062,Parts!$A:$AM,C$1,0)="X",T$2,"")</f>
        <v>#VALUE!</v>
      </c>
      <c r="D4062" t="e">
        <f>IF(VLOOKUP($A4062,Parts!$A:$AM,D$1,0)="X",U$2,"")</f>
        <v>#VALUE!</v>
      </c>
      <c r="E4062" t="e">
        <f>IF(VLOOKUP($A4062,Parts!$A:$AM,E$1,0)="X",V$2,"")</f>
        <v>#VALUE!</v>
      </c>
      <c r="F4062" t="e">
        <f>IF(VLOOKUP($A4062,Parts!$A:$AM,F$1,0)="X",W$2,"")</f>
        <v>#VALUE!</v>
      </c>
      <c r="G4062" t="e">
        <f>IF(VLOOKUP($A4062,Parts!$A:$AM,G$1,0)="X",X$2,"")</f>
        <v>#VALUE!</v>
      </c>
      <c r="H4062" t="e">
        <f>IF(VLOOKUP($A4062,Parts!$A:$AM,H$1,0)="X",Y$2,"")</f>
        <v>#VALUE!</v>
      </c>
      <c r="I4062" t="e">
        <f>IF(VLOOKUP($A4062,Parts!$A:$AM,I$1,0)="X",Z$2,"")</f>
        <v>#VALUE!</v>
      </c>
      <c r="J4062" t="e">
        <f>IF(VLOOKUP($A4062,Parts!$A:$AM,J$1,0)="X",AA$2,"")</f>
        <v>#VALUE!</v>
      </c>
      <c r="K4062" t="e">
        <f>IF(VLOOKUP($A4062,Parts!$A:$AM,K$1,0)="X",AB$2,"")</f>
        <v>#VALUE!</v>
      </c>
      <c r="L4062" t="e">
        <f>IF(VLOOKUP($A4062,Parts!$A:$AM,L$1,0)="X",AC$2,"")</f>
        <v>#VALUE!</v>
      </c>
      <c r="M4062" t="e">
        <f>IF(VLOOKUP($A4062,Parts!$A:$AM,M$1,0)="X",AD$2,"")</f>
        <v>#VALUE!</v>
      </c>
      <c r="N4062" t="e">
        <f>IF(VLOOKUP($A4062,Parts!$A:$AM,N$1,0)="X",AE$2,"")</f>
        <v>#VALUE!</v>
      </c>
      <c r="O4062" t="e">
        <f>IF(VLOOKUP($A4062,Parts!$A:$AM,O$1,0)="X",AF$2,"")</f>
        <v>#VALUE!</v>
      </c>
      <c r="P4062" t="e">
        <f t="shared" si="64"/>
        <v>#VALUE!</v>
      </c>
    </row>
    <row r="4063" spans="1:16" x14ac:dyDescent="0.25">
      <c r="A4063" t="e">
        <f>Table15[[#This Row],[Name]]</f>
        <v>#VALUE!</v>
      </c>
      <c r="B4063" t="e">
        <f>IF(VLOOKUP($A4063,Parts!$A:$AM,B$1,0)="X",S$2,"")</f>
        <v>#VALUE!</v>
      </c>
      <c r="C4063" t="e">
        <f>IF(VLOOKUP($A4063,Parts!$A:$AM,C$1,0)="X",T$2,"")</f>
        <v>#VALUE!</v>
      </c>
      <c r="D4063" t="e">
        <f>IF(VLOOKUP($A4063,Parts!$A:$AM,D$1,0)="X",U$2,"")</f>
        <v>#VALUE!</v>
      </c>
      <c r="E4063" t="e">
        <f>IF(VLOOKUP($A4063,Parts!$A:$AM,E$1,0)="X",V$2,"")</f>
        <v>#VALUE!</v>
      </c>
      <c r="F4063" t="e">
        <f>IF(VLOOKUP($A4063,Parts!$A:$AM,F$1,0)="X",W$2,"")</f>
        <v>#VALUE!</v>
      </c>
      <c r="G4063" t="e">
        <f>IF(VLOOKUP($A4063,Parts!$A:$AM,G$1,0)="X",X$2,"")</f>
        <v>#VALUE!</v>
      </c>
      <c r="H4063" t="e">
        <f>IF(VLOOKUP($A4063,Parts!$A:$AM,H$1,0)="X",Y$2,"")</f>
        <v>#VALUE!</v>
      </c>
      <c r="I4063" t="e">
        <f>IF(VLOOKUP($A4063,Parts!$A:$AM,I$1,0)="X",Z$2,"")</f>
        <v>#VALUE!</v>
      </c>
      <c r="J4063" t="e">
        <f>IF(VLOOKUP($A4063,Parts!$A:$AM,J$1,0)="X",AA$2,"")</f>
        <v>#VALUE!</v>
      </c>
      <c r="K4063" t="e">
        <f>IF(VLOOKUP($A4063,Parts!$A:$AM,K$1,0)="X",AB$2,"")</f>
        <v>#VALUE!</v>
      </c>
      <c r="L4063" t="e">
        <f>IF(VLOOKUP($A4063,Parts!$A:$AM,L$1,0)="X",AC$2,"")</f>
        <v>#VALUE!</v>
      </c>
      <c r="M4063" t="e">
        <f>IF(VLOOKUP($A4063,Parts!$A:$AM,M$1,0)="X",AD$2,"")</f>
        <v>#VALUE!</v>
      </c>
      <c r="N4063" t="e">
        <f>IF(VLOOKUP($A4063,Parts!$A:$AM,N$1,0)="X",AE$2,"")</f>
        <v>#VALUE!</v>
      </c>
      <c r="O4063" t="e">
        <f>IF(VLOOKUP($A4063,Parts!$A:$AM,O$1,0)="X",AF$2,"")</f>
        <v>#VALUE!</v>
      </c>
      <c r="P4063" t="e">
        <f t="shared" si="64"/>
        <v>#VALUE!</v>
      </c>
    </row>
    <row r="4064" spans="1:16" x14ac:dyDescent="0.25">
      <c r="A4064" t="e">
        <f>Table15[[#This Row],[Name]]</f>
        <v>#VALUE!</v>
      </c>
      <c r="B4064" t="e">
        <f>IF(VLOOKUP($A4064,Parts!$A:$AM,B$1,0)="X",S$2,"")</f>
        <v>#VALUE!</v>
      </c>
      <c r="C4064" t="e">
        <f>IF(VLOOKUP($A4064,Parts!$A:$AM,C$1,0)="X",T$2,"")</f>
        <v>#VALUE!</v>
      </c>
      <c r="D4064" t="e">
        <f>IF(VLOOKUP($A4064,Parts!$A:$AM,D$1,0)="X",U$2,"")</f>
        <v>#VALUE!</v>
      </c>
      <c r="E4064" t="e">
        <f>IF(VLOOKUP($A4064,Parts!$A:$AM,E$1,0)="X",V$2,"")</f>
        <v>#VALUE!</v>
      </c>
      <c r="F4064" t="e">
        <f>IF(VLOOKUP($A4064,Parts!$A:$AM,F$1,0)="X",W$2,"")</f>
        <v>#VALUE!</v>
      </c>
      <c r="G4064" t="e">
        <f>IF(VLOOKUP($A4064,Parts!$A:$AM,G$1,0)="X",X$2,"")</f>
        <v>#VALUE!</v>
      </c>
      <c r="H4064" t="e">
        <f>IF(VLOOKUP($A4064,Parts!$A:$AM,H$1,0)="X",Y$2,"")</f>
        <v>#VALUE!</v>
      </c>
      <c r="I4064" t="e">
        <f>IF(VLOOKUP($A4064,Parts!$A:$AM,I$1,0)="X",Z$2,"")</f>
        <v>#VALUE!</v>
      </c>
      <c r="J4064" t="e">
        <f>IF(VLOOKUP($A4064,Parts!$A:$AM,J$1,0)="X",AA$2,"")</f>
        <v>#VALUE!</v>
      </c>
      <c r="K4064" t="e">
        <f>IF(VLOOKUP($A4064,Parts!$A:$AM,K$1,0)="X",AB$2,"")</f>
        <v>#VALUE!</v>
      </c>
      <c r="L4064" t="e">
        <f>IF(VLOOKUP($A4064,Parts!$A:$AM,L$1,0)="X",AC$2,"")</f>
        <v>#VALUE!</v>
      </c>
      <c r="M4064" t="e">
        <f>IF(VLOOKUP($A4064,Parts!$A:$AM,M$1,0)="X",AD$2,"")</f>
        <v>#VALUE!</v>
      </c>
      <c r="N4064" t="e">
        <f>IF(VLOOKUP($A4064,Parts!$A:$AM,N$1,0)="X",AE$2,"")</f>
        <v>#VALUE!</v>
      </c>
      <c r="O4064" t="e">
        <f>IF(VLOOKUP($A4064,Parts!$A:$AM,O$1,0)="X",AF$2,"")</f>
        <v>#VALUE!</v>
      </c>
      <c r="P4064" t="e">
        <f t="shared" si="64"/>
        <v>#VALUE!</v>
      </c>
    </row>
    <row r="4065" spans="1:16" x14ac:dyDescent="0.25">
      <c r="A4065" t="e">
        <f>Table15[[#This Row],[Name]]</f>
        <v>#VALUE!</v>
      </c>
      <c r="B4065" t="e">
        <f>IF(VLOOKUP($A4065,Parts!$A:$AM,B$1,0)="X",S$2,"")</f>
        <v>#VALUE!</v>
      </c>
      <c r="C4065" t="e">
        <f>IF(VLOOKUP($A4065,Parts!$A:$AM,C$1,0)="X",T$2,"")</f>
        <v>#VALUE!</v>
      </c>
      <c r="D4065" t="e">
        <f>IF(VLOOKUP($A4065,Parts!$A:$AM,D$1,0)="X",U$2,"")</f>
        <v>#VALUE!</v>
      </c>
      <c r="E4065" t="e">
        <f>IF(VLOOKUP($A4065,Parts!$A:$AM,E$1,0)="X",V$2,"")</f>
        <v>#VALUE!</v>
      </c>
      <c r="F4065" t="e">
        <f>IF(VLOOKUP($A4065,Parts!$A:$AM,F$1,0)="X",W$2,"")</f>
        <v>#VALUE!</v>
      </c>
      <c r="G4065" t="e">
        <f>IF(VLOOKUP($A4065,Parts!$A:$AM,G$1,0)="X",X$2,"")</f>
        <v>#VALUE!</v>
      </c>
      <c r="H4065" t="e">
        <f>IF(VLOOKUP($A4065,Parts!$A:$AM,H$1,0)="X",Y$2,"")</f>
        <v>#VALUE!</v>
      </c>
      <c r="I4065" t="e">
        <f>IF(VLOOKUP($A4065,Parts!$A:$AM,I$1,0)="X",Z$2,"")</f>
        <v>#VALUE!</v>
      </c>
      <c r="J4065" t="e">
        <f>IF(VLOOKUP($A4065,Parts!$A:$AM,J$1,0)="X",AA$2,"")</f>
        <v>#VALUE!</v>
      </c>
      <c r="K4065" t="e">
        <f>IF(VLOOKUP($A4065,Parts!$A:$AM,K$1,0)="X",AB$2,"")</f>
        <v>#VALUE!</v>
      </c>
      <c r="L4065" t="e">
        <f>IF(VLOOKUP($A4065,Parts!$A:$AM,L$1,0)="X",AC$2,"")</f>
        <v>#VALUE!</v>
      </c>
      <c r="M4065" t="e">
        <f>IF(VLOOKUP($A4065,Parts!$A:$AM,M$1,0)="X",AD$2,"")</f>
        <v>#VALUE!</v>
      </c>
      <c r="N4065" t="e">
        <f>IF(VLOOKUP($A4065,Parts!$A:$AM,N$1,0)="X",AE$2,"")</f>
        <v>#VALUE!</v>
      </c>
      <c r="O4065" t="e">
        <f>IF(VLOOKUP($A4065,Parts!$A:$AM,O$1,0)="X",AF$2,"")</f>
        <v>#VALUE!</v>
      </c>
      <c r="P4065" t="e">
        <f t="shared" si="64"/>
        <v>#VALUE!</v>
      </c>
    </row>
    <row r="4066" spans="1:16" x14ac:dyDescent="0.25">
      <c r="A4066" t="e">
        <f>Table15[[#This Row],[Name]]</f>
        <v>#VALUE!</v>
      </c>
      <c r="B4066" t="e">
        <f>IF(VLOOKUP($A4066,Parts!$A:$AM,B$1,0)="X",S$2,"")</f>
        <v>#VALUE!</v>
      </c>
      <c r="C4066" t="e">
        <f>IF(VLOOKUP($A4066,Parts!$A:$AM,C$1,0)="X",T$2,"")</f>
        <v>#VALUE!</v>
      </c>
      <c r="D4066" t="e">
        <f>IF(VLOOKUP($A4066,Parts!$A:$AM,D$1,0)="X",U$2,"")</f>
        <v>#VALUE!</v>
      </c>
      <c r="E4066" t="e">
        <f>IF(VLOOKUP($A4066,Parts!$A:$AM,E$1,0)="X",V$2,"")</f>
        <v>#VALUE!</v>
      </c>
      <c r="F4066" t="e">
        <f>IF(VLOOKUP($A4066,Parts!$A:$AM,F$1,0)="X",W$2,"")</f>
        <v>#VALUE!</v>
      </c>
      <c r="G4066" t="e">
        <f>IF(VLOOKUP($A4066,Parts!$A:$AM,G$1,0)="X",X$2,"")</f>
        <v>#VALUE!</v>
      </c>
      <c r="H4066" t="e">
        <f>IF(VLOOKUP($A4066,Parts!$A:$AM,H$1,0)="X",Y$2,"")</f>
        <v>#VALUE!</v>
      </c>
      <c r="I4066" t="e">
        <f>IF(VLOOKUP($A4066,Parts!$A:$AM,I$1,0)="X",Z$2,"")</f>
        <v>#VALUE!</v>
      </c>
      <c r="J4066" t="e">
        <f>IF(VLOOKUP($A4066,Parts!$A:$AM,J$1,0)="X",AA$2,"")</f>
        <v>#VALUE!</v>
      </c>
      <c r="K4066" t="e">
        <f>IF(VLOOKUP($A4066,Parts!$A:$AM,K$1,0)="X",AB$2,"")</f>
        <v>#VALUE!</v>
      </c>
      <c r="L4066" t="e">
        <f>IF(VLOOKUP($A4066,Parts!$A:$AM,L$1,0)="X",AC$2,"")</f>
        <v>#VALUE!</v>
      </c>
      <c r="M4066" t="e">
        <f>IF(VLOOKUP($A4066,Parts!$A:$AM,M$1,0)="X",AD$2,"")</f>
        <v>#VALUE!</v>
      </c>
      <c r="N4066" t="e">
        <f>IF(VLOOKUP($A4066,Parts!$A:$AM,N$1,0)="X",AE$2,"")</f>
        <v>#VALUE!</v>
      </c>
      <c r="O4066" t="e">
        <f>IF(VLOOKUP($A4066,Parts!$A:$AM,O$1,0)="X",AF$2,"")</f>
        <v>#VALUE!</v>
      </c>
      <c r="P4066" t="e">
        <f t="shared" si="64"/>
        <v>#VALUE!</v>
      </c>
    </row>
    <row r="4067" spans="1:16" x14ac:dyDescent="0.25">
      <c r="A4067" t="e">
        <f>Table15[[#This Row],[Name]]</f>
        <v>#VALUE!</v>
      </c>
      <c r="B4067" t="e">
        <f>IF(VLOOKUP($A4067,Parts!$A:$AM,B$1,0)="X",S$2,"")</f>
        <v>#VALUE!</v>
      </c>
      <c r="C4067" t="e">
        <f>IF(VLOOKUP($A4067,Parts!$A:$AM,C$1,0)="X",T$2,"")</f>
        <v>#VALUE!</v>
      </c>
      <c r="D4067" t="e">
        <f>IF(VLOOKUP($A4067,Parts!$A:$AM,D$1,0)="X",U$2,"")</f>
        <v>#VALUE!</v>
      </c>
      <c r="E4067" t="e">
        <f>IF(VLOOKUP($A4067,Parts!$A:$AM,E$1,0)="X",V$2,"")</f>
        <v>#VALUE!</v>
      </c>
      <c r="F4067" t="e">
        <f>IF(VLOOKUP($A4067,Parts!$A:$AM,F$1,0)="X",W$2,"")</f>
        <v>#VALUE!</v>
      </c>
      <c r="G4067" t="e">
        <f>IF(VLOOKUP($A4067,Parts!$A:$AM,G$1,0)="X",X$2,"")</f>
        <v>#VALUE!</v>
      </c>
      <c r="H4067" t="e">
        <f>IF(VLOOKUP($A4067,Parts!$A:$AM,H$1,0)="X",Y$2,"")</f>
        <v>#VALUE!</v>
      </c>
      <c r="I4067" t="e">
        <f>IF(VLOOKUP($A4067,Parts!$A:$AM,I$1,0)="X",Z$2,"")</f>
        <v>#VALUE!</v>
      </c>
      <c r="J4067" t="e">
        <f>IF(VLOOKUP($A4067,Parts!$A:$AM,J$1,0)="X",AA$2,"")</f>
        <v>#VALUE!</v>
      </c>
      <c r="K4067" t="e">
        <f>IF(VLOOKUP($A4067,Parts!$A:$AM,K$1,0)="X",AB$2,"")</f>
        <v>#VALUE!</v>
      </c>
      <c r="L4067" t="e">
        <f>IF(VLOOKUP($A4067,Parts!$A:$AM,L$1,0)="X",AC$2,"")</f>
        <v>#VALUE!</v>
      </c>
      <c r="M4067" t="e">
        <f>IF(VLOOKUP($A4067,Parts!$A:$AM,M$1,0)="X",AD$2,"")</f>
        <v>#VALUE!</v>
      </c>
      <c r="N4067" t="e">
        <f>IF(VLOOKUP($A4067,Parts!$A:$AM,N$1,0)="X",AE$2,"")</f>
        <v>#VALUE!</v>
      </c>
      <c r="O4067" t="e">
        <f>IF(VLOOKUP($A4067,Parts!$A:$AM,O$1,0)="X",AF$2,"")</f>
        <v>#VALUE!</v>
      </c>
      <c r="P4067" t="e">
        <f t="shared" si="64"/>
        <v>#VALUE!</v>
      </c>
    </row>
    <row r="4068" spans="1:16" x14ac:dyDescent="0.25">
      <c r="A4068" t="e">
        <f>Table15[[#This Row],[Name]]</f>
        <v>#VALUE!</v>
      </c>
      <c r="B4068" t="e">
        <f>IF(VLOOKUP($A4068,Parts!$A:$AM,B$1,0)="X",S$2,"")</f>
        <v>#VALUE!</v>
      </c>
      <c r="C4068" t="e">
        <f>IF(VLOOKUP($A4068,Parts!$A:$AM,C$1,0)="X",T$2,"")</f>
        <v>#VALUE!</v>
      </c>
      <c r="D4068" t="e">
        <f>IF(VLOOKUP($A4068,Parts!$A:$AM,D$1,0)="X",U$2,"")</f>
        <v>#VALUE!</v>
      </c>
      <c r="E4068" t="e">
        <f>IF(VLOOKUP($A4068,Parts!$A:$AM,E$1,0)="X",V$2,"")</f>
        <v>#VALUE!</v>
      </c>
      <c r="F4068" t="e">
        <f>IF(VLOOKUP($A4068,Parts!$A:$AM,F$1,0)="X",W$2,"")</f>
        <v>#VALUE!</v>
      </c>
      <c r="G4068" t="e">
        <f>IF(VLOOKUP($A4068,Parts!$A:$AM,G$1,0)="X",X$2,"")</f>
        <v>#VALUE!</v>
      </c>
      <c r="H4068" t="e">
        <f>IF(VLOOKUP($A4068,Parts!$A:$AM,H$1,0)="X",Y$2,"")</f>
        <v>#VALUE!</v>
      </c>
      <c r="I4068" t="e">
        <f>IF(VLOOKUP($A4068,Parts!$A:$AM,I$1,0)="X",Z$2,"")</f>
        <v>#VALUE!</v>
      </c>
      <c r="J4068" t="e">
        <f>IF(VLOOKUP($A4068,Parts!$A:$AM,J$1,0)="X",AA$2,"")</f>
        <v>#VALUE!</v>
      </c>
      <c r="K4068" t="e">
        <f>IF(VLOOKUP($A4068,Parts!$A:$AM,K$1,0)="X",AB$2,"")</f>
        <v>#VALUE!</v>
      </c>
      <c r="L4068" t="e">
        <f>IF(VLOOKUP($A4068,Parts!$A:$AM,L$1,0)="X",AC$2,"")</f>
        <v>#VALUE!</v>
      </c>
      <c r="M4068" t="e">
        <f>IF(VLOOKUP($A4068,Parts!$A:$AM,M$1,0)="X",AD$2,"")</f>
        <v>#VALUE!</v>
      </c>
      <c r="N4068" t="e">
        <f>IF(VLOOKUP($A4068,Parts!$A:$AM,N$1,0)="X",AE$2,"")</f>
        <v>#VALUE!</v>
      </c>
      <c r="O4068" t="e">
        <f>IF(VLOOKUP($A4068,Parts!$A:$AM,O$1,0)="X",AF$2,"")</f>
        <v>#VALUE!</v>
      </c>
      <c r="P4068" t="e">
        <f t="shared" si="64"/>
        <v>#VALUE!</v>
      </c>
    </row>
    <row r="4069" spans="1:16" x14ac:dyDescent="0.25">
      <c r="A4069" t="e">
        <f>Table15[[#This Row],[Name]]</f>
        <v>#VALUE!</v>
      </c>
      <c r="B4069" t="e">
        <f>IF(VLOOKUP($A4069,Parts!$A:$AM,B$1,0)="X",S$2,"")</f>
        <v>#VALUE!</v>
      </c>
      <c r="C4069" t="e">
        <f>IF(VLOOKUP($A4069,Parts!$A:$AM,C$1,0)="X",T$2,"")</f>
        <v>#VALUE!</v>
      </c>
      <c r="D4069" t="e">
        <f>IF(VLOOKUP($A4069,Parts!$A:$AM,D$1,0)="X",U$2,"")</f>
        <v>#VALUE!</v>
      </c>
      <c r="E4069" t="e">
        <f>IF(VLOOKUP($A4069,Parts!$A:$AM,E$1,0)="X",V$2,"")</f>
        <v>#VALUE!</v>
      </c>
      <c r="F4069" t="e">
        <f>IF(VLOOKUP($A4069,Parts!$A:$AM,F$1,0)="X",W$2,"")</f>
        <v>#VALUE!</v>
      </c>
      <c r="G4069" t="e">
        <f>IF(VLOOKUP($A4069,Parts!$A:$AM,G$1,0)="X",X$2,"")</f>
        <v>#VALUE!</v>
      </c>
      <c r="H4069" t="e">
        <f>IF(VLOOKUP($A4069,Parts!$A:$AM,H$1,0)="X",Y$2,"")</f>
        <v>#VALUE!</v>
      </c>
      <c r="I4069" t="e">
        <f>IF(VLOOKUP($A4069,Parts!$A:$AM,I$1,0)="X",Z$2,"")</f>
        <v>#VALUE!</v>
      </c>
      <c r="J4069" t="e">
        <f>IF(VLOOKUP($A4069,Parts!$A:$AM,J$1,0)="X",AA$2,"")</f>
        <v>#VALUE!</v>
      </c>
      <c r="K4069" t="e">
        <f>IF(VLOOKUP($A4069,Parts!$A:$AM,K$1,0)="X",AB$2,"")</f>
        <v>#VALUE!</v>
      </c>
      <c r="L4069" t="e">
        <f>IF(VLOOKUP($A4069,Parts!$A:$AM,L$1,0)="X",AC$2,"")</f>
        <v>#VALUE!</v>
      </c>
      <c r="M4069" t="e">
        <f>IF(VLOOKUP($A4069,Parts!$A:$AM,M$1,0)="X",AD$2,"")</f>
        <v>#VALUE!</v>
      </c>
      <c r="N4069" t="e">
        <f>IF(VLOOKUP($A4069,Parts!$A:$AM,N$1,0)="X",AE$2,"")</f>
        <v>#VALUE!</v>
      </c>
      <c r="O4069" t="e">
        <f>IF(VLOOKUP($A4069,Parts!$A:$AM,O$1,0)="X",AF$2,"")</f>
        <v>#VALUE!</v>
      </c>
      <c r="P4069" t="e">
        <f t="shared" si="64"/>
        <v>#VALUE!</v>
      </c>
    </row>
    <row r="4070" spans="1:16" x14ac:dyDescent="0.25">
      <c r="A4070" t="e">
        <f>Table15[[#This Row],[Name]]</f>
        <v>#VALUE!</v>
      </c>
      <c r="B4070" t="e">
        <f>IF(VLOOKUP($A4070,Parts!$A:$AM,B$1,0)="X",S$2,"")</f>
        <v>#VALUE!</v>
      </c>
      <c r="C4070" t="e">
        <f>IF(VLOOKUP($A4070,Parts!$A:$AM,C$1,0)="X",T$2,"")</f>
        <v>#VALUE!</v>
      </c>
      <c r="D4070" t="e">
        <f>IF(VLOOKUP($A4070,Parts!$A:$AM,D$1,0)="X",U$2,"")</f>
        <v>#VALUE!</v>
      </c>
      <c r="E4070" t="e">
        <f>IF(VLOOKUP($A4070,Parts!$A:$AM,E$1,0)="X",V$2,"")</f>
        <v>#VALUE!</v>
      </c>
      <c r="F4070" t="e">
        <f>IF(VLOOKUP($A4070,Parts!$A:$AM,F$1,0)="X",W$2,"")</f>
        <v>#VALUE!</v>
      </c>
      <c r="G4070" t="e">
        <f>IF(VLOOKUP($A4070,Parts!$A:$AM,G$1,0)="X",X$2,"")</f>
        <v>#VALUE!</v>
      </c>
      <c r="H4070" t="e">
        <f>IF(VLOOKUP($A4070,Parts!$A:$AM,H$1,0)="X",Y$2,"")</f>
        <v>#VALUE!</v>
      </c>
      <c r="I4070" t="e">
        <f>IF(VLOOKUP($A4070,Parts!$A:$AM,I$1,0)="X",Z$2,"")</f>
        <v>#VALUE!</v>
      </c>
      <c r="J4070" t="e">
        <f>IF(VLOOKUP($A4070,Parts!$A:$AM,J$1,0)="X",AA$2,"")</f>
        <v>#VALUE!</v>
      </c>
      <c r="K4070" t="e">
        <f>IF(VLOOKUP($A4070,Parts!$A:$AM,K$1,0)="X",AB$2,"")</f>
        <v>#VALUE!</v>
      </c>
      <c r="L4070" t="e">
        <f>IF(VLOOKUP($A4070,Parts!$A:$AM,L$1,0)="X",AC$2,"")</f>
        <v>#VALUE!</v>
      </c>
      <c r="M4070" t="e">
        <f>IF(VLOOKUP($A4070,Parts!$A:$AM,M$1,0)="X",AD$2,"")</f>
        <v>#VALUE!</v>
      </c>
      <c r="N4070" t="e">
        <f>IF(VLOOKUP($A4070,Parts!$A:$AM,N$1,0)="X",AE$2,"")</f>
        <v>#VALUE!</v>
      </c>
      <c r="O4070" t="e">
        <f>IF(VLOOKUP($A4070,Parts!$A:$AM,O$1,0)="X",AF$2,"")</f>
        <v>#VALUE!</v>
      </c>
      <c r="P4070" t="e">
        <f t="shared" si="64"/>
        <v>#VALUE!</v>
      </c>
    </row>
    <row r="4071" spans="1:16" x14ac:dyDescent="0.25">
      <c r="A4071" t="e">
        <f>Table15[[#This Row],[Name]]</f>
        <v>#VALUE!</v>
      </c>
      <c r="B4071" t="e">
        <f>IF(VLOOKUP($A4071,Parts!$A:$AM,B$1,0)="X",S$2,"")</f>
        <v>#VALUE!</v>
      </c>
      <c r="C4071" t="e">
        <f>IF(VLOOKUP($A4071,Parts!$A:$AM,C$1,0)="X",T$2,"")</f>
        <v>#VALUE!</v>
      </c>
      <c r="D4071" t="e">
        <f>IF(VLOOKUP($A4071,Parts!$A:$AM,D$1,0)="X",U$2,"")</f>
        <v>#VALUE!</v>
      </c>
      <c r="E4071" t="e">
        <f>IF(VLOOKUP($A4071,Parts!$A:$AM,E$1,0)="X",V$2,"")</f>
        <v>#VALUE!</v>
      </c>
      <c r="F4071" t="e">
        <f>IF(VLOOKUP($A4071,Parts!$A:$AM,F$1,0)="X",W$2,"")</f>
        <v>#VALUE!</v>
      </c>
      <c r="G4071" t="e">
        <f>IF(VLOOKUP($A4071,Parts!$A:$AM,G$1,0)="X",X$2,"")</f>
        <v>#VALUE!</v>
      </c>
      <c r="H4071" t="e">
        <f>IF(VLOOKUP($A4071,Parts!$A:$AM,H$1,0)="X",Y$2,"")</f>
        <v>#VALUE!</v>
      </c>
      <c r="I4071" t="e">
        <f>IF(VLOOKUP($A4071,Parts!$A:$AM,I$1,0)="X",Z$2,"")</f>
        <v>#VALUE!</v>
      </c>
      <c r="J4071" t="e">
        <f>IF(VLOOKUP($A4071,Parts!$A:$AM,J$1,0)="X",AA$2,"")</f>
        <v>#VALUE!</v>
      </c>
      <c r="K4071" t="e">
        <f>IF(VLOOKUP($A4071,Parts!$A:$AM,K$1,0)="X",AB$2,"")</f>
        <v>#VALUE!</v>
      </c>
      <c r="L4071" t="e">
        <f>IF(VLOOKUP($A4071,Parts!$A:$AM,L$1,0)="X",AC$2,"")</f>
        <v>#VALUE!</v>
      </c>
      <c r="M4071" t="e">
        <f>IF(VLOOKUP($A4071,Parts!$A:$AM,M$1,0)="X",AD$2,"")</f>
        <v>#VALUE!</v>
      </c>
      <c r="N4071" t="e">
        <f>IF(VLOOKUP($A4071,Parts!$A:$AM,N$1,0)="X",AE$2,"")</f>
        <v>#VALUE!</v>
      </c>
      <c r="O4071" t="e">
        <f>IF(VLOOKUP($A4071,Parts!$A:$AM,O$1,0)="X",AF$2,"")</f>
        <v>#VALUE!</v>
      </c>
      <c r="P4071" t="e">
        <f t="shared" si="64"/>
        <v>#VALUE!</v>
      </c>
    </row>
    <row r="4072" spans="1:16" x14ac:dyDescent="0.25">
      <c r="A4072" t="e">
        <f>Table15[[#This Row],[Name]]</f>
        <v>#VALUE!</v>
      </c>
      <c r="B4072" t="e">
        <f>IF(VLOOKUP($A4072,Parts!$A:$AM,B$1,0)="X",S$2,"")</f>
        <v>#VALUE!</v>
      </c>
      <c r="C4072" t="e">
        <f>IF(VLOOKUP($A4072,Parts!$A:$AM,C$1,0)="X",T$2,"")</f>
        <v>#VALUE!</v>
      </c>
      <c r="D4072" t="e">
        <f>IF(VLOOKUP($A4072,Parts!$A:$AM,D$1,0)="X",U$2,"")</f>
        <v>#VALUE!</v>
      </c>
      <c r="E4072" t="e">
        <f>IF(VLOOKUP($A4072,Parts!$A:$AM,E$1,0)="X",V$2,"")</f>
        <v>#VALUE!</v>
      </c>
      <c r="F4072" t="e">
        <f>IF(VLOOKUP($A4072,Parts!$A:$AM,F$1,0)="X",W$2,"")</f>
        <v>#VALUE!</v>
      </c>
      <c r="G4072" t="e">
        <f>IF(VLOOKUP($A4072,Parts!$A:$AM,G$1,0)="X",X$2,"")</f>
        <v>#VALUE!</v>
      </c>
      <c r="H4072" t="e">
        <f>IF(VLOOKUP($A4072,Parts!$A:$AM,H$1,0)="X",Y$2,"")</f>
        <v>#VALUE!</v>
      </c>
      <c r="I4072" t="e">
        <f>IF(VLOOKUP($A4072,Parts!$A:$AM,I$1,0)="X",Z$2,"")</f>
        <v>#VALUE!</v>
      </c>
      <c r="J4072" t="e">
        <f>IF(VLOOKUP($A4072,Parts!$A:$AM,J$1,0)="X",AA$2,"")</f>
        <v>#VALUE!</v>
      </c>
      <c r="K4072" t="e">
        <f>IF(VLOOKUP($A4072,Parts!$A:$AM,K$1,0)="X",AB$2,"")</f>
        <v>#VALUE!</v>
      </c>
      <c r="L4072" t="e">
        <f>IF(VLOOKUP($A4072,Parts!$A:$AM,L$1,0)="X",AC$2,"")</f>
        <v>#VALUE!</v>
      </c>
      <c r="M4072" t="e">
        <f>IF(VLOOKUP($A4072,Parts!$A:$AM,M$1,0)="X",AD$2,"")</f>
        <v>#VALUE!</v>
      </c>
      <c r="N4072" t="e">
        <f>IF(VLOOKUP($A4072,Parts!$A:$AM,N$1,0)="X",AE$2,"")</f>
        <v>#VALUE!</v>
      </c>
      <c r="O4072" t="e">
        <f>IF(VLOOKUP($A4072,Parts!$A:$AM,O$1,0)="X",AF$2,"")</f>
        <v>#VALUE!</v>
      </c>
      <c r="P4072" t="e">
        <f t="shared" si="64"/>
        <v>#VALUE!</v>
      </c>
    </row>
    <row r="4073" spans="1:16" x14ac:dyDescent="0.25">
      <c r="A4073" t="e">
        <f>Table15[[#This Row],[Name]]</f>
        <v>#VALUE!</v>
      </c>
      <c r="B4073" t="e">
        <f>IF(VLOOKUP($A4073,Parts!$A:$AM,B$1,0)="X",S$2,"")</f>
        <v>#VALUE!</v>
      </c>
      <c r="C4073" t="e">
        <f>IF(VLOOKUP($A4073,Parts!$A:$AM,C$1,0)="X",T$2,"")</f>
        <v>#VALUE!</v>
      </c>
      <c r="D4073" t="e">
        <f>IF(VLOOKUP($A4073,Parts!$A:$AM,D$1,0)="X",U$2,"")</f>
        <v>#VALUE!</v>
      </c>
      <c r="E4073" t="e">
        <f>IF(VLOOKUP($A4073,Parts!$A:$AM,E$1,0)="X",V$2,"")</f>
        <v>#VALUE!</v>
      </c>
      <c r="F4073" t="e">
        <f>IF(VLOOKUP($A4073,Parts!$A:$AM,F$1,0)="X",W$2,"")</f>
        <v>#VALUE!</v>
      </c>
      <c r="G4073" t="e">
        <f>IF(VLOOKUP($A4073,Parts!$A:$AM,G$1,0)="X",X$2,"")</f>
        <v>#VALUE!</v>
      </c>
      <c r="H4073" t="e">
        <f>IF(VLOOKUP($A4073,Parts!$A:$AM,H$1,0)="X",Y$2,"")</f>
        <v>#VALUE!</v>
      </c>
      <c r="I4073" t="e">
        <f>IF(VLOOKUP($A4073,Parts!$A:$AM,I$1,0)="X",Z$2,"")</f>
        <v>#VALUE!</v>
      </c>
      <c r="J4073" t="e">
        <f>IF(VLOOKUP($A4073,Parts!$A:$AM,J$1,0)="X",AA$2,"")</f>
        <v>#VALUE!</v>
      </c>
      <c r="K4073" t="e">
        <f>IF(VLOOKUP($A4073,Parts!$A:$AM,K$1,0)="X",AB$2,"")</f>
        <v>#VALUE!</v>
      </c>
      <c r="L4073" t="e">
        <f>IF(VLOOKUP($A4073,Parts!$A:$AM,L$1,0)="X",AC$2,"")</f>
        <v>#VALUE!</v>
      </c>
      <c r="M4073" t="e">
        <f>IF(VLOOKUP($A4073,Parts!$A:$AM,M$1,0)="X",AD$2,"")</f>
        <v>#VALUE!</v>
      </c>
      <c r="N4073" t="e">
        <f>IF(VLOOKUP($A4073,Parts!$A:$AM,N$1,0)="X",AE$2,"")</f>
        <v>#VALUE!</v>
      </c>
      <c r="O4073" t="e">
        <f>IF(VLOOKUP($A4073,Parts!$A:$AM,O$1,0)="X",AF$2,"")</f>
        <v>#VALUE!</v>
      </c>
      <c r="P4073" t="e">
        <f t="shared" si="64"/>
        <v>#VALUE!</v>
      </c>
    </row>
    <row r="4074" spans="1:16" x14ac:dyDescent="0.25">
      <c r="A4074" t="e">
        <f>Table15[[#This Row],[Name]]</f>
        <v>#VALUE!</v>
      </c>
      <c r="B4074" t="e">
        <f>IF(VLOOKUP($A4074,Parts!$A:$AM,B$1,0)="X",S$2,"")</f>
        <v>#VALUE!</v>
      </c>
      <c r="C4074" t="e">
        <f>IF(VLOOKUP($A4074,Parts!$A:$AM,C$1,0)="X",T$2,"")</f>
        <v>#VALUE!</v>
      </c>
      <c r="D4074" t="e">
        <f>IF(VLOOKUP($A4074,Parts!$A:$AM,D$1,0)="X",U$2,"")</f>
        <v>#VALUE!</v>
      </c>
      <c r="E4074" t="e">
        <f>IF(VLOOKUP($A4074,Parts!$A:$AM,E$1,0)="X",V$2,"")</f>
        <v>#VALUE!</v>
      </c>
      <c r="F4074" t="e">
        <f>IF(VLOOKUP($A4074,Parts!$A:$AM,F$1,0)="X",W$2,"")</f>
        <v>#VALUE!</v>
      </c>
      <c r="G4074" t="e">
        <f>IF(VLOOKUP($A4074,Parts!$A:$AM,G$1,0)="X",X$2,"")</f>
        <v>#VALUE!</v>
      </c>
      <c r="H4074" t="e">
        <f>IF(VLOOKUP($A4074,Parts!$A:$AM,H$1,0)="X",Y$2,"")</f>
        <v>#VALUE!</v>
      </c>
      <c r="I4074" t="e">
        <f>IF(VLOOKUP($A4074,Parts!$A:$AM,I$1,0)="X",Z$2,"")</f>
        <v>#VALUE!</v>
      </c>
      <c r="J4074" t="e">
        <f>IF(VLOOKUP($A4074,Parts!$A:$AM,J$1,0)="X",AA$2,"")</f>
        <v>#VALUE!</v>
      </c>
      <c r="K4074" t="e">
        <f>IF(VLOOKUP($A4074,Parts!$A:$AM,K$1,0)="X",AB$2,"")</f>
        <v>#VALUE!</v>
      </c>
      <c r="L4074" t="e">
        <f>IF(VLOOKUP($A4074,Parts!$A:$AM,L$1,0)="X",AC$2,"")</f>
        <v>#VALUE!</v>
      </c>
      <c r="M4074" t="e">
        <f>IF(VLOOKUP($A4074,Parts!$A:$AM,M$1,0)="X",AD$2,"")</f>
        <v>#VALUE!</v>
      </c>
      <c r="N4074" t="e">
        <f>IF(VLOOKUP($A4074,Parts!$A:$AM,N$1,0)="X",AE$2,"")</f>
        <v>#VALUE!</v>
      </c>
      <c r="O4074" t="e">
        <f>IF(VLOOKUP($A4074,Parts!$A:$AM,O$1,0)="X",AF$2,"")</f>
        <v>#VALUE!</v>
      </c>
      <c r="P4074" t="e">
        <f t="shared" si="64"/>
        <v>#VALUE!</v>
      </c>
    </row>
    <row r="4075" spans="1:16" x14ac:dyDescent="0.25">
      <c r="A4075" t="e">
        <f>Table15[[#This Row],[Name]]</f>
        <v>#VALUE!</v>
      </c>
      <c r="B4075" t="e">
        <f>IF(VLOOKUP($A4075,Parts!$A:$AM,B$1,0)="X",S$2,"")</f>
        <v>#VALUE!</v>
      </c>
      <c r="C4075" t="e">
        <f>IF(VLOOKUP($A4075,Parts!$A:$AM,C$1,0)="X",T$2,"")</f>
        <v>#VALUE!</v>
      </c>
      <c r="D4075" t="e">
        <f>IF(VLOOKUP($A4075,Parts!$A:$AM,D$1,0)="X",U$2,"")</f>
        <v>#VALUE!</v>
      </c>
      <c r="E4075" t="e">
        <f>IF(VLOOKUP($A4075,Parts!$A:$AM,E$1,0)="X",V$2,"")</f>
        <v>#VALUE!</v>
      </c>
      <c r="F4075" t="e">
        <f>IF(VLOOKUP($A4075,Parts!$A:$AM,F$1,0)="X",W$2,"")</f>
        <v>#VALUE!</v>
      </c>
      <c r="G4075" t="e">
        <f>IF(VLOOKUP($A4075,Parts!$A:$AM,G$1,0)="X",X$2,"")</f>
        <v>#VALUE!</v>
      </c>
      <c r="H4075" t="e">
        <f>IF(VLOOKUP($A4075,Parts!$A:$AM,H$1,0)="X",Y$2,"")</f>
        <v>#VALUE!</v>
      </c>
      <c r="I4075" t="e">
        <f>IF(VLOOKUP($A4075,Parts!$A:$AM,I$1,0)="X",Z$2,"")</f>
        <v>#VALUE!</v>
      </c>
      <c r="J4075" t="e">
        <f>IF(VLOOKUP($A4075,Parts!$A:$AM,J$1,0)="X",AA$2,"")</f>
        <v>#VALUE!</v>
      </c>
      <c r="K4075" t="e">
        <f>IF(VLOOKUP($A4075,Parts!$A:$AM,K$1,0)="X",AB$2,"")</f>
        <v>#VALUE!</v>
      </c>
      <c r="L4075" t="e">
        <f>IF(VLOOKUP($A4075,Parts!$A:$AM,L$1,0)="X",AC$2,"")</f>
        <v>#VALUE!</v>
      </c>
      <c r="M4075" t="e">
        <f>IF(VLOOKUP($A4075,Parts!$A:$AM,M$1,0)="X",AD$2,"")</f>
        <v>#VALUE!</v>
      </c>
      <c r="N4075" t="e">
        <f>IF(VLOOKUP($A4075,Parts!$A:$AM,N$1,0)="X",AE$2,"")</f>
        <v>#VALUE!</v>
      </c>
      <c r="O4075" t="e">
        <f>IF(VLOOKUP($A4075,Parts!$A:$AM,O$1,0)="X",AF$2,"")</f>
        <v>#VALUE!</v>
      </c>
      <c r="P4075" t="e">
        <f t="shared" si="64"/>
        <v>#VALUE!</v>
      </c>
    </row>
    <row r="4076" spans="1:16" x14ac:dyDescent="0.25">
      <c r="A4076" t="e">
        <f>Table15[[#This Row],[Name]]</f>
        <v>#VALUE!</v>
      </c>
      <c r="B4076" t="e">
        <f>IF(VLOOKUP($A4076,Parts!$A:$AM,B$1,0)="X",S$2,"")</f>
        <v>#VALUE!</v>
      </c>
      <c r="C4076" t="e">
        <f>IF(VLOOKUP($A4076,Parts!$A:$AM,C$1,0)="X",T$2,"")</f>
        <v>#VALUE!</v>
      </c>
      <c r="D4076" t="e">
        <f>IF(VLOOKUP($A4076,Parts!$A:$AM,D$1,0)="X",U$2,"")</f>
        <v>#VALUE!</v>
      </c>
      <c r="E4076" t="e">
        <f>IF(VLOOKUP($A4076,Parts!$A:$AM,E$1,0)="X",V$2,"")</f>
        <v>#VALUE!</v>
      </c>
      <c r="F4076" t="e">
        <f>IF(VLOOKUP($A4076,Parts!$A:$AM,F$1,0)="X",W$2,"")</f>
        <v>#VALUE!</v>
      </c>
      <c r="G4076" t="e">
        <f>IF(VLOOKUP($A4076,Parts!$A:$AM,G$1,0)="X",X$2,"")</f>
        <v>#VALUE!</v>
      </c>
      <c r="H4076" t="e">
        <f>IF(VLOOKUP($A4076,Parts!$A:$AM,H$1,0)="X",Y$2,"")</f>
        <v>#VALUE!</v>
      </c>
      <c r="I4076" t="e">
        <f>IF(VLOOKUP($A4076,Parts!$A:$AM,I$1,0)="X",Z$2,"")</f>
        <v>#VALUE!</v>
      </c>
      <c r="J4076" t="e">
        <f>IF(VLOOKUP($A4076,Parts!$A:$AM,J$1,0)="X",AA$2,"")</f>
        <v>#VALUE!</v>
      </c>
      <c r="K4076" t="e">
        <f>IF(VLOOKUP($A4076,Parts!$A:$AM,K$1,0)="X",AB$2,"")</f>
        <v>#VALUE!</v>
      </c>
      <c r="L4076" t="e">
        <f>IF(VLOOKUP($A4076,Parts!$A:$AM,L$1,0)="X",AC$2,"")</f>
        <v>#VALUE!</v>
      </c>
      <c r="M4076" t="e">
        <f>IF(VLOOKUP($A4076,Parts!$A:$AM,M$1,0)="X",AD$2,"")</f>
        <v>#VALUE!</v>
      </c>
      <c r="N4076" t="e">
        <f>IF(VLOOKUP($A4076,Parts!$A:$AM,N$1,0)="X",AE$2,"")</f>
        <v>#VALUE!</v>
      </c>
      <c r="O4076" t="e">
        <f>IF(VLOOKUP($A4076,Parts!$A:$AM,O$1,0)="X",AF$2,"")</f>
        <v>#VALUE!</v>
      </c>
      <c r="P4076" t="e">
        <f t="shared" si="64"/>
        <v>#VALUE!</v>
      </c>
    </row>
    <row r="4077" spans="1:16" x14ac:dyDescent="0.25">
      <c r="A4077" t="e">
        <f>Table15[[#This Row],[Name]]</f>
        <v>#VALUE!</v>
      </c>
      <c r="B4077" t="e">
        <f>IF(VLOOKUP($A4077,Parts!$A:$AM,B$1,0)="X",S$2,"")</f>
        <v>#VALUE!</v>
      </c>
      <c r="C4077" t="e">
        <f>IF(VLOOKUP($A4077,Parts!$A:$AM,C$1,0)="X",T$2,"")</f>
        <v>#VALUE!</v>
      </c>
      <c r="D4077" t="e">
        <f>IF(VLOOKUP($A4077,Parts!$A:$AM,D$1,0)="X",U$2,"")</f>
        <v>#VALUE!</v>
      </c>
      <c r="E4077" t="e">
        <f>IF(VLOOKUP($A4077,Parts!$A:$AM,E$1,0)="X",V$2,"")</f>
        <v>#VALUE!</v>
      </c>
      <c r="F4077" t="e">
        <f>IF(VLOOKUP($A4077,Parts!$A:$AM,F$1,0)="X",W$2,"")</f>
        <v>#VALUE!</v>
      </c>
      <c r="G4077" t="e">
        <f>IF(VLOOKUP($A4077,Parts!$A:$AM,G$1,0)="X",X$2,"")</f>
        <v>#VALUE!</v>
      </c>
      <c r="H4077" t="e">
        <f>IF(VLOOKUP($A4077,Parts!$A:$AM,H$1,0)="X",Y$2,"")</f>
        <v>#VALUE!</v>
      </c>
      <c r="I4077" t="e">
        <f>IF(VLOOKUP($A4077,Parts!$A:$AM,I$1,0)="X",Z$2,"")</f>
        <v>#VALUE!</v>
      </c>
      <c r="J4077" t="e">
        <f>IF(VLOOKUP($A4077,Parts!$A:$AM,J$1,0)="X",AA$2,"")</f>
        <v>#VALUE!</v>
      </c>
      <c r="K4077" t="e">
        <f>IF(VLOOKUP($A4077,Parts!$A:$AM,K$1,0)="X",AB$2,"")</f>
        <v>#VALUE!</v>
      </c>
      <c r="L4077" t="e">
        <f>IF(VLOOKUP($A4077,Parts!$A:$AM,L$1,0)="X",AC$2,"")</f>
        <v>#VALUE!</v>
      </c>
      <c r="M4077" t="e">
        <f>IF(VLOOKUP($A4077,Parts!$A:$AM,M$1,0)="X",AD$2,"")</f>
        <v>#VALUE!</v>
      </c>
      <c r="N4077" t="e">
        <f>IF(VLOOKUP($A4077,Parts!$A:$AM,N$1,0)="X",AE$2,"")</f>
        <v>#VALUE!</v>
      </c>
      <c r="O4077" t="e">
        <f>IF(VLOOKUP($A4077,Parts!$A:$AM,O$1,0)="X",AF$2,"")</f>
        <v>#VALUE!</v>
      </c>
      <c r="P4077" t="e">
        <f t="shared" si="64"/>
        <v>#VALUE!</v>
      </c>
    </row>
    <row r="4078" spans="1:16" x14ac:dyDescent="0.25">
      <c r="A4078" t="e">
        <f>Table15[[#This Row],[Name]]</f>
        <v>#VALUE!</v>
      </c>
      <c r="B4078" t="e">
        <f>IF(VLOOKUP($A4078,Parts!$A:$AM,B$1,0)="X",S$2,"")</f>
        <v>#VALUE!</v>
      </c>
      <c r="C4078" t="e">
        <f>IF(VLOOKUP($A4078,Parts!$A:$AM,C$1,0)="X",T$2,"")</f>
        <v>#VALUE!</v>
      </c>
      <c r="D4078" t="e">
        <f>IF(VLOOKUP($A4078,Parts!$A:$AM,D$1,0)="X",U$2,"")</f>
        <v>#VALUE!</v>
      </c>
      <c r="E4078" t="e">
        <f>IF(VLOOKUP($A4078,Parts!$A:$AM,E$1,0)="X",V$2,"")</f>
        <v>#VALUE!</v>
      </c>
      <c r="F4078" t="e">
        <f>IF(VLOOKUP($A4078,Parts!$A:$AM,F$1,0)="X",W$2,"")</f>
        <v>#VALUE!</v>
      </c>
      <c r="G4078" t="e">
        <f>IF(VLOOKUP($A4078,Parts!$A:$AM,G$1,0)="X",X$2,"")</f>
        <v>#VALUE!</v>
      </c>
      <c r="H4078" t="e">
        <f>IF(VLOOKUP($A4078,Parts!$A:$AM,H$1,0)="X",Y$2,"")</f>
        <v>#VALUE!</v>
      </c>
      <c r="I4078" t="e">
        <f>IF(VLOOKUP($A4078,Parts!$A:$AM,I$1,0)="X",Z$2,"")</f>
        <v>#VALUE!</v>
      </c>
      <c r="J4078" t="e">
        <f>IF(VLOOKUP($A4078,Parts!$A:$AM,J$1,0)="X",AA$2,"")</f>
        <v>#VALUE!</v>
      </c>
      <c r="K4078" t="e">
        <f>IF(VLOOKUP($A4078,Parts!$A:$AM,K$1,0)="X",AB$2,"")</f>
        <v>#VALUE!</v>
      </c>
      <c r="L4078" t="e">
        <f>IF(VLOOKUP($A4078,Parts!$A:$AM,L$1,0)="X",AC$2,"")</f>
        <v>#VALUE!</v>
      </c>
      <c r="M4078" t="e">
        <f>IF(VLOOKUP($A4078,Parts!$A:$AM,M$1,0)="X",AD$2,"")</f>
        <v>#VALUE!</v>
      </c>
      <c r="N4078" t="e">
        <f>IF(VLOOKUP($A4078,Parts!$A:$AM,N$1,0)="X",AE$2,"")</f>
        <v>#VALUE!</v>
      </c>
      <c r="O4078" t="e">
        <f>IF(VLOOKUP($A4078,Parts!$A:$AM,O$1,0)="X",AF$2,"")</f>
        <v>#VALUE!</v>
      </c>
      <c r="P4078" t="e">
        <f t="shared" si="64"/>
        <v>#VALUE!</v>
      </c>
    </row>
    <row r="4079" spans="1:16" x14ac:dyDescent="0.25">
      <c r="A4079" t="e">
        <f>Table15[[#This Row],[Name]]</f>
        <v>#VALUE!</v>
      </c>
      <c r="B4079" t="e">
        <f>IF(VLOOKUP($A4079,Parts!$A:$AM,B$1,0)="X",S$2,"")</f>
        <v>#VALUE!</v>
      </c>
      <c r="C4079" t="e">
        <f>IF(VLOOKUP($A4079,Parts!$A:$AM,C$1,0)="X",T$2,"")</f>
        <v>#VALUE!</v>
      </c>
      <c r="D4079" t="e">
        <f>IF(VLOOKUP($A4079,Parts!$A:$AM,D$1,0)="X",U$2,"")</f>
        <v>#VALUE!</v>
      </c>
      <c r="E4079" t="e">
        <f>IF(VLOOKUP($A4079,Parts!$A:$AM,E$1,0)="X",V$2,"")</f>
        <v>#VALUE!</v>
      </c>
      <c r="F4079" t="e">
        <f>IF(VLOOKUP($A4079,Parts!$A:$AM,F$1,0)="X",W$2,"")</f>
        <v>#VALUE!</v>
      </c>
      <c r="G4079" t="e">
        <f>IF(VLOOKUP($A4079,Parts!$A:$AM,G$1,0)="X",X$2,"")</f>
        <v>#VALUE!</v>
      </c>
      <c r="H4079" t="e">
        <f>IF(VLOOKUP($A4079,Parts!$A:$AM,H$1,0)="X",Y$2,"")</f>
        <v>#VALUE!</v>
      </c>
      <c r="I4079" t="e">
        <f>IF(VLOOKUP($A4079,Parts!$A:$AM,I$1,0)="X",Z$2,"")</f>
        <v>#VALUE!</v>
      </c>
      <c r="J4079" t="e">
        <f>IF(VLOOKUP($A4079,Parts!$A:$AM,J$1,0)="X",AA$2,"")</f>
        <v>#VALUE!</v>
      </c>
      <c r="K4079" t="e">
        <f>IF(VLOOKUP($A4079,Parts!$A:$AM,K$1,0)="X",AB$2,"")</f>
        <v>#VALUE!</v>
      </c>
      <c r="L4079" t="e">
        <f>IF(VLOOKUP($A4079,Parts!$A:$AM,L$1,0)="X",AC$2,"")</f>
        <v>#VALUE!</v>
      </c>
      <c r="M4079" t="e">
        <f>IF(VLOOKUP($A4079,Parts!$A:$AM,M$1,0)="X",AD$2,"")</f>
        <v>#VALUE!</v>
      </c>
      <c r="N4079" t="e">
        <f>IF(VLOOKUP($A4079,Parts!$A:$AM,N$1,0)="X",AE$2,"")</f>
        <v>#VALUE!</v>
      </c>
      <c r="O4079" t="e">
        <f>IF(VLOOKUP($A4079,Parts!$A:$AM,O$1,0)="X",AF$2,"")</f>
        <v>#VALUE!</v>
      </c>
      <c r="P4079" t="e">
        <f t="shared" si="64"/>
        <v>#VALUE!</v>
      </c>
    </row>
    <row r="4080" spans="1:16" x14ac:dyDescent="0.25">
      <c r="A4080" t="e">
        <f>Table15[[#This Row],[Name]]</f>
        <v>#VALUE!</v>
      </c>
      <c r="B4080" t="e">
        <f>IF(VLOOKUP($A4080,Parts!$A:$AM,B$1,0)="X",S$2,"")</f>
        <v>#VALUE!</v>
      </c>
      <c r="C4080" t="e">
        <f>IF(VLOOKUP($A4080,Parts!$A:$AM,C$1,0)="X",T$2,"")</f>
        <v>#VALUE!</v>
      </c>
      <c r="D4080" t="e">
        <f>IF(VLOOKUP($A4080,Parts!$A:$AM,D$1,0)="X",U$2,"")</f>
        <v>#VALUE!</v>
      </c>
      <c r="E4080" t="e">
        <f>IF(VLOOKUP($A4080,Parts!$A:$AM,E$1,0)="X",V$2,"")</f>
        <v>#VALUE!</v>
      </c>
      <c r="F4080" t="e">
        <f>IF(VLOOKUP($A4080,Parts!$A:$AM,F$1,0)="X",W$2,"")</f>
        <v>#VALUE!</v>
      </c>
      <c r="G4080" t="e">
        <f>IF(VLOOKUP($A4080,Parts!$A:$AM,G$1,0)="X",X$2,"")</f>
        <v>#VALUE!</v>
      </c>
      <c r="H4080" t="e">
        <f>IF(VLOOKUP($A4080,Parts!$A:$AM,H$1,0)="X",Y$2,"")</f>
        <v>#VALUE!</v>
      </c>
      <c r="I4080" t="e">
        <f>IF(VLOOKUP($A4080,Parts!$A:$AM,I$1,0)="X",Z$2,"")</f>
        <v>#VALUE!</v>
      </c>
      <c r="J4080" t="e">
        <f>IF(VLOOKUP($A4080,Parts!$A:$AM,J$1,0)="X",AA$2,"")</f>
        <v>#VALUE!</v>
      </c>
      <c r="K4080" t="e">
        <f>IF(VLOOKUP($A4080,Parts!$A:$AM,K$1,0)="X",AB$2,"")</f>
        <v>#VALUE!</v>
      </c>
      <c r="L4080" t="e">
        <f>IF(VLOOKUP($A4080,Parts!$A:$AM,L$1,0)="X",AC$2,"")</f>
        <v>#VALUE!</v>
      </c>
      <c r="M4080" t="e">
        <f>IF(VLOOKUP($A4080,Parts!$A:$AM,M$1,0)="X",AD$2,"")</f>
        <v>#VALUE!</v>
      </c>
      <c r="N4080" t="e">
        <f>IF(VLOOKUP($A4080,Parts!$A:$AM,N$1,0)="X",AE$2,"")</f>
        <v>#VALUE!</v>
      </c>
      <c r="O4080" t="e">
        <f>IF(VLOOKUP($A4080,Parts!$A:$AM,O$1,0)="X",AF$2,"")</f>
        <v>#VALUE!</v>
      </c>
      <c r="P4080" t="e">
        <f t="shared" si="64"/>
        <v>#VALUE!</v>
      </c>
    </row>
    <row r="4081" spans="1:16" x14ac:dyDescent="0.25">
      <c r="A4081" t="e">
        <f>Table15[[#This Row],[Name]]</f>
        <v>#VALUE!</v>
      </c>
      <c r="B4081" t="e">
        <f>IF(VLOOKUP($A4081,Parts!$A:$AM,B$1,0)="X",S$2,"")</f>
        <v>#VALUE!</v>
      </c>
      <c r="C4081" t="e">
        <f>IF(VLOOKUP($A4081,Parts!$A:$AM,C$1,0)="X",T$2,"")</f>
        <v>#VALUE!</v>
      </c>
      <c r="D4081" t="e">
        <f>IF(VLOOKUP($A4081,Parts!$A:$AM,D$1,0)="X",U$2,"")</f>
        <v>#VALUE!</v>
      </c>
      <c r="E4081" t="e">
        <f>IF(VLOOKUP($A4081,Parts!$A:$AM,E$1,0)="X",V$2,"")</f>
        <v>#VALUE!</v>
      </c>
      <c r="F4081" t="e">
        <f>IF(VLOOKUP($A4081,Parts!$A:$AM,F$1,0)="X",W$2,"")</f>
        <v>#VALUE!</v>
      </c>
      <c r="G4081" t="e">
        <f>IF(VLOOKUP($A4081,Parts!$A:$AM,G$1,0)="X",X$2,"")</f>
        <v>#VALUE!</v>
      </c>
      <c r="H4081" t="e">
        <f>IF(VLOOKUP($A4081,Parts!$A:$AM,H$1,0)="X",Y$2,"")</f>
        <v>#VALUE!</v>
      </c>
      <c r="I4081" t="e">
        <f>IF(VLOOKUP($A4081,Parts!$A:$AM,I$1,0)="X",Z$2,"")</f>
        <v>#VALUE!</v>
      </c>
      <c r="J4081" t="e">
        <f>IF(VLOOKUP($A4081,Parts!$A:$AM,J$1,0)="X",AA$2,"")</f>
        <v>#VALUE!</v>
      </c>
      <c r="K4081" t="e">
        <f>IF(VLOOKUP($A4081,Parts!$A:$AM,K$1,0)="X",AB$2,"")</f>
        <v>#VALUE!</v>
      </c>
      <c r="L4081" t="e">
        <f>IF(VLOOKUP($A4081,Parts!$A:$AM,L$1,0)="X",AC$2,"")</f>
        <v>#VALUE!</v>
      </c>
      <c r="M4081" t="e">
        <f>IF(VLOOKUP($A4081,Parts!$A:$AM,M$1,0)="X",AD$2,"")</f>
        <v>#VALUE!</v>
      </c>
      <c r="N4081" t="e">
        <f>IF(VLOOKUP($A4081,Parts!$A:$AM,N$1,0)="X",AE$2,"")</f>
        <v>#VALUE!</v>
      </c>
      <c r="O4081" t="e">
        <f>IF(VLOOKUP($A4081,Parts!$A:$AM,O$1,0)="X",AF$2,"")</f>
        <v>#VALUE!</v>
      </c>
      <c r="P4081" t="e">
        <f t="shared" si="64"/>
        <v>#VALUE!</v>
      </c>
    </row>
    <row r="4082" spans="1:16" x14ac:dyDescent="0.25">
      <c r="A4082" t="e">
        <f>Table15[[#This Row],[Name]]</f>
        <v>#VALUE!</v>
      </c>
      <c r="B4082" t="e">
        <f>IF(VLOOKUP($A4082,Parts!$A:$AM,B$1,0)="X",S$2,"")</f>
        <v>#VALUE!</v>
      </c>
      <c r="C4082" t="e">
        <f>IF(VLOOKUP($A4082,Parts!$A:$AM,C$1,0)="X",T$2,"")</f>
        <v>#VALUE!</v>
      </c>
      <c r="D4082" t="e">
        <f>IF(VLOOKUP($A4082,Parts!$A:$AM,D$1,0)="X",U$2,"")</f>
        <v>#VALUE!</v>
      </c>
      <c r="E4082" t="e">
        <f>IF(VLOOKUP($A4082,Parts!$A:$AM,E$1,0)="X",V$2,"")</f>
        <v>#VALUE!</v>
      </c>
      <c r="F4082" t="e">
        <f>IF(VLOOKUP($A4082,Parts!$A:$AM,F$1,0)="X",W$2,"")</f>
        <v>#VALUE!</v>
      </c>
      <c r="G4082" t="e">
        <f>IF(VLOOKUP($A4082,Parts!$A:$AM,G$1,0)="X",X$2,"")</f>
        <v>#VALUE!</v>
      </c>
      <c r="H4082" t="e">
        <f>IF(VLOOKUP($A4082,Parts!$A:$AM,H$1,0)="X",Y$2,"")</f>
        <v>#VALUE!</v>
      </c>
      <c r="I4082" t="e">
        <f>IF(VLOOKUP($A4082,Parts!$A:$AM,I$1,0)="X",Z$2,"")</f>
        <v>#VALUE!</v>
      </c>
      <c r="J4082" t="e">
        <f>IF(VLOOKUP($A4082,Parts!$A:$AM,J$1,0)="X",AA$2,"")</f>
        <v>#VALUE!</v>
      </c>
      <c r="K4082" t="e">
        <f>IF(VLOOKUP($A4082,Parts!$A:$AM,K$1,0)="X",AB$2,"")</f>
        <v>#VALUE!</v>
      </c>
      <c r="L4082" t="e">
        <f>IF(VLOOKUP($A4082,Parts!$A:$AM,L$1,0)="X",AC$2,"")</f>
        <v>#VALUE!</v>
      </c>
      <c r="M4082" t="e">
        <f>IF(VLOOKUP($A4082,Parts!$A:$AM,M$1,0)="X",AD$2,"")</f>
        <v>#VALUE!</v>
      </c>
      <c r="N4082" t="e">
        <f>IF(VLOOKUP($A4082,Parts!$A:$AM,N$1,0)="X",AE$2,"")</f>
        <v>#VALUE!</v>
      </c>
      <c r="O4082" t="e">
        <f>IF(VLOOKUP($A4082,Parts!$A:$AM,O$1,0)="X",AF$2,"")</f>
        <v>#VALUE!</v>
      </c>
      <c r="P4082" t="e">
        <f t="shared" si="64"/>
        <v>#VALUE!</v>
      </c>
    </row>
    <row r="4083" spans="1:16" x14ac:dyDescent="0.25">
      <c r="A4083" t="e">
        <f>Table15[[#This Row],[Name]]</f>
        <v>#VALUE!</v>
      </c>
      <c r="B4083" t="e">
        <f>IF(VLOOKUP($A4083,Parts!$A:$AM,B$1,0)="X",S$2,"")</f>
        <v>#VALUE!</v>
      </c>
      <c r="C4083" t="e">
        <f>IF(VLOOKUP($A4083,Parts!$A:$AM,C$1,0)="X",T$2,"")</f>
        <v>#VALUE!</v>
      </c>
      <c r="D4083" t="e">
        <f>IF(VLOOKUP($A4083,Parts!$A:$AM,D$1,0)="X",U$2,"")</f>
        <v>#VALUE!</v>
      </c>
      <c r="E4083" t="e">
        <f>IF(VLOOKUP($A4083,Parts!$A:$AM,E$1,0)="X",V$2,"")</f>
        <v>#VALUE!</v>
      </c>
      <c r="F4083" t="e">
        <f>IF(VLOOKUP($A4083,Parts!$A:$AM,F$1,0)="X",W$2,"")</f>
        <v>#VALUE!</v>
      </c>
      <c r="G4083" t="e">
        <f>IF(VLOOKUP($A4083,Parts!$A:$AM,G$1,0)="X",X$2,"")</f>
        <v>#VALUE!</v>
      </c>
      <c r="H4083" t="e">
        <f>IF(VLOOKUP($A4083,Parts!$A:$AM,H$1,0)="X",Y$2,"")</f>
        <v>#VALUE!</v>
      </c>
      <c r="I4083" t="e">
        <f>IF(VLOOKUP($A4083,Parts!$A:$AM,I$1,0)="X",Z$2,"")</f>
        <v>#VALUE!</v>
      </c>
      <c r="J4083" t="e">
        <f>IF(VLOOKUP($A4083,Parts!$A:$AM,J$1,0)="X",AA$2,"")</f>
        <v>#VALUE!</v>
      </c>
      <c r="K4083" t="e">
        <f>IF(VLOOKUP($A4083,Parts!$A:$AM,K$1,0)="X",AB$2,"")</f>
        <v>#VALUE!</v>
      </c>
      <c r="L4083" t="e">
        <f>IF(VLOOKUP($A4083,Parts!$A:$AM,L$1,0)="X",AC$2,"")</f>
        <v>#VALUE!</v>
      </c>
      <c r="M4083" t="e">
        <f>IF(VLOOKUP($A4083,Parts!$A:$AM,M$1,0)="X",AD$2,"")</f>
        <v>#VALUE!</v>
      </c>
      <c r="N4083" t="e">
        <f>IF(VLOOKUP($A4083,Parts!$A:$AM,N$1,0)="X",AE$2,"")</f>
        <v>#VALUE!</v>
      </c>
      <c r="O4083" t="e">
        <f>IF(VLOOKUP($A4083,Parts!$A:$AM,O$1,0)="X",AF$2,"")</f>
        <v>#VALUE!</v>
      </c>
      <c r="P4083" t="e">
        <f t="shared" si="64"/>
        <v>#VALUE!</v>
      </c>
    </row>
    <row r="4084" spans="1:16" x14ac:dyDescent="0.25">
      <c r="A4084" t="e">
        <f>Table15[[#This Row],[Name]]</f>
        <v>#VALUE!</v>
      </c>
      <c r="B4084" t="e">
        <f>IF(VLOOKUP($A4084,Parts!$A:$AM,B$1,0)="X",S$2,"")</f>
        <v>#VALUE!</v>
      </c>
      <c r="C4084" t="e">
        <f>IF(VLOOKUP($A4084,Parts!$A:$AM,C$1,0)="X",T$2,"")</f>
        <v>#VALUE!</v>
      </c>
      <c r="D4084" t="e">
        <f>IF(VLOOKUP($A4084,Parts!$A:$AM,D$1,0)="X",U$2,"")</f>
        <v>#VALUE!</v>
      </c>
      <c r="E4084" t="e">
        <f>IF(VLOOKUP($A4084,Parts!$A:$AM,E$1,0)="X",V$2,"")</f>
        <v>#VALUE!</v>
      </c>
      <c r="F4084" t="e">
        <f>IF(VLOOKUP($A4084,Parts!$A:$AM,F$1,0)="X",W$2,"")</f>
        <v>#VALUE!</v>
      </c>
      <c r="G4084" t="e">
        <f>IF(VLOOKUP($A4084,Parts!$A:$AM,G$1,0)="X",X$2,"")</f>
        <v>#VALUE!</v>
      </c>
      <c r="H4084" t="e">
        <f>IF(VLOOKUP($A4084,Parts!$A:$AM,H$1,0)="X",Y$2,"")</f>
        <v>#VALUE!</v>
      </c>
      <c r="I4084" t="e">
        <f>IF(VLOOKUP($A4084,Parts!$A:$AM,I$1,0)="X",Z$2,"")</f>
        <v>#VALUE!</v>
      </c>
      <c r="J4084" t="e">
        <f>IF(VLOOKUP($A4084,Parts!$A:$AM,J$1,0)="X",AA$2,"")</f>
        <v>#VALUE!</v>
      </c>
      <c r="K4084" t="e">
        <f>IF(VLOOKUP($A4084,Parts!$A:$AM,K$1,0)="X",AB$2,"")</f>
        <v>#VALUE!</v>
      </c>
      <c r="L4084" t="e">
        <f>IF(VLOOKUP($A4084,Parts!$A:$AM,L$1,0)="X",AC$2,"")</f>
        <v>#VALUE!</v>
      </c>
      <c r="M4084" t="e">
        <f>IF(VLOOKUP($A4084,Parts!$A:$AM,M$1,0)="X",AD$2,"")</f>
        <v>#VALUE!</v>
      </c>
      <c r="N4084" t="e">
        <f>IF(VLOOKUP($A4084,Parts!$A:$AM,N$1,0)="X",AE$2,"")</f>
        <v>#VALUE!</v>
      </c>
      <c r="O4084" t="e">
        <f>IF(VLOOKUP($A4084,Parts!$A:$AM,O$1,0)="X",AF$2,"")</f>
        <v>#VALUE!</v>
      </c>
      <c r="P4084" t="e">
        <f t="shared" si="64"/>
        <v>#VALUE!</v>
      </c>
    </row>
    <row r="4085" spans="1:16" x14ac:dyDescent="0.25">
      <c r="A4085" t="e">
        <f>Table15[[#This Row],[Name]]</f>
        <v>#VALUE!</v>
      </c>
      <c r="B4085" t="e">
        <f>IF(VLOOKUP($A4085,Parts!$A:$AM,B$1,0)="X",S$2,"")</f>
        <v>#VALUE!</v>
      </c>
      <c r="C4085" t="e">
        <f>IF(VLOOKUP($A4085,Parts!$A:$AM,C$1,0)="X",T$2,"")</f>
        <v>#VALUE!</v>
      </c>
      <c r="D4085" t="e">
        <f>IF(VLOOKUP($A4085,Parts!$A:$AM,D$1,0)="X",U$2,"")</f>
        <v>#VALUE!</v>
      </c>
      <c r="E4085" t="e">
        <f>IF(VLOOKUP($A4085,Parts!$A:$AM,E$1,0)="X",V$2,"")</f>
        <v>#VALUE!</v>
      </c>
      <c r="F4085" t="e">
        <f>IF(VLOOKUP($A4085,Parts!$A:$AM,F$1,0)="X",W$2,"")</f>
        <v>#VALUE!</v>
      </c>
      <c r="G4085" t="e">
        <f>IF(VLOOKUP($A4085,Parts!$A:$AM,G$1,0)="X",X$2,"")</f>
        <v>#VALUE!</v>
      </c>
      <c r="H4085" t="e">
        <f>IF(VLOOKUP($A4085,Parts!$A:$AM,H$1,0)="X",Y$2,"")</f>
        <v>#VALUE!</v>
      </c>
      <c r="I4085" t="e">
        <f>IF(VLOOKUP($A4085,Parts!$A:$AM,I$1,0)="X",Z$2,"")</f>
        <v>#VALUE!</v>
      </c>
      <c r="J4085" t="e">
        <f>IF(VLOOKUP($A4085,Parts!$A:$AM,J$1,0)="X",AA$2,"")</f>
        <v>#VALUE!</v>
      </c>
      <c r="K4085" t="e">
        <f>IF(VLOOKUP($A4085,Parts!$A:$AM,K$1,0)="X",AB$2,"")</f>
        <v>#VALUE!</v>
      </c>
      <c r="L4085" t="e">
        <f>IF(VLOOKUP($A4085,Parts!$A:$AM,L$1,0)="X",AC$2,"")</f>
        <v>#VALUE!</v>
      </c>
      <c r="M4085" t="e">
        <f>IF(VLOOKUP($A4085,Parts!$A:$AM,M$1,0)="X",AD$2,"")</f>
        <v>#VALUE!</v>
      </c>
      <c r="N4085" t="e">
        <f>IF(VLOOKUP($A4085,Parts!$A:$AM,N$1,0)="X",AE$2,"")</f>
        <v>#VALUE!</v>
      </c>
      <c r="O4085" t="e">
        <f>IF(VLOOKUP($A4085,Parts!$A:$AM,O$1,0)="X",AF$2,"")</f>
        <v>#VALUE!</v>
      </c>
      <c r="P4085" t="e">
        <f t="shared" si="64"/>
        <v>#VALUE!</v>
      </c>
    </row>
    <row r="4086" spans="1:16" x14ac:dyDescent="0.25">
      <c r="A4086" t="e">
        <f>Table15[[#This Row],[Name]]</f>
        <v>#VALUE!</v>
      </c>
      <c r="B4086" t="e">
        <f>IF(VLOOKUP($A4086,Parts!$A:$AM,B$1,0)="X",S$2,"")</f>
        <v>#VALUE!</v>
      </c>
      <c r="C4086" t="e">
        <f>IF(VLOOKUP($A4086,Parts!$A:$AM,C$1,0)="X",T$2,"")</f>
        <v>#VALUE!</v>
      </c>
      <c r="D4086" t="e">
        <f>IF(VLOOKUP($A4086,Parts!$A:$AM,D$1,0)="X",U$2,"")</f>
        <v>#VALUE!</v>
      </c>
      <c r="E4086" t="e">
        <f>IF(VLOOKUP($A4086,Parts!$A:$AM,E$1,0)="X",V$2,"")</f>
        <v>#VALUE!</v>
      </c>
      <c r="F4086" t="e">
        <f>IF(VLOOKUP($A4086,Parts!$A:$AM,F$1,0)="X",W$2,"")</f>
        <v>#VALUE!</v>
      </c>
      <c r="G4086" t="e">
        <f>IF(VLOOKUP($A4086,Parts!$A:$AM,G$1,0)="X",X$2,"")</f>
        <v>#VALUE!</v>
      </c>
      <c r="H4086" t="e">
        <f>IF(VLOOKUP($A4086,Parts!$A:$AM,H$1,0)="X",Y$2,"")</f>
        <v>#VALUE!</v>
      </c>
      <c r="I4086" t="e">
        <f>IF(VLOOKUP($A4086,Parts!$A:$AM,I$1,0)="X",Z$2,"")</f>
        <v>#VALUE!</v>
      </c>
      <c r="J4086" t="e">
        <f>IF(VLOOKUP($A4086,Parts!$A:$AM,J$1,0)="X",AA$2,"")</f>
        <v>#VALUE!</v>
      </c>
      <c r="K4086" t="e">
        <f>IF(VLOOKUP($A4086,Parts!$A:$AM,K$1,0)="X",AB$2,"")</f>
        <v>#VALUE!</v>
      </c>
      <c r="L4086" t="e">
        <f>IF(VLOOKUP($A4086,Parts!$A:$AM,L$1,0)="X",AC$2,"")</f>
        <v>#VALUE!</v>
      </c>
      <c r="M4086" t="e">
        <f>IF(VLOOKUP($A4086,Parts!$A:$AM,M$1,0)="X",AD$2,"")</f>
        <v>#VALUE!</v>
      </c>
      <c r="N4086" t="e">
        <f>IF(VLOOKUP($A4086,Parts!$A:$AM,N$1,0)="X",AE$2,"")</f>
        <v>#VALUE!</v>
      </c>
      <c r="O4086" t="e">
        <f>IF(VLOOKUP($A4086,Parts!$A:$AM,O$1,0)="X",AF$2,"")</f>
        <v>#VALUE!</v>
      </c>
      <c r="P4086" t="e">
        <f t="shared" si="64"/>
        <v>#VALUE!</v>
      </c>
    </row>
    <row r="4087" spans="1:16" x14ac:dyDescent="0.25">
      <c r="A4087" t="e">
        <f>Table15[[#This Row],[Name]]</f>
        <v>#VALUE!</v>
      </c>
      <c r="B4087" t="e">
        <f>IF(VLOOKUP($A4087,Parts!$A:$AM,B$1,0)="X",S$2,"")</f>
        <v>#VALUE!</v>
      </c>
      <c r="C4087" t="e">
        <f>IF(VLOOKUP($A4087,Parts!$A:$AM,C$1,0)="X",T$2,"")</f>
        <v>#VALUE!</v>
      </c>
      <c r="D4087" t="e">
        <f>IF(VLOOKUP($A4087,Parts!$A:$AM,D$1,0)="X",U$2,"")</f>
        <v>#VALUE!</v>
      </c>
      <c r="E4087" t="e">
        <f>IF(VLOOKUP($A4087,Parts!$A:$AM,E$1,0)="X",V$2,"")</f>
        <v>#VALUE!</v>
      </c>
      <c r="F4087" t="e">
        <f>IF(VLOOKUP($A4087,Parts!$A:$AM,F$1,0)="X",W$2,"")</f>
        <v>#VALUE!</v>
      </c>
      <c r="G4087" t="e">
        <f>IF(VLOOKUP($A4087,Parts!$A:$AM,G$1,0)="X",X$2,"")</f>
        <v>#VALUE!</v>
      </c>
      <c r="H4087" t="e">
        <f>IF(VLOOKUP($A4087,Parts!$A:$AM,H$1,0)="X",Y$2,"")</f>
        <v>#VALUE!</v>
      </c>
      <c r="I4087" t="e">
        <f>IF(VLOOKUP($A4087,Parts!$A:$AM,I$1,0)="X",Z$2,"")</f>
        <v>#VALUE!</v>
      </c>
      <c r="J4087" t="e">
        <f>IF(VLOOKUP($A4087,Parts!$A:$AM,J$1,0)="X",AA$2,"")</f>
        <v>#VALUE!</v>
      </c>
      <c r="K4087" t="e">
        <f>IF(VLOOKUP($A4087,Parts!$A:$AM,K$1,0)="X",AB$2,"")</f>
        <v>#VALUE!</v>
      </c>
      <c r="L4087" t="e">
        <f>IF(VLOOKUP($A4087,Parts!$A:$AM,L$1,0)="X",AC$2,"")</f>
        <v>#VALUE!</v>
      </c>
      <c r="M4087" t="e">
        <f>IF(VLOOKUP($A4087,Parts!$A:$AM,M$1,0)="X",AD$2,"")</f>
        <v>#VALUE!</v>
      </c>
      <c r="N4087" t="e">
        <f>IF(VLOOKUP($A4087,Parts!$A:$AM,N$1,0)="X",AE$2,"")</f>
        <v>#VALUE!</v>
      </c>
      <c r="O4087" t="e">
        <f>IF(VLOOKUP($A4087,Parts!$A:$AM,O$1,0)="X",AF$2,"")</f>
        <v>#VALUE!</v>
      </c>
      <c r="P4087" t="e">
        <f t="shared" si="64"/>
        <v>#VALUE!</v>
      </c>
    </row>
    <row r="4088" spans="1:16" x14ac:dyDescent="0.25">
      <c r="A4088" t="e">
        <f>Table15[[#This Row],[Name]]</f>
        <v>#VALUE!</v>
      </c>
      <c r="B4088" t="e">
        <f>IF(VLOOKUP($A4088,Parts!$A:$AM,B$1,0)="X",S$2,"")</f>
        <v>#VALUE!</v>
      </c>
      <c r="C4088" t="e">
        <f>IF(VLOOKUP($A4088,Parts!$A:$AM,C$1,0)="X",T$2,"")</f>
        <v>#VALUE!</v>
      </c>
      <c r="D4088" t="e">
        <f>IF(VLOOKUP($A4088,Parts!$A:$AM,D$1,0)="X",U$2,"")</f>
        <v>#VALUE!</v>
      </c>
      <c r="E4088" t="e">
        <f>IF(VLOOKUP($A4088,Parts!$A:$AM,E$1,0)="X",V$2,"")</f>
        <v>#VALUE!</v>
      </c>
      <c r="F4088" t="e">
        <f>IF(VLOOKUP($A4088,Parts!$A:$AM,F$1,0)="X",W$2,"")</f>
        <v>#VALUE!</v>
      </c>
      <c r="G4088" t="e">
        <f>IF(VLOOKUP($A4088,Parts!$A:$AM,G$1,0)="X",X$2,"")</f>
        <v>#VALUE!</v>
      </c>
      <c r="H4088" t="e">
        <f>IF(VLOOKUP($A4088,Parts!$A:$AM,H$1,0)="X",Y$2,"")</f>
        <v>#VALUE!</v>
      </c>
      <c r="I4088" t="e">
        <f>IF(VLOOKUP($A4088,Parts!$A:$AM,I$1,0)="X",Z$2,"")</f>
        <v>#VALUE!</v>
      </c>
      <c r="J4088" t="e">
        <f>IF(VLOOKUP($A4088,Parts!$A:$AM,J$1,0)="X",AA$2,"")</f>
        <v>#VALUE!</v>
      </c>
      <c r="K4088" t="e">
        <f>IF(VLOOKUP($A4088,Parts!$A:$AM,K$1,0)="X",AB$2,"")</f>
        <v>#VALUE!</v>
      </c>
      <c r="L4088" t="e">
        <f>IF(VLOOKUP($A4088,Parts!$A:$AM,L$1,0)="X",AC$2,"")</f>
        <v>#VALUE!</v>
      </c>
      <c r="M4088" t="e">
        <f>IF(VLOOKUP($A4088,Parts!$A:$AM,M$1,0)="X",AD$2,"")</f>
        <v>#VALUE!</v>
      </c>
      <c r="N4088" t="e">
        <f>IF(VLOOKUP($A4088,Parts!$A:$AM,N$1,0)="X",AE$2,"")</f>
        <v>#VALUE!</v>
      </c>
      <c r="O4088" t="e">
        <f>IF(VLOOKUP($A4088,Parts!$A:$AM,O$1,0)="X",AF$2,"")</f>
        <v>#VALUE!</v>
      </c>
      <c r="P4088" t="e">
        <f t="shared" si="64"/>
        <v>#VALUE!</v>
      </c>
    </row>
    <row r="4089" spans="1:16" x14ac:dyDescent="0.25">
      <c r="A4089" t="e">
        <f>Table15[[#This Row],[Name]]</f>
        <v>#VALUE!</v>
      </c>
      <c r="B4089" t="e">
        <f>IF(VLOOKUP($A4089,Parts!$A:$AM,B$1,0)="X",S$2,"")</f>
        <v>#VALUE!</v>
      </c>
      <c r="C4089" t="e">
        <f>IF(VLOOKUP($A4089,Parts!$A:$AM,C$1,0)="X",T$2,"")</f>
        <v>#VALUE!</v>
      </c>
      <c r="D4089" t="e">
        <f>IF(VLOOKUP($A4089,Parts!$A:$AM,D$1,0)="X",U$2,"")</f>
        <v>#VALUE!</v>
      </c>
      <c r="E4089" t="e">
        <f>IF(VLOOKUP($A4089,Parts!$A:$AM,E$1,0)="X",V$2,"")</f>
        <v>#VALUE!</v>
      </c>
      <c r="F4089" t="e">
        <f>IF(VLOOKUP($A4089,Parts!$A:$AM,F$1,0)="X",W$2,"")</f>
        <v>#VALUE!</v>
      </c>
      <c r="G4089" t="e">
        <f>IF(VLOOKUP($A4089,Parts!$A:$AM,G$1,0)="X",X$2,"")</f>
        <v>#VALUE!</v>
      </c>
      <c r="H4089" t="e">
        <f>IF(VLOOKUP($A4089,Parts!$A:$AM,H$1,0)="X",Y$2,"")</f>
        <v>#VALUE!</v>
      </c>
      <c r="I4089" t="e">
        <f>IF(VLOOKUP($A4089,Parts!$A:$AM,I$1,0)="X",Z$2,"")</f>
        <v>#VALUE!</v>
      </c>
      <c r="J4089" t="e">
        <f>IF(VLOOKUP($A4089,Parts!$A:$AM,J$1,0)="X",AA$2,"")</f>
        <v>#VALUE!</v>
      </c>
      <c r="K4089" t="e">
        <f>IF(VLOOKUP($A4089,Parts!$A:$AM,K$1,0)="X",AB$2,"")</f>
        <v>#VALUE!</v>
      </c>
      <c r="L4089" t="e">
        <f>IF(VLOOKUP($A4089,Parts!$A:$AM,L$1,0)="X",AC$2,"")</f>
        <v>#VALUE!</v>
      </c>
      <c r="M4089" t="e">
        <f>IF(VLOOKUP($A4089,Parts!$A:$AM,M$1,0)="X",AD$2,"")</f>
        <v>#VALUE!</v>
      </c>
      <c r="N4089" t="e">
        <f>IF(VLOOKUP($A4089,Parts!$A:$AM,N$1,0)="X",AE$2,"")</f>
        <v>#VALUE!</v>
      </c>
      <c r="O4089" t="e">
        <f>IF(VLOOKUP($A4089,Parts!$A:$AM,O$1,0)="X",AF$2,"")</f>
        <v>#VALUE!</v>
      </c>
      <c r="P4089" t="e">
        <f t="shared" si="64"/>
        <v>#VALUE!</v>
      </c>
    </row>
    <row r="4090" spans="1:16" x14ac:dyDescent="0.25">
      <c r="A4090" t="e">
        <f>Table15[[#This Row],[Name]]</f>
        <v>#VALUE!</v>
      </c>
      <c r="B4090" t="e">
        <f>IF(VLOOKUP($A4090,Parts!$A:$AM,B$1,0)="X",S$2,"")</f>
        <v>#VALUE!</v>
      </c>
      <c r="C4090" t="e">
        <f>IF(VLOOKUP($A4090,Parts!$A:$AM,C$1,0)="X",T$2,"")</f>
        <v>#VALUE!</v>
      </c>
      <c r="D4090" t="e">
        <f>IF(VLOOKUP($A4090,Parts!$A:$AM,D$1,0)="X",U$2,"")</f>
        <v>#VALUE!</v>
      </c>
      <c r="E4090" t="e">
        <f>IF(VLOOKUP($A4090,Parts!$A:$AM,E$1,0)="X",V$2,"")</f>
        <v>#VALUE!</v>
      </c>
      <c r="F4090" t="e">
        <f>IF(VLOOKUP($A4090,Parts!$A:$AM,F$1,0)="X",W$2,"")</f>
        <v>#VALUE!</v>
      </c>
      <c r="G4090" t="e">
        <f>IF(VLOOKUP($A4090,Parts!$A:$AM,G$1,0)="X",X$2,"")</f>
        <v>#VALUE!</v>
      </c>
      <c r="H4090" t="e">
        <f>IF(VLOOKUP($A4090,Parts!$A:$AM,H$1,0)="X",Y$2,"")</f>
        <v>#VALUE!</v>
      </c>
      <c r="I4090" t="e">
        <f>IF(VLOOKUP($A4090,Parts!$A:$AM,I$1,0)="X",Z$2,"")</f>
        <v>#VALUE!</v>
      </c>
      <c r="J4090" t="e">
        <f>IF(VLOOKUP($A4090,Parts!$A:$AM,J$1,0)="X",AA$2,"")</f>
        <v>#VALUE!</v>
      </c>
      <c r="K4090" t="e">
        <f>IF(VLOOKUP($A4090,Parts!$A:$AM,K$1,0)="X",AB$2,"")</f>
        <v>#VALUE!</v>
      </c>
      <c r="L4090" t="e">
        <f>IF(VLOOKUP($A4090,Parts!$A:$AM,L$1,0)="X",AC$2,"")</f>
        <v>#VALUE!</v>
      </c>
      <c r="M4090" t="e">
        <f>IF(VLOOKUP($A4090,Parts!$A:$AM,M$1,0)="X",AD$2,"")</f>
        <v>#VALUE!</v>
      </c>
      <c r="N4090" t="e">
        <f>IF(VLOOKUP($A4090,Parts!$A:$AM,N$1,0)="X",AE$2,"")</f>
        <v>#VALUE!</v>
      </c>
      <c r="O4090" t="e">
        <f>IF(VLOOKUP($A4090,Parts!$A:$AM,O$1,0)="X",AF$2,"")</f>
        <v>#VALUE!</v>
      </c>
      <c r="P4090" t="e">
        <f t="shared" si="64"/>
        <v>#VALUE!</v>
      </c>
    </row>
    <row r="4091" spans="1:16" x14ac:dyDescent="0.25">
      <c r="A4091" t="e">
        <f>Table15[[#This Row],[Name]]</f>
        <v>#VALUE!</v>
      </c>
      <c r="B4091" t="e">
        <f>IF(VLOOKUP($A4091,Parts!$A:$AM,B$1,0)="X",S$2,"")</f>
        <v>#VALUE!</v>
      </c>
      <c r="C4091" t="e">
        <f>IF(VLOOKUP($A4091,Parts!$A:$AM,C$1,0)="X",T$2,"")</f>
        <v>#VALUE!</v>
      </c>
      <c r="D4091" t="e">
        <f>IF(VLOOKUP($A4091,Parts!$A:$AM,D$1,0)="X",U$2,"")</f>
        <v>#VALUE!</v>
      </c>
      <c r="E4091" t="e">
        <f>IF(VLOOKUP($A4091,Parts!$A:$AM,E$1,0)="X",V$2,"")</f>
        <v>#VALUE!</v>
      </c>
      <c r="F4091" t="e">
        <f>IF(VLOOKUP($A4091,Parts!$A:$AM,F$1,0)="X",W$2,"")</f>
        <v>#VALUE!</v>
      </c>
      <c r="G4091" t="e">
        <f>IF(VLOOKUP($A4091,Parts!$A:$AM,G$1,0)="X",X$2,"")</f>
        <v>#VALUE!</v>
      </c>
      <c r="H4091" t="e">
        <f>IF(VLOOKUP($A4091,Parts!$A:$AM,H$1,0)="X",Y$2,"")</f>
        <v>#VALUE!</v>
      </c>
      <c r="I4091" t="e">
        <f>IF(VLOOKUP($A4091,Parts!$A:$AM,I$1,0)="X",Z$2,"")</f>
        <v>#VALUE!</v>
      </c>
      <c r="J4091" t="e">
        <f>IF(VLOOKUP($A4091,Parts!$A:$AM,J$1,0)="X",AA$2,"")</f>
        <v>#VALUE!</v>
      </c>
      <c r="K4091" t="e">
        <f>IF(VLOOKUP($A4091,Parts!$A:$AM,K$1,0)="X",AB$2,"")</f>
        <v>#VALUE!</v>
      </c>
      <c r="L4091" t="e">
        <f>IF(VLOOKUP($A4091,Parts!$A:$AM,L$1,0)="X",AC$2,"")</f>
        <v>#VALUE!</v>
      </c>
      <c r="M4091" t="e">
        <f>IF(VLOOKUP($A4091,Parts!$A:$AM,M$1,0)="X",AD$2,"")</f>
        <v>#VALUE!</v>
      </c>
      <c r="N4091" t="e">
        <f>IF(VLOOKUP($A4091,Parts!$A:$AM,N$1,0)="X",AE$2,"")</f>
        <v>#VALUE!</v>
      </c>
      <c r="O4091" t="e">
        <f>IF(VLOOKUP($A4091,Parts!$A:$AM,O$1,0)="X",AF$2,"")</f>
        <v>#VALUE!</v>
      </c>
      <c r="P4091" t="e">
        <f t="shared" si="64"/>
        <v>#VALUE!</v>
      </c>
    </row>
    <row r="4092" spans="1:16" x14ac:dyDescent="0.25">
      <c r="A4092" t="e">
        <f>Table15[[#This Row],[Name]]</f>
        <v>#VALUE!</v>
      </c>
      <c r="B4092" t="e">
        <f>IF(VLOOKUP($A4092,Parts!$A:$AM,B$1,0)="X",S$2,"")</f>
        <v>#VALUE!</v>
      </c>
      <c r="C4092" t="e">
        <f>IF(VLOOKUP($A4092,Parts!$A:$AM,C$1,0)="X",T$2,"")</f>
        <v>#VALUE!</v>
      </c>
      <c r="D4092" t="e">
        <f>IF(VLOOKUP($A4092,Parts!$A:$AM,D$1,0)="X",U$2,"")</f>
        <v>#VALUE!</v>
      </c>
      <c r="E4092" t="e">
        <f>IF(VLOOKUP($A4092,Parts!$A:$AM,E$1,0)="X",V$2,"")</f>
        <v>#VALUE!</v>
      </c>
      <c r="F4092" t="e">
        <f>IF(VLOOKUP($A4092,Parts!$A:$AM,F$1,0)="X",W$2,"")</f>
        <v>#VALUE!</v>
      </c>
      <c r="G4092" t="e">
        <f>IF(VLOOKUP($A4092,Parts!$A:$AM,G$1,0)="X",X$2,"")</f>
        <v>#VALUE!</v>
      </c>
      <c r="H4092" t="e">
        <f>IF(VLOOKUP($A4092,Parts!$A:$AM,H$1,0)="X",Y$2,"")</f>
        <v>#VALUE!</v>
      </c>
      <c r="I4092" t="e">
        <f>IF(VLOOKUP($A4092,Parts!$A:$AM,I$1,0)="X",Z$2,"")</f>
        <v>#VALUE!</v>
      </c>
      <c r="J4092" t="e">
        <f>IF(VLOOKUP($A4092,Parts!$A:$AM,J$1,0)="X",AA$2,"")</f>
        <v>#VALUE!</v>
      </c>
      <c r="K4092" t="e">
        <f>IF(VLOOKUP($A4092,Parts!$A:$AM,K$1,0)="X",AB$2,"")</f>
        <v>#VALUE!</v>
      </c>
      <c r="L4092" t="e">
        <f>IF(VLOOKUP($A4092,Parts!$A:$AM,L$1,0)="X",AC$2,"")</f>
        <v>#VALUE!</v>
      </c>
      <c r="M4092" t="e">
        <f>IF(VLOOKUP($A4092,Parts!$A:$AM,M$1,0)="X",AD$2,"")</f>
        <v>#VALUE!</v>
      </c>
      <c r="N4092" t="e">
        <f>IF(VLOOKUP($A4092,Parts!$A:$AM,N$1,0)="X",AE$2,"")</f>
        <v>#VALUE!</v>
      </c>
      <c r="O4092" t="e">
        <f>IF(VLOOKUP($A4092,Parts!$A:$AM,O$1,0)="X",AF$2,"")</f>
        <v>#VALUE!</v>
      </c>
      <c r="P4092" t="e">
        <f t="shared" si="64"/>
        <v>#VALUE!</v>
      </c>
    </row>
    <row r="4093" spans="1:16" x14ac:dyDescent="0.25">
      <c r="A4093" t="e">
        <f>Table15[[#This Row],[Name]]</f>
        <v>#VALUE!</v>
      </c>
      <c r="B4093" t="e">
        <f>IF(VLOOKUP($A4093,Parts!$A:$AM,B$1,0)="X",S$2,"")</f>
        <v>#VALUE!</v>
      </c>
      <c r="C4093" t="e">
        <f>IF(VLOOKUP($A4093,Parts!$A:$AM,C$1,0)="X",T$2,"")</f>
        <v>#VALUE!</v>
      </c>
      <c r="D4093" t="e">
        <f>IF(VLOOKUP($A4093,Parts!$A:$AM,D$1,0)="X",U$2,"")</f>
        <v>#VALUE!</v>
      </c>
      <c r="E4093" t="e">
        <f>IF(VLOOKUP($A4093,Parts!$A:$AM,E$1,0)="X",V$2,"")</f>
        <v>#VALUE!</v>
      </c>
      <c r="F4093" t="e">
        <f>IF(VLOOKUP($A4093,Parts!$A:$AM,F$1,0)="X",W$2,"")</f>
        <v>#VALUE!</v>
      </c>
      <c r="G4093" t="e">
        <f>IF(VLOOKUP($A4093,Parts!$A:$AM,G$1,0)="X",X$2,"")</f>
        <v>#VALUE!</v>
      </c>
      <c r="H4093" t="e">
        <f>IF(VLOOKUP($A4093,Parts!$A:$AM,H$1,0)="X",Y$2,"")</f>
        <v>#VALUE!</v>
      </c>
      <c r="I4093" t="e">
        <f>IF(VLOOKUP($A4093,Parts!$A:$AM,I$1,0)="X",Z$2,"")</f>
        <v>#VALUE!</v>
      </c>
      <c r="J4093" t="e">
        <f>IF(VLOOKUP($A4093,Parts!$A:$AM,J$1,0)="X",AA$2,"")</f>
        <v>#VALUE!</v>
      </c>
      <c r="K4093" t="e">
        <f>IF(VLOOKUP($A4093,Parts!$A:$AM,K$1,0)="X",AB$2,"")</f>
        <v>#VALUE!</v>
      </c>
      <c r="L4093" t="e">
        <f>IF(VLOOKUP($A4093,Parts!$A:$AM,L$1,0)="X",AC$2,"")</f>
        <v>#VALUE!</v>
      </c>
      <c r="M4093" t="e">
        <f>IF(VLOOKUP($A4093,Parts!$A:$AM,M$1,0)="X",AD$2,"")</f>
        <v>#VALUE!</v>
      </c>
      <c r="N4093" t="e">
        <f>IF(VLOOKUP($A4093,Parts!$A:$AM,N$1,0)="X",AE$2,"")</f>
        <v>#VALUE!</v>
      </c>
      <c r="O4093" t="e">
        <f>IF(VLOOKUP($A4093,Parts!$A:$AM,O$1,0)="X",AF$2,"")</f>
        <v>#VALUE!</v>
      </c>
      <c r="P4093" t="e">
        <f t="shared" si="64"/>
        <v>#VALUE!</v>
      </c>
    </row>
    <row r="4094" spans="1:16" x14ac:dyDescent="0.25">
      <c r="A4094" t="e">
        <f>Table15[[#This Row],[Name]]</f>
        <v>#VALUE!</v>
      </c>
      <c r="B4094" t="e">
        <f>IF(VLOOKUP($A4094,Parts!$A:$AM,B$1,0)="X",S$2,"")</f>
        <v>#VALUE!</v>
      </c>
      <c r="C4094" t="e">
        <f>IF(VLOOKUP($A4094,Parts!$A:$AM,C$1,0)="X",T$2,"")</f>
        <v>#VALUE!</v>
      </c>
      <c r="D4094" t="e">
        <f>IF(VLOOKUP($A4094,Parts!$A:$AM,D$1,0)="X",U$2,"")</f>
        <v>#VALUE!</v>
      </c>
      <c r="E4094" t="e">
        <f>IF(VLOOKUP($A4094,Parts!$A:$AM,E$1,0)="X",V$2,"")</f>
        <v>#VALUE!</v>
      </c>
      <c r="F4094" t="e">
        <f>IF(VLOOKUP($A4094,Parts!$A:$AM,F$1,0)="X",W$2,"")</f>
        <v>#VALUE!</v>
      </c>
      <c r="G4094" t="e">
        <f>IF(VLOOKUP($A4094,Parts!$A:$AM,G$1,0)="X",X$2,"")</f>
        <v>#VALUE!</v>
      </c>
      <c r="H4094" t="e">
        <f>IF(VLOOKUP($A4094,Parts!$A:$AM,H$1,0)="X",Y$2,"")</f>
        <v>#VALUE!</v>
      </c>
      <c r="I4094" t="e">
        <f>IF(VLOOKUP($A4094,Parts!$A:$AM,I$1,0)="X",Z$2,"")</f>
        <v>#VALUE!</v>
      </c>
      <c r="J4094" t="e">
        <f>IF(VLOOKUP($A4094,Parts!$A:$AM,J$1,0)="X",AA$2,"")</f>
        <v>#VALUE!</v>
      </c>
      <c r="K4094" t="e">
        <f>IF(VLOOKUP($A4094,Parts!$A:$AM,K$1,0)="X",AB$2,"")</f>
        <v>#VALUE!</v>
      </c>
      <c r="L4094" t="e">
        <f>IF(VLOOKUP($A4094,Parts!$A:$AM,L$1,0)="X",AC$2,"")</f>
        <v>#VALUE!</v>
      </c>
      <c r="M4094" t="e">
        <f>IF(VLOOKUP($A4094,Parts!$A:$AM,M$1,0)="X",AD$2,"")</f>
        <v>#VALUE!</v>
      </c>
      <c r="N4094" t="e">
        <f>IF(VLOOKUP($A4094,Parts!$A:$AM,N$1,0)="X",AE$2,"")</f>
        <v>#VALUE!</v>
      </c>
      <c r="O4094" t="e">
        <f>IF(VLOOKUP($A4094,Parts!$A:$AM,O$1,0)="X",AF$2,"")</f>
        <v>#VALUE!</v>
      </c>
      <c r="P4094" t="e">
        <f t="shared" si="64"/>
        <v>#VALUE!</v>
      </c>
    </row>
    <row r="4095" spans="1:16" x14ac:dyDescent="0.25">
      <c r="A4095" t="e">
        <f>Table15[[#This Row],[Name]]</f>
        <v>#VALUE!</v>
      </c>
      <c r="B4095" t="e">
        <f>IF(VLOOKUP($A4095,Parts!$A:$AM,B$1,0)="X",S$2,"")</f>
        <v>#VALUE!</v>
      </c>
      <c r="C4095" t="e">
        <f>IF(VLOOKUP($A4095,Parts!$A:$AM,C$1,0)="X",T$2,"")</f>
        <v>#VALUE!</v>
      </c>
      <c r="D4095" t="e">
        <f>IF(VLOOKUP($A4095,Parts!$A:$AM,D$1,0)="X",U$2,"")</f>
        <v>#VALUE!</v>
      </c>
      <c r="E4095" t="e">
        <f>IF(VLOOKUP($A4095,Parts!$A:$AM,E$1,0)="X",V$2,"")</f>
        <v>#VALUE!</v>
      </c>
      <c r="F4095" t="e">
        <f>IF(VLOOKUP($A4095,Parts!$A:$AM,F$1,0)="X",W$2,"")</f>
        <v>#VALUE!</v>
      </c>
      <c r="G4095" t="e">
        <f>IF(VLOOKUP($A4095,Parts!$A:$AM,G$1,0)="X",X$2,"")</f>
        <v>#VALUE!</v>
      </c>
      <c r="H4095" t="e">
        <f>IF(VLOOKUP($A4095,Parts!$A:$AM,H$1,0)="X",Y$2,"")</f>
        <v>#VALUE!</v>
      </c>
      <c r="I4095" t="e">
        <f>IF(VLOOKUP($A4095,Parts!$A:$AM,I$1,0)="X",Z$2,"")</f>
        <v>#VALUE!</v>
      </c>
      <c r="J4095" t="e">
        <f>IF(VLOOKUP($A4095,Parts!$A:$AM,J$1,0)="X",AA$2,"")</f>
        <v>#VALUE!</v>
      </c>
      <c r="K4095" t="e">
        <f>IF(VLOOKUP($A4095,Parts!$A:$AM,K$1,0)="X",AB$2,"")</f>
        <v>#VALUE!</v>
      </c>
      <c r="L4095" t="e">
        <f>IF(VLOOKUP($A4095,Parts!$A:$AM,L$1,0)="X",AC$2,"")</f>
        <v>#VALUE!</v>
      </c>
      <c r="M4095" t="e">
        <f>IF(VLOOKUP($A4095,Parts!$A:$AM,M$1,0)="X",AD$2,"")</f>
        <v>#VALUE!</v>
      </c>
      <c r="N4095" t="e">
        <f>IF(VLOOKUP($A4095,Parts!$A:$AM,N$1,0)="X",AE$2,"")</f>
        <v>#VALUE!</v>
      </c>
      <c r="O4095" t="e">
        <f>IF(VLOOKUP($A4095,Parts!$A:$AM,O$1,0)="X",AF$2,"")</f>
        <v>#VALUE!</v>
      </c>
      <c r="P4095" t="e">
        <f t="shared" si="64"/>
        <v>#VALUE!</v>
      </c>
    </row>
    <row r="4096" spans="1:16" x14ac:dyDescent="0.25">
      <c r="A4096" t="e">
        <f>Table15[[#This Row],[Name]]</f>
        <v>#VALUE!</v>
      </c>
      <c r="B4096" t="e">
        <f>IF(VLOOKUP($A4096,Parts!$A:$AM,B$1,0)="X",S$2,"")</f>
        <v>#VALUE!</v>
      </c>
      <c r="C4096" t="e">
        <f>IF(VLOOKUP($A4096,Parts!$A:$AM,C$1,0)="X",T$2,"")</f>
        <v>#VALUE!</v>
      </c>
      <c r="D4096" t="e">
        <f>IF(VLOOKUP($A4096,Parts!$A:$AM,D$1,0)="X",U$2,"")</f>
        <v>#VALUE!</v>
      </c>
      <c r="E4096" t="e">
        <f>IF(VLOOKUP($A4096,Parts!$A:$AM,E$1,0)="X",V$2,"")</f>
        <v>#VALUE!</v>
      </c>
      <c r="F4096" t="e">
        <f>IF(VLOOKUP($A4096,Parts!$A:$AM,F$1,0)="X",W$2,"")</f>
        <v>#VALUE!</v>
      </c>
      <c r="G4096" t="e">
        <f>IF(VLOOKUP($A4096,Parts!$A:$AM,G$1,0)="X",X$2,"")</f>
        <v>#VALUE!</v>
      </c>
      <c r="H4096" t="e">
        <f>IF(VLOOKUP($A4096,Parts!$A:$AM,H$1,0)="X",Y$2,"")</f>
        <v>#VALUE!</v>
      </c>
      <c r="I4096" t="e">
        <f>IF(VLOOKUP($A4096,Parts!$A:$AM,I$1,0)="X",Z$2,"")</f>
        <v>#VALUE!</v>
      </c>
      <c r="J4096" t="e">
        <f>IF(VLOOKUP($A4096,Parts!$A:$AM,J$1,0)="X",AA$2,"")</f>
        <v>#VALUE!</v>
      </c>
      <c r="K4096" t="e">
        <f>IF(VLOOKUP($A4096,Parts!$A:$AM,K$1,0)="X",AB$2,"")</f>
        <v>#VALUE!</v>
      </c>
      <c r="L4096" t="e">
        <f>IF(VLOOKUP($A4096,Parts!$A:$AM,L$1,0)="X",AC$2,"")</f>
        <v>#VALUE!</v>
      </c>
      <c r="M4096" t="e">
        <f>IF(VLOOKUP($A4096,Parts!$A:$AM,M$1,0)="X",AD$2,"")</f>
        <v>#VALUE!</v>
      </c>
      <c r="N4096" t="e">
        <f>IF(VLOOKUP($A4096,Parts!$A:$AM,N$1,0)="X",AE$2,"")</f>
        <v>#VALUE!</v>
      </c>
      <c r="O4096" t="e">
        <f>IF(VLOOKUP($A4096,Parts!$A:$AM,O$1,0)="X",AF$2,"")</f>
        <v>#VALUE!</v>
      </c>
      <c r="P4096" t="e">
        <f t="shared" si="64"/>
        <v>#VALUE!</v>
      </c>
    </row>
    <row r="4097" spans="1:16" x14ac:dyDescent="0.25">
      <c r="A4097" t="e">
        <f>Table15[[#This Row],[Name]]</f>
        <v>#VALUE!</v>
      </c>
      <c r="B4097" t="e">
        <f>IF(VLOOKUP($A4097,Parts!$A:$AM,B$1,0)="X",S$2,"")</f>
        <v>#VALUE!</v>
      </c>
      <c r="C4097" t="e">
        <f>IF(VLOOKUP($A4097,Parts!$A:$AM,C$1,0)="X",T$2,"")</f>
        <v>#VALUE!</v>
      </c>
      <c r="D4097" t="e">
        <f>IF(VLOOKUP($A4097,Parts!$A:$AM,D$1,0)="X",U$2,"")</f>
        <v>#VALUE!</v>
      </c>
      <c r="E4097" t="e">
        <f>IF(VLOOKUP($A4097,Parts!$A:$AM,E$1,0)="X",V$2,"")</f>
        <v>#VALUE!</v>
      </c>
      <c r="F4097" t="e">
        <f>IF(VLOOKUP($A4097,Parts!$A:$AM,F$1,0)="X",W$2,"")</f>
        <v>#VALUE!</v>
      </c>
      <c r="G4097" t="e">
        <f>IF(VLOOKUP($A4097,Parts!$A:$AM,G$1,0)="X",X$2,"")</f>
        <v>#VALUE!</v>
      </c>
      <c r="H4097" t="e">
        <f>IF(VLOOKUP($A4097,Parts!$A:$AM,H$1,0)="X",Y$2,"")</f>
        <v>#VALUE!</v>
      </c>
      <c r="I4097" t="e">
        <f>IF(VLOOKUP($A4097,Parts!$A:$AM,I$1,0)="X",Z$2,"")</f>
        <v>#VALUE!</v>
      </c>
      <c r="J4097" t="e">
        <f>IF(VLOOKUP($A4097,Parts!$A:$AM,J$1,0)="X",AA$2,"")</f>
        <v>#VALUE!</v>
      </c>
      <c r="K4097" t="e">
        <f>IF(VLOOKUP($A4097,Parts!$A:$AM,K$1,0)="X",AB$2,"")</f>
        <v>#VALUE!</v>
      </c>
      <c r="L4097" t="e">
        <f>IF(VLOOKUP($A4097,Parts!$A:$AM,L$1,0)="X",AC$2,"")</f>
        <v>#VALUE!</v>
      </c>
      <c r="M4097" t="e">
        <f>IF(VLOOKUP($A4097,Parts!$A:$AM,M$1,0)="X",AD$2,"")</f>
        <v>#VALUE!</v>
      </c>
      <c r="N4097" t="e">
        <f>IF(VLOOKUP($A4097,Parts!$A:$AM,N$1,0)="X",AE$2,"")</f>
        <v>#VALUE!</v>
      </c>
      <c r="O4097" t="e">
        <f>IF(VLOOKUP($A4097,Parts!$A:$AM,O$1,0)="X",AF$2,"")</f>
        <v>#VALUE!</v>
      </c>
      <c r="P4097" t="e">
        <f t="shared" si="64"/>
        <v>#VALUE!</v>
      </c>
    </row>
    <row r="4098" spans="1:16" x14ac:dyDescent="0.25">
      <c r="A4098" t="e">
        <f>Table15[[#This Row],[Name]]</f>
        <v>#VALUE!</v>
      </c>
      <c r="B4098" t="e">
        <f>IF(VLOOKUP($A4098,Parts!$A:$AM,B$1,0)="X",S$2,"")</f>
        <v>#VALUE!</v>
      </c>
      <c r="C4098" t="e">
        <f>IF(VLOOKUP($A4098,Parts!$A:$AM,C$1,0)="X",T$2,"")</f>
        <v>#VALUE!</v>
      </c>
      <c r="D4098" t="e">
        <f>IF(VLOOKUP($A4098,Parts!$A:$AM,D$1,0)="X",U$2,"")</f>
        <v>#VALUE!</v>
      </c>
      <c r="E4098" t="e">
        <f>IF(VLOOKUP($A4098,Parts!$A:$AM,E$1,0)="X",V$2,"")</f>
        <v>#VALUE!</v>
      </c>
      <c r="F4098" t="e">
        <f>IF(VLOOKUP($A4098,Parts!$A:$AM,F$1,0)="X",W$2,"")</f>
        <v>#VALUE!</v>
      </c>
      <c r="G4098" t="e">
        <f>IF(VLOOKUP($A4098,Parts!$A:$AM,G$1,0)="X",X$2,"")</f>
        <v>#VALUE!</v>
      </c>
      <c r="H4098" t="e">
        <f>IF(VLOOKUP($A4098,Parts!$A:$AM,H$1,0)="X",Y$2,"")</f>
        <v>#VALUE!</v>
      </c>
      <c r="I4098" t="e">
        <f>IF(VLOOKUP($A4098,Parts!$A:$AM,I$1,0)="X",Z$2,"")</f>
        <v>#VALUE!</v>
      </c>
      <c r="J4098" t="e">
        <f>IF(VLOOKUP($A4098,Parts!$A:$AM,J$1,0)="X",AA$2,"")</f>
        <v>#VALUE!</v>
      </c>
      <c r="K4098" t="e">
        <f>IF(VLOOKUP($A4098,Parts!$A:$AM,K$1,0)="X",AB$2,"")</f>
        <v>#VALUE!</v>
      </c>
      <c r="L4098" t="e">
        <f>IF(VLOOKUP($A4098,Parts!$A:$AM,L$1,0)="X",AC$2,"")</f>
        <v>#VALUE!</v>
      </c>
      <c r="M4098" t="e">
        <f>IF(VLOOKUP($A4098,Parts!$A:$AM,M$1,0)="X",AD$2,"")</f>
        <v>#VALUE!</v>
      </c>
      <c r="N4098" t="e">
        <f>IF(VLOOKUP($A4098,Parts!$A:$AM,N$1,0)="X",AE$2,"")</f>
        <v>#VALUE!</v>
      </c>
      <c r="O4098" t="e">
        <f>IF(VLOOKUP($A4098,Parts!$A:$AM,O$1,0)="X",AF$2,"")</f>
        <v>#VALUE!</v>
      </c>
      <c r="P4098" t="e">
        <f t="shared" si="64"/>
        <v>#VALUE!</v>
      </c>
    </row>
    <row r="4099" spans="1:16" x14ac:dyDescent="0.25">
      <c r="A4099" t="e">
        <f>Table15[[#This Row],[Name]]</f>
        <v>#VALUE!</v>
      </c>
      <c r="B4099" t="e">
        <f>IF(VLOOKUP($A4099,Parts!$A:$AM,B$1,0)="X",S$2,"")</f>
        <v>#VALUE!</v>
      </c>
      <c r="C4099" t="e">
        <f>IF(VLOOKUP($A4099,Parts!$A:$AM,C$1,0)="X",T$2,"")</f>
        <v>#VALUE!</v>
      </c>
      <c r="D4099" t="e">
        <f>IF(VLOOKUP($A4099,Parts!$A:$AM,D$1,0)="X",U$2,"")</f>
        <v>#VALUE!</v>
      </c>
      <c r="E4099" t="e">
        <f>IF(VLOOKUP($A4099,Parts!$A:$AM,E$1,0)="X",V$2,"")</f>
        <v>#VALUE!</v>
      </c>
      <c r="F4099" t="e">
        <f>IF(VLOOKUP($A4099,Parts!$A:$AM,F$1,0)="X",W$2,"")</f>
        <v>#VALUE!</v>
      </c>
      <c r="G4099" t="e">
        <f>IF(VLOOKUP($A4099,Parts!$A:$AM,G$1,0)="X",X$2,"")</f>
        <v>#VALUE!</v>
      </c>
      <c r="H4099" t="e">
        <f>IF(VLOOKUP($A4099,Parts!$A:$AM,H$1,0)="X",Y$2,"")</f>
        <v>#VALUE!</v>
      </c>
      <c r="I4099" t="e">
        <f>IF(VLOOKUP($A4099,Parts!$A:$AM,I$1,0)="X",Z$2,"")</f>
        <v>#VALUE!</v>
      </c>
      <c r="J4099" t="e">
        <f>IF(VLOOKUP($A4099,Parts!$A:$AM,J$1,0)="X",AA$2,"")</f>
        <v>#VALUE!</v>
      </c>
      <c r="K4099" t="e">
        <f>IF(VLOOKUP($A4099,Parts!$A:$AM,K$1,0)="X",AB$2,"")</f>
        <v>#VALUE!</v>
      </c>
      <c r="L4099" t="e">
        <f>IF(VLOOKUP($A4099,Parts!$A:$AM,L$1,0)="X",AC$2,"")</f>
        <v>#VALUE!</v>
      </c>
      <c r="M4099" t="e">
        <f>IF(VLOOKUP($A4099,Parts!$A:$AM,M$1,0)="X",AD$2,"")</f>
        <v>#VALUE!</v>
      </c>
      <c r="N4099" t="e">
        <f>IF(VLOOKUP($A4099,Parts!$A:$AM,N$1,0)="X",AE$2,"")</f>
        <v>#VALUE!</v>
      </c>
      <c r="O4099" t="e">
        <f>IF(VLOOKUP($A4099,Parts!$A:$AM,O$1,0)="X",AF$2,"")</f>
        <v>#VALUE!</v>
      </c>
      <c r="P4099" t="e">
        <f t="shared" ref="P4099:P4162" si="65">B4099&amp;C4099&amp;D4099&amp;E4099&amp;F4099&amp;G4099&amp;H4099&amp;I4099&amp;J4099&amp;K4099&amp;L4099&amp;M4099&amp;N4099&amp;O4099</f>
        <v>#VALUE!</v>
      </c>
    </row>
    <row r="4100" spans="1:16" x14ac:dyDescent="0.25">
      <c r="A4100" t="e">
        <f>Table15[[#This Row],[Name]]</f>
        <v>#VALUE!</v>
      </c>
      <c r="B4100" t="e">
        <f>IF(VLOOKUP($A4100,Parts!$A:$AM,B$1,0)="X",S$2,"")</f>
        <v>#VALUE!</v>
      </c>
      <c r="C4100" t="e">
        <f>IF(VLOOKUP($A4100,Parts!$A:$AM,C$1,0)="X",T$2,"")</f>
        <v>#VALUE!</v>
      </c>
      <c r="D4100" t="e">
        <f>IF(VLOOKUP($A4100,Parts!$A:$AM,D$1,0)="X",U$2,"")</f>
        <v>#VALUE!</v>
      </c>
      <c r="E4100" t="e">
        <f>IF(VLOOKUP($A4100,Parts!$A:$AM,E$1,0)="X",V$2,"")</f>
        <v>#VALUE!</v>
      </c>
      <c r="F4100" t="e">
        <f>IF(VLOOKUP($A4100,Parts!$A:$AM,F$1,0)="X",W$2,"")</f>
        <v>#VALUE!</v>
      </c>
      <c r="G4100" t="e">
        <f>IF(VLOOKUP($A4100,Parts!$A:$AM,G$1,0)="X",X$2,"")</f>
        <v>#VALUE!</v>
      </c>
      <c r="H4100" t="e">
        <f>IF(VLOOKUP($A4100,Parts!$A:$AM,H$1,0)="X",Y$2,"")</f>
        <v>#VALUE!</v>
      </c>
      <c r="I4100" t="e">
        <f>IF(VLOOKUP($A4100,Parts!$A:$AM,I$1,0)="X",Z$2,"")</f>
        <v>#VALUE!</v>
      </c>
      <c r="J4100" t="e">
        <f>IF(VLOOKUP($A4100,Parts!$A:$AM,J$1,0)="X",AA$2,"")</f>
        <v>#VALUE!</v>
      </c>
      <c r="K4100" t="e">
        <f>IF(VLOOKUP($A4100,Parts!$A:$AM,K$1,0)="X",AB$2,"")</f>
        <v>#VALUE!</v>
      </c>
      <c r="L4100" t="e">
        <f>IF(VLOOKUP($A4100,Parts!$A:$AM,L$1,0)="X",AC$2,"")</f>
        <v>#VALUE!</v>
      </c>
      <c r="M4100" t="e">
        <f>IF(VLOOKUP($A4100,Parts!$A:$AM,M$1,0)="X",AD$2,"")</f>
        <v>#VALUE!</v>
      </c>
      <c r="N4100" t="e">
        <f>IF(VLOOKUP($A4100,Parts!$A:$AM,N$1,0)="X",AE$2,"")</f>
        <v>#VALUE!</v>
      </c>
      <c r="O4100" t="e">
        <f>IF(VLOOKUP($A4100,Parts!$A:$AM,O$1,0)="X",AF$2,"")</f>
        <v>#VALUE!</v>
      </c>
      <c r="P4100" t="e">
        <f t="shared" si="65"/>
        <v>#VALUE!</v>
      </c>
    </row>
    <row r="4101" spans="1:16" x14ac:dyDescent="0.25">
      <c r="A4101" t="e">
        <f>Table15[[#This Row],[Name]]</f>
        <v>#VALUE!</v>
      </c>
      <c r="B4101" t="e">
        <f>IF(VLOOKUP($A4101,Parts!$A:$AM,B$1,0)="X",S$2,"")</f>
        <v>#VALUE!</v>
      </c>
      <c r="C4101" t="e">
        <f>IF(VLOOKUP($A4101,Parts!$A:$AM,C$1,0)="X",T$2,"")</f>
        <v>#VALUE!</v>
      </c>
      <c r="D4101" t="e">
        <f>IF(VLOOKUP($A4101,Parts!$A:$AM,D$1,0)="X",U$2,"")</f>
        <v>#VALUE!</v>
      </c>
      <c r="E4101" t="e">
        <f>IF(VLOOKUP($A4101,Parts!$A:$AM,E$1,0)="X",V$2,"")</f>
        <v>#VALUE!</v>
      </c>
      <c r="F4101" t="e">
        <f>IF(VLOOKUP($A4101,Parts!$A:$AM,F$1,0)="X",W$2,"")</f>
        <v>#VALUE!</v>
      </c>
      <c r="G4101" t="e">
        <f>IF(VLOOKUP($A4101,Parts!$A:$AM,G$1,0)="X",X$2,"")</f>
        <v>#VALUE!</v>
      </c>
      <c r="H4101" t="e">
        <f>IF(VLOOKUP($A4101,Parts!$A:$AM,H$1,0)="X",Y$2,"")</f>
        <v>#VALUE!</v>
      </c>
      <c r="I4101" t="e">
        <f>IF(VLOOKUP($A4101,Parts!$A:$AM,I$1,0)="X",Z$2,"")</f>
        <v>#VALUE!</v>
      </c>
      <c r="J4101" t="e">
        <f>IF(VLOOKUP($A4101,Parts!$A:$AM,J$1,0)="X",AA$2,"")</f>
        <v>#VALUE!</v>
      </c>
      <c r="K4101" t="e">
        <f>IF(VLOOKUP($A4101,Parts!$A:$AM,K$1,0)="X",AB$2,"")</f>
        <v>#VALUE!</v>
      </c>
      <c r="L4101" t="e">
        <f>IF(VLOOKUP($A4101,Parts!$A:$AM,L$1,0)="X",AC$2,"")</f>
        <v>#VALUE!</v>
      </c>
      <c r="M4101" t="e">
        <f>IF(VLOOKUP($A4101,Parts!$A:$AM,M$1,0)="X",AD$2,"")</f>
        <v>#VALUE!</v>
      </c>
      <c r="N4101" t="e">
        <f>IF(VLOOKUP($A4101,Parts!$A:$AM,N$1,0)="X",AE$2,"")</f>
        <v>#VALUE!</v>
      </c>
      <c r="O4101" t="e">
        <f>IF(VLOOKUP($A4101,Parts!$A:$AM,O$1,0)="X",AF$2,"")</f>
        <v>#VALUE!</v>
      </c>
      <c r="P4101" t="e">
        <f t="shared" si="65"/>
        <v>#VALUE!</v>
      </c>
    </row>
    <row r="4102" spans="1:16" x14ac:dyDescent="0.25">
      <c r="A4102" t="e">
        <f>Table15[[#This Row],[Name]]</f>
        <v>#VALUE!</v>
      </c>
      <c r="B4102" t="e">
        <f>IF(VLOOKUP($A4102,Parts!$A:$AM,B$1,0)="X",S$2,"")</f>
        <v>#VALUE!</v>
      </c>
      <c r="C4102" t="e">
        <f>IF(VLOOKUP($A4102,Parts!$A:$AM,C$1,0)="X",T$2,"")</f>
        <v>#VALUE!</v>
      </c>
      <c r="D4102" t="e">
        <f>IF(VLOOKUP($A4102,Parts!$A:$AM,D$1,0)="X",U$2,"")</f>
        <v>#VALUE!</v>
      </c>
      <c r="E4102" t="e">
        <f>IF(VLOOKUP($A4102,Parts!$A:$AM,E$1,0)="X",V$2,"")</f>
        <v>#VALUE!</v>
      </c>
      <c r="F4102" t="e">
        <f>IF(VLOOKUP($A4102,Parts!$A:$AM,F$1,0)="X",W$2,"")</f>
        <v>#VALUE!</v>
      </c>
      <c r="G4102" t="e">
        <f>IF(VLOOKUP($A4102,Parts!$A:$AM,G$1,0)="X",X$2,"")</f>
        <v>#VALUE!</v>
      </c>
      <c r="H4102" t="e">
        <f>IF(VLOOKUP($A4102,Parts!$A:$AM,H$1,0)="X",Y$2,"")</f>
        <v>#VALUE!</v>
      </c>
      <c r="I4102" t="e">
        <f>IF(VLOOKUP($A4102,Parts!$A:$AM,I$1,0)="X",Z$2,"")</f>
        <v>#VALUE!</v>
      </c>
      <c r="J4102" t="e">
        <f>IF(VLOOKUP($A4102,Parts!$A:$AM,J$1,0)="X",AA$2,"")</f>
        <v>#VALUE!</v>
      </c>
      <c r="K4102" t="e">
        <f>IF(VLOOKUP($A4102,Parts!$A:$AM,K$1,0)="X",AB$2,"")</f>
        <v>#VALUE!</v>
      </c>
      <c r="L4102" t="e">
        <f>IF(VLOOKUP($A4102,Parts!$A:$AM,L$1,0)="X",AC$2,"")</f>
        <v>#VALUE!</v>
      </c>
      <c r="M4102" t="e">
        <f>IF(VLOOKUP($A4102,Parts!$A:$AM,M$1,0)="X",AD$2,"")</f>
        <v>#VALUE!</v>
      </c>
      <c r="N4102" t="e">
        <f>IF(VLOOKUP($A4102,Parts!$A:$AM,N$1,0)="X",AE$2,"")</f>
        <v>#VALUE!</v>
      </c>
      <c r="O4102" t="e">
        <f>IF(VLOOKUP($A4102,Parts!$A:$AM,O$1,0)="X",AF$2,"")</f>
        <v>#VALUE!</v>
      </c>
      <c r="P4102" t="e">
        <f t="shared" si="65"/>
        <v>#VALUE!</v>
      </c>
    </row>
    <row r="4103" spans="1:16" x14ac:dyDescent="0.25">
      <c r="A4103" t="e">
        <f>Table15[[#This Row],[Name]]</f>
        <v>#VALUE!</v>
      </c>
      <c r="B4103" t="e">
        <f>IF(VLOOKUP($A4103,Parts!$A:$AM,B$1,0)="X",S$2,"")</f>
        <v>#VALUE!</v>
      </c>
      <c r="C4103" t="e">
        <f>IF(VLOOKUP($A4103,Parts!$A:$AM,C$1,0)="X",T$2,"")</f>
        <v>#VALUE!</v>
      </c>
      <c r="D4103" t="e">
        <f>IF(VLOOKUP($A4103,Parts!$A:$AM,D$1,0)="X",U$2,"")</f>
        <v>#VALUE!</v>
      </c>
      <c r="E4103" t="e">
        <f>IF(VLOOKUP($A4103,Parts!$A:$AM,E$1,0)="X",V$2,"")</f>
        <v>#VALUE!</v>
      </c>
      <c r="F4103" t="e">
        <f>IF(VLOOKUP($A4103,Parts!$A:$AM,F$1,0)="X",W$2,"")</f>
        <v>#VALUE!</v>
      </c>
      <c r="G4103" t="e">
        <f>IF(VLOOKUP($A4103,Parts!$A:$AM,G$1,0)="X",X$2,"")</f>
        <v>#VALUE!</v>
      </c>
      <c r="H4103" t="e">
        <f>IF(VLOOKUP($A4103,Parts!$A:$AM,H$1,0)="X",Y$2,"")</f>
        <v>#VALUE!</v>
      </c>
      <c r="I4103" t="e">
        <f>IF(VLOOKUP($A4103,Parts!$A:$AM,I$1,0)="X",Z$2,"")</f>
        <v>#VALUE!</v>
      </c>
      <c r="J4103" t="e">
        <f>IF(VLOOKUP($A4103,Parts!$A:$AM,J$1,0)="X",AA$2,"")</f>
        <v>#VALUE!</v>
      </c>
      <c r="K4103" t="e">
        <f>IF(VLOOKUP($A4103,Parts!$A:$AM,K$1,0)="X",AB$2,"")</f>
        <v>#VALUE!</v>
      </c>
      <c r="L4103" t="e">
        <f>IF(VLOOKUP($A4103,Parts!$A:$AM,L$1,0)="X",AC$2,"")</f>
        <v>#VALUE!</v>
      </c>
      <c r="M4103" t="e">
        <f>IF(VLOOKUP($A4103,Parts!$A:$AM,M$1,0)="X",AD$2,"")</f>
        <v>#VALUE!</v>
      </c>
      <c r="N4103" t="e">
        <f>IF(VLOOKUP($A4103,Parts!$A:$AM,N$1,0)="X",AE$2,"")</f>
        <v>#VALUE!</v>
      </c>
      <c r="O4103" t="e">
        <f>IF(VLOOKUP($A4103,Parts!$A:$AM,O$1,0)="X",AF$2,"")</f>
        <v>#VALUE!</v>
      </c>
      <c r="P4103" t="e">
        <f t="shared" si="65"/>
        <v>#VALUE!</v>
      </c>
    </row>
    <row r="4104" spans="1:16" x14ac:dyDescent="0.25">
      <c r="A4104" t="e">
        <f>Table15[[#This Row],[Name]]</f>
        <v>#VALUE!</v>
      </c>
      <c r="B4104" t="e">
        <f>IF(VLOOKUP($A4104,Parts!$A:$AM,B$1,0)="X",S$2,"")</f>
        <v>#VALUE!</v>
      </c>
      <c r="C4104" t="e">
        <f>IF(VLOOKUP($A4104,Parts!$A:$AM,C$1,0)="X",T$2,"")</f>
        <v>#VALUE!</v>
      </c>
      <c r="D4104" t="e">
        <f>IF(VLOOKUP($A4104,Parts!$A:$AM,D$1,0)="X",U$2,"")</f>
        <v>#VALUE!</v>
      </c>
      <c r="E4104" t="e">
        <f>IF(VLOOKUP($A4104,Parts!$A:$AM,E$1,0)="X",V$2,"")</f>
        <v>#VALUE!</v>
      </c>
      <c r="F4104" t="e">
        <f>IF(VLOOKUP($A4104,Parts!$A:$AM,F$1,0)="X",W$2,"")</f>
        <v>#VALUE!</v>
      </c>
      <c r="G4104" t="e">
        <f>IF(VLOOKUP($A4104,Parts!$A:$AM,G$1,0)="X",X$2,"")</f>
        <v>#VALUE!</v>
      </c>
      <c r="H4104" t="e">
        <f>IF(VLOOKUP($A4104,Parts!$A:$AM,H$1,0)="X",Y$2,"")</f>
        <v>#VALUE!</v>
      </c>
      <c r="I4104" t="e">
        <f>IF(VLOOKUP($A4104,Parts!$A:$AM,I$1,0)="X",Z$2,"")</f>
        <v>#VALUE!</v>
      </c>
      <c r="J4104" t="e">
        <f>IF(VLOOKUP($A4104,Parts!$A:$AM,J$1,0)="X",AA$2,"")</f>
        <v>#VALUE!</v>
      </c>
      <c r="K4104" t="e">
        <f>IF(VLOOKUP($A4104,Parts!$A:$AM,K$1,0)="X",AB$2,"")</f>
        <v>#VALUE!</v>
      </c>
      <c r="L4104" t="e">
        <f>IF(VLOOKUP($A4104,Parts!$A:$AM,L$1,0)="X",AC$2,"")</f>
        <v>#VALUE!</v>
      </c>
      <c r="M4104" t="e">
        <f>IF(VLOOKUP($A4104,Parts!$A:$AM,M$1,0)="X",AD$2,"")</f>
        <v>#VALUE!</v>
      </c>
      <c r="N4104" t="e">
        <f>IF(VLOOKUP($A4104,Parts!$A:$AM,N$1,0)="X",AE$2,"")</f>
        <v>#VALUE!</v>
      </c>
      <c r="O4104" t="e">
        <f>IF(VLOOKUP($A4104,Parts!$A:$AM,O$1,0)="X",AF$2,"")</f>
        <v>#VALUE!</v>
      </c>
      <c r="P4104" t="e">
        <f t="shared" si="65"/>
        <v>#VALUE!</v>
      </c>
    </row>
    <row r="4105" spans="1:16" x14ac:dyDescent="0.25">
      <c r="A4105" t="e">
        <f>Table15[[#This Row],[Name]]</f>
        <v>#VALUE!</v>
      </c>
      <c r="B4105" t="e">
        <f>IF(VLOOKUP($A4105,Parts!$A:$AM,B$1,0)="X",S$2,"")</f>
        <v>#VALUE!</v>
      </c>
      <c r="C4105" t="e">
        <f>IF(VLOOKUP($A4105,Parts!$A:$AM,C$1,0)="X",T$2,"")</f>
        <v>#VALUE!</v>
      </c>
      <c r="D4105" t="e">
        <f>IF(VLOOKUP($A4105,Parts!$A:$AM,D$1,0)="X",U$2,"")</f>
        <v>#VALUE!</v>
      </c>
      <c r="E4105" t="e">
        <f>IF(VLOOKUP($A4105,Parts!$A:$AM,E$1,0)="X",V$2,"")</f>
        <v>#VALUE!</v>
      </c>
      <c r="F4105" t="e">
        <f>IF(VLOOKUP($A4105,Parts!$A:$AM,F$1,0)="X",W$2,"")</f>
        <v>#VALUE!</v>
      </c>
      <c r="G4105" t="e">
        <f>IF(VLOOKUP($A4105,Parts!$A:$AM,G$1,0)="X",X$2,"")</f>
        <v>#VALUE!</v>
      </c>
      <c r="H4105" t="e">
        <f>IF(VLOOKUP($A4105,Parts!$A:$AM,H$1,0)="X",Y$2,"")</f>
        <v>#VALUE!</v>
      </c>
      <c r="I4105" t="e">
        <f>IF(VLOOKUP($A4105,Parts!$A:$AM,I$1,0)="X",Z$2,"")</f>
        <v>#VALUE!</v>
      </c>
      <c r="J4105" t="e">
        <f>IF(VLOOKUP($A4105,Parts!$A:$AM,J$1,0)="X",AA$2,"")</f>
        <v>#VALUE!</v>
      </c>
      <c r="K4105" t="e">
        <f>IF(VLOOKUP($A4105,Parts!$A:$AM,K$1,0)="X",AB$2,"")</f>
        <v>#VALUE!</v>
      </c>
      <c r="L4105" t="e">
        <f>IF(VLOOKUP($A4105,Parts!$A:$AM,L$1,0)="X",AC$2,"")</f>
        <v>#VALUE!</v>
      </c>
      <c r="M4105" t="e">
        <f>IF(VLOOKUP($A4105,Parts!$A:$AM,M$1,0)="X",AD$2,"")</f>
        <v>#VALUE!</v>
      </c>
      <c r="N4105" t="e">
        <f>IF(VLOOKUP($A4105,Parts!$A:$AM,N$1,0)="X",AE$2,"")</f>
        <v>#VALUE!</v>
      </c>
      <c r="O4105" t="e">
        <f>IF(VLOOKUP($A4105,Parts!$A:$AM,O$1,0)="X",AF$2,"")</f>
        <v>#VALUE!</v>
      </c>
      <c r="P4105" t="e">
        <f t="shared" si="65"/>
        <v>#VALUE!</v>
      </c>
    </row>
    <row r="4106" spans="1:16" x14ac:dyDescent="0.25">
      <c r="A4106" t="e">
        <f>Table15[[#This Row],[Name]]</f>
        <v>#VALUE!</v>
      </c>
      <c r="B4106" t="e">
        <f>IF(VLOOKUP($A4106,Parts!$A:$AM,B$1,0)="X",S$2,"")</f>
        <v>#VALUE!</v>
      </c>
      <c r="C4106" t="e">
        <f>IF(VLOOKUP($A4106,Parts!$A:$AM,C$1,0)="X",T$2,"")</f>
        <v>#VALUE!</v>
      </c>
      <c r="D4106" t="e">
        <f>IF(VLOOKUP($A4106,Parts!$A:$AM,D$1,0)="X",U$2,"")</f>
        <v>#VALUE!</v>
      </c>
      <c r="E4106" t="e">
        <f>IF(VLOOKUP($A4106,Parts!$A:$AM,E$1,0)="X",V$2,"")</f>
        <v>#VALUE!</v>
      </c>
      <c r="F4106" t="e">
        <f>IF(VLOOKUP($A4106,Parts!$A:$AM,F$1,0)="X",W$2,"")</f>
        <v>#VALUE!</v>
      </c>
      <c r="G4106" t="e">
        <f>IF(VLOOKUP($A4106,Parts!$A:$AM,G$1,0)="X",X$2,"")</f>
        <v>#VALUE!</v>
      </c>
      <c r="H4106" t="e">
        <f>IF(VLOOKUP($A4106,Parts!$A:$AM,H$1,0)="X",Y$2,"")</f>
        <v>#VALUE!</v>
      </c>
      <c r="I4106" t="e">
        <f>IF(VLOOKUP($A4106,Parts!$A:$AM,I$1,0)="X",Z$2,"")</f>
        <v>#VALUE!</v>
      </c>
      <c r="J4106" t="e">
        <f>IF(VLOOKUP($A4106,Parts!$A:$AM,J$1,0)="X",AA$2,"")</f>
        <v>#VALUE!</v>
      </c>
      <c r="K4106" t="e">
        <f>IF(VLOOKUP($A4106,Parts!$A:$AM,K$1,0)="X",AB$2,"")</f>
        <v>#VALUE!</v>
      </c>
      <c r="L4106" t="e">
        <f>IF(VLOOKUP($A4106,Parts!$A:$AM,L$1,0)="X",AC$2,"")</f>
        <v>#VALUE!</v>
      </c>
      <c r="M4106" t="e">
        <f>IF(VLOOKUP($A4106,Parts!$A:$AM,M$1,0)="X",AD$2,"")</f>
        <v>#VALUE!</v>
      </c>
      <c r="N4106" t="e">
        <f>IF(VLOOKUP($A4106,Parts!$A:$AM,N$1,0)="X",AE$2,"")</f>
        <v>#VALUE!</v>
      </c>
      <c r="O4106" t="e">
        <f>IF(VLOOKUP($A4106,Parts!$A:$AM,O$1,0)="X",AF$2,"")</f>
        <v>#VALUE!</v>
      </c>
      <c r="P4106" t="e">
        <f t="shared" si="65"/>
        <v>#VALUE!</v>
      </c>
    </row>
    <row r="4107" spans="1:16" x14ac:dyDescent="0.25">
      <c r="A4107" t="e">
        <f>Table15[[#This Row],[Name]]</f>
        <v>#VALUE!</v>
      </c>
      <c r="B4107" t="e">
        <f>IF(VLOOKUP($A4107,Parts!$A:$AM,B$1,0)="X",S$2,"")</f>
        <v>#VALUE!</v>
      </c>
      <c r="C4107" t="e">
        <f>IF(VLOOKUP($A4107,Parts!$A:$AM,C$1,0)="X",T$2,"")</f>
        <v>#VALUE!</v>
      </c>
      <c r="D4107" t="e">
        <f>IF(VLOOKUP($A4107,Parts!$A:$AM,D$1,0)="X",U$2,"")</f>
        <v>#VALUE!</v>
      </c>
      <c r="E4107" t="e">
        <f>IF(VLOOKUP($A4107,Parts!$A:$AM,E$1,0)="X",V$2,"")</f>
        <v>#VALUE!</v>
      </c>
      <c r="F4107" t="e">
        <f>IF(VLOOKUP($A4107,Parts!$A:$AM,F$1,0)="X",W$2,"")</f>
        <v>#VALUE!</v>
      </c>
      <c r="G4107" t="e">
        <f>IF(VLOOKUP($A4107,Parts!$A:$AM,G$1,0)="X",X$2,"")</f>
        <v>#VALUE!</v>
      </c>
      <c r="H4107" t="e">
        <f>IF(VLOOKUP($A4107,Parts!$A:$AM,H$1,0)="X",Y$2,"")</f>
        <v>#VALUE!</v>
      </c>
      <c r="I4107" t="e">
        <f>IF(VLOOKUP($A4107,Parts!$A:$AM,I$1,0)="X",Z$2,"")</f>
        <v>#VALUE!</v>
      </c>
      <c r="J4107" t="e">
        <f>IF(VLOOKUP($A4107,Parts!$A:$AM,J$1,0)="X",AA$2,"")</f>
        <v>#VALUE!</v>
      </c>
      <c r="K4107" t="e">
        <f>IF(VLOOKUP($A4107,Parts!$A:$AM,K$1,0)="X",AB$2,"")</f>
        <v>#VALUE!</v>
      </c>
      <c r="L4107" t="e">
        <f>IF(VLOOKUP($A4107,Parts!$A:$AM,L$1,0)="X",AC$2,"")</f>
        <v>#VALUE!</v>
      </c>
      <c r="M4107" t="e">
        <f>IF(VLOOKUP($A4107,Parts!$A:$AM,M$1,0)="X",AD$2,"")</f>
        <v>#VALUE!</v>
      </c>
      <c r="N4107" t="e">
        <f>IF(VLOOKUP($A4107,Parts!$A:$AM,N$1,0)="X",AE$2,"")</f>
        <v>#VALUE!</v>
      </c>
      <c r="O4107" t="e">
        <f>IF(VLOOKUP($A4107,Parts!$A:$AM,O$1,0)="X",AF$2,"")</f>
        <v>#VALUE!</v>
      </c>
      <c r="P4107" t="e">
        <f t="shared" si="65"/>
        <v>#VALUE!</v>
      </c>
    </row>
    <row r="4108" spans="1:16" x14ac:dyDescent="0.25">
      <c r="A4108" t="e">
        <f>Table15[[#This Row],[Name]]</f>
        <v>#VALUE!</v>
      </c>
      <c r="B4108" t="e">
        <f>IF(VLOOKUP($A4108,Parts!$A:$AM,B$1,0)="X",S$2,"")</f>
        <v>#VALUE!</v>
      </c>
      <c r="C4108" t="e">
        <f>IF(VLOOKUP($A4108,Parts!$A:$AM,C$1,0)="X",T$2,"")</f>
        <v>#VALUE!</v>
      </c>
      <c r="D4108" t="e">
        <f>IF(VLOOKUP($A4108,Parts!$A:$AM,D$1,0)="X",U$2,"")</f>
        <v>#VALUE!</v>
      </c>
      <c r="E4108" t="e">
        <f>IF(VLOOKUP($A4108,Parts!$A:$AM,E$1,0)="X",V$2,"")</f>
        <v>#VALUE!</v>
      </c>
      <c r="F4108" t="e">
        <f>IF(VLOOKUP($A4108,Parts!$A:$AM,F$1,0)="X",W$2,"")</f>
        <v>#VALUE!</v>
      </c>
      <c r="G4108" t="e">
        <f>IF(VLOOKUP($A4108,Parts!$A:$AM,G$1,0)="X",X$2,"")</f>
        <v>#VALUE!</v>
      </c>
      <c r="H4108" t="e">
        <f>IF(VLOOKUP($A4108,Parts!$A:$AM,H$1,0)="X",Y$2,"")</f>
        <v>#VALUE!</v>
      </c>
      <c r="I4108" t="e">
        <f>IF(VLOOKUP($A4108,Parts!$A:$AM,I$1,0)="X",Z$2,"")</f>
        <v>#VALUE!</v>
      </c>
      <c r="J4108" t="e">
        <f>IF(VLOOKUP($A4108,Parts!$A:$AM,J$1,0)="X",AA$2,"")</f>
        <v>#VALUE!</v>
      </c>
      <c r="K4108" t="e">
        <f>IF(VLOOKUP($A4108,Parts!$A:$AM,K$1,0)="X",AB$2,"")</f>
        <v>#VALUE!</v>
      </c>
      <c r="L4108" t="e">
        <f>IF(VLOOKUP($A4108,Parts!$A:$AM,L$1,0)="X",AC$2,"")</f>
        <v>#VALUE!</v>
      </c>
      <c r="M4108" t="e">
        <f>IF(VLOOKUP($A4108,Parts!$A:$AM,M$1,0)="X",AD$2,"")</f>
        <v>#VALUE!</v>
      </c>
      <c r="N4108" t="e">
        <f>IF(VLOOKUP($A4108,Parts!$A:$AM,N$1,0)="X",AE$2,"")</f>
        <v>#VALUE!</v>
      </c>
      <c r="O4108" t="e">
        <f>IF(VLOOKUP($A4108,Parts!$A:$AM,O$1,0)="X",AF$2,"")</f>
        <v>#VALUE!</v>
      </c>
      <c r="P4108" t="e">
        <f t="shared" si="65"/>
        <v>#VALUE!</v>
      </c>
    </row>
    <row r="4109" spans="1:16" x14ac:dyDescent="0.25">
      <c r="A4109" t="e">
        <f>Table15[[#This Row],[Name]]</f>
        <v>#VALUE!</v>
      </c>
      <c r="B4109" t="e">
        <f>IF(VLOOKUP($A4109,Parts!$A:$AM,B$1,0)="X",S$2,"")</f>
        <v>#VALUE!</v>
      </c>
      <c r="C4109" t="e">
        <f>IF(VLOOKUP($A4109,Parts!$A:$AM,C$1,0)="X",T$2,"")</f>
        <v>#VALUE!</v>
      </c>
      <c r="D4109" t="e">
        <f>IF(VLOOKUP($A4109,Parts!$A:$AM,D$1,0)="X",U$2,"")</f>
        <v>#VALUE!</v>
      </c>
      <c r="E4109" t="e">
        <f>IF(VLOOKUP($A4109,Parts!$A:$AM,E$1,0)="X",V$2,"")</f>
        <v>#VALUE!</v>
      </c>
      <c r="F4109" t="e">
        <f>IF(VLOOKUP($A4109,Parts!$A:$AM,F$1,0)="X",W$2,"")</f>
        <v>#VALUE!</v>
      </c>
      <c r="G4109" t="e">
        <f>IF(VLOOKUP($A4109,Parts!$A:$AM,G$1,0)="X",X$2,"")</f>
        <v>#VALUE!</v>
      </c>
      <c r="H4109" t="e">
        <f>IF(VLOOKUP($A4109,Parts!$A:$AM,H$1,0)="X",Y$2,"")</f>
        <v>#VALUE!</v>
      </c>
      <c r="I4109" t="e">
        <f>IF(VLOOKUP($A4109,Parts!$A:$AM,I$1,0)="X",Z$2,"")</f>
        <v>#VALUE!</v>
      </c>
      <c r="J4109" t="e">
        <f>IF(VLOOKUP($A4109,Parts!$A:$AM,J$1,0)="X",AA$2,"")</f>
        <v>#VALUE!</v>
      </c>
      <c r="K4109" t="e">
        <f>IF(VLOOKUP($A4109,Parts!$A:$AM,K$1,0)="X",AB$2,"")</f>
        <v>#VALUE!</v>
      </c>
      <c r="L4109" t="e">
        <f>IF(VLOOKUP($A4109,Parts!$A:$AM,L$1,0)="X",AC$2,"")</f>
        <v>#VALUE!</v>
      </c>
      <c r="M4109" t="e">
        <f>IF(VLOOKUP($A4109,Parts!$A:$AM,M$1,0)="X",AD$2,"")</f>
        <v>#VALUE!</v>
      </c>
      <c r="N4109" t="e">
        <f>IF(VLOOKUP($A4109,Parts!$A:$AM,N$1,0)="X",AE$2,"")</f>
        <v>#VALUE!</v>
      </c>
      <c r="O4109" t="e">
        <f>IF(VLOOKUP($A4109,Parts!$A:$AM,O$1,0)="X",AF$2,"")</f>
        <v>#VALUE!</v>
      </c>
      <c r="P4109" t="e">
        <f t="shared" si="65"/>
        <v>#VALUE!</v>
      </c>
    </row>
    <row r="4110" spans="1:16" x14ac:dyDescent="0.25">
      <c r="A4110" t="e">
        <f>Table15[[#This Row],[Name]]</f>
        <v>#VALUE!</v>
      </c>
      <c r="B4110" t="e">
        <f>IF(VLOOKUP($A4110,Parts!$A:$AM,B$1,0)="X",S$2,"")</f>
        <v>#VALUE!</v>
      </c>
      <c r="C4110" t="e">
        <f>IF(VLOOKUP($A4110,Parts!$A:$AM,C$1,0)="X",T$2,"")</f>
        <v>#VALUE!</v>
      </c>
      <c r="D4110" t="e">
        <f>IF(VLOOKUP($A4110,Parts!$A:$AM,D$1,0)="X",U$2,"")</f>
        <v>#VALUE!</v>
      </c>
      <c r="E4110" t="e">
        <f>IF(VLOOKUP($A4110,Parts!$A:$AM,E$1,0)="X",V$2,"")</f>
        <v>#VALUE!</v>
      </c>
      <c r="F4110" t="e">
        <f>IF(VLOOKUP($A4110,Parts!$A:$AM,F$1,0)="X",W$2,"")</f>
        <v>#VALUE!</v>
      </c>
      <c r="G4110" t="e">
        <f>IF(VLOOKUP($A4110,Parts!$A:$AM,G$1,0)="X",X$2,"")</f>
        <v>#VALUE!</v>
      </c>
      <c r="H4110" t="e">
        <f>IF(VLOOKUP($A4110,Parts!$A:$AM,H$1,0)="X",Y$2,"")</f>
        <v>#VALUE!</v>
      </c>
      <c r="I4110" t="e">
        <f>IF(VLOOKUP($A4110,Parts!$A:$AM,I$1,0)="X",Z$2,"")</f>
        <v>#VALUE!</v>
      </c>
      <c r="J4110" t="e">
        <f>IF(VLOOKUP($A4110,Parts!$A:$AM,J$1,0)="X",AA$2,"")</f>
        <v>#VALUE!</v>
      </c>
      <c r="K4110" t="e">
        <f>IF(VLOOKUP($A4110,Parts!$A:$AM,K$1,0)="X",AB$2,"")</f>
        <v>#VALUE!</v>
      </c>
      <c r="L4110" t="e">
        <f>IF(VLOOKUP($A4110,Parts!$A:$AM,L$1,0)="X",AC$2,"")</f>
        <v>#VALUE!</v>
      </c>
      <c r="M4110" t="e">
        <f>IF(VLOOKUP($A4110,Parts!$A:$AM,M$1,0)="X",AD$2,"")</f>
        <v>#VALUE!</v>
      </c>
      <c r="N4110" t="e">
        <f>IF(VLOOKUP($A4110,Parts!$A:$AM,N$1,0)="X",AE$2,"")</f>
        <v>#VALUE!</v>
      </c>
      <c r="O4110" t="e">
        <f>IF(VLOOKUP($A4110,Parts!$A:$AM,O$1,0)="X",AF$2,"")</f>
        <v>#VALUE!</v>
      </c>
      <c r="P4110" t="e">
        <f t="shared" si="65"/>
        <v>#VALUE!</v>
      </c>
    </row>
    <row r="4111" spans="1:16" x14ac:dyDescent="0.25">
      <c r="A4111" t="e">
        <f>Table15[[#This Row],[Name]]</f>
        <v>#VALUE!</v>
      </c>
      <c r="B4111" t="e">
        <f>IF(VLOOKUP($A4111,Parts!$A:$AM,B$1,0)="X",S$2,"")</f>
        <v>#VALUE!</v>
      </c>
      <c r="C4111" t="e">
        <f>IF(VLOOKUP($A4111,Parts!$A:$AM,C$1,0)="X",T$2,"")</f>
        <v>#VALUE!</v>
      </c>
      <c r="D4111" t="e">
        <f>IF(VLOOKUP($A4111,Parts!$A:$AM,D$1,0)="X",U$2,"")</f>
        <v>#VALUE!</v>
      </c>
      <c r="E4111" t="e">
        <f>IF(VLOOKUP($A4111,Parts!$A:$AM,E$1,0)="X",V$2,"")</f>
        <v>#VALUE!</v>
      </c>
      <c r="F4111" t="e">
        <f>IF(VLOOKUP($A4111,Parts!$A:$AM,F$1,0)="X",W$2,"")</f>
        <v>#VALUE!</v>
      </c>
      <c r="G4111" t="e">
        <f>IF(VLOOKUP($A4111,Parts!$A:$AM,G$1,0)="X",X$2,"")</f>
        <v>#VALUE!</v>
      </c>
      <c r="H4111" t="e">
        <f>IF(VLOOKUP($A4111,Parts!$A:$AM,H$1,0)="X",Y$2,"")</f>
        <v>#VALUE!</v>
      </c>
      <c r="I4111" t="e">
        <f>IF(VLOOKUP($A4111,Parts!$A:$AM,I$1,0)="X",Z$2,"")</f>
        <v>#VALUE!</v>
      </c>
      <c r="J4111" t="e">
        <f>IF(VLOOKUP($A4111,Parts!$A:$AM,J$1,0)="X",AA$2,"")</f>
        <v>#VALUE!</v>
      </c>
      <c r="K4111" t="e">
        <f>IF(VLOOKUP($A4111,Parts!$A:$AM,K$1,0)="X",AB$2,"")</f>
        <v>#VALUE!</v>
      </c>
      <c r="L4111" t="e">
        <f>IF(VLOOKUP($A4111,Parts!$A:$AM,L$1,0)="X",AC$2,"")</f>
        <v>#VALUE!</v>
      </c>
      <c r="M4111" t="e">
        <f>IF(VLOOKUP($A4111,Parts!$A:$AM,M$1,0)="X",AD$2,"")</f>
        <v>#VALUE!</v>
      </c>
      <c r="N4111" t="e">
        <f>IF(VLOOKUP($A4111,Parts!$A:$AM,N$1,0)="X",AE$2,"")</f>
        <v>#VALUE!</v>
      </c>
      <c r="O4111" t="e">
        <f>IF(VLOOKUP($A4111,Parts!$A:$AM,O$1,0)="X",AF$2,"")</f>
        <v>#VALUE!</v>
      </c>
      <c r="P4111" t="e">
        <f t="shared" si="65"/>
        <v>#VALUE!</v>
      </c>
    </row>
    <row r="4112" spans="1:16" x14ac:dyDescent="0.25">
      <c r="A4112" t="e">
        <f>Table15[[#This Row],[Name]]</f>
        <v>#VALUE!</v>
      </c>
      <c r="B4112" t="e">
        <f>IF(VLOOKUP($A4112,Parts!$A:$AM,B$1,0)="X",S$2,"")</f>
        <v>#VALUE!</v>
      </c>
      <c r="C4112" t="e">
        <f>IF(VLOOKUP($A4112,Parts!$A:$AM,C$1,0)="X",T$2,"")</f>
        <v>#VALUE!</v>
      </c>
      <c r="D4112" t="e">
        <f>IF(VLOOKUP($A4112,Parts!$A:$AM,D$1,0)="X",U$2,"")</f>
        <v>#VALUE!</v>
      </c>
      <c r="E4112" t="e">
        <f>IF(VLOOKUP($A4112,Parts!$A:$AM,E$1,0)="X",V$2,"")</f>
        <v>#VALUE!</v>
      </c>
      <c r="F4112" t="e">
        <f>IF(VLOOKUP($A4112,Parts!$A:$AM,F$1,0)="X",W$2,"")</f>
        <v>#VALUE!</v>
      </c>
      <c r="G4112" t="e">
        <f>IF(VLOOKUP($A4112,Parts!$A:$AM,G$1,0)="X",X$2,"")</f>
        <v>#VALUE!</v>
      </c>
      <c r="H4112" t="e">
        <f>IF(VLOOKUP($A4112,Parts!$A:$AM,H$1,0)="X",Y$2,"")</f>
        <v>#VALUE!</v>
      </c>
      <c r="I4112" t="e">
        <f>IF(VLOOKUP($A4112,Parts!$A:$AM,I$1,0)="X",Z$2,"")</f>
        <v>#VALUE!</v>
      </c>
      <c r="J4112" t="e">
        <f>IF(VLOOKUP($A4112,Parts!$A:$AM,J$1,0)="X",AA$2,"")</f>
        <v>#VALUE!</v>
      </c>
      <c r="K4112" t="e">
        <f>IF(VLOOKUP($A4112,Parts!$A:$AM,K$1,0)="X",AB$2,"")</f>
        <v>#VALUE!</v>
      </c>
      <c r="L4112" t="e">
        <f>IF(VLOOKUP($A4112,Parts!$A:$AM,L$1,0)="X",AC$2,"")</f>
        <v>#VALUE!</v>
      </c>
      <c r="M4112" t="e">
        <f>IF(VLOOKUP($A4112,Parts!$A:$AM,M$1,0)="X",AD$2,"")</f>
        <v>#VALUE!</v>
      </c>
      <c r="N4112" t="e">
        <f>IF(VLOOKUP($A4112,Parts!$A:$AM,N$1,0)="X",AE$2,"")</f>
        <v>#VALUE!</v>
      </c>
      <c r="O4112" t="e">
        <f>IF(VLOOKUP($A4112,Parts!$A:$AM,O$1,0)="X",AF$2,"")</f>
        <v>#VALUE!</v>
      </c>
      <c r="P4112" t="e">
        <f t="shared" si="65"/>
        <v>#VALUE!</v>
      </c>
    </row>
    <row r="4113" spans="1:16" x14ac:dyDescent="0.25">
      <c r="A4113" t="e">
        <f>Table15[[#This Row],[Name]]</f>
        <v>#VALUE!</v>
      </c>
      <c r="B4113" t="e">
        <f>IF(VLOOKUP($A4113,Parts!$A:$AM,B$1,0)="X",S$2,"")</f>
        <v>#VALUE!</v>
      </c>
      <c r="C4113" t="e">
        <f>IF(VLOOKUP($A4113,Parts!$A:$AM,C$1,0)="X",T$2,"")</f>
        <v>#VALUE!</v>
      </c>
      <c r="D4113" t="e">
        <f>IF(VLOOKUP($A4113,Parts!$A:$AM,D$1,0)="X",U$2,"")</f>
        <v>#VALUE!</v>
      </c>
      <c r="E4113" t="e">
        <f>IF(VLOOKUP($A4113,Parts!$A:$AM,E$1,0)="X",V$2,"")</f>
        <v>#VALUE!</v>
      </c>
      <c r="F4113" t="e">
        <f>IF(VLOOKUP($A4113,Parts!$A:$AM,F$1,0)="X",W$2,"")</f>
        <v>#VALUE!</v>
      </c>
      <c r="G4113" t="e">
        <f>IF(VLOOKUP($A4113,Parts!$A:$AM,G$1,0)="X",X$2,"")</f>
        <v>#VALUE!</v>
      </c>
      <c r="H4113" t="e">
        <f>IF(VLOOKUP($A4113,Parts!$A:$AM,H$1,0)="X",Y$2,"")</f>
        <v>#VALUE!</v>
      </c>
      <c r="I4113" t="e">
        <f>IF(VLOOKUP($A4113,Parts!$A:$AM,I$1,0)="X",Z$2,"")</f>
        <v>#VALUE!</v>
      </c>
      <c r="J4113" t="e">
        <f>IF(VLOOKUP($A4113,Parts!$A:$AM,J$1,0)="X",AA$2,"")</f>
        <v>#VALUE!</v>
      </c>
      <c r="K4113" t="e">
        <f>IF(VLOOKUP($A4113,Parts!$A:$AM,K$1,0)="X",AB$2,"")</f>
        <v>#VALUE!</v>
      </c>
      <c r="L4113" t="e">
        <f>IF(VLOOKUP($A4113,Parts!$A:$AM,L$1,0)="X",AC$2,"")</f>
        <v>#VALUE!</v>
      </c>
      <c r="M4113" t="e">
        <f>IF(VLOOKUP($A4113,Parts!$A:$AM,M$1,0)="X",AD$2,"")</f>
        <v>#VALUE!</v>
      </c>
      <c r="N4113" t="e">
        <f>IF(VLOOKUP($A4113,Parts!$A:$AM,N$1,0)="X",AE$2,"")</f>
        <v>#VALUE!</v>
      </c>
      <c r="O4113" t="e">
        <f>IF(VLOOKUP($A4113,Parts!$A:$AM,O$1,0)="X",AF$2,"")</f>
        <v>#VALUE!</v>
      </c>
      <c r="P4113" t="e">
        <f t="shared" si="65"/>
        <v>#VALUE!</v>
      </c>
    </row>
    <row r="4114" spans="1:16" x14ac:dyDescent="0.25">
      <c r="A4114" t="e">
        <f>Table15[[#This Row],[Name]]</f>
        <v>#VALUE!</v>
      </c>
      <c r="B4114" t="e">
        <f>IF(VLOOKUP($A4114,Parts!$A:$AM,B$1,0)="X",S$2,"")</f>
        <v>#VALUE!</v>
      </c>
      <c r="C4114" t="e">
        <f>IF(VLOOKUP($A4114,Parts!$A:$AM,C$1,0)="X",T$2,"")</f>
        <v>#VALUE!</v>
      </c>
      <c r="D4114" t="e">
        <f>IF(VLOOKUP($A4114,Parts!$A:$AM,D$1,0)="X",U$2,"")</f>
        <v>#VALUE!</v>
      </c>
      <c r="E4114" t="e">
        <f>IF(VLOOKUP($A4114,Parts!$A:$AM,E$1,0)="X",V$2,"")</f>
        <v>#VALUE!</v>
      </c>
      <c r="F4114" t="e">
        <f>IF(VLOOKUP($A4114,Parts!$A:$AM,F$1,0)="X",W$2,"")</f>
        <v>#VALUE!</v>
      </c>
      <c r="G4114" t="e">
        <f>IF(VLOOKUP($A4114,Parts!$A:$AM,G$1,0)="X",X$2,"")</f>
        <v>#VALUE!</v>
      </c>
      <c r="H4114" t="e">
        <f>IF(VLOOKUP($A4114,Parts!$A:$AM,H$1,0)="X",Y$2,"")</f>
        <v>#VALUE!</v>
      </c>
      <c r="I4114" t="e">
        <f>IF(VLOOKUP($A4114,Parts!$A:$AM,I$1,0)="X",Z$2,"")</f>
        <v>#VALUE!</v>
      </c>
      <c r="J4114" t="e">
        <f>IF(VLOOKUP($A4114,Parts!$A:$AM,J$1,0)="X",AA$2,"")</f>
        <v>#VALUE!</v>
      </c>
      <c r="K4114" t="e">
        <f>IF(VLOOKUP($A4114,Parts!$A:$AM,K$1,0)="X",AB$2,"")</f>
        <v>#VALUE!</v>
      </c>
      <c r="L4114" t="e">
        <f>IF(VLOOKUP($A4114,Parts!$A:$AM,L$1,0)="X",AC$2,"")</f>
        <v>#VALUE!</v>
      </c>
      <c r="M4114" t="e">
        <f>IF(VLOOKUP($A4114,Parts!$A:$AM,M$1,0)="X",AD$2,"")</f>
        <v>#VALUE!</v>
      </c>
      <c r="N4114" t="e">
        <f>IF(VLOOKUP($A4114,Parts!$A:$AM,N$1,0)="X",AE$2,"")</f>
        <v>#VALUE!</v>
      </c>
      <c r="O4114" t="e">
        <f>IF(VLOOKUP($A4114,Parts!$A:$AM,O$1,0)="X",AF$2,"")</f>
        <v>#VALUE!</v>
      </c>
      <c r="P4114" t="e">
        <f t="shared" si="65"/>
        <v>#VALUE!</v>
      </c>
    </row>
    <row r="4115" spans="1:16" x14ac:dyDescent="0.25">
      <c r="A4115" t="e">
        <f>Table15[[#This Row],[Name]]</f>
        <v>#VALUE!</v>
      </c>
      <c r="B4115" t="e">
        <f>IF(VLOOKUP($A4115,Parts!$A:$AM,B$1,0)="X",S$2,"")</f>
        <v>#VALUE!</v>
      </c>
      <c r="C4115" t="e">
        <f>IF(VLOOKUP($A4115,Parts!$A:$AM,C$1,0)="X",T$2,"")</f>
        <v>#VALUE!</v>
      </c>
      <c r="D4115" t="e">
        <f>IF(VLOOKUP($A4115,Parts!$A:$AM,D$1,0)="X",U$2,"")</f>
        <v>#VALUE!</v>
      </c>
      <c r="E4115" t="e">
        <f>IF(VLOOKUP($A4115,Parts!$A:$AM,E$1,0)="X",V$2,"")</f>
        <v>#VALUE!</v>
      </c>
      <c r="F4115" t="e">
        <f>IF(VLOOKUP($A4115,Parts!$A:$AM,F$1,0)="X",W$2,"")</f>
        <v>#VALUE!</v>
      </c>
      <c r="G4115" t="e">
        <f>IF(VLOOKUP($A4115,Parts!$A:$AM,G$1,0)="X",X$2,"")</f>
        <v>#VALUE!</v>
      </c>
      <c r="H4115" t="e">
        <f>IF(VLOOKUP($A4115,Parts!$A:$AM,H$1,0)="X",Y$2,"")</f>
        <v>#VALUE!</v>
      </c>
      <c r="I4115" t="e">
        <f>IF(VLOOKUP($A4115,Parts!$A:$AM,I$1,0)="X",Z$2,"")</f>
        <v>#VALUE!</v>
      </c>
      <c r="J4115" t="e">
        <f>IF(VLOOKUP($A4115,Parts!$A:$AM,J$1,0)="X",AA$2,"")</f>
        <v>#VALUE!</v>
      </c>
      <c r="K4115" t="e">
        <f>IF(VLOOKUP($A4115,Parts!$A:$AM,K$1,0)="X",AB$2,"")</f>
        <v>#VALUE!</v>
      </c>
      <c r="L4115" t="e">
        <f>IF(VLOOKUP($A4115,Parts!$A:$AM,L$1,0)="X",AC$2,"")</f>
        <v>#VALUE!</v>
      </c>
      <c r="M4115" t="e">
        <f>IF(VLOOKUP($A4115,Parts!$A:$AM,M$1,0)="X",AD$2,"")</f>
        <v>#VALUE!</v>
      </c>
      <c r="N4115" t="e">
        <f>IF(VLOOKUP($A4115,Parts!$A:$AM,N$1,0)="X",AE$2,"")</f>
        <v>#VALUE!</v>
      </c>
      <c r="O4115" t="e">
        <f>IF(VLOOKUP($A4115,Parts!$A:$AM,O$1,0)="X",AF$2,"")</f>
        <v>#VALUE!</v>
      </c>
      <c r="P4115" t="e">
        <f t="shared" si="65"/>
        <v>#VALUE!</v>
      </c>
    </row>
    <row r="4116" spans="1:16" x14ac:dyDescent="0.25">
      <c r="A4116" t="e">
        <f>Table15[[#This Row],[Name]]</f>
        <v>#VALUE!</v>
      </c>
      <c r="B4116" t="e">
        <f>IF(VLOOKUP($A4116,Parts!$A:$AM,B$1,0)="X",S$2,"")</f>
        <v>#VALUE!</v>
      </c>
      <c r="C4116" t="e">
        <f>IF(VLOOKUP($A4116,Parts!$A:$AM,C$1,0)="X",T$2,"")</f>
        <v>#VALUE!</v>
      </c>
      <c r="D4116" t="e">
        <f>IF(VLOOKUP($A4116,Parts!$A:$AM,D$1,0)="X",U$2,"")</f>
        <v>#VALUE!</v>
      </c>
      <c r="E4116" t="e">
        <f>IF(VLOOKUP($A4116,Parts!$A:$AM,E$1,0)="X",V$2,"")</f>
        <v>#VALUE!</v>
      </c>
      <c r="F4116" t="e">
        <f>IF(VLOOKUP($A4116,Parts!$A:$AM,F$1,0)="X",W$2,"")</f>
        <v>#VALUE!</v>
      </c>
      <c r="G4116" t="e">
        <f>IF(VLOOKUP($A4116,Parts!$A:$AM,G$1,0)="X",X$2,"")</f>
        <v>#VALUE!</v>
      </c>
      <c r="H4116" t="e">
        <f>IF(VLOOKUP($A4116,Parts!$A:$AM,H$1,0)="X",Y$2,"")</f>
        <v>#VALUE!</v>
      </c>
      <c r="I4116" t="e">
        <f>IF(VLOOKUP($A4116,Parts!$A:$AM,I$1,0)="X",Z$2,"")</f>
        <v>#VALUE!</v>
      </c>
      <c r="J4116" t="e">
        <f>IF(VLOOKUP($A4116,Parts!$A:$AM,J$1,0)="X",AA$2,"")</f>
        <v>#VALUE!</v>
      </c>
      <c r="K4116" t="e">
        <f>IF(VLOOKUP($A4116,Parts!$A:$AM,K$1,0)="X",AB$2,"")</f>
        <v>#VALUE!</v>
      </c>
      <c r="L4116" t="e">
        <f>IF(VLOOKUP($A4116,Parts!$A:$AM,L$1,0)="X",AC$2,"")</f>
        <v>#VALUE!</v>
      </c>
      <c r="M4116" t="e">
        <f>IF(VLOOKUP($A4116,Parts!$A:$AM,M$1,0)="X",AD$2,"")</f>
        <v>#VALUE!</v>
      </c>
      <c r="N4116" t="e">
        <f>IF(VLOOKUP($A4116,Parts!$A:$AM,N$1,0)="X",AE$2,"")</f>
        <v>#VALUE!</v>
      </c>
      <c r="O4116" t="e">
        <f>IF(VLOOKUP($A4116,Parts!$A:$AM,O$1,0)="X",AF$2,"")</f>
        <v>#VALUE!</v>
      </c>
      <c r="P4116" t="e">
        <f t="shared" si="65"/>
        <v>#VALUE!</v>
      </c>
    </row>
    <row r="4117" spans="1:16" x14ac:dyDescent="0.25">
      <c r="A4117" t="e">
        <f>Table15[[#This Row],[Name]]</f>
        <v>#VALUE!</v>
      </c>
      <c r="B4117" t="e">
        <f>IF(VLOOKUP($A4117,Parts!$A:$AM,B$1,0)="X",S$2,"")</f>
        <v>#VALUE!</v>
      </c>
      <c r="C4117" t="e">
        <f>IF(VLOOKUP($A4117,Parts!$A:$AM,C$1,0)="X",T$2,"")</f>
        <v>#VALUE!</v>
      </c>
      <c r="D4117" t="e">
        <f>IF(VLOOKUP($A4117,Parts!$A:$AM,D$1,0)="X",U$2,"")</f>
        <v>#VALUE!</v>
      </c>
      <c r="E4117" t="e">
        <f>IF(VLOOKUP($A4117,Parts!$A:$AM,E$1,0)="X",V$2,"")</f>
        <v>#VALUE!</v>
      </c>
      <c r="F4117" t="e">
        <f>IF(VLOOKUP($A4117,Parts!$A:$AM,F$1,0)="X",W$2,"")</f>
        <v>#VALUE!</v>
      </c>
      <c r="G4117" t="e">
        <f>IF(VLOOKUP($A4117,Parts!$A:$AM,G$1,0)="X",X$2,"")</f>
        <v>#VALUE!</v>
      </c>
      <c r="H4117" t="e">
        <f>IF(VLOOKUP($A4117,Parts!$A:$AM,H$1,0)="X",Y$2,"")</f>
        <v>#VALUE!</v>
      </c>
      <c r="I4117" t="e">
        <f>IF(VLOOKUP($A4117,Parts!$A:$AM,I$1,0)="X",Z$2,"")</f>
        <v>#VALUE!</v>
      </c>
      <c r="J4117" t="e">
        <f>IF(VLOOKUP($A4117,Parts!$A:$AM,J$1,0)="X",AA$2,"")</f>
        <v>#VALUE!</v>
      </c>
      <c r="K4117" t="e">
        <f>IF(VLOOKUP($A4117,Parts!$A:$AM,K$1,0)="X",AB$2,"")</f>
        <v>#VALUE!</v>
      </c>
      <c r="L4117" t="e">
        <f>IF(VLOOKUP($A4117,Parts!$A:$AM,L$1,0)="X",AC$2,"")</f>
        <v>#VALUE!</v>
      </c>
      <c r="M4117" t="e">
        <f>IF(VLOOKUP($A4117,Parts!$A:$AM,M$1,0)="X",AD$2,"")</f>
        <v>#VALUE!</v>
      </c>
      <c r="N4117" t="e">
        <f>IF(VLOOKUP($A4117,Parts!$A:$AM,N$1,0)="X",AE$2,"")</f>
        <v>#VALUE!</v>
      </c>
      <c r="O4117" t="e">
        <f>IF(VLOOKUP($A4117,Parts!$A:$AM,O$1,0)="X",AF$2,"")</f>
        <v>#VALUE!</v>
      </c>
      <c r="P4117" t="e">
        <f t="shared" si="65"/>
        <v>#VALUE!</v>
      </c>
    </row>
    <row r="4118" spans="1:16" x14ac:dyDescent="0.25">
      <c r="A4118" t="e">
        <f>Table15[[#This Row],[Name]]</f>
        <v>#VALUE!</v>
      </c>
      <c r="B4118" t="e">
        <f>IF(VLOOKUP($A4118,Parts!$A:$AM,B$1,0)="X",S$2,"")</f>
        <v>#VALUE!</v>
      </c>
      <c r="C4118" t="e">
        <f>IF(VLOOKUP($A4118,Parts!$A:$AM,C$1,0)="X",T$2,"")</f>
        <v>#VALUE!</v>
      </c>
      <c r="D4118" t="e">
        <f>IF(VLOOKUP($A4118,Parts!$A:$AM,D$1,0)="X",U$2,"")</f>
        <v>#VALUE!</v>
      </c>
      <c r="E4118" t="e">
        <f>IF(VLOOKUP($A4118,Parts!$A:$AM,E$1,0)="X",V$2,"")</f>
        <v>#VALUE!</v>
      </c>
      <c r="F4118" t="e">
        <f>IF(VLOOKUP($A4118,Parts!$A:$AM,F$1,0)="X",W$2,"")</f>
        <v>#VALUE!</v>
      </c>
      <c r="G4118" t="e">
        <f>IF(VLOOKUP($A4118,Parts!$A:$AM,G$1,0)="X",X$2,"")</f>
        <v>#VALUE!</v>
      </c>
      <c r="H4118" t="e">
        <f>IF(VLOOKUP($A4118,Parts!$A:$AM,H$1,0)="X",Y$2,"")</f>
        <v>#VALUE!</v>
      </c>
      <c r="I4118" t="e">
        <f>IF(VLOOKUP($A4118,Parts!$A:$AM,I$1,0)="X",Z$2,"")</f>
        <v>#VALUE!</v>
      </c>
      <c r="J4118" t="e">
        <f>IF(VLOOKUP($A4118,Parts!$A:$AM,J$1,0)="X",AA$2,"")</f>
        <v>#VALUE!</v>
      </c>
      <c r="K4118" t="e">
        <f>IF(VLOOKUP($A4118,Parts!$A:$AM,K$1,0)="X",AB$2,"")</f>
        <v>#VALUE!</v>
      </c>
      <c r="L4118" t="e">
        <f>IF(VLOOKUP($A4118,Parts!$A:$AM,L$1,0)="X",AC$2,"")</f>
        <v>#VALUE!</v>
      </c>
      <c r="M4118" t="e">
        <f>IF(VLOOKUP($A4118,Parts!$A:$AM,M$1,0)="X",AD$2,"")</f>
        <v>#VALUE!</v>
      </c>
      <c r="N4118" t="e">
        <f>IF(VLOOKUP($A4118,Parts!$A:$AM,N$1,0)="X",AE$2,"")</f>
        <v>#VALUE!</v>
      </c>
      <c r="O4118" t="e">
        <f>IF(VLOOKUP($A4118,Parts!$A:$AM,O$1,0)="X",AF$2,"")</f>
        <v>#VALUE!</v>
      </c>
      <c r="P4118" t="e">
        <f t="shared" si="65"/>
        <v>#VALUE!</v>
      </c>
    </row>
    <row r="4119" spans="1:16" x14ac:dyDescent="0.25">
      <c r="A4119" t="e">
        <f>Table15[[#This Row],[Name]]</f>
        <v>#VALUE!</v>
      </c>
      <c r="B4119" t="e">
        <f>IF(VLOOKUP($A4119,Parts!$A:$AM,B$1,0)="X",S$2,"")</f>
        <v>#VALUE!</v>
      </c>
      <c r="C4119" t="e">
        <f>IF(VLOOKUP($A4119,Parts!$A:$AM,C$1,0)="X",T$2,"")</f>
        <v>#VALUE!</v>
      </c>
      <c r="D4119" t="e">
        <f>IF(VLOOKUP($A4119,Parts!$A:$AM,D$1,0)="X",U$2,"")</f>
        <v>#VALUE!</v>
      </c>
      <c r="E4119" t="e">
        <f>IF(VLOOKUP($A4119,Parts!$A:$AM,E$1,0)="X",V$2,"")</f>
        <v>#VALUE!</v>
      </c>
      <c r="F4119" t="e">
        <f>IF(VLOOKUP($A4119,Parts!$A:$AM,F$1,0)="X",W$2,"")</f>
        <v>#VALUE!</v>
      </c>
      <c r="G4119" t="e">
        <f>IF(VLOOKUP($A4119,Parts!$A:$AM,G$1,0)="X",X$2,"")</f>
        <v>#VALUE!</v>
      </c>
      <c r="H4119" t="e">
        <f>IF(VLOOKUP($A4119,Parts!$A:$AM,H$1,0)="X",Y$2,"")</f>
        <v>#VALUE!</v>
      </c>
      <c r="I4119" t="e">
        <f>IF(VLOOKUP($A4119,Parts!$A:$AM,I$1,0)="X",Z$2,"")</f>
        <v>#VALUE!</v>
      </c>
      <c r="J4119" t="e">
        <f>IF(VLOOKUP($A4119,Parts!$A:$AM,J$1,0)="X",AA$2,"")</f>
        <v>#VALUE!</v>
      </c>
      <c r="K4119" t="e">
        <f>IF(VLOOKUP($A4119,Parts!$A:$AM,K$1,0)="X",AB$2,"")</f>
        <v>#VALUE!</v>
      </c>
      <c r="L4119" t="e">
        <f>IF(VLOOKUP($A4119,Parts!$A:$AM,L$1,0)="X",AC$2,"")</f>
        <v>#VALUE!</v>
      </c>
      <c r="M4119" t="e">
        <f>IF(VLOOKUP($A4119,Parts!$A:$AM,M$1,0)="X",AD$2,"")</f>
        <v>#VALUE!</v>
      </c>
      <c r="N4119" t="e">
        <f>IF(VLOOKUP($A4119,Parts!$A:$AM,N$1,0)="X",AE$2,"")</f>
        <v>#VALUE!</v>
      </c>
      <c r="O4119" t="e">
        <f>IF(VLOOKUP($A4119,Parts!$A:$AM,O$1,0)="X",AF$2,"")</f>
        <v>#VALUE!</v>
      </c>
      <c r="P4119" t="e">
        <f t="shared" si="65"/>
        <v>#VALUE!</v>
      </c>
    </row>
    <row r="4120" spans="1:16" x14ac:dyDescent="0.25">
      <c r="A4120" t="e">
        <f>Table15[[#This Row],[Name]]</f>
        <v>#VALUE!</v>
      </c>
      <c r="B4120" t="e">
        <f>IF(VLOOKUP($A4120,Parts!$A:$AM,B$1,0)="X",S$2,"")</f>
        <v>#VALUE!</v>
      </c>
      <c r="C4120" t="e">
        <f>IF(VLOOKUP($A4120,Parts!$A:$AM,C$1,0)="X",T$2,"")</f>
        <v>#VALUE!</v>
      </c>
      <c r="D4120" t="e">
        <f>IF(VLOOKUP($A4120,Parts!$A:$AM,D$1,0)="X",U$2,"")</f>
        <v>#VALUE!</v>
      </c>
      <c r="E4120" t="e">
        <f>IF(VLOOKUP($A4120,Parts!$A:$AM,E$1,0)="X",V$2,"")</f>
        <v>#VALUE!</v>
      </c>
      <c r="F4120" t="e">
        <f>IF(VLOOKUP($A4120,Parts!$A:$AM,F$1,0)="X",W$2,"")</f>
        <v>#VALUE!</v>
      </c>
      <c r="G4120" t="e">
        <f>IF(VLOOKUP($A4120,Parts!$A:$AM,G$1,0)="X",X$2,"")</f>
        <v>#VALUE!</v>
      </c>
      <c r="H4120" t="e">
        <f>IF(VLOOKUP($A4120,Parts!$A:$AM,H$1,0)="X",Y$2,"")</f>
        <v>#VALUE!</v>
      </c>
      <c r="I4120" t="e">
        <f>IF(VLOOKUP($A4120,Parts!$A:$AM,I$1,0)="X",Z$2,"")</f>
        <v>#VALUE!</v>
      </c>
      <c r="J4120" t="e">
        <f>IF(VLOOKUP($A4120,Parts!$A:$AM,J$1,0)="X",AA$2,"")</f>
        <v>#VALUE!</v>
      </c>
      <c r="K4120" t="e">
        <f>IF(VLOOKUP($A4120,Parts!$A:$AM,K$1,0)="X",AB$2,"")</f>
        <v>#VALUE!</v>
      </c>
      <c r="L4120" t="e">
        <f>IF(VLOOKUP($A4120,Parts!$A:$AM,L$1,0)="X",AC$2,"")</f>
        <v>#VALUE!</v>
      </c>
      <c r="M4120" t="e">
        <f>IF(VLOOKUP($A4120,Parts!$A:$AM,M$1,0)="X",AD$2,"")</f>
        <v>#VALUE!</v>
      </c>
      <c r="N4120" t="e">
        <f>IF(VLOOKUP($A4120,Parts!$A:$AM,N$1,0)="X",AE$2,"")</f>
        <v>#VALUE!</v>
      </c>
      <c r="O4120" t="e">
        <f>IF(VLOOKUP($A4120,Parts!$A:$AM,O$1,0)="X",AF$2,"")</f>
        <v>#VALUE!</v>
      </c>
      <c r="P4120" t="e">
        <f t="shared" si="65"/>
        <v>#VALUE!</v>
      </c>
    </row>
    <row r="4121" spans="1:16" x14ac:dyDescent="0.25">
      <c r="A4121" t="e">
        <f>Table15[[#This Row],[Name]]</f>
        <v>#VALUE!</v>
      </c>
      <c r="B4121" t="e">
        <f>IF(VLOOKUP($A4121,Parts!$A:$AM,B$1,0)="X",S$2,"")</f>
        <v>#VALUE!</v>
      </c>
      <c r="C4121" t="e">
        <f>IF(VLOOKUP($A4121,Parts!$A:$AM,C$1,0)="X",T$2,"")</f>
        <v>#VALUE!</v>
      </c>
      <c r="D4121" t="e">
        <f>IF(VLOOKUP($A4121,Parts!$A:$AM,D$1,0)="X",U$2,"")</f>
        <v>#VALUE!</v>
      </c>
      <c r="E4121" t="e">
        <f>IF(VLOOKUP($A4121,Parts!$A:$AM,E$1,0)="X",V$2,"")</f>
        <v>#VALUE!</v>
      </c>
      <c r="F4121" t="e">
        <f>IF(VLOOKUP($A4121,Parts!$A:$AM,F$1,0)="X",W$2,"")</f>
        <v>#VALUE!</v>
      </c>
      <c r="G4121" t="e">
        <f>IF(VLOOKUP($A4121,Parts!$A:$AM,G$1,0)="X",X$2,"")</f>
        <v>#VALUE!</v>
      </c>
      <c r="H4121" t="e">
        <f>IF(VLOOKUP($A4121,Parts!$A:$AM,H$1,0)="X",Y$2,"")</f>
        <v>#VALUE!</v>
      </c>
      <c r="I4121" t="e">
        <f>IF(VLOOKUP($A4121,Parts!$A:$AM,I$1,0)="X",Z$2,"")</f>
        <v>#VALUE!</v>
      </c>
      <c r="J4121" t="e">
        <f>IF(VLOOKUP($A4121,Parts!$A:$AM,J$1,0)="X",AA$2,"")</f>
        <v>#VALUE!</v>
      </c>
      <c r="K4121" t="e">
        <f>IF(VLOOKUP($A4121,Parts!$A:$AM,K$1,0)="X",AB$2,"")</f>
        <v>#VALUE!</v>
      </c>
      <c r="L4121" t="e">
        <f>IF(VLOOKUP($A4121,Parts!$A:$AM,L$1,0)="X",AC$2,"")</f>
        <v>#VALUE!</v>
      </c>
      <c r="M4121" t="e">
        <f>IF(VLOOKUP($A4121,Parts!$A:$AM,M$1,0)="X",AD$2,"")</f>
        <v>#VALUE!</v>
      </c>
      <c r="N4121" t="e">
        <f>IF(VLOOKUP($A4121,Parts!$A:$AM,N$1,0)="X",AE$2,"")</f>
        <v>#VALUE!</v>
      </c>
      <c r="O4121" t="e">
        <f>IF(VLOOKUP($A4121,Parts!$A:$AM,O$1,0)="X",AF$2,"")</f>
        <v>#VALUE!</v>
      </c>
      <c r="P4121" t="e">
        <f t="shared" si="65"/>
        <v>#VALUE!</v>
      </c>
    </row>
    <row r="4122" spans="1:16" x14ac:dyDescent="0.25">
      <c r="A4122" t="e">
        <f>Table15[[#This Row],[Name]]</f>
        <v>#VALUE!</v>
      </c>
      <c r="B4122" t="e">
        <f>IF(VLOOKUP($A4122,Parts!$A:$AM,B$1,0)="X",S$2,"")</f>
        <v>#VALUE!</v>
      </c>
      <c r="C4122" t="e">
        <f>IF(VLOOKUP($A4122,Parts!$A:$AM,C$1,0)="X",T$2,"")</f>
        <v>#VALUE!</v>
      </c>
      <c r="D4122" t="e">
        <f>IF(VLOOKUP($A4122,Parts!$A:$AM,D$1,0)="X",U$2,"")</f>
        <v>#VALUE!</v>
      </c>
      <c r="E4122" t="e">
        <f>IF(VLOOKUP($A4122,Parts!$A:$AM,E$1,0)="X",V$2,"")</f>
        <v>#VALUE!</v>
      </c>
      <c r="F4122" t="e">
        <f>IF(VLOOKUP($A4122,Parts!$A:$AM,F$1,0)="X",W$2,"")</f>
        <v>#VALUE!</v>
      </c>
      <c r="G4122" t="e">
        <f>IF(VLOOKUP($A4122,Parts!$A:$AM,G$1,0)="X",X$2,"")</f>
        <v>#VALUE!</v>
      </c>
      <c r="H4122" t="e">
        <f>IF(VLOOKUP($A4122,Parts!$A:$AM,H$1,0)="X",Y$2,"")</f>
        <v>#VALUE!</v>
      </c>
      <c r="I4122" t="e">
        <f>IF(VLOOKUP($A4122,Parts!$A:$AM,I$1,0)="X",Z$2,"")</f>
        <v>#VALUE!</v>
      </c>
      <c r="J4122" t="e">
        <f>IF(VLOOKUP($A4122,Parts!$A:$AM,J$1,0)="X",AA$2,"")</f>
        <v>#VALUE!</v>
      </c>
      <c r="K4122" t="e">
        <f>IF(VLOOKUP($A4122,Parts!$A:$AM,K$1,0)="X",AB$2,"")</f>
        <v>#VALUE!</v>
      </c>
      <c r="L4122" t="e">
        <f>IF(VLOOKUP($A4122,Parts!$A:$AM,L$1,0)="X",AC$2,"")</f>
        <v>#VALUE!</v>
      </c>
      <c r="M4122" t="e">
        <f>IF(VLOOKUP($A4122,Parts!$A:$AM,M$1,0)="X",AD$2,"")</f>
        <v>#VALUE!</v>
      </c>
      <c r="N4122" t="e">
        <f>IF(VLOOKUP($A4122,Parts!$A:$AM,N$1,0)="X",AE$2,"")</f>
        <v>#VALUE!</v>
      </c>
      <c r="O4122" t="e">
        <f>IF(VLOOKUP($A4122,Parts!$A:$AM,O$1,0)="X",AF$2,"")</f>
        <v>#VALUE!</v>
      </c>
      <c r="P4122" t="e">
        <f t="shared" si="65"/>
        <v>#VALUE!</v>
      </c>
    </row>
    <row r="4123" spans="1:16" x14ac:dyDescent="0.25">
      <c r="A4123" t="e">
        <f>Table15[[#This Row],[Name]]</f>
        <v>#VALUE!</v>
      </c>
      <c r="B4123" t="e">
        <f>IF(VLOOKUP($A4123,Parts!$A:$AM,B$1,0)="X",S$2,"")</f>
        <v>#VALUE!</v>
      </c>
      <c r="C4123" t="e">
        <f>IF(VLOOKUP($A4123,Parts!$A:$AM,C$1,0)="X",T$2,"")</f>
        <v>#VALUE!</v>
      </c>
      <c r="D4123" t="e">
        <f>IF(VLOOKUP($A4123,Parts!$A:$AM,D$1,0)="X",U$2,"")</f>
        <v>#VALUE!</v>
      </c>
      <c r="E4123" t="e">
        <f>IF(VLOOKUP($A4123,Parts!$A:$AM,E$1,0)="X",V$2,"")</f>
        <v>#VALUE!</v>
      </c>
      <c r="F4123" t="e">
        <f>IF(VLOOKUP($A4123,Parts!$A:$AM,F$1,0)="X",W$2,"")</f>
        <v>#VALUE!</v>
      </c>
      <c r="G4123" t="e">
        <f>IF(VLOOKUP($A4123,Parts!$A:$AM,G$1,0)="X",X$2,"")</f>
        <v>#VALUE!</v>
      </c>
      <c r="H4123" t="e">
        <f>IF(VLOOKUP($A4123,Parts!$A:$AM,H$1,0)="X",Y$2,"")</f>
        <v>#VALUE!</v>
      </c>
      <c r="I4123" t="e">
        <f>IF(VLOOKUP($A4123,Parts!$A:$AM,I$1,0)="X",Z$2,"")</f>
        <v>#VALUE!</v>
      </c>
      <c r="J4123" t="e">
        <f>IF(VLOOKUP($A4123,Parts!$A:$AM,J$1,0)="X",AA$2,"")</f>
        <v>#VALUE!</v>
      </c>
      <c r="K4123" t="e">
        <f>IF(VLOOKUP($A4123,Parts!$A:$AM,K$1,0)="X",AB$2,"")</f>
        <v>#VALUE!</v>
      </c>
      <c r="L4123" t="e">
        <f>IF(VLOOKUP($A4123,Parts!$A:$AM,L$1,0)="X",AC$2,"")</f>
        <v>#VALUE!</v>
      </c>
      <c r="M4123" t="e">
        <f>IF(VLOOKUP($A4123,Parts!$A:$AM,M$1,0)="X",AD$2,"")</f>
        <v>#VALUE!</v>
      </c>
      <c r="N4123" t="e">
        <f>IF(VLOOKUP($A4123,Parts!$A:$AM,N$1,0)="X",AE$2,"")</f>
        <v>#VALUE!</v>
      </c>
      <c r="O4123" t="e">
        <f>IF(VLOOKUP($A4123,Parts!$A:$AM,O$1,0)="X",AF$2,"")</f>
        <v>#VALUE!</v>
      </c>
      <c r="P4123" t="e">
        <f t="shared" si="65"/>
        <v>#VALUE!</v>
      </c>
    </row>
    <row r="4124" spans="1:16" x14ac:dyDescent="0.25">
      <c r="A4124" t="e">
        <f>Table15[[#This Row],[Name]]</f>
        <v>#VALUE!</v>
      </c>
      <c r="B4124" t="e">
        <f>IF(VLOOKUP($A4124,Parts!$A:$AM,B$1,0)="X",S$2,"")</f>
        <v>#VALUE!</v>
      </c>
      <c r="C4124" t="e">
        <f>IF(VLOOKUP($A4124,Parts!$A:$AM,C$1,0)="X",T$2,"")</f>
        <v>#VALUE!</v>
      </c>
      <c r="D4124" t="e">
        <f>IF(VLOOKUP($A4124,Parts!$A:$AM,D$1,0)="X",U$2,"")</f>
        <v>#VALUE!</v>
      </c>
      <c r="E4124" t="e">
        <f>IF(VLOOKUP($A4124,Parts!$A:$AM,E$1,0)="X",V$2,"")</f>
        <v>#VALUE!</v>
      </c>
      <c r="F4124" t="e">
        <f>IF(VLOOKUP($A4124,Parts!$A:$AM,F$1,0)="X",W$2,"")</f>
        <v>#VALUE!</v>
      </c>
      <c r="G4124" t="e">
        <f>IF(VLOOKUP($A4124,Parts!$A:$AM,G$1,0)="X",X$2,"")</f>
        <v>#VALUE!</v>
      </c>
      <c r="H4124" t="e">
        <f>IF(VLOOKUP($A4124,Parts!$A:$AM,H$1,0)="X",Y$2,"")</f>
        <v>#VALUE!</v>
      </c>
      <c r="I4124" t="e">
        <f>IF(VLOOKUP($A4124,Parts!$A:$AM,I$1,0)="X",Z$2,"")</f>
        <v>#VALUE!</v>
      </c>
      <c r="J4124" t="e">
        <f>IF(VLOOKUP($A4124,Parts!$A:$AM,J$1,0)="X",AA$2,"")</f>
        <v>#VALUE!</v>
      </c>
      <c r="K4124" t="e">
        <f>IF(VLOOKUP($A4124,Parts!$A:$AM,K$1,0)="X",AB$2,"")</f>
        <v>#VALUE!</v>
      </c>
      <c r="L4124" t="e">
        <f>IF(VLOOKUP($A4124,Parts!$A:$AM,L$1,0)="X",AC$2,"")</f>
        <v>#VALUE!</v>
      </c>
      <c r="M4124" t="e">
        <f>IF(VLOOKUP($A4124,Parts!$A:$AM,M$1,0)="X",AD$2,"")</f>
        <v>#VALUE!</v>
      </c>
      <c r="N4124" t="e">
        <f>IF(VLOOKUP($A4124,Parts!$A:$AM,N$1,0)="X",AE$2,"")</f>
        <v>#VALUE!</v>
      </c>
      <c r="O4124" t="e">
        <f>IF(VLOOKUP($A4124,Parts!$A:$AM,O$1,0)="X",AF$2,"")</f>
        <v>#VALUE!</v>
      </c>
      <c r="P4124" t="e">
        <f t="shared" si="65"/>
        <v>#VALUE!</v>
      </c>
    </row>
    <row r="4125" spans="1:16" x14ac:dyDescent="0.25">
      <c r="A4125" t="e">
        <f>Table15[[#This Row],[Name]]</f>
        <v>#VALUE!</v>
      </c>
      <c r="B4125" t="e">
        <f>IF(VLOOKUP($A4125,Parts!$A:$AM,B$1,0)="X",S$2,"")</f>
        <v>#VALUE!</v>
      </c>
      <c r="C4125" t="e">
        <f>IF(VLOOKUP($A4125,Parts!$A:$AM,C$1,0)="X",T$2,"")</f>
        <v>#VALUE!</v>
      </c>
      <c r="D4125" t="e">
        <f>IF(VLOOKUP($A4125,Parts!$A:$AM,D$1,0)="X",U$2,"")</f>
        <v>#VALUE!</v>
      </c>
      <c r="E4125" t="e">
        <f>IF(VLOOKUP($A4125,Parts!$A:$AM,E$1,0)="X",V$2,"")</f>
        <v>#VALUE!</v>
      </c>
      <c r="F4125" t="e">
        <f>IF(VLOOKUP($A4125,Parts!$A:$AM,F$1,0)="X",W$2,"")</f>
        <v>#VALUE!</v>
      </c>
      <c r="G4125" t="e">
        <f>IF(VLOOKUP($A4125,Parts!$A:$AM,G$1,0)="X",X$2,"")</f>
        <v>#VALUE!</v>
      </c>
      <c r="H4125" t="e">
        <f>IF(VLOOKUP($A4125,Parts!$A:$AM,H$1,0)="X",Y$2,"")</f>
        <v>#VALUE!</v>
      </c>
      <c r="I4125" t="e">
        <f>IF(VLOOKUP($A4125,Parts!$A:$AM,I$1,0)="X",Z$2,"")</f>
        <v>#VALUE!</v>
      </c>
      <c r="J4125" t="e">
        <f>IF(VLOOKUP($A4125,Parts!$A:$AM,J$1,0)="X",AA$2,"")</f>
        <v>#VALUE!</v>
      </c>
      <c r="K4125" t="e">
        <f>IF(VLOOKUP($A4125,Parts!$A:$AM,K$1,0)="X",AB$2,"")</f>
        <v>#VALUE!</v>
      </c>
      <c r="L4125" t="e">
        <f>IF(VLOOKUP($A4125,Parts!$A:$AM,L$1,0)="X",AC$2,"")</f>
        <v>#VALUE!</v>
      </c>
      <c r="M4125" t="e">
        <f>IF(VLOOKUP($A4125,Parts!$A:$AM,M$1,0)="X",AD$2,"")</f>
        <v>#VALUE!</v>
      </c>
      <c r="N4125" t="e">
        <f>IF(VLOOKUP($A4125,Parts!$A:$AM,N$1,0)="X",AE$2,"")</f>
        <v>#VALUE!</v>
      </c>
      <c r="O4125" t="e">
        <f>IF(VLOOKUP($A4125,Parts!$A:$AM,O$1,0)="X",AF$2,"")</f>
        <v>#VALUE!</v>
      </c>
      <c r="P4125" t="e">
        <f t="shared" si="65"/>
        <v>#VALUE!</v>
      </c>
    </row>
    <row r="4126" spans="1:16" x14ac:dyDescent="0.25">
      <c r="A4126" t="e">
        <f>Table15[[#This Row],[Name]]</f>
        <v>#VALUE!</v>
      </c>
      <c r="B4126" t="e">
        <f>IF(VLOOKUP($A4126,Parts!$A:$AM,B$1,0)="X",S$2,"")</f>
        <v>#VALUE!</v>
      </c>
      <c r="C4126" t="e">
        <f>IF(VLOOKUP($A4126,Parts!$A:$AM,C$1,0)="X",T$2,"")</f>
        <v>#VALUE!</v>
      </c>
      <c r="D4126" t="e">
        <f>IF(VLOOKUP($A4126,Parts!$A:$AM,D$1,0)="X",U$2,"")</f>
        <v>#VALUE!</v>
      </c>
      <c r="E4126" t="e">
        <f>IF(VLOOKUP($A4126,Parts!$A:$AM,E$1,0)="X",V$2,"")</f>
        <v>#VALUE!</v>
      </c>
      <c r="F4126" t="e">
        <f>IF(VLOOKUP($A4126,Parts!$A:$AM,F$1,0)="X",W$2,"")</f>
        <v>#VALUE!</v>
      </c>
      <c r="G4126" t="e">
        <f>IF(VLOOKUP($A4126,Parts!$A:$AM,G$1,0)="X",X$2,"")</f>
        <v>#VALUE!</v>
      </c>
      <c r="H4126" t="e">
        <f>IF(VLOOKUP($A4126,Parts!$A:$AM,H$1,0)="X",Y$2,"")</f>
        <v>#VALUE!</v>
      </c>
      <c r="I4126" t="e">
        <f>IF(VLOOKUP($A4126,Parts!$A:$AM,I$1,0)="X",Z$2,"")</f>
        <v>#VALUE!</v>
      </c>
      <c r="J4126" t="e">
        <f>IF(VLOOKUP($A4126,Parts!$A:$AM,J$1,0)="X",AA$2,"")</f>
        <v>#VALUE!</v>
      </c>
      <c r="K4126" t="e">
        <f>IF(VLOOKUP($A4126,Parts!$A:$AM,K$1,0)="X",AB$2,"")</f>
        <v>#VALUE!</v>
      </c>
      <c r="L4126" t="e">
        <f>IF(VLOOKUP($A4126,Parts!$A:$AM,L$1,0)="X",AC$2,"")</f>
        <v>#VALUE!</v>
      </c>
      <c r="M4126" t="e">
        <f>IF(VLOOKUP($A4126,Parts!$A:$AM,M$1,0)="X",AD$2,"")</f>
        <v>#VALUE!</v>
      </c>
      <c r="N4126" t="e">
        <f>IF(VLOOKUP($A4126,Parts!$A:$AM,N$1,0)="X",AE$2,"")</f>
        <v>#VALUE!</v>
      </c>
      <c r="O4126" t="e">
        <f>IF(VLOOKUP($A4126,Parts!$A:$AM,O$1,0)="X",AF$2,"")</f>
        <v>#VALUE!</v>
      </c>
      <c r="P4126" t="e">
        <f t="shared" si="65"/>
        <v>#VALUE!</v>
      </c>
    </row>
    <row r="4127" spans="1:16" x14ac:dyDescent="0.25">
      <c r="A4127" t="e">
        <f>Table15[[#This Row],[Name]]</f>
        <v>#VALUE!</v>
      </c>
      <c r="B4127" t="e">
        <f>IF(VLOOKUP($A4127,Parts!$A:$AM,B$1,0)="X",S$2,"")</f>
        <v>#VALUE!</v>
      </c>
      <c r="C4127" t="e">
        <f>IF(VLOOKUP($A4127,Parts!$A:$AM,C$1,0)="X",T$2,"")</f>
        <v>#VALUE!</v>
      </c>
      <c r="D4127" t="e">
        <f>IF(VLOOKUP($A4127,Parts!$A:$AM,D$1,0)="X",U$2,"")</f>
        <v>#VALUE!</v>
      </c>
      <c r="E4127" t="e">
        <f>IF(VLOOKUP($A4127,Parts!$A:$AM,E$1,0)="X",V$2,"")</f>
        <v>#VALUE!</v>
      </c>
      <c r="F4127" t="e">
        <f>IF(VLOOKUP($A4127,Parts!$A:$AM,F$1,0)="X",W$2,"")</f>
        <v>#VALUE!</v>
      </c>
      <c r="G4127" t="e">
        <f>IF(VLOOKUP($A4127,Parts!$A:$AM,G$1,0)="X",X$2,"")</f>
        <v>#VALUE!</v>
      </c>
      <c r="H4127" t="e">
        <f>IF(VLOOKUP($A4127,Parts!$A:$AM,H$1,0)="X",Y$2,"")</f>
        <v>#VALUE!</v>
      </c>
      <c r="I4127" t="e">
        <f>IF(VLOOKUP($A4127,Parts!$A:$AM,I$1,0)="X",Z$2,"")</f>
        <v>#VALUE!</v>
      </c>
      <c r="J4127" t="e">
        <f>IF(VLOOKUP($A4127,Parts!$A:$AM,J$1,0)="X",AA$2,"")</f>
        <v>#VALUE!</v>
      </c>
      <c r="K4127" t="e">
        <f>IF(VLOOKUP($A4127,Parts!$A:$AM,K$1,0)="X",AB$2,"")</f>
        <v>#VALUE!</v>
      </c>
      <c r="L4127" t="e">
        <f>IF(VLOOKUP($A4127,Parts!$A:$AM,L$1,0)="X",AC$2,"")</f>
        <v>#VALUE!</v>
      </c>
      <c r="M4127" t="e">
        <f>IF(VLOOKUP($A4127,Parts!$A:$AM,M$1,0)="X",AD$2,"")</f>
        <v>#VALUE!</v>
      </c>
      <c r="N4127" t="e">
        <f>IF(VLOOKUP($A4127,Parts!$A:$AM,N$1,0)="X",AE$2,"")</f>
        <v>#VALUE!</v>
      </c>
      <c r="O4127" t="e">
        <f>IF(VLOOKUP($A4127,Parts!$A:$AM,O$1,0)="X",AF$2,"")</f>
        <v>#VALUE!</v>
      </c>
      <c r="P4127" t="e">
        <f t="shared" si="65"/>
        <v>#VALUE!</v>
      </c>
    </row>
    <row r="4128" spans="1:16" x14ac:dyDescent="0.25">
      <c r="A4128" t="e">
        <f>Table15[[#This Row],[Name]]</f>
        <v>#VALUE!</v>
      </c>
      <c r="B4128" t="e">
        <f>IF(VLOOKUP($A4128,Parts!$A:$AM,B$1,0)="X",S$2,"")</f>
        <v>#VALUE!</v>
      </c>
      <c r="C4128" t="e">
        <f>IF(VLOOKUP($A4128,Parts!$A:$AM,C$1,0)="X",T$2,"")</f>
        <v>#VALUE!</v>
      </c>
      <c r="D4128" t="e">
        <f>IF(VLOOKUP($A4128,Parts!$A:$AM,D$1,0)="X",U$2,"")</f>
        <v>#VALUE!</v>
      </c>
      <c r="E4128" t="e">
        <f>IF(VLOOKUP($A4128,Parts!$A:$AM,E$1,0)="X",V$2,"")</f>
        <v>#VALUE!</v>
      </c>
      <c r="F4128" t="e">
        <f>IF(VLOOKUP($A4128,Parts!$A:$AM,F$1,0)="X",W$2,"")</f>
        <v>#VALUE!</v>
      </c>
      <c r="G4128" t="e">
        <f>IF(VLOOKUP($A4128,Parts!$A:$AM,G$1,0)="X",X$2,"")</f>
        <v>#VALUE!</v>
      </c>
      <c r="H4128" t="e">
        <f>IF(VLOOKUP($A4128,Parts!$A:$AM,H$1,0)="X",Y$2,"")</f>
        <v>#VALUE!</v>
      </c>
      <c r="I4128" t="e">
        <f>IF(VLOOKUP($A4128,Parts!$A:$AM,I$1,0)="X",Z$2,"")</f>
        <v>#VALUE!</v>
      </c>
      <c r="J4128" t="e">
        <f>IF(VLOOKUP($A4128,Parts!$A:$AM,J$1,0)="X",AA$2,"")</f>
        <v>#VALUE!</v>
      </c>
      <c r="K4128" t="e">
        <f>IF(VLOOKUP($A4128,Parts!$A:$AM,K$1,0)="X",AB$2,"")</f>
        <v>#VALUE!</v>
      </c>
      <c r="L4128" t="e">
        <f>IF(VLOOKUP($A4128,Parts!$A:$AM,L$1,0)="X",AC$2,"")</f>
        <v>#VALUE!</v>
      </c>
      <c r="M4128" t="e">
        <f>IF(VLOOKUP($A4128,Parts!$A:$AM,M$1,0)="X",AD$2,"")</f>
        <v>#VALUE!</v>
      </c>
      <c r="N4128" t="e">
        <f>IF(VLOOKUP($A4128,Parts!$A:$AM,N$1,0)="X",AE$2,"")</f>
        <v>#VALUE!</v>
      </c>
      <c r="O4128" t="e">
        <f>IF(VLOOKUP($A4128,Parts!$A:$AM,O$1,0)="X",AF$2,"")</f>
        <v>#VALUE!</v>
      </c>
      <c r="P4128" t="e">
        <f t="shared" si="65"/>
        <v>#VALUE!</v>
      </c>
    </row>
    <row r="4129" spans="1:16" x14ac:dyDescent="0.25">
      <c r="A4129" t="e">
        <f>Table15[[#This Row],[Name]]</f>
        <v>#VALUE!</v>
      </c>
      <c r="B4129" t="e">
        <f>IF(VLOOKUP($A4129,Parts!$A:$AM,B$1,0)="X",S$2,"")</f>
        <v>#VALUE!</v>
      </c>
      <c r="C4129" t="e">
        <f>IF(VLOOKUP($A4129,Parts!$A:$AM,C$1,0)="X",T$2,"")</f>
        <v>#VALUE!</v>
      </c>
      <c r="D4129" t="e">
        <f>IF(VLOOKUP($A4129,Parts!$A:$AM,D$1,0)="X",U$2,"")</f>
        <v>#VALUE!</v>
      </c>
      <c r="E4129" t="e">
        <f>IF(VLOOKUP($A4129,Parts!$A:$AM,E$1,0)="X",V$2,"")</f>
        <v>#VALUE!</v>
      </c>
      <c r="F4129" t="e">
        <f>IF(VLOOKUP($A4129,Parts!$A:$AM,F$1,0)="X",W$2,"")</f>
        <v>#VALUE!</v>
      </c>
      <c r="G4129" t="e">
        <f>IF(VLOOKUP($A4129,Parts!$A:$AM,G$1,0)="X",X$2,"")</f>
        <v>#VALUE!</v>
      </c>
      <c r="H4129" t="e">
        <f>IF(VLOOKUP($A4129,Parts!$A:$AM,H$1,0)="X",Y$2,"")</f>
        <v>#VALUE!</v>
      </c>
      <c r="I4129" t="e">
        <f>IF(VLOOKUP($A4129,Parts!$A:$AM,I$1,0)="X",Z$2,"")</f>
        <v>#VALUE!</v>
      </c>
      <c r="J4129" t="e">
        <f>IF(VLOOKUP($A4129,Parts!$A:$AM,J$1,0)="X",AA$2,"")</f>
        <v>#VALUE!</v>
      </c>
      <c r="K4129" t="e">
        <f>IF(VLOOKUP($A4129,Parts!$A:$AM,K$1,0)="X",AB$2,"")</f>
        <v>#VALUE!</v>
      </c>
      <c r="L4129" t="e">
        <f>IF(VLOOKUP($A4129,Parts!$A:$AM,L$1,0)="X",AC$2,"")</f>
        <v>#VALUE!</v>
      </c>
      <c r="M4129" t="e">
        <f>IF(VLOOKUP($A4129,Parts!$A:$AM,M$1,0)="X",AD$2,"")</f>
        <v>#VALUE!</v>
      </c>
      <c r="N4129" t="e">
        <f>IF(VLOOKUP($A4129,Parts!$A:$AM,N$1,0)="X",AE$2,"")</f>
        <v>#VALUE!</v>
      </c>
      <c r="O4129" t="e">
        <f>IF(VLOOKUP($A4129,Parts!$A:$AM,O$1,0)="X",AF$2,"")</f>
        <v>#VALUE!</v>
      </c>
      <c r="P4129" t="e">
        <f t="shared" si="65"/>
        <v>#VALUE!</v>
      </c>
    </row>
    <row r="4130" spans="1:16" x14ac:dyDescent="0.25">
      <c r="A4130" t="e">
        <f>Table15[[#This Row],[Name]]</f>
        <v>#VALUE!</v>
      </c>
      <c r="B4130" t="e">
        <f>IF(VLOOKUP($A4130,Parts!$A:$AM,B$1,0)="X",S$2,"")</f>
        <v>#VALUE!</v>
      </c>
      <c r="C4130" t="e">
        <f>IF(VLOOKUP($A4130,Parts!$A:$AM,C$1,0)="X",T$2,"")</f>
        <v>#VALUE!</v>
      </c>
      <c r="D4130" t="e">
        <f>IF(VLOOKUP($A4130,Parts!$A:$AM,D$1,0)="X",U$2,"")</f>
        <v>#VALUE!</v>
      </c>
      <c r="E4130" t="e">
        <f>IF(VLOOKUP($A4130,Parts!$A:$AM,E$1,0)="X",V$2,"")</f>
        <v>#VALUE!</v>
      </c>
      <c r="F4130" t="e">
        <f>IF(VLOOKUP($A4130,Parts!$A:$AM,F$1,0)="X",W$2,"")</f>
        <v>#VALUE!</v>
      </c>
      <c r="G4130" t="e">
        <f>IF(VLOOKUP($A4130,Parts!$A:$AM,G$1,0)="X",X$2,"")</f>
        <v>#VALUE!</v>
      </c>
      <c r="H4130" t="e">
        <f>IF(VLOOKUP($A4130,Parts!$A:$AM,H$1,0)="X",Y$2,"")</f>
        <v>#VALUE!</v>
      </c>
      <c r="I4130" t="e">
        <f>IF(VLOOKUP($A4130,Parts!$A:$AM,I$1,0)="X",Z$2,"")</f>
        <v>#VALUE!</v>
      </c>
      <c r="J4130" t="e">
        <f>IF(VLOOKUP($A4130,Parts!$A:$AM,J$1,0)="X",AA$2,"")</f>
        <v>#VALUE!</v>
      </c>
      <c r="K4130" t="e">
        <f>IF(VLOOKUP($A4130,Parts!$A:$AM,K$1,0)="X",AB$2,"")</f>
        <v>#VALUE!</v>
      </c>
      <c r="L4130" t="e">
        <f>IF(VLOOKUP($A4130,Parts!$A:$AM,L$1,0)="X",AC$2,"")</f>
        <v>#VALUE!</v>
      </c>
      <c r="M4130" t="e">
        <f>IF(VLOOKUP($A4130,Parts!$A:$AM,M$1,0)="X",AD$2,"")</f>
        <v>#VALUE!</v>
      </c>
      <c r="N4130" t="e">
        <f>IF(VLOOKUP($A4130,Parts!$A:$AM,N$1,0)="X",AE$2,"")</f>
        <v>#VALUE!</v>
      </c>
      <c r="O4130" t="e">
        <f>IF(VLOOKUP($A4130,Parts!$A:$AM,O$1,0)="X",AF$2,"")</f>
        <v>#VALUE!</v>
      </c>
      <c r="P4130" t="e">
        <f t="shared" si="65"/>
        <v>#VALUE!</v>
      </c>
    </row>
    <row r="4131" spans="1:16" x14ac:dyDescent="0.25">
      <c r="A4131" t="e">
        <f>Table15[[#This Row],[Name]]</f>
        <v>#VALUE!</v>
      </c>
      <c r="B4131" t="e">
        <f>IF(VLOOKUP($A4131,Parts!$A:$AM,B$1,0)="X",S$2,"")</f>
        <v>#VALUE!</v>
      </c>
      <c r="C4131" t="e">
        <f>IF(VLOOKUP($A4131,Parts!$A:$AM,C$1,0)="X",T$2,"")</f>
        <v>#VALUE!</v>
      </c>
      <c r="D4131" t="e">
        <f>IF(VLOOKUP($A4131,Parts!$A:$AM,D$1,0)="X",U$2,"")</f>
        <v>#VALUE!</v>
      </c>
      <c r="E4131" t="e">
        <f>IF(VLOOKUP($A4131,Parts!$A:$AM,E$1,0)="X",V$2,"")</f>
        <v>#VALUE!</v>
      </c>
      <c r="F4131" t="e">
        <f>IF(VLOOKUP($A4131,Parts!$A:$AM,F$1,0)="X",W$2,"")</f>
        <v>#VALUE!</v>
      </c>
      <c r="G4131" t="e">
        <f>IF(VLOOKUP($A4131,Parts!$A:$AM,G$1,0)="X",X$2,"")</f>
        <v>#VALUE!</v>
      </c>
      <c r="H4131" t="e">
        <f>IF(VLOOKUP($A4131,Parts!$A:$AM,H$1,0)="X",Y$2,"")</f>
        <v>#VALUE!</v>
      </c>
      <c r="I4131" t="e">
        <f>IF(VLOOKUP($A4131,Parts!$A:$AM,I$1,0)="X",Z$2,"")</f>
        <v>#VALUE!</v>
      </c>
      <c r="J4131" t="e">
        <f>IF(VLOOKUP($A4131,Parts!$A:$AM,J$1,0)="X",AA$2,"")</f>
        <v>#VALUE!</v>
      </c>
      <c r="K4131" t="e">
        <f>IF(VLOOKUP($A4131,Parts!$A:$AM,K$1,0)="X",AB$2,"")</f>
        <v>#VALUE!</v>
      </c>
      <c r="L4131" t="e">
        <f>IF(VLOOKUP($A4131,Parts!$A:$AM,L$1,0)="X",AC$2,"")</f>
        <v>#VALUE!</v>
      </c>
      <c r="M4131" t="e">
        <f>IF(VLOOKUP($A4131,Parts!$A:$AM,M$1,0)="X",AD$2,"")</f>
        <v>#VALUE!</v>
      </c>
      <c r="N4131" t="e">
        <f>IF(VLOOKUP($A4131,Parts!$A:$AM,N$1,0)="X",AE$2,"")</f>
        <v>#VALUE!</v>
      </c>
      <c r="O4131" t="e">
        <f>IF(VLOOKUP($A4131,Parts!$A:$AM,O$1,0)="X",AF$2,"")</f>
        <v>#VALUE!</v>
      </c>
      <c r="P4131" t="e">
        <f t="shared" si="65"/>
        <v>#VALUE!</v>
      </c>
    </row>
    <row r="4132" spans="1:16" x14ac:dyDescent="0.25">
      <c r="A4132" t="e">
        <f>Table15[[#This Row],[Name]]</f>
        <v>#VALUE!</v>
      </c>
      <c r="B4132" t="e">
        <f>IF(VLOOKUP($A4132,Parts!$A:$AM,B$1,0)="X",S$2,"")</f>
        <v>#VALUE!</v>
      </c>
      <c r="C4132" t="e">
        <f>IF(VLOOKUP($A4132,Parts!$A:$AM,C$1,0)="X",T$2,"")</f>
        <v>#VALUE!</v>
      </c>
      <c r="D4132" t="e">
        <f>IF(VLOOKUP($A4132,Parts!$A:$AM,D$1,0)="X",U$2,"")</f>
        <v>#VALUE!</v>
      </c>
      <c r="E4132" t="e">
        <f>IF(VLOOKUP($A4132,Parts!$A:$AM,E$1,0)="X",V$2,"")</f>
        <v>#VALUE!</v>
      </c>
      <c r="F4132" t="e">
        <f>IF(VLOOKUP($A4132,Parts!$A:$AM,F$1,0)="X",W$2,"")</f>
        <v>#VALUE!</v>
      </c>
      <c r="G4132" t="e">
        <f>IF(VLOOKUP($A4132,Parts!$A:$AM,G$1,0)="X",X$2,"")</f>
        <v>#VALUE!</v>
      </c>
      <c r="H4132" t="e">
        <f>IF(VLOOKUP($A4132,Parts!$A:$AM,H$1,0)="X",Y$2,"")</f>
        <v>#VALUE!</v>
      </c>
      <c r="I4132" t="e">
        <f>IF(VLOOKUP($A4132,Parts!$A:$AM,I$1,0)="X",Z$2,"")</f>
        <v>#VALUE!</v>
      </c>
      <c r="J4132" t="e">
        <f>IF(VLOOKUP($A4132,Parts!$A:$AM,J$1,0)="X",AA$2,"")</f>
        <v>#VALUE!</v>
      </c>
      <c r="K4132" t="e">
        <f>IF(VLOOKUP($A4132,Parts!$A:$AM,K$1,0)="X",AB$2,"")</f>
        <v>#VALUE!</v>
      </c>
      <c r="L4132" t="e">
        <f>IF(VLOOKUP($A4132,Parts!$A:$AM,L$1,0)="X",AC$2,"")</f>
        <v>#VALUE!</v>
      </c>
      <c r="M4132" t="e">
        <f>IF(VLOOKUP($A4132,Parts!$A:$AM,M$1,0)="X",AD$2,"")</f>
        <v>#VALUE!</v>
      </c>
      <c r="N4132" t="e">
        <f>IF(VLOOKUP($A4132,Parts!$A:$AM,N$1,0)="X",AE$2,"")</f>
        <v>#VALUE!</v>
      </c>
      <c r="O4132" t="e">
        <f>IF(VLOOKUP($A4132,Parts!$A:$AM,O$1,0)="X",AF$2,"")</f>
        <v>#VALUE!</v>
      </c>
      <c r="P4132" t="e">
        <f t="shared" si="65"/>
        <v>#VALUE!</v>
      </c>
    </row>
    <row r="4133" spans="1:16" x14ac:dyDescent="0.25">
      <c r="A4133" t="e">
        <f>Table15[[#This Row],[Name]]</f>
        <v>#VALUE!</v>
      </c>
      <c r="B4133" t="e">
        <f>IF(VLOOKUP($A4133,Parts!$A:$AM,B$1,0)="X",S$2,"")</f>
        <v>#VALUE!</v>
      </c>
      <c r="C4133" t="e">
        <f>IF(VLOOKUP($A4133,Parts!$A:$AM,C$1,0)="X",T$2,"")</f>
        <v>#VALUE!</v>
      </c>
      <c r="D4133" t="e">
        <f>IF(VLOOKUP($A4133,Parts!$A:$AM,D$1,0)="X",U$2,"")</f>
        <v>#VALUE!</v>
      </c>
      <c r="E4133" t="e">
        <f>IF(VLOOKUP($A4133,Parts!$A:$AM,E$1,0)="X",V$2,"")</f>
        <v>#VALUE!</v>
      </c>
      <c r="F4133" t="e">
        <f>IF(VLOOKUP($A4133,Parts!$A:$AM,F$1,0)="X",W$2,"")</f>
        <v>#VALUE!</v>
      </c>
      <c r="G4133" t="e">
        <f>IF(VLOOKUP($A4133,Parts!$A:$AM,G$1,0)="X",X$2,"")</f>
        <v>#VALUE!</v>
      </c>
      <c r="H4133" t="e">
        <f>IF(VLOOKUP($A4133,Parts!$A:$AM,H$1,0)="X",Y$2,"")</f>
        <v>#VALUE!</v>
      </c>
      <c r="I4133" t="e">
        <f>IF(VLOOKUP($A4133,Parts!$A:$AM,I$1,0)="X",Z$2,"")</f>
        <v>#VALUE!</v>
      </c>
      <c r="J4133" t="e">
        <f>IF(VLOOKUP($A4133,Parts!$A:$AM,J$1,0)="X",AA$2,"")</f>
        <v>#VALUE!</v>
      </c>
      <c r="K4133" t="e">
        <f>IF(VLOOKUP($A4133,Parts!$A:$AM,K$1,0)="X",AB$2,"")</f>
        <v>#VALUE!</v>
      </c>
      <c r="L4133" t="e">
        <f>IF(VLOOKUP($A4133,Parts!$A:$AM,L$1,0)="X",AC$2,"")</f>
        <v>#VALUE!</v>
      </c>
      <c r="M4133" t="e">
        <f>IF(VLOOKUP($A4133,Parts!$A:$AM,M$1,0)="X",AD$2,"")</f>
        <v>#VALUE!</v>
      </c>
      <c r="N4133" t="e">
        <f>IF(VLOOKUP($A4133,Parts!$A:$AM,N$1,0)="X",AE$2,"")</f>
        <v>#VALUE!</v>
      </c>
      <c r="O4133" t="e">
        <f>IF(VLOOKUP($A4133,Parts!$A:$AM,O$1,0)="X",AF$2,"")</f>
        <v>#VALUE!</v>
      </c>
      <c r="P4133" t="e">
        <f t="shared" si="65"/>
        <v>#VALUE!</v>
      </c>
    </row>
    <row r="4134" spans="1:16" x14ac:dyDescent="0.25">
      <c r="A4134" t="e">
        <f>Table15[[#This Row],[Name]]</f>
        <v>#VALUE!</v>
      </c>
      <c r="B4134" t="e">
        <f>IF(VLOOKUP($A4134,Parts!$A:$AM,B$1,0)="X",S$2,"")</f>
        <v>#VALUE!</v>
      </c>
      <c r="C4134" t="e">
        <f>IF(VLOOKUP($A4134,Parts!$A:$AM,C$1,0)="X",T$2,"")</f>
        <v>#VALUE!</v>
      </c>
      <c r="D4134" t="e">
        <f>IF(VLOOKUP($A4134,Parts!$A:$AM,D$1,0)="X",U$2,"")</f>
        <v>#VALUE!</v>
      </c>
      <c r="E4134" t="e">
        <f>IF(VLOOKUP($A4134,Parts!$A:$AM,E$1,0)="X",V$2,"")</f>
        <v>#VALUE!</v>
      </c>
      <c r="F4134" t="e">
        <f>IF(VLOOKUP($A4134,Parts!$A:$AM,F$1,0)="X",W$2,"")</f>
        <v>#VALUE!</v>
      </c>
      <c r="G4134" t="e">
        <f>IF(VLOOKUP($A4134,Parts!$A:$AM,G$1,0)="X",X$2,"")</f>
        <v>#VALUE!</v>
      </c>
      <c r="H4134" t="e">
        <f>IF(VLOOKUP($A4134,Parts!$A:$AM,H$1,0)="X",Y$2,"")</f>
        <v>#VALUE!</v>
      </c>
      <c r="I4134" t="e">
        <f>IF(VLOOKUP($A4134,Parts!$A:$AM,I$1,0)="X",Z$2,"")</f>
        <v>#VALUE!</v>
      </c>
      <c r="J4134" t="e">
        <f>IF(VLOOKUP($A4134,Parts!$A:$AM,J$1,0)="X",AA$2,"")</f>
        <v>#VALUE!</v>
      </c>
      <c r="K4134" t="e">
        <f>IF(VLOOKUP($A4134,Parts!$A:$AM,K$1,0)="X",AB$2,"")</f>
        <v>#VALUE!</v>
      </c>
      <c r="L4134" t="e">
        <f>IF(VLOOKUP($A4134,Parts!$A:$AM,L$1,0)="X",AC$2,"")</f>
        <v>#VALUE!</v>
      </c>
      <c r="M4134" t="e">
        <f>IF(VLOOKUP($A4134,Parts!$A:$AM,M$1,0)="X",AD$2,"")</f>
        <v>#VALUE!</v>
      </c>
      <c r="N4134" t="e">
        <f>IF(VLOOKUP($A4134,Parts!$A:$AM,N$1,0)="X",AE$2,"")</f>
        <v>#VALUE!</v>
      </c>
      <c r="O4134" t="e">
        <f>IF(VLOOKUP($A4134,Parts!$A:$AM,O$1,0)="X",AF$2,"")</f>
        <v>#VALUE!</v>
      </c>
      <c r="P4134" t="e">
        <f t="shared" si="65"/>
        <v>#VALUE!</v>
      </c>
    </row>
    <row r="4135" spans="1:16" x14ac:dyDescent="0.25">
      <c r="A4135" t="e">
        <f>Table15[[#This Row],[Name]]</f>
        <v>#VALUE!</v>
      </c>
      <c r="B4135" t="e">
        <f>IF(VLOOKUP($A4135,Parts!$A:$AM,B$1,0)="X",S$2,"")</f>
        <v>#VALUE!</v>
      </c>
      <c r="C4135" t="e">
        <f>IF(VLOOKUP($A4135,Parts!$A:$AM,C$1,0)="X",T$2,"")</f>
        <v>#VALUE!</v>
      </c>
      <c r="D4135" t="e">
        <f>IF(VLOOKUP($A4135,Parts!$A:$AM,D$1,0)="X",U$2,"")</f>
        <v>#VALUE!</v>
      </c>
      <c r="E4135" t="e">
        <f>IF(VLOOKUP($A4135,Parts!$A:$AM,E$1,0)="X",V$2,"")</f>
        <v>#VALUE!</v>
      </c>
      <c r="F4135" t="e">
        <f>IF(VLOOKUP($A4135,Parts!$A:$AM,F$1,0)="X",W$2,"")</f>
        <v>#VALUE!</v>
      </c>
      <c r="G4135" t="e">
        <f>IF(VLOOKUP($A4135,Parts!$A:$AM,G$1,0)="X",X$2,"")</f>
        <v>#VALUE!</v>
      </c>
      <c r="H4135" t="e">
        <f>IF(VLOOKUP($A4135,Parts!$A:$AM,H$1,0)="X",Y$2,"")</f>
        <v>#VALUE!</v>
      </c>
      <c r="I4135" t="e">
        <f>IF(VLOOKUP($A4135,Parts!$A:$AM,I$1,0)="X",Z$2,"")</f>
        <v>#VALUE!</v>
      </c>
      <c r="J4135" t="e">
        <f>IF(VLOOKUP($A4135,Parts!$A:$AM,J$1,0)="X",AA$2,"")</f>
        <v>#VALUE!</v>
      </c>
      <c r="K4135" t="e">
        <f>IF(VLOOKUP($A4135,Parts!$A:$AM,K$1,0)="X",AB$2,"")</f>
        <v>#VALUE!</v>
      </c>
      <c r="L4135" t="e">
        <f>IF(VLOOKUP($A4135,Parts!$A:$AM,L$1,0)="X",AC$2,"")</f>
        <v>#VALUE!</v>
      </c>
      <c r="M4135" t="e">
        <f>IF(VLOOKUP($A4135,Parts!$A:$AM,M$1,0)="X",AD$2,"")</f>
        <v>#VALUE!</v>
      </c>
      <c r="N4135" t="e">
        <f>IF(VLOOKUP($A4135,Parts!$A:$AM,N$1,0)="X",AE$2,"")</f>
        <v>#VALUE!</v>
      </c>
      <c r="O4135" t="e">
        <f>IF(VLOOKUP($A4135,Parts!$A:$AM,O$1,0)="X",AF$2,"")</f>
        <v>#VALUE!</v>
      </c>
      <c r="P4135" t="e">
        <f t="shared" si="65"/>
        <v>#VALUE!</v>
      </c>
    </row>
    <row r="4136" spans="1:16" x14ac:dyDescent="0.25">
      <c r="A4136" t="e">
        <f>Table15[[#This Row],[Name]]</f>
        <v>#VALUE!</v>
      </c>
      <c r="B4136" t="e">
        <f>IF(VLOOKUP($A4136,Parts!$A:$AM,B$1,0)="X",S$2,"")</f>
        <v>#VALUE!</v>
      </c>
      <c r="C4136" t="e">
        <f>IF(VLOOKUP($A4136,Parts!$A:$AM,C$1,0)="X",T$2,"")</f>
        <v>#VALUE!</v>
      </c>
      <c r="D4136" t="e">
        <f>IF(VLOOKUP($A4136,Parts!$A:$AM,D$1,0)="X",U$2,"")</f>
        <v>#VALUE!</v>
      </c>
      <c r="E4136" t="e">
        <f>IF(VLOOKUP($A4136,Parts!$A:$AM,E$1,0)="X",V$2,"")</f>
        <v>#VALUE!</v>
      </c>
      <c r="F4136" t="e">
        <f>IF(VLOOKUP($A4136,Parts!$A:$AM,F$1,0)="X",W$2,"")</f>
        <v>#VALUE!</v>
      </c>
      <c r="G4136" t="e">
        <f>IF(VLOOKUP($A4136,Parts!$A:$AM,G$1,0)="X",X$2,"")</f>
        <v>#VALUE!</v>
      </c>
      <c r="H4136" t="e">
        <f>IF(VLOOKUP($A4136,Parts!$A:$AM,H$1,0)="X",Y$2,"")</f>
        <v>#VALUE!</v>
      </c>
      <c r="I4136" t="e">
        <f>IF(VLOOKUP($A4136,Parts!$A:$AM,I$1,0)="X",Z$2,"")</f>
        <v>#VALUE!</v>
      </c>
      <c r="J4136" t="e">
        <f>IF(VLOOKUP($A4136,Parts!$A:$AM,J$1,0)="X",AA$2,"")</f>
        <v>#VALUE!</v>
      </c>
      <c r="K4136" t="e">
        <f>IF(VLOOKUP($A4136,Parts!$A:$AM,K$1,0)="X",AB$2,"")</f>
        <v>#VALUE!</v>
      </c>
      <c r="L4136" t="e">
        <f>IF(VLOOKUP($A4136,Parts!$A:$AM,L$1,0)="X",AC$2,"")</f>
        <v>#VALUE!</v>
      </c>
      <c r="M4136" t="e">
        <f>IF(VLOOKUP($A4136,Parts!$A:$AM,M$1,0)="X",AD$2,"")</f>
        <v>#VALUE!</v>
      </c>
      <c r="N4136" t="e">
        <f>IF(VLOOKUP($A4136,Parts!$A:$AM,N$1,0)="X",AE$2,"")</f>
        <v>#VALUE!</v>
      </c>
      <c r="O4136" t="e">
        <f>IF(VLOOKUP($A4136,Parts!$A:$AM,O$1,0)="X",AF$2,"")</f>
        <v>#VALUE!</v>
      </c>
      <c r="P4136" t="e">
        <f t="shared" si="65"/>
        <v>#VALUE!</v>
      </c>
    </row>
    <row r="4137" spans="1:16" x14ac:dyDescent="0.25">
      <c r="A4137" t="e">
        <f>Table15[[#This Row],[Name]]</f>
        <v>#VALUE!</v>
      </c>
      <c r="B4137" t="e">
        <f>IF(VLOOKUP($A4137,Parts!$A:$AM,B$1,0)="X",S$2,"")</f>
        <v>#VALUE!</v>
      </c>
      <c r="C4137" t="e">
        <f>IF(VLOOKUP($A4137,Parts!$A:$AM,C$1,0)="X",T$2,"")</f>
        <v>#VALUE!</v>
      </c>
      <c r="D4137" t="e">
        <f>IF(VLOOKUP($A4137,Parts!$A:$AM,D$1,0)="X",U$2,"")</f>
        <v>#VALUE!</v>
      </c>
      <c r="E4137" t="e">
        <f>IF(VLOOKUP($A4137,Parts!$A:$AM,E$1,0)="X",V$2,"")</f>
        <v>#VALUE!</v>
      </c>
      <c r="F4137" t="e">
        <f>IF(VLOOKUP($A4137,Parts!$A:$AM,F$1,0)="X",W$2,"")</f>
        <v>#VALUE!</v>
      </c>
      <c r="G4137" t="e">
        <f>IF(VLOOKUP($A4137,Parts!$A:$AM,G$1,0)="X",X$2,"")</f>
        <v>#VALUE!</v>
      </c>
      <c r="H4137" t="e">
        <f>IF(VLOOKUP($A4137,Parts!$A:$AM,H$1,0)="X",Y$2,"")</f>
        <v>#VALUE!</v>
      </c>
      <c r="I4137" t="e">
        <f>IF(VLOOKUP($A4137,Parts!$A:$AM,I$1,0)="X",Z$2,"")</f>
        <v>#VALUE!</v>
      </c>
      <c r="J4137" t="e">
        <f>IF(VLOOKUP($A4137,Parts!$A:$AM,J$1,0)="X",AA$2,"")</f>
        <v>#VALUE!</v>
      </c>
      <c r="K4137" t="e">
        <f>IF(VLOOKUP($A4137,Parts!$A:$AM,K$1,0)="X",AB$2,"")</f>
        <v>#VALUE!</v>
      </c>
      <c r="L4137" t="e">
        <f>IF(VLOOKUP($A4137,Parts!$A:$AM,L$1,0)="X",AC$2,"")</f>
        <v>#VALUE!</v>
      </c>
      <c r="M4137" t="e">
        <f>IF(VLOOKUP($A4137,Parts!$A:$AM,M$1,0)="X",AD$2,"")</f>
        <v>#VALUE!</v>
      </c>
      <c r="N4137" t="e">
        <f>IF(VLOOKUP($A4137,Parts!$A:$AM,N$1,0)="X",AE$2,"")</f>
        <v>#VALUE!</v>
      </c>
      <c r="O4137" t="e">
        <f>IF(VLOOKUP($A4137,Parts!$A:$AM,O$1,0)="X",AF$2,"")</f>
        <v>#VALUE!</v>
      </c>
      <c r="P4137" t="e">
        <f t="shared" si="65"/>
        <v>#VALUE!</v>
      </c>
    </row>
    <row r="4138" spans="1:16" x14ac:dyDescent="0.25">
      <c r="A4138" t="e">
        <f>Table15[[#This Row],[Name]]</f>
        <v>#VALUE!</v>
      </c>
      <c r="B4138" t="e">
        <f>IF(VLOOKUP($A4138,Parts!$A:$AM,B$1,0)="X",S$2,"")</f>
        <v>#VALUE!</v>
      </c>
      <c r="C4138" t="e">
        <f>IF(VLOOKUP($A4138,Parts!$A:$AM,C$1,0)="X",T$2,"")</f>
        <v>#VALUE!</v>
      </c>
      <c r="D4138" t="e">
        <f>IF(VLOOKUP($A4138,Parts!$A:$AM,D$1,0)="X",U$2,"")</f>
        <v>#VALUE!</v>
      </c>
      <c r="E4138" t="e">
        <f>IF(VLOOKUP($A4138,Parts!$A:$AM,E$1,0)="X",V$2,"")</f>
        <v>#VALUE!</v>
      </c>
      <c r="F4138" t="e">
        <f>IF(VLOOKUP($A4138,Parts!$A:$AM,F$1,0)="X",W$2,"")</f>
        <v>#VALUE!</v>
      </c>
      <c r="G4138" t="e">
        <f>IF(VLOOKUP($A4138,Parts!$A:$AM,G$1,0)="X",X$2,"")</f>
        <v>#VALUE!</v>
      </c>
      <c r="H4138" t="e">
        <f>IF(VLOOKUP($A4138,Parts!$A:$AM,H$1,0)="X",Y$2,"")</f>
        <v>#VALUE!</v>
      </c>
      <c r="I4138" t="e">
        <f>IF(VLOOKUP($A4138,Parts!$A:$AM,I$1,0)="X",Z$2,"")</f>
        <v>#VALUE!</v>
      </c>
      <c r="J4138" t="e">
        <f>IF(VLOOKUP($A4138,Parts!$A:$AM,J$1,0)="X",AA$2,"")</f>
        <v>#VALUE!</v>
      </c>
      <c r="K4138" t="e">
        <f>IF(VLOOKUP($A4138,Parts!$A:$AM,K$1,0)="X",AB$2,"")</f>
        <v>#VALUE!</v>
      </c>
      <c r="L4138" t="e">
        <f>IF(VLOOKUP($A4138,Parts!$A:$AM,L$1,0)="X",AC$2,"")</f>
        <v>#VALUE!</v>
      </c>
      <c r="M4138" t="e">
        <f>IF(VLOOKUP($A4138,Parts!$A:$AM,M$1,0)="X",AD$2,"")</f>
        <v>#VALUE!</v>
      </c>
      <c r="N4138" t="e">
        <f>IF(VLOOKUP($A4138,Parts!$A:$AM,N$1,0)="X",AE$2,"")</f>
        <v>#VALUE!</v>
      </c>
      <c r="O4138" t="e">
        <f>IF(VLOOKUP($A4138,Parts!$A:$AM,O$1,0)="X",AF$2,"")</f>
        <v>#VALUE!</v>
      </c>
      <c r="P4138" t="e">
        <f t="shared" si="65"/>
        <v>#VALUE!</v>
      </c>
    </row>
    <row r="4139" spans="1:16" x14ac:dyDescent="0.25">
      <c r="A4139" t="e">
        <f>Table15[[#This Row],[Name]]</f>
        <v>#VALUE!</v>
      </c>
      <c r="B4139" t="e">
        <f>IF(VLOOKUP($A4139,Parts!$A:$AM,B$1,0)="X",S$2,"")</f>
        <v>#VALUE!</v>
      </c>
      <c r="C4139" t="e">
        <f>IF(VLOOKUP($A4139,Parts!$A:$AM,C$1,0)="X",T$2,"")</f>
        <v>#VALUE!</v>
      </c>
      <c r="D4139" t="e">
        <f>IF(VLOOKUP($A4139,Parts!$A:$AM,D$1,0)="X",U$2,"")</f>
        <v>#VALUE!</v>
      </c>
      <c r="E4139" t="e">
        <f>IF(VLOOKUP($A4139,Parts!$A:$AM,E$1,0)="X",V$2,"")</f>
        <v>#VALUE!</v>
      </c>
      <c r="F4139" t="e">
        <f>IF(VLOOKUP($A4139,Parts!$A:$AM,F$1,0)="X",W$2,"")</f>
        <v>#VALUE!</v>
      </c>
      <c r="G4139" t="e">
        <f>IF(VLOOKUP($A4139,Parts!$A:$AM,G$1,0)="X",X$2,"")</f>
        <v>#VALUE!</v>
      </c>
      <c r="H4139" t="e">
        <f>IF(VLOOKUP($A4139,Parts!$A:$AM,H$1,0)="X",Y$2,"")</f>
        <v>#VALUE!</v>
      </c>
      <c r="I4139" t="e">
        <f>IF(VLOOKUP($A4139,Parts!$A:$AM,I$1,0)="X",Z$2,"")</f>
        <v>#VALUE!</v>
      </c>
      <c r="J4139" t="e">
        <f>IF(VLOOKUP($A4139,Parts!$A:$AM,J$1,0)="X",AA$2,"")</f>
        <v>#VALUE!</v>
      </c>
      <c r="K4139" t="e">
        <f>IF(VLOOKUP($A4139,Parts!$A:$AM,K$1,0)="X",AB$2,"")</f>
        <v>#VALUE!</v>
      </c>
      <c r="L4139" t="e">
        <f>IF(VLOOKUP($A4139,Parts!$A:$AM,L$1,0)="X",AC$2,"")</f>
        <v>#VALUE!</v>
      </c>
      <c r="M4139" t="e">
        <f>IF(VLOOKUP($A4139,Parts!$A:$AM,M$1,0)="X",AD$2,"")</f>
        <v>#VALUE!</v>
      </c>
      <c r="N4139" t="e">
        <f>IF(VLOOKUP($A4139,Parts!$A:$AM,N$1,0)="X",AE$2,"")</f>
        <v>#VALUE!</v>
      </c>
      <c r="O4139" t="e">
        <f>IF(VLOOKUP($A4139,Parts!$A:$AM,O$1,0)="X",AF$2,"")</f>
        <v>#VALUE!</v>
      </c>
      <c r="P4139" t="e">
        <f t="shared" si="65"/>
        <v>#VALUE!</v>
      </c>
    </row>
    <row r="4140" spans="1:16" x14ac:dyDescent="0.25">
      <c r="A4140" t="e">
        <f>Table15[[#This Row],[Name]]</f>
        <v>#VALUE!</v>
      </c>
      <c r="B4140" t="e">
        <f>IF(VLOOKUP($A4140,Parts!$A:$AM,B$1,0)="X",S$2,"")</f>
        <v>#VALUE!</v>
      </c>
      <c r="C4140" t="e">
        <f>IF(VLOOKUP($A4140,Parts!$A:$AM,C$1,0)="X",T$2,"")</f>
        <v>#VALUE!</v>
      </c>
      <c r="D4140" t="e">
        <f>IF(VLOOKUP($A4140,Parts!$A:$AM,D$1,0)="X",U$2,"")</f>
        <v>#VALUE!</v>
      </c>
      <c r="E4140" t="e">
        <f>IF(VLOOKUP($A4140,Parts!$A:$AM,E$1,0)="X",V$2,"")</f>
        <v>#VALUE!</v>
      </c>
      <c r="F4140" t="e">
        <f>IF(VLOOKUP($A4140,Parts!$A:$AM,F$1,0)="X",W$2,"")</f>
        <v>#VALUE!</v>
      </c>
      <c r="G4140" t="e">
        <f>IF(VLOOKUP($A4140,Parts!$A:$AM,G$1,0)="X",X$2,"")</f>
        <v>#VALUE!</v>
      </c>
      <c r="H4140" t="e">
        <f>IF(VLOOKUP($A4140,Parts!$A:$AM,H$1,0)="X",Y$2,"")</f>
        <v>#VALUE!</v>
      </c>
      <c r="I4140" t="e">
        <f>IF(VLOOKUP($A4140,Parts!$A:$AM,I$1,0)="X",Z$2,"")</f>
        <v>#VALUE!</v>
      </c>
      <c r="J4140" t="e">
        <f>IF(VLOOKUP($A4140,Parts!$A:$AM,J$1,0)="X",AA$2,"")</f>
        <v>#VALUE!</v>
      </c>
      <c r="K4140" t="e">
        <f>IF(VLOOKUP($A4140,Parts!$A:$AM,K$1,0)="X",AB$2,"")</f>
        <v>#VALUE!</v>
      </c>
      <c r="L4140" t="e">
        <f>IF(VLOOKUP($A4140,Parts!$A:$AM,L$1,0)="X",AC$2,"")</f>
        <v>#VALUE!</v>
      </c>
      <c r="M4140" t="e">
        <f>IF(VLOOKUP($A4140,Parts!$A:$AM,M$1,0)="X",AD$2,"")</f>
        <v>#VALUE!</v>
      </c>
      <c r="N4140" t="e">
        <f>IF(VLOOKUP($A4140,Parts!$A:$AM,N$1,0)="X",AE$2,"")</f>
        <v>#VALUE!</v>
      </c>
      <c r="O4140" t="e">
        <f>IF(VLOOKUP($A4140,Parts!$A:$AM,O$1,0)="X",AF$2,"")</f>
        <v>#VALUE!</v>
      </c>
      <c r="P4140" t="e">
        <f t="shared" si="65"/>
        <v>#VALUE!</v>
      </c>
    </row>
    <row r="4141" spans="1:16" x14ac:dyDescent="0.25">
      <c r="A4141" t="e">
        <f>Table15[[#This Row],[Name]]</f>
        <v>#VALUE!</v>
      </c>
      <c r="B4141" t="e">
        <f>IF(VLOOKUP($A4141,Parts!$A:$AM,B$1,0)="X",S$2,"")</f>
        <v>#VALUE!</v>
      </c>
      <c r="C4141" t="e">
        <f>IF(VLOOKUP($A4141,Parts!$A:$AM,C$1,0)="X",T$2,"")</f>
        <v>#VALUE!</v>
      </c>
      <c r="D4141" t="e">
        <f>IF(VLOOKUP($A4141,Parts!$A:$AM,D$1,0)="X",U$2,"")</f>
        <v>#VALUE!</v>
      </c>
      <c r="E4141" t="e">
        <f>IF(VLOOKUP($A4141,Parts!$A:$AM,E$1,0)="X",V$2,"")</f>
        <v>#VALUE!</v>
      </c>
      <c r="F4141" t="e">
        <f>IF(VLOOKUP($A4141,Parts!$A:$AM,F$1,0)="X",W$2,"")</f>
        <v>#VALUE!</v>
      </c>
      <c r="G4141" t="e">
        <f>IF(VLOOKUP($A4141,Parts!$A:$AM,G$1,0)="X",X$2,"")</f>
        <v>#VALUE!</v>
      </c>
      <c r="H4141" t="e">
        <f>IF(VLOOKUP($A4141,Parts!$A:$AM,H$1,0)="X",Y$2,"")</f>
        <v>#VALUE!</v>
      </c>
      <c r="I4141" t="e">
        <f>IF(VLOOKUP($A4141,Parts!$A:$AM,I$1,0)="X",Z$2,"")</f>
        <v>#VALUE!</v>
      </c>
      <c r="J4141" t="e">
        <f>IF(VLOOKUP($A4141,Parts!$A:$AM,J$1,0)="X",AA$2,"")</f>
        <v>#VALUE!</v>
      </c>
      <c r="K4141" t="e">
        <f>IF(VLOOKUP($A4141,Parts!$A:$AM,K$1,0)="X",AB$2,"")</f>
        <v>#VALUE!</v>
      </c>
      <c r="L4141" t="e">
        <f>IF(VLOOKUP($A4141,Parts!$A:$AM,L$1,0)="X",AC$2,"")</f>
        <v>#VALUE!</v>
      </c>
      <c r="M4141" t="e">
        <f>IF(VLOOKUP($A4141,Parts!$A:$AM,M$1,0)="X",AD$2,"")</f>
        <v>#VALUE!</v>
      </c>
      <c r="N4141" t="e">
        <f>IF(VLOOKUP($A4141,Parts!$A:$AM,N$1,0)="X",AE$2,"")</f>
        <v>#VALUE!</v>
      </c>
      <c r="O4141" t="e">
        <f>IF(VLOOKUP($A4141,Parts!$A:$AM,O$1,0)="X",AF$2,"")</f>
        <v>#VALUE!</v>
      </c>
      <c r="P4141" t="e">
        <f t="shared" si="65"/>
        <v>#VALUE!</v>
      </c>
    </row>
    <row r="4142" spans="1:16" x14ac:dyDescent="0.25">
      <c r="A4142" t="e">
        <f>Table15[[#This Row],[Name]]</f>
        <v>#VALUE!</v>
      </c>
      <c r="B4142" t="e">
        <f>IF(VLOOKUP($A4142,Parts!$A:$AM,B$1,0)="X",S$2,"")</f>
        <v>#VALUE!</v>
      </c>
      <c r="C4142" t="e">
        <f>IF(VLOOKUP($A4142,Parts!$A:$AM,C$1,0)="X",T$2,"")</f>
        <v>#VALUE!</v>
      </c>
      <c r="D4142" t="e">
        <f>IF(VLOOKUP($A4142,Parts!$A:$AM,D$1,0)="X",U$2,"")</f>
        <v>#VALUE!</v>
      </c>
      <c r="E4142" t="e">
        <f>IF(VLOOKUP($A4142,Parts!$A:$AM,E$1,0)="X",V$2,"")</f>
        <v>#VALUE!</v>
      </c>
      <c r="F4142" t="e">
        <f>IF(VLOOKUP($A4142,Parts!$A:$AM,F$1,0)="X",W$2,"")</f>
        <v>#VALUE!</v>
      </c>
      <c r="G4142" t="e">
        <f>IF(VLOOKUP($A4142,Parts!$A:$AM,G$1,0)="X",X$2,"")</f>
        <v>#VALUE!</v>
      </c>
      <c r="H4142" t="e">
        <f>IF(VLOOKUP($A4142,Parts!$A:$AM,H$1,0)="X",Y$2,"")</f>
        <v>#VALUE!</v>
      </c>
      <c r="I4142" t="e">
        <f>IF(VLOOKUP($A4142,Parts!$A:$AM,I$1,0)="X",Z$2,"")</f>
        <v>#VALUE!</v>
      </c>
      <c r="J4142" t="e">
        <f>IF(VLOOKUP($A4142,Parts!$A:$AM,J$1,0)="X",AA$2,"")</f>
        <v>#VALUE!</v>
      </c>
      <c r="K4142" t="e">
        <f>IF(VLOOKUP($A4142,Parts!$A:$AM,K$1,0)="X",AB$2,"")</f>
        <v>#VALUE!</v>
      </c>
      <c r="L4142" t="e">
        <f>IF(VLOOKUP($A4142,Parts!$A:$AM,L$1,0)="X",AC$2,"")</f>
        <v>#VALUE!</v>
      </c>
      <c r="M4142" t="e">
        <f>IF(VLOOKUP($A4142,Parts!$A:$AM,M$1,0)="X",AD$2,"")</f>
        <v>#VALUE!</v>
      </c>
      <c r="N4142" t="e">
        <f>IF(VLOOKUP($A4142,Parts!$A:$AM,N$1,0)="X",AE$2,"")</f>
        <v>#VALUE!</v>
      </c>
      <c r="O4142" t="e">
        <f>IF(VLOOKUP($A4142,Parts!$A:$AM,O$1,0)="X",AF$2,"")</f>
        <v>#VALUE!</v>
      </c>
      <c r="P4142" t="e">
        <f t="shared" si="65"/>
        <v>#VALUE!</v>
      </c>
    </row>
    <row r="4143" spans="1:16" x14ac:dyDescent="0.25">
      <c r="A4143" t="e">
        <f>Table15[[#This Row],[Name]]</f>
        <v>#VALUE!</v>
      </c>
      <c r="B4143" t="e">
        <f>IF(VLOOKUP($A4143,Parts!$A:$AM,B$1,0)="X",S$2,"")</f>
        <v>#VALUE!</v>
      </c>
      <c r="C4143" t="e">
        <f>IF(VLOOKUP($A4143,Parts!$A:$AM,C$1,0)="X",T$2,"")</f>
        <v>#VALUE!</v>
      </c>
      <c r="D4143" t="e">
        <f>IF(VLOOKUP($A4143,Parts!$A:$AM,D$1,0)="X",U$2,"")</f>
        <v>#VALUE!</v>
      </c>
      <c r="E4143" t="e">
        <f>IF(VLOOKUP($A4143,Parts!$A:$AM,E$1,0)="X",V$2,"")</f>
        <v>#VALUE!</v>
      </c>
      <c r="F4143" t="e">
        <f>IF(VLOOKUP($A4143,Parts!$A:$AM,F$1,0)="X",W$2,"")</f>
        <v>#VALUE!</v>
      </c>
      <c r="G4143" t="e">
        <f>IF(VLOOKUP($A4143,Parts!$A:$AM,G$1,0)="X",X$2,"")</f>
        <v>#VALUE!</v>
      </c>
      <c r="H4143" t="e">
        <f>IF(VLOOKUP($A4143,Parts!$A:$AM,H$1,0)="X",Y$2,"")</f>
        <v>#VALUE!</v>
      </c>
      <c r="I4143" t="e">
        <f>IF(VLOOKUP($A4143,Parts!$A:$AM,I$1,0)="X",Z$2,"")</f>
        <v>#VALUE!</v>
      </c>
      <c r="J4143" t="e">
        <f>IF(VLOOKUP($A4143,Parts!$A:$AM,J$1,0)="X",AA$2,"")</f>
        <v>#VALUE!</v>
      </c>
      <c r="K4143" t="e">
        <f>IF(VLOOKUP($A4143,Parts!$A:$AM,K$1,0)="X",AB$2,"")</f>
        <v>#VALUE!</v>
      </c>
      <c r="L4143" t="e">
        <f>IF(VLOOKUP($A4143,Parts!$A:$AM,L$1,0)="X",AC$2,"")</f>
        <v>#VALUE!</v>
      </c>
      <c r="M4143" t="e">
        <f>IF(VLOOKUP($A4143,Parts!$A:$AM,M$1,0)="X",AD$2,"")</f>
        <v>#VALUE!</v>
      </c>
      <c r="N4143" t="e">
        <f>IF(VLOOKUP($A4143,Parts!$A:$AM,N$1,0)="X",AE$2,"")</f>
        <v>#VALUE!</v>
      </c>
      <c r="O4143" t="e">
        <f>IF(VLOOKUP($A4143,Parts!$A:$AM,O$1,0)="X",AF$2,"")</f>
        <v>#VALUE!</v>
      </c>
      <c r="P4143" t="e">
        <f t="shared" si="65"/>
        <v>#VALUE!</v>
      </c>
    </row>
    <row r="4144" spans="1:16" x14ac:dyDescent="0.25">
      <c r="A4144" t="e">
        <f>Table15[[#This Row],[Name]]</f>
        <v>#VALUE!</v>
      </c>
      <c r="B4144" t="e">
        <f>IF(VLOOKUP($A4144,Parts!$A:$AM,B$1,0)="X",S$2,"")</f>
        <v>#VALUE!</v>
      </c>
      <c r="C4144" t="e">
        <f>IF(VLOOKUP($A4144,Parts!$A:$AM,C$1,0)="X",T$2,"")</f>
        <v>#VALUE!</v>
      </c>
      <c r="D4144" t="e">
        <f>IF(VLOOKUP($A4144,Parts!$A:$AM,D$1,0)="X",U$2,"")</f>
        <v>#VALUE!</v>
      </c>
      <c r="E4144" t="e">
        <f>IF(VLOOKUP($A4144,Parts!$A:$AM,E$1,0)="X",V$2,"")</f>
        <v>#VALUE!</v>
      </c>
      <c r="F4144" t="e">
        <f>IF(VLOOKUP($A4144,Parts!$A:$AM,F$1,0)="X",W$2,"")</f>
        <v>#VALUE!</v>
      </c>
      <c r="G4144" t="e">
        <f>IF(VLOOKUP($A4144,Parts!$A:$AM,G$1,0)="X",X$2,"")</f>
        <v>#VALUE!</v>
      </c>
      <c r="H4144" t="e">
        <f>IF(VLOOKUP($A4144,Parts!$A:$AM,H$1,0)="X",Y$2,"")</f>
        <v>#VALUE!</v>
      </c>
      <c r="I4144" t="e">
        <f>IF(VLOOKUP($A4144,Parts!$A:$AM,I$1,0)="X",Z$2,"")</f>
        <v>#VALUE!</v>
      </c>
      <c r="J4144" t="e">
        <f>IF(VLOOKUP($A4144,Parts!$A:$AM,J$1,0)="X",AA$2,"")</f>
        <v>#VALUE!</v>
      </c>
      <c r="K4144" t="e">
        <f>IF(VLOOKUP($A4144,Parts!$A:$AM,K$1,0)="X",AB$2,"")</f>
        <v>#VALUE!</v>
      </c>
      <c r="L4144" t="e">
        <f>IF(VLOOKUP($A4144,Parts!$A:$AM,L$1,0)="X",AC$2,"")</f>
        <v>#VALUE!</v>
      </c>
      <c r="M4144" t="e">
        <f>IF(VLOOKUP($A4144,Parts!$A:$AM,M$1,0)="X",AD$2,"")</f>
        <v>#VALUE!</v>
      </c>
      <c r="N4144" t="e">
        <f>IF(VLOOKUP($A4144,Parts!$A:$AM,N$1,0)="X",AE$2,"")</f>
        <v>#VALUE!</v>
      </c>
      <c r="O4144" t="e">
        <f>IF(VLOOKUP($A4144,Parts!$A:$AM,O$1,0)="X",AF$2,"")</f>
        <v>#VALUE!</v>
      </c>
      <c r="P4144" t="e">
        <f t="shared" si="65"/>
        <v>#VALUE!</v>
      </c>
    </row>
    <row r="4145" spans="1:16" x14ac:dyDescent="0.25">
      <c r="A4145" t="e">
        <f>Table15[[#This Row],[Name]]</f>
        <v>#VALUE!</v>
      </c>
      <c r="B4145" t="e">
        <f>IF(VLOOKUP($A4145,Parts!$A:$AM,B$1,0)="X",S$2,"")</f>
        <v>#VALUE!</v>
      </c>
      <c r="C4145" t="e">
        <f>IF(VLOOKUP($A4145,Parts!$A:$AM,C$1,0)="X",T$2,"")</f>
        <v>#VALUE!</v>
      </c>
      <c r="D4145" t="e">
        <f>IF(VLOOKUP($A4145,Parts!$A:$AM,D$1,0)="X",U$2,"")</f>
        <v>#VALUE!</v>
      </c>
      <c r="E4145" t="e">
        <f>IF(VLOOKUP($A4145,Parts!$A:$AM,E$1,0)="X",V$2,"")</f>
        <v>#VALUE!</v>
      </c>
      <c r="F4145" t="e">
        <f>IF(VLOOKUP($A4145,Parts!$A:$AM,F$1,0)="X",W$2,"")</f>
        <v>#VALUE!</v>
      </c>
      <c r="G4145" t="e">
        <f>IF(VLOOKUP($A4145,Parts!$A:$AM,G$1,0)="X",X$2,"")</f>
        <v>#VALUE!</v>
      </c>
      <c r="H4145" t="e">
        <f>IF(VLOOKUP($A4145,Parts!$A:$AM,H$1,0)="X",Y$2,"")</f>
        <v>#VALUE!</v>
      </c>
      <c r="I4145" t="e">
        <f>IF(VLOOKUP($A4145,Parts!$A:$AM,I$1,0)="X",Z$2,"")</f>
        <v>#VALUE!</v>
      </c>
      <c r="J4145" t="e">
        <f>IF(VLOOKUP($A4145,Parts!$A:$AM,J$1,0)="X",AA$2,"")</f>
        <v>#VALUE!</v>
      </c>
      <c r="K4145" t="e">
        <f>IF(VLOOKUP($A4145,Parts!$A:$AM,K$1,0)="X",AB$2,"")</f>
        <v>#VALUE!</v>
      </c>
      <c r="L4145" t="e">
        <f>IF(VLOOKUP($A4145,Parts!$A:$AM,L$1,0)="X",AC$2,"")</f>
        <v>#VALUE!</v>
      </c>
      <c r="M4145" t="e">
        <f>IF(VLOOKUP($A4145,Parts!$A:$AM,M$1,0)="X",AD$2,"")</f>
        <v>#VALUE!</v>
      </c>
      <c r="N4145" t="e">
        <f>IF(VLOOKUP($A4145,Parts!$A:$AM,N$1,0)="X",AE$2,"")</f>
        <v>#VALUE!</v>
      </c>
      <c r="O4145" t="e">
        <f>IF(VLOOKUP($A4145,Parts!$A:$AM,O$1,0)="X",AF$2,"")</f>
        <v>#VALUE!</v>
      </c>
      <c r="P4145" t="e">
        <f t="shared" si="65"/>
        <v>#VALUE!</v>
      </c>
    </row>
    <row r="4146" spans="1:16" x14ac:dyDescent="0.25">
      <c r="A4146" t="e">
        <f>Table15[[#This Row],[Name]]</f>
        <v>#VALUE!</v>
      </c>
      <c r="B4146" t="e">
        <f>IF(VLOOKUP($A4146,Parts!$A:$AM,B$1,0)="X",S$2,"")</f>
        <v>#VALUE!</v>
      </c>
      <c r="C4146" t="e">
        <f>IF(VLOOKUP($A4146,Parts!$A:$AM,C$1,0)="X",T$2,"")</f>
        <v>#VALUE!</v>
      </c>
      <c r="D4146" t="e">
        <f>IF(VLOOKUP($A4146,Parts!$A:$AM,D$1,0)="X",U$2,"")</f>
        <v>#VALUE!</v>
      </c>
      <c r="E4146" t="e">
        <f>IF(VLOOKUP($A4146,Parts!$A:$AM,E$1,0)="X",V$2,"")</f>
        <v>#VALUE!</v>
      </c>
      <c r="F4146" t="e">
        <f>IF(VLOOKUP($A4146,Parts!$A:$AM,F$1,0)="X",W$2,"")</f>
        <v>#VALUE!</v>
      </c>
      <c r="G4146" t="e">
        <f>IF(VLOOKUP($A4146,Parts!$A:$AM,G$1,0)="X",X$2,"")</f>
        <v>#VALUE!</v>
      </c>
      <c r="H4146" t="e">
        <f>IF(VLOOKUP($A4146,Parts!$A:$AM,H$1,0)="X",Y$2,"")</f>
        <v>#VALUE!</v>
      </c>
      <c r="I4146" t="e">
        <f>IF(VLOOKUP($A4146,Parts!$A:$AM,I$1,0)="X",Z$2,"")</f>
        <v>#VALUE!</v>
      </c>
      <c r="J4146" t="e">
        <f>IF(VLOOKUP($A4146,Parts!$A:$AM,J$1,0)="X",AA$2,"")</f>
        <v>#VALUE!</v>
      </c>
      <c r="K4146" t="e">
        <f>IF(VLOOKUP($A4146,Parts!$A:$AM,K$1,0)="X",AB$2,"")</f>
        <v>#VALUE!</v>
      </c>
      <c r="L4146" t="e">
        <f>IF(VLOOKUP($A4146,Parts!$A:$AM,L$1,0)="X",AC$2,"")</f>
        <v>#VALUE!</v>
      </c>
      <c r="M4146" t="e">
        <f>IF(VLOOKUP($A4146,Parts!$A:$AM,M$1,0)="X",AD$2,"")</f>
        <v>#VALUE!</v>
      </c>
      <c r="N4146" t="e">
        <f>IF(VLOOKUP($A4146,Parts!$A:$AM,N$1,0)="X",AE$2,"")</f>
        <v>#VALUE!</v>
      </c>
      <c r="O4146" t="e">
        <f>IF(VLOOKUP($A4146,Parts!$A:$AM,O$1,0)="X",AF$2,"")</f>
        <v>#VALUE!</v>
      </c>
      <c r="P4146" t="e">
        <f t="shared" si="65"/>
        <v>#VALUE!</v>
      </c>
    </row>
    <row r="4147" spans="1:16" x14ac:dyDescent="0.25">
      <c r="A4147" t="e">
        <f>Table15[[#This Row],[Name]]</f>
        <v>#VALUE!</v>
      </c>
      <c r="B4147" t="e">
        <f>IF(VLOOKUP($A4147,Parts!$A:$AM,B$1,0)="X",S$2,"")</f>
        <v>#VALUE!</v>
      </c>
      <c r="C4147" t="e">
        <f>IF(VLOOKUP($A4147,Parts!$A:$AM,C$1,0)="X",T$2,"")</f>
        <v>#VALUE!</v>
      </c>
      <c r="D4147" t="e">
        <f>IF(VLOOKUP($A4147,Parts!$A:$AM,D$1,0)="X",U$2,"")</f>
        <v>#VALUE!</v>
      </c>
      <c r="E4147" t="e">
        <f>IF(VLOOKUP($A4147,Parts!$A:$AM,E$1,0)="X",V$2,"")</f>
        <v>#VALUE!</v>
      </c>
      <c r="F4147" t="e">
        <f>IF(VLOOKUP($A4147,Parts!$A:$AM,F$1,0)="X",W$2,"")</f>
        <v>#VALUE!</v>
      </c>
      <c r="G4147" t="e">
        <f>IF(VLOOKUP($A4147,Parts!$A:$AM,G$1,0)="X",X$2,"")</f>
        <v>#VALUE!</v>
      </c>
      <c r="H4147" t="e">
        <f>IF(VLOOKUP($A4147,Parts!$A:$AM,H$1,0)="X",Y$2,"")</f>
        <v>#VALUE!</v>
      </c>
      <c r="I4147" t="e">
        <f>IF(VLOOKUP($A4147,Parts!$A:$AM,I$1,0)="X",Z$2,"")</f>
        <v>#VALUE!</v>
      </c>
      <c r="J4147" t="e">
        <f>IF(VLOOKUP($A4147,Parts!$A:$AM,J$1,0)="X",AA$2,"")</f>
        <v>#VALUE!</v>
      </c>
      <c r="K4147" t="e">
        <f>IF(VLOOKUP($A4147,Parts!$A:$AM,K$1,0)="X",AB$2,"")</f>
        <v>#VALUE!</v>
      </c>
      <c r="L4147" t="e">
        <f>IF(VLOOKUP($A4147,Parts!$A:$AM,L$1,0)="X",AC$2,"")</f>
        <v>#VALUE!</v>
      </c>
      <c r="M4147" t="e">
        <f>IF(VLOOKUP($A4147,Parts!$A:$AM,M$1,0)="X",AD$2,"")</f>
        <v>#VALUE!</v>
      </c>
      <c r="N4147" t="e">
        <f>IF(VLOOKUP($A4147,Parts!$A:$AM,N$1,0)="X",AE$2,"")</f>
        <v>#VALUE!</v>
      </c>
      <c r="O4147" t="e">
        <f>IF(VLOOKUP($A4147,Parts!$A:$AM,O$1,0)="X",AF$2,"")</f>
        <v>#VALUE!</v>
      </c>
      <c r="P4147" t="e">
        <f t="shared" si="65"/>
        <v>#VALUE!</v>
      </c>
    </row>
    <row r="4148" spans="1:16" x14ac:dyDescent="0.25">
      <c r="A4148" t="e">
        <f>Table15[[#This Row],[Name]]</f>
        <v>#VALUE!</v>
      </c>
      <c r="B4148" t="e">
        <f>IF(VLOOKUP($A4148,Parts!$A:$AM,B$1,0)="X",S$2,"")</f>
        <v>#VALUE!</v>
      </c>
      <c r="C4148" t="e">
        <f>IF(VLOOKUP($A4148,Parts!$A:$AM,C$1,0)="X",T$2,"")</f>
        <v>#VALUE!</v>
      </c>
      <c r="D4148" t="e">
        <f>IF(VLOOKUP($A4148,Parts!$A:$AM,D$1,0)="X",U$2,"")</f>
        <v>#VALUE!</v>
      </c>
      <c r="E4148" t="e">
        <f>IF(VLOOKUP($A4148,Parts!$A:$AM,E$1,0)="X",V$2,"")</f>
        <v>#VALUE!</v>
      </c>
      <c r="F4148" t="e">
        <f>IF(VLOOKUP($A4148,Parts!$A:$AM,F$1,0)="X",W$2,"")</f>
        <v>#VALUE!</v>
      </c>
      <c r="G4148" t="e">
        <f>IF(VLOOKUP($A4148,Parts!$A:$AM,G$1,0)="X",X$2,"")</f>
        <v>#VALUE!</v>
      </c>
      <c r="H4148" t="e">
        <f>IF(VLOOKUP($A4148,Parts!$A:$AM,H$1,0)="X",Y$2,"")</f>
        <v>#VALUE!</v>
      </c>
      <c r="I4148" t="e">
        <f>IF(VLOOKUP($A4148,Parts!$A:$AM,I$1,0)="X",Z$2,"")</f>
        <v>#VALUE!</v>
      </c>
      <c r="J4148" t="e">
        <f>IF(VLOOKUP($A4148,Parts!$A:$AM,J$1,0)="X",AA$2,"")</f>
        <v>#VALUE!</v>
      </c>
      <c r="K4148" t="e">
        <f>IF(VLOOKUP($A4148,Parts!$A:$AM,K$1,0)="X",AB$2,"")</f>
        <v>#VALUE!</v>
      </c>
      <c r="L4148" t="e">
        <f>IF(VLOOKUP($A4148,Parts!$A:$AM,L$1,0)="X",AC$2,"")</f>
        <v>#VALUE!</v>
      </c>
      <c r="M4148" t="e">
        <f>IF(VLOOKUP($A4148,Parts!$A:$AM,M$1,0)="X",AD$2,"")</f>
        <v>#VALUE!</v>
      </c>
      <c r="N4148" t="e">
        <f>IF(VLOOKUP($A4148,Parts!$A:$AM,N$1,0)="X",AE$2,"")</f>
        <v>#VALUE!</v>
      </c>
      <c r="O4148" t="e">
        <f>IF(VLOOKUP($A4148,Parts!$A:$AM,O$1,0)="X",AF$2,"")</f>
        <v>#VALUE!</v>
      </c>
      <c r="P4148" t="e">
        <f t="shared" si="65"/>
        <v>#VALUE!</v>
      </c>
    </row>
    <row r="4149" spans="1:16" x14ac:dyDescent="0.25">
      <c r="A4149" t="e">
        <f>Table15[[#This Row],[Name]]</f>
        <v>#VALUE!</v>
      </c>
      <c r="B4149" t="e">
        <f>IF(VLOOKUP($A4149,Parts!$A:$AM,B$1,0)="X",S$2,"")</f>
        <v>#VALUE!</v>
      </c>
      <c r="C4149" t="e">
        <f>IF(VLOOKUP($A4149,Parts!$A:$AM,C$1,0)="X",T$2,"")</f>
        <v>#VALUE!</v>
      </c>
      <c r="D4149" t="e">
        <f>IF(VLOOKUP($A4149,Parts!$A:$AM,D$1,0)="X",U$2,"")</f>
        <v>#VALUE!</v>
      </c>
      <c r="E4149" t="e">
        <f>IF(VLOOKUP($A4149,Parts!$A:$AM,E$1,0)="X",V$2,"")</f>
        <v>#VALUE!</v>
      </c>
      <c r="F4149" t="e">
        <f>IF(VLOOKUP($A4149,Parts!$A:$AM,F$1,0)="X",W$2,"")</f>
        <v>#VALUE!</v>
      </c>
      <c r="G4149" t="e">
        <f>IF(VLOOKUP($A4149,Parts!$A:$AM,G$1,0)="X",X$2,"")</f>
        <v>#VALUE!</v>
      </c>
      <c r="H4149" t="e">
        <f>IF(VLOOKUP($A4149,Parts!$A:$AM,H$1,0)="X",Y$2,"")</f>
        <v>#VALUE!</v>
      </c>
      <c r="I4149" t="e">
        <f>IF(VLOOKUP($A4149,Parts!$A:$AM,I$1,0)="X",Z$2,"")</f>
        <v>#VALUE!</v>
      </c>
      <c r="J4149" t="e">
        <f>IF(VLOOKUP($A4149,Parts!$A:$AM,J$1,0)="X",AA$2,"")</f>
        <v>#VALUE!</v>
      </c>
      <c r="K4149" t="e">
        <f>IF(VLOOKUP($A4149,Parts!$A:$AM,K$1,0)="X",AB$2,"")</f>
        <v>#VALUE!</v>
      </c>
      <c r="L4149" t="e">
        <f>IF(VLOOKUP($A4149,Parts!$A:$AM,L$1,0)="X",AC$2,"")</f>
        <v>#VALUE!</v>
      </c>
      <c r="M4149" t="e">
        <f>IF(VLOOKUP($A4149,Parts!$A:$AM,M$1,0)="X",AD$2,"")</f>
        <v>#VALUE!</v>
      </c>
      <c r="N4149" t="e">
        <f>IF(VLOOKUP($A4149,Parts!$A:$AM,N$1,0)="X",AE$2,"")</f>
        <v>#VALUE!</v>
      </c>
      <c r="O4149" t="e">
        <f>IF(VLOOKUP($A4149,Parts!$A:$AM,O$1,0)="X",AF$2,"")</f>
        <v>#VALUE!</v>
      </c>
      <c r="P4149" t="e">
        <f t="shared" si="65"/>
        <v>#VALUE!</v>
      </c>
    </row>
    <row r="4150" spans="1:16" x14ac:dyDescent="0.25">
      <c r="A4150" t="e">
        <f>Table15[[#This Row],[Name]]</f>
        <v>#VALUE!</v>
      </c>
      <c r="B4150" t="e">
        <f>IF(VLOOKUP($A4150,Parts!$A:$AM,B$1,0)="X",S$2,"")</f>
        <v>#VALUE!</v>
      </c>
      <c r="C4150" t="e">
        <f>IF(VLOOKUP($A4150,Parts!$A:$AM,C$1,0)="X",T$2,"")</f>
        <v>#VALUE!</v>
      </c>
      <c r="D4150" t="e">
        <f>IF(VLOOKUP($A4150,Parts!$A:$AM,D$1,0)="X",U$2,"")</f>
        <v>#VALUE!</v>
      </c>
      <c r="E4150" t="e">
        <f>IF(VLOOKUP($A4150,Parts!$A:$AM,E$1,0)="X",V$2,"")</f>
        <v>#VALUE!</v>
      </c>
      <c r="F4150" t="e">
        <f>IF(VLOOKUP($A4150,Parts!$A:$AM,F$1,0)="X",W$2,"")</f>
        <v>#VALUE!</v>
      </c>
      <c r="G4150" t="e">
        <f>IF(VLOOKUP($A4150,Parts!$A:$AM,G$1,0)="X",X$2,"")</f>
        <v>#VALUE!</v>
      </c>
      <c r="H4150" t="e">
        <f>IF(VLOOKUP($A4150,Parts!$A:$AM,H$1,0)="X",Y$2,"")</f>
        <v>#VALUE!</v>
      </c>
      <c r="I4150" t="e">
        <f>IF(VLOOKUP($A4150,Parts!$A:$AM,I$1,0)="X",Z$2,"")</f>
        <v>#VALUE!</v>
      </c>
      <c r="J4150" t="e">
        <f>IF(VLOOKUP($A4150,Parts!$A:$AM,J$1,0)="X",AA$2,"")</f>
        <v>#VALUE!</v>
      </c>
      <c r="K4150" t="e">
        <f>IF(VLOOKUP($A4150,Parts!$A:$AM,K$1,0)="X",AB$2,"")</f>
        <v>#VALUE!</v>
      </c>
      <c r="L4150" t="e">
        <f>IF(VLOOKUP($A4150,Parts!$A:$AM,L$1,0)="X",AC$2,"")</f>
        <v>#VALUE!</v>
      </c>
      <c r="M4150" t="e">
        <f>IF(VLOOKUP($A4150,Parts!$A:$AM,M$1,0)="X",AD$2,"")</f>
        <v>#VALUE!</v>
      </c>
      <c r="N4150" t="e">
        <f>IF(VLOOKUP($A4150,Parts!$A:$AM,N$1,0)="X",AE$2,"")</f>
        <v>#VALUE!</v>
      </c>
      <c r="O4150" t="e">
        <f>IF(VLOOKUP($A4150,Parts!$A:$AM,O$1,0)="X",AF$2,"")</f>
        <v>#VALUE!</v>
      </c>
      <c r="P4150" t="e">
        <f t="shared" si="65"/>
        <v>#VALUE!</v>
      </c>
    </row>
    <row r="4151" spans="1:16" x14ac:dyDescent="0.25">
      <c r="A4151" t="e">
        <f>Table15[[#This Row],[Name]]</f>
        <v>#VALUE!</v>
      </c>
      <c r="B4151" t="e">
        <f>IF(VLOOKUP($A4151,Parts!$A:$AM,B$1,0)="X",S$2,"")</f>
        <v>#VALUE!</v>
      </c>
      <c r="C4151" t="e">
        <f>IF(VLOOKUP($A4151,Parts!$A:$AM,C$1,0)="X",T$2,"")</f>
        <v>#VALUE!</v>
      </c>
      <c r="D4151" t="e">
        <f>IF(VLOOKUP($A4151,Parts!$A:$AM,D$1,0)="X",U$2,"")</f>
        <v>#VALUE!</v>
      </c>
      <c r="E4151" t="e">
        <f>IF(VLOOKUP($A4151,Parts!$A:$AM,E$1,0)="X",V$2,"")</f>
        <v>#VALUE!</v>
      </c>
      <c r="F4151" t="e">
        <f>IF(VLOOKUP($A4151,Parts!$A:$AM,F$1,0)="X",W$2,"")</f>
        <v>#VALUE!</v>
      </c>
      <c r="G4151" t="e">
        <f>IF(VLOOKUP($A4151,Parts!$A:$AM,G$1,0)="X",X$2,"")</f>
        <v>#VALUE!</v>
      </c>
      <c r="H4151" t="e">
        <f>IF(VLOOKUP($A4151,Parts!$A:$AM,H$1,0)="X",Y$2,"")</f>
        <v>#VALUE!</v>
      </c>
      <c r="I4151" t="e">
        <f>IF(VLOOKUP($A4151,Parts!$A:$AM,I$1,0)="X",Z$2,"")</f>
        <v>#VALUE!</v>
      </c>
      <c r="J4151" t="e">
        <f>IF(VLOOKUP($A4151,Parts!$A:$AM,J$1,0)="X",AA$2,"")</f>
        <v>#VALUE!</v>
      </c>
      <c r="K4151" t="e">
        <f>IF(VLOOKUP($A4151,Parts!$A:$AM,K$1,0)="X",AB$2,"")</f>
        <v>#VALUE!</v>
      </c>
      <c r="L4151" t="e">
        <f>IF(VLOOKUP($A4151,Parts!$A:$AM,L$1,0)="X",AC$2,"")</f>
        <v>#VALUE!</v>
      </c>
      <c r="M4151" t="e">
        <f>IF(VLOOKUP($A4151,Parts!$A:$AM,M$1,0)="X",AD$2,"")</f>
        <v>#VALUE!</v>
      </c>
      <c r="N4151" t="e">
        <f>IF(VLOOKUP($A4151,Parts!$A:$AM,N$1,0)="X",AE$2,"")</f>
        <v>#VALUE!</v>
      </c>
      <c r="O4151" t="e">
        <f>IF(VLOOKUP($A4151,Parts!$A:$AM,O$1,0)="X",AF$2,"")</f>
        <v>#VALUE!</v>
      </c>
      <c r="P4151" t="e">
        <f t="shared" si="65"/>
        <v>#VALUE!</v>
      </c>
    </row>
    <row r="4152" spans="1:16" x14ac:dyDescent="0.25">
      <c r="A4152" t="e">
        <f>Table15[[#This Row],[Name]]</f>
        <v>#VALUE!</v>
      </c>
      <c r="B4152" t="e">
        <f>IF(VLOOKUP($A4152,Parts!$A:$AM,B$1,0)="X",S$2,"")</f>
        <v>#VALUE!</v>
      </c>
      <c r="C4152" t="e">
        <f>IF(VLOOKUP($A4152,Parts!$A:$AM,C$1,0)="X",T$2,"")</f>
        <v>#VALUE!</v>
      </c>
      <c r="D4152" t="e">
        <f>IF(VLOOKUP($A4152,Parts!$A:$AM,D$1,0)="X",U$2,"")</f>
        <v>#VALUE!</v>
      </c>
      <c r="E4152" t="e">
        <f>IF(VLOOKUP($A4152,Parts!$A:$AM,E$1,0)="X",V$2,"")</f>
        <v>#VALUE!</v>
      </c>
      <c r="F4152" t="e">
        <f>IF(VLOOKUP($A4152,Parts!$A:$AM,F$1,0)="X",W$2,"")</f>
        <v>#VALUE!</v>
      </c>
      <c r="G4152" t="e">
        <f>IF(VLOOKUP($A4152,Parts!$A:$AM,G$1,0)="X",X$2,"")</f>
        <v>#VALUE!</v>
      </c>
      <c r="H4152" t="e">
        <f>IF(VLOOKUP($A4152,Parts!$A:$AM,H$1,0)="X",Y$2,"")</f>
        <v>#VALUE!</v>
      </c>
      <c r="I4152" t="e">
        <f>IF(VLOOKUP($A4152,Parts!$A:$AM,I$1,0)="X",Z$2,"")</f>
        <v>#VALUE!</v>
      </c>
      <c r="J4152" t="e">
        <f>IF(VLOOKUP($A4152,Parts!$A:$AM,J$1,0)="X",AA$2,"")</f>
        <v>#VALUE!</v>
      </c>
      <c r="K4152" t="e">
        <f>IF(VLOOKUP($A4152,Parts!$A:$AM,K$1,0)="X",AB$2,"")</f>
        <v>#VALUE!</v>
      </c>
      <c r="L4152" t="e">
        <f>IF(VLOOKUP($A4152,Parts!$A:$AM,L$1,0)="X",AC$2,"")</f>
        <v>#VALUE!</v>
      </c>
      <c r="M4152" t="e">
        <f>IF(VLOOKUP($A4152,Parts!$A:$AM,M$1,0)="X",AD$2,"")</f>
        <v>#VALUE!</v>
      </c>
      <c r="N4152" t="e">
        <f>IF(VLOOKUP($A4152,Parts!$A:$AM,N$1,0)="X",AE$2,"")</f>
        <v>#VALUE!</v>
      </c>
      <c r="O4152" t="e">
        <f>IF(VLOOKUP($A4152,Parts!$A:$AM,O$1,0)="X",AF$2,"")</f>
        <v>#VALUE!</v>
      </c>
      <c r="P4152" t="e">
        <f t="shared" si="65"/>
        <v>#VALUE!</v>
      </c>
    </row>
    <row r="4153" spans="1:16" x14ac:dyDescent="0.25">
      <c r="A4153" t="e">
        <f>Table15[[#This Row],[Name]]</f>
        <v>#VALUE!</v>
      </c>
      <c r="B4153" t="e">
        <f>IF(VLOOKUP($A4153,Parts!$A:$AM,B$1,0)="X",S$2,"")</f>
        <v>#VALUE!</v>
      </c>
      <c r="C4153" t="e">
        <f>IF(VLOOKUP($A4153,Parts!$A:$AM,C$1,0)="X",T$2,"")</f>
        <v>#VALUE!</v>
      </c>
      <c r="D4153" t="e">
        <f>IF(VLOOKUP($A4153,Parts!$A:$AM,D$1,0)="X",U$2,"")</f>
        <v>#VALUE!</v>
      </c>
      <c r="E4153" t="e">
        <f>IF(VLOOKUP($A4153,Parts!$A:$AM,E$1,0)="X",V$2,"")</f>
        <v>#VALUE!</v>
      </c>
      <c r="F4153" t="e">
        <f>IF(VLOOKUP($A4153,Parts!$A:$AM,F$1,0)="X",W$2,"")</f>
        <v>#VALUE!</v>
      </c>
      <c r="G4153" t="e">
        <f>IF(VLOOKUP($A4153,Parts!$A:$AM,G$1,0)="X",X$2,"")</f>
        <v>#VALUE!</v>
      </c>
      <c r="H4153" t="e">
        <f>IF(VLOOKUP($A4153,Parts!$A:$AM,H$1,0)="X",Y$2,"")</f>
        <v>#VALUE!</v>
      </c>
      <c r="I4153" t="e">
        <f>IF(VLOOKUP($A4153,Parts!$A:$AM,I$1,0)="X",Z$2,"")</f>
        <v>#VALUE!</v>
      </c>
      <c r="J4153" t="e">
        <f>IF(VLOOKUP($A4153,Parts!$A:$AM,J$1,0)="X",AA$2,"")</f>
        <v>#VALUE!</v>
      </c>
      <c r="K4153" t="e">
        <f>IF(VLOOKUP($A4153,Parts!$A:$AM,K$1,0)="X",AB$2,"")</f>
        <v>#VALUE!</v>
      </c>
      <c r="L4153" t="e">
        <f>IF(VLOOKUP($A4153,Parts!$A:$AM,L$1,0)="X",AC$2,"")</f>
        <v>#VALUE!</v>
      </c>
      <c r="M4153" t="e">
        <f>IF(VLOOKUP($A4153,Parts!$A:$AM,M$1,0)="X",AD$2,"")</f>
        <v>#VALUE!</v>
      </c>
      <c r="N4153" t="e">
        <f>IF(VLOOKUP($A4153,Parts!$A:$AM,N$1,0)="X",AE$2,"")</f>
        <v>#VALUE!</v>
      </c>
      <c r="O4153" t="e">
        <f>IF(VLOOKUP($A4153,Parts!$A:$AM,O$1,0)="X",AF$2,"")</f>
        <v>#VALUE!</v>
      </c>
      <c r="P4153" t="e">
        <f t="shared" si="65"/>
        <v>#VALUE!</v>
      </c>
    </row>
    <row r="4154" spans="1:16" x14ac:dyDescent="0.25">
      <c r="A4154" t="e">
        <f>Table15[[#This Row],[Name]]</f>
        <v>#VALUE!</v>
      </c>
      <c r="B4154" t="e">
        <f>IF(VLOOKUP($A4154,Parts!$A:$AM,B$1,0)="X",S$2,"")</f>
        <v>#VALUE!</v>
      </c>
      <c r="C4154" t="e">
        <f>IF(VLOOKUP($A4154,Parts!$A:$AM,C$1,0)="X",T$2,"")</f>
        <v>#VALUE!</v>
      </c>
      <c r="D4154" t="e">
        <f>IF(VLOOKUP($A4154,Parts!$A:$AM,D$1,0)="X",U$2,"")</f>
        <v>#VALUE!</v>
      </c>
      <c r="E4154" t="e">
        <f>IF(VLOOKUP($A4154,Parts!$A:$AM,E$1,0)="X",V$2,"")</f>
        <v>#VALUE!</v>
      </c>
      <c r="F4154" t="e">
        <f>IF(VLOOKUP($A4154,Parts!$A:$AM,F$1,0)="X",W$2,"")</f>
        <v>#VALUE!</v>
      </c>
      <c r="G4154" t="e">
        <f>IF(VLOOKUP($A4154,Parts!$A:$AM,G$1,0)="X",X$2,"")</f>
        <v>#VALUE!</v>
      </c>
      <c r="H4154" t="e">
        <f>IF(VLOOKUP($A4154,Parts!$A:$AM,H$1,0)="X",Y$2,"")</f>
        <v>#VALUE!</v>
      </c>
      <c r="I4154" t="e">
        <f>IF(VLOOKUP($A4154,Parts!$A:$AM,I$1,0)="X",Z$2,"")</f>
        <v>#VALUE!</v>
      </c>
      <c r="J4154" t="e">
        <f>IF(VLOOKUP($A4154,Parts!$A:$AM,J$1,0)="X",AA$2,"")</f>
        <v>#VALUE!</v>
      </c>
      <c r="K4154" t="e">
        <f>IF(VLOOKUP($A4154,Parts!$A:$AM,K$1,0)="X",AB$2,"")</f>
        <v>#VALUE!</v>
      </c>
      <c r="L4154" t="e">
        <f>IF(VLOOKUP($A4154,Parts!$A:$AM,L$1,0)="X",AC$2,"")</f>
        <v>#VALUE!</v>
      </c>
      <c r="M4154" t="e">
        <f>IF(VLOOKUP($A4154,Parts!$A:$AM,M$1,0)="X",AD$2,"")</f>
        <v>#VALUE!</v>
      </c>
      <c r="N4154" t="e">
        <f>IF(VLOOKUP($A4154,Parts!$A:$AM,N$1,0)="X",AE$2,"")</f>
        <v>#VALUE!</v>
      </c>
      <c r="O4154" t="e">
        <f>IF(VLOOKUP($A4154,Parts!$A:$AM,O$1,0)="X",AF$2,"")</f>
        <v>#VALUE!</v>
      </c>
      <c r="P4154" t="e">
        <f t="shared" si="65"/>
        <v>#VALUE!</v>
      </c>
    </row>
    <row r="4155" spans="1:16" x14ac:dyDescent="0.25">
      <c r="A4155" t="e">
        <f>Table15[[#This Row],[Name]]</f>
        <v>#VALUE!</v>
      </c>
      <c r="B4155" t="e">
        <f>IF(VLOOKUP($A4155,Parts!$A:$AM,B$1,0)="X",S$2,"")</f>
        <v>#VALUE!</v>
      </c>
      <c r="C4155" t="e">
        <f>IF(VLOOKUP($A4155,Parts!$A:$AM,C$1,0)="X",T$2,"")</f>
        <v>#VALUE!</v>
      </c>
      <c r="D4155" t="e">
        <f>IF(VLOOKUP($A4155,Parts!$A:$AM,D$1,0)="X",U$2,"")</f>
        <v>#VALUE!</v>
      </c>
      <c r="E4155" t="e">
        <f>IF(VLOOKUP($A4155,Parts!$A:$AM,E$1,0)="X",V$2,"")</f>
        <v>#VALUE!</v>
      </c>
      <c r="F4155" t="e">
        <f>IF(VLOOKUP($A4155,Parts!$A:$AM,F$1,0)="X",W$2,"")</f>
        <v>#VALUE!</v>
      </c>
      <c r="G4155" t="e">
        <f>IF(VLOOKUP($A4155,Parts!$A:$AM,G$1,0)="X",X$2,"")</f>
        <v>#VALUE!</v>
      </c>
      <c r="H4155" t="e">
        <f>IF(VLOOKUP($A4155,Parts!$A:$AM,H$1,0)="X",Y$2,"")</f>
        <v>#VALUE!</v>
      </c>
      <c r="I4155" t="e">
        <f>IF(VLOOKUP($A4155,Parts!$A:$AM,I$1,0)="X",Z$2,"")</f>
        <v>#VALUE!</v>
      </c>
      <c r="J4155" t="e">
        <f>IF(VLOOKUP($A4155,Parts!$A:$AM,J$1,0)="X",AA$2,"")</f>
        <v>#VALUE!</v>
      </c>
      <c r="K4155" t="e">
        <f>IF(VLOOKUP($A4155,Parts!$A:$AM,K$1,0)="X",AB$2,"")</f>
        <v>#VALUE!</v>
      </c>
      <c r="L4155" t="e">
        <f>IF(VLOOKUP($A4155,Parts!$A:$AM,L$1,0)="X",AC$2,"")</f>
        <v>#VALUE!</v>
      </c>
      <c r="M4155" t="e">
        <f>IF(VLOOKUP($A4155,Parts!$A:$AM,M$1,0)="X",AD$2,"")</f>
        <v>#VALUE!</v>
      </c>
      <c r="N4155" t="e">
        <f>IF(VLOOKUP($A4155,Parts!$A:$AM,N$1,0)="X",AE$2,"")</f>
        <v>#VALUE!</v>
      </c>
      <c r="O4155" t="e">
        <f>IF(VLOOKUP($A4155,Parts!$A:$AM,O$1,0)="X",AF$2,"")</f>
        <v>#VALUE!</v>
      </c>
      <c r="P4155" t="e">
        <f t="shared" si="65"/>
        <v>#VALUE!</v>
      </c>
    </row>
    <row r="4156" spans="1:16" x14ac:dyDescent="0.25">
      <c r="A4156" t="e">
        <f>Table15[[#This Row],[Name]]</f>
        <v>#VALUE!</v>
      </c>
      <c r="B4156" t="e">
        <f>IF(VLOOKUP($A4156,Parts!$A:$AM,B$1,0)="X",S$2,"")</f>
        <v>#VALUE!</v>
      </c>
      <c r="C4156" t="e">
        <f>IF(VLOOKUP($A4156,Parts!$A:$AM,C$1,0)="X",T$2,"")</f>
        <v>#VALUE!</v>
      </c>
      <c r="D4156" t="e">
        <f>IF(VLOOKUP($A4156,Parts!$A:$AM,D$1,0)="X",U$2,"")</f>
        <v>#VALUE!</v>
      </c>
      <c r="E4156" t="e">
        <f>IF(VLOOKUP($A4156,Parts!$A:$AM,E$1,0)="X",V$2,"")</f>
        <v>#VALUE!</v>
      </c>
      <c r="F4156" t="e">
        <f>IF(VLOOKUP($A4156,Parts!$A:$AM,F$1,0)="X",W$2,"")</f>
        <v>#VALUE!</v>
      </c>
      <c r="G4156" t="e">
        <f>IF(VLOOKUP($A4156,Parts!$A:$AM,G$1,0)="X",X$2,"")</f>
        <v>#VALUE!</v>
      </c>
      <c r="H4156" t="e">
        <f>IF(VLOOKUP($A4156,Parts!$A:$AM,H$1,0)="X",Y$2,"")</f>
        <v>#VALUE!</v>
      </c>
      <c r="I4156" t="e">
        <f>IF(VLOOKUP($A4156,Parts!$A:$AM,I$1,0)="X",Z$2,"")</f>
        <v>#VALUE!</v>
      </c>
      <c r="J4156" t="e">
        <f>IF(VLOOKUP($A4156,Parts!$A:$AM,J$1,0)="X",AA$2,"")</f>
        <v>#VALUE!</v>
      </c>
      <c r="K4156" t="e">
        <f>IF(VLOOKUP($A4156,Parts!$A:$AM,K$1,0)="X",AB$2,"")</f>
        <v>#VALUE!</v>
      </c>
      <c r="L4156" t="e">
        <f>IF(VLOOKUP($A4156,Parts!$A:$AM,L$1,0)="X",AC$2,"")</f>
        <v>#VALUE!</v>
      </c>
      <c r="M4156" t="e">
        <f>IF(VLOOKUP($A4156,Parts!$A:$AM,M$1,0)="X",AD$2,"")</f>
        <v>#VALUE!</v>
      </c>
      <c r="N4156" t="e">
        <f>IF(VLOOKUP($A4156,Parts!$A:$AM,N$1,0)="X",AE$2,"")</f>
        <v>#VALUE!</v>
      </c>
      <c r="O4156" t="e">
        <f>IF(VLOOKUP($A4156,Parts!$A:$AM,O$1,0)="X",AF$2,"")</f>
        <v>#VALUE!</v>
      </c>
      <c r="P4156" t="e">
        <f t="shared" si="65"/>
        <v>#VALUE!</v>
      </c>
    </row>
    <row r="4157" spans="1:16" x14ac:dyDescent="0.25">
      <c r="A4157" t="e">
        <f>Table15[[#This Row],[Name]]</f>
        <v>#VALUE!</v>
      </c>
      <c r="B4157" t="e">
        <f>IF(VLOOKUP($A4157,Parts!$A:$AM,B$1,0)="X",S$2,"")</f>
        <v>#VALUE!</v>
      </c>
      <c r="C4157" t="e">
        <f>IF(VLOOKUP($A4157,Parts!$A:$AM,C$1,0)="X",T$2,"")</f>
        <v>#VALUE!</v>
      </c>
      <c r="D4157" t="e">
        <f>IF(VLOOKUP($A4157,Parts!$A:$AM,D$1,0)="X",U$2,"")</f>
        <v>#VALUE!</v>
      </c>
      <c r="E4157" t="e">
        <f>IF(VLOOKUP($A4157,Parts!$A:$AM,E$1,0)="X",V$2,"")</f>
        <v>#VALUE!</v>
      </c>
      <c r="F4157" t="e">
        <f>IF(VLOOKUP($A4157,Parts!$A:$AM,F$1,0)="X",W$2,"")</f>
        <v>#VALUE!</v>
      </c>
      <c r="G4157" t="e">
        <f>IF(VLOOKUP($A4157,Parts!$A:$AM,G$1,0)="X",X$2,"")</f>
        <v>#VALUE!</v>
      </c>
      <c r="H4157" t="e">
        <f>IF(VLOOKUP($A4157,Parts!$A:$AM,H$1,0)="X",Y$2,"")</f>
        <v>#VALUE!</v>
      </c>
      <c r="I4157" t="e">
        <f>IF(VLOOKUP($A4157,Parts!$A:$AM,I$1,0)="X",Z$2,"")</f>
        <v>#VALUE!</v>
      </c>
      <c r="J4157" t="e">
        <f>IF(VLOOKUP($A4157,Parts!$A:$AM,J$1,0)="X",AA$2,"")</f>
        <v>#VALUE!</v>
      </c>
      <c r="K4157" t="e">
        <f>IF(VLOOKUP($A4157,Parts!$A:$AM,K$1,0)="X",AB$2,"")</f>
        <v>#VALUE!</v>
      </c>
      <c r="L4157" t="e">
        <f>IF(VLOOKUP($A4157,Parts!$A:$AM,L$1,0)="X",AC$2,"")</f>
        <v>#VALUE!</v>
      </c>
      <c r="M4157" t="e">
        <f>IF(VLOOKUP($A4157,Parts!$A:$AM,M$1,0)="X",AD$2,"")</f>
        <v>#VALUE!</v>
      </c>
      <c r="N4157" t="e">
        <f>IF(VLOOKUP($A4157,Parts!$A:$AM,N$1,0)="X",AE$2,"")</f>
        <v>#VALUE!</v>
      </c>
      <c r="O4157" t="e">
        <f>IF(VLOOKUP($A4157,Parts!$A:$AM,O$1,0)="X",AF$2,"")</f>
        <v>#VALUE!</v>
      </c>
      <c r="P4157" t="e">
        <f t="shared" si="65"/>
        <v>#VALUE!</v>
      </c>
    </row>
    <row r="4158" spans="1:16" x14ac:dyDescent="0.25">
      <c r="A4158" t="e">
        <f>Table15[[#This Row],[Name]]</f>
        <v>#VALUE!</v>
      </c>
      <c r="B4158" t="e">
        <f>IF(VLOOKUP($A4158,Parts!$A:$AM,B$1,0)="X",S$2,"")</f>
        <v>#VALUE!</v>
      </c>
      <c r="C4158" t="e">
        <f>IF(VLOOKUP($A4158,Parts!$A:$AM,C$1,0)="X",T$2,"")</f>
        <v>#VALUE!</v>
      </c>
      <c r="D4158" t="e">
        <f>IF(VLOOKUP($A4158,Parts!$A:$AM,D$1,0)="X",U$2,"")</f>
        <v>#VALUE!</v>
      </c>
      <c r="E4158" t="e">
        <f>IF(VLOOKUP($A4158,Parts!$A:$AM,E$1,0)="X",V$2,"")</f>
        <v>#VALUE!</v>
      </c>
      <c r="F4158" t="e">
        <f>IF(VLOOKUP($A4158,Parts!$A:$AM,F$1,0)="X",W$2,"")</f>
        <v>#VALUE!</v>
      </c>
      <c r="G4158" t="e">
        <f>IF(VLOOKUP($A4158,Parts!$A:$AM,G$1,0)="X",X$2,"")</f>
        <v>#VALUE!</v>
      </c>
      <c r="H4158" t="e">
        <f>IF(VLOOKUP($A4158,Parts!$A:$AM,H$1,0)="X",Y$2,"")</f>
        <v>#VALUE!</v>
      </c>
      <c r="I4158" t="e">
        <f>IF(VLOOKUP($A4158,Parts!$A:$AM,I$1,0)="X",Z$2,"")</f>
        <v>#VALUE!</v>
      </c>
      <c r="J4158" t="e">
        <f>IF(VLOOKUP($A4158,Parts!$A:$AM,J$1,0)="X",AA$2,"")</f>
        <v>#VALUE!</v>
      </c>
      <c r="K4158" t="e">
        <f>IF(VLOOKUP($A4158,Parts!$A:$AM,K$1,0)="X",AB$2,"")</f>
        <v>#VALUE!</v>
      </c>
      <c r="L4158" t="e">
        <f>IF(VLOOKUP($A4158,Parts!$A:$AM,L$1,0)="X",AC$2,"")</f>
        <v>#VALUE!</v>
      </c>
      <c r="M4158" t="e">
        <f>IF(VLOOKUP($A4158,Parts!$A:$AM,M$1,0)="X",AD$2,"")</f>
        <v>#VALUE!</v>
      </c>
      <c r="N4158" t="e">
        <f>IF(VLOOKUP($A4158,Parts!$A:$AM,N$1,0)="X",AE$2,"")</f>
        <v>#VALUE!</v>
      </c>
      <c r="O4158" t="e">
        <f>IF(VLOOKUP($A4158,Parts!$A:$AM,O$1,0)="X",AF$2,"")</f>
        <v>#VALUE!</v>
      </c>
      <c r="P4158" t="e">
        <f t="shared" si="65"/>
        <v>#VALUE!</v>
      </c>
    </row>
    <row r="4159" spans="1:16" x14ac:dyDescent="0.25">
      <c r="A4159" t="e">
        <f>Table15[[#This Row],[Name]]</f>
        <v>#VALUE!</v>
      </c>
      <c r="B4159" t="e">
        <f>IF(VLOOKUP($A4159,Parts!$A:$AM,B$1,0)="X",S$2,"")</f>
        <v>#VALUE!</v>
      </c>
      <c r="C4159" t="e">
        <f>IF(VLOOKUP($A4159,Parts!$A:$AM,C$1,0)="X",T$2,"")</f>
        <v>#VALUE!</v>
      </c>
      <c r="D4159" t="e">
        <f>IF(VLOOKUP($A4159,Parts!$A:$AM,D$1,0)="X",U$2,"")</f>
        <v>#VALUE!</v>
      </c>
      <c r="E4159" t="e">
        <f>IF(VLOOKUP($A4159,Parts!$A:$AM,E$1,0)="X",V$2,"")</f>
        <v>#VALUE!</v>
      </c>
      <c r="F4159" t="e">
        <f>IF(VLOOKUP($A4159,Parts!$A:$AM,F$1,0)="X",W$2,"")</f>
        <v>#VALUE!</v>
      </c>
      <c r="G4159" t="e">
        <f>IF(VLOOKUP($A4159,Parts!$A:$AM,G$1,0)="X",X$2,"")</f>
        <v>#VALUE!</v>
      </c>
      <c r="H4159" t="e">
        <f>IF(VLOOKUP($A4159,Parts!$A:$AM,H$1,0)="X",Y$2,"")</f>
        <v>#VALUE!</v>
      </c>
      <c r="I4159" t="e">
        <f>IF(VLOOKUP($A4159,Parts!$A:$AM,I$1,0)="X",Z$2,"")</f>
        <v>#VALUE!</v>
      </c>
      <c r="J4159" t="e">
        <f>IF(VLOOKUP($A4159,Parts!$A:$AM,J$1,0)="X",AA$2,"")</f>
        <v>#VALUE!</v>
      </c>
      <c r="K4159" t="e">
        <f>IF(VLOOKUP($A4159,Parts!$A:$AM,K$1,0)="X",AB$2,"")</f>
        <v>#VALUE!</v>
      </c>
      <c r="L4159" t="e">
        <f>IF(VLOOKUP($A4159,Parts!$A:$AM,L$1,0)="X",AC$2,"")</f>
        <v>#VALUE!</v>
      </c>
      <c r="M4159" t="e">
        <f>IF(VLOOKUP($A4159,Parts!$A:$AM,M$1,0)="X",AD$2,"")</f>
        <v>#VALUE!</v>
      </c>
      <c r="N4159" t="e">
        <f>IF(VLOOKUP($A4159,Parts!$A:$AM,N$1,0)="X",AE$2,"")</f>
        <v>#VALUE!</v>
      </c>
      <c r="O4159" t="e">
        <f>IF(VLOOKUP($A4159,Parts!$A:$AM,O$1,0)="X",AF$2,"")</f>
        <v>#VALUE!</v>
      </c>
      <c r="P4159" t="e">
        <f t="shared" si="65"/>
        <v>#VALUE!</v>
      </c>
    </row>
    <row r="4160" spans="1:16" x14ac:dyDescent="0.25">
      <c r="A4160" t="e">
        <f>Table15[[#This Row],[Name]]</f>
        <v>#VALUE!</v>
      </c>
      <c r="B4160" t="e">
        <f>IF(VLOOKUP($A4160,Parts!$A:$AM,B$1,0)="X",S$2,"")</f>
        <v>#VALUE!</v>
      </c>
      <c r="C4160" t="e">
        <f>IF(VLOOKUP($A4160,Parts!$A:$AM,C$1,0)="X",T$2,"")</f>
        <v>#VALUE!</v>
      </c>
      <c r="D4160" t="e">
        <f>IF(VLOOKUP($A4160,Parts!$A:$AM,D$1,0)="X",U$2,"")</f>
        <v>#VALUE!</v>
      </c>
      <c r="E4160" t="e">
        <f>IF(VLOOKUP($A4160,Parts!$A:$AM,E$1,0)="X",V$2,"")</f>
        <v>#VALUE!</v>
      </c>
      <c r="F4160" t="e">
        <f>IF(VLOOKUP($A4160,Parts!$A:$AM,F$1,0)="X",W$2,"")</f>
        <v>#VALUE!</v>
      </c>
      <c r="G4160" t="e">
        <f>IF(VLOOKUP($A4160,Parts!$A:$AM,G$1,0)="X",X$2,"")</f>
        <v>#VALUE!</v>
      </c>
      <c r="H4160" t="e">
        <f>IF(VLOOKUP($A4160,Parts!$A:$AM,H$1,0)="X",Y$2,"")</f>
        <v>#VALUE!</v>
      </c>
      <c r="I4160" t="e">
        <f>IF(VLOOKUP($A4160,Parts!$A:$AM,I$1,0)="X",Z$2,"")</f>
        <v>#VALUE!</v>
      </c>
      <c r="J4160" t="e">
        <f>IF(VLOOKUP($A4160,Parts!$A:$AM,J$1,0)="X",AA$2,"")</f>
        <v>#VALUE!</v>
      </c>
      <c r="K4160" t="e">
        <f>IF(VLOOKUP($A4160,Parts!$A:$AM,K$1,0)="X",AB$2,"")</f>
        <v>#VALUE!</v>
      </c>
      <c r="L4160" t="e">
        <f>IF(VLOOKUP($A4160,Parts!$A:$AM,L$1,0)="X",AC$2,"")</f>
        <v>#VALUE!</v>
      </c>
      <c r="M4160" t="e">
        <f>IF(VLOOKUP($A4160,Parts!$A:$AM,M$1,0)="X",AD$2,"")</f>
        <v>#VALUE!</v>
      </c>
      <c r="N4160" t="e">
        <f>IF(VLOOKUP($A4160,Parts!$A:$AM,N$1,0)="X",AE$2,"")</f>
        <v>#VALUE!</v>
      </c>
      <c r="O4160" t="e">
        <f>IF(VLOOKUP($A4160,Parts!$A:$AM,O$1,0)="X",AF$2,"")</f>
        <v>#VALUE!</v>
      </c>
      <c r="P4160" t="e">
        <f t="shared" si="65"/>
        <v>#VALUE!</v>
      </c>
    </row>
    <row r="4161" spans="1:16" x14ac:dyDescent="0.25">
      <c r="A4161" t="e">
        <f>Table15[[#This Row],[Name]]</f>
        <v>#VALUE!</v>
      </c>
      <c r="B4161" t="e">
        <f>IF(VLOOKUP($A4161,Parts!$A:$AM,B$1,0)="X",S$2,"")</f>
        <v>#VALUE!</v>
      </c>
      <c r="C4161" t="e">
        <f>IF(VLOOKUP($A4161,Parts!$A:$AM,C$1,0)="X",T$2,"")</f>
        <v>#VALUE!</v>
      </c>
      <c r="D4161" t="e">
        <f>IF(VLOOKUP($A4161,Parts!$A:$AM,D$1,0)="X",U$2,"")</f>
        <v>#VALUE!</v>
      </c>
      <c r="E4161" t="e">
        <f>IF(VLOOKUP($A4161,Parts!$A:$AM,E$1,0)="X",V$2,"")</f>
        <v>#VALUE!</v>
      </c>
      <c r="F4161" t="e">
        <f>IF(VLOOKUP($A4161,Parts!$A:$AM,F$1,0)="X",W$2,"")</f>
        <v>#VALUE!</v>
      </c>
      <c r="G4161" t="e">
        <f>IF(VLOOKUP($A4161,Parts!$A:$AM,G$1,0)="X",X$2,"")</f>
        <v>#VALUE!</v>
      </c>
      <c r="H4161" t="e">
        <f>IF(VLOOKUP($A4161,Parts!$A:$AM,H$1,0)="X",Y$2,"")</f>
        <v>#VALUE!</v>
      </c>
      <c r="I4161" t="e">
        <f>IF(VLOOKUP($A4161,Parts!$A:$AM,I$1,0)="X",Z$2,"")</f>
        <v>#VALUE!</v>
      </c>
      <c r="J4161" t="e">
        <f>IF(VLOOKUP($A4161,Parts!$A:$AM,J$1,0)="X",AA$2,"")</f>
        <v>#VALUE!</v>
      </c>
      <c r="K4161" t="e">
        <f>IF(VLOOKUP($A4161,Parts!$A:$AM,K$1,0)="X",AB$2,"")</f>
        <v>#VALUE!</v>
      </c>
      <c r="L4161" t="e">
        <f>IF(VLOOKUP($A4161,Parts!$A:$AM,L$1,0)="X",AC$2,"")</f>
        <v>#VALUE!</v>
      </c>
      <c r="M4161" t="e">
        <f>IF(VLOOKUP($A4161,Parts!$A:$AM,M$1,0)="X",AD$2,"")</f>
        <v>#VALUE!</v>
      </c>
      <c r="N4161" t="e">
        <f>IF(VLOOKUP($A4161,Parts!$A:$AM,N$1,0)="X",AE$2,"")</f>
        <v>#VALUE!</v>
      </c>
      <c r="O4161" t="e">
        <f>IF(VLOOKUP($A4161,Parts!$A:$AM,O$1,0)="X",AF$2,"")</f>
        <v>#VALUE!</v>
      </c>
      <c r="P4161" t="e">
        <f t="shared" si="65"/>
        <v>#VALUE!</v>
      </c>
    </row>
    <row r="4162" spans="1:16" x14ac:dyDescent="0.25">
      <c r="A4162" t="e">
        <f>Table15[[#This Row],[Name]]</f>
        <v>#VALUE!</v>
      </c>
      <c r="B4162" t="e">
        <f>IF(VLOOKUP($A4162,Parts!$A:$AM,B$1,0)="X",S$2,"")</f>
        <v>#VALUE!</v>
      </c>
      <c r="C4162" t="e">
        <f>IF(VLOOKUP($A4162,Parts!$A:$AM,C$1,0)="X",T$2,"")</f>
        <v>#VALUE!</v>
      </c>
      <c r="D4162" t="e">
        <f>IF(VLOOKUP($A4162,Parts!$A:$AM,D$1,0)="X",U$2,"")</f>
        <v>#VALUE!</v>
      </c>
      <c r="E4162" t="e">
        <f>IF(VLOOKUP($A4162,Parts!$A:$AM,E$1,0)="X",V$2,"")</f>
        <v>#VALUE!</v>
      </c>
      <c r="F4162" t="e">
        <f>IF(VLOOKUP($A4162,Parts!$A:$AM,F$1,0)="X",W$2,"")</f>
        <v>#VALUE!</v>
      </c>
      <c r="G4162" t="e">
        <f>IF(VLOOKUP($A4162,Parts!$A:$AM,G$1,0)="X",X$2,"")</f>
        <v>#VALUE!</v>
      </c>
      <c r="H4162" t="e">
        <f>IF(VLOOKUP($A4162,Parts!$A:$AM,H$1,0)="X",Y$2,"")</f>
        <v>#VALUE!</v>
      </c>
      <c r="I4162" t="e">
        <f>IF(VLOOKUP($A4162,Parts!$A:$AM,I$1,0)="X",Z$2,"")</f>
        <v>#VALUE!</v>
      </c>
      <c r="J4162" t="e">
        <f>IF(VLOOKUP($A4162,Parts!$A:$AM,J$1,0)="X",AA$2,"")</f>
        <v>#VALUE!</v>
      </c>
      <c r="K4162" t="e">
        <f>IF(VLOOKUP($A4162,Parts!$A:$AM,K$1,0)="X",AB$2,"")</f>
        <v>#VALUE!</v>
      </c>
      <c r="L4162" t="e">
        <f>IF(VLOOKUP($A4162,Parts!$A:$AM,L$1,0)="X",AC$2,"")</f>
        <v>#VALUE!</v>
      </c>
      <c r="M4162" t="e">
        <f>IF(VLOOKUP($A4162,Parts!$A:$AM,M$1,0)="X",AD$2,"")</f>
        <v>#VALUE!</v>
      </c>
      <c r="N4162" t="e">
        <f>IF(VLOOKUP($A4162,Parts!$A:$AM,N$1,0)="X",AE$2,"")</f>
        <v>#VALUE!</v>
      </c>
      <c r="O4162" t="e">
        <f>IF(VLOOKUP($A4162,Parts!$A:$AM,O$1,0)="X",AF$2,"")</f>
        <v>#VALUE!</v>
      </c>
      <c r="P4162" t="e">
        <f t="shared" si="65"/>
        <v>#VALUE!</v>
      </c>
    </row>
    <row r="4163" spans="1:16" x14ac:dyDescent="0.25">
      <c r="A4163" t="e">
        <f>Table15[[#This Row],[Name]]</f>
        <v>#VALUE!</v>
      </c>
      <c r="B4163" t="e">
        <f>IF(VLOOKUP($A4163,Parts!$A:$AM,B$1,0)="X",S$2,"")</f>
        <v>#VALUE!</v>
      </c>
      <c r="C4163" t="e">
        <f>IF(VLOOKUP($A4163,Parts!$A:$AM,C$1,0)="X",T$2,"")</f>
        <v>#VALUE!</v>
      </c>
      <c r="D4163" t="e">
        <f>IF(VLOOKUP($A4163,Parts!$A:$AM,D$1,0)="X",U$2,"")</f>
        <v>#VALUE!</v>
      </c>
      <c r="E4163" t="e">
        <f>IF(VLOOKUP($A4163,Parts!$A:$AM,E$1,0)="X",V$2,"")</f>
        <v>#VALUE!</v>
      </c>
      <c r="F4163" t="e">
        <f>IF(VLOOKUP($A4163,Parts!$A:$AM,F$1,0)="X",W$2,"")</f>
        <v>#VALUE!</v>
      </c>
      <c r="G4163" t="e">
        <f>IF(VLOOKUP($A4163,Parts!$A:$AM,G$1,0)="X",X$2,"")</f>
        <v>#VALUE!</v>
      </c>
      <c r="H4163" t="e">
        <f>IF(VLOOKUP($A4163,Parts!$A:$AM,H$1,0)="X",Y$2,"")</f>
        <v>#VALUE!</v>
      </c>
      <c r="I4163" t="e">
        <f>IF(VLOOKUP($A4163,Parts!$A:$AM,I$1,0)="X",Z$2,"")</f>
        <v>#VALUE!</v>
      </c>
      <c r="J4163" t="e">
        <f>IF(VLOOKUP($A4163,Parts!$A:$AM,J$1,0)="X",AA$2,"")</f>
        <v>#VALUE!</v>
      </c>
      <c r="K4163" t="e">
        <f>IF(VLOOKUP($A4163,Parts!$A:$AM,K$1,0)="X",AB$2,"")</f>
        <v>#VALUE!</v>
      </c>
      <c r="L4163" t="e">
        <f>IF(VLOOKUP($A4163,Parts!$A:$AM,L$1,0)="X",AC$2,"")</f>
        <v>#VALUE!</v>
      </c>
      <c r="M4163" t="e">
        <f>IF(VLOOKUP($A4163,Parts!$A:$AM,M$1,0)="X",AD$2,"")</f>
        <v>#VALUE!</v>
      </c>
      <c r="N4163" t="e">
        <f>IF(VLOOKUP($A4163,Parts!$A:$AM,N$1,0)="X",AE$2,"")</f>
        <v>#VALUE!</v>
      </c>
      <c r="O4163" t="e">
        <f>IF(VLOOKUP($A4163,Parts!$A:$AM,O$1,0)="X",AF$2,"")</f>
        <v>#VALUE!</v>
      </c>
      <c r="P4163" t="e">
        <f t="shared" ref="P4163:P4226" si="66">B4163&amp;C4163&amp;D4163&amp;E4163&amp;F4163&amp;G4163&amp;H4163&amp;I4163&amp;J4163&amp;K4163&amp;L4163&amp;M4163&amp;N4163&amp;O4163</f>
        <v>#VALUE!</v>
      </c>
    </row>
    <row r="4164" spans="1:16" x14ac:dyDescent="0.25">
      <c r="A4164" t="e">
        <f>Table15[[#This Row],[Name]]</f>
        <v>#VALUE!</v>
      </c>
      <c r="B4164" t="e">
        <f>IF(VLOOKUP($A4164,Parts!$A:$AM,B$1,0)="X",S$2,"")</f>
        <v>#VALUE!</v>
      </c>
      <c r="C4164" t="e">
        <f>IF(VLOOKUP($A4164,Parts!$A:$AM,C$1,0)="X",T$2,"")</f>
        <v>#VALUE!</v>
      </c>
      <c r="D4164" t="e">
        <f>IF(VLOOKUP($A4164,Parts!$A:$AM,D$1,0)="X",U$2,"")</f>
        <v>#VALUE!</v>
      </c>
      <c r="E4164" t="e">
        <f>IF(VLOOKUP($A4164,Parts!$A:$AM,E$1,0)="X",V$2,"")</f>
        <v>#VALUE!</v>
      </c>
      <c r="F4164" t="e">
        <f>IF(VLOOKUP($A4164,Parts!$A:$AM,F$1,0)="X",W$2,"")</f>
        <v>#VALUE!</v>
      </c>
      <c r="G4164" t="e">
        <f>IF(VLOOKUP($A4164,Parts!$A:$AM,G$1,0)="X",X$2,"")</f>
        <v>#VALUE!</v>
      </c>
      <c r="H4164" t="e">
        <f>IF(VLOOKUP($A4164,Parts!$A:$AM,H$1,0)="X",Y$2,"")</f>
        <v>#VALUE!</v>
      </c>
      <c r="I4164" t="e">
        <f>IF(VLOOKUP($A4164,Parts!$A:$AM,I$1,0)="X",Z$2,"")</f>
        <v>#VALUE!</v>
      </c>
      <c r="J4164" t="e">
        <f>IF(VLOOKUP($A4164,Parts!$A:$AM,J$1,0)="X",AA$2,"")</f>
        <v>#VALUE!</v>
      </c>
      <c r="K4164" t="e">
        <f>IF(VLOOKUP($A4164,Parts!$A:$AM,K$1,0)="X",AB$2,"")</f>
        <v>#VALUE!</v>
      </c>
      <c r="L4164" t="e">
        <f>IF(VLOOKUP($A4164,Parts!$A:$AM,L$1,0)="X",AC$2,"")</f>
        <v>#VALUE!</v>
      </c>
      <c r="M4164" t="e">
        <f>IF(VLOOKUP($A4164,Parts!$A:$AM,M$1,0)="X",AD$2,"")</f>
        <v>#VALUE!</v>
      </c>
      <c r="N4164" t="e">
        <f>IF(VLOOKUP($A4164,Parts!$A:$AM,N$1,0)="X",AE$2,"")</f>
        <v>#VALUE!</v>
      </c>
      <c r="O4164" t="e">
        <f>IF(VLOOKUP($A4164,Parts!$A:$AM,O$1,0)="X",AF$2,"")</f>
        <v>#VALUE!</v>
      </c>
      <c r="P4164" t="e">
        <f t="shared" si="66"/>
        <v>#VALUE!</v>
      </c>
    </row>
    <row r="4165" spans="1:16" x14ac:dyDescent="0.25">
      <c r="A4165" t="e">
        <f>Table15[[#This Row],[Name]]</f>
        <v>#VALUE!</v>
      </c>
      <c r="B4165" t="e">
        <f>IF(VLOOKUP($A4165,Parts!$A:$AM,B$1,0)="X",S$2,"")</f>
        <v>#VALUE!</v>
      </c>
      <c r="C4165" t="e">
        <f>IF(VLOOKUP($A4165,Parts!$A:$AM,C$1,0)="X",T$2,"")</f>
        <v>#VALUE!</v>
      </c>
      <c r="D4165" t="e">
        <f>IF(VLOOKUP($A4165,Parts!$A:$AM,D$1,0)="X",U$2,"")</f>
        <v>#VALUE!</v>
      </c>
      <c r="E4165" t="e">
        <f>IF(VLOOKUP($A4165,Parts!$A:$AM,E$1,0)="X",V$2,"")</f>
        <v>#VALUE!</v>
      </c>
      <c r="F4165" t="e">
        <f>IF(VLOOKUP($A4165,Parts!$A:$AM,F$1,0)="X",W$2,"")</f>
        <v>#VALUE!</v>
      </c>
      <c r="G4165" t="e">
        <f>IF(VLOOKUP($A4165,Parts!$A:$AM,G$1,0)="X",X$2,"")</f>
        <v>#VALUE!</v>
      </c>
      <c r="H4165" t="e">
        <f>IF(VLOOKUP($A4165,Parts!$A:$AM,H$1,0)="X",Y$2,"")</f>
        <v>#VALUE!</v>
      </c>
      <c r="I4165" t="e">
        <f>IF(VLOOKUP($A4165,Parts!$A:$AM,I$1,0)="X",Z$2,"")</f>
        <v>#VALUE!</v>
      </c>
      <c r="J4165" t="e">
        <f>IF(VLOOKUP($A4165,Parts!$A:$AM,J$1,0)="X",AA$2,"")</f>
        <v>#VALUE!</v>
      </c>
      <c r="K4165" t="e">
        <f>IF(VLOOKUP($A4165,Parts!$A:$AM,K$1,0)="X",AB$2,"")</f>
        <v>#VALUE!</v>
      </c>
      <c r="L4165" t="e">
        <f>IF(VLOOKUP($A4165,Parts!$A:$AM,L$1,0)="X",AC$2,"")</f>
        <v>#VALUE!</v>
      </c>
      <c r="M4165" t="e">
        <f>IF(VLOOKUP($A4165,Parts!$A:$AM,M$1,0)="X",AD$2,"")</f>
        <v>#VALUE!</v>
      </c>
      <c r="N4165" t="e">
        <f>IF(VLOOKUP($A4165,Parts!$A:$AM,N$1,0)="X",AE$2,"")</f>
        <v>#VALUE!</v>
      </c>
      <c r="O4165" t="e">
        <f>IF(VLOOKUP($A4165,Parts!$A:$AM,O$1,0)="X",AF$2,"")</f>
        <v>#VALUE!</v>
      </c>
      <c r="P4165" t="e">
        <f t="shared" si="66"/>
        <v>#VALUE!</v>
      </c>
    </row>
    <row r="4166" spans="1:16" x14ac:dyDescent="0.25">
      <c r="A4166" t="e">
        <f>Table15[[#This Row],[Name]]</f>
        <v>#VALUE!</v>
      </c>
      <c r="B4166" t="e">
        <f>IF(VLOOKUP($A4166,Parts!$A:$AM,B$1,0)="X",S$2,"")</f>
        <v>#VALUE!</v>
      </c>
      <c r="C4166" t="e">
        <f>IF(VLOOKUP($A4166,Parts!$A:$AM,C$1,0)="X",T$2,"")</f>
        <v>#VALUE!</v>
      </c>
      <c r="D4166" t="e">
        <f>IF(VLOOKUP($A4166,Parts!$A:$AM,D$1,0)="X",U$2,"")</f>
        <v>#VALUE!</v>
      </c>
      <c r="E4166" t="e">
        <f>IF(VLOOKUP($A4166,Parts!$A:$AM,E$1,0)="X",V$2,"")</f>
        <v>#VALUE!</v>
      </c>
      <c r="F4166" t="e">
        <f>IF(VLOOKUP($A4166,Parts!$A:$AM,F$1,0)="X",W$2,"")</f>
        <v>#VALUE!</v>
      </c>
      <c r="G4166" t="e">
        <f>IF(VLOOKUP($A4166,Parts!$A:$AM,G$1,0)="X",X$2,"")</f>
        <v>#VALUE!</v>
      </c>
      <c r="H4166" t="e">
        <f>IF(VLOOKUP($A4166,Parts!$A:$AM,H$1,0)="X",Y$2,"")</f>
        <v>#VALUE!</v>
      </c>
      <c r="I4166" t="e">
        <f>IF(VLOOKUP($A4166,Parts!$A:$AM,I$1,0)="X",Z$2,"")</f>
        <v>#VALUE!</v>
      </c>
      <c r="J4166" t="e">
        <f>IF(VLOOKUP($A4166,Parts!$A:$AM,J$1,0)="X",AA$2,"")</f>
        <v>#VALUE!</v>
      </c>
      <c r="K4166" t="e">
        <f>IF(VLOOKUP($A4166,Parts!$A:$AM,K$1,0)="X",AB$2,"")</f>
        <v>#VALUE!</v>
      </c>
      <c r="L4166" t="e">
        <f>IF(VLOOKUP($A4166,Parts!$A:$AM,L$1,0)="X",AC$2,"")</f>
        <v>#VALUE!</v>
      </c>
      <c r="M4166" t="e">
        <f>IF(VLOOKUP($A4166,Parts!$A:$AM,M$1,0)="X",AD$2,"")</f>
        <v>#VALUE!</v>
      </c>
      <c r="N4166" t="e">
        <f>IF(VLOOKUP($A4166,Parts!$A:$AM,N$1,0)="X",AE$2,"")</f>
        <v>#VALUE!</v>
      </c>
      <c r="O4166" t="e">
        <f>IF(VLOOKUP($A4166,Parts!$A:$AM,O$1,0)="X",AF$2,"")</f>
        <v>#VALUE!</v>
      </c>
      <c r="P4166" t="e">
        <f t="shared" si="66"/>
        <v>#VALUE!</v>
      </c>
    </row>
    <row r="4167" spans="1:16" x14ac:dyDescent="0.25">
      <c r="A4167" t="e">
        <f>Table15[[#This Row],[Name]]</f>
        <v>#VALUE!</v>
      </c>
      <c r="B4167" t="e">
        <f>IF(VLOOKUP($A4167,Parts!$A:$AM,B$1,0)="X",S$2,"")</f>
        <v>#VALUE!</v>
      </c>
      <c r="C4167" t="e">
        <f>IF(VLOOKUP($A4167,Parts!$A:$AM,C$1,0)="X",T$2,"")</f>
        <v>#VALUE!</v>
      </c>
      <c r="D4167" t="e">
        <f>IF(VLOOKUP($A4167,Parts!$A:$AM,D$1,0)="X",U$2,"")</f>
        <v>#VALUE!</v>
      </c>
      <c r="E4167" t="e">
        <f>IF(VLOOKUP($A4167,Parts!$A:$AM,E$1,0)="X",V$2,"")</f>
        <v>#VALUE!</v>
      </c>
      <c r="F4167" t="e">
        <f>IF(VLOOKUP($A4167,Parts!$A:$AM,F$1,0)="X",W$2,"")</f>
        <v>#VALUE!</v>
      </c>
      <c r="G4167" t="e">
        <f>IF(VLOOKUP($A4167,Parts!$A:$AM,G$1,0)="X",X$2,"")</f>
        <v>#VALUE!</v>
      </c>
      <c r="H4167" t="e">
        <f>IF(VLOOKUP($A4167,Parts!$A:$AM,H$1,0)="X",Y$2,"")</f>
        <v>#VALUE!</v>
      </c>
      <c r="I4167" t="e">
        <f>IF(VLOOKUP($A4167,Parts!$A:$AM,I$1,0)="X",Z$2,"")</f>
        <v>#VALUE!</v>
      </c>
      <c r="J4167" t="e">
        <f>IF(VLOOKUP($A4167,Parts!$A:$AM,J$1,0)="X",AA$2,"")</f>
        <v>#VALUE!</v>
      </c>
      <c r="K4167" t="e">
        <f>IF(VLOOKUP($A4167,Parts!$A:$AM,K$1,0)="X",AB$2,"")</f>
        <v>#VALUE!</v>
      </c>
      <c r="L4167" t="e">
        <f>IF(VLOOKUP($A4167,Parts!$A:$AM,L$1,0)="X",AC$2,"")</f>
        <v>#VALUE!</v>
      </c>
      <c r="M4167" t="e">
        <f>IF(VLOOKUP($A4167,Parts!$A:$AM,M$1,0)="X",AD$2,"")</f>
        <v>#VALUE!</v>
      </c>
      <c r="N4167" t="e">
        <f>IF(VLOOKUP($A4167,Parts!$A:$AM,N$1,0)="X",AE$2,"")</f>
        <v>#VALUE!</v>
      </c>
      <c r="O4167" t="e">
        <f>IF(VLOOKUP($A4167,Parts!$A:$AM,O$1,0)="X",AF$2,"")</f>
        <v>#VALUE!</v>
      </c>
      <c r="P4167" t="e">
        <f t="shared" si="66"/>
        <v>#VALUE!</v>
      </c>
    </row>
    <row r="4168" spans="1:16" x14ac:dyDescent="0.25">
      <c r="A4168" t="e">
        <f>Table15[[#This Row],[Name]]</f>
        <v>#VALUE!</v>
      </c>
      <c r="B4168" t="e">
        <f>IF(VLOOKUP($A4168,Parts!$A:$AM,B$1,0)="X",S$2,"")</f>
        <v>#VALUE!</v>
      </c>
      <c r="C4168" t="e">
        <f>IF(VLOOKUP($A4168,Parts!$A:$AM,C$1,0)="X",T$2,"")</f>
        <v>#VALUE!</v>
      </c>
      <c r="D4168" t="e">
        <f>IF(VLOOKUP($A4168,Parts!$A:$AM,D$1,0)="X",U$2,"")</f>
        <v>#VALUE!</v>
      </c>
      <c r="E4168" t="e">
        <f>IF(VLOOKUP($A4168,Parts!$A:$AM,E$1,0)="X",V$2,"")</f>
        <v>#VALUE!</v>
      </c>
      <c r="F4168" t="e">
        <f>IF(VLOOKUP($A4168,Parts!$A:$AM,F$1,0)="X",W$2,"")</f>
        <v>#VALUE!</v>
      </c>
      <c r="G4168" t="e">
        <f>IF(VLOOKUP($A4168,Parts!$A:$AM,G$1,0)="X",X$2,"")</f>
        <v>#VALUE!</v>
      </c>
      <c r="H4168" t="e">
        <f>IF(VLOOKUP($A4168,Parts!$A:$AM,H$1,0)="X",Y$2,"")</f>
        <v>#VALUE!</v>
      </c>
      <c r="I4168" t="e">
        <f>IF(VLOOKUP($A4168,Parts!$A:$AM,I$1,0)="X",Z$2,"")</f>
        <v>#VALUE!</v>
      </c>
      <c r="J4168" t="e">
        <f>IF(VLOOKUP($A4168,Parts!$A:$AM,J$1,0)="X",AA$2,"")</f>
        <v>#VALUE!</v>
      </c>
      <c r="K4168" t="e">
        <f>IF(VLOOKUP($A4168,Parts!$A:$AM,K$1,0)="X",AB$2,"")</f>
        <v>#VALUE!</v>
      </c>
      <c r="L4168" t="e">
        <f>IF(VLOOKUP($A4168,Parts!$A:$AM,L$1,0)="X",AC$2,"")</f>
        <v>#VALUE!</v>
      </c>
      <c r="M4168" t="e">
        <f>IF(VLOOKUP($A4168,Parts!$A:$AM,M$1,0)="X",AD$2,"")</f>
        <v>#VALUE!</v>
      </c>
      <c r="N4168" t="e">
        <f>IF(VLOOKUP($A4168,Parts!$A:$AM,N$1,0)="X",AE$2,"")</f>
        <v>#VALUE!</v>
      </c>
      <c r="O4168" t="e">
        <f>IF(VLOOKUP($A4168,Parts!$A:$AM,O$1,0)="X",AF$2,"")</f>
        <v>#VALUE!</v>
      </c>
      <c r="P4168" t="e">
        <f t="shared" si="66"/>
        <v>#VALUE!</v>
      </c>
    </row>
    <row r="4169" spans="1:16" x14ac:dyDescent="0.25">
      <c r="A4169" t="e">
        <f>Table15[[#This Row],[Name]]</f>
        <v>#VALUE!</v>
      </c>
      <c r="B4169" t="e">
        <f>IF(VLOOKUP($A4169,Parts!$A:$AM,B$1,0)="X",S$2,"")</f>
        <v>#VALUE!</v>
      </c>
      <c r="C4169" t="e">
        <f>IF(VLOOKUP($A4169,Parts!$A:$AM,C$1,0)="X",T$2,"")</f>
        <v>#VALUE!</v>
      </c>
      <c r="D4169" t="e">
        <f>IF(VLOOKUP($A4169,Parts!$A:$AM,D$1,0)="X",U$2,"")</f>
        <v>#VALUE!</v>
      </c>
      <c r="E4169" t="e">
        <f>IF(VLOOKUP($A4169,Parts!$A:$AM,E$1,0)="X",V$2,"")</f>
        <v>#VALUE!</v>
      </c>
      <c r="F4169" t="e">
        <f>IF(VLOOKUP($A4169,Parts!$A:$AM,F$1,0)="X",W$2,"")</f>
        <v>#VALUE!</v>
      </c>
      <c r="G4169" t="e">
        <f>IF(VLOOKUP($A4169,Parts!$A:$AM,G$1,0)="X",X$2,"")</f>
        <v>#VALUE!</v>
      </c>
      <c r="H4169" t="e">
        <f>IF(VLOOKUP($A4169,Parts!$A:$AM,H$1,0)="X",Y$2,"")</f>
        <v>#VALUE!</v>
      </c>
      <c r="I4169" t="e">
        <f>IF(VLOOKUP($A4169,Parts!$A:$AM,I$1,0)="X",Z$2,"")</f>
        <v>#VALUE!</v>
      </c>
      <c r="J4169" t="e">
        <f>IF(VLOOKUP($A4169,Parts!$A:$AM,J$1,0)="X",AA$2,"")</f>
        <v>#VALUE!</v>
      </c>
      <c r="K4169" t="e">
        <f>IF(VLOOKUP($A4169,Parts!$A:$AM,K$1,0)="X",AB$2,"")</f>
        <v>#VALUE!</v>
      </c>
      <c r="L4169" t="e">
        <f>IF(VLOOKUP($A4169,Parts!$A:$AM,L$1,0)="X",AC$2,"")</f>
        <v>#VALUE!</v>
      </c>
      <c r="M4169" t="e">
        <f>IF(VLOOKUP($A4169,Parts!$A:$AM,M$1,0)="X",AD$2,"")</f>
        <v>#VALUE!</v>
      </c>
      <c r="N4169" t="e">
        <f>IF(VLOOKUP($A4169,Parts!$A:$AM,N$1,0)="X",AE$2,"")</f>
        <v>#VALUE!</v>
      </c>
      <c r="O4169" t="e">
        <f>IF(VLOOKUP($A4169,Parts!$A:$AM,O$1,0)="X",AF$2,"")</f>
        <v>#VALUE!</v>
      </c>
      <c r="P4169" t="e">
        <f t="shared" si="66"/>
        <v>#VALUE!</v>
      </c>
    </row>
    <row r="4170" spans="1:16" x14ac:dyDescent="0.25">
      <c r="A4170" t="e">
        <f>Table15[[#This Row],[Name]]</f>
        <v>#VALUE!</v>
      </c>
      <c r="B4170" t="e">
        <f>IF(VLOOKUP($A4170,Parts!$A:$AM,B$1,0)="X",S$2,"")</f>
        <v>#VALUE!</v>
      </c>
      <c r="C4170" t="e">
        <f>IF(VLOOKUP($A4170,Parts!$A:$AM,C$1,0)="X",T$2,"")</f>
        <v>#VALUE!</v>
      </c>
      <c r="D4170" t="e">
        <f>IF(VLOOKUP($A4170,Parts!$A:$AM,D$1,0)="X",U$2,"")</f>
        <v>#VALUE!</v>
      </c>
      <c r="E4170" t="e">
        <f>IF(VLOOKUP($A4170,Parts!$A:$AM,E$1,0)="X",V$2,"")</f>
        <v>#VALUE!</v>
      </c>
      <c r="F4170" t="e">
        <f>IF(VLOOKUP($A4170,Parts!$A:$AM,F$1,0)="X",W$2,"")</f>
        <v>#VALUE!</v>
      </c>
      <c r="G4170" t="e">
        <f>IF(VLOOKUP($A4170,Parts!$A:$AM,G$1,0)="X",X$2,"")</f>
        <v>#VALUE!</v>
      </c>
      <c r="H4170" t="e">
        <f>IF(VLOOKUP($A4170,Parts!$A:$AM,H$1,0)="X",Y$2,"")</f>
        <v>#VALUE!</v>
      </c>
      <c r="I4170" t="e">
        <f>IF(VLOOKUP($A4170,Parts!$A:$AM,I$1,0)="X",Z$2,"")</f>
        <v>#VALUE!</v>
      </c>
      <c r="J4170" t="e">
        <f>IF(VLOOKUP($A4170,Parts!$A:$AM,J$1,0)="X",AA$2,"")</f>
        <v>#VALUE!</v>
      </c>
      <c r="K4170" t="e">
        <f>IF(VLOOKUP($A4170,Parts!$A:$AM,K$1,0)="X",AB$2,"")</f>
        <v>#VALUE!</v>
      </c>
      <c r="L4170" t="e">
        <f>IF(VLOOKUP($A4170,Parts!$A:$AM,L$1,0)="X",AC$2,"")</f>
        <v>#VALUE!</v>
      </c>
      <c r="M4170" t="e">
        <f>IF(VLOOKUP($A4170,Parts!$A:$AM,M$1,0)="X",AD$2,"")</f>
        <v>#VALUE!</v>
      </c>
      <c r="N4170" t="e">
        <f>IF(VLOOKUP($A4170,Parts!$A:$AM,N$1,0)="X",AE$2,"")</f>
        <v>#VALUE!</v>
      </c>
      <c r="O4170" t="e">
        <f>IF(VLOOKUP($A4170,Parts!$A:$AM,O$1,0)="X",AF$2,"")</f>
        <v>#VALUE!</v>
      </c>
      <c r="P4170" t="e">
        <f t="shared" si="66"/>
        <v>#VALUE!</v>
      </c>
    </row>
    <row r="4171" spans="1:16" x14ac:dyDescent="0.25">
      <c r="A4171" t="e">
        <f>Table15[[#This Row],[Name]]</f>
        <v>#VALUE!</v>
      </c>
      <c r="B4171" t="e">
        <f>IF(VLOOKUP($A4171,Parts!$A:$AM,B$1,0)="X",S$2,"")</f>
        <v>#VALUE!</v>
      </c>
      <c r="C4171" t="e">
        <f>IF(VLOOKUP($A4171,Parts!$A:$AM,C$1,0)="X",T$2,"")</f>
        <v>#VALUE!</v>
      </c>
      <c r="D4171" t="e">
        <f>IF(VLOOKUP($A4171,Parts!$A:$AM,D$1,0)="X",U$2,"")</f>
        <v>#VALUE!</v>
      </c>
      <c r="E4171" t="e">
        <f>IF(VLOOKUP($A4171,Parts!$A:$AM,E$1,0)="X",V$2,"")</f>
        <v>#VALUE!</v>
      </c>
      <c r="F4171" t="e">
        <f>IF(VLOOKUP($A4171,Parts!$A:$AM,F$1,0)="X",W$2,"")</f>
        <v>#VALUE!</v>
      </c>
      <c r="G4171" t="e">
        <f>IF(VLOOKUP($A4171,Parts!$A:$AM,G$1,0)="X",X$2,"")</f>
        <v>#VALUE!</v>
      </c>
      <c r="H4171" t="e">
        <f>IF(VLOOKUP($A4171,Parts!$A:$AM,H$1,0)="X",Y$2,"")</f>
        <v>#VALUE!</v>
      </c>
      <c r="I4171" t="e">
        <f>IF(VLOOKUP($A4171,Parts!$A:$AM,I$1,0)="X",Z$2,"")</f>
        <v>#VALUE!</v>
      </c>
      <c r="J4171" t="e">
        <f>IF(VLOOKUP($A4171,Parts!$A:$AM,J$1,0)="X",AA$2,"")</f>
        <v>#VALUE!</v>
      </c>
      <c r="K4171" t="e">
        <f>IF(VLOOKUP($A4171,Parts!$A:$AM,K$1,0)="X",AB$2,"")</f>
        <v>#VALUE!</v>
      </c>
      <c r="L4171" t="e">
        <f>IF(VLOOKUP($A4171,Parts!$A:$AM,L$1,0)="X",AC$2,"")</f>
        <v>#VALUE!</v>
      </c>
      <c r="M4171" t="e">
        <f>IF(VLOOKUP($A4171,Parts!$A:$AM,M$1,0)="X",AD$2,"")</f>
        <v>#VALUE!</v>
      </c>
      <c r="N4171" t="e">
        <f>IF(VLOOKUP($A4171,Parts!$A:$AM,N$1,0)="X",AE$2,"")</f>
        <v>#VALUE!</v>
      </c>
      <c r="O4171" t="e">
        <f>IF(VLOOKUP($A4171,Parts!$A:$AM,O$1,0)="X",AF$2,"")</f>
        <v>#VALUE!</v>
      </c>
      <c r="P4171" t="e">
        <f t="shared" si="66"/>
        <v>#VALUE!</v>
      </c>
    </row>
    <row r="4172" spans="1:16" x14ac:dyDescent="0.25">
      <c r="A4172" t="e">
        <f>Table15[[#This Row],[Name]]</f>
        <v>#VALUE!</v>
      </c>
      <c r="B4172" t="e">
        <f>IF(VLOOKUP($A4172,Parts!$A:$AM,B$1,0)="X",S$2,"")</f>
        <v>#VALUE!</v>
      </c>
      <c r="C4172" t="e">
        <f>IF(VLOOKUP($A4172,Parts!$A:$AM,C$1,0)="X",T$2,"")</f>
        <v>#VALUE!</v>
      </c>
      <c r="D4172" t="e">
        <f>IF(VLOOKUP($A4172,Parts!$A:$AM,D$1,0)="X",U$2,"")</f>
        <v>#VALUE!</v>
      </c>
      <c r="E4172" t="e">
        <f>IF(VLOOKUP($A4172,Parts!$A:$AM,E$1,0)="X",V$2,"")</f>
        <v>#VALUE!</v>
      </c>
      <c r="F4172" t="e">
        <f>IF(VLOOKUP($A4172,Parts!$A:$AM,F$1,0)="X",W$2,"")</f>
        <v>#VALUE!</v>
      </c>
      <c r="G4172" t="e">
        <f>IF(VLOOKUP($A4172,Parts!$A:$AM,G$1,0)="X",X$2,"")</f>
        <v>#VALUE!</v>
      </c>
      <c r="H4172" t="e">
        <f>IF(VLOOKUP($A4172,Parts!$A:$AM,H$1,0)="X",Y$2,"")</f>
        <v>#VALUE!</v>
      </c>
      <c r="I4172" t="e">
        <f>IF(VLOOKUP($A4172,Parts!$A:$AM,I$1,0)="X",Z$2,"")</f>
        <v>#VALUE!</v>
      </c>
      <c r="J4172" t="e">
        <f>IF(VLOOKUP($A4172,Parts!$A:$AM,J$1,0)="X",AA$2,"")</f>
        <v>#VALUE!</v>
      </c>
      <c r="K4172" t="e">
        <f>IF(VLOOKUP($A4172,Parts!$A:$AM,K$1,0)="X",AB$2,"")</f>
        <v>#VALUE!</v>
      </c>
      <c r="L4172" t="e">
        <f>IF(VLOOKUP($A4172,Parts!$A:$AM,L$1,0)="X",AC$2,"")</f>
        <v>#VALUE!</v>
      </c>
      <c r="M4172" t="e">
        <f>IF(VLOOKUP($A4172,Parts!$A:$AM,M$1,0)="X",AD$2,"")</f>
        <v>#VALUE!</v>
      </c>
      <c r="N4172" t="e">
        <f>IF(VLOOKUP($A4172,Parts!$A:$AM,N$1,0)="X",AE$2,"")</f>
        <v>#VALUE!</v>
      </c>
      <c r="O4172" t="e">
        <f>IF(VLOOKUP($A4172,Parts!$A:$AM,O$1,0)="X",AF$2,"")</f>
        <v>#VALUE!</v>
      </c>
      <c r="P4172" t="e">
        <f t="shared" si="66"/>
        <v>#VALUE!</v>
      </c>
    </row>
    <row r="4173" spans="1:16" x14ac:dyDescent="0.25">
      <c r="A4173" t="e">
        <f>Table15[[#This Row],[Name]]</f>
        <v>#VALUE!</v>
      </c>
      <c r="B4173" t="e">
        <f>IF(VLOOKUP($A4173,Parts!$A:$AM,B$1,0)="X",S$2,"")</f>
        <v>#VALUE!</v>
      </c>
      <c r="C4173" t="e">
        <f>IF(VLOOKUP($A4173,Parts!$A:$AM,C$1,0)="X",T$2,"")</f>
        <v>#VALUE!</v>
      </c>
      <c r="D4173" t="e">
        <f>IF(VLOOKUP($A4173,Parts!$A:$AM,D$1,0)="X",U$2,"")</f>
        <v>#VALUE!</v>
      </c>
      <c r="E4173" t="e">
        <f>IF(VLOOKUP($A4173,Parts!$A:$AM,E$1,0)="X",V$2,"")</f>
        <v>#VALUE!</v>
      </c>
      <c r="F4173" t="e">
        <f>IF(VLOOKUP($A4173,Parts!$A:$AM,F$1,0)="X",W$2,"")</f>
        <v>#VALUE!</v>
      </c>
      <c r="G4173" t="e">
        <f>IF(VLOOKUP($A4173,Parts!$A:$AM,G$1,0)="X",X$2,"")</f>
        <v>#VALUE!</v>
      </c>
      <c r="H4173" t="e">
        <f>IF(VLOOKUP($A4173,Parts!$A:$AM,H$1,0)="X",Y$2,"")</f>
        <v>#VALUE!</v>
      </c>
      <c r="I4173" t="e">
        <f>IF(VLOOKUP($A4173,Parts!$A:$AM,I$1,0)="X",Z$2,"")</f>
        <v>#VALUE!</v>
      </c>
      <c r="J4173" t="e">
        <f>IF(VLOOKUP($A4173,Parts!$A:$AM,J$1,0)="X",AA$2,"")</f>
        <v>#VALUE!</v>
      </c>
      <c r="K4173" t="e">
        <f>IF(VLOOKUP($A4173,Parts!$A:$AM,K$1,0)="X",AB$2,"")</f>
        <v>#VALUE!</v>
      </c>
      <c r="L4173" t="e">
        <f>IF(VLOOKUP($A4173,Parts!$A:$AM,L$1,0)="X",AC$2,"")</f>
        <v>#VALUE!</v>
      </c>
      <c r="M4173" t="e">
        <f>IF(VLOOKUP($A4173,Parts!$A:$AM,M$1,0)="X",AD$2,"")</f>
        <v>#VALUE!</v>
      </c>
      <c r="N4173" t="e">
        <f>IF(VLOOKUP($A4173,Parts!$A:$AM,N$1,0)="X",AE$2,"")</f>
        <v>#VALUE!</v>
      </c>
      <c r="O4173" t="e">
        <f>IF(VLOOKUP($A4173,Parts!$A:$AM,O$1,0)="X",AF$2,"")</f>
        <v>#VALUE!</v>
      </c>
      <c r="P4173" t="e">
        <f t="shared" si="66"/>
        <v>#VALUE!</v>
      </c>
    </row>
    <row r="4174" spans="1:16" x14ac:dyDescent="0.25">
      <c r="A4174" t="e">
        <f>Table15[[#This Row],[Name]]</f>
        <v>#VALUE!</v>
      </c>
      <c r="B4174" t="e">
        <f>IF(VLOOKUP($A4174,Parts!$A:$AM,B$1,0)="X",S$2,"")</f>
        <v>#VALUE!</v>
      </c>
      <c r="C4174" t="e">
        <f>IF(VLOOKUP($A4174,Parts!$A:$AM,C$1,0)="X",T$2,"")</f>
        <v>#VALUE!</v>
      </c>
      <c r="D4174" t="e">
        <f>IF(VLOOKUP($A4174,Parts!$A:$AM,D$1,0)="X",U$2,"")</f>
        <v>#VALUE!</v>
      </c>
      <c r="E4174" t="e">
        <f>IF(VLOOKUP($A4174,Parts!$A:$AM,E$1,0)="X",V$2,"")</f>
        <v>#VALUE!</v>
      </c>
      <c r="F4174" t="e">
        <f>IF(VLOOKUP($A4174,Parts!$A:$AM,F$1,0)="X",W$2,"")</f>
        <v>#VALUE!</v>
      </c>
      <c r="G4174" t="e">
        <f>IF(VLOOKUP($A4174,Parts!$A:$AM,G$1,0)="X",X$2,"")</f>
        <v>#VALUE!</v>
      </c>
      <c r="H4174" t="e">
        <f>IF(VLOOKUP($A4174,Parts!$A:$AM,H$1,0)="X",Y$2,"")</f>
        <v>#VALUE!</v>
      </c>
      <c r="I4174" t="e">
        <f>IF(VLOOKUP($A4174,Parts!$A:$AM,I$1,0)="X",Z$2,"")</f>
        <v>#VALUE!</v>
      </c>
      <c r="J4174" t="e">
        <f>IF(VLOOKUP($A4174,Parts!$A:$AM,J$1,0)="X",AA$2,"")</f>
        <v>#VALUE!</v>
      </c>
      <c r="K4174" t="e">
        <f>IF(VLOOKUP($A4174,Parts!$A:$AM,K$1,0)="X",AB$2,"")</f>
        <v>#VALUE!</v>
      </c>
      <c r="L4174" t="e">
        <f>IF(VLOOKUP($A4174,Parts!$A:$AM,L$1,0)="X",AC$2,"")</f>
        <v>#VALUE!</v>
      </c>
      <c r="M4174" t="e">
        <f>IF(VLOOKUP($A4174,Parts!$A:$AM,M$1,0)="X",AD$2,"")</f>
        <v>#VALUE!</v>
      </c>
      <c r="N4174" t="e">
        <f>IF(VLOOKUP($A4174,Parts!$A:$AM,N$1,0)="X",AE$2,"")</f>
        <v>#VALUE!</v>
      </c>
      <c r="O4174" t="e">
        <f>IF(VLOOKUP($A4174,Parts!$A:$AM,O$1,0)="X",AF$2,"")</f>
        <v>#VALUE!</v>
      </c>
      <c r="P4174" t="e">
        <f t="shared" si="66"/>
        <v>#VALUE!</v>
      </c>
    </row>
    <row r="4175" spans="1:16" x14ac:dyDescent="0.25">
      <c r="A4175" t="e">
        <f>Table15[[#This Row],[Name]]</f>
        <v>#VALUE!</v>
      </c>
      <c r="B4175" t="e">
        <f>IF(VLOOKUP($A4175,Parts!$A:$AM,B$1,0)="X",S$2,"")</f>
        <v>#VALUE!</v>
      </c>
      <c r="C4175" t="e">
        <f>IF(VLOOKUP($A4175,Parts!$A:$AM,C$1,0)="X",T$2,"")</f>
        <v>#VALUE!</v>
      </c>
      <c r="D4175" t="e">
        <f>IF(VLOOKUP($A4175,Parts!$A:$AM,D$1,0)="X",U$2,"")</f>
        <v>#VALUE!</v>
      </c>
      <c r="E4175" t="e">
        <f>IF(VLOOKUP($A4175,Parts!$A:$AM,E$1,0)="X",V$2,"")</f>
        <v>#VALUE!</v>
      </c>
      <c r="F4175" t="e">
        <f>IF(VLOOKUP($A4175,Parts!$A:$AM,F$1,0)="X",W$2,"")</f>
        <v>#VALUE!</v>
      </c>
      <c r="G4175" t="e">
        <f>IF(VLOOKUP($A4175,Parts!$A:$AM,G$1,0)="X",X$2,"")</f>
        <v>#VALUE!</v>
      </c>
      <c r="H4175" t="e">
        <f>IF(VLOOKUP($A4175,Parts!$A:$AM,H$1,0)="X",Y$2,"")</f>
        <v>#VALUE!</v>
      </c>
      <c r="I4175" t="e">
        <f>IF(VLOOKUP($A4175,Parts!$A:$AM,I$1,0)="X",Z$2,"")</f>
        <v>#VALUE!</v>
      </c>
      <c r="J4175" t="e">
        <f>IF(VLOOKUP($A4175,Parts!$A:$AM,J$1,0)="X",AA$2,"")</f>
        <v>#VALUE!</v>
      </c>
      <c r="K4175" t="e">
        <f>IF(VLOOKUP($A4175,Parts!$A:$AM,K$1,0)="X",AB$2,"")</f>
        <v>#VALUE!</v>
      </c>
      <c r="L4175" t="e">
        <f>IF(VLOOKUP($A4175,Parts!$A:$AM,L$1,0)="X",AC$2,"")</f>
        <v>#VALUE!</v>
      </c>
      <c r="M4175" t="e">
        <f>IF(VLOOKUP($A4175,Parts!$A:$AM,M$1,0)="X",AD$2,"")</f>
        <v>#VALUE!</v>
      </c>
      <c r="N4175" t="e">
        <f>IF(VLOOKUP($A4175,Parts!$A:$AM,N$1,0)="X",AE$2,"")</f>
        <v>#VALUE!</v>
      </c>
      <c r="O4175" t="e">
        <f>IF(VLOOKUP($A4175,Parts!$A:$AM,O$1,0)="X",AF$2,"")</f>
        <v>#VALUE!</v>
      </c>
      <c r="P4175" t="e">
        <f t="shared" si="66"/>
        <v>#VALUE!</v>
      </c>
    </row>
    <row r="4176" spans="1:16" x14ac:dyDescent="0.25">
      <c r="A4176" t="e">
        <f>Table15[[#This Row],[Name]]</f>
        <v>#VALUE!</v>
      </c>
      <c r="B4176" t="e">
        <f>IF(VLOOKUP($A4176,Parts!$A:$AM,B$1,0)="X",S$2,"")</f>
        <v>#VALUE!</v>
      </c>
      <c r="C4176" t="e">
        <f>IF(VLOOKUP($A4176,Parts!$A:$AM,C$1,0)="X",T$2,"")</f>
        <v>#VALUE!</v>
      </c>
      <c r="D4176" t="e">
        <f>IF(VLOOKUP($A4176,Parts!$A:$AM,D$1,0)="X",U$2,"")</f>
        <v>#VALUE!</v>
      </c>
      <c r="E4176" t="e">
        <f>IF(VLOOKUP($A4176,Parts!$A:$AM,E$1,0)="X",V$2,"")</f>
        <v>#VALUE!</v>
      </c>
      <c r="F4176" t="e">
        <f>IF(VLOOKUP($A4176,Parts!$A:$AM,F$1,0)="X",W$2,"")</f>
        <v>#VALUE!</v>
      </c>
      <c r="G4176" t="e">
        <f>IF(VLOOKUP($A4176,Parts!$A:$AM,G$1,0)="X",X$2,"")</f>
        <v>#VALUE!</v>
      </c>
      <c r="H4176" t="e">
        <f>IF(VLOOKUP($A4176,Parts!$A:$AM,H$1,0)="X",Y$2,"")</f>
        <v>#VALUE!</v>
      </c>
      <c r="I4176" t="e">
        <f>IF(VLOOKUP($A4176,Parts!$A:$AM,I$1,0)="X",Z$2,"")</f>
        <v>#VALUE!</v>
      </c>
      <c r="J4176" t="e">
        <f>IF(VLOOKUP($A4176,Parts!$A:$AM,J$1,0)="X",AA$2,"")</f>
        <v>#VALUE!</v>
      </c>
      <c r="K4176" t="e">
        <f>IF(VLOOKUP($A4176,Parts!$A:$AM,K$1,0)="X",AB$2,"")</f>
        <v>#VALUE!</v>
      </c>
      <c r="L4176" t="e">
        <f>IF(VLOOKUP($A4176,Parts!$A:$AM,L$1,0)="X",AC$2,"")</f>
        <v>#VALUE!</v>
      </c>
      <c r="M4176" t="e">
        <f>IF(VLOOKUP($A4176,Parts!$A:$AM,M$1,0)="X",AD$2,"")</f>
        <v>#VALUE!</v>
      </c>
      <c r="N4176" t="e">
        <f>IF(VLOOKUP($A4176,Parts!$A:$AM,N$1,0)="X",AE$2,"")</f>
        <v>#VALUE!</v>
      </c>
      <c r="O4176" t="e">
        <f>IF(VLOOKUP($A4176,Parts!$A:$AM,O$1,0)="X",AF$2,"")</f>
        <v>#VALUE!</v>
      </c>
      <c r="P4176" t="e">
        <f t="shared" si="66"/>
        <v>#VALUE!</v>
      </c>
    </row>
    <row r="4177" spans="1:16" x14ac:dyDescent="0.25">
      <c r="A4177" t="e">
        <f>Table15[[#This Row],[Name]]</f>
        <v>#VALUE!</v>
      </c>
      <c r="B4177" t="e">
        <f>IF(VLOOKUP($A4177,Parts!$A:$AM,B$1,0)="X",S$2,"")</f>
        <v>#VALUE!</v>
      </c>
      <c r="C4177" t="e">
        <f>IF(VLOOKUP($A4177,Parts!$A:$AM,C$1,0)="X",T$2,"")</f>
        <v>#VALUE!</v>
      </c>
      <c r="D4177" t="e">
        <f>IF(VLOOKUP($A4177,Parts!$A:$AM,D$1,0)="X",U$2,"")</f>
        <v>#VALUE!</v>
      </c>
      <c r="E4177" t="e">
        <f>IF(VLOOKUP($A4177,Parts!$A:$AM,E$1,0)="X",V$2,"")</f>
        <v>#VALUE!</v>
      </c>
      <c r="F4177" t="e">
        <f>IF(VLOOKUP($A4177,Parts!$A:$AM,F$1,0)="X",W$2,"")</f>
        <v>#VALUE!</v>
      </c>
      <c r="G4177" t="e">
        <f>IF(VLOOKUP($A4177,Parts!$A:$AM,G$1,0)="X",X$2,"")</f>
        <v>#VALUE!</v>
      </c>
      <c r="H4177" t="e">
        <f>IF(VLOOKUP($A4177,Parts!$A:$AM,H$1,0)="X",Y$2,"")</f>
        <v>#VALUE!</v>
      </c>
      <c r="I4177" t="e">
        <f>IF(VLOOKUP($A4177,Parts!$A:$AM,I$1,0)="X",Z$2,"")</f>
        <v>#VALUE!</v>
      </c>
      <c r="J4177" t="e">
        <f>IF(VLOOKUP($A4177,Parts!$A:$AM,J$1,0)="X",AA$2,"")</f>
        <v>#VALUE!</v>
      </c>
      <c r="K4177" t="e">
        <f>IF(VLOOKUP($A4177,Parts!$A:$AM,K$1,0)="X",AB$2,"")</f>
        <v>#VALUE!</v>
      </c>
      <c r="L4177" t="e">
        <f>IF(VLOOKUP($A4177,Parts!$A:$AM,L$1,0)="X",AC$2,"")</f>
        <v>#VALUE!</v>
      </c>
      <c r="M4177" t="e">
        <f>IF(VLOOKUP($A4177,Parts!$A:$AM,M$1,0)="X",AD$2,"")</f>
        <v>#VALUE!</v>
      </c>
      <c r="N4177" t="e">
        <f>IF(VLOOKUP($A4177,Parts!$A:$AM,N$1,0)="X",AE$2,"")</f>
        <v>#VALUE!</v>
      </c>
      <c r="O4177" t="e">
        <f>IF(VLOOKUP($A4177,Parts!$A:$AM,O$1,0)="X",AF$2,"")</f>
        <v>#VALUE!</v>
      </c>
      <c r="P4177" t="e">
        <f t="shared" si="66"/>
        <v>#VALUE!</v>
      </c>
    </row>
    <row r="4178" spans="1:16" x14ac:dyDescent="0.25">
      <c r="A4178" t="e">
        <f>Table15[[#This Row],[Name]]</f>
        <v>#VALUE!</v>
      </c>
      <c r="B4178" t="e">
        <f>IF(VLOOKUP($A4178,Parts!$A:$AM,B$1,0)="X",S$2,"")</f>
        <v>#VALUE!</v>
      </c>
      <c r="C4178" t="e">
        <f>IF(VLOOKUP($A4178,Parts!$A:$AM,C$1,0)="X",T$2,"")</f>
        <v>#VALUE!</v>
      </c>
      <c r="D4178" t="e">
        <f>IF(VLOOKUP($A4178,Parts!$A:$AM,D$1,0)="X",U$2,"")</f>
        <v>#VALUE!</v>
      </c>
      <c r="E4178" t="e">
        <f>IF(VLOOKUP($A4178,Parts!$A:$AM,E$1,0)="X",V$2,"")</f>
        <v>#VALUE!</v>
      </c>
      <c r="F4178" t="e">
        <f>IF(VLOOKUP($A4178,Parts!$A:$AM,F$1,0)="X",W$2,"")</f>
        <v>#VALUE!</v>
      </c>
      <c r="G4178" t="e">
        <f>IF(VLOOKUP($A4178,Parts!$A:$AM,G$1,0)="X",X$2,"")</f>
        <v>#VALUE!</v>
      </c>
      <c r="H4178" t="e">
        <f>IF(VLOOKUP($A4178,Parts!$A:$AM,H$1,0)="X",Y$2,"")</f>
        <v>#VALUE!</v>
      </c>
      <c r="I4178" t="e">
        <f>IF(VLOOKUP($A4178,Parts!$A:$AM,I$1,0)="X",Z$2,"")</f>
        <v>#VALUE!</v>
      </c>
      <c r="J4178" t="e">
        <f>IF(VLOOKUP($A4178,Parts!$A:$AM,J$1,0)="X",AA$2,"")</f>
        <v>#VALUE!</v>
      </c>
      <c r="K4178" t="e">
        <f>IF(VLOOKUP($A4178,Parts!$A:$AM,K$1,0)="X",AB$2,"")</f>
        <v>#VALUE!</v>
      </c>
      <c r="L4178" t="e">
        <f>IF(VLOOKUP($A4178,Parts!$A:$AM,L$1,0)="X",AC$2,"")</f>
        <v>#VALUE!</v>
      </c>
      <c r="M4178" t="e">
        <f>IF(VLOOKUP($A4178,Parts!$A:$AM,M$1,0)="X",AD$2,"")</f>
        <v>#VALUE!</v>
      </c>
      <c r="N4178" t="e">
        <f>IF(VLOOKUP($A4178,Parts!$A:$AM,N$1,0)="X",AE$2,"")</f>
        <v>#VALUE!</v>
      </c>
      <c r="O4178" t="e">
        <f>IF(VLOOKUP($A4178,Parts!$A:$AM,O$1,0)="X",AF$2,"")</f>
        <v>#VALUE!</v>
      </c>
      <c r="P4178" t="e">
        <f t="shared" si="66"/>
        <v>#VALUE!</v>
      </c>
    </row>
    <row r="4179" spans="1:16" x14ac:dyDescent="0.25">
      <c r="A4179" t="e">
        <f>Table15[[#This Row],[Name]]</f>
        <v>#VALUE!</v>
      </c>
      <c r="B4179" t="e">
        <f>IF(VLOOKUP($A4179,Parts!$A:$AM,B$1,0)="X",S$2,"")</f>
        <v>#VALUE!</v>
      </c>
      <c r="C4179" t="e">
        <f>IF(VLOOKUP($A4179,Parts!$A:$AM,C$1,0)="X",T$2,"")</f>
        <v>#VALUE!</v>
      </c>
      <c r="D4179" t="e">
        <f>IF(VLOOKUP($A4179,Parts!$A:$AM,D$1,0)="X",U$2,"")</f>
        <v>#VALUE!</v>
      </c>
      <c r="E4179" t="e">
        <f>IF(VLOOKUP($A4179,Parts!$A:$AM,E$1,0)="X",V$2,"")</f>
        <v>#VALUE!</v>
      </c>
      <c r="F4179" t="e">
        <f>IF(VLOOKUP($A4179,Parts!$A:$AM,F$1,0)="X",W$2,"")</f>
        <v>#VALUE!</v>
      </c>
      <c r="G4179" t="e">
        <f>IF(VLOOKUP($A4179,Parts!$A:$AM,G$1,0)="X",X$2,"")</f>
        <v>#VALUE!</v>
      </c>
      <c r="H4179" t="e">
        <f>IF(VLOOKUP($A4179,Parts!$A:$AM,H$1,0)="X",Y$2,"")</f>
        <v>#VALUE!</v>
      </c>
      <c r="I4179" t="e">
        <f>IF(VLOOKUP($A4179,Parts!$A:$AM,I$1,0)="X",Z$2,"")</f>
        <v>#VALUE!</v>
      </c>
      <c r="J4179" t="e">
        <f>IF(VLOOKUP($A4179,Parts!$A:$AM,J$1,0)="X",AA$2,"")</f>
        <v>#VALUE!</v>
      </c>
      <c r="K4179" t="e">
        <f>IF(VLOOKUP($A4179,Parts!$A:$AM,K$1,0)="X",AB$2,"")</f>
        <v>#VALUE!</v>
      </c>
      <c r="L4179" t="e">
        <f>IF(VLOOKUP($A4179,Parts!$A:$AM,L$1,0)="X",AC$2,"")</f>
        <v>#VALUE!</v>
      </c>
      <c r="M4179" t="e">
        <f>IF(VLOOKUP($A4179,Parts!$A:$AM,M$1,0)="X",AD$2,"")</f>
        <v>#VALUE!</v>
      </c>
      <c r="N4179" t="e">
        <f>IF(VLOOKUP($A4179,Parts!$A:$AM,N$1,0)="X",AE$2,"")</f>
        <v>#VALUE!</v>
      </c>
      <c r="O4179" t="e">
        <f>IF(VLOOKUP($A4179,Parts!$A:$AM,O$1,0)="X",AF$2,"")</f>
        <v>#VALUE!</v>
      </c>
      <c r="P4179" t="e">
        <f t="shared" si="66"/>
        <v>#VALUE!</v>
      </c>
    </row>
    <row r="4180" spans="1:16" x14ac:dyDescent="0.25">
      <c r="A4180" t="e">
        <f>Table15[[#This Row],[Name]]</f>
        <v>#VALUE!</v>
      </c>
      <c r="B4180" t="e">
        <f>IF(VLOOKUP($A4180,Parts!$A:$AM,B$1,0)="X",S$2,"")</f>
        <v>#VALUE!</v>
      </c>
      <c r="C4180" t="e">
        <f>IF(VLOOKUP($A4180,Parts!$A:$AM,C$1,0)="X",T$2,"")</f>
        <v>#VALUE!</v>
      </c>
      <c r="D4180" t="e">
        <f>IF(VLOOKUP($A4180,Parts!$A:$AM,D$1,0)="X",U$2,"")</f>
        <v>#VALUE!</v>
      </c>
      <c r="E4180" t="e">
        <f>IF(VLOOKUP($A4180,Parts!$A:$AM,E$1,0)="X",V$2,"")</f>
        <v>#VALUE!</v>
      </c>
      <c r="F4180" t="e">
        <f>IF(VLOOKUP($A4180,Parts!$A:$AM,F$1,0)="X",W$2,"")</f>
        <v>#VALUE!</v>
      </c>
      <c r="G4180" t="e">
        <f>IF(VLOOKUP($A4180,Parts!$A:$AM,G$1,0)="X",X$2,"")</f>
        <v>#VALUE!</v>
      </c>
      <c r="H4180" t="e">
        <f>IF(VLOOKUP($A4180,Parts!$A:$AM,H$1,0)="X",Y$2,"")</f>
        <v>#VALUE!</v>
      </c>
      <c r="I4180" t="e">
        <f>IF(VLOOKUP($A4180,Parts!$A:$AM,I$1,0)="X",Z$2,"")</f>
        <v>#VALUE!</v>
      </c>
      <c r="J4180" t="e">
        <f>IF(VLOOKUP($A4180,Parts!$A:$AM,J$1,0)="X",AA$2,"")</f>
        <v>#VALUE!</v>
      </c>
      <c r="K4180" t="e">
        <f>IF(VLOOKUP($A4180,Parts!$A:$AM,K$1,0)="X",AB$2,"")</f>
        <v>#VALUE!</v>
      </c>
      <c r="L4180" t="e">
        <f>IF(VLOOKUP($A4180,Parts!$A:$AM,L$1,0)="X",AC$2,"")</f>
        <v>#VALUE!</v>
      </c>
      <c r="M4180" t="e">
        <f>IF(VLOOKUP($A4180,Parts!$A:$AM,M$1,0)="X",AD$2,"")</f>
        <v>#VALUE!</v>
      </c>
      <c r="N4180" t="e">
        <f>IF(VLOOKUP($A4180,Parts!$A:$AM,N$1,0)="X",AE$2,"")</f>
        <v>#VALUE!</v>
      </c>
      <c r="O4180" t="e">
        <f>IF(VLOOKUP($A4180,Parts!$A:$AM,O$1,0)="X",AF$2,"")</f>
        <v>#VALUE!</v>
      </c>
      <c r="P4180" t="e">
        <f t="shared" si="66"/>
        <v>#VALUE!</v>
      </c>
    </row>
    <row r="4181" spans="1:16" x14ac:dyDescent="0.25">
      <c r="A4181" t="e">
        <f>Table15[[#This Row],[Name]]</f>
        <v>#VALUE!</v>
      </c>
      <c r="B4181" t="e">
        <f>IF(VLOOKUP($A4181,Parts!$A:$AM,B$1,0)="X",S$2,"")</f>
        <v>#VALUE!</v>
      </c>
      <c r="C4181" t="e">
        <f>IF(VLOOKUP($A4181,Parts!$A:$AM,C$1,0)="X",T$2,"")</f>
        <v>#VALUE!</v>
      </c>
      <c r="D4181" t="e">
        <f>IF(VLOOKUP($A4181,Parts!$A:$AM,D$1,0)="X",U$2,"")</f>
        <v>#VALUE!</v>
      </c>
      <c r="E4181" t="e">
        <f>IF(VLOOKUP($A4181,Parts!$A:$AM,E$1,0)="X",V$2,"")</f>
        <v>#VALUE!</v>
      </c>
      <c r="F4181" t="e">
        <f>IF(VLOOKUP($A4181,Parts!$A:$AM,F$1,0)="X",W$2,"")</f>
        <v>#VALUE!</v>
      </c>
      <c r="G4181" t="e">
        <f>IF(VLOOKUP($A4181,Parts!$A:$AM,G$1,0)="X",X$2,"")</f>
        <v>#VALUE!</v>
      </c>
      <c r="H4181" t="e">
        <f>IF(VLOOKUP($A4181,Parts!$A:$AM,H$1,0)="X",Y$2,"")</f>
        <v>#VALUE!</v>
      </c>
      <c r="I4181" t="e">
        <f>IF(VLOOKUP($A4181,Parts!$A:$AM,I$1,0)="X",Z$2,"")</f>
        <v>#VALUE!</v>
      </c>
      <c r="J4181" t="e">
        <f>IF(VLOOKUP($A4181,Parts!$A:$AM,J$1,0)="X",AA$2,"")</f>
        <v>#VALUE!</v>
      </c>
      <c r="K4181" t="e">
        <f>IF(VLOOKUP($A4181,Parts!$A:$AM,K$1,0)="X",AB$2,"")</f>
        <v>#VALUE!</v>
      </c>
      <c r="L4181" t="e">
        <f>IF(VLOOKUP($A4181,Parts!$A:$AM,L$1,0)="X",AC$2,"")</f>
        <v>#VALUE!</v>
      </c>
      <c r="M4181" t="e">
        <f>IF(VLOOKUP($A4181,Parts!$A:$AM,M$1,0)="X",AD$2,"")</f>
        <v>#VALUE!</v>
      </c>
      <c r="N4181" t="e">
        <f>IF(VLOOKUP($A4181,Parts!$A:$AM,N$1,0)="X",AE$2,"")</f>
        <v>#VALUE!</v>
      </c>
      <c r="O4181" t="e">
        <f>IF(VLOOKUP($A4181,Parts!$A:$AM,O$1,0)="X",AF$2,"")</f>
        <v>#VALUE!</v>
      </c>
      <c r="P4181" t="e">
        <f t="shared" si="66"/>
        <v>#VALUE!</v>
      </c>
    </row>
    <row r="4182" spans="1:16" x14ac:dyDescent="0.25">
      <c r="A4182" t="e">
        <f>Table15[[#This Row],[Name]]</f>
        <v>#VALUE!</v>
      </c>
      <c r="B4182" t="e">
        <f>IF(VLOOKUP($A4182,Parts!$A:$AM,B$1,0)="X",S$2,"")</f>
        <v>#VALUE!</v>
      </c>
      <c r="C4182" t="e">
        <f>IF(VLOOKUP($A4182,Parts!$A:$AM,C$1,0)="X",T$2,"")</f>
        <v>#VALUE!</v>
      </c>
      <c r="D4182" t="e">
        <f>IF(VLOOKUP($A4182,Parts!$A:$AM,D$1,0)="X",U$2,"")</f>
        <v>#VALUE!</v>
      </c>
      <c r="E4182" t="e">
        <f>IF(VLOOKUP($A4182,Parts!$A:$AM,E$1,0)="X",V$2,"")</f>
        <v>#VALUE!</v>
      </c>
      <c r="F4182" t="e">
        <f>IF(VLOOKUP($A4182,Parts!$A:$AM,F$1,0)="X",W$2,"")</f>
        <v>#VALUE!</v>
      </c>
      <c r="G4182" t="e">
        <f>IF(VLOOKUP($A4182,Parts!$A:$AM,G$1,0)="X",X$2,"")</f>
        <v>#VALUE!</v>
      </c>
      <c r="H4182" t="e">
        <f>IF(VLOOKUP($A4182,Parts!$A:$AM,H$1,0)="X",Y$2,"")</f>
        <v>#VALUE!</v>
      </c>
      <c r="I4182" t="e">
        <f>IF(VLOOKUP($A4182,Parts!$A:$AM,I$1,0)="X",Z$2,"")</f>
        <v>#VALUE!</v>
      </c>
      <c r="J4182" t="e">
        <f>IF(VLOOKUP($A4182,Parts!$A:$AM,J$1,0)="X",AA$2,"")</f>
        <v>#VALUE!</v>
      </c>
      <c r="K4182" t="e">
        <f>IF(VLOOKUP($A4182,Parts!$A:$AM,K$1,0)="X",AB$2,"")</f>
        <v>#VALUE!</v>
      </c>
      <c r="L4182" t="e">
        <f>IF(VLOOKUP($A4182,Parts!$A:$AM,L$1,0)="X",AC$2,"")</f>
        <v>#VALUE!</v>
      </c>
      <c r="M4182" t="e">
        <f>IF(VLOOKUP($A4182,Parts!$A:$AM,M$1,0)="X",AD$2,"")</f>
        <v>#VALUE!</v>
      </c>
      <c r="N4182" t="e">
        <f>IF(VLOOKUP($A4182,Parts!$A:$AM,N$1,0)="X",AE$2,"")</f>
        <v>#VALUE!</v>
      </c>
      <c r="O4182" t="e">
        <f>IF(VLOOKUP($A4182,Parts!$A:$AM,O$1,0)="X",AF$2,"")</f>
        <v>#VALUE!</v>
      </c>
      <c r="P4182" t="e">
        <f t="shared" si="66"/>
        <v>#VALUE!</v>
      </c>
    </row>
    <row r="4183" spans="1:16" x14ac:dyDescent="0.25">
      <c r="A4183" t="e">
        <f>Table15[[#This Row],[Name]]</f>
        <v>#VALUE!</v>
      </c>
      <c r="B4183" t="e">
        <f>IF(VLOOKUP($A4183,Parts!$A:$AM,B$1,0)="X",S$2,"")</f>
        <v>#VALUE!</v>
      </c>
      <c r="C4183" t="e">
        <f>IF(VLOOKUP($A4183,Parts!$A:$AM,C$1,0)="X",T$2,"")</f>
        <v>#VALUE!</v>
      </c>
      <c r="D4183" t="e">
        <f>IF(VLOOKUP($A4183,Parts!$A:$AM,D$1,0)="X",U$2,"")</f>
        <v>#VALUE!</v>
      </c>
      <c r="E4183" t="e">
        <f>IF(VLOOKUP($A4183,Parts!$A:$AM,E$1,0)="X",V$2,"")</f>
        <v>#VALUE!</v>
      </c>
      <c r="F4183" t="e">
        <f>IF(VLOOKUP($A4183,Parts!$A:$AM,F$1,0)="X",W$2,"")</f>
        <v>#VALUE!</v>
      </c>
      <c r="G4183" t="e">
        <f>IF(VLOOKUP($A4183,Parts!$A:$AM,G$1,0)="X",X$2,"")</f>
        <v>#VALUE!</v>
      </c>
      <c r="H4183" t="e">
        <f>IF(VLOOKUP($A4183,Parts!$A:$AM,H$1,0)="X",Y$2,"")</f>
        <v>#VALUE!</v>
      </c>
      <c r="I4183" t="e">
        <f>IF(VLOOKUP($A4183,Parts!$A:$AM,I$1,0)="X",Z$2,"")</f>
        <v>#VALUE!</v>
      </c>
      <c r="J4183" t="e">
        <f>IF(VLOOKUP($A4183,Parts!$A:$AM,J$1,0)="X",AA$2,"")</f>
        <v>#VALUE!</v>
      </c>
      <c r="K4183" t="e">
        <f>IF(VLOOKUP($A4183,Parts!$A:$AM,K$1,0)="X",AB$2,"")</f>
        <v>#VALUE!</v>
      </c>
      <c r="L4183" t="e">
        <f>IF(VLOOKUP($A4183,Parts!$A:$AM,L$1,0)="X",AC$2,"")</f>
        <v>#VALUE!</v>
      </c>
      <c r="M4183" t="e">
        <f>IF(VLOOKUP($A4183,Parts!$A:$AM,M$1,0)="X",AD$2,"")</f>
        <v>#VALUE!</v>
      </c>
      <c r="N4183" t="e">
        <f>IF(VLOOKUP($A4183,Parts!$A:$AM,N$1,0)="X",AE$2,"")</f>
        <v>#VALUE!</v>
      </c>
      <c r="O4183" t="e">
        <f>IF(VLOOKUP($A4183,Parts!$A:$AM,O$1,0)="X",AF$2,"")</f>
        <v>#VALUE!</v>
      </c>
      <c r="P4183" t="e">
        <f t="shared" si="66"/>
        <v>#VALUE!</v>
      </c>
    </row>
    <row r="4184" spans="1:16" x14ac:dyDescent="0.25">
      <c r="A4184" t="e">
        <f>Table15[[#This Row],[Name]]</f>
        <v>#VALUE!</v>
      </c>
      <c r="B4184" t="e">
        <f>IF(VLOOKUP($A4184,Parts!$A:$AM,B$1,0)="X",S$2,"")</f>
        <v>#VALUE!</v>
      </c>
      <c r="C4184" t="e">
        <f>IF(VLOOKUP($A4184,Parts!$A:$AM,C$1,0)="X",T$2,"")</f>
        <v>#VALUE!</v>
      </c>
      <c r="D4184" t="e">
        <f>IF(VLOOKUP($A4184,Parts!$A:$AM,D$1,0)="X",U$2,"")</f>
        <v>#VALUE!</v>
      </c>
      <c r="E4184" t="e">
        <f>IF(VLOOKUP($A4184,Parts!$A:$AM,E$1,0)="X",V$2,"")</f>
        <v>#VALUE!</v>
      </c>
      <c r="F4184" t="e">
        <f>IF(VLOOKUP($A4184,Parts!$A:$AM,F$1,0)="X",W$2,"")</f>
        <v>#VALUE!</v>
      </c>
      <c r="G4184" t="e">
        <f>IF(VLOOKUP($A4184,Parts!$A:$AM,G$1,0)="X",X$2,"")</f>
        <v>#VALUE!</v>
      </c>
      <c r="H4184" t="e">
        <f>IF(VLOOKUP($A4184,Parts!$A:$AM,H$1,0)="X",Y$2,"")</f>
        <v>#VALUE!</v>
      </c>
      <c r="I4184" t="e">
        <f>IF(VLOOKUP($A4184,Parts!$A:$AM,I$1,0)="X",Z$2,"")</f>
        <v>#VALUE!</v>
      </c>
      <c r="J4184" t="e">
        <f>IF(VLOOKUP($A4184,Parts!$A:$AM,J$1,0)="X",AA$2,"")</f>
        <v>#VALUE!</v>
      </c>
      <c r="K4184" t="e">
        <f>IF(VLOOKUP($A4184,Parts!$A:$AM,K$1,0)="X",AB$2,"")</f>
        <v>#VALUE!</v>
      </c>
      <c r="L4184" t="e">
        <f>IF(VLOOKUP($A4184,Parts!$A:$AM,L$1,0)="X",AC$2,"")</f>
        <v>#VALUE!</v>
      </c>
      <c r="M4184" t="e">
        <f>IF(VLOOKUP($A4184,Parts!$A:$AM,M$1,0)="X",AD$2,"")</f>
        <v>#VALUE!</v>
      </c>
      <c r="N4184" t="e">
        <f>IF(VLOOKUP($A4184,Parts!$A:$AM,N$1,0)="X",AE$2,"")</f>
        <v>#VALUE!</v>
      </c>
      <c r="O4184" t="e">
        <f>IF(VLOOKUP($A4184,Parts!$A:$AM,O$1,0)="X",AF$2,"")</f>
        <v>#VALUE!</v>
      </c>
      <c r="P4184" t="e">
        <f t="shared" si="66"/>
        <v>#VALUE!</v>
      </c>
    </row>
    <row r="4185" spans="1:16" x14ac:dyDescent="0.25">
      <c r="A4185" t="e">
        <f>Table15[[#This Row],[Name]]</f>
        <v>#VALUE!</v>
      </c>
      <c r="B4185" t="e">
        <f>IF(VLOOKUP($A4185,Parts!$A:$AM,B$1,0)="X",S$2,"")</f>
        <v>#VALUE!</v>
      </c>
      <c r="C4185" t="e">
        <f>IF(VLOOKUP($A4185,Parts!$A:$AM,C$1,0)="X",T$2,"")</f>
        <v>#VALUE!</v>
      </c>
      <c r="D4185" t="e">
        <f>IF(VLOOKUP($A4185,Parts!$A:$AM,D$1,0)="X",U$2,"")</f>
        <v>#VALUE!</v>
      </c>
      <c r="E4185" t="e">
        <f>IF(VLOOKUP($A4185,Parts!$A:$AM,E$1,0)="X",V$2,"")</f>
        <v>#VALUE!</v>
      </c>
      <c r="F4185" t="e">
        <f>IF(VLOOKUP($A4185,Parts!$A:$AM,F$1,0)="X",W$2,"")</f>
        <v>#VALUE!</v>
      </c>
      <c r="G4185" t="e">
        <f>IF(VLOOKUP($A4185,Parts!$A:$AM,G$1,0)="X",X$2,"")</f>
        <v>#VALUE!</v>
      </c>
      <c r="H4185" t="e">
        <f>IF(VLOOKUP($A4185,Parts!$A:$AM,H$1,0)="X",Y$2,"")</f>
        <v>#VALUE!</v>
      </c>
      <c r="I4185" t="e">
        <f>IF(VLOOKUP($A4185,Parts!$A:$AM,I$1,0)="X",Z$2,"")</f>
        <v>#VALUE!</v>
      </c>
      <c r="J4185" t="e">
        <f>IF(VLOOKUP($A4185,Parts!$A:$AM,J$1,0)="X",AA$2,"")</f>
        <v>#VALUE!</v>
      </c>
      <c r="K4185" t="e">
        <f>IF(VLOOKUP($A4185,Parts!$A:$AM,K$1,0)="X",AB$2,"")</f>
        <v>#VALUE!</v>
      </c>
      <c r="L4185" t="e">
        <f>IF(VLOOKUP($A4185,Parts!$A:$AM,L$1,0)="X",AC$2,"")</f>
        <v>#VALUE!</v>
      </c>
      <c r="M4185" t="e">
        <f>IF(VLOOKUP($A4185,Parts!$A:$AM,M$1,0)="X",AD$2,"")</f>
        <v>#VALUE!</v>
      </c>
      <c r="N4185" t="e">
        <f>IF(VLOOKUP($A4185,Parts!$A:$AM,N$1,0)="X",AE$2,"")</f>
        <v>#VALUE!</v>
      </c>
      <c r="O4185" t="e">
        <f>IF(VLOOKUP($A4185,Parts!$A:$AM,O$1,0)="X",AF$2,"")</f>
        <v>#VALUE!</v>
      </c>
      <c r="P4185" t="e">
        <f t="shared" si="66"/>
        <v>#VALUE!</v>
      </c>
    </row>
    <row r="4186" spans="1:16" x14ac:dyDescent="0.25">
      <c r="A4186" t="e">
        <f>Table15[[#This Row],[Name]]</f>
        <v>#VALUE!</v>
      </c>
      <c r="B4186" t="e">
        <f>IF(VLOOKUP($A4186,Parts!$A:$AM,B$1,0)="X",S$2,"")</f>
        <v>#VALUE!</v>
      </c>
      <c r="C4186" t="e">
        <f>IF(VLOOKUP($A4186,Parts!$A:$AM,C$1,0)="X",T$2,"")</f>
        <v>#VALUE!</v>
      </c>
      <c r="D4186" t="e">
        <f>IF(VLOOKUP($A4186,Parts!$A:$AM,D$1,0)="X",U$2,"")</f>
        <v>#VALUE!</v>
      </c>
      <c r="E4186" t="e">
        <f>IF(VLOOKUP($A4186,Parts!$A:$AM,E$1,0)="X",V$2,"")</f>
        <v>#VALUE!</v>
      </c>
      <c r="F4186" t="e">
        <f>IF(VLOOKUP($A4186,Parts!$A:$AM,F$1,0)="X",W$2,"")</f>
        <v>#VALUE!</v>
      </c>
      <c r="G4186" t="e">
        <f>IF(VLOOKUP($A4186,Parts!$A:$AM,G$1,0)="X",X$2,"")</f>
        <v>#VALUE!</v>
      </c>
      <c r="H4186" t="e">
        <f>IF(VLOOKUP($A4186,Parts!$A:$AM,H$1,0)="X",Y$2,"")</f>
        <v>#VALUE!</v>
      </c>
      <c r="I4186" t="e">
        <f>IF(VLOOKUP($A4186,Parts!$A:$AM,I$1,0)="X",Z$2,"")</f>
        <v>#VALUE!</v>
      </c>
      <c r="J4186" t="e">
        <f>IF(VLOOKUP($A4186,Parts!$A:$AM,J$1,0)="X",AA$2,"")</f>
        <v>#VALUE!</v>
      </c>
      <c r="K4186" t="e">
        <f>IF(VLOOKUP($A4186,Parts!$A:$AM,K$1,0)="X",AB$2,"")</f>
        <v>#VALUE!</v>
      </c>
      <c r="L4186" t="e">
        <f>IF(VLOOKUP($A4186,Parts!$A:$AM,L$1,0)="X",AC$2,"")</f>
        <v>#VALUE!</v>
      </c>
      <c r="M4186" t="e">
        <f>IF(VLOOKUP($A4186,Parts!$A:$AM,M$1,0)="X",AD$2,"")</f>
        <v>#VALUE!</v>
      </c>
      <c r="N4186" t="e">
        <f>IF(VLOOKUP($A4186,Parts!$A:$AM,N$1,0)="X",AE$2,"")</f>
        <v>#VALUE!</v>
      </c>
      <c r="O4186" t="e">
        <f>IF(VLOOKUP($A4186,Parts!$A:$AM,O$1,0)="X",AF$2,"")</f>
        <v>#VALUE!</v>
      </c>
      <c r="P4186" t="e">
        <f t="shared" si="66"/>
        <v>#VALUE!</v>
      </c>
    </row>
    <row r="4187" spans="1:16" x14ac:dyDescent="0.25">
      <c r="A4187" t="e">
        <f>Table15[[#This Row],[Name]]</f>
        <v>#VALUE!</v>
      </c>
      <c r="B4187" t="e">
        <f>IF(VLOOKUP($A4187,Parts!$A:$AM,B$1,0)="X",S$2,"")</f>
        <v>#VALUE!</v>
      </c>
      <c r="C4187" t="e">
        <f>IF(VLOOKUP($A4187,Parts!$A:$AM,C$1,0)="X",T$2,"")</f>
        <v>#VALUE!</v>
      </c>
      <c r="D4187" t="e">
        <f>IF(VLOOKUP($A4187,Parts!$A:$AM,D$1,0)="X",U$2,"")</f>
        <v>#VALUE!</v>
      </c>
      <c r="E4187" t="e">
        <f>IF(VLOOKUP($A4187,Parts!$A:$AM,E$1,0)="X",V$2,"")</f>
        <v>#VALUE!</v>
      </c>
      <c r="F4187" t="e">
        <f>IF(VLOOKUP($A4187,Parts!$A:$AM,F$1,0)="X",W$2,"")</f>
        <v>#VALUE!</v>
      </c>
      <c r="G4187" t="e">
        <f>IF(VLOOKUP($A4187,Parts!$A:$AM,G$1,0)="X",X$2,"")</f>
        <v>#VALUE!</v>
      </c>
      <c r="H4187" t="e">
        <f>IF(VLOOKUP($A4187,Parts!$A:$AM,H$1,0)="X",Y$2,"")</f>
        <v>#VALUE!</v>
      </c>
      <c r="I4187" t="e">
        <f>IF(VLOOKUP($A4187,Parts!$A:$AM,I$1,0)="X",Z$2,"")</f>
        <v>#VALUE!</v>
      </c>
      <c r="J4187" t="e">
        <f>IF(VLOOKUP($A4187,Parts!$A:$AM,J$1,0)="X",AA$2,"")</f>
        <v>#VALUE!</v>
      </c>
      <c r="K4187" t="e">
        <f>IF(VLOOKUP($A4187,Parts!$A:$AM,K$1,0)="X",AB$2,"")</f>
        <v>#VALUE!</v>
      </c>
      <c r="L4187" t="e">
        <f>IF(VLOOKUP($A4187,Parts!$A:$AM,L$1,0)="X",AC$2,"")</f>
        <v>#VALUE!</v>
      </c>
      <c r="M4187" t="e">
        <f>IF(VLOOKUP($A4187,Parts!$A:$AM,M$1,0)="X",AD$2,"")</f>
        <v>#VALUE!</v>
      </c>
      <c r="N4187" t="e">
        <f>IF(VLOOKUP($A4187,Parts!$A:$AM,N$1,0)="X",AE$2,"")</f>
        <v>#VALUE!</v>
      </c>
      <c r="O4187" t="e">
        <f>IF(VLOOKUP($A4187,Parts!$A:$AM,O$1,0)="X",AF$2,"")</f>
        <v>#VALUE!</v>
      </c>
      <c r="P4187" t="e">
        <f t="shared" si="66"/>
        <v>#VALUE!</v>
      </c>
    </row>
    <row r="4188" spans="1:16" x14ac:dyDescent="0.25">
      <c r="A4188" t="e">
        <f>Table15[[#This Row],[Name]]</f>
        <v>#VALUE!</v>
      </c>
      <c r="B4188" t="e">
        <f>IF(VLOOKUP($A4188,Parts!$A:$AM,B$1,0)="X",S$2,"")</f>
        <v>#VALUE!</v>
      </c>
      <c r="C4188" t="e">
        <f>IF(VLOOKUP($A4188,Parts!$A:$AM,C$1,0)="X",T$2,"")</f>
        <v>#VALUE!</v>
      </c>
      <c r="D4188" t="e">
        <f>IF(VLOOKUP($A4188,Parts!$A:$AM,D$1,0)="X",U$2,"")</f>
        <v>#VALUE!</v>
      </c>
      <c r="E4188" t="e">
        <f>IF(VLOOKUP($A4188,Parts!$A:$AM,E$1,0)="X",V$2,"")</f>
        <v>#VALUE!</v>
      </c>
      <c r="F4188" t="e">
        <f>IF(VLOOKUP($A4188,Parts!$A:$AM,F$1,0)="X",W$2,"")</f>
        <v>#VALUE!</v>
      </c>
      <c r="G4188" t="e">
        <f>IF(VLOOKUP($A4188,Parts!$A:$AM,G$1,0)="X",X$2,"")</f>
        <v>#VALUE!</v>
      </c>
      <c r="H4188" t="e">
        <f>IF(VLOOKUP($A4188,Parts!$A:$AM,H$1,0)="X",Y$2,"")</f>
        <v>#VALUE!</v>
      </c>
      <c r="I4188" t="e">
        <f>IF(VLOOKUP($A4188,Parts!$A:$AM,I$1,0)="X",Z$2,"")</f>
        <v>#VALUE!</v>
      </c>
      <c r="J4188" t="e">
        <f>IF(VLOOKUP($A4188,Parts!$A:$AM,J$1,0)="X",AA$2,"")</f>
        <v>#VALUE!</v>
      </c>
      <c r="K4188" t="e">
        <f>IF(VLOOKUP($A4188,Parts!$A:$AM,K$1,0)="X",AB$2,"")</f>
        <v>#VALUE!</v>
      </c>
      <c r="L4188" t="e">
        <f>IF(VLOOKUP($A4188,Parts!$A:$AM,L$1,0)="X",AC$2,"")</f>
        <v>#VALUE!</v>
      </c>
      <c r="M4188" t="e">
        <f>IF(VLOOKUP($A4188,Parts!$A:$AM,M$1,0)="X",AD$2,"")</f>
        <v>#VALUE!</v>
      </c>
      <c r="N4188" t="e">
        <f>IF(VLOOKUP($A4188,Parts!$A:$AM,N$1,0)="X",AE$2,"")</f>
        <v>#VALUE!</v>
      </c>
      <c r="O4188" t="e">
        <f>IF(VLOOKUP($A4188,Parts!$A:$AM,O$1,0)="X",AF$2,"")</f>
        <v>#VALUE!</v>
      </c>
      <c r="P4188" t="e">
        <f t="shared" si="66"/>
        <v>#VALUE!</v>
      </c>
    </row>
    <row r="4189" spans="1:16" x14ac:dyDescent="0.25">
      <c r="A4189" t="e">
        <f>Table15[[#This Row],[Name]]</f>
        <v>#VALUE!</v>
      </c>
      <c r="B4189" t="e">
        <f>IF(VLOOKUP($A4189,Parts!$A:$AM,B$1,0)="X",S$2,"")</f>
        <v>#VALUE!</v>
      </c>
      <c r="C4189" t="e">
        <f>IF(VLOOKUP($A4189,Parts!$A:$AM,C$1,0)="X",T$2,"")</f>
        <v>#VALUE!</v>
      </c>
      <c r="D4189" t="e">
        <f>IF(VLOOKUP($A4189,Parts!$A:$AM,D$1,0)="X",U$2,"")</f>
        <v>#VALUE!</v>
      </c>
      <c r="E4189" t="e">
        <f>IF(VLOOKUP($A4189,Parts!$A:$AM,E$1,0)="X",V$2,"")</f>
        <v>#VALUE!</v>
      </c>
      <c r="F4189" t="e">
        <f>IF(VLOOKUP($A4189,Parts!$A:$AM,F$1,0)="X",W$2,"")</f>
        <v>#VALUE!</v>
      </c>
      <c r="G4189" t="e">
        <f>IF(VLOOKUP($A4189,Parts!$A:$AM,G$1,0)="X",X$2,"")</f>
        <v>#VALUE!</v>
      </c>
      <c r="H4189" t="e">
        <f>IF(VLOOKUP($A4189,Parts!$A:$AM,H$1,0)="X",Y$2,"")</f>
        <v>#VALUE!</v>
      </c>
      <c r="I4189" t="e">
        <f>IF(VLOOKUP($A4189,Parts!$A:$AM,I$1,0)="X",Z$2,"")</f>
        <v>#VALUE!</v>
      </c>
      <c r="J4189" t="e">
        <f>IF(VLOOKUP($A4189,Parts!$A:$AM,J$1,0)="X",AA$2,"")</f>
        <v>#VALUE!</v>
      </c>
      <c r="K4189" t="e">
        <f>IF(VLOOKUP($A4189,Parts!$A:$AM,K$1,0)="X",AB$2,"")</f>
        <v>#VALUE!</v>
      </c>
      <c r="L4189" t="e">
        <f>IF(VLOOKUP($A4189,Parts!$A:$AM,L$1,0)="X",AC$2,"")</f>
        <v>#VALUE!</v>
      </c>
      <c r="M4189" t="e">
        <f>IF(VLOOKUP($A4189,Parts!$A:$AM,M$1,0)="X",AD$2,"")</f>
        <v>#VALUE!</v>
      </c>
      <c r="N4189" t="e">
        <f>IF(VLOOKUP($A4189,Parts!$A:$AM,N$1,0)="X",AE$2,"")</f>
        <v>#VALUE!</v>
      </c>
      <c r="O4189" t="e">
        <f>IF(VLOOKUP($A4189,Parts!$A:$AM,O$1,0)="X",AF$2,"")</f>
        <v>#VALUE!</v>
      </c>
      <c r="P4189" t="e">
        <f t="shared" si="66"/>
        <v>#VALUE!</v>
      </c>
    </row>
    <row r="4190" spans="1:16" x14ac:dyDescent="0.25">
      <c r="A4190" t="e">
        <f>Table15[[#This Row],[Name]]</f>
        <v>#VALUE!</v>
      </c>
      <c r="B4190" t="e">
        <f>IF(VLOOKUP($A4190,Parts!$A:$AM,B$1,0)="X",S$2,"")</f>
        <v>#VALUE!</v>
      </c>
      <c r="C4190" t="e">
        <f>IF(VLOOKUP($A4190,Parts!$A:$AM,C$1,0)="X",T$2,"")</f>
        <v>#VALUE!</v>
      </c>
      <c r="D4190" t="e">
        <f>IF(VLOOKUP($A4190,Parts!$A:$AM,D$1,0)="X",U$2,"")</f>
        <v>#VALUE!</v>
      </c>
      <c r="E4190" t="e">
        <f>IF(VLOOKUP($A4190,Parts!$A:$AM,E$1,0)="X",V$2,"")</f>
        <v>#VALUE!</v>
      </c>
      <c r="F4190" t="e">
        <f>IF(VLOOKUP($A4190,Parts!$A:$AM,F$1,0)="X",W$2,"")</f>
        <v>#VALUE!</v>
      </c>
      <c r="G4190" t="e">
        <f>IF(VLOOKUP($A4190,Parts!$A:$AM,G$1,0)="X",X$2,"")</f>
        <v>#VALUE!</v>
      </c>
      <c r="H4190" t="e">
        <f>IF(VLOOKUP($A4190,Parts!$A:$AM,H$1,0)="X",Y$2,"")</f>
        <v>#VALUE!</v>
      </c>
      <c r="I4190" t="e">
        <f>IF(VLOOKUP($A4190,Parts!$A:$AM,I$1,0)="X",Z$2,"")</f>
        <v>#VALUE!</v>
      </c>
      <c r="J4190" t="e">
        <f>IF(VLOOKUP($A4190,Parts!$A:$AM,J$1,0)="X",AA$2,"")</f>
        <v>#VALUE!</v>
      </c>
      <c r="K4190" t="e">
        <f>IF(VLOOKUP($A4190,Parts!$A:$AM,K$1,0)="X",AB$2,"")</f>
        <v>#VALUE!</v>
      </c>
      <c r="L4190" t="e">
        <f>IF(VLOOKUP($A4190,Parts!$A:$AM,L$1,0)="X",AC$2,"")</f>
        <v>#VALUE!</v>
      </c>
      <c r="M4190" t="e">
        <f>IF(VLOOKUP($A4190,Parts!$A:$AM,M$1,0)="X",AD$2,"")</f>
        <v>#VALUE!</v>
      </c>
      <c r="N4190" t="e">
        <f>IF(VLOOKUP($A4190,Parts!$A:$AM,N$1,0)="X",AE$2,"")</f>
        <v>#VALUE!</v>
      </c>
      <c r="O4190" t="e">
        <f>IF(VLOOKUP($A4190,Parts!$A:$AM,O$1,0)="X",AF$2,"")</f>
        <v>#VALUE!</v>
      </c>
      <c r="P4190" t="e">
        <f t="shared" si="66"/>
        <v>#VALUE!</v>
      </c>
    </row>
    <row r="4191" spans="1:16" x14ac:dyDescent="0.25">
      <c r="A4191" t="e">
        <f>Table15[[#This Row],[Name]]</f>
        <v>#VALUE!</v>
      </c>
      <c r="B4191" t="e">
        <f>IF(VLOOKUP($A4191,Parts!$A:$AM,B$1,0)="X",S$2,"")</f>
        <v>#VALUE!</v>
      </c>
      <c r="C4191" t="e">
        <f>IF(VLOOKUP($A4191,Parts!$A:$AM,C$1,0)="X",T$2,"")</f>
        <v>#VALUE!</v>
      </c>
      <c r="D4191" t="e">
        <f>IF(VLOOKUP($A4191,Parts!$A:$AM,D$1,0)="X",U$2,"")</f>
        <v>#VALUE!</v>
      </c>
      <c r="E4191" t="e">
        <f>IF(VLOOKUP($A4191,Parts!$A:$AM,E$1,0)="X",V$2,"")</f>
        <v>#VALUE!</v>
      </c>
      <c r="F4191" t="e">
        <f>IF(VLOOKUP($A4191,Parts!$A:$AM,F$1,0)="X",W$2,"")</f>
        <v>#VALUE!</v>
      </c>
      <c r="G4191" t="e">
        <f>IF(VLOOKUP($A4191,Parts!$A:$AM,G$1,0)="X",X$2,"")</f>
        <v>#VALUE!</v>
      </c>
      <c r="H4191" t="e">
        <f>IF(VLOOKUP($A4191,Parts!$A:$AM,H$1,0)="X",Y$2,"")</f>
        <v>#VALUE!</v>
      </c>
      <c r="I4191" t="e">
        <f>IF(VLOOKUP($A4191,Parts!$A:$AM,I$1,0)="X",Z$2,"")</f>
        <v>#VALUE!</v>
      </c>
      <c r="J4191" t="e">
        <f>IF(VLOOKUP($A4191,Parts!$A:$AM,J$1,0)="X",AA$2,"")</f>
        <v>#VALUE!</v>
      </c>
      <c r="K4191" t="e">
        <f>IF(VLOOKUP($A4191,Parts!$A:$AM,K$1,0)="X",AB$2,"")</f>
        <v>#VALUE!</v>
      </c>
      <c r="L4191" t="e">
        <f>IF(VLOOKUP($A4191,Parts!$A:$AM,L$1,0)="X",AC$2,"")</f>
        <v>#VALUE!</v>
      </c>
      <c r="M4191" t="e">
        <f>IF(VLOOKUP($A4191,Parts!$A:$AM,M$1,0)="X",AD$2,"")</f>
        <v>#VALUE!</v>
      </c>
      <c r="N4191" t="e">
        <f>IF(VLOOKUP($A4191,Parts!$A:$AM,N$1,0)="X",AE$2,"")</f>
        <v>#VALUE!</v>
      </c>
      <c r="O4191" t="e">
        <f>IF(VLOOKUP($A4191,Parts!$A:$AM,O$1,0)="X",AF$2,"")</f>
        <v>#VALUE!</v>
      </c>
      <c r="P4191" t="e">
        <f t="shared" si="66"/>
        <v>#VALUE!</v>
      </c>
    </row>
    <row r="4192" spans="1:16" x14ac:dyDescent="0.25">
      <c r="A4192" t="e">
        <f>Table15[[#This Row],[Name]]</f>
        <v>#VALUE!</v>
      </c>
      <c r="B4192" t="e">
        <f>IF(VLOOKUP($A4192,Parts!$A:$AM,B$1,0)="X",S$2,"")</f>
        <v>#VALUE!</v>
      </c>
      <c r="C4192" t="e">
        <f>IF(VLOOKUP($A4192,Parts!$A:$AM,C$1,0)="X",T$2,"")</f>
        <v>#VALUE!</v>
      </c>
      <c r="D4192" t="e">
        <f>IF(VLOOKUP($A4192,Parts!$A:$AM,D$1,0)="X",U$2,"")</f>
        <v>#VALUE!</v>
      </c>
      <c r="E4192" t="e">
        <f>IF(VLOOKUP($A4192,Parts!$A:$AM,E$1,0)="X",V$2,"")</f>
        <v>#VALUE!</v>
      </c>
      <c r="F4192" t="e">
        <f>IF(VLOOKUP($A4192,Parts!$A:$AM,F$1,0)="X",W$2,"")</f>
        <v>#VALUE!</v>
      </c>
      <c r="G4192" t="e">
        <f>IF(VLOOKUP($A4192,Parts!$A:$AM,G$1,0)="X",X$2,"")</f>
        <v>#VALUE!</v>
      </c>
      <c r="H4192" t="e">
        <f>IF(VLOOKUP($A4192,Parts!$A:$AM,H$1,0)="X",Y$2,"")</f>
        <v>#VALUE!</v>
      </c>
      <c r="I4192" t="e">
        <f>IF(VLOOKUP($A4192,Parts!$A:$AM,I$1,0)="X",Z$2,"")</f>
        <v>#VALUE!</v>
      </c>
      <c r="J4192" t="e">
        <f>IF(VLOOKUP($A4192,Parts!$A:$AM,J$1,0)="X",AA$2,"")</f>
        <v>#VALUE!</v>
      </c>
      <c r="K4192" t="e">
        <f>IF(VLOOKUP($A4192,Parts!$A:$AM,K$1,0)="X",AB$2,"")</f>
        <v>#VALUE!</v>
      </c>
      <c r="L4192" t="e">
        <f>IF(VLOOKUP($A4192,Parts!$A:$AM,L$1,0)="X",AC$2,"")</f>
        <v>#VALUE!</v>
      </c>
      <c r="M4192" t="e">
        <f>IF(VLOOKUP($A4192,Parts!$A:$AM,M$1,0)="X",AD$2,"")</f>
        <v>#VALUE!</v>
      </c>
      <c r="N4192" t="e">
        <f>IF(VLOOKUP($A4192,Parts!$A:$AM,N$1,0)="X",AE$2,"")</f>
        <v>#VALUE!</v>
      </c>
      <c r="O4192" t="e">
        <f>IF(VLOOKUP($A4192,Parts!$A:$AM,O$1,0)="X",AF$2,"")</f>
        <v>#VALUE!</v>
      </c>
      <c r="P4192" t="e">
        <f t="shared" si="66"/>
        <v>#VALUE!</v>
      </c>
    </row>
    <row r="4193" spans="1:16" x14ac:dyDescent="0.25">
      <c r="A4193" t="e">
        <f>Table15[[#This Row],[Name]]</f>
        <v>#VALUE!</v>
      </c>
      <c r="B4193" t="e">
        <f>IF(VLOOKUP($A4193,Parts!$A:$AM,B$1,0)="X",S$2,"")</f>
        <v>#VALUE!</v>
      </c>
      <c r="C4193" t="e">
        <f>IF(VLOOKUP($A4193,Parts!$A:$AM,C$1,0)="X",T$2,"")</f>
        <v>#VALUE!</v>
      </c>
      <c r="D4193" t="e">
        <f>IF(VLOOKUP($A4193,Parts!$A:$AM,D$1,0)="X",U$2,"")</f>
        <v>#VALUE!</v>
      </c>
      <c r="E4193" t="e">
        <f>IF(VLOOKUP($A4193,Parts!$A:$AM,E$1,0)="X",V$2,"")</f>
        <v>#VALUE!</v>
      </c>
      <c r="F4193" t="e">
        <f>IF(VLOOKUP($A4193,Parts!$A:$AM,F$1,0)="X",W$2,"")</f>
        <v>#VALUE!</v>
      </c>
      <c r="G4193" t="e">
        <f>IF(VLOOKUP($A4193,Parts!$A:$AM,G$1,0)="X",X$2,"")</f>
        <v>#VALUE!</v>
      </c>
      <c r="H4193" t="e">
        <f>IF(VLOOKUP($A4193,Parts!$A:$AM,H$1,0)="X",Y$2,"")</f>
        <v>#VALUE!</v>
      </c>
      <c r="I4193" t="e">
        <f>IF(VLOOKUP($A4193,Parts!$A:$AM,I$1,0)="X",Z$2,"")</f>
        <v>#VALUE!</v>
      </c>
      <c r="J4193" t="e">
        <f>IF(VLOOKUP($A4193,Parts!$A:$AM,J$1,0)="X",AA$2,"")</f>
        <v>#VALUE!</v>
      </c>
      <c r="K4193" t="e">
        <f>IF(VLOOKUP($A4193,Parts!$A:$AM,K$1,0)="X",AB$2,"")</f>
        <v>#VALUE!</v>
      </c>
      <c r="L4193" t="e">
        <f>IF(VLOOKUP($A4193,Parts!$A:$AM,L$1,0)="X",AC$2,"")</f>
        <v>#VALUE!</v>
      </c>
      <c r="M4193" t="e">
        <f>IF(VLOOKUP($A4193,Parts!$A:$AM,M$1,0)="X",AD$2,"")</f>
        <v>#VALUE!</v>
      </c>
      <c r="N4193" t="e">
        <f>IF(VLOOKUP($A4193,Parts!$A:$AM,N$1,0)="X",AE$2,"")</f>
        <v>#VALUE!</v>
      </c>
      <c r="O4193" t="e">
        <f>IF(VLOOKUP($A4193,Parts!$A:$AM,O$1,0)="X",AF$2,"")</f>
        <v>#VALUE!</v>
      </c>
      <c r="P4193" t="e">
        <f t="shared" si="66"/>
        <v>#VALUE!</v>
      </c>
    </row>
    <row r="4194" spans="1:16" x14ac:dyDescent="0.25">
      <c r="A4194" t="e">
        <f>Table15[[#This Row],[Name]]</f>
        <v>#VALUE!</v>
      </c>
      <c r="B4194" t="e">
        <f>IF(VLOOKUP($A4194,Parts!$A:$AM,B$1,0)="X",S$2,"")</f>
        <v>#VALUE!</v>
      </c>
      <c r="C4194" t="e">
        <f>IF(VLOOKUP($A4194,Parts!$A:$AM,C$1,0)="X",T$2,"")</f>
        <v>#VALUE!</v>
      </c>
      <c r="D4194" t="e">
        <f>IF(VLOOKUP($A4194,Parts!$A:$AM,D$1,0)="X",U$2,"")</f>
        <v>#VALUE!</v>
      </c>
      <c r="E4194" t="e">
        <f>IF(VLOOKUP($A4194,Parts!$A:$AM,E$1,0)="X",V$2,"")</f>
        <v>#VALUE!</v>
      </c>
      <c r="F4194" t="e">
        <f>IF(VLOOKUP($A4194,Parts!$A:$AM,F$1,0)="X",W$2,"")</f>
        <v>#VALUE!</v>
      </c>
      <c r="G4194" t="e">
        <f>IF(VLOOKUP($A4194,Parts!$A:$AM,G$1,0)="X",X$2,"")</f>
        <v>#VALUE!</v>
      </c>
      <c r="H4194" t="e">
        <f>IF(VLOOKUP($A4194,Parts!$A:$AM,H$1,0)="X",Y$2,"")</f>
        <v>#VALUE!</v>
      </c>
      <c r="I4194" t="e">
        <f>IF(VLOOKUP($A4194,Parts!$A:$AM,I$1,0)="X",Z$2,"")</f>
        <v>#VALUE!</v>
      </c>
      <c r="J4194" t="e">
        <f>IF(VLOOKUP($A4194,Parts!$A:$AM,J$1,0)="X",AA$2,"")</f>
        <v>#VALUE!</v>
      </c>
      <c r="K4194" t="e">
        <f>IF(VLOOKUP($A4194,Parts!$A:$AM,K$1,0)="X",AB$2,"")</f>
        <v>#VALUE!</v>
      </c>
      <c r="L4194" t="e">
        <f>IF(VLOOKUP($A4194,Parts!$A:$AM,L$1,0)="X",AC$2,"")</f>
        <v>#VALUE!</v>
      </c>
      <c r="M4194" t="e">
        <f>IF(VLOOKUP($A4194,Parts!$A:$AM,M$1,0)="X",AD$2,"")</f>
        <v>#VALUE!</v>
      </c>
      <c r="N4194" t="e">
        <f>IF(VLOOKUP($A4194,Parts!$A:$AM,N$1,0)="X",AE$2,"")</f>
        <v>#VALUE!</v>
      </c>
      <c r="O4194" t="e">
        <f>IF(VLOOKUP($A4194,Parts!$A:$AM,O$1,0)="X",AF$2,"")</f>
        <v>#VALUE!</v>
      </c>
      <c r="P4194" t="e">
        <f t="shared" si="66"/>
        <v>#VALUE!</v>
      </c>
    </row>
    <row r="4195" spans="1:16" x14ac:dyDescent="0.25">
      <c r="A4195" t="e">
        <f>Table15[[#This Row],[Name]]</f>
        <v>#VALUE!</v>
      </c>
      <c r="B4195" t="e">
        <f>IF(VLOOKUP($A4195,Parts!$A:$AM,B$1,0)="X",S$2,"")</f>
        <v>#VALUE!</v>
      </c>
      <c r="C4195" t="e">
        <f>IF(VLOOKUP($A4195,Parts!$A:$AM,C$1,0)="X",T$2,"")</f>
        <v>#VALUE!</v>
      </c>
      <c r="D4195" t="e">
        <f>IF(VLOOKUP($A4195,Parts!$A:$AM,D$1,0)="X",U$2,"")</f>
        <v>#VALUE!</v>
      </c>
      <c r="E4195" t="e">
        <f>IF(VLOOKUP($A4195,Parts!$A:$AM,E$1,0)="X",V$2,"")</f>
        <v>#VALUE!</v>
      </c>
      <c r="F4195" t="e">
        <f>IF(VLOOKUP($A4195,Parts!$A:$AM,F$1,0)="X",W$2,"")</f>
        <v>#VALUE!</v>
      </c>
      <c r="G4195" t="e">
        <f>IF(VLOOKUP($A4195,Parts!$A:$AM,G$1,0)="X",X$2,"")</f>
        <v>#VALUE!</v>
      </c>
      <c r="H4195" t="e">
        <f>IF(VLOOKUP($A4195,Parts!$A:$AM,H$1,0)="X",Y$2,"")</f>
        <v>#VALUE!</v>
      </c>
      <c r="I4195" t="e">
        <f>IF(VLOOKUP($A4195,Parts!$A:$AM,I$1,0)="X",Z$2,"")</f>
        <v>#VALUE!</v>
      </c>
      <c r="J4195" t="e">
        <f>IF(VLOOKUP($A4195,Parts!$A:$AM,J$1,0)="X",AA$2,"")</f>
        <v>#VALUE!</v>
      </c>
      <c r="K4195" t="e">
        <f>IF(VLOOKUP($A4195,Parts!$A:$AM,K$1,0)="X",AB$2,"")</f>
        <v>#VALUE!</v>
      </c>
      <c r="L4195" t="e">
        <f>IF(VLOOKUP($A4195,Parts!$A:$AM,L$1,0)="X",AC$2,"")</f>
        <v>#VALUE!</v>
      </c>
      <c r="M4195" t="e">
        <f>IF(VLOOKUP($A4195,Parts!$A:$AM,M$1,0)="X",AD$2,"")</f>
        <v>#VALUE!</v>
      </c>
      <c r="N4195" t="e">
        <f>IF(VLOOKUP($A4195,Parts!$A:$AM,N$1,0)="X",AE$2,"")</f>
        <v>#VALUE!</v>
      </c>
      <c r="O4195" t="e">
        <f>IF(VLOOKUP($A4195,Parts!$A:$AM,O$1,0)="X",AF$2,"")</f>
        <v>#VALUE!</v>
      </c>
      <c r="P4195" t="e">
        <f t="shared" si="66"/>
        <v>#VALUE!</v>
      </c>
    </row>
    <row r="4196" spans="1:16" x14ac:dyDescent="0.25">
      <c r="A4196" t="e">
        <f>Table15[[#This Row],[Name]]</f>
        <v>#VALUE!</v>
      </c>
      <c r="B4196" t="e">
        <f>IF(VLOOKUP($A4196,Parts!$A:$AM,B$1,0)="X",S$2,"")</f>
        <v>#VALUE!</v>
      </c>
      <c r="C4196" t="e">
        <f>IF(VLOOKUP($A4196,Parts!$A:$AM,C$1,0)="X",T$2,"")</f>
        <v>#VALUE!</v>
      </c>
      <c r="D4196" t="e">
        <f>IF(VLOOKUP($A4196,Parts!$A:$AM,D$1,0)="X",U$2,"")</f>
        <v>#VALUE!</v>
      </c>
      <c r="E4196" t="e">
        <f>IF(VLOOKUP($A4196,Parts!$A:$AM,E$1,0)="X",V$2,"")</f>
        <v>#VALUE!</v>
      </c>
      <c r="F4196" t="e">
        <f>IF(VLOOKUP($A4196,Parts!$A:$AM,F$1,0)="X",W$2,"")</f>
        <v>#VALUE!</v>
      </c>
      <c r="G4196" t="e">
        <f>IF(VLOOKUP($A4196,Parts!$A:$AM,G$1,0)="X",X$2,"")</f>
        <v>#VALUE!</v>
      </c>
      <c r="H4196" t="e">
        <f>IF(VLOOKUP($A4196,Parts!$A:$AM,H$1,0)="X",Y$2,"")</f>
        <v>#VALUE!</v>
      </c>
      <c r="I4196" t="e">
        <f>IF(VLOOKUP($A4196,Parts!$A:$AM,I$1,0)="X",Z$2,"")</f>
        <v>#VALUE!</v>
      </c>
      <c r="J4196" t="e">
        <f>IF(VLOOKUP($A4196,Parts!$A:$AM,J$1,0)="X",AA$2,"")</f>
        <v>#VALUE!</v>
      </c>
      <c r="K4196" t="e">
        <f>IF(VLOOKUP($A4196,Parts!$A:$AM,K$1,0)="X",AB$2,"")</f>
        <v>#VALUE!</v>
      </c>
      <c r="L4196" t="e">
        <f>IF(VLOOKUP($A4196,Parts!$A:$AM,L$1,0)="X",AC$2,"")</f>
        <v>#VALUE!</v>
      </c>
      <c r="M4196" t="e">
        <f>IF(VLOOKUP($A4196,Parts!$A:$AM,M$1,0)="X",AD$2,"")</f>
        <v>#VALUE!</v>
      </c>
      <c r="N4196" t="e">
        <f>IF(VLOOKUP($A4196,Parts!$A:$AM,N$1,0)="X",AE$2,"")</f>
        <v>#VALUE!</v>
      </c>
      <c r="O4196" t="e">
        <f>IF(VLOOKUP($A4196,Parts!$A:$AM,O$1,0)="X",AF$2,"")</f>
        <v>#VALUE!</v>
      </c>
      <c r="P4196" t="e">
        <f t="shared" si="66"/>
        <v>#VALUE!</v>
      </c>
    </row>
    <row r="4197" spans="1:16" x14ac:dyDescent="0.25">
      <c r="A4197" t="e">
        <f>Table15[[#This Row],[Name]]</f>
        <v>#VALUE!</v>
      </c>
      <c r="B4197" t="e">
        <f>IF(VLOOKUP($A4197,Parts!$A:$AM,B$1,0)="X",S$2,"")</f>
        <v>#VALUE!</v>
      </c>
      <c r="C4197" t="e">
        <f>IF(VLOOKUP($A4197,Parts!$A:$AM,C$1,0)="X",T$2,"")</f>
        <v>#VALUE!</v>
      </c>
      <c r="D4197" t="e">
        <f>IF(VLOOKUP($A4197,Parts!$A:$AM,D$1,0)="X",U$2,"")</f>
        <v>#VALUE!</v>
      </c>
      <c r="E4197" t="e">
        <f>IF(VLOOKUP($A4197,Parts!$A:$AM,E$1,0)="X",V$2,"")</f>
        <v>#VALUE!</v>
      </c>
      <c r="F4197" t="e">
        <f>IF(VLOOKUP($A4197,Parts!$A:$AM,F$1,0)="X",W$2,"")</f>
        <v>#VALUE!</v>
      </c>
      <c r="G4197" t="e">
        <f>IF(VLOOKUP($A4197,Parts!$A:$AM,G$1,0)="X",X$2,"")</f>
        <v>#VALUE!</v>
      </c>
      <c r="H4197" t="e">
        <f>IF(VLOOKUP($A4197,Parts!$A:$AM,H$1,0)="X",Y$2,"")</f>
        <v>#VALUE!</v>
      </c>
      <c r="I4197" t="e">
        <f>IF(VLOOKUP($A4197,Parts!$A:$AM,I$1,0)="X",Z$2,"")</f>
        <v>#VALUE!</v>
      </c>
      <c r="J4197" t="e">
        <f>IF(VLOOKUP($A4197,Parts!$A:$AM,J$1,0)="X",AA$2,"")</f>
        <v>#VALUE!</v>
      </c>
      <c r="K4197" t="e">
        <f>IF(VLOOKUP($A4197,Parts!$A:$AM,K$1,0)="X",AB$2,"")</f>
        <v>#VALUE!</v>
      </c>
      <c r="L4197" t="e">
        <f>IF(VLOOKUP($A4197,Parts!$A:$AM,L$1,0)="X",AC$2,"")</f>
        <v>#VALUE!</v>
      </c>
      <c r="M4197" t="e">
        <f>IF(VLOOKUP($A4197,Parts!$A:$AM,M$1,0)="X",AD$2,"")</f>
        <v>#VALUE!</v>
      </c>
      <c r="N4197" t="e">
        <f>IF(VLOOKUP($A4197,Parts!$A:$AM,N$1,0)="X",AE$2,"")</f>
        <v>#VALUE!</v>
      </c>
      <c r="O4197" t="e">
        <f>IF(VLOOKUP($A4197,Parts!$A:$AM,O$1,0)="X",AF$2,"")</f>
        <v>#VALUE!</v>
      </c>
      <c r="P4197" t="e">
        <f t="shared" si="66"/>
        <v>#VALUE!</v>
      </c>
    </row>
    <row r="4198" spans="1:16" x14ac:dyDescent="0.25">
      <c r="A4198" t="e">
        <f>Table15[[#This Row],[Name]]</f>
        <v>#VALUE!</v>
      </c>
      <c r="B4198" t="e">
        <f>IF(VLOOKUP($A4198,Parts!$A:$AM,B$1,0)="X",S$2,"")</f>
        <v>#VALUE!</v>
      </c>
      <c r="C4198" t="e">
        <f>IF(VLOOKUP($A4198,Parts!$A:$AM,C$1,0)="X",T$2,"")</f>
        <v>#VALUE!</v>
      </c>
      <c r="D4198" t="e">
        <f>IF(VLOOKUP($A4198,Parts!$A:$AM,D$1,0)="X",U$2,"")</f>
        <v>#VALUE!</v>
      </c>
      <c r="E4198" t="e">
        <f>IF(VLOOKUP($A4198,Parts!$A:$AM,E$1,0)="X",V$2,"")</f>
        <v>#VALUE!</v>
      </c>
      <c r="F4198" t="e">
        <f>IF(VLOOKUP($A4198,Parts!$A:$AM,F$1,0)="X",W$2,"")</f>
        <v>#VALUE!</v>
      </c>
      <c r="G4198" t="e">
        <f>IF(VLOOKUP($A4198,Parts!$A:$AM,G$1,0)="X",X$2,"")</f>
        <v>#VALUE!</v>
      </c>
      <c r="H4198" t="e">
        <f>IF(VLOOKUP($A4198,Parts!$A:$AM,H$1,0)="X",Y$2,"")</f>
        <v>#VALUE!</v>
      </c>
      <c r="I4198" t="e">
        <f>IF(VLOOKUP($A4198,Parts!$A:$AM,I$1,0)="X",Z$2,"")</f>
        <v>#VALUE!</v>
      </c>
      <c r="J4198" t="e">
        <f>IF(VLOOKUP($A4198,Parts!$A:$AM,J$1,0)="X",AA$2,"")</f>
        <v>#VALUE!</v>
      </c>
      <c r="K4198" t="e">
        <f>IF(VLOOKUP($A4198,Parts!$A:$AM,K$1,0)="X",AB$2,"")</f>
        <v>#VALUE!</v>
      </c>
      <c r="L4198" t="e">
        <f>IF(VLOOKUP($A4198,Parts!$A:$AM,L$1,0)="X",AC$2,"")</f>
        <v>#VALUE!</v>
      </c>
      <c r="M4198" t="e">
        <f>IF(VLOOKUP($A4198,Parts!$A:$AM,M$1,0)="X",AD$2,"")</f>
        <v>#VALUE!</v>
      </c>
      <c r="N4198" t="e">
        <f>IF(VLOOKUP($A4198,Parts!$A:$AM,N$1,0)="X",AE$2,"")</f>
        <v>#VALUE!</v>
      </c>
      <c r="O4198" t="e">
        <f>IF(VLOOKUP($A4198,Parts!$A:$AM,O$1,0)="X",AF$2,"")</f>
        <v>#VALUE!</v>
      </c>
      <c r="P4198" t="e">
        <f t="shared" si="66"/>
        <v>#VALUE!</v>
      </c>
    </row>
    <row r="4199" spans="1:16" x14ac:dyDescent="0.25">
      <c r="A4199" t="e">
        <f>Table15[[#This Row],[Name]]</f>
        <v>#VALUE!</v>
      </c>
      <c r="B4199" t="e">
        <f>IF(VLOOKUP($A4199,Parts!$A:$AM,B$1,0)="X",S$2,"")</f>
        <v>#VALUE!</v>
      </c>
      <c r="C4199" t="e">
        <f>IF(VLOOKUP($A4199,Parts!$A:$AM,C$1,0)="X",T$2,"")</f>
        <v>#VALUE!</v>
      </c>
      <c r="D4199" t="e">
        <f>IF(VLOOKUP($A4199,Parts!$A:$AM,D$1,0)="X",U$2,"")</f>
        <v>#VALUE!</v>
      </c>
      <c r="E4199" t="e">
        <f>IF(VLOOKUP($A4199,Parts!$A:$AM,E$1,0)="X",V$2,"")</f>
        <v>#VALUE!</v>
      </c>
      <c r="F4199" t="e">
        <f>IF(VLOOKUP($A4199,Parts!$A:$AM,F$1,0)="X",W$2,"")</f>
        <v>#VALUE!</v>
      </c>
      <c r="G4199" t="e">
        <f>IF(VLOOKUP($A4199,Parts!$A:$AM,G$1,0)="X",X$2,"")</f>
        <v>#VALUE!</v>
      </c>
      <c r="H4199" t="e">
        <f>IF(VLOOKUP($A4199,Parts!$A:$AM,H$1,0)="X",Y$2,"")</f>
        <v>#VALUE!</v>
      </c>
      <c r="I4199" t="e">
        <f>IF(VLOOKUP($A4199,Parts!$A:$AM,I$1,0)="X",Z$2,"")</f>
        <v>#VALUE!</v>
      </c>
      <c r="J4199" t="e">
        <f>IF(VLOOKUP($A4199,Parts!$A:$AM,J$1,0)="X",AA$2,"")</f>
        <v>#VALUE!</v>
      </c>
      <c r="K4199" t="e">
        <f>IF(VLOOKUP($A4199,Parts!$A:$AM,K$1,0)="X",AB$2,"")</f>
        <v>#VALUE!</v>
      </c>
      <c r="L4199" t="e">
        <f>IF(VLOOKUP($A4199,Parts!$A:$AM,L$1,0)="X",AC$2,"")</f>
        <v>#VALUE!</v>
      </c>
      <c r="M4199" t="e">
        <f>IF(VLOOKUP($A4199,Parts!$A:$AM,M$1,0)="X",AD$2,"")</f>
        <v>#VALUE!</v>
      </c>
      <c r="N4199" t="e">
        <f>IF(VLOOKUP($A4199,Parts!$A:$AM,N$1,0)="X",AE$2,"")</f>
        <v>#VALUE!</v>
      </c>
      <c r="O4199" t="e">
        <f>IF(VLOOKUP($A4199,Parts!$A:$AM,O$1,0)="X",AF$2,"")</f>
        <v>#VALUE!</v>
      </c>
      <c r="P4199" t="e">
        <f t="shared" si="66"/>
        <v>#VALUE!</v>
      </c>
    </row>
    <row r="4200" spans="1:16" x14ac:dyDescent="0.25">
      <c r="A4200" t="e">
        <f>Table15[[#This Row],[Name]]</f>
        <v>#VALUE!</v>
      </c>
      <c r="B4200" t="e">
        <f>IF(VLOOKUP($A4200,Parts!$A:$AM,B$1,0)="X",S$2,"")</f>
        <v>#VALUE!</v>
      </c>
      <c r="C4200" t="e">
        <f>IF(VLOOKUP($A4200,Parts!$A:$AM,C$1,0)="X",T$2,"")</f>
        <v>#VALUE!</v>
      </c>
      <c r="D4200" t="e">
        <f>IF(VLOOKUP($A4200,Parts!$A:$AM,D$1,0)="X",U$2,"")</f>
        <v>#VALUE!</v>
      </c>
      <c r="E4200" t="e">
        <f>IF(VLOOKUP($A4200,Parts!$A:$AM,E$1,0)="X",V$2,"")</f>
        <v>#VALUE!</v>
      </c>
      <c r="F4200" t="e">
        <f>IF(VLOOKUP($A4200,Parts!$A:$AM,F$1,0)="X",W$2,"")</f>
        <v>#VALUE!</v>
      </c>
      <c r="G4200" t="e">
        <f>IF(VLOOKUP($A4200,Parts!$A:$AM,G$1,0)="X",X$2,"")</f>
        <v>#VALUE!</v>
      </c>
      <c r="H4200" t="e">
        <f>IF(VLOOKUP($A4200,Parts!$A:$AM,H$1,0)="X",Y$2,"")</f>
        <v>#VALUE!</v>
      </c>
      <c r="I4200" t="e">
        <f>IF(VLOOKUP($A4200,Parts!$A:$AM,I$1,0)="X",Z$2,"")</f>
        <v>#VALUE!</v>
      </c>
      <c r="J4200" t="e">
        <f>IF(VLOOKUP($A4200,Parts!$A:$AM,J$1,0)="X",AA$2,"")</f>
        <v>#VALUE!</v>
      </c>
      <c r="K4200" t="e">
        <f>IF(VLOOKUP($A4200,Parts!$A:$AM,K$1,0)="X",AB$2,"")</f>
        <v>#VALUE!</v>
      </c>
      <c r="L4200" t="e">
        <f>IF(VLOOKUP($A4200,Parts!$A:$AM,L$1,0)="X",AC$2,"")</f>
        <v>#VALUE!</v>
      </c>
      <c r="M4200" t="e">
        <f>IF(VLOOKUP($A4200,Parts!$A:$AM,M$1,0)="X",AD$2,"")</f>
        <v>#VALUE!</v>
      </c>
      <c r="N4200" t="e">
        <f>IF(VLOOKUP($A4200,Parts!$A:$AM,N$1,0)="X",AE$2,"")</f>
        <v>#VALUE!</v>
      </c>
      <c r="O4200" t="e">
        <f>IF(VLOOKUP($A4200,Parts!$A:$AM,O$1,0)="X",AF$2,"")</f>
        <v>#VALUE!</v>
      </c>
      <c r="P4200" t="e">
        <f t="shared" si="66"/>
        <v>#VALUE!</v>
      </c>
    </row>
    <row r="4201" spans="1:16" x14ac:dyDescent="0.25">
      <c r="A4201" t="e">
        <f>Table15[[#This Row],[Name]]</f>
        <v>#VALUE!</v>
      </c>
      <c r="B4201" t="e">
        <f>IF(VLOOKUP($A4201,Parts!$A:$AM,B$1,0)="X",S$2,"")</f>
        <v>#VALUE!</v>
      </c>
      <c r="C4201" t="e">
        <f>IF(VLOOKUP($A4201,Parts!$A:$AM,C$1,0)="X",T$2,"")</f>
        <v>#VALUE!</v>
      </c>
      <c r="D4201" t="e">
        <f>IF(VLOOKUP($A4201,Parts!$A:$AM,D$1,0)="X",U$2,"")</f>
        <v>#VALUE!</v>
      </c>
      <c r="E4201" t="e">
        <f>IF(VLOOKUP($A4201,Parts!$A:$AM,E$1,0)="X",V$2,"")</f>
        <v>#VALUE!</v>
      </c>
      <c r="F4201" t="e">
        <f>IF(VLOOKUP($A4201,Parts!$A:$AM,F$1,0)="X",W$2,"")</f>
        <v>#VALUE!</v>
      </c>
      <c r="G4201" t="e">
        <f>IF(VLOOKUP($A4201,Parts!$A:$AM,G$1,0)="X",X$2,"")</f>
        <v>#VALUE!</v>
      </c>
      <c r="H4201" t="e">
        <f>IF(VLOOKUP($A4201,Parts!$A:$AM,H$1,0)="X",Y$2,"")</f>
        <v>#VALUE!</v>
      </c>
      <c r="I4201" t="e">
        <f>IF(VLOOKUP($A4201,Parts!$A:$AM,I$1,0)="X",Z$2,"")</f>
        <v>#VALUE!</v>
      </c>
      <c r="J4201" t="e">
        <f>IF(VLOOKUP($A4201,Parts!$A:$AM,J$1,0)="X",AA$2,"")</f>
        <v>#VALUE!</v>
      </c>
      <c r="K4201" t="e">
        <f>IF(VLOOKUP($A4201,Parts!$A:$AM,K$1,0)="X",AB$2,"")</f>
        <v>#VALUE!</v>
      </c>
      <c r="L4201" t="e">
        <f>IF(VLOOKUP($A4201,Parts!$A:$AM,L$1,0)="X",AC$2,"")</f>
        <v>#VALUE!</v>
      </c>
      <c r="M4201" t="e">
        <f>IF(VLOOKUP($A4201,Parts!$A:$AM,M$1,0)="X",AD$2,"")</f>
        <v>#VALUE!</v>
      </c>
      <c r="N4201" t="e">
        <f>IF(VLOOKUP($A4201,Parts!$A:$AM,N$1,0)="X",AE$2,"")</f>
        <v>#VALUE!</v>
      </c>
      <c r="O4201" t="e">
        <f>IF(VLOOKUP($A4201,Parts!$A:$AM,O$1,0)="X",AF$2,"")</f>
        <v>#VALUE!</v>
      </c>
      <c r="P4201" t="e">
        <f t="shared" si="66"/>
        <v>#VALUE!</v>
      </c>
    </row>
    <row r="4202" spans="1:16" x14ac:dyDescent="0.25">
      <c r="A4202" t="e">
        <f>Table15[[#This Row],[Name]]</f>
        <v>#VALUE!</v>
      </c>
      <c r="B4202" t="e">
        <f>IF(VLOOKUP($A4202,Parts!$A:$AM,B$1,0)="X",S$2,"")</f>
        <v>#VALUE!</v>
      </c>
      <c r="C4202" t="e">
        <f>IF(VLOOKUP($A4202,Parts!$A:$AM,C$1,0)="X",T$2,"")</f>
        <v>#VALUE!</v>
      </c>
      <c r="D4202" t="e">
        <f>IF(VLOOKUP($A4202,Parts!$A:$AM,D$1,0)="X",U$2,"")</f>
        <v>#VALUE!</v>
      </c>
      <c r="E4202" t="e">
        <f>IF(VLOOKUP($A4202,Parts!$A:$AM,E$1,0)="X",V$2,"")</f>
        <v>#VALUE!</v>
      </c>
      <c r="F4202" t="e">
        <f>IF(VLOOKUP($A4202,Parts!$A:$AM,F$1,0)="X",W$2,"")</f>
        <v>#VALUE!</v>
      </c>
      <c r="G4202" t="e">
        <f>IF(VLOOKUP($A4202,Parts!$A:$AM,G$1,0)="X",X$2,"")</f>
        <v>#VALUE!</v>
      </c>
      <c r="H4202" t="e">
        <f>IF(VLOOKUP($A4202,Parts!$A:$AM,H$1,0)="X",Y$2,"")</f>
        <v>#VALUE!</v>
      </c>
      <c r="I4202" t="e">
        <f>IF(VLOOKUP($A4202,Parts!$A:$AM,I$1,0)="X",Z$2,"")</f>
        <v>#VALUE!</v>
      </c>
      <c r="J4202" t="e">
        <f>IF(VLOOKUP($A4202,Parts!$A:$AM,J$1,0)="X",AA$2,"")</f>
        <v>#VALUE!</v>
      </c>
      <c r="K4202" t="e">
        <f>IF(VLOOKUP($A4202,Parts!$A:$AM,K$1,0)="X",AB$2,"")</f>
        <v>#VALUE!</v>
      </c>
      <c r="L4202" t="e">
        <f>IF(VLOOKUP($A4202,Parts!$A:$AM,L$1,0)="X",AC$2,"")</f>
        <v>#VALUE!</v>
      </c>
      <c r="M4202" t="e">
        <f>IF(VLOOKUP($A4202,Parts!$A:$AM,M$1,0)="X",AD$2,"")</f>
        <v>#VALUE!</v>
      </c>
      <c r="N4202" t="e">
        <f>IF(VLOOKUP($A4202,Parts!$A:$AM,N$1,0)="X",AE$2,"")</f>
        <v>#VALUE!</v>
      </c>
      <c r="O4202" t="e">
        <f>IF(VLOOKUP($A4202,Parts!$A:$AM,O$1,0)="X",AF$2,"")</f>
        <v>#VALUE!</v>
      </c>
      <c r="P4202" t="e">
        <f t="shared" si="66"/>
        <v>#VALUE!</v>
      </c>
    </row>
    <row r="4203" spans="1:16" x14ac:dyDescent="0.25">
      <c r="A4203" t="e">
        <f>Table15[[#This Row],[Name]]</f>
        <v>#VALUE!</v>
      </c>
      <c r="B4203" t="e">
        <f>IF(VLOOKUP($A4203,Parts!$A:$AM,B$1,0)="X",S$2,"")</f>
        <v>#VALUE!</v>
      </c>
      <c r="C4203" t="e">
        <f>IF(VLOOKUP($A4203,Parts!$A:$AM,C$1,0)="X",T$2,"")</f>
        <v>#VALUE!</v>
      </c>
      <c r="D4203" t="e">
        <f>IF(VLOOKUP($A4203,Parts!$A:$AM,D$1,0)="X",U$2,"")</f>
        <v>#VALUE!</v>
      </c>
      <c r="E4203" t="e">
        <f>IF(VLOOKUP($A4203,Parts!$A:$AM,E$1,0)="X",V$2,"")</f>
        <v>#VALUE!</v>
      </c>
      <c r="F4203" t="e">
        <f>IF(VLOOKUP($A4203,Parts!$A:$AM,F$1,0)="X",W$2,"")</f>
        <v>#VALUE!</v>
      </c>
      <c r="G4203" t="e">
        <f>IF(VLOOKUP($A4203,Parts!$A:$AM,G$1,0)="X",X$2,"")</f>
        <v>#VALUE!</v>
      </c>
      <c r="H4203" t="e">
        <f>IF(VLOOKUP($A4203,Parts!$A:$AM,H$1,0)="X",Y$2,"")</f>
        <v>#VALUE!</v>
      </c>
      <c r="I4203" t="e">
        <f>IF(VLOOKUP($A4203,Parts!$A:$AM,I$1,0)="X",Z$2,"")</f>
        <v>#VALUE!</v>
      </c>
      <c r="J4203" t="e">
        <f>IF(VLOOKUP($A4203,Parts!$A:$AM,J$1,0)="X",AA$2,"")</f>
        <v>#VALUE!</v>
      </c>
      <c r="K4203" t="e">
        <f>IF(VLOOKUP($A4203,Parts!$A:$AM,K$1,0)="X",AB$2,"")</f>
        <v>#VALUE!</v>
      </c>
      <c r="L4203" t="e">
        <f>IF(VLOOKUP($A4203,Parts!$A:$AM,L$1,0)="X",AC$2,"")</f>
        <v>#VALUE!</v>
      </c>
      <c r="M4203" t="e">
        <f>IF(VLOOKUP($A4203,Parts!$A:$AM,M$1,0)="X",AD$2,"")</f>
        <v>#VALUE!</v>
      </c>
      <c r="N4203" t="e">
        <f>IF(VLOOKUP($A4203,Parts!$A:$AM,N$1,0)="X",AE$2,"")</f>
        <v>#VALUE!</v>
      </c>
      <c r="O4203" t="e">
        <f>IF(VLOOKUP($A4203,Parts!$A:$AM,O$1,0)="X",AF$2,"")</f>
        <v>#VALUE!</v>
      </c>
      <c r="P4203" t="e">
        <f t="shared" si="66"/>
        <v>#VALUE!</v>
      </c>
    </row>
    <row r="4204" spans="1:16" x14ac:dyDescent="0.25">
      <c r="A4204" t="e">
        <f>Table15[[#This Row],[Name]]</f>
        <v>#VALUE!</v>
      </c>
      <c r="B4204" t="e">
        <f>IF(VLOOKUP($A4204,Parts!$A:$AM,B$1,0)="X",S$2,"")</f>
        <v>#VALUE!</v>
      </c>
      <c r="C4204" t="e">
        <f>IF(VLOOKUP($A4204,Parts!$A:$AM,C$1,0)="X",T$2,"")</f>
        <v>#VALUE!</v>
      </c>
      <c r="D4204" t="e">
        <f>IF(VLOOKUP($A4204,Parts!$A:$AM,D$1,0)="X",U$2,"")</f>
        <v>#VALUE!</v>
      </c>
      <c r="E4204" t="e">
        <f>IF(VLOOKUP($A4204,Parts!$A:$AM,E$1,0)="X",V$2,"")</f>
        <v>#VALUE!</v>
      </c>
      <c r="F4204" t="e">
        <f>IF(VLOOKUP($A4204,Parts!$A:$AM,F$1,0)="X",W$2,"")</f>
        <v>#VALUE!</v>
      </c>
      <c r="G4204" t="e">
        <f>IF(VLOOKUP($A4204,Parts!$A:$AM,G$1,0)="X",X$2,"")</f>
        <v>#VALUE!</v>
      </c>
      <c r="H4204" t="e">
        <f>IF(VLOOKUP($A4204,Parts!$A:$AM,H$1,0)="X",Y$2,"")</f>
        <v>#VALUE!</v>
      </c>
      <c r="I4204" t="e">
        <f>IF(VLOOKUP($A4204,Parts!$A:$AM,I$1,0)="X",Z$2,"")</f>
        <v>#VALUE!</v>
      </c>
      <c r="J4204" t="e">
        <f>IF(VLOOKUP($A4204,Parts!$A:$AM,J$1,0)="X",AA$2,"")</f>
        <v>#VALUE!</v>
      </c>
      <c r="K4204" t="e">
        <f>IF(VLOOKUP($A4204,Parts!$A:$AM,K$1,0)="X",AB$2,"")</f>
        <v>#VALUE!</v>
      </c>
      <c r="L4204" t="e">
        <f>IF(VLOOKUP($A4204,Parts!$A:$AM,L$1,0)="X",AC$2,"")</f>
        <v>#VALUE!</v>
      </c>
      <c r="M4204" t="e">
        <f>IF(VLOOKUP($A4204,Parts!$A:$AM,M$1,0)="X",AD$2,"")</f>
        <v>#VALUE!</v>
      </c>
      <c r="N4204" t="e">
        <f>IF(VLOOKUP($A4204,Parts!$A:$AM,N$1,0)="X",AE$2,"")</f>
        <v>#VALUE!</v>
      </c>
      <c r="O4204" t="e">
        <f>IF(VLOOKUP($A4204,Parts!$A:$AM,O$1,0)="X",AF$2,"")</f>
        <v>#VALUE!</v>
      </c>
      <c r="P4204" t="e">
        <f t="shared" si="66"/>
        <v>#VALUE!</v>
      </c>
    </row>
    <row r="4205" spans="1:16" x14ac:dyDescent="0.25">
      <c r="A4205" t="e">
        <f>Table15[[#This Row],[Name]]</f>
        <v>#VALUE!</v>
      </c>
      <c r="B4205" t="e">
        <f>IF(VLOOKUP($A4205,Parts!$A:$AM,B$1,0)="X",S$2,"")</f>
        <v>#VALUE!</v>
      </c>
      <c r="C4205" t="e">
        <f>IF(VLOOKUP($A4205,Parts!$A:$AM,C$1,0)="X",T$2,"")</f>
        <v>#VALUE!</v>
      </c>
      <c r="D4205" t="e">
        <f>IF(VLOOKUP($A4205,Parts!$A:$AM,D$1,0)="X",U$2,"")</f>
        <v>#VALUE!</v>
      </c>
      <c r="E4205" t="e">
        <f>IF(VLOOKUP($A4205,Parts!$A:$AM,E$1,0)="X",V$2,"")</f>
        <v>#VALUE!</v>
      </c>
      <c r="F4205" t="e">
        <f>IF(VLOOKUP($A4205,Parts!$A:$AM,F$1,0)="X",W$2,"")</f>
        <v>#VALUE!</v>
      </c>
      <c r="G4205" t="e">
        <f>IF(VLOOKUP($A4205,Parts!$A:$AM,G$1,0)="X",X$2,"")</f>
        <v>#VALUE!</v>
      </c>
      <c r="H4205" t="e">
        <f>IF(VLOOKUP($A4205,Parts!$A:$AM,H$1,0)="X",Y$2,"")</f>
        <v>#VALUE!</v>
      </c>
      <c r="I4205" t="e">
        <f>IF(VLOOKUP($A4205,Parts!$A:$AM,I$1,0)="X",Z$2,"")</f>
        <v>#VALUE!</v>
      </c>
      <c r="J4205" t="e">
        <f>IF(VLOOKUP($A4205,Parts!$A:$AM,J$1,0)="X",AA$2,"")</f>
        <v>#VALUE!</v>
      </c>
      <c r="K4205" t="e">
        <f>IF(VLOOKUP($A4205,Parts!$A:$AM,K$1,0)="X",AB$2,"")</f>
        <v>#VALUE!</v>
      </c>
      <c r="L4205" t="e">
        <f>IF(VLOOKUP($A4205,Parts!$A:$AM,L$1,0)="X",AC$2,"")</f>
        <v>#VALUE!</v>
      </c>
      <c r="M4205" t="e">
        <f>IF(VLOOKUP($A4205,Parts!$A:$AM,M$1,0)="X",AD$2,"")</f>
        <v>#VALUE!</v>
      </c>
      <c r="N4205" t="e">
        <f>IF(VLOOKUP($A4205,Parts!$A:$AM,N$1,0)="X",AE$2,"")</f>
        <v>#VALUE!</v>
      </c>
      <c r="O4205" t="e">
        <f>IF(VLOOKUP($A4205,Parts!$A:$AM,O$1,0)="X",AF$2,"")</f>
        <v>#VALUE!</v>
      </c>
      <c r="P4205" t="e">
        <f t="shared" si="66"/>
        <v>#VALUE!</v>
      </c>
    </row>
    <row r="4206" spans="1:16" x14ac:dyDescent="0.25">
      <c r="A4206" t="e">
        <f>Table15[[#This Row],[Name]]</f>
        <v>#VALUE!</v>
      </c>
      <c r="B4206" t="e">
        <f>IF(VLOOKUP($A4206,Parts!$A:$AM,B$1,0)="X",S$2,"")</f>
        <v>#VALUE!</v>
      </c>
      <c r="C4206" t="e">
        <f>IF(VLOOKUP($A4206,Parts!$A:$AM,C$1,0)="X",T$2,"")</f>
        <v>#VALUE!</v>
      </c>
      <c r="D4206" t="e">
        <f>IF(VLOOKUP($A4206,Parts!$A:$AM,D$1,0)="X",U$2,"")</f>
        <v>#VALUE!</v>
      </c>
      <c r="E4206" t="e">
        <f>IF(VLOOKUP($A4206,Parts!$A:$AM,E$1,0)="X",V$2,"")</f>
        <v>#VALUE!</v>
      </c>
      <c r="F4206" t="e">
        <f>IF(VLOOKUP($A4206,Parts!$A:$AM,F$1,0)="X",W$2,"")</f>
        <v>#VALUE!</v>
      </c>
      <c r="G4206" t="e">
        <f>IF(VLOOKUP($A4206,Parts!$A:$AM,G$1,0)="X",X$2,"")</f>
        <v>#VALUE!</v>
      </c>
      <c r="H4206" t="e">
        <f>IF(VLOOKUP($A4206,Parts!$A:$AM,H$1,0)="X",Y$2,"")</f>
        <v>#VALUE!</v>
      </c>
      <c r="I4206" t="e">
        <f>IF(VLOOKUP($A4206,Parts!$A:$AM,I$1,0)="X",Z$2,"")</f>
        <v>#VALUE!</v>
      </c>
      <c r="J4206" t="e">
        <f>IF(VLOOKUP($A4206,Parts!$A:$AM,J$1,0)="X",AA$2,"")</f>
        <v>#VALUE!</v>
      </c>
      <c r="K4206" t="e">
        <f>IF(VLOOKUP($A4206,Parts!$A:$AM,K$1,0)="X",AB$2,"")</f>
        <v>#VALUE!</v>
      </c>
      <c r="L4206" t="e">
        <f>IF(VLOOKUP($A4206,Parts!$A:$AM,L$1,0)="X",AC$2,"")</f>
        <v>#VALUE!</v>
      </c>
      <c r="M4206" t="e">
        <f>IF(VLOOKUP($A4206,Parts!$A:$AM,M$1,0)="X",AD$2,"")</f>
        <v>#VALUE!</v>
      </c>
      <c r="N4206" t="e">
        <f>IF(VLOOKUP($A4206,Parts!$A:$AM,N$1,0)="X",AE$2,"")</f>
        <v>#VALUE!</v>
      </c>
      <c r="O4206" t="e">
        <f>IF(VLOOKUP($A4206,Parts!$A:$AM,O$1,0)="X",AF$2,"")</f>
        <v>#VALUE!</v>
      </c>
      <c r="P4206" t="e">
        <f t="shared" si="66"/>
        <v>#VALUE!</v>
      </c>
    </row>
    <row r="4207" spans="1:16" x14ac:dyDescent="0.25">
      <c r="A4207" t="e">
        <f>Table15[[#This Row],[Name]]</f>
        <v>#VALUE!</v>
      </c>
      <c r="B4207" t="e">
        <f>IF(VLOOKUP($A4207,Parts!$A:$AM,B$1,0)="X",S$2,"")</f>
        <v>#VALUE!</v>
      </c>
      <c r="C4207" t="e">
        <f>IF(VLOOKUP($A4207,Parts!$A:$AM,C$1,0)="X",T$2,"")</f>
        <v>#VALUE!</v>
      </c>
      <c r="D4207" t="e">
        <f>IF(VLOOKUP($A4207,Parts!$A:$AM,D$1,0)="X",U$2,"")</f>
        <v>#VALUE!</v>
      </c>
      <c r="E4207" t="e">
        <f>IF(VLOOKUP($A4207,Parts!$A:$AM,E$1,0)="X",V$2,"")</f>
        <v>#VALUE!</v>
      </c>
      <c r="F4207" t="e">
        <f>IF(VLOOKUP($A4207,Parts!$A:$AM,F$1,0)="X",W$2,"")</f>
        <v>#VALUE!</v>
      </c>
      <c r="G4207" t="e">
        <f>IF(VLOOKUP($A4207,Parts!$A:$AM,G$1,0)="X",X$2,"")</f>
        <v>#VALUE!</v>
      </c>
      <c r="H4207" t="e">
        <f>IF(VLOOKUP($A4207,Parts!$A:$AM,H$1,0)="X",Y$2,"")</f>
        <v>#VALUE!</v>
      </c>
      <c r="I4207" t="e">
        <f>IF(VLOOKUP($A4207,Parts!$A:$AM,I$1,0)="X",Z$2,"")</f>
        <v>#VALUE!</v>
      </c>
      <c r="J4207" t="e">
        <f>IF(VLOOKUP($A4207,Parts!$A:$AM,J$1,0)="X",AA$2,"")</f>
        <v>#VALUE!</v>
      </c>
      <c r="K4207" t="e">
        <f>IF(VLOOKUP($A4207,Parts!$A:$AM,K$1,0)="X",AB$2,"")</f>
        <v>#VALUE!</v>
      </c>
      <c r="L4207" t="e">
        <f>IF(VLOOKUP($A4207,Parts!$A:$AM,L$1,0)="X",AC$2,"")</f>
        <v>#VALUE!</v>
      </c>
      <c r="M4207" t="e">
        <f>IF(VLOOKUP($A4207,Parts!$A:$AM,M$1,0)="X",AD$2,"")</f>
        <v>#VALUE!</v>
      </c>
      <c r="N4207" t="e">
        <f>IF(VLOOKUP($A4207,Parts!$A:$AM,N$1,0)="X",AE$2,"")</f>
        <v>#VALUE!</v>
      </c>
      <c r="O4207" t="e">
        <f>IF(VLOOKUP($A4207,Parts!$A:$AM,O$1,0)="X",AF$2,"")</f>
        <v>#VALUE!</v>
      </c>
      <c r="P4207" t="e">
        <f t="shared" si="66"/>
        <v>#VALUE!</v>
      </c>
    </row>
    <row r="4208" spans="1:16" x14ac:dyDescent="0.25">
      <c r="A4208" t="e">
        <f>Table15[[#This Row],[Name]]</f>
        <v>#VALUE!</v>
      </c>
      <c r="B4208" t="e">
        <f>IF(VLOOKUP($A4208,Parts!$A:$AM,B$1,0)="X",S$2,"")</f>
        <v>#VALUE!</v>
      </c>
      <c r="C4208" t="e">
        <f>IF(VLOOKUP($A4208,Parts!$A:$AM,C$1,0)="X",T$2,"")</f>
        <v>#VALUE!</v>
      </c>
      <c r="D4208" t="e">
        <f>IF(VLOOKUP($A4208,Parts!$A:$AM,D$1,0)="X",U$2,"")</f>
        <v>#VALUE!</v>
      </c>
      <c r="E4208" t="e">
        <f>IF(VLOOKUP($A4208,Parts!$A:$AM,E$1,0)="X",V$2,"")</f>
        <v>#VALUE!</v>
      </c>
      <c r="F4208" t="e">
        <f>IF(VLOOKUP($A4208,Parts!$A:$AM,F$1,0)="X",W$2,"")</f>
        <v>#VALUE!</v>
      </c>
      <c r="G4208" t="e">
        <f>IF(VLOOKUP($A4208,Parts!$A:$AM,G$1,0)="X",X$2,"")</f>
        <v>#VALUE!</v>
      </c>
      <c r="H4208" t="e">
        <f>IF(VLOOKUP($A4208,Parts!$A:$AM,H$1,0)="X",Y$2,"")</f>
        <v>#VALUE!</v>
      </c>
      <c r="I4208" t="e">
        <f>IF(VLOOKUP($A4208,Parts!$A:$AM,I$1,0)="X",Z$2,"")</f>
        <v>#VALUE!</v>
      </c>
      <c r="J4208" t="e">
        <f>IF(VLOOKUP($A4208,Parts!$A:$AM,J$1,0)="X",AA$2,"")</f>
        <v>#VALUE!</v>
      </c>
      <c r="K4208" t="e">
        <f>IF(VLOOKUP($A4208,Parts!$A:$AM,K$1,0)="X",AB$2,"")</f>
        <v>#VALUE!</v>
      </c>
      <c r="L4208" t="e">
        <f>IF(VLOOKUP($A4208,Parts!$A:$AM,L$1,0)="X",AC$2,"")</f>
        <v>#VALUE!</v>
      </c>
      <c r="M4208" t="e">
        <f>IF(VLOOKUP($A4208,Parts!$A:$AM,M$1,0)="X",AD$2,"")</f>
        <v>#VALUE!</v>
      </c>
      <c r="N4208" t="e">
        <f>IF(VLOOKUP($A4208,Parts!$A:$AM,N$1,0)="X",AE$2,"")</f>
        <v>#VALUE!</v>
      </c>
      <c r="O4208" t="e">
        <f>IF(VLOOKUP($A4208,Parts!$A:$AM,O$1,0)="X",AF$2,"")</f>
        <v>#VALUE!</v>
      </c>
      <c r="P4208" t="e">
        <f t="shared" si="66"/>
        <v>#VALUE!</v>
      </c>
    </row>
    <row r="4209" spans="1:16" x14ac:dyDescent="0.25">
      <c r="A4209" t="e">
        <f>Table15[[#This Row],[Name]]</f>
        <v>#VALUE!</v>
      </c>
      <c r="B4209" t="e">
        <f>IF(VLOOKUP($A4209,Parts!$A:$AM,B$1,0)="X",S$2,"")</f>
        <v>#VALUE!</v>
      </c>
      <c r="C4209" t="e">
        <f>IF(VLOOKUP($A4209,Parts!$A:$AM,C$1,0)="X",T$2,"")</f>
        <v>#VALUE!</v>
      </c>
      <c r="D4209" t="e">
        <f>IF(VLOOKUP($A4209,Parts!$A:$AM,D$1,0)="X",U$2,"")</f>
        <v>#VALUE!</v>
      </c>
      <c r="E4209" t="e">
        <f>IF(VLOOKUP($A4209,Parts!$A:$AM,E$1,0)="X",V$2,"")</f>
        <v>#VALUE!</v>
      </c>
      <c r="F4209" t="e">
        <f>IF(VLOOKUP($A4209,Parts!$A:$AM,F$1,0)="X",W$2,"")</f>
        <v>#VALUE!</v>
      </c>
      <c r="G4209" t="e">
        <f>IF(VLOOKUP($A4209,Parts!$A:$AM,G$1,0)="X",X$2,"")</f>
        <v>#VALUE!</v>
      </c>
      <c r="H4209" t="e">
        <f>IF(VLOOKUP($A4209,Parts!$A:$AM,H$1,0)="X",Y$2,"")</f>
        <v>#VALUE!</v>
      </c>
      <c r="I4209" t="e">
        <f>IF(VLOOKUP($A4209,Parts!$A:$AM,I$1,0)="X",Z$2,"")</f>
        <v>#VALUE!</v>
      </c>
      <c r="J4209" t="e">
        <f>IF(VLOOKUP($A4209,Parts!$A:$AM,J$1,0)="X",AA$2,"")</f>
        <v>#VALUE!</v>
      </c>
      <c r="K4209" t="e">
        <f>IF(VLOOKUP($A4209,Parts!$A:$AM,K$1,0)="X",AB$2,"")</f>
        <v>#VALUE!</v>
      </c>
      <c r="L4209" t="e">
        <f>IF(VLOOKUP($A4209,Parts!$A:$AM,L$1,0)="X",AC$2,"")</f>
        <v>#VALUE!</v>
      </c>
      <c r="M4209" t="e">
        <f>IF(VLOOKUP($A4209,Parts!$A:$AM,M$1,0)="X",AD$2,"")</f>
        <v>#VALUE!</v>
      </c>
      <c r="N4209" t="e">
        <f>IF(VLOOKUP($A4209,Parts!$A:$AM,N$1,0)="X",AE$2,"")</f>
        <v>#VALUE!</v>
      </c>
      <c r="O4209" t="e">
        <f>IF(VLOOKUP($A4209,Parts!$A:$AM,O$1,0)="X",AF$2,"")</f>
        <v>#VALUE!</v>
      </c>
      <c r="P4209" t="e">
        <f t="shared" si="66"/>
        <v>#VALUE!</v>
      </c>
    </row>
    <row r="4210" spans="1:16" x14ac:dyDescent="0.25">
      <c r="A4210" t="e">
        <f>Table15[[#This Row],[Name]]</f>
        <v>#VALUE!</v>
      </c>
      <c r="B4210" t="e">
        <f>IF(VLOOKUP($A4210,Parts!$A:$AM,B$1,0)="X",S$2,"")</f>
        <v>#VALUE!</v>
      </c>
      <c r="C4210" t="e">
        <f>IF(VLOOKUP($A4210,Parts!$A:$AM,C$1,0)="X",T$2,"")</f>
        <v>#VALUE!</v>
      </c>
      <c r="D4210" t="e">
        <f>IF(VLOOKUP($A4210,Parts!$A:$AM,D$1,0)="X",U$2,"")</f>
        <v>#VALUE!</v>
      </c>
      <c r="E4210" t="e">
        <f>IF(VLOOKUP($A4210,Parts!$A:$AM,E$1,0)="X",V$2,"")</f>
        <v>#VALUE!</v>
      </c>
      <c r="F4210" t="e">
        <f>IF(VLOOKUP($A4210,Parts!$A:$AM,F$1,0)="X",W$2,"")</f>
        <v>#VALUE!</v>
      </c>
      <c r="G4210" t="e">
        <f>IF(VLOOKUP($A4210,Parts!$A:$AM,G$1,0)="X",X$2,"")</f>
        <v>#VALUE!</v>
      </c>
      <c r="H4210" t="e">
        <f>IF(VLOOKUP($A4210,Parts!$A:$AM,H$1,0)="X",Y$2,"")</f>
        <v>#VALUE!</v>
      </c>
      <c r="I4210" t="e">
        <f>IF(VLOOKUP($A4210,Parts!$A:$AM,I$1,0)="X",Z$2,"")</f>
        <v>#VALUE!</v>
      </c>
      <c r="J4210" t="e">
        <f>IF(VLOOKUP($A4210,Parts!$A:$AM,J$1,0)="X",AA$2,"")</f>
        <v>#VALUE!</v>
      </c>
      <c r="K4210" t="e">
        <f>IF(VLOOKUP($A4210,Parts!$A:$AM,K$1,0)="X",AB$2,"")</f>
        <v>#VALUE!</v>
      </c>
      <c r="L4210" t="e">
        <f>IF(VLOOKUP($A4210,Parts!$A:$AM,L$1,0)="X",AC$2,"")</f>
        <v>#VALUE!</v>
      </c>
      <c r="M4210" t="e">
        <f>IF(VLOOKUP($A4210,Parts!$A:$AM,M$1,0)="X",AD$2,"")</f>
        <v>#VALUE!</v>
      </c>
      <c r="N4210" t="e">
        <f>IF(VLOOKUP($A4210,Parts!$A:$AM,N$1,0)="X",AE$2,"")</f>
        <v>#VALUE!</v>
      </c>
      <c r="O4210" t="e">
        <f>IF(VLOOKUP($A4210,Parts!$A:$AM,O$1,0)="X",AF$2,"")</f>
        <v>#VALUE!</v>
      </c>
      <c r="P4210" t="e">
        <f t="shared" si="66"/>
        <v>#VALUE!</v>
      </c>
    </row>
    <row r="4211" spans="1:16" x14ac:dyDescent="0.25">
      <c r="A4211" t="e">
        <f>Table15[[#This Row],[Name]]</f>
        <v>#VALUE!</v>
      </c>
      <c r="B4211" t="e">
        <f>IF(VLOOKUP($A4211,Parts!$A:$AM,B$1,0)="X",S$2,"")</f>
        <v>#VALUE!</v>
      </c>
      <c r="C4211" t="e">
        <f>IF(VLOOKUP($A4211,Parts!$A:$AM,C$1,0)="X",T$2,"")</f>
        <v>#VALUE!</v>
      </c>
      <c r="D4211" t="e">
        <f>IF(VLOOKUP($A4211,Parts!$A:$AM,D$1,0)="X",U$2,"")</f>
        <v>#VALUE!</v>
      </c>
      <c r="E4211" t="e">
        <f>IF(VLOOKUP($A4211,Parts!$A:$AM,E$1,0)="X",V$2,"")</f>
        <v>#VALUE!</v>
      </c>
      <c r="F4211" t="e">
        <f>IF(VLOOKUP($A4211,Parts!$A:$AM,F$1,0)="X",W$2,"")</f>
        <v>#VALUE!</v>
      </c>
      <c r="G4211" t="e">
        <f>IF(VLOOKUP($A4211,Parts!$A:$AM,G$1,0)="X",X$2,"")</f>
        <v>#VALUE!</v>
      </c>
      <c r="H4211" t="e">
        <f>IF(VLOOKUP($A4211,Parts!$A:$AM,H$1,0)="X",Y$2,"")</f>
        <v>#VALUE!</v>
      </c>
      <c r="I4211" t="e">
        <f>IF(VLOOKUP($A4211,Parts!$A:$AM,I$1,0)="X",Z$2,"")</f>
        <v>#VALUE!</v>
      </c>
      <c r="J4211" t="e">
        <f>IF(VLOOKUP($A4211,Parts!$A:$AM,J$1,0)="X",AA$2,"")</f>
        <v>#VALUE!</v>
      </c>
      <c r="K4211" t="e">
        <f>IF(VLOOKUP($A4211,Parts!$A:$AM,K$1,0)="X",AB$2,"")</f>
        <v>#VALUE!</v>
      </c>
      <c r="L4211" t="e">
        <f>IF(VLOOKUP($A4211,Parts!$A:$AM,L$1,0)="X",AC$2,"")</f>
        <v>#VALUE!</v>
      </c>
      <c r="M4211" t="e">
        <f>IF(VLOOKUP($A4211,Parts!$A:$AM,M$1,0)="X",AD$2,"")</f>
        <v>#VALUE!</v>
      </c>
      <c r="N4211" t="e">
        <f>IF(VLOOKUP($A4211,Parts!$A:$AM,N$1,0)="X",AE$2,"")</f>
        <v>#VALUE!</v>
      </c>
      <c r="O4211" t="e">
        <f>IF(VLOOKUP($A4211,Parts!$A:$AM,O$1,0)="X",AF$2,"")</f>
        <v>#VALUE!</v>
      </c>
      <c r="P4211" t="e">
        <f t="shared" si="66"/>
        <v>#VALUE!</v>
      </c>
    </row>
    <row r="4212" spans="1:16" x14ac:dyDescent="0.25">
      <c r="A4212" t="e">
        <f>Table15[[#This Row],[Name]]</f>
        <v>#VALUE!</v>
      </c>
      <c r="B4212" t="e">
        <f>IF(VLOOKUP($A4212,Parts!$A:$AM,B$1,0)="X",S$2,"")</f>
        <v>#VALUE!</v>
      </c>
      <c r="C4212" t="e">
        <f>IF(VLOOKUP($A4212,Parts!$A:$AM,C$1,0)="X",T$2,"")</f>
        <v>#VALUE!</v>
      </c>
      <c r="D4212" t="e">
        <f>IF(VLOOKUP($A4212,Parts!$A:$AM,D$1,0)="X",U$2,"")</f>
        <v>#VALUE!</v>
      </c>
      <c r="E4212" t="e">
        <f>IF(VLOOKUP($A4212,Parts!$A:$AM,E$1,0)="X",V$2,"")</f>
        <v>#VALUE!</v>
      </c>
      <c r="F4212" t="e">
        <f>IF(VLOOKUP($A4212,Parts!$A:$AM,F$1,0)="X",W$2,"")</f>
        <v>#VALUE!</v>
      </c>
      <c r="G4212" t="e">
        <f>IF(VLOOKUP($A4212,Parts!$A:$AM,G$1,0)="X",X$2,"")</f>
        <v>#VALUE!</v>
      </c>
      <c r="H4212" t="e">
        <f>IF(VLOOKUP($A4212,Parts!$A:$AM,H$1,0)="X",Y$2,"")</f>
        <v>#VALUE!</v>
      </c>
      <c r="I4212" t="e">
        <f>IF(VLOOKUP($A4212,Parts!$A:$AM,I$1,0)="X",Z$2,"")</f>
        <v>#VALUE!</v>
      </c>
      <c r="J4212" t="e">
        <f>IF(VLOOKUP($A4212,Parts!$A:$AM,J$1,0)="X",AA$2,"")</f>
        <v>#VALUE!</v>
      </c>
      <c r="K4212" t="e">
        <f>IF(VLOOKUP($A4212,Parts!$A:$AM,K$1,0)="X",AB$2,"")</f>
        <v>#VALUE!</v>
      </c>
      <c r="L4212" t="e">
        <f>IF(VLOOKUP($A4212,Parts!$A:$AM,L$1,0)="X",AC$2,"")</f>
        <v>#VALUE!</v>
      </c>
      <c r="M4212" t="e">
        <f>IF(VLOOKUP($A4212,Parts!$A:$AM,M$1,0)="X",AD$2,"")</f>
        <v>#VALUE!</v>
      </c>
      <c r="N4212" t="e">
        <f>IF(VLOOKUP($A4212,Parts!$A:$AM,N$1,0)="X",AE$2,"")</f>
        <v>#VALUE!</v>
      </c>
      <c r="O4212" t="e">
        <f>IF(VLOOKUP($A4212,Parts!$A:$AM,O$1,0)="X",AF$2,"")</f>
        <v>#VALUE!</v>
      </c>
      <c r="P4212" t="e">
        <f t="shared" si="66"/>
        <v>#VALUE!</v>
      </c>
    </row>
    <row r="4213" spans="1:16" x14ac:dyDescent="0.25">
      <c r="A4213" t="e">
        <f>Table15[[#This Row],[Name]]</f>
        <v>#VALUE!</v>
      </c>
      <c r="B4213" t="e">
        <f>IF(VLOOKUP($A4213,Parts!$A:$AM,B$1,0)="X",S$2,"")</f>
        <v>#VALUE!</v>
      </c>
      <c r="C4213" t="e">
        <f>IF(VLOOKUP($A4213,Parts!$A:$AM,C$1,0)="X",T$2,"")</f>
        <v>#VALUE!</v>
      </c>
      <c r="D4213" t="e">
        <f>IF(VLOOKUP($A4213,Parts!$A:$AM,D$1,0)="X",U$2,"")</f>
        <v>#VALUE!</v>
      </c>
      <c r="E4213" t="e">
        <f>IF(VLOOKUP($A4213,Parts!$A:$AM,E$1,0)="X",V$2,"")</f>
        <v>#VALUE!</v>
      </c>
      <c r="F4213" t="e">
        <f>IF(VLOOKUP($A4213,Parts!$A:$AM,F$1,0)="X",W$2,"")</f>
        <v>#VALUE!</v>
      </c>
      <c r="G4213" t="e">
        <f>IF(VLOOKUP($A4213,Parts!$A:$AM,G$1,0)="X",X$2,"")</f>
        <v>#VALUE!</v>
      </c>
      <c r="H4213" t="e">
        <f>IF(VLOOKUP($A4213,Parts!$A:$AM,H$1,0)="X",Y$2,"")</f>
        <v>#VALUE!</v>
      </c>
      <c r="I4213" t="e">
        <f>IF(VLOOKUP($A4213,Parts!$A:$AM,I$1,0)="X",Z$2,"")</f>
        <v>#VALUE!</v>
      </c>
      <c r="J4213" t="e">
        <f>IF(VLOOKUP($A4213,Parts!$A:$AM,J$1,0)="X",AA$2,"")</f>
        <v>#VALUE!</v>
      </c>
      <c r="K4213" t="e">
        <f>IF(VLOOKUP($A4213,Parts!$A:$AM,K$1,0)="X",AB$2,"")</f>
        <v>#VALUE!</v>
      </c>
      <c r="L4213" t="e">
        <f>IF(VLOOKUP($A4213,Parts!$A:$AM,L$1,0)="X",AC$2,"")</f>
        <v>#VALUE!</v>
      </c>
      <c r="M4213" t="e">
        <f>IF(VLOOKUP($A4213,Parts!$A:$AM,M$1,0)="X",AD$2,"")</f>
        <v>#VALUE!</v>
      </c>
      <c r="N4213" t="e">
        <f>IF(VLOOKUP($A4213,Parts!$A:$AM,N$1,0)="X",AE$2,"")</f>
        <v>#VALUE!</v>
      </c>
      <c r="O4213" t="e">
        <f>IF(VLOOKUP($A4213,Parts!$A:$AM,O$1,0)="X",AF$2,"")</f>
        <v>#VALUE!</v>
      </c>
      <c r="P4213" t="e">
        <f t="shared" si="66"/>
        <v>#VALUE!</v>
      </c>
    </row>
    <row r="4214" spans="1:16" x14ac:dyDescent="0.25">
      <c r="A4214" t="e">
        <f>Table15[[#This Row],[Name]]</f>
        <v>#VALUE!</v>
      </c>
      <c r="B4214" t="e">
        <f>IF(VLOOKUP($A4214,Parts!$A:$AM,B$1,0)="X",S$2,"")</f>
        <v>#VALUE!</v>
      </c>
      <c r="C4214" t="e">
        <f>IF(VLOOKUP($A4214,Parts!$A:$AM,C$1,0)="X",T$2,"")</f>
        <v>#VALUE!</v>
      </c>
      <c r="D4214" t="e">
        <f>IF(VLOOKUP($A4214,Parts!$A:$AM,D$1,0)="X",U$2,"")</f>
        <v>#VALUE!</v>
      </c>
      <c r="E4214" t="e">
        <f>IF(VLOOKUP($A4214,Parts!$A:$AM,E$1,0)="X",V$2,"")</f>
        <v>#VALUE!</v>
      </c>
      <c r="F4214" t="e">
        <f>IF(VLOOKUP($A4214,Parts!$A:$AM,F$1,0)="X",W$2,"")</f>
        <v>#VALUE!</v>
      </c>
      <c r="G4214" t="e">
        <f>IF(VLOOKUP($A4214,Parts!$A:$AM,G$1,0)="X",X$2,"")</f>
        <v>#VALUE!</v>
      </c>
      <c r="H4214" t="e">
        <f>IF(VLOOKUP($A4214,Parts!$A:$AM,H$1,0)="X",Y$2,"")</f>
        <v>#VALUE!</v>
      </c>
      <c r="I4214" t="e">
        <f>IF(VLOOKUP($A4214,Parts!$A:$AM,I$1,0)="X",Z$2,"")</f>
        <v>#VALUE!</v>
      </c>
      <c r="J4214" t="e">
        <f>IF(VLOOKUP($A4214,Parts!$A:$AM,J$1,0)="X",AA$2,"")</f>
        <v>#VALUE!</v>
      </c>
      <c r="K4214" t="e">
        <f>IF(VLOOKUP($A4214,Parts!$A:$AM,K$1,0)="X",AB$2,"")</f>
        <v>#VALUE!</v>
      </c>
      <c r="L4214" t="e">
        <f>IF(VLOOKUP($A4214,Parts!$A:$AM,L$1,0)="X",AC$2,"")</f>
        <v>#VALUE!</v>
      </c>
      <c r="M4214" t="e">
        <f>IF(VLOOKUP($A4214,Parts!$A:$AM,M$1,0)="X",AD$2,"")</f>
        <v>#VALUE!</v>
      </c>
      <c r="N4214" t="e">
        <f>IF(VLOOKUP($A4214,Parts!$A:$AM,N$1,0)="X",AE$2,"")</f>
        <v>#VALUE!</v>
      </c>
      <c r="O4214" t="e">
        <f>IF(VLOOKUP($A4214,Parts!$A:$AM,O$1,0)="X",AF$2,"")</f>
        <v>#VALUE!</v>
      </c>
      <c r="P4214" t="e">
        <f t="shared" si="66"/>
        <v>#VALUE!</v>
      </c>
    </row>
    <row r="4215" spans="1:16" x14ac:dyDescent="0.25">
      <c r="A4215" t="e">
        <f>Table15[[#This Row],[Name]]</f>
        <v>#VALUE!</v>
      </c>
      <c r="B4215" t="e">
        <f>IF(VLOOKUP($A4215,Parts!$A:$AM,B$1,0)="X",S$2,"")</f>
        <v>#VALUE!</v>
      </c>
      <c r="C4215" t="e">
        <f>IF(VLOOKUP($A4215,Parts!$A:$AM,C$1,0)="X",T$2,"")</f>
        <v>#VALUE!</v>
      </c>
      <c r="D4215" t="e">
        <f>IF(VLOOKUP($A4215,Parts!$A:$AM,D$1,0)="X",U$2,"")</f>
        <v>#VALUE!</v>
      </c>
      <c r="E4215" t="e">
        <f>IF(VLOOKUP($A4215,Parts!$A:$AM,E$1,0)="X",V$2,"")</f>
        <v>#VALUE!</v>
      </c>
      <c r="F4215" t="e">
        <f>IF(VLOOKUP($A4215,Parts!$A:$AM,F$1,0)="X",W$2,"")</f>
        <v>#VALUE!</v>
      </c>
      <c r="G4215" t="e">
        <f>IF(VLOOKUP($A4215,Parts!$A:$AM,G$1,0)="X",X$2,"")</f>
        <v>#VALUE!</v>
      </c>
      <c r="H4215" t="e">
        <f>IF(VLOOKUP($A4215,Parts!$A:$AM,H$1,0)="X",Y$2,"")</f>
        <v>#VALUE!</v>
      </c>
      <c r="I4215" t="e">
        <f>IF(VLOOKUP($A4215,Parts!$A:$AM,I$1,0)="X",Z$2,"")</f>
        <v>#VALUE!</v>
      </c>
      <c r="J4215" t="e">
        <f>IF(VLOOKUP($A4215,Parts!$A:$AM,J$1,0)="X",AA$2,"")</f>
        <v>#VALUE!</v>
      </c>
      <c r="K4215" t="e">
        <f>IF(VLOOKUP($A4215,Parts!$A:$AM,K$1,0)="X",AB$2,"")</f>
        <v>#VALUE!</v>
      </c>
      <c r="L4215" t="e">
        <f>IF(VLOOKUP($A4215,Parts!$A:$AM,L$1,0)="X",AC$2,"")</f>
        <v>#VALUE!</v>
      </c>
      <c r="M4215" t="e">
        <f>IF(VLOOKUP($A4215,Parts!$A:$AM,M$1,0)="X",AD$2,"")</f>
        <v>#VALUE!</v>
      </c>
      <c r="N4215" t="e">
        <f>IF(VLOOKUP($A4215,Parts!$A:$AM,N$1,0)="X",AE$2,"")</f>
        <v>#VALUE!</v>
      </c>
      <c r="O4215" t="e">
        <f>IF(VLOOKUP($A4215,Parts!$A:$AM,O$1,0)="X",AF$2,"")</f>
        <v>#VALUE!</v>
      </c>
      <c r="P4215" t="e">
        <f t="shared" si="66"/>
        <v>#VALUE!</v>
      </c>
    </row>
    <row r="4216" spans="1:16" x14ac:dyDescent="0.25">
      <c r="A4216" t="e">
        <f>Table15[[#This Row],[Name]]</f>
        <v>#VALUE!</v>
      </c>
      <c r="B4216" t="e">
        <f>IF(VLOOKUP($A4216,Parts!$A:$AM,B$1,0)="X",S$2,"")</f>
        <v>#VALUE!</v>
      </c>
      <c r="C4216" t="e">
        <f>IF(VLOOKUP($A4216,Parts!$A:$AM,C$1,0)="X",T$2,"")</f>
        <v>#VALUE!</v>
      </c>
      <c r="D4216" t="e">
        <f>IF(VLOOKUP($A4216,Parts!$A:$AM,D$1,0)="X",U$2,"")</f>
        <v>#VALUE!</v>
      </c>
      <c r="E4216" t="e">
        <f>IF(VLOOKUP($A4216,Parts!$A:$AM,E$1,0)="X",V$2,"")</f>
        <v>#VALUE!</v>
      </c>
      <c r="F4216" t="e">
        <f>IF(VLOOKUP($A4216,Parts!$A:$AM,F$1,0)="X",W$2,"")</f>
        <v>#VALUE!</v>
      </c>
      <c r="G4216" t="e">
        <f>IF(VLOOKUP($A4216,Parts!$A:$AM,G$1,0)="X",X$2,"")</f>
        <v>#VALUE!</v>
      </c>
      <c r="H4216" t="e">
        <f>IF(VLOOKUP($A4216,Parts!$A:$AM,H$1,0)="X",Y$2,"")</f>
        <v>#VALUE!</v>
      </c>
      <c r="I4216" t="e">
        <f>IF(VLOOKUP($A4216,Parts!$A:$AM,I$1,0)="X",Z$2,"")</f>
        <v>#VALUE!</v>
      </c>
      <c r="J4216" t="e">
        <f>IF(VLOOKUP($A4216,Parts!$A:$AM,J$1,0)="X",AA$2,"")</f>
        <v>#VALUE!</v>
      </c>
      <c r="K4216" t="e">
        <f>IF(VLOOKUP($A4216,Parts!$A:$AM,K$1,0)="X",AB$2,"")</f>
        <v>#VALUE!</v>
      </c>
      <c r="L4216" t="e">
        <f>IF(VLOOKUP($A4216,Parts!$A:$AM,L$1,0)="X",AC$2,"")</f>
        <v>#VALUE!</v>
      </c>
      <c r="M4216" t="e">
        <f>IF(VLOOKUP($A4216,Parts!$A:$AM,M$1,0)="X",AD$2,"")</f>
        <v>#VALUE!</v>
      </c>
      <c r="N4216" t="e">
        <f>IF(VLOOKUP($A4216,Parts!$A:$AM,N$1,0)="X",AE$2,"")</f>
        <v>#VALUE!</v>
      </c>
      <c r="O4216" t="e">
        <f>IF(VLOOKUP($A4216,Parts!$A:$AM,O$1,0)="X",AF$2,"")</f>
        <v>#VALUE!</v>
      </c>
      <c r="P4216" t="e">
        <f t="shared" si="66"/>
        <v>#VALUE!</v>
      </c>
    </row>
    <row r="4217" spans="1:16" x14ac:dyDescent="0.25">
      <c r="A4217" t="e">
        <f>Table15[[#This Row],[Name]]</f>
        <v>#VALUE!</v>
      </c>
      <c r="B4217" t="e">
        <f>IF(VLOOKUP($A4217,Parts!$A:$AM,B$1,0)="X",S$2,"")</f>
        <v>#VALUE!</v>
      </c>
      <c r="C4217" t="e">
        <f>IF(VLOOKUP($A4217,Parts!$A:$AM,C$1,0)="X",T$2,"")</f>
        <v>#VALUE!</v>
      </c>
      <c r="D4217" t="e">
        <f>IF(VLOOKUP($A4217,Parts!$A:$AM,D$1,0)="X",U$2,"")</f>
        <v>#VALUE!</v>
      </c>
      <c r="E4217" t="e">
        <f>IF(VLOOKUP($A4217,Parts!$A:$AM,E$1,0)="X",V$2,"")</f>
        <v>#VALUE!</v>
      </c>
      <c r="F4217" t="e">
        <f>IF(VLOOKUP($A4217,Parts!$A:$AM,F$1,0)="X",W$2,"")</f>
        <v>#VALUE!</v>
      </c>
      <c r="G4217" t="e">
        <f>IF(VLOOKUP($A4217,Parts!$A:$AM,G$1,0)="X",X$2,"")</f>
        <v>#VALUE!</v>
      </c>
      <c r="H4217" t="e">
        <f>IF(VLOOKUP($A4217,Parts!$A:$AM,H$1,0)="X",Y$2,"")</f>
        <v>#VALUE!</v>
      </c>
      <c r="I4217" t="e">
        <f>IF(VLOOKUP($A4217,Parts!$A:$AM,I$1,0)="X",Z$2,"")</f>
        <v>#VALUE!</v>
      </c>
      <c r="J4217" t="e">
        <f>IF(VLOOKUP($A4217,Parts!$A:$AM,J$1,0)="X",AA$2,"")</f>
        <v>#VALUE!</v>
      </c>
      <c r="K4217" t="e">
        <f>IF(VLOOKUP($A4217,Parts!$A:$AM,K$1,0)="X",AB$2,"")</f>
        <v>#VALUE!</v>
      </c>
      <c r="L4217" t="e">
        <f>IF(VLOOKUP($A4217,Parts!$A:$AM,L$1,0)="X",AC$2,"")</f>
        <v>#VALUE!</v>
      </c>
      <c r="M4217" t="e">
        <f>IF(VLOOKUP($A4217,Parts!$A:$AM,M$1,0)="X",AD$2,"")</f>
        <v>#VALUE!</v>
      </c>
      <c r="N4217" t="e">
        <f>IF(VLOOKUP($A4217,Parts!$A:$AM,N$1,0)="X",AE$2,"")</f>
        <v>#VALUE!</v>
      </c>
      <c r="O4217" t="e">
        <f>IF(VLOOKUP($A4217,Parts!$A:$AM,O$1,0)="X",AF$2,"")</f>
        <v>#VALUE!</v>
      </c>
      <c r="P4217" t="e">
        <f t="shared" si="66"/>
        <v>#VALUE!</v>
      </c>
    </row>
    <row r="4218" spans="1:16" x14ac:dyDescent="0.25">
      <c r="A4218" t="e">
        <f>Table15[[#This Row],[Name]]</f>
        <v>#VALUE!</v>
      </c>
      <c r="B4218" t="e">
        <f>IF(VLOOKUP($A4218,Parts!$A:$AM,B$1,0)="X",S$2,"")</f>
        <v>#VALUE!</v>
      </c>
      <c r="C4218" t="e">
        <f>IF(VLOOKUP($A4218,Parts!$A:$AM,C$1,0)="X",T$2,"")</f>
        <v>#VALUE!</v>
      </c>
      <c r="D4218" t="e">
        <f>IF(VLOOKUP($A4218,Parts!$A:$AM,D$1,0)="X",U$2,"")</f>
        <v>#VALUE!</v>
      </c>
      <c r="E4218" t="e">
        <f>IF(VLOOKUP($A4218,Parts!$A:$AM,E$1,0)="X",V$2,"")</f>
        <v>#VALUE!</v>
      </c>
      <c r="F4218" t="e">
        <f>IF(VLOOKUP($A4218,Parts!$A:$AM,F$1,0)="X",W$2,"")</f>
        <v>#VALUE!</v>
      </c>
      <c r="G4218" t="e">
        <f>IF(VLOOKUP($A4218,Parts!$A:$AM,G$1,0)="X",X$2,"")</f>
        <v>#VALUE!</v>
      </c>
      <c r="H4218" t="e">
        <f>IF(VLOOKUP($A4218,Parts!$A:$AM,H$1,0)="X",Y$2,"")</f>
        <v>#VALUE!</v>
      </c>
      <c r="I4218" t="e">
        <f>IF(VLOOKUP($A4218,Parts!$A:$AM,I$1,0)="X",Z$2,"")</f>
        <v>#VALUE!</v>
      </c>
      <c r="J4218" t="e">
        <f>IF(VLOOKUP($A4218,Parts!$A:$AM,J$1,0)="X",AA$2,"")</f>
        <v>#VALUE!</v>
      </c>
      <c r="K4218" t="e">
        <f>IF(VLOOKUP($A4218,Parts!$A:$AM,K$1,0)="X",AB$2,"")</f>
        <v>#VALUE!</v>
      </c>
      <c r="L4218" t="e">
        <f>IF(VLOOKUP($A4218,Parts!$A:$AM,L$1,0)="X",AC$2,"")</f>
        <v>#VALUE!</v>
      </c>
      <c r="M4218" t="e">
        <f>IF(VLOOKUP($A4218,Parts!$A:$AM,M$1,0)="X",AD$2,"")</f>
        <v>#VALUE!</v>
      </c>
      <c r="N4218" t="e">
        <f>IF(VLOOKUP($A4218,Parts!$A:$AM,N$1,0)="X",AE$2,"")</f>
        <v>#VALUE!</v>
      </c>
      <c r="O4218" t="e">
        <f>IF(VLOOKUP($A4218,Parts!$A:$AM,O$1,0)="X",AF$2,"")</f>
        <v>#VALUE!</v>
      </c>
      <c r="P4218" t="e">
        <f t="shared" si="66"/>
        <v>#VALUE!</v>
      </c>
    </row>
    <row r="4219" spans="1:16" x14ac:dyDescent="0.25">
      <c r="A4219" t="e">
        <f>Table15[[#This Row],[Name]]</f>
        <v>#VALUE!</v>
      </c>
      <c r="B4219" t="e">
        <f>IF(VLOOKUP($A4219,Parts!$A:$AM,B$1,0)="X",S$2,"")</f>
        <v>#VALUE!</v>
      </c>
      <c r="C4219" t="e">
        <f>IF(VLOOKUP($A4219,Parts!$A:$AM,C$1,0)="X",T$2,"")</f>
        <v>#VALUE!</v>
      </c>
      <c r="D4219" t="e">
        <f>IF(VLOOKUP($A4219,Parts!$A:$AM,D$1,0)="X",U$2,"")</f>
        <v>#VALUE!</v>
      </c>
      <c r="E4219" t="e">
        <f>IF(VLOOKUP($A4219,Parts!$A:$AM,E$1,0)="X",V$2,"")</f>
        <v>#VALUE!</v>
      </c>
      <c r="F4219" t="e">
        <f>IF(VLOOKUP($A4219,Parts!$A:$AM,F$1,0)="X",W$2,"")</f>
        <v>#VALUE!</v>
      </c>
      <c r="G4219" t="e">
        <f>IF(VLOOKUP($A4219,Parts!$A:$AM,G$1,0)="X",X$2,"")</f>
        <v>#VALUE!</v>
      </c>
      <c r="H4219" t="e">
        <f>IF(VLOOKUP($A4219,Parts!$A:$AM,H$1,0)="X",Y$2,"")</f>
        <v>#VALUE!</v>
      </c>
      <c r="I4219" t="e">
        <f>IF(VLOOKUP($A4219,Parts!$A:$AM,I$1,0)="X",Z$2,"")</f>
        <v>#VALUE!</v>
      </c>
      <c r="J4219" t="e">
        <f>IF(VLOOKUP($A4219,Parts!$A:$AM,J$1,0)="X",AA$2,"")</f>
        <v>#VALUE!</v>
      </c>
      <c r="K4219" t="e">
        <f>IF(VLOOKUP($A4219,Parts!$A:$AM,K$1,0)="X",AB$2,"")</f>
        <v>#VALUE!</v>
      </c>
      <c r="L4219" t="e">
        <f>IF(VLOOKUP($A4219,Parts!$A:$AM,L$1,0)="X",AC$2,"")</f>
        <v>#VALUE!</v>
      </c>
      <c r="M4219" t="e">
        <f>IF(VLOOKUP($A4219,Parts!$A:$AM,M$1,0)="X",AD$2,"")</f>
        <v>#VALUE!</v>
      </c>
      <c r="N4219" t="e">
        <f>IF(VLOOKUP($A4219,Parts!$A:$AM,N$1,0)="X",AE$2,"")</f>
        <v>#VALUE!</v>
      </c>
      <c r="O4219" t="e">
        <f>IF(VLOOKUP($A4219,Parts!$A:$AM,O$1,0)="X",AF$2,"")</f>
        <v>#VALUE!</v>
      </c>
      <c r="P4219" t="e">
        <f t="shared" si="66"/>
        <v>#VALUE!</v>
      </c>
    </row>
    <row r="4220" spans="1:16" x14ac:dyDescent="0.25">
      <c r="A4220" t="e">
        <f>Table15[[#This Row],[Name]]</f>
        <v>#VALUE!</v>
      </c>
      <c r="B4220" t="e">
        <f>IF(VLOOKUP($A4220,Parts!$A:$AM,B$1,0)="X",S$2,"")</f>
        <v>#VALUE!</v>
      </c>
      <c r="C4220" t="e">
        <f>IF(VLOOKUP($A4220,Parts!$A:$AM,C$1,0)="X",T$2,"")</f>
        <v>#VALUE!</v>
      </c>
      <c r="D4220" t="e">
        <f>IF(VLOOKUP($A4220,Parts!$A:$AM,D$1,0)="X",U$2,"")</f>
        <v>#VALUE!</v>
      </c>
      <c r="E4220" t="e">
        <f>IF(VLOOKUP($A4220,Parts!$A:$AM,E$1,0)="X",V$2,"")</f>
        <v>#VALUE!</v>
      </c>
      <c r="F4220" t="e">
        <f>IF(VLOOKUP($A4220,Parts!$A:$AM,F$1,0)="X",W$2,"")</f>
        <v>#VALUE!</v>
      </c>
      <c r="G4220" t="e">
        <f>IF(VLOOKUP($A4220,Parts!$A:$AM,G$1,0)="X",X$2,"")</f>
        <v>#VALUE!</v>
      </c>
      <c r="H4220" t="e">
        <f>IF(VLOOKUP($A4220,Parts!$A:$AM,H$1,0)="X",Y$2,"")</f>
        <v>#VALUE!</v>
      </c>
      <c r="I4220" t="e">
        <f>IF(VLOOKUP($A4220,Parts!$A:$AM,I$1,0)="X",Z$2,"")</f>
        <v>#VALUE!</v>
      </c>
      <c r="J4220" t="e">
        <f>IF(VLOOKUP($A4220,Parts!$A:$AM,J$1,0)="X",AA$2,"")</f>
        <v>#VALUE!</v>
      </c>
      <c r="K4220" t="e">
        <f>IF(VLOOKUP($A4220,Parts!$A:$AM,K$1,0)="X",AB$2,"")</f>
        <v>#VALUE!</v>
      </c>
      <c r="L4220" t="e">
        <f>IF(VLOOKUP($A4220,Parts!$A:$AM,L$1,0)="X",AC$2,"")</f>
        <v>#VALUE!</v>
      </c>
      <c r="M4220" t="e">
        <f>IF(VLOOKUP($A4220,Parts!$A:$AM,M$1,0)="X",AD$2,"")</f>
        <v>#VALUE!</v>
      </c>
      <c r="N4220" t="e">
        <f>IF(VLOOKUP($A4220,Parts!$A:$AM,N$1,0)="X",AE$2,"")</f>
        <v>#VALUE!</v>
      </c>
      <c r="O4220" t="e">
        <f>IF(VLOOKUP($A4220,Parts!$A:$AM,O$1,0)="X",AF$2,"")</f>
        <v>#VALUE!</v>
      </c>
      <c r="P4220" t="e">
        <f t="shared" si="66"/>
        <v>#VALUE!</v>
      </c>
    </row>
    <row r="4221" spans="1:16" x14ac:dyDescent="0.25">
      <c r="A4221" t="e">
        <f>Table15[[#This Row],[Name]]</f>
        <v>#VALUE!</v>
      </c>
      <c r="B4221" t="e">
        <f>IF(VLOOKUP($A4221,Parts!$A:$AM,B$1,0)="X",S$2,"")</f>
        <v>#VALUE!</v>
      </c>
      <c r="C4221" t="e">
        <f>IF(VLOOKUP($A4221,Parts!$A:$AM,C$1,0)="X",T$2,"")</f>
        <v>#VALUE!</v>
      </c>
      <c r="D4221" t="e">
        <f>IF(VLOOKUP($A4221,Parts!$A:$AM,D$1,0)="X",U$2,"")</f>
        <v>#VALUE!</v>
      </c>
      <c r="E4221" t="e">
        <f>IF(VLOOKUP($A4221,Parts!$A:$AM,E$1,0)="X",V$2,"")</f>
        <v>#VALUE!</v>
      </c>
      <c r="F4221" t="e">
        <f>IF(VLOOKUP($A4221,Parts!$A:$AM,F$1,0)="X",W$2,"")</f>
        <v>#VALUE!</v>
      </c>
      <c r="G4221" t="e">
        <f>IF(VLOOKUP($A4221,Parts!$A:$AM,G$1,0)="X",X$2,"")</f>
        <v>#VALUE!</v>
      </c>
      <c r="H4221" t="e">
        <f>IF(VLOOKUP($A4221,Parts!$A:$AM,H$1,0)="X",Y$2,"")</f>
        <v>#VALUE!</v>
      </c>
      <c r="I4221" t="e">
        <f>IF(VLOOKUP($A4221,Parts!$A:$AM,I$1,0)="X",Z$2,"")</f>
        <v>#VALUE!</v>
      </c>
      <c r="J4221" t="e">
        <f>IF(VLOOKUP($A4221,Parts!$A:$AM,J$1,0)="X",AA$2,"")</f>
        <v>#VALUE!</v>
      </c>
      <c r="K4221" t="e">
        <f>IF(VLOOKUP($A4221,Parts!$A:$AM,K$1,0)="X",AB$2,"")</f>
        <v>#VALUE!</v>
      </c>
      <c r="L4221" t="e">
        <f>IF(VLOOKUP($A4221,Parts!$A:$AM,L$1,0)="X",AC$2,"")</f>
        <v>#VALUE!</v>
      </c>
      <c r="M4221" t="e">
        <f>IF(VLOOKUP($A4221,Parts!$A:$AM,M$1,0)="X",AD$2,"")</f>
        <v>#VALUE!</v>
      </c>
      <c r="N4221" t="e">
        <f>IF(VLOOKUP($A4221,Parts!$A:$AM,N$1,0)="X",AE$2,"")</f>
        <v>#VALUE!</v>
      </c>
      <c r="O4221" t="e">
        <f>IF(VLOOKUP($A4221,Parts!$A:$AM,O$1,0)="X",AF$2,"")</f>
        <v>#VALUE!</v>
      </c>
      <c r="P4221" t="e">
        <f t="shared" si="66"/>
        <v>#VALUE!</v>
      </c>
    </row>
    <row r="4222" spans="1:16" x14ac:dyDescent="0.25">
      <c r="A4222" t="e">
        <f>Table15[[#This Row],[Name]]</f>
        <v>#VALUE!</v>
      </c>
      <c r="B4222" t="e">
        <f>IF(VLOOKUP($A4222,Parts!$A:$AM,B$1,0)="X",S$2,"")</f>
        <v>#VALUE!</v>
      </c>
      <c r="C4222" t="e">
        <f>IF(VLOOKUP($A4222,Parts!$A:$AM,C$1,0)="X",T$2,"")</f>
        <v>#VALUE!</v>
      </c>
      <c r="D4222" t="e">
        <f>IF(VLOOKUP($A4222,Parts!$A:$AM,D$1,0)="X",U$2,"")</f>
        <v>#VALUE!</v>
      </c>
      <c r="E4222" t="e">
        <f>IF(VLOOKUP($A4222,Parts!$A:$AM,E$1,0)="X",V$2,"")</f>
        <v>#VALUE!</v>
      </c>
      <c r="F4222" t="e">
        <f>IF(VLOOKUP($A4222,Parts!$A:$AM,F$1,0)="X",W$2,"")</f>
        <v>#VALUE!</v>
      </c>
      <c r="G4222" t="e">
        <f>IF(VLOOKUP($A4222,Parts!$A:$AM,G$1,0)="X",X$2,"")</f>
        <v>#VALUE!</v>
      </c>
      <c r="H4222" t="e">
        <f>IF(VLOOKUP($A4222,Parts!$A:$AM,H$1,0)="X",Y$2,"")</f>
        <v>#VALUE!</v>
      </c>
      <c r="I4222" t="e">
        <f>IF(VLOOKUP($A4222,Parts!$A:$AM,I$1,0)="X",Z$2,"")</f>
        <v>#VALUE!</v>
      </c>
      <c r="J4222" t="e">
        <f>IF(VLOOKUP($A4222,Parts!$A:$AM,J$1,0)="X",AA$2,"")</f>
        <v>#VALUE!</v>
      </c>
      <c r="K4222" t="e">
        <f>IF(VLOOKUP($A4222,Parts!$A:$AM,K$1,0)="X",AB$2,"")</f>
        <v>#VALUE!</v>
      </c>
      <c r="L4222" t="e">
        <f>IF(VLOOKUP($A4222,Parts!$A:$AM,L$1,0)="X",AC$2,"")</f>
        <v>#VALUE!</v>
      </c>
      <c r="M4222" t="e">
        <f>IF(VLOOKUP($A4222,Parts!$A:$AM,M$1,0)="X",AD$2,"")</f>
        <v>#VALUE!</v>
      </c>
      <c r="N4222" t="e">
        <f>IF(VLOOKUP($A4222,Parts!$A:$AM,N$1,0)="X",AE$2,"")</f>
        <v>#VALUE!</v>
      </c>
      <c r="O4222" t="e">
        <f>IF(VLOOKUP($A4222,Parts!$A:$AM,O$1,0)="X",AF$2,"")</f>
        <v>#VALUE!</v>
      </c>
      <c r="P4222" t="e">
        <f t="shared" si="66"/>
        <v>#VALUE!</v>
      </c>
    </row>
    <row r="4223" spans="1:16" x14ac:dyDescent="0.25">
      <c r="A4223" t="e">
        <f>Table15[[#This Row],[Name]]</f>
        <v>#VALUE!</v>
      </c>
      <c r="B4223" t="e">
        <f>IF(VLOOKUP($A4223,Parts!$A:$AM,B$1,0)="X",S$2,"")</f>
        <v>#VALUE!</v>
      </c>
      <c r="C4223" t="e">
        <f>IF(VLOOKUP($A4223,Parts!$A:$AM,C$1,0)="X",T$2,"")</f>
        <v>#VALUE!</v>
      </c>
      <c r="D4223" t="e">
        <f>IF(VLOOKUP($A4223,Parts!$A:$AM,D$1,0)="X",U$2,"")</f>
        <v>#VALUE!</v>
      </c>
      <c r="E4223" t="e">
        <f>IF(VLOOKUP($A4223,Parts!$A:$AM,E$1,0)="X",V$2,"")</f>
        <v>#VALUE!</v>
      </c>
      <c r="F4223" t="e">
        <f>IF(VLOOKUP($A4223,Parts!$A:$AM,F$1,0)="X",W$2,"")</f>
        <v>#VALUE!</v>
      </c>
      <c r="G4223" t="e">
        <f>IF(VLOOKUP($A4223,Parts!$A:$AM,G$1,0)="X",X$2,"")</f>
        <v>#VALUE!</v>
      </c>
      <c r="H4223" t="e">
        <f>IF(VLOOKUP($A4223,Parts!$A:$AM,H$1,0)="X",Y$2,"")</f>
        <v>#VALUE!</v>
      </c>
      <c r="I4223" t="e">
        <f>IF(VLOOKUP($A4223,Parts!$A:$AM,I$1,0)="X",Z$2,"")</f>
        <v>#VALUE!</v>
      </c>
      <c r="J4223" t="e">
        <f>IF(VLOOKUP($A4223,Parts!$A:$AM,J$1,0)="X",AA$2,"")</f>
        <v>#VALUE!</v>
      </c>
      <c r="K4223" t="e">
        <f>IF(VLOOKUP($A4223,Parts!$A:$AM,K$1,0)="X",AB$2,"")</f>
        <v>#VALUE!</v>
      </c>
      <c r="L4223" t="e">
        <f>IF(VLOOKUP($A4223,Parts!$A:$AM,L$1,0)="X",AC$2,"")</f>
        <v>#VALUE!</v>
      </c>
      <c r="M4223" t="e">
        <f>IF(VLOOKUP($A4223,Parts!$A:$AM,M$1,0)="X",AD$2,"")</f>
        <v>#VALUE!</v>
      </c>
      <c r="N4223" t="e">
        <f>IF(VLOOKUP($A4223,Parts!$A:$AM,N$1,0)="X",AE$2,"")</f>
        <v>#VALUE!</v>
      </c>
      <c r="O4223" t="e">
        <f>IF(VLOOKUP($A4223,Parts!$A:$AM,O$1,0)="X",AF$2,"")</f>
        <v>#VALUE!</v>
      </c>
      <c r="P4223" t="e">
        <f t="shared" si="66"/>
        <v>#VALUE!</v>
      </c>
    </row>
    <row r="4224" spans="1:16" x14ac:dyDescent="0.25">
      <c r="A4224" t="e">
        <f>Table15[[#This Row],[Name]]</f>
        <v>#VALUE!</v>
      </c>
      <c r="B4224" t="e">
        <f>IF(VLOOKUP($A4224,Parts!$A:$AM,B$1,0)="X",S$2,"")</f>
        <v>#VALUE!</v>
      </c>
      <c r="C4224" t="e">
        <f>IF(VLOOKUP($A4224,Parts!$A:$AM,C$1,0)="X",T$2,"")</f>
        <v>#VALUE!</v>
      </c>
      <c r="D4224" t="e">
        <f>IF(VLOOKUP($A4224,Parts!$A:$AM,D$1,0)="X",U$2,"")</f>
        <v>#VALUE!</v>
      </c>
      <c r="E4224" t="e">
        <f>IF(VLOOKUP($A4224,Parts!$A:$AM,E$1,0)="X",V$2,"")</f>
        <v>#VALUE!</v>
      </c>
      <c r="F4224" t="e">
        <f>IF(VLOOKUP($A4224,Parts!$A:$AM,F$1,0)="X",W$2,"")</f>
        <v>#VALUE!</v>
      </c>
      <c r="G4224" t="e">
        <f>IF(VLOOKUP($A4224,Parts!$A:$AM,G$1,0)="X",X$2,"")</f>
        <v>#VALUE!</v>
      </c>
      <c r="H4224" t="e">
        <f>IF(VLOOKUP($A4224,Parts!$A:$AM,H$1,0)="X",Y$2,"")</f>
        <v>#VALUE!</v>
      </c>
      <c r="I4224" t="e">
        <f>IF(VLOOKUP($A4224,Parts!$A:$AM,I$1,0)="X",Z$2,"")</f>
        <v>#VALUE!</v>
      </c>
      <c r="J4224" t="e">
        <f>IF(VLOOKUP($A4224,Parts!$A:$AM,J$1,0)="X",AA$2,"")</f>
        <v>#VALUE!</v>
      </c>
      <c r="K4224" t="e">
        <f>IF(VLOOKUP($A4224,Parts!$A:$AM,K$1,0)="X",AB$2,"")</f>
        <v>#VALUE!</v>
      </c>
      <c r="L4224" t="e">
        <f>IF(VLOOKUP($A4224,Parts!$A:$AM,L$1,0)="X",AC$2,"")</f>
        <v>#VALUE!</v>
      </c>
      <c r="M4224" t="e">
        <f>IF(VLOOKUP($A4224,Parts!$A:$AM,M$1,0)="X",AD$2,"")</f>
        <v>#VALUE!</v>
      </c>
      <c r="N4224" t="e">
        <f>IF(VLOOKUP($A4224,Parts!$A:$AM,N$1,0)="X",AE$2,"")</f>
        <v>#VALUE!</v>
      </c>
      <c r="O4224" t="e">
        <f>IF(VLOOKUP($A4224,Parts!$A:$AM,O$1,0)="X",AF$2,"")</f>
        <v>#VALUE!</v>
      </c>
      <c r="P4224" t="e">
        <f t="shared" si="66"/>
        <v>#VALUE!</v>
      </c>
    </row>
    <row r="4225" spans="1:16" x14ac:dyDescent="0.25">
      <c r="A4225" t="e">
        <f>Table15[[#This Row],[Name]]</f>
        <v>#VALUE!</v>
      </c>
      <c r="B4225" t="e">
        <f>IF(VLOOKUP($A4225,Parts!$A:$AM,B$1,0)="X",S$2,"")</f>
        <v>#VALUE!</v>
      </c>
      <c r="C4225" t="e">
        <f>IF(VLOOKUP($A4225,Parts!$A:$AM,C$1,0)="X",T$2,"")</f>
        <v>#VALUE!</v>
      </c>
      <c r="D4225" t="e">
        <f>IF(VLOOKUP($A4225,Parts!$A:$AM,D$1,0)="X",U$2,"")</f>
        <v>#VALUE!</v>
      </c>
      <c r="E4225" t="e">
        <f>IF(VLOOKUP($A4225,Parts!$A:$AM,E$1,0)="X",V$2,"")</f>
        <v>#VALUE!</v>
      </c>
      <c r="F4225" t="e">
        <f>IF(VLOOKUP($A4225,Parts!$A:$AM,F$1,0)="X",W$2,"")</f>
        <v>#VALUE!</v>
      </c>
      <c r="G4225" t="e">
        <f>IF(VLOOKUP($A4225,Parts!$A:$AM,G$1,0)="X",X$2,"")</f>
        <v>#VALUE!</v>
      </c>
      <c r="H4225" t="e">
        <f>IF(VLOOKUP($A4225,Parts!$A:$AM,H$1,0)="X",Y$2,"")</f>
        <v>#VALUE!</v>
      </c>
      <c r="I4225" t="e">
        <f>IF(VLOOKUP($A4225,Parts!$A:$AM,I$1,0)="X",Z$2,"")</f>
        <v>#VALUE!</v>
      </c>
      <c r="J4225" t="e">
        <f>IF(VLOOKUP($A4225,Parts!$A:$AM,J$1,0)="X",AA$2,"")</f>
        <v>#VALUE!</v>
      </c>
      <c r="K4225" t="e">
        <f>IF(VLOOKUP($A4225,Parts!$A:$AM,K$1,0)="X",AB$2,"")</f>
        <v>#VALUE!</v>
      </c>
      <c r="L4225" t="e">
        <f>IF(VLOOKUP($A4225,Parts!$A:$AM,L$1,0)="X",AC$2,"")</f>
        <v>#VALUE!</v>
      </c>
      <c r="M4225" t="e">
        <f>IF(VLOOKUP($A4225,Parts!$A:$AM,M$1,0)="X",AD$2,"")</f>
        <v>#VALUE!</v>
      </c>
      <c r="N4225" t="e">
        <f>IF(VLOOKUP($A4225,Parts!$A:$AM,N$1,0)="X",AE$2,"")</f>
        <v>#VALUE!</v>
      </c>
      <c r="O4225" t="e">
        <f>IF(VLOOKUP($A4225,Parts!$A:$AM,O$1,0)="X",AF$2,"")</f>
        <v>#VALUE!</v>
      </c>
      <c r="P4225" t="e">
        <f t="shared" si="66"/>
        <v>#VALUE!</v>
      </c>
    </row>
    <row r="4226" spans="1:16" x14ac:dyDescent="0.25">
      <c r="A4226" t="e">
        <f>Table15[[#This Row],[Name]]</f>
        <v>#VALUE!</v>
      </c>
      <c r="B4226" t="e">
        <f>IF(VLOOKUP($A4226,Parts!$A:$AM,B$1,0)="X",S$2,"")</f>
        <v>#VALUE!</v>
      </c>
      <c r="C4226" t="e">
        <f>IF(VLOOKUP($A4226,Parts!$A:$AM,C$1,0)="X",T$2,"")</f>
        <v>#VALUE!</v>
      </c>
      <c r="D4226" t="e">
        <f>IF(VLOOKUP($A4226,Parts!$A:$AM,D$1,0)="X",U$2,"")</f>
        <v>#VALUE!</v>
      </c>
      <c r="E4226" t="e">
        <f>IF(VLOOKUP($A4226,Parts!$A:$AM,E$1,0)="X",V$2,"")</f>
        <v>#VALUE!</v>
      </c>
      <c r="F4226" t="e">
        <f>IF(VLOOKUP($A4226,Parts!$A:$AM,F$1,0)="X",W$2,"")</f>
        <v>#VALUE!</v>
      </c>
      <c r="G4226" t="e">
        <f>IF(VLOOKUP($A4226,Parts!$A:$AM,G$1,0)="X",X$2,"")</f>
        <v>#VALUE!</v>
      </c>
      <c r="H4226" t="e">
        <f>IF(VLOOKUP($A4226,Parts!$A:$AM,H$1,0)="X",Y$2,"")</f>
        <v>#VALUE!</v>
      </c>
      <c r="I4226" t="e">
        <f>IF(VLOOKUP($A4226,Parts!$A:$AM,I$1,0)="X",Z$2,"")</f>
        <v>#VALUE!</v>
      </c>
      <c r="J4226" t="e">
        <f>IF(VLOOKUP($A4226,Parts!$A:$AM,J$1,0)="X",AA$2,"")</f>
        <v>#VALUE!</v>
      </c>
      <c r="K4226" t="e">
        <f>IF(VLOOKUP($A4226,Parts!$A:$AM,K$1,0)="X",AB$2,"")</f>
        <v>#VALUE!</v>
      </c>
      <c r="L4226" t="e">
        <f>IF(VLOOKUP($A4226,Parts!$A:$AM,L$1,0)="X",AC$2,"")</f>
        <v>#VALUE!</v>
      </c>
      <c r="M4226" t="e">
        <f>IF(VLOOKUP($A4226,Parts!$A:$AM,M$1,0)="X",AD$2,"")</f>
        <v>#VALUE!</v>
      </c>
      <c r="N4226" t="e">
        <f>IF(VLOOKUP($A4226,Parts!$A:$AM,N$1,0)="X",AE$2,"")</f>
        <v>#VALUE!</v>
      </c>
      <c r="O4226" t="e">
        <f>IF(VLOOKUP($A4226,Parts!$A:$AM,O$1,0)="X",AF$2,"")</f>
        <v>#VALUE!</v>
      </c>
      <c r="P4226" t="e">
        <f t="shared" si="66"/>
        <v>#VALUE!</v>
      </c>
    </row>
    <row r="4227" spans="1:16" x14ac:dyDescent="0.25">
      <c r="A4227" t="e">
        <f>Table15[[#This Row],[Name]]</f>
        <v>#VALUE!</v>
      </c>
      <c r="B4227" t="e">
        <f>IF(VLOOKUP($A4227,Parts!$A:$AM,B$1,0)="X",S$2,"")</f>
        <v>#VALUE!</v>
      </c>
      <c r="C4227" t="e">
        <f>IF(VLOOKUP($A4227,Parts!$A:$AM,C$1,0)="X",T$2,"")</f>
        <v>#VALUE!</v>
      </c>
      <c r="D4227" t="e">
        <f>IF(VLOOKUP($A4227,Parts!$A:$AM,D$1,0)="X",U$2,"")</f>
        <v>#VALUE!</v>
      </c>
      <c r="E4227" t="e">
        <f>IF(VLOOKUP($A4227,Parts!$A:$AM,E$1,0)="X",V$2,"")</f>
        <v>#VALUE!</v>
      </c>
      <c r="F4227" t="e">
        <f>IF(VLOOKUP($A4227,Parts!$A:$AM,F$1,0)="X",W$2,"")</f>
        <v>#VALUE!</v>
      </c>
      <c r="G4227" t="e">
        <f>IF(VLOOKUP($A4227,Parts!$A:$AM,G$1,0)="X",X$2,"")</f>
        <v>#VALUE!</v>
      </c>
      <c r="H4227" t="e">
        <f>IF(VLOOKUP($A4227,Parts!$A:$AM,H$1,0)="X",Y$2,"")</f>
        <v>#VALUE!</v>
      </c>
      <c r="I4227" t="e">
        <f>IF(VLOOKUP($A4227,Parts!$A:$AM,I$1,0)="X",Z$2,"")</f>
        <v>#VALUE!</v>
      </c>
      <c r="J4227" t="e">
        <f>IF(VLOOKUP($A4227,Parts!$A:$AM,J$1,0)="X",AA$2,"")</f>
        <v>#VALUE!</v>
      </c>
      <c r="K4227" t="e">
        <f>IF(VLOOKUP($A4227,Parts!$A:$AM,K$1,0)="X",AB$2,"")</f>
        <v>#VALUE!</v>
      </c>
      <c r="L4227" t="e">
        <f>IF(VLOOKUP($A4227,Parts!$A:$AM,L$1,0)="X",AC$2,"")</f>
        <v>#VALUE!</v>
      </c>
      <c r="M4227" t="e">
        <f>IF(VLOOKUP($A4227,Parts!$A:$AM,M$1,0)="X",AD$2,"")</f>
        <v>#VALUE!</v>
      </c>
      <c r="N4227" t="e">
        <f>IF(VLOOKUP($A4227,Parts!$A:$AM,N$1,0)="X",AE$2,"")</f>
        <v>#VALUE!</v>
      </c>
      <c r="O4227" t="e">
        <f>IF(VLOOKUP($A4227,Parts!$A:$AM,O$1,0)="X",AF$2,"")</f>
        <v>#VALUE!</v>
      </c>
      <c r="P4227" t="e">
        <f t="shared" ref="P4227:P4290" si="67">B4227&amp;C4227&amp;D4227&amp;E4227&amp;F4227&amp;G4227&amp;H4227&amp;I4227&amp;J4227&amp;K4227&amp;L4227&amp;M4227&amp;N4227&amp;O4227</f>
        <v>#VALUE!</v>
      </c>
    </row>
    <row r="4228" spans="1:16" x14ac:dyDescent="0.25">
      <c r="A4228" t="e">
        <f>Table15[[#This Row],[Name]]</f>
        <v>#VALUE!</v>
      </c>
      <c r="B4228" t="e">
        <f>IF(VLOOKUP($A4228,Parts!$A:$AM,B$1,0)="X",S$2,"")</f>
        <v>#VALUE!</v>
      </c>
      <c r="C4228" t="e">
        <f>IF(VLOOKUP($A4228,Parts!$A:$AM,C$1,0)="X",T$2,"")</f>
        <v>#VALUE!</v>
      </c>
      <c r="D4228" t="e">
        <f>IF(VLOOKUP($A4228,Parts!$A:$AM,D$1,0)="X",U$2,"")</f>
        <v>#VALUE!</v>
      </c>
      <c r="E4228" t="e">
        <f>IF(VLOOKUP($A4228,Parts!$A:$AM,E$1,0)="X",V$2,"")</f>
        <v>#VALUE!</v>
      </c>
      <c r="F4228" t="e">
        <f>IF(VLOOKUP($A4228,Parts!$A:$AM,F$1,0)="X",W$2,"")</f>
        <v>#VALUE!</v>
      </c>
      <c r="G4228" t="e">
        <f>IF(VLOOKUP($A4228,Parts!$A:$AM,G$1,0)="X",X$2,"")</f>
        <v>#VALUE!</v>
      </c>
      <c r="H4228" t="e">
        <f>IF(VLOOKUP($A4228,Parts!$A:$AM,H$1,0)="X",Y$2,"")</f>
        <v>#VALUE!</v>
      </c>
      <c r="I4228" t="e">
        <f>IF(VLOOKUP($A4228,Parts!$A:$AM,I$1,0)="X",Z$2,"")</f>
        <v>#VALUE!</v>
      </c>
      <c r="J4228" t="e">
        <f>IF(VLOOKUP($A4228,Parts!$A:$AM,J$1,0)="X",AA$2,"")</f>
        <v>#VALUE!</v>
      </c>
      <c r="K4228" t="e">
        <f>IF(VLOOKUP($A4228,Parts!$A:$AM,K$1,0)="X",AB$2,"")</f>
        <v>#VALUE!</v>
      </c>
      <c r="L4228" t="e">
        <f>IF(VLOOKUP($A4228,Parts!$A:$AM,L$1,0)="X",AC$2,"")</f>
        <v>#VALUE!</v>
      </c>
      <c r="M4228" t="e">
        <f>IF(VLOOKUP($A4228,Parts!$A:$AM,M$1,0)="X",AD$2,"")</f>
        <v>#VALUE!</v>
      </c>
      <c r="N4228" t="e">
        <f>IF(VLOOKUP($A4228,Parts!$A:$AM,N$1,0)="X",AE$2,"")</f>
        <v>#VALUE!</v>
      </c>
      <c r="O4228" t="e">
        <f>IF(VLOOKUP($A4228,Parts!$A:$AM,O$1,0)="X",AF$2,"")</f>
        <v>#VALUE!</v>
      </c>
      <c r="P4228" t="e">
        <f t="shared" si="67"/>
        <v>#VALUE!</v>
      </c>
    </row>
    <row r="4229" spans="1:16" x14ac:dyDescent="0.25">
      <c r="A4229" t="e">
        <f>Table15[[#This Row],[Name]]</f>
        <v>#VALUE!</v>
      </c>
      <c r="B4229" t="e">
        <f>IF(VLOOKUP($A4229,Parts!$A:$AM,B$1,0)="X",S$2,"")</f>
        <v>#VALUE!</v>
      </c>
      <c r="C4229" t="e">
        <f>IF(VLOOKUP($A4229,Parts!$A:$AM,C$1,0)="X",T$2,"")</f>
        <v>#VALUE!</v>
      </c>
      <c r="D4229" t="e">
        <f>IF(VLOOKUP($A4229,Parts!$A:$AM,D$1,0)="X",U$2,"")</f>
        <v>#VALUE!</v>
      </c>
      <c r="E4229" t="e">
        <f>IF(VLOOKUP($A4229,Parts!$A:$AM,E$1,0)="X",V$2,"")</f>
        <v>#VALUE!</v>
      </c>
      <c r="F4229" t="e">
        <f>IF(VLOOKUP($A4229,Parts!$A:$AM,F$1,0)="X",W$2,"")</f>
        <v>#VALUE!</v>
      </c>
      <c r="G4229" t="e">
        <f>IF(VLOOKUP($A4229,Parts!$A:$AM,G$1,0)="X",X$2,"")</f>
        <v>#VALUE!</v>
      </c>
      <c r="H4229" t="e">
        <f>IF(VLOOKUP($A4229,Parts!$A:$AM,H$1,0)="X",Y$2,"")</f>
        <v>#VALUE!</v>
      </c>
      <c r="I4229" t="e">
        <f>IF(VLOOKUP($A4229,Parts!$A:$AM,I$1,0)="X",Z$2,"")</f>
        <v>#VALUE!</v>
      </c>
      <c r="J4229" t="e">
        <f>IF(VLOOKUP($A4229,Parts!$A:$AM,J$1,0)="X",AA$2,"")</f>
        <v>#VALUE!</v>
      </c>
      <c r="K4229" t="e">
        <f>IF(VLOOKUP($A4229,Parts!$A:$AM,K$1,0)="X",AB$2,"")</f>
        <v>#VALUE!</v>
      </c>
      <c r="L4229" t="e">
        <f>IF(VLOOKUP($A4229,Parts!$A:$AM,L$1,0)="X",AC$2,"")</f>
        <v>#VALUE!</v>
      </c>
      <c r="M4229" t="e">
        <f>IF(VLOOKUP($A4229,Parts!$A:$AM,M$1,0)="X",AD$2,"")</f>
        <v>#VALUE!</v>
      </c>
      <c r="N4229" t="e">
        <f>IF(VLOOKUP($A4229,Parts!$A:$AM,N$1,0)="X",AE$2,"")</f>
        <v>#VALUE!</v>
      </c>
      <c r="O4229" t="e">
        <f>IF(VLOOKUP($A4229,Parts!$A:$AM,O$1,0)="X",AF$2,"")</f>
        <v>#VALUE!</v>
      </c>
      <c r="P4229" t="e">
        <f t="shared" si="67"/>
        <v>#VALUE!</v>
      </c>
    </row>
    <row r="4230" spans="1:16" x14ac:dyDescent="0.25">
      <c r="A4230" t="e">
        <f>Table15[[#This Row],[Name]]</f>
        <v>#VALUE!</v>
      </c>
      <c r="B4230" t="e">
        <f>IF(VLOOKUP($A4230,Parts!$A:$AM,B$1,0)="X",S$2,"")</f>
        <v>#VALUE!</v>
      </c>
      <c r="C4230" t="e">
        <f>IF(VLOOKUP($A4230,Parts!$A:$AM,C$1,0)="X",T$2,"")</f>
        <v>#VALUE!</v>
      </c>
      <c r="D4230" t="e">
        <f>IF(VLOOKUP($A4230,Parts!$A:$AM,D$1,0)="X",U$2,"")</f>
        <v>#VALUE!</v>
      </c>
      <c r="E4230" t="e">
        <f>IF(VLOOKUP($A4230,Parts!$A:$AM,E$1,0)="X",V$2,"")</f>
        <v>#VALUE!</v>
      </c>
      <c r="F4230" t="e">
        <f>IF(VLOOKUP($A4230,Parts!$A:$AM,F$1,0)="X",W$2,"")</f>
        <v>#VALUE!</v>
      </c>
      <c r="G4230" t="e">
        <f>IF(VLOOKUP($A4230,Parts!$A:$AM,G$1,0)="X",X$2,"")</f>
        <v>#VALUE!</v>
      </c>
      <c r="H4230" t="e">
        <f>IF(VLOOKUP($A4230,Parts!$A:$AM,H$1,0)="X",Y$2,"")</f>
        <v>#VALUE!</v>
      </c>
      <c r="I4230" t="e">
        <f>IF(VLOOKUP($A4230,Parts!$A:$AM,I$1,0)="X",Z$2,"")</f>
        <v>#VALUE!</v>
      </c>
      <c r="J4230" t="e">
        <f>IF(VLOOKUP($A4230,Parts!$A:$AM,J$1,0)="X",AA$2,"")</f>
        <v>#VALUE!</v>
      </c>
      <c r="K4230" t="e">
        <f>IF(VLOOKUP($A4230,Parts!$A:$AM,K$1,0)="X",AB$2,"")</f>
        <v>#VALUE!</v>
      </c>
      <c r="L4230" t="e">
        <f>IF(VLOOKUP($A4230,Parts!$A:$AM,L$1,0)="X",AC$2,"")</f>
        <v>#VALUE!</v>
      </c>
      <c r="M4230" t="e">
        <f>IF(VLOOKUP($A4230,Parts!$A:$AM,M$1,0)="X",AD$2,"")</f>
        <v>#VALUE!</v>
      </c>
      <c r="N4230" t="e">
        <f>IF(VLOOKUP($A4230,Parts!$A:$AM,N$1,0)="X",AE$2,"")</f>
        <v>#VALUE!</v>
      </c>
      <c r="O4230" t="e">
        <f>IF(VLOOKUP($A4230,Parts!$A:$AM,O$1,0)="X",AF$2,"")</f>
        <v>#VALUE!</v>
      </c>
      <c r="P4230" t="e">
        <f t="shared" si="67"/>
        <v>#VALUE!</v>
      </c>
    </row>
    <row r="4231" spans="1:16" x14ac:dyDescent="0.25">
      <c r="A4231" t="e">
        <f>Table15[[#This Row],[Name]]</f>
        <v>#VALUE!</v>
      </c>
      <c r="B4231" t="e">
        <f>IF(VLOOKUP($A4231,Parts!$A:$AM,B$1,0)="X",S$2,"")</f>
        <v>#VALUE!</v>
      </c>
      <c r="C4231" t="e">
        <f>IF(VLOOKUP($A4231,Parts!$A:$AM,C$1,0)="X",T$2,"")</f>
        <v>#VALUE!</v>
      </c>
      <c r="D4231" t="e">
        <f>IF(VLOOKUP($A4231,Parts!$A:$AM,D$1,0)="X",U$2,"")</f>
        <v>#VALUE!</v>
      </c>
      <c r="E4231" t="e">
        <f>IF(VLOOKUP($A4231,Parts!$A:$AM,E$1,0)="X",V$2,"")</f>
        <v>#VALUE!</v>
      </c>
      <c r="F4231" t="e">
        <f>IF(VLOOKUP($A4231,Parts!$A:$AM,F$1,0)="X",W$2,"")</f>
        <v>#VALUE!</v>
      </c>
      <c r="G4231" t="e">
        <f>IF(VLOOKUP($A4231,Parts!$A:$AM,G$1,0)="X",X$2,"")</f>
        <v>#VALUE!</v>
      </c>
      <c r="H4231" t="e">
        <f>IF(VLOOKUP($A4231,Parts!$A:$AM,H$1,0)="X",Y$2,"")</f>
        <v>#VALUE!</v>
      </c>
      <c r="I4231" t="e">
        <f>IF(VLOOKUP($A4231,Parts!$A:$AM,I$1,0)="X",Z$2,"")</f>
        <v>#VALUE!</v>
      </c>
      <c r="J4231" t="e">
        <f>IF(VLOOKUP($A4231,Parts!$A:$AM,J$1,0)="X",AA$2,"")</f>
        <v>#VALUE!</v>
      </c>
      <c r="K4231" t="e">
        <f>IF(VLOOKUP($A4231,Parts!$A:$AM,K$1,0)="X",AB$2,"")</f>
        <v>#VALUE!</v>
      </c>
      <c r="L4231" t="e">
        <f>IF(VLOOKUP($A4231,Parts!$A:$AM,L$1,0)="X",AC$2,"")</f>
        <v>#VALUE!</v>
      </c>
      <c r="M4231" t="e">
        <f>IF(VLOOKUP($A4231,Parts!$A:$AM,M$1,0)="X",AD$2,"")</f>
        <v>#VALUE!</v>
      </c>
      <c r="N4231" t="e">
        <f>IF(VLOOKUP($A4231,Parts!$A:$AM,N$1,0)="X",AE$2,"")</f>
        <v>#VALUE!</v>
      </c>
      <c r="O4231" t="e">
        <f>IF(VLOOKUP($A4231,Parts!$A:$AM,O$1,0)="X",AF$2,"")</f>
        <v>#VALUE!</v>
      </c>
      <c r="P4231" t="e">
        <f t="shared" si="67"/>
        <v>#VALUE!</v>
      </c>
    </row>
    <row r="4232" spans="1:16" x14ac:dyDescent="0.25">
      <c r="A4232" t="e">
        <f>Table15[[#This Row],[Name]]</f>
        <v>#VALUE!</v>
      </c>
      <c r="B4232" t="e">
        <f>IF(VLOOKUP($A4232,Parts!$A:$AM,B$1,0)="X",S$2,"")</f>
        <v>#VALUE!</v>
      </c>
      <c r="C4232" t="e">
        <f>IF(VLOOKUP($A4232,Parts!$A:$AM,C$1,0)="X",T$2,"")</f>
        <v>#VALUE!</v>
      </c>
      <c r="D4232" t="e">
        <f>IF(VLOOKUP($A4232,Parts!$A:$AM,D$1,0)="X",U$2,"")</f>
        <v>#VALUE!</v>
      </c>
      <c r="E4232" t="e">
        <f>IF(VLOOKUP($A4232,Parts!$A:$AM,E$1,0)="X",V$2,"")</f>
        <v>#VALUE!</v>
      </c>
      <c r="F4232" t="e">
        <f>IF(VLOOKUP($A4232,Parts!$A:$AM,F$1,0)="X",W$2,"")</f>
        <v>#VALUE!</v>
      </c>
      <c r="G4232" t="e">
        <f>IF(VLOOKUP($A4232,Parts!$A:$AM,G$1,0)="X",X$2,"")</f>
        <v>#VALUE!</v>
      </c>
      <c r="H4232" t="e">
        <f>IF(VLOOKUP($A4232,Parts!$A:$AM,H$1,0)="X",Y$2,"")</f>
        <v>#VALUE!</v>
      </c>
      <c r="I4232" t="e">
        <f>IF(VLOOKUP($A4232,Parts!$A:$AM,I$1,0)="X",Z$2,"")</f>
        <v>#VALUE!</v>
      </c>
      <c r="J4232" t="e">
        <f>IF(VLOOKUP($A4232,Parts!$A:$AM,J$1,0)="X",AA$2,"")</f>
        <v>#VALUE!</v>
      </c>
      <c r="K4232" t="e">
        <f>IF(VLOOKUP($A4232,Parts!$A:$AM,K$1,0)="X",AB$2,"")</f>
        <v>#VALUE!</v>
      </c>
      <c r="L4232" t="e">
        <f>IF(VLOOKUP($A4232,Parts!$A:$AM,L$1,0)="X",AC$2,"")</f>
        <v>#VALUE!</v>
      </c>
      <c r="M4232" t="e">
        <f>IF(VLOOKUP($A4232,Parts!$A:$AM,M$1,0)="X",AD$2,"")</f>
        <v>#VALUE!</v>
      </c>
      <c r="N4232" t="e">
        <f>IF(VLOOKUP($A4232,Parts!$A:$AM,N$1,0)="X",AE$2,"")</f>
        <v>#VALUE!</v>
      </c>
      <c r="O4232" t="e">
        <f>IF(VLOOKUP($A4232,Parts!$A:$AM,O$1,0)="X",AF$2,"")</f>
        <v>#VALUE!</v>
      </c>
      <c r="P4232" t="e">
        <f t="shared" si="67"/>
        <v>#VALUE!</v>
      </c>
    </row>
    <row r="4233" spans="1:16" x14ac:dyDescent="0.25">
      <c r="A4233" t="e">
        <f>Table15[[#This Row],[Name]]</f>
        <v>#VALUE!</v>
      </c>
      <c r="B4233" t="e">
        <f>IF(VLOOKUP($A4233,Parts!$A:$AM,B$1,0)="X",S$2,"")</f>
        <v>#VALUE!</v>
      </c>
      <c r="C4233" t="e">
        <f>IF(VLOOKUP($A4233,Parts!$A:$AM,C$1,0)="X",T$2,"")</f>
        <v>#VALUE!</v>
      </c>
      <c r="D4233" t="e">
        <f>IF(VLOOKUP($A4233,Parts!$A:$AM,D$1,0)="X",U$2,"")</f>
        <v>#VALUE!</v>
      </c>
      <c r="E4233" t="e">
        <f>IF(VLOOKUP($A4233,Parts!$A:$AM,E$1,0)="X",V$2,"")</f>
        <v>#VALUE!</v>
      </c>
      <c r="F4233" t="e">
        <f>IF(VLOOKUP($A4233,Parts!$A:$AM,F$1,0)="X",W$2,"")</f>
        <v>#VALUE!</v>
      </c>
      <c r="G4233" t="e">
        <f>IF(VLOOKUP($A4233,Parts!$A:$AM,G$1,0)="X",X$2,"")</f>
        <v>#VALUE!</v>
      </c>
      <c r="H4233" t="e">
        <f>IF(VLOOKUP($A4233,Parts!$A:$AM,H$1,0)="X",Y$2,"")</f>
        <v>#VALUE!</v>
      </c>
      <c r="I4233" t="e">
        <f>IF(VLOOKUP($A4233,Parts!$A:$AM,I$1,0)="X",Z$2,"")</f>
        <v>#VALUE!</v>
      </c>
      <c r="J4233" t="e">
        <f>IF(VLOOKUP($A4233,Parts!$A:$AM,J$1,0)="X",AA$2,"")</f>
        <v>#VALUE!</v>
      </c>
      <c r="K4233" t="e">
        <f>IF(VLOOKUP($A4233,Parts!$A:$AM,K$1,0)="X",AB$2,"")</f>
        <v>#VALUE!</v>
      </c>
      <c r="L4233" t="e">
        <f>IF(VLOOKUP($A4233,Parts!$A:$AM,L$1,0)="X",AC$2,"")</f>
        <v>#VALUE!</v>
      </c>
      <c r="M4233" t="e">
        <f>IF(VLOOKUP($A4233,Parts!$A:$AM,M$1,0)="X",AD$2,"")</f>
        <v>#VALUE!</v>
      </c>
      <c r="N4233" t="e">
        <f>IF(VLOOKUP($A4233,Parts!$A:$AM,N$1,0)="X",AE$2,"")</f>
        <v>#VALUE!</v>
      </c>
      <c r="O4233" t="e">
        <f>IF(VLOOKUP($A4233,Parts!$A:$AM,O$1,0)="X",AF$2,"")</f>
        <v>#VALUE!</v>
      </c>
      <c r="P4233" t="e">
        <f t="shared" si="67"/>
        <v>#VALUE!</v>
      </c>
    </row>
    <row r="4234" spans="1:16" x14ac:dyDescent="0.25">
      <c r="A4234" t="e">
        <f>Table15[[#This Row],[Name]]</f>
        <v>#VALUE!</v>
      </c>
      <c r="B4234" t="e">
        <f>IF(VLOOKUP($A4234,Parts!$A:$AM,B$1,0)="X",S$2,"")</f>
        <v>#VALUE!</v>
      </c>
      <c r="C4234" t="e">
        <f>IF(VLOOKUP($A4234,Parts!$A:$AM,C$1,0)="X",T$2,"")</f>
        <v>#VALUE!</v>
      </c>
      <c r="D4234" t="e">
        <f>IF(VLOOKUP($A4234,Parts!$A:$AM,D$1,0)="X",U$2,"")</f>
        <v>#VALUE!</v>
      </c>
      <c r="E4234" t="e">
        <f>IF(VLOOKUP($A4234,Parts!$A:$AM,E$1,0)="X",V$2,"")</f>
        <v>#VALUE!</v>
      </c>
      <c r="F4234" t="e">
        <f>IF(VLOOKUP($A4234,Parts!$A:$AM,F$1,0)="X",W$2,"")</f>
        <v>#VALUE!</v>
      </c>
      <c r="G4234" t="e">
        <f>IF(VLOOKUP($A4234,Parts!$A:$AM,G$1,0)="X",X$2,"")</f>
        <v>#VALUE!</v>
      </c>
      <c r="H4234" t="e">
        <f>IF(VLOOKUP($A4234,Parts!$A:$AM,H$1,0)="X",Y$2,"")</f>
        <v>#VALUE!</v>
      </c>
      <c r="I4234" t="e">
        <f>IF(VLOOKUP($A4234,Parts!$A:$AM,I$1,0)="X",Z$2,"")</f>
        <v>#VALUE!</v>
      </c>
      <c r="J4234" t="e">
        <f>IF(VLOOKUP($A4234,Parts!$A:$AM,J$1,0)="X",AA$2,"")</f>
        <v>#VALUE!</v>
      </c>
      <c r="K4234" t="e">
        <f>IF(VLOOKUP($A4234,Parts!$A:$AM,K$1,0)="X",AB$2,"")</f>
        <v>#VALUE!</v>
      </c>
      <c r="L4234" t="e">
        <f>IF(VLOOKUP($A4234,Parts!$A:$AM,L$1,0)="X",AC$2,"")</f>
        <v>#VALUE!</v>
      </c>
      <c r="M4234" t="e">
        <f>IF(VLOOKUP($A4234,Parts!$A:$AM,M$1,0)="X",AD$2,"")</f>
        <v>#VALUE!</v>
      </c>
      <c r="N4234" t="e">
        <f>IF(VLOOKUP($A4234,Parts!$A:$AM,N$1,0)="X",AE$2,"")</f>
        <v>#VALUE!</v>
      </c>
      <c r="O4234" t="e">
        <f>IF(VLOOKUP($A4234,Parts!$A:$AM,O$1,0)="X",AF$2,"")</f>
        <v>#VALUE!</v>
      </c>
      <c r="P4234" t="e">
        <f t="shared" si="67"/>
        <v>#VALUE!</v>
      </c>
    </row>
    <row r="4235" spans="1:16" x14ac:dyDescent="0.25">
      <c r="A4235" t="e">
        <f>Table15[[#This Row],[Name]]</f>
        <v>#VALUE!</v>
      </c>
      <c r="B4235" t="e">
        <f>IF(VLOOKUP($A4235,Parts!$A:$AM,B$1,0)="X",S$2,"")</f>
        <v>#VALUE!</v>
      </c>
      <c r="C4235" t="e">
        <f>IF(VLOOKUP($A4235,Parts!$A:$AM,C$1,0)="X",T$2,"")</f>
        <v>#VALUE!</v>
      </c>
      <c r="D4235" t="e">
        <f>IF(VLOOKUP($A4235,Parts!$A:$AM,D$1,0)="X",U$2,"")</f>
        <v>#VALUE!</v>
      </c>
      <c r="E4235" t="e">
        <f>IF(VLOOKUP($A4235,Parts!$A:$AM,E$1,0)="X",V$2,"")</f>
        <v>#VALUE!</v>
      </c>
      <c r="F4235" t="e">
        <f>IF(VLOOKUP($A4235,Parts!$A:$AM,F$1,0)="X",W$2,"")</f>
        <v>#VALUE!</v>
      </c>
      <c r="G4235" t="e">
        <f>IF(VLOOKUP($A4235,Parts!$A:$AM,G$1,0)="X",X$2,"")</f>
        <v>#VALUE!</v>
      </c>
      <c r="H4235" t="e">
        <f>IF(VLOOKUP($A4235,Parts!$A:$AM,H$1,0)="X",Y$2,"")</f>
        <v>#VALUE!</v>
      </c>
      <c r="I4235" t="e">
        <f>IF(VLOOKUP($A4235,Parts!$A:$AM,I$1,0)="X",Z$2,"")</f>
        <v>#VALUE!</v>
      </c>
      <c r="J4235" t="e">
        <f>IF(VLOOKUP($A4235,Parts!$A:$AM,J$1,0)="X",AA$2,"")</f>
        <v>#VALUE!</v>
      </c>
      <c r="K4235" t="e">
        <f>IF(VLOOKUP($A4235,Parts!$A:$AM,K$1,0)="X",AB$2,"")</f>
        <v>#VALUE!</v>
      </c>
      <c r="L4235" t="e">
        <f>IF(VLOOKUP($A4235,Parts!$A:$AM,L$1,0)="X",AC$2,"")</f>
        <v>#VALUE!</v>
      </c>
      <c r="M4235" t="e">
        <f>IF(VLOOKUP($A4235,Parts!$A:$AM,M$1,0)="X",AD$2,"")</f>
        <v>#VALUE!</v>
      </c>
      <c r="N4235" t="e">
        <f>IF(VLOOKUP($A4235,Parts!$A:$AM,N$1,0)="X",AE$2,"")</f>
        <v>#VALUE!</v>
      </c>
      <c r="O4235" t="e">
        <f>IF(VLOOKUP($A4235,Parts!$A:$AM,O$1,0)="X",AF$2,"")</f>
        <v>#VALUE!</v>
      </c>
      <c r="P4235" t="e">
        <f t="shared" si="67"/>
        <v>#VALUE!</v>
      </c>
    </row>
    <row r="4236" spans="1:16" x14ac:dyDescent="0.25">
      <c r="A4236" t="e">
        <f>Table15[[#This Row],[Name]]</f>
        <v>#VALUE!</v>
      </c>
      <c r="B4236" t="e">
        <f>IF(VLOOKUP($A4236,Parts!$A:$AM,B$1,0)="X",S$2,"")</f>
        <v>#VALUE!</v>
      </c>
      <c r="C4236" t="e">
        <f>IF(VLOOKUP($A4236,Parts!$A:$AM,C$1,0)="X",T$2,"")</f>
        <v>#VALUE!</v>
      </c>
      <c r="D4236" t="e">
        <f>IF(VLOOKUP($A4236,Parts!$A:$AM,D$1,0)="X",U$2,"")</f>
        <v>#VALUE!</v>
      </c>
      <c r="E4236" t="e">
        <f>IF(VLOOKUP($A4236,Parts!$A:$AM,E$1,0)="X",V$2,"")</f>
        <v>#VALUE!</v>
      </c>
      <c r="F4236" t="e">
        <f>IF(VLOOKUP($A4236,Parts!$A:$AM,F$1,0)="X",W$2,"")</f>
        <v>#VALUE!</v>
      </c>
      <c r="G4236" t="e">
        <f>IF(VLOOKUP($A4236,Parts!$A:$AM,G$1,0)="X",X$2,"")</f>
        <v>#VALUE!</v>
      </c>
      <c r="H4236" t="e">
        <f>IF(VLOOKUP($A4236,Parts!$A:$AM,H$1,0)="X",Y$2,"")</f>
        <v>#VALUE!</v>
      </c>
      <c r="I4236" t="e">
        <f>IF(VLOOKUP($A4236,Parts!$A:$AM,I$1,0)="X",Z$2,"")</f>
        <v>#VALUE!</v>
      </c>
      <c r="J4236" t="e">
        <f>IF(VLOOKUP($A4236,Parts!$A:$AM,J$1,0)="X",AA$2,"")</f>
        <v>#VALUE!</v>
      </c>
      <c r="K4236" t="e">
        <f>IF(VLOOKUP($A4236,Parts!$A:$AM,K$1,0)="X",AB$2,"")</f>
        <v>#VALUE!</v>
      </c>
      <c r="L4236" t="e">
        <f>IF(VLOOKUP($A4236,Parts!$A:$AM,L$1,0)="X",AC$2,"")</f>
        <v>#VALUE!</v>
      </c>
      <c r="M4236" t="e">
        <f>IF(VLOOKUP($A4236,Parts!$A:$AM,M$1,0)="X",AD$2,"")</f>
        <v>#VALUE!</v>
      </c>
      <c r="N4236" t="e">
        <f>IF(VLOOKUP($A4236,Parts!$A:$AM,N$1,0)="X",AE$2,"")</f>
        <v>#VALUE!</v>
      </c>
      <c r="O4236" t="e">
        <f>IF(VLOOKUP($A4236,Parts!$A:$AM,O$1,0)="X",AF$2,"")</f>
        <v>#VALUE!</v>
      </c>
      <c r="P4236" t="e">
        <f t="shared" si="67"/>
        <v>#VALUE!</v>
      </c>
    </row>
    <row r="4237" spans="1:16" x14ac:dyDescent="0.25">
      <c r="A4237" t="e">
        <f>Table15[[#This Row],[Name]]</f>
        <v>#VALUE!</v>
      </c>
      <c r="B4237" t="e">
        <f>IF(VLOOKUP($A4237,Parts!$A:$AM,B$1,0)="X",S$2,"")</f>
        <v>#VALUE!</v>
      </c>
      <c r="C4237" t="e">
        <f>IF(VLOOKUP($A4237,Parts!$A:$AM,C$1,0)="X",T$2,"")</f>
        <v>#VALUE!</v>
      </c>
      <c r="D4237" t="e">
        <f>IF(VLOOKUP($A4237,Parts!$A:$AM,D$1,0)="X",U$2,"")</f>
        <v>#VALUE!</v>
      </c>
      <c r="E4237" t="e">
        <f>IF(VLOOKUP($A4237,Parts!$A:$AM,E$1,0)="X",V$2,"")</f>
        <v>#VALUE!</v>
      </c>
      <c r="F4237" t="e">
        <f>IF(VLOOKUP($A4237,Parts!$A:$AM,F$1,0)="X",W$2,"")</f>
        <v>#VALUE!</v>
      </c>
      <c r="G4237" t="e">
        <f>IF(VLOOKUP($A4237,Parts!$A:$AM,G$1,0)="X",X$2,"")</f>
        <v>#VALUE!</v>
      </c>
      <c r="H4237" t="e">
        <f>IF(VLOOKUP($A4237,Parts!$A:$AM,H$1,0)="X",Y$2,"")</f>
        <v>#VALUE!</v>
      </c>
      <c r="I4237" t="e">
        <f>IF(VLOOKUP($A4237,Parts!$A:$AM,I$1,0)="X",Z$2,"")</f>
        <v>#VALUE!</v>
      </c>
      <c r="J4237" t="e">
        <f>IF(VLOOKUP($A4237,Parts!$A:$AM,J$1,0)="X",AA$2,"")</f>
        <v>#VALUE!</v>
      </c>
      <c r="K4237" t="e">
        <f>IF(VLOOKUP($A4237,Parts!$A:$AM,K$1,0)="X",AB$2,"")</f>
        <v>#VALUE!</v>
      </c>
      <c r="L4237" t="e">
        <f>IF(VLOOKUP($A4237,Parts!$A:$AM,L$1,0)="X",AC$2,"")</f>
        <v>#VALUE!</v>
      </c>
      <c r="M4237" t="e">
        <f>IF(VLOOKUP($A4237,Parts!$A:$AM,M$1,0)="X",AD$2,"")</f>
        <v>#VALUE!</v>
      </c>
      <c r="N4237" t="e">
        <f>IF(VLOOKUP($A4237,Parts!$A:$AM,N$1,0)="X",AE$2,"")</f>
        <v>#VALUE!</v>
      </c>
      <c r="O4237" t="e">
        <f>IF(VLOOKUP($A4237,Parts!$A:$AM,O$1,0)="X",AF$2,"")</f>
        <v>#VALUE!</v>
      </c>
      <c r="P4237" t="e">
        <f t="shared" si="67"/>
        <v>#VALUE!</v>
      </c>
    </row>
    <row r="4238" spans="1:16" x14ac:dyDescent="0.25">
      <c r="A4238" t="e">
        <f>Table15[[#This Row],[Name]]</f>
        <v>#VALUE!</v>
      </c>
      <c r="B4238" t="e">
        <f>IF(VLOOKUP($A4238,Parts!$A:$AM,B$1,0)="X",S$2,"")</f>
        <v>#VALUE!</v>
      </c>
      <c r="C4238" t="e">
        <f>IF(VLOOKUP($A4238,Parts!$A:$AM,C$1,0)="X",T$2,"")</f>
        <v>#VALUE!</v>
      </c>
      <c r="D4238" t="e">
        <f>IF(VLOOKUP($A4238,Parts!$A:$AM,D$1,0)="X",U$2,"")</f>
        <v>#VALUE!</v>
      </c>
      <c r="E4238" t="e">
        <f>IF(VLOOKUP($A4238,Parts!$A:$AM,E$1,0)="X",V$2,"")</f>
        <v>#VALUE!</v>
      </c>
      <c r="F4238" t="e">
        <f>IF(VLOOKUP($A4238,Parts!$A:$AM,F$1,0)="X",W$2,"")</f>
        <v>#VALUE!</v>
      </c>
      <c r="G4238" t="e">
        <f>IF(VLOOKUP($A4238,Parts!$A:$AM,G$1,0)="X",X$2,"")</f>
        <v>#VALUE!</v>
      </c>
      <c r="H4238" t="e">
        <f>IF(VLOOKUP($A4238,Parts!$A:$AM,H$1,0)="X",Y$2,"")</f>
        <v>#VALUE!</v>
      </c>
      <c r="I4238" t="e">
        <f>IF(VLOOKUP($A4238,Parts!$A:$AM,I$1,0)="X",Z$2,"")</f>
        <v>#VALUE!</v>
      </c>
      <c r="J4238" t="e">
        <f>IF(VLOOKUP($A4238,Parts!$A:$AM,J$1,0)="X",AA$2,"")</f>
        <v>#VALUE!</v>
      </c>
      <c r="K4238" t="e">
        <f>IF(VLOOKUP($A4238,Parts!$A:$AM,K$1,0)="X",AB$2,"")</f>
        <v>#VALUE!</v>
      </c>
      <c r="L4238" t="e">
        <f>IF(VLOOKUP($A4238,Parts!$A:$AM,L$1,0)="X",AC$2,"")</f>
        <v>#VALUE!</v>
      </c>
      <c r="M4238" t="e">
        <f>IF(VLOOKUP($A4238,Parts!$A:$AM,M$1,0)="X",AD$2,"")</f>
        <v>#VALUE!</v>
      </c>
      <c r="N4238" t="e">
        <f>IF(VLOOKUP($A4238,Parts!$A:$AM,N$1,0)="X",AE$2,"")</f>
        <v>#VALUE!</v>
      </c>
      <c r="O4238" t="e">
        <f>IF(VLOOKUP($A4238,Parts!$A:$AM,O$1,0)="X",AF$2,"")</f>
        <v>#VALUE!</v>
      </c>
      <c r="P4238" t="e">
        <f t="shared" si="67"/>
        <v>#VALUE!</v>
      </c>
    </row>
    <row r="4239" spans="1:16" x14ac:dyDescent="0.25">
      <c r="A4239" t="e">
        <f>Table15[[#This Row],[Name]]</f>
        <v>#VALUE!</v>
      </c>
      <c r="B4239" t="e">
        <f>IF(VLOOKUP($A4239,Parts!$A:$AM,B$1,0)="X",S$2,"")</f>
        <v>#VALUE!</v>
      </c>
      <c r="C4239" t="e">
        <f>IF(VLOOKUP($A4239,Parts!$A:$AM,C$1,0)="X",T$2,"")</f>
        <v>#VALUE!</v>
      </c>
      <c r="D4239" t="e">
        <f>IF(VLOOKUP($A4239,Parts!$A:$AM,D$1,0)="X",U$2,"")</f>
        <v>#VALUE!</v>
      </c>
      <c r="E4239" t="e">
        <f>IF(VLOOKUP($A4239,Parts!$A:$AM,E$1,0)="X",V$2,"")</f>
        <v>#VALUE!</v>
      </c>
      <c r="F4239" t="e">
        <f>IF(VLOOKUP($A4239,Parts!$A:$AM,F$1,0)="X",W$2,"")</f>
        <v>#VALUE!</v>
      </c>
      <c r="G4239" t="e">
        <f>IF(VLOOKUP($A4239,Parts!$A:$AM,G$1,0)="X",X$2,"")</f>
        <v>#VALUE!</v>
      </c>
      <c r="H4239" t="e">
        <f>IF(VLOOKUP($A4239,Parts!$A:$AM,H$1,0)="X",Y$2,"")</f>
        <v>#VALUE!</v>
      </c>
      <c r="I4239" t="e">
        <f>IF(VLOOKUP($A4239,Parts!$A:$AM,I$1,0)="X",Z$2,"")</f>
        <v>#VALUE!</v>
      </c>
      <c r="J4239" t="e">
        <f>IF(VLOOKUP($A4239,Parts!$A:$AM,J$1,0)="X",AA$2,"")</f>
        <v>#VALUE!</v>
      </c>
      <c r="K4239" t="e">
        <f>IF(VLOOKUP($A4239,Parts!$A:$AM,K$1,0)="X",AB$2,"")</f>
        <v>#VALUE!</v>
      </c>
      <c r="L4239" t="e">
        <f>IF(VLOOKUP($A4239,Parts!$A:$AM,L$1,0)="X",AC$2,"")</f>
        <v>#VALUE!</v>
      </c>
      <c r="M4239" t="e">
        <f>IF(VLOOKUP($A4239,Parts!$A:$AM,M$1,0)="X",AD$2,"")</f>
        <v>#VALUE!</v>
      </c>
      <c r="N4239" t="e">
        <f>IF(VLOOKUP($A4239,Parts!$A:$AM,N$1,0)="X",AE$2,"")</f>
        <v>#VALUE!</v>
      </c>
      <c r="O4239" t="e">
        <f>IF(VLOOKUP($A4239,Parts!$A:$AM,O$1,0)="X",AF$2,"")</f>
        <v>#VALUE!</v>
      </c>
      <c r="P4239" t="e">
        <f t="shared" si="67"/>
        <v>#VALUE!</v>
      </c>
    </row>
    <row r="4240" spans="1:16" x14ac:dyDescent="0.25">
      <c r="A4240" t="e">
        <f>Table15[[#This Row],[Name]]</f>
        <v>#VALUE!</v>
      </c>
      <c r="B4240" t="e">
        <f>IF(VLOOKUP($A4240,Parts!$A:$AM,B$1,0)="X",S$2,"")</f>
        <v>#VALUE!</v>
      </c>
      <c r="C4240" t="e">
        <f>IF(VLOOKUP($A4240,Parts!$A:$AM,C$1,0)="X",T$2,"")</f>
        <v>#VALUE!</v>
      </c>
      <c r="D4240" t="e">
        <f>IF(VLOOKUP($A4240,Parts!$A:$AM,D$1,0)="X",U$2,"")</f>
        <v>#VALUE!</v>
      </c>
      <c r="E4240" t="e">
        <f>IF(VLOOKUP($A4240,Parts!$A:$AM,E$1,0)="X",V$2,"")</f>
        <v>#VALUE!</v>
      </c>
      <c r="F4240" t="e">
        <f>IF(VLOOKUP($A4240,Parts!$A:$AM,F$1,0)="X",W$2,"")</f>
        <v>#VALUE!</v>
      </c>
      <c r="G4240" t="e">
        <f>IF(VLOOKUP($A4240,Parts!$A:$AM,G$1,0)="X",X$2,"")</f>
        <v>#VALUE!</v>
      </c>
      <c r="H4240" t="e">
        <f>IF(VLOOKUP($A4240,Parts!$A:$AM,H$1,0)="X",Y$2,"")</f>
        <v>#VALUE!</v>
      </c>
      <c r="I4240" t="e">
        <f>IF(VLOOKUP($A4240,Parts!$A:$AM,I$1,0)="X",Z$2,"")</f>
        <v>#VALUE!</v>
      </c>
      <c r="J4240" t="e">
        <f>IF(VLOOKUP($A4240,Parts!$A:$AM,J$1,0)="X",AA$2,"")</f>
        <v>#VALUE!</v>
      </c>
      <c r="K4240" t="e">
        <f>IF(VLOOKUP($A4240,Parts!$A:$AM,K$1,0)="X",AB$2,"")</f>
        <v>#VALUE!</v>
      </c>
      <c r="L4240" t="e">
        <f>IF(VLOOKUP($A4240,Parts!$A:$AM,L$1,0)="X",AC$2,"")</f>
        <v>#VALUE!</v>
      </c>
      <c r="M4240" t="e">
        <f>IF(VLOOKUP($A4240,Parts!$A:$AM,M$1,0)="X",AD$2,"")</f>
        <v>#VALUE!</v>
      </c>
      <c r="N4240" t="e">
        <f>IF(VLOOKUP($A4240,Parts!$A:$AM,N$1,0)="X",AE$2,"")</f>
        <v>#VALUE!</v>
      </c>
      <c r="O4240" t="e">
        <f>IF(VLOOKUP($A4240,Parts!$A:$AM,O$1,0)="X",AF$2,"")</f>
        <v>#VALUE!</v>
      </c>
      <c r="P4240" t="e">
        <f t="shared" si="67"/>
        <v>#VALUE!</v>
      </c>
    </row>
    <row r="4241" spans="1:16" x14ac:dyDescent="0.25">
      <c r="A4241" t="e">
        <f>Table15[[#This Row],[Name]]</f>
        <v>#VALUE!</v>
      </c>
      <c r="B4241" t="e">
        <f>IF(VLOOKUP($A4241,Parts!$A:$AM,B$1,0)="X",S$2,"")</f>
        <v>#VALUE!</v>
      </c>
      <c r="C4241" t="e">
        <f>IF(VLOOKUP($A4241,Parts!$A:$AM,C$1,0)="X",T$2,"")</f>
        <v>#VALUE!</v>
      </c>
      <c r="D4241" t="e">
        <f>IF(VLOOKUP($A4241,Parts!$A:$AM,D$1,0)="X",U$2,"")</f>
        <v>#VALUE!</v>
      </c>
      <c r="E4241" t="e">
        <f>IF(VLOOKUP($A4241,Parts!$A:$AM,E$1,0)="X",V$2,"")</f>
        <v>#VALUE!</v>
      </c>
      <c r="F4241" t="e">
        <f>IF(VLOOKUP($A4241,Parts!$A:$AM,F$1,0)="X",W$2,"")</f>
        <v>#VALUE!</v>
      </c>
      <c r="G4241" t="e">
        <f>IF(VLOOKUP($A4241,Parts!$A:$AM,G$1,0)="X",X$2,"")</f>
        <v>#VALUE!</v>
      </c>
      <c r="H4241" t="e">
        <f>IF(VLOOKUP($A4241,Parts!$A:$AM,H$1,0)="X",Y$2,"")</f>
        <v>#VALUE!</v>
      </c>
      <c r="I4241" t="e">
        <f>IF(VLOOKUP($A4241,Parts!$A:$AM,I$1,0)="X",Z$2,"")</f>
        <v>#VALUE!</v>
      </c>
      <c r="J4241" t="e">
        <f>IF(VLOOKUP($A4241,Parts!$A:$AM,J$1,0)="X",AA$2,"")</f>
        <v>#VALUE!</v>
      </c>
      <c r="K4241" t="e">
        <f>IF(VLOOKUP($A4241,Parts!$A:$AM,K$1,0)="X",AB$2,"")</f>
        <v>#VALUE!</v>
      </c>
      <c r="L4241" t="e">
        <f>IF(VLOOKUP($A4241,Parts!$A:$AM,L$1,0)="X",AC$2,"")</f>
        <v>#VALUE!</v>
      </c>
      <c r="M4241" t="e">
        <f>IF(VLOOKUP($A4241,Parts!$A:$AM,M$1,0)="X",AD$2,"")</f>
        <v>#VALUE!</v>
      </c>
      <c r="N4241" t="e">
        <f>IF(VLOOKUP($A4241,Parts!$A:$AM,N$1,0)="X",AE$2,"")</f>
        <v>#VALUE!</v>
      </c>
      <c r="O4241" t="e">
        <f>IF(VLOOKUP($A4241,Parts!$A:$AM,O$1,0)="X",AF$2,"")</f>
        <v>#VALUE!</v>
      </c>
      <c r="P4241" t="e">
        <f t="shared" si="67"/>
        <v>#VALUE!</v>
      </c>
    </row>
    <row r="4242" spans="1:16" x14ac:dyDescent="0.25">
      <c r="A4242" t="e">
        <f>Table15[[#This Row],[Name]]</f>
        <v>#VALUE!</v>
      </c>
      <c r="B4242" t="e">
        <f>IF(VLOOKUP($A4242,Parts!$A:$AM,B$1,0)="X",S$2,"")</f>
        <v>#VALUE!</v>
      </c>
      <c r="C4242" t="e">
        <f>IF(VLOOKUP($A4242,Parts!$A:$AM,C$1,0)="X",T$2,"")</f>
        <v>#VALUE!</v>
      </c>
      <c r="D4242" t="e">
        <f>IF(VLOOKUP($A4242,Parts!$A:$AM,D$1,0)="X",U$2,"")</f>
        <v>#VALUE!</v>
      </c>
      <c r="E4242" t="e">
        <f>IF(VLOOKUP($A4242,Parts!$A:$AM,E$1,0)="X",V$2,"")</f>
        <v>#VALUE!</v>
      </c>
      <c r="F4242" t="e">
        <f>IF(VLOOKUP($A4242,Parts!$A:$AM,F$1,0)="X",W$2,"")</f>
        <v>#VALUE!</v>
      </c>
      <c r="G4242" t="e">
        <f>IF(VLOOKUP($A4242,Parts!$A:$AM,G$1,0)="X",X$2,"")</f>
        <v>#VALUE!</v>
      </c>
      <c r="H4242" t="e">
        <f>IF(VLOOKUP($A4242,Parts!$A:$AM,H$1,0)="X",Y$2,"")</f>
        <v>#VALUE!</v>
      </c>
      <c r="I4242" t="e">
        <f>IF(VLOOKUP($A4242,Parts!$A:$AM,I$1,0)="X",Z$2,"")</f>
        <v>#VALUE!</v>
      </c>
      <c r="J4242" t="e">
        <f>IF(VLOOKUP($A4242,Parts!$A:$AM,J$1,0)="X",AA$2,"")</f>
        <v>#VALUE!</v>
      </c>
      <c r="K4242" t="e">
        <f>IF(VLOOKUP($A4242,Parts!$A:$AM,K$1,0)="X",AB$2,"")</f>
        <v>#VALUE!</v>
      </c>
      <c r="L4242" t="e">
        <f>IF(VLOOKUP($A4242,Parts!$A:$AM,L$1,0)="X",AC$2,"")</f>
        <v>#VALUE!</v>
      </c>
      <c r="M4242" t="e">
        <f>IF(VLOOKUP($A4242,Parts!$A:$AM,M$1,0)="X",AD$2,"")</f>
        <v>#VALUE!</v>
      </c>
      <c r="N4242" t="e">
        <f>IF(VLOOKUP($A4242,Parts!$A:$AM,N$1,0)="X",AE$2,"")</f>
        <v>#VALUE!</v>
      </c>
      <c r="O4242" t="e">
        <f>IF(VLOOKUP($A4242,Parts!$A:$AM,O$1,0)="X",AF$2,"")</f>
        <v>#VALUE!</v>
      </c>
      <c r="P4242" t="e">
        <f t="shared" si="67"/>
        <v>#VALUE!</v>
      </c>
    </row>
    <row r="4243" spans="1:16" x14ac:dyDescent="0.25">
      <c r="A4243" t="e">
        <f>Table15[[#This Row],[Name]]</f>
        <v>#VALUE!</v>
      </c>
      <c r="B4243" t="e">
        <f>IF(VLOOKUP($A4243,Parts!$A:$AM,B$1,0)="X",S$2,"")</f>
        <v>#VALUE!</v>
      </c>
      <c r="C4243" t="e">
        <f>IF(VLOOKUP($A4243,Parts!$A:$AM,C$1,0)="X",T$2,"")</f>
        <v>#VALUE!</v>
      </c>
      <c r="D4243" t="e">
        <f>IF(VLOOKUP($A4243,Parts!$A:$AM,D$1,0)="X",U$2,"")</f>
        <v>#VALUE!</v>
      </c>
      <c r="E4243" t="e">
        <f>IF(VLOOKUP($A4243,Parts!$A:$AM,E$1,0)="X",V$2,"")</f>
        <v>#VALUE!</v>
      </c>
      <c r="F4243" t="e">
        <f>IF(VLOOKUP($A4243,Parts!$A:$AM,F$1,0)="X",W$2,"")</f>
        <v>#VALUE!</v>
      </c>
      <c r="G4243" t="e">
        <f>IF(VLOOKUP($A4243,Parts!$A:$AM,G$1,0)="X",X$2,"")</f>
        <v>#VALUE!</v>
      </c>
      <c r="H4243" t="e">
        <f>IF(VLOOKUP($A4243,Parts!$A:$AM,H$1,0)="X",Y$2,"")</f>
        <v>#VALUE!</v>
      </c>
      <c r="I4243" t="e">
        <f>IF(VLOOKUP($A4243,Parts!$A:$AM,I$1,0)="X",Z$2,"")</f>
        <v>#VALUE!</v>
      </c>
      <c r="J4243" t="e">
        <f>IF(VLOOKUP($A4243,Parts!$A:$AM,J$1,0)="X",AA$2,"")</f>
        <v>#VALUE!</v>
      </c>
      <c r="K4243" t="e">
        <f>IF(VLOOKUP($A4243,Parts!$A:$AM,K$1,0)="X",AB$2,"")</f>
        <v>#VALUE!</v>
      </c>
      <c r="L4243" t="e">
        <f>IF(VLOOKUP($A4243,Parts!$A:$AM,L$1,0)="X",AC$2,"")</f>
        <v>#VALUE!</v>
      </c>
      <c r="M4243" t="e">
        <f>IF(VLOOKUP($A4243,Parts!$A:$AM,M$1,0)="X",AD$2,"")</f>
        <v>#VALUE!</v>
      </c>
      <c r="N4243" t="e">
        <f>IF(VLOOKUP($A4243,Parts!$A:$AM,N$1,0)="X",AE$2,"")</f>
        <v>#VALUE!</v>
      </c>
      <c r="O4243" t="e">
        <f>IF(VLOOKUP($A4243,Parts!$A:$AM,O$1,0)="X",AF$2,"")</f>
        <v>#VALUE!</v>
      </c>
      <c r="P4243" t="e">
        <f t="shared" si="67"/>
        <v>#VALUE!</v>
      </c>
    </row>
    <row r="4244" spans="1:16" x14ac:dyDescent="0.25">
      <c r="A4244" t="e">
        <f>Table15[[#This Row],[Name]]</f>
        <v>#VALUE!</v>
      </c>
      <c r="B4244" t="e">
        <f>IF(VLOOKUP($A4244,Parts!$A:$AM,B$1,0)="X",S$2,"")</f>
        <v>#VALUE!</v>
      </c>
      <c r="C4244" t="e">
        <f>IF(VLOOKUP($A4244,Parts!$A:$AM,C$1,0)="X",T$2,"")</f>
        <v>#VALUE!</v>
      </c>
      <c r="D4244" t="e">
        <f>IF(VLOOKUP($A4244,Parts!$A:$AM,D$1,0)="X",U$2,"")</f>
        <v>#VALUE!</v>
      </c>
      <c r="E4244" t="e">
        <f>IF(VLOOKUP($A4244,Parts!$A:$AM,E$1,0)="X",V$2,"")</f>
        <v>#VALUE!</v>
      </c>
      <c r="F4244" t="e">
        <f>IF(VLOOKUP($A4244,Parts!$A:$AM,F$1,0)="X",W$2,"")</f>
        <v>#VALUE!</v>
      </c>
      <c r="G4244" t="e">
        <f>IF(VLOOKUP($A4244,Parts!$A:$AM,G$1,0)="X",X$2,"")</f>
        <v>#VALUE!</v>
      </c>
      <c r="H4244" t="e">
        <f>IF(VLOOKUP($A4244,Parts!$A:$AM,H$1,0)="X",Y$2,"")</f>
        <v>#VALUE!</v>
      </c>
      <c r="I4244" t="e">
        <f>IF(VLOOKUP($A4244,Parts!$A:$AM,I$1,0)="X",Z$2,"")</f>
        <v>#VALUE!</v>
      </c>
      <c r="J4244" t="e">
        <f>IF(VLOOKUP($A4244,Parts!$A:$AM,J$1,0)="X",AA$2,"")</f>
        <v>#VALUE!</v>
      </c>
      <c r="K4244" t="e">
        <f>IF(VLOOKUP($A4244,Parts!$A:$AM,K$1,0)="X",AB$2,"")</f>
        <v>#VALUE!</v>
      </c>
      <c r="L4244" t="e">
        <f>IF(VLOOKUP($A4244,Parts!$A:$AM,L$1,0)="X",AC$2,"")</f>
        <v>#VALUE!</v>
      </c>
      <c r="M4244" t="e">
        <f>IF(VLOOKUP($A4244,Parts!$A:$AM,M$1,0)="X",AD$2,"")</f>
        <v>#VALUE!</v>
      </c>
      <c r="N4244" t="e">
        <f>IF(VLOOKUP($A4244,Parts!$A:$AM,N$1,0)="X",AE$2,"")</f>
        <v>#VALUE!</v>
      </c>
      <c r="O4244" t="e">
        <f>IF(VLOOKUP($A4244,Parts!$A:$AM,O$1,0)="X",AF$2,"")</f>
        <v>#VALUE!</v>
      </c>
      <c r="P4244" t="e">
        <f t="shared" si="67"/>
        <v>#VALUE!</v>
      </c>
    </row>
    <row r="4245" spans="1:16" x14ac:dyDescent="0.25">
      <c r="A4245" t="e">
        <f>Table15[[#This Row],[Name]]</f>
        <v>#VALUE!</v>
      </c>
      <c r="B4245" t="e">
        <f>IF(VLOOKUP($A4245,Parts!$A:$AM,B$1,0)="X",S$2,"")</f>
        <v>#VALUE!</v>
      </c>
      <c r="C4245" t="e">
        <f>IF(VLOOKUP($A4245,Parts!$A:$AM,C$1,0)="X",T$2,"")</f>
        <v>#VALUE!</v>
      </c>
      <c r="D4245" t="e">
        <f>IF(VLOOKUP($A4245,Parts!$A:$AM,D$1,0)="X",U$2,"")</f>
        <v>#VALUE!</v>
      </c>
      <c r="E4245" t="e">
        <f>IF(VLOOKUP($A4245,Parts!$A:$AM,E$1,0)="X",V$2,"")</f>
        <v>#VALUE!</v>
      </c>
      <c r="F4245" t="e">
        <f>IF(VLOOKUP($A4245,Parts!$A:$AM,F$1,0)="X",W$2,"")</f>
        <v>#VALUE!</v>
      </c>
      <c r="G4245" t="e">
        <f>IF(VLOOKUP($A4245,Parts!$A:$AM,G$1,0)="X",X$2,"")</f>
        <v>#VALUE!</v>
      </c>
      <c r="H4245" t="e">
        <f>IF(VLOOKUP($A4245,Parts!$A:$AM,H$1,0)="X",Y$2,"")</f>
        <v>#VALUE!</v>
      </c>
      <c r="I4245" t="e">
        <f>IF(VLOOKUP($A4245,Parts!$A:$AM,I$1,0)="X",Z$2,"")</f>
        <v>#VALUE!</v>
      </c>
      <c r="J4245" t="e">
        <f>IF(VLOOKUP($A4245,Parts!$A:$AM,J$1,0)="X",AA$2,"")</f>
        <v>#VALUE!</v>
      </c>
      <c r="K4245" t="e">
        <f>IF(VLOOKUP($A4245,Parts!$A:$AM,K$1,0)="X",AB$2,"")</f>
        <v>#VALUE!</v>
      </c>
      <c r="L4245" t="e">
        <f>IF(VLOOKUP($A4245,Parts!$A:$AM,L$1,0)="X",AC$2,"")</f>
        <v>#VALUE!</v>
      </c>
      <c r="M4245" t="e">
        <f>IF(VLOOKUP($A4245,Parts!$A:$AM,M$1,0)="X",AD$2,"")</f>
        <v>#VALUE!</v>
      </c>
      <c r="N4245" t="e">
        <f>IF(VLOOKUP($A4245,Parts!$A:$AM,N$1,0)="X",AE$2,"")</f>
        <v>#VALUE!</v>
      </c>
      <c r="O4245" t="e">
        <f>IF(VLOOKUP($A4245,Parts!$A:$AM,O$1,0)="X",AF$2,"")</f>
        <v>#VALUE!</v>
      </c>
      <c r="P4245" t="e">
        <f t="shared" si="67"/>
        <v>#VALUE!</v>
      </c>
    </row>
    <row r="4246" spans="1:16" x14ac:dyDescent="0.25">
      <c r="A4246" t="e">
        <f>Table15[[#This Row],[Name]]</f>
        <v>#VALUE!</v>
      </c>
      <c r="B4246" t="e">
        <f>IF(VLOOKUP($A4246,Parts!$A:$AM,B$1,0)="X",S$2,"")</f>
        <v>#VALUE!</v>
      </c>
      <c r="C4246" t="e">
        <f>IF(VLOOKUP($A4246,Parts!$A:$AM,C$1,0)="X",T$2,"")</f>
        <v>#VALUE!</v>
      </c>
      <c r="D4246" t="e">
        <f>IF(VLOOKUP($A4246,Parts!$A:$AM,D$1,0)="X",U$2,"")</f>
        <v>#VALUE!</v>
      </c>
      <c r="E4246" t="e">
        <f>IF(VLOOKUP($A4246,Parts!$A:$AM,E$1,0)="X",V$2,"")</f>
        <v>#VALUE!</v>
      </c>
      <c r="F4246" t="e">
        <f>IF(VLOOKUP($A4246,Parts!$A:$AM,F$1,0)="X",W$2,"")</f>
        <v>#VALUE!</v>
      </c>
      <c r="G4246" t="e">
        <f>IF(VLOOKUP($A4246,Parts!$A:$AM,G$1,0)="X",X$2,"")</f>
        <v>#VALUE!</v>
      </c>
      <c r="H4246" t="e">
        <f>IF(VLOOKUP($A4246,Parts!$A:$AM,H$1,0)="X",Y$2,"")</f>
        <v>#VALUE!</v>
      </c>
      <c r="I4246" t="e">
        <f>IF(VLOOKUP($A4246,Parts!$A:$AM,I$1,0)="X",Z$2,"")</f>
        <v>#VALUE!</v>
      </c>
      <c r="J4246" t="e">
        <f>IF(VLOOKUP($A4246,Parts!$A:$AM,J$1,0)="X",AA$2,"")</f>
        <v>#VALUE!</v>
      </c>
      <c r="K4246" t="e">
        <f>IF(VLOOKUP($A4246,Parts!$A:$AM,K$1,0)="X",AB$2,"")</f>
        <v>#VALUE!</v>
      </c>
      <c r="L4246" t="e">
        <f>IF(VLOOKUP($A4246,Parts!$A:$AM,L$1,0)="X",AC$2,"")</f>
        <v>#VALUE!</v>
      </c>
      <c r="M4246" t="e">
        <f>IF(VLOOKUP($A4246,Parts!$A:$AM,M$1,0)="X",AD$2,"")</f>
        <v>#VALUE!</v>
      </c>
      <c r="N4246" t="e">
        <f>IF(VLOOKUP($A4246,Parts!$A:$AM,N$1,0)="X",AE$2,"")</f>
        <v>#VALUE!</v>
      </c>
      <c r="O4246" t="e">
        <f>IF(VLOOKUP($A4246,Parts!$A:$AM,O$1,0)="X",AF$2,"")</f>
        <v>#VALUE!</v>
      </c>
      <c r="P4246" t="e">
        <f t="shared" si="67"/>
        <v>#VALUE!</v>
      </c>
    </row>
    <row r="4247" spans="1:16" x14ac:dyDescent="0.25">
      <c r="A4247" t="e">
        <f>Table15[[#This Row],[Name]]</f>
        <v>#VALUE!</v>
      </c>
      <c r="B4247" t="e">
        <f>IF(VLOOKUP($A4247,Parts!$A:$AM,B$1,0)="X",S$2,"")</f>
        <v>#VALUE!</v>
      </c>
      <c r="C4247" t="e">
        <f>IF(VLOOKUP($A4247,Parts!$A:$AM,C$1,0)="X",T$2,"")</f>
        <v>#VALUE!</v>
      </c>
      <c r="D4247" t="e">
        <f>IF(VLOOKUP($A4247,Parts!$A:$AM,D$1,0)="X",U$2,"")</f>
        <v>#VALUE!</v>
      </c>
      <c r="E4247" t="e">
        <f>IF(VLOOKUP($A4247,Parts!$A:$AM,E$1,0)="X",V$2,"")</f>
        <v>#VALUE!</v>
      </c>
      <c r="F4247" t="e">
        <f>IF(VLOOKUP($A4247,Parts!$A:$AM,F$1,0)="X",W$2,"")</f>
        <v>#VALUE!</v>
      </c>
      <c r="G4247" t="e">
        <f>IF(VLOOKUP($A4247,Parts!$A:$AM,G$1,0)="X",X$2,"")</f>
        <v>#VALUE!</v>
      </c>
      <c r="H4247" t="e">
        <f>IF(VLOOKUP($A4247,Parts!$A:$AM,H$1,0)="X",Y$2,"")</f>
        <v>#VALUE!</v>
      </c>
      <c r="I4247" t="e">
        <f>IF(VLOOKUP($A4247,Parts!$A:$AM,I$1,0)="X",Z$2,"")</f>
        <v>#VALUE!</v>
      </c>
      <c r="J4247" t="e">
        <f>IF(VLOOKUP($A4247,Parts!$A:$AM,J$1,0)="X",AA$2,"")</f>
        <v>#VALUE!</v>
      </c>
      <c r="K4247" t="e">
        <f>IF(VLOOKUP($A4247,Parts!$A:$AM,K$1,0)="X",AB$2,"")</f>
        <v>#VALUE!</v>
      </c>
      <c r="L4247" t="e">
        <f>IF(VLOOKUP($A4247,Parts!$A:$AM,L$1,0)="X",AC$2,"")</f>
        <v>#VALUE!</v>
      </c>
      <c r="M4247" t="e">
        <f>IF(VLOOKUP($A4247,Parts!$A:$AM,M$1,0)="X",AD$2,"")</f>
        <v>#VALUE!</v>
      </c>
      <c r="N4247" t="e">
        <f>IF(VLOOKUP($A4247,Parts!$A:$AM,N$1,0)="X",AE$2,"")</f>
        <v>#VALUE!</v>
      </c>
      <c r="O4247" t="e">
        <f>IF(VLOOKUP($A4247,Parts!$A:$AM,O$1,0)="X",AF$2,"")</f>
        <v>#VALUE!</v>
      </c>
      <c r="P4247" t="e">
        <f t="shared" si="67"/>
        <v>#VALUE!</v>
      </c>
    </row>
    <row r="4248" spans="1:16" x14ac:dyDescent="0.25">
      <c r="A4248" t="e">
        <f>Table15[[#This Row],[Name]]</f>
        <v>#VALUE!</v>
      </c>
      <c r="B4248" t="e">
        <f>IF(VLOOKUP($A4248,Parts!$A:$AM,B$1,0)="X",S$2,"")</f>
        <v>#VALUE!</v>
      </c>
      <c r="C4248" t="e">
        <f>IF(VLOOKUP($A4248,Parts!$A:$AM,C$1,0)="X",T$2,"")</f>
        <v>#VALUE!</v>
      </c>
      <c r="D4248" t="e">
        <f>IF(VLOOKUP($A4248,Parts!$A:$AM,D$1,0)="X",U$2,"")</f>
        <v>#VALUE!</v>
      </c>
      <c r="E4248" t="e">
        <f>IF(VLOOKUP($A4248,Parts!$A:$AM,E$1,0)="X",V$2,"")</f>
        <v>#VALUE!</v>
      </c>
      <c r="F4248" t="e">
        <f>IF(VLOOKUP($A4248,Parts!$A:$AM,F$1,0)="X",W$2,"")</f>
        <v>#VALUE!</v>
      </c>
      <c r="G4248" t="e">
        <f>IF(VLOOKUP($A4248,Parts!$A:$AM,G$1,0)="X",X$2,"")</f>
        <v>#VALUE!</v>
      </c>
      <c r="H4248" t="e">
        <f>IF(VLOOKUP($A4248,Parts!$A:$AM,H$1,0)="X",Y$2,"")</f>
        <v>#VALUE!</v>
      </c>
      <c r="I4248" t="e">
        <f>IF(VLOOKUP($A4248,Parts!$A:$AM,I$1,0)="X",Z$2,"")</f>
        <v>#VALUE!</v>
      </c>
      <c r="J4248" t="e">
        <f>IF(VLOOKUP($A4248,Parts!$A:$AM,J$1,0)="X",AA$2,"")</f>
        <v>#VALUE!</v>
      </c>
      <c r="K4248" t="e">
        <f>IF(VLOOKUP($A4248,Parts!$A:$AM,K$1,0)="X",AB$2,"")</f>
        <v>#VALUE!</v>
      </c>
      <c r="L4248" t="e">
        <f>IF(VLOOKUP($A4248,Parts!$A:$AM,L$1,0)="X",AC$2,"")</f>
        <v>#VALUE!</v>
      </c>
      <c r="M4248" t="e">
        <f>IF(VLOOKUP($A4248,Parts!$A:$AM,M$1,0)="X",AD$2,"")</f>
        <v>#VALUE!</v>
      </c>
      <c r="N4248" t="e">
        <f>IF(VLOOKUP($A4248,Parts!$A:$AM,N$1,0)="X",AE$2,"")</f>
        <v>#VALUE!</v>
      </c>
      <c r="O4248" t="e">
        <f>IF(VLOOKUP($A4248,Parts!$A:$AM,O$1,0)="X",AF$2,"")</f>
        <v>#VALUE!</v>
      </c>
      <c r="P4248" t="e">
        <f t="shared" si="67"/>
        <v>#VALUE!</v>
      </c>
    </row>
    <row r="4249" spans="1:16" x14ac:dyDescent="0.25">
      <c r="A4249" t="e">
        <f>Table15[[#This Row],[Name]]</f>
        <v>#VALUE!</v>
      </c>
      <c r="B4249" t="e">
        <f>IF(VLOOKUP($A4249,Parts!$A:$AM,B$1,0)="X",S$2,"")</f>
        <v>#VALUE!</v>
      </c>
      <c r="C4249" t="e">
        <f>IF(VLOOKUP($A4249,Parts!$A:$AM,C$1,0)="X",T$2,"")</f>
        <v>#VALUE!</v>
      </c>
      <c r="D4249" t="e">
        <f>IF(VLOOKUP($A4249,Parts!$A:$AM,D$1,0)="X",U$2,"")</f>
        <v>#VALUE!</v>
      </c>
      <c r="E4249" t="e">
        <f>IF(VLOOKUP($A4249,Parts!$A:$AM,E$1,0)="X",V$2,"")</f>
        <v>#VALUE!</v>
      </c>
      <c r="F4249" t="e">
        <f>IF(VLOOKUP($A4249,Parts!$A:$AM,F$1,0)="X",W$2,"")</f>
        <v>#VALUE!</v>
      </c>
      <c r="G4249" t="e">
        <f>IF(VLOOKUP($A4249,Parts!$A:$AM,G$1,0)="X",X$2,"")</f>
        <v>#VALUE!</v>
      </c>
      <c r="H4249" t="e">
        <f>IF(VLOOKUP($A4249,Parts!$A:$AM,H$1,0)="X",Y$2,"")</f>
        <v>#VALUE!</v>
      </c>
      <c r="I4249" t="e">
        <f>IF(VLOOKUP($A4249,Parts!$A:$AM,I$1,0)="X",Z$2,"")</f>
        <v>#VALUE!</v>
      </c>
      <c r="J4249" t="e">
        <f>IF(VLOOKUP($A4249,Parts!$A:$AM,J$1,0)="X",AA$2,"")</f>
        <v>#VALUE!</v>
      </c>
      <c r="K4249" t="e">
        <f>IF(VLOOKUP($A4249,Parts!$A:$AM,K$1,0)="X",AB$2,"")</f>
        <v>#VALUE!</v>
      </c>
      <c r="L4249" t="e">
        <f>IF(VLOOKUP($A4249,Parts!$A:$AM,L$1,0)="X",AC$2,"")</f>
        <v>#VALUE!</v>
      </c>
      <c r="M4249" t="e">
        <f>IF(VLOOKUP($A4249,Parts!$A:$AM,M$1,0)="X",AD$2,"")</f>
        <v>#VALUE!</v>
      </c>
      <c r="N4249" t="e">
        <f>IF(VLOOKUP($A4249,Parts!$A:$AM,N$1,0)="X",AE$2,"")</f>
        <v>#VALUE!</v>
      </c>
      <c r="O4249" t="e">
        <f>IF(VLOOKUP($A4249,Parts!$A:$AM,O$1,0)="X",AF$2,"")</f>
        <v>#VALUE!</v>
      </c>
      <c r="P4249" t="e">
        <f t="shared" si="67"/>
        <v>#VALUE!</v>
      </c>
    </row>
    <row r="4250" spans="1:16" x14ac:dyDescent="0.25">
      <c r="A4250" t="e">
        <f>Table15[[#This Row],[Name]]</f>
        <v>#VALUE!</v>
      </c>
      <c r="B4250" t="e">
        <f>IF(VLOOKUP($A4250,Parts!$A:$AM,B$1,0)="X",S$2,"")</f>
        <v>#VALUE!</v>
      </c>
      <c r="C4250" t="e">
        <f>IF(VLOOKUP($A4250,Parts!$A:$AM,C$1,0)="X",T$2,"")</f>
        <v>#VALUE!</v>
      </c>
      <c r="D4250" t="e">
        <f>IF(VLOOKUP($A4250,Parts!$A:$AM,D$1,0)="X",U$2,"")</f>
        <v>#VALUE!</v>
      </c>
      <c r="E4250" t="e">
        <f>IF(VLOOKUP($A4250,Parts!$A:$AM,E$1,0)="X",V$2,"")</f>
        <v>#VALUE!</v>
      </c>
      <c r="F4250" t="e">
        <f>IF(VLOOKUP($A4250,Parts!$A:$AM,F$1,0)="X",W$2,"")</f>
        <v>#VALUE!</v>
      </c>
      <c r="G4250" t="e">
        <f>IF(VLOOKUP($A4250,Parts!$A:$AM,G$1,0)="X",X$2,"")</f>
        <v>#VALUE!</v>
      </c>
      <c r="H4250" t="e">
        <f>IF(VLOOKUP($A4250,Parts!$A:$AM,H$1,0)="X",Y$2,"")</f>
        <v>#VALUE!</v>
      </c>
      <c r="I4250" t="e">
        <f>IF(VLOOKUP($A4250,Parts!$A:$AM,I$1,0)="X",Z$2,"")</f>
        <v>#VALUE!</v>
      </c>
      <c r="J4250" t="e">
        <f>IF(VLOOKUP($A4250,Parts!$A:$AM,J$1,0)="X",AA$2,"")</f>
        <v>#VALUE!</v>
      </c>
      <c r="K4250" t="e">
        <f>IF(VLOOKUP($A4250,Parts!$A:$AM,K$1,0)="X",AB$2,"")</f>
        <v>#VALUE!</v>
      </c>
      <c r="L4250" t="e">
        <f>IF(VLOOKUP($A4250,Parts!$A:$AM,L$1,0)="X",AC$2,"")</f>
        <v>#VALUE!</v>
      </c>
      <c r="M4250" t="e">
        <f>IF(VLOOKUP($A4250,Parts!$A:$AM,M$1,0)="X",AD$2,"")</f>
        <v>#VALUE!</v>
      </c>
      <c r="N4250" t="e">
        <f>IF(VLOOKUP($A4250,Parts!$A:$AM,N$1,0)="X",AE$2,"")</f>
        <v>#VALUE!</v>
      </c>
      <c r="O4250" t="e">
        <f>IF(VLOOKUP($A4250,Parts!$A:$AM,O$1,0)="X",AF$2,"")</f>
        <v>#VALUE!</v>
      </c>
      <c r="P4250" t="e">
        <f t="shared" si="67"/>
        <v>#VALUE!</v>
      </c>
    </row>
    <row r="4251" spans="1:16" x14ac:dyDescent="0.25">
      <c r="A4251" t="e">
        <f>Table15[[#This Row],[Name]]</f>
        <v>#VALUE!</v>
      </c>
      <c r="B4251" t="e">
        <f>IF(VLOOKUP($A4251,Parts!$A:$AM,B$1,0)="X",S$2,"")</f>
        <v>#VALUE!</v>
      </c>
      <c r="C4251" t="e">
        <f>IF(VLOOKUP($A4251,Parts!$A:$AM,C$1,0)="X",T$2,"")</f>
        <v>#VALUE!</v>
      </c>
      <c r="D4251" t="e">
        <f>IF(VLOOKUP($A4251,Parts!$A:$AM,D$1,0)="X",U$2,"")</f>
        <v>#VALUE!</v>
      </c>
      <c r="E4251" t="e">
        <f>IF(VLOOKUP($A4251,Parts!$A:$AM,E$1,0)="X",V$2,"")</f>
        <v>#VALUE!</v>
      </c>
      <c r="F4251" t="e">
        <f>IF(VLOOKUP($A4251,Parts!$A:$AM,F$1,0)="X",W$2,"")</f>
        <v>#VALUE!</v>
      </c>
      <c r="G4251" t="e">
        <f>IF(VLOOKUP($A4251,Parts!$A:$AM,G$1,0)="X",X$2,"")</f>
        <v>#VALUE!</v>
      </c>
      <c r="H4251" t="e">
        <f>IF(VLOOKUP($A4251,Parts!$A:$AM,H$1,0)="X",Y$2,"")</f>
        <v>#VALUE!</v>
      </c>
      <c r="I4251" t="e">
        <f>IF(VLOOKUP($A4251,Parts!$A:$AM,I$1,0)="X",Z$2,"")</f>
        <v>#VALUE!</v>
      </c>
      <c r="J4251" t="e">
        <f>IF(VLOOKUP($A4251,Parts!$A:$AM,J$1,0)="X",AA$2,"")</f>
        <v>#VALUE!</v>
      </c>
      <c r="K4251" t="e">
        <f>IF(VLOOKUP($A4251,Parts!$A:$AM,K$1,0)="X",AB$2,"")</f>
        <v>#VALUE!</v>
      </c>
      <c r="L4251" t="e">
        <f>IF(VLOOKUP($A4251,Parts!$A:$AM,L$1,0)="X",AC$2,"")</f>
        <v>#VALUE!</v>
      </c>
      <c r="M4251" t="e">
        <f>IF(VLOOKUP($A4251,Parts!$A:$AM,M$1,0)="X",AD$2,"")</f>
        <v>#VALUE!</v>
      </c>
      <c r="N4251" t="e">
        <f>IF(VLOOKUP($A4251,Parts!$A:$AM,N$1,0)="X",AE$2,"")</f>
        <v>#VALUE!</v>
      </c>
      <c r="O4251" t="e">
        <f>IF(VLOOKUP($A4251,Parts!$A:$AM,O$1,0)="X",AF$2,"")</f>
        <v>#VALUE!</v>
      </c>
      <c r="P4251" t="e">
        <f t="shared" si="67"/>
        <v>#VALUE!</v>
      </c>
    </row>
    <row r="4252" spans="1:16" x14ac:dyDescent="0.25">
      <c r="A4252" t="e">
        <f>Table15[[#This Row],[Name]]</f>
        <v>#VALUE!</v>
      </c>
      <c r="B4252" t="e">
        <f>IF(VLOOKUP($A4252,Parts!$A:$AM,B$1,0)="X",S$2,"")</f>
        <v>#VALUE!</v>
      </c>
      <c r="C4252" t="e">
        <f>IF(VLOOKUP($A4252,Parts!$A:$AM,C$1,0)="X",T$2,"")</f>
        <v>#VALUE!</v>
      </c>
      <c r="D4252" t="e">
        <f>IF(VLOOKUP($A4252,Parts!$A:$AM,D$1,0)="X",U$2,"")</f>
        <v>#VALUE!</v>
      </c>
      <c r="E4252" t="e">
        <f>IF(VLOOKUP($A4252,Parts!$A:$AM,E$1,0)="X",V$2,"")</f>
        <v>#VALUE!</v>
      </c>
      <c r="F4252" t="e">
        <f>IF(VLOOKUP($A4252,Parts!$A:$AM,F$1,0)="X",W$2,"")</f>
        <v>#VALUE!</v>
      </c>
      <c r="G4252" t="e">
        <f>IF(VLOOKUP($A4252,Parts!$A:$AM,G$1,0)="X",X$2,"")</f>
        <v>#VALUE!</v>
      </c>
      <c r="H4252" t="e">
        <f>IF(VLOOKUP($A4252,Parts!$A:$AM,H$1,0)="X",Y$2,"")</f>
        <v>#VALUE!</v>
      </c>
      <c r="I4252" t="e">
        <f>IF(VLOOKUP($A4252,Parts!$A:$AM,I$1,0)="X",Z$2,"")</f>
        <v>#VALUE!</v>
      </c>
      <c r="J4252" t="e">
        <f>IF(VLOOKUP($A4252,Parts!$A:$AM,J$1,0)="X",AA$2,"")</f>
        <v>#VALUE!</v>
      </c>
      <c r="K4252" t="e">
        <f>IF(VLOOKUP($A4252,Parts!$A:$AM,K$1,0)="X",AB$2,"")</f>
        <v>#VALUE!</v>
      </c>
      <c r="L4252" t="e">
        <f>IF(VLOOKUP($A4252,Parts!$A:$AM,L$1,0)="X",AC$2,"")</f>
        <v>#VALUE!</v>
      </c>
      <c r="M4252" t="e">
        <f>IF(VLOOKUP($A4252,Parts!$A:$AM,M$1,0)="X",AD$2,"")</f>
        <v>#VALUE!</v>
      </c>
      <c r="N4252" t="e">
        <f>IF(VLOOKUP($A4252,Parts!$A:$AM,N$1,0)="X",AE$2,"")</f>
        <v>#VALUE!</v>
      </c>
      <c r="O4252" t="e">
        <f>IF(VLOOKUP($A4252,Parts!$A:$AM,O$1,0)="X",AF$2,"")</f>
        <v>#VALUE!</v>
      </c>
      <c r="P4252" t="e">
        <f t="shared" si="67"/>
        <v>#VALUE!</v>
      </c>
    </row>
    <row r="4253" spans="1:16" x14ac:dyDescent="0.25">
      <c r="A4253" t="e">
        <f>Table15[[#This Row],[Name]]</f>
        <v>#VALUE!</v>
      </c>
      <c r="B4253" t="e">
        <f>IF(VLOOKUP($A4253,Parts!$A:$AM,B$1,0)="X",S$2,"")</f>
        <v>#VALUE!</v>
      </c>
      <c r="C4253" t="e">
        <f>IF(VLOOKUP($A4253,Parts!$A:$AM,C$1,0)="X",T$2,"")</f>
        <v>#VALUE!</v>
      </c>
      <c r="D4253" t="e">
        <f>IF(VLOOKUP($A4253,Parts!$A:$AM,D$1,0)="X",U$2,"")</f>
        <v>#VALUE!</v>
      </c>
      <c r="E4253" t="e">
        <f>IF(VLOOKUP($A4253,Parts!$A:$AM,E$1,0)="X",V$2,"")</f>
        <v>#VALUE!</v>
      </c>
      <c r="F4253" t="e">
        <f>IF(VLOOKUP($A4253,Parts!$A:$AM,F$1,0)="X",W$2,"")</f>
        <v>#VALUE!</v>
      </c>
      <c r="G4253" t="e">
        <f>IF(VLOOKUP($A4253,Parts!$A:$AM,G$1,0)="X",X$2,"")</f>
        <v>#VALUE!</v>
      </c>
      <c r="H4253" t="e">
        <f>IF(VLOOKUP($A4253,Parts!$A:$AM,H$1,0)="X",Y$2,"")</f>
        <v>#VALUE!</v>
      </c>
      <c r="I4253" t="e">
        <f>IF(VLOOKUP($A4253,Parts!$A:$AM,I$1,0)="X",Z$2,"")</f>
        <v>#VALUE!</v>
      </c>
      <c r="J4253" t="e">
        <f>IF(VLOOKUP($A4253,Parts!$A:$AM,J$1,0)="X",AA$2,"")</f>
        <v>#VALUE!</v>
      </c>
      <c r="K4253" t="e">
        <f>IF(VLOOKUP($A4253,Parts!$A:$AM,K$1,0)="X",AB$2,"")</f>
        <v>#VALUE!</v>
      </c>
      <c r="L4253" t="e">
        <f>IF(VLOOKUP($A4253,Parts!$A:$AM,L$1,0)="X",AC$2,"")</f>
        <v>#VALUE!</v>
      </c>
      <c r="M4253" t="e">
        <f>IF(VLOOKUP($A4253,Parts!$A:$AM,M$1,0)="X",AD$2,"")</f>
        <v>#VALUE!</v>
      </c>
      <c r="N4253" t="e">
        <f>IF(VLOOKUP($A4253,Parts!$A:$AM,N$1,0)="X",AE$2,"")</f>
        <v>#VALUE!</v>
      </c>
      <c r="O4253" t="e">
        <f>IF(VLOOKUP($A4253,Parts!$A:$AM,O$1,0)="X",AF$2,"")</f>
        <v>#VALUE!</v>
      </c>
      <c r="P4253" t="e">
        <f t="shared" si="67"/>
        <v>#VALUE!</v>
      </c>
    </row>
    <row r="4254" spans="1:16" x14ac:dyDescent="0.25">
      <c r="A4254" t="e">
        <f>Table15[[#This Row],[Name]]</f>
        <v>#VALUE!</v>
      </c>
      <c r="B4254" t="e">
        <f>IF(VLOOKUP($A4254,Parts!$A:$AM,B$1,0)="X",S$2,"")</f>
        <v>#VALUE!</v>
      </c>
      <c r="C4254" t="e">
        <f>IF(VLOOKUP($A4254,Parts!$A:$AM,C$1,0)="X",T$2,"")</f>
        <v>#VALUE!</v>
      </c>
      <c r="D4254" t="e">
        <f>IF(VLOOKUP($A4254,Parts!$A:$AM,D$1,0)="X",U$2,"")</f>
        <v>#VALUE!</v>
      </c>
      <c r="E4254" t="e">
        <f>IF(VLOOKUP($A4254,Parts!$A:$AM,E$1,0)="X",V$2,"")</f>
        <v>#VALUE!</v>
      </c>
      <c r="F4254" t="e">
        <f>IF(VLOOKUP($A4254,Parts!$A:$AM,F$1,0)="X",W$2,"")</f>
        <v>#VALUE!</v>
      </c>
      <c r="G4254" t="e">
        <f>IF(VLOOKUP($A4254,Parts!$A:$AM,G$1,0)="X",X$2,"")</f>
        <v>#VALUE!</v>
      </c>
      <c r="H4254" t="e">
        <f>IF(VLOOKUP($A4254,Parts!$A:$AM,H$1,0)="X",Y$2,"")</f>
        <v>#VALUE!</v>
      </c>
      <c r="I4254" t="e">
        <f>IF(VLOOKUP($A4254,Parts!$A:$AM,I$1,0)="X",Z$2,"")</f>
        <v>#VALUE!</v>
      </c>
      <c r="J4254" t="e">
        <f>IF(VLOOKUP($A4254,Parts!$A:$AM,J$1,0)="X",AA$2,"")</f>
        <v>#VALUE!</v>
      </c>
      <c r="K4254" t="e">
        <f>IF(VLOOKUP($A4254,Parts!$A:$AM,K$1,0)="X",AB$2,"")</f>
        <v>#VALUE!</v>
      </c>
      <c r="L4254" t="e">
        <f>IF(VLOOKUP($A4254,Parts!$A:$AM,L$1,0)="X",AC$2,"")</f>
        <v>#VALUE!</v>
      </c>
      <c r="M4254" t="e">
        <f>IF(VLOOKUP($A4254,Parts!$A:$AM,M$1,0)="X",AD$2,"")</f>
        <v>#VALUE!</v>
      </c>
      <c r="N4254" t="e">
        <f>IF(VLOOKUP($A4254,Parts!$A:$AM,N$1,0)="X",AE$2,"")</f>
        <v>#VALUE!</v>
      </c>
      <c r="O4254" t="e">
        <f>IF(VLOOKUP($A4254,Parts!$A:$AM,O$1,0)="X",AF$2,"")</f>
        <v>#VALUE!</v>
      </c>
      <c r="P4254" t="e">
        <f t="shared" si="67"/>
        <v>#VALUE!</v>
      </c>
    </row>
    <row r="4255" spans="1:16" x14ac:dyDescent="0.25">
      <c r="A4255" t="e">
        <f>Table15[[#This Row],[Name]]</f>
        <v>#VALUE!</v>
      </c>
      <c r="B4255" t="e">
        <f>IF(VLOOKUP($A4255,Parts!$A:$AM,B$1,0)="X",S$2,"")</f>
        <v>#VALUE!</v>
      </c>
      <c r="C4255" t="e">
        <f>IF(VLOOKUP($A4255,Parts!$A:$AM,C$1,0)="X",T$2,"")</f>
        <v>#VALUE!</v>
      </c>
      <c r="D4255" t="e">
        <f>IF(VLOOKUP($A4255,Parts!$A:$AM,D$1,0)="X",U$2,"")</f>
        <v>#VALUE!</v>
      </c>
      <c r="E4255" t="e">
        <f>IF(VLOOKUP($A4255,Parts!$A:$AM,E$1,0)="X",V$2,"")</f>
        <v>#VALUE!</v>
      </c>
      <c r="F4255" t="e">
        <f>IF(VLOOKUP($A4255,Parts!$A:$AM,F$1,0)="X",W$2,"")</f>
        <v>#VALUE!</v>
      </c>
      <c r="G4255" t="e">
        <f>IF(VLOOKUP($A4255,Parts!$A:$AM,G$1,0)="X",X$2,"")</f>
        <v>#VALUE!</v>
      </c>
      <c r="H4255" t="e">
        <f>IF(VLOOKUP($A4255,Parts!$A:$AM,H$1,0)="X",Y$2,"")</f>
        <v>#VALUE!</v>
      </c>
      <c r="I4255" t="e">
        <f>IF(VLOOKUP($A4255,Parts!$A:$AM,I$1,0)="X",Z$2,"")</f>
        <v>#VALUE!</v>
      </c>
      <c r="J4255" t="e">
        <f>IF(VLOOKUP($A4255,Parts!$A:$AM,J$1,0)="X",AA$2,"")</f>
        <v>#VALUE!</v>
      </c>
      <c r="K4255" t="e">
        <f>IF(VLOOKUP($A4255,Parts!$A:$AM,K$1,0)="X",AB$2,"")</f>
        <v>#VALUE!</v>
      </c>
      <c r="L4255" t="e">
        <f>IF(VLOOKUP($A4255,Parts!$A:$AM,L$1,0)="X",AC$2,"")</f>
        <v>#VALUE!</v>
      </c>
      <c r="M4255" t="e">
        <f>IF(VLOOKUP($A4255,Parts!$A:$AM,M$1,0)="X",AD$2,"")</f>
        <v>#VALUE!</v>
      </c>
      <c r="N4255" t="e">
        <f>IF(VLOOKUP($A4255,Parts!$A:$AM,N$1,0)="X",AE$2,"")</f>
        <v>#VALUE!</v>
      </c>
      <c r="O4255" t="e">
        <f>IF(VLOOKUP($A4255,Parts!$A:$AM,O$1,0)="X",AF$2,"")</f>
        <v>#VALUE!</v>
      </c>
      <c r="P4255" t="e">
        <f t="shared" si="67"/>
        <v>#VALUE!</v>
      </c>
    </row>
    <row r="4256" spans="1:16" x14ac:dyDescent="0.25">
      <c r="A4256" t="e">
        <f>Table15[[#This Row],[Name]]</f>
        <v>#VALUE!</v>
      </c>
      <c r="B4256" t="e">
        <f>IF(VLOOKUP($A4256,Parts!$A:$AM,B$1,0)="X",S$2,"")</f>
        <v>#VALUE!</v>
      </c>
      <c r="C4256" t="e">
        <f>IF(VLOOKUP($A4256,Parts!$A:$AM,C$1,0)="X",T$2,"")</f>
        <v>#VALUE!</v>
      </c>
      <c r="D4256" t="e">
        <f>IF(VLOOKUP($A4256,Parts!$A:$AM,D$1,0)="X",U$2,"")</f>
        <v>#VALUE!</v>
      </c>
      <c r="E4256" t="e">
        <f>IF(VLOOKUP($A4256,Parts!$A:$AM,E$1,0)="X",V$2,"")</f>
        <v>#VALUE!</v>
      </c>
      <c r="F4256" t="e">
        <f>IF(VLOOKUP($A4256,Parts!$A:$AM,F$1,0)="X",W$2,"")</f>
        <v>#VALUE!</v>
      </c>
      <c r="G4256" t="e">
        <f>IF(VLOOKUP($A4256,Parts!$A:$AM,G$1,0)="X",X$2,"")</f>
        <v>#VALUE!</v>
      </c>
      <c r="H4256" t="e">
        <f>IF(VLOOKUP($A4256,Parts!$A:$AM,H$1,0)="X",Y$2,"")</f>
        <v>#VALUE!</v>
      </c>
      <c r="I4256" t="e">
        <f>IF(VLOOKUP($A4256,Parts!$A:$AM,I$1,0)="X",Z$2,"")</f>
        <v>#VALUE!</v>
      </c>
      <c r="J4256" t="e">
        <f>IF(VLOOKUP($A4256,Parts!$A:$AM,J$1,0)="X",AA$2,"")</f>
        <v>#VALUE!</v>
      </c>
      <c r="K4256" t="e">
        <f>IF(VLOOKUP($A4256,Parts!$A:$AM,K$1,0)="X",AB$2,"")</f>
        <v>#VALUE!</v>
      </c>
      <c r="L4256" t="e">
        <f>IF(VLOOKUP($A4256,Parts!$A:$AM,L$1,0)="X",AC$2,"")</f>
        <v>#VALUE!</v>
      </c>
      <c r="M4256" t="e">
        <f>IF(VLOOKUP($A4256,Parts!$A:$AM,M$1,0)="X",AD$2,"")</f>
        <v>#VALUE!</v>
      </c>
      <c r="N4256" t="e">
        <f>IF(VLOOKUP($A4256,Parts!$A:$AM,N$1,0)="X",AE$2,"")</f>
        <v>#VALUE!</v>
      </c>
      <c r="O4256" t="e">
        <f>IF(VLOOKUP($A4256,Parts!$A:$AM,O$1,0)="X",AF$2,"")</f>
        <v>#VALUE!</v>
      </c>
      <c r="P4256" t="e">
        <f t="shared" si="67"/>
        <v>#VALUE!</v>
      </c>
    </row>
    <row r="4257" spans="1:16" x14ac:dyDescent="0.25">
      <c r="A4257" t="e">
        <f>Table15[[#This Row],[Name]]</f>
        <v>#VALUE!</v>
      </c>
      <c r="B4257" t="e">
        <f>IF(VLOOKUP($A4257,Parts!$A:$AM,B$1,0)="X",S$2,"")</f>
        <v>#VALUE!</v>
      </c>
      <c r="C4257" t="e">
        <f>IF(VLOOKUP($A4257,Parts!$A:$AM,C$1,0)="X",T$2,"")</f>
        <v>#VALUE!</v>
      </c>
      <c r="D4257" t="e">
        <f>IF(VLOOKUP($A4257,Parts!$A:$AM,D$1,0)="X",U$2,"")</f>
        <v>#VALUE!</v>
      </c>
      <c r="E4257" t="e">
        <f>IF(VLOOKUP($A4257,Parts!$A:$AM,E$1,0)="X",V$2,"")</f>
        <v>#VALUE!</v>
      </c>
      <c r="F4257" t="e">
        <f>IF(VLOOKUP($A4257,Parts!$A:$AM,F$1,0)="X",W$2,"")</f>
        <v>#VALUE!</v>
      </c>
      <c r="G4257" t="e">
        <f>IF(VLOOKUP($A4257,Parts!$A:$AM,G$1,0)="X",X$2,"")</f>
        <v>#VALUE!</v>
      </c>
      <c r="H4257" t="e">
        <f>IF(VLOOKUP($A4257,Parts!$A:$AM,H$1,0)="X",Y$2,"")</f>
        <v>#VALUE!</v>
      </c>
      <c r="I4257" t="e">
        <f>IF(VLOOKUP($A4257,Parts!$A:$AM,I$1,0)="X",Z$2,"")</f>
        <v>#VALUE!</v>
      </c>
      <c r="J4257" t="e">
        <f>IF(VLOOKUP($A4257,Parts!$A:$AM,J$1,0)="X",AA$2,"")</f>
        <v>#VALUE!</v>
      </c>
      <c r="K4257" t="e">
        <f>IF(VLOOKUP($A4257,Parts!$A:$AM,K$1,0)="X",AB$2,"")</f>
        <v>#VALUE!</v>
      </c>
      <c r="L4257" t="e">
        <f>IF(VLOOKUP($A4257,Parts!$A:$AM,L$1,0)="X",AC$2,"")</f>
        <v>#VALUE!</v>
      </c>
      <c r="M4257" t="e">
        <f>IF(VLOOKUP($A4257,Parts!$A:$AM,M$1,0)="X",AD$2,"")</f>
        <v>#VALUE!</v>
      </c>
      <c r="N4257" t="e">
        <f>IF(VLOOKUP($A4257,Parts!$A:$AM,N$1,0)="X",AE$2,"")</f>
        <v>#VALUE!</v>
      </c>
      <c r="O4257" t="e">
        <f>IF(VLOOKUP($A4257,Parts!$A:$AM,O$1,0)="X",AF$2,"")</f>
        <v>#VALUE!</v>
      </c>
      <c r="P4257" t="e">
        <f t="shared" si="67"/>
        <v>#VALUE!</v>
      </c>
    </row>
    <row r="4258" spans="1:16" x14ac:dyDescent="0.25">
      <c r="A4258" t="e">
        <f>Table15[[#This Row],[Name]]</f>
        <v>#VALUE!</v>
      </c>
      <c r="B4258" t="e">
        <f>IF(VLOOKUP($A4258,Parts!$A:$AM,B$1,0)="X",S$2,"")</f>
        <v>#VALUE!</v>
      </c>
      <c r="C4258" t="e">
        <f>IF(VLOOKUP($A4258,Parts!$A:$AM,C$1,0)="X",T$2,"")</f>
        <v>#VALUE!</v>
      </c>
      <c r="D4258" t="e">
        <f>IF(VLOOKUP($A4258,Parts!$A:$AM,D$1,0)="X",U$2,"")</f>
        <v>#VALUE!</v>
      </c>
      <c r="E4258" t="e">
        <f>IF(VLOOKUP($A4258,Parts!$A:$AM,E$1,0)="X",V$2,"")</f>
        <v>#VALUE!</v>
      </c>
      <c r="F4258" t="e">
        <f>IF(VLOOKUP($A4258,Parts!$A:$AM,F$1,0)="X",W$2,"")</f>
        <v>#VALUE!</v>
      </c>
      <c r="G4258" t="e">
        <f>IF(VLOOKUP($A4258,Parts!$A:$AM,G$1,0)="X",X$2,"")</f>
        <v>#VALUE!</v>
      </c>
      <c r="H4258" t="e">
        <f>IF(VLOOKUP($A4258,Parts!$A:$AM,H$1,0)="X",Y$2,"")</f>
        <v>#VALUE!</v>
      </c>
      <c r="I4258" t="e">
        <f>IF(VLOOKUP($A4258,Parts!$A:$AM,I$1,0)="X",Z$2,"")</f>
        <v>#VALUE!</v>
      </c>
      <c r="J4258" t="e">
        <f>IF(VLOOKUP($A4258,Parts!$A:$AM,J$1,0)="X",AA$2,"")</f>
        <v>#VALUE!</v>
      </c>
      <c r="K4258" t="e">
        <f>IF(VLOOKUP($A4258,Parts!$A:$AM,K$1,0)="X",AB$2,"")</f>
        <v>#VALUE!</v>
      </c>
      <c r="L4258" t="e">
        <f>IF(VLOOKUP($A4258,Parts!$A:$AM,L$1,0)="X",AC$2,"")</f>
        <v>#VALUE!</v>
      </c>
      <c r="M4258" t="e">
        <f>IF(VLOOKUP($A4258,Parts!$A:$AM,M$1,0)="X",AD$2,"")</f>
        <v>#VALUE!</v>
      </c>
      <c r="N4258" t="e">
        <f>IF(VLOOKUP($A4258,Parts!$A:$AM,N$1,0)="X",AE$2,"")</f>
        <v>#VALUE!</v>
      </c>
      <c r="O4258" t="e">
        <f>IF(VLOOKUP($A4258,Parts!$A:$AM,O$1,0)="X",AF$2,"")</f>
        <v>#VALUE!</v>
      </c>
      <c r="P4258" t="e">
        <f t="shared" si="67"/>
        <v>#VALUE!</v>
      </c>
    </row>
    <row r="4259" spans="1:16" x14ac:dyDescent="0.25">
      <c r="A4259" t="e">
        <f>Table15[[#This Row],[Name]]</f>
        <v>#VALUE!</v>
      </c>
      <c r="B4259" t="e">
        <f>IF(VLOOKUP($A4259,Parts!$A:$AM,B$1,0)="X",S$2,"")</f>
        <v>#VALUE!</v>
      </c>
      <c r="C4259" t="e">
        <f>IF(VLOOKUP($A4259,Parts!$A:$AM,C$1,0)="X",T$2,"")</f>
        <v>#VALUE!</v>
      </c>
      <c r="D4259" t="e">
        <f>IF(VLOOKUP($A4259,Parts!$A:$AM,D$1,0)="X",U$2,"")</f>
        <v>#VALUE!</v>
      </c>
      <c r="E4259" t="e">
        <f>IF(VLOOKUP($A4259,Parts!$A:$AM,E$1,0)="X",V$2,"")</f>
        <v>#VALUE!</v>
      </c>
      <c r="F4259" t="e">
        <f>IF(VLOOKUP($A4259,Parts!$A:$AM,F$1,0)="X",W$2,"")</f>
        <v>#VALUE!</v>
      </c>
      <c r="G4259" t="e">
        <f>IF(VLOOKUP($A4259,Parts!$A:$AM,G$1,0)="X",X$2,"")</f>
        <v>#VALUE!</v>
      </c>
      <c r="H4259" t="e">
        <f>IF(VLOOKUP($A4259,Parts!$A:$AM,H$1,0)="X",Y$2,"")</f>
        <v>#VALUE!</v>
      </c>
      <c r="I4259" t="e">
        <f>IF(VLOOKUP($A4259,Parts!$A:$AM,I$1,0)="X",Z$2,"")</f>
        <v>#VALUE!</v>
      </c>
      <c r="J4259" t="e">
        <f>IF(VLOOKUP($A4259,Parts!$A:$AM,J$1,0)="X",AA$2,"")</f>
        <v>#VALUE!</v>
      </c>
      <c r="K4259" t="e">
        <f>IF(VLOOKUP($A4259,Parts!$A:$AM,K$1,0)="X",AB$2,"")</f>
        <v>#VALUE!</v>
      </c>
      <c r="L4259" t="e">
        <f>IF(VLOOKUP($A4259,Parts!$A:$AM,L$1,0)="X",AC$2,"")</f>
        <v>#VALUE!</v>
      </c>
      <c r="M4259" t="e">
        <f>IF(VLOOKUP($A4259,Parts!$A:$AM,M$1,0)="X",AD$2,"")</f>
        <v>#VALUE!</v>
      </c>
      <c r="N4259" t="e">
        <f>IF(VLOOKUP($A4259,Parts!$A:$AM,N$1,0)="X",AE$2,"")</f>
        <v>#VALUE!</v>
      </c>
      <c r="O4259" t="e">
        <f>IF(VLOOKUP($A4259,Parts!$A:$AM,O$1,0)="X",AF$2,"")</f>
        <v>#VALUE!</v>
      </c>
      <c r="P4259" t="e">
        <f t="shared" si="67"/>
        <v>#VALUE!</v>
      </c>
    </row>
    <row r="4260" spans="1:16" x14ac:dyDescent="0.25">
      <c r="A4260" t="e">
        <f>Table15[[#This Row],[Name]]</f>
        <v>#VALUE!</v>
      </c>
      <c r="B4260" t="e">
        <f>IF(VLOOKUP($A4260,Parts!$A:$AM,B$1,0)="X",S$2,"")</f>
        <v>#VALUE!</v>
      </c>
      <c r="C4260" t="e">
        <f>IF(VLOOKUP($A4260,Parts!$A:$AM,C$1,0)="X",T$2,"")</f>
        <v>#VALUE!</v>
      </c>
      <c r="D4260" t="e">
        <f>IF(VLOOKUP($A4260,Parts!$A:$AM,D$1,0)="X",U$2,"")</f>
        <v>#VALUE!</v>
      </c>
      <c r="E4260" t="e">
        <f>IF(VLOOKUP($A4260,Parts!$A:$AM,E$1,0)="X",V$2,"")</f>
        <v>#VALUE!</v>
      </c>
      <c r="F4260" t="e">
        <f>IF(VLOOKUP($A4260,Parts!$A:$AM,F$1,0)="X",W$2,"")</f>
        <v>#VALUE!</v>
      </c>
      <c r="G4260" t="e">
        <f>IF(VLOOKUP($A4260,Parts!$A:$AM,G$1,0)="X",X$2,"")</f>
        <v>#VALUE!</v>
      </c>
      <c r="H4260" t="e">
        <f>IF(VLOOKUP($A4260,Parts!$A:$AM,H$1,0)="X",Y$2,"")</f>
        <v>#VALUE!</v>
      </c>
      <c r="I4260" t="e">
        <f>IF(VLOOKUP($A4260,Parts!$A:$AM,I$1,0)="X",Z$2,"")</f>
        <v>#VALUE!</v>
      </c>
      <c r="J4260" t="e">
        <f>IF(VLOOKUP($A4260,Parts!$A:$AM,J$1,0)="X",AA$2,"")</f>
        <v>#VALUE!</v>
      </c>
      <c r="K4260" t="e">
        <f>IF(VLOOKUP($A4260,Parts!$A:$AM,K$1,0)="X",AB$2,"")</f>
        <v>#VALUE!</v>
      </c>
      <c r="L4260" t="e">
        <f>IF(VLOOKUP($A4260,Parts!$A:$AM,L$1,0)="X",AC$2,"")</f>
        <v>#VALUE!</v>
      </c>
      <c r="M4260" t="e">
        <f>IF(VLOOKUP($A4260,Parts!$A:$AM,M$1,0)="X",AD$2,"")</f>
        <v>#VALUE!</v>
      </c>
      <c r="N4260" t="e">
        <f>IF(VLOOKUP($A4260,Parts!$A:$AM,N$1,0)="X",AE$2,"")</f>
        <v>#VALUE!</v>
      </c>
      <c r="O4260" t="e">
        <f>IF(VLOOKUP($A4260,Parts!$A:$AM,O$1,0)="X",AF$2,"")</f>
        <v>#VALUE!</v>
      </c>
      <c r="P4260" t="e">
        <f t="shared" si="67"/>
        <v>#VALUE!</v>
      </c>
    </row>
    <row r="4261" spans="1:16" x14ac:dyDescent="0.25">
      <c r="A4261" t="e">
        <f>Table15[[#This Row],[Name]]</f>
        <v>#VALUE!</v>
      </c>
      <c r="B4261" t="e">
        <f>IF(VLOOKUP($A4261,Parts!$A:$AM,B$1,0)="X",S$2,"")</f>
        <v>#VALUE!</v>
      </c>
      <c r="C4261" t="e">
        <f>IF(VLOOKUP($A4261,Parts!$A:$AM,C$1,0)="X",T$2,"")</f>
        <v>#VALUE!</v>
      </c>
      <c r="D4261" t="e">
        <f>IF(VLOOKUP($A4261,Parts!$A:$AM,D$1,0)="X",U$2,"")</f>
        <v>#VALUE!</v>
      </c>
      <c r="E4261" t="e">
        <f>IF(VLOOKUP($A4261,Parts!$A:$AM,E$1,0)="X",V$2,"")</f>
        <v>#VALUE!</v>
      </c>
      <c r="F4261" t="e">
        <f>IF(VLOOKUP($A4261,Parts!$A:$AM,F$1,0)="X",W$2,"")</f>
        <v>#VALUE!</v>
      </c>
      <c r="G4261" t="e">
        <f>IF(VLOOKUP($A4261,Parts!$A:$AM,G$1,0)="X",X$2,"")</f>
        <v>#VALUE!</v>
      </c>
      <c r="H4261" t="e">
        <f>IF(VLOOKUP($A4261,Parts!$A:$AM,H$1,0)="X",Y$2,"")</f>
        <v>#VALUE!</v>
      </c>
      <c r="I4261" t="e">
        <f>IF(VLOOKUP($A4261,Parts!$A:$AM,I$1,0)="X",Z$2,"")</f>
        <v>#VALUE!</v>
      </c>
      <c r="J4261" t="e">
        <f>IF(VLOOKUP($A4261,Parts!$A:$AM,J$1,0)="X",AA$2,"")</f>
        <v>#VALUE!</v>
      </c>
      <c r="K4261" t="e">
        <f>IF(VLOOKUP($A4261,Parts!$A:$AM,K$1,0)="X",AB$2,"")</f>
        <v>#VALUE!</v>
      </c>
      <c r="L4261" t="e">
        <f>IF(VLOOKUP($A4261,Parts!$A:$AM,L$1,0)="X",AC$2,"")</f>
        <v>#VALUE!</v>
      </c>
      <c r="M4261" t="e">
        <f>IF(VLOOKUP($A4261,Parts!$A:$AM,M$1,0)="X",AD$2,"")</f>
        <v>#VALUE!</v>
      </c>
      <c r="N4261" t="e">
        <f>IF(VLOOKUP($A4261,Parts!$A:$AM,N$1,0)="X",AE$2,"")</f>
        <v>#VALUE!</v>
      </c>
      <c r="O4261" t="e">
        <f>IF(VLOOKUP($A4261,Parts!$A:$AM,O$1,0)="X",AF$2,"")</f>
        <v>#VALUE!</v>
      </c>
      <c r="P4261" t="e">
        <f t="shared" si="67"/>
        <v>#VALUE!</v>
      </c>
    </row>
    <row r="4262" spans="1:16" x14ac:dyDescent="0.25">
      <c r="A4262" t="e">
        <f>Table15[[#This Row],[Name]]</f>
        <v>#VALUE!</v>
      </c>
      <c r="B4262" t="e">
        <f>IF(VLOOKUP($A4262,Parts!$A:$AM,B$1,0)="X",S$2,"")</f>
        <v>#VALUE!</v>
      </c>
      <c r="C4262" t="e">
        <f>IF(VLOOKUP($A4262,Parts!$A:$AM,C$1,0)="X",T$2,"")</f>
        <v>#VALUE!</v>
      </c>
      <c r="D4262" t="e">
        <f>IF(VLOOKUP($A4262,Parts!$A:$AM,D$1,0)="X",U$2,"")</f>
        <v>#VALUE!</v>
      </c>
      <c r="E4262" t="e">
        <f>IF(VLOOKUP($A4262,Parts!$A:$AM,E$1,0)="X",V$2,"")</f>
        <v>#VALUE!</v>
      </c>
      <c r="F4262" t="e">
        <f>IF(VLOOKUP($A4262,Parts!$A:$AM,F$1,0)="X",W$2,"")</f>
        <v>#VALUE!</v>
      </c>
      <c r="G4262" t="e">
        <f>IF(VLOOKUP($A4262,Parts!$A:$AM,G$1,0)="X",X$2,"")</f>
        <v>#VALUE!</v>
      </c>
      <c r="H4262" t="e">
        <f>IF(VLOOKUP($A4262,Parts!$A:$AM,H$1,0)="X",Y$2,"")</f>
        <v>#VALUE!</v>
      </c>
      <c r="I4262" t="e">
        <f>IF(VLOOKUP($A4262,Parts!$A:$AM,I$1,0)="X",Z$2,"")</f>
        <v>#VALUE!</v>
      </c>
      <c r="J4262" t="e">
        <f>IF(VLOOKUP($A4262,Parts!$A:$AM,J$1,0)="X",AA$2,"")</f>
        <v>#VALUE!</v>
      </c>
      <c r="K4262" t="e">
        <f>IF(VLOOKUP($A4262,Parts!$A:$AM,K$1,0)="X",AB$2,"")</f>
        <v>#VALUE!</v>
      </c>
      <c r="L4262" t="e">
        <f>IF(VLOOKUP($A4262,Parts!$A:$AM,L$1,0)="X",AC$2,"")</f>
        <v>#VALUE!</v>
      </c>
      <c r="M4262" t="e">
        <f>IF(VLOOKUP($A4262,Parts!$A:$AM,M$1,0)="X",AD$2,"")</f>
        <v>#VALUE!</v>
      </c>
      <c r="N4262" t="e">
        <f>IF(VLOOKUP($A4262,Parts!$A:$AM,N$1,0)="X",AE$2,"")</f>
        <v>#VALUE!</v>
      </c>
      <c r="O4262" t="e">
        <f>IF(VLOOKUP($A4262,Parts!$A:$AM,O$1,0)="X",AF$2,"")</f>
        <v>#VALUE!</v>
      </c>
      <c r="P4262" t="e">
        <f t="shared" si="67"/>
        <v>#VALUE!</v>
      </c>
    </row>
    <row r="4263" spans="1:16" x14ac:dyDescent="0.25">
      <c r="A4263" t="e">
        <f>Table15[[#This Row],[Name]]</f>
        <v>#VALUE!</v>
      </c>
      <c r="B4263" t="e">
        <f>IF(VLOOKUP($A4263,Parts!$A:$AM,B$1,0)="X",S$2,"")</f>
        <v>#VALUE!</v>
      </c>
      <c r="C4263" t="e">
        <f>IF(VLOOKUP($A4263,Parts!$A:$AM,C$1,0)="X",T$2,"")</f>
        <v>#VALUE!</v>
      </c>
      <c r="D4263" t="e">
        <f>IF(VLOOKUP($A4263,Parts!$A:$AM,D$1,0)="X",U$2,"")</f>
        <v>#VALUE!</v>
      </c>
      <c r="E4263" t="e">
        <f>IF(VLOOKUP($A4263,Parts!$A:$AM,E$1,0)="X",V$2,"")</f>
        <v>#VALUE!</v>
      </c>
      <c r="F4263" t="e">
        <f>IF(VLOOKUP($A4263,Parts!$A:$AM,F$1,0)="X",W$2,"")</f>
        <v>#VALUE!</v>
      </c>
      <c r="G4263" t="e">
        <f>IF(VLOOKUP($A4263,Parts!$A:$AM,G$1,0)="X",X$2,"")</f>
        <v>#VALUE!</v>
      </c>
      <c r="H4263" t="e">
        <f>IF(VLOOKUP($A4263,Parts!$A:$AM,H$1,0)="X",Y$2,"")</f>
        <v>#VALUE!</v>
      </c>
      <c r="I4263" t="e">
        <f>IF(VLOOKUP($A4263,Parts!$A:$AM,I$1,0)="X",Z$2,"")</f>
        <v>#VALUE!</v>
      </c>
      <c r="J4263" t="e">
        <f>IF(VLOOKUP($A4263,Parts!$A:$AM,J$1,0)="X",AA$2,"")</f>
        <v>#VALUE!</v>
      </c>
      <c r="K4263" t="e">
        <f>IF(VLOOKUP($A4263,Parts!$A:$AM,K$1,0)="X",AB$2,"")</f>
        <v>#VALUE!</v>
      </c>
      <c r="L4263" t="e">
        <f>IF(VLOOKUP($A4263,Parts!$A:$AM,L$1,0)="X",AC$2,"")</f>
        <v>#VALUE!</v>
      </c>
      <c r="M4263" t="e">
        <f>IF(VLOOKUP($A4263,Parts!$A:$AM,M$1,0)="X",AD$2,"")</f>
        <v>#VALUE!</v>
      </c>
      <c r="N4263" t="e">
        <f>IF(VLOOKUP($A4263,Parts!$A:$AM,N$1,0)="X",AE$2,"")</f>
        <v>#VALUE!</v>
      </c>
      <c r="O4263" t="e">
        <f>IF(VLOOKUP($A4263,Parts!$A:$AM,O$1,0)="X",AF$2,"")</f>
        <v>#VALUE!</v>
      </c>
      <c r="P4263" t="e">
        <f t="shared" si="67"/>
        <v>#VALUE!</v>
      </c>
    </row>
    <row r="4264" spans="1:16" x14ac:dyDescent="0.25">
      <c r="A4264" t="e">
        <f>Table15[[#This Row],[Name]]</f>
        <v>#VALUE!</v>
      </c>
      <c r="B4264" t="e">
        <f>IF(VLOOKUP($A4264,Parts!$A:$AM,B$1,0)="X",S$2,"")</f>
        <v>#VALUE!</v>
      </c>
      <c r="C4264" t="e">
        <f>IF(VLOOKUP($A4264,Parts!$A:$AM,C$1,0)="X",T$2,"")</f>
        <v>#VALUE!</v>
      </c>
      <c r="D4264" t="e">
        <f>IF(VLOOKUP($A4264,Parts!$A:$AM,D$1,0)="X",U$2,"")</f>
        <v>#VALUE!</v>
      </c>
      <c r="E4264" t="e">
        <f>IF(VLOOKUP($A4264,Parts!$A:$AM,E$1,0)="X",V$2,"")</f>
        <v>#VALUE!</v>
      </c>
      <c r="F4264" t="e">
        <f>IF(VLOOKUP($A4264,Parts!$A:$AM,F$1,0)="X",W$2,"")</f>
        <v>#VALUE!</v>
      </c>
      <c r="G4264" t="e">
        <f>IF(VLOOKUP($A4264,Parts!$A:$AM,G$1,0)="X",X$2,"")</f>
        <v>#VALUE!</v>
      </c>
      <c r="H4264" t="e">
        <f>IF(VLOOKUP($A4264,Parts!$A:$AM,H$1,0)="X",Y$2,"")</f>
        <v>#VALUE!</v>
      </c>
      <c r="I4264" t="e">
        <f>IF(VLOOKUP($A4264,Parts!$A:$AM,I$1,0)="X",Z$2,"")</f>
        <v>#VALUE!</v>
      </c>
      <c r="J4264" t="e">
        <f>IF(VLOOKUP($A4264,Parts!$A:$AM,J$1,0)="X",AA$2,"")</f>
        <v>#VALUE!</v>
      </c>
      <c r="K4264" t="e">
        <f>IF(VLOOKUP($A4264,Parts!$A:$AM,K$1,0)="X",AB$2,"")</f>
        <v>#VALUE!</v>
      </c>
      <c r="L4264" t="e">
        <f>IF(VLOOKUP($A4264,Parts!$A:$AM,L$1,0)="X",AC$2,"")</f>
        <v>#VALUE!</v>
      </c>
      <c r="M4264" t="e">
        <f>IF(VLOOKUP($A4264,Parts!$A:$AM,M$1,0)="X",AD$2,"")</f>
        <v>#VALUE!</v>
      </c>
      <c r="N4264" t="e">
        <f>IF(VLOOKUP($A4264,Parts!$A:$AM,N$1,0)="X",AE$2,"")</f>
        <v>#VALUE!</v>
      </c>
      <c r="O4264" t="e">
        <f>IF(VLOOKUP($A4264,Parts!$A:$AM,O$1,0)="X",AF$2,"")</f>
        <v>#VALUE!</v>
      </c>
      <c r="P4264" t="e">
        <f t="shared" si="67"/>
        <v>#VALUE!</v>
      </c>
    </row>
    <row r="4265" spans="1:16" x14ac:dyDescent="0.25">
      <c r="A4265" t="e">
        <f>Table15[[#This Row],[Name]]</f>
        <v>#VALUE!</v>
      </c>
      <c r="B4265" t="e">
        <f>IF(VLOOKUP($A4265,Parts!$A:$AM,B$1,0)="X",S$2,"")</f>
        <v>#VALUE!</v>
      </c>
      <c r="C4265" t="e">
        <f>IF(VLOOKUP($A4265,Parts!$A:$AM,C$1,0)="X",T$2,"")</f>
        <v>#VALUE!</v>
      </c>
      <c r="D4265" t="e">
        <f>IF(VLOOKUP($A4265,Parts!$A:$AM,D$1,0)="X",U$2,"")</f>
        <v>#VALUE!</v>
      </c>
      <c r="E4265" t="e">
        <f>IF(VLOOKUP($A4265,Parts!$A:$AM,E$1,0)="X",V$2,"")</f>
        <v>#VALUE!</v>
      </c>
      <c r="F4265" t="e">
        <f>IF(VLOOKUP($A4265,Parts!$A:$AM,F$1,0)="X",W$2,"")</f>
        <v>#VALUE!</v>
      </c>
      <c r="G4265" t="e">
        <f>IF(VLOOKUP($A4265,Parts!$A:$AM,G$1,0)="X",X$2,"")</f>
        <v>#VALUE!</v>
      </c>
      <c r="H4265" t="e">
        <f>IF(VLOOKUP($A4265,Parts!$A:$AM,H$1,0)="X",Y$2,"")</f>
        <v>#VALUE!</v>
      </c>
      <c r="I4265" t="e">
        <f>IF(VLOOKUP($A4265,Parts!$A:$AM,I$1,0)="X",Z$2,"")</f>
        <v>#VALUE!</v>
      </c>
      <c r="J4265" t="e">
        <f>IF(VLOOKUP($A4265,Parts!$A:$AM,J$1,0)="X",AA$2,"")</f>
        <v>#VALUE!</v>
      </c>
      <c r="K4265" t="e">
        <f>IF(VLOOKUP($A4265,Parts!$A:$AM,K$1,0)="X",AB$2,"")</f>
        <v>#VALUE!</v>
      </c>
      <c r="L4265" t="e">
        <f>IF(VLOOKUP($A4265,Parts!$A:$AM,L$1,0)="X",AC$2,"")</f>
        <v>#VALUE!</v>
      </c>
      <c r="M4265" t="e">
        <f>IF(VLOOKUP($A4265,Parts!$A:$AM,M$1,0)="X",AD$2,"")</f>
        <v>#VALUE!</v>
      </c>
      <c r="N4265" t="e">
        <f>IF(VLOOKUP($A4265,Parts!$A:$AM,N$1,0)="X",AE$2,"")</f>
        <v>#VALUE!</v>
      </c>
      <c r="O4265" t="e">
        <f>IF(VLOOKUP($A4265,Parts!$A:$AM,O$1,0)="X",AF$2,"")</f>
        <v>#VALUE!</v>
      </c>
      <c r="P4265" t="e">
        <f t="shared" si="67"/>
        <v>#VALUE!</v>
      </c>
    </row>
    <row r="4266" spans="1:16" x14ac:dyDescent="0.25">
      <c r="A4266" t="e">
        <f>Table15[[#This Row],[Name]]</f>
        <v>#VALUE!</v>
      </c>
      <c r="B4266" t="e">
        <f>IF(VLOOKUP($A4266,Parts!$A:$AM,B$1,0)="X",S$2,"")</f>
        <v>#VALUE!</v>
      </c>
      <c r="C4266" t="e">
        <f>IF(VLOOKUP($A4266,Parts!$A:$AM,C$1,0)="X",T$2,"")</f>
        <v>#VALUE!</v>
      </c>
      <c r="D4266" t="e">
        <f>IF(VLOOKUP($A4266,Parts!$A:$AM,D$1,0)="X",U$2,"")</f>
        <v>#VALUE!</v>
      </c>
      <c r="E4266" t="e">
        <f>IF(VLOOKUP($A4266,Parts!$A:$AM,E$1,0)="X",V$2,"")</f>
        <v>#VALUE!</v>
      </c>
      <c r="F4266" t="e">
        <f>IF(VLOOKUP($A4266,Parts!$A:$AM,F$1,0)="X",W$2,"")</f>
        <v>#VALUE!</v>
      </c>
      <c r="G4266" t="e">
        <f>IF(VLOOKUP($A4266,Parts!$A:$AM,G$1,0)="X",X$2,"")</f>
        <v>#VALUE!</v>
      </c>
      <c r="H4266" t="e">
        <f>IF(VLOOKUP($A4266,Parts!$A:$AM,H$1,0)="X",Y$2,"")</f>
        <v>#VALUE!</v>
      </c>
      <c r="I4266" t="e">
        <f>IF(VLOOKUP($A4266,Parts!$A:$AM,I$1,0)="X",Z$2,"")</f>
        <v>#VALUE!</v>
      </c>
      <c r="J4266" t="e">
        <f>IF(VLOOKUP($A4266,Parts!$A:$AM,J$1,0)="X",AA$2,"")</f>
        <v>#VALUE!</v>
      </c>
      <c r="K4266" t="e">
        <f>IF(VLOOKUP($A4266,Parts!$A:$AM,K$1,0)="X",AB$2,"")</f>
        <v>#VALUE!</v>
      </c>
      <c r="L4266" t="e">
        <f>IF(VLOOKUP($A4266,Parts!$A:$AM,L$1,0)="X",AC$2,"")</f>
        <v>#VALUE!</v>
      </c>
      <c r="M4266" t="e">
        <f>IF(VLOOKUP($A4266,Parts!$A:$AM,M$1,0)="X",AD$2,"")</f>
        <v>#VALUE!</v>
      </c>
      <c r="N4266" t="e">
        <f>IF(VLOOKUP($A4266,Parts!$A:$AM,N$1,0)="X",AE$2,"")</f>
        <v>#VALUE!</v>
      </c>
      <c r="O4266" t="e">
        <f>IF(VLOOKUP($A4266,Parts!$A:$AM,O$1,0)="X",AF$2,"")</f>
        <v>#VALUE!</v>
      </c>
      <c r="P4266" t="e">
        <f t="shared" si="67"/>
        <v>#VALUE!</v>
      </c>
    </row>
    <row r="4267" spans="1:16" x14ac:dyDescent="0.25">
      <c r="A4267" t="e">
        <f>Table15[[#This Row],[Name]]</f>
        <v>#VALUE!</v>
      </c>
      <c r="B4267" t="e">
        <f>IF(VLOOKUP($A4267,Parts!$A:$AM,B$1,0)="X",S$2,"")</f>
        <v>#VALUE!</v>
      </c>
      <c r="C4267" t="e">
        <f>IF(VLOOKUP($A4267,Parts!$A:$AM,C$1,0)="X",T$2,"")</f>
        <v>#VALUE!</v>
      </c>
      <c r="D4267" t="e">
        <f>IF(VLOOKUP($A4267,Parts!$A:$AM,D$1,0)="X",U$2,"")</f>
        <v>#VALUE!</v>
      </c>
      <c r="E4267" t="e">
        <f>IF(VLOOKUP($A4267,Parts!$A:$AM,E$1,0)="X",V$2,"")</f>
        <v>#VALUE!</v>
      </c>
      <c r="F4267" t="e">
        <f>IF(VLOOKUP($A4267,Parts!$A:$AM,F$1,0)="X",W$2,"")</f>
        <v>#VALUE!</v>
      </c>
      <c r="G4267" t="e">
        <f>IF(VLOOKUP($A4267,Parts!$A:$AM,G$1,0)="X",X$2,"")</f>
        <v>#VALUE!</v>
      </c>
      <c r="H4267" t="e">
        <f>IF(VLOOKUP($A4267,Parts!$A:$AM,H$1,0)="X",Y$2,"")</f>
        <v>#VALUE!</v>
      </c>
      <c r="I4267" t="e">
        <f>IF(VLOOKUP($A4267,Parts!$A:$AM,I$1,0)="X",Z$2,"")</f>
        <v>#VALUE!</v>
      </c>
      <c r="J4267" t="e">
        <f>IF(VLOOKUP($A4267,Parts!$A:$AM,J$1,0)="X",AA$2,"")</f>
        <v>#VALUE!</v>
      </c>
      <c r="K4267" t="e">
        <f>IF(VLOOKUP($A4267,Parts!$A:$AM,K$1,0)="X",AB$2,"")</f>
        <v>#VALUE!</v>
      </c>
      <c r="L4267" t="e">
        <f>IF(VLOOKUP($A4267,Parts!$A:$AM,L$1,0)="X",AC$2,"")</f>
        <v>#VALUE!</v>
      </c>
      <c r="M4267" t="e">
        <f>IF(VLOOKUP($A4267,Parts!$A:$AM,M$1,0)="X",AD$2,"")</f>
        <v>#VALUE!</v>
      </c>
      <c r="N4267" t="e">
        <f>IF(VLOOKUP($A4267,Parts!$A:$AM,N$1,0)="X",AE$2,"")</f>
        <v>#VALUE!</v>
      </c>
      <c r="O4267" t="e">
        <f>IF(VLOOKUP($A4267,Parts!$A:$AM,O$1,0)="X",AF$2,"")</f>
        <v>#VALUE!</v>
      </c>
      <c r="P4267" t="e">
        <f t="shared" si="67"/>
        <v>#VALUE!</v>
      </c>
    </row>
    <row r="4268" spans="1:16" x14ac:dyDescent="0.25">
      <c r="A4268" t="e">
        <f>Table15[[#This Row],[Name]]</f>
        <v>#VALUE!</v>
      </c>
      <c r="B4268" t="e">
        <f>IF(VLOOKUP($A4268,Parts!$A:$AM,B$1,0)="X",S$2,"")</f>
        <v>#VALUE!</v>
      </c>
      <c r="C4268" t="e">
        <f>IF(VLOOKUP($A4268,Parts!$A:$AM,C$1,0)="X",T$2,"")</f>
        <v>#VALUE!</v>
      </c>
      <c r="D4268" t="e">
        <f>IF(VLOOKUP($A4268,Parts!$A:$AM,D$1,0)="X",U$2,"")</f>
        <v>#VALUE!</v>
      </c>
      <c r="E4268" t="e">
        <f>IF(VLOOKUP($A4268,Parts!$A:$AM,E$1,0)="X",V$2,"")</f>
        <v>#VALUE!</v>
      </c>
      <c r="F4268" t="e">
        <f>IF(VLOOKUP($A4268,Parts!$A:$AM,F$1,0)="X",W$2,"")</f>
        <v>#VALUE!</v>
      </c>
      <c r="G4268" t="e">
        <f>IF(VLOOKUP($A4268,Parts!$A:$AM,G$1,0)="X",X$2,"")</f>
        <v>#VALUE!</v>
      </c>
      <c r="H4268" t="e">
        <f>IF(VLOOKUP($A4268,Parts!$A:$AM,H$1,0)="X",Y$2,"")</f>
        <v>#VALUE!</v>
      </c>
      <c r="I4268" t="e">
        <f>IF(VLOOKUP($A4268,Parts!$A:$AM,I$1,0)="X",Z$2,"")</f>
        <v>#VALUE!</v>
      </c>
      <c r="J4268" t="e">
        <f>IF(VLOOKUP($A4268,Parts!$A:$AM,J$1,0)="X",AA$2,"")</f>
        <v>#VALUE!</v>
      </c>
      <c r="K4268" t="e">
        <f>IF(VLOOKUP($A4268,Parts!$A:$AM,K$1,0)="X",AB$2,"")</f>
        <v>#VALUE!</v>
      </c>
      <c r="L4268" t="e">
        <f>IF(VLOOKUP($A4268,Parts!$A:$AM,L$1,0)="X",AC$2,"")</f>
        <v>#VALUE!</v>
      </c>
      <c r="M4268" t="e">
        <f>IF(VLOOKUP($A4268,Parts!$A:$AM,M$1,0)="X",AD$2,"")</f>
        <v>#VALUE!</v>
      </c>
      <c r="N4268" t="e">
        <f>IF(VLOOKUP($A4268,Parts!$A:$AM,N$1,0)="X",AE$2,"")</f>
        <v>#VALUE!</v>
      </c>
      <c r="O4268" t="e">
        <f>IF(VLOOKUP($A4268,Parts!$A:$AM,O$1,0)="X",AF$2,"")</f>
        <v>#VALUE!</v>
      </c>
      <c r="P4268" t="e">
        <f t="shared" si="67"/>
        <v>#VALUE!</v>
      </c>
    </row>
    <row r="4269" spans="1:16" x14ac:dyDescent="0.25">
      <c r="A4269" t="e">
        <f>Table15[[#This Row],[Name]]</f>
        <v>#VALUE!</v>
      </c>
      <c r="B4269" t="e">
        <f>IF(VLOOKUP($A4269,Parts!$A:$AM,B$1,0)="X",S$2,"")</f>
        <v>#VALUE!</v>
      </c>
      <c r="C4269" t="e">
        <f>IF(VLOOKUP($A4269,Parts!$A:$AM,C$1,0)="X",T$2,"")</f>
        <v>#VALUE!</v>
      </c>
      <c r="D4269" t="e">
        <f>IF(VLOOKUP($A4269,Parts!$A:$AM,D$1,0)="X",U$2,"")</f>
        <v>#VALUE!</v>
      </c>
      <c r="E4269" t="e">
        <f>IF(VLOOKUP($A4269,Parts!$A:$AM,E$1,0)="X",V$2,"")</f>
        <v>#VALUE!</v>
      </c>
      <c r="F4269" t="e">
        <f>IF(VLOOKUP($A4269,Parts!$A:$AM,F$1,0)="X",W$2,"")</f>
        <v>#VALUE!</v>
      </c>
      <c r="G4269" t="e">
        <f>IF(VLOOKUP($A4269,Parts!$A:$AM,G$1,0)="X",X$2,"")</f>
        <v>#VALUE!</v>
      </c>
      <c r="H4269" t="e">
        <f>IF(VLOOKUP($A4269,Parts!$A:$AM,H$1,0)="X",Y$2,"")</f>
        <v>#VALUE!</v>
      </c>
      <c r="I4269" t="e">
        <f>IF(VLOOKUP($A4269,Parts!$A:$AM,I$1,0)="X",Z$2,"")</f>
        <v>#VALUE!</v>
      </c>
      <c r="J4269" t="e">
        <f>IF(VLOOKUP($A4269,Parts!$A:$AM,J$1,0)="X",AA$2,"")</f>
        <v>#VALUE!</v>
      </c>
      <c r="K4269" t="e">
        <f>IF(VLOOKUP($A4269,Parts!$A:$AM,K$1,0)="X",AB$2,"")</f>
        <v>#VALUE!</v>
      </c>
      <c r="L4269" t="e">
        <f>IF(VLOOKUP($A4269,Parts!$A:$AM,L$1,0)="X",AC$2,"")</f>
        <v>#VALUE!</v>
      </c>
      <c r="M4269" t="e">
        <f>IF(VLOOKUP($A4269,Parts!$A:$AM,M$1,0)="X",AD$2,"")</f>
        <v>#VALUE!</v>
      </c>
      <c r="N4269" t="e">
        <f>IF(VLOOKUP($A4269,Parts!$A:$AM,N$1,0)="X",AE$2,"")</f>
        <v>#VALUE!</v>
      </c>
      <c r="O4269" t="e">
        <f>IF(VLOOKUP($A4269,Parts!$A:$AM,O$1,0)="X",AF$2,"")</f>
        <v>#VALUE!</v>
      </c>
      <c r="P4269" t="e">
        <f t="shared" si="67"/>
        <v>#VALUE!</v>
      </c>
    </row>
    <row r="4270" spans="1:16" x14ac:dyDescent="0.25">
      <c r="A4270" t="e">
        <f>Table15[[#This Row],[Name]]</f>
        <v>#VALUE!</v>
      </c>
      <c r="B4270" t="e">
        <f>IF(VLOOKUP($A4270,Parts!$A:$AM,B$1,0)="X",S$2,"")</f>
        <v>#VALUE!</v>
      </c>
      <c r="C4270" t="e">
        <f>IF(VLOOKUP($A4270,Parts!$A:$AM,C$1,0)="X",T$2,"")</f>
        <v>#VALUE!</v>
      </c>
      <c r="D4270" t="e">
        <f>IF(VLOOKUP($A4270,Parts!$A:$AM,D$1,0)="X",U$2,"")</f>
        <v>#VALUE!</v>
      </c>
      <c r="E4270" t="e">
        <f>IF(VLOOKUP($A4270,Parts!$A:$AM,E$1,0)="X",V$2,"")</f>
        <v>#VALUE!</v>
      </c>
      <c r="F4270" t="e">
        <f>IF(VLOOKUP($A4270,Parts!$A:$AM,F$1,0)="X",W$2,"")</f>
        <v>#VALUE!</v>
      </c>
      <c r="G4270" t="e">
        <f>IF(VLOOKUP($A4270,Parts!$A:$AM,G$1,0)="X",X$2,"")</f>
        <v>#VALUE!</v>
      </c>
      <c r="H4270" t="e">
        <f>IF(VLOOKUP($A4270,Parts!$A:$AM,H$1,0)="X",Y$2,"")</f>
        <v>#VALUE!</v>
      </c>
      <c r="I4270" t="e">
        <f>IF(VLOOKUP($A4270,Parts!$A:$AM,I$1,0)="X",Z$2,"")</f>
        <v>#VALUE!</v>
      </c>
      <c r="J4270" t="e">
        <f>IF(VLOOKUP($A4270,Parts!$A:$AM,J$1,0)="X",AA$2,"")</f>
        <v>#VALUE!</v>
      </c>
      <c r="K4270" t="e">
        <f>IF(VLOOKUP($A4270,Parts!$A:$AM,K$1,0)="X",AB$2,"")</f>
        <v>#VALUE!</v>
      </c>
      <c r="L4270" t="e">
        <f>IF(VLOOKUP($A4270,Parts!$A:$AM,L$1,0)="X",AC$2,"")</f>
        <v>#VALUE!</v>
      </c>
      <c r="M4270" t="e">
        <f>IF(VLOOKUP($A4270,Parts!$A:$AM,M$1,0)="X",AD$2,"")</f>
        <v>#VALUE!</v>
      </c>
      <c r="N4270" t="e">
        <f>IF(VLOOKUP($A4270,Parts!$A:$AM,N$1,0)="X",AE$2,"")</f>
        <v>#VALUE!</v>
      </c>
      <c r="O4270" t="e">
        <f>IF(VLOOKUP($A4270,Parts!$A:$AM,O$1,0)="X",AF$2,"")</f>
        <v>#VALUE!</v>
      </c>
      <c r="P4270" t="e">
        <f t="shared" si="67"/>
        <v>#VALUE!</v>
      </c>
    </row>
    <row r="4271" spans="1:16" x14ac:dyDescent="0.25">
      <c r="A4271" t="e">
        <f>Table15[[#This Row],[Name]]</f>
        <v>#VALUE!</v>
      </c>
      <c r="B4271" t="e">
        <f>IF(VLOOKUP($A4271,Parts!$A:$AM,B$1,0)="X",S$2,"")</f>
        <v>#VALUE!</v>
      </c>
      <c r="C4271" t="e">
        <f>IF(VLOOKUP($A4271,Parts!$A:$AM,C$1,0)="X",T$2,"")</f>
        <v>#VALUE!</v>
      </c>
      <c r="D4271" t="e">
        <f>IF(VLOOKUP($A4271,Parts!$A:$AM,D$1,0)="X",U$2,"")</f>
        <v>#VALUE!</v>
      </c>
      <c r="E4271" t="e">
        <f>IF(VLOOKUP($A4271,Parts!$A:$AM,E$1,0)="X",V$2,"")</f>
        <v>#VALUE!</v>
      </c>
      <c r="F4271" t="e">
        <f>IF(VLOOKUP($A4271,Parts!$A:$AM,F$1,0)="X",W$2,"")</f>
        <v>#VALUE!</v>
      </c>
      <c r="G4271" t="e">
        <f>IF(VLOOKUP($A4271,Parts!$A:$AM,G$1,0)="X",X$2,"")</f>
        <v>#VALUE!</v>
      </c>
      <c r="H4271" t="e">
        <f>IF(VLOOKUP($A4271,Parts!$A:$AM,H$1,0)="X",Y$2,"")</f>
        <v>#VALUE!</v>
      </c>
      <c r="I4271" t="e">
        <f>IF(VLOOKUP($A4271,Parts!$A:$AM,I$1,0)="X",Z$2,"")</f>
        <v>#VALUE!</v>
      </c>
      <c r="J4271" t="e">
        <f>IF(VLOOKUP($A4271,Parts!$A:$AM,J$1,0)="X",AA$2,"")</f>
        <v>#VALUE!</v>
      </c>
      <c r="K4271" t="e">
        <f>IF(VLOOKUP($A4271,Parts!$A:$AM,K$1,0)="X",AB$2,"")</f>
        <v>#VALUE!</v>
      </c>
      <c r="L4271" t="e">
        <f>IF(VLOOKUP($A4271,Parts!$A:$AM,L$1,0)="X",AC$2,"")</f>
        <v>#VALUE!</v>
      </c>
      <c r="M4271" t="e">
        <f>IF(VLOOKUP($A4271,Parts!$A:$AM,M$1,0)="X",AD$2,"")</f>
        <v>#VALUE!</v>
      </c>
      <c r="N4271" t="e">
        <f>IF(VLOOKUP($A4271,Parts!$A:$AM,N$1,0)="X",AE$2,"")</f>
        <v>#VALUE!</v>
      </c>
      <c r="O4271" t="e">
        <f>IF(VLOOKUP($A4271,Parts!$A:$AM,O$1,0)="X",AF$2,"")</f>
        <v>#VALUE!</v>
      </c>
      <c r="P4271" t="e">
        <f t="shared" si="67"/>
        <v>#VALUE!</v>
      </c>
    </row>
    <row r="4272" spans="1:16" x14ac:dyDescent="0.25">
      <c r="A4272" t="e">
        <f>Table15[[#This Row],[Name]]</f>
        <v>#VALUE!</v>
      </c>
      <c r="B4272" t="e">
        <f>IF(VLOOKUP($A4272,Parts!$A:$AM,B$1,0)="X",S$2,"")</f>
        <v>#VALUE!</v>
      </c>
      <c r="C4272" t="e">
        <f>IF(VLOOKUP($A4272,Parts!$A:$AM,C$1,0)="X",T$2,"")</f>
        <v>#VALUE!</v>
      </c>
      <c r="D4272" t="e">
        <f>IF(VLOOKUP($A4272,Parts!$A:$AM,D$1,0)="X",U$2,"")</f>
        <v>#VALUE!</v>
      </c>
      <c r="E4272" t="e">
        <f>IF(VLOOKUP($A4272,Parts!$A:$AM,E$1,0)="X",V$2,"")</f>
        <v>#VALUE!</v>
      </c>
      <c r="F4272" t="e">
        <f>IF(VLOOKUP($A4272,Parts!$A:$AM,F$1,0)="X",W$2,"")</f>
        <v>#VALUE!</v>
      </c>
      <c r="G4272" t="e">
        <f>IF(VLOOKUP($A4272,Parts!$A:$AM,G$1,0)="X",X$2,"")</f>
        <v>#VALUE!</v>
      </c>
      <c r="H4272" t="e">
        <f>IF(VLOOKUP($A4272,Parts!$A:$AM,H$1,0)="X",Y$2,"")</f>
        <v>#VALUE!</v>
      </c>
      <c r="I4272" t="e">
        <f>IF(VLOOKUP($A4272,Parts!$A:$AM,I$1,0)="X",Z$2,"")</f>
        <v>#VALUE!</v>
      </c>
      <c r="J4272" t="e">
        <f>IF(VLOOKUP($A4272,Parts!$A:$AM,J$1,0)="X",AA$2,"")</f>
        <v>#VALUE!</v>
      </c>
      <c r="K4272" t="e">
        <f>IF(VLOOKUP($A4272,Parts!$A:$AM,K$1,0)="X",AB$2,"")</f>
        <v>#VALUE!</v>
      </c>
      <c r="L4272" t="e">
        <f>IF(VLOOKUP($A4272,Parts!$A:$AM,L$1,0)="X",AC$2,"")</f>
        <v>#VALUE!</v>
      </c>
      <c r="M4272" t="e">
        <f>IF(VLOOKUP($A4272,Parts!$A:$AM,M$1,0)="X",AD$2,"")</f>
        <v>#VALUE!</v>
      </c>
      <c r="N4272" t="e">
        <f>IF(VLOOKUP($A4272,Parts!$A:$AM,N$1,0)="X",AE$2,"")</f>
        <v>#VALUE!</v>
      </c>
      <c r="O4272" t="e">
        <f>IF(VLOOKUP($A4272,Parts!$A:$AM,O$1,0)="X",AF$2,"")</f>
        <v>#VALUE!</v>
      </c>
      <c r="P4272" t="e">
        <f t="shared" si="67"/>
        <v>#VALUE!</v>
      </c>
    </row>
    <row r="4273" spans="1:16" x14ac:dyDescent="0.25">
      <c r="A4273" t="e">
        <f>Table15[[#This Row],[Name]]</f>
        <v>#VALUE!</v>
      </c>
      <c r="B4273" t="e">
        <f>IF(VLOOKUP($A4273,Parts!$A:$AM,B$1,0)="X",S$2,"")</f>
        <v>#VALUE!</v>
      </c>
      <c r="C4273" t="e">
        <f>IF(VLOOKUP($A4273,Parts!$A:$AM,C$1,0)="X",T$2,"")</f>
        <v>#VALUE!</v>
      </c>
      <c r="D4273" t="e">
        <f>IF(VLOOKUP($A4273,Parts!$A:$AM,D$1,0)="X",U$2,"")</f>
        <v>#VALUE!</v>
      </c>
      <c r="E4273" t="e">
        <f>IF(VLOOKUP($A4273,Parts!$A:$AM,E$1,0)="X",V$2,"")</f>
        <v>#VALUE!</v>
      </c>
      <c r="F4273" t="e">
        <f>IF(VLOOKUP($A4273,Parts!$A:$AM,F$1,0)="X",W$2,"")</f>
        <v>#VALUE!</v>
      </c>
      <c r="G4273" t="e">
        <f>IF(VLOOKUP($A4273,Parts!$A:$AM,G$1,0)="X",X$2,"")</f>
        <v>#VALUE!</v>
      </c>
      <c r="H4273" t="e">
        <f>IF(VLOOKUP($A4273,Parts!$A:$AM,H$1,0)="X",Y$2,"")</f>
        <v>#VALUE!</v>
      </c>
      <c r="I4273" t="e">
        <f>IF(VLOOKUP($A4273,Parts!$A:$AM,I$1,0)="X",Z$2,"")</f>
        <v>#VALUE!</v>
      </c>
      <c r="J4273" t="e">
        <f>IF(VLOOKUP($A4273,Parts!$A:$AM,J$1,0)="X",AA$2,"")</f>
        <v>#VALUE!</v>
      </c>
      <c r="K4273" t="e">
        <f>IF(VLOOKUP($A4273,Parts!$A:$AM,K$1,0)="X",AB$2,"")</f>
        <v>#VALUE!</v>
      </c>
      <c r="L4273" t="e">
        <f>IF(VLOOKUP($A4273,Parts!$A:$AM,L$1,0)="X",AC$2,"")</f>
        <v>#VALUE!</v>
      </c>
      <c r="M4273" t="e">
        <f>IF(VLOOKUP($A4273,Parts!$A:$AM,M$1,0)="X",AD$2,"")</f>
        <v>#VALUE!</v>
      </c>
      <c r="N4273" t="e">
        <f>IF(VLOOKUP($A4273,Parts!$A:$AM,N$1,0)="X",AE$2,"")</f>
        <v>#VALUE!</v>
      </c>
      <c r="O4273" t="e">
        <f>IF(VLOOKUP($A4273,Parts!$A:$AM,O$1,0)="X",AF$2,"")</f>
        <v>#VALUE!</v>
      </c>
      <c r="P4273" t="e">
        <f t="shared" si="67"/>
        <v>#VALUE!</v>
      </c>
    </row>
    <row r="4274" spans="1:16" x14ac:dyDescent="0.25">
      <c r="A4274" t="e">
        <f>Table15[[#This Row],[Name]]</f>
        <v>#VALUE!</v>
      </c>
      <c r="B4274" t="e">
        <f>IF(VLOOKUP($A4274,Parts!$A:$AM,B$1,0)="X",S$2,"")</f>
        <v>#VALUE!</v>
      </c>
      <c r="C4274" t="e">
        <f>IF(VLOOKUP($A4274,Parts!$A:$AM,C$1,0)="X",T$2,"")</f>
        <v>#VALUE!</v>
      </c>
      <c r="D4274" t="e">
        <f>IF(VLOOKUP($A4274,Parts!$A:$AM,D$1,0)="X",U$2,"")</f>
        <v>#VALUE!</v>
      </c>
      <c r="E4274" t="e">
        <f>IF(VLOOKUP($A4274,Parts!$A:$AM,E$1,0)="X",V$2,"")</f>
        <v>#VALUE!</v>
      </c>
      <c r="F4274" t="e">
        <f>IF(VLOOKUP($A4274,Parts!$A:$AM,F$1,0)="X",W$2,"")</f>
        <v>#VALUE!</v>
      </c>
      <c r="G4274" t="e">
        <f>IF(VLOOKUP($A4274,Parts!$A:$AM,G$1,0)="X",X$2,"")</f>
        <v>#VALUE!</v>
      </c>
      <c r="H4274" t="e">
        <f>IF(VLOOKUP($A4274,Parts!$A:$AM,H$1,0)="X",Y$2,"")</f>
        <v>#VALUE!</v>
      </c>
      <c r="I4274" t="e">
        <f>IF(VLOOKUP($A4274,Parts!$A:$AM,I$1,0)="X",Z$2,"")</f>
        <v>#VALUE!</v>
      </c>
      <c r="J4274" t="e">
        <f>IF(VLOOKUP($A4274,Parts!$A:$AM,J$1,0)="X",AA$2,"")</f>
        <v>#VALUE!</v>
      </c>
      <c r="K4274" t="e">
        <f>IF(VLOOKUP($A4274,Parts!$A:$AM,K$1,0)="X",AB$2,"")</f>
        <v>#VALUE!</v>
      </c>
      <c r="L4274" t="e">
        <f>IF(VLOOKUP($A4274,Parts!$A:$AM,L$1,0)="X",AC$2,"")</f>
        <v>#VALUE!</v>
      </c>
      <c r="M4274" t="e">
        <f>IF(VLOOKUP($A4274,Parts!$A:$AM,M$1,0)="X",AD$2,"")</f>
        <v>#VALUE!</v>
      </c>
      <c r="N4274" t="e">
        <f>IF(VLOOKUP($A4274,Parts!$A:$AM,N$1,0)="X",AE$2,"")</f>
        <v>#VALUE!</v>
      </c>
      <c r="O4274" t="e">
        <f>IF(VLOOKUP($A4274,Parts!$A:$AM,O$1,0)="X",AF$2,"")</f>
        <v>#VALUE!</v>
      </c>
      <c r="P4274" t="e">
        <f t="shared" si="67"/>
        <v>#VALUE!</v>
      </c>
    </row>
    <row r="4275" spans="1:16" x14ac:dyDescent="0.25">
      <c r="A4275" t="e">
        <f>Table15[[#This Row],[Name]]</f>
        <v>#VALUE!</v>
      </c>
      <c r="B4275" t="e">
        <f>IF(VLOOKUP($A4275,Parts!$A:$AM,B$1,0)="X",S$2,"")</f>
        <v>#VALUE!</v>
      </c>
      <c r="C4275" t="e">
        <f>IF(VLOOKUP($A4275,Parts!$A:$AM,C$1,0)="X",T$2,"")</f>
        <v>#VALUE!</v>
      </c>
      <c r="D4275" t="e">
        <f>IF(VLOOKUP($A4275,Parts!$A:$AM,D$1,0)="X",U$2,"")</f>
        <v>#VALUE!</v>
      </c>
      <c r="E4275" t="e">
        <f>IF(VLOOKUP($A4275,Parts!$A:$AM,E$1,0)="X",V$2,"")</f>
        <v>#VALUE!</v>
      </c>
      <c r="F4275" t="e">
        <f>IF(VLOOKUP($A4275,Parts!$A:$AM,F$1,0)="X",W$2,"")</f>
        <v>#VALUE!</v>
      </c>
      <c r="G4275" t="e">
        <f>IF(VLOOKUP($A4275,Parts!$A:$AM,G$1,0)="X",X$2,"")</f>
        <v>#VALUE!</v>
      </c>
      <c r="H4275" t="e">
        <f>IF(VLOOKUP($A4275,Parts!$A:$AM,H$1,0)="X",Y$2,"")</f>
        <v>#VALUE!</v>
      </c>
      <c r="I4275" t="e">
        <f>IF(VLOOKUP($A4275,Parts!$A:$AM,I$1,0)="X",Z$2,"")</f>
        <v>#VALUE!</v>
      </c>
      <c r="J4275" t="e">
        <f>IF(VLOOKUP($A4275,Parts!$A:$AM,J$1,0)="X",AA$2,"")</f>
        <v>#VALUE!</v>
      </c>
      <c r="K4275" t="e">
        <f>IF(VLOOKUP($A4275,Parts!$A:$AM,K$1,0)="X",AB$2,"")</f>
        <v>#VALUE!</v>
      </c>
      <c r="L4275" t="e">
        <f>IF(VLOOKUP($A4275,Parts!$A:$AM,L$1,0)="X",AC$2,"")</f>
        <v>#VALUE!</v>
      </c>
      <c r="M4275" t="e">
        <f>IF(VLOOKUP($A4275,Parts!$A:$AM,M$1,0)="X",AD$2,"")</f>
        <v>#VALUE!</v>
      </c>
      <c r="N4275" t="e">
        <f>IF(VLOOKUP($A4275,Parts!$A:$AM,N$1,0)="X",AE$2,"")</f>
        <v>#VALUE!</v>
      </c>
      <c r="O4275" t="e">
        <f>IF(VLOOKUP($A4275,Parts!$A:$AM,O$1,0)="X",AF$2,"")</f>
        <v>#VALUE!</v>
      </c>
      <c r="P4275" t="e">
        <f t="shared" si="67"/>
        <v>#VALUE!</v>
      </c>
    </row>
    <row r="4276" spans="1:16" x14ac:dyDescent="0.25">
      <c r="A4276" t="e">
        <f>Table15[[#This Row],[Name]]</f>
        <v>#VALUE!</v>
      </c>
      <c r="B4276" t="e">
        <f>IF(VLOOKUP($A4276,Parts!$A:$AM,B$1,0)="X",S$2,"")</f>
        <v>#VALUE!</v>
      </c>
      <c r="C4276" t="e">
        <f>IF(VLOOKUP($A4276,Parts!$A:$AM,C$1,0)="X",T$2,"")</f>
        <v>#VALUE!</v>
      </c>
      <c r="D4276" t="e">
        <f>IF(VLOOKUP($A4276,Parts!$A:$AM,D$1,0)="X",U$2,"")</f>
        <v>#VALUE!</v>
      </c>
      <c r="E4276" t="e">
        <f>IF(VLOOKUP($A4276,Parts!$A:$AM,E$1,0)="X",V$2,"")</f>
        <v>#VALUE!</v>
      </c>
      <c r="F4276" t="e">
        <f>IF(VLOOKUP($A4276,Parts!$A:$AM,F$1,0)="X",W$2,"")</f>
        <v>#VALUE!</v>
      </c>
      <c r="G4276" t="e">
        <f>IF(VLOOKUP($A4276,Parts!$A:$AM,G$1,0)="X",X$2,"")</f>
        <v>#VALUE!</v>
      </c>
      <c r="H4276" t="e">
        <f>IF(VLOOKUP($A4276,Parts!$A:$AM,H$1,0)="X",Y$2,"")</f>
        <v>#VALUE!</v>
      </c>
      <c r="I4276" t="e">
        <f>IF(VLOOKUP($A4276,Parts!$A:$AM,I$1,0)="X",Z$2,"")</f>
        <v>#VALUE!</v>
      </c>
      <c r="J4276" t="e">
        <f>IF(VLOOKUP($A4276,Parts!$A:$AM,J$1,0)="X",AA$2,"")</f>
        <v>#VALUE!</v>
      </c>
      <c r="K4276" t="e">
        <f>IF(VLOOKUP($A4276,Parts!$A:$AM,K$1,0)="X",AB$2,"")</f>
        <v>#VALUE!</v>
      </c>
      <c r="L4276" t="e">
        <f>IF(VLOOKUP($A4276,Parts!$A:$AM,L$1,0)="X",AC$2,"")</f>
        <v>#VALUE!</v>
      </c>
      <c r="M4276" t="e">
        <f>IF(VLOOKUP($A4276,Parts!$A:$AM,M$1,0)="X",AD$2,"")</f>
        <v>#VALUE!</v>
      </c>
      <c r="N4276" t="e">
        <f>IF(VLOOKUP($A4276,Parts!$A:$AM,N$1,0)="X",AE$2,"")</f>
        <v>#VALUE!</v>
      </c>
      <c r="O4276" t="e">
        <f>IF(VLOOKUP($A4276,Parts!$A:$AM,O$1,0)="X",AF$2,"")</f>
        <v>#VALUE!</v>
      </c>
      <c r="P4276" t="e">
        <f t="shared" si="67"/>
        <v>#VALUE!</v>
      </c>
    </row>
    <row r="4277" spans="1:16" x14ac:dyDescent="0.25">
      <c r="A4277" t="e">
        <f>Table15[[#This Row],[Name]]</f>
        <v>#VALUE!</v>
      </c>
      <c r="B4277" t="e">
        <f>IF(VLOOKUP($A4277,Parts!$A:$AM,B$1,0)="X",S$2,"")</f>
        <v>#VALUE!</v>
      </c>
      <c r="C4277" t="e">
        <f>IF(VLOOKUP($A4277,Parts!$A:$AM,C$1,0)="X",T$2,"")</f>
        <v>#VALUE!</v>
      </c>
      <c r="D4277" t="e">
        <f>IF(VLOOKUP($A4277,Parts!$A:$AM,D$1,0)="X",U$2,"")</f>
        <v>#VALUE!</v>
      </c>
      <c r="E4277" t="e">
        <f>IF(VLOOKUP($A4277,Parts!$A:$AM,E$1,0)="X",V$2,"")</f>
        <v>#VALUE!</v>
      </c>
      <c r="F4277" t="e">
        <f>IF(VLOOKUP($A4277,Parts!$A:$AM,F$1,0)="X",W$2,"")</f>
        <v>#VALUE!</v>
      </c>
      <c r="G4277" t="e">
        <f>IF(VLOOKUP($A4277,Parts!$A:$AM,G$1,0)="X",X$2,"")</f>
        <v>#VALUE!</v>
      </c>
      <c r="H4277" t="e">
        <f>IF(VLOOKUP($A4277,Parts!$A:$AM,H$1,0)="X",Y$2,"")</f>
        <v>#VALUE!</v>
      </c>
      <c r="I4277" t="e">
        <f>IF(VLOOKUP($A4277,Parts!$A:$AM,I$1,0)="X",Z$2,"")</f>
        <v>#VALUE!</v>
      </c>
      <c r="J4277" t="e">
        <f>IF(VLOOKUP($A4277,Parts!$A:$AM,J$1,0)="X",AA$2,"")</f>
        <v>#VALUE!</v>
      </c>
      <c r="K4277" t="e">
        <f>IF(VLOOKUP($A4277,Parts!$A:$AM,K$1,0)="X",AB$2,"")</f>
        <v>#VALUE!</v>
      </c>
      <c r="L4277" t="e">
        <f>IF(VLOOKUP($A4277,Parts!$A:$AM,L$1,0)="X",AC$2,"")</f>
        <v>#VALUE!</v>
      </c>
      <c r="M4277" t="e">
        <f>IF(VLOOKUP($A4277,Parts!$A:$AM,M$1,0)="X",AD$2,"")</f>
        <v>#VALUE!</v>
      </c>
      <c r="N4277" t="e">
        <f>IF(VLOOKUP($A4277,Parts!$A:$AM,N$1,0)="X",AE$2,"")</f>
        <v>#VALUE!</v>
      </c>
      <c r="O4277" t="e">
        <f>IF(VLOOKUP($A4277,Parts!$A:$AM,O$1,0)="X",AF$2,"")</f>
        <v>#VALUE!</v>
      </c>
      <c r="P4277" t="e">
        <f t="shared" si="67"/>
        <v>#VALUE!</v>
      </c>
    </row>
    <row r="4278" spans="1:16" x14ac:dyDescent="0.25">
      <c r="A4278" t="e">
        <f>Table15[[#This Row],[Name]]</f>
        <v>#VALUE!</v>
      </c>
      <c r="B4278" t="e">
        <f>IF(VLOOKUP($A4278,Parts!$A:$AM,B$1,0)="X",S$2,"")</f>
        <v>#VALUE!</v>
      </c>
      <c r="C4278" t="e">
        <f>IF(VLOOKUP($A4278,Parts!$A:$AM,C$1,0)="X",T$2,"")</f>
        <v>#VALUE!</v>
      </c>
      <c r="D4278" t="e">
        <f>IF(VLOOKUP($A4278,Parts!$A:$AM,D$1,0)="X",U$2,"")</f>
        <v>#VALUE!</v>
      </c>
      <c r="E4278" t="e">
        <f>IF(VLOOKUP($A4278,Parts!$A:$AM,E$1,0)="X",V$2,"")</f>
        <v>#VALUE!</v>
      </c>
      <c r="F4278" t="e">
        <f>IF(VLOOKUP($A4278,Parts!$A:$AM,F$1,0)="X",W$2,"")</f>
        <v>#VALUE!</v>
      </c>
      <c r="G4278" t="e">
        <f>IF(VLOOKUP($A4278,Parts!$A:$AM,G$1,0)="X",X$2,"")</f>
        <v>#VALUE!</v>
      </c>
      <c r="H4278" t="e">
        <f>IF(VLOOKUP($A4278,Parts!$A:$AM,H$1,0)="X",Y$2,"")</f>
        <v>#VALUE!</v>
      </c>
      <c r="I4278" t="e">
        <f>IF(VLOOKUP($A4278,Parts!$A:$AM,I$1,0)="X",Z$2,"")</f>
        <v>#VALUE!</v>
      </c>
      <c r="J4278" t="e">
        <f>IF(VLOOKUP($A4278,Parts!$A:$AM,J$1,0)="X",AA$2,"")</f>
        <v>#VALUE!</v>
      </c>
      <c r="K4278" t="e">
        <f>IF(VLOOKUP($A4278,Parts!$A:$AM,K$1,0)="X",AB$2,"")</f>
        <v>#VALUE!</v>
      </c>
      <c r="L4278" t="e">
        <f>IF(VLOOKUP($A4278,Parts!$A:$AM,L$1,0)="X",AC$2,"")</f>
        <v>#VALUE!</v>
      </c>
      <c r="M4278" t="e">
        <f>IF(VLOOKUP($A4278,Parts!$A:$AM,M$1,0)="X",AD$2,"")</f>
        <v>#VALUE!</v>
      </c>
      <c r="N4278" t="e">
        <f>IF(VLOOKUP($A4278,Parts!$A:$AM,N$1,0)="X",AE$2,"")</f>
        <v>#VALUE!</v>
      </c>
      <c r="O4278" t="e">
        <f>IF(VLOOKUP($A4278,Parts!$A:$AM,O$1,0)="X",AF$2,"")</f>
        <v>#VALUE!</v>
      </c>
      <c r="P4278" t="e">
        <f t="shared" si="67"/>
        <v>#VALUE!</v>
      </c>
    </row>
    <row r="4279" spans="1:16" x14ac:dyDescent="0.25">
      <c r="A4279" t="e">
        <f>Table15[[#This Row],[Name]]</f>
        <v>#VALUE!</v>
      </c>
      <c r="B4279" t="e">
        <f>IF(VLOOKUP($A4279,Parts!$A:$AM,B$1,0)="X",S$2,"")</f>
        <v>#VALUE!</v>
      </c>
      <c r="C4279" t="e">
        <f>IF(VLOOKUP($A4279,Parts!$A:$AM,C$1,0)="X",T$2,"")</f>
        <v>#VALUE!</v>
      </c>
      <c r="D4279" t="e">
        <f>IF(VLOOKUP($A4279,Parts!$A:$AM,D$1,0)="X",U$2,"")</f>
        <v>#VALUE!</v>
      </c>
      <c r="E4279" t="e">
        <f>IF(VLOOKUP($A4279,Parts!$A:$AM,E$1,0)="X",V$2,"")</f>
        <v>#VALUE!</v>
      </c>
      <c r="F4279" t="e">
        <f>IF(VLOOKUP($A4279,Parts!$A:$AM,F$1,0)="X",W$2,"")</f>
        <v>#VALUE!</v>
      </c>
      <c r="G4279" t="e">
        <f>IF(VLOOKUP($A4279,Parts!$A:$AM,G$1,0)="X",X$2,"")</f>
        <v>#VALUE!</v>
      </c>
      <c r="H4279" t="e">
        <f>IF(VLOOKUP($A4279,Parts!$A:$AM,H$1,0)="X",Y$2,"")</f>
        <v>#VALUE!</v>
      </c>
      <c r="I4279" t="e">
        <f>IF(VLOOKUP($A4279,Parts!$A:$AM,I$1,0)="X",Z$2,"")</f>
        <v>#VALUE!</v>
      </c>
      <c r="J4279" t="e">
        <f>IF(VLOOKUP($A4279,Parts!$A:$AM,J$1,0)="X",AA$2,"")</f>
        <v>#VALUE!</v>
      </c>
      <c r="K4279" t="e">
        <f>IF(VLOOKUP($A4279,Parts!$A:$AM,K$1,0)="X",AB$2,"")</f>
        <v>#VALUE!</v>
      </c>
      <c r="L4279" t="e">
        <f>IF(VLOOKUP($A4279,Parts!$A:$AM,L$1,0)="X",AC$2,"")</f>
        <v>#VALUE!</v>
      </c>
      <c r="M4279" t="e">
        <f>IF(VLOOKUP($A4279,Parts!$A:$AM,M$1,0)="X",AD$2,"")</f>
        <v>#VALUE!</v>
      </c>
      <c r="N4279" t="e">
        <f>IF(VLOOKUP($A4279,Parts!$A:$AM,N$1,0)="X",AE$2,"")</f>
        <v>#VALUE!</v>
      </c>
      <c r="O4279" t="e">
        <f>IF(VLOOKUP($A4279,Parts!$A:$AM,O$1,0)="X",AF$2,"")</f>
        <v>#VALUE!</v>
      </c>
      <c r="P4279" t="e">
        <f t="shared" si="67"/>
        <v>#VALUE!</v>
      </c>
    </row>
    <row r="4280" spans="1:16" x14ac:dyDescent="0.25">
      <c r="A4280" t="e">
        <f>Table15[[#This Row],[Name]]</f>
        <v>#VALUE!</v>
      </c>
      <c r="B4280" t="e">
        <f>IF(VLOOKUP($A4280,Parts!$A:$AM,B$1,0)="X",S$2,"")</f>
        <v>#VALUE!</v>
      </c>
      <c r="C4280" t="e">
        <f>IF(VLOOKUP($A4280,Parts!$A:$AM,C$1,0)="X",T$2,"")</f>
        <v>#VALUE!</v>
      </c>
      <c r="D4280" t="e">
        <f>IF(VLOOKUP($A4280,Parts!$A:$AM,D$1,0)="X",U$2,"")</f>
        <v>#VALUE!</v>
      </c>
      <c r="E4280" t="e">
        <f>IF(VLOOKUP($A4280,Parts!$A:$AM,E$1,0)="X",V$2,"")</f>
        <v>#VALUE!</v>
      </c>
      <c r="F4280" t="e">
        <f>IF(VLOOKUP($A4280,Parts!$A:$AM,F$1,0)="X",W$2,"")</f>
        <v>#VALUE!</v>
      </c>
      <c r="G4280" t="e">
        <f>IF(VLOOKUP($A4280,Parts!$A:$AM,G$1,0)="X",X$2,"")</f>
        <v>#VALUE!</v>
      </c>
      <c r="H4280" t="e">
        <f>IF(VLOOKUP($A4280,Parts!$A:$AM,H$1,0)="X",Y$2,"")</f>
        <v>#VALUE!</v>
      </c>
      <c r="I4280" t="e">
        <f>IF(VLOOKUP($A4280,Parts!$A:$AM,I$1,0)="X",Z$2,"")</f>
        <v>#VALUE!</v>
      </c>
      <c r="J4280" t="e">
        <f>IF(VLOOKUP($A4280,Parts!$A:$AM,J$1,0)="X",AA$2,"")</f>
        <v>#VALUE!</v>
      </c>
      <c r="K4280" t="e">
        <f>IF(VLOOKUP($A4280,Parts!$A:$AM,K$1,0)="X",AB$2,"")</f>
        <v>#VALUE!</v>
      </c>
      <c r="L4280" t="e">
        <f>IF(VLOOKUP($A4280,Parts!$A:$AM,L$1,0)="X",AC$2,"")</f>
        <v>#VALUE!</v>
      </c>
      <c r="M4280" t="e">
        <f>IF(VLOOKUP($A4280,Parts!$A:$AM,M$1,0)="X",AD$2,"")</f>
        <v>#VALUE!</v>
      </c>
      <c r="N4280" t="e">
        <f>IF(VLOOKUP($A4280,Parts!$A:$AM,N$1,0)="X",AE$2,"")</f>
        <v>#VALUE!</v>
      </c>
      <c r="O4280" t="e">
        <f>IF(VLOOKUP($A4280,Parts!$A:$AM,O$1,0)="X",AF$2,"")</f>
        <v>#VALUE!</v>
      </c>
      <c r="P4280" t="e">
        <f t="shared" si="67"/>
        <v>#VALUE!</v>
      </c>
    </row>
    <row r="4281" spans="1:16" x14ac:dyDescent="0.25">
      <c r="A4281" t="e">
        <f>Table15[[#This Row],[Name]]</f>
        <v>#VALUE!</v>
      </c>
      <c r="B4281" t="e">
        <f>IF(VLOOKUP($A4281,Parts!$A:$AM,B$1,0)="X",S$2,"")</f>
        <v>#VALUE!</v>
      </c>
      <c r="C4281" t="e">
        <f>IF(VLOOKUP($A4281,Parts!$A:$AM,C$1,0)="X",T$2,"")</f>
        <v>#VALUE!</v>
      </c>
      <c r="D4281" t="e">
        <f>IF(VLOOKUP($A4281,Parts!$A:$AM,D$1,0)="X",U$2,"")</f>
        <v>#VALUE!</v>
      </c>
      <c r="E4281" t="e">
        <f>IF(VLOOKUP($A4281,Parts!$A:$AM,E$1,0)="X",V$2,"")</f>
        <v>#VALUE!</v>
      </c>
      <c r="F4281" t="e">
        <f>IF(VLOOKUP($A4281,Parts!$A:$AM,F$1,0)="X",W$2,"")</f>
        <v>#VALUE!</v>
      </c>
      <c r="G4281" t="e">
        <f>IF(VLOOKUP($A4281,Parts!$A:$AM,G$1,0)="X",X$2,"")</f>
        <v>#VALUE!</v>
      </c>
      <c r="H4281" t="e">
        <f>IF(VLOOKUP($A4281,Parts!$A:$AM,H$1,0)="X",Y$2,"")</f>
        <v>#VALUE!</v>
      </c>
      <c r="I4281" t="e">
        <f>IF(VLOOKUP($A4281,Parts!$A:$AM,I$1,0)="X",Z$2,"")</f>
        <v>#VALUE!</v>
      </c>
      <c r="J4281" t="e">
        <f>IF(VLOOKUP($A4281,Parts!$A:$AM,J$1,0)="X",AA$2,"")</f>
        <v>#VALUE!</v>
      </c>
      <c r="K4281" t="e">
        <f>IF(VLOOKUP($A4281,Parts!$A:$AM,K$1,0)="X",AB$2,"")</f>
        <v>#VALUE!</v>
      </c>
      <c r="L4281" t="e">
        <f>IF(VLOOKUP($A4281,Parts!$A:$AM,L$1,0)="X",AC$2,"")</f>
        <v>#VALUE!</v>
      </c>
      <c r="M4281" t="e">
        <f>IF(VLOOKUP($A4281,Parts!$A:$AM,M$1,0)="X",AD$2,"")</f>
        <v>#VALUE!</v>
      </c>
      <c r="N4281" t="e">
        <f>IF(VLOOKUP($A4281,Parts!$A:$AM,N$1,0)="X",AE$2,"")</f>
        <v>#VALUE!</v>
      </c>
      <c r="O4281" t="e">
        <f>IF(VLOOKUP($A4281,Parts!$A:$AM,O$1,0)="X",AF$2,"")</f>
        <v>#VALUE!</v>
      </c>
      <c r="P4281" t="e">
        <f t="shared" si="67"/>
        <v>#VALUE!</v>
      </c>
    </row>
    <row r="4282" spans="1:16" x14ac:dyDescent="0.25">
      <c r="A4282" t="e">
        <f>Table15[[#This Row],[Name]]</f>
        <v>#VALUE!</v>
      </c>
      <c r="B4282" t="e">
        <f>IF(VLOOKUP($A4282,Parts!$A:$AM,B$1,0)="X",S$2,"")</f>
        <v>#VALUE!</v>
      </c>
      <c r="C4282" t="e">
        <f>IF(VLOOKUP($A4282,Parts!$A:$AM,C$1,0)="X",T$2,"")</f>
        <v>#VALUE!</v>
      </c>
      <c r="D4282" t="e">
        <f>IF(VLOOKUP($A4282,Parts!$A:$AM,D$1,0)="X",U$2,"")</f>
        <v>#VALUE!</v>
      </c>
      <c r="E4282" t="e">
        <f>IF(VLOOKUP($A4282,Parts!$A:$AM,E$1,0)="X",V$2,"")</f>
        <v>#VALUE!</v>
      </c>
      <c r="F4282" t="e">
        <f>IF(VLOOKUP($A4282,Parts!$A:$AM,F$1,0)="X",W$2,"")</f>
        <v>#VALUE!</v>
      </c>
      <c r="G4282" t="e">
        <f>IF(VLOOKUP($A4282,Parts!$A:$AM,G$1,0)="X",X$2,"")</f>
        <v>#VALUE!</v>
      </c>
      <c r="H4282" t="e">
        <f>IF(VLOOKUP($A4282,Parts!$A:$AM,H$1,0)="X",Y$2,"")</f>
        <v>#VALUE!</v>
      </c>
      <c r="I4282" t="e">
        <f>IF(VLOOKUP($A4282,Parts!$A:$AM,I$1,0)="X",Z$2,"")</f>
        <v>#VALUE!</v>
      </c>
      <c r="J4282" t="e">
        <f>IF(VLOOKUP($A4282,Parts!$A:$AM,J$1,0)="X",AA$2,"")</f>
        <v>#VALUE!</v>
      </c>
      <c r="K4282" t="e">
        <f>IF(VLOOKUP($A4282,Parts!$A:$AM,K$1,0)="X",AB$2,"")</f>
        <v>#VALUE!</v>
      </c>
      <c r="L4282" t="e">
        <f>IF(VLOOKUP($A4282,Parts!$A:$AM,L$1,0)="X",AC$2,"")</f>
        <v>#VALUE!</v>
      </c>
      <c r="M4282" t="e">
        <f>IF(VLOOKUP($A4282,Parts!$A:$AM,M$1,0)="X",AD$2,"")</f>
        <v>#VALUE!</v>
      </c>
      <c r="N4282" t="e">
        <f>IF(VLOOKUP($A4282,Parts!$A:$AM,N$1,0)="X",AE$2,"")</f>
        <v>#VALUE!</v>
      </c>
      <c r="O4282" t="e">
        <f>IF(VLOOKUP($A4282,Parts!$A:$AM,O$1,0)="X",AF$2,"")</f>
        <v>#VALUE!</v>
      </c>
      <c r="P4282" t="e">
        <f t="shared" si="67"/>
        <v>#VALUE!</v>
      </c>
    </row>
    <row r="4283" spans="1:16" x14ac:dyDescent="0.25">
      <c r="A4283" t="e">
        <f>Table15[[#This Row],[Name]]</f>
        <v>#VALUE!</v>
      </c>
      <c r="B4283" t="e">
        <f>IF(VLOOKUP($A4283,Parts!$A:$AM,B$1,0)="X",S$2,"")</f>
        <v>#VALUE!</v>
      </c>
      <c r="C4283" t="e">
        <f>IF(VLOOKUP($A4283,Parts!$A:$AM,C$1,0)="X",T$2,"")</f>
        <v>#VALUE!</v>
      </c>
      <c r="D4283" t="e">
        <f>IF(VLOOKUP($A4283,Parts!$A:$AM,D$1,0)="X",U$2,"")</f>
        <v>#VALUE!</v>
      </c>
      <c r="E4283" t="e">
        <f>IF(VLOOKUP($A4283,Parts!$A:$AM,E$1,0)="X",V$2,"")</f>
        <v>#VALUE!</v>
      </c>
      <c r="F4283" t="e">
        <f>IF(VLOOKUP($A4283,Parts!$A:$AM,F$1,0)="X",W$2,"")</f>
        <v>#VALUE!</v>
      </c>
      <c r="G4283" t="e">
        <f>IF(VLOOKUP($A4283,Parts!$A:$AM,G$1,0)="X",X$2,"")</f>
        <v>#VALUE!</v>
      </c>
      <c r="H4283" t="e">
        <f>IF(VLOOKUP($A4283,Parts!$A:$AM,H$1,0)="X",Y$2,"")</f>
        <v>#VALUE!</v>
      </c>
      <c r="I4283" t="e">
        <f>IF(VLOOKUP($A4283,Parts!$A:$AM,I$1,0)="X",Z$2,"")</f>
        <v>#VALUE!</v>
      </c>
      <c r="J4283" t="e">
        <f>IF(VLOOKUP($A4283,Parts!$A:$AM,J$1,0)="X",AA$2,"")</f>
        <v>#VALUE!</v>
      </c>
      <c r="K4283" t="e">
        <f>IF(VLOOKUP($A4283,Parts!$A:$AM,K$1,0)="X",AB$2,"")</f>
        <v>#VALUE!</v>
      </c>
      <c r="L4283" t="e">
        <f>IF(VLOOKUP($A4283,Parts!$A:$AM,L$1,0)="X",AC$2,"")</f>
        <v>#VALUE!</v>
      </c>
      <c r="M4283" t="e">
        <f>IF(VLOOKUP($A4283,Parts!$A:$AM,M$1,0)="X",AD$2,"")</f>
        <v>#VALUE!</v>
      </c>
      <c r="N4283" t="e">
        <f>IF(VLOOKUP($A4283,Parts!$A:$AM,N$1,0)="X",AE$2,"")</f>
        <v>#VALUE!</v>
      </c>
      <c r="O4283" t="e">
        <f>IF(VLOOKUP($A4283,Parts!$A:$AM,O$1,0)="X",AF$2,"")</f>
        <v>#VALUE!</v>
      </c>
      <c r="P4283" t="e">
        <f t="shared" si="67"/>
        <v>#VALUE!</v>
      </c>
    </row>
    <row r="4284" spans="1:16" x14ac:dyDescent="0.25">
      <c r="A4284" t="e">
        <f>Table15[[#This Row],[Name]]</f>
        <v>#VALUE!</v>
      </c>
      <c r="B4284" t="e">
        <f>IF(VLOOKUP($A4284,Parts!$A:$AM,B$1,0)="X",S$2,"")</f>
        <v>#VALUE!</v>
      </c>
      <c r="C4284" t="e">
        <f>IF(VLOOKUP($A4284,Parts!$A:$AM,C$1,0)="X",T$2,"")</f>
        <v>#VALUE!</v>
      </c>
      <c r="D4284" t="e">
        <f>IF(VLOOKUP($A4284,Parts!$A:$AM,D$1,0)="X",U$2,"")</f>
        <v>#VALUE!</v>
      </c>
      <c r="E4284" t="e">
        <f>IF(VLOOKUP($A4284,Parts!$A:$AM,E$1,0)="X",V$2,"")</f>
        <v>#VALUE!</v>
      </c>
      <c r="F4284" t="e">
        <f>IF(VLOOKUP($A4284,Parts!$A:$AM,F$1,0)="X",W$2,"")</f>
        <v>#VALUE!</v>
      </c>
      <c r="G4284" t="e">
        <f>IF(VLOOKUP($A4284,Parts!$A:$AM,G$1,0)="X",X$2,"")</f>
        <v>#VALUE!</v>
      </c>
      <c r="H4284" t="e">
        <f>IF(VLOOKUP($A4284,Parts!$A:$AM,H$1,0)="X",Y$2,"")</f>
        <v>#VALUE!</v>
      </c>
      <c r="I4284" t="e">
        <f>IF(VLOOKUP($A4284,Parts!$A:$AM,I$1,0)="X",Z$2,"")</f>
        <v>#VALUE!</v>
      </c>
      <c r="J4284" t="e">
        <f>IF(VLOOKUP($A4284,Parts!$A:$AM,J$1,0)="X",AA$2,"")</f>
        <v>#VALUE!</v>
      </c>
      <c r="K4284" t="e">
        <f>IF(VLOOKUP($A4284,Parts!$A:$AM,K$1,0)="X",AB$2,"")</f>
        <v>#VALUE!</v>
      </c>
      <c r="L4284" t="e">
        <f>IF(VLOOKUP($A4284,Parts!$A:$AM,L$1,0)="X",AC$2,"")</f>
        <v>#VALUE!</v>
      </c>
      <c r="M4284" t="e">
        <f>IF(VLOOKUP($A4284,Parts!$A:$AM,M$1,0)="X",AD$2,"")</f>
        <v>#VALUE!</v>
      </c>
      <c r="N4284" t="e">
        <f>IF(VLOOKUP($A4284,Parts!$A:$AM,N$1,0)="X",AE$2,"")</f>
        <v>#VALUE!</v>
      </c>
      <c r="O4284" t="e">
        <f>IF(VLOOKUP($A4284,Parts!$A:$AM,O$1,0)="X",AF$2,"")</f>
        <v>#VALUE!</v>
      </c>
      <c r="P4284" t="e">
        <f t="shared" si="67"/>
        <v>#VALUE!</v>
      </c>
    </row>
    <row r="4285" spans="1:16" x14ac:dyDescent="0.25">
      <c r="A4285" t="e">
        <f>Table15[[#This Row],[Name]]</f>
        <v>#VALUE!</v>
      </c>
      <c r="B4285" t="e">
        <f>IF(VLOOKUP($A4285,Parts!$A:$AM,B$1,0)="X",S$2,"")</f>
        <v>#VALUE!</v>
      </c>
      <c r="C4285" t="e">
        <f>IF(VLOOKUP($A4285,Parts!$A:$AM,C$1,0)="X",T$2,"")</f>
        <v>#VALUE!</v>
      </c>
      <c r="D4285" t="e">
        <f>IF(VLOOKUP($A4285,Parts!$A:$AM,D$1,0)="X",U$2,"")</f>
        <v>#VALUE!</v>
      </c>
      <c r="E4285" t="e">
        <f>IF(VLOOKUP($A4285,Parts!$A:$AM,E$1,0)="X",V$2,"")</f>
        <v>#VALUE!</v>
      </c>
      <c r="F4285" t="e">
        <f>IF(VLOOKUP($A4285,Parts!$A:$AM,F$1,0)="X",W$2,"")</f>
        <v>#VALUE!</v>
      </c>
      <c r="G4285" t="e">
        <f>IF(VLOOKUP($A4285,Parts!$A:$AM,G$1,0)="X",X$2,"")</f>
        <v>#VALUE!</v>
      </c>
      <c r="H4285" t="e">
        <f>IF(VLOOKUP($A4285,Parts!$A:$AM,H$1,0)="X",Y$2,"")</f>
        <v>#VALUE!</v>
      </c>
      <c r="I4285" t="e">
        <f>IF(VLOOKUP($A4285,Parts!$A:$AM,I$1,0)="X",Z$2,"")</f>
        <v>#VALUE!</v>
      </c>
      <c r="J4285" t="e">
        <f>IF(VLOOKUP($A4285,Parts!$A:$AM,J$1,0)="X",AA$2,"")</f>
        <v>#VALUE!</v>
      </c>
      <c r="K4285" t="e">
        <f>IF(VLOOKUP($A4285,Parts!$A:$AM,K$1,0)="X",AB$2,"")</f>
        <v>#VALUE!</v>
      </c>
      <c r="L4285" t="e">
        <f>IF(VLOOKUP($A4285,Parts!$A:$AM,L$1,0)="X",AC$2,"")</f>
        <v>#VALUE!</v>
      </c>
      <c r="M4285" t="e">
        <f>IF(VLOOKUP($A4285,Parts!$A:$AM,M$1,0)="X",AD$2,"")</f>
        <v>#VALUE!</v>
      </c>
      <c r="N4285" t="e">
        <f>IF(VLOOKUP($A4285,Parts!$A:$AM,N$1,0)="X",AE$2,"")</f>
        <v>#VALUE!</v>
      </c>
      <c r="O4285" t="e">
        <f>IF(VLOOKUP($A4285,Parts!$A:$AM,O$1,0)="X",AF$2,"")</f>
        <v>#VALUE!</v>
      </c>
      <c r="P4285" t="e">
        <f t="shared" si="67"/>
        <v>#VALUE!</v>
      </c>
    </row>
    <row r="4286" spans="1:16" x14ac:dyDescent="0.25">
      <c r="A4286" t="e">
        <f>Table15[[#This Row],[Name]]</f>
        <v>#VALUE!</v>
      </c>
      <c r="B4286" t="e">
        <f>IF(VLOOKUP($A4286,Parts!$A:$AM,B$1,0)="X",S$2,"")</f>
        <v>#VALUE!</v>
      </c>
      <c r="C4286" t="e">
        <f>IF(VLOOKUP($A4286,Parts!$A:$AM,C$1,0)="X",T$2,"")</f>
        <v>#VALUE!</v>
      </c>
      <c r="D4286" t="e">
        <f>IF(VLOOKUP($A4286,Parts!$A:$AM,D$1,0)="X",U$2,"")</f>
        <v>#VALUE!</v>
      </c>
      <c r="E4286" t="e">
        <f>IF(VLOOKUP($A4286,Parts!$A:$AM,E$1,0)="X",V$2,"")</f>
        <v>#VALUE!</v>
      </c>
      <c r="F4286" t="e">
        <f>IF(VLOOKUP($A4286,Parts!$A:$AM,F$1,0)="X",W$2,"")</f>
        <v>#VALUE!</v>
      </c>
      <c r="G4286" t="e">
        <f>IF(VLOOKUP($A4286,Parts!$A:$AM,G$1,0)="X",X$2,"")</f>
        <v>#VALUE!</v>
      </c>
      <c r="H4286" t="e">
        <f>IF(VLOOKUP($A4286,Parts!$A:$AM,H$1,0)="X",Y$2,"")</f>
        <v>#VALUE!</v>
      </c>
      <c r="I4286" t="e">
        <f>IF(VLOOKUP($A4286,Parts!$A:$AM,I$1,0)="X",Z$2,"")</f>
        <v>#VALUE!</v>
      </c>
      <c r="J4286" t="e">
        <f>IF(VLOOKUP($A4286,Parts!$A:$AM,J$1,0)="X",AA$2,"")</f>
        <v>#VALUE!</v>
      </c>
      <c r="K4286" t="e">
        <f>IF(VLOOKUP($A4286,Parts!$A:$AM,K$1,0)="X",AB$2,"")</f>
        <v>#VALUE!</v>
      </c>
      <c r="L4286" t="e">
        <f>IF(VLOOKUP($A4286,Parts!$A:$AM,L$1,0)="X",AC$2,"")</f>
        <v>#VALUE!</v>
      </c>
      <c r="M4286" t="e">
        <f>IF(VLOOKUP($A4286,Parts!$A:$AM,M$1,0)="X",AD$2,"")</f>
        <v>#VALUE!</v>
      </c>
      <c r="N4286" t="e">
        <f>IF(VLOOKUP($A4286,Parts!$A:$AM,N$1,0)="X",AE$2,"")</f>
        <v>#VALUE!</v>
      </c>
      <c r="O4286" t="e">
        <f>IF(VLOOKUP($A4286,Parts!$A:$AM,O$1,0)="X",AF$2,"")</f>
        <v>#VALUE!</v>
      </c>
      <c r="P4286" t="e">
        <f t="shared" si="67"/>
        <v>#VALUE!</v>
      </c>
    </row>
    <row r="4287" spans="1:16" x14ac:dyDescent="0.25">
      <c r="A4287" t="e">
        <f>Table15[[#This Row],[Name]]</f>
        <v>#VALUE!</v>
      </c>
      <c r="B4287" t="e">
        <f>IF(VLOOKUP($A4287,Parts!$A:$AM,B$1,0)="X",S$2,"")</f>
        <v>#VALUE!</v>
      </c>
      <c r="C4287" t="e">
        <f>IF(VLOOKUP($A4287,Parts!$A:$AM,C$1,0)="X",T$2,"")</f>
        <v>#VALUE!</v>
      </c>
      <c r="D4287" t="e">
        <f>IF(VLOOKUP($A4287,Parts!$A:$AM,D$1,0)="X",U$2,"")</f>
        <v>#VALUE!</v>
      </c>
      <c r="E4287" t="e">
        <f>IF(VLOOKUP($A4287,Parts!$A:$AM,E$1,0)="X",V$2,"")</f>
        <v>#VALUE!</v>
      </c>
      <c r="F4287" t="e">
        <f>IF(VLOOKUP($A4287,Parts!$A:$AM,F$1,0)="X",W$2,"")</f>
        <v>#VALUE!</v>
      </c>
      <c r="G4287" t="e">
        <f>IF(VLOOKUP($A4287,Parts!$A:$AM,G$1,0)="X",X$2,"")</f>
        <v>#VALUE!</v>
      </c>
      <c r="H4287" t="e">
        <f>IF(VLOOKUP($A4287,Parts!$A:$AM,H$1,0)="X",Y$2,"")</f>
        <v>#VALUE!</v>
      </c>
      <c r="I4287" t="e">
        <f>IF(VLOOKUP($A4287,Parts!$A:$AM,I$1,0)="X",Z$2,"")</f>
        <v>#VALUE!</v>
      </c>
      <c r="J4287" t="e">
        <f>IF(VLOOKUP($A4287,Parts!$A:$AM,J$1,0)="X",AA$2,"")</f>
        <v>#VALUE!</v>
      </c>
      <c r="K4287" t="e">
        <f>IF(VLOOKUP($A4287,Parts!$A:$AM,K$1,0)="X",AB$2,"")</f>
        <v>#VALUE!</v>
      </c>
      <c r="L4287" t="e">
        <f>IF(VLOOKUP($A4287,Parts!$A:$AM,L$1,0)="X",AC$2,"")</f>
        <v>#VALUE!</v>
      </c>
      <c r="M4287" t="e">
        <f>IF(VLOOKUP($A4287,Parts!$A:$AM,M$1,0)="X",AD$2,"")</f>
        <v>#VALUE!</v>
      </c>
      <c r="N4287" t="e">
        <f>IF(VLOOKUP($A4287,Parts!$A:$AM,N$1,0)="X",AE$2,"")</f>
        <v>#VALUE!</v>
      </c>
      <c r="O4287" t="e">
        <f>IF(VLOOKUP($A4287,Parts!$A:$AM,O$1,0)="X",AF$2,"")</f>
        <v>#VALUE!</v>
      </c>
      <c r="P4287" t="e">
        <f t="shared" si="67"/>
        <v>#VALUE!</v>
      </c>
    </row>
    <row r="4288" spans="1:16" x14ac:dyDescent="0.25">
      <c r="A4288" t="e">
        <f>Table15[[#This Row],[Name]]</f>
        <v>#VALUE!</v>
      </c>
      <c r="B4288" t="e">
        <f>IF(VLOOKUP($A4288,Parts!$A:$AM,B$1,0)="X",S$2,"")</f>
        <v>#VALUE!</v>
      </c>
      <c r="C4288" t="e">
        <f>IF(VLOOKUP($A4288,Parts!$A:$AM,C$1,0)="X",T$2,"")</f>
        <v>#VALUE!</v>
      </c>
      <c r="D4288" t="e">
        <f>IF(VLOOKUP($A4288,Parts!$A:$AM,D$1,0)="X",U$2,"")</f>
        <v>#VALUE!</v>
      </c>
      <c r="E4288" t="e">
        <f>IF(VLOOKUP($A4288,Parts!$A:$AM,E$1,0)="X",V$2,"")</f>
        <v>#VALUE!</v>
      </c>
      <c r="F4288" t="e">
        <f>IF(VLOOKUP($A4288,Parts!$A:$AM,F$1,0)="X",W$2,"")</f>
        <v>#VALUE!</v>
      </c>
      <c r="G4288" t="e">
        <f>IF(VLOOKUP($A4288,Parts!$A:$AM,G$1,0)="X",X$2,"")</f>
        <v>#VALUE!</v>
      </c>
      <c r="H4288" t="e">
        <f>IF(VLOOKUP($A4288,Parts!$A:$AM,H$1,0)="X",Y$2,"")</f>
        <v>#VALUE!</v>
      </c>
      <c r="I4288" t="e">
        <f>IF(VLOOKUP($A4288,Parts!$A:$AM,I$1,0)="X",Z$2,"")</f>
        <v>#VALUE!</v>
      </c>
      <c r="J4288" t="e">
        <f>IF(VLOOKUP($A4288,Parts!$A:$AM,J$1,0)="X",AA$2,"")</f>
        <v>#VALUE!</v>
      </c>
      <c r="K4288" t="e">
        <f>IF(VLOOKUP($A4288,Parts!$A:$AM,K$1,0)="X",AB$2,"")</f>
        <v>#VALUE!</v>
      </c>
      <c r="L4288" t="e">
        <f>IF(VLOOKUP($A4288,Parts!$A:$AM,L$1,0)="X",AC$2,"")</f>
        <v>#VALUE!</v>
      </c>
      <c r="M4288" t="e">
        <f>IF(VLOOKUP($A4288,Parts!$A:$AM,M$1,0)="X",AD$2,"")</f>
        <v>#VALUE!</v>
      </c>
      <c r="N4288" t="e">
        <f>IF(VLOOKUP($A4288,Parts!$A:$AM,N$1,0)="X",AE$2,"")</f>
        <v>#VALUE!</v>
      </c>
      <c r="O4288" t="e">
        <f>IF(VLOOKUP($A4288,Parts!$A:$AM,O$1,0)="X",AF$2,"")</f>
        <v>#VALUE!</v>
      </c>
      <c r="P4288" t="e">
        <f t="shared" si="67"/>
        <v>#VALUE!</v>
      </c>
    </row>
    <row r="4289" spans="1:16" x14ac:dyDescent="0.25">
      <c r="A4289" t="e">
        <f>Table15[[#This Row],[Name]]</f>
        <v>#VALUE!</v>
      </c>
      <c r="B4289" t="e">
        <f>IF(VLOOKUP($A4289,Parts!$A:$AM,B$1,0)="X",S$2,"")</f>
        <v>#VALUE!</v>
      </c>
      <c r="C4289" t="e">
        <f>IF(VLOOKUP($A4289,Parts!$A:$AM,C$1,0)="X",T$2,"")</f>
        <v>#VALUE!</v>
      </c>
      <c r="D4289" t="e">
        <f>IF(VLOOKUP($A4289,Parts!$A:$AM,D$1,0)="X",U$2,"")</f>
        <v>#VALUE!</v>
      </c>
      <c r="E4289" t="e">
        <f>IF(VLOOKUP($A4289,Parts!$A:$AM,E$1,0)="X",V$2,"")</f>
        <v>#VALUE!</v>
      </c>
      <c r="F4289" t="e">
        <f>IF(VLOOKUP($A4289,Parts!$A:$AM,F$1,0)="X",W$2,"")</f>
        <v>#VALUE!</v>
      </c>
      <c r="G4289" t="e">
        <f>IF(VLOOKUP($A4289,Parts!$A:$AM,G$1,0)="X",X$2,"")</f>
        <v>#VALUE!</v>
      </c>
      <c r="H4289" t="e">
        <f>IF(VLOOKUP($A4289,Parts!$A:$AM,H$1,0)="X",Y$2,"")</f>
        <v>#VALUE!</v>
      </c>
      <c r="I4289" t="e">
        <f>IF(VLOOKUP($A4289,Parts!$A:$AM,I$1,0)="X",Z$2,"")</f>
        <v>#VALUE!</v>
      </c>
      <c r="J4289" t="e">
        <f>IF(VLOOKUP($A4289,Parts!$A:$AM,J$1,0)="X",AA$2,"")</f>
        <v>#VALUE!</v>
      </c>
      <c r="K4289" t="e">
        <f>IF(VLOOKUP($A4289,Parts!$A:$AM,K$1,0)="X",AB$2,"")</f>
        <v>#VALUE!</v>
      </c>
      <c r="L4289" t="e">
        <f>IF(VLOOKUP($A4289,Parts!$A:$AM,L$1,0)="X",AC$2,"")</f>
        <v>#VALUE!</v>
      </c>
      <c r="M4289" t="e">
        <f>IF(VLOOKUP($A4289,Parts!$A:$AM,M$1,0)="X",AD$2,"")</f>
        <v>#VALUE!</v>
      </c>
      <c r="N4289" t="e">
        <f>IF(VLOOKUP($A4289,Parts!$A:$AM,N$1,0)="X",AE$2,"")</f>
        <v>#VALUE!</v>
      </c>
      <c r="O4289" t="e">
        <f>IF(VLOOKUP($A4289,Parts!$A:$AM,O$1,0)="X",AF$2,"")</f>
        <v>#VALUE!</v>
      </c>
      <c r="P4289" t="e">
        <f t="shared" si="67"/>
        <v>#VALUE!</v>
      </c>
    </row>
    <row r="4290" spans="1:16" x14ac:dyDescent="0.25">
      <c r="A4290" t="e">
        <f>Table15[[#This Row],[Name]]</f>
        <v>#VALUE!</v>
      </c>
      <c r="B4290" t="e">
        <f>IF(VLOOKUP($A4290,Parts!$A:$AM,B$1,0)="X",S$2,"")</f>
        <v>#VALUE!</v>
      </c>
      <c r="C4290" t="e">
        <f>IF(VLOOKUP($A4290,Parts!$A:$AM,C$1,0)="X",T$2,"")</f>
        <v>#VALUE!</v>
      </c>
      <c r="D4290" t="e">
        <f>IF(VLOOKUP($A4290,Parts!$A:$AM,D$1,0)="X",U$2,"")</f>
        <v>#VALUE!</v>
      </c>
      <c r="E4290" t="e">
        <f>IF(VLOOKUP($A4290,Parts!$A:$AM,E$1,0)="X",V$2,"")</f>
        <v>#VALUE!</v>
      </c>
      <c r="F4290" t="e">
        <f>IF(VLOOKUP($A4290,Parts!$A:$AM,F$1,0)="X",W$2,"")</f>
        <v>#VALUE!</v>
      </c>
      <c r="G4290" t="e">
        <f>IF(VLOOKUP($A4290,Parts!$A:$AM,G$1,0)="X",X$2,"")</f>
        <v>#VALUE!</v>
      </c>
      <c r="H4290" t="e">
        <f>IF(VLOOKUP($A4290,Parts!$A:$AM,H$1,0)="X",Y$2,"")</f>
        <v>#VALUE!</v>
      </c>
      <c r="I4290" t="e">
        <f>IF(VLOOKUP($A4290,Parts!$A:$AM,I$1,0)="X",Z$2,"")</f>
        <v>#VALUE!</v>
      </c>
      <c r="J4290" t="e">
        <f>IF(VLOOKUP($A4290,Parts!$A:$AM,J$1,0)="X",AA$2,"")</f>
        <v>#VALUE!</v>
      </c>
      <c r="K4290" t="e">
        <f>IF(VLOOKUP($A4290,Parts!$A:$AM,K$1,0)="X",AB$2,"")</f>
        <v>#VALUE!</v>
      </c>
      <c r="L4290" t="e">
        <f>IF(VLOOKUP($A4290,Parts!$A:$AM,L$1,0)="X",AC$2,"")</f>
        <v>#VALUE!</v>
      </c>
      <c r="M4290" t="e">
        <f>IF(VLOOKUP($A4290,Parts!$A:$AM,M$1,0)="X",AD$2,"")</f>
        <v>#VALUE!</v>
      </c>
      <c r="N4290" t="e">
        <f>IF(VLOOKUP($A4290,Parts!$A:$AM,N$1,0)="X",AE$2,"")</f>
        <v>#VALUE!</v>
      </c>
      <c r="O4290" t="e">
        <f>IF(VLOOKUP($A4290,Parts!$A:$AM,O$1,0)="X",AF$2,"")</f>
        <v>#VALUE!</v>
      </c>
      <c r="P4290" t="e">
        <f t="shared" si="67"/>
        <v>#VALUE!</v>
      </c>
    </row>
    <row r="4291" spans="1:16" x14ac:dyDescent="0.25">
      <c r="A4291" t="e">
        <f>Table15[[#This Row],[Name]]</f>
        <v>#VALUE!</v>
      </c>
      <c r="B4291" t="e">
        <f>IF(VLOOKUP($A4291,Parts!$A:$AM,B$1,0)="X",S$2,"")</f>
        <v>#VALUE!</v>
      </c>
      <c r="C4291" t="e">
        <f>IF(VLOOKUP($A4291,Parts!$A:$AM,C$1,0)="X",T$2,"")</f>
        <v>#VALUE!</v>
      </c>
      <c r="D4291" t="e">
        <f>IF(VLOOKUP($A4291,Parts!$A:$AM,D$1,0)="X",U$2,"")</f>
        <v>#VALUE!</v>
      </c>
      <c r="E4291" t="e">
        <f>IF(VLOOKUP($A4291,Parts!$A:$AM,E$1,0)="X",V$2,"")</f>
        <v>#VALUE!</v>
      </c>
      <c r="F4291" t="e">
        <f>IF(VLOOKUP($A4291,Parts!$A:$AM,F$1,0)="X",W$2,"")</f>
        <v>#VALUE!</v>
      </c>
      <c r="G4291" t="e">
        <f>IF(VLOOKUP($A4291,Parts!$A:$AM,G$1,0)="X",X$2,"")</f>
        <v>#VALUE!</v>
      </c>
      <c r="H4291" t="e">
        <f>IF(VLOOKUP($A4291,Parts!$A:$AM,H$1,0)="X",Y$2,"")</f>
        <v>#VALUE!</v>
      </c>
      <c r="I4291" t="e">
        <f>IF(VLOOKUP($A4291,Parts!$A:$AM,I$1,0)="X",Z$2,"")</f>
        <v>#VALUE!</v>
      </c>
      <c r="J4291" t="e">
        <f>IF(VLOOKUP($A4291,Parts!$A:$AM,J$1,0)="X",AA$2,"")</f>
        <v>#VALUE!</v>
      </c>
      <c r="K4291" t="e">
        <f>IF(VLOOKUP($A4291,Parts!$A:$AM,K$1,0)="X",AB$2,"")</f>
        <v>#VALUE!</v>
      </c>
      <c r="L4291" t="e">
        <f>IF(VLOOKUP($A4291,Parts!$A:$AM,L$1,0)="X",AC$2,"")</f>
        <v>#VALUE!</v>
      </c>
      <c r="M4291" t="e">
        <f>IF(VLOOKUP($A4291,Parts!$A:$AM,M$1,0)="X",AD$2,"")</f>
        <v>#VALUE!</v>
      </c>
      <c r="N4291" t="e">
        <f>IF(VLOOKUP($A4291,Parts!$A:$AM,N$1,0)="X",AE$2,"")</f>
        <v>#VALUE!</v>
      </c>
      <c r="O4291" t="e">
        <f>IF(VLOOKUP($A4291,Parts!$A:$AM,O$1,0)="X",AF$2,"")</f>
        <v>#VALUE!</v>
      </c>
      <c r="P4291" t="e">
        <f t="shared" ref="P4291:P4354" si="68">B4291&amp;C4291&amp;D4291&amp;E4291&amp;F4291&amp;G4291&amp;H4291&amp;I4291&amp;J4291&amp;K4291&amp;L4291&amp;M4291&amp;N4291&amp;O4291</f>
        <v>#VALUE!</v>
      </c>
    </row>
    <row r="4292" spans="1:16" x14ac:dyDescent="0.25">
      <c r="A4292" t="e">
        <f>Table15[[#This Row],[Name]]</f>
        <v>#VALUE!</v>
      </c>
      <c r="B4292" t="e">
        <f>IF(VLOOKUP($A4292,Parts!$A:$AM,B$1,0)="X",S$2,"")</f>
        <v>#VALUE!</v>
      </c>
      <c r="C4292" t="e">
        <f>IF(VLOOKUP($A4292,Parts!$A:$AM,C$1,0)="X",T$2,"")</f>
        <v>#VALUE!</v>
      </c>
      <c r="D4292" t="e">
        <f>IF(VLOOKUP($A4292,Parts!$A:$AM,D$1,0)="X",U$2,"")</f>
        <v>#VALUE!</v>
      </c>
      <c r="E4292" t="e">
        <f>IF(VLOOKUP($A4292,Parts!$A:$AM,E$1,0)="X",V$2,"")</f>
        <v>#VALUE!</v>
      </c>
      <c r="F4292" t="e">
        <f>IF(VLOOKUP($A4292,Parts!$A:$AM,F$1,0)="X",W$2,"")</f>
        <v>#VALUE!</v>
      </c>
      <c r="G4292" t="e">
        <f>IF(VLOOKUP($A4292,Parts!$A:$AM,G$1,0)="X",X$2,"")</f>
        <v>#VALUE!</v>
      </c>
      <c r="H4292" t="e">
        <f>IF(VLOOKUP($A4292,Parts!$A:$AM,H$1,0)="X",Y$2,"")</f>
        <v>#VALUE!</v>
      </c>
      <c r="I4292" t="e">
        <f>IF(VLOOKUP($A4292,Parts!$A:$AM,I$1,0)="X",Z$2,"")</f>
        <v>#VALUE!</v>
      </c>
      <c r="J4292" t="e">
        <f>IF(VLOOKUP($A4292,Parts!$A:$AM,J$1,0)="X",AA$2,"")</f>
        <v>#VALUE!</v>
      </c>
      <c r="K4292" t="e">
        <f>IF(VLOOKUP($A4292,Parts!$A:$AM,K$1,0)="X",AB$2,"")</f>
        <v>#VALUE!</v>
      </c>
      <c r="L4292" t="e">
        <f>IF(VLOOKUP($A4292,Parts!$A:$AM,L$1,0)="X",AC$2,"")</f>
        <v>#VALUE!</v>
      </c>
      <c r="M4292" t="e">
        <f>IF(VLOOKUP($A4292,Parts!$A:$AM,M$1,0)="X",AD$2,"")</f>
        <v>#VALUE!</v>
      </c>
      <c r="N4292" t="e">
        <f>IF(VLOOKUP($A4292,Parts!$A:$AM,N$1,0)="X",AE$2,"")</f>
        <v>#VALUE!</v>
      </c>
      <c r="O4292" t="e">
        <f>IF(VLOOKUP($A4292,Parts!$A:$AM,O$1,0)="X",AF$2,"")</f>
        <v>#VALUE!</v>
      </c>
      <c r="P4292" t="e">
        <f t="shared" si="68"/>
        <v>#VALUE!</v>
      </c>
    </row>
    <row r="4293" spans="1:16" x14ac:dyDescent="0.25">
      <c r="A4293" t="e">
        <f>Table15[[#This Row],[Name]]</f>
        <v>#VALUE!</v>
      </c>
      <c r="B4293" t="e">
        <f>IF(VLOOKUP($A4293,Parts!$A:$AM,B$1,0)="X",S$2,"")</f>
        <v>#VALUE!</v>
      </c>
      <c r="C4293" t="e">
        <f>IF(VLOOKUP($A4293,Parts!$A:$AM,C$1,0)="X",T$2,"")</f>
        <v>#VALUE!</v>
      </c>
      <c r="D4293" t="e">
        <f>IF(VLOOKUP($A4293,Parts!$A:$AM,D$1,0)="X",U$2,"")</f>
        <v>#VALUE!</v>
      </c>
      <c r="E4293" t="e">
        <f>IF(VLOOKUP($A4293,Parts!$A:$AM,E$1,0)="X",V$2,"")</f>
        <v>#VALUE!</v>
      </c>
      <c r="F4293" t="e">
        <f>IF(VLOOKUP($A4293,Parts!$A:$AM,F$1,0)="X",W$2,"")</f>
        <v>#VALUE!</v>
      </c>
      <c r="G4293" t="e">
        <f>IF(VLOOKUP($A4293,Parts!$A:$AM,G$1,0)="X",X$2,"")</f>
        <v>#VALUE!</v>
      </c>
      <c r="H4293" t="e">
        <f>IF(VLOOKUP($A4293,Parts!$A:$AM,H$1,0)="X",Y$2,"")</f>
        <v>#VALUE!</v>
      </c>
      <c r="I4293" t="e">
        <f>IF(VLOOKUP($A4293,Parts!$A:$AM,I$1,0)="X",Z$2,"")</f>
        <v>#VALUE!</v>
      </c>
      <c r="J4293" t="e">
        <f>IF(VLOOKUP($A4293,Parts!$A:$AM,J$1,0)="X",AA$2,"")</f>
        <v>#VALUE!</v>
      </c>
      <c r="K4293" t="e">
        <f>IF(VLOOKUP($A4293,Parts!$A:$AM,K$1,0)="X",AB$2,"")</f>
        <v>#VALUE!</v>
      </c>
      <c r="L4293" t="e">
        <f>IF(VLOOKUP($A4293,Parts!$A:$AM,L$1,0)="X",AC$2,"")</f>
        <v>#VALUE!</v>
      </c>
      <c r="M4293" t="e">
        <f>IF(VLOOKUP($A4293,Parts!$A:$AM,M$1,0)="X",AD$2,"")</f>
        <v>#VALUE!</v>
      </c>
      <c r="N4293" t="e">
        <f>IF(VLOOKUP($A4293,Parts!$A:$AM,N$1,0)="X",AE$2,"")</f>
        <v>#VALUE!</v>
      </c>
      <c r="O4293" t="e">
        <f>IF(VLOOKUP($A4293,Parts!$A:$AM,O$1,0)="X",AF$2,"")</f>
        <v>#VALUE!</v>
      </c>
      <c r="P4293" t="e">
        <f t="shared" si="68"/>
        <v>#VALUE!</v>
      </c>
    </row>
    <row r="4294" spans="1:16" x14ac:dyDescent="0.25">
      <c r="A4294" t="e">
        <f>Table15[[#This Row],[Name]]</f>
        <v>#VALUE!</v>
      </c>
      <c r="B4294" t="e">
        <f>IF(VLOOKUP($A4294,Parts!$A:$AM,B$1,0)="X",S$2,"")</f>
        <v>#VALUE!</v>
      </c>
      <c r="C4294" t="e">
        <f>IF(VLOOKUP($A4294,Parts!$A:$AM,C$1,0)="X",T$2,"")</f>
        <v>#VALUE!</v>
      </c>
      <c r="D4294" t="e">
        <f>IF(VLOOKUP($A4294,Parts!$A:$AM,D$1,0)="X",U$2,"")</f>
        <v>#VALUE!</v>
      </c>
      <c r="E4294" t="e">
        <f>IF(VLOOKUP($A4294,Parts!$A:$AM,E$1,0)="X",V$2,"")</f>
        <v>#VALUE!</v>
      </c>
      <c r="F4294" t="e">
        <f>IF(VLOOKUP($A4294,Parts!$A:$AM,F$1,0)="X",W$2,"")</f>
        <v>#VALUE!</v>
      </c>
      <c r="G4294" t="e">
        <f>IF(VLOOKUP($A4294,Parts!$A:$AM,G$1,0)="X",X$2,"")</f>
        <v>#VALUE!</v>
      </c>
      <c r="H4294" t="e">
        <f>IF(VLOOKUP($A4294,Parts!$A:$AM,H$1,0)="X",Y$2,"")</f>
        <v>#VALUE!</v>
      </c>
      <c r="I4294" t="e">
        <f>IF(VLOOKUP($A4294,Parts!$A:$AM,I$1,0)="X",Z$2,"")</f>
        <v>#VALUE!</v>
      </c>
      <c r="J4294" t="e">
        <f>IF(VLOOKUP($A4294,Parts!$A:$AM,J$1,0)="X",AA$2,"")</f>
        <v>#VALUE!</v>
      </c>
      <c r="K4294" t="e">
        <f>IF(VLOOKUP($A4294,Parts!$A:$AM,K$1,0)="X",AB$2,"")</f>
        <v>#VALUE!</v>
      </c>
      <c r="L4294" t="e">
        <f>IF(VLOOKUP($A4294,Parts!$A:$AM,L$1,0)="X",AC$2,"")</f>
        <v>#VALUE!</v>
      </c>
      <c r="M4294" t="e">
        <f>IF(VLOOKUP($A4294,Parts!$A:$AM,M$1,0)="X",AD$2,"")</f>
        <v>#VALUE!</v>
      </c>
      <c r="N4294" t="e">
        <f>IF(VLOOKUP($A4294,Parts!$A:$AM,N$1,0)="X",AE$2,"")</f>
        <v>#VALUE!</v>
      </c>
      <c r="O4294" t="e">
        <f>IF(VLOOKUP($A4294,Parts!$A:$AM,O$1,0)="X",AF$2,"")</f>
        <v>#VALUE!</v>
      </c>
      <c r="P4294" t="e">
        <f t="shared" si="68"/>
        <v>#VALUE!</v>
      </c>
    </row>
    <row r="4295" spans="1:16" x14ac:dyDescent="0.25">
      <c r="A4295" t="e">
        <f>Table15[[#This Row],[Name]]</f>
        <v>#VALUE!</v>
      </c>
      <c r="B4295" t="e">
        <f>IF(VLOOKUP($A4295,Parts!$A:$AM,B$1,0)="X",S$2,"")</f>
        <v>#VALUE!</v>
      </c>
      <c r="C4295" t="e">
        <f>IF(VLOOKUP($A4295,Parts!$A:$AM,C$1,0)="X",T$2,"")</f>
        <v>#VALUE!</v>
      </c>
      <c r="D4295" t="e">
        <f>IF(VLOOKUP($A4295,Parts!$A:$AM,D$1,0)="X",U$2,"")</f>
        <v>#VALUE!</v>
      </c>
      <c r="E4295" t="e">
        <f>IF(VLOOKUP($A4295,Parts!$A:$AM,E$1,0)="X",V$2,"")</f>
        <v>#VALUE!</v>
      </c>
      <c r="F4295" t="e">
        <f>IF(VLOOKUP($A4295,Parts!$A:$AM,F$1,0)="X",W$2,"")</f>
        <v>#VALUE!</v>
      </c>
      <c r="G4295" t="e">
        <f>IF(VLOOKUP($A4295,Parts!$A:$AM,G$1,0)="X",X$2,"")</f>
        <v>#VALUE!</v>
      </c>
      <c r="H4295" t="e">
        <f>IF(VLOOKUP($A4295,Parts!$A:$AM,H$1,0)="X",Y$2,"")</f>
        <v>#VALUE!</v>
      </c>
      <c r="I4295" t="e">
        <f>IF(VLOOKUP($A4295,Parts!$A:$AM,I$1,0)="X",Z$2,"")</f>
        <v>#VALUE!</v>
      </c>
      <c r="J4295" t="e">
        <f>IF(VLOOKUP($A4295,Parts!$A:$AM,J$1,0)="X",AA$2,"")</f>
        <v>#VALUE!</v>
      </c>
      <c r="K4295" t="e">
        <f>IF(VLOOKUP($A4295,Parts!$A:$AM,K$1,0)="X",AB$2,"")</f>
        <v>#VALUE!</v>
      </c>
      <c r="L4295" t="e">
        <f>IF(VLOOKUP($A4295,Parts!$A:$AM,L$1,0)="X",AC$2,"")</f>
        <v>#VALUE!</v>
      </c>
      <c r="M4295" t="e">
        <f>IF(VLOOKUP($A4295,Parts!$A:$AM,M$1,0)="X",AD$2,"")</f>
        <v>#VALUE!</v>
      </c>
      <c r="N4295" t="e">
        <f>IF(VLOOKUP($A4295,Parts!$A:$AM,N$1,0)="X",AE$2,"")</f>
        <v>#VALUE!</v>
      </c>
      <c r="O4295" t="e">
        <f>IF(VLOOKUP($A4295,Parts!$A:$AM,O$1,0)="X",AF$2,"")</f>
        <v>#VALUE!</v>
      </c>
      <c r="P4295" t="e">
        <f t="shared" si="68"/>
        <v>#VALUE!</v>
      </c>
    </row>
    <row r="4296" spans="1:16" x14ac:dyDescent="0.25">
      <c r="A4296" t="e">
        <f>Table15[[#This Row],[Name]]</f>
        <v>#VALUE!</v>
      </c>
      <c r="B4296" t="e">
        <f>IF(VLOOKUP($A4296,Parts!$A:$AM,B$1,0)="X",S$2,"")</f>
        <v>#VALUE!</v>
      </c>
      <c r="C4296" t="e">
        <f>IF(VLOOKUP($A4296,Parts!$A:$AM,C$1,0)="X",T$2,"")</f>
        <v>#VALUE!</v>
      </c>
      <c r="D4296" t="e">
        <f>IF(VLOOKUP($A4296,Parts!$A:$AM,D$1,0)="X",U$2,"")</f>
        <v>#VALUE!</v>
      </c>
      <c r="E4296" t="e">
        <f>IF(VLOOKUP($A4296,Parts!$A:$AM,E$1,0)="X",V$2,"")</f>
        <v>#VALUE!</v>
      </c>
      <c r="F4296" t="e">
        <f>IF(VLOOKUP($A4296,Parts!$A:$AM,F$1,0)="X",W$2,"")</f>
        <v>#VALUE!</v>
      </c>
      <c r="G4296" t="e">
        <f>IF(VLOOKUP($A4296,Parts!$A:$AM,G$1,0)="X",X$2,"")</f>
        <v>#VALUE!</v>
      </c>
      <c r="H4296" t="e">
        <f>IF(VLOOKUP($A4296,Parts!$A:$AM,H$1,0)="X",Y$2,"")</f>
        <v>#VALUE!</v>
      </c>
      <c r="I4296" t="e">
        <f>IF(VLOOKUP($A4296,Parts!$A:$AM,I$1,0)="X",Z$2,"")</f>
        <v>#VALUE!</v>
      </c>
      <c r="J4296" t="e">
        <f>IF(VLOOKUP($A4296,Parts!$A:$AM,J$1,0)="X",AA$2,"")</f>
        <v>#VALUE!</v>
      </c>
      <c r="K4296" t="e">
        <f>IF(VLOOKUP($A4296,Parts!$A:$AM,K$1,0)="X",AB$2,"")</f>
        <v>#VALUE!</v>
      </c>
      <c r="L4296" t="e">
        <f>IF(VLOOKUP($A4296,Parts!$A:$AM,L$1,0)="X",AC$2,"")</f>
        <v>#VALUE!</v>
      </c>
      <c r="M4296" t="e">
        <f>IF(VLOOKUP($A4296,Parts!$A:$AM,M$1,0)="X",AD$2,"")</f>
        <v>#VALUE!</v>
      </c>
      <c r="N4296" t="e">
        <f>IF(VLOOKUP($A4296,Parts!$A:$AM,N$1,0)="X",AE$2,"")</f>
        <v>#VALUE!</v>
      </c>
      <c r="O4296" t="e">
        <f>IF(VLOOKUP($A4296,Parts!$A:$AM,O$1,0)="X",AF$2,"")</f>
        <v>#VALUE!</v>
      </c>
      <c r="P4296" t="e">
        <f t="shared" si="68"/>
        <v>#VALUE!</v>
      </c>
    </row>
    <row r="4297" spans="1:16" x14ac:dyDescent="0.25">
      <c r="A4297" t="e">
        <f>Table15[[#This Row],[Name]]</f>
        <v>#VALUE!</v>
      </c>
      <c r="B4297" t="e">
        <f>IF(VLOOKUP($A4297,Parts!$A:$AM,B$1,0)="X",S$2,"")</f>
        <v>#VALUE!</v>
      </c>
      <c r="C4297" t="e">
        <f>IF(VLOOKUP($A4297,Parts!$A:$AM,C$1,0)="X",T$2,"")</f>
        <v>#VALUE!</v>
      </c>
      <c r="D4297" t="e">
        <f>IF(VLOOKUP($A4297,Parts!$A:$AM,D$1,0)="X",U$2,"")</f>
        <v>#VALUE!</v>
      </c>
      <c r="E4297" t="e">
        <f>IF(VLOOKUP($A4297,Parts!$A:$AM,E$1,0)="X",V$2,"")</f>
        <v>#VALUE!</v>
      </c>
      <c r="F4297" t="e">
        <f>IF(VLOOKUP($A4297,Parts!$A:$AM,F$1,0)="X",W$2,"")</f>
        <v>#VALUE!</v>
      </c>
      <c r="G4297" t="e">
        <f>IF(VLOOKUP($A4297,Parts!$A:$AM,G$1,0)="X",X$2,"")</f>
        <v>#VALUE!</v>
      </c>
      <c r="H4297" t="e">
        <f>IF(VLOOKUP($A4297,Parts!$A:$AM,H$1,0)="X",Y$2,"")</f>
        <v>#VALUE!</v>
      </c>
      <c r="I4297" t="e">
        <f>IF(VLOOKUP($A4297,Parts!$A:$AM,I$1,0)="X",Z$2,"")</f>
        <v>#VALUE!</v>
      </c>
      <c r="J4297" t="e">
        <f>IF(VLOOKUP($A4297,Parts!$A:$AM,J$1,0)="X",AA$2,"")</f>
        <v>#VALUE!</v>
      </c>
      <c r="K4297" t="e">
        <f>IF(VLOOKUP($A4297,Parts!$A:$AM,K$1,0)="X",AB$2,"")</f>
        <v>#VALUE!</v>
      </c>
      <c r="L4297" t="e">
        <f>IF(VLOOKUP($A4297,Parts!$A:$AM,L$1,0)="X",AC$2,"")</f>
        <v>#VALUE!</v>
      </c>
      <c r="M4297" t="e">
        <f>IF(VLOOKUP($A4297,Parts!$A:$AM,M$1,0)="X",AD$2,"")</f>
        <v>#VALUE!</v>
      </c>
      <c r="N4297" t="e">
        <f>IF(VLOOKUP($A4297,Parts!$A:$AM,N$1,0)="X",AE$2,"")</f>
        <v>#VALUE!</v>
      </c>
      <c r="O4297" t="e">
        <f>IF(VLOOKUP($A4297,Parts!$A:$AM,O$1,0)="X",AF$2,"")</f>
        <v>#VALUE!</v>
      </c>
      <c r="P4297" t="e">
        <f t="shared" si="68"/>
        <v>#VALUE!</v>
      </c>
    </row>
    <row r="4298" spans="1:16" x14ac:dyDescent="0.25">
      <c r="A4298" t="e">
        <f>Table15[[#This Row],[Name]]</f>
        <v>#VALUE!</v>
      </c>
      <c r="B4298" t="e">
        <f>IF(VLOOKUP($A4298,Parts!$A:$AM,B$1,0)="X",S$2,"")</f>
        <v>#VALUE!</v>
      </c>
      <c r="C4298" t="e">
        <f>IF(VLOOKUP($A4298,Parts!$A:$AM,C$1,0)="X",T$2,"")</f>
        <v>#VALUE!</v>
      </c>
      <c r="D4298" t="e">
        <f>IF(VLOOKUP($A4298,Parts!$A:$AM,D$1,0)="X",U$2,"")</f>
        <v>#VALUE!</v>
      </c>
      <c r="E4298" t="e">
        <f>IF(VLOOKUP($A4298,Parts!$A:$AM,E$1,0)="X",V$2,"")</f>
        <v>#VALUE!</v>
      </c>
      <c r="F4298" t="e">
        <f>IF(VLOOKUP($A4298,Parts!$A:$AM,F$1,0)="X",W$2,"")</f>
        <v>#VALUE!</v>
      </c>
      <c r="G4298" t="e">
        <f>IF(VLOOKUP($A4298,Parts!$A:$AM,G$1,0)="X",X$2,"")</f>
        <v>#VALUE!</v>
      </c>
      <c r="H4298" t="e">
        <f>IF(VLOOKUP($A4298,Parts!$A:$AM,H$1,0)="X",Y$2,"")</f>
        <v>#VALUE!</v>
      </c>
      <c r="I4298" t="e">
        <f>IF(VLOOKUP($A4298,Parts!$A:$AM,I$1,0)="X",Z$2,"")</f>
        <v>#VALUE!</v>
      </c>
      <c r="J4298" t="e">
        <f>IF(VLOOKUP($A4298,Parts!$A:$AM,J$1,0)="X",AA$2,"")</f>
        <v>#VALUE!</v>
      </c>
      <c r="K4298" t="e">
        <f>IF(VLOOKUP($A4298,Parts!$A:$AM,K$1,0)="X",AB$2,"")</f>
        <v>#VALUE!</v>
      </c>
      <c r="L4298" t="e">
        <f>IF(VLOOKUP($A4298,Parts!$A:$AM,L$1,0)="X",AC$2,"")</f>
        <v>#VALUE!</v>
      </c>
      <c r="M4298" t="e">
        <f>IF(VLOOKUP($A4298,Parts!$A:$AM,M$1,0)="X",AD$2,"")</f>
        <v>#VALUE!</v>
      </c>
      <c r="N4298" t="e">
        <f>IF(VLOOKUP($A4298,Parts!$A:$AM,N$1,0)="X",AE$2,"")</f>
        <v>#VALUE!</v>
      </c>
      <c r="O4298" t="e">
        <f>IF(VLOOKUP($A4298,Parts!$A:$AM,O$1,0)="X",AF$2,"")</f>
        <v>#VALUE!</v>
      </c>
      <c r="P4298" t="e">
        <f t="shared" si="68"/>
        <v>#VALUE!</v>
      </c>
    </row>
    <row r="4299" spans="1:16" x14ac:dyDescent="0.25">
      <c r="A4299" t="e">
        <f>Table15[[#This Row],[Name]]</f>
        <v>#VALUE!</v>
      </c>
      <c r="B4299" t="e">
        <f>IF(VLOOKUP($A4299,Parts!$A:$AM,B$1,0)="X",S$2,"")</f>
        <v>#VALUE!</v>
      </c>
      <c r="C4299" t="e">
        <f>IF(VLOOKUP($A4299,Parts!$A:$AM,C$1,0)="X",T$2,"")</f>
        <v>#VALUE!</v>
      </c>
      <c r="D4299" t="e">
        <f>IF(VLOOKUP($A4299,Parts!$A:$AM,D$1,0)="X",U$2,"")</f>
        <v>#VALUE!</v>
      </c>
      <c r="E4299" t="e">
        <f>IF(VLOOKUP($A4299,Parts!$A:$AM,E$1,0)="X",V$2,"")</f>
        <v>#VALUE!</v>
      </c>
      <c r="F4299" t="e">
        <f>IF(VLOOKUP($A4299,Parts!$A:$AM,F$1,0)="X",W$2,"")</f>
        <v>#VALUE!</v>
      </c>
      <c r="G4299" t="e">
        <f>IF(VLOOKUP($A4299,Parts!$A:$AM,G$1,0)="X",X$2,"")</f>
        <v>#VALUE!</v>
      </c>
      <c r="H4299" t="e">
        <f>IF(VLOOKUP($A4299,Parts!$A:$AM,H$1,0)="X",Y$2,"")</f>
        <v>#VALUE!</v>
      </c>
      <c r="I4299" t="e">
        <f>IF(VLOOKUP($A4299,Parts!$A:$AM,I$1,0)="X",Z$2,"")</f>
        <v>#VALUE!</v>
      </c>
      <c r="J4299" t="e">
        <f>IF(VLOOKUP($A4299,Parts!$A:$AM,J$1,0)="X",AA$2,"")</f>
        <v>#VALUE!</v>
      </c>
      <c r="K4299" t="e">
        <f>IF(VLOOKUP($A4299,Parts!$A:$AM,K$1,0)="X",AB$2,"")</f>
        <v>#VALUE!</v>
      </c>
      <c r="L4299" t="e">
        <f>IF(VLOOKUP($A4299,Parts!$A:$AM,L$1,0)="X",AC$2,"")</f>
        <v>#VALUE!</v>
      </c>
      <c r="M4299" t="e">
        <f>IF(VLOOKUP($A4299,Parts!$A:$AM,M$1,0)="X",AD$2,"")</f>
        <v>#VALUE!</v>
      </c>
      <c r="N4299" t="e">
        <f>IF(VLOOKUP($A4299,Parts!$A:$AM,N$1,0)="X",AE$2,"")</f>
        <v>#VALUE!</v>
      </c>
      <c r="O4299" t="e">
        <f>IF(VLOOKUP($A4299,Parts!$A:$AM,O$1,0)="X",AF$2,"")</f>
        <v>#VALUE!</v>
      </c>
      <c r="P4299" t="e">
        <f t="shared" si="68"/>
        <v>#VALUE!</v>
      </c>
    </row>
    <row r="4300" spans="1:16" x14ac:dyDescent="0.25">
      <c r="A4300" t="e">
        <f>Table15[[#This Row],[Name]]</f>
        <v>#VALUE!</v>
      </c>
      <c r="B4300" t="e">
        <f>IF(VLOOKUP($A4300,Parts!$A:$AM,B$1,0)="X",S$2,"")</f>
        <v>#VALUE!</v>
      </c>
      <c r="C4300" t="e">
        <f>IF(VLOOKUP($A4300,Parts!$A:$AM,C$1,0)="X",T$2,"")</f>
        <v>#VALUE!</v>
      </c>
      <c r="D4300" t="e">
        <f>IF(VLOOKUP($A4300,Parts!$A:$AM,D$1,0)="X",U$2,"")</f>
        <v>#VALUE!</v>
      </c>
      <c r="E4300" t="e">
        <f>IF(VLOOKUP($A4300,Parts!$A:$AM,E$1,0)="X",V$2,"")</f>
        <v>#VALUE!</v>
      </c>
      <c r="F4300" t="e">
        <f>IF(VLOOKUP($A4300,Parts!$A:$AM,F$1,0)="X",W$2,"")</f>
        <v>#VALUE!</v>
      </c>
      <c r="G4300" t="e">
        <f>IF(VLOOKUP($A4300,Parts!$A:$AM,G$1,0)="X",X$2,"")</f>
        <v>#VALUE!</v>
      </c>
      <c r="H4300" t="e">
        <f>IF(VLOOKUP($A4300,Parts!$A:$AM,H$1,0)="X",Y$2,"")</f>
        <v>#VALUE!</v>
      </c>
      <c r="I4300" t="e">
        <f>IF(VLOOKUP($A4300,Parts!$A:$AM,I$1,0)="X",Z$2,"")</f>
        <v>#VALUE!</v>
      </c>
      <c r="J4300" t="e">
        <f>IF(VLOOKUP($A4300,Parts!$A:$AM,J$1,0)="X",AA$2,"")</f>
        <v>#VALUE!</v>
      </c>
      <c r="K4300" t="e">
        <f>IF(VLOOKUP($A4300,Parts!$A:$AM,K$1,0)="X",AB$2,"")</f>
        <v>#VALUE!</v>
      </c>
      <c r="L4300" t="e">
        <f>IF(VLOOKUP($A4300,Parts!$A:$AM,L$1,0)="X",AC$2,"")</f>
        <v>#VALUE!</v>
      </c>
      <c r="M4300" t="e">
        <f>IF(VLOOKUP($A4300,Parts!$A:$AM,M$1,0)="X",AD$2,"")</f>
        <v>#VALUE!</v>
      </c>
      <c r="N4300" t="e">
        <f>IF(VLOOKUP($A4300,Parts!$A:$AM,N$1,0)="X",AE$2,"")</f>
        <v>#VALUE!</v>
      </c>
      <c r="O4300" t="e">
        <f>IF(VLOOKUP($A4300,Parts!$A:$AM,O$1,0)="X",AF$2,"")</f>
        <v>#VALUE!</v>
      </c>
      <c r="P4300" t="e">
        <f t="shared" si="68"/>
        <v>#VALUE!</v>
      </c>
    </row>
    <row r="4301" spans="1:16" x14ac:dyDescent="0.25">
      <c r="A4301" t="e">
        <f>Table15[[#This Row],[Name]]</f>
        <v>#VALUE!</v>
      </c>
      <c r="B4301" t="e">
        <f>IF(VLOOKUP($A4301,Parts!$A:$AM,B$1,0)="X",S$2,"")</f>
        <v>#VALUE!</v>
      </c>
      <c r="C4301" t="e">
        <f>IF(VLOOKUP($A4301,Parts!$A:$AM,C$1,0)="X",T$2,"")</f>
        <v>#VALUE!</v>
      </c>
      <c r="D4301" t="e">
        <f>IF(VLOOKUP($A4301,Parts!$A:$AM,D$1,0)="X",U$2,"")</f>
        <v>#VALUE!</v>
      </c>
      <c r="E4301" t="e">
        <f>IF(VLOOKUP($A4301,Parts!$A:$AM,E$1,0)="X",V$2,"")</f>
        <v>#VALUE!</v>
      </c>
      <c r="F4301" t="e">
        <f>IF(VLOOKUP($A4301,Parts!$A:$AM,F$1,0)="X",W$2,"")</f>
        <v>#VALUE!</v>
      </c>
      <c r="G4301" t="e">
        <f>IF(VLOOKUP($A4301,Parts!$A:$AM,G$1,0)="X",X$2,"")</f>
        <v>#VALUE!</v>
      </c>
      <c r="H4301" t="e">
        <f>IF(VLOOKUP($A4301,Parts!$A:$AM,H$1,0)="X",Y$2,"")</f>
        <v>#VALUE!</v>
      </c>
      <c r="I4301" t="e">
        <f>IF(VLOOKUP($A4301,Parts!$A:$AM,I$1,0)="X",Z$2,"")</f>
        <v>#VALUE!</v>
      </c>
      <c r="J4301" t="e">
        <f>IF(VLOOKUP($A4301,Parts!$A:$AM,J$1,0)="X",AA$2,"")</f>
        <v>#VALUE!</v>
      </c>
      <c r="K4301" t="e">
        <f>IF(VLOOKUP($A4301,Parts!$A:$AM,K$1,0)="X",AB$2,"")</f>
        <v>#VALUE!</v>
      </c>
      <c r="L4301" t="e">
        <f>IF(VLOOKUP($A4301,Parts!$A:$AM,L$1,0)="X",AC$2,"")</f>
        <v>#VALUE!</v>
      </c>
      <c r="M4301" t="e">
        <f>IF(VLOOKUP($A4301,Parts!$A:$AM,M$1,0)="X",AD$2,"")</f>
        <v>#VALUE!</v>
      </c>
      <c r="N4301" t="e">
        <f>IF(VLOOKUP($A4301,Parts!$A:$AM,N$1,0)="X",AE$2,"")</f>
        <v>#VALUE!</v>
      </c>
      <c r="O4301" t="e">
        <f>IF(VLOOKUP($A4301,Parts!$A:$AM,O$1,0)="X",AF$2,"")</f>
        <v>#VALUE!</v>
      </c>
      <c r="P4301" t="e">
        <f t="shared" si="68"/>
        <v>#VALUE!</v>
      </c>
    </row>
    <row r="4302" spans="1:16" x14ac:dyDescent="0.25">
      <c r="A4302" t="e">
        <f>Table15[[#This Row],[Name]]</f>
        <v>#VALUE!</v>
      </c>
      <c r="B4302" t="e">
        <f>IF(VLOOKUP($A4302,Parts!$A:$AM,B$1,0)="X",S$2,"")</f>
        <v>#VALUE!</v>
      </c>
      <c r="C4302" t="e">
        <f>IF(VLOOKUP($A4302,Parts!$A:$AM,C$1,0)="X",T$2,"")</f>
        <v>#VALUE!</v>
      </c>
      <c r="D4302" t="e">
        <f>IF(VLOOKUP($A4302,Parts!$A:$AM,D$1,0)="X",U$2,"")</f>
        <v>#VALUE!</v>
      </c>
      <c r="E4302" t="e">
        <f>IF(VLOOKUP($A4302,Parts!$A:$AM,E$1,0)="X",V$2,"")</f>
        <v>#VALUE!</v>
      </c>
      <c r="F4302" t="e">
        <f>IF(VLOOKUP($A4302,Parts!$A:$AM,F$1,0)="X",W$2,"")</f>
        <v>#VALUE!</v>
      </c>
      <c r="G4302" t="e">
        <f>IF(VLOOKUP($A4302,Parts!$A:$AM,G$1,0)="X",X$2,"")</f>
        <v>#VALUE!</v>
      </c>
      <c r="H4302" t="e">
        <f>IF(VLOOKUP($A4302,Parts!$A:$AM,H$1,0)="X",Y$2,"")</f>
        <v>#VALUE!</v>
      </c>
      <c r="I4302" t="e">
        <f>IF(VLOOKUP($A4302,Parts!$A:$AM,I$1,0)="X",Z$2,"")</f>
        <v>#VALUE!</v>
      </c>
      <c r="J4302" t="e">
        <f>IF(VLOOKUP($A4302,Parts!$A:$AM,J$1,0)="X",AA$2,"")</f>
        <v>#VALUE!</v>
      </c>
      <c r="K4302" t="e">
        <f>IF(VLOOKUP($A4302,Parts!$A:$AM,K$1,0)="X",AB$2,"")</f>
        <v>#VALUE!</v>
      </c>
      <c r="L4302" t="e">
        <f>IF(VLOOKUP($A4302,Parts!$A:$AM,L$1,0)="X",AC$2,"")</f>
        <v>#VALUE!</v>
      </c>
      <c r="M4302" t="e">
        <f>IF(VLOOKUP($A4302,Parts!$A:$AM,M$1,0)="X",AD$2,"")</f>
        <v>#VALUE!</v>
      </c>
      <c r="N4302" t="e">
        <f>IF(VLOOKUP($A4302,Parts!$A:$AM,N$1,0)="X",AE$2,"")</f>
        <v>#VALUE!</v>
      </c>
      <c r="O4302" t="e">
        <f>IF(VLOOKUP($A4302,Parts!$A:$AM,O$1,0)="X",AF$2,"")</f>
        <v>#VALUE!</v>
      </c>
      <c r="P4302" t="e">
        <f t="shared" si="68"/>
        <v>#VALUE!</v>
      </c>
    </row>
    <row r="4303" spans="1:16" x14ac:dyDescent="0.25">
      <c r="A4303" t="e">
        <f>Table15[[#This Row],[Name]]</f>
        <v>#VALUE!</v>
      </c>
      <c r="B4303" t="e">
        <f>IF(VLOOKUP($A4303,Parts!$A:$AM,B$1,0)="X",S$2,"")</f>
        <v>#VALUE!</v>
      </c>
      <c r="C4303" t="e">
        <f>IF(VLOOKUP($A4303,Parts!$A:$AM,C$1,0)="X",T$2,"")</f>
        <v>#VALUE!</v>
      </c>
      <c r="D4303" t="e">
        <f>IF(VLOOKUP($A4303,Parts!$A:$AM,D$1,0)="X",U$2,"")</f>
        <v>#VALUE!</v>
      </c>
      <c r="E4303" t="e">
        <f>IF(VLOOKUP($A4303,Parts!$A:$AM,E$1,0)="X",V$2,"")</f>
        <v>#VALUE!</v>
      </c>
      <c r="F4303" t="e">
        <f>IF(VLOOKUP($A4303,Parts!$A:$AM,F$1,0)="X",W$2,"")</f>
        <v>#VALUE!</v>
      </c>
      <c r="G4303" t="e">
        <f>IF(VLOOKUP($A4303,Parts!$A:$AM,G$1,0)="X",X$2,"")</f>
        <v>#VALUE!</v>
      </c>
      <c r="H4303" t="e">
        <f>IF(VLOOKUP($A4303,Parts!$A:$AM,H$1,0)="X",Y$2,"")</f>
        <v>#VALUE!</v>
      </c>
      <c r="I4303" t="e">
        <f>IF(VLOOKUP($A4303,Parts!$A:$AM,I$1,0)="X",Z$2,"")</f>
        <v>#VALUE!</v>
      </c>
      <c r="J4303" t="e">
        <f>IF(VLOOKUP($A4303,Parts!$A:$AM,J$1,0)="X",AA$2,"")</f>
        <v>#VALUE!</v>
      </c>
      <c r="K4303" t="e">
        <f>IF(VLOOKUP($A4303,Parts!$A:$AM,K$1,0)="X",AB$2,"")</f>
        <v>#VALUE!</v>
      </c>
      <c r="L4303" t="e">
        <f>IF(VLOOKUP($A4303,Parts!$A:$AM,L$1,0)="X",AC$2,"")</f>
        <v>#VALUE!</v>
      </c>
      <c r="M4303" t="e">
        <f>IF(VLOOKUP($A4303,Parts!$A:$AM,M$1,0)="X",AD$2,"")</f>
        <v>#VALUE!</v>
      </c>
      <c r="N4303" t="e">
        <f>IF(VLOOKUP($A4303,Parts!$A:$AM,N$1,0)="X",AE$2,"")</f>
        <v>#VALUE!</v>
      </c>
      <c r="O4303" t="e">
        <f>IF(VLOOKUP($A4303,Parts!$A:$AM,O$1,0)="X",AF$2,"")</f>
        <v>#VALUE!</v>
      </c>
      <c r="P4303" t="e">
        <f t="shared" si="68"/>
        <v>#VALUE!</v>
      </c>
    </row>
    <row r="4304" spans="1:16" x14ac:dyDescent="0.25">
      <c r="A4304" t="e">
        <f>Table15[[#This Row],[Name]]</f>
        <v>#VALUE!</v>
      </c>
      <c r="B4304" t="e">
        <f>IF(VLOOKUP($A4304,Parts!$A:$AM,B$1,0)="X",S$2,"")</f>
        <v>#VALUE!</v>
      </c>
      <c r="C4304" t="e">
        <f>IF(VLOOKUP($A4304,Parts!$A:$AM,C$1,0)="X",T$2,"")</f>
        <v>#VALUE!</v>
      </c>
      <c r="D4304" t="e">
        <f>IF(VLOOKUP($A4304,Parts!$A:$AM,D$1,0)="X",U$2,"")</f>
        <v>#VALUE!</v>
      </c>
      <c r="E4304" t="e">
        <f>IF(VLOOKUP($A4304,Parts!$A:$AM,E$1,0)="X",V$2,"")</f>
        <v>#VALUE!</v>
      </c>
      <c r="F4304" t="e">
        <f>IF(VLOOKUP($A4304,Parts!$A:$AM,F$1,0)="X",W$2,"")</f>
        <v>#VALUE!</v>
      </c>
      <c r="G4304" t="e">
        <f>IF(VLOOKUP($A4304,Parts!$A:$AM,G$1,0)="X",X$2,"")</f>
        <v>#VALUE!</v>
      </c>
      <c r="H4304" t="e">
        <f>IF(VLOOKUP($A4304,Parts!$A:$AM,H$1,0)="X",Y$2,"")</f>
        <v>#VALUE!</v>
      </c>
      <c r="I4304" t="e">
        <f>IF(VLOOKUP($A4304,Parts!$A:$AM,I$1,0)="X",Z$2,"")</f>
        <v>#VALUE!</v>
      </c>
      <c r="J4304" t="e">
        <f>IF(VLOOKUP($A4304,Parts!$A:$AM,J$1,0)="X",AA$2,"")</f>
        <v>#VALUE!</v>
      </c>
      <c r="K4304" t="e">
        <f>IF(VLOOKUP($A4304,Parts!$A:$AM,K$1,0)="X",AB$2,"")</f>
        <v>#VALUE!</v>
      </c>
      <c r="L4304" t="e">
        <f>IF(VLOOKUP($A4304,Parts!$A:$AM,L$1,0)="X",AC$2,"")</f>
        <v>#VALUE!</v>
      </c>
      <c r="M4304" t="e">
        <f>IF(VLOOKUP($A4304,Parts!$A:$AM,M$1,0)="X",AD$2,"")</f>
        <v>#VALUE!</v>
      </c>
      <c r="N4304" t="e">
        <f>IF(VLOOKUP($A4304,Parts!$A:$AM,N$1,0)="X",AE$2,"")</f>
        <v>#VALUE!</v>
      </c>
      <c r="O4304" t="e">
        <f>IF(VLOOKUP($A4304,Parts!$A:$AM,O$1,0)="X",AF$2,"")</f>
        <v>#VALUE!</v>
      </c>
      <c r="P4304" t="e">
        <f t="shared" si="68"/>
        <v>#VALUE!</v>
      </c>
    </row>
    <row r="4305" spans="1:16" x14ac:dyDescent="0.25">
      <c r="A4305" t="e">
        <f>Table15[[#This Row],[Name]]</f>
        <v>#VALUE!</v>
      </c>
      <c r="B4305" t="e">
        <f>IF(VLOOKUP($A4305,Parts!$A:$AM,B$1,0)="X",S$2,"")</f>
        <v>#VALUE!</v>
      </c>
      <c r="C4305" t="e">
        <f>IF(VLOOKUP($A4305,Parts!$A:$AM,C$1,0)="X",T$2,"")</f>
        <v>#VALUE!</v>
      </c>
      <c r="D4305" t="e">
        <f>IF(VLOOKUP($A4305,Parts!$A:$AM,D$1,0)="X",U$2,"")</f>
        <v>#VALUE!</v>
      </c>
      <c r="E4305" t="e">
        <f>IF(VLOOKUP($A4305,Parts!$A:$AM,E$1,0)="X",V$2,"")</f>
        <v>#VALUE!</v>
      </c>
      <c r="F4305" t="e">
        <f>IF(VLOOKUP($A4305,Parts!$A:$AM,F$1,0)="X",W$2,"")</f>
        <v>#VALUE!</v>
      </c>
      <c r="G4305" t="e">
        <f>IF(VLOOKUP($A4305,Parts!$A:$AM,G$1,0)="X",X$2,"")</f>
        <v>#VALUE!</v>
      </c>
      <c r="H4305" t="e">
        <f>IF(VLOOKUP($A4305,Parts!$A:$AM,H$1,0)="X",Y$2,"")</f>
        <v>#VALUE!</v>
      </c>
      <c r="I4305" t="e">
        <f>IF(VLOOKUP($A4305,Parts!$A:$AM,I$1,0)="X",Z$2,"")</f>
        <v>#VALUE!</v>
      </c>
      <c r="J4305" t="e">
        <f>IF(VLOOKUP($A4305,Parts!$A:$AM,J$1,0)="X",AA$2,"")</f>
        <v>#VALUE!</v>
      </c>
      <c r="K4305" t="e">
        <f>IF(VLOOKUP($A4305,Parts!$A:$AM,K$1,0)="X",AB$2,"")</f>
        <v>#VALUE!</v>
      </c>
      <c r="L4305" t="e">
        <f>IF(VLOOKUP($A4305,Parts!$A:$AM,L$1,0)="X",AC$2,"")</f>
        <v>#VALUE!</v>
      </c>
      <c r="M4305" t="e">
        <f>IF(VLOOKUP($A4305,Parts!$A:$AM,M$1,0)="X",AD$2,"")</f>
        <v>#VALUE!</v>
      </c>
      <c r="N4305" t="e">
        <f>IF(VLOOKUP($A4305,Parts!$A:$AM,N$1,0)="X",AE$2,"")</f>
        <v>#VALUE!</v>
      </c>
      <c r="O4305" t="e">
        <f>IF(VLOOKUP($A4305,Parts!$A:$AM,O$1,0)="X",AF$2,"")</f>
        <v>#VALUE!</v>
      </c>
      <c r="P4305" t="e">
        <f t="shared" si="68"/>
        <v>#VALUE!</v>
      </c>
    </row>
    <row r="4306" spans="1:16" x14ac:dyDescent="0.25">
      <c r="A4306" t="e">
        <f>Table15[[#This Row],[Name]]</f>
        <v>#VALUE!</v>
      </c>
      <c r="B4306" t="e">
        <f>IF(VLOOKUP($A4306,Parts!$A:$AM,B$1,0)="X",S$2,"")</f>
        <v>#VALUE!</v>
      </c>
      <c r="C4306" t="e">
        <f>IF(VLOOKUP($A4306,Parts!$A:$AM,C$1,0)="X",T$2,"")</f>
        <v>#VALUE!</v>
      </c>
      <c r="D4306" t="e">
        <f>IF(VLOOKUP($A4306,Parts!$A:$AM,D$1,0)="X",U$2,"")</f>
        <v>#VALUE!</v>
      </c>
      <c r="E4306" t="e">
        <f>IF(VLOOKUP($A4306,Parts!$A:$AM,E$1,0)="X",V$2,"")</f>
        <v>#VALUE!</v>
      </c>
      <c r="F4306" t="e">
        <f>IF(VLOOKUP($A4306,Parts!$A:$AM,F$1,0)="X",W$2,"")</f>
        <v>#VALUE!</v>
      </c>
      <c r="G4306" t="e">
        <f>IF(VLOOKUP($A4306,Parts!$A:$AM,G$1,0)="X",X$2,"")</f>
        <v>#VALUE!</v>
      </c>
      <c r="H4306" t="e">
        <f>IF(VLOOKUP($A4306,Parts!$A:$AM,H$1,0)="X",Y$2,"")</f>
        <v>#VALUE!</v>
      </c>
      <c r="I4306" t="e">
        <f>IF(VLOOKUP($A4306,Parts!$A:$AM,I$1,0)="X",Z$2,"")</f>
        <v>#VALUE!</v>
      </c>
      <c r="J4306" t="e">
        <f>IF(VLOOKUP($A4306,Parts!$A:$AM,J$1,0)="X",AA$2,"")</f>
        <v>#VALUE!</v>
      </c>
      <c r="K4306" t="e">
        <f>IF(VLOOKUP($A4306,Parts!$A:$AM,K$1,0)="X",AB$2,"")</f>
        <v>#VALUE!</v>
      </c>
      <c r="L4306" t="e">
        <f>IF(VLOOKUP($A4306,Parts!$A:$AM,L$1,0)="X",AC$2,"")</f>
        <v>#VALUE!</v>
      </c>
      <c r="M4306" t="e">
        <f>IF(VLOOKUP($A4306,Parts!$A:$AM,M$1,0)="X",AD$2,"")</f>
        <v>#VALUE!</v>
      </c>
      <c r="N4306" t="e">
        <f>IF(VLOOKUP($A4306,Parts!$A:$AM,N$1,0)="X",AE$2,"")</f>
        <v>#VALUE!</v>
      </c>
      <c r="O4306" t="e">
        <f>IF(VLOOKUP($A4306,Parts!$A:$AM,O$1,0)="X",AF$2,"")</f>
        <v>#VALUE!</v>
      </c>
      <c r="P4306" t="e">
        <f t="shared" si="68"/>
        <v>#VALUE!</v>
      </c>
    </row>
    <row r="4307" spans="1:16" x14ac:dyDescent="0.25">
      <c r="A4307" t="e">
        <f>Table15[[#This Row],[Name]]</f>
        <v>#VALUE!</v>
      </c>
      <c r="B4307" t="e">
        <f>IF(VLOOKUP($A4307,Parts!$A:$AM,B$1,0)="X",S$2,"")</f>
        <v>#VALUE!</v>
      </c>
      <c r="C4307" t="e">
        <f>IF(VLOOKUP($A4307,Parts!$A:$AM,C$1,0)="X",T$2,"")</f>
        <v>#VALUE!</v>
      </c>
      <c r="D4307" t="e">
        <f>IF(VLOOKUP($A4307,Parts!$A:$AM,D$1,0)="X",U$2,"")</f>
        <v>#VALUE!</v>
      </c>
      <c r="E4307" t="e">
        <f>IF(VLOOKUP($A4307,Parts!$A:$AM,E$1,0)="X",V$2,"")</f>
        <v>#VALUE!</v>
      </c>
      <c r="F4307" t="e">
        <f>IF(VLOOKUP($A4307,Parts!$A:$AM,F$1,0)="X",W$2,"")</f>
        <v>#VALUE!</v>
      </c>
      <c r="G4307" t="e">
        <f>IF(VLOOKUP($A4307,Parts!$A:$AM,G$1,0)="X",X$2,"")</f>
        <v>#VALUE!</v>
      </c>
      <c r="H4307" t="e">
        <f>IF(VLOOKUP($A4307,Parts!$A:$AM,H$1,0)="X",Y$2,"")</f>
        <v>#VALUE!</v>
      </c>
      <c r="I4307" t="e">
        <f>IF(VLOOKUP($A4307,Parts!$A:$AM,I$1,0)="X",Z$2,"")</f>
        <v>#VALUE!</v>
      </c>
      <c r="J4307" t="e">
        <f>IF(VLOOKUP($A4307,Parts!$A:$AM,J$1,0)="X",AA$2,"")</f>
        <v>#VALUE!</v>
      </c>
      <c r="K4307" t="e">
        <f>IF(VLOOKUP($A4307,Parts!$A:$AM,K$1,0)="X",AB$2,"")</f>
        <v>#VALUE!</v>
      </c>
      <c r="L4307" t="e">
        <f>IF(VLOOKUP($A4307,Parts!$A:$AM,L$1,0)="X",AC$2,"")</f>
        <v>#VALUE!</v>
      </c>
      <c r="M4307" t="e">
        <f>IF(VLOOKUP($A4307,Parts!$A:$AM,M$1,0)="X",AD$2,"")</f>
        <v>#VALUE!</v>
      </c>
      <c r="N4307" t="e">
        <f>IF(VLOOKUP($A4307,Parts!$A:$AM,N$1,0)="X",AE$2,"")</f>
        <v>#VALUE!</v>
      </c>
      <c r="O4307" t="e">
        <f>IF(VLOOKUP($A4307,Parts!$A:$AM,O$1,0)="X",AF$2,"")</f>
        <v>#VALUE!</v>
      </c>
      <c r="P4307" t="e">
        <f t="shared" si="68"/>
        <v>#VALUE!</v>
      </c>
    </row>
    <row r="4308" spans="1:16" x14ac:dyDescent="0.25">
      <c r="A4308" t="e">
        <f>Table15[[#This Row],[Name]]</f>
        <v>#VALUE!</v>
      </c>
      <c r="B4308" t="e">
        <f>IF(VLOOKUP($A4308,Parts!$A:$AM,B$1,0)="X",S$2,"")</f>
        <v>#VALUE!</v>
      </c>
      <c r="C4308" t="e">
        <f>IF(VLOOKUP($A4308,Parts!$A:$AM,C$1,0)="X",T$2,"")</f>
        <v>#VALUE!</v>
      </c>
      <c r="D4308" t="e">
        <f>IF(VLOOKUP($A4308,Parts!$A:$AM,D$1,0)="X",U$2,"")</f>
        <v>#VALUE!</v>
      </c>
      <c r="E4308" t="e">
        <f>IF(VLOOKUP($A4308,Parts!$A:$AM,E$1,0)="X",V$2,"")</f>
        <v>#VALUE!</v>
      </c>
      <c r="F4308" t="e">
        <f>IF(VLOOKUP($A4308,Parts!$A:$AM,F$1,0)="X",W$2,"")</f>
        <v>#VALUE!</v>
      </c>
      <c r="G4308" t="e">
        <f>IF(VLOOKUP($A4308,Parts!$A:$AM,G$1,0)="X",X$2,"")</f>
        <v>#VALUE!</v>
      </c>
      <c r="H4308" t="e">
        <f>IF(VLOOKUP($A4308,Parts!$A:$AM,H$1,0)="X",Y$2,"")</f>
        <v>#VALUE!</v>
      </c>
      <c r="I4308" t="e">
        <f>IF(VLOOKUP($A4308,Parts!$A:$AM,I$1,0)="X",Z$2,"")</f>
        <v>#VALUE!</v>
      </c>
      <c r="J4308" t="e">
        <f>IF(VLOOKUP($A4308,Parts!$A:$AM,J$1,0)="X",AA$2,"")</f>
        <v>#VALUE!</v>
      </c>
      <c r="K4308" t="e">
        <f>IF(VLOOKUP($A4308,Parts!$A:$AM,K$1,0)="X",AB$2,"")</f>
        <v>#VALUE!</v>
      </c>
      <c r="L4308" t="e">
        <f>IF(VLOOKUP($A4308,Parts!$A:$AM,L$1,0)="X",AC$2,"")</f>
        <v>#VALUE!</v>
      </c>
      <c r="M4308" t="e">
        <f>IF(VLOOKUP($A4308,Parts!$A:$AM,M$1,0)="X",AD$2,"")</f>
        <v>#VALUE!</v>
      </c>
      <c r="N4308" t="e">
        <f>IF(VLOOKUP($A4308,Parts!$A:$AM,N$1,0)="X",AE$2,"")</f>
        <v>#VALUE!</v>
      </c>
      <c r="O4308" t="e">
        <f>IF(VLOOKUP($A4308,Parts!$A:$AM,O$1,0)="X",AF$2,"")</f>
        <v>#VALUE!</v>
      </c>
      <c r="P4308" t="e">
        <f t="shared" si="68"/>
        <v>#VALUE!</v>
      </c>
    </row>
    <row r="4309" spans="1:16" x14ac:dyDescent="0.25">
      <c r="A4309" t="e">
        <f>Table15[[#This Row],[Name]]</f>
        <v>#VALUE!</v>
      </c>
      <c r="B4309" t="e">
        <f>IF(VLOOKUP($A4309,Parts!$A:$AM,B$1,0)="X",S$2,"")</f>
        <v>#VALUE!</v>
      </c>
      <c r="C4309" t="e">
        <f>IF(VLOOKUP($A4309,Parts!$A:$AM,C$1,0)="X",T$2,"")</f>
        <v>#VALUE!</v>
      </c>
      <c r="D4309" t="e">
        <f>IF(VLOOKUP($A4309,Parts!$A:$AM,D$1,0)="X",U$2,"")</f>
        <v>#VALUE!</v>
      </c>
      <c r="E4309" t="e">
        <f>IF(VLOOKUP($A4309,Parts!$A:$AM,E$1,0)="X",V$2,"")</f>
        <v>#VALUE!</v>
      </c>
      <c r="F4309" t="e">
        <f>IF(VLOOKUP($A4309,Parts!$A:$AM,F$1,0)="X",W$2,"")</f>
        <v>#VALUE!</v>
      </c>
      <c r="G4309" t="e">
        <f>IF(VLOOKUP($A4309,Parts!$A:$AM,G$1,0)="X",X$2,"")</f>
        <v>#VALUE!</v>
      </c>
      <c r="H4309" t="e">
        <f>IF(VLOOKUP($A4309,Parts!$A:$AM,H$1,0)="X",Y$2,"")</f>
        <v>#VALUE!</v>
      </c>
      <c r="I4309" t="e">
        <f>IF(VLOOKUP($A4309,Parts!$A:$AM,I$1,0)="X",Z$2,"")</f>
        <v>#VALUE!</v>
      </c>
      <c r="J4309" t="e">
        <f>IF(VLOOKUP($A4309,Parts!$A:$AM,J$1,0)="X",AA$2,"")</f>
        <v>#VALUE!</v>
      </c>
      <c r="K4309" t="e">
        <f>IF(VLOOKUP($A4309,Parts!$A:$AM,K$1,0)="X",AB$2,"")</f>
        <v>#VALUE!</v>
      </c>
      <c r="L4309" t="e">
        <f>IF(VLOOKUP($A4309,Parts!$A:$AM,L$1,0)="X",AC$2,"")</f>
        <v>#VALUE!</v>
      </c>
      <c r="M4309" t="e">
        <f>IF(VLOOKUP($A4309,Parts!$A:$AM,M$1,0)="X",AD$2,"")</f>
        <v>#VALUE!</v>
      </c>
      <c r="N4309" t="e">
        <f>IF(VLOOKUP($A4309,Parts!$A:$AM,N$1,0)="X",AE$2,"")</f>
        <v>#VALUE!</v>
      </c>
      <c r="O4309" t="e">
        <f>IF(VLOOKUP($A4309,Parts!$A:$AM,O$1,0)="X",AF$2,"")</f>
        <v>#VALUE!</v>
      </c>
      <c r="P4309" t="e">
        <f t="shared" si="68"/>
        <v>#VALUE!</v>
      </c>
    </row>
    <row r="4310" spans="1:16" x14ac:dyDescent="0.25">
      <c r="A4310" t="e">
        <f>Table15[[#This Row],[Name]]</f>
        <v>#VALUE!</v>
      </c>
      <c r="B4310" t="e">
        <f>IF(VLOOKUP($A4310,Parts!$A:$AM,B$1,0)="X",S$2,"")</f>
        <v>#VALUE!</v>
      </c>
      <c r="C4310" t="e">
        <f>IF(VLOOKUP($A4310,Parts!$A:$AM,C$1,0)="X",T$2,"")</f>
        <v>#VALUE!</v>
      </c>
      <c r="D4310" t="e">
        <f>IF(VLOOKUP($A4310,Parts!$A:$AM,D$1,0)="X",U$2,"")</f>
        <v>#VALUE!</v>
      </c>
      <c r="E4310" t="e">
        <f>IF(VLOOKUP($A4310,Parts!$A:$AM,E$1,0)="X",V$2,"")</f>
        <v>#VALUE!</v>
      </c>
      <c r="F4310" t="e">
        <f>IF(VLOOKUP($A4310,Parts!$A:$AM,F$1,0)="X",W$2,"")</f>
        <v>#VALUE!</v>
      </c>
      <c r="G4310" t="e">
        <f>IF(VLOOKUP($A4310,Parts!$A:$AM,G$1,0)="X",X$2,"")</f>
        <v>#VALUE!</v>
      </c>
      <c r="H4310" t="e">
        <f>IF(VLOOKUP($A4310,Parts!$A:$AM,H$1,0)="X",Y$2,"")</f>
        <v>#VALUE!</v>
      </c>
      <c r="I4310" t="e">
        <f>IF(VLOOKUP($A4310,Parts!$A:$AM,I$1,0)="X",Z$2,"")</f>
        <v>#VALUE!</v>
      </c>
      <c r="J4310" t="e">
        <f>IF(VLOOKUP($A4310,Parts!$A:$AM,J$1,0)="X",AA$2,"")</f>
        <v>#VALUE!</v>
      </c>
      <c r="K4310" t="e">
        <f>IF(VLOOKUP($A4310,Parts!$A:$AM,K$1,0)="X",AB$2,"")</f>
        <v>#VALUE!</v>
      </c>
      <c r="L4310" t="e">
        <f>IF(VLOOKUP($A4310,Parts!$A:$AM,L$1,0)="X",AC$2,"")</f>
        <v>#VALUE!</v>
      </c>
      <c r="M4310" t="e">
        <f>IF(VLOOKUP($A4310,Parts!$A:$AM,M$1,0)="X",AD$2,"")</f>
        <v>#VALUE!</v>
      </c>
      <c r="N4310" t="e">
        <f>IF(VLOOKUP($A4310,Parts!$A:$AM,N$1,0)="X",AE$2,"")</f>
        <v>#VALUE!</v>
      </c>
      <c r="O4310" t="e">
        <f>IF(VLOOKUP($A4310,Parts!$A:$AM,O$1,0)="X",AF$2,"")</f>
        <v>#VALUE!</v>
      </c>
      <c r="P4310" t="e">
        <f t="shared" si="68"/>
        <v>#VALUE!</v>
      </c>
    </row>
    <row r="4311" spans="1:16" x14ac:dyDescent="0.25">
      <c r="A4311" t="e">
        <f>Table15[[#This Row],[Name]]</f>
        <v>#VALUE!</v>
      </c>
      <c r="B4311" t="e">
        <f>IF(VLOOKUP($A4311,Parts!$A:$AM,B$1,0)="X",S$2,"")</f>
        <v>#VALUE!</v>
      </c>
      <c r="C4311" t="e">
        <f>IF(VLOOKUP($A4311,Parts!$A:$AM,C$1,0)="X",T$2,"")</f>
        <v>#VALUE!</v>
      </c>
      <c r="D4311" t="e">
        <f>IF(VLOOKUP($A4311,Parts!$A:$AM,D$1,0)="X",U$2,"")</f>
        <v>#VALUE!</v>
      </c>
      <c r="E4311" t="e">
        <f>IF(VLOOKUP($A4311,Parts!$A:$AM,E$1,0)="X",V$2,"")</f>
        <v>#VALUE!</v>
      </c>
      <c r="F4311" t="e">
        <f>IF(VLOOKUP($A4311,Parts!$A:$AM,F$1,0)="X",W$2,"")</f>
        <v>#VALUE!</v>
      </c>
      <c r="G4311" t="e">
        <f>IF(VLOOKUP($A4311,Parts!$A:$AM,G$1,0)="X",X$2,"")</f>
        <v>#VALUE!</v>
      </c>
      <c r="H4311" t="e">
        <f>IF(VLOOKUP($A4311,Parts!$A:$AM,H$1,0)="X",Y$2,"")</f>
        <v>#VALUE!</v>
      </c>
      <c r="I4311" t="e">
        <f>IF(VLOOKUP($A4311,Parts!$A:$AM,I$1,0)="X",Z$2,"")</f>
        <v>#VALUE!</v>
      </c>
      <c r="J4311" t="e">
        <f>IF(VLOOKUP($A4311,Parts!$A:$AM,J$1,0)="X",AA$2,"")</f>
        <v>#VALUE!</v>
      </c>
      <c r="K4311" t="e">
        <f>IF(VLOOKUP($A4311,Parts!$A:$AM,K$1,0)="X",AB$2,"")</f>
        <v>#VALUE!</v>
      </c>
      <c r="L4311" t="e">
        <f>IF(VLOOKUP($A4311,Parts!$A:$AM,L$1,0)="X",AC$2,"")</f>
        <v>#VALUE!</v>
      </c>
      <c r="M4311" t="e">
        <f>IF(VLOOKUP($A4311,Parts!$A:$AM,M$1,0)="X",AD$2,"")</f>
        <v>#VALUE!</v>
      </c>
      <c r="N4311" t="e">
        <f>IF(VLOOKUP($A4311,Parts!$A:$AM,N$1,0)="X",AE$2,"")</f>
        <v>#VALUE!</v>
      </c>
      <c r="O4311" t="e">
        <f>IF(VLOOKUP($A4311,Parts!$A:$AM,O$1,0)="X",AF$2,"")</f>
        <v>#VALUE!</v>
      </c>
      <c r="P4311" t="e">
        <f t="shared" si="68"/>
        <v>#VALUE!</v>
      </c>
    </row>
    <row r="4312" spans="1:16" x14ac:dyDescent="0.25">
      <c r="A4312" t="e">
        <f>Table15[[#This Row],[Name]]</f>
        <v>#VALUE!</v>
      </c>
      <c r="B4312" t="e">
        <f>IF(VLOOKUP($A4312,Parts!$A:$AM,B$1,0)="X",S$2,"")</f>
        <v>#VALUE!</v>
      </c>
      <c r="C4312" t="e">
        <f>IF(VLOOKUP($A4312,Parts!$A:$AM,C$1,0)="X",T$2,"")</f>
        <v>#VALUE!</v>
      </c>
      <c r="D4312" t="e">
        <f>IF(VLOOKUP($A4312,Parts!$A:$AM,D$1,0)="X",U$2,"")</f>
        <v>#VALUE!</v>
      </c>
      <c r="E4312" t="e">
        <f>IF(VLOOKUP($A4312,Parts!$A:$AM,E$1,0)="X",V$2,"")</f>
        <v>#VALUE!</v>
      </c>
      <c r="F4312" t="e">
        <f>IF(VLOOKUP($A4312,Parts!$A:$AM,F$1,0)="X",W$2,"")</f>
        <v>#VALUE!</v>
      </c>
      <c r="G4312" t="e">
        <f>IF(VLOOKUP($A4312,Parts!$A:$AM,G$1,0)="X",X$2,"")</f>
        <v>#VALUE!</v>
      </c>
      <c r="H4312" t="e">
        <f>IF(VLOOKUP($A4312,Parts!$A:$AM,H$1,0)="X",Y$2,"")</f>
        <v>#VALUE!</v>
      </c>
      <c r="I4312" t="e">
        <f>IF(VLOOKUP($A4312,Parts!$A:$AM,I$1,0)="X",Z$2,"")</f>
        <v>#VALUE!</v>
      </c>
      <c r="J4312" t="e">
        <f>IF(VLOOKUP($A4312,Parts!$A:$AM,J$1,0)="X",AA$2,"")</f>
        <v>#VALUE!</v>
      </c>
      <c r="K4312" t="e">
        <f>IF(VLOOKUP($A4312,Parts!$A:$AM,K$1,0)="X",AB$2,"")</f>
        <v>#VALUE!</v>
      </c>
      <c r="L4312" t="e">
        <f>IF(VLOOKUP($A4312,Parts!$A:$AM,L$1,0)="X",AC$2,"")</f>
        <v>#VALUE!</v>
      </c>
      <c r="M4312" t="e">
        <f>IF(VLOOKUP($A4312,Parts!$A:$AM,M$1,0)="X",AD$2,"")</f>
        <v>#VALUE!</v>
      </c>
      <c r="N4312" t="e">
        <f>IF(VLOOKUP($A4312,Parts!$A:$AM,N$1,0)="X",AE$2,"")</f>
        <v>#VALUE!</v>
      </c>
      <c r="O4312" t="e">
        <f>IF(VLOOKUP($A4312,Parts!$A:$AM,O$1,0)="X",AF$2,"")</f>
        <v>#VALUE!</v>
      </c>
      <c r="P4312" t="e">
        <f t="shared" si="68"/>
        <v>#VALUE!</v>
      </c>
    </row>
    <row r="4313" spans="1:16" x14ac:dyDescent="0.25">
      <c r="A4313" t="e">
        <f>Table15[[#This Row],[Name]]</f>
        <v>#VALUE!</v>
      </c>
      <c r="B4313" t="e">
        <f>IF(VLOOKUP($A4313,Parts!$A:$AM,B$1,0)="X",S$2,"")</f>
        <v>#VALUE!</v>
      </c>
      <c r="C4313" t="e">
        <f>IF(VLOOKUP($A4313,Parts!$A:$AM,C$1,0)="X",T$2,"")</f>
        <v>#VALUE!</v>
      </c>
      <c r="D4313" t="e">
        <f>IF(VLOOKUP($A4313,Parts!$A:$AM,D$1,0)="X",U$2,"")</f>
        <v>#VALUE!</v>
      </c>
      <c r="E4313" t="e">
        <f>IF(VLOOKUP($A4313,Parts!$A:$AM,E$1,0)="X",V$2,"")</f>
        <v>#VALUE!</v>
      </c>
      <c r="F4313" t="e">
        <f>IF(VLOOKUP($A4313,Parts!$A:$AM,F$1,0)="X",W$2,"")</f>
        <v>#VALUE!</v>
      </c>
      <c r="G4313" t="e">
        <f>IF(VLOOKUP($A4313,Parts!$A:$AM,G$1,0)="X",X$2,"")</f>
        <v>#VALUE!</v>
      </c>
      <c r="H4313" t="e">
        <f>IF(VLOOKUP($A4313,Parts!$A:$AM,H$1,0)="X",Y$2,"")</f>
        <v>#VALUE!</v>
      </c>
      <c r="I4313" t="e">
        <f>IF(VLOOKUP($A4313,Parts!$A:$AM,I$1,0)="X",Z$2,"")</f>
        <v>#VALUE!</v>
      </c>
      <c r="J4313" t="e">
        <f>IF(VLOOKUP($A4313,Parts!$A:$AM,J$1,0)="X",AA$2,"")</f>
        <v>#VALUE!</v>
      </c>
      <c r="K4313" t="e">
        <f>IF(VLOOKUP($A4313,Parts!$A:$AM,K$1,0)="X",AB$2,"")</f>
        <v>#VALUE!</v>
      </c>
      <c r="L4313" t="e">
        <f>IF(VLOOKUP($A4313,Parts!$A:$AM,L$1,0)="X",AC$2,"")</f>
        <v>#VALUE!</v>
      </c>
      <c r="M4313" t="e">
        <f>IF(VLOOKUP($A4313,Parts!$A:$AM,M$1,0)="X",AD$2,"")</f>
        <v>#VALUE!</v>
      </c>
      <c r="N4313" t="e">
        <f>IF(VLOOKUP($A4313,Parts!$A:$AM,N$1,0)="X",AE$2,"")</f>
        <v>#VALUE!</v>
      </c>
      <c r="O4313" t="e">
        <f>IF(VLOOKUP($A4313,Parts!$A:$AM,O$1,0)="X",AF$2,"")</f>
        <v>#VALUE!</v>
      </c>
      <c r="P4313" t="e">
        <f t="shared" si="68"/>
        <v>#VALUE!</v>
      </c>
    </row>
    <row r="4314" spans="1:16" x14ac:dyDescent="0.25">
      <c r="A4314" t="e">
        <f>Table15[[#This Row],[Name]]</f>
        <v>#VALUE!</v>
      </c>
      <c r="B4314" t="e">
        <f>IF(VLOOKUP($A4314,Parts!$A:$AM,B$1,0)="X",S$2,"")</f>
        <v>#VALUE!</v>
      </c>
      <c r="C4314" t="e">
        <f>IF(VLOOKUP($A4314,Parts!$A:$AM,C$1,0)="X",T$2,"")</f>
        <v>#VALUE!</v>
      </c>
      <c r="D4314" t="e">
        <f>IF(VLOOKUP($A4314,Parts!$A:$AM,D$1,0)="X",U$2,"")</f>
        <v>#VALUE!</v>
      </c>
      <c r="E4314" t="e">
        <f>IF(VLOOKUP($A4314,Parts!$A:$AM,E$1,0)="X",V$2,"")</f>
        <v>#VALUE!</v>
      </c>
      <c r="F4314" t="e">
        <f>IF(VLOOKUP($A4314,Parts!$A:$AM,F$1,0)="X",W$2,"")</f>
        <v>#VALUE!</v>
      </c>
      <c r="G4314" t="e">
        <f>IF(VLOOKUP($A4314,Parts!$A:$AM,G$1,0)="X",X$2,"")</f>
        <v>#VALUE!</v>
      </c>
      <c r="H4314" t="e">
        <f>IF(VLOOKUP($A4314,Parts!$A:$AM,H$1,0)="X",Y$2,"")</f>
        <v>#VALUE!</v>
      </c>
      <c r="I4314" t="e">
        <f>IF(VLOOKUP($A4314,Parts!$A:$AM,I$1,0)="X",Z$2,"")</f>
        <v>#VALUE!</v>
      </c>
      <c r="J4314" t="e">
        <f>IF(VLOOKUP($A4314,Parts!$A:$AM,J$1,0)="X",AA$2,"")</f>
        <v>#VALUE!</v>
      </c>
      <c r="K4314" t="e">
        <f>IF(VLOOKUP($A4314,Parts!$A:$AM,K$1,0)="X",AB$2,"")</f>
        <v>#VALUE!</v>
      </c>
      <c r="L4314" t="e">
        <f>IF(VLOOKUP($A4314,Parts!$A:$AM,L$1,0)="X",AC$2,"")</f>
        <v>#VALUE!</v>
      </c>
      <c r="M4314" t="e">
        <f>IF(VLOOKUP($A4314,Parts!$A:$AM,M$1,0)="X",AD$2,"")</f>
        <v>#VALUE!</v>
      </c>
      <c r="N4314" t="e">
        <f>IF(VLOOKUP($A4314,Parts!$A:$AM,N$1,0)="X",AE$2,"")</f>
        <v>#VALUE!</v>
      </c>
      <c r="O4314" t="e">
        <f>IF(VLOOKUP($A4314,Parts!$A:$AM,O$1,0)="X",AF$2,"")</f>
        <v>#VALUE!</v>
      </c>
      <c r="P4314" t="e">
        <f t="shared" si="68"/>
        <v>#VALUE!</v>
      </c>
    </row>
    <row r="4315" spans="1:16" x14ac:dyDescent="0.25">
      <c r="A4315" t="e">
        <f>Table15[[#This Row],[Name]]</f>
        <v>#VALUE!</v>
      </c>
      <c r="B4315" t="e">
        <f>IF(VLOOKUP($A4315,Parts!$A:$AM,B$1,0)="X",S$2,"")</f>
        <v>#VALUE!</v>
      </c>
      <c r="C4315" t="e">
        <f>IF(VLOOKUP($A4315,Parts!$A:$AM,C$1,0)="X",T$2,"")</f>
        <v>#VALUE!</v>
      </c>
      <c r="D4315" t="e">
        <f>IF(VLOOKUP($A4315,Parts!$A:$AM,D$1,0)="X",U$2,"")</f>
        <v>#VALUE!</v>
      </c>
      <c r="E4315" t="e">
        <f>IF(VLOOKUP($A4315,Parts!$A:$AM,E$1,0)="X",V$2,"")</f>
        <v>#VALUE!</v>
      </c>
      <c r="F4315" t="e">
        <f>IF(VLOOKUP($A4315,Parts!$A:$AM,F$1,0)="X",W$2,"")</f>
        <v>#VALUE!</v>
      </c>
      <c r="G4315" t="e">
        <f>IF(VLOOKUP($A4315,Parts!$A:$AM,G$1,0)="X",X$2,"")</f>
        <v>#VALUE!</v>
      </c>
      <c r="H4315" t="e">
        <f>IF(VLOOKUP($A4315,Parts!$A:$AM,H$1,0)="X",Y$2,"")</f>
        <v>#VALUE!</v>
      </c>
      <c r="I4315" t="e">
        <f>IF(VLOOKUP($A4315,Parts!$A:$AM,I$1,0)="X",Z$2,"")</f>
        <v>#VALUE!</v>
      </c>
      <c r="J4315" t="e">
        <f>IF(VLOOKUP($A4315,Parts!$A:$AM,J$1,0)="X",AA$2,"")</f>
        <v>#VALUE!</v>
      </c>
      <c r="K4315" t="e">
        <f>IF(VLOOKUP($A4315,Parts!$A:$AM,K$1,0)="X",AB$2,"")</f>
        <v>#VALUE!</v>
      </c>
      <c r="L4315" t="e">
        <f>IF(VLOOKUP($A4315,Parts!$A:$AM,L$1,0)="X",AC$2,"")</f>
        <v>#VALUE!</v>
      </c>
      <c r="M4315" t="e">
        <f>IF(VLOOKUP($A4315,Parts!$A:$AM,M$1,0)="X",AD$2,"")</f>
        <v>#VALUE!</v>
      </c>
      <c r="N4315" t="e">
        <f>IF(VLOOKUP($A4315,Parts!$A:$AM,N$1,0)="X",AE$2,"")</f>
        <v>#VALUE!</v>
      </c>
      <c r="O4315" t="e">
        <f>IF(VLOOKUP($A4315,Parts!$A:$AM,O$1,0)="X",AF$2,"")</f>
        <v>#VALUE!</v>
      </c>
      <c r="P4315" t="e">
        <f t="shared" si="68"/>
        <v>#VALUE!</v>
      </c>
    </row>
    <row r="4316" spans="1:16" x14ac:dyDescent="0.25">
      <c r="A4316" t="e">
        <f>Table15[[#This Row],[Name]]</f>
        <v>#VALUE!</v>
      </c>
      <c r="B4316" t="e">
        <f>IF(VLOOKUP($A4316,Parts!$A:$AM,B$1,0)="X",S$2,"")</f>
        <v>#VALUE!</v>
      </c>
      <c r="C4316" t="e">
        <f>IF(VLOOKUP($A4316,Parts!$A:$AM,C$1,0)="X",T$2,"")</f>
        <v>#VALUE!</v>
      </c>
      <c r="D4316" t="e">
        <f>IF(VLOOKUP($A4316,Parts!$A:$AM,D$1,0)="X",U$2,"")</f>
        <v>#VALUE!</v>
      </c>
      <c r="E4316" t="e">
        <f>IF(VLOOKUP($A4316,Parts!$A:$AM,E$1,0)="X",V$2,"")</f>
        <v>#VALUE!</v>
      </c>
      <c r="F4316" t="e">
        <f>IF(VLOOKUP($A4316,Parts!$A:$AM,F$1,0)="X",W$2,"")</f>
        <v>#VALUE!</v>
      </c>
      <c r="G4316" t="e">
        <f>IF(VLOOKUP($A4316,Parts!$A:$AM,G$1,0)="X",X$2,"")</f>
        <v>#VALUE!</v>
      </c>
      <c r="H4316" t="e">
        <f>IF(VLOOKUP($A4316,Parts!$A:$AM,H$1,0)="X",Y$2,"")</f>
        <v>#VALUE!</v>
      </c>
      <c r="I4316" t="e">
        <f>IF(VLOOKUP($A4316,Parts!$A:$AM,I$1,0)="X",Z$2,"")</f>
        <v>#VALUE!</v>
      </c>
      <c r="J4316" t="e">
        <f>IF(VLOOKUP($A4316,Parts!$A:$AM,J$1,0)="X",AA$2,"")</f>
        <v>#VALUE!</v>
      </c>
      <c r="K4316" t="e">
        <f>IF(VLOOKUP($A4316,Parts!$A:$AM,K$1,0)="X",AB$2,"")</f>
        <v>#VALUE!</v>
      </c>
      <c r="L4316" t="e">
        <f>IF(VLOOKUP($A4316,Parts!$A:$AM,L$1,0)="X",AC$2,"")</f>
        <v>#VALUE!</v>
      </c>
      <c r="M4316" t="e">
        <f>IF(VLOOKUP($A4316,Parts!$A:$AM,M$1,0)="X",AD$2,"")</f>
        <v>#VALUE!</v>
      </c>
      <c r="N4316" t="e">
        <f>IF(VLOOKUP($A4316,Parts!$A:$AM,N$1,0)="X",AE$2,"")</f>
        <v>#VALUE!</v>
      </c>
      <c r="O4316" t="e">
        <f>IF(VLOOKUP($A4316,Parts!$A:$AM,O$1,0)="X",AF$2,"")</f>
        <v>#VALUE!</v>
      </c>
      <c r="P4316" t="e">
        <f t="shared" si="68"/>
        <v>#VALUE!</v>
      </c>
    </row>
    <row r="4317" spans="1:16" x14ac:dyDescent="0.25">
      <c r="A4317" t="e">
        <f>Table15[[#This Row],[Name]]</f>
        <v>#VALUE!</v>
      </c>
      <c r="B4317" t="e">
        <f>IF(VLOOKUP($A4317,Parts!$A:$AM,B$1,0)="X",S$2,"")</f>
        <v>#VALUE!</v>
      </c>
      <c r="C4317" t="e">
        <f>IF(VLOOKUP($A4317,Parts!$A:$AM,C$1,0)="X",T$2,"")</f>
        <v>#VALUE!</v>
      </c>
      <c r="D4317" t="e">
        <f>IF(VLOOKUP($A4317,Parts!$A:$AM,D$1,0)="X",U$2,"")</f>
        <v>#VALUE!</v>
      </c>
      <c r="E4317" t="e">
        <f>IF(VLOOKUP($A4317,Parts!$A:$AM,E$1,0)="X",V$2,"")</f>
        <v>#VALUE!</v>
      </c>
      <c r="F4317" t="e">
        <f>IF(VLOOKUP($A4317,Parts!$A:$AM,F$1,0)="X",W$2,"")</f>
        <v>#VALUE!</v>
      </c>
      <c r="G4317" t="e">
        <f>IF(VLOOKUP($A4317,Parts!$A:$AM,G$1,0)="X",X$2,"")</f>
        <v>#VALUE!</v>
      </c>
      <c r="H4317" t="e">
        <f>IF(VLOOKUP($A4317,Parts!$A:$AM,H$1,0)="X",Y$2,"")</f>
        <v>#VALUE!</v>
      </c>
      <c r="I4317" t="e">
        <f>IF(VLOOKUP($A4317,Parts!$A:$AM,I$1,0)="X",Z$2,"")</f>
        <v>#VALUE!</v>
      </c>
      <c r="J4317" t="e">
        <f>IF(VLOOKUP($A4317,Parts!$A:$AM,J$1,0)="X",AA$2,"")</f>
        <v>#VALUE!</v>
      </c>
      <c r="K4317" t="e">
        <f>IF(VLOOKUP($A4317,Parts!$A:$AM,K$1,0)="X",AB$2,"")</f>
        <v>#VALUE!</v>
      </c>
      <c r="L4317" t="e">
        <f>IF(VLOOKUP($A4317,Parts!$A:$AM,L$1,0)="X",AC$2,"")</f>
        <v>#VALUE!</v>
      </c>
      <c r="M4317" t="e">
        <f>IF(VLOOKUP($A4317,Parts!$A:$AM,M$1,0)="X",AD$2,"")</f>
        <v>#VALUE!</v>
      </c>
      <c r="N4317" t="e">
        <f>IF(VLOOKUP($A4317,Parts!$A:$AM,N$1,0)="X",AE$2,"")</f>
        <v>#VALUE!</v>
      </c>
      <c r="O4317" t="e">
        <f>IF(VLOOKUP($A4317,Parts!$A:$AM,O$1,0)="X",AF$2,"")</f>
        <v>#VALUE!</v>
      </c>
      <c r="P4317" t="e">
        <f t="shared" si="68"/>
        <v>#VALUE!</v>
      </c>
    </row>
    <row r="4318" spans="1:16" x14ac:dyDescent="0.25">
      <c r="A4318" t="e">
        <f>Table15[[#This Row],[Name]]</f>
        <v>#VALUE!</v>
      </c>
      <c r="B4318" t="e">
        <f>IF(VLOOKUP($A4318,Parts!$A:$AM,B$1,0)="X",S$2,"")</f>
        <v>#VALUE!</v>
      </c>
      <c r="C4318" t="e">
        <f>IF(VLOOKUP($A4318,Parts!$A:$AM,C$1,0)="X",T$2,"")</f>
        <v>#VALUE!</v>
      </c>
      <c r="D4318" t="e">
        <f>IF(VLOOKUP($A4318,Parts!$A:$AM,D$1,0)="X",U$2,"")</f>
        <v>#VALUE!</v>
      </c>
      <c r="E4318" t="e">
        <f>IF(VLOOKUP($A4318,Parts!$A:$AM,E$1,0)="X",V$2,"")</f>
        <v>#VALUE!</v>
      </c>
      <c r="F4318" t="e">
        <f>IF(VLOOKUP($A4318,Parts!$A:$AM,F$1,0)="X",W$2,"")</f>
        <v>#VALUE!</v>
      </c>
      <c r="G4318" t="e">
        <f>IF(VLOOKUP($A4318,Parts!$A:$AM,G$1,0)="X",X$2,"")</f>
        <v>#VALUE!</v>
      </c>
      <c r="H4318" t="e">
        <f>IF(VLOOKUP($A4318,Parts!$A:$AM,H$1,0)="X",Y$2,"")</f>
        <v>#VALUE!</v>
      </c>
      <c r="I4318" t="e">
        <f>IF(VLOOKUP($A4318,Parts!$A:$AM,I$1,0)="X",Z$2,"")</f>
        <v>#VALUE!</v>
      </c>
      <c r="J4318" t="e">
        <f>IF(VLOOKUP($A4318,Parts!$A:$AM,J$1,0)="X",AA$2,"")</f>
        <v>#VALUE!</v>
      </c>
      <c r="K4318" t="e">
        <f>IF(VLOOKUP($A4318,Parts!$A:$AM,K$1,0)="X",AB$2,"")</f>
        <v>#VALUE!</v>
      </c>
      <c r="L4318" t="e">
        <f>IF(VLOOKUP($A4318,Parts!$A:$AM,L$1,0)="X",AC$2,"")</f>
        <v>#VALUE!</v>
      </c>
      <c r="M4318" t="e">
        <f>IF(VLOOKUP($A4318,Parts!$A:$AM,M$1,0)="X",AD$2,"")</f>
        <v>#VALUE!</v>
      </c>
      <c r="N4318" t="e">
        <f>IF(VLOOKUP($A4318,Parts!$A:$AM,N$1,0)="X",AE$2,"")</f>
        <v>#VALUE!</v>
      </c>
      <c r="O4318" t="e">
        <f>IF(VLOOKUP($A4318,Parts!$A:$AM,O$1,0)="X",AF$2,"")</f>
        <v>#VALUE!</v>
      </c>
      <c r="P4318" t="e">
        <f t="shared" si="68"/>
        <v>#VALUE!</v>
      </c>
    </row>
    <row r="4319" spans="1:16" x14ac:dyDescent="0.25">
      <c r="A4319" t="e">
        <f>Table15[[#This Row],[Name]]</f>
        <v>#VALUE!</v>
      </c>
      <c r="B4319" t="e">
        <f>IF(VLOOKUP($A4319,Parts!$A:$AM,B$1,0)="X",S$2,"")</f>
        <v>#VALUE!</v>
      </c>
      <c r="C4319" t="e">
        <f>IF(VLOOKUP($A4319,Parts!$A:$AM,C$1,0)="X",T$2,"")</f>
        <v>#VALUE!</v>
      </c>
      <c r="D4319" t="e">
        <f>IF(VLOOKUP($A4319,Parts!$A:$AM,D$1,0)="X",U$2,"")</f>
        <v>#VALUE!</v>
      </c>
      <c r="E4319" t="e">
        <f>IF(VLOOKUP($A4319,Parts!$A:$AM,E$1,0)="X",V$2,"")</f>
        <v>#VALUE!</v>
      </c>
      <c r="F4319" t="e">
        <f>IF(VLOOKUP($A4319,Parts!$A:$AM,F$1,0)="X",W$2,"")</f>
        <v>#VALUE!</v>
      </c>
      <c r="G4319" t="e">
        <f>IF(VLOOKUP($A4319,Parts!$A:$AM,G$1,0)="X",X$2,"")</f>
        <v>#VALUE!</v>
      </c>
      <c r="H4319" t="e">
        <f>IF(VLOOKUP($A4319,Parts!$A:$AM,H$1,0)="X",Y$2,"")</f>
        <v>#VALUE!</v>
      </c>
      <c r="I4319" t="e">
        <f>IF(VLOOKUP($A4319,Parts!$A:$AM,I$1,0)="X",Z$2,"")</f>
        <v>#VALUE!</v>
      </c>
      <c r="J4319" t="e">
        <f>IF(VLOOKUP($A4319,Parts!$A:$AM,J$1,0)="X",AA$2,"")</f>
        <v>#VALUE!</v>
      </c>
      <c r="K4319" t="e">
        <f>IF(VLOOKUP($A4319,Parts!$A:$AM,K$1,0)="X",AB$2,"")</f>
        <v>#VALUE!</v>
      </c>
      <c r="L4319" t="e">
        <f>IF(VLOOKUP($A4319,Parts!$A:$AM,L$1,0)="X",AC$2,"")</f>
        <v>#VALUE!</v>
      </c>
      <c r="M4319" t="e">
        <f>IF(VLOOKUP($A4319,Parts!$A:$AM,M$1,0)="X",AD$2,"")</f>
        <v>#VALUE!</v>
      </c>
      <c r="N4319" t="e">
        <f>IF(VLOOKUP($A4319,Parts!$A:$AM,N$1,0)="X",AE$2,"")</f>
        <v>#VALUE!</v>
      </c>
      <c r="O4319" t="e">
        <f>IF(VLOOKUP($A4319,Parts!$A:$AM,O$1,0)="X",AF$2,"")</f>
        <v>#VALUE!</v>
      </c>
      <c r="P4319" t="e">
        <f t="shared" si="68"/>
        <v>#VALUE!</v>
      </c>
    </row>
    <row r="4320" spans="1:16" x14ac:dyDescent="0.25">
      <c r="A4320" t="e">
        <f>Table15[[#This Row],[Name]]</f>
        <v>#VALUE!</v>
      </c>
      <c r="B4320" t="e">
        <f>IF(VLOOKUP($A4320,Parts!$A:$AM,B$1,0)="X",S$2,"")</f>
        <v>#VALUE!</v>
      </c>
      <c r="C4320" t="e">
        <f>IF(VLOOKUP($A4320,Parts!$A:$AM,C$1,0)="X",T$2,"")</f>
        <v>#VALUE!</v>
      </c>
      <c r="D4320" t="e">
        <f>IF(VLOOKUP($A4320,Parts!$A:$AM,D$1,0)="X",U$2,"")</f>
        <v>#VALUE!</v>
      </c>
      <c r="E4320" t="e">
        <f>IF(VLOOKUP($A4320,Parts!$A:$AM,E$1,0)="X",V$2,"")</f>
        <v>#VALUE!</v>
      </c>
      <c r="F4320" t="e">
        <f>IF(VLOOKUP($A4320,Parts!$A:$AM,F$1,0)="X",W$2,"")</f>
        <v>#VALUE!</v>
      </c>
      <c r="G4320" t="e">
        <f>IF(VLOOKUP($A4320,Parts!$A:$AM,G$1,0)="X",X$2,"")</f>
        <v>#VALUE!</v>
      </c>
      <c r="H4320" t="e">
        <f>IF(VLOOKUP($A4320,Parts!$A:$AM,H$1,0)="X",Y$2,"")</f>
        <v>#VALUE!</v>
      </c>
      <c r="I4320" t="e">
        <f>IF(VLOOKUP($A4320,Parts!$A:$AM,I$1,0)="X",Z$2,"")</f>
        <v>#VALUE!</v>
      </c>
      <c r="J4320" t="e">
        <f>IF(VLOOKUP($A4320,Parts!$A:$AM,J$1,0)="X",AA$2,"")</f>
        <v>#VALUE!</v>
      </c>
      <c r="K4320" t="e">
        <f>IF(VLOOKUP($A4320,Parts!$A:$AM,K$1,0)="X",AB$2,"")</f>
        <v>#VALUE!</v>
      </c>
      <c r="L4320" t="e">
        <f>IF(VLOOKUP($A4320,Parts!$A:$AM,L$1,0)="X",AC$2,"")</f>
        <v>#VALUE!</v>
      </c>
      <c r="M4320" t="e">
        <f>IF(VLOOKUP($A4320,Parts!$A:$AM,M$1,0)="X",AD$2,"")</f>
        <v>#VALUE!</v>
      </c>
      <c r="N4320" t="e">
        <f>IF(VLOOKUP($A4320,Parts!$A:$AM,N$1,0)="X",AE$2,"")</f>
        <v>#VALUE!</v>
      </c>
      <c r="O4320" t="e">
        <f>IF(VLOOKUP($A4320,Parts!$A:$AM,O$1,0)="X",AF$2,"")</f>
        <v>#VALUE!</v>
      </c>
      <c r="P4320" t="e">
        <f t="shared" si="68"/>
        <v>#VALUE!</v>
      </c>
    </row>
    <row r="4321" spans="1:16" x14ac:dyDescent="0.25">
      <c r="A4321" t="e">
        <f>Table15[[#This Row],[Name]]</f>
        <v>#VALUE!</v>
      </c>
      <c r="B4321" t="e">
        <f>IF(VLOOKUP($A4321,Parts!$A:$AM,B$1,0)="X",S$2,"")</f>
        <v>#VALUE!</v>
      </c>
      <c r="C4321" t="e">
        <f>IF(VLOOKUP($A4321,Parts!$A:$AM,C$1,0)="X",T$2,"")</f>
        <v>#VALUE!</v>
      </c>
      <c r="D4321" t="e">
        <f>IF(VLOOKUP($A4321,Parts!$A:$AM,D$1,0)="X",U$2,"")</f>
        <v>#VALUE!</v>
      </c>
      <c r="E4321" t="e">
        <f>IF(VLOOKUP($A4321,Parts!$A:$AM,E$1,0)="X",V$2,"")</f>
        <v>#VALUE!</v>
      </c>
      <c r="F4321" t="e">
        <f>IF(VLOOKUP($A4321,Parts!$A:$AM,F$1,0)="X",W$2,"")</f>
        <v>#VALUE!</v>
      </c>
      <c r="G4321" t="e">
        <f>IF(VLOOKUP($A4321,Parts!$A:$AM,G$1,0)="X",X$2,"")</f>
        <v>#VALUE!</v>
      </c>
      <c r="H4321" t="e">
        <f>IF(VLOOKUP($A4321,Parts!$A:$AM,H$1,0)="X",Y$2,"")</f>
        <v>#VALUE!</v>
      </c>
      <c r="I4321" t="e">
        <f>IF(VLOOKUP($A4321,Parts!$A:$AM,I$1,0)="X",Z$2,"")</f>
        <v>#VALUE!</v>
      </c>
      <c r="J4321" t="e">
        <f>IF(VLOOKUP($A4321,Parts!$A:$AM,J$1,0)="X",AA$2,"")</f>
        <v>#VALUE!</v>
      </c>
      <c r="K4321" t="e">
        <f>IF(VLOOKUP($A4321,Parts!$A:$AM,K$1,0)="X",AB$2,"")</f>
        <v>#VALUE!</v>
      </c>
      <c r="L4321" t="e">
        <f>IF(VLOOKUP($A4321,Parts!$A:$AM,L$1,0)="X",AC$2,"")</f>
        <v>#VALUE!</v>
      </c>
      <c r="M4321" t="e">
        <f>IF(VLOOKUP($A4321,Parts!$A:$AM,M$1,0)="X",AD$2,"")</f>
        <v>#VALUE!</v>
      </c>
      <c r="N4321" t="e">
        <f>IF(VLOOKUP($A4321,Parts!$A:$AM,N$1,0)="X",AE$2,"")</f>
        <v>#VALUE!</v>
      </c>
      <c r="O4321" t="e">
        <f>IF(VLOOKUP($A4321,Parts!$A:$AM,O$1,0)="X",AF$2,"")</f>
        <v>#VALUE!</v>
      </c>
      <c r="P4321" t="e">
        <f t="shared" si="68"/>
        <v>#VALUE!</v>
      </c>
    </row>
    <row r="4322" spans="1:16" x14ac:dyDescent="0.25">
      <c r="A4322" t="e">
        <f>Table15[[#This Row],[Name]]</f>
        <v>#VALUE!</v>
      </c>
      <c r="B4322" t="e">
        <f>IF(VLOOKUP($A4322,Parts!$A:$AM,B$1,0)="X",S$2,"")</f>
        <v>#VALUE!</v>
      </c>
      <c r="C4322" t="e">
        <f>IF(VLOOKUP($A4322,Parts!$A:$AM,C$1,0)="X",T$2,"")</f>
        <v>#VALUE!</v>
      </c>
      <c r="D4322" t="e">
        <f>IF(VLOOKUP($A4322,Parts!$A:$AM,D$1,0)="X",U$2,"")</f>
        <v>#VALUE!</v>
      </c>
      <c r="E4322" t="e">
        <f>IF(VLOOKUP($A4322,Parts!$A:$AM,E$1,0)="X",V$2,"")</f>
        <v>#VALUE!</v>
      </c>
      <c r="F4322" t="e">
        <f>IF(VLOOKUP($A4322,Parts!$A:$AM,F$1,0)="X",W$2,"")</f>
        <v>#VALUE!</v>
      </c>
      <c r="G4322" t="e">
        <f>IF(VLOOKUP($A4322,Parts!$A:$AM,G$1,0)="X",X$2,"")</f>
        <v>#VALUE!</v>
      </c>
      <c r="H4322" t="e">
        <f>IF(VLOOKUP($A4322,Parts!$A:$AM,H$1,0)="X",Y$2,"")</f>
        <v>#VALUE!</v>
      </c>
      <c r="I4322" t="e">
        <f>IF(VLOOKUP($A4322,Parts!$A:$AM,I$1,0)="X",Z$2,"")</f>
        <v>#VALUE!</v>
      </c>
      <c r="J4322" t="e">
        <f>IF(VLOOKUP($A4322,Parts!$A:$AM,J$1,0)="X",AA$2,"")</f>
        <v>#VALUE!</v>
      </c>
      <c r="K4322" t="e">
        <f>IF(VLOOKUP($A4322,Parts!$A:$AM,K$1,0)="X",AB$2,"")</f>
        <v>#VALUE!</v>
      </c>
      <c r="L4322" t="e">
        <f>IF(VLOOKUP($A4322,Parts!$A:$AM,L$1,0)="X",AC$2,"")</f>
        <v>#VALUE!</v>
      </c>
      <c r="M4322" t="e">
        <f>IF(VLOOKUP($A4322,Parts!$A:$AM,M$1,0)="X",AD$2,"")</f>
        <v>#VALUE!</v>
      </c>
      <c r="N4322" t="e">
        <f>IF(VLOOKUP($A4322,Parts!$A:$AM,N$1,0)="X",AE$2,"")</f>
        <v>#VALUE!</v>
      </c>
      <c r="O4322" t="e">
        <f>IF(VLOOKUP($A4322,Parts!$A:$AM,O$1,0)="X",AF$2,"")</f>
        <v>#VALUE!</v>
      </c>
      <c r="P4322" t="e">
        <f t="shared" si="68"/>
        <v>#VALUE!</v>
      </c>
    </row>
    <row r="4323" spans="1:16" x14ac:dyDescent="0.25">
      <c r="A4323" t="e">
        <f>Table15[[#This Row],[Name]]</f>
        <v>#VALUE!</v>
      </c>
      <c r="B4323" t="e">
        <f>IF(VLOOKUP($A4323,Parts!$A:$AM,B$1,0)="X",S$2,"")</f>
        <v>#VALUE!</v>
      </c>
      <c r="C4323" t="e">
        <f>IF(VLOOKUP($A4323,Parts!$A:$AM,C$1,0)="X",T$2,"")</f>
        <v>#VALUE!</v>
      </c>
      <c r="D4323" t="e">
        <f>IF(VLOOKUP($A4323,Parts!$A:$AM,D$1,0)="X",U$2,"")</f>
        <v>#VALUE!</v>
      </c>
      <c r="E4323" t="e">
        <f>IF(VLOOKUP($A4323,Parts!$A:$AM,E$1,0)="X",V$2,"")</f>
        <v>#VALUE!</v>
      </c>
      <c r="F4323" t="e">
        <f>IF(VLOOKUP($A4323,Parts!$A:$AM,F$1,0)="X",W$2,"")</f>
        <v>#VALUE!</v>
      </c>
      <c r="G4323" t="e">
        <f>IF(VLOOKUP($A4323,Parts!$A:$AM,G$1,0)="X",X$2,"")</f>
        <v>#VALUE!</v>
      </c>
      <c r="H4323" t="e">
        <f>IF(VLOOKUP($A4323,Parts!$A:$AM,H$1,0)="X",Y$2,"")</f>
        <v>#VALUE!</v>
      </c>
      <c r="I4323" t="e">
        <f>IF(VLOOKUP($A4323,Parts!$A:$AM,I$1,0)="X",Z$2,"")</f>
        <v>#VALUE!</v>
      </c>
      <c r="J4323" t="e">
        <f>IF(VLOOKUP($A4323,Parts!$A:$AM,J$1,0)="X",AA$2,"")</f>
        <v>#VALUE!</v>
      </c>
      <c r="K4323" t="e">
        <f>IF(VLOOKUP($A4323,Parts!$A:$AM,K$1,0)="X",AB$2,"")</f>
        <v>#VALUE!</v>
      </c>
      <c r="L4323" t="e">
        <f>IF(VLOOKUP($A4323,Parts!$A:$AM,L$1,0)="X",AC$2,"")</f>
        <v>#VALUE!</v>
      </c>
      <c r="M4323" t="e">
        <f>IF(VLOOKUP($A4323,Parts!$A:$AM,M$1,0)="X",AD$2,"")</f>
        <v>#VALUE!</v>
      </c>
      <c r="N4323" t="e">
        <f>IF(VLOOKUP($A4323,Parts!$A:$AM,N$1,0)="X",AE$2,"")</f>
        <v>#VALUE!</v>
      </c>
      <c r="O4323" t="e">
        <f>IF(VLOOKUP($A4323,Parts!$A:$AM,O$1,0)="X",AF$2,"")</f>
        <v>#VALUE!</v>
      </c>
      <c r="P4323" t="e">
        <f t="shared" si="68"/>
        <v>#VALUE!</v>
      </c>
    </row>
    <row r="4324" spans="1:16" x14ac:dyDescent="0.25">
      <c r="A4324" t="e">
        <f>Table15[[#This Row],[Name]]</f>
        <v>#VALUE!</v>
      </c>
      <c r="B4324" t="e">
        <f>IF(VLOOKUP($A4324,Parts!$A:$AM,B$1,0)="X",S$2,"")</f>
        <v>#VALUE!</v>
      </c>
      <c r="C4324" t="e">
        <f>IF(VLOOKUP($A4324,Parts!$A:$AM,C$1,0)="X",T$2,"")</f>
        <v>#VALUE!</v>
      </c>
      <c r="D4324" t="e">
        <f>IF(VLOOKUP($A4324,Parts!$A:$AM,D$1,0)="X",U$2,"")</f>
        <v>#VALUE!</v>
      </c>
      <c r="E4324" t="e">
        <f>IF(VLOOKUP($A4324,Parts!$A:$AM,E$1,0)="X",V$2,"")</f>
        <v>#VALUE!</v>
      </c>
      <c r="F4324" t="e">
        <f>IF(VLOOKUP($A4324,Parts!$A:$AM,F$1,0)="X",W$2,"")</f>
        <v>#VALUE!</v>
      </c>
      <c r="G4324" t="e">
        <f>IF(VLOOKUP($A4324,Parts!$A:$AM,G$1,0)="X",X$2,"")</f>
        <v>#VALUE!</v>
      </c>
      <c r="H4324" t="e">
        <f>IF(VLOOKUP($A4324,Parts!$A:$AM,H$1,0)="X",Y$2,"")</f>
        <v>#VALUE!</v>
      </c>
      <c r="I4324" t="e">
        <f>IF(VLOOKUP($A4324,Parts!$A:$AM,I$1,0)="X",Z$2,"")</f>
        <v>#VALUE!</v>
      </c>
      <c r="J4324" t="e">
        <f>IF(VLOOKUP($A4324,Parts!$A:$AM,J$1,0)="X",AA$2,"")</f>
        <v>#VALUE!</v>
      </c>
      <c r="K4324" t="e">
        <f>IF(VLOOKUP($A4324,Parts!$A:$AM,K$1,0)="X",AB$2,"")</f>
        <v>#VALUE!</v>
      </c>
      <c r="L4324" t="e">
        <f>IF(VLOOKUP($A4324,Parts!$A:$AM,L$1,0)="X",AC$2,"")</f>
        <v>#VALUE!</v>
      </c>
      <c r="M4324" t="e">
        <f>IF(VLOOKUP($A4324,Parts!$A:$AM,M$1,0)="X",AD$2,"")</f>
        <v>#VALUE!</v>
      </c>
      <c r="N4324" t="e">
        <f>IF(VLOOKUP($A4324,Parts!$A:$AM,N$1,0)="X",AE$2,"")</f>
        <v>#VALUE!</v>
      </c>
      <c r="O4324" t="e">
        <f>IF(VLOOKUP($A4324,Parts!$A:$AM,O$1,0)="X",AF$2,"")</f>
        <v>#VALUE!</v>
      </c>
      <c r="P4324" t="e">
        <f t="shared" si="68"/>
        <v>#VALUE!</v>
      </c>
    </row>
    <row r="4325" spans="1:16" x14ac:dyDescent="0.25">
      <c r="A4325" t="e">
        <f>Table15[[#This Row],[Name]]</f>
        <v>#VALUE!</v>
      </c>
      <c r="B4325" t="e">
        <f>IF(VLOOKUP($A4325,Parts!$A:$AM,B$1,0)="X",S$2,"")</f>
        <v>#VALUE!</v>
      </c>
      <c r="C4325" t="e">
        <f>IF(VLOOKUP($A4325,Parts!$A:$AM,C$1,0)="X",T$2,"")</f>
        <v>#VALUE!</v>
      </c>
      <c r="D4325" t="e">
        <f>IF(VLOOKUP($A4325,Parts!$A:$AM,D$1,0)="X",U$2,"")</f>
        <v>#VALUE!</v>
      </c>
      <c r="E4325" t="e">
        <f>IF(VLOOKUP($A4325,Parts!$A:$AM,E$1,0)="X",V$2,"")</f>
        <v>#VALUE!</v>
      </c>
      <c r="F4325" t="e">
        <f>IF(VLOOKUP($A4325,Parts!$A:$AM,F$1,0)="X",W$2,"")</f>
        <v>#VALUE!</v>
      </c>
      <c r="G4325" t="e">
        <f>IF(VLOOKUP($A4325,Parts!$A:$AM,G$1,0)="X",X$2,"")</f>
        <v>#VALUE!</v>
      </c>
      <c r="H4325" t="e">
        <f>IF(VLOOKUP($A4325,Parts!$A:$AM,H$1,0)="X",Y$2,"")</f>
        <v>#VALUE!</v>
      </c>
      <c r="I4325" t="e">
        <f>IF(VLOOKUP($A4325,Parts!$A:$AM,I$1,0)="X",Z$2,"")</f>
        <v>#VALUE!</v>
      </c>
      <c r="J4325" t="e">
        <f>IF(VLOOKUP($A4325,Parts!$A:$AM,J$1,0)="X",AA$2,"")</f>
        <v>#VALUE!</v>
      </c>
      <c r="K4325" t="e">
        <f>IF(VLOOKUP($A4325,Parts!$A:$AM,K$1,0)="X",AB$2,"")</f>
        <v>#VALUE!</v>
      </c>
      <c r="L4325" t="e">
        <f>IF(VLOOKUP($A4325,Parts!$A:$AM,L$1,0)="X",AC$2,"")</f>
        <v>#VALUE!</v>
      </c>
      <c r="M4325" t="e">
        <f>IF(VLOOKUP($A4325,Parts!$A:$AM,M$1,0)="X",AD$2,"")</f>
        <v>#VALUE!</v>
      </c>
      <c r="N4325" t="e">
        <f>IF(VLOOKUP($A4325,Parts!$A:$AM,N$1,0)="X",AE$2,"")</f>
        <v>#VALUE!</v>
      </c>
      <c r="O4325" t="e">
        <f>IF(VLOOKUP($A4325,Parts!$A:$AM,O$1,0)="X",AF$2,"")</f>
        <v>#VALUE!</v>
      </c>
      <c r="P4325" t="e">
        <f t="shared" si="68"/>
        <v>#VALUE!</v>
      </c>
    </row>
    <row r="4326" spans="1:16" x14ac:dyDescent="0.25">
      <c r="A4326" t="e">
        <f>Table15[[#This Row],[Name]]</f>
        <v>#VALUE!</v>
      </c>
      <c r="B4326" t="e">
        <f>IF(VLOOKUP($A4326,Parts!$A:$AM,B$1,0)="X",S$2,"")</f>
        <v>#VALUE!</v>
      </c>
      <c r="C4326" t="e">
        <f>IF(VLOOKUP($A4326,Parts!$A:$AM,C$1,0)="X",T$2,"")</f>
        <v>#VALUE!</v>
      </c>
      <c r="D4326" t="e">
        <f>IF(VLOOKUP($A4326,Parts!$A:$AM,D$1,0)="X",U$2,"")</f>
        <v>#VALUE!</v>
      </c>
      <c r="E4326" t="e">
        <f>IF(VLOOKUP($A4326,Parts!$A:$AM,E$1,0)="X",V$2,"")</f>
        <v>#VALUE!</v>
      </c>
      <c r="F4326" t="e">
        <f>IF(VLOOKUP($A4326,Parts!$A:$AM,F$1,0)="X",W$2,"")</f>
        <v>#VALUE!</v>
      </c>
      <c r="G4326" t="e">
        <f>IF(VLOOKUP($A4326,Parts!$A:$AM,G$1,0)="X",X$2,"")</f>
        <v>#VALUE!</v>
      </c>
      <c r="H4326" t="e">
        <f>IF(VLOOKUP($A4326,Parts!$A:$AM,H$1,0)="X",Y$2,"")</f>
        <v>#VALUE!</v>
      </c>
      <c r="I4326" t="e">
        <f>IF(VLOOKUP($A4326,Parts!$A:$AM,I$1,0)="X",Z$2,"")</f>
        <v>#VALUE!</v>
      </c>
      <c r="J4326" t="e">
        <f>IF(VLOOKUP($A4326,Parts!$A:$AM,J$1,0)="X",AA$2,"")</f>
        <v>#VALUE!</v>
      </c>
      <c r="K4326" t="e">
        <f>IF(VLOOKUP($A4326,Parts!$A:$AM,K$1,0)="X",AB$2,"")</f>
        <v>#VALUE!</v>
      </c>
      <c r="L4326" t="e">
        <f>IF(VLOOKUP($A4326,Parts!$A:$AM,L$1,0)="X",AC$2,"")</f>
        <v>#VALUE!</v>
      </c>
      <c r="M4326" t="e">
        <f>IF(VLOOKUP($A4326,Parts!$A:$AM,M$1,0)="X",AD$2,"")</f>
        <v>#VALUE!</v>
      </c>
      <c r="N4326" t="e">
        <f>IF(VLOOKUP($A4326,Parts!$A:$AM,N$1,0)="X",AE$2,"")</f>
        <v>#VALUE!</v>
      </c>
      <c r="O4326" t="e">
        <f>IF(VLOOKUP($A4326,Parts!$A:$AM,O$1,0)="X",AF$2,"")</f>
        <v>#VALUE!</v>
      </c>
      <c r="P4326" t="e">
        <f t="shared" si="68"/>
        <v>#VALUE!</v>
      </c>
    </row>
    <row r="4327" spans="1:16" x14ac:dyDescent="0.25">
      <c r="A4327" t="e">
        <f>Table15[[#This Row],[Name]]</f>
        <v>#VALUE!</v>
      </c>
      <c r="B4327" t="e">
        <f>IF(VLOOKUP($A4327,Parts!$A:$AM,B$1,0)="X",S$2,"")</f>
        <v>#VALUE!</v>
      </c>
      <c r="C4327" t="e">
        <f>IF(VLOOKUP($A4327,Parts!$A:$AM,C$1,0)="X",T$2,"")</f>
        <v>#VALUE!</v>
      </c>
      <c r="D4327" t="e">
        <f>IF(VLOOKUP($A4327,Parts!$A:$AM,D$1,0)="X",U$2,"")</f>
        <v>#VALUE!</v>
      </c>
      <c r="E4327" t="e">
        <f>IF(VLOOKUP($A4327,Parts!$A:$AM,E$1,0)="X",V$2,"")</f>
        <v>#VALUE!</v>
      </c>
      <c r="F4327" t="e">
        <f>IF(VLOOKUP($A4327,Parts!$A:$AM,F$1,0)="X",W$2,"")</f>
        <v>#VALUE!</v>
      </c>
      <c r="G4327" t="e">
        <f>IF(VLOOKUP($A4327,Parts!$A:$AM,G$1,0)="X",X$2,"")</f>
        <v>#VALUE!</v>
      </c>
      <c r="H4327" t="e">
        <f>IF(VLOOKUP($A4327,Parts!$A:$AM,H$1,0)="X",Y$2,"")</f>
        <v>#VALUE!</v>
      </c>
      <c r="I4327" t="e">
        <f>IF(VLOOKUP($A4327,Parts!$A:$AM,I$1,0)="X",Z$2,"")</f>
        <v>#VALUE!</v>
      </c>
      <c r="J4327" t="e">
        <f>IF(VLOOKUP($A4327,Parts!$A:$AM,J$1,0)="X",AA$2,"")</f>
        <v>#VALUE!</v>
      </c>
      <c r="K4327" t="e">
        <f>IF(VLOOKUP($A4327,Parts!$A:$AM,K$1,0)="X",AB$2,"")</f>
        <v>#VALUE!</v>
      </c>
      <c r="L4327" t="e">
        <f>IF(VLOOKUP($A4327,Parts!$A:$AM,L$1,0)="X",AC$2,"")</f>
        <v>#VALUE!</v>
      </c>
      <c r="M4327" t="e">
        <f>IF(VLOOKUP($A4327,Parts!$A:$AM,M$1,0)="X",AD$2,"")</f>
        <v>#VALUE!</v>
      </c>
      <c r="N4327" t="e">
        <f>IF(VLOOKUP($A4327,Parts!$A:$AM,N$1,0)="X",AE$2,"")</f>
        <v>#VALUE!</v>
      </c>
      <c r="O4327" t="e">
        <f>IF(VLOOKUP($A4327,Parts!$A:$AM,O$1,0)="X",AF$2,"")</f>
        <v>#VALUE!</v>
      </c>
      <c r="P4327" t="e">
        <f t="shared" si="68"/>
        <v>#VALUE!</v>
      </c>
    </row>
    <row r="4328" spans="1:16" x14ac:dyDescent="0.25">
      <c r="A4328" t="e">
        <f>Table15[[#This Row],[Name]]</f>
        <v>#VALUE!</v>
      </c>
      <c r="B4328" t="e">
        <f>IF(VLOOKUP($A4328,Parts!$A:$AM,B$1,0)="X",S$2,"")</f>
        <v>#VALUE!</v>
      </c>
      <c r="C4328" t="e">
        <f>IF(VLOOKUP($A4328,Parts!$A:$AM,C$1,0)="X",T$2,"")</f>
        <v>#VALUE!</v>
      </c>
      <c r="D4328" t="e">
        <f>IF(VLOOKUP($A4328,Parts!$A:$AM,D$1,0)="X",U$2,"")</f>
        <v>#VALUE!</v>
      </c>
      <c r="E4328" t="e">
        <f>IF(VLOOKUP($A4328,Parts!$A:$AM,E$1,0)="X",V$2,"")</f>
        <v>#VALUE!</v>
      </c>
      <c r="F4328" t="e">
        <f>IF(VLOOKUP($A4328,Parts!$A:$AM,F$1,0)="X",W$2,"")</f>
        <v>#VALUE!</v>
      </c>
      <c r="G4328" t="e">
        <f>IF(VLOOKUP($A4328,Parts!$A:$AM,G$1,0)="X",X$2,"")</f>
        <v>#VALUE!</v>
      </c>
      <c r="H4328" t="e">
        <f>IF(VLOOKUP($A4328,Parts!$A:$AM,H$1,0)="X",Y$2,"")</f>
        <v>#VALUE!</v>
      </c>
      <c r="I4328" t="e">
        <f>IF(VLOOKUP($A4328,Parts!$A:$AM,I$1,0)="X",Z$2,"")</f>
        <v>#VALUE!</v>
      </c>
      <c r="J4328" t="e">
        <f>IF(VLOOKUP($A4328,Parts!$A:$AM,J$1,0)="X",AA$2,"")</f>
        <v>#VALUE!</v>
      </c>
      <c r="K4328" t="e">
        <f>IF(VLOOKUP($A4328,Parts!$A:$AM,K$1,0)="X",AB$2,"")</f>
        <v>#VALUE!</v>
      </c>
      <c r="L4328" t="e">
        <f>IF(VLOOKUP($A4328,Parts!$A:$AM,L$1,0)="X",AC$2,"")</f>
        <v>#VALUE!</v>
      </c>
      <c r="M4328" t="e">
        <f>IF(VLOOKUP($A4328,Parts!$A:$AM,M$1,0)="X",AD$2,"")</f>
        <v>#VALUE!</v>
      </c>
      <c r="N4328" t="e">
        <f>IF(VLOOKUP($A4328,Parts!$A:$AM,N$1,0)="X",AE$2,"")</f>
        <v>#VALUE!</v>
      </c>
      <c r="O4328" t="e">
        <f>IF(VLOOKUP($A4328,Parts!$A:$AM,O$1,0)="X",AF$2,"")</f>
        <v>#VALUE!</v>
      </c>
      <c r="P4328" t="e">
        <f t="shared" si="68"/>
        <v>#VALUE!</v>
      </c>
    </row>
    <row r="4329" spans="1:16" x14ac:dyDescent="0.25">
      <c r="A4329" t="e">
        <f>Table15[[#This Row],[Name]]</f>
        <v>#VALUE!</v>
      </c>
      <c r="B4329" t="e">
        <f>IF(VLOOKUP($A4329,Parts!$A:$AM,B$1,0)="X",S$2,"")</f>
        <v>#VALUE!</v>
      </c>
      <c r="C4329" t="e">
        <f>IF(VLOOKUP($A4329,Parts!$A:$AM,C$1,0)="X",T$2,"")</f>
        <v>#VALUE!</v>
      </c>
      <c r="D4329" t="e">
        <f>IF(VLOOKUP($A4329,Parts!$A:$AM,D$1,0)="X",U$2,"")</f>
        <v>#VALUE!</v>
      </c>
      <c r="E4329" t="e">
        <f>IF(VLOOKUP($A4329,Parts!$A:$AM,E$1,0)="X",V$2,"")</f>
        <v>#VALUE!</v>
      </c>
      <c r="F4329" t="e">
        <f>IF(VLOOKUP($A4329,Parts!$A:$AM,F$1,0)="X",W$2,"")</f>
        <v>#VALUE!</v>
      </c>
      <c r="G4329" t="e">
        <f>IF(VLOOKUP($A4329,Parts!$A:$AM,G$1,0)="X",X$2,"")</f>
        <v>#VALUE!</v>
      </c>
      <c r="H4329" t="e">
        <f>IF(VLOOKUP($A4329,Parts!$A:$AM,H$1,0)="X",Y$2,"")</f>
        <v>#VALUE!</v>
      </c>
      <c r="I4329" t="e">
        <f>IF(VLOOKUP($A4329,Parts!$A:$AM,I$1,0)="X",Z$2,"")</f>
        <v>#VALUE!</v>
      </c>
      <c r="J4329" t="e">
        <f>IF(VLOOKUP($A4329,Parts!$A:$AM,J$1,0)="X",AA$2,"")</f>
        <v>#VALUE!</v>
      </c>
      <c r="K4329" t="e">
        <f>IF(VLOOKUP($A4329,Parts!$A:$AM,K$1,0)="X",AB$2,"")</f>
        <v>#VALUE!</v>
      </c>
      <c r="L4329" t="e">
        <f>IF(VLOOKUP($A4329,Parts!$A:$AM,L$1,0)="X",AC$2,"")</f>
        <v>#VALUE!</v>
      </c>
      <c r="M4329" t="e">
        <f>IF(VLOOKUP($A4329,Parts!$A:$AM,M$1,0)="X",AD$2,"")</f>
        <v>#VALUE!</v>
      </c>
      <c r="N4329" t="e">
        <f>IF(VLOOKUP($A4329,Parts!$A:$AM,N$1,0)="X",AE$2,"")</f>
        <v>#VALUE!</v>
      </c>
      <c r="O4329" t="e">
        <f>IF(VLOOKUP($A4329,Parts!$A:$AM,O$1,0)="X",AF$2,"")</f>
        <v>#VALUE!</v>
      </c>
      <c r="P4329" t="e">
        <f t="shared" si="68"/>
        <v>#VALUE!</v>
      </c>
    </row>
    <row r="4330" spans="1:16" x14ac:dyDescent="0.25">
      <c r="A4330" t="e">
        <f>Table15[[#This Row],[Name]]</f>
        <v>#VALUE!</v>
      </c>
      <c r="B4330" t="e">
        <f>IF(VLOOKUP($A4330,Parts!$A:$AM,B$1,0)="X",S$2,"")</f>
        <v>#VALUE!</v>
      </c>
      <c r="C4330" t="e">
        <f>IF(VLOOKUP($A4330,Parts!$A:$AM,C$1,0)="X",T$2,"")</f>
        <v>#VALUE!</v>
      </c>
      <c r="D4330" t="e">
        <f>IF(VLOOKUP($A4330,Parts!$A:$AM,D$1,0)="X",U$2,"")</f>
        <v>#VALUE!</v>
      </c>
      <c r="E4330" t="e">
        <f>IF(VLOOKUP($A4330,Parts!$A:$AM,E$1,0)="X",V$2,"")</f>
        <v>#VALUE!</v>
      </c>
      <c r="F4330" t="e">
        <f>IF(VLOOKUP($A4330,Parts!$A:$AM,F$1,0)="X",W$2,"")</f>
        <v>#VALUE!</v>
      </c>
      <c r="G4330" t="e">
        <f>IF(VLOOKUP($A4330,Parts!$A:$AM,G$1,0)="X",X$2,"")</f>
        <v>#VALUE!</v>
      </c>
      <c r="H4330" t="e">
        <f>IF(VLOOKUP($A4330,Parts!$A:$AM,H$1,0)="X",Y$2,"")</f>
        <v>#VALUE!</v>
      </c>
      <c r="I4330" t="e">
        <f>IF(VLOOKUP($A4330,Parts!$A:$AM,I$1,0)="X",Z$2,"")</f>
        <v>#VALUE!</v>
      </c>
      <c r="J4330" t="e">
        <f>IF(VLOOKUP($A4330,Parts!$A:$AM,J$1,0)="X",AA$2,"")</f>
        <v>#VALUE!</v>
      </c>
      <c r="K4330" t="e">
        <f>IF(VLOOKUP($A4330,Parts!$A:$AM,K$1,0)="X",AB$2,"")</f>
        <v>#VALUE!</v>
      </c>
      <c r="L4330" t="e">
        <f>IF(VLOOKUP($A4330,Parts!$A:$AM,L$1,0)="X",AC$2,"")</f>
        <v>#VALUE!</v>
      </c>
      <c r="M4330" t="e">
        <f>IF(VLOOKUP($A4330,Parts!$A:$AM,M$1,0)="X",AD$2,"")</f>
        <v>#VALUE!</v>
      </c>
      <c r="N4330" t="e">
        <f>IF(VLOOKUP($A4330,Parts!$A:$AM,N$1,0)="X",AE$2,"")</f>
        <v>#VALUE!</v>
      </c>
      <c r="O4330" t="e">
        <f>IF(VLOOKUP($A4330,Parts!$A:$AM,O$1,0)="X",AF$2,"")</f>
        <v>#VALUE!</v>
      </c>
      <c r="P4330" t="e">
        <f t="shared" si="68"/>
        <v>#VALUE!</v>
      </c>
    </row>
    <row r="4331" spans="1:16" x14ac:dyDescent="0.25">
      <c r="A4331" t="e">
        <f>Table15[[#This Row],[Name]]</f>
        <v>#VALUE!</v>
      </c>
      <c r="B4331" t="e">
        <f>IF(VLOOKUP($A4331,Parts!$A:$AM,B$1,0)="X",S$2,"")</f>
        <v>#VALUE!</v>
      </c>
      <c r="C4331" t="e">
        <f>IF(VLOOKUP($A4331,Parts!$A:$AM,C$1,0)="X",T$2,"")</f>
        <v>#VALUE!</v>
      </c>
      <c r="D4331" t="e">
        <f>IF(VLOOKUP($A4331,Parts!$A:$AM,D$1,0)="X",U$2,"")</f>
        <v>#VALUE!</v>
      </c>
      <c r="E4331" t="e">
        <f>IF(VLOOKUP($A4331,Parts!$A:$AM,E$1,0)="X",V$2,"")</f>
        <v>#VALUE!</v>
      </c>
      <c r="F4331" t="e">
        <f>IF(VLOOKUP($A4331,Parts!$A:$AM,F$1,0)="X",W$2,"")</f>
        <v>#VALUE!</v>
      </c>
      <c r="G4331" t="e">
        <f>IF(VLOOKUP($A4331,Parts!$A:$AM,G$1,0)="X",X$2,"")</f>
        <v>#VALUE!</v>
      </c>
      <c r="H4331" t="e">
        <f>IF(VLOOKUP($A4331,Parts!$A:$AM,H$1,0)="X",Y$2,"")</f>
        <v>#VALUE!</v>
      </c>
      <c r="I4331" t="e">
        <f>IF(VLOOKUP($A4331,Parts!$A:$AM,I$1,0)="X",Z$2,"")</f>
        <v>#VALUE!</v>
      </c>
      <c r="J4331" t="e">
        <f>IF(VLOOKUP($A4331,Parts!$A:$AM,J$1,0)="X",AA$2,"")</f>
        <v>#VALUE!</v>
      </c>
      <c r="K4331" t="e">
        <f>IF(VLOOKUP($A4331,Parts!$A:$AM,K$1,0)="X",AB$2,"")</f>
        <v>#VALUE!</v>
      </c>
      <c r="L4331" t="e">
        <f>IF(VLOOKUP($A4331,Parts!$A:$AM,L$1,0)="X",AC$2,"")</f>
        <v>#VALUE!</v>
      </c>
      <c r="M4331" t="e">
        <f>IF(VLOOKUP($A4331,Parts!$A:$AM,M$1,0)="X",AD$2,"")</f>
        <v>#VALUE!</v>
      </c>
      <c r="N4331" t="e">
        <f>IF(VLOOKUP($A4331,Parts!$A:$AM,N$1,0)="X",AE$2,"")</f>
        <v>#VALUE!</v>
      </c>
      <c r="O4331" t="e">
        <f>IF(VLOOKUP($A4331,Parts!$A:$AM,O$1,0)="X",AF$2,"")</f>
        <v>#VALUE!</v>
      </c>
      <c r="P4331" t="e">
        <f t="shared" si="68"/>
        <v>#VALUE!</v>
      </c>
    </row>
    <row r="4332" spans="1:16" x14ac:dyDescent="0.25">
      <c r="A4332" t="e">
        <f>Table15[[#This Row],[Name]]</f>
        <v>#VALUE!</v>
      </c>
      <c r="B4332" t="e">
        <f>IF(VLOOKUP($A4332,Parts!$A:$AM,B$1,0)="X",S$2,"")</f>
        <v>#VALUE!</v>
      </c>
      <c r="C4332" t="e">
        <f>IF(VLOOKUP($A4332,Parts!$A:$AM,C$1,0)="X",T$2,"")</f>
        <v>#VALUE!</v>
      </c>
      <c r="D4332" t="e">
        <f>IF(VLOOKUP($A4332,Parts!$A:$AM,D$1,0)="X",U$2,"")</f>
        <v>#VALUE!</v>
      </c>
      <c r="E4332" t="e">
        <f>IF(VLOOKUP($A4332,Parts!$A:$AM,E$1,0)="X",V$2,"")</f>
        <v>#VALUE!</v>
      </c>
      <c r="F4332" t="e">
        <f>IF(VLOOKUP($A4332,Parts!$A:$AM,F$1,0)="X",W$2,"")</f>
        <v>#VALUE!</v>
      </c>
      <c r="G4332" t="e">
        <f>IF(VLOOKUP($A4332,Parts!$A:$AM,G$1,0)="X",X$2,"")</f>
        <v>#VALUE!</v>
      </c>
      <c r="H4332" t="e">
        <f>IF(VLOOKUP($A4332,Parts!$A:$AM,H$1,0)="X",Y$2,"")</f>
        <v>#VALUE!</v>
      </c>
      <c r="I4332" t="e">
        <f>IF(VLOOKUP($A4332,Parts!$A:$AM,I$1,0)="X",Z$2,"")</f>
        <v>#VALUE!</v>
      </c>
      <c r="J4332" t="e">
        <f>IF(VLOOKUP($A4332,Parts!$A:$AM,J$1,0)="X",AA$2,"")</f>
        <v>#VALUE!</v>
      </c>
      <c r="K4332" t="e">
        <f>IF(VLOOKUP($A4332,Parts!$A:$AM,K$1,0)="X",AB$2,"")</f>
        <v>#VALUE!</v>
      </c>
      <c r="L4332" t="e">
        <f>IF(VLOOKUP($A4332,Parts!$A:$AM,L$1,0)="X",AC$2,"")</f>
        <v>#VALUE!</v>
      </c>
      <c r="M4332" t="e">
        <f>IF(VLOOKUP($A4332,Parts!$A:$AM,M$1,0)="X",AD$2,"")</f>
        <v>#VALUE!</v>
      </c>
      <c r="N4332" t="e">
        <f>IF(VLOOKUP($A4332,Parts!$A:$AM,N$1,0)="X",AE$2,"")</f>
        <v>#VALUE!</v>
      </c>
      <c r="O4332" t="e">
        <f>IF(VLOOKUP($A4332,Parts!$A:$AM,O$1,0)="X",AF$2,"")</f>
        <v>#VALUE!</v>
      </c>
      <c r="P4332" t="e">
        <f t="shared" si="68"/>
        <v>#VALUE!</v>
      </c>
    </row>
    <row r="4333" spans="1:16" x14ac:dyDescent="0.25">
      <c r="A4333" t="e">
        <f>Table15[[#This Row],[Name]]</f>
        <v>#VALUE!</v>
      </c>
      <c r="B4333" t="e">
        <f>IF(VLOOKUP($A4333,Parts!$A:$AM,B$1,0)="X",S$2,"")</f>
        <v>#VALUE!</v>
      </c>
      <c r="C4333" t="e">
        <f>IF(VLOOKUP($A4333,Parts!$A:$AM,C$1,0)="X",T$2,"")</f>
        <v>#VALUE!</v>
      </c>
      <c r="D4333" t="e">
        <f>IF(VLOOKUP($A4333,Parts!$A:$AM,D$1,0)="X",U$2,"")</f>
        <v>#VALUE!</v>
      </c>
      <c r="E4333" t="e">
        <f>IF(VLOOKUP($A4333,Parts!$A:$AM,E$1,0)="X",V$2,"")</f>
        <v>#VALUE!</v>
      </c>
      <c r="F4333" t="e">
        <f>IF(VLOOKUP($A4333,Parts!$A:$AM,F$1,0)="X",W$2,"")</f>
        <v>#VALUE!</v>
      </c>
      <c r="G4333" t="e">
        <f>IF(VLOOKUP($A4333,Parts!$A:$AM,G$1,0)="X",X$2,"")</f>
        <v>#VALUE!</v>
      </c>
      <c r="H4333" t="e">
        <f>IF(VLOOKUP($A4333,Parts!$A:$AM,H$1,0)="X",Y$2,"")</f>
        <v>#VALUE!</v>
      </c>
      <c r="I4333" t="e">
        <f>IF(VLOOKUP($A4333,Parts!$A:$AM,I$1,0)="X",Z$2,"")</f>
        <v>#VALUE!</v>
      </c>
      <c r="J4333" t="e">
        <f>IF(VLOOKUP($A4333,Parts!$A:$AM,J$1,0)="X",AA$2,"")</f>
        <v>#VALUE!</v>
      </c>
      <c r="K4333" t="e">
        <f>IF(VLOOKUP($A4333,Parts!$A:$AM,K$1,0)="X",AB$2,"")</f>
        <v>#VALUE!</v>
      </c>
      <c r="L4333" t="e">
        <f>IF(VLOOKUP($A4333,Parts!$A:$AM,L$1,0)="X",AC$2,"")</f>
        <v>#VALUE!</v>
      </c>
      <c r="M4333" t="e">
        <f>IF(VLOOKUP($A4333,Parts!$A:$AM,M$1,0)="X",AD$2,"")</f>
        <v>#VALUE!</v>
      </c>
      <c r="N4333" t="e">
        <f>IF(VLOOKUP($A4333,Parts!$A:$AM,N$1,0)="X",AE$2,"")</f>
        <v>#VALUE!</v>
      </c>
      <c r="O4333" t="e">
        <f>IF(VLOOKUP($A4333,Parts!$A:$AM,O$1,0)="X",AF$2,"")</f>
        <v>#VALUE!</v>
      </c>
      <c r="P4333" t="e">
        <f t="shared" si="68"/>
        <v>#VALUE!</v>
      </c>
    </row>
    <row r="4334" spans="1:16" x14ac:dyDescent="0.25">
      <c r="A4334" t="e">
        <f>Table15[[#This Row],[Name]]</f>
        <v>#VALUE!</v>
      </c>
      <c r="B4334" t="e">
        <f>IF(VLOOKUP($A4334,Parts!$A:$AM,B$1,0)="X",S$2,"")</f>
        <v>#VALUE!</v>
      </c>
      <c r="C4334" t="e">
        <f>IF(VLOOKUP($A4334,Parts!$A:$AM,C$1,0)="X",T$2,"")</f>
        <v>#VALUE!</v>
      </c>
      <c r="D4334" t="e">
        <f>IF(VLOOKUP($A4334,Parts!$A:$AM,D$1,0)="X",U$2,"")</f>
        <v>#VALUE!</v>
      </c>
      <c r="E4334" t="e">
        <f>IF(VLOOKUP($A4334,Parts!$A:$AM,E$1,0)="X",V$2,"")</f>
        <v>#VALUE!</v>
      </c>
      <c r="F4334" t="e">
        <f>IF(VLOOKUP($A4334,Parts!$A:$AM,F$1,0)="X",W$2,"")</f>
        <v>#VALUE!</v>
      </c>
      <c r="G4334" t="e">
        <f>IF(VLOOKUP($A4334,Parts!$A:$AM,G$1,0)="X",X$2,"")</f>
        <v>#VALUE!</v>
      </c>
      <c r="H4334" t="e">
        <f>IF(VLOOKUP($A4334,Parts!$A:$AM,H$1,0)="X",Y$2,"")</f>
        <v>#VALUE!</v>
      </c>
      <c r="I4334" t="e">
        <f>IF(VLOOKUP($A4334,Parts!$A:$AM,I$1,0)="X",Z$2,"")</f>
        <v>#VALUE!</v>
      </c>
      <c r="J4334" t="e">
        <f>IF(VLOOKUP($A4334,Parts!$A:$AM,J$1,0)="X",AA$2,"")</f>
        <v>#VALUE!</v>
      </c>
      <c r="K4334" t="e">
        <f>IF(VLOOKUP($A4334,Parts!$A:$AM,K$1,0)="X",AB$2,"")</f>
        <v>#VALUE!</v>
      </c>
      <c r="L4334" t="e">
        <f>IF(VLOOKUP($A4334,Parts!$A:$AM,L$1,0)="X",AC$2,"")</f>
        <v>#VALUE!</v>
      </c>
      <c r="M4334" t="e">
        <f>IF(VLOOKUP($A4334,Parts!$A:$AM,M$1,0)="X",AD$2,"")</f>
        <v>#VALUE!</v>
      </c>
      <c r="N4334" t="e">
        <f>IF(VLOOKUP($A4334,Parts!$A:$AM,N$1,0)="X",AE$2,"")</f>
        <v>#VALUE!</v>
      </c>
      <c r="O4334" t="e">
        <f>IF(VLOOKUP($A4334,Parts!$A:$AM,O$1,0)="X",AF$2,"")</f>
        <v>#VALUE!</v>
      </c>
      <c r="P4334" t="e">
        <f t="shared" si="68"/>
        <v>#VALUE!</v>
      </c>
    </row>
    <row r="4335" spans="1:16" x14ac:dyDescent="0.25">
      <c r="A4335" t="e">
        <f>Table15[[#This Row],[Name]]</f>
        <v>#VALUE!</v>
      </c>
      <c r="B4335" t="e">
        <f>IF(VLOOKUP($A4335,Parts!$A:$AM,B$1,0)="X",S$2,"")</f>
        <v>#VALUE!</v>
      </c>
      <c r="C4335" t="e">
        <f>IF(VLOOKUP($A4335,Parts!$A:$AM,C$1,0)="X",T$2,"")</f>
        <v>#VALUE!</v>
      </c>
      <c r="D4335" t="e">
        <f>IF(VLOOKUP($A4335,Parts!$A:$AM,D$1,0)="X",U$2,"")</f>
        <v>#VALUE!</v>
      </c>
      <c r="E4335" t="e">
        <f>IF(VLOOKUP($A4335,Parts!$A:$AM,E$1,0)="X",V$2,"")</f>
        <v>#VALUE!</v>
      </c>
      <c r="F4335" t="e">
        <f>IF(VLOOKUP($A4335,Parts!$A:$AM,F$1,0)="X",W$2,"")</f>
        <v>#VALUE!</v>
      </c>
      <c r="G4335" t="e">
        <f>IF(VLOOKUP($A4335,Parts!$A:$AM,G$1,0)="X",X$2,"")</f>
        <v>#VALUE!</v>
      </c>
      <c r="H4335" t="e">
        <f>IF(VLOOKUP($A4335,Parts!$A:$AM,H$1,0)="X",Y$2,"")</f>
        <v>#VALUE!</v>
      </c>
      <c r="I4335" t="e">
        <f>IF(VLOOKUP($A4335,Parts!$A:$AM,I$1,0)="X",Z$2,"")</f>
        <v>#VALUE!</v>
      </c>
      <c r="J4335" t="e">
        <f>IF(VLOOKUP($A4335,Parts!$A:$AM,J$1,0)="X",AA$2,"")</f>
        <v>#VALUE!</v>
      </c>
      <c r="K4335" t="e">
        <f>IF(VLOOKUP($A4335,Parts!$A:$AM,K$1,0)="X",AB$2,"")</f>
        <v>#VALUE!</v>
      </c>
      <c r="L4335" t="e">
        <f>IF(VLOOKUP($A4335,Parts!$A:$AM,L$1,0)="X",AC$2,"")</f>
        <v>#VALUE!</v>
      </c>
      <c r="M4335" t="e">
        <f>IF(VLOOKUP($A4335,Parts!$A:$AM,M$1,0)="X",AD$2,"")</f>
        <v>#VALUE!</v>
      </c>
      <c r="N4335" t="e">
        <f>IF(VLOOKUP($A4335,Parts!$A:$AM,N$1,0)="X",AE$2,"")</f>
        <v>#VALUE!</v>
      </c>
      <c r="O4335" t="e">
        <f>IF(VLOOKUP($A4335,Parts!$A:$AM,O$1,0)="X",AF$2,"")</f>
        <v>#VALUE!</v>
      </c>
      <c r="P4335" t="e">
        <f t="shared" si="68"/>
        <v>#VALUE!</v>
      </c>
    </row>
    <row r="4336" spans="1:16" x14ac:dyDescent="0.25">
      <c r="A4336" t="e">
        <f>Table15[[#This Row],[Name]]</f>
        <v>#VALUE!</v>
      </c>
      <c r="B4336" t="e">
        <f>IF(VLOOKUP($A4336,Parts!$A:$AM,B$1,0)="X",S$2,"")</f>
        <v>#VALUE!</v>
      </c>
      <c r="C4336" t="e">
        <f>IF(VLOOKUP($A4336,Parts!$A:$AM,C$1,0)="X",T$2,"")</f>
        <v>#VALUE!</v>
      </c>
      <c r="D4336" t="e">
        <f>IF(VLOOKUP($A4336,Parts!$A:$AM,D$1,0)="X",U$2,"")</f>
        <v>#VALUE!</v>
      </c>
      <c r="E4336" t="e">
        <f>IF(VLOOKUP($A4336,Parts!$A:$AM,E$1,0)="X",V$2,"")</f>
        <v>#VALUE!</v>
      </c>
      <c r="F4336" t="e">
        <f>IF(VLOOKUP($A4336,Parts!$A:$AM,F$1,0)="X",W$2,"")</f>
        <v>#VALUE!</v>
      </c>
      <c r="G4336" t="e">
        <f>IF(VLOOKUP($A4336,Parts!$A:$AM,G$1,0)="X",X$2,"")</f>
        <v>#VALUE!</v>
      </c>
      <c r="H4336" t="e">
        <f>IF(VLOOKUP($A4336,Parts!$A:$AM,H$1,0)="X",Y$2,"")</f>
        <v>#VALUE!</v>
      </c>
      <c r="I4336" t="e">
        <f>IF(VLOOKUP($A4336,Parts!$A:$AM,I$1,0)="X",Z$2,"")</f>
        <v>#VALUE!</v>
      </c>
      <c r="J4336" t="e">
        <f>IF(VLOOKUP($A4336,Parts!$A:$AM,J$1,0)="X",AA$2,"")</f>
        <v>#VALUE!</v>
      </c>
      <c r="K4336" t="e">
        <f>IF(VLOOKUP($A4336,Parts!$A:$AM,K$1,0)="X",AB$2,"")</f>
        <v>#VALUE!</v>
      </c>
      <c r="L4336" t="e">
        <f>IF(VLOOKUP($A4336,Parts!$A:$AM,L$1,0)="X",AC$2,"")</f>
        <v>#VALUE!</v>
      </c>
      <c r="M4336" t="e">
        <f>IF(VLOOKUP($A4336,Parts!$A:$AM,M$1,0)="X",AD$2,"")</f>
        <v>#VALUE!</v>
      </c>
      <c r="N4336" t="e">
        <f>IF(VLOOKUP($A4336,Parts!$A:$AM,N$1,0)="X",AE$2,"")</f>
        <v>#VALUE!</v>
      </c>
      <c r="O4336" t="e">
        <f>IF(VLOOKUP($A4336,Parts!$A:$AM,O$1,0)="X",AF$2,"")</f>
        <v>#VALUE!</v>
      </c>
      <c r="P4336" t="e">
        <f t="shared" si="68"/>
        <v>#VALUE!</v>
      </c>
    </row>
    <row r="4337" spans="1:16" x14ac:dyDescent="0.25">
      <c r="A4337" t="e">
        <f>Table15[[#This Row],[Name]]</f>
        <v>#VALUE!</v>
      </c>
      <c r="B4337" t="e">
        <f>IF(VLOOKUP($A4337,Parts!$A:$AM,B$1,0)="X",S$2,"")</f>
        <v>#VALUE!</v>
      </c>
      <c r="C4337" t="e">
        <f>IF(VLOOKUP($A4337,Parts!$A:$AM,C$1,0)="X",T$2,"")</f>
        <v>#VALUE!</v>
      </c>
      <c r="D4337" t="e">
        <f>IF(VLOOKUP($A4337,Parts!$A:$AM,D$1,0)="X",U$2,"")</f>
        <v>#VALUE!</v>
      </c>
      <c r="E4337" t="e">
        <f>IF(VLOOKUP($A4337,Parts!$A:$AM,E$1,0)="X",V$2,"")</f>
        <v>#VALUE!</v>
      </c>
      <c r="F4337" t="e">
        <f>IF(VLOOKUP($A4337,Parts!$A:$AM,F$1,0)="X",W$2,"")</f>
        <v>#VALUE!</v>
      </c>
      <c r="G4337" t="e">
        <f>IF(VLOOKUP($A4337,Parts!$A:$AM,G$1,0)="X",X$2,"")</f>
        <v>#VALUE!</v>
      </c>
      <c r="H4337" t="e">
        <f>IF(VLOOKUP($A4337,Parts!$A:$AM,H$1,0)="X",Y$2,"")</f>
        <v>#VALUE!</v>
      </c>
      <c r="I4337" t="e">
        <f>IF(VLOOKUP($A4337,Parts!$A:$AM,I$1,0)="X",Z$2,"")</f>
        <v>#VALUE!</v>
      </c>
      <c r="J4337" t="e">
        <f>IF(VLOOKUP($A4337,Parts!$A:$AM,J$1,0)="X",AA$2,"")</f>
        <v>#VALUE!</v>
      </c>
      <c r="K4337" t="e">
        <f>IF(VLOOKUP($A4337,Parts!$A:$AM,K$1,0)="X",AB$2,"")</f>
        <v>#VALUE!</v>
      </c>
      <c r="L4337" t="e">
        <f>IF(VLOOKUP($A4337,Parts!$A:$AM,L$1,0)="X",AC$2,"")</f>
        <v>#VALUE!</v>
      </c>
      <c r="M4337" t="e">
        <f>IF(VLOOKUP($A4337,Parts!$A:$AM,M$1,0)="X",AD$2,"")</f>
        <v>#VALUE!</v>
      </c>
      <c r="N4337" t="e">
        <f>IF(VLOOKUP($A4337,Parts!$A:$AM,N$1,0)="X",AE$2,"")</f>
        <v>#VALUE!</v>
      </c>
      <c r="O4337" t="e">
        <f>IF(VLOOKUP($A4337,Parts!$A:$AM,O$1,0)="X",AF$2,"")</f>
        <v>#VALUE!</v>
      </c>
      <c r="P4337" t="e">
        <f t="shared" si="68"/>
        <v>#VALUE!</v>
      </c>
    </row>
    <row r="4338" spans="1:16" x14ac:dyDescent="0.25">
      <c r="A4338" t="e">
        <f>Table15[[#This Row],[Name]]</f>
        <v>#VALUE!</v>
      </c>
      <c r="B4338" t="e">
        <f>IF(VLOOKUP($A4338,Parts!$A:$AM,B$1,0)="X",S$2,"")</f>
        <v>#VALUE!</v>
      </c>
      <c r="C4338" t="e">
        <f>IF(VLOOKUP($A4338,Parts!$A:$AM,C$1,0)="X",T$2,"")</f>
        <v>#VALUE!</v>
      </c>
      <c r="D4338" t="e">
        <f>IF(VLOOKUP($A4338,Parts!$A:$AM,D$1,0)="X",U$2,"")</f>
        <v>#VALUE!</v>
      </c>
      <c r="E4338" t="e">
        <f>IF(VLOOKUP($A4338,Parts!$A:$AM,E$1,0)="X",V$2,"")</f>
        <v>#VALUE!</v>
      </c>
      <c r="F4338" t="e">
        <f>IF(VLOOKUP($A4338,Parts!$A:$AM,F$1,0)="X",W$2,"")</f>
        <v>#VALUE!</v>
      </c>
      <c r="G4338" t="e">
        <f>IF(VLOOKUP($A4338,Parts!$A:$AM,G$1,0)="X",X$2,"")</f>
        <v>#VALUE!</v>
      </c>
      <c r="H4338" t="e">
        <f>IF(VLOOKUP($A4338,Parts!$A:$AM,H$1,0)="X",Y$2,"")</f>
        <v>#VALUE!</v>
      </c>
      <c r="I4338" t="e">
        <f>IF(VLOOKUP($A4338,Parts!$A:$AM,I$1,0)="X",Z$2,"")</f>
        <v>#VALUE!</v>
      </c>
      <c r="J4338" t="e">
        <f>IF(VLOOKUP($A4338,Parts!$A:$AM,J$1,0)="X",AA$2,"")</f>
        <v>#VALUE!</v>
      </c>
      <c r="K4338" t="e">
        <f>IF(VLOOKUP($A4338,Parts!$A:$AM,K$1,0)="X",AB$2,"")</f>
        <v>#VALUE!</v>
      </c>
      <c r="L4338" t="e">
        <f>IF(VLOOKUP($A4338,Parts!$A:$AM,L$1,0)="X",AC$2,"")</f>
        <v>#VALUE!</v>
      </c>
      <c r="M4338" t="e">
        <f>IF(VLOOKUP($A4338,Parts!$A:$AM,M$1,0)="X",AD$2,"")</f>
        <v>#VALUE!</v>
      </c>
      <c r="N4338" t="e">
        <f>IF(VLOOKUP($A4338,Parts!$A:$AM,N$1,0)="X",AE$2,"")</f>
        <v>#VALUE!</v>
      </c>
      <c r="O4338" t="e">
        <f>IF(VLOOKUP($A4338,Parts!$A:$AM,O$1,0)="X",AF$2,"")</f>
        <v>#VALUE!</v>
      </c>
      <c r="P4338" t="e">
        <f t="shared" si="68"/>
        <v>#VALUE!</v>
      </c>
    </row>
    <row r="4339" spans="1:16" x14ac:dyDescent="0.25">
      <c r="A4339" t="e">
        <f>Table15[[#This Row],[Name]]</f>
        <v>#VALUE!</v>
      </c>
      <c r="B4339" t="e">
        <f>IF(VLOOKUP($A4339,Parts!$A:$AM,B$1,0)="X",S$2,"")</f>
        <v>#VALUE!</v>
      </c>
      <c r="C4339" t="e">
        <f>IF(VLOOKUP($A4339,Parts!$A:$AM,C$1,0)="X",T$2,"")</f>
        <v>#VALUE!</v>
      </c>
      <c r="D4339" t="e">
        <f>IF(VLOOKUP($A4339,Parts!$A:$AM,D$1,0)="X",U$2,"")</f>
        <v>#VALUE!</v>
      </c>
      <c r="E4339" t="e">
        <f>IF(VLOOKUP($A4339,Parts!$A:$AM,E$1,0)="X",V$2,"")</f>
        <v>#VALUE!</v>
      </c>
      <c r="F4339" t="e">
        <f>IF(VLOOKUP($A4339,Parts!$A:$AM,F$1,0)="X",W$2,"")</f>
        <v>#VALUE!</v>
      </c>
      <c r="G4339" t="e">
        <f>IF(VLOOKUP($A4339,Parts!$A:$AM,G$1,0)="X",X$2,"")</f>
        <v>#VALUE!</v>
      </c>
      <c r="H4339" t="e">
        <f>IF(VLOOKUP($A4339,Parts!$A:$AM,H$1,0)="X",Y$2,"")</f>
        <v>#VALUE!</v>
      </c>
      <c r="I4339" t="e">
        <f>IF(VLOOKUP($A4339,Parts!$A:$AM,I$1,0)="X",Z$2,"")</f>
        <v>#VALUE!</v>
      </c>
      <c r="J4339" t="e">
        <f>IF(VLOOKUP($A4339,Parts!$A:$AM,J$1,0)="X",AA$2,"")</f>
        <v>#VALUE!</v>
      </c>
      <c r="K4339" t="e">
        <f>IF(VLOOKUP($A4339,Parts!$A:$AM,K$1,0)="X",AB$2,"")</f>
        <v>#VALUE!</v>
      </c>
      <c r="L4339" t="e">
        <f>IF(VLOOKUP($A4339,Parts!$A:$AM,L$1,0)="X",AC$2,"")</f>
        <v>#VALUE!</v>
      </c>
      <c r="M4339" t="e">
        <f>IF(VLOOKUP($A4339,Parts!$A:$AM,M$1,0)="X",AD$2,"")</f>
        <v>#VALUE!</v>
      </c>
      <c r="N4339" t="e">
        <f>IF(VLOOKUP($A4339,Parts!$A:$AM,N$1,0)="X",AE$2,"")</f>
        <v>#VALUE!</v>
      </c>
      <c r="O4339" t="e">
        <f>IF(VLOOKUP($A4339,Parts!$A:$AM,O$1,0)="X",AF$2,"")</f>
        <v>#VALUE!</v>
      </c>
      <c r="P4339" t="e">
        <f t="shared" si="68"/>
        <v>#VALUE!</v>
      </c>
    </row>
    <row r="4340" spans="1:16" x14ac:dyDescent="0.25">
      <c r="A4340" t="e">
        <f>Table15[[#This Row],[Name]]</f>
        <v>#VALUE!</v>
      </c>
      <c r="B4340" t="e">
        <f>IF(VLOOKUP($A4340,Parts!$A:$AM,B$1,0)="X",S$2,"")</f>
        <v>#VALUE!</v>
      </c>
      <c r="C4340" t="e">
        <f>IF(VLOOKUP($A4340,Parts!$A:$AM,C$1,0)="X",T$2,"")</f>
        <v>#VALUE!</v>
      </c>
      <c r="D4340" t="e">
        <f>IF(VLOOKUP($A4340,Parts!$A:$AM,D$1,0)="X",U$2,"")</f>
        <v>#VALUE!</v>
      </c>
      <c r="E4340" t="e">
        <f>IF(VLOOKUP($A4340,Parts!$A:$AM,E$1,0)="X",V$2,"")</f>
        <v>#VALUE!</v>
      </c>
      <c r="F4340" t="e">
        <f>IF(VLOOKUP($A4340,Parts!$A:$AM,F$1,0)="X",W$2,"")</f>
        <v>#VALUE!</v>
      </c>
      <c r="G4340" t="e">
        <f>IF(VLOOKUP($A4340,Parts!$A:$AM,G$1,0)="X",X$2,"")</f>
        <v>#VALUE!</v>
      </c>
      <c r="H4340" t="e">
        <f>IF(VLOOKUP($A4340,Parts!$A:$AM,H$1,0)="X",Y$2,"")</f>
        <v>#VALUE!</v>
      </c>
      <c r="I4340" t="e">
        <f>IF(VLOOKUP($A4340,Parts!$A:$AM,I$1,0)="X",Z$2,"")</f>
        <v>#VALUE!</v>
      </c>
      <c r="J4340" t="e">
        <f>IF(VLOOKUP($A4340,Parts!$A:$AM,J$1,0)="X",AA$2,"")</f>
        <v>#VALUE!</v>
      </c>
      <c r="K4340" t="e">
        <f>IF(VLOOKUP($A4340,Parts!$A:$AM,K$1,0)="X",AB$2,"")</f>
        <v>#VALUE!</v>
      </c>
      <c r="L4340" t="e">
        <f>IF(VLOOKUP($A4340,Parts!$A:$AM,L$1,0)="X",AC$2,"")</f>
        <v>#VALUE!</v>
      </c>
      <c r="M4340" t="e">
        <f>IF(VLOOKUP($A4340,Parts!$A:$AM,M$1,0)="X",AD$2,"")</f>
        <v>#VALUE!</v>
      </c>
      <c r="N4340" t="e">
        <f>IF(VLOOKUP($A4340,Parts!$A:$AM,N$1,0)="X",AE$2,"")</f>
        <v>#VALUE!</v>
      </c>
      <c r="O4340" t="e">
        <f>IF(VLOOKUP($A4340,Parts!$A:$AM,O$1,0)="X",AF$2,"")</f>
        <v>#VALUE!</v>
      </c>
      <c r="P4340" t="e">
        <f t="shared" si="68"/>
        <v>#VALUE!</v>
      </c>
    </row>
    <row r="4341" spans="1:16" x14ac:dyDescent="0.25">
      <c r="A4341" t="e">
        <f>Table15[[#This Row],[Name]]</f>
        <v>#VALUE!</v>
      </c>
      <c r="B4341" t="e">
        <f>IF(VLOOKUP($A4341,Parts!$A:$AM,B$1,0)="X",S$2,"")</f>
        <v>#VALUE!</v>
      </c>
      <c r="C4341" t="e">
        <f>IF(VLOOKUP($A4341,Parts!$A:$AM,C$1,0)="X",T$2,"")</f>
        <v>#VALUE!</v>
      </c>
      <c r="D4341" t="e">
        <f>IF(VLOOKUP($A4341,Parts!$A:$AM,D$1,0)="X",U$2,"")</f>
        <v>#VALUE!</v>
      </c>
      <c r="E4341" t="e">
        <f>IF(VLOOKUP($A4341,Parts!$A:$AM,E$1,0)="X",V$2,"")</f>
        <v>#VALUE!</v>
      </c>
      <c r="F4341" t="e">
        <f>IF(VLOOKUP($A4341,Parts!$A:$AM,F$1,0)="X",W$2,"")</f>
        <v>#VALUE!</v>
      </c>
      <c r="G4341" t="e">
        <f>IF(VLOOKUP($A4341,Parts!$A:$AM,G$1,0)="X",X$2,"")</f>
        <v>#VALUE!</v>
      </c>
      <c r="H4341" t="e">
        <f>IF(VLOOKUP($A4341,Parts!$A:$AM,H$1,0)="X",Y$2,"")</f>
        <v>#VALUE!</v>
      </c>
      <c r="I4341" t="e">
        <f>IF(VLOOKUP($A4341,Parts!$A:$AM,I$1,0)="X",Z$2,"")</f>
        <v>#VALUE!</v>
      </c>
      <c r="J4341" t="e">
        <f>IF(VLOOKUP($A4341,Parts!$A:$AM,J$1,0)="X",AA$2,"")</f>
        <v>#VALUE!</v>
      </c>
      <c r="K4341" t="e">
        <f>IF(VLOOKUP($A4341,Parts!$A:$AM,K$1,0)="X",AB$2,"")</f>
        <v>#VALUE!</v>
      </c>
      <c r="L4341" t="e">
        <f>IF(VLOOKUP($A4341,Parts!$A:$AM,L$1,0)="X",AC$2,"")</f>
        <v>#VALUE!</v>
      </c>
      <c r="M4341" t="e">
        <f>IF(VLOOKUP($A4341,Parts!$A:$AM,M$1,0)="X",AD$2,"")</f>
        <v>#VALUE!</v>
      </c>
      <c r="N4341" t="e">
        <f>IF(VLOOKUP($A4341,Parts!$A:$AM,N$1,0)="X",AE$2,"")</f>
        <v>#VALUE!</v>
      </c>
      <c r="O4341" t="e">
        <f>IF(VLOOKUP($A4341,Parts!$A:$AM,O$1,0)="X",AF$2,"")</f>
        <v>#VALUE!</v>
      </c>
      <c r="P4341" t="e">
        <f t="shared" si="68"/>
        <v>#VALUE!</v>
      </c>
    </row>
    <row r="4342" spans="1:16" x14ac:dyDescent="0.25">
      <c r="A4342" t="e">
        <f>Table15[[#This Row],[Name]]</f>
        <v>#VALUE!</v>
      </c>
      <c r="B4342" t="e">
        <f>IF(VLOOKUP($A4342,Parts!$A:$AM,B$1,0)="X",S$2,"")</f>
        <v>#VALUE!</v>
      </c>
      <c r="C4342" t="e">
        <f>IF(VLOOKUP($A4342,Parts!$A:$AM,C$1,0)="X",T$2,"")</f>
        <v>#VALUE!</v>
      </c>
      <c r="D4342" t="e">
        <f>IF(VLOOKUP($A4342,Parts!$A:$AM,D$1,0)="X",U$2,"")</f>
        <v>#VALUE!</v>
      </c>
      <c r="E4342" t="e">
        <f>IF(VLOOKUP($A4342,Parts!$A:$AM,E$1,0)="X",V$2,"")</f>
        <v>#VALUE!</v>
      </c>
      <c r="F4342" t="e">
        <f>IF(VLOOKUP($A4342,Parts!$A:$AM,F$1,0)="X",W$2,"")</f>
        <v>#VALUE!</v>
      </c>
      <c r="G4342" t="e">
        <f>IF(VLOOKUP($A4342,Parts!$A:$AM,G$1,0)="X",X$2,"")</f>
        <v>#VALUE!</v>
      </c>
      <c r="H4342" t="e">
        <f>IF(VLOOKUP($A4342,Parts!$A:$AM,H$1,0)="X",Y$2,"")</f>
        <v>#VALUE!</v>
      </c>
      <c r="I4342" t="e">
        <f>IF(VLOOKUP($A4342,Parts!$A:$AM,I$1,0)="X",Z$2,"")</f>
        <v>#VALUE!</v>
      </c>
      <c r="J4342" t="e">
        <f>IF(VLOOKUP($A4342,Parts!$A:$AM,J$1,0)="X",AA$2,"")</f>
        <v>#VALUE!</v>
      </c>
      <c r="K4342" t="e">
        <f>IF(VLOOKUP($A4342,Parts!$A:$AM,K$1,0)="X",AB$2,"")</f>
        <v>#VALUE!</v>
      </c>
      <c r="L4342" t="e">
        <f>IF(VLOOKUP($A4342,Parts!$A:$AM,L$1,0)="X",AC$2,"")</f>
        <v>#VALUE!</v>
      </c>
      <c r="M4342" t="e">
        <f>IF(VLOOKUP($A4342,Parts!$A:$AM,M$1,0)="X",AD$2,"")</f>
        <v>#VALUE!</v>
      </c>
      <c r="N4342" t="e">
        <f>IF(VLOOKUP($A4342,Parts!$A:$AM,N$1,0)="X",AE$2,"")</f>
        <v>#VALUE!</v>
      </c>
      <c r="O4342" t="e">
        <f>IF(VLOOKUP($A4342,Parts!$A:$AM,O$1,0)="X",AF$2,"")</f>
        <v>#VALUE!</v>
      </c>
      <c r="P4342" t="e">
        <f t="shared" si="68"/>
        <v>#VALUE!</v>
      </c>
    </row>
    <row r="4343" spans="1:16" x14ac:dyDescent="0.25">
      <c r="A4343" t="e">
        <f>Table15[[#This Row],[Name]]</f>
        <v>#VALUE!</v>
      </c>
      <c r="B4343" t="e">
        <f>IF(VLOOKUP($A4343,Parts!$A:$AM,B$1,0)="X",S$2,"")</f>
        <v>#VALUE!</v>
      </c>
      <c r="C4343" t="e">
        <f>IF(VLOOKUP($A4343,Parts!$A:$AM,C$1,0)="X",T$2,"")</f>
        <v>#VALUE!</v>
      </c>
      <c r="D4343" t="e">
        <f>IF(VLOOKUP($A4343,Parts!$A:$AM,D$1,0)="X",U$2,"")</f>
        <v>#VALUE!</v>
      </c>
      <c r="E4343" t="e">
        <f>IF(VLOOKUP($A4343,Parts!$A:$AM,E$1,0)="X",V$2,"")</f>
        <v>#VALUE!</v>
      </c>
      <c r="F4343" t="e">
        <f>IF(VLOOKUP($A4343,Parts!$A:$AM,F$1,0)="X",W$2,"")</f>
        <v>#VALUE!</v>
      </c>
      <c r="G4343" t="e">
        <f>IF(VLOOKUP($A4343,Parts!$A:$AM,G$1,0)="X",X$2,"")</f>
        <v>#VALUE!</v>
      </c>
      <c r="H4343" t="e">
        <f>IF(VLOOKUP($A4343,Parts!$A:$AM,H$1,0)="X",Y$2,"")</f>
        <v>#VALUE!</v>
      </c>
      <c r="I4343" t="e">
        <f>IF(VLOOKUP($A4343,Parts!$A:$AM,I$1,0)="X",Z$2,"")</f>
        <v>#VALUE!</v>
      </c>
      <c r="J4343" t="e">
        <f>IF(VLOOKUP($A4343,Parts!$A:$AM,J$1,0)="X",AA$2,"")</f>
        <v>#VALUE!</v>
      </c>
      <c r="K4343" t="e">
        <f>IF(VLOOKUP($A4343,Parts!$A:$AM,K$1,0)="X",AB$2,"")</f>
        <v>#VALUE!</v>
      </c>
      <c r="L4343" t="e">
        <f>IF(VLOOKUP($A4343,Parts!$A:$AM,L$1,0)="X",AC$2,"")</f>
        <v>#VALUE!</v>
      </c>
      <c r="M4343" t="e">
        <f>IF(VLOOKUP($A4343,Parts!$A:$AM,M$1,0)="X",AD$2,"")</f>
        <v>#VALUE!</v>
      </c>
      <c r="N4343" t="e">
        <f>IF(VLOOKUP($A4343,Parts!$A:$AM,N$1,0)="X",AE$2,"")</f>
        <v>#VALUE!</v>
      </c>
      <c r="O4343" t="e">
        <f>IF(VLOOKUP($A4343,Parts!$A:$AM,O$1,0)="X",AF$2,"")</f>
        <v>#VALUE!</v>
      </c>
      <c r="P4343" t="e">
        <f t="shared" si="68"/>
        <v>#VALUE!</v>
      </c>
    </row>
    <row r="4344" spans="1:16" x14ac:dyDescent="0.25">
      <c r="A4344" t="e">
        <f>Table15[[#This Row],[Name]]</f>
        <v>#VALUE!</v>
      </c>
      <c r="B4344" t="e">
        <f>IF(VLOOKUP($A4344,Parts!$A:$AM,B$1,0)="X",S$2,"")</f>
        <v>#VALUE!</v>
      </c>
      <c r="C4344" t="e">
        <f>IF(VLOOKUP($A4344,Parts!$A:$AM,C$1,0)="X",T$2,"")</f>
        <v>#VALUE!</v>
      </c>
      <c r="D4344" t="e">
        <f>IF(VLOOKUP($A4344,Parts!$A:$AM,D$1,0)="X",U$2,"")</f>
        <v>#VALUE!</v>
      </c>
      <c r="E4344" t="e">
        <f>IF(VLOOKUP($A4344,Parts!$A:$AM,E$1,0)="X",V$2,"")</f>
        <v>#VALUE!</v>
      </c>
      <c r="F4344" t="e">
        <f>IF(VLOOKUP($A4344,Parts!$A:$AM,F$1,0)="X",W$2,"")</f>
        <v>#VALUE!</v>
      </c>
      <c r="G4344" t="e">
        <f>IF(VLOOKUP($A4344,Parts!$A:$AM,G$1,0)="X",X$2,"")</f>
        <v>#VALUE!</v>
      </c>
      <c r="H4344" t="e">
        <f>IF(VLOOKUP($A4344,Parts!$A:$AM,H$1,0)="X",Y$2,"")</f>
        <v>#VALUE!</v>
      </c>
      <c r="I4344" t="e">
        <f>IF(VLOOKUP($A4344,Parts!$A:$AM,I$1,0)="X",Z$2,"")</f>
        <v>#VALUE!</v>
      </c>
      <c r="J4344" t="e">
        <f>IF(VLOOKUP($A4344,Parts!$A:$AM,J$1,0)="X",AA$2,"")</f>
        <v>#VALUE!</v>
      </c>
      <c r="K4344" t="e">
        <f>IF(VLOOKUP($A4344,Parts!$A:$AM,K$1,0)="X",AB$2,"")</f>
        <v>#VALUE!</v>
      </c>
      <c r="L4344" t="e">
        <f>IF(VLOOKUP($A4344,Parts!$A:$AM,L$1,0)="X",AC$2,"")</f>
        <v>#VALUE!</v>
      </c>
      <c r="M4344" t="e">
        <f>IF(VLOOKUP($A4344,Parts!$A:$AM,M$1,0)="X",AD$2,"")</f>
        <v>#VALUE!</v>
      </c>
      <c r="N4344" t="e">
        <f>IF(VLOOKUP($A4344,Parts!$A:$AM,N$1,0)="X",AE$2,"")</f>
        <v>#VALUE!</v>
      </c>
      <c r="O4344" t="e">
        <f>IF(VLOOKUP($A4344,Parts!$A:$AM,O$1,0)="X",AF$2,"")</f>
        <v>#VALUE!</v>
      </c>
      <c r="P4344" t="e">
        <f t="shared" si="68"/>
        <v>#VALUE!</v>
      </c>
    </row>
    <row r="4345" spans="1:16" x14ac:dyDescent="0.25">
      <c r="A4345" t="e">
        <f>Table15[[#This Row],[Name]]</f>
        <v>#VALUE!</v>
      </c>
      <c r="B4345" t="e">
        <f>IF(VLOOKUP($A4345,Parts!$A:$AM,B$1,0)="X",S$2,"")</f>
        <v>#VALUE!</v>
      </c>
      <c r="C4345" t="e">
        <f>IF(VLOOKUP($A4345,Parts!$A:$AM,C$1,0)="X",T$2,"")</f>
        <v>#VALUE!</v>
      </c>
      <c r="D4345" t="e">
        <f>IF(VLOOKUP($A4345,Parts!$A:$AM,D$1,0)="X",U$2,"")</f>
        <v>#VALUE!</v>
      </c>
      <c r="E4345" t="e">
        <f>IF(VLOOKUP($A4345,Parts!$A:$AM,E$1,0)="X",V$2,"")</f>
        <v>#VALUE!</v>
      </c>
      <c r="F4345" t="e">
        <f>IF(VLOOKUP($A4345,Parts!$A:$AM,F$1,0)="X",W$2,"")</f>
        <v>#VALUE!</v>
      </c>
      <c r="G4345" t="e">
        <f>IF(VLOOKUP($A4345,Parts!$A:$AM,G$1,0)="X",X$2,"")</f>
        <v>#VALUE!</v>
      </c>
      <c r="H4345" t="e">
        <f>IF(VLOOKUP($A4345,Parts!$A:$AM,H$1,0)="X",Y$2,"")</f>
        <v>#VALUE!</v>
      </c>
      <c r="I4345" t="e">
        <f>IF(VLOOKUP($A4345,Parts!$A:$AM,I$1,0)="X",Z$2,"")</f>
        <v>#VALUE!</v>
      </c>
      <c r="J4345" t="e">
        <f>IF(VLOOKUP($A4345,Parts!$A:$AM,J$1,0)="X",AA$2,"")</f>
        <v>#VALUE!</v>
      </c>
      <c r="K4345" t="e">
        <f>IF(VLOOKUP($A4345,Parts!$A:$AM,K$1,0)="X",AB$2,"")</f>
        <v>#VALUE!</v>
      </c>
      <c r="L4345" t="e">
        <f>IF(VLOOKUP($A4345,Parts!$A:$AM,L$1,0)="X",AC$2,"")</f>
        <v>#VALUE!</v>
      </c>
      <c r="M4345" t="e">
        <f>IF(VLOOKUP($A4345,Parts!$A:$AM,M$1,0)="X",AD$2,"")</f>
        <v>#VALUE!</v>
      </c>
      <c r="N4345" t="e">
        <f>IF(VLOOKUP($A4345,Parts!$A:$AM,N$1,0)="X",AE$2,"")</f>
        <v>#VALUE!</v>
      </c>
      <c r="O4345" t="e">
        <f>IF(VLOOKUP($A4345,Parts!$A:$AM,O$1,0)="X",AF$2,"")</f>
        <v>#VALUE!</v>
      </c>
      <c r="P4345" t="e">
        <f t="shared" si="68"/>
        <v>#VALUE!</v>
      </c>
    </row>
    <row r="4346" spans="1:16" x14ac:dyDescent="0.25">
      <c r="A4346" t="e">
        <f>Table15[[#This Row],[Name]]</f>
        <v>#VALUE!</v>
      </c>
      <c r="B4346" t="e">
        <f>IF(VLOOKUP($A4346,Parts!$A:$AM,B$1,0)="X",S$2,"")</f>
        <v>#VALUE!</v>
      </c>
      <c r="C4346" t="e">
        <f>IF(VLOOKUP($A4346,Parts!$A:$AM,C$1,0)="X",T$2,"")</f>
        <v>#VALUE!</v>
      </c>
      <c r="D4346" t="e">
        <f>IF(VLOOKUP($A4346,Parts!$A:$AM,D$1,0)="X",U$2,"")</f>
        <v>#VALUE!</v>
      </c>
      <c r="E4346" t="e">
        <f>IF(VLOOKUP($A4346,Parts!$A:$AM,E$1,0)="X",V$2,"")</f>
        <v>#VALUE!</v>
      </c>
      <c r="F4346" t="e">
        <f>IF(VLOOKUP($A4346,Parts!$A:$AM,F$1,0)="X",W$2,"")</f>
        <v>#VALUE!</v>
      </c>
      <c r="G4346" t="e">
        <f>IF(VLOOKUP($A4346,Parts!$A:$AM,G$1,0)="X",X$2,"")</f>
        <v>#VALUE!</v>
      </c>
      <c r="H4346" t="e">
        <f>IF(VLOOKUP($A4346,Parts!$A:$AM,H$1,0)="X",Y$2,"")</f>
        <v>#VALUE!</v>
      </c>
      <c r="I4346" t="e">
        <f>IF(VLOOKUP($A4346,Parts!$A:$AM,I$1,0)="X",Z$2,"")</f>
        <v>#VALUE!</v>
      </c>
      <c r="J4346" t="e">
        <f>IF(VLOOKUP($A4346,Parts!$A:$AM,J$1,0)="X",AA$2,"")</f>
        <v>#VALUE!</v>
      </c>
      <c r="K4346" t="e">
        <f>IF(VLOOKUP($A4346,Parts!$A:$AM,K$1,0)="X",AB$2,"")</f>
        <v>#VALUE!</v>
      </c>
      <c r="L4346" t="e">
        <f>IF(VLOOKUP($A4346,Parts!$A:$AM,L$1,0)="X",AC$2,"")</f>
        <v>#VALUE!</v>
      </c>
      <c r="M4346" t="e">
        <f>IF(VLOOKUP($A4346,Parts!$A:$AM,M$1,0)="X",AD$2,"")</f>
        <v>#VALUE!</v>
      </c>
      <c r="N4346" t="e">
        <f>IF(VLOOKUP($A4346,Parts!$A:$AM,N$1,0)="X",AE$2,"")</f>
        <v>#VALUE!</v>
      </c>
      <c r="O4346" t="e">
        <f>IF(VLOOKUP($A4346,Parts!$A:$AM,O$1,0)="X",AF$2,"")</f>
        <v>#VALUE!</v>
      </c>
      <c r="P4346" t="e">
        <f t="shared" si="68"/>
        <v>#VALUE!</v>
      </c>
    </row>
    <row r="4347" spans="1:16" x14ac:dyDescent="0.25">
      <c r="A4347" t="e">
        <f>Table15[[#This Row],[Name]]</f>
        <v>#VALUE!</v>
      </c>
      <c r="B4347" t="e">
        <f>IF(VLOOKUP($A4347,Parts!$A:$AM,B$1,0)="X",S$2,"")</f>
        <v>#VALUE!</v>
      </c>
      <c r="C4347" t="e">
        <f>IF(VLOOKUP($A4347,Parts!$A:$AM,C$1,0)="X",T$2,"")</f>
        <v>#VALUE!</v>
      </c>
      <c r="D4347" t="e">
        <f>IF(VLOOKUP($A4347,Parts!$A:$AM,D$1,0)="X",U$2,"")</f>
        <v>#VALUE!</v>
      </c>
      <c r="E4347" t="e">
        <f>IF(VLOOKUP($A4347,Parts!$A:$AM,E$1,0)="X",V$2,"")</f>
        <v>#VALUE!</v>
      </c>
      <c r="F4347" t="e">
        <f>IF(VLOOKUP($A4347,Parts!$A:$AM,F$1,0)="X",W$2,"")</f>
        <v>#VALUE!</v>
      </c>
      <c r="G4347" t="e">
        <f>IF(VLOOKUP($A4347,Parts!$A:$AM,G$1,0)="X",X$2,"")</f>
        <v>#VALUE!</v>
      </c>
      <c r="H4347" t="e">
        <f>IF(VLOOKUP($A4347,Parts!$A:$AM,H$1,0)="X",Y$2,"")</f>
        <v>#VALUE!</v>
      </c>
      <c r="I4347" t="e">
        <f>IF(VLOOKUP($A4347,Parts!$A:$AM,I$1,0)="X",Z$2,"")</f>
        <v>#VALUE!</v>
      </c>
      <c r="J4347" t="e">
        <f>IF(VLOOKUP($A4347,Parts!$A:$AM,J$1,0)="X",AA$2,"")</f>
        <v>#VALUE!</v>
      </c>
      <c r="K4347" t="e">
        <f>IF(VLOOKUP($A4347,Parts!$A:$AM,K$1,0)="X",AB$2,"")</f>
        <v>#VALUE!</v>
      </c>
      <c r="L4347" t="e">
        <f>IF(VLOOKUP($A4347,Parts!$A:$AM,L$1,0)="X",AC$2,"")</f>
        <v>#VALUE!</v>
      </c>
      <c r="M4347" t="e">
        <f>IF(VLOOKUP($A4347,Parts!$A:$AM,M$1,0)="X",AD$2,"")</f>
        <v>#VALUE!</v>
      </c>
      <c r="N4347" t="e">
        <f>IF(VLOOKUP($A4347,Parts!$A:$AM,N$1,0)="X",AE$2,"")</f>
        <v>#VALUE!</v>
      </c>
      <c r="O4347" t="e">
        <f>IF(VLOOKUP($A4347,Parts!$A:$AM,O$1,0)="X",AF$2,"")</f>
        <v>#VALUE!</v>
      </c>
      <c r="P4347" t="e">
        <f t="shared" si="68"/>
        <v>#VALUE!</v>
      </c>
    </row>
    <row r="4348" spans="1:16" x14ac:dyDescent="0.25">
      <c r="A4348" t="e">
        <f>Table15[[#This Row],[Name]]</f>
        <v>#VALUE!</v>
      </c>
      <c r="B4348" t="e">
        <f>IF(VLOOKUP($A4348,Parts!$A:$AM,B$1,0)="X",S$2,"")</f>
        <v>#VALUE!</v>
      </c>
      <c r="C4348" t="e">
        <f>IF(VLOOKUP($A4348,Parts!$A:$AM,C$1,0)="X",T$2,"")</f>
        <v>#VALUE!</v>
      </c>
      <c r="D4348" t="e">
        <f>IF(VLOOKUP($A4348,Parts!$A:$AM,D$1,0)="X",U$2,"")</f>
        <v>#VALUE!</v>
      </c>
      <c r="E4348" t="e">
        <f>IF(VLOOKUP($A4348,Parts!$A:$AM,E$1,0)="X",V$2,"")</f>
        <v>#VALUE!</v>
      </c>
      <c r="F4348" t="e">
        <f>IF(VLOOKUP($A4348,Parts!$A:$AM,F$1,0)="X",W$2,"")</f>
        <v>#VALUE!</v>
      </c>
      <c r="G4348" t="e">
        <f>IF(VLOOKUP($A4348,Parts!$A:$AM,G$1,0)="X",X$2,"")</f>
        <v>#VALUE!</v>
      </c>
      <c r="H4348" t="e">
        <f>IF(VLOOKUP($A4348,Parts!$A:$AM,H$1,0)="X",Y$2,"")</f>
        <v>#VALUE!</v>
      </c>
      <c r="I4348" t="e">
        <f>IF(VLOOKUP($A4348,Parts!$A:$AM,I$1,0)="X",Z$2,"")</f>
        <v>#VALUE!</v>
      </c>
      <c r="J4348" t="e">
        <f>IF(VLOOKUP($A4348,Parts!$A:$AM,J$1,0)="X",AA$2,"")</f>
        <v>#VALUE!</v>
      </c>
      <c r="K4348" t="e">
        <f>IF(VLOOKUP($A4348,Parts!$A:$AM,K$1,0)="X",AB$2,"")</f>
        <v>#VALUE!</v>
      </c>
      <c r="L4348" t="e">
        <f>IF(VLOOKUP($A4348,Parts!$A:$AM,L$1,0)="X",AC$2,"")</f>
        <v>#VALUE!</v>
      </c>
      <c r="M4348" t="e">
        <f>IF(VLOOKUP($A4348,Parts!$A:$AM,M$1,0)="X",AD$2,"")</f>
        <v>#VALUE!</v>
      </c>
      <c r="N4348" t="e">
        <f>IF(VLOOKUP($A4348,Parts!$A:$AM,N$1,0)="X",AE$2,"")</f>
        <v>#VALUE!</v>
      </c>
      <c r="O4348" t="e">
        <f>IF(VLOOKUP($A4348,Parts!$A:$AM,O$1,0)="X",AF$2,"")</f>
        <v>#VALUE!</v>
      </c>
      <c r="P4348" t="e">
        <f t="shared" si="68"/>
        <v>#VALUE!</v>
      </c>
    </row>
    <row r="4349" spans="1:16" x14ac:dyDescent="0.25">
      <c r="A4349" t="e">
        <f>Table15[[#This Row],[Name]]</f>
        <v>#VALUE!</v>
      </c>
      <c r="B4349" t="e">
        <f>IF(VLOOKUP($A4349,Parts!$A:$AM,B$1,0)="X",S$2,"")</f>
        <v>#VALUE!</v>
      </c>
      <c r="C4349" t="e">
        <f>IF(VLOOKUP($A4349,Parts!$A:$AM,C$1,0)="X",T$2,"")</f>
        <v>#VALUE!</v>
      </c>
      <c r="D4349" t="e">
        <f>IF(VLOOKUP($A4349,Parts!$A:$AM,D$1,0)="X",U$2,"")</f>
        <v>#VALUE!</v>
      </c>
      <c r="E4349" t="e">
        <f>IF(VLOOKUP($A4349,Parts!$A:$AM,E$1,0)="X",V$2,"")</f>
        <v>#VALUE!</v>
      </c>
      <c r="F4349" t="e">
        <f>IF(VLOOKUP($A4349,Parts!$A:$AM,F$1,0)="X",W$2,"")</f>
        <v>#VALUE!</v>
      </c>
      <c r="G4349" t="e">
        <f>IF(VLOOKUP($A4349,Parts!$A:$AM,G$1,0)="X",X$2,"")</f>
        <v>#VALUE!</v>
      </c>
      <c r="H4349" t="e">
        <f>IF(VLOOKUP($A4349,Parts!$A:$AM,H$1,0)="X",Y$2,"")</f>
        <v>#VALUE!</v>
      </c>
      <c r="I4349" t="e">
        <f>IF(VLOOKUP($A4349,Parts!$A:$AM,I$1,0)="X",Z$2,"")</f>
        <v>#VALUE!</v>
      </c>
      <c r="J4349" t="e">
        <f>IF(VLOOKUP($A4349,Parts!$A:$AM,J$1,0)="X",AA$2,"")</f>
        <v>#VALUE!</v>
      </c>
      <c r="K4349" t="e">
        <f>IF(VLOOKUP($A4349,Parts!$A:$AM,K$1,0)="X",AB$2,"")</f>
        <v>#VALUE!</v>
      </c>
      <c r="L4349" t="e">
        <f>IF(VLOOKUP($A4349,Parts!$A:$AM,L$1,0)="X",AC$2,"")</f>
        <v>#VALUE!</v>
      </c>
      <c r="M4349" t="e">
        <f>IF(VLOOKUP($A4349,Parts!$A:$AM,M$1,0)="X",AD$2,"")</f>
        <v>#VALUE!</v>
      </c>
      <c r="N4349" t="e">
        <f>IF(VLOOKUP($A4349,Parts!$A:$AM,N$1,0)="X",AE$2,"")</f>
        <v>#VALUE!</v>
      </c>
      <c r="O4349" t="e">
        <f>IF(VLOOKUP($A4349,Parts!$A:$AM,O$1,0)="X",AF$2,"")</f>
        <v>#VALUE!</v>
      </c>
      <c r="P4349" t="e">
        <f t="shared" si="68"/>
        <v>#VALUE!</v>
      </c>
    </row>
    <row r="4350" spans="1:16" x14ac:dyDescent="0.25">
      <c r="A4350" t="e">
        <f>Table15[[#This Row],[Name]]</f>
        <v>#VALUE!</v>
      </c>
      <c r="B4350" t="e">
        <f>IF(VLOOKUP($A4350,Parts!$A:$AM,B$1,0)="X",S$2,"")</f>
        <v>#VALUE!</v>
      </c>
      <c r="C4350" t="e">
        <f>IF(VLOOKUP($A4350,Parts!$A:$AM,C$1,0)="X",T$2,"")</f>
        <v>#VALUE!</v>
      </c>
      <c r="D4350" t="e">
        <f>IF(VLOOKUP($A4350,Parts!$A:$AM,D$1,0)="X",U$2,"")</f>
        <v>#VALUE!</v>
      </c>
      <c r="E4350" t="e">
        <f>IF(VLOOKUP($A4350,Parts!$A:$AM,E$1,0)="X",V$2,"")</f>
        <v>#VALUE!</v>
      </c>
      <c r="F4350" t="e">
        <f>IF(VLOOKUP($A4350,Parts!$A:$AM,F$1,0)="X",W$2,"")</f>
        <v>#VALUE!</v>
      </c>
      <c r="G4350" t="e">
        <f>IF(VLOOKUP($A4350,Parts!$A:$AM,G$1,0)="X",X$2,"")</f>
        <v>#VALUE!</v>
      </c>
      <c r="H4350" t="e">
        <f>IF(VLOOKUP($A4350,Parts!$A:$AM,H$1,0)="X",Y$2,"")</f>
        <v>#VALUE!</v>
      </c>
      <c r="I4350" t="e">
        <f>IF(VLOOKUP($A4350,Parts!$A:$AM,I$1,0)="X",Z$2,"")</f>
        <v>#VALUE!</v>
      </c>
      <c r="J4350" t="e">
        <f>IF(VLOOKUP($A4350,Parts!$A:$AM,J$1,0)="X",AA$2,"")</f>
        <v>#VALUE!</v>
      </c>
      <c r="K4350" t="e">
        <f>IF(VLOOKUP($A4350,Parts!$A:$AM,K$1,0)="X",AB$2,"")</f>
        <v>#VALUE!</v>
      </c>
      <c r="L4350" t="e">
        <f>IF(VLOOKUP($A4350,Parts!$A:$AM,L$1,0)="X",AC$2,"")</f>
        <v>#VALUE!</v>
      </c>
      <c r="M4350" t="e">
        <f>IF(VLOOKUP($A4350,Parts!$A:$AM,M$1,0)="X",AD$2,"")</f>
        <v>#VALUE!</v>
      </c>
      <c r="N4350" t="e">
        <f>IF(VLOOKUP($A4350,Parts!$A:$AM,N$1,0)="X",AE$2,"")</f>
        <v>#VALUE!</v>
      </c>
      <c r="O4350" t="e">
        <f>IF(VLOOKUP($A4350,Parts!$A:$AM,O$1,0)="X",AF$2,"")</f>
        <v>#VALUE!</v>
      </c>
      <c r="P4350" t="e">
        <f t="shared" si="68"/>
        <v>#VALUE!</v>
      </c>
    </row>
    <row r="4351" spans="1:16" x14ac:dyDescent="0.25">
      <c r="A4351" t="e">
        <f>Table15[[#This Row],[Name]]</f>
        <v>#VALUE!</v>
      </c>
      <c r="B4351" t="e">
        <f>IF(VLOOKUP($A4351,Parts!$A:$AM,B$1,0)="X",S$2,"")</f>
        <v>#VALUE!</v>
      </c>
      <c r="C4351" t="e">
        <f>IF(VLOOKUP($A4351,Parts!$A:$AM,C$1,0)="X",T$2,"")</f>
        <v>#VALUE!</v>
      </c>
      <c r="D4351" t="e">
        <f>IF(VLOOKUP($A4351,Parts!$A:$AM,D$1,0)="X",U$2,"")</f>
        <v>#VALUE!</v>
      </c>
      <c r="E4351" t="e">
        <f>IF(VLOOKUP($A4351,Parts!$A:$AM,E$1,0)="X",V$2,"")</f>
        <v>#VALUE!</v>
      </c>
      <c r="F4351" t="e">
        <f>IF(VLOOKUP($A4351,Parts!$A:$AM,F$1,0)="X",W$2,"")</f>
        <v>#VALUE!</v>
      </c>
      <c r="G4351" t="e">
        <f>IF(VLOOKUP($A4351,Parts!$A:$AM,G$1,0)="X",X$2,"")</f>
        <v>#VALUE!</v>
      </c>
      <c r="H4351" t="e">
        <f>IF(VLOOKUP($A4351,Parts!$A:$AM,H$1,0)="X",Y$2,"")</f>
        <v>#VALUE!</v>
      </c>
      <c r="I4351" t="e">
        <f>IF(VLOOKUP($A4351,Parts!$A:$AM,I$1,0)="X",Z$2,"")</f>
        <v>#VALUE!</v>
      </c>
      <c r="J4351" t="e">
        <f>IF(VLOOKUP($A4351,Parts!$A:$AM,J$1,0)="X",AA$2,"")</f>
        <v>#VALUE!</v>
      </c>
      <c r="K4351" t="e">
        <f>IF(VLOOKUP($A4351,Parts!$A:$AM,K$1,0)="X",AB$2,"")</f>
        <v>#VALUE!</v>
      </c>
      <c r="L4351" t="e">
        <f>IF(VLOOKUP($A4351,Parts!$A:$AM,L$1,0)="X",AC$2,"")</f>
        <v>#VALUE!</v>
      </c>
      <c r="M4351" t="e">
        <f>IF(VLOOKUP($A4351,Parts!$A:$AM,M$1,0)="X",AD$2,"")</f>
        <v>#VALUE!</v>
      </c>
      <c r="N4351" t="e">
        <f>IF(VLOOKUP($A4351,Parts!$A:$AM,N$1,0)="X",AE$2,"")</f>
        <v>#VALUE!</v>
      </c>
      <c r="O4351" t="e">
        <f>IF(VLOOKUP($A4351,Parts!$A:$AM,O$1,0)="X",AF$2,"")</f>
        <v>#VALUE!</v>
      </c>
      <c r="P4351" t="e">
        <f t="shared" si="68"/>
        <v>#VALUE!</v>
      </c>
    </row>
    <row r="4352" spans="1:16" x14ac:dyDescent="0.25">
      <c r="A4352" t="e">
        <f>Table15[[#This Row],[Name]]</f>
        <v>#VALUE!</v>
      </c>
      <c r="B4352" t="e">
        <f>IF(VLOOKUP($A4352,Parts!$A:$AM,B$1,0)="X",S$2,"")</f>
        <v>#VALUE!</v>
      </c>
      <c r="C4352" t="e">
        <f>IF(VLOOKUP($A4352,Parts!$A:$AM,C$1,0)="X",T$2,"")</f>
        <v>#VALUE!</v>
      </c>
      <c r="D4352" t="e">
        <f>IF(VLOOKUP($A4352,Parts!$A:$AM,D$1,0)="X",U$2,"")</f>
        <v>#VALUE!</v>
      </c>
      <c r="E4352" t="e">
        <f>IF(VLOOKUP($A4352,Parts!$A:$AM,E$1,0)="X",V$2,"")</f>
        <v>#VALUE!</v>
      </c>
      <c r="F4352" t="e">
        <f>IF(VLOOKUP($A4352,Parts!$A:$AM,F$1,0)="X",W$2,"")</f>
        <v>#VALUE!</v>
      </c>
      <c r="G4352" t="e">
        <f>IF(VLOOKUP($A4352,Parts!$A:$AM,G$1,0)="X",X$2,"")</f>
        <v>#VALUE!</v>
      </c>
      <c r="H4352" t="e">
        <f>IF(VLOOKUP($A4352,Parts!$A:$AM,H$1,0)="X",Y$2,"")</f>
        <v>#VALUE!</v>
      </c>
      <c r="I4352" t="e">
        <f>IF(VLOOKUP($A4352,Parts!$A:$AM,I$1,0)="X",Z$2,"")</f>
        <v>#VALUE!</v>
      </c>
      <c r="J4352" t="e">
        <f>IF(VLOOKUP($A4352,Parts!$A:$AM,J$1,0)="X",AA$2,"")</f>
        <v>#VALUE!</v>
      </c>
      <c r="K4352" t="e">
        <f>IF(VLOOKUP($A4352,Parts!$A:$AM,K$1,0)="X",AB$2,"")</f>
        <v>#VALUE!</v>
      </c>
      <c r="L4352" t="e">
        <f>IF(VLOOKUP($A4352,Parts!$A:$AM,L$1,0)="X",AC$2,"")</f>
        <v>#VALUE!</v>
      </c>
      <c r="M4352" t="e">
        <f>IF(VLOOKUP($A4352,Parts!$A:$AM,M$1,0)="X",AD$2,"")</f>
        <v>#VALUE!</v>
      </c>
      <c r="N4352" t="e">
        <f>IF(VLOOKUP($A4352,Parts!$A:$AM,N$1,0)="X",AE$2,"")</f>
        <v>#VALUE!</v>
      </c>
      <c r="O4352" t="e">
        <f>IF(VLOOKUP($A4352,Parts!$A:$AM,O$1,0)="X",AF$2,"")</f>
        <v>#VALUE!</v>
      </c>
      <c r="P4352" t="e">
        <f t="shared" si="68"/>
        <v>#VALUE!</v>
      </c>
    </row>
    <row r="4353" spans="1:16" x14ac:dyDescent="0.25">
      <c r="A4353" t="e">
        <f>Table15[[#This Row],[Name]]</f>
        <v>#VALUE!</v>
      </c>
      <c r="B4353" t="e">
        <f>IF(VLOOKUP($A4353,Parts!$A:$AM,B$1,0)="X",S$2,"")</f>
        <v>#VALUE!</v>
      </c>
      <c r="C4353" t="e">
        <f>IF(VLOOKUP($A4353,Parts!$A:$AM,C$1,0)="X",T$2,"")</f>
        <v>#VALUE!</v>
      </c>
      <c r="D4353" t="e">
        <f>IF(VLOOKUP($A4353,Parts!$A:$AM,D$1,0)="X",U$2,"")</f>
        <v>#VALUE!</v>
      </c>
      <c r="E4353" t="e">
        <f>IF(VLOOKUP($A4353,Parts!$A:$AM,E$1,0)="X",V$2,"")</f>
        <v>#VALUE!</v>
      </c>
      <c r="F4353" t="e">
        <f>IF(VLOOKUP($A4353,Parts!$A:$AM,F$1,0)="X",W$2,"")</f>
        <v>#VALUE!</v>
      </c>
      <c r="G4353" t="e">
        <f>IF(VLOOKUP($A4353,Parts!$A:$AM,G$1,0)="X",X$2,"")</f>
        <v>#VALUE!</v>
      </c>
      <c r="H4353" t="e">
        <f>IF(VLOOKUP($A4353,Parts!$A:$AM,H$1,0)="X",Y$2,"")</f>
        <v>#VALUE!</v>
      </c>
      <c r="I4353" t="e">
        <f>IF(VLOOKUP($A4353,Parts!$A:$AM,I$1,0)="X",Z$2,"")</f>
        <v>#VALUE!</v>
      </c>
      <c r="J4353" t="e">
        <f>IF(VLOOKUP($A4353,Parts!$A:$AM,J$1,0)="X",AA$2,"")</f>
        <v>#VALUE!</v>
      </c>
      <c r="K4353" t="e">
        <f>IF(VLOOKUP($A4353,Parts!$A:$AM,K$1,0)="X",AB$2,"")</f>
        <v>#VALUE!</v>
      </c>
      <c r="L4353" t="e">
        <f>IF(VLOOKUP($A4353,Parts!$A:$AM,L$1,0)="X",AC$2,"")</f>
        <v>#VALUE!</v>
      </c>
      <c r="M4353" t="e">
        <f>IF(VLOOKUP($A4353,Parts!$A:$AM,M$1,0)="X",AD$2,"")</f>
        <v>#VALUE!</v>
      </c>
      <c r="N4353" t="e">
        <f>IF(VLOOKUP($A4353,Parts!$A:$AM,N$1,0)="X",AE$2,"")</f>
        <v>#VALUE!</v>
      </c>
      <c r="O4353" t="e">
        <f>IF(VLOOKUP($A4353,Parts!$A:$AM,O$1,0)="X",AF$2,"")</f>
        <v>#VALUE!</v>
      </c>
      <c r="P4353" t="e">
        <f t="shared" si="68"/>
        <v>#VALUE!</v>
      </c>
    </row>
    <row r="4354" spans="1:16" x14ac:dyDescent="0.25">
      <c r="A4354" t="e">
        <f>Table15[[#This Row],[Name]]</f>
        <v>#VALUE!</v>
      </c>
      <c r="B4354" t="e">
        <f>IF(VLOOKUP($A4354,Parts!$A:$AM,B$1,0)="X",S$2,"")</f>
        <v>#VALUE!</v>
      </c>
      <c r="C4354" t="e">
        <f>IF(VLOOKUP($A4354,Parts!$A:$AM,C$1,0)="X",T$2,"")</f>
        <v>#VALUE!</v>
      </c>
      <c r="D4354" t="e">
        <f>IF(VLOOKUP($A4354,Parts!$A:$AM,D$1,0)="X",U$2,"")</f>
        <v>#VALUE!</v>
      </c>
      <c r="E4354" t="e">
        <f>IF(VLOOKUP($A4354,Parts!$A:$AM,E$1,0)="X",V$2,"")</f>
        <v>#VALUE!</v>
      </c>
      <c r="F4354" t="e">
        <f>IF(VLOOKUP($A4354,Parts!$A:$AM,F$1,0)="X",W$2,"")</f>
        <v>#VALUE!</v>
      </c>
      <c r="G4354" t="e">
        <f>IF(VLOOKUP($A4354,Parts!$A:$AM,G$1,0)="X",X$2,"")</f>
        <v>#VALUE!</v>
      </c>
      <c r="H4354" t="e">
        <f>IF(VLOOKUP($A4354,Parts!$A:$AM,H$1,0)="X",Y$2,"")</f>
        <v>#VALUE!</v>
      </c>
      <c r="I4354" t="e">
        <f>IF(VLOOKUP($A4354,Parts!$A:$AM,I$1,0)="X",Z$2,"")</f>
        <v>#VALUE!</v>
      </c>
      <c r="J4354" t="e">
        <f>IF(VLOOKUP($A4354,Parts!$A:$AM,J$1,0)="X",AA$2,"")</f>
        <v>#VALUE!</v>
      </c>
      <c r="K4354" t="e">
        <f>IF(VLOOKUP($A4354,Parts!$A:$AM,K$1,0)="X",AB$2,"")</f>
        <v>#VALUE!</v>
      </c>
      <c r="L4354" t="e">
        <f>IF(VLOOKUP($A4354,Parts!$A:$AM,L$1,0)="X",AC$2,"")</f>
        <v>#VALUE!</v>
      </c>
      <c r="M4354" t="e">
        <f>IF(VLOOKUP($A4354,Parts!$A:$AM,M$1,0)="X",AD$2,"")</f>
        <v>#VALUE!</v>
      </c>
      <c r="N4354" t="e">
        <f>IF(VLOOKUP($A4354,Parts!$A:$AM,N$1,0)="X",AE$2,"")</f>
        <v>#VALUE!</v>
      </c>
      <c r="O4354" t="e">
        <f>IF(VLOOKUP($A4354,Parts!$A:$AM,O$1,0)="X",AF$2,"")</f>
        <v>#VALUE!</v>
      </c>
      <c r="P4354" t="e">
        <f t="shared" si="68"/>
        <v>#VALUE!</v>
      </c>
    </row>
    <row r="4355" spans="1:16" x14ac:dyDescent="0.25">
      <c r="A4355" t="e">
        <f>Table15[[#This Row],[Name]]</f>
        <v>#VALUE!</v>
      </c>
      <c r="B4355" t="e">
        <f>IF(VLOOKUP($A4355,Parts!$A:$AM,B$1,0)="X",S$2,"")</f>
        <v>#VALUE!</v>
      </c>
      <c r="C4355" t="e">
        <f>IF(VLOOKUP($A4355,Parts!$A:$AM,C$1,0)="X",T$2,"")</f>
        <v>#VALUE!</v>
      </c>
      <c r="D4355" t="e">
        <f>IF(VLOOKUP($A4355,Parts!$A:$AM,D$1,0)="X",U$2,"")</f>
        <v>#VALUE!</v>
      </c>
      <c r="E4355" t="e">
        <f>IF(VLOOKUP($A4355,Parts!$A:$AM,E$1,0)="X",V$2,"")</f>
        <v>#VALUE!</v>
      </c>
      <c r="F4355" t="e">
        <f>IF(VLOOKUP($A4355,Parts!$A:$AM,F$1,0)="X",W$2,"")</f>
        <v>#VALUE!</v>
      </c>
      <c r="G4355" t="e">
        <f>IF(VLOOKUP($A4355,Parts!$A:$AM,G$1,0)="X",X$2,"")</f>
        <v>#VALUE!</v>
      </c>
      <c r="H4355" t="e">
        <f>IF(VLOOKUP($A4355,Parts!$A:$AM,H$1,0)="X",Y$2,"")</f>
        <v>#VALUE!</v>
      </c>
      <c r="I4355" t="e">
        <f>IF(VLOOKUP($A4355,Parts!$A:$AM,I$1,0)="X",Z$2,"")</f>
        <v>#VALUE!</v>
      </c>
      <c r="J4355" t="e">
        <f>IF(VLOOKUP($A4355,Parts!$A:$AM,J$1,0)="X",AA$2,"")</f>
        <v>#VALUE!</v>
      </c>
      <c r="K4355" t="e">
        <f>IF(VLOOKUP($A4355,Parts!$A:$AM,K$1,0)="X",AB$2,"")</f>
        <v>#VALUE!</v>
      </c>
      <c r="L4355" t="e">
        <f>IF(VLOOKUP($A4355,Parts!$A:$AM,L$1,0)="X",AC$2,"")</f>
        <v>#VALUE!</v>
      </c>
      <c r="M4355" t="e">
        <f>IF(VLOOKUP($A4355,Parts!$A:$AM,M$1,0)="X",AD$2,"")</f>
        <v>#VALUE!</v>
      </c>
      <c r="N4355" t="e">
        <f>IF(VLOOKUP($A4355,Parts!$A:$AM,N$1,0)="X",AE$2,"")</f>
        <v>#VALUE!</v>
      </c>
      <c r="O4355" t="e">
        <f>IF(VLOOKUP($A4355,Parts!$A:$AM,O$1,0)="X",AF$2,"")</f>
        <v>#VALUE!</v>
      </c>
      <c r="P4355" t="e">
        <f t="shared" ref="P4355:P4418" si="69">B4355&amp;C4355&amp;D4355&amp;E4355&amp;F4355&amp;G4355&amp;H4355&amp;I4355&amp;J4355&amp;K4355&amp;L4355&amp;M4355&amp;N4355&amp;O4355</f>
        <v>#VALUE!</v>
      </c>
    </row>
    <row r="4356" spans="1:16" x14ac:dyDescent="0.25">
      <c r="A4356" t="e">
        <f>Table15[[#This Row],[Name]]</f>
        <v>#VALUE!</v>
      </c>
      <c r="B4356" t="e">
        <f>IF(VLOOKUP($A4356,Parts!$A:$AM,B$1,0)="X",S$2,"")</f>
        <v>#VALUE!</v>
      </c>
      <c r="C4356" t="e">
        <f>IF(VLOOKUP($A4356,Parts!$A:$AM,C$1,0)="X",T$2,"")</f>
        <v>#VALUE!</v>
      </c>
      <c r="D4356" t="e">
        <f>IF(VLOOKUP($A4356,Parts!$A:$AM,D$1,0)="X",U$2,"")</f>
        <v>#VALUE!</v>
      </c>
      <c r="E4356" t="e">
        <f>IF(VLOOKUP($A4356,Parts!$A:$AM,E$1,0)="X",V$2,"")</f>
        <v>#VALUE!</v>
      </c>
      <c r="F4356" t="e">
        <f>IF(VLOOKUP($A4356,Parts!$A:$AM,F$1,0)="X",W$2,"")</f>
        <v>#VALUE!</v>
      </c>
      <c r="G4356" t="e">
        <f>IF(VLOOKUP($A4356,Parts!$A:$AM,G$1,0)="X",X$2,"")</f>
        <v>#VALUE!</v>
      </c>
      <c r="H4356" t="e">
        <f>IF(VLOOKUP($A4356,Parts!$A:$AM,H$1,0)="X",Y$2,"")</f>
        <v>#VALUE!</v>
      </c>
      <c r="I4356" t="e">
        <f>IF(VLOOKUP($A4356,Parts!$A:$AM,I$1,0)="X",Z$2,"")</f>
        <v>#VALUE!</v>
      </c>
      <c r="J4356" t="e">
        <f>IF(VLOOKUP($A4356,Parts!$A:$AM,J$1,0)="X",AA$2,"")</f>
        <v>#VALUE!</v>
      </c>
      <c r="K4356" t="e">
        <f>IF(VLOOKUP($A4356,Parts!$A:$AM,K$1,0)="X",AB$2,"")</f>
        <v>#VALUE!</v>
      </c>
      <c r="L4356" t="e">
        <f>IF(VLOOKUP($A4356,Parts!$A:$AM,L$1,0)="X",AC$2,"")</f>
        <v>#VALUE!</v>
      </c>
      <c r="M4356" t="e">
        <f>IF(VLOOKUP($A4356,Parts!$A:$AM,M$1,0)="X",AD$2,"")</f>
        <v>#VALUE!</v>
      </c>
      <c r="N4356" t="e">
        <f>IF(VLOOKUP($A4356,Parts!$A:$AM,N$1,0)="X",AE$2,"")</f>
        <v>#VALUE!</v>
      </c>
      <c r="O4356" t="e">
        <f>IF(VLOOKUP($A4356,Parts!$A:$AM,O$1,0)="X",AF$2,"")</f>
        <v>#VALUE!</v>
      </c>
      <c r="P4356" t="e">
        <f t="shared" si="69"/>
        <v>#VALUE!</v>
      </c>
    </row>
    <row r="4357" spans="1:16" x14ac:dyDescent="0.25">
      <c r="A4357" t="e">
        <f>Table15[[#This Row],[Name]]</f>
        <v>#VALUE!</v>
      </c>
      <c r="B4357" t="e">
        <f>IF(VLOOKUP($A4357,Parts!$A:$AM,B$1,0)="X",S$2,"")</f>
        <v>#VALUE!</v>
      </c>
      <c r="C4357" t="e">
        <f>IF(VLOOKUP($A4357,Parts!$A:$AM,C$1,0)="X",T$2,"")</f>
        <v>#VALUE!</v>
      </c>
      <c r="D4357" t="e">
        <f>IF(VLOOKUP($A4357,Parts!$A:$AM,D$1,0)="X",U$2,"")</f>
        <v>#VALUE!</v>
      </c>
      <c r="E4357" t="e">
        <f>IF(VLOOKUP($A4357,Parts!$A:$AM,E$1,0)="X",V$2,"")</f>
        <v>#VALUE!</v>
      </c>
      <c r="F4357" t="e">
        <f>IF(VLOOKUP($A4357,Parts!$A:$AM,F$1,0)="X",W$2,"")</f>
        <v>#VALUE!</v>
      </c>
      <c r="G4357" t="e">
        <f>IF(VLOOKUP($A4357,Parts!$A:$AM,G$1,0)="X",X$2,"")</f>
        <v>#VALUE!</v>
      </c>
      <c r="H4357" t="e">
        <f>IF(VLOOKUP($A4357,Parts!$A:$AM,H$1,0)="X",Y$2,"")</f>
        <v>#VALUE!</v>
      </c>
      <c r="I4357" t="e">
        <f>IF(VLOOKUP($A4357,Parts!$A:$AM,I$1,0)="X",Z$2,"")</f>
        <v>#VALUE!</v>
      </c>
      <c r="J4357" t="e">
        <f>IF(VLOOKUP($A4357,Parts!$A:$AM,J$1,0)="X",AA$2,"")</f>
        <v>#VALUE!</v>
      </c>
      <c r="K4357" t="e">
        <f>IF(VLOOKUP($A4357,Parts!$A:$AM,K$1,0)="X",AB$2,"")</f>
        <v>#VALUE!</v>
      </c>
      <c r="L4357" t="e">
        <f>IF(VLOOKUP($A4357,Parts!$A:$AM,L$1,0)="X",AC$2,"")</f>
        <v>#VALUE!</v>
      </c>
      <c r="M4357" t="e">
        <f>IF(VLOOKUP($A4357,Parts!$A:$AM,M$1,0)="X",AD$2,"")</f>
        <v>#VALUE!</v>
      </c>
      <c r="N4357" t="e">
        <f>IF(VLOOKUP($A4357,Parts!$A:$AM,N$1,0)="X",AE$2,"")</f>
        <v>#VALUE!</v>
      </c>
      <c r="O4357" t="e">
        <f>IF(VLOOKUP($A4357,Parts!$A:$AM,O$1,0)="X",AF$2,"")</f>
        <v>#VALUE!</v>
      </c>
      <c r="P4357" t="e">
        <f t="shared" si="69"/>
        <v>#VALUE!</v>
      </c>
    </row>
    <row r="4358" spans="1:16" x14ac:dyDescent="0.25">
      <c r="A4358" t="e">
        <f>Table15[[#This Row],[Name]]</f>
        <v>#VALUE!</v>
      </c>
      <c r="B4358" t="e">
        <f>IF(VLOOKUP($A4358,Parts!$A:$AM,B$1,0)="X",S$2,"")</f>
        <v>#VALUE!</v>
      </c>
      <c r="C4358" t="e">
        <f>IF(VLOOKUP($A4358,Parts!$A:$AM,C$1,0)="X",T$2,"")</f>
        <v>#VALUE!</v>
      </c>
      <c r="D4358" t="e">
        <f>IF(VLOOKUP($A4358,Parts!$A:$AM,D$1,0)="X",U$2,"")</f>
        <v>#VALUE!</v>
      </c>
      <c r="E4358" t="e">
        <f>IF(VLOOKUP($A4358,Parts!$A:$AM,E$1,0)="X",V$2,"")</f>
        <v>#VALUE!</v>
      </c>
      <c r="F4358" t="e">
        <f>IF(VLOOKUP($A4358,Parts!$A:$AM,F$1,0)="X",W$2,"")</f>
        <v>#VALUE!</v>
      </c>
      <c r="G4358" t="e">
        <f>IF(VLOOKUP($A4358,Parts!$A:$AM,G$1,0)="X",X$2,"")</f>
        <v>#VALUE!</v>
      </c>
      <c r="H4358" t="e">
        <f>IF(VLOOKUP($A4358,Parts!$A:$AM,H$1,0)="X",Y$2,"")</f>
        <v>#VALUE!</v>
      </c>
      <c r="I4358" t="e">
        <f>IF(VLOOKUP($A4358,Parts!$A:$AM,I$1,0)="X",Z$2,"")</f>
        <v>#VALUE!</v>
      </c>
      <c r="J4358" t="e">
        <f>IF(VLOOKUP($A4358,Parts!$A:$AM,J$1,0)="X",AA$2,"")</f>
        <v>#VALUE!</v>
      </c>
      <c r="K4358" t="e">
        <f>IF(VLOOKUP($A4358,Parts!$A:$AM,K$1,0)="X",AB$2,"")</f>
        <v>#VALUE!</v>
      </c>
      <c r="L4358" t="e">
        <f>IF(VLOOKUP($A4358,Parts!$A:$AM,L$1,0)="X",AC$2,"")</f>
        <v>#VALUE!</v>
      </c>
      <c r="M4358" t="e">
        <f>IF(VLOOKUP($A4358,Parts!$A:$AM,M$1,0)="X",AD$2,"")</f>
        <v>#VALUE!</v>
      </c>
      <c r="N4358" t="e">
        <f>IF(VLOOKUP($A4358,Parts!$A:$AM,N$1,0)="X",AE$2,"")</f>
        <v>#VALUE!</v>
      </c>
      <c r="O4358" t="e">
        <f>IF(VLOOKUP($A4358,Parts!$A:$AM,O$1,0)="X",AF$2,"")</f>
        <v>#VALUE!</v>
      </c>
      <c r="P4358" t="e">
        <f t="shared" si="69"/>
        <v>#VALUE!</v>
      </c>
    </row>
    <row r="4359" spans="1:16" x14ac:dyDescent="0.25">
      <c r="A4359" t="e">
        <f>Table15[[#This Row],[Name]]</f>
        <v>#VALUE!</v>
      </c>
      <c r="B4359" t="e">
        <f>IF(VLOOKUP($A4359,Parts!$A:$AM,B$1,0)="X",S$2,"")</f>
        <v>#VALUE!</v>
      </c>
      <c r="C4359" t="e">
        <f>IF(VLOOKUP($A4359,Parts!$A:$AM,C$1,0)="X",T$2,"")</f>
        <v>#VALUE!</v>
      </c>
      <c r="D4359" t="e">
        <f>IF(VLOOKUP($A4359,Parts!$A:$AM,D$1,0)="X",U$2,"")</f>
        <v>#VALUE!</v>
      </c>
      <c r="E4359" t="e">
        <f>IF(VLOOKUP($A4359,Parts!$A:$AM,E$1,0)="X",V$2,"")</f>
        <v>#VALUE!</v>
      </c>
      <c r="F4359" t="e">
        <f>IF(VLOOKUP($A4359,Parts!$A:$AM,F$1,0)="X",W$2,"")</f>
        <v>#VALUE!</v>
      </c>
      <c r="G4359" t="e">
        <f>IF(VLOOKUP($A4359,Parts!$A:$AM,G$1,0)="X",X$2,"")</f>
        <v>#VALUE!</v>
      </c>
      <c r="H4359" t="e">
        <f>IF(VLOOKUP($A4359,Parts!$A:$AM,H$1,0)="X",Y$2,"")</f>
        <v>#VALUE!</v>
      </c>
      <c r="I4359" t="e">
        <f>IF(VLOOKUP($A4359,Parts!$A:$AM,I$1,0)="X",Z$2,"")</f>
        <v>#VALUE!</v>
      </c>
      <c r="J4359" t="e">
        <f>IF(VLOOKUP($A4359,Parts!$A:$AM,J$1,0)="X",AA$2,"")</f>
        <v>#VALUE!</v>
      </c>
      <c r="K4359" t="e">
        <f>IF(VLOOKUP($A4359,Parts!$A:$AM,K$1,0)="X",AB$2,"")</f>
        <v>#VALUE!</v>
      </c>
      <c r="L4359" t="e">
        <f>IF(VLOOKUP($A4359,Parts!$A:$AM,L$1,0)="X",AC$2,"")</f>
        <v>#VALUE!</v>
      </c>
      <c r="M4359" t="e">
        <f>IF(VLOOKUP($A4359,Parts!$A:$AM,M$1,0)="X",AD$2,"")</f>
        <v>#VALUE!</v>
      </c>
      <c r="N4359" t="e">
        <f>IF(VLOOKUP($A4359,Parts!$A:$AM,N$1,0)="X",AE$2,"")</f>
        <v>#VALUE!</v>
      </c>
      <c r="O4359" t="e">
        <f>IF(VLOOKUP($A4359,Parts!$A:$AM,O$1,0)="X",AF$2,"")</f>
        <v>#VALUE!</v>
      </c>
      <c r="P4359" t="e">
        <f t="shared" si="69"/>
        <v>#VALUE!</v>
      </c>
    </row>
    <row r="4360" spans="1:16" x14ac:dyDescent="0.25">
      <c r="A4360" t="e">
        <f>Table15[[#This Row],[Name]]</f>
        <v>#VALUE!</v>
      </c>
      <c r="B4360" t="e">
        <f>IF(VLOOKUP($A4360,Parts!$A:$AM,B$1,0)="X",S$2,"")</f>
        <v>#VALUE!</v>
      </c>
      <c r="C4360" t="e">
        <f>IF(VLOOKUP($A4360,Parts!$A:$AM,C$1,0)="X",T$2,"")</f>
        <v>#VALUE!</v>
      </c>
      <c r="D4360" t="e">
        <f>IF(VLOOKUP($A4360,Parts!$A:$AM,D$1,0)="X",U$2,"")</f>
        <v>#VALUE!</v>
      </c>
      <c r="E4360" t="e">
        <f>IF(VLOOKUP($A4360,Parts!$A:$AM,E$1,0)="X",V$2,"")</f>
        <v>#VALUE!</v>
      </c>
      <c r="F4360" t="e">
        <f>IF(VLOOKUP($A4360,Parts!$A:$AM,F$1,0)="X",W$2,"")</f>
        <v>#VALUE!</v>
      </c>
      <c r="G4360" t="e">
        <f>IF(VLOOKUP($A4360,Parts!$A:$AM,G$1,0)="X",X$2,"")</f>
        <v>#VALUE!</v>
      </c>
      <c r="H4360" t="e">
        <f>IF(VLOOKUP($A4360,Parts!$A:$AM,H$1,0)="X",Y$2,"")</f>
        <v>#VALUE!</v>
      </c>
      <c r="I4360" t="e">
        <f>IF(VLOOKUP($A4360,Parts!$A:$AM,I$1,0)="X",Z$2,"")</f>
        <v>#VALUE!</v>
      </c>
      <c r="J4360" t="e">
        <f>IF(VLOOKUP($A4360,Parts!$A:$AM,J$1,0)="X",AA$2,"")</f>
        <v>#VALUE!</v>
      </c>
      <c r="K4360" t="e">
        <f>IF(VLOOKUP($A4360,Parts!$A:$AM,K$1,0)="X",AB$2,"")</f>
        <v>#VALUE!</v>
      </c>
      <c r="L4360" t="e">
        <f>IF(VLOOKUP($A4360,Parts!$A:$AM,L$1,0)="X",AC$2,"")</f>
        <v>#VALUE!</v>
      </c>
      <c r="M4360" t="e">
        <f>IF(VLOOKUP($A4360,Parts!$A:$AM,M$1,0)="X",AD$2,"")</f>
        <v>#VALUE!</v>
      </c>
      <c r="N4360" t="e">
        <f>IF(VLOOKUP($A4360,Parts!$A:$AM,N$1,0)="X",AE$2,"")</f>
        <v>#VALUE!</v>
      </c>
      <c r="O4360" t="e">
        <f>IF(VLOOKUP($A4360,Parts!$A:$AM,O$1,0)="X",AF$2,"")</f>
        <v>#VALUE!</v>
      </c>
      <c r="P4360" t="e">
        <f t="shared" si="69"/>
        <v>#VALUE!</v>
      </c>
    </row>
    <row r="4361" spans="1:16" x14ac:dyDescent="0.25">
      <c r="A4361" t="e">
        <f>Table15[[#This Row],[Name]]</f>
        <v>#VALUE!</v>
      </c>
      <c r="B4361" t="e">
        <f>IF(VLOOKUP($A4361,Parts!$A:$AM,B$1,0)="X",S$2,"")</f>
        <v>#VALUE!</v>
      </c>
      <c r="C4361" t="e">
        <f>IF(VLOOKUP($A4361,Parts!$A:$AM,C$1,0)="X",T$2,"")</f>
        <v>#VALUE!</v>
      </c>
      <c r="D4361" t="e">
        <f>IF(VLOOKUP($A4361,Parts!$A:$AM,D$1,0)="X",U$2,"")</f>
        <v>#VALUE!</v>
      </c>
      <c r="E4361" t="e">
        <f>IF(VLOOKUP($A4361,Parts!$A:$AM,E$1,0)="X",V$2,"")</f>
        <v>#VALUE!</v>
      </c>
      <c r="F4361" t="e">
        <f>IF(VLOOKUP($A4361,Parts!$A:$AM,F$1,0)="X",W$2,"")</f>
        <v>#VALUE!</v>
      </c>
      <c r="G4361" t="e">
        <f>IF(VLOOKUP($A4361,Parts!$A:$AM,G$1,0)="X",X$2,"")</f>
        <v>#VALUE!</v>
      </c>
      <c r="H4361" t="e">
        <f>IF(VLOOKUP($A4361,Parts!$A:$AM,H$1,0)="X",Y$2,"")</f>
        <v>#VALUE!</v>
      </c>
      <c r="I4361" t="e">
        <f>IF(VLOOKUP($A4361,Parts!$A:$AM,I$1,0)="X",Z$2,"")</f>
        <v>#VALUE!</v>
      </c>
      <c r="J4361" t="e">
        <f>IF(VLOOKUP($A4361,Parts!$A:$AM,J$1,0)="X",AA$2,"")</f>
        <v>#VALUE!</v>
      </c>
      <c r="K4361" t="e">
        <f>IF(VLOOKUP($A4361,Parts!$A:$AM,K$1,0)="X",AB$2,"")</f>
        <v>#VALUE!</v>
      </c>
      <c r="L4361" t="e">
        <f>IF(VLOOKUP($A4361,Parts!$A:$AM,L$1,0)="X",AC$2,"")</f>
        <v>#VALUE!</v>
      </c>
      <c r="M4361" t="e">
        <f>IF(VLOOKUP($A4361,Parts!$A:$AM,M$1,0)="X",AD$2,"")</f>
        <v>#VALUE!</v>
      </c>
      <c r="N4361" t="e">
        <f>IF(VLOOKUP($A4361,Parts!$A:$AM,N$1,0)="X",AE$2,"")</f>
        <v>#VALUE!</v>
      </c>
      <c r="O4361" t="e">
        <f>IF(VLOOKUP($A4361,Parts!$A:$AM,O$1,0)="X",AF$2,"")</f>
        <v>#VALUE!</v>
      </c>
      <c r="P4361" t="e">
        <f t="shared" si="69"/>
        <v>#VALUE!</v>
      </c>
    </row>
    <row r="4362" spans="1:16" x14ac:dyDescent="0.25">
      <c r="A4362" t="e">
        <f>Table15[[#This Row],[Name]]</f>
        <v>#VALUE!</v>
      </c>
      <c r="B4362" t="e">
        <f>IF(VLOOKUP($A4362,Parts!$A:$AM,B$1,0)="X",S$2,"")</f>
        <v>#VALUE!</v>
      </c>
      <c r="C4362" t="e">
        <f>IF(VLOOKUP($A4362,Parts!$A:$AM,C$1,0)="X",T$2,"")</f>
        <v>#VALUE!</v>
      </c>
      <c r="D4362" t="e">
        <f>IF(VLOOKUP($A4362,Parts!$A:$AM,D$1,0)="X",U$2,"")</f>
        <v>#VALUE!</v>
      </c>
      <c r="E4362" t="e">
        <f>IF(VLOOKUP($A4362,Parts!$A:$AM,E$1,0)="X",V$2,"")</f>
        <v>#VALUE!</v>
      </c>
      <c r="F4362" t="e">
        <f>IF(VLOOKUP($A4362,Parts!$A:$AM,F$1,0)="X",W$2,"")</f>
        <v>#VALUE!</v>
      </c>
      <c r="G4362" t="e">
        <f>IF(VLOOKUP($A4362,Parts!$A:$AM,G$1,0)="X",X$2,"")</f>
        <v>#VALUE!</v>
      </c>
      <c r="H4362" t="e">
        <f>IF(VLOOKUP($A4362,Parts!$A:$AM,H$1,0)="X",Y$2,"")</f>
        <v>#VALUE!</v>
      </c>
      <c r="I4362" t="e">
        <f>IF(VLOOKUP($A4362,Parts!$A:$AM,I$1,0)="X",Z$2,"")</f>
        <v>#VALUE!</v>
      </c>
      <c r="J4362" t="e">
        <f>IF(VLOOKUP($A4362,Parts!$A:$AM,J$1,0)="X",AA$2,"")</f>
        <v>#VALUE!</v>
      </c>
      <c r="K4362" t="e">
        <f>IF(VLOOKUP($A4362,Parts!$A:$AM,K$1,0)="X",AB$2,"")</f>
        <v>#VALUE!</v>
      </c>
      <c r="L4362" t="e">
        <f>IF(VLOOKUP($A4362,Parts!$A:$AM,L$1,0)="X",AC$2,"")</f>
        <v>#VALUE!</v>
      </c>
      <c r="M4362" t="e">
        <f>IF(VLOOKUP($A4362,Parts!$A:$AM,M$1,0)="X",AD$2,"")</f>
        <v>#VALUE!</v>
      </c>
      <c r="N4362" t="e">
        <f>IF(VLOOKUP($A4362,Parts!$A:$AM,N$1,0)="X",AE$2,"")</f>
        <v>#VALUE!</v>
      </c>
      <c r="O4362" t="e">
        <f>IF(VLOOKUP($A4362,Parts!$A:$AM,O$1,0)="X",AF$2,"")</f>
        <v>#VALUE!</v>
      </c>
      <c r="P4362" t="e">
        <f t="shared" si="69"/>
        <v>#VALUE!</v>
      </c>
    </row>
    <row r="4363" spans="1:16" x14ac:dyDescent="0.25">
      <c r="A4363" t="e">
        <f>Table15[[#This Row],[Name]]</f>
        <v>#VALUE!</v>
      </c>
      <c r="B4363" t="e">
        <f>IF(VLOOKUP($A4363,Parts!$A:$AM,B$1,0)="X",S$2,"")</f>
        <v>#VALUE!</v>
      </c>
      <c r="C4363" t="e">
        <f>IF(VLOOKUP($A4363,Parts!$A:$AM,C$1,0)="X",T$2,"")</f>
        <v>#VALUE!</v>
      </c>
      <c r="D4363" t="e">
        <f>IF(VLOOKUP($A4363,Parts!$A:$AM,D$1,0)="X",U$2,"")</f>
        <v>#VALUE!</v>
      </c>
      <c r="E4363" t="e">
        <f>IF(VLOOKUP($A4363,Parts!$A:$AM,E$1,0)="X",V$2,"")</f>
        <v>#VALUE!</v>
      </c>
      <c r="F4363" t="e">
        <f>IF(VLOOKUP($A4363,Parts!$A:$AM,F$1,0)="X",W$2,"")</f>
        <v>#VALUE!</v>
      </c>
      <c r="G4363" t="e">
        <f>IF(VLOOKUP($A4363,Parts!$A:$AM,G$1,0)="X",X$2,"")</f>
        <v>#VALUE!</v>
      </c>
      <c r="H4363" t="e">
        <f>IF(VLOOKUP($A4363,Parts!$A:$AM,H$1,0)="X",Y$2,"")</f>
        <v>#VALUE!</v>
      </c>
      <c r="I4363" t="e">
        <f>IF(VLOOKUP($A4363,Parts!$A:$AM,I$1,0)="X",Z$2,"")</f>
        <v>#VALUE!</v>
      </c>
      <c r="J4363" t="e">
        <f>IF(VLOOKUP($A4363,Parts!$A:$AM,J$1,0)="X",AA$2,"")</f>
        <v>#VALUE!</v>
      </c>
      <c r="K4363" t="e">
        <f>IF(VLOOKUP($A4363,Parts!$A:$AM,K$1,0)="X",AB$2,"")</f>
        <v>#VALUE!</v>
      </c>
      <c r="L4363" t="e">
        <f>IF(VLOOKUP($A4363,Parts!$A:$AM,L$1,0)="X",AC$2,"")</f>
        <v>#VALUE!</v>
      </c>
      <c r="M4363" t="e">
        <f>IF(VLOOKUP($A4363,Parts!$A:$AM,M$1,0)="X",AD$2,"")</f>
        <v>#VALUE!</v>
      </c>
      <c r="N4363" t="e">
        <f>IF(VLOOKUP($A4363,Parts!$A:$AM,N$1,0)="X",AE$2,"")</f>
        <v>#VALUE!</v>
      </c>
      <c r="O4363" t="e">
        <f>IF(VLOOKUP($A4363,Parts!$A:$AM,O$1,0)="X",AF$2,"")</f>
        <v>#VALUE!</v>
      </c>
      <c r="P4363" t="e">
        <f t="shared" si="69"/>
        <v>#VALUE!</v>
      </c>
    </row>
    <row r="4364" spans="1:16" x14ac:dyDescent="0.25">
      <c r="A4364" t="e">
        <f>Table15[[#This Row],[Name]]</f>
        <v>#VALUE!</v>
      </c>
      <c r="B4364" t="e">
        <f>IF(VLOOKUP($A4364,Parts!$A:$AM,B$1,0)="X",S$2,"")</f>
        <v>#VALUE!</v>
      </c>
      <c r="C4364" t="e">
        <f>IF(VLOOKUP($A4364,Parts!$A:$AM,C$1,0)="X",T$2,"")</f>
        <v>#VALUE!</v>
      </c>
      <c r="D4364" t="e">
        <f>IF(VLOOKUP($A4364,Parts!$A:$AM,D$1,0)="X",U$2,"")</f>
        <v>#VALUE!</v>
      </c>
      <c r="E4364" t="e">
        <f>IF(VLOOKUP($A4364,Parts!$A:$AM,E$1,0)="X",V$2,"")</f>
        <v>#VALUE!</v>
      </c>
      <c r="F4364" t="e">
        <f>IF(VLOOKUP($A4364,Parts!$A:$AM,F$1,0)="X",W$2,"")</f>
        <v>#VALUE!</v>
      </c>
      <c r="G4364" t="e">
        <f>IF(VLOOKUP($A4364,Parts!$A:$AM,G$1,0)="X",X$2,"")</f>
        <v>#VALUE!</v>
      </c>
      <c r="H4364" t="e">
        <f>IF(VLOOKUP($A4364,Parts!$A:$AM,H$1,0)="X",Y$2,"")</f>
        <v>#VALUE!</v>
      </c>
      <c r="I4364" t="e">
        <f>IF(VLOOKUP($A4364,Parts!$A:$AM,I$1,0)="X",Z$2,"")</f>
        <v>#VALUE!</v>
      </c>
      <c r="J4364" t="e">
        <f>IF(VLOOKUP($A4364,Parts!$A:$AM,J$1,0)="X",AA$2,"")</f>
        <v>#VALUE!</v>
      </c>
      <c r="K4364" t="e">
        <f>IF(VLOOKUP($A4364,Parts!$A:$AM,K$1,0)="X",AB$2,"")</f>
        <v>#VALUE!</v>
      </c>
      <c r="L4364" t="e">
        <f>IF(VLOOKUP($A4364,Parts!$A:$AM,L$1,0)="X",AC$2,"")</f>
        <v>#VALUE!</v>
      </c>
      <c r="M4364" t="e">
        <f>IF(VLOOKUP($A4364,Parts!$A:$AM,M$1,0)="X",AD$2,"")</f>
        <v>#VALUE!</v>
      </c>
      <c r="N4364" t="e">
        <f>IF(VLOOKUP($A4364,Parts!$A:$AM,N$1,0)="X",AE$2,"")</f>
        <v>#VALUE!</v>
      </c>
      <c r="O4364" t="e">
        <f>IF(VLOOKUP($A4364,Parts!$A:$AM,O$1,0)="X",AF$2,"")</f>
        <v>#VALUE!</v>
      </c>
      <c r="P4364" t="e">
        <f t="shared" si="69"/>
        <v>#VALUE!</v>
      </c>
    </row>
    <row r="4365" spans="1:16" x14ac:dyDescent="0.25">
      <c r="A4365" t="e">
        <f>Table15[[#This Row],[Name]]</f>
        <v>#VALUE!</v>
      </c>
      <c r="B4365" t="e">
        <f>IF(VLOOKUP($A4365,Parts!$A:$AM,B$1,0)="X",S$2,"")</f>
        <v>#VALUE!</v>
      </c>
      <c r="C4365" t="e">
        <f>IF(VLOOKUP($A4365,Parts!$A:$AM,C$1,0)="X",T$2,"")</f>
        <v>#VALUE!</v>
      </c>
      <c r="D4365" t="e">
        <f>IF(VLOOKUP($A4365,Parts!$A:$AM,D$1,0)="X",U$2,"")</f>
        <v>#VALUE!</v>
      </c>
      <c r="E4365" t="e">
        <f>IF(VLOOKUP($A4365,Parts!$A:$AM,E$1,0)="X",V$2,"")</f>
        <v>#VALUE!</v>
      </c>
      <c r="F4365" t="e">
        <f>IF(VLOOKUP($A4365,Parts!$A:$AM,F$1,0)="X",W$2,"")</f>
        <v>#VALUE!</v>
      </c>
      <c r="G4365" t="e">
        <f>IF(VLOOKUP($A4365,Parts!$A:$AM,G$1,0)="X",X$2,"")</f>
        <v>#VALUE!</v>
      </c>
      <c r="H4365" t="e">
        <f>IF(VLOOKUP($A4365,Parts!$A:$AM,H$1,0)="X",Y$2,"")</f>
        <v>#VALUE!</v>
      </c>
      <c r="I4365" t="e">
        <f>IF(VLOOKUP($A4365,Parts!$A:$AM,I$1,0)="X",Z$2,"")</f>
        <v>#VALUE!</v>
      </c>
      <c r="J4365" t="e">
        <f>IF(VLOOKUP($A4365,Parts!$A:$AM,J$1,0)="X",AA$2,"")</f>
        <v>#VALUE!</v>
      </c>
      <c r="K4365" t="e">
        <f>IF(VLOOKUP($A4365,Parts!$A:$AM,K$1,0)="X",AB$2,"")</f>
        <v>#VALUE!</v>
      </c>
      <c r="L4365" t="e">
        <f>IF(VLOOKUP($A4365,Parts!$A:$AM,L$1,0)="X",AC$2,"")</f>
        <v>#VALUE!</v>
      </c>
      <c r="M4365" t="e">
        <f>IF(VLOOKUP($A4365,Parts!$A:$AM,M$1,0)="X",AD$2,"")</f>
        <v>#VALUE!</v>
      </c>
      <c r="N4365" t="e">
        <f>IF(VLOOKUP($A4365,Parts!$A:$AM,N$1,0)="X",AE$2,"")</f>
        <v>#VALUE!</v>
      </c>
      <c r="O4365" t="e">
        <f>IF(VLOOKUP($A4365,Parts!$A:$AM,O$1,0)="X",AF$2,"")</f>
        <v>#VALUE!</v>
      </c>
      <c r="P4365" t="e">
        <f t="shared" si="69"/>
        <v>#VALUE!</v>
      </c>
    </row>
    <row r="4366" spans="1:16" x14ac:dyDescent="0.25">
      <c r="A4366" t="e">
        <f>Table15[[#This Row],[Name]]</f>
        <v>#VALUE!</v>
      </c>
      <c r="B4366" t="e">
        <f>IF(VLOOKUP($A4366,Parts!$A:$AM,B$1,0)="X",S$2,"")</f>
        <v>#VALUE!</v>
      </c>
      <c r="C4366" t="e">
        <f>IF(VLOOKUP($A4366,Parts!$A:$AM,C$1,0)="X",T$2,"")</f>
        <v>#VALUE!</v>
      </c>
      <c r="D4366" t="e">
        <f>IF(VLOOKUP($A4366,Parts!$A:$AM,D$1,0)="X",U$2,"")</f>
        <v>#VALUE!</v>
      </c>
      <c r="E4366" t="e">
        <f>IF(VLOOKUP($A4366,Parts!$A:$AM,E$1,0)="X",V$2,"")</f>
        <v>#VALUE!</v>
      </c>
      <c r="F4366" t="e">
        <f>IF(VLOOKUP($A4366,Parts!$A:$AM,F$1,0)="X",W$2,"")</f>
        <v>#VALUE!</v>
      </c>
      <c r="G4366" t="e">
        <f>IF(VLOOKUP($A4366,Parts!$A:$AM,G$1,0)="X",X$2,"")</f>
        <v>#VALUE!</v>
      </c>
      <c r="H4366" t="e">
        <f>IF(VLOOKUP($A4366,Parts!$A:$AM,H$1,0)="X",Y$2,"")</f>
        <v>#VALUE!</v>
      </c>
      <c r="I4366" t="e">
        <f>IF(VLOOKUP($A4366,Parts!$A:$AM,I$1,0)="X",Z$2,"")</f>
        <v>#VALUE!</v>
      </c>
      <c r="J4366" t="e">
        <f>IF(VLOOKUP($A4366,Parts!$A:$AM,J$1,0)="X",AA$2,"")</f>
        <v>#VALUE!</v>
      </c>
      <c r="K4366" t="e">
        <f>IF(VLOOKUP($A4366,Parts!$A:$AM,K$1,0)="X",AB$2,"")</f>
        <v>#VALUE!</v>
      </c>
      <c r="L4366" t="e">
        <f>IF(VLOOKUP($A4366,Parts!$A:$AM,L$1,0)="X",AC$2,"")</f>
        <v>#VALUE!</v>
      </c>
      <c r="M4366" t="e">
        <f>IF(VLOOKUP($A4366,Parts!$A:$AM,M$1,0)="X",AD$2,"")</f>
        <v>#VALUE!</v>
      </c>
      <c r="N4366" t="e">
        <f>IF(VLOOKUP($A4366,Parts!$A:$AM,N$1,0)="X",AE$2,"")</f>
        <v>#VALUE!</v>
      </c>
      <c r="O4366" t="e">
        <f>IF(VLOOKUP($A4366,Parts!$A:$AM,O$1,0)="X",AF$2,"")</f>
        <v>#VALUE!</v>
      </c>
      <c r="P4366" t="e">
        <f t="shared" si="69"/>
        <v>#VALUE!</v>
      </c>
    </row>
    <row r="4367" spans="1:16" x14ac:dyDescent="0.25">
      <c r="A4367" t="e">
        <f>Table15[[#This Row],[Name]]</f>
        <v>#VALUE!</v>
      </c>
      <c r="B4367" t="e">
        <f>IF(VLOOKUP($A4367,Parts!$A:$AM,B$1,0)="X",S$2,"")</f>
        <v>#VALUE!</v>
      </c>
      <c r="C4367" t="e">
        <f>IF(VLOOKUP($A4367,Parts!$A:$AM,C$1,0)="X",T$2,"")</f>
        <v>#VALUE!</v>
      </c>
      <c r="D4367" t="e">
        <f>IF(VLOOKUP($A4367,Parts!$A:$AM,D$1,0)="X",U$2,"")</f>
        <v>#VALUE!</v>
      </c>
      <c r="E4367" t="e">
        <f>IF(VLOOKUP($A4367,Parts!$A:$AM,E$1,0)="X",V$2,"")</f>
        <v>#VALUE!</v>
      </c>
      <c r="F4367" t="e">
        <f>IF(VLOOKUP($A4367,Parts!$A:$AM,F$1,0)="X",W$2,"")</f>
        <v>#VALUE!</v>
      </c>
      <c r="G4367" t="e">
        <f>IF(VLOOKUP($A4367,Parts!$A:$AM,G$1,0)="X",X$2,"")</f>
        <v>#VALUE!</v>
      </c>
      <c r="H4367" t="e">
        <f>IF(VLOOKUP($A4367,Parts!$A:$AM,H$1,0)="X",Y$2,"")</f>
        <v>#VALUE!</v>
      </c>
      <c r="I4367" t="e">
        <f>IF(VLOOKUP($A4367,Parts!$A:$AM,I$1,0)="X",Z$2,"")</f>
        <v>#VALUE!</v>
      </c>
      <c r="J4367" t="e">
        <f>IF(VLOOKUP($A4367,Parts!$A:$AM,J$1,0)="X",AA$2,"")</f>
        <v>#VALUE!</v>
      </c>
      <c r="K4367" t="e">
        <f>IF(VLOOKUP($A4367,Parts!$A:$AM,K$1,0)="X",AB$2,"")</f>
        <v>#VALUE!</v>
      </c>
      <c r="L4367" t="e">
        <f>IF(VLOOKUP($A4367,Parts!$A:$AM,L$1,0)="X",AC$2,"")</f>
        <v>#VALUE!</v>
      </c>
      <c r="M4367" t="e">
        <f>IF(VLOOKUP($A4367,Parts!$A:$AM,M$1,0)="X",AD$2,"")</f>
        <v>#VALUE!</v>
      </c>
      <c r="N4367" t="e">
        <f>IF(VLOOKUP($A4367,Parts!$A:$AM,N$1,0)="X",AE$2,"")</f>
        <v>#VALUE!</v>
      </c>
      <c r="O4367" t="e">
        <f>IF(VLOOKUP($A4367,Parts!$A:$AM,O$1,0)="X",AF$2,"")</f>
        <v>#VALUE!</v>
      </c>
      <c r="P4367" t="e">
        <f t="shared" si="69"/>
        <v>#VALUE!</v>
      </c>
    </row>
    <row r="4368" spans="1:16" x14ac:dyDescent="0.25">
      <c r="A4368" t="e">
        <f>Table15[[#This Row],[Name]]</f>
        <v>#VALUE!</v>
      </c>
      <c r="B4368" t="e">
        <f>IF(VLOOKUP($A4368,Parts!$A:$AM,B$1,0)="X",S$2,"")</f>
        <v>#VALUE!</v>
      </c>
      <c r="C4368" t="e">
        <f>IF(VLOOKUP($A4368,Parts!$A:$AM,C$1,0)="X",T$2,"")</f>
        <v>#VALUE!</v>
      </c>
      <c r="D4368" t="e">
        <f>IF(VLOOKUP($A4368,Parts!$A:$AM,D$1,0)="X",U$2,"")</f>
        <v>#VALUE!</v>
      </c>
      <c r="E4368" t="e">
        <f>IF(VLOOKUP($A4368,Parts!$A:$AM,E$1,0)="X",V$2,"")</f>
        <v>#VALUE!</v>
      </c>
      <c r="F4368" t="e">
        <f>IF(VLOOKUP($A4368,Parts!$A:$AM,F$1,0)="X",W$2,"")</f>
        <v>#VALUE!</v>
      </c>
      <c r="G4368" t="e">
        <f>IF(VLOOKUP($A4368,Parts!$A:$AM,G$1,0)="X",X$2,"")</f>
        <v>#VALUE!</v>
      </c>
      <c r="H4368" t="e">
        <f>IF(VLOOKUP($A4368,Parts!$A:$AM,H$1,0)="X",Y$2,"")</f>
        <v>#VALUE!</v>
      </c>
      <c r="I4368" t="e">
        <f>IF(VLOOKUP($A4368,Parts!$A:$AM,I$1,0)="X",Z$2,"")</f>
        <v>#VALUE!</v>
      </c>
      <c r="J4368" t="e">
        <f>IF(VLOOKUP($A4368,Parts!$A:$AM,J$1,0)="X",AA$2,"")</f>
        <v>#VALUE!</v>
      </c>
      <c r="K4368" t="e">
        <f>IF(VLOOKUP($A4368,Parts!$A:$AM,K$1,0)="X",AB$2,"")</f>
        <v>#VALUE!</v>
      </c>
      <c r="L4368" t="e">
        <f>IF(VLOOKUP($A4368,Parts!$A:$AM,L$1,0)="X",AC$2,"")</f>
        <v>#VALUE!</v>
      </c>
      <c r="M4368" t="e">
        <f>IF(VLOOKUP($A4368,Parts!$A:$AM,M$1,0)="X",AD$2,"")</f>
        <v>#VALUE!</v>
      </c>
      <c r="N4368" t="e">
        <f>IF(VLOOKUP($A4368,Parts!$A:$AM,N$1,0)="X",AE$2,"")</f>
        <v>#VALUE!</v>
      </c>
      <c r="O4368" t="e">
        <f>IF(VLOOKUP($A4368,Parts!$A:$AM,O$1,0)="X",AF$2,"")</f>
        <v>#VALUE!</v>
      </c>
      <c r="P4368" t="e">
        <f t="shared" si="69"/>
        <v>#VALUE!</v>
      </c>
    </row>
    <row r="4369" spans="1:16" x14ac:dyDescent="0.25">
      <c r="A4369" t="e">
        <f>Table15[[#This Row],[Name]]</f>
        <v>#VALUE!</v>
      </c>
      <c r="B4369" t="e">
        <f>IF(VLOOKUP($A4369,Parts!$A:$AM,B$1,0)="X",S$2,"")</f>
        <v>#VALUE!</v>
      </c>
      <c r="C4369" t="e">
        <f>IF(VLOOKUP($A4369,Parts!$A:$AM,C$1,0)="X",T$2,"")</f>
        <v>#VALUE!</v>
      </c>
      <c r="D4369" t="e">
        <f>IF(VLOOKUP($A4369,Parts!$A:$AM,D$1,0)="X",U$2,"")</f>
        <v>#VALUE!</v>
      </c>
      <c r="E4369" t="e">
        <f>IF(VLOOKUP($A4369,Parts!$A:$AM,E$1,0)="X",V$2,"")</f>
        <v>#VALUE!</v>
      </c>
      <c r="F4369" t="e">
        <f>IF(VLOOKUP($A4369,Parts!$A:$AM,F$1,0)="X",W$2,"")</f>
        <v>#VALUE!</v>
      </c>
      <c r="G4369" t="e">
        <f>IF(VLOOKUP($A4369,Parts!$A:$AM,G$1,0)="X",X$2,"")</f>
        <v>#VALUE!</v>
      </c>
      <c r="H4369" t="e">
        <f>IF(VLOOKUP($A4369,Parts!$A:$AM,H$1,0)="X",Y$2,"")</f>
        <v>#VALUE!</v>
      </c>
      <c r="I4369" t="e">
        <f>IF(VLOOKUP($A4369,Parts!$A:$AM,I$1,0)="X",Z$2,"")</f>
        <v>#VALUE!</v>
      </c>
      <c r="J4369" t="e">
        <f>IF(VLOOKUP($A4369,Parts!$A:$AM,J$1,0)="X",AA$2,"")</f>
        <v>#VALUE!</v>
      </c>
      <c r="K4369" t="e">
        <f>IF(VLOOKUP($A4369,Parts!$A:$AM,K$1,0)="X",AB$2,"")</f>
        <v>#VALUE!</v>
      </c>
      <c r="L4369" t="e">
        <f>IF(VLOOKUP($A4369,Parts!$A:$AM,L$1,0)="X",AC$2,"")</f>
        <v>#VALUE!</v>
      </c>
      <c r="M4369" t="e">
        <f>IF(VLOOKUP($A4369,Parts!$A:$AM,M$1,0)="X",AD$2,"")</f>
        <v>#VALUE!</v>
      </c>
      <c r="N4369" t="e">
        <f>IF(VLOOKUP($A4369,Parts!$A:$AM,N$1,0)="X",AE$2,"")</f>
        <v>#VALUE!</v>
      </c>
      <c r="O4369" t="e">
        <f>IF(VLOOKUP($A4369,Parts!$A:$AM,O$1,0)="X",AF$2,"")</f>
        <v>#VALUE!</v>
      </c>
      <c r="P4369" t="e">
        <f t="shared" si="69"/>
        <v>#VALUE!</v>
      </c>
    </row>
    <row r="4370" spans="1:16" x14ac:dyDescent="0.25">
      <c r="A4370" t="e">
        <f>Table15[[#This Row],[Name]]</f>
        <v>#VALUE!</v>
      </c>
      <c r="B4370" t="e">
        <f>IF(VLOOKUP($A4370,Parts!$A:$AM,B$1,0)="X",S$2,"")</f>
        <v>#VALUE!</v>
      </c>
      <c r="C4370" t="e">
        <f>IF(VLOOKUP($A4370,Parts!$A:$AM,C$1,0)="X",T$2,"")</f>
        <v>#VALUE!</v>
      </c>
      <c r="D4370" t="e">
        <f>IF(VLOOKUP($A4370,Parts!$A:$AM,D$1,0)="X",U$2,"")</f>
        <v>#VALUE!</v>
      </c>
      <c r="E4370" t="e">
        <f>IF(VLOOKUP($A4370,Parts!$A:$AM,E$1,0)="X",V$2,"")</f>
        <v>#VALUE!</v>
      </c>
      <c r="F4370" t="e">
        <f>IF(VLOOKUP($A4370,Parts!$A:$AM,F$1,0)="X",W$2,"")</f>
        <v>#VALUE!</v>
      </c>
      <c r="G4370" t="e">
        <f>IF(VLOOKUP($A4370,Parts!$A:$AM,G$1,0)="X",X$2,"")</f>
        <v>#VALUE!</v>
      </c>
      <c r="H4370" t="e">
        <f>IF(VLOOKUP($A4370,Parts!$A:$AM,H$1,0)="X",Y$2,"")</f>
        <v>#VALUE!</v>
      </c>
      <c r="I4370" t="e">
        <f>IF(VLOOKUP($A4370,Parts!$A:$AM,I$1,0)="X",Z$2,"")</f>
        <v>#VALUE!</v>
      </c>
      <c r="J4370" t="e">
        <f>IF(VLOOKUP($A4370,Parts!$A:$AM,J$1,0)="X",AA$2,"")</f>
        <v>#VALUE!</v>
      </c>
      <c r="K4370" t="e">
        <f>IF(VLOOKUP($A4370,Parts!$A:$AM,K$1,0)="X",AB$2,"")</f>
        <v>#VALUE!</v>
      </c>
      <c r="L4370" t="e">
        <f>IF(VLOOKUP($A4370,Parts!$A:$AM,L$1,0)="X",AC$2,"")</f>
        <v>#VALUE!</v>
      </c>
      <c r="M4370" t="e">
        <f>IF(VLOOKUP($A4370,Parts!$A:$AM,M$1,0)="X",AD$2,"")</f>
        <v>#VALUE!</v>
      </c>
      <c r="N4370" t="e">
        <f>IF(VLOOKUP($A4370,Parts!$A:$AM,N$1,0)="X",AE$2,"")</f>
        <v>#VALUE!</v>
      </c>
      <c r="O4370" t="e">
        <f>IF(VLOOKUP($A4370,Parts!$A:$AM,O$1,0)="X",AF$2,"")</f>
        <v>#VALUE!</v>
      </c>
      <c r="P4370" t="e">
        <f t="shared" si="69"/>
        <v>#VALUE!</v>
      </c>
    </row>
    <row r="4371" spans="1:16" x14ac:dyDescent="0.25">
      <c r="A4371" t="e">
        <f>Table15[[#This Row],[Name]]</f>
        <v>#VALUE!</v>
      </c>
      <c r="B4371" t="e">
        <f>IF(VLOOKUP($A4371,Parts!$A:$AM,B$1,0)="X",S$2,"")</f>
        <v>#VALUE!</v>
      </c>
      <c r="C4371" t="e">
        <f>IF(VLOOKUP($A4371,Parts!$A:$AM,C$1,0)="X",T$2,"")</f>
        <v>#VALUE!</v>
      </c>
      <c r="D4371" t="e">
        <f>IF(VLOOKUP($A4371,Parts!$A:$AM,D$1,0)="X",U$2,"")</f>
        <v>#VALUE!</v>
      </c>
      <c r="E4371" t="e">
        <f>IF(VLOOKUP($A4371,Parts!$A:$AM,E$1,0)="X",V$2,"")</f>
        <v>#VALUE!</v>
      </c>
      <c r="F4371" t="e">
        <f>IF(VLOOKUP($A4371,Parts!$A:$AM,F$1,0)="X",W$2,"")</f>
        <v>#VALUE!</v>
      </c>
      <c r="G4371" t="e">
        <f>IF(VLOOKUP($A4371,Parts!$A:$AM,G$1,0)="X",X$2,"")</f>
        <v>#VALUE!</v>
      </c>
      <c r="H4371" t="e">
        <f>IF(VLOOKUP($A4371,Parts!$A:$AM,H$1,0)="X",Y$2,"")</f>
        <v>#VALUE!</v>
      </c>
      <c r="I4371" t="e">
        <f>IF(VLOOKUP($A4371,Parts!$A:$AM,I$1,0)="X",Z$2,"")</f>
        <v>#VALUE!</v>
      </c>
      <c r="J4371" t="e">
        <f>IF(VLOOKUP($A4371,Parts!$A:$AM,J$1,0)="X",AA$2,"")</f>
        <v>#VALUE!</v>
      </c>
      <c r="K4371" t="e">
        <f>IF(VLOOKUP($A4371,Parts!$A:$AM,K$1,0)="X",AB$2,"")</f>
        <v>#VALUE!</v>
      </c>
      <c r="L4371" t="e">
        <f>IF(VLOOKUP($A4371,Parts!$A:$AM,L$1,0)="X",AC$2,"")</f>
        <v>#VALUE!</v>
      </c>
      <c r="M4371" t="e">
        <f>IF(VLOOKUP($A4371,Parts!$A:$AM,M$1,0)="X",AD$2,"")</f>
        <v>#VALUE!</v>
      </c>
      <c r="N4371" t="e">
        <f>IF(VLOOKUP($A4371,Parts!$A:$AM,N$1,0)="X",AE$2,"")</f>
        <v>#VALUE!</v>
      </c>
      <c r="O4371" t="e">
        <f>IF(VLOOKUP($A4371,Parts!$A:$AM,O$1,0)="X",AF$2,"")</f>
        <v>#VALUE!</v>
      </c>
      <c r="P4371" t="e">
        <f t="shared" si="69"/>
        <v>#VALUE!</v>
      </c>
    </row>
    <row r="4372" spans="1:16" x14ac:dyDescent="0.25">
      <c r="A4372" t="e">
        <f>Table15[[#This Row],[Name]]</f>
        <v>#VALUE!</v>
      </c>
      <c r="B4372" t="e">
        <f>IF(VLOOKUP($A4372,Parts!$A:$AM,B$1,0)="X",S$2,"")</f>
        <v>#VALUE!</v>
      </c>
      <c r="C4372" t="e">
        <f>IF(VLOOKUP($A4372,Parts!$A:$AM,C$1,0)="X",T$2,"")</f>
        <v>#VALUE!</v>
      </c>
      <c r="D4372" t="e">
        <f>IF(VLOOKUP($A4372,Parts!$A:$AM,D$1,0)="X",U$2,"")</f>
        <v>#VALUE!</v>
      </c>
      <c r="E4372" t="e">
        <f>IF(VLOOKUP($A4372,Parts!$A:$AM,E$1,0)="X",V$2,"")</f>
        <v>#VALUE!</v>
      </c>
      <c r="F4372" t="e">
        <f>IF(VLOOKUP($A4372,Parts!$A:$AM,F$1,0)="X",W$2,"")</f>
        <v>#VALUE!</v>
      </c>
      <c r="G4372" t="e">
        <f>IF(VLOOKUP($A4372,Parts!$A:$AM,G$1,0)="X",X$2,"")</f>
        <v>#VALUE!</v>
      </c>
      <c r="H4372" t="e">
        <f>IF(VLOOKUP($A4372,Parts!$A:$AM,H$1,0)="X",Y$2,"")</f>
        <v>#VALUE!</v>
      </c>
      <c r="I4372" t="e">
        <f>IF(VLOOKUP($A4372,Parts!$A:$AM,I$1,0)="X",Z$2,"")</f>
        <v>#VALUE!</v>
      </c>
      <c r="J4372" t="e">
        <f>IF(VLOOKUP($A4372,Parts!$A:$AM,J$1,0)="X",AA$2,"")</f>
        <v>#VALUE!</v>
      </c>
      <c r="K4372" t="e">
        <f>IF(VLOOKUP($A4372,Parts!$A:$AM,K$1,0)="X",AB$2,"")</f>
        <v>#VALUE!</v>
      </c>
      <c r="L4372" t="e">
        <f>IF(VLOOKUP($A4372,Parts!$A:$AM,L$1,0)="X",AC$2,"")</f>
        <v>#VALUE!</v>
      </c>
      <c r="M4372" t="e">
        <f>IF(VLOOKUP($A4372,Parts!$A:$AM,M$1,0)="X",AD$2,"")</f>
        <v>#VALUE!</v>
      </c>
      <c r="N4372" t="e">
        <f>IF(VLOOKUP($A4372,Parts!$A:$AM,N$1,0)="X",AE$2,"")</f>
        <v>#VALUE!</v>
      </c>
      <c r="O4372" t="e">
        <f>IF(VLOOKUP($A4372,Parts!$A:$AM,O$1,0)="X",AF$2,"")</f>
        <v>#VALUE!</v>
      </c>
      <c r="P4372" t="e">
        <f t="shared" si="69"/>
        <v>#VALUE!</v>
      </c>
    </row>
    <row r="4373" spans="1:16" x14ac:dyDescent="0.25">
      <c r="A4373" t="e">
        <f>Table15[[#This Row],[Name]]</f>
        <v>#VALUE!</v>
      </c>
      <c r="B4373" t="e">
        <f>IF(VLOOKUP($A4373,Parts!$A:$AM,B$1,0)="X",S$2,"")</f>
        <v>#VALUE!</v>
      </c>
      <c r="C4373" t="e">
        <f>IF(VLOOKUP($A4373,Parts!$A:$AM,C$1,0)="X",T$2,"")</f>
        <v>#VALUE!</v>
      </c>
      <c r="D4373" t="e">
        <f>IF(VLOOKUP($A4373,Parts!$A:$AM,D$1,0)="X",U$2,"")</f>
        <v>#VALUE!</v>
      </c>
      <c r="E4373" t="e">
        <f>IF(VLOOKUP($A4373,Parts!$A:$AM,E$1,0)="X",V$2,"")</f>
        <v>#VALUE!</v>
      </c>
      <c r="F4373" t="e">
        <f>IF(VLOOKUP($A4373,Parts!$A:$AM,F$1,0)="X",W$2,"")</f>
        <v>#VALUE!</v>
      </c>
      <c r="G4373" t="e">
        <f>IF(VLOOKUP($A4373,Parts!$A:$AM,G$1,0)="X",X$2,"")</f>
        <v>#VALUE!</v>
      </c>
      <c r="H4373" t="e">
        <f>IF(VLOOKUP($A4373,Parts!$A:$AM,H$1,0)="X",Y$2,"")</f>
        <v>#VALUE!</v>
      </c>
      <c r="I4373" t="e">
        <f>IF(VLOOKUP($A4373,Parts!$A:$AM,I$1,0)="X",Z$2,"")</f>
        <v>#VALUE!</v>
      </c>
      <c r="J4373" t="e">
        <f>IF(VLOOKUP($A4373,Parts!$A:$AM,J$1,0)="X",AA$2,"")</f>
        <v>#VALUE!</v>
      </c>
      <c r="K4373" t="e">
        <f>IF(VLOOKUP($A4373,Parts!$A:$AM,K$1,0)="X",AB$2,"")</f>
        <v>#VALUE!</v>
      </c>
      <c r="L4373" t="e">
        <f>IF(VLOOKUP($A4373,Parts!$A:$AM,L$1,0)="X",AC$2,"")</f>
        <v>#VALUE!</v>
      </c>
      <c r="M4373" t="e">
        <f>IF(VLOOKUP($A4373,Parts!$A:$AM,M$1,0)="X",AD$2,"")</f>
        <v>#VALUE!</v>
      </c>
      <c r="N4373" t="e">
        <f>IF(VLOOKUP($A4373,Parts!$A:$AM,N$1,0)="X",AE$2,"")</f>
        <v>#VALUE!</v>
      </c>
      <c r="O4373" t="e">
        <f>IF(VLOOKUP($A4373,Parts!$A:$AM,O$1,0)="X",AF$2,"")</f>
        <v>#VALUE!</v>
      </c>
      <c r="P4373" t="e">
        <f t="shared" si="69"/>
        <v>#VALUE!</v>
      </c>
    </row>
    <row r="4374" spans="1:16" x14ac:dyDescent="0.25">
      <c r="A4374" t="e">
        <f>Table15[[#This Row],[Name]]</f>
        <v>#VALUE!</v>
      </c>
      <c r="B4374" t="e">
        <f>IF(VLOOKUP($A4374,Parts!$A:$AM,B$1,0)="X",S$2,"")</f>
        <v>#VALUE!</v>
      </c>
      <c r="C4374" t="e">
        <f>IF(VLOOKUP($A4374,Parts!$A:$AM,C$1,0)="X",T$2,"")</f>
        <v>#VALUE!</v>
      </c>
      <c r="D4374" t="e">
        <f>IF(VLOOKUP($A4374,Parts!$A:$AM,D$1,0)="X",U$2,"")</f>
        <v>#VALUE!</v>
      </c>
      <c r="E4374" t="e">
        <f>IF(VLOOKUP($A4374,Parts!$A:$AM,E$1,0)="X",V$2,"")</f>
        <v>#VALUE!</v>
      </c>
      <c r="F4374" t="e">
        <f>IF(VLOOKUP($A4374,Parts!$A:$AM,F$1,0)="X",W$2,"")</f>
        <v>#VALUE!</v>
      </c>
      <c r="G4374" t="e">
        <f>IF(VLOOKUP($A4374,Parts!$A:$AM,G$1,0)="X",X$2,"")</f>
        <v>#VALUE!</v>
      </c>
      <c r="H4374" t="e">
        <f>IF(VLOOKUP($A4374,Parts!$A:$AM,H$1,0)="X",Y$2,"")</f>
        <v>#VALUE!</v>
      </c>
      <c r="I4374" t="e">
        <f>IF(VLOOKUP($A4374,Parts!$A:$AM,I$1,0)="X",Z$2,"")</f>
        <v>#VALUE!</v>
      </c>
      <c r="J4374" t="e">
        <f>IF(VLOOKUP($A4374,Parts!$A:$AM,J$1,0)="X",AA$2,"")</f>
        <v>#VALUE!</v>
      </c>
      <c r="K4374" t="e">
        <f>IF(VLOOKUP($A4374,Parts!$A:$AM,K$1,0)="X",AB$2,"")</f>
        <v>#VALUE!</v>
      </c>
      <c r="L4374" t="e">
        <f>IF(VLOOKUP($A4374,Parts!$A:$AM,L$1,0)="X",AC$2,"")</f>
        <v>#VALUE!</v>
      </c>
      <c r="M4374" t="e">
        <f>IF(VLOOKUP($A4374,Parts!$A:$AM,M$1,0)="X",AD$2,"")</f>
        <v>#VALUE!</v>
      </c>
      <c r="N4374" t="e">
        <f>IF(VLOOKUP($A4374,Parts!$A:$AM,N$1,0)="X",AE$2,"")</f>
        <v>#VALUE!</v>
      </c>
      <c r="O4374" t="e">
        <f>IF(VLOOKUP($A4374,Parts!$A:$AM,O$1,0)="X",AF$2,"")</f>
        <v>#VALUE!</v>
      </c>
      <c r="P4374" t="e">
        <f t="shared" si="69"/>
        <v>#VALUE!</v>
      </c>
    </row>
    <row r="4375" spans="1:16" x14ac:dyDescent="0.25">
      <c r="A4375" t="e">
        <f>Table15[[#This Row],[Name]]</f>
        <v>#VALUE!</v>
      </c>
      <c r="B4375" t="e">
        <f>IF(VLOOKUP($A4375,Parts!$A:$AM,B$1,0)="X",S$2,"")</f>
        <v>#VALUE!</v>
      </c>
      <c r="C4375" t="e">
        <f>IF(VLOOKUP($A4375,Parts!$A:$AM,C$1,0)="X",T$2,"")</f>
        <v>#VALUE!</v>
      </c>
      <c r="D4375" t="e">
        <f>IF(VLOOKUP($A4375,Parts!$A:$AM,D$1,0)="X",U$2,"")</f>
        <v>#VALUE!</v>
      </c>
      <c r="E4375" t="e">
        <f>IF(VLOOKUP($A4375,Parts!$A:$AM,E$1,0)="X",V$2,"")</f>
        <v>#VALUE!</v>
      </c>
      <c r="F4375" t="e">
        <f>IF(VLOOKUP($A4375,Parts!$A:$AM,F$1,0)="X",W$2,"")</f>
        <v>#VALUE!</v>
      </c>
      <c r="G4375" t="e">
        <f>IF(VLOOKUP($A4375,Parts!$A:$AM,G$1,0)="X",X$2,"")</f>
        <v>#VALUE!</v>
      </c>
      <c r="H4375" t="e">
        <f>IF(VLOOKUP($A4375,Parts!$A:$AM,H$1,0)="X",Y$2,"")</f>
        <v>#VALUE!</v>
      </c>
      <c r="I4375" t="e">
        <f>IF(VLOOKUP($A4375,Parts!$A:$AM,I$1,0)="X",Z$2,"")</f>
        <v>#VALUE!</v>
      </c>
      <c r="J4375" t="e">
        <f>IF(VLOOKUP($A4375,Parts!$A:$AM,J$1,0)="X",AA$2,"")</f>
        <v>#VALUE!</v>
      </c>
      <c r="K4375" t="e">
        <f>IF(VLOOKUP($A4375,Parts!$A:$AM,K$1,0)="X",AB$2,"")</f>
        <v>#VALUE!</v>
      </c>
      <c r="L4375" t="e">
        <f>IF(VLOOKUP($A4375,Parts!$A:$AM,L$1,0)="X",AC$2,"")</f>
        <v>#VALUE!</v>
      </c>
      <c r="M4375" t="e">
        <f>IF(VLOOKUP($A4375,Parts!$A:$AM,M$1,0)="X",AD$2,"")</f>
        <v>#VALUE!</v>
      </c>
      <c r="N4375" t="e">
        <f>IF(VLOOKUP($A4375,Parts!$A:$AM,N$1,0)="X",AE$2,"")</f>
        <v>#VALUE!</v>
      </c>
      <c r="O4375" t="e">
        <f>IF(VLOOKUP($A4375,Parts!$A:$AM,O$1,0)="X",AF$2,"")</f>
        <v>#VALUE!</v>
      </c>
      <c r="P4375" t="e">
        <f t="shared" si="69"/>
        <v>#VALUE!</v>
      </c>
    </row>
    <row r="4376" spans="1:16" x14ac:dyDescent="0.25">
      <c r="A4376" t="e">
        <f>Table15[[#This Row],[Name]]</f>
        <v>#VALUE!</v>
      </c>
      <c r="B4376" t="e">
        <f>IF(VLOOKUP($A4376,Parts!$A:$AM,B$1,0)="X",S$2,"")</f>
        <v>#VALUE!</v>
      </c>
      <c r="C4376" t="e">
        <f>IF(VLOOKUP($A4376,Parts!$A:$AM,C$1,0)="X",T$2,"")</f>
        <v>#VALUE!</v>
      </c>
      <c r="D4376" t="e">
        <f>IF(VLOOKUP($A4376,Parts!$A:$AM,D$1,0)="X",U$2,"")</f>
        <v>#VALUE!</v>
      </c>
      <c r="E4376" t="e">
        <f>IF(VLOOKUP($A4376,Parts!$A:$AM,E$1,0)="X",V$2,"")</f>
        <v>#VALUE!</v>
      </c>
      <c r="F4376" t="e">
        <f>IF(VLOOKUP($A4376,Parts!$A:$AM,F$1,0)="X",W$2,"")</f>
        <v>#VALUE!</v>
      </c>
      <c r="G4376" t="e">
        <f>IF(VLOOKUP($A4376,Parts!$A:$AM,G$1,0)="X",X$2,"")</f>
        <v>#VALUE!</v>
      </c>
      <c r="H4376" t="e">
        <f>IF(VLOOKUP($A4376,Parts!$A:$AM,H$1,0)="X",Y$2,"")</f>
        <v>#VALUE!</v>
      </c>
      <c r="I4376" t="e">
        <f>IF(VLOOKUP($A4376,Parts!$A:$AM,I$1,0)="X",Z$2,"")</f>
        <v>#VALUE!</v>
      </c>
      <c r="J4376" t="e">
        <f>IF(VLOOKUP($A4376,Parts!$A:$AM,J$1,0)="X",AA$2,"")</f>
        <v>#VALUE!</v>
      </c>
      <c r="K4376" t="e">
        <f>IF(VLOOKUP($A4376,Parts!$A:$AM,K$1,0)="X",AB$2,"")</f>
        <v>#VALUE!</v>
      </c>
      <c r="L4376" t="e">
        <f>IF(VLOOKUP($A4376,Parts!$A:$AM,L$1,0)="X",AC$2,"")</f>
        <v>#VALUE!</v>
      </c>
      <c r="M4376" t="e">
        <f>IF(VLOOKUP($A4376,Parts!$A:$AM,M$1,0)="X",AD$2,"")</f>
        <v>#VALUE!</v>
      </c>
      <c r="N4376" t="e">
        <f>IF(VLOOKUP($A4376,Parts!$A:$AM,N$1,0)="X",AE$2,"")</f>
        <v>#VALUE!</v>
      </c>
      <c r="O4376" t="e">
        <f>IF(VLOOKUP($A4376,Parts!$A:$AM,O$1,0)="X",AF$2,"")</f>
        <v>#VALUE!</v>
      </c>
      <c r="P4376" t="e">
        <f t="shared" si="69"/>
        <v>#VALUE!</v>
      </c>
    </row>
    <row r="4377" spans="1:16" x14ac:dyDescent="0.25">
      <c r="A4377" t="e">
        <f>Table15[[#This Row],[Name]]</f>
        <v>#VALUE!</v>
      </c>
      <c r="B4377" t="e">
        <f>IF(VLOOKUP($A4377,Parts!$A:$AM,B$1,0)="X",S$2,"")</f>
        <v>#VALUE!</v>
      </c>
      <c r="C4377" t="e">
        <f>IF(VLOOKUP($A4377,Parts!$A:$AM,C$1,0)="X",T$2,"")</f>
        <v>#VALUE!</v>
      </c>
      <c r="D4377" t="e">
        <f>IF(VLOOKUP($A4377,Parts!$A:$AM,D$1,0)="X",U$2,"")</f>
        <v>#VALUE!</v>
      </c>
      <c r="E4377" t="e">
        <f>IF(VLOOKUP($A4377,Parts!$A:$AM,E$1,0)="X",V$2,"")</f>
        <v>#VALUE!</v>
      </c>
      <c r="F4377" t="e">
        <f>IF(VLOOKUP($A4377,Parts!$A:$AM,F$1,0)="X",W$2,"")</f>
        <v>#VALUE!</v>
      </c>
      <c r="G4377" t="e">
        <f>IF(VLOOKUP($A4377,Parts!$A:$AM,G$1,0)="X",X$2,"")</f>
        <v>#VALUE!</v>
      </c>
      <c r="H4377" t="e">
        <f>IF(VLOOKUP($A4377,Parts!$A:$AM,H$1,0)="X",Y$2,"")</f>
        <v>#VALUE!</v>
      </c>
      <c r="I4377" t="e">
        <f>IF(VLOOKUP($A4377,Parts!$A:$AM,I$1,0)="X",Z$2,"")</f>
        <v>#VALUE!</v>
      </c>
      <c r="J4377" t="e">
        <f>IF(VLOOKUP($A4377,Parts!$A:$AM,J$1,0)="X",AA$2,"")</f>
        <v>#VALUE!</v>
      </c>
      <c r="K4377" t="e">
        <f>IF(VLOOKUP($A4377,Parts!$A:$AM,K$1,0)="X",AB$2,"")</f>
        <v>#VALUE!</v>
      </c>
      <c r="L4377" t="e">
        <f>IF(VLOOKUP($A4377,Parts!$A:$AM,L$1,0)="X",AC$2,"")</f>
        <v>#VALUE!</v>
      </c>
      <c r="M4377" t="e">
        <f>IF(VLOOKUP($A4377,Parts!$A:$AM,M$1,0)="X",AD$2,"")</f>
        <v>#VALUE!</v>
      </c>
      <c r="N4377" t="e">
        <f>IF(VLOOKUP($A4377,Parts!$A:$AM,N$1,0)="X",AE$2,"")</f>
        <v>#VALUE!</v>
      </c>
      <c r="O4377" t="e">
        <f>IF(VLOOKUP($A4377,Parts!$A:$AM,O$1,0)="X",AF$2,"")</f>
        <v>#VALUE!</v>
      </c>
      <c r="P4377" t="e">
        <f t="shared" si="69"/>
        <v>#VALUE!</v>
      </c>
    </row>
    <row r="4378" spans="1:16" x14ac:dyDescent="0.25">
      <c r="A4378" t="e">
        <f>Table15[[#This Row],[Name]]</f>
        <v>#VALUE!</v>
      </c>
      <c r="B4378" t="e">
        <f>IF(VLOOKUP($A4378,Parts!$A:$AM,B$1,0)="X",S$2,"")</f>
        <v>#VALUE!</v>
      </c>
      <c r="C4378" t="e">
        <f>IF(VLOOKUP($A4378,Parts!$A:$AM,C$1,0)="X",T$2,"")</f>
        <v>#VALUE!</v>
      </c>
      <c r="D4378" t="e">
        <f>IF(VLOOKUP($A4378,Parts!$A:$AM,D$1,0)="X",U$2,"")</f>
        <v>#VALUE!</v>
      </c>
      <c r="E4378" t="e">
        <f>IF(VLOOKUP($A4378,Parts!$A:$AM,E$1,0)="X",V$2,"")</f>
        <v>#VALUE!</v>
      </c>
      <c r="F4378" t="e">
        <f>IF(VLOOKUP($A4378,Parts!$A:$AM,F$1,0)="X",W$2,"")</f>
        <v>#VALUE!</v>
      </c>
      <c r="G4378" t="e">
        <f>IF(VLOOKUP($A4378,Parts!$A:$AM,G$1,0)="X",X$2,"")</f>
        <v>#VALUE!</v>
      </c>
      <c r="H4378" t="e">
        <f>IF(VLOOKUP($A4378,Parts!$A:$AM,H$1,0)="X",Y$2,"")</f>
        <v>#VALUE!</v>
      </c>
      <c r="I4378" t="e">
        <f>IF(VLOOKUP($A4378,Parts!$A:$AM,I$1,0)="X",Z$2,"")</f>
        <v>#VALUE!</v>
      </c>
      <c r="J4378" t="e">
        <f>IF(VLOOKUP($A4378,Parts!$A:$AM,J$1,0)="X",AA$2,"")</f>
        <v>#VALUE!</v>
      </c>
      <c r="K4378" t="e">
        <f>IF(VLOOKUP($A4378,Parts!$A:$AM,K$1,0)="X",AB$2,"")</f>
        <v>#VALUE!</v>
      </c>
      <c r="L4378" t="e">
        <f>IF(VLOOKUP($A4378,Parts!$A:$AM,L$1,0)="X",AC$2,"")</f>
        <v>#VALUE!</v>
      </c>
      <c r="M4378" t="e">
        <f>IF(VLOOKUP($A4378,Parts!$A:$AM,M$1,0)="X",AD$2,"")</f>
        <v>#VALUE!</v>
      </c>
      <c r="N4378" t="e">
        <f>IF(VLOOKUP($A4378,Parts!$A:$AM,N$1,0)="X",AE$2,"")</f>
        <v>#VALUE!</v>
      </c>
      <c r="O4378" t="e">
        <f>IF(VLOOKUP($A4378,Parts!$A:$AM,O$1,0)="X",AF$2,"")</f>
        <v>#VALUE!</v>
      </c>
      <c r="P4378" t="e">
        <f t="shared" si="69"/>
        <v>#VALUE!</v>
      </c>
    </row>
    <row r="4379" spans="1:16" x14ac:dyDescent="0.25">
      <c r="A4379" t="e">
        <f>Table15[[#This Row],[Name]]</f>
        <v>#VALUE!</v>
      </c>
      <c r="B4379" t="e">
        <f>IF(VLOOKUP($A4379,Parts!$A:$AM,B$1,0)="X",S$2,"")</f>
        <v>#VALUE!</v>
      </c>
      <c r="C4379" t="e">
        <f>IF(VLOOKUP($A4379,Parts!$A:$AM,C$1,0)="X",T$2,"")</f>
        <v>#VALUE!</v>
      </c>
      <c r="D4379" t="e">
        <f>IF(VLOOKUP($A4379,Parts!$A:$AM,D$1,0)="X",U$2,"")</f>
        <v>#VALUE!</v>
      </c>
      <c r="E4379" t="e">
        <f>IF(VLOOKUP($A4379,Parts!$A:$AM,E$1,0)="X",V$2,"")</f>
        <v>#VALUE!</v>
      </c>
      <c r="F4379" t="e">
        <f>IF(VLOOKUP($A4379,Parts!$A:$AM,F$1,0)="X",W$2,"")</f>
        <v>#VALUE!</v>
      </c>
      <c r="G4379" t="e">
        <f>IF(VLOOKUP($A4379,Parts!$A:$AM,G$1,0)="X",X$2,"")</f>
        <v>#VALUE!</v>
      </c>
      <c r="H4379" t="e">
        <f>IF(VLOOKUP($A4379,Parts!$A:$AM,H$1,0)="X",Y$2,"")</f>
        <v>#VALUE!</v>
      </c>
      <c r="I4379" t="e">
        <f>IF(VLOOKUP($A4379,Parts!$A:$AM,I$1,0)="X",Z$2,"")</f>
        <v>#VALUE!</v>
      </c>
      <c r="J4379" t="e">
        <f>IF(VLOOKUP($A4379,Parts!$A:$AM,J$1,0)="X",AA$2,"")</f>
        <v>#VALUE!</v>
      </c>
      <c r="K4379" t="e">
        <f>IF(VLOOKUP($A4379,Parts!$A:$AM,K$1,0)="X",AB$2,"")</f>
        <v>#VALUE!</v>
      </c>
      <c r="L4379" t="e">
        <f>IF(VLOOKUP($A4379,Parts!$A:$AM,L$1,0)="X",AC$2,"")</f>
        <v>#VALUE!</v>
      </c>
      <c r="M4379" t="e">
        <f>IF(VLOOKUP($A4379,Parts!$A:$AM,M$1,0)="X",AD$2,"")</f>
        <v>#VALUE!</v>
      </c>
      <c r="N4379" t="e">
        <f>IF(VLOOKUP($A4379,Parts!$A:$AM,N$1,0)="X",AE$2,"")</f>
        <v>#VALUE!</v>
      </c>
      <c r="O4379" t="e">
        <f>IF(VLOOKUP($A4379,Parts!$A:$AM,O$1,0)="X",AF$2,"")</f>
        <v>#VALUE!</v>
      </c>
      <c r="P4379" t="e">
        <f t="shared" si="69"/>
        <v>#VALUE!</v>
      </c>
    </row>
    <row r="4380" spans="1:16" x14ac:dyDescent="0.25">
      <c r="A4380" t="e">
        <f>Table15[[#This Row],[Name]]</f>
        <v>#VALUE!</v>
      </c>
      <c r="B4380" t="e">
        <f>IF(VLOOKUP($A4380,Parts!$A:$AM,B$1,0)="X",S$2,"")</f>
        <v>#VALUE!</v>
      </c>
      <c r="C4380" t="e">
        <f>IF(VLOOKUP($A4380,Parts!$A:$AM,C$1,0)="X",T$2,"")</f>
        <v>#VALUE!</v>
      </c>
      <c r="D4380" t="e">
        <f>IF(VLOOKUP($A4380,Parts!$A:$AM,D$1,0)="X",U$2,"")</f>
        <v>#VALUE!</v>
      </c>
      <c r="E4380" t="e">
        <f>IF(VLOOKUP($A4380,Parts!$A:$AM,E$1,0)="X",V$2,"")</f>
        <v>#VALUE!</v>
      </c>
      <c r="F4380" t="e">
        <f>IF(VLOOKUP($A4380,Parts!$A:$AM,F$1,0)="X",W$2,"")</f>
        <v>#VALUE!</v>
      </c>
      <c r="G4380" t="e">
        <f>IF(VLOOKUP($A4380,Parts!$A:$AM,G$1,0)="X",X$2,"")</f>
        <v>#VALUE!</v>
      </c>
      <c r="H4380" t="e">
        <f>IF(VLOOKUP($A4380,Parts!$A:$AM,H$1,0)="X",Y$2,"")</f>
        <v>#VALUE!</v>
      </c>
      <c r="I4380" t="e">
        <f>IF(VLOOKUP($A4380,Parts!$A:$AM,I$1,0)="X",Z$2,"")</f>
        <v>#VALUE!</v>
      </c>
      <c r="J4380" t="e">
        <f>IF(VLOOKUP($A4380,Parts!$A:$AM,J$1,0)="X",AA$2,"")</f>
        <v>#VALUE!</v>
      </c>
      <c r="K4380" t="e">
        <f>IF(VLOOKUP($A4380,Parts!$A:$AM,K$1,0)="X",AB$2,"")</f>
        <v>#VALUE!</v>
      </c>
      <c r="L4380" t="e">
        <f>IF(VLOOKUP($A4380,Parts!$A:$AM,L$1,0)="X",AC$2,"")</f>
        <v>#VALUE!</v>
      </c>
      <c r="M4380" t="e">
        <f>IF(VLOOKUP($A4380,Parts!$A:$AM,M$1,0)="X",AD$2,"")</f>
        <v>#VALUE!</v>
      </c>
      <c r="N4380" t="e">
        <f>IF(VLOOKUP($A4380,Parts!$A:$AM,N$1,0)="X",AE$2,"")</f>
        <v>#VALUE!</v>
      </c>
      <c r="O4380" t="e">
        <f>IF(VLOOKUP($A4380,Parts!$A:$AM,O$1,0)="X",AF$2,"")</f>
        <v>#VALUE!</v>
      </c>
      <c r="P4380" t="e">
        <f t="shared" si="69"/>
        <v>#VALUE!</v>
      </c>
    </row>
    <row r="4381" spans="1:16" x14ac:dyDescent="0.25">
      <c r="A4381" t="e">
        <f>Table15[[#This Row],[Name]]</f>
        <v>#VALUE!</v>
      </c>
      <c r="B4381" t="e">
        <f>IF(VLOOKUP($A4381,Parts!$A:$AM,B$1,0)="X",S$2,"")</f>
        <v>#VALUE!</v>
      </c>
      <c r="C4381" t="e">
        <f>IF(VLOOKUP($A4381,Parts!$A:$AM,C$1,0)="X",T$2,"")</f>
        <v>#VALUE!</v>
      </c>
      <c r="D4381" t="e">
        <f>IF(VLOOKUP($A4381,Parts!$A:$AM,D$1,0)="X",U$2,"")</f>
        <v>#VALUE!</v>
      </c>
      <c r="E4381" t="e">
        <f>IF(VLOOKUP($A4381,Parts!$A:$AM,E$1,0)="X",V$2,"")</f>
        <v>#VALUE!</v>
      </c>
      <c r="F4381" t="e">
        <f>IF(VLOOKUP($A4381,Parts!$A:$AM,F$1,0)="X",W$2,"")</f>
        <v>#VALUE!</v>
      </c>
      <c r="G4381" t="e">
        <f>IF(VLOOKUP($A4381,Parts!$A:$AM,G$1,0)="X",X$2,"")</f>
        <v>#VALUE!</v>
      </c>
      <c r="H4381" t="e">
        <f>IF(VLOOKUP($A4381,Parts!$A:$AM,H$1,0)="X",Y$2,"")</f>
        <v>#VALUE!</v>
      </c>
      <c r="I4381" t="e">
        <f>IF(VLOOKUP($A4381,Parts!$A:$AM,I$1,0)="X",Z$2,"")</f>
        <v>#VALUE!</v>
      </c>
      <c r="J4381" t="e">
        <f>IF(VLOOKUP($A4381,Parts!$A:$AM,J$1,0)="X",AA$2,"")</f>
        <v>#VALUE!</v>
      </c>
      <c r="K4381" t="e">
        <f>IF(VLOOKUP($A4381,Parts!$A:$AM,K$1,0)="X",AB$2,"")</f>
        <v>#VALUE!</v>
      </c>
      <c r="L4381" t="e">
        <f>IF(VLOOKUP($A4381,Parts!$A:$AM,L$1,0)="X",AC$2,"")</f>
        <v>#VALUE!</v>
      </c>
      <c r="M4381" t="e">
        <f>IF(VLOOKUP($A4381,Parts!$A:$AM,M$1,0)="X",AD$2,"")</f>
        <v>#VALUE!</v>
      </c>
      <c r="N4381" t="e">
        <f>IF(VLOOKUP($A4381,Parts!$A:$AM,N$1,0)="X",AE$2,"")</f>
        <v>#VALUE!</v>
      </c>
      <c r="O4381" t="e">
        <f>IF(VLOOKUP($A4381,Parts!$A:$AM,O$1,0)="X",AF$2,"")</f>
        <v>#VALUE!</v>
      </c>
      <c r="P4381" t="e">
        <f t="shared" si="69"/>
        <v>#VALUE!</v>
      </c>
    </row>
    <row r="4382" spans="1:16" x14ac:dyDescent="0.25">
      <c r="A4382" t="e">
        <f>Table15[[#This Row],[Name]]</f>
        <v>#VALUE!</v>
      </c>
      <c r="B4382" t="e">
        <f>IF(VLOOKUP($A4382,Parts!$A:$AM,B$1,0)="X",S$2,"")</f>
        <v>#VALUE!</v>
      </c>
      <c r="C4382" t="e">
        <f>IF(VLOOKUP($A4382,Parts!$A:$AM,C$1,0)="X",T$2,"")</f>
        <v>#VALUE!</v>
      </c>
      <c r="D4382" t="e">
        <f>IF(VLOOKUP($A4382,Parts!$A:$AM,D$1,0)="X",U$2,"")</f>
        <v>#VALUE!</v>
      </c>
      <c r="E4382" t="e">
        <f>IF(VLOOKUP($A4382,Parts!$A:$AM,E$1,0)="X",V$2,"")</f>
        <v>#VALUE!</v>
      </c>
      <c r="F4382" t="e">
        <f>IF(VLOOKUP($A4382,Parts!$A:$AM,F$1,0)="X",W$2,"")</f>
        <v>#VALUE!</v>
      </c>
      <c r="G4382" t="e">
        <f>IF(VLOOKUP($A4382,Parts!$A:$AM,G$1,0)="X",X$2,"")</f>
        <v>#VALUE!</v>
      </c>
      <c r="H4382" t="e">
        <f>IF(VLOOKUP($A4382,Parts!$A:$AM,H$1,0)="X",Y$2,"")</f>
        <v>#VALUE!</v>
      </c>
      <c r="I4382" t="e">
        <f>IF(VLOOKUP($A4382,Parts!$A:$AM,I$1,0)="X",Z$2,"")</f>
        <v>#VALUE!</v>
      </c>
      <c r="J4382" t="e">
        <f>IF(VLOOKUP($A4382,Parts!$A:$AM,J$1,0)="X",AA$2,"")</f>
        <v>#VALUE!</v>
      </c>
      <c r="K4382" t="e">
        <f>IF(VLOOKUP($A4382,Parts!$A:$AM,K$1,0)="X",AB$2,"")</f>
        <v>#VALUE!</v>
      </c>
      <c r="L4382" t="e">
        <f>IF(VLOOKUP($A4382,Parts!$A:$AM,L$1,0)="X",AC$2,"")</f>
        <v>#VALUE!</v>
      </c>
      <c r="M4382" t="e">
        <f>IF(VLOOKUP($A4382,Parts!$A:$AM,M$1,0)="X",AD$2,"")</f>
        <v>#VALUE!</v>
      </c>
      <c r="N4382" t="e">
        <f>IF(VLOOKUP($A4382,Parts!$A:$AM,N$1,0)="X",AE$2,"")</f>
        <v>#VALUE!</v>
      </c>
      <c r="O4382" t="e">
        <f>IF(VLOOKUP($A4382,Parts!$A:$AM,O$1,0)="X",AF$2,"")</f>
        <v>#VALUE!</v>
      </c>
      <c r="P4382" t="e">
        <f t="shared" si="69"/>
        <v>#VALUE!</v>
      </c>
    </row>
    <row r="4383" spans="1:16" x14ac:dyDescent="0.25">
      <c r="A4383" t="e">
        <f>Table15[[#This Row],[Name]]</f>
        <v>#VALUE!</v>
      </c>
      <c r="B4383" t="e">
        <f>IF(VLOOKUP($A4383,Parts!$A:$AM,B$1,0)="X",S$2,"")</f>
        <v>#VALUE!</v>
      </c>
      <c r="C4383" t="e">
        <f>IF(VLOOKUP($A4383,Parts!$A:$AM,C$1,0)="X",T$2,"")</f>
        <v>#VALUE!</v>
      </c>
      <c r="D4383" t="e">
        <f>IF(VLOOKUP($A4383,Parts!$A:$AM,D$1,0)="X",U$2,"")</f>
        <v>#VALUE!</v>
      </c>
      <c r="E4383" t="e">
        <f>IF(VLOOKUP($A4383,Parts!$A:$AM,E$1,0)="X",V$2,"")</f>
        <v>#VALUE!</v>
      </c>
      <c r="F4383" t="e">
        <f>IF(VLOOKUP($A4383,Parts!$A:$AM,F$1,0)="X",W$2,"")</f>
        <v>#VALUE!</v>
      </c>
      <c r="G4383" t="e">
        <f>IF(VLOOKUP($A4383,Parts!$A:$AM,G$1,0)="X",X$2,"")</f>
        <v>#VALUE!</v>
      </c>
      <c r="H4383" t="e">
        <f>IF(VLOOKUP($A4383,Parts!$A:$AM,H$1,0)="X",Y$2,"")</f>
        <v>#VALUE!</v>
      </c>
      <c r="I4383" t="e">
        <f>IF(VLOOKUP($A4383,Parts!$A:$AM,I$1,0)="X",Z$2,"")</f>
        <v>#VALUE!</v>
      </c>
      <c r="J4383" t="e">
        <f>IF(VLOOKUP($A4383,Parts!$A:$AM,J$1,0)="X",AA$2,"")</f>
        <v>#VALUE!</v>
      </c>
      <c r="K4383" t="e">
        <f>IF(VLOOKUP($A4383,Parts!$A:$AM,K$1,0)="X",AB$2,"")</f>
        <v>#VALUE!</v>
      </c>
      <c r="L4383" t="e">
        <f>IF(VLOOKUP($A4383,Parts!$A:$AM,L$1,0)="X",AC$2,"")</f>
        <v>#VALUE!</v>
      </c>
      <c r="M4383" t="e">
        <f>IF(VLOOKUP($A4383,Parts!$A:$AM,M$1,0)="X",AD$2,"")</f>
        <v>#VALUE!</v>
      </c>
      <c r="N4383" t="e">
        <f>IF(VLOOKUP($A4383,Parts!$A:$AM,N$1,0)="X",AE$2,"")</f>
        <v>#VALUE!</v>
      </c>
      <c r="O4383" t="e">
        <f>IF(VLOOKUP($A4383,Parts!$A:$AM,O$1,0)="X",AF$2,"")</f>
        <v>#VALUE!</v>
      </c>
      <c r="P4383" t="e">
        <f t="shared" si="69"/>
        <v>#VALUE!</v>
      </c>
    </row>
    <row r="4384" spans="1:16" x14ac:dyDescent="0.25">
      <c r="A4384" t="e">
        <f>Table15[[#This Row],[Name]]</f>
        <v>#VALUE!</v>
      </c>
      <c r="B4384" t="e">
        <f>IF(VLOOKUP($A4384,Parts!$A:$AM,B$1,0)="X",S$2,"")</f>
        <v>#VALUE!</v>
      </c>
      <c r="C4384" t="e">
        <f>IF(VLOOKUP($A4384,Parts!$A:$AM,C$1,0)="X",T$2,"")</f>
        <v>#VALUE!</v>
      </c>
      <c r="D4384" t="e">
        <f>IF(VLOOKUP($A4384,Parts!$A:$AM,D$1,0)="X",U$2,"")</f>
        <v>#VALUE!</v>
      </c>
      <c r="E4384" t="e">
        <f>IF(VLOOKUP($A4384,Parts!$A:$AM,E$1,0)="X",V$2,"")</f>
        <v>#VALUE!</v>
      </c>
      <c r="F4384" t="e">
        <f>IF(VLOOKUP($A4384,Parts!$A:$AM,F$1,0)="X",W$2,"")</f>
        <v>#VALUE!</v>
      </c>
      <c r="G4384" t="e">
        <f>IF(VLOOKUP($A4384,Parts!$A:$AM,G$1,0)="X",X$2,"")</f>
        <v>#VALUE!</v>
      </c>
      <c r="H4384" t="e">
        <f>IF(VLOOKUP($A4384,Parts!$A:$AM,H$1,0)="X",Y$2,"")</f>
        <v>#VALUE!</v>
      </c>
      <c r="I4384" t="e">
        <f>IF(VLOOKUP($A4384,Parts!$A:$AM,I$1,0)="X",Z$2,"")</f>
        <v>#VALUE!</v>
      </c>
      <c r="J4384" t="e">
        <f>IF(VLOOKUP($A4384,Parts!$A:$AM,J$1,0)="X",AA$2,"")</f>
        <v>#VALUE!</v>
      </c>
      <c r="K4384" t="e">
        <f>IF(VLOOKUP($A4384,Parts!$A:$AM,K$1,0)="X",AB$2,"")</f>
        <v>#VALUE!</v>
      </c>
      <c r="L4384" t="e">
        <f>IF(VLOOKUP($A4384,Parts!$A:$AM,L$1,0)="X",AC$2,"")</f>
        <v>#VALUE!</v>
      </c>
      <c r="M4384" t="e">
        <f>IF(VLOOKUP($A4384,Parts!$A:$AM,M$1,0)="X",AD$2,"")</f>
        <v>#VALUE!</v>
      </c>
      <c r="N4384" t="e">
        <f>IF(VLOOKUP($A4384,Parts!$A:$AM,N$1,0)="X",AE$2,"")</f>
        <v>#VALUE!</v>
      </c>
      <c r="O4384" t="e">
        <f>IF(VLOOKUP($A4384,Parts!$A:$AM,O$1,0)="X",AF$2,"")</f>
        <v>#VALUE!</v>
      </c>
      <c r="P4384" t="e">
        <f t="shared" si="69"/>
        <v>#VALUE!</v>
      </c>
    </row>
    <row r="4385" spans="1:16" x14ac:dyDescent="0.25">
      <c r="A4385" t="e">
        <f>Table15[[#This Row],[Name]]</f>
        <v>#VALUE!</v>
      </c>
      <c r="B4385" t="e">
        <f>IF(VLOOKUP($A4385,Parts!$A:$AM,B$1,0)="X",S$2,"")</f>
        <v>#VALUE!</v>
      </c>
      <c r="C4385" t="e">
        <f>IF(VLOOKUP($A4385,Parts!$A:$AM,C$1,0)="X",T$2,"")</f>
        <v>#VALUE!</v>
      </c>
      <c r="D4385" t="e">
        <f>IF(VLOOKUP($A4385,Parts!$A:$AM,D$1,0)="X",U$2,"")</f>
        <v>#VALUE!</v>
      </c>
      <c r="E4385" t="e">
        <f>IF(VLOOKUP($A4385,Parts!$A:$AM,E$1,0)="X",V$2,"")</f>
        <v>#VALUE!</v>
      </c>
      <c r="F4385" t="e">
        <f>IF(VLOOKUP($A4385,Parts!$A:$AM,F$1,0)="X",W$2,"")</f>
        <v>#VALUE!</v>
      </c>
      <c r="G4385" t="e">
        <f>IF(VLOOKUP($A4385,Parts!$A:$AM,G$1,0)="X",X$2,"")</f>
        <v>#VALUE!</v>
      </c>
      <c r="H4385" t="e">
        <f>IF(VLOOKUP($A4385,Parts!$A:$AM,H$1,0)="X",Y$2,"")</f>
        <v>#VALUE!</v>
      </c>
      <c r="I4385" t="e">
        <f>IF(VLOOKUP($A4385,Parts!$A:$AM,I$1,0)="X",Z$2,"")</f>
        <v>#VALUE!</v>
      </c>
      <c r="J4385" t="e">
        <f>IF(VLOOKUP($A4385,Parts!$A:$AM,J$1,0)="X",AA$2,"")</f>
        <v>#VALUE!</v>
      </c>
      <c r="K4385" t="e">
        <f>IF(VLOOKUP($A4385,Parts!$A:$AM,K$1,0)="X",AB$2,"")</f>
        <v>#VALUE!</v>
      </c>
      <c r="L4385" t="e">
        <f>IF(VLOOKUP($A4385,Parts!$A:$AM,L$1,0)="X",AC$2,"")</f>
        <v>#VALUE!</v>
      </c>
      <c r="M4385" t="e">
        <f>IF(VLOOKUP($A4385,Parts!$A:$AM,M$1,0)="X",AD$2,"")</f>
        <v>#VALUE!</v>
      </c>
      <c r="N4385" t="e">
        <f>IF(VLOOKUP($A4385,Parts!$A:$AM,N$1,0)="X",AE$2,"")</f>
        <v>#VALUE!</v>
      </c>
      <c r="O4385" t="e">
        <f>IF(VLOOKUP($A4385,Parts!$A:$AM,O$1,0)="X",AF$2,"")</f>
        <v>#VALUE!</v>
      </c>
      <c r="P4385" t="e">
        <f t="shared" si="69"/>
        <v>#VALUE!</v>
      </c>
    </row>
    <row r="4386" spans="1:16" x14ac:dyDescent="0.25">
      <c r="A4386" t="e">
        <f>Table15[[#This Row],[Name]]</f>
        <v>#VALUE!</v>
      </c>
      <c r="B4386" t="e">
        <f>IF(VLOOKUP($A4386,Parts!$A:$AM,B$1,0)="X",S$2,"")</f>
        <v>#VALUE!</v>
      </c>
      <c r="C4386" t="e">
        <f>IF(VLOOKUP($A4386,Parts!$A:$AM,C$1,0)="X",T$2,"")</f>
        <v>#VALUE!</v>
      </c>
      <c r="D4386" t="e">
        <f>IF(VLOOKUP($A4386,Parts!$A:$AM,D$1,0)="X",U$2,"")</f>
        <v>#VALUE!</v>
      </c>
      <c r="E4386" t="e">
        <f>IF(VLOOKUP($A4386,Parts!$A:$AM,E$1,0)="X",V$2,"")</f>
        <v>#VALUE!</v>
      </c>
      <c r="F4386" t="e">
        <f>IF(VLOOKUP($A4386,Parts!$A:$AM,F$1,0)="X",W$2,"")</f>
        <v>#VALUE!</v>
      </c>
      <c r="G4386" t="e">
        <f>IF(VLOOKUP($A4386,Parts!$A:$AM,G$1,0)="X",X$2,"")</f>
        <v>#VALUE!</v>
      </c>
      <c r="H4386" t="e">
        <f>IF(VLOOKUP($A4386,Parts!$A:$AM,H$1,0)="X",Y$2,"")</f>
        <v>#VALUE!</v>
      </c>
      <c r="I4386" t="e">
        <f>IF(VLOOKUP($A4386,Parts!$A:$AM,I$1,0)="X",Z$2,"")</f>
        <v>#VALUE!</v>
      </c>
      <c r="J4386" t="e">
        <f>IF(VLOOKUP($A4386,Parts!$A:$AM,J$1,0)="X",AA$2,"")</f>
        <v>#VALUE!</v>
      </c>
      <c r="K4386" t="e">
        <f>IF(VLOOKUP($A4386,Parts!$A:$AM,K$1,0)="X",AB$2,"")</f>
        <v>#VALUE!</v>
      </c>
      <c r="L4386" t="e">
        <f>IF(VLOOKUP($A4386,Parts!$A:$AM,L$1,0)="X",AC$2,"")</f>
        <v>#VALUE!</v>
      </c>
      <c r="M4386" t="e">
        <f>IF(VLOOKUP($A4386,Parts!$A:$AM,M$1,0)="X",AD$2,"")</f>
        <v>#VALUE!</v>
      </c>
      <c r="N4386" t="e">
        <f>IF(VLOOKUP($A4386,Parts!$A:$AM,N$1,0)="X",AE$2,"")</f>
        <v>#VALUE!</v>
      </c>
      <c r="O4386" t="e">
        <f>IF(VLOOKUP($A4386,Parts!$A:$AM,O$1,0)="X",AF$2,"")</f>
        <v>#VALUE!</v>
      </c>
      <c r="P4386" t="e">
        <f t="shared" si="69"/>
        <v>#VALUE!</v>
      </c>
    </row>
    <row r="4387" spans="1:16" x14ac:dyDescent="0.25">
      <c r="A4387" t="e">
        <f>Table15[[#This Row],[Name]]</f>
        <v>#VALUE!</v>
      </c>
      <c r="B4387" t="e">
        <f>IF(VLOOKUP($A4387,Parts!$A:$AM,B$1,0)="X",S$2,"")</f>
        <v>#VALUE!</v>
      </c>
      <c r="C4387" t="e">
        <f>IF(VLOOKUP($A4387,Parts!$A:$AM,C$1,0)="X",T$2,"")</f>
        <v>#VALUE!</v>
      </c>
      <c r="D4387" t="e">
        <f>IF(VLOOKUP($A4387,Parts!$A:$AM,D$1,0)="X",U$2,"")</f>
        <v>#VALUE!</v>
      </c>
      <c r="E4387" t="e">
        <f>IF(VLOOKUP($A4387,Parts!$A:$AM,E$1,0)="X",V$2,"")</f>
        <v>#VALUE!</v>
      </c>
      <c r="F4387" t="e">
        <f>IF(VLOOKUP($A4387,Parts!$A:$AM,F$1,0)="X",W$2,"")</f>
        <v>#VALUE!</v>
      </c>
      <c r="G4387" t="e">
        <f>IF(VLOOKUP($A4387,Parts!$A:$AM,G$1,0)="X",X$2,"")</f>
        <v>#VALUE!</v>
      </c>
      <c r="H4387" t="e">
        <f>IF(VLOOKUP($A4387,Parts!$A:$AM,H$1,0)="X",Y$2,"")</f>
        <v>#VALUE!</v>
      </c>
      <c r="I4387" t="e">
        <f>IF(VLOOKUP($A4387,Parts!$A:$AM,I$1,0)="X",Z$2,"")</f>
        <v>#VALUE!</v>
      </c>
      <c r="J4387" t="e">
        <f>IF(VLOOKUP($A4387,Parts!$A:$AM,J$1,0)="X",AA$2,"")</f>
        <v>#VALUE!</v>
      </c>
      <c r="K4387" t="e">
        <f>IF(VLOOKUP($A4387,Parts!$A:$AM,K$1,0)="X",AB$2,"")</f>
        <v>#VALUE!</v>
      </c>
      <c r="L4387" t="e">
        <f>IF(VLOOKUP($A4387,Parts!$A:$AM,L$1,0)="X",AC$2,"")</f>
        <v>#VALUE!</v>
      </c>
      <c r="M4387" t="e">
        <f>IF(VLOOKUP($A4387,Parts!$A:$AM,M$1,0)="X",AD$2,"")</f>
        <v>#VALUE!</v>
      </c>
      <c r="N4387" t="e">
        <f>IF(VLOOKUP($A4387,Parts!$A:$AM,N$1,0)="X",AE$2,"")</f>
        <v>#VALUE!</v>
      </c>
      <c r="O4387" t="e">
        <f>IF(VLOOKUP($A4387,Parts!$A:$AM,O$1,0)="X",AF$2,"")</f>
        <v>#VALUE!</v>
      </c>
      <c r="P4387" t="e">
        <f t="shared" si="69"/>
        <v>#VALUE!</v>
      </c>
    </row>
    <row r="4388" spans="1:16" x14ac:dyDescent="0.25">
      <c r="A4388" t="e">
        <f>Table15[[#This Row],[Name]]</f>
        <v>#VALUE!</v>
      </c>
      <c r="B4388" t="e">
        <f>IF(VLOOKUP($A4388,Parts!$A:$AM,B$1,0)="X",S$2,"")</f>
        <v>#VALUE!</v>
      </c>
      <c r="C4388" t="e">
        <f>IF(VLOOKUP($A4388,Parts!$A:$AM,C$1,0)="X",T$2,"")</f>
        <v>#VALUE!</v>
      </c>
      <c r="D4388" t="e">
        <f>IF(VLOOKUP($A4388,Parts!$A:$AM,D$1,0)="X",U$2,"")</f>
        <v>#VALUE!</v>
      </c>
      <c r="E4388" t="e">
        <f>IF(VLOOKUP($A4388,Parts!$A:$AM,E$1,0)="X",V$2,"")</f>
        <v>#VALUE!</v>
      </c>
      <c r="F4388" t="e">
        <f>IF(VLOOKUP($A4388,Parts!$A:$AM,F$1,0)="X",W$2,"")</f>
        <v>#VALUE!</v>
      </c>
      <c r="G4388" t="e">
        <f>IF(VLOOKUP($A4388,Parts!$A:$AM,G$1,0)="X",X$2,"")</f>
        <v>#VALUE!</v>
      </c>
      <c r="H4388" t="e">
        <f>IF(VLOOKUP($A4388,Parts!$A:$AM,H$1,0)="X",Y$2,"")</f>
        <v>#VALUE!</v>
      </c>
      <c r="I4388" t="e">
        <f>IF(VLOOKUP($A4388,Parts!$A:$AM,I$1,0)="X",Z$2,"")</f>
        <v>#VALUE!</v>
      </c>
      <c r="J4388" t="e">
        <f>IF(VLOOKUP($A4388,Parts!$A:$AM,J$1,0)="X",AA$2,"")</f>
        <v>#VALUE!</v>
      </c>
      <c r="K4388" t="e">
        <f>IF(VLOOKUP($A4388,Parts!$A:$AM,K$1,0)="X",AB$2,"")</f>
        <v>#VALUE!</v>
      </c>
      <c r="L4388" t="e">
        <f>IF(VLOOKUP($A4388,Parts!$A:$AM,L$1,0)="X",AC$2,"")</f>
        <v>#VALUE!</v>
      </c>
      <c r="M4388" t="e">
        <f>IF(VLOOKUP($A4388,Parts!$A:$AM,M$1,0)="X",AD$2,"")</f>
        <v>#VALUE!</v>
      </c>
      <c r="N4388" t="e">
        <f>IF(VLOOKUP($A4388,Parts!$A:$AM,N$1,0)="X",AE$2,"")</f>
        <v>#VALUE!</v>
      </c>
      <c r="O4388" t="e">
        <f>IF(VLOOKUP($A4388,Parts!$A:$AM,O$1,0)="X",AF$2,"")</f>
        <v>#VALUE!</v>
      </c>
      <c r="P4388" t="e">
        <f t="shared" si="69"/>
        <v>#VALUE!</v>
      </c>
    </row>
    <row r="4389" spans="1:16" x14ac:dyDescent="0.25">
      <c r="A4389" t="e">
        <f>Table15[[#This Row],[Name]]</f>
        <v>#VALUE!</v>
      </c>
      <c r="B4389" t="e">
        <f>IF(VLOOKUP($A4389,Parts!$A:$AM,B$1,0)="X",S$2,"")</f>
        <v>#VALUE!</v>
      </c>
      <c r="C4389" t="e">
        <f>IF(VLOOKUP($A4389,Parts!$A:$AM,C$1,0)="X",T$2,"")</f>
        <v>#VALUE!</v>
      </c>
      <c r="D4389" t="e">
        <f>IF(VLOOKUP($A4389,Parts!$A:$AM,D$1,0)="X",U$2,"")</f>
        <v>#VALUE!</v>
      </c>
      <c r="E4389" t="e">
        <f>IF(VLOOKUP($A4389,Parts!$A:$AM,E$1,0)="X",V$2,"")</f>
        <v>#VALUE!</v>
      </c>
      <c r="F4389" t="e">
        <f>IF(VLOOKUP($A4389,Parts!$A:$AM,F$1,0)="X",W$2,"")</f>
        <v>#VALUE!</v>
      </c>
      <c r="G4389" t="e">
        <f>IF(VLOOKUP($A4389,Parts!$A:$AM,G$1,0)="X",X$2,"")</f>
        <v>#VALUE!</v>
      </c>
      <c r="H4389" t="e">
        <f>IF(VLOOKUP($A4389,Parts!$A:$AM,H$1,0)="X",Y$2,"")</f>
        <v>#VALUE!</v>
      </c>
      <c r="I4389" t="e">
        <f>IF(VLOOKUP($A4389,Parts!$A:$AM,I$1,0)="X",Z$2,"")</f>
        <v>#VALUE!</v>
      </c>
      <c r="J4389" t="e">
        <f>IF(VLOOKUP($A4389,Parts!$A:$AM,J$1,0)="X",AA$2,"")</f>
        <v>#VALUE!</v>
      </c>
      <c r="K4389" t="e">
        <f>IF(VLOOKUP($A4389,Parts!$A:$AM,K$1,0)="X",AB$2,"")</f>
        <v>#VALUE!</v>
      </c>
      <c r="L4389" t="e">
        <f>IF(VLOOKUP($A4389,Parts!$A:$AM,L$1,0)="X",AC$2,"")</f>
        <v>#VALUE!</v>
      </c>
      <c r="M4389" t="e">
        <f>IF(VLOOKUP($A4389,Parts!$A:$AM,M$1,0)="X",AD$2,"")</f>
        <v>#VALUE!</v>
      </c>
      <c r="N4389" t="e">
        <f>IF(VLOOKUP($A4389,Parts!$A:$AM,N$1,0)="X",AE$2,"")</f>
        <v>#VALUE!</v>
      </c>
      <c r="O4389" t="e">
        <f>IF(VLOOKUP($A4389,Parts!$A:$AM,O$1,0)="X",AF$2,"")</f>
        <v>#VALUE!</v>
      </c>
      <c r="P4389" t="e">
        <f t="shared" si="69"/>
        <v>#VALUE!</v>
      </c>
    </row>
    <row r="4390" spans="1:16" x14ac:dyDescent="0.25">
      <c r="A4390" t="e">
        <f>Table15[[#This Row],[Name]]</f>
        <v>#VALUE!</v>
      </c>
      <c r="B4390" t="e">
        <f>IF(VLOOKUP($A4390,Parts!$A:$AM,B$1,0)="X",S$2,"")</f>
        <v>#VALUE!</v>
      </c>
      <c r="C4390" t="e">
        <f>IF(VLOOKUP($A4390,Parts!$A:$AM,C$1,0)="X",T$2,"")</f>
        <v>#VALUE!</v>
      </c>
      <c r="D4390" t="e">
        <f>IF(VLOOKUP($A4390,Parts!$A:$AM,D$1,0)="X",U$2,"")</f>
        <v>#VALUE!</v>
      </c>
      <c r="E4390" t="e">
        <f>IF(VLOOKUP($A4390,Parts!$A:$AM,E$1,0)="X",V$2,"")</f>
        <v>#VALUE!</v>
      </c>
      <c r="F4390" t="e">
        <f>IF(VLOOKUP($A4390,Parts!$A:$AM,F$1,0)="X",W$2,"")</f>
        <v>#VALUE!</v>
      </c>
      <c r="G4390" t="e">
        <f>IF(VLOOKUP($A4390,Parts!$A:$AM,G$1,0)="X",X$2,"")</f>
        <v>#VALUE!</v>
      </c>
      <c r="H4390" t="e">
        <f>IF(VLOOKUP($A4390,Parts!$A:$AM,H$1,0)="X",Y$2,"")</f>
        <v>#VALUE!</v>
      </c>
      <c r="I4390" t="e">
        <f>IF(VLOOKUP($A4390,Parts!$A:$AM,I$1,0)="X",Z$2,"")</f>
        <v>#VALUE!</v>
      </c>
      <c r="J4390" t="e">
        <f>IF(VLOOKUP($A4390,Parts!$A:$AM,J$1,0)="X",AA$2,"")</f>
        <v>#VALUE!</v>
      </c>
      <c r="K4390" t="e">
        <f>IF(VLOOKUP($A4390,Parts!$A:$AM,K$1,0)="X",AB$2,"")</f>
        <v>#VALUE!</v>
      </c>
      <c r="L4390" t="e">
        <f>IF(VLOOKUP($A4390,Parts!$A:$AM,L$1,0)="X",AC$2,"")</f>
        <v>#VALUE!</v>
      </c>
      <c r="M4390" t="e">
        <f>IF(VLOOKUP($A4390,Parts!$A:$AM,M$1,0)="X",AD$2,"")</f>
        <v>#VALUE!</v>
      </c>
      <c r="N4390" t="e">
        <f>IF(VLOOKUP($A4390,Parts!$A:$AM,N$1,0)="X",AE$2,"")</f>
        <v>#VALUE!</v>
      </c>
      <c r="O4390" t="e">
        <f>IF(VLOOKUP($A4390,Parts!$A:$AM,O$1,0)="X",AF$2,"")</f>
        <v>#VALUE!</v>
      </c>
      <c r="P4390" t="e">
        <f t="shared" si="69"/>
        <v>#VALUE!</v>
      </c>
    </row>
    <row r="4391" spans="1:16" x14ac:dyDescent="0.25">
      <c r="A4391" t="e">
        <f>Table15[[#This Row],[Name]]</f>
        <v>#VALUE!</v>
      </c>
      <c r="B4391" t="e">
        <f>IF(VLOOKUP($A4391,Parts!$A:$AM,B$1,0)="X",S$2,"")</f>
        <v>#VALUE!</v>
      </c>
      <c r="C4391" t="e">
        <f>IF(VLOOKUP($A4391,Parts!$A:$AM,C$1,0)="X",T$2,"")</f>
        <v>#VALUE!</v>
      </c>
      <c r="D4391" t="e">
        <f>IF(VLOOKUP($A4391,Parts!$A:$AM,D$1,0)="X",U$2,"")</f>
        <v>#VALUE!</v>
      </c>
      <c r="E4391" t="e">
        <f>IF(VLOOKUP($A4391,Parts!$A:$AM,E$1,0)="X",V$2,"")</f>
        <v>#VALUE!</v>
      </c>
      <c r="F4391" t="e">
        <f>IF(VLOOKUP($A4391,Parts!$A:$AM,F$1,0)="X",W$2,"")</f>
        <v>#VALUE!</v>
      </c>
      <c r="G4391" t="e">
        <f>IF(VLOOKUP($A4391,Parts!$A:$AM,G$1,0)="X",X$2,"")</f>
        <v>#VALUE!</v>
      </c>
      <c r="H4391" t="e">
        <f>IF(VLOOKUP($A4391,Parts!$A:$AM,H$1,0)="X",Y$2,"")</f>
        <v>#VALUE!</v>
      </c>
      <c r="I4391" t="e">
        <f>IF(VLOOKUP($A4391,Parts!$A:$AM,I$1,0)="X",Z$2,"")</f>
        <v>#VALUE!</v>
      </c>
      <c r="J4391" t="e">
        <f>IF(VLOOKUP($A4391,Parts!$A:$AM,J$1,0)="X",AA$2,"")</f>
        <v>#VALUE!</v>
      </c>
      <c r="K4391" t="e">
        <f>IF(VLOOKUP($A4391,Parts!$A:$AM,K$1,0)="X",AB$2,"")</f>
        <v>#VALUE!</v>
      </c>
      <c r="L4391" t="e">
        <f>IF(VLOOKUP($A4391,Parts!$A:$AM,L$1,0)="X",AC$2,"")</f>
        <v>#VALUE!</v>
      </c>
      <c r="M4391" t="e">
        <f>IF(VLOOKUP($A4391,Parts!$A:$AM,M$1,0)="X",AD$2,"")</f>
        <v>#VALUE!</v>
      </c>
      <c r="N4391" t="e">
        <f>IF(VLOOKUP($A4391,Parts!$A:$AM,N$1,0)="X",AE$2,"")</f>
        <v>#VALUE!</v>
      </c>
      <c r="O4391" t="e">
        <f>IF(VLOOKUP($A4391,Parts!$A:$AM,O$1,0)="X",AF$2,"")</f>
        <v>#VALUE!</v>
      </c>
      <c r="P4391" t="e">
        <f t="shared" si="69"/>
        <v>#VALUE!</v>
      </c>
    </row>
    <row r="4392" spans="1:16" x14ac:dyDescent="0.25">
      <c r="A4392" t="e">
        <f>Table15[[#This Row],[Name]]</f>
        <v>#VALUE!</v>
      </c>
      <c r="B4392" t="e">
        <f>IF(VLOOKUP($A4392,Parts!$A:$AM,B$1,0)="X",S$2,"")</f>
        <v>#VALUE!</v>
      </c>
      <c r="C4392" t="e">
        <f>IF(VLOOKUP($A4392,Parts!$A:$AM,C$1,0)="X",T$2,"")</f>
        <v>#VALUE!</v>
      </c>
      <c r="D4392" t="e">
        <f>IF(VLOOKUP($A4392,Parts!$A:$AM,D$1,0)="X",U$2,"")</f>
        <v>#VALUE!</v>
      </c>
      <c r="E4392" t="e">
        <f>IF(VLOOKUP($A4392,Parts!$A:$AM,E$1,0)="X",V$2,"")</f>
        <v>#VALUE!</v>
      </c>
      <c r="F4392" t="e">
        <f>IF(VLOOKUP($A4392,Parts!$A:$AM,F$1,0)="X",W$2,"")</f>
        <v>#VALUE!</v>
      </c>
      <c r="G4392" t="e">
        <f>IF(VLOOKUP($A4392,Parts!$A:$AM,G$1,0)="X",X$2,"")</f>
        <v>#VALUE!</v>
      </c>
      <c r="H4392" t="e">
        <f>IF(VLOOKUP($A4392,Parts!$A:$AM,H$1,0)="X",Y$2,"")</f>
        <v>#VALUE!</v>
      </c>
      <c r="I4392" t="e">
        <f>IF(VLOOKUP($A4392,Parts!$A:$AM,I$1,0)="X",Z$2,"")</f>
        <v>#VALUE!</v>
      </c>
      <c r="J4392" t="e">
        <f>IF(VLOOKUP($A4392,Parts!$A:$AM,J$1,0)="X",AA$2,"")</f>
        <v>#VALUE!</v>
      </c>
      <c r="K4392" t="e">
        <f>IF(VLOOKUP($A4392,Parts!$A:$AM,K$1,0)="X",AB$2,"")</f>
        <v>#VALUE!</v>
      </c>
      <c r="L4392" t="e">
        <f>IF(VLOOKUP($A4392,Parts!$A:$AM,L$1,0)="X",AC$2,"")</f>
        <v>#VALUE!</v>
      </c>
      <c r="M4392" t="e">
        <f>IF(VLOOKUP($A4392,Parts!$A:$AM,M$1,0)="X",AD$2,"")</f>
        <v>#VALUE!</v>
      </c>
      <c r="N4392" t="e">
        <f>IF(VLOOKUP($A4392,Parts!$A:$AM,N$1,0)="X",AE$2,"")</f>
        <v>#VALUE!</v>
      </c>
      <c r="O4392" t="e">
        <f>IF(VLOOKUP($A4392,Parts!$A:$AM,O$1,0)="X",AF$2,"")</f>
        <v>#VALUE!</v>
      </c>
      <c r="P4392" t="e">
        <f t="shared" si="69"/>
        <v>#VALUE!</v>
      </c>
    </row>
    <row r="4393" spans="1:16" x14ac:dyDescent="0.25">
      <c r="A4393" t="e">
        <f>Table15[[#This Row],[Name]]</f>
        <v>#VALUE!</v>
      </c>
      <c r="B4393" t="e">
        <f>IF(VLOOKUP($A4393,Parts!$A:$AM,B$1,0)="X",S$2,"")</f>
        <v>#VALUE!</v>
      </c>
      <c r="C4393" t="e">
        <f>IF(VLOOKUP($A4393,Parts!$A:$AM,C$1,0)="X",T$2,"")</f>
        <v>#VALUE!</v>
      </c>
      <c r="D4393" t="e">
        <f>IF(VLOOKUP($A4393,Parts!$A:$AM,D$1,0)="X",U$2,"")</f>
        <v>#VALUE!</v>
      </c>
      <c r="E4393" t="e">
        <f>IF(VLOOKUP($A4393,Parts!$A:$AM,E$1,0)="X",V$2,"")</f>
        <v>#VALUE!</v>
      </c>
      <c r="F4393" t="e">
        <f>IF(VLOOKUP($A4393,Parts!$A:$AM,F$1,0)="X",W$2,"")</f>
        <v>#VALUE!</v>
      </c>
      <c r="G4393" t="e">
        <f>IF(VLOOKUP($A4393,Parts!$A:$AM,G$1,0)="X",X$2,"")</f>
        <v>#VALUE!</v>
      </c>
      <c r="H4393" t="e">
        <f>IF(VLOOKUP($A4393,Parts!$A:$AM,H$1,0)="X",Y$2,"")</f>
        <v>#VALUE!</v>
      </c>
      <c r="I4393" t="e">
        <f>IF(VLOOKUP($A4393,Parts!$A:$AM,I$1,0)="X",Z$2,"")</f>
        <v>#VALUE!</v>
      </c>
      <c r="J4393" t="e">
        <f>IF(VLOOKUP($A4393,Parts!$A:$AM,J$1,0)="X",AA$2,"")</f>
        <v>#VALUE!</v>
      </c>
      <c r="K4393" t="e">
        <f>IF(VLOOKUP($A4393,Parts!$A:$AM,K$1,0)="X",AB$2,"")</f>
        <v>#VALUE!</v>
      </c>
      <c r="L4393" t="e">
        <f>IF(VLOOKUP($A4393,Parts!$A:$AM,L$1,0)="X",AC$2,"")</f>
        <v>#VALUE!</v>
      </c>
      <c r="M4393" t="e">
        <f>IF(VLOOKUP($A4393,Parts!$A:$AM,M$1,0)="X",AD$2,"")</f>
        <v>#VALUE!</v>
      </c>
      <c r="N4393" t="e">
        <f>IF(VLOOKUP($A4393,Parts!$A:$AM,N$1,0)="X",AE$2,"")</f>
        <v>#VALUE!</v>
      </c>
      <c r="O4393" t="e">
        <f>IF(VLOOKUP($A4393,Parts!$A:$AM,O$1,0)="X",AF$2,"")</f>
        <v>#VALUE!</v>
      </c>
      <c r="P4393" t="e">
        <f t="shared" si="69"/>
        <v>#VALUE!</v>
      </c>
    </row>
    <row r="4394" spans="1:16" x14ac:dyDescent="0.25">
      <c r="A4394" t="e">
        <f>Table15[[#This Row],[Name]]</f>
        <v>#VALUE!</v>
      </c>
      <c r="B4394" t="e">
        <f>IF(VLOOKUP($A4394,Parts!$A:$AM,B$1,0)="X",S$2,"")</f>
        <v>#VALUE!</v>
      </c>
      <c r="C4394" t="e">
        <f>IF(VLOOKUP($A4394,Parts!$A:$AM,C$1,0)="X",T$2,"")</f>
        <v>#VALUE!</v>
      </c>
      <c r="D4394" t="e">
        <f>IF(VLOOKUP($A4394,Parts!$A:$AM,D$1,0)="X",U$2,"")</f>
        <v>#VALUE!</v>
      </c>
      <c r="E4394" t="e">
        <f>IF(VLOOKUP($A4394,Parts!$A:$AM,E$1,0)="X",V$2,"")</f>
        <v>#VALUE!</v>
      </c>
      <c r="F4394" t="e">
        <f>IF(VLOOKUP($A4394,Parts!$A:$AM,F$1,0)="X",W$2,"")</f>
        <v>#VALUE!</v>
      </c>
      <c r="G4394" t="e">
        <f>IF(VLOOKUP($A4394,Parts!$A:$AM,G$1,0)="X",X$2,"")</f>
        <v>#VALUE!</v>
      </c>
      <c r="H4394" t="e">
        <f>IF(VLOOKUP($A4394,Parts!$A:$AM,H$1,0)="X",Y$2,"")</f>
        <v>#VALUE!</v>
      </c>
      <c r="I4394" t="e">
        <f>IF(VLOOKUP($A4394,Parts!$A:$AM,I$1,0)="X",Z$2,"")</f>
        <v>#VALUE!</v>
      </c>
      <c r="J4394" t="e">
        <f>IF(VLOOKUP($A4394,Parts!$A:$AM,J$1,0)="X",AA$2,"")</f>
        <v>#VALUE!</v>
      </c>
      <c r="K4394" t="e">
        <f>IF(VLOOKUP($A4394,Parts!$A:$AM,K$1,0)="X",AB$2,"")</f>
        <v>#VALUE!</v>
      </c>
      <c r="L4394" t="e">
        <f>IF(VLOOKUP($A4394,Parts!$A:$AM,L$1,0)="X",AC$2,"")</f>
        <v>#VALUE!</v>
      </c>
      <c r="M4394" t="e">
        <f>IF(VLOOKUP($A4394,Parts!$A:$AM,M$1,0)="X",AD$2,"")</f>
        <v>#VALUE!</v>
      </c>
      <c r="N4394" t="e">
        <f>IF(VLOOKUP($A4394,Parts!$A:$AM,N$1,0)="X",AE$2,"")</f>
        <v>#VALUE!</v>
      </c>
      <c r="O4394" t="e">
        <f>IF(VLOOKUP($A4394,Parts!$A:$AM,O$1,0)="X",AF$2,"")</f>
        <v>#VALUE!</v>
      </c>
      <c r="P4394" t="e">
        <f t="shared" si="69"/>
        <v>#VALUE!</v>
      </c>
    </row>
    <row r="4395" spans="1:16" x14ac:dyDescent="0.25">
      <c r="A4395" t="e">
        <f>Table15[[#This Row],[Name]]</f>
        <v>#VALUE!</v>
      </c>
      <c r="B4395" t="e">
        <f>IF(VLOOKUP($A4395,Parts!$A:$AM,B$1,0)="X",S$2,"")</f>
        <v>#VALUE!</v>
      </c>
      <c r="C4395" t="e">
        <f>IF(VLOOKUP($A4395,Parts!$A:$AM,C$1,0)="X",T$2,"")</f>
        <v>#VALUE!</v>
      </c>
      <c r="D4395" t="e">
        <f>IF(VLOOKUP($A4395,Parts!$A:$AM,D$1,0)="X",U$2,"")</f>
        <v>#VALUE!</v>
      </c>
      <c r="E4395" t="e">
        <f>IF(VLOOKUP($A4395,Parts!$A:$AM,E$1,0)="X",V$2,"")</f>
        <v>#VALUE!</v>
      </c>
      <c r="F4395" t="e">
        <f>IF(VLOOKUP($A4395,Parts!$A:$AM,F$1,0)="X",W$2,"")</f>
        <v>#VALUE!</v>
      </c>
      <c r="G4395" t="e">
        <f>IF(VLOOKUP($A4395,Parts!$A:$AM,G$1,0)="X",X$2,"")</f>
        <v>#VALUE!</v>
      </c>
      <c r="H4395" t="e">
        <f>IF(VLOOKUP($A4395,Parts!$A:$AM,H$1,0)="X",Y$2,"")</f>
        <v>#VALUE!</v>
      </c>
      <c r="I4395" t="e">
        <f>IF(VLOOKUP($A4395,Parts!$A:$AM,I$1,0)="X",Z$2,"")</f>
        <v>#VALUE!</v>
      </c>
      <c r="J4395" t="e">
        <f>IF(VLOOKUP($A4395,Parts!$A:$AM,J$1,0)="X",AA$2,"")</f>
        <v>#VALUE!</v>
      </c>
      <c r="K4395" t="e">
        <f>IF(VLOOKUP($A4395,Parts!$A:$AM,K$1,0)="X",AB$2,"")</f>
        <v>#VALUE!</v>
      </c>
      <c r="L4395" t="e">
        <f>IF(VLOOKUP($A4395,Parts!$A:$AM,L$1,0)="X",AC$2,"")</f>
        <v>#VALUE!</v>
      </c>
      <c r="M4395" t="e">
        <f>IF(VLOOKUP($A4395,Parts!$A:$AM,M$1,0)="X",AD$2,"")</f>
        <v>#VALUE!</v>
      </c>
      <c r="N4395" t="e">
        <f>IF(VLOOKUP($A4395,Parts!$A:$AM,N$1,0)="X",AE$2,"")</f>
        <v>#VALUE!</v>
      </c>
      <c r="O4395" t="e">
        <f>IF(VLOOKUP($A4395,Parts!$A:$AM,O$1,0)="X",AF$2,"")</f>
        <v>#VALUE!</v>
      </c>
      <c r="P4395" t="e">
        <f t="shared" si="69"/>
        <v>#VALUE!</v>
      </c>
    </row>
    <row r="4396" spans="1:16" x14ac:dyDescent="0.25">
      <c r="A4396" t="e">
        <f>Table15[[#This Row],[Name]]</f>
        <v>#VALUE!</v>
      </c>
      <c r="B4396" t="e">
        <f>IF(VLOOKUP($A4396,Parts!$A:$AM,B$1,0)="X",S$2,"")</f>
        <v>#VALUE!</v>
      </c>
      <c r="C4396" t="e">
        <f>IF(VLOOKUP($A4396,Parts!$A:$AM,C$1,0)="X",T$2,"")</f>
        <v>#VALUE!</v>
      </c>
      <c r="D4396" t="e">
        <f>IF(VLOOKUP($A4396,Parts!$A:$AM,D$1,0)="X",U$2,"")</f>
        <v>#VALUE!</v>
      </c>
      <c r="E4396" t="e">
        <f>IF(VLOOKUP($A4396,Parts!$A:$AM,E$1,0)="X",V$2,"")</f>
        <v>#VALUE!</v>
      </c>
      <c r="F4396" t="e">
        <f>IF(VLOOKUP($A4396,Parts!$A:$AM,F$1,0)="X",W$2,"")</f>
        <v>#VALUE!</v>
      </c>
      <c r="G4396" t="e">
        <f>IF(VLOOKUP($A4396,Parts!$A:$AM,G$1,0)="X",X$2,"")</f>
        <v>#VALUE!</v>
      </c>
      <c r="H4396" t="e">
        <f>IF(VLOOKUP($A4396,Parts!$A:$AM,H$1,0)="X",Y$2,"")</f>
        <v>#VALUE!</v>
      </c>
      <c r="I4396" t="e">
        <f>IF(VLOOKUP($A4396,Parts!$A:$AM,I$1,0)="X",Z$2,"")</f>
        <v>#VALUE!</v>
      </c>
      <c r="J4396" t="e">
        <f>IF(VLOOKUP($A4396,Parts!$A:$AM,J$1,0)="X",AA$2,"")</f>
        <v>#VALUE!</v>
      </c>
      <c r="K4396" t="e">
        <f>IF(VLOOKUP($A4396,Parts!$A:$AM,K$1,0)="X",AB$2,"")</f>
        <v>#VALUE!</v>
      </c>
      <c r="L4396" t="e">
        <f>IF(VLOOKUP($A4396,Parts!$A:$AM,L$1,0)="X",AC$2,"")</f>
        <v>#VALUE!</v>
      </c>
      <c r="M4396" t="e">
        <f>IF(VLOOKUP($A4396,Parts!$A:$AM,M$1,0)="X",AD$2,"")</f>
        <v>#VALUE!</v>
      </c>
      <c r="N4396" t="e">
        <f>IF(VLOOKUP($A4396,Parts!$A:$AM,N$1,0)="X",AE$2,"")</f>
        <v>#VALUE!</v>
      </c>
      <c r="O4396" t="e">
        <f>IF(VLOOKUP($A4396,Parts!$A:$AM,O$1,0)="X",AF$2,"")</f>
        <v>#VALUE!</v>
      </c>
      <c r="P4396" t="e">
        <f t="shared" si="69"/>
        <v>#VALUE!</v>
      </c>
    </row>
    <row r="4397" spans="1:16" x14ac:dyDescent="0.25">
      <c r="A4397" t="e">
        <f>Table15[[#This Row],[Name]]</f>
        <v>#VALUE!</v>
      </c>
      <c r="B4397" t="e">
        <f>IF(VLOOKUP($A4397,Parts!$A:$AM,B$1,0)="X",S$2,"")</f>
        <v>#VALUE!</v>
      </c>
      <c r="C4397" t="e">
        <f>IF(VLOOKUP($A4397,Parts!$A:$AM,C$1,0)="X",T$2,"")</f>
        <v>#VALUE!</v>
      </c>
      <c r="D4397" t="e">
        <f>IF(VLOOKUP($A4397,Parts!$A:$AM,D$1,0)="X",U$2,"")</f>
        <v>#VALUE!</v>
      </c>
      <c r="E4397" t="e">
        <f>IF(VLOOKUP($A4397,Parts!$A:$AM,E$1,0)="X",V$2,"")</f>
        <v>#VALUE!</v>
      </c>
      <c r="F4397" t="e">
        <f>IF(VLOOKUP($A4397,Parts!$A:$AM,F$1,0)="X",W$2,"")</f>
        <v>#VALUE!</v>
      </c>
      <c r="G4397" t="e">
        <f>IF(VLOOKUP($A4397,Parts!$A:$AM,G$1,0)="X",X$2,"")</f>
        <v>#VALUE!</v>
      </c>
      <c r="H4397" t="e">
        <f>IF(VLOOKUP($A4397,Parts!$A:$AM,H$1,0)="X",Y$2,"")</f>
        <v>#VALUE!</v>
      </c>
      <c r="I4397" t="e">
        <f>IF(VLOOKUP($A4397,Parts!$A:$AM,I$1,0)="X",Z$2,"")</f>
        <v>#VALUE!</v>
      </c>
      <c r="J4397" t="e">
        <f>IF(VLOOKUP($A4397,Parts!$A:$AM,J$1,0)="X",AA$2,"")</f>
        <v>#VALUE!</v>
      </c>
      <c r="K4397" t="e">
        <f>IF(VLOOKUP($A4397,Parts!$A:$AM,K$1,0)="X",AB$2,"")</f>
        <v>#VALUE!</v>
      </c>
      <c r="L4397" t="e">
        <f>IF(VLOOKUP($A4397,Parts!$A:$AM,L$1,0)="X",AC$2,"")</f>
        <v>#VALUE!</v>
      </c>
      <c r="M4397" t="e">
        <f>IF(VLOOKUP($A4397,Parts!$A:$AM,M$1,0)="X",AD$2,"")</f>
        <v>#VALUE!</v>
      </c>
      <c r="N4397" t="e">
        <f>IF(VLOOKUP($A4397,Parts!$A:$AM,N$1,0)="X",AE$2,"")</f>
        <v>#VALUE!</v>
      </c>
      <c r="O4397" t="e">
        <f>IF(VLOOKUP($A4397,Parts!$A:$AM,O$1,0)="X",AF$2,"")</f>
        <v>#VALUE!</v>
      </c>
      <c r="P4397" t="e">
        <f t="shared" si="69"/>
        <v>#VALUE!</v>
      </c>
    </row>
    <row r="4398" spans="1:16" x14ac:dyDescent="0.25">
      <c r="A4398" t="e">
        <f>Table15[[#This Row],[Name]]</f>
        <v>#VALUE!</v>
      </c>
      <c r="B4398" t="e">
        <f>IF(VLOOKUP($A4398,Parts!$A:$AM,B$1,0)="X",S$2,"")</f>
        <v>#VALUE!</v>
      </c>
      <c r="C4398" t="e">
        <f>IF(VLOOKUP($A4398,Parts!$A:$AM,C$1,0)="X",T$2,"")</f>
        <v>#VALUE!</v>
      </c>
      <c r="D4398" t="e">
        <f>IF(VLOOKUP($A4398,Parts!$A:$AM,D$1,0)="X",U$2,"")</f>
        <v>#VALUE!</v>
      </c>
      <c r="E4398" t="e">
        <f>IF(VLOOKUP($A4398,Parts!$A:$AM,E$1,0)="X",V$2,"")</f>
        <v>#VALUE!</v>
      </c>
      <c r="F4398" t="e">
        <f>IF(VLOOKUP($A4398,Parts!$A:$AM,F$1,0)="X",W$2,"")</f>
        <v>#VALUE!</v>
      </c>
      <c r="G4398" t="e">
        <f>IF(VLOOKUP($A4398,Parts!$A:$AM,G$1,0)="X",X$2,"")</f>
        <v>#VALUE!</v>
      </c>
      <c r="H4398" t="e">
        <f>IF(VLOOKUP($A4398,Parts!$A:$AM,H$1,0)="X",Y$2,"")</f>
        <v>#VALUE!</v>
      </c>
      <c r="I4398" t="e">
        <f>IF(VLOOKUP($A4398,Parts!$A:$AM,I$1,0)="X",Z$2,"")</f>
        <v>#VALUE!</v>
      </c>
      <c r="J4398" t="e">
        <f>IF(VLOOKUP($A4398,Parts!$A:$AM,J$1,0)="X",AA$2,"")</f>
        <v>#VALUE!</v>
      </c>
      <c r="K4398" t="e">
        <f>IF(VLOOKUP($A4398,Parts!$A:$AM,K$1,0)="X",AB$2,"")</f>
        <v>#VALUE!</v>
      </c>
      <c r="L4398" t="e">
        <f>IF(VLOOKUP($A4398,Parts!$A:$AM,L$1,0)="X",AC$2,"")</f>
        <v>#VALUE!</v>
      </c>
      <c r="M4398" t="e">
        <f>IF(VLOOKUP($A4398,Parts!$A:$AM,M$1,0)="X",AD$2,"")</f>
        <v>#VALUE!</v>
      </c>
      <c r="N4398" t="e">
        <f>IF(VLOOKUP($A4398,Parts!$A:$AM,N$1,0)="X",AE$2,"")</f>
        <v>#VALUE!</v>
      </c>
      <c r="O4398" t="e">
        <f>IF(VLOOKUP($A4398,Parts!$A:$AM,O$1,0)="X",AF$2,"")</f>
        <v>#VALUE!</v>
      </c>
      <c r="P4398" t="e">
        <f t="shared" si="69"/>
        <v>#VALUE!</v>
      </c>
    </row>
    <row r="4399" spans="1:16" x14ac:dyDescent="0.25">
      <c r="A4399" t="e">
        <f>Table15[[#This Row],[Name]]</f>
        <v>#VALUE!</v>
      </c>
      <c r="B4399" t="e">
        <f>IF(VLOOKUP($A4399,Parts!$A:$AM,B$1,0)="X",S$2,"")</f>
        <v>#VALUE!</v>
      </c>
      <c r="C4399" t="e">
        <f>IF(VLOOKUP($A4399,Parts!$A:$AM,C$1,0)="X",T$2,"")</f>
        <v>#VALUE!</v>
      </c>
      <c r="D4399" t="e">
        <f>IF(VLOOKUP($A4399,Parts!$A:$AM,D$1,0)="X",U$2,"")</f>
        <v>#VALUE!</v>
      </c>
      <c r="E4399" t="e">
        <f>IF(VLOOKUP($A4399,Parts!$A:$AM,E$1,0)="X",V$2,"")</f>
        <v>#VALUE!</v>
      </c>
      <c r="F4399" t="e">
        <f>IF(VLOOKUP($A4399,Parts!$A:$AM,F$1,0)="X",W$2,"")</f>
        <v>#VALUE!</v>
      </c>
      <c r="G4399" t="e">
        <f>IF(VLOOKUP($A4399,Parts!$A:$AM,G$1,0)="X",X$2,"")</f>
        <v>#VALUE!</v>
      </c>
      <c r="H4399" t="e">
        <f>IF(VLOOKUP($A4399,Parts!$A:$AM,H$1,0)="X",Y$2,"")</f>
        <v>#VALUE!</v>
      </c>
      <c r="I4399" t="e">
        <f>IF(VLOOKUP($A4399,Parts!$A:$AM,I$1,0)="X",Z$2,"")</f>
        <v>#VALUE!</v>
      </c>
      <c r="J4399" t="e">
        <f>IF(VLOOKUP($A4399,Parts!$A:$AM,J$1,0)="X",AA$2,"")</f>
        <v>#VALUE!</v>
      </c>
      <c r="K4399" t="e">
        <f>IF(VLOOKUP($A4399,Parts!$A:$AM,K$1,0)="X",AB$2,"")</f>
        <v>#VALUE!</v>
      </c>
      <c r="L4399" t="e">
        <f>IF(VLOOKUP($A4399,Parts!$A:$AM,L$1,0)="X",AC$2,"")</f>
        <v>#VALUE!</v>
      </c>
      <c r="M4399" t="e">
        <f>IF(VLOOKUP($A4399,Parts!$A:$AM,M$1,0)="X",AD$2,"")</f>
        <v>#VALUE!</v>
      </c>
      <c r="N4399" t="e">
        <f>IF(VLOOKUP($A4399,Parts!$A:$AM,N$1,0)="X",AE$2,"")</f>
        <v>#VALUE!</v>
      </c>
      <c r="O4399" t="e">
        <f>IF(VLOOKUP($A4399,Parts!$A:$AM,O$1,0)="X",AF$2,"")</f>
        <v>#VALUE!</v>
      </c>
      <c r="P4399" t="e">
        <f t="shared" si="69"/>
        <v>#VALUE!</v>
      </c>
    </row>
    <row r="4400" spans="1:16" x14ac:dyDescent="0.25">
      <c r="A4400" t="e">
        <f>Table15[[#This Row],[Name]]</f>
        <v>#VALUE!</v>
      </c>
      <c r="B4400" t="e">
        <f>IF(VLOOKUP($A4400,Parts!$A:$AM,B$1,0)="X",S$2,"")</f>
        <v>#VALUE!</v>
      </c>
      <c r="C4400" t="e">
        <f>IF(VLOOKUP($A4400,Parts!$A:$AM,C$1,0)="X",T$2,"")</f>
        <v>#VALUE!</v>
      </c>
      <c r="D4400" t="e">
        <f>IF(VLOOKUP($A4400,Parts!$A:$AM,D$1,0)="X",U$2,"")</f>
        <v>#VALUE!</v>
      </c>
      <c r="E4400" t="e">
        <f>IF(VLOOKUP($A4400,Parts!$A:$AM,E$1,0)="X",V$2,"")</f>
        <v>#VALUE!</v>
      </c>
      <c r="F4400" t="e">
        <f>IF(VLOOKUP($A4400,Parts!$A:$AM,F$1,0)="X",W$2,"")</f>
        <v>#VALUE!</v>
      </c>
      <c r="G4400" t="e">
        <f>IF(VLOOKUP($A4400,Parts!$A:$AM,G$1,0)="X",X$2,"")</f>
        <v>#VALUE!</v>
      </c>
      <c r="H4400" t="e">
        <f>IF(VLOOKUP($A4400,Parts!$A:$AM,H$1,0)="X",Y$2,"")</f>
        <v>#VALUE!</v>
      </c>
      <c r="I4400" t="e">
        <f>IF(VLOOKUP($A4400,Parts!$A:$AM,I$1,0)="X",Z$2,"")</f>
        <v>#VALUE!</v>
      </c>
      <c r="J4400" t="e">
        <f>IF(VLOOKUP($A4400,Parts!$A:$AM,J$1,0)="X",AA$2,"")</f>
        <v>#VALUE!</v>
      </c>
      <c r="K4400" t="e">
        <f>IF(VLOOKUP($A4400,Parts!$A:$AM,K$1,0)="X",AB$2,"")</f>
        <v>#VALUE!</v>
      </c>
      <c r="L4400" t="e">
        <f>IF(VLOOKUP($A4400,Parts!$A:$AM,L$1,0)="X",AC$2,"")</f>
        <v>#VALUE!</v>
      </c>
      <c r="M4400" t="e">
        <f>IF(VLOOKUP($A4400,Parts!$A:$AM,M$1,0)="X",AD$2,"")</f>
        <v>#VALUE!</v>
      </c>
      <c r="N4400" t="e">
        <f>IF(VLOOKUP($A4400,Parts!$A:$AM,N$1,0)="X",AE$2,"")</f>
        <v>#VALUE!</v>
      </c>
      <c r="O4400" t="e">
        <f>IF(VLOOKUP($A4400,Parts!$A:$AM,O$1,0)="X",AF$2,"")</f>
        <v>#VALUE!</v>
      </c>
      <c r="P4400" t="e">
        <f t="shared" si="69"/>
        <v>#VALUE!</v>
      </c>
    </row>
    <row r="4401" spans="1:16" x14ac:dyDescent="0.25">
      <c r="A4401" t="e">
        <f>Table15[[#This Row],[Name]]</f>
        <v>#VALUE!</v>
      </c>
      <c r="B4401" t="e">
        <f>IF(VLOOKUP($A4401,Parts!$A:$AM,B$1,0)="X",S$2,"")</f>
        <v>#VALUE!</v>
      </c>
      <c r="C4401" t="e">
        <f>IF(VLOOKUP($A4401,Parts!$A:$AM,C$1,0)="X",T$2,"")</f>
        <v>#VALUE!</v>
      </c>
      <c r="D4401" t="e">
        <f>IF(VLOOKUP($A4401,Parts!$A:$AM,D$1,0)="X",U$2,"")</f>
        <v>#VALUE!</v>
      </c>
      <c r="E4401" t="e">
        <f>IF(VLOOKUP($A4401,Parts!$A:$AM,E$1,0)="X",V$2,"")</f>
        <v>#VALUE!</v>
      </c>
      <c r="F4401" t="e">
        <f>IF(VLOOKUP($A4401,Parts!$A:$AM,F$1,0)="X",W$2,"")</f>
        <v>#VALUE!</v>
      </c>
      <c r="G4401" t="e">
        <f>IF(VLOOKUP($A4401,Parts!$A:$AM,G$1,0)="X",X$2,"")</f>
        <v>#VALUE!</v>
      </c>
      <c r="H4401" t="e">
        <f>IF(VLOOKUP($A4401,Parts!$A:$AM,H$1,0)="X",Y$2,"")</f>
        <v>#VALUE!</v>
      </c>
      <c r="I4401" t="e">
        <f>IF(VLOOKUP($A4401,Parts!$A:$AM,I$1,0)="X",Z$2,"")</f>
        <v>#VALUE!</v>
      </c>
      <c r="J4401" t="e">
        <f>IF(VLOOKUP($A4401,Parts!$A:$AM,J$1,0)="X",AA$2,"")</f>
        <v>#VALUE!</v>
      </c>
      <c r="K4401" t="e">
        <f>IF(VLOOKUP($A4401,Parts!$A:$AM,K$1,0)="X",AB$2,"")</f>
        <v>#VALUE!</v>
      </c>
      <c r="L4401" t="e">
        <f>IF(VLOOKUP($A4401,Parts!$A:$AM,L$1,0)="X",AC$2,"")</f>
        <v>#VALUE!</v>
      </c>
      <c r="M4401" t="e">
        <f>IF(VLOOKUP($A4401,Parts!$A:$AM,M$1,0)="X",AD$2,"")</f>
        <v>#VALUE!</v>
      </c>
      <c r="N4401" t="e">
        <f>IF(VLOOKUP($A4401,Parts!$A:$AM,N$1,0)="X",AE$2,"")</f>
        <v>#VALUE!</v>
      </c>
      <c r="O4401" t="e">
        <f>IF(VLOOKUP($A4401,Parts!$A:$AM,O$1,0)="X",AF$2,"")</f>
        <v>#VALUE!</v>
      </c>
      <c r="P4401" t="e">
        <f t="shared" si="69"/>
        <v>#VALUE!</v>
      </c>
    </row>
    <row r="4402" spans="1:16" x14ac:dyDescent="0.25">
      <c r="A4402" t="e">
        <f>Table15[[#This Row],[Name]]</f>
        <v>#VALUE!</v>
      </c>
      <c r="B4402" t="e">
        <f>IF(VLOOKUP($A4402,Parts!$A:$AM,B$1,0)="X",S$2,"")</f>
        <v>#VALUE!</v>
      </c>
      <c r="C4402" t="e">
        <f>IF(VLOOKUP($A4402,Parts!$A:$AM,C$1,0)="X",T$2,"")</f>
        <v>#VALUE!</v>
      </c>
      <c r="D4402" t="e">
        <f>IF(VLOOKUP($A4402,Parts!$A:$AM,D$1,0)="X",U$2,"")</f>
        <v>#VALUE!</v>
      </c>
      <c r="E4402" t="e">
        <f>IF(VLOOKUP($A4402,Parts!$A:$AM,E$1,0)="X",V$2,"")</f>
        <v>#VALUE!</v>
      </c>
      <c r="F4402" t="e">
        <f>IF(VLOOKUP($A4402,Parts!$A:$AM,F$1,0)="X",W$2,"")</f>
        <v>#VALUE!</v>
      </c>
      <c r="G4402" t="e">
        <f>IF(VLOOKUP($A4402,Parts!$A:$AM,G$1,0)="X",X$2,"")</f>
        <v>#VALUE!</v>
      </c>
      <c r="H4402" t="e">
        <f>IF(VLOOKUP($A4402,Parts!$A:$AM,H$1,0)="X",Y$2,"")</f>
        <v>#VALUE!</v>
      </c>
      <c r="I4402" t="e">
        <f>IF(VLOOKUP($A4402,Parts!$A:$AM,I$1,0)="X",Z$2,"")</f>
        <v>#VALUE!</v>
      </c>
      <c r="J4402" t="e">
        <f>IF(VLOOKUP($A4402,Parts!$A:$AM,J$1,0)="X",AA$2,"")</f>
        <v>#VALUE!</v>
      </c>
      <c r="K4402" t="e">
        <f>IF(VLOOKUP($A4402,Parts!$A:$AM,K$1,0)="X",AB$2,"")</f>
        <v>#VALUE!</v>
      </c>
      <c r="L4402" t="e">
        <f>IF(VLOOKUP($A4402,Parts!$A:$AM,L$1,0)="X",AC$2,"")</f>
        <v>#VALUE!</v>
      </c>
      <c r="M4402" t="e">
        <f>IF(VLOOKUP($A4402,Parts!$A:$AM,M$1,0)="X",AD$2,"")</f>
        <v>#VALUE!</v>
      </c>
      <c r="N4402" t="e">
        <f>IF(VLOOKUP($A4402,Parts!$A:$AM,N$1,0)="X",AE$2,"")</f>
        <v>#VALUE!</v>
      </c>
      <c r="O4402" t="e">
        <f>IF(VLOOKUP($A4402,Parts!$A:$AM,O$1,0)="X",AF$2,"")</f>
        <v>#VALUE!</v>
      </c>
      <c r="P4402" t="e">
        <f t="shared" si="69"/>
        <v>#VALUE!</v>
      </c>
    </row>
    <row r="4403" spans="1:16" x14ac:dyDescent="0.25">
      <c r="A4403" t="e">
        <f>Table15[[#This Row],[Name]]</f>
        <v>#VALUE!</v>
      </c>
      <c r="B4403" t="e">
        <f>IF(VLOOKUP($A4403,Parts!$A:$AM,B$1,0)="X",S$2,"")</f>
        <v>#VALUE!</v>
      </c>
      <c r="C4403" t="e">
        <f>IF(VLOOKUP($A4403,Parts!$A:$AM,C$1,0)="X",T$2,"")</f>
        <v>#VALUE!</v>
      </c>
      <c r="D4403" t="e">
        <f>IF(VLOOKUP($A4403,Parts!$A:$AM,D$1,0)="X",U$2,"")</f>
        <v>#VALUE!</v>
      </c>
      <c r="E4403" t="e">
        <f>IF(VLOOKUP($A4403,Parts!$A:$AM,E$1,0)="X",V$2,"")</f>
        <v>#VALUE!</v>
      </c>
      <c r="F4403" t="e">
        <f>IF(VLOOKUP($A4403,Parts!$A:$AM,F$1,0)="X",W$2,"")</f>
        <v>#VALUE!</v>
      </c>
      <c r="G4403" t="e">
        <f>IF(VLOOKUP($A4403,Parts!$A:$AM,G$1,0)="X",X$2,"")</f>
        <v>#VALUE!</v>
      </c>
      <c r="H4403" t="e">
        <f>IF(VLOOKUP($A4403,Parts!$A:$AM,H$1,0)="X",Y$2,"")</f>
        <v>#VALUE!</v>
      </c>
      <c r="I4403" t="e">
        <f>IF(VLOOKUP($A4403,Parts!$A:$AM,I$1,0)="X",Z$2,"")</f>
        <v>#VALUE!</v>
      </c>
      <c r="J4403" t="e">
        <f>IF(VLOOKUP($A4403,Parts!$A:$AM,J$1,0)="X",AA$2,"")</f>
        <v>#VALUE!</v>
      </c>
      <c r="K4403" t="e">
        <f>IF(VLOOKUP($A4403,Parts!$A:$AM,K$1,0)="X",AB$2,"")</f>
        <v>#VALUE!</v>
      </c>
      <c r="L4403" t="e">
        <f>IF(VLOOKUP($A4403,Parts!$A:$AM,L$1,0)="X",AC$2,"")</f>
        <v>#VALUE!</v>
      </c>
      <c r="M4403" t="e">
        <f>IF(VLOOKUP($A4403,Parts!$A:$AM,M$1,0)="X",AD$2,"")</f>
        <v>#VALUE!</v>
      </c>
      <c r="N4403" t="e">
        <f>IF(VLOOKUP($A4403,Parts!$A:$AM,N$1,0)="X",AE$2,"")</f>
        <v>#VALUE!</v>
      </c>
      <c r="O4403" t="e">
        <f>IF(VLOOKUP($A4403,Parts!$A:$AM,O$1,0)="X",AF$2,"")</f>
        <v>#VALUE!</v>
      </c>
      <c r="P4403" t="e">
        <f t="shared" si="69"/>
        <v>#VALUE!</v>
      </c>
    </row>
    <row r="4404" spans="1:16" x14ac:dyDescent="0.25">
      <c r="A4404" t="e">
        <f>Table15[[#This Row],[Name]]</f>
        <v>#VALUE!</v>
      </c>
      <c r="B4404" t="e">
        <f>IF(VLOOKUP($A4404,Parts!$A:$AM,B$1,0)="X",S$2,"")</f>
        <v>#VALUE!</v>
      </c>
      <c r="C4404" t="e">
        <f>IF(VLOOKUP($A4404,Parts!$A:$AM,C$1,0)="X",T$2,"")</f>
        <v>#VALUE!</v>
      </c>
      <c r="D4404" t="e">
        <f>IF(VLOOKUP($A4404,Parts!$A:$AM,D$1,0)="X",U$2,"")</f>
        <v>#VALUE!</v>
      </c>
      <c r="E4404" t="e">
        <f>IF(VLOOKUP($A4404,Parts!$A:$AM,E$1,0)="X",V$2,"")</f>
        <v>#VALUE!</v>
      </c>
      <c r="F4404" t="e">
        <f>IF(VLOOKUP($A4404,Parts!$A:$AM,F$1,0)="X",W$2,"")</f>
        <v>#VALUE!</v>
      </c>
      <c r="G4404" t="e">
        <f>IF(VLOOKUP($A4404,Parts!$A:$AM,G$1,0)="X",X$2,"")</f>
        <v>#VALUE!</v>
      </c>
      <c r="H4404" t="e">
        <f>IF(VLOOKUP($A4404,Parts!$A:$AM,H$1,0)="X",Y$2,"")</f>
        <v>#VALUE!</v>
      </c>
      <c r="I4404" t="e">
        <f>IF(VLOOKUP($A4404,Parts!$A:$AM,I$1,0)="X",Z$2,"")</f>
        <v>#VALUE!</v>
      </c>
      <c r="J4404" t="e">
        <f>IF(VLOOKUP($A4404,Parts!$A:$AM,J$1,0)="X",AA$2,"")</f>
        <v>#VALUE!</v>
      </c>
      <c r="K4404" t="e">
        <f>IF(VLOOKUP($A4404,Parts!$A:$AM,K$1,0)="X",AB$2,"")</f>
        <v>#VALUE!</v>
      </c>
      <c r="L4404" t="e">
        <f>IF(VLOOKUP($A4404,Parts!$A:$AM,L$1,0)="X",AC$2,"")</f>
        <v>#VALUE!</v>
      </c>
      <c r="M4404" t="e">
        <f>IF(VLOOKUP($A4404,Parts!$A:$AM,M$1,0)="X",AD$2,"")</f>
        <v>#VALUE!</v>
      </c>
      <c r="N4404" t="e">
        <f>IF(VLOOKUP($A4404,Parts!$A:$AM,N$1,0)="X",AE$2,"")</f>
        <v>#VALUE!</v>
      </c>
      <c r="O4404" t="e">
        <f>IF(VLOOKUP($A4404,Parts!$A:$AM,O$1,0)="X",AF$2,"")</f>
        <v>#VALUE!</v>
      </c>
      <c r="P4404" t="e">
        <f t="shared" si="69"/>
        <v>#VALUE!</v>
      </c>
    </row>
    <row r="4405" spans="1:16" x14ac:dyDescent="0.25">
      <c r="A4405" t="e">
        <f>Table15[[#This Row],[Name]]</f>
        <v>#VALUE!</v>
      </c>
      <c r="B4405" t="e">
        <f>IF(VLOOKUP($A4405,Parts!$A:$AM,B$1,0)="X",S$2,"")</f>
        <v>#VALUE!</v>
      </c>
      <c r="C4405" t="e">
        <f>IF(VLOOKUP($A4405,Parts!$A:$AM,C$1,0)="X",T$2,"")</f>
        <v>#VALUE!</v>
      </c>
      <c r="D4405" t="e">
        <f>IF(VLOOKUP($A4405,Parts!$A:$AM,D$1,0)="X",U$2,"")</f>
        <v>#VALUE!</v>
      </c>
      <c r="E4405" t="e">
        <f>IF(VLOOKUP($A4405,Parts!$A:$AM,E$1,0)="X",V$2,"")</f>
        <v>#VALUE!</v>
      </c>
      <c r="F4405" t="e">
        <f>IF(VLOOKUP($A4405,Parts!$A:$AM,F$1,0)="X",W$2,"")</f>
        <v>#VALUE!</v>
      </c>
      <c r="G4405" t="e">
        <f>IF(VLOOKUP($A4405,Parts!$A:$AM,G$1,0)="X",X$2,"")</f>
        <v>#VALUE!</v>
      </c>
      <c r="H4405" t="e">
        <f>IF(VLOOKUP($A4405,Parts!$A:$AM,H$1,0)="X",Y$2,"")</f>
        <v>#VALUE!</v>
      </c>
      <c r="I4405" t="e">
        <f>IF(VLOOKUP($A4405,Parts!$A:$AM,I$1,0)="X",Z$2,"")</f>
        <v>#VALUE!</v>
      </c>
      <c r="J4405" t="e">
        <f>IF(VLOOKUP($A4405,Parts!$A:$AM,J$1,0)="X",AA$2,"")</f>
        <v>#VALUE!</v>
      </c>
      <c r="K4405" t="e">
        <f>IF(VLOOKUP($A4405,Parts!$A:$AM,K$1,0)="X",AB$2,"")</f>
        <v>#VALUE!</v>
      </c>
      <c r="L4405" t="e">
        <f>IF(VLOOKUP($A4405,Parts!$A:$AM,L$1,0)="X",AC$2,"")</f>
        <v>#VALUE!</v>
      </c>
      <c r="M4405" t="e">
        <f>IF(VLOOKUP($A4405,Parts!$A:$AM,M$1,0)="X",AD$2,"")</f>
        <v>#VALUE!</v>
      </c>
      <c r="N4405" t="e">
        <f>IF(VLOOKUP($A4405,Parts!$A:$AM,N$1,0)="X",AE$2,"")</f>
        <v>#VALUE!</v>
      </c>
      <c r="O4405" t="e">
        <f>IF(VLOOKUP($A4405,Parts!$A:$AM,O$1,0)="X",AF$2,"")</f>
        <v>#VALUE!</v>
      </c>
      <c r="P4405" t="e">
        <f t="shared" si="69"/>
        <v>#VALUE!</v>
      </c>
    </row>
    <row r="4406" spans="1:16" x14ac:dyDescent="0.25">
      <c r="A4406" t="e">
        <f>Table15[[#This Row],[Name]]</f>
        <v>#VALUE!</v>
      </c>
      <c r="B4406" t="e">
        <f>IF(VLOOKUP($A4406,Parts!$A:$AM,B$1,0)="X",S$2,"")</f>
        <v>#VALUE!</v>
      </c>
      <c r="C4406" t="e">
        <f>IF(VLOOKUP($A4406,Parts!$A:$AM,C$1,0)="X",T$2,"")</f>
        <v>#VALUE!</v>
      </c>
      <c r="D4406" t="e">
        <f>IF(VLOOKUP($A4406,Parts!$A:$AM,D$1,0)="X",U$2,"")</f>
        <v>#VALUE!</v>
      </c>
      <c r="E4406" t="e">
        <f>IF(VLOOKUP($A4406,Parts!$A:$AM,E$1,0)="X",V$2,"")</f>
        <v>#VALUE!</v>
      </c>
      <c r="F4406" t="e">
        <f>IF(VLOOKUP($A4406,Parts!$A:$AM,F$1,0)="X",W$2,"")</f>
        <v>#VALUE!</v>
      </c>
      <c r="G4406" t="e">
        <f>IF(VLOOKUP($A4406,Parts!$A:$AM,G$1,0)="X",X$2,"")</f>
        <v>#VALUE!</v>
      </c>
      <c r="H4406" t="e">
        <f>IF(VLOOKUP($A4406,Parts!$A:$AM,H$1,0)="X",Y$2,"")</f>
        <v>#VALUE!</v>
      </c>
      <c r="I4406" t="e">
        <f>IF(VLOOKUP($A4406,Parts!$A:$AM,I$1,0)="X",Z$2,"")</f>
        <v>#VALUE!</v>
      </c>
      <c r="J4406" t="e">
        <f>IF(VLOOKUP($A4406,Parts!$A:$AM,J$1,0)="X",AA$2,"")</f>
        <v>#VALUE!</v>
      </c>
      <c r="K4406" t="e">
        <f>IF(VLOOKUP($A4406,Parts!$A:$AM,K$1,0)="X",AB$2,"")</f>
        <v>#VALUE!</v>
      </c>
      <c r="L4406" t="e">
        <f>IF(VLOOKUP($A4406,Parts!$A:$AM,L$1,0)="X",AC$2,"")</f>
        <v>#VALUE!</v>
      </c>
      <c r="M4406" t="e">
        <f>IF(VLOOKUP($A4406,Parts!$A:$AM,M$1,0)="X",AD$2,"")</f>
        <v>#VALUE!</v>
      </c>
      <c r="N4406" t="e">
        <f>IF(VLOOKUP($A4406,Parts!$A:$AM,N$1,0)="X",AE$2,"")</f>
        <v>#VALUE!</v>
      </c>
      <c r="O4406" t="e">
        <f>IF(VLOOKUP($A4406,Parts!$A:$AM,O$1,0)="X",AF$2,"")</f>
        <v>#VALUE!</v>
      </c>
      <c r="P4406" t="e">
        <f t="shared" si="69"/>
        <v>#VALUE!</v>
      </c>
    </row>
    <row r="4407" spans="1:16" x14ac:dyDescent="0.25">
      <c r="A4407" t="e">
        <f>Table15[[#This Row],[Name]]</f>
        <v>#VALUE!</v>
      </c>
      <c r="B4407" t="e">
        <f>IF(VLOOKUP($A4407,Parts!$A:$AM,B$1,0)="X",S$2,"")</f>
        <v>#VALUE!</v>
      </c>
      <c r="C4407" t="e">
        <f>IF(VLOOKUP($A4407,Parts!$A:$AM,C$1,0)="X",T$2,"")</f>
        <v>#VALUE!</v>
      </c>
      <c r="D4407" t="e">
        <f>IF(VLOOKUP($A4407,Parts!$A:$AM,D$1,0)="X",U$2,"")</f>
        <v>#VALUE!</v>
      </c>
      <c r="E4407" t="e">
        <f>IF(VLOOKUP($A4407,Parts!$A:$AM,E$1,0)="X",V$2,"")</f>
        <v>#VALUE!</v>
      </c>
      <c r="F4407" t="e">
        <f>IF(VLOOKUP($A4407,Parts!$A:$AM,F$1,0)="X",W$2,"")</f>
        <v>#VALUE!</v>
      </c>
      <c r="G4407" t="e">
        <f>IF(VLOOKUP($A4407,Parts!$A:$AM,G$1,0)="X",X$2,"")</f>
        <v>#VALUE!</v>
      </c>
      <c r="H4407" t="e">
        <f>IF(VLOOKUP($A4407,Parts!$A:$AM,H$1,0)="X",Y$2,"")</f>
        <v>#VALUE!</v>
      </c>
      <c r="I4407" t="e">
        <f>IF(VLOOKUP($A4407,Parts!$A:$AM,I$1,0)="X",Z$2,"")</f>
        <v>#VALUE!</v>
      </c>
      <c r="J4407" t="e">
        <f>IF(VLOOKUP($A4407,Parts!$A:$AM,J$1,0)="X",AA$2,"")</f>
        <v>#VALUE!</v>
      </c>
      <c r="K4407" t="e">
        <f>IF(VLOOKUP($A4407,Parts!$A:$AM,K$1,0)="X",AB$2,"")</f>
        <v>#VALUE!</v>
      </c>
      <c r="L4407" t="e">
        <f>IF(VLOOKUP($A4407,Parts!$A:$AM,L$1,0)="X",AC$2,"")</f>
        <v>#VALUE!</v>
      </c>
      <c r="M4407" t="e">
        <f>IF(VLOOKUP($A4407,Parts!$A:$AM,M$1,0)="X",AD$2,"")</f>
        <v>#VALUE!</v>
      </c>
      <c r="N4407" t="e">
        <f>IF(VLOOKUP($A4407,Parts!$A:$AM,N$1,0)="X",AE$2,"")</f>
        <v>#VALUE!</v>
      </c>
      <c r="O4407" t="e">
        <f>IF(VLOOKUP($A4407,Parts!$A:$AM,O$1,0)="X",AF$2,"")</f>
        <v>#VALUE!</v>
      </c>
      <c r="P4407" t="e">
        <f t="shared" si="69"/>
        <v>#VALUE!</v>
      </c>
    </row>
    <row r="4408" spans="1:16" x14ac:dyDescent="0.25">
      <c r="A4408" t="e">
        <f>Table15[[#This Row],[Name]]</f>
        <v>#VALUE!</v>
      </c>
      <c r="B4408" t="e">
        <f>IF(VLOOKUP($A4408,Parts!$A:$AM,B$1,0)="X",S$2,"")</f>
        <v>#VALUE!</v>
      </c>
      <c r="C4408" t="e">
        <f>IF(VLOOKUP($A4408,Parts!$A:$AM,C$1,0)="X",T$2,"")</f>
        <v>#VALUE!</v>
      </c>
      <c r="D4408" t="e">
        <f>IF(VLOOKUP($A4408,Parts!$A:$AM,D$1,0)="X",U$2,"")</f>
        <v>#VALUE!</v>
      </c>
      <c r="E4408" t="e">
        <f>IF(VLOOKUP($A4408,Parts!$A:$AM,E$1,0)="X",V$2,"")</f>
        <v>#VALUE!</v>
      </c>
      <c r="F4408" t="e">
        <f>IF(VLOOKUP($A4408,Parts!$A:$AM,F$1,0)="X",W$2,"")</f>
        <v>#VALUE!</v>
      </c>
      <c r="G4408" t="e">
        <f>IF(VLOOKUP($A4408,Parts!$A:$AM,G$1,0)="X",X$2,"")</f>
        <v>#VALUE!</v>
      </c>
      <c r="H4408" t="e">
        <f>IF(VLOOKUP($A4408,Parts!$A:$AM,H$1,0)="X",Y$2,"")</f>
        <v>#VALUE!</v>
      </c>
      <c r="I4408" t="e">
        <f>IF(VLOOKUP($A4408,Parts!$A:$AM,I$1,0)="X",Z$2,"")</f>
        <v>#VALUE!</v>
      </c>
      <c r="J4408" t="e">
        <f>IF(VLOOKUP($A4408,Parts!$A:$AM,J$1,0)="X",AA$2,"")</f>
        <v>#VALUE!</v>
      </c>
      <c r="K4408" t="e">
        <f>IF(VLOOKUP($A4408,Parts!$A:$AM,K$1,0)="X",AB$2,"")</f>
        <v>#VALUE!</v>
      </c>
      <c r="L4408" t="e">
        <f>IF(VLOOKUP($A4408,Parts!$A:$AM,L$1,0)="X",AC$2,"")</f>
        <v>#VALUE!</v>
      </c>
      <c r="M4408" t="e">
        <f>IF(VLOOKUP($A4408,Parts!$A:$AM,M$1,0)="X",AD$2,"")</f>
        <v>#VALUE!</v>
      </c>
      <c r="N4408" t="e">
        <f>IF(VLOOKUP($A4408,Parts!$A:$AM,N$1,0)="X",AE$2,"")</f>
        <v>#VALUE!</v>
      </c>
      <c r="O4408" t="e">
        <f>IF(VLOOKUP($A4408,Parts!$A:$AM,O$1,0)="X",AF$2,"")</f>
        <v>#VALUE!</v>
      </c>
      <c r="P4408" t="e">
        <f t="shared" si="69"/>
        <v>#VALUE!</v>
      </c>
    </row>
    <row r="4409" spans="1:16" x14ac:dyDescent="0.25">
      <c r="A4409" t="e">
        <f>Table15[[#This Row],[Name]]</f>
        <v>#VALUE!</v>
      </c>
      <c r="B4409" t="e">
        <f>IF(VLOOKUP($A4409,Parts!$A:$AM,B$1,0)="X",S$2,"")</f>
        <v>#VALUE!</v>
      </c>
      <c r="C4409" t="e">
        <f>IF(VLOOKUP($A4409,Parts!$A:$AM,C$1,0)="X",T$2,"")</f>
        <v>#VALUE!</v>
      </c>
      <c r="D4409" t="e">
        <f>IF(VLOOKUP($A4409,Parts!$A:$AM,D$1,0)="X",U$2,"")</f>
        <v>#VALUE!</v>
      </c>
      <c r="E4409" t="e">
        <f>IF(VLOOKUP($A4409,Parts!$A:$AM,E$1,0)="X",V$2,"")</f>
        <v>#VALUE!</v>
      </c>
      <c r="F4409" t="e">
        <f>IF(VLOOKUP($A4409,Parts!$A:$AM,F$1,0)="X",W$2,"")</f>
        <v>#VALUE!</v>
      </c>
      <c r="G4409" t="e">
        <f>IF(VLOOKUP($A4409,Parts!$A:$AM,G$1,0)="X",X$2,"")</f>
        <v>#VALUE!</v>
      </c>
      <c r="H4409" t="e">
        <f>IF(VLOOKUP($A4409,Parts!$A:$AM,H$1,0)="X",Y$2,"")</f>
        <v>#VALUE!</v>
      </c>
      <c r="I4409" t="e">
        <f>IF(VLOOKUP($A4409,Parts!$A:$AM,I$1,0)="X",Z$2,"")</f>
        <v>#VALUE!</v>
      </c>
      <c r="J4409" t="e">
        <f>IF(VLOOKUP($A4409,Parts!$A:$AM,J$1,0)="X",AA$2,"")</f>
        <v>#VALUE!</v>
      </c>
      <c r="K4409" t="e">
        <f>IF(VLOOKUP($A4409,Parts!$A:$AM,K$1,0)="X",AB$2,"")</f>
        <v>#VALUE!</v>
      </c>
      <c r="L4409" t="e">
        <f>IF(VLOOKUP($A4409,Parts!$A:$AM,L$1,0)="X",AC$2,"")</f>
        <v>#VALUE!</v>
      </c>
      <c r="M4409" t="e">
        <f>IF(VLOOKUP($A4409,Parts!$A:$AM,M$1,0)="X",AD$2,"")</f>
        <v>#VALUE!</v>
      </c>
      <c r="N4409" t="e">
        <f>IF(VLOOKUP($A4409,Parts!$A:$AM,N$1,0)="X",AE$2,"")</f>
        <v>#VALUE!</v>
      </c>
      <c r="O4409" t="e">
        <f>IF(VLOOKUP($A4409,Parts!$A:$AM,O$1,0)="X",AF$2,"")</f>
        <v>#VALUE!</v>
      </c>
      <c r="P4409" t="e">
        <f t="shared" si="69"/>
        <v>#VALUE!</v>
      </c>
    </row>
    <row r="4410" spans="1:16" x14ac:dyDescent="0.25">
      <c r="A4410" t="e">
        <f>Table15[[#This Row],[Name]]</f>
        <v>#VALUE!</v>
      </c>
      <c r="B4410" t="e">
        <f>IF(VLOOKUP($A4410,Parts!$A:$AM,B$1,0)="X",S$2,"")</f>
        <v>#VALUE!</v>
      </c>
      <c r="C4410" t="e">
        <f>IF(VLOOKUP($A4410,Parts!$A:$AM,C$1,0)="X",T$2,"")</f>
        <v>#VALUE!</v>
      </c>
      <c r="D4410" t="e">
        <f>IF(VLOOKUP($A4410,Parts!$A:$AM,D$1,0)="X",U$2,"")</f>
        <v>#VALUE!</v>
      </c>
      <c r="E4410" t="e">
        <f>IF(VLOOKUP($A4410,Parts!$A:$AM,E$1,0)="X",V$2,"")</f>
        <v>#VALUE!</v>
      </c>
      <c r="F4410" t="e">
        <f>IF(VLOOKUP($A4410,Parts!$A:$AM,F$1,0)="X",W$2,"")</f>
        <v>#VALUE!</v>
      </c>
      <c r="G4410" t="e">
        <f>IF(VLOOKUP($A4410,Parts!$A:$AM,G$1,0)="X",X$2,"")</f>
        <v>#VALUE!</v>
      </c>
      <c r="H4410" t="e">
        <f>IF(VLOOKUP($A4410,Parts!$A:$AM,H$1,0)="X",Y$2,"")</f>
        <v>#VALUE!</v>
      </c>
      <c r="I4410" t="e">
        <f>IF(VLOOKUP($A4410,Parts!$A:$AM,I$1,0)="X",Z$2,"")</f>
        <v>#VALUE!</v>
      </c>
      <c r="J4410" t="e">
        <f>IF(VLOOKUP($A4410,Parts!$A:$AM,J$1,0)="X",AA$2,"")</f>
        <v>#VALUE!</v>
      </c>
      <c r="K4410" t="e">
        <f>IF(VLOOKUP($A4410,Parts!$A:$AM,K$1,0)="X",AB$2,"")</f>
        <v>#VALUE!</v>
      </c>
      <c r="L4410" t="e">
        <f>IF(VLOOKUP($A4410,Parts!$A:$AM,L$1,0)="X",AC$2,"")</f>
        <v>#VALUE!</v>
      </c>
      <c r="M4410" t="e">
        <f>IF(VLOOKUP($A4410,Parts!$A:$AM,M$1,0)="X",AD$2,"")</f>
        <v>#VALUE!</v>
      </c>
      <c r="N4410" t="e">
        <f>IF(VLOOKUP($A4410,Parts!$A:$AM,N$1,0)="X",AE$2,"")</f>
        <v>#VALUE!</v>
      </c>
      <c r="O4410" t="e">
        <f>IF(VLOOKUP($A4410,Parts!$A:$AM,O$1,0)="X",AF$2,"")</f>
        <v>#VALUE!</v>
      </c>
      <c r="P4410" t="e">
        <f t="shared" si="69"/>
        <v>#VALUE!</v>
      </c>
    </row>
    <row r="4411" spans="1:16" x14ac:dyDescent="0.25">
      <c r="A4411" t="e">
        <f>Table15[[#This Row],[Name]]</f>
        <v>#VALUE!</v>
      </c>
      <c r="B4411" t="e">
        <f>IF(VLOOKUP($A4411,Parts!$A:$AM,B$1,0)="X",S$2,"")</f>
        <v>#VALUE!</v>
      </c>
      <c r="C4411" t="e">
        <f>IF(VLOOKUP($A4411,Parts!$A:$AM,C$1,0)="X",T$2,"")</f>
        <v>#VALUE!</v>
      </c>
      <c r="D4411" t="e">
        <f>IF(VLOOKUP($A4411,Parts!$A:$AM,D$1,0)="X",U$2,"")</f>
        <v>#VALUE!</v>
      </c>
      <c r="E4411" t="e">
        <f>IF(VLOOKUP($A4411,Parts!$A:$AM,E$1,0)="X",V$2,"")</f>
        <v>#VALUE!</v>
      </c>
      <c r="F4411" t="e">
        <f>IF(VLOOKUP($A4411,Parts!$A:$AM,F$1,0)="X",W$2,"")</f>
        <v>#VALUE!</v>
      </c>
      <c r="G4411" t="e">
        <f>IF(VLOOKUP($A4411,Parts!$A:$AM,G$1,0)="X",X$2,"")</f>
        <v>#VALUE!</v>
      </c>
      <c r="H4411" t="e">
        <f>IF(VLOOKUP($A4411,Parts!$A:$AM,H$1,0)="X",Y$2,"")</f>
        <v>#VALUE!</v>
      </c>
      <c r="I4411" t="e">
        <f>IF(VLOOKUP($A4411,Parts!$A:$AM,I$1,0)="X",Z$2,"")</f>
        <v>#VALUE!</v>
      </c>
      <c r="J4411" t="e">
        <f>IF(VLOOKUP($A4411,Parts!$A:$AM,J$1,0)="X",AA$2,"")</f>
        <v>#VALUE!</v>
      </c>
      <c r="K4411" t="e">
        <f>IF(VLOOKUP($A4411,Parts!$A:$AM,K$1,0)="X",AB$2,"")</f>
        <v>#VALUE!</v>
      </c>
      <c r="L4411" t="e">
        <f>IF(VLOOKUP($A4411,Parts!$A:$AM,L$1,0)="X",AC$2,"")</f>
        <v>#VALUE!</v>
      </c>
      <c r="M4411" t="e">
        <f>IF(VLOOKUP($A4411,Parts!$A:$AM,M$1,0)="X",AD$2,"")</f>
        <v>#VALUE!</v>
      </c>
      <c r="N4411" t="e">
        <f>IF(VLOOKUP($A4411,Parts!$A:$AM,N$1,0)="X",AE$2,"")</f>
        <v>#VALUE!</v>
      </c>
      <c r="O4411" t="e">
        <f>IF(VLOOKUP($A4411,Parts!$A:$AM,O$1,0)="X",AF$2,"")</f>
        <v>#VALUE!</v>
      </c>
      <c r="P4411" t="e">
        <f t="shared" si="69"/>
        <v>#VALUE!</v>
      </c>
    </row>
    <row r="4412" spans="1:16" x14ac:dyDescent="0.25">
      <c r="A4412" t="e">
        <f>Table15[[#This Row],[Name]]</f>
        <v>#VALUE!</v>
      </c>
      <c r="B4412" t="e">
        <f>IF(VLOOKUP($A4412,Parts!$A:$AM,B$1,0)="X",S$2,"")</f>
        <v>#VALUE!</v>
      </c>
      <c r="C4412" t="e">
        <f>IF(VLOOKUP($A4412,Parts!$A:$AM,C$1,0)="X",T$2,"")</f>
        <v>#VALUE!</v>
      </c>
      <c r="D4412" t="e">
        <f>IF(VLOOKUP($A4412,Parts!$A:$AM,D$1,0)="X",U$2,"")</f>
        <v>#VALUE!</v>
      </c>
      <c r="E4412" t="e">
        <f>IF(VLOOKUP($A4412,Parts!$A:$AM,E$1,0)="X",V$2,"")</f>
        <v>#VALUE!</v>
      </c>
      <c r="F4412" t="e">
        <f>IF(VLOOKUP($A4412,Parts!$A:$AM,F$1,0)="X",W$2,"")</f>
        <v>#VALUE!</v>
      </c>
      <c r="G4412" t="e">
        <f>IF(VLOOKUP($A4412,Parts!$A:$AM,G$1,0)="X",X$2,"")</f>
        <v>#VALUE!</v>
      </c>
      <c r="H4412" t="e">
        <f>IF(VLOOKUP($A4412,Parts!$A:$AM,H$1,0)="X",Y$2,"")</f>
        <v>#VALUE!</v>
      </c>
      <c r="I4412" t="e">
        <f>IF(VLOOKUP($A4412,Parts!$A:$AM,I$1,0)="X",Z$2,"")</f>
        <v>#VALUE!</v>
      </c>
      <c r="J4412" t="e">
        <f>IF(VLOOKUP($A4412,Parts!$A:$AM,J$1,0)="X",AA$2,"")</f>
        <v>#VALUE!</v>
      </c>
      <c r="K4412" t="e">
        <f>IF(VLOOKUP($A4412,Parts!$A:$AM,K$1,0)="X",AB$2,"")</f>
        <v>#VALUE!</v>
      </c>
      <c r="L4412" t="e">
        <f>IF(VLOOKUP($A4412,Parts!$A:$AM,L$1,0)="X",AC$2,"")</f>
        <v>#VALUE!</v>
      </c>
      <c r="M4412" t="e">
        <f>IF(VLOOKUP($A4412,Parts!$A:$AM,M$1,0)="X",AD$2,"")</f>
        <v>#VALUE!</v>
      </c>
      <c r="N4412" t="e">
        <f>IF(VLOOKUP($A4412,Parts!$A:$AM,N$1,0)="X",AE$2,"")</f>
        <v>#VALUE!</v>
      </c>
      <c r="O4412" t="e">
        <f>IF(VLOOKUP($A4412,Parts!$A:$AM,O$1,0)="X",AF$2,"")</f>
        <v>#VALUE!</v>
      </c>
      <c r="P4412" t="e">
        <f t="shared" si="69"/>
        <v>#VALUE!</v>
      </c>
    </row>
    <row r="4413" spans="1:16" x14ac:dyDescent="0.25">
      <c r="A4413" t="e">
        <f>Table15[[#This Row],[Name]]</f>
        <v>#VALUE!</v>
      </c>
      <c r="B4413" t="e">
        <f>IF(VLOOKUP($A4413,Parts!$A:$AM,B$1,0)="X",S$2,"")</f>
        <v>#VALUE!</v>
      </c>
      <c r="C4413" t="e">
        <f>IF(VLOOKUP($A4413,Parts!$A:$AM,C$1,0)="X",T$2,"")</f>
        <v>#VALUE!</v>
      </c>
      <c r="D4413" t="e">
        <f>IF(VLOOKUP($A4413,Parts!$A:$AM,D$1,0)="X",U$2,"")</f>
        <v>#VALUE!</v>
      </c>
      <c r="E4413" t="e">
        <f>IF(VLOOKUP($A4413,Parts!$A:$AM,E$1,0)="X",V$2,"")</f>
        <v>#VALUE!</v>
      </c>
      <c r="F4413" t="e">
        <f>IF(VLOOKUP($A4413,Parts!$A:$AM,F$1,0)="X",W$2,"")</f>
        <v>#VALUE!</v>
      </c>
      <c r="G4413" t="e">
        <f>IF(VLOOKUP($A4413,Parts!$A:$AM,G$1,0)="X",X$2,"")</f>
        <v>#VALUE!</v>
      </c>
      <c r="H4413" t="e">
        <f>IF(VLOOKUP($A4413,Parts!$A:$AM,H$1,0)="X",Y$2,"")</f>
        <v>#VALUE!</v>
      </c>
      <c r="I4413" t="e">
        <f>IF(VLOOKUP($A4413,Parts!$A:$AM,I$1,0)="X",Z$2,"")</f>
        <v>#VALUE!</v>
      </c>
      <c r="J4413" t="e">
        <f>IF(VLOOKUP($A4413,Parts!$A:$AM,J$1,0)="X",AA$2,"")</f>
        <v>#VALUE!</v>
      </c>
      <c r="K4413" t="e">
        <f>IF(VLOOKUP($A4413,Parts!$A:$AM,K$1,0)="X",AB$2,"")</f>
        <v>#VALUE!</v>
      </c>
      <c r="L4413" t="e">
        <f>IF(VLOOKUP($A4413,Parts!$A:$AM,L$1,0)="X",AC$2,"")</f>
        <v>#VALUE!</v>
      </c>
      <c r="M4413" t="e">
        <f>IF(VLOOKUP($A4413,Parts!$A:$AM,M$1,0)="X",AD$2,"")</f>
        <v>#VALUE!</v>
      </c>
      <c r="N4413" t="e">
        <f>IF(VLOOKUP($A4413,Parts!$A:$AM,N$1,0)="X",AE$2,"")</f>
        <v>#VALUE!</v>
      </c>
      <c r="O4413" t="e">
        <f>IF(VLOOKUP($A4413,Parts!$A:$AM,O$1,0)="X",AF$2,"")</f>
        <v>#VALUE!</v>
      </c>
      <c r="P4413" t="e">
        <f t="shared" si="69"/>
        <v>#VALUE!</v>
      </c>
    </row>
    <row r="4414" spans="1:16" x14ac:dyDescent="0.25">
      <c r="A4414" t="e">
        <f>Table15[[#This Row],[Name]]</f>
        <v>#VALUE!</v>
      </c>
      <c r="B4414" t="e">
        <f>IF(VLOOKUP($A4414,Parts!$A:$AM,B$1,0)="X",S$2,"")</f>
        <v>#VALUE!</v>
      </c>
      <c r="C4414" t="e">
        <f>IF(VLOOKUP($A4414,Parts!$A:$AM,C$1,0)="X",T$2,"")</f>
        <v>#VALUE!</v>
      </c>
      <c r="D4414" t="e">
        <f>IF(VLOOKUP($A4414,Parts!$A:$AM,D$1,0)="X",U$2,"")</f>
        <v>#VALUE!</v>
      </c>
      <c r="E4414" t="e">
        <f>IF(VLOOKUP($A4414,Parts!$A:$AM,E$1,0)="X",V$2,"")</f>
        <v>#VALUE!</v>
      </c>
      <c r="F4414" t="e">
        <f>IF(VLOOKUP($A4414,Parts!$A:$AM,F$1,0)="X",W$2,"")</f>
        <v>#VALUE!</v>
      </c>
      <c r="G4414" t="e">
        <f>IF(VLOOKUP($A4414,Parts!$A:$AM,G$1,0)="X",X$2,"")</f>
        <v>#VALUE!</v>
      </c>
      <c r="H4414" t="e">
        <f>IF(VLOOKUP($A4414,Parts!$A:$AM,H$1,0)="X",Y$2,"")</f>
        <v>#VALUE!</v>
      </c>
      <c r="I4414" t="e">
        <f>IF(VLOOKUP($A4414,Parts!$A:$AM,I$1,0)="X",Z$2,"")</f>
        <v>#VALUE!</v>
      </c>
      <c r="J4414" t="e">
        <f>IF(VLOOKUP($A4414,Parts!$A:$AM,J$1,0)="X",AA$2,"")</f>
        <v>#VALUE!</v>
      </c>
      <c r="K4414" t="e">
        <f>IF(VLOOKUP($A4414,Parts!$A:$AM,K$1,0)="X",AB$2,"")</f>
        <v>#VALUE!</v>
      </c>
      <c r="L4414" t="e">
        <f>IF(VLOOKUP($A4414,Parts!$A:$AM,L$1,0)="X",AC$2,"")</f>
        <v>#VALUE!</v>
      </c>
      <c r="M4414" t="e">
        <f>IF(VLOOKUP($A4414,Parts!$A:$AM,M$1,0)="X",AD$2,"")</f>
        <v>#VALUE!</v>
      </c>
      <c r="N4414" t="e">
        <f>IF(VLOOKUP($A4414,Parts!$A:$AM,N$1,0)="X",AE$2,"")</f>
        <v>#VALUE!</v>
      </c>
      <c r="O4414" t="e">
        <f>IF(VLOOKUP($A4414,Parts!$A:$AM,O$1,0)="X",AF$2,"")</f>
        <v>#VALUE!</v>
      </c>
      <c r="P4414" t="e">
        <f t="shared" si="69"/>
        <v>#VALUE!</v>
      </c>
    </row>
    <row r="4415" spans="1:16" x14ac:dyDescent="0.25">
      <c r="A4415" t="e">
        <f>Table15[[#This Row],[Name]]</f>
        <v>#VALUE!</v>
      </c>
      <c r="B4415" t="e">
        <f>IF(VLOOKUP($A4415,Parts!$A:$AM,B$1,0)="X",S$2,"")</f>
        <v>#VALUE!</v>
      </c>
      <c r="C4415" t="e">
        <f>IF(VLOOKUP($A4415,Parts!$A:$AM,C$1,0)="X",T$2,"")</f>
        <v>#VALUE!</v>
      </c>
      <c r="D4415" t="e">
        <f>IF(VLOOKUP($A4415,Parts!$A:$AM,D$1,0)="X",U$2,"")</f>
        <v>#VALUE!</v>
      </c>
      <c r="E4415" t="e">
        <f>IF(VLOOKUP($A4415,Parts!$A:$AM,E$1,0)="X",V$2,"")</f>
        <v>#VALUE!</v>
      </c>
      <c r="F4415" t="e">
        <f>IF(VLOOKUP($A4415,Parts!$A:$AM,F$1,0)="X",W$2,"")</f>
        <v>#VALUE!</v>
      </c>
      <c r="G4415" t="e">
        <f>IF(VLOOKUP($A4415,Parts!$A:$AM,G$1,0)="X",X$2,"")</f>
        <v>#VALUE!</v>
      </c>
      <c r="H4415" t="e">
        <f>IF(VLOOKUP($A4415,Parts!$A:$AM,H$1,0)="X",Y$2,"")</f>
        <v>#VALUE!</v>
      </c>
      <c r="I4415" t="e">
        <f>IF(VLOOKUP($A4415,Parts!$A:$AM,I$1,0)="X",Z$2,"")</f>
        <v>#VALUE!</v>
      </c>
      <c r="J4415" t="e">
        <f>IF(VLOOKUP($A4415,Parts!$A:$AM,J$1,0)="X",AA$2,"")</f>
        <v>#VALUE!</v>
      </c>
      <c r="K4415" t="e">
        <f>IF(VLOOKUP($A4415,Parts!$A:$AM,K$1,0)="X",AB$2,"")</f>
        <v>#VALUE!</v>
      </c>
      <c r="L4415" t="e">
        <f>IF(VLOOKUP($A4415,Parts!$A:$AM,L$1,0)="X",AC$2,"")</f>
        <v>#VALUE!</v>
      </c>
      <c r="M4415" t="e">
        <f>IF(VLOOKUP($A4415,Parts!$A:$AM,M$1,0)="X",AD$2,"")</f>
        <v>#VALUE!</v>
      </c>
      <c r="N4415" t="e">
        <f>IF(VLOOKUP($A4415,Parts!$A:$AM,N$1,0)="X",AE$2,"")</f>
        <v>#VALUE!</v>
      </c>
      <c r="O4415" t="e">
        <f>IF(VLOOKUP($A4415,Parts!$A:$AM,O$1,0)="X",AF$2,"")</f>
        <v>#VALUE!</v>
      </c>
      <c r="P4415" t="e">
        <f t="shared" si="69"/>
        <v>#VALUE!</v>
      </c>
    </row>
    <row r="4416" spans="1:16" x14ac:dyDescent="0.25">
      <c r="A4416" t="e">
        <f>Table15[[#This Row],[Name]]</f>
        <v>#VALUE!</v>
      </c>
      <c r="B4416" t="e">
        <f>IF(VLOOKUP($A4416,Parts!$A:$AM,B$1,0)="X",S$2,"")</f>
        <v>#VALUE!</v>
      </c>
      <c r="C4416" t="e">
        <f>IF(VLOOKUP($A4416,Parts!$A:$AM,C$1,0)="X",T$2,"")</f>
        <v>#VALUE!</v>
      </c>
      <c r="D4416" t="e">
        <f>IF(VLOOKUP($A4416,Parts!$A:$AM,D$1,0)="X",U$2,"")</f>
        <v>#VALUE!</v>
      </c>
      <c r="E4416" t="e">
        <f>IF(VLOOKUP($A4416,Parts!$A:$AM,E$1,0)="X",V$2,"")</f>
        <v>#VALUE!</v>
      </c>
      <c r="F4416" t="e">
        <f>IF(VLOOKUP($A4416,Parts!$A:$AM,F$1,0)="X",W$2,"")</f>
        <v>#VALUE!</v>
      </c>
      <c r="G4416" t="e">
        <f>IF(VLOOKUP($A4416,Parts!$A:$AM,G$1,0)="X",X$2,"")</f>
        <v>#VALUE!</v>
      </c>
      <c r="H4416" t="e">
        <f>IF(VLOOKUP($A4416,Parts!$A:$AM,H$1,0)="X",Y$2,"")</f>
        <v>#VALUE!</v>
      </c>
      <c r="I4416" t="e">
        <f>IF(VLOOKUP($A4416,Parts!$A:$AM,I$1,0)="X",Z$2,"")</f>
        <v>#VALUE!</v>
      </c>
      <c r="J4416" t="e">
        <f>IF(VLOOKUP($A4416,Parts!$A:$AM,J$1,0)="X",AA$2,"")</f>
        <v>#VALUE!</v>
      </c>
      <c r="K4416" t="e">
        <f>IF(VLOOKUP($A4416,Parts!$A:$AM,K$1,0)="X",AB$2,"")</f>
        <v>#VALUE!</v>
      </c>
      <c r="L4416" t="e">
        <f>IF(VLOOKUP($A4416,Parts!$A:$AM,L$1,0)="X",AC$2,"")</f>
        <v>#VALUE!</v>
      </c>
      <c r="M4416" t="e">
        <f>IF(VLOOKUP($A4416,Parts!$A:$AM,M$1,0)="X",AD$2,"")</f>
        <v>#VALUE!</v>
      </c>
      <c r="N4416" t="e">
        <f>IF(VLOOKUP($A4416,Parts!$A:$AM,N$1,0)="X",AE$2,"")</f>
        <v>#VALUE!</v>
      </c>
      <c r="O4416" t="e">
        <f>IF(VLOOKUP($A4416,Parts!$A:$AM,O$1,0)="X",AF$2,"")</f>
        <v>#VALUE!</v>
      </c>
      <c r="P4416" t="e">
        <f t="shared" si="69"/>
        <v>#VALUE!</v>
      </c>
    </row>
    <row r="4417" spans="1:16" x14ac:dyDescent="0.25">
      <c r="A4417" t="e">
        <f>Table15[[#This Row],[Name]]</f>
        <v>#VALUE!</v>
      </c>
      <c r="B4417" t="e">
        <f>IF(VLOOKUP($A4417,Parts!$A:$AM,B$1,0)="X",S$2,"")</f>
        <v>#VALUE!</v>
      </c>
      <c r="C4417" t="e">
        <f>IF(VLOOKUP($A4417,Parts!$A:$AM,C$1,0)="X",T$2,"")</f>
        <v>#VALUE!</v>
      </c>
      <c r="D4417" t="e">
        <f>IF(VLOOKUP($A4417,Parts!$A:$AM,D$1,0)="X",U$2,"")</f>
        <v>#VALUE!</v>
      </c>
      <c r="E4417" t="e">
        <f>IF(VLOOKUP($A4417,Parts!$A:$AM,E$1,0)="X",V$2,"")</f>
        <v>#VALUE!</v>
      </c>
      <c r="F4417" t="e">
        <f>IF(VLOOKUP($A4417,Parts!$A:$AM,F$1,0)="X",W$2,"")</f>
        <v>#VALUE!</v>
      </c>
      <c r="G4417" t="e">
        <f>IF(VLOOKUP($A4417,Parts!$A:$AM,G$1,0)="X",X$2,"")</f>
        <v>#VALUE!</v>
      </c>
      <c r="H4417" t="e">
        <f>IF(VLOOKUP($A4417,Parts!$A:$AM,H$1,0)="X",Y$2,"")</f>
        <v>#VALUE!</v>
      </c>
      <c r="I4417" t="e">
        <f>IF(VLOOKUP($A4417,Parts!$A:$AM,I$1,0)="X",Z$2,"")</f>
        <v>#VALUE!</v>
      </c>
      <c r="J4417" t="e">
        <f>IF(VLOOKUP($A4417,Parts!$A:$AM,J$1,0)="X",AA$2,"")</f>
        <v>#VALUE!</v>
      </c>
      <c r="K4417" t="e">
        <f>IF(VLOOKUP($A4417,Parts!$A:$AM,K$1,0)="X",AB$2,"")</f>
        <v>#VALUE!</v>
      </c>
      <c r="L4417" t="e">
        <f>IF(VLOOKUP($A4417,Parts!$A:$AM,L$1,0)="X",AC$2,"")</f>
        <v>#VALUE!</v>
      </c>
      <c r="M4417" t="e">
        <f>IF(VLOOKUP($A4417,Parts!$A:$AM,M$1,0)="X",AD$2,"")</f>
        <v>#VALUE!</v>
      </c>
      <c r="N4417" t="e">
        <f>IF(VLOOKUP($A4417,Parts!$A:$AM,N$1,0)="X",AE$2,"")</f>
        <v>#VALUE!</v>
      </c>
      <c r="O4417" t="e">
        <f>IF(VLOOKUP($A4417,Parts!$A:$AM,O$1,0)="X",AF$2,"")</f>
        <v>#VALUE!</v>
      </c>
      <c r="P4417" t="e">
        <f t="shared" si="69"/>
        <v>#VALUE!</v>
      </c>
    </row>
    <row r="4418" spans="1:16" x14ac:dyDescent="0.25">
      <c r="A4418" t="e">
        <f>Table15[[#This Row],[Name]]</f>
        <v>#VALUE!</v>
      </c>
      <c r="B4418" t="e">
        <f>IF(VLOOKUP($A4418,Parts!$A:$AM,B$1,0)="X",S$2,"")</f>
        <v>#VALUE!</v>
      </c>
      <c r="C4418" t="e">
        <f>IF(VLOOKUP($A4418,Parts!$A:$AM,C$1,0)="X",T$2,"")</f>
        <v>#VALUE!</v>
      </c>
      <c r="D4418" t="e">
        <f>IF(VLOOKUP($A4418,Parts!$A:$AM,D$1,0)="X",U$2,"")</f>
        <v>#VALUE!</v>
      </c>
      <c r="E4418" t="e">
        <f>IF(VLOOKUP($A4418,Parts!$A:$AM,E$1,0)="X",V$2,"")</f>
        <v>#VALUE!</v>
      </c>
      <c r="F4418" t="e">
        <f>IF(VLOOKUP($A4418,Parts!$A:$AM,F$1,0)="X",W$2,"")</f>
        <v>#VALUE!</v>
      </c>
      <c r="G4418" t="e">
        <f>IF(VLOOKUP($A4418,Parts!$A:$AM,G$1,0)="X",X$2,"")</f>
        <v>#VALUE!</v>
      </c>
      <c r="H4418" t="e">
        <f>IF(VLOOKUP($A4418,Parts!$A:$AM,H$1,0)="X",Y$2,"")</f>
        <v>#VALUE!</v>
      </c>
      <c r="I4418" t="e">
        <f>IF(VLOOKUP($A4418,Parts!$A:$AM,I$1,0)="X",Z$2,"")</f>
        <v>#VALUE!</v>
      </c>
      <c r="J4418" t="e">
        <f>IF(VLOOKUP($A4418,Parts!$A:$AM,J$1,0)="X",AA$2,"")</f>
        <v>#VALUE!</v>
      </c>
      <c r="K4418" t="e">
        <f>IF(VLOOKUP($A4418,Parts!$A:$AM,K$1,0)="X",AB$2,"")</f>
        <v>#VALUE!</v>
      </c>
      <c r="L4418" t="e">
        <f>IF(VLOOKUP($A4418,Parts!$A:$AM,L$1,0)="X",AC$2,"")</f>
        <v>#VALUE!</v>
      </c>
      <c r="M4418" t="e">
        <f>IF(VLOOKUP($A4418,Parts!$A:$AM,M$1,0)="X",AD$2,"")</f>
        <v>#VALUE!</v>
      </c>
      <c r="N4418" t="e">
        <f>IF(VLOOKUP($A4418,Parts!$A:$AM,N$1,0)="X",AE$2,"")</f>
        <v>#VALUE!</v>
      </c>
      <c r="O4418" t="e">
        <f>IF(VLOOKUP($A4418,Parts!$A:$AM,O$1,0)="X",AF$2,"")</f>
        <v>#VALUE!</v>
      </c>
      <c r="P4418" t="e">
        <f t="shared" si="69"/>
        <v>#VALUE!</v>
      </c>
    </row>
    <row r="4419" spans="1:16" x14ac:dyDescent="0.25">
      <c r="A4419" t="e">
        <f>Table15[[#This Row],[Name]]</f>
        <v>#VALUE!</v>
      </c>
      <c r="B4419" t="e">
        <f>IF(VLOOKUP($A4419,Parts!$A:$AM,B$1,0)="X",S$2,"")</f>
        <v>#VALUE!</v>
      </c>
      <c r="C4419" t="e">
        <f>IF(VLOOKUP($A4419,Parts!$A:$AM,C$1,0)="X",T$2,"")</f>
        <v>#VALUE!</v>
      </c>
      <c r="D4419" t="e">
        <f>IF(VLOOKUP($A4419,Parts!$A:$AM,D$1,0)="X",U$2,"")</f>
        <v>#VALUE!</v>
      </c>
      <c r="E4419" t="e">
        <f>IF(VLOOKUP($A4419,Parts!$A:$AM,E$1,0)="X",V$2,"")</f>
        <v>#VALUE!</v>
      </c>
      <c r="F4419" t="e">
        <f>IF(VLOOKUP($A4419,Parts!$A:$AM,F$1,0)="X",W$2,"")</f>
        <v>#VALUE!</v>
      </c>
      <c r="G4419" t="e">
        <f>IF(VLOOKUP($A4419,Parts!$A:$AM,G$1,0)="X",X$2,"")</f>
        <v>#VALUE!</v>
      </c>
      <c r="H4419" t="e">
        <f>IF(VLOOKUP($A4419,Parts!$A:$AM,H$1,0)="X",Y$2,"")</f>
        <v>#VALUE!</v>
      </c>
      <c r="I4419" t="e">
        <f>IF(VLOOKUP($A4419,Parts!$A:$AM,I$1,0)="X",Z$2,"")</f>
        <v>#VALUE!</v>
      </c>
      <c r="J4419" t="e">
        <f>IF(VLOOKUP($A4419,Parts!$A:$AM,J$1,0)="X",AA$2,"")</f>
        <v>#VALUE!</v>
      </c>
      <c r="K4419" t="e">
        <f>IF(VLOOKUP($A4419,Parts!$A:$AM,K$1,0)="X",AB$2,"")</f>
        <v>#VALUE!</v>
      </c>
      <c r="L4419" t="e">
        <f>IF(VLOOKUP($A4419,Parts!$A:$AM,L$1,0)="X",AC$2,"")</f>
        <v>#VALUE!</v>
      </c>
      <c r="M4419" t="e">
        <f>IF(VLOOKUP($A4419,Parts!$A:$AM,M$1,0)="X",AD$2,"")</f>
        <v>#VALUE!</v>
      </c>
      <c r="N4419" t="e">
        <f>IF(VLOOKUP($A4419,Parts!$A:$AM,N$1,0)="X",AE$2,"")</f>
        <v>#VALUE!</v>
      </c>
      <c r="O4419" t="e">
        <f>IF(VLOOKUP($A4419,Parts!$A:$AM,O$1,0)="X",AF$2,"")</f>
        <v>#VALUE!</v>
      </c>
      <c r="P4419" t="e">
        <f t="shared" ref="P4419:P4482" si="70">B4419&amp;C4419&amp;D4419&amp;E4419&amp;F4419&amp;G4419&amp;H4419&amp;I4419&amp;J4419&amp;K4419&amp;L4419&amp;M4419&amp;N4419&amp;O4419</f>
        <v>#VALUE!</v>
      </c>
    </row>
    <row r="4420" spans="1:16" x14ac:dyDescent="0.25">
      <c r="A4420" t="e">
        <f>Table15[[#This Row],[Name]]</f>
        <v>#VALUE!</v>
      </c>
      <c r="B4420" t="e">
        <f>IF(VLOOKUP($A4420,Parts!$A:$AM,B$1,0)="X",S$2,"")</f>
        <v>#VALUE!</v>
      </c>
      <c r="C4420" t="e">
        <f>IF(VLOOKUP($A4420,Parts!$A:$AM,C$1,0)="X",T$2,"")</f>
        <v>#VALUE!</v>
      </c>
      <c r="D4420" t="e">
        <f>IF(VLOOKUP($A4420,Parts!$A:$AM,D$1,0)="X",U$2,"")</f>
        <v>#VALUE!</v>
      </c>
      <c r="E4420" t="e">
        <f>IF(VLOOKUP($A4420,Parts!$A:$AM,E$1,0)="X",V$2,"")</f>
        <v>#VALUE!</v>
      </c>
      <c r="F4420" t="e">
        <f>IF(VLOOKUP($A4420,Parts!$A:$AM,F$1,0)="X",W$2,"")</f>
        <v>#VALUE!</v>
      </c>
      <c r="G4420" t="e">
        <f>IF(VLOOKUP($A4420,Parts!$A:$AM,G$1,0)="X",X$2,"")</f>
        <v>#VALUE!</v>
      </c>
      <c r="H4420" t="e">
        <f>IF(VLOOKUP($A4420,Parts!$A:$AM,H$1,0)="X",Y$2,"")</f>
        <v>#VALUE!</v>
      </c>
      <c r="I4420" t="e">
        <f>IF(VLOOKUP($A4420,Parts!$A:$AM,I$1,0)="X",Z$2,"")</f>
        <v>#VALUE!</v>
      </c>
      <c r="J4420" t="e">
        <f>IF(VLOOKUP($A4420,Parts!$A:$AM,J$1,0)="X",AA$2,"")</f>
        <v>#VALUE!</v>
      </c>
      <c r="K4420" t="e">
        <f>IF(VLOOKUP($A4420,Parts!$A:$AM,K$1,0)="X",AB$2,"")</f>
        <v>#VALUE!</v>
      </c>
      <c r="L4420" t="e">
        <f>IF(VLOOKUP($A4420,Parts!$A:$AM,L$1,0)="X",AC$2,"")</f>
        <v>#VALUE!</v>
      </c>
      <c r="M4420" t="e">
        <f>IF(VLOOKUP($A4420,Parts!$A:$AM,M$1,0)="X",AD$2,"")</f>
        <v>#VALUE!</v>
      </c>
      <c r="N4420" t="e">
        <f>IF(VLOOKUP($A4420,Parts!$A:$AM,N$1,0)="X",AE$2,"")</f>
        <v>#VALUE!</v>
      </c>
      <c r="O4420" t="e">
        <f>IF(VLOOKUP($A4420,Parts!$A:$AM,O$1,0)="X",AF$2,"")</f>
        <v>#VALUE!</v>
      </c>
      <c r="P4420" t="e">
        <f t="shared" si="70"/>
        <v>#VALUE!</v>
      </c>
    </row>
    <row r="4421" spans="1:16" x14ac:dyDescent="0.25">
      <c r="A4421" t="e">
        <f>Table15[[#This Row],[Name]]</f>
        <v>#VALUE!</v>
      </c>
      <c r="B4421" t="e">
        <f>IF(VLOOKUP($A4421,Parts!$A:$AM,B$1,0)="X",S$2,"")</f>
        <v>#VALUE!</v>
      </c>
      <c r="C4421" t="e">
        <f>IF(VLOOKUP($A4421,Parts!$A:$AM,C$1,0)="X",T$2,"")</f>
        <v>#VALUE!</v>
      </c>
      <c r="D4421" t="e">
        <f>IF(VLOOKUP($A4421,Parts!$A:$AM,D$1,0)="X",U$2,"")</f>
        <v>#VALUE!</v>
      </c>
      <c r="E4421" t="e">
        <f>IF(VLOOKUP($A4421,Parts!$A:$AM,E$1,0)="X",V$2,"")</f>
        <v>#VALUE!</v>
      </c>
      <c r="F4421" t="e">
        <f>IF(VLOOKUP($A4421,Parts!$A:$AM,F$1,0)="X",W$2,"")</f>
        <v>#VALUE!</v>
      </c>
      <c r="G4421" t="e">
        <f>IF(VLOOKUP($A4421,Parts!$A:$AM,G$1,0)="X",X$2,"")</f>
        <v>#VALUE!</v>
      </c>
      <c r="H4421" t="e">
        <f>IF(VLOOKUP($A4421,Parts!$A:$AM,H$1,0)="X",Y$2,"")</f>
        <v>#VALUE!</v>
      </c>
      <c r="I4421" t="e">
        <f>IF(VLOOKUP($A4421,Parts!$A:$AM,I$1,0)="X",Z$2,"")</f>
        <v>#VALUE!</v>
      </c>
      <c r="J4421" t="e">
        <f>IF(VLOOKUP($A4421,Parts!$A:$AM,J$1,0)="X",AA$2,"")</f>
        <v>#VALUE!</v>
      </c>
      <c r="K4421" t="e">
        <f>IF(VLOOKUP($A4421,Parts!$A:$AM,K$1,0)="X",AB$2,"")</f>
        <v>#VALUE!</v>
      </c>
      <c r="L4421" t="e">
        <f>IF(VLOOKUP($A4421,Parts!$A:$AM,L$1,0)="X",AC$2,"")</f>
        <v>#VALUE!</v>
      </c>
      <c r="M4421" t="e">
        <f>IF(VLOOKUP($A4421,Parts!$A:$AM,M$1,0)="X",AD$2,"")</f>
        <v>#VALUE!</v>
      </c>
      <c r="N4421" t="e">
        <f>IF(VLOOKUP($A4421,Parts!$A:$AM,N$1,0)="X",AE$2,"")</f>
        <v>#VALUE!</v>
      </c>
      <c r="O4421" t="e">
        <f>IF(VLOOKUP($A4421,Parts!$A:$AM,O$1,0)="X",AF$2,"")</f>
        <v>#VALUE!</v>
      </c>
      <c r="P4421" t="e">
        <f t="shared" si="70"/>
        <v>#VALUE!</v>
      </c>
    </row>
    <row r="4422" spans="1:16" x14ac:dyDescent="0.25">
      <c r="A4422" t="e">
        <f>Table15[[#This Row],[Name]]</f>
        <v>#VALUE!</v>
      </c>
      <c r="B4422" t="e">
        <f>IF(VLOOKUP($A4422,Parts!$A:$AM,B$1,0)="X",S$2,"")</f>
        <v>#VALUE!</v>
      </c>
      <c r="C4422" t="e">
        <f>IF(VLOOKUP($A4422,Parts!$A:$AM,C$1,0)="X",T$2,"")</f>
        <v>#VALUE!</v>
      </c>
      <c r="D4422" t="e">
        <f>IF(VLOOKUP($A4422,Parts!$A:$AM,D$1,0)="X",U$2,"")</f>
        <v>#VALUE!</v>
      </c>
      <c r="E4422" t="e">
        <f>IF(VLOOKUP($A4422,Parts!$A:$AM,E$1,0)="X",V$2,"")</f>
        <v>#VALUE!</v>
      </c>
      <c r="F4422" t="e">
        <f>IF(VLOOKUP($A4422,Parts!$A:$AM,F$1,0)="X",W$2,"")</f>
        <v>#VALUE!</v>
      </c>
      <c r="G4422" t="e">
        <f>IF(VLOOKUP($A4422,Parts!$A:$AM,G$1,0)="X",X$2,"")</f>
        <v>#VALUE!</v>
      </c>
      <c r="H4422" t="e">
        <f>IF(VLOOKUP($A4422,Parts!$A:$AM,H$1,0)="X",Y$2,"")</f>
        <v>#VALUE!</v>
      </c>
      <c r="I4422" t="e">
        <f>IF(VLOOKUP($A4422,Parts!$A:$AM,I$1,0)="X",Z$2,"")</f>
        <v>#VALUE!</v>
      </c>
      <c r="J4422" t="e">
        <f>IF(VLOOKUP($A4422,Parts!$A:$AM,J$1,0)="X",AA$2,"")</f>
        <v>#VALUE!</v>
      </c>
      <c r="K4422" t="e">
        <f>IF(VLOOKUP($A4422,Parts!$A:$AM,K$1,0)="X",AB$2,"")</f>
        <v>#VALUE!</v>
      </c>
      <c r="L4422" t="e">
        <f>IF(VLOOKUP($A4422,Parts!$A:$AM,L$1,0)="X",AC$2,"")</f>
        <v>#VALUE!</v>
      </c>
      <c r="M4422" t="e">
        <f>IF(VLOOKUP($A4422,Parts!$A:$AM,M$1,0)="X",AD$2,"")</f>
        <v>#VALUE!</v>
      </c>
      <c r="N4422" t="e">
        <f>IF(VLOOKUP($A4422,Parts!$A:$AM,N$1,0)="X",AE$2,"")</f>
        <v>#VALUE!</v>
      </c>
      <c r="O4422" t="e">
        <f>IF(VLOOKUP($A4422,Parts!$A:$AM,O$1,0)="X",AF$2,"")</f>
        <v>#VALUE!</v>
      </c>
      <c r="P4422" t="e">
        <f t="shared" si="70"/>
        <v>#VALUE!</v>
      </c>
    </row>
    <row r="4423" spans="1:16" x14ac:dyDescent="0.25">
      <c r="A4423" t="e">
        <f>Table15[[#This Row],[Name]]</f>
        <v>#VALUE!</v>
      </c>
      <c r="B4423" t="e">
        <f>IF(VLOOKUP($A4423,Parts!$A:$AM,B$1,0)="X",S$2,"")</f>
        <v>#VALUE!</v>
      </c>
      <c r="C4423" t="e">
        <f>IF(VLOOKUP($A4423,Parts!$A:$AM,C$1,0)="X",T$2,"")</f>
        <v>#VALUE!</v>
      </c>
      <c r="D4423" t="e">
        <f>IF(VLOOKUP($A4423,Parts!$A:$AM,D$1,0)="X",U$2,"")</f>
        <v>#VALUE!</v>
      </c>
      <c r="E4423" t="e">
        <f>IF(VLOOKUP($A4423,Parts!$A:$AM,E$1,0)="X",V$2,"")</f>
        <v>#VALUE!</v>
      </c>
      <c r="F4423" t="e">
        <f>IF(VLOOKUP($A4423,Parts!$A:$AM,F$1,0)="X",W$2,"")</f>
        <v>#VALUE!</v>
      </c>
      <c r="G4423" t="e">
        <f>IF(VLOOKUP($A4423,Parts!$A:$AM,G$1,0)="X",X$2,"")</f>
        <v>#VALUE!</v>
      </c>
      <c r="H4423" t="e">
        <f>IF(VLOOKUP($A4423,Parts!$A:$AM,H$1,0)="X",Y$2,"")</f>
        <v>#VALUE!</v>
      </c>
      <c r="I4423" t="e">
        <f>IF(VLOOKUP($A4423,Parts!$A:$AM,I$1,0)="X",Z$2,"")</f>
        <v>#VALUE!</v>
      </c>
      <c r="J4423" t="e">
        <f>IF(VLOOKUP($A4423,Parts!$A:$AM,J$1,0)="X",AA$2,"")</f>
        <v>#VALUE!</v>
      </c>
      <c r="K4423" t="e">
        <f>IF(VLOOKUP($A4423,Parts!$A:$AM,K$1,0)="X",AB$2,"")</f>
        <v>#VALUE!</v>
      </c>
      <c r="L4423" t="e">
        <f>IF(VLOOKUP($A4423,Parts!$A:$AM,L$1,0)="X",AC$2,"")</f>
        <v>#VALUE!</v>
      </c>
      <c r="M4423" t="e">
        <f>IF(VLOOKUP($A4423,Parts!$A:$AM,M$1,0)="X",AD$2,"")</f>
        <v>#VALUE!</v>
      </c>
      <c r="N4423" t="e">
        <f>IF(VLOOKUP($A4423,Parts!$A:$AM,N$1,0)="X",AE$2,"")</f>
        <v>#VALUE!</v>
      </c>
      <c r="O4423" t="e">
        <f>IF(VLOOKUP($A4423,Parts!$A:$AM,O$1,0)="X",AF$2,"")</f>
        <v>#VALUE!</v>
      </c>
      <c r="P4423" t="e">
        <f t="shared" si="70"/>
        <v>#VALUE!</v>
      </c>
    </row>
    <row r="4424" spans="1:16" x14ac:dyDescent="0.25">
      <c r="A4424" t="e">
        <f>Table15[[#This Row],[Name]]</f>
        <v>#VALUE!</v>
      </c>
      <c r="B4424" t="e">
        <f>IF(VLOOKUP($A4424,Parts!$A:$AM,B$1,0)="X",S$2,"")</f>
        <v>#VALUE!</v>
      </c>
      <c r="C4424" t="e">
        <f>IF(VLOOKUP($A4424,Parts!$A:$AM,C$1,0)="X",T$2,"")</f>
        <v>#VALUE!</v>
      </c>
      <c r="D4424" t="e">
        <f>IF(VLOOKUP($A4424,Parts!$A:$AM,D$1,0)="X",U$2,"")</f>
        <v>#VALUE!</v>
      </c>
      <c r="E4424" t="e">
        <f>IF(VLOOKUP($A4424,Parts!$A:$AM,E$1,0)="X",V$2,"")</f>
        <v>#VALUE!</v>
      </c>
      <c r="F4424" t="e">
        <f>IF(VLOOKUP($A4424,Parts!$A:$AM,F$1,0)="X",W$2,"")</f>
        <v>#VALUE!</v>
      </c>
      <c r="G4424" t="e">
        <f>IF(VLOOKUP($A4424,Parts!$A:$AM,G$1,0)="X",X$2,"")</f>
        <v>#VALUE!</v>
      </c>
      <c r="H4424" t="e">
        <f>IF(VLOOKUP($A4424,Parts!$A:$AM,H$1,0)="X",Y$2,"")</f>
        <v>#VALUE!</v>
      </c>
      <c r="I4424" t="e">
        <f>IF(VLOOKUP($A4424,Parts!$A:$AM,I$1,0)="X",Z$2,"")</f>
        <v>#VALUE!</v>
      </c>
      <c r="J4424" t="e">
        <f>IF(VLOOKUP($A4424,Parts!$A:$AM,J$1,0)="X",AA$2,"")</f>
        <v>#VALUE!</v>
      </c>
      <c r="K4424" t="e">
        <f>IF(VLOOKUP($A4424,Parts!$A:$AM,K$1,0)="X",AB$2,"")</f>
        <v>#VALUE!</v>
      </c>
      <c r="L4424" t="e">
        <f>IF(VLOOKUP($A4424,Parts!$A:$AM,L$1,0)="X",AC$2,"")</f>
        <v>#VALUE!</v>
      </c>
      <c r="M4424" t="e">
        <f>IF(VLOOKUP($A4424,Parts!$A:$AM,M$1,0)="X",AD$2,"")</f>
        <v>#VALUE!</v>
      </c>
      <c r="N4424" t="e">
        <f>IF(VLOOKUP($A4424,Parts!$A:$AM,N$1,0)="X",AE$2,"")</f>
        <v>#VALUE!</v>
      </c>
      <c r="O4424" t="e">
        <f>IF(VLOOKUP($A4424,Parts!$A:$AM,O$1,0)="X",AF$2,"")</f>
        <v>#VALUE!</v>
      </c>
      <c r="P4424" t="e">
        <f t="shared" si="70"/>
        <v>#VALUE!</v>
      </c>
    </row>
    <row r="4425" spans="1:16" x14ac:dyDescent="0.25">
      <c r="A4425" t="e">
        <f>Table15[[#This Row],[Name]]</f>
        <v>#VALUE!</v>
      </c>
      <c r="B4425" t="e">
        <f>IF(VLOOKUP($A4425,Parts!$A:$AM,B$1,0)="X",S$2,"")</f>
        <v>#VALUE!</v>
      </c>
      <c r="C4425" t="e">
        <f>IF(VLOOKUP($A4425,Parts!$A:$AM,C$1,0)="X",T$2,"")</f>
        <v>#VALUE!</v>
      </c>
      <c r="D4425" t="e">
        <f>IF(VLOOKUP($A4425,Parts!$A:$AM,D$1,0)="X",U$2,"")</f>
        <v>#VALUE!</v>
      </c>
      <c r="E4425" t="e">
        <f>IF(VLOOKUP($A4425,Parts!$A:$AM,E$1,0)="X",V$2,"")</f>
        <v>#VALUE!</v>
      </c>
      <c r="F4425" t="e">
        <f>IF(VLOOKUP($A4425,Parts!$A:$AM,F$1,0)="X",W$2,"")</f>
        <v>#VALUE!</v>
      </c>
      <c r="G4425" t="e">
        <f>IF(VLOOKUP($A4425,Parts!$A:$AM,G$1,0)="X",X$2,"")</f>
        <v>#VALUE!</v>
      </c>
      <c r="H4425" t="e">
        <f>IF(VLOOKUP($A4425,Parts!$A:$AM,H$1,0)="X",Y$2,"")</f>
        <v>#VALUE!</v>
      </c>
      <c r="I4425" t="e">
        <f>IF(VLOOKUP($A4425,Parts!$A:$AM,I$1,0)="X",Z$2,"")</f>
        <v>#VALUE!</v>
      </c>
      <c r="J4425" t="e">
        <f>IF(VLOOKUP($A4425,Parts!$A:$AM,J$1,0)="X",AA$2,"")</f>
        <v>#VALUE!</v>
      </c>
      <c r="K4425" t="e">
        <f>IF(VLOOKUP($A4425,Parts!$A:$AM,K$1,0)="X",AB$2,"")</f>
        <v>#VALUE!</v>
      </c>
      <c r="L4425" t="e">
        <f>IF(VLOOKUP($A4425,Parts!$A:$AM,L$1,0)="X",AC$2,"")</f>
        <v>#VALUE!</v>
      </c>
      <c r="M4425" t="e">
        <f>IF(VLOOKUP($A4425,Parts!$A:$AM,M$1,0)="X",AD$2,"")</f>
        <v>#VALUE!</v>
      </c>
      <c r="N4425" t="e">
        <f>IF(VLOOKUP($A4425,Parts!$A:$AM,N$1,0)="X",AE$2,"")</f>
        <v>#VALUE!</v>
      </c>
      <c r="O4425" t="e">
        <f>IF(VLOOKUP($A4425,Parts!$A:$AM,O$1,0)="X",AF$2,"")</f>
        <v>#VALUE!</v>
      </c>
      <c r="P4425" t="e">
        <f t="shared" si="70"/>
        <v>#VALUE!</v>
      </c>
    </row>
    <row r="4426" spans="1:16" x14ac:dyDescent="0.25">
      <c r="A4426" t="e">
        <f>Table15[[#This Row],[Name]]</f>
        <v>#VALUE!</v>
      </c>
      <c r="B4426" t="e">
        <f>IF(VLOOKUP($A4426,Parts!$A:$AM,B$1,0)="X",S$2,"")</f>
        <v>#VALUE!</v>
      </c>
      <c r="C4426" t="e">
        <f>IF(VLOOKUP($A4426,Parts!$A:$AM,C$1,0)="X",T$2,"")</f>
        <v>#VALUE!</v>
      </c>
      <c r="D4426" t="e">
        <f>IF(VLOOKUP($A4426,Parts!$A:$AM,D$1,0)="X",U$2,"")</f>
        <v>#VALUE!</v>
      </c>
      <c r="E4426" t="e">
        <f>IF(VLOOKUP($A4426,Parts!$A:$AM,E$1,0)="X",V$2,"")</f>
        <v>#VALUE!</v>
      </c>
      <c r="F4426" t="e">
        <f>IF(VLOOKUP($A4426,Parts!$A:$AM,F$1,0)="X",W$2,"")</f>
        <v>#VALUE!</v>
      </c>
      <c r="G4426" t="e">
        <f>IF(VLOOKUP($A4426,Parts!$A:$AM,G$1,0)="X",X$2,"")</f>
        <v>#VALUE!</v>
      </c>
      <c r="H4426" t="e">
        <f>IF(VLOOKUP($A4426,Parts!$A:$AM,H$1,0)="X",Y$2,"")</f>
        <v>#VALUE!</v>
      </c>
      <c r="I4426" t="e">
        <f>IF(VLOOKUP($A4426,Parts!$A:$AM,I$1,0)="X",Z$2,"")</f>
        <v>#VALUE!</v>
      </c>
      <c r="J4426" t="e">
        <f>IF(VLOOKUP($A4426,Parts!$A:$AM,J$1,0)="X",AA$2,"")</f>
        <v>#VALUE!</v>
      </c>
      <c r="K4426" t="e">
        <f>IF(VLOOKUP($A4426,Parts!$A:$AM,K$1,0)="X",AB$2,"")</f>
        <v>#VALUE!</v>
      </c>
      <c r="L4426" t="e">
        <f>IF(VLOOKUP($A4426,Parts!$A:$AM,L$1,0)="X",AC$2,"")</f>
        <v>#VALUE!</v>
      </c>
      <c r="M4426" t="e">
        <f>IF(VLOOKUP($A4426,Parts!$A:$AM,M$1,0)="X",AD$2,"")</f>
        <v>#VALUE!</v>
      </c>
      <c r="N4426" t="e">
        <f>IF(VLOOKUP($A4426,Parts!$A:$AM,N$1,0)="X",AE$2,"")</f>
        <v>#VALUE!</v>
      </c>
      <c r="O4426" t="e">
        <f>IF(VLOOKUP($A4426,Parts!$A:$AM,O$1,0)="X",AF$2,"")</f>
        <v>#VALUE!</v>
      </c>
      <c r="P4426" t="e">
        <f t="shared" si="70"/>
        <v>#VALUE!</v>
      </c>
    </row>
    <row r="4427" spans="1:16" x14ac:dyDescent="0.25">
      <c r="A4427" t="e">
        <f>Table15[[#This Row],[Name]]</f>
        <v>#VALUE!</v>
      </c>
      <c r="B4427" t="e">
        <f>IF(VLOOKUP($A4427,Parts!$A:$AM,B$1,0)="X",S$2,"")</f>
        <v>#VALUE!</v>
      </c>
      <c r="C4427" t="e">
        <f>IF(VLOOKUP($A4427,Parts!$A:$AM,C$1,0)="X",T$2,"")</f>
        <v>#VALUE!</v>
      </c>
      <c r="D4427" t="e">
        <f>IF(VLOOKUP($A4427,Parts!$A:$AM,D$1,0)="X",U$2,"")</f>
        <v>#VALUE!</v>
      </c>
      <c r="E4427" t="e">
        <f>IF(VLOOKUP($A4427,Parts!$A:$AM,E$1,0)="X",V$2,"")</f>
        <v>#VALUE!</v>
      </c>
      <c r="F4427" t="e">
        <f>IF(VLOOKUP($A4427,Parts!$A:$AM,F$1,0)="X",W$2,"")</f>
        <v>#VALUE!</v>
      </c>
      <c r="G4427" t="e">
        <f>IF(VLOOKUP($A4427,Parts!$A:$AM,G$1,0)="X",X$2,"")</f>
        <v>#VALUE!</v>
      </c>
      <c r="H4427" t="e">
        <f>IF(VLOOKUP($A4427,Parts!$A:$AM,H$1,0)="X",Y$2,"")</f>
        <v>#VALUE!</v>
      </c>
      <c r="I4427" t="e">
        <f>IF(VLOOKUP($A4427,Parts!$A:$AM,I$1,0)="X",Z$2,"")</f>
        <v>#VALUE!</v>
      </c>
      <c r="J4427" t="e">
        <f>IF(VLOOKUP($A4427,Parts!$A:$AM,J$1,0)="X",AA$2,"")</f>
        <v>#VALUE!</v>
      </c>
      <c r="K4427" t="e">
        <f>IF(VLOOKUP($A4427,Parts!$A:$AM,K$1,0)="X",AB$2,"")</f>
        <v>#VALUE!</v>
      </c>
      <c r="L4427" t="e">
        <f>IF(VLOOKUP($A4427,Parts!$A:$AM,L$1,0)="X",AC$2,"")</f>
        <v>#VALUE!</v>
      </c>
      <c r="M4427" t="e">
        <f>IF(VLOOKUP($A4427,Parts!$A:$AM,M$1,0)="X",AD$2,"")</f>
        <v>#VALUE!</v>
      </c>
      <c r="N4427" t="e">
        <f>IF(VLOOKUP($A4427,Parts!$A:$AM,N$1,0)="X",AE$2,"")</f>
        <v>#VALUE!</v>
      </c>
      <c r="O4427" t="e">
        <f>IF(VLOOKUP($A4427,Parts!$A:$AM,O$1,0)="X",AF$2,"")</f>
        <v>#VALUE!</v>
      </c>
      <c r="P4427" t="e">
        <f t="shared" si="70"/>
        <v>#VALUE!</v>
      </c>
    </row>
    <row r="4428" spans="1:16" x14ac:dyDescent="0.25">
      <c r="A4428" t="e">
        <f>Table15[[#This Row],[Name]]</f>
        <v>#VALUE!</v>
      </c>
      <c r="B4428" t="e">
        <f>IF(VLOOKUP($A4428,Parts!$A:$AM,B$1,0)="X",S$2,"")</f>
        <v>#VALUE!</v>
      </c>
      <c r="C4428" t="e">
        <f>IF(VLOOKUP($A4428,Parts!$A:$AM,C$1,0)="X",T$2,"")</f>
        <v>#VALUE!</v>
      </c>
      <c r="D4428" t="e">
        <f>IF(VLOOKUP($A4428,Parts!$A:$AM,D$1,0)="X",U$2,"")</f>
        <v>#VALUE!</v>
      </c>
      <c r="E4428" t="e">
        <f>IF(VLOOKUP($A4428,Parts!$A:$AM,E$1,0)="X",V$2,"")</f>
        <v>#VALUE!</v>
      </c>
      <c r="F4428" t="e">
        <f>IF(VLOOKUP($A4428,Parts!$A:$AM,F$1,0)="X",W$2,"")</f>
        <v>#VALUE!</v>
      </c>
      <c r="G4428" t="e">
        <f>IF(VLOOKUP($A4428,Parts!$A:$AM,G$1,0)="X",X$2,"")</f>
        <v>#VALUE!</v>
      </c>
      <c r="H4428" t="e">
        <f>IF(VLOOKUP($A4428,Parts!$A:$AM,H$1,0)="X",Y$2,"")</f>
        <v>#VALUE!</v>
      </c>
      <c r="I4428" t="e">
        <f>IF(VLOOKUP($A4428,Parts!$A:$AM,I$1,0)="X",Z$2,"")</f>
        <v>#VALUE!</v>
      </c>
      <c r="J4428" t="e">
        <f>IF(VLOOKUP($A4428,Parts!$A:$AM,J$1,0)="X",AA$2,"")</f>
        <v>#VALUE!</v>
      </c>
      <c r="K4428" t="e">
        <f>IF(VLOOKUP($A4428,Parts!$A:$AM,K$1,0)="X",AB$2,"")</f>
        <v>#VALUE!</v>
      </c>
      <c r="L4428" t="e">
        <f>IF(VLOOKUP($A4428,Parts!$A:$AM,L$1,0)="X",AC$2,"")</f>
        <v>#VALUE!</v>
      </c>
      <c r="M4428" t="e">
        <f>IF(VLOOKUP($A4428,Parts!$A:$AM,M$1,0)="X",AD$2,"")</f>
        <v>#VALUE!</v>
      </c>
      <c r="N4428" t="e">
        <f>IF(VLOOKUP($A4428,Parts!$A:$AM,N$1,0)="X",AE$2,"")</f>
        <v>#VALUE!</v>
      </c>
      <c r="O4428" t="e">
        <f>IF(VLOOKUP($A4428,Parts!$A:$AM,O$1,0)="X",AF$2,"")</f>
        <v>#VALUE!</v>
      </c>
      <c r="P4428" t="e">
        <f t="shared" si="70"/>
        <v>#VALUE!</v>
      </c>
    </row>
    <row r="4429" spans="1:16" x14ac:dyDescent="0.25">
      <c r="A4429" t="e">
        <f>Table15[[#This Row],[Name]]</f>
        <v>#VALUE!</v>
      </c>
      <c r="B4429" t="e">
        <f>IF(VLOOKUP($A4429,Parts!$A:$AM,B$1,0)="X",S$2,"")</f>
        <v>#VALUE!</v>
      </c>
      <c r="C4429" t="e">
        <f>IF(VLOOKUP($A4429,Parts!$A:$AM,C$1,0)="X",T$2,"")</f>
        <v>#VALUE!</v>
      </c>
      <c r="D4429" t="e">
        <f>IF(VLOOKUP($A4429,Parts!$A:$AM,D$1,0)="X",U$2,"")</f>
        <v>#VALUE!</v>
      </c>
      <c r="E4429" t="e">
        <f>IF(VLOOKUP($A4429,Parts!$A:$AM,E$1,0)="X",V$2,"")</f>
        <v>#VALUE!</v>
      </c>
      <c r="F4429" t="e">
        <f>IF(VLOOKUP($A4429,Parts!$A:$AM,F$1,0)="X",W$2,"")</f>
        <v>#VALUE!</v>
      </c>
      <c r="G4429" t="e">
        <f>IF(VLOOKUP($A4429,Parts!$A:$AM,G$1,0)="X",X$2,"")</f>
        <v>#VALUE!</v>
      </c>
      <c r="H4429" t="e">
        <f>IF(VLOOKUP($A4429,Parts!$A:$AM,H$1,0)="X",Y$2,"")</f>
        <v>#VALUE!</v>
      </c>
      <c r="I4429" t="e">
        <f>IF(VLOOKUP($A4429,Parts!$A:$AM,I$1,0)="X",Z$2,"")</f>
        <v>#VALUE!</v>
      </c>
      <c r="J4429" t="e">
        <f>IF(VLOOKUP($A4429,Parts!$A:$AM,J$1,0)="X",AA$2,"")</f>
        <v>#VALUE!</v>
      </c>
      <c r="K4429" t="e">
        <f>IF(VLOOKUP($A4429,Parts!$A:$AM,K$1,0)="X",AB$2,"")</f>
        <v>#VALUE!</v>
      </c>
      <c r="L4429" t="e">
        <f>IF(VLOOKUP($A4429,Parts!$A:$AM,L$1,0)="X",AC$2,"")</f>
        <v>#VALUE!</v>
      </c>
      <c r="M4429" t="e">
        <f>IF(VLOOKUP($A4429,Parts!$A:$AM,M$1,0)="X",AD$2,"")</f>
        <v>#VALUE!</v>
      </c>
      <c r="N4429" t="e">
        <f>IF(VLOOKUP($A4429,Parts!$A:$AM,N$1,0)="X",AE$2,"")</f>
        <v>#VALUE!</v>
      </c>
      <c r="O4429" t="e">
        <f>IF(VLOOKUP($A4429,Parts!$A:$AM,O$1,0)="X",AF$2,"")</f>
        <v>#VALUE!</v>
      </c>
      <c r="P4429" t="e">
        <f t="shared" si="70"/>
        <v>#VALUE!</v>
      </c>
    </row>
    <row r="4430" spans="1:16" x14ac:dyDescent="0.25">
      <c r="A4430" t="e">
        <f>Table15[[#This Row],[Name]]</f>
        <v>#VALUE!</v>
      </c>
      <c r="B4430" t="e">
        <f>IF(VLOOKUP($A4430,Parts!$A:$AM,B$1,0)="X",S$2,"")</f>
        <v>#VALUE!</v>
      </c>
      <c r="C4430" t="e">
        <f>IF(VLOOKUP($A4430,Parts!$A:$AM,C$1,0)="X",T$2,"")</f>
        <v>#VALUE!</v>
      </c>
      <c r="D4430" t="e">
        <f>IF(VLOOKUP($A4430,Parts!$A:$AM,D$1,0)="X",U$2,"")</f>
        <v>#VALUE!</v>
      </c>
      <c r="E4430" t="e">
        <f>IF(VLOOKUP($A4430,Parts!$A:$AM,E$1,0)="X",V$2,"")</f>
        <v>#VALUE!</v>
      </c>
      <c r="F4430" t="e">
        <f>IF(VLOOKUP($A4430,Parts!$A:$AM,F$1,0)="X",W$2,"")</f>
        <v>#VALUE!</v>
      </c>
      <c r="G4430" t="e">
        <f>IF(VLOOKUP($A4430,Parts!$A:$AM,G$1,0)="X",X$2,"")</f>
        <v>#VALUE!</v>
      </c>
      <c r="H4430" t="e">
        <f>IF(VLOOKUP($A4430,Parts!$A:$AM,H$1,0)="X",Y$2,"")</f>
        <v>#VALUE!</v>
      </c>
      <c r="I4430" t="e">
        <f>IF(VLOOKUP($A4430,Parts!$A:$AM,I$1,0)="X",Z$2,"")</f>
        <v>#VALUE!</v>
      </c>
      <c r="J4430" t="e">
        <f>IF(VLOOKUP($A4430,Parts!$A:$AM,J$1,0)="X",AA$2,"")</f>
        <v>#VALUE!</v>
      </c>
      <c r="K4430" t="e">
        <f>IF(VLOOKUP($A4430,Parts!$A:$AM,K$1,0)="X",AB$2,"")</f>
        <v>#VALUE!</v>
      </c>
      <c r="L4430" t="e">
        <f>IF(VLOOKUP($A4430,Parts!$A:$AM,L$1,0)="X",AC$2,"")</f>
        <v>#VALUE!</v>
      </c>
      <c r="M4430" t="e">
        <f>IF(VLOOKUP($A4430,Parts!$A:$AM,M$1,0)="X",AD$2,"")</f>
        <v>#VALUE!</v>
      </c>
      <c r="N4430" t="e">
        <f>IF(VLOOKUP($A4430,Parts!$A:$AM,N$1,0)="X",AE$2,"")</f>
        <v>#VALUE!</v>
      </c>
      <c r="O4430" t="e">
        <f>IF(VLOOKUP($A4430,Parts!$A:$AM,O$1,0)="X",AF$2,"")</f>
        <v>#VALUE!</v>
      </c>
      <c r="P4430" t="e">
        <f t="shared" si="70"/>
        <v>#VALUE!</v>
      </c>
    </row>
    <row r="4431" spans="1:16" x14ac:dyDescent="0.25">
      <c r="A4431" t="e">
        <f>Table15[[#This Row],[Name]]</f>
        <v>#VALUE!</v>
      </c>
      <c r="B4431" t="e">
        <f>IF(VLOOKUP($A4431,Parts!$A:$AM,B$1,0)="X",S$2,"")</f>
        <v>#VALUE!</v>
      </c>
      <c r="C4431" t="e">
        <f>IF(VLOOKUP($A4431,Parts!$A:$AM,C$1,0)="X",T$2,"")</f>
        <v>#VALUE!</v>
      </c>
      <c r="D4431" t="e">
        <f>IF(VLOOKUP($A4431,Parts!$A:$AM,D$1,0)="X",U$2,"")</f>
        <v>#VALUE!</v>
      </c>
      <c r="E4431" t="e">
        <f>IF(VLOOKUP($A4431,Parts!$A:$AM,E$1,0)="X",V$2,"")</f>
        <v>#VALUE!</v>
      </c>
      <c r="F4431" t="e">
        <f>IF(VLOOKUP($A4431,Parts!$A:$AM,F$1,0)="X",W$2,"")</f>
        <v>#VALUE!</v>
      </c>
      <c r="G4431" t="e">
        <f>IF(VLOOKUP($A4431,Parts!$A:$AM,G$1,0)="X",X$2,"")</f>
        <v>#VALUE!</v>
      </c>
      <c r="H4431" t="e">
        <f>IF(VLOOKUP($A4431,Parts!$A:$AM,H$1,0)="X",Y$2,"")</f>
        <v>#VALUE!</v>
      </c>
      <c r="I4431" t="e">
        <f>IF(VLOOKUP($A4431,Parts!$A:$AM,I$1,0)="X",Z$2,"")</f>
        <v>#VALUE!</v>
      </c>
      <c r="J4431" t="e">
        <f>IF(VLOOKUP($A4431,Parts!$A:$AM,J$1,0)="X",AA$2,"")</f>
        <v>#VALUE!</v>
      </c>
      <c r="K4431" t="e">
        <f>IF(VLOOKUP($A4431,Parts!$A:$AM,K$1,0)="X",AB$2,"")</f>
        <v>#VALUE!</v>
      </c>
      <c r="L4431" t="e">
        <f>IF(VLOOKUP($A4431,Parts!$A:$AM,L$1,0)="X",AC$2,"")</f>
        <v>#VALUE!</v>
      </c>
      <c r="M4431" t="e">
        <f>IF(VLOOKUP($A4431,Parts!$A:$AM,M$1,0)="X",AD$2,"")</f>
        <v>#VALUE!</v>
      </c>
      <c r="N4431" t="e">
        <f>IF(VLOOKUP($A4431,Parts!$A:$AM,N$1,0)="X",AE$2,"")</f>
        <v>#VALUE!</v>
      </c>
      <c r="O4431" t="e">
        <f>IF(VLOOKUP($A4431,Parts!$A:$AM,O$1,0)="X",AF$2,"")</f>
        <v>#VALUE!</v>
      </c>
      <c r="P4431" t="e">
        <f t="shared" si="70"/>
        <v>#VALUE!</v>
      </c>
    </row>
    <row r="4432" spans="1:16" x14ac:dyDescent="0.25">
      <c r="A4432" t="e">
        <f>Table15[[#This Row],[Name]]</f>
        <v>#VALUE!</v>
      </c>
      <c r="B4432" t="e">
        <f>IF(VLOOKUP($A4432,Parts!$A:$AM,B$1,0)="X",S$2,"")</f>
        <v>#VALUE!</v>
      </c>
      <c r="C4432" t="e">
        <f>IF(VLOOKUP($A4432,Parts!$A:$AM,C$1,0)="X",T$2,"")</f>
        <v>#VALUE!</v>
      </c>
      <c r="D4432" t="e">
        <f>IF(VLOOKUP($A4432,Parts!$A:$AM,D$1,0)="X",U$2,"")</f>
        <v>#VALUE!</v>
      </c>
      <c r="E4432" t="e">
        <f>IF(VLOOKUP($A4432,Parts!$A:$AM,E$1,0)="X",V$2,"")</f>
        <v>#VALUE!</v>
      </c>
      <c r="F4432" t="e">
        <f>IF(VLOOKUP($A4432,Parts!$A:$AM,F$1,0)="X",W$2,"")</f>
        <v>#VALUE!</v>
      </c>
      <c r="G4432" t="e">
        <f>IF(VLOOKUP($A4432,Parts!$A:$AM,G$1,0)="X",X$2,"")</f>
        <v>#VALUE!</v>
      </c>
      <c r="H4432" t="e">
        <f>IF(VLOOKUP($A4432,Parts!$A:$AM,H$1,0)="X",Y$2,"")</f>
        <v>#VALUE!</v>
      </c>
      <c r="I4432" t="e">
        <f>IF(VLOOKUP($A4432,Parts!$A:$AM,I$1,0)="X",Z$2,"")</f>
        <v>#VALUE!</v>
      </c>
      <c r="J4432" t="e">
        <f>IF(VLOOKUP($A4432,Parts!$A:$AM,J$1,0)="X",AA$2,"")</f>
        <v>#VALUE!</v>
      </c>
      <c r="K4432" t="e">
        <f>IF(VLOOKUP($A4432,Parts!$A:$AM,K$1,0)="X",AB$2,"")</f>
        <v>#VALUE!</v>
      </c>
      <c r="L4432" t="e">
        <f>IF(VLOOKUP($A4432,Parts!$A:$AM,L$1,0)="X",AC$2,"")</f>
        <v>#VALUE!</v>
      </c>
      <c r="M4432" t="e">
        <f>IF(VLOOKUP($A4432,Parts!$A:$AM,M$1,0)="X",AD$2,"")</f>
        <v>#VALUE!</v>
      </c>
      <c r="N4432" t="e">
        <f>IF(VLOOKUP($A4432,Parts!$A:$AM,N$1,0)="X",AE$2,"")</f>
        <v>#VALUE!</v>
      </c>
      <c r="O4432" t="e">
        <f>IF(VLOOKUP($A4432,Parts!$A:$AM,O$1,0)="X",AF$2,"")</f>
        <v>#VALUE!</v>
      </c>
      <c r="P4432" t="e">
        <f t="shared" si="70"/>
        <v>#VALUE!</v>
      </c>
    </row>
    <row r="4433" spans="1:16" x14ac:dyDescent="0.25">
      <c r="A4433" t="e">
        <f>Table15[[#This Row],[Name]]</f>
        <v>#VALUE!</v>
      </c>
      <c r="B4433" t="e">
        <f>IF(VLOOKUP($A4433,Parts!$A:$AM,B$1,0)="X",S$2,"")</f>
        <v>#VALUE!</v>
      </c>
      <c r="C4433" t="e">
        <f>IF(VLOOKUP($A4433,Parts!$A:$AM,C$1,0)="X",T$2,"")</f>
        <v>#VALUE!</v>
      </c>
      <c r="D4433" t="e">
        <f>IF(VLOOKUP($A4433,Parts!$A:$AM,D$1,0)="X",U$2,"")</f>
        <v>#VALUE!</v>
      </c>
      <c r="E4433" t="e">
        <f>IF(VLOOKUP($A4433,Parts!$A:$AM,E$1,0)="X",V$2,"")</f>
        <v>#VALUE!</v>
      </c>
      <c r="F4433" t="e">
        <f>IF(VLOOKUP($A4433,Parts!$A:$AM,F$1,0)="X",W$2,"")</f>
        <v>#VALUE!</v>
      </c>
      <c r="G4433" t="e">
        <f>IF(VLOOKUP($A4433,Parts!$A:$AM,G$1,0)="X",X$2,"")</f>
        <v>#VALUE!</v>
      </c>
      <c r="H4433" t="e">
        <f>IF(VLOOKUP($A4433,Parts!$A:$AM,H$1,0)="X",Y$2,"")</f>
        <v>#VALUE!</v>
      </c>
      <c r="I4433" t="e">
        <f>IF(VLOOKUP($A4433,Parts!$A:$AM,I$1,0)="X",Z$2,"")</f>
        <v>#VALUE!</v>
      </c>
      <c r="J4433" t="e">
        <f>IF(VLOOKUP($A4433,Parts!$A:$AM,J$1,0)="X",AA$2,"")</f>
        <v>#VALUE!</v>
      </c>
      <c r="K4433" t="e">
        <f>IF(VLOOKUP($A4433,Parts!$A:$AM,K$1,0)="X",AB$2,"")</f>
        <v>#VALUE!</v>
      </c>
      <c r="L4433" t="e">
        <f>IF(VLOOKUP($A4433,Parts!$A:$AM,L$1,0)="X",AC$2,"")</f>
        <v>#VALUE!</v>
      </c>
      <c r="M4433" t="e">
        <f>IF(VLOOKUP($A4433,Parts!$A:$AM,M$1,0)="X",AD$2,"")</f>
        <v>#VALUE!</v>
      </c>
      <c r="N4433" t="e">
        <f>IF(VLOOKUP($A4433,Parts!$A:$AM,N$1,0)="X",AE$2,"")</f>
        <v>#VALUE!</v>
      </c>
      <c r="O4433" t="e">
        <f>IF(VLOOKUP($A4433,Parts!$A:$AM,O$1,0)="X",AF$2,"")</f>
        <v>#VALUE!</v>
      </c>
      <c r="P4433" t="e">
        <f t="shared" si="70"/>
        <v>#VALUE!</v>
      </c>
    </row>
    <row r="4434" spans="1:16" x14ac:dyDescent="0.25">
      <c r="A4434" t="e">
        <f>Table15[[#This Row],[Name]]</f>
        <v>#VALUE!</v>
      </c>
      <c r="B4434" t="e">
        <f>IF(VLOOKUP($A4434,Parts!$A:$AM,B$1,0)="X",S$2,"")</f>
        <v>#VALUE!</v>
      </c>
      <c r="C4434" t="e">
        <f>IF(VLOOKUP($A4434,Parts!$A:$AM,C$1,0)="X",T$2,"")</f>
        <v>#VALUE!</v>
      </c>
      <c r="D4434" t="e">
        <f>IF(VLOOKUP($A4434,Parts!$A:$AM,D$1,0)="X",U$2,"")</f>
        <v>#VALUE!</v>
      </c>
      <c r="E4434" t="e">
        <f>IF(VLOOKUP($A4434,Parts!$A:$AM,E$1,0)="X",V$2,"")</f>
        <v>#VALUE!</v>
      </c>
      <c r="F4434" t="e">
        <f>IF(VLOOKUP($A4434,Parts!$A:$AM,F$1,0)="X",W$2,"")</f>
        <v>#VALUE!</v>
      </c>
      <c r="G4434" t="e">
        <f>IF(VLOOKUP($A4434,Parts!$A:$AM,G$1,0)="X",X$2,"")</f>
        <v>#VALUE!</v>
      </c>
      <c r="H4434" t="e">
        <f>IF(VLOOKUP($A4434,Parts!$A:$AM,H$1,0)="X",Y$2,"")</f>
        <v>#VALUE!</v>
      </c>
      <c r="I4434" t="e">
        <f>IF(VLOOKUP($A4434,Parts!$A:$AM,I$1,0)="X",Z$2,"")</f>
        <v>#VALUE!</v>
      </c>
      <c r="J4434" t="e">
        <f>IF(VLOOKUP($A4434,Parts!$A:$AM,J$1,0)="X",AA$2,"")</f>
        <v>#VALUE!</v>
      </c>
      <c r="K4434" t="e">
        <f>IF(VLOOKUP($A4434,Parts!$A:$AM,K$1,0)="X",AB$2,"")</f>
        <v>#VALUE!</v>
      </c>
      <c r="L4434" t="e">
        <f>IF(VLOOKUP($A4434,Parts!$A:$AM,L$1,0)="X",AC$2,"")</f>
        <v>#VALUE!</v>
      </c>
      <c r="M4434" t="e">
        <f>IF(VLOOKUP($A4434,Parts!$A:$AM,M$1,0)="X",AD$2,"")</f>
        <v>#VALUE!</v>
      </c>
      <c r="N4434" t="e">
        <f>IF(VLOOKUP($A4434,Parts!$A:$AM,N$1,0)="X",AE$2,"")</f>
        <v>#VALUE!</v>
      </c>
      <c r="O4434" t="e">
        <f>IF(VLOOKUP($A4434,Parts!$A:$AM,O$1,0)="X",AF$2,"")</f>
        <v>#VALUE!</v>
      </c>
      <c r="P4434" t="e">
        <f t="shared" si="70"/>
        <v>#VALUE!</v>
      </c>
    </row>
    <row r="4435" spans="1:16" x14ac:dyDescent="0.25">
      <c r="A4435" t="e">
        <f>Table15[[#This Row],[Name]]</f>
        <v>#VALUE!</v>
      </c>
      <c r="B4435" t="e">
        <f>IF(VLOOKUP($A4435,Parts!$A:$AM,B$1,0)="X",S$2,"")</f>
        <v>#VALUE!</v>
      </c>
      <c r="C4435" t="e">
        <f>IF(VLOOKUP($A4435,Parts!$A:$AM,C$1,0)="X",T$2,"")</f>
        <v>#VALUE!</v>
      </c>
      <c r="D4435" t="e">
        <f>IF(VLOOKUP($A4435,Parts!$A:$AM,D$1,0)="X",U$2,"")</f>
        <v>#VALUE!</v>
      </c>
      <c r="E4435" t="e">
        <f>IF(VLOOKUP($A4435,Parts!$A:$AM,E$1,0)="X",V$2,"")</f>
        <v>#VALUE!</v>
      </c>
      <c r="F4435" t="e">
        <f>IF(VLOOKUP($A4435,Parts!$A:$AM,F$1,0)="X",W$2,"")</f>
        <v>#VALUE!</v>
      </c>
      <c r="G4435" t="e">
        <f>IF(VLOOKUP($A4435,Parts!$A:$AM,G$1,0)="X",X$2,"")</f>
        <v>#VALUE!</v>
      </c>
      <c r="H4435" t="e">
        <f>IF(VLOOKUP($A4435,Parts!$A:$AM,H$1,0)="X",Y$2,"")</f>
        <v>#VALUE!</v>
      </c>
      <c r="I4435" t="e">
        <f>IF(VLOOKUP($A4435,Parts!$A:$AM,I$1,0)="X",Z$2,"")</f>
        <v>#VALUE!</v>
      </c>
      <c r="J4435" t="e">
        <f>IF(VLOOKUP($A4435,Parts!$A:$AM,J$1,0)="X",AA$2,"")</f>
        <v>#VALUE!</v>
      </c>
      <c r="K4435" t="e">
        <f>IF(VLOOKUP($A4435,Parts!$A:$AM,K$1,0)="X",AB$2,"")</f>
        <v>#VALUE!</v>
      </c>
      <c r="L4435" t="e">
        <f>IF(VLOOKUP($A4435,Parts!$A:$AM,L$1,0)="X",AC$2,"")</f>
        <v>#VALUE!</v>
      </c>
      <c r="M4435" t="e">
        <f>IF(VLOOKUP($A4435,Parts!$A:$AM,M$1,0)="X",AD$2,"")</f>
        <v>#VALUE!</v>
      </c>
      <c r="N4435" t="e">
        <f>IF(VLOOKUP($A4435,Parts!$A:$AM,N$1,0)="X",AE$2,"")</f>
        <v>#VALUE!</v>
      </c>
      <c r="O4435" t="e">
        <f>IF(VLOOKUP($A4435,Parts!$A:$AM,O$1,0)="X",AF$2,"")</f>
        <v>#VALUE!</v>
      </c>
      <c r="P4435" t="e">
        <f t="shared" si="70"/>
        <v>#VALUE!</v>
      </c>
    </row>
    <row r="4436" spans="1:16" x14ac:dyDescent="0.25">
      <c r="A4436" t="e">
        <f>Table15[[#This Row],[Name]]</f>
        <v>#VALUE!</v>
      </c>
      <c r="B4436" t="e">
        <f>IF(VLOOKUP($A4436,Parts!$A:$AM,B$1,0)="X",S$2,"")</f>
        <v>#VALUE!</v>
      </c>
      <c r="C4436" t="e">
        <f>IF(VLOOKUP($A4436,Parts!$A:$AM,C$1,0)="X",T$2,"")</f>
        <v>#VALUE!</v>
      </c>
      <c r="D4436" t="e">
        <f>IF(VLOOKUP($A4436,Parts!$A:$AM,D$1,0)="X",U$2,"")</f>
        <v>#VALUE!</v>
      </c>
      <c r="E4436" t="e">
        <f>IF(VLOOKUP($A4436,Parts!$A:$AM,E$1,0)="X",V$2,"")</f>
        <v>#VALUE!</v>
      </c>
      <c r="F4436" t="e">
        <f>IF(VLOOKUP($A4436,Parts!$A:$AM,F$1,0)="X",W$2,"")</f>
        <v>#VALUE!</v>
      </c>
      <c r="G4436" t="e">
        <f>IF(VLOOKUP($A4436,Parts!$A:$AM,G$1,0)="X",X$2,"")</f>
        <v>#VALUE!</v>
      </c>
      <c r="H4436" t="e">
        <f>IF(VLOOKUP($A4436,Parts!$A:$AM,H$1,0)="X",Y$2,"")</f>
        <v>#VALUE!</v>
      </c>
      <c r="I4436" t="e">
        <f>IF(VLOOKUP($A4436,Parts!$A:$AM,I$1,0)="X",Z$2,"")</f>
        <v>#VALUE!</v>
      </c>
      <c r="J4436" t="e">
        <f>IF(VLOOKUP($A4436,Parts!$A:$AM,J$1,0)="X",AA$2,"")</f>
        <v>#VALUE!</v>
      </c>
      <c r="K4436" t="e">
        <f>IF(VLOOKUP($A4436,Parts!$A:$AM,K$1,0)="X",AB$2,"")</f>
        <v>#VALUE!</v>
      </c>
      <c r="L4436" t="e">
        <f>IF(VLOOKUP($A4436,Parts!$A:$AM,L$1,0)="X",AC$2,"")</f>
        <v>#VALUE!</v>
      </c>
      <c r="M4436" t="e">
        <f>IF(VLOOKUP($A4436,Parts!$A:$AM,M$1,0)="X",AD$2,"")</f>
        <v>#VALUE!</v>
      </c>
      <c r="N4436" t="e">
        <f>IF(VLOOKUP($A4436,Parts!$A:$AM,N$1,0)="X",AE$2,"")</f>
        <v>#VALUE!</v>
      </c>
      <c r="O4436" t="e">
        <f>IF(VLOOKUP($A4436,Parts!$A:$AM,O$1,0)="X",AF$2,"")</f>
        <v>#VALUE!</v>
      </c>
      <c r="P4436" t="e">
        <f t="shared" si="70"/>
        <v>#VALUE!</v>
      </c>
    </row>
    <row r="4437" spans="1:16" x14ac:dyDescent="0.25">
      <c r="A4437" t="e">
        <f>Table15[[#This Row],[Name]]</f>
        <v>#VALUE!</v>
      </c>
      <c r="B4437" t="e">
        <f>IF(VLOOKUP($A4437,Parts!$A:$AM,B$1,0)="X",S$2,"")</f>
        <v>#VALUE!</v>
      </c>
      <c r="C4437" t="e">
        <f>IF(VLOOKUP($A4437,Parts!$A:$AM,C$1,0)="X",T$2,"")</f>
        <v>#VALUE!</v>
      </c>
      <c r="D4437" t="e">
        <f>IF(VLOOKUP($A4437,Parts!$A:$AM,D$1,0)="X",U$2,"")</f>
        <v>#VALUE!</v>
      </c>
      <c r="E4437" t="e">
        <f>IF(VLOOKUP($A4437,Parts!$A:$AM,E$1,0)="X",V$2,"")</f>
        <v>#VALUE!</v>
      </c>
      <c r="F4437" t="e">
        <f>IF(VLOOKUP($A4437,Parts!$A:$AM,F$1,0)="X",W$2,"")</f>
        <v>#VALUE!</v>
      </c>
      <c r="G4437" t="e">
        <f>IF(VLOOKUP($A4437,Parts!$A:$AM,G$1,0)="X",X$2,"")</f>
        <v>#VALUE!</v>
      </c>
      <c r="H4437" t="e">
        <f>IF(VLOOKUP($A4437,Parts!$A:$AM,H$1,0)="X",Y$2,"")</f>
        <v>#VALUE!</v>
      </c>
      <c r="I4437" t="e">
        <f>IF(VLOOKUP($A4437,Parts!$A:$AM,I$1,0)="X",Z$2,"")</f>
        <v>#VALUE!</v>
      </c>
      <c r="J4437" t="e">
        <f>IF(VLOOKUP($A4437,Parts!$A:$AM,J$1,0)="X",AA$2,"")</f>
        <v>#VALUE!</v>
      </c>
      <c r="K4437" t="e">
        <f>IF(VLOOKUP($A4437,Parts!$A:$AM,K$1,0)="X",AB$2,"")</f>
        <v>#VALUE!</v>
      </c>
      <c r="L4437" t="e">
        <f>IF(VLOOKUP($A4437,Parts!$A:$AM,L$1,0)="X",AC$2,"")</f>
        <v>#VALUE!</v>
      </c>
      <c r="M4437" t="e">
        <f>IF(VLOOKUP($A4437,Parts!$A:$AM,M$1,0)="X",AD$2,"")</f>
        <v>#VALUE!</v>
      </c>
      <c r="N4437" t="e">
        <f>IF(VLOOKUP($A4437,Parts!$A:$AM,N$1,0)="X",AE$2,"")</f>
        <v>#VALUE!</v>
      </c>
      <c r="O4437" t="e">
        <f>IF(VLOOKUP($A4437,Parts!$A:$AM,O$1,0)="X",AF$2,"")</f>
        <v>#VALUE!</v>
      </c>
      <c r="P4437" t="e">
        <f t="shared" si="70"/>
        <v>#VALUE!</v>
      </c>
    </row>
    <row r="4438" spans="1:16" x14ac:dyDescent="0.25">
      <c r="A4438" t="e">
        <f>Table15[[#This Row],[Name]]</f>
        <v>#VALUE!</v>
      </c>
      <c r="B4438" t="e">
        <f>IF(VLOOKUP($A4438,Parts!$A:$AM,B$1,0)="X",S$2,"")</f>
        <v>#VALUE!</v>
      </c>
      <c r="C4438" t="e">
        <f>IF(VLOOKUP($A4438,Parts!$A:$AM,C$1,0)="X",T$2,"")</f>
        <v>#VALUE!</v>
      </c>
      <c r="D4438" t="e">
        <f>IF(VLOOKUP($A4438,Parts!$A:$AM,D$1,0)="X",U$2,"")</f>
        <v>#VALUE!</v>
      </c>
      <c r="E4438" t="e">
        <f>IF(VLOOKUP($A4438,Parts!$A:$AM,E$1,0)="X",V$2,"")</f>
        <v>#VALUE!</v>
      </c>
      <c r="F4438" t="e">
        <f>IF(VLOOKUP($A4438,Parts!$A:$AM,F$1,0)="X",W$2,"")</f>
        <v>#VALUE!</v>
      </c>
      <c r="G4438" t="e">
        <f>IF(VLOOKUP($A4438,Parts!$A:$AM,G$1,0)="X",X$2,"")</f>
        <v>#VALUE!</v>
      </c>
      <c r="H4438" t="e">
        <f>IF(VLOOKUP($A4438,Parts!$A:$AM,H$1,0)="X",Y$2,"")</f>
        <v>#VALUE!</v>
      </c>
      <c r="I4438" t="e">
        <f>IF(VLOOKUP($A4438,Parts!$A:$AM,I$1,0)="X",Z$2,"")</f>
        <v>#VALUE!</v>
      </c>
      <c r="J4438" t="e">
        <f>IF(VLOOKUP($A4438,Parts!$A:$AM,J$1,0)="X",AA$2,"")</f>
        <v>#VALUE!</v>
      </c>
      <c r="K4438" t="e">
        <f>IF(VLOOKUP($A4438,Parts!$A:$AM,K$1,0)="X",AB$2,"")</f>
        <v>#VALUE!</v>
      </c>
      <c r="L4438" t="e">
        <f>IF(VLOOKUP($A4438,Parts!$A:$AM,L$1,0)="X",AC$2,"")</f>
        <v>#VALUE!</v>
      </c>
      <c r="M4438" t="e">
        <f>IF(VLOOKUP($A4438,Parts!$A:$AM,M$1,0)="X",AD$2,"")</f>
        <v>#VALUE!</v>
      </c>
      <c r="N4438" t="e">
        <f>IF(VLOOKUP($A4438,Parts!$A:$AM,N$1,0)="X",AE$2,"")</f>
        <v>#VALUE!</v>
      </c>
      <c r="O4438" t="e">
        <f>IF(VLOOKUP($A4438,Parts!$A:$AM,O$1,0)="X",AF$2,"")</f>
        <v>#VALUE!</v>
      </c>
      <c r="P4438" t="e">
        <f t="shared" si="70"/>
        <v>#VALUE!</v>
      </c>
    </row>
    <row r="4439" spans="1:16" x14ac:dyDescent="0.25">
      <c r="A4439" t="e">
        <f>Table15[[#This Row],[Name]]</f>
        <v>#VALUE!</v>
      </c>
      <c r="B4439" t="e">
        <f>IF(VLOOKUP($A4439,Parts!$A:$AM,B$1,0)="X",S$2,"")</f>
        <v>#VALUE!</v>
      </c>
      <c r="C4439" t="e">
        <f>IF(VLOOKUP($A4439,Parts!$A:$AM,C$1,0)="X",T$2,"")</f>
        <v>#VALUE!</v>
      </c>
      <c r="D4439" t="e">
        <f>IF(VLOOKUP($A4439,Parts!$A:$AM,D$1,0)="X",U$2,"")</f>
        <v>#VALUE!</v>
      </c>
      <c r="E4439" t="e">
        <f>IF(VLOOKUP($A4439,Parts!$A:$AM,E$1,0)="X",V$2,"")</f>
        <v>#VALUE!</v>
      </c>
      <c r="F4439" t="e">
        <f>IF(VLOOKUP($A4439,Parts!$A:$AM,F$1,0)="X",W$2,"")</f>
        <v>#VALUE!</v>
      </c>
      <c r="G4439" t="e">
        <f>IF(VLOOKUP($A4439,Parts!$A:$AM,G$1,0)="X",X$2,"")</f>
        <v>#VALUE!</v>
      </c>
      <c r="H4439" t="e">
        <f>IF(VLOOKUP($A4439,Parts!$A:$AM,H$1,0)="X",Y$2,"")</f>
        <v>#VALUE!</v>
      </c>
      <c r="I4439" t="e">
        <f>IF(VLOOKUP($A4439,Parts!$A:$AM,I$1,0)="X",Z$2,"")</f>
        <v>#VALUE!</v>
      </c>
      <c r="J4439" t="e">
        <f>IF(VLOOKUP($A4439,Parts!$A:$AM,J$1,0)="X",AA$2,"")</f>
        <v>#VALUE!</v>
      </c>
      <c r="K4439" t="e">
        <f>IF(VLOOKUP($A4439,Parts!$A:$AM,K$1,0)="X",AB$2,"")</f>
        <v>#VALUE!</v>
      </c>
      <c r="L4439" t="e">
        <f>IF(VLOOKUP($A4439,Parts!$A:$AM,L$1,0)="X",AC$2,"")</f>
        <v>#VALUE!</v>
      </c>
      <c r="M4439" t="e">
        <f>IF(VLOOKUP($A4439,Parts!$A:$AM,M$1,0)="X",AD$2,"")</f>
        <v>#VALUE!</v>
      </c>
      <c r="N4439" t="e">
        <f>IF(VLOOKUP($A4439,Parts!$A:$AM,N$1,0)="X",AE$2,"")</f>
        <v>#VALUE!</v>
      </c>
      <c r="O4439" t="e">
        <f>IF(VLOOKUP($A4439,Parts!$A:$AM,O$1,0)="X",AF$2,"")</f>
        <v>#VALUE!</v>
      </c>
      <c r="P4439" t="e">
        <f t="shared" si="70"/>
        <v>#VALUE!</v>
      </c>
    </row>
    <row r="4440" spans="1:16" x14ac:dyDescent="0.25">
      <c r="A4440" t="e">
        <f>Table15[[#This Row],[Name]]</f>
        <v>#VALUE!</v>
      </c>
      <c r="B4440" t="e">
        <f>IF(VLOOKUP($A4440,Parts!$A:$AM,B$1,0)="X",S$2,"")</f>
        <v>#VALUE!</v>
      </c>
      <c r="C4440" t="e">
        <f>IF(VLOOKUP($A4440,Parts!$A:$AM,C$1,0)="X",T$2,"")</f>
        <v>#VALUE!</v>
      </c>
      <c r="D4440" t="e">
        <f>IF(VLOOKUP($A4440,Parts!$A:$AM,D$1,0)="X",U$2,"")</f>
        <v>#VALUE!</v>
      </c>
      <c r="E4440" t="e">
        <f>IF(VLOOKUP($A4440,Parts!$A:$AM,E$1,0)="X",V$2,"")</f>
        <v>#VALUE!</v>
      </c>
      <c r="F4440" t="e">
        <f>IF(VLOOKUP($A4440,Parts!$A:$AM,F$1,0)="X",W$2,"")</f>
        <v>#VALUE!</v>
      </c>
      <c r="G4440" t="e">
        <f>IF(VLOOKUP($A4440,Parts!$A:$AM,G$1,0)="X",X$2,"")</f>
        <v>#VALUE!</v>
      </c>
      <c r="H4440" t="e">
        <f>IF(VLOOKUP($A4440,Parts!$A:$AM,H$1,0)="X",Y$2,"")</f>
        <v>#VALUE!</v>
      </c>
      <c r="I4440" t="e">
        <f>IF(VLOOKUP($A4440,Parts!$A:$AM,I$1,0)="X",Z$2,"")</f>
        <v>#VALUE!</v>
      </c>
      <c r="J4440" t="e">
        <f>IF(VLOOKUP($A4440,Parts!$A:$AM,J$1,0)="X",AA$2,"")</f>
        <v>#VALUE!</v>
      </c>
      <c r="K4440" t="e">
        <f>IF(VLOOKUP($A4440,Parts!$A:$AM,K$1,0)="X",AB$2,"")</f>
        <v>#VALUE!</v>
      </c>
      <c r="L4440" t="e">
        <f>IF(VLOOKUP($A4440,Parts!$A:$AM,L$1,0)="X",AC$2,"")</f>
        <v>#VALUE!</v>
      </c>
      <c r="M4440" t="e">
        <f>IF(VLOOKUP($A4440,Parts!$A:$AM,M$1,0)="X",AD$2,"")</f>
        <v>#VALUE!</v>
      </c>
      <c r="N4440" t="e">
        <f>IF(VLOOKUP($A4440,Parts!$A:$AM,N$1,0)="X",AE$2,"")</f>
        <v>#VALUE!</v>
      </c>
      <c r="O4440" t="e">
        <f>IF(VLOOKUP($A4440,Parts!$A:$AM,O$1,0)="X",AF$2,"")</f>
        <v>#VALUE!</v>
      </c>
      <c r="P4440" t="e">
        <f t="shared" si="70"/>
        <v>#VALUE!</v>
      </c>
    </row>
    <row r="4441" spans="1:16" x14ac:dyDescent="0.25">
      <c r="A4441" t="e">
        <f>Table15[[#This Row],[Name]]</f>
        <v>#VALUE!</v>
      </c>
      <c r="B4441" t="e">
        <f>IF(VLOOKUP($A4441,Parts!$A:$AM,B$1,0)="X",S$2,"")</f>
        <v>#VALUE!</v>
      </c>
      <c r="C4441" t="e">
        <f>IF(VLOOKUP($A4441,Parts!$A:$AM,C$1,0)="X",T$2,"")</f>
        <v>#VALUE!</v>
      </c>
      <c r="D4441" t="e">
        <f>IF(VLOOKUP($A4441,Parts!$A:$AM,D$1,0)="X",U$2,"")</f>
        <v>#VALUE!</v>
      </c>
      <c r="E4441" t="e">
        <f>IF(VLOOKUP($A4441,Parts!$A:$AM,E$1,0)="X",V$2,"")</f>
        <v>#VALUE!</v>
      </c>
      <c r="F4441" t="e">
        <f>IF(VLOOKUP($A4441,Parts!$A:$AM,F$1,0)="X",W$2,"")</f>
        <v>#VALUE!</v>
      </c>
      <c r="G4441" t="e">
        <f>IF(VLOOKUP($A4441,Parts!$A:$AM,G$1,0)="X",X$2,"")</f>
        <v>#VALUE!</v>
      </c>
      <c r="H4441" t="e">
        <f>IF(VLOOKUP($A4441,Parts!$A:$AM,H$1,0)="X",Y$2,"")</f>
        <v>#VALUE!</v>
      </c>
      <c r="I4441" t="e">
        <f>IF(VLOOKUP($A4441,Parts!$A:$AM,I$1,0)="X",Z$2,"")</f>
        <v>#VALUE!</v>
      </c>
      <c r="J4441" t="e">
        <f>IF(VLOOKUP($A4441,Parts!$A:$AM,J$1,0)="X",AA$2,"")</f>
        <v>#VALUE!</v>
      </c>
      <c r="K4441" t="e">
        <f>IF(VLOOKUP($A4441,Parts!$A:$AM,K$1,0)="X",AB$2,"")</f>
        <v>#VALUE!</v>
      </c>
      <c r="L4441" t="e">
        <f>IF(VLOOKUP($A4441,Parts!$A:$AM,L$1,0)="X",AC$2,"")</f>
        <v>#VALUE!</v>
      </c>
      <c r="M4441" t="e">
        <f>IF(VLOOKUP($A4441,Parts!$A:$AM,M$1,0)="X",AD$2,"")</f>
        <v>#VALUE!</v>
      </c>
      <c r="N4441" t="e">
        <f>IF(VLOOKUP($A4441,Parts!$A:$AM,N$1,0)="X",AE$2,"")</f>
        <v>#VALUE!</v>
      </c>
      <c r="O4441" t="e">
        <f>IF(VLOOKUP($A4441,Parts!$A:$AM,O$1,0)="X",AF$2,"")</f>
        <v>#VALUE!</v>
      </c>
      <c r="P4441" t="e">
        <f t="shared" si="70"/>
        <v>#VALUE!</v>
      </c>
    </row>
    <row r="4442" spans="1:16" x14ac:dyDescent="0.25">
      <c r="A4442" t="e">
        <f>Table15[[#This Row],[Name]]</f>
        <v>#VALUE!</v>
      </c>
      <c r="B4442" t="e">
        <f>IF(VLOOKUP($A4442,Parts!$A:$AM,B$1,0)="X",S$2,"")</f>
        <v>#VALUE!</v>
      </c>
      <c r="C4442" t="e">
        <f>IF(VLOOKUP($A4442,Parts!$A:$AM,C$1,0)="X",T$2,"")</f>
        <v>#VALUE!</v>
      </c>
      <c r="D4442" t="e">
        <f>IF(VLOOKUP($A4442,Parts!$A:$AM,D$1,0)="X",U$2,"")</f>
        <v>#VALUE!</v>
      </c>
      <c r="E4442" t="e">
        <f>IF(VLOOKUP($A4442,Parts!$A:$AM,E$1,0)="X",V$2,"")</f>
        <v>#VALUE!</v>
      </c>
      <c r="F4442" t="e">
        <f>IF(VLOOKUP($A4442,Parts!$A:$AM,F$1,0)="X",W$2,"")</f>
        <v>#VALUE!</v>
      </c>
      <c r="G4442" t="e">
        <f>IF(VLOOKUP($A4442,Parts!$A:$AM,G$1,0)="X",X$2,"")</f>
        <v>#VALUE!</v>
      </c>
      <c r="H4442" t="e">
        <f>IF(VLOOKUP($A4442,Parts!$A:$AM,H$1,0)="X",Y$2,"")</f>
        <v>#VALUE!</v>
      </c>
      <c r="I4442" t="e">
        <f>IF(VLOOKUP($A4442,Parts!$A:$AM,I$1,0)="X",Z$2,"")</f>
        <v>#VALUE!</v>
      </c>
      <c r="J4442" t="e">
        <f>IF(VLOOKUP($A4442,Parts!$A:$AM,J$1,0)="X",AA$2,"")</f>
        <v>#VALUE!</v>
      </c>
      <c r="K4442" t="e">
        <f>IF(VLOOKUP($A4442,Parts!$A:$AM,K$1,0)="X",AB$2,"")</f>
        <v>#VALUE!</v>
      </c>
      <c r="L4442" t="e">
        <f>IF(VLOOKUP($A4442,Parts!$A:$AM,L$1,0)="X",AC$2,"")</f>
        <v>#VALUE!</v>
      </c>
      <c r="M4442" t="e">
        <f>IF(VLOOKUP($A4442,Parts!$A:$AM,M$1,0)="X",AD$2,"")</f>
        <v>#VALUE!</v>
      </c>
      <c r="N4442" t="e">
        <f>IF(VLOOKUP($A4442,Parts!$A:$AM,N$1,0)="X",AE$2,"")</f>
        <v>#VALUE!</v>
      </c>
      <c r="O4442" t="e">
        <f>IF(VLOOKUP($A4442,Parts!$A:$AM,O$1,0)="X",AF$2,"")</f>
        <v>#VALUE!</v>
      </c>
      <c r="P4442" t="e">
        <f t="shared" si="70"/>
        <v>#VALUE!</v>
      </c>
    </row>
    <row r="4443" spans="1:16" x14ac:dyDescent="0.25">
      <c r="A4443" t="e">
        <f>Table15[[#This Row],[Name]]</f>
        <v>#VALUE!</v>
      </c>
      <c r="B4443" t="e">
        <f>IF(VLOOKUP($A4443,Parts!$A:$AM,B$1,0)="X",S$2,"")</f>
        <v>#VALUE!</v>
      </c>
      <c r="C4443" t="e">
        <f>IF(VLOOKUP($A4443,Parts!$A:$AM,C$1,0)="X",T$2,"")</f>
        <v>#VALUE!</v>
      </c>
      <c r="D4443" t="e">
        <f>IF(VLOOKUP($A4443,Parts!$A:$AM,D$1,0)="X",U$2,"")</f>
        <v>#VALUE!</v>
      </c>
      <c r="E4443" t="e">
        <f>IF(VLOOKUP($A4443,Parts!$A:$AM,E$1,0)="X",V$2,"")</f>
        <v>#VALUE!</v>
      </c>
      <c r="F4443" t="e">
        <f>IF(VLOOKUP($A4443,Parts!$A:$AM,F$1,0)="X",W$2,"")</f>
        <v>#VALUE!</v>
      </c>
      <c r="G4443" t="e">
        <f>IF(VLOOKUP($A4443,Parts!$A:$AM,G$1,0)="X",X$2,"")</f>
        <v>#VALUE!</v>
      </c>
      <c r="H4443" t="e">
        <f>IF(VLOOKUP($A4443,Parts!$A:$AM,H$1,0)="X",Y$2,"")</f>
        <v>#VALUE!</v>
      </c>
      <c r="I4443" t="e">
        <f>IF(VLOOKUP($A4443,Parts!$A:$AM,I$1,0)="X",Z$2,"")</f>
        <v>#VALUE!</v>
      </c>
      <c r="J4443" t="e">
        <f>IF(VLOOKUP($A4443,Parts!$A:$AM,J$1,0)="X",AA$2,"")</f>
        <v>#VALUE!</v>
      </c>
      <c r="K4443" t="e">
        <f>IF(VLOOKUP($A4443,Parts!$A:$AM,K$1,0)="X",AB$2,"")</f>
        <v>#VALUE!</v>
      </c>
      <c r="L4443" t="e">
        <f>IF(VLOOKUP($A4443,Parts!$A:$AM,L$1,0)="X",AC$2,"")</f>
        <v>#VALUE!</v>
      </c>
      <c r="M4443" t="e">
        <f>IF(VLOOKUP($A4443,Parts!$A:$AM,M$1,0)="X",AD$2,"")</f>
        <v>#VALUE!</v>
      </c>
      <c r="N4443" t="e">
        <f>IF(VLOOKUP($A4443,Parts!$A:$AM,N$1,0)="X",AE$2,"")</f>
        <v>#VALUE!</v>
      </c>
      <c r="O4443" t="e">
        <f>IF(VLOOKUP($A4443,Parts!$A:$AM,O$1,0)="X",AF$2,"")</f>
        <v>#VALUE!</v>
      </c>
      <c r="P4443" t="e">
        <f t="shared" si="70"/>
        <v>#VALUE!</v>
      </c>
    </row>
    <row r="4444" spans="1:16" x14ac:dyDescent="0.25">
      <c r="A4444" t="e">
        <f>Table15[[#This Row],[Name]]</f>
        <v>#VALUE!</v>
      </c>
      <c r="B4444" t="e">
        <f>IF(VLOOKUP($A4444,Parts!$A:$AM,B$1,0)="X",S$2,"")</f>
        <v>#VALUE!</v>
      </c>
      <c r="C4444" t="e">
        <f>IF(VLOOKUP($A4444,Parts!$A:$AM,C$1,0)="X",T$2,"")</f>
        <v>#VALUE!</v>
      </c>
      <c r="D4444" t="e">
        <f>IF(VLOOKUP($A4444,Parts!$A:$AM,D$1,0)="X",U$2,"")</f>
        <v>#VALUE!</v>
      </c>
      <c r="E4444" t="e">
        <f>IF(VLOOKUP($A4444,Parts!$A:$AM,E$1,0)="X",V$2,"")</f>
        <v>#VALUE!</v>
      </c>
      <c r="F4444" t="e">
        <f>IF(VLOOKUP($A4444,Parts!$A:$AM,F$1,0)="X",W$2,"")</f>
        <v>#VALUE!</v>
      </c>
      <c r="G4444" t="e">
        <f>IF(VLOOKUP($A4444,Parts!$A:$AM,G$1,0)="X",X$2,"")</f>
        <v>#VALUE!</v>
      </c>
      <c r="H4444" t="e">
        <f>IF(VLOOKUP($A4444,Parts!$A:$AM,H$1,0)="X",Y$2,"")</f>
        <v>#VALUE!</v>
      </c>
      <c r="I4444" t="e">
        <f>IF(VLOOKUP($A4444,Parts!$A:$AM,I$1,0)="X",Z$2,"")</f>
        <v>#VALUE!</v>
      </c>
      <c r="J4444" t="e">
        <f>IF(VLOOKUP($A4444,Parts!$A:$AM,J$1,0)="X",AA$2,"")</f>
        <v>#VALUE!</v>
      </c>
      <c r="K4444" t="e">
        <f>IF(VLOOKUP($A4444,Parts!$A:$AM,K$1,0)="X",AB$2,"")</f>
        <v>#VALUE!</v>
      </c>
      <c r="L4444" t="e">
        <f>IF(VLOOKUP($A4444,Parts!$A:$AM,L$1,0)="X",AC$2,"")</f>
        <v>#VALUE!</v>
      </c>
      <c r="M4444" t="e">
        <f>IF(VLOOKUP($A4444,Parts!$A:$AM,M$1,0)="X",AD$2,"")</f>
        <v>#VALUE!</v>
      </c>
      <c r="N4444" t="e">
        <f>IF(VLOOKUP($A4444,Parts!$A:$AM,N$1,0)="X",AE$2,"")</f>
        <v>#VALUE!</v>
      </c>
      <c r="O4444" t="e">
        <f>IF(VLOOKUP($A4444,Parts!$A:$AM,O$1,0)="X",AF$2,"")</f>
        <v>#VALUE!</v>
      </c>
      <c r="P4444" t="e">
        <f t="shared" si="70"/>
        <v>#VALUE!</v>
      </c>
    </row>
    <row r="4445" spans="1:16" x14ac:dyDescent="0.25">
      <c r="A4445" t="e">
        <f>Table15[[#This Row],[Name]]</f>
        <v>#VALUE!</v>
      </c>
      <c r="B4445" t="e">
        <f>IF(VLOOKUP($A4445,Parts!$A:$AM,B$1,0)="X",S$2,"")</f>
        <v>#VALUE!</v>
      </c>
      <c r="C4445" t="e">
        <f>IF(VLOOKUP($A4445,Parts!$A:$AM,C$1,0)="X",T$2,"")</f>
        <v>#VALUE!</v>
      </c>
      <c r="D4445" t="e">
        <f>IF(VLOOKUP($A4445,Parts!$A:$AM,D$1,0)="X",U$2,"")</f>
        <v>#VALUE!</v>
      </c>
      <c r="E4445" t="e">
        <f>IF(VLOOKUP($A4445,Parts!$A:$AM,E$1,0)="X",V$2,"")</f>
        <v>#VALUE!</v>
      </c>
      <c r="F4445" t="e">
        <f>IF(VLOOKUP($A4445,Parts!$A:$AM,F$1,0)="X",W$2,"")</f>
        <v>#VALUE!</v>
      </c>
      <c r="G4445" t="e">
        <f>IF(VLOOKUP($A4445,Parts!$A:$AM,G$1,0)="X",X$2,"")</f>
        <v>#VALUE!</v>
      </c>
      <c r="H4445" t="e">
        <f>IF(VLOOKUP($A4445,Parts!$A:$AM,H$1,0)="X",Y$2,"")</f>
        <v>#VALUE!</v>
      </c>
      <c r="I4445" t="e">
        <f>IF(VLOOKUP($A4445,Parts!$A:$AM,I$1,0)="X",Z$2,"")</f>
        <v>#VALUE!</v>
      </c>
      <c r="J4445" t="e">
        <f>IF(VLOOKUP($A4445,Parts!$A:$AM,J$1,0)="X",AA$2,"")</f>
        <v>#VALUE!</v>
      </c>
      <c r="K4445" t="e">
        <f>IF(VLOOKUP($A4445,Parts!$A:$AM,K$1,0)="X",AB$2,"")</f>
        <v>#VALUE!</v>
      </c>
      <c r="L4445" t="e">
        <f>IF(VLOOKUP($A4445,Parts!$A:$AM,L$1,0)="X",AC$2,"")</f>
        <v>#VALUE!</v>
      </c>
      <c r="M4445" t="e">
        <f>IF(VLOOKUP($A4445,Parts!$A:$AM,M$1,0)="X",AD$2,"")</f>
        <v>#VALUE!</v>
      </c>
      <c r="N4445" t="e">
        <f>IF(VLOOKUP($A4445,Parts!$A:$AM,N$1,0)="X",AE$2,"")</f>
        <v>#VALUE!</v>
      </c>
      <c r="O4445" t="e">
        <f>IF(VLOOKUP($A4445,Parts!$A:$AM,O$1,0)="X",AF$2,"")</f>
        <v>#VALUE!</v>
      </c>
      <c r="P4445" t="e">
        <f t="shared" si="70"/>
        <v>#VALUE!</v>
      </c>
    </row>
    <row r="4446" spans="1:16" x14ac:dyDescent="0.25">
      <c r="A4446" t="e">
        <f>Table15[[#This Row],[Name]]</f>
        <v>#VALUE!</v>
      </c>
      <c r="B4446" t="e">
        <f>IF(VLOOKUP($A4446,Parts!$A:$AM,B$1,0)="X",S$2,"")</f>
        <v>#VALUE!</v>
      </c>
      <c r="C4446" t="e">
        <f>IF(VLOOKUP($A4446,Parts!$A:$AM,C$1,0)="X",T$2,"")</f>
        <v>#VALUE!</v>
      </c>
      <c r="D4446" t="e">
        <f>IF(VLOOKUP($A4446,Parts!$A:$AM,D$1,0)="X",U$2,"")</f>
        <v>#VALUE!</v>
      </c>
      <c r="E4446" t="e">
        <f>IF(VLOOKUP($A4446,Parts!$A:$AM,E$1,0)="X",V$2,"")</f>
        <v>#VALUE!</v>
      </c>
      <c r="F4446" t="e">
        <f>IF(VLOOKUP($A4446,Parts!$A:$AM,F$1,0)="X",W$2,"")</f>
        <v>#VALUE!</v>
      </c>
      <c r="G4446" t="e">
        <f>IF(VLOOKUP($A4446,Parts!$A:$AM,G$1,0)="X",X$2,"")</f>
        <v>#VALUE!</v>
      </c>
      <c r="H4446" t="e">
        <f>IF(VLOOKUP($A4446,Parts!$A:$AM,H$1,0)="X",Y$2,"")</f>
        <v>#VALUE!</v>
      </c>
      <c r="I4446" t="e">
        <f>IF(VLOOKUP($A4446,Parts!$A:$AM,I$1,0)="X",Z$2,"")</f>
        <v>#VALUE!</v>
      </c>
      <c r="J4446" t="e">
        <f>IF(VLOOKUP($A4446,Parts!$A:$AM,J$1,0)="X",AA$2,"")</f>
        <v>#VALUE!</v>
      </c>
      <c r="K4446" t="e">
        <f>IF(VLOOKUP($A4446,Parts!$A:$AM,K$1,0)="X",AB$2,"")</f>
        <v>#VALUE!</v>
      </c>
      <c r="L4446" t="e">
        <f>IF(VLOOKUP($A4446,Parts!$A:$AM,L$1,0)="X",AC$2,"")</f>
        <v>#VALUE!</v>
      </c>
      <c r="M4446" t="e">
        <f>IF(VLOOKUP($A4446,Parts!$A:$AM,M$1,0)="X",AD$2,"")</f>
        <v>#VALUE!</v>
      </c>
      <c r="N4446" t="e">
        <f>IF(VLOOKUP($A4446,Parts!$A:$AM,N$1,0)="X",AE$2,"")</f>
        <v>#VALUE!</v>
      </c>
      <c r="O4446" t="e">
        <f>IF(VLOOKUP($A4446,Parts!$A:$AM,O$1,0)="X",AF$2,"")</f>
        <v>#VALUE!</v>
      </c>
      <c r="P4446" t="e">
        <f t="shared" si="70"/>
        <v>#VALUE!</v>
      </c>
    </row>
    <row r="4447" spans="1:16" x14ac:dyDescent="0.25">
      <c r="A4447" t="e">
        <f>Table15[[#This Row],[Name]]</f>
        <v>#VALUE!</v>
      </c>
      <c r="B4447" t="e">
        <f>IF(VLOOKUP($A4447,Parts!$A:$AM,B$1,0)="X",S$2,"")</f>
        <v>#VALUE!</v>
      </c>
      <c r="C4447" t="e">
        <f>IF(VLOOKUP($A4447,Parts!$A:$AM,C$1,0)="X",T$2,"")</f>
        <v>#VALUE!</v>
      </c>
      <c r="D4447" t="e">
        <f>IF(VLOOKUP($A4447,Parts!$A:$AM,D$1,0)="X",U$2,"")</f>
        <v>#VALUE!</v>
      </c>
      <c r="E4447" t="e">
        <f>IF(VLOOKUP($A4447,Parts!$A:$AM,E$1,0)="X",V$2,"")</f>
        <v>#VALUE!</v>
      </c>
      <c r="F4447" t="e">
        <f>IF(VLOOKUP($A4447,Parts!$A:$AM,F$1,0)="X",W$2,"")</f>
        <v>#VALUE!</v>
      </c>
      <c r="G4447" t="e">
        <f>IF(VLOOKUP($A4447,Parts!$A:$AM,G$1,0)="X",X$2,"")</f>
        <v>#VALUE!</v>
      </c>
      <c r="H4447" t="e">
        <f>IF(VLOOKUP($A4447,Parts!$A:$AM,H$1,0)="X",Y$2,"")</f>
        <v>#VALUE!</v>
      </c>
      <c r="I4447" t="e">
        <f>IF(VLOOKUP($A4447,Parts!$A:$AM,I$1,0)="X",Z$2,"")</f>
        <v>#VALUE!</v>
      </c>
      <c r="J4447" t="e">
        <f>IF(VLOOKUP($A4447,Parts!$A:$AM,J$1,0)="X",AA$2,"")</f>
        <v>#VALUE!</v>
      </c>
      <c r="K4447" t="e">
        <f>IF(VLOOKUP($A4447,Parts!$A:$AM,K$1,0)="X",AB$2,"")</f>
        <v>#VALUE!</v>
      </c>
      <c r="L4447" t="e">
        <f>IF(VLOOKUP($A4447,Parts!$A:$AM,L$1,0)="X",AC$2,"")</f>
        <v>#VALUE!</v>
      </c>
      <c r="M4447" t="e">
        <f>IF(VLOOKUP($A4447,Parts!$A:$AM,M$1,0)="X",AD$2,"")</f>
        <v>#VALUE!</v>
      </c>
      <c r="N4447" t="e">
        <f>IF(VLOOKUP($A4447,Parts!$A:$AM,N$1,0)="X",AE$2,"")</f>
        <v>#VALUE!</v>
      </c>
      <c r="O4447" t="e">
        <f>IF(VLOOKUP($A4447,Parts!$A:$AM,O$1,0)="X",AF$2,"")</f>
        <v>#VALUE!</v>
      </c>
      <c r="P4447" t="e">
        <f t="shared" si="70"/>
        <v>#VALUE!</v>
      </c>
    </row>
    <row r="4448" spans="1:16" x14ac:dyDescent="0.25">
      <c r="A4448" t="e">
        <f>Table15[[#This Row],[Name]]</f>
        <v>#VALUE!</v>
      </c>
      <c r="B4448" t="e">
        <f>IF(VLOOKUP($A4448,Parts!$A:$AM,B$1,0)="X",S$2,"")</f>
        <v>#VALUE!</v>
      </c>
      <c r="C4448" t="e">
        <f>IF(VLOOKUP($A4448,Parts!$A:$AM,C$1,0)="X",T$2,"")</f>
        <v>#VALUE!</v>
      </c>
      <c r="D4448" t="e">
        <f>IF(VLOOKUP($A4448,Parts!$A:$AM,D$1,0)="X",U$2,"")</f>
        <v>#VALUE!</v>
      </c>
      <c r="E4448" t="e">
        <f>IF(VLOOKUP($A4448,Parts!$A:$AM,E$1,0)="X",V$2,"")</f>
        <v>#VALUE!</v>
      </c>
      <c r="F4448" t="e">
        <f>IF(VLOOKUP($A4448,Parts!$A:$AM,F$1,0)="X",W$2,"")</f>
        <v>#VALUE!</v>
      </c>
      <c r="G4448" t="e">
        <f>IF(VLOOKUP($A4448,Parts!$A:$AM,G$1,0)="X",X$2,"")</f>
        <v>#VALUE!</v>
      </c>
      <c r="H4448" t="e">
        <f>IF(VLOOKUP($A4448,Parts!$A:$AM,H$1,0)="X",Y$2,"")</f>
        <v>#VALUE!</v>
      </c>
      <c r="I4448" t="e">
        <f>IF(VLOOKUP($A4448,Parts!$A:$AM,I$1,0)="X",Z$2,"")</f>
        <v>#VALUE!</v>
      </c>
      <c r="J4448" t="e">
        <f>IF(VLOOKUP($A4448,Parts!$A:$AM,J$1,0)="X",AA$2,"")</f>
        <v>#VALUE!</v>
      </c>
      <c r="K4448" t="e">
        <f>IF(VLOOKUP($A4448,Parts!$A:$AM,K$1,0)="X",AB$2,"")</f>
        <v>#VALUE!</v>
      </c>
      <c r="L4448" t="e">
        <f>IF(VLOOKUP($A4448,Parts!$A:$AM,L$1,0)="X",AC$2,"")</f>
        <v>#VALUE!</v>
      </c>
      <c r="M4448" t="e">
        <f>IF(VLOOKUP($A4448,Parts!$A:$AM,M$1,0)="X",AD$2,"")</f>
        <v>#VALUE!</v>
      </c>
      <c r="N4448" t="e">
        <f>IF(VLOOKUP($A4448,Parts!$A:$AM,N$1,0)="X",AE$2,"")</f>
        <v>#VALUE!</v>
      </c>
      <c r="O4448" t="e">
        <f>IF(VLOOKUP($A4448,Parts!$A:$AM,O$1,0)="X",AF$2,"")</f>
        <v>#VALUE!</v>
      </c>
      <c r="P4448" t="e">
        <f t="shared" si="70"/>
        <v>#VALUE!</v>
      </c>
    </row>
    <row r="4449" spans="1:16" x14ac:dyDescent="0.25">
      <c r="A4449" t="e">
        <f>Table15[[#This Row],[Name]]</f>
        <v>#VALUE!</v>
      </c>
      <c r="B4449" t="e">
        <f>IF(VLOOKUP($A4449,Parts!$A:$AM,B$1,0)="X",S$2,"")</f>
        <v>#VALUE!</v>
      </c>
      <c r="C4449" t="e">
        <f>IF(VLOOKUP($A4449,Parts!$A:$AM,C$1,0)="X",T$2,"")</f>
        <v>#VALUE!</v>
      </c>
      <c r="D4449" t="e">
        <f>IF(VLOOKUP($A4449,Parts!$A:$AM,D$1,0)="X",U$2,"")</f>
        <v>#VALUE!</v>
      </c>
      <c r="E4449" t="e">
        <f>IF(VLOOKUP($A4449,Parts!$A:$AM,E$1,0)="X",V$2,"")</f>
        <v>#VALUE!</v>
      </c>
      <c r="F4449" t="e">
        <f>IF(VLOOKUP($A4449,Parts!$A:$AM,F$1,0)="X",W$2,"")</f>
        <v>#VALUE!</v>
      </c>
      <c r="G4449" t="e">
        <f>IF(VLOOKUP($A4449,Parts!$A:$AM,G$1,0)="X",X$2,"")</f>
        <v>#VALUE!</v>
      </c>
      <c r="H4449" t="e">
        <f>IF(VLOOKUP($A4449,Parts!$A:$AM,H$1,0)="X",Y$2,"")</f>
        <v>#VALUE!</v>
      </c>
      <c r="I4449" t="e">
        <f>IF(VLOOKUP($A4449,Parts!$A:$AM,I$1,0)="X",Z$2,"")</f>
        <v>#VALUE!</v>
      </c>
      <c r="J4449" t="e">
        <f>IF(VLOOKUP($A4449,Parts!$A:$AM,J$1,0)="X",AA$2,"")</f>
        <v>#VALUE!</v>
      </c>
      <c r="K4449" t="e">
        <f>IF(VLOOKUP($A4449,Parts!$A:$AM,K$1,0)="X",AB$2,"")</f>
        <v>#VALUE!</v>
      </c>
      <c r="L4449" t="e">
        <f>IF(VLOOKUP($A4449,Parts!$A:$AM,L$1,0)="X",AC$2,"")</f>
        <v>#VALUE!</v>
      </c>
      <c r="M4449" t="e">
        <f>IF(VLOOKUP($A4449,Parts!$A:$AM,M$1,0)="X",AD$2,"")</f>
        <v>#VALUE!</v>
      </c>
      <c r="N4449" t="e">
        <f>IF(VLOOKUP($A4449,Parts!$A:$AM,N$1,0)="X",AE$2,"")</f>
        <v>#VALUE!</v>
      </c>
      <c r="O4449" t="e">
        <f>IF(VLOOKUP($A4449,Parts!$A:$AM,O$1,0)="X",AF$2,"")</f>
        <v>#VALUE!</v>
      </c>
      <c r="P4449" t="e">
        <f t="shared" si="70"/>
        <v>#VALUE!</v>
      </c>
    </row>
    <row r="4450" spans="1:16" x14ac:dyDescent="0.25">
      <c r="A4450" t="e">
        <f>Table15[[#This Row],[Name]]</f>
        <v>#VALUE!</v>
      </c>
      <c r="B4450" t="e">
        <f>IF(VLOOKUP($A4450,Parts!$A:$AM,B$1,0)="X",S$2,"")</f>
        <v>#VALUE!</v>
      </c>
      <c r="C4450" t="e">
        <f>IF(VLOOKUP($A4450,Parts!$A:$AM,C$1,0)="X",T$2,"")</f>
        <v>#VALUE!</v>
      </c>
      <c r="D4450" t="e">
        <f>IF(VLOOKUP($A4450,Parts!$A:$AM,D$1,0)="X",U$2,"")</f>
        <v>#VALUE!</v>
      </c>
      <c r="E4450" t="e">
        <f>IF(VLOOKUP($A4450,Parts!$A:$AM,E$1,0)="X",V$2,"")</f>
        <v>#VALUE!</v>
      </c>
      <c r="F4450" t="e">
        <f>IF(VLOOKUP($A4450,Parts!$A:$AM,F$1,0)="X",W$2,"")</f>
        <v>#VALUE!</v>
      </c>
      <c r="G4450" t="e">
        <f>IF(VLOOKUP($A4450,Parts!$A:$AM,G$1,0)="X",X$2,"")</f>
        <v>#VALUE!</v>
      </c>
      <c r="H4450" t="e">
        <f>IF(VLOOKUP($A4450,Parts!$A:$AM,H$1,0)="X",Y$2,"")</f>
        <v>#VALUE!</v>
      </c>
      <c r="I4450" t="e">
        <f>IF(VLOOKUP($A4450,Parts!$A:$AM,I$1,0)="X",Z$2,"")</f>
        <v>#VALUE!</v>
      </c>
      <c r="J4450" t="e">
        <f>IF(VLOOKUP($A4450,Parts!$A:$AM,J$1,0)="X",AA$2,"")</f>
        <v>#VALUE!</v>
      </c>
      <c r="K4450" t="e">
        <f>IF(VLOOKUP($A4450,Parts!$A:$AM,K$1,0)="X",AB$2,"")</f>
        <v>#VALUE!</v>
      </c>
      <c r="L4450" t="e">
        <f>IF(VLOOKUP($A4450,Parts!$A:$AM,L$1,0)="X",AC$2,"")</f>
        <v>#VALUE!</v>
      </c>
      <c r="M4450" t="e">
        <f>IF(VLOOKUP($A4450,Parts!$A:$AM,M$1,0)="X",AD$2,"")</f>
        <v>#VALUE!</v>
      </c>
      <c r="N4450" t="e">
        <f>IF(VLOOKUP($A4450,Parts!$A:$AM,N$1,0)="X",AE$2,"")</f>
        <v>#VALUE!</v>
      </c>
      <c r="O4450" t="e">
        <f>IF(VLOOKUP($A4450,Parts!$A:$AM,O$1,0)="X",AF$2,"")</f>
        <v>#VALUE!</v>
      </c>
      <c r="P4450" t="e">
        <f t="shared" si="70"/>
        <v>#VALUE!</v>
      </c>
    </row>
    <row r="4451" spans="1:16" x14ac:dyDescent="0.25">
      <c r="A4451" t="e">
        <f>Table15[[#This Row],[Name]]</f>
        <v>#VALUE!</v>
      </c>
      <c r="B4451" t="e">
        <f>IF(VLOOKUP($A4451,Parts!$A:$AM,B$1,0)="X",S$2,"")</f>
        <v>#VALUE!</v>
      </c>
      <c r="C4451" t="e">
        <f>IF(VLOOKUP($A4451,Parts!$A:$AM,C$1,0)="X",T$2,"")</f>
        <v>#VALUE!</v>
      </c>
      <c r="D4451" t="e">
        <f>IF(VLOOKUP($A4451,Parts!$A:$AM,D$1,0)="X",U$2,"")</f>
        <v>#VALUE!</v>
      </c>
      <c r="E4451" t="e">
        <f>IF(VLOOKUP($A4451,Parts!$A:$AM,E$1,0)="X",V$2,"")</f>
        <v>#VALUE!</v>
      </c>
      <c r="F4451" t="e">
        <f>IF(VLOOKUP($A4451,Parts!$A:$AM,F$1,0)="X",W$2,"")</f>
        <v>#VALUE!</v>
      </c>
      <c r="G4451" t="e">
        <f>IF(VLOOKUP($A4451,Parts!$A:$AM,G$1,0)="X",X$2,"")</f>
        <v>#VALUE!</v>
      </c>
      <c r="H4451" t="e">
        <f>IF(VLOOKUP($A4451,Parts!$A:$AM,H$1,0)="X",Y$2,"")</f>
        <v>#VALUE!</v>
      </c>
      <c r="I4451" t="e">
        <f>IF(VLOOKUP($A4451,Parts!$A:$AM,I$1,0)="X",Z$2,"")</f>
        <v>#VALUE!</v>
      </c>
      <c r="J4451" t="e">
        <f>IF(VLOOKUP($A4451,Parts!$A:$AM,J$1,0)="X",AA$2,"")</f>
        <v>#VALUE!</v>
      </c>
      <c r="K4451" t="e">
        <f>IF(VLOOKUP($A4451,Parts!$A:$AM,K$1,0)="X",AB$2,"")</f>
        <v>#VALUE!</v>
      </c>
      <c r="L4451" t="e">
        <f>IF(VLOOKUP($A4451,Parts!$A:$AM,L$1,0)="X",AC$2,"")</f>
        <v>#VALUE!</v>
      </c>
      <c r="M4451" t="e">
        <f>IF(VLOOKUP($A4451,Parts!$A:$AM,M$1,0)="X",AD$2,"")</f>
        <v>#VALUE!</v>
      </c>
      <c r="N4451" t="e">
        <f>IF(VLOOKUP($A4451,Parts!$A:$AM,N$1,0)="X",AE$2,"")</f>
        <v>#VALUE!</v>
      </c>
      <c r="O4451" t="e">
        <f>IF(VLOOKUP($A4451,Parts!$A:$AM,O$1,0)="X",AF$2,"")</f>
        <v>#VALUE!</v>
      </c>
      <c r="P4451" t="e">
        <f t="shared" si="70"/>
        <v>#VALUE!</v>
      </c>
    </row>
    <row r="4452" spans="1:16" x14ac:dyDescent="0.25">
      <c r="A4452" t="e">
        <f>Table15[[#This Row],[Name]]</f>
        <v>#VALUE!</v>
      </c>
      <c r="B4452" t="e">
        <f>IF(VLOOKUP($A4452,Parts!$A:$AM,B$1,0)="X",S$2,"")</f>
        <v>#VALUE!</v>
      </c>
      <c r="C4452" t="e">
        <f>IF(VLOOKUP($A4452,Parts!$A:$AM,C$1,0)="X",T$2,"")</f>
        <v>#VALUE!</v>
      </c>
      <c r="D4452" t="e">
        <f>IF(VLOOKUP($A4452,Parts!$A:$AM,D$1,0)="X",U$2,"")</f>
        <v>#VALUE!</v>
      </c>
      <c r="E4452" t="e">
        <f>IF(VLOOKUP($A4452,Parts!$A:$AM,E$1,0)="X",V$2,"")</f>
        <v>#VALUE!</v>
      </c>
      <c r="F4452" t="e">
        <f>IF(VLOOKUP($A4452,Parts!$A:$AM,F$1,0)="X",W$2,"")</f>
        <v>#VALUE!</v>
      </c>
      <c r="G4452" t="e">
        <f>IF(VLOOKUP($A4452,Parts!$A:$AM,G$1,0)="X",X$2,"")</f>
        <v>#VALUE!</v>
      </c>
      <c r="H4452" t="e">
        <f>IF(VLOOKUP($A4452,Parts!$A:$AM,H$1,0)="X",Y$2,"")</f>
        <v>#VALUE!</v>
      </c>
      <c r="I4452" t="e">
        <f>IF(VLOOKUP($A4452,Parts!$A:$AM,I$1,0)="X",Z$2,"")</f>
        <v>#VALUE!</v>
      </c>
      <c r="J4452" t="e">
        <f>IF(VLOOKUP($A4452,Parts!$A:$AM,J$1,0)="X",AA$2,"")</f>
        <v>#VALUE!</v>
      </c>
      <c r="K4452" t="e">
        <f>IF(VLOOKUP($A4452,Parts!$A:$AM,K$1,0)="X",AB$2,"")</f>
        <v>#VALUE!</v>
      </c>
      <c r="L4452" t="e">
        <f>IF(VLOOKUP($A4452,Parts!$A:$AM,L$1,0)="X",AC$2,"")</f>
        <v>#VALUE!</v>
      </c>
      <c r="M4452" t="e">
        <f>IF(VLOOKUP($A4452,Parts!$A:$AM,M$1,0)="X",AD$2,"")</f>
        <v>#VALUE!</v>
      </c>
      <c r="N4452" t="e">
        <f>IF(VLOOKUP($A4452,Parts!$A:$AM,N$1,0)="X",AE$2,"")</f>
        <v>#VALUE!</v>
      </c>
      <c r="O4452" t="e">
        <f>IF(VLOOKUP($A4452,Parts!$A:$AM,O$1,0)="X",AF$2,"")</f>
        <v>#VALUE!</v>
      </c>
      <c r="P4452" t="e">
        <f t="shared" si="70"/>
        <v>#VALUE!</v>
      </c>
    </row>
    <row r="4453" spans="1:16" x14ac:dyDescent="0.25">
      <c r="A4453" t="e">
        <f>Table15[[#This Row],[Name]]</f>
        <v>#VALUE!</v>
      </c>
      <c r="B4453" t="e">
        <f>IF(VLOOKUP($A4453,Parts!$A:$AM,B$1,0)="X",S$2,"")</f>
        <v>#VALUE!</v>
      </c>
      <c r="C4453" t="e">
        <f>IF(VLOOKUP($A4453,Parts!$A:$AM,C$1,0)="X",T$2,"")</f>
        <v>#VALUE!</v>
      </c>
      <c r="D4453" t="e">
        <f>IF(VLOOKUP($A4453,Parts!$A:$AM,D$1,0)="X",U$2,"")</f>
        <v>#VALUE!</v>
      </c>
      <c r="E4453" t="e">
        <f>IF(VLOOKUP($A4453,Parts!$A:$AM,E$1,0)="X",V$2,"")</f>
        <v>#VALUE!</v>
      </c>
      <c r="F4453" t="e">
        <f>IF(VLOOKUP($A4453,Parts!$A:$AM,F$1,0)="X",W$2,"")</f>
        <v>#VALUE!</v>
      </c>
      <c r="G4453" t="e">
        <f>IF(VLOOKUP($A4453,Parts!$A:$AM,G$1,0)="X",X$2,"")</f>
        <v>#VALUE!</v>
      </c>
      <c r="H4453" t="e">
        <f>IF(VLOOKUP($A4453,Parts!$A:$AM,H$1,0)="X",Y$2,"")</f>
        <v>#VALUE!</v>
      </c>
      <c r="I4453" t="e">
        <f>IF(VLOOKUP($A4453,Parts!$A:$AM,I$1,0)="X",Z$2,"")</f>
        <v>#VALUE!</v>
      </c>
      <c r="J4453" t="e">
        <f>IF(VLOOKUP($A4453,Parts!$A:$AM,J$1,0)="X",AA$2,"")</f>
        <v>#VALUE!</v>
      </c>
      <c r="K4453" t="e">
        <f>IF(VLOOKUP($A4453,Parts!$A:$AM,K$1,0)="X",AB$2,"")</f>
        <v>#VALUE!</v>
      </c>
      <c r="L4453" t="e">
        <f>IF(VLOOKUP($A4453,Parts!$A:$AM,L$1,0)="X",AC$2,"")</f>
        <v>#VALUE!</v>
      </c>
      <c r="M4453" t="e">
        <f>IF(VLOOKUP($A4453,Parts!$A:$AM,M$1,0)="X",AD$2,"")</f>
        <v>#VALUE!</v>
      </c>
      <c r="N4453" t="e">
        <f>IF(VLOOKUP($A4453,Parts!$A:$AM,N$1,0)="X",AE$2,"")</f>
        <v>#VALUE!</v>
      </c>
      <c r="O4453" t="e">
        <f>IF(VLOOKUP($A4453,Parts!$A:$AM,O$1,0)="X",AF$2,"")</f>
        <v>#VALUE!</v>
      </c>
      <c r="P4453" t="e">
        <f t="shared" si="70"/>
        <v>#VALUE!</v>
      </c>
    </row>
    <row r="4454" spans="1:16" x14ac:dyDescent="0.25">
      <c r="A4454" t="e">
        <f>Table15[[#This Row],[Name]]</f>
        <v>#VALUE!</v>
      </c>
      <c r="B4454" t="e">
        <f>IF(VLOOKUP($A4454,Parts!$A:$AM,B$1,0)="X",S$2,"")</f>
        <v>#VALUE!</v>
      </c>
      <c r="C4454" t="e">
        <f>IF(VLOOKUP($A4454,Parts!$A:$AM,C$1,0)="X",T$2,"")</f>
        <v>#VALUE!</v>
      </c>
      <c r="D4454" t="e">
        <f>IF(VLOOKUP($A4454,Parts!$A:$AM,D$1,0)="X",U$2,"")</f>
        <v>#VALUE!</v>
      </c>
      <c r="E4454" t="e">
        <f>IF(VLOOKUP($A4454,Parts!$A:$AM,E$1,0)="X",V$2,"")</f>
        <v>#VALUE!</v>
      </c>
      <c r="F4454" t="e">
        <f>IF(VLOOKUP($A4454,Parts!$A:$AM,F$1,0)="X",W$2,"")</f>
        <v>#VALUE!</v>
      </c>
      <c r="G4454" t="e">
        <f>IF(VLOOKUP($A4454,Parts!$A:$AM,G$1,0)="X",X$2,"")</f>
        <v>#VALUE!</v>
      </c>
      <c r="H4454" t="e">
        <f>IF(VLOOKUP($A4454,Parts!$A:$AM,H$1,0)="X",Y$2,"")</f>
        <v>#VALUE!</v>
      </c>
      <c r="I4454" t="e">
        <f>IF(VLOOKUP($A4454,Parts!$A:$AM,I$1,0)="X",Z$2,"")</f>
        <v>#VALUE!</v>
      </c>
      <c r="J4454" t="e">
        <f>IF(VLOOKUP($A4454,Parts!$A:$AM,J$1,0)="X",AA$2,"")</f>
        <v>#VALUE!</v>
      </c>
      <c r="K4454" t="e">
        <f>IF(VLOOKUP($A4454,Parts!$A:$AM,K$1,0)="X",AB$2,"")</f>
        <v>#VALUE!</v>
      </c>
      <c r="L4454" t="e">
        <f>IF(VLOOKUP($A4454,Parts!$A:$AM,L$1,0)="X",AC$2,"")</f>
        <v>#VALUE!</v>
      </c>
      <c r="M4454" t="e">
        <f>IF(VLOOKUP($A4454,Parts!$A:$AM,M$1,0)="X",AD$2,"")</f>
        <v>#VALUE!</v>
      </c>
      <c r="N4454" t="e">
        <f>IF(VLOOKUP($A4454,Parts!$A:$AM,N$1,0)="X",AE$2,"")</f>
        <v>#VALUE!</v>
      </c>
      <c r="O4454" t="e">
        <f>IF(VLOOKUP($A4454,Parts!$A:$AM,O$1,0)="X",AF$2,"")</f>
        <v>#VALUE!</v>
      </c>
      <c r="P4454" t="e">
        <f t="shared" si="70"/>
        <v>#VALUE!</v>
      </c>
    </row>
    <row r="4455" spans="1:16" x14ac:dyDescent="0.25">
      <c r="A4455" t="e">
        <f>Table15[[#This Row],[Name]]</f>
        <v>#VALUE!</v>
      </c>
      <c r="B4455" t="e">
        <f>IF(VLOOKUP($A4455,Parts!$A:$AM,B$1,0)="X",S$2,"")</f>
        <v>#VALUE!</v>
      </c>
      <c r="C4455" t="e">
        <f>IF(VLOOKUP($A4455,Parts!$A:$AM,C$1,0)="X",T$2,"")</f>
        <v>#VALUE!</v>
      </c>
      <c r="D4455" t="e">
        <f>IF(VLOOKUP($A4455,Parts!$A:$AM,D$1,0)="X",U$2,"")</f>
        <v>#VALUE!</v>
      </c>
      <c r="E4455" t="e">
        <f>IF(VLOOKUP($A4455,Parts!$A:$AM,E$1,0)="X",V$2,"")</f>
        <v>#VALUE!</v>
      </c>
      <c r="F4455" t="e">
        <f>IF(VLOOKUP($A4455,Parts!$A:$AM,F$1,0)="X",W$2,"")</f>
        <v>#VALUE!</v>
      </c>
      <c r="G4455" t="e">
        <f>IF(VLOOKUP($A4455,Parts!$A:$AM,G$1,0)="X",X$2,"")</f>
        <v>#VALUE!</v>
      </c>
      <c r="H4455" t="e">
        <f>IF(VLOOKUP($A4455,Parts!$A:$AM,H$1,0)="X",Y$2,"")</f>
        <v>#VALUE!</v>
      </c>
      <c r="I4455" t="e">
        <f>IF(VLOOKUP($A4455,Parts!$A:$AM,I$1,0)="X",Z$2,"")</f>
        <v>#VALUE!</v>
      </c>
      <c r="J4455" t="e">
        <f>IF(VLOOKUP($A4455,Parts!$A:$AM,J$1,0)="X",AA$2,"")</f>
        <v>#VALUE!</v>
      </c>
      <c r="K4455" t="e">
        <f>IF(VLOOKUP($A4455,Parts!$A:$AM,K$1,0)="X",AB$2,"")</f>
        <v>#VALUE!</v>
      </c>
      <c r="L4455" t="e">
        <f>IF(VLOOKUP($A4455,Parts!$A:$AM,L$1,0)="X",AC$2,"")</f>
        <v>#VALUE!</v>
      </c>
      <c r="M4455" t="e">
        <f>IF(VLOOKUP($A4455,Parts!$A:$AM,M$1,0)="X",AD$2,"")</f>
        <v>#VALUE!</v>
      </c>
      <c r="N4455" t="e">
        <f>IF(VLOOKUP($A4455,Parts!$A:$AM,N$1,0)="X",AE$2,"")</f>
        <v>#VALUE!</v>
      </c>
      <c r="O4455" t="e">
        <f>IF(VLOOKUP($A4455,Parts!$A:$AM,O$1,0)="X",AF$2,"")</f>
        <v>#VALUE!</v>
      </c>
      <c r="P4455" t="e">
        <f t="shared" si="70"/>
        <v>#VALUE!</v>
      </c>
    </row>
    <row r="4456" spans="1:16" x14ac:dyDescent="0.25">
      <c r="A4456" t="e">
        <f>Table15[[#This Row],[Name]]</f>
        <v>#VALUE!</v>
      </c>
      <c r="B4456" t="e">
        <f>IF(VLOOKUP($A4456,Parts!$A:$AM,B$1,0)="X",S$2,"")</f>
        <v>#VALUE!</v>
      </c>
      <c r="C4456" t="e">
        <f>IF(VLOOKUP($A4456,Parts!$A:$AM,C$1,0)="X",T$2,"")</f>
        <v>#VALUE!</v>
      </c>
      <c r="D4456" t="e">
        <f>IF(VLOOKUP($A4456,Parts!$A:$AM,D$1,0)="X",U$2,"")</f>
        <v>#VALUE!</v>
      </c>
      <c r="E4456" t="e">
        <f>IF(VLOOKUP($A4456,Parts!$A:$AM,E$1,0)="X",V$2,"")</f>
        <v>#VALUE!</v>
      </c>
      <c r="F4456" t="e">
        <f>IF(VLOOKUP($A4456,Parts!$A:$AM,F$1,0)="X",W$2,"")</f>
        <v>#VALUE!</v>
      </c>
      <c r="G4456" t="e">
        <f>IF(VLOOKUP($A4456,Parts!$A:$AM,G$1,0)="X",X$2,"")</f>
        <v>#VALUE!</v>
      </c>
      <c r="H4456" t="e">
        <f>IF(VLOOKUP($A4456,Parts!$A:$AM,H$1,0)="X",Y$2,"")</f>
        <v>#VALUE!</v>
      </c>
      <c r="I4456" t="e">
        <f>IF(VLOOKUP($A4456,Parts!$A:$AM,I$1,0)="X",Z$2,"")</f>
        <v>#VALUE!</v>
      </c>
      <c r="J4456" t="e">
        <f>IF(VLOOKUP($A4456,Parts!$A:$AM,J$1,0)="X",AA$2,"")</f>
        <v>#VALUE!</v>
      </c>
      <c r="K4456" t="e">
        <f>IF(VLOOKUP($A4456,Parts!$A:$AM,K$1,0)="X",AB$2,"")</f>
        <v>#VALUE!</v>
      </c>
      <c r="L4456" t="e">
        <f>IF(VLOOKUP($A4456,Parts!$A:$AM,L$1,0)="X",AC$2,"")</f>
        <v>#VALUE!</v>
      </c>
      <c r="M4456" t="e">
        <f>IF(VLOOKUP($A4456,Parts!$A:$AM,M$1,0)="X",AD$2,"")</f>
        <v>#VALUE!</v>
      </c>
      <c r="N4456" t="e">
        <f>IF(VLOOKUP($A4456,Parts!$A:$AM,N$1,0)="X",AE$2,"")</f>
        <v>#VALUE!</v>
      </c>
      <c r="O4456" t="e">
        <f>IF(VLOOKUP($A4456,Parts!$A:$AM,O$1,0)="X",AF$2,"")</f>
        <v>#VALUE!</v>
      </c>
      <c r="P4456" t="e">
        <f t="shared" si="70"/>
        <v>#VALUE!</v>
      </c>
    </row>
    <row r="4457" spans="1:16" x14ac:dyDescent="0.25">
      <c r="A4457" t="e">
        <f>Table15[[#This Row],[Name]]</f>
        <v>#VALUE!</v>
      </c>
      <c r="B4457" t="e">
        <f>IF(VLOOKUP($A4457,Parts!$A:$AM,B$1,0)="X",S$2,"")</f>
        <v>#VALUE!</v>
      </c>
      <c r="C4457" t="e">
        <f>IF(VLOOKUP($A4457,Parts!$A:$AM,C$1,0)="X",T$2,"")</f>
        <v>#VALUE!</v>
      </c>
      <c r="D4457" t="e">
        <f>IF(VLOOKUP($A4457,Parts!$A:$AM,D$1,0)="X",U$2,"")</f>
        <v>#VALUE!</v>
      </c>
      <c r="E4457" t="e">
        <f>IF(VLOOKUP($A4457,Parts!$A:$AM,E$1,0)="X",V$2,"")</f>
        <v>#VALUE!</v>
      </c>
      <c r="F4457" t="e">
        <f>IF(VLOOKUP($A4457,Parts!$A:$AM,F$1,0)="X",W$2,"")</f>
        <v>#VALUE!</v>
      </c>
      <c r="G4457" t="e">
        <f>IF(VLOOKUP($A4457,Parts!$A:$AM,G$1,0)="X",X$2,"")</f>
        <v>#VALUE!</v>
      </c>
      <c r="H4457" t="e">
        <f>IF(VLOOKUP($A4457,Parts!$A:$AM,H$1,0)="X",Y$2,"")</f>
        <v>#VALUE!</v>
      </c>
      <c r="I4457" t="e">
        <f>IF(VLOOKUP($A4457,Parts!$A:$AM,I$1,0)="X",Z$2,"")</f>
        <v>#VALUE!</v>
      </c>
      <c r="J4457" t="e">
        <f>IF(VLOOKUP($A4457,Parts!$A:$AM,J$1,0)="X",AA$2,"")</f>
        <v>#VALUE!</v>
      </c>
      <c r="K4457" t="e">
        <f>IF(VLOOKUP($A4457,Parts!$A:$AM,K$1,0)="X",AB$2,"")</f>
        <v>#VALUE!</v>
      </c>
      <c r="L4457" t="e">
        <f>IF(VLOOKUP($A4457,Parts!$A:$AM,L$1,0)="X",AC$2,"")</f>
        <v>#VALUE!</v>
      </c>
      <c r="M4457" t="e">
        <f>IF(VLOOKUP($A4457,Parts!$A:$AM,M$1,0)="X",AD$2,"")</f>
        <v>#VALUE!</v>
      </c>
      <c r="N4457" t="e">
        <f>IF(VLOOKUP($A4457,Parts!$A:$AM,N$1,0)="X",AE$2,"")</f>
        <v>#VALUE!</v>
      </c>
      <c r="O4457" t="e">
        <f>IF(VLOOKUP($A4457,Parts!$A:$AM,O$1,0)="X",AF$2,"")</f>
        <v>#VALUE!</v>
      </c>
      <c r="P4457" t="e">
        <f t="shared" si="70"/>
        <v>#VALUE!</v>
      </c>
    </row>
    <row r="4458" spans="1:16" x14ac:dyDescent="0.25">
      <c r="A4458" t="e">
        <f>Table15[[#This Row],[Name]]</f>
        <v>#VALUE!</v>
      </c>
      <c r="B4458" t="e">
        <f>IF(VLOOKUP($A4458,Parts!$A:$AM,B$1,0)="X",S$2,"")</f>
        <v>#VALUE!</v>
      </c>
      <c r="C4458" t="e">
        <f>IF(VLOOKUP($A4458,Parts!$A:$AM,C$1,0)="X",T$2,"")</f>
        <v>#VALUE!</v>
      </c>
      <c r="D4458" t="e">
        <f>IF(VLOOKUP($A4458,Parts!$A:$AM,D$1,0)="X",U$2,"")</f>
        <v>#VALUE!</v>
      </c>
      <c r="E4458" t="e">
        <f>IF(VLOOKUP($A4458,Parts!$A:$AM,E$1,0)="X",V$2,"")</f>
        <v>#VALUE!</v>
      </c>
      <c r="F4458" t="e">
        <f>IF(VLOOKUP($A4458,Parts!$A:$AM,F$1,0)="X",W$2,"")</f>
        <v>#VALUE!</v>
      </c>
      <c r="G4458" t="e">
        <f>IF(VLOOKUP($A4458,Parts!$A:$AM,G$1,0)="X",X$2,"")</f>
        <v>#VALUE!</v>
      </c>
      <c r="H4458" t="e">
        <f>IF(VLOOKUP($A4458,Parts!$A:$AM,H$1,0)="X",Y$2,"")</f>
        <v>#VALUE!</v>
      </c>
      <c r="I4458" t="e">
        <f>IF(VLOOKUP($A4458,Parts!$A:$AM,I$1,0)="X",Z$2,"")</f>
        <v>#VALUE!</v>
      </c>
      <c r="J4458" t="e">
        <f>IF(VLOOKUP($A4458,Parts!$A:$AM,J$1,0)="X",AA$2,"")</f>
        <v>#VALUE!</v>
      </c>
      <c r="K4458" t="e">
        <f>IF(VLOOKUP($A4458,Parts!$A:$AM,K$1,0)="X",AB$2,"")</f>
        <v>#VALUE!</v>
      </c>
      <c r="L4458" t="e">
        <f>IF(VLOOKUP($A4458,Parts!$A:$AM,L$1,0)="X",AC$2,"")</f>
        <v>#VALUE!</v>
      </c>
      <c r="M4458" t="e">
        <f>IF(VLOOKUP($A4458,Parts!$A:$AM,M$1,0)="X",AD$2,"")</f>
        <v>#VALUE!</v>
      </c>
      <c r="N4458" t="e">
        <f>IF(VLOOKUP($A4458,Parts!$A:$AM,N$1,0)="X",AE$2,"")</f>
        <v>#VALUE!</v>
      </c>
      <c r="O4458" t="e">
        <f>IF(VLOOKUP($A4458,Parts!$A:$AM,O$1,0)="X",AF$2,"")</f>
        <v>#VALUE!</v>
      </c>
      <c r="P4458" t="e">
        <f t="shared" si="70"/>
        <v>#VALUE!</v>
      </c>
    </row>
    <row r="4459" spans="1:16" x14ac:dyDescent="0.25">
      <c r="A4459" t="e">
        <f>Table15[[#This Row],[Name]]</f>
        <v>#VALUE!</v>
      </c>
      <c r="B4459" t="e">
        <f>IF(VLOOKUP($A4459,Parts!$A:$AM,B$1,0)="X",S$2,"")</f>
        <v>#VALUE!</v>
      </c>
      <c r="C4459" t="e">
        <f>IF(VLOOKUP($A4459,Parts!$A:$AM,C$1,0)="X",T$2,"")</f>
        <v>#VALUE!</v>
      </c>
      <c r="D4459" t="e">
        <f>IF(VLOOKUP($A4459,Parts!$A:$AM,D$1,0)="X",U$2,"")</f>
        <v>#VALUE!</v>
      </c>
      <c r="E4459" t="e">
        <f>IF(VLOOKUP($A4459,Parts!$A:$AM,E$1,0)="X",V$2,"")</f>
        <v>#VALUE!</v>
      </c>
      <c r="F4459" t="e">
        <f>IF(VLOOKUP($A4459,Parts!$A:$AM,F$1,0)="X",W$2,"")</f>
        <v>#VALUE!</v>
      </c>
      <c r="G4459" t="e">
        <f>IF(VLOOKUP($A4459,Parts!$A:$AM,G$1,0)="X",X$2,"")</f>
        <v>#VALUE!</v>
      </c>
      <c r="H4459" t="e">
        <f>IF(VLOOKUP($A4459,Parts!$A:$AM,H$1,0)="X",Y$2,"")</f>
        <v>#VALUE!</v>
      </c>
      <c r="I4459" t="e">
        <f>IF(VLOOKUP($A4459,Parts!$A:$AM,I$1,0)="X",Z$2,"")</f>
        <v>#VALUE!</v>
      </c>
      <c r="J4459" t="e">
        <f>IF(VLOOKUP($A4459,Parts!$A:$AM,J$1,0)="X",AA$2,"")</f>
        <v>#VALUE!</v>
      </c>
      <c r="K4459" t="e">
        <f>IF(VLOOKUP($A4459,Parts!$A:$AM,K$1,0)="X",AB$2,"")</f>
        <v>#VALUE!</v>
      </c>
      <c r="L4459" t="e">
        <f>IF(VLOOKUP($A4459,Parts!$A:$AM,L$1,0)="X",AC$2,"")</f>
        <v>#VALUE!</v>
      </c>
      <c r="M4459" t="e">
        <f>IF(VLOOKUP($A4459,Parts!$A:$AM,M$1,0)="X",AD$2,"")</f>
        <v>#VALUE!</v>
      </c>
      <c r="N4459" t="e">
        <f>IF(VLOOKUP($A4459,Parts!$A:$AM,N$1,0)="X",AE$2,"")</f>
        <v>#VALUE!</v>
      </c>
      <c r="O4459" t="e">
        <f>IF(VLOOKUP($A4459,Parts!$A:$AM,O$1,0)="X",AF$2,"")</f>
        <v>#VALUE!</v>
      </c>
      <c r="P4459" t="e">
        <f t="shared" si="70"/>
        <v>#VALUE!</v>
      </c>
    </row>
    <row r="4460" spans="1:16" x14ac:dyDescent="0.25">
      <c r="A4460" t="e">
        <f>Table15[[#This Row],[Name]]</f>
        <v>#VALUE!</v>
      </c>
      <c r="B4460" t="e">
        <f>IF(VLOOKUP($A4460,Parts!$A:$AM,B$1,0)="X",S$2,"")</f>
        <v>#VALUE!</v>
      </c>
      <c r="C4460" t="e">
        <f>IF(VLOOKUP($A4460,Parts!$A:$AM,C$1,0)="X",T$2,"")</f>
        <v>#VALUE!</v>
      </c>
      <c r="D4460" t="e">
        <f>IF(VLOOKUP($A4460,Parts!$A:$AM,D$1,0)="X",U$2,"")</f>
        <v>#VALUE!</v>
      </c>
      <c r="E4460" t="e">
        <f>IF(VLOOKUP($A4460,Parts!$A:$AM,E$1,0)="X",V$2,"")</f>
        <v>#VALUE!</v>
      </c>
      <c r="F4460" t="e">
        <f>IF(VLOOKUP($A4460,Parts!$A:$AM,F$1,0)="X",W$2,"")</f>
        <v>#VALUE!</v>
      </c>
      <c r="G4460" t="e">
        <f>IF(VLOOKUP($A4460,Parts!$A:$AM,G$1,0)="X",X$2,"")</f>
        <v>#VALUE!</v>
      </c>
      <c r="H4460" t="e">
        <f>IF(VLOOKUP($A4460,Parts!$A:$AM,H$1,0)="X",Y$2,"")</f>
        <v>#VALUE!</v>
      </c>
      <c r="I4460" t="e">
        <f>IF(VLOOKUP($A4460,Parts!$A:$AM,I$1,0)="X",Z$2,"")</f>
        <v>#VALUE!</v>
      </c>
      <c r="J4460" t="e">
        <f>IF(VLOOKUP($A4460,Parts!$A:$AM,J$1,0)="X",AA$2,"")</f>
        <v>#VALUE!</v>
      </c>
      <c r="K4460" t="e">
        <f>IF(VLOOKUP($A4460,Parts!$A:$AM,K$1,0)="X",AB$2,"")</f>
        <v>#VALUE!</v>
      </c>
      <c r="L4460" t="e">
        <f>IF(VLOOKUP($A4460,Parts!$A:$AM,L$1,0)="X",AC$2,"")</f>
        <v>#VALUE!</v>
      </c>
      <c r="M4460" t="e">
        <f>IF(VLOOKUP($A4460,Parts!$A:$AM,M$1,0)="X",AD$2,"")</f>
        <v>#VALUE!</v>
      </c>
      <c r="N4460" t="e">
        <f>IF(VLOOKUP($A4460,Parts!$A:$AM,N$1,0)="X",AE$2,"")</f>
        <v>#VALUE!</v>
      </c>
      <c r="O4460" t="e">
        <f>IF(VLOOKUP($A4460,Parts!$A:$AM,O$1,0)="X",AF$2,"")</f>
        <v>#VALUE!</v>
      </c>
      <c r="P4460" t="e">
        <f t="shared" si="70"/>
        <v>#VALUE!</v>
      </c>
    </row>
    <row r="4461" spans="1:16" x14ac:dyDescent="0.25">
      <c r="A4461" t="e">
        <f>Table15[[#This Row],[Name]]</f>
        <v>#VALUE!</v>
      </c>
      <c r="B4461" t="e">
        <f>IF(VLOOKUP($A4461,Parts!$A:$AM,B$1,0)="X",S$2,"")</f>
        <v>#VALUE!</v>
      </c>
      <c r="C4461" t="e">
        <f>IF(VLOOKUP($A4461,Parts!$A:$AM,C$1,0)="X",T$2,"")</f>
        <v>#VALUE!</v>
      </c>
      <c r="D4461" t="e">
        <f>IF(VLOOKUP($A4461,Parts!$A:$AM,D$1,0)="X",U$2,"")</f>
        <v>#VALUE!</v>
      </c>
      <c r="E4461" t="e">
        <f>IF(VLOOKUP($A4461,Parts!$A:$AM,E$1,0)="X",V$2,"")</f>
        <v>#VALUE!</v>
      </c>
      <c r="F4461" t="e">
        <f>IF(VLOOKUP($A4461,Parts!$A:$AM,F$1,0)="X",W$2,"")</f>
        <v>#VALUE!</v>
      </c>
      <c r="G4461" t="e">
        <f>IF(VLOOKUP($A4461,Parts!$A:$AM,G$1,0)="X",X$2,"")</f>
        <v>#VALUE!</v>
      </c>
      <c r="H4461" t="e">
        <f>IF(VLOOKUP($A4461,Parts!$A:$AM,H$1,0)="X",Y$2,"")</f>
        <v>#VALUE!</v>
      </c>
      <c r="I4461" t="e">
        <f>IF(VLOOKUP($A4461,Parts!$A:$AM,I$1,0)="X",Z$2,"")</f>
        <v>#VALUE!</v>
      </c>
      <c r="J4461" t="e">
        <f>IF(VLOOKUP($A4461,Parts!$A:$AM,J$1,0)="X",AA$2,"")</f>
        <v>#VALUE!</v>
      </c>
      <c r="K4461" t="e">
        <f>IF(VLOOKUP($A4461,Parts!$A:$AM,K$1,0)="X",AB$2,"")</f>
        <v>#VALUE!</v>
      </c>
      <c r="L4461" t="e">
        <f>IF(VLOOKUP($A4461,Parts!$A:$AM,L$1,0)="X",AC$2,"")</f>
        <v>#VALUE!</v>
      </c>
      <c r="M4461" t="e">
        <f>IF(VLOOKUP($A4461,Parts!$A:$AM,M$1,0)="X",AD$2,"")</f>
        <v>#VALUE!</v>
      </c>
      <c r="N4461" t="e">
        <f>IF(VLOOKUP($A4461,Parts!$A:$AM,N$1,0)="X",AE$2,"")</f>
        <v>#VALUE!</v>
      </c>
      <c r="O4461" t="e">
        <f>IF(VLOOKUP($A4461,Parts!$A:$AM,O$1,0)="X",AF$2,"")</f>
        <v>#VALUE!</v>
      </c>
      <c r="P4461" t="e">
        <f t="shared" si="70"/>
        <v>#VALUE!</v>
      </c>
    </row>
    <row r="4462" spans="1:16" x14ac:dyDescent="0.25">
      <c r="A4462" t="e">
        <f>Table15[[#This Row],[Name]]</f>
        <v>#VALUE!</v>
      </c>
      <c r="B4462" t="e">
        <f>IF(VLOOKUP($A4462,Parts!$A:$AM,B$1,0)="X",S$2,"")</f>
        <v>#VALUE!</v>
      </c>
      <c r="C4462" t="e">
        <f>IF(VLOOKUP($A4462,Parts!$A:$AM,C$1,0)="X",T$2,"")</f>
        <v>#VALUE!</v>
      </c>
      <c r="D4462" t="e">
        <f>IF(VLOOKUP($A4462,Parts!$A:$AM,D$1,0)="X",U$2,"")</f>
        <v>#VALUE!</v>
      </c>
      <c r="E4462" t="e">
        <f>IF(VLOOKUP($A4462,Parts!$A:$AM,E$1,0)="X",V$2,"")</f>
        <v>#VALUE!</v>
      </c>
      <c r="F4462" t="e">
        <f>IF(VLOOKUP($A4462,Parts!$A:$AM,F$1,0)="X",W$2,"")</f>
        <v>#VALUE!</v>
      </c>
      <c r="G4462" t="e">
        <f>IF(VLOOKUP($A4462,Parts!$A:$AM,G$1,0)="X",X$2,"")</f>
        <v>#VALUE!</v>
      </c>
      <c r="H4462" t="e">
        <f>IF(VLOOKUP($A4462,Parts!$A:$AM,H$1,0)="X",Y$2,"")</f>
        <v>#VALUE!</v>
      </c>
      <c r="I4462" t="e">
        <f>IF(VLOOKUP($A4462,Parts!$A:$AM,I$1,0)="X",Z$2,"")</f>
        <v>#VALUE!</v>
      </c>
      <c r="J4462" t="e">
        <f>IF(VLOOKUP($A4462,Parts!$A:$AM,J$1,0)="X",AA$2,"")</f>
        <v>#VALUE!</v>
      </c>
      <c r="K4462" t="e">
        <f>IF(VLOOKUP($A4462,Parts!$A:$AM,K$1,0)="X",AB$2,"")</f>
        <v>#VALUE!</v>
      </c>
      <c r="L4462" t="e">
        <f>IF(VLOOKUP($A4462,Parts!$A:$AM,L$1,0)="X",AC$2,"")</f>
        <v>#VALUE!</v>
      </c>
      <c r="M4462" t="e">
        <f>IF(VLOOKUP($A4462,Parts!$A:$AM,M$1,0)="X",AD$2,"")</f>
        <v>#VALUE!</v>
      </c>
      <c r="N4462" t="e">
        <f>IF(VLOOKUP($A4462,Parts!$A:$AM,N$1,0)="X",AE$2,"")</f>
        <v>#VALUE!</v>
      </c>
      <c r="O4462" t="e">
        <f>IF(VLOOKUP($A4462,Parts!$A:$AM,O$1,0)="X",AF$2,"")</f>
        <v>#VALUE!</v>
      </c>
      <c r="P4462" t="e">
        <f t="shared" si="70"/>
        <v>#VALUE!</v>
      </c>
    </row>
    <row r="4463" spans="1:16" x14ac:dyDescent="0.25">
      <c r="A4463" t="e">
        <f>Table15[[#This Row],[Name]]</f>
        <v>#VALUE!</v>
      </c>
      <c r="B4463" t="e">
        <f>IF(VLOOKUP($A4463,Parts!$A:$AM,B$1,0)="X",S$2,"")</f>
        <v>#VALUE!</v>
      </c>
      <c r="C4463" t="e">
        <f>IF(VLOOKUP($A4463,Parts!$A:$AM,C$1,0)="X",T$2,"")</f>
        <v>#VALUE!</v>
      </c>
      <c r="D4463" t="e">
        <f>IF(VLOOKUP($A4463,Parts!$A:$AM,D$1,0)="X",U$2,"")</f>
        <v>#VALUE!</v>
      </c>
      <c r="E4463" t="e">
        <f>IF(VLOOKUP($A4463,Parts!$A:$AM,E$1,0)="X",V$2,"")</f>
        <v>#VALUE!</v>
      </c>
      <c r="F4463" t="e">
        <f>IF(VLOOKUP($A4463,Parts!$A:$AM,F$1,0)="X",W$2,"")</f>
        <v>#VALUE!</v>
      </c>
      <c r="G4463" t="e">
        <f>IF(VLOOKUP($A4463,Parts!$A:$AM,G$1,0)="X",X$2,"")</f>
        <v>#VALUE!</v>
      </c>
      <c r="H4463" t="e">
        <f>IF(VLOOKUP($A4463,Parts!$A:$AM,H$1,0)="X",Y$2,"")</f>
        <v>#VALUE!</v>
      </c>
      <c r="I4463" t="e">
        <f>IF(VLOOKUP($A4463,Parts!$A:$AM,I$1,0)="X",Z$2,"")</f>
        <v>#VALUE!</v>
      </c>
      <c r="J4463" t="e">
        <f>IF(VLOOKUP($A4463,Parts!$A:$AM,J$1,0)="X",AA$2,"")</f>
        <v>#VALUE!</v>
      </c>
      <c r="K4463" t="e">
        <f>IF(VLOOKUP($A4463,Parts!$A:$AM,K$1,0)="X",AB$2,"")</f>
        <v>#VALUE!</v>
      </c>
      <c r="L4463" t="e">
        <f>IF(VLOOKUP($A4463,Parts!$A:$AM,L$1,0)="X",AC$2,"")</f>
        <v>#VALUE!</v>
      </c>
      <c r="M4463" t="e">
        <f>IF(VLOOKUP($A4463,Parts!$A:$AM,M$1,0)="X",AD$2,"")</f>
        <v>#VALUE!</v>
      </c>
      <c r="N4463" t="e">
        <f>IF(VLOOKUP($A4463,Parts!$A:$AM,N$1,0)="X",AE$2,"")</f>
        <v>#VALUE!</v>
      </c>
      <c r="O4463" t="e">
        <f>IF(VLOOKUP($A4463,Parts!$A:$AM,O$1,0)="X",AF$2,"")</f>
        <v>#VALUE!</v>
      </c>
      <c r="P4463" t="e">
        <f t="shared" si="70"/>
        <v>#VALUE!</v>
      </c>
    </row>
    <row r="4464" spans="1:16" x14ac:dyDescent="0.25">
      <c r="A4464" t="e">
        <f>Table15[[#This Row],[Name]]</f>
        <v>#VALUE!</v>
      </c>
      <c r="B4464" t="e">
        <f>IF(VLOOKUP($A4464,Parts!$A:$AM,B$1,0)="X",S$2,"")</f>
        <v>#VALUE!</v>
      </c>
      <c r="C4464" t="e">
        <f>IF(VLOOKUP($A4464,Parts!$A:$AM,C$1,0)="X",T$2,"")</f>
        <v>#VALUE!</v>
      </c>
      <c r="D4464" t="e">
        <f>IF(VLOOKUP($A4464,Parts!$A:$AM,D$1,0)="X",U$2,"")</f>
        <v>#VALUE!</v>
      </c>
      <c r="E4464" t="e">
        <f>IF(VLOOKUP($A4464,Parts!$A:$AM,E$1,0)="X",V$2,"")</f>
        <v>#VALUE!</v>
      </c>
      <c r="F4464" t="e">
        <f>IF(VLOOKUP($A4464,Parts!$A:$AM,F$1,0)="X",W$2,"")</f>
        <v>#VALUE!</v>
      </c>
      <c r="G4464" t="e">
        <f>IF(VLOOKUP($A4464,Parts!$A:$AM,G$1,0)="X",X$2,"")</f>
        <v>#VALUE!</v>
      </c>
      <c r="H4464" t="e">
        <f>IF(VLOOKUP($A4464,Parts!$A:$AM,H$1,0)="X",Y$2,"")</f>
        <v>#VALUE!</v>
      </c>
      <c r="I4464" t="e">
        <f>IF(VLOOKUP($A4464,Parts!$A:$AM,I$1,0)="X",Z$2,"")</f>
        <v>#VALUE!</v>
      </c>
      <c r="J4464" t="e">
        <f>IF(VLOOKUP($A4464,Parts!$A:$AM,J$1,0)="X",AA$2,"")</f>
        <v>#VALUE!</v>
      </c>
      <c r="K4464" t="e">
        <f>IF(VLOOKUP($A4464,Parts!$A:$AM,K$1,0)="X",AB$2,"")</f>
        <v>#VALUE!</v>
      </c>
      <c r="L4464" t="e">
        <f>IF(VLOOKUP($A4464,Parts!$A:$AM,L$1,0)="X",AC$2,"")</f>
        <v>#VALUE!</v>
      </c>
      <c r="M4464" t="e">
        <f>IF(VLOOKUP($A4464,Parts!$A:$AM,M$1,0)="X",AD$2,"")</f>
        <v>#VALUE!</v>
      </c>
      <c r="N4464" t="e">
        <f>IF(VLOOKUP($A4464,Parts!$A:$AM,N$1,0)="X",AE$2,"")</f>
        <v>#VALUE!</v>
      </c>
      <c r="O4464" t="e">
        <f>IF(VLOOKUP($A4464,Parts!$A:$AM,O$1,0)="X",AF$2,"")</f>
        <v>#VALUE!</v>
      </c>
      <c r="P4464" t="e">
        <f t="shared" si="70"/>
        <v>#VALUE!</v>
      </c>
    </row>
    <row r="4465" spans="1:16" x14ac:dyDescent="0.25">
      <c r="A4465" t="e">
        <f>Table15[[#This Row],[Name]]</f>
        <v>#VALUE!</v>
      </c>
      <c r="B4465" t="e">
        <f>IF(VLOOKUP($A4465,Parts!$A:$AM,B$1,0)="X",S$2,"")</f>
        <v>#VALUE!</v>
      </c>
      <c r="C4465" t="e">
        <f>IF(VLOOKUP($A4465,Parts!$A:$AM,C$1,0)="X",T$2,"")</f>
        <v>#VALUE!</v>
      </c>
      <c r="D4465" t="e">
        <f>IF(VLOOKUP($A4465,Parts!$A:$AM,D$1,0)="X",U$2,"")</f>
        <v>#VALUE!</v>
      </c>
      <c r="E4465" t="e">
        <f>IF(VLOOKUP($A4465,Parts!$A:$AM,E$1,0)="X",V$2,"")</f>
        <v>#VALUE!</v>
      </c>
      <c r="F4465" t="e">
        <f>IF(VLOOKUP($A4465,Parts!$A:$AM,F$1,0)="X",W$2,"")</f>
        <v>#VALUE!</v>
      </c>
      <c r="G4465" t="e">
        <f>IF(VLOOKUP($A4465,Parts!$A:$AM,G$1,0)="X",X$2,"")</f>
        <v>#VALUE!</v>
      </c>
      <c r="H4465" t="e">
        <f>IF(VLOOKUP($A4465,Parts!$A:$AM,H$1,0)="X",Y$2,"")</f>
        <v>#VALUE!</v>
      </c>
      <c r="I4465" t="e">
        <f>IF(VLOOKUP($A4465,Parts!$A:$AM,I$1,0)="X",Z$2,"")</f>
        <v>#VALUE!</v>
      </c>
      <c r="J4465" t="e">
        <f>IF(VLOOKUP($A4465,Parts!$A:$AM,J$1,0)="X",AA$2,"")</f>
        <v>#VALUE!</v>
      </c>
      <c r="K4465" t="e">
        <f>IF(VLOOKUP($A4465,Parts!$A:$AM,K$1,0)="X",AB$2,"")</f>
        <v>#VALUE!</v>
      </c>
      <c r="L4465" t="e">
        <f>IF(VLOOKUP($A4465,Parts!$A:$AM,L$1,0)="X",AC$2,"")</f>
        <v>#VALUE!</v>
      </c>
      <c r="M4465" t="e">
        <f>IF(VLOOKUP($A4465,Parts!$A:$AM,M$1,0)="X",AD$2,"")</f>
        <v>#VALUE!</v>
      </c>
      <c r="N4465" t="e">
        <f>IF(VLOOKUP($A4465,Parts!$A:$AM,N$1,0)="X",AE$2,"")</f>
        <v>#VALUE!</v>
      </c>
      <c r="O4465" t="e">
        <f>IF(VLOOKUP($A4465,Parts!$A:$AM,O$1,0)="X",AF$2,"")</f>
        <v>#VALUE!</v>
      </c>
      <c r="P4465" t="e">
        <f t="shared" si="70"/>
        <v>#VALUE!</v>
      </c>
    </row>
    <row r="4466" spans="1:16" x14ac:dyDescent="0.25">
      <c r="A4466" t="e">
        <f>Table15[[#This Row],[Name]]</f>
        <v>#VALUE!</v>
      </c>
      <c r="B4466" t="e">
        <f>IF(VLOOKUP($A4466,Parts!$A:$AM,B$1,0)="X",S$2,"")</f>
        <v>#VALUE!</v>
      </c>
      <c r="C4466" t="e">
        <f>IF(VLOOKUP($A4466,Parts!$A:$AM,C$1,0)="X",T$2,"")</f>
        <v>#VALUE!</v>
      </c>
      <c r="D4466" t="e">
        <f>IF(VLOOKUP($A4466,Parts!$A:$AM,D$1,0)="X",U$2,"")</f>
        <v>#VALUE!</v>
      </c>
      <c r="E4466" t="e">
        <f>IF(VLOOKUP($A4466,Parts!$A:$AM,E$1,0)="X",V$2,"")</f>
        <v>#VALUE!</v>
      </c>
      <c r="F4466" t="e">
        <f>IF(VLOOKUP($A4466,Parts!$A:$AM,F$1,0)="X",W$2,"")</f>
        <v>#VALUE!</v>
      </c>
      <c r="G4466" t="e">
        <f>IF(VLOOKUP($A4466,Parts!$A:$AM,G$1,0)="X",X$2,"")</f>
        <v>#VALUE!</v>
      </c>
      <c r="H4466" t="e">
        <f>IF(VLOOKUP($A4466,Parts!$A:$AM,H$1,0)="X",Y$2,"")</f>
        <v>#VALUE!</v>
      </c>
      <c r="I4466" t="e">
        <f>IF(VLOOKUP($A4466,Parts!$A:$AM,I$1,0)="X",Z$2,"")</f>
        <v>#VALUE!</v>
      </c>
      <c r="J4466" t="e">
        <f>IF(VLOOKUP($A4466,Parts!$A:$AM,J$1,0)="X",AA$2,"")</f>
        <v>#VALUE!</v>
      </c>
      <c r="K4466" t="e">
        <f>IF(VLOOKUP($A4466,Parts!$A:$AM,K$1,0)="X",AB$2,"")</f>
        <v>#VALUE!</v>
      </c>
      <c r="L4466" t="e">
        <f>IF(VLOOKUP($A4466,Parts!$A:$AM,L$1,0)="X",AC$2,"")</f>
        <v>#VALUE!</v>
      </c>
      <c r="M4466" t="e">
        <f>IF(VLOOKUP($A4466,Parts!$A:$AM,M$1,0)="X",AD$2,"")</f>
        <v>#VALUE!</v>
      </c>
      <c r="N4466" t="e">
        <f>IF(VLOOKUP($A4466,Parts!$A:$AM,N$1,0)="X",AE$2,"")</f>
        <v>#VALUE!</v>
      </c>
      <c r="O4466" t="e">
        <f>IF(VLOOKUP($A4466,Parts!$A:$AM,O$1,0)="X",AF$2,"")</f>
        <v>#VALUE!</v>
      </c>
      <c r="P4466" t="e">
        <f t="shared" si="70"/>
        <v>#VALUE!</v>
      </c>
    </row>
    <row r="4467" spans="1:16" x14ac:dyDescent="0.25">
      <c r="A4467" t="e">
        <f>Table15[[#This Row],[Name]]</f>
        <v>#VALUE!</v>
      </c>
      <c r="B4467" t="e">
        <f>IF(VLOOKUP($A4467,Parts!$A:$AM,B$1,0)="X",S$2,"")</f>
        <v>#VALUE!</v>
      </c>
      <c r="C4467" t="e">
        <f>IF(VLOOKUP($A4467,Parts!$A:$AM,C$1,0)="X",T$2,"")</f>
        <v>#VALUE!</v>
      </c>
      <c r="D4467" t="e">
        <f>IF(VLOOKUP($A4467,Parts!$A:$AM,D$1,0)="X",U$2,"")</f>
        <v>#VALUE!</v>
      </c>
      <c r="E4467" t="e">
        <f>IF(VLOOKUP($A4467,Parts!$A:$AM,E$1,0)="X",V$2,"")</f>
        <v>#VALUE!</v>
      </c>
      <c r="F4467" t="e">
        <f>IF(VLOOKUP($A4467,Parts!$A:$AM,F$1,0)="X",W$2,"")</f>
        <v>#VALUE!</v>
      </c>
      <c r="G4467" t="e">
        <f>IF(VLOOKUP($A4467,Parts!$A:$AM,G$1,0)="X",X$2,"")</f>
        <v>#VALUE!</v>
      </c>
      <c r="H4467" t="e">
        <f>IF(VLOOKUP($A4467,Parts!$A:$AM,H$1,0)="X",Y$2,"")</f>
        <v>#VALUE!</v>
      </c>
      <c r="I4467" t="e">
        <f>IF(VLOOKUP($A4467,Parts!$A:$AM,I$1,0)="X",Z$2,"")</f>
        <v>#VALUE!</v>
      </c>
      <c r="J4467" t="e">
        <f>IF(VLOOKUP($A4467,Parts!$A:$AM,J$1,0)="X",AA$2,"")</f>
        <v>#VALUE!</v>
      </c>
      <c r="K4467" t="e">
        <f>IF(VLOOKUP($A4467,Parts!$A:$AM,K$1,0)="X",AB$2,"")</f>
        <v>#VALUE!</v>
      </c>
      <c r="L4467" t="e">
        <f>IF(VLOOKUP($A4467,Parts!$A:$AM,L$1,0)="X",AC$2,"")</f>
        <v>#VALUE!</v>
      </c>
      <c r="M4467" t="e">
        <f>IF(VLOOKUP($A4467,Parts!$A:$AM,M$1,0)="X",AD$2,"")</f>
        <v>#VALUE!</v>
      </c>
      <c r="N4467" t="e">
        <f>IF(VLOOKUP($A4467,Parts!$A:$AM,N$1,0)="X",AE$2,"")</f>
        <v>#VALUE!</v>
      </c>
      <c r="O4467" t="e">
        <f>IF(VLOOKUP($A4467,Parts!$A:$AM,O$1,0)="X",AF$2,"")</f>
        <v>#VALUE!</v>
      </c>
      <c r="P4467" t="e">
        <f t="shared" si="70"/>
        <v>#VALUE!</v>
      </c>
    </row>
    <row r="4468" spans="1:16" x14ac:dyDescent="0.25">
      <c r="A4468" t="e">
        <f>Table15[[#This Row],[Name]]</f>
        <v>#VALUE!</v>
      </c>
      <c r="B4468" t="e">
        <f>IF(VLOOKUP($A4468,Parts!$A:$AM,B$1,0)="X",S$2,"")</f>
        <v>#VALUE!</v>
      </c>
      <c r="C4468" t="e">
        <f>IF(VLOOKUP($A4468,Parts!$A:$AM,C$1,0)="X",T$2,"")</f>
        <v>#VALUE!</v>
      </c>
      <c r="D4468" t="e">
        <f>IF(VLOOKUP($A4468,Parts!$A:$AM,D$1,0)="X",U$2,"")</f>
        <v>#VALUE!</v>
      </c>
      <c r="E4468" t="e">
        <f>IF(VLOOKUP($A4468,Parts!$A:$AM,E$1,0)="X",V$2,"")</f>
        <v>#VALUE!</v>
      </c>
      <c r="F4468" t="e">
        <f>IF(VLOOKUP($A4468,Parts!$A:$AM,F$1,0)="X",W$2,"")</f>
        <v>#VALUE!</v>
      </c>
      <c r="G4468" t="e">
        <f>IF(VLOOKUP($A4468,Parts!$A:$AM,G$1,0)="X",X$2,"")</f>
        <v>#VALUE!</v>
      </c>
      <c r="H4468" t="e">
        <f>IF(VLOOKUP($A4468,Parts!$A:$AM,H$1,0)="X",Y$2,"")</f>
        <v>#VALUE!</v>
      </c>
      <c r="I4468" t="e">
        <f>IF(VLOOKUP($A4468,Parts!$A:$AM,I$1,0)="X",Z$2,"")</f>
        <v>#VALUE!</v>
      </c>
      <c r="J4468" t="e">
        <f>IF(VLOOKUP($A4468,Parts!$A:$AM,J$1,0)="X",AA$2,"")</f>
        <v>#VALUE!</v>
      </c>
      <c r="K4468" t="e">
        <f>IF(VLOOKUP($A4468,Parts!$A:$AM,K$1,0)="X",AB$2,"")</f>
        <v>#VALUE!</v>
      </c>
      <c r="L4468" t="e">
        <f>IF(VLOOKUP($A4468,Parts!$A:$AM,L$1,0)="X",AC$2,"")</f>
        <v>#VALUE!</v>
      </c>
      <c r="M4468" t="e">
        <f>IF(VLOOKUP($A4468,Parts!$A:$AM,M$1,0)="X",AD$2,"")</f>
        <v>#VALUE!</v>
      </c>
      <c r="N4468" t="e">
        <f>IF(VLOOKUP($A4468,Parts!$A:$AM,N$1,0)="X",AE$2,"")</f>
        <v>#VALUE!</v>
      </c>
      <c r="O4468" t="e">
        <f>IF(VLOOKUP($A4468,Parts!$A:$AM,O$1,0)="X",AF$2,"")</f>
        <v>#VALUE!</v>
      </c>
      <c r="P4468" t="e">
        <f t="shared" si="70"/>
        <v>#VALUE!</v>
      </c>
    </row>
    <row r="4469" spans="1:16" x14ac:dyDescent="0.25">
      <c r="A4469" t="e">
        <f>Table15[[#This Row],[Name]]</f>
        <v>#VALUE!</v>
      </c>
      <c r="B4469" t="e">
        <f>IF(VLOOKUP($A4469,Parts!$A:$AM,B$1,0)="X",S$2,"")</f>
        <v>#VALUE!</v>
      </c>
      <c r="C4469" t="e">
        <f>IF(VLOOKUP($A4469,Parts!$A:$AM,C$1,0)="X",T$2,"")</f>
        <v>#VALUE!</v>
      </c>
      <c r="D4469" t="e">
        <f>IF(VLOOKUP($A4469,Parts!$A:$AM,D$1,0)="X",U$2,"")</f>
        <v>#VALUE!</v>
      </c>
      <c r="E4469" t="e">
        <f>IF(VLOOKUP($A4469,Parts!$A:$AM,E$1,0)="X",V$2,"")</f>
        <v>#VALUE!</v>
      </c>
      <c r="F4469" t="e">
        <f>IF(VLOOKUP($A4469,Parts!$A:$AM,F$1,0)="X",W$2,"")</f>
        <v>#VALUE!</v>
      </c>
      <c r="G4469" t="e">
        <f>IF(VLOOKUP($A4469,Parts!$A:$AM,G$1,0)="X",X$2,"")</f>
        <v>#VALUE!</v>
      </c>
      <c r="H4469" t="e">
        <f>IF(VLOOKUP($A4469,Parts!$A:$AM,H$1,0)="X",Y$2,"")</f>
        <v>#VALUE!</v>
      </c>
      <c r="I4469" t="e">
        <f>IF(VLOOKUP($A4469,Parts!$A:$AM,I$1,0)="X",Z$2,"")</f>
        <v>#VALUE!</v>
      </c>
      <c r="J4469" t="e">
        <f>IF(VLOOKUP($A4469,Parts!$A:$AM,J$1,0)="X",AA$2,"")</f>
        <v>#VALUE!</v>
      </c>
      <c r="K4469" t="e">
        <f>IF(VLOOKUP($A4469,Parts!$A:$AM,K$1,0)="X",AB$2,"")</f>
        <v>#VALUE!</v>
      </c>
      <c r="L4469" t="e">
        <f>IF(VLOOKUP($A4469,Parts!$A:$AM,L$1,0)="X",AC$2,"")</f>
        <v>#VALUE!</v>
      </c>
      <c r="M4469" t="e">
        <f>IF(VLOOKUP($A4469,Parts!$A:$AM,M$1,0)="X",AD$2,"")</f>
        <v>#VALUE!</v>
      </c>
      <c r="N4469" t="e">
        <f>IF(VLOOKUP($A4469,Parts!$A:$AM,N$1,0)="X",AE$2,"")</f>
        <v>#VALUE!</v>
      </c>
      <c r="O4469" t="e">
        <f>IF(VLOOKUP($A4469,Parts!$A:$AM,O$1,0)="X",AF$2,"")</f>
        <v>#VALUE!</v>
      </c>
      <c r="P4469" t="e">
        <f t="shared" si="70"/>
        <v>#VALUE!</v>
      </c>
    </row>
    <row r="4470" spans="1:16" x14ac:dyDescent="0.25">
      <c r="A4470" t="e">
        <f>Table15[[#This Row],[Name]]</f>
        <v>#VALUE!</v>
      </c>
      <c r="B4470" t="e">
        <f>IF(VLOOKUP($A4470,Parts!$A:$AM,B$1,0)="X",S$2,"")</f>
        <v>#VALUE!</v>
      </c>
      <c r="C4470" t="e">
        <f>IF(VLOOKUP($A4470,Parts!$A:$AM,C$1,0)="X",T$2,"")</f>
        <v>#VALUE!</v>
      </c>
      <c r="D4470" t="e">
        <f>IF(VLOOKUP($A4470,Parts!$A:$AM,D$1,0)="X",U$2,"")</f>
        <v>#VALUE!</v>
      </c>
      <c r="E4470" t="e">
        <f>IF(VLOOKUP($A4470,Parts!$A:$AM,E$1,0)="X",V$2,"")</f>
        <v>#VALUE!</v>
      </c>
      <c r="F4470" t="e">
        <f>IF(VLOOKUP($A4470,Parts!$A:$AM,F$1,0)="X",W$2,"")</f>
        <v>#VALUE!</v>
      </c>
      <c r="G4470" t="e">
        <f>IF(VLOOKUP($A4470,Parts!$A:$AM,G$1,0)="X",X$2,"")</f>
        <v>#VALUE!</v>
      </c>
      <c r="H4470" t="e">
        <f>IF(VLOOKUP($A4470,Parts!$A:$AM,H$1,0)="X",Y$2,"")</f>
        <v>#VALUE!</v>
      </c>
      <c r="I4470" t="e">
        <f>IF(VLOOKUP($A4470,Parts!$A:$AM,I$1,0)="X",Z$2,"")</f>
        <v>#VALUE!</v>
      </c>
      <c r="J4470" t="e">
        <f>IF(VLOOKUP($A4470,Parts!$A:$AM,J$1,0)="X",AA$2,"")</f>
        <v>#VALUE!</v>
      </c>
      <c r="K4470" t="e">
        <f>IF(VLOOKUP($A4470,Parts!$A:$AM,K$1,0)="X",AB$2,"")</f>
        <v>#VALUE!</v>
      </c>
      <c r="L4470" t="e">
        <f>IF(VLOOKUP($A4470,Parts!$A:$AM,L$1,0)="X",AC$2,"")</f>
        <v>#VALUE!</v>
      </c>
      <c r="M4470" t="e">
        <f>IF(VLOOKUP($A4470,Parts!$A:$AM,M$1,0)="X",AD$2,"")</f>
        <v>#VALUE!</v>
      </c>
      <c r="N4470" t="e">
        <f>IF(VLOOKUP($A4470,Parts!$A:$AM,N$1,0)="X",AE$2,"")</f>
        <v>#VALUE!</v>
      </c>
      <c r="O4470" t="e">
        <f>IF(VLOOKUP($A4470,Parts!$A:$AM,O$1,0)="X",AF$2,"")</f>
        <v>#VALUE!</v>
      </c>
      <c r="P4470" t="e">
        <f t="shared" si="70"/>
        <v>#VALUE!</v>
      </c>
    </row>
    <row r="4471" spans="1:16" x14ac:dyDescent="0.25">
      <c r="A4471" t="e">
        <f>Table15[[#This Row],[Name]]</f>
        <v>#VALUE!</v>
      </c>
      <c r="B4471" t="e">
        <f>IF(VLOOKUP($A4471,Parts!$A:$AM,B$1,0)="X",S$2,"")</f>
        <v>#VALUE!</v>
      </c>
      <c r="C4471" t="e">
        <f>IF(VLOOKUP($A4471,Parts!$A:$AM,C$1,0)="X",T$2,"")</f>
        <v>#VALUE!</v>
      </c>
      <c r="D4471" t="e">
        <f>IF(VLOOKUP($A4471,Parts!$A:$AM,D$1,0)="X",U$2,"")</f>
        <v>#VALUE!</v>
      </c>
      <c r="E4471" t="e">
        <f>IF(VLOOKUP($A4471,Parts!$A:$AM,E$1,0)="X",V$2,"")</f>
        <v>#VALUE!</v>
      </c>
      <c r="F4471" t="e">
        <f>IF(VLOOKUP($A4471,Parts!$A:$AM,F$1,0)="X",W$2,"")</f>
        <v>#VALUE!</v>
      </c>
      <c r="G4471" t="e">
        <f>IF(VLOOKUP($A4471,Parts!$A:$AM,G$1,0)="X",X$2,"")</f>
        <v>#VALUE!</v>
      </c>
      <c r="H4471" t="e">
        <f>IF(VLOOKUP($A4471,Parts!$A:$AM,H$1,0)="X",Y$2,"")</f>
        <v>#VALUE!</v>
      </c>
      <c r="I4471" t="e">
        <f>IF(VLOOKUP($A4471,Parts!$A:$AM,I$1,0)="X",Z$2,"")</f>
        <v>#VALUE!</v>
      </c>
      <c r="J4471" t="e">
        <f>IF(VLOOKUP($A4471,Parts!$A:$AM,J$1,0)="X",AA$2,"")</f>
        <v>#VALUE!</v>
      </c>
      <c r="K4471" t="e">
        <f>IF(VLOOKUP($A4471,Parts!$A:$AM,K$1,0)="X",AB$2,"")</f>
        <v>#VALUE!</v>
      </c>
      <c r="L4471" t="e">
        <f>IF(VLOOKUP($A4471,Parts!$A:$AM,L$1,0)="X",AC$2,"")</f>
        <v>#VALUE!</v>
      </c>
      <c r="M4471" t="e">
        <f>IF(VLOOKUP($A4471,Parts!$A:$AM,M$1,0)="X",AD$2,"")</f>
        <v>#VALUE!</v>
      </c>
      <c r="N4471" t="e">
        <f>IF(VLOOKUP($A4471,Parts!$A:$AM,N$1,0)="X",AE$2,"")</f>
        <v>#VALUE!</v>
      </c>
      <c r="O4471" t="e">
        <f>IF(VLOOKUP($A4471,Parts!$A:$AM,O$1,0)="X",AF$2,"")</f>
        <v>#VALUE!</v>
      </c>
      <c r="P4471" t="e">
        <f t="shared" si="70"/>
        <v>#VALUE!</v>
      </c>
    </row>
    <row r="4472" spans="1:16" x14ac:dyDescent="0.25">
      <c r="A4472" t="e">
        <f>Table15[[#This Row],[Name]]</f>
        <v>#VALUE!</v>
      </c>
      <c r="B4472" t="e">
        <f>IF(VLOOKUP($A4472,Parts!$A:$AM,B$1,0)="X",S$2,"")</f>
        <v>#VALUE!</v>
      </c>
      <c r="C4472" t="e">
        <f>IF(VLOOKUP($A4472,Parts!$A:$AM,C$1,0)="X",T$2,"")</f>
        <v>#VALUE!</v>
      </c>
      <c r="D4472" t="e">
        <f>IF(VLOOKUP($A4472,Parts!$A:$AM,D$1,0)="X",U$2,"")</f>
        <v>#VALUE!</v>
      </c>
      <c r="E4472" t="e">
        <f>IF(VLOOKUP($A4472,Parts!$A:$AM,E$1,0)="X",V$2,"")</f>
        <v>#VALUE!</v>
      </c>
      <c r="F4472" t="e">
        <f>IF(VLOOKUP($A4472,Parts!$A:$AM,F$1,0)="X",W$2,"")</f>
        <v>#VALUE!</v>
      </c>
      <c r="G4472" t="e">
        <f>IF(VLOOKUP($A4472,Parts!$A:$AM,G$1,0)="X",X$2,"")</f>
        <v>#VALUE!</v>
      </c>
      <c r="H4472" t="e">
        <f>IF(VLOOKUP($A4472,Parts!$A:$AM,H$1,0)="X",Y$2,"")</f>
        <v>#VALUE!</v>
      </c>
      <c r="I4472" t="e">
        <f>IF(VLOOKUP($A4472,Parts!$A:$AM,I$1,0)="X",Z$2,"")</f>
        <v>#VALUE!</v>
      </c>
      <c r="J4472" t="e">
        <f>IF(VLOOKUP($A4472,Parts!$A:$AM,J$1,0)="X",AA$2,"")</f>
        <v>#VALUE!</v>
      </c>
      <c r="K4472" t="e">
        <f>IF(VLOOKUP($A4472,Parts!$A:$AM,K$1,0)="X",AB$2,"")</f>
        <v>#VALUE!</v>
      </c>
      <c r="L4472" t="e">
        <f>IF(VLOOKUP($A4472,Parts!$A:$AM,L$1,0)="X",AC$2,"")</f>
        <v>#VALUE!</v>
      </c>
      <c r="M4472" t="e">
        <f>IF(VLOOKUP($A4472,Parts!$A:$AM,M$1,0)="X",AD$2,"")</f>
        <v>#VALUE!</v>
      </c>
      <c r="N4472" t="e">
        <f>IF(VLOOKUP($A4472,Parts!$A:$AM,N$1,0)="X",AE$2,"")</f>
        <v>#VALUE!</v>
      </c>
      <c r="O4472" t="e">
        <f>IF(VLOOKUP($A4472,Parts!$A:$AM,O$1,0)="X",AF$2,"")</f>
        <v>#VALUE!</v>
      </c>
      <c r="P4472" t="e">
        <f t="shared" si="70"/>
        <v>#VALUE!</v>
      </c>
    </row>
    <row r="4473" spans="1:16" x14ac:dyDescent="0.25">
      <c r="A4473" t="e">
        <f>Table15[[#This Row],[Name]]</f>
        <v>#VALUE!</v>
      </c>
      <c r="B4473" t="e">
        <f>IF(VLOOKUP($A4473,Parts!$A:$AM,B$1,0)="X",S$2,"")</f>
        <v>#VALUE!</v>
      </c>
      <c r="C4473" t="e">
        <f>IF(VLOOKUP($A4473,Parts!$A:$AM,C$1,0)="X",T$2,"")</f>
        <v>#VALUE!</v>
      </c>
      <c r="D4473" t="e">
        <f>IF(VLOOKUP($A4473,Parts!$A:$AM,D$1,0)="X",U$2,"")</f>
        <v>#VALUE!</v>
      </c>
      <c r="E4473" t="e">
        <f>IF(VLOOKUP($A4473,Parts!$A:$AM,E$1,0)="X",V$2,"")</f>
        <v>#VALUE!</v>
      </c>
      <c r="F4473" t="e">
        <f>IF(VLOOKUP($A4473,Parts!$A:$AM,F$1,0)="X",W$2,"")</f>
        <v>#VALUE!</v>
      </c>
      <c r="G4473" t="e">
        <f>IF(VLOOKUP($A4473,Parts!$A:$AM,G$1,0)="X",X$2,"")</f>
        <v>#VALUE!</v>
      </c>
      <c r="H4473" t="e">
        <f>IF(VLOOKUP($A4473,Parts!$A:$AM,H$1,0)="X",Y$2,"")</f>
        <v>#VALUE!</v>
      </c>
      <c r="I4473" t="e">
        <f>IF(VLOOKUP($A4473,Parts!$A:$AM,I$1,0)="X",Z$2,"")</f>
        <v>#VALUE!</v>
      </c>
      <c r="J4473" t="e">
        <f>IF(VLOOKUP($A4473,Parts!$A:$AM,J$1,0)="X",AA$2,"")</f>
        <v>#VALUE!</v>
      </c>
      <c r="K4473" t="e">
        <f>IF(VLOOKUP($A4473,Parts!$A:$AM,K$1,0)="X",AB$2,"")</f>
        <v>#VALUE!</v>
      </c>
      <c r="L4473" t="e">
        <f>IF(VLOOKUP($A4473,Parts!$A:$AM,L$1,0)="X",AC$2,"")</f>
        <v>#VALUE!</v>
      </c>
      <c r="M4473" t="e">
        <f>IF(VLOOKUP($A4473,Parts!$A:$AM,M$1,0)="X",AD$2,"")</f>
        <v>#VALUE!</v>
      </c>
      <c r="N4473" t="e">
        <f>IF(VLOOKUP($A4473,Parts!$A:$AM,N$1,0)="X",AE$2,"")</f>
        <v>#VALUE!</v>
      </c>
      <c r="O4473" t="e">
        <f>IF(VLOOKUP($A4473,Parts!$A:$AM,O$1,0)="X",AF$2,"")</f>
        <v>#VALUE!</v>
      </c>
      <c r="P4473" t="e">
        <f t="shared" si="70"/>
        <v>#VALUE!</v>
      </c>
    </row>
    <row r="4474" spans="1:16" x14ac:dyDescent="0.25">
      <c r="A4474" t="e">
        <f>Table15[[#This Row],[Name]]</f>
        <v>#VALUE!</v>
      </c>
      <c r="B4474" t="e">
        <f>IF(VLOOKUP($A4474,Parts!$A:$AM,B$1,0)="X",S$2,"")</f>
        <v>#VALUE!</v>
      </c>
      <c r="C4474" t="e">
        <f>IF(VLOOKUP($A4474,Parts!$A:$AM,C$1,0)="X",T$2,"")</f>
        <v>#VALUE!</v>
      </c>
      <c r="D4474" t="e">
        <f>IF(VLOOKUP($A4474,Parts!$A:$AM,D$1,0)="X",U$2,"")</f>
        <v>#VALUE!</v>
      </c>
      <c r="E4474" t="e">
        <f>IF(VLOOKUP($A4474,Parts!$A:$AM,E$1,0)="X",V$2,"")</f>
        <v>#VALUE!</v>
      </c>
      <c r="F4474" t="e">
        <f>IF(VLOOKUP($A4474,Parts!$A:$AM,F$1,0)="X",W$2,"")</f>
        <v>#VALUE!</v>
      </c>
      <c r="G4474" t="e">
        <f>IF(VLOOKUP($A4474,Parts!$A:$AM,G$1,0)="X",X$2,"")</f>
        <v>#VALUE!</v>
      </c>
      <c r="H4474" t="e">
        <f>IF(VLOOKUP($A4474,Parts!$A:$AM,H$1,0)="X",Y$2,"")</f>
        <v>#VALUE!</v>
      </c>
      <c r="I4474" t="e">
        <f>IF(VLOOKUP($A4474,Parts!$A:$AM,I$1,0)="X",Z$2,"")</f>
        <v>#VALUE!</v>
      </c>
      <c r="J4474" t="e">
        <f>IF(VLOOKUP($A4474,Parts!$A:$AM,J$1,0)="X",AA$2,"")</f>
        <v>#VALUE!</v>
      </c>
      <c r="K4474" t="e">
        <f>IF(VLOOKUP($A4474,Parts!$A:$AM,K$1,0)="X",AB$2,"")</f>
        <v>#VALUE!</v>
      </c>
      <c r="L4474" t="e">
        <f>IF(VLOOKUP($A4474,Parts!$A:$AM,L$1,0)="X",AC$2,"")</f>
        <v>#VALUE!</v>
      </c>
      <c r="M4474" t="e">
        <f>IF(VLOOKUP($A4474,Parts!$A:$AM,M$1,0)="X",AD$2,"")</f>
        <v>#VALUE!</v>
      </c>
      <c r="N4474" t="e">
        <f>IF(VLOOKUP($A4474,Parts!$A:$AM,N$1,0)="X",AE$2,"")</f>
        <v>#VALUE!</v>
      </c>
      <c r="O4474" t="e">
        <f>IF(VLOOKUP($A4474,Parts!$A:$AM,O$1,0)="X",AF$2,"")</f>
        <v>#VALUE!</v>
      </c>
      <c r="P4474" t="e">
        <f t="shared" si="70"/>
        <v>#VALUE!</v>
      </c>
    </row>
    <row r="4475" spans="1:16" x14ac:dyDescent="0.25">
      <c r="A4475" t="e">
        <f>Table15[[#This Row],[Name]]</f>
        <v>#VALUE!</v>
      </c>
      <c r="B4475" t="e">
        <f>IF(VLOOKUP($A4475,Parts!$A:$AM,B$1,0)="X",S$2,"")</f>
        <v>#VALUE!</v>
      </c>
      <c r="C4475" t="e">
        <f>IF(VLOOKUP($A4475,Parts!$A:$AM,C$1,0)="X",T$2,"")</f>
        <v>#VALUE!</v>
      </c>
      <c r="D4475" t="e">
        <f>IF(VLOOKUP($A4475,Parts!$A:$AM,D$1,0)="X",U$2,"")</f>
        <v>#VALUE!</v>
      </c>
      <c r="E4475" t="e">
        <f>IF(VLOOKUP($A4475,Parts!$A:$AM,E$1,0)="X",V$2,"")</f>
        <v>#VALUE!</v>
      </c>
      <c r="F4475" t="e">
        <f>IF(VLOOKUP($A4475,Parts!$A:$AM,F$1,0)="X",W$2,"")</f>
        <v>#VALUE!</v>
      </c>
      <c r="G4475" t="e">
        <f>IF(VLOOKUP($A4475,Parts!$A:$AM,G$1,0)="X",X$2,"")</f>
        <v>#VALUE!</v>
      </c>
      <c r="H4475" t="e">
        <f>IF(VLOOKUP($A4475,Parts!$A:$AM,H$1,0)="X",Y$2,"")</f>
        <v>#VALUE!</v>
      </c>
      <c r="I4475" t="e">
        <f>IF(VLOOKUP($A4475,Parts!$A:$AM,I$1,0)="X",Z$2,"")</f>
        <v>#VALUE!</v>
      </c>
      <c r="J4475" t="e">
        <f>IF(VLOOKUP($A4475,Parts!$A:$AM,J$1,0)="X",AA$2,"")</f>
        <v>#VALUE!</v>
      </c>
      <c r="K4475" t="e">
        <f>IF(VLOOKUP($A4475,Parts!$A:$AM,K$1,0)="X",AB$2,"")</f>
        <v>#VALUE!</v>
      </c>
      <c r="L4475" t="e">
        <f>IF(VLOOKUP($A4475,Parts!$A:$AM,L$1,0)="X",AC$2,"")</f>
        <v>#VALUE!</v>
      </c>
      <c r="M4475" t="e">
        <f>IF(VLOOKUP($A4475,Parts!$A:$AM,M$1,0)="X",AD$2,"")</f>
        <v>#VALUE!</v>
      </c>
      <c r="N4475" t="e">
        <f>IF(VLOOKUP($A4475,Parts!$A:$AM,N$1,0)="X",AE$2,"")</f>
        <v>#VALUE!</v>
      </c>
      <c r="O4475" t="e">
        <f>IF(VLOOKUP($A4475,Parts!$A:$AM,O$1,0)="X",AF$2,"")</f>
        <v>#VALUE!</v>
      </c>
      <c r="P4475" t="e">
        <f t="shared" si="70"/>
        <v>#VALUE!</v>
      </c>
    </row>
    <row r="4476" spans="1:16" x14ac:dyDescent="0.25">
      <c r="A4476" t="e">
        <f>Table15[[#This Row],[Name]]</f>
        <v>#VALUE!</v>
      </c>
      <c r="B4476" t="e">
        <f>IF(VLOOKUP($A4476,Parts!$A:$AM,B$1,0)="X",S$2,"")</f>
        <v>#VALUE!</v>
      </c>
      <c r="C4476" t="e">
        <f>IF(VLOOKUP($A4476,Parts!$A:$AM,C$1,0)="X",T$2,"")</f>
        <v>#VALUE!</v>
      </c>
      <c r="D4476" t="e">
        <f>IF(VLOOKUP($A4476,Parts!$A:$AM,D$1,0)="X",U$2,"")</f>
        <v>#VALUE!</v>
      </c>
      <c r="E4476" t="e">
        <f>IF(VLOOKUP($A4476,Parts!$A:$AM,E$1,0)="X",V$2,"")</f>
        <v>#VALUE!</v>
      </c>
      <c r="F4476" t="e">
        <f>IF(VLOOKUP($A4476,Parts!$A:$AM,F$1,0)="X",W$2,"")</f>
        <v>#VALUE!</v>
      </c>
      <c r="G4476" t="e">
        <f>IF(VLOOKUP($A4476,Parts!$A:$AM,G$1,0)="X",X$2,"")</f>
        <v>#VALUE!</v>
      </c>
      <c r="H4476" t="e">
        <f>IF(VLOOKUP($A4476,Parts!$A:$AM,H$1,0)="X",Y$2,"")</f>
        <v>#VALUE!</v>
      </c>
      <c r="I4476" t="e">
        <f>IF(VLOOKUP($A4476,Parts!$A:$AM,I$1,0)="X",Z$2,"")</f>
        <v>#VALUE!</v>
      </c>
      <c r="J4476" t="e">
        <f>IF(VLOOKUP($A4476,Parts!$A:$AM,J$1,0)="X",AA$2,"")</f>
        <v>#VALUE!</v>
      </c>
      <c r="K4476" t="e">
        <f>IF(VLOOKUP($A4476,Parts!$A:$AM,K$1,0)="X",AB$2,"")</f>
        <v>#VALUE!</v>
      </c>
      <c r="L4476" t="e">
        <f>IF(VLOOKUP($A4476,Parts!$A:$AM,L$1,0)="X",AC$2,"")</f>
        <v>#VALUE!</v>
      </c>
      <c r="M4476" t="e">
        <f>IF(VLOOKUP($A4476,Parts!$A:$AM,M$1,0)="X",AD$2,"")</f>
        <v>#VALUE!</v>
      </c>
      <c r="N4476" t="e">
        <f>IF(VLOOKUP($A4476,Parts!$A:$AM,N$1,0)="X",AE$2,"")</f>
        <v>#VALUE!</v>
      </c>
      <c r="O4476" t="e">
        <f>IF(VLOOKUP($A4476,Parts!$A:$AM,O$1,0)="X",AF$2,"")</f>
        <v>#VALUE!</v>
      </c>
      <c r="P4476" t="e">
        <f t="shared" si="70"/>
        <v>#VALUE!</v>
      </c>
    </row>
    <row r="4477" spans="1:16" x14ac:dyDescent="0.25">
      <c r="A4477" t="e">
        <f>Table15[[#This Row],[Name]]</f>
        <v>#VALUE!</v>
      </c>
      <c r="B4477" t="e">
        <f>IF(VLOOKUP($A4477,Parts!$A:$AM,B$1,0)="X",S$2,"")</f>
        <v>#VALUE!</v>
      </c>
      <c r="C4477" t="e">
        <f>IF(VLOOKUP($A4477,Parts!$A:$AM,C$1,0)="X",T$2,"")</f>
        <v>#VALUE!</v>
      </c>
      <c r="D4477" t="e">
        <f>IF(VLOOKUP($A4477,Parts!$A:$AM,D$1,0)="X",U$2,"")</f>
        <v>#VALUE!</v>
      </c>
      <c r="E4477" t="e">
        <f>IF(VLOOKUP($A4477,Parts!$A:$AM,E$1,0)="X",V$2,"")</f>
        <v>#VALUE!</v>
      </c>
      <c r="F4477" t="e">
        <f>IF(VLOOKUP($A4477,Parts!$A:$AM,F$1,0)="X",W$2,"")</f>
        <v>#VALUE!</v>
      </c>
      <c r="G4477" t="e">
        <f>IF(VLOOKUP($A4477,Parts!$A:$AM,G$1,0)="X",X$2,"")</f>
        <v>#VALUE!</v>
      </c>
      <c r="H4477" t="e">
        <f>IF(VLOOKUP($A4477,Parts!$A:$AM,H$1,0)="X",Y$2,"")</f>
        <v>#VALUE!</v>
      </c>
      <c r="I4477" t="e">
        <f>IF(VLOOKUP($A4477,Parts!$A:$AM,I$1,0)="X",Z$2,"")</f>
        <v>#VALUE!</v>
      </c>
      <c r="J4477" t="e">
        <f>IF(VLOOKUP($A4477,Parts!$A:$AM,J$1,0)="X",AA$2,"")</f>
        <v>#VALUE!</v>
      </c>
      <c r="K4477" t="e">
        <f>IF(VLOOKUP($A4477,Parts!$A:$AM,K$1,0)="X",AB$2,"")</f>
        <v>#VALUE!</v>
      </c>
      <c r="L4477" t="e">
        <f>IF(VLOOKUP($A4477,Parts!$A:$AM,L$1,0)="X",AC$2,"")</f>
        <v>#VALUE!</v>
      </c>
      <c r="M4477" t="e">
        <f>IF(VLOOKUP($A4477,Parts!$A:$AM,M$1,0)="X",AD$2,"")</f>
        <v>#VALUE!</v>
      </c>
      <c r="N4477" t="e">
        <f>IF(VLOOKUP($A4477,Parts!$A:$AM,N$1,0)="X",AE$2,"")</f>
        <v>#VALUE!</v>
      </c>
      <c r="O4477" t="e">
        <f>IF(VLOOKUP($A4477,Parts!$A:$AM,O$1,0)="X",AF$2,"")</f>
        <v>#VALUE!</v>
      </c>
      <c r="P4477" t="e">
        <f t="shared" si="70"/>
        <v>#VALUE!</v>
      </c>
    </row>
    <row r="4478" spans="1:16" x14ac:dyDescent="0.25">
      <c r="A4478" t="e">
        <f>Table15[[#This Row],[Name]]</f>
        <v>#VALUE!</v>
      </c>
      <c r="B4478" t="e">
        <f>IF(VLOOKUP($A4478,Parts!$A:$AM,B$1,0)="X",S$2,"")</f>
        <v>#VALUE!</v>
      </c>
      <c r="C4478" t="e">
        <f>IF(VLOOKUP($A4478,Parts!$A:$AM,C$1,0)="X",T$2,"")</f>
        <v>#VALUE!</v>
      </c>
      <c r="D4478" t="e">
        <f>IF(VLOOKUP($A4478,Parts!$A:$AM,D$1,0)="X",U$2,"")</f>
        <v>#VALUE!</v>
      </c>
      <c r="E4478" t="e">
        <f>IF(VLOOKUP($A4478,Parts!$A:$AM,E$1,0)="X",V$2,"")</f>
        <v>#VALUE!</v>
      </c>
      <c r="F4478" t="e">
        <f>IF(VLOOKUP($A4478,Parts!$A:$AM,F$1,0)="X",W$2,"")</f>
        <v>#VALUE!</v>
      </c>
      <c r="G4478" t="e">
        <f>IF(VLOOKUP($A4478,Parts!$A:$AM,G$1,0)="X",X$2,"")</f>
        <v>#VALUE!</v>
      </c>
      <c r="H4478" t="e">
        <f>IF(VLOOKUP($A4478,Parts!$A:$AM,H$1,0)="X",Y$2,"")</f>
        <v>#VALUE!</v>
      </c>
      <c r="I4478" t="e">
        <f>IF(VLOOKUP($A4478,Parts!$A:$AM,I$1,0)="X",Z$2,"")</f>
        <v>#VALUE!</v>
      </c>
      <c r="J4478" t="e">
        <f>IF(VLOOKUP($A4478,Parts!$A:$AM,J$1,0)="X",AA$2,"")</f>
        <v>#VALUE!</v>
      </c>
      <c r="K4478" t="e">
        <f>IF(VLOOKUP($A4478,Parts!$A:$AM,K$1,0)="X",AB$2,"")</f>
        <v>#VALUE!</v>
      </c>
      <c r="L4478" t="e">
        <f>IF(VLOOKUP($A4478,Parts!$A:$AM,L$1,0)="X",AC$2,"")</f>
        <v>#VALUE!</v>
      </c>
      <c r="M4478" t="e">
        <f>IF(VLOOKUP($A4478,Parts!$A:$AM,M$1,0)="X",AD$2,"")</f>
        <v>#VALUE!</v>
      </c>
      <c r="N4478" t="e">
        <f>IF(VLOOKUP($A4478,Parts!$A:$AM,N$1,0)="X",AE$2,"")</f>
        <v>#VALUE!</v>
      </c>
      <c r="O4478" t="e">
        <f>IF(VLOOKUP($A4478,Parts!$A:$AM,O$1,0)="X",AF$2,"")</f>
        <v>#VALUE!</v>
      </c>
      <c r="P4478" t="e">
        <f t="shared" si="70"/>
        <v>#VALUE!</v>
      </c>
    </row>
    <row r="4479" spans="1:16" x14ac:dyDescent="0.25">
      <c r="A4479" t="e">
        <f>Table15[[#This Row],[Name]]</f>
        <v>#VALUE!</v>
      </c>
      <c r="B4479" t="e">
        <f>IF(VLOOKUP($A4479,Parts!$A:$AM,B$1,0)="X",S$2,"")</f>
        <v>#VALUE!</v>
      </c>
      <c r="C4479" t="e">
        <f>IF(VLOOKUP($A4479,Parts!$A:$AM,C$1,0)="X",T$2,"")</f>
        <v>#VALUE!</v>
      </c>
      <c r="D4479" t="e">
        <f>IF(VLOOKUP($A4479,Parts!$A:$AM,D$1,0)="X",U$2,"")</f>
        <v>#VALUE!</v>
      </c>
      <c r="E4479" t="e">
        <f>IF(VLOOKUP($A4479,Parts!$A:$AM,E$1,0)="X",V$2,"")</f>
        <v>#VALUE!</v>
      </c>
      <c r="F4479" t="e">
        <f>IF(VLOOKUP($A4479,Parts!$A:$AM,F$1,0)="X",W$2,"")</f>
        <v>#VALUE!</v>
      </c>
      <c r="G4479" t="e">
        <f>IF(VLOOKUP($A4479,Parts!$A:$AM,G$1,0)="X",X$2,"")</f>
        <v>#VALUE!</v>
      </c>
      <c r="H4479" t="e">
        <f>IF(VLOOKUP($A4479,Parts!$A:$AM,H$1,0)="X",Y$2,"")</f>
        <v>#VALUE!</v>
      </c>
      <c r="I4479" t="e">
        <f>IF(VLOOKUP($A4479,Parts!$A:$AM,I$1,0)="X",Z$2,"")</f>
        <v>#VALUE!</v>
      </c>
      <c r="J4479" t="e">
        <f>IF(VLOOKUP($A4479,Parts!$A:$AM,J$1,0)="X",AA$2,"")</f>
        <v>#VALUE!</v>
      </c>
      <c r="K4479" t="e">
        <f>IF(VLOOKUP($A4479,Parts!$A:$AM,K$1,0)="X",AB$2,"")</f>
        <v>#VALUE!</v>
      </c>
      <c r="L4479" t="e">
        <f>IF(VLOOKUP($A4479,Parts!$A:$AM,L$1,0)="X",AC$2,"")</f>
        <v>#VALUE!</v>
      </c>
      <c r="M4479" t="e">
        <f>IF(VLOOKUP($A4479,Parts!$A:$AM,M$1,0)="X",AD$2,"")</f>
        <v>#VALUE!</v>
      </c>
      <c r="N4479" t="e">
        <f>IF(VLOOKUP($A4479,Parts!$A:$AM,N$1,0)="X",AE$2,"")</f>
        <v>#VALUE!</v>
      </c>
      <c r="O4479" t="e">
        <f>IF(VLOOKUP($A4479,Parts!$A:$AM,O$1,0)="X",AF$2,"")</f>
        <v>#VALUE!</v>
      </c>
      <c r="P4479" t="e">
        <f t="shared" si="70"/>
        <v>#VALUE!</v>
      </c>
    </row>
    <row r="4480" spans="1:16" x14ac:dyDescent="0.25">
      <c r="A4480" t="e">
        <f>Table15[[#This Row],[Name]]</f>
        <v>#VALUE!</v>
      </c>
      <c r="B4480" t="e">
        <f>IF(VLOOKUP($A4480,Parts!$A:$AM,B$1,0)="X",S$2,"")</f>
        <v>#VALUE!</v>
      </c>
      <c r="C4480" t="e">
        <f>IF(VLOOKUP($A4480,Parts!$A:$AM,C$1,0)="X",T$2,"")</f>
        <v>#VALUE!</v>
      </c>
      <c r="D4480" t="e">
        <f>IF(VLOOKUP($A4480,Parts!$A:$AM,D$1,0)="X",U$2,"")</f>
        <v>#VALUE!</v>
      </c>
      <c r="E4480" t="e">
        <f>IF(VLOOKUP($A4480,Parts!$A:$AM,E$1,0)="X",V$2,"")</f>
        <v>#VALUE!</v>
      </c>
      <c r="F4480" t="e">
        <f>IF(VLOOKUP($A4480,Parts!$A:$AM,F$1,0)="X",W$2,"")</f>
        <v>#VALUE!</v>
      </c>
      <c r="G4480" t="e">
        <f>IF(VLOOKUP($A4480,Parts!$A:$AM,G$1,0)="X",X$2,"")</f>
        <v>#VALUE!</v>
      </c>
      <c r="H4480" t="e">
        <f>IF(VLOOKUP($A4480,Parts!$A:$AM,H$1,0)="X",Y$2,"")</f>
        <v>#VALUE!</v>
      </c>
      <c r="I4480" t="e">
        <f>IF(VLOOKUP($A4480,Parts!$A:$AM,I$1,0)="X",Z$2,"")</f>
        <v>#VALUE!</v>
      </c>
      <c r="J4480" t="e">
        <f>IF(VLOOKUP($A4480,Parts!$A:$AM,J$1,0)="X",AA$2,"")</f>
        <v>#VALUE!</v>
      </c>
      <c r="K4480" t="e">
        <f>IF(VLOOKUP($A4480,Parts!$A:$AM,K$1,0)="X",AB$2,"")</f>
        <v>#VALUE!</v>
      </c>
      <c r="L4480" t="e">
        <f>IF(VLOOKUP($A4480,Parts!$A:$AM,L$1,0)="X",AC$2,"")</f>
        <v>#VALUE!</v>
      </c>
      <c r="M4480" t="e">
        <f>IF(VLOOKUP($A4480,Parts!$A:$AM,M$1,0)="X",AD$2,"")</f>
        <v>#VALUE!</v>
      </c>
      <c r="N4480" t="e">
        <f>IF(VLOOKUP($A4480,Parts!$A:$AM,N$1,0)="X",AE$2,"")</f>
        <v>#VALUE!</v>
      </c>
      <c r="O4480" t="e">
        <f>IF(VLOOKUP($A4480,Parts!$A:$AM,O$1,0)="X",AF$2,"")</f>
        <v>#VALUE!</v>
      </c>
      <c r="P4480" t="e">
        <f t="shared" si="70"/>
        <v>#VALUE!</v>
      </c>
    </row>
    <row r="4481" spans="1:16" x14ac:dyDescent="0.25">
      <c r="A4481" t="e">
        <f>Table15[[#This Row],[Name]]</f>
        <v>#VALUE!</v>
      </c>
      <c r="B4481" t="e">
        <f>IF(VLOOKUP($A4481,Parts!$A:$AM,B$1,0)="X",S$2,"")</f>
        <v>#VALUE!</v>
      </c>
      <c r="C4481" t="e">
        <f>IF(VLOOKUP($A4481,Parts!$A:$AM,C$1,0)="X",T$2,"")</f>
        <v>#VALUE!</v>
      </c>
      <c r="D4481" t="e">
        <f>IF(VLOOKUP($A4481,Parts!$A:$AM,D$1,0)="X",U$2,"")</f>
        <v>#VALUE!</v>
      </c>
      <c r="E4481" t="e">
        <f>IF(VLOOKUP($A4481,Parts!$A:$AM,E$1,0)="X",V$2,"")</f>
        <v>#VALUE!</v>
      </c>
      <c r="F4481" t="e">
        <f>IF(VLOOKUP($A4481,Parts!$A:$AM,F$1,0)="X",W$2,"")</f>
        <v>#VALUE!</v>
      </c>
      <c r="G4481" t="e">
        <f>IF(VLOOKUP($A4481,Parts!$A:$AM,G$1,0)="X",X$2,"")</f>
        <v>#VALUE!</v>
      </c>
      <c r="H4481" t="e">
        <f>IF(VLOOKUP($A4481,Parts!$A:$AM,H$1,0)="X",Y$2,"")</f>
        <v>#VALUE!</v>
      </c>
      <c r="I4481" t="e">
        <f>IF(VLOOKUP($A4481,Parts!$A:$AM,I$1,0)="X",Z$2,"")</f>
        <v>#VALUE!</v>
      </c>
      <c r="J4481" t="e">
        <f>IF(VLOOKUP($A4481,Parts!$A:$AM,J$1,0)="X",AA$2,"")</f>
        <v>#VALUE!</v>
      </c>
      <c r="K4481" t="e">
        <f>IF(VLOOKUP($A4481,Parts!$A:$AM,K$1,0)="X",AB$2,"")</f>
        <v>#VALUE!</v>
      </c>
      <c r="L4481" t="e">
        <f>IF(VLOOKUP($A4481,Parts!$A:$AM,L$1,0)="X",AC$2,"")</f>
        <v>#VALUE!</v>
      </c>
      <c r="M4481" t="e">
        <f>IF(VLOOKUP($A4481,Parts!$A:$AM,M$1,0)="X",AD$2,"")</f>
        <v>#VALUE!</v>
      </c>
      <c r="N4481" t="e">
        <f>IF(VLOOKUP($A4481,Parts!$A:$AM,N$1,0)="X",AE$2,"")</f>
        <v>#VALUE!</v>
      </c>
      <c r="O4481" t="e">
        <f>IF(VLOOKUP($A4481,Parts!$A:$AM,O$1,0)="X",AF$2,"")</f>
        <v>#VALUE!</v>
      </c>
      <c r="P4481" t="e">
        <f t="shared" si="70"/>
        <v>#VALUE!</v>
      </c>
    </row>
    <row r="4482" spans="1:16" x14ac:dyDescent="0.25">
      <c r="A4482" t="e">
        <f>Table15[[#This Row],[Name]]</f>
        <v>#VALUE!</v>
      </c>
      <c r="B4482" t="e">
        <f>IF(VLOOKUP($A4482,Parts!$A:$AM,B$1,0)="X",S$2,"")</f>
        <v>#VALUE!</v>
      </c>
      <c r="C4482" t="e">
        <f>IF(VLOOKUP($A4482,Parts!$A:$AM,C$1,0)="X",T$2,"")</f>
        <v>#VALUE!</v>
      </c>
      <c r="D4482" t="e">
        <f>IF(VLOOKUP($A4482,Parts!$A:$AM,D$1,0)="X",U$2,"")</f>
        <v>#VALUE!</v>
      </c>
      <c r="E4482" t="e">
        <f>IF(VLOOKUP($A4482,Parts!$A:$AM,E$1,0)="X",V$2,"")</f>
        <v>#VALUE!</v>
      </c>
      <c r="F4482" t="e">
        <f>IF(VLOOKUP($A4482,Parts!$A:$AM,F$1,0)="X",W$2,"")</f>
        <v>#VALUE!</v>
      </c>
      <c r="G4482" t="e">
        <f>IF(VLOOKUP($A4482,Parts!$A:$AM,G$1,0)="X",X$2,"")</f>
        <v>#VALUE!</v>
      </c>
      <c r="H4482" t="e">
        <f>IF(VLOOKUP($A4482,Parts!$A:$AM,H$1,0)="X",Y$2,"")</f>
        <v>#VALUE!</v>
      </c>
      <c r="I4482" t="e">
        <f>IF(VLOOKUP($A4482,Parts!$A:$AM,I$1,0)="X",Z$2,"")</f>
        <v>#VALUE!</v>
      </c>
      <c r="J4482" t="e">
        <f>IF(VLOOKUP($A4482,Parts!$A:$AM,J$1,0)="X",AA$2,"")</f>
        <v>#VALUE!</v>
      </c>
      <c r="K4482" t="e">
        <f>IF(VLOOKUP($A4482,Parts!$A:$AM,K$1,0)="X",AB$2,"")</f>
        <v>#VALUE!</v>
      </c>
      <c r="L4482" t="e">
        <f>IF(VLOOKUP($A4482,Parts!$A:$AM,L$1,0)="X",AC$2,"")</f>
        <v>#VALUE!</v>
      </c>
      <c r="M4482" t="e">
        <f>IF(VLOOKUP($A4482,Parts!$A:$AM,M$1,0)="X",AD$2,"")</f>
        <v>#VALUE!</v>
      </c>
      <c r="N4482" t="e">
        <f>IF(VLOOKUP($A4482,Parts!$A:$AM,N$1,0)="X",AE$2,"")</f>
        <v>#VALUE!</v>
      </c>
      <c r="O4482" t="e">
        <f>IF(VLOOKUP($A4482,Parts!$A:$AM,O$1,0)="X",AF$2,"")</f>
        <v>#VALUE!</v>
      </c>
      <c r="P4482" t="e">
        <f t="shared" si="70"/>
        <v>#VALUE!</v>
      </c>
    </row>
    <row r="4483" spans="1:16" x14ac:dyDescent="0.25">
      <c r="A4483" t="e">
        <f>Table15[[#This Row],[Name]]</f>
        <v>#VALUE!</v>
      </c>
      <c r="B4483" t="e">
        <f>IF(VLOOKUP($A4483,Parts!$A:$AM,B$1,0)="X",S$2,"")</f>
        <v>#VALUE!</v>
      </c>
      <c r="C4483" t="e">
        <f>IF(VLOOKUP($A4483,Parts!$A:$AM,C$1,0)="X",T$2,"")</f>
        <v>#VALUE!</v>
      </c>
      <c r="D4483" t="e">
        <f>IF(VLOOKUP($A4483,Parts!$A:$AM,D$1,0)="X",U$2,"")</f>
        <v>#VALUE!</v>
      </c>
      <c r="E4483" t="e">
        <f>IF(VLOOKUP($A4483,Parts!$A:$AM,E$1,0)="X",V$2,"")</f>
        <v>#VALUE!</v>
      </c>
      <c r="F4483" t="e">
        <f>IF(VLOOKUP($A4483,Parts!$A:$AM,F$1,0)="X",W$2,"")</f>
        <v>#VALUE!</v>
      </c>
      <c r="G4483" t="e">
        <f>IF(VLOOKUP($A4483,Parts!$A:$AM,G$1,0)="X",X$2,"")</f>
        <v>#VALUE!</v>
      </c>
      <c r="H4483" t="e">
        <f>IF(VLOOKUP($A4483,Parts!$A:$AM,H$1,0)="X",Y$2,"")</f>
        <v>#VALUE!</v>
      </c>
      <c r="I4483" t="e">
        <f>IF(VLOOKUP($A4483,Parts!$A:$AM,I$1,0)="X",Z$2,"")</f>
        <v>#VALUE!</v>
      </c>
      <c r="J4483" t="e">
        <f>IF(VLOOKUP($A4483,Parts!$A:$AM,J$1,0)="X",AA$2,"")</f>
        <v>#VALUE!</v>
      </c>
      <c r="K4483" t="e">
        <f>IF(VLOOKUP($A4483,Parts!$A:$AM,K$1,0)="X",AB$2,"")</f>
        <v>#VALUE!</v>
      </c>
      <c r="L4483" t="e">
        <f>IF(VLOOKUP($A4483,Parts!$A:$AM,L$1,0)="X",AC$2,"")</f>
        <v>#VALUE!</v>
      </c>
      <c r="M4483" t="e">
        <f>IF(VLOOKUP($A4483,Parts!$A:$AM,M$1,0)="X",AD$2,"")</f>
        <v>#VALUE!</v>
      </c>
      <c r="N4483" t="e">
        <f>IF(VLOOKUP($A4483,Parts!$A:$AM,N$1,0)="X",AE$2,"")</f>
        <v>#VALUE!</v>
      </c>
      <c r="O4483" t="e">
        <f>IF(VLOOKUP($A4483,Parts!$A:$AM,O$1,0)="X",AF$2,"")</f>
        <v>#VALUE!</v>
      </c>
      <c r="P4483" t="e">
        <f t="shared" ref="P4483:P4546" si="71">B4483&amp;C4483&amp;D4483&amp;E4483&amp;F4483&amp;G4483&amp;H4483&amp;I4483&amp;J4483&amp;K4483&amp;L4483&amp;M4483&amp;N4483&amp;O4483</f>
        <v>#VALUE!</v>
      </c>
    </row>
    <row r="4484" spans="1:16" x14ac:dyDescent="0.25">
      <c r="A4484" t="e">
        <f>Table15[[#This Row],[Name]]</f>
        <v>#VALUE!</v>
      </c>
      <c r="B4484" t="e">
        <f>IF(VLOOKUP($A4484,Parts!$A:$AM,B$1,0)="X",S$2,"")</f>
        <v>#VALUE!</v>
      </c>
      <c r="C4484" t="e">
        <f>IF(VLOOKUP($A4484,Parts!$A:$AM,C$1,0)="X",T$2,"")</f>
        <v>#VALUE!</v>
      </c>
      <c r="D4484" t="e">
        <f>IF(VLOOKUP($A4484,Parts!$A:$AM,D$1,0)="X",U$2,"")</f>
        <v>#VALUE!</v>
      </c>
      <c r="E4484" t="e">
        <f>IF(VLOOKUP($A4484,Parts!$A:$AM,E$1,0)="X",V$2,"")</f>
        <v>#VALUE!</v>
      </c>
      <c r="F4484" t="e">
        <f>IF(VLOOKUP($A4484,Parts!$A:$AM,F$1,0)="X",W$2,"")</f>
        <v>#VALUE!</v>
      </c>
      <c r="G4484" t="e">
        <f>IF(VLOOKUP($A4484,Parts!$A:$AM,G$1,0)="X",X$2,"")</f>
        <v>#VALUE!</v>
      </c>
      <c r="H4484" t="e">
        <f>IF(VLOOKUP($A4484,Parts!$A:$AM,H$1,0)="X",Y$2,"")</f>
        <v>#VALUE!</v>
      </c>
      <c r="I4484" t="e">
        <f>IF(VLOOKUP($A4484,Parts!$A:$AM,I$1,0)="X",Z$2,"")</f>
        <v>#VALUE!</v>
      </c>
      <c r="J4484" t="e">
        <f>IF(VLOOKUP($A4484,Parts!$A:$AM,J$1,0)="X",AA$2,"")</f>
        <v>#VALUE!</v>
      </c>
      <c r="K4484" t="e">
        <f>IF(VLOOKUP($A4484,Parts!$A:$AM,K$1,0)="X",AB$2,"")</f>
        <v>#VALUE!</v>
      </c>
      <c r="L4484" t="e">
        <f>IF(VLOOKUP($A4484,Parts!$A:$AM,L$1,0)="X",AC$2,"")</f>
        <v>#VALUE!</v>
      </c>
      <c r="M4484" t="e">
        <f>IF(VLOOKUP($A4484,Parts!$A:$AM,M$1,0)="X",AD$2,"")</f>
        <v>#VALUE!</v>
      </c>
      <c r="N4484" t="e">
        <f>IF(VLOOKUP($A4484,Parts!$A:$AM,N$1,0)="X",AE$2,"")</f>
        <v>#VALUE!</v>
      </c>
      <c r="O4484" t="e">
        <f>IF(VLOOKUP($A4484,Parts!$A:$AM,O$1,0)="X",AF$2,"")</f>
        <v>#VALUE!</v>
      </c>
      <c r="P4484" t="e">
        <f t="shared" si="71"/>
        <v>#VALUE!</v>
      </c>
    </row>
    <row r="4485" spans="1:16" x14ac:dyDescent="0.25">
      <c r="A4485" t="e">
        <f>Table15[[#This Row],[Name]]</f>
        <v>#VALUE!</v>
      </c>
      <c r="B4485" t="e">
        <f>IF(VLOOKUP($A4485,Parts!$A:$AM,B$1,0)="X",S$2,"")</f>
        <v>#VALUE!</v>
      </c>
      <c r="C4485" t="e">
        <f>IF(VLOOKUP($A4485,Parts!$A:$AM,C$1,0)="X",T$2,"")</f>
        <v>#VALUE!</v>
      </c>
      <c r="D4485" t="e">
        <f>IF(VLOOKUP($A4485,Parts!$A:$AM,D$1,0)="X",U$2,"")</f>
        <v>#VALUE!</v>
      </c>
      <c r="E4485" t="e">
        <f>IF(VLOOKUP($A4485,Parts!$A:$AM,E$1,0)="X",V$2,"")</f>
        <v>#VALUE!</v>
      </c>
      <c r="F4485" t="e">
        <f>IF(VLOOKUP($A4485,Parts!$A:$AM,F$1,0)="X",W$2,"")</f>
        <v>#VALUE!</v>
      </c>
      <c r="G4485" t="e">
        <f>IF(VLOOKUP($A4485,Parts!$A:$AM,G$1,0)="X",X$2,"")</f>
        <v>#VALUE!</v>
      </c>
      <c r="H4485" t="e">
        <f>IF(VLOOKUP($A4485,Parts!$A:$AM,H$1,0)="X",Y$2,"")</f>
        <v>#VALUE!</v>
      </c>
      <c r="I4485" t="e">
        <f>IF(VLOOKUP($A4485,Parts!$A:$AM,I$1,0)="X",Z$2,"")</f>
        <v>#VALUE!</v>
      </c>
      <c r="J4485" t="e">
        <f>IF(VLOOKUP($A4485,Parts!$A:$AM,J$1,0)="X",AA$2,"")</f>
        <v>#VALUE!</v>
      </c>
      <c r="K4485" t="e">
        <f>IF(VLOOKUP($A4485,Parts!$A:$AM,K$1,0)="X",AB$2,"")</f>
        <v>#VALUE!</v>
      </c>
      <c r="L4485" t="e">
        <f>IF(VLOOKUP($A4485,Parts!$A:$AM,L$1,0)="X",AC$2,"")</f>
        <v>#VALUE!</v>
      </c>
      <c r="M4485" t="e">
        <f>IF(VLOOKUP($A4485,Parts!$A:$AM,M$1,0)="X",AD$2,"")</f>
        <v>#VALUE!</v>
      </c>
      <c r="N4485" t="e">
        <f>IF(VLOOKUP($A4485,Parts!$A:$AM,N$1,0)="X",AE$2,"")</f>
        <v>#VALUE!</v>
      </c>
      <c r="O4485" t="e">
        <f>IF(VLOOKUP($A4485,Parts!$A:$AM,O$1,0)="X",AF$2,"")</f>
        <v>#VALUE!</v>
      </c>
      <c r="P4485" t="e">
        <f t="shared" si="71"/>
        <v>#VALUE!</v>
      </c>
    </row>
    <row r="4486" spans="1:16" x14ac:dyDescent="0.25">
      <c r="A4486" t="e">
        <f>Table15[[#This Row],[Name]]</f>
        <v>#VALUE!</v>
      </c>
      <c r="B4486" t="e">
        <f>IF(VLOOKUP($A4486,Parts!$A:$AM,B$1,0)="X",S$2,"")</f>
        <v>#VALUE!</v>
      </c>
      <c r="C4486" t="e">
        <f>IF(VLOOKUP($A4486,Parts!$A:$AM,C$1,0)="X",T$2,"")</f>
        <v>#VALUE!</v>
      </c>
      <c r="D4486" t="e">
        <f>IF(VLOOKUP($A4486,Parts!$A:$AM,D$1,0)="X",U$2,"")</f>
        <v>#VALUE!</v>
      </c>
      <c r="E4486" t="e">
        <f>IF(VLOOKUP($A4486,Parts!$A:$AM,E$1,0)="X",V$2,"")</f>
        <v>#VALUE!</v>
      </c>
      <c r="F4486" t="e">
        <f>IF(VLOOKUP($A4486,Parts!$A:$AM,F$1,0)="X",W$2,"")</f>
        <v>#VALUE!</v>
      </c>
      <c r="G4486" t="e">
        <f>IF(VLOOKUP($A4486,Parts!$A:$AM,G$1,0)="X",X$2,"")</f>
        <v>#VALUE!</v>
      </c>
      <c r="H4486" t="e">
        <f>IF(VLOOKUP($A4486,Parts!$A:$AM,H$1,0)="X",Y$2,"")</f>
        <v>#VALUE!</v>
      </c>
      <c r="I4486" t="e">
        <f>IF(VLOOKUP($A4486,Parts!$A:$AM,I$1,0)="X",Z$2,"")</f>
        <v>#VALUE!</v>
      </c>
      <c r="J4486" t="e">
        <f>IF(VLOOKUP($A4486,Parts!$A:$AM,J$1,0)="X",AA$2,"")</f>
        <v>#VALUE!</v>
      </c>
      <c r="K4486" t="e">
        <f>IF(VLOOKUP($A4486,Parts!$A:$AM,K$1,0)="X",AB$2,"")</f>
        <v>#VALUE!</v>
      </c>
      <c r="L4486" t="e">
        <f>IF(VLOOKUP($A4486,Parts!$A:$AM,L$1,0)="X",AC$2,"")</f>
        <v>#VALUE!</v>
      </c>
      <c r="M4486" t="e">
        <f>IF(VLOOKUP($A4486,Parts!$A:$AM,M$1,0)="X",AD$2,"")</f>
        <v>#VALUE!</v>
      </c>
      <c r="N4486" t="e">
        <f>IF(VLOOKUP($A4486,Parts!$A:$AM,N$1,0)="X",AE$2,"")</f>
        <v>#VALUE!</v>
      </c>
      <c r="O4486" t="e">
        <f>IF(VLOOKUP($A4486,Parts!$A:$AM,O$1,0)="X",AF$2,"")</f>
        <v>#VALUE!</v>
      </c>
      <c r="P4486" t="e">
        <f t="shared" si="71"/>
        <v>#VALUE!</v>
      </c>
    </row>
    <row r="4487" spans="1:16" x14ac:dyDescent="0.25">
      <c r="A4487" t="e">
        <f>Table15[[#This Row],[Name]]</f>
        <v>#VALUE!</v>
      </c>
      <c r="B4487" t="e">
        <f>IF(VLOOKUP($A4487,Parts!$A:$AM,B$1,0)="X",S$2,"")</f>
        <v>#VALUE!</v>
      </c>
      <c r="C4487" t="e">
        <f>IF(VLOOKUP($A4487,Parts!$A:$AM,C$1,0)="X",T$2,"")</f>
        <v>#VALUE!</v>
      </c>
      <c r="D4487" t="e">
        <f>IF(VLOOKUP($A4487,Parts!$A:$AM,D$1,0)="X",U$2,"")</f>
        <v>#VALUE!</v>
      </c>
      <c r="E4487" t="e">
        <f>IF(VLOOKUP($A4487,Parts!$A:$AM,E$1,0)="X",V$2,"")</f>
        <v>#VALUE!</v>
      </c>
      <c r="F4487" t="e">
        <f>IF(VLOOKUP($A4487,Parts!$A:$AM,F$1,0)="X",W$2,"")</f>
        <v>#VALUE!</v>
      </c>
      <c r="G4487" t="e">
        <f>IF(VLOOKUP($A4487,Parts!$A:$AM,G$1,0)="X",X$2,"")</f>
        <v>#VALUE!</v>
      </c>
      <c r="H4487" t="e">
        <f>IF(VLOOKUP($A4487,Parts!$A:$AM,H$1,0)="X",Y$2,"")</f>
        <v>#VALUE!</v>
      </c>
      <c r="I4487" t="e">
        <f>IF(VLOOKUP($A4487,Parts!$A:$AM,I$1,0)="X",Z$2,"")</f>
        <v>#VALUE!</v>
      </c>
      <c r="J4487" t="e">
        <f>IF(VLOOKUP($A4487,Parts!$A:$AM,J$1,0)="X",AA$2,"")</f>
        <v>#VALUE!</v>
      </c>
      <c r="K4487" t="e">
        <f>IF(VLOOKUP($A4487,Parts!$A:$AM,K$1,0)="X",AB$2,"")</f>
        <v>#VALUE!</v>
      </c>
      <c r="L4487" t="e">
        <f>IF(VLOOKUP($A4487,Parts!$A:$AM,L$1,0)="X",AC$2,"")</f>
        <v>#VALUE!</v>
      </c>
      <c r="M4487" t="e">
        <f>IF(VLOOKUP($A4487,Parts!$A:$AM,M$1,0)="X",AD$2,"")</f>
        <v>#VALUE!</v>
      </c>
      <c r="N4487" t="e">
        <f>IF(VLOOKUP($A4487,Parts!$A:$AM,N$1,0)="X",AE$2,"")</f>
        <v>#VALUE!</v>
      </c>
      <c r="O4487" t="e">
        <f>IF(VLOOKUP($A4487,Parts!$A:$AM,O$1,0)="X",AF$2,"")</f>
        <v>#VALUE!</v>
      </c>
      <c r="P4487" t="e">
        <f t="shared" si="71"/>
        <v>#VALUE!</v>
      </c>
    </row>
    <row r="4488" spans="1:16" x14ac:dyDescent="0.25">
      <c r="A4488" t="e">
        <f>Table15[[#This Row],[Name]]</f>
        <v>#VALUE!</v>
      </c>
      <c r="B4488" t="e">
        <f>IF(VLOOKUP($A4488,Parts!$A:$AM,B$1,0)="X",S$2,"")</f>
        <v>#VALUE!</v>
      </c>
      <c r="C4488" t="e">
        <f>IF(VLOOKUP($A4488,Parts!$A:$AM,C$1,0)="X",T$2,"")</f>
        <v>#VALUE!</v>
      </c>
      <c r="D4488" t="e">
        <f>IF(VLOOKUP($A4488,Parts!$A:$AM,D$1,0)="X",U$2,"")</f>
        <v>#VALUE!</v>
      </c>
      <c r="E4488" t="e">
        <f>IF(VLOOKUP($A4488,Parts!$A:$AM,E$1,0)="X",V$2,"")</f>
        <v>#VALUE!</v>
      </c>
      <c r="F4488" t="e">
        <f>IF(VLOOKUP($A4488,Parts!$A:$AM,F$1,0)="X",W$2,"")</f>
        <v>#VALUE!</v>
      </c>
      <c r="G4488" t="e">
        <f>IF(VLOOKUP($A4488,Parts!$A:$AM,G$1,0)="X",X$2,"")</f>
        <v>#VALUE!</v>
      </c>
      <c r="H4488" t="e">
        <f>IF(VLOOKUP($A4488,Parts!$A:$AM,H$1,0)="X",Y$2,"")</f>
        <v>#VALUE!</v>
      </c>
      <c r="I4488" t="e">
        <f>IF(VLOOKUP($A4488,Parts!$A:$AM,I$1,0)="X",Z$2,"")</f>
        <v>#VALUE!</v>
      </c>
      <c r="J4488" t="e">
        <f>IF(VLOOKUP($A4488,Parts!$A:$AM,J$1,0)="X",AA$2,"")</f>
        <v>#VALUE!</v>
      </c>
      <c r="K4488" t="e">
        <f>IF(VLOOKUP($A4488,Parts!$A:$AM,K$1,0)="X",AB$2,"")</f>
        <v>#VALUE!</v>
      </c>
      <c r="L4488" t="e">
        <f>IF(VLOOKUP($A4488,Parts!$A:$AM,L$1,0)="X",AC$2,"")</f>
        <v>#VALUE!</v>
      </c>
      <c r="M4488" t="e">
        <f>IF(VLOOKUP($A4488,Parts!$A:$AM,M$1,0)="X",AD$2,"")</f>
        <v>#VALUE!</v>
      </c>
      <c r="N4488" t="e">
        <f>IF(VLOOKUP($A4488,Parts!$A:$AM,N$1,0)="X",AE$2,"")</f>
        <v>#VALUE!</v>
      </c>
      <c r="O4488" t="e">
        <f>IF(VLOOKUP($A4488,Parts!$A:$AM,O$1,0)="X",AF$2,"")</f>
        <v>#VALUE!</v>
      </c>
      <c r="P4488" t="e">
        <f t="shared" si="71"/>
        <v>#VALUE!</v>
      </c>
    </row>
    <row r="4489" spans="1:16" x14ac:dyDescent="0.25">
      <c r="A4489" t="e">
        <f>Table15[[#This Row],[Name]]</f>
        <v>#VALUE!</v>
      </c>
      <c r="B4489" t="e">
        <f>IF(VLOOKUP($A4489,Parts!$A:$AM,B$1,0)="X",S$2,"")</f>
        <v>#VALUE!</v>
      </c>
      <c r="C4489" t="e">
        <f>IF(VLOOKUP($A4489,Parts!$A:$AM,C$1,0)="X",T$2,"")</f>
        <v>#VALUE!</v>
      </c>
      <c r="D4489" t="e">
        <f>IF(VLOOKUP($A4489,Parts!$A:$AM,D$1,0)="X",U$2,"")</f>
        <v>#VALUE!</v>
      </c>
      <c r="E4489" t="e">
        <f>IF(VLOOKUP($A4489,Parts!$A:$AM,E$1,0)="X",V$2,"")</f>
        <v>#VALUE!</v>
      </c>
      <c r="F4489" t="e">
        <f>IF(VLOOKUP($A4489,Parts!$A:$AM,F$1,0)="X",W$2,"")</f>
        <v>#VALUE!</v>
      </c>
      <c r="G4489" t="e">
        <f>IF(VLOOKUP($A4489,Parts!$A:$AM,G$1,0)="X",X$2,"")</f>
        <v>#VALUE!</v>
      </c>
      <c r="H4489" t="e">
        <f>IF(VLOOKUP($A4489,Parts!$A:$AM,H$1,0)="X",Y$2,"")</f>
        <v>#VALUE!</v>
      </c>
      <c r="I4489" t="e">
        <f>IF(VLOOKUP($A4489,Parts!$A:$AM,I$1,0)="X",Z$2,"")</f>
        <v>#VALUE!</v>
      </c>
      <c r="J4489" t="e">
        <f>IF(VLOOKUP($A4489,Parts!$A:$AM,J$1,0)="X",AA$2,"")</f>
        <v>#VALUE!</v>
      </c>
      <c r="K4489" t="e">
        <f>IF(VLOOKUP($A4489,Parts!$A:$AM,K$1,0)="X",AB$2,"")</f>
        <v>#VALUE!</v>
      </c>
      <c r="L4489" t="e">
        <f>IF(VLOOKUP($A4489,Parts!$A:$AM,L$1,0)="X",AC$2,"")</f>
        <v>#VALUE!</v>
      </c>
      <c r="M4489" t="e">
        <f>IF(VLOOKUP($A4489,Parts!$A:$AM,M$1,0)="X",AD$2,"")</f>
        <v>#VALUE!</v>
      </c>
      <c r="N4489" t="e">
        <f>IF(VLOOKUP($A4489,Parts!$A:$AM,N$1,0)="X",AE$2,"")</f>
        <v>#VALUE!</v>
      </c>
      <c r="O4489" t="e">
        <f>IF(VLOOKUP($A4489,Parts!$A:$AM,O$1,0)="X",AF$2,"")</f>
        <v>#VALUE!</v>
      </c>
      <c r="P4489" t="e">
        <f t="shared" si="71"/>
        <v>#VALUE!</v>
      </c>
    </row>
    <row r="4490" spans="1:16" x14ac:dyDescent="0.25">
      <c r="A4490" t="e">
        <f>Table15[[#This Row],[Name]]</f>
        <v>#VALUE!</v>
      </c>
      <c r="B4490" t="e">
        <f>IF(VLOOKUP($A4490,Parts!$A:$AM,B$1,0)="X",S$2,"")</f>
        <v>#VALUE!</v>
      </c>
      <c r="C4490" t="e">
        <f>IF(VLOOKUP($A4490,Parts!$A:$AM,C$1,0)="X",T$2,"")</f>
        <v>#VALUE!</v>
      </c>
      <c r="D4490" t="e">
        <f>IF(VLOOKUP($A4490,Parts!$A:$AM,D$1,0)="X",U$2,"")</f>
        <v>#VALUE!</v>
      </c>
      <c r="E4490" t="e">
        <f>IF(VLOOKUP($A4490,Parts!$A:$AM,E$1,0)="X",V$2,"")</f>
        <v>#VALUE!</v>
      </c>
      <c r="F4490" t="e">
        <f>IF(VLOOKUP($A4490,Parts!$A:$AM,F$1,0)="X",W$2,"")</f>
        <v>#VALUE!</v>
      </c>
      <c r="G4490" t="e">
        <f>IF(VLOOKUP($A4490,Parts!$A:$AM,G$1,0)="X",X$2,"")</f>
        <v>#VALUE!</v>
      </c>
      <c r="H4490" t="e">
        <f>IF(VLOOKUP($A4490,Parts!$A:$AM,H$1,0)="X",Y$2,"")</f>
        <v>#VALUE!</v>
      </c>
      <c r="I4490" t="e">
        <f>IF(VLOOKUP($A4490,Parts!$A:$AM,I$1,0)="X",Z$2,"")</f>
        <v>#VALUE!</v>
      </c>
      <c r="J4490" t="e">
        <f>IF(VLOOKUP($A4490,Parts!$A:$AM,J$1,0)="X",AA$2,"")</f>
        <v>#VALUE!</v>
      </c>
      <c r="K4490" t="e">
        <f>IF(VLOOKUP($A4490,Parts!$A:$AM,K$1,0)="X",AB$2,"")</f>
        <v>#VALUE!</v>
      </c>
      <c r="L4490" t="e">
        <f>IF(VLOOKUP($A4490,Parts!$A:$AM,L$1,0)="X",AC$2,"")</f>
        <v>#VALUE!</v>
      </c>
      <c r="M4490" t="e">
        <f>IF(VLOOKUP($A4490,Parts!$A:$AM,M$1,0)="X",AD$2,"")</f>
        <v>#VALUE!</v>
      </c>
      <c r="N4490" t="e">
        <f>IF(VLOOKUP($A4490,Parts!$A:$AM,N$1,0)="X",AE$2,"")</f>
        <v>#VALUE!</v>
      </c>
      <c r="O4490" t="e">
        <f>IF(VLOOKUP($A4490,Parts!$A:$AM,O$1,0)="X",AF$2,"")</f>
        <v>#VALUE!</v>
      </c>
      <c r="P4490" t="e">
        <f t="shared" si="71"/>
        <v>#VALUE!</v>
      </c>
    </row>
    <row r="4491" spans="1:16" x14ac:dyDescent="0.25">
      <c r="A4491" t="e">
        <f>Table15[[#This Row],[Name]]</f>
        <v>#VALUE!</v>
      </c>
      <c r="B4491" t="e">
        <f>IF(VLOOKUP($A4491,Parts!$A:$AM,B$1,0)="X",S$2,"")</f>
        <v>#VALUE!</v>
      </c>
      <c r="C4491" t="e">
        <f>IF(VLOOKUP($A4491,Parts!$A:$AM,C$1,0)="X",T$2,"")</f>
        <v>#VALUE!</v>
      </c>
      <c r="D4491" t="e">
        <f>IF(VLOOKUP($A4491,Parts!$A:$AM,D$1,0)="X",U$2,"")</f>
        <v>#VALUE!</v>
      </c>
      <c r="E4491" t="e">
        <f>IF(VLOOKUP($A4491,Parts!$A:$AM,E$1,0)="X",V$2,"")</f>
        <v>#VALUE!</v>
      </c>
      <c r="F4491" t="e">
        <f>IF(VLOOKUP($A4491,Parts!$A:$AM,F$1,0)="X",W$2,"")</f>
        <v>#VALUE!</v>
      </c>
      <c r="G4491" t="e">
        <f>IF(VLOOKUP($A4491,Parts!$A:$AM,G$1,0)="X",X$2,"")</f>
        <v>#VALUE!</v>
      </c>
      <c r="H4491" t="e">
        <f>IF(VLOOKUP($A4491,Parts!$A:$AM,H$1,0)="X",Y$2,"")</f>
        <v>#VALUE!</v>
      </c>
      <c r="I4491" t="e">
        <f>IF(VLOOKUP($A4491,Parts!$A:$AM,I$1,0)="X",Z$2,"")</f>
        <v>#VALUE!</v>
      </c>
      <c r="J4491" t="e">
        <f>IF(VLOOKUP($A4491,Parts!$A:$AM,J$1,0)="X",AA$2,"")</f>
        <v>#VALUE!</v>
      </c>
      <c r="K4491" t="e">
        <f>IF(VLOOKUP($A4491,Parts!$A:$AM,K$1,0)="X",AB$2,"")</f>
        <v>#VALUE!</v>
      </c>
      <c r="L4491" t="e">
        <f>IF(VLOOKUP($A4491,Parts!$A:$AM,L$1,0)="X",AC$2,"")</f>
        <v>#VALUE!</v>
      </c>
      <c r="M4491" t="e">
        <f>IF(VLOOKUP($A4491,Parts!$A:$AM,M$1,0)="X",AD$2,"")</f>
        <v>#VALUE!</v>
      </c>
      <c r="N4491" t="e">
        <f>IF(VLOOKUP($A4491,Parts!$A:$AM,N$1,0)="X",AE$2,"")</f>
        <v>#VALUE!</v>
      </c>
      <c r="O4491" t="e">
        <f>IF(VLOOKUP($A4491,Parts!$A:$AM,O$1,0)="X",AF$2,"")</f>
        <v>#VALUE!</v>
      </c>
      <c r="P4491" t="e">
        <f t="shared" si="71"/>
        <v>#VALUE!</v>
      </c>
    </row>
    <row r="4492" spans="1:16" x14ac:dyDescent="0.25">
      <c r="A4492" t="e">
        <f>Table15[[#This Row],[Name]]</f>
        <v>#VALUE!</v>
      </c>
      <c r="B4492" t="e">
        <f>IF(VLOOKUP($A4492,Parts!$A:$AM,B$1,0)="X",S$2,"")</f>
        <v>#VALUE!</v>
      </c>
      <c r="C4492" t="e">
        <f>IF(VLOOKUP($A4492,Parts!$A:$AM,C$1,0)="X",T$2,"")</f>
        <v>#VALUE!</v>
      </c>
      <c r="D4492" t="e">
        <f>IF(VLOOKUP($A4492,Parts!$A:$AM,D$1,0)="X",U$2,"")</f>
        <v>#VALUE!</v>
      </c>
      <c r="E4492" t="e">
        <f>IF(VLOOKUP($A4492,Parts!$A:$AM,E$1,0)="X",V$2,"")</f>
        <v>#VALUE!</v>
      </c>
      <c r="F4492" t="e">
        <f>IF(VLOOKUP($A4492,Parts!$A:$AM,F$1,0)="X",W$2,"")</f>
        <v>#VALUE!</v>
      </c>
      <c r="G4492" t="e">
        <f>IF(VLOOKUP($A4492,Parts!$A:$AM,G$1,0)="X",X$2,"")</f>
        <v>#VALUE!</v>
      </c>
      <c r="H4492" t="e">
        <f>IF(VLOOKUP($A4492,Parts!$A:$AM,H$1,0)="X",Y$2,"")</f>
        <v>#VALUE!</v>
      </c>
      <c r="I4492" t="e">
        <f>IF(VLOOKUP($A4492,Parts!$A:$AM,I$1,0)="X",Z$2,"")</f>
        <v>#VALUE!</v>
      </c>
      <c r="J4492" t="e">
        <f>IF(VLOOKUP($A4492,Parts!$A:$AM,J$1,0)="X",AA$2,"")</f>
        <v>#VALUE!</v>
      </c>
      <c r="K4492" t="e">
        <f>IF(VLOOKUP($A4492,Parts!$A:$AM,K$1,0)="X",AB$2,"")</f>
        <v>#VALUE!</v>
      </c>
      <c r="L4492" t="e">
        <f>IF(VLOOKUP($A4492,Parts!$A:$AM,L$1,0)="X",AC$2,"")</f>
        <v>#VALUE!</v>
      </c>
      <c r="M4492" t="e">
        <f>IF(VLOOKUP($A4492,Parts!$A:$AM,M$1,0)="X",AD$2,"")</f>
        <v>#VALUE!</v>
      </c>
      <c r="N4492" t="e">
        <f>IF(VLOOKUP($A4492,Parts!$A:$AM,N$1,0)="X",AE$2,"")</f>
        <v>#VALUE!</v>
      </c>
      <c r="O4492" t="e">
        <f>IF(VLOOKUP($A4492,Parts!$A:$AM,O$1,0)="X",AF$2,"")</f>
        <v>#VALUE!</v>
      </c>
      <c r="P4492" t="e">
        <f t="shared" si="71"/>
        <v>#VALUE!</v>
      </c>
    </row>
    <row r="4493" spans="1:16" x14ac:dyDescent="0.25">
      <c r="A4493" t="e">
        <f>Table15[[#This Row],[Name]]</f>
        <v>#VALUE!</v>
      </c>
      <c r="B4493" t="e">
        <f>IF(VLOOKUP($A4493,Parts!$A:$AM,B$1,0)="X",S$2,"")</f>
        <v>#VALUE!</v>
      </c>
      <c r="C4493" t="e">
        <f>IF(VLOOKUP($A4493,Parts!$A:$AM,C$1,0)="X",T$2,"")</f>
        <v>#VALUE!</v>
      </c>
      <c r="D4493" t="e">
        <f>IF(VLOOKUP($A4493,Parts!$A:$AM,D$1,0)="X",U$2,"")</f>
        <v>#VALUE!</v>
      </c>
      <c r="E4493" t="e">
        <f>IF(VLOOKUP($A4493,Parts!$A:$AM,E$1,0)="X",V$2,"")</f>
        <v>#VALUE!</v>
      </c>
      <c r="F4493" t="e">
        <f>IF(VLOOKUP($A4493,Parts!$A:$AM,F$1,0)="X",W$2,"")</f>
        <v>#VALUE!</v>
      </c>
      <c r="G4493" t="e">
        <f>IF(VLOOKUP($A4493,Parts!$A:$AM,G$1,0)="X",X$2,"")</f>
        <v>#VALUE!</v>
      </c>
      <c r="H4493" t="e">
        <f>IF(VLOOKUP($A4493,Parts!$A:$AM,H$1,0)="X",Y$2,"")</f>
        <v>#VALUE!</v>
      </c>
      <c r="I4493" t="e">
        <f>IF(VLOOKUP($A4493,Parts!$A:$AM,I$1,0)="X",Z$2,"")</f>
        <v>#VALUE!</v>
      </c>
      <c r="J4493" t="e">
        <f>IF(VLOOKUP($A4493,Parts!$A:$AM,J$1,0)="X",AA$2,"")</f>
        <v>#VALUE!</v>
      </c>
      <c r="K4493" t="e">
        <f>IF(VLOOKUP($A4493,Parts!$A:$AM,K$1,0)="X",AB$2,"")</f>
        <v>#VALUE!</v>
      </c>
      <c r="L4493" t="e">
        <f>IF(VLOOKUP($A4493,Parts!$A:$AM,L$1,0)="X",AC$2,"")</f>
        <v>#VALUE!</v>
      </c>
      <c r="M4493" t="e">
        <f>IF(VLOOKUP($A4493,Parts!$A:$AM,M$1,0)="X",AD$2,"")</f>
        <v>#VALUE!</v>
      </c>
      <c r="N4493" t="e">
        <f>IF(VLOOKUP($A4493,Parts!$A:$AM,N$1,0)="X",AE$2,"")</f>
        <v>#VALUE!</v>
      </c>
      <c r="O4493" t="e">
        <f>IF(VLOOKUP($A4493,Parts!$A:$AM,O$1,0)="X",AF$2,"")</f>
        <v>#VALUE!</v>
      </c>
      <c r="P4493" t="e">
        <f t="shared" si="71"/>
        <v>#VALUE!</v>
      </c>
    </row>
    <row r="4494" spans="1:16" x14ac:dyDescent="0.25">
      <c r="A4494" t="e">
        <f>Table15[[#This Row],[Name]]</f>
        <v>#VALUE!</v>
      </c>
      <c r="B4494" t="e">
        <f>IF(VLOOKUP($A4494,Parts!$A:$AM,B$1,0)="X",S$2,"")</f>
        <v>#VALUE!</v>
      </c>
      <c r="C4494" t="e">
        <f>IF(VLOOKUP($A4494,Parts!$A:$AM,C$1,0)="X",T$2,"")</f>
        <v>#VALUE!</v>
      </c>
      <c r="D4494" t="e">
        <f>IF(VLOOKUP($A4494,Parts!$A:$AM,D$1,0)="X",U$2,"")</f>
        <v>#VALUE!</v>
      </c>
      <c r="E4494" t="e">
        <f>IF(VLOOKUP($A4494,Parts!$A:$AM,E$1,0)="X",V$2,"")</f>
        <v>#VALUE!</v>
      </c>
      <c r="F4494" t="e">
        <f>IF(VLOOKUP($A4494,Parts!$A:$AM,F$1,0)="X",W$2,"")</f>
        <v>#VALUE!</v>
      </c>
      <c r="G4494" t="e">
        <f>IF(VLOOKUP($A4494,Parts!$A:$AM,G$1,0)="X",X$2,"")</f>
        <v>#VALUE!</v>
      </c>
      <c r="H4494" t="e">
        <f>IF(VLOOKUP($A4494,Parts!$A:$AM,H$1,0)="X",Y$2,"")</f>
        <v>#VALUE!</v>
      </c>
      <c r="I4494" t="e">
        <f>IF(VLOOKUP($A4494,Parts!$A:$AM,I$1,0)="X",Z$2,"")</f>
        <v>#VALUE!</v>
      </c>
      <c r="J4494" t="e">
        <f>IF(VLOOKUP($A4494,Parts!$A:$AM,J$1,0)="X",AA$2,"")</f>
        <v>#VALUE!</v>
      </c>
      <c r="K4494" t="e">
        <f>IF(VLOOKUP($A4494,Parts!$A:$AM,K$1,0)="X",AB$2,"")</f>
        <v>#VALUE!</v>
      </c>
      <c r="L4494" t="e">
        <f>IF(VLOOKUP($A4494,Parts!$A:$AM,L$1,0)="X",AC$2,"")</f>
        <v>#VALUE!</v>
      </c>
      <c r="M4494" t="e">
        <f>IF(VLOOKUP($A4494,Parts!$A:$AM,M$1,0)="X",AD$2,"")</f>
        <v>#VALUE!</v>
      </c>
      <c r="N4494" t="e">
        <f>IF(VLOOKUP($A4494,Parts!$A:$AM,N$1,0)="X",AE$2,"")</f>
        <v>#VALUE!</v>
      </c>
      <c r="O4494" t="e">
        <f>IF(VLOOKUP($A4494,Parts!$A:$AM,O$1,0)="X",AF$2,"")</f>
        <v>#VALUE!</v>
      </c>
      <c r="P4494" t="e">
        <f t="shared" si="71"/>
        <v>#VALUE!</v>
      </c>
    </row>
    <row r="4495" spans="1:16" x14ac:dyDescent="0.25">
      <c r="A4495" t="e">
        <f>Table15[[#This Row],[Name]]</f>
        <v>#VALUE!</v>
      </c>
      <c r="B4495" t="e">
        <f>IF(VLOOKUP($A4495,Parts!$A:$AM,B$1,0)="X",S$2,"")</f>
        <v>#VALUE!</v>
      </c>
      <c r="C4495" t="e">
        <f>IF(VLOOKUP($A4495,Parts!$A:$AM,C$1,0)="X",T$2,"")</f>
        <v>#VALUE!</v>
      </c>
      <c r="D4495" t="e">
        <f>IF(VLOOKUP($A4495,Parts!$A:$AM,D$1,0)="X",U$2,"")</f>
        <v>#VALUE!</v>
      </c>
      <c r="E4495" t="e">
        <f>IF(VLOOKUP($A4495,Parts!$A:$AM,E$1,0)="X",V$2,"")</f>
        <v>#VALUE!</v>
      </c>
      <c r="F4495" t="e">
        <f>IF(VLOOKUP($A4495,Parts!$A:$AM,F$1,0)="X",W$2,"")</f>
        <v>#VALUE!</v>
      </c>
      <c r="G4495" t="e">
        <f>IF(VLOOKUP($A4495,Parts!$A:$AM,G$1,0)="X",X$2,"")</f>
        <v>#VALUE!</v>
      </c>
      <c r="H4495" t="e">
        <f>IF(VLOOKUP($A4495,Parts!$A:$AM,H$1,0)="X",Y$2,"")</f>
        <v>#VALUE!</v>
      </c>
      <c r="I4495" t="e">
        <f>IF(VLOOKUP($A4495,Parts!$A:$AM,I$1,0)="X",Z$2,"")</f>
        <v>#VALUE!</v>
      </c>
      <c r="J4495" t="e">
        <f>IF(VLOOKUP($A4495,Parts!$A:$AM,J$1,0)="X",AA$2,"")</f>
        <v>#VALUE!</v>
      </c>
      <c r="K4495" t="e">
        <f>IF(VLOOKUP($A4495,Parts!$A:$AM,K$1,0)="X",AB$2,"")</f>
        <v>#VALUE!</v>
      </c>
      <c r="L4495" t="e">
        <f>IF(VLOOKUP($A4495,Parts!$A:$AM,L$1,0)="X",AC$2,"")</f>
        <v>#VALUE!</v>
      </c>
      <c r="M4495" t="e">
        <f>IF(VLOOKUP($A4495,Parts!$A:$AM,M$1,0)="X",AD$2,"")</f>
        <v>#VALUE!</v>
      </c>
      <c r="N4495" t="e">
        <f>IF(VLOOKUP($A4495,Parts!$A:$AM,N$1,0)="X",AE$2,"")</f>
        <v>#VALUE!</v>
      </c>
      <c r="O4495" t="e">
        <f>IF(VLOOKUP($A4495,Parts!$A:$AM,O$1,0)="X",AF$2,"")</f>
        <v>#VALUE!</v>
      </c>
      <c r="P4495" t="e">
        <f t="shared" si="71"/>
        <v>#VALUE!</v>
      </c>
    </row>
    <row r="4496" spans="1:16" x14ac:dyDescent="0.25">
      <c r="A4496" t="e">
        <f>Table15[[#This Row],[Name]]</f>
        <v>#VALUE!</v>
      </c>
      <c r="B4496" t="e">
        <f>IF(VLOOKUP($A4496,Parts!$A:$AM,B$1,0)="X",S$2,"")</f>
        <v>#VALUE!</v>
      </c>
      <c r="C4496" t="e">
        <f>IF(VLOOKUP($A4496,Parts!$A:$AM,C$1,0)="X",T$2,"")</f>
        <v>#VALUE!</v>
      </c>
      <c r="D4496" t="e">
        <f>IF(VLOOKUP($A4496,Parts!$A:$AM,D$1,0)="X",U$2,"")</f>
        <v>#VALUE!</v>
      </c>
      <c r="E4496" t="e">
        <f>IF(VLOOKUP($A4496,Parts!$A:$AM,E$1,0)="X",V$2,"")</f>
        <v>#VALUE!</v>
      </c>
      <c r="F4496" t="e">
        <f>IF(VLOOKUP($A4496,Parts!$A:$AM,F$1,0)="X",W$2,"")</f>
        <v>#VALUE!</v>
      </c>
      <c r="G4496" t="e">
        <f>IF(VLOOKUP($A4496,Parts!$A:$AM,G$1,0)="X",X$2,"")</f>
        <v>#VALUE!</v>
      </c>
      <c r="H4496" t="e">
        <f>IF(VLOOKUP($A4496,Parts!$A:$AM,H$1,0)="X",Y$2,"")</f>
        <v>#VALUE!</v>
      </c>
      <c r="I4496" t="e">
        <f>IF(VLOOKUP($A4496,Parts!$A:$AM,I$1,0)="X",Z$2,"")</f>
        <v>#VALUE!</v>
      </c>
      <c r="J4496" t="e">
        <f>IF(VLOOKUP($A4496,Parts!$A:$AM,J$1,0)="X",AA$2,"")</f>
        <v>#VALUE!</v>
      </c>
      <c r="K4496" t="e">
        <f>IF(VLOOKUP($A4496,Parts!$A:$AM,K$1,0)="X",AB$2,"")</f>
        <v>#VALUE!</v>
      </c>
      <c r="L4496" t="e">
        <f>IF(VLOOKUP($A4496,Parts!$A:$AM,L$1,0)="X",AC$2,"")</f>
        <v>#VALUE!</v>
      </c>
      <c r="M4496" t="e">
        <f>IF(VLOOKUP($A4496,Parts!$A:$AM,M$1,0)="X",AD$2,"")</f>
        <v>#VALUE!</v>
      </c>
      <c r="N4496" t="e">
        <f>IF(VLOOKUP($A4496,Parts!$A:$AM,N$1,0)="X",AE$2,"")</f>
        <v>#VALUE!</v>
      </c>
      <c r="O4496" t="e">
        <f>IF(VLOOKUP($A4496,Parts!$A:$AM,O$1,0)="X",AF$2,"")</f>
        <v>#VALUE!</v>
      </c>
      <c r="P4496" t="e">
        <f t="shared" si="71"/>
        <v>#VALUE!</v>
      </c>
    </row>
    <row r="4497" spans="1:16" x14ac:dyDescent="0.25">
      <c r="A4497" t="e">
        <f>Table15[[#This Row],[Name]]</f>
        <v>#VALUE!</v>
      </c>
      <c r="B4497" t="e">
        <f>IF(VLOOKUP($A4497,Parts!$A:$AM,B$1,0)="X",S$2,"")</f>
        <v>#VALUE!</v>
      </c>
      <c r="C4497" t="e">
        <f>IF(VLOOKUP($A4497,Parts!$A:$AM,C$1,0)="X",T$2,"")</f>
        <v>#VALUE!</v>
      </c>
      <c r="D4497" t="e">
        <f>IF(VLOOKUP($A4497,Parts!$A:$AM,D$1,0)="X",U$2,"")</f>
        <v>#VALUE!</v>
      </c>
      <c r="E4497" t="e">
        <f>IF(VLOOKUP($A4497,Parts!$A:$AM,E$1,0)="X",V$2,"")</f>
        <v>#VALUE!</v>
      </c>
      <c r="F4497" t="e">
        <f>IF(VLOOKUP($A4497,Parts!$A:$AM,F$1,0)="X",W$2,"")</f>
        <v>#VALUE!</v>
      </c>
      <c r="G4497" t="e">
        <f>IF(VLOOKUP($A4497,Parts!$A:$AM,G$1,0)="X",X$2,"")</f>
        <v>#VALUE!</v>
      </c>
      <c r="H4497" t="e">
        <f>IF(VLOOKUP($A4497,Parts!$A:$AM,H$1,0)="X",Y$2,"")</f>
        <v>#VALUE!</v>
      </c>
      <c r="I4497" t="e">
        <f>IF(VLOOKUP($A4497,Parts!$A:$AM,I$1,0)="X",Z$2,"")</f>
        <v>#VALUE!</v>
      </c>
      <c r="J4497" t="e">
        <f>IF(VLOOKUP($A4497,Parts!$A:$AM,J$1,0)="X",AA$2,"")</f>
        <v>#VALUE!</v>
      </c>
      <c r="K4497" t="e">
        <f>IF(VLOOKUP($A4497,Parts!$A:$AM,K$1,0)="X",AB$2,"")</f>
        <v>#VALUE!</v>
      </c>
      <c r="L4497" t="e">
        <f>IF(VLOOKUP($A4497,Parts!$A:$AM,L$1,0)="X",AC$2,"")</f>
        <v>#VALUE!</v>
      </c>
      <c r="M4497" t="e">
        <f>IF(VLOOKUP($A4497,Parts!$A:$AM,M$1,0)="X",AD$2,"")</f>
        <v>#VALUE!</v>
      </c>
      <c r="N4497" t="e">
        <f>IF(VLOOKUP($A4497,Parts!$A:$AM,N$1,0)="X",AE$2,"")</f>
        <v>#VALUE!</v>
      </c>
      <c r="O4497" t="e">
        <f>IF(VLOOKUP($A4497,Parts!$A:$AM,O$1,0)="X",AF$2,"")</f>
        <v>#VALUE!</v>
      </c>
      <c r="P4497" t="e">
        <f t="shared" si="71"/>
        <v>#VALUE!</v>
      </c>
    </row>
    <row r="4498" spans="1:16" x14ac:dyDescent="0.25">
      <c r="A4498" t="e">
        <f>Table15[[#This Row],[Name]]</f>
        <v>#VALUE!</v>
      </c>
      <c r="B4498" t="e">
        <f>IF(VLOOKUP($A4498,Parts!$A:$AM,B$1,0)="X",S$2,"")</f>
        <v>#VALUE!</v>
      </c>
      <c r="C4498" t="e">
        <f>IF(VLOOKUP($A4498,Parts!$A:$AM,C$1,0)="X",T$2,"")</f>
        <v>#VALUE!</v>
      </c>
      <c r="D4498" t="e">
        <f>IF(VLOOKUP($A4498,Parts!$A:$AM,D$1,0)="X",U$2,"")</f>
        <v>#VALUE!</v>
      </c>
      <c r="E4498" t="e">
        <f>IF(VLOOKUP($A4498,Parts!$A:$AM,E$1,0)="X",V$2,"")</f>
        <v>#VALUE!</v>
      </c>
      <c r="F4498" t="e">
        <f>IF(VLOOKUP($A4498,Parts!$A:$AM,F$1,0)="X",W$2,"")</f>
        <v>#VALUE!</v>
      </c>
      <c r="G4498" t="e">
        <f>IF(VLOOKUP($A4498,Parts!$A:$AM,G$1,0)="X",X$2,"")</f>
        <v>#VALUE!</v>
      </c>
      <c r="H4498" t="e">
        <f>IF(VLOOKUP($A4498,Parts!$A:$AM,H$1,0)="X",Y$2,"")</f>
        <v>#VALUE!</v>
      </c>
      <c r="I4498" t="e">
        <f>IF(VLOOKUP($A4498,Parts!$A:$AM,I$1,0)="X",Z$2,"")</f>
        <v>#VALUE!</v>
      </c>
      <c r="J4498" t="e">
        <f>IF(VLOOKUP($A4498,Parts!$A:$AM,J$1,0)="X",AA$2,"")</f>
        <v>#VALUE!</v>
      </c>
      <c r="K4498" t="e">
        <f>IF(VLOOKUP($A4498,Parts!$A:$AM,K$1,0)="X",AB$2,"")</f>
        <v>#VALUE!</v>
      </c>
      <c r="L4498" t="e">
        <f>IF(VLOOKUP($A4498,Parts!$A:$AM,L$1,0)="X",AC$2,"")</f>
        <v>#VALUE!</v>
      </c>
      <c r="M4498" t="e">
        <f>IF(VLOOKUP($A4498,Parts!$A:$AM,M$1,0)="X",AD$2,"")</f>
        <v>#VALUE!</v>
      </c>
      <c r="N4498" t="e">
        <f>IF(VLOOKUP($A4498,Parts!$A:$AM,N$1,0)="X",AE$2,"")</f>
        <v>#VALUE!</v>
      </c>
      <c r="O4498" t="e">
        <f>IF(VLOOKUP($A4498,Parts!$A:$AM,O$1,0)="X",AF$2,"")</f>
        <v>#VALUE!</v>
      </c>
      <c r="P4498" t="e">
        <f t="shared" si="71"/>
        <v>#VALUE!</v>
      </c>
    </row>
    <row r="4499" spans="1:16" x14ac:dyDescent="0.25">
      <c r="A4499" t="e">
        <f>Table15[[#This Row],[Name]]</f>
        <v>#VALUE!</v>
      </c>
      <c r="B4499" t="e">
        <f>IF(VLOOKUP($A4499,Parts!$A:$AM,B$1,0)="X",S$2,"")</f>
        <v>#VALUE!</v>
      </c>
      <c r="C4499" t="e">
        <f>IF(VLOOKUP($A4499,Parts!$A:$AM,C$1,0)="X",T$2,"")</f>
        <v>#VALUE!</v>
      </c>
      <c r="D4499" t="e">
        <f>IF(VLOOKUP($A4499,Parts!$A:$AM,D$1,0)="X",U$2,"")</f>
        <v>#VALUE!</v>
      </c>
      <c r="E4499" t="e">
        <f>IF(VLOOKUP($A4499,Parts!$A:$AM,E$1,0)="X",V$2,"")</f>
        <v>#VALUE!</v>
      </c>
      <c r="F4499" t="e">
        <f>IF(VLOOKUP($A4499,Parts!$A:$AM,F$1,0)="X",W$2,"")</f>
        <v>#VALUE!</v>
      </c>
      <c r="G4499" t="e">
        <f>IF(VLOOKUP($A4499,Parts!$A:$AM,G$1,0)="X",X$2,"")</f>
        <v>#VALUE!</v>
      </c>
      <c r="H4499" t="e">
        <f>IF(VLOOKUP($A4499,Parts!$A:$AM,H$1,0)="X",Y$2,"")</f>
        <v>#VALUE!</v>
      </c>
      <c r="I4499" t="e">
        <f>IF(VLOOKUP($A4499,Parts!$A:$AM,I$1,0)="X",Z$2,"")</f>
        <v>#VALUE!</v>
      </c>
      <c r="J4499" t="e">
        <f>IF(VLOOKUP($A4499,Parts!$A:$AM,J$1,0)="X",AA$2,"")</f>
        <v>#VALUE!</v>
      </c>
      <c r="K4499" t="e">
        <f>IF(VLOOKUP($A4499,Parts!$A:$AM,K$1,0)="X",AB$2,"")</f>
        <v>#VALUE!</v>
      </c>
      <c r="L4499" t="e">
        <f>IF(VLOOKUP($A4499,Parts!$A:$AM,L$1,0)="X",AC$2,"")</f>
        <v>#VALUE!</v>
      </c>
      <c r="M4499" t="e">
        <f>IF(VLOOKUP($A4499,Parts!$A:$AM,M$1,0)="X",AD$2,"")</f>
        <v>#VALUE!</v>
      </c>
      <c r="N4499" t="e">
        <f>IF(VLOOKUP($A4499,Parts!$A:$AM,N$1,0)="X",AE$2,"")</f>
        <v>#VALUE!</v>
      </c>
      <c r="O4499" t="e">
        <f>IF(VLOOKUP($A4499,Parts!$A:$AM,O$1,0)="X",AF$2,"")</f>
        <v>#VALUE!</v>
      </c>
      <c r="P4499" t="e">
        <f t="shared" si="71"/>
        <v>#VALUE!</v>
      </c>
    </row>
    <row r="4500" spans="1:16" x14ac:dyDescent="0.25">
      <c r="A4500" t="e">
        <f>Table15[[#This Row],[Name]]</f>
        <v>#VALUE!</v>
      </c>
      <c r="B4500" t="e">
        <f>IF(VLOOKUP($A4500,Parts!$A:$AM,B$1,0)="X",S$2,"")</f>
        <v>#VALUE!</v>
      </c>
      <c r="C4500" t="e">
        <f>IF(VLOOKUP($A4500,Parts!$A:$AM,C$1,0)="X",T$2,"")</f>
        <v>#VALUE!</v>
      </c>
      <c r="D4500" t="e">
        <f>IF(VLOOKUP($A4500,Parts!$A:$AM,D$1,0)="X",U$2,"")</f>
        <v>#VALUE!</v>
      </c>
      <c r="E4500" t="e">
        <f>IF(VLOOKUP($A4500,Parts!$A:$AM,E$1,0)="X",V$2,"")</f>
        <v>#VALUE!</v>
      </c>
      <c r="F4500" t="e">
        <f>IF(VLOOKUP($A4500,Parts!$A:$AM,F$1,0)="X",W$2,"")</f>
        <v>#VALUE!</v>
      </c>
      <c r="G4500" t="e">
        <f>IF(VLOOKUP($A4500,Parts!$A:$AM,G$1,0)="X",X$2,"")</f>
        <v>#VALUE!</v>
      </c>
      <c r="H4500" t="e">
        <f>IF(VLOOKUP($A4500,Parts!$A:$AM,H$1,0)="X",Y$2,"")</f>
        <v>#VALUE!</v>
      </c>
      <c r="I4500" t="e">
        <f>IF(VLOOKUP($A4500,Parts!$A:$AM,I$1,0)="X",Z$2,"")</f>
        <v>#VALUE!</v>
      </c>
      <c r="J4500" t="e">
        <f>IF(VLOOKUP($A4500,Parts!$A:$AM,J$1,0)="X",AA$2,"")</f>
        <v>#VALUE!</v>
      </c>
      <c r="K4500" t="e">
        <f>IF(VLOOKUP($A4500,Parts!$A:$AM,K$1,0)="X",AB$2,"")</f>
        <v>#VALUE!</v>
      </c>
      <c r="L4500" t="e">
        <f>IF(VLOOKUP($A4500,Parts!$A:$AM,L$1,0)="X",AC$2,"")</f>
        <v>#VALUE!</v>
      </c>
      <c r="M4500" t="e">
        <f>IF(VLOOKUP($A4500,Parts!$A:$AM,M$1,0)="X",AD$2,"")</f>
        <v>#VALUE!</v>
      </c>
      <c r="N4500" t="e">
        <f>IF(VLOOKUP($A4500,Parts!$A:$AM,N$1,0)="X",AE$2,"")</f>
        <v>#VALUE!</v>
      </c>
      <c r="O4500" t="e">
        <f>IF(VLOOKUP($A4500,Parts!$A:$AM,O$1,0)="X",AF$2,"")</f>
        <v>#VALUE!</v>
      </c>
      <c r="P4500" t="e">
        <f t="shared" si="71"/>
        <v>#VALUE!</v>
      </c>
    </row>
    <row r="4501" spans="1:16" x14ac:dyDescent="0.25">
      <c r="A4501" t="e">
        <f>Table15[[#This Row],[Name]]</f>
        <v>#VALUE!</v>
      </c>
      <c r="B4501" t="e">
        <f>IF(VLOOKUP($A4501,Parts!$A:$AM,B$1,0)="X",S$2,"")</f>
        <v>#VALUE!</v>
      </c>
      <c r="C4501" t="e">
        <f>IF(VLOOKUP($A4501,Parts!$A:$AM,C$1,0)="X",T$2,"")</f>
        <v>#VALUE!</v>
      </c>
      <c r="D4501" t="e">
        <f>IF(VLOOKUP($A4501,Parts!$A:$AM,D$1,0)="X",U$2,"")</f>
        <v>#VALUE!</v>
      </c>
      <c r="E4501" t="e">
        <f>IF(VLOOKUP($A4501,Parts!$A:$AM,E$1,0)="X",V$2,"")</f>
        <v>#VALUE!</v>
      </c>
      <c r="F4501" t="e">
        <f>IF(VLOOKUP($A4501,Parts!$A:$AM,F$1,0)="X",W$2,"")</f>
        <v>#VALUE!</v>
      </c>
      <c r="G4501" t="e">
        <f>IF(VLOOKUP($A4501,Parts!$A:$AM,G$1,0)="X",X$2,"")</f>
        <v>#VALUE!</v>
      </c>
      <c r="H4501" t="e">
        <f>IF(VLOOKUP($A4501,Parts!$A:$AM,H$1,0)="X",Y$2,"")</f>
        <v>#VALUE!</v>
      </c>
      <c r="I4501" t="e">
        <f>IF(VLOOKUP($A4501,Parts!$A:$AM,I$1,0)="X",Z$2,"")</f>
        <v>#VALUE!</v>
      </c>
      <c r="J4501" t="e">
        <f>IF(VLOOKUP($A4501,Parts!$A:$AM,J$1,0)="X",AA$2,"")</f>
        <v>#VALUE!</v>
      </c>
      <c r="K4501" t="e">
        <f>IF(VLOOKUP($A4501,Parts!$A:$AM,K$1,0)="X",AB$2,"")</f>
        <v>#VALUE!</v>
      </c>
      <c r="L4501" t="e">
        <f>IF(VLOOKUP($A4501,Parts!$A:$AM,L$1,0)="X",AC$2,"")</f>
        <v>#VALUE!</v>
      </c>
      <c r="M4501" t="e">
        <f>IF(VLOOKUP($A4501,Parts!$A:$AM,M$1,0)="X",AD$2,"")</f>
        <v>#VALUE!</v>
      </c>
      <c r="N4501" t="e">
        <f>IF(VLOOKUP($A4501,Parts!$A:$AM,N$1,0)="X",AE$2,"")</f>
        <v>#VALUE!</v>
      </c>
      <c r="O4501" t="e">
        <f>IF(VLOOKUP($A4501,Parts!$A:$AM,O$1,0)="X",AF$2,"")</f>
        <v>#VALUE!</v>
      </c>
      <c r="P4501" t="e">
        <f t="shared" si="71"/>
        <v>#VALUE!</v>
      </c>
    </row>
    <row r="4502" spans="1:16" x14ac:dyDescent="0.25">
      <c r="A4502" t="e">
        <f>Table15[[#This Row],[Name]]</f>
        <v>#VALUE!</v>
      </c>
      <c r="B4502" t="e">
        <f>IF(VLOOKUP($A4502,Parts!$A:$AM,B$1,0)="X",S$2,"")</f>
        <v>#VALUE!</v>
      </c>
      <c r="C4502" t="e">
        <f>IF(VLOOKUP($A4502,Parts!$A:$AM,C$1,0)="X",T$2,"")</f>
        <v>#VALUE!</v>
      </c>
      <c r="D4502" t="e">
        <f>IF(VLOOKUP($A4502,Parts!$A:$AM,D$1,0)="X",U$2,"")</f>
        <v>#VALUE!</v>
      </c>
      <c r="E4502" t="e">
        <f>IF(VLOOKUP($A4502,Parts!$A:$AM,E$1,0)="X",V$2,"")</f>
        <v>#VALUE!</v>
      </c>
      <c r="F4502" t="e">
        <f>IF(VLOOKUP($A4502,Parts!$A:$AM,F$1,0)="X",W$2,"")</f>
        <v>#VALUE!</v>
      </c>
      <c r="G4502" t="e">
        <f>IF(VLOOKUP($A4502,Parts!$A:$AM,G$1,0)="X",X$2,"")</f>
        <v>#VALUE!</v>
      </c>
      <c r="H4502" t="e">
        <f>IF(VLOOKUP($A4502,Parts!$A:$AM,H$1,0)="X",Y$2,"")</f>
        <v>#VALUE!</v>
      </c>
      <c r="I4502" t="e">
        <f>IF(VLOOKUP($A4502,Parts!$A:$AM,I$1,0)="X",Z$2,"")</f>
        <v>#VALUE!</v>
      </c>
      <c r="J4502" t="e">
        <f>IF(VLOOKUP($A4502,Parts!$A:$AM,J$1,0)="X",AA$2,"")</f>
        <v>#VALUE!</v>
      </c>
      <c r="K4502" t="e">
        <f>IF(VLOOKUP($A4502,Parts!$A:$AM,K$1,0)="X",AB$2,"")</f>
        <v>#VALUE!</v>
      </c>
      <c r="L4502" t="e">
        <f>IF(VLOOKUP($A4502,Parts!$A:$AM,L$1,0)="X",AC$2,"")</f>
        <v>#VALUE!</v>
      </c>
      <c r="M4502" t="e">
        <f>IF(VLOOKUP($A4502,Parts!$A:$AM,M$1,0)="X",AD$2,"")</f>
        <v>#VALUE!</v>
      </c>
      <c r="N4502" t="e">
        <f>IF(VLOOKUP($A4502,Parts!$A:$AM,N$1,0)="X",AE$2,"")</f>
        <v>#VALUE!</v>
      </c>
      <c r="O4502" t="e">
        <f>IF(VLOOKUP($A4502,Parts!$A:$AM,O$1,0)="X",AF$2,"")</f>
        <v>#VALUE!</v>
      </c>
      <c r="P4502" t="e">
        <f t="shared" si="71"/>
        <v>#VALUE!</v>
      </c>
    </row>
    <row r="4503" spans="1:16" x14ac:dyDescent="0.25">
      <c r="A4503" t="e">
        <f>Table15[[#This Row],[Name]]</f>
        <v>#VALUE!</v>
      </c>
      <c r="B4503" t="e">
        <f>IF(VLOOKUP($A4503,Parts!$A:$AM,B$1,0)="X",S$2,"")</f>
        <v>#VALUE!</v>
      </c>
      <c r="C4503" t="e">
        <f>IF(VLOOKUP($A4503,Parts!$A:$AM,C$1,0)="X",T$2,"")</f>
        <v>#VALUE!</v>
      </c>
      <c r="D4503" t="e">
        <f>IF(VLOOKUP($A4503,Parts!$A:$AM,D$1,0)="X",U$2,"")</f>
        <v>#VALUE!</v>
      </c>
      <c r="E4503" t="e">
        <f>IF(VLOOKUP($A4503,Parts!$A:$AM,E$1,0)="X",V$2,"")</f>
        <v>#VALUE!</v>
      </c>
      <c r="F4503" t="e">
        <f>IF(VLOOKUP($A4503,Parts!$A:$AM,F$1,0)="X",W$2,"")</f>
        <v>#VALUE!</v>
      </c>
      <c r="G4503" t="e">
        <f>IF(VLOOKUP($A4503,Parts!$A:$AM,G$1,0)="X",X$2,"")</f>
        <v>#VALUE!</v>
      </c>
      <c r="H4503" t="e">
        <f>IF(VLOOKUP($A4503,Parts!$A:$AM,H$1,0)="X",Y$2,"")</f>
        <v>#VALUE!</v>
      </c>
      <c r="I4503" t="e">
        <f>IF(VLOOKUP($A4503,Parts!$A:$AM,I$1,0)="X",Z$2,"")</f>
        <v>#VALUE!</v>
      </c>
      <c r="J4503" t="e">
        <f>IF(VLOOKUP($A4503,Parts!$A:$AM,J$1,0)="X",AA$2,"")</f>
        <v>#VALUE!</v>
      </c>
      <c r="K4503" t="e">
        <f>IF(VLOOKUP($A4503,Parts!$A:$AM,K$1,0)="X",AB$2,"")</f>
        <v>#VALUE!</v>
      </c>
      <c r="L4503" t="e">
        <f>IF(VLOOKUP($A4503,Parts!$A:$AM,L$1,0)="X",AC$2,"")</f>
        <v>#VALUE!</v>
      </c>
      <c r="M4503" t="e">
        <f>IF(VLOOKUP($A4503,Parts!$A:$AM,M$1,0)="X",AD$2,"")</f>
        <v>#VALUE!</v>
      </c>
      <c r="N4503" t="e">
        <f>IF(VLOOKUP($A4503,Parts!$A:$AM,N$1,0)="X",AE$2,"")</f>
        <v>#VALUE!</v>
      </c>
      <c r="O4503" t="e">
        <f>IF(VLOOKUP($A4503,Parts!$A:$AM,O$1,0)="X",AF$2,"")</f>
        <v>#VALUE!</v>
      </c>
      <c r="P4503" t="e">
        <f t="shared" si="71"/>
        <v>#VALUE!</v>
      </c>
    </row>
    <row r="4504" spans="1:16" x14ac:dyDescent="0.25">
      <c r="A4504" t="e">
        <f>Table15[[#This Row],[Name]]</f>
        <v>#VALUE!</v>
      </c>
      <c r="B4504" t="e">
        <f>IF(VLOOKUP($A4504,Parts!$A:$AM,B$1,0)="X",S$2,"")</f>
        <v>#VALUE!</v>
      </c>
      <c r="C4504" t="e">
        <f>IF(VLOOKUP($A4504,Parts!$A:$AM,C$1,0)="X",T$2,"")</f>
        <v>#VALUE!</v>
      </c>
      <c r="D4504" t="e">
        <f>IF(VLOOKUP($A4504,Parts!$A:$AM,D$1,0)="X",U$2,"")</f>
        <v>#VALUE!</v>
      </c>
      <c r="E4504" t="e">
        <f>IF(VLOOKUP($A4504,Parts!$A:$AM,E$1,0)="X",V$2,"")</f>
        <v>#VALUE!</v>
      </c>
      <c r="F4504" t="e">
        <f>IF(VLOOKUP($A4504,Parts!$A:$AM,F$1,0)="X",W$2,"")</f>
        <v>#VALUE!</v>
      </c>
      <c r="G4504" t="e">
        <f>IF(VLOOKUP($A4504,Parts!$A:$AM,G$1,0)="X",X$2,"")</f>
        <v>#VALUE!</v>
      </c>
      <c r="H4504" t="e">
        <f>IF(VLOOKUP($A4504,Parts!$A:$AM,H$1,0)="X",Y$2,"")</f>
        <v>#VALUE!</v>
      </c>
      <c r="I4504" t="e">
        <f>IF(VLOOKUP($A4504,Parts!$A:$AM,I$1,0)="X",Z$2,"")</f>
        <v>#VALUE!</v>
      </c>
      <c r="J4504" t="e">
        <f>IF(VLOOKUP($A4504,Parts!$A:$AM,J$1,0)="X",AA$2,"")</f>
        <v>#VALUE!</v>
      </c>
      <c r="K4504" t="e">
        <f>IF(VLOOKUP($A4504,Parts!$A:$AM,K$1,0)="X",AB$2,"")</f>
        <v>#VALUE!</v>
      </c>
      <c r="L4504" t="e">
        <f>IF(VLOOKUP($A4504,Parts!$A:$AM,L$1,0)="X",AC$2,"")</f>
        <v>#VALUE!</v>
      </c>
      <c r="M4504" t="e">
        <f>IF(VLOOKUP($A4504,Parts!$A:$AM,M$1,0)="X",AD$2,"")</f>
        <v>#VALUE!</v>
      </c>
      <c r="N4504" t="e">
        <f>IF(VLOOKUP($A4504,Parts!$A:$AM,N$1,0)="X",AE$2,"")</f>
        <v>#VALUE!</v>
      </c>
      <c r="O4504" t="e">
        <f>IF(VLOOKUP($A4504,Parts!$A:$AM,O$1,0)="X",AF$2,"")</f>
        <v>#VALUE!</v>
      </c>
      <c r="P4504" t="e">
        <f t="shared" si="71"/>
        <v>#VALUE!</v>
      </c>
    </row>
    <row r="4505" spans="1:16" x14ac:dyDescent="0.25">
      <c r="A4505" t="e">
        <f>Table15[[#This Row],[Name]]</f>
        <v>#VALUE!</v>
      </c>
      <c r="B4505" t="e">
        <f>IF(VLOOKUP($A4505,Parts!$A:$AM,B$1,0)="X",S$2,"")</f>
        <v>#VALUE!</v>
      </c>
      <c r="C4505" t="e">
        <f>IF(VLOOKUP($A4505,Parts!$A:$AM,C$1,0)="X",T$2,"")</f>
        <v>#VALUE!</v>
      </c>
      <c r="D4505" t="e">
        <f>IF(VLOOKUP($A4505,Parts!$A:$AM,D$1,0)="X",U$2,"")</f>
        <v>#VALUE!</v>
      </c>
      <c r="E4505" t="e">
        <f>IF(VLOOKUP($A4505,Parts!$A:$AM,E$1,0)="X",V$2,"")</f>
        <v>#VALUE!</v>
      </c>
      <c r="F4505" t="e">
        <f>IF(VLOOKUP($A4505,Parts!$A:$AM,F$1,0)="X",W$2,"")</f>
        <v>#VALUE!</v>
      </c>
      <c r="G4505" t="e">
        <f>IF(VLOOKUP($A4505,Parts!$A:$AM,G$1,0)="X",X$2,"")</f>
        <v>#VALUE!</v>
      </c>
      <c r="H4505" t="e">
        <f>IF(VLOOKUP($A4505,Parts!$A:$AM,H$1,0)="X",Y$2,"")</f>
        <v>#VALUE!</v>
      </c>
      <c r="I4505" t="e">
        <f>IF(VLOOKUP($A4505,Parts!$A:$AM,I$1,0)="X",Z$2,"")</f>
        <v>#VALUE!</v>
      </c>
      <c r="J4505" t="e">
        <f>IF(VLOOKUP($A4505,Parts!$A:$AM,J$1,0)="X",AA$2,"")</f>
        <v>#VALUE!</v>
      </c>
      <c r="K4505" t="e">
        <f>IF(VLOOKUP($A4505,Parts!$A:$AM,K$1,0)="X",AB$2,"")</f>
        <v>#VALUE!</v>
      </c>
      <c r="L4505" t="e">
        <f>IF(VLOOKUP($A4505,Parts!$A:$AM,L$1,0)="X",AC$2,"")</f>
        <v>#VALUE!</v>
      </c>
      <c r="M4505" t="e">
        <f>IF(VLOOKUP($A4505,Parts!$A:$AM,M$1,0)="X",AD$2,"")</f>
        <v>#VALUE!</v>
      </c>
      <c r="N4505" t="e">
        <f>IF(VLOOKUP($A4505,Parts!$A:$AM,N$1,0)="X",AE$2,"")</f>
        <v>#VALUE!</v>
      </c>
      <c r="O4505" t="e">
        <f>IF(VLOOKUP($A4505,Parts!$A:$AM,O$1,0)="X",AF$2,"")</f>
        <v>#VALUE!</v>
      </c>
      <c r="P4505" t="e">
        <f t="shared" si="71"/>
        <v>#VALUE!</v>
      </c>
    </row>
    <row r="4506" spans="1:16" x14ac:dyDescent="0.25">
      <c r="A4506" t="e">
        <f>Table15[[#This Row],[Name]]</f>
        <v>#VALUE!</v>
      </c>
      <c r="B4506" t="e">
        <f>IF(VLOOKUP($A4506,Parts!$A:$AM,B$1,0)="X",S$2,"")</f>
        <v>#VALUE!</v>
      </c>
      <c r="C4506" t="e">
        <f>IF(VLOOKUP($A4506,Parts!$A:$AM,C$1,0)="X",T$2,"")</f>
        <v>#VALUE!</v>
      </c>
      <c r="D4506" t="e">
        <f>IF(VLOOKUP($A4506,Parts!$A:$AM,D$1,0)="X",U$2,"")</f>
        <v>#VALUE!</v>
      </c>
      <c r="E4506" t="e">
        <f>IF(VLOOKUP($A4506,Parts!$A:$AM,E$1,0)="X",V$2,"")</f>
        <v>#VALUE!</v>
      </c>
      <c r="F4506" t="e">
        <f>IF(VLOOKUP($A4506,Parts!$A:$AM,F$1,0)="X",W$2,"")</f>
        <v>#VALUE!</v>
      </c>
      <c r="G4506" t="e">
        <f>IF(VLOOKUP($A4506,Parts!$A:$AM,G$1,0)="X",X$2,"")</f>
        <v>#VALUE!</v>
      </c>
      <c r="H4506" t="e">
        <f>IF(VLOOKUP($A4506,Parts!$A:$AM,H$1,0)="X",Y$2,"")</f>
        <v>#VALUE!</v>
      </c>
      <c r="I4506" t="e">
        <f>IF(VLOOKUP($A4506,Parts!$A:$AM,I$1,0)="X",Z$2,"")</f>
        <v>#VALUE!</v>
      </c>
      <c r="J4506" t="e">
        <f>IF(VLOOKUP($A4506,Parts!$A:$AM,J$1,0)="X",AA$2,"")</f>
        <v>#VALUE!</v>
      </c>
      <c r="K4506" t="e">
        <f>IF(VLOOKUP($A4506,Parts!$A:$AM,K$1,0)="X",AB$2,"")</f>
        <v>#VALUE!</v>
      </c>
      <c r="L4506" t="e">
        <f>IF(VLOOKUP($A4506,Parts!$A:$AM,L$1,0)="X",AC$2,"")</f>
        <v>#VALUE!</v>
      </c>
      <c r="M4506" t="e">
        <f>IF(VLOOKUP($A4506,Parts!$A:$AM,M$1,0)="X",AD$2,"")</f>
        <v>#VALUE!</v>
      </c>
      <c r="N4506" t="e">
        <f>IF(VLOOKUP($A4506,Parts!$A:$AM,N$1,0)="X",AE$2,"")</f>
        <v>#VALUE!</v>
      </c>
      <c r="O4506" t="e">
        <f>IF(VLOOKUP($A4506,Parts!$A:$AM,O$1,0)="X",AF$2,"")</f>
        <v>#VALUE!</v>
      </c>
      <c r="P4506" t="e">
        <f t="shared" si="71"/>
        <v>#VALUE!</v>
      </c>
    </row>
    <row r="4507" spans="1:16" x14ac:dyDescent="0.25">
      <c r="A4507" t="e">
        <f>Table15[[#This Row],[Name]]</f>
        <v>#VALUE!</v>
      </c>
      <c r="B4507" t="e">
        <f>IF(VLOOKUP($A4507,Parts!$A:$AM,B$1,0)="X",S$2,"")</f>
        <v>#VALUE!</v>
      </c>
      <c r="C4507" t="e">
        <f>IF(VLOOKUP($A4507,Parts!$A:$AM,C$1,0)="X",T$2,"")</f>
        <v>#VALUE!</v>
      </c>
      <c r="D4507" t="e">
        <f>IF(VLOOKUP($A4507,Parts!$A:$AM,D$1,0)="X",U$2,"")</f>
        <v>#VALUE!</v>
      </c>
      <c r="E4507" t="e">
        <f>IF(VLOOKUP($A4507,Parts!$A:$AM,E$1,0)="X",V$2,"")</f>
        <v>#VALUE!</v>
      </c>
      <c r="F4507" t="e">
        <f>IF(VLOOKUP($A4507,Parts!$A:$AM,F$1,0)="X",W$2,"")</f>
        <v>#VALUE!</v>
      </c>
      <c r="G4507" t="e">
        <f>IF(VLOOKUP($A4507,Parts!$A:$AM,G$1,0)="X",X$2,"")</f>
        <v>#VALUE!</v>
      </c>
      <c r="H4507" t="e">
        <f>IF(VLOOKUP($A4507,Parts!$A:$AM,H$1,0)="X",Y$2,"")</f>
        <v>#VALUE!</v>
      </c>
      <c r="I4507" t="e">
        <f>IF(VLOOKUP($A4507,Parts!$A:$AM,I$1,0)="X",Z$2,"")</f>
        <v>#VALUE!</v>
      </c>
      <c r="J4507" t="e">
        <f>IF(VLOOKUP($A4507,Parts!$A:$AM,J$1,0)="X",AA$2,"")</f>
        <v>#VALUE!</v>
      </c>
      <c r="K4507" t="e">
        <f>IF(VLOOKUP($A4507,Parts!$A:$AM,K$1,0)="X",AB$2,"")</f>
        <v>#VALUE!</v>
      </c>
      <c r="L4507" t="e">
        <f>IF(VLOOKUP($A4507,Parts!$A:$AM,L$1,0)="X",AC$2,"")</f>
        <v>#VALUE!</v>
      </c>
      <c r="M4507" t="e">
        <f>IF(VLOOKUP($A4507,Parts!$A:$AM,M$1,0)="X",AD$2,"")</f>
        <v>#VALUE!</v>
      </c>
      <c r="N4507" t="e">
        <f>IF(VLOOKUP($A4507,Parts!$A:$AM,N$1,0)="X",AE$2,"")</f>
        <v>#VALUE!</v>
      </c>
      <c r="O4507" t="e">
        <f>IF(VLOOKUP($A4507,Parts!$A:$AM,O$1,0)="X",AF$2,"")</f>
        <v>#VALUE!</v>
      </c>
      <c r="P4507" t="e">
        <f t="shared" si="71"/>
        <v>#VALUE!</v>
      </c>
    </row>
    <row r="4508" spans="1:16" x14ac:dyDescent="0.25">
      <c r="A4508" t="e">
        <f>Table15[[#This Row],[Name]]</f>
        <v>#VALUE!</v>
      </c>
      <c r="B4508" t="e">
        <f>IF(VLOOKUP($A4508,Parts!$A:$AM,B$1,0)="X",S$2,"")</f>
        <v>#VALUE!</v>
      </c>
      <c r="C4508" t="e">
        <f>IF(VLOOKUP($A4508,Parts!$A:$AM,C$1,0)="X",T$2,"")</f>
        <v>#VALUE!</v>
      </c>
      <c r="D4508" t="e">
        <f>IF(VLOOKUP($A4508,Parts!$A:$AM,D$1,0)="X",U$2,"")</f>
        <v>#VALUE!</v>
      </c>
      <c r="E4508" t="e">
        <f>IF(VLOOKUP($A4508,Parts!$A:$AM,E$1,0)="X",V$2,"")</f>
        <v>#VALUE!</v>
      </c>
      <c r="F4508" t="e">
        <f>IF(VLOOKUP($A4508,Parts!$A:$AM,F$1,0)="X",W$2,"")</f>
        <v>#VALUE!</v>
      </c>
      <c r="G4508" t="e">
        <f>IF(VLOOKUP($A4508,Parts!$A:$AM,G$1,0)="X",X$2,"")</f>
        <v>#VALUE!</v>
      </c>
      <c r="H4508" t="e">
        <f>IF(VLOOKUP($A4508,Parts!$A:$AM,H$1,0)="X",Y$2,"")</f>
        <v>#VALUE!</v>
      </c>
      <c r="I4508" t="e">
        <f>IF(VLOOKUP($A4508,Parts!$A:$AM,I$1,0)="X",Z$2,"")</f>
        <v>#VALUE!</v>
      </c>
      <c r="J4508" t="e">
        <f>IF(VLOOKUP($A4508,Parts!$A:$AM,J$1,0)="X",AA$2,"")</f>
        <v>#VALUE!</v>
      </c>
      <c r="K4508" t="e">
        <f>IF(VLOOKUP($A4508,Parts!$A:$AM,K$1,0)="X",AB$2,"")</f>
        <v>#VALUE!</v>
      </c>
      <c r="L4508" t="e">
        <f>IF(VLOOKUP($A4508,Parts!$A:$AM,L$1,0)="X",AC$2,"")</f>
        <v>#VALUE!</v>
      </c>
      <c r="M4508" t="e">
        <f>IF(VLOOKUP($A4508,Parts!$A:$AM,M$1,0)="X",AD$2,"")</f>
        <v>#VALUE!</v>
      </c>
      <c r="N4508" t="e">
        <f>IF(VLOOKUP($A4508,Parts!$A:$AM,N$1,0)="X",AE$2,"")</f>
        <v>#VALUE!</v>
      </c>
      <c r="O4508" t="e">
        <f>IF(VLOOKUP($A4508,Parts!$A:$AM,O$1,0)="X",AF$2,"")</f>
        <v>#VALUE!</v>
      </c>
      <c r="P4508" t="e">
        <f t="shared" si="71"/>
        <v>#VALUE!</v>
      </c>
    </row>
    <row r="4509" spans="1:16" x14ac:dyDescent="0.25">
      <c r="A4509" t="e">
        <f>Table15[[#This Row],[Name]]</f>
        <v>#VALUE!</v>
      </c>
      <c r="B4509" t="e">
        <f>IF(VLOOKUP($A4509,Parts!$A:$AM,B$1,0)="X",S$2,"")</f>
        <v>#VALUE!</v>
      </c>
      <c r="C4509" t="e">
        <f>IF(VLOOKUP($A4509,Parts!$A:$AM,C$1,0)="X",T$2,"")</f>
        <v>#VALUE!</v>
      </c>
      <c r="D4509" t="e">
        <f>IF(VLOOKUP($A4509,Parts!$A:$AM,D$1,0)="X",U$2,"")</f>
        <v>#VALUE!</v>
      </c>
      <c r="E4509" t="e">
        <f>IF(VLOOKUP($A4509,Parts!$A:$AM,E$1,0)="X",V$2,"")</f>
        <v>#VALUE!</v>
      </c>
      <c r="F4509" t="e">
        <f>IF(VLOOKUP($A4509,Parts!$A:$AM,F$1,0)="X",W$2,"")</f>
        <v>#VALUE!</v>
      </c>
      <c r="G4509" t="e">
        <f>IF(VLOOKUP($A4509,Parts!$A:$AM,G$1,0)="X",X$2,"")</f>
        <v>#VALUE!</v>
      </c>
      <c r="H4509" t="e">
        <f>IF(VLOOKUP($A4509,Parts!$A:$AM,H$1,0)="X",Y$2,"")</f>
        <v>#VALUE!</v>
      </c>
      <c r="I4509" t="e">
        <f>IF(VLOOKUP($A4509,Parts!$A:$AM,I$1,0)="X",Z$2,"")</f>
        <v>#VALUE!</v>
      </c>
      <c r="J4509" t="e">
        <f>IF(VLOOKUP($A4509,Parts!$A:$AM,J$1,0)="X",AA$2,"")</f>
        <v>#VALUE!</v>
      </c>
      <c r="K4509" t="e">
        <f>IF(VLOOKUP($A4509,Parts!$A:$AM,K$1,0)="X",AB$2,"")</f>
        <v>#VALUE!</v>
      </c>
      <c r="L4509" t="e">
        <f>IF(VLOOKUP($A4509,Parts!$A:$AM,L$1,0)="X",AC$2,"")</f>
        <v>#VALUE!</v>
      </c>
      <c r="M4509" t="e">
        <f>IF(VLOOKUP($A4509,Parts!$A:$AM,M$1,0)="X",AD$2,"")</f>
        <v>#VALUE!</v>
      </c>
      <c r="N4509" t="e">
        <f>IF(VLOOKUP($A4509,Parts!$A:$AM,N$1,0)="X",AE$2,"")</f>
        <v>#VALUE!</v>
      </c>
      <c r="O4509" t="e">
        <f>IF(VLOOKUP($A4509,Parts!$A:$AM,O$1,0)="X",AF$2,"")</f>
        <v>#VALUE!</v>
      </c>
      <c r="P4509" t="e">
        <f t="shared" si="71"/>
        <v>#VALUE!</v>
      </c>
    </row>
    <row r="4510" spans="1:16" x14ac:dyDescent="0.25">
      <c r="A4510" t="e">
        <f>Table15[[#This Row],[Name]]</f>
        <v>#VALUE!</v>
      </c>
      <c r="B4510" t="e">
        <f>IF(VLOOKUP($A4510,Parts!$A:$AM,B$1,0)="X",S$2,"")</f>
        <v>#VALUE!</v>
      </c>
      <c r="C4510" t="e">
        <f>IF(VLOOKUP($A4510,Parts!$A:$AM,C$1,0)="X",T$2,"")</f>
        <v>#VALUE!</v>
      </c>
      <c r="D4510" t="e">
        <f>IF(VLOOKUP($A4510,Parts!$A:$AM,D$1,0)="X",U$2,"")</f>
        <v>#VALUE!</v>
      </c>
      <c r="E4510" t="e">
        <f>IF(VLOOKUP($A4510,Parts!$A:$AM,E$1,0)="X",V$2,"")</f>
        <v>#VALUE!</v>
      </c>
      <c r="F4510" t="e">
        <f>IF(VLOOKUP($A4510,Parts!$A:$AM,F$1,0)="X",W$2,"")</f>
        <v>#VALUE!</v>
      </c>
      <c r="G4510" t="e">
        <f>IF(VLOOKUP($A4510,Parts!$A:$AM,G$1,0)="X",X$2,"")</f>
        <v>#VALUE!</v>
      </c>
      <c r="H4510" t="e">
        <f>IF(VLOOKUP($A4510,Parts!$A:$AM,H$1,0)="X",Y$2,"")</f>
        <v>#VALUE!</v>
      </c>
      <c r="I4510" t="e">
        <f>IF(VLOOKUP($A4510,Parts!$A:$AM,I$1,0)="X",Z$2,"")</f>
        <v>#VALUE!</v>
      </c>
      <c r="J4510" t="e">
        <f>IF(VLOOKUP($A4510,Parts!$A:$AM,J$1,0)="X",AA$2,"")</f>
        <v>#VALUE!</v>
      </c>
      <c r="K4510" t="e">
        <f>IF(VLOOKUP($A4510,Parts!$A:$AM,K$1,0)="X",AB$2,"")</f>
        <v>#VALUE!</v>
      </c>
      <c r="L4510" t="e">
        <f>IF(VLOOKUP($A4510,Parts!$A:$AM,L$1,0)="X",AC$2,"")</f>
        <v>#VALUE!</v>
      </c>
      <c r="M4510" t="e">
        <f>IF(VLOOKUP($A4510,Parts!$A:$AM,M$1,0)="X",AD$2,"")</f>
        <v>#VALUE!</v>
      </c>
      <c r="N4510" t="e">
        <f>IF(VLOOKUP($A4510,Parts!$A:$AM,N$1,0)="X",AE$2,"")</f>
        <v>#VALUE!</v>
      </c>
      <c r="O4510" t="e">
        <f>IF(VLOOKUP($A4510,Parts!$A:$AM,O$1,0)="X",AF$2,"")</f>
        <v>#VALUE!</v>
      </c>
      <c r="P4510" t="e">
        <f t="shared" si="71"/>
        <v>#VALUE!</v>
      </c>
    </row>
    <row r="4511" spans="1:16" x14ac:dyDescent="0.25">
      <c r="A4511" t="e">
        <f>Table15[[#This Row],[Name]]</f>
        <v>#VALUE!</v>
      </c>
      <c r="B4511" t="e">
        <f>IF(VLOOKUP($A4511,Parts!$A:$AM,B$1,0)="X",S$2,"")</f>
        <v>#VALUE!</v>
      </c>
      <c r="C4511" t="e">
        <f>IF(VLOOKUP($A4511,Parts!$A:$AM,C$1,0)="X",T$2,"")</f>
        <v>#VALUE!</v>
      </c>
      <c r="D4511" t="e">
        <f>IF(VLOOKUP($A4511,Parts!$A:$AM,D$1,0)="X",U$2,"")</f>
        <v>#VALUE!</v>
      </c>
      <c r="E4511" t="e">
        <f>IF(VLOOKUP($A4511,Parts!$A:$AM,E$1,0)="X",V$2,"")</f>
        <v>#VALUE!</v>
      </c>
      <c r="F4511" t="e">
        <f>IF(VLOOKUP($A4511,Parts!$A:$AM,F$1,0)="X",W$2,"")</f>
        <v>#VALUE!</v>
      </c>
      <c r="G4511" t="e">
        <f>IF(VLOOKUP($A4511,Parts!$A:$AM,G$1,0)="X",X$2,"")</f>
        <v>#VALUE!</v>
      </c>
      <c r="H4511" t="e">
        <f>IF(VLOOKUP($A4511,Parts!$A:$AM,H$1,0)="X",Y$2,"")</f>
        <v>#VALUE!</v>
      </c>
      <c r="I4511" t="e">
        <f>IF(VLOOKUP($A4511,Parts!$A:$AM,I$1,0)="X",Z$2,"")</f>
        <v>#VALUE!</v>
      </c>
      <c r="J4511" t="e">
        <f>IF(VLOOKUP($A4511,Parts!$A:$AM,J$1,0)="X",AA$2,"")</f>
        <v>#VALUE!</v>
      </c>
      <c r="K4511" t="e">
        <f>IF(VLOOKUP($A4511,Parts!$A:$AM,K$1,0)="X",AB$2,"")</f>
        <v>#VALUE!</v>
      </c>
      <c r="L4511" t="e">
        <f>IF(VLOOKUP($A4511,Parts!$A:$AM,L$1,0)="X",AC$2,"")</f>
        <v>#VALUE!</v>
      </c>
      <c r="M4511" t="e">
        <f>IF(VLOOKUP($A4511,Parts!$A:$AM,M$1,0)="X",AD$2,"")</f>
        <v>#VALUE!</v>
      </c>
      <c r="N4511" t="e">
        <f>IF(VLOOKUP($A4511,Parts!$A:$AM,N$1,0)="X",AE$2,"")</f>
        <v>#VALUE!</v>
      </c>
      <c r="O4511" t="e">
        <f>IF(VLOOKUP($A4511,Parts!$A:$AM,O$1,0)="X",AF$2,"")</f>
        <v>#VALUE!</v>
      </c>
      <c r="P4511" t="e">
        <f t="shared" si="71"/>
        <v>#VALUE!</v>
      </c>
    </row>
    <row r="4512" spans="1:16" x14ac:dyDescent="0.25">
      <c r="A4512" t="e">
        <f>Table15[[#This Row],[Name]]</f>
        <v>#VALUE!</v>
      </c>
      <c r="B4512" t="e">
        <f>IF(VLOOKUP($A4512,Parts!$A:$AM,B$1,0)="X",S$2,"")</f>
        <v>#VALUE!</v>
      </c>
      <c r="C4512" t="e">
        <f>IF(VLOOKUP($A4512,Parts!$A:$AM,C$1,0)="X",T$2,"")</f>
        <v>#VALUE!</v>
      </c>
      <c r="D4512" t="e">
        <f>IF(VLOOKUP($A4512,Parts!$A:$AM,D$1,0)="X",U$2,"")</f>
        <v>#VALUE!</v>
      </c>
      <c r="E4512" t="e">
        <f>IF(VLOOKUP($A4512,Parts!$A:$AM,E$1,0)="X",V$2,"")</f>
        <v>#VALUE!</v>
      </c>
      <c r="F4512" t="e">
        <f>IF(VLOOKUP($A4512,Parts!$A:$AM,F$1,0)="X",W$2,"")</f>
        <v>#VALUE!</v>
      </c>
      <c r="G4512" t="e">
        <f>IF(VLOOKUP($A4512,Parts!$A:$AM,G$1,0)="X",X$2,"")</f>
        <v>#VALUE!</v>
      </c>
      <c r="H4512" t="e">
        <f>IF(VLOOKUP($A4512,Parts!$A:$AM,H$1,0)="X",Y$2,"")</f>
        <v>#VALUE!</v>
      </c>
      <c r="I4512" t="e">
        <f>IF(VLOOKUP($A4512,Parts!$A:$AM,I$1,0)="X",Z$2,"")</f>
        <v>#VALUE!</v>
      </c>
      <c r="J4512" t="e">
        <f>IF(VLOOKUP($A4512,Parts!$A:$AM,J$1,0)="X",AA$2,"")</f>
        <v>#VALUE!</v>
      </c>
      <c r="K4512" t="e">
        <f>IF(VLOOKUP($A4512,Parts!$A:$AM,K$1,0)="X",AB$2,"")</f>
        <v>#VALUE!</v>
      </c>
      <c r="L4512" t="e">
        <f>IF(VLOOKUP($A4512,Parts!$A:$AM,L$1,0)="X",AC$2,"")</f>
        <v>#VALUE!</v>
      </c>
      <c r="M4512" t="e">
        <f>IF(VLOOKUP($A4512,Parts!$A:$AM,M$1,0)="X",AD$2,"")</f>
        <v>#VALUE!</v>
      </c>
      <c r="N4512" t="e">
        <f>IF(VLOOKUP($A4512,Parts!$A:$AM,N$1,0)="X",AE$2,"")</f>
        <v>#VALUE!</v>
      </c>
      <c r="O4512" t="e">
        <f>IF(VLOOKUP($A4512,Parts!$A:$AM,O$1,0)="X",AF$2,"")</f>
        <v>#VALUE!</v>
      </c>
      <c r="P4512" t="e">
        <f t="shared" si="71"/>
        <v>#VALUE!</v>
      </c>
    </row>
    <row r="4513" spans="1:16" x14ac:dyDescent="0.25">
      <c r="A4513" t="e">
        <f>Table15[[#This Row],[Name]]</f>
        <v>#VALUE!</v>
      </c>
      <c r="B4513" t="e">
        <f>IF(VLOOKUP($A4513,Parts!$A:$AM,B$1,0)="X",S$2,"")</f>
        <v>#VALUE!</v>
      </c>
      <c r="C4513" t="e">
        <f>IF(VLOOKUP($A4513,Parts!$A:$AM,C$1,0)="X",T$2,"")</f>
        <v>#VALUE!</v>
      </c>
      <c r="D4513" t="e">
        <f>IF(VLOOKUP($A4513,Parts!$A:$AM,D$1,0)="X",U$2,"")</f>
        <v>#VALUE!</v>
      </c>
      <c r="E4513" t="e">
        <f>IF(VLOOKUP($A4513,Parts!$A:$AM,E$1,0)="X",V$2,"")</f>
        <v>#VALUE!</v>
      </c>
      <c r="F4513" t="e">
        <f>IF(VLOOKUP($A4513,Parts!$A:$AM,F$1,0)="X",W$2,"")</f>
        <v>#VALUE!</v>
      </c>
      <c r="G4513" t="e">
        <f>IF(VLOOKUP($A4513,Parts!$A:$AM,G$1,0)="X",X$2,"")</f>
        <v>#VALUE!</v>
      </c>
      <c r="H4513" t="e">
        <f>IF(VLOOKUP($A4513,Parts!$A:$AM,H$1,0)="X",Y$2,"")</f>
        <v>#VALUE!</v>
      </c>
      <c r="I4513" t="e">
        <f>IF(VLOOKUP($A4513,Parts!$A:$AM,I$1,0)="X",Z$2,"")</f>
        <v>#VALUE!</v>
      </c>
      <c r="J4513" t="e">
        <f>IF(VLOOKUP($A4513,Parts!$A:$AM,J$1,0)="X",AA$2,"")</f>
        <v>#VALUE!</v>
      </c>
      <c r="K4513" t="e">
        <f>IF(VLOOKUP($A4513,Parts!$A:$AM,K$1,0)="X",AB$2,"")</f>
        <v>#VALUE!</v>
      </c>
      <c r="L4513" t="e">
        <f>IF(VLOOKUP($A4513,Parts!$A:$AM,L$1,0)="X",AC$2,"")</f>
        <v>#VALUE!</v>
      </c>
      <c r="M4513" t="e">
        <f>IF(VLOOKUP($A4513,Parts!$A:$AM,M$1,0)="X",AD$2,"")</f>
        <v>#VALUE!</v>
      </c>
      <c r="N4513" t="e">
        <f>IF(VLOOKUP($A4513,Parts!$A:$AM,N$1,0)="X",AE$2,"")</f>
        <v>#VALUE!</v>
      </c>
      <c r="O4513" t="e">
        <f>IF(VLOOKUP($A4513,Parts!$A:$AM,O$1,0)="X",AF$2,"")</f>
        <v>#VALUE!</v>
      </c>
      <c r="P4513" t="e">
        <f t="shared" si="71"/>
        <v>#VALUE!</v>
      </c>
    </row>
    <row r="4514" spans="1:16" x14ac:dyDescent="0.25">
      <c r="A4514" t="e">
        <f>Table15[[#This Row],[Name]]</f>
        <v>#VALUE!</v>
      </c>
      <c r="B4514" t="e">
        <f>IF(VLOOKUP($A4514,Parts!$A:$AM,B$1,0)="X",S$2,"")</f>
        <v>#VALUE!</v>
      </c>
      <c r="C4514" t="e">
        <f>IF(VLOOKUP($A4514,Parts!$A:$AM,C$1,0)="X",T$2,"")</f>
        <v>#VALUE!</v>
      </c>
      <c r="D4514" t="e">
        <f>IF(VLOOKUP($A4514,Parts!$A:$AM,D$1,0)="X",U$2,"")</f>
        <v>#VALUE!</v>
      </c>
      <c r="E4514" t="e">
        <f>IF(VLOOKUP($A4514,Parts!$A:$AM,E$1,0)="X",V$2,"")</f>
        <v>#VALUE!</v>
      </c>
      <c r="F4514" t="e">
        <f>IF(VLOOKUP($A4514,Parts!$A:$AM,F$1,0)="X",W$2,"")</f>
        <v>#VALUE!</v>
      </c>
      <c r="G4514" t="e">
        <f>IF(VLOOKUP($A4514,Parts!$A:$AM,G$1,0)="X",X$2,"")</f>
        <v>#VALUE!</v>
      </c>
      <c r="H4514" t="e">
        <f>IF(VLOOKUP($A4514,Parts!$A:$AM,H$1,0)="X",Y$2,"")</f>
        <v>#VALUE!</v>
      </c>
      <c r="I4514" t="e">
        <f>IF(VLOOKUP($A4514,Parts!$A:$AM,I$1,0)="X",Z$2,"")</f>
        <v>#VALUE!</v>
      </c>
      <c r="J4514" t="e">
        <f>IF(VLOOKUP($A4514,Parts!$A:$AM,J$1,0)="X",AA$2,"")</f>
        <v>#VALUE!</v>
      </c>
      <c r="K4514" t="e">
        <f>IF(VLOOKUP($A4514,Parts!$A:$AM,K$1,0)="X",AB$2,"")</f>
        <v>#VALUE!</v>
      </c>
      <c r="L4514" t="e">
        <f>IF(VLOOKUP($A4514,Parts!$A:$AM,L$1,0)="X",AC$2,"")</f>
        <v>#VALUE!</v>
      </c>
      <c r="M4514" t="e">
        <f>IF(VLOOKUP($A4514,Parts!$A:$AM,M$1,0)="X",AD$2,"")</f>
        <v>#VALUE!</v>
      </c>
      <c r="N4514" t="e">
        <f>IF(VLOOKUP($A4514,Parts!$A:$AM,N$1,0)="X",AE$2,"")</f>
        <v>#VALUE!</v>
      </c>
      <c r="O4514" t="e">
        <f>IF(VLOOKUP($A4514,Parts!$A:$AM,O$1,0)="X",AF$2,"")</f>
        <v>#VALUE!</v>
      </c>
      <c r="P4514" t="e">
        <f t="shared" si="71"/>
        <v>#VALUE!</v>
      </c>
    </row>
    <row r="4515" spans="1:16" x14ac:dyDescent="0.25">
      <c r="A4515" t="e">
        <f>Table15[[#This Row],[Name]]</f>
        <v>#VALUE!</v>
      </c>
      <c r="B4515" t="e">
        <f>IF(VLOOKUP($A4515,Parts!$A:$AM,B$1,0)="X",S$2,"")</f>
        <v>#VALUE!</v>
      </c>
      <c r="C4515" t="e">
        <f>IF(VLOOKUP($A4515,Parts!$A:$AM,C$1,0)="X",T$2,"")</f>
        <v>#VALUE!</v>
      </c>
      <c r="D4515" t="e">
        <f>IF(VLOOKUP($A4515,Parts!$A:$AM,D$1,0)="X",U$2,"")</f>
        <v>#VALUE!</v>
      </c>
      <c r="E4515" t="e">
        <f>IF(VLOOKUP($A4515,Parts!$A:$AM,E$1,0)="X",V$2,"")</f>
        <v>#VALUE!</v>
      </c>
      <c r="F4515" t="e">
        <f>IF(VLOOKUP($A4515,Parts!$A:$AM,F$1,0)="X",W$2,"")</f>
        <v>#VALUE!</v>
      </c>
      <c r="G4515" t="e">
        <f>IF(VLOOKUP($A4515,Parts!$A:$AM,G$1,0)="X",X$2,"")</f>
        <v>#VALUE!</v>
      </c>
      <c r="H4515" t="e">
        <f>IF(VLOOKUP($A4515,Parts!$A:$AM,H$1,0)="X",Y$2,"")</f>
        <v>#VALUE!</v>
      </c>
      <c r="I4515" t="e">
        <f>IF(VLOOKUP($A4515,Parts!$A:$AM,I$1,0)="X",Z$2,"")</f>
        <v>#VALUE!</v>
      </c>
      <c r="J4515" t="e">
        <f>IF(VLOOKUP($A4515,Parts!$A:$AM,J$1,0)="X",AA$2,"")</f>
        <v>#VALUE!</v>
      </c>
      <c r="K4515" t="e">
        <f>IF(VLOOKUP($A4515,Parts!$A:$AM,K$1,0)="X",AB$2,"")</f>
        <v>#VALUE!</v>
      </c>
      <c r="L4515" t="e">
        <f>IF(VLOOKUP($A4515,Parts!$A:$AM,L$1,0)="X",AC$2,"")</f>
        <v>#VALUE!</v>
      </c>
      <c r="M4515" t="e">
        <f>IF(VLOOKUP($A4515,Parts!$A:$AM,M$1,0)="X",AD$2,"")</f>
        <v>#VALUE!</v>
      </c>
      <c r="N4515" t="e">
        <f>IF(VLOOKUP($A4515,Parts!$A:$AM,N$1,0)="X",AE$2,"")</f>
        <v>#VALUE!</v>
      </c>
      <c r="O4515" t="e">
        <f>IF(VLOOKUP($A4515,Parts!$A:$AM,O$1,0)="X",AF$2,"")</f>
        <v>#VALUE!</v>
      </c>
      <c r="P4515" t="e">
        <f t="shared" si="71"/>
        <v>#VALUE!</v>
      </c>
    </row>
    <row r="4516" spans="1:16" x14ac:dyDescent="0.25">
      <c r="A4516" t="e">
        <f>Table15[[#This Row],[Name]]</f>
        <v>#VALUE!</v>
      </c>
      <c r="B4516" t="e">
        <f>IF(VLOOKUP($A4516,Parts!$A:$AM,B$1,0)="X",S$2,"")</f>
        <v>#VALUE!</v>
      </c>
      <c r="C4516" t="e">
        <f>IF(VLOOKUP($A4516,Parts!$A:$AM,C$1,0)="X",T$2,"")</f>
        <v>#VALUE!</v>
      </c>
      <c r="D4516" t="e">
        <f>IF(VLOOKUP($A4516,Parts!$A:$AM,D$1,0)="X",U$2,"")</f>
        <v>#VALUE!</v>
      </c>
      <c r="E4516" t="e">
        <f>IF(VLOOKUP($A4516,Parts!$A:$AM,E$1,0)="X",V$2,"")</f>
        <v>#VALUE!</v>
      </c>
      <c r="F4516" t="e">
        <f>IF(VLOOKUP($A4516,Parts!$A:$AM,F$1,0)="X",W$2,"")</f>
        <v>#VALUE!</v>
      </c>
      <c r="G4516" t="e">
        <f>IF(VLOOKUP($A4516,Parts!$A:$AM,G$1,0)="X",X$2,"")</f>
        <v>#VALUE!</v>
      </c>
      <c r="H4516" t="e">
        <f>IF(VLOOKUP($A4516,Parts!$A:$AM,H$1,0)="X",Y$2,"")</f>
        <v>#VALUE!</v>
      </c>
      <c r="I4516" t="e">
        <f>IF(VLOOKUP($A4516,Parts!$A:$AM,I$1,0)="X",Z$2,"")</f>
        <v>#VALUE!</v>
      </c>
      <c r="J4516" t="e">
        <f>IF(VLOOKUP($A4516,Parts!$A:$AM,J$1,0)="X",AA$2,"")</f>
        <v>#VALUE!</v>
      </c>
      <c r="K4516" t="e">
        <f>IF(VLOOKUP($A4516,Parts!$A:$AM,K$1,0)="X",AB$2,"")</f>
        <v>#VALUE!</v>
      </c>
      <c r="L4516" t="e">
        <f>IF(VLOOKUP($A4516,Parts!$A:$AM,L$1,0)="X",AC$2,"")</f>
        <v>#VALUE!</v>
      </c>
      <c r="M4516" t="e">
        <f>IF(VLOOKUP($A4516,Parts!$A:$AM,M$1,0)="X",AD$2,"")</f>
        <v>#VALUE!</v>
      </c>
      <c r="N4516" t="e">
        <f>IF(VLOOKUP($A4516,Parts!$A:$AM,N$1,0)="X",AE$2,"")</f>
        <v>#VALUE!</v>
      </c>
      <c r="O4516" t="e">
        <f>IF(VLOOKUP($A4516,Parts!$A:$AM,O$1,0)="X",AF$2,"")</f>
        <v>#VALUE!</v>
      </c>
      <c r="P4516" t="e">
        <f t="shared" si="71"/>
        <v>#VALUE!</v>
      </c>
    </row>
    <row r="4517" spans="1:16" x14ac:dyDescent="0.25">
      <c r="A4517" t="e">
        <f>Table15[[#This Row],[Name]]</f>
        <v>#VALUE!</v>
      </c>
      <c r="B4517" t="e">
        <f>IF(VLOOKUP($A4517,Parts!$A:$AM,B$1,0)="X",S$2,"")</f>
        <v>#VALUE!</v>
      </c>
      <c r="C4517" t="e">
        <f>IF(VLOOKUP($A4517,Parts!$A:$AM,C$1,0)="X",T$2,"")</f>
        <v>#VALUE!</v>
      </c>
      <c r="D4517" t="e">
        <f>IF(VLOOKUP($A4517,Parts!$A:$AM,D$1,0)="X",U$2,"")</f>
        <v>#VALUE!</v>
      </c>
      <c r="E4517" t="e">
        <f>IF(VLOOKUP($A4517,Parts!$A:$AM,E$1,0)="X",V$2,"")</f>
        <v>#VALUE!</v>
      </c>
      <c r="F4517" t="e">
        <f>IF(VLOOKUP($A4517,Parts!$A:$AM,F$1,0)="X",W$2,"")</f>
        <v>#VALUE!</v>
      </c>
      <c r="G4517" t="e">
        <f>IF(VLOOKUP($A4517,Parts!$A:$AM,G$1,0)="X",X$2,"")</f>
        <v>#VALUE!</v>
      </c>
      <c r="H4517" t="e">
        <f>IF(VLOOKUP($A4517,Parts!$A:$AM,H$1,0)="X",Y$2,"")</f>
        <v>#VALUE!</v>
      </c>
      <c r="I4517" t="e">
        <f>IF(VLOOKUP($A4517,Parts!$A:$AM,I$1,0)="X",Z$2,"")</f>
        <v>#VALUE!</v>
      </c>
      <c r="J4517" t="e">
        <f>IF(VLOOKUP($A4517,Parts!$A:$AM,J$1,0)="X",AA$2,"")</f>
        <v>#VALUE!</v>
      </c>
      <c r="K4517" t="e">
        <f>IF(VLOOKUP($A4517,Parts!$A:$AM,K$1,0)="X",AB$2,"")</f>
        <v>#VALUE!</v>
      </c>
      <c r="L4517" t="e">
        <f>IF(VLOOKUP($A4517,Parts!$A:$AM,L$1,0)="X",AC$2,"")</f>
        <v>#VALUE!</v>
      </c>
      <c r="M4517" t="e">
        <f>IF(VLOOKUP($A4517,Parts!$A:$AM,M$1,0)="X",AD$2,"")</f>
        <v>#VALUE!</v>
      </c>
      <c r="N4517" t="e">
        <f>IF(VLOOKUP($A4517,Parts!$A:$AM,N$1,0)="X",AE$2,"")</f>
        <v>#VALUE!</v>
      </c>
      <c r="O4517" t="e">
        <f>IF(VLOOKUP($A4517,Parts!$A:$AM,O$1,0)="X",AF$2,"")</f>
        <v>#VALUE!</v>
      </c>
      <c r="P4517" t="e">
        <f t="shared" si="71"/>
        <v>#VALUE!</v>
      </c>
    </row>
    <row r="4518" spans="1:16" x14ac:dyDescent="0.25">
      <c r="A4518" t="e">
        <f>Table15[[#This Row],[Name]]</f>
        <v>#VALUE!</v>
      </c>
      <c r="B4518" t="e">
        <f>IF(VLOOKUP($A4518,Parts!$A:$AM,B$1,0)="X",S$2,"")</f>
        <v>#VALUE!</v>
      </c>
      <c r="C4518" t="e">
        <f>IF(VLOOKUP($A4518,Parts!$A:$AM,C$1,0)="X",T$2,"")</f>
        <v>#VALUE!</v>
      </c>
      <c r="D4518" t="e">
        <f>IF(VLOOKUP($A4518,Parts!$A:$AM,D$1,0)="X",U$2,"")</f>
        <v>#VALUE!</v>
      </c>
      <c r="E4518" t="e">
        <f>IF(VLOOKUP($A4518,Parts!$A:$AM,E$1,0)="X",V$2,"")</f>
        <v>#VALUE!</v>
      </c>
      <c r="F4518" t="e">
        <f>IF(VLOOKUP($A4518,Parts!$A:$AM,F$1,0)="X",W$2,"")</f>
        <v>#VALUE!</v>
      </c>
      <c r="G4518" t="e">
        <f>IF(VLOOKUP($A4518,Parts!$A:$AM,G$1,0)="X",X$2,"")</f>
        <v>#VALUE!</v>
      </c>
      <c r="H4518" t="e">
        <f>IF(VLOOKUP($A4518,Parts!$A:$AM,H$1,0)="X",Y$2,"")</f>
        <v>#VALUE!</v>
      </c>
      <c r="I4518" t="e">
        <f>IF(VLOOKUP($A4518,Parts!$A:$AM,I$1,0)="X",Z$2,"")</f>
        <v>#VALUE!</v>
      </c>
      <c r="J4518" t="e">
        <f>IF(VLOOKUP($A4518,Parts!$A:$AM,J$1,0)="X",AA$2,"")</f>
        <v>#VALUE!</v>
      </c>
      <c r="K4518" t="e">
        <f>IF(VLOOKUP($A4518,Parts!$A:$AM,K$1,0)="X",AB$2,"")</f>
        <v>#VALUE!</v>
      </c>
      <c r="L4518" t="e">
        <f>IF(VLOOKUP($A4518,Parts!$A:$AM,L$1,0)="X",AC$2,"")</f>
        <v>#VALUE!</v>
      </c>
      <c r="M4518" t="e">
        <f>IF(VLOOKUP($A4518,Parts!$A:$AM,M$1,0)="X",AD$2,"")</f>
        <v>#VALUE!</v>
      </c>
      <c r="N4518" t="e">
        <f>IF(VLOOKUP($A4518,Parts!$A:$AM,N$1,0)="X",AE$2,"")</f>
        <v>#VALUE!</v>
      </c>
      <c r="O4518" t="e">
        <f>IF(VLOOKUP($A4518,Parts!$A:$AM,O$1,0)="X",AF$2,"")</f>
        <v>#VALUE!</v>
      </c>
      <c r="P4518" t="e">
        <f t="shared" si="71"/>
        <v>#VALUE!</v>
      </c>
    </row>
    <row r="4519" spans="1:16" x14ac:dyDescent="0.25">
      <c r="A4519" t="e">
        <f>Table15[[#This Row],[Name]]</f>
        <v>#VALUE!</v>
      </c>
      <c r="B4519" t="e">
        <f>IF(VLOOKUP($A4519,Parts!$A:$AM,B$1,0)="X",S$2,"")</f>
        <v>#VALUE!</v>
      </c>
      <c r="C4519" t="e">
        <f>IF(VLOOKUP($A4519,Parts!$A:$AM,C$1,0)="X",T$2,"")</f>
        <v>#VALUE!</v>
      </c>
      <c r="D4519" t="e">
        <f>IF(VLOOKUP($A4519,Parts!$A:$AM,D$1,0)="X",U$2,"")</f>
        <v>#VALUE!</v>
      </c>
      <c r="E4519" t="e">
        <f>IF(VLOOKUP($A4519,Parts!$A:$AM,E$1,0)="X",V$2,"")</f>
        <v>#VALUE!</v>
      </c>
      <c r="F4519" t="e">
        <f>IF(VLOOKUP($A4519,Parts!$A:$AM,F$1,0)="X",W$2,"")</f>
        <v>#VALUE!</v>
      </c>
      <c r="G4519" t="e">
        <f>IF(VLOOKUP($A4519,Parts!$A:$AM,G$1,0)="X",X$2,"")</f>
        <v>#VALUE!</v>
      </c>
      <c r="H4519" t="e">
        <f>IF(VLOOKUP($A4519,Parts!$A:$AM,H$1,0)="X",Y$2,"")</f>
        <v>#VALUE!</v>
      </c>
      <c r="I4519" t="e">
        <f>IF(VLOOKUP($A4519,Parts!$A:$AM,I$1,0)="X",Z$2,"")</f>
        <v>#VALUE!</v>
      </c>
      <c r="J4519" t="e">
        <f>IF(VLOOKUP($A4519,Parts!$A:$AM,J$1,0)="X",AA$2,"")</f>
        <v>#VALUE!</v>
      </c>
      <c r="K4519" t="e">
        <f>IF(VLOOKUP($A4519,Parts!$A:$AM,K$1,0)="X",AB$2,"")</f>
        <v>#VALUE!</v>
      </c>
      <c r="L4519" t="e">
        <f>IF(VLOOKUP($A4519,Parts!$A:$AM,L$1,0)="X",AC$2,"")</f>
        <v>#VALUE!</v>
      </c>
      <c r="M4519" t="e">
        <f>IF(VLOOKUP($A4519,Parts!$A:$AM,M$1,0)="X",AD$2,"")</f>
        <v>#VALUE!</v>
      </c>
      <c r="N4519" t="e">
        <f>IF(VLOOKUP($A4519,Parts!$A:$AM,N$1,0)="X",AE$2,"")</f>
        <v>#VALUE!</v>
      </c>
      <c r="O4519" t="e">
        <f>IF(VLOOKUP($A4519,Parts!$A:$AM,O$1,0)="X",AF$2,"")</f>
        <v>#VALUE!</v>
      </c>
      <c r="P4519" t="e">
        <f t="shared" si="71"/>
        <v>#VALUE!</v>
      </c>
    </row>
    <row r="4520" spans="1:16" x14ac:dyDescent="0.25">
      <c r="A4520" t="e">
        <f>Table15[[#This Row],[Name]]</f>
        <v>#VALUE!</v>
      </c>
      <c r="B4520" t="e">
        <f>IF(VLOOKUP($A4520,Parts!$A:$AM,B$1,0)="X",S$2,"")</f>
        <v>#VALUE!</v>
      </c>
      <c r="C4520" t="e">
        <f>IF(VLOOKUP($A4520,Parts!$A:$AM,C$1,0)="X",T$2,"")</f>
        <v>#VALUE!</v>
      </c>
      <c r="D4520" t="e">
        <f>IF(VLOOKUP($A4520,Parts!$A:$AM,D$1,0)="X",U$2,"")</f>
        <v>#VALUE!</v>
      </c>
      <c r="E4520" t="e">
        <f>IF(VLOOKUP($A4520,Parts!$A:$AM,E$1,0)="X",V$2,"")</f>
        <v>#VALUE!</v>
      </c>
      <c r="F4520" t="e">
        <f>IF(VLOOKUP($A4520,Parts!$A:$AM,F$1,0)="X",W$2,"")</f>
        <v>#VALUE!</v>
      </c>
      <c r="G4520" t="e">
        <f>IF(VLOOKUP($A4520,Parts!$A:$AM,G$1,0)="X",X$2,"")</f>
        <v>#VALUE!</v>
      </c>
      <c r="H4520" t="e">
        <f>IF(VLOOKUP($A4520,Parts!$A:$AM,H$1,0)="X",Y$2,"")</f>
        <v>#VALUE!</v>
      </c>
      <c r="I4520" t="e">
        <f>IF(VLOOKUP($A4520,Parts!$A:$AM,I$1,0)="X",Z$2,"")</f>
        <v>#VALUE!</v>
      </c>
      <c r="J4520" t="e">
        <f>IF(VLOOKUP($A4520,Parts!$A:$AM,J$1,0)="X",AA$2,"")</f>
        <v>#VALUE!</v>
      </c>
      <c r="K4520" t="e">
        <f>IF(VLOOKUP($A4520,Parts!$A:$AM,K$1,0)="X",AB$2,"")</f>
        <v>#VALUE!</v>
      </c>
      <c r="L4520" t="e">
        <f>IF(VLOOKUP($A4520,Parts!$A:$AM,L$1,0)="X",AC$2,"")</f>
        <v>#VALUE!</v>
      </c>
      <c r="M4520" t="e">
        <f>IF(VLOOKUP($A4520,Parts!$A:$AM,M$1,0)="X",AD$2,"")</f>
        <v>#VALUE!</v>
      </c>
      <c r="N4520" t="e">
        <f>IF(VLOOKUP($A4520,Parts!$A:$AM,N$1,0)="X",AE$2,"")</f>
        <v>#VALUE!</v>
      </c>
      <c r="O4520" t="e">
        <f>IF(VLOOKUP($A4520,Parts!$A:$AM,O$1,0)="X",AF$2,"")</f>
        <v>#VALUE!</v>
      </c>
      <c r="P4520" t="e">
        <f t="shared" si="71"/>
        <v>#VALUE!</v>
      </c>
    </row>
    <row r="4521" spans="1:16" x14ac:dyDescent="0.25">
      <c r="A4521" t="e">
        <f>Table15[[#This Row],[Name]]</f>
        <v>#VALUE!</v>
      </c>
      <c r="B4521" t="e">
        <f>IF(VLOOKUP($A4521,Parts!$A:$AM,B$1,0)="X",S$2,"")</f>
        <v>#VALUE!</v>
      </c>
      <c r="C4521" t="e">
        <f>IF(VLOOKUP($A4521,Parts!$A:$AM,C$1,0)="X",T$2,"")</f>
        <v>#VALUE!</v>
      </c>
      <c r="D4521" t="e">
        <f>IF(VLOOKUP($A4521,Parts!$A:$AM,D$1,0)="X",U$2,"")</f>
        <v>#VALUE!</v>
      </c>
      <c r="E4521" t="e">
        <f>IF(VLOOKUP($A4521,Parts!$A:$AM,E$1,0)="X",V$2,"")</f>
        <v>#VALUE!</v>
      </c>
      <c r="F4521" t="e">
        <f>IF(VLOOKUP($A4521,Parts!$A:$AM,F$1,0)="X",W$2,"")</f>
        <v>#VALUE!</v>
      </c>
      <c r="G4521" t="e">
        <f>IF(VLOOKUP($A4521,Parts!$A:$AM,G$1,0)="X",X$2,"")</f>
        <v>#VALUE!</v>
      </c>
      <c r="H4521" t="e">
        <f>IF(VLOOKUP($A4521,Parts!$A:$AM,H$1,0)="X",Y$2,"")</f>
        <v>#VALUE!</v>
      </c>
      <c r="I4521" t="e">
        <f>IF(VLOOKUP($A4521,Parts!$A:$AM,I$1,0)="X",Z$2,"")</f>
        <v>#VALUE!</v>
      </c>
      <c r="J4521" t="e">
        <f>IF(VLOOKUP($A4521,Parts!$A:$AM,J$1,0)="X",AA$2,"")</f>
        <v>#VALUE!</v>
      </c>
      <c r="K4521" t="e">
        <f>IF(VLOOKUP($A4521,Parts!$A:$AM,K$1,0)="X",AB$2,"")</f>
        <v>#VALUE!</v>
      </c>
      <c r="L4521" t="e">
        <f>IF(VLOOKUP($A4521,Parts!$A:$AM,L$1,0)="X",AC$2,"")</f>
        <v>#VALUE!</v>
      </c>
      <c r="M4521" t="e">
        <f>IF(VLOOKUP($A4521,Parts!$A:$AM,M$1,0)="X",AD$2,"")</f>
        <v>#VALUE!</v>
      </c>
      <c r="N4521" t="e">
        <f>IF(VLOOKUP($A4521,Parts!$A:$AM,N$1,0)="X",AE$2,"")</f>
        <v>#VALUE!</v>
      </c>
      <c r="O4521" t="e">
        <f>IF(VLOOKUP($A4521,Parts!$A:$AM,O$1,0)="X",AF$2,"")</f>
        <v>#VALUE!</v>
      </c>
      <c r="P4521" t="e">
        <f t="shared" si="71"/>
        <v>#VALUE!</v>
      </c>
    </row>
    <row r="4522" spans="1:16" x14ac:dyDescent="0.25">
      <c r="A4522" t="e">
        <f>Table15[[#This Row],[Name]]</f>
        <v>#VALUE!</v>
      </c>
      <c r="B4522" t="e">
        <f>IF(VLOOKUP($A4522,Parts!$A:$AM,B$1,0)="X",S$2,"")</f>
        <v>#VALUE!</v>
      </c>
      <c r="C4522" t="e">
        <f>IF(VLOOKUP($A4522,Parts!$A:$AM,C$1,0)="X",T$2,"")</f>
        <v>#VALUE!</v>
      </c>
      <c r="D4522" t="e">
        <f>IF(VLOOKUP($A4522,Parts!$A:$AM,D$1,0)="X",U$2,"")</f>
        <v>#VALUE!</v>
      </c>
      <c r="E4522" t="e">
        <f>IF(VLOOKUP($A4522,Parts!$A:$AM,E$1,0)="X",V$2,"")</f>
        <v>#VALUE!</v>
      </c>
      <c r="F4522" t="e">
        <f>IF(VLOOKUP($A4522,Parts!$A:$AM,F$1,0)="X",W$2,"")</f>
        <v>#VALUE!</v>
      </c>
      <c r="G4522" t="e">
        <f>IF(VLOOKUP($A4522,Parts!$A:$AM,G$1,0)="X",X$2,"")</f>
        <v>#VALUE!</v>
      </c>
      <c r="H4522" t="e">
        <f>IF(VLOOKUP($A4522,Parts!$A:$AM,H$1,0)="X",Y$2,"")</f>
        <v>#VALUE!</v>
      </c>
      <c r="I4522" t="e">
        <f>IF(VLOOKUP($A4522,Parts!$A:$AM,I$1,0)="X",Z$2,"")</f>
        <v>#VALUE!</v>
      </c>
      <c r="J4522" t="e">
        <f>IF(VLOOKUP($A4522,Parts!$A:$AM,J$1,0)="X",AA$2,"")</f>
        <v>#VALUE!</v>
      </c>
      <c r="K4522" t="e">
        <f>IF(VLOOKUP($A4522,Parts!$A:$AM,K$1,0)="X",AB$2,"")</f>
        <v>#VALUE!</v>
      </c>
      <c r="L4522" t="e">
        <f>IF(VLOOKUP($A4522,Parts!$A:$AM,L$1,0)="X",AC$2,"")</f>
        <v>#VALUE!</v>
      </c>
      <c r="M4522" t="e">
        <f>IF(VLOOKUP($A4522,Parts!$A:$AM,M$1,0)="X",AD$2,"")</f>
        <v>#VALUE!</v>
      </c>
      <c r="N4522" t="e">
        <f>IF(VLOOKUP($A4522,Parts!$A:$AM,N$1,0)="X",AE$2,"")</f>
        <v>#VALUE!</v>
      </c>
      <c r="O4522" t="e">
        <f>IF(VLOOKUP($A4522,Parts!$A:$AM,O$1,0)="X",AF$2,"")</f>
        <v>#VALUE!</v>
      </c>
      <c r="P4522" t="e">
        <f t="shared" si="71"/>
        <v>#VALUE!</v>
      </c>
    </row>
    <row r="4523" spans="1:16" x14ac:dyDescent="0.25">
      <c r="A4523" t="e">
        <f>Table15[[#This Row],[Name]]</f>
        <v>#VALUE!</v>
      </c>
      <c r="B4523" t="e">
        <f>IF(VLOOKUP($A4523,Parts!$A:$AM,B$1,0)="X",S$2,"")</f>
        <v>#VALUE!</v>
      </c>
      <c r="C4523" t="e">
        <f>IF(VLOOKUP($A4523,Parts!$A:$AM,C$1,0)="X",T$2,"")</f>
        <v>#VALUE!</v>
      </c>
      <c r="D4523" t="e">
        <f>IF(VLOOKUP($A4523,Parts!$A:$AM,D$1,0)="X",U$2,"")</f>
        <v>#VALUE!</v>
      </c>
      <c r="E4523" t="e">
        <f>IF(VLOOKUP($A4523,Parts!$A:$AM,E$1,0)="X",V$2,"")</f>
        <v>#VALUE!</v>
      </c>
      <c r="F4523" t="e">
        <f>IF(VLOOKUP($A4523,Parts!$A:$AM,F$1,0)="X",W$2,"")</f>
        <v>#VALUE!</v>
      </c>
      <c r="G4523" t="e">
        <f>IF(VLOOKUP($A4523,Parts!$A:$AM,G$1,0)="X",X$2,"")</f>
        <v>#VALUE!</v>
      </c>
      <c r="H4523" t="e">
        <f>IF(VLOOKUP($A4523,Parts!$A:$AM,H$1,0)="X",Y$2,"")</f>
        <v>#VALUE!</v>
      </c>
      <c r="I4523" t="e">
        <f>IF(VLOOKUP($A4523,Parts!$A:$AM,I$1,0)="X",Z$2,"")</f>
        <v>#VALUE!</v>
      </c>
      <c r="J4523" t="e">
        <f>IF(VLOOKUP($A4523,Parts!$A:$AM,J$1,0)="X",AA$2,"")</f>
        <v>#VALUE!</v>
      </c>
      <c r="K4523" t="e">
        <f>IF(VLOOKUP($A4523,Parts!$A:$AM,K$1,0)="X",AB$2,"")</f>
        <v>#VALUE!</v>
      </c>
      <c r="L4523" t="e">
        <f>IF(VLOOKUP($A4523,Parts!$A:$AM,L$1,0)="X",AC$2,"")</f>
        <v>#VALUE!</v>
      </c>
      <c r="M4523" t="e">
        <f>IF(VLOOKUP($A4523,Parts!$A:$AM,M$1,0)="X",AD$2,"")</f>
        <v>#VALUE!</v>
      </c>
      <c r="N4523" t="e">
        <f>IF(VLOOKUP($A4523,Parts!$A:$AM,N$1,0)="X",AE$2,"")</f>
        <v>#VALUE!</v>
      </c>
      <c r="O4523" t="e">
        <f>IF(VLOOKUP($A4523,Parts!$A:$AM,O$1,0)="X",AF$2,"")</f>
        <v>#VALUE!</v>
      </c>
      <c r="P4523" t="e">
        <f t="shared" si="71"/>
        <v>#VALUE!</v>
      </c>
    </row>
    <row r="4524" spans="1:16" x14ac:dyDescent="0.25">
      <c r="A4524" t="e">
        <f>Table15[[#This Row],[Name]]</f>
        <v>#VALUE!</v>
      </c>
      <c r="B4524" t="e">
        <f>IF(VLOOKUP($A4524,Parts!$A:$AM,B$1,0)="X",S$2,"")</f>
        <v>#VALUE!</v>
      </c>
      <c r="C4524" t="e">
        <f>IF(VLOOKUP($A4524,Parts!$A:$AM,C$1,0)="X",T$2,"")</f>
        <v>#VALUE!</v>
      </c>
      <c r="D4524" t="e">
        <f>IF(VLOOKUP($A4524,Parts!$A:$AM,D$1,0)="X",U$2,"")</f>
        <v>#VALUE!</v>
      </c>
      <c r="E4524" t="e">
        <f>IF(VLOOKUP($A4524,Parts!$A:$AM,E$1,0)="X",V$2,"")</f>
        <v>#VALUE!</v>
      </c>
      <c r="F4524" t="e">
        <f>IF(VLOOKUP($A4524,Parts!$A:$AM,F$1,0)="X",W$2,"")</f>
        <v>#VALUE!</v>
      </c>
      <c r="G4524" t="e">
        <f>IF(VLOOKUP($A4524,Parts!$A:$AM,G$1,0)="X",X$2,"")</f>
        <v>#VALUE!</v>
      </c>
      <c r="H4524" t="e">
        <f>IF(VLOOKUP($A4524,Parts!$A:$AM,H$1,0)="X",Y$2,"")</f>
        <v>#VALUE!</v>
      </c>
      <c r="I4524" t="e">
        <f>IF(VLOOKUP($A4524,Parts!$A:$AM,I$1,0)="X",Z$2,"")</f>
        <v>#VALUE!</v>
      </c>
      <c r="J4524" t="e">
        <f>IF(VLOOKUP($A4524,Parts!$A:$AM,J$1,0)="X",AA$2,"")</f>
        <v>#VALUE!</v>
      </c>
      <c r="K4524" t="e">
        <f>IF(VLOOKUP($A4524,Parts!$A:$AM,K$1,0)="X",AB$2,"")</f>
        <v>#VALUE!</v>
      </c>
      <c r="L4524" t="e">
        <f>IF(VLOOKUP($A4524,Parts!$A:$AM,L$1,0)="X",AC$2,"")</f>
        <v>#VALUE!</v>
      </c>
      <c r="M4524" t="e">
        <f>IF(VLOOKUP($A4524,Parts!$A:$AM,M$1,0)="X",AD$2,"")</f>
        <v>#VALUE!</v>
      </c>
      <c r="N4524" t="e">
        <f>IF(VLOOKUP($A4524,Parts!$A:$AM,N$1,0)="X",AE$2,"")</f>
        <v>#VALUE!</v>
      </c>
      <c r="O4524" t="e">
        <f>IF(VLOOKUP($A4524,Parts!$A:$AM,O$1,0)="X",AF$2,"")</f>
        <v>#VALUE!</v>
      </c>
      <c r="P4524" t="e">
        <f t="shared" si="71"/>
        <v>#VALUE!</v>
      </c>
    </row>
    <row r="4525" spans="1:16" x14ac:dyDescent="0.25">
      <c r="A4525" t="e">
        <f>Table15[[#This Row],[Name]]</f>
        <v>#VALUE!</v>
      </c>
      <c r="B4525" t="e">
        <f>IF(VLOOKUP($A4525,Parts!$A:$AM,B$1,0)="X",S$2,"")</f>
        <v>#VALUE!</v>
      </c>
      <c r="C4525" t="e">
        <f>IF(VLOOKUP($A4525,Parts!$A:$AM,C$1,0)="X",T$2,"")</f>
        <v>#VALUE!</v>
      </c>
      <c r="D4525" t="e">
        <f>IF(VLOOKUP($A4525,Parts!$A:$AM,D$1,0)="X",U$2,"")</f>
        <v>#VALUE!</v>
      </c>
      <c r="E4525" t="e">
        <f>IF(VLOOKUP($A4525,Parts!$A:$AM,E$1,0)="X",V$2,"")</f>
        <v>#VALUE!</v>
      </c>
      <c r="F4525" t="e">
        <f>IF(VLOOKUP($A4525,Parts!$A:$AM,F$1,0)="X",W$2,"")</f>
        <v>#VALUE!</v>
      </c>
      <c r="G4525" t="e">
        <f>IF(VLOOKUP($A4525,Parts!$A:$AM,G$1,0)="X",X$2,"")</f>
        <v>#VALUE!</v>
      </c>
      <c r="H4525" t="e">
        <f>IF(VLOOKUP($A4525,Parts!$A:$AM,H$1,0)="X",Y$2,"")</f>
        <v>#VALUE!</v>
      </c>
      <c r="I4525" t="e">
        <f>IF(VLOOKUP($A4525,Parts!$A:$AM,I$1,0)="X",Z$2,"")</f>
        <v>#VALUE!</v>
      </c>
      <c r="J4525" t="e">
        <f>IF(VLOOKUP($A4525,Parts!$A:$AM,J$1,0)="X",AA$2,"")</f>
        <v>#VALUE!</v>
      </c>
      <c r="K4525" t="e">
        <f>IF(VLOOKUP($A4525,Parts!$A:$AM,K$1,0)="X",AB$2,"")</f>
        <v>#VALUE!</v>
      </c>
      <c r="L4525" t="e">
        <f>IF(VLOOKUP($A4525,Parts!$A:$AM,L$1,0)="X",AC$2,"")</f>
        <v>#VALUE!</v>
      </c>
      <c r="M4525" t="e">
        <f>IF(VLOOKUP($A4525,Parts!$A:$AM,M$1,0)="X",AD$2,"")</f>
        <v>#VALUE!</v>
      </c>
      <c r="N4525" t="e">
        <f>IF(VLOOKUP($A4525,Parts!$A:$AM,N$1,0)="X",AE$2,"")</f>
        <v>#VALUE!</v>
      </c>
      <c r="O4525" t="e">
        <f>IF(VLOOKUP($A4525,Parts!$A:$AM,O$1,0)="X",AF$2,"")</f>
        <v>#VALUE!</v>
      </c>
      <c r="P4525" t="e">
        <f t="shared" si="71"/>
        <v>#VALUE!</v>
      </c>
    </row>
    <row r="4526" spans="1:16" x14ac:dyDescent="0.25">
      <c r="A4526" t="e">
        <f>Table15[[#This Row],[Name]]</f>
        <v>#VALUE!</v>
      </c>
      <c r="B4526" t="e">
        <f>IF(VLOOKUP($A4526,Parts!$A:$AM,B$1,0)="X",S$2,"")</f>
        <v>#VALUE!</v>
      </c>
      <c r="C4526" t="e">
        <f>IF(VLOOKUP($A4526,Parts!$A:$AM,C$1,0)="X",T$2,"")</f>
        <v>#VALUE!</v>
      </c>
      <c r="D4526" t="e">
        <f>IF(VLOOKUP($A4526,Parts!$A:$AM,D$1,0)="X",U$2,"")</f>
        <v>#VALUE!</v>
      </c>
      <c r="E4526" t="e">
        <f>IF(VLOOKUP($A4526,Parts!$A:$AM,E$1,0)="X",V$2,"")</f>
        <v>#VALUE!</v>
      </c>
      <c r="F4526" t="e">
        <f>IF(VLOOKUP($A4526,Parts!$A:$AM,F$1,0)="X",W$2,"")</f>
        <v>#VALUE!</v>
      </c>
      <c r="G4526" t="e">
        <f>IF(VLOOKUP($A4526,Parts!$A:$AM,G$1,0)="X",X$2,"")</f>
        <v>#VALUE!</v>
      </c>
      <c r="H4526" t="e">
        <f>IF(VLOOKUP($A4526,Parts!$A:$AM,H$1,0)="X",Y$2,"")</f>
        <v>#VALUE!</v>
      </c>
      <c r="I4526" t="e">
        <f>IF(VLOOKUP($A4526,Parts!$A:$AM,I$1,0)="X",Z$2,"")</f>
        <v>#VALUE!</v>
      </c>
      <c r="J4526" t="e">
        <f>IF(VLOOKUP($A4526,Parts!$A:$AM,J$1,0)="X",AA$2,"")</f>
        <v>#VALUE!</v>
      </c>
      <c r="K4526" t="e">
        <f>IF(VLOOKUP($A4526,Parts!$A:$AM,K$1,0)="X",AB$2,"")</f>
        <v>#VALUE!</v>
      </c>
      <c r="L4526" t="e">
        <f>IF(VLOOKUP($A4526,Parts!$A:$AM,L$1,0)="X",AC$2,"")</f>
        <v>#VALUE!</v>
      </c>
      <c r="M4526" t="e">
        <f>IF(VLOOKUP($A4526,Parts!$A:$AM,M$1,0)="X",AD$2,"")</f>
        <v>#VALUE!</v>
      </c>
      <c r="N4526" t="e">
        <f>IF(VLOOKUP($A4526,Parts!$A:$AM,N$1,0)="X",AE$2,"")</f>
        <v>#VALUE!</v>
      </c>
      <c r="O4526" t="e">
        <f>IF(VLOOKUP($A4526,Parts!$A:$AM,O$1,0)="X",AF$2,"")</f>
        <v>#VALUE!</v>
      </c>
      <c r="P4526" t="e">
        <f t="shared" si="71"/>
        <v>#VALUE!</v>
      </c>
    </row>
    <row r="4527" spans="1:16" x14ac:dyDescent="0.25">
      <c r="A4527" t="e">
        <f>Table15[[#This Row],[Name]]</f>
        <v>#VALUE!</v>
      </c>
      <c r="B4527" t="e">
        <f>IF(VLOOKUP($A4527,Parts!$A:$AM,B$1,0)="X",S$2,"")</f>
        <v>#VALUE!</v>
      </c>
      <c r="C4527" t="e">
        <f>IF(VLOOKUP($A4527,Parts!$A:$AM,C$1,0)="X",T$2,"")</f>
        <v>#VALUE!</v>
      </c>
      <c r="D4527" t="e">
        <f>IF(VLOOKUP($A4527,Parts!$A:$AM,D$1,0)="X",U$2,"")</f>
        <v>#VALUE!</v>
      </c>
      <c r="E4527" t="e">
        <f>IF(VLOOKUP($A4527,Parts!$A:$AM,E$1,0)="X",V$2,"")</f>
        <v>#VALUE!</v>
      </c>
      <c r="F4527" t="e">
        <f>IF(VLOOKUP($A4527,Parts!$A:$AM,F$1,0)="X",W$2,"")</f>
        <v>#VALUE!</v>
      </c>
      <c r="G4527" t="e">
        <f>IF(VLOOKUP($A4527,Parts!$A:$AM,G$1,0)="X",X$2,"")</f>
        <v>#VALUE!</v>
      </c>
      <c r="H4527" t="e">
        <f>IF(VLOOKUP($A4527,Parts!$A:$AM,H$1,0)="X",Y$2,"")</f>
        <v>#VALUE!</v>
      </c>
      <c r="I4527" t="e">
        <f>IF(VLOOKUP($A4527,Parts!$A:$AM,I$1,0)="X",Z$2,"")</f>
        <v>#VALUE!</v>
      </c>
      <c r="J4527" t="e">
        <f>IF(VLOOKUP($A4527,Parts!$A:$AM,J$1,0)="X",AA$2,"")</f>
        <v>#VALUE!</v>
      </c>
      <c r="K4527" t="e">
        <f>IF(VLOOKUP($A4527,Parts!$A:$AM,K$1,0)="X",AB$2,"")</f>
        <v>#VALUE!</v>
      </c>
      <c r="L4527" t="e">
        <f>IF(VLOOKUP($A4527,Parts!$A:$AM,L$1,0)="X",AC$2,"")</f>
        <v>#VALUE!</v>
      </c>
      <c r="M4527" t="e">
        <f>IF(VLOOKUP($A4527,Parts!$A:$AM,M$1,0)="X",AD$2,"")</f>
        <v>#VALUE!</v>
      </c>
      <c r="N4527" t="e">
        <f>IF(VLOOKUP($A4527,Parts!$A:$AM,N$1,0)="X",AE$2,"")</f>
        <v>#VALUE!</v>
      </c>
      <c r="O4527" t="e">
        <f>IF(VLOOKUP($A4527,Parts!$A:$AM,O$1,0)="X",AF$2,"")</f>
        <v>#VALUE!</v>
      </c>
      <c r="P4527" t="e">
        <f t="shared" si="71"/>
        <v>#VALUE!</v>
      </c>
    </row>
    <row r="4528" spans="1:16" x14ac:dyDescent="0.25">
      <c r="A4528" t="e">
        <f>Table15[[#This Row],[Name]]</f>
        <v>#VALUE!</v>
      </c>
      <c r="B4528" t="e">
        <f>IF(VLOOKUP($A4528,Parts!$A:$AM,B$1,0)="X",S$2,"")</f>
        <v>#VALUE!</v>
      </c>
      <c r="C4528" t="e">
        <f>IF(VLOOKUP($A4528,Parts!$A:$AM,C$1,0)="X",T$2,"")</f>
        <v>#VALUE!</v>
      </c>
      <c r="D4528" t="e">
        <f>IF(VLOOKUP($A4528,Parts!$A:$AM,D$1,0)="X",U$2,"")</f>
        <v>#VALUE!</v>
      </c>
      <c r="E4528" t="e">
        <f>IF(VLOOKUP($A4528,Parts!$A:$AM,E$1,0)="X",V$2,"")</f>
        <v>#VALUE!</v>
      </c>
      <c r="F4528" t="e">
        <f>IF(VLOOKUP($A4528,Parts!$A:$AM,F$1,0)="X",W$2,"")</f>
        <v>#VALUE!</v>
      </c>
      <c r="G4528" t="e">
        <f>IF(VLOOKUP($A4528,Parts!$A:$AM,G$1,0)="X",X$2,"")</f>
        <v>#VALUE!</v>
      </c>
      <c r="H4528" t="e">
        <f>IF(VLOOKUP($A4528,Parts!$A:$AM,H$1,0)="X",Y$2,"")</f>
        <v>#VALUE!</v>
      </c>
      <c r="I4528" t="e">
        <f>IF(VLOOKUP($A4528,Parts!$A:$AM,I$1,0)="X",Z$2,"")</f>
        <v>#VALUE!</v>
      </c>
      <c r="J4528" t="e">
        <f>IF(VLOOKUP($A4528,Parts!$A:$AM,J$1,0)="X",AA$2,"")</f>
        <v>#VALUE!</v>
      </c>
      <c r="K4528" t="e">
        <f>IF(VLOOKUP($A4528,Parts!$A:$AM,K$1,0)="X",AB$2,"")</f>
        <v>#VALUE!</v>
      </c>
      <c r="L4528" t="e">
        <f>IF(VLOOKUP($A4528,Parts!$A:$AM,L$1,0)="X",AC$2,"")</f>
        <v>#VALUE!</v>
      </c>
      <c r="M4528" t="e">
        <f>IF(VLOOKUP($A4528,Parts!$A:$AM,M$1,0)="X",AD$2,"")</f>
        <v>#VALUE!</v>
      </c>
      <c r="N4528" t="e">
        <f>IF(VLOOKUP($A4528,Parts!$A:$AM,N$1,0)="X",AE$2,"")</f>
        <v>#VALUE!</v>
      </c>
      <c r="O4528" t="e">
        <f>IF(VLOOKUP($A4528,Parts!$A:$AM,O$1,0)="X",AF$2,"")</f>
        <v>#VALUE!</v>
      </c>
      <c r="P4528" t="e">
        <f t="shared" si="71"/>
        <v>#VALUE!</v>
      </c>
    </row>
    <row r="4529" spans="1:16" x14ac:dyDescent="0.25">
      <c r="A4529" t="e">
        <f>Table15[[#This Row],[Name]]</f>
        <v>#VALUE!</v>
      </c>
      <c r="B4529" t="e">
        <f>IF(VLOOKUP($A4529,Parts!$A:$AM,B$1,0)="X",S$2,"")</f>
        <v>#VALUE!</v>
      </c>
      <c r="C4529" t="e">
        <f>IF(VLOOKUP($A4529,Parts!$A:$AM,C$1,0)="X",T$2,"")</f>
        <v>#VALUE!</v>
      </c>
      <c r="D4529" t="e">
        <f>IF(VLOOKUP($A4529,Parts!$A:$AM,D$1,0)="X",U$2,"")</f>
        <v>#VALUE!</v>
      </c>
      <c r="E4529" t="e">
        <f>IF(VLOOKUP($A4529,Parts!$A:$AM,E$1,0)="X",V$2,"")</f>
        <v>#VALUE!</v>
      </c>
      <c r="F4529" t="e">
        <f>IF(VLOOKUP($A4529,Parts!$A:$AM,F$1,0)="X",W$2,"")</f>
        <v>#VALUE!</v>
      </c>
      <c r="G4529" t="e">
        <f>IF(VLOOKUP($A4529,Parts!$A:$AM,G$1,0)="X",X$2,"")</f>
        <v>#VALUE!</v>
      </c>
      <c r="H4529" t="e">
        <f>IF(VLOOKUP($A4529,Parts!$A:$AM,H$1,0)="X",Y$2,"")</f>
        <v>#VALUE!</v>
      </c>
      <c r="I4529" t="e">
        <f>IF(VLOOKUP($A4529,Parts!$A:$AM,I$1,0)="X",Z$2,"")</f>
        <v>#VALUE!</v>
      </c>
      <c r="J4529" t="e">
        <f>IF(VLOOKUP($A4529,Parts!$A:$AM,J$1,0)="X",AA$2,"")</f>
        <v>#VALUE!</v>
      </c>
      <c r="K4529" t="e">
        <f>IF(VLOOKUP($A4529,Parts!$A:$AM,K$1,0)="X",AB$2,"")</f>
        <v>#VALUE!</v>
      </c>
      <c r="L4529" t="e">
        <f>IF(VLOOKUP($A4529,Parts!$A:$AM,L$1,0)="X",AC$2,"")</f>
        <v>#VALUE!</v>
      </c>
      <c r="M4529" t="e">
        <f>IF(VLOOKUP($A4529,Parts!$A:$AM,M$1,0)="X",AD$2,"")</f>
        <v>#VALUE!</v>
      </c>
      <c r="N4529" t="e">
        <f>IF(VLOOKUP($A4529,Parts!$A:$AM,N$1,0)="X",AE$2,"")</f>
        <v>#VALUE!</v>
      </c>
      <c r="O4529" t="e">
        <f>IF(VLOOKUP($A4529,Parts!$A:$AM,O$1,0)="X",AF$2,"")</f>
        <v>#VALUE!</v>
      </c>
      <c r="P4529" t="e">
        <f t="shared" si="71"/>
        <v>#VALUE!</v>
      </c>
    </row>
    <row r="4530" spans="1:16" x14ac:dyDescent="0.25">
      <c r="A4530" t="e">
        <f>Table15[[#This Row],[Name]]</f>
        <v>#VALUE!</v>
      </c>
      <c r="B4530" t="e">
        <f>IF(VLOOKUP($A4530,Parts!$A:$AM,B$1,0)="X",S$2,"")</f>
        <v>#VALUE!</v>
      </c>
      <c r="C4530" t="e">
        <f>IF(VLOOKUP($A4530,Parts!$A:$AM,C$1,0)="X",T$2,"")</f>
        <v>#VALUE!</v>
      </c>
      <c r="D4530" t="e">
        <f>IF(VLOOKUP($A4530,Parts!$A:$AM,D$1,0)="X",U$2,"")</f>
        <v>#VALUE!</v>
      </c>
      <c r="E4530" t="e">
        <f>IF(VLOOKUP($A4530,Parts!$A:$AM,E$1,0)="X",V$2,"")</f>
        <v>#VALUE!</v>
      </c>
      <c r="F4530" t="e">
        <f>IF(VLOOKUP($A4530,Parts!$A:$AM,F$1,0)="X",W$2,"")</f>
        <v>#VALUE!</v>
      </c>
      <c r="G4530" t="e">
        <f>IF(VLOOKUP($A4530,Parts!$A:$AM,G$1,0)="X",X$2,"")</f>
        <v>#VALUE!</v>
      </c>
      <c r="H4530" t="e">
        <f>IF(VLOOKUP($A4530,Parts!$A:$AM,H$1,0)="X",Y$2,"")</f>
        <v>#VALUE!</v>
      </c>
      <c r="I4530" t="e">
        <f>IF(VLOOKUP($A4530,Parts!$A:$AM,I$1,0)="X",Z$2,"")</f>
        <v>#VALUE!</v>
      </c>
      <c r="J4530" t="e">
        <f>IF(VLOOKUP($A4530,Parts!$A:$AM,J$1,0)="X",AA$2,"")</f>
        <v>#VALUE!</v>
      </c>
      <c r="K4530" t="e">
        <f>IF(VLOOKUP($A4530,Parts!$A:$AM,K$1,0)="X",AB$2,"")</f>
        <v>#VALUE!</v>
      </c>
      <c r="L4530" t="e">
        <f>IF(VLOOKUP($A4530,Parts!$A:$AM,L$1,0)="X",AC$2,"")</f>
        <v>#VALUE!</v>
      </c>
      <c r="M4530" t="e">
        <f>IF(VLOOKUP($A4530,Parts!$A:$AM,M$1,0)="X",AD$2,"")</f>
        <v>#VALUE!</v>
      </c>
      <c r="N4530" t="e">
        <f>IF(VLOOKUP($A4530,Parts!$A:$AM,N$1,0)="X",AE$2,"")</f>
        <v>#VALUE!</v>
      </c>
      <c r="O4530" t="e">
        <f>IF(VLOOKUP($A4530,Parts!$A:$AM,O$1,0)="X",AF$2,"")</f>
        <v>#VALUE!</v>
      </c>
      <c r="P4530" t="e">
        <f t="shared" si="71"/>
        <v>#VALUE!</v>
      </c>
    </row>
    <row r="4531" spans="1:16" x14ac:dyDescent="0.25">
      <c r="A4531" t="e">
        <f>Table15[[#This Row],[Name]]</f>
        <v>#VALUE!</v>
      </c>
      <c r="B4531" t="e">
        <f>IF(VLOOKUP($A4531,Parts!$A:$AM,B$1,0)="X",S$2,"")</f>
        <v>#VALUE!</v>
      </c>
      <c r="C4531" t="e">
        <f>IF(VLOOKUP($A4531,Parts!$A:$AM,C$1,0)="X",T$2,"")</f>
        <v>#VALUE!</v>
      </c>
      <c r="D4531" t="e">
        <f>IF(VLOOKUP($A4531,Parts!$A:$AM,D$1,0)="X",U$2,"")</f>
        <v>#VALUE!</v>
      </c>
      <c r="E4531" t="e">
        <f>IF(VLOOKUP($A4531,Parts!$A:$AM,E$1,0)="X",V$2,"")</f>
        <v>#VALUE!</v>
      </c>
      <c r="F4531" t="e">
        <f>IF(VLOOKUP($A4531,Parts!$A:$AM,F$1,0)="X",W$2,"")</f>
        <v>#VALUE!</v>
      </c>
      <c r="G4531" t="e">
        <f>IF(VLOOKUP($A4531,Parts!$A:$AM,G$1,0)="X",X$2,"")</f>
        <v>#VALUE!</v>
      </c>
      <c r="H4531" t="e">
        <f>IF(VLOOKUP($A4531,Parts!$A:$AM,H$1,0)="X",Y$2,"")</f>
        <v>#VALUE!</v>
      </c>
      <c r="I4531" t="e">
        <f>IF(VLOOKUP($A4531,Parts!$A:$AM,I$1,0)="X",Z$2,"")</f>
        <v>#VALUE!</v>
      </c>
      <c r="J4531" t="e">
        <f>IF(VLOOKUP($A4531,Parts!$A:$AM,J$1,0)="X",AA$2,"")</f>
        <v>#VALUE!</v>
      </c>
      <c r="K4531" t="e">
        <f>IF(VLOOKUP($A4531,Parts!$A:$AM,K$1,0)="X",AB$2,"")</f>
        <v>#VALUE!</v>
      </c>
      <c r="L4531" t="e">
        <f>IF(VLOOKUP($A4531,Parts!$A:$AM,L$1,0)="X",AC$2,"")</f>
        <v>#VALUE!</v>
      </c>
      <c r="M4531" t="e">
        <f>IF(VLOOKUP($A4531,Parts!$A:$AM,M$1,0)="X",AD$2,"")</f>
        <v>#VALUE!</v>
      </c>
      <c r="N4531" t="e">
        <f>IF(VLOOKUP($A4531,Parts!$A:$AM,N$1,0)="X",AE$2,"")</f>
        <v>#VALUE!</v>
      </c>
      <c r="O4531" t="e">
        <f>IF(VLOOKUP($A4531,Parts!$A:$AM,O$1,0)="X",AF$2,"")</f>
        <v>#VALUE!</v>
      </c>
      <c r="P4531" t="e">
        <f t="shared" si="71"/>
        <v>#VALUE!</v>
      </c>
    </row>
    <row r="4532" spans="1:16" x14ac:dyDescent="0.25">
      <c r="A4532" t="e">
        <f>Table15[[#This Row],[Name]]</f>
        <v>#VALUE!</v>
      </c>
      <c r="B4532" t="e">
        <f>IF(VLOOKUP($A4532,Parts!$A:$AM,B$1,0)="X",S$2,"")</f>
        <v>#VALUE!</v>
      </c>
      <c r="C4532" t="e">
        <f>IF(VLOOKUP($A4532,Parts!$A:$AM,C$1,0)="X",T$2,"")</f>
        <v>#VALUE!</v>
      </c>
      <c r="D4532" t="e">
        <f>IF(VLOOKUP($A4532,Parts!$A:$AM,D$1,0)="X",U$2,"")</f>
        <v>#VALUE!</v>
      </c>
      <c r="E4532" t="e">
        <f>IF(VLOOKUP($A4532,Parts!$A:$AM,E$1,0)="X",V$2,"")</f>
        <v>#VALUE!</v>
      </c>
      <c r="F4532" t="e">
        <f>IF(VLOOKUP($A4532,Parts!$A:$AM,F$1,0)="X",W$2,"")</f>
        <v>#VALUE!</v>
      </c>
      <c r="G4532" t="e">
        <f>IF(VLOOKUP($A4532,Parts!$A:$AM,G$1,0)="X",X$2,"")</f>
        <v>#VALUE!</v>
      </c>
      <c r="H4532" t="e">
        <f>IF(VLOOKUP($A4532,Parts!$A:$AM,H$1,0)="X",Y$2,"")</f>
        <v>#VALUE!</v>
      </c>
      <c r="I4532" t="e">
        <f>IF(VLOOKUP($A4532,Parts!$A:$AM,I$1,0)="X",Z$2,"")</f>
        <v>#VALUE!</v>
      </c>
      <c r="J4532" t="e">
        <f>IF(VLOOKUP($A4532,Parts!$A:$AM,J$1,0)="X",AA$2,"")</f>
        <v>#VALUE!</v>
      </c>
      <c r="K4532" t="e">
        <f>IF(VLOOKUP($A4532,Parts!$A:$AM,K$1,0)="X",AB$2,"")</f>
        <v>#VALUE!</v>
      </c>
      <c r="L4532" t="e">
        <f>IF(VLOOKUP($A4532,Parts!$A:$AM,L$1,0)="X",AC$2,"")</f>
        <v>#VALUE!</v>
      </c>
      <c r="M4532" t="e">
        <f>IF(VLOOKUP($A4532,Parts!$A:$AM,M$1,0)="X",AD$2,"")</f>
        <v>#VALUE!</v>
      </c>
      <c r="N4532" t="e">
        <f>IF(VLOOKUP($A4532,Parts!$A:$AM,N$1,0)="X",AE$2,"")</f>
        <v>#VALUE!</v>
      </c>
      <c r="O4532" t="e">
        <f>IF(VLOOKUP($A4532,Parts!$A:$AM,O$1,0)="X",AF$2,"")</f>
        <v>#VALUE!</v>
      </c>
      <c r="P4532" t="e">
        <f t="shared" si="71"/>
        <v>#VALUE!</v>
      </c>
    </row>
    <row r="4533" spans="1:16" x14ac:dyDescent="0.25">
      <c r="A4533" t="e">
        <f>Table15[[#This Row],[Name]]</f>
        <v>#VALUE!</v>
      </c>
      <c r="B4533" t="e">
        <f>IF(VLOOKUP($A4533,Parts!$A:$AM,B$1,0)="X",S$2,"")</f>
        <v>#VALUE!</v>
      </c>
      <c r="C4533" t="e">
        <f>IF(VLOOKUP($A4533,Parts!$A:$AM,C$1,0)="X",T$2,"")</f>
        <v>#VALUE!</v>
      </c>
      <c r="D4533" t="e">
        <f>IF(VLOOKUP($A4533,Parts!$A:$AM,D$1,0)="X",U$2,"")</f>
        <v>#VALUE!</v>
      </c>
      <c r="E4533" t="e">
        <f>IF(VLOOKUP($A4533,Parts!$A:$AM,E$1,0)="X",V$2,"")</f>
        <v>#VALUE!</v>
      </c>
      <c r="F4533" t="e">
        <f>IF(VLOOKUP($A4533,Parts!$A:$AM,F$1,0)="X",W$2,"")</f>
        <v>#VALUE!</v>
      </c>
      <c r="G4533" t="e">
        <f>IF(VLOOKUP($A4533,Parts!$A:$AM,G$1,0)="X",X$2,"")</f>
        <v>#VALUE!</v>
      </c>
      <c r="H4533" t="e">
        <f>IF(VLOOKUP($A4533,Parts!$A:$AM,H$1,0)="X",Y$2,"")</f>
        <v>#VALUE!</v>
      </c>
      <c r="I4533" t="e">
        <f>IF(VLOOKUP($A4533,Parts!$A:$AM,I$1,0)="X",Z$2,"")</f>
        <v>#VALUE!</v>
      </c>
      <c r="J4533" t="e">
        <f>IF(VLOOKUP($A4533,Parts!$A:$AM,J$1,0)="X",AA$2,"")</f>
        <v>#VALUE!</v>
      </c>
      <c r="K4533" t="e">
        <f>IF(VLOOKUP($A4533,Parts!$A:$AM,K$1,0)="X",AB$2,"")</f>
        <v>#VALUE!</v>
      </c>
      <c r="L4533" t="e">
        <f>IF(VLOOKUP($A4533,Parts!$A:$AM,L$1,0)="X",AC$2,"")</f>
        <v>#VALUE!</v>
      </c>
      <c r="M4533" t="e">
        <f>IF(VLOOKUP($A4533,Parts!$A:$AM,M$1,0)="X",AD$2,"")</f>
        <v>#VALUE!</v>
      </c>
      <c r="N4533" t="e">
        <f>IF(VLOOKUP($A4533,Parts!$A:$AM,N$1,0)="X",AE$2,"")</f>
        <v>#VALUE!</v>
      </c>
      <c r="O4533" t="e">
        <f>IF(VLOOKUP($A4533,Parts!$A:$AM,O$1,0)="X",AF$2,"")</f>
        <v>#VALUE!</v>
      </c>
      <c r="P4533" t="e">
        <f t="shared" si="71"/>
        <v>#VALUE!</v>
      </c>
    </row>
    <row r="4534" spans="1:16" x14ac:dyDescent="0.25">
      <c r="A4534" t="e">
        <f>Table15[[#This Row],[Name]]</f>
        <v>#VALUE!</v>
      </c>
      <c r="B4534" t="e">
        <f>IF(VLOOKUP($A4534,Parts!$A:$AM,B$1,0)="X",S$2,"")</f>
        <v>#VALUE!</v>
      </c>
      <c r="C4534" t="e">
        <f>IF(VLOOKUP($A4534,Parts!$A:$AM,C$1,0)="X",T$2,"")</f>
        <v>#VALUE!</v>
      </c>
      <c r="D4534" t="e">
        <f>IF(VLOOKUP($A4534,Parts!$A:$AM,D$1,0)="X",U$2,"")</f>
        <v>#VALUE!</v>
      </c>
      <c r="E4534" t="e">
        <f>IF(VLOOKUP($A4534,Parts!$A:$AM,E$1,0)="X",V$2,"")</f>
        <v>#VALUE!</v>
      </c>
      <c r="F4534" t="e">
        <f>IF(VLOOKUP($A4534,Parts!$A:$AM,F$1,0)="X",W$2,"")</f>
        <v>#VALUE!</v>
      </c>
      <c r="G4534" t="e">
        <f>IF(VLOOKUP($A4534,Parts!$A:$AM,G$1,0)="X",X$2,"")</f>
        <v>#VALUE!</v>
      </c>
      <c r="H4534" t="e">
        <f>IF(VLOOKUP($A4534,Parts!$A:$AM,H$1,0)="X",Y$2,"")</f>
        <v>#VALUE!</v>
      </c>
      <c r="I4534" t="e">
        <f>IF(VLOOKUP($A4534,Parts!$A:$AM,I$1,0)="X",Z$2,"")</f>
        <v>#VALUE!</v>
      </c>
      <c r="J4534" t="e">
        <f>IF(VLOOKUP($A4534,Parts!$A:$AM,J$1,0)="X",AA$2,"")</f>
        <v>#VALUE!</v>
      </c>
      <c r="K4534" t="e">
        <f>IF(VLOOKUP($A4534,Parts!$A:$AM,K$1,0)="X",AB$2,"")</f>
        <v>#VALUE!</v>
      </c>
      <c r="L4534" t="e">
        <f>IF(VLOOKUP($A4534,Parts!$A:$AM,L$1,0)="X",AC$2,"")</f>
        <v>#VALUE!</v>
      </c>
      <c r="M4534" t="e">
        <f>IF(VLOOKUP($A4534,Parts!$A:$AM,M$1,0)="X",AD$2,"")</f>
        <v>#VALUE!</v>
      </c>
      <c r="N4534" t="e">
        <f>IF(VLOOKUP($A4534,Parts!$A:$AM,N$1,0)="X",AE$2,"")</f>
        <v>#VALUE!</v>
      </c>
      <c r="O4534" t="e">
        <f>IF(VLOOKUP($A4534,Parts!$A:$AM,O$1,0)="X",AF$2,"")</f>
        <v>#VALUE!</v>
      </c>
      <c r="P4534" t="e">
        <f t="shared" si="71"/>
        <v>#VALUE!</v>
      </c>
    </row>
    <row r="4535" spans="1:16" x14ac:dyDescent="0.25">
      <c r="A4535" t="e">
        <f>Table15[[#This Row],[Name]]</f>
        <v>#VALUE!</v>
      </c>
      <c r="B4535" t="e">
        <f>IF(VLOOKUP($A4535,Parts!$A:$AM,B$1,0)="X",S$2,"")</f>
        <v>#VALUE!</v>
      </c>
      <c r="C4535" t="e">
        <f>IF(VLOOKUP($A4535,Parts!$A:$AM,C$1,0)="X",T$2,"")</f>
        <v>#VALUE!</v>
      </c>
      <c r="D4535" t="e">
        <f>IF(VLOOKUP($A4535,Parts!$A:$AM,D$1,0)="X",U$2,"")</f>
        <v>#VALUE!</v>
      </c>
      <c r="E4535" t="e">
        <f>IF(VLOOKUP($A4535,Parts!$A:$AM,E$1,0)="X",V$2,"")</f>
        <v>#VALUE!</v>
      </c>
      <c r="F4535" t="e">
        <f>IF(VLOOKUP($A4535,Parts!$A:$AM,F$1,0)="X",W$2,"")</f>
        <v>#VALUE!</v>
      </c>
      <c r="G4535" t="e">
        <f>IF(VLOOKUP($A4535,Parts!$A:$AM,G$1,0)="X",X$2,"")</f>
        <v>#VALUE!</v>
      </c>
      <c r="H4535" t="e">
        <f>IF(VLOOKUP($A4535,Parts!$A:$AM,H$1,0)="X",Y$2,"")</f>
        <v>#VALUE!</v>
      </c>
      <c r="I4535" t="e">
        <f>IF(VLOOKUP($A4535,Parts!$A:$AM,I$1,0)="X",Z$2,"")</f>
        <v>#VALUE!</v>
      </c>
      <c r="J4535" t="e">
        <f>IF(VLOOKUP($A4535,Parts!$A:$AM,J$1,0)="X",AA$2,"")</f>
        <v>#VALUE!</v>
      </c>
      <c r="K4535" t="e">
        <f>IF(VLOOKUP($A4535,Parts!$A:$AM,K$1,0)="X",AB$2,"")</f>
        <v>#VALUE!</v>
      </c>
      <c r="L4535" t="e">
        <f>IF(VLOOKUP($A4535,Parts!$A:$AM,L$1,0)="X",AC$2,"")</f>
        <v>#VALUE!</v>
      </c>
      <c r="M4535" t="e">
        <f>IF(VLOOKUP($A4535,Parts!$A:$AM,M$1,0)="X",AD$2,"")</f>
        <v>#VALUE!</v>
      </c>
      <c r="N4535" t="e">
        <f>IF(VLOOKUP($A4535,Parts!$A:$AM,N$1,0)="X",AE$2,"")</f>
        <v>#VALUE!</v>
      </c>
      <c r="O4535" t="e">
        <f>IF(VLOOKUP($A4535,Parts!$A:$AM,O$1,0)="X",AF$2,"")</f>
        <v>#VALUE!</v>
      </c>
      <c r="P4535" t="e">
        <f t="shared" si="71"/>
        <v>#VALUE!</v>
      </c>
    </row>
    <row r="4536" spans="1:16" x14ac:dyDescent="0.25">
      <c r="A4536" t="e">
        <f>Table15[[#This Row],[Name]]</f>
        <v>#VALUE!</v>
      </c>
      <c r="B4536" t="e">
        <f>IF(VLOOKUP($A4536,Parts!$A:$AM,B$1,0)="X",S$2,"")</f>
        <v>#VALUE!</v>
      </c>
      <c r="C4536" t="e">
        <f>IF(VLOOKUP($A4536,Parts!$A:$AM,C$1,0)="X",T$2,"")</f>
        <v>#VALUE!</v>
      </c>
      <c r="D4536" t="e">
        <f>IF(VLOOKUP($A4536,Parts!$A:$AM,D$1,0)="X",U$2,"")</f>
        <v>#VALUE!</v>
      </c>
      <c r="E4536" t="e">
        <f>IF(VLOOKUP($A4536,Parts!$A:$AM,E$1,0)="X",V$2,"")</f>
        <v>#VALUE!</v>
      </c>
      <c r="F4536" t="e">
        <f>IF(VLOOKUP($A4536,Parts!$A:$AM,F$1,0)="X",W$2,"")</f>
        <v>#VALUE!</v>
      </c>
      <c r="G4536" t="e">
        <f>IF(VLOOKUP($A4536,Parts!$A:$AM,G$1,0)="X",X$2,"")</f>
        <v>#VALUE!</v>
      </c>
      <c r="H4536" t="e">
        <f>IF(VLOOKUP($A4536,Parts!$A:$AM,H$1,0)="X",Y$2,"")</f>
        <v>#VALUE!</v>
      </c>
      <c r="I4536" t="e">
        <f>IF(VLOOKUP($A4536,Parts!$A:$AM,I$1,0)="X",Z$2,"")</f>
        <v>#VALUE!</v>
      </c>
      <c r="J4536" t="e">
        <f>IF(VLOOKUP($A4536,Parts!$A:$AM,J$1,0)="X",AA$2,"")</f>
        <v>#VALUE!</v>
      </c>
      <c r="K4536" t="e">
        <f>IF(VLOOKUP($A4536,Parts!$A:$AM,K$1,0)="X",AB$2,"")</f>
        <v>#VALUE!</v>
      </c>
      <c r="L4536" t="e">
        <f>IF(VLOOKUP($A4536,Parts!$A:$AM,L$1,0)="X",AC$2,"")</f>
        <v>#VALUE!</v>
      </c>
      <c r="M4536" t="e">
        <f>IF(VLOOKUP($A4536,Parts!$A:$AM,M$1,0)="X",AD$2,"")</f>
        <v>#VALUE!</v>
      </c>
      <c r="N4536" t="e">
        <f>IF(VLOOKUP($A4536,Parts!$A:$AM,N$1,0)="X",AE$2,"")</f>
        <v>#VALUE!</v>
      </c>
      <c r="O4536" t="e">
        <f>IF(VLOOKUP($A4536,Parts!$A:$AM,O$1,0)="X",AF$2,"")</f>
        <v>#VALUE!</v>
      </c>
      <c r="P4536" t="e">
        <f t="shared" si="71"/>
        <v>#VALUE!</v>
      </c>
    </row>
    <row r="4537" spans="1:16" x14ac:dyDescent="0.25">
      <c r="A4537" t="e">
        <f>Table15[[#This Row],[Name]]</f>
        <v>#VALUE!</v>
      </c>
      <c r="B4537" t="e">
        <f>IF(VLOOKUP($A4537,Parts!$A:$AM,B$1,0)="X",S$2,"")</f>
        <v>#VALUE!</v>
      </c>
      <c r="C4537" t="e">
        <f>IF(VLOOKUP($A4537,Parts!$A:$AM,C$1,0)="X",T$2,"")</f>
        <v>#VALUE!</v>
      </c>
      <c r="D4537" t="e">
        <f>IF(VLOOKUP($A4537,Parts!$A:$AM,D$1,0)="X",U$2,"")</f>
        <v>#VALUE!</v>
      </c>
      <c r="E4537" t="e">
        <f>IF(VLOOKUP($A4537,Parts!$A:$AM,E$1,0)="X",V$2,"")</f>
        <v>#VALUE!</v>
      </c>
      <c r="F4537" t="e">
        <f>IF(VLOOKUP($A4537,Parts!$A:$AM,F$1,0)="X",W$2,"")</f>
        <v>#VALUE!</v>
      </c>
      <c r="G4537" t="e">
        <f>IF(VLOOKUP($A4537,Parts!$A:$AM,G$1,0)="X",X$2,"")</f>
        <v>#VALUE!</v>
      </c>
      <c r="H4537" t="e">
        <f>IF(VLOOKUP($A4537,Parts!$A:$AM,H$1,0)="X",Y$2,"")</f>
        <v>#VALUE!</v>
      </c>
      <c r="I4537" t="e">
        <f>IF(VLOOKUP($A4537,Parts!$A:$AM,I$1,0)="X",Z$2,"")</f>
        <v>#VALUE!</v>
      </c>
      <c r="J4537" t="e">
        <f>IF(VLOOKUP($A4537,Parts!$A:$AM,J$1,0)="X",AA$2,"")</f>
        <v>#VALUE!</v>
      </c>
      <c r="K4537" t="e">
        <f>IF(VLOOKUP($A4537,Parts!$A:$AM,K$1,0)="X",AB$2,"")</f>
        <v>#VALUE!</v>
      </c>
      <c r="L4537" t="e">
        <f>IF(VLOOKUP($A4537,Parts!$A:$AM,L$1,0)="X",AC$2,"")</f>
        <v>#VALUE!</v>
      </c>
      <c r="M4537" t="e">
        <f>IF(VLOOKUP($A4537,Parts!$A:$AM,M$1,0)="X",AD$2,"")</f>
        <v>#VALUE!</v>
      </c>
      <c r="N4537" t="e">
        <f>IF(VLOOKUP($A4537,Parts!$A:$AM,N$1,0)="X",AE$2,"")</f>
        <v>#VALUE!</v>
      </c>
      <c r="O4537" t="e">
        <f>IF(VLOOKUP($A4537,Parts!$A:$AM,O$1,0)="X",AF$2,"")</f>
        <v>#VALUE!</v>
      </c>
      <c r="P4537" t="e">
        <f t="shared" si="71"/>
        <v>#VALUE!</v>
      </c>
    </row>
    <row r="4538" spans="1:16" x14ac:dyDescent="0.25">
      <c r="A4538" t="e">
        <f>Table15[[#This Row],[Name]]</f>
        <v>#VALUE!</v>
      </c>
      <c r="B4538" t="e">
        <f>IF(VLOOKUP($A4538,Parts!$A:$AM,B$1,0)="X",S$2,"")</f>
        <v>#VALUE!</v>
      </c>
      <c r="C4538" t="e">
        <f>IF(VLOOKUP($A4538,Parts!$A:$AM,C$1,0)="X",T$2,"")</f>
        <v>#VALUE!</v>
      </c>
      <c r="D4538" t="e">
        <f>IF(VLOOKUP($A4538,Parts!$A:$AM,D$1,0)="X",U$2,"")</f>
        <v>#VALUE!</v>
      </c>
      <c r="E4538" t="e">
        <f>IF(VLOOKUP($A4538,Parts!$A:$AM,E$1,0)="X",V$2,"")</f>
        <v>#VALUE!</v>
      </c>
      <c r="F4538" t="e">
        <f>IF(VLOOKUP($A4538,Parts!$A:$AM,F$1,0)="X",W$2,"")</f>
        <v>#VALUE!</v>
      </c>
      <c r="G4538" t="e">
        <f>IF(VLOOKUP($A4538,Parts!$A:$AM,G$1,0)="X",X$2,"")</f>
        <v>#VALUE!</v>
      </c>
      <c r="H4538" t="e">
        <f>IF(VLOOKUP($A4538,Parts!$A:$AM,H$1,0)="X",Y$2,"")</f>
        <v>#VALUE!</v>
      </c>
      <c r="I4538" t="e">
        <f>IF(VLOOKUP($A4538,Parts!$A:$AM,I$1,0)="X",Z$2,"")</f>
        <v>#VALUE!</v>
      </c>
      <c r="J4538" t="e">
        <f>IF(VLOOKUP($A4538,Parts!$A:$AM,J$1,0)="X",AA$2,"")</f>
        <v>#VALUE!</v>
      </c>
      <c r="K4538" t="e">
        <f>IF(VLOOKUP($A4538,Parts!$A:$AM,K$1,0)="X",AB$2,"")</f>
        <v>#VALUE!</v>
      </c>
      <c r="L4538" t="e">
        <f>IF(VLOOKUP($A4538,Parts!$A:$AM,L$1,0)="X",AC$2,"")</f>
        <v>#VALUE!</v>
      </c>
      <c r="M4538" t="e">
        <f>IF(VLOOKUP($A4538,Parts!$A:$AM,M$1,0)="X",AD$2,"")</f>
        <v>#VALUE!</v>
      </c>
      <c r="N4538" t="e">
        <f>IF(VLOOKUP($A4538,Parts!$A:$AM,N$1,0)="X",AE$2,"")</f>
        <v>#VALUE!</v>
      </c>
      <c r="O4538" t="e">
        <f>IF(VLOOKUP($A4538,Parts!$A:$AM,O$1,0)="X",AF$2,"")</f>
        <v>#VALUE!</v>
      </c>
      <c r="P4538" t="e">
        <f t="shared" si="71"/>
        <v>#VALUE!</v>
      </c>
    </row>
    <row r="4539" spans="1:16" x14ac:dyDescent="0.25">
      <c r="A4539" t="e">
        <f>Table15[[#This Row],[Name]]</f>
        <v>#VALUE!</v>
      </c>
      <c r="B4539" t="e">
        <f>IF(VLOOKUP($A4539,Parts!$A:$AM,B$1,0)="X",S$2,"")</f>
        <v>#VALUE!</v>
      </c>
      <c r="C4539" t="e">
        <f>IF(VLOOKUP($A4539,Parts!$A:$AM,C$1,0)="X",T$2,"")</f>
        <v>#VALUE!</v>
      </c>
      <c r="D4539" t="e">
        <f>IF(VLOOKUP($A4539,Parts!$A:$AM,D$1,0)="X",U$2,"")</f>
        <v>#VALUE!</v>
      </c>
      <c r="E4539" t="e">
        <f>IF(VLOOKUP($A4539,Parts!$A:$AM,E$1,0)="X",V$2,"")</f>
        <v>#VALUE!</v>
      </c>
      <c r="F4539" t="e">
        <f>IF(VLOOKUP($A4539,Parts!$A:$AM,F$1,0)="X",W$2,"")</f>
        <v>#VALUE!</v>
      </c>
      <c r="G4539" t="e">
        <f>IF(VLOOKUP($A4539,Parts!$A:$AM,G$1,0)="X",X$2,"")</f>
        <v>#VALUE!</v>
      </c>
      <c r="H4539" t="e">
        <f>IF(VLOOKUP($A4539,Parts!$A:$AM,H$1,0)="X",Y$2,"")</f>
        <v>#VALUE!</v>
      </c>
      <c r="I4539" t="e">
        <f>IF(VLOOKUP($A4539,Parts!$A:$AM,I$1,0)="X",Z$2,"")</f>
        <v>#VALUE!</v>
      </c>
      <c r="J4539" t="e">
        <f>IF(VLOOKUP($A4539,Parts!$A:$AM,J$1,0)="X",AA$2,"")</f>
        <v>#VALUE!</v>
      </c>
      <c r="K4539" t="e">
        <f>IF(VLOOKUP($A4539,Parts!$A:$AM,K$1,0)="X",AB$2,"")</f>
        <v>#VALUE!</v>
      </c>
      <c r="L4539" t="e">
        <f>IF(VLOOKUP($A4539,Parts!$A:$AM,L$1,0)="X",AC$2,"")</f>
        <v>#VALUE!</v>
      </c>
      <c r="M4539" t="e">
        <f>IF(VLOOKUP($A4539,Parts!$A:$AM,M$1,0)="X",AD$2,"")</f>
        <v>#VALUE!</v>
      </c>
      <c r="N4539" t="e">
        <f>IF(VLOOKUP($A4539,Parts!$A:$AM,N$1,0)="X",AE$2,"")</f>
        <v>#VALUE!</v>
      </c>
      <c r="O4539" t="e">
        <f>IF(VLOOKUP($A4539,Parts!$A:$AM,O$1,0)="X",AF$2,"")</f>
        <v>#VALUE!</v>
      </c>
      <c r="P4539" t="e">
        <f t="shared" si="71"/>
        <v>#VALUE!</v>
      </c>
    </row>
    <row r="4540" spans="1:16" x14ac:dyDescent="0.25">
      <c r="A4540" t="e">
        <f>Table15[[#This Row],[Name]]</f>
        <v>#VALUE!</v>
      </c>
      <c r="B4540" t="e">
        <f>IF(VLOOKUP($A4540,Parts!$A:$AM,B$1,0)="X",S$2,"")</f>
        <v>#VALUE!</v>
      </c>
      <c r="C4540" t="e">
        <f>IF(VLOOKUP($A4540,Parts!$A:$AM,C$1,0)="X",T$2,"")</f>
        <v>#VALUE!</v>
      </c>
      <c r="D4540" t="e">
        <f>IF(VLOOKUP($A4540,Parts!$A:$AM,D$1,0)="X",U$2,"")</f>
        <v>#VALUE!</v>
      </c>
      <c r="E4540" t="e">
        <f>IF(VLOOKUP($A4540,Parts!$A:$AM,E$1,0)="X",V$2,"")</f>
        <v>#VALUE!</v>
      </c>
      <c r="F4540" t="e">
        <f>IF(VLOOKUP($A4540,Parts!$A:$AM,F$1,0)="X",W$2,"")</f>
        <v>#VALUE!</v>
      </c>
      <c r="G4540" t="e">
        <f>IF(VLOOKUP($A4540,Parts!$A:$AM,G$1,0)="X",X$2,"")</f>
        <v>#VALUE!</v>
      </c>
      <c r="H4540" t="e">
        <f>IF(VLOOKUP($A4540,Parts!$A:$AM,H$1,0)="X",Y$2,"")</f>
        <v>#VALUE!</v>
      </c>
      <c r="I4540" t="e">
        <f>IF(VLOOKUP($A4540,Parts!$A:$AM,I$1,0)="X",Z$2,"")</f>
        <v>#VALUE!</v>
      </c>
      <c r="J4540" t="e">
        <f>IF(VLOOKUP($A4540,Parts!$A:$AM,J$1,0)="X",AA$2,"")</f>
        <v>#VALUE!</v>
      </c>
      <c r="K4540" t="e">
        <f>IF(VLOOKUP($A4540,Parts!$A:$AM,K$1,0)="X",AB$2,"")</f>
        <v>#VALUE!</v>
      </c>
      <c r="L4540" t="e">
        <f>IF(VLOOKUP($A4540,Parts!$A:$AM,L$1,0)="X",AC$2,"")</f>
        <v>#VALUE!</v>
      </c>
      <c r="M4540" t="e">
        <f>IF(VLOOKUP($A4540,Parts!$A:$AM,M$1,0)="X",AD$2,"")</f>
        <v>#VALUE!</v>
      </c>
      <c r="N4540" t="e">
        <f>IF(VLOOKUP($A4540,Parts!$A:$AM,N$1,0)="X",AE$2,"")</f>
        <v>#VALUE!</v>
      </c>
      <c r="O4540" t="e">
        <f>IF(VLOOKUP($A4540,Parts!$A:$AM,O$1,0)="X",AF$2,"")</f>
        <v>#VALUE!</v>
      </c>
      <c r="P4540" t="e">
        <f t="shared" si="71"/>
        <v>#VALUE!</v>
      </c>
    </row>
    <row r="4541" spans="1:16" x14ac:dyDescent="0.25">
      <c r="A4541" t="e">
        <f>Table15[[#This Row],[Name]]</f>
        <v>#VALUE!</v>
      </c>
      <c r="B4541" t="e">
        <f>IF(VLOOKUP($A4541,Parts!$A:$AM,B$1,0)="X",S$2,"")</f>
        <v>#VALUE!</v>
      </c>
      <c r="C4541" t="e">
        <f>IF(VLOOKUP($A4541,Parts!$A:$AM,C$1,0)="X",T$2,"")</f>
        <v>#VALUE!</v>
      </c>
      <c r="D4541" t="e">
        <f>IF(VLOOKUP($A4541,Parts!$A:$AM,D$1,0)="X",U$2,"")</f>
        <v>#VALUE!</v>
      </c>
      <c r="E4541" t="e">
        <f>IF(VLOOKUP($A4541,Parts!$A:$AM,E$1,0)="X",V$2,"")</f>
        <v>#VALUE!</v>
      </c>
      <c r="F4541" t="e">
        <f>IF(VLOOKUP($A4541,Parts!$A:$AM,F$1,0)="X",W$2,"")</f>
        <v>#VALUE!</v>
      </c>
      <c r="G4541" t="e">
        <f>IF(VLOOKUP($A4541,Parts!$A:$AM,G$1,0)="X",X$2,"")</f>
        <v>#VALUE!</v>
      </c>
      <c r="H4541" t="e">
        <f>IF(VLOOKUP($A4541,Parts!$A:$AM,H$1,0)="X",Y$2,"")</f>
        <v>#VALUE!</v>
      </c>
      <c r="I4541" t="e">
        <f>IF(VLOOKUP($A4541,Parts!$A:$AM,I$1,0)="X",Z$2,"")</f>
        <v>#VALUE!</v>
      </c>
      <c r="J4541" t="e">
        <f>IF(VLOOKUP($A4541,Parts!$A:$AM,J$1,0)="X",AA$2,"")</f>
        <v>#VALUE!</v>
      </c>
      <c r="K4541" t="e">
        <f>IF(VLOOKUP($A4541,Parts!$A:$AM,K$1,0)="X",AB$2,"")</f>
        <v>#VALUE!</v>
      </c>
      <c r="L4541" t="e">
        <f>IF(VLOOKUP($A4541,Parts!$A:$AM,L$1,0)="X",AC$2,"")</f>
        <v>#VALUE!</v>
      </c>
      <c r="M4541" t="e">
        <f>IF(VLOOKUP($A4541,Parts!$A:$AM,M$1,0)="X",AD$2,"")</f>
        <v>#VALUE!</v>
      </c>
      <c r="N4541" t="e">
        <f>IF(VLOOKUP($A4541,Parts!$A:$AM,N$1,0)="X",AE$2,"")</f>
        <v>#VALUE!</v>
      </c>
      <c r="O4541" t="e">
        <f>IF(VLOOKUP($A4541,Parts!$A:$AM,O$1,0)="X",AF$2,"")</f>
        <v>#VALUE!</v>
      </c>
      <c r="P4541" t="e">
        <f t="shared" si="71"/>
        <v>#VALUE!</v>
      </c>
    </row>
    <row r="4542" spans="1:16" x14ac:dyDescent="0.25">
      <c r="A4542" t="e">
        <f>Table15[[#This Row],[Name]]</f>
        <v>#VALUE!</v>
      </c>
      <c r="B4542" t="e">
        <f>IF(VLOOKUP($A4542,Parts!$A:$AM,B$1,0)="X",S$2,"")</f>
        <v>#VALUE!</v>
      </c>
      <c r="C4542" t="e">
        <f>IF(VLOOKUP($A4542,Parts!$A:$AM,C$1,0)="X",T$2,"")</f>
        <v>#VALUE!</v>
      </c>
      <c r="D4542" t="e">
        <f>IF(VLOOKUP($A4542,Parts!$A:$AM,D$1,0)="X",U$2,"")</f>
        <v>#VALUE!</v>
      </c>
      <c r="E4542" t="e">
        <f>IF(VLOOKUP($A4542,Parts!$A:$AM,E$1,0)="X",V$2,"")</f>
        <v>#VALUE!</v>
      </c>
      <c r="F4542" t="e">
        <f>IF(VLOOKUP($A4542,Parts!$A:$AM,F$1,0)="X",W$2,"")</f>
        <v>#VALUE!</v>
      </c>
      <c r="G4542" t="e">
        <f>IF(VLOOKUP($A4542,Parts!$A:$AM,G$1,0)="X",X$2,"")</f>
        <v>#VALUE!</v>
      </c>
      <c r="H4542" t="e">
        <f>IF(VLOOKUP($A4542,Parts!$A:$AM,H$1,0)="X",Y$2,"")</f>
        <v>#VALUE!</v>
      </c>
      <c r="I4542" t="e">
        <f>IF(VLOOKUP($A4542,Parts!$A:$AM,I$1,0)="X",Z$2,"")</f>
        <v>#VALUE!</v>
      </c>
      <c r="J4542" t="e">
        <f>IF(VLOOKUP($A4542,Parts!$A:$AM,J$1,0)="X",AA$2,"")</f>
        <v>#VALUE!</v>
      </c>
      <c r="K4542" t="e">
        <f>IF(VLOOKUP($A4542,Parts!$A:$AM,K$1,0)="X",AB$2,"")</f>
        <v>#VALUE!</v>
      </c>
      <c r="L4542" t="e">
        <f>IF(VLOOKUP($A4542,Parts!$A:$AM,L$1,0)="X",AC$2,"")</f>
        <v>#VALUE!</v>
      </c>
      <c r="M4542" t="e">
        <f>IF(VLOOKUP($A4542,Parts!$A:$AM,M$1,0)="X",AD$2,"")</f>
        <v>#VALUE!</v>
      </c>
      <c r="N4542" t="e">
        <f>IF(VLOOKUP($A4542,Parts!$A:$AM,N$1,0)="X",AE$2,"")</f>
        <v>#VALUE!</v>
      </c>
      <c r="O4542" t="e">
        <f>IF(VLOOKUP($A4542,Parts!$A:$AM,O$1,0)="X",AF$2,"")</f>
        <v>#VALUE!</v>
      </c>
      <c r="P4542" t="e">
        <f t="shared" si="71"/>
        <v>#VALUE!</v>
      </c>
    </row>
    <row r="4543" spans="1:16" x14ac:dyDescent="0.25">
      <c r="A4543" t="e">
        <f>Table15[[#This Row],[Name]]</f>
        <v>#VALUE!</v>
      </c>
      <c r="B4543" t="e">
        <f>IF(VLOOKUP($A4543,Parts!$A:$AM,B$1,0)="X",S$2,"")</f>
        <v>#VALUE!</v>
      </c>
      <c r="C4543" t="e">
        <f>IF(VLOOKUP($A4543,Parts!$A:$AM,C$1,0)="X",T$2,"")</f>
        <v>#VALUE!</v>
      </c>
      <c r="D4543" t="e">
        <f>IF(VLOOKUP($A4543,Parts!$A:$AM,D$1,0)="X",U$2,"")</f>
        <v>#VALUE!</v>
      </c>
      <c r="E4543" t="e">
        <f>IF(VLOOKUP($A4543,Parts!$A:$AM,E$1,0)="X",V$2,"")</f>
        <v>#VALUE!</v>
      </c>
      <c r="F4543" t="e">
        <f>IF(VLOOKUP($A4543,Parts!$A:$AM,F$1,0)="X",W$2,"")</f>
        <v>#VALUE!</v>
      </c>
      <c r="G4543" t="e">
        <f>IF(VLOOKUP($A4543,Parts!$A:$AM,G$1,0)="X",X$2,"")</f>
        <v>#VALUE!</v>
      </c>
      <c r="H4543" t="e">
        <f>IF(VLOOKUP($A4543,Parts!$A:$AM,H$1,0)="X",Y$2,"")</f>
        <v>#VALUE!</v>
      </c>
      <c r="I4543" t="e">
        <f>IF(VLOOKUP($A4543,Parts!$A:$AM,I$1,0)="X",Z$2,"")</f>
        <v>#VALUE!</v>
      </c>
      <c r="J4543" t="e">
        <f>IF(VLOOKUP($A4543,Parts!$A:$AM,J$1,0)="X",AA$2,"")</f>
        <v>#VALUE!</v>
      </c>
      <c r="K4543" t="e">
        <f>IF(VLOOKUP($A4543,Parts!$A:$AM,K$1,0)="X",AB$2,"")</f>
        <v>#VALUE!</v>
      </c>
      <c r="L4543" t="e">
        <f>IF(VLOOKUP($A4543,Parts!$A:$AM,L$1,0)="X",AC$2,"")</f>
        <v>#VALUE!</v>
      </c>
      <c r="M4543" t="e">
        <f>IF(VLOOKUP($A4543,Parts!$A:$AM,M$1,0)="X",AD$2,"")</f>
        <v>#VALUE!</v>
      </c>
      <c r="N4543" t="e">
        <f>IF(VLOOKUP($A4543,Parts!$A:$AM,N$1,0)="X",AE$2,"")</f>
        <v>#VALUE!</v>
      </c>
      <c r="O4543" t="e">
        <f>IF(VLOOKUP($A4543,Parts!$A:$AM,O$1,0)="X",AF$2,"")</f>
        <v>#VALUE!</v>
      </c>
      <c r="P4543" t="e">
        <f t="shared" si="71"/>
        <v>#VALUE!</v>
      </c>
    </row>
    <row r="4544" spans="1:16" x14ac:dyDescent="0.25">
      <c r="A4544" t="e">
        <f>Table15[[#This Row],[Name]]</f>
        <v>#VALUE!</v>
      </c>
      <c r="B4544" t="e">
        <f>IF(VLOOKUP($A4544,Parts!$A:$AM,B$1,0)="X",S$2,"")</f>
        <v>#VALUE!</v>
      </c>
      <c r="C4544" t="e">
        <f>IF(VLOOKUP($A4544,Parts!$A:$AM,C$1,0)="X",T$2,"")</f>
        <v>#VALUE!</v>
      </c>
      <c r="D4544" t="e">
        <f>IF(VLOOKUP($A4544,Parts!$A:$AM,D$1,0)="X",U$2,"")</f>
        <v>#VALUE!</v>
      </c>
      <c r="E4544" t="e">
        <f>IF(VLOOKUP($A4544,Parts!$A:$AM,E$1,0)="X",V$2,"")</f>
        <v>#VALUE!</v>
      </c>
      <c r="F4544" t="e">
        <f>IF(VLOOKUP($A4544,Parts!$A:$AM,F$1,0)="X",W$2,"")</f>
        <v>#VALUE!</v>
      </c>
      <c r="G4544" t="e">
        <f>IF(VLOOKUP($A4544,Parts!$A:$AM,G$1,0)="X",X$2,"")</f>
        <v>#VALUE!</v>
      </c>
      <c r="H4544" t="e">
        <f>IF(VLOOKUP($A4544,Parts!$A:$AM,H$1,0)="X",Y$2,"")</f>
        <v>#VALUE!</v>
      </c>
      <c r="I4544" t="e">
        <f>IF(VLOOKUP($A4544,Parts!$A:$AM,I$1,0)="X",Z$2,"")</f>
        <v>#VALUE!</v>
      </c>
      <c r="J4544" t="e">
        <f>IF(VLOOKUP($A4544,Parts!$A:$AM,J$1,0)="X",AA$2,"")</f>
        <v>#VALUE!</v>
      </c>
      <c r="K4544" t="e">
        <f>IF(VLOOKUP($A4544,Parts!$A:$AM,K$1,0)="X",AB$2,"")</f>
        <v>#VALUE!</v>
      </c>
      <c r="L4544" t="e">
        <f>IF(VLOOKUP($A4544,Parts!$A:$AM,L$1,0)="X",AC$2,"")</f>
        <v>#VALUE!</v>
      </c>
      <c r="M4544" t="e">
        <f>IF(VLOOKUP($A4544,Parts!$A:$AM,M$1,0)="X",AD$2,"")</f>
        <v>#VALUE!</v>
      </c>
      <c r="N4544" t="e">
        <f>IF(VLOOKUP($A4544,Parts!$A:$AM,N$1,0)="X",AE$2,"")</f>
        <v>#VALUE!</v>
      </c>
      <c r="O4544" t="e">
        <f>IF(VLOOKUP($A4544,Parts!$A:$AM,O$1,0)="X",AF$2,"")</f>
        <v>#VALUE!</v>
      </c>
      <c r="P4544" t="e">
        <f t="shared" si="71"/>
        <v>#VALUE!</v>
      </c>
    </row>
    <row r="4545" spans="1:16" x14ac:dyDescent="0.25">
      <c r="A4545" t="e">
        <f>Table15[[#This Row],[Name]]</f>
        <v>#VALUE!</v>
      </c>
      <c r="B4545" t="e">
        <f>IF(VLOOKUP($A4545,Parts!$A:$AM,B$1,0)="X",S$2,"")</f>
        <v>#VALUE!</v>
      </c>
      <c r="C4545" t="e">
        <f>IF(VLOOKUP($A4545,Parts!$A:$AM,C$1,0)="X",T$2,"")</f>
        <v>#VALUE!</v>
      </c>
      <c r="D4545" t="e">
        <f>IF(VLOOKUP($A4545,Parts!$A:$AM,D$1,0)="X",U$2,"")</f>
        <v>#VALUE!</v>
      </c>
      <c r="E4545" t="e">
        <f>IF(VLOOKUP($A4545,Parts!$A:$AM,E$1,0)="X",V$2,"")</f>
        <v>#VALUE!</v>
      </c>
      <c r="F4545" t="e">
        <f>IF(VLOOKUP($A4545,Parts!$A:$AM,F$1,0)="X",W$2,"")</f>
        <v>#VALUE!</v>
      </c>
      <c r="G4545" t="e">
        <f>IF(VLOOKUP($A4545,Parts!$A:$AM,G$1,0)="X",X$2,"")</f>
        <v>#VALUE!</v>
      </c>
      <c r="H4545" t="e">
        <f>IF(VLOOKUP($A4545,Parts!$A:$AM,H$1,0)="X",Y$2,"")</f>
        <v>#VALUE!</v>
      </c>
      <c r="I4545" t="e">
        <f>IF(VLOOKUP($A4545,Parts!$A:$AM,I$1,0)="X",Z$2,"")</f>
        <v>#VALUE!</v>
      </c>
      <c r="J4545" t="e">
        <f>IF(VLOOKUP($A4545,Parts!$A:$AM,J$1,0)="X",AA$2,"")</f>
        <v>#VALUE!</v>
      </c>
      <c r="K4545" t="e">
        <f>IF(VLOOKUP($A4545,Parts!$A:$AM,K$1,0)="X",AB$2,"")</f>
        <v>#VALUE!</v>
      </c>
      <c r="L4545" t="e">
        <f>IF(VLOOKUP($A4545,Parts!$A:$AM,L$1,0)="X",AC$2,"")</f>
        <v>#VALUE!</v>
      </c>
      <c r="M4545" t="e">
        <f>IF(VLOOKUP($A4545,Parts!$A:$AM,M$1,0)="X",AD$2,"")</f>
        <v>#VALUE!</v>
      </c>
      <c r="N4545" t="e">
        <f>IF(VLOOKUP($A4545,Parts!$A:$AM,N$1,0)="X",AE$2,"")</f>
        <v>#VALUE!</v>
      </c>
      <c r="O4545" t="e">
        <f>IF(VLOOKUP($A4545,Parts!$A:$AM,O$1,0)="X",AF$2,"")</f>
        <v>#VALUE!</v>
      </c>
      <c r="P4545" t="e">
        <f t="shared" si="71"/>
        <v>#VALUE!</v>
      </c>
    </row>
    <row r="4546" spans="1:16" x14ac:dyDescent="0.25">
      <c r="A4546" t="e">
        <f>Table15[[#This Row],[Name]]</f>
        <v>#VALUE!</v>
      </c>
      <c r="B4546" t="e">
        <f>IF(VLOOKUP($A4546,Parts!$A:$AM,B$1,0)="X",S$2,"")</f>
        <v>#VALUE!</v>
      </c>
      <c r="C4546" t="e">
        <f>IF(VLOOKUP($A4546,Parts!$A:$AM,C$1,0)="X",T$2,"")</f>
        <v>#VALUE!</v>
      </c>
      <c r="D4546" t="e">
        <f>IF(VLOOKUP($A4546,Parts!$A:$AM,D$1,0)="X",U$2,"")</f>
        <v>#VALUE!</v>
      </c>
      <c r="E4546" t="e">
        <f>IF(VLOOKUP($A4546,Parts!$A:$AM,E$1,0)="X",V$2,"")</f>
        <v>#VALUE!</v>
      </c>
      <c r="F4546" t="e">
        <f>IF(VLOOKUP($A4546,Parts!$A:$AM,F$1,0)="X",W$2,"")</f>
        <v>#VALUE!</v>
      </c>
      <c r="G4546" t="e">
        <f>IF(VLOOKUP($A4546,Parts!$A:$AM,G$1,0)="X",X$2,"")</f>
        <v>#VALUE!</v>
      </c>
      <c r="H4546" t="e">
        <f>IF(VLOOKUP($A4546,Parts!$A:$AM,H$1,0)="X",Y$2,"")</f>
        <v>#VALUE!</v>
      </c>
      <c r="I4546" t="e">
        <f>IF(VLOOKUP($A4546,Parts!$A:$AM,I$1,0)="X",Z$2,"")</f>
        <v>#VALUE!</v>
      </c>
      <c r="J4546" t="e">
        <f>IF(VLOOKUP($A4546,Parts!$A:$AM,J$1,0)="X",AA$2,"")</f>
        <v>#VALUE!</v>
      </c>
      <c r="K4546" t="e">
        <f>IF(VLOOKUP($A4546,Parts!$A:$AM,K$1,0)="X",AB$2,"")</f>
        <v>#VALUE!</v>
      </c>
      <c r="L4546" t="e">
        <f>IF(VLOOKUP($A4546,Parts!$A:$AM,L$1,0)="X",AC$2,"")</f>
        <v>#VALUE!</v>
      </c>
      <c r="M4546" t="e">
        <f>IF(VLOOKUP($A4546,Parts!$A:$AM,M$1,0)="X",AD$2,"")</f>
        <v>#VALUE!</v>
      </c>
      <c r="N4546" t="e">
        <f>IF(VLOOKUP($A4546,Parts!$A:$AM,N$1,0)="X",AE$2,"")</f>
        <v>#VALUE!</v>
      </c>
      <c r="O4546" t="e">
        <f>IF(VLOOKUP($A4546,Parts!$A:$AM,O$1,0)="X",AF$2,"")</f>
        <v>#VALUE!</v>
      </c>
      <c r="P4546" t="e">
        <f t="shared" si="71"/>
        <v>#VALUE!</v>
      </c>
    </row>
    <row r="4547" spans="1:16" x14ac:dyDescent="0.25">
      <c r="A4547" t="e">
        <f>Table15[[#This Row],[Name]]</f>
        <v>#VALUE!</v>
      </c>
      <c r="B4547" t="e">
        <f>IF(VLOOKUP($A4547,Parts!$A:$AM,B$1,0)="X",S$2,"")</f>
        <v>#VALUE!</v>
      </c>
      <c r="C4547" t="e">
        <f>IF(VLOOKUP($A4547,Parts!$A:$AM,C$1,0)="X",T$2,"")</f>
        <v>#VALUE!</v>
      </c>
      <c r="D4547" t="e">
        <f>IF(VLOOKUP($A4547,Parts!$A:$AM,D$1,0)="X",U$2,"")</f>
        <v>#VALUE!</v>
      </c>
      <c r="E4547" t="e">
        <f>IF(VLOOKUP($A4547,Parts!$A:$AM,E$1,0)="X",V$2,"")</f>
        <v>#VALUE!</v>
      </c>
      <c r="F4547" t="e">
        <f>IF(VLOOKUP($A4547,Parts!$A:$AM,F$1,0)="X",W$2,"")</f>
        <v>#VALUE!</v>
      </c>
      <c r="G4547" t="e">
        <f>IF(VLOOKUP($A4547,Parts!$A:$AM,G$1,0)="X",X$2,"")</f>
        <v>#VALUE!</v>
      </c>
      <c r="H4547" t="e">
        <f>IF(VLOOKUP($A4547,Parts!$A:$AM,H$1,0)="X",Y$2,"")</f>
        <v>#VALUE!</v>
      </c>
      <c r="I4547" t="e">
        <f>IF(VLOOKUP($A4547,Parts!$A:$AM,I$1,0)="X",Z$2,"")</f>
        <v>#VALUE!</v>
      </c>
      <c r="J4547" t="e">
        <f>IF(VLOOKUP($A4547,Parts!$A:$AM,J$1,0)="X",AA$2,"")</f>
        <v>#VALUE!</v>
      </c>
      <c r="K4547" t="e">
        <f>IF(VLOOKUP($A4547,Parts!$A:$AM,K$1,0)="X",AB$2,"")</f>
        <v>#VALUE!</v>
      </c>
      <c r="L4547" t="e">
        <f>IF(VLOOKUP($A4547,Parts!$A:$AM,L$1,0)="X",AC$2,"")</f>
        <v>#VALUE!</v>
      </c>
      <c r="M4547" t="e">
        <f>IF(VLOOKUP($A4547,Parts!$A:$AM,M$1,0)="X",AD$2,"")</f>
        <v>#VALUE!</v>
      </c>
      <c r="N4547" t="e">
        <f>IF(VLOOKUP($A4547,Parts!$A:$AM,N$1,0)="X",AE$2,"")</f>
        <v>#VALUE!</v>
      </c>
      <c r="O4547" t="e">
        <f>IF(VLOOKUP($A4547,Parts!$A:$AM,O$1,0)="X",AF$2,"")</f>
        <v>#VALUE!</v>
      </c>
      <c r="P4547" t="e">
        <f t="shared" ref="P4547:P4610" si="72">B4547&amp;C4547&amp;D4547&amp;E4547&amp;F4547&amp;G4547&amp;H4547&amp;I4547&amp;J4547&amp;K4547&amp;L4547&amp;M4547&amp;N4547&amp;O4547</f>
        <v>#VALUE!</v>
      </c>
    </row>
    <row r="4548" spans="1:16" x14ac:dyDescent="0.25">
      <c r="A4548" t="e">
        <f>Table15[[#This Row],[Name]]</f>
        <v>#VALUE!</v>
      </c>
      <c r="B4548" t="e">
        <f>IF(VLOOKUP($A4548,Parts!$A:$AM,B$1,0)="X",S$2,"")</f>
        <v>#VALUE!</v>
      </c>
      <c r="C4548" t="e">
        <f>IF(VLOOKUP($A4548,Parts!$A:$AM,C$1,0)="X",T$2,"")</f>
        <v>#VALUE!</v>
      </c>
      <c r="D4548" t="e">
        <f>IF(VLOOKUP($A4548,Parts!$A:$AM,D$1,0)="X",U$2,"")</f>
        <v>#VALUE!</v>
      </c>
      <c r="E4548" t="e">
        <f>IF(VLOOKUP($A4548,Parts!$A:$AM,E$1,0)="X",V$2,"")</f>
        <v>#VALUE!</v>
      </c>
      <c r="F4548" t="e">
        <f>IF(VLOOKUP($A4548,Parts!$A:$AM,F$1,0)="X",W$2,"")</f>
        <v>#VALUE!</v>
      </c>
      <c r="G4548" t="e">
        <f>IF(VLOOKUP($A4548,Parts!$A:$AM,G$1,0)="X",X$2,"")</f>
        <v>#VALUE!</v>
      </c>
      <c r="H4548" t="e">
        <f>IF(VLOOKUP($A4548,Parts!$A:$AM,H$1,0)="X",Y$2,"")</f>
        <v>#VALUE!</v>
      </c>
      <c r="I4548" t="e">
        <f>IF(VLOOKUP($A4548,Parts!$A:$AM,I$1,0)="X",Z$2,"")</f>
        <v>#VALUE!</v>
      </c>
      <c r="J4548" t="e">
        <f>IF(VLOOKUP($A4548,Parts!$A:$AM,J$1,0)="X",AA$2,"")</f>
        <v>#VALUE!</v>
      </c>
      <c r="K4548" t="e">
        <f>IF(VLOOKUP($A4548,Parts!$A:$AM,K$1,0)="X",AB$2,"")</f>
        <v>#VALUE!</v>
      </c>
      <c r="L4548" t="e">
        <f>IF(VLOOKUP($A4548,Parts!$A:$AM,L$1,0)="X",AC$2,"")</f>
        <v>#VALUE!</v>
      </c>
      <c r="M4548" t="e">
        <f>IF(VLOOKUP($A4548,Parts!$A:$AM,M$1,0)="X",AD$2,"")</f>
        <v>#VALUE!</v>
      </c>
      <c r="N4548" t="e">
        <f>IF(VLOOKUP($A4548,Parts!$A:$AM,N$1,0)="X",AE$2,"")</f>
        <v>#VALUE!</v>
      </c>
      <c r="O4548" t="e">
        <f>IF(VLOOKUP($A4548,Parts!$A:$AM,O$1,0)="X",AF$2,"")</f>
        <v>#VALUE!</v>
      </c>
      <c r="P4548" t="e">
        <f t="shared" si="72"/>
        <v>#VALUE!</v>
      </c>
    </row>
    <row r="4549" spans="1:16" x14ac:dyDescent="0.25">
      <c r="A4549" t="e">
        <f>Table15[[#This Row],[Name]]</f>
        <v>#VALUE!</v>
      </c>
      <c r="B4549" t="e">
        <f>IF(VLOOKUP($A4549,Parts!$A:$AM,B$1,0)="X",S$2,"")</f>
        <v>#VALUE!</v>
      </c>
      <c r="C4549" t="e">
        <f>IF(VLOOKUP($A4549,Parts!$A:$AM,C$1,0)="X",T$2,"")</f>
        <v>#VALUE!</v>
      </c>
      <c r="D4549" t="e">
        <f>IF(VLOOKUP($A4549,Parts!$A:$AM,D$1,0)="X",U$2,"")</f>
        <v>#VALUE!</v>
      </c>
      <c r="E4549" t="e">
        <f>IF(VLOOKUP($A4549,Parts!$A:$AM,E$1,0)="X",V$2,"")</f>
        <v>#VALUE!</v>
      </c>
      <c r="F4549" t="e">
        <f>IF(VLOOKUP($A4549,Parts!$A:$AM,F$1,0)="X",W$2,"")</f>
        <v>#VALUE!</v>
      </c>
      <c r="G4549" t="e">
        <f>IF(VLOOKUP($A4549,Parts!$A:$AM,G$1,0)="X",X$2,"")</f>
        <v>#VALUE!</v>
      </c>
      <c r="H4549" t="e">
        <f>IF(VLOOKUP($A4549,Parts!$A:$AM,H$1,0)="X",Y$2,"")</f>
        <v>#VALUE!</v>
      </c>
      <c r="I4549" t="e">
        <f>IF(VLOOKUP($A4549,Parts!$A:$AM,I$1,0)="X",Z$2,"")</f>
        <v>#VALUE!</v>
      </c>
      <c r="J4549" t="e">
        <f>IF(VLOOKUP($A4549,Parts!$A:$AM,J$1,0)="X",AA$2,"")</f>
        <v>#VALUE!</v>
      </c>
      <c r="K4549" t="e">
        <f>IF(VLOOKUP($A4549,Parts!$A:$AM,K$1,0)="X",AB$2,"")</f>
        <v>#VALUE!</v>
      </c>
      <c r="L4549" t="e">
        <f>IF(VLOOKUP($A4549,Parts!$A:$AM,L$1,0)="X",AC$2,"")</f>
        <v>#VALUE!</v>
      </c>
      <c r="M4549" t="e">
        <f>IF(VLOOKUP($A4549,Parts!$A:$AM,M$1,0)="X",AD$2,"")</f>
        <v>#VALUE!</v>
      </c>
      <c r="N4549" t="e">
        <f>IF(VLOOKUP($A4549,Parts!$A:$AM,N$1,0)="X",AE$2,"")</f>
        <v>#VALUE!</v>
      </c>
      <c r="O4549" t="e">
        <f>IF(VLOOKUP($A4549,Parts!$A:$AM,O$1,0)="X",AF$2,"")</f>
        <v>#VALUE!</v>
      </c>
      <c r="P4549" t="e">
        <f t="shared" si="72"/>
        <v>#VALUE!</v>
      </c>
    </row>
    <row r="4550" spans="1:16" x14ac:dyDescent="0.25">
      <c r="A4550" t="e">
        <f>Table15[[#This Row],[Name]]</f>
        <v>#VALUE!</v>
      </c>
      <c r="B4550" t="e">
        <f>IF(VLOOKUP($A4550,Parts!$A:$AM,B$1,0)="X",S$2,"")</f>
        <v>#VALUE!</v>
      </c>
      <c r="C4550" t="e">
        <f>IF(VLOOKUP($A4550,Parts!$A:$AM,C$1,0)="X",T$2,"")</f>
        <v>#VALUE!</v>
      </c>
      <c r="D4550" t="e">
        <f>IF(VLOOKUP($A4550,Parts!$A:$AM,D$1,0)="X",U$2,"")</f>
        <v>#VALUE!</v>
      </c>
      <c r="E4550" t="e">
        <f>IF(VLOOKUP($A4550,Parts!$A:$AM,E$1,0)="X",V$2,"")</f>
        <v>#VALUE!</v>
      </c>
      <c r="F4550" t="e">
        <f>IF(VLOOKUP($A4550,Parts!$A:$AM,F$1,0)="X",W$2,"")</f>
        <v>#VALUE!</v>
      </c>
      <c r="G4550" t="e">
        <f>IF(VLOOKUP($A4550,Parts!$A:$AM,G$1,0)="X",X$2,"")</f>
        <v>#VALUE!</v>
      </c>
      <c r="H4550" t="e">
        <f>IF(VLOOKUP($A4550,Parts!$A:$AM,H$1,0)="X",Y$2,"")</f>
        <v>#VALUE!</v>
      </c>
      <c r="I4550" t="e">
        <f>IF(VLOOKUP($A4550,Parts!$A:$AM,I$1,0)="X",Z$2,"")</f>
        <v>#VALUE!</v>
      </c>
      <c r="J4550" t="e">
        <f>IF(VLOOKUP($A4550,Parts!$A:$AM,J$1,0)="X",AA$2,"")</f>
        <v>#VALUE!</v>
      </c>
      <c r="K4550" t="e">
        <f>IF(VLOOKUP($A4550,Parts!$A:$AM,K$1,0)="X",AB$2,"")</f>
        <v>#VALUE!</v>
      </c>
      <c r="L4550" t="e">
        <f>IF(VLOOKUP($A4550,Parts!$A:$AM,L$1,0)="X",AC$2,"")</f>
        <v>#VALUE!</v>
      </c>
      <c r="M4550" t="e">
        <f>IF(VLOOKUP($A4550,Parts!$A:$AM,M$1,0)="X",AD$2,"")</f>
        <v>#VALUE!</v>
      </c>
      <c r="N4550" t="e">
        <f>IF(VLOOKUP($A4550,Parts!$A:$AM,N$1,0)="X",AE$2,"")</f>
        <v>#VALUE!</v>
      </c>
      <c r="O4550" t="e">
        <f>IF(VLOOKUP($A4550,Parts!$A:$AM,O$1,0)="X",AF$2,"")</f>
        <v>#VALUE!</v>
      </c>
      <c r="P4550" t="e">
        <f t="shared" si="72"/>
        <v>#VALUE!</v>
      </c>
    </row>
    <row r="4551" spans="1:16" x14ac:dyDescent="0.25">
      <c r="A4551" t="e">
        <f>Table15[[#This Row],[Name]]</f>
        <v>#VALUE!</v>
      </c>
      <c r="B4551" t="e">
        <f>IF(VLOOKUP($A4551,Parts!$A:$AM,B$1,0)="X",S$2,"")</f>
        <v>#VALUE!</v>
      </c>
      <c r="C4551" t="e">
        <f>IF(VLOOKUP($A4551,Parts!$A:$AM,C$1,0)="X",T$2,"")</f>
        <v>#VALUE!</v>
      </c>
      <c r="D4551" t="e">
        <f>IF(VLOOKUP($A4551,Parts!$A:$AM,D$1,0)="X",U$2,"")</f>
        <v>#VALUE!</v>
      </c>
      <c r="E4551" t="e">
        <f>IF(VLOOKUP($A4551,Parts!$A:$AM,E$1,0)="X",V$2,"")</f>
        <v>#VALUE!</v>
      </c>
      <c r="F4551" t="e">
        <f>IF(VLOOKUP($A4551,Parts!$A:$AM,F$1,0)="X",W$2,"")</f>
        <v>#VALUE!</v>
      </c>
      <c r="G4551" t="e">
        <f>IF(VLOOKUP($A4551,Parts!$A:$AM,G$1,0)="X",X$2,"")</f>
        <v>#VALUE!</v>
      </c>
      <c r="H4551" t="e">
        <f>IF(VLOOKUP($A4551,Parts!$A:$AM,H$1,0)="X",Y$2,"")</f>
        <v>#VALUE!</v>
      </c>
      <c r="I4551" t="e">
        <f>IF(VLOOKUP($A4551,Parts!$A:$AM,I$1,0)="X",Z$2,"")</f>
        <v>#VALUE!</v>
      </c>
      <c r="J4551" t="e">
        <f>IF(VLOOKUP($A4551,Parts!$A:$AM,J$1,0)="X",AA$2,"")</f>
        <v>#VALUE!</v>
      </c>
      <c r="K4551" t="e">
        <f>IF(VLOOKUP($A4551,Parts!$A:$AM,K$1,0)="X",AB$2,"")</f>
        <v>#VALUE!</v>
      </c>
      <c r="L4551" t="e">
        <f>IF(VLOOKUP($A4551,Parts!$A:$AM,L$1,0)="X",AC$2,"")</f>
        <v>#VALUE!</v>
      </c>
      <c r="M4551" t="e">
        <f>IF(VLOOKUP($A4551,Parts!$A:$AM,M$1,0)="X",AD$2,"")</f>
        <v>#VALUE!</v>
      </c>
      <c r="N4551" t="e">
        <f>IF(VLOOKUP($A4551,Parts!$A:$AM,N$1,0)="X",AE$2,"")</f>
        <v>#VALUE!</v>
      </c>
      <c r="O4551" t="e">
        <f>IF(VLOOKUP($A4551,Parts!$A:$AM,O$1,0)="X",AF$2,"")</f>
        <v>#VALUE!</v>
      </c>
      <c r="P4551" t="e">
        <f t="shared" si="72"/>
        <v>#VALUE!</v>
      </c>
    </row>
    <row r="4552" spans="1:16" x14ac:dyDescent="0.25">
      <c r="A4552" t="e">
        <f>Table15[[#This Row],[Name]]</f>
        <v>#VALUE!</v>
      </c>
      <c r="B4552" t="e">
        <f>IF(VLOOKUP($A4552,Parts!$A:$AM,B$1,0)="X",S$2,"")</f>
        <v>#VALUE!</v>
      </c>
      <c r="C4552" t="e">
        <f>IF(VLOOKUP($A4552,Parts!$A:$AM,C$1,0)="X",T$2,"")</f>
        <v>#VALUE!</v>
      </c>
      <c r="D4552" t="e">
        <f>IF(VLOOKUP($A4552,Parts!$A:$AM,D$1,0)="X",U$2,"")</f>
        <v>#VALUE!</v>
      </c>
      <c r="E4552" t="e">
        <f>IF(VLOOKUP($A4552,Parts!$A:$AM,E$1,0)="X",V$2,"")</f>
        <v>#VALUE!</v>
      </c>
      <c r="F4552" t="e">
        <f>IF(VLOOKUP($A4552,Parts!$A:$AM,F$1,0)="X",W$2,"")</f>
        <v>#VALUE!</v>
      </c>
      <c r="G4552" t="e">
        <f>IF(VLOOKUP($A4552,Parts!$A:$AM,G$1,0)="X",X$2,"")</f>
        <v>#VALUE!</v>
      </c>
      <c r="H4552" t="e">
        <f>IF(VLOOKUP($A4552,Parts!$A:$AM,H$1,0)="X",Y$2,"")</f>
        <v>#VALUE!</v>
      </c>
      <c r="I4552" t="e">
        <f>IF(VLOOKUP($A4552,Parts!$A:$AM,I$1,0)="X",Z$2,"")</f>
        <v>#VALUE!</v>
      </c>
      <c r="J4552" t="e">
        <f>IF(VLOOKUP($A4552,Parts!$A:$AM,J$1,0)="X",AA$2,"")</f>
        <v>#VALUE!</v>
      </c>
      <c r="K4552" t="e">
        <f>IF(VLOOKUP($A4552,Parts!$A:$AM,K$1,0)="X",AB$2,"")</f>
        <v>#VALUE!</v>
      </c>
      <c r="L4552" t="e">
        <f>IF(VLOOKUP($A4552,Parts!$A:$AM,L$1,0)="X",AC$2,"")</f>
        <v>#VALUE!</v>
      </c>
      <c r="M4552" t="e">
        <f>IF(VLOOKUP($A4552,Parts!$A:$AM,M$1,0)="X",AD$2,"")</f>
        <v>#VALUE!</v>
      </c>
      <c r="N4552" t="e">
        <f>IF(VLOOKUP($A4552,Parts!$A:$AM,N$1,0)="X",AE$2,"")</f>
        <v>#VALUE!</v>
      </c>
      <c r="O4552" t="e">
        <f>IF(VLOOKUP($A4552,Parts!$A:$AM,O$1,0)="X",AF$2,"")</f>
        <v>#VALUE!</v>
      </c>
      <c r="P4552" t="e">
        <f t="shared" si="72"/>
        <v>#VALUE!</v>
      </c>
    </row>
    <row r="4553" spans="1:16" x14ac:dyDescent="0.25">
      <c r="A4553" t="e">
        <f>Table15[[#This Row],[Name]]</f>
        <v>#VALUE!</v>
      </c>
      <c r="B4553" t="e">
        <f>IF(VLOOKUP($A4553,Parts!$A:$AM,B$1,0)="X",S$2,"")</f>
        <v>#VALUE!</v>
      </c>
      <c r="C4553" t="e">
        <f>IF(VLOOKUP($A4553,Parts!$A:$AM,C$1,0)="X",T$2,"")</f>
        <v>#VALUE!</v>
      </c>
      <c r="D4553" t="e">
        <f>IF(VLOOKUP($A4553,Parts!$A:$AM,D$1,0)="X",U$2,"")</f>
        <v>#VALUE!</v>
      </c>
      <c r="E4553" t="e">
        <f>IF(VLOOKUP($A4553,Parts!$A:$AM,E$1,0)="X",V$2,"")</f>
        <v>#VALUE!</v>
      </c>
      <c r="F4553" t="e">
        <f>IF(VLOOKUP($A4553,Parts!$A:$AM,F$1,0)="X",W$2,"")</f>
        <v>#VALUE!</v>
      </c>
      <c r="G4553" t="e">
        <f>IF(VLOOKUP($A4553,Parts!$A:$AM,G$1,0)="X",X$2,"")</f>
        <v>#VALUE!</v>
      </c>
      <c r="H4553" t="e">
        <f>IF(VLOOKUP($A4553,Parts!$A:$AM,H$1,0)="X",Y$2,"")</f>
        <v>#VALUE!</v>
      </c>
      <c r="I4553" t="e">
        <f>IF(VLOOKUP($A4553,Parts!$A:$AM,I$1,0)="X",Z$2,"")</f>
        <v>#VALUE!</v>
      </c>
      <c r="J4553" t="e">
        <f>IF(VLOOKUP($A4553,Parts!$A:$AM,J$1,0)="X",AA$2,"")</f>
        <v>#VALUE!</v>
      </c>
      <c r="K4553" t="e">
        <f>IF(VLOOKUP($A4553,Parts!$A:$AM,K$1,0)="X",AB$2,"")</f>
        <v>#VALUE!</v>
      </c>
      <c r="L4553" t="e">
        <f>IF(VLOOKUP($A4553,Parts!$A:$AM,L$1,0)="X",AC$2,"")</f>
        <v>#VALUE!</v>
      </c>
      <c r="M4553" t="e">
        <f>IF(VLOOKUP($A4553,Parts!$A:$AM,M$1,0)="X",AD$2,"")</f>
        <v>#VALUE!</v>
      </c>
      <c r="N4553" t="e">
        <f>IF(VLOOKUP($A4553,Parts!$A:$AM,N$1,0)="X",AE$2,"")</f>
        <v>#VALUE!</v>
      </c>
      <c r="O4553" t="e">
        <f>IF(VLOOKUP($A4553,Parts!$A:$AM,O$1,0)="X",AF$2,"")</f>
        <v>#VALUE!</v>
      </c>
      <c r="P4553" t="e">
        <f t="shared" si="72"/>
        <v>#VALUE!</v>
      </c>
    </row>
    <row r="4554" spans="1:16" x14ac:dyDescent="0.25">
      <c r="A4554" t="e">
        <f>Table15[[#This Row],[Name]]</f>
        <v>#VALUE!</v>
      </c>
      <c r="B4554" t="e">
        <f>IF(VLOOKUP($A4554,Parts!$A:$AM,B$1,0)="X",S$2,"")</f>
        <v>#VALUE!</v>
      </c>
      <c r="C4554" t="e">
        <f>IF(VLOOKUP($A4554,Parts!$A:$AM,C$1,0)="X",T$2,"")</f>
        <v>#VALUE!</v>
      </c>
      <c r="D4554" t="e">
        <f>IF(VLOOKUP($A4554,Parts!$A:$AM,D$1,0)="X",U$2,"")</f>
        <v>#VALUE!</v>
      </c>
      <c r="E4554" t="e">
        <f>IF(VLOOKUP($A4554,Parts!$A:$AM,E$1,0)="X",V$2,"")</f>
        <v>#VALUE!</v>
      </c>
      <c r="F4554" t="e">
        <f>IF(VLOOKUP($A4554,Parts!$A:$AM,F$1,0)="X",W$2,"")</f>
        <v>#VALUE!</v>
      </c>
      <c r="G4554" t="e">
        <f>IF(VLOOKUP($A4554,Parts!$A:$AM,G$1,0)="X",X$2,"")</f>
        <v>#VALUE!</v>
      </c>
      <c r="H4554" t="e">
        <f>IF(VLOOKUP($A4554,Parts!$A:$AM,H$1,0)="X",Y$2,"")</f>
        <v>#VALUE!</v>
      </c>
      <c r="I4554" t="e">
        <f>IF(VLOOKUP($A4554,Parts!$A:$AM,I$1,0)="X",Z$2,"")</f>
        <v>#VALUE!</v>
      </c>
      <c r="J4554" t="e">
        <f>IF(VLOOKUP($A4554,Parts!$A:$AM,J$1,0)="X",AA$2,"")</f>
        <v>#VALUE!</v>
      </c>
      <c r="K4554" t="e">
        <f>IF(VLOOKUP($A4554,Parts!$A:$AM,K$1,0)="X",AB$2,"")</f>
        <v>#VALUE!</v>
      </c>
      <c r="L4554" t="e">
        <f>IF(VLOOKUP($A4554,Parts!$A:$AM,L$1,0)="X",AC$2,"")</f>
        <v>#VALUE!</v>
      </c>
      <c r="M4554" t="e">
        <f>IF(VLOOKUP($A4554,Parts!$A:$AM,M$1,0)="X",AD$2,"")</f>
        <v>#VALUE!</v>
      </c>
      <c r="N4554" t="e">
        <f>IF(VLOOKUP($A4554,Parts!$A:$AM,N$1,0)="X",AE$2,"")</f>
        <v>#VALUE!</v>
      </c>
      <c r="O4554" t="e">
        <f>IF(VLOOKUP($A4554,Parts!$A:$AM,O$1,0)="X",AF$2,"")</f>
        <v>#VALUE!</v>
      </c>
      <c r="P4554" t="e">
        <f t="shared" si="72"/>
        <v>#VALUE!</v>
      </c>
    </row>
    <row r="4555" spans="1:16" x14ac:dyDescent="0.25">
      <c r="A4555" t="e">
        <f>Table15[[#This Row],[Name]]</f>
        <v>#VALUE!</v>
      </c>
      <c r="B4555" t="e">
        <f>IF(VLOOKUP($A4555,Parts!$A:$AM,B$1,0)="X",S$2,"")</f>
        <v>#VALUE!</v>
      </c>
      <c r="C4555" t="e">
        <f>IF(VLOOKUP($A4555,Parts!$A:$AM,C$1,0)="X",T$2,"")</f>
        <v>#VALUE!</v>
      </c>
      <c r="D4555" t="e">
        <f>IF(VLOOKUP($A4555,Parts!$A:$AM,D$1,0)="X",U$2,"")</f>
        <v>#VALUE!</v>
      </c>
      <c r="E4555" t="e">
        <f>IF(VLOOKUP($A4555,Parts!$A:$AM,E$1,0)="X",V$2,"")</f>
        <v>#VALUE!</v>
      </c>
      <c r="F4555" t="e">
        <f>IF(VLOOKUP($A4555,Parts!$A:$AM,F$1,0)="X",W$2,"")</f>
        <v>#VALUE!</v>
      </c>
      <c r="G4555" t="e">
        <f>IF(VLOOKUP($A4555,Parts!$A:$AM,G$1,0)="X",X$2,"")</f>
        <v>#VALUE!</v>
      </c>
      <c r="H4555" t="e">
        <f>IF(VLOOKUP($A4555,Parts!$A:$AM,H$1,0)="X",Y$2,"")</f>
        <v>#VALUE!</v>
      </c>
      <c r="I4555" t="e">
        <f>IF(VLOOKUP($A4555,Parts!$A:$AM,I$1,0)="X",Z$2,"")</f>
        <v>#VALUE!</v>
      </c>
      <c r="J4555" t="e">
        <f>IF(VLOOKUP($A4555,Parts!$A:$AM,J$1,0)="X",AA$2,"")</f>
        <v>#VALUE!</v>
      </c>
      <c r="K4555" t="e">
        <f>IF(VLOOKUP($A4555,Parts!$A:$AM,K$1,0)="X",AB$2,"")</f>
        <v>#VALUE!</v>
      </c>
      <c r="L4555" t="e">
        <f>IF(VLOOKUP($A4555,Parts!$A:$AM,L$1,0)="X",AC$2,"")</f>
        <v>#VALUE!</v>
      </c>
      <c r="M4555" t="e">
        <f>IF(VLOOKUP($A4555,Parts!$A:$AM,M$1,0)="X",AD$2,"")</f>
        <v>#VALUE!</v>
      </c>
      <c r="N4555" t="e">
        <f>IF(VLOOKUP($A4555,Parts!$A:$AM,N$1,0)="X",AE$2,"")</f>
        <v>#VALUE!</v>
      </c>
      <c r="O4555" t="e">
        <f>IF(VLOOKUP($A4555,Parts!$A:$AM,O$1,0)="X",AF$2,"")</f>
        <v>#VALUE!</v>
      </c>
      <c r="P4555" t="e">
        <f t="shared" si="72"/>
        <v>#VALUE!</v>
      </c>
    </row>
    <row r="4556" spans="1:16" x14ac:dyDescent="0.25">
      <c r="A4556" t="e">
        <f>Table15[[#This Row],[Name]]</f>
        <v>#VALUE!</v>
      </c>
      <c r="B4556" t="e">
        <f>IF(VLOOKUP($A4556,Parts!$A:$AM,B$1,0)="X",S$2,"")</f>
        <v>#VALUE!</v>
      </c>
      <c r="C4556" t="e">
        <f>IF(VLOOKUP($A4556,Parts!$A:$AM,C$1,0)="X",T$2,"")</f>
        <v>#VALUE!</v>
      </c>
      <c r="D4556" t="e">
        <f>IF(VLOOKUP($A4556,Parts!$A:$AM,D$1,0)="X",U$2,"")</f>
        <v>#VALUE!</v>
      </c>
      <c r="E4556" t="e">
        <f>IF(VLOOKUP($A4556,Parts!$A:$AM,E$1,0)="X",V$2,"")</f>
        <v>#VALUE!</v>
      </c>
      <c r="F4556" t="e">
        <f>IF(VLOOKUP($A4556,Parts!$A:$AM,F$1,0)="X",W$2,"")</f>
        <v>#VALUE!</v>
      </c>
      <c r="G4556" t="e">
        <f>IF(VLOOKUP($A4556,Parts!$A:$AM,G$1,0)="X",X$2,"")</f>
        <v>#VALUE!</v>
      </c>
      <c r="H4556" t="e">
        <f>IF(VLOOKUP($A4556,Parts!$A:$AM,H$1,0)="X",Y$2,"")</f>
        <v>#VALUE!</v>
      </c>
      <c r="I4556" t="e">
        <f>IF(VLOOKUP($A4556,Parts!$A:$AM,I$1,0)="X",Z$2,"")</f>
        <v>#VALUE!</v>
      </c>
      <c r="J4556" t="e">
        <f>IF(VLOOKUP($A4556,Parts!$A:$AM,J$1,0)="X",AA$2,"")</f>
        <v>#VALUE!</v>
      </c>
      <c r="K4556" t="e">
        <f>IF(VLOOKUP($A4556,Parts!$A:$AM,K$1,0)="X",AB$2,"")</f>
        <v>#VALUE!</v>
      </c>
      <c r="L4556" t="e">
        <f>IF(VLOOKUP($A4556,Parts!$A:$AM,L$1,0)="X",AC$2,"")</f>
        <v>#VALUE!</v>
      </c>
      <c r="M4556" t="e">
        <f>IF(VLOOKUP($A4556,Parts!$A:$AM,M$1,0)="X",AD$2,"")</f>
        <v>#VALUE!</v>
      </c>
      <c r="N4556" t="e">
        <f>IF(VLOOKUP($A4556,Parts!$A:$AM,N$1,0)="X",AE$2,"")</f>
        <v>#VALUE!</v>
      </c>
      <c r="O4556" t="e">
        <f>IF(VLOOKUP($A4556,Parts!$A:$AM,O$1,0)="X",AF$2,"")</f>
        <v>#VALUE!</v>
      </c>
      <c r="P4556" t="e">
        <f t="shared" si="72"/>
        <v>#VALUE!</v>
      </c>
    </row>
    <row r="4557" spans="1:16" x14ac:dyDescent="0.25">
      <c r="A4557" t="e">
        <f>Table15[[#This Row],[Name]]</f>
        <v>#VALUE!</v>
      </c>
      <c r="B4557" t="e">
        <f>IF(VLOOKUP($A4557,Parts!$A:$AM,B$1,0)="X",S$2,"")</f>
        <v>#VALUE!</v>
      </c>
      <c r="C4557" t="e">
        <f>IF(VLOOKUP($A4557,Parts!$A:$AM,C$1,0)="X",T$2,"")</f>
        <v>#VALUE!</v>
      </c>
      <c r="D4557" t="e">
        <f>IF(VLOOKUP($A4557,Parts!$A:$AM,D$1,0)="X",U$2,"")</f>
        <v>#VALUE!</v>
      </c>
      <c r="E4557" t="e">
        <f>IF(VLOOKUP($A4557,Parts!$A:$AM,E$1,0)="X",V$2,"")</f>
        <v>#VALUE!</v>
      </c>
      <c r="F4557" t="e">
        <f>IF(VLOOKUP($A4557,Parts!$A:$AM,F$1,0)="X",W$2,"")</f>
        <v>#VALUE!</v>
      </c>
      <c r="G4557" t="e">
        <f>IF(VLOOKUP($A4557,Parts!$A:$AM,G$1,0)="X",X$2,"")</f>
        <v>#VALUE!</v>
      </c>
      <c r="H4557" t="e">
        <f>IF(VLOOKUP($A4557,Parts!$A:$AM,H$1,0)="X",Y$2,"")</f>
        <v>#VALUE!</v>
      </c>
      <c r="I4557" t="e">
        <f>IF(VLOOKUP($A4557,Parts!$A:$AM,I$1,0)="X",Z$2,"")</f>
        <v>#VALUE!</v>
      </c>
      <c r="J4557" t="e">
        <f>IF(VLOOKUP($A4557,Parts!$A:$AM,J$1,0)="X",AA$2,"")</f>
        <v>#VALUE!</v>
      </c>
      <c r="K4557" t="e">
        <f>IF(VLOOKUP($A4557,Parts!$A:$AM,K$1,0)="X",AB$2,"")</f>
        <v>#VALUE!</v>
      </c>
      <c r="L4557" t="e">
        <f>IF(VLOOKUP($A4557,Parts!$A:$AM,L$1,0)="X",AC$2,"")</f>
        <v>#VALUE!</v>
      </c>
      <c r="M4557" t="e">
        <f>IF(VLOOKUP($A4557,Parts!$A:$AM,M$1,0)="X",AD$2,"")</f>
        <v>#VALUE!</v>
      </c>
      <c r="N4557" t="e">
        <f>IF(VLOOKUP($A4557,Parts!$A:$AM,N$1,0)="X",AE$2,"")</f>
        <v>#VALUE!</v>
      </c>
      <c r="O4557" t="e">
        <f>IF(VLOOKUP($A4557,Parts!$A:$AM,O$1,0)="X",AF$2,"")</f>
        <v>#VALUE!</v>
      </c>
      <c r="P4557" t="e">
        <f t="shared" si="72"/>
        <v>#VALUE!</v>
      </c>
    </row>
    <row r="4558" spans="1:16" x14ac:dyDescent="0.25">
      <c r="A4558" t="e">
        <f>Table15[[#This Row],[Name]]</f>
        <v>#VALUE!</v>
      </c>
      <c r="B4558" t="e">
        <f>IF(VLOOKUP($A4558,Parts!$A:$AM,B$1,0)="X",S$2,"")</f>
        <v>#VALUE!</v>
      </c>
      <c r="C4558" t="e">
        <f>IF(VLOOKUP($A4558,Parts!$A:$AM,C$1,0)="X",T$2,"")</f>
        <v>#VALUE!</v>
      </c>
      <c r="D4558" t="e">
        <f>IF(VLOOKUP($A4558,Parts!$A:$AM,D$1,0)="X",U$2,"")</f>
        <v>#VALUE!</v>
      </c>
      <c r="E4558" t="e">
        <f>IF(VLOOKUP($A4558,Parts!$A:$AM,E$1,0)="X",V$2,"")</f>
        <v>#VALUE!</v>
      </c>
      <c r="F4558" t="e">
        <f>IF(VLOOKUP($A4558,Parts!$A:$AM,F$1,0)="X",W$2,"")</f>
        <v>#VALUE!</v>
      </c>
      <c r="G4558" t="e">
        <f>IF(VLOOKUP($A4558,Parts!$A:$AM,G$1,0)="X",X$2,"")</f>
        <v>#VALUE!</v>
      </c>
      <c r="H4558" t="e">
        <f>IF(VLOOKUP($A4558,Parts!$A:$AM,H$1,0)="X",Y$2,"")</f>
        <v>#VALUE!</v>
      </c>
      <c r="I4558" t="e">
        <f>IF(VLOOKUP($A4558,Parts!$A:$AM,I$1,0)="X",Z$2,"")</f>
        <v>#VALUE!</v>
      </c>
      <c r="J4558" t="e">
        <f>IF(VLOOKUP($A4558,Parts!$A:$AM,J$1,0)="X",AA$2,"")</f>
        <v>#VALUE!</v>
      </c>
      <c r="K4558" t="e">
        <f>IF(VLOOKUP($A4558,Parts!$A:$AM,K$1,0)="X",AB$2,"")</f>
        <v>#VALUE!</v>
      </c>
      <c r="L4558" t="e">
        <f>IF(VLOOKUP($A4558,Parts!$A:$AM,L$1,0)="X",AC$2,"")</f>
        <v>#VALUE!</v>
      </c>
      <c r="M4558" t="e">
        <f>IF(VLOOKUP($A4558,Parts!$A:$AM,M$1,0)="X",AD$2,"")</f>
        <v>#VALUE!</v>
      </c>
      <c r="N4558" t="e">
        <f>IF(VLOOKUP($A4558,Parts!$A:$AM,N$1,0)="X",AE$2,"")</f>
        <v>#VALUE!</v>
      </c>
      <c r="O4558" t="e">
        <f>IF(VLOOKUP($A4558,Parts!$A:$AM,O$1,0)="X",AF$2,"")</f>
        <v>#VALUE!</v>
      </c>
      <c r="P4558" t="e">
        <f t="shared" si="72"/>
        <v>#VALUE!</v>
      </c>
    </row>
    <row r="4559" spans="1:16" x14ac:dyDescent="0.25">
      <c r="A4559" t="e">
        <f>Table15[[#This Row],[Name]]</f>
        <v>#VALUE!</v>
      </c>
      <c r="B4559" t="e">
        <f>IF(VLOOKUP($A4559,Parts!$A:$AM,B$1,0)="X",S$2,"")</f>
        <v>#VALUE!</v>
      </c>
      <c r="C4559" t="e">
        <f>IF(VLOOKUP($A4559,Parts!$A:$AM,C$1,0)="X",T$2,"")</f>
        <v>#VALUE!</v>
      </c>
      <c r="D4559" t="e">
        <f>IF(VLOOKUP($A4559,Parts!$A:$AM,D$1,0)="X",U$2,"")</f>
        <v>#VALUE!</v>
      </c>
      <c r="E4559" t="e">
        <f>IF(VLOOKUP($A4559,Parts!$A:$AM,E$1,0)="X",V$2,"")</f>
        <v>#VALUE!</v>
      </c>
      <c r="F4559" t="e">
        <f>IF(VLOOKUP($A4559,Parts!$A:$AM,F$1,0)="X",W$2,"")</f>
        <v>#VALUE!</v>
      </c>
      <c r="G4559" t="e">
        <f>IF(VLOOKUP($A4559,Parts!$A:$AM,G$1,0)="X",X$2,"")</f>
        <v>#VALUE!</v>
      </c>
      <c r="H4559" t="e">
        <f>IF(VLOOKUP($A4559,Parts!$A:$AM,H$1,0)="X",Y$2,"")</f>
        <v>#VALUE!</v>
      </c>
      <c r="I4559" t="e">
        <f>IF(VLOOKUP($A4559,Parts!$A:$AM,I$1,0)="X",Z$2,"")</f>
        <v>#VALUE!</v>
      </c>
      <c r="J4559" t="e">
        <f>IF(VLOOKUP($A4559,Parts!$A:$AM,J$1,0)="X",AA$2,"")</f>
        <v>#VALUE!</v>
      </c>
      <c r="K4559" t="e">
        <f>IF(VLOOKUP($A4559,Parts!$A:$AM,K$1,0)="X",AB$2,"")</f>
        <v>#VALUE!</v>
      </c>
      <c r="L4559" t="e">
        <f>IF(VLOOKUP($A4559,Parts!$A:$AM,L$1,0)="X",AC$2,"")</f>
        <v>#VALUE!</v>
      </c>
      <c r="M4559" t="e">
        <f>IF(VLOOKUP($A4559,Parts!$A:$AM,M$1,0)="X",AD$2,"")</f>
        <v>#VALUE!</v>
      </c>
      <c r="N4559" t="e">
        <f>IF(VLOOKUP($A4559,Parts!$A:$AM,N$1,0)="X",AE$2,"")</f>
        <v>#VALUE!</v>
      </c>
      <c r="O4559" t="e">
        <f>IF(VLOOKUP($A4559,Parts!$A:$AM,O$1,0)="X",AF$2,"")</f>
        <v>#VALUE!</v>
      </c>
      <c r="P4559" t="e">
        <f t="shared" si="72"/>
        <v>#VALUE!</v>
      </c>
    </row>
    <row r="4560" spans="1:16" x14ac:dyDescent="0.25">
      <c r="A4560" t="e">
        <f>Table15[[#This Row],[Name]]</f>
        <v>#VALUE!</v>
      </c>
      <c r="B4560" t="e">
        <f>IF(VLOOKUP($A4560,Parts!$A:$AM,B$1,0)="X",S$2,"")</f>
        <v>#VALUE!</v>
      </c>
      <c r="C4560" t="e">
        <f>IF(VLOOKUP($A4560,Parts!$A:$AM,C$1,0)="X",T$2,"")</f>
        <v>#VALUE!</v>
      </c>
      <c r="D4560" t="e">
        <f>IF(VLOOKUP($A4560,Parts!$A:$AM,D$1,0)="X",U$2,"")</f>
        <v>#VALUE!</v>
      </c>
      <c r="E4560" t="e">
        <f>IF(VLOOKUP($A4560,Parts!$A:$AM,E$1,0)="X",V$2,"")</f>
        <v>#VALUE!</v>
      </c>
      <c r="F4560" t="e">
        <f>IF(VLOOKUP($A4560,Parts!$A:$AM,F$1,0)="X",W$2,"")</f>
        <v>#VALUE!</v>
      </c>
      <c r="G4560" t="e">
        <f>IF(VLOOKUP($A4560,Parts!$A:$AM,G$1,0)="X",X$2,"")</f>
        <v>#VALUE!</v>
      </c>
      <c r="H4560" t="e">
        <f>IF(VLOOKUP($A4560,Parts!$A:$AM,H$1,0)="X",Y$2,"")</f>
        <v>#VALUE!</v>
      </c>
      <c r="I4560" t="e">
        <f>IF(VLOOKUP($A4560,Parts!$A:$AM,I$1,0)="X",Z$2,"")</f>
        <v>#VALUE!</v>
      </c>
      <c r="J4560" t="e">
        <f>IF(VLOOKUP($A4560,Parts!$A:$AM,J$1,0)="X",AA$2,"")</f>
        <v>#VALUE!</v>
      </c>
      <c r="K4560" t="e">
        <f>IF(VLOOKUP($A4560,Parts!$A:$AM,K$1,0)="X",AB$2,"")</f>
        <v>#VALUE!</v>
      </c>
      <c r="L4560" t="e">
        <f>IF(VLOOKUP($A4560,Parts!$A:$AM,L$1,0)="X",AC$2,"")</f>
        <v>#VALUE!</v>
      </c>
      <c r="M4560" t="e">
        <f>IF(VLOOKUP($A4560,Parts!$A:$AM,M$1,0)="X",AD$2,"")</f>
        <v>#VALUE!</v>
      </c>
      <c r="N4560" t="e">
        <f>IF(VLOOKUP($A4560,Parts!$A:$AM,N$1,0)="X",AE$2,"")</f>
        <v>#VALUE!</v>
      </c>
      <c r="O4560" t="e">
        <f>IF(VLOOKUP($A4560,Parts!$A:$AM,O$1,0)="X",AF$2,"")</f>
        <v>#VALUE!</v>
      </c>
      <c r="P4560" t="e">
        <f t="shared" si="72"/>
        <v>#VALUE!</v>
      </c>
    </row>
    <row r="4561" spans="1:16" x14ac:dyDescent="0.25">
      <c r="A4561" t="e">
        <f>Table15[[#This Row],[Name]]</f>
        <v>#VALUE!</v>
      </c>
      <c r="B4561" t="e">
        <f>IF(VLOOKUP($A4561,Parts!$A:$AM,B$1,0)="X",S$2,"")</f>
        <v>#VALUE!</v>
      </c>
      <c r="C4561" t="e">
        <f>IF(VLOOKUP($A4561,Parts!$A:$AM,C$1,0)="X",T$2,"")</f>
        <v>#VALUE!</v>
      </c>
      <c r="D4561" t="e">
        <f>IF(VLOOKUP($A4561,Parts!$A:$AM,D$1,0)="X",U$2,"")</f>
        <v>#VALUE!</v>
      </c>
      <c r="E4561" t="e">
        <f>IF(VLOOKUP($A4561,Parts!$A:$AM,E$1,0)="X",V$2,"")</f>
        <v>#VALUE!</v>
      </c>
      <c r="F4561" t="e">
        <f>IF(VLOOKUP($A4561,Parts!$A:$AM,F$1,0)="X",W$2,"")</f>
        <v>#VALUE!</v>
      </c>
      <c r="G4561" t="e">
        <f>IF(VLOOKUP($A4561,Parts!$A:$AM,G$1,0)="X",X$2,"")</f>
        <v>#VALUE!</v>
      </c>
      <c r="H4561" t="e">
        <f>IF(VLOOKUP($A4561,Parts!$A:$AM,H$1,0)="X",Y$2,"")</f>
        <v>#VALUE!</v>
      </c>
      <c r="I4561" t="e">
        <f>IF(VLOOKUP($A4561,Parts!$A:$AM,I$1,0)="X",Z$2,"")</f>
        <v>#VALUE!</v>
      </c>
      <c r="J4561" t="e">
        <f>IF(VLOOKUP($A4561,Parts!$A:$AM,J$1,0)="X",AA$2,"")</f>
        <v>#VALUE!</v>
      </c>
      <c r="K4561" t="e">
        <f>IF(VLOOKUP($A4561,Parts!$A:$AM,K$1,0)="X",AB$2,"")</f>
        <v>#VALUE!</v>
      </c>
      <c r="L4561" t="e">
        <f>IF(VLOOKUP($A4561,Parts!$A:$AM,L$1,0)="X",AC$2,"")</f>
        <v>#VALUE!</v>
      </c>
      <c r="M4561" t="e">
        <f>IF(VLOOKUP($A4561,Parts!$A:$AM,M$1,0)="X",AD$2,"")</f>
        <v>#VALUE!</v>
      </c>
      <c r="N4561" t="e">
        <f>IF(VLOOKUP($A4561,Parts!$A:$AM,N$1,0)="X",AE$2,"")</f>
        <v>#VALUE!</v>
      </c>
      <c r="O4561" t="e">
        <f>IF(VLOOKUP($A4561,Parts!$A:$AM,O$1,0)="X",AF$2,"")</f>
        <v>#VALUE!</v>
      </c>
      <c r="P4561" t="e">
        <f t="shared" si="72"/>
        <v>#VALUE!</v>
      </c>
    </row>
    <row r="4562" spans="1:16" x14ac:dyDescent="0.25">
      <c r="A4562" t="e">
        <f>Table15[[#This Row],[Name]]</f>
        <v>#VALUE!</v>
      </c>
      <c r="B4562" t="e">
        <f>IF(VLOOKUP($A4562,Parts!$A:$AM,B$1,0)="X",S$2,"")</f>
        <v>#VALUE!</v>
      </c>
      <c r="C4562" t="e">
        <f>IF(VLOOKUP($A4562,Parts!$A:$AM,C$1,0)="X",T$2,"")</f>
        <v>#VALUE!</v>
      </c>
      <c r="D4562" t="e">
        <f>IF(VLOOKUP($A4562,Parts!$A:$AM,D$1,0)="X",U$2,"")</f>
        <v>#VALUE!</v>
      </c>
      <c r="E4562" t="e">
        <f>IF(VLOOKUP($A4562,Parts!$A:$AM,E$1,0)="X",V$2,"")</f>
        <v>#VALUE!</v>
      </c>
      <c r="F4562" t="e">
        <f>IF(VLOOKUP($A4562,Parts!$A:$AM,F$1,0)="X",W$2,"")</f>
        <v>#VALUE!</v>
      </c>
      <c r="G4562" t="e">
        <f>IF(VLOOKUP($A4562,Parts!$A:$AM,G$1,0)="X",X$2,"")</f>
        <v>#VALUE!</v>
      </c>
      <c r="H4562" t="e">
        <f>IF(VLOOKUP($A4562,Parts!$A:$AM,H$1,0)="X",Y$2,"")</f>
        <v>#VALUE!</v>
      </c>
      <c r="I4562" t="e">
        <f>IF(VLOOKUP($A4562,Parts!$A:$AM,I$1,0)="X",Z$2,"")</f>
        <v>#VALUE!</v>
      </c>
      <c r="J4562" t="e">
        <f>IF(VLOOKUP($A4562,Parts!$A:$AM,J$1,0)="X",AA$2,"")</f>
        <v>#VALUE!</v>
      </c>
      <c r="K4562" t="e">
        <f>IF(VLOOKUP($A4562,Parts!$A:$AM,K$1,0)="X",AB$2,"")</f>
        <v>#VALUE!</v>
      </c>
      <c r="L4562" t="e">
        <f>IF(VLOOKUP($A4562,Parts!$A:$AM,L$1,0)="X",AC$2,"")</f>
        <v>#VALUE!</v>
      </c>
      <c r="M4562" t="e">
        <f>IF(VLOOKUP($A4562,Parts!$A:$AM,M$1,0)="X",AD$2,"")</f>
        <v>#VALUE!</v>
      </c>
      <c r="N4562" t="e">
        <f>IF(VLOOKUP($A4562,Parts!$A:$AM,N$1,0)="X",AE$2,"")</f>
        <v>#VALUE!</v>
      </c>
      <c r="O4562" t="e">
        <f>IF(VLOOKUP($A4562,Parts!$A:$AM,O$1,0)="X",AF$2,"")</f>
        <v>#VALUE!</v>
      </c>
      <c r="P4562" t="e">
        <f t="shared" si="72"/>
        <v>#VALUE!</v>
      </c>
    </row>
    <row r="4563" spans="1:16" x14ac:dyDescent="0.25">
      <c r="A4563" t="e">
        <f>Table15[[#This Row],[Name]]</f>
        <v>#VALUE!</v>
      </c>
      <c r="B4563" t="e">
        <f>IF(VLOOKUP($A4563,Parts!$A:$AM,B$1,0)="X",S$2,"")</f>
        <v>#VALUE!</v>
      </c>
      <c r="C4563" t="e">
        <f>IF(VLOOKUP($A4563,Parts!$A:$AM,C$1,0)="X",T$2,"")</f>
        <v>#VALUE!</v>
      </c>
      <c r="D4563" t="e">
        <f>IF(VLOOKUP($A4563,Parts!$A:$AM,D$1,0)="X",U$2,"")</f>
        <v>#VALUE!</v>
      </c>
      <c r="E4563" t="e">
        <f>IF(VLOOKUP($A4563,Parts!$A:$AM,E$1,0)="X",V$2,"")</f>
        <v>#VALUE!</v>
      </c>
      <c r="F4563" t="e">
        <f>IF(VLOOKUP($A4563,Parts!$A:$AM,F$1,0)="X",W$2,"")</f>
        <v>#VALUE!</v>
      </c>
      <c r="G4563" t="e">
        <f>IF(VLOOKUP($A4563,Parts!$A:$AM,G$1,0)="X",X$2,"")</f>
        <v>#VALUE!</v>
      </c>
      <c r="H4563" t="e">
        <f>IF(VLOOKUP($A4563,Parts!$A:$AM,H$1,0)="X",Y$2,"")</f>
        <v>#VALUE!</v>
      </c>
      <c r="I4563" t="e">
        <f>IF(VLOOKUP($A4563,Parts!$A:$AM,I$1,0)="X",Z$2,"")</f>
        <v>#VALUE!</v>
      </c>
      <c r="J4563" t="e">
        <f>IF(VLOOKUP($A4563,Parts!$A:$AM,J$1,0)="X",AA$2,"")</f>
        <v>#VALUE!</v>
      </c>
      <c r="K4563" t="e">
        <f>IF(VLOOKUP($A4563,Parts!$A:$AM,K$1,0)="X",AB$2,"")</f>
        <v>#VALUE!</v>
      </c>
      <c r="L4563" t="e">
        <f>IF(VLOOKUP($A4563,Parts!$A:$AM,L$1,0)="X",AC$2,"")</f>
        <v>#VALUE!</v>
      </c>
      <c r="M4563" t="e">
        <f>IF(VLOOKUP($A4563,Parts!$A:$AM,M$1,0)="X",AD$2,"")</f>
        <v>#VALUE!</v>
      </c>
      <c r="N4563" t="e">
        <f>IF(VLOOKUP($A4563,Parts!$A:$AM,N$1,0)="X",AE$2,"")</f>
        <v>#VALUE!</v>
      </c>
      <c r="O4563" t="e">
        <f>IF(VLOOKUP($A4563,Parts!$A:$AM,O$1,0)="X",AF$2,"")</f>
        <v>#VALUE!</v>
      </c>
      <c r="P4563" t="e">
        <f t="shared" si="72"/>
        <v>#VALUE!</v>
      </c>
    </row>
    <row r="4564" spans="1:16" x14ac:dyDescent="0.25">
      <c r="A4564" t="e">
        <f>Table15[[#This Row],[Name]]</f>
        <v>#VALUE!</v>
      </c>
      <c r="B4564" t="e">
        <f>IF(VLOOKUP($A4564,Parts!$A:$AM,B$1,0)="X",S$2,"")</f>
        <v>#VALUE!</v>
      </c>
      <c r="C4564" t="e">
        <f>IF(VLOOKUP($A4564,Parts!$A:$AM,C$1,0)="X",T$2,"")</f>
        <v>#VALUE!</v>
      </c>
      <c r="D4564" t="e">
        <f>IF(VLOOKUP($A4564,Parts!$A:$AM,D$1,0)="X",U$2,"")</f>
        <v>#VALUE!</v>
      </c>
      <c r="E4564" t="e">
        <f>IF(VLOOKUP($A4564,Parts!$A:$AM,E$1,0)="X",V$2,"")</f>
        <v>#VALUE!</v>
      </c>
      <c r="F4564" t="e">
        <f>IF(VLOOKUP($A4564,Parts!$A:$AM,F$1,0)="X",W$2,"")</f>
        <v>#VALUE!</v>
      </c>
      <c r="G4564" t="e">
        <f>IF(VLOOKUP($A4564,Parts!$A:$AM,G$1,0)="X",X$2,"")</f>
        <v>#VALUE!</v>
      </c>
      <c r="H4564" t="e">
        <f>IF(VLOOKUP($A4564,Parts!$A:$AM,H$1,0)="X",Y$2,"")</f>
        <v>#VALUE!</v>
      </c>
      <c r="I4564" t="e">
        <f>IF(VLOOKUP($A4564,Parts!$A:$AM,I$1,0)="X",Z$2,"")</f>
        <v>#VALUE!</v>
      </c>
      <c r="J4564" t="e">
        <f>IF(VLOOKUP($A4564,Parts!$A:$AM,J$1,0)="X",AA$2,"")</f>
        <v>#VALUE!</v>
      </c>
      <c r="K4564" t="e">
        <f>IF(VLOOKUP($A4564,Parts!$A:$AM,K$1,0)="X",AB$2,"")</f>
        <v>#VALUE!</v>
      </c>
      <c r="L4564" t="e">
        <f>IF(VLOOKUP($A4564,Parts!$A:$AM,L$1,0)="X",AC$2,"")</f>
        <v>#VALUE!</v>
      </c>
      <c r="M4564" t="e">
        <f>IF(VLOOKUP($A4564,Parts!$A:$AM,M$1,0)="X",AD$2,"")</f>
        <v>#VALUE!</v>
      </c>
      <c r="N4564" t="e">
        <f>IF(VLOOKUP($A4564,Parts!$A:$AM,N$1,0)="X",AE$2,"")</f>
        <v>#VALUE!</v>
      </c>
      <c r="O4564" t="e">
        <f>IF(VLOOKUP($A4564,Parts!$A:$AM,O$1,0)="X",AF$2,"")</f>
        <v>#VALUE!</v>
      </c>
      <c r="P4564" t="e">
        <f t="shared" si="72"/>
        <v>#VALUE!</v>
      </c>
    </row>
    <row r="4565" spans="1:16" x14ac:dyDescent="0.25">
      <c r="A4565" t="e">
        <f>Table15[[#This Row],[Name]]</f>
        <v>#VALUE!</v>
      </c>
      <c r="B4565" t="e">
        <f>IF(VLOOKUP($A4565,Parts!$A:$AM,B$1,0)="X",S$2,"")</f>
        <v>#VALUE!</v>
      </c>
      <c r="C4565" t="e">
        <f>IF(VLOOKUP($A4565,Parts!$A:$AM,C$1,0)="X",T$2,"")</f>
        <v>#VALUE!</v>
      </c>
      <c r="D4565" t="e">
        <f>IF(VLOOKUP($A4565,Parts!$A:$AM,D$1,0)="X",U$2,"")</f>
        <v>#VALUE!</v>
      </c>
      <c r="E4565" t="e">
        <f>IF(VLOOKUP($A4565,Parts!$A:$AM,E$1,0)="X",V$2,"")</f>
        <v>#VALUE!</v>
      </c>
      <c r="F4565" t="e">
        <f>IF(VLOOKUP($A4565,Parts!$A:$AM,F$1,0)="X",W$2,"")</f>
        <v>#VALUE!</v>
      </c>
      <c r="G4565" t="e">
        <f>IF(VLOOKUP($A4565,Parts!$A:$AM,G$1,0)="X",X$2,"")</f>
        <v>#VALUE!</v>
      </c>
      <c r="H4565" t="e">
        <f>IF(VLOOKUP($A4565,Parts!$A:$AM,H$1,0)="X",Y$2,"")</f>
        <v>#VALUE!</v>
      </c>
      <c r="I4565" t="e">
        <f>IF(VLOOKUP($A4565,Parts!$A:$AM,I$1,0)="X",Z$2,"")</f>
        <v>#VALUE!</v>
      </c>
      <c r="J4565" t="e">
        <f>IF(VLOOKUP($A4565,Parts!$A:$AM,J$1,0)="X",AA$2,"")</f>
        <v>#VALUE!</v>
      </c>
      <c r="K4565" t="e">
        <f>IF(VLOOKUP($A4565,Parts!$A:$AM,K$1,0)="X",AB$2,"")</f>
        <v>#VALUE!</v>
      </c>
      <c r="L4565" t="e">
        <f>IF(VLOOKUP($A4565,Parts!$A:$AM,L$1,0)="X",AC$2,"")</f>
        <v>#VALUE!</v>
      </c>
      <c r="M4565" t="e">
        <f>IF(VLOOKUP($A4565,Parts!$A:$AM,M$1,0)="X",AD$2,"")</f>
        <v>#VALUE!</v>
      </c>
      <c r="N4565" t="e">
        <f>IF(VLOOKUP($A4565,Parts!$A:$AM,N$1,0)="X",AE$2,"")</f>
        <v>#VALUE!</v>
      </c>
      <c r="O4565" t="e">
        <f>IF(VLOOKUP($A4565,Parts!$A:$AM,O$1,0)="X",AF$2,"")</f>
        <v>#VALUE!</v>
      </c>
      <c r="P4565" t="e">
        <f t="shared" si="72"/>
        <v>#VALUE!</v>
      </c>
    </row>
    <row r="4566" spans="1:16" x14ac:dyDescent="0.25">
      <c r="A4566" t="e">
        <f>Table15[[#This Row],[Name]]</f>
        <v>#VALUE!</v>
      </c>
      <c r="B4566" t="e">
        <f>IF(VLOOKUP($A4566,Parts!$A:$AM,B$1,0)="X",S$2,"")</f>
        <v>#VALUE!</v>
      </c>
      <c r="C4566" t="e">
        <f>IF(VLOOKUP($A4566,Parts!$A:$AM,C$1,0)="X",T$2,"")</f>
        <v>#VALUE!</v>
      </c>
      <c r="D4566" t="e">
        <f>IF(VLOOKUP($A4566,Parts!$A:$AM,D$1,0)="X",U$2,"")</f>
        <v>#VALUE!</v>
      </c>
      <c r="E4566" t="e">
        <f>IF(VLOOKUP($A4566,Parts!$A:$AM,E$1,0)="X",V$2,"")</f>
        <v>#VALUE!</v>
      </c>
      <c r="F4566" t="e">
        <f>IF(VLOOKUP($A4566,Parts!$A:$AM,F$1,0)="X",W$2,"")</f>
        <v>#VALUE!</v>
      </c>
      <c r="G4566" t="e">
        <f>IF(VLOOKUP($A4566,Parts!$A:$AM,G$1,0)="X",X$2,"")</f>
        <v>#VALUE!</v>
      </c>
      <c r="H4566" t="e">
        <f>IF(VLOOKUP($A4566,Parts!$A:$AM,H$1,0)="X",Y$2,"")</f>
        <v>#VALUE!</v>
      </c>
      <c r="I4566" t="e">
        <f>IF(VLOOKUP($A4566,Parts!$A:$AM,I$1,0)="X",Z$2,"")</f>
        <v>#VALUE!</v>
      </c>
      <c r="J4566" t="e">
        <f>IF(VLOOKUP($A4566,Parts!$A:$AM,J$1,0)="X",AA$2,"")</f>
        <v>#VALUE!</v>
      </c>
      <c r="K4566" t="e">
        <f>IF(VLOOKUP($A4566,Parts!$A:$AM,K$1,0)="X",AB$2,"")</f>
        <v>#VALUE!</v>
      </c>
      <c r="L4566" t="e">
        <f>IF(VLOOKUP($A4566,Parts!$A:$AM,L$1,0)="X",AC$2,"")</f>
        <v>#VALUE!</v>
      </c>
      <c r="M4566" t="e">
        <f>IF(VLOOKUP($A4566,Parts!$A:$AM,M$1,0)="X",AD$2,"")</f>
        <v>#VALUE!</v>
      </c>
      <c r="N4566" t="e">
        <f>IF(VLOOKUP($A4566,Parts!$A:$AM,N$1,0)="X",AE$2,"")</f>
        <v>#VALUE!</v>
      </c>
      <c r="O4566" t="e">
        <f>IF(VLOOKUP($A4566,Parts!$A:$AM,O$1,0)="X",AF$2,"")</f>
        <v>#VALUE!</v>
      </c>
      <c r="P4566" t="e">
        <f t="shared" si="72"/>
        <v>#VALUE!</v>
      </c>
    </row>
    <row r="4567" spans="1:16" x14ac:dyDescent="0.25">
      <c r="A4567" t="e">
        <f>Table15[[#This Row],[Name]]</f>
        <v>#VALUE!</v>
      </c>
      <c r="B4567" t="e">
        <f>IF(VLOOKUP($A4567,Parts!$A:$AM,B$1,0)="X",S$2,"")</f>
        <v>#VALUE!</v>
      </c>
      <c r="C4567" t="e">
        <f>IF(VLOOKUP($A4567,Parts!$A:$AM,C$1,0)="X",T$2,"")</f>
        <v>#VALUE!</v>
      </c>
      <c r="D4567" t="e">
        <f>IF(VLOOKUP($A4567,Parts!$A:$AM,D$1,0)="X",U$2,"")</f>
        <v>#VALUE!</v>
      </c>
      <c r="E4567" t="e">
        <f>IF(VLOOKUP($A4567,Parts!$A:$AM,E$1,0)="X",V$2,"")</f>
        <v>#VALUE!</v>
      </c>
      <c r="F4567" t="e">
        <f>IF(VLOOKUP($A4567,Parts!$A:$AM,F$1,0)="X",W$2,"")</f>
        <v>#VALUE!</v>
      </c>
      <c r="G4567" t="e">
        <f>IF(VLOOKUP($A4567,Parts!$A:$AM,G$1,0)="X",X$2,"")</f>
        <v>#VALUE!</v>
      </c>
      <c r="H4567" t="e">
        <f>IF(VLOOKUP($A4567,Parts!$A:$AM,H$1,0)="X",Y$2,"")</f>
        <v>#VALUE!</v>
      </c>
      <c r="I4567" t="e">
        <f>IF(VLOOKUP($A4567,Parts!$A:$AM,I$1,0)="X",Z$2,"")</f>
        <v>#VALUE!</v>
      </c>
      <c r="J4567" t="e">
        <f>IF(VLOOKUP($A4567,Parts!$A:$AM,J$1,0)="X",AA$2,"")</f>
        <v>#VALUE!</v>
      </c>
      <c r="K4567" t="e">
        <f>IF(VLOOKUP($A4567,Parts!$A:$AM,K$1,0)="X",AB$2,"")</f>
        <v>#VALUE!</v>
      </c>
      <c r="L4567" t="e">
        <f>IF(VLOOKUP($A4567,Parts!$A:$AM,L$1,0)="X",AC$2,"")</f>
        <v>#VALUE!</v>
      </c>
      <c r="M4567" t="e">
        <f>IF(VLOOKUP($A4567,Parts!$A:$AM,M$1,0)="X",AD$2,"")</f>
        <v>#VALUE!</v>
      </c>
      <c r="N4567" t="e">
        <f>IF(VLOOKUP($A4567,Parts!$A:$AM,N$1,0)="X",AE$2,"")</f>
        <v>#VALUE!</v>
      </c>
      <c r="O4567" t="e">
        <f>IF(VLOOKUP($A4567,Parts!$A:$AM,O$1,0)="X",AF$2,"")</f>
        <v>#VALUE!</v>
      </c>
      <c r="P4567" t="e">
        <f t="shared" si="72"/>
        <v>#VALUE!</v>
      </c>
    </row>
    <row r="4568" spans="1:16" x14ac:dyDescent="0.25">
      <c r="A4568" t="e">
        <f>Table15[[#This Row],[Name]]</f>
        <v>#VALUE!</v>
      </c>
      <c r="B4568" t="e">
        <f>IF(VLOOKUP($A4568,Parts!$A:$AM,B$1,0)="X",S$2,"")</f>
        <v>#VALUE!</v>
      </c>
      <c r="C4568" t="e">
        <f>IF(VLOOKUP($A4568,Parts!$A:$AM,C$1,0)="X",T$2,"")</f>
        <v>#VALUE!</v>
      </c>
      <c r="D4568" t="e">
        <f>IF(VLOOKUP($A4568,Parts!$A:$AM,D$1,0)="X",U$2,"")</f>
        <v>#VALUE!</v>
      </c>
      <c r="E4568" t="e">
        <f>IF(VLOOKUP($A4568,Parts!$A:$AM,E$1,0)="X",V$2,"")</f>
        <v>#VALUE!</v>
      </c>
      <c r="F4568" t="e">
        <f>IF(VLOOKUP($A4568,Parts!$A:$AM,F$1,0)="X",W$2,"")</f>
        <v>#VALUE!</v>
      </c>
      <c r="G4568" t="e">
        <f>IF(VLOOKUP($A4568,Parts!$A:$AM,G$1,0)="X",X$2,"")</f>
        <v>#VALUE!</v>
      </c>
      <c r="H4568" t="e">
        <f>IF(VLOOKUP($A4568,Parts!$A:$AM,H$1,0)="X",Y$2,"")</f>
        <v>#VALUE!</v>
      </c>
      <c r="I4568" t="e">
        <f>IF(VLOOKUP($A4568,Parts!$A:$AM,I$1,0)="X",Z$2,"")</f>
        <v>#VALUE!</v>
      </c>
      <c r="J4568" t="e">
        <f>IF(VLOOKUP($A4568,Parts!$A:$AM,J$1,0)="X",AA$2,"")</f>
        <v>#VALUE!</v>
      </c>
      <c r="K4568" t="e">
        <f>IF(VLOOKUP($A4568,Parts!$A:$AM,K$1,0)="X",AB$2,"")</f>
        <v>#VALUE!</v>
      </c>
      <c r="L4568" t="e">
        <f>IF(VLOOKUP($A4568,Parts!$A:$AM,L$1,0)="X",AC$2,"")</f>
        <v>#VALUE!</v>
      </c>
      <c r="M4568" t="e">
        <f>IF(VLOOKUP($A4568,Parts!$A:$AM,M$1,0)="X",AD$2,"")</f>
        <v>#VALUE!</v>
      </c>
      <c r="N4568" t="e">
        <f>IF(VLOOKUP($A4568,Parts!$A:$AM,N$1,0)="X",AE$2,"")</f>
        <v>#VALUE!</v>
      </c>
      <c r="O4568" t="e">
        <f>IF(VLOOKUP($A4568,Parts!$A:$AM,O$1,0)="X",AF$2,"")</f>
        <v>#VALUE!</v>
      </c>
      <c r="P4568" t="e">
        <f t="shared" si="72"/>
        <v>#VALUE!</v>
      </c>
    </row>
    <row r="4569" spans="1:16" x14ac:dyDescent="0.25">
      <c r="A4569" t="e">
        <f>Table15[[#This Row],[Name]]</f>
        <v>#VALUE!</v>
      </c>
      <c r="B4569" t="e">
        <f>IF(VLOOKUP($A4569,Parts!$A:$AM,B$1,0)="X",S$2,"")</f>
        <v>#VALUE!</v>
      </c>
      <c r="C4569" t="e">
        <f>IF(VLOOKUP($A4569,Parts!$A:$AM,C$1,0)="X",T$2,"")</f>
        <v>#VALUE!</v>
      </c>
      <c r="D4569" t="e">
        <f>IF(VLOOKUP($A4569,Parts!$A:$AM,D$1,0)="X",U$2,"")</f>
        <v>#VALUE!</v>
      </c>
      <c r="E4569" t="e">
        <f>IF(VLOOKUP($A4569,Parts!$A:$AM,E$1,0)="X",V$2,"")</f>
        <v>#VALUE!</v>
      </c>
      <c r="F4569" t="e">
        <f>IF(VLOOKUP($A4569,Parts!$A:$AM,F$1,0)="X",W$2,"")</f>
        <v>#VALUE!</v>
      </c>
      <c r="G4569" t="e">
        <f>IF(VLOOKUP($A4569,Parts!$A:$AM,G$1,0)="X",X$2,"")</f>
        <v>#VALUE!</v>
      </c>
      <c r="H4569" t="e">
        <f>IF(VLOOKUP($A4569,Parts!$A:$AM,H$1,0)="X",Y$2,"")</f>
        <v>#VALUE!</v>
      </c>
      <c r="I4569" t="e">
        <f>IF(VLOOKUP($A4569,Parts!$A:$AM,I$1,0)="X",Z$2,"")</f>
        <v>#VALUE!</v>
      </c>
      <c r="J4569" t="e">
        <f>IF(VLOOKUP($A4569,Parts!$A:$AM,J$1,0)="X",AA$2,"")</f>
        <v>#VALUE!</v>
      </c>
      <c r="K4569" t="e">
        <f>IF(VLOOKUP($A4569,Parts!$A:$AM,K$1,0)="X",AB$2,"")</f>
        <v>#VALUE!</v>
      </c>
      <c r="L4569" t="e">
        <f>IF(VLOOKUP($A4569,Parts!$A:$AM,L$1,0)="X",AC$2,"")</f>
        <v>#VALUE!</v>
      </c>
      <c r="M4569" t="e">
        <f>IF(VLOOKUP($A4569,Parts!$A:$AM,M$1,0)="X",AD$2,"")</f>
        <v>#VALUE!</v>
      </c>
      <c r="N4569" t="e">
        <f>IF(VLOOKUP($A4569,Parts!$A:$AM,N$1,0)="X",AE$2,"")</f>
        <v>#VALUE!</v>
      </c>
      <c r="O4569" t="e">
        <f>IF(VLOOKUP($A4569,Parts!$A:$AM,O$1,0)="X",AF$2,"")</f>
        <v>#VALUE!</v>
      </c>
      <c r="P4569" t="e">
        <f t="shared" si="72"/>
        <v>#VALUE!</v>
      </c>
    </row>
    <row r="4570" spans="1:16" x14ac:dyDescent="0.25">
      <c r="A4570" t="e">
        <f>Table15[[#This Row],[Name]]</f>
        <v>#VALUE!</v>
      </c>
      <c r="B4570" t="e">
        <f>IF(VLOOKUP($A4570,Parts!$A:$AM,B$1,0)="X",S$2,"")</f>
        <v>#VALUE!</v>
      </c>
      <c r="C4570" t="e">
        <f>IF(VLOOKUP($A4570,Parts!$A:$AM,C$1,0)="X",T$2,"")</f>
        <v>#VALUE!</v>
      </c>
      <c r="D4570" t="e">
        <f>IF(VLOOKUP($A4570,Parts!$A:$AM,D$1,0)="X",U$2,"")</f>
        <v>#VALUE!</v>
      </c>
      <c r="E4570" t="e">
        <f>IF(VLOOKUP($A4570,Parts!$A:$AM,E$1,0)="X",V$2,"")</f>
        <v>#VALUE!</v>
      </c>
      <c r="F4570" t="e">
        <f>IF(VLOOKUP($A4570,Parts!$A:$AM,F$1,0)="X",W$2,"")</f>
        <v>#VALUE!</v>
      </c>
      <c r="G4570" t="e">
        <f>IF(VLOOKUP($A4570,Parts!$A:$AM,G$1,0)="X",X$2,"")</f>
        <v>#VALUE!</v>
      </c>
      <c r="H4570" t="e">
        <f>IF(VLOOKUP($A4570,Parts!$A:$AM,H$1,0)="X",Y$2,"")</f>
        <v>#VALUE!</v>
      </c>
      <c r="I4570" t="e">
        <f>IF(VLOOKUP($A4570,Parts!$A:$AM,I$1,0)="X",Z$2,"")</f>
        <v>#VALUE!</v>
      </c>
      <c r="J4570" t="e">
        <f>IF(VLOOKUP($A4570,Parts!$A:$AM,J$1,0)="X",AA$2,"")</f>
        <v>#VALUE!</v>
      </c>
      <c r="K4570" t="e">
        <f>IF(VLOOKUP($A4570,Parts!$A:$AM,K$1,0)="X",AB$2,"")</f>
        <v>#VALUE!</v>
      </c>
      <c r="L4570" t="e">
        <f>IF(VLOOKUP($A4570,Parts!$A:$AM,L$1,0)="X",AC$2,"")</f>
        <v>#VALUE!</v>
      </c>
      <c r="M4570" t="e">
        <f>IF(VLOOKUP($A4570,Parts!$A:$AM,M$1,0)="X",AD$2,"")</f>
        <v>#VALUE!</v>
      </c>
      <c r="N4570" t="e">
        <f>IF(VLOOKUP($A4570,Parts!$A:$AM,N$1,0)="X",AE$2,"")</f>
        <v>#VALUE!</v>
      </c>
      <c r="O4570" t="e">
        <f>IF(VLOOKUP($A4570,Parts!$A:$AM,O$1,0)="X",AF$2,"")</f>
        <v>#VALUE!</v>
      </c>
      <c r="P4570" t="e">
        <f t="shared" si="72"/>
        <v>#VALUE!</v>
      </c>
    </row>
    <row r="4571" spans="1:16" x14ac:dyDescent="0.25">
      <c r="A4571" t="e">
        <f>Table15[[#This Row],[Name]]</f>
        <v>#VALUE!</v>
      </c>
      <c r="B4571" t="e">
        <f>IF(VLOOKUP($A4571,Parts!$A:$AM,B$1,0)="X",S$2,"")</f>
        <v>#VALUE!</v>
      </c>
      <c r="C4571" t="e">
        <f>IF(VLOOKUP($A4571,Parts!$A:$AM,C$1,0)="X",T$2,"")</f>
        <v>#VALUE!</v>
      </c>
      <c r="D4571" t="e">
        <f>IF(VLOOKUP($A4571,Parts!$A:$AM,D$1,0)="X",U$2,"")</f>
        <v>#VALUE!</v>
      </c>
      <c r="E4571" t="e">
        <f>IF(VLOOKUP($A4571,Parts!$A:$AM,E$1,0)="X",V$2,"")</f>
        <v>#VALUE!</v>
      </c>
      <c r="F4571" t="e">
        <f>IF(VLOOKUP($A4571,Parts!$A:$AM,F$1,0)="X",W$2,"")</f>
        <v>#VALUE!</v>
      </c>
      <c r="G4571" t="e">
        <f>IF(VLOOKUP($A4571,Parts!$A:$AM,G$1,0)="X",X$2,"")</f>
        <v>#VALUE!</v>
      </c>
      <c r="H4571" t="e">
        <f>IF(VLOOKUP($A4571,Parts!$A:$AM,H$1,0)="X",Y$2,"")</f>
        <v>#VALUE!</v>
      </c>
      <c r="I4571" t="e">
        <f>IF(VLOOKUP($A4571,Parts!$A:$AM,I$1,0)="X",Z$2,"")</f>
        <v>#VALUE!</v>
      </c>
      <c r="J4571" t="e">
        <f>IF(VLOOKUP($A4571,Parts!$A:$AM,J$1,0)="X",AA$2,"")</f>
        <v>#VALUE!</v>
      </c>
      <c r="K4571" t="e">
        <f>IF(VLOOKUP($A4571,Parts!$A:$AM,K$1,0)="X",AB$2,"")</f>
        <v>#VALUE!</v>
      </c>
      <c r="L4571" t="e">
        <f>IF(VLOOKUP($A4571,Parts!$A:$AM,L$1,0)="X",AC$2,"")</f>
        <v>#VALUE!</v>
      </c>
      <c r="M4571" t="e">
        <f>IF(VLOOKUP($A4571,Parts!$A:$AM,M$1,0)="X",AD$2,"")</f>
        <v>#VALUE!</v>
      </c>
      <c r="N4571" t="e">
        <f>IF(VLOOKUP($A4571,Parts!$A:$AM,N$1,0)="X",AE$2,"")</f>
        <v>#VALUE!</v>
      </c>
      <c r="O4571" t="e">
        <f>IF(VLOOKUP($A4571,Parts!$A:$AM,O$1,0)="X",AF$2,"")</f>
        <v>#VALUE!</v>
      </c>
      <c r="P4571" t="e">
        <f t="shared" si="72"/>
        <v>#VALUE!</v>
      </c>
    </row>
    <row r="4572" spans="1:16" x14ac:dyDescent="0.25">
      <c r="A4572" t="e">
        <f>Table15[[#This Row],[Name]]</f>
        <v>#VALUE!</v>
      </c>
      <c r="B4572" t="e">
        <f>IF(VLOOKUP($A4572,Parts!$A:$AM,B$1,0)="X",S$2,"")</f>
        <v>#VALUE!</v>
      </c>
      <c r="C4572" t="e">
        <f>IF(VLOOKUP($A4572,Parts!$A:$AM,C$1,0)="X",T$2,"")</f>
        <v>#VALUE!</v>
      </c>
      <c r="D4572" t="e">
        <f>IF(VLOOKUP($A4572,Parts!$A:$AM,D$1,0)="X",U$2,"")</f>
        <v>#VALUE!</v>
      </c>
      <c r="E4572" t="e">
        <f>IF(VLOOKUP($A4572,Parts!$A:$AM,E$1,0)="X",V$2,"")</f>
        <v>#VALUE!</v>
      </c>
      <c r="F4572" t="e">
        <f>IF(VLOOKUP($A4572,Parts!$A:$AM,F$1,0)="X",W$2,"")</f>
        <v>#VALUE!</v>
      </c>
      <c r="G4572" t="e">
        <f>IF(VLOOKUP($A4572,Parts!$A:$AM,G$1,0)="X",X$2,"")</f>
        <v>#VALUE!</v>
      </c>
      <c r="H4572" t="e">
        <f>IF(VLOOKUP($A4572,Parts!$A:$AM,H$1,0)="X",Y$2,"")</f>
        <v>#VALUE!</v>
      </c>
      <c r="I4572" t="e">
        <f>IF(VLOOKUP($A4572,Parts!$A:$AM,I$1,0)="X",Z$2,"")</f>
        <v>#VALUE!</v>
      </c>
      <c r="J4572" t="e">
        <f>IF(VLOOKUP($A4572,Parts!$A:$AM,J$1,0)="X",AA$2,"")</f>
        <v>#VALUE!</v>
      </c>
      <c r="K4572" t="e">
        <f>IF(VLOOKUP($A4572,Parts!$A:$AM,K$1,0)="X",AB$2,"")</f>
        <v>#VALUE!</v>
      </c>
      <c r="L4572" t="e">
        <f>IF(VLOOKUP($A4572,Parts!$A:$AM,L$1,0)="X",AC$2,"")</f>
        <v>#VALUE!</v>
      </c>
      <c r="M4572" t="e">
        <f>IF(VLOOKUP($A4572,Parts!$A:$AM,M$1,0)="X",AD$2,"")</f>
        <v>#VALUE!</v>
      </c>
      <c r="N4572" t="e">
        <f>IF(VLOOKUP($A4572,Parts!$A:$AM,N$1,0)="X",AE$2,"")</f>
        <v>#VALUE!</v>
      </c>
      <c r="O4572" t="e">
        <f>IF(VLOOKUP($A4572,Parts!$A:$AM,O$1,0)="X",AF$2,"")</f>
        <v>#VALUE!</v>
      </c>
      <c r="P4572" t="e">
        <f t="shared" si="72"/>
        <v>#VALUE!</v>
      </c>
    </row>
    <row r="4573" spans="1:16" x14ac:dyDescent="0.25">
      <c r="A4573" t="e">
        <f>Table15[[#This Row],[Name]]</f>
        <v>#VALUE!</v>
      </c>
      <c r="B4573" t="e">
        <f>IF(VLOOKUP($A4573,Parts!$A:$AM,B$1,0)="X",S$2,"")</f>
        <v>#VALUE!</v>
      </c>
      <c r="C4573" t="e">
        <f>IF(VLOOKUP($A4573,Parts!$A:$AM,C$1,0)="X",T$2,"")</f>
        <v>#VALUE!</v>
      </c>
      <c r="D4573" t="e">
        <f>IF(VLOOKUP($A4573,Parts!$A:$AM,D$1,0)="X",U$2,"")</f>
        <v>#VALUE!</v>
      </c>
      <c r="E4573" t="e">
        <f>IF(VLOOKUP($A4573,Parts!$A:$AM,E$1,0)="X",V$2,"")</f>
        <v>#VALUE!</v>
      </c>
      <c r="F4573" t="e">
        <f>IF(VLOOKUP($A4573,Parts!$A:$AM,F$1,0)="X",W$2,"")</f>
        <v>#VALUE!</v>
      </c>
      <c r="G4573" t="e">
        <f>IF(VLOOKUP($A4573,Parts!$A:$AM,G$1,0)="X",X$2,"")</f>
        <v>#VALUE!</v>
      </c>
      <c r="H4573" t="e">
        <f>IF(VLOOKUP($A4573,Parts!$A:$AM,H$1,0)="X",Y$2,"")</f>
        <v>#VALUE!</v>
      </c>
      <c r="I4573" t="e">
        <f>IF(VLOOKUP($A4573,Parts!$A:$AM,I$1,0)="X",Z$2,"")</f>
        <v>#VALUE!</v>
      </c>
      <c r="J4573" t="e">
        <f>IF(VLOOKUP($A4573,Parts!$A:$AM,J$1,0)="X",AA$2,"")</f>
        <v>#VALUE!</v>
      </c>
      <c r="K4573" t="e">
        <f>IF(VLOOKUP($A4573,Parts!$A:$AM,K$1,0)="X",AB$2,"")</f>
        <v>#VALUE!</v>
      </c>
      <c r="L4573" t="e">
        <f>IF(VLOOKUP($A4573,Parts!$A:$AM,L$1,0)="X",AC$2,"")</f>
        <v>#VALUE!</v>
      </c>
      <c r="M4573" t="e">
        <f>IF(VLOOKUP($A4573,Parts!$A:$AM,M$1,0)="X",AD$2,"")</f>
        <v>#VALUE!</v>
      </c>
      <c r="N4573" t="e">
        <f>IF(VLOOKUP($A4573,Parts!$A:$AM,N$1,0)="X",AE$2,"")</f>
        <v>#VALUE!</v>
      </c>
      <c r="O4573" t="e">
        <f>IF(VLOOKUP($A4573,Parts!$A:$AM,O$1,0)="X",AF$2,"")</f>
        <v>#VALUE!</v>
      </c>
      <c r="P4573" t="e">
        <f t="shared" si="72"/>
        <v>#VALUE!</v>
      </c>
    </row>
    <row r="4574" spans="1:16" x14ac:dyDescent="0.25">
      <c r="A4574" t="e">
        <f>Table15[[#This Row],[Name]]</f>
        <v>#VALUE!</v>
      </c>
      <c r="B4574" t="e">
        <f>IF(VLOOKUP($A4574,Parts!$A:$AM,B$1,0)="X",S$2,"")</f>
        <v>#VALUE!</v>
      </c>
      <c r="C4574" t="e">
        <f>IF(VLOOKUP($A4574,Parts!$A:$AM,C$1,0)="X",T$2,"")</f>
        <v>#VALUE!</v>
      </c>
      <c r="D4574" t="e">
        <f>IF(VLOOKUP($A4574,Parts!$A:$AM,D$1,0)="X",U$2,"")</f>
        <v>#VALUE!</v>
      </c>
      <c r="E4574" t="e">
        <f>IF(VLOOKUP($A4574,Parts!$A:$AM,E$1,0)="X",V$2,"")</f>
        <v>#VALUE!</v>
      </c>
      <c r="F4574" t="e">
        <f>IF(VLOOKUP($A4574,Parts!$A:$AM,F$1,0)="X",W$2,"")</f>
        <v>#VALUE!</v>
      </c>
      <c r="G4574" t="e">
        <f>IF(VLOOKUP($A4574,Parts!$A:$AM,G$1,0)="X",X$2,"")</f>
        <v>#VALUE!</v>
      </c>
      <c r="H4574" t="e">
        <f>IF(VLOOKUP($A4574,Parts!$A:$AM,H$1,0)="X",Y$2,"")</f>
        <v>#VALUE!</v>
      </c>
      <c r="I4574" t="e">
        <f>IF(VLOOKUP($A4574,Parts!$A:$AM,I$1,0)="X",Z$2,"")</f>
        <v>#VALUE!</v>
      </c>
      <c r="J4574" t="e">
        <f>IF(VLOOKUP($A4574,Parts!$A:$AM,J$1,0)="X",AA$2,"")</f>
        <v>#VALUE!</v>
      </c>
      <c r="K4574" t="e">
        <f>IF(VLOOKUP($A4574,Parts!$A:$AM,K$1,0)="X",AB$2,"")</f>
        <v>#VALUE!</v>
      </c>
      <c r="L4574" t="e">
        <f>IF(VLOOKUP($A4574,Parts!$A:$AM,L$1,0)="X",AC$2,"")</f>
        <v>#VALUE!</v>
      </c>
      <c r="M4574" t="e">
        <f>IF(VLOOKUP($A4574,Parts!$A:$AM,M$1,0)="X",AD$2,"")</f>
        <v>#VALUE!</v>
      </c>
      <c r="N4574" t="e">
        <f>IF(VLOOKUP($A4574,Parts!$A:$AM,N$1,0)="X",AE$2,"")</f>
        <v>#VALUE!</v>
      </c>
      <c r="O4574" t="e">
        <f>IF(VLOOKUP($A4574,Parts!$A:$AM,O$1,0)="X",AF$2,"")</f>
        <v>#VALUE!</v>
      </c>
      <c r="P4574" t="e">
        <f t="shared" si="72"/>
        <v>#VALUE!</v>
      </c>
    </row>
    <row r="4575" spans="1:16" x14ac:dyDescent="0.25">
      <c r="A4575" t="e">
        <f>Table15[[#This Row],[Name]]</f>
        <v>#VALUE!</v>
      </c>
      <c r="B4575" t="e">
        <f>IF(VLOOKUP($A4575,Parts!$A:$AM,B$1,0)="X",S$2,"")</f>
        <v>#VALUE!</v>
      </c>
      <c r="C4575" t="e">
        <f>IF(VLOOKUP($A4575,Parts!$A:$AM,C$1,0)="X",T$2,"")</f>
        <v>#VALUE!</v>
      </c>
      <c r="D4575" t="e">
        <f>IF(VLOOKUP($A4575,Parts!$A:$AM,D$1,0)="X",U$2,"")</f>
        <v>#VALUE!</v>
      </c>
      <c r="E4575" t="e">
        <f>IF(VLOOKUP($A4575,Parts!$A:$AM,E$1,0)="X",V$2,"")</f>
        <v>#VALUE!</v>
      </c>
      <c r="F4575" t="e">
        <f>IF(VLOOKUP($A4575,Parts!$A:$AM,F$1,0)="X",W$2,"")</f>
        <v>#VALUE!</v>
      </c>
      <c r="G4575" t="e">
        <f>IF(VLOOKUP($A4575,Parts!$A:$AM,G$1,0)="X",X$2,"")</f>
        <v>#VALUE!</v>
      </c>
      <c r="H4575" t="e">
        <f>IF(VLOOKUP($A4575,Parts!$A:$AM,H$1,0)="X",Y$2,"")</f>
        <v>#VALUE!</v>
      </c>
      <c r="I4575" t="e">
        <f>IF(VLOOKUP($A4575,Parts!$A:$AM,I$1,0)="X",Z$2,"")</f>
        <v>#VALUE!</v>
      </c>
      <c r="J4575" t="e">
        <f>IF(VLOOKUP($A4575,Parts!$A:$AM,J$1,0)="X",AA$2,"")</f>
        <v>#VALUE!</v>
      </c>
      <c r="K4575" t="e">
        <f>IF(VLOOKUP($A4575,Parts!$A:$AM,K$1,0)="X",AB$2,"")</f>
        <v>#VALUE!</v>
      </c>
      <c r="L4575" t="e">
        <f>IF(VLOOKUP($A4575,Parts!$A:$AM,L$1,0)="X",AC$2,"")</f>
        <v>#VALUE!</v>
      </c>
      <c r="M4575" t="e">
        <f>IF(VLOOKUP($A4575,Parts!$A:$AM,M$1,0)="X",AD$2,"")</f>
        <v>#VALUE!</v>
      </c>
      <c r="N4575" t="e">
        <f>IF(VLOOKUP($A4575,Parts!$A:$AM,N$1,0)="X",AE$2,"")</f>
        <v>#VALUE!</v>
      </c>
      <c r="O4575" t="e">
        <f>IF(VLOOKUP($A4575,Parts!$A:$AM,O$1,0)="X",AF$2,"")</f>
        <v>#VALUE!</v>
      </c>
      <c r="P4575" t="e">
        <f t="shared" si="72"/>
        <v>#VALUE!</v>
      </c>
    </row>
    <row r="4576" spans="1:16" x14ac:dyDescent="0.25">
      <c r="A4576" t="e">
        <f>Table15[[#This Row],[Name]]</f>
        <v>#VALUE!</v>
      </c>
      <c r="B4576" t="e">
        <f>IF(VLOOKUP($A4576,Parts!$A:$AM,B$1,0)="X",S$2,"")</f>
        <v>#VALUE!</v>
      </c>
      <c r="C4576" t="e">
        <f>IF(VLOOKUP($A4576,Parts!$A:$AM,C$1,0)="X",T$2,"")</f>
        <v>#VALUE!</v>
      </c>
      <c r="D4576" t="e">
        <f>IF(VLOOKUP($A4576,Parts!$A:$AM,D$1,0)="X",U$2,"")</f>
        <v>#VALUE!</v>
      </c>
      <c r="E4576" t="e">
        <f>IF(VLOOKUP($A4576,Parts!$A:$AM,E$1,0)="X",V$2,"")</f>
        <v>#VALUE!</v>
      </c>
      <c r="F4576" t="e">
        <f>IF(VLOOKUP($A4576,Parts!$A:$AM,F$1,0)="X",W$2,"")</f>
        <v>#VALUE!</v>
      </c>
      <c r="G4576" t="e">
        <f>IF(VLOOKUP($A4576,Parts!$A:$AM,G$1,0)="X",X$2,"")</f>
        <v>#VALUE!</v>
      </c>
      <c r="H4576" t="e">
        <f>IF(VLOOKUP($A4576,Parts!$A:$AM,H$1,0)="X",Y$2,"")</f>
        <v>#VALUE!</v>
      </c>
      <c r="I4576" t="e">
        <f>IF(VLOOKUP($A4576,Parts!$A:$AM,I$1,0)="X",Z$2,"")</f>
        <v>#VALUE!</v>
      </c>
      <c r="J4576" t="e">
        <f>IF(VLOOKUP($A4576,Parts!$A:$AM,J$1,0)="X",AA$2,"")</f>
        <v>#VALUE!</v>
      </c>
      <c r="K4576" t="e">
        <f>IF(VLOOKUP($A4576,Parts!$A:$AM,K$1,0)="X",AB$2,"")</f>
        <v>#VALUE!</v>
      </c>
      <c r="L4576" t="e">
        <f>IF(VLOOKUP($A4576,Parts!$A:$AM,L$1,0)="X",AC$2,"")</f>
        <v>#VALUE!</v>
      </c>
      <c r="M4576" t="e">
        <f>IF(VLOOKUP($A4576,Parts!$A:$AM,M$1,0)="X",AD$2,"")</f>
        <v>#VALUE!</v>
      </c>
      <c r="N4576" t="e">
        <f>IF(VLOOKUP($A4576,Parts!$A:$AM,N$1,0)="X",AE$2,"")</f>
        <v>#VALUE!</v>
      </c>
      <c r="O4576" t="e">
        <f>IF(VLOOKUP($A4576,Parts!$A:$AM,O$1,0)="X",AF$2,"")</f>
        <v>#VALUE!</v>
      </c>
      <c r="P4576" t="e">
        <f t="shared" si="72"/>
        <v>#VALUE!</v>
      </c>
    </row>
    <row r="4577" spans="1:16" x14ac:dyDescent="0.25">
      <c r="A4577" t="e">
        <f>Table15[[#This Row],[Name]]</f>
        <v>#VALUE!</v>
      </c>
      <c r="B4577" t="e">
        <f>IF(VLOOKUP($A4577,Parts!$A:$AM,B$1,0)="X",S$2,"")</f>
        <v>#VALUE!</v>
      </c>
      <c r="C4577" t="e">
        <f>IF(VLOOKUP($A4577,Parts!$A:$AM,C$1,0)="X",T$2,"")</f>
        <v>#VALUE!</v>
      </c>
      <c r="D4577" t="e">
        <f>IF(VLOOKUP($A4577,Parts!$A:$AM,D$1,0)="X",U$2,"")</f>
        <v>#VALUE!</v>
      </c>
      <c r="E4577" t="e">
        <f>IF(VLOOKUP($A4577,Parts!$A:$AM,E$1,0)="X",V$2,"")</f>
        <v>#VALUE!</v>
      </c>
      <c r="F4577" t="e">
        <f>IF(VLOOKUP($A4577,Parts!$A:$AM,F$1,0)="X",W$2,"")</f>
        <v>#VALUE!</v>
      </c>
      <c r="G4577" t="e">
        <f>IF(VLOOKUP($A4577,Parts!$A:$AM,G$1,0)="X",X$2,"")</f>
        <v>#VALUE!</v>
      </c>
      <c r="H4577" t="e">
        <f>IF(VLOOKUP($A4577,Parts!$A:$AM,H$1,0)="X",Y$2,"")</f>
        <v>#VALUE!</v>
      </c>
      <c r="I4577" t="e">
        <f>IF(VLOOKUP($A4577,Parts!$A:$AM,I$1,0)="X",Z$2,"")</f>
        <v>#VALUE!</v>
      </c>
      <c r="J4577" t="e">
        <f>IF(VLOOKUP($A4577,Parts!$A:$AM,J$1,0)="X",AA$2,"")</f>
        <v>#VALUE!</v>
      </c>
      <c r="K4577" t="e">
        <f>IF(VLOOKUP($A4577,Parts!$A:$AM,K$1,0)="X",AB$2,"")</f>
        <v>#VALUE!</v>
      </c>
      <c r="L4577" t="e">
        <f>IF(VLOOKUP($A4577,Parts!$A:$AM,L$1,0)="X",AC$2,"")</f>
        <v>#VALUE!</v>
      </c>
      <c r="M4577" t="e">
        <f>IF(VLOOKUP($A4577,Parts!$A:$AM,M$1,0)="X",AD$2,"")</f>
        <v>#VALUE!</v>
      </c>
      <c r="N4577" t="e">
        <f>IF(VLOOKUP($A4577,Parts!$A:$AM,N$1,0)="X",AE$2,"")</f>
        <v>#VALUE!</v>
      </c>
      <c r="O4577" t="e">
        <f>IF(VLOOKUP($A4577,Parts!$A:$AM,O$1,0)="X",AF$2,"")</f>
        <v>#VALUE!</v>
      </c>
      <c r="P4577" t="e">
        <f t="shared" si="72"/>
        <v>#VALUE!</v>
      </c>
    </row>
    <row r="4578" spans="1:16" x14ac:dyDescent="0.25">
      <c r="A4578" t="e">
        <f>Table15[[#This Row],[Name]]</f>
        <v>#VALUE!</v>
      </c>
      <c r="B4578" t="e">
        <f>IF(VLOOKUP($A4578,Parts!$A:$AM,B$1,0)="X",S$2,"")</f>
        <v>#VALUE!</v>
      </c>
      <c r="C4578" t="e">
        <f>IF(VLOOKUP($A4578,Parts!$A:$AM,C$1,0)="X",T$2,"")</f>
        <v>#VALUE!</v>
      </c>
      <c r="D4578" t="e">
        <f>IF(VLOOKUP($A4578,Parts!$A:$AM,D$1,0)="X",U$2,"")</f>
        <v>#VALUE!</v>
      </c>
      <c r="E4578" t="e">
        <f>IF(VLOOKUP($A4578,Parts!$A:$AM,E$1,0)="X",V$2,"")</f>
        <v>#VALUE!</v>
      </c>
      <c r="F4578" t="e">
        <f>IF(VLOOKUP($A4578,Parts!$A:$AM,F$1,0)="X",W$2,"")</f>
        <v>#VALUE!</v>
      </c>
      <c r="G4578" t="e">
        <f>IF(VLOOKUP($A4578,Parts!$A:$AM,G$1,0)="X",X$2,"")</f>
        <v>#VALUE!</v>
      </c>
      <c r="H4578" t="e">
        <f>IF(VLOOKUP($A4578,Parts!$A:$AM,H$1,0)="X",Y$2,"")</f>
        <v>#VALUE!</v>
      </c>
      <c r="I4578" t="e">
        <f>IF(VLOOKUP($A4578,Parts!$A:$AM,I$1,0)="X",Z$2,"")</f>
        <v>#VALUE!</v>
      </c>
      <c r="J4578" t="e">
        <f>IF(VLOOKUP($A4578,Parts!$A:$AM,J$1,0)="X",AA$2,"")</f>
        <v>#VALUE!</v>
      </c>
      <c r="K4578" t="e">
        <f>IF(VLOOKUP($A4578,Parts!$A:$AM,K$1,0)="X",AB$2,"")</f>
        <v>#VALUE!</v>
      </c>
      <c r="L4578" t="e">
        <f>IF(VLOOKUP($A4578,Parts!$A:$AM,L$1,0)="X",AC$2,"")</f>
        <v>#VALUE!</v>
      </c>
      <c r="M4578" t="e">
        <f>IF(VLOOKUP($A4578,Parts!$A:$AM,M$1,0)="X",AD$2,"")</f>
        <v>#VALUE!</v>
      </c>
      <c r="N4578" t="e">
        <f>IF(VLOOKUP($A4578,Parts!$A:$AM,N$1,0)="X",AE$2,"")</f>
        <v>#VALUE!</v>
      </c>
      <c r="O4578" t="e">
        <f>IF(VLOOKUP($A4578,Parts!$A:$AM,O$1,0)="X",AF$2,"")</f>
        <v>#VALUE!</v>
      </c>
      <c r="P4578" t="e">
        <f t="shared" si="72"/>
        <v>#VALUE!</v>
      </c>
    </row>
    <row r="4579" spans="1:16" x14ac:dyDescent="0.25">
      <c r="A4579" t="e">
        <f>Table15[[#This Row],[Name]]</f>
        <v>#VALUE!</v>
      </c>
      <c r="B4579" t="e">
        <f>IF(VLOOKUP($A4579,Parts!$A:$AM,B$1,0)="X",S$2,"")</f>
        <v>#VALUE!</v>
      </c>
      <c r="C4579" t="e">
        <f>IF(VLOOKUP($A4579,Parts!$A:$AM,C$1,0)="X",T$2,"")</f>
        <v>#VALUE!</v>
      </c>
      <c r="D4579" t="e">
        <f>IF(VLOOKUP($A4579,Parts!$A:$AM,D$1,0)="X",U$2,"")</f>
        <v>#VALUE!</v>
      </c>
      <c r="E4579" t="e">
        <f>IF(VLOOKUP($A4579,Parts!$A:$AM,E$1,0)="X",V$2,"")</f>
        <v>#VALUE!</v>
      </c>
      <c r="F4579" t="e">
        <f>IF(VLOOKUP($A4579,Parts!$A:$AM,F$1,0)="X",W$2,"")</f>
        <v>#VALUE!</v>
      </c>
      <c r="G4579" t="e">
        <f>IF(VLOOKUP($A4579,Parts!$A:$AM,G$1,0)="X",X$2,"")</f>
        <v>#VALUE!</v>
      </c>
      <c r="H4579" t="e">
        <f>IF(VLOOKUP($A4579,Parts!$A:$AM,H$1,0)="X",Y$2,"")</f>
        <v>#VALUE!</v>
      </c>
      <c r="I4579" t="e">
        <f>IF(VLOOKUP($A4579,Parts!$A:$AM,I$1,0)="X",Z$2,"")</f>
        <v>#VALUE!</v>
      </c>
      <c r="J4579" t="e">
        <f>IF(VLOOKUP($A4579,Parts!$A:$AM,J$1,0)="X",AA$2,"")</f>
        <v>#VALUE!</v>
      </c>
      <c r="K4579" t="e">
        <f>IF(VLOOKUP($A4579,Parts!$A:$AM,K$1,0)="X",AB$2,"")</f>
        <v>#VALUE!</v>
      </c>
      <c r="L4579" t="e">
        <f>IF(VLOOKUP($A4579,Parts!$A:$AM,L$1,0)="X",AC$2,"")</f>
        <v>#VALUE!</v>
      </c>
      <c r="M4579" t="e">
        <f>IF(VLOOKUP($A4579,Parts!$A:$AM,M$1,0)="X",AD$2,"")</f>
        <v>#VALUE!</v>
      </c>
      <c r="N4579" t="e">
        <f>IF(VLOOKUP($A4579,Parts!$A:$AM,N$1,0)="X",AE$2,"")</f>
        <v>#VALUE!</v>
      </c>
      <c r="O4579" t="e">
        <f>IF(VLOOKUP($A4579,Parts!$A:$AM,O$1,0)="X",AF$2,"")</f>
        <v>#VALUE!</v>
      </c>
      <c r="P4579" t="e">
        <f t="shared" si="72"/>
        <v>#VALUE!</v>
      </c>
    </row>
    <row r="4580" spans="1:16" x14ac:dyDescent="0.25">
      <c r="A4580" t="e">
        <f>Table15[[#This Row],[Name]]</f>
        <v>#VALUE!</v>
      </c>
      <c r="B4580" t="e">
        <f>IF(VLOOKUP($A4580,Parts!$A:$AM,B$1,0)="X",S$2,"")</f>
        <v>#VALUE!</v>
      </c>
      <c r="C4580" t="e">
        <f>IF(VLOOKUP($A4580,Parts!$A:$AM,C$1,0)="X",T$2,"")</f>
        <v>#VALUE!</v>
      </c>
      <c r="D4580" t="e">
        <f>IF(VLOOKUP($A4580,Parts!$A:$AM,D$1,0)="X",U$2,"")</f>
        <v>#VALUE!</v>
      </c>
      <c r="E4580" t="e">
        <f>IF(VLOOKUP($A4580,Parts!$A:$AM,E$1,0)="X",V$2,"")</f>
        <v>#VALUE!</v>
      </c>
      <c r="F4580" t="e">
        <f>IF(VLOOKUP($A4580,Parts!$A:$AM,F$1,0)="X",W$2,"")</f>
        <v>#VALUE!</v>
      </c>
      <c r="G4580" t="e">
        <f>IF(VLOOKUP($A4580,Parts!$A:$AM,G$1,0)="X",X$2,"")</f>
        <v>#VALUE!</v>
      </c>
      <c r="H4580" t="e">
        <f>IF(VLOOKUP($A4580,Parts!$A:$AM,H$1,0)="X",Y$2,"")</f>
        <v>#VALUE!</v>
      </c>
      <c r="I4580" t="e">
        <f>IF(VLOOKUP($A4580,Parts!$A:$AM,I$1,0)="X",Z$2,"")</f>
        <v>#VALUE!</v>
      </c>
      <c r="J4580" t="e">
        <f>IF(VLOOKUP($A4580,Parts!$A:$AM,J$1,0)="X",AA$2,"")</f>
        <v>#VALUE!</v>
      </c>
      <c r="K4580" t="e">
        <f>IF(VLOOKUP($A4580,Parts!$A:$AM,K$1,0)="X",AB$2,"")</f>
        <v>#VALUE!</v>
      </c>
      <c r="L4580" t="e">
        <f>IF(VLOOKUP($A4580,Parts!$A:$AM,L$1,0)="X",AC$2,"")</f>
        <v>#VALUE!</v>
      </c>
      <c r="M4580" t="e">
        <f>IF(VLOOKUP($A4580,Parts!$A:$AM,M$1,0)="X",AD$2,"")</f>
        <v>#VALUE!</v>
      </c>
      <c r="N4580" t="e">
        <f>IF(VLOOKUP($A4580,Parts!$A:$AM,N$1,0)="X",AE$2,"")</f>
        <v>#VALUE!</v>
      </c>
      <c r="O4580" t="e">
        <f>IF(VLOOKUP($A4580,Parts!$A:$AM,O$1,0)="X",AF$2,"")</f>
        <v>#VALUE!</v>
      </c>
      <c r="P4580" t="e">
        <f t="shared" si="72"/>
        <v>#VALUE!</v>
      </c>
    </row>
    <row r="4581" spans="1:16" x14ac:dyDescent="0.25">
      <c r="A4581" t="e">
        <f>Table15[[#This Row],[Name]]</f>
        <v>#VALUE!</v>
      </c>
      <c r="B4581" t="e">
        <f>IF(VLOOKUP($A4581,Parts!$A:$AM,B$1,0)="X",S$2,"")</f>
        <v>#VALUE!</v>
      </c>
      <c r="C4581" t="e">
        <f>IF(VLOOKUP($A4581,Parts!$A:$AM,C$1,0)="X",T$2,"")</f>
        <v>#VALUE!</v>
      </c>
      <c r="D4581" t="e">
        <f>IF(VLOOKUP($A4581,Parts!$A:$AM,D$1,0)="X",U$2,"")</f>
        <v>#VALUE!</v>
      </c>
      <c r="E4581" t="e">
        <f>IF(VLOOKUP($A4581,Parts!$A:$AM,E$1,0)="X",V$2,"")</f>
        <v>#VALUE!</v>
      </c>
      <c r="F4581" t="e">
        <f>IF(VLOOKUP($A4581,Parts!$A:$AM,F$1,0)="X",W$2,"")</f>
        <v>#VALUE!</v>
      </c>
      <c r="G4581" t="e">
        <f>IF(VLOOKUP($A4581,Parts!$A:$AM,G$1,0)="X",X$2,"")</f>
        <v>#VALUE!</v>
      </c>
      <c r="H4581" t="e">
        <f>IF(VLOOKUP($A4581,Parts!$A:$AM,H$1,0)="X",Y$2,"")</f>
        <v>#VALUE!</v>
      </c>
      <c r="I4581" t="e">
        <f>IF(VLOOKUP($A4581,Parts!$A:$AM,I$1,0)="X",Z$2,"")</f>
        <v>#VALUE!</v>
      </c>
      <c r="J4581" t="e">
        <f>IF(VLOOKUP($A4581,Parts!$A:$AM,J$1,0)="X",AA$2,"")</f>
        <v>#VALUE!</v>
      </c>
      <c r="K4581" t="e">
        <f>IF(VLOOKUP($A4581,Parts!$A:$AM,K$1,0)="X",AB$2,"")</f>
        <v>#VALUE!</v>
      </c>
      <c r="L4581" t="e">
        <f>IF(VLOOKUP($A4581,Parts!$A:$AM,L$1,0)="X",AC$2,"")</f>
        <v>#VALUE!</v>
      </c>
      <c r="M4581" t="e">
        <f>IF(VLOOKUP($A4581,Parts!$A:$AM,M$1,0)="X",AD$2,"")</f>
        <v>#VALUE!</v>
      </c>
      <c r="N4581" t="e">
        <f>IF(VLOOKUP($A4581,Parts!$A:$AM,N$1,0)="X",AE$2,"")</f>
        <v>#VALUE!</v>
      </c>
      <c r="O4581" t="e">
        <f>IF(VLOOKUP($A4581,Parts!$A:$AM,O$1,0)="X",AF$2,"")</f>
        <v>#VALUE!</v>
      </c>
      <c r="P4581" t="e">
        <f t="shared" si="72"/>
        <v>#VALUE!</v>
      </c>
    </row>
    <row r="4582" spans="1:16" x14ac:dyDescent="0.25">
      <c r="A4582" t="e">
        <f>Table15[[#This Row],[Name]]</f>
        <v>#VALUE!</v>
      </c>
      <c r="B4582" t="e">
        <f>IF(VLOOKUP($A4582,Parts!$A:$AM,B$1,0)="X",S$2,"")</f>
        <v>#VALUE!</v>
      </c>
      <c r="C4582" t="e">
        <f>IF(VLOOKUP($A4582,Parts!$A:$AM,C$1,0)="X",T$2,"")</f>
        <v>#VALUE!</v>
      </c>
      <c r="D4582" t="e">
        <f>IF(VLOOKUP($A4582,Parts!$A:$AM,D$1,0)="X",U$2,"")</f>
        <v>#VALUE!</v>
      </c>
      <c r="E4582" t="e">
        <f>IF(VLOOKUP($A4582,Parts!$A:$AM,E$1,0)="X",V$2,"")</f>
        <v>#VALUE!</v>
      </c>
      <c r="F4582" t="e">
        <f>IF(VLOOKUP($A4582,Parts!$A:$AM,F$1,0)="X",W$2,"")</f>
        <v>#VALUE!</v>
      </c>
      <c r="G4582" t="e">
        <f>IF(VLOOKUP($A4582,Parts!$A:$AM,G$1,0)="X",X$2,"")</f>
        <v>#VALUE!</v>
      </c>
      <c r="H4582" t="e">
        <f>IF(VLOOKUP($A4582,Parts!$A:$AM,H$1,0)="X",Y$2,"")</f>
        <v>#VALUE!</v>
      </c>
      <c r="I4582" t="e">
        <f>IF(VLOOKUP($A4582,Parts!$A:$AM,I$1,0)="X",Z$2,"")</f>
        <v>#VALUE!</v>
      </c>
      <c r="J4582" t="e">
        <f>IF(VLOOKUP($A4582,Parts!$A:$AM,J$1,0)="X",AA$2,"")</f>
        <v>#VALUE!</v>
      </c>
      <c r="K4582" t="e">
        <f>IF(VLOOKUP($A4582,Parts!$A:$AM,K$1,0)="X",AB$2,"")</f>
        <v>#VALUE!</v>
      </c>
      <c r="L4582" t="e">
        <f>IF(VLOOKUP($A4582,Parts!$A:$AM,L$1,0)="X",AC$2,"")</f>
        <v>#VALUE!</v>
      </c>
      <c r="M4582" t="e">
        <f>IF(VLOOKUP($A4582,Parts!$A:$AM,M$1,0)="X",AD$2,"")</f>
        <v>#VALUE!</v>
      </c>
      <c r="N4582" t="e">
        <f>IF(VLOOKUP($A4582,Parts!$A:$AM,N$1,0)="X",AE$2,"")</f>
        <v>#VALUE!</v>
      </c>
      <c r="O4582" t="e">
        <f>IF(VLOOKUP($A4582,Parts!$A:$AM,O$1,0)="X",AF$2,"")</f>
        <v>#VALUE!</v>
      </c>
      <c r="P4582" t="e">
        <f t="shared" si="72"/>
        <v>#VALUE!</v>
      </c>
    </row>
    <row r="4583" spans="1:16" x14ac:dyDescent="0.25">
      <c r="A4583" t="e">
        <f>Table15[[#This Row],[Name]]</f>
        <v>#VALUE!</v>
      </c>
      <c r="B4583" t="e">
        <f>IF(VLOOKUP($A4583,Parts!$A:$AM,B$1,0)="X",S$2,"")</f>
        <v>#VALUE!</v>
      </c>
      <c r="C4583" t="e">
        <f>IF(VLOOKUP($A4583,Parts!$A:$AM,C$1,0)="X",T$2,"")</f>
        <v>#VALUE!</v>
      </c>
      <c r="D4583" t="e">
        <f>IF(VLOOKUP($A4583,Parts!$A:$AM,D$1,0)="X",U$2,"")</f>
        <v>#VALUE!</v>
      </c>
      <c r="E4583" t="e">
        <f>IF(VLOOKUP($A4583,Parts!$A:$AM,E$1,0)="X",V$2,"")</f>
        <v>#VALUE!</v>
      </c>
      <c r="F4583" t="e">
        <f>IF(VLOOKUP($A4583,Parts!$A:$AM,F$1,0)="X",W$2,"")</f>
        <v>#VALUE!</v>
      </c>
      <c r="G4583" t="e">
        <f>IF(VLOOKUP($A4583,Parts!$A:$AM,G$1,0)="X",X$2,"")</f>
        <v>#VALUE!</v>
      </c>
      <c r="H4583" t="e">
        <f>IF(VLOOKUP($A4583,Parts!$A:$AM,H$1,0)="X",Y$2,"")</f>
        <v>#VALUE!</v>
      </c>
      <c r="I4583" t="e">
        <f>IF(VLOOKUP($A4583,Parts!$A:$AM,I$1,0)="X",Z$2,"")</f>
        <v>#VALUE!</v>
      </c>
      <c r="J4583" t="e">
        <f>IF(VLOOKUP($A4583,Parts!$A:$AM,J$1,0)="X",AA$2,"")</f>
        <v>#VALUE!</v>
      </c>
      <c r="K4583" t="e">
        <f>IF(VLOOKUP($A4583,Parts!$A:$AM,K$1,0)="X",AB$2,"")</f>
        <v>#VALUE!</v>
      </c>
      <c r="L4583" t="e">
        <f>IF(VLOOKUP($A4583,Parts!$A:$AM,L$1,0)="X",AC$2,"")</f>
        <v>#VALUE!</v>
      </c>
      <c r="M4583" t="e">
        <f>IF(VLOOKUP($A4583,Parts!$A:$AM,M$1,0)="X",AD$2,"")</f>
        <v>#VALUE!</v>
      </c>
      <c r="N4583" t="e">
        <f>IF(VLOOKUP($A4583,Parts!$A:$AM,N$1,0)="X",AE$2,"")</f>
        <v>#VALUE!</v>
      </c>
      <c r="O4583" t="e">
        <f>IF(VLOOKUP($A4583,Parts!$A:$AM,O$1,0)="X",AF$2,"")</f>
        <v>#VALUE!</v>
      </c>
      <c r="P4583" t="e">
        <f t="shared" si="72"/>
        <v>#VALUE!</v>
      </c>
    </row>
    <row r="4584" spans="1:16" x14ac:dyDescent="0.25">
      <c r="A4584" t="e">
        <f>Table15[[#This Row],[Name]]</f>
        <v>#VALUE!</v>
      </c>
      <c r="B4584" t="e">
        <f>IF(VLOOKUP($A4584,Parts!$A:$AM,B$1,0)="X",S$2,"")</f>
        <v>#VALUE!</v>
      </c>
      <c r="C4584" t="e">
        <f>IF(VLOOKUP($A4584,Parts!$A:$AM,C$1,0)="X",T$2,"")</f>
        <v>#VALUE!</v>
      </c>
      <c r="D4584" t="e">
        <f>IF(VLOOKUP($A4584,Parts!$A:$AM,D$1,0)="X",U$2,"")</f>
        <v>#VALUE!</v>
      </c>
      <c r="E4584" t="e">
        <f>IF(VLOOKUP($A4584,Parts!$A:$AM,E$1,0)="X",V$2,"")</f>
        <v>#VALUE!</v>
      </c>
      <c r="F4584" t="e">
        <f>IF(VLOOKUP($A4584,Parts!$A:$AM,F$1,0)="X",W$2,"")</f>
        <v>#VALUE!</v>
      </c>
      <c r="G4584" t="e">
        <f>IF(VLOOKUP($A4584,Parts!$A:$AM,G$1,0)="X",X$2,"")</f>
        <v>#VALUE!</v>
      </c>
      <c r="H4584" t="e">
        <f>IF(VLOOKUP($A4584,Parts!$A:$AM,H$1,0)="X",Y$2,"")</f>
        <v>#VALUE!</v>
      </c>
      <c r="I4584" t="e">
        <f>IF(VLOOKUP($A4584,Parts!$A:$AM,I$1,0)="X",Z$2,"")</f>
        <v>#VALUE!</v>
      </c>
      <c r="J4584" t="e">
        <f>IF(VLOOKUP($A4584,Parts!$A:$AM,J$1,0)="X",AA$2,"")</f>
        <v>#VALUE!</v>
      </c>
      <c r="K4584" t="e">
        <f>IF(VLOOKUP($A4584,Parts!$A:$AM,K$1,0)="X",AB$2,"")</f>
        <v>#VALUE!</v>
      </c>
      <c r="L4584" t="e">
        <f>IF(VLOOKUP($A4584,Parts!$A:$AM,L$1,0)="X",AC$2,"")</f>
        <v>#VALUE!</v>
      </c>
      <c r="M4584" t="e">
        <f>IF(VLOOKUP($A4584,Parts!$A:$AM,M$1,0)="X",AD$2,"")</f>
        <v>#VALUE!</v>
      </c>
      <c r="N4584" t="e">
        <f>IF(VLOOKUP($A4584,Parts!$A:$AM,N$1,0)="X",AE$2,"")</f>
        <v>#VALUE!</v>
      </c>
      <c r="O4584" t="e">
        <f>IF(VLOOKUP($A4584,Parts!$A:$AM,O$1,0)="X",AF$2,"")</f>
        <v>#VALUE!</v>
      </c>
      <c r="P4584" t="e">
        <f t="shared" si="72"/>
        <v>#VALUE!</v>
      </c>
    </row>
    <row r="4585" spans="1:16" x14ac:dyDescent="0.25">
      <c r="A4585" t="e">
        <f>Table15[[#This Row],[Name]]</f>
        <v>#VALUE!</v>
      </c>
      <c r="B4585" t="e">
        <f>IF(VLOOKUP($A4585,Parts!$A:$AM,B$1,0)="X",S$2,"")</f>
        <v>#VALUE!</v>
      </c>
      <c r="C4585" t="e">
        <f>IF(VLOOKUP($A4585,Parts!$A:$AM,C$1,0)="X",T$2,"")</f>
        <v>#VALUE!</v>
      </c>
      <c r="D4585" t="e">
        <f>IF(VLOOKUP($A4585,Parts!$A:$AM,D$1,0)="X",U$2,"")</f>
        <v>#VALUE!</v>
      </c>
      <c r="E4585" t="e">
        <f>IF(VLOOKUP($A4585,Parts!$A:$AM,E$1,0)="X",V$2,"")</f>
        <v>#VALUE!</v>
      </c>
      <c r="F4585" t="e">
        <f>IF(VLOOKUP($A4585,Parts!$A:$AM,F$1,0)="X",W$2,"")</f>
        <v>#VALUE!</v>
      </c>
      <c r="G4585" t="e">
        <f>IF(VLOOKUP($A4585,Parts!$A:$AM,G$1,0)="X",X$2,"")</f>
        <v>#VALUE!</v>
      </c>
      <c r="H4585" t="e">
        <f>IF(VLOOKUP($A4585,Parts!$A:$AM,H$1,0)="X",Y$2,"")</f>
        <v>#VALUE!</v>
      </c>
      <c r="I4585" t="e">
        <f>IF(VLOOKUP($A4585,Parts!$A:$AM,I$1,0)="X",Z$2,"")</f>
        <v>#VALUE!</v>
      </c>
      <c r="J4585" t="e">
        <f>IF(VLOOKUP($A4585,Parts!$A:$AM,J$1,0)="X",AA$2,"")</f>
        <v>#VALUE!</v>
      </c>
      <c r="K4585" t="e">
        <f>IF(VLOOKUP($A4585,Parts!$A:$AM,K$1,0)="X",AB$2,"")</f>
        <v>#VALUE!</v>
      </c>
      <c r="L4585" t="e">
        <f>IF(VLOOKUP($A4585,Parts!$A:$AM,L$1,0)="X",AC$2,"")</f>
        <v>#VALUE!</v>
      </c>
      <c r="M4585" t="e">
        <f>IF(VLOOKUP($A4585,Parts!$A:$AM,M$1,0)="X",AD$2,"")</f>
        <v>#VALUE!</v>
      </c>
      <c r="N4585" t="e">
        <f>IF(VLOOKUP($A4585,Parts!$A:$AM,N$1,0)="X",AE$2,"")</f>
        <v>#VALUE!</v>
      </c>
      <c r="O4585" t="e">
        <f>IF(VLOOKUP($A4585,Parts!$A:$AM,O$1,0)="X",AF$2,"")</f>
        <v>#VALUE!</v>
      </c>
      <c r="P4585" t="e">
        <f t="shared" si="72"/>
        <v>#VALUE!</v>
      </c>
    </row>
    <row r="4586" spans="1:16" x14ac:dyDescent="0.25">
      <c r="A4586" t="e">
        <f>Table15[[#This Row],[Name]]</f>
        <v>#VALUE!</v>
      </c>
      <c r="B4586" t="e">
        <f>IF(VLOOKUP($A4586,Parts!$A:$AM,B$1,0)="X",S$2,"")</f>
        <v>#VALUE!</v>
      </c>
      <c r="C4586" t="e">
        <f>IF(VLOOKUP($A4586,Parts!$A:$AM,C$1,0)="X",T$2,"")</f>
        <v>#VALUE!</v>
      </c>
      <c r="D4586" t="e">
        <f>IF(VLOOKUP($A4586,Parts!$A:$AM,D$1,0)="X",U$2,"")</f>
        <v>#VALUE!</v>
      </c>
      <c r="E4586" t="e">
        <f>IF(VLOOKUP($A4586,Parts!$A:$AM,E$1,0)="X",V$2,"")</f>
        <v>#VALUE!</v>
      </c>
      <c r="F4586" t="e">
        <f>IF(VLOOKUP($A4586,Parts!$A:$AM,F$1,0)="X",W$2,"")</f>
        <v>#VALUE!</v>
      </c>
      <c r="G4586" t="e">
        <f>IF(VLOOKUP($A4586,Parts!$A:$AM,G$1,0)="X",X$2,"")</f>
        <v>#VALUE!</v>
      </c>
      <c r="H4586" t="e">
        <f>IF(VLOOKUP($A4586,Parts!$A:$AM,H$1,0)="X",Y$2,"")</f>
        <v>#VALUE!</v>
      </c>
      <c r="I4586" t="e">
        <f>IF(VLOOKUP($A4586,Parts!$A:$AM,I$1,0)="X",Z$2,"")</f>
        <v>#VALUE!</v>
      </c>
      <c r="J4586" t="e">
        <f>IF(VLOOKUP($A4586,Parts!$A:$AM,J$1,0)="X",AA$2,"")</f>
        <v>#VALUE!</v>
      </c>
      <c r="K4586" t="e">
        <f>IF(VLOOKUP($A4586,Parts!$A:$AM,K$1,0)="X",AB$2,"")</f>
        <v>#VALUE!</v>
      </c>
      <c r="L4586" t="e">
        <f>IF(VLOOKUP($A4586,Parts!$A:$AM,L$1,0)="X",AC$2,"")</f>
        <v>#VALUE!</v>
      </c>
      <c r="M4586" t="e">
        <f>IF(VLOOKUP($A4586,Parts!$A:$AM,M$1,0)="X",AD$2,"")</f>
        <v>#VALUE!</v>
      </c>
      <c r="N4586" t="e">
        <f>IF(VLOOKUP($A4586,Parts!$A:$AM,N$1,0)="X",AE$2,"")</f>
        <v>#VALUE!</v>
      </c>
      <c r="O4586" t="e">
        <f>IF(VLOOKUP($A4586,Parts!$A:$AM,O$1,0)="X",AF$2,"")</f>
        <v>#VALUE!</v>
      </c>
      <c r="P4586" t="e">
        <f t="shared" si="72"/>
        <v>#VALUE!</v>
      </c>
    </row>
    <row r="4587" spans="1:16" x14ac:dyDescent="0.25">
      <c r="A4587" t="e">
        <f>Table15[[#This Row],[Name]]</f>
        <v>#VALUE!</v>
      </c>
      <c r="B4587" t="e">
        <f>IF(VLOOKUP($A4587,Parts!$A:$AM,B$1,0)="X",S$2,"")</f>
        <v>#VALUE!</v>
      </c>
      <c r="C4587" t="e">
        <f>IF(VLOOKUP($A4587,Parts!$A:$AM,C$1,0)="X",T$2,"")</f>
        <v>#VALUE!</v>
      </c>
      <c r="D4587" t="e">
        <f>IF(VLOOKUP($A4587,Parts!$A:$AM,D$1,0)="X",U$2,"")</f>
        <v>#VALUE!</v>
      </c>
      <c r="E4587" t="e">
        <f>IF(VLOOKUP($A4587,Parts!$A:$AM,E$1,0)="X",V$2,"")</f>
        <v>#VALUE!</v>
      </c>
      <c r="F4587" t="e">
        <f>IF(VLOOKUP($A4587,Parts!$A:$AM,F$1,0)="X",W$2,"")</f>
        <v>#VALUE!</v>
      </c>
      <c r="G4587" t="e">
        <f>IF(VLOOKUP($A4587,Parts!$A:$AM,G$1,0)="X",X$2,"")</f>
        <v>#VALUE!</v>
      </c>
      <c r="H4587" t="e">
        <f>IF(VLOOKUP($A4587,Parts!$A:$AM,H$1,0)="X",Y$2,"")</f>
        <v>#VALUE!</v>
      </c>
      <c r="I4587" t="e">
        <f>IF(VLOOKUP($A4587,Parts!$A:$AM,I$1,0)="X",Z$2,"")</f>
        <v>#VALUE!</v>
      </c>
      <c r="J4587" t="e">
        <f>IF(VLOOKUP($A4587,Parts!$A:$AM,J$1,0)="X",AA$2,"")</f>
        <v>#VALUE!</v>
      </c>
      <c r="K4587" t="e">
        <f>IF(VLOOKUP($A4587,Parts!$A:$AM,K$1,0)="X",AB$2,"")</f>
        <v>#VALUE!</v>
      </c>
      <c r="L4587" t="e">
        <f>IF(VLOOKUP($A4587,Parts!$A:$AM,L$1,0)="X",AC$2,"")</f>
        <v>#VALUE!</v>
      </c>
      <c r="M4587" t="e">
        <f>IF(VLOOKUP($A4587,Parts!$A:$AM,M$1,0)="X",AD$2,"")</f>
        <v>#VALUE!</v>
      </c>
      <c r="N4587" t="e">
        <f>IF(VLOOKUP($A4587,Parts!$A:$AM,N$1,0)="X",AE$2,"")</f>
        <v>#VALUE!</v>
      </c>
      <c r="O4587" t="e">
        <f>IF(VLOOKUP($A4587,Parts!$A:$AM,O$1,0)="X",AF$2,"")</f>
        <v>#VALUE!</v>
      </c>
      <c r="P4587" t="e">
        <f t="shared" si="72"/>
        <v>#VALUE!</v>
      </c>
    </row>
    <row r="4588" spans="1:16" x14ac:dyDescent="0.25">
      <c r="A4588" t="e">
        <f>Table15[[#This Row],[Name]]</f>
        <v>#VALUE!</v>
      </c>
      <c r="B4588" t="e">
        <f>IF(VLOOKUP($A4588,Parts!$A:$AM,B$1,0)="X",S$2,"")</f>
        <v>#VALUE!</v>
      </c>
      <c r="C4588" t="e">
        <f>IF(VLOOKUP($A4588,Parts!$A:$AM,C$1,0)="X",T$2,"")</f>
        <v>#VALUE!</v>
      </c>
      <c r="D4588" t="e">
        <f>IF(VLOOKUP($A4588,Parts!$A:$AM,D$1,0)="X",U$2,"")</f>
        <v>#VALUE!</v>
      </c>
      <c r="E4588" t="e">
        <f>IF(VLOOKUP($A4588,Parts!$A:$AM,E$1,0)="X",V$2,"")</f>
        <v>#VALUE!</v>
      </c>
      <c r="F4588" t="e">
        <f>IF(VLOOKUP($A4588,Parts!$A:$AM,F$1,0)="X",W$2,"")</f>
        <v>#VALUE!</v>
      </c>
      <c r="G4588" t="e">
        <f>IF(VLOOKUP($A4588,Parts!$A:$AM,G$1,0)="X",X$2,"")</f>
        <v>#VALUE!</v>
      </c>
      <c r="H4588" t="e">
        <f>IF(VLOOKUP($A4588,Parts!$A:$AM,H$1,0)="X",Y$2,"")</f>
        <v>#VALUE!</v>
      </c>
      <c r="I4588" t="e">
        <f>IF(VLOOKUP($A4588,Parts!$A:$AM,I$1,0)="X",Z$2,"")</f>
        <v>#VALUE!</v>
      </c>
      <c r="J4588" t="e">
        <f>IF(VLOOKUP($A4588,Parts!$A:$AM,J$1,0)="X",AA$2,"")</f>
        <v>#VALUE!</v>
      </c>
      <c r="K4588" t="e">
        <f>IF(VLOOKUP($A4588,Parts!$A:$AM,K$1,0)="X",AB$2,"")</f>
        <v>#VALUE!</v>
      </c>
      <c r="L4588" t="e">
        <f>IF(VLOOKUP($A4588,Parts!$A:$AM,L$1,0)="X",AC$2,"")</f>
        <v>#VALUE!</v>
      </c>
      <c r="M4588" t="e">
        <f>IF(VLOOKUP($A4588,Parts!$A:$AM,M$1,0)="X",AD$2,"")</f>
        <v>#VALUE!</v>
      </c>
      <c r="N4588" t="e">
        <f>IF(VLOOKUP($A4588,Parts!$A:$AM,N$1,0)="X",AE$2,"")</f>
        <v>#VALUE!</v>
      </c>
      <c r="O4588" t="e">
        <f>IF(VLOOKUP($A4588,Parts!$A:$AM,O$1,0)="X",AF$2,"")</f>
        <v>#VALUE!</v>
      </c>
      <c r="P4588" t="e">
        <f t="shared" si="72"/>
        <v>#VALUE!</v>
      </c>
    </row>
    <row r="4589" spans="1:16" x14ac:dyDescent="0.25">
      <c r="A4589" t="e">
        <f>Table15[[#This Row],[Name]]</f>
        <v>#VALUE!</v>
      </c>
      <c r="B4589" t="e">
        <f>IF(VLOOKUP($A4589,Parts!$A:$AM,B$1,0)="X",S$2,"")</f>
        <v>#VALUE!</v>
      </c>
      <c r="C4589" t="e">
        <f>IF(VLOOKUP($A4589,Parts!$A:$AM,C$1,0)="X",T$2,"")</f>
        <v>#VALUE!</v>
      </c>
      <c r="D4589" t="e">
        <f>IF(VLOOKUP($A4589,Parts!$A:$AM,D$1,0)="X",U$2,"")</f>
        <v>#VALUE!</v>
      </c>
      <c r="E4589" t="e">
        <f>IF(VLOOKUP($A4589,Parts!$A:$AM,E$1,0)="X",V$2,"")</f>
        <v>#VALUE!</v>
      </c>
      <c r="F4589" t="e">
        <f>IF(VLOOKUP($A4589,Parts!$A:$AM,F$1,0)="X",W$2,"")</f>
        <v>#VALUE!</v>
      </c>
      <c r="G4589" t="e">
        <f>IF(VLOOKUP($A4589,Parts!$A:$AM,G$1,0)="X",X$2,"")</f>
        <v>#VALUE!</v>
      </c>
      <c r="H4589" t="e">
        <f>IF(VLOOKUP($A4589,Parts!$A:$AM,H$1,0)="X",Y$2,"")</f>
        <v>#VALUE!</v>
      </c>
      <c r="I4589" t="e">
        <f>IF(VLOOKUP($A4589,Parts!$A:$AM,I$1,0)="X",Z$2,"")</f>
        <v>#VALUE!</v>
      </c>
      <c r="J4589" t="e">
        <f>IF(VLOOKUP($A4589,Parts!$A:$AM,J$1,0)="X",AA$2,"")</f>
        <v>#VALUE!</v>
      </c>
      <c r="K4589" t="e">
        <f>IF(VLOOKUP($A4589,Parts!$A:$AM,K$1,0)="X",AB$2,"")</f>
        <v>#VALUE!</v>
      </c>
      <c r="L4589" t="e">
        <f>IF(VLOOKUP($A4589,Parts!$A:$AM,L$1,0)="X",AC$2,"")</f>
        <v>#VALUE!</v>
      </c>
      <c r="M4589" t="e">
        <f>IF(VLOOKUP($A4589,Parts!$A:$AM,M$1,0)="X",AD$2,"")</f>
        <v>#VALUE!</v>
      </c>
      <c r="N4589" t="e">
        <f>IF(VLOOKUP($A4589,Parts!$A:$AM,N$1,0)="X",AE$2,"")</f>
        <v>#VALUE!</v>
      </c>
      <c r="O4589" t="e">
        <f>IF(VLOOKUP($A4589,Parts!$A:$AM,O$1,0)="X",AF$2,"")</f>
        <v>#VALUE!</v>
      </c>
      <c r="P4589" t="e">
        <f t="shared" si="72"/>
        <v>#VALUE!</v>
      </c>
    </row>
    <row r="4590" spans="1:16" x14ac:dyDescent="0.25">
      <c r="A4590" t="e">
        <f>Table15[[#This Row],[Name]]</f>
        <v>#VALUE!</v>
      </c>
      <c r="B4590" t="e">
        <f>IF(VLOOKUP($A4590,Parts!$A:$AM,B$1,0)="X",S$2,"")</f>
        <v>#VALUE!</v>
      </c>
      <c r="C4590" t="e">
        <f>IF(VLOOKUP($A4590,Parts!$A:$AM,C$1,0)="X",T$2,"")</f>
        <v>#VALUE!</v>
      </c>
      <c r="D4590" t="e">
        <f>IF(VLOOKUP($A4590,Parts!$A:$AM,D$1,0)="X",U$2,"")</f>
        <v>#VALUE!</v>
      </c>
      <c r="E4590" t="e">
        <f>IF(VLOOKUP($A4590,Parts!$A:$AM,E$1,0)="X",V$2,"")</f>
        <v>#VALUE!</v>
      </c>
      <c r="F4590" t="e">
        <f>IF(VLOOKUP($A4590,Parts!$A:$AM,F$1,0)="X",W$2,"")</f>
        <v>#VALUE!</v>
      </c>
      <c r="G4590" t="e">
        <f>IF(VLOOKUP($A4590,Parts!$A:$AM,G$1,0)="X",X$2,"")</f>
        <v>#VALUE!</v>
      </c>
      <c r="H4590" t="e">
        <f>IF(VLOOKUP($A4590,Parts!$A:$AM,H$1,0)="X",Y$2,"")</f>
        <v>#VALUE!</v>
      </c>
      <c r="I4590" t="e">
        <f>IF(VLOOKUP($A4590,Parts!$A:$AM,I$1,0)="X",Z$2,"")</f>
        <v>#VALUE!</v>
      </c>
      <c r="J4590" t="e">
        <f>IF(VLOOKUP($A4590,Parts!$A:$AM,J$1,0)="X",AA$2,"")</f>
        <v>#VALUE!</v>
      </c>
      <c r="K4590" t="e">
        <f>IF(VLOOKUP($A4590,Parts!$A:$AM,K$1,0)="X",AB$2,"")</f>
        <v>#VALUE!</v>
      </c>
      <c r="L4590" t="e">
        <f>IF(VLOOKUP($A4590,Parts!$A:$AM,L$1,0)="X",AC$2,"")</f>
        <v>#VALUE!</v>
      </c>
      <c r="M4590" t="e">
        <f>IF(VLOOKUP($A4590,Parts!$A:$AM,M$1,0)="X",AD$2,"")</f>
        <v>#VALUE!</v>
      </c>
      <c r="N4590" t="e">
        <f>IF(VLOOKUP($A4590,Parts!$A:$AM,N$1,0)="X",AE$2,"")</f>
        <v>#VALUE!</v>
      </c>
      <c r="O4590" t="e">
        <f>IF(VLOOKUP($A4590,Parts!$A:$AM,O$1,0)="X",AF$2,"")</f>
        <v>#VALUE!</v>
      </c>
      <c r="P4590" t="e">
        <f t="shared" si="72"/>
        <v>#VALUE!</v>
      </c>
    </row>
    <row r="4591" spans="1:16" x14ac:dyDescent="0.25">
      <c r="A4591" t="e">
        <f>Table15[[#This Row],[Name]]</f>
        <v>#VALUE!</v>
      </c>
      <c r="B4591" t="e">
        <f>IF(VLOOKUP($A4591,Parts!$A:$AM,B$1,0)="X",S$2,"")</f>
        <v>#VALUE!</v>
      </c>
      <c r="C4591" t="e">
        <f>IF(VLOOKUP($A4591,Parts!$A:$AM,C$1,0)="X",T$2,"")</f>
        <v>#VALUE!</v>
      </c>
      <c r="D4591" t="e">
        <f>IF(VLOOKUP($A4591,Parts!$A:$AM,D$1,0)="X",U$2,"")</f>
        <v>#VALUE!</v>
      </c>
      <c r="E4591" t="e">
        <f>IF(VLOOKUP($A4591,Parts!$A:$AM,E$1,0)="X",V$2,"")</f>
        <v>#VALUE!</v>
      </c>
      <c r="F4591" t="e">
        <f>IF(VLOOKUP($A4591,Parts!$A:$AM,F$1,0)="X",W$2,"")</f>
        <v>#VALUE!</v>
      </c>
      <c r="G4591" t="e">
        <f>IF(VLOOKUP($A4591,Parts!$A:$AM,G$1,0)="X",X$2,"")</f>
        <v>#VALUE!</v>
      </c>
      <c r="H4591" t="e">
        <f>IF(VLOOKUP($A4591,Parts!$A:$AM,H$1,0)="X",Y$2,"")</f>
        <v>#VALUE!</v>
      </c>
      <c r="I4591" t="e">
        <f>IF(VLOOKUP($A4591,Parts!$A:$AM,I$1,0)="X",Z$2,"")</f>
        <v>#VALUE!</v>
      </c>
      <c r="J4591" t="e">
        <f>IF(VLOOKUP($A4591,Parts!$A:$AM,J$1,0)="X",AA$2,"")</f>
        <v>#VALUE!</v>
      </c>
      <c r="K4591" t="e">
        <f>IF(VLOOKUP($A4591,Parts!$A:$AM,K$1,0)="X",AB$2,"")</f>
        <v>#VALUE!</v>
      </c>
      <c r="L4591" t="e">
        <f>IF(VLOOKUP($A4591,Parts!$A:$AM,L$1,0)="X",AC$2,"")</f>
        <v>#VALUE!</v>
      </c>
      <c r="M4591" t="e">
        <f>IF(VLOOKUP($A4591,Parts!$A:$AM,M$1,0)="X",AD$2,"")</f>
        <v>#VALUE!</v>
      </c>
      <c r="N4591" t="e">
        <f>IF(VLOOKUP($A4591,Parts!$A:$AM,N$1,0)="X",AE$2,"")</f>
        <v>#VALUE!</v>
      </c>
      <c r="O4591" t="e">
        <f>IF(VLOOKUP($A4591,Parts!$A:$AM,O$1,0)="X",AF$2,"")</f>
        <v>#VALUE!</v>
      </c>
      <c r="P4591" t="e">
        <f t="shared" si="72"/>
        <v>#VALUE!</v>
      </c>
    </row>
    <row r="4592" spans="1:16" x14ac:dyDescent="0.25">
      <c r="A4592" t="e">
        <f>Table15[[#This Row],[Name]]</f>
        <v>#VALUE!</v>
      </c>
      <c r="B4592" t="e">
        <f>IF(VLOOKUP($A4592,Parts!$A:$AM,B$1,0)="X",S$2,"")</f>
        <v>#VALUE!</v>
      </c>
      <c r="C4592" t="e">
        <f>IF(VLOOKUP($A4592,Parts!$A:$AM,C$1,0)="X",T$2,"")</f>
        <v>#VALUE!</v>
      </c>
      <c r="D4592" t="e">
        <f>IF(VLOOKUP($A4592,Parts!$A:$AM,D$1,0)="X",U$2,"")</f>
        <v>#VALUE!</v>
      </c>
      <c r="E4592" t="e">
        <f>IF(VLOOKUP($A4592,Parts!$A:$AM,E$1,0)="X",V$2,"")</f>
        <v>#VALUE!</v>
      </c>
      <c r="F4592" t="e">
        <f>IF(VLOOKUP($A4592,Parts!$A:$AM,F$1,0)="X",W$2,"")</f>
        <v>#VALUE!</v>
      </c>
      <c r="G4592" t="e">
        <f>IF(VLOOKUP($A4592,Parts!$A:$AM,G$1,0)="X",X$2,"")</f>
        <v>#VALUE!</v>
      </c>
      <c r="H4592" t="e">
        <f>IF(VLOOKUP($A4592,Parts!$A:$AM,H$1,0)="X",Y$2,"")</f>
        <v>#VALUE!</v>
      </c>
      <c r="I4592" t="e">
        <f>IF(VLOOKUP($A4592,Parts!$A:$AM,I$1,0)="X",Z$2,"")</f>
        <v>#VALUE!</v>
      </c>
      <c r="J4592" t="e">
        <f>IF(VLOOKUP($A4592,Parts!$A:$AM,J$1,0)="X",AA$2,"")</f>
        <v>#VALUE!</v>
      </c>
      <c r="K4592" t="e">
        <f>IF(VLOOKUP($A4592,Parts!$A:$AM,K$1,0)="X",AB$2,"")</f>
        <v>#VALUE!</v>
      </c>
      <c r="L4592" t="e">
        <f>IF(VLOOKUP($A4592,Parts!$A:$AM,L$1,0)="X",AC$2,"")</f>
        <v>#VALUE!</v>
      </c>
      <c r="M4592" t="e">
        <f>IF(VLOOKUP($A4592,Parts!$A:$AM,M$1,0)="X",AD$2,"")</f>
        <v>#VALUE!</v>
      </c>
      <c r="N4592" t="e">
        <f>IF(VLOOKUP($A4592,Parts!$A:$AM,N$1,0)="X",AE$2,"")</f>
        <v>#VALUE!</v>
      </c>
      <c r="O4592" t="e">
        <f>IF(VLOOKUP($A4592,Parts!$A:$AM,O$1,0)="X",AF$2,"")</f>
        <v>#VALUE!</v>
      </c>
      <c r="P4592" t="e">
        <f t="shared" si="72"/>
        <v>#VALUE!</v>
      </c>
    </row>
    <row r="4593" spans="1:16" x14ac:dyDescent="0.25">
      <c r="A4593" t="e">
        <f>Table15[[#This Row],[Name]]</f>
        <v>#VALUE!</v>
      </c>
      <c r="B4593" t="e">
        <f>IF(VLOOKUP($A4593,Parts!$A:$AM,B$1,0)="X",S$2,"")</f>
        <v>#VALUE!</v>
      </c>
      <c r="C4593" t="e">
        <f>IF(VLOOKUP($A4593,Parts!$A:$AM,C$1,0)="X",T$2,"")</f>
        <v>#VALUE!</v>
      </c>
      <c r="D4593" t="e">
        <f>IF(VLOOKUP($A4593,Parts!$A:$AM,D$1,0)="X",U$2,"")</f>
        <v>#VALUE!</v>
      </c>
      <c r="E4593" t="e">
        <f>IF(VLOOKUP($A4593,Parts!$A:$AM,E$1,0)="X",V$2,"")</f>
        <v>#VALUE!</v>
      </c>
      <c r="F4593" t="e">
        <f>IF(VLOOKUP($A4593,Parts!$A:$AM,F$1,0)="X",W$2,"")</f>
        <v>#VALUE!</v>
      </c>
      <c r="G4593" t="e">
        <f>IF(VLOOKUP($A4593,Parts!$A:$AM,G$1,0)="X",X$2,"")</f>
        <v>#VALUE!</v>
      </c>
      <c r="H4593" t="e">
        <f>IF(VLOOKUP($A4593,Parts!$A:$AM,H$1,0)="X",Y$2,"")</f>
        <v>#VALUE!</v>
      </c>
      <c r="I4593" t="e">
        <f>IF(VLOOKUP($A4593,Parts!$A:$AM,I$1,0)="X",Z$2,"")</f>
        <v>#VALUE!</v>
      </c>
      <c r="J4593" t="e">
        <f>IF(VLOOKUP($A4593,Parts!$A:$AM,J$1,0)="X",AA$2,"")</f>
        <v>#VALUE!</v>
      </c>
      <c r="K4593" t="e">
        <f>IF(VLOOKUP($A4593,Parts!$A:$AM,K$1,0)="X",AB$2,"")</f>
        <v>#VALUE!</v>
      </c>
      <c r="L4593" t="e">
        <f>IF(VLOOKUP($A4593,Parts!$A:$AM,L$1,0)="X",AC$2,"")</f>
        <v>#VALUE!</v>
      </c>
      <c r="M4593" t="e">
        <f>IF(VLOOKUP($A4593,Parts!$A:$AM,M$1,0)="X",AD$2,"")</f>
        <v>#VALUE!</v>
      </c>
      <c r="N4593" t="e">
        <f>IF(VLOOKUP($A4593,Parts!$A:$AM,N$1,0)="X",AE$2,"")</f>
        <v>#VALUE!</v>
      </c>
      <c r="O4593" t="e">
        <f>IF(VLOOKUP($A4593,Parts!$A:$AM,O$1,0)="X",AF$2,"")</f>
        <v>#VALUE!</v>
      </c>
      <c r="P4593" t="e">
        <f t="shared" si="72"/>
        <v>#VALUE!</v>
      </c>
    </row>
    <row r="4594" spans="1:16" x14ac:dyDescent="0.25">
      <c r="A4594" t="e">
        <f>Table15[[#This Row],[Name]]</f>
        <v>#VALUE!</v>
      </c>
      <c r="B4594" t="e">
        <f>IF(VLOOKUP($A4594,Parts!$A:$AM,B$1,0)="X",S$2,"")</f>
        <v>#VALUE!</v>
      </c>
      <c r="C4594" t="e">
        <f>IF(VLOOKUP($A4594,Parts!$A:$AM,C$1,0)="X",T$2,"")</f>
        <v>#VALUE!</v>
      </c>
      <c r="D4594" t="e">
        <f>IF(VLOOKUP($A4594,Parts!$A:$AM,D$1,0)="X",U$2,"")</f>
        <v>#VALUE!</v>
      </c>
      <c r="E4594" t="e">
        <f>IF(VLOOKUP($A4594,Parts!$A:$AM,E$1,0)="X",V$2,"")</f>
        <v>#VALUE!</v>
      </c>
      <c r="F4594" t="e">
        <f>IF(VLOOKUP($A4594,Parts!$A:$AM,F$1,0)="X",W$2,"")</f>
        <v>#VALUE!</v>
      </c>
      <c r="G4594" t="e">
        <f>IF(VLOOKUP($A4594,Parts!$A:$AM,G$1,0)="X",X$2,"")</f>
        <v>#VALUE!</v>
      </c>
      <c r="H4594" t="e">
        <f>IF(VLOOKUP($A4594,Parts!$A:$AM,H$1,0)="X",Y$2,"")</f>
        <v>#VALUE!</v>
      </c>
      <c r="I4594" t="e">
        <f>IF(VLOOKUP($A4594,Parts!$A:$AM,I$1,0)="X",Z$2,"")</f>
        <v>#VALUE!</v>
      </c>
      <c r="J4594" t="e">
        <f>IF(VLOOKUP($A4594,Parts!$A:$AM,J$1,0)="X",AA$2,"")</f>
        <v>#VALUE!</v>
      </c>
      <c r="K4594" t="e">
        <f>IF(VLOOKUP($A4594,Parts!$A:$AM,K$1,0)="X",AB$2,"")</f>
        <v>#VALUE!</v>
      </c>
      <c r="L4594" t="e">
        <f>IF(VLOOKUP($A4594,Parts!$A:$AM,L$1,0)="X",AC$2,"")</f>
        <v>#VALUE!</v>
      </c>
      <c r="M4594" t="e">
        <f>IF(VLOOKUP($A4594,Parts!$A:$AM,M$1,0)="X",AD$2,"")</f>
        <v>#VALUE!</v>
      </c>
      <c r="N4594" t="e">
        <f>IF(VLOOKUP($A4594,Parts!$A:$AM,N$1,0)="X",AE$2,"")</f>
        <v>#VALUE!</v>
      </c>
      <c r="O4594" t="e">
        <f>IF(VLOOKUP($A4594,Parts!$A:$AM,O$1,0)="X",AF$2,"")</f>
        <v>#VALUE!</v>
      </c>
      <c r="P4594" t="e">
        <f t="shared" si="72"/>
        <v>#VALUE!</v>
      </c>
    </row>
    <row r="4595" spans="1:16" x14ac:dyDescent="0.25">
      <c r="A4595" t="e">
        <f>Table15[[#This Row],[Name]]</f>
        <v>#VALUE!</v>
      </c>
      <c r="B4595" t="e">
        <f>IF(VLOOKUP($A4595,Parts!$A:$AM,B$1,0)="X",S$2,"")</f>
        <v>#VALUE!</v>
      </c>
      <c r="C4595" t="e">
        <f>IF(VLOOKUP($A4595,Parts!$A:$AM,C$1,0)="X",T$2,"")</f>
        <v>#VALUE!</v>
      </c>
      <c r="D4595" t="e">
        <f>IF(VLOOKUP($A4595,Parts!$A:$AM,D$1,0)="X",U$2,"")</f>
        <v>#VALUE!</v>
      </c>
      <c r="E4595" t="e">
        <f>IF(VLOOKUP($A4595,Parts!$A:$AM,E$1,0)="X",V$2,"")</f>
        <v>#VALUE!</v>
      </c>
      <c r="F4595" t="e">
        <f>IF(VLOOKUP($A4595,Parts!$A:$AM,F$1,0)="X",W$2,"")</f>
        <v>#VALUE!</v>
      </c>
      <c r="G4595" t="e">
        <f>IF(VLOOKUP($A4595,Parts!$A:$AM,G$1,0)="X",X$2,"")</f>
        <v>#VALUE!</v>
      </c>
      <c r="H4595" t="e">
        <f>IF(VLOOKUP($A4595,Parts!$A:$AM,H$1,0)="X",Y$2,"")</f>
        <v>#VALUE!</v>
      </c>
      <c r="I4595" t="e">
        <f>IF(VLOOKUP($A4595,Parts!$A:$AM,I$1,0)="X",Z$2,"")</f>
        <v>#VALUE!</v>
      </c>
      <c r="J4595" t="e">
        <f>IF(VLOOKUP($A4595,Parts!$A:$AM,J$1,0)="X",AA$2,"")</f>
        <v>#VALUE!</v>
      </c>
      <c r="K4595" t="e">
        <f>IF(VLOOKUP($A4595,Parts!$A:$AM,K$1,0)="X",AB$2,"")</f>
        <v>#VALUE!</v>
      </c>
      <c r="L4595" t="e">
        <f>IF(VLOOKUP($A4595,Parts!$A:$AM,L$1,0)="X",AC$2,"")</f>
        <v>#VALUE!</v>
      </c>
      <c r="M4595" t="e">
        <f>IF(VLOOKUP($A4595,Parts!$A:$AM,M$1,0)="X",AD$2,"")</f>
        <v>#VALUE!</v>
      </c>
      <c r="N4595" t="e">
        <f>IF(VLOOKUP($A4595,Parts!$A:$AM,N$1,0)="X",AE$2,"")</f>
        <v>#VALUE!</v>
      </c>
      <c r="O4595" t="e">
        <f>IF(VLOOKUP($A4595,Parts!$A:$AM,O$1,0)="X",AF$2,"")</f>
        <v>#VALUE!</v>
      </c>
      <c r="P4595" t="e">
        <f t="shared" si="72"/>
        <v>#VALUE!</v>
      </c>
    </row>
    <row r="4596" spans="1:16" x14ac:dyDescent="0.25">
      <c r="A4596" t="e">
        <f>Table15[[#This Row],[Name]]</f>
        <v>#VALUE!</v>
      </c>
      <c r="B4596" t="e">
        <f>IF(VLOOKUP($A4596,Parts!$A:$AM,B$1,0)="X",S$2,"")</f>
        <v>#VALUE!</v>
      </c>
      <c r="C4596" t="e">
        <f>IF(VLOOKUP($A4596,Parts!$A:$AM,C$1,0)="X",T$2,"")</f>
        <v>#VALUE!</v>
      </c>
      <c r="D4596" t="e">
        <f>IF(VLOOKUP($A4596,Parts!$A:$AM,D$1,0)="X",U$2,"")</f>
        <v>#VALUE!</v>
      </c>
      <c r="E4596" t="e">
        <f>IF(VLOOKUP($A4596,Parts!$A:$AM,E$1,0)="X",V$2,"")</f>
        <v>#VALUE!</v>
      </c>
      <c r="F4596" t="e">
        <f>IF(VLOOKUP($A4596,Parts!$A:$AM,F$1,0)="X",W$2,"")</f>
        <v>#VALUE!</v>
      </c>
      <c r="G4596" t="e">
        <f>IF(VLOOKUP($A4596,Parts!$A:$AM,G$1,0)="X",X$2,"")</f>
        <v>#VALUE!</v>
      </c>
      <c r="H4596" t="e">
        <f>IF(VLOOKUP($A4596,Parts!$A:$AM,H$1,0)="X",Y$2,"")</f>
        <v>#VALUE!</v>
      </c>
      <c r="I4596" t="e">
        <f>IF(VLOOKUP($A4596,Parts!$A:$AM,I$1,0)="X",Z$2,"")</f>
        <v>#VALUE!</v>
      </c>
      <c r="J4596" t="e">
        <f>IF(VLOOKUP($A4596,Parts!$A:$AM,J$1,0)="X",AA$2,"")</f>
        <v>#VALUE!</v>
      </c>
      <c r="K4596" t="e">
        <f>IF(VLOOKUP($A4596,Parts!$A:$AM,K$1,0)="X",AB$2,"")</f>
        <v>#VALUE!</v>
      </c>
      <c r="L4596" t="e">
        <f>IF(VLOOKUP($A4596,Parts!$A:$AM,L$1,0)="X",AC$2,"")</f>
        <v>#VALUE!</v>
      </c>
      <c r="M4596" t="e">
        <f>IF(VLOOKUP($A4596,Parts!$A:$AM,M$1,0)="X",AD$2,"")</f>
        <v>#VALUE!</v>
      </c>
      <c r="N4596" t="e">
        <f>IF(VLOOKUP($A4596,Parts!$A:$AM,N$1,0)="X",AE$2,"")</f>
        <v>#VALUE!</v>
      </c>
      <c r="O4596" t="e">
        <f>IF(VLOOKUP($A4596,Parts!$A:$AM,O$1,0)="X",AF$2,"")</f>
        <v>#VALUE!</v>
      </c>
      <c r="P4596" t="e">
        <f t="shared" si="72"/>
        <v>#VALUE!</v>
      </c>
    </row>
    <row r="4597" spans="1:16" x14ac:dyDescent="0.25">
      <c r="A4597" t="e">
        <f>Table15[[#This Row],[Name]]</f>
        <v>#VALUE!</v>
      </c>
      <c r="B4597" t="e">
        <f>IF(VLOOKUP($A4597,Parts!$A:$AM,B$1,0)="X",S$2,"")</f>
        <v>#VALUE!</v>
      </c>
      <c r="C4597" t="e">
        <f>IF(VLOOKUP($A4597,Parts!$A:$AM,C$1,0)="X",T$2,"")</f>
        <v>#VALUE!</v>
      </c>
      <c r="D4597" t="e">
        <f>IF(VLOOKUP($A4597,Parts!$A:$AM,D$1,0)="X",U$2,"")</f>
        <v>#VALUE!</v>
      </c>
      <c r="E4597" t="e">
        <f>IF(VLOOKUP($A4597,Parts!$A:$AM,E$1,0)="X",V$2,"")</f>
        <v>#VALUE!</v>
      </c>
      <c r="F4597" t="e">
        <f>IF(VLOOKUP($A4597,Parts!$A:$AM,F$1,0)="X",W$2,"")</f>
        <v>#VALUE!</v>
      </c>
      <c r="G4597" t="e">
        <f>IF(VLOOKUP($A4597,Parts!$A:$AM,G$1,0)="X",X$2,"")</f>
        <v>#VALUE!</v>
      </c>
      <c r="H4597" t="e">
        <f>IF(VLOOKUP($A4597,Parts!$A:$AM,H$1,0)="X",Y$2,"")</f>
        <v>#VALUE!</v>
      </c>
      <c r="I4597" t="e">
        <f>IF(VLOOKUP($A4597,Parts!$A:$AM,I$1,0)="X",Z$2,"")</f>
        <v>#VALUE!</v>
      </c>
      <c r="J4597" t="e">
        <f>IF(VLOOKUP($A4597,Parts!$A:$AM,J$1,0)="X",AA$2,"")</f>
        <v>#VALUE!</v>
      </c>
      <c r="K4597" t="e">
        <f>IF(VLOOKUP($A4597,Parts!$A:$AM,K$1,0)="X",AB$2,"")</f>
        <v>#VALUE!</v>
      </c>
      <c r="L4597" t="e">
        <f>IF(VLOOKUP($A4597,Parts!$A:$AM,L$1,0)="X",AC$2,"")</f>
        <v>#VALUE!</v>
      </c>
      <c r="M4597" t="e">
        <f>IF(VLOOKUP($A4597,Parts!$A:$AM,M$1,0)="X",AD$2,"")</f>
        <v>#VALUE!</v>
      </c>
      <c r="N4597" t="e">
        <f>IF(VLOOKUP($A4597,Parts!$A:$AM,N$1,0)="X",AE$2,"")</f>
        <v>#VALUE!</v>
      </c>
      <c r="O4597" t="e">
        <f>IF(VLOOKUP($A4597,Parts!$A:$AM,O$1,0)="X",AF$2,"")</f>
        <v>#VALUE!</v>
      </c>
      <c r="P4597" t="e">
        <f t="shared" si="72"/>
        <v>#VALUE!</v>
      </c>
    </row>
    <row r="4598" spans="1:16" x14ac:dyDescent="0.25">
      <c r="A4598" t="e">
        <f>Table15[[#This Row],[Name]]</f>
        <v>#VALUE!</v>
      </c>
      <c r="B4598" t="e">
        <f>IF(VLOOKUP($A4598,Parts!$A:$AM,B$1,0)="X",S$2,"")</f>
        <v>#VALUE!</v>
      </c>
      <c r="C4598" t="e">
        <f>IF(VLOOKUP($A4598,Parts!$A:$AM,C$1,0)="X",T$2,"")</f>
        <v>#VALUE!</v>
      </c>
      <c r="D4598" t="e">
        <f>IF(VLOOKUP($A4598,Parts!$A:$AM,D$1,0)="X",U$2,"")</f>
        <v>#VALUE!</v>
      </c>
      <c r="E4598" t="e">
        <f>IF(VLOOKUP($A4598,Parts!$A:$AM,E$1,0)="X",V$2,"")</f>
        <v>#VALUE!</v>
      </c>
      <c r="F4598" t="e">
        <f>IF(VLOOKUP($A4598,Parts!$A:$AM,F$1,0)="X",W$2,"")</f>
        <v>#VALUE!</v>
      </c>
      <c r="G4598" t="e">
        <f>IF(VLOOKUP($A4598,Parts!$A:$AM,G$1,0)="X",X$2,"")</f>
        <v>#VALUE!</v>
      </c>
      <c r="H4598" t="e">
        <f>IF(VLOOKUP($A4598,Parts!$A:$AM,H$1,0)="X",Y$2,"")</f>
        <v>#VALUE!</v>
      </c>
      <c r="I4598" t="e">
        <f>IF(VLOOKUP($A4598,Parts!$A:$AM,I$1,0)="X",Z$2,"")</f>
        <v>#VALUE!</v>
      </c>
      <c r="J4598" t="e">
        <f>IF(VLOOKUP($A4598,Parts!$A:$AM,J$1,0)="X",AA$2,"")</f>
        <v>#VALUE!</v>
      </c>
      <c r="K4598" t="e">
        <f>IF(VLOOKUP($A4598,Parts!$A:$AM,K$1,0)="X",AB$2,"")</f>
        <v>#VALUE!</v>
      </c>
      <c r="L4598" t="e">
        <f>IF(VLOOKUP($A4598,Parts!$A:$AM,L$1,0)="X",AC$2,"")</f>
        <v>#VALUE!</v>
      </c>
      <c r="M4598" t="e">
        <f>IF(VLOOKUP($A4598,Parts!$A:$AM,M$1,0)="X",AD$2,"")</f>
        <v>#VALUE!</v>
      </c>
      <c r="N4598" t="e">
        <f>IF(VLOOKUP($A4598,Parts!$A:$AM,N$1,0)="X",AE$2,"")</f>
        <v>#VALUE!</v>
      </c>
      <c r="O4598" t="e">
        <f>IF(VLOOKUP($A4598,Parts!$A:$AM,O$1,0)="X",AF$2,"")</f>
        <v>#VALUE!</v>
      </c>
      <c r="P4598" t="e">
        <f t="shared" si="72"/>
        <v>#VALUE!</v>
      </c>
    </row>
    <row r="4599" spans="1:16" x14ac:dyDescent="0.25">
      <c r="A4599" t="e">
        <f>Table15[[#This Row],[Name]]</f>
        <v>#VALUE!</v>
      </c>
      <c r="B4599" t="e">
        <f>IF(VLOOKUP($A4599,Parts!$A:$AM,B$1,0)="X",S$2,"")</f>
        <v>#VALUE!</v>
      </c>
      <c r="C4599" t="e">
        <f>IF(VLOOKUP($A4599,Parts!$A:$AM,C$1,0)="X",T$2,"")</f>
        <v>#VALUE!</v>
      </c>
      <c r="D4599" t="e">
        <f>IF(VLOOKUP($A4599,Parts!$A:$AM,D$1,0)="X",U$2,"")</f>
        <v>#VALUE!</v>
      </c>
      <c r="E4599" t="e">
        <f>IF(VLOOKUP($A4599,Parts!$A:$AM,E$1,0)="X",V$2,"")</f>
        <v>#VALUE!</v>
      </c>
      <c r="F4599" t="e">
        <f>IF(VLOOKUP($A4599,Parts!$A:$AM,F$1,0)="X",W$2,"")</f>
        <v>#VALUE!</v>
      </c>
      <c r="G4599" t="e">
        <f>IF(VLOOKUP($A4599,Parts!$A:$AM,G$1,0)="X",X$2,"")</f>
        <v>#VALUE!</v>
      </c>
      <c r="H4599" t="e">
        <f>IF(VLOOKUP($A4599,Parts!$A:$AM,H$1,0)="X",Y$2,"")</f>
        <v>#VALUE!</v>
      </c>
      <c r="I4599" t="e">
        <f>IF(VLOOKUP($A4599,Parts!$A:$AM,I$1,0)="X",Z$2,"")</f>
        <v>#VALUE!</v>
      </c>
      <c r="J4599" t="e">
        <f>IF(VLOOKUP($A4599,Parts!$A:$AM,J$1,0)="X",AA$2,"")</f>
        <v>#VALUE!</v>
      </c>
      <c r="K4599" t="e">
        <f>IF(VLOOKUP($A4599,Parts!$A:$AM,K$1,0)="X",AB$2,"")</f>
        <v>#VALUE!</v>
      </c>
      <c r="L4599" t="e">
        <f>IF(VLOOKUP($A4599,Parts!$A:$AM,L$1,0)="X",AC$2,"")</f>
        <v>#VALUE!</v>
      </c>
      <c r="M4599" t="e">
        <f>IF(VLOOKUP($A4599,Parts!$A:$AM,M$1,0)="X",AD$2,"")</f>
        <v>#VALUE!</v>
      </c>
      <c r="N4599" t="e">
        <f>IF(VLOOKUP($A4599,Parts!$A:$AM,N$1,0)="X",AE$2,"")</f>
        <v>#VALUE!</v>
      </c>
      <c r="O4599" t="e">
        <f>IF(VLOOKUP($A4599,Parts!$A:$AM,O$1,0)="X",AF$2,"")</f>
        <v>#VALUE!</v>
      </c>
      <c r="P4599" t="e">
        <f t="shared" si="72"/>
        <v>#VALUE!</v>
      </c>
    </row>
    <row r="4600" spans="1:16" x14ac:dyDescent="0.25">
      <c r="A4600" t="e">
        <f>Table15[[#This Row],[Name]]</f>
        <v>#VALUE!</v>
      </c>
      <c r="B4600" t="e">
        <f>IF(VLOOKUP($A4600,Parts!$A:$AM,B$1,0)="X",S$2,"")</f>
        <v>#VALUE!</v>
      </c>
      <c r="C4600" t="e">
        <f>IF(VLOOKUP($A4600,Parts!$A:$AM,C$1,0)="X",T$2,"")</f>
        <v>#VALUE!</v>
      </c>
      <c r="D4600" t="e">
        <f>IF(VLOOKUP($A4600,Parts!$A:$AM,D$1,0)="X",U$2,"")</f>
        <v>#VALUE!</v>
      </c>
      <c r="E4600" t="e">
        <f>IF(VLOOKUP($A4600,Parts!$A:$AM,E$1,0)="X",V$2,"")</f>
        <v>#VALUE!</v>
      </c>
      <c r="F4600" t="e">
        <f>IF(VLOOKUP($A4600,Parts!$A:$AM,F$1,0)="X",W$2,"")</f>
        <v>#VALUE!</v>
      </c>
      <c r="G4600" t="e">
        <f>IF(VLOOKUP($A4600,Parts!$A:$AM,G$1,0)="X",X$2,"")</f>
        <v>#VALUE!</v>
      </c>
      <c r="H4600" t="e">
        <f>IF(VLOOKUP($A4600,Parts!$A:$AM,H$1,0)="X",Y$2,"")</f>
        <v>#VALUE!</v>
      </c>
      <c r="I4600" t="e">
        <f>IF(VLOOKUP($A4600,Parts!$A:$AM,I$1,0)="X",Z$2,"")</f>
        <v>#VALUE!</v>
      </c>
      <c r="J4600" t="e">
        <f>IF(VLOOKUP($A4600,Parts!$A:$AM,J$1,0)="X",AA$2,"")</f>
        <v>#VALUE!</v>
      </c>
      <c r="K4600" t="e">
        <f>IF(VLOOKUP($A4600,Parts!$A:$AM,K$1,0)="X",AB$2,"")</f>
        <v>#VALUE!</v>
      </c>
      <c r="L4600" t="e">
        <f>IF(VLOOKUP($A4600,Parts!$A:$AM,L$1,0)="X",AC$2,"")</f>
        <v>#VALUE!</v>
      </c>
      <c r="M4600" t="e">
        <f>IF(VLOOKUP($A4600,Parts!$A:$AM,M$1,0)="X",AD$2,"")</f>
        <v>#VALUE!</v>
      </c>
      <c r="N4600" t="e">
        <f>IF(VLOOKUP($A4600,Parts!$A:$AM,N$1,0)="X",AE$2,"")</f>
        <v>#VALUE!</v>
      </c>
      <c r="O4600" t="e">
        <f>IF(VLOOKUP($A4600,Parts!$A:$AM,O$1,0)="X",AF$2,"")</f>
        <v>#VALUE!</v>
      </c>
      <c r="P4600" t="e">
        <f t="shared" si="72"/>
        <v>#VALUE!</v>
      </c>
    </row>
    <row r="4601" spans="1:16" x14ac:dyDescent="0.25">
      <c r="A4601" t="e">
        <f>Table15[[#This Row],[Name]]</f>
        <v>#VALUE!</v>
      </c>
      <c r="B4601" t="e">
        <f>IF(VLOOKUP($A4601,Parts!$A:$AM,B$1,0)="X",S$2,"")</f>
        <v>#VALUE!</v>
      </c>
      <c r="C4601" t="e">
        <f>IF(VLOOKUP($A4601,Parts!$A:$AM,C$1,0)="X",T$2,"")</f>
        <v>#VALUE!</v>
      </c>
      <c r="D4601" t="e">
        <f>IF(VLOOKUP($A4601,Parts!$A:$AM,D$1,0)="X",U$2,"")</f>
        <v>#VALUE!</v>
      </c>
      <c r="E4601" t="e">
        <f>IF(VLOOKUP($A4601,Parts!$A:$AM,E$1,0)="X",V$2,"")</f>
        <v>#VALUE!</v>
      </c>
      <c r="F4601" t="e">
        <f>IF(VLOOKUP($A4601,Parts!$A:$AM,F$1,0)="X",W$2,"")</f>
        <v>#VALUE!</v>
      </c>
      <c r="G4601" t="e">
        <f>IF(VLOOKUP($A4601,Parts!$A:$AM,G$1,0)="X",X$2,"")</f>
        <v>#VALUE!</v>
      </c>
      <c r="H4601" t="e">
        <f>IF(VLOOKUP($A4601,Parts!$A:$AM,H$1,0)="X",Y$2,"")</f>
        <v>#VALUE!</v>
      </c>
      <c r="I4601" t="e">
        <f>IF(VLOOKUP($A4601,Parts!$A:$AM,I$1,0)="X",Z$2,"")</f>
        <v>#VALUE!</v>
      </c>
      <c r="J4601" t="e">
        <f>IF(VLOOKUP($A4601,Parts!$A:$AM,J$1,0)="X",AA$2,"")</f>
        <v>#VALUE!</v>
      </c>
      <c r="K4601" t="e">
        <f>IF(VLOOKUP($A4601,Parts!$A:$AM,K$1,0)="X",AB$2,"")</f>
        <v>#VALUE!</v>
      </c>
      <c r="L4601" t="e">
        <f>IF(VLOOKUP($A4601,Parts!$A:$AM,L$1,0)="X",AC$2,"")</f>
        <v>#VALUE!</v>
      </c>
      <c r="M4601" t="e">
        <f>IF(VLOOKUP($A4601,Parts!$A:$AM,M$1,0)="X",AD$2,"")</f>
        <v>#VALUE!</v>
      </c>
      <c r="N4601" t="e">
        <f>IF(VLOOKUP($A4601,Parts!$A:$AM,N$1,0)="X",AE$2,"")</f>
        <v>#VALUE!</v>
      </c>
      <c r="O4601" t="e">
        <f>IF(VLOOKUP($A4601,Parts!$A:$AM,O$1,0)="X",AF$2,"")</f>
        <v>#VALUE!</v>
      </c>
      <c r="P4601" t="e">
        <f t="shared" si="72"/>
        <v>#VALUE!</v>
      </c>
    </row>
    <row r="4602" spans="1:16" x14ac:dyDescent="0.25">
      <c r="A4602" t="e">
        <f>Table15[[#This Row],[Name]]</f>
        <v>#VALUE!</v>
      </c>
      <c r="B4602" t="e">
        <f>IF(VLOOKUP($A4602,Parts!$A:$AM,B$1,0)="X",S$2,"")</f>
        <v>#VALUE!</v>
      </c>
      <c r="C4602" t="e">
        <f>IF(VLOOKUP($A4602,Parts!$A:$AM,C$1,0)="X",T$2,"")</f>
        <v>#VALUE!</v>
      </c>
      <c r="D4602" t="e">
        <f>IF(VLOOKUP($A4602,Parts!$A:$AM,D$1,0)="X",U$2,"")</f>
        <v>#VALUE!</v>
      </c>
      <c r="E4602" t="e">
        <f>IF(VLOOKUP($A4602,Parts!$A:$AM,E$1,0)="X",V$2,"")</f>
        <v>#VALUE!</v>
      </c>
      <c r="F4602" t="e">
        <f>IF(VLOOKUP($A4602,Parts!$A:$AM,F$1,0)="X",W$2,"")</f>
        <v>#VALUE!</v>
      </c>
      <c r="G4602" t="e">
        <f>IF(VLOOKUP($A4602,Parts!$A:$AM,G$1,0)="X",X$2,"")</f>
        <v>#VALUE!</v>
      </c>
      <c r="H4602" t="e">
        <f>IF(VLOOKUP($A4602,Parts!$A:$AM,H$1,0)="X",Y$2,"")</f>
        <v>#VALUE!</v>
      </c>
      <c r="I4602" t="e">
        <f>IF(VLOOKUP($A4602,Parts!$A:$AM,I$1,0)="X",Z$2,"")</f>
        <v>#VALUE!</v>
      </c>
      <c r="J4602" t="e">
        <f>IF(VLOOKUP($A4602,Parts!$A:$AM,J$1,0)="X",AA$2,"")</f>
        <v>#VALUE!</v>
      </c>
      <c r="K4602" t="e">
        <f>IF(VLOOKUP($A4602,Parts!$A:$AM,K$1,0)="X",AB$2,"")</f>
        <v>#VALUE!</v>
      </c>
      <c r="L4602" t="e">
        <f>IF(VLOOKUP($A4602,Parts!$A:$AM,L$1,0)="X",AC$2,"")</f>
        <v>#VALUE!</v>
      </c>
      <c r="M4602" t="e">
        <f>IF(VLOOKUP($A4602,Parts!$A:$AM,M$1,0)="X",AD$2,"")</f>
        <v>#VALUE!</v>
      </c>
      <c r="N4602" t="e">
        <f>IF(VLOOKUP($A4602,Parts!$A:$AM,N$1,0)="X",AE$2,"")</f>
        <v>#VALUE!</v>
      </c>
      <c r="O4602" t="e">
        <f>IF(VLOOKUP($A4602,Parts!$A:$AM,O$1,0)="X",AF$2,"")</f>
        <v>#VALUE!</v>
      </c>
      <c r="P4602" t="e">
        <f t="shared" si="72"/>
        <v>#VALUE!</v>
      </c>
    </row>
    <row r="4603" spans="1:16" x14ac:dyDescent="0.25">
      <c r="A4603" t="e">
        <f>Table15[[#This Row],[Name]]</f>
        <v>#VALUE!</v>
      </c>
      <c r="B4603" t="e">
        <f>IF(VLOOKUP($A4603,Parts!$A:$AM,B$1,0)="X",S$2,"")</f>
        <v>#VALUE!</v>
      </c>
      <c r="C4603" t="e">
        <f>IF(VLOOKUP($A4603,Parts!$A:$AM,C$1,0)="X",T$2,"")</f>
        <v>#VALUE!</v>
      </c>
      <c r="D4603" t="e">
        <f>IF(VLOOKUP($A4603,Parts!$A:$AM,D$1,0)="X",U$2,"")</f>
        <v>#VALUE!</v>
      </c>
      <c r="E4603" t="e">
        <f>IF(VLOOKUP($A4603,Parts!$A:$AM,E$1,0)="X",V$2,"")</f>
        <v>#VALUE!</v>
      </c>
      <c r="F4603" t="e">
        <f>IF(VLOOKUP($A4603,Parts!$A:$AM,F$1,0)="X",W$2,"")</f>
        <v>#VALUE!</v>
      </c>
      <c r="G4603" t="e">
        <f>IF(VLOOKUP($A4603,Parts!$A:$AM,G$1,0)="X",X$2,"")</f>
        <v>#VALUE!</v>
      </c>
      <c r="H4603" t="e">
        <f>IF(VLOOKUP($A4603,Parts!$A:$AM,H$1,0)="X",Y$2,"")</f>
        <v>#VALUE!</v>
      </c>
      <c r="I4603" t="e">
        <f>IF(VLOOKUP($A4603,Parts!$A:$AM,I$1,0)="X",Z$2,"")</f>
        <v>#VALUE!</v>
      </c>
      <c r="J4603" t="e">
        <f>IF(VLOOKUP($A4603,Parts!$A:$AM,J$1,0)="X",AA$2,"")</f>
        <v>#VALUE!</v>
      </c>
      <c r="K4603" t="e">
        <f>IF(VLOOKUP($A4603,Parts!$A:$AM,K$1,0)="X",AB$2,"")</f>
        <v>#VALUE!</v>
      </c>
      <c r="L4603" t="e">
        <f>IF(VLOOKUP($A4603,Parts!$A:$AM,L$1,0)="X",AC$2,"")</f>
        <v>#VALUE!</v>
      </c>
      <c r="M4603" t="e">
        <f>IF(VLOOKUP($A4603,Parts!$A:$AM,M$1,0)="X",AD$2,"")</f>
        <v>#VALUE!</v>
      </c>
      <c r="N4603" t="e">
        <f>IF(VLOOKUP($A4603,Parts!$A:$AM,N$1,0)="X",AE$2,"")</f>
        <v>#VALUE!</v>
      </c>
      <c r="O4603" t="e">
        <f>IF(VLOOKUP($A4603,Parts!$A:$AM,O$1,0)="X",AF$2,"")</f>
        <v>#VALUE!</v>
      </c>
      <c r="P4603" t="e">
        <f t="shared" si="72"/>
        <v>#VALUE!</v>
      </c>
    </row>
    <row r="4604" spans="1:16" x14ac:dyDescent="0.25">
      <c r="A4604" t="e">
        <f>Table15[[#This Row],[Name]]</f>
        <v>#VALUE!</v>
      </c>
      <c r="B4604" t="e">
        <f>IF(VLOOKUP($A4604,Parts!$A:$AM,B$1,0)="X",S$2,"")</f>
        <v>#VALUE!</v>
      </c>
      <c r="C4604" t="e">
        <f>IF(VLOOKUP($A4604,Parts!$A:$AM,C$1,0)="X",T$2,"")</f>
        <v>#VALUE!</v>
      </c>
      <c r="D4604" t="e">
        <f>IF(VLOOKUP($A4604,Parts!$A:$AM,D$1,0)="X",U$2,"")</f>
        <v>#VALUE!</v>
      </c>
      <c r="E4604" t="e">
        <f>IF(VLOOKUP($A4604,Parts!$A:$AM,E$1,0)="X",V$2,"")</f>
        <v>#VALUE!</v>
      </c>
      <c r="F4604" t="e">
        <f>IF(VLOOKUP($A4604,Parts!$A:$AM,F$1,0)="X",W$2,"")</f>
        <v>#VALUE!</v>
      </c>
      <c r="G4604" t="e">
        <f>IF(VLOOKUP($A4604,Parts!$A:$AM,G$1,0)="X",X$2,"")</f>
        <v>#VALUE!</v>
      </c>
      <c r="H4604" t="e">
        <f>IF(VLOOKUP($A4604,Parts!$A:$AM,H$1,0)="X",Y$2,"")</f>
        <v>#VALUE!</v>
      </c>
      <c r="I4604" t="e">
        <f>IF(VLOOKUP($A4604,Parts!$A:$AM,I$1,0)="X",Z$2,"")</f>
        <v>#VALUE!</v>
      </c>
      <c r="J4604" t="e">
        <f>IF(VLOOKUP($A4604,Parts!$A:$AM,J$1,0)="X",AA$2,"")</f>
        <v>#VALUE!</v>
      </c>
      <c r="K4604" t="e">
        <f>IF(VLOOKUP($A4604,Parts!$A:$AM,K$1,0)="X",AB$2,"")</f>
        <v>#VALUE!</v>
      </c>
      <c r="L4604" t="e">
        <f>IF(VLOOKUP($A4604,Parts!$A:$AM,L$1,0)="X",AC$2,"")</f>
        <v>#VALUE!</v>
      </c>
      <c r="M4604" t="e">
        <f>IF(VLOOKUP($A4604,Parts!$A:$AM,M$1,0)="X",AD$2,"")</f>
        <v>#VALUE!</v>
      </c>
      <c r="N4604" t="e">
        <f>IF(VLOOKUP($A4604,Parts!$A:$AM,N$1,0)="X",AE$2,"")</f>
        <v>#VALUE!</v>
      </c>
      <c r="O4604" t="e">
        <f>IF(VLOOKUP($A4604,Parts!$A:$AM,O$1,0)="X",AF$2,"")</f>
        <v>#VALUE!</v>
      </c>
      <c r="P4604" t="e">
        <f t="shared" si="72"/>
        <v>#VALUE!</v>
      </c>
    </row>
    <row r="4605" spans="1:16" x14ac:dyDescent="0.25">
      <c r="A4605" t="e">
        <f>Table15[[#This Row],[Name]]</f>
        <v>#VALUE!</v>
      </c>
      <c r="B4605" t="e">
        <f>IF(VLOOKUP($A4605,Parts!$A:$AM,B$1,0)="X",S$2,"")</f>
        <v>#VALUE!</v>
      </c>
      <c r="C4605" t="e">
        <f>IF(VLOOKUP($A4605,Parts!$A:$AM,C$1,0)="X",T$2,"")</f>
        <v>#VALUE!</v>
      </c>
      <c r="D4605" t="e">
        <f>IF(VLOOKUP($A4605,Parts!$A:$AM,D$1,0)="X",U$2,"")</f>
        <v>#VALUE!</v>
      </c>
      <c r="E4605" t="e">
        <f>IF(VLOOKUP($A4605,Parts!$A:$AM,E$1,0)="X",V$2,"")</f>
        <v>#VALUE!</v>
      </c>
      <c r="F4605" t="e">
        <f>IF(VLOOKUP($A4605,Parts!$A:$AM,F$1,0)="X",W$2,"")</f>
        <v>#VALUE!</v>
      </c>
      <c r="G4605" t="e">
        <f>IF(VLOOKUP($A4605,Parts!$A:$AM,G$1,0)="X",X$2,"")</f>
        <v>#VALUE!</v>
      </c>
      <c r="H4605" t="e">
        <f>IF(VLOOKUP($A4605,Parts!$A:$AM,H$1,0)="X",Y$2,"")</f>
        <v>#VALUE!</v>
      </c>
      <c r="I4605" t="e">
        <f>IF(VLOOKUP($A4605,Parts!$A:$AM,I$1,0)="X",Z$2,"")</f>
        <v>#VALUE!</v>
      </c>
      <c r="J4605" t="e">
        <f>IF(VLOOKUP($A4605,Parts!$A:$AM,J$1,0)="X",AA$2,"")</f>
        <v>#VALUE!</v>
      </c>
      <c r="K4605" t="e">
        <f>IF(VLOOKUP($A4605,Parts!$A:$AM,K$1,0)="X",AB$2,"")</f>
        <v>#VALUE!</v>
      </c>
      <c r="L4605" t="e">
        <f>IF(VLOOKUP($A4605,Parts!$A:$AM,L$1,0)="X",AC$2,"")</f>
        <v>#VALUE!</v>
      </c>
      <c r="M4605" t="e">
        <f>IF(VLOOKUP($A4605,Parts!$A:$AM,M$1,0)="X",AD$2,"")</f>
        <v>#VALUE!</v>
      </c>
      <c r="N4605" t="e">
        <f>IF(VLOOKUP($A4605,Parts!$A:$AM,N$1,0)="X",AE$2,"")</f>
        <v>#VALUE!</v>
      </c>
      <c r="O4605" t="e">
        <f>IF(VLOOKUP($A4605,Parts!$A:$AM,O$1,0)="X",AF$2,"")</f>
        <v>#VALUE!</v>
      </c>
      <c r="P4605" t="e">
        <f t="shared" si="72"/>
        <v>#VALUE!</v>
      </c>
    </row>
    <row r="4606" spans="1:16" x14ac:dyDescent="0.25">
      <c r="A4606" t="e">
        <f>Table15[[#This Row],[Name]]</f>
        <v>#VALUE!</v>
      </c>
      <c r="B4606" t="e">
        <f>IF(VLOOKUP($A4606,Parts!$A:$AM,B$1,0)="X",S$2,"")</f>
        <v>#VALUE!</v>
      </c>
      <c r="C4606" t="e">
        <f>IF(VLOOKUP($A4606,Parts!$A:$AM,C$1,0)="X",T$2,"")</f>
        <v>#VALUE!</v>
      </c>
      <c r="D4606" t="e">
        <f>IF(VLOOKUP($A4606,Parts!$A:$AM,D$1,0)="X",U$2,"")</f>
        <v>#VALUE!</v>
      </c>
      <c r="E4606" t="e">
        <f>IF(VLOOKUP($A4606,Parts!$A:$AM,E$1,0)="X",V$2,"")</f>
        <v>#VALUE!</v>
      </c>
      <c r="F4606" t="e">
        <f>IF(VLOOKUP($A4606,Parts!$A:$AM,F$1,0)="X",W$2,"")</f>
        <v>#VALUE!</v>
      </c>
      <c r="G4606" t="e">
        <f>IF(VLOOKUP($A4606,Parts!$A:$AM,G$1,0)="X",X$2,"")</f>
        <v>#VALUE!</v>
      </c>
      <c r="H4606" t="e">
        <f>IF(VLOOKUP($A4606,Parts!$A:$AM,H$1,0)="X",Y$2,"")</f>
        <v>#VALUE!</v>
      </c>
      <c r="I4606" t="e">
        <f>IF(VLOOKUP($A4606,Parts!$A:$AM,I$1,0)="X",Z$2,"")</f>
        <v>#VALUE!</v>
      </c>
      <c r="J4606" t="e">
        <f>IF(VLOOKUP($A4606,Parts!$A:$AM,J$1,0)="X",AA$2,"")</f>
        <v>#VALUE!</v>
      </c>
      <c r="K4606" t="e">
        <f>IF(VLOOKUP($A4606,Parts!$A:$AM,K$1,0)="X",AB$2,"")</f>
        <v>#VALUE!</v>
      </c>
      <c r="L4606" t="e">
        <f>IF(VLOOKUP($A4606,Parts!$A:$AM,L$1,0)="X",AC$2,"")</f>
        <v>#VALUE!</v>
      </c>
      <c r="M4606" t="e">
        <f>IF(VLOOKUP($A4606,Parts!$A:$AM,M$1,0)="X",AD$2,"")</f>
        <v>#VALUE!</v>
      </c>
      <c r="N4606" t="e">
        <f>IF(VLOOKUP($A4606,Parts!$A:$AM,N$1,0)="X",AE$2,"")</f>
        <v>#VALUE!</v>
      </c>
      <c r="O4606" t="e">
        <f>IF(VLOOKUP($A4606,Parts!$A:$AM,O$1,0)="X",AF$2,"")</f>
        <v>#VALUE!</v>
      </c>
      <c r="P4606" t="e">
        <f t="shared" si="72"/>
        <v>#VALUE!</v>
      </c>
    </row>
    <row r="4607" spans="1:16" x14ac:dyDescent="0.25">
      <c r="A4607" t="e">
        <f>Table15[[#This Row],[Name]]</f>
        <v>#VALUE!</v>
      </c>
      <c r="B4607" t="e">
        <f>IF(VLOOKUP($A4607,Parts!$A:$AM,B$1,0)="X",S$2,"")</f>
        <v>#VALUE!</v>
      </c>
      <c r="C4607" t="e">
        <f>IF(VLOOKUP($A4607,Parts!$A:$AM,C$1,0)="X",T$2,"")</f>
        <v>#VALUE!</v>
      </c>
      <c r="D4607" t="e">
        <f>IF(VLOOKUP($A4607,Parts!$A:$AM,D$1,0)="X",U$2,"")</f>
        <v>#VALUE!</v>
      </c>
      <c r="E4607" t="e">
        <f>IF(VLOOKUP($A4607,Parts!$A:$AM,E$1,0)="X",V$2,"")</f>
        <v>#VALUE!</v>
      </c>
      <c r="F4607" t="e">
        <f>IF(VLOOKUP($A4607,Parts!$A:$AM,F$1,0)="X",W$2,"")</f>
        <v>#VALUE!</v>
      </c>
      <c r="G4607" t="e">
        <f>IF(VLOOKUP($A4607,Parts!$A:$AM,G$1,0)="X",X$2,"")</f>
        <v>#VALUE!</v>
      </c>
      <c r="H4607" t="e">
        <f>IF(VLOOKUP($A4607,Parts!$A:$AM,H$1,0)="X",Y$2,"")</f>
        <v>#VALUE!</v>
      </c>
      <c r="I4607" t="e">
        <f>IF(VLOOKUP($A4607,Parts!$A:$AM,I$1,0)="X",Z$2,"")</f>
        <v>#VALUE!</v>
      </c>
      <c r="J4607" t="e">
        <f>IF(VLOOKUP($A4607,Parts!$A:$AM,J$1,0)="X",AA$2,"")</f>
        <v>#VALUE!</v>
      </c>
      <c r="K4607" t="e">
        <f>IF(VLOOKUP($A4607,Parts!$A:$AM,K$1,0)="X",AB$2,"")</f>
        <v>#VALUE!</v>
      </c>
      <c r="L4607" t="e">
        <f>IF(VLOOKUP($A4607,Parts!$A:$AM,L$1,0)="X",AC$2,"")</f>
        <v>#VALUE!</v>
      </c>
      <c r="M4607" t="e">
        <f>IF(VLOOKUP($A4607,Parts!$A:$AM,M$1,0)="X",AD$2,"")</f>
        <v>#VALUE!</v>
      </c>
      <c r="N4607" t="e">
        <f>IF(VLOOKUP($A4607,Parts!$A:$AM,N$1,0)="X",AE$2,"")</f>
        <v>#VALUE!</v>
      </c>
      <c r="O4607" t="e">
        <f>IF(VLOOKUP($A4607,Parts!$A:$AM,O$1,0)="X",AF$2,"")</f>
        <v>#VALUE!</v>
      </c>
      <c r="P4607" t="e">
        <f t="shared" si="72"/>
        <v>#VALUE!</v>
      </c>
    </row>
    <row r="4608" spans="1:16" x14ac:dyDescent="0.25">
      <c r="A4608" t="e">
        <f>Table15[[#This Row],[Name]]</f>
        <v>#VALUE!</v>
      </c>
      <c r="B4608" t="e">
        <f>IF(VLOOKUP($A4608,Parts!$A:$AM,B$1,0)="X",S$2,"")</f>
        <v>#VALUE!</v>
      </c>
      <c r="C4608" t="e">
        <f>IF(VLOOKUP($A4608,Parts!$A:$AM,C$1,0)="X",T$2,"")</f>
        <v>#VALUE!</v>
      </c>
      <c r="D4608" t="e">
        <f>IF(VLOOKUP($A4608,Parts!$A:$AM,D$1,0)="X",U$2,"")</f>
        <v>#VALUE!</v>
      </c>
      <c r="E4608" t="e">
        <f>IF(VLOOKUP($A4608,Parts!$A:$AM,E$1,0)="X",V$2,"")</f>
        <v>#VALUE!</v>
      </c>
      <c r="F4608" t="e">
        <f>IF(VLOOKUP($A4608,Parts!$A:$AM,F$1,0)="X",W$2,"")</f>
        <v>#VALUE!</v>
      </c>
      <c r="G4608" t="e">
        <f>IF(VLOOKUP($A4608,Parts!$A:$AM,G$1,0)="X",X$2,"")</f>
        <v>#VALUE!</v>
      </c>
      <c r="H4608" t="e">
        <f>IF(VLOOKUP($A4608,Parts!$A:$AM,H$1,0)="X",Y$2,"")</f>
        <v>#VALUE!</v>
      </c>
      <c r="I4608" t="e">
        <f>IF(VLOOKUP($A4608,Parts!$A:$AM,I$1,0)="X",Z$2,"")</f>
        <v>#VALUE!</v>
      </c>
      <c r="J4608" t="e">
        <f>IF(VLOOKUP($A4608,Parts!$A:$AM,J$1,0)="X",AA$2,"")</f>
        <v>#VALUE!</v>
      </c>
      <c r="K4608" t="e">
        <f>IF(VLOOKUP($A4608,Parts!$A:$AM,K$1,0)="X",AB$2,"")</f>
        <v>#VALUE!</v>
      </c>
      <c r="L4608" t="e">
        <f>IF(VLOOKUP($A4608,Parts!$A:$AM,L$1,0)="X",AC$2,"")</f>
        <v>#VALUE!</v>
      </c>
      <c r="M4608" t="e">
        <f>IF(VLOOKUP($A4608,Parts!$A:$AM,M$1,0)="X",AD$2,"")</f>
        <v>#VALUE!</v>
      </c>
      <c r="N4608" t="e">
        <f>IF(VLOOKUP($A4608,Parts!$A:$AM,N$1,0)="X",AE$2,"")</f>
        <v>#VALUE!</v>
      </c>
      <c r="O4608" t="e">
        <f>IF(VLOOKUP($A4608,Parts!$A:$AM,O$1,0)="X",AF$2,"")</f>
        <v>#VALUE!</v>
      </c>
      <c r="P4608" t="e">
        <f t="shared" si="72"/>
        <v>#VALUE!</v>
      </c>
    </row>
    <row r="4609" spans="1:16" x14ac:dyDescent="0.25">
      <c r="A4609" t="e">
        <f>Table15[[#This Row],[Name]]</f>
        <v>#VALUE!</v>
      </c>
      <c r="B4609" t="e">
        <f>IF(VLOOKUP($A4609,Parts!$A:$AM,B$1,0)="X",S$2,"")</f>
        <v>#VALUE!</v>
      </c>
      <c r="C4609" t="e">
        <f>IF(VLOOKUP($A4609,Parts!$A:$AM,C$1,0)="X",T$2,"")</f>
        <v>#VALUE!</v>
      </c>
      <c r="D4609" t="e">
        <f>IF(VLOOKUP($A4609,Parts!$A:$AM,D$1,0)="X",U$2,"")</f>
        <v>#VALUE!</v>
      </c>
      <c r="E4609" t="e">
        <f>IF(VLOOKUP($A4609,Parts!$A:$AM,E$1,0)="X",V$2,"")</f>
        <v>#VALUE!</v>
      </c>
      <c r="F4609" t="e">
        <f>IF(VLOOKUP($A4609,Parts!$A:$AM,F$1,0)="X",W$2,"")</f>
        <v>#VALUE!</v>
      </c>
      <c r="G4609" t="e">
        <f>IF(VLOOKUP($A4609,Parts!$A:$AM,G$1,0)="X",X$2,"")</f>
        <v>#VALUE!</v>
      </c>
      <c r="H4609" t="e">
        <f>IF(VLOOKUP($A4609,Parts!$A:$AM,H$1,0)="X",Y$2,"")</f>
        <v>#VALUE!</v>
      </c>
      <c r="I4609" t="e">
        <f>IF(VLOOKUP($A4609,Parts!$A:$AM,I$1,0)="X",Z$2,"")</f>
        <v>#VALUE!</v>
      </c>
      <c r="J4609" t="e">
        <f>IF(VLOOKUP($A4609,Parts!$A:$AM,J$1,0)="X",AA$2,"")</f>
        <v>#VALUE!</v>
      </c>
      <c r="K4609" t="e">
        <f>IF(VLOOKUP($A4609,Parts!$A:$AM,K$1,0)="X",AB$2,"")</f>
        <v>#VALUE!</v>
      </c>
      <c r="L4609" t="e">
        <f>IF(VLOOKUP($A4609,Parts!$A:$AM,L$1,0)="X",AC$2,"")</f>
        <v>#VALUE!</v>
      </c>
      <c r="M4609" t="e">
        <f>IF(VLOOKUP($A4609,Parts!$A:$AM,M$1,0)="X",AD$2,"")</f>
        <v>#VALUE!</v>
      </c>
      <c r="N4609" t="e">
        <f>IF(VLOOKUP($A4609,Parts!$A:$AM,N$1,0)="X",AE$2,"")</f>
        <v>#VALUE!</v>
      </c>
      <c r="O4609" t="e">
        <f>IF(VLOOKUP($A4609,Parts!$A:$AM,O$1,0)="X",AF$2,"")</f>
        <v>#VALUE!</v>
      </c>
      <c r="P4609" t="e">
        <f t="shared" si="72"/>
        <v>#VALUE!</v>
      </c>
    </row>
    <row r="4610" spans="1:16" x14ac:dyDescent="0.25">
      <c r="A4610" t="e">
        <f>Table15[[#This Row],[Name]]</f>
        <v>#VALUE!</v>
      </c>
      <c r="B4610" t="e">
        <f>IF(VLOOKUP($A4610,Parts!$A:$AM,B$1,0)="X",S$2,"")</f>
        <v>#VALUE!</v>
      </c>
      <c r="C4610" t="e">
        <f>IF(VLOOKUP($A4610,Parts!$A:$AM,C$1,0)="X",T$2,"")</f>
        <v>#VALUE!</v>
      </c>
      <c r="D4610" t="e">
        <f>IF(VLOOKUP($A4610,Parts!$A:$AM,D$1,0)="X",U$2,"")</f>
        <v>#VALUE!</v>
      </c>
      <c r="E4610" t="e">
        <f>IF(VLOOKUP($A4610,Parts!$A:$AM,E$1,0)="X",V$2,"")</f>
        <v>#VALUE!</v>
      </c>
      <c r="F4610" t="e">
        <f>IF(VLOOKUP($A4610,Parts!$A:$AM,F$1,0)="X",W$2,"")</f>
        <v>#VALUE!</v>
      </c>
      <c r="G4610" t="e">
        <f>IF(VLOOKUP($A4610,Parts!$A:$AM,G$1,0)="X",X$2,"")</f>
        <v>#VALUE!</v>
      </c>
      <c r="H4610" t="e">
        <f>IF(VLOOKUP($A4610,Parts!$A:$AM,H$1,0)="X",Y$2,"")</f>
        <v>#VALUE!</v>
      </c>
      <c r="I4610" t="e">
        <f>IF(VLOOKUP($A4610,Parts!$A:$AM,I$1,0)="X",Z$2,"")</f>
        <v>#VALUE!</v>
      </c>
      <c r="J4610" t="e">
        <f>IF(VLOOKUP($A4610,Parts!$A:$AM,J$1,0)="X",AA$2,"")</f>
        <v>#VALUE!</v>
      </c>
      <c r="K4610" t="e">
        <f>IF(VLOOKUP($A4610,Parts!$A:$AM,K$1,0)="X",AB$2,"")</f>
        <v>#VALUE!</v>
      </c>
      <c r="L4610" t="e">
        <f>IF(VLOOKUP($A4610,Parts!$A:$AM,L$1,0)="X",AC$2,"")</f>
        <v>#VALUE!</v>
      </c>
      <c r="M4610" t="e">
        <f>IF(VLOOKUP($A4610,Parts!$A:$AM,M$1,0)="X",AD$2,"")</f>
        <v>#VALUE!</v>
      </c>
      <c r="N4610" t="e">
        <f>IF(VLOOKUP($A4610,Parts!$A:$AM,N$1,0)="X",AE$2,"")</f>
        <v>#VALUE!</v>
      </c>
      <c r="O4610" t="e">
        <f>IF(VLOOKUP($A4610,Parts!$A:$AM,O$1,0)="X",AF$2,"")</f>
        <v>#VALUE!</v>
      </c>
      <c r="P4610" t="e">
        <f t="shared" si="72"/>
        <v>#VALUE!</v>
      </c>
    </row>
    <row r="4611" spans="1:16" x14ac:dyDescent="0.25">
      <c r="A4611" t="e">
        <f>Table15[[#This Row],[Name]]</f>
        <v>#VALUE!</v>
      </c>
      <c r="B4611" t="e">
        <f>IF(VLOOKUP($A4611,Parts!$A:$AM,B$1,0)="X",S$2,"")</f>
        <v>#VALUE!</v>
      </c>
      <c r="C4611" t="e">
        <f>IF(VLOOKUP($A4611,Parts!$A:$AM,C$1,0)="X",T$2,"")</f>
        <v>#VALUE!</v>
      </c>
      <c r="D4611" t="e">
        <f>IF(VLOOKUP($A4611,Parts!$A:$AM,D$1,0)="X",U$2,"")</f>
        <v>#VALUE!</v>
      </c>
      <c r="E4611" t="e">
        <f>IF(VLOOKUP($A4611,Parts!$A:$AM,E$1,0)="X",V$2,"")</f>
        <v>#VALUE!</v>
      </c>
      <c r="F4611" t="e">
        <f>IF(VLOOKUP($A4611,Parts!$A:$AM,F$1,0)="X",W$2,"")</f>
        <v>#VALUE!</v>
      </c>
      <c r="G4611" t="e">
        <f>IF(VLOOKUP($A4611,Parts!$A:$AM,G$1,0)="X",X$2,"")</f>
        <v>#VALUE!</v>
      </c>
      <c r="H4611" t="e">
        <f>IF(VLOOKUP($A4611,Parts!$A:$AM,H$1,0)="X",Y$2,"")</f>
        <v>#VALUE!</v>
      </c>
      <c r="I4611" t="e">
        <f>IF(VLOOKUP($A4611,Parts!$A:$AM,I$1,0)="X",Z$2,"")</f>
        <v>#VALUE!</v>
      </c>
      <c r="J4611" t="e">
        <f>IF(VLOOKUP($A4611,Parts!$A:$AM,J$1,0)="X",AA$2,"")</f>
        <v>#VALUE!</v>
      </c>
      <c r="K4611" t="e">
        <f>IF(VLOOKUP($A4611,Parts!$A:$AM,K$1,0)="X",AB$2,"")</f>
        <v>#VALUE!</v>
      </c>
      <c r="L4611" t="e">
        <f>IF(VLOOKUP($A4611,Parts!$A:$AM,L$1,0)="X",AC$2,"")</f>
        <v>#VALUE!</v>
      </c>
      <c r="M4611" t="e">
        <f>IF(VLOOKUP($A4611,Parts!$A:$AM,M$1,0)="X",AD$2,"")</f>
        <v>#VALUE!</v>
      </c>
      <c r="N4611" t="e">
        <f>IF(VLOOKUP($A4611,Parts!$A:$AM,N$1,0)="X",AE$2,"")</f>
        <v>#VALUE!</v>
      </c>
      <c r="O4611" t="e">
        <f>IF(VLOOKUP($A4611,Parts!$A:$AM,O$1,0)="X",AF$2,"")</f>
        <v>#VALUE!</v>
      </c>
      <c r="P4611" t="e">
        <f t="shared" ref="P4611:P4674" si="73">B4611&amp;C4611&amp;D4611&amp;E4611&amp;F4611&amp;G4611&amp;H4611&amp;I4611&amp;J4611&amp;K4611&amp;L4611&amp;M4611&amp;N4611&amp;O4611</f>
        <v>#VALUE!</v>
      </c>
    </row>
    <row r="4612" spans="1:16" x14ac:dyDescent="0.25">
      <c r="A4612" t="e">
        <f>Table15[[#This Row],[Name]]</f>
        <v>#VALUE!</v>
      </c>
      <c r="B4612" t="e">
        <f>IF(VLOOKUP($A4612,Parts!$A:$AM,B$1,0)="X",S$2,"")</f>
        <v>#VALUE!</v>
      </c>
      <c r="C4612" t="e">
        <f>IF(VLOOKUP($A4612,Parts!$A:$AM,C$1,0)="X",T$2,"")</f>
        <v>#VALUE!</v>
      </c>
      <c r="D4612" t="e">
        <f>IF(VLOOKUP($A4612,Parts!$A:$AM,D$1,0)="X",U$2,"")</f>
        <v>#VALUE!</v>
      </c>
      <c r="E4612" t="e">
        <f>IF(VLOOKUP($A4612,Parts!$A:$AM,E$1,0)="X",V$2,"")</f>
        <v>#VALUE!</v>
      </c>
      <c r="F4612" t="e">
        <f>IF(VLOOKUP($A4612,Parts!$A:$AM,F$1,0)="X",W$2,"")</f>
        <v>#VALUE!</v>
      </c>
      <c r="G4612" t="e">
        <f>IF(VLOOKUP($A4612,Parts!$A:$AM,G$1,0)="X",X$2,"")</f>
        <v>#VALUE!</v>
      </c>
      <c r="H4612" t="e">
        <f>IF(VLOOKUP($A4612,Parts!$A:$AM,H$1,0)="X",Y$2,"")</f>
        <v>#VALUE!</v>
      </c>
      <c r="I4612" t="e">
        <f>IF(VLOOKUP($A4612,Parts!$A:$AM,I$1,0)="X",Z$2,"")</f>
        <v>#VALUE!</v>
      </c>
      <c r="J4612" t="e">
        <f>IF(VLOOKUP($A4612,Parts!$A:$AM,J$1,0)="X",AA$2,"")</f>
        <v>#VALUE!</v>
      </c>
      <c r="K4612" t="e">
        <f>IF(VLOOKUP($A4612,Parts!$A:$AM,K$1,0)="X",AB$2,"")</f>
        <v>#VALUE!</v>
      </c>
      <c r="L4612" t="e">
        <f>IF(VLOOKUP($A4612,Parts!$A:$AM,L$1,0)="X",AC$2,"")</f>
        <v>#VALUE!</v>
      </c>
      <c r="M4612" t="e">
        <f>IF(VLOOKUP($A4612,Parts!$A:$AM,M$1,0)="X",AD$2,"")</f>
        <v>#VALUE!</v>
      </c>
      <c r="N4612" t="e">
        <f>IF(VLOOKUP($A4612,Parts!$A:$AM,N$1,0)="X",AE$2,"")</f>
        <v>#VALUE!</v>
      </c>
      <c r="O4612" t="e">
        <f>IF(VLOOKUP($A4612,Parts!$A:$AM,O$1,0)="X",AF$2,"")</f>
        <v>#VALUE!</v>
      </c>
      <c r="P4612" t="e">
        <f t="shared" si="73"/>
        <v>#VALUE!</v>
      </c>
    </row>
    <row r="4613" spans="1:16" x14ac:dyDescent="0.25">
      <c r="A4613" t="e">
        <f>Table15[[#This Row],[Name]]</f>
        <v>#VALUE!</v>
      </c>
      <c r="B4613" t="e">
        <f>IF(VLOOKUP($A4613,Parts!$A:$AM,B$1,0)="X",S$2,"")</f>
        <v>#VALUE!</v>
      </c>
      <c r="C4613" t="e">
        <f>IF(VLOOKUP($A4613,Parts!$A:$AM,C$1,0)="X",T$2,"")</f>
        <v>#VALUE!</v>
      </c>
      <c r="D4613" t="e">
        <f>IF(VLOOKUP($A4613,Parts!$A:$AM,D$1,0)="X",U$2,"")</f>
        <v>#VALUE!</v>
      </c>
      <c r="E4613" t="e">
        <f>IF(VLOOKUP($A4613,Parts!$A:$AM,E$1,0)="X",V$2,"")</f>
        <v>#VALUE!</v>
      </c>
      <c r="F4613" t="e">
        <f>IF(VLOOKUP($A4613,Parts!$A:$AM,F$1,0)="X",W$2,"")</f>
        <v>#VALUE!</v>
      </c>
      <c r="G4613" t="e">
        <f>IF(VLOOKUP($A4613,Parts!$A:$AM,G$1,0)="X",X$2,"")</f>
        <v>#VALUE!</v>
      </c>
      <c r="H4613" t="e">
        <f>IF(VLOOKUP($A4613,Parts!$A:$AM,H$1,0)="X",Y$2,"")</f>
        <v>#VALUE!</v>
      </c>
      <c r="I4613" t="e">
        <f>IF(VLOOKUP($A4613,Parts!$A:$AM,I$1,0)="X",Z$2,"")</f>
        <v>#VALUE!</v>
      </c>
      <c r="J4613" t="e">
        <f>IF(VLOOKUP($A4613,Parts!$A:$AM,J$1,0)="X",AA$2,"")</f>
        <v>#VALUE!</v>
      </c>
      <c r="K4613" t="e">
        <f>IF(VLOOKUP($A4613,Parts!$A:$AM,K$1,0)="X",AB$2,"")</f>
        <v>#VALUE!</v>
      </c>
      <c r="L4613" t="e">
        <f>IF(VLOOKUP($A4613,Parts!$A:$AM,L$1,0)="X",AC$2,"")</f>
        <v>#VALUE!</v>
      </c>
      <c r="M4613" t="e">
        <f>IF(VLOOKUP($A4613,Parts!$A:$AM,M$1,0)="X",AD$2,"")</f>
        <v>#VALUE!</v>
      </c>
      <c r="N4613" t="e">
        <f>IF(VLOOKUP($A4613,Parts!$A:$AM,N$1,0)="X",AE$2,"")</f>
        <v>#VALUE!</v>
      </c>
      <c r="O4613" t="e">
        <f>IF(VLOOKUP($A4613,Parts!$A:$AM,O$1,0)="X",AF$2,"")</f>
        <v>#VALUE!</v>
      </c>
      <c r="P4613" t="e">
        <f t="shared" si="73"/>
        <v>#VALUE!</v>
      </c>
    </row>
    <row r="4614" spans="1:16" x14ac:dyDescent="0.25">
      <c r="A4614" t="e">
        <f>Table15[[#This Row],[Name]]</f>
        <v>#VALUE!</v>
      </c>
      <c r="B4614" t="e">
        <f>IF(VLOOKUP($A4614,Parts!$A:$AM,B$1,0)="X",S$2,"")</f>
        <v>#VALUE!</v>
      </c>
      <c r="C4614" t="e">
        <f>IF(VLOOKUP($A4614,Parts!$A:$AM,C$1,0)="X",T$2,"")</f>
        <v>#VALUE!</v>
      </c>
      <c r="D4614" t="e">
        <f>IF(VLOOKUP($A4614,Parts!$A:$AM,D$1,0)="X",U$2,"")</f>
        <v>#VALUE!</v>
      </c>
      <c r="E4614" t="e">
        <f>IF(VLOOKUP($A4614,Parts!$A:$AM,E$1,0)="X",V$2,"")</f>
        <v>#VALUE!</v>
      </c>
      <c r="F4614" t="e">
        <f>IF(VLOOKUP($A4614,Parts!$A:$AM,F$1,0)="X",W$2,"")</f>
        <v>#VALUE!</v>
      </c>
      <c r="G4614" t="e">
        <f>IF(VLOOKUP($A4614,Parts!$A:$AM,G$1,0)="X",X$2,"")</f>
        <v>#VALUE!</v>
      </c>
      <c r="H4614" t="e">
        <f>IF(VLOOKUP($A4614,Parts!$A:$AM,H$1,0)="X",Y$2,"")</f>
        <v>#VALUE!</v>
      </c>
      <c r="I4614" t="e">
        <f>IF(VLOOKUP($A4614,Parts!$A:$AM,I$1,0)="X",Z$2,"")</f>
        <v>#VALUE!</v>
      </c>
      <c r="J4614" t="e">
        <f>IF(VLOOKUP($A4614,Parts!$A:$AM,J$1,0)="X",AA$2,"")</f>
        <v>#VALUE!</v>
      </c>
      <c r="K4614" t="e">
        <f>IF(VLOOKUP($A4614,Parts!$A:$AM,K$1,0)="X",AB$2,"")</f>
        <v>#VALUE!</v>
      </c>
      <c r="L4614" t="e">
        <f>IF(VLOOKUP($A4614,Parts!$A:$AM,L$1,0)="X",AC$2,"")</f>
        <v>#VALUE!</v>
      </c>
      <c r="M4614" t="e">
        <f>IF(VLOOKUP($A4614,Parts!$A:$AM,M$1,0)="X",AD$2,"")</f>
        <v>#VALUE!</v>
      </c>
      <c r="N4614" t="e">
        <f>IF(VLOOKUP($A4614,Parts!$A:$AM,N$1,0)="X",AE$2,"")</f>
        <v>#VALUE!</v>
      </c>
      <c r="O4614" t="e">
        <f>IF(VLOOKUP($A4614,Parts!$A:$AM,O$1,0)="X",AF$2,"")</f>
        <v>#VALUE!</v>
      </c>
      <c r="P4614" t="e">
        <f t="shared" si="73"/>
        <v>#VALUE!</v>
      </c>
    </row>
    <row r="4615" spans="1:16" x14ac:dyDescent="0.25">
      <c r="A4615" t="e">
        <f>Table15[[#This Row],[Name]]</f>
        <v>#VALUE!</v>
      </c>
      <c r="B4615" t="e">
        <f>IF(VLOOKUP($A4615,Parts!$A:$AM,B$1,0)="X",S$2,"")</f>
        <v>#VALUE!</v>
      </c>
      <c r="C4615" t="e">
        <f>IF(VLOOKUP($A4615,Parts!$A:$AM,C$1,0)="X",T$2,"")</f>
        <v>#VALUE!</v>
      </c>
      <c r="D4615" t="e">
        <f>IF(VLOOKUP($A4615,Parts!$A:$AM,D$1,0)="X",U$2,"")</f>
        <v>#VALUE!</v>
      </c>
      <c r="E4615" t="e">
        <f>IF(VLOOKUP($A4615,Parts!$A:$AM,E$1,0)="X",V$2,"")</f>
        <v>#VALUE!</v>
      </c>
      <c r="F4615" t="e">
        <f>IF(VLOOKUP($A4615,Parts!$A:$AM,F$1,0)="X",W$2,"")</f>
        <v>#VALUE!</v>
      </c>
      <c r="G4615" t="e">
        <f>IF(VLOOKUP($A4615,Parts!$A:$AM,G$1,0)="X",X$2,"")</f>
        <v>#VALUE!</v>
      </c>
      <c r="H4615" t="e">
        <f>IF(VLOOKUP($A4615,Parts!$A:$AM,H$1,0)="X",Y$2,"")</f>
        <v>#VALUE!</v>
      </c>
      <c r="I4615" t="e">
        <f>IF(VLOOKUP($A4615,Parts!$A:$AM,I$1,0)="X",Z$2,"")</f>
        <v>#VALUE!</v>
      </c>
      <c r="J4615" t="e">
        <f>IF(VLOOKUP($A4615,Parts!$A:$AM,J$1,0)="X",AA$2,"")</f>
        <v>#VALUE!</v>
      </c>
      <c r="K4615" t="e">
        <f>IF(VLOOKUP($A4615,Parts!$A:$AM,K$1,0)="X",AB$2,"")</f>
        <v>#VALUE!</v>
      </c>
      <c r="L4615" t="e">
        <f>IF(VLOOKUP($A4615,Parts!$A:$AM,L$1,0)="X",AC$2,"")</f>
        <v>#VALUE!</v>
      </c>
      <c r="M4615" t="e">
        <f>IF(VLOOKUP($A4615,Parts!$A:$AM,M$1,0)="X",AD$2,"")</f>
        <v>#VALUE!</v>
      </c>
      <c r="N4615" t="e">
        <f>IF(VLOOKUP($A4615,Parts!$A:$AM,N$1,0)="X",AE$2,"")</f>
        <v>#VALUE!</v>
      </c>
      <c r="O4615" t="e">
        <f>IF(VLOOKUP($A4615,Parts!$A:$AM,O$1,0)="X",AF$2,"")</f>
        <v>#VALUE!</v>
      </c>
      <c r="P4615" t="e">
        <f t="shared" si="73"/>
        <v>#VALUE!</v>
      </c>
    </row>
    <row r="4616" spans="1:16" x14ac:dyDescent="0.25">
      <c r="A4616" t="e">
        <f>Table15[[#This Row],[Name]]</f>
        <v>#VALUE!</v>
      </c>
      <c r="B4616" t="e">
        <f>IF(VLOOKUP($A4616,Parts!$A:$AM,B$1,0)="X",S$2,"")</f>
        <v>#VALUE!</v>
      </c>
      <c r="C4616" t="e">
        <f>IF(VLOOKUP($A4616,Parts!$A:$AM,C$1,0)="X",T$2,"")</f>
        <v>#VALUE!</v>
      </c>
      <c r="D4616" t="e">
        <f>IF(VLOOKUP($A4616,Parts!$A:$AM,D$1,0)="X",U$2,"")</f>
        <v>#VALUE!</v>
      </c>
      <c r="E4616" t="e">
        <f>IF(VLOOKUP($A4616,Parts!$A:$AM,E$1,0)="X",V$2,"")</f>
        <v>#VALUE!</v>
      </c>
      <c r="F4616" t="e">
        <f>IF(VLOOKUP($A4616,Parts!$A:$AM,F$1,0)="X",W$2,"")</f>
        <v>#VALUE!</v>
      </c>
      <c r="G4616" t="e">
        <f>IF(VLOOKUP($A4616,Parts!$A:$AM,G$1,0)="X",X$2,"")</f>
        <v>#VALUE!</v>
      </c>
      <c r="H4616" t="e">
        <f>IF(VLOOKUP($A4616,Parts!$A:$AM,H$1,0)="X",Y$2,"")</f>
        <v>#VALUE!</v>
      </c>
      <c r="I4616" t="e">
        <f>IF(VLOOKUP($A4616,Parts!$A:$AM,I$1,0)="X",Z$2,"")</f>
        <v>#VALUE!</v>
      </c>
      <c r="J4616" t="e">
        <f>IF(VLOOKUP($A4616,Parts!$A:$AM,J$1,0)="X",AA$2,"")</f>
        <v>#VALUE!</v>
      </c>
      <c r="K4616" t="e">
        <f>IF(VLOOKUP($A4616,Parts!$A:$AM,K$1,0)="X",AB$2,"")</f>
        <v>#VALUE!</v>
      </c>
      <c r="L4616" t="e">
        <f>IF(VLOOKUP($A4616,Parts!$A:$AM,L$1,0)="X",AC$2,"")</f>
        <v>#VALUE!</v>
      </c>
      <c r="M4616" t="e">
        <f>IF(VLOOKUP($A4616,Parts!$A:$AM,M$1,0)="X",AD$2,"")</f>
        <v>#VALUE!</v>
      </c>
      <c r="N4616" t="e">
        <f>IF(VLOOKUP($A4616,Parts!$A:$AM,N$1,0)="X",AE$2,"")</f>
        <v>#VALUE!</v>
      </c>
      <c r="O4616" t="e">
        <f>IF(VLOOKUP($A4616,Parts!$A:$AM,O$1,0)="X",AF$2,"")</f>
        <v>#VALUE!</v>
      </c>
      <c r="P4616" t="e">
        <f t="shared" si="73"/>
        <v>#VALUE!</v>
      </c>
    </row>
    <row r="4617" spans="1:16" x14ac:dyDescent="0.25">
      <c r="A4617" t="e">
        <f>Table15[[#This Row],[Name]]</f>
        <v>#VALUE!</v>
      </c>
      <c r="B4617" t="e">
        <f>IF(VLOOKUP($A4617,Parts!$A:$AM,B$1,0)="X",S$2,"")</f>
        <v>#VALUE!</v>
      </c>
      <c r="C4617" t="e">
        <f>IF(VLOOKUP($A4617,Parts!$A:$AM,C$1,0)="X",T$2,"")</f>
        <v>#VALUE!</v>
      </c>
      <c r="D4617" t="e">
        <f>IF(VLOOKUP($A4617,Parts!$A:$AM,D$1,0)="X",U$2,"")</f>
        <v>#VALUE!</v>
      </c>
      <c r="E4617" t="e">
        <f>IF(VLOOKUP($A4617,Parts!$A:$AM,E$1,0)="X",V$2,"")</f>
        <v>#VALUE!</v>
      </c>
      <c r="F4617" t="e">
        <f>IF(VLOOKUP($A4617,Parts!$A:$AM,F$1,0)="X",W$2,"")</f>
        <v>#VALUE!</v>
      </c>
      <c r="G4617" t="e">
        <f>IF(VLOOKUP($A4617,Parts!$A:$AM,G$1,0)="X",X$2,"")</f>
        <v>#VALUE!</v>
      </c>
      <c r="H4617" t="e">
        <f>IF(VLOOKUP($A4617,Parts!$A:$AM,H$1,0)="X",Y$2,"")</f>
        <v>#VALUE!</v>
      </c>
      <c r="I4617" t="e">
        <f>IF(VLOOKUP($A4617,Parts!$A:$AM,I$1,0)="X",Z$2,"")</f>
        <v>#VALUE!</v>
      </c>
      <c r="J4617" t="e">
        <f>IF(VLOOKUP($A4617,Parts!$A:$AM,J$1,0)="X",AA$2,"")</f>
        <v>#VALUE!</v>
      </c>
      <c r="K4617" t="e">
        <f>IF(VLOOKUP($A4617,Parts!$A:$AM,K$1,0)="X",AB$2,"")</f>
        <v>#VALUE!</v>
      </c>
      <c r="L4617" t="e">
        <f>IF(VLOOKUP($A4617,Parts!$A:$AM,L$1,0)="X",AC$2,"")</f>
        <v>#VALUE!</v>
      </c>
      <c r="M4617" t="e">
        <f>IF(VLOOKUP($A4617,Parts!$A:$AM,M$1,0)="X",AD$2,"")</f>
        <v>#VALUE!</v>
      </c>
      <c r="N4617" t="e">
        <f>IF(VLOOKUP($A4617,Parts!$A:$AM,N$1,0)="X",AE$2,"")</f>
        <v>#VALUE!</v>
      </c>
      <c r="O4617" t="e">
        <f>IF(VLOOKUP($A4617,Parts!$A:$AM,O$1,0)="X",AF$2,"")</f>
        <v>#VALUE!</v>
      </c>
      <c r="P4617" t="e">
        <f t="shared" si="73"/>
        <v>#VALUE!</v>
      </c>
    </row>
    <row r="4618" spans="1:16" x14ac:dyDescent="0.25">
      <c r="A4618" t="e">
        <f>Table15[[#This Row],[Name]]</f>
        <v>#VALUE!</v>
      </c>
      <c r="B4618" t="e">
        <f>IF(VLOOKUP($A4618,Parts!$A:$AM,B$1,0)="X",S$2,"")</f>
        <v>#VALUE!</v>
      </c>
      <c r="C4618" t="e">
        <f>IF(VLOOKUP($A4618,Parts!$A:$AM,C$1,0)="X",T$2,"")</f>
        <v>#VALUE!</v>
      </c>
      <c r="D4618" t="e">
        <f>IF(VLOOKUP($A4618,Parts!$A:$AM,D$1,0)="X",U$2,"")</f>
        <v>#VALUE!</v>
      </c>
      <c r="E4618" t="e">
        <f>IF(VLOOKUP($A4618,Parts!$A:$AM,E$1,0)="X",V$2,"")</f>
        <v>#VALUE!</v>
      </c>
      <c r="F4618" t="e">
        <f>IF(VLOOKUP($A4618,Parts!$A:$AM,F$1,0)="X",W$2,"")</f>
        <v>#VALUE!</v>
      </c>
      <c r="G4618" t="e">
        <f>IF(VLOOKUP($A4618,Parts!$A:$AM,G$1,0)="X",X$2,"")</f>
        <v>#VALUE!</v>
      </c>
      <c r="H4618" t="e">
        <f>IF(VLOOKUP($A4618,Parts!$A:$AM,H$1,0)="X",Y$2,"")</f>
        <v>#VALUE!</v>
      </c>
      <c r="I4618" t="e">
        <f>IF(VLOOKUP($A4618,Parts!$A:$AM,I$1,0)="X",Z$2,"")</f>
        <v>#VALUE!</v>
      </c>
      <c r="J4618" t="e">
        <f>IF(VLOOKUP($A4618,Parts!$A:$AM,J$1,0)="X",AA$2,"")</f>
        <v>#VALUE!</v>
      </c>
      <c r="K4618" t="e">
        <f>IF(VLOOKUP($A4618,Parts!$A:$AM,K$1,0)="X",AB$2,"")</f>
        <v>#VALUE!</v>
      </c>
      <c r="L4618" t="e">
        <f>IF(VLOOKUP($A4618,Parts!$A:$AM,L$1,0)="X",AC$2,"")</f>
        <v>#VALUE!</v>
      </c>
      <c r="M4618" t="e">
        <f>IF(VLOOKUP($A4618,Parts!$A:$AM,M$1,0)="X",AD$2,"")</f>
        <v>#VALUE!</v>
      </c>
      <c r="N4618" t="e">
        <f>IF(VLOOKUP($A4618,Parts!$A:$AM,N$1,0)="X",AE$2,"")</f>
        <v>#VALUE!</v>
      </c>
      <c r="O4618" t="e">
        <f>IF(VLOOKUP($A4618,Parts!$A:$AM,O$1,0)="X",AF$2,"")</f>
        <v>#VALUE!</v>
      </c>
      <c r="P4618" t="e">
        <f t="shared" si="73"/>
        <v>#VALUE!</v>
      </c>
    </row>
    <row r="4619" spans="1:16" x14ac:dyDescent="0.25">
      <c r="A4619" t="e">
        <f>Table15[[#This Row],[Name]]</f>
        <v>#VALUE!</v>
      </c>
      <c r="B4619" t="e">
        <f>IF(VLOOKUP($A4619,Parts!$A:$AM,B$1,0)="X",S$2,"")</f>
        <v>#VALUE!</v>
      </c>
      <c r="C4619" t="e">
        <f>IF(VLOOKUP($A4619,Parts!$A:$AM,C$1,0)="X",T$2,"")</f>
        <v>#VALUE!</v>
      </c>
      <c r="D4619" t="e">
        <f>IF(VLOOKUP($A4619,Parts!$A:$AM,D$1,0)="X",U$2,"")</f>
        <v>#VALUE!</v>
      </c>
      <c r="E4619" t="e">
        <f>IF(VLOOKUP($A4619,Parts!$A:$AM,E$1,0)="X",V$2,"")</f>
        <v>#VALUE!</v>
      </c>
      <c r="F4619" t="e">
        <f>IF(VLOOKUP($A4619,Parts!$A:$AM,F$1,0)="X",W$2,"")</f>
        <v>#VALUE!</v>
      </c>
      <c r="G4619" t="e">
        <f>IF(VLOOKUP($A4619,Parts!$A:$AM,G$1,0)="X",X$2,"")</f>
        <v>#VALUE!</v>
      </c>
      <c r="H4619" t="e">
        <f>IF(VLOOKUP($A4619,Parts!$A:$AM,H$1,0)="X",Y$2,"")</f>
        <v>#VALUE!</v>
      </c>
      <c r="I4619" t="e">
        <f>IF(VLOOKUP($A4619,Parts!$A:$AM,I$1,0)="X",Z$2,"")</f>
        <v>#VALUE!</v>
      </c>
      <c r="J4619" t="e">
        <f>IF(VLOOKUP($A4619,Parts!$A:$AM,J$1,0)="X",AA$2,"")</f>
        <v>#VALUE!</v>
      </c>
      <c r="K4619" t="e">
        <f>IF(VLOOKUP($A4619,Parts!$A:$AM,K$1,0)="X",AB$2,"")</f>
        <v>#VALUE!</v>
      </c>
      <c r="L4619" t="e">
        <f>IF(VLOOKUP($A4619,Parts!$A:$AM,L$1,0)="X",AC$2,"")</f>
        <v>#VALUE!</v>
      </c>
      <c r="M4619" t="e">
        <f>IF(VLOOKUP($A4619,Parts!$A:$AM,M$1,0)="X",AD$2,"")</f>
        <v>#VALUE!</v>
      </c>
      <c r="N4619" t="e">
        <f>IF(VLOOKUP($A4619,Parts!$A:$AM,N$1,0)="X",AE$2,"")</f>
        <v>#VALUE!</v>
      </c>
      <c r="O4619" t="e">
        <f>IF(VLOOKUP($A4619,Parts!$A:$AM,O$1,0)="X",AF$2,"")</f>
        <v>#VALUE!</v>
      </c>
      <c r="P4619" t="e">
        <f t="shared" si="73"/>
        <v>#VALUE!</v>
      </c>
    </row>
    <row r="4620" spans="1:16" x14ac:dyDescent="0.25">
      <c r="A4620" t="e">
        <f>Table15[[#This Row],[Name]]</f>
        <v>#VALUE!</v>
      </c>
      <c r="B4620" t="e">
        <f>IF(VLOOKUP($A4620,Parts!$A:$AM,B$1,0)="X",S$2,"")</f>
        <v>#VALUE!</v>
      </c>
      <c r="C4620" t="e">
        <f>IF(VLOOKUP($A4620,Parts!$A:$AM,C$1,0)="X",T$2,"")</f>
        <v>#VALUE!</v>
      </c>
      <c r="D4620" t="e">
        <f>IF(VLOOKUP($A4620,Parts!$A:$AM,D$1,0)="X",U$2,"")</f>
        <v>#VALUE!</v>
      </c>
      <c r="E4620" t="e">
        <f>IF(VLOOKUP($A4620,Parts!$A:$AM,E$1,0)="X",V$2,"")</f>
        <v>#VALUE!</v>
      </c>
      <c r="F4620" t="e">
        <f>IF(VLOOKUP($A4620,Parts!$A:$AM,F$1,0)="X",W$2,"")</f>
        <v>#VALUE!</v>
      </c>
      <c r="G4620" t="e">
        <f>IF(VLOOKUP($A4620,Parts!$A:$AM,G$1,0)="X",X$2,"")</f>
        <v>#VALUE!</v>
      </c>
      <c r="H4620" t="e">
        <f>IF(VLOOKUP($A4620,Parts!$A:$AM,H$1,0)="X",Y$2,"")</f>
        <v>#VALUE!</v>
      </c>
      <c r="I4620" t="e">
        <f>IF(VLOOKUP($A4620,Parts!$A:$AM,I$1,0)="X",Z$2,"")</f>
        <v>#VALUE!</v>
      </c>
      <c r="J4620" t="e">
        <f>IF(VLOOKUP($A4620,Parts!$A:$AM,J$1,0)="X",AA$2,"")</f>
        <v>#VALUE!</v>
      </c>
      <c r="K4620" t="e">
        <f>IF(VLOOKUP($A4620,Parts!$A:$AM,K$1,0)="X",AB$2,"")</f>
        <v>#VALUE!</v>
      </c>
      <c r="L4620" t="e">
        <f>IF(VLOOKUP($A4620,Parts!$A:$AM,L$1,0)="X",AC$2,"")</f>
        <v>#VALUE!</v>
      </c>
      <c r="M4620" t="e">
        <f>IF(VLOOKUP($A4620,Parts!$A:$AM,M$1,0)="X",AD$2,"")</f>
        <v>#VALUE!</v>
      </c>
      <c r="N4620" t="e">
        <f>IF(VLOOKUP($A4620,Parts!$A:$AM,N$1,0)="X",AE$2,"")</f>
        <v>#VALUE!</v>
      </c>
      <c r="O4620" t="e">
        <f>IF(VLOOKUP($A4620,Parts!$A:$AM,O$1,0)="X",AF$2,"")</f>
        <v>#VALUE!</v>
      </c>
      <c r="P4620" t="e">
        <f t="shared" si="73"/>
        <v>#VALUE!</v>
      </c>
    </row>
    <row r="4621" spans="1:16" x14ac:dyDescent="0.25">
      <c r="A4621" t="e">
        <f>Table15[[#This Row],[Name]]</f>
        <v>#VALUE!</v>
      </c>
      <c r="B4621" t="e">
        <f>IF(VLOOKUP($A4621,Parts!$A:$AM,B$1,0)="X",S$2,"")</f>
        <v>#VALUE!</v>
      </c>
      <c r="C4621" t="e">
        <f>IF(VLOOKUP($A4621,Parts!$A:$AM,C$1,0)="X",T$2,"")</f>
        <v>#VALUE!</v>
      </c>
      <c r="D4621" t="e">
        <f>IF(VLOOKUP($A4621,Parts!$A:$AM,D$1,0)="X",U$2,"")</f>
        <v>#VALUE!</v>
      </c>
      <c r="E4621" t="e">
        <f>IF(VLOOKUP($A4621,Parts!$A:$AM,E$1,0)="X",V$2,"")</f>
        <v>#VALUE!</v>
      </c>
      <c r="F4621" t="e">
        <f>IF(VLOOKUP($A4621,Parts!$A:$AM,F$1,0)="X",W$2,"")</f>
        <v>#VALUE!</v>
      </c>
      <c r="G4621" t="e">
        <f>IF(VLOOKUP($A4621,Parts!$A:$AM,G$1,0)="X",X$2,"")</f>
        <v>#VALUE!</v>
      </c>
      <c r="H4621" t="e">
        <f>IF(VLOOKUP($A4621,Parts!$A:$AM,H$1,0)="X",Y$2,"")</f>
        <v>#VALUE!</v>
      </c>
      <c r="I4621" t="e">
        <f>IF(VLOOKUP($A4621,Parts!$A:$AM,I$1,0)="X",Z$2,"")</f>
        <v>#VALUE!</v>
      </c>
      <c r="J4621" t="e">
        <f>IF(VLOOKUP($A4621,Parts!$A:$AM,J$1,0)="X",AA$2,"")</f>
        <v>#VALUE!</v>
      </c>
      <c r="K4621" t="e">
        <f>IF(VLOOKUP($A4621,Parts!$A:$AM,K$1,0)="X",AB$2,"")</f>
        <v>#VALUE!</v>
      </c>
      <c r="L4621" t="e">
        <f>IF(VLOOKUP($A4621,Parts!$A:$AM,L$1,0)="X",AC$2,"")</f>
        <v>#VALUE!</v>
      </c>
      <c r="M4621" t="e">
        <f>IF(VLOOKUP($A4621,Parts!$A:$AM,M$1,0)="X",AD$2,"")</f>
        <v>#VALUE!</v>
      </c>
      <c r="N4621" t="e">
        <f>IF(VLOOKUP($A4621,Parts!$A:$AM,N$1,0)="X",AE$2,"")</f>
        <v>#VALUE!</v>
      </c>
      <c r="O4621" t="e">
        <f>IF(VLOOKUP($A4621,Parts!$A:$AM,O$1,0)="X",AF$2,"")</f>
        <v>#VALUE!</v>
      </c>
      <c r="P4621" t="e">
        <f t="shared" si="73"/>
        <v>#VALUE!</v>
      </c>
    </row>
    <row r="4622" spans="1:16" x14ac:dyDescent="0.25">
      <c r="A4622" t="e">
        <f>Table15[[#This Row],[Name]]</f>
        <v>#VALUE!</v>
      </c>
      <c r="B4622" t="e">
        <f>IF(VLOOKUP($A4622,Parts!$A:$AM,B$1,0)="X",S$2,"")</f>
        <v>#VALUE!</v>
      </c>
      <c r="C4622" t="e">
        <f>IF(VLOOKUP($A4622,Parts!$A:$AM,C$1,0)="X",T$2,"")</f>
        <v>#VALUE!</v>
      </c>
      <c r="D4622" t="e">
        <f>IF(VLOOKUP($A4622,Parts!$A:$AM,D$1,0)="X",U$2,"")</f>
        <v>#VALUE!</v>
      </c>
      <c r="E4622" t="e">
        <f>IF(VLOOKUP($A4622,Parts!$A:$AM,E$1,0)="X",V$2,"")</f>
        <v>#VALUE!</v>
      </c>
      <c r="F4622" t="e">
        <f>IF(VLOOKUP($A4622,Parts!$A:$AM,F$1,0)="X",W$2,"")</f>
        <v>#VALUE!</v>
      </c>
      <c r="G4622" t="e">
        <f>IF(VLOOKUP($A4622,Parts!$A:$AM,G$1,0)="X",X$2,"")</f>
        <v>#VALUE!</v>
      </c>
      <c r="H4622" t="e">
        <f>IF(VLOOKUP($A4622,Parts!$A:$AM,H$1,0)="X",Y$2,"")</f>
        <v>#VALUE!</v>
      </c>
      <c r="I4622" t="e">
        <f>IF(VLOOKUP($A4622,Parts!$A:$AM,I$1,0)="X",Z$2,"")</f>
        <v>#VALUE!</v>
      </c>
      <c r="J4622" t="e">
        <f>IF(VLOOKUP($A4622,Parts!$A:$AM,J$1,0)="X",AA$2,"")</f>
        <v>#VALUE!</v>
      </c>
      <c r="K4622" t="e">
        <f>IF(VLOOKUP($A4622,Parts!$A:$AM,K$1,0)="X",AB$2,"")</f>
        <v>#VALUE!</v>
      </c>
      <c r="L4622" t="e">
        <f>IF(VLOOKUP($A4622,Parts!$A:$AM,L$1,0)="X",AC$2,"")</f>
        <v>#VALUE!</v>
      </c>
      <c r="M4622" t="e">
        <f>IF(VLOOKUP($A4622,Parts!$A:$AM,M$1,0)="X",AD$2,"")</f>
        <v>#VALUE!</v>
      </c>
      <c r="N4622" t="e">
        <f>IF(VLOOKUP($A4622,Parts!$A:$AM,N$1,0)="X",AE$2,"")</f>
        <v>#VALUE!</v>
      </c>
      <c r="O4622" t="e">
        <f>IF(VLOOKUP($A4622,Parts!$A:$AM,O$1,0)="X",AF$2,"")</f>
        <v>#VALUE!</v>
      </c>
      <c r="P4622" t="e">
        <f t="shared" si="73"/>
        <v>#VALUE!</v>
      </c>
    </row>
    <row r="4623" spans="1:16" x14ac:dyDescent="0.25">
      <c r="A4623" t="e">
        <f>Table15[[#This Row],[Name]]</f>
        <v>#VALUE!</v>
      </c>
      <c r="B4623" t="e">
        <f>IF(VLOOKUP($A4623,Parts!$A:$AM,B$1,0)="X",S$2,"")</f>
        <v>#VALUE!</v>
      </c>
      <c r="C4623" t="e">
        <f>IF(VLOOKUP($A4623,Parts!$A:$AM,C$1,0)="X",T$2,"")</f>
        <v>#VALUE!</v>
      </c>
      <c r="D4623" t="e">
        <f>IF(VLOOKUP($A4623,Parts!$A:$AM,D$1,0)="X",U$2,"")</f>
        <v>#VALUE!</v>
      </c>
      <c r="E4623" t="e">
        <f>IF(VLOOKUP($A4623,Parts!$A:$AM,E$1,0)="X",V$2,"")</f>
        <v>#VALUE!</v>
      </c>
      <c r="F4623" t="e">
        <f>IF(VLOOKUP($A4623,Parts!$A:$AM,F$1,0)="X",W$2,"")</f>
        <v>#VALUE!</v>
      </c>
      <c r="G4623" t="e">
        <f>IF(VLOOKUP($A4623,Parts!$A:$AM,G$1,0)="X",X$2,"")</f>
        <v>#VALUE!</v>
      </c>
      <c r="H4623" t="e">
        <f>IF(VLOOKUP($A4623,Parts!$A:$AM,H$1,0)="X",Y$2,"")</f>
        <v>#VALUE!</v>
      </c>
      <c r="I4623" t="e">
        <f>IF(VLOOKUP($A4623,Parts!$A:$AM,I$1,0)="X",Z$2,"")</f>
        <v>#VALUE!</v>
      </c>
      <c r="J4623" t="e">
        <f>IF(VLOOKUP($A4623,Parts!$A:$AM,J$1,0)="X",AA$2,"")</f>
        <v>#VALUE!</v>
      </c>
      <c r="K4623" t="e">
        <f>IF(VLOOKUP($A4623,Parts!$A:$AM,K$1,0)="X",AB$2,"")</f>
        <v>#VALUE!</v>
      </c>
      <c r="L4623" t="e">
        <f>IF(VLOOKUP($A4623,Parts!$A:$AM,L$1,0)="X",AC$2,"")</f>
        <v>#VALUE!</v>
      </c>
      <c r="M4623" t="e">
        <f>IF(VLOOKUP($A4623,Parts!$A:$AM,M$1,0)="X",AD$2,"")</f>
        <v>#VALUE!</v>
      </c>
      <c r="N4623" t="e">
        <f>IF(VLOOKUP($A4623,Parts!$A:$AM,N$1,0)="X",AE$2,"")</f>
        <v>#VALUE!</v>
      </c>
      <c r="O4623" t="e">
        <f>IF(VLOOKUP($A4623,Parts!$A:$AM,O$1,0)="X",AF$2,"")</f>
        <v>#VALUE!</v>
      </c>
      <c r="P4623" t="e">
        <f t="shared" si="73"/>
        <v>#VALUE!</v>
      </c>
    </row>
    <row r="4624" spans="1:16" x14ac:dyDescent="0.25">
      <c r="A4624" t="e">
        <f>Table15[[#This Row],[Name]]</f>
        <v>#VALUE!</v>
      </c>
      <c r="B4624" t="e">
        <f>IF(VLOOKUP($A4624,Parts!$A:$AM,B$1,0)="X",S$2,"")</f>
        <v>#VALUE!</v>
      </c>
      <c r="C4624" t="e">
        <f>IF(VLOOKUP($A4624,Parts!$A:$AM,C$1,0)="X",T$2,"")</f>
        <v>#VALUE!</v>
      </c>
      <c r="D4624" t="e">
        <f>IF(VLOOKUP($A4624,Parts!$A:$AM,D$1,0)="X",U$2,"")</f>
        <v>#VALUE!</v>
      </c>
      <c r="E4624" t="e">
        <f>IF(VLOOKUP($A4624,Parts!$A:$AM,E$1,0)="X",V$2,"")</f>
        <v>#VALUE!</v>
      </c>
      <c r="F4624" t="e">
        <f>IF(VLOOKUP($A4624,Parts!$A:$AM,F$1,0)="X",W$2,"")</f>
        <v>#VALUE!</v>
      </c>
      <c r="G4624" t="e">
        <f>IF(VLOOKUP($A4624,Parts!$A:$AM,G$1,0)="X",X$2,"")</f>
        <v>#VALUE!</v>
      </c>
      <c r="H4624" t="e">
        <f>IF(VLOOKUP($A4624,Parts!$A:$AM,H$1,0)="X",Y$2,"")</f>
        <v>#VALUE!</v>
      </c>
      <c r="I4624" t="e">
        <f>IF(VLOOKUP($A4624,Parts!$A:$AM,I$1,0)="X",Z$2,"")</f>
        <v>#VALUE!</v>
      </c>
      <c r="J4624" t="e">
        <f>IF(VLOOKUP($A4624,Parts!$A:$AM,J$1,0)="X",AA$2,"")</f>
        <v>#VALUE!</v>
      </c>
      <c r="K4624" t="e">
        <f>IF(VLOOKUP($A4624,Parts!$A:$AM,K$1,0)="X",AB$2,"")</f>
        <v>#VALUE!</v>
      </c>
      <c r="L4624" t="e">
        <f>IF(VLOOKUP($A4624,Parts!$A:$AM,L$1,0)="X",AC$2,"")</f>
        <v>#VALUE!</v>
      </c>
      <c r="M4624" t="e">
        <f>IF(VLOOKUP($A4624,Parts!$A:$AM,M$1,0)="X",AD$2,"")</f>
        <v>#VALUE!</v>
      </c>
      <c r="N4624" t="e">
        <f>IF(VLOOKUP($A4624,Parts!$A:$AM,N$1,0)="X",AE$2,"")</f>
        <v>#VALUE!</v>
      </c>
      <c r="O4624" t="e">
        <f>IF(VLOOKUP($A4624,Parts!$A:$AM,O$1,0)="X",AF$2,"")</f>
        <v>#VALUE!</v>
      </c>
      <c r="P4624" t="e">
        <f t="shared" si="73"/>
        <v>#VALUE!</v>
      </c>
    </row>
    <row r="4625" spans="1:16" x14ac:dyDescent="0.25">
      <c r="A4625" t="e">
        <f>Table15[[#This Row],[Name]]</f>
        <v>#VALUE!</v>
      </c>
      <c r="B4625" t="e">
        <f>IF(VLOOKUP($A4625,Parts!$A:$AM,B$1,0)="X",S$2,"")</f>
        <v>#VALUE!</v>
      </c>
      <c r="C4625" t="e">
        <f>IF(VLOOKUP($A4625,Parts!$A:$AM,C$1,0)="X",T$2,"")</f>
        <v>#VALUE!</v>
      </c>
      <c r="D4625" t="e">
        <f>IF(VLOOKUP($A4625,Parts!$A:$AM,D$1,0)="X",U$2,"")</f>
        <v>#VALUE!</v>
      </c>
      <c r="E4625" t="e">
        <f>IF(VLOOKUP($A4625,Parts!$A:$AM,E$1,0)="X",V$2,"")</f>
        <v>#VALUE!</v>
      </c>
      <c r="F4625" t="e">
        <f>IF(VLOOKUP($A4625,Parts!$A:$AM,F$1,0)="X",W$2,"")</f>
        <v>#VALUE!</v>
      </c>
      <c r="G4625" t="e">
        <f>IF(VLOOKUP($A4625,Parts!$A:$AM,G$1,0)="X",X$2,"")</f>
        <v>#VALUE!</v>
      </c>
      <c r="H4625" t="e">
        <f>IF(VLOOKUP($A4625,Parts!$A:$AM,H$1,0)="X",Y$2,"")</f>
        <v>#VALUE!</v>
      </c>
      <c r="I4625" t="e">
        <f>IF(VLOOKUP($A4625,Parts!$A:$AM,I$1,0)="X",Z$2,"")</f>
        <v>#VALUE!</v>
      </c>
      <c r="J4625" t="e">
        <f>IF(VLOOKUP($A4625,Parts!$A:$AM,J$1,0)="X",AA$2,"")</f>
        <v>#VALUE!</v>
      </c>
      <c r="K4625" t="e">
        <f>IF(VLOOKUP($A4625,Parts!$A:$AM,K$1,0)="X",AB$2,"")</f>
        <v>#VALUE!</v>
      </c>
      <c r="L4625" t="e">
        <f>IF(VLOOKUP($A4625,Parts!$A:$AM,L$1,0)="X",AC$2,"")</f>
        <v>#VALUE!</v>
      </c>
      <c r="M4625" t="e">
        <f>IF(VLOOKUP($A4625,Parts!$A:$AM,M$1,0)="X",AD$2,"")</f>
        <v>#VALUE!</v>
      </c>
      <c r="N4625" t="e">
        <f>IF(VLOOKUP($A4625,Parts!$A:$AM,N$1,0)="X",AE$2,"")</f>
        <v>#VALUE!</v>
      </c>
      <c r="O4625" t="e">
        <f>IF(VLOOKUP($A4625,Parts!$A:$AM,O$1,0)="X",AF$2,"")</f>
        <v>#VALUE!</v>
      </c>
      <c r="P4625" t="e">
        <f t="shared" si="73"/>
        <v>#VALUE!</v>
      </c>
    </row>
    <row r="4626" spans="1:16" x14ac:dyDescent="0.25">
      <c r="A4626" t="e">
        <f>Table15[[#This Row],[Name]]</f>
        <v>#VALUE!</v>
      </c>
      <c r="B4626" t="e">
        <f>IF(VLOOKUP($A4626,Parts!$A:$AM,B$1,0)="X",S$2,"")</f>
        <v>#VALUE!</v>
      </c>
      <c r="C4626" t="e">
        <f>IF(VLOOKUP($A4626,Parts!$A:$AM,C$1,0)="X",T$2,"")</f>
        <v>#VALUE!</v>
      </c>
      <c r="D4626" t="e">
        <f>IF(VLOOKUP($A4626,Parts!$A:$AM,D$1,0)="X",U$2,"")</f>
        <v>#VALUE!</v>
      </c>
      <c r="E4626" t="e">
        <f>IF(VLOOKUP($A4626,Parts!$A:$AM,E$1,0)="X",V$2,"")</f>
        <v>#VALUE!</v>
      </c>
      <c r="F4626" t="e">
        <f>IF(VLOOKUP($A4626,Parts!$A:$AM,F$1,0)="X",W$2,"")</f>
        <v>#VALUE!</v>
      </c>
      <c r="G4626" t="e">
        <f>IF(VLOOKUP($A4626,Parts!$A:$AM,G$1,0)="X",X$2,"")</f>
        <v>#VALUE!</v>
      </c>
      <c r="H4626" t="e">
        <f>IF(VLOOKUP($A4626,Parts!$A:$AM,H$1,0)="X",Y$2,"")</f>
        <v>#VALUE!</v>
      </c>
      <c r="I4626" t="e">
        <f>IF(VLOOKUP($A4626,Parts!$A:$AM,I$1,0)="X",Z$2,"")</f>
        <v>#VALUE!</v>
      </c>
      <c r="J4626" t="e">
        <f>IF(VLOOKUP($A4626,Parts!$A:$AM,J$1,0)="X",AA$2,"")</f>
        <v>#VALUE!</v>
      </c>
      <c r="K4626" t="e">
        <f>IF(VLOOKUP($A4626,Parts!$A:$AM,K$1,0)="X",AB$2,"")</f>
        <v>#VALUE!</v>
      </c>
      <c r="L4626" t="e">
        <f>IF(VLOOKUP($A4626,Parts!$A:$AM,L$1,0)="X",AC$2,"")</f>
        <v>#VALUE!</v>
      </c>
      <c r="M4626" t="e">
        <f>IF(VLOOKUP($A4626,Parts!$A:$AM,M$1,0)="X",AD$2,"")</f>
        <v>#VALUE!</v>
      </c>
      <c r="N4626" t="e">
        <f>IF(VLOOKUP($A4626,Parts!$A:$AM,N$1,0)="X",AE$2,"")</f>
        <v>#VALUE!</v>
      </c>
      <c r="O4626" t="e">
        <f>IF(VLOOKUP($A4626,Parts!$A:$AM,O$1,0)="X",AF$2,"")</f>
        <v>#VALUE!</v>
      </c>
      <c r="P4626" t="e">
        <f t="shared" si="73"/>
        <v>#VALUE!</v>
      </c>
    </row>
    <row r="4627" spans="1:16" x14ac:dyDescent="0.25">
      <c r="A4627" t="e">
        <f>Table15[[#This Row],[Name]]</f>
        <v>#VALUE!</v>
      </c>
      <c r="B4627" t="e">
        <f>IF(VLOOKUP($A4627,Parts!$A:$AM,B$1,0)="X",S$2,"")</f>
        <v>#VALUE!</v>
      </c>
      <c r="C4627" t="e">
        <f>IF(VLOOKUP($A4627,Parts!$A:$AM,C$1,0)="X",T$2,"")</f>
        <v>#VALUE!</v>
      </c>
      <c r="D4627" t="e">
        <f>IF(VLOOKUP($A4627,Parts!$A:$AM,D$1,0)="X",U$2,"")</f>
        <v>#VALUE!</v>
      </c>
      <c r="E4627" t="e">
        <f>IF(VLOOKUP($A4627,Parts!$A:$AM,E$1,0)="X",V$2,"")</f>
        <v>#VALUE!</v>
      </c>
      <c r="F4627" t="e">
        <f>IF(VLOOKUP($A4627,Parts!$A:$AM,F$1,0)="X",W$2,"")</f>
        <v>#VALUE!</v>
      </c>
      <c r="G4627" t="e">
        <f>IF(VLOOKUP($A4627,Parts!$A:$AM,G$1,0)="X",X$2,"")</f>
        <v>#VALUE!</v>
      </c>
      <c r="H4627" t="e">
        <f>IF(VLOOKUP($A4627,Parts!$A:$AM,H$1,0)="X",Y$2,"")</f>
        <v>#VALUE!</v>
      </c>
      <c r="I4627" t="e">
        <f>IF(VLOOKUP($A4627,Parts!$A:$AM,I$1,0)="X",Z$2,"")</f>
        <v>#VALUE!</v>
      </c>
      <c r="J4627" t="e">
        <f>IF(VLOOKUP($A4627,Parts!$A:$AM,J$1,0)="X",AA$2,"")</f>
        <v>#VALUE!</v>
      </c>
      <c r="K4627" t="e">
        <f>IF(VLOOKUP($A4627,Parts!$A:$AM,K$1,0)="X",AB$2,"")</f>
        <v>#VALUE!</v>
      </c>
      <c r="L4627" t="e">
        <f>IF(VLOOKUP($A4627,Parts!$A:$AM,L$1,0)="X",AC$2,"")</f>
        <v>#VALUE!</v>
      </c>
      <c r="M4627" t="e">
        <f>IF(VLOOKUP($A4627,Parts!$A:$AM,M$1,0)="X",AD$2,"")</f>
        <v>#VALUE!</v>
      </c>
      <c r="N4627" t="e">
        <f>IF(VLOOKUP($A4627,Parts!$A:$AM,N$1,0)="X",AE$2,"")</f>
        <v>#VALUE!</v>
      </c>
      <c r="O4627" t="e">
        <f>IF(VLOOKUP($A4627,Parts!$A:$AM,O$1,0)="X",AF$2,"")</f>
        <v>#VALUE!</v>
      </c>
      <c r="P4627" t="e">
        <f t="shared" si="73"/>
        <v>#VALUE!</v>
      </c>
    </row>
    <row r="4628" spans="1:16" x14ac:dyDescent="0.25">
      <c r="A4628" t="e">
        <f>Table15[[#This Row],[Name]]</f>
        <v>#VALUE!</v>
      </c>
      <c r="B4628" t="e">
        <f>IF(VLOOKUP($A4628,Parts!$A:$AM,B$1,0)="X",S$2,"")</f>
        <v>#VALUE!</v>
      </c>
      <c r="C4628" t="e">
        <f>IF(VLOOKUP($A4628,Parts!$A:$AM,C$1,0)="X",T$2,"")</f>
        <v>#VALUE!</v>
      </c>
      <c r="D4628" t="e">
        <f>IF(VLOOKUP($A4628,Parts!$A:$AM,D$1,0)="X",U$2,"")</f>
        <v>#VALUE!</v>
      </c>
      <c r="E4628" t="e">
        <f>IF(VLOOKUP($A4628,Parts!$A:$AM,E$1,0)="X",V$2,"")</f>
        <v>#VALUE!</v>
      </c>
      <c r="F4628" t="e">
        <f>IF(VLOOKUP($A4628,Parts!$A:$AM,F$1,0)="X",W$2,"")</f>
        <v>#VALUE!</v>
      </c>
      <c r="G4628" t="e">
        <f>IF(VLOOKUP($A4628,Parts!$A:$AM,G$1,0)="X",X$2,"")</f>
        <v>#VALUE!</v>
      </c>
      <c r="H4628" t="e">
        <f>IF(VLOOKUP($A4628,Parts!$A:$AM,H$1,0)="X",Y$2,"")</f>
        <v>#VALUE!</v>
      </c>
      <c r="I4628" t="e">
        <f>IF(VLOOKUP($A4628,Parts!$A:$AM,I$1,0)="X",Z$2,"")</f>
        <v>#VALUE!</v>
      </c>
      <c r="J4628" t="e">
        <f>IF(VLOOKUP($A4628,Parts!$A:$AM,J$1,0)="X",AA$2,"")</f>
        <v>#VALUE!</v>
      </c>
      <c r="K4628" t="e">
        <f>IF(VLOOKUP($A4628,Parts!$A:$AM,K$1,0)="X",AB$2,"")</f>
        <v>#VALUE!</v>
      </c>
      <c r="L4628" t="e">
        <f>IF(VLOOKUP($A4628,Parts!$A:$AM,L$1,0)="X",AC$2,"")</f>
        <v>#VALUE!</v>
      </c>
      <c r="M4628" t="e">
        <f>IF(VLOOKUP($A4628,Parts!$A:$AM,M$1,0)="X",AD$2,"")</f>
        <v>#VALUE!</v>
      </c>
      <c r="N4628" t="e">
        <f>IF(VLOOKUP($A4628,Parts!$A:$AM,N$1,0)="X",AE$2,"")</f>
        <v>#VALUE!</v>
      </c>
      <c r="O4628" t="e">
        <f>IF(VLOOKUP($A4628,Parts!$A:$AM,O$1,0)="X",AF$2,"")</f>
        <v>#VALUE!</v>
      </c>
      <c r="P4628" t="e">
        <f t="shared" si="73"/>
        <v>#VALUE!</v>
      </c>
    </row>
    <row r="4629" spans="1:16" x14ac:dyDescent="0.25">
      <c r="A4629" t="e">
        <f>Table15[[#This Row],[Name]]</f>
        <v>#VALUE!</v>
      </c>
      <c r="B4629" t="e">
        <f>IF(VLOOKUP($A4629,Parts!$A:$AM,B$1,0)="X",S$2,"")</f>
        <v>#VALUE!</v>
      </c>
      <c r="C4629" t="e">
        <f>IF(VLOOKUP($A4629,Parts!$A:$AM,C$1,0)="X",T$2,"")</f>
        <v>#VALUE!</v>
      </c>
      <c r="D4629" t="e">
        <f>IF(VLOOKUP($A4629,Parts!$A:$AM,D$1,0)="X",U$2,"")</f>
        <v>#VALUE!</v>
      </c>
      <c r="E4629" t="e">
        <f>IF(VLOOKUP($A4629,Parts!$A:$AM,E$1,0)="X",V$2,"")</f>
        <v>#VALUE!</v>
      </c>
      <c r="F4629" t="e">
        <f>IF(VLOOKUP($A4629,Parts!$A:$AM,F$1,0)="X",W$2,"")</f>
        <v>#VALUE!</v>
      </c>
      <c r="G4629" t="e">
        <f>IF(VLOOKUP($A4629,Parts!$A:$AM,G$1,0)="X",X$2,"")</f>
        <v>#VALUE!</v>
      </c>
      <c r="H4629" t="e">
        <f>IF(VLOOKUP($A4629,Parts!$A:$AM,H$1,0)="X",Y$2,"")</f>
        <v>#VALUE!</v>
      </c>
      <c r="I4629" t="e">
        <f>IF(VLOOKUP($A4629,Parts!$A:$AM,I$1,0)="X",Z$2,"")</f>
        <v>#VALUE!</v>
      </c>
      <c r="J4629" t="e">
        <f>IF(VLOOKUP($A4629,Parts!$A:$AM,J$1,0)="X",AA$2,"")</f>
        <v>#VALUE!</v>
      </c>
      <c r="K4629" t="e">
        <f>IF(VLOOKUP($A4629,Parts!$A:$AM,K$1,0)="X",AB$2,"")</f>
        <v>#VALUE!</v>
      </c>
      <c r="L4629" t="e">
        <f>IF(VLOOKUP($A4629,Parts!$A:$AM,L$1,0)="X",AC$2,"")</f>
        <v>#VALUE!</v>
      </c>
      <c r="M4629" t="e">
        <f>IF(VLOOKUP($A4629,Parts!$A:$AM,M$1,0)="X",AD$2,"")</f>
        <v>#VALUE!</v>
      </c>
      <c r="N4629" t="e">
        <f>IF(VLOOKUP($A4629,Parts!$A:$AM,N$1,0)="X",AE$2,"")</f>
        <v>#VALUE!</v>
      </c>
      <c r="O4629" t="e">
        <f>IF(VLOOKUP($A4629,Parts!$A:$AM,O$1,0)="X",AF$2,"")</f>
        <v>#VALUE!</v>
      </c>
      <c r="P4629" t="e">
        <f t="shared" si="73"/>
        <v>#VALUE!</v>
      </c>
    </row>
    <row r="4630" spans="1:16" x14ac:dyDescent="0.25">
      <c r="A4630" t="e">
        <f>Table15[[#This Row],[Name]]</f>
        <v>#VALUE!</v>
      </c>
      <c r="B4630" t="e">
        <f>IF(VLOOKUP($A4630,Parts!$A:$AM,B$1,0)="X",S$2,"")</f>
        <v>#VALUE!</v>
      </c>
      <c r="C4630" t="e">
        <f>IF(VLOOKUP($A4630,Parts!$A:$AM,C$1,0)="X",T$2,"")</f>
        <v>#VALUE!</v>
      </c>
      <c r="D4630" t="e">
        <f>IF(VLOOKUP($A4630,Parts!$A:$AM,D$1,0)="X",U$2,"")</f>
        <v>#VALUE!</v>
      </c>
      <c r="E4630" t="e">
        <f>IF(VLOOKUP($A4630,Parts!$A:$AM,E$1,0)="X",V$2,"")</f>
        <v>#VALUE!</v>
      </c>
      <c r="F4630" t="e">
        <f>IF(VLOOKUP($A4630,Parts!$A:$AM,F$1,0)="X",W$2,"")</f>
        <v>#VALUE!</v>
      </c>
      <c r="G4630" t="e">
        <f>IF(VLOOKUP($A4630,Parts!$A:$AM,G$1,0)="X",X$2,"")</f>
        <v>#VALUE!</v>
      </c>
      <c r="H4630" t="e">
        <f>IF(VLOOKUP($A4630,Parts!$A:$AM,H$1,0)="X",Y$2,"")</f>
        <v>#VALUE!</v>
      </c>
      <c r="I4630" t="e">
        <f>IF(VLOOKUP($A4630,Parts!$A:$AM,I$1,0)="X",Z$2,"")</f>
        <v>#VALUE!</v>
      </c>
      <c r="J4630" t="e">
        <f>IF(VLOOKUP($A4630,Parts!$A:$AM,J$1,0)="X",AA$2,"")</f>
        <v>#VALUE!</v>
      </c>
      <c r="K4630" t="e">
        <f>IF(VLOOKUP($A4630,Parts!$A:$AM,K$1,0)="X",AB$2,"")</f>
        <v>#VALUE!</v>
      </c>
      <c r="L4630" t="e">
        <f>IF(VLOOKUP($A4630,Parts!$A:$AM,L$1,0)="X",AC$2,"")</f>
        <v>#VALUE!</v>
      </c>
      <c r="M4630" t="e">
        <f>IF(VLOOKUP($A4630,Parts!$A:$AM,M$1,0)="X",AD$2,"")</f>
        <v>#VALUE!</v>
      </c>
      <c r="N4630" t="e">
        <f>IF(VLOOKUP($A4630,Parts!$A:$AM,N$1,0)="X",AE$2,"")</f>
        <v>#VALUE!</v>
      </c>
      <c r="O4630" t="e">
        <f>IF(VLOOKUP($A4630,Parts!$A:$AM,O$1,0)="X",AF$2,"")</f>
        <v>#VALUE!</v>
      </c>
      <c r="P4630" t="e">
        <f t="shared" si="73"/>
        <v>#VALUE!</v>
      </c>
    </row>
    <row r="4631" spans="1:16" x14ac:dyDescent="0.25">
      <c r="A4631" t="e">
        <f>Table15[[#This Row],[Name]]</f>
        <v>#VALUE!</v>
      </c>
      <c r="B4631" t="e">
        <f>IF(VLOOKUP($A4631,Parts!$A:$AM,B$1,0)="X",S$2,"")</f>
        <v>#VALUE!</v>
      </c>
      <c r="C4631" t="e">
        <f>IF(VLOOKUP($A4631,Parts!$A:$AM,C$1,0)="X",T$2,"")</f>
        <v>#VALUE!</v>
      </c>
      <c r="D4631" t="e">
        <f>IF(VLOOKUP($A4631,Parts!$A:$AM,D$1,0)="X",U$2,"")</f>
        <v>#VALUE!</v>
      </c>
      <c r="E4631" t="e">
        <f>IF(VLOOKUP($A4631,Parts!$A:$AM,E$1,0)="X",V$2,"")</f>
        <v>#VALUE!</v>
      </c>
      <c r="F4631" t="e">
        <f>IF(VLOOKUP($A4631,Parts!$A:$AM,F$1,0)="X",W$2,"")</f>
        <v>#VALUE!</v>
      </c>
      <c r="G4631" t="e">
        <f>IF(VLOOKUP($A4631,Parts!$A:$AM,G$1,0)="X",X$2,"")</f>
        <v>#VALUE!</v>
      </c>
      <c r="H4631" t="e">
        <f>IF(VLOOKUP($A4631,Parts!$A:$AM,H$1,0)="X",Y$2,"")</f>
        <v>#VALUE!</v>
      </c>
      <c r="I4631" t="e">
        <f>IF(VLOOKUP($A4631,Parts!$A:$AM,I$1,0)="X",Z$2,"")</f>
        <v>#VALUE!</v>
      </c>
      <c r="J4631" t="e">
        <f>IF(VLOOKUP($A4631,Parts!$A:$AM,J$1,0)="X",AA$2,"")</f>
        <v>#VALUE!</v>
      </c>
      <c r="K4631" t="e">
        <f>IF(VLOOKUP($A4631,Parts!$A:$AM,K$1,0)="X",AB$2,"")</f>
        <v>#VALUE!</v>
      </c>
      <c r="L4631" t="e">
        <f>IF(VLOOKUP($A4631,Parts!$A:$AM,L$1,0)="X",AC$2,"")</f>
        <v>#VALUE!</v>
      </c>
      <c r="M4631" t="e">
        <f>IF(VLOOKUP($A4631,Parts!$A:$AM,M$1,0)="X",AD$2,"")</f>
        <v>#VALUE!</v>
      </c>
      <c r="N4631" t="e">
        <f>IF(VLOOKUP($A4631,Parts!$A:$AM,N$1,0)="X",AE$2,"")</f>
        <v>#VALUE!</v>
      </c>
      <c r="O4631" t="e">
        <f>IF(VLOOKUP($A4631,Parts!$A:$AM,O$1,0)="X",AF$2,"")</f>
        <v>#VALUE!</v>
      </c>
      <c r="P4631" t="e">
        <f t="shared" si="73"/>
        <v>#VALUE!</v>
      </c>
    </row>
    <row r="4632" spans="1:16" x14ac:dyDescent="0.25">
      <c r="A4632" t="e">
        <f>Table15[[#This Row],[Name]]</f>
        <v>#VALUE!</v>
      </c>
      <c r="B4632" t="e">
        <f>IF(VLOOKUP($A4632,Parts!$A:$AM,B$1,0)="X",S$2,"")</f>
        <v>#VALUE!</v>
      </c>
      <c r="C4632" t="e">
        <f>IF(VLOOKUP($A4632,Parts!$A:$AM,C$1,0)="X",T$2,"")</f>
        <v>#VALUE!</v>
      </c>
      <c r="D4632" t="e">
        <f>IF(VLOOKUP($A4632,Parts!$A:$AM,D$1,0)="X",U$2,"")</f>
        <v>#VALUE!</v>
      </c>
      <c r="E4632" t="e">
        <f>IF(VLOOKUP($A4632,Parts!$A:$AM,E$1,0)="X",V$2,"")</f>
        <v>#VALUE!</v>
      </c>
      <c r="F4632" t="e">
        <f>IF(VLOOKUP($A4632,Parts!$A:$AM,F$1,0)="X",W$2,"")</f>
        <v>#VALUE!</v>
      </c>
      <c r="G4632" t="e">
        <f>IF(VLOOKUP($A4632,Parts!$A:$AM,G$1,0)="X",X$2,"")</f>
        <v>#VALUE!</v>
      </c>
      <c r="H4632" t="e">
        <f>IF(VLOOKUP($A4632,Parts!$A:$AM,H$1,0)="X",Y$2,"")</f>
        <v>#VALUE!</v>
      </c>
      <c r="I4632" t="e">
        <f>IF(VLOOKUP($A4632,Parts!$A:$AM,I$1,0)="X",Z$2,"")</f>
        <v>#VALUE!</v>
      </c>
      <c r="J4632" t="e">
        <f>IF(VLOOKUP($A4632,Parts!$A:$AM,J$1,0)="X",AA$2,"")</f>
        <v>#VALUE!</v>
      </c>
      <c r="K4632" t="e">
        <f>IF(VLOOKUP($A4632,Parts!$A:$AM,K$1,0)="X",AB$2,"")</f>
        <v>#VALUE!</v>
      </c>
      <c r="L4632" t="e">
        <f>IF(VLOOKUP($A4632,Parts!$A:$AM,L$1,0)="X",AC$2,"")</f>
        <v>#VALUE!</v>
      </c>
      <c r="M4632" t="e">
        <f>IF(VLOOKUP($A4632,Parts!$A:$AM,M$1,0)="X",AD$2,"")</f>
        <v>#VALUE!</v>
      </c>
      <c r="N4632" t="e">
        <f>IF(VLOOKUP($A4632,Parts!$A:$AM,N$1,0)="X",AE$2,"")</f>
        <v>#VALUE!</v>
      </c>
      <c r="O4632" t="e">
        <f>IF(VLOOKUP($A4632,Parts!$A:$AM,O$1,0)="X",AF$2,"")</f>
        <v>#VALUE!</v>
      </c>
      <c r="P4632" t="e">
        <f t="shared" si="73"/>
        <v>#VALUE!</v>
      </c>
    </row>
    <row r="4633" spans="1:16" x14ac:dyDescent="0.25">
      <c r="A4633" t="e">
        <f>Table15[[#This Row],[Name]]</f>
        <v>#VALUE!</v>
      </c>
      <c r="B4633" t="e">
        <f>IF(VLOOKUP($A4633,Parts!$A:$AM,B$1,0)="X",S$2,"")</f>
        <v>#VALUE!</v>
      </c>
      <c r="C4633" t="e">
        <f>IF(VLOOKUP($A4633,Parts!$A:$AM,C$1,0)="X",T$2,"")</f>
        <v>#VALUE!</v>
      </c>
      <c r="D4633" t="e">
        <f>IF(VLOOKUP($A4633,Parts!$A:$AM,D$1,0)="X",U$2,"")</f>
        <v>#VALUE!</v>
      </c>
      <c r="E4633" t="e">
        <f>IF(VLOOKUP($A4633,Parts!$A:$AM,E$1,0)="X",V$2,"")</f>
        <v>#VALUE!</v>
      </c>
      <c r="F4633" t="e">
        <f>IF(VLOOKUP($A4633,Parts!$A:$AM,F$1,0)="X",W$2,"")</f>
        <v>#VALUE!</v>
      </c>
      <c r="G4633" t="e">
        <f>IF(VLOOKUP($A4633,Parts!$A:$AM,G$1,0)="X",X$2,"")</f>
        <v>#VALUE!</v>
      </c>
      <c r="H4633" t="e">
        <f>IF(VLOOKUP($A4633,Parts!$A:$AM,H$1,0)="X",Y$2,"")</f>
        <v>#VALUE!</v>
      </c>
      <c r="I4633" t="e">
        <f>IF(VLOOKUP($A4633,Parts!$A:$AM,I$1,0)="X",Z$2,"")</f>
        <v>#VALUE!</v>
      </c>
      <c r="J4633" t="e">
        <f>IF(VLOOKUP($A4633,Parts!$A:$AM,J$1,0)="X",AA$2,"")</f>
        <v>#VALUE!</v>
      </c>
      <c r="K4633" t="e">
        <f>IF(VLOOKUP($A4633,Parts!$A:$AM,K$1,0)="X",AB$2,"")</f>
        <v>#VALUE!</v>
      </c>
      <c r="L4633" t="e">
        <f>IF(VLOOKUP($A4633,Parts!$A:$AM,L$1,0)="X",AC$2,"")</f>
        <v>#VALUE!</v>
      </c>
      <c r="M4633" t="e">
        <f>IF(VLOOKUP($A4633,Parts!$A:$AM,M$1,0)="X",AD$2,"")</f>
        <v>#VALUE!</v>
      </c>
      <c r="N4633" t="e">
        <f>IF(VLOOKUP($A4633,Parts!$A:$AM,N$1,0)="X",AE$2,"")</f>
        <v>#VALUE!</v>
      </c>
      <c r="O4633" t="e">
        <f>IF(VLOOKUP($A4633,Parts!$A:$AM,O$1,0)="X",AF$2,"")</f>
        <v>#VALUE!</v>
      </c>
      <c r="P4633" t="e">
        <f t="shared" si="73"/>
        <v>#VALUE!</v>
      </c>
    </row>
    <row r="4634" spans="1:16" x14ac:dyDescent="0.25">
      <c r="A4634" t="e">
        <f>Table15[[#This Row],[Name]]</f>
        <v>#VALUE!</v>
      </c>
      <c r="B4634" t="e">
        <f>IF(VLOOKUP($A4634,Parts!$A:$AM,B$1,0)="X",S$2,"")</f>
        <v>#VALUE!</v>
      </c>
      <c r="C4634" t="e">
        <f>IF(VLOOKUP($A4634,Parts!$A:$AM,C$1,0)="X",T$2,"")</f>
        <v>#VALUE!</v>
      </c>
      <c r="D4634" t="e">
        <f>IF(VLOOKUP($A4634,Parts!$A:$AM,D$1,0)="X",U$2,"")</f>
        <v>#VALUE!</v>
      </c>
      <c r="E4634" t="e">
        <f>IF(VLOOKUP($A4634,Parts!$A:$AM,E$1,0)="X",V$2,"")</f>
        <v>#VALUE!</v>
      </c>
      <c r="F4634" t="e">
        <f>IF(VLOOKUP($A4634,Parts!$A:$AM,F$1,0)="X",W$2,"")</f>
        <v>#VALUE!</v>
      </c>
      <c r="G4634" t="e">
        <f>IF(VLOOKUP($A4634,Parts!$A:$AM,G$1,0)="X",X$2,"")</f>
        <v>#VALUE!</v>
      </c>
      <c r="H4634" t="e">
        <f>IF(VLOOKUP($A4634,Parts!$A:$AM,H$1,0)="X",Y$2,"")</f>
        <v>#VALUE!</v>
      </c>
      <c r="I4634" t="e">
        <f>IF(VLOOKUP($A4634,Parts!$A:$AM,I$1,0)="X",Z$2,"")</f>
        <v>#VALUE!</v>
      </c>
      <c r="J4634" t="e">
        <f>IF(VLOOKUP($A4634,Parts!$A:$AM,J$1,0)="X",AA$2,"")</f>
        <v>#VALUE!</v>
      </c>
      <c r="K4634" t="e">
        <f>IF(VLOOKUP($A4634,Parts!$A:$AM,K$1,0)="X",AB$2,"")</f>
        <v>#VALUE!</v>
      </c>
      <c r="L4634" t="e">
        <f>IF(VLOOKUP($A4634,Parts!$A:$AM,L$1,0)="X",AC$2,"")</f>
        <v>#VALUE!</v>
      </c>
      <c r="M4634" t="e">
        <f>IF(VLOOKUP($A4634,Parts!$A:$AM,M$1,0)="X",AD$2,"")</f>
        <v>#VALUE!</v>
      </c>
      <c r="N4634" t="e">
        <f>IF(VLOOKUP($A4634,Parts!$A:$AM,N$1,0)="X",AE$2,"")</f>
        <v>#VALUE!</v>
      </c>
      <c r="O4634" t="e">
        <f>IF(VLOOKUP($A4634,Parts!$A:$AM,O$1,0)="X",AF$2,"")</f>
        <v>#VALUE!</v>
      </c>
      <c r="P4634" t="e">
        <f t="shared" si="73"/>
        <v>#VALUE!</v>
      </c>
    </row>
    <row r="4635" spans="1:16" x14ac:dyDescent="0.25">
      <c r="A4635" t="e">
        <f>Table15[[#This Row],[Name]]</f>
        <v>#VALUE!</v>
      </c>
      <c r="B4635" t="e">
        <f>IF(VLOOKUP($A4635,Parts!$A:$AM,B$1,0)="X",S$2,"")</f>
        <v>#VALUE!</v>
      </c>
      <c r="C4635" t="e">
        <f>IF(VLOOKUP($A4635,Parts!$A:$AM,C$1,0)="X",T$2,"")</f>
        <v>#VALUE!</v>
      </c>
      <c r="D4635" t="e">
        <f>IF(VLOOKUP($A4635,Parts!$A:$AM,D$1,0)="X",U$2,"")</f>
        <v>#VALUE!</v>
      </c>
      <c r="E4635" t="e">
        <f>IF(VLOOKUP($A4635,Parts!$A:$AM,E$1,0)="X",V$2,"")</f>
        <v>#VALUE!</v>
      </c>
      <c r="F4635" t="e">
        <f>IF(VLOOKUP($A4635,Parts!$A:$AM,F$1,0)="X",W$2,"")</f>
        <v>#VALUE!</v>
      </c>
      <c r="G4635" t="e">
        <f>IF(VLOOKUP($A4635,Parts!$A:$AM,G$1,0)="X",X$2,"")</f>
        <v>#VALUE!</v>
      </c>
      <c r="H4635" t="e">
        <f>IF(VLOOKUP($A4635,Parts!$A:$AM,H$1,0)="X",Y$2,"")</f>
        <v>#VALUE!</v>
      </c>
      <c r="I4635" t="e">
        <f>IF(VLOOKUP($A4635,Parts!$A:$AM,I$1,0)="X",Z$2,"")</f>
        <v>#VALUE!</v>
      </c>
      <c r="J4635" t="e">
        <f>IF(VLOOKUP($A4635,Parts!$A:$AM,J$1,0)="X",AA$2,"")</f>
        <v>#VALUE!</v>
      </c>
      <c r="K4635" t="e">
        <f>IF(VLOOKUP($A4635,Parts!$A:$AM,K$1,0)="X",AB$2,"")</f>
        <v>#VALUE!</v>
      </c>
      <c r="L4635" t="e">
        <f>IF(VLOOKUP($A4635,Parts!$A:$AM,L$1,0)="X",AC$2,"")</f>
        <v>#VALUE!</v>
      </c>
      <c r="M4635" t="e">
        <f>IF(VLOOKUP($A4635,Parts!$A:$AM,M$1,0)="X",AD$2,"")</f>
        <v>#VALUE!</v>
      </c>
      <c r="N4635" t="e">
        <f>IF(VLOOKUP($A4635,Parts!$A:$AM,N$1,0)="X",AE$2,"")</f>
        <v>#VALUE!</v>
      </c>
      <c r="O4635" t="e">
        <f>IF(VLOOKUP($A4635,Parts!$A:$AM,O$1,0)="X",AF$2,"")</f>
        <v>#VALUE!</v>
      </c>
      <c r="P4635" t="e">
        <f t="shared" si="73"/>
        <v>#VALUE!</v>
      </c>
    </row>
    <row r="4636" spans="1:16" x14ac:dyDescent="0.25">
      <c r="A4636" t="e">
        <f>Table15[[#This Row],[Name]]</f>
        <v>#VALUE!</v>
      </c>
      <c r="B4636" t="e">
        <f>IF(VLOOKUP($A4636,Parts!$A:$AM,B$1,0)="X",S$2,"")</f>
        <v>#VALUE!</v>
      </c>
      <c r="C4636" t="e">
        <f>IF(VLOOKUP($A4636,Parts!$A:$AM,C$1,0)="X",T$2,"")</f>
        <v>#VALUE!</v>
      </c>
      <c r="D4636" t="e">
        <f>IF(VLOOKUP($A4636,Parts!$A:$AM,D$1,0)="X",U$2,"")</f>
        <v>#VALUE!</v>
      </c>
      <c r="E4636" t="e">
        <f>IF(VLOOKUP($A4636,Parts!$A:$AM,E$1,0)="X",V$2,"")</f>
        <v>#VALUE!</v>
      </c>
      <c r="F4636" t="e">
        <f>IF(VLOOKUP($A4636,Parts!$A:$AM,F$1,0)="X",W$2,"")</f>
        <v>#VALUE!</v>
      </c>
      <c r="G4636" t="e">
        <f>IF(VLOOKUP($A4636,Parts!$A:$AM,G$1,0)="X",X$2,"")</f>
        <v>#VALUE!</v>
      </c>
      <c r="H4636" t="e">
        <f>IF(VLOOKUP($A4636,Parts!$A:$AM,H$1,0)="X",Y$2,"")</f>
        <v>#VALUE!</v>
      </c>
      <c r="I4636" t="e">
        <f>IF(VLOOKUP($A4636,Parts!$A:$AM,I$1,0)="X",Z$2,"")</f>
        <v>#VALUE!</v>
      </c>
      <c r="J4636" t="e">
        <f>IF(VLOOKUP($A4636,Parts!$A:$AM,J$1,0)="X",AA$2,"")</f>
        <v>#VALUE!</v>
      </c>
      <c r="K4636" t="e">
        <f>IF(VLOOKUP($A4636,Parts!$A:$AM,K$1,0)="X",AB$2,"")</f>
        <v>#VALUE!</v>
      </c>
      <c r="L4636" t="e">
        <f>IF(VLOOKUP($A4636,Parts!$A:$AM,L$1,0)="X",AC$2,"")</f>
        <v>#VALUE!</v>
      </c>
      <c r="M4636" t="e">
        <f>IF(VLOOKUP($A4636,Parts!$A:$AM,M$1,0)="X",AD$2,"")</f>
        <v>#VALUE!</v>
      </c>
      <c r="N4636" t="e">
        <f>IF(VLOOKUP($A4636,Parts!$A:$AM,N$1,0)="X",AE$2,"")</f>
        <v>#VALUE!</v>
      </c>
      <c r="O4636" t="e">
        <f>IF(VLOOKUP($A4636,Parts!$A:$AM,O$1,0)="X",AF$2,"")</f>
        <v>#VALUE!</v>
      </c>
      <c r="P4636" t="e">
        <f t="shared" si="73"/>
        <v>#VALUE!</v>
      </c>
    </row>
    <row r="4637" spans="1:16" x14ac:dyDescent="0.25">
      <c r="A4637" t="e">
        <f>Table15[[#This Row],[Name]]</f>
        <v>#VALUE!</v>
      </c>
      <c r="B4637" t="e">
        <f>IF(VLOOKUP($A4637,Parts!$A:$AM,B$1,0)="X",S$2,"")</f>
        <v>#VALUE!</v>
      </c>
      <c r="C4637" t="e">
        <f>IF(VLOOKUP($A4637,Parts!$A:$AM,C$1,0)="X",T$2,"")</f>
        <v>#VALUE!</v>
      </c>
      <c r="D4637" t="e">
        <f>IF(VLOOKUP($A4637,Parts!$A:$AM,D$1,0)="X",U$2,"")</f>
        <v>#VALUE!</v>
      </c>
      <c r="E4637" t="e">
        <f>IF(VLOOKUP($A4637,Parts!$A:$AM,E$1,0)="X",V$2,"")</f>
        <v>#VALUE!</v>
      </c>
      <c r="F4637" t="e">
        <f>IF(VLOOKUP($A4637,Parts!$A:$AM,F$1,0)="X",W$2,"")</f>
        <v>#VALUE!</v>
      </c>
      <c r="G4637" t="e">
        <f>IF(VLOOKUP($A4637,Parts!$A:$AM,G$1,0)="X",X$2,"")</f>
        <v>#VALUE!</v>
      </c>
      <c r="H4637" t="e">
        <f>IF(VLOOKUP($A4637,Parts!$A:$AM,H$1,0)="X",Y$2,"")</f>
        <v>#VALUE!</v>
      </c>
      <c r="I4637" t="e">
        <f>IF(VLOOKUP($A4637,Parts!$A:$AM,I$1,0)="X",Z$2,"")</f>
        <v>#VALUE!</v>
      </c>
      <c r="J4637" t="e">
        <f>IF(VLOOKUP($A4637,Parts!$A:$AM,J$1,0)="X",AA$2,"")</f>
        <v>#VALUE!</v>
      </c>
      <c r="K4637" t="e">
        <f>IF(VLOOKUP($A4637,Parts!$A:$AM,K$1,0)="X",AB$2,"")</f>
        <v>#VALUE!</v>
      </c>
      <c r="L4637" t="e">
        <f>IF(VLOOKUP($A4637,Parts!$A:$AM,L$1,0)="X",AC$2,"")</f>
        <v>#VALUE!</v>
      </c>
      <c r="M4637" t="e">
        <f>IF(VLOOKUP($A4637,Parts!$A:$AM,M$1,0)="X",AD$2,"")</f>
        <v>#VALUE!</v>
      </c>
      <c r="N4637" t="e">
        <f>IF(VLOOKUP($A4637,Parts!$A:$AM,N$1,0)="X",AE$2,"")</f>
        <v>#VALUE!</v>
      </c>
      <c r="O4637" t="e">
        <f>IF(VLOOKUP($A4637,Parts!$A:$AM,O$1,0)="X",AF$2,"")</f>
        <v>#VALUE!</v>
      </c>
      <c r="P4637" t="e">
        <f t="shared" si="73"/>
        <v>#VALUE!</v>
      </c>
    </row>
    <row r="4638" spans="1:16" x14ac:dyDescent="0.25">
      <c r="A4638" t="e">
        <f>Table15[[#This Row],[Name]]</f>
        <v>#VALUE!</v>
      </c>
      <c r="B4638" t="e">
        <f>IF(VLOOKUP($A4638,Parts!$A:$AM,B$1,0)="X",S$2,"")</f>
        <v>#VALUE!</v>
      </c>
      <c r="C4638" t="e">
        <f>IF(VLOOKUP($A4638,Parts!$A:$AM,C$1,0)="X",T$2,"")</f>
        <v>#VALUE!</v>
      </c>
      <c r="D4638" t="e">
        <f>IF(VLOOKUP($A4638,Parts!$A:$AM,D$1,0)="X",U$2,"")</f>
        <v>#VALUE!</v>
      </c>
      <c r="E4638" t="e">
        <f>IF(VLOOKUP($A4638,Parts!$A:$AM,E$1,0)="X",V$2,"")</f>
        <v>#VALUE!</v>
      </c>
      <c r="F4638" t="e">
        <f>IF(VLOOKUP($A4638,Parts!$A:$AM,F$1,0)="X",W$2,"")</f>
        <v>#VALUE!</v>
      </c>
      <c r="G4638" t="e">
        <f>IF(VLOOKUP($A4638,Parts!$A:$AM,G$1,0)="X",X$2,"")</f>
        <v>#VALUE!</v>
      </c>
      <c r="H4638" t="e">
        <f>IF(VLOOKUP($A4638,Parts!$A:$AM,H$1,0)="X",Y$2,"")</f>
        <v>#VALUE!</v>
      </c>
      <c r="I4638" t="e">
        <f>IF(VLOOKUP($A4638,Parts!$A:$AM,I$1,0)="X",Z$2,"")</f>
        <v>#VALUE!</v>
      </c>
      <c r="J4638" t="e">
        <f>IF(VLOOKUP($A4638,Parts!$A:$AM,J$1,0)="X",AA$2,"")</f>
        <v>#VALUE!</v>
      </c>
      <c r="K4638" t="e">
        <f>IF(VLOOKUP($A4638,Parts!$A:$AM,K$1,0)="X",AB$2,"")</f>
        <v>#VALUE!</v>
      </c>
      <c r="L4638" t="e">
        <f>IF(VLOOKUP($A4638,Parts!$A:$AM,L$1,0)="X",AC$2,"")</f>
        <v>#VALUE!</v>
      </c>
      <c r="M4638" t="e">
        <f>IF(VLOOKUP($A4638,Parts!$A:$AM,M$1,0)="X",AD$2,"")</f>
        <v>#VALUE!</v>
      </c>
      <c r="N4638" t="e">
        <f>IF(VLOOKUP($A4638,Parts!$A:$AM,N$1,0)="X",AE$2,"")</f>
        <v>#VALUE!</v>
      </c>
      <c r="O4638" t="e">
        <f>IF(VLOOKUP($A4638,Parts!$A:$AM,O$1,0)="X",AF$2,"")</f>
        <v>#VALUE!</v>
      </c>
      <c r="P4638" t="e">
        <f t="shared" si="73"/>
        <v>#VALUE!</v>
      </c>
    </row>
    <row r="4639" spans="1:16" x14ac:dyDescent="0.25">
      <c r="A4639" t="e">
        <f>Table15[[#This Row],[Name]]</f>
        <v>#VALUE!</v>
      </c>
      <c r="B4639" t="e">
        <f>IF(VLOOKUP($A4639,Parts!$A:$AM,B$1,0)="X",S$2,"")</f>
        <v>#VALUE!</v>
      </c>
      <c r="C4639" t="e">
        <f>IF(VLOOKUP($A4639,Parts!$A:$AM,C$1,0)="X",T$2,"")</f>
        <v>#VALUE!</v>
      </c>
      <c r="D4639" t="e">
        <f>IF(VLOOKUP($A4639,Parts!$A:$AM,D$1,0)="X",U$2,"")</f>
        <v>#VALUE!</v>
      </c>
      <c r="E4639" t="e">
        <f>IF(VLOOKUP($A4639,Parts!$A:$AM,E$1,0)="X",V$2,"")</f>
        <v>#VALUE!</v>
      </c>
      <c r="F4639" t="e">
        <f>IF(VLOOKUP($A4639,Parts!$A:$AM,F$1,0)="X",W$2,"")</f>
        <v>#VALUE!</v>
      </c>
      <c r="G4639" t="e">
        <f>IF(VLOOKUP($A4639,Parts!$A:$AM,G$1,0)="X",X$2,"")</f>
        <v>#VALUE!</v>
      </c>
      <c r="H4639" t="e">
        <f>IF(VLOOKUP($A4639,Parts!$A:$AM,H$1,0)="X",Y$2,"")</f>
        <v>#VALUE!</v>
      </c>
      <c r="I4639" t="e">
        <f>IF(VLOOKUP($A4639,Parts!$A:$AM,I$1,0)="X",Z$2,"")</f>
        <v>#VALUE!</v>
      </c>
      <c r="J4639" t="e">
        <f>IF(VLOOKUP($A4639,Parts!$A:$AM,J$1,0)="X",AA$2,"")</f>
        <v>#VALUE!</v>
      </c>
      <c r="K4639" t="e">
        <f>IF(VLOOKUP($A4639,Parts!$A:$AM,K$1,0)="X",AB$2,"")</f>
        <v>#VALUE!</v>
      </c>
      <c r="L4639" t="e">
        <f>IF(VLOOKUP($A4639,Parts!$A:$AM,L$1,0)="X",AC$2,"")</f>
        <v>#VALUE!</v>
      </c>
      <c r="M4639" t="e">
        <f>IF(VLOOKUP($A4639,Parts!$A:$AM,M$1,0)="X",AD$2,"")</f>
        <v>#VALUE!</v>
      </c>
      <c r="N4639" t="e">
        <f>IF(VLOOKUP($A4639,Parts!$A:$AM,N$1,0)="X",AE$2,"")</f>
        <v>#VALUE!</v>
      </c>
      <c r="O4639" t="e">
        <f>IF(VLOOKUP($A4639,Parts!$A:$AM,O$1,0)="X",AF$2,"")</f>
        <v>#VALUE!</v>
      </c>
      <c r="P4639" t="e">
        <f t="shared" si="73"/>
        <v>#VALUE!</v>
      </c>
    </row>
    <row r="4640" spans="1:16" x14ac:dyDescent="0.25">
      <c r="A4640" t="e">
        <f>Table15[[#This Row],[Name]]</f>
        <v>#VALUE!</v>
      </c>
      <c r="B4640" t="e">
        <f>IF(VLOOKUP($A4640,Parts!$A:$AM,B$1,0)="X",S$2,"")</f>
        <v>#VALUE!</v>
      </c>
      <c r="C4640" t="e">
        <f>IF(VLOOKUP($A4640,Parts!$A:$AM,C$1,0)="X",T$2,"")</f>
        <v>#VALUE!</v>
      </c>
      <c r="D4640" t="e">
        <f>IF(VLOOKUP($A4640,Parts!$A:$AM,D$1,0)="X",U$2,"")</f>
        <v>#VALUE!</v>
      </c>
      <c r="E4640" t="e">
        <f>IF(VLOOKUP($A4640,Parts!$A:$AM,E$1,0)="X",V$2,"")</f>
        <v>#VALUE!</v>
      </c>
      <c r="F4640" t="e">
        <f>IF(VLOOKUP($A4640,Parts!$A:$AM,F$1,0)="X",W$2,"")</f>
        <v>#VALUE!</v>
      </c>
      <c r="G4640" t="e">
        <f>IF(VLOOKUP($A4640,Parts!$A:$AM,G$1,0)="X",X$2,"")</f>
        <v>#VALUE!</v>
      </c>
      <c r="H4640" t="e">
        <f>IF(VLOOKUP($A4640,Parts!$A:$AM,H$1,0)="X",Y$2,"")</f>
        <v>#VALUE!</v>
      </c>
      <c r="I4640" t="e">
        <f>IF(VLOOKUP($A4640,Parts!$A:$AM,I$1,0)="X",Z$2,"")</f>
        <v>#VALUE!</v>
      </c>
      <c r="J4640" t="e">
        <f>IF(VLOOKUP($A4640,Parts!$A:$AM,J$1,0)="X",AA$2,"")</f>
        <v>#VALUE!</v>
      </c>
      <c r="K4640" t="e">
        <f>IF(VLOOKUP($A4640,Parts!$A:$AM,K$1,0)="X",AB$2,"")</f>
        <v>#VALUE!</v>
      </c>
      <c r="L4640" t="e">
        <f>IF(VLOOKUP($A4640,Parts!$A:$AM,L$1,0)="X",AC$2,"")</f>
        <v>#VALUE!</v>
      </c>
      <c r="M4640" t="e">
        <f>IF(VLOOKUP($A4640,Parts!$A:$AM,M$1,0)="X",AD$2,"")</f>
        <v>#VALUE!</v>
      </c>
      <c r="N4640" t="e">
        <f>IF(VLOOKUP($A4640,Parts!$A:$AM,N$1,0)="X",AE$2,"")</f>
        <v>#VALUE!</v>
      </c>
      <c r="O4640" t="e">
        <f>IF(VLOOKUP($A4640,Parts!$A:$AM,O$1,0)="X",AF$2,"")</f>
        <v>#VALUE!</v>
      </c>
      <c r="P4640" t="e">
        <f t="shared" si="73"/>
        <v>#VALUE!</v>
      </c>
    </row>
    <row r="4641" spans="1:16" x14ac:dyDescent="0.25">
      <c r="A4641" t="e">
        <f>Table15[[#This Row],[Name]]</f>
        <v>#VALUE!</v>
      </c>
      <c r="B4641" t="e">
        <f>IF(VLOOKUP($A4641,Parts!$A:$AM,B$1,0)="X",S$2,"")</f>
        <v>#VALUE!</v>
      </c>
      <c r="C4641" t="e">
        <f>IF(VLOOKUP($A4641,Parts!$A:$AM,C$1,0)="X",T$2,"")</f>
        <v>#VALUE!</v>
      </c>
      <c r="D4641" t="e">
        <f>IF(VLOOKUP($A4641,Parts!$A:$AM,D$1,0)="X",U$2,"")</f>
        <v>#VALUE!</v>
      </c>
      <c r="E4641" t="e">
        <f>IF(VLOOKUP($A4641,Parts!$A:$AM,E$1,0)="X",V$2,"")</f>
        <v>#VALUE!</v>
      </c>
      <c r="F4641" t="e">
        <f>IF(VLOOKUP($A4641,Parts!$A:$AM,F$1,0)="X",W$2,"")</f>
        <v>#VALUE!</v>
      </c>
      <c r="G4641" t="e">
        <f>IF(VLOOKUP($A4641,Parts!$A:$AM,G$1,0)="X",X$2,"")</f>
        <v>#VALUE!</v>
      </c>
      <c r="H4641" t="e">
        <f>IF(VLOOKUP($A4641,Parts!$A:$AM,H$1,0)="X",Y$2,"")</f>
        <v>#VALUE!</v>
      </c>
      <c r="I4641" t="e">
        <f>IF(VLOOKUP($A4641,Parts!$A:$AM,I$1,0)="X",Z$2,"")</f>
        <v>#VALUE!</v>
      </c>
      <c r="J4641" t="e">
        <f>IF(VLOOKUP($A4641,Parts!$A:$AM,J$1,0)="X",AA$2,"")</f>
        <v>#VALUE!</v>
      </c>
      <c r="K4641" t="e">
        <f>IF(VLOOKUP($A4641,Parts!$A:$AM,K$1,0)="X",AB$2,"")</f>
        <v>#VALUE!</v>
      </c>
      <c r="L4641" t="e">
        <f>IF(VLOOKUP($A4641,Parts!$A:$AM,L$1,0)="X",AC$2,"")</f>
        <v>#VALUE!</v>
      </c>
      <c r="M4641" t="e">
        <f>IF(VLOOKUP($A4641,Parts!$A:$AM,M$1,0)="X",AD$2,"")</f>
        <v>#VALUE!</v>
      </c>
      <c r="N4641" t="e">
        <f>IF(VLOOKUP($A4641,Parts!$A:$AM,N$1,0)="X",AE$2,"")</f>
        <v>#VALUE!</v>
      </c>
      <c r="O4641" t="e">
        <f>IF(VLOOKUP($A4641,Parts!$A:$AM,O$1,0)="X",AF$2,"")</f>
        <v>#VALUE!</v>
      </c>
      <c r="P4641" t="e">
        <f t="shared" si="73"/>
        <v>#VALUE!</v>
      </c>
    </row>
    <row r="4642" spans="1:16" x14ac:dyDescent="0.25">
      <c r="A4642" t="e">
        <f>Table15[[#This Row],[Name]]</f>
        <v>#VALUE!</v>
      </c>
      <c r="B4642" t="e">
        <f>IF(VLOOKUP($A4642,Parts!$A:$AM,B$1,0)="X",S$2,"")</f>
        <v>#VALUE!</v>
      </c>
      <c r="C4642" t="e">
        <f>IF(VLOOKUP($A4642,Parts!$A:$AM,C$1,0)="X",T$2,"")</f>
        <v>#VALUE!</v>
      </c>
      <c r="D4642" t="e">
        <f>IF(VLOOKUP($A4642,Parts!$A:$AM,D$1,0)="X",U$2,"")</f>
        <v>#VALUE!</v>
      </c>
      <c r="E4642" t="e">
        <f>IF(VLOOKUP($A4642,Parts!$A:$AM,E$1,0)="X",V$2,"")</f>
        <v>#VALUE!</v>
      </c>
      <c r="F4642" t="e">
        <f>IF(VLOOKUP($A4642,Parts!$A:$AM,F$1,0)="X",W$2,"")</f>
        <v>#VALUE!</v>
      </c>
      <c r="G4642" t="e">
        <f>IF(VLOOKUP($A4642,Parts!$A:$AM,G$1,0)="X",X$2,"")</f>
        <v>#VALUE!</v>
      </c>
      <c r="H4642" t="e">
        <f>IF(VLOOKUP($A4642,Parts!$A:$AM,H$1,0)="X",Y$2,"")</f>
        <v>#VALUE!</v>
      </c>
      <c r="I4642" t="e">
        <f>IF(VLOOKUP($A4642,Parts!$A:$AM,I$1,0)="X",Z$2,"")</f>
        <v>#VALUE!</v>
      </c>
      <c r="J4642" t="e">
        <f>IF(VLOOKUP($A4642,Parts!$A:$AM,J$1,0)="X",AA$2,"")</f>
        <v>#VALUE!</v>
      </c>
      <c r="K4642" t="e">
        <f>IF(VLOOKUP($A4642,Parts!$A:$AM,K$1,0)="X",AB$2,"")</f>
        <v>#VALUE!</v>
      </c>
      <c r="L4642" t="e">
        <f>IF(VLOOKUP($A4642,Parts!$A:$AM,L$1,0)="X",AC$2,"")</f>
        <v>#VALUE!</v>
      </c>
      <c r="M4642" t="e">
        <f>IF(VLOOKUP($A4642,Parts!$A:$AM,M$1,0)="X",AD$2,"")</f>
        <v>#VALUE!</v>
      </c>
      <c r="N4642" t="e">
        <f>IF(VLOOKUP($A4642,Parts!$A:$AM,N$1,0)="X",AE$2,"")</f>
        <v>#VALUE!</v>
      </c>
      <c r="O4642" t="e">
        <f>IF(VLOOKUP($A4642,Parts!$A:$AM,O$1,0)="X",AF$2,"")</f>
        <v>#VALUE!</v>
      </c>
      <c r="P4642" t="e">
        <f t="shared" si="73"/>
        <v>#VALUE!</v>
      </c>
    </row>
    <row r="4643" spans="1:16" x14ac:dyDescent="0.25">
      <c r="A4643" t="e">
        <f>Table15[[#This Row],[Name]]</f>
        <v>#VALUE!</v>
      </c>
      <c r="B4643" t="e">
        <f>IF(VLOOKUP($A4643,Parts!$A:$AM,B$1,0)="X",S$2,"")</f>
        <v>#VALUE!</v>
      </c>
      <c r="C4643" t="e">
        <f>IF(VLOOKUP($A4643,Parts!$A:$AM,C$1,0)="X",T$2,"")</f>
        <v>#VALUE!</v>
      </c>
      <c r="D4643" t="e">
        <f>IF(VLOOKUP($A4643,Parts!$A:$AM,D$1,0)="X",U$2,"")</f>
        <v>#VALUE!</v>
      </c>
      <c r="E4643" t="e">
        <f>IF(VLOOKUP($A4643,Parts!$A:$AM,E$1,0)="X",V$2,"")</f>
        <v>#VALUE!</v>
      </c>
      <c r="F4643" t="e">
        <f>IF(VLOOKUP($A4643,Parts!$A:$AM,F$1,0)="X",W$2,"")</f>
        <v>#VALUE!</v>
      </c>
      <c r="G4643" t="e">
        <f>IF(VLOOKUP($A4643,Parts!$A:$AM,G$1,0)="X",X$2,"")</f>
        <v>#VALUE!</v>
      </c>
      <c r="H4643" t="e">
        <f>IF(VLOOKUP($A4643,Parts!$A:$AM,H$1,0)="X",Y$2,"")</f>
        <v>#VALUE!</v>
      </c>
      <c r="I4643" t="e">
        <f>IF(VLOOKUP($A4643,Parts!$A:$AM,I$1,0)="X",Z$2,"")</f>
        <v>#VALUE!</v>
      </c>
      <c r="J4643" t="e">
        <f>IF(VLOOKUP($A4643,Parts!$A:$AM,J$1,0)="X",AA$2,"")</f>
        <v>#VALUE!</v>
      </c>
      <c r="K4643" t="e">
        <f>IF(VLOOKUP($A4643,Parts!$A:$AM,K$1,0)="X",AB$2,"")</f>
        <v>#VALUE!</v>
      </c>
      <c r="L4643" t="e">
        <f>IF(VLOOKUP($A4643,Parts!$A:$AM,L$1,0)="X",AC$2,"")</f>
        <v>#VALUE!</v>
      </c>
      <c r="M4643" t="e">
        <f>IF(VLOOKUP($A4643,Parts!$A:$AM,M$1,0)="X",AD$2,"")</f>
        <v>#VALUE!</v>
      </c>
      <c r="N4643" t="e">
        <f>IF(VLOOKUP($A4643,Parts!$A:$AM,N$1,0)="X",AE$2,"")</f>
        <v>#VALUE!</v>
      </c>
      <c r="O4643" t="e">
        <f>IF(VLOOKUP($A4643,Parts!$A:$AM,O$1,0)="X",AF$2,"")</f>
        <v>#VALUE!</v>
      </c>
      <c r="P4643" t="e">
        <f t="shared" si="73"/>
        <v>#VALUE!</v>
      </c>
    </row>
    <row r="4644" spans="1:16" x14ac:dyDescent="0.25">
      <c r="A4644" t="e">
        <f>Table15[[#This Row],[Name]]</f>
        <v>#VALUE!</v>
      </c>
      <c r="B4644" t="e">
        <f>IF(VLOOKUP($A4644,Parts!$A:$AM,B$1,0)="X",S$2,"")</f>
        <v>#VALUE!</v>
      </c>
      <c r="C4644" t="e">
        <f>IF(VLOOKUP($A4644,Parts!$A:$AM,C$1,0)="X",T$2,"")</f>
        <v>#VALUE!</v>
      </c>
      <c r="D4644" t="e">
        <f>IF(VLOOKUP($A4644,Parts!$A:$AM,D$1,0)="X",U$2,"")</f>
        <v>#VALUE!</v>
      </c>
      <c r="E4644" t="e">
        <f>IF(VLOOKUP($A4644,Parts!$A:$AM,E$1,0)="X",V$2,"")</f>
        <v>#VALUE!</v>
      </c>
      <c r="F4644" t="e">
        <f>IF(VLOOKUP($A4644,Parts!$A:$AM,F$1,0)="X",W$2,"")</f>
        <v>#VALUE!</v>
      </c>
      <c r="G4644" t="e">
        <f>IF(VLOOKUP($A4644,Parts!$A:$AM,G$1,0)="X",X$2,"")</f>
        <v>#VALUE!</v>
      </c>
      <c r="H4644" t="e">
        <f>IF(VLOOKUP($A4644,Parts!$A:$AM,H$1,0)="X",Y$2,"")</f>
        <v>#VALUE!</v>
      </c>
      <c r="I4644" t="e">
        <f>IF(VLOOKUP($A4644,Parts!$A:$AM,I$1,0)="X",Z$2,"")</f>
        <v>#VALUE!</v>
      </c>
      <c r="J4644" t="e">
        <f>IF(VLOOKUP($A4644,Parts!$A:$AM,J$1,0)="X",AA$2,"")</f>
        <v>#VALUE!</v>
      </c>
      <c r="K4644" t="e">
        <f>IF(VLOOKUP($A4644,Parts!$A:$AM,K$1,0)="X",AB$2,"")</f>
        <v>#VALUE!</v>
      </c>
      <c r="L4644" t="e">
        <f>IF(VLOOKUP($A4644,Parts!$A:$AM,L$1,0)="X",AC$2,"")</f>
        <v>#VALUE!</v>
      </c>
      <c r="M4644" t="e">
        <f>IF(VLOOKUP($A4644,Parts!$A:$AM,M$1,0)="X",AD$2,"")</f>
        <v>#VALUE!</v>
      </c>
      <c r="N4644" t="e">
        <f>IF(VLOOKUP($A4644,Parts!$A:$AM,N$1,0)="X",AE$2,"")</f>
        <v>#VALUE!</v>
      </c>
      <c r="O4644" t="e">
        <f>IF(VLOOKUP($A4644,Parts!$A:$AM,O$1,0)="X",AF$2,"")</f>
        <v>#VALUE!</v>
      </c>
      <c r="P4644" t="e">
        <f t="shared" si="73"/>
        <v>#VALUE!</v>
      </c>
    </row>
    <row r="4645" spans="1:16" x14ac:dyDescent="0.25">
      <c r="A4645" t="e">
        <f>Table15[[#This Row],[Name]]</f>
        <v>#VALUE!</v>
      </c>
      <c r="B4645" t="e">
        <f>IF(VLOOKUP($A4645,Parts!$A:$AM,B$1,0)="X",S$2,"")</f>
        <v>#VALUE!</v>
      </c>
      <c r="C4645" t="e">
        <f>IF(VLOOKUP($A4645,Parts!$A:$AM,C$1,0)="X",T$2,"")</f>
        <v>#VALUE!</v>
      </c>
      <c r="D4645" t="e">
        <f>IF(VLOOKUP($A4645,Parts!$A:$AM,D$1,0)="X",U$2,"")</f>
        <v>#VALUE!</v>
      </c>
      <c r="E4645" t="e">
        <f>IF(VLOOKUP($A4645,Parts!$A:$AM,E$1,0)="X",V$2,"")</f>
        <v>#VALUE!</v>
      </c>
      <c r="F4645" t="e">
        <f>IF(VLOOKUP($A4645,Parts!$A:$AM,F$1,0)="X",W$2,"")</f>
        <v>#VALUE!</v>
      </c>
      <c r="G4645" t="e">
        <f>IF(VLOOKUP($A4645,Parts!$A:$AM,G$1,0)="X",X$2,"")</f>
        <v>#VALUE!</v>
      </c>
      <c r="H4645" t="e">
        <f>IF(VLOOKUP($A4645,Parts!$A:$AM,H$1,0)="X",Y$2,"")</f>
        <v>#VALUE!</v>
      </c>
      <c r="I4645" t="e">
        <f>IF(VLOOKUP($A4645,Parts!$A:$AM,I$1,0)="X",Z$2,"")</f>
        <v>#VALUE!</v>
      </c>
      <c r="J4645" t="e">
        <f>IF(VLOOKUP($A4645,Parts!$A:$AM,J$1,0)="X",AA$2,"")</f>
        <v>#VALUE!</v>
      </c>
      <c r="K4645" t="e">
        <f>IF(VLOOKUP($A4645,Parts!$A:$AM,K$1,0)="X",AB$2,"")</f>
        <v>#VALUE!</v>
      </c>
      <c r="L4645" t="e">
        <f>IF(VLOOKUP($A4645,Parts!$A:$AM,L$1,0)="X",AC$2,"")</f>
        <v>#VALUE!</v>
      </c>
      <c r="M4645" t="e">
        <f>IF(VLOOKUP($A4645,Parts!$A:$AM,M$1,0)="X",AD$2,"")</f>
        <v>#VALUE!</v>
      </c>
      <c r="N4645" t="e">
        <f>IF(VLOOKUP($A4645,Parts!$A:$AM,N$1,0)="X",AE$2,"")</f>
        <v>#VALUE!</v>
      </c>
      <c r="O4645" t="e">
        <f>IF(VLOOKUP($A4645,Parts!$A:$AM,O$1,0)="X",AF$2,"")</f>
        <v>#VALUE!</v>
      </c>
      <c r="P4645" t="e">
        <f t="shared" si="73"/>
        <v>#VALUE!</v>
      </c>
    </row>
    <row r="4646" spans="1:16" x14ac:dyDescent="0.25">
      <c r="A4646" t="e">
        <f>Table15[[#This Row],[Name]]</f>
        <v>#VALUE!</v>
      </c>
      <c r="B4646" t="e">
        <f>IF(VLOOKUP($A4646,Parts!$A:$AM,B$1,0)="X",S$2,"")</f>
        <v>#VALUE!</v>
      </c>
      <c r="C4646" t="e">
        <f>IF(VLOOKUP($A4646,Parts!$A:$AM,C$1,0)="X",T$2,"")</f>
        <v>#VALUE!</v>
      </c>
      <c r="D4646" t="e">
        <f>IF(VLOOKUP($A4646,Parts!$A:$AM,D$1,0)="X",U$2,"")</f>
        <v>#VALUE!</v>
      </c>
      <c r="E4646" t="e">
        <f>IF(VLOOKUP($A4646,Parts!$A:$AM,E$1,0)="X",V$2,"")</f>
        <v>#VALUE!</v>
      </c>
      <c r="F4646" t="e">
        <f>IF(VLOOKUP($A4646,Parts!$A:$AM,F$1,0)="X",W$2,"")</f>
        <v>#VALUE!</v>
      </c>
      <c r="G4646" t="e">
        <f>IF(VLOOKUP($A4646,Parts!$A:$AM,G$1,0)="X",X$2,"")</f>
        <v>#VALUE!</v>
      </c>
      <c r="H4646" t="e">
        <f>IF(VLOOKUP($A4646,Parts!$A:$AM,H$1,0)="X",Y$2,"")</f>
        <v>#VALUE!</v>
      </c>
      <c r="I4646" t="e">
        <f>IF(VLOOKUP($A4646,Parts!$A:$AM,I$1,0)="X",Z$2,"")</f>
        <v>#VALUE!</v>
      </c>
      <c r="J4646" t="e">
        <f>IF(VLOOKUP($A4646,Parts!$A:$AM,J$1,0)="X",AA$2,"")</f>
        <v>#VALUE!</v>
      </c>
      <c r="K4646" t="e">
        <f>IF(VLOOKUP($A4646,Parts!$A:$AM,K$1,0)="X",AB$2,"")</f>
        <v>#VALUE!</v>
      </c>
      <c r="L4646" t="e">
        <f>IF(VLOOKUP($A4646,Parts!$A:$AM,L$1,0)="X",AC$2,"")</f>
        <v>#VALUE!</v>
      </c>
      <c r="M4646" t="e">
        <f>IF(VLOOKUP($A4646,Parts!$A:$AM,M$1,0)="X",AD$2,"")</f>
        <v>#VALUE!</v>
      </c>
      <c r="N4646" t="e">
        <f>IF(VLOOKUP($A4646,Parts!$A:$AM,N$1,0)="X",AE$2,"")</f>
        <v>#VALUE!</v>
      </c>
      <c r="O4646" t="e">
        <f>IF(VLOOKUP($A4646,Parts!$A:$AM,O$1,0)="X",AF$2,"")</f>
        <v>#VALUE!</v>
      </c>
      <c r="P4646" t="e">
        <f t="shared" si="73"/>
        <v>#VALUE!</v>
      </c>
    </row>
    <row r="4647" spans="1:16" x14ac:dyDescent="0.25">
      <c r="A4647" t="e">
        <f>Table15[[#This Row],[Name]]</f>
        <v>#VALUE!</v>
      </c>
      <c r="B4647" t="e">
        <f>IF(VLOOKUP($A4647,Parts!$A:$AM,B$1,0)="X",S$2,"")</f>
        <v>#VALUE!</v>
      </c>
      <c r="C4647" t="e">
        <f>IF(VLOOKUP($A4647,Parts!$A:$AM,C$1,0)="X",T$2,"")</f>
        <v>#VALUE!</v>
      </c>
      <c r="D4647" t="e">
        <f>IF(VLOOKUP($A4647,Parts!$A:$AM,D$1,0)="X",U$2,"")</f>
        <v>#VALUE!</v>
      </c>
      <c r="E4647" t="e">
        <f>IF(VLOOKUP($A4647,Parts!$A:$AM,E$1,0)="X",V$2,"")</f>
        <v>#VALUE!</v>
      </c>
      <c r="F4647" t="e">
        <f>IF(VLOOKUP($A4647,Parts!$A:$AM,F$1,0)="X",W$2,"")</f>
        <v>#VALUE!</v>
      </c>
      <c r="G4647" t="e">
        <f>IF(VLOOKUP($A4647,Parts!$A:$AM,G$1,0)="X",X$2,"")</f>
        <v>#VALUE!</v>
      </c>
      <c r="H4647" t="e">
        <f>IF(VLOOKUP($A4647,Parts!$A:$AM,H$1,0)="X",Y$2,"")</f>
        <v>#VALUE!</v>
      </c>
      <c r="I4647" t="e">
        <f>IF(VLOOKUP($A4647,Parts!$A:$AM,I$1,0)="X",Z$2,"")</f>
        <v>#VALUE!</v>
      </c>
      <c r="J4647" t="e">
        <f>IF(VLOOKUP($A4647,Parts!$A:$AM,J$1,0)="X",AA$2,"")</f>
        <v>#VALUE!</v>
      </c>
      <c r="K4647" t="e">
        <f>IF(VLOOKUP($A4647,Parts!$A:$AM,K$1,0)="X",AB$2,"")</f>
        <v>#VALUE!</v>
      </c>
      <c r="L4647" t="e">
        <f>IF(VLOOKUP($A4647,Parts!$A:$AM,L$1,0)="X",AC$2,"")</f>
        <v>#VALUE!</v>
      </c>
      <c r="M4647" t="e">
        <f>IF(VLOOKUP($A4647,Parts!$A:$AM,M$1,0)="X",AD$2,"")</f>
        <v>#VALUE!</v>
      </c>
      <c r="N4647" t="e">
        <f>IF(VLOOKUP($A4647,Parts!$A:$AM,N$1,0)="X",AE$2,"")</f>
        <v>#VALUE!</v>
      </c>
      <c r="O4647" t="e">
        <f>IF(VLOOKUP($A4647,Parts!$A:$AM,O$1,0)="X",AF$2,"")</f>
        <v>#VALUE!</v>
      </c>
      <c r="P4647" t="e">
        <f t="shared" si="73"/>
        <v>#VALUE!</v>
      </c>
    </row>
    <row r="4648" spans="1:16" x14ac:dyDescent="0.25">
      <c r="A4648" t="e">
        <f>Table15[[#This Row],[Name]]</f>
        <v>#VALUE!</v>
      </c>
      <c r="B4648" t="e">
        <f>IF(VLOOKUP($A4648,Parts!$A:$AM,B$1,0)="X",S$2,"")</f>
        <v>#VALUE!</v>
      </c>
      <c r="C4648" t="e">
        <f>IF(VLOOKUP($A4648,Parts!$A:$AM,C$1,0)="X",T$2,"")</f>
        <v>#VALUE!</v>
      </c>
      <c r="D4648" t="e">
        <f>IF(VLOOKUP($A4648,Parts!$A:$AM,D$1,0)="X",U$2,"")</f>
        <v>#VALUE!</v>
      </c>
      <c r="E4648" t="e">
        <f>IF(VLOOKUP($A4648,Parts!$A:$AM,E$1,0)="X",V$2,"")</f>
        <v>#VALUE!</v>
      </c>
      <c r="F4648" t="e">
        <f>IF(VLOOKUP($A4648,Parts!$A:$AM,F$1,0)="X",W$2,"")</f>
        <v>#VALUE!</v>
      </c>
      <c r="G4648" t="e">
        <f>IF(VLOOKUP($A4648,Parts!$A:$AM,G$1,0)="X",X$2,"")</f>
        <v>#VALUE!</v>
      </c>
      <c r="H4648" t="e">
        <f>IF(VLOOKUP($A4648,Parts!$A:$AM,H$1,0)="X",Y$2,"")</f>
        <v>#VALUE!</v>
      </c>
      <c r="I4648" t="e">
        <f>IF(VLOOKUP($A4648,Parts!$A:$AM,I$1,0)="X",Z$2,"")</f>
        <v>#VALUE!</v>
      </c>
      <c r="J4648" t="e">
        <f>IF(VLOOKUP($A4648,Parts!$A:$AM,J$1,0)="X",AA$2,"")</f>
        <v>#VALUE!</v>
      </c>
      <c r="K4648" t="e">
        <f>IF(VLOOKUP($A4648,Parts!$A:$AM,K$1,0)="X",AB$2,"")</f>
        <v>#VALUE!</v>
      </c>
      <c r="L4648" t="e">
        <f>IF(VLOOKUP($A4648,Parts!$A:$AM,L$1,0)="X",AC$2,"")</f>
        <v>#VALUE!</v>
      </c>
      <c r="M4648" t="e">
        <f>IF(VLOOKUP($A4648,Parts!$A:$AM,M$1,0)="X",AD$2,"")</f>
        <v>#VALUE!</v>
      </c>
      <c r="N4648" t="e">
        <f>IF(VLOOKUP($A4648,Parts!$A:$AM,N$1,0)="X",AE$2,"")</f>
        <v>#VALUE!</v>
      </c>
      <c r="O4648" t="e">
        <f>IF(VLOOKUP($A4648,Parts!$A:$AM,O$1,0)="X",AF$2,"")</f>
        <v>#VALUE!</v>
      </c>
      <c r="P4648" t="e">
        <f t="shared" si="73"/>
        <v>#VALUE!</v>
      </c>
    </row>
    <row r="4649" spans="1:16" x14ac:dyDescent="0.25">
      <c r="A4649" t="e">
        <f>Table15[[#This Row],[Name]]</f>
        <v>#VALUE!</v>
      </c>
      <c r="B4649" t="e">
        <f>IF(VLOOKUP($A4649,Parts!$A:$AM,B$1,0)="X",S$2,"")</f>
        <v>#VALUE!</v>
      </c>
      <c r="C4649" t="e">
        <f>IF(VLOOKUP($A4649,Parts!$A:$AM,C$1,0)="X",T$2,"")</f>
        <v>#VALUE!</v>
      </c>
      <c r="D4649" t="e">
        <f>IF(VLOOKUP($A4649,Parts!$A:$AM,D$1,0)="X",U$2,"")</f>
        <v>#VALUE!</v>
      </c>
      <c r="E4649" t="e">
        <f>IF(VLOOKUP($A4649,Parts!$A:$AM,E$1,0)="X",V$2,"")</f>
        <v>#VALUE!</v>
      </c>
      <c r="F4649" t="e">
        <f>IF(VLOOKUP($A4649,Parts!$A:$AM,F$1,0)="X",W$2,"")</f>
        <v>#VALUE!</v>
      </c>
      <c r="G4649" t="e">
        <f>IF(VLOOKUP($A4649,Parts!$A:$AM,G$1,0)="X",X$2,"")</f>
        <v>#VALUE!</v>
      </c>
      <c r="H4649" t="e">
        <f>IF(VLOOKUP($A4649,Parts!$A:$AM,H$1,0)="X",Y$2,"")</f>
        <v>#VALUE!</v>
      </c>
      <c r="I4649" t="e">
        <f>IF(VLOOKUP($A4649,Parts!$A:$AM,I$1,0)="X",Z$2,"")</f>
        <v>#VALUE!</v>
      </c>
      <c r="J4649" t="e">
        <f>IF(VLOOKUP($A4649,Parts!$A:$AM,J$1,0)="X",AA$2,"")</f>
        <v>#VALUE!</v>
      </c>
      <c r="K4649" t="e">
        <f>IF(VLOOKUP($A4649,Parts!$A:$AM,K$1,0)="X",AB$2,"")</f>
        <v>#VALUE!</v>
      </c>
      <c r="L4649" t="e">
        <f>IF(VLOOKUP($A4649,Parts!$A:$AM,L$1,0)="X",AC$2,"")</f>
        <v>#VALUE!</v>
      </c>
      <c r="M4649" t="e">
        <f>IF(VLOOKUP($A4649,Parts!$A:$AM,M$1,0)="X",AD$2,"")</f>
        <v>#VALUE!</v>
      </c>
      <c r="N4649" t="e">
        <f>IF(VLOOKUP($A4649,Parts!$A:$AM,N$1,0)="X",AE$2,"")</f>
        <v>#VALUE!</v>
      </c>
      <c r="O4649" t="e">
        <f>IF(VLOOKUP($A4649,Parts!$A:$AM,O$1,0)="X",AF$2,"")</f>
        <v>#VALUE!</v>
      </c>
      <c r="P4649" t="e">
        <f t="shared" si="73"/>
        <v>#VALUE!</v>
      </c>
    </row>
    <row r="4650" spans="1:16" x14ac:dyDescent="0.25">
      <c r="A4650" t="e">
        <f>Table15[[#This Row],[Name]]</f>
        <v>#VALUE!</v>
      </c>
      <c r="B4650" t="e">
        <f>IF(VLOOKUP($A4650,Parts!$A:$AM,B$1,0)="X",S$2,"")</f>
        <v>#VALUE!</v>
      </c>
      <c r="C4650" t="e">
        <f>IF(VLOOKUP($A4650,Parts!$A:$AM,C$1,0)="X",T$2,"")</f>
        <v>#VALUE!</v>
      </c>
      <c r="D4650" t="e">
        <f>IF(VLOOKUP($A4650,Parts!$A:$AM,D$1,0)="X",U$2,"")</f>
        <v>#VALUE!</v>
      </c>
      <c r="E4650" t="e">
        <f>IF(VLOOKUP($A4650,Parts!$A:$AM,E$1,0)="X",V$2,"")</f>
        <v>#VALUE!</v>
      </c>
      <c r="F4650" t="e">
        <f>IF(VLOOKUP($A4650,Parts!$A:$AM,F$1,0)="X",W$2,"")</f>
        <v>#VALUE!</v>
      </c>
      <c r="G4650" t="e">
        <f>IF(VLOOKUP($A4650,Parts!$A:$AM,G$1,0)="X",X$2,"")</f>
        <v>#VALUE!</v>
      </c>
      <c r="H4650" t="e">
        <f>IF(VLOOKUP($A4650,Parts!$A:$AM,H$1,0)="X",Y$2,"")</f>
        <v>#VALUE!</v>
      </c>
      <c r="I4650" t="e">
        <f>IF(VLOOKUP($A4650,Parts!$A:$AM,I$1,0)="X",Z$2,"")</f>
        <v>#VALUE!</v>
      </c>
      <c r="J4650" t="e">
        <f>IF(VLOOKUP($A4650,Parts!$A:$AM,J$1,0)="X",AA$2,"")</f>
        <v>#VALUE!</v>
      </c>
      <c r="K4650" t="e">
        <f>IF(VLOOKUP($A4650,Parts!$A:$AM,K$1,0)="X",AB$2,"")</f>
        <v>#VALUE!</v>
      </c>
      <c r="L4650" t="e">
        <f>IF(VLOOKUP($A4650,Parts!$A:$AM,L$1,0)="X",AC$2,"")</f>
        <v>#VALUE!</v>
      </c>
      <c r="M4650" t="e">
        <f>IF(VLOOKUP($A4650,Parts!$A:$AM,M$1,0)="X",AD$2,"")</f>
        <v>#VALUE!</v>
      </c>
      <c r="N4650" t="e">
        <f>IF(VLOOKUP($A4650,Parts!$A:$AM,N$1,0)="X",AE$2,"")</f>
        <v>#VALUE!</v>
      </c>
      <c r="O4650" t="e">
        <f>IF(VLOOKUP($A4650,Parts!$A:$AM,O$1,0)="X",AF$2,"")</f>
        <v>#VALUE!</v>
      </c>
      <c r="P4650" t="e">
        <f t="shared" si="73"/>
        <v>#VALUE!</v>
      </c>
    </row>
    <row r="4651" spans="1:16" x14ac:dyDescent="0.25">
      <c r="A4651" t="e">
        <f>Table15[[#This Row],[Name]]</f>
        <v>#VALUE!</v>
      </c>
      <c r="B4651" t="e">
        <f>IF(VLOOKUP($A4651,Parts!$A:$AM,B$1,0)="X",S$2,"")</f>
        <v>#VALUE!</v>
      </c>
      <c r="C4651" t="e">
        <f>IF(VLOOKUP($A4651,Parts!$A:$AM,C$1,0)="X",T$2,"")</f>
        <v>#VALUE!</v>
      </c>
      <c r="D4651" t="e">
        <f>IF(VLOOKUP($A4651,Parts!$A:$AM,D$1,0)="X",U$2,"")</f>
        <v>#VALUE!</v>
      </c>
      <c r="E4651" t="e">
        <f>IF(VLOOKUP($A4651,Parts!$A:$AM,E$1,0)="X",V$2,"")</f>
        <v>#VALUE!</v>
      </c>
      <c r="F4651" t="e">
        <f>IF(VLOOKUP($A4651,Parts!$A:$AM,F$1,0)="X",W$2,"")</f>
        <v>#VALUE!</v>
      </c>
      <c r="G4651" t="e">
        <f>IF(VLOOKUP($A4651,Parts!$A:$AM,G$1,0)="X",X$2,"")</f>
        <v>#VALUE!</v>
      </c>
      <c r="H4651" t="e">
        <f>IF(VLOOKUP($A4651,Parts!$A:$AM,H$1,0)="X",Y$2,"")</f>
        <v>#VALUE!</v>
      </c>
      <c r="I4651" t="e">
        <f>IF(VLOOKUP($A4651,Parts!$A:$AM,I$1,0)="X",Z$2,"")</f>
        <v>#VALUE!</v>
      </c>
      <c r="J4651" t="e">
        <f>IF(VLOOKUP($A4651,Parts!$A:$AM,J$1,0)="X",AA$2,"")</f>
        <v>#VALUE!</v>
      </c>
      <c r="K4651" t="e">
        <f>IF(VLOOKUP($A4651,Parts!$A:$AM,K$1,0)="X",AB$2,"")</f>
        <v>#VALUE!</v>
      </c>
      <c r="L4651" t="e">
        <f>IF(VLOOKUP($A4651,Parts!$A:$AM,L$1,0)="X",AC$2,"")</f>
        <v>#VALUE!</v>
      </c>
      <c r="M4651" t="e">
        <f>IF(VLOOKUP($A4651,Parts!$A:$AM,M$1,0)="X",AD$2,"")</f>
        <v>#VALUE!</v>
      </c>
      <c r="N4651" t="e">
        <f>IF(VLOOKUP($A4651,Parts!$A:$AM,N$1,0)="X",AE$2,"")</f>
        <v>#VALUE!</v>
      </c>
      <c r="O4651" t="e">
        <f>IF(VLOOKUP($A4651,Parts!$A:$AM,O$1,0)="X",AF$2,"")</f>
        <v>#VALUE!</v>
      </c>
      <c r="P4651" t="e">
        <f t="shared" si="73"/>
        <v>#VALUE!</v>
      </c>
    </row>
    <row r="4652" spans="1:16" x14ac:dyDescent="0.25">
      <c r="A4652" t="e">
        <f>Table15[[#This Row],[Name]]</f>
        <v>#VALUE!</v>
      </c>
      <c r="B4652" t="e">
        <f>IF(VLOOKUP($A4652,Parts!$A:$AM,B$1,0)="X",S$2,"")</f>
        <v>#VALUE!</v>
      </c>
      <c r="C4652" t="e">
        <f>IF(VLOOKUP($A4652,Parts!$A:$AM,C$1,0)="X",T$2,"")</f>
        <v>#VALUE!</v>
      </c>
      <c r="D4652" t="e">
        <f>IF(VLOOKUP($A4652,Parts!$A:$AM,D$1,0)="X",U$2,"")</f>
        <v>#VALUE!</v>
      </c>
      <c r="E4652" t="e">
        <f>IF(VLOOKUP($A4652,Parts!$A:$AM,E$1,0)="X",V$2,"")</f>
        <v>#VALUE!</v>
      </c>
      <c r="F4652" t="e">
        <f>IF(VLOOKUP($A4652,Parts!$A:$AM,F$1,0)="X",W$2,"")</f>
        <v>#VALUE!</v>
      </c>
      <c r="G4652" t="e">
        <f>IF(VLOOKUP($A4652,Parts!$A:$AM,G$1,0)="X",X$2,"")</f>
        <v>#VALUE!</v>
      </c>
      <c r="H4652" t="e">
        <f>IF(VLOOKUP($A4652,Parts!$A:$AM,H$1,0)="X",Y$2,"")</f>
        <v>#VALUE!</v>
      </c>
      <c r="I4652" t="e">
        <f>IF(VLOOKUP($A4652,Parts!$A:$AM,I$1,0)="X",Z$2,"")</f>
        <v>#VALUE!</v>
      </c>
      <c r="J4652" t="e">
        <f>IF(VLOOKUP($A4652,Parts!$A:$AM,J$1,0)="X",AA$2,"")</f>
        <v>#VALUE!</v>
      </c>
      <c r="K4652" t="e">
        <f>IF(VLOOKUP($A4652,Parts!$A:$AM,K$1,0)="X",AB$2,"")</f>
        <v>#VALUE!</v>
      </c>
      <c r="L4652" t="e">
        <f>IF(VLOOKUP($A4652,Parts!$A:$AM,L$1,0)="X",AC$2,"")</f>
        <v>#VALUE!</v>
      </c>
      <c r="M4652" t="e">
        <f>IF(VLOOKUP($A4652,Parts!$A:$AM,M$1,0)="X",AD$2,"")</f>
        <v>#VALUE!</v>
      </c>
      <c r="N4652" t="e">
        <f>IF(VLOOKUP($A4652,Parts!$A:$AM,N$1,0)="X",AE$2,"")</f>
        <v>#VALUE!</v>
      </c>
      <c r="O4652" t="e">
        <f>IF(VLOOKUP($A4652,Parts!$A:$AM,O$1,0)="X",AF$2,"")</f>
        <v>#VALUE!</v>
      </c>
      <c r="P4652" t="e">
        <f t="shared" si="73"/>
        <v>#VALUE!</v>
      </c>
    </row>
    <row r="4653" spans="1:16" x14ac:dyDescent="0.25">
      <c r="A4653" t="e">
        <f>Table15[[#This Row],[Name]]</f>
        <v>#VALUE!</v>
      </c>
      <c r="B4653" t="e">
        <f>IF(VLOOKUP($A4653,Parts!$A:$AM,B$1,0)="X",S$2,"")</f>
        <v>#VALUE!</v>
      </c>
      <c r="C4653" t="e">
        <f>IF(VLOOKUP($A4653,Parts!$A:$AM,C$1,0)="X",T$2,"")</f>
        <v>#VALUE!</v>
      </c>
      <c r="D4653" t="e">
        <f>IF(VLOOKUP($A4653,Parts!$A:$AM,D$1,0)="X",U$2,"")</f>
        <v>#VALUE!</v>
      </c>
      <c r="E4653" t="e">
        <f>IF(VLOOKUP($A4653,Parts!$A:$AM,E$1,0)="X",V$2,"")</f>
        <v>#VALUE!</v>
      </c>
      <c r="F4653" t="e">
        <f>IF(VLOOKUP($A4653,Parts!$A:$AM,F$1,0)="X",W$2,"")</f>
        <v>#VALUE!</v>
      </c>
      <c r="G4653" t="e">
        <f>IF(VLOOKUP($A4653,Parts!$A:$AM,G$1,0)="X",X$2,"")</f>
        <v>#VALUE!</v>
      </c>
      <c r="H4653" t="e">
        <f>IF(VLOOKUP($A4653,Parts!$A:$AM,H$1,0)="X",Y$2,"")</f>
        <v>#VALUE!</v>
      </c>
      <c r="I4653" t="e">
        <f>IF(VLOOKUP($A4653,Parts!$A:$AM,I$1,0)="X",Z$2,"")</f>
        <v>#VALUE!</v>
      </c>
      <c r="J4653" t="e">
        <f>IF(VLOOKUP($A4653,Parts!$A:$AM,J$1,0)="X",AA$2,"")</f>
        <v>#VALUE!</v>
      </c>
      <c r="K4653" t="e">
        <f>IF(VLOOKUP($A4653,Parts!$A:$AM,K$1,0)="X",AB$2,"")</f>
        <v>#VALUE!</v>
      </c>
      <c r="L4653" t="e">
        <f>IF(VLOOKUP($A4653,Parts!$A:$AM,L$1,0)="X",AC$2,"")</f>
        <v>#VALUE!</v>
      </c>
      <c r="M4653" t="e">
        <f>IF(VLOOKUP($A4653,Parts!$A:$AM,M$1,0)="X",AD$2,"")</f>
        <v>#VALUE!</v>
      </c>
      <c r="N4653" t="e">
        <f>IF(VLOOKUP($A4653,Parts!$A:$AM,N$1,0)="X",AE$2,"")</f>
        <v>#VALUE!</v>
      </c>
      <c r="O4653" t="e">
        <f>IF(VLOOKUP($A4653,Parts!$A:$AM,O$1,0)="X",AF$2,"")</f>
        <v>#VALUE!</v>
      </c>
      <c r="P4653" t="e">
        <f t="shared" si="73"/>
        <v>#VALUE!</v>
      </c>
    </row>
    <row r="4654" spans="1:16" x14ac:dyDescent="0.25">
      <c r="A4654" t="e">
        <f>Table15[[#This Row],[Name]]</f>
        <v>#VALUE!</v>
      </c>
      <c r="B4654" t="e">
        <f>IF(VLOOKUP($A4654,Parts!$A:$AM,B$1,0)="X",S$2,"")</f>
        <v>#VALUE!</v>
      </c>
      <c r="C4654" t="e">
        <f>IF(VLOOKUP($A4654,Parts!$A:$AM,C$1,0)="X",T$2,"")</f>
        <v>#VALUE!</v>
      </c>
      <c r="D4654" t="e">
        <f>IF(VLOOKUP($A4654,Parts!$A:$AM,D$1,0)="X",U$2,"")</f>
        <v>#VALUE!</v>
      </c>
      <c r="E4654" t="e">
        <f>IF(VLOOKUP($A4654,Parts!$A:$AM,E$1,0)="X",V$2,"")</f>
        <v>#VALUE!</v>
      </c>
      <c r="F4654" t="e">
        <f>IF(VLOOKUP($A4654,Parts!$A:$AM,F$1,0)="X",W$2,"")</f>
        <v>#VALUE!</v>
      </c>
      <c r="G4654" t="e">
        <f>IF(VLOOKUP($A4654,Parts!$A:$AM,G$1,0)="X",X$2,"")</f>
        <v>#VALUE!</v>
      </c>
      <c r="H4654" t="e">
        <f>IF(VLOOKUP($A4654,Parts!$A:$AM,H$1,0)="X",Y$2,"")</f>
        <v>#VALUE!</v>
      </c>
      <c r="I4654" t="e">
        <f>IF(VLOOKUP($A4654,Parts!$A:$AM,I$1,0)="X",Z$2,"")</f>
        <v>#VALUE!</v>
      </c>
      <c r="J4654" t="e">
        <f>IF(VLOOKUP($A4654,Parts!$A:$AM,J$1,0)="X",AA$2,"")</f>
        <v>#VALUE!</v>
      </c>
      <c r="K4654" t="e">
        <f>IF(VLOOKUP($A4654,Parts!$A:$AM,K$1,0)="X",AB$2,"")</f>
        <v>#VALUE!</v>
      </c>
      <c r="L4654" t="e">
        <f>IF(VLOOKUP($A4654,Parts!$A:$AM,L$1,0)="X",AC$2,"")</f>
        <v>#VALUE!</v>
      </c>
      <c r="M4654" t="e">
        <f>IF(VLOOKUP($A4654,Parts!$A:$AM,M$1,0)="X",AD$2,"")</f>
        <v>#VALUE!</v>
      </c>
      <c r="N4654" t="e">
        <f>IF(VLOOKUP($A4654,Parts!$A:$AM,N$1,0)="X",AE$2,"")</f>
        <v>#VALUE!</v>
      </c>
      <c r="O4654" t="e">
        <f>IF(VLOOKUP($A4654,Parts!$A:$AM,O$1,0)="X",AF$2,"")</f>
        <v>#VALUE!</v>
      </c>
      <c r="P4654" t="e">
        <f t="shared" si="73"/>
        <v>#VALUE!</v>
      </c>
    </row>
    <row r="4655" spans="1:16" x14ac:dyDescent="0.25">
      <c r="A4655" t="e">
        <f>Table15[[#This Row],[Name]]</f>
        <v>#VALUE!</v>
      </c>
      <c r="B4655" t="e">
        <f>IF(VLOOKUP($A4655,Parts!$A:$AM,B$1,0)="X",S$2,"")</f>
        <v>#VALUE!</v>
      </c>
      <c r="C4655" t="e">
        <f>IF(VLOOKUP($A4655,Parts!$A:$AM,C$1,0)="X",T$2,"")</f>
        <v>#VALUE!</v>
      </c>
      <c r="D4655" t="e">
        <f>IF(VLOOKUP($A4655,Parts!$A:$AM,D$1,0)="X",U$2,"")</f>
        <v>#VALUE!</v>
      </c>
      <c r="E4655" t="e">
        <f>IF(VLOOKUP($A4655,Parts!$A:$AM,E$1,0)="X",V$2,"")</f>
        <v>#VALUE!</v>
      </c>
      <c r="F4655" t="e">
        <f>IF(VLOOKUP($A4655,Parts!$A:$AM,F$1,0)="X",W$2,"")</f>
        <v>#VALUE!</v>
      </c>
      <c r="G4655" t="e">
        <f>IF(VLOOKUP($A4655,Parts!$A:$AM,G$1,0)="X",X$2,"")</f>
        <v>#VALUE!</v>
      </c>
      <c r="H4655" t="e">
        <f>IF(VLOOKUP($A4655,Parts!$A:$AM,H$1,0)="X",Y$2,"")</f>
        <v>#VALUE!</v>
      </c>
      <c r="I4655" t="e">
        <f>IF(VLOOKUP($A4655,Parts!$A:$AM,I$1,0)="X",Z$2,"")</f>
        <v>#VALUE!</v>
      </c>
      <c r="J4655" t="e">
        <f>IF(VLOOKUP($A4655,Parts!$A:$AM,J$1,0)="X",AA$2,"")</f>
        <v>#VALUE!</v>
      </c>
      <c r="K4655" t="e">
        <f>IF(VLOOKUP($A4655,Parts!$A:$AM,K$1,0)="X",AB$2,"")</f>
        <v>#VALUE!</v>
      </c>
      <c r="L4655" t="e">
        <f>IF(VLOOKUP($A4655,Parts!$A:$AM,L$1,0)="X",AC$2,"")</f>
        <v>#VALUE!</v>
      </c>
      <c r="M4655" t="e">
        <f>IF(VLOOKUP($A4655,Parts!$A:$AM,M$1,0)="X",AD$2,"")</f>
        <v>#VALUE!</v>
      </c>
      <c r="N4655" t="e">
        <f>IF(VLOOKUP($A4655,Parts!$A:$AM,N$1,0)="X",AE$2,"")</f>
        <v>#VALUE!</v>
      </c>
      <c r="O4655" t="e">
        <f>IF(VLOOKUP($A4655,Parts!$A:$AM,O$1,0)="X",AF$2,"")</f>
        <v>#VALUE!</v>
      </c>
      <c r="P4655" t="e">
        <f t="shared" si="73"/>
        <v>#VALUE!</v>
      </c>
    </row>
    <row r="4656" spans="1:16" x14ac:dyDescent="0.25">
      <c r="A4656" t="e">
        <f>Table15[[#This Row],[Name]]</f>
        <v>#VALUE!</v>
      </c>
      <c r="B4656" t="e">
        <f>IF(VLOOKUP($A4656,Parts!$A:$AM,B$1,0)="X",S$2,"")</f>
        <v>#VALUE!</v>
      </c>
      <c r="C4656" t="e">
        <f>IF(VLOOKUP($A4656,Parts!$A:$AM,C$1,0)="X",T$2,"")</f>
        <v>#VALUE!</v>
      </c>
      <c r="D4656" t="e">
        <f>IF(VLOOKUP($A4656,Parts!$A:$AM,D$1,0)="X",U$2,"")</f>
        <v>#VALUE!</v>
      </c>
      <c r="E4656" t="e">
        <f>IF(VLOOKUP($A4656,Parts!$A:$AM,E$1,0)="X",V$2,"")</f>
        <v>#VALUE!</v>
      </c>
      <c r="F4656" t="e">
        <f>IF(VLOOKUP($A4656,Parts!$A:$AM,F$1,0)="X",W$2,"")</f>
        <v>#VALUE!</v>
      </c>
      <c r="G4656" t="e">
        <f>IF(VLOOKUP($A4656,Parts!$A:$AM,G$1,0)="X",X$2,"")</f>
        <v>#VALUE!</v>
      </c>
      <c r="H4656" t="e">
        <f>IF(VLOOKUP($A4656,Parts!$A:$AM,H$1,0)="X",Y$2,"")</f>
        <v>#VALUE!</v>
      </c>
      <c r="I4656" t="e">
        <f>IF(VLOOKUP($A4656,Parts!$A:$AM,I$1,0)="X",Z$2,"")</f>
        <v>#VALUE!</v>
      </c>
      <c r="J4656" t="e">
        <f>IF(VLOOKUP($A4656,Parts!$A:$AM,J$1,0)="X",AA$2,"")</f>
        <v>#VALUE!</v>
      </c>
      <c r="K4656" t="e">
        <f>IF(VLOOKUP($A4656,Parts!$A:$AM,K$1,0)="X",AB$2,"")</f>
        <v>#VALUE!</v>
      </c>
      <c r="L4656" t="e">
        <f>IF(VLOOKUP($A4656,Parts!$A:$AM,L$1,0)="X",AC$2,"")</f>
        <v>#VALUE!</v>
      </c>
      <c r="M4656" t="e">
        <f>IF(VLOOKUP($A4656,Parts!$A:$AM,M$1,0)="X",AD$2,"")</f>
        <v>#VALUE!</v>
      </c>
      <c r="N4656" t="e">
        <f>IF(VLOOKUP($A4656,Parts!$A:$AM,N$1,0)="X",AE$2,"")</f>
        <v>#VALUE!</v>
      </c>
      <c r="O4656" t="e">
        <f>IF(VLOOKUP($A4656,Parts!$A:$AM,O$1,0)="X",AF$2,"")</f>
        <v>#VALUE!</v>
      </c>
      <c r="P4656" t="e">
        <f t="shared" si="73"/>
        <v>#VALUE!</v>
      </c>
    </row>
    <row r="4657" spans="1:16" x14ac:dyDescent="0.25">
      <c r="A4657" t="e">
        <f>Table15[[#This Row],[Name]]</f>
        <v>#VALUE!</v>
      </c>
      <c r="B4657" t="e">
        <f>IF(VLOOKUP($A4657,Parts!$A:$AM,B$1,0)="X",S$2,"")</f>
        <v>#VALUE!</v>
      </c>
      <c r="C4657" t="e">
        <f>IF(VLOOKUP($A4657,Parts!$A:$AM,C$1,0)="X",T$2,"")</f>
        <v>#VALUE!</v>
      </c>
      <c r="D4657" t="e">
        <f>IF(VLOOKUP($A4657,Parts!$A:$AM,D$1,0)="X",U$2,"")</f>
        <v>#VALUE!</v>
      </c>
      <c r="E4657" t="e">
        <f>IF(VLOOKUP($A4657,Parts!$A:$AM,E$1,0)="X",V$2,"")</f>
        <v>#VALUE!</v>
      </c>
      <c r="F4657" t="e">
        <f>IF(VLOOKUP($A4657,Parts!$A:$AM,F$1,0)="X",W$2,"")</f>
        <v>#VALUE!</v>
      </c>
      <c r="G4657" t="e">
        <f>IF(VLOOKUP($A4657,Parts!$A:$AM,G$1,0)="X",X$2,"")</f>
        <v>#VALUE!</v>
      </c>
      <c r="H4657" t="e">
        <f>IF(VLOOKUP($A4657,Parts!$A:$AM,H$1,0)="X",Y$2,"")</f>
        <v>#VALUE!</v>
      </c>
      <c r="I4657" t="e">
        <f>IF(VLOOKUP($A4657,Parts!$A:$AM,I$1,0)="X",Z$2,"")</f>
        <v>#VALUE!</v>
      </c>
      <c r="J4657" t="e">
        <f>IF(VLOOKUP($A4657,Parts!$A:$AM,J$1,0)="X",AA$2,"")</f>
        <v>#VALUE!</v>
      </c>
      <c r="K4657" t="e">
        <f>IF(VLOOKUP($A4657,Parts!$A:$AM,K$1,0)="X",AB$2,"")</f>
        <v>#VALUE!</v>
      </c>
      <c r="L4657" t="e">
        <f>IF(VLOOKUP($A4657,Parts!$A:$AM,L$1,0)="X",AC$2,"")</f>
        <v>#VALUE!</v>
      </c>
      <c r="M4657" t="e">
        <f>IF(VLOOKUP($A4657,Parts!$A:$AM,M$1,0)="X",AD$2,"")</f>
        <v>#VALUE!</v>
      </c>
      <c r="N4657" t="e">
        <f>IF(VLOOKUP($A4657,Parts!$A:$AM,N$1,0)="X",AE$2,"")</f>
        <v>#VALUE!</v>
      </c>
      <c r="O4657" t="e">
        <f>IF(VLOOKUP($A4657,Parts!$A:$AM,O$1,0)="X",AF$2,"")</f>
        <v>#VALUE!</v>
      </c>
      <c r="P4657" t="e">
        <f t="shared" si="73"/>
        <v>#VALUE!</v>
      </c>
    </row>
    <row r="4658" spans="1:16" x14ac:dyDescent="0.25">
      <c r="A4658" t="e">
        <f>Table15[[#This Row],[Name]]</f>
        <v>#VALUE!</v>
      </c>
      <c r="B4658" t="e">
        <f>IF(VLOOKUP($A4658,Parts!$A:$AM,B$1,0)="X",S$2,"")</f>
        <v>#VALUE!</v>
      </c>
      <c r="C4658" t="e">
        <f>IF(VLOOKUP($A4658,Parts!$A:$AM,C$1,0)="X",T$2,"")</f>
        <v>#VALUE!</v>
      </c>
      <c r="D4658" t="e">
        <f>IF(VLOOKUP($A4658,Parts!$A:$AM,D$1,0)="X",U$2,"")</f>
        <v>#VALUE!</v>
      </c>
      <c r="E4658" t="e">
        <f>IF(VLOOKUP($A4658,Parts!$A:$AM,E$1,0)="X",V$2,"")</f>
        <v>#VALUE!</v>
      </c>
      <c r="F4658" t="e">
        <f>IF(VLOOKUP($A4658,Parts!$A:$AM,F$1,0)="X",W$2,"")</f>
        <v>#VALUE!</v>
      </c>
      <c r="G4658" t="e">
        <f>IF(VLOOKUP($A4658,Parts!$A:$AM,G$1,0)="X",X$2,"")</f>
        <v>#VALUE!</v>
      </c>
      <c r="H4658" t="e">
        <f>IF(VLOOKUP($A4658,Parts!$A:$AM,H$1,0)="X",Y$2,"")</f>
        <v>#VALUE!</v>
      </c>
      <c r="I4658" t="e">
        <f>IF(VLOOKUP($A4658,Parts!$A:$AM,I$1,0)="X",Z$2,"")</f>
        <v>#VALUE!</v>
      </c>
      <c r="J4658" t="e">
        <f>IF(VLOOKUP($A4658,Parts!$A:$AM,J$1,0)="X",AA$2,"")</f>
        <v>#VALUE!</v>
      </c>
      <c r="K4658" t="e">
        <f>IF(VLOOKUP($A4658,Parts!$A:$AM,K$1,0)="X",AB$2,"")</f>
        <v>#VALUE!</v>
      </c>
      <c r="L4658" t="e">
        <f>IF(VLOOKUP($A4658,Parts!$A:$AM,L$1,0)="X",AC$2,"")</f>
        <v>#VALUE!</v>
      </c>
      <c r="M4658" t="e">
        <f>IF(VLOOKUP($A4658,Parts!$A:$AM,M$1,0)="X",AD$2,"")</f>
        <v>#VALUE!</v>
      </c>
      <c r="N4658" t="e">
        <f>IF(VLOOKUP($A4658,Parts!$A:$AM,N$1,0)="X",AE$2,"")</f>
        <v>#VALUE!</v>
      </c>
      <c r="O4658" t="e">
        <f>IF(VLOOKUP($A4658,Parts!$A:$AM,O$1,0)="X",AF$2,"")</f>
        <v>#VALUE!</v>
      </c>
      <c r="P4658" t="e">
        <f t="shared" si="73"/>
        <v>#VALUE!</v>
      </c>
    </row>
    <row r="4659" spans="1:16" x14ac:dyDescent="0.25">
      <c r="A4659" t="e">
        <f>Table15[[#This Row],[Name]]</f>
        <v>#VALUE!</v>
      </c>
      <c r="B4659" t="e">
        <f>IF(VLOOKUP($A4659,Parts!$A:$AM,B$1,0)="X",S$2,"")</f>
        <v>#VALUE!</v>
      </c>
      <c r="C4659" t="e">
        <f>IF(VLOOKUP($A4659,Parts!$A:$AM,C$1,0)="X",T$2,"")</f>
        <v>#VALUE!</v>
      </c>
      <c r="D4659" t="e">
        <f>IF(VLOOKUP($A4659,Parts!$A:$AM,D$1,0)="X",U$2,"")</f>
        <v>#VALUE!</v>
      </c>
      <c r="E4659" t="e">
        <f>IF(VLOOKUP($A4659,Parts!$A:$AM,E$1,0)="X",V$2,"")</f>
        <v>#VALUE!</v>
      </c>
      <c r="F4659" t="e">
        <f>IF(VLOOKUP($A4659,Parts!$A:$AM,F$1,0)="X",W$2,"")</f>
        <v>#VALUE!</v>
      </c>
      <c r="G4659" t="e">
        <f>IF(VLOOKUP($A4659,Parts!$A:$AM,G$1,0)="X",X$2,"")</f>
        <v>#VALUE!</v>
      </c>
      <c r="H4659" t="e">
        <f>IF(VLOOKUP($A4659,Parts!$A:$AM,H$1,0)="X",Y$2,"")</f>
        <v>#VALUE!</v>
      </c>
      <c r="I4659" t="e">
        <f>IF(VLOOKUP($A4659,Parts!$A:$AM,I$1,0)="X",Z$2,"")</f>
        <v>#VALUE!</v>
      </c>
      <c r="J4659" t="e">
        <f>IF(VLOOKUP($A4659,Parts!$A:$AM,J$1,0)="X",AA$2,"")</f>
        <v>#VALUE!</v>
      </c>
      <c r="K4659" t="e">
        <f>IF(VLOOKUP($A4659,Parts!$A:$AM,K$1,0)="X",AB$2,"")</f>
        <v>#VALUE!</v>
      </c>
      <c r="L4659" t="e">
        <f>IF(VLOOKUP($A4659,Parts!$A:$AM,L$1,0)="X",AC$2,"")</f>
        <v>#VALUE!</v>
      </c>
      <c r="M4659" t="e">
        <f>IF(VLOOKUP($A4659,Parts!$A:$AM,M$1,0)="X",AD$2,"")</f>
        <v>#VALUE!</v>
      </c>
      <c r="N4659" t="e">
        <f>IF(VLOOKUP($A4659,Parts!$A:$AM,N$1,0)="X",AE$2,"")</f>
        <v>#VALUE!</v>
      </c>
      <c r="O4659" t="e">
        <f>IF(VLOOKUP($A4659,Parts!$A:$AM,O$1,0)="X",AF$2,"")</f>
        <v>#VALUE!</v>
      </c>
      <c r="P4659" t="e">
        <f t="shared" si="73"/>
        <v>#VALUE!</v>
      </c>
    </row>
    <row r="4660" spans="1:16" x14ac:dyDescent="0.25">
      <c r="A4660" t="e">
        <f>Table15[[#This Row],[Name]]</f>
        <v>#VALUE!</v>
      </c>
      <c r="B4660" t="e">
        <f>IF(VLOOKUP($A4660,Parts!$A:$AM,B$1,0)="X",S$2,"")</f>
        <v>#VALUE!</v>
      </c>
      <c r="C4660" t="e">
        <f>IF(VLOOKUP($A4660,Parts!$A:$AM,C$1,0)="X",T$2,"")</f>
        <v>#VALUE!</v>
      </c>
      <c r="D4660" t="e">
        <f>IF(VLOOKUP($A4660,Parts!$A:$AM,D$1,0)="X",U$2,"")</f>
        <v>#VALUE!</v>
      </c>
      <c r="E4660" t="e">
        <f>IF(VLOOKUP($A4660,Parts!$A:$AM,E$1,0)="X",V$2,"")</f>
        <v>#VALUE!</v>
      </c>
      <c r="F4660" t="e">
        <f>IF(VLOOKUP($A4660,Parts!$A:$AM,F$1,0)="X",W$2,"")</f>
        <v>#VALUE!</v>
      </c>
      <c r="G4660" t="e">
        <f>IF(VLOOKUP($A4660,Parts!$A:$AM,G$1,0)="X",X$2,"")</f>
        <v>#VALUE!</v>
      </c>
      <c r="H4660" t="e">
        <f>IF(VLOOKUP($A4660,Parts!$A:$AM,H$1,0)="X",Y$2,"")</f>
        <v>#VALUE!</v>
      </c>
      <c r="I4660" t="e">
        <f>IF(VLOOKUP($A4660,Parts!$A:$AM,I$1,0)="X",Z$2,"")</f>
        <v>#VALUE!</v>
      </c>
      <c r="J4660" t="e">
        <f>IF(VLOOKUP($A4660,Parts!$A:$AM,J$1,0)="X",AA$2,"")</f>
        <v>#VALUE!</v>
      </c>
      <c r="K4660" t="e">
        <f>IF(VLOOKUP($A4660,Parts!$A:$AM,K$1,0)="X",AB$2,"")</f>
        <v>#VALUE!</v>
      </c>
      <c r="L4660" t="e">
        <f>IF(VLOOKUP($A4660,Parts!$A:$AM,L$1,0)="X",AC$2,"")</f>
        <v>#VALUE!</v>
      </c>
      <c r="M4660" t="e">
        <f>IF(VLOOKUP($A4660,Parts!$A:$AM,M$1,0)="X",AD$2,"")</f>
        <v>#VALUE!</v>
      </c>
      <c r="N4660" t="e">
        <f>IF(VLOOKUP($A4660,Parts!$A:$AM,N$1,0)="X",AE$2,"")</f>
        <v>#VALUE!</v>
      </c>
      <c r="O4660" t="e">
        <f>IF(VLOOKUP($A4660,Parts!$A:$AM,O$1,0)="X",AF$2,"")</f>
        <v>#VALUE!</v>
      </c>
      <c r="P4660" t="e">
        <f t="shared" si="73"/>
        <v>#VALUE!</v>
      </c>
    </row>
    <row r="4661" spans="1:16" x14ac:dyDescent="0.25">
      <c r="A4661" t="e">
        <f>Table15[[#This Row],[Name]]</f>
        <v>#VALUE!</v>
      </c>
      <c r="B4661" t="e">
        <f>IF(VLOOKUP($A4661,Parts!$A:$AM,B$1,0)="X",S$2,"")</f>
        <v>#VALUE!</v>
      </c>
      <c r="C4661" t="e">
        <f>IF(VLOOKUP($A4661,Parts!$A:$AM,C$1,0)="X",T$2,"")</f>
        <v>#VALUE!</v>
      </c>
      <c r="D4661" t="e">
        <f>IF(VLOOKUP($A4661,Parts!$A:$AM,D$1,0)="X",U$2,"")</f>
        <v>#VALUE!</v>
      </c>
      <c r="E4661" t="e">
        <f>IF(VLOOKUP($A4661,Parts!$A:$AM,E$1,0)="X",V$2,"")</f>
        <v>#VALUE!</v>
      </c>
      <c r="F4661" t="e">
        <f>IF(VLOOKUP($A4661,Parts!$A:$AM,F$1,0)="X",W$2,"")</f>
        <v>#VALUE!</v>
      </c>
      <c r="G4661" t="e">
        <f>IF(VLOOKUP($A4661,Parts!$A:$AM,G$1,0)="X",X$2,"")</f>
        <v>#VALUE!</v>
      </c>
      <c r="H4661" t="e">
        <f>IF(VLOOKUP($A4661,Parts!$A:$AM,H$1,0)="X",Y$2,"")</f>
        <v>#VALUE!</v>
      </c>
      <c r="I4661" t="e">
        <f>IF(VLOOKUP($A4661,Parts!$A:$AM,I$1,0)="X",Z$2,"")</f>
        <v>#VALUE!</v>
      </c>
      <c r="J4661" t="e">
        <f>IF(VLOOKUP($A4661,Parts!$A:$AM,J$1,0)="X",AA$2,"")</f>
        <v>#VALUE!</v>
      </c>
      <c r="K4661" t="e">
        <f>IF(VLOOKUP($A4661,Parts!$A:$AM,K$1,0)="X",AB$2,"")</f>
        <v>#VALUE!</v>
      </c>
      <c r="L4661" t="e">
        <f>IF(VLOOKUP($A4661,Parts!$A:$AM,L$1,0)="X",AC$2,"")</f>
        <v>#VALUE!</v>
      </c>
      <c r="M4661" t="e">
        <f>IF(VLOOKUP($A4661,Parts!$A:$AM,M$1,0)="X",AD$2,"")</f>
        <v>#VALUE!</v>
      </c>
      <c r="N4661" t="e">
        <f>IF(VLOOKUP($A4661,Parts!$A:$AM,N$1,0)="X",AE$2,"")</f>
        <v>#VALUE!</v>
      </c>
      <c r="O4661" t="e">
        <f>IF(VLOOKUP($A4661,Parts!$A:$AM,O$1,0)="X",AF$2,"")</f>
        <v>#VALUE!</v>
      </c>
      <c r="P4661" t="e">
        <f t="shared" si="73"/>
        <v>#VALUE!</v>
      </c>
    </row>
    <row r="4662" spans="1:16" x14ac:dyDescent="0.25">
      <c r="A4662" t="e">
        <f>Table15[[#This Row],[Name]]</f>
        <v>#VALUE!</v>
      </c>
      <c r="B4662" t="e">
        <f>IF(VLOOKUP($A4662,Parts!$A:$AM,B$1,0)="X",S$2,"")</f>
        <v>#VALUE!</v>
      </c>
      <c r="C4662" t="e">
        <f>IF(VLOOKUP($A4662,Parts!$A:$AM,C$1,0)="X",T$2,"")</f>
        <v>#VALUE!</v>
      </c>
      <c r="D4662" t="e">
        <f>IF(VLOOKUP($A4662,Parts!$A:$AM,D$1,0)="X",U$2,"")</f>
        <v>#VALUE!</v>
      </c>
      <c r="E4662" t="e">
        <f>IF(VLOOKUP($A4662,Parts!$A:$AM,E$1,0)="X",V$2,"")</f>
        <v>#VALUE!</v>
      </c>
      <c r="F4662" t="e">
        <f>IF(VLOOKUP($A4662,Parts!$A:$AM,F$1,0)="X",W$2,"")</f>
        <v>#VALUE!</v>
      </c>
      <c r="G4662" t="e">
        <f>IF(VLOOKUP($A4662,Parts!$A:$AM,G$1,0)="X",X$2,"")</f>
        <v>#VALUE!</v>
      </c>
      <c r="H4662" t="e">
        <f>IF(VLOOKUP($A4662,Parts!$A:$AM,H$1,0)="X",Y$2,"")</f>
        <v>#VALUE!</v>
      </c>
      <c r="I4662" t="e">
        <f>IF(VLOOKUP($A4662,Parts!$A:$AM,I$1,0)="X",Z$2,"")</f>
        <v>#VALUE!</v>
      </c>
      <c r="J4662" t="e">
        <f>IF(VLOOKUP($A4662,Parts!$A:$AM,J$1,0)="X",AA$2,"")</f>
        <v>#VALUE!</v>
      </c>
      <c r="K4662" t="e">
        <f>IF(VLOOKUP($A4662,Parts!$A:$AM,K$1,0)="X",AB$2,"")</f>
        <v>#VALUE!</v>
      </c>
      <c r="L4662" t="e">
        <f>IF(VLOOKUP($A4662,Parts!$A:$AM,L$1,0)="X",AC$2,"")</f>
        <v>#VALUE!</v>
      </c>
      <c r="M4662" t="e">
        <f>IF(VLOOKUP($A4662,Parts!$A:$AM,M$1,0)="X",AD$2,"")</f>
        <v>#VALUE!</v>
      </c>
      <c r="N4662" t="e">
        <f>IF(VLOOKUP($A4662,Parts!$A:$AM,N$1,0)="X",AE$2,"")</f>
        <v>#VALUE!</v>
      </c>
      <c r="O4662" t="e">
        <f>IF(VLOOKUP($A4662,Parts!$A:$AM,O$1,0)="X",AF$2,"")</f>
        <v>#VALUE!</v>
      </c>
      <c r="P4662" t="e">
        <f t="shared" si="73"/>
        <v>#VALUE!</v>
      </c>
    </row>
    <row r="4663" spans="1:16" x14ac:dyDescent="0.25">
      <c r="A4663" t="e">
        <f>Table15[[#This Row],[Name]]</f>
        <v>#VALUE!</v>
      </c>
      <c r="B4663" t="e">
        <f>IF(VLOOKUP($A4663,Parts!$A:$AM,B$1,0)="X",S$2,"")</f>
        <v>#VALUE!</v>
      </c>
      <c r="C4663" t="e">
        <f>IF(VLOOKUP($A4663,Parts!$A:$AM,C$1,0)="X",T$2,"")</f>
        <v>#VALUE!</v>
      </c>
      <c r="D4663" t="e">
        <f>IF(VLOOKUP($A4663,Parts!$A:$AM,D$1,0)="X",U$2,"")</f>
        <v>#VALUE!</v>
      </c>
      <c r="E4663" t="e">
        <f>IF(VLOOKUP($A4663,Parts!$A:$AM,E$1,0)="X",V$2,"")</f>
        <v>#VALUE!</v>
      </c>
      <c r="F4663" t="e">
        <f>IF(VLOOKUP($A4663,Parts!$A:$AM,F$1,0)="X",W$2,"")</f>
        <v>#VALUE!</v>
      </c>
      <c r="G4663" t="e">
        <f>IF(VLOOKUP($A4663,Parts!$A:$AM,G$1,0)="X",X$2,"")</f>
        <v>#VALUE!</v>
      </c>
      <c r="H4663" t="e">
        <f>IF(VLOOKUP($A4663,Parts!$A:$AM,H$1,0)="X",Y$2,"")</f>
        <v>#VALUE!</v>
      </c>
      <c r="I4663" t="e">
        <f>IF(VLOOKUP($A4663,Parts!$A:$AM,I$1,0)="X",Z$2,"")</f>
        <v>#VALUE!</v>
      </c>
      <c r="J4663" t="e">
        <f>IF(VLOOKUP($A4663,Parts!$A:$AM,J$1,0)="X",AA$2,"")</f>
        <v>#VALUE!</v>
      </c>
      <c r="K4663" t="e">
        <f>IF(VLOOKUP($A4663,Parts!$A:$AM,K$1,0)="X",AB$2,"")</f>
        <v>#VALUE!</v>
      </c>
      <c r="L4663" t="e">
        <f>IF(VLOOKUP($A4663,Parts!$A:$AM,L$1,0)="X",AC$2,"")</f>
        <v>#VALUE!</v>
      </c>
      <c r="M4663" t="e">
        <f>IF(VLOOKUP($A4663,Parts!$A:$AM,M$1,0)="X",AD$2,"")</f>
        <v>#VALUE!</v>
      </c>
      <c r="N4663" t="e">
        <f>IF(VLOOKUP($A4663,Parts!$A:$AM,N$1,0)="X",AE$2,"")</f>
        <v>#VALUE!</v>
      </c>
      <c r="O4663" t="e">
        <f>IF(VLOOKUP($A4663,Parts!$A:$AM,O$1,0)="X",AF$2,"")</f>
        <v>#VALUE!</v>
      </c>
      <c r="P4663" t="e">
        <f t="shared" si="73"/>
        <v>#VALUE!</v>
      </c>
    </row>
    <row r="4664" spans="1:16" x14ac:dyDescent="0.25">
      <c r="A4664" t="e">
        <f>Table15[[#This Row],[Name]]</f>
        <v>#VALUE!</v>
      </c>
      <c r="B4664" t="e">
        <f>IF(VLOOKUP($A4664,Parts!$A:$AM,B$1,0)="X",S$2,"")</f>
        <v>#VALUE!</v>
      </c>
      <c r="C4664" t="e">
        <f>IF(VLOOKUP($A4664,Parts!$A:$AM,C$1,0)="X",T$2,"")</f>
        <v>#VALUE!</v>
      </c>
      <c r="D4664" t="e">
        <f>IF(VLOOKUP($A4664,Parts!$A:$AM,D$1,0)="X",U$2,"")</f>
        <v>#VALUE!</v>
      </c>
      <c r="E4664" t="e">
        <f>IF(VLOOKUP($A4664,Parts!$A:$AM,E$1,0)="X",V$2,"")</f>
        <v>#VALUE!</v>
      </c>
      <c r="F4664" t="e">
        <f>IF(VLOOKUP($A4664,Parts!$A:$AM,F$1,0)="X",W$2,"")</f>
        <v>#VALUE!</v>
      </c>
      <c r="G4664" t="e">
        <f>IF(VLOOKUP($A4664,Parts!$A:$AM,G$1,0)="X",X$2,"")</f>
        <v>#VALUE!</v>
      </c>
      <c r="H4664" t="e">
        <f>IF(VLOOKUP($A4664,Parts!$A:$AM,H$1,0)="X",Y$2,"")</f>
        <v>#VALUE!</v>
      </c>
      <c r="I4664" t="e">
        <f>IF(VLOOKUP($A4664,Parts!$A:$AM,I$1,0)="X",Z$2,"")</f>
        <v>#VALUE!</v>
      </c>
      <c r="J4664" t="e">
        <f>IF(VLOOKUP($A4664,Parts!$A:$AM,J$1,0)="X",AA$2,"")</f>
        <v>#VALUE!</v>
      </c>
      <c r="K4664" t="e">
        <f>IF(VLOOKUP($A4664,Parts!$A:$AM,K$1,0)="X",AB$2,"")</f>
        <v>#VALUE!</v>
      </c>
      <c r="L4664" t="e">
        <f>IF(VLOOKUP($A4664,Parts!$A:$AM,L$1,0)="X",AC$2,"")</f>
        <v>#VALUE!</v>
      </c>
      <c r="M4664" t="e">
        <f>IF(VLOOKUP($A4664,Parts!$A:$AM,M$1,0)="X",AD$2,"")</f>
        <v>#VALUE!</v>
      </c>
      <c r="N4664" t="e">
        <f>IF(VLOOKUP($A4664,Parts!$A:$AM,N$1,0)="X",AE$2,"")</f>
        <v>#VALUE!</v>
      </c>
      <c r="O4664" t="e">
        <f>IF(VLOOKUP($A4664,Parts!$A:$AM,O$1,0)="X",AF$2,"")</f>
        <v>#VALUE!</v>
      </c>
      <c r="P4664" t="e">
        <f t="shared" si="73"/>
        <v>#VALUE!</v>
      </c>
    </row>
    <row r="4665" spans="1:16" x14ac:dyDescent="0.25">
      <c r="A4665" t="e">
        <f>Table15[[#This Row],[Name]]</f>
        <v>#VALUE!</v>
      </c>
      <c r="B4665" t="e">
        <f>IF(VLOOKUP($A4665,Parts!$A:$AM,B$1,0)="X",S$2,"")</f>
        <v>#VALUE!</v>
      </c>
      <c r="C4665" t="e">
        <f>IF(VLOOKUP($A4665,Parts!$A:$AM,C$1,0)="X",T$2,"")</f>
        <v>#VALUE!</v>
      </c>
      <c r="D4665" t="e">
        <f>IF(VLOOKUP($A4665,Parts!$A:$AM,D$1,0)="X",U$2,"")</f>
        <v>#VALUE!</v>
      </c>
      <c r="E4665" t="e">
        <f>IF(VLOOKUP($A4665,Parts!$A:$AM,E$1,0)="X",V$2,"")</f>
        <v>#VALUE!</v>
      </c>
      <c r="F4665" t="e">
        <f>IF(VLOOKUP($A4665,Parts!$A:$AM,F$1,0)="X",W$2,"")</f>
        <v>#VALUE!</v>
      </c>
      <c r="G4665" t="e">
        <f>IF(VLOOKUP($A4665,Parts!$A:$AM,G$1,0)="X",X$2,"")</f>
        <v>#VALUE!</v>
      </c>
      <c r="H4665" t="e">
        <f>IF(VLOOKUP($A4665,Parts!$A:$AM,H$1,0)="X",Y$2,"")</f>
        <v>#VALUE!</v>
      </c>
      <c r="I4665" t="e">
        <f>IF(VLOOKUP($A4665,Parts!$A:$AM,I$1,0)="X",Z$2,"")</f>
        <v>#VALUE!</v>
      </c>
      <c r="J4665" t="e">
        <f>IF(VLOOKUP($A4665,Parts!$A:$AM,J$1,0)="X",AA$2,"")</f>
        <v>#VALUE!</v>
      </c>
      <c r="K4665" t="e">
        <f>IF(VLOOKUP($A4665,Parts!$A:$AM,K$1,0)="X",AB$2,"")</f>
        <v>#VALUE!</v>
      </c>
      <c r="L4665" t="e">
        <f>IF(VLOOKUP($A4665,Parts!$A:$AM,L$1,0)="X",AC$2,"")</f>
        <v>#VALUE!</v>
      </c>
      <c r="M4665" t="e">
        <f>IF(VLOOKUP($A4665,Parts!$A:$AM,M$1,0)="X",AD$2,"")</f>
        <v>#VALUE!</v>
      </c>
      <c r="N4665" t="e">
        <f>IF(VLOOKUP($A4665,Parts!$A:$AM,N$1,0)="X",AE$2,"")</f>
        <v>#VALUE!</v>
      </c>
      <c r="O4665" t="e">
        <f>IF(VLOOKUP($A4665,Parts!$A:$AM,O$1,0)="X",AF$2,"")</f>
        <v>#VALUE!</v>
      </c>
      <c r="P4665" t="e">
        <f t="shared" si="73"/>
        <v>#VALUE!</v>
      </c>
    </row>
    <row r="4666" spans="1:16" x14ac:dyDescent="0.25">
      <c r="A4666" t="e">
        <f>Table15[[#This Row],[Name]]</f>
        <v>#VALUE!</v>
      </c>
      <c r="B4666" t="e">
        <f>IF(VLOOKUP($A4666,Parts!$A:$AM,B$1,0)="X",S$2,"")</f>
        <v>#VALUE!</v>
      </c>
      <c r="C4666" t="e">
        <f>IF(VLOOKUP($A4666,Parts!$A:$AM,C$1,0)="X",T$2,"")</f>
        <v>#VALUE!</v>
      </c>
      <c r="D4666" t="e">
        <f>IF(VLOOKUP($A4666,Parts!$A:$AM,D$1,0)="X",U$2,"")</f>
        <v>#VALUE!</v>
      </c>
      <c r="E4666" t="e">
        <f>IF(VLOOKUP($A4666,Parts!$A:$AM,E$1,0)="X",V$2,"")</f>
        <v>#VALUE!</v>
      </c>
      <c r="F4666" t="e">
        <f>IF(VLOOKUP($A4666,Parts!$A:$AM,F$1,0)="X",W$2,"")</f>
        <v>#VALUE!</v>
      </c>
      <c r="G4666" t="e">
        <f>IF(VLOOKUP($A4666,Parts!$A:$AM,G$1,0)="X",X$2,"")</f>
        <v>#VALUE!</v>
      </c>
      <c r="H4666" t="e">
        <f>IF(VLOOKUP($A4666,Parts!$A:$AM,H$1,0)="X",Y$2,"")</f>
        <v>#VALUE!</v>
      </c>
      <c r="I4666" t="e">
        <f>IF(VLOOKUP($A4666,Parts!$A:$AM,I$1,0)="X",Z$2,"")</f>
        <v>#VALUE!</v>
      </c>
      <c r="J4666" t="e">
        <f>IF(VLOOKUP($A4666,Parts!$A:$AM,J$1,0)="X",AA$2,"")</f>
        <v>#VALUE!</v>
      </c>
      <c r="K4666" t="e">
        <f>IF(VLOOKUP($A4666,Parts!$A:$AM,K$1,0)="X",AB$2,"")</f>
        <v>#VALUE!</v>
      </c>
      <c r="L4666" t="e">
        <f>IF(VLOOKUP($A4666,Parts!$A:$AM,L$1,0)="X",AC$2,"")</f>
        <v>#VALUE!</v>
      </c>
      <c r="M4666" t="e">
        <f>IF(VLOOKUP($A4666,Parts!$A:$AM,M$1,0)="X",AD$2,"")</f>
        <v>#VALUE!</v>
      </c>
      <c r="N4666" t="e">
        <f>IF(VLOOKUP($A4666,Parts!$A:$AM,N$1,0)="X",AE$2,"")</f>
        <v>#VALUE!</v>
      </c>
      <c r="O4666" t="e">
        <f>IF(VLOOKUP($A4666,Parts!$A:$AM,O$1,0)="X",AF$2,"")</f>
        <v>#VALUE!</v>
      </c>
      <c r="P4666" t="e">
        <f t="shared" si="73"/>
        <v>#VALUE!</v>
      </c>
    </row>
    <row r="4667" spans="1:16" x14ac:dyDescent="0.25">
      <c r="A4667" t="e">
        <f>Table15[[#This Row],[Name]]</f>
        <v>#VALUE!</v>
      </c>
      <c r="B4667" t="e">
        <f>IF(VLOOKUP($A4667,Parts!$A:$AM,B$1,0)="X",S$2,"")</f>
        <v>#VALUE!</v>
      </c>
      <c r="C4667" t="e">
        <f>IF(VLOOKUP($A4667,Parts!$A:$AM,C$1,0)="X",T$2,"")</f>
        <v>#VALUE!</v>
      </c>
      <c r="D4667" t="e">
        <f>IF(VLOOKUP($A4667,Parts!$A:$AM,D$1,0)="X",U$2,"")</f>
        <v>#VALUE!</v>
      </c>
      <c r="E4667" t="e">
        <f>IF(VLOOKUP($A4667,Parts!$A:$AM,E$1,0)="X",V$2,"")</f>
        <v>#VALUE!</v>
      </c>
      <c r="F4667" t="e">
        <f>IF(VLOOKUP($A4667,Parts!$A:$AM,F$1,0)="X",W$2,"")</f>
        <v>#VALUE!</v>
      </c>
      <c r="G4667" t="e">
        <f>IF(VLOOKUP($A4667,Parts!$A:$AM,G$1,0)="X",X$2,"")</f>
        <v>#VALUE!</v>
      </c>
      <c r="H4667" t="e">
        <f>IF(VLOOKUP($A4667,Parts!$A:$AM,H$1,0)="X",Y$2,"")</f>
        <v>#VALUE!</v>
      </c>
      <c r="I4667" t="e">
        <f>IF(VLOOKUP($A4667,Parts!$A:$AM,I$1,0)="X",Z$2,"")</f>
        <v>#VALUE!</v>
      </c>
      <c r="J4667" t="e">
        <f>IF(VLOOKUP($A4667,Parts!$A:$AM,J$1,0)="X",AA$2,"")</f>
        <v>#VALUE!</v>
      </c>
      <c r="K4667" t="e">
        <f>IF(VLOOKUP($A4667,Parts!$A:$AM,K$1,0)="X",AB$2,"")</f>
        <v>#VALUE!</v>
      </c>
      <c r="L4667" t="e">
        <f>IF(VLOOKUP($A4667,Parts!$A:$AM,L$1,0)="X",AC$2,"")</f>
        <v>#VALUE!</v>
      </c>
      <c r="M4667" t="e">
        <f>IF(VLOOKUP($A4667,Parts!$A:$AM,M$1,0)="X",AD$2,"")</f>
        <v>#VALUE!</v>
      </c>
      <c r="N4667" t="e">
        <f>IF(VLOOKUP($A4667,Parts!$A:$AM,N$1,0)="X",AE$2,"")</f>
        <v>#VALUE!</v>
      </c>
      <c r="O4667" t="e">
        <f>IF(VLOOKUP($A4667,Parts!$A:$AM,O$1,0)="X",AF$2,"")</f>
        <v>#VALUE!</v>
      </c>
      <c r="P4667" t="e">
        <f t="shared" si="73"/>
        <v>#VALUE!</v>
      </c>
    </row>
    <row r="4668" spans="1:16" x14ac:dyDescent="0.25">
      <c r="A4668" t="e">
        <f>Table15[[#This Row],[Name]]</f>
        <v>#VALUE!</v>
      </c>
      <c r="B4668" t="e">
        <f>IF(VLOOKUP($A4668,Parts!$A:$AM,B$1,0)="X",S$2,"")</f>
        <v>#VALUE!</v>
      </c>
      <c r="C4668" t="e">
        <f>IF(VLOOKUP($A4668,Parts!$A:$AM,C$1,0)="X",T$2,"")</f>
        <v>#VALUE!</v>
      </c>
      <c r="D4668" t="e">
        <f>IF(VLOOKUP($A4668,Parts!$A:$AM,D$1,0)="X",U$2,"")</f>
        <v>#VALUE!</v>
      </c>
      <c r="E4668" t="e">
        <f>IF(VLOOKUP($A4668,Parts!$A:$AM,E$1,0)="X",V$2,"")</f>
        <v>#VALUE!</v>
      </c>
      <c r="F4668" t="e">
        <f>IF(VLOOKUP($A4668,Parts!$A:$AM,F$1,0)="X",W$2,"")</f>
        <v>#VALUE!</v>
      </c>
      <c r="G4668" t="e">
        <f>IF(VLOOKUP($A4668,Parts!$A:$AM,G$1,0)="X",X$2,"")</f>
        <v>#VALUE!</v>
      </c>
      <c r="H4668" t="e">
        <f>IF(VLOOKUP($A4668,Parts!$A:$AM,H$1,0)="X",Y$2,"")</f>
        <v>#VALUE!</v>
      </c>
      <c r="I4668" t="e">
        <f>IF(VLOOKUP($A4668,Parts!$A:$AM,I$1,0)="X",Z$2,"")</f>
        <v>#VALUE!</v>
      </c>
      <c r="J4668" t="e">
        <f>IF(VLOOKUP($A4668,Parts!$A:$AM,J$1,0)="X",AA$2,"")</f>
        <v>#VALUE!</v>
      </c>
      <c r="K4668" t="e">
        <f>IF(VLOOKUP($A4668,Parts!$A:$AM,K$1,0)="X",AB$2,"")</f>
        <v>#VALUE!</v>
      </c>
      <c r="L4668" t="e">
        <f>IF(VLOOKUP($A4668,Parts!$A:$AM,L$1,0)="X",AC$2,"")</f>
        <v>#VALUE!</v>
      </c>
      <c r="M4668" t="e">
        <f>IF(VLOOKUP($A4668,Parts!$A:$AM,M$1,0)="X",AD$2,"")</f>
        <v>#VALUE!</v>
      </c>
      <c r="N4668" t="e">
        <f>IF(VLOOKUP($A4668,Parts!$A:$AM,N$1,0)="X",AE$2,"")</f>
        <v>#VALUE!</v>
      </c>
      <c r="O4668" t="e">
        <f>IF(VLOOKUP($A4668,Parts!$A:$AM,O$1,0)="X",AF$2,"")</f>
        <v>#VALUE!</v>
      </c>
      <c r="P4668" t="e">
        <f t="shared" si="73"/>
        <v>#VALUE!</v>
      </c>
    </row>
    <row r="4669" spans="1:16" x14ac:dyDescent="0.25">
      <c r="A4669" t="e">
        <f>Table15[[#This Row],[Name]]</f>
        <v>#VALUE!</v>
      </c>
      <c r="B4669" t="e">
        <f>IF(VLOOKUP($A4669,Parts!$A:$AM,B$1,0)="X",S$2,"")</f>
        <v>#VALUE!</v>
      </c>
      <c r="C4669" t="e">
        <f>IF(VLOOKUP($A4669,Parts!$A:$AM,C$1,0)="X",T$2,"")</f>
        <v>#VALUE!</v>
      </c>
      <c r="D4669" t="e">
        <f>IF(VLOOKUP($A4669,Parts!$A:$AM,D$1,0)="X",U$2,"")</f>
        <v>#VALUE!</v>
      </c>
      <c r="E4669" t="e">
        <f>IF(VLOOKUP($A4669,Parts!$A:$AM,E$1,0)="X",V$2,"")</f>
        <v>#VALUE!</v>
      </c>
      <c r="F4669" t="e">
        <f>IF(VLOOKUP($A4669,Parts!$A:$AM,F$1,0)="X",W$2,"")</f>
        <v>#VALUE!</v>
      </c>
      <c r="G4669" t="e">
        <f>IF(VLOOKUP($A4669,Parts!$A:$AM,G$1,0)="X",X$2,"")</f>
        <v>#VALUE!</v>
      </c>
      <c r="H4669" t="e">
        <f>IF(VLOOKUP($A4669,Parts!$A:$AM,H$1,0)="X",Y$2,"")</f>
        <v>#VALUE!</v>
      </c>
      <c r="I4669" t="e">
        <f>IF(VLOOKUP($A4669,Parts!$A:$AM,I$1,0)="X",Z$2,"")</f>
        <v>#VALUE!</v>
      </c>
      <c r="J4669" t="e">
        <f>IF(VLOOKUP($A4669,Parts!$A:$AM,J$1,0)="X",AA$2,"")</f>
        <v>#VALUE!</v>
      </c>
      <c r="K4669" t="e">
        <f>IF(VLOOKUP($A4669,Parts!$A:$AM,K$1,0)="X",AB$2,"")</f>
        <v>#VALUE!</v>
      </c>
      <c r="L4669" t="e">
        <f>IF(VLOOKUP($A4669,Parts!$A:$AM,L$1,0)="X",AC$2,"")</f>
        <v>#VALUE!</v>
      </c>
      <c r="M4669" t="e">
        <f>IF(VLOOKUP($A4669,Parts!$A:$AM,M$1,0)="X",AD$2,"")</f>
        <v>#VALUE!</v>
      </c>
      <c r="N4669" t="e">
        <f>IF(VLOOKUP($A4669,Parts!$A:$AM,N$1,0)="X",AE$2,"")</f>
        <v>#VALUE!</v>
      </c>
      <c r="O4669" t="e">
        <f>IF(VLOOKUP($A4669,Parts!$A:$AM,O$1,0)="X",AF$2,"")</f>
        <v>#VALUE!</v>
      </c>
      <c r="P4669" t="e">
        <f t="shared" si="73"/>
        <v>#VALUE!</v>
      </c>
    </row>
    <row r="4670" spans="1:16" x14ac:dyDescent="0.25">
      <c r="A4670" t="e">
        <f>Table15[[#This Row],[Name]]</f>
        <v>#VALUE!</v>
      </c>
      <c r="B4670" t="e">
        <f>IF(VLOOKUP($A4670,Parts!$A:$AM,B$1,0)="X",S$2,"")</f>
        <v>#VALUE!</v>
      </c>
      <c r="C4670" t="e">
        <f>IF(VLOOKUP($A4670,Parts!$A:$AM,C$1,0)="X",T$2,"")</f>
        <v>#VALUE!</v>
      </c>
      <c r="D4670" t="e">
        <f>IF(VLOOKUP($A4670,Parts!$A:$AM,D$1,0)="X",U$2,"")</f>
        <v>#VALUE!</v>
      </c>
      <c r="E4670" t="e">
        <f>IF(VLOOKUP($A4670,Parts!$A:$AM,E$1,0)="X",V$2,"")</f>
        <v>#VALUE!</v>
      </c>
      <c r="F4670" t="e">
        <f>IF(VLOOKUP($A4670,Parts!$A:$AM,F$1,0)="X",W$2,"")</f>
        <v>#VALUE!</v>
      </c>
      <c r="G4670" t="e">
        <f>IF(VLOOKUP($A4670,Parts!$A:$AM,G$1,0)="X",X$2,"")</f>
        <v>#VALUE!</v>
      </c>
      <c r="H4670" t="e">
        <f>IF(VLOOKUP($A4670,Parts!$A:$AM,H$1,0)="X",Y$2,"")</f>
        <v>#VALUE!</v>
      </c>
      <c r="I4670" t="e">
        <f>IF(VLOOKUP($A4670,Parts!$A:$AM,I$1,0)="X",Z$2,"")</f>
        <v>#VALUE!</v>
      </c>
      <c r="J4670" t="e">
        <f>IF(VLOOKUP($A4670,Parts!$A:$AM,J$1,0)="X",AA$2,"")</f>
        <v>#VALUE!</v>
      </c>
      <c r="K4670" t="e">
        <f>IF(VLOOKUP($A4670,Parts!$A:$AM,K$1,0)="X",AB$2,"")</f>
        <v>#VALUE!</v>
      </c>
      <c r="L4670" t="e">
        <f>IF(VLOOKUP($A4670,Parts!$A:$AM,L$1,0)="X",AC$2,"")</f>
        <v>#VALUE!</v>
      </c>
      <c r="M4670" t="e">
        <f>IF(VLOOKUP($A4670,Parts!$A:$AM,M$1,0)="X",AD$2,"")</f>
        <v>#VALUE!</v>
      </c>
      <c r="N4670" t="e">
        <f>IF(VLOOKUP($A4670,Parts!$A:$AM,N$1,0)="X",AE$2,"")</f>
        <v>#VALUE!</v>
      </c>
      <c r="O4670" t="e">
        <f>IF(VLOOKUP($A4670,Parts!$A:$AM,O$1,0)="X",AF$2,"")</f>
        <v>#VALUE!</v>
      </c>
      <c r="P4670" t="e">
        <f t="shared" si="73"/>
        <v>#VALUE!</v>
      </c>
    </row>
    <row r="4671" spans="1:16" x14ac:dyDescent="0.25">
      <c r="A4671" t="e">
        <f>Table15[[#This Row],[Name]]</f>
        <v>#VALUE!</v>
      </c>
      <c r="B4671" t="e">
        <f>IF(VLOOKUP($A4671,Parts!$A:$AM,B$1,0)="X",S$2,"")</f>
        <v>#VALUE!</v>
      </c>
      <c r="C4671" t="e">
        <f>IF(VLOOKUP($A4671,Parts!$A:$AM,C$1,0)="X",T$2,"")</f>
        <v>#VALUE!</v>
      </c>
      <c r="D4671" t="e">
        <f>IF(VLOOKUP($A4671,Parts!$A:$AM,D$1,0)="X",U$2,"")</f>
        <v>#VALUE!</v>
      </c>
      <c r="E4671" t="e">
        <f>IF(VLOOKUP($A4671,Parts!$A:$AM,E$1,0)="X",V$2,"")</f>
        <v>#VALUE!</v>
      </c>
      <c r="F4671" t="e">
        <f>IF(VLOOKUP($A4671,Parts!$A:$AM,F$1,0)="X",W$2,"")</f>
        <v>#VALUE!</v>
      </c>
      <c r="G4671" t="e">
        <f>IF(VLOOKUP($A4671,Parts!$A:$AM,G$1,0)="X",X$2,"")</f>
        <v>#VALUE!</v>
      </c>
      <c r="H4671" t="e">
        <f>IF(VLOOKUP($A4671,Parts!$A:$AM,H$1,0)="X",Y$2,"")</f>
        <v>#VALUE!</v>
      </c>
      <c r="I4671" t="e">
        <f>IF(VLOOKUP($A4671,Parts!$A:$AM,I$1,0)="X",Z$2,"")</f>
        <v>#VALUE!</v>
      </c>
      <c r="J4671" t="e">
        <f>IF(VLOOKUP($A4671,Parts!$A:$AM,J$1,0)="X",AA$2,"")</f>
        <v>#VALUE!</v>
      </c>
      <c r="K4671" t="e">
        <f>IF(VLOOKUP($A4671,Parts!$A:$AM,K$1,0)="X",AB$2,"")</f>
        <v>#VALUE!</v>
      </c>
      <c r="L4671" t="e">
        <f>IF(VLOOKUP($A4671,Parts!$A:$AM,L$1,0)="X",AC$2,"")</f>
        <v>#VALUE!</v>
      </c>
      <c r="M4671" t="e">
        <f>IF(VLOOKUP($A4671,Parts!$A:$AM,M$1,0)="X",AD$2,"")</f>
        <v>#VALUE!</v>
      </c>
      <c r="N4671" t="e">
        <f>IF(VLOOKUP($A4671,Parts!$A:$AM,N$1,0)="X",AE$2,"")</f>
        <v>#VALUE!</v>
      </c>
      <c r="O4671" t="e">
        <f>IF(VLOOKUP($A4671,Parts!$A:$AM,O$1,0)="X",AF$2,"")</f>
        <v>#VALUE!</v>
      </c>
      <c r="P4671" t="e">
        <f t="shared" si="73"/>
        <v>#VALUE!</v>
      </c>
    </row>
    <row r="4672" spans="1:16" x14ac:dyDescent="0.25">
      <c r="A4672" t="e">
        <f>Table15[[#This Row],[Name]]</f>
        <v>#VALUE!</v>
      </c>
      <c r="B4672" t="e">
        <f>IF(VLOOKUP($A4672,Parts!$A:$AM,B$1,0)="X",S$2,"")</f>
        <v>#VALUE!</v>
      </c>
      <c r="C4672" t="e">
        <f>IF(VLOOKUP($A4672,Parts!$A:$AM,C$1,0)="X",T$2,"")</f>
        <v>#VALUE!</v>
      </c>
      <c r="D4672" t="e">
        <f>IF(VLOOKUP($A4672,Parts!$A:$AM,D$1,0)="X",U$2,"")</f>
        <v>#VALUE!</v>
      </c>
      <c r="E4672" t="e">
        <f>IF(VLOOKUP($A4672,Parts!$A:$AM,E$1,0)="X",V$2,"")</f>
        <v>#VALUE!</v>
      </c>
      <c r="F4672" t="e">
        <f>IF(VLOOKUP($A4672,Parts!$A:$AM,F$1,0)="X",W$2,"")</f>
        <v>#VALUE!</v>
      </c>
      <c r="G4672" t="e">
        <f>IF(VLOOKUP($A4672,Parts!$A:$AM,G$1,0)="X",X$2,"")</f>
        <v>#VALUE!</v>
      </c>
      <c r="H4672" t="e">
        <f>IF(VLOOKUP($A4672,Parts!$A:$AM,H$1,0)="X",Y$2,"")</f>
        <v>#VALUE!</v>
      </c>
      <c r="I4672" t="e">
        <f>IF(VLOOKUP($A4672,Parts!$A:$AM,I$1,0)="X",Z$2,"")</f>
        <v>#VALUE!</v>
      </c>
      <c r="J4672" t="e">
        <f>IF(VLOOKUP($A4672,Parts!$A:$AM,J$1,0)="X",AA$2,"")</f>
        <v>#VALUE!</v>
      </c>
      <c r="K4672" t="e">
        <f>IF(VLOOKUP($A4672,Parts!$A:$AM,K$1,0)="X",AB$2,"")</f>
        <v>#VALUE!</v>
      </c>
      <c r="L4672" t="e">
        <f>IF(VLOOKUP($A4672,Parts!$A:$AM,L$1,0)="X",AC$2,"")</f>
        <v>#VALUE!</v>
      </c>
      <c r="M4672" t="e">
        <f>IF(VLOOKUP($A4672,Parts!$A:$AM,M$1,0)="X",AD$2,"")</f>
        <v>#VALUE!</v>
      </c>
      <c r="N4672" t="e">
        <f>IF(VLOOKUP($A4672,Parts!$A:$AM,N$1,0)="X",AE$2,"")</f>
        <v>#VALUE!</v>
      </c>
      <c r="O4672" t="e">
        <f>IF(VLOOKUP($A4672,Parts!$A:$AM,O$1,0)="X",AF$2,"")</f>
        <v>#VALUE!</v>
      </c>
      <c r="P4672" t="e">
        <f t="shared" si="73"/>
        <v>#VALUE!</v>
      </c>
    </row>
    <row r="4673" spans="1:16" x14ac:dyDescent="0.25">
      <c r="A4673" t="e">
        <f>Table15[[#This Row],[Name]]</f>
        <v>#VALUE!</v>
      </c>
      <c r="B4673" t="e">
        <f>IF(VLOOKUP($A4673,Parts!$A:$AM,B$1,0)="X",S$2,"")</f>
        <v>#VALUE!</v>
      </c>
      <c r="C4673" t="e">
        <f>IF(VLOOKUP($A4673,Parts!$A:$AM,C$1,0)="X",T$2,"")</f>
        <v>#VALUE!</v>
      </c>
      <c r="D4673" t="e">
        <f>IF(VLOOKUP($A4673,Parts!$A:$AM,D$1,0)="X",U$2,"")</f>
        <v>#VALUE!</v>
      </c>
      <c r="E4673" t="e">
        <f>IF(VLOOKUP($A4673,Parts!$A:$AM,E$1,0)="X",V$2,"")</f>
        <v>#VALUE!</v>
      </c>
      <c r="F4673" t="e">
        <f>IF(VLOOKUP($A4673,Parts!$A:$AM,F$1,0)="X",W$2,"")</f>
        <v>#VALUE!</v>
      </c>
      <c r="G4673" t="e">
        <f>IF(VLOOKUP($A4673,Parts!$A:$AM,G$1,0)="X",X$2,"")</f>
        <v>#VALUE!</v>
      </c>
      <c r="H4673" t="e">
        <f>IF(VLOOKUP($A4673,Parts!$A:$AM,H$1,0)="X",Y$2,"")</f>
        <v>#VALUE!</v>
      </c>
      <c r="I4673" t="e">
        <f>IF(VLOOKUP($A4673,Parts!$A:$AM,I$1,0)="X",Z$2,"")</f>
        <v>#VALUE!</v>
      </c>
      <c r="J4673" t="e">
        <f>IF(VLOOKUP($A4673,Parts!$A:$AM,J$1,0)="X",AA$2,"")</f>
        <v>#VALUE!</v>
      </c>
      <c r="K4673" t="e">
        <f>IF(VLOOKUP($A4673,Parts!$A:$AM,K$1,0)="X",AB$2,"")</f>
        <v>#VALUE!</v>
      </c>
      <c r="L4673" t="e">
        <f>IF(VLOOKUP($A4673,Parts!$A:$AM,L$1,0)="X",AC$2,"")</f>
        <v>#VALUE!</v>
      </c>
      <c r="M4673" t="e">
        <f>IF(VLOOKUP($A4673,Parts!$A:$AM,M$1,0)="X",AD$2,"")</f>
        <v>#VALUE!</v>
      </c>
      <c r="N4673" t="e">
        <f>IF(VLOOKUP($A4673,Parts!$A:$AM,N$1,0)="X",AE$2,"")</f>
        <v>#VALUE!</v>
      </c>
      <c r="O4673" t="e">
        <f>IF(VLOOKUP($A4673,Parts!$A:$AM,O$1,0)="X",AF$2,"")</f>
        <v>#VALUE!</v>
      </c>
      <c r="P4673" t="e">
        <f t="shared" si="73"/>
        <v>#VALUE!</v>
      </c>
    </row>
    <row r="4674" spans="1:16" x14ac:dyDescent="0.25">
      <c r="A4674" t="e">
        <f>Table15[[#This Row],[Name]]</f>
        <v>#VALUE!</v>
      </c>
      <c r="B4674" t="e">
        <f>IF(VLOOKUP($A4674,Parts!$A:$AM,B$1,0)="X",S$2,"")</f>
        <v>#VALUE!</v>
      </c>
      <c r="C4674" t="e">
        <f>IF(VLOOKUP($A4674,Parts!$A:$AM,C$1,0)="X",T$2,"")</f>
        <v>#VALUE!</v>
      </c>
      <c r="D4674" t="e">
        <f>IF(VLOOKUP($A4674,Parts!$A:$AM,D$1,0)="X",U$2,"")</f>
        <v>#VALUE!</v>
      </c>
      <c r="E4674" t="e">
        <f>IF(VLOOKUP($A4674,Parts!$A:$AM,E$1,0)="X",V$2,"")</f>
        <v>#VALUE!</v>
      </c>
      <c r="F4674" t="e">
        <f>IF(VLOOKUP($A4674,Parts!$A:$AM,F$1,0)="X",W$2,"")</f>
        <v>#VALUE!</v>
      </c>
      <c r="G4674" t="e">
        <f>IF(VLOOKUP($A4674,Parts!$A:$AM,G$1,0)="X",X$2,"")</f>
        <v>#VALUE!</v>
      </c>
      <c r="H4674" t="e">
        <f>IF(VLOOKUP($A4674,Parts!$A:$AM,H$1,0)="X",Y$2,"")</f>
        <v>#VALUE!</v>
      </c>
      <c r="I4674" t="e">
        <f>IF(VLOOKUP($A4674,Parts!$A:$AM,I$1,0)="X",Z$2,"")</f>
        <v>#VALUE!</v>
      </c>
      <c r="J4674" t="e">
        <f>IF(VLOOKUP($A4674,Parts!$A:$AM,J$1,0)="X",AA$2,"")</f>
        <v>#VALUE!</v>
      </c>
      <c r="K4674" t="e">
        <f>IF(VLOOKUP($A4674,Parts!$A:$AM,K$1,0)="X",AB$2,"")</f>
        <v>#VALUE!</v>
      </c>
      <c r="L4674" t="e">
        <f>IF(VLOOKUP($A4674,Parts!$A:$AM,L$1,0)="X",AC$2,"")</f>
        <v>#VALUE!</v>
      </c>
      <c r="M4674" t="e">
        <f>IF(VLOOKUP($A4674,Parts!$A:$AM,M$1,0)="X",AD$2,"")</f>
        <v>#VALUE!</v>
      </c>
      <c r="N4674" t="e">
        <f>IF(VLOOKUP($A4674,Parts!$A:$AM,N$1,0)="X",AE$2,"")</f>
        <v>#VALUE!</v>
      </c>
      <c r="O4674" t="e">
        <f>IF(VLOOKUP($A4674,Parts!$A:$AM,O$1,0)="X",AF$2,"")</f>
        <v>#VALUE!</v>
      </c>
      <c r="P4674" t="e">
        <f t="shared" si="73"/>
        <v>#VALUE!</v>
      </c>
    </row>
    <row r="4675" spans="1:16" x14ac:dyDescent="0.25">
      <c r="A4675" t="e">
        <f>Table15[[#This Row],[Name]]</f>
        <v>#VALUE!</v>
      </c>
      <c r="B4675" t="e">
        <f>IF(VLOOKUP($A4675,Parts!$A:$AM,B$1,0)="X",S$2,"")</f>
        <v>#VALUE!</v>
      </c>
      <c r="C4675" t="e">
        <f>IF(VLOOKUP($A4675,Parts!$A:$AM,C$1,0)="X",T$2,"")</f>
        <v>#VALUE!</v>
      </c>
      <c r="D4675" t="e">
        <f>IF(VLOOKUP($A4675,Parts!$A:$AM,D$1,0)="X",U$2,"")</f>
        <v>#VALUE!</v>
      </c>
      <c r="E4675" t="e">
        <f>IF(VLOOKUP($A4675,Parts!$A:$AM,E$1,0)="X",V$2,"")</f>
        <v>#VALUE!</v>
      </c>
      <c r="F4675" t="e">
        <f>IF(VLOOKUP($A4675,Parts!$A:$AM,F$1,0)="X",W$2,"")</f>
        <v>#VALUE!</v>
      </c>
      <c r="G4675" t="e">
        <f>IF(VLOOKUP($A4675,Parts!$A:$AM,G$1,0)="X",X$2,"")</f>
        <v>#VALUE!</v>
      </c>
      <c r="H4675" t="e">
        <f>IF(VLOOKUP($A4675,Parts!$A:$AM,H$1,0)="X",Y$2,"")</f>
        <v>#VALUE!</v>
      </c>
      <c r="I4675" t="e">
        <f>IF(VLOOKUP($A4675,Parts!$A:$AM,I$1,0)="X",Z$2,"")</f>
        <v>#VALUE!</v>
      </c>
      <c r="J4675" t="e">
        <f>IF(VLOOKUP($A4675,Parts!$A:$AM,J$1,0)="X",AA$2,"")</f>
        <v>#VALUE!</v>
      </c>
      <c r="K4675" t="e">
        <f>IF(VLOOKUP($A4675,Parts!$A:$AM,K$1,0)="X",AB$2,"")</f>
        <v>#VALUE!</v>
      </c>
      <c r="L4675" t="e">
        <f>IF(VLOOKUP($A4675,Parts!$A:$AM,L$1,0)="X",AC$2,"")</f>
        <v>#VALUE!</v>
      </c>
      <c r="M4675" t="e">
        <f>IF(VLOOKUP($A4675,Parts!$A:$AM,M$1,0)="X",AD$2,"")</f>
        <v>#VALUE!</v>
      </c>
      <c r="N4675" t="e">
        <f>IF(VLOOKUP($A4675,Parts!$A:$AM,N$1,0)="X",AE$2,"")</f>
        <v>#VALUE!</v>
      </c>
      <c r="O4675" t="e">
        <f>IF(VLOOKUP($A4675,Parts!$A:$AM,O$1,0)="X",AF$2,"")</f>
        <v>#VALUE!</v>
      </c>
      <c r="P4675" t="e">
        <f t="shared" ref="P4675:P4738" si="74">B4675&amp;C4675&amp;D4675&amp;E4675&amp;F4675&amp;G4675&amp;H4675&amp;I4675&amp;J4675&amp;K4675&amp;L4675&amp;M4675&amp;N4675&amp;O4675</f>
        <v>#VALUE!</v>
      </c>
    </row>
    <row r="4676" spans="1:16" x14ac:dyDescent="0.25">
      <c r="A4676" t="e">
        <f>Table15[[#This Row],[Name]]</f>
        <v>#VALUE!</v>
      </c>
      <c r="B4676" t="e">
        <f>IF(VLOOKUP($A4676,Parts!$A:$AM,B$1,0)="X",S$2,"")</f>
        <v>#VALUE!</v>
      </c>
      <c r="C4676" t="e">
        <f>IF(VLOOKUP($A4676,Parts!$A:$AM,C$1,0)="X",T$2,"")</f>
        <v>#VALUE!</v>
      </c>
      <c r="D4676" t="e">
        <f>IF(VLOOKUP($A4676,Parts!$A:$AM,D$1,0)="X",U$2,"")</f>
        <v>#VALUE!</v>
      </c>
      <c r="E4676" t="e">
        <f>IF(VLOOKUP($A4676,Parts!$A:$AM,E$1,0)="X",V$2,"")</f>
        <v>#VALUE!</v>
      </c>
      <c r="F4676" t="e">
        <f>IF(VLOOKUP($A4676,Parts!$A:$AM,F$1,0)="X",W$2,"")</f>
        <v>#VALUE!</v>
      </c>
      <c r="G4676" t="e">
        <f>IF(VLOOKUP($A4676,Parts!$A:$AM,G$1,0)="X",X$2,"")</f>
        <v>#VALUE!</v>
      </c>
      <c r="H4676" t="e">
        <f>IF(VLOOKUP($A4676,Parts!$A:$AM,H$1,0)="X",Y$2,"")</f>
        <v>#VALUE!</v>
      </c>
      <c r="I4676" t="e">
        <f>IF(VLOOKUP($A4676,Parts!$A:$AM,I$1,0)="X",Z$2,"")</f>
        <v>#VALUE!</v>
      </c>
      <c r="J4676" t="e">
        <f>IF(VLOOKUP($A4676,Parts!$A:$AM,J$1,0)="X",AA$2,"")</f>
        <v>#VALUE!</v>
      </c>
      <c r="K4676" t="e">
        <f>IF(VLOOKUP($A4676,Parts!$A:$AM,K$1,0)="X",AB$2,"")</f>
        <v>#VALUE!</v>
      </c>
      <c r="L4676" t="e">
        <f>IF(VLOOKUP($A4676,Parts!$A:$AM,L$1,0)="X",AC$2,"")</f>
        <v>#VALUE!</v>
      </c>
      <c r="M4676" t="e">
        <f>IF(VLOOKUP($A4676,Parts!$A:$AM,M$1,0)="X",AD$2,"")</f>
        <v>#VALUE!</v>
      </c>
      <c r="N4676" t="e">
        <f>IF(VLOOKUP($A4676,Parts!$A:$AM,N$1,0)="X",AE$2,"")</f>
        <v>#VALUE!</v>
      </c>
      <c r="O4676" t="e">
        <f>IF(VLOOKUP($A4676,Parts!$A:$AM,O$1,0)="X",AF$2,"")</f>
        <v>#VALUE!</v>
      </c>
      <c r="P4676" t="e">
        <f t="shared" si="74"/>
        <v>#VALUE!</v>
      </c>
    </row>
    <row r="4677" spans="1:16" x14ac:dyDescent="0.25">
      <c r="A4677" t="e">
        <f>Table15[[#This Row],[Name]]</f>
        <v>#VALUE!</v>
      </c>
      <c r="B4677" t="e">
        <f>IF(VLOOKUP($A4677,Parts!$A:$AM,B$1,0)="X",S$2,"")</f>
        <v>#VALUE!</v>
      </c>
      <c r="C4677" t="e">
        <f>IF(VLOOKUP($A4677,Parts!$A:$AM,C$1,0)="X",T$2,"")</f>
        <v>#VALUE!</v>
      </c>
      <c r="D4677" t="e">
        <f>IF(VLOOKUP($A4677,Parts!$A:$AM,D$1,0)="X",U$2,"")</f>
        <v>#VALUE!</v>
      </c>
      <c r="E4677" t="e">
        <f>IF(VLOOKUP($A4677,Parts!$A:$AM,E$1,0)="X",V$2,"")</f>
        <v>#VALUE!</v>
      </c>
      <c r="F4677" t="e">
        <f>IF(VLOOKUP($A4677,Parts!$A:$AM,F$1,0)="X",W$2,"")</f>
        <v>#VALUE!</v>
      </c>
      <c r="G4677" t="e">
        <f>IF(VLOOKUP($A4677,Parts!$A:$AM,G$1,0)="X",X$2,"")</f>
        <v>#VALUE!</v>
      </c>
      <c r="H4677" t="e">
        <f>IF(VLOOKUP($A4677,Parts!$A:$AM,H$1,0)="X",Y$2,"")</f>
        <v>#VALUE!</v>
      </c>
      <c r="I4677" t="e">
        <f>IF(VLOOKUP($A4677,Parts!$A:$AM,I$1,0)="X",Z$2,"")</f>
        <v>#VALUE!</v>
      </c>
      <c r="J4677" t="e">
        <f>IF(VLOOKUP($A4677,Parts!$A:$AM,J$1,0)="X",AA$2,"")</f>
        <v>#VALUE!</v>
      </c>
      <c r="K4677" t="e">
        <f>IF(VLOOKUP($A4677,Parts!$A:$AM,K$1,0)="X",AB$2,"")</f>
        <v>#VALUE!</v>
      </c>
      <c r="L4677" t="e">
        <f>IF(VLOOKUP($A4677,Parts!$A:$AM,L$1,0)="X",AC$2,"")</f>
        <v>#VALUE!</v>
      </c>
      <c r="M4677" t="e">
        <f>IF(VLOOKUP($A4677,Parts!$A:$AM,M$1,0)="X",AD$2,"")</f>
        <v>#VALUE!</v>
      </c>
      <c r="N4677" t="e">
        <f>IF(VLOOKUP($A4677,Parts!$A:$AM,N$1,0)="X",AE$2,"")</f>
        <v>#VALUE!</v>
      </c>
      <c r="O4677" t="e">
        <f>IF(VLOOKUP($A4677,Parts!$A:$AM,O$1,0)="X",AF$2,"")</f>
        <v>#VALUE!</v>
      </c>
      <c r="P4677" t="e">
        <f t="shared" si="74"/>
        <v>#VALUE!</v>
      </c>
    </row>
    <row r="4678" spans="1:16" x14ac:dyDescent="0.25">
      <c r="A4678" t="e">
        <f>Table15[[#This Row],[Name]]</f>
        <v>#VALUE!</v>
      </c>
      <c r="B4678" t="e">
        <f>IF(VLOOKUP($A4678,Parts!$A:$AM,B$1,0)="X",S$2,"")</f>
        <v>#VALUE!</v>
      </c>
      <c r="C4678" t="e">
        <f>IF(VLOOKUP($A4678,Parts!$A:$AM,C$1,0)="X",T$2,"")</f>
        <v>#VALUE!</v>
      </c>
      <c r="D4678" t="e">
        <f>IF(VLOOKUP($A4678,Parts!$A:$AM,D$1,0)="X",U$2,"")</f>
        <v>#VALUE!</v>
      </c>
      <c r="E4678" t="e">
        <f>IF(VLOOKUP($A4678,Parts!$A:$AM,E$1,0)="X",V$2,"")</f>
        <v>#VALUE!</v>
      </c>
      <c r="F4678" t="e">
        <f>IF(VLOOKUP($A4678,Parts!$A:$AM,F$1,0)="X",W$2,"")</f>
        <v>#VALUE!</v>
      </c>
      <c r="G4678" t="e">
        <f>IF(VLOOKUP($A4678,Parts!$A:$AM,G$1,0)="X",X$2,"")</f>
        <v>#VALUE!</v>
      </c>
      <c r="H4678" t="e">
        <f>IF(VLOOKUP($A4678,Parts!$A:$AM,H$1,0)="X",Y$2,"")</f>
        <v>#VALUE!</v>
      </c>
      <c r="I4678" t="e">
        <f>IF(VLOOKUP($A4678,Parts!$A:$AM,I$1,0)="X",Z$2,"")</f>
        <v>#VALUE!</v>
      </c>
      <c r="J4678" t="e">
        <f>IF(VLOOKUP($A4678,Parts!$A:$AM,J$1,0)="X",AA$2,"")</f>
        <v>#VALUE!</v>
      </c>
      <c r="K4678" t="e">
        <f>IF(VLOOKUP($A4678,Parts!$A:$AM,K$1,0)="X",AB$2,"")</f>
        <v>#VALUE!</v>
      </c>
      <c r="L4678" t="e">
        <f>IF(VLOOKUP($A4678,Parts!$A:$AM,L$1,0)="X",AC$2,"")</f>
        <v>#VALUE!</v>
      </c>
      <c r="M4678" t="e">
        <f>IF(VLOOKUP($A4678,Parts!$A:$AM,M$1,0)="X",AD$2,"")</f>
        <v>#VALUE!</v>
      </c>
      <c r="N4678" t="e">
        <f>IF(VLOOKUP($A4678,Parts!$A:$AM,N$1,0)="X",AE$2,"")</f>
        <v>#VALUE!</v>
      </c>
      <c r="O4678" t="e">
        <f>IF(VLOOKUP($A4678,Parts!$A:$AM,O$1,0)="X",AF$2,"")</f>
        <v>#VALUE!</v>
      </c>
      <c r="P4678" t="e">
        <f t="shared" si="74"/>
        <v>#VALUE!</v>
      </c>
    </row>
    <row r="4679" spans="1:16" x14ac:dyDescent="0.25">
      <c r="A4679" t="e">
        <f>Table15[[#This Row],[Name]]</f>
        <v>#VALUE!</v>
      </c>
      <c r="B4679" t="e">
        <f>IF(VLOOKUP($A4679,Parts!$A:$AM,B$1,0)="X",S$2,"")</f>
        <v>#VALUE!</v>
      </c>
      <c r="C4679" t="e">
        <f>IF(VLOOKUP($A4679,Parts!$A:$AM,C$1,0)="X",T$2,"")</f>
        <v>#VALUE!</v>
      </c>
      <c r="D4679" t="e">
        <f>IF(VLOOKUP($A4679,Parts!$A:$AM,D$1,0)="X",U$2,"")</f>
        <v>#VALUE!</v>
      </c>
      <c r="E4679" t="e">
        <f>IF(VLOOKUP($A4679,Parts!$A:$AM,E$1,0)="X",V$2,"")</f>
        <v>#VALUE!</v>
      </c>
      <c r="F4679" t="e">
        <f>IF(VLOOKUP($A4679,Parts!$A:$AM,F$1,0)="X",W$2,"")</f>
        <v>#VALUE!</v>
      </c>
      <c r="G4679" t="e">
        <f>IF(VLOOKUP($A4679,Parts!$A:$AM,G$1,0)="X",X$2,"")</f>
        <v>#VALUE!</v>
      </c>
      <c r="H4679" t="e">
        <f>IF(VLOOKUP($A4679,Parts!$A:$AM,H$1,0)="X",Y$2,"")</f>
        <v>#VALUE!</v>
      </c>
      <c r="I4679" t="e">
        <f>IF(VLOOKUP($A4679,Parts!$A:$AM,I$1,0)="X",Z$2,"")</f>
        <v>#VALUE!</v>
      </c>
      <c r="J4679" t="e">
        <f>IF(VLOOKUP($A4679,Parts!$A:$AM,J$1,0)="X",AA$2,"")</f>
        <v>#VALUE!</v>
      </c>
      <c r="K4679" t="e">
        <f>IF(VLOOKUP($A4679,Parts!$A:$AM,K$1,0)="X",AB$2,"")</f>
        <v>#VALUE!</v>
      </c>
      <c r="L4679" t="e">
        <f>IF(VLOOKUP($A4679,Parts!$A:$AM,L$1,0)="X",AC$2,"")</f>
        <v>#VALUE!</v>
      </c>
      <c r="M4679" t="e">
        <f>IF(VLOOKUP($A4679,Parts!$A:$AM,M$1,0)="X",AD$2,"")</f>
        <v>#VALUE!</v>
      </c>
      <c r="N4679" t="e">
        <f>IF(VLOOKUP($A4679,Parts!$A:$AM,N$1,0)="X",AE$2,"")</f>
        <v>#VALUE!</v>
      </c>
      <c r="O4679" t="e">
        <f>IF(VLOOKUP($A4679,Parts!$A:$AM,O$1,0)="X",AF$2,"")</f>
        <v>#VALUE!</v>
      </c>
      <c r="P4679" t="e">
        <f t="shared" si="74"/>
        <v>#VALUE!</v>
      </c>
    </row>
    <row r="4680" spans="1:16" x14ac:dyDescent="0.25">
      <c r="A4680" t="e">
        <f>Table15[[#This Row],[Name]]</f>
        <v>#VALUE!</v>
      </c>
      <c r="B4680" t="e">
        <f>IF(VLOOKUP($A4680,Parts!$A:$AM,B$1,0)="X",S$2,"")</f>
        <v>#VALUE!</v>
      </c>
      <c r="C4680" t="e">
        <f>IF(VLOOKUP($A4680,Parts!$A:$AM,C$1,0)="X",T$2,"")</f>
        <v>#VALUE!</v>
      </c>
      <c r="D4680" t="e">
        <f>IF(VLOOKUP($A4680,Parts!$A:$AM,D$1,0)="X",U$2,"")</f>
        <v>#VALUE!</v>
      </c>
      <c r="E4680" t="e">
        <f>IF(VLOOKUP($A4680,Parts!$A:$AM,E$1,0)="X",V$2,"")</f>
        <v>#VALUE!</v>
      </c>
      <c r="F4680" t="e">
        <f>IF(VLOOKUP($A4680,Parts!$A:$AM,F$1,0)="X",W$2,"")</f>
        <v>#VALUE!</v>
      </c>
      <c r="G4680" t="e">
        <f>IF(VLOOKUP($A4680,Parts!$A:$AM,G$1,0)="X",X$2,"")</f>
        <v>#VALUE!</v>
      </c>
      <c r="H4680" t="e">
        <f>IF(VLOOKUP($A4680,Parts!$A:$AM,H$1,0)="X",Y$2,"")</f>
        <v>#VALUE!</v>
      </c>
      <c r="I4680" t="e">
        <f>IF(VLOOKUP($A4680,Parts!$A:$AM,I$1,0)="X",Z$2,"")</f>
        <v>#VALUE!</v>
      </c>
      <c r="J4680" t="e">
        <f>IF(VLOOKUP($A4680,Parts!$A:$AM,J$1,0)="X",AA$2,"")</f>
        <v>#VALUE!</v>
      </c>
      <c r="K4680" t="e">
        <f>IF(VLOOKUP($A4680,Parts!$A:$AM,K$1,0)="X",AB$2,"")</f>
        <v>#VALUE!</v>
      </c>
      <c r="L4680" t="e">
        <f>IF(VLOOKUP($A4680,Parts!$A:$AM,L$1,0)="X",AC$2,"")</f>
        <v>#VALUE!</v>
      </c>
      <c r="M4680" t="e">
        <f>IF(VLOOKUP($A4680,Parts!$A:$AM,M$1,0)="X",AD$2,"")</f>
        <v>#VALUE!</v>
      </c>
      <c r="N4680" t="e">
        <f>IF(VLOOKUP($A4680,Parts!$A:$AM,N$1,0)="X",AE$2,"")</f>
        <v>#VALUE!</v>
      </c>
      <c r="O4680" t="e">
        <f>IF(VLOOKUP($A4680,Parts!$A:$AM,O$1,0)="X",AF$2,"")</f>
        <v>#VALUE!</v>
      </c>
      <c r="P4680" t="e">
        <f t="shared" si="74"/>
        <v>#VALUE!</v>
      </c>
    </row>
    <row r="4681" spans="1:16" x14ac:dyDescent="0.25">
      <c r="A4681" t="e">
        <f>Table15[[#This Row],[Name]]</f>
        <v>#VALUE!</v>
      </c>
      <c r="B4681" t="e">
        <f>IF(VLOOKUP($A4681,Parts!$A:$AM,B$1,0)="X",S$2,"")</f>
        <v>#VALUE!</v>
      </c>
      <c r="C4681" t="e">
        <f>IF(VLOOKUP($A4681,Parts!$A:$AM,C$1,0)="X",T$2,"")</f>
        <v>#VALUE!</v>
      </c>
      <c r="D4681" t="e">
        <f>IF(VLOOKUP($A4681,Parts!$A:$AM,D$1,0)="X",U$2,"")</f>
        <v>#VALUE!</v>
      </c>
      <c r="E4681" t="e">
        <f>IF(VLOOKUP($A4681,Parts!$A:$AM,E$1,0)="X",V$2,"")</f>
        <v>#VALUE!</v>
      </c>
      <c r="F4681" t="e">
        <f>IF(VLOOKUP($A4681,Parts!$A:$AM,F$1,0)="X",W$2,"")</f>
        <v>#VALUE!</v>
      </c>
      <c r="G4681" t="e">
        <f>IF(VLOOKUP($A4681,Parts!$A:$AM,G$1,0)="X",X$2,"")</f>
        <v>#VALUE!</v>
      </c>
      <c r="H4681" t="e">
        <f>IF(VLOOKUP($A4681,Parts!$A:$AM,H$1,0)="X",Y$2,"")</f>
        <v>#VALUE!</v>
      </c>
      <c r="I4681" t="e">
        <f>IF(VLOOKUP($A4681,Parts!$A:$AM,I$1,0)="X",Z$2,"")</f>
        <v>#VALUE!</v>
      </c>
      <c r="J4681" t="e">
        <f>IF(VLOOKUP($A4681,Parts!$A:$AM,J$1,0)="X",AA$2,"")</f>
        <v>#VALUE!</v>
      </c>
      <c r="K4681" t="e">
        <f>IF(VLOOKUP($A4681,Parts!$A:$AM,K$1,0)="X",AB$2,"")</f>
        <v>#VALUE!</v>
      </c>
      <c r="L4681" t="e">
        <f>IF(VLOOKUP($A4681,Parts!$A:$AM,L$1,0)="X",AC$2,"")</f>
        <v>#VALUE!</v>
      </c>
      <c r="M4681" t="e">
        <f>IF(VLOOKUP($A4681,Parts!$A:$AM,M$1,0)="X",AD$2,"")</f>
        <v>#VALUE!</v>
      </c>
      <c r="N4681" t="e">
        <f>IF(VLOOKUP($A4681,Parts!$A:$AM,N$1,0)="X",AE$2,"")</f>
        <v>#VALUE!</v>
      </c>
      <c r="O4681" t="e">
        <f>IF(VLOOKUP($A4681,Parts!$A:$AM,O$1,0)="X",AF$2,"")</f>
        <v>#VALUE!</v>
      </c>
      <c r="P4681" t="e">
        <f t="shared" si="74"/>
        <v>#VALUE!</v>
      </c>
    </row>
    <row r="4682" spans="1:16" x14ac:dyDescent="0.25">
      <c r="A4682" t="e">
        <f>Table15[[#This Row],[Name]]</f>
        <v>#VALUE!</v>
      </c>
      <c r="B4682" t="e">
        <f>IF(VLOOKUP($A4682,Parts!$A:$AM,B$1,0)="X",S$2,"")</f>
        <v>#VALUE!</v>
      </c>
      <c r="C4682" t="e">
        <f>IF(VLOOKUP($A4682,Parts!$A:$AM,C$1,0)="X",T$2,"")</f>
        <v>#VALUE!</v>
      </c>
      <c r="D4682" t="e">
        <f>IF(VLOOKUP($A4682,Parts!$A:$AM,D$1,0)="X",U$2,"")</f>
        <v>#VALUE!</v>
      </c>
      <c r="E4682" t="e">
        <f>IF(VLOOKUP($A4682,Parts!$A:$AM,E$1,0)="X",V$2,"")</f>
        <v>#VALUE!</v>
      </c>
      <c r="F4682" t="e">
        <f>IF(VLOOKUP($A4682,Parts!$A:$AM,F$1,0)="X",W$2,"")</f>
        <v>#VALUE!</v>
      </c>
      <c r="G4682" t="e">
        <f>IF(VLOOKUP($A4682,Parts!$A:$AM,G$1,0)="X",X$2,"")</f>
        <v>#VALUE!</v>
      </c>
      <c r="H4682" t="e">
        <f>IF(VLOOKUP($A4682,Parts!$A:$AM,H$1,0)="X",Y$2,"")</f>
        <v>#VALUE!</v>
      </c>
      <c r="I4682" t="e">
        <f>IF(VLOOKUP($A4682,Parts!$A:$AM,I$1,0)="X",Z$2,"")</f>
        <v>#VALUE!</v>
      </c>
      <c r="J4682" t="e">
        <f>IF(VLOOKUP($A4682,Parts!$A:$AM,J$1,0)="X",AA$2,"")</f>
        <v>#VALUE!</v>
      </c>
      <c r="K4682" t="e">
        <f>IF(VLOOKUP($A4682,Parts!$A:$AM,K$1,0)="X",AB$2,"")</f>
        <v>#VALUE!</v>
      </c>
      <c r="L4682" t="e">
        <f>IF(VLOOKUP($A4682,Parts!$A:$AM,L$1,0)="X",AC$2,"")</f>
        <v>#VALUE!</v>
      </c>
      <c r="M4682" t="e">
        <f>IF(VLOOKUP($A4682,Parts!$A:$AM,M$1,0)="X",AD$2,"")</f>
        <v>#VALUE!</v>
      </c>
      <c r="N4682" t="e">
        <f>IF(VLOOKUP($A4682,Parts!$A:$AM,N$1,0)="X",AE$2,"")</f>
        <v>#VALUE!</v>
      </c>
      <c r="O4682" t="e">
        <f>IF(VLOOKUP($A4682,Parts!$A:$AM,O$1,0)="X",AF$2,"")</f>
        <v>#VALUE!</v>
      </c>
      <c r="P4682" t="e">
        <f t="shared" si="74"/>
        <v>#VALUE!</v>
      </c>
    </row>
    <row r="4683" spans="1:16" x14ac:dyDescent="0.25">
      <c r="A4683" t="e">
        <f>Table15[[#This Row],[Name]]</f>
        <v>#VALUE!</v>
      </c>
      <c r="B4683" t="e">
        <f>IF(VLOOKUP($A4683,Parts!$A:$AM,B$1,0)="X",S$2,"")</f>
        <v>#VALUE!</v>
      </c>
      <c r="C4683" t="e">
        <f>IF(VLOOKUP($A4683,Parts!$A:$AM,C$1,0)="X",T$2,"")</f>
        <v>#VALUE!</v>
      </c>
      <c r="D4683" t="e">
        <f>IF(VLOOKUP($A4683,Parts!$A:$AM,D$1,0)="X",U$2,"")</f>
        <v>#VALUE!</v>
      </c>
      <c r="E4683" t="e">
        <f>IF(VLOOKUP($A4683,Parts!$A:$AM,E$1,0)="X",V$2,"")</f>
        <v>#VALUE!</v>
      </c>
      <c r="F4683" t="e">
        <f>IF(VLOOKUP($A4683,Parts!$A:$AM,F$1,0)="X",W$2,"")</f>
        <v>#VALUE!</v>
      </c>
      <c r="G4683" t="e">
        <f>IF(VLOOKUP($A4683,Parts!$A:$AM,G$1,0)="X",X$2,"")</f>
        <v>#VALUE!</v>
      </c>
      <c r="H4683" t="e">
        <f>IF(VLOOKUP($A4683,Parts!$A:$AM,H$1,0)="X",Y$2,"")</f>
        <v>#VALUE!</v>
      </c>
      <c r="I4683" t="e">
        <f>IF(VLOOKUP($A4683,Parts!$A:$AM,I$1,0)="X",Z$2,"")</f>
        <v>#VALUE!</v>
      </c>
      <c r="J4683" t="e">
        <f>IF(VLOOKUP($A4683,Parts!$A:$AM,J$1,0)="X",AA$2,"")</f>
        <v>#VALUE!</v>
      </c>
      <c r="K4683" t="e">
        <f>IF(VLOOKUP($A4683,Parts!$A:$AM,K$1,0)="X",AB$2,"")</f>
        <v>#VALUE!</v>
      </c>
      <c r="L4683" t="e">
        <f>IF(VLOOKUP($A4683,Parts!$A:$AM,L$1,0)="X",AC$2,"")</f>
        <v>#VALUE!</v>
      </c>
      <c r="M4683" t="e">
        <f>IF(VLOOKUP($A4683,Parts!$A:$AM,M$1,0)="X",AD$2,"")</f>
        <v>#VALUE!</v>
      </c>
      <c r="N4683" t="e">
        <f>IF(VLOOKUP($A4683,Parts!$A:$AM,N$1,0)="X",AE$2,"")</f>
        <v>#VALUE!</v>
      </c>
      <c r="O4683" t="e">
        <f>IF(VLOOKUP($A4683,Parts!$A:$AM,O$1,0)="X",AF$2,"")</f>
        <v>#VALUE!</v>
      </c>
      <c r="P4683" t="e">
        <f t="shared" si="74"/>
        <v>#VALUE!</v>
      </c>
    </row>
    <row r="4684" spans="1:16" x14ac:dyDescent="0.25">
      <c r="A4684" t="e">
        <f>Table15[[#This Row],[Name]]</f>
        <v>#VALUE!</v>
      </c>
      <c r="B4684" t="e">
        <f>IF(VLOOKUP($A4684,Parts!$A:$AM,B$1,0)="X",S$2,"")</f>
        <v>#VALUE!</v>
      </c>
      <c r="C4684" t="e">
        <f>IF(VLOOKUP($A4684,Parts!$A:$AM,C$1,0)="X",T$2,"")</f>
        <v>#VALUE!</v>
      </c>
      <c r="D4684" t="e">
        <f>IF(VLOOKUP($A4684,Parts!$A:$AM,D$1,0)="X",U$2,"")</f>
        <v>#VALUE!</v>
      </c>
      <c r="E4684" t="e">
        <f>IF(VLOOKUP($A4684,Parts!$A:$AM,E$1,0)="X",V$2,"")</f>
        <v>#VALUE!</v>
      </c>
      <c r="F4684" t="e">
        <f>IF(VLOOKUP($A4684,Parts!$A:$AM,F$1,0)="X",W$2,"")</f>
        <v>#VALUE!</v>
      </c>
      <c r="G4684" t="e">
        <f>IF(VLOOKUP($A4684,Parts!$A:$AM,G$1,0)="X",X$2,"")</f>
        <v>#VALUE!</v>
      </c>
      <c r="H4684" t="e">
        <f>IF(VLOOKUP($A4684,Parts!$A:$AM,H$1,0)="X",Y$2,"")</f>
        <v>#VALUE!</v>
      </c>
      <c r="I4684" t="e">
        <f>IF(VLOOKUP($A4684,Parts!$A:$AM,I$1,0)="X",Z$2,"")</f>
        <v>#VALUE!</v>
      </c>
      <c r="J4684" t="e">
        <f>IF(VLOOKUP($A4684,Parts!$A:$AM,J$1,0)="X",AA$2,"")</f>
        <v>#VALUE!</v>
      </c>
      <c r="K4684" t="e">
        <f>IF(VLOOKUP($A4684,Parts!$A:$AM,K$1,0)="X",AB$2,"")</f>
        <v>#VALUE!</v>
      </c>
      <c r="L4684" t="e">
        <f>IF(VLOOKUP($A4684,Parts!$A:$AM,L$1,0)="X",AC$2,"")</f>
        <v>#VALUE!</v>
      </c>
      <c r="M4684" t="e">
        <f>IF(VLOOKUP($A4684,Parts!$A:$AM,M$1,0)="X",AD$2,"")</f>
        <v>#VALUE!</v>
      </c>
      <c r="N4684" t="e">
        <f>IF(VLOOKUP($A4684,Parts!$A:$AM,N$1,0)="X",AE$2,"")</f>
        <v>#VALUE!</v>
      </c>
      <c r="O4684" t="e">
        <f>IF(VLOOKUP($A4684,Parts!$A:$AM,O$1,0)="X",AF$2,"")</f>
        <v>#VALUE!</v>
      </c>
      <c r="P4684" t="e">
        <f t="shared" si="74"/>
        <v>#VALUE!</v>
      </c>
    </row>
    <row r="4685" spans="1:16" x14ac:dyDescent="0.25">
      <c r="A4685" t="e">
        <f>Table15[[#This Row],[Name]]</f>
        <v>#VALUE!</v>
      </c>
      <c r="B4685" t="e">
        <f>IF(VLOOKUP($A4685,Parts!$A:$AM,B$1,0)="X",S$2,"")</f>
        <v>#VALUE!</v>
      </c>
      <c r="C4685" t="e">
        <f>IF(VLOOKUP($A4685,Parts!$A:$AM,C$1,0)="X",T$2,"")</f>
        <v>#VALUE!</v>
      </c>
      <c r="D4685" t="e">
        <f>IF(VLOOKUP($A4685,Parts!$A:$AM,D$1,0)="X",U$2,"")</f>
        <v>#VALUE!</v>
      </c>
      <c r="E4685" t="e">
        <f>IF(VLOOKUP($A4685,Parts!$A:$AM,E$1,0)="X",V$2,"")</f>
        <v>#VALUE!</v>
      </c>
      <c r="F4685" t="e">
        <f>IF(VLOOKUP($A4685,Parts!$A:$AM,F$1,0)="X",W$2,"")</f>
        <v>#VALUE!</v>
      </c>
      <c r="G4685" t="e">
        <f>IF(VLOOKUP($A4685,Parts!$A:$AM,G$1,0)="X",X$2,"")</f>
        <v>#VALUE!</v>
      </c>
      <c r="H4685" t="e">
        <f>IF(VLOOKUP($A4685,Parts!$A:$AM,H$1,0)="X",Y$2,"")</f>
        <v>#VALUE!</v>
      </c>
      <c r="I4685" t="e">
        <f>IF(VLOOKUP($A4685,Parts!$A:$AM,I$1,0)="X",Z$2,"")</f>
        <v>#VALUE!</v>
      </c>
      <c r="J4685" t="e">
        <f>IF(VLOOKUP($A4685,Parts!$A:$AM,J$1,0)="X",AA$2,"")</f>
        <v>#VALUE!</v>
      </c>
      <c r="K4685" t="e">
        <f>IF(VLOOKUP($A4685,Parts!$A:$AM,K$1,0)="X",AB$2,"")</f>
        <v>#VALUE!</v>
      </c>
      <c r="L4685" t="e">
        <f>IF(VLOOKUP($A4685,Parts!$A:$AM,L$1,0)="X",AC$2,"")</f>
        <v>#VALUE!</v>
      </c>
      <c r="M4685" t="e">
        <f>IF(VLOOKUP($A4685,Parts!$A:$AM,M$1,0)="X",AD$2,"")</f>
        <v>#VALUE!</v>
      </c>
      <c r="N4685" t="e">
        <f>IF(VLOOKUP($A4685,Parts!$A:$AM,N$1,0)="X",AE$2,"")</f>
        <v>#VALUE!</v>
      </c>
      <c r="O4685" t="e">
        <f>IF(VLOOKUP($A4685,Parts!$A:$AM,O$1,0)="X",AF$2,"")</f>
        <v>#VALUE!</v>
      </c>
      <c r="P4685" t="e">
        <f t="shared" si="74"/>
        <v>#VALUE!</v>
      </c>
    </row>
    <row r="4686" spans="1:16" x14ac:dyDescent="0.25">
      <c r="A4686" t="e">
        <f>Table15[[#This Row],[Name]]</f>
        <v>#VALUE!</v>
      </c>
      <c r="B4686" t="e">
        <f>IF(VLOOKUP($A4686,Parts!$A:$AM,B$1,0)="X",S$2,"")</f>
        <v>#VALUE!</v>
      </c>
      <c r="C4686" t="e">
        <f>IF(VLOOKUP($A4686,Parts!$A:$AM,C$1,0)="X",T$2,"")</f>
        <v>#VALUE!</v>
      </c>
      <c r="D4686" t="e">
        <f>IF(VLOOKUP($A4686,Parts!$A:$AM,D$1,0)="X",U$2,"")</f>
        <v>#VALUE!</v>
      </c>
      <c r="E4686" t="e">
        <f>IF(VLOOKUP($A4686,Parts!$A:$AM,E$1,0)="X",V$2,"")</f>
        <v>#VALUE!</v>
      </c>
      <c r="F4686" t="e">
        <f>IF(VLOOKUP($A4686,Parts!$A:$AM,F$1,0)="X",W$2,"")</f>
        <v>#VALUE!</v>
      </c>
      <c r="G4686" t="e">
        <f>IF(VLOOKUP($A4686,Parts!$A:$AM,G$1,0)="X",X$2,"")</f>
        <v>#VALUE!</v>
      </c>
      <c r="H4686" t="e">
        <f>IF(VLOOKUP($A4686,Parts!$A:$AM,H$1,0)="X",Y$2,"")</f>
        <v>#VALUE!</v>
      </c>
      <c r="I4686" t="e">
        <f>IF(VLOOKUP($A4686,Parts!$A:$AM,I$1,0)="X",Z$2,"")</f>
        <v>#VALUE!</v>
      </c>
      <c r="J4686" t="e">
        <f>IF(VLOOKUP($A4686,Parts!$A:$AM,J$1,0)="X",AA$2,"")</f>
        <v>#VALUE!</v>
      </c>
      <c r="K4686" t="e">
        <f>IF(VLOOKUP($A4686,Parts!$A:$AM,K$1,0)="X",AB$2,"")</f>
        <v>#VALUE!</v>
      </c>
      <c r="L4686" t="e">
        <f>IF(VLOOKUP($A4686,Parts!$A:$AM,L$1,0)="X",AC$2,"")</f>
        <v>#VALUE!</v>
      </c>
      <c r="M4686" t="e">
        <f>IF(VLOOKUP($A4686,Parts!$A:$AM,M$1,0)="X",AD$2,"")</f>
        <v>#VALUE!</v>
      </c>
      <c r="N4686" t="e">
        <f>IF(VLOOKUP($A4686,Parts!$A:$AM,N$1,0)="X",AE$2,"")</f>
        <v>#VALUE!</v>
      </c>
      <c r="O4686" t="e">
        <f>IF(VLOOKUP($A4686,Parts!$A:$AM,O$1,0)="X",AF$2,"")</f>
        <v>#VALUE!</v>
      </c>
      <c r="P4686" t="e">
        <f t="shared" si="74"/>
        <v>#VALUE!</v>
      </c>
    </row>
    <row r="4687" spans="1:16" x14ac:dyDescent="0.25">
      <c r="A4687" t="e">
        <f>Table15[[#This Row],[Name]]</f>
        <v>#VALUE!</v>
      </c>
      <c r="B4687" t="e">
        <f>IF(VLOOKUP($A4687,Parts!$A:$AM,B$1,0)="X",S$2,"")</f>
        <v>#VALUE!</v>
      </c>
      <c r="C4687" t="e">
        <f>IF(VLOOKUP($A4687,Parts!$A:$AM,C$1,0)="X",T$2,"")</f>
        <v>#VALUE!</v>
      </c>
      <c r="D4687" t="e">
        <f>IF(VLOOKUP($A4687,Parts!$A:$AM,D$1,0)="X",U$2,"")</f>
        <v>#VALUE!</v>
      </c>
      <c r="E4687" t="e">
        <f>IF(VLOOKUP($A4687,Parts!$A:$AM,E$1,0)="X",V$2,"")</f>
        <v>#VALUE!</v>
      </c>
      <c r="F4687" t="e">
        <f>IF(VLOOKUP($A4687,Parts!$A:$AM,F$1,0)="X",W$2,"")</f>
        <v>#VALUE!</v>
      </c>
      <c r="G4687" t="e">
        <f>IF(VLOOKUP($A4687,Parts!$A:$AM,G$1,0)="X",X$2,"")</f>
        <v>#VALUE!</v>
      </c>
      <c r="H4687" t="e">
        <f>IF(VLOOKUP($A4687,Parts!$A:$AM,H$1,0)="X",Y$2,"")</f>
        <v>#VALUE!</v>
      </c>
      <c r="I4687" t="e">
        <f>IF(VLOOKUP($A4687,Parts!$A:$AM,I$1,0)="X",Z$2,"")</f>
        <v>#VALUE!</v>
      </c>
      <c r="J4687" t="e">
        <f>IF(VLOOKUP($A4687,Parts!$A:$AM,J$1,0)="X",AA$2,"")</f>
        <v>#VALUE!</v>
      </c>
      <c r="K4687" t="e">
        <f>IF(VLOOKUP($A4687,Parts!$A:$AM,K$1,0)="X",AB$2,"")</f>
        <v>#VALUE!</v>
      </c>
      <c r="L4687" t="e">
        <f>IF(VLOOKUP($A4687,Parts!$A:$AM,L$1,0)="X",AC$2,"")</f>
        <v>#VALUE!</v>
      </c>
      <c r="M4687" t="e">
        <f>IF(VLOOKUP($A4687,Parts!$A:$AM,M$1,0)="X",AD$2,"")</f>
        <v>#VALUE!</v>
      </c>
      <c r="N4687" t="e">
        <f>IF(VLOOKUP($A4687,Parts!$A:$AM,N$1,0)="X",AE$2,"")</f>
        <v>#VALUE!</v>
      </c>
      <c r="O4687" t="e">
        <f>IF(VLOOKUP($A4687,Parts!$A:$AM,O$1,0)="X",AF$2,"")</f>
        <v>#VALUE!</v>
      </c>
      <c r="P4687" t="e">
        <f t="shared" si="74"/>
        <v>#VALUE!</v>
      </c>
    </row>
    <row r="4688" spans="1:16" x14ac:dyDescent="0.25">
      <c r="A4688" t="e">
        <f>Table15[[#This Row],[Name]]</f>
        <v>#VALUE!</v>
      </c>
      <c r="B4688" t="e">
        <f>IF(VLOOKUP($A4688,Parts!$A:$AM,B$1,0)="X",S$2,"")</f>
        <v>#VALUE!</v>
      </c>
      <c r="C4688" t="e">
        <f>IF(VLOOKUP($A4688,Parts!$A:$AM,C$1,0)="X",T$2,"")</f>
        <v>#VALUE!</v>
      </c>
      <c r="D4688" t="e">
        <f>IF(VLOOKUP($A4688,Parts!$A:$AM,D$1,0)="X",U$2,"")</f>
        <v>#VALUE!</v>
      </c>
      <c r="E4688" t="e">
        <f>IF(VLOOKUP($A4688,Parts!$A:$AM,E$1,0)="X",V$2,"")</f>
        <v>#VALUE!</v>
      </c>
      <c r="F4688" t="e">
        <f>IF(VLOOKUP($A4688,Parts!$A:$AM,F$1,0)="X",W$2,"")</f>
        <v>#VALUE!</v>
      </c>
      <c r="G4688" t="e">
        <f>IF(VLOOKUP($A4688,Parts!$A:$AM,G$1,0)="X",X$2,"")</f>
        <v>#VALUE!</v>
      </c>
      <c r="H4688" t="e">
        <f>IF(VLOOKUP($A4688,Parts!$A:$AM,H$1,0)="X",Y$2,"")</f>
        <v>#VALUE!</v>
      </c>
      <c r="I4688" t="e">
        <f>IF(VLOOKUP($A4688,Parts!$A:$AM,I$1,0)="X",Z$2,"")</f>
        <v>#VALUE!</v>
      </c>
      <c r="J4688" t="e">
        <f>IF(VLOOKUP($A4688,Parts!$A:$AM,J$1,0)="X",AA$2,"")</f>
        <v>#VALUE!</v>
      </c>
      <c r="K4688" t="e">
        <f>IF(VLOOKUP($A4688,Parts!$A:$AM,K$1,0)="X",AB$2,"")</f>
        <v>#VALUE!</v>
      </c>
      <c r="L4688" t="e">
        <f>IF(VLOOKUP($A4688,Parts!$A:$AM,L$1,0)="X",AC$2,"")</f>
        <v>#VALUE!</v>
      </c>
      <c r="M4688" t="e">
        <f>IF(VLOOKUP($A4688,Parts!$A:$AM,M$1,0)="X",AD$2,"")</f>
        <v>#VALUE!</v>
      </c>
      <c r="N4688" t="e">
        <f>IF(VLOOKUP($A4688,Parts!$A:$AM,N$1,0)="X",AE$2,"")</f>
        <v>#VALUE!</v>
      </c>
      <c r="O4688" t="e">
        <f>IF(VLOOKUP($A4688,Parts!$A:$AM,O$1,0)="X",AF$2,"")</f>
        <v>#VALUE!</v>
      </c>
      <c r="P4688" t="e">
        <f t="shared" si="74"/>
        <v>#VALUE!</v>
      </c>
    </row>
    <row r="4689" spans="1:16" x14ac:dyDescent="0.25">
      <c r="A4689" t="e">
        <f>Table15[[#This Row],[Name]]</f>
        <v>#VALUE!</v>
      </c>
      <c r="B4689" t="e">
        <f>IF(VLOOKUP($A4689,Parts!$A:$AM,B$1,0)="X",S$2,"")</f>
        <v>#VALUE!</v>
      </c>
      <c r="C4689" t="e">
        <f>IF(VLOOKUP($A4689,Parts!$A:$AM,C$1,0)="X",T$2,"")</f>
        <v>#VALUE!</v>
      </c>
      <c r="D4689" t="e">
        <f>IF(VLOOKUP($A4689,Parts!$A:$AM,D$1,0)="X",U$2,"")</f>
        <v>#VALUE!</v>
      </c>
      <c r="E4689" t="e">
        <f>IF(VLOOKUP($A4689,Parts!$A:$AM,E$1,0)="X",V$2,"")</f>
        <v>#VALUE!</v>
      </c>
      <c r="F4689" t="e">
        <f>IF(VLOOKUP($A4689,Parts!$A:$AM,F$1,0)="X",W$2,"")</f>
        <v>#VALUE!</v>
      </c>
      <c r="G4689" t="e">
        <f>IF(VLOOKUP($A4689,Parts!$A:$AM,G$1,0)="X",X$2,"")</f>
        <v>#VALUE!</v>
      </c>
      <c r="H4689" t="e">
        <f>IF(VLOOKUP($A4689,Parts!$A:$AM,H$1,0)="X",Y$2,"")</f>
        <v>#VALUE!</v>
      </c>
      <c r="I4689" t="e">
        <f>IF(VLOOKUP($A4689,Parts!$A:$AM,I$1,0)="X",Z$2,"")</f>
        <v>#VALUE!</v>
      </c>
      <c r="J4689" t="e">
        <f>IF(VLOOKUP($A4689,Parts!$A:$AM,J$1,0)="X",AA$2,"")</f>
        <v>#VALUE!</v>
      </c>
      <c r="K4689" t="e">
        <f>IF(VLOOKUP($A4689,Parts!$A:$AM,K$1,0)="X",AB$2,"")</f>
        <v>#VALUE!</v>
      </c>
      <c r="L4689" t="e">
        <f>IF(VLOOKUP($A4689,Parts!$A:$AM,L$1,0)="X",AC$2,"")</f>
        <v>#VALUE!</v>
      </c>
      <c r="M4689" t="e">
        <f>IF(VLOOKUP($A4689,Parts!$A:$AM,M$1,0)="X",AD$2,"")</f>
        <v>#VALUE!</v>
      </c>
      <c r="N4689" t="e">
        <f>IF(VLOOKUP($A4689,Parts!$A:$AM,N$1,0)="X",AE$2,"")</f>
        <v>#VALUE!</v>
      </c>
      <c r="O4689" t="e">
        <f>IF(VLOOKUP($A4689,Parts!$A:$AM,O$1,0)="X",AF$2,"")</f>
        <v>#VALUE!</v>
      </c>
      <c r="P4689" t="e">
        <f t="shared" si="74"/>
        <v>#VALUE!</v>
      </c>
    </row>
    <row r="4690" spans="1:16" x14ac:dyDescent="0.25">
      <c r="A4690" t="e">
        <f>Table15[[#This Row],[Name]]</f>
        <v>#VALUE!</v>
      </c>
      <c r="B4690" t="e">
        <f>IF(VLOOKUP($A4690,Parts!$A:$AM,B$1,0)="X",S$2,"")</f>
        <v>#VALUE!</v>
      </c>
      <c r="C4690" t="e">
        <f>IF(VLOOKUP($A4690,Parts!$A:$AM,C$1,0)="X",T$2,"")</f>
        <v>#VALUE!</v>
      </c>
      <c r="D4690" t="e">
        <f>IF(VLOOKUP($A4690,Parts!$A:$AM,D$1,0)="X",U$2,"")</f>
        <v>#VALUE!</v>
      </c>
      <c r="E4690" t="e">
        <f>IF(VLOOKUP($A4690,Parts!$A:$AM,E$1,0)="X",V$2,"")</f>
        <v>#VALUE!</v>
      </c>
      <c r="F4690" t="e">
        <f>IF(VLOOKUP($A4690,Parts!$A:$AM,F$1,0)="X",W$2,"")</f>
        <v>#VALUE!</v>
      </c>
      <c r="G4690" t="e">
        <f>IF(VLOOKUP($A4690,Parts!$A:$AM,G$1,0)="X",X$2,"")</f>
        <v>#VALUE!</v>
      </c>
      <c r="H4690" t="e">
        <f>IF(VLOOKUP($A4690,Parts!$A:$AM,H$1,0)="X",Y$2,"")</f>
        <v>#VALUE!</v>
      </c>
      <c r="I4690" t="e">
        <f>IF(VLOOKUP($A4690,Parts!$A:$AM,I$1,0)="X",Z$2,"")</f>
        <v>#VALUE!</v>
      </c>
      <c r="J4690" t="e">
        <f>IF(VLOOKUP($A4690,Parts!$A:$AM,J$1,0)="X",AA$2,"")</f>
        <v>#VALUE!</v>
      </c>
      <c r="K4690" t="e">
        <f>IF(VLOOKUP($A4690,Parts!$A:$AM,K$1,0)="X",AB$2,"")</f>
        <v>#VALUE!</v>
      </c>
      <c r="L4690" t="e">
        <f>IF(VLOOKUP($A4690,Parts!$A:$AM,L$1,0)="X",AC$2,"")</f>
        <v>#VALUE!</v>
      </c>
      <c r="M4690" t="e">
        <f>IF(VLOOKUP($A4690,Parts!$A:$AM,M$1,0)="X",AD$2,"")</f>
        <v>#VALUE!</v>
      </c>
      <c r="N4690" t="e">
        <f>IF(VLOOKUP($A4690,Parts!$A:$AM,N$1,0)="X",AE$2,"")</f>
        <v>#VALUE!</v>
      </c>
      <c r="O4690" t="e">
        <f>IF(VLOOKUP($A4690,Parts!$A:$AM,O$1,0)="X",AF$2,"")</f>
        <v>#VALUE!</v>
      </c>
      <c r="P4690" t="e">
        <f t="shared" si="74"/>
        <v>#VALUE!</v>
      </c>
    </row>
    <row r="4691" spans="1:16" x14ac:dyDescent="0.25">
      <c r="A4691" t="e">
        <f>Table15[[#This Row],[Name]]</f>
        <v>#VALUE!</v>
      </c>
      <c r="B4691" t="e">
        <f>IF(VLOOKUP($A4691,Parts!$A:$AM,B$1,0)="X",S$2,"")</f>
        <v>#VALUE!</v>
      </c>
      <c r="C4691" t="e">
        <f>IF(VLOOKUP($A4691,Parts!$A:$AM,C$1,0)="X",T$2,"")</f>
        <v>#VALUE!</v>
      </c>
      <c r="D4691" t="e">
        <f>IF(VLOOKUP($A4691,Parts!$A:$AM,D$1,0)="X",U$2,"")</f>
        <v>#VALUE!</v>
      </c>
      <c r="E4691" t="e">
        <f>IF(VLOOKUP($A4691,Parts!$A:$AM,E$1,0)="X",V$2,"")</f>
        <v>#VALUE!</v>
      </c>
      <c r="F4691" t="e">
        <f>IF(VLOOKUP($A4691,Parts!$A:$AM,F$1,0)="X",W$2,"")</f>
        <v>#VALUE!</v>
      </c>
      <c r="G4691" t="e">
        <f>IF(VLOOKUP($A4691,Parts!$A:$AM,G$1,0)="X",X$2,"")</f>
        <v>#VALUE!</v>
      </c>
      <c r="H4691" t="e">
        <f>IF(VLOOKUP($A4691,Parts!$A:$AM,H$1,0)="X",Y$2,"")</f>
        <v>#VALUE!</v>
      </c>
      <c r="I4691" t="e">
        <f>IF(VLOOKUP($A4691,Parts!$A:$AM,I$1,0)="X",Z$2,"")</f>
        <v>#VALUE!</v>
      </c>
      <c r="J4691" t="e">
        <f>IF(VLOOKUP($A4691,Parts!$A:$AM,J$1,0)="X",AA$2,"")</f>
        <v>#VALUE!</v>
      </c>
      <c r="K4691" t="e">
        <f>IF(VLOOKUP($A4691,Parts!$A:$AM,K$1,0)="X",AB$2,"")</f>
        <v>#VALUE!</v>
      </c>
      <c r="L4691" t="e">
        <f>IF(VLOOKUP($A4691,Parts!$A:$AM,L$1,0)="X",AC$2,"")</f>
        <v>#VALUE!</v>
      </c>
      <c r="M4691" t="e">
        <f>IF(VLOOKUP($A4691,Parts!$A:$AM,M$1,0)="X",AD$2,"")</f>
        <v>#VALUE!</v>
      </c>
      <c r="N4691" t="e">
        <f>IF(VLOOKUP($A4691,Parts!$A:$AM,N$1,0)="X",AE$2,"")</f>
        <v>#VALUE!</v>
      </c>
      <c r="O4691" t="e">
        <f>IF(VLOOKUP($A4691,Parts!$A:$AM,O$1,0)="X",AF$2,"")</f>
        <v>#VALUE!</v>
      </c>
      <c r="P4691" t="e">
        <f t="shared" si="74"/>
        <v>#VALUE!</v>
      </c>
    </row>
    <row r="4692" spans="1:16" x14ac:dyDescent="0.25">
      <c r="A4692" t="e">
        <f>Table15[[#This Row],[Name]]</f>
        <v>#VALUE!</v>
      </c>
      <c r="B4692" t="e">
        <f>IF(VLOOKUP($A4692,Parts!$A:$AM,B$1,0)="X",S$2,"")</f>
        <v>#VALUE!</v>
      </c>
      <c r="C4692" t="e">
        <f>IF(VLOOKUP($A4692,Parts!$A:$AM,C$1,0)="X",T$2,"")</f>
        <v>#VALUE!</v>
      </c>
      <c r="D4692" t="e">
        <f>IF(VLOOKUP($A4692,Parts!$A:$AM,D$1,0)="X",U$2,"")</f>
        <v>#VALUE!</v>
      </c>
      <c r="E4692" t="e">
        <f>IF(VLOOKUP($A4692,Parts!$A:$AM,E$1,0)="X",V$2,"")</f>
        <v>#VALUE!</v>
      </c>
      <c r="F4692" t="e">
        <f>IF(VLOOKUP($A4692,Parts!$A:$AM,F$1,0)="X",W$2,"")</f>
        <v>#VALUE!</v>
      </c>
      <c r="G4692" t="e">
        <f>IF(VLOOKUP($A4692,Parts!$A:$AM,G$1,0)="X",X$2,"")</f>
        <v>#VALUE!</v>
      </c>
      <c r="H4692" t="e">
        <f>IF(VLOOKUP($A4692,Parts!$A:$AM,H$1,0)="X",Y$2,"")</f>
        <v>#VALUE!</v>
      </c>
      <c r="I4692" t="e">
        <f>IF(VLOOKUP($A4692,Parts!$A:$AM,I$1,0)="X",Z$2,"")</f>
        <v>#VALUE!</v>
      </c>
      <c r="J4692" t="e">
        <f>IF(VLOOKUP($A4692,Parts!$A:$AM,J$1,0)="X",AA$2,"")</f>
        <v>#VALUE!</v>
      </c>
      <c r="K4692" t="e">
        <f>IF(VLOOKUP($A4692,Parts!$A:$AM,K$1,0)="X",AB$2,"")</f>
        <v>#VALUE!</v>
      </c>
      <c r="L4692" t="e">
        <f>IF(VLOOKUP($A4692,Parts!$A:$AM,L$1,0)="X",AC$2,"")</f>
        <v>#VALUE!</v>
      </c>
      <c r="M4692" t="e">
        <f>IF(VLOOKUP($A4692,Parts!$A:$AM,M$1,0)="X",AD$2,"")</f>
        <v>#VALUE!</v>
      </c>
      <c r="N4692" t="e">
        <f>IF(VLOOKUP($A4692,Parts!$A:$AM,N$1,0)="X",AE$2,"")</f>
        <v>#VALUE!</v>
      </c>
      <c r="O4692" t="e">
        <f>IF(VLOOKUP($A4692,Parts!$A:$AM,O$1,0)="X",AF$2,"")</f>
        <v>#VALUE!</v>
      </c>
      <c r="P4692" t="e">
        <f t="shared" si="74"/>
        <v>#VALUE!</v>
      </c>
    </row>
    <row r="4693" spans="1:16" x14ac:dyDescent="0.25">
      <c r="A4693" t="e">
        <f>Table15[[#This Row],[Name]]</f>
        <v>#VALUE!</v>
      </c>
      <c r="B4693" t="e">
        <f>IF(VLOOKUP($A4693,Parts!$A:$AM,B$1,0)="X",S$2,"")</f>
        <v>#VALUE!</v>
      </c>
      <c r="C4693" t="e">
        <f>IF(VLOOKUP($A4693,Parts!$A:$AM,C$1,0)="X",T$2,"")</f>
        <v>#VALUE!</v>
      </c>
      <c r="D4693" t="e">
        <f>IF(VLOOKUP($A4693,Parts!$A:$AM,D$1,0)="X",U$2,"")</f>
        <v>#VALUE!</v>
      </c>
      <c r="E4693" t="e">
        <f>IF(VLOOKUP($A4693,Parts!$A:$AM,E$1,0)="X",V$2,"")</f>
        <v>#VALUE!</v>
      </c>
      <c r="F4693" t="e">
        <f>IF(VLOOKUP($A4693,Parts!$A:$AM,F$1,0)="X",W$2,"")</f>
        <v>#VALUE!</v>
      </c>
      <c r="G4693" t="e">
        <f>IF(VLOOKUP($A4693,Parts!$A:$AM,G$1,0)="X",X$2,"")</f>
        <v>#VALUE!</v>
      </c>
      <c r="H4693" t="e">
        <f>IF(VLOOKUP($A4693,Parts!$A:$AM,H$1,0)="X",Y$2,"")</f>
        <v>#VALUE!</v>
      </c>
      <c r="I4693" t="e">
        <f>IF(VLOOKUP($A4693,Parts!$A:$AM,I$1,0)="X",Z$2,"")</f>
        <v>#VALUE!</v>
      </c>
      <c r="J4693" t="e">
        <f>IF(VLOOKUP($A4693,Parts!$A:$AM,J$1,0)="X",AA$2,"")</f>
        <v>#VALUE!</v>
      </c>
      <c r="K4693" t="e">
        <f>IF(VLOOKUP($A4693,Parts!$A:$AM,K$1,0)="X",AB$2,"")</f>
        <v>#VALUE!</v>
      </c>
      <c r="L4693" t="e">
        <f>IF(VLOOKUP($A4693,Parts!$A:$AM,L$1,0)="X",AC$2,"")</f>
        <v>#VALUE!</v>
      </c>
      <c r="M4693" t="e">
        <f>IF(VLOOKUP($A4693,Parts!$A:$AM,M$1,0)="X",AD$2,"")</f>
        <v>#VALUE!</v>
      </c>
      <c r="N4693" t="e">
        <f>IF(VLOOKUP($A4693,Parts!$A:$AM,N$1,0)="X",AE$2,"")</f>
        <v>#VALUE!</v>
      </c>
      <c r="O4693" t="e">
        <f>IF(VLOOKUP($A4693,Parts!$A:$AM,O$1,0)="X",AF$2,"")</f>
        <v>#VALUE!</v>
      </c>
      <c r="P4693" t="e">
        <f t="shared" si="74"/>
        <v>#VALUE!</v>
      </c>
    </row>
    <row r="4694" spans="1:16" x14ac:dyDescent="0.25">
      <c r="A4694" t="e">
        <f>Table15[[#This Row],[Name]]</f>
        <v>#VALUE!</v>
      </c>
      <c r="B4694" t="e">
        <f>IF(VLOOKUP($A4694,Parts!$A:$AM,B$1,0)="X",S$2,"")</f>
        <v>#VALUE!</v>
      </c>
      <c r="C4694" t="e">
        <f>IF(VLOOKUP($A4694,Parts!$A:$AM,C$1,0)="X",T$2,"")</f>
        <v>#VALUE!</v>
      </c>
      <c r="D4694" t="e">
        <f>IF(VLOOKUP($A4694,Parts!$A:$AM,D$1,0)="X",U$2,"")</f>
        <v>#VALUE!</v>
      </c>
      <c r="E4694" t="e">
        <f>IF(VLOOKUP($A4694,Parts!$A:$AM,E$1,0)="X",V$2,"")</f>
        <v>#VALUE!</v>
      </c>
      <c r="F4694" t="e">
        <f>IF(VLOOKUP($A4694,Parts!$A:$AM,F$1,0)="X",W$2,"")</f>
        <v>#VALUE!</v>
      </c>
      <c r="G4694" t="e">
        <f>IF(VLOOKUP($A4694,Parts!$A:$AM,G$1,0)="X",X$2,"")</f>
        <v>#VALUE!</v>
      </c>
      <c r="H4694" t="e">
        <f>IF(VLOOKUP($A4694,Parts!$A:$AM,H$1,0)="X",Y$2,"")</f>
        <v>#VALUE!</v>
      </c>
      <c r="I4694" t="e">
        <f>IF(VLOOKUP($A4694,Parts!$A:$AM,I$1,0)="X",Z$2,"")</f>
        <v>#VALUE!</v>
      </c>
      <c r="J4694" t="e">
        <f>IF(VLOOKUP($A4694,Parts!$A:$AM,J$1,0)="X",AA$2,"")</f>
        <v>#VALUE!</v>
      </c>
      <c r="K4694" t="e">
        <f>IF(VLOOKUP($A4694,Parts!$A:$AM,K$1,0)="X",AB$2,"")</f>
        <v>#VALUE!</v>
      </c>
      <c r="L4694" t="e">
        <f>IF(VLOOKUP($A4694,Parts!$A:$AM,L$1,0)="X",AC$2,"")</f>
        <v>#VALUE!</v>
      </c>
      <c r="M4694" t="e">
        <f>IF(VLOOKUP($A4694,Parts!$A:$AM,M$1,0)="X",AD$2,"")</f>
        <v>#VALUE!</v>
      </c>
      <c r="N4694" t="e">
        <f>IF(VLOOKUP($A4694,Parts!$A:$AM,N$1,0)="X",AE$2,"")</f>
        <v>#VALUE!</v>
      </c>
      <c r="O4694" t="e">
        <f>IF(VLOOKUP($A4694,Parts!$A:$AM,O$1,0)="X",AF$2,"")</f>
        <v>#VALUE!</v>
      </c>
      <c r="P4694" t="e">
        <f t="shared" si="74"/>
        <v>#VALUE!</v>
      </c>
    </row>
    <row r="4695" spans="1:16" x14ac:dyDescent="0.25">
      <c r="A4695" t="e">
        <f>Table15[[#This Row],[Name]]</f>
        <v>#VALUE!</v>
      </c>
      <c r="B4695" t="e">
        <f>IF(VLOOKUP($A4695,Parts!$A:$AM,B$1,0)="X",S$2,"")</f>
        <v>#VALUE!</v>
      </c>
      <c r="C4695" t="e">
        <f>IF(VLOOKUP($A4695,Parts!$A:$AM,C$1,0)="X",T$2,"")</f>
        <v>#VALUE!</v>
      </c>
      <c r="D4695" t="e">
        <f>IF(VLOOKUP($A4695,Parts!$A:$AM,D$1,0)="X",U$2,"")</f>
        <v>#VALUE!</v>
      </c>
      <c r="E4695" t="e">
        <f>IF(VLOOKUP($A4695,Parts!$A:$AM,E$1,0)="X",V$2,"")</f>
        <v>#VALUE!</v>
      </c>
      <c r="F4695" t="e">
        <f>IF(VLOOKUP($A4695,Parts!$A:$AM,F$1,0)="X",W$2,"")</f>
        <v>#VALUE!</v>
      </c>
      <c r="G4695" t="e">
        <f>IF(VLOOKUP($A4695,Parts!$A:$AM,G$1,0)="X",X$2,"")</f>
        <v>#VALUE!</v>
      </c>
      <c r="H4695" t="e">
        <f>IF(VLOOKUP($A4695,Parts!$A:$AM,H$1,0)="X",Y$2,"")</f>
        <v>#VALUE!</v>
      </c>
      <c r="I4695" t="e">
        <f>IF(VLOOKUP($A4695,Parts!$A:$AM,I$1,0)="X",Z$2,"")</f>
        <v>#VALUE!</v>
      </c>
      <c r="J4695" t="e">
        <f>IF(VLOOKUP($A4695,Parts!$A:$AM,J$1,0)="X",AA$2,"")</f>
        <v>#VALUE!</v>
      </c>
      <c r="K4695" t="e">
        <f>IF(VLOOKUP($A4695,Parts!$A:$AM,K$1,0)="X",AB$2,"")</f>
        <v>#VALUE!</v>
      </c>
      <c r="L4695" t="e">
        <f>IF(VLOOKUP($A4695,Parts!$A:$AM,L$1,0)="X",AC$2,"")</f>
        <v>#VALUE!</v>
      </c>
      <c r="M4695" t="e">
        <f>IF(VLOOKUP($A4695,Parts!$A:$AM,M$1,0)="X",AD$2,"")</f>
        <v>#VALUE!</v>
      </c>
      <c r="N4695" t="e">
        <f>IF(VLOOKUP($A4695,Parts!$A:$AM,N$1,0)="X",AE$2,"")</f>
        <v>#VALUE!</v>
      </c>
      <c r="O4695" t="e">
        <f>IF(VLOOKUP($A4695,Parts!$A:$AM,O$1,0)="X",AF$2,"")</f>
        <v>#VALUE!</v>
      </c>
      <c r="P4695" t="e">
        <f t="shared" si="74"/>
        <v>#VALUE!</v>
      </c>
    </row>
    <row r="4696" spans="1:16" x14ac:dyDescent="0.25">
      <c r="A4696" t="e">
        <f>Table15[[#This Row],[Name]]</f>
        <v>#VALUE!</v>
      </c>
      <c r="B4696" t="e">
        <f>IF(VLOOKUP($A4696,Parts!$A:$AM,B$1,0)="X",S$2,"")</f>
        <v>#VALUE!</v>
      </c>
      <c r="C4696" t="e">
        <f>IF(VLOOKUP($A4696,Parts!$A:$AM,C$1,0)="X",T$2,"")</f>
        <v>#VALUE!</v>
      </c>
      <c r="D4696" t="e">
        <f>IF(VLOOKUP($A4696,Parts!$A:$AM,D$1,0)="X",U$2,"")</f>
        <v>#VALUE!</v>
      </c>
      <c r="E4696" t="e">
        <f>IF(VLOOKUP($A4696,Parts!$A:$AM,E$1,0)="X",V$2,"")</f>
        <v>#VALUE!</v>
      </c>
      <c r="F4696" t="e">
        <f>IF(VLOOKUP($A4696,Parts!$A:$AM,F$1,0)="X",W$2,"")</f>
        <v>#VALUE!</v>
      </c>
      <c r="G4696" t="e">
        <f>IF(VLOOKUP($A4696,Parts!$A:$AM,G$1,0)="X",X$2,"")</f>
        <v>#VALUE!</v>
      </c>
      <c r="H4696" t="e">
        <f>IF(VLOOKUP($A4696,Parts!$A:$AM,H$1,0)="X",Y$2,"")</f>
        <v>#VALUE!</v>
      </c>
      <c r="I4696" t="e">
        <f>IF(VLOOKUP($A4696,Parts!$A:$AM,I$1,0)="X",Z$2,"")</f>
        <v>#VALUE!</v>
      </c>
      <c r="J4696" t="e">
        <f>IF(VLOOKUP($A4696,Parts!$A:$AM,J$1,0)="X",AA$2,"")</f>
        <v>#VALUE!</v>
      </c>
      <c r="K4696" t="e">
        <f>IF(VLOOKUP($A4696,Parts!$A:$AM,K$1,0)="X",AB$2,"")</f>
        <v>#VALUE!</v>
      </c>
      <c r="L4696" t="e">
        <f>IF(VLOOKUP($A4696,Parts!$A:$AM,L$1,0)="X",AC$2,"")</f>
        <v>#VALUE!</v>
      </c>
      <c r="M4696" t="e">
        <f>IF(VLOOKUP($A4696,Parts!$A:$AM,M$1,0)="X",AD$2,"")</f>
        <v>#VALUE!</v>
      </c>
      <c r="N4696" t="e">
        <f>IF(VLOOKUP($A4696,Parts!$A:$AM,N$1,0)="X",AE$2,"")</f>
        <v>#VALUE!</v>
      </c>
      <c r="O4696" t="e">
        <f>IF(VLOOKUP($A4696,Parts!$A:$AM,O$1,0)="X",AF$2,"")</f>
        <v>#VALUE!</v>
      </c>
      <c r="P4696" t="e">
        <f t="shared" si="74"/>
        <v>#VALUE!</v>
      </c>
    </row>
    <row r="4697" spans="1:16" x14ac:dyDescent="0.25">
      <c r="A4697" t="e">
        <f>Table15[[#This Row],[Name]]</f>
        <v>#VALUE!</v>
      </c>
      <c r="B4697" t="e">
        <f>IF(VLOOKUP($A4697,Parts!$A:$AM,B$1,0)="X",S$2,"")</f>
        <v>#VALUE!</v>
      </c>
      <c r="C4697" t="e">
        <f>IF(VLOOKUP($A4697,Parts!$A:$AM,C$1,0)="X",T$2,"")</f>
        <v>#VALUE!</v>
      </c>
      <c r="D4697" t="e">
        <f>IF(VLOOKUP($A4697,Parts!$A:$AM,D$1,0)="X",U$2,"")</f>
        <v>#VALUE!</v>
      </c>
      <c r="E4697" t="e">
        <f>IF(VLOOKUP($A4697,Parts!$A:$AM,E$1,0)="X",V$2,"")</f>
        <v>#VALUE!</v>
      </c>
      <c r="F4697" t="e">
        <f>IF(VLOOKUP($A4697,Parts!$A:$AM,F$1,0)="X",W$2,"")</f>
        <v>#VALUE!</v>
      </c>
      <c r="G4697" t="e">
        <f>IF(VLOOKUP($A4697,Parts!$A:$AM,G$1,0)="X",X$2,"")</f>
        <v>#VALUE!</v>
      </c>
      <c r="H4697" t="e">
        <f>IF(VLOOKUP($A4697,Parts!$A:$AM,H$1,0)="X",Y$2,"")</f>
        <v>#VALUE!</v>
      </c>
      <c r="I4697" t="e">
        <f>IF(VLOOKUP($A4697,Parts!$A:$AM,I$1,0)="X",Z$2,"")</f>
        <v>#VALUE!</v>
      </c>
      <c r="J4697" t="e">
        <f>IF(VLOOKUP($A4697,Parts!$A:$AM,J$1,0)="X",AA$2,"")</f>
        <v>#VALUE!</v>
      </c>
      <c r="K4697" t="e">
        <f>IF(VLOOKUP($A4697,Parts!$A:$AM,K$1,0)="X",AB$2,"")</f>
        <v>#VALUE!</v>
      </c>
      <c r="L4697" t="e">
        <f>IF(VLOOKUP($A4697,Parts!$A:$AM,L$1,0)="X",AC$2,"")</f>
        <v>#VALUE!</v>
      </c>
      <c r="M4697" t="e">
        <f>IF(VLOOKUP($A4697,Parts!$A:$AM,M$1,0)="X",AD$2,"")</f>
        <v>#VALUE!</v>
      </c>
      <c r="N4697" t="e">
        <f>IF(VLOOKUP($A4697,Parts!$A:$AM,N$1,0)="X",AE$2,"")</f>
        <v>#VALUE!</v>
      </c>
      <c r="O4697" t="e">
        <f>IF(VLOOKUP($A4697,Parts!$A:$AM,O$1,0)="X",AF$2,"")</f>
        <v>#VALUE!</v>
      </c>
      <c r="P4697" t="e">
        <f t="shared" si="74"/>
        <v>#VALUE!</v>
      </c>
    </row>
    <row r="4698" spans="1:16" x14ac:dyDescent="0.25">
      <c r="A4698" t="e">
        <f>Table15[[#This Row],[Name]]</f>
        <v>#VALUE!</v>
      </c>
      <c r="B4698" t="e">
        <f>IF(VLOOKUP($A4698,Parts!$A:$AM,B$1,0)="X",S$2,"")</f>
        <v>#VALUE!</v>
      </c>
      <c r="C4698" t="e">
        <f>IF(VLOOKUP($A4698,Parts!$A:$AM,C$1,0)="X",T$2,"")</f>
        <v>#VALUE!</v>
      </c>
      <c r="D4698" t="e">
        <f>IF(VLOOKUP($A4698,Parts!$A:$AM,D$1,0)="X",U$2,"")</f>
        <v>#VALUE!</v>
      </c>
      <c r="E4698" t="e">
        <f>IF(VLOOKUP($A4698,Parts!$A:$AM,E$1,0)="X",V$2,"")</f>
        <v>#VALUE!</v>
      </c>
      <c r="F4698" t="e">
        <f>IF(VLOOKUP($A4698,Parts!$A:$AM,F$1,0)="X",W$2,"")</f>
        <v>#VALUE!</v>
      </c>
      <c r="G4698" t="e">
        <f>IF(VLOOKUP($A4698,Parts!$A:$AM,G$1,0)="X",X$2,"")</f>
        <v>#VALUE!</v>
      </c>
      <c r="H4698" t="e">
        <f>IF(VLOOKUP($A4698,Parts!$A:$AM,H$1,0)="X",Y$2,"")</f>
        <v>#VALUE!</v>
      </c>
      <c r="I4698" t="e">
        <f>IF(VLOOKUP($A4698,Parts!$A:$AM,I$1,0)="X",Z$2,"")</f>
        <v>#VALUE!</v>
      </c>
      <c r="J4698" t="e">
        <f>IF(VLOOKUP($A4698,Parts!$A:$AM,J$1,0)="X",AA$2,"")</f>
        <v>#VALUE!</v>
      </c>
      <c r="K4698" t="e">
        <f>IF(VLOOKUP($A4698,Parts!$A:$AM,K$1,0)="X",AB$2,"")</f>
        <v>#VALUE!</v>
      </c>
      <c r="L4698" t="e">
        <f>IF(VLOOKUP($A4698,Parts!$A:$AM,L$1,0)="X",AC$2,"")</f>
        <v>#VALUE!</v>
      </c>
      <c r="M4698" t="e">
        <f>IF(VLOOKUP($A4698,Parts!$A:$AM,M$1,0)="X",AD$2,"")</f>
        <v>#VALUE!</v>
      </c>
      <c r="N4698" t="e">
        <f>IF(VLOOKUP($A4698,Parts!$A:$AM,N$1,0)="X",AE$2,"")</f>
        <v>#VALUE!</v>
      </c>
      <c r="O4698" t="e">
        <f>IF(VLOOKUP($A4698,Parts!$A:$AM,O$1,0)="X",AF$2,"")</f>
        <v>#VALUE!</v>
      </c>
      <c r="P4698" t="e">
        <f t="shared" si="74"/>
        <v>#VALUE!</v>
      </c>
    </row>
    <row r="4699" spans="1:16" x14ac:dyDescent="0.25">
      <c r="A4699" t="e">
        <f>Table15[[#This Row],[Name]]</f>
        <v>#VALUE!</v>
      </c>
      <c r="B4699" t="e">
        <f>IF(VLOOKUP($A4699,Parts!$A:$AM,B$1,0)="X",S$2,"")</f>
        <v>#VALUE!</v>
      </c>
      <c r="C4699" t="e">
        <f>IF(VLOOKUP($A4699,Parts!$A:$AM,C$1,0)="X",T$2,"")</f>
        <v>#VALUE!</v>
      </c>
      <c r="D4699" t="e">
        <f>IF(VLOOKUP($A4699,Parts!$A:$AM,D$1,0)="X",U$2,"")</f>
        <v>#VALUE!</v>
      </c>
      <c r="E4699" t="e">
        <f>IF(VLOOKUP($A4699,Parts!$A:$AM,E$1,0)="X",V$2,"")</f>
        <v>#VALUE!</v>
      </c>
      <c r="F4699" t="e">
        <f>IF(VLOOKUP($A4699,Parts!$A:$AM,F$1,0)="X",W$2,"")</f>
        <v>#VALUE!</v>
      </c>
      <c r="G4699" t="e">
        <f>IF(VLOOKUP($A4699,Parts!$A:$AM,G$1,0)="X",X$2,"")</f>
        <v>#VALUE!</v>
      </c>
      <c r="H4699" t="e">
        <f>IF(VLOOKUP($A4699,Parts!$A:$AM,H$1,0)="X",Y$2,"")</f>
        <v>#VALUE!</v>
      </c>
      <c r="I4699" t="e">
        <f>IF(VLOOKUP($A4699,Parts!$A:$AM,I$1,0)="X",Z$2,"")</f>
        <v>#VALUE!</v>
      </c>
      <c r="J4699" t="e">
        <f>IF(VLOOKUP($A4699,Parts!$A:$AM,J$1,0)="X",AA$2,"")</f>
        <v>#VALUE!</v>
      </c>
      <c r="K4699" t="e">
        <f>IF(VLOOKUP($A4699,Parts!$A:$AM,K$1,0)="X",AB$2,"")</f>
        <v>#VALUE!</v>
      </c>
      <c r="L4699" t="e">
        <f>IF(VLOOKUP($A4699,Parts!$A:$AM,L$1,0)="X",AC$2,"")</f>
        <v>#VALUE!</v>
      </c>
      <c r="M4699" t="e">
        <f>IF(VLOOKUP($A4699,Parts!$A:$AM,M$1,0)="X",AD$2,"")</f>
        <v>#VALUE!</v>
      </c>
      <c r="N4699" t="e">
        <f>IF(VLOOKUP($A4699,Parts!$A:$AM,N$1,0)="X",AE$2,"")</f>
        <v>#VALUE!</v>
      </c>
      <c r="O4699" t="e">
        <f>IF(VLOOKUP($A4699,Parts!$A:$AM,O$1,0)="X",AF$2,"")</f>
        <v>#VALUE!</v>
      </c>
      <c r="P4699" t="e">
        <f t="shared" si="74"/>
        <v>#VALUE!</v>
      </c>
    </row>
    <row r="4700" spans="1:16" x14ac:dyDescent="0.25">
      <c r="A4700" t="e">
        <f>Table15[[#This Row],[Name]]</f>
        <v>#VALUE!</v>
      </c>
      <c r="B4700" t="e">
        <f>IF(VLOOKUP($A4700,Parts!$A:$AM,B$1,0)="X",S$2,"")</f>
        <v>#VALUE!</v>
      </c>
      <c r="C4700" t="e">
        <f>IF(VLOOKUP($A4700,Parts!$A:$AM,C$1,0)="X",T$2,"")</f>
        <v>#VALUE!</v>
      </c>
      <c r="D4700" t="e">
        <f>IF(VLOOKUP($A4700,Parts!$A:$AM,D$1,0)="X",U$2,"")</f>
        <v>#VALUE!</v>
      </c>
      <c r="E4700" t="e">
        <f>IF(VLOOKUP($A4700,Parts!$A:$AM,E$1,0)="X",V$2,"")</f>
        <v>#VALUE!</v>
      </c>
      <c r="F4700" t="e">
        <f>IF(VLOOKUP($A4700,Parts!$A:$AM,F$1,0)="X",W$2,"")</f>
        <v>#VALUE!</v>
      </c>
      <c r="G4700" t="e">
        <f>IF(VLOOKUP($A4700,Parts!$A:$AM,G$1,0)="X",X$2,"")</f>
        <v>#VALUE!</v>
      </c>
      <c r="H4700" t="e">
        <f>IF(VLOOKUP($A4700,Parts!$A:$AM,H$1,0)="X",Y$2,"")</f>
        <v>#VALUE!</v>
      </c>
      <c r="I4700" t="e">
        <f>IF(VLOOKUP($A4700,Parts!$A:$AM,I$1,0)="X",Z$2,"")</f>
        <v>#VALUE!</v>
      </c>
      <c r="J4700" t="e">
        <f>IF(VLOOKUP($A4700,Parts!$A:$AM,J$1,0)="X",AA$2,"")</f>
        <v>#VALUE!</v>
      </c>
      <c r="K4700" t="e">
        <f>IF(VLOOKUP($A4700,Parts!$A:$AM,K$1,0)="X",AB$2,"")</f>
        <v>#VALUE!</v>
      </c>
      <c r="L4700" t="e">
        <f>IF(VLOOKUP($A4700,Parts!$A:$AM,L$1,0)="X",AC$2,"")</f>
        <v>#VALUE!</v>
      </c>
      <c r="M4700" t="e">
        <f>IF(VLOOKUP($A4700,Parts!$A:$AM,M$1,0)="X",AD$2,"")</f>
        <v>#VALUE!</v>
      </c>
      <c r="N4700" t="e">
        <f>IF(VLOOKUP($A4700,Parts!$A:$AM,N$1,0)="X",AE$2,"")</f>
        <v>#VALUE!</v>
      </c>
      <c r="O4700" t="e">
        <f>IF(VLOOKUP($A4700,Parts!$A:$AM,O$1,0)="X",AF$2,"")</f>
        <v>#VALUE!</v>
      </c>
      <c r="P4700" t="e">
        <f t="shared" si="74"/>
        <v>#VALUE!</v>
      </c>
    </row>
    <row r="4701" spans="1:16" x14ac:dyDescent="0.25">
      <c r="A4701" t="e">
        <f>Table15[[#This Row],[Name]]</f>
        <v>#VALUE!</v>
      </c>
      <c r="B4701" t="e">
        <f>IF(VLOOKUP($A4701,Parts!$A:$AM,B$1,0)="X",S$2,"")</f>
        <v>#VALUE!</v>
      </c>
      <c r="C4701" t="e">
        <f>IF(VLOOKUP($A4701,Parts!$A:$AM,C$1,0)="X",T$2,"")</f>
        <v>#VALUE!</v>
      </c>
      <c r="D4701" t="e">
        <f>IF(VLOOKUP($A4701,Parts!$A:$AM,D$1,0)="X",U$2,"")</f>
        <v>#VALUE!</v>
      </c>
      <c r="E4701" t="e">
        <f>IF(VLOOKUP($A4701,Parts!$A:$AM,E$1,0)="X",V$2,"")</f>
        <v>#VALUE!</v>
      </c>
      <c r="F4701" t="e">
        <f>IF(VLOOKUP($A4701,Parts!$A:$AM,F$1,0)="X",W$2,"")</f>
        <v>#VALUE!</v>
      </c>
      <c r="G4701" t="e">
        <f>IF(VLOOKUP($A4701,Parts!$A:$AM,G$1,0)="X",X$2,"")</f>
        <v>#VALUE!</v>
      </c>
      <c r="H4701" t="e">
        <f>IF(VLOOKUP($A4701,Parts!$A:$AM,H$1,0)="X",Y$2,"")</f>
        <v>#VALUE!</v>
      </c>
      <c r="I4701" t="e">
        <f>IF(VLOOKUP($A4701,Parts!$A:$AM,I$1,0)="X",Z$2,"")</f>
        <v>#VALUE!</v>
      </c>
      <c r="J4701" t="e">
        <f>IF(VLOOKUP($A4701,Parts!$A:$AM,J$1,0)="X",AA$2,"")</f>
        <v>#VALUE!</v>
      </c>
      <c r="K4701" t="e">
        <f>IF(VLOOKUP($A4701,Parts!$A:$AM,K$1,0)="X",AB$2,"")</f>
        <v>#VALUE!</v>
      </c>
      <c r="L4701" t="e">
        <f>IF(VLOOKUP($A4701,Parts!$A:$AM,L$1,0)="X",AC$2,"")</f>
        <v>#VALUE!</v>
      </c>
      <c r="M4701" t="e">
        <f>IF(VLOOKUP($A4701,Parts!$A:$AM,M$1,0)="X",AD$2,"")</f>
        <v>#VALUE!</v>
      </c>
      <c r="N4701" t="e">
        <f>IF(VLOOKUP($A4701,Parts!$A:$AM,N$1,0)="X",AE$2,"")</f>
        <v>#VALUE!</v>
      </c>
      <c r="O4701" t="e">
        <f>IF(VLOOKUP($A4701,Parts!$A:$AM,O$1,0)="X",AF$2,"")</f>
        <v>#VALUE!</v>
      </c>
      <c r="P4701" t="e">
        <f t="shared" si="74"/>
        <v>#VALUE!</v>
      </c>
    </row>
    <row r="4702" spans="1:16" x14ac:dyDescent="0.25">
      <c r="A4702" t="e">
        <f>Table15[[#This Row],[Name]]</f>
        <v>#VALUE!</v>
      </c>
      <c r="B4702" t="e">
        <f>IF(VLOOKUP($A4702,Parts!$A:$AM,B$1,0)="X",S$2,"")</f>
        <v>#VALUE!</v>
      </c>
      <c r="C4702" t="e">
        <f>IF(VLOOKUP($A4702,Parts!$A:$AM,C$1,0)="X",T$2,"")</f>
        <v>#VALUE!</v>
      </c>
      <c r="D4702" t="e">
        <f>IF(VLOOKUP($A4702,Parts!$A:$AM,D$1,0)="X",U$2,"")</f>
        <v>#VALUE!</v>
      </c>
      <c r="E4702" t="e">
        <f>IF(VLOOKUP($A4702,Parts!$A:$AM,E$1,0)="X",V$2,"")</f>
        <v>#VALUE!</v>
      </c>
      <c r="F4702" t="e">
        <f>IF(VLOOKUP($A4702,Parts!$A:$AM,F$1,0)="X",W$2,"")</f>
        <v>#VALUE!</v>
      </c>
      <c r="G4702" t="e">
        <f>IF(VLOOKUP($A4702,Parts!$A:$AM,G$1,0)="X",X$2,"")</f>
        <v>#VALUE!</v>
      </c>
      <c r="H4702" t="e">
        <f>IF(VLOOKUP($A4702,Parts!$A:$AM,H$1,0)="X",Y$2,"")</f>
        <v>#VALUE!</v>
      </c>
      <c r="I4702" t="e">
        <f>IF(VLOOKUP($A4702,Parts!$A:$AM,I$1,0)="X",Z$2,"")</f>
        <v>#VALUE!</v>
      </c>
      <c r="J4702" t="e">
        <f>IF(VLOOKUP($A4702,Parts!$A:$AM,J$1,0)="X",AA$2,"")</f>
        <v>#VALUE!</v>
      </c>
      <c r="K4702" t="e">
        <f>IF(VLOOKUP($A4702,Parts!$A:$AM,K$1,0)="X",AB$2,"")</f>
        <v>#VALUE!</v>
      </c>
      <c r="L4702" t="e">
        <f>IF(VLOOKUP($A4702,Parts!$A:$AM,L$1,0)="X",AC$2,"")</f>
        <v>#VALUE!</v>
      </c>
      <c r="M4702" t="e">
        <f>IF(VLOOKUP($A4702,Parts!$A:$AM,M$1,0)="X",AD$2,"")</f>
        <v>#VALUE!</v>
      </c>
      <c r="N4702" t="e">
        <f>IF(VLOOKUP($A4702,Parts!$A:$AM,N$1,0)="X",AE$2,"")</f>
        <v>#VALUE!</v>
      </c>
      <c r="O4702" t="e">
        <f>IF(VLOOKUP($A4702,Parts!$A:$AM,O$1,0)="X",AF$2,"")</f>
        <v>#VALUE!</v>
      </c>
      <c r="P4702" t="e">
        <f t="shared" si="74"/>
        <v>#VALUE!</v>
      </c>
    </row>
    <row r="4703" spans="1:16" x14ac:dyDescent="0.25">
      <c r="A4703" t="e">
        <f>Table15[[#This Row],[Name]]</f>
        <v>#VALUE!</v>
      </c>
      <c r="B4703" t="e">
        <f>IF(VLOOKUP($A4703,Parts!$A:$AM,B$1,0)="X",S$2,"")</f>
        <v>#VALUE!</v>
      </c>
      <c r="C4703" t="e">
        <f>IF(VLOOKUP($A4703,Parts!$A:$AM,C$1,0)="X",T$2,"")</f>
        <v>#VALUE!</v>
      </c>
      <c r="D4703" t="e">
        <f>IF(VLOOKUP($A4703,Parts!$A:$AM,D$1,0)="X",U$2,"")</f>
        <v>#VALUE!</v>
      </c>
      <c r="E4703" t="e">
        <f>IF(VLOOKUP($A4703,Parts!$A:$AM,E$1,0)="X",V$2,"")</f>
        <v>#VALUE!</v>
      </c>
      <c r="F4703" t="e">
        <f>IF(VLOOKUP($A4703,Parts!$A:$AM,F$1,0)="X",W$2,"")</f>
        <v>#VALUE!</v>
      </c>
      <c r="G4703" t="e">
        <f>IF(VLOOKUP($A4703,Parts!$A:$AM,G$1,0)="X",X$2,"")</f>
        <v>#VALUE!</v>
      </c>
      <c r="H4703" t="e">
        <f>IF(VLOOKUP($A4703,Parts!$A:$AM,H$1,0)="X",Y$2,"")</f>
        <v>#VALUE!</v>
      </c>
      <c r="I4703" t="e">
        <f>IF(VLOOKUP($A4703,Parts!$A:$AM,I$1,0)="X",Z$2,"")</f>
        <v>#VALUE!</v>
      </c>
      <c r="J4703" t="e">
        <f>IF(VLOOKUP($A4703,Parts!$A:$AM,J$1,0)="X",AA$2,"")</f>
        <v>#VALUE!</v>
      </c>
      <c r="K4703" t="e">
        <f>IF(VLOOKUP($A4703,Parts!$A:$AM,K$1,0)="X",AB$2,"")</f>
        <v>#VALUE!</v>
      </c>
      <c r="L4703" t="e">
        <f>IF(VLOOKUP($A4703,Parts!$A:$AM,L$1,0)="X",AC$2,"")</f>
        <v>#VALUE!</v>
      </c>
      <c r="M4703" t="e">
        <f>IF(VLOOKUP($A4703,Parts!$A:$AM,M$1,0)="X",AD$2,"")</f>
        <v>#VALUE!</v>
      </c>
      <c r="N4703" t="e">
        <f>IF(VLOOKUP($A4703,Parts!$A:$AM,N$1,0)="X",AE$2,"")</f>
        <v>#VALUE!</v>
      </c>
      <c r="O4703" t="e">
        <f>IF(VLOOKUP($A4703,Parts!$A:$AM,O$1,0)="X",AF$2,"")</f>
        <v>#VALUE!</v>
      </c>
      <c r="P4703" t="e">
        <f t="shared" si="74"/>
        <v>#VALUE!</v>
      </c>
    </row>
    <row r="4704" spans="1:16" x14ac:dyDescent="0.25">
      <c r="A4704" t="e">
        <f>Table15[[#This Row],[Name]]</f>
        <v>#VALUE!</v>
      </c>
      <c r="B4704" t="e">
        <f>IF(VLOOKUP($A4704,Parts!$A:$AM,B$1,0)="X",S$2,"")</f>
        <v>#VALUE!</v>
      </c>
      <c r="C4704" t="e">
        <f>IF(VLOOKUP($A4704,Parts!$A:$AM,C$1,0)="X",T$2,"")</f>
        <v>#VALUE!</v>
      </c>
      <c r="D4704" t="e">
        <f>IF(VLOOKUP($A4704,Parts!$A:$AM,D$1,0)="X",U$2,"")</f>
        <v>#VALUE!</v>
      </c>
      <c r="E4704" t="e">
        <f>IF(VLOOKUP($A4704,Parts!$A:$AM,E$1,0)="X",V$2,"")</f>
        <v>#VALUE!</v>
      </c>
      <c r="F4704" t="e">
        <f>IF(VLOOKUP($A4704,Parts!$A:$AM,F$1,0)="X",W$2,"")</f>
        <v>#VALUE!</v>
      </c>
      <c r="G4704" t="e">
        <f>IF(VLOOKUP($A4704,Parts!$A:$AM,G$1,0)="X",X$2,"")</f>
        <v>#VALUE!</v>
      </c>
      <c r="H4704" t="e">
        <f>IF(VLOOKUP($A4704,Parts!$A:$AM,H$1,0)="X",Y$2,"")</f>
        <v>#VALUE!</v>
      </c>
      <c r="I4704" t="e">
        <f>IF(VLOOKUP($A4704,Parts!$A:$AM,I$1,0)="X",Z$2,"")</f>
        <v>#VALUE!</v>
      </c>
      <c r="J4704" t="e">
        <f>IF(VLOOKUP($A4704,Parts!$A:$AM,J$1,0)="X",AA$2,"")</f>
        <v>#VALUE!</v>
      </c>
      <c r="K4704" t="e">
        <f>IF(VLOOKUP($A4704,Parts!$A:$AM,K$1,0)="X",AB$2,"")</f>
        <v>#VALUE!</v>
      </c>
      <c r="L4704" t="e">
        <f>IF(VLOOKUP($A4704,Parts!$A:$AM,L$1,0)="X",AC$2,"")</f>
        <v>#VALUE!</v>
      </c>
      <c r="M4704" t="e">
        <f>IF(VLOOKUP($A4704,Parts!$A:$AM,M$1,0)="X",AD$2,"")</f>
        <v>#VALUE!</v>
      </c>
      <c r="N4704" t="e">
        <f>IF(VLOOKUP($A4704,Parts!$A:$AM,N$1,0)="X",AE$2,"")</f>
        <v>#VALUE!</v>
      </c>
      <c r="O4704" t="e">
        <f>IF(VLOOKUP($A4704,Parts!$A:$AM,O$1,0)="X",AF$2,"")</f>
        <v>#VALUE!</v>
      </c>
      <c r="P4704" t="e">
        <f t="shared" si="74"/>
        <v>#VALUE!</v>
      </c>
    </row>
    <row r="4705" spans="1:16" x14ac:dyDescent="0.25">
      <c r="A4705" t="e">
        <f>Table15[[#This Row],[Name]]</f>
        <v>#VALUE!</v>
      </c>
      <c r="B4705" t="e">
        <f>IF(VLOOKUP($A4705,Parts!$A:$AM,B$1,0)="X",S$2,"")</f>
        <v>#VALUE!</v>
      </c>
      <c r="C4705" t="e">
        <f>IF(VLOOKUP($A4705,Parts!$A:$AM,C$1,0)="X",T$2,"")</f>
        <v>#VALUE!</v>
      </c>
      <c r="D4705" t="e">
        <f>IF(VLOOKUP($A4705,Parts!$A:$AM,D$1,0)="X",U$2,"")</f>
        <v>#VALUE!</v>
      </c>
      <c r="E4705" t="e">
        <f>IF(VLOOKUP($A4705,Parts!$A:$AM,E$1,0)="X",V$2,"")</f>
        <v>#VALUE!</v>
      </c>
      <c r="F4705" t="e">
        <f>IF(VLOOKUP($A4705,Parts!$A:$AM,F$1,0)="X",W$2,"")</f>
        <v>#VALUE!</v>
      </c>
      <c r="G4705" t="e">
        <f>IF(VLOOKUP($A4705,Parts!$A:$AM,G$1,0)="X",X$2,"")</f>
        <v>#VALUE!</v>
      </c>
      <c r="H4705" t="e">
        <f>IF(VLOOKUP($A4705,Parts!$A:$AM,H$1,0)="X",Y$2,"")</f>
        <v>#VALUE!</v>
      </c>
      <c r="I4705" t="e">
        <f>IF(VLOOKUP($A4705,Parts!$A:$AM,I$1,0)="X",Z$2,"")</f>
        <v>#VALUE!</v>
      </c>
      <c r="J4705" t="e">
        <f>IF(VLOOKUP($A4705,Parts!$A:$AM,J$1,0)="X",AA$2,"")</f>
        <v>#VALUE!</v>
      </c>
      <c r="K4705" t="e">
        <f>IF(VLOOKUP($A4705,Parts!$A:$AM,K$1,0)="X",AB$2,"")</f>
        <v>#VALUE!</v>
      </c>
      <c r="L4705" t="e">
        <f>IF(VLOOKUP($A4705,Parts!$A:$AM,L$1,0)="X",AC$2,"")</f>
        <v>#VALUE!</v>
      </c>
      <c r="M4705" t="e">
        <f>IF(VLOOKUP($A4705,Parts!$A:$AM,M$1,0)="X",AD$2,"")</f>
        <v>#VALUE!</v>
      </c>
      <c r="N4705" t="e">
        <f>IF(VLOOKUP($A4705,Parts!$A:$AM,N$1,0)="X",AE$2,"")</f>
        <v>#VALUE!</v>
      </c>
      <c r="O4705" t="e">
        <f>IF(VLOOKUP($A4705,Parts!$A:$AM,O$1,0)="X",AF$2,"")</f>
        <v>#VALUE!</v>
      </c>
      <c r="P4705" t="e">
        <f t="shared" si="74"/>
        <v>#VALUE!</v>
      </c>
    </row>
    <row r="4706" spans="1:16" x14ac:dyDescent="0.25">
      <c r="A4706" t="e">
        <f>Table15[[#This Row],[Name]]</f>
        <v>#VALUE!</v>
      </c>
      <c r="B4706" t="e">
        <f>IF(VLOOKUP($A4706,Parts!$A:$AM,B$1,0)="X",S$2,"")</f>
        <v>#VALUE!</v>
      </c>
      <c r="C4706" t="e">
        <f>IF(VLOOKUP($A4706,Parts!$A:$AM,C$1,0)="X",T$2,"")</f>
        <v>#VALUE!</v>
      </c>
      <c r="D4706" t="e">
        <f>IF(VLOOKUP($A4706,Parts!$A:$AM,D$1,0)="X",U$2,"")</f>
        <v>#VALUE!</v>
      </c>
      <c r="E4706" t="e">
        <f>IF(VLOOKUP($A4706,Parts!$A:$AM,E$1,0)="X",V$2,"")</f>
        <v>#VALUE!</v>
      </c>
      <c r="F4706" t="e">
        <f>IF(VLOOKUP($A4706,Parts!$A:$AM,F$1,0)="X",W$2,"")</f>
        <v>#VALUE!</v>
      </c>
      <c r="G4706" t="e">
        <f>IF(VLOOKUP($A4706,Parts!$A:$AM,G$1,0)="X",X$2,"")</f>
        <v>#VALUE!</v>
      </c>
      <c r="H4706" t="e">
        <f>IF(VLOOKUP($A4706,Parts!$A:$AM,H$1,0)="X",Y$2,"")</f>
        <v>#VALUE!</v>
      </c>
      <c r="I4706" t="e">
        <f>IF(VLOOKUP($A4706,Parts!$A:$AM,I$1,0)="X",Z$2,"")</f>
        <v>#VALUE!</v>
      </c>
      <c r="J4706" t="e">
        <f>IF(VLOOKUP($A4706,Parts!$A:$AM,J$1,0)="X",AA$2,"")</f>
        <v>#VALUE!</v>
      </c>
      <c r="K4706" t="e">
        <f>IF(VLOOKUP($A4706,Parts!$A:$AM,K$1,0)="X",AB$2,"")</f>
        <v>#VALUE!</v>
      </c>
      <c r="L4706" t="e">
        <f>IF(VLOOKUP($A4706,Parts!$A:$AM,L$1,0)="X",AC$2,"")</f>
        <v>#VALUE!</v>
      </c>
      <c r="M4706" t="e">
        <f>IF(VLOOKUP($A4706,Parts!$A:$AM,M$1,0)="X",AD$2,"")</f>
        <v>#VALUE!</v>
      </c>
      <c r="N4706" t="e">
        <f>IF(VLOOKUP($A4706,Parts!$A:$AM,N$1,0)="X",AE$2,"")</f>
        <v>#VALUE!</v>
      </c>
      <c r="O4706" t="e">
        <f>IF(VLOOKUP($A4706,Parts!$A:$AM,O$1,0)="X",AF$2,"")</f>
        <v>#VALUE!</v>
      </c>
      <c r="P4706" t="e">
        <f t="shared" si="74"/>
        <v>#VALUE!</v>
      </c>
    </row>
    <row r="4707" spans="1:16" x14ac:dyDescent="0.25">
      <c r="A4707" t="e">
        <f>Table15[[#This Row],[Name]]</f>
        <v>#VALUE!</v>
      </c>
      <c r="B4707" t="e">
        <f>IF(VLOOKUP($A4707,Parts!$A:$AM,B$1,0)="X",S$2,"")</f>
        <v>#VALUE!</v>
      </c>
      <c r="C4707" t="e">
        <f>IF(VLOOKUP($A4707,Parts!$A:$AM,C$1,0)="X",T$2,"")</f>
        <v>#VALUE!</v>
      </c>
      <c r="D4707" t="e">
        <f>IF(VLOOKUP($A4707,Parts!$A:$AM,D$1,0)="X",U$2,"")</f>
        <v>#VALUE!</v>
      </c>
      <c r="E4707" t="e">
        <f>IF(VLOOKUP($A4707,Parts!$A:$AM,E$1,0)="X",V$2,"")</f>
        <v>#VALUE!</v>
      </c>
      <c r="F4707" t="e">
        <f>IF(VLOOKUP($A4707,Parts!$A:$AM,F$1,0)="X",W$2,"")</f>
        <v>#VALUE!</v>
      </c>
      <c r="G4707" t="e">
        <f>IF(VLOOKUP($A4707,Parts!$A:$AM,G$1,0)="X",X$2,"")</f>
        <v>#VALUE!</v>
      </c>
      <c r="H4707" t="e">
        <f>IF(VLOOKUP($A4707,Parts!$A:$AM,H$1,0)="X",Y$2,"")</f>
        <v>#VALUE!</v>
      </c>
      <c r="I4707" t="e">
        <f>IF(VLOOKUP($A4707,Parts!$A:$AM,I$1,0)="X",Z$2,"")</f>
        <v>#VALUE!</v>
      </c>
      <c r="J4707" t="e">
        <f>IF(VLOOKUP($A4707,Parts!$A:$AM,J$1,0)="X",AA$2,"")</f>
        <v>#VALUE!</v>
      </c>
      <c r="K4707" t="e">
        <f>IF(VLOOKUP($A4707,Parts!$A:$AM,K$1,0)="X",AB$2,"")</f>
        <v>#VALUE!</v>
      </c>
      <c r="L4707" t="e">
        <f>IF(VLOOKUP($A4707,Parts!$A:$AM,L$1,0)="X",AC$2,"")</f>
        <v>#VALUE!</v>
      </c>
      <c r="M4707" t="e">
        <f>IF(VLOOKUP($A4707,Parts!$A:$AM,M$1,0)="X",AD$2,"")</f>
        <v>#VALUE!</v>
      </c>
      <c r="N4707" t="e">
        <f>IF(VLOOKUP($A4707,Parts!$A:$AM,N$1,0)="X",AE$2,"")</f>
        <v>#VALUE!</v>
      </c>
      <c r="O4707" t="e">
        <f>IF(VLOOKUP($A4707,Parts!$A:$AM,O$1,0)="X",AF$2,"")</f>
        <v>#VALUE!</v>
      </c>
      <c r="P4707" t="e">
        <f t="shared" si="74"/>
        <v>#VALUE!</v>
      </c>
    </row>
    <row r="4708" spans="1:16" x14ac:dyDescent="0.25">
      <c r="A4708" t="e">
        <f>Table15[[#This Row],[Name]]</f>
        <v>#VALUE!</v>
      </c>
      <c r="B4708" t="e">
        <f>IF(VLOOKUP($A4708,Parts!$A:$AM,B$1,0)="X",S$2,"")</f>
        <v>#VALUE!</v>
      </c>
      <c r="C4708" t="e">
        <f>IF(VLOOKUP($A4708,Parts!$A:$AM,C$1,0)="X",T$2,"")</f>
        <v>#VALUE!</v>
      </c>
      <c r="D4708" t="e">
        <f>IF(VLOOKUP($A4708,Parts!$A:$AM,D$1,0)="X",U$2,"")</f>
        <v>#VALUE!</v>
      </c>
      <c r="E4708" t="e">
        <f>IF(VLOOKUP($A4708,Parts!$A:$AM,E$1,0)="X",V$2,"")</f>
        <v>#VALUE!</v>
      </c>
      <c r="F4708" t="e">
        <f>IF(VLOOKUP($A4708,Parts!$A:$AM,F$1,0)="X",W$2,"")</f>
        <v>#VALUE!</v>
      </c>
      <c r="G4708" t="e">
        <f>IF(VLOOKUP($A4708,Parts!$A:$AM,G$1,0)="X",X$2,"")</f>
        <v>#VALUE!</v>
      </c>
      <c r="H4708" t="e">
        <f>IF(VLOOKUP($A4708,Parts!$A:$AM,H$1,0)="X",Y$2,"")</f>
        <v>#VALUE!</v>
      </c>
      <c r="I4708" t="e">
        <f>IF(VLOOKUP($A4708,Parts!$A:$AM,I$1,0)="X",Z$2,"")</f>
        <v>#VALUE!</v>
      </c>
      <c r="J4708" t="e">
        <f>IF(VLOOKUP($A4708,Parts!$A:$AM,J$1,0)="X",AA$2,"")</f>
        <v>#VALUE!</v>
      </c>
      <c r="K4708" t="e">
        <f>IF(VLOOKUP($A4708,Parts!$A:$AM,K$1,0)="X",AB$2,"")</f>
        <v>#VALUE!</v>
      </c>
      <c r="L4708" t="e">
        <f>IF(VLOOKUP($A4708,Parts!$A:$AM,L$1,0)="X",AC$2,"")</f>
        <v>#VALUE!</v>
      </c>
      <c r="M4708" t="e">
        <f>IF(VLOOKUP($A4708,Parts!$A:$AM,M$1,0)="X",AD$2,"")</f>
        <v>#VALUE!</v>
      </c>
      <c r="N4708" t="e">
        <f>IF(VLOOKUP($A4708,Parts!$A:$AM,N$1,0)="X",AE$2,"")</f>
        <v>#VALUE!</v>
      </c>
      <c r="O4708" t="e">
        <f>IF(VLOOKUP($A4708,Parts!$A:$AM,O$1,0)="X",AF$2,"")</f>
        <v>#VALUE!</v>
      </c>
      <c r="P4708" t="e">
        <f t="shared" si="74"/>
        <v>#VALUE!</v>
      </c>
    </row>
    <row r="4709" spans="1:16" x14ac:dyDescent="0.25">
      <c r="A4709" t="e">
        <f>Table15[[#This Row],[Name]]</f>
        <v>#VALUE!</v>
      </c>
      <c r="B4709" t="e">
        <f>IF(VLOOKUP($A4709,Parts!$A:$AM,B$1,0)="X",S$2,"")</f>
        <v>#VALUE!</v>
      </c>
      <c r="C4709" t="e">
        <f>IF(VLOOKUP($A4709,Parts!$A:$AM,C$1,0)="X",T$2,"")</f>
        <v>#VALUE!</v>
      </c>
      <c r="D4709" t="e">
        <f>IF(VLOOKUP($A4709,Parts!$A:$AM,D$1,0)="X",U$2,"")</f>
        <v>#VALUE!</v>
      </c>
      <c r="E4709" t="e">
        <f>IF(VLOOKUP($A4709,Parts!$A:$AM,E$1,0)="X",V$2,"")</f>
        <v>#VALUE!</v>
      </c>
      <c r="F4709" t="e">
        <f>IF(VLOOKUP($A4709,Parts!$A:$AM,F$1,0)="X",W$2,"")</f>
        <v>#VALUE!</v>
      </c>
      <c r="G4709" t="e">
        <f>IF(VLOOKUP($A4709,Parts!$A:$AM,G$1,0)="X",X$2,"")</f>
        <v>#VALUE!</v>
      </c>
      <c r="H4709" t="e">
        <f>IF(VLOOKUP($A4709,Parts!$A:$AM,H$1,0)="X",Y$2,"")</f>
        <v>#VALUE!</v>
      </c>
      <c r="I4709" t="e">
        <f>IF(VLOOKUP($A4709,Parts!$A:$AM,I$1,0)="X",Z$2,"")</f>
        <v>#VALUE!</v>
      </c>
      <c r="J4709" t="e">
        <f>IF(VLOOKUP($A4709,Parts!$A:$AM,J$1,0)="X",AA$2,"")</f>
        <v>#VALUE!</v>
      </c>
      <c r="K4709" t="e">
        <f>IF(VLOOKUP($A4709,Parts!$A:$AM,K$1,0)="X",AB$2,"")</f>
        <v>#VALUE!</v>
      </c>
      <c r="L4709" t="e">
        <f>IF(VLOOKUP($A4709,Parts!$A:$AM,L$1,0)="X",AC$2,"")</f>
        <v>#VALUE!</v>
      </c>
      <c r="M4709" t="e">
        <f>IF(VLOOKUP($A4709,Parts!$A:$AM,M$1,0)="X",AD$2,"")</f>
        <v>#VALUE!</v>
      </c>
      <c r="N4709" t="e">
        <f>IF(VLOOKUP($A4709,Parts!$A:$AM,N$1,0)="X",AE$2,"")</f>
        <v>#VALUE!</v>
      </c>
      <c r="O4709" t="e">
        <f>IF(VLOOKUP($A4709,Parts!$A:$AM,O$1,0)="X",AF$2,"")</f>
        <v>#VALUE!</v>
      </c>
      <c r="P4709" t="e">
        <f t="shared" si="74"/>
        <v>#VALUE!</v>
      </c>
    </row>
    <row r="4710" spans="1:16" x14ac:dyDescent="0.25">
      <c r="A4710" t="e">
        <f>Table15[[#This Row],[Name]]</f>
        <v>#VALUE!</v>
      </c>
      <c r="B4710" t="e">
        <f>IF(VLOOKUP($A4710,Parts!$A:$AM,B$1,0)="X",S$2,"")</f>
        <v>#VALUE!</v>
      </c>
      <c r="C4710" t="e">
        <f>IF(VLOOKUP($A4710,Parts!$A:$AM,C$1,0)="X",T$2,"")</f>
        <v>#VALUE!</v>
      </c>
      <c r="D4710" t="e">
        <f>IF(VLOOKUP($A4710,Parts!$A:$AM,D$1,0)="X",U$2,"")</f>
        <v>#VALUE!</v>
      </c>
      <c r="E4710" t="e">
        <f>IF(VLOOKUP($A4710,Parts!$A:$AM,E$1,0)="X",V$2,"")</f>
        <v>#VALUE!</v>
      </c>
      <c r="F4710" t="e">
        <f>IF(VLOOKUP($A4710,Parts!$A:$AM,F$1,0)="X",W$2,"")</f>
        <v>#VALUE!</v>
      </c>
      <c r="G4710" t="e">
        <f>IF(VLOOKUP($A4710,Parts!$A:$AM,G$1,0)="X",X$2,"")</f>
        <v>#VALUE!</v>
      </c>
      <c r="H4710" t="e">
        <f>IF(VLOOKUP($A4710,Parts!$A:$AM,H$1,0)="X",Y$2,"")</f>
        <v>#VALUE!</v>
      </c>
      <c r="I4710" t="e">
        <f>IF(VLOOKUP($A4710,Parts!$A:$AM,I$1,0)="X",Z$2,"")</f>
        <v>#VALUE!</v>
      </c>
      <c r="J4710" t="e">
        <f>IF(VLOOKUP($A4710,Parts!$A:$AM,J$1,0)="X",AA$2,"")</f>
        <v>#VALUE!</v>
      </c>
      <c r="K4710" t="e">
        <f>IF(VLOOKUP($A4710,Parts!$A:$AM,K$1,0)="X",AB$2,"")</f>
        <v>#VALUE!</v>
      </c>
      <c r="L4710" t="e">
        <f>IF(VLOOKUP($A4710,Parts!$A:$AM,L$1,0)="X",AC$2,"")</f>
        <v>#VALUE!</v>
      </c>
      <c r="M4710" t="e">
        <f>IF(VLOOKUP($A4710,Parts!$A:$AM,M$1,0)="X",AD$2,"")</f>
        <v>#VALUE!</v>
      </c>
      <c r="N4710" t="e">
        <f>IF(VLOOKUP($A4710,Parts!$A:$AM,N$1,0)="X",AE$2,"")</f>
        <v>#VALUE!</v>
      </c>
      <c r="O4710" t="e">
        <f>IF(VLOOKUP($A4710,Parts!$A:$AM,O$1,0)="X",AF$2,"")</f>
        <v>#VALUE!</v>
      </c>
      <c r="P4710" t="e">
        <f t="shared" si="74"/>
        <v>#VALUE!</v>
      </c>
    </row>
    <row r="4711" spans="1:16" x14ac:dyDescent="0.25">
      <c r="A4711" t="e">
        <f>Table15[[#This Row],[Name]]</f>
        <v>#VALUE!</v>
      </c>
      <c r="B4711" t="e">
        <f>IF(VLOOKUP($A4711,Parts!$A:$AM,B$1,0)="X",S$2,"")</f>
        <v>#VALUE!</v>
      </c>
      <c r="C4711" t="e">
        <f>IF(VLOOKUP($A4711,Parts!$A:$AM,C$1,0)="X",T$2,"")</f>
        <v>#VALUE!</v>
      </c>
      <c r="D4711" t="e">
        <f>IF(VLOOKUP($A4711,Parts!$A:$AM,D$1,0)="X",U$2,"")</f>
        <v>#VALUE!</v>
      </c>
      <c r="E4711" t="e">
        <f>IF(VLOOKUP($A4711,Parts!$A:$AM,E$1,0)="X",V$2,"")</f>
        <v>#VALUE!</v>
      </c>
      <c r="F4711" t="e">
        <f>IF(VLOOKUP($A4711,Parts!$A:$AM,F$1,0)="X",W$2,"")</f>
        <v>#VALUE!</v>
      </c>
      <c r="G4711" t="e">
        <f>IF(VLOOKUP($A4711,Parts!$A:$AM,G$1,0)="X",X$2,"")</f>
        <v>#VALUE!</v>
      </c>
      <c r="H4711" t="e">
        <f>IF(VLOOKUP($A4711,Parts!$A:$AM,H$1,0)="X",Y$2,"")</f>
        <v>#VALUE!</v>
      </c>
      <c r="I4711" t="e">
        <f>IF(VLOOKUP($A4711,Parts!$A:$AM,I$1,0)="X",Z$2,"")</f>
        <v>#VALUE!</v>
      </c>
      <c r="J4711" t="e">
        <f>IF(VLOOKUP($A4711,Parts!$A:$AM,J$1,0)="X",AA$2,"")</f>
        <v>#VALUE!</v>
      </c>
      <c r="K4711" t="e">
        <f>IF(VLOOKUP($A4711,Parts!$A:$AM,K$1,0)="X",AB$2,"")</f>
        <v>#VALUE!</v>
      </c>
      <c r="L4711" t="e">
        <f>IF(VLOOKUP($A4711,Parts!$A:$AM,L$1,0)="X",AC$2,"")</f>
        <v>#VALUE!</v>
      </c>
      <c r="M4711" t="e">
        <f>IF(VLOOKUP($A4711,Parts!$A:$AM,M$1,0)="X",AD$2,"")</f>
        <v>#VALUE!</v>
      </c>
      <c r="N4711" t="e">
        <f>IF(VLOOKUP($A4711,Parts!$A:$AM,N$1,0)="X",AE$2,"")</f>
        <v>#VALUE!</v>
      </c>
      <c r="O4711" t="e">
        <f>IF(VLOOKUP($A4711,Parts!$A:$AM,O$1,0)="X",AF$2,"")</f>
        <v>#VALUE!</v>
      </c>
      <c r="P4711" t="e">
        <f t="shared" si="74"/>
        <v>#VALUE!</v>
      </c>
    </row>
    <row r="4712" spans="1:16" x14ac:dyDescent="0.25">
      <c r="A4712" t="e">
        <f>Table15[[#This Row],[Name]]</f>
        <v>#VALUE!</v>
      </c>
      <c r="B4712" t="e">
        <f>IF(VLOOKUP($A4712,Parts!$A:$AM,B$1,0)="X",S$2,"")</f>
        <v>#VALUE!</v>
      </c>
      <c r="C4712" t="e">
        <f>IF(VLOOKUP($A4712,Parts!$A:$AM,C$1,0)="X",T$2,"")</f>
        <v>#VALUE!</v>
      </c>
      <c r="D4712" t="e">
        <f>IF(VLOOKUP($A4712,Parts!$A:$AM,D$1,0)="X",U$2,"")</f>
        <v>#VALUE!</v>
      </c>
      <c r="E4712" t="e">
        <f>IF(VLOOKUP($A4712,Parts!$A:$AM,E$1,0)="X",V$2,"")</f>
        <v>#VALUE!</v>
      </c>
      <c r="F4712" t="e">
        <f>IF(VLOOKUP($A4712,Parts!$A:$AM,F$1,0)="X",W$2,"")</f>
        <v>#VALUE!</v>
      </c>
      <c r="G4712" t="e">
        <f>IF(VLOOKUP($A4712,Parts!$A:$AM,G$1,0)="X",X$2,"")</f>
        <v>#VALUE!</v>
      </c>
      <c r="H4712" t="e">
        <f>IF(VLOOKUP($A4712,Parts!$A:$AM,H$1,0)="X",Y$2,"")</f>
        <v>#VALUE!</v>
      </c>
      <c r="I4712" t="e">
        <f>IF(VLOOKUP($A4712,Parts!$A:$AM,I$1,0)="X",Z$2,"")</f>
        <v>#VALUE!</v>
      </c>
      <c r="J4712" t="e">
        <f>IF(VLOOKUP($A4712,Parts!$A:$AM,J$1,0)="X",AA$2,"")</f>
        <v>#VALUE!</v>
      </c>
      <c r="K4712" t="e">
        <f>IF(VLOOKUP($A4712,Parts!$A:$AM,K$1,0)="X",AB$2,"")</f>
        <v>#VALUE!</v>
      </c>
      <c r="L4712" t="e">
        <f>IF(VLOOKUP($A4712,Parts!$A:$AM,L$1,0)="X",AC$2,"")</f>
        <v>#VALUE!</v>
      </c>
      <c r="M4712" t="e">
        <f>IF(VLOOKUP($A4712,Parts!$A:$AM,M$1,0)="X",AD$2,"")</f>
        <v>#VALUE!</v>
      </c>
      <c r="N4712" t="e">
        <f>IF(VLOOKUP($A4712,Parts!$A:$AM,N$1,0)="X",AE$2,"")</f>
        <v>#VALUE!</v>
      </c>
      <c r="O4712" t="e">
        <f>IF(VLOOKUP($A4712,Parts!$A:$AM,O$1,0)="X",AF$2,"")</f>
        <v>#VALUE!</v>
      </c>
      <c r="P4712" t="e">
        <f t="shared" si="74"/>
        <v>#VALUE!</v>
      </c>
    </row>
    <row r="4713" spans="1:16" x14ac:dyDescent="0.25">
      <c r="A4713" t="e">
        <f>Table15[[#This Row],[Name]]</f>
        <v>#VALUE!</v>
      </c>
      <c r="B4713" t="e">
        <f>IF(VLOOKUP($A4713,Parts!$A:$AM,B$1,0)="X",S$2,"")</f>
        <v>#VALUE!</v>
      </c>
      <c r="C4713" t="e">
        <f>IF(VLOOKUP($A4713,Parts!$A:$AM,C$1,0)="X",T$2,"")</f>
        <v>#VALUE!</v>
      </c>
      <c r="D4713" t="e">
        <f>IF(VLOOKUP($A4713,Parts!$A:$AM,D$1,0)="X",U$2,"")</f>
        <v>#VALUE!</v>
      </c>
      <c r="E4713" t="e">
        <f>IF(VLOOKUP($A4713,Parts!$A:$AM,E$1,0)="X",V$2,"")</f>
        <v>#VALUE!</v>
      </c>
      <c r="F4713" t="e">
        <f>IF(VLOOKUP($A4713,Parts!$A:$AM,F$1,0)="X",W$2,"")</f>
        <v>#VALUE!</v>
      </c>
      <c r="G4713" t="e">
        <f>IF(VLOOKUP($A4713,Parts!$A:$AM,G$1,0)="X",X$2,"")</f>
        <v>#VALUE!</v>
      </c>
      <c r="H4713" t="e">
        <f>IF(VLOOKUP($A4713,Parts!$A:$AM,H$1,0)="X",Y$2,"")</f>
        <v>#VALUE!</v>
      </c>
      <c r="I4713" t="e">
        <f>IF(VLOOKUP($A4713,Parts!$A:$AM,I$1,0)="X",Z$2,"")</f>
        <v>#VALUE!</v>
      </c>
      <c r="J4713" t="e">
        <f>IF(VLOOKUP($A4713,Parts!$A:$AM,J$1,0)="X",AA$2,"")</f>
        <v>#VALUE!</v>
      </c>
      <c r="K4713" t="e">
        <f>IF(VLOOKUP($A4713,Parts!$A:$AM,K$1,0)="X",AB$2,"")</f>
        <v>#VALUE!</v>
      </c>
      <c r="L4713" t="e">
        <f>IF(VLOOKUP($A4713,Parts!$A:$AM,L$1,0)="X",AC$2,"")</f>
        <v>#VALUE!</v>
      </c>
      <c r="M4713" t="e">
        <f>IF(VLOOKUP($A4713,Parts!$A:$AM,M$1,0)="X",AD$2,"")</f>
        <v>#VALUE!</v>
      </c>
      <c r="N4713" t="e">
        <f>IF(VLOOKUP($A4713,Parts!$A:$AM,N$1,0)="X",AE$2,"")</f>
        <v>#VALUE!</v>
      </c>
      <c r="O4713" t="e">
        <f>IF(VLOOKUP($A4713,Parts!$A:$AM,O$1,0)="X",AF$2,"")</f>
        <v>#VALUE!</v>
      </c>
      <c r="P4713" t="e">
        <f t="shared" si="74"/>
        <v>#VALUE!</v>
      </c>
    </row>
    <row r="4714" spans="1:16" x14ac:dyDescent="0.25">
      <c r="A4714" t="e">
        <f>Table15[[#This Row],[Name]]</f>
        <v>#VALUE!</v>
      </c>
      <c r="B4714" t="e">
        <f>IF(VLOOKUP($A4714,Parts!$A:$AM,B$1,0)="X",S$2,"")</f>
        <v>#VALUE!</v>
      </c>
      <c r="C4714" t="e">
        <f>IF(VLOOKUP($A4714,Parts!$A:$AM,C$1,0)="X",T$2,"")</f>
        <v>#VALUE!</v>
      </c>
      <c r="D4714" t="e">
        <f>IF(VLOOKUP($A4714,Parts!$A:$AM,D$1,0)="X",U$2,"")</f>
        <v>#VALUE!</v>
      </c>
      <c r="E4714" t="e">
        <f>IF(VLOOKUP($A4714,Parts!$A:$AM,E$1,0)="X",V$2,"")</f>
        <v>#VALUE!</v>
      </c>
      <c r="F4714" t="e">
        <f>IF(VLOOKUP($A4714,Parts!$A:$AM,F$1,0)="X",W$2,"")</f>
        <v>#VALUE!</v>
      </c>
      <c r="G4714" t="e">
        <f>IF(VLOOKUP($A4714,Parts!$A:$AM,G$1,0)="X",X$2,"")</f>
        <v>#VALUE!</v>
      </c>
      <c r="H4714" t="e">
        <f>IF(VLOOKUP($A4714,Parts!$A:$AM,H$1,0)="X",Y$2,"")</f>
        <v>#VALUE!</v>
      </c>
      <c r="I4714" t="e">
        <f>IF(VLOOKUP($A4714,Parts!$A:$AM,I$1,0)="X",Z$2,"")</f>
        <v>#VALUE!</v>
      </c>
      <c r="J4714" t="e">
        <f>IF(VLOOKUP($A4714,Parts!$A:$AM,J$1,0)="X",AA$2,"")</f>
        <v>#VALUE!</v>
      </c>
      <c r="K4714" t="e">
        <f>IF(VLOOKUP($A4714,Parts!$A:$AM,K$1,0)="X",AB$2,"")</f>
        <v>#VALUE!</v>
      </c>
      <c r="L4714" t="e">
        <f>IF(VLOOKUP($A4714,Parts!$A:$AM,L$1,0)="X",AC$2,"")</f>
        <v>#VALUE!</v>
      </c>
      <c r="M4714" t="e">
        <f>IF(VLOOKUP($A4714,Parts!$A:$AM,M$1,0)="X",AD$2,"")</f>
        <v>#VALUE!</v>
      </c>
      <c r="N4714" t="e">
        <f>IF(VLOOKUP($A4714,Parts!$A:$AM,N$1,0)="X",AE$2,"")</f>
        <v>#VALUE!</v>
      </c>
      <c r="O4714" t="e">
        <f>IF(VLOOKUP($A4714,Parts!$A:$AM,O$1,0)="X",AF$2,"")</f>
        <v>#VALUE!</v>
      </c>
      <c r="P4714" t="e">
        <f t="shared" si="74"/>
        <v>#VALUE!</v>
      </c>
    </row>
    <row r="4715" spans="1:16" x14ac:dyDescent="0.25">
      <c r="A4715" t="e">
        <f>Table15[[#This Row],[Name]]</f>
        <v>#VALUE!</v>
      </c>
      <c r="B4715" t="e">
        <f>IF(VLOOKUP($A4715,Parts!$A:$AM,B$1,0)="X",S$2,"")</f>
        <v>#VALUE!</v>
      </c>
      <c r="C4715" t="e">
        <f>IF(VLOOKUP($A4715,Parts!$A:$AM,C$1,0)="X",T$2,"")</f>
        <v>#VALUE!</v>
      </c>
      <c r="D4715" t="e">
        <f>IF(VLOOKUP($A4715,Parts!$A:$AM,D$1,0)="X",U$2,"")</f>
        <v>#VALUE!</v>
      </c>
      <c r="E4715" t="e">
        <f>IF(VLOOKUP($A4715,Parts!$A:$AM,E$1,0)="X",V$2,"")</f>
        <v>#VALUE!</v>
      </c>
      <c r="F4715" t="e">
        <f>IF(VLOOKUP($A4715,Parts!$A:$AM,F$1,0)="X",W$2,"")</f>
        <v>#VALUE!</v>
      </c>
      <c r="G4715" t="e">
        <f>IF(VLOOKUP($A4715,Parts!$A:$AM,G$1,0)="X",X$2,"")</f>
        <v>#VALUE!</v>
      </c>
      <c r="H4715" t="e">
        <f>IF(VLOOKUP($A4715,Parts!$A:$AM,H$1,0)="X",Y$2,"")</f>
        <v>#VALUE!</v>
      </c>
      <c r="I4715" t="e">
        <f>IF(VLOOKUP($A4715,Parts!$A:$AM,I$1,0)="X",Z$2,"")</f>
        <v>#VALUE!</v>
      </c>
      <c r="J4715" t="e">
        <f>IF(VLOOKUP($A4715,Parts!$A:$AM,J$1,0)="X",AA$2,"")</f>
        <v>#VALUE!</v>
      </c>
      <c r="K4715" t="e">
        <f>IF(VLOOKUP($A4715,Parts!$A:$AM,K$1,0)="X",AB$2,"")</f>
        <v>#VALUE!</v>
      </c>
      <c r="L4715" t="e">
        <f>IF(VLOOKUP($A4715,Parts!$A:$AM,L$1,0)="X",AC$2,"")</f>
        <v>#VALUE!</v>
      </c>
      <c r="M4715" t="e">
        <f>IF(VLOOKUP($A4715,Parts!$A:$AM,M$1,0)="X",AD$2,"")</f>
        <v>#VALUE!</v>
      </c>
      <c r="N4715" t="e">
        <f>IF(VLOOKUP($A4715,Parts!$A:$AM,N$1,0)="X",AE$2,"")</f>
        <v>#VALUE!</v>
      </c>
      <c r="O4715" t="e">
        <f>IF(VLOOKUP($A4715,Parts!$A:$AM,O$1,0)="X",AF$2,"")</f>
        <v>#VALUE!</v>
      </c>
      <c r="P4715" t="e">
        <f t="shared" si="74"/>
        <v>#VALUE!</v>
      </c>
    </row>
    <row r="4716" spans="1:16" x14ac:dyDescent="0.25">
      <c r="A4716" t="e">
        <f>Table15[[#This Row],[Name]]</f>
        <v>#VALUE!</v>
      </c>
      <c r="B4716" t="e">
        <f>IF(VLOOKUP($A4716,Parts!$A:$AM,B$1,0)="X",S$2,"")</f>
        <v>#VALUE!</v>
      </c>
      <c r="C4716" t="e">
        <f>IF(VLOOKUP($A4716,Parts!$A:$AM,C$1,0)="X",T$2,"")</f>
        <v>#VALUE!</v>
      </c>
      <c r="D4716" t="e">
        <f>IF(VLOOKUP($A4716,Parts!$A:$AM,D$1,0)="X",U$2,"")</f>
        <v>#VALUE!</v>
      </c>
      <c r="E4716" t="e">
        <f>IF(VLOOKUP($A4716,Parts!$A:$AM,E$1,0)="X",V$2,"")</f>
        <v>#VALUE!</v>
      </c>
      <c r="F4716" t="e">
        <f>IF(VLOOKUP($A4716,Parts!$A:$AM,F$1,0)="X",W$2,"")</f>
        <v>#VALUE!</v>
      </c>
      <c r="G4716" t="e">
        <f>IF(VLOOKUP($A4716,Parts!$A:$AM,G$1,0)="X",X$2,"")</f>
        <v>#VALUE!</v>
      </c>
      <c r="H4716" t="e">
        <f>IF(VLOOKUP($A4716,Parts!$A:$AM,H$1,0)="X",Y$2,"")</f>
        <v>#VALUE!</v>
      </c>
      <c r="I4716" t="e">
        <f>IF(VLOOKUP($A4716,Parts!$A:$AM,I$1,0)="X",Z$2,"")</f>
        <v>#VALUE!</v>
      </c>
      <c r="J4716" t="e">
        <f>IF(VLOOKUP($A4716,Parts!$A:$AM,J$1,0)="X",AA$2,"")</f>
        <v>#VALUE!</v>
      </c>
      <c r="K4716" t="e">
        <f>IF(VLOOKUP($A4716,Parts!$A:$AM,K$1,0)="X",AB$2,"")</f>
        <v>#VALUE!</v>
      </c>
      <c r="L4716" t="e">
        <f>IF(VLOOKUP($A4716,Parts!$A:$AM,L$1,0)="X",AC$2,"")</f>
        <v>#VALUE!</v>
      </c>
      <c r="M4716" t="e">
        <f>IF(VLOOKUP($A4716,Parts!$A:$AM,M$1,0)="X",AD$2,"")</f>
        <v>#VALUE!</v>
      </c>
      <c r="N4716" t="e">
        <f>IF(VLOOKUP($A4716,Parts!$A:$AM,N$1,0)="X",AE$2,"")</f>
        <v>#VALUE!</v>
      </c>
      <c r="O4716" t="e">
        <f>IF(VLOOKUP($A4716,Parts!$A:$AM,O$1,0)="X",AF$2,"")</f>
        <v>#VALUE!</v>
      </c>
      <c r="P4716" t="e">
        <f t="shared" si="74"/>
        <v>#VALUE!</v>
      </c>
    </row>
    <row r="4717" spans="1:16" x14ac:dyDescent="0.25">
      <c r="A4717" t="e">
        <f>Table15[[#This Row],[Name]]</f>
        <v>#VALUE!</v>
      </c>
      <c r="B4717" t="e">
        <f>IF(VLOOKUP($A4717,Parts!$A:$AM,B$1,0)="X",S$2,"")</f>
        <v>#VALUE!</v>
      </c>
      <c r="C4717" t="e">
        <f>IF(VLOOKUP($A4717,Parts!$A:$AM,C$1,0)="X",T$2,"")</f>
        <v>#VALUE!</v>
      </c>
      <c r="D4717" t="e">
        <f>IF(VLOOKUP($A4717,Parts!$A:$AM,D$1,0)="X",U$2,"")</f>
        <v>#VALUE!</v>
      </c>
      <c r="E4717" t="e">
        <f>IF(VLOOKUP($A4717,Parts!$A:$AM,E$1,0)="X",V$2,"")</f>
        <v>#VALUE!</v>
      </c>
      <c r="F4717" t="e">
        <f>IF(VLOOKUP($A4717,Parts!$A:$AM,F$1,0)="X",W$2,"")</f>
        <v>#VALUE!</v>
      </c>
      <c r="G4717" t="e">
        <f>IF(VLOOKUP($A4717,Parts!$A:$AM,G$1,0)="X",X$2,"")</f>
        <v>#VALUE!</v>
      </c>
      <c r="H4717" t="e">
        <f>IF(VLOOKUP($A4717,Parts!$A:$AM,H$1,0)="X",Y$2,"")</f>
        <v>#VALUE!</v>
      </c>
      <c r="I4717" t="e">
        <f>IF(VLOOKUP($A4717,Parts!$A:$AM,I$1,0)="X",Z$2,"")</f>
        <v>#VALUE!</v>
      </c>
      <c r="J4717" t="e">
        <f>IF(VLOOKUP($A4717,Parts!$A:$AM,J$1,0)="X",AA$2,"")</f>
        <v>#VALUE!</v>
      </c>
      <c r="K4717" t="e">
        <f>IF(VLOOKUP($A4717,Parts!$A:$AM,K$1,0)="X",AB$2,"")</f>
        <v>#VALUE!</v>
      </c>
      <c r="L4717" t="e">
        <f>IF(VLOOKUP($A4717,Parts!$A:$AM,L$1,0)="X",AC$2,"")</f>
        <v>#VALUE!</v>
      </c>
      <c r="M4717" t="e">
        <f>IF(VLOOKUP($A4717,Parts!$A:$AM,M$1,0)="X",AD$2,"")</f>
        <v>#VALUE!</v>
      </c>
      <c r="N4717" t="e">
        <f>IF(VLOOKUP($A4717,Parts!$A:$AM,N$1,0)="X",AE$2,"")</f>
        <v>#VALUE!</v>
      </c>
      <c r="O4717" t="e">
        <f>IF(VLOOKUP($A4717,Parts!$A:$AM,O$1,0)="X",AF$2,"")</f>
        <v>#VALUE!</v>
      </c>
      <c r="P4717" t="e">
        <f t="shared" si="74"/>
        <v>#VALUE!</v>
      </c>
    </row>
    <row r="4718" spans="1:16" x14ac:dyDescent="0.25">
      <c r="A4718" t="e">
        <f>Table15[[#This Row],[Name]]</f>
        <v>#VALUE!</v>
      </c>
      <c r="B4718" t="e">
        <f>IF(VLOOKUP($A4718,Parts!$A:$AM,B$1,0)="X",S$2,"")</f>
        <v>#VALUE!</v>
      </c>
      <c r="C4718" t="e">
        <f>IF(VLOOKUP($A4718,Parts!$A:$AM,C$1,0)="X",T$2,"")</f>
        <v>#VALUE!</v>
      </c>
      <c r="D4718" t="e">
        <f>IF(VLOOKUP($A4718,Parts!$A:$AM,D$1,0)="X",U$2,"")</f>
        <v>#VALUE!</v>
      </c>
      <c r="E4718" t="e">
        <f>IF(VLOOKUP($A4718,Parts!$A:$AM,E$1,0)="X",V$2,"")</f>
        <v>#VALUE!</v>
      </c>
      <c r="F4718" t="e">
        <f>IF(VLOOKUP($A4718,Parts!$A:$AM,F$1,0)="X",W$2,"")</f>
        <v>#VALUE!</v>
      </c>
      <c r="G4718" t="e">
        <f>IF(VLOOKUP($A4718,Parts!$A:$AM,G$1,0)="X",X$2,"")</f>
        <v>#VALUE!</v>
      </c>
      <c r="H4718" t="e">
        <f>IF(VLOOKUP($A4718,Parts!$A:$AM,H$1,0)="X",Y$2,"")</f>
        <v>#VALUE!</v>
      </c>
      <c r="I4718" t="e">
        <f>IF(VLOOKUP($A4718,Parts!$A:$AM,I$1,0)="X",Z$2,"")</f>
        <v>#VALUE!</v>
      </c>
      <c r="J4718" t="e">
        <f>IF(VLOOKUP($A4718,Parts!$A:$AM,J$1,0)="X",AA$2,"")</f>
        <v>#VALUE!</v>
      </c>
      <c r="K4718" t="e">
        <f>IF(VLOOKUP($A4718,Parts!$A:$AM,K$1,0)="X",AB$2,"")</f>
        <v>#VALUE!</v>
      </c>
      <c r="L4718" t="e">
        <f>IF(VLOOKUP($A4718,Parts!$A:$AM,L$1,0)="X",AC$2,"")</f>
        <v>#VALUE!</v>
      </c>
      <c r="M4718" t="e">
        <f>IF(VLOOKUP($A4718,Parts!$A:$AM,M$1,0)="X",AD$2,"")</f>
        <v>#VALUE!</v>
      </c>
      <c r="N4718" t="e">
        <f>IF(VLOOKUP($A4718,Parts!$A:$AM,N$1,0)="X",AE$2,"")</f>
        <v>#VALUE!</v>
      </c>
      <c r="O4718" t="e">
        <f>IF(VLOOKUP($A4718,Parts!$A:$AM,O$1,0)="X",AF$2,"")</f>
        <v>#VALUE!</v>
      </c>
      <c r="P4718" t="e">
        <f t="shared" si="74"/>
        <v>#VALUE!</v>
      </c>
    </row>
    <row r="4719" spans="1:16" x14ac:dyDescent="0.25">
      <c r="A4719" t="e">
        <f>Table15[[#This Row],[Name]]</f>
        <v>#VALUE!</v>
      </c>
      <c r="B4719" t="e">
        <f>IF(VLOOKUP($A4719,Parts!$A:$AM,B$1,0)="X",S$2,"")</f>
        <v>#VALUE!</v>
      </c>
      <c r="C4719" t="e">
        <f>IF(VLOOKUP($A4719,Parts!$A:$AM,C$1,0)="X",T$2,"")</f>
        <v>#VALUE!</v>
      </c>
      <c r="D4719" t="e">
        <f>IF(VLOOKUP($A4719,Parts!$A:$AM,D$1,0)="X",U$2,"")</f>
        <v>#VALUE!</v>
      </c>
      <c r="E4719" t="e">
        <f>IF(VLOOKUP($A4719,Parts!$A:$AM,E$1,0)="X",V$2,"")</f>
        <v>#VALUE!</v>
      </c>
      <c r="F4719" t="e">
        <f>IF(VLOOKUP($A4719,Parts!$A:$AM,F$1,0)="X",W$2,"")</f>
        <v>#VALUE!</v>
      </c>
      <c r="G4719" t="e">
        <f>IF(VLOOKUP($A4719,Parts!$A:$AM,G$1,0)="X",X$2,"")</f>
        <v>#VALUE!</v>
      </c>
      <c r="H4719" t="e">
        <f>IF(VLOOKUP($A4719,Parts!$A:$AM,H$1,0)="X",Y$2,"")</f>
        <v>#VALUE!</v>
      </c>
      <c r="I4719" t="e">
        <f>IF(VLOOKUP($A4719,Parts!$A:$AM,I$1,0)="X",Z$2,"")</f>
        <v>#VALUE!</v>
      </c>
      <c r="J4719" t="e">
        <f>IF(VLOOKUP($A4719,Parts!$A:$AM,J$1,0)="X",AA$2,"")</f>
        <v>#VALUE!</v>
      </c>
      <c r="K4719" t="e">
        <f>IF(VLOOKUP($A4719,Parts!$A:$AM,K$1,0)="X",AB$2,"")</f>
        <v>#VALUE!</v>
      </c>
      <c r="L4719" t="e">
        <f>IF(VLOOKUP($A4719,Parts!$A:$AM,L$1,0)="X",AC$2,"")</f>
        <v>#VALUE!</v>
      </c>
      <c r="M4719" t="e">
        <f>IF(VLOOKUP($A4719,Parts!$A:$AM,M$1,0)="X",AD$2,"")</f>
        <v>#VALUE!</v>
      </c>
      <c r="N4719" t="e">
        <f>IF(VLOOKUP($A4719,Parts!$A:$AM,N$1,0)="X",AE$2,"")</f>
        <v>#VALUE!</v>
      </c>
      <c r="O4719" t="e">
        <f>IF(VLOOKUP($A4719,Parts!$A:$AM,O$1,0)="X",AF$2,"")</f>
        <v>#VALUE!</v>
      </c>
      <c r="P4719" t="e">
        <f t="shared" si="74"/>
        <v>#VALUE!</v>
      </c>
    </row>
    <row r="4720" spans="1:16" x14ac:dyDescent="0.25">
      <c r="A4720" t="e">
        <f>Table15[[#This Row],[Name]]</f>
        <v>#VALUE!</v>
      </c>
      <c r="B4720" t="e">
        <f>IF(VLOOKUP($A4720,Parts!$A:$AM,B$1,0)="X",S$2,"")</f>
        <v>#VALUE!</v>
      </c>
      <c r="C4720" t="e">
        <f>IF(VLOOKUP($A4720,Parts!$A:$AM,C$1,0)="X",T$2,"")</f>
        <v>#VALUE!</v>
      </c>
      <c r="D4720" t="e">
        <f>IF(VLOOKUP($A4720,Parts!$A:$AM,D$1,0)="X",U$2,"")</f>
        <v>#VALUE!</v>
      </c>
      <c r="E4720" t="e">
        <f>IF(VLOOKUP($A4720,Parts!$A:$AM,E$1,0)="X",V$2,"")</f>
        <v>#VALUE!</v>
      </c>
      <c r="F4720" t="e">
        <f>IF(VLOOKUP($A4720,Parts!$A:$AM,F$1,0)="X",W$2,"")</f>
        <v>#VALUE!</v>
      </c>
      <c r="G4720" t="e">
        <f>IF(VLOOKUP($A4720,Parts!$A:$AM,G$1,0)="X",X$2,"")</f>
        <v>#VALUE!</v>
      </c>
      <c r="H4720" t="e">
        <f>IF(VLOOKUP($A4720,Parts!$A:$AM,H$1,0)="X",Y$2,"")</f>
        <v>#VALUE!</v>
      </c>
      <c r="I4720" t="e">
        <f>IF(VLOOKUP($A4720,Parts!$A:$AM,I$1,0)="X",Z$2,"")</f>
        <v>#VALUE!</v>
      </c>
      <c r="J4720" t="e">
        <f>IF(VLOOKUP($A4720,Parts!$A:$AM,J$1,0)="X",AA$2,"")</f>
        <v>#VALUE!</v>
      </c>
      <c r="K4720" t="e">
        <f>IF(VLOOKUP($A4720,Parts!$A:$AM,K$1,0)="X",AB$2,"")</f>
        <v>#VALUE!</v>
      </c>
      <c r="L4720" t="e">
        <f>IF(VLOOKUP($A4720,Parts!$A:$AM,L$1,0)="X",AC$2,"")</f>
        <v>#VALUE!</v>
      </c>
      <c r="M4720" t="e">
        <f>IF(VLOOKUP($A4720,Parts!$A:$AM,M$1,0)="X",AD$2,"")</f>
        <v>#VALUE!</v>
      </c>
      <c r="N4720" t="e">
        <f>IF(VLOOKUP($A4720,Parts!$A:$AM,N$1,0)="X",AE$2,"")</f>
        <v>#VALUE!</v>
      </c>
      <c r="O4720" t="e">
        <f>IF(VLOOKUP($A4720,Parts!$A:$AM,O$1,0)="X",AF$2,"")</f>
        <v>#VALUE!</v>
      </c>
      <c r="P4720" t="e">
        <f t="shared" si="74"/>
        <v>#VALUE!</v>
      </c>
    </row>
    <row r="4721" spans="1:16" x14ac:dyDescent="0.25">
      <c r="A4721" t="e">
        <f>Table15[[#This Row],[Name]]</f>
        <v>#VALUE!</v>
      </c>
      <c r="B4721" t="e">
        <f>IF(VLOOKUP($A4721,Parts!$A:$AM,B$1,0)="X",S$2,"")</f>
        <v>#VALUE!</v>
      </c>
      <c r="C4721" t="e">
        <f>IF(VLOOKUP($A4721,Parts!$A:$AM,C$1,0)="X",T$2,"")</f>
        <v>#VALUE!</v>
      </c>
      <c r="D4721" t="e">
        <f>IF(VLOOKUP($A4721,Parts!$A:$AM,D$1,0)="X",U$2,"")</f>
        <v>#VALUE!</v>
      </c>
      <c r="E4721" t="e">
        <f>IF(VLOOKUP($A4721,Parts!$A:$AM,E$1,0)="X",V$2,"")</f>
        <v>#VALUE!</v>
      </c>
      <c r="F4721" t="e">
        <f>IF(VLOOKUP($A4721,Parts!$A:$AM,F$1,0)="X",W$2,"")</f>
        <v>#VALUE!</v>
      </c>
      <c r="G4721" t="e">
        <f>IF(VLOOKUP($A4721,Parts!$A:$AM,G$1,0)="X",X$2,"")</f>
        <v>#VALUE!</v>
      </c>
      <c r="H4721" t="e">
        <f>IF(VLOOKUP($A4721,Parts!$A:$AM,H$1,0)="X",Y$2,"")</f>
        <v>#VALUE!</v>
      </c>
      <c r="I4721" t="e">
        <f>IF(VLOOKUP($A4721,Parts!$A:$AM,I$1,0)="X",Z$2,"")</f>
        <v>#VALUE!</v>
      </c>
      <c r="J4721" t="e">
        <f>IF(VLOOKUP($A4721,Parts!$A:$AM,J$1,0)="X",AA$2,"")</f>
        <v>#VALUE!</v>
      </c>
      <c r="K4721" t="e">
        <f>IF(VLOOKUP($A4721,Parts!$A:$AM,K$1,0)="X",AB$2,"")</f>
        <v>#VALUE!</v>
      </c>
      <c r="L4721" t="e">
        <f>IF(VLOOKUP($A4721,Parts!$A:$AM,L$1,0)="X",AC$2,"")</f>
        <v>#VALUE!</v>
      </c>
      <c r="M4721" t="e">
        <f>IF(VLOOKUP($A4721,Parts!$A:$AM,M$1,0)="X",AD$2,"")</f>
        <v>#VALUE!</v>
      </c>
      <c r="N4721" t="e">
        <f>IF(VLOOKUP($A4721,Parts!$A:$AM,N$1,0)="X",AE$2,"")</f>
        <v>#VALUE!</v>
      </c>
      <c r="O4721" t="e">
        <f>IF(VLOOKUP($A4721,Parts!$A:$AM,O$1,0)="X",AF$2,"")</f>
        <v>#VALUE!</v>
      </c>
      <c r="P4721" t="e">
        <f t="shared" si="74"/>
        <v>#VALUE!</v>
      </c>
    </row>
    <row r="4722" spans="1:16" x14ac:dyDescent="0.25">
      <c r="A4722" t="e">
        <f>Table15[[#This Row],[Name]]</f>
        <v>#VALUE!</v>
      </c>
      <c r="B4722" t="e">
        <f>IF(VLOOKUP($A4722,Parts!$A:$AM,B$1,0)="X",S$2,"")</f>
        <v>#VALUE!</v>
      </c>
      <c r="C4722" t="e">
        <f>IF(VLOOKUP($A4722,Parts!$A:$AM,C$1,0)="X",T$2,"")</f>
        <v>#VALUE!</v>
      </c>
      <c r="D4722" t="e">
        <f>IF(VLOOKUP($A4722,Parts!$A:$AM,D$1,0)="X",U$2,"")</f>
        <v>#VALUE!</v>
      </c>
      <c r="E4722" t="e">
        <f>IF(VLOOKUP($A4722,Parts!$A:$AM,E$1,0)="X",V$2,"")</f>
        <v>#VALUE!</v>
      </c>
      <c r="F4722" t="e">
        <f>IF(VLOOKUP($A4722,Parts!$A:$AM,F$1,0)="X",W$2,"")</f>
        <v>#VALUE!</v>
      </c>
      <c r="G4722" t="e">
        <f>IF(VLOOKUP($A4722,Parts!$A:$AM,G$1,0)="X",X$2,"")</f>
        <v>#VALUE!</v>
      </c>
      <c r="H4722" t="e">
        <f>IF(VLOOKUP($A4722,Parts!$A:$AM,H$1,0)="X",Y$2,"")</f>
        <v>#VALUE!</v>
      </c>
      <c r="I4722" t="e">
        <f>IF(VLOOKUP($A4722,Parts!$A:$AM,I$1,0)="X",Z$2,"")</f>
        <v>#VALUE!</v>
      </c>
      <c r="J4722" t="e">
        <f>IF(VLOOKUP($A4722,Parts!$A:$AM,J$1,0)="X",AA$2,"")</f>
        <v>#VALUE!</v>
      </c>
      <c r="K4722" t="e">
        <f>IF(VLOOKUP($A4722,Parts!$A:$AM,K$1,0)="X",AB$2,"")</f>
        <v>#VALUE!</v>
      </c>
      <c r="L4722" t="e">
        <f>IF(VLOOKUP($A4722,Parts!$A:$AM,L$1,0)="X",AC$2,"")</f>
        <v>#VALUE!</v>
      </c>
      <c r="M4722" t="e">
        <f>IF(VLOOKUP($A4722,Parts!$A:$AM,M$1,0)="X",AD$2,"")</f>
        <v>#VALUE!</v>
      </c>
      <c r="N4722" t="e">
        <f>IF(VLOOKUP($A4722,Parts!$A:$AM,N$1,0)="X",AE$2,"")</f>
        <v>#VALUE!</v>
      </c>
      <c r="O4722" t="e">
        <f>IF(VLOOKUP($A4722,Parts!$A:$AM,O$1,0)="X",AF$2,"")</f>
        <v>#VALUE!</v>
      </c>
      <c r="P4722" t="e">
        <f t="shared" si="74"/>
        <v>#VALUE!</v>
      </c>
    </row>
    <row r="4723" spans="1:16" x14ac:dyDescent="0.25">
      <c r="A4723" t="e">
        <f>Table15[[#This Row],[Name]]</f>
        <v>#VALUE!</v>
      </c>
      <c r="B4723" t="e">
        <f>IF(VLOOKUP($A4723,Parts!$A:$AM,B$1,0)="X",S$2,"")</f>
        <v>#VALUE!</v>
      </c>
      <c r="C4723" t="e">
        <f>IF(VLOOKUP($A4723,Parts!$A:$AM,C$1,0)="X",T$2,"")</f>
        <v>#VALUE!</v>
      </c>
      <c r="D4723" t="e">
        <f>IF(VLOOKUP($A4723,Parts!$A:$AM,D$1,0)="X",U$2,"")</f>
        <v>#VALUE!</v>
      </c>
      <c r="E4723" t="e">
        <f>IF(VLOOKUP($A4723,Parts!$A:$AM,E$1,0)="X",V$2,"")</f>
        <v>#VALUE!</v>
      </c>
      <c r="F4723" t="e">
        <f>IF(VLOOKUP($A4723,Parts!$A:$AM,F$1,0)="X",W$2,"")</f>
        <v>#VALUE!</v>
      </c>
      <c r="G4723" t="e">
        <f>IF(VLOOKUP($A4723,Parts!$A:$AM,G$1,0)="X",X$2,"")</f>
        <v>#VALUE!</v>
      </c>
      <c r="H4723" t="e">
        <f>IF(VLOOKUP($A4723,Parts!$A:$AM,H$1,0)="X",Y$2,"")</f>
        <v>#VALUE!</v>
      </c>
      <c r="I4723" t="e">
        <f>IF(VLOOKUP($A4723,Parts!$A:$AM,I$1,0)="X",Z$2,"")</f>
        <v>#VALUE!</v>
      </c>
      <c r="J4723" t="e">
        <f>IF(VLOOKUP($A4723,Parts!$A:$AM,J$1,0)="X",AA$2,"")</f>
        <v>#VALUE!</v>
      </c>
      <c r="K4723" t="e">
        <f>IF(VLOOKUP($A4723,Parts!$A:$AM,K$1,0)="X",AB$2,"")</f>
        <v>#VALUE!</v>
      </c>
      <c r="L4723" t="e">
        <f>IF(VLOOKUP($A4723,Parts!$A:$AM,L$1,0)="X",AC$2,"")</f>
        <v>#VALUE!</v>
      </c>
      <c r="M4723" t="e">
        <f>IF(VLOOKUP($A4723,Parts!$A:$AM,M$1,0)="X",AD$2,"")</f>
        <v>#VALUE!</v>
      </c>
      <c r="N4723" t="e">
        <f>IF(VLOOKUP($A4723,Parts!$A:$AM,N$1,0)="X",AE$2,"")</f>
        <v>#VALUE!</v>
      </c>
      <c r="O4723" t="e">
        <f>IF(VLOOKUP($A4723,Parts!$A:$AM,O$1,0)="X",AF$2,"")</f>
        <v>#VALUE!</v>
      </c>
      <c r="P4723" t="e">
        <f t="shared" si="74"/>
        <v>#VALUE!</v>
      </c>
    </row>
    <row r="4724" spans="1:16" x14ac:dyDescent="0.25">
      <c r="A4724" t="e">
        <f>Table15[[#This Row],[Name]]</f>
        <v>#VALUE!</v>
      </c>
      <c r="B4724" t="e">
        <f>IF(VLOOKUP($A4724,Parts!$A:$AM,B$1,0)="X",S$2,"")</f>
        <v>#VALUE!</v>
      </c>
      <c r="C4724" t="e">
        <f>IF(VLOOKUP($A4724,Parts!$A:$AM,C$1,0)="X",T$2,"")</f>
        <v>#VALUE!</v>
      </c>
      <c r="D4724" t="e">
        <f>IF(VLOOKUP($A4724,Parts!$A:$AM,D$1,0)="X",U$2,"")</f>
        <v>#VALUE!</v>
      </c>
      <c r="E4724" t="e">
        <f>IF(VLOOKUP($A4724,Parts!$A:$AM,E$1,0)="X",V$2,"")</f>
        <v>#VALUE!</v>
      </c>
      <c r="F4724" t="e">
        <f>IF(VLOOKUP($A4724,Parts!$A:$AM,F$1,0)="X",W$2,"")</f>
        <v>#VALUE!</v>
      </c>
      <c r="G4724" t="e">
        <f>IF(VLOOKUP($A4724,Parts!$A:$AM,G$1,0)="X",X$2,"")</f>
        <v>#VALUE!</v>
      </c>
      <c r="H4724" t="e">
        <f>IF(VLOOKUP($A4724,Parts!$A:$AM,H$1,0)="X",Y$2,"")</f>
        <v>#VALUE!</v>
      </c>
      <c r="I4724" t="e">
        <f>IF(VLOOKUP($A4724,Parts!$A:$AM,I$1,0)="X",Z$2,"")</f>
        <v>#VALUE!</v>
      </c>
      <c r="J4724" t="e">
        <f>IF(VLOOKUP($A4724,Parts!$A:$AM,J$1,0)="X",AA$2,"")</f>
        <v>#VALUE!</v>
      </c>
      <c r="K4724" t="e">
        <f>IF(VLOOKUP($A4724,Parts!$A:$AM,K$1,0)="X",AB$2,"")</f>
        <v>#VALUE!</v>
      </c>
      <c r="L4724" t="e">
        <f>IF(VLOOKUP($A4724,Parts!$A:$AM,L$1,0)="X",AC$2,"")</f>
        <v>#VALUE!</v>
      </c>
      <c r="M4724" t="e">
        <f>IF(VLOOKUP($A4724,Parts!$A:$AM,M$1,0)="X",AD$2,"")</f>
        <v>#VALUE!</v>
      </c>
      <c r="N4724" t="e">
        <f>IF(VLOOKUP($A4724,Parts!$A:$AM,N$1,0)="X",AE$2,"")</f>
        <v>#VALUE!</v>
      </c>
      <c r="O4724" t="e">
        <f>IF(VLOOKUP($A4724,Parts!$A:$AM,O$1,0)="X",AF$2,"")</f>
        <v>#VALUE!</v>
      </c>
      <c r="P4724" t="e">
        <f t="shared" si="74"/>
        <v>#VALUE!</v>
      </c>
    </row>
    <row r="4725" spans="1:16" x14ac:dyDescent="0.25">
      <c r="A4725" t="e">
        <f>Table15[[#This Row],[Name]]</f>
        <v>#VALUE!</v>
      </c>
      <c r="B4725" t="e">
        <f>IF(VLOOKUP($A4725,Parts!$A:$AM,B$1,0)="X",S$2,"")</f>
        <v>#VALUE!</v>
      </c>
      <c r="C4725" t="e">
        <f>IF(VLOOKUP($A4725,Parts!$A:$AM,C$1,0)="X",T$2,"")</f>
        <v>#VALUE!</v>
      </c>
      <c r="D4725" t="e">
        <f>IF(VLOOKUP($A4725,Parts!$A:$AM,D$1,0)="X",U$2,"")</f>
        <v>#VALUE!</v>
      </c>
      <c r="E4725" t="e">
        <f>IF(VLOOKUP($A4725,Parts!$A:$AM,E$1,0)="X",V$2,"")</f>
        <v>#VALUE!</v>
      </c>
      <c r="F4725" t="e">
        <f>IF(VLOOKUP($A4725,Parts!$A:$AM,F$1,0)="X",W$2,"")</f>
        <v>#VALUE!</v>
      </c>
      <c r="G4725" t="e">
        <f>IF(VLOOKUP($A4725,Parts!$A:$AM,G$1,0)="X",X$2,"")</f>
        <v>#VALUE!</v>
      </c>
      <c r="H4725" t="e">
        <f>IF(VLOOKUP($A4725,Parts!$A:$AM,H$1,0)="X",Y$2,"")</f>
        <v>#VALUE!</v>
      </c>
      <c r="I4725" t="e">
        <f>IF(VLOOKUP($A4725,Parts!$A:$AM,I$1,0)="X",Z$2,"")</f>
        <v>#VALUE!</v>
      </c>
      <c r="J4725" t="e">
        <f>IF(VLOOKUP($A4725,Parts!$A:$AM,J$1,0)="X",AA$2,"")</f>
        <v>#VALUE!</v>
      </c>
      <c r="K4725" t="e">
        <f>IF(VLOOKUP($A4725,Parts!$A:$AM,K$1,0)="X",AB$2,"")</f>
        <v>#VALUE!</v>
      </c>
      <c r="L4725" t="e">
        <f>IF(VLOOKUP($A4725,Parts!$A:$AM,L$1,0)="X",AC$2,"")</f>
        <v>#VALUE!</v>
      </c>
      <c r="M4725" t="e">
        <f>IF(VLOOKUP($A4725,Parts!$A:$AM,M$1,0)="X",AD$2,"")</f>
        <v>#VALUE!</v>
      </c>
      <c r="N4725" t="e">
        <f>IF(VLOOKUP($A4725,Parts!$A:$AM,N$1,0)="X",AE$2,"")</f>
        <v>#VALUE!</v>
      </c>
      <c r="O4725" t="e">
        <f>IF(VLOOKUP($A4725,Parts!$A:$AM,O$1,0)="X",AF$2,"")</f>
        <v>#VALUE!</v>
      </c>
      <c r="P4725" t="e">
        <f t="shared" si="74"/>
        <v>#VALUE!</v>
      </c>
    </row>
    <row r="4726" spans="1:16" x14ac:dyDescent="0.25">
      <c r="A4726" t="e">
        <f>Table15[[#This Row],[Name]]</f>
        <v>#VALUE!</v>
      </c>
      <c r="B4726" t="e">
        <f>IF(VLOOKUP($A4726,Parts!$A:$AM,B$1,0)="X",S$2,"")</f>
        <v>#VALUE!</v>
      </c>
      <c r="C4726" t="e">
        <f>IF(VLOOKUP($A4726,Parts!$A:$AM,C$1,0)="X",T$2,"")</f>
        <v>#VALUE!</v>
      </c>
      <c r="D4726" t="e">
        <f>IF(VLOOKUP($A4726,Parts!$A:$AM,D$1,0)="X",U$2,"")</f>
        <v>#VALUE!</v>
      </c>
      <c r="E4726" t="e">
        <f>IF(VLOOKUP($A4726,Parts!$A:$AM,E$1,0)="X",V$2,"")</f>
        <v>#VALUE!</v>
      </c>
      <c r="F4726" t="e">
        <f>IF(VLOOKUP($A4726,Parts!$A:$AM,F$1,0)="X",W$2,"")</f>
        <v>#VALUE!</v>
      </c>
      <c r="G4726" t="e">
        <f>IF(VLOOKUP($A4726,Parts!$A:$AM,G$1,0)="X",X$2,"")</f>
        <v>#VALUE!</v>
      </c>
      <c r="H4726" t="e">
        <f>IF(VLOOKUP($A4726,Parts!$A:$AM,H$1,0)="X",Y$2,"")</f>
        <v>#VALUE!</v>
      </c>
      <c r="I4726" t="e">
        <f>IF(VLOOKUP($A4726,Parts!$A:$AM,I$1,0)="X",Z$2,"")</f>
        <v>#VALUE!</v>
      </c>
      <c r="J4726" t="e">
        <f>IF(VLOOKUP($A4726,Parts!$A:$AM,J$1,0)="X",AA$2,"")</f>
        <v>#VALUE!</v>
      </c>
      <c r="K4726" t="e">
        <f>IF(VLOOKUP($A4726,Parts!$A:$AM,K$1,0)="X",AB$2,"")</f>
        <v>#VALUE!</v>
      </c>
      <c r="L4726" t="e">
        <f>IF(VLOOKUP($A4726,Parts!$A:$AM,L$1,0)="X",AC$2,"")</f>
        <v>#VALUE!</v>
      </c>
      <c r="M4726" t="e">
        <f>IF(VLOOKUP($A4726,Parts!$A:$AM,M$1,0)="X",AD$2,"")</f>
        <v>#VALUE!</v>
      </c>
      <c r="N4726" t="e">
        <f>IF(VLOOKUP($A4726,Parts!$A:$AM,N$1,0)="X",AE$2,"")</f>
        <v>#VALUE!</v>
      </c>
      <c r="O4726" t="e">
        <f>IF(VLOOKUP($A4726,Parts!$A:$AM,O$1,0)="X",AF$2,"")</f>
        <v>#VALUE!</v>
      </c>
      <c r="P4726" t="e">
        <f t="shared" si="74"/>
        <v>#VALUE!</v>
      </c>
    </row>
    <row r="4727" spans="1:16" x14ac:dyDescent="0.25">
      <c r="A4727" t="e">
        <f>Table15[[#This Row],[Name]]</f>
        <v>#VALUE!</v>
      </c>
      <c r="B4727" t="e">
        <f>IF(VLOOKUP($A4727,Parts!$A:$AM,B$1,0)="X",S$2,"")</f>
        <v>#VALUE!</v>
      </c>
      <c r="C4727" t="e">
        <f>IF(VLOOKUP($A4727,Parts!$A:$AM,C$1,0)="X",T$2,"")</f>
        <v>#VALUE!</v>
      </c>
      <c r="D4727" t="e">
        <f>IF(VLOOKUP($A4727,Parts!$A:$AM,D$1,0)="X",U$2,"")</f>
        <v>#VALUE!</v>
      </c>
      <c r="E4727" t="e">
        <f>IF(VLOOKUP($A4727,Parts!$A:$AM,E$1,0)="X",V$2,"")</f>
        <v>#VALUE!</v>
      </c>
      <c r="F4727" t="e">
        <f>IF(VLOOKUP($A4727,Parts!$A:$AM,F$1,0)="X",W$2,"")</f>
        <v>#VALUE!</v>
      </c>
      <c r="G4727" t="e">
        <f>IF(VLOOKUP($A4727,Parts!$A:$AM,G$1,0)="X",X$2,"")</f>
        <v>#VALUE!</v>
      </c>
      <c r="H4727" t="e">
        <f>IF(VLOOKUP($A4727,Parts!$A:$AM,H$1,0)="X",Y$2,"")</f>
        <v>#VALUE!</v>
      </c>
      <c r="I4727" t="e">
        <f>IF(VLOOKUP($A4727,Parts!$A:$AM,I$1,0)="X",Z$2,"")</f>
        <v>#VALUE!</v>
      </c>
      <c r="J4727" t="e">
        <f>IF(VLOOKUP($A4727,Parts!$A:$AM,J$1,0)="X",AA$2,"")</f>
        <v>#VALUE!</v>
      </c>
      <c r="K4727" t="e">
        <f>IF(VLOOKUP($A4727,Parts!$A:$AM,K$1,0)="X",AB$2,"")</f>
        <v>#VALUE!</v>
      </c>
      <c r="L4727" t="e">
        <f>IF(VLOOKUP($A4727,Parts!$A:$AM,L$1,0)="X",AC$2,"")</f>
        <v>#VALUE!</v>
      </c>
      <c r="M4727" t="e">
        <f>IF(VLOOKUP($A4727,Parts!$A:$AM,M$1,0)="X",AD$2,"")</f>
        <v>#VALUE!</v>
      </c>
      <c r="N4727" t="e">
        <f>IF(VLOOKUP($A4727,Parts!$A:$AM,N$1,0)="X",AE$2,"")</f>
        <v>#VALUE!</v>
      </c>
      <c r="O4727" t="e">
        <f>IF(VLOOKUP($A4727,Parts!$A:$AM,O$1,0)="X",AF$2,"")</f>
        <v>#VALUE!</v>
      </c>
      <c r="P4727" t="e">
        <f t="shared" si="74"/>
        <v>#VALUE!</v>
      </c>
    </row>
    <row r="4728" spans="1:16" x14ac:dyDescent="0.25">
      <c r="A4728" t="e">
        <f>Table15[[#This Row],[Name]]</f>
        <v>#VALUE!</v>
      </c>
      <c r="B4728" t="e">
        <f>IF(VLOOKUP($A4728,Parts!$A:$AM,B$1,0)="X",S$2,"")</f>
        <v>#VALUE!</v>
      </c>
      <c r="C4728" t="e">
        <f>IF(VLOOKUP($A4728,Parts!$A:$AM,C$1,0)="X",T$2,"")</f>
        <v>#VALUE!</v>
      </c>
      <c r="D4728" t="e">
        <f>IF(VLOOKUP($A4728,Parts!$A:$AM,D$1,0)="X",U$2,"")</f>
        <v>#VALUE!</v>
      </c>
      <c r="E4728" t="e">
        <f>IF(VLOOKUP($A4728,Parts!$A:$AM,E$1,0)="X",V$2,"")</f>
        <v>#VALUE!</v>
      </c>
      <c r="F4728" t="e">
        <f>IF(VLOOKUP($A4728,Parts!$A:$AM,F$1,0)="X",W$2,"")</f>
        <v>#VALUE!</v>
      </c>
      <c r="G4728" t="e">
        <f>IF(VLOOKUP($A4728,Parts!$A:$AM,G$1,0)="X",X$2,"")</f>
        <v>#VALUE!</v>
      </c>
      <c r="H4728" t="e">
        <f>IF(VLOOKUP($A4728,Parts!$A:$AM,H$1,0)="X",Y$2,"")</f>
        <v>#VALUE!</v>
      </c>
      <c r="I4728" t="e">
        <f>IF(VLOOKUP($A4728,Parts!$A:$AM,I$1,0)="X",Z$2,"")</f>
        <v>#VALUE!</v>
      </c>
      <c r="J4728" t="e">
        <f>IF(VLOOKUP($A4728,Parts!$A:$AM,J$1,0)="X",AA$2,"")</f>
        <v>#VALUE!</v>
      </c>
      <c r="K4728" t="e">
        <f>IF(VLOOKUP($A4728,Parts!$A:$AM,K$1,0)="X",AB$2,"")</f>
        <v>#VALUE!</v>
      </c>
      <c r="L4728" t="e">
        <f>IF(VLOOKUP($A4728,Parts!$A:$AM,L$1,0)="X",AC$2,"")</f>
        <v>#VALUE!</v>
      </c>
      <c r="M4728" t="e">
        <f>IF(VLOOKUP($A4728,Parts!$A:$AM,M$1,0)="X",AD$2,"")</f>
        <v>#VALUE!</v>
      </c>
      <c r="N4728" t="e">
        <f>IF(VLOOKUP($A4728,Parts!$A:$AM,N$1,0)="X",AE$2,"")</f>
        <v>#VALUE!</v>
      </c>
      <c r="O4728" t="e">
        <f>IF(VLOOKUP($A4728,Parts!$A:$AM,O$1,0)="X",AF$2,"")</f>
        <v>#VALUE!</v>
      </c>
      <c r="P4728" t="e">
        <f t="shared" si="74"/>
        <v>#VALUE!</v>
      </c>
    </row>
    <row r="4729" spans="1:16" x14ac:dyDescent="0.25">
      <c r="A4729" t="e">
        <f>Table15[[#This Row],[Name]]</f>
        <v>#VALUE!</v>
      </c>
      <c r="B4729" t="e">
        <f>IF(VLOOKUP($A4729,Parts!$A:$AM,B$1,0)="X",S$2,"")</f>
        <v>#VALUE!</v>
      </c>
      <c r="C4729" t="e">
        <f>IF(VLOOKUP($A4729,Parts!$A:$AM,C$1,0)="X",T$2,"")</f>
        <v>#VALUE!</v>
      </c>
      <c r="D4729" t="e">
        <f>IF(VLOOKUP($A4729,Parts!$A:$AM,D$1,0)="X",U$2,"")</f>
        <v>#VALUE!</v>
      </c>
      <c r="E4729" t="e">
        <f>IF(VLOOKUP($A4729,Parts!$A:$AM,E$1,0)="X",V$2,"")</f>
        <v>#VALUE!</v>
      </c>
      <c r="F4729" t="e">
        <f>IF(VLOOKUP($A4729,Parts!$A:$AM,F$1,0)="X",W$2,"")</f>
        <v>#VALUE!</v>
      </c>
      <c r="G4729" t="e">
        <f>IF(VLOOKUP($A4729,Parts!$A:$AM,G$1,0)="X",X$2,"")</f>
        <v>#VALUE!</v>
      </c>
      <c r="H4729" t="e">
        <f>IF(VLOOKUP($A4729,Parts!$A:$AM,H$1,0)="X",Y$2,"")</f>
        <v>#VALUE!</v>
      </c>
      <c r="I4729" t="e">
        <f>IF(VLOOKUP($A4729,Parts!$A:$AM,I$1,0)="X",Z$2,"")</f>
        <v>#VALUE!</v>
      </c>
      <c r="J4729" t="e">
        <f>IF(VLOOKUP($A4729,Parts!$A:$AM,J$1,0)="X",AA$2,"")</f>
        <v>#VALUE!</v>
      </c>
      <c r="K4729" t="e">
        <f>IF(VLOOKUP($A4729,Parts!$A:$AM,K$1,0)="X",AB$2,"")</f>
        <v>#VALUE!</v>
      </c>
      <c r="L4729" t="e">
        <f>IF(VLOOKUP($A4729,Parts!$A:$AM,L$1,0)="X",AC$2,"")</f>
        <v>#VALUE!</v>
      </c>
      <c r="M4729" t="e">
        <f>IF(VLOOKUP($A4729,Parts!$A:$AM,M$1,0)="X",AD$2,"")</f>
        <v>#VALUE!</v>
      </c>
      <c r="N4729" t="e">
        <f>IF(VLOOKUP($A4729,Parts!$A:$AM,N$1,0)="X",AE$2,"")</f>
        <v>#VALUE!</v>
      </c>
      <c r="O4729" t="e">
        <f>IF(VLOOKUP($A4729,Parts!$A:$AM,O$1,0)="X",AF$2,"")</f>
        <v>#VALUE!</v>
      </c>
      <c r="P4729" t="e">
        <f t="shared" si="74"/>
        <v>#VALUE!</v>
      </c>
    </row>
    <row r="4730" spans="1:16" x14ac:dyDescent="0.25">
      <c r="A4730" t="e">
        <f>Table15[[#This Row],[Name]]</f>
        <v>#VALUE!</v>
      </c>
      <c r="B4730" t="e">
        <f>IF(VLOOKUP($A4730,Parts!$A:$AM,B$1,0)="X",S$2,"")</f>
        <v>#VALUE!</v>
      </c>
      <c r="C4730" t="e">
        <f>IF(VLOOKUP($A4730,Parts!$A:$AM,C$1,0)="X",T$2,"")</f>
        <v>#VALUE!</v>
      </c>
      <c r="D4730" t="e">
        <f>IF(VLOOKUP($A4730,Parts!$A:$AM,D$1,0)="X",U$2,"")</f>
        <v>#VALUE!</v>
      </c>
      <c r="E4730" t="e">
        <f>IF(VLOOKUP($A4730,Parts!$A:$AM,E$1,0)="X",V$2,"")</f>
        <v>#VALUE!</v>
      </c>
      <c r="F4730" t="e">
        <f>IF(VLOOKUP($A4730,Parts!$A:$AM,F$1,0)="X",W$2,"")</f>
        <v>#VALUE!</v>
      </c>
      <c r="G4730" t="e">
        <f>IF(VLOOKUP($A4730,Parts!$A:$AM,G$1,0)="X",X$2,"")</f>
        <v>#VALUE!</v>
      </c>
      <c r="H4730" t="e">
        <f>IF(VLOOKUP($A4730,Parts!$A:$AM,H$1,0)="X",Y$2,"")</f>
        <v>#VALUE!</v>
      </c>
      <c r="I4730" t="e">
        <f>IF(VLOOKUP($A4730,Parts!$A:$AM,I$1,0)="X",Z$2,"")</f>
        <v>#VALUE!</v>
      </c>
      <c r="J4730" t="e">
        <f>IF(VLOOKUP($A4730,Parts!$A:$AM,J$1,0)="X",AA$2,"")</f>
        <v>#VALUE!</v>
      </c>
      <c r="K4730" t="e">
        <f>IF(VLOOKUP($A4730,Parts!$A:$AM,K$1,0)="X",AB$2,"")</f>
        <v>#VALUE!</v>
      </c>
      <c r="L4730" t="e">
        <f>IF(VLOOKUP($A4730,Parts!$A:$AM,L$1,0)="X",AC$2,"")</f>
        <v>#VALUE!</v>
      </c>
      <c r="M4730" t="e">
        <f>IF(VLOOKUP($A4730,Parts!$A:$AM,M$1,0)="X",AD$2,"")</f>
        <v>#VALUE!</v>
      </c>
      <c r="N4730" t="e">
        <f>IF(VLOOKUP($A4730,Parts!$A:$AM,N$1,0)="X",AE$2,"")</f>
        <v>#VALUE!</v>
      </c>
      <c r="O4730" t="e">
        <f>IF(VLOOKUP($A4730,Parts!$A:$AM,O$1,0)="X",AF$2,"")</f>
        <v>#VALUE!</v>
      </c>
      <c r="P4730" t="e">
        <f t="shared" si="74"/>
        <v>#VALUE!</v>
      </c>
    </row>
    <row r="4731" spans="1:16" x14ac:dyDescent="0.25">
      <c r="A4731" t="e">
        <f>Table15[[#This Row],[Name]]</f>
        <v>#VALUE!</v>
      </c>
      <c r="B4731" t="e">
        <f>IF(VLOOKUP($A4731,Parts!$A:$AM,B$1,0)="X",S$2,"")</f>
        <v>#VALUE!</v>
      </c>
      <c r="C4731" t="e">
        <f>IF(VLOOKUP($A4731,Parts!$A:$AM,C$1,0)="X",T$2,"")</f>
        <v>#VALUE!</v>
      </c>
      <c r="D4731" t="e">
        <f>IF(VLOOKUP($A4731,Parts!$A:$AM,D$1,0)="X",U$2,"")</f>
        <v>#VALUE!</v>
      </c>
      <c r="E4731" t="e">
        <f>IF(VLOOKUP($A4731,Parts!$A:$AM,E$1,0)="X",V$2,"")</f>
        <v>#VALUE!</v>
      </c>
      <c r="F4731" t="e">
        <f>IF(VLOOKUP($A4731,Parts!$A:$AM,F$1,0)="X",W$2,"")</f>
        <v>#VALUE!</v>
      </c>
      <c r="G4731" t="e">
        <f>IF(VLOOKUP($A4731,Parts!$A:$AM,G$1,0)="X",X$2,"")</f>
        <v>#VALUE!</v>
      </c>
      <c r="H4731" t="e">
        <f>IF(VLOOKUP($A4731,Parts!$A:$AM,H$1,0)="X",Y$2,"")</f>
        <v>#VALUE!</v>
      </c>
      <c r="I4731" t="e">
        <f>IF(VLOOKUP($A4731,Parts!$A:$AM,I$1,0)="X",Z$2,"")</f>
        <v>#VALUE!</v>
      </c>
      <c r="J4731" t="e">
        <f>IF(VLOOKUP($A4731,Parts!$A:$AM,J$1,0)="X",AA$2,"")</f>
        <v>#VALUE!</v>
      </c>
      <c r="K4731" t="e">
        <f>IF(VLOOKUP($A4731,Parts!$A:$AM,K$1,0)="X",AB$2,"")</f>
        <v>#VALUE!</v>
      </c>
      <c r="L4731" t="e">
        <f>IF(VLOOKUP($A4731,Parts!$A:$AM,L$1,0)="X",AC$2,"")</f>
        <v>#VALUE!</v>
      </c>
      <c r="M4731" t="e">
        <f>IF(VLOOKUP($A4731,Parts!$A:$AM,M$1,0)="X",AD$2,"")</f>
        <v>#VALUE!</v>
      </c>
      <c r="N4731" t="e">
        <f>IF(VLOOKUP($A4731,Parts!$A:$AM,N$1,0)="X",AE$2,"")</f>
        <v>#VALUE!</v>
      </c>
      <c r="O4731" t="e">
        <f>IF(VLOOKUP($A4731,Parts!$A:$AM,O$1,0)="X",AF$2,"")</f>
        <v>#VALUE!</v>
      </c>
      <c r="P4731" t="e">
        <f t="shared" si="74"/>
        <v>#VALUE!</v>
      </c>
    </row>
    <row r="4732" spans="1:16" x14ac:dyDescent="0.25">
      <c r="A4732" t="e">
        <f>Table15[[#This Row],[Name]]</f>
        <v>#VALUE!</v>
      </c>
      <c r="B4732" t="e">
        <f>IF(VLOOKUP($A4732,Parts!$A:$AM,B$1,0)="X",S$2,"")</f>
        <v>#VALUE!</v>
      </c>
      <c r="C4732" t="e">
        <f>IF(VLOOKUP($A4732,Parts!$A:$AM,C$1,0)="X",T$2,"")</f>
        <v>#VALUE!</v>
      </c>
      <c r="D4732" t="e">
        <f>IF(VLOOKUP($A4732,Parts!$A:$AM,D$1,0)="X",U$2,"")</f>
        <v>#VALUE!</v>
      </c>
      <c r="E4732" t="e">
        <f>IF(VLOOKUP($A4732,Parts!$A:$AM,E$1,0)="X",V$2,"")</f>
        <v>#VALUE!</v>
      </c>
      <c r="F4732" t="e">
        <f>IF(VLOOKUP($A4732,Parts!$A:$AM,F$1,0)="X",W$2,"")</f>
        <v>#VALUE!</v>
      </c>
      <c r="G4732" t="e">
        <f>IF(VLOOKUP($A4732,Parts!$A:$AM,G$1,0)="X",X$2,"")</f>
        <v>#VALUE!</v>
      </c>
      <c r="H4732" t="e">
        <f>IF(VLOOKUP($A4732,Parts!$A:$AM,H$1,0)="X",Y$2,"")</f>
        <v>#VALUE!</v>
      </c>
      <c r="I4732" t="e">
        <f>IF(VLOOKUP($A4732,Parts!$A:$AM,I$1,0)="X",Z$2,"")</f>
        <v>#VALUE!</v>
      </c>
      <c r="J4732" t="e">
        <f>IF(VLOOKUP($A4732,Parts!$A:$AM,J$1,0)="X",AA$2,"")</f>
        <v>#VALUE!</v>
      </c>
      <c r="K4732" t="e">
        <f>IF(VLOOKUP($A4732,Parts!$A:$AM,K$1,0)="X",AB$2,"")</f>
        <v>#VALUE!</v>
      </c>
      <c r="L4732" t="e">
        <f>IF(VLOOKUP($A4732,Parts!$A:$AM,L$1,0)="X",AC$2,"")</f>
        <v>#VALUE!</v>
      </c>
      <c r="M4732" t="e">
        <f>IF(VLOOKUP($A4732,Parts!$A:$AM,M$1,0)="X",AD$2,"")</f>
        <v>#VALUE!</v>
      </c>
      <c r="N4732" t="e">
        <f>IF(VLOOKUP($A4732,Parts!$A:$AM,N$1,0)="X",AE$2,"")</f>
        <v>#VALUE!</v>
      </c>
      <c r="O4732" t="e">
        <f>IF(VLOOKUP($A4732,Parts!$A:$AM,O$1,0)="X",AF$2,"")</f>
        <v>#VALUE!</v>
      </c>
      <c r="P4732" t="e">
        <f t="shared" si="74"/>
        <v>#VALUE!</v>
      </c>
    </row>
    <row r="4733" spans="1:16" x14ac:dyDescent="0.25">
      <c r="A4733" t="e">
        <f>Table15[[#This Row],[Name]]</f>
        <v>#VALUE!</v>
      </c>
      <c r="B4733" t="e">
        <f>IF(VLOOKUP($A4733,Parts!$A:$AM,B$1,0)="X",S$2,"")</f>
        <v>#VALUE!</v>
      </c>
      <c r="C4733" t="e">
        <f>IF(VLOOKUP($A4733,Parts!$A:$AM,C$1,0)="X",T$2,"")</f>
        <v>#VALUE!</v>
      </c>
      <c r="D4733" t="e">
        <f>IF(VLOOKUP($A4733,Parts!$A:$AM,D$1,0)="X",U$2,"")</f>
        <v>#VALUE!</v>
      </c>
      <c r="E4733" t="e">
        <f>IF(VLOOKUP($A4733,Parts!$A:$AM,E$1,0)="X",V$2,"")</f>
        <v>#VALUE!</v>
      </c>
      <c r="F4733" t="e">
        <f>IF(VLOOKUP($A4733,Parts!$A:$AM,F$1,0)="X",W$2,"")</f>
        <v>#VALUE!</v>
      </c>
      <c r="G4733" t="e">
        <f>IF(VLOOKUP($A4733,Parts!$A:$AM,G$1,0)="X",X$2,"")</f>
        <v>#VALUE!</v>
      </c>
      <c r="H4733" t="e">
        <f>IF(VLOOKUP($A4733,Parts!$A:$AM,H$1,0)="X",Y$2,"")</f>
        <v>#VALUE!</v>
      </c>
      <c r="I4733" t="e">
        <f>IF(VLOOKUP($A4733,Parts!$A:$AM,I$1,0)="X",Z$2,"")</f>
        <v>#VALUE!</v>
      </c>
      <c r="J4733" t="e">
        <f>IF(VLOOKUP($A4733,Parts!$A:$AM,J$1,0)="X",AA$2,"")</f>
        <v>#VALUE!</v>
      </c>
      <c r="K4733" t="e">
        <f>IF(VLOOKUP($A4733,Parts!$A:$AM,K$1,0)="X",AB$2,"")</f>
        <v>#VALUE!</v>
      </c>
      <c r="L4733" t="e">
        <f>IF(VLOOKUP($A4733,Parts!$A:$AM,L$1,0)="X",AC$2,"")</f>
        <v>#VALUE!</v>
      </c>
      <c r="M4733" t="e">
        <f>IF(VLOOKUP($A4733,Parts!$A:$AM,M$1,0)="X",AD$2,"")</f>
        <v>#VALUE!</v>
      </c>
      <c r="N4733" t="e">
        <f>IF(VLOOKUP($A4733,Parts!$A:$AM,N$1,0)="X",AE$2,"")</f>
        <v>#VALUE!</v>
      </c>
      <c r="O4733" t="e">
        <f>IF(VLOOKUP($A4733,Parts!$A:$AM,O$1,0)="X",AF$2,"")</f>
        <v>#VALUE!</v>
      </c>
      <c r="P4733" t="e">
        <f t="shared" si="74"/>
        <v>#VALUE!</v>
      </c>
    </row>
    <row r="4734" spans="1:16" x14ac:dyDescent="0.25">
      <c r="A4734" t="e">
        <f>Table15[[#This Row],[Name]]</f>
        <v>#VALUE!</v>
      </c>
      <c r="B4734" t="e">
        <f>IF(VLOOKUP($A4734,Parts!$A:$AM,B$1,0)="X",S$2,"")</f>
        <v>#VALUE!</v>
      </c>
      <c r="C4734" t="e">
        <f>IF(VLOOKUP($A4734,Parts!$A:$AM,C$1,0)="X",T$2,"")</f>
        <v>#VALUE!</v>
      </c>
      <c r="D4734" t="e">
        <f>IF(VLOOKUP($A4734,Parts!$A:$AM,D$1,0)="X",U$2,"")</f>
        <v>#VALUE!</v>
      </c>
      <c r="E4734" t="e">
        <f>IF(VLOOKUP($A4734,Parts!$A:$AM,E$1,0)="X",V$2,"")</f>
        <v>#VALUE!</v>
      </c>
      <c r="F4734" t="e">
        <f>IF(VLOOKUP($A4734,Parts!$A:$AM,F$1,0)="X",W$2,"")</f>
        <v>#VALUE!</v>
      </c>
      <c r="G4734" t="e">
        <f>IF(VLOOKUP($A4734,Parts!$A:$AM,G$1,0)="X",X$2,"")</f>
        <v>#VALUE!</v>
      </c>
      <c r="H4734" t="e">
        <f>IF(VLOOKUP($A4734,Parts!$A:$AM,H$1,0)="X",Y$2,"")</f>
        <v>#VALUE!</v>
      </c>
      <c r="I4734" t="e">
        <f>IF(VLOOKUP($A4734,Parts!$A:$AM,I$1,0)="X",Z$2,"")</f>
        <v>#VALUE!</v>
      </c>
      <c r="J4734" t="e">
        <f>IF(VLOOKUP($A4734,Parts!$A:$AM,J$1,0)="X",AA$2,"")</f>
        <v>#VALUE!</v>
      </c>
      <c r="K4734" t="e">
        <f>IF(VLOOKUP($A4734,Parts!$A:$AM,K$1,0)="X",AB$2,"")</f>
        <v>#VALUE!</v>
      </c>
      <c r="L4734" t="e">
        <f>IF(VLOOKUP($A4734,Parts!$A:$AM,L$1,0)="X",AC$2,"")</f>
        <v>#VALUE!</v>
      </c>
      <c r="M4734" t="e">
        <f>IF(VLOOKUP($A4734,Parts!$A:$AM,M$1,0)="X",AD$2,"")</f>
        <v>#VALUE!</v>
      </c>
      <c r="N4734" t="e">
        <f>IF(VLOOKUP($A4734,Parts!$A:$AM,N$1,0)="X",AE$2,"")</f>
        <v>#VALUE!</v>
      </c>
      <c r="O4734" t="e">
        <f>IF(VLOOKUP($A4734,Parts!$A:$AM,O$1,0)="X",AF$2,"")</f>
        <v>#VALUE!</v>
      </c>
      <c r="P4734" t="e">
        <f t="shared" si="74"/>
        <v>#VALUE!</v>
      </c>
    </row>
    <row r="4735" spans="1:16" x14ac:dyDescent="0.25">
      <c r="A4735" t="e">
        <f>Table15[[#This Row],[Name]]</f>
        <v>#VALUE!</v>
      </c>
      <c r="B4735" t="e">
        <f>IF(VLOOKUP($A4735,Parts!$A:$AM,B$1,0)="X",S$2,"")</f>
        <v>#VALUE!</v>
      </c>
      <c r="C4735" t="e">
        <f>IF(VLOOKUP($A4735,Parts!$A:$AM,C$1,0)="X",T$2,"")</f>
        <v>#VALUE!</v>
      </c>
      <c r="D4735" t="e">
        <f>IF(VLOOKUP($A4735,Parts!$A:$AM,D$1,0)="X",U$2,"")</f>
        <v>#VALUE!</v>
      </c>
      <c r="E4735" t="e">
        <f>IF(VLOOKUP($A4735,Parts!$A:$AM,E$1,0)="X",V$2,"")</f>
        <v>#VALUE!</v>
      </c>
      <c r="F4735" t="e">
        <f>IF(VLOOKUP($A4735,Parts!$A:$AM,F$1,0)="X",W$2,"")</f>
        <v>#VALUE!</v>
      </c>
      <c r="G4735" t="e">
        <f>IF(VLOOKUP($A4735,Parts!$A:$AM,G$1,0)="X",X$2,"")</f>
        <v>#VALUE!</v>
      </c>
      <c r="H4735" t="e">
        <f>IF(VLOOKUP($A4735,Parts!$A:$AM,H$1,0)="X",Y$2,"")</f>
        <v>#VALUE!</v>
      </c>
      <c r="I4735" t="e">
        <f>IF(VLOOKUP($A4735,Parts!$A:$AM,I$1,0)="X",Z$2,"")</f>
        <v>#VALUE!</v>
      </c>
      <c r="J4735" t="e">
        <f>IF(VLOOKUP($A4735,Parts!$A:$AM,J$1,0)="X",AA$2,"")</f>
        <v>#VALUE!</v>
      </c>
      <c r="K4735" t="e">
        <f>IF(VLOOKUP($A4735,Parts!$A:$AM,K$1,0)="X",AB$2,"")</f>
        <v>#VALUE!</v>
      </c>
      <c r="L4735" t="e">
        <f>IF(VLOOKUP($A4735,Parts!$A:$AM,L$1,0)="X",AC$2,"")</f>
        <v>#VALUE!</v>
      </c>
      <c r="M4735" t="e">
        <f>IF(VLOOKUP($A4735,Parts!$A:$AM,M$1,0)="X",AD$2,"")</f>
        <v>#VALUE!</v>
      </c>
      <c r="N4735" t="e">
        <f>IF(VLOOKUP($A4735,Parts!$A:$AM,N$1,0)="X",AE$2,"")</f>
        <v>#VALUE!</v>
      </c>
      <c r="O4735" t="e">
        <f>IF(VLOOKUP($A4735,Parts!$A:$AM,O$1,0)="X",AF$2,"")</f>
        <v>#VALUE!</v>
      </c>
      <c r="P4735" t="e">
        <f t="shared" si="74"/>
        <v>#VALUE!</v>
      </c>
    </row>
    <row r="4736" spans="1:16" x14ac:dyDescent="0.25">
      <c r="A4736" t="e">
        <f>Table15[[#This Row],[Name]]</f>
        <v>#VALUE!</v>
      </c>
      <c r="B4736" t="e">
        <f>IF(VLOOKUP($A4736,Parts!$A:$AM,B$1,0)="X",S$2,"")</f>
        <v>#VALUE!</v>
      </c>
      <c r="C4736" t="e">
        <f>IF(VLOOKUP($A4736,Parts!$A:$AM,C$1,0)="X",T$2,"")</f>
        <v>#VALUE!</v>
      </c>
      <c r="D4736" t="e">
        <f>IF(VLOOKUP($A4736,Parts!$A:$AM,D$1,0)="X",U$2,"")</f>
        <v>#VALUE!</v>
      </c>
      <c r="E4736" t="e">
        <f>IF(VLOOKUP($A4736,Parts!$A:$AM,E$1,0)="X",V$2,"")</f>
        <v>#VALUE!</v>
      </c>
      <c r="F4736" t="e">
        <f>IF(VLOOKUP($A4736,Parts!$A:$AM,F$1,0)="X",W$2,"")</f>
        <v>#VALUE!</v>
      </c>
      <c r="G4736" t="e">
        <f>IF(VLOOKUP($A4736,Parts!$A:$AM,G$1,0)="X",X$2,"")</f>
        <v>#VALUE!</v>
      </c>
      <c r="H4736" t="e">
        <f>IF(VLOOKUP($A4736,Parts!$A:$AM,H$1,0)="X",Y$2,"")</f>
        <v>#VALUE!</v>
      </c>
      <c r="I4736" t="e">
        <f>IF(VLOOKUP($A4736,Parts!$A:$AM,I$1,0)="X",Z$2,"")</f>
        <v>#VALUE!</v>
      </c>
      <c r="J4736" t="e">
        <f>IF(VLOOKUP($A4736,Parts!$A:$AM,J$1,0)="X",AA$2,"")</f>
        <v>#VALUE!</v>
      </c>
      <c r="K4736" t="e">
        <f>IF(VLOOKUP($A4736,Parts!$A:$AM,K$1,0)="X",AB$2,"")</f>
        <v>#VALUE!</v>
      </c>
      <c r="L4736" t="e">
        <f>IF(VLOOKUP($A4736,Parts!$A:$AM,L$1,0)="X",AC$2,"")</f>
        <v>#VALUE!</v>
      </c>
      <c r="M4736" t="e">
        <f>IF(VLOOKUP($A4736,Parts!$A:$AM,M$1,0)="X",AD$2,"")</f>
        <v>#VALUE!</v>
      </c>
      <c r="N4736" t="e">
        <f>IF(VLOOKUP($A4736,Parts!$A:$AM,N$1,0)="X",AE$2,"")</f>
        <v>#VALUE!</v>
      </c>
      <c r="O4736" t="e">
        <f>IF(VLOOKUP($A4736,Parts!$A:$AM,O$1,0)="X",AF$2,"")</f>
        <v>#VALUE!</v>
      </c>
      <c r="P4736" t="e">
        <f t="shared" si="74"/>
        <v>#VALUE!</v>
      </c>
    </row>
    <row r="4737" spans="1:16" x14ac:dyDescent="0.25">
      <c r="A4737" t="e">
        <f>Table15[[#This Row],[Name]]</f>
        <v>#VALUE!</v>
      </c>
      <c r="B4737" t="e">
        <f>IF(VLOOKUP($A4737,Parts!$A:$AM,B$1,0)="X",S$2,"")</f>
        <v>#VALUE!</v>
      </c>
      <c r="C4737" t="e">
        <f>IF(VLOOKUP($A4737,Parts!$A:$AM,C$1,0)="X",T$2,"")</f>
        <v>#VALUE!</v>
      </c>
      <c r="D4737" t="e">
        <f>IF(VLOOKUP($A4737,Parts!$A:$AM,D$1,0)="X",U$2,"")</f>
        <v>#VALUE!</v>
      </c>
      <c r="E4737" t="e">
        <f>IF(VLOOKUP($A4737,Parts!$A:$AM,E$1,0)="X",V$2,"")</f>
        <v>#VALUE!</v>
      </c>
      <c r="F4737" t="e">
        <f>IF(VLOOKUP($A4737,Parts!$A:$AM,F$1,0)="X",W$2,"")</f>
        <v>#VALUE!</v>
      </c>
      <c r="G4737" t="e">
        <f>IF(VLOOKUP($A4737,Parts!$A:$AM,G$1,0)="X",X$2,"")</f>
        <v>#VALUE!</v>
      </c>
      <c r="H4737" t="e">
        <f>IF(VLOOKUP($A4737,Parts!$A:$AM,H$1,0)="X",Y$2,"")</f>
        <v>#VALUE!</v>
      </c>
      <c r="I4737" t="e">
        <f>IF(VLOOKUP($A4737,Parts!$A:$AM,I$1,0)="X",Z$2,"")</f>
        <v>#VALUE!</v>
      </c>
      <c r="J4737" t="e">
        <f>IF(VLOOKUP($A4737,Parts!$A:$AM,J$1,0)="X",AA$2,"")</f>
        <v>#VALUE!</v>
      </c>
      <c r="K4737" t="e">
        <f>IF(VLOOKUP($A4737,Parts!$A:$AM,K$1,0)="X",AB$2,"")</f>
        <v>#VALUE!</v>
      </c>
      <c r="L4737" t="e">
        <f>IF(VLOOKUP($A4737,Parts!$A:$AM,L$1,0)="X",AC$2,"")</f>
        <v>#VALUE!</v>
      </c>
      <c r="M4737" t="e">
        <f>IF(VLOOKUP($A4737,Parts!$A:$AM,M$1,0)="X",AD$2,"")</f>
        <v>#VALUE!</v>
      </c>
      <c r="N4737" t="e">
        <f>IF(VLOOKUP($A4737,Parts!$A:$AM,N$1,0)="X",AE$2,"")</f>
        <v>#VALUE!</v>
      </c>
      <c r="O4737" t="e">
        <f>IF(VLOOKUP($A4737,Parts!$A:$AM,O$1,0)="X",AF$2,"")</f>
        <v>#VALUE!</v>
      </c>
      <c r="P4737" t="e">
        <f t="shared" si="74"/>
        <v>#VALUE!</v>
      </c>
    </row>
    <row r="4738" spans="1:16" x14ac:dyDescent="0.25">
      <c r="A4738" t="e">
        <f>Table15[[#This Row],[Name]]</f>
        <v>#VALUE!</v>
      </c>
      <c r="B4738" t="e">
        <f>IF(VLOOKUP($A4738,Parts!$A:$AM,B$1,0)="X",S$2,"")</f>
        <v>#VALUE!</v>
      </c>
      <c r="C4738" t="e">
        <f>IF(VLOOKUP($A4738,Parts!$A:$AM,C$1,0)="X",T$2,"")</f>
        <v>#VALUE!</v>
      </c>
      <c r="D4738" t="e">
        <f>IF(VLOOKUP($A4738,Parts!$A:$AM,D$1,0)="X",U$2,"")</f>
        <v>#VALUE!</v>
      </c>
      <c r="E4738" t="e">
        <f>IF(VLOOKUP($A4738,Parts!$A:$AM,E$1,0)="X",V$2,"")</f>
        <v>#VALUE!</v>
      </c>
      <c r="F4738" t="e">
        <f>IF(VLOOKUP($A4738,Parts!$A:$AM,F$1,0)="X",W$2,"")</f>
        <v>#VALUE!</v>
      </c>
      <c r="G4738" t="e">
        <f>IF(VLOOKUP($A4738,Parts!$A:$AM,G$1,0)="X",X$2,"")</f>
        <v>#VALUE!</v>
      </c>
      <c r="H4738" t="e">
        <f>IF(VLOOKUP($A4738,Parts!$A:$AM,H$1,0)="X",Y$2,"")</f>
        <v>#VALUE!</v>
      </c>
      <c r="I4738" t="e">
        <f>IF(VLOOKUP($A4738,Parts!$A:$AM,I$1,0)="X",Z$2,"")</f>
        <v>#VALUE!</v>
      </c>
      <c r="J4738" t="e">
        <f>IF(VLOOKUP($A4738,Parts!$A:$AM,J$1,0)="X",AA$2,"")</f>
        <v>#VALUE!</v>
      </c>
      <c r="K4738" t="e">
        <f>IF(VLOOKUP($A4738,Parts!$A:$AM,K$1,0)="X",AB$2,"")</f>
        <v>#VALUE!</v>
      </c>
      <c r="L4738" t="e">
        <f>IF(VLOOKUP($A4738,Parts!$A:$AM,L$1,0)="X",AC$2,"")</f>
        <v>#VALUE!</v>
      </c>
      <c r="M4738" t="e">
        <f>IF(VLOOKUP($A4738,Parts!$A:$AM,M$1,0)="X",AD$2,"")</f>
        <v>#VALUE!</v>
      </c>
      <c r="N4738" t="e">
        <f>IF(VLOOKUP($A4738,Parts!$A:$AM,N$1,0)="X",AE$2,"")</f>
        <v>#VALUE!</v>
      </c>
      <c r="O4738" t="e">
        <f>IF(VLOOKUP($A4738,Parts!$A:$AM,O$1,0)="X",AF$2,"")</f>
        <v>#VALUE!</v>
      </c>
      <c r="P4738" t="e">
        <f t="shared" si="74"/>
        <v>#VALUE!</v>
      </c>
    </row>
    <row r="4739" spans="1:16" x14ac:dyDescent="0.25">
      <c r="A4739" t="e">
        <f>Table15[[#This Row],[Name]]</f>
        <v>#VALUE!</v>
      </c>
      <c r="B4739" t="e">
        <f>IF(VLOOKUP($A4739,Parts!$A:$AM,B$1,0)="X",S$2,"")</f>
        <v>#VALUE!</v>
      </c>
      <c r="C4739" t="e">
        <f>IF(VLOOKUP($A4739,Parts!$A:$AM,C$1,0)="X",T$2,"")</f>
        <v>#VALUE!</v>
      </c>
      <c r="D4739" t="e">
        <f>IF(VLOOKUP($A4739,Parts!$A:$AM,D$1,0)="X",U$2,"")</f>
        <v>#VALUE!</v>
      </c>
      <c r="E4739" t="e">
        <f>IF(VLOOKUP($A4739,Parts!$A:$AM,E$1,0)="X",V$2,"")</f>
        <v>#VALUE!</v>
      </c>
      <c r="F4739" t="e">
        <f>IF(VLOOKUP($A4739,Parts!$A:$AM,F$1,0)="X",W$2,"")</f>
        <v>#VALUE!</v>
      </c>
      <c r="G4739" t="e">
        <f>IF(VLOOKUP($A4739,Parts!$A:$AM,G$1,0)="X",X$2,"")</f>
        <v>#VALUE!</v>
      </c>
      <c r="H4739" t="e">
        <f>IF(VLOOKUP($A4739,Parts!$A:$AM,H$1,0)="X",Y$2,"")</f>
        <v>#VALUE!</v>
      </c>
      <c r="I4739" t="e">
        <f>IF(VLOOKUP($A4739,Parts!$A:$AM,I$1,0)="X",Z$2,"")</f>
        <v>#VALUE!</v>
      </c>
      <c r="J4739" t="e">
        <f>IF(VLOOKUP($A4739,Parts!$A:$AM,J$1,0)="X",AA$2,"")</f>
        <v>#VALUE!</v>
      </c>
      <c r="K4739" t="e">
        <f>IF(VLOOKUP($A4739,Parts!$A:$AM,K$1,0)="X",AB$2,"")</f>
        <v>#VALUE!</v>
      </c>
      <c r="L4739" t="e">
        <f>IF(VLOOKUP($A4739,Parts!$A:$AM,L$1,0)="X",AC$2,"")</f>
        <v>#VALUE!</v>
      </c>
      <c r="M4739" t="e">
        <f>IF(VLOOKUP($A4739,Parts!$A:$AM,M$1,0)="X",AD$2,"")</f>
        <v>#VALUE!</v>
      </c>
      <c r="N4739" t="e">
        <f>IF(VLOOKUP($A4739,Parts!$A:$AM,N$1,0)="X",AE$2,"")</f>
        <v>#VALUE!</v>
      </c>
      <c r="O4739" t="e">
        <f>IF(VLOOKUP($A4739,Parts!$A:$AM,O$1,0)="X",AF$2,"")</f>
        <v>#VALUE!</v>
      </c>
      <c r="P4739" t="e">
        <f t="shared" ref="P4739:P4802" si="75">B4739&amp;C4739&amp;D4739&amp;E4739&amp;F4739&amp;G4739&amp;H4739&amp;I4739&amp;J4739&amp;K4739&amp;L4739&amp;M4739&amp;N4739&amp;O4739</f>
        <v>#VALUE!</v>
      </c>
    </row>
    <row r="4740" spans="1:16" x14ac:dyDescent="0.25">
      <c r="A4740" t="e">
        <f>Table15[[#This Row],[Name]]</f>
        <v>#VALUE!</v>
      </c>
      <c r="B4740" t="e">
        <f>IF(VLOOKUP($A4740,Parts!$A:$AM,B$1,0)="X",S$2,"")</f>
        <v>#VALUE!</v>
      </c>
      <c r="C4740" t="e">
        <f>IF(VLOOKUP($A4740,Parts!$A:$AM,C$1,0)="X",T$2,"")</f>
        <v>#VALUE!</v>
      </c>
      <c r="D4740" t="e">
        <f>IF(VLOOKUP($A4740,Parts!$A:$AM,D$1,0)="X",U$2,"")</f>
        <v>#VALUE!</v>
      </c>
      <c r="E4740" t="e">
        <f>IF(VLOOKUP($A4740,Parts!$A:$AM,E$1,0)="X",V$2,"")</f>
        <v>#VALUE!</v>
      </c>
      <c r="F4740" t="e">
        <f>IF(VLOOKUP($A4740,Parts!$A:$AM,F$1,0)="X",W$2,"")</f>
        <v>#VALUE!</v>
      </c>
      <c r="G4740" t="e">
        <f>IF(VLOOKUP($A4740,Parts!$A:$AM,G$1,0)="X",X$2,"")</f>
        <v>#VALUE!</v>
      </c>
      <c r="H4740" t="e">
        <f>IF(VLOOKUP($A4740,Parts!$A:$AM,H$1,0)="X",Y$2,"")</f>
        <v>#VALUE!</v>
      </c>
      <c r="I4740" t="e">
        <f>IF(VLOOKUP($A4740,Parts!$A:$AM,I$1,0)="X",Z$2,"")</f>
        <v>#VALUE!</v>
      </c>
      <c r="J4740" t="e">
        <f>IF(VLOOKUP($A4740,Parts!$A:$AM,J$1,0)="X",AA$2,"")</f>
        <v>#VALUE!</v>
      </c>
      <c r="K4740" t="e">
        <f>IF(VLOOKUP($A4740,Parts!$A:$AM,K$1,0)="X",AB$2,"")</f>
        <v>#VALUE!</v>
      </c>
      <c r="L4740" t="e">
        <f>IF(VLOOKUP($A4740,Parts!$A:$AM,L$1,0)="X",AC$2,"")</f>
        <v>#VALUE!</v>
      </c>
      <c r="M4740" t="e">
        <f>IF(VLOOKUP($A4740,Parts!$A:$AM,M$1,0)="X",AD$2,"")</f>
        <v>#VALUE!</v>
      </c>
      <c r="N4740" t="e">
        <f>IF(VLOOKUP($A4740,Parts!$A:$AM,N$1,0)="X",AE$2,"")</f>
        <v>#VALUE!</v>
      </c>
      <c r="O4740" t="e">
        <f>IF(VLOOKUP($A4740,Parts!$A:$AM,O$1,0)="X",AF$2,"")</f>
        <v>#VALUE!</v>
      </c>
      <c r="P4740" t="e">
        <f t="shared" si="75"/>
        <v>#VALUE!</v>
      </c>
    </row>
    <row r="4741" spans="1:16" x14ac:dyDescent="0.25">
      <c r="A4741" t="e">
        <f>Table15[[#This Row],[Name]]</f>
        <v>#VALUE!</v>
      </c>
      <c r="B4741" t="e">
        <f>IF(VLOOKUP($A4741,Parts!$A:$AM,B$1,0)="X",S$2,"")</f>
        <v>#VALUE!</v>
      </c>
      <c r="C4741" t="e">
        <f>IF(VLOOKUP($A4741,Parts!$A:$AM,C$1,0)="X",T$2,"")</f>
        <v>#VALUE!</v>
      </c>
      <c r="D4741" t="e">
        <f>IF(VLOOKUP($A4741,Parts!$A:$AM,D$1,0)="X",U$2,"")</f>
        <v>#VALUE!</v>
      </c>
      <c r="E4741" t="e">
        <f>IF(VLOOKUP($A4741,Parts!$A:$AM,E$1,0)="X",V$2,"")</f>
        <v>#VALUE!</v>
      </c>
      <c r="F4741" t="e">
        <f>IF(VLOOKUP($A4741,Parts!$A:$AM,F$1,0)="X",W$2,"")</f>
        <v>#VALUE!</v>
      </c>
      <c r="G4741" t="e">
        <f>IF(VLOOKUP($A4741,Parts!$A:$AM,G$1,0)="X",X$2,"")</f>
        <v>#VALUE!</v>
      </c>
      <c r="H4741" t="e">
        <f>IF(VLOOKUP($A4741,Parts!$A:$AM,H$1,0)="X",Y$2,"")</f>
        <v>#VALUE!</v>
      </c>
      <c r="I4741" t="e">
        <f>IF(VLOOKUP($A4741,Parts!$A:$AM,I$1,0)="X",Z$2,"")</f>
        <v>#VALUE!</v>
      </c>
      <c r="J4741" t="e">
        <f>IF(VLOOKUP($A4741,Parts!$A:$AM,J$1,0)="X",AA$2,"")</f>
        <v>#VALUE!</v>
      </c>
      <c r="K4741" t="e">
        <f>IF(VLOOKUP($A4741,Parts!$A:$AM,K$1,0)="X",AB$2,"")</f>
        <v>#VALUE!</v>
      </c>
      <c r="L4741" t="e">
        <f>IF(VLOOKUP($A4741,Parts!$A:$AM,L$1,0)="X",AC$2,"")</f>
        <v>#VALUE!</v>
      </c>
      <c r="M4741" t="e">
        <f>IF(VLOOKUP($A4741,Parts!$A:$AM,M$1,0)="X",AD$2,"")</f>
        <v>#VALUE!</v>
      </c>
      <c r="N4741" t="e">
        <f>IF(VLOOKUP($A4741,Parts!$A:$AM,N$1,0)="X",AE$2,"")</f>
        <v>#VALUE!</v>
      </c>
      <c r="O4741" t="e">
        <f>IF(VLOOKUP($A4741,Parts!$A:$AM,O$1,0)="X",AF$2,"")</f>
        <v>#VALUE!</v>
      </c>
      <c r="P4741" t="e">
        <f t="shared" si="75"/>
        <v>#VALUE!</v>
      </c>
    </row>
    <row r="4742" spans="1:16" x14ac:dyDescent="0.25">
      <c r="A4742" t="e">
        <f>Table15[[#This Row],[Name]]</f>
        <v>#VALUE!</v>
      </c>
      <c r="B4742" t="e">
        <f>IF(VLOOKUP($A4742,Parts!$A:$AM,B$1,0)="X",S$2,"")</f>
        <v>#VALUE!</v>
      </c>
      <c r="C4742" t="e">
        <f>IF(VLOOKUP($A4742,Parts!$A:$AM,C$1,0)="X",T$2,"")</f>
        <v>#VALUE!</v>
      </c>
      <c r="D4742" t="e">
        <f>IF(VLOOKUP($A4742,Parts!$A:$AM,D$1,0)="X",U$2,"")</f>
        <v>#VALUE!</v>
      </c>
      <c r="E4742" t="e">
        <f>IF(VLOOKUP($A4742,Parts!$A:$AM,E$1,0)="X",V$2,"")</f>
        <v>#VALUE!</v>
      </c>
      <c r="F4742" t="e">
        <f>IF(VLOOKUP($A4742,Parts!$A:$AM,F$1,0)="X",W$2,"")</f>
        <v>#VALUE!</v>
      </c>
      <c r="G4742" t="e">
        <f>IF(VLOOKUP($A4742,Parts!$A:$AM,G$1,0)="X",X$2,"")</f>
        <v>#VALUE!</v>
      </c>
      <c r="H4742" t="e">
        <f>IF(VLOOKUP($A4742,Parts!$A:$AM,H$1,0)="X",Y$2,"")</f>
        <v>#VALUE!</v>
      </c>
      <c r="I4742" t="e">
        <f>IF(VLOOKUP($A4742,Parts!$A:$AM,I$1,0)="X",Z$2,"")</f>
        <v>#VALUE!</v>
      </c>
      <c r="J4742" t="e">
        <f>IF(VLOOKUP($A4742,Parts!$A:$AM,J$1,0)="X",AA$2,"")</f>
        <v>#VALUE!</v>
      </c>
      <c r="K4742" t="e">
        <f>IF(VLOOKUP($A4742,Parts!$A:$AM,K$1,0)="X",AB$2,"")</f>
        <v>#VALUE!</v>
      </c>
      <c r="L4742" t="e">
        <f>IF(VLOOKUP($A4742,Parts!$A:$AM,L$1,0)="X",AC$2,"")</f>
        <v>#VALUE!</v>
      </c>
      <c r="M4742" t="e">
        <f>IF(VLOOKUP($A4742,Parts!$A:$AM,M$1,0)="X",AD$2,"")</f>
        <v>#VALUE!</v>
      </c>
      <c r="N4742" t="e">
        <f>IF(VLOOKUP($A4742,Parts!$A:$AM,N$1,0)="X",AE$2,"")</f>
        <v>#VALUE!</v>
      </c>
      <c r="O4742" t="e">
        <f>IF(VLOOKUP($A4742,Parts!$A:$AM,O$1,0)="X",AF$2,"")</f>
        <v>#VALUE!</v>
      </c>
      <c r="P4742" t="e">
        <f t="shared" si="75"/>
        <v>#VALUE!</v>
      </c>
    </row>
    <row r="4743" spans="1:16" x14ac:dyDescent="0.25">
      <c r="A4743" t="e">
        <f>Table15[[#This Row],[Name]]</f>
        <v>#VALUE!</v>
      </c>
      <c r="B4743" t="e">
        <f>IF(VLOOKUP($A4743,Parts!$A:$AM,B$1,0)="X",S$2,"")</f>
        <v>#VALUE!</v>
      </c>
      <c r="C4743" t="e">
        <f>IF(VLOOKUP($A4743,Parts!$A:$AM,C$1,0)="X",T$2,"")</f>
        <v>#VALUE!</v>
      </c>
      <c r="D4743" t="e">
        <f>IF(VLOOKUP($A4743,Parts!$A:$AM,D$1,0)="X",U$2,"")</f>
        <v>#VALUE!</v>
      </c>
      <c r="E4743" t="e">
        <f>IF(VLOOKUP($A4743,Parts!$A:$AM,E$1,0)="X",V$2,"")</f>
        <v>#VALUE!</v>
      </c>
      <c r="F4743" t="e">
        <f>IF(VLOOKUP($A4743,Parts!$A:$AM,F$1,0)="X",W$2,"")</f>
        <v>#VALUE!</v>
      </c>
      <c r="G4743" t="e">
        <f>IF(VLOOKUP($A4743,Parts!$A:$AM,G$1,0)="X",X$2,"")</f>
        <v>#VALUE!</v>
      </c>
      <c r="H4743" t="e">
        <f>IF(VLOOKUP($A4743,Parts!$A:$AM,H$1,0)="X",Y$2,"")</f>
        <v>#VALUE!</v>
      </c>
      <c r="I4743" t="e">
        <f>IF(VLOOKUP($A4743,Parts!$A:$AM,I$1,0)="X",Z$2,"")</f>
        <v>#VALUE!</v>
      </c>
      <c r="J4743" t="e">
        <f>IF(VLOOKUP($A4743,Parts!$A:$AM,J$1,0)="X",AA$2,"")</f>
        <v>#VALUE!</v>
      </c>
      <c r="K4743" t="e">
        <f>IF(VLOOKUP($A4743,Parts!$A:$AM,K$1,0)="X",AB$2,"")</f>
        <v>#VALUE!</v>
      </c>
      <c r="L4743" t="e">
        <f>IF(VLOOKUP($A4743,Parts!$A:$AM,L$1,0)="X",AC$2,"")</f>
        <v>#VALUE!</v>
      </c>
      <c r="M4743" t="e">
        <f>IF(VLOOKUP($A4743,Parts!$A:$AM,M$1,0)="X",AD$2,"")</f>
        <v>#VALUE!</v>
      </c>
      <c r="N4743" t="e">
        <f>IF(VLOOKUP($A4743,Parts!$A:$AM,N$1,0)="X",AE$2,"")</f>
        <v>#VALUE!</v>
      </c>
      <c r="O4743" t="e">
        <f>IF(VLOOKUP($A4743,Parts!$A:$AM,O$1,0)="X",AF$2,"")</f>
        <v>#VALUE!</v>
      </c>
      <c r="P4743" t="e">
        <f t="shared" si="75"/>
        <v>#VALUE!</v>
      </c>
    </row>
    <row r="4744" spans="1:16" x14ac:dyDescent="0.25">
      <c r="A4744" t="e">
        <f>Table15[[#This Row],[Name]]</f>
        <v>#VALUE!</v>
      </c>
      <c r="B4744" t="e">
        <f>IF(VLOOKUP($A4744,Parts!$A:$AM,B$1,0)="X",S$2,"")</f>
        <v>#VALUE!</v>
      </c>
      <c r="C4744" t="e">
        <f>IF(VLOOKUP($A4744,Parts!$A:$AM,C$1,0)="X",T$2,"")</f>
        <v>#VALUE!</v>
      </c>
      <c r="D4744" t="e">
        <f>IF(VLOOKUP($A4744,Parts!$A:$AM,D$1,0)="X",U$2,"")</f>
        <v>#VALUE!</v>
      </c>
      <c r="E4744" t="e">
        <f>IF(VLOOKUP($A4744,Parts!$A:$AM,E$1,0)="X",V$2,"")</f>
        <v>#VALUE!</v>
      </c>
      <c r="F4744" t="e">
        <f>IF(VLOOKUP($A4744,Parts!$A:$AM,F$1,0)="X",W$2,"")</f>
        <v>#VALUE!</v>
      </c>
      <c r="G4744" t="e">
        <f>IF(VLOOKUP($A4744,Parts!$A:$AM,G$1,0)="X",X$2,"")</f>
        <v>#VALUE!</v>
      </c>
      <c r="H4744" t="e">
        <f>IF(VLOOKUP($A4744,Parts!$A:$AM,H$1,0)="X",Y$2,"")</f>
        <v>#VALUE!</v>
      </c>
      <c r="I4744" t="e">
        <f>IF(VLOOKUP($A4744,Parts!$A:$AM,I$1,0)="X",Z$2,"")</f>
        <v>#VALUE!</v>
      </c>
      <c r="J4744" t="e">
        <f>IF(VLOOKUP($A4744,Parts!$A:$AM,J$1,0)="X",AA$2,"")</f>
        <v>#VALUE!</v>
      </c>
      <c r="K4744" t="e">
        <f>IF(VLOOKUP($A4744,Parts!$A:$AM,K$1,0)="X",AB$2,"")</f>
        <v>#VALUE!</v>
      </c>
      <c r="L4744" t="e">
        <f>IF(VLOOKUP($A4744,Parts!$A:$AM,L$1,0)="X",AC$2,"")</f>
        <v>#VALUE!</v>
      </c>
      <c r="M4744" t="e">
        <f>IF(VLOOKUP($A4744,Parts!$A:$AM,M$1,0)="X",AD$2,"")</f>
        <v>#VALUE!</v>
      </c>
      <c r="N4744" t="e">
        <f>IF(VLOOKUP($A4744,Parts!$A:$AM,N$1,0)="X",AE$2,"")</f>
        <v>#VALUE!</v>
      </c>
      <c r="O4744" t="e">
        <f>IF(VLOOKUP($A4744,Parts!$A:$AM,O$1,0)="X",AF$2,"")</f>
        <v>#VALUE!</v>
      </c>
      <c r="P4744" t="e">
        <f t="shared" si="75"/>
        <v>#VALUE!</v>
      </c>
    </row>
    <row r="4745" spans="1:16" x14ac:dyDescent="0.25">
      <c r="A4745" t="e">
        <f>Table15[[#This Row],[Name]]</f>
        <v>#VALUE!</v>
      </c>
      <c r="B4745" t="e">
        <f>IF(VLOOKUP($A4745,Parts!$A:$AM,B$1,0)="X",S$2,"")</f>
        <v>#VALUE!</v>
      </c>
      <c r="C4745" t="e">
        <f>IF(VLOOKUP($A4745,Parts!$A:$AM,C$1,0)="X",T$2,"")</f>
        <v>#VALUE!</v>
      </c>
      <c r="D4745" t="e">
        <f>IF(VLOOKUP($A4745,Parts!$A:$AM,D$1,0)="X",U$2,"")</f>
        <v>#VALUE!</v>
      </c>
      <c r="E4745" t="e">
        <f>IF(VLOOKUP($A4745,Parts!$A:$AM,E$1,0)="X",V$2,"")</f>
        <v>#VALUE!</v>
      </c>
      <c r="F4745" t="e">
        <f>IF(VLOOKUP($A4745,Parts!$A:$AM,F$1,0)="X",W$2,"")</f>
        <v>#VALUE!</v>
      </c>
      <c r="G4745" t="e">
        <f>IF(VLOOKUP($A4745,Parts!$A:$AM,G$1,0)="X",X$2,"")</f>
        <v>#VALUE!</v>
      </c>
      <c r="H4745" t="e">
        <f>IF(VLOOKUP($A4745,Parts!$A:$AM,H$1,0)="X",Y$2,"")</f>
        <v>#VALUE!</v>
      </c>
      <c r="I4745" t="e">
        <f>IF(VLOOKUP($A4745,Parts!$A:$AM,I$1,0)="X",Z$2,"")</f>
        <v>#VALUE!</v>
      </c>
      <c r="J4745" t="e">
        <f>IF(VLOOKUP($A4745,Parts!$A:$AM,J$1,0)="X",AA$2,"")</f>
        <v>#VALUE!</v>
      </c>
      <c r="K4745" t="e">
        <f>IF(VLOOKUP($A4745,Parts!$A:$AM,K$1,0)="X",AB$2,"")</f>
        <v>#VALUE!</v>
      </c>
      <c r="L4745" t="e">
        <f>IF(VLOOKUP($A4745,Parts!$A:$AM,L$1,0)="X",AC$2,"")</f>
        <v>#VALUE!</v>
      </c>
      <c r="M4745" t="e">
        <f>IF(VLOOKUP($A4745,Parts!$A:$AM,M$1,0)="X",AD$2,"")</f>
        <v>#VALUE!</v>
      </c>
      <c r="N4745" t="e">
        <f>IF(VLOOKUP($A4745,Parts!$A:$AM,N$1,0)="X",AE$2,"")</f>
        <v>#VALUE!</v>
      </c>
      <c r="O4745" t="e">
        <f>IF(VLOOKUP($A4745,Parts!$A:$AM,O$1,0)="X",AF$2,"")</f>
        <v>#VALUE!</v>
      </c>
      <c r="P4745" t="e">
        <f t="shared" si="75"/>
        <v>#VALUE!</v>
      </c>
    </row>
    <row r="4746" spans="1:16" x14ac:dyDescent="0.25">
      <c r="A4746" t="e">
        <f>Table15[[#This Row],[Name]]</f>
        <v>#VALUE!</v>
      </c>
      <c r="B4746" t="e">
        <f>IF(VLOOKUP($A4746,Parts!$A:$AM,B$1,0)="X",S$2,"")</f>
        <v>#VALUE!</v>
      </c>
      <c r="C4746" t="e">
        <f>IF(VLOOKUP($A4746,Parts!$A:$AM,C$1,0)="X",T$2,"")</f>
        <v>#VALUE!</v>
      </c>
      <c r="D4746" t="e">
        <f>IF(VLOOKUP($A4746,Parts!$A:$AM,D$1,0)="X",U$2,"")</f>
        <v>#VALUE!</v>
      </c>
      <c r="E4746" t="e">
        <f>IF(VLOOKUP($A4746,Parts!$A:$AM,E$1,0)="X",V$2,"")</f>
        <v>#VALUE!</v>
      </c>
      <c r="F4746" t="e">
        <f>IF(VLOOKUP($A4746,Parts!$A:$AM,F$1,0)="X",W$2,"")</f>
        <v>#VALUE!</v>
      </c>
      <c r="G4746" t="e">
        <f>IF(VLOOKUP($A4746,Parts!$A:$AM,G$1,0)="X",X$2,"")</f>
        <v>#VALUE!</v>
      </c>
      <c r="H4746" t="e">
        <f>IF(VLOOKUP($A4746,Parts!$A:$AM,H$1,0)="X",Y$2,"")</f>
        <v>#VALUE!</v>
      </c>
      <c r="I4746" t="e">
        <f>IF(VLOOKUP($A4746,Parts!$A:$AM,I$1,0)="X",Z$2,"")</f>
        <v>#VALUE!</v>
      </c>
      <c r="J4746" t="e">
        <f>IF(VLOOKUP($A4746,Parts!$A:$AM,J$1,0)="X",AA$2,"")</f>
        <v>#VALUE!</v>
      </c>
      <c r="K4746" t="e">
        <f>IF(VLOOKUP($A4746,Parts!$A:$AM,K$1,0)="X",AB$2,"")</f>
        <v>#VALUE!</v>
      </c>
      <c r="L4746" t="e">
        <f>IF(VLOOKUP($A4746,Parts!$A:$AM,L$1,0)="X",AC$2,"")</f>
        <v>#VALUE!</v>
      </c>
      <c r="M4746" t="e">
        <f>IF(VLOOKUP($A4746,Parts!$A:$AM,M$1,0)="X",AD$2,"")</f>
        <v>#VALUE!</v>
      </c>
      <c r="N4746" t="e">
        <f>IF(VLOOKUP($A4746,Parts!$A:$AM,N$1,0)="X",AE$2,"")</f>
        <v>#VALUE!</v>
      </c>
      <c r="O4746" t="e">
        <f>IF(VLOOKUP($A4746,Parts!$A:$AM,O$1,0)="X",AF$2,"")</f>
        <v>#VALUE!</v>
      </c>
      <c r="P4746" t="e">
        <f t="shared" si="75"/>
        <v>#VALUE!</v>
      </c>
    </row>
    <row r="4747" spans="1:16" x14ac:dyDescent="0.25">
      <c r="A4747" t="e">
        <f>Table15[[#This Row],[Name]]</f>
        <v>#VALUE!</v>
      </c>
      <c r="B4747" t="e">
        <f>IF(VLOOKUP($A4747,Parts!$A:$AM,B$1,0)="X",S$2,"")</f>
        <v>#VALUE!</v>
      </c>
      <c r="C4747" t="e">
        <f>IF(VLOOKUP($A4747,Parts!$A:$AM,C$1,0)="X",T$2,"")</f>
        <v>#VALUE!</v>
      </c>
      <c r="D4747" t="e">
        <f>IF(VLOOKUP($A4747,Parts!$A:$AM,D$1,0)="X",U$2,"")</f>
        <v>#VALUE!</v>
      </c>
      <c r="E4747" t="e">
        <f>IF(VLOOKUP($A4747,Parts!$A:$AM,E$1,0)="X",V$2,"")</f>
        <v>#VALUE!</v>
      </c>
      <c r="F4747" t="e">
        <f>IF(VLOOKUP($A4747,Parts!$A:$AM,F$1,0)="X",W$2,"")</f>
        <v>#VALUE!</v>
      </c>
      <c r="G4747" t="e">
        <f>IF(VLOOKUP($A4747,Parts!$A:$AM,G$1,0)="X",X$2,"")</f>
        <v>#VALUE!</v>
      </c>
      <c r="H4747" t="e">
        <f>IF(VLOOKUP($A4747,Parts!$A:$AM,H$1,0)="X",Y$2,"")</f>
        <v>#VALUE!</v>
      </c>
      <c r="I4747" t="e">
        <f>IF(VLOOKUP($A4747,Parts!$A:$AM,I$1,0)="X",Z$2,"")</f>
        <v>#VALUE!</v>
      </c>
      <c r="J4747" t="e">
        <f>IF(VLOOKUP($A4747,Parts!$A:$AM,J$1,0)="X",AA$2,"")</f>
        <v>#VALUE!</v>
      </c>
      <c r="K4747" t="e">
        <f>IF(VLOOKUP($A4747,Parts!$A:$AM,K$1,0)="X",AB$2,"")</f>
        <v>#VALUE!</v>
      </c>
      <c r="L4747" t="e">
        <f>IF(VLOOKUP($A4747,Parts!$A:$AM,L$1,0)="X",AC$2,"")</f>
        <v>#VALUE!</v>
      </c>
      <c r="M4747" t="e">
        <f>IF(VLOOKUP($A4747,Parts!$A:$AM,M$1,0)="X",AD$2,"")</f>
        <v>#VALUE!</v>
      </c>
      <c r="N4747" t="e">
        <f>IF(VLOOKUP($A4747,Parts!$A:$AM,N$1,0)="X",AE$2,"")</f>
        <v>#VALUE!</v>
      </c>
      <c r="O4747" t="e">
        <f>IF(VLOOKUP($A4747,Parts!$A:$AM,O$1,0)="X",AF$2,"")</f>
        <v>#VALUE!</v>
      </c>
      <c r="P4747" t="e">
        <f t="shared" si="75"/>
        <v>#VALUE!</v>
      </c>
    </row>
    <row r="4748" spans="1:16" x14ac:dyDescent="0.25">
      <c r="A4748" t="e">
        <f>Table15[[#This Row],[Name]]</f>
        <v>#VALUE!</v>
      </c>
      <c r="B4748" t="e">
        <f>IF(VLOOKUP($A4748,Parts!$A:$AM,B$1,0)="X",S$2,"")</f>
        <v>#VALUE!</v>
      </c>
      <c r="C4748" t="e">
        <f>IF(VLOOKUP($A4748,Parts!$A:$AM,C$1,0)="X",T$2,"")</f>
        <v>#VALUE!</v>
      </c>
      <c r="D4748" t="e">
        <f>IF(VLOOKUP($A4748,Parts!$A:$AM,D$1,0)="X",U$2,"")</f>
        <v>#VALUE!</v>
      </c>
      <c r="E4748" t="e">
        <f>IF(VLOOKUP($A4748,Parts!$A:$AM,E$1,0)="X",V$2,"")</f>
        <v>#VALUE!</v>
      </c>
      <c r="F4748" t="e">
        <f>IF(VLOOKUP($A4748,Parts!$A:$AM,F$1,0)="X",W$2,"")</f>
        <v>#VALUE!</v>
      </c>
      <c r="G4748" t="e">
        <f>IF(VLOOKUP($A4748,Parts!$A:$AM,G$1,0)="X",X$2,"")</f>
        <v>#VALUE!</v>
      </c>
      <c r="H4748" t="e">
        <f>IF(VLOOKUP($A4748,Parts!$A:$AM,H$1,0)="X",Y$2,"")</f>
        <v>#VALUE!</v>
      </c>
      <c r="I4748" t="e">
        <f>IF(VLOOKUP($A4748,Parts!$A:$AM,I$1,0)="X",Z$2,"")</f>
        <v>#VALUE!</v>
      </c>
      <c r="J4748" t="e">
        <f>IF(VLOOKUP($A4748,Parts!$A:$AM,J$1,0)="X",AA$2,"")</f>
        <v>#VALUE!</v>
      </c>
      <c r="K4748" t="e">
        <f>IF(VLOOKUP($A4748,Parts!$A:$AM,K$1,0)="X",AB$2,"")</f>
        <v>#VALUE!</v>
      </c>
      <c r="L4748" t="e">
        <f>IF(VLOOKUP($A4748,Parts!$A:$AM,L$1,0)="X",AC$2,"")</f>
        <v>#VALUE!</v>
      </c>
      <c r="M4748" t="e">
        <f>IF(VLOOKUP($A4748,Parts!$A:$AM,M$1,0)="X",AD$2,"")</f>
        <v>#VALUE!</v>
      </c>
      <c r="N4748" t="e">
        <f>IF(VLOOKUP($A4748,Parts!$A:$AM,N$1,0)="X",AE$2,"")</f>
        <v>#VALUE!</v>
      </c>
      <c r="O4748" t="e">
        <f>IF(VLOOKUP($A4748,Parts!$A:$AM,O$1,0)="X",AF$2,"")</f>
        <v>#VALUE!</v>
      </c>
      <c r="P4748" t="e">
        <f t="shared" si="75"/>
        <v>#VALUE!</v>
      </c>
    </row>
    <row r="4749" spans="1:16" x14ac:dyDescent="0.25">
      <c r="A4749" t="e">
        <f>Table15[[#This Row],[Name]]</f>
        <v>#VALUE!</v>
      </c>
      <c r="B4749" t="e">
        <f>IF(VLOOKUP($A4749,Parts!$A:$AM,B$1,0)="X",S$2,"")</f>
        <v>#VALUE!</v>
      </c>
      <c r="C4749" t="e">
        <f>IF(VLOOKUP($A4749,Parts!$A:$AM,C$1,0)="X",T$2,"")</f>
        <v>#VALUE!</v>
      </c>
      <c r="D4749" t="e">
        <f>IF(VLOOKUP($A4749,Parts!$A:$AM,D$1,0)="X",U$2,"")</f>
        <v>#VALUE!</v>
      </c>
      <c r="E4749" t="e">
        <f>IF(VLOOKUP($A4749,Parts!$A:$AM,E$1,0)="X",V$2,"")</f>
        <v>#VALUE!</v>
      </c>
      <c r="F4749" t="e">
        <f>IF(VLOOKUP($A4749,Parts!$A:$AM,F$1,0)="X",W$2,"")</f>
        <v>#VALUE!</v>
      </c>
      <c r="G4749" t="e">
        <f>IF(VLOOKUP($A4749,Parts!$A:$AM,G$1,0)="X",X$2,"")</f>
        <v>#VALUE!</v>
      </c>
      <c r="H4749" t="e">
        <f>IF(VLOOKUP($A4749,Parts!$A:$AM,H$1,0)="X",Y$2,"")</f>
        <v>#VALUE!</v>
      </c>
      <c r="I4749" t="e">
        <f>IF(VLOOKUP($A4749,Parts!$A:$AM,I$1,0)="X",Z$2,"")</f>
        <v>#VALUE!</v>
      </c>
      <c r="J4749" t="e">
        <f>IF(VLOOKUP($A4749,Parts!$A:$AM,J$1,0)="X",AA$2,"")</f>
        <v>#VALUE!</v>
      </c>
      <c r="K4749" t="e">
        <f>IF(VLOOKUP($A4749,Parts!$A:$AM,K$1,0)="X",AB$2,"")</f>
        <v>#VALUE!</v>
      </c>
      <c r="L4749" t="e">
        <f>IF(VLOOKUP($A4749,Parts!$A:$AM,L$1,0)="X",AC$2,"")</f>
        <v>#VALUE!</v>
      </c>
      <c r="M4749" t="e">
        <f>IF(VLOOKUP($A4749,Parts!$A:$AM,M$1,0)="X",AD$2,"")</f>
        <v>#VALUE!</v>
      </c>
      <c r="N4749" t="e">
        <f>IF(VLOOKUP($A4749,Parts!$A:$AM,N$1,0)="X",AE$2,"")</f>
        <v>#VALUE!</v>
      </c>
      <c r="O4749" t="e">
        <f>IF(VLOOKUP($A4749,Parts!$A:$AM,O$1,0)="X",AF$2,"")</f>
        <v>#VALUE!</v>
      </c>
      <c r="P4749" t="e">
        <f t="shared" si="75"/>
        <v>#VALUE!</v>
      </c>
    </row>
    <row r="4750" spans="1:16" x14ac:dyDescent="0.25">
      <c r="A4750" t="e">
        <f>Table15[[#This Row],[Name]]</f>
        <v>#VALUE!</v>
      </c>
      <c r="B4750" t="e">
        <f>IF(VLOOKUP($A4750,Parts!$A:$AM,B$1,0)="X",S$2,"")</f>
        <v>#VALUE!</v>
      </c>
      <c r="C4750" t="e">
        <f>IF(VLOOKUP($A4750,Parts!$A:$AM,C$1,0)="X",T$2,"")</f>
        <v>#VALUE!</v>
      </c>
      <c r="D4750" t="e">
        <f>IF(VLOOKUP($A4750,Parts!$A:$AM,D$1,0)="X",U$2,"")</f>
        <v>#VALUE!</v>
      </c>
      <c r="E4750" t="e">
        <f>IF(VLOOKUP($A4750,Parts!$A:$AM,E$1,0)="X",V$2,"")</f>
        <v>#VALUE!</v>
      </c>
      <c r="F4750" t="e">
        <f>IF(VLOOKUP($A4750,Parts!$A:$AM,F$1,0)="X",W$2,"")</f>
        <v>#VALUE!</v>
      </c>
      <c r="G4750" t="e">
        <f>IF(VLOOKUP($A4750,Parts!$A:$AM,G$1,0)="X",X$2,"")</f>
        <v>#VALUE!</v>
      </c>
      <c r="H4750" t="e">
        <f>IF(VLOOKUP($A4750,Parts!$A:$AM,H$1,0)="X",Y$2,"")</f>
        <v>#VALUE!</v>
      </c>
      <c r="I4750" t="e">
        <f>IF(VLOOKUP($A4750,Parts!$A:$AM,I$1,0)="X",Z$2,"")</f>
        <v>#VALUE!</v>
      </c>
      <c r="J4750" t="e">
        <f>IF(VLOOKUP($A4750,Parts!$A:$AM,J$1,0)="X",AA$2,"")</f>
        <v>#VALUE!</v>
      </c>
      <c r="K4750" t="e">
        <f>IF(VLOOKUP($A4750,Parts!$A:$AM,K$1,0)="X",AB$2,"")</f>
        <v>#VALUE!</v>
      </c>
      <c r="L4750" t="e">
        <f>IF(VLOOKUP($A4750,Parts!$A:$AM,L$1,0)="X",AC$2,"")</f>
        <v>#VALUE!</v>
      </c>
      <c r="M4750" t="e">
        <f>IF(VLOOKUP($A4750,Parts!$A:$AM,M$1,0)="X",AD$2,"")</f>
        <v>#VALUE!</v>
      </c>
      <c r="N4750" t="e">
        <f>IF(VLOOKUP($A4750,Parts!$A:$AM,N$1,0)="X",AE$2,"")</f>
        <v>#VALUE!</v>
      </c>
      <c r="O4750" t="e">
        <f>IF(VLOOKUP($A4750,Parts!$A:$AM,O$1,0)="X",AF$2,"")</f>
        <v>#VALUE!</v>
      </c>
      <c r="P4750" t="e">
        <f t="shared" si="75"/>
        <v>#VALUE!</v>
      </c>
    </row>
    <row r="4751" spans="1:16" x14ac:dyDescent="0.25">
      <c r="A4751" t="e">
        <f>Table15[[#This Row],[Name]]</f>
        <v>#VALUE!</v>
      </c>
      <c r="B4751" t="e">
        <f>IF(VLOOKUP($A4751,Parts!$A:$AM,B$1,0)="X",S$2,"")</f>
        <v>#VALUE!</v>
      </c>
      <c r="C4751" t="e">
        <f>IF(VLOOKUP($A4751,Parts!$A:$AM,C$1,0)="X",T$2,"")</f>
        <v>#VALUE!</v>
      </c>
      <c r="D4751" t="e">
        <f>IF(VLOOKUP($A4751,Parts!$A:$AM,D$1,0)="X",U$2,"")</f>
        <v>#VALUE!</v>
      </c>
      <c r="E4751" t="e">
        <f>IF(VLOOKUP($A4751,Parts!$A:$AM,E$1,0)="X",V$2,"")</f>
        <v>#VALUE!</v>
      </c>
      <c r="F4751" t="e">
        <f>IF(VLOOKUP($A4751,Parts!$A:$AM,F$1,0)="X",W$2,"")</f>
        <v>#VALUE!</v>
      </c>
      <c r="G4751" t="e">
        <f>IF(VLOOKUP($A4751,Parts!$A:$AM,G$1,0)="X",X$2,"")</f>
        <v>#VALUE!</v>
      </c>
      <c r="H4751" t="e">
        <f>IF(VLOOKUP($A4751,Parts!$A:$AM,H$1,0)="X",Y$2,"")</f>
        <v>#VALUE!</v>
      </c>
      <c r="I4751" t="e">
        <f>IF(VLOOKUP($A4751,Parts!$A:$AM,I$1,0)="X",Z$2,"")</f>
        <v>#VALUE!</v>
      </c>
      <c r="J4751" t="e">
        <f>IF(VLOOKUP($A4751,Parts!$A:$AM,J$1,0)="X",AA$2,"")</f>
        <v>#VALUE!</v>
      </c>
      <c r="K4751" t="e">
        <f>IF(VLOOKUP($A4751,Parts!$A:$AM,K$1,0)="X",AB$2,"")</f>
        <v>#VALUE!</v>
      </c>
      <c r="L4751" t="e">
        <f>IF(VLOOKUP($A4751,Parts!$A:$AM,L$1,0)="X",AC$2,"")</f>
        <v>#VALUE!</v>
      </c>
      <c r="M4751" t="e">
        <f>IF(VLOOKUP($A4751,Parts!$A:$AM,M$1,0)="X",AD$2,"")</f>
        <v>#VALUE!</v>
      </c>
      <c r="N4751" t="e">
        <f>IF(VLOOKUP($A4751,Parts!$A:$AM,N$1,0)="X",AE$2,"")</f>
        <v>#VALUE!</v>
      </c>
      <c r="O4751" t="e">
        <f>IF(VLOOKUP($A4751,Parts!$A:$AM,O$1,0)="X",AF$2,"")</f>
        <v>#VALUE!</v>
      </c>
      <c r="P4751" t="e">
        <f t="shared" si="75"/>
        <v>#VALUE!</v>
      </c>
    </row>
    <row r="4752" spans="1:16" x14ac:dyDescent="0.25">
      <c r="A4752" t="e">
        <f>Table15[[#This Row],[Name]]</f>
        <v>#VALUE!</v>
      </c>
      <c r="B4752" t="e">
        <f>IF(VLOOKUP($A4752,Parts!$A:$AM,B$1,0)="X",S$2,"")</f>
        <v>#VALUE!</v>
      </c>
      <c r="C4752" t="e">
        <f>IF(VLOOKUP($A4752,Parts!$A:$AM,C$1,0)="X",T$2,"")</f>
        <v>#VALUE!</v>
      </c>
      <c r="D4752" t="e">
        <f>IF(VLOOKUP($A4752,Parts!$A:$AM,D$1,0)="X",U$2,"")</f>
        <v>#VALUE!</v>
      </c>
      <c r="E4752" t="e">
        <f>IF(VLOOKUP($A4752,Parts!$A:$AM,E$1,0)="X",V$2,"")</f>
        <v>#VALUE!</v>
      </c>
      <c r="F4752" t="e">
        <f>IF(VLOOKUP($A4752,Parts!$A:$AM,F$1,0)="X",W$2,"")</f>
        <v>#VALUE!</v>
      </c>
      <c r="G4752" t="e">
        <f>IF(VLOOKUP($A4752,Parts!$A:$AM,G$1,0)="X",X$2,"")</f>
        <v>#VALUE!</v>
      </c>
      <c r="H4752" t="e">
        <f>IF(VLOOKUP($A4752,Parts!$A:$AM,H$1,0)="X",Y$2,"")</f>
        <v>#VALUE!</v>
      </c>
      <c r="I4752" t="e">
        <f>IF(VLOOKUP($A4752,Parts!$A:$AM,I$1,0)="X",Z$2,"")</f>
        <v>#VALUE!</v>
      </c>
      <c r="J4752" t="e">
        <f>IF(VLOOKUP($A4752,Parts!$A:$AM,J$1,0)="X",AA$2,"")</f>
        <v>#VALUE!</v>
      </c>
      <c r="K4752" t="e">
        <f>IF(VLOOKUP($A4752,Parts!$A:$AM,K$1,0)="X",AB$2,"")</f>
        <v>#VALUE!</v>
      </c>
      <c r="L4752" t="e">
        <f>IF(VLOOKUP($A4752,Parts!$A:$AM,L$1,0)="X",AC$2,"")</f>
        <v>#VALUE!</v>
      </c>
      <c r="M4752" t="e">
        <f>IF(VLOOKUP($A4752,Parts!$A:$AM,M$1,0)="X",AD$2,"")</f>
        <v>#VALUE!</v>
      </c>
      <c r="N4752" t="e">
        <f>IF(VLOOKUP($A4752,Parts!$A:$AM,N$1,0)="X",AE$2,"")</f>
        <v>#VALUE!</v>
      </c>
      <c r="O4752" t="e">
        <f>IF(VLOOKUP($A4752,Parts!$A:$AM,O$1,0)="X",AF$2,"")</f>
        <v>#VALUE!</v>
      </c>
      <c r="P4752" t="e">
        <f t="shared" si="75"/>
        <v>#VALUE!</v>
      </c>
    </row>
    <row r="4753" spans="1:16" x14ac:dyDescent="0.25">
      <c r="A4753" t="e">
        <f>Table15[[#This Row],[Name]]</f>
        <v>#VALUE!</v>
      </c>
      <c r="B4753" t="e">
        <f>IF(VLOOKUP($A4753,Parts!$A:$AM,B$1,0)="X",S$2,"")</f>
        <v>#VALUE!</v>
      </c>
      <c r="C4753" t="e">
        <f>IF(VLOOKUP($A4753,Parts!$A:$AM,C$1,0)="X",T$2,"")</f>
        <v>#VALUE!</v>
      </c>
      <c r="D4753" t="e">
        <f>IF(VLOOKUP($A4753,Parts!$A:$AM,D$1,0)="X",U$2,"")</f>
        <v>#VALUE!</v>
      </c>
      <c r="E4753" t="e">
        <f>IF(VLOOKUP($A4753,Parts!$A:$AM,E$1,0)="X",V$2,"")</f>
        <v>#VALUE!</v>
      </c>
      <c r="F4753" t="e">
        <f>IF(VLOOKUP($A4753,Parts!$A:$AM,F$1,0)="X",W$2,"")</f>
        <v>#VALUE!</v>
      </c>
      <c r="G4753" t="e">
        <f>IF(VLOOKUP($A4753,Parts!$A:$AM,G$1,0)="X",X$2,"")</f>
        <v>#VALUE!</v>
      </c>
      <c r="H4753" t="e">
        <f>IF(VLOOKUP($A4753,Parts!$A:$AM,H$1,0)="X",Y$2,"")</f>
        <v>#VALUE!</v>
      </c>
      <c r="I4753" t="e">
        <f>IF(VLOOKUP($A4753,Parts!$A:$AM,I$1,0)="X",Z$2,"")</f>
        <v>#VALUE!</v>
      </c>
      <c r="J4753" t="e">
        <f>IF(VLOOKUP($A4753,Parts!$A:$AM,J$1,0)="X",AA$2,"")</f>
        <v>#VALUE!</v>
      </c>
      <c r="K4753" t="e">
        <f>IF(VLOOKUP($A4753,Parts!$A:$AM,K$1,0)="X",AB$2,"")</f>
        <v>#VALUE!</v>
      </c>
      <c r="L4753" t="e">
        <f>IF(VLOOKUP($A4753,Parts!$A:$AM,L$1,0)="X",AC$2,"")</f>
        <v>#VALUE!</v>
      </c>
      <c r="M4753" t="e">
        <f>IF(VLOOKUP($A4753,Parts!$A:$AM,M$1,0)="X",AD$2,"")</f>
        <v>#VALUE!</v>
      </c>
      <c r="N4753" t="e">
        <f>IF(VLOOKUP($A4753,Parts!$A:$AM,N$1,0)="X",AE$2,"")</f>
        <v>#VALUE!</v>
      </c>
      <c r="O4753" t="e">
        <f>IF(VLOOKUP($A4753,Parts!$A:$AM,O$1,0)="X",AF$2,"")</f>
        <v>#VALUE!</v>
      </c>
      <c r="P4753" t="e">
        <f t="shared" si="75"/>
        <v>#VALUE!</v>
      </c>
    </row>
    <row r="4754" spans="1:16" x14ac:dyDescent="0.25">
      <c r="A4754" t="e">
        <f>Table15[[#This Row],[Name]]</f>
        <v>#VALUE!</v>
      </c>
      <c r="B4754" t="e">
        <f>IF(VLOOKUP($A4754,Parts!$A:$AM,B$1,0)="X",S$2,"")</f>
        <v>#VALUE!</v>
      </c>
      <c r="C4754" t="e">
        <f>IF(VLOOKUP($A4754,Parts!$A:$AM,C$1,0)="X",T$2,"")</f>
        <v>#VALUE!</v>
      </c>
      <c r="D4754" t="e">
        <f>IF(VLOOKUP($A4754,Parts!$A:$AM,D$1,0)="X",U$2,"")</f>
        <v>#VALUE!</v>
      </c>
      <c r="E4754" t="e">
        <f>IF(VLOOKUP($A4754,Parts!$A:$AM,E$1,0)="X",V$2,"")</f>
        <v>#VALUE!</v>
      </c>
      <c r="F4754" t="e">
        <f>IF(VLOOKUP($A4754,Parts!$A:$AM,F$1,0)="X",W$2,"")</f>
        <v>#VALUE!</v>
      </c>
      <c r="G4754" t="e">
        <f>IF(VLOOKUP($A4754,Parts!$A:$AM,G$1,0)="X",X$2,"")</f>
        <v>#VALUE!</v>
      </c>
      <c r="H4754" t="e">
        <f>IF(VLOOKUP($A4754,Parts!$A:$AM,H$1,0)="X",Y$2,"")</f>
        <v>#VALUE!</v>
      </c>
      <c r="I4754" t="e">
        <f>IF(VLOOKUP($A4754,Parts!$A:$AM,I$1,0)="X",Z$2,"")</f>
        <v>#VALUE!</v>
      </c>
      <c r="J4754" t="e">
        <f>IF(VLOOKUP($A4754,Parts!$A:$AM,J$1,0)="X",AA$2,"")</f>
        <v>#VALUE!</v>
      </c>
      <c r="K4754" t="e">
        <f>IF(VLOOKUP($A4754,Parts!$A:$AM,K$1,0)="X",AB$2,"")</f>
        <v>#VALUE!</v>
      </c>
      <c r="L4754" t="e">
        <f>IF(VLOOKUP($A4754,Parts!$A:$AM,L$1,0)="X",AC$2,"")</f>
        <v>#VALUE!</v>
      </c>
      <c r="M4754" t="e">
        <f>IF(VLOOKUP($A4754,Parts!$A:$AM,M$1,0)="X",AD$2,"")</f>
        <v>#VALUE!</v>
      </c>
      <c r="N4754" t="e">
        <f>IF(VLOOKUP($A4754,Parts!$A:$AM,N$1,0)="X",AE$2,"")</f>
        <v>#VALUE!</v>
      </c>
      <c r="O4754" t="e">
        <f>IF(VLOOKUP($A4754,Parts!$A:$AM,O$1,0)="X",AF$2,"")</f>
        <v>#VALUE!</v>
      </c>
      <c r="P4754" t="e">
        <f t="shared" si="75"/>
        <v>#VALUE!</v>
      </c>
    </row>
    <row r="4755" spans="1:16" x14ac:dyDescent="0.25">
      <c r="A4755" t="e">
        <f>Table15[[#This Row],[Name]]</f>
        <v>#VALUE!</v>
      </c>
      <c r="B4755" t="e">
        <f>IF(VLOOKUP($A4755,Parts!$A:$AM,B$1,0)="X",S$2,"")</f>
        <v>#VALUE!</v>
      </c>
      <c r="C4755" t="e">
        <f>IF(VLOOKUP($A4755,Parts!$A:$AM,C$1,0)="X",T$2,"")</f>
        <v>#VALUE!</v>
      </c>
      <c r="D4755" t="e">
        <f>IF(VLOOKUP($A4755,Parts!$A:$AM,D$1,0)="X",U$2,"")</f>
        <v>#VALUE!</v>
      </c>
      <c r="E4755" t="e">
        <f>IF(VLOOKUP($A4755,Parts!$A:$AM,E$1,0)="X",V$2,"")</f>
        <v>#VALUE!</v>
      </c>
      <c r="F4755" t="e">
        <f>IF(VLOOKUP($A4755,Parts!$A:$AM,F$1,0)="X",W$2,"")</f>
        <v>#VALUE!</v>
      </c>
      <c r="G4755" t="e">
        <f>IF(VLOOKUP($A4755,Parts!$A:$AM,G$1,0)="X",X$2,"")</f>
        <v>#VALUE!</v>
      </c>
      <c r="H4755" t="e">
        <f>IF(VLOOKUP($A4755,Parts!$A:$AM,H$1,0)="X",Y$2,"")</f>
        <v>#VALUE!</v>
      </c>
      <c r="I4755" t="e">
        <f>IF(VLOOKUP($A4755,Parts!$A:$AM,I$1,0)="X",Z$2,"")</f>
        <v>#VALUE!</v>
      </c>
      <c r="J4755" t="e">
        <f>IF(VLOOKUP($A4755,Parts!$A:$AM,J$1,0)="X",AA$2,"")</f>
        <v>#VALUE!</v>
      </c>
      <c r="K4755" t="e">
        <f>IF(VLOOKUP($A4755,Parts!$A:$AM,K$1,0)="X",AB$2,"")</f>
        <v>#VALUE!</v>
      </c>
      <c r="L4755" t="e">
        <f>IF(VLOOKUP($A4755,Parts!$A:$AM,L$1,0)="X",AC$2,"")</f>
        <v>#VALUE!</v>
      </c>
      <c r="M4755" t="e">
        <f>IF(VLOOKUP($A4755,Parts!$A:$AM,M$1,0)="X",AD$2,"")</f>
        <v>#VALUE!</v>
      </c>
      <c r="N4755" t="e">
        <f>IF(VLOOKUP($A4755,Parts!$A:$AM,N$1,0)="X",AE$2,"")</f>
        <v>#VALUE!</v>
      </c>
      <c r="O4755" t="e">
        <f>IF(VLOOKUP($A4755,Parts!$A:$AM,O$1,0)="X",AF$2,"")</f>
        <v>#VALUE!</v>
      </c>
      <c r="P4755" t="e">
        <f t="shared" si="75"/>
        <v>#VALUE!</v>
      </c>
    </row>
    <row r="4756" spans="1:16" x14ac:dyDescent="0.25">
      <c r="A4756" t="e">
        <f>Table15[[#This Row],[Name]]</f>
        <v>#VALUE!</v>
      </c>
      <c r="B4756" t="e">
        <f>IF(VLOOKUP($A4756,Parts!$A:$AM,B$1,0)="X",S$2,"")</f>
        <v>#VALUE!</v>
      </c>
      <c r="C4756" t="e">
        <f>IF(VLOOKUP($A4756,Parts!$A:$AM,C$1,0)="X",T$2,"")</f>
        <v>#VALUE!</v>
      </c>
      <c r="D4756" t="e">
        <f>IF(VLOOKUP($A4756,Parts!$A:$AM,D$1,0)="X",U$2,"")</f>
        <v>#VALUE!</v>
      </c>
      <c r="E4756" t="e">
        <f>IF(VLOOKUP($A4756,Parts!$A:$AM,E$1,0)="X",V$2,"")</f>
        <v>#VALUE!</v>
      </c>
      <c r="F4756" t="e">
        <f>IF(VLOOKUP($A4756,Parts!$A:$AM,F$1,0)="X",W$2,"")</f>
        <v>#VALUE!</v>
      </c>
      <c r="G4756" t="e">
        <f>IF(VLOOKUP($A4756,Parts!$A:$AM,G$1,0)="X",X$2,"")</f>
        <v>#VALUE!</v>
      </c>
      <c r="H4756" t="e">
        <f>IF(VLOOKUP($A4756,Parts!$A:$AM,H$1,0)="X",Y$2,"")</f>
        <v>#VALUE!</v>
      </c>
      <c r="I4756" t="e">
        <f>IF(VLOOKUP($A4756,Parts!$A:$AM,I$1,0)="X",Z$2,"")</f>
        <v>#VALUE!</v>
      </c>
      <c r="J4756" t="e">
        <f>IF(VLOOKUP($A4756,Parts!$A:$AM,J$1,0)="X",AA$2,"")</f>
        <v>#VALUE!</v>
      </c>
      <c r="K4756" t="e">
        <f>IF(VLOOKUP($A4756,Parts!$A:$AM,K$1,0)="X",AB$2,"")</f>
        <v>#VALUE!</v>
      </c>
      <c r="L4756" t="e">
        <f>IF(VLOOKUP($A4756,Parts!$A:$AM,L$1,0)="X",AC$2,"")</f>
        <v>#VALUE!</v>
      </c>
      <c r="M4756" t="e">
        <f>IF(VLOOKUP($A4756,Parts!$A:$AM,M$1,0)="X",AD$2,"")</f>
        <v>#VALUE!</v>
      </c>
      <c r="N4756" t="e">
        <f>IF(VLOOKUP($A4756,Parts!$A:$AM,N$1,0)="X",AE$2,"")</f>
        <v>#VALUE!</v>
      </c>
      <c r="O4756" t="e">
        <f>IF(VLOOKUP($A4756,Parts!$A:$AM,O$1,0)="X",AF$2,"")</f>
        <v>#VALUE!</v>
      </c>
      <c r="P4756" t="e">
        <f t="shared" si="75"/>
        <v>#VALUE!</v>
      </c>
    </row>
    <row r="4757" spans="1:16" x14ac:dyDescent="0.25">
      <c r="A4757" t="e">
        <f>Table15[[#This Row],[Name]]</f>
        <v>#VALUE!</v>
      </c>
      <c r="B4757" t="e">
        <f>IF(VLOOKUP($A4757,Parts!$A:$AM,B$1,0)="X",S$2,"")</f>
        <v>#VALUE!</v>
      </c>
      <c r="C4757" t="e">
        <f>IF(VLOOKUP($A4757,Parts!$A:$AM,C$1,0)="X",T$2,"")</f>
        <v>#VALUE!</v>
      </c>
      <c r="D4757" t="e">
        <f>IF(VLOOKUP($A4757,Parts!$A:$AM,D$1,0)="X",U$2,"")</f>
        <v>#VALUE!</v>
      </c>
      <c r="E4757" t="e">
        <f>IF(VLOOKUP($A4757,Parts!$A:$AM,E$1,0)="X",V$2,"")</f>
        <v>#VALUE!</v>
      </c>
      <c r="F4757" t="e">
        <f>IF(VLOOKUP($A4757,Parts!$A:$AM,F$1,0)="X",W$2,"")</f>
        <v>#VALUE!</v>
      </c>
      <c r="G4757" t="e">
        <f>IF(VLOOKUP($A4757,Parts!$A:$AM,G$1,0)="X",X$2,"")</f>
        <v>#VALUE!</v>
      </c>
      <c r="H4757" t="e">
        <f>IF(VLOOKUP($A4757,Parts!$A:$AM,H$1,0)="X",Y$2,"")</f>
        <v>#VALUE!</v>
      </c>
      <c r="I4757" t="e">
        <f>IF(VLOOKUP($A4757,Parts!$A:$AM,I$1,0)="X",Z$2,"")</f>
        <v>#VALUE!</v>
      </c>
      <c r="J4757" t="e">
        <f>IF(VLOOKUP($A4757,Parts!$A:$AM,J$1,0)="X",AA$2,"")</f>
        <v>#VALUE!</v>
      </c>
      <c r="K4757" t="e">
        <f>IF(VLOOKUP($A4757,Parts!$A:$AM,K$1,0)="X",AB$2,"")</f>
        <v>#VALUE!</v>
      </c>
      <c r="L4757" t="e">
        <f>IF(VLOOKUP($A4757,Parts!$A:$AM,L$1,0)="X",AC$2,"")</f>
        <v>#VALUE!</v>
      </c>
      <c r="M4757" t="e">
        <f>IF(VLOOKUP($A4757,Parts!$A:$AM,M$1,0)="X",AD$2,"")</f>
        <v>#VALUE!</v>
      </c>
      <c r="N4757" t="e">
        <f>IF(VLOOKUP($A4757,Parts!$A:$AM,N$1,0)="X",AE$2,"")</f>
        <v>#VALUE!</v>
      </c>
      <c r="O4757" t="e">
        <f>IF(VLOOKUP($A4757,Parts!$A:$AM,O$1,0)="X",AF$2,"")</f>
        <v>#VALUE!</v>
      </c>
      <c r="P4757" t="e">
        <f t="shared" si="75"/>
        <v>#VALUE!</v>
      </c>
    </row>
    <row r="4758" spans="1:16" x14ac:dyDescent="0.25">
      <c r="A4758" t="e">
        <f>Table15[[#This Row],[Name]]</f>
        <v>#VALUE!</v>
      </c>
      <c r="B4758" t="e">
        <f>IF(VLOOKUP($A4758,Parts!$A:$AM,B$1,0)="X",S$2,"")</f>
        <v>#VALUE!</v>
      </c>
      <c r="C4758" t="e">
        <f>IF(VLOOKUP($A4758,Parts!$A:$AM,C$1,0)="X",T$2,"")</f>
        <v>#VALUE!</v>
      </c>
      <c r="D4758" t="e">
        <f>IF(VLOOKUP($A4758,Parts!$A:$AM,D$1,0)="X",U$2,"")</f>
        <v>#VALUE!</v>
      </c>
      <c r="E4758" t="e">
        <f>IF(VLOOKUP($A4758,Parts!$A:$AM,E$1,0)="X",V$2,"")</f>
        <v>#VALUE!</v>
      </c>
      <c r="F4758" t="e">
        <f>IF(VLOOKUP($A4758,Parts!$A:$AM,F$1,0)="X",W$2,"")</f>
        <v>#VALUE!</v>
      </c>
      <c r="G4758" t="e">
        <f>IF(VLOOKUP($A4758,Parts!$A:$AM,G$1,0)="X",X$2,"")</f>
        <v>#VALUE!</v>
      </c>
      <c r="H4758" t="e">
        <f>IF(VLOOKUP($A4758,Parts!$A:$AM,H$1,0)="X",Y$2,"")</f>
        <v>#VALUE!</v>
      </c>
      <c r="I4758" t="e">
        <f>IF(VLOOKUP($A4758,Parts!$A:$AM,I$1,0)="X",Z$2,"")</f>
        <v>#VALUE!</v>
      </c>
      <c r="J4758" t="e">
        <f>IF(VLOOKUP($A4758,Parts!$A:$AM,J$1,0)="X",AA$2,"")</f>
        <v>#VALUE!</v>
      </c>
      <c r="K4758" t="e">
        <f>IF(VLOOKUP($A4758,Parts!$A:$AM,K$1,0)="X",AB$2,"")</f>
        <v>#VALUE!</v>
      </c>
      <c r="L4758" t="e">
        <f>IF(VLOOKUP($A4758,Parts!$A:$AM,L$1,0)="X",AC$2,"")</f>
        <v>#VALUE!</v>
      </c>
      <c r="M4758" t="e">
        <f>IF(VLOOKUP($A4758,Parts!$A:$AM,M$1,0)="X",AD$2,"")</f>
        <v>#VALUE!</v>
      </c>
      <c r="N4758" t="e">
        <f>IF(VLOOKUP($A4758,Parts!$A:$AM,N$1,0)="X",AE$2,"")</f>
        <v>#VALUE!</v>
      </c>
      <c r="O4758" t="e">
        <f>IF(VLOOKUP($A4758,Parts!$A:$AM,O$1,0)="X",AF$2,"")</f>
        <v>#VALUE!</v>
      </c>
      <c r="P4758" t="e">
        <f t="shared" si="75"/>
        <v>#VALUE!</v>
      </c>
    </row>
    <row r="4759" spans="1:16" x14ac:dyDescent="0.25">
      <c r="A4759" t="e">
        <f>Table15[[#This Row],[Name]]</f>
        <v>#VALUE!</v>
      </c>
      <c r="B4759" t="e">
        <f>IF(VLOOKUP($A4759,Parts!$A:$AM,B$1,0)="X",S$2,"")</f>
        <v>#VALUE!</v>
      </c>
      <c r="C4759" t="e">
        <f>IF(VLOOKUP($A4759,Parts!$A:$AM,C$1,0)="X",T$2,"")</f>
        <v>#VALUE!</v>
      </c>
      <c r="D4759" t="e">
        <f>IF(VLOOKUP($A4759,Parts!$A:$AM,D$1,0)="X",U$2,"")</f>
        <v>#VALUE!</v>
      </c>
      <c r="E4759" t="e">
        <f>IF(VLOOKUP($A4759,Parts!$A:$AM,E$1,0)="X",V$2,"")</f>
        <v>#VALUE!</v>
      </c>
      <c r="F4759" t="e">
        <f>IF(VLOOKUP($A4759,Parts!$A:$AM,F$1,0)="X",W$2,"")</f>
        <v>#VALUE!</v>
      </c>
      <c r="G4759" t="e">
        <f>IF(VLOOKUP($A4759,Parts!$A:$AM,G$1,0)="X",X$2,"")</f>
        <v>#VALUE!</v>
      </c>
      <c r="H4759" t="e">
        <f>IF(VLOOKUP($A4759,Parts!$A:$AM,H$1,0)="X",Y$2,"")</f>
        <v>#VALUE!</v>
      </c>
      <c r="I4759" t="e">
        <f>IF(VLOOKUP($A4759,Parts!$A:$AM,I$1,0)="X",Z$2,"")</f>
        <v>#VALUE!</v>
      </c>
      <c r="J4759" t="e">
        <f>IF(VLOOKUP($A4759,Parts!$A:$AM,J$1,0)="X",AA$2,"")</f>
        <v>#VALUE!</v>
      </c>
      <c r="K4759" t="e">
        <f>IF(VLOOKUP($A4759,Parts!$A:$AM,K$1,0)="X",AB$2,"")</f>
        <v>#VALUE!</v>
      </c>
      <c r="L4759" t="e">
        <f>IF(VLOOKUP($A4759,Parts!$A:$AM,L$1,0)="X",AC$2,"")</f>
        <v>#VALUE!</v>
      </c>
      <c r="M4759" t="e">
        <f>IF(VLOOKUP($A4759,Parts!$A:$AM,M$1,0)="X",AD$2,"")</f>
        <v>#VALUE!</v>
      </c>
      <c r="N4759" t="e">
        <f>IF(VLOOKUP($A4759,Parts!$A:$AM,N$1,0)="X",AE$2,"")</f>
        <v>#VALUE!</v>
      </c>
      <c r="O4759" t="e">
        <f>IF(VLOOKUP($A4759,Parts!$A:$AM,O$1,0)="X",AF$2,"")</f>
        <v>#VALUE!</v>
      </c>
      <c r="P4759" t="e">
        <f t="shared" si="75"/>
        <v>#VALUE!</v>
      </c>
    </row>
    <row r="4760" spans="1:16" x14ac:dyDescent="0.25">
      <c r="A4760" t="e">
        <f>Table15[[#This Row],[Name]]</f>
        <v>#VALUE!</v>
      </c>
      <c r="B4760" t="e">
        <f>IF(VLOOKUP($A4760,Parts!$A:$AM,B$1,0)="X",S$2,"")</f>
        <v>#VALUE!</v>
      </c>
      <c r="C4760" t="e">
        <f>IF(VLOOKUP($A4760,Parts!$A:$AM,C$1,0)="X",T$2,"")</f>
        <v>#VALUE!</v>
      </c>
      <c r="D4760" t="e">
        <f>IF(VLOOKUP($A4760,Parts!$A:$AM,D$1,0)="X",U$2,"")</f>
        <v>#VALUE!</v>
      </c>
      <c r="E4760" t="e">
        <f>IF(VLOOKUP($A4760,Parts!$A:$AM,E$1,0)="X",V$2,"")</f>
        <v>#VALUE!</v>
      </c>
      <c r="F4760" t="e">
        <f>IF(VLOOKUP($A4760,Parts!$A:$AM,F$1,0)="X",W$2,"")</f>
        <v>#VALUE!</v>
      </c>
      <c r="G4760" t="e">
        <f>IF(VLOOKUP($A4760,Parts!$A:$AM,G$1,0)="X",X$2,"")</f>
        <v>#VALUE!</v>
      </c>
      <c r="H4760" t="e">
        <f>IF(VLOOKUP($A4760,Parts!$A:$AM,H$1,0)="X",Y$2,"")</f>
        <v>#VALUE!</v>
      </c>
      <c r="I4760" t="e">
        <f>IF(VLOOKUP($A4760,Parts!$A:$AM,I$1,0)="X",Z$2,"")</f>
        <v>#VALUE!</v>
      </c>
      <c r="J4760" t="e">
        <f>IF(VLOOKUP($A4760,Parts!$A:$AM,J$1,0)="X",AA$2,"")</f>
        <v>#VALUE!</v>
      </c>
      <c r="K4760" t="e">
        <f>IF(VLOOKUP($A4760,Parts!$A:$AM,K$1,0)="X",AB$2,"")</f>
        <v>#VALUE!</v>
      </c>
      <c r="L4760" t="e">
        <f>IF(VLOOKUP($A4760,Parts!$A:$AM,L$1,0)="X",AC$2,"")</f>
        <v>#VALUE!</v>
      </c>
      <c r="M4760" t="e">
        <f>IF(VLOOKUP($A4760,Parts!$A:$AM,M$1,0)="X",AD$2,"")</f>
        <v>#VALUE!</v>
      </c>
      <c r="N4760" t="e">
        <f>IF(VLOOKUP($A4760,Parts!$A:$AM,N$1,0)="X",AE$2,"")</f>
        <v>#VALUE!</v>
      </c>
      <c r="O4760" t="e">
        <f>IF(VLOOKUP($A4760,Parts!$A:$AM,O$1,0)="X",AF$2,"")</f>
        <v>#VALUE!</v>
      </c>
      <c r="P4760" t="e">
        <f t="shared" si="75"/>
        <v>#VALUE!</v>
      </c>
    </row>
    <row r="4761" spans="1:16" x14ac:dyDescent="0.25">
      <c r="A4761" t="e">
        <f>Table15[[#This Row],[Name]]</f>
        <v>#VALUE!</v>
      </c>
      <c r="B4761" t="e">
        <f>IF(VLOOKUP($A4761,Parts!$A:$AM,B$1,0)="X",S$2,"")</f>
        <v>#VALUE!</v>
      </c>
      <c r="C4761" t="e">
        <f>IF(VLOOKUP($A4761,Parts!$A:$AM,C$1,0)="X",T$2,"")</f>
        <v>#VALUE!</v>
      </c>
      <c r="D4761" t="e">
        <f>IF(VLOOKUP($A4761,Parts!$A:$AM,D$1,0)="X",U$2,"")</f>
        <v>#VALUE!</v>
      </c>
      <c r="E4761" t="e">
        <f>IF(VLOOKUP($A4761,Parts!$A:$AM,E$1,0)="X",V$2,"")</f>
        <v>#VALUE!</v>
      </c>
      <c r="F4761" t="e">
        <f>IF(VLOOKUP($A4761,Parts!$A:$AM,F$1,0)="X",W$2,"")</f>
        <v>#VALUE!</v>
      </c>
      <c r="G4761" t="e">
        <f>IF(VLOOKUP($A4761,Parts!$A:$AM,G$1,0)="X",X$2,"")</f>
        <v>#VALUE!</v>
      </c>
      <c r="H4761" t="e">
        <f>IF(VLOOKUP($A4761,Parts!$A:$AM,H$1,0)="X",Y$2,"")</f>
        <v>#VALUE!</v>
      </c>
      <c r="I4761" t="e">
        <f>IF(VLOOKUP($A4761,Parts!$A:$AM,I$1,0)="X",Z$2,"")</f>
        <v>#VALUE!</v>
      </c>
      <c r="J4761" t="e">
        <f>IF(VLOOKUP($A4761,Parts!$A:$AM,J$1,0)="X",AA$2,"")</f>
        <v>#VALUE!</v>
      </c>
      <c r="K4761" t="e">
        <f>IF(VLOOKUP($A4761,Parts!$A:$AM,K$1,0)="X",AB$2,"")</f>
        <v>#VALUE!</v>
      </c>
      <c r="L4761" t="e">
        <f>IF(VLOOKUP($A4761,Parts!$A:$AM,L$1,0)="X",AC$2,"")</f>
        <v>#VALUE!</v>
      </c>
      <c r="M4761" t="e">
        <f>IF(VLOOKUP($A4761,Parts!$A:$AM,M$1,0)="X",AD$2,"")</f>
        <v>#VALUE!</v>
      </c>
      <c r="N4761" t="e">
        <f>IF(VLOOKUP($A4761,Parts!$A:$AM,N$1,0)="X",AE$2,"")</f>
        <v>#VALUE!</v>
      </c>
      <c r="O4761" t="e">
        <f>IF(VLOOKUP($A4761,Parts!$A:$AM,O$1,0)="X",AF$2,"")</f>
        <v>#VALUE!</v>
      </c>
      <c r="P4761" t="e">
        <f t="shared" si="75"/>
        <v>#VALUE!</v>
      </c>
    </row>
    <row r="4762" spans="1:16" x14ac:dyDescent="0.25">
      <c r="A4762" t="e">
        <f>Table15[[#This Row],[Name]]</f>
        <v>#VALUE!</v>
      </c>
      <c r="B4762" t="e">
        <f>IF(VLOOKUP($A4762,Parts!$A:$AM,B$1,0)="X",S$2,"")</f>
        <v>#VALUE!</v>
      </c>
      <c r="C4762" t="e">
        <f>IF(VLOOKUP($A4762,Parts!$A:$AM,C$1,0)="X",T$2,"")</f>
        <v>#VALUE!</v>
      </c>
      <c r="D4762" t="e">
        <f>IF(VLOOKUP($A4762,Parts!$A:$AM,D$1,0)="X",U$2,"")</f>
        <v>#VALUE!</v>
      </c>
      <c r="E4762" t="e">
        <f>IF(VLOOKUP($A4762,Parts!$A:$AM,E$1,0)="X",V$2,"")</f>
        <v>#VALUE!</v>
      </c>
      <c r="F4762" t="e">
        <f>IF(VLOOKUP($A4762,Parts!$A:$AM,F$1,0)="X",W$2,"")</f>
        <v>#VALUE!</v>
      </c>
      <c r="G4762" t="e">
        <f>IF(VLOOKUP($A4762,Parts!$A:$AM,G$1,0)="X",X$2,"")</f>
        <v>#VALUE!</v>
      </c>
      <c r="H4762" t="e">
        <f>IF(VLOOKUP($A4762,Parts!$A:$AM,H$1,0)="X",Y$2,"")</f>
        <v>#VALUE!</v>
      </c>
      <c r="I4762" t="e">
        <f>IF(VLOOKUP($A4762,Parts!$A:$AM,I$1,0)="X",Z$2,"")</f>
        <v>#VALUE!</v>
      </c>
      <c r="J4762" t="e">
        <f>IF(VLOOKUP($A4762,Parts!$A:$AM,J$1,0)="X",AA$2,"")</f>
        <v>#VALUE!</v>
      </c>
      <c r="K4762" t="e">
        <f>IF(VLOOKUP($A4762,Parts!$A:$AM,K$1,0)="X",AB$2,"")</f>
        <v>#VALUE!</v>
      </c>
      <c r="L4762" t="e">
        <f>IF(VLOOKUP($A4762,Parts!$A:$AM,L$1,0)="X",AC$2,"")</f>
        <v>#VALUE!</v>
      </c>
      <c r="M4762" t="e">
        <f>IF(VLOOKUP($A4762,Parts!$A:$AM,M$1,0)="X",AD$2,"")</f>
        <v>#VALUE!</v>
      </c>
      <c r="N4762" t="e">
        <f>IF(VLOOKUP($A4762,Parts!$A:$AM,N$1,0)="X",AE$2,"")</f>
        <v>#VALUE!</v>
      </c>
      <c r="O4762" t="e">
        <f>IF(VLOOKUP($A4762,Parts!$A:$AM,O$1,0)="X",AF$2,"")</f>
        <v>#VALUE!</v>
      </c>
      <c r="P4762" t="e">
        <f t="shared" si="75"/>
        <v>#VALUE!</v>
      </c>
    </row>
    <row r="4763" spans="1:16" x14ac:dyDescent="0.25">
      <c r="A4763" t="e">
        <f>Table15[[#This Row],[Name]]</f>
        <v>#VALUE!</v>
      </c>
      <c r="B4763" t="e">
        <f>IF(VLOOKUP($A4763,Parts!$A:$AM,B$1,0)="X",S$2,"")</f>
        <v>#VALUE!</v>
      </c>
      <c r="C4763" t="e">
        <f>IF(VLOOKUP($A4763,Parts!$A:$AM,C$1,0)="X",T$2,"")</f>
        <v>#VALUE!</v>
      </c>
      <c r="D4763" t="e">
        <f>IF(VLOOKUP($A4763,Parts!$A:$AM,D$1,0)="X",U$2,"")</f>
        <v>#VALUE!</v>
      </c>
      <c r="E4763" t="e">
        <f>IF(VLOOKUP($A4763,Parts!$A:$AM,E$1,0)="X",V$2,"")</f>
        <v>#VALUE!</v>
      </c>
      <c r="F4763" t="e">
        <f>IF(VLOOKUP($A4763,Parts!$A:$AM,F$1,0)="X",W$2,"")</f>
        <v>#VALUE!</v>
      </c>
      <c r="G4763" t="e">
        <f>IF(VLOOKUP($A4763,Parts!$A:$AM,G$1,0)="X",X$2,"")</f>
        <v>#VALUE!</v>
      </c>
      <c r="H4763" t="e">
        <f>IF(VLOOKUP($A4763,Parts!$A:$AM,H$1,0)="X",Y$2,"")</f>
        <v>#VALUE!</v>
      </c>
      <c r="I4763" t="e">
        <f>IF(VLOOKUP($A4763,Parts!$A:$AM,I$1,0)="X",Z$2,"")</f>
        <v>#VALUE!</v>
      </c>
      <c r="J4763" t="e">
        <f>IF(VLOOKUP($A4763,Parts!$A:$AM,J$1,0)="X",AA$2,"")</f>
        <v>#VALUE!</v>
      </c>
      <c r="K4763" t="e">
        <f>IF(VLOOKUP($A4763,Parts!$A:$AM,K$1,0)="X",AB$2,"")</f>
        <v>#VALUE!</v>
      </c>
      <c r="L4763" t="e">
        <f>IF(VLOOKUP($A4763,Parts!$A:$AM,L$1,0)="X",AC$2,"")</f>
        <v>#VALUE!</v>
      </c>
      <c r="M4763" t="e">
        <f>IF(VLOOKUP($A4763,Parts!$A:$AM,M$1,0)="X",AD$2,"")</f>
        <v>#VALUE!</v>
      </c>
      <c r="N4763" t="e">
        <f>IF(VLOOKUP($A4763,Parts!$A:$AM,N$1,0)="X",AE$2,"")</f>
        <v>#VALUE!</v>
      </c>
      <c r="O4763" t="e">
        <f>IF(VLOOKUP($A4763,Parts!$A:$AM,O$1,0)="X",AF$2,"")</f>
        <v>#VALUE!</v>
      </c>
      <c r="P4763" t="e">
        <f t="shared" si="75"/>
        <v>#VALUE!</v>
      </c>
    </row>
    <row r="4764" spans="1:16" x14ac:dyDescent="0.25">
      <c r="A4764" t="e">
        <f>Table15[[#This Row],[Name]]</f>
        <v>#VALUE!</v>
      </c>
      <c r="B4764" t="e">
        <f>IF(VLOOKUP($A4764,Parts!$A:$AM,B$1,0)="X",S$2,"")</f>
        <v>#VALUE!</v>
      </c>
      <c r="C4764" t="e">
        <f>IF(VLOOKUP($A4764,Parts!$A:$AM,C$1,0)="X",T$2,"")</f>
        <v>#VALUE!</v>
      </c>
      <c r="D4764" t="e">
        <f>IF(VLOOKUP($A4764,Parts!$A:$AM,D$1,0)="X",U$2,"")</f>
        <v>#VALUE!</v>
      </c>
      <c r="E4764" t="e">
        <f>IF(VLOOKUP($A4764,Parts!$A:$AM,E$1,0)="X",V$2,"")</f>
        <v>#VALUE!</v>
      </c>
      <c r="F4764" t="e">
        <f>IF(VLOOKUP($A4764,Parts!$A:$AM,F$1,0)="X",W$2,"")</f>
        <v>#VALUE!</v>
      </c>
      <c r="G4764" t="e">
        <f>IF(VLOOKUP($A4764,Parts!$A:$AM,G$1,0)="X",X$2,"")</f>
        <v>#VALUE!</v>
      </c>
      <c r="H4764" t="e">
        <f>IF(VLOOKUP($A4764,Parts!$A:$AM,H$1,0)="X",Y$2,"")</f>
        <v>#VALUE!</v>
      </c>
      <c r="I4764" t="e">
        <f>IF(VLOOKUP($A4764,Parts!$A:$AM,I$1,0)="X",Z$2,"")</f>
        <v>#VALUE!</v>
      </c>
      <c r="J4764" t="e">
        <f>IF(VLOOKUP($A4764,Parts!$A:$AM,J$1,0)="X",AA$2,"")</f>
        <v>#VALUE!</v>
      </c>
      <c r="K4764" t="e">
        <f>IF(VLOOKUP($A4764,Parts!$A:$AM,K$1,0)="X",AB$2,"")</f>
        <v>#VALUE!</v>
      </c>
      <c r="L4764" t="e">
        <f>IF(VLOOKUP($A4764,Parts!$A:$AM,L$1,0)="X",AC$2,"")</f>
        <v>#VALUE!</v>
      </c>
      <c r="M4764" t="e">
        <f>IF(VLOOKUP($A4764,Parts!$A:$AM,M$1,0)="X",AD$2,"")</f>
        <v>#VALUE!</v>
      </c>
      <c r="N4764" t="e">
        <f>IF(VLOOKUP($A4764,Parts!$A:$AM,N$1,0)="X",AE$2,"")</f>
        <v>#VALUE!</v>
      </c>
      <c r="O4764" t="e">
        <f>IF(VLOOKUP($A4764,Parts!$A:$AM,O$1,0)="X",AF$2,"")</f>
        <v>#VALUE!</v>
      </c>
      <c r="P4764" t="e">
        <f t="shared" si="75"/>
        <v>#VALUE!</v>
      </c>
    </row>
    <row r="4765" spans="1:16" x14ac:dyDescent="0.25">
      <c r="A4765" t="e">
        <f>Table15[[#This Row],[Name]]</f>
        <v>#VALUE!</v>
      </c>
      <c r="B4765" t="e">
        <f>IF(VLOOKUP($A4765,Parts!$A:$AM,B$1,0)="X",S$2,"")</f>
        <v>#VALUE!</v>
      </c>
      <c r="C4765" t="e">
        <f>IF(VLOOKUP($A4765,Parts!$A:$AM,C$1,0)="X",T$2,"")</f>
        <v>#VALUE!</v>
      </c>
      <c r="D4765" t="e">
        <f>IF(VLOOKUP($A4765,Parts!$A:$AM,D$1,0)="X",U$2,"")</f>
        <v>#VALUE!</v>
      </c>
      <c r="E4765" t="e">
        <f>IF(VLOOKUP($A4765,Parts!$A:$AM,E$1,0)="X",V$2,"")</f>
        <v>#VALUE!</v>
      </c>
      <c r="F4765" t="e">
        <f>IF(VLOOKUP($A4765,Parts!$A:$AM,F$1,0)="X",W$2,"")</f>
        <v>#VALUE!</v>
      </c>
      <c r="G4765" t="e">
        <f>IF(VLOOKUP($A4765,Parts!$A:$AM,G$1,0)="X",X$2,"")</f>
        <v>#VALUE!</v>
      </c>
      <c r="H4765" t="e">
        <f>IF(VLOOKUP($A4765,Parts!$A:$AM,H$1,0)="X",Y$2,"")</f>
        <v>#VALUE!</v>
      </c>
      <c r="I4765" t="e">
        <f>IF(VLOOKUP($A4765,Parts!$A:$AM,I$1,0)="X",Z$2,"")</f>
        <v>#VALUE!</v>
      </c>
      <c r="J4765" t="e">
        <f>IF(VLOOKUP($A4765,Parts!$A:$AM,J$1,0)="X",AA$2,"")</f>
        <v>#VALUE!</v>
      </c>
      <c r="K4765" t="e">
        <f>IF(VLOOKUP($A4765,Parts!$A:$AM,K$1,0)="X",AB$2,"")</f>
        <v>#VALUE!</v>
      </c>
      <c r="L4765" t="e">
        <f>IF(VLOOKUP($A4765,Parts!$A:$AM,L$1,0)="X",AC$2,"")</f>
        <v>#VALUE!</v>
      </c>
      <c r="M4765" t="e">
        <f>IF(VLOOKUP($A4765,Parts!$A:$AM,M$1,0)="X",AD$2,"")</f>
        <v>#VALUE!</v>
      </c>
      <c r="N4765" t="e">
        <f>IF(VLOOKUP($A4765,Parts!$A:$AM,N$1,0)="X",AE$2,"")</f>
        <v>#VALUE!</v>
      </c>
      <c r="O4765" t="e">
        <f>IF(VLOOKUP($A4765,Parts!$A:$AM,O$1,0)="X",AF$2,"")</f>
        <v>#VALUE!</v>
      </c>
      <c r="P4765" t="e">
        <f t="shared" si="75"/>
        <v>#VALUE!</v>
      </c>
    </row>
    <row r="4766" spans="1:16" x14ac:dyDescent="0.25">
      <c r="A4766" t="e">
        <f>Table15[[#This Row],[Name]]</f>
        <v>#VALUE!</v>
      </c>
      <c r="B4766" t="e">
        <f>IF(VLOOKUP($A4766,Parts!$A:$AM,B$1,0)="X",S$2,"")</f>
        <v>#VALUE!</v>
      </c>
      <c r="C4766" t="e">
        <f>IF(VLOOKUP($A4766,Parts!$A:$AM,C$1,0)="X",T$2,"")</f>
        <v>#VALUE!</v>
      </c>
      <c r="D4766" t="e">
        <f>IF(VLOOKUP($A4766,Parts!$A:$AM,D$1,0)="X",U$2,"")</f>
        <v>#VALUE!</v>
      </c>
      <c r="E4766" t="e">
        <f>IF(VLOOKUP($A4766,Parts!$A:$AM,E$1,0)="X",V$2,"")</f>
        <v>#VALUE!</v>
      </c>
      <c r="F4766" t="e">
        <f>IF(VLOOKUP($A4766,Parts!$A:$AM,F$1,0)="X",W$2,"")</f>
        <v>#VALUE!</v>
      </c>
      <c r="G4766" t="e">
        <f>IF(VLOOKUP($A4766,Parts!$A:$AM,G$1,0)="X",X$2,"")</f>
        <v>#VALUE!</v>
      </c>
      <c r="H4766" t="e">
        <f>IF(VLOOKUP($A4766,Parts!$A:$AM,H$1,0)="X",Y$2,"")</f>
        <v>#VALUE!</v>
      </c>
      <c r="I4766" t="e">
        <f>IF(VLOOKUP($A4766,Parts!$A:$AM,I$1,0)="X",Z$2,"")</f>
        <v>#VALUE!</v>
      </c>
      <c r="J4766" t="e">
        <f>IF(VLOOKUP($A4766,Parts!$A:$AM,J$1,0)="X",AA$2,"")</f>
        <v>#VALUE!</v>
      </c>
      <c r="K4766" t="e">
        <f>IF(VLOOKUP($A4766,Parts!$A:$AM,K$1,0)="X",AB$2,"")</f>
        <v>#VALUE!</v>
      </c>
      <c r="L4766" t="e">
        <f>IF(VLOOKUP($A4766,Parts!$A:$AM,L$1,0)="X",AC$2,"")</f>
        <v>#VALUE!</v>
      </c>
      <c r="M4766" t="e">
        <f>IF(VLOOKUP($A4766,Parts!$A:$AM,M$1,0)="X",AD$2,"")</f>
        <v>#VALUE!</v>
      </c>
      <c r="N4766" t="e">
        <f>IF(VLOOKUP($A4766,Parts!$A:$AM,N$1,0)="X",AE$2,"")</f>
        <v>#VALUE!</v>
      </c>
      <c r="O4766" t="e">
        <f>IF(VLOOKUP($A4766,Parts!$A:$AM,O$1,0)="X",AF$2,"")</f>
        <v>#VALUE!</v>
      </c>
      <c r="P4766" t="e">
        <f t="shared" si="75"/>
        <v>#VALUE!</v>
      </c>
    </row>
    <row r="4767" spans="1:16" x14ac:dyDescent="0.25">
      <c r="A4767" t="e">
        <f>Table15[[#This Row],[Name]]</f>
        <v>#VALUE!</v>
      </c>
      <c r="B4767" t="e">
        <f>IF(VLOOKUP($A4767,Parts!$A:$AM,B$1,0)="X",S$2,"")</f>
        <v>#VALUE!</v>
      </c>
      <c r="C4767" t="e">
        <f>IF(VLOOKUP($A4767,Parts!$A:$AM,C$1,0)="X",T$2,"")</f>
        <v>#VALUE!</v>
      </c>
      <c r="D4767" t="e">
        <f>IF(VLOOKUP($A4767,Parts!$A:$AM,D$1,0)="X",U$2,"")</f>
        <v>#VALUE!</v>
      </c>
      <c r="E4767" t="e">
        <f>IF(VLOOKUP($A4767,Parts!$A:$AM,E$1,0)="X",V$2,"")</f>
        <v>#VALUE!</v>
      </c>
      <c r="F4767" t="e">
        <f>IF(VLOOKUP($A4767,Parts!$A:$AM,F$1,0)="X",W$2,"")</f>
        <v>#VALUE!</v>
      </c>
      <c r="G4767" t="e">
        <f>IF(VLOOKUP($A4767,Parts!$A:$AM,G$1,0)="X",X$2,"")</f>
        <v>#VALUE!</v>
      </c>
      <c r="H4767" t="e">
        <f>IF(VLOOKUP($A4767,Parts!$A:$AM,H$1,0)="X",Y$2,"")</f>
        <v>#VALUE!</v>
      </c>
      <c r="I4767" t="e">
        <f>IF(VLOOKUP($A4767,Parts!$A:$AM,I$1,0)="X",Z$2,"")</f>
        <v>#VALUE!</v>
      </c>
      <c r="J4767" t="e">
        <f>IF(VLOOKUP($A4767,Parts!$A:$AM,J$1,0)="X",AA$2,"")</f>
        <v>#VALUE!</v>
      </c>
      <c r="K4767" t="e">
        <f>IF(VLOOKUP($A4767,Parts!$A:$AM,K$1,0)="X",AB$2,"")</f>
        <v>#VALUE!</v>
      </c>
      <c r="L4767" t="e">
        <f>IF(VLOOKUP($A4767,Parts!$A:$AM,L$1,0)="X",AC$2,"")</f>
        <v>#VALUE!</v>
      </c>
      <c r="M4767" t="e">
        <f>IF(VLOOKUP($A4767,Parts!$A:$AM,M$1,0)="X",AD$2,"")</f>
        <v>#VALUE!</v>
      </c>
      <c r="N4767" t="e">
        <f>IF(VLOOKUP($A4767,Parts!$A:$AM,N$1,0)="X",AE$2,"")</f>
        <v>#VALUE!</v>
      </c>
      <c r="O4767" t="e">
        <f>IF(VLOOKUP($A4767,Parts!$A:$AM,O$1,0)="X",AF$2,"")</f>
        <v>#VALUE!</v>
      </c>
      <c r="P4767" t="e">
        <f t="shared" si="75"/>
        <v>#VALUE!</v>
      </c>
    </row>
    <row r="4768" spans="1:16" x14ac:dyDescent="0.25">
      <c r="A4768" t="e">
        <f>Table15[[#This Row],[Name]]</f>
        <v>#VALUE!</v>
      </c>
      <c r="B4768" t="e">
        <f>IF(VLOOKUP($A4768,Parts!$A:$AM,B$1,0)="X",S$2,"")</f>
        <v>#VALUE!</v>
      </c>
      <c r="C4768" t="e">
        <f>IF(VLOOKUP($A4768,Parts!$A:$AM,C$1,0)="X",T$2,"")</f>
        <v>#VALUE!</v>
      </c>
      <c r="D4768" t="e">
        <f>IF(VLOOKUP($A4768,Parts!$A:$AM,D$1,0)="X",U$2,"")</f>
        <v>#VALUE!</v>
      </c>
      <c r="E4768" t="e">
        <f>IF(VLOOKUP($A4768,Parts!$A:$AM,E$1,0)="X",V$2,"")</f>
        <v>#VALUE!</v>
      </c>
      <c r="F4768" t="e">
        <f>IF(VLOOKUP($A4768,Parts!$A:$AM,F$1,0)="X",W$2,"")</f>
        <v>#VALUE!</v>
      </c>
      <c r="G4768" t="e">
        <f>IF(VLOOKUP($A4768,Parts!$A:$AM,G$1,0)="X",X$2,"")</f>
        <v>#VALUE!</v>
      </c>
      <c r="H4768" t="e">
        <f>IF(VLOOKUP($A4768,Parts!$A:$AM,H$1,0)="X",Y$2,"")</f>
        <v>#VALUE!</v>
      </c>
      <c r="I4768" t="e">
        <f>IF(VLOOKUP($A4768,Parts!$A:$AM,I$1,0)="X",Z$2,"")</f>
        <v>#VALUE!</v>
      </c>
      <c r="J4768" t="e">
        <f>IF(VLOOKUP($A4768,Parts!$A:$AM,J$1,0)="X",AA$2,"")</f>
        <v>#VALUE!</v>
      </c>
      <c r="K4768" t="e">
        <f>IF(VLOOKUP($A4768,Parts!$A:$AM,K$1,0)="X",AB$2,"")</f>
        <v>#VALUE!</v>
      </c>
      <c r="L4768" t="e">
        <f>IF(VLOOKUP($A4768,Parts!$A:$AM,L$1,0)="X",AC$2,"")</f>
        <v>#VALUE!</v>
      </c>
      <c r="M4768" t="e">
        <f>IF(VLOOKUP($A4768,Parts!$A:$AM,M$1,0)="X",AD$2,"")</f>
        <v>#VALUE!</v>
      </c>
      <c r="N4768" t="e">
        <f>IF(VLOOKUP($A4768,Parts!$A:$AM,N$1,0)="X",AE$2,"")</f>
        <v>#VALUE!</v>
      </c>
      <c r="O4768" t="e">
        <f>IF(VLOOKUP($A4768,Parts!$A:$AM,O$1,0)="X",AF$2,"")</f>
        <v>#VALUE!</v>
      </c>
      <c r="P4768" t="e">
        <f t="shared" si="75"/>
        <v>#VALUE!</v>
      </c>
    </row>
    <row r="4769" spans="1:16" x14ac:dyDescent="0.25">
      <c r="A4769" t="e">
        <f>Table15[[#This Row],[Name]]</f>
        <v>#VALUE!</v>
      </c>
      <c r="B4769" t="e">
        <f>IF(VLOOKUP($A4769,Parts!$A:$AM,B$1,0)="X",S$2,"")</f>
        <v>#VALUE!</v>
      </c>
      <c r="C4769" t="e">
        <f>IF(VLOOKUP($A4769,Parts!$A:$AM,C$1,0)="X",T$2,"")</f>
        <v>#VALUE!</v>
      </c>
      <c r="D4769" t="e">
        <f>IF(VLOOKUP($A4769,Parts!$A:$AM,D$1,0)="X",U$2,"")</f>
        <v>#VALUE!</v>
      </c>
      <c r="E4769" t="e">
        <f>IF(VLOOKUP($A4769,Parts!$A:$AM,E$1,0)="X",V$2,"")</f>
        <v>#VALUE!</v>
      </c>
      <c r="F4769" t="e">
        <f>IF(VLOOKUP($A4769,Parts!$A:$AM,F$1,0)="X",W$2,"")</f>
        <v>#VALUE!</v>
      </c>
      <c r="G4769" t="e">
        <f>IF(VLOOKUP($A4769,Parts!$A:$AM,G$1,0)="X",X$2,"")</f>
        <v>#VALUE!</v>
      </c>
      <c r="H4769" t="e">
        <f>IF(VLOOKUP($A4769,Parts!$A:$AM,H$1,0)="X",Y$2,"")</f>
        <v>#VALUE!</v>
      </c>
      <c r="I4769" t="e">
        <f>IF(VLOOKUP($A4769,Parts!$A:$AM,I$1,0)="X",Z$2,"")</f>
        <v>#VALUE!</v>
      </c>
      <c r="J4769" t="e">
        <f>IF(VLOOKUP($A4769,Parts!$A:$AM,J$1,0)="X",AA$2,"")</f>
        <v>#VALUE!</v>
      </c>
      <c r="K4769" t="e">
        <f>IF(VLOOKUP($A4769,Parts!$A:$AM,K$1,0)="X",AB$2,"")</f>
        <v>#VALUE!</v>
      </c>
      <c r="L4769" t="e">
        <f>IF(VLOOKUP($A4769,Parts!$A:$AM,L$1,0)="X",AC$2,"")</f>
        <v>#VALUE!</v>
      </c>
      <c r="M4769" t="e">
        <f>IF(VLOOKUP($A4769,Parts!$A:$AM,M$1,0)="X",AD$2,"")</f>
        <v>#VALUE!</v>
      </c>
      <c r="N4769" t="e">
        <f>IF(VLOOKUP($A4769,Parts!$A:$AM,N$1,0)="X",AE$2,"")</f>
        <v>#VALUE!</v>
      </c>
      <c r="O4769" t="e">
        <f>IF(VLOOKUP($A4769,Parts!$A:$AM,O$1,0)="X",AF$2,"")</f>
        <v>#VALUE!</v>
      </c>
      <c r="P4769" t="e">
        <f t="shared" si="75"/>
        <v>#VALUE!</v>
      </c>
    </row>
    <row r="4770" spans="1:16" x14ac:dyDescent="0.25">
      <c r="A4770" t="e">
        <f>Table15[[#This Row],[Name]]</f>
        <v>#VALUE!</v>
      </c>
      <c r="B4770" t="e">
        <f>IF(VLOOKUP($A4770,Parts!$A:$AM,B$1,0)="X",S$2,"")</f>
        <v>#VALUE!</v>
      </c>
      <c r="C4770" t="e">
        <f>IF(VLOOKUP($A4770,Parts!$A:$AM,C$1,0)="X",T$2,"")</f>
        <v>#VALUE!</v>
      </c>
      <c r="D4770" t="e">
        <f>IF(VLOOKUP($A4770,Parts!$A:$AM,D$1,0)="X",U$2,"")</f>
        <v>#VALUE!</v>
      </c>
      <c r="E4770" t="e">
        <f>IF(VLOOKUP($A4770,Parts!$A:$AM,E$1,0)="X",V$2,"")</f>
        <v>#VALUE!</v>
      </c>
      <c r="F4770" t="e">
        <f>IF(VLOOKUP($A4770,Parts!$A:$AM,F$1,0)="X",W$2,"")</f>
        <v>#VALUE!</v>
      </c>
      <c r="G4770" t="e">
        <f>IF(VLOOKUP($A4770,Parts!$A:$AM,G$1,0)="X",X$2,"")</f>
        <v>#VALUE!</v>
      </c>
      <c r="H4770" t="e">
        <f>IF(VLOOKUP($A4770,Parts!$A:$AM,H$1,0)="X",Y$2,"")</f>
        <v>#VALUE!</v>
      </c>
      <c r="I4770" t="e">
        <f>IF(VLOOKUP($A4770,Parts!$A:$AM,I$1,0)="X",Z$2,"")</f>
        <v>#VALUE!</v>
      </c>
      <c r="J4770" t="e">
        <f>IF(VLOOKUP($A4770,Parts!$A:$AM,J$1,0)="X",AA$2,"")</f>
        <v>#VALUE!</v>
      </c>
      <c r="K4770" t="e">
        <f>IF(VLOOKUP($A4770,Parts!$A:$AM,K$1,0)="X",AB$2,"")</f>
        <v>#VALUE!</v>
      </c>
      <c r="L4770" t="e">
        <f>IF(VLOOKUP($A4770,Parts!$A:$AM,L$1,0)="X",AC$2,"")</f>
        <v>#VALUE!</v>
      </c>
      <c r="M4770" t="e">
        <f>IF(VLOOKUP($A4770,Parts!$A:$AM,M$1,0)="X",AD$2,"")</f>
        <v>#VALUE!</v>
      </c>
      <c r="N4770" t="e">
        <f>IF(VLOOKUP($A4770,Parts!$A:$AM,N$1,0)="X",AE$2,"")</f>
        <v>#VALUE!</v>
      </c>
      <c r="O4770" t="e">
        <f>IF(VLOOKUP($A4770,Parts!$A:$AM,O$1,0)="X",AF$2,"")</f>
        <v>#VALUE!</v>
      </c>
      <c r="P4770" t="e">
        <f t="shared" si="75"/>
        <v>#VALUE!</v>
      </c>
    </row>
    <row r="4771" spans="1:16" x14ac:dyDescent="0.25">
      <c r="A4771" t="e">
        <f>Table15[[#This Row],[Name]]</f>
        <v>#VALUE!</v>
      </c>
      <c r="B4771" t="e">
        <f>IF(VLOOKUP($A4771,Parts!$A:$AM,B$1,0)="X",S$2,"")</f>
        <v>#VALUE!</v>
      </c>
      <c r="C4771" t="e">
        <f>IF(VLOOKUP($A4771,Parts!$A:$AM,C$1,0)="X",T$2,"")</f>
        <v>#VALUE!</v>
      </c>
      <c r="D4771" t="e">
        <f>IF(VLOOKUP($A4771,Parts!$A:$AM,D$1,0)="X",U$2,"")</f>
        <v>#VALUE!</v>
      </c>
      <c r="E4771" t="e">
        <f>IF(VLOOKUP($A4771,Parts!$A:$AM,E$1,0)="X",V$2,"")</f>
        <v>#VALUE!</v>
      </c>
      <c r="F4771" t="e">
        <f>IF(VLOOKUP($A4771,Parts!$A:$AM,F$1,0)="X",W$2,"")</f>
        <v>#VALUE!</v>
      </c>
      <c r="G4771" t="e">
        <f>IF(VLOOKUP($A4771,Parts!$A:$AM,G$1,0)="X",X$2,"")</f>
        <v>#VALUE!</v>
      </c>
      <c r="H4771" t="e">
        <f>IF(VLOOKUP($A4771,Parts!$A:$AM,H$1,0)="X",Y$2,"")</f>
        <v>#VALUE!</v>
      </c>
      <c r="I4771" t="e">
        <f>IF(VLOOKUP($A4771,Parts!$A:$AM,I$1,0)="X",Z$2,"")</f>
        <v>#VALUE!</v>
      </c>
      <c r="J4771" t="e">
        <f>IF(VLOOKUP($A4771,Parts!$A:$AM,J$1,0)="X",AA$2,"")</f>
        <v>#VALUE!</v>
      </c>
      <c r="K4771" t="e">
        <f>IF(VLOOKUP($A4771,Parts!$A:$AM,K$1,0)="X",AB$2,"")</f>
        <v>#VALUE!</v>
      </c>
      <c r="L4771" t="e">
        <f>IF(VLOOKUP($A4771,Parts!$A:$AM,L$1,0)="X",AC$2,"")</f>
        <v>#VALUE!</v>
      </c>
      <c r="M4771" t="e">
        <f>IF(VLOOKUP($A4771,Parts!$A:$AM,M$1,0)="X",AD$2,"")</f>
        <v>#VALUE!</v>
      </c>
      <c r="N4771" t="e">
        <f>IF(VLOOKUP($A4771,Parts!$A:$AM,N$1,0)="X",AE$2,"")</f>
        <v>#VALUE!</v>
      </c>
      <c r="O4771" t="e">
        <f>IF(VLOOKUP($A4771,Parts!$A:$AM,O$1,0)="X",AF$2,"")</f>
        <v>#VALUE!</v>
      </c>
      <c r="P4771" t="e">
        <f t="shared" si="75"/>
        <v>#VALUE!</v>
      </c>
    </row>
    <row r="4772" spans="1:16" x14ac:dyDescent="0.25">
      <c r="A4772" t="e">
        <f>Table15[[#This Row],[Name]]</f>
        <v>#VALUE!</v>
      </c>
      <c r="B4772" t="e">
        <f>IF(VLOOKUP($A4772,Parts!$A:$AM,B$1,0)="X",S$2,"")</f>
        <v>#VALUE!</v>
      </c>
      <c r="C4772" t="e">
        <f>IF(VLOOKUP($A4772,Parts!$A:$AM,C$1,0)="X",T$2,"")</f>
        <v>#VALUE!</v>
      </c>
      <c r="D4772" t="e">
        <f>IF(VLOOKUP($A4772,Parts!$A:$AM,D$1,0)="X",U$2,"")</f>
        <v>#VALUE!</v>
      </c>
      <c r="E4772" t="e">
        <f>IF(VLOOKUP($A4772,Parts!$A:$AM,E$1,0)="X",V$2,"")</f>
        <v>#VALUE!</v>
      </c>
      <c r="F4772" t="e">
        <f>IF(VLOOKUP($A4772,Parts!$A:$AM,F$1,0)="X",W$2,"")</f>
        <v>#VALUE!</v>
      </c>
      <c r="G4772" t="e">
        <f>IF(VLOOKUP($A4772,Parts!$A:$AM,G$1,0)="X",X$2,"")</f>
        <v>#VALUE!</v>
      </c>
      <c r="H4772" t="e">
        <f>IF(VLOOKUP($A4772,Parts!$A:$AM,H$1,0)="X",Y$2,"")</f>
        <v>#VALUE!</v>
      </c>
      <c r="I4772" t="e">
        <f>IF(VLOOKUP($A4772,Parts!$A:$AM,I$1,0)="X",Z$2,"")</f>
        <v>#VALUE!</v>
      </c>
      <c r="J4772" t="e">
        <f>IF(VLOOKUP($A4772,Parts!$A:$AM,J$1,0)="X",AA$2,"")</f>
        <v>#VALUE!</v>
      </c>
      <c r="K4772" t="e">
        <f>IF(VLOOKUP($A4772,Parts!$A:$AM,K$1,0)="X",AB$2,"")</f>
        <v>#VALUE!</v>
      </c>
      <c r="L4772" t="e">
        <f>IF(VLOOKUP($A4772,Parts!$A:$AM,L$1,0)="X",AC$2,"")</f>
        <v>#VALUE!</v>
      </c>
      <c r="M4772" t="e">
        <f>IF(VLOOKUP($A4772,Parts!$A:$AM,M$1,0)="X",AD$2,"")</f>
        <v>#VALUE!</v>
      </c>
      <c r="N4772" t="e">
        <f>IF(VLOOKUP($A4772,Parts!$A:$AM,N$1,0)="X",AE$2,"")</f>
        <v>#VALUE!</v>
      </c>
      <c r="O4772" t="e">
        <f>IF(VLOOKUP($A4772,Parts!$A:$AM,O$1,0)="X",AF$2,"")</f>
        <v>#VALUE!</v>
      </c>
      <c r="P4772" t="e">
        <f t="shared" si="75"/>
        <v>#VALUE!</v>
      </c>
    </row>
    <row r="4773" spans="1:16" x14ac:dyDescent="0.25">
      <c r="A4773" t="e">
        <f>Table15[[#This Row],[Name]]</f>
        <v>#VALUE!</v>
      </c>
      <c r="B4773" t="e">
        <f>IF(VLOOKUP($A4773,Parts!$A:$AM,B$1,0)="X",S$2,"")</f>
        <v>#VALUE!</v>
      </c>
      <c r="C4773" t="e">
        <f>IF(VLOOKUP($A4773,Parts!$A:$AM,C$1,0)="X",T$2,"")</f>
        <v>#VALUE!</v>
      </c>
      <c r="D4773" t="e">
        <f>IF(VLOOKUP($A4773,Parts!$A:$AM,D$1,0)="X",U$2,"")</f>
        <v>#VALUE!</v>
      </c>
      <c r="E4773" t="e">
        <f>IF(VLOOKUP($A4773,Parts!$A:$AM,E$1,0)="X",V$2,"")</f>
        <v>#VALUE!</v>
      </c>
      <c r="F4773" t="e">
        <f>IF(VLOOKUP($A4773,Parts!$A:$AM,F$1,0)="X",W$2,"")</f>
        <v>#VALUE!</v>
      </c>
      <c r="G4773" t="e">
        <f>IF(VLOOKUP($A4773,Parts!$A:$AM,G$1,0)="X",X$2,"")</f>
        <v>#VALUE!</v>
      </c>
      <c r="H4773" t="e">
        <f>IF(VLOOKUP($A4773,Parts!$A:$AM,H$1,0)="X",Y$2,"")</f>
        <v>#VALUE!</v>
      </c>
      <c r="I4773" t="e">
        <f>IF(VLOOKUP($A4773,Parts!$A:$AM,I$1,0)="X",Z$2,"")</f>
        <v>#VALUE!</v>
      </c>
      <c r="J4773" t="e">
        <f>IF(VLOOKUP($A4773,Parts!$A:$AM,J$1,0)="X",AA$2,"")</f>
        <v>#VALUE!</v>
      </c>
      <c r="K4773" t="e">
        <f>IF(VLOOKUP($A4773,Parts!$A:$AM,K$1,0)="X",AB$2,"")</f>
        <v>#VALUE!</v>
      </c>
      <c r="L4773" t="e">
        <f>IF(VLOOKUP($A4773,Parts!$A:$AM,L$1,0)="X",AC$2,"")</f>
        <v>#VALUE!</v>
      </c>
      <c r="M4773" t="e">
        <f>IF(VLOOKUP($A4773,Parts!$A:$AM,M$1,0)="X",AD$2,"")</f>
        <v>#VALUE!</v>
      </c>
      <c r="N4773" t="e">
        <f>IF(VLOOKUP($A4773,Parts!$A:$AM,N$1,0)="X",AE$2,"")</f>
        <v>#VALUE!</v>
      </c>
      <c r="O4773" t="e">
        <f>IF(VLOOKUP($A4773,Parts!$A:$AM,O$1,0)="X",AF$2,"")</f>
        <v>#VALUE!</v>
      </c>
      <c r="P4773" t="e">
        <f t="shared" si="75"/>
        <v>#VALUE!</v>
      </c>
    </row>
    <row r="4774" spans="1:16" x14ac:dyDescent="0.25">
      <c r="A4774" t="e">
        <f>Table15[[#This Row],[Name]]</f>
        <v>#VALUE!</v>
      </c>
      <c r="B4774" t="e">
        <f>IF(VLOOKUP($A4774,Parts!$A:$AM,B$1,0)="X",S$2,"")</f>
        <v>#VALUE!</v>
      </c>
      <c r="C4774" t="e">
        <f>IF(VLOOKUP($A4774,Parts!$A:$AM,C$1,0)="X",T$2,"")</f>
        <v>#VALUE!</v>
      </c>
      <c r="D4774" t="e">
        <f>IF(VLOOKUP($A4774,Parts!$A:$AM,D$1,0)="X",U$2,"")</f>
        <v>#VALUE!</v>
      </c>
      <c r="E4774" t="e">
        <f>IF(VLOOKUP($A4774,Parts!$A:$AM,E$1,0)="X",V$2,"")</f>
        <v>#VALUE!</v>
      </c>
      <c r="F4774" t="e">
        <f>IF(VLOOKUP($A4774,Parts!$A:$AM,F$1,0)="X",W$2,"")</f>
        <v>#VALUE!</v>
      </c>
      <c r="G4774" t="e">
        <f>IF(VLOOKUP($A4774,Parts!$A:$AM,G$1,0)="X",X$2,"")</f>
        <v>#VALUE!</v>
      </c>
      <c r="H4774" t="e">
        <f>IF(VLOOKUP($A4774,Parts!$A:$AM,H$1,0)="X",Y$2,"")</f>
        <v>#VALUE!</v>
      </c>
      <c r="I4774" t="e">
        <f>IF(VLOOKUP($A4774,Parts!$A:$AM,I$1,0)="X",Z$2,"")</f>
        <v>#VALUE!</v>
      </c>
      <c r="J4774" t="e">
        <f>IF(VLOOKUP($A4774,Parts!$A:$AM,J$1,0)="X",AA$2,"")</f>
        <v>#VALUE!</v>
      </c>
      <c r="K4774" t="e">
        <f>IF(VLOOKUP($A4774,Parts!$A:$AM,K$1,0)="X",AB$2,"")</f>
        <v>#VALUE!</v>
      </c>
      <c r="L4774" t="e">
        <f>IF(VLOOKUP($A4774,Parts!$A:$AM,L$1,0)="X",AC$2,"")</f>
        <v>#VALUE!</v>
      </c>
      <c r="M4774" t="e">
        <f>IF(VLOOKUP($A4774,Parts!$A:$AM,M$1,0)="X",AD$2,"")</f>
        <v>#VALUE!</v>
      </c>
      <c r="N4774" t="e">
        <f>IF(VLOOKUP($A4774,Parts!$A:$AM,N$1,0)="X",AE$2,"")</f>
        <v>#VALUE!</v>
      </c>
      <c r="O4774" t="e">
        <f>IF(VLOOKUP($A4774,Parts!$A:$AM,O$1,0)="X",AF$2,"")</f>
        <v>#VALUE!</v>
      </c>
      <c r="P4774" t="e">
        <f t="shared" si="75"/>
        <v>#VALUE!</v>
      </c>
    </row>
    <row r="4775" spans="1:16" x14ac:dyDescent="0.25">
      <c r="A4775" t="e">
        <f>Table15[[#This Row],[Name]]</f>
        <v>#VALUE!</v>
      </c>
      <c r="B4775" t="e">
        <f>IF(VLOOKUP($A4775,Parts!$A:$AM,B$1,0)="X",S$2,"")</f>
        <v>#VALUE!</v>
      </c>
      <c r="C4775" t="e">
        <f>IF(VLOOKUP($A4775,Parts!$A:$AM,C$1,0)="X",T$2,"")</f>
        <v>#VALUE!</v>
      </c>
      <c r="D4775" t="e">
        <f>IF(VLOOKUP($A4775,Parts!$A:$AM,D$1,0)="X",U$2,"")</f>
        <v>#VALUE!</v>
      </c>
      <c r="E4775" t="e">
        <f>IF(VLOOKUP($A4775,Parts!$A:$AM,E$1,0)="X",V$2,"")</f>
        <v>#VALUE!</v>
      </c>
      <c r="F4775" t="e">
        <f>IF(VLOOKUP($A4775,Parts!$A:$AM,F$1,0)="X",W$2,"")</f>
        <v>#VALUE!</v>
      </c>
      <c r="G4775" t="e">
        <f>IF(VLOOKUP($A4775,Parts!$A:$AM,G$1,0)="X",X$2,"")</f>
        <v>#VALUE!</v>
      </c>
      <c r="H4775" t="e">
        <f>IF(VLOOKUP($A4775,Parts!$A:$AM,H$1,0)="X",Y$2,"")</f>
        <v>#VALUE!</v>
      </c>
      <c r="I4775" t="e">
        <f>IF(VLOOKUP($A4775,Parts!$A:$AM,I$1,0)="X",Z$2,"")</f>
        <v>#VALUE!</v>
      </c>
      <c r="J4775" t="e">
        <f>IF(VLOOKUP($A4775,Parts!$A:$AM,J$1,0)="X",AA$2,"")</f>
        <v>#VALUE!</v>
      </c>
      <c r="K4775" t="e">
        <f>IF(VLOOKUP($A4775,Parts!$A:$AM,K$1,0)="X",AB$2,"")</f>
        <v>#VALUE!</v>
      </c>
      <c r="L4775" t="e">
        <f>IF(VLOOKUP($A4775,Parts!$A:$AM,L$1,0)="X",AC$2,"")</f>
        <v>#VALUE!</v>
      </c>
      <c r="M4775" t="e">
        <f>IF(VLOOKUP($A4775,Parts!$A:$AM,M$1,0)="X",AD$2,"")</f>
        <v>#VALUE!</v>
      </c>
      <c r="N4775" t="e">
        <f>IF(VLOOKUP($A4775,Parts!$A:$AM,N$1,0)="X",AE$2,"")</f>
        <v>#VALUE!</v>
      </c>
      <c r="O4775" t="e">
        <f>IF(VLOOKUP($A4775,Parts!$A:$AM,O$1,0)="X",AF$2,"")</f>
        <v>#VALUE!</v>
      </c>
      <c r="P4775" t="e">
        <f t="shared" si="75"/>
        <v>#VALUE!</v>
      </c>
    </row>
    <row r="4776" spans="1:16" x14ac:dyDescent="0.25">
      <c r="A4776" t="e">
        <f>Table15[[#This Row],[Name]]</f>
        <v>#VALUE!</v>
      </c>
      <c r="B4776" t="e">
        <f>IF(VLOOKUP($A4776,Parts!$A:$AM,B$1,0)="X",S$2,"")</f>
        <v>#VALUE!</v>
      </c>
      <c r="C4776" t="e">
        <f>IF(VLOOKUP($A4776,Parts!$A:$AM,C$1,0)="X",T$2,"")</f>
        <v>#VALUE!</v>
      </c>
      <c r="D4776" t="e">
        <f>IF(VLOOKUP($A4776,Parts!$A:$AM,D$1,0)="X",U$2,"")</f>
        <v>#VALUE!</v>
      </c>
      <c r="E4776" t="e">
        <f>IF(VLOOKUP($A4776,Parts!$A:$AM,E$1,0)="X",V$2,"")</f>
        <v>#VALUE!</v>
      </c>
      <c r="F4776" t="e">
        <f>IF(VLOOKUP($A4776,Parts!$A:$AM,F$1,0)="X",W$2,"")</f>
        <v>#VALUE!</v>
      </c>
      <c r="G4776" t="e">
        <f>IF(VLOOKUP($A4776,Parts!$A:$AM,G$1,0)="X",X$2,"")</f>
        <v>#VALUE!</v>
      </c>
      <c r="H4776" t="e">
        <f>IF(VLOOKUP($A4776,Parts!$A:$AM,H$1,0)="X",Y$2,"")</f>
        <v>#VALUE!</v>
      </c>
      <c r="I4776" t="e">
        <f>IF(VLOOKUP($A4776,Parts!$A:$AM,I$1,0)="X",Z$2,"")</f>
        <v>#VALUE!</v>
      </c>
      <c r="J4776" t="e">
        <f>IF(VLOOKUP($A4776,Parts!$A:$AM,J$1,0)="X",AA$2,"")</f>
        <v>#VALUE!</v>
      </c>
      <c r="K4776" t="e">
        <f>IF(VLOOKUP($A4776,Parts!$A:$AM,K$1,0)="X",AB$2,"")</f>
        <v>#VALUE!</v>
      </c>
      <c r="L4776" t="e">
        <f>IF(VLOOKUP($A4776,Parts!$A:$AM,L$1,0)="X",AC$2,"")</f>
        <v>#VALUE!</v>
      </c>
      <c r="M4776" t="e">
        <f>IF(VLOOKUP($A4776,Parts!$A:$AM,M$1,0)="X",AD$2,"")</f>
        <v>#VALUE!</v>
      </c>
      <c r="N4776" t="e">
        <f>IF(VLOOKUP($A4776,Parts!$A:$AM,N$1,0)="X",AE$2,"")</f>
        <v>#VALUE!</v>
      </c>
      <c r="O4776" t="e">
        <f>IF(VLOOKUP($A4776,Parts!$A:$AM,O$1,0)="X",AF$2,"")</f>
        <v>#VALUE!</v>
      </c>
      <c r="P4776" t="e">
        <f t="shared" si="75"/>
        <v>#VALUE!</v>
      </c>
    </row>
    <row r="4777" spans="1:16" x14ac:dyDescent="0.25">
      <c r="A4777" t="e">
        <f>Table15[[#This Row],[Name]]</f>
        <v>#VALUE!</v>
      </c>
      <c r="B4777" t="e">
        <f>IF(VLOOKUP($A4777,Parts!$A:$AM,B$1,0)="X",S$2,"")</f>
        <v>#VALUE!</v>
      </c>
      <c r="C4777" t="e">
        <f>IF(VLOOKUP($A4777,Parts!$A:$AM,C$1,0)="X",T$2,"")</f>
        <v>#VALUE!</v>
      </c>
      <c r="D4777" t="e">
        <f>IF(VLOOKUP($A4777,Parts!$A:$AM,D$1,0)="X",U$2,"")</f>
        <v>#VALUE!</v>
      </c>
      <c r="E4777" t="e">
        <f>IF(VLOOKUP($A4777,Parts!$A:$AM,E$1,0)="X",V$2,"")</f>
        <v>#VALUE!</v>
      </c>
      <c r="F4777" t="e">
        <f>IF(VLOOKUP($A4777,Parts!$A:$AM,F$1,0)="X",W$2,"")</f>
        <v>#VALUE!</v>
      </c>
      <c r="G4777" t="e">
        <f>IF(VLOOKUP($A4777,Parts!$A:$AM,G$1,0)="X",X$2,"")</f>
        <v>#VALUE!</v>
      </c>
      <c r="H4777" t="e">
        <f>IF(VLOOKUP($A4777,Parts!$A:$AM,H$1,0)="X",Y$2,"")</f>
        <v>#VALUE!</v>
      </c>
      <c r="I4777" t="e">
        <f>IF(VLOOKUP($A4777,Parts!$A:$AM,I$1,0)="X",Z$2,"")</f>
        <v>#VALUE!</v>
      </c>
      <c r="J4777" t="e">
        <f>IF(VLOOKUP($A4777,Parts!$A:$AM,J$1,0)="X",AA$2,"")</f>
        <v>#VALUE!</v>
      </c>
      <c r="K4777" t="e">
        <f>IF(VLOOKUP($A4777,Parts!$A:$AM,K$1,0)="X",AB$2,"")</f>
        <v>#VALUE!</v>
      </c>
      <c r="L4777" t="e">
        <f>IF(VLOOKUP($A4777,Parts!$A:$AM,L$1,0)="X",AC$2,"")</f>
        <v>#VALUE!</v>
      </c>
      <c r="M4777" t="e">
        <f>IF(VLOOKUP($A4777,Parts!$A:$AM,M$1,0)="X",AD$2,"")</f>
        <v>#VALUE!</v>
      </c>
      <c r="N4777" t="e">
        <f>IF(VLOOKUP($A4777,Parts!$A:$AM,N$1,0)="X",AE$2,"")</f>
        <v>#VALUE!</v>
      </c>
      <c r="O4777" t="e">
        <f>IF(VLOOKUP($A4777,Parts!$A:$AM,O$1,0)="X",AF$2,"")</f>
        <v>#VALUE!</v>
      </c>
      <c r="P4777" t="e">
        <f t="shared" si="75"/>
        <v>#VALUE!</v>
      </c>
    </row>
    <row r="4778" spans="1:16" x14ac:dyDescent="0.25">
      <c r="A4778" t="e">
        <f>Table15[[#This Row],[Name]]</f>
        <v>#VALUE!</v>
      </c>
      <c r="B4778" t="e">
        <f>IF(VLOOKUP($A4778,Parts!$A:$AM,B$1,0)="X",S$2,"")</f>
        <v>#VALUE!</v>
      </c>
      <c r="C4778" t="e">
        <f>IF(VLOOKUP($A4778,Parts!$A:$AM,C$1,0)="X",T$2,"")</f>
        <v>#VALUE!</v>
      </c>
      <c r="D4778" t="e">
        <f>IF(VLOOKUP($A4778,Parts!$A:$AM,D$1,0)="X",U$2,"")</f>
        <v>#VALUE!</v>
      </c>
      <c r="E4778" t="e">
        <f>IF(VLOOKUP($A4778,Parts!$A:$AM,E$1,0)="X",V$2,"")</f>
        <v>#VALUE!</v>
      </c>
      <c r="F4778" t="e">
        <f>IF(VLOOKUP($A4778,Parts!$A:$AM,F$1,0)="X",W$2,"")</f>
        <v>#VALUE!</v>
      </c>
      <c r="G4778" t="e">
        <f>IF(VLOOKUP($A4778,Parts!$A:$AM,G$1,0)="X",X$2,"")</f>
        <v>#VALUE!</v>
      </c>
      <c r="H4778" t="e">
        <f>IF(VLOOKUP($A4778,Parts!$A:$AM,H$1,0)="X",Y$2,"")</f>
        <v>#VALUE!</v>
      </c>
      <c r="I4778" t="e">
        <f>IF(VLOOKUP($A4778,Parts!$A:$AM,I$1,0)="X",Z$2,"")</f>
        <v>#VALUE!</v>
      </c>
      <c r="J4778" t="e">
        <f>IF(VLOOKUP($A4778,Parts!$A:$AM,J$1,0)="X",AA$2,"")</f>
        <v>#VALUE!</v>
      </c>
      <c r="K4778" t="e">
        <f>IF(VLOOKUP($A4778,Parts!$A:$AM,K$1,0)="X",AB$2,"")</f>
        <v>#VALUE!</v>
      </c>
      <c r="L4778" t="e">
        <f>IF(VLOOKUP($A4778,Parts!$A:$AM,L$1,0)="X",AC$2,"")</f>
        <v>#VALUE!</v>
      </c>
      <c r="M4778" t="e">
        <f>IF(VLOOKUP($A4778,Parts!$A:$AM,M$1,0)="X",AD$2,"")</f>
        <v>#VALUE!</v>
      </c>
      <c r="N4778" t="e">
        <f>IF(VLOOKUP($A4778,Parts!$A:$AM,N$1,0)="X",AE$2,"")</f>
        <v>#VALUE!</v>
      </c>
      <c r="O4778" t="e">
        <f>IF(VLOOKUP($A4778,Parts!$A:$AM,O$1,0)="X",AF$2,"")</f>
        <v>#VALUE!</v>
      </c>
      <c r="P4778" t="e">
        <f t="shared" si="75"/>
        <v>#VALUE!</v>
      </c>
    </row>
    <row r="4779" spans="1:16" x14ac:dyDescent="0.25">
      <c r="A4779" t="e">
        <f>Table15[[#This Row],[Name]]</f>
        <v>#VALUE!</v>
      </c>
      <c r="B4779" t="e">
        <f>IF(VLOOKUP($A4779,Parts!$A:$AM,B$1,0)="X",S$2,"")</f>
        <v>#VALUE!</v>
      </c>
      <c r="C4779" t="e">
        <f>IF(VLOOKUP($A4779,Parts!$A:$AM,C$1,0)="X",T$2,"")</f>
        <v>#VALUE!</v>
      </c>
      <c r="D4779" t="e">
        <f>IF(VLOOKUP($A4779,Parts!$A:$AM,D$1,0)="X",U$2,"")</f>
        <v>#VALUE!</v>
      </c>
      <c r="E4779" t="e">
        <f>IF(VLOOKUP($A4779,Parts!$A:$AM,E$1,0)="X",V$2,"")</f>
        <v>#VALUE!</v>
      </c>
      <c r="F4779" t="e">
        <f>IF(VLOOKUP($A4779,Parts!$A:$AM,F$1,0)="X",W$2,"")</f>
        <v>#VALUE!</v>
      </c>
      <c r="G4779" t="e">
        <f>IF(VLOOKUP($A4779,Parts!$A:$AM,G$1,0)="X",X$2,"")</f>
        <v>#VALUE!</v>
      </c>
      <c r="H4779" t="e">
        <f>IF(VLOOKUP($A4779,Parts!$A:$AM,H$1,0)="X",Y$2,"")</f>
        <v>#VALUE!</v>
      </c>
      <c r="I4779" t="e">
        <f>IF(VLOOKUP($A4779,Parts!$A:$AM,I$1,0)="X",Z$2,"")</f>
        <v>#VALUE!</v>
      </c>
      <c r="J4779" t="e">
        <f>IF(VLOOKUP($A4779,Parts!$A:$AM,J$1,0)="X",AA$2,"")</f>
        <v>#VALUE!</v>
      </c>
      <c r="K4779" t="e">
        <f>IF(VLOOKUP($A4779,Parts!$A:$AM,K$1,0)="X",AB$2,"")</f>
        <v>#VALUE!</v>
      </c>
      <c r="L4779" t="e">
        <f>IF(VLOOKUP($A4779,Parts!$A:$AM,L$1,0)="X",AC$2,"")</f>
        <v>#VALUE!</v>
      </c>
      <c r="M4779" t="e">
        <f>IF(VLOOKUP($A4779,Parts!$A:$AM,M$1,0)="X",AD$2,"")</f>
        <v>#VALUE!</v>
      </c>
      <c r="N4779" t="e">
        <f>IF(VLOOKUP($A4779,Parts!$A:$AM,N$1,0)="X",AE$2,"")</f>
        <v>#VALUE!</v>
      </c>
      <c r="O4779" t="e">
        <f>IF(VLOOKUP($A4779,Parts!$A:$AM,O$1,0)="X",AF$2,"")</f>
        <v>#VALUE!</v>
      </c>
      <c r="P4779" t="e">
        <f t="shared" si="75"/>
        <v>#VALUE!</v>
      </c>
    </row>
    <row r="4780" spans="1:16" x14ac:dyDescent="0.25">
      <c r="A4780" t="e">
        <f>Table15[[#This Row],[Name]]</f>
        <v>#VALUE!</v>
      </c>
      <c r="B4780" t="e">
        <f>IF(VLOOKUP($A4780,Parts!$A:$AM,B$1,0)="X",S$2,"")</f>
        <v>#VALUE!</v>
      </c>
      <c r="C4780" t="e">
        <f>IF(VLOOKUP($A4780,Parts!$A:$AM,C$1,0)="X",T$2,"")</f>
        <v>#VALUE!</v>
      </c>
      <c r="D4780" t="e">
        <f>IF(VLOOKUP($A4780,Parts!$A:$AM,D$1,0)="X",U$2,"")</f>
        <v>#VALUE!</v>
      </c>
      <c r="E4780" t="e">
        <f>IF(VLOOKUP($A4780,Parts!$A:$AM,E$1,0)="X",V$2,"")</f>
        <v>#VALUE!</v>
      </c>
      <c r="F4780" t="e">
        <f>IF(VLOOKUP($A4780,Parts!$A:$AM,F$1,0)="X",W$2,"")</f>
        <v>#VALUE!</v>
      </c>
      <c r="G4780" t="e">
        <f>IF(VLOOKUP($A4780,Parts!$A:$AM,G$1,0)="X",X$2,"")</f>
        <v>#VALUE!</v>
      </c>
      <c r="H4780" t="e">
        <f>IF(VLOOKUP($A4780,Parts!$A:$AM,H$1,0)="X",Y$2,"")</f>
        <v>#VALUE!</v>
      </c>
      <c r="I4780" t="e">
        <f>IF(VLOOKUP($A4780,Parts!$A:$AM,I$1,0)="X",Z$2,"")</f>
        <v>#VALUE!</v>
      </c>
      <c r="J4780" t="e">
        <f>IF(VLOOKUP($A4780,Parts!$A:$AM,J$1,0)="X",AA$2,"")</f>
        <v>#VALUE!</v>
      </c>
      <c r="K4780" t="e">
        <f>IF(VLOOKUP($A4780,Parts!$A:$AM,K$1,0)="X",AB$2,"")</f>
        <v>#VALUE!</v>
      </c>
      <c r="L4780" t="e">
        <f>IF(VLOOKUP($A4780,Parts!$A:$AM,L$1,0)="X",AC$2,"")</f>
        <v>#VALUE!</v>
      </c>
      <c r="M4780" t="e">
        <f>IF(VLOOKUP($A4780,Parts!$A:$AM,M$1,0)="X",AD$2,"")</f>
        <v>#VALUE!</v>
      </c>
      <c r="N4780" t="e">
        <f>IF(VLOOKUP($A4780,Parts!$A:$AM,N$1,0)="X",AE$2,"")</f>
        <v>#VALUE!</v>
      </c>
      <c r="O4780" t="e">
        <f>IF(VLOOKUP($A4780,Parts!$A:$AM,O$1,0)="X",AF$2,"")</f>
        <v>#VALUE!</v>
      </c>
      <c r="P4780" t="e">
        <f t="shared" si="75"/>
        <v>#VALUE!</v>
      </c>
    </row>
    <row r="4781" spans="1:16" x14ac:dyDescent="0.25">
      <c r="A4781" t="e">
        <f>Table15[[#This Row],[Name]]</f>
        <v>#VALUE!</v>
      </c>
      <c r="B4781" t="e">
        <f>IF(VLOOKUP($A4781,Parts!$A:$AM,B$1,0)="X",S$2,"")</f>
        <v>#VALUE!</v>
      </c>
      <c r="C4781" t="e">
        <f>IF(VLOOKUP($A4781,Parts!$A:$AM,C$1,0)="X",T$2,"")</f>
        <v>#VALUE!</v>
      </c>
      <c r="D4781" t="e">
        <f>IF(VLOOKUP($A4781,Parts!$A:$AM,D$1,0)="X",U$2,"")</f>
        <v>#VALUE!</v>
      </c>
      <c r="E4781" t="e">
        <f>IF(VLOOKUP($A4781,Parts!$A:$AM,E$1,0)="X",V$2,"")</f>
        <v>#VALUE!</v>
      </c>
      <c r="F4781" t="e">
        <f>IF(VLOOKUP($A4781,Parts!$A:$AM,F$1,0)="X",W$2,"")</f>
        <v>#VALUE!</v>
      </c>
      <c r="G4781" t="e">
        <f>IF(VLOOKUP($A4781,Parts!$A:$AM,G$1,0)="X",X$2,"")</f>
        <v>#VALUE!</v>
      </c>
      <c r="H4781" t="e">
        <f>IF(VLOOKUP($A4781,Parts!$A:$AM,H$1,0)="X",Y$2,"")</f>
        <v>#VALUE!</v>
      </c>
      <c r="I4781" t="e">
        <f>IF(VLOOKUP($A4781,Parts!$A:$AM,I$1,0)="X",Z$2,"")</f>
        <v>#VALUE!</v>
      </c>
      <c r="J4781" t="e">
        <f>IF(VLOOKUP($A4781,Parts!$A:$AM,J$1,0)="X",AA$2,"")</f>
        <v>#VALUE!</v>
      </c>
      <c r="K4781" t="e">
        <f>IF(VLOOKUP($A4781,Parts!$A:$AM,K$1,0)="X",AB$2,"")</f>
        <v>#VALUE!</v>
      </c>
      <c r="L4781" t="e">
        <f>IF(VLOOKUP($A4781,Parts!$A:$AM,L$1,0)="X",AC$2,"")</f>
        <v>#VALUE!</v>
      </c>
      <c r="M4781" t="e">
        <f>IF(VLOOKUP($A4781,Parts!$A:$AM,M$1,0)="X",AD$2,"")</f>
        <v>#VALUE!</v>
      </c>
      <c r="N4781" t="e">
        <f>IF(VLOOKUP($A4781,Parts!$A:$AM,N$1,0)="X",AE$2,"")</f>
        <v>#VALUE!</v>
      </c>
      <c r="O4781" t="e">
        <f>IF(VLOOKUP($A4781,Parts!$A:$AM,O$1,0)="X",AF$2,"")</f>
        <v>#VALUE!</v>
      </c>
      <c r="P4781" t="e">
        <f t="shared" si="75"/>
        <v>#VALUE!</v>
      </c>
    </row>
    <row r="4782" spans="1:16" x14ac:dyDescent="0.25">
      <c r="A4782" t="e">
        <f>Table15[[#This Row],[Name]]</f>
        <v>#VALUE!</v>
      </c>
      <c r="B4782" t="e">
        <f>IF(VLOOKUP($A4782,Parts!$A:$AM,B$1,0)="X",S$2,"")</f>
        <v>#VALUE!</v>
      </c>
      <c r="C4782" t="e">
        <f>IF(VLOOKUP($A4782,Parts!$A:$AM,C$1,0)="X",T$2,"")</f>
        <v>#VALUE!</v>
      </c>
      <c r="D4782" t="e">
        <f>IF(VLOOKUP($A4782,Parts!$A:$AM,D$1,0)="X",U$2,"")</f>
        <v>#VALUE!</v>
      </c>
      <c r="E4782" t="e">
        <f>IF(VLOOKUP($A4782,Parts!$A:$AM,E$1,0)="X",V$2,"")</f>
        <v>#VALUE!</v>
      </c>
      <c r="F4782" t="e">
        <f>IF(VLOOKUP($A4782,Parts!$A:$AM,F$1,0)="X",W$2,"")</f>
        <v>#VALUE!</v>
      </c>
      <c r="G4782" t="e">
        <f>IF(VLOOKUP($A4782,Parts!$A:$AM,G$1,0)="X",X$2,"")</f>
        <v>#VALUE!</v>
      </c>
      <c r="H4782" t="e">
        <f>IF(VLOOKUP($A4782,Parts!$A:$AM,H$1,0)="X",Y$2,"")</f>
        <v>#VALUE!</v>
      </c>
      <c r="I4782" t="e">
        <f>IF(VLOOKUP($A4782,Parts!$A:$AM,I$1,0)="X",Z$2,"")</f>
        <v>#VALUE!</v>
      </c>
      <c r="J4782" t="e">
        <f>IF(VLOOKUP($A4782,Parts!$A:$AM,J$1,0)="X",AA$2,"")</f>
        <v>#VALUE!</v>
      </c>
      <c r="K4782" t="e">
        <f>IF(VLOOKUP($A4782,Parts!$A:$AM,K$1,0)="X",AB$2,"")</f>
        <v>#VALUE!</v>
      </c>
      <c r="L4782" t="e">
        <f>IF(VLOOKUP($A4782,Parts!$A:$AM,L$1,0)="X",AC$2,"")</f>
        <v>#VALUE!</v>
      </c>
      <c r="M4782" t="e">
        <f>IF(VLOOKUP($A4782,Parts!$A:$AM,M$1,0)="X",AD$2,"")</f>
        <v>#VALUE!</v>
      </c>
      <c r="N4782" t="e">
        <f>IF(VLOOKUP($A4782,Parts!$A:$AM,N$1,0)="X",AE$2,"")</f>
        <v>#VALUE!</v>
      </c>
      <c r="O4782" t="e">
        <f>IF(VLOOKUP($A4782,Parts!$A:$AM,O$1,0)="X",AF$2,"")</f>
        <v>#VALUE!</v>
      </c>
      <c r="P4782" t="e">
        <f t="shared" si="75"/>
        <v>#VALUE!</v>
      </c>
    </row>
    <row r="4783" spans="1:16" x14ac:dyDescent="0.25">
      <c r="A4783" t="e">
        <f>Table15[[#This Row],[Name]]</f>
        <v>#VALUE!</v>
      </c>
      <c r="B4783" t="e">
        <f>IF(VLOOKUP($A4783,Parts!$A:$AM,B$1,0)="X",S$2,"")</f>
        <v>#VALUE!</v>
      </c>
      <c r="C4783" t="e">
        <f>IF(VLOOKUP($A4783,Parts!$A:$AM,C$1,0)="X",T$2,"")</f>
        <v>#VALUE!</v>
      </c>
      <c r="D4783" t="e">
        <f>IF(VLOOKUP($A4783,Parts!$A:$AM,D$1,0)="X",U$2,"")</f>
        <v>#VALUE!</v>
      </c>
      <c r="E4783" t="e">
        <f>IF(VLOOKUP($A4783,Parts!$A:$AM,E$1,0)="X",V$2,"")</f>
        <v>#VALUE!</v>
      </c>
      <c r="F4783" t="e">
        <f>IF(VLOOKUP($A4783,Parts!$A:$AM,F$1,0)="X",W$2,"")</f>
        <v>#VALUE!</v>
      </c>
      <c r="G4783" t="e">
        <f>IF(VLOOKUP($A4783,Parts!$A:$AM,G$1,0)="X",X$2,"")</f>
        <v>#VALUE!</v>
      </c>
      <c r="H4783" t="e">
        <f>IF(VLOOKUP($A4783,Parts!$A:$AM,H$1,0)="X",Y$2,"")</f>
        <v>#VALUE!</v>
      </c>
      <c r="I4783" t="e">
        <f>IF(VLOOKUP($A4783,Parts!$A:$AM,I$1,0)="X",Z$2,"")</f>
        <v>#VALUE!</v>
      </c>
      <c r="J4783" t="e">
        <f>IF(VLOOKUP($A4783,Parts!$A:$AM,J$1,0)="X",AA$2,"")</f>
        <v>#VALUE!</v>
      </c>
      <c r="K4783" t="e">
        <f>IF(VLOOKUP($A4783,Parts!$A:$AM,K$1,0)="X",AB$2,"")</f>
        <v>#VALUE!</v>
      </c>
      <c r="L4783" t="e">
        <f>IF(VLOOKUP($A4783,Parts!$A:$AM,L$1,0)="X",AC$2,"")</f>
        <v>#VALUE!</v>
      </c>
      <c r="M4783" t="e">
        <f>IF(VLOOKUP($A4783,Parts!$A:$AM,M$1,0)="X",AD$2,"")</f>
        <v>#VALUE!</v>
      </c>
      <c r="N4783" t="e">
        <f>IF(VLOOKUP($A4783,Parts!$A:$AM,N$1,0)="X",AE$2,"")</f>
        <v>#VALUE!</v>
      </c>
      <c r="O4783" t="e">
        <f>IF(VLOOKUP($A4783,Parts!$A:$AM,O$1,0)="X",AF$2,"")</f>
        <v>#VALUE!</v>
      </c>
      <c r="P4783" t="e">
        <f t="shared" si="75"/>
        <v>#VALUE!</v>
      </c>
    </row>
    <row r="4784" spans="1:16" x14ac:dyDescent="0.25">
      <c r="A4784" t="e">
        <f>Table15[[#This Row],[Name]]</f>
        <v>#VALUE!</v>
      </c>
      <c r="B4784" t="e">
        <f>IF(VLOOKUP($A4784,Parts!$A:$AM,B$1,0)="X",S$2,"")</f>
        <v>#VALUE!</v>
      </c>
      <c r="C4784" t="e">
        <f>IF(VLOOKUP($A4784,Parts!$A:$AM,C$1,0)="X",T$2,"")</f>
        <v>#VALUE!</v>
      </c>
      <c r="D4784" t="e">
        <f>IF(VLOOKUP($A4784,Parts!$A:$AM,D$1,0)="X",U$2,"")</f>
        <v>#VALUE!</v>
      </c>
      <c r="E4784" t="e">
        <f>IF(VLOOKUP($A4784,Parts!$A:$AM,E$1,0)="X",V$2,"")</f>
        <v>#VALUE!</v>
      </c>
      <c r="F4784" t="e">
        <f>IF(VLOOKUP($A4784,Parts!$A:$AM,F$1,0)="X",W$2,"")</f>
        <v>#VALUE!</v>
      </c>
      <c r="G4784" t="e">
        <f>IF(VLOOKUP($A4784,Parts!$A:$AM,G$1,0)="X",X$2,"")</f>
        <v>#VALUE!</v>
      </c>
      <c r="H4784" t="e">
        <f>IF(VLOOKUP($A4784,Parts!$A:$AM,H$1,0)="X",Y$2,"")</f>
        <v>#VALUE!</v>
      </c>
      <c r="I4784" t="e">
        <f>IF(VLOOKUP($A4784,Parts!$A:$AM,I$1,0)="X",Z$2,"")</f>
        <v>#VALUE!</v>
      </c>
      <c r="J4784" t="e">
        <f>IF(VLOOKUP($A4784,Parts!$A:$AM,J$1,0)="X",AA$2,"")</f>
        <v>#VALUE!</v>
      </c>
      <c r="K4784" t="e">
        <f>IF(VLOOKUP($A4784,Parts!$A:$AM,K$1,0)="X",AB$2,"")</f>
        <v>#VALUE!</v>
      </c>
      <c r="L4784" t="e">
        <f>IF(VLOOKUP($A4784,Parts!$A:$AM,L$1,0)="X",AC$2,"")</f>
        <v>#VALUE!</v>
      </c>
      <c r="M4784" t="e">
        <f>IF(VLOOKUP($A4784,Parts!$A:$AM,M$1,0)="X",AD$2,"")</f>
        <v>#VALUE!</v>
      </c>
      <c r="N4784" t="e">
        <f>IF(VLOOKUP($A4784,Parts!$A:$AM,N$1,0)="X",AE$2,"")</f>
        <v>#VALUE!</v>
      </c>
      <c r="O4784" t="e">
        <f>IF(VLOOKUP($A4784,Parts!$A:$AM,O$1,0)="X",AF$2,"")</f>
        <v>#VALUE!</v>
      </c>
      <c r="P4784" t="e">
        <f t="shared" si="75"/>
        <v>#VALUE!</v>
      </c>
    </row>
    <row r="4785" spans="1:16" x14ac:dyDescent="0.25">
      <c r="A4785" t="e">
        <f>Table15[[#This Row],[Name]]</f>
        <v>#VALUE!</v>
      </c>
      <c r="B4785" t="e">
        <f>IF(VLOOKUP($A4785,Parts!$A:$AM,B$1,0)="X",S$2,"")</f>
        <v>#VALUE!</v>
      </c>
      <c r="C4785" t="e">
        <f>IF(VLOOKUP($A4785,Parts!$A:$AM,C$1,0)="X",T$2,"")</f>
        <v>#VALUE!</v>
      </c>
      <c r="D4785" t="e">
        <f>IF(VLOOKUP($A4785,Parts!$A:$AM,D$1,0)="X",U$2,"")</f>
        <v>#VALUE!</v>
      </c>
      <c r="E4785" t="e">
        <f>IF(VLOOKUP($A4785,Parts!$A:$AM,E$1,0)="X",V$2,"")</f>
        <v>#VALUE!</v>
      </c>
      <c r="F4785" t="e">
        <f>IF(VLOOKUP($A4785,Parts!$A:$AM,F$1,0)="X",W$2,"")</f>
        <v>#VALUE!</v>
      </c>
      <c r="G4785" t="e">
        <f>IF(VLOOKUP($A4785,Parts!$A:$AM,G$1,0)="X",X$2,"")</f>
        <v>#VALUE!</v>
      </c>
      <c r="H4785" t="e">
        <f>IF(VLOOKUP($A4785,Parts!$A:$AM,H$1,0)="X",Y$2,"")</f>
        <v>#VALUE!</v>
      </c>
      <c r="I4785" t="e">
        <f>IF(VLOOKUP($A4785,Parts!$A:$AM,I$1,0)="X",Z$2,"")</f>
        <v>#VALUE!</v>
      </c>
      <c r="J4785" t="e">
        <f>IF(VLOOKUP($A4785,Parts!$A:$AM,J$1,0)="X",AA$2,"")</f>
        <v>#VALUE!</v>
      </c>
      <c r="K4785" t="e">
        <f>IF(VLOOKUP($A4785,Parts!$A:$AM,K$1,0)="X",AB$2,"")</f>
        <v>#VALUE!</v>
      </c>
      <c r="L4785" t="e">
        <f>IF(VLOOKUP($A4785,Parts!$A:$AM,L$1,0)="X",AC$2,"")</f>
        <v>#VALUE!</v>
      </c>
      <c r="M4785" t="e">
        <f>IF(VLOOKUP($A4785,Parts!$A:$AM,M$1,0)="X",AD$2,"")</f>
        <v>#VALUE!</v>
      </c>
      <c r="N4785" t="e">
        <f>IF(VLOOKUP($A4785,Parts!$A:$AM,N$1,0)="X",AE$2,"")</f>
        <v>#VALUE!</v>
      </c>
      <c r="O4785" t="e">
        <f>IF(VLOOKUP($A4785,Parts!$A:$AM,O$1,0)="X",AF$2,"")</f>
        <v>#VALUE!</v>
      </c>
      <c r="P4785" t="e">
        <f t="shared" si="75"/>
        <v>#VALUE!</v>
      </c>
    </row>
    <row r="4786" spans="1:16" x14ac:dyDescent="0.25">
      <c r="A4786" t="e">
        <f>Table15[[#This Row],[Name]]</f>
        <v>#VALUE!</v>
      </c>
      <c r="B4786" t="e">
        <f>IF(VLOOKUP($A4786,Parts!$A:$AM,B$1,0)="X",S$2,"")</f>
        <v>#VALUE!</v>
      </c>
      <c r="C4786" t="e">
        <f>IF(VLOOKUP($A4786,Parts!$A:$AM,C$1,0)="X",T$2,"")</f>
        <v>#VALUE!</v>
      </c>
      <c r="D4786" t="e">
        <f>IF(VLOOKUP($A4786,Parts!$A:$AM,D$1,0)="X",U$2,"")</f>
        <v>#VALUE!</v>
      </c>
      <c r="E4786" t="e">
        <f>IF(VLOOKUP($A4786,Parts!$A:$AM,E$1,0)="X",V$2,"")</f>
        <v>#VALUE!</v>
      </c>
      <c r="F4786" t="e">
        <f>IF(VLOOKUP($A4786,Parts!$A:$AM,F$1,0)="X",W$2,"")</f>
        <v>#VALUE!</v>
      </c>
      <c r="G4786" t="e">
        <f>IF(VLOOKUP($A4786,Parts!$A:$AM,G$1,0)="X",X$2,"")</f>
        <v>#VALUE!</v>
      </c>
      <c r="H4786" t="e">
        <f>IF(VLOOKUP($A4786,Parts!$A:$AM,H$1,0)="X",Y$2,"")</f>
        <v>#VALUE!</v>
      </c>
      <c r="I4786" t="e">
        <f>IF(VLOOKUP($A4786,Parts!$A:$AM,I$1,0)="X",Z$2,"")</f>
        <v>#VALUE!</v>
      </c>
      <c r="J4786" t="e">
        <f>IF(VLOOKUP($A4786,Parts!$A:$AM,J$1,0)="X",AA$2,"")</f>
        <v>#VALUE!</v>
      </c>
      <c r="K4786" t="e">
        <f>IF(VLOOKUP($A4786,Parts!$A:$AM,K$1,0)="X",AB$2,"")</f>
        <v>#VALUE!</v>
      </c>
      <c r="L4786" t="e">
        <f>IF(VLOOKUP($A4786,Parts!$A:$AM,L$1,0)="X",AC$2,"")</f>
        <v>#VALUE!</v>
      </c>
      <c r="M4786" t="e">
        <f>IF(VLOOKUP($A4786,Parts!$A:$AM,M$1,0)="X",AD$2,"")</f>
        <v>#VALUE!</v>
      </c>
      <c r="N4786" t="e">
        <f>IF(VLOOKUP($A4786,Parts!$A:$AM,N$1,0)="X",AE$2,"")</f>
        <v>#VALUE!</v>
      </c>
      <c r="O4786" t="e">
        <f>IF(VLOOKUP($A4786,Parts!$A:$AM,O$1,0)="X",AF$2,"")</f>
        <v>#VALUE!</v>
      </c>
      <c r="P4786" t="e">
        <f t="shared" si="75"/>
        <v>#VALUE!</v>
      </c>
    </row>
    <row r="4787" spans="1:16" x14ac:dyDescent="0.25">
      <c r="A4787" t="e">
        <f>Table15[[#This Row],[Name]]</f>
        <v>#VALUE!</v>
      </c>
      <c r="B4787" t="e">
        <f>IF(VLOOKUP($A4787,Parts!$A:$AM,B$1,0)="X",S$2,"")</f>
        <v>#VALUE!</v>
      </c>
      <c r="C4787" t="e">
        <f>IF(VLOOKUP($A4787,Parts!$A:$AM,C$1,0)="X",T$2,"")</f>
        <v>#VALUE!</v>
      </c>
      <c r="D4787" t="e">
        <f>IF(VLOOKUP($A4787,Parts!$A:$AM,D$1,0)="X",U$2,"")</f>
        <v>#VALUE!</v>
      </c>
      <c r="E4787" t="e">
        <f>IF(VLOOKUP($A4787,Parts!$A:$AM,E$1,0)="X",V$2,"")</f>
        <v>#VALUE!</v>
      </c>
      <c r="F4787" t="e">
        <f>IF(VLOOKUP($A4787,Parts!$A:$AM,F$1,0)="X",W$2,"")</f>
        <v>#VALUE!</v>
      </c>
      <c r="G4787" t="e">
        <f>IF(VLOOKUP($A4787,Parts!$A:$AM,G$1,0)="X",X$2,"")</f>
        <v>#VALUE!</v>
      </c>
      <c r="H4787" t="e">
        <f>IF(VLOOKUP($A4787,Parts!$A:$AM,H$1,0)="X",Y$2,"")</f>
        <v>#VALUE!</v>
      </c>
      <c r="I4787" t="e">
        <f>IF(VLOOKUP($A4787,Parts!$A:$AM,I$1,0)="X",Z$2,"")</f>
        <v>#VALUE!</v>
      </c>
      <c r="J4787" t="e">
        <f>IF(VLOOKUP($A4787,Parts!$A:$AM,J$1,0)="X",AA$2,"")</f>
        <v>#VALUE!</v>
      </c>
      <c r="K4787" t="e">
        <f>IF(VLOOKUP($A4787,Parts!$A:$AM,K$1,0)="X",AB$2,"")</f>
        <v>#VALUE!</v>
      </c>
      <c r="L4787" t="e">
        <f>IF(VLOOKUP($A4787,Parts!$A:$AM,L$1,0)="X",AC$2,"")</f>
        <v>#VALUE!</v>
      </c>
      <c r="M4787" t="e">
        <f>IF(VLOOKUP($A4787,Parts!$A:$AM,M$1,0)="X",AD$2,"")</f>
        <v>#VALUE!</v>
      </c>
      <c r="N4787" t="e">
        <f>IF(VLOOKUP($A4787,Parts!$A:$AM,N$1,0)="X",AE$2,"")</f>
        <v>#VALUE!</v>
      </c>
      <c r="O4787" t="e">
        <f>IF(VLOOKUP($A4787,Parts!$A:$AM,O$1,0)="X",AF$2,"")</f>
        <v>#VALUE!</v>
      </c>
      <c r="P4787" t="e">
        <f t="shared" si="75"/>
        <v>#VALUE!</v>
      </c>
    </row>
    <row r="4788" spans="1:16" x14ac:dyDescent="0.25">
      <c r="A4788" t="e">
        <f>Table15[[#This Row],[Name]]</f>
        <v>#VALUE!</v>
      </c>
      <c r="B4788" t="e">
        <f>IF(VLOOKUP($A4788,Parts!$A:$AM,B$1,0)="X",S$2,"")</f>
        <v>#VALUE!</v>
      </c>
      <c r="C4788" t="e">
        <f>IF(VLOOKUP($A4788,Parts!$A:$AM,C$1,0)="X",T$2,"")</f>
        <v>#VALUE!</v>
      </c>
      <c r="D4788" t="e">
        <f>IF(VLOOKUP($A4788,Parts!$A:$AM,D$1,0)="X",U$2,"")</f>
        <v>#VALUE!</v>
      </c>
      <c r="E4788" t="e">
        <f>IF(VLOOKUP($A4788,Parts!$A:$AM,E$1,0)="X",V$2,"")</f>
        <v>#VALUE!</v>
      </c>
      <c r="F4788" t="e">
        <f>IF(VLOOKUP($A4788,Parts!$A:$AM,F$1,0)="X",W$2,"")</f>
        <v>#VALUE!</v>
      </c>
      <c r="G4788" t="e">
        <f>IF(VLOOKUP($A4788,Parts!$A:$AM,G$1,0)="X",X$2,"")</f>
        <v>#VALUE!</v>
      </c>
      <c r="H4788" t="e">
        <f>IF(VLOOKUP($A4788,Parts!$A:$AM,H$1,0)="X",Y$2,"")</f>
        <v>#VALUE!</v>
      </c>
      <c r="I4788" t="e">
        <f>IF(VLOOKUP($A4788,Parts!$A:$AM,I$1,0)="X",Z$2,"")</f>
        <v>#VALUE!</v>
      </c>
      <c r="J4788" t="e">
        <f>IF(VLOOKUP($A4788,Parts!$A:$AM,J$1,0)="X",AA$2,"")</f>
        <v>#VALUE!</v>
      </c>
      <c r="K4788" t="e">
        <f>IF(VLOOKUP($A4788,Parts!$A:$AM,K$1,0)="X",AB$2,"")</f>
        <v>#VALUE!</v>
      </c>
      <c r="L4788" t="e">
        <f>IF(VLOOKUP($A4788,Parts!$A:$AM,L$1,0)="X",AC$2,"")</f>
        <v>#VALUE!</v>
      </c>
      <c r="M4788" t="e">
        <f>IF(VLOOKUP($A4788,Parts!$A:$AM,M$1,0)="X",AD$2,"")</f>
        <v>#VALUE!</v>
      </c>
      <c r="N4788" t="e">
        <f>IF(VLOOKUP($A4788,Parts!$A:$AM,N$1,0)="X",AE$2,"")</f>
        <v>#VALUE!</v>
      </c>
      <c r="O4788" t="e">
        <f>IF(VLOOKUP($A4788,Parts!$A:$AM,O$1,0)="X",AF$2,"")</f>
        <v>#VALUE!</v>
      </c>
      <c r="P4788" t="e">
        <f t="shared" si="75"/>
        <v>#VALUE!</v>
      </c>
    </row>
    <row r="4789" spans="1:16" x14ac:dyDescent="0.25">
      <c r="A4789" t="e">
        <f>Table15[[#This Row],[Name]]</f>
        <v>#VALUE!</v>
      </c>
      <c r="B4789" t="e">
        <f>IF(VLOOKUP($A4789,Parts!$A:$AM,B$1,0)="X",S$2,"")</f>
        <v>#VALUE!</v>
      </c>
      <c r="C4789" t="e">
        <f>IF(VLOOKUP($A4789,Parts!$A:$AM,C$1,0)="X",T$2,"")</f>
        <v>#VALUE!</v>
      </c>
      <c r="D4789" t="e">
        <f>IF(VLOOKUP($A4789,Parts!$A:$AM,D$1,0)="X",U$2,"")</f>
        <v>#VALUE!</v>
      </c>
      <c r="E4789" t="e">
        <f>IF(VLOOKUP($A4789,Parts!$A:$AM,E$1,0)="X",V$2,"")</f>
        <v>#VALUE!</v>
      </c>
      <c r="F4789" t="e">
        <f>IF(VLOOKUP($A4789,Parts!$A:$AM,F$1,0)="X",W$2,"")</f>
        <v>#VALUE!</v>
      </c>
      <c r="G4789" t="e">
        <f>IF(VLOOKUP($A4789,Parts!$A:$AM,G$1,0)="X",X$2,"")</f>
        <v>#VALUE!</v>
      </c>
      <c r="H4789" t="e">
        <f>IF(VLOOKUP($A4789,Parts!$A:$AM,H$1,0)="X",Y$2,"")</f>
        <v>#VALUE!</v>
      </c>
      <c r="I4789" t="e">
        <f>IF(VLOOKUP($A4789,Parts!$A:$AM,I$1,0)="X",Z$2,"")</f>
        <v>#VALUE!</v>
      </c>
      <c r="J4789" t="e">
        <f>IF(VLOOKUP($A4789,Parts!$A:$AM,J$1,0)="X",AA$2,"")</f>
        <v>#VALUE!</v>
      </c>
      <c r="K4789" t="e">
        <f>IF(VLOOKUP($A4789,Parts!$A:$AM,K$1,0)="X",AB$2,"")</f>
        <v>#VALUE!</v>
      </c>
      <c r="L4789" t="e">
        <f>IF(VLOOKUP($A4789,Parts!$A:$AM,L$1,0)="X",AC$2,"")</f>
        <v>#VALUE!</v>
      </c>
      <c r="M4789" t="e">
        <f>IF(VLOOKUP($A4789,Parts!$A:$AM,M$1,0)="X",AD$2,"")</f>
        <v>#VALUE!</v>
      </c>
      <c r="N4789" t="e">
        <f>IF(VLOOKUP($A4789,Parts!$A:$AM,N$1,0)="X",AE$2,"")</f>
        <v>#VALUE!</v>
      </c>
      <c r="O4789" t="e">
        <f>IF(VLOOKUP($A4789,Parts!$A:$AM,O$1,0)="X",AF$2,"")</f>
        <v>#VALUE!</v>
      </c>
      <c r="P4789" t="e">
        <f t="shared" si="75"/>
        <v>#VALUE!</v>
      </c>
    </row>
    <row r="4790" spans="1:16" x14ac:dyDescent="0.25">
      <c r="A4790" t="e">
        <f>Table15[[#This Row],[Name]]</f>
        <v>#VALUE!</v>
      </c>
      <c r="B4790" t="e">
        <f>IF(VLOOKUP($A4790,Parts!$A:$AM,B$1,0)="X",S$2,"")</f>
        <v>#VALUE!</v>
      </c>
      <c r="C4790" t="e">
        <f>IF(VLOOKUP($A4790,Parts!$A:$AM,C$1,0)="X",T$2,"")</f>
        <v>#VALUE!</v>
      </c>
      <c r="D4790" t="e">
        <f>IF(VLOOKUP($A4790,Parts!$A:$AM,D$1,0)="X",U$2,"")</f>
        <v>#VALUE!</v>
      </c>
      <c r="E4790" t="e">
        <f>IF(VLOOKUP($A4790,Parts!$A:$AM,E$1,0)="X",V$2,"")</f>
        <v>#VALUE!</v>
      </c>
      <c r="F4790" t="e">
        <f>IF(VLOOKUP($A4790,Parts!$A:$AM,F$1,0)="X",W$2,"")</f>
        <v>#VALUE!</v>
      </c>
      <c r="G4790" t="e">
        <f>IF(VLOOKUP($A4790,Parts!$A:$AM,G$1,0)="X",X$2,"")</f>
        <v>#VALUE!</v>
      </c>
      <c r="H4790" t="e">
        <f>IF(VLOOKUP($A4790,Parts!$A:$AM,H$1,0)="X",Y$2,"")</f>
        <v>#VALUE!</v>
      </c>
      <c r="I4790" t="e">
        <f>IF(VLOOKUP($A4790,Parts!$A:$AM,I$1,0)="X",Z$2,"")</f>
        <v>#VALUE!</v>
      </c>
      <c r="J4790" t="e">
        <f>IF(VLOOKUP($A4790,Parts!$A:$AM,J$1,0)="X",AA$2,"")</f>
        <v>#VALUE!</v>
      </c>
      <c r="K4790" t="e">
        <f>IF(VLOOKUP($A4790,Parts!$A:$AM,K$1,0)="X",AB$2,"")</f>
        <v>#VALUE!</v>
      </c>
      <c r="L4790" t="e">
        <f>IF(VLOOKUP($A4790,Parts!$A:$AM,L$1,0)="X",AC$2,"")</f>
        <v>#VALUE!</v>
      </c>
      <c r="M4790" t="e">
        <f>IF(VLOOKUP($A4790,Parts!$A:$AM,M$1,0)="X",AD$2,"")</f>
        <v>#VALUE!</v>
      </c>
      <c r="N4790" t="e">
        <f>IF(VLOOKUP($A4790,Parts!$A:$AM,N$1,0)="X",AE$2,"")</f>
        <v>#VALUE!</v>
      </c>
      <c r="O4790" t="e">
        <f>IF(VLOOKUP($A4790,Parts!$A:$AM,O$1,0)="X",AF$2,"")</f>
        <v>#VALUE!</v>
      </c>
      <c r="P4790" t="e">
        <f t="shared" si="75"/>
        <v>#VALUE!</v>
      </c>
    </row>
    <row r="4791" spans="1:16" x14ac:dyDescent="0.25">
      <c r="A4791" t="e">
        <f>Table15[[#This Row],[Name]]</f>
        <v>#VALUE!</v>
      </c>
      <c r="B4791" t="e">
        <f>IF(VLOOKUP($A4791,Parts!$A:$AM,B$1,0)="X",S$2,"")</f>
        <v>#VALUE!</v>
      </c>
      <c r="C4791" t="e">
        <f>IF(VLOOKUP($A4791,Parts!$A:$AM,C$1,0)="X",T$2,"")</f>
        <v>#VALUE!</v>
      </c>
      <c r="D4791" t="e">
        <f>IF(VLOOKUP($A4791,Parts!$A:$AM,D$1,0)="X",U$2,"")</f>
        <v>#VALUE!</v>
      </c>
      <c r="E4791" t="e">
        <f>IF(VLOOKUP($A4791,Parts!$A:$AM,E$1,0)="X",V$2,"")</f>
        <v>#VALUE!</v>
      </c>
      <c r="F4791" t="e">
        <f>IF(VLOOKUP($A4791,Parts!$A:$AM,F$1,0)="X",W$2,"")</f>
        <v>#VALUE!</v>
      </c>
      <c r="G4791" t="e">
        <f>IF(VLOOKUP($A4791,Parts!$A:$AM,G$1,0)="X",X$2,"")</f>
        <v>#VALUE!</v>
      </c>
      <c r="H4791" t="e">
        <f>IF(VLOOKUP($A4791,Parts!$A:$AM,H$1,0)="X",Y$2,"")</f>
        <v>#VALUE!</v>
      </c>
      <c r="I4791" t="e">
        <f>IF(VLOOKUP($A4791,Parts!$A:$AM,I$1,0)="X",Z$2,"")</f>
        <v>#VALUE!</v>
      </c>
      <c r="J4791" t="e">
        <f>IF(VLOOKUP($A4791,Parts!$A:$AM,J$1,0)="X",AA$2,"")</f>
        <v>#VALUE!</v>
      </c>
      <c r="K4791" t="e">
        <f>IF(VLOOKUP($A4791,Parts!$A:$AM,K$1,0)="X",AB$2,"")</f>
        <v>#VALUE!</v>
      </c>
      <c r="L4791" t="e">
        <f>IF(VLOOKUP($A4791,Parts!$A:$AM,L$1,0)="X",AC$2,"")</f>
        <v>#VALUE!</v>
      </c>
      <c r="M4791" t="e">
        <f>IF(VLOOKUP($A4791,Parts!$A:$AM,M$1,0)="X",AD$2,"")</f>
        <v>#VALUE!</v>
      </c>
      <c r="N4791" t="e">
        <f>IF(VLOOKUP($A4791,Parts!$A:$AM,N$1,0)="X",AE$2,"")</f>
        <v>#VALUE!</v>
      </c>
      <c r="O4791" t="e">
        <f>IF(VLOOKUP($A4791,Parts!$A:$AM,O$1,0)="X",AF$2,"")</f>
        <v>#VALUE!</v>
      </c>
      <c r="P4791" t="e">
        <f t="shared" si="75"/>
        <v>#VALUE!</v>
      </c>
    </row>
    <row r="4792" spans="1:16" x14ac:dyDescent="0.25">
      <c r="A4792" t="e">
        <f>Table15[[#This Row],[Name]]</f>
        <v>#VALUE!</v>
      </c>
      <c r="B4792" t="e">
        <f>IF(VLOOKUP($A4792,Parts!$A:$AM,B$1,0)="X",S$2,"")</f>
        <v>#VALUE!</v>
      </c>
      <c r="C4792" t="e">
        <f>IF(VLOOKUP($A4792,Parts!$A:$AM,C$1,0)="X",T$2,"")</f>
        <v>#VALUE!</v>
      </c>
      <c r="D4792" t="e">
        <f>IF(VLOOKUP($A4792,Parts!$A:$AM,D$1,0)="X",U$2,"")</f>
        <v>#VALUE!</v>
      </c>
      <c r="E4792" t="e">
        <f>IF(VLOOKUP($A4792,Parts!$A:$AM,E$1,0)="X",V$2,"")</f>
        <v>#VALUE!</v>
      </c>
      <c r="F4792" t="e">
        <f>IF(VLOOKUP($A4792,Parts!$A:$AM,F$1,0)="X",W$2,"")</f>
        <v>#VALUE!</v>
      </c>
      <c r="G4792" t="e">
        <f>IF(VLOOKUP($A4792,Parts!$A:$AM,G$1,0)="X",X$2,"")</f>
        <v>#VALUE!</v>
      </c>
      <c r="H4792" t="e">
        <f>IF(VLOOKUP($A4792,Parts!$A:$AM,H$1,0)="X",Y$2,"")</f>
        <v>#VALUE!</v>
      </c>
      <c r="I4792" t="e">
        <f>IF(VLOOKUP($A4792,Parts!$A:$AM,I$1,0)="X",Z$2,"")</f>
        <v>#VALUE!</v>
      </c>
      <c r="J4792" t="e">
        <f>IF(VLOOKUP($A4792,Parts!$A:$AM,J$1,0)="X",AA$2,"")</f>
        <v>#VALUE!</v>
      </c>
      <c r="K4792" t="e">
        <f>IF(VLOOKUP($A4792,Parts!$A:$AM,K$1,0)="X",AB$2,"")</f>
        <v>#VALUE!</v>
      </c>
      <c r="L4792" t="e">
        <f>IF(VLOOKUP($A4792,Parts!$A:$AM,L$1,0)="X",AC$2,"")</f>
        <v>#VALUE!</v>
      </c>
      <c r="M4792" t="e">
        <f>IF(VLOOKUP($A4792,Parts!$A:$AM,M$1,0)="X",AD$2,"")</f>
        <v>#VALUE!</v>
      </c>
      <c r="N4792" t="e">
        <f>IF(VLOOKUP($A4792,Parts!$A:$AM,N$1,0)="X",AE$2,"")</f>
        <v>#VALUE!</v>
      </c>
      <c r="O4792" t="e">
        <f>IF(VLOOKUP($A4792,Parts!$A:$AM,O$1,0)="X",AF$2,"")</f>
        <v>#VALUE!</v>
      </c>
      <c r="P4792" t="e">
        <f t="shared" si="75"/>
        <v>#VALUE!</v>
      </c>
    </row>
    <row r="4793" spans="1:16" x14ac:dyDescent="0.25">
      <c r="A4793" t="e">
        <f>Table15[[#This Row],[Name]]</f>
        <v>#VALUE!</v>
      </c>
      <c r="B4793" t="e">
        <f>IF(VLOOKUP($A4793,Parts!$A:$AM,B$1,0)="X",S$2,"")</f>
        <v>#VALUE!</v>
      </c>
      <c r="C4793" t="e">
        <f>IF(VLOOKUP($A4793,Parts!$A:$AM,C$1,0)="X",T$2,"")</f>
        <v>#VALUE!</v>
      </c>
      <c r="D4793" t="e">
        <f>IF(VLOOKUP($A4793,Parts!$A:$AM,D$1,0)="X",U$2,"")</f>
        <v>#VALUE!</v>
      </c>
      <c r="E4793" t="e">
        <f>IF(VLOOKUP($A4793,Parts!$A:$AM,E$1,0)="X",V$2,"")</f>
        <v>#VALUE!</v>
      </c>
      <c r="F4793" t="e">
        <f>IF(VLOOKUP($A4793,Parts!$A:$AM,F$1,0)="X",W$2,"")</f>
        <v>#VALUE!</v>
      </c>
      <c r="G4793" t="e">
        <f>IF(VLOOKUP($A4793,Parts!$A:$AM,G$1,0)="X",X$2,"")</f>
        <v>#VALUE!</v>
      </c>
      <c r="H4793" t="e">
        <f>IF(VLOOKUP($A4793,Parts!$A:$AM,H$1,0)="X",Y$2,"")</f>
        <v>#VALUE!</v>
      </c>
      <c r="I4793" t="e">
        <f>IF(VLOOKUP($A4793,Parts!$A:$AM,I$1,0)="X",Z$2,"")</f>
        <v>#VALUE!</v>
      </c>
      <c r="J4793" t="e">
        <f>IF(VLOOKUP($A4793,Parts!$A:$AM,J$1,0)="X",AA$2,"")</f>
        <v>#VALUE!</v>
      </c>
      <c r="K4793" t="e">
        <f>IF(VLOOKUP($A4793,Parts!$A:$AM,K$1,0)="X",AB$2,"")</f>
        <v>#VALUE!</v>
      </c>
      <c r="L4793" t="e">
        <f>IF(VLOOKUP($A4793,Parts!$A:$AM,L$1,0)="X",AC$2,"")</f>
        <v>#VALUE!</v>
      </c>
      <c r="M4793" t="e">
        <f>IF(VLOOKUP($A4793,Parts!$A:$AM,M$1,0)="X",AD$2,"")</f>
        <v>#VALUE!</v>
      </c>
      <c r="N4793" t="e">
        <f>IF(VLOOKUP($A4793,Parts!$A:$AM,N$1,0)="X",AE$2,"")</f>
        <v>#VALUE!</v>
      </c>
      <c r="O4793" t="e">
        <f>IF(VLOOKUP($A4793,Parts!$A:$AM,O$1,0)="X",AF$2,"")</f>
        <v>#VALUE!</v>
      </c>
      <c r="P4793" t="e">
        <f t="shared" si="75"/>
        <v>#VALUE!</v>
      </c>
    </row>
    <row r="4794" spans="1:16" x14ac:dyDescent="0.25">
      <c r="A4794" t="e">
        <f>Table15[[#This Row],[Name]]</f>
        <v>#VALUE!</v>
      </c>
      <c r="B4794" t="e">
        <f>IF(VLOOKUP($A4794,Parts!$A:$AM,B$1,0)="X",S$2,"")</f>
        <v>#VALUE!</v>
      </c>
      <c r="C4794" t="e">
        <f>IF(VLOOKUP($A4794,Parts!$A:$AM,C$1,0)="X",T$2,"")</f>
        <v>#VALUE!</v>
      </c>
      <c r="D4794" t="e">
        <f>IF(VLOOKUP($A4794,Parts!$A:$AM,D$1,0)="X",U$2,"")</f>
        <v>#VALUE!</v>
      </c>
      <c r="E4794" t="e">
        <f>IF(VLOOKUP($A4794,Parts!$A:$AM,E$1,0)="X",V$2,"")</f>
        <v>#VALUE!</v>
      </c>
      <c r="F4794" t="e">
        <f>IF(VLOOKUP($A4794,Parts!$A:$AM,F$1,0)="X",W$2,"")</f>
        <v>#VALUE!</v>
      </c>
      <c r="G4794" t="e">
        <f>IF(VLOOKUP($A4794,Parts!$A:$AM,G$1,0)="X",X$2,"")</f>
        <v>#VALUE!</v>
      </c>
      <c r="H4794" t="e">
        <f>IF(VLOOKUP($A4794,Parts!$A:$AM,H$1,0)="X",Y$2,"")</f>
        <v>#VALUE!</v>
      </c>
      <c r="I4794" t="e">
        <f>IF(VLOOKUP($A4794,Parts!$A:$AM,I$1,0)="X",Z$2,"")</f>
        <v>#VALUE!</v>
      </c>
      <c r="J4794" t="e">
        <f>IF(VLOOKUP($A4794,Parts!$A:$AM,J$1,0)="X",AA$2,"")</f>
        <v>#VALUE!</v>
      </c>
      <c r="K4794" t="e">
        <f>IF(VLOOKUP($A4794,Parts!$A:$AM,K$1,0)="X",AB$2,"")</f>
        <v>#VALUE!</v>
      </c>
      <c r="L4794" t="e">
        <f>IF(VLOOKUP($A4794,Parts!$A:$AM,L$1,0)="X",AC$2,"")</f>
        <v>#VALUE!</v>
      </c>
      <c r="M4794" t="e">
        <f>IF(VLOOKUP($A4794,Parts!$A:$AM,M$1,0)="X",AD$2,"")</f>
        <v>#VALUE!</v>
      </c>
      <c r="N4794" t="e">
        <f>IF(VLOOKUP($A4794,Parts!$A:$AM,N$1,0)="X",AE$2,"")</f>
        <v>#VALUE!</v>
      </c>
      <c r="O4794" t="e">
        <f>IF(VLOOKUP($A4794,Parts!$A:$AM,O$1,0)="X",AF$2,"")</f>
        <v>#VALUE!</v>
      </c>
      <c r="P4794" t="e">
        <f t="shared" si="75"/>
        <v>#VALUE!</v>
      </c>
    </row>
    <row r="4795" spans="1:16" x14ac:dyDescent="0.25">
      <c r="A4795" t="e">
        <f>Table15[[#This Row],[Name]]</f>
        <v>#VALUE!</v>
      </c>
      <c r="B4795" t="e">
        <f>IF(VLOOKUP($A4795,Parts!$A:$AM,B$1,0)="X",S$2,"")</f>
        <v>#VALUE!</v>
      </c>
      <c r="C4795" t="e">
        <f>IF(VLOOKUP($A4795,Parts!$A:$AM,C$1,0)="X",T$2,"")</f>
        <v>#VALUE!</v>
      </c>
      <c r="D4795" t="e">
        <f>IF(VLOOKUP($A4795,Parts!$A:$AM,D$1,0)="X",U$2,"")</f>
        <v>#VALUE!</v>
      </c>
      <c r="E4795" t="e">
        <f>IF(VLOOKUP($A4795,Parts!$A:$AM,E$1,0)="X",V$2,"")</f>
        <v>#VALUE!</v>
      </c>
      <c r="F4795" t="e">
        <f>IF(VLOOKUP($A4795,Parts!$A:$AM,F$1,0)="X",W$2,"")</f>
        <v>#VALUE!</v>
      </c>
      <c r="G4795" t="e">
        <f>IF(VLOOKUP($A4795,Parts!$A:$AM,G$1,0)="X",X$2,"")</f>
        <v>#VALUE!</v>
      </c>
      <c r="H4795" t="e">
        <f>IF(VLOOKUP($A4795,Parts!$A:$AM,H$1,0)="X",Y$2,"")</f>
        <v>#VALUE!</v>
      </c>
      <c r="I4795" t="e">
        <f>IF(VLOOKUP($A4795,Parts!$A:$AM,I$1,0)="X",Z$2,"")</f>
        <v>#VALUE!</v>
      </c>
      <c r="J4795" t="e">
        <f>IF(VLOOKUP($A4795,Parts!$A:$AM,J$1,0)="X",AA$2,"")</f>
        <v>#VALUE!</v>
      </c>
      <c r="K4795" t="e">
        <f>IF(VLOOKUP($A4795,Parts!$A:$AM,K$1,0)="X",AB$2,"")</f>
        <v>#VALUE!</v>
      </c>
      <c r="L4795" t="e">
        <f>IF(VLOOKUP($A4795,Parts!$A:$AM,L$1,0)="X",AC$2,"")</f>
        <v>#VALUE!</v>
      </c>
      <c r="M4795" t="e">
        <f>IF(VLOOKUP($A4795,Parts!$A:$AM,M$1,0)="X",AD$2,"")</f>
        <v>#VALUE!</v>
      </c>
      <c r="N4795" t="e">
        <f>IF(VLOOKUP($A4795,Parts!$A:$AM,N$1,0)="X",AE$2,"")</f>
        <v>#VALUE!</v>
      </c>
      <c r="O4795" t="e">
        <f>IF(VLOOKUP($A4795,Parts!$A:$AM,O$1,0)="X",AF$2,"")</f>
        <v>#VALUE!</v>
      </c>
      <c r="P4795" t="e">
        <f t="shared" si="75"/>
        <v>#VALUE!</v>
      </c>
    </row>
    <row r="4796" spans="1:16" x14ac:dyDescent="0.25">
      <c r="A4796" t="e">
        <f>Table15[[#This Row],[Name]]</f>
        <v>#VALUE!</v>
      </c>
      <c r="B4796" t="e">
        <f>IF(VLOOKUP($A4796,Parts!$A:$AM,B$1,0)="X",S$2,"")</f>
        <v>#VALUE!</v>
      </c>
      <c r="C4796" t="e">
        <f>IF(VLOOKUP($A4796,Parts!$A:$AM,C$1,0)="X",T$2,"")</f>
        <v>#VALUE!</v>
      </c>
      <c r="D4796" t="e">
        <f>IF(VLOOKUP($A4796,Parts!$A:$AM,D$1,0)="X",U$2,"")</f>
        <v>#VALUE!</v>
      </c>
      <c r="E4796" t="e">
        <f>IF(VLOOKUP($A4796,Parts!$A:$AM,E$1,0)="X",V$2,"")</f>
        <v>#VALUE!</v>
      </c>
      <c r="F4796" t="e">
        <f>IF(VLOOKUP($A4796,Parts!$A:$AM,F$1,0)="X",W$2,"")</f>
        <v>#VALUE!</v>
      </c>
      <c r="G4796" t="e">
        <f>IF(VLOOKUP($A4796,Parts!$A:$AM,G$1,0)="X",X$2,"")</f>
        <v>#VALUE!</v>
      </c>
      <c r="H4796" t="e">
        <f>IF(VLOOKUP($A4796,Parts!$A:$AM,H$1,0)="X",Y$2,"")</f>
        <v>#VALUE!</v>
      </c>
      <c r="I4796" t="e">
        <f>IF(VLOOKUP($A4796,Parts!$A:$AM,I$1,0)="X",Z$2,"")</f>
        <v>#VALUE!</v>
      </c>
      <c r="J4796" t="e">
        <f>IF(VLOOKUP($A4796,Parts!$A:$AM,J$1,0)="X",AA$2,"")</f>
        <v>#VALUE!</v>
      </c>
      <c r="K4796" t="e">
        <f>IF(VLOOKUP($A4796,Parts!$A:$AM,K$1,0)="X",AB$2,"")</f>
        <v>#VALUE!</v>
      </c>
      <c r="L4796" t="e">
        <f>IF(VLOOKUP($A4796,Parts!$A:$AM,L$1,0)="X",AC$2,"")</f>
        <v>#VALUE!</v>
      </c>
      <c r="M4796" t="e">
        <f>IF(VLOOKUP($A4796,Parts!$A:$AM,M$1,0)="X",AD$2,"")</f>
        <v>#VALUE!</v>
      </c>
      <c r="N4796" t="e">
        <f>IF(VLOOKUP($A4796,Parts!$A:$AM,N$1,0)="X",AE$2,"")</f>
        <v>#VALUE!</v>
      </c>
      <c r="O4796" t="e">
        <f>IF(VLOOKUP($A4796,Parts!$A:$AM,O$1,0)="X",AF$2,"")</f>
        <v>#VALUE!</v>
      </c>
      <c r="P4796" t="e">
        <f t="shared" si="75"/>
        <v>#VALUE!</v>
      </c>
    </row>
    <row r="4797" spans="1:16" x14ac:dyDescent="0.25">
      <c r="A4797" t="e">
        <f>Table15[[#This Row],[Name]]</f>
        <v>#VALUE!</v>
      </c>
      <c r="B4797" t="e">
        <f>IF(VLOOKUP($A4797,Parts!$A:$AM,B$1,0)="X",S$2,"")</f>
        <v>#VALUE!</v>
      </c>
      <c r="C4797" t="e">
        <f>IF(VLOOKUP($A4797,Parts!$A:$AM,C$1,0)="X",T$2,"")</f>
        <v>#VALUE!</v>
      </c>
      <c r="D4797" t="e">
        <f>IF(VLOOKUP($A4797,Parts!$A:$AM,D$1,0)="X",U$2,"")</f>
        <v>#VALUE!</v>
      </c>
      <c r="E4797" t="e">
        <f>IF(VLOOKUP($A4797,Parts!$A:$AM,E$1,0)="X",V$2,"")</f>
        <v>#VALUE!</v>
      </c>
      <c r="F4797" t="e">
        <f>IF(VLOOKUP($A4797,Parts!$A:$AM,F$1,0)="X",W$2,"")</f>
        <v>#VALUE!</v>
      </c>
      <c r="G4797" t="e">
        <f>IF(VLOOKUP($A4797,Parts!$A:$AM,G$1,0)="X",X$2,"")</f>
        <v>#VALUE!</v>
      </c>
      <c r="H4797" t="e">
        <f>IF(VLOOKUP($A4797,Parts!$A:$AM,H$1,0)="X",Y$2,"")</f>
        <v>#VALUE!</v>
      </c>
      <c r="I4797" t="e">
        <f>IF(VLOOKUP($A4797,Parts!$A:$AM,I$1,0)="X",Z$2,"")</f>
        <v>#VALUE!</v>
      </c>
      <c r="J4797" t="e">
        <f>IF(VLOOKUP($A4797,Parts!$A:$AM,J$1,0)="X",AA$2,"")</f>
        <v>#VALUE!</v>
      </c>
      <c r="K4797" t="e">
        <f>IF(VLOOKUP($A4797,Parts!$A:$AM,K$1,0)="X",AB$2,"")</f>
        <v>#VALUE!</v>
      </c>
      <c r="L4797" t="e">
        <f>IF(VLOOKUP($A4797,Parts!$A:$AM,L$1,0)="X",AC$2,"")</f>
        <v>#VALUE!</v>
      </c>
      <c r="M4797" t="e">
        <f>IF(VLOOKUP($A4797,Parts!$A:$AM,M$1,0)="X",AD$2,"")</f>
        <v>#VALUE!</v>
      </c>
      <c r="N4797" t="e">
        <f>IF(VLOOKUP($A4797,Parts!$A:$AM,N$1,0)="X",AE$2,"")</f>
        <v>#VALUE!</v>
      </c>
      <c r="O4797" t="e">
        <f>IF(VLOOKUP($A4797,Parts!$A:$AM,O$1,0)="X",AF$2,"")</f>
        <v>#VALUE!</v>
      </c>
      <c r="P4797" t="e">
        <f t="shared" si="75"/>
        <v>#VALUE!</v>
      </c>
    </row>
    <row r="4798" spans="1:16" x14ac:dyDescent="0.25">
      <c r="A4798" t="e">
        <f>Table15[[#This Row],[Name]]</f>
        <v>#VALUE!</v>
      </c>
      <c r="B4798" t="e">
        <f>IF(VLOOKUP($A4798,Parts!$A:$AM,B$1,0)="X",S$2,"")</f>
        <v>#VALUE!</v>
      </c>
      <c r="C4798" t="e">
        <f>IF(VLOOKUP($A4798,Parts!$A:$AM,C$1,0)="X",T$2,"")</f>
        <v>#VALUE!</v>
      </c>
      <c r="D4798" t="e">
        <f>IF(VLOOKUP($A4798,Parts!$A:$AM,D$1,0)="X",U$2,"")</f>
        <v>#VALUE!</v>
      </c>
      <c r="E4798" t="e">
        <f>IF(VLOOKUP($A4798,Parts!$A:$AM,E$1,0)="X",V$2,"")</f>
        <v>#VALUE!</v>
      </c>
      <c r="F4798" t="e">
        <f>IF(VLOOKUP($A4798,Parts!$A:$AM,F$1,0)="X",W$2,"")</f>
        <v>#VALUE!</v>
      </c>
      <c r="G4798" t="e">
        <f>IF(VLOOKUP($A4798,Parts!$A:$AM,G$1,0)="X",X$2,"")</f>
        <v>#VALUE!</v>
      </c>
      <c r="H4798" t="e">
        <f>IF(VLOOKUP($A4798,Parts!$A:$AM,H$1,0)="X",Y$2,"")</f>
        <v>#VALUE!</v>
      </c>
      <c r="I4798" t="e">
        <f>IF(VLOOKUP($A4798,Parts!$A:$AM,I$1,0)="X",Z$2,"")</f>
        <v>#VALUE!</v>
      </c>
      <c r="J4798" t="e">
        <f>IF(VLOOKUP($A4798,Parts!$A:$AM,J$1,0)="X",AA$2,"")</f>
        <v>#VALUE!</v>
      </c>
      <c r="K4798" t="e">
        <f>IF(VLOOKUP($A4798,Parts!$A:$AM,K$1,0)="X",AB$2,"")</f>
        <v>#VALUE!</v>
      </c>
      <c r="L4798" t="e">
        <f>IF(VLOOKUP($A4798,Parts!$A:$AM,L$1,0)="X",AC$2,"")</f>
        <v>#VALUE!</v>
      </c>
      <c r="M4798" t="e">
        <f>IF(VLOOKUP($A4798,Parts!$A:$AM,M$1,0)="X",AD$2,"")</f>
        <v>#VALUE!</v>
      </c>
      <c r="N4798" t="e">
        <f>IF(VLOOKUP($A4798,Parts!$A:$AM,N$1,0)="X",AE$2,"")</f>
        <v>#VALUE!</v>
      </c>
      <c r="O4798" t="e">
        <f>IF(VLOOKUP($A4798,Parts!$A:$AM,O$1,0)="X",AF$2,"")</f>
        <v>#VALUE!</v>
      </c>
      <c r="P4798" t="e">
        <f t="shared" si="75"/>
        <v>#VALUE!</v>
      </c>
    </row>
    <row r="4799" spans="1:16" x14ac:dyDescent="0.25">
      <c r="A4799" t="e">
        <f>Table15[[#This Row],[Name]]</f>
        <v>#VALUE!</v>
      </c>
      <c r="B4799" t="e">
        <f>IF(VLOOKUP($A4799,Parts!$A:$AM,B$1,0)="X",S$2,"")</f>
        <v>#VALUE!</v>
      </c>
      <c r="C4799" t="e">
        <f>IF(VLOOKUP($A4799,Parts!$A:$AM,C$1,0)="X",T$2,"")</f>
        <v>#VALUE!</v>
      </c>
      <c r="D4799" t="e">
        <f>IF(VLOOKUP($A4799,Parts!$A:$AM,D$1,0)="X",U$2,"")</f>
        <v>#VALUE!</v>
      </c>
      <c r="E4799" t="e">
        <f>IF(VLOOKUP($A4799,Parts!$A:$AM,E$1,0)="X",V$2,"")</f>
        <v>#VALUE!</v>
      </c>
      <c r="F4799" t="e">
        <f>IF(VLOOKUP($A4799,Parts!$A:$AM,F$1,0)="X",W$2,"")</f>
        <v>#VALUE!</v>
      </c>
      <c r="G4799" t="e">
        <f>IF(VLOOKUP($A4799,Parts!$A:$AM,G$1,0)="X",X$2,"")</f>
        <v>#VALUE!</v>
      </c>
      <c r="H4799" t="e">
        <f>IF(VLOOKUP($A4799,Parts!$A:$AM,H$1,0)="X",Y$2,"")</f>
        <v>#VALUE!</v>
      </c>
      <c r="I4799" t="e">
        <f>IF(VLOOKUP($A4799,Parts!$A:$AM,I$1,0)="X",Z$2,"")</f>
        <v>#VALUE!</v>
      </c>
      <c r="J4799" t="e">
        <f>IF(VLOOKUP($A4799,Parts!$A:$AM,J$1,0)="X",AA$2,"")</f>
        <v>#VALUE!</v>
      </c>
      <c r="K4799" t="e">
        <f>IF(VLOOKUP($A4799,Parts!$A:$AM,K$1,0)="X",AB$2,"")</f>
        <v>#VALUE!</v>
      </c>
      <c r="L4799" t="e">
        <f>IF(VLOOKUP($A4799,Parts!$A:$AM,L$1,0)="X",AC$2,"")</f>
        <v>#VALUE!</v>
      </c>
      <c r="M4799" t="e">
        <f>IF(VLOOKUP($A4799,Parts!$A:$AM,M$1,0)="X",AD$2,"")</f>
        <v>#VALUE!</v>
      </c>
      <c r="N4799" t="e">
        <f>IF(VLOOKUP($A4799,Parts!$A:$AM,N$1,0)="X",AE$2,"")</f>
        <v>#VALUE!</v>
      </c>
      <c r="O4799" t="e">
        <f>IF(VLOOKUP($A4799,Parts!$A:$AM,O$1,0)="X",AF$2,"")</f>
        <v>#VALUE!</v>
      </c>
      <c r="P4799" t="e">
        <f t="shared" si="75"/>
        <v>#VALUE!</v>
      </c>
    </row>
    <row r="4800" spans="1:16" x14ac:dyDescent="0.25">
      <c r="A4800" t="e">
        <f>Table15[[#This Row],[Name]]</f>
        <v>#VALUE!</v>
      </c>
      <c r="B4800" t="e">
        <f>IF(VLOOKUP($A4800,Parts!$A:$AM,B$1,0)="X",S$2,"")</f>
        <v>#VALUE!</v>
      </c>
      <c r="C4800" t="e">
        <f>IF(VLOOKUP($A4800,Parts!$A:$AM,C$1,0)="X",T$2,"")</f>
        <v>#VALUE!</v>
      </c>
      <c r="D4800" t="e">
        <f>IF(VLOOKUP($A4800,Parts!$A:$AM,D$1,0)="X",U$2,"")</f>
        <v>#VALUE!</v>
      </c>
      <c r="E4800" t="e">
        <f>IF(VLOOKUP($A4800,Parts!$A:$AM,E$1,0)="X",V$2,"")</f>
        <v>#VALUE!</v>
      </c>
      <c r="F4800" t="e">
        <f>IF(VLOOKUP($A4800,Parts!$A:$AM,F$1,0)="X",W$2,"")</f>
        <v>#VALUE!</v>
      </c>
      <c r="G4800" t="e">
        <f>IF(VLOOKUP($A4800,Parts!$A:$AM,G$1,0)="X",X$2,"")</f>
        <v>#VALUE!</v>
      </c>
      <c r="H4800" t="e">
        <f>IF(VLOOKUP($A4800,Parts!$A:$AM,H$1,0)="X",Y$2,"")</f>
        <v>#VALUE!</v>
      </c>
      <c r="I4800" t="e">
        <f>IF(VLOOKUP($A4800,Parts!$A:$AM,I$1,0)="X",Z$2,"")</f>
        <v>#VALUE!</v>
      </c>
      <c r="J4800" t="e">
        <f>IF(VLOOKUP($A4800,Parts!$A:$AM,J$1,0)="X",AA$2,"")</f>
        <v>#VALUE!</v>
      </c>
      <c r="K4800" t="e">
        <f>IF(VLOOKUP($A4800,Parts!$A:$AM,K$1,0)="X",AB$2,"")</f>
        <v>#VALUE!</v>
      </c>
      <c r="L4800" t="e">
        <f>IF(VLOOKUP($A4800,Parts!$A:$AM,L$1,0)="X",AC$2,"")</f>
        <v>#VALUE!</v>
      </c>
      <c r="M4800" t="e">
        <f>IF(VLOOKUP($A4800,Parts!$A:$AM,M$1,0)="X",AD$2,"")</f>
        <v>#VALUE!</v>
      </c>
      <c r="N4800" t="e">
        <f>IF(VLOOKUP($A4800,Parts!$A:$AM,N$1,0)="X",AE$2,"")</f>
        <v>#VALUE!</v>
      </c>
      <c r="O4800" t="e">
        <f>IF(VLOOKUP($A4800,Parts!$A:$AM,O$1,0)="X",AF$2,"")</f>
        <v>#VALUE!</v>
      </c>
      <c r="P4800" t="e">
        <f t="shared" si="75"/>
        <v>#VALUE!</v>
      </c>
    </row>
    <row r="4801" spans="1:16" x14ac:dyDescent="0.25">
      <c r="A4801" t="e">
        <f>Table15[[#This Row],[Name]]</f>
        <v>#VALUE!</v>
      </c>
      <c r="B4801" t="e">
        <f>IF(VLOOKUP($A4801,Parts!$A:$AM,B$1,0)="X",S$2,"")</f>
        <v>#VALUE!</v>
      </c>
      <c r="C4801" t="e">
        <f>IF(VLOOKUP($A4801,Parts!$A:$AM,C$1,0)="X",T$2,"")</f>
        <v>#VALUE!</v>
      </c>
      <c r="D4801" t="e">
        <f>IF(VLOOKUP($A4801,Parts!$A:$AM,D$1,0)="X",U$2,"")</f>
        <v>#VALUE!</v>
      </c>
      <c r="E4801" t="e">
        <f>IF(VLOOKUP($A4801,Parts!$A:$AM,E$1,0)="X",V$2,"")</f>
        <v>#VALUE!</v>
      </c>
      <c r="F4801" t="e">
        <f>IF(VLOOKUP($A4801,Parts!$A:$AM,F$1,0)="X",W$2,"")</f>
        <v>#VALUE!</v>
      </c>
      <c r="G4801" t="e">
        <f>IF(VLOOKUP($A4801,Parts!$A:$AM,G$1,0)="X",X$2,"")</f>
        <v>#VALUE!</v>
      </c>
      <c r="H4801" t="e">
        <f>IF(VLOOKUP($A4801,Parts!$A:$AM,H$1,0)="X",Y$2,"")</f>
        <v>#VALUE!</v>
      </c>
      <c r="I4801" t="e">
        <f>IF(VLOOKUP($A4801,Parts!$A:$AM,I$1,0)="X",Z$2,"")</f>
        <v>#VALUE!</v>
      </c>
      <c r="J4801" t="e">
        <f>IF(VLOOKUP($A4801,Parts!$A:$AM,J$1,0)="X",AA$2,"")</f>
        <v>#VALUE!</v>
      </c>
      <c r="K4801" t="e">
        <f>IF(VLOOKUP($A4801,Parts!$A:$AM,K$1,0)="X",AB$2,"")</f>
        <v>#VALUE!</v>
      </c>
      <c r="L4801" t="e">
        <f>IF(VLOOKUP($A4801,Parts!$A:$AM,L$1,0)="X",AC$2,"")</f>
        <v>#VALUE!</v>
      </c>
      <c r="M4801" t="e">
        <f>IF(VLOOKUP($A4801,Parts!$A:$AM,M$1,0)="X",AD$2,"")</f>
        <v>#VALUE!</v>
      </c>
      <c r="N4801" t="e">
        <f>IF(VLOOKUP($A4801,Parts!$A:$AM,N$1,0)="X",AE$2,"")</f>
        <v>#VALUE!</v>
      </c>
      <c r="O4801" t="e">
        <f>IF(VLOOKUP($A4801,Parts!$A:$AM,O$1,0)="X",AF$2,"")</f>
        <v>#VALUE!</v>
      </c>
      <c r="P4801" t="e">
        <f t="shared" si="75"/>
        <v>#VALUE!</v>
      </c>
    </row>
    <row r="4802" spans="1:16" x14ac:dyDescent="0.25">
      <c r="A4802" t="e">
        <f>Table15[[#This Row],[Name]]</f>
        <v>#VALUE!</v>
      </c>
      <c r="B4802" t="e">
        <f>IF(VLOOKUP($A4802,Parts!$A:$AM,B$1,0)="X",S$2,"")</f>
        <v>#VALUE!</v>
      </c>
      <c r="C4802" t="e">
        <f>IF(VLOOKUP($A4802,Parts!$A:$AM,C$1,0)="X",T$2,"")</f>
        <v>#VALUE!</v>
      </c>
      <c r="D4802" t="e">
        <f>IF(VLOOKUP($A4802,Parts!$A:$AM,D$1,0)="X",U$2,"")</f>
        <v>#VALUE!</v>
      </c>
      <c r="E4802" t="e">
        <f>IF(VLOOKUP($A4802,Parts!$A:$AM,E$1,0)="X",V$2,"")</f>
        <v>#VALUE!</v>
      </c>
      <c r="F4802" t="e">
        <f>IF(VLOOKUP($A4802,Parts!$A:$AM,F$1,0)="X",W$2,"")</f>
        <v>#VALUE!</v>
      </c>
      <c r="G4802" t="e">
        <f>IF(VLOOKUP($A4802,Parts!$A:$AM,G$1,0)="X",X$2,"")</f>
        <v>#VALUE!</v>
      </c>
      <c r="H4802" t="e">
        <f>IF(VLOOKUP($A4802,Parts!$A:$AM,H$1,0)="X",Y$2,"")</f>
        <v>#VALUE!</v>
      </c>
      <c r="I4802" t="e">
        <f>IF(VLOOKUP($A4802,Parts!$A:$AM,I$1,0)="X",Z$2,"")</f>
        <v>#VALUE!</v>
      </c>
      <c r="J4802" t="e">
        <f>IF(VLOOKUP($A4802,Parts!$A:$AM,J$1,0)="X",AA$2,"")</f>
        <v>#VALUE!</v>
      </c>
      <c r="K4802" t="e">
        <f>IF(VLOOKUP($A4802,Parts!$A:$AM,K$1,0)="X",AB$2,"")</f>
        <v>#VALUE!</v>
      </c>
      <c r="L4802" t="e">
        <f>IF(VLOOKUP($A4802,Parts!$A:$AM,L$1,0)="X",AC$2,"")</f>
        <v>#VALUE!</v>
      </c>
      <c r="M4802" t="e">
        <f>IF(VLOOKUP($A4802,Parts!$A:$AM,M$1,0)="X",AD$2,"")</f>
        <v>#VALUE!</v>
      </c>
      <c r="N4802" t="e">
        <f>IF(VLOOKUP($A4802,Parts!$A:$AM,N$1,0)="X",AE$2,"")</f>
        <v>#VALUE!</v>
      </c>
      <c r="O4802" t="e">
        <f>IF(VLOOKUP($A4802,Parts!$A:$AM,O$1,0)="X",AF$2,"")</f>
        <v>#VALUE!</v>
      </c>
      <c r="P4802" t="e">
        <f t="shared" si="75"/>
        <v>#VALUE!</v>
      </c>
    </row>
    <row r="4803" spans="1:16" x14ac:dyDescent="0.25">
      <c r="A4803" t="e">
        <f>Table15[[#This Row],[Name]]</f>
        <v>#VALUE!</v>
      </c>
      <c r="B4803" t="e">
        <f>IF(VLOOKUP($A4803,Parts!$A:$AM,B$1,0)="X",S$2,"")</f>
        <v>#VALUE!</v>
      </c>
      <c r="C4803" t="e">
        <f>IF(VLOOKUP($A4803,Parts!$A:$AM,C$1,0)="X",T$2,"")</f>
        <v>#VALUE!</v>
      </c>
      <c r="D4803" t="e">
        <f>IF(VLOOKUP($A4803,Parts!$A:$AM,D$1,0)="X",U$2,"")</f>
        <v>#VALUE!</v>
      </c>
      <c r="E4803" t="e">
        <f>IF(VLOOKUP($A4803,Parts!$A:$AM,E$1,0)="X",V$2,"")</f>
        <v>#VALUE!</v>
      </c>
      <c r="F4803" t="e">
        <f>IF(VLOOKUP($A4803,Parts!$A:$AM,F$1,0)="X",W$2,"")</f>
        <v>#VALUE!</v>
      </c>
      <c r="G4803" t="e">
        <f>IF(VLOOKUP($A4803,Parts!$A:$AM,G$1,0)="X",X$2,"")</f>
        <v>#VALUE!</v>
      </c>
      <c r="H4803" t="e">
        <f>IF(VLOOKUP($A4803,Parts!$A:$AM,H$1,0)="X",Y$2,"")</f>
        <v>#VALUE!</v>
      </c>
      <c r="I4803" t="e">
        <f>IF(VLOOKUP($A4803,Parts!$A:$AM,I$1,0)="X",Z$2,"")</f>
        <v>#VALUE!</v>
      </c>
      <c r="J4803" t="e">
        <f>IF(VLOOKUP($A4803,Parts!$A:$AM,J$1,0)="X",AA$2,"")</f>
        <v>#VALUE!</v>
      </c>
      <c r="K4803" t="e">
        <f>IF(VLOOKUP($A4803,Parts!$A:$AM,K$1,0)="X",AB$2,"")</f>
        <v>#VALUE!</v>
      </c>
      <c r="L4803" t="e">
        <f>IF(VLOOKUP($A4803,Parts!$A:$AM,L$1,0)="X",AC$2,"")</f>
        <v>#VALUE!</v>
      </c>
      <c r="M4803" t="e">
        <f>IF(VLOOKUP($A4803,Parts!$A:$AM,M$1,0)="X",AD$2,"")</f>
        <v>#VALUE!</v>
      </c>
      <c r="N4803" t="e">
        <f>IF(VLOOKUP($A4803,Parts!$A:$AM,N$1,0)="X",AE$2,"")</f>
        <v>#VALUE!</v>
      </c>
      <c r="O4803" t="e">
        <f>IF(VLOOKUP($A4803,Parts!$A:$AM,O$1,0)="X",AF$2,"")</f>
        <v>#VALUE!</v>
      </c>
      <c r="P4803" t="e">
        <f t="shared" ref="P4803:P4866" si="76">B4803&amp;C4803&amp;D4803&amp;E4803&amp;F4803&amp;G4803&amp;H4803&amp;I4803&amp;J4803&amp;K4803&amp;L4803&amp;M4803&amp;N4803&amp;O4803</f>
        <v>#VALUE!</v>
      </c>
    </row>
    <row r="4804" spans="1:16" x14ac:dyDescent="0.25">
      <c r="A4804" t="e">
        <f>Table15[[#This Row],[Name]]</f>
        <v>#VALUE!</v>
      </c>
      <c r="B4804" t="e">
        <f>IF(VLOOKUP($A4804,Parts!$A:$AM,B$1,0)="X",S$2,"")</f>
        <v>#VALUE!</v>
      </c>
      <c r="C4804" t="e">
        <f>IF(VLOOKUP($A4804,Parts!$A:$AM,C$1,0)="X",T$2,"")</f>
        <v>#VALUE!</v>
      </c>
      <c r="D4804" t="e">
        <f>IF(VLOOKUP($A4804,Parts!$A:$AM,D$1,0)="X",U$2,"")</f>
        <v>#VALUE!</v>
      </c>
      <c r="E4804" t="e">
        <f>IF(VLOOKUP($A4804,Parts!$A:$AM,E$1,0)="X",V$2,"")</f>
        <v>#VALUE!</v>
      </c>
      <c r="F4804" t="e">
        <f>IF(VLOOKUP($A4804,Parts!$A:$AM,F$1,0)="X",W$2,"")</f>
        <v>#VALUE!</v>
      </c>
      <c r="G4804" t="e">
        <f>IF(VLOOKUP($A4804,Parts!$A:$AM,G$1,0)="X",X$2,"")</f>
        <v>#VALUE!</v>
      </c>
      <c r="H4804" t="e">
        <f>IF(VLOOKUP($A4804,Parts!$A:$AM,H$1,0)="X",Y$2,"")</f>
        <v>#VALUE!</v>
      </c>
      <c r="I4804" t="e">
        <f>IF(VLOOKUP($A4804,Parts!$A:$AM,I$1,0)="X",Z$2,"")</f>
        <v>#VALUE!</v>
      </c>
      <c r="J4804" t="e">
        <f>IF(VLOOKUP($A4804,Parts!$A:$AM,J$1,0)="X",AA$2,"")</f>
        <v>#VALUE!</v>
      </c>
      <c r="K4804" t="e">
        <f>IF(VLOOKUP($A4804,Parts!$A:$AM,K$1,0)="X",AB$2,"")</f>
        <v>#VALUE!</v>
      </c>
      <c r="L4804" t="e">
        <f>IF(VLOOKUP($A4804,Parts!$A:$AM,L$1,0)="X",AC$2,"")</f>
        <v>#VALUE!</v>
      </c>
      <c r="M4804" t="e">
        <f>IF(VLOOKUP($A4804,Parts!$A:$AM,M$1,0)="X",AD$2,"")</f>
        <v>#VALUE!</v>
      </c>
      <c r="N4804" t="e">
        <f>IF(VLOOKUP($A4804,Parts!$A:$AM,N$1,0)="X",AE$2,"")</f>
        <v>#VALUE!</v>
      </c>
      <c r="O4804" t="e">
        <f>IF(VLOOKUP($A4804,Parts!$A:$AM,O$1,0)="X",AF$2,"")</f>
        <v>#VALUE!</v>
      </c>
      <c r="P4804" t="e">
        <f t="shared" si="76"/>
        <v>#VALUE!</v>
      </c>
    </row>
    <row r="4805" spans="1:16" x14ac:dyDescent="0.25">
      <c r="A4805" t="e">
        <f>Table15[[#This Row],[Name]]</f>
        <v>#VALUE!</v>
      </c>
      <c r="B4805" t="e">
        <f>IF(VLOOKUP($A4805,Parts!$A:$AM,B$1,0)="X",S$2,"")</f>
        <v>#VALUE!</v>
      </c>
      <c r="C4805" t="e">
        <f>IF(VLOOKUP($A4805,Parts!$A:$AM,C$1,0)="X",T$2,"")</f>
        <v>#VALUE!</v>
      </c>
      <c r="D4805" t="e">
        <f>IF(VLOOKUP($A4805,Parts!$A:$AM,D$1,0)="X",U$2,"")</f>
        <v>#VALUE!</v>
      </c>
      <c r="E4805" t="e">
        <f>IF(VLOOKUP($A4805,Parts!$A:$AM,E$1,0)="X",V$2,"")</f>
        <v>#VALUE!</v>
      </c>
      <c r="F4805" t="e">
        <f>IF(VLOOKUP($A4805,Parts!$A:$AM,F$1,0)="X",W$2,"")</f>
        <v>#VALUE!</v>
      </c>
      <c r="G4805" t="e">
        <f>IF(VLOOKUP($A4805,Parts!$A:$AM,G$1,0)="X",X$2,"")</f>
        <v>#VALUE!</v>
      </c>
      <c r="H4805" t="e">
        <f>IF(VLOOKUP($A4805,Parts!$A:$AM,H$1,0)="X",Y$2,"")</f>
        <v>#VALUE!</v>
      </c>
      <c r="I4805" t="e">
        <f>IF(VLOOKUP($A4805,Parts!$A:$AM,I$1,0)="X",Z$2,"")</f>
        <v>#VALUE!</v>
      </c>
      <c r="J4805" t="e">
        <f>IF(VLOOKUP($A4805,Parts!$A:$AM,J$1,0)="X",AA$2,"")</f>
        <v>#VALUE!</v>
      </c>
      <c r="K4805" t="e">
        <f>IF(VLOOKUP($A4805,Parts!$A:$AM,K$1,0)="X",AB$2,"")</f>
        <v>#VALUE!</v>
      </c>
      <c r="L4805" t="e">
        <f>IF(VLOOKUP($A4805,Parts!$A:$AM,L$1,0)="X",AC$2,"")</f>
        <v>#VALUE!</v>
      </c>
      <c r="M4805" t="e">
        <f>IF(VLOOKUP($A4805,Parts!$A:$AM,M$1,0)="X",AD$2,"")</f>
        <v>#VALUE!</v>
      </c>
      <c r="N4805" t="e">
        <f>IF(VLOOKUP($A4805,Parts!$A:$AM,N$1,0)="X",AE$2,"")</f>
        <v>#VALUE!</v>
      </c>
      <c r="O4805" t="e">
        <f>IF(VLOOKUP($A4805,Parts!$A:$AM,O$1,0)="X",AF$2,"")</f>
        <v>#VALUE!</v>
      </c>
      <c r="P4805" t="e">
        <f t="shared" si="76"/>
        <v>#VALUE!</v>
      </c>
    </row>
    <row r="4806" spans="1:16" x14ac:dyDescent="0.25">
      <c r="A4806" t="e">
        <f>Table15[[#This Row],[Name]]</f>
        <v>#VALUE!</v>
      </c>
      <c r="B4806" t="e">
        <f>IF(VLOOKUP($A4806,Parts!$A:$AM,B$1,0)="X",S$2,"")</f>
        <v>#VALUE!</v>
      </c>
      <c r="C4806" t="e">
        <f>IF(VLOOKUP($A4806,Parts!$A:$AM,C$1,0)="X",T$2,"")</f>
        <v>#VALUE!</v>
      </c>
      <c r="D4806" t="e">
        <f>IF(VLOOKUP($A4806,Parts!$A:$AM,D$1,0)="X",U$2,"")</f>
        <v>#VALUE!</v>
      </c>
      <c r="E4806" t="e">
        <f>IF(VLOOKUP($A4806,Parts!$A:$AM,E$1,0)="X",V$2,"")</f>
        <v>#VALUE!</v>
      </c>
      <c r="F4806" t="e">
        <f>IF(VLOOKUP($A4806,Parts!$A:$AM,F$1,0)="X",W$2,"")</f>
        <v>#VALUE!</v>
      </c>
      <c r="G4806" t="e">
        <f>IF(VLOOKUP($A4806,Parts!$A:$AM,G$1,0)="X",X$2,"")</f>
        <v>#VALUE!</v>
      </c>
      <c r="H4806" t="e">
        <f>IF(VLOOKUP($A4806,Parts!$A:$AM,H$1,0)="X",Y$2,"")</f>
        <v>#VALUE!</v>
      </c>
      <c r="I4806" t="e">
        <f>IF(VLOOKUP($A4806,Parts!$A:$AM,I$1,0)="X",Z$2,"")</f>
        <v>#VALUE!</v>
      </c>
      <c r="J4806" t="e">
        <f>IF(VLOOKUP($A4806,Parts!$A:$AM,J$1,0)="X",AA$2,"")</f>
        <v>#VALUE!</v>
      </c>
      <c r="K4806" t="e">
        <f>IF(VLOOKUP($A4806,Parts!$A:$AM,K$1,0)="X",AB$2,"")</f>
        <v>#VALUE!</v>
      </c>
      <c r="L4806" t="e">
        <f>IF(VLOOKUP($A4806,Parts!$A:$AM,L$1,0)="X",AC$2,"")</f>
        <v>#VALUE!</v>
      </c>
      <c r="M4806" t="e">
        <f>IF(VLOOKUP($A4806,Parts!$A:$AM,M$1,0)="X",AD$2,"")</f>
        <v>#VALUE!</v>
      </c>
      <c r="N4806" t="e">
        <f>IF(VLOOKUP($A4806,Parts!$A:$AM,N$1,0)="X",AE$2,"")</f>
        <v>#VALUE!</v>
      </c>
      <c r="O4806" t="e">
        <f>IF(VLOOKUP($A4806,Parts!$A:$AM,O$1,0)="X",AF$2,"")</f>
        <v>#VALUE!</v>
      </c>
      <c r="P4806" t="e">
        <f t="shared" si="76"/>
        <v>#VALUE!</v>
      </c>
    </row>
    <row r="4807" spans="1:16" x14ac:dyDescent="0.25">
      <c r="A4807" t="e">
        <f>Table15[[#This Row],[Name]]</f>
        <v>#VALUE!</v>
      </c>
      <c r="B4807" t="e">
        <f>IF(VLOOKUP($A4807,Parts!$A:$AM,B$1,0)="X",S$2,"")</f>
        <v>#VALUE!</v>
      </c>
      <c r="C4807" t="e">
        <f>IF(VLOOKUP($A4807,Parts!$A:$AM,C$1,0)="X",T$2,"")</f>
        <v>#VALUE!</v>
      </c>
      <c r="D4807" t="e">
        <f>IF(VLOOKUP($A4807,Parts!$A:$AM,D$1,0)="X",U$2,"")</f>
        <v>#VALUE!</v>
      </c>
      <c r="E4807" t="e">
        <f>IF(VLOOKUP($A4807,Parts!$A:$AM,E$1,0)="X",V$2,"")</f>
        <v>#VALUE!</v>
      </c>
      <c r="F4807" t="e">
        <f>IF(VLOOKUP($A4807,Parts!$A:$AM,F$1,0)="X",W$2,"")</f>
        <v>#VALUE!</v>
      </c>
      <c r="G4807" t="e">
        <f>IF(VLOOKUP($A4807,Parts!$A:$AM,G$1,0)="X",X$2,"")</f>
        <v>#VALUE!</v>
      </c>
      <c r="H4807" t="e">
        <f>IF(VLOOKUP($A4807,Parts!$A:$AM,H$1,0)="X",Y$2,"")</f>
        <v>#VALUE!</v>
      </c>
      <c r="I4807" t="e">
        <f>IF(VLOOKUP($A4807,Parts!$A:$AM,I$1,0)="X",Z$2,"")</f>
        <v>#VALUE!</v>
      </c>
      <c r="J4807" t="e">
        <f>IF(VLOOKUP($A4807,Parts!$A:$AM,J$1,0)="X",AA$2,"")</f>
        <v>#VALUE!</v>
      </c>
      <c r="K4807" t="e">
        <f>IF(VLOOKUP($A4807,Parts!$A:$AM,K$1,0)="X",AB$2,"")</f>
        <v>#VALUE!</v>
      </c>
      <c r="L4807" t="e">
        <f>IF(VLOOKUP($A4807,Parts!$A:$AM,L$1,0)="X",AC$2,"")</f>
        <v>#VALUE!</v>
      </c>
      <c r="M4807" t="e">
        <f>IF(VLOOKUP($A4807,Parts!$A:$AM,M$1,0)="X",AD$2,"")</f>
        <v>#VALUE!</v>
      </c>
      <c r="N4807" t="e">
        <f>IF(VLOOKUP($A4807,Parts!$A:$AM,N$1,0)="X",AE$2,"")</f>
        <v>#VALUE!</v>
      </c>
      <c r="O4807" t="e">
        <f>IF(VLOOKUP($A4807,Parts!$A:$AM,O$1,0)="X",AF$2,"")</f>
        <v>#VALUE!</v>
      </c>
      <c r="P4807" t="e">
        <f t="shared" si="76"/>
        <v>#VALUE!</v>
      </c>
    </row>
    <row r="4808" spans="1:16" x14ac:dyDescent="0.25">
      <c r="A4808" t="e">
        <f>Table15[[#This Row],[Name]]</f>
        <v>#VALUE!</v>
      </c>
      <c r="B4808" t="e">
        <f>IF(VLOOKUP($A4808,Parts!$A:$AM,B$1,0)="X",S$2,"")</f>
        <v>#VALUE!</v>
      </c>
      <c r="C4808" t="e">
        <f>IF(VLOOKUP($A4808,Parts!$A:$AM,C$1,0)="X",T$2,"")</f>
        <v>#VALUE!</v>
      </c>
      <c r="D4808" t="e">
        <f>IF(VLOOKUP($A4808,Parts!$A:$AM,D$1,0)="X",U$2,"")</f>
        <v>#VALUE!</v>
      </c>
      <c r="E4808" t="e">
        <f>IF(VLOOKUP($A4808,Parts!$A:$AM,E$1,0)="X",V$2,"")</f>
        <v>#VALUE!</v>
      </c>
      <c r="F4808" t="e">
        <f>IF(VLOOKUP($A4808,Parts!$A:$AM,F$1,0)="X",W$2,"")</f>
        <v>#VALUE!</v>
      </c>
      <c r="G4808" t="e">
        <f>IF(VLOOKUP($A4808,Parts!$A:$AM,G$1,0)="X",X$2,"")</f>
        <v>#VALUE!</v>
      </c>
      <c r="H4808" t="e">
        <f>IF(VLOOKUP($A4808,Parts!$A:$AM,H$1,0)="X",Y$2,"")</f>
        <v>#VALUE!</v>
      </c>
      <c r="I4808" t="e">
        <f>IF(VLOOKUP($A4808,Parts!$A:$AM,I$1,0)="X",Z$2,"")</f>
        <v>#VALUE!</v>
      </c>
      <c r="J4808" t="e">
        <f>IF(VLOOKUP($A4808,Parts!$A:$AM,J$1,0)="X",AA$2,"")</f>
        <v>#VALUE!</v>
      </c>
      <c r="K4808" t="e">
        <f>IF(VLOOKUP($A4808,Parts!$A:$AM,K$1,0)="X",AB$2,"")</f>
        <v>#VALUE!</v>
      </c>
      <c r="L4808" t="e">
        <f>IF(VLOOKUP($A4808,Parts!$A:$AM,L$1,0)="X",AC$2,"")</f>
        <v>#VALUE!</v>
      </c>
      <c r="M4808" t="e">
        <f>IF(VLOOKUP($A4808,Parts!$A:$AM,M$1,0)="X",AD$2,"")</f>
        <v>#VALUE!</v>
      </c>
      <c r="N4808" t="e">
        <f>IF(VLOOKUP($A4808,Parts!$A:$AM,N$1,0)="X",AE$2,"")</f>
        <v>#VALUE!</v>
      </c>
      <c r="O4808" t="e">
        <f>IF(VLOOKUP($A4808,Parts!$A:$AM,O$1,0)="X",AF$2,"")</f>
        <v>#VALUE!</v>
      </c>
      <c r="P4808" t="e">
        <f t="shared" si="76"/>
        <v>#VALUE!</v>
      </c>
    </row>
    <row r="4809" spans="1:16" x14ac:dyDescent="0.25">
      <c r="A4809" t="e">
        <f>Table15[[#This Row],[Name]]</f>
        <v>#VALUE!</v>
      </c>
      <c r="B4809" t="e">
        <f>IF(VLOOKUP($A4809,Parts!$A:$AM,B$1,0)="X",S$2,"")</f>
        <v>#VALUE!</v>
      </c>
      <c r="C4809" t="e">
        <f>IF(VLOOKUP($A4809,Parts!$A:$AM,C$1,0)="X",T$2,"")</f>
        <v>#VALUE!</v>
      </c>
      <c r="D4809" t="e">
        <f>IF(VLOOKUP($A4809,Parts!$A:$AM,D$1,0)="X",U$2,"")</f>
        <v>#VALUE!</v>
      </c>
      <c r="E4809" t="e">
        <f>IF(VLOOKUP($A4809,Parts!$A:$AM,E$1,0)="X",V$2,"")</f>
        <v>#VALUE!</v>
      </c>
      <c r="F4809" t="e">
        <f>IF(VLOOKUP($A4809,Parts!$A:$AM,F$1,0)="X",W$2,"")</f>
        <v>#VALUE!</v>
      </c>
      <c r="G4809" t="e">
        <f>IF(VLOOKUP($A4809,Parts!$A:$AM,G$1,0)="X",X$2,"")</f>
        <v>#VALUE!</v>
      </c>
      <c r="H4809" t="e">
        <f>IF(VLOOKUP($A4809,Parts!$A:$AM,H$1,0)="X",Y$2,"")</f>
        <v>#VALUE!</v>
      </c>
      <c r="I4809" t="e">
        <f>IF(VLOOKUP($A4809,Parts!$A:$AM,I$1,0)="X",Z$2,"")</f>
        <v>#VALUE!</v>
      </c>
      <c r="J4809" t="e">
        <f>IF(VLOOKUP($A4809,Parts!$A:$AM,J$1,0)="X",AA$2,"")</f>
        <v>#VALUE!</v>
      </c>
      <c r="K4809" t="e">
        <f>IF(VLOOKUP($A4809,Parts!$A:$AM,K$1,0)="X",AB$2,"")</f>
        <v>#VALUE!</v>
      </c>
      <c r="L4809" t="e">
        <f>IF(VLOOKUP($A4809,Parts!$A:$AM,L$1,0)="X",AC$2,"")</f>
        <v>#VALUE!</v>
      </c>
      <c r="M4809" t="e">
        <f>IF(VLOOKUP($A4809,Parts!$A:$AM,M$1,0)="X",AD$2,"")</f>
        <v>#VALUE!</v>
      </c>
      <c r="N4809" t="e">
        <f>IF(VLOOKUP($A4809,Parts!$A:$AM,N$1,0)="X",AE$2,"")</f>
        <v>#VALUE!</v>
      </c>
      <c r="O4809" t="e">
        <f>IF(VLOOKUP($A4809,Parts!$A:$AM,O$1,0)="X",AF$2,"")</f>
        <v>#VALUE!</v>
      </c>
      <c r="P4809" t="e">
        <f t="shared" si="76"/>
        <v>#VALUE!</v>
      </c>
    </row>
    <row r="4810" spans="1:16" x14ac:dyDescent="0.25">
      <c r="A4810" t="e">
        <f>Table15[[#This Row],[Name]]</f>
        <v>#VALUE!</v>
      </c>
      <c r="B4810" t="e">
        <f>IF(VLOOKUP($A4810,Parts!$A:$AM,B$1,0)="X",S$2,"")</f>
        <v>#VALUE!</v>
      </c>
      <c r="C4810" t="e">
        <f>IF(VLOOKUP($A4810,Parts!$A:$AM,C$1,0)="X",T$2,"")</f>
        <v>#VALUE!</v>
      </c>
      <c r="D4810" t="e">
        <f>IF(VLOOKUP($A4810,Parts!$A:$AM,D$1,0)="X",U$2,"")</f>
        <v>#VALUE!</v>
      </c>
      <c r="E4810" t="e">
        <f>IF(VLOOKUP($A4810,Parts!$A:$AM,E$1,0)="X",V$2,"")</f>
        <v>#VALUE!</v>
      </c>
      <c r="F4810" t="e">
        <f>IF(VLOOKUP($A4810,Parts!$A:$AM,F$1,0)="X",W$2,"")</f>
        <v>#VALUE!</v>
      </c>
      <c r="G4810" t="e">
        <f>IF(VLOOKUP($A4810,Parts!$A:$AM,G$1,0)="X",X$2,"")</f>
        <v>#VALUE!</v>
      </c>
      <c r="H4810" t="e">
        <f>IF(VLOOKUP($A4810,Parts!$A:$AM,H$1,0)="X",Y$2,"")</f>
        <v>#VALUE!</v>
      </c>
      <c r="I4810" t="e">
        <f>IF(VLOOKUP($A4810,Parts!$A:$AM,I$1,0)="X",Z$2,"")</f>
        <v>#VALUE!</v>
      </c>
      <c r="J4810" t="e">
        <f>IF(VLOOKUP($A4810,Parts!$A:$AM,J$1,0)="X",AA$2,"")</f>
        <v>#VALUE!</v>
      </c>
      <c r="K4810" t="e">
        <f>IF(VLOOKUP($A4810,Parts!$A:$AM,K$1,0)="X",AB$2,"")</f>
        <v>#VALUE!</v>
      </c>
      <c r="L4810" t="e">
        <f>IF(VLOOKUP($A4810,Parts!$A:$AM,L$1,0)="X",AC$2,"")</f>
        <v>#VALUE!</v>
      </c>
      <c r="M4810" t="e">
        <f>IF(VLOOKUP($A4810,Parts!$A:$AM,M$1,0)="X",AD$2,"")</f>
        <v>#VALUE!</v>
      </c>
      <c r="N4810" t="e">
        <f>IF(VLOOKUP($A4810,Parts!$A:$AM,N$1,0)="X",AE$2,"")</f>
        <v>#VALUE!</v>
      </c>
      <c r="O4810" t="e">
        <f>IF(VLOOKUP($A4810,Parts!$A:$AM,O$1,0)="X",AF$2,"")</f>
        <v>#VALUE!</v>
      </c>
      <c r="P4810" t="e">
        <f t="shared" si="76"/>
        <v>#VALUE!</v>
      </c>
    </row>
    <row r="4811" spans="1:16" x14ac:dyDescent="0.25">
      <c r="A4811" t="e">
        <f>Table15[[#This Row],[Name]]</f>
        <v>#VALUE!</v>
      </c>
      <c r="B4811" t="e">
        <f>IF(VLOOKUP($A4811,Parts!$A:$AM,B$1,0)="X",S$2,"")</f>
        <v>#VALUE!</v>
      </c>
      <c r="C4811" t="e">
        <f>IF(VLOOKUP($A4811,Parts!$A:$AM,C$1,0)="X",T$2,"")</f>
        <v>#VALUE!</v>
      </c>
      <c r="D4811" t="e">
        <f>IF(VLOOKUP($A4811,Parts!$A:$AM,D$1,0)="X",U$2,"")</f>
        <v>#VALUE!</v>
      </c>
      <c r="E4811" t="e">
        <f>IF(VLOOKUP($A4811,Parts!$A:$AM,E$1,0)="X",V$2,"")</f>
        <v>#VALUE!</v>
      </c>
      <c r="F4811" t="e">
        <f>IF(VLOOKUP($A4811,Parts!$A:$AM,F$1,0)="X",W$2,"")</f>
        <v>#VALUE!</v>
      </c>
      <c r="G4811" t="e">
        <f>IF(VLOOKUP($A4811,Parts!$A:$AM,G$1,0)="X",X$2,"")</f>
        <v>#VALUE!</v>
      </c>
      <c r="H4811" t="e">
        <f>IF(VLOOKUP($A4811,Parts!$A:$AM,H$1,0)="X",Y$2,"")</f>
        <v>#VALUE!</v>
      </c>
      <c r="I4811" t="e">
        <f>IF(VLOOKUP($A4811,Parts!$A:$AM,I$1,0)="X",Z$2,"")</f>
        <v>#VALUE!</v>
      </c>
      <c r="J4811" t="e">
        <f>IF(VLOOKUP($A4811,Parts!$A:$AM,J$1,0)="X",AA$2,"")</f>
        <v>#VALUE!</v>
      </c>
      <c r="K4811" t="e">
        <f>IF(VLOOKUP($A4811,Parts!$A:$AM,K$1,0)="X",AB$2,"")</f>
        <v>#VALUE!</v>
      </c>
      <c r="L4811" t="e">
        <f>IF(VLOOKUP($A4811,Parts!$A:$AM,L$1,0)="X",AC$2,"")</f>
        <v>#VALUE!</v>
      </c>
      <c r="M4811" t="e">
        <f>IF(VLOOKUP($A4811,Parts!$A:$AM,M$1,0)="X",AD$2,"")</f>
        <v>#VALUE!</v>
      </c>
      <c r="N4811" t="e">
        <f>IF(VLOOKUP($A4811,Parts!$A:$AM,N$1,0)="X",AE$2,"")</f>
        <v>#VALUE!</v>
      </c>
      <c r="O4811" t="e">
        <f>IF(VLOOKUP($A4811,Parts!$A:$AM,O$1,0)="X",AF$2,"")</f>
        <v>#VALUE!</v>
      </c>
      <c r="P4811" t="e">
        <f t="shared" si="76"/>
        <v>#VALUE!</v>
      </c>
    </row>
    <row r="4812" spans="1:16" x14ac:dyDescent="0.25">
      <c r="A4812" t="e">
        <f>Table15[[#This Row],[Name]]</f>
        <v>#VALUE!</v>
      </c>
      <c r="B4812" t="e">
        <f>IF(VLOOKUP($A4812,Parts!$A:$AM,B$1,0)="X",S$2,"")</f>
        <v>#VALUE!</v>
      </c>
      <c r="C4812" t="e">
        <f>IF(VLOOKUP($A4812,Parts!$A:$AM,C$1,0)="X",T$2,"")</f>
        <v>#VALUE!</v>
      </c>
      <c r="D4812" t="e">
        <f>IF(VLOOKUP($A4812,Parts!$A:$AM,D$1,0)="X",U$2,"")</f>
        <v>#VALUE!</v>
      </c>
      <c r="E4812" t="e">
        <f>IF(VLOOKUP($A4812,Parts!$A:$AM,E$1,0)="X",V$2,"")</f>
        <v>#VALUE!</v>
      </c>
      <c r="F4812" t="e">
        <f>IF(VLOOKUP($A4812,Parts!$A:$AM,F$1,0)="X",W$2,"")</f>
        <v>#VALUE!</v>
      </c>
      <c r="G4812" t="e">
        <f>IF(VLOOKUP($A4812,Parts!$A:$AM,G$1,0)="X",X$2,"")</f>
        <v>#VALUE!</v>
      </c>
      <c r="H4812" t="e">
        <f>IF(VLOOKUP($A4812,Parts!$A:$AM,H$1,0)="X",Y$2,"")</f>
        <v>#VALUE!</v>
      </c>
      <c r="I4812" t="e">
        <f>IF(VLOOKUP($A4812,Parts!$A:$AM,I$1,0)="X",Z$2,"")</f>
        <v>#VALUE!</v>
      </c>
      <c r="J4812" t="e">
        <f>IF(VLOOKUP($A4812,Parts!$A:$AM,J$1,0)="X",AA$2,"")</f>
        <v>#VALUE!</v>
      </c>
      <c r="K4812" t="e">
        <f>IF(VLOOKUP($A4812,Parts!$A:$AM,K$1,0)="X",AB$2,"")</f>
        <v>#VALUE!</v>
      </c>
      <c r="L4812" t="e">
        <f>IF(VLOOKUP($A4812,Parts!$A:$AM,L$1,0)="X",AC$2,"")</f>
        <v>#VALUE!</v>
      </c>
      <c r="M4812" t="e">
        <f>IF(VLOOKUP($A4812,Parts!$A:$AM,M$1,0)="X",AD$2,"")</f>
        <v>#VALUE!</v>
      </c>
      <c r="N4812" t="e">
        <f>IF(VLOOKUP($A4812,Parts!$A:$AM,N$1,0)="X",AE$2,"")</f>
        <v>#VALUE!</v>
      </c>
      <c r="O4812" t="e">
        <f>IF(VLOOKUP($A4812,Parts!$A:$AM,O$1,0)="X",AF$2,"")</f>
        <v>#VALUE!</v>
      </c>
      <c r="P4812" t="e">
        <f t="shared" si="76"/>
        <v>#VALUE!</v>
      </c>
    </row>
    <row r="4813" spans="1:16" x14ac:dyDescent="0.25">
      <c r="A4813" t="e">
        <f>Table15[[#This Row],[Name]]</f>
        <v>#VALUE!</v>
      </c>
      <c r="B4813" t="e">
        <f>IF(VLOOKUP($A4813,Parts!$A:$AM,B$1,0)="X",S$2,"")</f>
        <v>#VALUE!</v>
      </c>
      <c r="C4813" t="e">
        <f>IF(VLOOKUP($A4813,Parts!$A:$AM,C$1,0)="X",T$2,"")</f>
        <v>#VALUE!</v>
      </c>
      <c r="D4813" t="e">
        <f>IF(VLOOKUP($A4813,Parts!$A:$AM,D$1,0)="X",U$2,"")</f>
        <v>#VALUE!</v>
      </c>
      <c r="E4813" t="e">
        <f>IF(VLOOKUP($A4813,Parts!$A:$AM,E$1,0)="X",V$2,"")</f>
        <v>#VALUE!</v>
      </c>
      <c r="F4813" t="e">
        <f>IF(VLOOKUP($A4813,Parts!$A:$AM,F$1,0)="X",W$2,"")</f>
        <v>#VALUE!</v>
      </c>
      <c r="G4813" t="e">
        <f>IF(VLOOKUP($A4813,Parts!$A:$AM,G$1,0)="X",X$2,"")</f>
        <v>#VALUE!</v>
      </c>
      <c r="H4813" t="e">
        <f>IF(VLOOKUP($A4813,Parts!$A:$AM,H$1,0)="X",Y$2,"")</f>
        <v>#VALUE!</v>
      </c>
      <c r="I4813" t="e">
        <f>IF(VLOOKUP($A4813,Parts!$A:$AM,I$1,0)="X",Z$2,"")</f>
        <v>#VALUE!</v>
      </c>
      <c r="J4813" t="e">
        <f>IF(VLOOKUP($A4813,Parts!$A:$AM,J$1,0)="X",AA$2,"")</f>
        <v>#VALUE!</v>
      </c>
      <c r="K4813" t="e">
        <f>IF(VLOOKUP($A4813,Parts!$A:$AM,K$1,0)="X",AB$2,"")</f>
        <v>#VALUE!</v>
      </c>
      <c r="L4813" t="e">
        <f>IF(VLOOKUP($A4813,Parts!$A:$AM,L$1,0)="X",AC$2,"")</f>
        <v>#VALUE!</v>
      </c>
      <c r="M4813" t="e">
        <f>IF(VLOOKUP($A4813,Parts!$A:$AM,M$1,0)="X",AD$2,"")</f>
        <v>#VALUE!</v>
      </c>
      <c r="N4813" t="e">
        <f>IF(VLOOKUP($A4813,Parts!$A:$AM,N$1,0)="X",AE$2,"")</f>
        <v>#VALUE!</v>
      </c>
      <c r="O4813" t="e">
        <f>IF(VLOOKUP($A4813,Parts!$A:$AM,O$1,0)="X",AF$2,"")</f>
        <v>#VALUE!</v>
      </c>
      <c r="P4813" t="e">
        <f t="shared" si="76"/>
        <v>#VALUE!</v>
      </c>
    </row>
    <row r="4814" spans="1:16" x14ac:dyDescent="0.25">
      <c r="A4814" t="e">
        <f>Table15[[#This Row],[Name]]</f>
        <v>#VALUE!</v>
      </c>
      <c r="B4814" t="e">
        <f>IF(VLOOKUP($A4814,Parts!$A:$AM,B$1,0)="X",S$2,"")</f>
        <v>#VALUE!</v>
      </c>
      <c r="C4814" t="e">
        <f>IF(VLOOKUP($A4814,Parts!$A:$AM,C$1,0)="X",T$2,"")</f>
        <v>#VALUE!</v>
      </c>
      <c r="D4814" t="e">
        <f>IF(VLOOKUP($A4814,Parts!$A:$AM,D$1,0)="X",U$2,"")</f>
        <v>#VALUE!</v>
      </c>
      <c r="E4814" t="e">
        <f>IF(VLOOKUP($A4814,Parts!$A:$AM,E$1,0)="X",V$2,"")</f>
        <v>#VALUE!</v>
      </c>
      <c r="F4814" t="e">
        <f>IF(VLOOKUP($A4814,Parts!$A:$AM,F$1,0)="X",W$2,"")</f>
        <v>#VALUE!</v>
      </c>
      <c r="G4814" t="e">
        <f>IF(VLOOKUP($A4814,Parts!$A:$AM,G$1,0)="X",X$2,"")</f>
        <v>#VALUE!</v>
      </c>
      <c r="H4814" t="e">
        <f>IF(VLOOKUP($A4814,Parts!$A:$AM,H$1,0)="X",Y$2,"")</f>
        <v>#VALUE!</v>
      </c>
      <c r="I4814" t="e">
        <f>IF(VLOOKUP($A4814,Parts!$A:$AM,I$1,0)="X",Z$2,"")</f>
        <v>#VALUE!</v>
      </c>
      <c r="J4814" t="e">
        <f>IF(VLOOKUP($A4814,Parts!$A:$AM,J$1,0)="X",AA$2,"")</f>
        <v>#VALUE!</v>
      </c>
      <c r="K4814" t="e">
        <f>IF(VLOOKUP($A4814,Parts!$A:$AM,K$1,0)="X",AB$2,"")</f>
        <v>#VALUE!</v>
      </c>
      <c r="L4814" t="e">
        <f>IF(VLOOKUP($A4814,Parts!$A:$AM,L$1,0)="X",AC$2,"")</f>
        <v>#VALUE!</v>
      </c>
      <c r="M4814" t="e">
        <f>IF(VLOOKUP($A4814,Parts!$A:$AM,M$1,0)="X",AD$2,"")</f>
        <v>#VALUE!</v>
      </c>
      <c r="N4814" t="e">
        <f>IF(VLOOKUP($A4814,Parts!$A:$AM,N$1,0)="X",AE$2,"")</f>
        <v>#VALUE!</v>
      </c>
      <c r="O4814" t="e">
        <f>IF(VLOOKUP($A4814,Parts!$A:$AM,O$1,0)="X",AF$2,"")</f>
        <v>#VALUE!</v>
      </c>
      <c r="P4814" t="e">
        <f t="shared" si="76"/>
        <v>#VALUE!</v>
      </c>
    </row>
    <row r="4815" spans="1:16" x14ac:dyDescent="0.25">
      <c r="A4815" t="e">
        <f>Table15[[#This Row],[Name]]</f>
        <v>#VALUE!</v>
      </c>
      <c r="B4815" t="e">
        <f>IF(VLOOKUP($A4815,Parts!$A:$AM,B$1,0)="X",S$2,"")</f>
        <v>#VALUE!</v>
      </c>
      <c r="C4815" t="e">
        <f>IF(VLOOKUP($A4815,Parts!$A:$AM,C$1,0)="X",T$2,"")</f>
        <v>#VALUE!</v>
      </c>
      <c r="D4815" t="e">
        <f>IF(VLOOKUP($A4815,Parts!$A:$AM,D$1,0)="X",U$2,"")</f>
        <v>#VALUE!</v>
      </c>
      <c r="E4815" t="e">
        <f>IF(VLOOKUP($A4815,Parts!$A:$AM,E$1,0)="X",V$2,"")</f>
        <v>#VALUE!</v>
      </c>
      <c r="F4815" t="e">
        <f>IF(VLOOKUP($A4815,Parts!$A:$AM,F$1,0)="X",W$2,"")</f>
        <v>#VALUE!</v>
      </c>
      <c r="G4815" t="e">
        <f>IF(VLOOKUP($A4815,Parts!$A:$AM,G$1,0)="X",X$2,"")</f>
        <v>#VALUE!</v>
      </c>
      <c r="H4815" t="e">
        <f>IF(VLOOKUP($A4815,Parts!$A:$AM,H$1,0)="X",Y$2,"")</f>
        <v>#VALUE!</v>
      </c>
      <c r="I4815" t="e">
        <f>IF(VLOOKUP($A4815,Parts!$A:$AM,I$1,0)="X",Z$2,"")</f>
        <v>#VALUE!</v>
      </c>
      <c r="J4815" t="e">
        <f>IF(VLOOKUP($A4815,Parts!$A:$AM,J$1,0)="X",AA$2,"")</f>
        <v>#VALUE!</v>
      </c>
      <c r="K4815" t="e">
        <f>IF(VLOOKUP($A4815,Parts!$A:$AM,K$1,0)="X",AB$2,"")</f>
        <v>#VALUE!</v>
      </c>
      <c r="L4815" t="e">
        <f>IF(VLOOKUP($A4815,Parts!$A:$AM,L$1,0)="X",AC$2,"")</f>
        <v>#VALUE!</v>
      </c>
      <c r="M4815" t="e">
        <f>IF(VLOOKUP($A4815,Parts!$A:$AM,M$1,0)="X",AD$2,"")</f>
        <v>#VALUE!</v>
      </c>
      <c r="N4815" t="e">
        <f>IF(VLOOKUP($A4815,Parts!$A:$AM,N$1,0)="X",AE$2,"")</f>
        <v>#VALUE!</v>
      </c>
      <c r="O4815" t="e">
        <f>IF(VLOOKUP($A4815,Parts!$A:$AM,O$1,0)="X",AF$2,"")</f>
        <v>#VALUE!</v>
      </c>
      <c r="P4815" t="e">
        <f t="shared" si="76"/>
        <v>#VALUE!</v>
      </c>
    </row>
    <row r="4816" spans="1:16" x14ac:dyDescent="0.25">
      <c r="A4816" t="e">
        <f>Table15[[#This Row],[Name]]</f>
        <v>#VALUE!</v>
      </c>
      <c r="B4816" t="e">
        <f>IF(VLOOKUP($A4816,Parts!$A:$AM,B$1,0)="X",S$2,"")</f>
        <v>#VALUE!</v>
      </c>
      <c r="C4816" t="e">
        <f>IF(VLOOKUP($A4816,Parts!$A:$AM,C$1,0)="X",T$2,"")</f>
        <v>#VALUE!</v>
      </c>
      <c r="D4816" t="e">
        <f>IF(VLOOKUP($A4816,Parts!$A:$AM,D$1,0)="X",U$2,"")</f>
        <v>#VALUE!</v>
      </c>
      <c r="E4816" t="e">
        <f>IF(VLOOKUP($A4816,Parts!$A:$AM,E$1,0)="X",V$2,"")</f>
        <v>#VALUE!</v>
      </c>
      <c r="F4816" t="e">
        <f>IF(VLOOKUP($A4816,Parts!$A:$AM,F$1,0)="X",W$2,"")</f>
        <v>#VALUE!</v>
      </c>
      <c r="G4816" t="e">
        <f>IF(VLOOKUP($A4816,Parts!$A:$AM,G$1,0)="X",X$2,"")</f>
        <v>#VALUE!</v>
      </c>
      <c r="H4816" t="e">
        <f>IF(VLOOKUP($A4816,Parts!$A:$AM,H$1,0)="X",Y$2,"")</f>
        <v>#VALUE!</v>
      </c>
      <c r="I4816" t="e">
        <f>IF(VLOOKUP($A4816,Parts!$A:$AM,I$1,0)="X",Z$2,"")</f>
        <v>#VALUE!</v>
      </c>
      <c r="J4816" t="e">
        <f>IF(VLOOKUP($A4816,Parts!$A:$AM,J$1,0)="X",AA$2,"")</f>
        <v>#VALUE!</v>
      </c>
      <c r="K4816" t="e">
        <f>IF(VLOOKUP($A4816,Parts!$A:$AM,K$1,0)="X",AB$2,"")</f>
        <v>#VALUE!</v>
      </c>
      <c r="L4816" t="e">
        <f>IF(VLOOKUP($A4816,Parts!$A:$AM,L$1,0)="X",AC$2,"")</f>
        <v>#VALUE!</v>
      </c>
      <c r="M4816" t="e">
        <f>IF(VLOOKUP($A4816,Parts!$A:$AM,M$1,0)="X",AD$2,"")</f>
        <v>#VALUE!</v>
      </c>
      <c r="N4816" t="e">
        <f>IF(VLOOKUP($A4816,Parts!$A:$AM,N$1,0)="X",AE$2,"")</f>
        <v>#VALUE!</v>
      </c>
      <c r="O4816" t="e">
        <f>IF(VLOOKUP($A4816,Parts!$A:$AM,O$1,0)="X",AF$2,"")</f>
        <v>#VALUE!</v>
      </c>
      <c r="P4816" t="e">
        <f t="shared" si="76"/>
        <v>#VALUE!</v>
      </c>
    </row>
    <row r="4817" spans="1:16" x14ac:dyDescent="0.25">
      <c r="A4817" t="e">
        <f>Table15[[#This Row],[Name]]</f>
        <v>#VALUE!</v>
      </c>
      <c r="B4817" t="e">
        <f>IF(VLOOKUP($A4817,Parts!$A:$AM,B$1,0)="X",S$2,"")</f>
        <v>#VALUE!</v>
      </c>
      <c r="C4817" t="e">
        <f>IF(VLOOKUP($A4817,Parts!$A:$AM,C$1,0)="X",T$2,"")</f>
        <v>#VALUE!</v>
      </c>
      <c r="D4817" t="e">
        <f>IF(VLOOKUP($A4817,Parts!$A:$AM,D$1,0)="X",U$2,"")</f>
        <v>#VALUE!</v>
      </c>
      <c r="E4817" t="e">
        <f>IF(VLOOKUP($A4817,Parts!$A:$AM,E$1,0)="X",V$2,"")</f>
        <v>#VALUE!</v>
      </c>
      <c r="F4817" t="e">
        <f>IF(VLOOKUP($A4817,Parts!$A:$AM,F$1,0)="X",W$2,"")</f>
        <v>#VALUE!</v>
      </c>
      <c r="G4817" t="e">
        <f>IF(VLOOKUP($A4817,Parts!$A:$AM,G$1,0)="X",X$2,"")</f>
        <v>#VALUE!</v>
      </c>
      <c r="H4817" t="e">
        <f>IF(VLOOKUP($A4817,Parts!$A:$AM,H$1,0)="X",Y$2,"")</f>
        <v>#VALUE!</v>
      </c>
      <c r="I4817" t="e">
        <f>IF(VLOOKUP($A4817,Parts!$A:$AM,I$1,0)="X",Z$2,"")</f>
        <v>#VALUE!</v>
      </c>
      <c r="J4817" t="e">
        <f>IF(VLOOKUP($A4817,Parts!$A:$AM,J$1,0)="X",AA$2,"")</f>
        <v>#VALUE!</v>
      </c>
      <c r="K4817" t="e">
        <f>IF(VLOOKUP($A4817,Parts!$A:$AM,K$1,0)="X",AB$2,"")</f>
        <v>#VALUE!</v>
      </c>
      <c r="L4817" t="e">
        <f>IF(VLOOKUP($A4817,Parts!$A:$AM,L$1,0)="X",AC$2,"")</f>
        <v>#VALUE!</v>
      </c>
      <c r="M4817" t="e">
        <f>IF(VLOOKUP($A4817,Parts!$A:$AM,M$1,0)="X",AD$2,"")</f>
        <v>#VALUE!</v>
      </c>
      <c r="N4817" t="e">
        <f>IF(VLOOKUP($A4817,Parts!$A:$AM,N$1,0)="X",AE$2,"")</f>
        <v>#VALUE!</v>
      </c>
      <c r="O4817" t="e">
        <f>IF(VLOOKUP($A4817,Parts!$A:$AM,O$1,0)="X",AF$2,"")</f>
        <v>#VALUE!</v>
      </c>
      <c r="P4817" t="e">
        <f t="shared" si="76"/>
        <v>#VALUE!</v>
      </c>
    </row>
    <row r="4818" spans="1:16" x14ac:dyDescent="0.25">
      <c r="A4818" t="e">
        <f>Table15[[#This Row],[Name]]</f>
        <v>#VALUE!</v>
      </c>
      <c r="B4818" t="e">
        <f>IF(VLOOKUP($A4818,Parts!$A:$AM,B$1,0)="X",S$2,"")</f>
        <v>#VALUE!</v>
      </c>
      <c r="C4818" t="e">
        <f>IF(VLOOKUP($A4818,Parts!$A:$AM,C$1,0)="X",T$2,"")</f>
        <v>#VALUE!</v>
      </c>
      <c r="D4818" t="e">
        <f>IF(VLOOKUP($A4818,Parts!$A:$AM,D$1,0)="X",U$2,"")</f>
        <v>#VALUE!</v>
      </c>
      <c r="E4818" t="e">
        <f>IF(VLOOKUP($A4818,Parts!$A:$AM,E$1,0)="X",V$2,"")</f>
        <v>#VALUE!</v>
      </c>
      <c r="F4818" t="e">
        <f>IF(VLOOKUP($A4818,Parts!$A:$AM,F$1,0)="X",W$2,"")</f>
        <v>#VALUE!</v>
      </c>
      <c r="G4818" t="e">
        <f>IF(VLOOKUP($A4818,Parts!$A:$AM,G$1,0)="X",X$2,"")</f>
        <v>#VALUE!</v>
      </c>
      <c r="H4818" t="e">
        <f>IF(VLOOKUP($A4818,Parts!$A:$AM,H$1,0)="X",Y$2,"")</f>
        <v>#VALUE!</v>
      </c>
      <c r="I4818" t="e">
        <f>IF(VLOOKUP($A4818,Parts!$A:$AM,I$1,0)="X",Z$2,"")</f>
        <v>#VALUE!</v>
      </c>
      <c r="J4818" t="e">
        <f>IF(VLOOKUP($A4818,Parts!$A:$AM,J$1,0)="X",AA$2,"")</f>
        <v>#VALUE!</v>
      </c>
      <c r="K4818" t="e">
        <f>IF(VLOOKUP($A4818,Parts!$A:$AM,K$1,0)="X",AB$2,"")</f>
        <v>#VALUE!</v>
      </c>
      <c r="L4818" t="e">
        <f>IF(VLOOKUP($A4818,Parts!$A:$AM,L$1,0)="X",AC$2,"")</f>
        <v>#VALUE!</v>
      </c>
      <c r="M4818" t="e">
        <f>IF(VLOOKUP($A4818,Parts!$A:$AM,M$1,0)="X",AD$2,"")</f>
        <v>#VALUE!</v>
      </c>
      <c r="N4818" t="e">
        <f>IF(VLOOKUP($A4818,Parts!$A:$AM,N$1,0)="X",AE$2,"")</f>
        <v>#VALUE!</v>
      </c>
      <c r="O4818" t="e">
        <f>IF(VLOOKUP($A4818,Parts!$A:$AM,O$1,0)="X",AF$2,"")</f>
        <v>#VALUE!</v>
      </c>
      <c r="P4818" t="e">
        <f t="shared" si="76"/>
        <v>#VALUE!</v>
      </c>
    </row>
    <row r="4819" spans="1:16" x14ac:dyDescent="0.25">
      <c r="A4819" t="e">
        <f>Table15[[#This Row],[Name]]</f>
        <v>#VALUE!</v>
      </c>
      <c r="B4819" t="e">
        <f>IF(VLOOKUP($A4819,Parts!$A:$AM,B$1,0)="X",S$2,"")</f>
        <v>#VALUE!</v>
      </c>
      <c r="C4819" t="e">
        <f>IF(VLOOKUP($A4819,Parts!$A:$AM,C$1,0)="X",T$2,"")</f>
        <v>#VALUE!</v>
      </c>
      <c r="D4819" t="e">
        <f>IF(VLOOKUP($A4819,Parts!$A:$AM,D$1,0)="X",U$2,"")</f>
        <v>#VALUE!</v>
      </c>
      <c r="E4819" t="e">
        <f>IF(VLOOKUP($A4819,Parts!$A:$AM,E$1,0)="X",V$2,"")</f>
        <v>#VALUE!</v>
      </c>
      <c r="F4819" t="e">
        <f>IF(VLOOKUP($A4819,Parts!$A:$AM,F$1,0)="X",W$2,"")</f>
        <v>#VALUE!</v>
      </c>
      <c r="G4819" t="e">
        <f>IF(VLOOKUP($A4819,Parts!$A:$AM,G$1,0)="X",X$2,"")</f>
        <v>#VALUE!</v>
      </c>
      <c r="H4819" t="e">
        <f>IF(VLOOKUP($A4819,Parts!$A:$AM,H$1,0)="X",Y$2,"")</f>
        <v>#VALUE!</v>
      </c>
      <c r="I4819" t="e">
        <f>IF(VLOOKUP($A4819,Parts!$A:$AM,I$1,0)="X",Z$2,"")</f>
        <v>#VALUE!</v>
      </c>
      <c r="J4819" t="e">
        <f>IF(VLOOKUP($A4819,Parts!$A:$AM,J$1,0)="X",AA$2,"")</f>
        <v>#VALUE!</v>
      </c>
      <c r="K4819" t="e">
        <f>IF(VLOOKUP($A4819,Parts!$A:$AM,K$1,0)="X",AB$2,"")</f>
        <v>#VALUE!</v>
      </c>
      <c r="L4819" t="e">
        <f>IF(VLOOKUP($A4819,Parts!$A:$AM,L$1,0)="X",AC$2,"")</f>
        <v>#VALUE!</v>
      </c>
      <c r="M4819" t="e">
        <f>IF(VLOOKUP($A4819,Parts!$A:$AM,M$1,0)="X",AD$2,"")</f>
        <v>#VALUE!</v>
      </c>
      <c r="N4819" t="e">
        <f>IF(VLOOKUP($A4819,Parts!$A:$AM,N$1,0)="X",AE$2,"")</f>
        <v>#VALUE!</v>
      </c>
      <c r="O4819" t="e">
        <f>IF(VLOOKUP($A4819,Parts!$A:$AM,O$1,0)="X",AF$2,"")</f>
        <v>#VALUE!</v>
      </c>
      <c r="P4819" t="e">
        <f t="shared" si="76"/>
        <v>#VALUE!</v>
      </c>
    </row>
    <row r="4820" spans="1:16" x14ac:dyDescent="0.25">
      <c r="A4820" t="e">
        <f>Table15[[#This Row],[Name]]</f>
        <v>#VALUE!</v>
      </c>
      <c r="B4820" t="e">
        <f>IF(VLOOKUP($A4820,Parts!$A:$AM,B$1,0)="X",S$2,"")</f>
        <v>#VALUE!</v>
      </c>
      <c r="C4820" t="e">
        <f>IF(VLOOKUP($A4820,Parts!$A:$AM,C$1,0)="X",T$2,"")</f>
        <v>#VALUE!</v>
      </c>
      <c r="D4820" t="e">
        <f>IF(VLOOKUP($A4820,Parts!$A:$AM,D$1,0)="X",U$2,"")</f>
        <v>#VALUE!</v>
      </c>
      <c r="E4820" t="e">
        <f>IF(VLOOKUP($A4820,Parts!$A:$AM,E$1,0)="X",V$2,"")</f>
        <v>#VALUE!</v>
      </c>
      <c r="F4820" t="e">
        <f>IF(VLOOKUP($A4820,Parts!$A:$AM,F$1,0)="X",W$2,"")</f>
        <v>#VALUE!</v>
      </c>
      <c r="G4820" t="e">
        <f>IF(VLOOKUP($A4820,Parts!$A:$AM,G$1,0)="X",X$2,"")</f>
        <v>#VALUE!</v>
      </c>
      <c r="H4820" t="e">
        <f>IF(VLOOKUP($A4820,Parts!$A:$AM,H$1,0)="X",Y$2,"")</f>
        <v>#VALUE!</v>
      </c>
      <c r="I4820" t="e">
        <f>IF(VLOOKUP($A4820,Parts!$A:$AM,I$1,0)="X",Z$2,"")</f>
        <v>#VALUE!</v>
      </c>
      <c r="J4820" t="e">
        <f>IF(VLOOKUP($A4820,Parts!$A:$AM,J$1,0)="X",AA$2,"")</f>
        <v>#VALUE!</v>
      </c>
      <c r="K4820" t="e">
        <f>IF(VLOOKUP($A4820,Parts!$A:$AM,K$1,0)="X",AB$2,"")</f>
        <v>#VALUE!</v>
      </c>
      <c r="L4820" t="e">
        <f>IF(VLOOKUP($A4820,Parts!$A:$AM,L$1,0)="X",AC$2,"")</f>
        <v>#VALUE!</v>
      </c>
      <c r="M4820" t="e">
        <f>IF(VLOOKUP($A4820,Parts!$A:$AM,M$1,0)="X",AD$2,"")</f>
        <v>#VALUE!</v>
      </c>
      <c r="N4820" t="e">
        <f>IF(VLOOKUP($A4820,Parts!$A:$AM,N$1,0)="X",AE$2,"")</f>
        <v>#VALUE!</v>
      </c>
      <c r="O4820" t="e">
        <f>IF(VLOOKUP($A4820,Parts!$A:$AM,O$1,0)="X",AF$2,"")</f>
        <v>#VALUE!</v>
      </c>
      <c r="P4820" t="e">
        <f t="shared" si="76"/>
        <v>#VALUE!</v>
      </c>
    </row>
    <row r="4821" spans="1:16" x14ac:dyDescent="0.25">
      <c r="A4821" t="e">
        <f>Table15[[#This Row],[Name]]</f>
        <v>#VALUE!</v>
      </c>
      <c r="B4821" t="e">
        <f>IF(VLOOKUP($A4821,Parts!$A:$AM,B$1,0)="X",S$2,"")</f>
        <v>#VALUE!</v>
      </c>
      <c r="C4821" t="e">
        <f>IF(VLOOKUP($A4821,Parts!$A:$AM,C$1,0)="X",T$2,"")</f>
        <v>#VALUE!</v>
      </c>
      <c r="D4821" t="e">
        <f>IF(VLOOKUP($A4821,Parts!$A:$AM,D$1,0)="X",U$2,"")</f>
        <v>#VALUE!</v>
      </c>
      <c r="E4821" t="e">
        <f>IF(VLOOKUP($A4821,Parts!$A:$AM,E$1,0)="X",V$2,"")</f>
        <v>#VALUE!</v>
      </c>
      <c r="F4821" t="e">
        <f>IF(VLOOKUP($A4821,Parts!$A:$AM,F$1,0)="X",W$2,"")</f>
        <v>#VALUE!</v>
      </c>
      <c r="G4821" t="e">
        <f>IF(VLOOKUP($A4821,Parts!$A:$AM,G$1,0)="X",X$2,"")</f>
        <v>#VALUE!</v>
      </c>
      <c r="H4821" t="e">
        <f>IF(VLOOKUP($A4821,Parts!$A:$AM,H$1,0)="X",Y$2,"")</f>
        <v>#VALUE!</v>
      </c>
      <c r="I4821" t="e">
        <f>IF(VLOOKUP($A4821,Parts!$A:$AM,I$1,0)="X",Z$2,"")</f>
        <v>#VALUE!</v>
      </c>
      <c r="J4821" t="e">
        <f>IF(VLOOKUP($A4821,Parts!$A:$AM,J$1,0)="X",AA$2,"")</f>
        <v>#VALUE!</v>
      </c>
      <c r="K4821" t="e">
        <f>IF(VLOOKUP($A4821,Parts!$A:$AM,K$1,0)="X",AB$2,"")</f>
        <v>#VALUE!</v>
      </c>
      <c r="L4821" t="e">
        <f>IF(VLOOKUP($A4821,Parts!$A:$AM,L$1,0)="X",AC$2,"")</f>
        <v>#VALUE!</v>
      </c>
      <c r="M4821" t="e">
        <f>IF(VLOOKUP($A4821,Parts!$A:$AM,M$1,0)="X",AD$2,"")</f>
        <v>#VALUE!</v>
      </c>
      <c r="N4821" t="e">
        <f>IF(VLOOKUP($A4821,Parts!$A:$AM,N$1,0)="X",AE$2,"")</f>
        <v>#VALUE!</v>
      </c>
      <c r="O4821" t="e">
        <f>IF(VLOOKUP($A4821,Parts!$A:$AM,O$1,0)="X",AF$2,"")</f>
        <v>#VALUE!</v>
      </c>
      <c r="P4821" t="e">
        <f t="shared" si="76"/>
        <v>#VALUE!</v>
      </c>
    </row>
    <row r="4822" spans="1:16" x14ac:dyDescent="0.25">
      <c r="A4822" t="e">
        <f>Table15[[#This Row],[Name]]</f>
        <v>#VALUE!</v>
      </c>
      <c r="B4822" t="e">
        <f>IF(VLOOKUP($A4822,Parts!$A:$AM,B$1,0)="X",S$2,"")</f>
        <v>#VALUE!</v>
      </c>
      <c r="C4822" t="e">
        <f>IF(VLOOKUP($A4822,Parts!$A:$AM,C$1,0)="X",T$2,"")</f>
        <v>#VALUE!</v>
      </c>
      <c r="D4822" t="e">
        <f>IF(VLOOKUP($A4822,Parts!$A:$AM,D$1,0)="X",U$2,"")</f>
        <v>#VALUE!</v>
      </c>
      <c r="E4822" t="e">
        <f>IF(VLOOKUP($A4822,Parts!$A:$AM,E$1,0)="X",V$2,"")</f>
        <v>#VALUE!</v>
      </c>
      <c r="F4822" t="e">
        <f>IF(VLOOKUP($A4822,Parts!$A:$AM,F$1,0)="X",W$2,"")</f>
        <v>#VALUE!</v>
      </c>
      <c r="G4822" t="e">
        <f>IF(VLOOKUP($A4822,Parts!$A:$AM,G$1,0)="X",X$2,"")</f>
        <v>#VALUE!</v>
      </c>
      <c r="H4822" t="e">
        <f>IF(VLOOKUP($A4822,Parts!$A:$AM,H$1,0)="X",Y$2,"")</f>
        <v>#VALUE!</v>
      </c>
      <c r="I4822" t="e">
        <f>IF(VLOOKUP($A4822,Parts!$A:$AM,I$1,0)="X",Z$2,"")</f>
        <v>#VALUE!</v>
      </c>
      <c r="J4822" t="e">
        <f>IF(VLOOKUP($A4822,Parts!$A:$AM,J$1,0)="X",AA$2,"")</f>
        <v>#VALUE!</v>
      </c>
      <c r="K4822" t="e">
        <f>IF(VLOOKUP($A4822,Parts!$A:$AM,K$1,0)="X",AB$2,"")</f>
        <v>#VALUE!</v>
      </c>
      <c r="L4822" t="e">
        <f>IF(VLOOKUP($A4822,Parts!$A:$AM,L$1,0)="X",AC$2,"")</f>
        <v>#VALUE!</v>
      </c>
      <c r="M4822" t="e">
        <f>IF(VLOOKUP($A4822,Parts!$A:$AM,M$1,0)="X",AD$2,"")</f>
        <v>#VALUE!</v>
      </c>
      <c r="N4822" t="e">
        <f>IF(VLOOKUP($A4822,Parts!$A:$AM,N$1,0)="X",AE$2,"")</f>
        <v>#VALUE!</v>
      </c>
      <c r="O4822" t="e">
        <f>IF(VLOOKUP($A4822,Parts!$A:$AM,O$1,0)="X",AF$2,"")</f>
        <v>#VALUE!</v>
      </c>
      <c r="P4822" t="e">
        <f t="shared" si="76"/>
        <v>#VALUE!</v>
      </c>
    </row>
    <row r="4823" spans="1:16" x14ac:dyDescent="0.25">
      <c r="A4823" t="e">
        <f>Table15[[#This Row],[Name]]</f>
        <v>#VALUE!</v>
      </c>
      <c r="B4823" t="e">
        <f>IF(VLOOKUP($A4823,Parts!$A:$AM,B$1,0)="X",S$2,"")</f>
        <v>#VALUE!</v>
      </c>
      <c r="C4823" t="e">
        <f>IF(VLOOKUP($A4823,Parts!$A:$AM,C$1,0)="X",T$2,"")</f>
        <v>#VALUE!</v>
      </c>
      <c r="D4823" t="e">
        <f>IF(VLOOKUP($A4823,Parts!$A:$AM,D$1,0)="X",U$2,"")</f>
        <v>#VALUE!</v>
      </c>
      <c r="E4823" t="e">
        <f>IF(VLOOKUP($A4823,Parts!$A:$AM,E$1,0)="X",V$2,"")</f>
        <v>#VALUE!</v>
      </c>
      <c r="F4823" t="e">
        <f>IF(VLOOKUP($A4823,Parts!$A:$AM,F$1,0)="X",W$2,"")</f>
        <v>#VALUE!</v>
      </c>
      <c r="G4823" t="e">
        <f>IF(VLOOKUP($A4823,Parts!$A:$AM,G$1,0)="X",X$2,"")</f>
        <v>#VALUE!</v>
      </c>
      <c r="H4823" t="e">
        <f>IF(VLOOKUP($A4823,Parts!$A:$AM,H$1,0)="X",Y$2,"")</f>
        <v>#VALUE!</v>
      </c>
      <c r="I4823" t="e">
        <f>IF(VLOOKUP($A4823,Parts!$A:$AM,I$1,0)="X",Z$2,"")</f>
        <v>#VALUE!</v>
      </c>
      <c r="J4823" t="e">
        <f>IF(VLOOKUP($A4823,Parts!$A:$AM,J$1,0)="X",AA$2,"")</f>
        <v>#VALUE!</v>
      </c>
      <c r="K4823" t="e">
        <f>IF(VLOOKUP($A4823,Parts!$A:$AM,K$1,0)="X",AB$2,"")</f>
        <v>#VALUE!</v>
      </c>
      <c r="L4823" t="e">
        <f>IF(VLOOKUP($A4823,Parts!$A:$AM,L$1,0)="X",AC$2,"")</f>
        <v>#VALUE!</v>
      </c>
      <c r="M4823" t="e">
        <f>IF(VLOOKUP($A4823,Parts!$A:$AM,M$1,0)="X",AD$2,"")</f>
        <v>#VALUE!</v>
      </c>
      <c r="N4823" t="e">
        <f>IF(VLOOKUP($A4823,Parts!$A:$AM,N$1,0)="X",AE$2,"")</f>
        <v>#VALUE!</v>
      </c>
      <c r="O4823" t="e">
        <f>IF(VLOOKUP($A4823,Parts!$A:$AM,O$1,0)="X",AF$2,"")</f>
        <v>#VALUE!</v>
      </c>
      <c r="P4823" t="e">
        <f t="shared" si="76"/>
        <v>#VALUE!</v>
      </c>
    </row>
    <row r="4824" spans="1:16" x14ac:dyDescent="0.25">
      <c r="A4824" t="e">
        <f>Table15[[#This Row],[Name]]</f>
        <v>#VALUE!</v>
      </c>
      <c r="B4824" t="e">
        <f>IF(VLOOKUP($A4824,Parts!$A:$AM,B$1,0)="X",S$2,"")</f>
        <v>#VALUE!</v>
      </c>
      <c r="C4824" t="e">
        <f>IF(VLOOKUP($A4824,Parts!$A:$AM,C$1,0)="X",T$2,"")</f>
        <v>#VALUE!</v>
      </c>
      <c r="D4824" t="e">
        <f>IF(VLOOKUP($A4824,Parts!$A:$AM,D$1,0)="X",U$2,"")</f>
        <v>#VALUE!</v>
      </c>
      <c r="E4824" t="e">
        <f>IF(VLOOKUP($A4824,Parts!$A:$AM,E$1,0)="X",V$2,"")</f>
        <v>#VALUE!</v>
      </c>
      <c r="F4824" t="e">
        <f>IF(VLOOKUP($A4824,Parts!$A:$AM,F$1,0)="X",W$2,"")</f>
        <v>#VALUE!</v>
      </c>
      <c r="G4824" t="e">
        <f>IF(VLOOKUP($A4824,Parts!$A:$AM,G$1,0)="X",X$2,"")</f>
        <v>#VALUE!</v>
      </c>
      <c r="H4824" t="e">
        <f>IF(VLOOKUP($A4824,Parts!$A:$AM,H$1,0)="X",Y$2,"")</f>
        <v>#VALUE!</v>
      </c>
      <c r="I4824" t="e">
        <f>IF(VLOOKUP($A4824,Parts!$A:$AM,I$1,0)="X",Z$2,"")</f>
        <v>#VALUE!</v>
      </c>
      <c r="J4824" t="e">
        <f>IF(VLOOKUP($A4824,Parts!$A:$AM,J$1,0)="X",AA$2,"")</f>
        <v>#VALUE!</v>
      </c>
      <c r="K4824" t="e">
        <f>IF(VLOOKUP($A4824,Parts!$A:$AM,K$1,0)="X",AB$2,"")</f>
        <v>#VALUE!</v>
      </c>
      <c r="L4824" t="e">
        <f>IF(VLOOKUP($A4824,Parts!$A:$AM,L$1,0)="X",AC$2,"")</f>
        <v>#VALUE!</v>
      </c>
      <c r="M4824" t="e">
        <f>IF(VLOOKUP($A4824,Parts!$A:$AM,M$1,0)="X",AD$2,"")</f>
        <v>#VALUE!</v>
      </c>
      <c r="N4824" t="e">
        <f>IF(VLOOKUP($A4824,Parts!$A:$AM,N$1,0)="X",AE$2,"")</f>
        <v>#VALUE!</v>
      </c>
      <c r="O4824" t="e">
        <f>IF(VLOOKUP($A4824,Parts!$A:$AM,O$1,0)="X",AF$2,"")</f>
        <v>#VALUE!</v>
      </c>
      <c r="P4824" t="e">
        <f t="shared" si="76"/>
        <v>#VALUE!</v>
      </c>
    </row>
    <row r="4825" spans="1:16" x14ac:dyDescent="0.25">
      <c r="A4825" t="e">
        <f>Table15[[#This Row],[Name]]</f>
        <v>#VALUE!</v>
      </c>
      <c r="B4825" t="e">
        <f>IF(VLOOKUP($A4825,Parts!$A:$AM,B$1,0)="X",S$2,"")</f>
        <v>#VALUE!</v>
      </c>
      <c r="C4825" t="e">
        <f>IF(VLOOKUP($A4825,Parts!$A:$AM,C$1,0)="X",T$2,"")</f>
        <v>#VALUE!</v>
      </c>
      <c r="D4825" t="e">
        <f>IF(VLOOKUP($A4825,Parts!$A:$AM,D$1,0)="X",U$2,"")</f>
        <v>#VALUE!</v>
      </c>
      <c r="E4825" t="e">
        <f>IF(VLOOKUP($A4825,Parts!$A:$AM,E$1,0)="X",V$2,"")</f>
        <v>#VALUE!</v>
      </c>
      <c r="F4825" t="e">
        <f>IF(VLOOKUP($A4825,Parts!$A:$AM,F$1,0)="X",W$2,"")</f>
        <v>#VALUE!</v>
      </c>
      <c r="G4825" t="e">
        <f>IF(VLOOKUP($A4825,Parts!$A:$AM,G$1,0)="X",X$2,"")</f>
        <v>#VALUE!</v>
      </c>
      <c r="H4825" t="e">
        <f>IF(VLOOKUP($A4825,Parts!$A:$AM,H$1,0)="X",Y$2,"")</f>
        <v>#VALUE!</v>
      </c>
      <c r="I4825" t="e">
        <f>IF(VLOOKUP($A4825,Parts!$A:$AM,I$1,0)="X",Z$2,"")</f>
        <v>#VALUE!</v>
      </c>
      <c r="J4825" t="e">
        <f>IF(VLOOKUP($A4825,Parts!$A:$AM,J$1,0)="X",AA$2,"")</f>
        <v>#VALUE!</v>
      </c>
      <c r="K4825" t="e">
        <f>IF(VLOOKUP($A4825,Parts!$A:$AM,K$1,0)="X",AB$2,"")</f>
        <v>#VALUE!</v>
      </c>
      <c r="L4825" t="e">
        <f>IF(VLOOKUP($A4825,Parts!$A:$AM,L$1,0)="X",AC$2,"")</f>
        <v>#VALUE!</v>
      </c>
      <c r="M4825" t="e">
        <f>IF(VLOOKUP($A4825,Parts!$A:$AM,M$1,0)="X",AD$2,"")</f>
        <v>#VALUE!</v>
      </c>
      <c r="N4825" t="e">
        <f>IF(VLOOKUP($A4825,Parts!$A:$AM,N$1,0)="X",AE$2,"")</f>
        <v>#VALUE!</v>
      </c>
      <c r="O4825" t="e">
        <f>IF(VLOOKUP($A4825,Parts!$A:$AM,O$1,0)="X",AF$2,"")</f>
        <v>#VALUE!</v>
      </c>
      <c r="P4825" t="e">
        <f t="shared" si="76"/>
        <v>#VALUE!</v>
      </c>
    </row>
    <row r="4826" spans="1:16" x14ac:dyDescent="0.25">
      <c r="A4826" t="e">
        <f>Table15[[#This Row],[Name]]</f>
        <v>#VALUE!</v>
      </c>
      <c r="B4826" t="e">
        <f>IF(VLOOKUP($A4826,Parts!$A:$AM,B$1,0)="X",S$2,"")</f>
        <v>#VALUE!</v>
      </c>
      <c r="C4826" t="e">
        <f>IF(VLOOKUP($A4826,Parts!$A:$AM,C$1,0)="X",T$2,"")</f>
        <v>#VALUE!</v>
      </c>
      <c r="D4826" t="e">
        <f>IF(VLOOKUP($A4826,Parts!$A:$AM,D$1,0)="X",U$2,"")</f>
        <v>#VALUE!</v>
      </c>
      <c r="E4826" t="e">
        <f>IF(VLOOKUP($A4826,Parts!$A:$AM,E$1,0)="X",V$2,"")</f>
        <v>#VALUE!</v>
      </c>
      <c r="F4826" t="e">
        <f>IF(VLOOKUP($A4826,Parts!$A:$AM,F$1,0)="X",W$2,"")</f>
        <v>#VALUE!</v>
      </c>
      <c r="G4826" t="e">
        <f>IF(VLOOKUP($A4826,Parts!$A:$AM,G$1,0)="X",X$2,"")</f>
        <v>#VALUE!</v>
      </c>
      <c r="H4826" t="e">
        <f>IF(VLOOKUP($A4826,Parts!$A:$AM,H$1,0)="X",Y$2,"")</f>
        <v>#VALUE!</v>
      </c>
      <c r="I4826" t="e">
        <f>IF(VLOOKUP($A4826,Parts!$A:$AM,I$1,0)="X",Z$2,"")</f>
        <v>#VALUE!</v>
      </c>
      <c r="J4826" t="e">
        <f>IF(VLOOKUP($A4826,Parts!$A:$AM,J$1,0)="X",AA$2,"")</f>
        <v>#VALUE!</v>
      </c>
      <c r="K4826" t="e">
        <f>IF(VLOOKUP($A4826,Parts!$A:$AM,K$1,0)="X",AB$2,"")</f>
        <v>#VALUE!</v>
      </c>
      <c r="L4826" t="e">
        <f>IF(VLOOKUP($A4826,Parts!$A:$AM,L$1,0)="X",AC$2,"")</f>
        <v>#VALUE!</v>
      </c>
      <c r="M4826" t="e">
        <f>IF(VLOOKUP($A4826,Parts!$A:$AM,M$1,0)="X",AD$2,"")</f>
        <v>#VALUE!</v>
      </c>
      <c r="N4826" t="e">
        <f>IF(VLOOKUP($A4826,Parts!$A:$AM,N$1,0)="X",AE$2,"")</f>
        <v>#VALUE!</v>
      </c>
      <c r="O4826" t="e">
        <f>IF(VLOOKUP($A4826,Parts!$A:$AM,O$1,0)="X",AF$2,"")</f>
        <v>#VALUE!</v>
      </c>
      <c r="P4826" t="e">
        <f t="shared" si="76"/>
        <v>#VALUE!</v>
      </c>
    </row>
    <row r="4827" spans="1:16" x14ac:dyDescent="0.25">
      <c r="A4827" t="e">
        <f>Table15[[#This Row],[Name]]</f>
        <v>#VALUE!</v>
      </c>
      <c r="B4827" t="e">
        <f>IF(VLOOKUP($A4827,Parts!$A:$AM,B$1,0)="X",S$2,"")</f>
        <v>#VALUE!</v>
      </c>
      <c r="C4827" t="e">
        <f>IF(VLOOKUP($A4827,Parts!$A:$AM,C$1,0)="X",T$2,"")</f>
        <v>#VALUE!</v>
      </c>
      <c r="D4827" t="e">
        <f>IF(VLOOKUP($A4827,Parts!$A:$AM,D$1,0)="X",U$2,"")</f>
        <v>#VALUE!</v>
      </c>
      <c r="E4827" t="e">
        <f>IF(VLOOKUP($A4827,Parts!$A:$AM,E$1,0)="X",V$2,"")</f>
        <v>#VALUE!</v>
      </c>
      <c r="F4827" t="e">
        <f>IF(VLOOKUP($A4827,Parts!$A:$AM,F$1,0)="X",W$2,"")</f>
        <v>#VALUE!</v>
      </c>
      <c r="G4827" t="e">
        <f>IF(VLOOKUP($A4827,Parts!$A:$AM,G$1,0)="X",X$2,"")</f>
        <v>#VALUE!</v>
      </c>
      <c r="H4827" t="e">
        <f>IF(VLOOKUP($A4827,Parts!$A:$AM,H$1,0)="X",Y$2,"")</f>
        <v>#VALUE!</v>
      </c>
      <c r="I4827" t="e">
        <f>IF(VLOOKUP($A4827,Parts!$A:$AM,I$1,0)="X",Z$2,"")</f>
        <v>#VALUE!</v>
      </c>
      <c r="J4827" t="e">
        <f>IF(VLOOKUP($A4827,Parts!$A:$AM,J$1,0)="X",AA$2,"")</f>
        <v>#VALUE!</v>
      </c>
      <c r="K4827" t="e">
        <f>IF(VLOOKUP($A4827,Parts!$A:$AM,K$1,0)="X",AB$2,"")</f>
        <v>#VALUE!</v>
      </c>
      <c r="L4827" t="e">
        <f>IF(VLOOKUP($A4827,Parts!$A:$AM,L$1,0)="X",AC$2,"")</f>
        <v>#VALUE!</v>
      </c>
      <c r="M4827" t="e">
        <f>IF(VLOOKUP($A4827,Parts!$A:$AM,M$1,0)="X",AD$2,"")</f>
        <v>#VALUE!</v>
      </c>
      <c r="N4827" t="e">
        <f>IF(VLOOKUP($A4827,Parts!$A:$AM,N$1,0)="X",AE$2,"")</f>
        <v>#VALUE!</v>
      </c>
      <c r="O4827" t="e">
        <f>IF(VLOOKUP($A4827,Parts!$A:$AM,O$1,0)="X",AF$2,"")</f>
        <v>#VALUE!</v>
      </c>
      <c r="P4827" t="e">
        <f t="shared" si="76"/>
        <v>#VALUE!</v>
      </c>
    </row>
    <row r="4828" spans="1:16" x14ac:dyDescent="0.25">
      <c r="A4828" t="e">
        <f>Table15[[#This Row],[Name]]</f>
        <v>#VALUE!</v>
      </c>
      <c r="B4828" t="e">
        <f>IF(VLOOKUP($A4828,Parts!$A:$AM,B$1,0)="X",S$2,"")</f>
        <v>#VALUE!</v>
      </c>
      <c r="C4828" t="e">
        <f>IF(VLOOKUP($A4828,Parts!$A:$AM,C$1,0)="X",T$2,"")</f>
        <v>#VALUE!</v>
      </c>
      <c r="D4828" t="e">
        <f>IF(VLOOKUP($A4828,Parts!$A:$AM,D$1,0)="X",U$2,"")</f>
        <v>#VALUE!</v>
      </c>
      <c r="E4828" t="e">
        <f>IF(VLOOKUP($A4828,Parts!$A:$AM,E$1,0)="X",V$2,"")</f>
        <v>#VALUE!</v>
      </c>
      <c r="F4828" t="e">
        <f>IF(VLOOKUP($A4828,Parts!$A:$AM,F$1,0)="X",W$2,"")</f>
        <v>#VALUE!</v>
      </c>
      <c r="G4828" t="e">
        <f>IF(VLOOKUP($A4828,Parts!$A:$AM,G$1,0)="X",X$2,"")</f>
        <v>#VALUE!</v>
      </c>
      <c r="H4828" t="e">
        <f>IF(VLOOKUP($A4828,Parts!$A:$AM,H$1,0)="X",Y$2,"")</f>
        <v>#VALUE!</v>
      </c>
      <c r="I4828" t="e">
        <f>IF(VLOOKUP($A4828,Parts!$A:$AM,I$1,0)="X",Z$2,"")</f>
        <v>#VALUE!</v>
      </c>
      <c r="J4828" t="e">
        <f>IF(VLOOKUP($A4828,Parts!$A:$AM,J$1,0)="X",AA$2,"")</f>
        <v>#VALUE!</v>
      </c>
      <c r="K4828" t="e">
        <f>IF(VLOOKUP($A4828,Parts!$A:$AM,K$1,0)="X",AB$2,"")</f>
        <v>#VALUE!</v>
      </c>
      <c r="L4828" t="e">
        <f>IF(VLOOKUP($A4828,Parts!$A:$AM,L$1,0)="X",AC$2,"")</f>
        <v>#VALUE!</v>
      </c>
      <c r="M4828" t="e">
        <f>IF(VLOOKUP($A4828,Parts!$A:$AM,M$1,0)="X",AD$2,"")</f>
        <v>#VALUE!</v>
      </c>
      <c r="N4828" t="e">
        <f>IF(VLOOKUP($A4828,Parts!$A:$AM,N$1,0)="X",AE$2,"")</f>
        <v>#VALUE!</v>
      </c>
      <c r="O4828" t="e">
        <f>IF(VLOOKUP($A4828,Parts!$A:$AM,O$1,0)="X",AF$2,"")</f>
        <v>#VALUE!</v>
      </c>
      <c r="P4828" t="e">
        <f t="shared" si="76"/>
        <v>#VALUE!</v>
      </c>
    </row>
    <row r="4829" spans="1:16" x14ac:dyDescent="0.25">
      <c r="A4829" t="e">
        <f>Table15[[#This Row],[Name]]</f>
        <v>#VALUE!</v>
      </c>
      <c r="B4829" t="e">
        <f>IF(VLOOKUP($A4829,Parts!$A:$AM,B$1,0)="X",S$2,"")</f>
        <v>#VALUE!</v>
      </c>
      <c r="C4829" t="e">
        <f>IF(VLOOKUP($A4829,Parts!$A:$AM,C$1,0)="X",T$2,"")</f>
        <v>#VALUE!</v>
      </c>
      <c r="D4829" t="e">
        <f>IF(VLOOKUP($A4829,Parts!$A:$AM,D$1,0)="X",U$2,"")</f>
        <v>#VALUE!</v>
      </c>
      <c r="E4829" t="e">
        <f>IF(VLOOKUP($A4829,Parts!$A:$AM,E$1,0)="X",V$2,"")</f>
        <v>#VALUE!</v>
      </c>
      <c r="F4829" t="e">
        <f>IF(VLOOKUP($A4829,Parts!$A:$AM,F$1,0)="X",W$2,"")</f>
        <v>#VALUE!</v>
      </c>
      <c r="G4829" t="e">
        <f>IF(VLOOKUP($A4829,Parts!$A:$AM,G$1,0)="X",X$2,"")</f>
        <v>#VALUE!</v>
      </c>
      <c r="H4829" t="e">
        <f>IF(VLOOKUP($A4829,Parts!$A:$AM,H$1,0)="X",Y$2,"")</f>
        <v>#VALUE!</v>
      </c>
      <c r="I4829" t="e">
        <f>IF(VLOOKUP($A4829,Parts!$A:$AM,I$1,0)="X",Z$2,"")</f>
        <v>#VALUE!</v>
      </c>
      <c r="J4829" t="e">
        <f>IF(VLOOKUP($A4829,Parts!$A:$AM,J$1,0)="X",AA$2,"")</f>
        <v>#VALUE!</v>
      </c>
      <c r="K4829" t="e">
        <f>IF(VLOOKUP($A4829,Parts!$A:$AM,K$1,0)="X",AB$2,"")</f>
        <v>#VALUE!</v>
      </c>
      <c r="L4829" t="e">
        <f>IF(VLOOKUP($A4829,Parts!$A:$AM,L$1,0)="X",AC$2,"")</f>
        <v>#VALUE!</v>
      </c>
      <c r="M4829" t="e">
        <f>IF(VLOOKUP($A4829,Parts!$A:$AM,M$1,0)="X",AD$2,"")</f>
        <v>#VALUE!</v>
      </c>
      <c r="N4829" t="e">
        <f>IF(VLOOKUP($A4829,Parts!$A:$AM,N$1,0)="X",AE$2,"")</f>
        <v>#VALUE!</v>
      </c>
      <c r="O4829" t="e">
        <f>IF(VLOOKUP($A4829,Parts!$A:$AM,O$1,0)="X",AF$2,"")</f>
        <v>#VALUE!</v>
      </c>
      <c r="P4829" t="e">
        <f t="shared" si="76"/>
        <v>#VALUE!</v>
      </c>
    </row>
    <row r="4830" spans="1:16" x14ac:dyDescent="0.25">
      <c r="A4830" t="e">
        <f>Table15[[#This Row],[Name]]</f>
        <v>#VALUE!</v>
      </c>
      <c r="B4830" t="e">
        <f>IF(VLOOKUP($A4830,Parts!$A:$AM,B$1,0)="X",S$2,"")</f>
        <v>#VALUE!</v>
      </c>
      <c r="C4830" t="e">
        <f>IF(VLOOKUP($A4830,Parts!$A:$AM,C$1,0)="X",T$2,"")</f>
        <v>#VALUE!</v>
      </c>
      <c r="D4830" t="e">
        <f>IF(VLOOKUP($A4830,Parts!$A:$AM,D$1,0)="X",U$2,"")</f>
        <v>#VALUE!</v>
      </c>
      <c r="E4830" t="e">
        <f>IF(VLOOKUP($A4830,Parts!$A:$AM,E$1,0)="X",V$2,"")</f>
        <v>#VALUE!</v>
      </c>
      <c r="F4830" t="e">
        <f>IF(VLOOKUP($A4830,Parts!$A:$AM,F$1,0)="X",W$2,"")</f>
        <v>#VALUE!</v>
      </c>
      <c r="G4830" t="e">
        <f>IF(VLOOKUP($A4830,Parts!$A:$AM,G$1,0)="X",X$2,"")</f>
        <v>#VALUE!</v>
      </c>
      <c r="H4830" t="e">
        <f>IF(VLOOKUP($A4830,Parts!$A:$AM,H$1,0)="X",Y$2,"")</f>
        <v>#VALUE!</v>
      </c>
      <c r="I4830" t="e">
        <f>IF(VLOOKUP($A4830,Parts!$A:$AM,I$1,0)="X",Z$2,"")</f>
        <v>#VALUE!</v>
      </c>
      <c r="J4830" t="e">
        <f>IF(VLOOKUP($A4830,Parts!$A:$AM,J$1,0)="X",AA$2,"")</f>
        <v>#VALUE!</v>
      </c>
      <c r="K4830" t="e">
        <f>IF(VLOOKUP($A4830,Parts!$A:$AM,K$1,0)="X",AB$2,"")</f>
        <v>#VALUE!</v>
      </c>
      <c r="L4830" t="e">
        <f>IF(VLOOKUP($A4830,Parts!$A:$AM,L$1,0)="X",AC$2,"")</f>
        <v>#VALUE!</v>
      </c>
      <c r="M4830" t="e">
        <f>IF(VLOOKUP($A4830,Parts!$A:$AM,M$1,0)="X",AD$2,"")</f>
        <v>#VALUE!</v>
      </c>
      <c r="N4830" t="e">
        <f>IF(VLOOKUP($A4830,Parts!$A:$AM,N$1,0)="X",AE$2,"")</f>
        <v>#VALUE!</v>
      </c>
      <c r="O4830" t="e">
        <f>IF(VLOOKUP($A4830,Parts!$A:$AM,O$1,0)="X",AF$2,"")</f>
        <v>#VALUE!</v>
      </c>
      <c r="P4830" t="e">
        <f t="shared" si="76"/>
        <v>#VALUE!</v>
      </c>
    </row>
    <row r="4831" spans="1:16" x14ac:dyDescent="0.25">
      <c r="A4831" t="e">
        <f>Table15[[#This Row],[Name]]</f>
        <v>#VALUE!</v>
      </c>
      <c r="B4831" t="e">
        <f>IF(VLOOKUP($A4831,Parts!$A:$AM,B$1,0)="X",S$2,"")</f>
        <v>#VALUE!</v>
      </c>
      <c r="C4831" t="e">
        <f>IF(VLOOKUP($A4831,Parts!$A:$AM,C$1,0)="X",T$2,"")</f>
        <v>#VALUE!</v>
      </c>
      <c r="D4831" t="e">
        <f>IF(VLOOKUP($A4831,Parts!$A:$AM,D$1,0)="X",U$2,"")</f>
        <v>#VALUE!</v>
      </c>
      <c r="E4831" t="e">
        <f>IF(VLOOKUP($A4831,Parts!$A:$AM,E$1,0)="X",V$2,"")</f>
        <v>#VALUE!</v>
      </c>
      <c r="F4831" t="e">
        <f>IF(VLOOKUP($A4831,Parts!$A:$AM,F$1,0)="X",W$2,"")</f>
        <v>#VALUE!</v>
      </c>
      <c r="G4831" t="e">
        <f>IF(VLOOKUP($A4831,Parts!$A:$AM,G$1,0)="X",X$2,"")</f>
        <v>#VALUE!</v>
      </c>
      <c r="H4831" t="e">
        <f>IF(VLOOKUP($A4831,Parts!$A:$AM,H$1,0)="X",Y$2,"")</f>
        <v>#VALUE!</v>
      </c>
      <c r="I4831" t="e">
        <f>IF(VLOOKUP($A4831,Parts!$A:$AM,I$1,0)="X",Z$2,"")</f>
        <v>#VALUE!</v>
      </c>
      <c r="J4831" t="e">
        <f>IF(VLOOKUP($A4831,Parts!$A:$AM,J$1,0)="X",AA$2,"")</f>
        <v>#VALUE!</v>
      </c>
      <c r="K4831" t="e">
        <f>IF(VLOOKUP($A4831,Parts!$A:$AM,K$1,0)="X",AB$2,"")</f>
        <v>#VALUE!</v>
      </c>
      <c r="L4831" t="e">
        <f>IF(VLOOKUP($A4831,Parts!$A:$AM,L$1,0)="X",AC$2,"")</f>
        <v>#VALUE!</v>
      </c>
      <c r="M4831" t="e">
        <f>IF(VLOOKUP($A4831,Parts!$A:$AM,M$1,0)="X",AD$2,"")</f>
        <v>#VALUE!</v>
      </c>
      <c r="N4831" t="e">
        <f>IF(VLOOKUP($A4831,Parts!$A:$AM,N$1,0)="X",AE$2,"")</f>
        <v>#VALUE!</v>
      </c>
      <c r="O4831" t="e">
        <f>IF(VLOOKUP($A4831,Parts!$A:$AM,O$1,0)="X",AF$2,"")</f>
        <v>#VALUE!</v>
      </c>
      <c r="P4831" t="e">
        <f t="shared" si="76"/>
        <v>#VALUE!</v>
      </c>
    </row>
    <row r="4832" spans="1:16" x14ac:dyDescent="0.25">
      <c r="A4832" t="e">
        <f>Table15[[#This Row],[Name]]</f>
        <v>#VALUE!</v>
      </c>
      <c r="B4832" t="e">
        <f>IF(VLOOKUP($A4832,Parts!$A:$AM,B$1,0)="X",S$2,"")</f>
        <v>#VALUE!</v>
      </c>
      <c r="C4832" t="e">
        <f>IF(VLOOKUP($A4832,Parts!$A:$AM,C$1,0)="X",T$2,"")</f>
        <v>#VALUE!</v>
      </c>
      <c r="D4832" t="e">
        <f>IF(VLOOKUP($A4832,Parts!$A:$AM,D$1,0)="X",U$2,"")</f>
        <v>#VALUE!</v>
      </c>
      <c r="E4832" t="e">
        <f>IF(VLOOKUP($A4832,Parts!$A:$AM,E$1,0)="X",V$2,"")</f>
        <v>#VALUE!</v>
      </c>
      <c r="F4832" t="e">
        <f>IF(VLOOKUP($A4832,Parts!$A:$AM,F$1,0)="X",W$2,"")</f>
        <v>#VALUE!</v>
      </c>
      <c r="G4832" t="e">
        <f>IF(VLOOKUP($A4832,Parts!$A:$AM,G$1,0)="X",X$2,"")</f>
        <v>#VALUE!</v>
      </c>
      <c r="H4832" t="e">
        <f>IF(VLOOKUP($A4832,Parts!$A:$AM,H$1,0)="X",Y$2,"")</f>
        <v>#VALUE!</v>
      </c>
      <c r="I4832" t="e">
        <f>IF(VLOOKUP($A4832,Parts!$A:$AM,I$1,0)="X",Z$2,"")</f>
        <v>#VALUE!</v>
      </c>
      <c r="J4832" t="e">
        <f>IF(VLOOKUP($A4832,Parts!$A:$AM,J$1,0)="X",AA$2,"")</f>
        <v>#VALUE!</v>
      </c>
      <c r="K4832" t="e">
        <f>IF(VLOOKUP($A4832,Parts!$A:$AM,K$1,0)="X",AB$2,"")</f>
        <v>#VALUE!</v>
      </c>
      <c r="L4832" t="e">
        <f>IF(VLOOKUP($A4832,Parts!$A:$AM,L$1,0)="X",AC$2,"")</f>
        <v>#VALUE!</v>
      </c>
      <c r="M4832" t="e">
        <f>IF(VLOOKUP($A4832,Parts!$A:$AM,M$1,0)="X",AD$2,"")</f>
        <v>#VALUE!</v>
      </c>
      <c r="N4832" t="e">
        <f>IF(VLOOKUP($A4832,Parts!$A:$AM,N$1,0)="X",AE$2,"")</f>
        <v>#VALUE!</v>
      </c>
      <c r="O4832" t="e">
        <f>IF(VLOOKUP($A4832,Parts!$A:$AM,O$1,0)="X",AF$2,"")</f>
        <v>#VALUE!</v>
      </c>
      <c r="P4832" t="e">
        <f t="shared" si="76"/>
        <v>#VALUE!</v>
      </c>
    </row>
    <row r="4833" spans="1:16" x14ac:dyDescent="0.25">
      <c r="A4833" t="e">
        <f>Table15[[#This Row],[Name]]</f>
        <v>#VALUE!</v>
      </c>
      <c r="B4833" t="e">
        <f>IF(VLOOKUP($A4833,Parts!$A:$AM,B$1,0)="X",S$2,"")</f>
        <v>#VALUE!</v>
      </c>
      <c r="C4833" t="e">
        <f>IF(VLOOKUP($A4833,Parts!$A:$AM,C$1,0)="X",T$2,"")</f>
        <v>#VALUE!</v>
      </c>
      <c r="D4833" t="e">
        <f>IF(VLOOKUP($A4833,Parts!$A:$AM,D$1,0)="X",U$2,"")</f>
        <v>#VALUE!</v>
      </c>
      <c r="E4833" t="e">
        <f>IF(VLOOKUP($A4833,Parts!$A:$AM,E$1,0)="X",V$2,"")</f>
        <v>#VALUE!</v>
      </c>
      <c r="F4833" t="e">
        <f>IF(VLOOKUP($A4833,Parts!$A:$AM,F$1,0)="X",W$2,"")</f>
        <v>#VALUE!</v>
      </c>
      <c r="G4833" t="e">
        <f>IF(VLOOKUP($A4833,Parts!$A:$AM,G$1,0)="X",X$2,"")</f>
        <v>#VALUE!</v>
      </c>
      <c r="H4833" t="e">
        <f>IF(VLOOKUP($A4833,Parts!$A:$AM,H$1,0)="X",Y$2,"")</f>
        <v>#VALUE!</v>
      </c>
      <c r="I4833" t="e">
        <f>IF(VLOOKUP($A4833,Parts!$A:$AM,I$1,0)="X",Z$2,"")</f>
        <v>#VALUE!</v>
      </c>
      <c r="J4833" t="e">
        <f>IF(VLOOKUP($A4833,Parts!$A:$AM,J$1,0)="X",AA$2,"")</f>
        <v>#VALUE!</v>
      </c>
      <c r="K4833" t="e">
        <f>IF(VLOOKUP($A4833,Parts!$A:$AM,K$1,0)="X",AB$2,"")</f>
        <v>#VALUE!</v>
      </c>
      <c r="L4833" t="e">
        <f>IF(VLOOKUP($A4833,Parts!$A:$AM,L$1,0)="X",AC$2,"")</f>
        <v>#VALUE!</v>
      </c>
      <c r="M4833" t="e">
        <f>IF(VLOOKUP($A4833,Parts!$A:$AM,M$1,0)="X",AD$2,"")</f>
        <v>#VALUE!</v>
      </c>
      <c r="N4833" t="e">
        <f>IF(VLOOKUP($A4833,Parts!$A:$AM,N$1,0)="X",AE$2,"")</f>
        <v>#VALUE!</v>
      </c>
      <c r="O4833" t="e">
        <f>IF(VLOOKUP($A4833,Parts!$A:$AM,O$1,0)="X",AF$2,"")</f>
        <v>#VALUE!</v>
      </c>
      <c r="P4833" t="e">
        <f t="shared" si="76"/>
        <v>#VALUE!</v>
      </c>
    </row>
    <row r="4834" spans="1:16" x14ac:dyDescent="0.25">
      <c r="A4834" t="e">
        <f>Table15[[#This Row],[Name]]</f>
        <v>#VALUE!</v>
      </c>
      <c r="B4834" t="e">
        <f>IF(VLOOKUP($A4834,Parts!$A:$AM,B$1,0)="X",S$2,"")</f>
        <v>#VALUE!</v>
      </c>
      <c r="C4834" t="e">
        <f>IF(VLOOKUP($A4834,Parts!$A:$AM,C$1,0)="X",T$2,"")</f>
        <v>#VALUE!</v>
      </c>
      <c r="D4834" t="e">
        <f>IF(VLOOKUP($A4834,Parts!$A:$AM,D$1,0)="X",U$2,"")</f>
        <v>#VALUE!</v>
      </c>
      <c r="E4834" t="e">
        <f>IF(VLOOKUP($A4834,Parts!$A:$AM,E$1,0)="X",V$2,"")</f>
        <v>#VALUE!</v>
      </c>
      <c r="F4834" t="e">
        <f>IF(VLOOKUP($A4834,Parts!$A:$AM,F$1,0)="X",W$2,"")</f>
        <v>#VALUE!</v>
      </c>
      <c r="G4834" t="e">
        <f>IF(VLOOKUP($A4834,Parts!$A:$AM,G$1,0)="X",X$2,"")</f>
        <v>#VALUE!</v>
      </c>
      <c r="H4834" t="e">
        <f>IF(VLOOKUP($A4834,Parts!$A:$AM,H$1,0)="X",Y$2,"")</f>
        <v>#VALUE!</v>
      </c>
      <c r="I4834" t="e">
        <f>IF(VLOOKUP($A4834,Parts!$A:$AM,I$1,0)="X",Z$2,"")</f>
        <v>#VALUE!</v>
      </c>
      <c r="J4834" t="e">
        <f>IF(VLOOKUP($A4834,Parts!$A:$AM,J$1,0)="X",AA$2,"")</f>
        <v>#VALUE!</v>
      </c>
      <c r="K4834" t="e">
        <f>IF(VLOOKUP($A4834,Parts!$A:$AM,K$1,0)="X",AB$2,"")</f>
        <v>#VALUE!</v>
      </c>
      <c r="L4834" t="e">
        <f>IF(VLOOKUP($A4834,Parts!$A:$AM,L$1,0)="X",AC$2,"")</f>
        <v>#VALUE!</v>
      </c>
      <c r="M4834" t="e">
        <f>IF(VLOOKUP($A4834,Parts!$A:$AM,M$1,0)="X",AD$2,"")</f>
        <v>#VALUE!</v>
      </c>
      <c r="N4834" t="e">
        <f>IF(VLOOKUP($A4834,Parts!$A:$AM,N$1,0)="X",AE$2,"")</f>
        <v>#VALUE!</v>
      </c>
      <c r="O4834" t="e">
        <f>IF(VLOOKUP($A4834,Parts!$A:$AM,O$1,0)="X",AF$2,"")</f>
        <v>#VALUE!</v>
      </c>
      <c r="P4834" t="e">
        <f t="shared" si="76"/>
        <v>#VALUE!</v>
      </c>
    </row>
    <row r="4835" spans="1:16" x14ac:dyDescent="0.25">
      <c r="A4835" t="e">
        <f>Table15[[#This Row],[Name]]</f>
        <v>#VALUE!</v>
      </c>
      <c r="B4835" t="e">
        <f>IF(VLOOKUP($A4835,Parts!$A:$AM,B$1,0)="X",S$2,"")</f>
        <v>#VALUE!</v>
      </c>
      <c r="C4835" t="e">
        <f>IF(VLOOKUP($A4835,Parts!$A:$AM,C$1,0)="X",T$2,"")</f>
        <v>#VALUE!</v>
      </c>
      <c r="D4835" t="e">
        <f>IF(VLOOKUP($A4835,Parts!$A:$AM,D$1,0)="X",U$2,"")</f>
        <v>#VALUE!</v>
      </c>
      <c r="E4835" t="e">
        <f>IF(VLOOKUP($A4835,Parts!$A:$AM,E$1,0)="X",V$2,"")</f>
        <v>#VALUE!</v>
      </c>
      <c r="F4835" t="e">
        <f>IF(VLOOKUP($A4835,Parts!$A:$AM,F$1,0)="X",W$2,"")</f>
        <v>#VALUE!</v>
      </c>
      <c r="G4835" t="e">
        <f>IF(VLOOKUP($A4835,Parts!$A:$AM,G$1,0)="X",X$2,"")</f>
        <v>#VALUE!</v>
      </c>
      <c r="H4835" t="e">
        <f>IF(VLOOKUP($A4835,Parts!$A:$AM,H$1,0)="X",Y$2,"")</f>
        <v>#VALUE!</v>
      </c>
      <c r="I4835" t="e">
        <f>IF(VLOOKUP($A4835,Parts!$A:$AM,I$1,0)="X",Z$2,"")</f>
        <v>#VALUE!</v>
      </c>
      <c r="J4835" t="e">
        <f>IF(VLOOKUP($A4835,Parts!$A:$AM,J$1,0)="X",AA$2,"")</f>
        <v>#VALUE!</v>
      </c>
      <c r="K4835" t="e">
        <f>IF(VLOOKUP($A4835,Parts!$A:$AM,K$1,0)="X",AB$2,"")</f>
        <v>#VALUE!</v>
      </c>
      <c r="L4835" t="e">
        <f>IF(VLOOKUP($A4835,Parts!$A:$AM,L$1,0)="X",AC$2,"")</f>
        <v>#VALUE!</v>
      </c>
      <c r="M4835" t="e">
        <f>IF(VLOOKUP($A4835,Parts!$A:$AM,M$1,0)="X",AD$2,"")</f>
        <v>#VALUE!</v>
      </c>
      <c r="N4835" t="e">
        <f>IF(VLOOKUP($A4835,Parts!$A:$AM,N$1,0)="X",AE$2,"")</f>
        <v>#VALUE!</v>
      </c>
      <c r="O4835" t="e">
        <f>IF(VLOOKUP($A4835,Parts!$A:$AM,O$1,0)="X",AF$2,"")</f>
        <v>#VALUE!</v>
      </c>
      <c r="P4835" t="e">
        <f t="shared" si="76"/>
        <v>#VALUE!</v>
      </c>
    </row>
    <row r="4836" spans="1:16" x14ac:dyDescent="0.25">
      <c r="A4836" t="e">
        <f>Table15[[#This Row],[Name]]</f>
        <v>#VALUE!</v>
      </c>
      <c r="B4836" t="e">
        <f>IF(VLOOKUP($A4836,Parts!$A:$AM,B$1,0)="X",S$2,"")</f>
        <v>#VALUE!</v>
      </c>
      <c r="C4836" t="e">
        <f>IF(VLOOKUP($A4836,Parts!$A:$AM,C$1,0)="X",T$2,"")</f>
        <v>#VALUE!</v>
      </c>
      <c r="D4836" t="e">
        <f>IF(VLOOKUP($A4836,Parts!$A:$AM,D$1,0)="X",U$2,"")</f>
        <v>#VALUE!</v>
      </c>
      <c r="E4836" t="e">
        <f>IF(VLOOKUP($A4836,Parts!$A:$AM,E$1,0)="X",V$2,"")</f>
        <v>#VALUE!</v>
      </c>
      <c r="F4836" t="e">
        <f>IF(VLOOKUP($A4836,Parts!$A:$AM,F$1,0)="X",W$2,"")</f>
        <v>#VALUE!</v>
      </c>
      <c r="G4836" t="e">
        <f>IF(VLOOKUP($A4836,Parts!$A:$AM,G$1,0)="X",X$2,"")</f>
        <v>#VALUE!</v>
      </c>
      <c r="H4836" t="e">
        <f>IF(VLOOKUP($A4836,Parts!$A:$AM,H$1,0)="X",Y$2,"")</f>
        <v>#VALUE!</v>
      </c>
      <c r="I4836" t="e">
        <f>IF(VLOOKUP($A4836,Parts!$A:$AM,I$1,0)="X",Z$2,"")</f>
        <v>#VALUE!</v>
      </c>
      <c r="J4836" t="e">
        <f>IF(VLOOKUP($A4836,Parts!$A:$AM,J$1,0)="X",AA$2,"")</f>
        <v>#VALUE!</v>
      </c>
      <c r="K4836" t="e">
        <f>IF(VLOOKUP($A4836,Parts!$A:$AM,K$1,0)="X",AB$2,"")</f>
        <v>#VALUE!</v>
      </c>
      <c r="L4836" t="e">
        <f>IF(VLOOKUP($A4836,Parts!$A:$AM,L$1,0)="X",AC$2,"")</f>
        <v>#VALUE!</v>
      </c>
      <c r="M4836" t="e">
        <f>IF(VLOOKUP($A4836,Parts!$A:$AM,M$1,0)="X",AD$2,"")</f>
        <v>#VALUE!</v>
      </c>
      <c r="N4836" t="e">
        <f>IF(VLOOKUP($A4836,Parts!$A:$AM,N$1,0)="X",AE$2,"")</f>
        <v>#VALUE!</v>
      </c>
      <c r="O4836" t="e">
        <f>IF(VLOOKUP($A4836,Parts!$A:$AM,O$1,0)="X",AF$2,"")</f>
        <v>#VALUE!</v>
      </c>
      <c r="P4836" t="e">
        <f t="shared" si="76"/>
        <v>#VALUE!</v>
      </c>
    </row>
    <row r="4837" spans="1:16" x14ac:dyDescent="0.25">
      <c r="A4837" t="e">
        <f>Table15[[#This Row],[Name]]</f>
        <v>#VALUE!</v>
      </c>
      <c r="B4837" t="e">
        <f>IF(VLOOKUP($A4837,Parts!$A:$AM,B$1,0)="X",S$2,"")</f>
        <v>#VALUE!</v>
      </c>
      <c r="C4837" t="e">
        <f>IF(VLOOKUP($A4837,Parts!$A:$AM,C$1,0)="X",T$2,"")</f>
        <v>#VALUE!</v>
      </c>
      <c r="D4837" t="e">
        <f>IF(VLOOKUP($A4837,Parts!$A:$AM,D$1,0)="X",U$2,"")</f>
        <v>#VALUE!</v>
      </c>
      <c r="E4837" t="e">
        <f>IF(VLOOKUP($A4837,Parts!$A:$AM,E$1,0)="X",V$2,"")</f>
        <v>#VALUE!</v>
      </c>
      <c r="F4837" t="e">
        <f>IF(VLOOKUP($A4837,Parts!$A:$AM,F$1,0)="X",W$2,"")</f>
        <v>#VALUE!</v>
      </c>
      <c r="G4837" t="e">
        <f>IF(VLOOKUP($A4837,Parts!$A:$AM,G$1,0)="X",X$2,"")</f>
        <v>#VALUE!</v>
      </c>
      <c r="H4837" t="e">
        <f>IF(VLOOKUP($A4837,Parts!$A:$AM,H$1,0)="X",Y$2,"")</f>
        <v>#VALUE!</v>
      </c>
      <c r="I4837" t="e">
        <f>IF(VLOOKUP($A4837,Parts!$A:$AM,I$1,0)="X",Z$2,"")</f>
        <v>#VALUE!</v>
      </c>
      <c r="J4837" t="e">
        <f>IF(VLOOKUP($A4837,Parts!$A:$AM,J$1,0)="X",AA$2,"")</f>
        <v>#VALUE!</v>
      </c>
      <c r="K4837" t="e">
        <f>IF(VLOOKUP($A4837,Parts!$A:$AM,K$1,0)="X",AB$2,"")</f>
        <v>#VALUE!</v>
      </c>
      <c r="L4837" t="e">
        <f>IF(VLOOKUP($A4837,Parts!$A:$AM,L$1,0)="X",AC$2,"")</f>
        <v>#VALUE!</v>
      </c>
      <c r="M4837" t="e">
        <f>IF(VLOOKUP($A4837,Parts!$A:$AM,M$1,0)="X",AD$2,"")</f>
        <v>#VALUE!</v>
      </c>
      <c r="N4837" t="e">
        <f>IF(VLOOKUP($A4837,Parts!$A:$AM,N$1,0)="X",AE$2,"")</f>
        <v>#VALUE!</v>
      </c>
      <c r="O4837" t="e">
        <f>IF(VLOOKUP($A4837,Parts!$A:$AM,O$1,0)="X",AF$2,"")</f>
        <v>#VALUE!</v>
      </c>
      <c r="P4837" t="e">
        <f t="shared" si="76"/>
        <v>#VALUE!</v>
      </c>
    </row>
    <row r="4838" spans="1:16" x14ac:dyDescent="0.25">
      <c r="A4838" t="e">
        <f>Table15[[#This Row],[Name]]</f>
        <v>#VALUE!</v>
      </c>
      <c r="B4838" t="e">
        <f>IF(VLOOKUP($A4838,Parts!$A:$AM,B$1,0)="X",S$2,"")</f>
        <v>#VALUE!</v>
      </c>
      <c r="C4838" t="e">
        <f>IF(VLOOKUP($A4838,Parts!$A:$AM,C$1,0)="X",T$2,"")</f>
        <v>#VALUE!</v>
      </c>
      <c r="D4838" t="e">
        <f>IF(VLOOKUP($A4838,Parts!$A:$AM,D$1,0)="X",U$2,"")</f>
        <v>#VALUE!</v>
      </c>
      <c r="E4838" t="e">
        <f>IF(VLOOKUP($A4838,Parts!$A:$AM,E$1,0)="X",V$2,"")</f>
        <v>#VALUE!</v>
      </c>
      <c r="F4838" t="e">
        <f>IF(VLOOKUP($A4838,Parts!$A:$AM,F$1,0)="X",W$2,"")</f>
        <v>#VALUE!</v>
      </c>
      <c r="G4838" t="e">
        <f>IF(VLOOKUP($A4838,Parts!$A:$AM,G$1,0)="X",X$2,"")</f>
        <v>#VALUE!</v>
      </c>
      <c r="H4838" t="e">
        <f>IF(VLOOKUP($A4838,Parts!$A:$AM,H$1,0)="X",Y$2,"")</f>
        <v>#VALUE!</v>
      </c>
      <c r="I4838" t="e">
        <f>IF(VLOOKUP($A4838,Parts!$A:$AM,I$1,0)="X",Z$2,"")</f>
        <v>#VALUE!</v>
      </c>
      <c r="J4838" t="e">
        <f>IF(VLOOKUP($A4838,Parts!$A:$AM,J$1,0)="X",AA$2,"")</f>
        <v>#VALUE!</v>
      </c>
      <c r="K4838" t="e">
        <f>IF(VLOOKUP($A4838,Parts!$A:$AM,K$1,0)="X",AB$2,"")</f>
        <v>#VALUE!</v>
      </c>
      <c r="L4838" t="e">
        <f>IF(VLOOKUP($A4838,Parts!$A:$AM,L$1,0)="X",AC$2,"")</f>
        <v>#VALUE!</v>
      </c>
      <c r="M4838" t="e">
        <f>IF(VLOOKUP($A4838,Parts!$A:$AM,M$1,0)="X",AD$2,"")</f>
        <v>#VALUE!</v>
      </c>
      <c r="N4838" t="e">
        <f>IF(VLOOKUP($A4838,Parts!$A:$AM,N$1,0)="X",AE$2,"")</f>
        <v>#VALUE!</v>
      </c>
      <c r="O4838" t="e">
        <f>IF(VLOOKUP($A4838,Parts!$A:$AM,O$1,0)="X",AF$2,"")</f>
        <v>#VALUE!</v>
      </c>
      <c r="P4838" t="e">
        <f t="shared" si="76"/>
        <v>#VALUE!</v>
      </c>
    </row>
    <row r="4839" spans="1:16" x14ac:dyDescent="0.25">
      <c r="A4839" t="e">
        <f>Table15[[#This Row],[Name]]</f>
        <v>#VALUE!</v>
      </c>
      <c r="B4839" t="e">
        <f>IF(VLOOKUP($A4839,Parts!$A:$AM,B$1,0)="X",S$2,"")</f>
        <v>#VALUE!</v>
      </c>
      <c r="C4839" t="e">
        <f>IF(VLOOKUP($A4839,Parts!$A:$AM,C$1,0)="X",T$2,"")</f>
        <v>#VALUE!</v>
      </c>
      <c r="D4839" t="e">
        <f>IF(VLOOKUP($A4839,Parts!$A:$AM,D$1,0)="X",U$2,"")</f>
        <v>#VALUE!</v>
      </c>
      <c r="E4839" t="e">
        <f>IF(VLOOKUP($A4839,Parts!$A:$AM,E$1,0)="X",V$2,"")</f>
        <v>#VALUE!</v>
      </c>
      <c r="F4839" t="e">
        <f>IF(VLOOKUP($A4839,Parts!$A:$AM,F$1,0)="X",W$2,"")</f>
        <v>#VALUE!</v>
      </c>
      <c r="G4839" t="e">
        <f>IF(VLOOKUP($A4839,Parts!$A:$AM,G$1,0)="X",X$2,"")</f>
        <v>#VALUE!</v>
      </c>
      <c r="H4839" t="e">
        <f>IF(VLOOKUP($A4839,Parts!$A:$AM,H$1,0)="X",Y$2,"")</f>
        <v>#VALUE!</v>
      </c>
      <c r="I4839" t="e">
        <f>IF(VLOOKUP($A4839,Parts!$A:$AM,I$1,0)="X",Z$2,"")</f>
        <v>#VALUE!</v>
      </c>
      <c r="J4839" t="e">
        <f>IF(VLOOKUP($A4839,Parts!$A:$AM,J$1,0)="X",AA$2,"")</f>
        <v>#VALUE!</v>
      </c>
      <c r="K4839" t="e">
        <f>IF(VLOOKUP($A4839,Parts!$A:$AM,K$1,0)="X",AB$2,"")</f>
        <v>#VALUE!</v>
      </c>
      <c r="L4839" t="e">
        <f>IF(VLOOKUP($A4839,Parts!$A:$AM,L$1,0)="X",AC$2,"")</f>
        <v>#VALUE!</v>
      </c>
      <c r="M4839" t="e">
        <f>IF(VLOOKUP($A4839,Parts!$A:$AM,M$1,0)="X",AD$2,"")</f>
        <v>#VALUE!</v>
      </c>
      <c r="N4839" t="e">
        <f>IF(VLOOKUP($A4839,Parts!$A:$AM,N$1,0)="X",AE$2,"")</f>
        <v>#VALUE!</v>
      </c>
      <c r="O4839" t="e">
        <f>IF(VLOOKUP($A4839,Parts!$A:$AM,O$1,0)="X",AF$2,"")</f>
        <v>#VALUE!</v>
      </c>
      <c r="P4839" t="e">
        <f t="shared" si="76"/>
        <v>#VALUE!</v>
      </c>
    </row>
    <row r="4840" spans="1:16" x14ac:dyDescent="0.25">
      <c r="A4840" t="e">
        <f>Table15[[#This Row],[Name]]</f>
        <v>#VALUE!</v>
      </c>
      <c r="B4840" t="e">
        <f>IF(VLOOKUP($A4840,Parts!$A:$AM,B$1,0)="X",S$2,"")</f>
        <v>#VALUE!</v>
      </c>
      <c r="C4840" t="e">
        <f>IF(VLOOKUP($A4840,Parts!$A:$AM,C$1,0)="X",T$2,"")</f>
        <v>#VALUE!</v>
      </c>
      <c r="D4840" t="e">
        <f>IF(VLOOKUP($A4840,Parts!$A:$AM,D$1,0)="X",U$2,"")</f>
        <v>#VALUE!</v>
      </c>
      <c r="E4840" t="e">
        <f>IF(VLOOKUP($A4840,Parts!$A:$AM,E$1,0)="X",V$2,"")</f>
        <v>#VALUE!</v>
      </c>
      <c r="F4840" t="e">
        <f>IF(VLOOKUP($A4840,Parts!$A:$AM,F$1,0)="X",W$2,"")</f>
        <v>#VALUE!</v>
      </c>
      <c r="G4840" t="e">
        <f>IF(VLOOKUP($A4840,Parts!$A:$AM,G$1,0)="X",X$2,"")</f>
        <v>#VALUE!</v>
      </c>
      <c r="H4840" t="e">
        <f>IF(VLOOKUP($A4840,Parts!$A:$AM,H$1,0)="X",Y$2,"")</f>
        <v>#VALUE!</v>
      </c>
      <c r="I4840" t="e">
        <f>IF(VLOOKUP($A4840,Parts!$A:$AM,I$1,0)="X",Z$2,"")</f>
        <v>#VALUE!</v>
      </c>
      <c r="J4840" t="e">
        <f>IF(VLOOKUP($A4840,Parts!$A:$AM,J$1,0)="X",AA$2,"")</f>
        <v>#VALUE!</v>
      </c>
      <c r="K4840" t="e">
        <f>IF(VLOOKUP($A4840,Parts!$A:$AM,K$1,0)="X",AB$2,"")</f>
        <v>#VALUE!</v>
      </c>
      <c r="L4840" t="e">
        <f>IF(VLOOKUP($A4840,Parts!$A:$AM,L$1,0)="X",AC$2,"")</f>
        <v>#VALUE!</v>
      </c>
      <c r="M4840" t="e">
        <f>IF(VLOOKUP($A4840,Parts!$A:$AM,M$1,0)="X",AD$2,"")</f>
        <v>#VALUE!</v>
      </c>
      <c r="N4840" t="e">
        <f>IF(VLOOKUP($A4840,Parts!$A:$AM,N$1,0)="X",AE$2,"")</f>
        <v>#VALUE!</v>
      </c>
      <c r="O4840" t="e">
        <f>IF(VLOOKUP($A4840,Parts!$A:$AM,O$1,0)="X",AF$2,"")</f>
        <v>#VALUE!</v>
      </c>
      <c r="P4840" t="e">
        <f t="shared" si="76"/>
        <v>#VALUE!</v>
      </c>
    </row>
    <row r="4841" spans="1:16" x14ac:dyDescent="0.25">
      <c r="A4841" t="e">
        <f>Table15[[#This Row],[Name]]</f>
        <v>#VALUE!</v>
      </c>
      <c r="B4841" t="e">
        <f>IF(VLOOKUP($A4841,Parts!$A:$AM,B$1,0)="X",S$2,"")</f>
        <v>#VALUE!</v>
      </c>
      <c r="C4841" t="e">
        <f>IF(VLOOKUP($A4841,Parts!$A:$AM,C$1,0)="X",T$2,"")</f>
        <v>#VALUE!</v>
      </c>
      <c r="D4841" t="e">
        <f>IF(VLOOKUP($A4841,Parts!$A:$AM,D$1,0)="X",U$2,"")</f>
        <v>#VALUE!</v>
      </c>
      <c r="E4841" t="e">
        <f>IF(VLOOKUP($A4841,Parts!$A:$AM,E$1,0)="X",V$2,"")</f>
        <v>#VALUE!</v>
      </c>
      <c r="F4841" t="e">
        <f>IF(VLOOKUP($A4841,Parts!$A:$AM,F$1,0)="X",W$2,"")</f>
        <v>#VALUE!</v>
      </c>
      <c r="G4841" t="e">
        <f>IF(VLOOKUP($A4841,Parts!$A:$AM,G$1,0)="X",X$2,"")</f>
        <v>#VALUE!</v>
      </c>
      <c r="H4841" t="e">
        <f>IF(VLOOKUP($A4841,Parts!$A:$AM,H$1,0)="X",Y$2,"")</f>
        <v>#VALUE!</v>
      </c>
      <c r="I4841" t="e">
        <f>IF(VLOOKUP($A4841,Parts!$A:$AM,I$1,0)="X",Z$2,"")</f>
        <v>#VALUE!</v>
      </c>
      <c r="J4841" t="e">
        <f>IF(VLOOKUP($A4841,Parts!$A:$AM,J$1,0)="X",AA$2,"")</f>
        <v>#VALUE!</v>
      </c>
      <c r="K4841" t="e">
        <f>IF(VLOOKUP($A4841,Parts!$A:$AM,K$1,0)="X",AB$2,"")</f>
        <v>#VALUE!</v>
      </c>
      <c r="L4841" t="e">
        <f>IF(VLOOKUP($A4841,Parts!$A:$AM,L$1,0)="X",AC$2,"")</f>
        <v>#VALUE!</v>
      </c>
      <c r="M4841" t="e">
        <f>IF(VLOOKUP($A4841,Parts!$A:$AM,M$1,0)="X",AD$2,"")</f>
        <v>#VALUE!</v>
      </c>
      <c r="N4841" t="e">
        <f>IF(VLOOKUP($A4841,Parts!$A:$AM,N$1,0)="X",AE$2,"")</f>
        <v>#VALUE!</v>
      </c>
      <c r="O4841" t="e">
        <f>IF(VLOOKUP($A4841,Parts!$A:$AM,O$1,0)="X",AF$2,"")</f>
        <v>#VALUE!</v>
      </c>
      <c r="P4841" t="e">
        <f t="shared" si="76"/>
        <v>#VALUE!</v>
      </c>
    </row>
    <row r="4842" spans="1:16" x14ac:dyDescent="0.25">
      <c r="A4842" t="e">
        <f>Table15[[#This Row],[Name]]</f>
        <v>#VALUE!</v>
      </c>
      <c r="B4842" t="e">
        <f>IF(VLOOKUP($A4842,Parts!$A:$AM,B$1,0)="X",S$2,"")</f>
        <v>#VALUE!</v>
      </c>
      <c r="C4842" t="e">
        <f>IF(VLOOKUP($A4842,Parts!$A:$AM,C$1,0)="X",T$2,"")</f>
        <v>#VALUE!</v>
      </c>
      <c r="D4842" t="e">
        <f>IF(VLOOKUP($A4842,Parts!$A:$AM,D$1,0)="X",U$2,"")</f>
        <v>#VALUE!</v>
      </c>
      <c r="E4842" t="e">
        <f>IF(VLOOKUP($A4842,Parts!$A:$AM,E$1,0)="X",V$2,"")</f>
        <v>#VALUE!</v>
      </c>
      <c r="F4842" t="e">
        <f>IF(VLOOKUP($A4842,Parts!$A:$AM,F$1,0)="X",W$2,"")</f>
        <v>#VALUE!</v>
      </c>
      <c r="G4842" t="e">
        <f>IF(VLOOKUP($A4842,Parts!$A:$AM,G$1,0)="X",X$2,"")</f>
        <v>#VALUE!</v>
      </c>
      <c r="H4842" t="e">
        <f>IF(VLOOKUP($A4842,Parts!$A:$AM,H$1,0)="X",Y$2,"")</f>
        <v>#VALUE!</v>
      </c>
      <c r="I4842" t="e">
        <f>IF(VLOOKUP($A4842,Parts!$A:$AM,I$1,0)="X",Z$2,"")</f>
        <v>#VALUE!</v>
      </c>
      <c r="J4842" t="e">
        <f>IF(VLOOKUP($A4842,Parts!$A:$AM,J$1,0)="X",AA$2,"")</f>
        <v>#VALUE!</v>
      </c>
      <c r="K4842" t="e">
        <f>IF(VLOOKUP($A4842,Parts!$A:$AM,K$1,0)="X",AB$2,"")</f>
        <v>#VALUE!</v>
      </c>
      <c r="L4842" t="e">
        <f>IF(VLOOKUP($A4842,Parts!$A:$AM,L$1,0)="X",AC$2,"")</f>
        <v>#VALUE!</v>
      </c>
      <c r="M4842" t="e">
        <f>IF(VLOOKUP($A4842,Parts!$A:$AM,M$1,0)="X",AD$2,"")</f>
        <v>#VALUE!</v>
      </c>
      <c r="N4842" t="e">
        <f>IF(VLOOKUP($A4842,Parts!$A:$AM,N$1,0)="X",AE$2,"")</f>
        <v>#VALUE!</v>
      </c>
      <c r="O4842" t="e">
        <f>IF(VLOOKUP($A4842,Parts!$A:$AM,O$1,0)="X",AF$2,"")</f>
        <v>#VALUE!</v>
      </c>
      <c r="P4842" t="e">
        <f t="shared" si="76"/>
        <v>#VALUE!</v>
      </c>
    </row>
    <row r="4843" spans="1:16" x14ac:dyDescent="0.25">
      <c r="A4843" t="e">
        <f>Table15[[#This Row],[Name]]</f>
        <v>#VALUE!</v>
      </c>
      <c r="B4843" t="e">
        <f>IF(VLOOKUP($A4843,Parts!$A:$AM,B$1,0)="X",S$2,"")</f>
        <v>#VALUE!</v>
      </c>
      <c r="C4843" t="e">
        <f>IF(VLOOKUP($A4843,Parts!$A:$AM,C$1,0)="X",T$2,"")</f>
        <v>#VALUE!</v>
      </c>
      <c r="D4843" t="e">
        <f>IF(VLOOKUP($A4843,Parts!$A:$AM,D$1,0)="X",U$2,"")</f>
        <v>#VALUE!</v>
      </c>
      <c r="E4843" t="e">
        <f>IF(VLOOKUP($A4843,Parts!$A:$AM,E$1,0)="X",V$2,"")</f>
        <v>#VALUE!</v>
      </c>
      <c r="F4843" t="e">
        <f>IF(VLOOKUP($A4843,Parts!$A:$AM,F$1,0)="X",W$2,"")</f>
        <v>#VALUE!</v>
      </c>
      <c r="G4843" t="e">
        <f>IF(VLOOKUP($A4843,Parts!$A:$AM,G$1,0)="X",X$2,"")</f>
        <v>#VALUE!</v>
      </c>
      <c r="H4843" t="e">
        <f>IF(VLOOKUP($A4843,Parts!$A:$AM,H$1,0)="X",Y$2,"")</f>
        <v>#VALUE!</v>
      </c>
      <c r="I4843" t="e">
        <f>IF(VLOOKUP($A4843,Parts!$A:$AM,I$1,0)="X",Z$2,"")</f>
        <v>#VALUE!</v>
      </c>
      <c r="J4843" t="e">
        <f>IF(VLOOKUP($A4843,Parts!$A:$AM,J$1,0)="X",AA$2,"")</f>
        <v>#VALUE!</v>
      </c>
      <c r="K4843" t="e">
        <f>IF(VLOOKUP($A4843,Parts!$A:$AM,K$1,0)="X",AB$2,"")</f>
        <v>#VALUE!</v>
      </c>
      <c r="L4843" t="e">
        <f>IF(VLOOKUP($A4843,Parts!$A:$AM,L$1,0)="X",AC$2,"")</f>
        <v>#VALUE!</v>
      </c>
      <c r="M4843" t="e">
        <f>IF(VLOOKUP($A4843,Parts!$A:$AM,M$1,0)="X",AD$2,"")</f>
        <v>#VALUE!</v>
      </c>
      <c r="N4843" t="e">
        <f>IF(VLOOKUP($A4843,Parts!$A:$AM,N$1,0)="X",AE$2,"")</f>
        <v>#VALUE!</v>
      </c>
      <c r="O4843" t="e">
        <f>IF(VLOOKUP($A4843,Parts!$A:$AM,O$1,0)="X",AF$2,"")</f>
        <v>#VALUE!</v>
      </c>
      <c r="P4843" t="e">
        <f t="shared" si="76"/>
        <v>#VALUE!</v>
      </c>
    </row>
    <row r="4844" spans="1:16" x14ac:dyDescent="0.25">
      <c r="A4844" t="e">
        <f>Table15[[#This Row],[Name]]</f>
        <v>#VALUE!</v>
      </c>
      <c r="B4844" t="e">
        <f>IF(VLOOKUP($A4844,Parts!$A:$AM,B$1,0)="X",S$2,"")</f>
        <v>#VALUE!</v>
      </c>
      <c r="C4844" t="e">
        <f>IF(VLOOKUP($A4844,Parts!$A:$AM,C$1,0)="X",T$2,"")</f>
        <v>#VALUE!</v>
      </c>
      <c r="D4844" t="e">
        <f>IF(VLOOKUP($A4844,Parts!$A:$AM,D$1,0)="X",U$2,"")</f>
        <v>#VALUE!</v>
      </c>
      <c r="E4844" t="e">
        <f>IF(VLOOKUP($A4844,Parts!$A:$AM,E$1,0)="X",V$2,"")</f>
        <v>#VALUE!</v>
      </c>
      <c r="F4844" t="e">
        <f>IF(VLOOKUP($A4844,Parts!$A:$AM,F$1,0)="X",W$2,"")</f>
        <v>#VALUE!</v>
      </c>
      <c r="G4844" t="e">
        <f>IF(VLOOKUP($A4844,Parts!$A:$AM,G$1,0)="X",X$2,"")</f>
        <v>#VALUE!</v>
      </c>
      <c r="H4844" t="e">
        <f>IF(VLOOKUP($A4844,Parts!$A:$AM,H$1,0)="X",Y$2,"")</f>
        <v>#VALUE!</v>
      </c>
      <c r="I4844" t="e">
        <f>IF(VLOOKUP($A4844,Parts!$A:$AM,I$1,0)="X",Z$2,"")</f>
        <v>#VALUE!</v>
      </c>
      <c r="J4844" t="e">
        <f>IF(VLOOKUP($A4844,Parts!$A:$AM,J$1,0)="X",AA$2,"")</f>
        <v>#VALUE!</v>
      </c>
      <c r="K4844" t="e">
        <f>IF(VLOOKUP($A4844,Parts!$A:$AM,K$1,0)="X",AB$2,"")</f>
        <v>#VALUE!</v>
      </c>
      <c r="L4844" t="e">
        <f>IF(VLOOKUP($A4844,Parts!$A:$AM,L$1,0)="X",AC$2,"")</f>
        <v>#VALUE!</v>
      </c>
      <c r="M4844" t="e">
        <f>IF(VLOOKUP($A4844,Parts!$A:$AM,M$1,0)="X",AD$2,"")</f>
        <v>#VALUE!</v>
      </c>
      <c r="N4844" t="e">
        <f>IF(VLOOKUP($A4844,Parts!$A:$AM,N$1,0)="X",AE$2,"")</f>
        <v>#VALUE!</v>
      </c>
      <c r="O4844" t="e">
        <f>IF(VLOOKUP($A4844,Parts!$A:$AM,O$1,0)="X",AF$2,"")</f>
        <v>#VALUE!</v>
      </c>
      <c r="P4844" t="e">
        <f t="shared" si="76"/>
        <v>#VALUE!</v>
      </c>
    </row>
    <row r="4845" spans="1:16" x14ac:dyDescent="0.25">
      <c r="A4845" t="e">
        <f>Table15[[#This Row],[Name]]</f>
        <v>#VALUE!</v>
      </c>
      <c r="B4845" t="e">
        <f>IF(VLOOKUP($A4845,Parts!$A:$AM,B$1,0)="X",S$2,"")</f>
        <v>#VALUE!</v>
      </c>
      <c r="C4845" t="e">
        <f>IF(VLOOKUP($A4845,Parts!$A:$AM,C$1,0)="X",T$2,"")</f>
        <v>#VALUE!</v>
      </c>
      <c r="D4845" t="e">
        <f>IF(VLOOKUP($A4845,Parts!$A:$AM,D$1,0)="X",U$2,"")</f>
        <v>#VALUE!</v>
      </c>
      <c r="E4845" t="e">
        <f>IF(VLOOKUP($A4845,Parts!$A:$AM,E$1,0)="X",V$2,"")</f>
        <v>#VALUE!</v>
      </c>
      <c r="F4845" t="e">
        <f>IF(VLOOKUP($A4845,Parts!$A:$AM,F$1,0)="X",W$2,"")</f>
        <v>#VALUE!</v>
      </c>
      <c r="G4845" t="e">
        <f>IF(VLOOKUP($A4845,Parts!$A:$AM,G$1,0)="X",X$2,"")</f>
        <v>#VALUE!</v>
      </c>
      <c r="H4845" t="e">
        <f>IF(VLOOKUP($A4845,Parts!$A:$AM,H$1,0)="X",Y$2,"")</f>
        <v>#VALUE!</v>
      </c>
      <c r="I4845" t="e">
        <f>IF(VLOOKUP($A4845,Parts!$A:$AM,I$1,0)="X",Z$2,"")</f>
        <v>#VALUE!</v>
      </c>
      <c r="J4845" t="e">
        <f>IF(VLOOKUP($A4845,Parts!$A:$AM,J$1,0)="X",AA$2,"")</f>
        <v>#VALUE!</v>
      </c>
      <c r="K4845" t="e">
        <f>IF(VLOOKUP($A4845,Parts!$A:$AM,K$1,0)="X",AB$2,"")</f>
        <v>#VALUE!</v>
      </c>
      <c r="L4845" t="e">
        <f>IF(VLOOKUP($A4845,Parts!$A:$AM,L$1,0)="X",AC$2,"")</f>
        <v>#VALUE!</v>
      </c>
      <c r="M4845" t="e">
        <f>IF(VLOOKUP($A4845,Parts!$A:$AM,M$1,0)="X",AD$2,"")</f>
        <v>#VALUE!</v>
      </c>
      <c r="N4845" t="e">
        <f>IF(VLOOKUP($A4845,Parts!$A:$AM,N$1,0)="X",AE$2,"")</f>
        <v>#VALUE!</v>
      </c>
      <c r="O4845" t="e">
        <f>IF(VLOOKUP($A4845,Parts!$A:$AM,O$1,0)="X",AF$2,"")</f>
        <v>#VALUE!</v>
      </c>
      <c r="P4845" t="e">
        <f t="shared" si="76"/>
        <v>#VALUE!</v>
      </c>
    </row>
    <row r="4846" spans="1:16" x14ac:dyDescent="0.25">
      <c r="A4846" t="e">
        <f>Table15[[#This Row],[Name]]</f>
        <v>#VALUE!</v>
      </c>
      <c r="B4846" t="e">
        <f>IF(VLOOKUP($A4846,Parts!$A:$AM,B$1,0)="X",S$2,"")</f>
        <v>#VALUE!</v>
      </c>
      <c r="C4846" t="e">
        <f>IF(VLOOKUP($A4846,Parts!$A:$AM,C$1,0)="X",T$2,"")</f>
        <v>#VALUE!</v>
      </c>
      <c r="D4846" t="e">
        <f>IF(VLOOKUP($A4846,Parts!$A:$AM,D$1,0)="X",U$2,"")</f>
        <v>#VALUE!</v>
      </c>
      <c r="E4846" t="e">
        <f>IF(VLOOKUP($A4846,Parts!$A:$AM,E$1,0)="X",V$2,"")</f>
        <v>#VALUE!</v>
      </c>
      <c r="F4846" t="e">
        <f>IF(VLOOKUP($A4846,Parts!$A:$AM,F$1,0)="X",W$2,"")</f>
        <v>#VALUE!</v>
      </c>
      <c r="G4846" t="e">
        <f>IF(VLOOKUP($A4846,Parts!$A:$AM,G$1,0)="X",X$2,"")</f>
        <v>#VALUE!</v>
      </c>
      <c r="H4846" t="e">
        <f>IF(VLOOKUP($A4846,Parts!$A:$AM,H$1,0)="X",Y$2,"")</f>
        <v>#VALUE!</v>
      </c>
      <c r="I4846" t="e">
        <f>IF(VLOOKUP($A4846,Parts!$A:$AM,I$1,0)="X",Z$2,"")</f>
        <v>#VALUE!</v>
      </c>
      <c r="J4846" t="e">
        <f>IF(VLOOKUP($A4846,Parts!$A:$AM,J$1,0)="X",AA$2,"")</f>
        <v>#VALUE!</v>
      </c>
      <c r="K4846" t="e">
        <f>IF(VLOOKUP($A4846,Parts!$A:$AM,K$1,0)="X",AB$2,"")</f>
        <v>#VALUE!</v>
      </c>
      <c r="L4846" t="e">
        <f>IF(VLOOKUP($A4846,Parts!$A:$AM,L$1,0)="X",AC$2,"")</f>
        <v>#VALUE!</v>
      </c>
      <c r="M4846" t="e">
        <f>IF(VLOOKUP($A4846,Parts!$A:$AM,M$1,0)="X",AD$2,"")</f>
        <v>#VALUE!</v>
      </c>
      <c r="N4846" t="e">
        <f>IF(VLOOKUP($A4846,Parts!$A:$AM,N$1,0)="X",AE$2,"")</f>
        <v>#VALUE!</v>
      </c>
      <c r="O4846" t="e">
        <f>IF(VLOOKUP($A4846,Parts!$A:$AM,O$1,0)="X",AF$2,"")</f>
        <v>#VALUE!</v>
      </c>
      <c r="P4846" t="e">
        <f t="shared" si="76"/>
        <v>#VALUE!</v>
      </c>
    </row>
    <row r="4847" spans="1:16" x14ac:dyDescent="0.25">
      <c r="A4847" t="e">
        <f>Table15[[#This Row],[Name]]</f>
        <v>#VALUE!</v>
      </c>
      <c r="B4847" t="e">
        <f>IF(VLOOKUP($A4847,Parts!$A:$AM,B$1,0)="X",S$2,"")</f>
        <v>#VALUE!</v>
      </c>
      <c r="C4847" t="e">
        <f>IF(VLOOKUP($A4847,Parts!$A:$AM,C$1,0)="X",T$2,"")</f>
        <v>#VALUE!</v>
      </c>
      <c r="D4847" t="e">
        <f>IF(VLOOKUP($A4847,Parts!$A:$AM,D$1,0)="X",U$2,"")</f>
        <v>#VALUE!</v>
      </c>
      <c r="E4847" t="e">
        <f>IF(VLOOKUP($A4847,Parts!$A:$AM,E$1,0)="X",V$2,"")</f>
        <v>#VALUE!</v>
      </c>
      <c r="F4847" t="e">
        <f>IF(VLOOKUP($A4847,Parts!$A:$AM,F$1,0)="X",W$2,"")</f>
        <v>#VALUE!</v>
      </c>
      <c r="G4847" t="e">
        <f>IF(VLOOKUP($A4847,Parts!$A:$AM,G$1,0)="X",X$2,"")</f>
        <v>#VALUE!</v>
      </c>
      <c r="H4847" t="e">
        <f>IF(VLOOKUP($A4847,Parts!$A:$AM,H$1,0)="X",Y$2,"")</f>
        <v>#VALUE!</v>
      </c>
      <c r="I4847" t="e">
        <f>IF(VLOOKUP($A4847,Parts!$A:$AM,I$1,0)="X",Z$2,"")</f>
        <v>#VALUE!</v>
      </c>
      <c r="J4847" t="e">
        <f>IF(VLOOKUP($A4847,Parts!$A:$AM,J$1,0)="X",AA$2,"")</f>
        <v>#VALUE!</v>
      </c>
      <c r="K4847" t="e">
        <f>IF(VLOOKUP($A4847,Parts!$A:$AM,K$1,0)="X",AB$2,"")</f>
        <v>#VALUE!</v>
      </c>
      <c r="L4847" t="e">
        <f>IF(VLOOKUP($A4847,Parts!$A:$AM,L$1,0)="X",AC$2,"")</f>
        <v>#VALUE!</v>
      </c>
      <c r="M4847" t="e">
        <f>IF(VLOOKUP($A4847,Parts!$A:$AM,M$1,0)="X",AD$2,"")</f>
        <v>#VALUE!</v>
      </c>
      <c r="N4847" t="e">
        <f>IF(VLOOKUP($A4847,Parts!$A:$AM,N$1,0)="X",AE$2,"")</f>
        <v>#VALUE!</v>
      </c>
      <c r="O4847" t="e">
        <f>IF(VLOOKUP($A4847,Parts!$A:$AM,O$1,0)="X",AF$2,"")</f>
        <v>#VALUE!</v>
      </c>
      <c r="P4847" t="e">
        <f t="shared" si="76"/>
        <v>#VALUE!</v>
      </c>
    </row>
    <row r="4848" spans="1:16" x14ac:dyDescent="0.25">
      <c r="A4848" t="e">
        <f>Table15[[#This Row],[Name]]</f>
        <v>#VALUE!</v>
      </c>
      <c r="B4848" t="e">
        <f>IF(VLOOKUP($A4848,Parts!$A:$AM,B$1,0)="X",S$2,"")</f>
        <v>#VALUE!</v>
      </c>
      <c r="C4848" t="e">
        <f>IF(VLOOKUP($A4848,Parts!$A:$AM,C$1,0)="X",T$2,"")</f>
        <v>#VALUE!</v>
      </c>
      <c r="D4848" t="e">
        <f>IF(VLOOKUP($A4848,Parts!$A:$AM,D$1,0)="X",U$2,"")</f>
        <v>#VALUE!</v>
      </c>
      <c r="E4848" t="e">
        <f>IF(VLOOKUP($A4848,Parts!$A:$AM,E$1,0)="X",V$2,"")</f>
        <v>#VALUE!</v>
      </c>
      <c r="F4848" t="e">
        <f>IF(VLOOKUP($A4848,Parts!$A:$AM,F$1,0)="X",W$2,"")</f>
        <v>#VALUE!</v>
      </c>
      <c r="G4848" t="e">
        <f>IF(VLOOKUP($A4848,Parts!$A:$AM,G$1,0)="X",X$2,"")</f>
        <v>#VALUE!</v>
      </c>
      <c r="H4848" t="e">
        <f>IF(VLOOKUP($A4848,Parts!$A:$AM,H$1,0)="X",Y$2,"")</f>
        <v>#VALUE!</v>
      </c>
      <c r="I4848" t="e">
        <f>IF(VLOOKUP($A4848,Parts!$A:$AM,I$1,0)="X",Z$2,"")</f>
        <v>#VALUE!</v>
      </c>
      <c r="J4848" t="e">
        <f>IF(VLOOKUP($A4848,Parts!$A:$AM,J$1,0)="X",AA$2,"")</f>
        <v>#VALUE!</v>
      </c>
      <c r="K4848" t="e">
        <f>IF(VLOOKUP($A4848,Parts!$A:$AM,K$1,0)="X",AB$2,"")</f>
        <v>#VALUE!</v>
      </c>
      <c r="L4848" t="e">
        <f>IF(VLOOKUP($A4848,Parts!$A:$AM,L$1,0)="X",AC$2,"")</f>
        <v>#VALUE!</v>
      </c>
      <c r="M4848" t="e">
        <f>IF(VLOOKUP($A4848,Parts!$A:$AM,M$1,0)="X",AD$2,"")</f>
        <v>#VALUE!</v>
      </c>
      <c r="N4848" t="e">
        <f>IF(VLOOKUP($A4848,Parts!$A:$AM,N$1,0)="X",AE$2,"")</f>
        <v>#VALUE!</v>
      </c>
      <c r="O4848" t="e">
        <f>IF(VLOOKUP($A4848,Parts!$A:$AM,O$1,0)="X",AF$2,"")</f>
        <v>#VALUE!</v>
      </c>
      <c r="P4848" t="e">
        <f t="shared" si="76"/>
        <v>#VALUE!</v>
      </c>
    </row>
    <row r="4849" spans="1:16" x14ac:dyDescent="0.25">
      <c r="A4849" t="e">
        <f>Table15[[#This Row],[Name]]</f>
        <v>#VALUE!</v>
      </c>
      <c r="B4849" t="e">
        <f>IF(VLOOKUP($A4849,Parts!$A:$AM,B$1,0)="X",S$2,"")</f>
        <v>#VALUE!</v>
      </c>
      <c r="C4849" t="e">
        <f>IF(VLOOKUP($A4849,Parts!$A:$AM,C$1,0)="X",T$2,"")</f>
        <v>#VALUE!</v>
      </c>
      <c r="D4849" t="e">
        <f>IF(VLOOKUP($A4849,Parts!$A:$AM,D$1,0)="X",U$2,"")</f>
        <v>#VALUE!</v>
      </c>
      <c r="E4849" t="e">
        <f>IF(VLOOKUP($A4849,Parts!$A:$AM,E$1,0)="X",V$2,"")</f>
        <v>#VALUE!</v>
      </c>
      <c r="F4849" t="e">
        <f>IF(VLOOKUP($A4849,Parts!$A:$AM,F$1,0)="X",W$2,"")</f>
        <v>#VALUE!</v>
      </c>
      <c r="G4849" t="e">
        <f>IF(VLOOKUP($A4849,Parts!$A:$AM,G$1,0)="X",X$2,"")</f>
        <v>#VALUE!</v>
      </c>
      <c r="H4849" t="e">
        <f>IF(VLOOKUP($A4849,Parts!$A:$AM,H$1,0)="X",Y$2,"")</f>
        <v>#VALUE!</v>
      </c>
      <c r="I4849" t="e">
        <f>IF(VLOOKUP($A4849,Parts!$A:$AM,I$1,0)="X",Z$2,"")</f>
        <v>#VALUE!</v>
      </c>
      <c r="J4849" t="e">
        <f>IF(VLOOKUP($A4849,Parts!$A:$AM,J$1,0)="X",AA$2,"")</f>
        <v>#VALUE!</v>
      </c>
      <c r="K4849" t="e">
        <f>IF(VLOOKUP($A4849,Parts!$A:$AM,K$1,0)="X",AB$2,"")</f>
        <v>#VALUE!</v>
      </c>
      <c r="L4849" t="e">
        <f>IF(VLOOKUP($A4849,Parts!$A:$AM,L$1,0)="X",AC$2,"")</f>
        <v>#VALUE!</v>
      </c>
      <c r="M4849" t="e">
        <f>IF(VLOOKUP($A4849,Parts!$A:$AM,M$1,0)="X",AD$2,"")</f>
        <v>#VALUE!</v>
      </c>
      <c r="N4849" t="e">
        <f>IF(VLOOKUP($A4849,Parts!$A:$AM,N$1,0)="X",AE$2,"")</f>
        <v>#VALUE!</v>
      </c>
      <c r="O4849" t="e">
        <f>IF(VLOOKUP($A4849,Parts!$A:$AM,O$1,0)="X",AF$2,"")</f>
        <v>#VALUE!</v>
      </c>
      <c r="P4849" t="e">
        <f t="shared" si="76"/>
        <v>#VALUE!</v>
      </c>
    </row>
    <row r="4850" spans="1:16" x14ac:dyDescent="0.25">
      <c r="A4850" t="e">
        <f>Table15[[#This Row],[Name]]</f>
        <v>#VALUE!</v>
      </c>
      <c r="B4850" t="e">
        <f>IF(VLOOKUP($A4850,Parts!$A:$AM,B$1,0)="X",S$2,"")</f>
        <v>#VALUE!</v>
      </c>
      <c r="C4850" t="e">
        <f>IF(VLOOKUP($A4850,Parts!$A:$AM,C$1,0)="X",T$2,"")</f>
        <v>#VALUE!</v>
      </c>
      <c r="D4850" t="e">
        <f>IF(VLOOKUP($A4850,Parts!$A:$AM,D$1,0)="X",U$2,"")</f>
        <v>#VALUE!</v>
      </c>
      <c r="E4850" t="e">
        <f>IF(VLOOKUP($A4850,Parts!$A:$AM,E$1,0)="X",V$2,"")</f>
        <v>#VALUE!</v>
      </c>
      <c r="F4850" t="e">
        <f>IF(VLOOKUP($A4850,Parts!$A:$AM,F$1,0)="X",W$2,"")</f>
        <v>#VALUE!</v>
      </c>
      <c r="G4850" t="e">
        <f>IF(VLOOKUP($A4850,Parts!$A:$AM,G$1,0)="X",X$2,"")</f>
        <v>#VALUE!</v>
      </c>
      <c r="H4850" t="e">
        <f>IF(VLOOKUP($A4850,Parts!$A:$AM,H$1,0)="X",Y$2,"")</f>
        <v>#VALUE!</v>
      </c>
      <c r="I4850" t="e">
        <f>IF(VLOOKUP($A4850,Parts!$A:$AM,I$1,0)="X",Z$2,"")</f>
        <v>#VALUE!</v>
      </c>
      <c r="J4850" t="e">
        <f>IF(VLOOKUP($A4850,Parts!$A:$AM,J$1,0)="X",AA$2,"")</f>
        <v>#VALUE!</v>
      </c>
      <c r="K4850" t="e">
        <f>IF(VLOOKUP($A4850,Parts!$A:$AM,K$1,0)="X",AB$2,"")</f>
        <v>#VALUE!</v>
      </c>
      <c r="L4850" t="e">
        <f>IF(VLOOKUP($A4850,Parts!$A:$AM,L$1,0)="X",AC$2,"")</f>
        <v>#VALUE!</v>
      </c>
      <c r="M4850" t="e">
        <f>IF(VLOOKUP($A4850,Parts!$A:$AM,M$1,0)="X",AD$2,"")</f>
        <v>#VALUE!</v>
      </c>
      <c r="N4850" t="e">
        <f>IF(VLOOKUP($A4850,Parts!$A:$AM,N$1,0)="X",AE$2,"")</f>
        <v>#VALUE!</v>
      </c>
      <c r="O4850" t="e">
        <f>IF(VLOOKUP($A4850,Parts!$A:$AM,O$1,0)="X",AF$2,"")</f>
        <v>#VALUE!</v>
      </c>
      <c r="P4850" t="e">
        <f t="shared" si="76"/>
        <v>#VALUE!</v>
      </c>
    </row>
    <row r="4851" spans="1:16" x14ac:dyDescent="0.25">
      <c r="A4851" t="e">
        <f>Table15[[#This Row],[Name]]</f>
        <v>#VALUE!</v>
      </c>
      <c r="B4851" t="e">
        <f>IF(VLOOKUP($A4851,Parts!$A:$AM,B$1,0)="X",S$2,"")</f>
        <v>#VALUE!</v>
      </c>
      <c r="C4851" t="e">
        <f>IF(VLOOKUP($A4851,Parts!$A:$AM,C$1,0)="X",T$2,"")</f>
        <v>#VALUE!</v>
      </c>
      <c r="D4851" t="e">
        <f>IF(VLOOKUP($A4851,Parts!$A:$AM,D$1,0)="X",U$2,"")</f>
        <v>#VALUE!</v>
      </c>
      <c r="E4851" t="e">
        <f>IF(VLOOKUP($A4851,Parts!$A:$AM,E$1,0)="X",V$2,"")</f>
        <v>#VALUE!</v>
      </c>
      <c r="F4851" t="e">
        <f>IF(VLOOKUP($A4851,Parts!$A:$AM,F$1,0)="X",W$2,"")</f>
        <v>#VALUE!</v>
      </c>
      <c r="G4851" t="e">
        <f>IF(VLOOKUP($A4851,Parts!$A:$AM,G$1,0)="X",X$2,"")</f>
        <v>#VALUE!</v>
      </c>
      <c r="H4851" t="e">
        <f>IF(VLOOKUP($A4851,Parts!$A:$AM,H$1,0)="X",Y$2,"")</f>
        <v>#VALUE!</v>
      </c>
      <c r="I4851" t="e">
        <f>IF(VLOOKUP($A4851,Parts!$A:$AM,I$1,0)="X",Z$2,"")</f>
        <v>#VALUE!</v>
      </c>
      <c r="J4851" t="e">
        <f>IF(VLOOKUP($A4851,Parts!$A:$AM,J$1,0)="X",AA$2,"")</f>
        <v>#VALUE!</v>
      </c>
      <c r="K4851" t="e">
        <f>IF(VLOOKUP($A4851,Parts!$A:$AM,K$1,0)="X",AB$2,"")</f>
        <v>#VALUE!</v>
      </c>
      <c r="L4851" t="e">
        <f>IF(VLOOKUP($A4851,Parts!$A:$AM,L$1,0)="X",AC$2,"")</f>
        <v>#VALUE!</v>
      </c>
      <c r="M4851" t="e">
        <f>IF(VLOOKUP($A4851,Parts!$A:$AM,M$1,0)="X",AD$2,"")</f>
        <v>#VALUE!</v>
      </c>
      <c r="N4851" t="e">
        <f>IF(VLOOKUP($A4851,Parts!$A:$AM,N$1,0)="X",AE$2,"")</f>
        <v>#VALUE!</v>
      </c>
      <c r="O4851" t="e">
        <f>IF(VLOOKUP($A4851,Parts!$A:$AM,O$1,0)="X",AF$2,"")</f>
        <v>#VALUE!</v>
      </c>
      <c r="P4851" t="e">
        <f t="shared" si="76"/>
        <v>#VALUE!</v>
      </c>
    </row>
    <row r="4852" spans="1:16" x14ac:dyDescent="0.25">
      <c r="A4852" t="e">
        <f>Table15[[#This Row],[Name]]</f>
        <v>#VALUE!</v>
      </c>
      <c r="B4852" t="e">
        <f>IF(VLOOKUP($A4852,Parts!$A:$AM,B$1,0)="X",S$2,"")</f>
        <v>#VALUE!</v>
      </c>
      <c r="C4852" t="e">
        <f>IF(VLOOKUP($A4852,Parts!$A:$AM,C$1,0)="X",T$2,"")</f>
        <v>#VALUE!</v>
      </c>
      <c r="D4852" t="e">
        <f>IF(VLOOKUP($A4852,Parts!$A:$AM,D$1,0)="X",U$2,"")</f>
        <v>#VALUE!</v>
      </c>
      <c r="E4852" t="e">
        <f>IF(VLOOKUP($A4852,Parts!$A:$AM,E$1,0)="X",V$2,"")</f>
        <v>#VALUE!</v>
      </c>
      <c r="F4852" t="e">
        <f>IF(VLOOKUP($A4852,Parts!$A:$AM,F$1,0)="X",W$2,"")</f>
        <v>#VALUE!</v>
      </c>
      <c r="G4852" t="e">
        <f>IF(VLOOKUP($A4852,Parts!$A:$AM,G$1,0)="X",X$2,"")</f>
        <v>#VALUE!</v>
      </c>
      <c r="H4852" t="e">
        <f>IF(VLOOKUP($A4852,Parts!$A:$AM,H$1,0)="X",Y$2,"")</f>
        <v>#VALUE!</v>
      </c>
      <c r="I4852" t="e">
        <f>IF(VLOOKUP($A4852,Parts!$A:$AM,I$1,0)="X",Z$2,"")</f>
        <v>#VALUE!</v>
      </c>
      <c r="J4852" t="e">
        <f>IF(VLOOKUP($A4852,Parts!$A:$AM,J$1,0)="X",AA$2,"")</f>
        <v>#VALUE!</v>
      </c>
      <c r="K4852" t="e">
        <f>IF(VLOOKUP($A4852,Parts!$A:$AM,K$1,0)="X",AB$2,"")</f>
        <v>#VALUE!</v>
      </c>
      <c r="L4852" t="e">
        <f>IF(VLOOKUP($A4852,Parts!$A:$AM,L$1,0)="X",AC$2,"")</f>
        <v>#VALUE!</v>
      </c>
      <c r="M4852" t="e">
        <f>IF(VLOOKUP($A4852,Parts!$A:$AM,M$1,0)="X",AD$2,"")</f>
        <v>#VALUE!</v>
      </c>
      <c r="N4852" t="e">
        <f>IF(VLOOKUP($A4852,Parts!$A:$AM,N$1,0)="X",AE$2,"")</f>
        <v>#VALUE!</v>
      </c>
      <c r="O4852" t="e">
        <f>IF(VLOOKUP($A4852,Parts!$A:$AM,O$1,0)="X",AF$2,"")</f>
        <v>#VALUE!</v>
      </c>
      <c r="P4852" t="e">
        <f t="shared" si="76"/>
        <v>#VALUE!</v>
      </c>
    </row>
    <row r="4853" spans="1:16" x14ac:dyDescent="0.25">
      <c r="A4853" t="e">
        <f>Table15[[#This Row],[Name]]</f>
        <v>#VALUE!</v>
      </c>
      <c r="B4853" t="e">
        <f>IF(VLOOKUP($A4853,Parts!$A:$AM,B$1,0)="X",S$2,"")</f>
        <v>#VALUE!</v>
      </c>
      <c r="C4853" t="e">
        <f>IF(VLOOKUP($A4853,Parts!$A:$AM,C$1,0)="X",T$2,"")</f>
        <v>#VALUE!</v>
      </c>
      <c r="D4853" t="e">
        <f>IF(VLOOKUP($A4853,Parts!$A:$AM,D$1,0)="X",U$2,"")</f>
        <v>#VALUE!</v>
      </c>
      <c r="E4853" t="e">
        <f>IF(VLOOKUP($A4853,Parts!$A:$AM,E$1,0)="X",V$2,"")</f>
        <v>#VALUE!</v>
      </c>
      <c r="F4853" t="e">
        <f>IF(VLOOKUP($A4853,Parts!$A:$AM,F$1,0)="X",W$2,"")</f>
        <v>#VALUE!</v>
      </c>
      <c r="G4853" t="e">
        <f>IF(VLOOKUP($A4853,Parts!$A:$AM,G$1,0)="X",X$2,"")</f>
        <v>#VALUE!</v>
      </c>
      <c r="H4853" t="e">
        <f>IF(VLOOKUP($A4853,Parts!$A:$AM,H$1,0)="X",Y$2,"")</f>
        <v>#VALUE!</v>
      </c>
      <c r="I4853" t="e">
        <f>IF(VLOOKUP($A4853,Parts!$A:$AM,I$1,0)="X",Z$2,"")</f>
        <v>#VALUE!</v>
      </c>
      <c r="J4853" t="e">
        <f>IF(VLOOKUP($A4853,Parts!$A:$AM,J$1,0)="X",AA$2,"")</f>
        <v>#VALUE!</v>
      </c>
      <c r="K4853" t="e">
        <f>IF(VLOOKUP($A4853,Parts!$A:$AM,K$1,0)="X",AB$2,"")</f>
        <v>#VALUE!</v>
      </c>
      <c r="L4853" t="e">
        <f>IF(VLOOKUP($A4853,Parts!$A:$AM,L$1,0)="X",AC$2,"")</f>
        <v>#VALUE!</v>
      </c>
      <c r="M4853" t="e">
        <f>IF(VLOOKUP($A4853,Parts!$A:$AM,M$1,0)="X",AD$2,"")</f>
        <v>#VALUE!</v>
      </c>
      <c r="N4853" t="e">
        <f>IF(VLOOKUP($A4853,Parts!$A:$AM,N$1,0)="X",AE$2,"")</f>
        <v>#VALUE!</v>
      </c>
      <c r="O4853" t="e">
        <f>IF(VLOOKUP($A4853,Parts!$A:$AM,O$1,0)="X",AF$2,"")</f>
        <v>#VALUE!</v>
      </c>
      <c r="P4853" t="e">
        <f t="shared" si="76"/>
        <v>#VALUE!</v>
      </c>
    </row>
    <row r="4854" spans="1:16" x14ac:dyDescent="0.25">
      <c r="A4854" t="e">
        <f>Table15[[#This Row],[Name]]</f>
        <v>#VALUE!</v>
      </c>
      <c r="B4854" t="e">
        <f>IF(VLOOKUP($A4854,Parts!$A:$AM,B$1,0)="X",S$2,"")</f>
        <v>#VALUE!</v>
      </c>
      <c r="C4854" t="e">
        <f>IF(VLOOKUP($A4854,Parts!$A:$AM,C$1,0)="X",T$2,"")</f>
        <v>#VALUE!</v>
      </c>
      <c r="D4854" t="e">
        <f>IF(VLOOKUP($A4854,Parts!$A:$AM,D$1,0)="X",U$2,"")</f>
        <v>#VALUE!</v>
      </c>
      <c r="E4854" t="e">
        <f>IF(VLOOKUP($A4854,Parts!$A:$AM,E$1,0)="X",V$2,"")</f>
        <v>#VALUE!</v>
      </c>
      <c r="F4854" t="e">
        <f>IF(VLOOKUP($A4854,Parts!$A:$AM,F$1,0)="X",W$2,"")</f>
        <v>#VALUE!</v>
      </c>
      <c r="G4854" t="e">
        <f>IF(VLOOKUP($A4854,Parts!$A:$AM,G$1,0)="X",X$2,"")</f>
        <v>#VALUE!</v>
      </c>
      <c r="H4854" t="e">
        <f>IF(VLOOKUP($A4854,Parts!$A:$AM,H$1,0)="X",Y$2,"")</f>
        <v>#VALUE!</v>
      </c>
      <c r="I4854" t="e">
        <f>IF(VLOOKUP($A4854,Parts!$A:$AM,I$1,0)="X",Z$2,"")</f>
        <v>#VALUE!</v>
      </c>
      <c r="J4854" t="e">
        <f>IF(VLOOKUP($A4854,Parts!$A:$AM,J$1,0)="X",AA$2,"")</f>
        <v>#VALUE!</v>
      </c>
      <c r="K4854" t="e">
        <f>IF(VLOOKUP($A4854,Parts!$A:$AM,K$1,0)="X",AB$2,"")</f>
        <v>#VALUE!</v>
      </c>
      <c r="L4854" t="e">
        <f>IF(VLOOKUP($A4854,Parts!$A:$AM,L$1,0)="X",AC$2,"")</f>
        <v>#VALUE!</v>
      </c>
      <c r="M4854" t="e">
        <f>IF(VLOOKUP($A4854,Parts!$A:$AM,M$1,0)="X",AD$2,"")</f>
        <v>#VALUE!</v>
      </c>
      <c r="N4854" t="e">
        <f>IF(VLOOKUP($A4854,Parts!$A:$AM,N$1,0)="X",AE$2,"")</f>
        <v>#VALUE!</v>
      </c>
      <c r="O4854" t="e">
        <f>IF(VLOOKUP($A4854,Parts!$A:$AM,O$1,0)="X",AF$2,"")</f>
        <v>#VALUE!</v>
      </c>
      <c r="P4854" t="e">
        <f t="shared" si="76"/>
        <v>#VALUE!</v>
      </c>
    </row>
    <row r="4855" spans="1:16" x14ac:dyDescent="0.25">
      <c r="A4855" t="e">
        <f>Table15[[#This Row],[Name]]</f>
        <v>#VALUE!</v>
      </c>
      <c r="B4855" t="e">
        <f>IF(VLOOKUP($A4855,Parts!$A:$AM,B$1,0)="X",S$2,"")</f>
        <v>#VALUE!</v>
      </c>
      <c r="C4855" t="e">
        <f>IF(VLOOKUP($A4855,Parts!$A:$AM,C$1,0)="X",T$2,"")</f>
        <v>#VALUE!</v>
      </c>
      <c r="D4855" t="e">
        <f>IF(VLOOKUP($A4855,Parts!$A:$AM,D$1,0)="X",U$2,"")</f>
        <v>#VALUE!</v>
      </c>
      <c r="E4855" t="e">
        <f>IF(VLOOKUP($A4855,Parts!$A:$AM,E$1,0)="X",V$2,"")</f>
        <v>#VALUE!</v>
      </c>
      <c r="F4855" t="e">
        <f>IF(VLOOKUP($A4855,Parts!$A:$AM,F$1,0)="X",W$2,"")</f>
        <v>#VALUE!</v>
      </c>
      <c r="G4855" t="e">
        <f>IF(VLOOKUP($A4855,Parts!$A:$AM,G$1,0)="X",X$2,"")</f>
        <v>#VALUE!</v>
      </c>
      <c r="H4855" t="e">
        <f>IF(VLOOKUP($A4855,Parts!$A:$AM,H$1,0)="X",Y$2,"")</f>
        <v>#VALUE!</v>
      </c>
      <c r="I4855" t="e">
        <f>IF(VLOOKUP($A4855,Parts!$A:$AM,I$1,0)="X",Z$2,"")</f>
        <v>#VALUE!</v>
      </c>
      <c r="J4855" t="e">
        <f>IF(VLOOKUP($A4855,Parts!$A:$AM,J$1,0)="X",AA$2,"")</f>
        <v>#VALUE!</v>
      </c>
      <c r="K4855" t="e">
        <f>IF(VLOOKUP($A4855,Parts!$A:$AM,K$1,0)="X",AB$2,"")</f>
        <v>#VALUE!</v>
      </c>
      <c r="L4855" t="e">
        <f>IF(VLOOKUP($A4855,Parts!$A:$AM,L$1,0)="X",AC$2,"")</f>
        <v>#VALUE!</v>
      </c>
      <c r="M4855" t="e">
        <f>IF(VLOOKUP($A4855,Parts!$A:$AM,M$1,0)="X",AD$2,"")</f>
        <v>#VALUE!</v>
      </c>
      <c r="N4855" t="e">
        <f>IF(VLOOKUP($A4855,Parts!$A:$AM,N$1,0)="X",AE$2,"")</f>
        <v>#VALUE!</v>
      </c>
      <c r="O4855" t="e">
        <f>IF(VLOOKUP($A4855,Parts!$A:$AM,O$1,0)="X",AF$2,"")</f>
        <v>#VALUE!</v>
      </c>
      <c r="P4855" t="e">
        <f t="shared" si="76"/>
        <v>#VALUE!</v>
      </c>
    </row>
    <row r="4856" spans="1:16" x14ac:dyDescent="0.25">
      <c r="A4856" t="e">
        <f>Table15[[#This Row],[Name]]</f>
        <v>#VALUE!</v>
      </c>
      <c r="B4856" t="e">
        <f>IF(VLOOKUP($A4856,Parts!$A:$AM,B$1,0)="X",S$2,"")</f>
        <v>#VALUE!</v>
      </c>
      <c r="C4856" t="e">
        <f>IF(VLOOKUP($A4856,Parts!$A:$AM,C$1,0)="X",T$2,"")</f>
        <v>#VALUE!</v>
      </c>
      <c r="D4856" t="e">
        <f>IF(VLOOKUP($A4856,Parts!$A:$AM,D$1,0)="X",U$2,"")</f>
        <v>#VALUE!</v>
      </c>
      <c r="E4856" t="e">
        <f>IF(VLOOKUP($A4856,Parts!$A:$AM,E$1,0)="X",V$2,"")</f>
        <v>#VALUE!</v>
      </c>
      <c r="F4856" t="e">
        <f>IF(VLOOKUP($A4856,Parts!$A:$AM,F$1,0)="X",W$2,"")</f>
        <v>#VALUE!</v>
      </c>
      <c r="G4856" t="e">
        <f>IF(VLOOKUP($A4856,Parts!$A:$AM,G$1,0)="X",X$2,"")</f>
        <v>#VALUE!</v>
      </c>
      <c r="H4856" t="e">
        <f>IF(VLOOKUP($A4856,Parts!$A:$AM,H$1,0)="X",Y$2,"")</f>
        <v>#VALUE!</v>
      </c>
      <c r="I4856" t="e">
        <f>IF(VLOOKUP($A4856,Parts!$A:$AM,I$1,0)="X",Z$2,"")</f>
        <v>#VALUE!</v>
      </c>
      <c r="J4856" t="e">
        <f>IF(VLOOKUP($A4856,Parts!$A:$AM,J$1,0)="X",AA$2,"")</f>
        <v>#VALUE!</v>
      </c>
      <c r="K4856" t="e">
        <f>IF(VLOOKUP($A4856,Parts!$A:$AM,K$1,0)="X",AB$2,"")</f>
        <v>#VALUE!</v>
      </c>
      <c r="L4856" t="e">
        <f>IF(VLOOKUP($A4856,Parts!$A:$AM,L$1,0)="X",AC$2,"")</f>
        <v>#VALUE!</v>
      </c>
      <c r="M4856" t="e">
        <f>IF(VLOOKUP($A4856,Parts!$A:$AM,M$1,0)="X",AD$2,"")</f>
        <v>#VALUE!</v>
      </c>
      <c r="N4856" t="e">
        <f>IF(VLOOKUP($A4856,Parts!$A:$AM,N$1,0)="X",AE$2,"")</f>
        <v>#VALUE!</v>
      </c>
      <c r="O4856" t="e">
        <f>IF(VLOOKUP($A4856,Parts!$A:$AM,O$1,0)="X",AF$2,"")</f>
        <v>#VALUE!</v>
      </c>
      <c r="P4856" t="e">
        <f t="shared" si="76"/>
        <v>#VALUE!</v>
      </c>
    </row>
    <row r="4857" spans="1:16" x14ac:dyDescent="0.25">
      <c r="A4857" t="e">
        <f>Table15[[#This Row],[Name]]</f>
        <v>#VALUE!</v>
      </c>
      <c r="B4857" t="e">
        <f>IF(VLOOKUP($A4857,Parts!$A:$AM,B$1,0)="X",S$2,"")</f>
        <v>#VALUE!</v>
      </c>
      <c r="C4857" t="e">
        <f>IF(VLOOKUP($A4857,Parts!$A:$AM,C$1,0)="X",T$2,"")</f>
        <v>#VALUE!</v>
      </c>
      <c r="D4857" t="e">
        <f>IF(VLOOKUP($A4857,Parts!$A:$AM,D$1,0)="X",U$2,"")</f>
        <v>#VALUE!</v>
      </c>
      <c r="E4857" t="e">
        <f>IF(VLOOKUP($A4857,Parts!$A:$AM,E$1,0)="X",V$2,"")</f>
        <v>#VALUE!</v>
      </c>
      <c r="F4857" t="e">
        <f>IF(VLOOKUP($A4857,Parts!$A:$AM,F$1,0)="X",W$2,"")</f>
        <v>#VALUE!</v>
      </c>
      <c r="G4857" t="e">
        <f>IF(VLOOKUP($A4857,Parts!$A:$AM,G$1,0)="X",X$2,"")</f>
        <v>#VALUE!</v>
      </c>
      <c r="H4857" t="e">
        <f>IF(VLOOKUP($A4857,Parts!$A:$AM,H$1,0)="X",Y$2,"")</f>
        <v>#VALUE!</v>
      </c>
      <c r="I4857" t="e">
        <f>IF(VLOOKUP($A4857,Parts!$A:$AM,I$1,0)="X",Z$2,"")</f>
        <v>#VALUE!</v>
      </c>
      <c r="J4857" t="e">
        <f>IF(VLOOKUP($A4857,Parts!$A:$AM,J$1,0)="X",AA$2,"")</f>
        <v>#VALUE!</v>
      </c>
      <c r="K4857" t="e">
        <f>IF(VLOOKUP($A4857,Parts!$A:$AM,K$1,0)="X",AB$2,"")</f>
        <v>#VALUE!</v>
      </c>
      <c r="L4857" t="e">
        <f>IF(VLOOKUP($A4857,Parts!$A:$AM,L$1,0)="X",AC$2,"")</f>
        <v>#VALUE!</v>
      </c>
      <c r="M4857" t="e">
        <f>IF(VLOOKUP($A4857,Parts!$A:$AM,M$1,0)="X",AD$2,"")</f>
        <v>#VALUE!</v>
      </c>
      <c r="N4857" t="e">
        <f>IF(VLOOKUP($A4857,Parts!$A:$AM,N$1,0)="X",AE$2,"")</f>
        <v>#VALUE!</v>
      </c>
      <c r="O4857" t="e">
        <f>IF(VLOOKUP($A4857,Parts!$A:$AM,O$1,0)="X",AF$2,"")</f>
        <v>#VALUE!</v>
      </c>
      <c r="P4857" t="e">
        <f t="shared" si="76"/>
        <v>#VALUE!</v>
      </c>
    </row>
    <row r="4858" spans="1:16" x14ac:dyDescent="0.25">
      <c r="A4858" t="e">
        <f>Table15[[#This Row],[Name]]</f>
        <v>#VALUE!</v>
      </c>
      <c r="B4858" t="e">
        <f>IF(VLOOKUP($A4858,Parts!$A:$AM,B$1,0)="X",S$2,"")</f>
        <v>#VALUE!</v>
      </c>
      <c r="C4858" t="e">
        <f>IF(VLOOKUP($A4858,Parts!$A:$AM,C$1,0)="X",T$2,"")</f>
        <v>#VALUE!</v>
      </c>
      <c r="D4858" t="e">
        <f>IF(VLOOKUP($A4858,Parts!$A:$AM,D$1,0)="X",U$2,"")</f>
        <v>#VALUE!</v>
      </c>
      <c r="E4858" t="e">
        <f>IF(VLOOKUP($A4858,Parts!$A:$AM,E$1,0)="X",V$2,"")</f>
        <v>#VALUE!</v>
      </c>
      <c r="F4858" t="e">
        <f>IF(VLOOKUP($A4858,Parts!$A:$AM,F$1,0)="X",W$2,"")</f>
        <v>#VALUE!</v>
      </c>
      <c r="G4858" t="e">
        <f>IF(VLOOKUP($A4858,Parts!$A:$AM,G$1,0)="X",X$2,"")</f>
        <v>#VALUE!</v>
      </c>
      <c r="H4858" t="e">
        <f>IF(VLOOKUP($A4858,Parts!$A:$AM,H$1,0)="X",Y$2,"")</f>
        <v>#VALUE!</v>
      </c>
      <c r="I4858" t="e">
        <f>IF(VLOOKUP($A4858,Parts!$A:$AM,I$1,0)="X",Z$2,"")</f>
        <v>#VALUE!</v>
      </c>
      <c r="J4858" t="e">
        <f>IF(VLOOKUP($A4858,Parts!$A:$AM,J$1,0)="X",AA$2,"")</f>
        <v>#VALUE!</v>
      </c>
      <c r="K4858" t="e">
        <f>IF(VLOOKUP($A4858,Parts!$A:$AM,K$1,0)="X",AB$2,"")</f>
        <v>#VALUE!</v>
      </c>
      <c r="L4858" t="e">
        <f>IF(VLOOKUP($A4858,Parts!$A:$AM,L$1,0)="X",AC$2,"")</f>
        <v>#VALUE!</v>
      </c>
      <c r="M4858" t="e">
        <f>IF(VLOOKUP($A4858,Parts!$A:$AM,M$1,0)="X",AD$2,"")</f>
        <v>#VALUE!</v>
      </c>
      <c r="N4858" t="e">
        <f>IF(VLOOKUP($A4858,Parts!$A:$AM,N$1,0)="X",AE$2,"")</f>
        <v>#VALUE!</v>
      </c>
      <c r="O4858" t="e">
        <f>IF(VLOOKUP($A4858,Parts!$A:$AM,O$1,0)="X",AF$2,"")</f>
        <v>#VALUE!</v>
      </c>
      <c r="P4858" t="e">
        <f t="shared" si="76"/>
        <v>#VALUE!</v>
      </c>
    </row>
    <row r="4859" spans="1:16" x14ac:dyDescent="0.25">
      <c r="A4859" t="e">
        <f>Table15[[#This Row],[Name]]</f>
        <v>#VALUE!</v>
      </c>
      <c r="B4859" t="e">
        <f>IF(VLOOKUP($A4859,Parts!$A:$AM,B$1,0)="X",S$2,"")</f>
        <v>#VALUE!</v>
      </c>
      <c r="C4859" t="e">
        <f>IF(VLOOKUP($A4859,Parts!$A:$AM,C$1,0)="X",T$2,"")</f>
        <v>#VALUE!</v>
      </c>
      <c r="D4859" t="e">
        <f>IF(VLOOKUP($A4859,Parts!$A:$AM,D$1,0)="X",U$2,"")</f>
        <v>#VALUE!</v>
      </c>
      <c r="E4859" t="e">
        <f>IF(VLOOKUP($A4859,Parts!$A:$AM,E$1,0)="X",V$2,"")</f>
        <v>#VALUE!</v>
      </c>
      <c r="F4859" t="e">
        <f>IF(VLOOKUP($A4859,Parts!$A:$AM,F$1,0)="X",W$2,"")</f>
        <v>#VALUE!</v>
      </c>
      <c r="G4859" t="e">
        <f>IF(VLOOKUP($A4859,Parts!$A:$AM,G$1,0)="X",X$2,"")</f>
        <v>#VALUE!</v>
      </c>
      <c r="H4859" t="e">
        <f>IF(VLOOKUP($A4859,Parts!$A:$AM,H$1,0)="X",Y$2,"")</f>
        <v>#VALUE!</v>
      </c>
      <c r="I4859" t="e">
        <f>IF(VLOOKUP($A4859,Parts!$A:$AM,I$1,0)="X",Z$2,"")</f>
        <v>#VALUE!</v>
      </c>
      <c r="J4859" t="e">
        <f>IF(VLOOKUP($A4859,Parts!$A:$AM,J$1,0)="X",AA$2,"")</f>
        <v>#VALUE!</v>
      </c>
      <c r="K4859" t="e">
        <f>IF(VLOOKUP($A4859,Parts!$A:$AM,K$1,0)="X",AB$2,"")</f>
        <v>#VALUE!</v>
      </c>
      <c r="L4859" t="e">
        <f>IF(VLOOKUP($A4859,Parts!$A:$AM,L$1,0)="X",AC$2,"")</f>
        <v>#VALUE!</v>
      </c>
      <c r="M4859" t="e">
        <f>IF(VLOOKUP($A4859,Parts!$A:$AM,M$1,0)="X",AD$2,"")</f>
        <v>#VALUE!</v>
      </c>
      <c r="N4859" t="e">
        <f>IF(VLOOKUP($A4859,Parts!$A:$AM,N$1,0)="X",AE$2,"")</f>
        <v>#VALUE!</v>
      </c>
      <c r="O4859" t="e">
        <f>IF(VLOOKUP($A4859,Parts!$A:$AM,O$1,0)="X",AF$2,"")</f>
        <v>#VALUE!</v>
      </c>
      <c r="P4859" t="e">
        <f t="shared" si="76"/>
        <v>#VALUE!</v>
      </c>
    </row>
    <row r="4860" spans="1:16" x14ac:dyDescent="0.25">
      <c r="A4860" t="e">
        <f>Table15[[#This Row],[Name]]</f>
        <v>#VALUE!</v>
      </c>
      <c r="B4860" t="e">
        <f>IF(VLOOKUP($A4860,Parts!$A:$AM,B$1,0)="X",S$2,"")</f>
        <v>#VALUE!</v>
      </c>
      <c r="C4860" t="e">
        <f>IF(VLOOKUP($A4860,Parts!$A:$AM,C$1,0)="X",T$2,"")</f>
        <v>#VALUE!</v>
      </c>
      <c r="D4860" t="e">
        <f>IF(VLOOKUP($A4860,Parts!$A:$AM,D$1,0)="X",U$2,"")</f>
        <v>#VALUE!</v>
      </c>
      <c r="E4860" t="e">
        <f>IF(VLOOKUP($A4860,Parts!$A:$AM,E$1,0)="X",V$2,"")</f>
        <v>#VALUE!</v>
      </c>
      <c r="F4860" t="e">
        <f>IF(VLOOKUP($A4860,Parts!$A:$AM,F$1,0)="X",W$2,"")</f>
        <v>#VALUE!</v>
      </c>
      <c r="G4860" t="e">
        <f>IF(VLOOKUP($A4860,Parts!$A:$AM,G$1,0)="X",X$2,"")</f>
        <v>#VALUE!</v>
      </c>
      <c r="H4860" t="e">
        <f>IF(VLOOKUP($A4860,Parts!$A:$AM,H$1,0)="X",Y$2,"")</f>
        <v>#VALUE!</v>
      </c>
      <c r="I4860" t="e">
        <f>IF(VLOOKUP($A4860,Parts!$A:$AM,I$1,0)="X",Z$2,"")</f>
        <v>#VALUE!</v>
      </c>
      <c r="J4860" t="e">
        <f>IF(VLOOKUP($A4860,Parts!$A:$AM,J$1,0)="X",AA$2,"")</f>
        <v>#VALUE!</v>
      </c>
      <c r="K4860" t="e">
        <f>IF(VLOOKUP($A4860,Parts!$A:$AM,K$1,0)="X",AB$2,"")</f>
        <v>#VALUE!</v>
      </c>
      <c r="L4860" t="e">
        <f>IF(VLOOKUP($A4860,Parts!$A:$AM,L$1,0)="X",AC$2,"")</f>
        <v>#VALUE!</v>
      </c>
      <c r="M4860" t="e">
        <f>IF(VLOOKUP($A4860,Parts!$A:$AM,M$1,0)="X",AD$2,"")</f>
        <v>#VALUE!</v>
      </c>
      <c r="N4860" t="e">
        <f>IF(VLOOKUP($A4860,Parts!$A:$AM,N$1,0)="X",AE$2,"")</f>
        <v>#VALUE!</v>
      </c>
      <c r="O4860" t="e">
        <f>IF(VLOOKUP($A4860,Parts!$A:$AM,O$1,0)="X",AF$2,"")</f>
        <v>#VALUE!</v>
      </c>
      <c r="P4860" t="e">
        <f t="shared" si="76"/>
        <v>#VALUE!</v>
      </c>
    </row>
    <row r="4861" spans="1:16" x14ac:dyDescent="0.25">
      <c r="A4861" t="e">
        <f>Table15[[#This Row],[Name]]</f>
        <v>#VALUE!</v>
      </c>
      <c r="B4861" t="e">
        <f>IF(VLOOKUP($A4861,Parts!$A:$AM,B$1,0)="X",S$2,"")</f>
        <v>#VALUE!</v>
      </c>
      <c r="C4861" t="e">
        <f>IF(VLOOKUP($A4861,Parts!$A:$AM,C$1,0)="X",T$2,"")</f>
        <v>#VALUE!</v>
      </c>
      <c r="D4861" t="e">
        <f>IF(VLOOKUP($A4861,Parts!$A:$AM,D$1,0)="X",U$2,"")</f>
        <v>#VALUE!</v>
      </c>
      <c r="E4861" t="e">
        <f>IF(VLOOKUP($A4861,Parts!$A:$AM,E$1,0)="X",V$2,"")</f>
        <v>#VALUE!</v>
      </c>
      <c r="F4861" t="e">
        <f>IF(VLOOKUP($A4861,Parts!$A:$AM,F$1,0)="X",W$2,"")</f>
        <v>#VALUE!</v>
      </c>
      <c r="G4861" t="e">
        <f>IF(VLOOKUP($A4861,Parts!$A:$AM,G$1,0)="X",X$2,"")</f>
        <v>#VALUE!</v>
      </c>
      <c r="H4861" t="e">
        <f>IF(VLOOKUP($A4861,Parts!$A:$AM,H$1,0)="X",Y$2,"")</f>
        <v>#VALUE!</v>
      </c>
      <c r="I4861" t="e">
        <f>IF(VLOOKUP($A4861,Parts!$A:$AM,I$1,0)="X",Z$2,"")</f>
        <v>#VALUE!</v>
      </c>
      <c r="J4861" t="e">
        <f>IF(VLOOKUP($A4861,Parts!$A:$AM,J$1,0)="X",AA$2,"")</f>
        <v>#VALUE!</v>
      </c>
      <c r="K4861" t="e">
        <f>IF(VLOOKUP($A4861,Parts!$A:$AM,K$1,0)="X",AB$2,"")</f>
        <v>#VALUE!</v>
      </c>
      <c r="L4861" t="e">
        <f>IF(VLOOKUP($A4861,Parts!$A:$AM,L$1,0)="X",AC$2,"")</f>
        <v>#VALUE!</v>
      </c>
      <c r="M4861" t="e">
        <f>IF(VLOOKUP($A4861,Parts!$A:$AM,M$1,0)="X",AD$2,"")</f>
        <v>#VALUE!</v>
      </c>
      <c r="N4861" t="e">
        <f>IF(VLOOKUP($A4861,Parts!$A:$AM,N$1,0)="X",AE$2,"")</f>
        <v>#VALUE!</v>
      </c>
      <c r="O4861" t="e">
        <f>IF(VLOOKUP($A4861,Parts!$A:$AM,O$1,0)="X",AF$2,"")</f>
        <v>#VALUE!</v>
      </c>
      <c r="P4861" t="e">
        <f t="shared" si="76"/>
        <v>#VALUE!</v>
      </c>
    </row>
    <row r="4862" spans="1:16" x14ac:dyDescent="0.25">
      <c r="A4862" t="e">
        <f>Table15[[#This Row],[Name]]</f>
        <v>#VALUE!</v>
      </c>
      <c r="B4862" t="e">
        <f>IF(VLOOKUP($A4862,Parts!$A:$AM,B$1,0)="X",S$2,"")</f>
        <v>#VALUE!</v>
      </c>
      <c r="C4862" t="e">
        <f>IF(VLOOKUP($A4862,Parts!$A:$AM,C$1,0)="X",T$2,"")</f>
        <v>#VALUE!</v>
      </c>
      <c r="D4862" t="e">
        <f>IF(VLOOKUP($A4862,Parts!$A:$AM,D$1,0)="X",U$2,"")</f>
        <v>#VALUE!</v>
      </c>
      <c r="E4862" t="e">
        <f>IF(VLOOKUP($A4862,Parts!$A:$AM,E$1,0)="X",V$2,"")</f>
        <v>#VALUE!</v>
      </c>
      <c r="F4862" t="e">
        <f>IF(VLOOKUP($A4862,Parts!$A:$AM,F$1,0)="X",W$2,"")</f>
        <v>#VALUE!</v>
      </c>
      <c r="G4862" t="e">
        <f>IF(VLOOKUP($A4862,Parts!$A:$AM,G$1,0)="X",X$2,"")</f>
        <v>#VALUE!</v>
      </c>
      <c r="H4862" t="e">
        <f>IF(VLOOKUP($A4862,Parts!$A:$AM,H$1,0)="X",Y$2,"")</f>
        <v>#VALUE!</v>
      </c>
      <c r="I4862" t="e">
        <f>IF(VLOOKUP($A4862,Parts!$A:$AM,I$1,0)="X",Z$2,"")</f>
        <v>#VALUE!</v>
      </c>
      <c r="J4862" t="e">
        <f>IF(VLOOKUP($A4862,Parts!$A:$AM,J$1,0)="X",AA$2,"")</f>
        <v>#VALUE!</v>
      </c>
      <c r="K4862" t="e">
        <f>IF(VLOOKUP($A4862,Parts!$A:$AM,K$1,0)="X",AB$2,"")</f>
        <v>#VALUE!</v>
      </c>
      <c r="L4862" t="e">
        <f>IF(VLOOKUP($A4862,Parts!$A:$AM,L$1,0)="X",AC$2,"")</f>
        <v>#VALUE!</v>
      </c>
      <c r="M4862" t="e">
        <f>IF(VLOOKUP($A4862,Parts!$A:$AM,M$1,0)="X",AD$2,"")</f>
        <v>#VALUE!</v>
      </c>
      <c r="N4862" t="e">
        <f>IF(VLOOKUP($A4862,Parts!$A:$AM,N$1,0)="X",AE$2,"")</f>
        <v>#VALUE!</v>
      </c>
      <c r="O4862" t="e">
        <f>IF(VLOOKUP($A4862,Parts!$A:$AM,O$1,0)="X",AF$2,"")</f>
        <v>#VALUE!</v>
      </c>
      <c r="P4862" t="e">
        <f t="shared" si="76"/>
        <v>#VALUE!</v>
      </c>
    </row>
    <row r="4863" spans="1:16" x14ac:dyDescent="0.25">
      <c r="A4863" t="e">
        <f>Table15[[#This Row],[Name]]</f>
        <v>#VALUE!</v>
      </c>
      <c r="B4863" t="e">
        <f>IF(VLOOKUP($A4863,Parts!$A:$AM,B$1,0)="X",S$2,"")</f>
        <v>#VALUE!</v>
      </c>
      <c r="C4863" t="e">
        <f>IF(VLOOKUP($A4863,Parts!$A:$AM,C$1,0)="X",T$2,"")</f>
        <v>#VALUE!</v>
      </c>
      <c r="D4863" t="e">
        <f>IF(VLOOKUP($A4863,Parts!$A:$AM,D$1,0)="X",U$2,"")</f>
        <v>#VALUE!</v>
      </c>
      <c r="E4863" t="e">
        <f>IF(VLOOKUP($A4863,Parts!$A:$AM,E$1,0)="X",V$2,"")</f>
        <v>#VALUE!</v>
      </c>
      <c r="F4863" t="e">
        <f>IF(VLOOKUP($A4863,Parts!$A:$AM,F$1,0)="X",W$2,"")</f>
        <v>#VALUE!</v>
      </c>
      <c r="G4863" t="e">
        <f>IF(VLOOKUP($A4863,Parts!$A:$AM,G$1,0)="X",X$2,"")</f>
        <v>#VALUE!</v>
      </c>
      <c r="H4863" t="e">
        <f>IF(VLOOKUP($A4863,Parts!$A:$AM,H$1,0)="X",Y$2,"")</f>
        <v>#VALUE!</v>
      </c>
      <c r="I4863" t="e">
        <f>IF(VLOOKUP($A4863,Parts!$A:$AM,I$1,0)="X",Z$2,"")</f>
        <v>#VALUE!</v>
      </c>
      <c r="J4863" t="e">
        <f>IF(VLOOKUP($A4863,Parts!$A:$AM,J$1,0)="X",AA$2,"")</f>
        <v>#VALUE!</v>
      </c>
      <c r="K4863" t="e">
        <f>IF(VLOOKUP($A4863,Parts!$A:$AM,K$1,0)="X",AB$2,"")</f>
        <v>#VALUE!</v>
      </c>
      <c r="L4863" t="e">
        <f>IF(VLOOKUP($A4863,Parts!$A:$AM,L$1,0)="X",AC$2,"")</f>
        <v>#VALUE!</v>
      </c>
      <c r="M4863" t="e">
        <f>IF(VLOOKUP($A4863,Parts!$A:$AM,M$1,0)="X",AD$2,"")</f>
        <v>#VALUE!</v>
      </c>
      <c r="N4863" t="e">
        <f>IF(VLOOKUP($A4863,Parts!$A:$AM,N$1,0)="X",AE$2,"")</f>
        <v>#VALUE!</v>
      </c>
      <c r="O4863" t="e">
        <f>IF(VLOOKUP($A4863,Parts!$A:$AM,O$1,0)="X",AF$2,"")</f>
        <v>#VALUE!</v>
      </c>
      <c r="P4863" t="e">
        <f t="shared" si="76"/>
        <v>#VALUE!</v>
      </c>
    </row>
    <row r="4864" spans="1:16" x14ac:dyDescent="0.25">
      <c r="A4864" t="e">
        <f>Table15[[#This Row],[Name]]</f>
        <v>#VALUE!</v>
      </c>
      <c r="B4864" t="e">
        <f>IF(VLOOKUP($A4864,Parts!$A:$AM,B$1,0)="X",S$2,"")</f>
        <v>#VALUE!</v>
      </c>
      <c r="C4864" t="e">
        <f>IF(VLOOKUP($A4864,Parts!$A:$AM,C$1,0)="X",T$2,"")</f>
        <v>#VALUE!</v>
      </c>
      <c r="D4864" t="e">
        <f>IF(VLOOKUP($A4864,Parts!$A:$AM,D$1,0)="X",U$2,"")</f>
        <v>#VALUE!</v>
      </c>
      <c r="E4864" t="e">
        <f>IF(VLOOKUP($A4864,Parts!$A:$AM,E$1,0)="X",V$2,"")</f>
        <v>#VALUE!</v>
      </c>
      <c r="F4864" t="e">
        <f>IF(VLOOKUP($A4864,Parts!$A:$AM,F$1,0)="X",W$2,"")</f>
        <v>#VALUE!</v>
      </c>
      <c r="G4864" t="e">
        <f>IF(VLOOKUP($A4864,Parts!$A:$AM,G$1,0)="X",X$2,"")</f>
        <v>#VALUE!</v>
      </c>
      <c r="H4864" t="e">
        <f>IF(VLOOKUP($A4864,Parts!$A:$AM,H$1,0)="X",Y$2,"")</f>
        <v>#VALUE!</v>
      </c>
      <c r="I4864" t="e">
        <f>IF(VLOOKUP($A4864,Parts!$A:$AM,I$1,0)="X",Z$2,"")</f>
        <v>#VALUE!</v>
      </c>
      <c r="J4864" t="e">
        <f>IF(VLOOKUP($A4864,Parts!$A:$AM,J$1,0)="X",AA$2,"")</f>
        <v>#VALUE!</v>
      </c>
      <c r="K4864" t="e">
        <f>IF(VLOOKUP($A4864,Parts!$A:$AM,K$1,0)="X",AB$2,"")</f>
        <v>#VALUE!</v>
      </c>
      <c r="L4864" t="e">
        <f>IF(VLOOKUP($A4864,Parts!$A:$AM,L$1,0)="X",AC$2,"")</f>
        <v>#VALUE!</v>
      </c>
      <c r="M4864" t="e">
        <f>IF(VLOOKUP($A4864,Parts!$A:$AM,M$1,0)="X",AD$2,"")</f>
        <v>#VALUE!</v>
      </c>
      <c r="N4864" t="e">
        <f>IF(VLOOKUP($A4864,Parts!$A:$AM,N$1,0)="X",AE$2,"")</f>
        <v>#VALUE!</v>
      </c>
      <c r="O4864" t="e">
        <f>IF(VLOOKUP($A4864,Parts!$A:$AM,O$1,0)="X",AF$2,"")</f>
        <v>#VALUE!</v>
      </c>
      <c r="P4864" t="e">
        <f t="shared" si="76"/>
        <v>#VALUE!</v>
      </c>
    </row>
    <row r="4865" spans="1:16" x14ac:dyDescent="0.25">
      <c r="A4865" t="e">
        <f>Table15[[#This Row],[Name]]</f>
        <v>#VALUE!</v>
      </c>
      <c r="B4865" t="e">
        <f>IF(VLOOKUP($A4865,Parts!$A:$AM,B$1,0)="X",S$2,"")</f>
        <v>#VALUE!</v>
      </c>
      <c r="C4865" t="e">
        <f>IF(VLOOKUP($A4865,Parts!$A:$AM,C$1,0)="X",T$2,"")</f>
        <v>#VALUE!</v>
      </c>
      <c r="D4865" t="e">
        <f>IF(VLOOKUP($A4865,Parts!$A:$AM,D$1,0)="X",U$2,"")</f>
        <v>#VALUE!</v>
      </c>
      <c r="E4865" t="e">
        <f>IF(VLOOKUP($A4865,Parts!$A:$AM,E$1,0)="X",V$2,"")</f>
        <v>#VALUE!</v>
      </c>
      <c r="F4865" t="e">
        <f>IF(VLOOKUP($A4865,Parts!$A:$AM,F$1,0)="X",W$2,"")</f>
        <v>#VALUE!</v>
      </c>
      <c r="G4865" t="e">
        <f>IF(VLOOKUP($A4865,Parts!$A:$AM,G$1,0)="X",X$2,"")</f>
        <v>#VALUE!</v>
      </c>
      <c r="H4865" t="e">
        <f>IF(VLOOKUP($A4865,Parts!$A:$AM,H$1,0)="X",Y$2,"")</f>
        <v>#VALUE!</v>
      </c>
      <c r="I4865" t="e">
        <f>IF(VLOOKUP($A4865,Parts!$A:$AM,I$1,0)="X",Z$2,"")</f>
        <v>#VALUE!</v>
      </c>
      <c r="J4865" t="e">
        <f>IF(VLOOKUP($A4865,Parts!$A:$AM,J$1,0)="X",AA$2,"")</f>
        <v>#VALUE!</v>
      </c>
      <c r="K4865" t="e">
        <f>IF(VLOOKUP($A4865,Parts!$A:$AM,K$1,0)="X",AB$2,"")</f>
        <v>#VALUE!</v>
      </c>
      <c r="L4865" t="e">
        <f>IF(VLOOKUP($A4865,Parts!$A:$AM,L$1,0)="X",AC$2,"")</f>
        <v>#VALUE!</v>
      </c>
      <c r="M4865" t="e">
        <f>IF(VLOOKUP($A4865,Parts!$A:$AM,M$1,0)="X",AD$2,"")</f>
        <v>#VALUE!</v>
      </c>
      <c r="N4865" t="e">
        <f>IF(VLOOKUP($A4865,Parts!$A:$AM,N$1,0)="X",AE$2,"")</f>
        <v>#VALUE!</v>
      </c>
      <c r="O4865" t="e">
        <f>IF(VLOOKUP($A4865,Parts!$A:$AM,O$1,0)="X",AF$2,"")</f>
        <v>#VALUE!</v>
      </c>
      <c r="P4865" t="e">
        <f t="shared" si="76"/>
        <v>#VALUE!</v>
      </c>
    </row>
    <row r="4866" spans="1:16" x14ac:dyDescent="0.25">
      <c r="A4866" t="e">
        <f>Table15[[#This Row],[Name]]</f>
        <v>#VALUE!</v>
      </c>
      <c r="B4866" t="e">
        <f>IF(VLOOKUP($A4866,Parts!$A:$AM,B$1,0)="X",S$2,"")</f>
        <v>#VALUE!</v>
      </c>
      <c r="C4866" t="e">
        <f>IF(VLOOKUP($A4866,Parts!$A:$AM,C$1,0)="X",T$2,"")</f>
        <v>#VALUE!</v>
      </c>
      <c r="D4866" t="e">
        <f>IF(VLOOKUP($A4866,Parts!$A:$AM,D$1,0)="X",U$2,"")</f>
        <v>#VALUE!</v>
      </c>
      <c r="E4866" t="e">
        <f>IF(VLOOKUP($A4866,Parts!$A:$AM,E$1,0)="X",V$2,"")</f>
        <v>#VALUE!</v>
      </c>
      <c r="F4866" t="e">
        <f>IF(VLOOKUP($A4866,Parts!$A:$AM,F$1,0)="X",W$2,"")</f>
        <v>#VALUE!</v>
      </c>
      <c r="G4866" t="e">
        <f>IF(VLOOKUP($A4866,Parts!$A:$AM,G$1,0)="X",X$2,"")</f>
        <v>#VALUE!</v>
      </c>
      <c r="H4866" t="e">
        <f>IF(VLOOKUP($A4866,Parts!$A:$AM,H$1,0)="X",Y$2,"")</f>
        <v>#VALUE!</v>
      </c>
      <c r="I4866" t="e">
        <f>IF(VLOOKUP($A4866,Parts!$A:$AM,I$1,0)="X",Z$2,"")</f>
        <v>#VALUE!</v>
      </c>
      <c r="J4866" t="e">
        <f>IF(VLOOKUP($A4866,Parts!$A:$AM,J$1,0)="X",AA$2,"")</f>
        <v>#VALUE!</v>
      </c>
      <c r="K4866" t="e">
        <f>IF(VLOOKUP($A4866,Parts!$A:$AM,K$1,0)="X",AB$2,"")</f>
        <v>#VALUE!</v>
      </c>
      <c r="L4866" t="e">
        <f>IF(VLOOKUP($A4866,Parts!$A:$AM,L$1,0)="X",AC$2,"")</f>
        <v>#VALUE!</v>
      </c>
      <c r="M4866" t="e">
        <f>IF(VLOOKUP($A4866,Parts!$A:$AM,M$1,0)="X",AD$2,"")</f>
        <v>#VALUE!</v>
      </c>
      <c r="N4866" t="e">
        <f>IF(VLOOKUP($A4866,Parts!$A:$AM,N$1,0)="X",AE$2,"")</f>
        <v>#VALUE!</v>
      </c>
      <c r="O4866" t="e">
        <f>IF(VLOOKUP($A4866,Parts!$A:$AM,O$1,0)="X",AF$2,"")</f>
        <v>#VALUE!</v>
      </c>
      <c r="P4866" t="e">
        <f t="shared" si="76"/>
        <v>#VALUE!</v>
      </c>
    </row>
    <row r="4867" spans="1:16" x14ac:dyDescent="0.25">
      <c r="A4867" t="e">
        <f>Table15[[#This Row],[Name]]</f>
        <v>#VALUE!</v>
      </c>
      <c r="B4867" t="e">
        <f>IF(VLOOKUP($A4867,Parts!$A:$AM,B$1,0)="X",S$2,"")</f>
        <v>#VALUE!</v>
      </c>
      <c r="C4867" t="e">
        <f>IF(VLOOKUP($A4867,Parts!$A:$AM,C$1,0)="X",T$2,"")</f>
        <v>#VALUE!</v>
      </c>
      <c r="D4867" t="e">
        <f>IF(VLOOKUP($A4867,Parts!$A:$AM,D$1,0)="X",U$2,"")</f>
        <v>#VALUE!</v>
      </c>
      <c r="E4867" t="e">
        <f>IF(VLOOKUP($A4867,Parts!$A:$AM,E$1,0)="X",V$2,"")</f>
        <v>#VALUE!</v>
      </c>
      <c r="F4867" t="e">
        <f>IF(VLOOKUP($A4867,Parts!$A:$AM,F$1,0)="X",W$2,"")</f>
        <v>#VALUE!</v>
      </c>
      <c r="G4867" t="e">
        <f>IF(VLOOKUP($A4867,Parts!$A:$AM,G$1,0)="X",X$2,"")</f>
        <v>#VALUE!</v>
      </c>
      <c r="H4867" t="e">
        <f>IF(VLOOKUP($A4867,Parts!$A:$AM,H$1,0)="X",Y$2,"")</f>
        <v>#VALUE!</v>
      </c>
      <c r="I4867" t="e">
        <f>IF(VLOOKUP($A4867,Parts!$A:$AM,I$1,0)="X",Z$2,"")</f>
        <v>#VALUE!</v>
      </c>
      <c r="J4867" t="e">
        <f>IF(VLOOKUP($A4867,Parts!$A:$AM,J$1,0)="X",AA$2,"")</f>
        <v>#VALUE!</v>
      </c>
      <c r="K4867" t="e">
        <f>IF(VLOOKUP($A4867,Parts!$A:$AM,K$1,0)="X",AB$2,"")</f>
        <v>#VALUE!</v>
      </c>
      <c r="L4867" t="e">
        <f>IF(VLOOKUP($A4867,Parts!$A:$AM,L$1,0)="X",AC$2,"")</f>
        <v>#VALUE!</v>
      </c>
      <c r="M4867" t="e">
        <f>IF(VLOOKUP($A4867,Parts!$A:$AM,M$1,0)="X",AD$2,"")</f>
        <v>#VALUE!</v>
      </c>
      <c r="N4867" t="e">
        <f>IF(VLOOKUP($A4867,Parts!$A:$AM,N$1,0)="X",AE$2,"")</f>
        <v>#VALUE!</v>
      </c>
      <c r="O4867" t="e">
        <f>IF(VLOOKUP($A4867,Parts!$A:$AM,O$1,0)="X",AF$2,"")</f>
        <v>#VALUE!</v>
      </c>
      <c r="P4867" t="e">
        <f t="shared" ref="P4867:P4930" si="77">B4867&amp;C4867&amp;D4867&amp;E4867&amp;F4867&amp;G4867&amp;H4867&amp;I4867&amp;J4867&amp;K4867&amp;L4867&amp;M4867&amp;N4867&amp;O4867</f>
        <v>#VALUE!</v>
      </c>
    </row>
    <row r="4868" spans="1:16" x14ac:dyDescent="0.25">
      <c r="A4868" t="e">
        <f>Table15[[#This Row],[Name]]</f>
        <v>#VALUE!</v>
      </c>
      <c r="B4868" t="e">
        <f>IF(VLOOKUP($A4868,Parts!$A:$AM,B$1,0)="X",S$2,"")</f>
        <v>#VALUE!</v>
      </c>
      <c r="C4868" t="e">
        <f>IF(VLOOKUP($A4868,Parts!$A:$AM,C$1,0)="X",T$2,"")</f>
        <v>#VALUE!</v>
      </c>
      <c r="D4868" t="e">
        <f>IF(VLOOKUP($A4868,Parts!$A:$AM,D$1,0)="X",U$2,"")</f>
        <v>#VALUE!</v>
      </c>
      <c r="E4868" t="e">
        <f>IF(VLOOKUP($A4868,Parts!$A:$AM,E$1,0)="X",V$2,"")</f>
        <v>#VALUE!</v>
      </c>
      <c r="F4868" t="e">
        <f>IF(VLOOKUP($A4868,Parts!$A:$AM,F$1,0)="X",W$2,"")</f>
        <v>#VALUE!</v>
      </c>
      <c r="G4868" t="e">
        <f>IF(VLOOKUP($A4868,Parts!$A:$AM,G$1,0)="X",X$2,"")</f>
        <v>#VALUE!</v>
      </c>
      <c r="H4868" t="e">
        <f>IF(VLOOKUP($A4868,Parts!$A:$AM,H$1,0)="X",Y$2,"")</f>
        <v>#VALUE!</v>
      </c>
      <c r="I4868" t="e">
        <f>IF(VLOOKUP($A4868,Parts!$A:$AM,I$1,0)="X",Z$2,"")</f>
        <v>#VALUE!</v>
      </c>
      <c r="J4868" t="e">
        <f>IF(VLOOKUP($A4868,Parts!$A:$AM,J$1,0)="X",AA$2,"")</f>
        <v>#VALUE!</v>
      </c>
      <c r="K4868" t="e">
        <f>IF(VLOOKUP($A4868,Parts!$A:$AM,K$1,0)="X",AB$2,"")</f>
        <v>#VALUE!</v>
      </c>
      <c r="L4868" t="e">
        <f>IF(VLOOKUP($A4868,Parts!$A:$AM,L$1,0)="X",AC$2,"")</f>
        <v>#VALUE!</v>
      </c>
      <c r="M4868" t="e">
        <f>IF(VLOOKUP($A4868,Parts!$A:$AM,M$1,0)="X",AD$2,"")</f>
        <v>#VALUE!</v>
      </c>
      <c r="N4868" t="e">
        <f>IF(VLOOKUP($A4868,Parts!$A:$AM,N$1,0)="X",AE$2,"")</f>
        <v>#VALUE!</v>
      </c>
      <c r="O4868" t="e">
        <f>IF(VLOOKUP($A4868,Parts!$A:$AM,O$1,0)="X",AF$2,"")</f>
        <v>#VALUE!</v>
      </c>
      <c r="P4868" t="e">
        <f t="shared" si="77"/>
        <v>#VALUE!</v>
      </c>
    </row>
    <row r="4869" spans="1:16" x14ac:dyDescent="0.25">
      <c r="A4869" t="e">
        <f>Table15[[#This Row],[Name]]</f>
        <v>#VALUE!</v>
      </c>
      <c r="B4869" t="e">
        <f>IF(VLOOKUP($A4869,Parts!$A:$AM,B$1,0)="X",S$2,"")</f>
        <v>#VALUE!</v>
      </c>
      <c r="C4869" t="e">
        <f>IF(VLOOKUP($A4869,Parts!$A:$AM,C$1,0)="X",T$2,"")</f>
        <v>#VALUE!</v>
      </c>
      <c r="D4869" t="e">
        <f>IF(VLOOKUP($A4869,Parts!$A:$AM,D$1,0)="X",U$2,"")</f>
        <v>#VALUE!</v>
      </c>
      <c r="E4869" t="e">
        <f>IF(VLOOKUP($A4869,Parts!$A:$AM,E$1,0)="X",V$2,"")</f>
        <v>#VALUE!</v>
      </c>
      <c r="F4869" t="e">
        <f>IF(VLOOKUP($A4869,Parts!$A:$AM,F$1,0)="X",W$2,"")</f>
        <v>#VALUE!</v>
      </c>
      <c r="G4869" t="e">
        <f>IF(VLOOKUP($A4869,Parts!$A:$AM,G$1,0)="X",X$2,"")</f>
        <v>#VALUE!</v>
      </c>
      <c r="H4869" t="e">
        <f>IF(VLOOKUP($A4869,Parts!$A:$AM,H$1,0)="X",Y$2,"")</f>
        <v>#VALUE!</v>
      </c>
      <c r="I4869" t="e">
        <f>IF(VLOOKUP($A4869,Parts!$A:$AM,I$1,0)="X",Z$2,"")</f>
        <v>#VALUE!</v>
      </c>
      <c r="J4869" t="e">
        <f>IF(VLOOKUP($A4869,Parts!$A:$AM,J$1,0)="X",AA$2,"")</f>
        <v>#VALUE!</v>
      </c>
      <c r="K4869" t="e">
        <f>IF(VLOOKUP($A4869,Parts!$A:$AM,K$1,0)="X",AB$2,"")</f>
        <v>#VALUE!</v>
      </c>
      <c r="L4869" t="e">
        <f>IF(VLOOKUP($A4869,Parts!$A:$AM,L$1,0)="X",AC$2,"")</f>
        <v>#VALUE!</v>
      </c>
      <c r="M4869" t="e">
        <f>IF(VLOOKUP($A4869,Parts!$A:$AM,M$1,0)="X",AD$2,"")</f>
        <v>#VALUE!</v>
      </c>
      <c r="N4869" t="e">
        <f>IF(VLOOKUP($A4869,Parts!$A:$AM,N$1,0)="X",AE$2,"")</f>
        <v>#VALUE!</v>
      </c>
      <c r="O4869" t="e">
        <f>IF(VLOOKUP($A4869,Parts!$A:$AM,O$1,0)="X",AF$2,"")</f>
        <v>#VALUE!</v>
      </c>
      <c r="P4869" t="e">
        <f t="shared" si="77"/>
        <v>#VALUE!</v>
      </c>
    </row>
    <row r="4870" spans="1:16" x14ac:dyDescent="0.25">
      <c r="A4870" t="e">
        <f>Table15[[#This Row],[Name]]</f>
        <v>#VALUE!</v>
      </c>
      <c r="B4870" t="e">
        <f>IF(VLOOKUP($A4870,Parts!$A:$AM,B$1,0)="X",S$2,"")</f>
        <v>#VALUE!</v>
      </c>
      <c r="C4870" t="e">
        <f>IF(VLOOKUP($A4870,Parts!$A:$AM,C$1,0)="X",T$2,"")</f>
        <v>#VALUE!</v>
      </c>
      <c r="D4870" t="e">
        <f>IF(VLOOKUP($A4870,Parts!$A:$AM,D$1,0)="X",U$2,"")</f>
        <v>#VALUE!</v>
      </c>
      <c r="E4870" t="e">
        <f>IF(VLOOKUP($A4870,Parts!$A:$AM,E$1,0)="X",V$2,"")</f>
        <v>#VALUE!</v>
      </c>
      <c r="F4870" t="e">
        <f>IF(VLOOKUP($A4870,Parts!$A:$AM,F$1,0)="X",W$2,"")</f>
        <v>#VALUE!</v>
      </c>
      <c r="G4870" t="e">
        <f>IF(VLOOKUP($A4870,Parts!$A:$AM,G$1,0)="X",X$2,"")</f>
        <v>#VALUE!</v>
      </c>
      <c r="H4870" t="e">
        <f>IF(VLOOKUP($A4870,Parts!$A:$AM,H$1,0)="X",Y$2,"")</f>
        <v>#VALUE!</v>
      </c>
      <c r="I4870" t="e">
        <f>IF(VLOOKUP($A4870,Parts!$A:$AM,I$1,0)="X",Z$2,"")</f>
        <v>#VALUE!</v>
      </c>
      <c r="J4870" t="e">
        <f>IF(VLOOKUP($A4870,Parts!$A:$AM,J$1,0)="X",AA$2,"")</f>
        <v>#VALUE!</v>
      </c>
      <c r="K4870" t="e">
        <f>IF(VLOOKUP($A4870,Parts!$A:$AM,K$1,0)="X",AB$2,"")</f>
        <v>#VALUE!</v>
      </c>
      <c r="L4870" t="e">
        <f>IF(VLOOKUP($A4870,Parts!$A:$AM,L$1,0)="X",AC$2,"")</f>
        <v>#VALUE!</v>
      </c>
      <c r="M4870" t="e">
        <f>IF(VLOOKUP($A4870,Parts!$A:$AM,M$1,0)="X",AD$2,"")</f>
        <v>#VALUE!</v>
      </c>
      <c r="N4870" t="e">
        <f>IF(VLOOKUP($A4870,Parts!$A:$AM,N$1,0)="X",AE$2,"")</f>
        <v>#VALUE!</v>
      </c>
      <c r="O4870" t="e">
        <f>IF(VLOOKUP($A4870,Parts!$A:$AM,O$1,0)="X",AF$2,"")</f>
        <v>#VALUE!</v>
      </c>
      <c r="P4870" t="e">
        <f t="shared" si="77"/>
        <v>#VALUE!</v>
      </c>
    </row>
    <row r="4871" spans="1:16" x14ac:dyDescent="0.25">
      <c r="A4871" t="e">
        <f>Table15[[#This Row],[Name]]</f>
        <v>#VALUE!</v>
      </c>
      <c r="B4871" t="e">
        <f>IF(VLOOKUP($A4871,Parts!$A:$AM,B$1,0)="X",S$2,"")</f>
        <v>#VALUE!</v>
      </c>
      <c r="C4871" t="e">
        <f>IF(VLOOKUP($A4871,Parts!$A:$AM,C$1,0)="X",T$2,"")</f>
        <v>#VALUE!</v>
      </c>
      <c r="D4871" t="e">
        <f>IF(VLOOKUP($A4871,Parts!$A:$AM,D$1,0)="X",U$2,"")</f>
        <v>#VALUE!</v>
      </c>
      <c r="E4871" t="e">
        <f>IF(VLOOKUP($A4871,Parts!$A:$AM,E$1,0)="X",V$2,"")</f>
        <v>#VALUE!</v>
      </c>
      <c r="F4871" t="e">
        <f>IF(VLOOKUP($A4871,Parts!$A:$AM,F$1,0)="X",W$2,"")</f>
        <v>#VALUE!</v>
      </c>
      <c r="G4871" t="e">
        <f>IF(VLOOKUP($A4871,Parts!$A:$AM,G$1,0)="X",X$2,"")</f>
        <v>#VALUE!</v>
      </c>
      <c r="H4871" t="e">
        <f>IF(VLOOKUP($A4871,Parts!$A:$AM,H$1,0)="X",Y$2,"")</f>
        <v>#VALUE!</v>
      </c>
      <c r="I4871" t="e">
        <f>IF(VLOOKUP($A4871,Parts!$A:$AM,I$1,0)="X",Z$2,"")</f>
        <v>#VALUE!</v>
      </c>
      <c r="J4871" t="e">
        <f>IF(VLOOKUP($A4871,Parts!$A:$AM,J$1,0)="X",AA$2,"")</f>
        <v>#VALUE!</v>
      </c>
      <c r="K4871" t="e">
        <f>IF(VLOOKUP($A4871,Parts!$A:$AM,K$1,0)="X",AB$2,"")</f>
        <v>#VALUE!</v>
      </c>
      <c r="L4871" t="e">
        <f>IF(VLOOKUP($A4871,Parts!$A:$AM,L$1,0)="X",AC$2,"")</f>
        <v>#VALUE!</v>
      </c>
      <c r="M4871" t="e">
        <f>IF(VLOOKUP($A4871,Parts!$A:$AM,M$1,0)="X",AD$2,"")</f>
        <v>#VALUE!</v>
      </c>
      <c r="N4871" t="e">
        <f>IF(VLOOKUP($A4871,Parts!$A:$AM,N$1,0)="X",AE$2,"")</f>
        <v>#VALUE!</v>
      </c>
      <c r="O4871" t="e">
        <f>IF(VLOOKUP($A4871,Parts!$A:$AM,O$1,0)="X",AF$2,"")</f>
        <v>#VALUE!</v>
      </c>
      <c r="P4871" t="e">
        <f t="shared" si="77"/>
        <v>#VALUE!</v>
      </c>
    </row>
    <row r="4872" spans="1:16" x14ac:dyDescent="0.25">
      <c r="A4872" t="e">
        <f>Table15[[#This Row],[Name]]</f>
        <v>#VALUE!</v>
      </c>
      <c r="B4872" t="e">
        <f>IF(VLOOKUP($A4872,Parts!$A:$AM,B$1,0)="X",S$2,"")</f>
        <v>#VALUE!</v>
      </c>
      <c r="C4872" t="e">
        <f>IF(VLOOKUP($A4872,Parts!$A:$AM,C$1,0)="X",T$2,"")</f>
        <v>#VALUE!</v>
      </c>
      <c r="D4872" t="e">
        <f>IF(VLOOKUP($A4872,Parts!$A:$AM,D$1,0)="X",U$2,"")</f>
        <v>#VALUE!</v>
      </c>
      <c r="E4872" t="e">
        <f>IF(VLOOKUP($A4872,Parts!$A:$AM,E$1,0)="X",V$2,"")</f>
        <v>#VALUE!</v>
      </c>
      <c r="F4872" t="e">
        <f>IF(VLOOKUP($A4872,Parts!$A:$AM,F$1,0)="X",W$2,"")</f>
        <v>#VALUE!</v>
      </c>
      <c r="G4872" t="e">
        <f>IF(VLOOKUP($A4872,Parts!$A:$AM,G$1,0)="X",X$2,"")</f>
        <v>#VALUE!</v>
      </c>
      <c r="H4872" t="e">
        <f>IF(VLOOKUP($A4872,Parts!$A:$AM,H$1,0)="X",Y$2,"")</f>
        <v>#VALUE!</v>
      </c>
      <c r="I4872" t="e">
        <f>IF(VLOOKUP($A4872,Parts!$A:$AM,I$1,0)="X",Z$2,"")</f>
        <v>#VALUE!</v>
      </c>
      <c r="J4872" t="e">
        <f>IF(VLOOKUP($A4872,Parts!$A:$AM,J$1,0)="X",AA$2,"")</f>
        <v>#VALUE!</v>
      </c>
      <c r="K4872" t="e">
        <f>IF(VLOOKUP($A4872,Parts!$A:$AM,K$1,0)="X",AB$2,"")</f>
        <v>#VALUE!</v>
      </c>
      <c r="L4872" t="e">
        <f>IF(VLOOKUP($A4872,Parts!$A:$AM,L$1,0)="X",AC$2,"")</f>
        <v>#VALUE!</v>
      </c>
      <c r="M4872" t="e">
        <f>IF(VLOOKUP($A4872,Parts!$A:$AM,M$1,0)="X",AD$2,"")</f>
        <v>#VALUE!</v>
      </c>
      <c r="N4872" t="e">
        <f>IF(VLOOKUP($A4872,Parts!$A:$AM,N$1,0)="X",AE$2,"")</f>
        <v>#VALUE!</v>
      </c>
      <c r="O4872" t="e">
        <f>IF(VLOOKUP($A4872,Parts!$A:$AM,O$1,0)="X",AF$2,"")</f>
        <v>#VALUE!</v>
      </c>
      <c r="P4872" t="e">
        <f t="shared" si="77"/>
        <v>#VALUE!</v>
      </c>
    </row>
    <row r="4873" spans="1:16" x14ac:dyDescent="0.25">
      <c r="A4873" t="e">
        <f>Table15[[#This Row],[Name]]</f>
        <v>#VALUE!</v>
      </c>
      <c r="B4873" t="e">
        <f>IF(VLOOKUP($A4873,Parts!$A:$AM,B$1,0)="X",S$2,"")</f>
        <v>#VALUE!</v>
      </c>
      <c r="C4873" t="e">
        <f>IF(VLOOKUP($A4873,Parts!$A:$AM,C$1,0)="X",T$2,"")</f>
        <v>#VALUE!</v>
      </c>
      <c r="D4873" t="e">
        <f>IF(VLOOKUP($A4873,Parts!$A:$AM,D$1,0)="X",U$2,"")</f>
        <v>#VALUE!</v>
      </c>
      <c r="E4873" t="e">
        <f>IF(VLOOKUP($A4873,Parts!$A:$AM,E$1,0)="X",V$2,"")</f>
        <v>#VALUE!</v>
      </c>
      <c r="F4873" t="e">
        <f>IF(VLOOKUP($A4873,Parts!$A:$AM,F$1,0)="X",W$2,"")</f>
        <v>#VALUE!</v>
      </c>
      <c r="G4873" t="e">
        <f>IF(VLOOKUP($A4873,Parts!$A:$AM,G$1,0)="X",X$2,"")</f>
        <v>#VALUE!</v>
      </c>
      <c r="H4873" t="e">
        <f>IF(VLOOKUP($A4873,Parts!$A:$AM,H$1,0)="X",Y$2,"")</f>
        <v>#VALUE!</v>
      </c>
      <c r="I4873" t="e">
        <f>IF(VLOOKUP($A4873,Parts!$A:$AM,I$1,0)="X",Z$2,"")</f>
        <v>#VALUE!</v>
      </c>
      <c r="J4873" t="e">
        <f>IF(VLOOKUP($A4873,Parts!$A:$AM,J$1,0)="X",AA$2,"")</f>
        <v>#VALUE!</v>
      </c>
      <c r="K4873" t="e">
        <f>IF(VLOOKUP($A4873,Parts!$A:$AM,K$1,0)="X",AB$2,"")</f>
        <v>#VALUE!</v>
      </c>
      <c r="L4873" t="e">
        <f>IF(VLOOKUP($A4873,Parts!$A:$AM,L$1,0)="X",AC$2,"")</f>
        <v>#VALUE!</v>
      </c>
      <c r="M4873" t="e">
        <f>IF(VLOOKUP($A4873,Parts!$A:$AM,M$1,0)="X",AD$2,"")</f>
        <v>#VALUE!</v>
      </c>
      <c r="N4873" t="e">
        <f>IF(VLOOKUP($A4873,Parts!$A:$AM,N$1,0)="X",AE$2,"")</f>
        <v>#VALUE!</v>
      </c>
      <c r="O4873" t="e">
        <f>IF(VLOOKUP($A4873,Parts!$A:$AM,O$1,0)="X",AF$2,"")</f>
        <v>#VALUE!</v>
      </c>
      <c r="P4873" t="e">
        <f t="shared" si="77"/>
        <v>#VALUE!</v>
      </c>
    </row>
    <row r="4874" spans="1:16" x14ac:dyDescent="0.25">
      <c r="A4874" t="e">
        <f>Table15[[#This Row],[Name]]</f>
        <v>#VALUE!</v>
      </c>
      <c r="B4874" t="e">
        <f>IF(VLOOKUP($A4874,Parts!$A:$AM,B$1,0)="X",S$2,"")</f>
        <v>#VALUE!</v>
      </c>
      <c r="C4874" t="e">
        <f>IF(VLOOKUP($A4874,Parts!$A:$AM,C$1,0)="X",T$2,"")</f>
        <v>#VALUE!</v>
      </c>
      <c r="D4874" t="e">
        <f>IF(VLOOKUP($A4874,Parts!$A:$AM,D$1,0)="X",U$2,"")</f>
        <v>#VALUE!</v>
      </c>
      <c r="E4874" t="e">
        <f>IF(VLOOKUP($A4874,Parts!$A:$AM,E$1,0)="X",V$2,"")</f>
        <v>#VALUE!</v>
      </c>
      <c r="F4874" t="e">
        <f>IF(VLOOKUP($A4874,Parts!$A:$AM,F$1,0)="X",W$2,"")</f>
        <v>#VALUE!</v>
      </c>
      <c r="G4874" t="e">
        <f>IF(VLOOKUP($A4874,Parts!$A:$AM,G$1,0)="X",X$2,"")</f>
        <v>#VALUE!</v>
      </c>
      <c r="H4874" t="e">
        <f>IF(VLOOKUP($A4874,Parts!$A:$AM,H$1,0)="X",Y$2,"")</f>
        <v>#VALUE!</v>
      </c>
      <c r="I4874" t="e">
        <f>IF(VLOOKUP($A4874,Parts!$A:$AM,I$1,0)="X",Z$2,"")</f>
        <v>#VALUE!</v>
      </c>
      <c r="J4874" t="e">
        <f>IF(VLOOKUP($A4874,Parts!$A:$AM,J$1,0)="X",AA$2,"")</f>
        <v>#VALUE!</v>
      </c>
      <c r="K4874" t="e">
        <f>IF(VLOOKUP($A4874,Parts!$A:$AM,K$1,0)="X",AB$2,"")</f>
        <v>#VALUE!</v>
      </c>
      <c r="L4874" t="e">
        <f>IF(VLOOKUP($A4874,Parts!$A:$AM,L$1,0)="X",AC$2,"")</f>
        <v>#VALUE!</v>
      </c>
      <c r="M4874" t="e">
        <f>IF(VLOOKUP($A4874,Parts!$A:$AM,M$1,0)="X",AD$2,"")</f>
        <v>#VALUE!</v>
      </c>
      <c r="N4874" t="e">
        <f>IF(VLOOKUP($A4874,Parts!$A:$AM,N$1,0)="X",AE$2,"")</f>
        <v>#VALUE!</v>
      </c>
      <c r="O4874" t="e">
        <f>IF(VLOOKUP($A4874,Parts!$A:$AM,O$1,0)="X",AF$2,"")</f>
        <v>#VALUE!</v>
      </c>
      <c r="P4874" t="e">
        <f t="shared" si="77"/>
        <v>#VALUE!</v>
      </c>
    </row>
    <row r="4875" spans="1:16" x14ac:dyDescent="0.25">
      <c r="A4875" t="e">
        <f>Table15[[#This Row],[Name]]</f>
        <v>#VALUE!</v>
      </c>
      <c r="B4875" t="e">
        <f>IF(VLOOKUP($A4875,Parts!$A:$AM,B$1,0)="X",S$2,"")</f>
        <v>#VALUE!</v>
      </c>
      <c r="C4875" t="e">
        <f>IF(VLOOKUP($A4875,Parts!$A:$AM,C$1,0)="X",T$2,"")</f>
        <v>#VALUE!</v>
      </c>
      <c r="D4875" t="e">
        <f>IF(VLOOKUP($A4875,Parts!$A:$AM,D$1,0)="X",U$2,"")</f>
        <v>#VALUE!</v>
      </c>
      <c r="E4875" t="e">
        <f>IF(VLOOKUP($A4875,Parts!$A:$AM,E$1,0)="X",V$2,"")</f>
        <v>#VALUE!</v>
      </c>
      <c r="F4875" t="e">
        <f>IF(VLOOKUP($A4875,Parts!$A:$AM,F$1,0)="X",W$2,"")</f>
        <v>#VALUE!</v>
      </c>
      <c r="G4875" t="e">
        <f>IF(VLOOKUP($A4875,Parts!$A:$AM,G$1,0)="X",X$2,"")</f>
        <v>#VALUE!</v>
      </c>
      <c r="H4875" t="e">
        <f>IF(VLOOKUP($A4875,Parts!$A:$AM,H$1,0)="X",Y$2,"")</f>
        <v>#VALUE!</v>
      </c>
      <c r="I4875" t="e">
        <f>IF(VLOOKUP($A4875,Parts!$A:$AM,I$1,0)="X",Z$2,"")</f>
        <v>#VALUE!</v>
      </c>
      <c r="J4875" t="e">
        <f>IF(VLOOKUP($A4875,Parts!$A:$AM,J$1,0)="X",AA$2,"")</f>
        <v>#VALUE!</v>
      </c>
      <c r="K4875" t="e">
        <f>IF(VLOOKUP($A4875,Parts!$A:$AM,K$1,0)="X",AB$2,"")</f>
        <v>#VALUE!</v>
      </c>
      <c r="L4875" t="e">
        <f>IF(VLOOKUP($A4875,Parts!$A:$AM,L$1,0)="X",AC$2,"")</f>
        <v>#VALUE!</v>
      </c>
      <c r="M4875" t="e">
        <f>IF(VLOOKUP($A4875,Parts!$A:$AM,M$1,0)="X",AD$2,"")</f>
        <v>#VALUE!</v>
      </c>
      <c r="N4875" t="e">
        <f>IF(VLOOKUP($A4875,Parts!$A:$AM,N$1,0)="X",AE$2,"")</f>
        <v>#VALUE!</v>
      </c>
      <c r="O4875" t="e">
        <f>IF(VLOOKUP($A4875,Parts!$A:$AM,O$1,0)="X",AF$2,"")</f>
        <v>#VALUE!</v>
      </c>
      <c r="P4875" t="e">
        <f t="shared" si="77"/>
        <v>#VALUE!</v>
      </c>
    </row>
    <row r="4876" spans="1:16" x14ac:dyDescent="0.25">
      <c r="A4876" t="e">
        <f>Table15[[#This Row],[Name]]</f>
        <v>#VALUE!</v>
      </c>
      <c r="B4876" t="e">
        <f>IF(VLOOKUP($A4876,Parts!$A:$AM,B$1,0)="X",S$2,"")</f>
        <v>#VALUE!</v>
      </c>
      <c r="C4876" t="e">
        <f>IF(VLOOKUP($A4876,Parts!$A:$AM,C$1,0)="X",T$2,"")</f>
        <v>#VALUE!</v>
      </c>
      <c r="D4876" t="e">
        <f>IF(VLOOKUP($A4876,Parts!$A:$AM,D$1,0)="X",U$2,"")</f>
        <v>#VALUE!</v>
      </c>
      <c r="E4876" t="e">
        <f>IF(VLOOKUP($A4876,Parts!$A:$AM,E$1,0)="X",V$2,"")</f>
        <v>#VALUE!</v>
      </c>
      <c r="F4876" t="e">
        <f>IF(VLOOKUP($A4876,Parts!$A:$AM,F$1,0)="X",W$2,"")</f>
        <v>#VALUE!</v>
      </c>
      <c r="G4876" t="e">
        <f>IF(VLOOKUP($A4876,Parts!$A:$AM,G$1,0)="X",X$2,"")</f>
        <v>#VALUE!</v>
      </c>
      <c r="H4876" t="e">
        <f>IF(VLOOKUP($A4876,Parts!$A:$AM,H$1,0)="X",Y$2,"")</f>
        <v>#VALUE!</v>
      </c>
      <c r="I4876" t="e">
        <f>IF(VLOOKUP($A4876,Parts!$A:$AM,I$1,0)="X",Z$2,"")</f>
        <v>#VALUE!</v>
      </c>
      <c r="J4876" t="e">
        <f>IF(VLOOKUP($A4876,Parts!$A:$AM,J$1,0)="X",AA$2,"")</f>
        <v>#VALUE!</v>
      </c>
      <c r="K4876" t="e">
        <f>IF(VLOOKUP($A4876,Parts!$A:$AM,K$1,0)="X",AB$2,"")</f>
        <v>#VALUE!</v>
      </c>
      <c r="L4876" t="e">
        <f>IF(VLOOKUP($A4876,Parts!$A:$AM,L$1,0)="X",AC$2,"")</f>
        <v>#VALUE!</v>
      </c>
      <c r="M4876" t="e">
        <f>IF(VLOOKUP($A4876,Parts!$A:$AM,M$1,0)="X",AD$2,"")</f>
        <v>#VALUE!</v>
      </c>
      <c r="N4876" t="e">
        <f>IF(VLOOKUP($A4876,Parts!$A:$AM,N$1,0)="X",AE$2,"")</f>
        <v>#VALUE!</v>
      </c>
      <c r="O4876" t="e">
        <f>IF(VLOOKUP($A4876,Parts!$A:$AM,O$1,0)="X",AF$2,"")</f>
        <v>#VALUE!</v>
      </c>
      <c r="P4876" t="e">
        <f t="shared" si="77"/>
        <v>#VALUE!</v>
      </c>
    </row>
    <row r="4877" spans="1:16" x14ac:dyDescent="0.25">
      <c r="A4877" t="e">
        <f>Table15[[#This Row],[Name]]</f>
        <v>#VALUE!</v>
      </c>
      <c r="B4877" t="e">
        <f>IF(VLOOKUP($A4877,Parts!$A:$AM,B$1,0)="X",S$2,"")</f>
        <v>#VALUE!</v>
      </c>
      <c r="C4877" t="e">
        <f>IF(VLOOKUP($A4877,Parts!$A:$AM,C$1,0)="X",T$2,"")</f>
        <v>#VALUE!</v>
      </c>
      <c r="D4877" t="e">
        <f>IF(VLOOKUP($A4877,Parts!$A:$AM,D$1,0)="X",U$2,"")</f>
        <v>#VALUE!</v>
      </c>
      <c r="E4877" t="e">
        <f>IF(VLOOKUP($A4877,Parts!$A:$AM,E$1,0)="X",V$2,"")</f>
        <v>#VALUE!</v>
      </c>
      <c r="F4877" t="e">
        <f>IF(VLOOKUP($A4877,Parts!$A:$AM,F$1,0)="X",W$2,"")</f>
        <v>#VALUE!</v>
      </c>
      <c r="G4877" t="e">
        <f>IF(VLOOKUP($A4877,Parts!$A:$AM,G$1,0)="X",X$2,"")</f>
        <v>#VALUE!</v>
      </c>
      <c r="H4877" t="e">
        <f>IF(VLOOKUP($A4877,Parts!$A:$AM,H$1,0)="X",Y$2,"")</f>
        <v>#VALUE!</v>
      </c>
      <c r="I4877" t="e">
        <f>IF(VLOOKUP($A4877,Parts!$A:$AM,I$1,0)="X",Z$2,"")</f>
        <v>#VALUE!</v>
      </c>
      <c r="J4877" t="e">
        <f>IF(VLOOKUP($A4877,Parts!$A:$AM,J$1,0)="X",AA$2,"")</f>
        <v>#VALUE!</v>
      </c>
      <c r="K4877" t="e">
        <f>IF(VLOOKUP($A4877,Parts!$A:$AM,K$1,0)="X",AB$2,"")</f>
        <v>#VALUE!</v>
      </c>
      <c r="L4877" t="e">
        <f>IF(VLOOKUP($A4877,Parts!$A:$AM,L$1,0)="X",AC$2,"")</f>
        <v>#VALUE!</v>
      </c>
      <c r="M4877" t="e">
        <f>IF(VLOOKUP($A4877,Parts!$A:$AM,M$1,0)="X",AD$2,"")</f>
        <v>#VALUE!</v>
      </c>
      <c r="N4877" t="e">
        <f>IF(VLOOKUP($A4877,Parts!$A:$AM,N$1,0)="X",AE$2,"")</f>
        <v>#VALUE!</v>
      </c>
      <c r="O4877" t="e">
        <f>IF(VLOOKUP($A4877,Parts!$A:$AM,O$1,0)="X",AF$2,"")</f>
        <v>#VALUE!</v>
      </c>
      <c r="P4877" t="e">
        <f t="shared" si="77"/>
        <v>#VALUE!</v>
      </c>
    </row>
    <row r="4878" spans="1:16" x14ac:dyDescent="0.25">
      <c r="A4878" t="e">
        <f>Table15[[#This Row],[Name]]</f>
        <v>#VALUE!</v>
      </c>
      <c r="B4878" t="e">
        <f>IF(VLOOKUP($A4878,Parts!$A:$AM,B$1,0)="X",S$2,"")</f>
        <v>#VALUE!</v>
      </c>
      <c r="C4878" t="e">
        <f>IF(VLOOKUP($A4878,Parts!$A:$AM,C$1,0)="X",T$2,"")</f>
        <v>#VALUE!</v>
      </c>
      <c r="D4878" t="e">
        <f>IF(VLOOKUP($A4878,Parts!$A:$AM,D$1,0)="X",U$2,"")</f>
        <v>#VALUE!</v>
      </c>
      <c r="E4878" t="e">
        <f>IF(VLOOKUP($A4878,Parts!$A:$AM,E$1,0)="X",V$2,"")</f>
        <v>#VALUE!</v>
      </c>
      <c r="F4878" t="e">
        <f>IF(VLOOKUP($A4878,Parts!$A:$AM,F$1,0)="X",W$2,"")</f>
        <v>#VALUE!</v>
      </c>
      <c r="G4878" t="e">
        <f>IF(VLOOKUP($A4878,Parts!$A:$AM,G$1,0)="X",X$2,"")</f>
        <v>#VALUE!</v>
      </c>
      <c r="H4878" t="e">
        <f>IF(VLOOKUP($A4878,Parts!$A:$AM,H$1,0)="X",Y$2,"")</f>
        <v>#VALUE!</v>
      </c>
      <c r="I4878" t="e">
        <f>IF(VLOOKUP($A4878,Parts!$A:$AM,I$1,0)="X",Z$2,"")</f>
        <v>#VALUE!</v>
      </c>
      <c r="J4878" t="e">
        <f>IF(VLOOKUP($A4878,Parts!$A:$AM,J$1,0)="X",AA$2,"")</f>
        <v>#VALUE!</v>
      </c>
      <c r="K4878" t="e">
        <f>IF(VLOOKUP($A4878,Parts!$A:$AM,K$1,0)="X",AB$2,"")</f>
        <v>#VALUE!</v>
      </c>
      <c r="L4878" t="e">
        <f>IF(VLOOKUP($A4878,Parts!$A:$AM,L$1,0)="X",AC$2,"")</f>
        <v>#VALUE!</v>
      </c>
      <c r="M4878" t="e">
        <f>IF(VLOOKUP($A4878,Parts!$A:$AM,M$1,0)="X",AD$2,"")</f>
        <v>#VALUE!</v>
      </c>
      <c r="N4878" t="e">
        <f>IF(VLOOKUP($A4878,Parts!$A:$AM,N$1,0)="X",AE$2,"")</f>
        <v>#VALUE!</v>
      </c>
      <c r="O4878" t="e">
        <f>IF(VLOOKUP($A4878,Parts!$A:$AM,O$1,0)="X",AF$2,"")</f>
        <v>#VALUE!</v>
      </c>
      <c r="P4878" t="e">
        <f t="shared" si="77"/>
        <v>#VALUE!</v>
      </c>
    </row>
    <row r="4879" spans="1:16" x14ac:dyDescent="0.25">
      <c r="A4879" t="e">
        <f>Table15[[#This Row],[Name]]</f>
        <v>#VALUE!</v>
      </c>
      <c r="B4879" t="e">
        <f>IF(VLOOKUP($A4879,Parts!$A:$AM,B$1,0)="X",S$2,"")</f>
        <v>#VALUE!</v>
      </c>
      <c r="C4879" t="e">
        <f>IF(VLOOKUP($A4879,Parts!$A:$AM,C$1,0)="X",T$2,"")</f>
        <v>#VALUE!</v>
      </c>
      <c r="D4879" t="e">
        <f>IF(VLOOKUP($A4879,Parts!$A:$AM,D$1,0)="X",U$2,"")</f>
        <v>#VALUE!</v>
      </c>
      <c r="E4879" t="e">
        <f>IF(VLOOKUP($A4879,Parts!$A:$AM,E$1,0)="X",V$2,"")</f>
        <v>#VALUE!</v>
      </c>
      <c r="F4879" t="e">
        <f>IF(VLOOKUP($A4879,Parts!$A:$AM,F$1,0)="X",W$2,"")</f>
        <v>#VALUE!</v>
      </c>
      <c r="G4879" t="e">
        <f>IF(VLOOKUP($A4879,Parts!$A:$AM,G$1,0)="X",X$2,"")</f>
        <v>#VALUE!</v>
      </c>
      <c r="H4879" t="e">
        <f>IF(VLOOKUP($A4879,Parts!$A:$AM,H$1,0)="X",Y$2,"")</f>
        <v>#VALUE!</v>
      </c>
      <c r="I4879" t="e">
        <f>IF(VLOOKUP($A4879,Parts!$A:$AM,I$1,0)="X",Z$2,"")</f>
        <v>#VALUE!</v>
      </c>
      <c r="J4879" t="e">
        <f>IF(VLOOKUP($A4879,Parts!$A:$AM,J$1,0)="X",AA$2,"")</f>
        <v>#VALUE!</v>
      </c>
      <c r="K4879" t="e">
        <f>IF(VLOOKUP($A4879,Parts!$A:$AM,K$1,0)="X",AB$2,"")</f>
        <v>#VALUE!</v>
      </c>
      <c r="L4879" t="e">
        <f>IF(VLOOKUP($A4879,Parts!$A:$AM,L$1,0)="X",AC$2,"")</f>
        <v>#VALUE!</v>
      </c>
      <c r="M4879" t="e">
        <f>IF(VLOOKUP($A4879,Parts!$A:$AM,M$1,0)="X",AD$2,"")</f>
        <v>#VALUE!</v>
      </c>
      <c r="N4879" t="e">
        <f>IF(VLOOKUP($A4879,Parts!$A:$AM,N$1,0)="X",AE$2,"")</f>
        <v>#VALUE!</v>
      </c>
      <c r="O4879" t="e">
        <f>IF(VLOOKUP($A4879,Parts!$A:$AM,O$1,0)="X",AF$2,"")</f>
        <v>#VALUE!</v>
      </c>
      <c r="P4879" t="e">
        <f t="shared" si="77"/>
        <v>#VALUE!</v>
      </c>
    </row>
    <row r="4880" spans="1:16" x14ac:dyDescent="0.25">
      <c r="A4880" t="e">
        <f>Table15[[#This Row],[Name]]</f>
        <v>#VALUE!</v>
      </c>
      <c r="B4880" t="e">
        <f>IF(VLOOKUP($A4880,Parts!$A:$AM,B$1,0)="X",S$2,"")</f>
        <v>#VALUE!</v>
      </c>
      <c r="C4880" t="e">
        <f>IF(VLOOKUP($A4880,Parts!$A:$AM,C$1,0)="X",T$2,"")</f>
        <v>#VALUE!</v>
      </c>
      <c r="D4880" t="e">
        <f>IF(VLOOKUP($A4880,Parts!$A:$AM,D$1,0)="X",U$2,"")</f>
        <v>#VALUE!</v>
      </c>
      <c r="E4880" t="e">
        <f>IF(VLOOKUP($A4880,Parts!$A:$AM,E$1,0)="X",V$2,"")</f>
        <v>#VALUE!</v>
      </c>
      <c r="F4880" t="e">
        <f>IF(VLOOKUP($A4880,Parts!$A:$AM,F$1,0)="X",W$2,"")</f>
        <v>#VALUE!</v>
      </c>
      <c r="G4880" t="e">
        <f>IF(VLOOKUP($A4880,Parts!$A:$AM,G$1,0)="X",X$2,"")</f>
        <v>#VALUE!</v>
      </c>
      <c r="H4880" t="e">
        <f>IF(VLOOKUP($A4880,Parts!$A:$AM,H$1,0)="X",Y$2,"")</f>
        <v>#VALUE!</v>
      </c>
      <c r="I4880" t="e">
        <f>IF(VLOOKUP($A4880,Parts!$A:$AM,I$1,0)="X",Z$2,"")</f>
        <v>#VALUE!</v>
      </c>
      <c r="J4880" t="e">
        <f>IF(VLOOKUP($A4880,Parts!$A:$AM,J$1,0)="X",AA$2,"")</f>
        <v>#VALUE!</v>
      </c>
      <c r="K4880" t="e">
        <f>IF(VLOOKUP($A4880,Parts!$A:$AM,K$1,0)="X",AB$2,"")</f>
        <v>#VALUE!</v>
      </c>
      <c r="L4880" t="e">
        <f>IF(VLOOKUP($A4880,Parts!$A:$AM,L$1,0)="X",AC$2,"")</f>
        <v>#VALUE!</v>
      </c>
      <c r="M4880" t="e">
        <f>IF(VLOOKUP($A4880,Parts!$A:$AM,M$1,0)="X",AD$2,"")</f>
        <v>#VALUE!</v>
      </c>
      <c r="N4880" t="e">
        <f>IF(VLOOKUP($A4880,Parts!$A:$AM,N$1,0)="X",AE$2,"")</f>
        <v>#VALUE!</v>
      </c>
      <c r="O4880" t="e">
        <f>IF(VLOOKUP($A4880,Parts!$A:$AM,O$1,0)="X",AF$2,"")</f>
        <v>#VALUE!</v>
      </c>
      <c r="P4880" t="e">
        <f t="shared" si="77"/>
        <v>#VALUE!</v>
      </c>
    </row>
    <row r="4881" spans="1:16" x14ac:dyDescent="0.25">
      <c r="A4881" t="e">
        <f>Table15[[#This Row],[Name]]</f>
        <v>#VALUE!</v>
      </c>
      <c r="B4881" t="e">
        <f>IF(VLOOKUP($A4881,Parts!$A:$AM,B$1,0)="X",S$2,"")</f>
        <v>#VALUE!</v>
      </c>
      <c r="C4881" t="e">
        <f>IF(VLOOKUP($A4881,Parts!$A:$AM,C$1,0)="X",T$2,"")</f>
        <v>#VALUE!</v>
      </c>
      <c r="D4881" t="e">
        <f>IF(VLOOKUP($A4881,Parts!$A:$AM,D$1,0)="X",U$2,"")</f>
        <v>#VALUE!</v>
      </c>
      <c r="E4881" t="e">
        <f>IF(VLOOKUP($A4881,Parts!$A:$AM,E$1,0)="X",V$2,"")</f>
        <v>#VALUE!</v>
      </c>
      <c r="F4881" t="e">
        <f>IF(VLOOKUP($A4881,Parts!$A:$AM,F$1,0)="X",W$2,"")</f>
        <v>#VALUE!</v>
      </c>
      <c r="G4881" t="e">
        <f>IF(VLOOKUP($A4881,Parts!$A:$AM,G$1,0)="X",X$2,"")</f>
        <v>#VALUE!</v>
      </c>
      <c r="H4881" t="e">
        <f>IF(VLOOKUP($A4881,Parts!$A:$AM,H$1,0)="X",Y$2,"")</f>
        <v>#VALUE!</v>
      </c>
      <c r="I4881" t="e">
        <f>IF(VLOOKUP($A4881,Parts!$A:$AM,I$1,0)="X",Z$2,"")</f>
        <v>#VALUE!</v>
      </c>
      <c r="J4881" t="e">
        <f>IF(VLOOKUP($A4881,Parts!$A:$AM,J$1,0)="X",AA$2,"")</f>
        <v>#VALUE!</v>
      </c>
      <c r="K4881" t="e">
        <f>IF(VLOOKUP($A4881,Parts!$A:$AM,K$1,0)="X",AB$2,"")</f>
        <v>#VALUE!</v>
      </c>
      <c r="L4881" t="e">
        <f>IF(VLOOKUP($A4881,Parts!$A:$AM,L$1,0)="X",AC$2,"")</f>
        <v>#VALUE!</v>
      </c>
      <c r="M4881" t="e">
        <f>IF(VLOOKUP($A4881,Parts!$A:$AM,M$1,0)="X",AD$2,"")</f>
        <v>#VALUE!</v>
      </c>
      <c r="N4881" t="e">
        <f>IF(VLOOKUP($A4881,Parts!$A:$AM,N$1,0)="X",AE$2,"")</f>
        <v>#VALUE!</v>
      </c>
      <c r="O4881" t="e">
        <f>IF(VLOOKUP($A4881,Parts!$A:$AM,O$1,0)="X",AF$2,"")</f>
        <v>#VALUE!</v>
      </c>
      <c r="P4881" t="e">
        <f t="shared" si="77"/>
        <v>#VALUE!</v>
      </c>
    </row>
    <row r="4882" spans="1:16" x14ac:dyDescent="0.25">
      <c r="A4882" t="e">
        <f>Table15[[#This Row],[Name]]</f>
        <v>#VALUE!</v>
      </c>
      <c r="B4882" t="e">
        <f>IF(VLOOKUP($A4882,Parts!$A:$AM,B$1,0)="X",S$2,"")</f>
        <v>#VALUE!</v>
      </c>
      <c r="C4882" t="e">
        <f>IF(VLOOKUP($A4882,Parts!$A:$AM,C$1,0)="X",T$2,"")</f>
        <v>#VALUE!</v>
      </c>
      <c r="D4882" t="e">
        <f>IF(VLOOKUP($A4882,Parts!$A:$AM,D$1,0)="X",U$2,"")</f>
        <v>#VALUE!</v>
      </c>
      <c r="E4882" t="e">
        <f>IF(VLOOKUP($A4882,Parts!$A:$AM,E$1,0)="X",V$2,"")</f>
        <v>#VALUE!</v>
      </c>
      <c r="F4882" t="e">
        <f>IF(VLOOKUP($A4882,Parts!$A:$AM,F$1,0)="X",W$2,"")</f>
        <v>#VALUE!</v>
      </c>
      <c r="G4882" t="e">
        <f>IF(VLOOKUP($A4882,Parts!$A:$AM,G$1,0)="X",X$2,"")</f>
        <v>#VALUE!</v>
      </c>
      <c r="H4882" t="e">
        <f>IF(VLOOKUP($A4882,Parts!$A:$AM,H$1,0)="X",Y$2,"")</f>
        <v>#VALUE!</v>
      </c>
      <c r="I4882" t="e">
        <f>IF(VLOOKUP($A4882,Parts!$A:$AM,I$1,0)="X",Z$2,"")</f>
        <v>#VALUE!</v>
      </c>
      <c r="J4882" t="e">
        <f>IF(VLOOKUP($A4882,Parts!$A:$AM,J$1,0)="X",AA$2,"")</f>
        <v>#VALUE!</v>
      </c>
      <c r="K4882" t="e">
        <f>IF(VLOOKUP($A4882,Parts!$A:$AM,K$1,0)="X",AB$2,"")</f>
        <v>#VALUE!</v>
      </c>
      <c r="L4882" t="e">
        <f>IF(VLOOKUP($A4882,Parts!$A:$AM,L$1,0)="X",AC$2,"")</f>
        <v>#VALUE!</v>
      </c>
      <c r="M4882" t="e">
        <f>IF(VLOOKUP($A4882,Parts!$A:$AM,M$1,0)="X",AD$2,"")</f>
        <v>#VALUE!</v>
      </c>
      <c r="N4882" t="e">
        <f>IF(VLOOKUP($A4882,Parts!$A:$AM,N$1,0)="X",AE$2,"")</f>
        <v>#VALUE!</v>
      </c>
      <c r="O4882" t="e">
        <f>IF(VLOOKUP($A4882,Parts!$A:$AM,O$1,0)="X",AF$2,"")</f>
        <v>#VALUE!</v>
      </c>
      <c r="P4882" t="e">
        <f t="shared" si="77"/>
        <v>#VALUE!</v>
      </c>
    </row>
    <row r="4883" spans="1:16" x14ac:dyDescent="0.25">
      <c r="A4883" t="e">
        <f>Table15[[#This Row],[Name]]</f>
        <v>#VALUE!</v>
      </c>
      <c r="B4883" t="e">
        <f>IF(VLOOKUP($A4883,Parts!$A:$AM,B$1,0)="X",S$2,"")</f>
        <v>#VALUE!</v>
      </c>
      <c r="C4883" t="e">
        <f>IF(VLOOKUP($A4883,Parts!$A:$AM,C$1,0)="X",T$2,"")</f>
        <v>#VALUE!</v>
      </c>
      <c r="D4883" t="e">
        <f>IF(VLOOKUP($A4883,Parts!$A:$AM,D$1,0)="X",U$2,"")</f>
        <v>#VALUE!</v>
      </c>
      <c r="E4883" t="e">
        <f>IF(VLOOKUP($A4883,Parts!$A:$AM,E$1,0)="X",V$2,"")</f>
        <v>#VALUE!</v>
      </c>
      <c r="F4883" t="e">
        <f>IF(VLOOKUP($A4883,Parts!$A:$AM,F$1,0)="X",W$2,"")</f>
        <v>#VALUE!</v>
      </c>
      <c r="G4883" t="e">
        <f>IF(VLOOKUP($A4883,Parts!$A:$AM,G$1,0)="X",X$2,"")</f>
        <v>#VALUE!</v>
      </c>
      <c r="H4883" t="e">
        <f>IF(VLOOKUP($A4883,Parts!$A:$AM,H$1,0)="X",Y$2,"")</f>
        <v>#VALUE!</v>
      </c>
      <c r="I4883" t="e">
        <f>IF(VLOOKUP($A4883,Parts!$A:$AM,I$1,0)="X",Z$2,"")</f>
        <v>#VALUE!</v>
      </c>
      <c r="J4883" t="e">
        <f>IF(VLOOKUP($A4883,Parts!$A:$AM,J$1,0)="X",AA$2,"")</f>
        <v>#VALUE!</v>
      </c>
      <c r="K4883" t="e">
        <f>IF(VLOOKUP($A4883,Parts!$A:$AM,K$1,0)="X",AB$2,"")</f>
        <v>#VALUE!</v>
      </c>
      <c r="L4883" t="e">
        <f>IF(VLOOKUP($A4883,Parts!$A:$AM,L$1,0)="X",AC$2,"")</f>
        <v>#VALUE!</v>
      </c>
      <c r="M4883" t="e">
        <f>IF(VLOOKUP($A4883,Parts!$A:$AM,M$1,0)="X",AD$2,"")</f>
        <v>#VALUE!</v>
      </c>
      <c r="N4883" t="e">
        <f>IF(VLOOKUP($A4883,Parts!$A:$AM,N$1,0)="X",AE$2,"")</f>
        <v>#VALUE!</v>
      </c>
      <c r="O4883" t="e">
        <f>IF(VLOOKUP($A4883,Parts!$A:$AM,O$1,0)="X",AF$2,"")</f>
        <v>#VALUE!</v>
      </c>
      <c r="P4883" t="e">
        <f t="shared" si="77"/>
        <v>#VALUE!</v>
      </c>
    </row>
    <row r="4884" spans="1:16" x14ac:dyDescent="0.25">
      <c r="A4884" t="e">
        <f>Table15[[#This Row],[Name]]</f>
        <v>#VALUE!</v>
      </c>
      <c r="B4884" t="e">
        <f>IF(VLOOKUP($A4884,Parts!$A:$AM,B$1,0)="X",S$2,"")</f>
        <v>#VALUE!</v>
      </c>
      <c r="C4884" t="e">
        <f>IF(VLOOKUP($A4884,Parts!$A:$AM,C$1,0)="X",T$2,"")</f>
        <v>#VALUE!</v>
      </c>
      <c r="D4884" t="e">
        <f>IF(VLOOKUP($A4884,Parts!$A:$AM,D$1,0)="X",U$2,"")</f>
        <v>#VALUE!</v>
      </c>
      <c r="E4884" t="e">
        <f>IF(VLOOKUP($A4884,Parts!$A:$AM,E$1,0)="X",V$2,"")</f>
        <v>#VALUE!</v>
      </c>
      <c r="F4884" t="e">
        <f>IF(VLOOKUP($A4884,Parts!$A:$AM,F$1,0)="X",W$2,"")</f>
        <v>#VALUE!</v>
      </c>
      <c r="G4884" t="e">
        <f>IF(VLOOKUP($A4884,Parts!$A:$AM,G$1,0)="X",X$2,"")</f>
        <v>#VALUE!</v>
      </c>
      <c r="H4884" t="e">
        <f>IF(VLOOKUP($A4884,Parts!$A:$AM,H$1,0)="X",Y$2,"")</f>
        <v>#VALUE!</v>
      </c>
      <c r="I4884" t="e">
        <f>IF(VLOOKUP($A4884,Parts!$A:$AM,I$1,0)="X",Z$2,"")</f>
        <v>#VALUE!</v>
      </c>
      <c r="J4884" t="e">
        <f>IF(VLOOKUP($A4884,Parts!$A:$AM,J$1,0)="X",AA$2,"")</f>
        <v>#VALUE!</v>
      </c>
      <c r="K4884" t="e">
        <f>IF(VLOOKUP($A4884,Parts!$A:$AM,K$1,0)="X",AB$2,"")</f>
        <v>#VALUE!</v>
      </c>
      <c r="L4884" t="e">
        <f>IF(VLOOKUP($A4884,Parts!$A:$AM,L$1,0)="X",AC$2,"")</f>
        <v>#VALUE!</v>
      </c>
      <c r="M4884" t="e">
        <f>IF(VLOOKUP($A4884,Parts!$A:$AM,M$1,0)="X",AD$2,"")</f>
        <v>#VALUE!</v>
      </c>
      <c r="N4884" t="e">
        <f>IF(VLOOKUP($A4884,Parts!$A:$AM,N$1,0)="X",AE$2,"")</f>
        <v>#VALUE!</v>
      </c>
      <c r="O4884" t="e">
        <f>IF(VLOOKUP($A4884,Parts!$A:$AM,O$1,0)="X",AF$2,"")</f>
        <v>#VALUE!</v>
      </c>
      <c r="P4884" t="e">
        <f t="shared" si="77"/>
        <v>#VALUE!</v>
      </c>
    </row>
    <row r="4885" spans="1:16" x14ac:dyDescent="0.25">
      <c r="A4885" t="e">
        <f>Table15[[#This Row],[Name]]</f>
        <v>#VALUE!</v>
      </c>
      <c r="B4885" t="e">
        <f>IF(VLOOKUP($A4885,Parts!$A:$AM,B$1,0)="X",S$2,"")</f>
        <v>#VALUE!</v>
      </c>
      <c r="C4885" t="e">
        <f>IF(VLOOKUP($A4885,Parts!$A:$AM,C$1,0)="X",T$2,"")</f>
        <v>#VALUE!</v>
      </c>
      <c r="D4885" t="e">
        <f>IF(VLOOKUP($A4885,Parts!$A:$AM,D$1,0)="X",U$2,"")</f>
        <v>#VALUE!</v>
      </c>
      <c r="E4885" t="e">
        <f>IF(VLOOKUP($A4885,Parts!$A:$AM,E$1,0)="X",V$2,"")</f>
        <v>#VALUE!</v>
      </c>
      <c r="F4885" t="e">
        <f>IF(VLOOKUP($A4885,Parts!$A:$AM,F$1,0)="X",W$2,"")</f>
        <v>#VALUE!</v>
      </c>
      <c r="G4885" t="e">
        <f>IF(VLOOKUP($A4885,Parts!$A:$AM,G$1,0)="X",X$2,"")</f>
        <v>#VALUE!</v>
      </c>
      <c r="H4885" t="e">
        <f>IF(VLOOKUP($A4885,Parts!$A:$AM,H$1,0)="X",Y$2,"")</f>
        <v>#VALUE!</v>
      </c>
      <c r="I4885" t="e">
        <f>IF(VLOOKUP($A4885,Parts!$A:$AM,I$1,0)="X",Z$2,"")</f>
        <v>#VALUE!</v>
      </c>
      <c r="J4885" t="e">
        <f>IF(VLOOKUP($A4885,Parts!$A:$AM,J$1,0)="X",AA$2,"")</f>
        <v>#VALUE!</v>
      </c>
      <c r="K4885" t="e">
        <f>IF(VLOOKUP($A4885,Parts!$A:$AM,K$1,0)="X",AB$2,"")</f>
        <v>#VALUE!</v>
      </c>
      <c r="L4885" t="e">
        <f>IF(VLOOKUP($A4885,Parts!$A:$AM,L$1,0)="X",AC$2,"")</f>
        <v>#VALUE!</v>
      </c>
      <c r="M4885" t="e">
        <f>IF(VLOOKUP($A4885,Parts!$A:$AM,M$1,0)="X",AD$2,"")</f>
        <v>#VALUE!</v>
      </c>
      <c r="N4885" t="e">
        <f>IF(VLOOKUP($A4885,Parts!$A:$AM,N$1,0)="X",AE$2,"")</f>
        <v>#VALUE!</v>
      </c>
      <c r="O4885" t="e">
        <f>IF(VLOOKUP($A4885,Parts!$A:$AM,O$1,0)="X",AF$2,"")</f>
        <v>#VALUE!</v>
      </c>
      <c r="P4885" t="e">
        <f t="shared" si="77"/>
        <v>#VALUE!</v>
      </c>
    </row>
    <row r="4886" spans="1:16" x14ac:dyDescent="0.25">
      <c r="A4886" t="e">
        <f>Table15[[#This Row],[Name]]</f>
        <v>#VALUE!</v>
      </c>
      <c r="B4886" t="e">
        <f>IF(VLOOKUP($A4886,Parts!$A:$AM,B$1,0)="X",S$2,"")</f>
        <v>#VALUE!</v>
      </c>
      <c r="C4886" t="e">
        <f>IF(VLOOKUP($A4886,Parts!$A:$AM,C$1,0)="X",T$2,"")</f>
        <v>#VALUE!</v>
      </c>
      <c r="D4886" t="e">
        <f>IF(VLOOKUP($A4886,Parts!$A:$AM,D$1,0)="X",U$2,"")</f>
        <v>#VALUE!</v>
      </c>
      <c r="E4886" t="e">
        <f>IF(VLOOKUP($A4886,Parts!$A:$AM,E$1,0)="X",V$2,"")</f>
        <v>#VALUE!</v>
      </c>
      <c r="F4886" t="e">
        <f>IF(VLOOKUP($A4886,Parts!$A:$AM,F$1,0)="X",W$2,"")</f>
        <v>#VALUE!</v>
      </c>
      <c r="G4886" t="e">
        <f>IF(VLOOKUP($A4886,Parts!$A:$AM,G$1,0)="X",X$2,"")</f>
        <v>#VALUE!</v>
      </c>
      <c r="H4886" t="e">
        <f>IF(VLOOKUP($A4886,Parts!$A:$AM,H$1,0)="X",Y$2,"")</f>
        <v>#VALUE!</v>
      </c>
      <c r="I4886" t="e">
        <f>IF(VLOOKUP($A4886,Parts!$A:$AM,I$1,0)="X",Z$2,"")</f>
        <v>#VALUE!</v>
      </c>
      <c r="J4886" t="e">
        <f>IF(VLOOKUP($A4886,Parts!$A:$AM,J$1,0)="X",AA$2,"")</f>
        <v>#VALUE!</v>
      </c>
      <c r="K4886" t="e">
        <f>IF(VLOOKUP($A4886,Parts!$A:$AM,K$1,0)="X",AB$2,"")</f>
        <v>#VALUE!</v>
      </c>
      <c r="L4886" t="e">
        <f>IF(VLOOKUP($A4886,Parts!$A:$AM,L$1,0)="X",AC$2,"")</f>
        <v>#VALUE!</v>
      </c>
      <c r="M4886" t="e">
        <f>IF(VLOOKUP($A4886,Parts!$A:$AM,M$1,0)="X",AD$2,"")</f>
        <v>#VALUE!</v>
      </c>
      <c r="N4886" t="e">
        <f>IF(VLOOKUP($A4886,Parts!$A:$AM,N$1,0)="X",AE$2,"")</f>
        <v>#VALUE!</v>
      </c>
      <c r="O4886" t="e">
        <f>IF(VLOOKUP($A4886,Parts!$A:$AM,O$1,0)="X",AF$2,"")</f>
        <v>#VALUE!</v>
      </c>
      <c r="P4886" t="e">
        <f t="shared" si="77"/>
        <v>#VALUE!</v>
      </c>
    </row>
    <row r="4887" spans="1:16" x14ac:dyDescent="0.25">
      <c r="A4887" t="e">
        <f>Table15[[#This Row],[Name]]</f>
        <v>#VALUE!</v>
      </c>
      <c r="B4887" t="e">
        <f>IF(VLOOKUP($A4887,Parts!$A:$AM,B$1,0)="X",S$2,"")</f>
        <v>#VALUE!</v>
      </c>
      <c r="C4887" t="e">
        <f>IF(VLOOKUP($A4887,Parts!$A:$AM,C$1,0)="X",T$2,"")</f>
        <v>#VALUE!</v>
      </c>
      <c r="D4887" t="e">
        <f>IF(VLOOKUP($A4887,Parts!$A:$AM,D$1,0)="X",U$2,"")</f>
        <v>#VALUE!</v>
      </c>
      <c r="E4887" t="e">
        <f>IF(VLOOKUP($A4887,Parts!$A:$AM,E$1,0)="X",V$2,"")</f>
        <v>#VALUE!</v>
      </c>
      <c r="F4887" t="e">
        <f>IF(VLOOKUP($A4887,Parts!$A:$AM,F$1,0)="X",W$2,"")</f>
        <v>#VALUE!</v>
      </c>
      <c r="G4887" t="e">
        <f>IF(VLOOKUP($A4887,Parts!$A:$AM,G$1,0)="X",X$2,"")</f>
        <v>#VALUE!</v>
      </c>
      <c r="H4887" t="e">
        <f>IF(VLOOKUP($A4887,Parts!$A:$AM,H$1,0)="X",Y$2,"")</f>
        <v>#VALUE!</v>
      </c>
      <c r="I4887" t="e">
        <f>IF(VLOOKUP($A4887,Parts!$A:$AM,I$1,0)="X",Z$2,"")</f>
        <v>#VALUE!</v>
      </c>
      <c r="J4887" t="e">
        <f>IF(VLOOKUP($A4887,Parts!$A:$AM,J$1,0)="X",AA$2,"")</f>
        <v>#VALUE!</v>
      </c>
      <c r="K4887" t="e">
        <f>IF(VLOOKUP($A4887,Parts!$A:$AM,K$1,0)="X",AB$2,"")</f>
        <v>#VALUE!</v>
      </c>
      <c r="L4887" t="e">
        <f>IF(VLOOKUP($A4887,Parts!$A:$AM,L$1,0)="X",AC$2,"")</f>
        <v>#VALUE!</v>
      </c>
      <c r="M4887" t="e">
        <f>IF(VLOOKUP($A4887,Parts!$A:$AM,M$1,0)="X",AD$2,"")</f>
        <v>#VALUE!</v>
      </c>
      <c r="N4887" t="e">
        <f>IF(VLOOKUP($A4887,Parts!$A:$AM,N$1,0)="X",AE$2,"")</f>
        <v>#VALUE!</v>
      </c>
      <c r="O4887" t="e">
        <f>IF(VLOOKUP($A4887,Parts!$A:$AM,O$1,0)="X",AF$2,"")</f>
        <v>#VALUE!</v>
      </c>
      <c r="P4887" t="e">
        <f t="shared" si="77"/>
        <v>#VALUE!</v>
      </c>
    </row>
    <row r="4888" spans="1:16" x14ac:dyDescent="0.25">
      <c r="A4888" t="e">
        <f>Table15[[#This Row],[Name]]</f>
        <v>#VALUE!</v>
      </c>
      <c r="B4888" t="e">
        <f>IF(VLOOKUP($A4888,Parts!$A:$AM,B$1,0)="X",S$2,"")</f>
        <v>#VALUE!</v>
      </c>
      <c r="C4888" t="e">
        <f>IF(VLOOKUP($A4888,Parts!$A:$AM,C$1,0)="X",T$2,"")</f>
        <v>#VALUE!</v>
      </c>
      <c r="D4888" t="e">
        <f>IF(VLOOKUP($A4888,Parts!$A:$AM,D$1,0)="X",U$2,"")</f>
        <v>#VALUE!</v>
      </c>
      <c r="E4888" t="e">
        <f>IF(VLOOKUP($A4888,Parts!$A:$AM,E$1,0)="X",V$2,"")</f>
        <v>#VALUE!</v>
      </c>
      <c r="F4888" t="e">
        <f>IF(VLOOKUP($A4888,Parts!$A:$AM,F$1,0)="X",W$2,"")</f>
        <v>#VALUE!</v>
      </c>
      <c r="G4888" t="e">
        <f>IF(VLOOKUP($A4888,Parts!$A:$AM,G$1,0)="X",X$2,"")</f>
        <v>#VALUE!</v>
      </c>
      <c r="H4888" t="e">
        <f>IF(VLOOKUP($A4888,Parts!$A:$AM,H$1,0)="X",Y$2,"")</f>
        <v>#VALUE!</v>
      </c>
      <c r="I4888" t="e">
        <f>IF(VLOOKUP($A4888,Parts!$A:$AM,I$1,0)="X",Z$2,"")</f>
        <v>#VALUE!</v>
      </c>
      <c r="J4888" t="e">
        <f>IF(VLOOKUP($A4888,Parts!$A:$AM,J$1,0)="X",AA$2,"")</f>
        <v>#VALUE!</v>
      </c>
      <c r="K4888" t="e">
        <f>IF(VLOOKUP($A4888,Parts!$A:$AM,K$1,0)="X",AB$2,"")</f>
        <v>#VALUE!</v>
      </c>
      <c r="L4888" t="e">
        <f>IF(VLOOKUP($A4888,Parts!$A:$AM,L$1,0)="X",AC$2,"")</f>
        <v>#VALUE!</v>
      </c>
      <c r="M4888" t="e">
        <f>IF(VLOOKUP($A4888,Parts!$A:$AM,M$1,0)="X",AD$2,"")</f>
        <v>#VALUE!</v>
      </c>
      <c r="N4888" t="e">
        <f>IF(VLOOKUP($A4888,Parts!$A:$AM,N$1,0)="X",AE$2,"")</f>
        <v>#VALUE!</v>
      </c>
      <c r="O4888" t="e">
        <f>IF(VLOOKUP($A4888,Parts!$A:$AM,O$1,0)="X",AF$2,"")</f>
        <v>#VALUE!</v>
      </c>
      <c r="P4888" t="e">
        <f t="shared" si="77"/>
        <v>#VALUE!</v>
      </c>
    </row>
    <row r="4889" spans="1:16" x14ac:dyDescent="0.25">
      <c r="A4889" t="e">
        <f>Table15[[#This Row],[Name]]</f>
        <v>#VALUE!</v>
      </c>
      <c r="B4889" t="e">
        <f>IF(VLOOKUP($A4889,Parts!$A:$AM,B$1,0)="X",S$2,"")</f>
        <v>#VALUE!</v>
      </c>
      <c r="C4889" t="e">
        <f>IF(VLOOKUP($A4889,Parts!$A:$AM,C$1,0)="X",T$2,"")</f>
        <v>#VALUE!</v>
      </c>
      <c r="D4889" t="e">
        <f>IF(VLOOKUP($A4889,Parts!$A:$AM,D$1,0)="X",U$2,"")</f>
        <v>#VALUE!</v>
      </c>
      <c r="E4889" t="e">
        <f>IF(VLOOKUP($A4889,Parts!$A:$AM,E$1,0)="X",V$2,"")</f>
        <v>#VALUE!</v>
      </c>
      <c r="F4889" t="e">
        <f>IF(VLOOKUP($A4889,Parts!$A:$AM,F$1,0)="X",W$2,"")</f>
        <v>#VALUE!</v>
      </c>
      <c r="G4889" t="e">
        <f>IF(VLOOKUP($A4889,Parts!$A:$AM,G$1,0)="X",X$2,"")</f>
        <v>#VALUE!</v>
      </c>
      <c r="H4889" t="e">
        <f>IF(VLOOKUP($A4889,Parts!$A:$AM,H$1,0)="X",Y$2,"")</f>
        <v>#VALUE!</v>
      </c>
      <c r="I4889" t="e">
        <f>IF(VLOOKUP($A4889,Parts!$A:$AM,I$1,0)="X",Z$2,"")</f>
        <v>#VALUE!</v>
      </c>
      <c r="J4889" t="e">
        <f>IF(VLOOKUP($A4889,Parts!$A:$AM,J$1,0)="X",AA$2,"")</f>
        <v>#VALUE!</v>
      </c>
      <c r="K4889" t="e">
        <f>IF(VLOOKUP($A4889,Parts!$A:$AM,K$1,0)="X",AB$2,"")</f>
        <v>#VALUE!</v>
      </c>
      <c r="L4889" t="e">
        <f>IF(VLOOKUP($A4889,Parts!$A:$AM,L$1,0)="X",AC$2,"")</f>
        <v>#VALUE!</v>
      </c>
      <c r="M4889" t="e">
        <f>IF(VLOOKUP($A4889,Parts!$A:$AM,M$1,0)="X",AD$2,"")</f>
        <v>#VALUE!</v>
      </c>
      <c r="N4889" t="e">
        <f>IF(VLOOKUP($A4889,Parts!$A:$AM,N$1,0)="X",AE$2,"")</f>
        <v>#VALUE!</v>
      </c>
      <c r="O4889" t="e">
        <f>IF(VLOOKUP($A4889,Parts!$A:$AM,O$1,0)="X",AF$2,"")</f>
        <v>#VALUE!</v>
      </c>
      <c r="P4889" t="e">
        <f t="shared" si="77"/>
        <v>#VALUE!</v>
      </c>
    </row>
    <row r="4890" spans="1:16" x14ac:dyDescent="0.25">
      <c r="A4890" t="e">
        <f>Table15[[#This Row],[Name]]</f>
        <v>#VALUE!</v>
      </c>
      <c r="B4890" t="e">
        <f>IF(VLOOKUP($A4890,Parts!$A:$AM,B$1,0)="X",S$2,"")</f>
        <v>#VALUE!</v>
      </c>
      <c r="C4890" t="e">
        <f>IF(VLOOKUP($A4890,Parts!$A:$AM,C$1,0)="X",T$2,"")</f>
        <v>#VALUE!</v>
      </c>
      <c r="D4890" t="e">
        <f>IF(VLOOKUP($A4890,Parts!$A:$AM,D$1,0)="X",U$2,"")</f>
        <v>#VALUE!</v>
      </c>
      <c r="E4890" t="e">
        <f>IF(VLOOKUP($A4890,Parts!$A:$AM,E$1,0)="X",V$2,"")</f>
        <v>#VALUE!</v>
      </c>
      <c r="F4890" t="e">
        <f>IF(VLOOKUP($A4890,Parts!$A:$AM,F$1,0)="X",W$2,"")</f>
        <v>#VALUE!</v>
      </c>
      <c r="G4890" t="e">
        <f>IF(VLOOKUP($A4890,Parts!$A:$AM,G$1,0)="X",X$2,"")</f>
        <v>#VALUE!</v>
      </c>
      <c r="H4890" t="e">
        <f>IF(VLOOKUP($A4890,Parts!$A:$AM,H$1,0)="X",Y$2,"")</f>
        <v>#VALUE!</v>
      </c>
      <c r="I4890" t="e">
        <f>IF(VLOOKUP($A4890,Parts!$A:$AM,I$1,0)="X",Z$2,"")</f>
        <v>#VALUE!</v>
      </c>
      <c r="J4890" t="e">
        <f>IF(VLOOKUP($A4890,Parts!$A:$AM,J$1,0)="X",AA$2,"")</f>
        <v>#VALUE!</v>
      </c>
      <c r="K4890" t="e">
        <f>IF(VLOOKUP($A4890,Parts!$A:$AM,K$1,0)="X",AB$2,"")</f>
        <v>#VALUE!</v>
      </c>
      <c r="L4890" t="e">
        <f>IF(VLOOKUP($A4890,Parts!$A:$AM,L$1,0)="X",AC$2,"")</f>
        <v>#VALUE!</v>
      </c>
      <c r="M4890" t="e">
        <f>IF(VLOOKUP($A4890,Parts!$A:$AM,M$1,0)="X",AD$2,"")</f>
        <v>#VALUE!</v>
      </c>
      <c r="N4890" t="e">
        <f>IF(VLOOKUP($A4890,Parts!$A:$AM,N$1,0)="X",AE$2,"")</f>
        <v>#VALUE!</v>
      </c>
      <c r="O4890" t="e">
        <f>IF(VLOOKUP($A4890,Parts!$A:$AM,O$1,0)="X",AF$2,"")</f>
        <v>#VALUE!</v>
      </c>
      <c r="P4890" t="e">
        <f t="shared" si="77"/>
        <v>#VALUE!</v>
      </c>
    </row>
    <row r="4891" spans="1:16" x14ac:dyDescent="0.25">
      <c r="A4891" t="e">
        <f>Table15[[#This Row],[Name]]</f>
        <v>#VALUE!</v>
      </c>
      <c r="B4891" t="e">
        <f>IF(VLOOKUP($A4891,Parts!$A:$AM,B$1,0)="X",S$2,"")</f>
        <v>#VALUE!</v>
      </c>
      <c r="C4891" t="e">
        <f>IF(VLOOKUP($A4891,Parts!$A:$AM,C$1,0)="X",T$2,"")</f>
        <v>#VALUE!</v>
      </c>
      <c r="D4891" t="e">
        <f>IF(VLOOKUP($A4891,Parts!$A:$AM,D$1,0)="X",U$2,"")</f>
        <v>#VALUE!</v>
      </c>
      <c r="E4891" t="e">
        <f>IF(VLOOKUP($A4891,Parts!$A:$AM,E$1,0)="X",V$2,"")</f>
        <v>#VALUE!</v>
      </c>
      <c r="F4891" t="e">
        <f>IF(VLOOKUP($A4891,Parts!$A:$AM,F$1,0)="X",W$2,"")</f>
        <v>#VALUE!</v>
      </c>
      <c r="G4891" t="e">
        <f>IF(VLOOKUP($A4891,Parts!$A:$AM,G$1,0)="X",X$2,"")</f>
        <v>#VALUE!</v>
      </c>
      <c r="H4891" t="e">
        <f>IF(VLOOKUP($A4891,Parts!$A:$AM,H$1,0)="X",Y$2,"")</f>
        <v>#VALUE!</v>
      </c>
      <c r="I4891" t="e">
        <f>IF(VLOOKUP($A4891,Parts!$A:$AM,I$1,0)="X",Z$2,"")</f>
        <v>#VALUE!</v>
      </c>
      <c r="J4891" t="e">
        <f>IF(VLOOKUP($A4891,Parts!$A:$AM,J$1,0)="X",AA$2,"")</f>
        <v>#VALUE!</v>
      </c>
      <c r="K4891" t="e">
        <f>IF(VLOOKUP($A4891,Parts!$A:$AM,K$1,0)="X",AB$2,"")</f>
        <v>#VALUE!</v>
      </c>
      <c r="L4891" t="e">
        <f>IF(VLOOKUP($A4891,Parts!$A:$AM,L$1,0)="X",AC$2,"")</f>
        <v>#VALUE!</v>
      </c>
      <c r="M4891" t="e">
        <f>IF(VLOOKUP($A4891,Parts!$A:$AM,M$1,0)="X",AD$2,"")</f>
        <v>#VALUE!</v>
      </c>
      <c r="N4891" t="e">
        <f>IF(VLOOKUP($A4891,Parts!$A:$AM,N$1,0)="X",AE$2,"")</f>
        <v>#VALUE!</v>
      </c>
      <c r="O4891" t="e">
        <f>IF(VLOOKUP($A4891,Parts!$A:$AM,O$1,0)="X",AF$2,"")</f>
        <v>#VALUE!</v>
      </c>
      <c r="P4891" t="e">
        <f t="shared" si="77"/>
        <v>#VALUE!</v>
      </c>
    </row>
    <row r="4892" spans="1:16" x14ac:dyDescent="0.25">
      <c r="A4892" t="e">
        <f>Table15[[#This Row],[Name]]</f>
        <v>#VALUE!</v>
      </c>
      <c r="B4892" t="e">
        <f>IF(VLOOKUP($A4892,Parts!$A:$AM,B$1,0)="X",S$2,"")</f>
        <v>#VALUE!</v>
      </c>
      <c r="C4892" t="e">
        <f>IF(VLOOKUP($A4892,Parts!$A:$AM,C$1,0)="X",T$2,"")</f>
        <v>#VALUE!</v>
      </c>
      <c r="D4892" t="e">
        <f>IF(VLOOKUP($A4892,Parts!$A:$AM,D$1,0)="X",U$2,"")</f>
        <v>#VALUE!</v>
      </c>
      <c r="E4892" t="e">
        <f>IF(VLOOKUP($A4892,Parts!$A:$AM,E$1,0)="X",V$2,"")</f>
        <v>#VALUE!</v>
      </c>
      <c r="F4892" t="e">
        <f>IF(VLOOKUP($A4892,Parts!$A:$AM,F$1,0)="X",W$2,"")</f>
        <v>#VALUE!</v>
      </c>
      <c r="G4892" t="e">
        <f>IF(VLOOKUP($A4892,Parts!$A:$AM,G$1,0)="X",X$2,"")</f>
        <v>#VALUE!</v>
      </c>
      <c r="H4892" t="e">
        <f>IF(VLOOKUP($A4892,Parts!$A:$AM,H$1,0)="X",Y$2,"")</f>
        <v>#VALUE!</v>
      </c>
      <c r="I4892" t="e">
        <f>IF(VLOOKUP($A4892,Parts!$A:$AM,I$1,0)="X",Z$2,"")</f>
        <v>#VALUE!</v>
      </c>
      <c r="J4892" t="e">
        <f>IF(VLOOKUP($A4892,Parts!$A:$AM,J$1,0)="X",AA$2,"")</f>
        <v>#VALUE!</v>
      </c>
      <c r="K4892" t="e">
        <f>IF(VLOOKUP($A4892,Parts!$A:$AM,K$1,0)="X",AB$2,"")</f>
        <v>#VALUE!</v>
      </c>
      <c r="L4892" t="e">
        <f>IF(VLOOKUP($A4892,Parts!$A:$AM,L$1,0)="X",AC$2,"")</f>
        <v>#VALUE!</v>
      </c>
      <c r="M4892" t="e">
        <f>IF(VLOOKUP($A4892,Parts!$A:$AM,M$1,0)="X",AD$2,"")</f>
        <v>#VALUE!</v>
      </c>
      <c r="N4892" t="e">
        <f>IF(VLOOKUP($A4892,Parts!$A:$AM,N$1,0)="X",AE$2,"")</f>
        <v>#VALUE!</v>
      </c>
      <c r="O4892" t="e">
        <f>IF(VLOOKUP($A4892,Parts!$A:$AM,O$1,0)="X",AF$2,"")</f>
        <v>#VALUE!</v>
      </c>
      <c r="P4892" t="e">
        <f t="shared" si="77"/>
        <v>#VALUE!</v>
      </c>
    </row>
    <row r="4893" spans="1:16" x14ac:dyDescent="0.25">
      <c r="A4893" t="e">
        <f>Table15[[#This Row],[Name]]</f>
        <v>#VALUE!</v>
      </c>
      <c r="B4893" t="e">
        <f>IF(VLOOKUP($A4893,Parts!$A:$AM,B$1,0)="X",S$2,"")</f>
        <v>#VALUE!</v>
      </c>
      <c r="C4893" t="e">
        <f>IF(VLOOKUP($A4893,Parts!$A:$AM,C$1,0)="X",T$2,"")</f>
        <v>#VALUE!</v>
      </c>
      <c r="D4893" t="e">
        <f>IF(VLOOKUP($A4893,Parts!$A:$AM,D$1,0)="X",U$2,"")</f>
        <v>#VALUE!</v>
      </c>
      <c r="E4893" t="e">
        <f>IF(VLOOKUP($A4893,Parts!$A:$AM,E$1,0)="X",V$2,"")</f>
        <v>#VALUE!</v>
      </c>
      <c r="F4893" t="e">
        <f>IF(VLOOKUP($A4893,Parts!$A:$AM,F$1,0)="X",W$2,"")</f>
        <v>#VALUE!</v>
      </c>
      <c r="G4893" t="e">
        <f>IF(VLOOKUP($A4893,Parts!$A:$AM,G$1,0)="X",X$2,"")</f>
        <v>#VALUE!</v>
      </c>
      <c r="H4893" t="e">
        <f>IF(VLOOKUP($A4893,Parts!$A:$AM,H$1,0)="X",Y$2,"")</f>
        <v>#VALUE!</v>
      </c>
      <c r="I4893" t="e">
        <f>IF(VLOOKUP($A4893,Parts!$A:$AM,I$1,0)="X",Z$2,"")</f>
        <v>#VALUE!</v>
      </c>
      <c r="J4893" t="e">
        <f>IF(VLOOKUP($A4893,Parts!$A:$AM,J$1,0)="X",AA$2,"")</f>
        <v>#VALUE!</v>
      </c>
      <c r="K4893" t="e">
        <f>IF(VLOOKUP($A4893,Parts!$A:$AM,K$1,0)="X",AB$2,"")</f>
        <v>#VALUE!</v>
      </c>
      <c r="L4893" t="e">
        <f>IF(VLOOKUP($A4893,Parts!$A:$AM,L$1,0)="X",AC$2,"")</f>
        <v>#VALUE!</v>
      </c>
      <c r="M4893" t="e">
        <f>IF(VLOOKUP($A4893,Parts!$A:$AM,M$1,0)="X",AD$2,"")</f>
        <v>#VALUE!</v>
      </c>
      <c r="N4893" t="e">
        <f>IF(VLOOKUP($A4893,Parts!$A:$AM,N$1,0)="X",AE$2,"")</f>
        <v>#VALUE!</v>
      </c>
      <c r="O4893" t="e">
        <f>IF(VLOOKUP($A4893,Parts!$A:$AM,O$1,0)="X",AF$2,"")</f>
        <v>#VALUE!</v>
      </c>
      <c r="P4893" t="e">
        <f t="shared" si="77"/>
        <v>#VALUE!</v>
      </c>
    </row>
    <row r="4894" spans="1:16" x14ac:dyDescent="0.25">
      <c r="A4894" t="e">
        <f>Table15[[#This Row],[Name]]</f>
        <v>#VALUE!</v>
      </c>
      <c r="B4894" t="e">
        <f>IF(VLOOKUP($A4894,Parts!$A:$AM,B$1,0)="X",S$2,"")</f>
        <v>#VALUE!</v>
      </c>
      <c r="C4894" t="e">
        <f>IF(VLOOKUP($A4894,Parts!$A:$AM,C$1,0)="X",T$2,"")</f>
        <v>#VALUE!</v>
      </c>
      <c r="D4894" t="e">
        <f>IF(VLOOKUP($A4894,Parts!$A:$AM,D$1,0)="X",U$2,"")</f>
        <v>#VALUE!</v>
      </c>
      <c r="E4894" t="e">
        <f>IF(VLOOKUP($A4894,Parts!$A:$AM,E$1,0)="X",V$2,"")</f>
        <v>#VALUE!</v>
      </c>
      <c r="F4894" t="e">
        <f>IF(VLOOKUP($A4894,Parts!$A:$AM,F$1,0)="X",W$2,"")</f>
        <v>#VALUE!</v>
      </c>
      <c r="G4894" t="e">
        <f>IF(VLOOKUP($A4894,Parts!$A:$AM,G$1,0)="X",X$2,"")</f>
        <v>#VALUE!</v>
      </c>
      <c r="H4894" t="e">
        <f>IF(VLOOKUP($A4894,Parts!$A:$AM,H$1,0)="X",Y$2,"")</f>
        <v>#VALUE!</v>
      </c>
      <c r="I4894" t="e">
        <f>IF(VLOOKUP($A4894,Parts!$A:$AM,I$1,0)="X",Z$2,"")</f>
        <v>#VALUE!</v>
      </c>
      <c r="J4894" t="e">
        <f>IF(VLOOKUP($A4894,Parts!$A:$AM,J$1,0)="X",AA$2,"")</f>
        <v>#VALUE!</v>
      </c>
      <c r="K4894" t="e">
        <f>IF(VLOOKUP($A4894,Parts!$A:$AM,K$1,0)="X",AB$2,"")</f>
        <v>#VALUE!</v>
      </c>
      <c r="L4894" t="e">
        <f>IF(VLOOKUP($A4894,Parts!$A:$AM,L$1,0)="X",AC$2,"")</f>
        <v>#VALUE!</v>
      </c>
      <c r="M4894" t="e">
        <f>IF(VLOOKUP($A4894,Parts!$A:$AM,M$1,0)="X",AD$2,"")</f>
        <v>#VALUE!</v>
      </c>
      <c r="N4894" t="e">
        <f>IF(VLOOKUP($A4894,Parts!$A:$AM,N$1,0)="X",AE$2,"")</f>
        <v>#VALUE!</v>
      </c>
      <c r="O4894" t="e">
        <f>IF(VLOOKUP($A4894,Parts!$A:$AM,O$1,0)="X",AF$2,"")</f>
        <v>#VALUE!</v>
      </c>
      <c r="P4894" t="e">
        <f t="shared" si="77"/>
        <v>#VALUE!</v>
      </c>
    </row>
    <row r="4895" spans="1:16" x14ac:dyDescent="0.25">
      <c r="A4895" t="e">
        <f>Table15[[#This Row],[Name]]</f>
        <v>#VALUE!</v>
      </c>
      <c r="B4895" t="e">
        <f>IF(VLOOKUP($A4895,Parts!$A:$AM,B$1,0)="X",S$2,"")</f>
        <v>#VALUE!</v>
      </c>
      <c r="C4895" t="e">
        <f>IF(VLOOKUP($A4895,Parts!$A:$AM,C$1,0)="X",T$2,"")</f>
        <v>#VALUE!</v>
      </c>
      <c r="D4895" t="e">
        <f>IF(VLOOKUP($A4895,Parts!$A:$AM,D$1,0)="X",U$2,"")</f>
        <v>#VALUE!</v>
      </c>
      <c r="E4895" t="e">
        <f>IF(VLOOKUP($A4895,Parts!$A:$AM,E$1,0)="X",V$2,"")</f>
        <v>#VALUE!</v>
      </c>
      <c r="F4895" t="e">
        <f>IF(VLOOKUP($A4895,Parts!$A:$AM,F$1,0)="X",W$2,"")</f>
        <v>#VALUE!</v>
      </c>
      <c r="G4895" t="e">
        <f>IF(VLOOKUP($A4895,Parts!$A:$AM,G$1,0)="X",X$2,"")</f>
        <v>#VALUE!</v>
      </c>
      <c r="H4895" t="e">
        <f>IF(VLOOKUP($A4895,Parts!$A:$AM,H$1,0)="X",Y$2,"")</f>
        <v>#VALUE!</v>
      </c>
      <c r="I4895" t="e">
        <f>IF(VLOOKUP($A4895,Parts!$A:$AM,I$1,0)="X",Z$2,"")</f>
        <v>#VALUE!</v>
      </c>
      <c r="J4895" t="e">
        <f>IF(VLOOKUP($A4895,Parts!$A:$AM,J$1,0)="X",AA$2,"")</f>
        <v>#VALUE!</v>
      </c>
      <c r="K4895" t="e">
        <f>IF(VLOOKUP($A4895,Parts!$A:$AM,K$1,0)="X",AB$2,"")</f>
        <v>#VALUE!</v>
      </c>
      <c r="L4895" t="e">
        <f>IF(VLOOKUP($A4895,Parts!$A:$AM,L$1,0)="X",AC$2,"")</f>
        <v>#VALUE!</v>
      </c>
      <c r="M4895" t="e">
        <f>IF(VLOOKUP($A4895,Parts!$A:$AM,M$1,0)="X",AD$2,"")</f>
        <v>#VALUE!</v>
      </c>
      <c r="N4895" t="e">
        <f>IF(VLOOKUP($A4895,Parts!$A:$AM,N$1,0)="X",AE$2,"")</f>
        <v>#VALUE!</v>
      </c>
      <c r="O4895" t="e">
        <f>IF(VLOOKUP($A4895,Parts!$A:$AM,O$1,0)="X",AF$2,"")</f>
        <v>#VALUE!</v>
      </c>
      <c r="P4895" t="e">
        <f t="shared" si="77"/>
        <v>#VALUE!</v>
      </c>
    </row>
    <row r="4896" spans="1:16" x14ac:dyDescent="0.25">
      <c r="A4896" t="e">
        <f>Table15[[#This Row],[Name]]</f>
        <v>#VALUE!</v>
      </c>
      <c r="B4896" t="e">
        <f>IF(VLOOKUP($A4896,Parts!$A:$AM,B$1,0)="X",S$2,"")</f>
        <v>#VALUE!</v>
      </c>
      <c r="C4896" t="e">
        <f>IF(VLOOKUP($A4896,Parts!$A:$AM,C$1,0)="X",T$2,"")</f>
        <v>#VALUE!</v>
      </c>
      <c r="D4896" t="e">
        <f>IF(VLOOKUP($A4896,Parts!$A:$AM,D$1,0)="X",U$2,"")</f>
        <v>#VALUE!</v>
      </c>
      <c r="E4896" t="e">
        <f>IF(VLOOKUP($A4896,Parts!$A:$AM,E$1,0)="X",V$2,"")</f>
        <v>#VALUE!</v>
      </c>
      <c r="F4896" t="e">
        <f>IF(VLOOKUP($A4896,Parts!$A:$AM,F$1,0)="X",W$2,"")</f>
        <v>#VALUE!</v>
      </c>
      <c r="G4896" t="e">
        <f>IF(VLOOKUP($A4896,Parts!$A:$AM,G$1,0)="X",X$2,"")</f>
        <v>#VALUE!</v>
      </c>
      <c r="H4896" t="e">
        <f>IF(VLOOKUP($A4896,Parts!$A:$AM,H$1,0)="X",Y$2,"")</f>
        <v>#VALUE!</v>
      </c>
      <c r="I4896" t="e">
        <f>IF(VLOOKUP($A4896,Parts!$A:$AM,I$1,0)="X",Z$2,"")</f>
        <v>#VALUE!</v>
      </c>
      <c r="J4896" t="e">
        <f>IF(VLOOKUP($A4896,Parts!$A:$AM,J$1,0)="X",AA$2,"")</f>
        <v>#VALUE!</v>
      </c>
      <c r="K4896" t="e">
        <f>IF(VLOOKUP($A4896,Parts!$A:$AM,K$1,0)="X",AB$2,"")</f>
        <v>#VALUE!</v>
      </c>
      <c r="L4896" t="e">
        <f>IF(VLOOKUP($A4896,Parts!$A:$AM,L$1,0)="X",AC$2,"")</f>
        <v>#VALUE!</v>
      </c>
      <c r="M4896" t="e">
        <f>IF(VLOOKUP($A4896,Parts!$A:$AM,M$1,0)="X",AD$2,"")</f>
        <v>#VALUE!</v>
      </c>
      <c r="N4896" t="e">
        <f>IF(VLOOKUP($A4896,Parts!$A:$AM,N$1,0)="X",AE$2,"")</f>
        <v>#VALUE!</v>
      </c>
      <c r="O4896" t="e">
        <f>IF(VLOOKUP($A4896,Parts!$A:$AM,O$1,0)="X",AF$2,"")</f>
        <v>#VALUE!</v>
      </c>
      <c r="P4896" t="e">
        <f t="shared" si="77"/>
        <v>#VALUE!</v>
      </c>
    </row>
    <row r="4897" spans="1:16" x14ac:dyDescent="0.25">
      <c r="A4897" t="e">
        <f>Table15[[#This Row],[Name]]</f>
        <v>#VALUE!</v>
      </c>
      <c r="B4897" t="e">
        <f>IF(VLOOKUP($A4897,Parts!$A:$AM,B$1,0)="X",S$2,"")</f>
        <v>#VALUE!</v>
      </c>
      <c r="C4897" t="e">
        <f>IF(VLOOKUP($A4897,Parts!$A:$AM,C$1,0)="X",T$2,"")</f>
        <v>#VALUE!</v>
      </c>
      <c r="D4897" t="e">
        <f>IF(VLOOKUP($A4897,Parts!$A:$AM,D$1,0)="X",U$2,"")</f>
        <v>#VALUE!</v>
      </c>
      <c r="E4897" t="e">
        <f>IF(VLOOKUP($A4897,Parts!$A:$AM,E$1,0)="X",V$2,"")</f>
        <v>#VALUE!</v>
      </c>
      <c r="F4897" t="e">
        <f>IF(VLOOKUP($A4897,Parts!$A:$AM,F$1,0)="X",W$2,"")</f>
        <v>#VALUE!</v>
      </c>
      <c r="G4897" t="e">
        <f>IF(VLOOKUP($A4897,Parts!$A:$AM,G$1,0)="X",X$2,"")</f>
        <v>#VALUE!</v>
      </c>
      <c r="H4897" t="e">
        <f>IF(VLOOKUP($A4897,Parts!$A:$AM,H$1,0)="X",Y$2,"")</f>
        <v>#VALUE!</v>
      </c>
      <c r="I4897" t="e">
        <f>IF(VLOOKUP($A4897,Parts!$A:$AM,I$1,0)="X",Z$2,"")</f>
        <v>#VALUE!</v>
      </c>
      <c r="J4897" t="e">
        <f>IF(VLOOKUP($A4897,Parts!$A:$AM,J$1,0)="X",AA$2,"")</f>
        <v>#VALUE!</v>
      </c>
      <c r="K4897" t="e">
        <f>IF(VLOOKUP($A4897,Parts!$A:$AM,K$1,0)="X",AB$2,"")</f>
        <v>#VALUE!</v>
      </c>
      <c r="L4897" t="e">
        <f>IF(VLOOKUP($A4897,Parts!$A:$AM,L$1,0)="X",AC$2,"")</f>
        <v>#VALUE!</v>
      </c>
      <c r="M4897" t="e">
        <f>IF(VLOOKUP($A4897,Parts!$A:$AM,M$1,0)="X",AD$2,"")</f>
        <v>#VALUE!</v>
      </c>
      <c r="N4897" t="e">
        <f>IF(VLOOKUP($A4897,Parts!$A:$AM,N$1,0)="X",AE$2,"")</f>
        <v>#VALUE!</v>
      </c>
      <c r="O4897" t="e">
        <f>IF(VLOOKUP($A4897,Parts!$A:$AM,O$1,0)="X",AF$2,"")</f>
        <v>#VALUE!</v>
      </c>
      <c r="P4897" t="e">
        <f t="shared" si="77"/>
        <v>#VALUE!</v>
      </c>
    </row>
    <row r="4898" spans="1:16" x14ac:dyDescent="0.25">
      <c r="A4898" t="e">
        <f>Table15[[#This Row],[Name]]</f>
        <v>#VALUE!</v>
      </c>
      <c r="B4898" t="e">
        <f>IF(VLOOKUP($A4898,Parts!$A:$AM,B$1,0)="X",S$2,"")</f>
        <v>#VALUE!</v>
      </c>
      <c r="C4898" t="e">
        <f>IF(VLOOKUP($A4898,Parts!$A:$AM,C$1,0)="X",T$2,"")</f>
        <v>#VALUE!</v>
      </c>
      <c r="D4898" t="e">
        <f>IF(VLOOKUP($A4898,Parts!$A:$AM,D$1,0)="X",U$2,"")</f>
        <v>#VALUE!</v>
      </c>
      <c r="E4898" t="e">
        <f>IF(VLOOKUP($A4898,Parts!$A:$AM,E$1,0)="X",V$2,"")</f>
        <v>#VALUE!</v>
      </c>
      <c r="F4898" t="e">
        <f>IF(VLOOKUP($A4898,Parts!$A:$AM,F$1,0)="X",W$2,"")</f>
        <v>#VALUE!</v>
      </c>
      <c r="G4898" t="e">
        <f>IF(VLOOKUP($A4898,Parts!$A:$AM,G$1,0)="X",X$2,"")</f>
        <v>#VALUE!</v>
      </c>
      <c r="H4898" t="e">
        <f>IF(VLOOKUP($A4898,Parts!$A:$AM,H$1,0)="X",Y$2,"")</f>
        <v>#VALUE!</v>
      </c>
      <c r="I4898" t="e">
        <f>IF(VLOOKUP($A4898,Parts!$A:$AM,I$1,0)="X",Z$2,"")</f>
        <v>#VALUE!</v>
      </c>
      <c r="J4898" t="e">
        <f>IF(VLOOKUP($A4898,Parts!$A:$AM,J$1,0)="X",AA$2,"")</f>
        <v>#VALUE!</v>
      </c>
      <c r="K4898" t="e">
        <f>IF(VLOOKUP($A4898,Parts!$A:$AM,K$1,0)="X",AB$2,"")</f>
        <v>#VALUE!</v>
      </c>
      <c r="L4898" t="e">
        <f>IF(VLOOKUP($A4898,Parts!$A:$AM,L$1,0)="X",AC$2,"")</f>
        <v>#VALUE!</v>
      </c>
      <c r="M4898" t="e">
        <f>IF(VLOOKUP($A4898,Parts!$A:$AM,M$1,0)="X",AD$2,"")</f>
        <v>#VALUE!</v>
      </c>
      <c r="N4898" t="e">
        <f>IF(VLOOKUP($A4898,Parts!$A:$AM,N$1,0)="X",AE$2,"")</f>
        <v>#VALUE!</v>
      </c>
      <c r="O4898" t="e">
        <f>IF(VLOOKUP($A4898,Parts!$A:$AM,O$1,0)="X",AF$2,"")</f>
        <v>#VALUE!</v>
      </c>
      <c r="P4898" t="e">
        <f t="shared" si="77"/>
        <v>#VALUE!</v>
      </c>
    </row>
    <row r="4899" spans="1:16" x14ac:dyDescent="0.25">
      <c r="A4899" t="e">
        <f>Table15[[#This Row],[Name]]</f>
        <v>#VALUE!</v>
      </c>
      <c r="B4899" t="e">
        <f>IF(VLOOKUP($A4899,Parts!$A:$AM,B$1,0)="X",S$2,"")</f>
        <v>#VALUE!</v>
      </c>
      <c r="C4899" t="e">
        <f>IF(VLOOKUP($A4899,Parts!$A:$AM,C$1,0)="X",T$2,"")</f>
        <v>#VALUE!</v>
      </c>
      <c r="D4899" t="e">
        <f>IF(VLOOKUP($A4899,Parts!$A:$AM,D$1,0)="X",U$2,"")</f>
        <v>#VALUE!</v>
      </c>
      <c r="E4899" t="e">
        <f>IF(VLOOKUP($A4899,Parts!$A:$AM,E$1,0)="X",V$2,"")</f>
        <v>#VALUE!</v>
      </c>
      <c r="F4899" t="e">
        <f>IF(VLOOKUP($A4899,Parts!$A:$AM,F$1,0)="X",W$2,"")</f>
        <v>#VALUE!</v>
      </c>
      <c r="G4899" t="e">
        <f>IF(VLOOKUP($A4899,Parts!$A:$AM,G$1,0)="X",X$2,"")</f>
        <v>#VALUE!</v>
      </c>
      <c r="H4899" t="e">
        <f>IF(VLOOKUP($A4899,Parts!$A:$AM,H$1,0)="X",Y$2,"")</f>
        <v>#VALUE!</v>
      </c>
      <c r="I4899" t="e">
        <f>IF(VLOOKUP($A4899,Parts!$A:$AM,I$1,0)="X",Z$2,"")</f>
        <v>#VALUE!</v>
      </c>
      <c r="J4899" t="e">
        <f>IF(VLOOKUP($A4899,Parts!$A:$AM,J$1,0)="X",AA$2,"")</f>
        <v>#VALUE!</v>
      </c>
      <c r="K4899" t="e">
        <f>IF(VLOOKUP($A4899,Parts!$A:$AM,K$1,0)="X",AB$2,"")</f>
        <v>#VALUE!</v>
      </c>
      <c r="L4899" t="e">
        <f>IF(VLOOKUP($A4899,Parts!$A:$AM,L$1,0)="X",AC$2,"")</f>
        <v>#VALUE!</v>
      </c>
      <c r="M4899" t="e">
        <f>IF(VLOOKUP($A4899,Parts!$A:$AM,M$1,0)="X",AD$2,"")</f>
        <v>#VALUE!</v>
      </c>
      <c r="N4899" t="e">
        <f>IF(VLOOKUP($A4899,Parts!$A:$AM,N$1,0)="X",AE$2,"")</f>
        <v>#VALUE!</v>
      </c>
      <c r="O4899" t="e">
        <f>IF(VLOOKUP($A4899,Parts!$A:$AM,O$1,0)="X",AF$2,"")</f>
        <v>#VALUE!</v>
      </c>
      <c r="P4899" t="e">
        <f t="shared" si="77"/>
        <v>#VALUE!</v>
      </c>
    </row>
    <row r="4900" spans="1:16" x14ac:dyDescent="0.25">
      <c r="A4900" t="e">
        <f>Table15[[#This Row],[Name]]</f>
        <v>#VALUE!</v>
      </c>
      <c r="B4900" t="e">
        <f>IF(VLOOKUP($A4900,Parts!$A:$AM,B$1,0)="X",S$2,"")</f>
        <v>#VALUE!</v>
      </c>
      <c r="C4900" t="e">
        <f>IF(VLOOKUP($A4900,Parts!$A:$AM,C$1,0)="X",T$2,"")</f>
        <v>#VALUE!</v>
      </c>
      <c r="D4900" t="e">
        <f>IF(VLOOKUP($A4900,Parts!$A:$AM,D$1,0)="X",U$2,"")</f>
        <v>#VALUE!</v>
      </c>
      <c r="E4900" t="e">
        <f>IF(VLOOKUP($A4900,Parts!$A:$AM,E$1,0)="X",V$2,"")</f>
        <v>#VALUE!</v>
      </c>
      <c r="F4900" t="e">
        <f>IF(VLOOKUP($A4900,Parts!$A:$AM,F$1,0)="X",W$2,"")</f>
        <v>#VALUE!</v>
      </c>
      <c r="G4900" t="e">
        <f>IF(VLOOKUP($A4900,Parts!$A:$AM,G$1,0)="X",X$2,"")</f>
        <v>#VALUE!</v>
      </c>
      <c r="H4900" t="e">
        <f>IF(VLOOKUP($A4900,Parts!$A:$AM,H$1,0)="X",Y$2,"")</f>
        <v>#VALUE!</v>
      </c>
      <c r="I4900" t="e">
        <f>IF(VLOOKUP($A4900,Parts!$A:$AM,I$1,0)="X",Z$2,"")</f>
        <v>#VALUE!</v>
      </c>
      <c r="J4900" t="e">
        <f>IF(VLOOKUP($A4900,Parts!$A:$AM,J$1,0)="X",AA$2,"")</f>
        <v>#VALUE!</v>
      </c>
      <c r="K4900" t="e">
        <f>IF(VLOOKUP($A4900,Parts!$A:$AM,K$1,0)="X",AB$2,"")</f>
        <v>#VALUE!</v>
      </c>
      <c r="L4900" t="e">
        <f>IF(VLOOKUP($A4900,Parts!$A:$AM,L$1,0)="X",AC$2,"")</f>
        <v>#VALUE!</v>
      </c>
      <c r="M4900" t="e">
        <f>IF(VLOOKUP($A4900,Parts!$A:$AM,M$1,0)="X",AD$2,"")</f>
        <v>#VALUE!</v>
      </c>
      <c r="N4900" t="e">
        <f>IF(VLOOKUP($A4900,Parts!$A:$AM,N$1,0)="X",AE$2,"")</f>
        <v>#VALUE!</v>
      </c>
      <c r="O4900" t="e">
        <f>IF(VLOOKUP($A4900,Parts!$A:$AM,O$1,0)="X",AF$2,"")</f>
        <v>#VALUE!</v>
      </c>
      <c r="P4900" t="e">
        <f t="shared" si="77"/>
        <v>#VALUE!</v>
      </c>
    </row>
    <row r="4901" spans="1:16" x14ac:dyDescent="0.25">
      <c r="A4901" t="e">
        <f>Table15[[#This Row],[Name]]</f>
        <v>#VALUE!</v>
      </c>
      <c r="B4901" t="e">
        <f>IF(VLOOKUP($A4901,Parts!$A:$AM,B$1,0)="X",S$2,"")</f>
        <v>#VALUE!</v>
      </c>
      <c r="C4901" t="e">
        <f>IF(VLOOKUP($A4901,Parts!$A:$AM,C$1,0)="X",T$2,"")</f>
        <v>#VALUE!</v>
      </c>
      <c r="D4901" t="e">
        <f>IF(VLOOKUP($A4901,Parts!$A:$AM,D$1,0)="X",U$2,"")</f>
        <v>#VALUE!</v>
      </c>
      <c r="E4901" t="e">
        <f>IF(VLOOKUP($A4901,Parts!$A:$AM,E$1,0)="X",V$2,"")</f>
        <v>#VALUE!</v>
      </c>
      <c r="F4901" t="e">
        <f>IF(VLOOKUP($A4901,Parts!$A:$AM,F$1,0)="X",W$2,"")</f>
        <v>#VALUE!</v>
      </c>
      <c r="G4901" t="e">
        <f>IF(VLOOKUP($A4901,Parts!$A:$AM,G$1,0)="X",X$2,"")</f>
        <v>#VALUE!</v>
      </c>
      <c r="H4901" t="e">
        <f>IF(VLOOKUP($A4901,Parts!$A:$AM,H$1,0)="X",Y$2,"")</f>
        <v>#VALUE!</v>
      </c>
      <c r="I4901" t="e">
        <f>IF(VLOOKUP($A4901,Parts!$A:$AM,I$1,0)="X",Z$2,"")</f>
        <v>#VALUE!</v>
      </c>
      <c r="J4901" t="e">
        <f>IF(VLOOKUP($A4901,Parts!$A:$AM,J$1,0)="X",AA$2,"")</f>
        <v>#VALUE!</v>
      </c>
      <c r="K4901" t="e">
        <f>IF(VLOOKUP($A4901,Parts!$A:$AM,K$1,0)="X",AB$2,"")</f>
        <v>#VALUE!</v>
      </c>
      <c r="L4901" t="e">
        <f>IF(VLOOKUP($A4901,Parts!$A:$AM,L$1,0)="X",AC$2,"")</f>
        <v>#VALUE!</v>
      </c>
      <c r="M4901" t="e">
        <f>IF(VLOOKUP($A4901,Parts!$A:$AM,M$1,0)="X",AD$2,"")</f>
        <v>#VALUE!</v>
      </c>
      <c r="N4901" t="e">
        <f>IF(VLOOKUP($A4901,Parts!$A:$AM,N$1,0)="X",AE$2,"")</f>
        <v>#VALUE!</v>
      </c>
      <c r="O4901" t="e">
        <f>IF(VLOOKUP($A4901,Parts!$A:$AM,O$1,0)="X",AF$2,"")</f>
        <v>#VALUE!</v>
      </c>
      <c r="P4901" t="e">
        <f t="shared" si="77"/>
        <v>#VALUE!</v>
      </c>
    </row>
    <row r="4902" spans="1:16" x14ac:dyDescent="0.25">
      <c r="A4902" t="e">
        <f>Table15[[#This Row],[Name]]</f>
        <v>#VALUE!</v>
      </c>
      <c r="B4902" t="e">
        <f>IF(VLOOKUP($A4902,Parts!$A:$AM,B$1,0)="X",S$2,"")</f>
        <v>#VALUE!</v>
      </c>
      <c r="C4902" t="e">
        <f>IF(VLOOKUP($A4902,Parts!$A:$AM,C$1,0)="X",T$2,"")</f>
        <v>#VALUE!</v>
      </c>
      <c r="D4902" t="e">
        <f>IF(VLOOKUP($A4902,Parts!$A:$AM,D$1,0)="X",U$2,"")</f>
        <v>#VALUE!</v>
      </c>
      <c r="E4902" t="e">
        <f>IF(VLOOKUP($A4902,Parts!$A:$AM,E$1,0)="X",V$2,"")</f>
        <v>#VALUE!</v>
      </c>
      <c r="F4902" t="e">
        <f>IF(VLOOKUP($A4902,Parts!$A:$AM,F$1,0)="X",W$2,"")</f>
        <v>#VALUE!</v>
      </c>
      <c r="G4902" t="e">
        <f>IF(VLOOKUP($A4902,Parts!$A:$AM,G$1,0)="X",X$2,"")</f>
        <v>#VALUE!</v>
      </c>
      <c r="H4902" t="e">
        <f>IF(VLOOKUP($A4902,Parts!$A:$AM,H$1,0)="X",Y$2,"")</f>
        <v>#VALUE!</v>
      </c>
      <c r="I4902" t="e">
        <f>IF(VLOOKUP($A4902,Parts!$A:$AM,I$1,0)="X",Z$2,"")</f>
        <v>#VALUE!</v>
      </c>
      <c r="J4902" t="e">
        <f>IF(VLOOKUP($A4902,Parts!$A:$AM,J$1,0)="X",AA$2,"")</f>
        <v>#VALUE!</v>
      </c>
      <c r="K4902" t="e">
        <f>IF(VLOOKUP($A4902,Parts!$A:$AM,K$1,0)="X",AB$2,"")</f>
        <v>#VALUE!</v>
      </c>
      <c r="L4902" t="e">
        <f>IF(VLOOKUP($A4902,Parts!$A:$AM,L$1,0)="X",AC$2,"")</f>
        <v>#VALUE!</v>
      </c>
      <c r="M4902" t="e">
        <f>IF(VLOOKUP($A4902,Parts!$A:$AM,M$1,0)="X",AD$2,"")</f>
        <v>#VALUE!</v>
      </c>
      <c r="N4902" t="e">
        <f>IF(VLOOKUP($A4902,Parts!$A:$AM,N$1,0)="X",AE$2,"")</f>
        <v>#VALUE!</v>
      </c>
      <c r="O4902" t="e">
        <f>IF(VLOOKUP($A4902,Parts!$A:$AM,O$1,0)="X",AF$2,"")</f>
        <v>#VALUE!</v>
      </c>
      <c r="P4902" t="e">
        <f t="shared" si="77"/>
        <v>#VALUE!</v>
      </c>
    </row>
    <row r="4903" spans="1:16" x14ac:dyDescent="0.25">
      <c r="A4903" t="e">
        <f>Table15[[#This Row],[Name]]</f>
        <v>#VALUE!</v>
      </c>
      <c r="B4903" t="e">
        <f>IF(VLOOKUP($A4903,Parts!$A:$AM,B$1,0)="X",S$2,"")</f>
        <v>#VALUE!</v>
      </c>
      <c r="C4903" t="e">
        <f>IF(VLOOKUP($A4903,Parts!$A:$AM,C$1,0)="X",T$2,"")</f>
        <v>#VALUE!</v>
      </c>
      <c r="D4903" t="e">
        <f>IF(VLOOKUP($A4903,Parts!$A:$AM,D$1,0)="X",U$2,"")</f>
        <v>#VALUE!</v>
      </c>
      <c r="E4903" t="e">
        <f>IF(VLOOKUP($A4903,Parts!$A:$AM,E$1,0)="X",V$2,"")</f>
        <v>#VALUE!</v>
      </c>
      <c r="F4903" t="e">
        <f>IF(VLOOKUP($A4903,Parts!$A:$AM,F$1,0)="X",W$2,"")</f>
        <v>#VALUE!</v>
      </c>
      <c r="G4903" t="e">
        <f>IF(VLOOKUP($A4903,Parts!$A:$AM,G$1,0)="X",X$2,"")</f>
        <v>#VALUE!</v>
      </c>
      <c r="H4903" t="e">
        <f>IF(VLOOKUP($A4903,Parts!$A:$AM,H$1,0)="X",Y$2,"")</f>
        <v>#VALUE!</v>
      </c>
      <c r="I4903" t="e">
        <f>IF(VLOOKUP($A4903,Parts!$A:$AM,I$1,0)="X",Z$2,"")</f>
        <v>#VALUE!</v>
      </c>
      <c r="J4903" t="e">
        <f>IF(VLOOKUP($A4903,Parts!$A:$AM,J$1,0)="X",AA$2,"")</f>
        <v>#VALUE!</v>
      </c>
      <c r="K4903" t="e">
        <f>IF(VLOOKUP($A4903,Parts!$A:$AM,K$1,0)="X",AB$2,"")</f>
        <v>#VALUE!</v>
      </c>
      <c r="L4903" t="e">
        <f>IF(VLOOKUP($A4903,Parts!$A:$AM,L$1,0)="X",AC$2,"")</f>
        <v>#VALUE!</v>
      </c>
      <c r="M4903" t="e">
        <f>IF(VLOOKUP($A4903,Parts!$A:$AM,M$1,0)="X",AD$2,"")</f>
        <v>#VALUE!</v>
      </c>
      <c r="N4903" t="e">
        <f>IF(VLOOKUP($A4903,Parts!$A:$AM,N$1,0)="X",AE$2,"")</f>
        <v>#VALUE!</v>
      </c>
      <c r="O4903" t="e">
        <f>IF(VLOOKUP($A4903,Parts!$A:$AM,O$1,0)="X",AF$2,"")</f>
        <v>#VALUE!</v>
      </c>
      <c r="P4903" t="e">
        <f t="shared" si="77"/>
        <v>#VALUE!</v>
      </c>
    </row>
    <row r="4904" spans="1:16" x14ac:dyDescent="0.25">
      <c r="A4904" t="e">
        <f>Table15[[#This Row],[Name]]</f>
        <v>#VALUE!</v>
      </c>
      <c r="B4904" t="e">
        <f>IF(VLOOKUP($A4904,Parts!$A:$AM,B$1,0)="X",S$2,"")</f>
        <v>#VALUE!</v>
      </c>
      <c r="C4904" t="e">
        <f>IF(VLOOKUP($A4904,Parts!$A:$AM,C$1,0)="X",T$2,"")</f>
        <v>#VALUE!</v>
      </c>
      <c r="D4904" t="e">
        <f>IF(VLOOKUP($A4904,Parts!$A:$AM,D$1,0)="X",U$2,"")</f>
        <v>#VALUE!</v>
      </c>
      <c r="E4904" t="e">
        <f>IF(VLOOKUP($A4904,Parts!$A:$AM,E$1,0)="X",V$2,"")</f>
        <v>#VALUE!</v>
      </c>
      <c r="F4904" t="e">
        <f>IF(VLOOKUP($A4904,Parts!$A:$AM,F$1,0)="X",W$2,"")</f>
        <v>#VALUE!</v>
      </c>
      <c r="G4904" t="e">
        <f>IF(VLOOKUP($A4904,Parts!$A:$AM,G$1,0)="X",X$2,"")</f>
        <v>#VALUE!</v>
      </c>
      <c r="H4904" t="e">
        <f>IF(VLOOKUP($A4904,Parts!$A:$AM,H$1,0)="X",Y$2,"")</f>
        <v>#VALUE!</v>
      </c>
      <c r="I4904" t="e">
        <f>IF(VLOOKUP($A4904,Parts!$A:$AM,I$1,0)="X",Z$2,"")</f>
        <v>#VALUE!</v>
      </c>
      <c r="J4904" t="e">
        <f>IF(VLOOKUP($A4904,Parts!$A:$AM,J$1,0)="X",AA$2,"")</f>
        <v>#VALUE!</v>
      </c>
      <c r="K4904" t="e">
        <f>IF(VLOOKUP($A4904,Parts!$A:$AM,K$1,0)="X",AB$2,"")</f>
        <v>#VALUE!</v>
      </c>
      <c r="L4904" t="e">
        <f>IF(VLOOKUP($A4904,Parts!$A:$AM,L$1,0)="X",AC$2,"")</f>
        <v>#VALUE!</v>
      </c>
      <c r="M4904" t="e">
        <f>IF(VLOOKUP($A4904,Parts!$A:$AM,M$1,0)="X",AD$2,"")</f>
        <v>#VALUE!</v>
      </c>
      <c r="N4904" t="e">
        <f>IF(VLOOKUP($A4904,Parts!$A:$AM,N$1,0)="X",AE$2,"")</f>
        <v>#VALUE!</v>
      </c>
      <c r="O4904" t="e">
        <f>IF(VLOOKUP($A4904,Parts!$A:$AM,O$1,0)="X",AF$2,"")</f>
        <v>#VALUE!</v>
      </c>
      <c r="P4904" t="e">
        <f t="shared" si="77"/>
        <v>#VALUE!</v>
      </c>
    </row>
    <row r="4905" spans="1:16" x14ac:dyDescent="0.25">
      <c r="A4905" t="e">
        <f>Table15[[#This Row],[Name]]</f>
        <v>#VALUE!</v>
      </c>
      <c r="B4905" t="e">
        <f>IF(VLOOKUP($A4905,Parts!$A:$AM,B$1,0)="X",S$2,"")</f>
        <v>#VALUE!</v>
      </c>
      <c r="C4905" t="e">
        <f>IF(VLOOKUP($A4905,Parts!$A:$AM,C$1,0)="X",T$2,"")</f>
        <v>#VALUE!</v>
      </c>
      <c r="D4905" t="e">
        <f>IF(VLOOKUP($A4905,Parts!$A:$AM,D$1,0)="X",U$2,"")</f>
        <v>#VALUE!</v>
      </c>
      <c r="E4905" t="e">
        <f>IF(VLOOKUP($A4905,Parts!$A:$AM,E$1,0)="X",V$2,"")</f>
        <v>#VALUE!</v>
      </c>
      <c r="F4905" t="e">
        <f>IF(VLOOKUP($A4905,Parts!$A:$AM,F$1,0)="X",W$2,"")</f>
        <v>#VALUE!</v>
      </c>
      <c r="G4905" t="e">
        <f>IF(VLOOKUP($A4905,Parts!$A:$AM,G$1,0)="X",X$2,"")</f>
        <v>#VALUE!</v>
      </c>
      <c r="H4905" t="e">
        <f>IF(VLOOKUP($A4905,Parts!$A:$AM,H$1,0)="X",Y$2,"")</f>
        <v>#VALUE!</v>
      </c>
      <c r="I4905" t="e">
        <f>IF(VLOOKUP($A4905,Parts!$A:$AM,I$1,0)="X",Z$2,"")</f>
        <v>#VALUE!</v>
      </c>
      <c r="J4905" t="e">
        <f>IF(VLOOKUP($A4905,Parts!$A:$AM,J$1,0)="X",AA$2,"")</f>
        <v>#VALUE!</v>
      </c>
      <c r="K4905" t="e">
        <f>IF(VLOOKUP($A4905,Parts!$A:$AM,K$1,0)="X",AB$2,"")</f>
        <v>#VALUE!</v>
      </c>
      <c r="L4905" t="e">
        <f>IF(VLOOKUP($A4905,Parts!$A:$AM,L$1,0)="X",AC$2,"")</f>
        <v>#VALUE!</v>
      </c>
      <c r="M4905" t="e">
        <f>IF(VLOOKUP($A4905,Parts!$A:$AM,M$1,0)="X",AD$2,"")</f>
        <v>#VALUE!</v>
      </c>
      <c r="N4905" t="e">
        <f>IF(VLOOKUP($A4905,Parts!$A:$AM,N$1,0)="X",AE$2,"")</f>
        <v>#VALUE!</v>
      </c>
      <c r="O4905" t="e">
        <f>IF(VLOOKUP($A4905,Parts!$A:$AM,O$1,0)="X",AF$2,"")</f>
        <v>#VALUE!</v>
      </c>
      <c r="P4905" t="e">
        <f t="shared" si="77"/>
        <v>#VALUE!</v>
      </c>
    </row>
    <row r="4906" spans="1:16" x14ac:dyDescent="0.25">
      <c r="A4906" t="e">
        <f>Table15[[#This Row],[Name]]</f>
        <v>#VALUE!</v>
      </c>
      <c r="B4906" t="e">
        <f>IF(VLOOKUP($A4906,Parts!$A:$AM,B$1,0)="X",S$2,"")</f>
        <v>#VALUE!</v>
      </c>
      <c r="C4906" t="e">
        <f>IF(VLOOKUP($A4906,Parts!$A:$AM,C$1,0)="X",T$2,"")</f>
        <v>#VALUE!</v>
      </c>
      <c r="D4906" t="e">
        <f>IF(VLOOKUP($A4906,Parts!$A:$AM,D$1,0)="X",U$2,"")</f>
        <v>#VALUE!</v>
      </c>
      <c r="E4906" t="e">
        <f>IF(VLOOKUP($A4906,Parts!$A:$AM,E$1,0)="X",V$2,"")</f>
        <v>#VALUE!</v>
      </c>
      <c r="F4906" t="e">
        <f>IF(VLOOKUP($A4906,Parts!$A:$AM,F$1,0)="X",W$2,"")</f>
        <v>#VALUE!</v>
      </c>
      <c r="G4906" t="e">
        <f>IF(VLOOKUP($A4906,Parts!$A:$AM,G$1,0)="X",X$2,"")</f>
        <v>#VALUE!</v>
      </c>
      <c r="H4906" t="e">
        <f>IF(VLOOKUP($A4906,Parts!$A:$AM,H$1,0)="X",Y$2,"")</f>
        <v>#VALUE!</v>
      </c>
      <c r="I4906" t="e">
        <f>IF(VLOOKUP($A4906,Parts!$A:$AM,I$1,0)="X",Z$2,"")</f>
        <v>#VALUE!</v>
      </c>
      <c r="J4906" t="e">
        <f>IF(VLOOKUP($A4906,Parts!$A:$AM,J$1,0)="X",AA$2,"")</f>
        <v>#VALUE!</v>
      </c>
      <c r="K4906" t="e">
        <f>IF(VLOOKUP($A4906,Parts!$A:$AM,K$1,0)="X",AB$2,"")</f>
        <v>#VALUE!</v>
      </c>
      <c r="L4906" t="e">
        <f>IF(VLOOKUP($A4906,Parts!$A:$AM,L$1,0)="X",AC$2,"")</f>
        <v>#VALUE!</v>
      </c>
      <c r="M4906" t="e">
        <f>IF(VLOOKUP($A4906,Parts!$A:$AM,M$1,0)="X",AD$2,"")</f>
        <v>#VALUE!</v>
      </c>
      <c r="N4906" t="e">
        <f>IF(VLOOKUP($A4906,Parts!$A:$AM,N$1,0)="X",AE$2,"")</f>
        <v>#VALUE!</v>
      </c>
      <c r="O4906" t="e">
        <f>IF(VLOOKUP($A4906,Parts!$A:$AM,O$1,0)="X",AF$2,"")</f>
        <v>#VALUE!</v>
      </c>
      <c r="P4906" t="e">
        <f t="shared" si="77"/>
        <v>#VALUE!</v>
      </c>
    </row>
    <row r="4907" spans="1:16" x14ac:dyDescent="0.25">
      <c r="A4907" t="e">
        <f>Table15[[#This Row],[Name]]</f>
        <v>#VALUE!</v>
      </c>
      <c r="B4907" t="e">
        <f>IF(VLOOKUP($A4907,Parts!$A:$AM,B$1,0)="X",S$2,"")</f>
        <v>#VALUE!</v>
      </c>
      <c r="C4907" t="e">
        <f>IF(VLOOKUP($A4907,Parts!$A:$AM,C$1,0)="X",T$2,"")</f>
        <v>#VALUE!</v>
      </c>
      <c r="D4907" t="e">
        <f>IF(VLOOKUP($A4907,Parts!$A:$AM,D$1,0)="X",U$2,"")</f>
        <v>#VALUE!</v>
      </c>
      <c r="E4907" t="e">
        <f>IF(VLOOKUP($A4907,Parts!$A:$AM,E$1,0)="X",V$2,"")</f>
        <v>#VALUE!</v>
      </c>
      <c r="F4907" t="e">
        <f>IF(VLOOKUP($A4907,Parts!$A:$AM,F$1,0)="X",W$2,"")</f>
        <v>#VALUE!</v>
      </c>
      <c r="G4907" t="e">
        <f>IF(VLOOKUP($A4907,Parts!$A:$AM,G$1,0)="X",X$2,"")</f>
        <v>#VALUE!</v>
      </c>
      <c r="H4907" t="e">
        <f>IF(VLOOKUP($A4907,Parts!$A:$AM,H$1,0)="X",Y$2,"")</f>
        <v>#VALUE!</v>
      </c>
      <c r="I4907" t="e">
        <f>IF(VLOOKUP($A4907,Parts!$A:$AM,I$1,0)="X",Z$2,"")</f>
        <v>#VALUE!</v>
      </c>
      <c r="J4907" t="e">
        <f>IF(VLOOKUP($A4907,Parts!$A:$AM,J$1,0)="X",AA$2,"")</f>
        <v>#VALUE!</v>
      </c>
      <c r="K4907" t="e">
        <f>IF(VLOOKUP($A4907,Parts!$A:$AM,K$1,0)="X",AB$2,"")</f>
        <v>#VALUE!</v>
      </c>
      <c r="L4907" t="e">
        <f>IF(VLOOKUP($A4907,Parts!$A:$AM,L$1,0)="X",AC$2,"")</f>
        <v>#VALUE!</v>
      </c>
      <c r="M4907" t="e">
        <f>IF(VLOOKUP($A4907,Parts!$A:$AM,M$1,0)="X",AD$2,"")</f>
        <v>#VALUE!</v>
      </c>
      <c r="N4907" t="e">
        <f>IF(VLOOKUP($A4907,Parts!$A:$AM,N$1,0)="X",AE$2,"")</f>
        <v>#VALUE!</v>
      </c>
      <c r="O4907" t="e">
        <f>IF(VLOOKUP($A4907,Parts!$A:$AM,O$1,0)="X",AF$2,"")</f>
        <v>#VALUE!</v>
      </c>
      <c r="P4907" t="e">
        <f t="shared" si="77"/>
        <v>#VALUE!</v>
      </c>
    </row>
    <row r="4908" spans="1:16" x14ac:dyDescent="0.25">
      <c r="A4908" t="e">
        <f>Table15[[#This Row],[Name]]</f>
        <v>#VALUE!</v>
      </c>
      <c r="B4908" t="e">
        <f>IF(VLOOKUP($A4908,Parts!$A:$AM,B$1,0)="X",S$2,"")</f>
        <v>#VALUE!</v>
      </c>
      <c r="C4908" t="e">
        <f>IF(VLOOKUP($A4908,Parts!$A:$AM,C$1,0)="X",T$2,"")</f>
        <v>#VALUE!</v>
      </c>
      <c r="D4908" t="e">
        <f>IF(VLOOKUP($A4908,Parts!$A:$AM,D$1,0)="X",U$2,"")</f>
        <v>#VALUE!</v>
      </c>
      <c r="E4908" t="e">
        <f>IF(VLOOKUP($A4908,Parts!$A:$AM,E$1,0)="X",V$2,"")</f>
        <v>#VALUE!</v>
      </c>
      <c r="F4908" t="e">
        <f>IF(VLOOKUP($A4908,Parts!$A:$AM,F$1,0)="X",W$2,"")</f>
        <v>#VALUE!</v>
      </c>
      <c r="G4908" t="e">
        <f>IF(VLOOKUP($A4908,Parts!$A:$AM,G$1,0)="X",X$2,"")</f>
        <v>#VALUE!</v>
      </c>
      <c r="H4908" t="e">
        <f>IF(VLOOKUP($A4908,Parts!$A:$AM,H$1,0)="X",Y$2,"")</f>
        <v>#VALUE!</v>
      </c>
      <c r="I4908" t="e">
        <f>IF(VLOOKUP($A4908,Parts!$A:$AM,I$1,0)="X",Z$2,"")</f>
        <v>#VALUE!</v>
      </c>
      <c r="J4908" t="e">
        <f>IF(VLOOKUP($A4908,Parts!$A:$AM,J$1,0)="X",AA$2,"")</f>
        <v>#VALUE!</v>
      </c>
      <c r="K4908" t="e">
        <f>IF(VLOOKUP($A4908,Parts!$A:$AM,K$1,0)="X",AB$2,"")</f>
        <v>#VALUE!</v>
      </c>
      <c r="L4908" t="e">
        <f>IF(VLOOKUP($A4908,Parts!$A:$AM,L$1,0)="X",AC$2,"")</f>
        <v>#VALUE!</v>
      </c>
      <c r="M4908" t="e">
        <f>IF(VLOOKUP($A4908,Parts!$A:$AM,M$1,0)="X",AD$2,"")</f>
        <v>#VALUE!</v>
      </c>
      <c r="N4908" t="e">
        <f>IF(VLOOKUP($A4908,Parts!$A:$AM,N$1,0)="X",AE$2,"")</f>
        <v>#VALUE!</v>
      </c>
      <c r="O4908" t="e">
        <f>IF(VLOOKUP($A4908,Parts!$A:$AM,O$1,0)="X",AF$2,"")</f>
        <v>#VALUE!</v>
      </c>
      <c r="P4908" t="e">
        <f t="shared" si="77"/>
        <v>#VALUE!</v>
      </c>
    </row>
    <row r="4909" spans="1:16" x14ac:dyDescent="0.25">
      <c r="A4909" t="e">
        <f>Table15[[#This Row],[Name]]</f>
        <v>#VALUE!</v>
      </c>
      <c r="B4909" t="e">
        <f>IF(VLOOKUP($A4909,Parts!$A:$AM,B$1,0)="X",S$2,"")</f>
        <v>#VALUE!</v>
      </c>
      <c r="C4909" t="e">
        <f>IF(VLOOKUP($A4909,Parts!$A:$AM,C$1,0)="X",T$2,"")</f>
        <v>#VALUE!</v>
      </c>
      <c r="D4909" t="e">
        <f>IF(VLOOKUP($A4909,Parts!$A:$AM,D$1,0)="X",U$2,"")</f>
        <v>#VALUE!</v>
      </c>
      <c r="E4909" t="e">
        <f>IF(VLOOKUP($A4909,Parts!$A:$AM,E$1,0)="X",V$2,"")</f>
        <v>#VALUE!</v>
      </c>
      <c r="F4909" t="e">
        <f>IF(VLOOKUP($A4909,Parts!$A:$AM,F$1,0)="X",W$2,"")</f>
        <v>#VALUE!</v>
      </c>
      <c r="G4909" t="e">
        <f>IF(VLOOKUP($A4909,Parts!$A:$AM,G$1,0)="X",X$2,"")</f>
        <v>#VALUE!</v>
      </c>
      <c r="H4909" t="e">
        <f>IF(VLOOKUP($A4909,Parts!$A:$AM,H$1,0)="X",Y$2,"")</f>
        <v>#VALUE!</v>
      </c>
      <c r="I4909" t="e">
        <f>IF(VLOOKUP($A4909,Parts!$A:$AM,I$1,0)="X",Z$2,"")</f>
        <v>#VALUE!</v>
      </c>
      <c r="J4909" t="e">
        <f>IF(VLOOKUP($A4909,Parts!$A:$AM,J$1,0)="X",AA$2,"")</f>
        <v>#VALUE!</v>
      </c>
      <c r="K4909" t="e">
        <f>IF(VLOOKUP($A4909,Parts!$A:$AM,K$1,0)="X",AB$2,"")</f>
        <v>#VALUE!</v>
      </c>
      <c r="L4909" t="e">
        <f>IF(VLOOKUP($A4909,Parts!$A:$AM,L$1,0)="X",AC$2,"")</f>
        <v>#VALUE!</v>
      </c>
      <c r="M4909" t="e">
        <f>IF(VLOOKUP($A4909,Parts!$A:$AM,M$1,0)="X",AD$2,"")</f>
        <v>#VALUE!</v>
      </c>
      <c r="N4909" t="e">
        <f>IF(VLOOKUP($A4909,Parts!$A:$AM,N$1,0)="X",AE$2,"")</f>
        <v>#VALUE!</v>
      </c>
      <c r="O4909" t="e">
        <f>IF(VLOOKUP($A4909,Parts!$A:$AM,O$1,0)="X",AF$2,"")</f>
        <v>#VALUE!</v>
      </c>
      <c r="P4909" t="e">
        <f t="shared" si="77"/>
        <v>#VALUE!</v>
      </c>
    </row>
    <row r="4910" spans="1:16" x14ac:dyDescent="0.25">
      <c r="A4910" t="e">
        <f>Table15[[#This Row],[Name]]</f>
        <v>#VALUE!</v>
      </c>
      <c r="B4910" t="e">
        <f>IF(VLOOKUP($A4910,Parts!$A:$AM,B$1,0)="X",S$2,"")</f>
        <v>#VALUE!</v>
      </c>
      <c r="C4910" t="e">
        <f>IF(VLOOKUP($A4910,Parts!$A:$AM,C$1,0)="X",T$2,"")</f>
        <v>#VALUE!</v>
      </c>
      <c r="D4910" t="e">
        <f>IF(VLOOKUP($A4910,Parts!$A:$AM,D$1,0)="X",U$2,"")</f>
        <v>#VALUE!</v>
      </c>
      <c r="E4910" t="e">
        <f>IF(VLOOKUP($A4910,Parts!$A:$AM,E$1,0)="X",V$2,"")</f>
        <v>#VALUE!</v>
      </c>
      <c r="F4910" t="e">
        <f>IF(VLOOKUP($A4910,Parts!$A:$AM,F$1,0)="X",W$2,"")</f>
        <v>#VALUE!</v>
      </c>
      <c r="G4910" t="e">
        <f>IF(VLOOKUP($A4910,Parts!$A:$AM,G$1,0)="X",X$2,"")</f>
        <v>#VALUE!</v>
      </c>
      <c r="H4910" t="e">
        <f>IF(VLOOKUP($A4910,Parts!$A:$AM,H$1,0)="X",Y$2,"")</f>
        <v>#VALUE!</v>
      </c>
      <c r="I4910" t="e">
        <f>IF(VLOOKUP($A4910,Parts!$A:$AM,I$1,0)="X",Z$2,"")</f>
        <v>#VALUE!</v>
      </c>
      <c r="J4910" t="e">
        <f>IF(VLOOKUP($A4910,Parts!$A:$AM,J$1,0)="X",AA$2,"")</f>
        <v>#VALUE!</v>
      </c>
      <c r="K4910" t="e">
        <f>IF(VLOOKUP($A4910,Parts!$A:$AM,K$1,0)="X",AB$2,"")</f>
        <v>#VALUE!</v>
      </c>
      <c r="L4910" t="e">
        <f>IF(VLOOKUP($A4910,Parts!$A:$AM,L$1,0)="X",AC$2,"")</f>
        <v>#VALUE!</v>
      </c>
      <c r="M4910" t="e">
        <f>IF(VLOOKUP($A4910,Parts!$A:$AM,M$1,0)="X",AD$2,"")</f>
        <v>#VALUE!</v>
      </c>
      <c r="N4910" t="e">
        <f>IF(VLOOKUP($A4910,Parts!$A:$AM,N$1,0)="X",AE$2,"")</f>
        <v>#VALUE!</v>
      </c>
      <c r="O4910" t="e">
        <f>IF(VLOOKUP($A4910,Parts!$A:$AM,O$1,0)="X",AF$2,"")</f>
        <v>#VALUE!</v>
      </c>
      <c r="P4910" t="e">
        <f t="shared" si="77"/>
        <v>#VALUE!</v>
      </c>
    </row>
    <row r="4911" spans="1:16" x14ac:dyDescent="0.25">
      <c r="A4911" t="e">
        <f>Table15[[#This Row],[Name]]</f>
        <v>#VALUE!</v>
      </c>
      <c r="B4911" t="e">
        <f>IF(VLOOKUP($A4911,Parts!$A:$AM,B$1,0)="X",S$2,"")</f>
        <v>#VALUE!</v>
      </c>
      <c r="C4911" t="e">
        <f>IF(VLOOKUP($A4911,Parts!$A:$AM,C$1,0)="X",T$2,"")</f>
        <v>#VALUE!</v>
      </c>
      <c r="D4911" t="e">
        <f>IF(VLOOKUP($A4911,Parts!$A:$AM,D$1,0)="X",U$2,"")</f>
        <v>#VALUE!</v>
      </c>
      <c r="E4911" t="e">
        <f>IF(VLOOKUP($A4911,Parts!$A:$AM,E$1,0)="X",V$2,"")</f>
        <v>#VALUE!</v>
      </c>
      <c r="F4911" t="e">
        <f>IF(VLOOKUP($A4911,Parts!$A:$AM,F$1,0)="X",W$2,"")</f>
        <v>#VALUE!</v>
      </c>
      <c r="G4911" t="e">
        <f>IF(VLOOKUP($A4911,Parts!$A:$AM,G$1,0)="X",X$2,"")</f>
        <v>#VALUE!</v>
      </c>
      <c r="H4911" t="e">
        <f>IF(VLOOKUP($A4911,Parts!$A:$AM,H$1,0)="X",Y$2,"")</f>
        <v>#VALUE!</v>
      </c>
      <c r="I4911" t="e">
        <f>IF(VLOOKUP($A4911,Parts!$A:$AM,I$1,0)="X",Z$2,"")</f>
        <v>#VALUE!</v>
      </c>
      <c r="J4911" t="e">
        <f>IF(VLOOKUP($A4911,Parts!$A:$AM,J$1,0)="X",AA$2,"")</f>
        <v>#VALUE!</v>
      </c>
      <c r="K4911" t="e">
        <f>IF(VLOOKUP($A4911,Parts!$A:$AM,K$1,0)="X",AB$2,"")</f>
        <v>#VALUE!</v>
      </c>
      <c r="L4911" t="e">
        <f>IF(VLOOKUP($A4911,Parts!$A:$AM,L$1,0)="X",AC$2,"")</f>
        <v>#VALUE!</v>
      </c>
      <c r="M4911" t="e">
        <f>IF(VLOOKUP($A4911,Parts!$A:$AM,M$1,0)="X",AD$2,"")</f>
        <v>#VALUE!</v>
      </c>
      <c r="N4911" t="e">
        <f>IF(VLOOKUP($A4911,Parts!$A:$AM,N$1,0)="X",AE$2,"")</f>
        <v>#VALUE!</v>
      </c>
      <c r="O4911" t="e">
        <f>IF(VLOOKUP($A4911,Parts!$A:$AM,O$1,0)="X",AF$2,"")</f>
        <v>#VALUE!</v>
      </c>
      <c r="P4911" t="e">
        <f t="shared" si="77"/>
        <v>#VALUE!</v>
      </c>
    </row>
    <row r="4912" spans="1:16" x14ac:dyDescent="0.25">
      <c r="A4912" t="e">
        <f>Table15[[#This Row],[Name]]</f>
        <v>#VALUE!</v>
      </c>
      <c r="B4912" t="e">
        <f>IF(VLOOKUP($A4912,Parts!$A:$AM,B$1,0)="X",S$2,"")</f>
        <v>#VALUE!</v>
      </c>
      <c r="C4912" t="e">
        <f>IF(VLOOKUP($A4912,Parts!$A:$AM,C$1,0)="X",T$2,"")</f>
        <v>#VALUE!</v>
      </c>
      <c r="D4912" t="e">
        <f>IF(VLOOKUP($A4912,Parts!$A:$AM,D$1,0)="X",U$2,"")</f>
        <v>#VALUE!</v>
      </c>
      <c r="E4912" t="e">
        <f>IF(VLOOKUP($A4912,Parts!$A:$AM,E$1,0)="X",V$2,"")</f>
        <v>#VALUE!</v>
      </c>
      <c r="F4912" t="e">
        <f>IF(VLOOKUP($A4912,Parts!$A:$AM,F$1,0)="X",W$2,"")</f>
        <v>#VALUE!</v>
      </c>
      <c r="G4912" t="e">
        <f>IF(VLOOKUP($A4912,Parts!$A:$AM,G$1,0)="X",X$2,"")</f>
        <v>#VALUE!</v>
      </c>
      <c r="H4912" t="e">
        <f>IF(VLOOKUP($A4912,Parts!$A:$AM,H$1,0)="X",Y$2,"")</f>
        <v>#VALUE!</v>
      </c>
      <c r="I4912" t="e">
        <f>IF(VLOOKUP($A4912,Parts!$A:$AM,I$1,0)="X",Z$2,"")</f>
        <v>#VALUE!</v>
      </c>
      <c r="J4912" t="e">
        <f>IF(VLOOKUP($A4912,Parts!$A:$AM,J$1,0)="X",AA$2,"")</f>
        <v>#VALUE!</v>
      </c>
      <c r="K4912" t="e">
        <f>IF(VLOOKUP($A4912,Parts!$A:$AM,K$1,0)="X",AB$2,"")</f>
        <v>#VALUE!</v>
      </c>
      <c r="L4912" t="e">
        <f>IF(VLOOKUP($A4912,Parts!$A:$AM,L$1,0)="X",AC$2,"")</f>
        <v>#VALUE!</v>
      </c>
      <c r="M4912" t="e">
        <f>IF(VLOOKUP($A4912,Parts!$A:$AM,M$1,0)="X",AD$2,"")</f>
        <v>#VALUE!</v>
      </c>
      <c r="N4912" t="e">
        <f>IF(VLOOKUP($A4912,Parts!$A:$AM,N$1,0)="X",AE$2,"")</f>
        <v>#VALUE!</v>
      </c>
      <c r="O4912" t="e">
        <f>IF(VLOOKUP($A4912,Parts!$A:$AM,O$1,0)="X",AF$2,"")</f>
        <v>#VALUE!</v>
      </c>
      <c r="P4912" t="e">
        <f t="shared" si="77"/>
        <v>#VALUE!</v>
      </c>
    </row>
    <row r="4913" spans="1:16" x14ac:dyDescent="0.25">
      <c r="A4913" t="e">
        <f>Table15[[#This Row],[Name]]</f>
        <v>#VALUE!</v>
      </c>
      <c r="B4913" t="e">
        <f>IF(VLOOKUP($A4913,Parts!$A:$AM,B$1,0)="X",S$2,"")</f>
        <v>#VALUE!</v>
      </c>
      <c r="C4913" t="e">
        <f>IF(VLOOKUP($A4913,Parts!$A:$AM,C$1,0)="X",T$2,"")</f>
        <v>#VALUE!</v>
      </c>
      <c r="D4913" t="e">
        <f>IF(VLOOKUP($A4913,Parts!$A:$AM,D$1,0)="X",U$2,"")</f>
        <v>#VALUE!</v>
      </c>
      <c r="E4913" t="e">
        <f>IF(VLOOKUP($A4913,Parts!$A:$AM,E$1,0)="X",V$2,"")</f>
        <v>#VALUE!</v>
      </c>
      <c r="F4913" t="e">
        <f>IF(VLOOKUP($A4913,Parts!$A:$AM,F$1,0)="X",W$2,"")</f>
        <v>#VALUE!</v>
      </c>
      <c r="G4913" t="e">
        <f>IF(VLOOKUP($A4913,Parts!$A:$AM,G$1,0)="X",X$2,"")</f>
        <v>#VALUE!</v>
      </c>
      <c r="H4913" t="e">
        <f>IF(VLOOKUP($A4913,Parts!$A:$AM,H$1,0)="X",Y$2,"")</f>
        <v>#VALUE!</v>
      </c>
      <c r="I4913" t="e">
        <f>IF(VLOOKUP($A4913,Parts!$A:$AM,I$1,0)="X",Z$2,"")</f>
        <v>#VALUE!</v>
      </c>
      <c r="J4913" t="e">
        <f>IF(VLOOKUP($A4913,Parts!$A:$AM,J$1,0)="X",AA$2,"")</f>
        <v>#VALUE!</v>
      </c>
      <c r="K4913" t="e">
        <f>IF(VLOOKUP($A4913,Parts!$A:$AM,K$1,0)="X",AB$2,"")</f>
        <v>#VALUE!</v>
      </c>
      <c r="L4913" t="e">
        <f>IF(VLOOKUP($A4913,Parts!$A:$AM,L$1,0)="X",AC$2,"")</f>
        <v>#VALUE!</v>
      </c>
      <c r="M4913" t="e">
        <f>IF(VLOOKUP($A4913,Parts!$A:$AM,M$1,0)="X",AD$2,"")</f>
        <v>#VALUE!</v>
      </c>
      <c r="N4913" t="e">
        <f>IF(VLOOKUP($A4913,Parts!$A:$AM,N$1,0)="X",AE$2,"")</f>
        <v>#VALUE!</v>
      </c>
      <c r="O4913" t="e">
        <f>IF(VLOOKUP($A4913,Parts!$A:$AM,O$1,0)="X",AF$2,"")</f>
        <v>#VALUE!</v>
      </c>
      <c r="P4913" t="e">
        <f t="shared" si="77"/>
        <v>#VALUE!</v>
      </c>
    </row>
    <row r="4914" spans="1:16" x14ac:dyDescent="0.25">
      <c r="A4914" t="e">
        <f>Table15[[#This Row],[Name]]</f>
        <v>#VALUE!</v>
      </c>
      <c r="B4914" t="e">
        <f>IF(VLOOKUP($A4914,Parts!$A:$AM,B$1,0)="X",S$2,"")</f>
        <v>#VALUE!</v>
      </c>
      <c r="C4914" t="e">
        <f>IF(VLOOKUP($A4914,Parts!$A:$AM,C$1,0)="X",T$2,"")</f>
        <v>#VALUE!</v>
      </c>
      <c r="D4914" t="e">
        <f>IF(VLOOKUP($A4914,Parts!$A:$AM,D$1,0)="X",U$2,"")</f>
        <v>#VALUE!</v>
      </c>
      <c r="E4914" t="e">
        <f>IF(VLOOKUP($A4914,Parts!$A:$AM,E$1,0)="X",V$2,"")</f>
        <v>#VALUE!</v>
      </c>
      <c r="F4914" t="e">
        <f>IF(VLOOKUP($A4914,Parts!$A:$AM,F$1,0)="X",W$2,"")</f>
        <v>#VALUE!</v>
      </c>
      <c r="G4914" t="e">
        <f>IF(VLOOKUP($A4914,Parts!$A:$AM,G$1,0)="X",X$2,"")</f>
        <v>#VALUE!</v>
      </c>
      <c r="H4914" t="e">
        <f>IF(VLOOKUP($A4914,Parts!$A:$AM,H$1,0)="X",Y$2,"")</f>
        <v>#VALUE!</v>
      </c>
      <c r="I4914" t="e">
        <f>IF(VLOOKUP($A4914,Parts!$A:$AM,I$1,0)="X",Z$2,"")</f>
        <v>#VALUE!</v>
      </c>
      <c r="J4914" t="e">
        <f>IF(VLOOKUP($A4914,Parts!$A:$AM,J$1,0)="X",AA$2,"")</f>
        <v>#VALUE!</v>
      </c>
      <c r="K4914" t="e">
        <f>IF(VLOOKUP($A4914,Parts!$A:$AM,K$1,0)="X",AB$2,"")</f>
        <v>#VALUE!</v>
      </c>
      <c r="L4914" t="e">
        <f>IF(VLOOKUP($A4914,Parts!$A:$AM,L$1,0)="X",AC$2,"")</f>
        <v>#VALUE!</v>
      </c>
      <c r="M4914" t="e">
        <f>IF(VLOOKUP($A4914,Parts!$A:$AM,M$1,0)="X",AD$2,"")</f>
        <v>#VALUE!</v>
      </c>
      <c r="N4914" t="e">
        <f>IF(VLOOKUP($A4914,Parts!$A:$AM,N$1,0)="X",AE$2,"")</f>
        <v>#VALUE!</v>
      </c>
      <c r="O4914" t="e">
        <f>IF(VLOOKUP($A4914,Parts!$A:$AM,O$1,0)="X",AF$2,"")</f>
        <v>#VALUE!</v>
      </c>
      <c r="P4914" t="e">
        <f t="shared" si="77"/>
        <v>#VALUE!</v>
      </c>
    </row>
    <row r="4915" spans="1:16" x14ac:dyDescent="0.25">
      <c r="A4915" t="e">
        <f>Table15[[#This Row],[Name]]</f>
        <v>#VALUE!</v>
      </c>
      <c r="B4915" t="e">
        <f>IF(VLOOKUP($A4915,Parts!$A:$AM,B$1,0)="X",S$2,"")</f>
        <v>#VALUE!</v>
      </c>
      <c r="C4915" t="e">
        <f>IF(VLOOKUP($A4915,Parts!$A:$AM,C$1,0)="X",T$2,"")</f>
        <v>#VALUE!</v>
      </c>
      <c r="D4915" t="e">
        <f>IF(VLOOKUP($A4915,Parts!$A:$AM,D$1,0)="X",U$2,"")</f>
        <v>#VALUE!</v>
      </c>
      <c r="E4915" t="e">
        <f>IF(VLOOKUP($A4915,Parts!$A:$AM,E$1,0)="X",V$2,"")</f>
        <v>#VALUE!</v>
      </c>
      <c r="F4915" t="e">
        <f>IF(VLOOKUP($A4915,Parts!$A:$AM,F$1,0)="X",W$2,"")</f>
        <v>#VALUE!</v>
      </c>
      <c r="G4915" t="e">
        <f>IF(VLOOKUP($A4915,Parts!$A:$AM,G$1,0)="X",X$2,"")</f>
        <v>#VALUE!</v>
      </c>
      <c r="H4915" t="e">
        <f>IF(VLOOKUP($A4915,Parts!$A:$AM,H$1,0)="X",Y$2,"")</f>
        <v>#VALUE!</v>
      </c>
      <c r="I4915" t="e">
        <f>IF(VLOOKUP($A4915,Parts!$A:$AM,I$1,0)="X",Z$2,"")</f>
        <v>#VALUE!</v>
      </c>
      <c r="J4915" t="e">
        <f>IF(VLOOKUP($A4915,Parts!$A:$AM,J$1,0)="X",AA$2,"")</f>
        <v>#VALUE!</v>
      </c>
      <c r="K4915" t="e">
        <f>IF(VLOOKUP($A4915,Parts!$A:$AM,K$1,0)="X",AB$2,"")</f>
        <v>#VALUE!</v>
      </c>
      <c r="L4915" t="e">
        <f>IF(VLOOKUP($A4915,Parts!$A:$AM,L$1,0)="X",AC$2,"")</f>
        <v>#VALUE!</v>
      </c>
      <c r="M4915" t="e">
        <f>IF(VLOOKUP($A4915,Parts!$A:$AM,M$1,0)="X",AD$2,"")</f>
        <v>#VALUE!</v>
      </c>
      <c r="N4915" t="e">
        <f>IF(VLOOKUP($A4915,Parts!$A:$AM,N$1,0)="X",AE$2,"")</f>
        <v>#VALUE!</v>
      </c>
      <c r="O4915" t="e">
        <f>IF(VLOOKUP($A4915,Parts!$A:$AM,O$1,0)="X",AF$2,"")</f>
        <v>#VALUE!</v>
      </c>
      <c r="P4915" t="e">
        <f t="shared" si="77"/>
        <v>#VALUE!</v>
      </c>
    </row>
    <row r="4916" spans="1:16" x14ac:dyDescent="0.25">
      <c r="A4916" t="e">
        <f>Table15[[#This Row],[Name]]</f>
        <v>#VALUE!</v>
      </c>
      <c r="B4916" t="e">
        <f>IF(VLOOKUP($A4916,Parts!$A:$AM,B$1,0)="X",S$2,"")</f>
        <v>#VALUE!</v>
      </c>
      <c r="C4916" t="e">
        <f>IF(VLOOKUP($A4916,Parts!$A:$AM,C$1,0)="X",T$2,"")</f>
        <v>#VALUE!</v>
      </c>
      <c r="D4916" t="e">
        <f>IF(VLOOKUP($A4916,Parts!$A:$AM,D$1,0)="X",U$2,"")</f>
        <v>#VALUE!</v>
      </c>
      <c r="E4916" t="e">
        <f>IF(VLOOKUP($A4916,Parts!$A:$AM,E$1,0)="X",V$2,"")</f>
        <v>#VALUE!</v>
      </c>
      <c r="F4916" t="e">
        <f>IF(VLOOKUP($A4916,Parts!$A:$AM,F$1,0)="X",W$2,"")</f>
        <v>#VALUE!</v>
      </c>
      <c r="G4916" t="e">
        <f>IF(VLOOKUP($A4916,Parts!$A:$AM,G$1,0)="X",X$2,"")</f>
        <v>#VALUE!</v>
      </c>
      <c r="H4916" t="e">
        <f>IF(VLOOKUP($A4916,Parts!$A:$AM,H$1,0)="X",Y$2,"")</f>
        <v>#VALUE!</v>
      </c>
      <c r="I4916" t="e">
        <f>IF(VLOOKUP($A4916,Parts!$A:$AM,I$1,0)="X",Z$2,"")</f>
        <v>#VALUE!</v>
      </c>
      <c r="J4916" t="e">
        <f>IF(VLOOKUP($A4916,Parts!$A:$AM,J$1,0)="X",AA$2,"")</f>
        <v>#VALUE!</v>
      </c>
      <c r="K4916" t="e">
        <f>IF(VLOOKUP($A4916,Parts!$A:$AM,K$1,0)="X",AB$2,"")</f>
        <v>#VALUE!</v>
      </c>
      <c r="L4916" t="e">
        <f>IF(VLOOKUP($A4916,Parts!$A:$AM,L$1,0)="X",AC$2,"")</f>
        <v>#VALUE!</v>
      </c>
      <c r="M4916" t="e">
        <f>IF(VLOOKUP($A4916,Parts!$A:$AM,M$1,0)="X",AD$2,"")</f>
        <v>#VALUE!</v>
      </c>
      <c r="N4916" t="e">
        <f>IF(VLOOKUP($A4916,Parts!$A:$AM,N$1,0)="X",AE$2,"")</f>
        <v>#VALUE!</v>
      </c>
      <c r="O4916" t="e">
        <f>IF(VLOOKUP($A4916,Parts!$A:$AM,O$1,0)="X",AF$2,"")</f>
        <v>#VALUE!</v>
      </c>
      <c r="P4916" t="e">
        <f t="shared" si="77"/>
        <v>#VALUE!</v>
      </c>
    </row>
    <row r="4917" spans="1:16" x14ac:dyDescent="0.25">
      <c r="A4917" t="e">
        <f>Table15[[#This Row],[Name]]</f>
        <v>#VALUE!</v>
      </c>
      <c r="B4917" t="e">
        <f>IF(VLOOKUP($A4917,Parts!$A:$AM,B$1,0)="X",S$2,"")</f>
        <v>#VALUE!</v>
      </c>
      <c r="C4917" t="e">
        <f>IF(VLOOKUP($A4917,Parts!$A:$AM,C$1,0)="X",T$2,"")</f>
        <v>#VALUE!</v>
      </c>
      <c r="D4917" t="e">
        <f>IF(VLOOKUP($A4917,Parts!$A:$AM,D$1,0)="X",U$2,"")</f>
        <v>#VALUE!</v>
      </c>
      <c r="E4917" t="e">
        <f>IF(VLOOKUP($A4917,Parts!$A:$AM,E$1,0)="X",V$2,"")</f>
        <v>#VALUE!</v>
      </c>
      <c r="F4917" t="e">
        <f>IF(VLOOKUP($A4917,Parts!$A:$AM,F$1,0)="X",W$2,"")</f>
        <v>#VALUE!</v>
      </c>
      <c r="G4917" t="e">
        <f>IF(VLOOKUP($A4917,Parts!$A:$AM,G$1,0)="X",X$2,"")</f>
        <v>#VALUE!</v>
      </c>
      <c r="H4917" t="e">
        <f>IF(VLOOKUP($A4917,Parts!$A:$AM,H$1,0)="X",Y$2,"")</f>
        <v>#VALUE!</v>
      </c>
      <c r="I4917" t="e">
        <f>IF(VLOOKUP($A4917,Parts!$A:$AM,I$1,0)="X",Z$2,"")</f>
        <v>#VALUE!</v>
      </c>
      <c r="J4917" t="e">
        <f>IF(VLOOKUP($A4917,Parts!$A:$AM,J$1,0)="X",AA$2,"")</f>
        <v>#VALUE!</v>
      </c>
      <c r="K4917" t="e">
        <f>IF(VLOOKUP($A4917,Parts!$A:$AM,K$1,0)="X",AB$2,"")</f>
        <v>#VALUE!</v>
      </c>
      <c r="L4917" t="e">
        <f>IF(VLOOKUP($A4917,Parts!$A:$AM,L$1,0)="X",AC$2,"")</f>
        <v>#VALUE!</v>
      </c>
      <c r="M4917" t="e">
        <f>IF(VLOOKUP($A4917,Parts!$A:$AM,M$1,0)="X",AD$2,"")</f>
        <v>#VALUE!</v>
      </c>
      <c r="N4917" t="e">
        <f>IF(VLOOKUP($A4917,Parts!$A:$AM,N$1,0)="X",AE$2,"")</f>
        <v>#VALUE!</v>
      </c>
      <c r="O4917" t="e">
        <f>IF(VLOOKUP($A4917,Parts!$A:$AM,O$1,0)="X",AF$2,"")</f>
        <v>#VALUE!</v>
      </c>
      <c r="P4917" t="e">
        <f t="shared" si="77"/>
        <v>#VALUE!</v>
      </c>
    </row>
    <row r="4918" spans="1:16" x14ac:dyDescent="0.25">
      <c r="A4918" t="e">
        <f>Table15[[#This Row],[Name]]</f>
        <v>#VALUE!</v>
      </c>
      <c r="B4918" t="e">
        <f>IF(VLOOKUP($A4918,Parts!$A:$AM,B$1,0)="X",S$2,"")</f>
        <v>#VALUE!</v>
      </c>
      <c r="C4918" t="e">
        <f>IF(VLOOKUP($A4918,Parts!$A:$AM,C$1,0)="X",T$2,"")</f>
        <v>#VALUE!</v>
      </c>
      <c r="D4918" t="e">
        <f>IF(VLOOKUP($A4918,Parts!$A:$AM,D$1,0)="X",U$2,"")</f>
        <v>#VALUE!</v>
      </c>
      <c r="E4918" t="e">
        <f>IF(VLOOKUP($A4918,Parts!$A:$AM,E$1,0)="X",V$2,"")</f>
        <v>#VALUE!</v>
      </c>
      <c r="F4918" t="e">
        <f>IF(VLOOKUP($A4918,Parts!$A:$AM,F$1,0)="X",W$2,"")</f>
        <v>#VALUE!</v>
      </c>
      <c r="G4918" t="e">
        <f>IF(VLOOKUP($A4918,Parts!$A:$AM,G$1,0)="X",X$2,"")</f>
        <v>#VALUE!</v>
      </c>
      <c r="H4918" t="e">
        <f>IF(VLOOKUP($A4918,Parts!$A:$AM,H$1,0)="X",Y$2,"")</f>
        <v>#VALUE!</v>
      </c>
      <c r="I4918" t="e">
        <f>IF(VLOOKUP($A4918,Parts!$A:$AM,I$1,0)="X",Z$2,"")</f>
        <v>#VALUE!</v>
      </c>
      <c r="J4918" t="e">
        <f>IF(VLOOKUP($A4918,Parts!$A:$AM,J$1,0)="X",AA$2,"")</f>
        <v>#VALUE!</v>
      </c>
      <c r="K4918" t="e">
        <f>IF(VLOOKUP($A4918,Parts!$A:$AM,K$1,0)="X",AB$2,"")</f>
        <v>#VALUE!</v>
      </c>
      <c r="L4918" t="e">
        <f>IF(VLOOKUP($A4918,Parts!$A:$AM,L$1,0)="X",AC$2,"")</f>
        <v>#VALUE!</v>
      </c>
      <c r="M4918" t="e">
        <f>IF(VLOOKUP($A4918,Parts!$A:$AM,M$1,0)="X",AD$2,"")</f>
        <v>#VALUE!</v>
      </c>
      <c r="N4918" t="e">
        <f>IF(VLOOKUP($A4918,Parts!$A:$AM,N$1,0)="X",AE$2,"")</f>
        <v>#VALUE!</v>
      </c>
      <c r="O4918" t="e">
        <f>IF(VLOOKUP($A4918,Parts!$A:$AM,O$1,0)="X",AF$2,"")</f>
        <v>#VALUE!</v>
      </c>
      <c r="P4918" t="e">
        <f t="shared" si="77"/>
        <v>#VALUE!</v>
      </c>
    </row>
    <row r="4919" spans="1:16" x14ac:dyDescent="0.25">
      <c r="A4919" t="e">
        <f>Table15[[#This Row],[Name]]</f>
        <v>#VALUE!</v>
      </c>
      <c r="B4919" t="e">
        <f>IF(VLOOKUP($A4919,Parts!$A:$AM,B$1,0)="X",S$2,"")</f>
        <v>#VALUE!</v>
      </c>
      <c r="C4919" t="e">
        <f>IF(VLOOKUP($A4919,Parts!$A:$AM,C$1,0)="X",T$2,"")</f>
        <v>#VALUE!</v>
      </c>
      <c r="D4919" t="e">
        <f>IF(VLOOKUP($A4919,Parts!$A:$AM,D$1,0)="X",U$2,"")</f>
        <v>#VALUE!</v>
      </c>
      <c r="E4919" t="e">
        <f>IF(VLOOKUP($A4919,Parts!$A:$AM,E$1,0)="X",V$2,"")</f>
        <v>#VALUE!</v>
      </c>
      <c r="F4919" t="e">
        <f>IF(VLOOKUP($A4919,Parts!$A:$AM,F$1,0)="X",W$2,"")</f>
        <v>#VALUE!</v>
      </c>
      <c r="G4919" t="e">
        <f>IF(VLOOKUP($A4919,Parts!$A:$AM,G$1,0)="X",X$2,"")</f>
        <v>#VALUE!</v>
      </c>
      <c r="H4919" t="e">
        <f>IF(VLOOKUP($A4919,Parts!$A:$AM,H$1,0)="X",Y$2,"")</f>
        <v>#VALUE!</v>
      </c>
      <c r="I4919" t="e">
        <f>IF(VLOOKUP($A4919,Parts!$A:$AM,I$1,0)="X",Z$2,"")</f>
        <v>#VALUE!</v>
      </c>
      <c r="J4919" t="e">
        <f>IF(VLOOKUP($A4919,Parts!$A:$AM,J$1,0)="X",AA$2,"")</f>
        <v>#VALUE!</v>
      </c>
      <c r="K4919" t="e">
        <f>IF(VLOOKUP($A4919,Parts!$A:$AM,K$1,0)="X",AB$2,"")</f>
        <v>#VALUE!</v>
      </c>
      <c r="L4919" t="e">
        <f>IF(VLOOKUP($A4919,Parts!$A:$AM,L$1,0)="X",AC$2,"")</f>
        <v>#VALUE!</v>
      </c>
      <c r="M4919" t="e">
        <f>IF(VLOOKUP($A4919,Parts!$A:$AM,M$1,0)="X",AD$2,"")</f>
        <v>#VALUE!</v>
      </c>
      <c r="N4919" t="e">
        <f>IF(VLOOKUP($A4919,Parts!$A:$AM,N$1,0)="X",AE$2,"")</f>
        <v>#VALUE!</v>
      </c>
      <c r="O4919" t="e">
        <f>IF(VLOOKUP($A4919,Parts!$A:$AM,O$1,0)="X",AF$2,"")</f>
        <v>#VALUE!</v>
      </c>
      <c r="P4919" t="e">
        <f t="shared" si="77"/>
        <v>#VALUE!</v>
      </c>
    </row>
    <row r="4920" spans="1:16" x14ac:dyDescent="0.25">
      <c r="A4920" t="e">
        <f>Table15[[#This Row],[Name]]</f>
        <v>#VALUE!</v>
      </c>
      <c r="B4920" t="e">
        <f>IF(VLOOKUP($A4920,Parts!$A:$AM,B$1,0)="X",S$2,"")</f>
        <v>#VALUE!</v>
      </c>
      <c r="C4920" t="e">
        <f>IF(VLOOKUP($A4920,Parts!$A:$AM,C$1,0)="X",T$2,"")</f>
        <v>#VALUE!</v>
      </c>
      <c r="D4920" t="e">
        <f>IF(VLOOKUP($A4920,Parts!$A:$AM,D$1,0)="X",U$2,"")</f>
        <v>#VALUE!</v>
      </c>
      <c r="E4920" t="e">
        <f>IF(VLOOKUP($A4920,Parts!$A:$AM,E$1,0)="X",V$2,"")</f>
        <v>#VALUE!</v>
      </c>
      <c r="F4920" t="e">
        <f>IF(VLOOKUP($A4920,Parts!$A:$AM,F$1,0)="X",W$2,"")</f>
        <v>#VALUE!</v>
      </c>
      <c r="G4920" t="e">
        <f>IF(VLOOKUP($A4920,Parts!$A:$AM,G$1,0)="X",X$2,"")</f>
        <v>#VALUE!</v>
      </c>
      <c r="H4920" t="e">
        <f>IF(VLOOKUP($A4920,Parts!$A:$AM,H$1,0)="X",Y$2,"")</f>
        <v>#VALUE!</v>
      </c>
      <c r="I4920" t="e">
        <f>IF(VLOOKUP($A4920,Parts!$A:$AM,I$1,0)="X",Z$2,"")</f>
        <v>#VALUE!</v>
      </c>
      <c r="J4920" t="e">
        <f>IF(VLOOKUP($A4920,Parts!$A:$AM,J$1,0)="X",AA$2,"")</f>
        <v>#VALUE!</v>
      </c>
      <c r="K4920" t="e">
        <f>IF(VLOOKUP($A4920,Parts!$A:$AM,K$1,0)="X",AB$2,"")</f>
        <v>#VALUE!</v>
      </c>
      <c r="L4920" t="e">
        <f>IF(VLOOKUP($A4920,Parts!$A:$AM,L$1,0)="X",AC$2,"")</f>
        <v>#VALUE!</v>
      </c>
      <c r="M4920" t="e">
        <f>IF(VLOOKUP($A4920,Parts!$A:$AM,M$1,0)="X",AD$2,"")</f>
        <v>#VALUE!</v>
      </c>
      <c r="N4920" t="e">
        <f>IF(VLOOKUP($A4920,Parts!$A:$AM,N$1,0)="X",AE$2,"")</f>
        <v>#VALUE!</v>
      </c>
      <c r="O4920" t="e">
        <f>IF(VLOOKUP($A4920,Parts!$A:$AM,O$1,0)="X",AF$2,"")</f>
        <v>#VALUE!</v>
      </c>
      <c r="P4920" t="e">
        <f t="shared" si="77"/>
        <v>#VALUE!</v>
      </c>
    </row>
    <row r="4921" spans="1:16" x14ac:dyDescent="0.25">
      <c r="A4921" t="e">
        <f>Table15[[#This Row],[Name]]</f>
        <v>#VALUE!</v>
      </c>
      <c r="B4921" t="e">
        <f>IF(VLOOKUP($A4921,Parts!$A:$AM,B$1,0)="X",S$2,"")</f>
        <v>#VALUE!</v>
      </c>
      <c r="C4921" t="e">
        <f>IF(VLOOKUP($A4921,Parts!$A:$AM,C$1,0)="X",T$2,"")</f>
        <v>#VALUE!</v>
      </c>
      <c r="D4921" t="e">
        <f>IF(VLOOKUP($A4921,Parts!$A:$AM,D$1,0)="X",U$2,"")</f>
        <v>#VALUE!</v>
      </c>
      <c r="E4921" t="e">
        <f>IF(VLOOKUP($A4921,Parts!$A:$AM,E$1,0)="X",V$2,"")</f>
        <v>#VALUE!</v>
      </c>
      <c r="F4921" t="e">
        <f>IF(VLOOKUP($A4921,Parts!$A:$AM,F$1,0)="X",W$2,"")</f>
        <v>#VALUE!</v>
      </c>
      <c r="G4921" t="e">
        <f>IF(VLOOKUP($A4921,Parts!$A:$AM,G$1,0)="X",X$2,"")</f>
        <v>#VALUE!</v>
      </c>
      <c r="H4921" t="e">
        <f>IF(VLOOKUP($A4921,Parts!$A:$AM,H$1,0)="X",Y$2,"")</f>
        <v>#VALUE!</v>
      </c>
      <c r="I4921" t="e">
        <f>IF(VLOOKUP($A4921,Parts!$A:$AM,I$1,0)="X",Z$2,"")</f>
        <v>#VALUE!</v>
      </c>
      <c r="J4921" t="e">
        <f>IF(VLOOKUP($A4921,Parts!$A:$AM,J$1,0)="X",AA$2,"")</f>
        <v>#VALUE!</v>
      </c>
      <c r="K4921" t="e">
        <f>IF(VLOOKUP($A4921,Parts!$A:$AM,K$1,0)="X",AB$2,"")</f>
        <v>#VALUE!</v>
      </c>
      <c r="L4921" t="e">
        <f>IF(VLOOKUP($A4921,Parts!$A:$AM,L$1,0)="X",AC$2,"")</f>
        <v>#VALUE!</v>
      </c>
      <c r="M4921" t="e">
        <f>IF(VLOOKUP($A4921,Parts!$A:$AM,M$1,0)="X",AD$2,"")</f>
        <v>#VALUE!</v>
      </c>
      <c r="N4921" t="e">
        <f>IF(VLOOKUP($A4921,Parts!$A:$AM,N$1,0)="X",AE$2,"")</f>
        <v>#VALUE!</v>
      </c>
      <c r="O4921" t="e">
        <f>IF(VLOOKUP($A4921,Parts!$A:$AM,O$1,0)="X",AF$2,"")</f>
        <v>#VALUE!</v>
      </c>
      <c r="P4921" t="e">
        <f t="shared" si="77"/>
        <v>#VALUE!</v>
      </c>
    </row>
    <row r="4922" spans="1:16" x14ac:dyDescent="0.25">
      <c r="A4922" t="e">
        <f>Table15[[#This Row],[Name]]</f>
        <v>#VALUE!</v>
      </c>
      <c r="B4922" t="e">
        <f>IF(VLOOKUP($A4922,Parts!$A:$AM,B$1,0)="X",S$2,"")</f>
        <v>#VALUE!</v>
      </c>
      <c r="C4922" t="e">
        <f>IF(VLOOKUP($A4922,Parts!$A:$AM,C$1,0)="X",T$2,"")</f>
        <v>#VALUE!</v>
      </c>
      <c r="D4922" t="e">
        <f>IF(VLOOKUP($A4922,Parts!$A:$AM,D$1,0)="X",U$2,"")</f>
        <v>#VALUE!</v>
      </c>
      <c r="E4922" t="e">
        <f>IF(VLOOKUP($A4922,Parts!$A:$AM,E$1,0)="X",V$2,"")</f>
        <v>#VALUE!</v>
      </c>
      <c r="F4922" t="e">
        <f>IF(VLOOKUP($A4922,Parts!$A:$AM,F$1,0)="X",W$2,"")</f>
        <v>#VALUE!</v>
      </c>
      <c r="G4922" t="e">
        <f>IF(VLOOKUP($A4922,Parts!$A:$AM,G$1,0)="X",X$2,"")</f>
        <v>#VALUE!</v>
      </c>
      <c r="H4922" t="e">
        <f>IF(VLOOKUP($A4922,Parts!$A:$AM,H$1,0)="X",Y$2,"")</f>
        <v>#VALUE!</v>
      </c>
      <c r="I4922" t="e">
        <f>IF(VLOOKUP($A4922,Parts!$A:$AM,I$1,0)="X",Z$2,"")</f>
        <v>#VALUE!</v>
      </c>
      <c r="J4922" t="e">
        <f>IF(VLOOKUP($A4922,Parts!$A:$AM,J$1,0)="X",AA$2,"")</f>
        <v>#VALUE!</v>
      </c>
      <c r="K4922" t="e">
        <f>IF(VLOOKUP($A4922,Parts!$A:$AM,K$1,0)="X",AB$2,"")</f>
        <v>#VALUE!</v>
      </c>
      <c r="L4922" t="e">
        <f>IF(VLOOKUP($A4922,Parts!$A:$AM,L$1,0)="X",AC$2,"")</f>
        <v>#VALUE!</v>
      </c>
      <c r="M4922" t="e">
        <f>IF(VLOOKUP($A4922,Parts!$A:$AM,M$1,0)="X",AD$2,"")</f>
        <v>#VALUE!</v>
      </c>
      <c r="N4922" t="e">
        <f>IF(VLOOKUP($A4922,Parts!$A:$AM,N$1,0)="X",AE$2,"")</f>
        <v>#VALUE!</v>
      </c>
      <c r="O4922" t="e">
        <f>IF(VLOOKUP($A4922,Parts!$A:$AM,O$1,0)="X",AF$2,"")</f>
        <v>#VALUE!</v>
      </c>
      <c r="P4922" t="e">
        <f t="shared" si="77"/>
        <v>#VALUE!</v>
      </c>
    </row>
    <row r="4923" spans="1:16" x14ac:dyDescent="0.25">
      <c r="A4923" t="e">
        <f>Table15[[#This Row],[Name]]</f>
        <v>#VALUE!</v>
      </c>
      <c r="B4923" t="e">
        <f>IF(VLOOKUP($A4923,Parts!$A:$AM,B$1,0)="X",S$2,"")</f>
        <v>#VALUE!</v>
      </c>
      <c r="C4923" t="e">
        <f>IF(VLOOKUP($A4923,Parts!$A:$AM,C$1,0)="X",T$2,"")</f>
        <v>#VALUE!</v>
      </c>
      <c r="D4923" t="e">
        <f>IF(VLOOKUP($A4923,Parts!$A:$AM,D$1,0)="X",U$2,"")</f>
        <v>#VALUE!</v>
      </c>
      <c r="E4923" t="e">
        <f>IF(VLOOKUP($A4923,Parts!$A:$AM,E$1,0)="X",V$2,"")</f>
        <v>#VALUE!</v>
      </c>
      <c r="F4923" t="e">
        <f>IF(VLOOKUP($A4923,Parts!$A:$AM,F$1,0)="X",W$2,"")</f>
        <v>#VALUE!</v>
      </c>
      <c r="G4923" t="e">
        <f>IF(VLOOKUP($A4923,Parts!$A:$AM,G$1,0)="X",X$2,"")</f>
        <v>#VALUE!</v>
      </c>
      <c r="H4923" t="e">
        <f>IF(VLOOKUP($A4923,Parts!$A:$AM,H$1,0)="X",Y$2,"")</f>
        <v>#VALUE!</v>
      </c>
      <c r="I4923" t="e">
        <f>IF(VLOOKUP($A4923,Parts!$A:$AM,I$1,0)="X",Z$2,"")</f>
        <v>#VALUE!</v>
      </c>
      <c r="J4923" t="e">
        <f>IF(VLOOKUP($A4923,Parts!$A:$AM,J$1,0)="X",AA$2,"")</f>
        <v>#VALUE!</v>
      </c>
      <c r="K4923" t="e">
        <f>IF(VLOOKUP($A4923,Parts!$A:$AM,K$1,0)="X",AB$2,"")</f>
        <v>#VALUE!</v>
      </c>
      <c r="L4923" t="e">
        <f>IF(VLOOKUP($A4923,Parts!$A:$AM,L$1,0)="X",AC$2,"")</f>
        <v>#VALUE!</v>
      </c>
      <c r="M4923" t="e">
        <f>IF(VLOOKUP($A4923,Parts!$A:$AM,M$1,0)="X",AD$2,"")</f>
        <v>#VALUE!</v>
      </c>
      <c r="N4923" t="e">
        <f>IF(VLOOKUP($A4923,Parts!$A:$AM,N$1,0)="X",AE$2,"")</f>
        <v>#VALUE!</v>
      </c>
      <c r="O4923" t="e">
        <f>IF(VLOOKUP($A4923,Parts!$A:$AM,O$1,0)="X",AF$2,"")</f>
        <v>#VALUE!</v>
      </c>
      <c r="P4923" t="e">
        <f t="shared" si="77"/>
        <v>#VALUE!</v>
      </c>
    </row>
    <row r="4924" spans="1:16" x14ac:dyDescent="0.25">
      <c r="A4924" t="e">
        <f>Table15[[#This Row],[Name]]</f>
        <v>#VALUE!</v>
      </c>
      <c r="B4924" t="e">
        <f>IF(VLOOKUP($A4924,Parts!$A:$AM,B$1,0)="X",S$2,"")</f>
        <v>#VALUE!</v>
      </c>
      <c r="C4924" t="e">
        <f>IF(VLOOKUP($A4924,Parts!$A:$AM,C$1,0)="X",T$2,"")</f>
        <v>#VALUE!</v>
      </c>
      <c r="D4924" t="e">
        <f>IF(VLOOKUP($A4924,Parts!$A:$AM,D$1,0)="X",U$2,"")</f>
        <v>#VALUE!</v>
      </c>
      <c r="E4924" t="e">
        <f>IF(VLOOKUP($A4924,Parts!$A:$AM,E$1,0)="X",V$2,"")</f>
        <v>#VALUE!</v>
      </c>
      <c r="F4924" t="e">
        <f>IF(VLOOKUP($A4924,Parts!$A:$AM,F$1,0)="X",W$2,"")</f>
        <v>#VALUE!</v>
      </c>
      <c r="G4924" t="e">
        <f>IF(VLOOKUP($A4924,Parts!$A:$AM,G$1,0)="X",X$2,"")</f>
        <v>#VALUE!</v>
      </c>
      <c r="H4924" t="e">
        <f>IF(VLOOKUP($A4924,Parts!$A:$AM,H$1,0)="X",Y$2,"")</f>
        <v>#VALUE!</v>
      </c>
      <c r="I4924" t="e">
        <f>IF(VLOOKUP($A4924,Parts!$A:$AM,I$1,0)="X",Z$2,"")</f>
        <v>#VALUE!</v>
      </c>
      <c r="J4924" t="e">
        <f>IF(VLOOKUP($A4924,Parts!$A:$AM,J$1,0)="X",AA$2,"")</f>
        <v>#VALUE!</v>
      </c>
      <c r="K4924" t="e">
        <f>IF(VLOOKUP($A4924,Parts!$A:$AM,K$1,0)="X",AB$2,"")</f>
        <v>#VALUE!</v>
      </c>
      <c r="L4924" t="e">
        <f>IF(VLOOKUP($A4924,Parts!$A:$AM,L$1,0)="X",AC$2,"")</f>
        <v>#VALUE!</v>
      </c>
      <c r="M4924" t="e">
        <f>IF(VLOOKUP($A4924,Parts!$A:$AM,M$1,0)="X",AD$2,"")</f>
        <v>#VALUE!</v>
      </c>
      <c r="N4924" t="e">
        <f>IF(VLOOKUP($A4924,Parts!$A:$AM,N$1,0)="X",AE$2,"")</f>
        <v>#VALUE!</v>
      </c>
      <c r="O4924" t="e">
        <f>IF(VLOOKUP($A4924,Parts!$A:$AM,O$1,0)="X",AF$2,"")</f>
        <v>#VALUE!</v>
      </c>
      <c r="P4924" t="e">
        <f t="shared" si="77"/>
        <v>#VALUE!</v>
      </c>
    </row>
    <row r="4925" spans="1:16" x14ac:dyDescent="0.25">
      <c r="A4925" t="e">
        <f>Table15[[#This Row],[Name]]</f>
        <v>#VALUE!</v>
      </c>
      <c r="B4925" t="e">
        <f>IF(VLOOKUP($A4925,Parts!$A:$AM,B$1,0)="X",S$2,"")</f>
        <v>#VALUE!</v>
      </c>
      <c r="C4925" t="e">
        <f>IF(VLOOKUP($A4925,Parts!$A:$AM,C$1,0)="X",T$2,"")</f>
        <v>#VALUE!</v>
      </c>
      <c r="D4925" t="e">
        <f>IF(VLOOKUP($A4925,Parts!$A:$AM,D$1,0)="X",U$2,"")</f>
        <v>#VALUE!</v>
      </c>
      <c r="E4925" t="e">
        <f>IF(VLOOKUP($A4925,Parts!$A:$AM,E$1,0)="X",V$2,"")</f>
        <v>#VALUE!</v>
      </c>
      <c r="F4925" t="e">
        <f>IF(VLOOKUP($A4925,Parts!$A:$AM,F$1,0)="X",W$2,"")</f>
        <v>#VALUE!</v>
      </c>
      <c r="G4925" t="e">
        <f>IF(VLOOKUP($A4925,Parts!$A:$AM,G$1,0)="X",X$2,"")</f>
        <v>#VALUE!</v>
      </c>
      <c r="H4925" t="e">
        <f>IF(VLOOKUP($A4925,Parts!$A:$AM,H$1,0)="X",Y$2,"")</f>
        <v>#VALUE!</v>
      </c>
      <c r="I4925" t="e">
        <f>IF(VLOOKUP($A4925,Parts!$A:$AM,I$1,0)="X",Z$2,"")</f>
        <v>#VALUE!</v>
      </c>
      <c r="J4925" t="e">
        <f>IF(VLOOKUP($A4925,Parts!$A:$AM,J$1,0)="X",AA$2,"")</f>
        <v>#VALUE!</v>
      </c>
      <c r="K4925" t="e">
        <f>IF(VLOOKUP($A4925,Parts!$A:$AM,K$1,0)="X",AB$2,"")</f>
        <v>#VALUE!</v>
      </c>
      <c r="L4925" t="e">
        <f>IF(VLOOKUP($A4925,Parts!$A:$AM,L$1,0)="X",AC$2,"")</f>
        <v>#VALUE!</v>
      </c>
      <c r="M4925" t="e">
        <f>IF(VLOOKUP($A4925,Parts!$A:$AM,M$1,0)="X",AD$2,"")</f>
        <v>#VALUE!</v>
      </c>
      <c r="N4925" t="e">
        <f>IF(VLOOKUP($A4925,Parts!$A:$AM,N$1,0)="X",AE$2,"")</f>
        <v>#VALUE!</v>
      </c>
      <c r="O4925" t="e">
        <f>IF(VLOOKUP($A4925,Parts!$A:$AM,O$1,0)="X",AF$2,"")</f>
        <v>#VALUE!</v>
      </c>
      <c r="P4925" t="e">
        <f t="shared" si="77"/>
        <v>#VALUE!</v>
      </c>
    </row>
    <row r="4926" spans="1:16" x14ac:dyDescent="0.25">
      <c r="A4926" t="e">
        <f>Table15[[#This Row],[Name]]</f>
        <v>#VALUE!</v>
      </c>
      <c r="B4926" t="e">
        <f>IF(VLOOKUP($A4926,Parts!$A:$AM,B$1,0)="X",S$2,"")</f>
        <v>#VALUE!</v>
      </c>
      <c r="C4926" t="e">
        <f>IF(VLOOKUP($A4926,Parts!$A:$AM,C$1,0)="X",T$2,"")</f>
        <v>#VALUE!</v>
      </c>
      <c r="D4926" t="e">
        <f>IF(VLOOKUP($A4926,Parts!$A:$AM,D$1,0)="X",U$2,"")</f>
        <v>#VALUE!</v>
      </c>
      <c r="E4926" t="e">
        <f>IF(VLOOKUP($A4926,Parts!$A:$AM,E$1,0)="X",V$2,"")</f>
        <v>#VALUE!</v>
      </c>
      <c r="F4926" t="e">
        <f>IF(VLOOKUP($A4926,Parts!$A:$AM,F$1,0)="X",W$2,"")</f>
        <v>#VALUE!</v>
      </c>
      <c r="G4926" t="e">
        <f>IF(VLOOKUP($A4926,Parts!$A:$AM,G$1,0)="X",X$2,"")</f>
        <v>#VALUE!</v>
      </c>
      <c r="H4926" t="e">
        <f>IF(VLOOKUP($A4926,Parts!$A:$AM,H$1,0)="X",Y$2,"")</f>
        <v>#VALUE!</v>
      </c>
      <c r="I4926" t="e">
        <f>IF(VLOOKUP($A4926,Parts!$A:$AM,I$1,0)="X",Z$2,"")</f>
        <v>#VALUE!</v>
      </c>
      <c r="J4926" t="e">
        <f>IF(VLOOKUP($A4926,Parts!$A:$AM,J$1,0)="X",AA$2,"")</f>
        <v>#VALUE!</v>
      </c>
      <c r="K4926" t="e">
        <f>IF(VLOOKUP($A4926,Parts!$A:$AM,K$1,0)="X",AB$2,"")</f>
        <v>#VALUE!</v>
      </c>
      <c r="L4926" t="e">
        <f>IF(VLOOKUP($A4926,Parts!$A:$AM,L$1,0)="X",AC$2,"")</f>
        <v>#VALUE!</v>
      </c>
      <c r="M4926" t="e">
        <f>IF(VLOOKUP($A4926,Parts!$A:$AM,M$1,0)="X",AD$2,"")</f>
        <v>#VALUE!</v>
      </c>
      <c r="N4926" t="e">
        <f>IF(VLOOKUP($A4926,Parts!$A:$AM,N$1,0)="X",AE$2,"")</f>
        <v>#VALUE!</v>
      </c>
      <c r="O4926" t="e">
        <f>IF(VLOOKUP($A4926,Parts!$A:$AM,O$1,0)="X",AF$2,"")</f>
        <v>#VALUE!</v>
      </c>
      <c r="P4926" t="e">
        <f t="shared" si="77"/>
        <v>#VALUE!</v>
      </c>
    </row>
    <row r="4927" spans="1:16" x14ac:dyDescent="0.25">
      <c r="A4927" t="e">
        <f>Table15[[#This Row],[Name]]</f>
        <v>#VALUE!</v>
      </c>
      <c r="B4927" t="e">
        <f>IF(VLOOKUP($A4927,Parts!$A:$AM,B$1,0)="X",S$2,"")</f>
        <v>#VALUE!</v>
      </c>
      <c r="C4927" t="e">
        <f>IF(VLOOKUP($A4927,Parts!$A:$AM,C$1,0)="X",T$2,"")</f>
        <v>#VALUE!</v>
      </c>
      <c r="D4927" t="e">
        <f>IF(VLOOKUP($A4927,Parts!$A:$AM,D$1,0)="X",U$2,"")</f>
        <v>#VALUE!</v>
      </c>
      <c r="E4927" t="e">
        <f>IF(VLOOKUP($A4927,Parts!$A:$AM,E$1,0)="X",V$2,"")</f>
        <v>#VALUE!</v>
      </c>
      <c r="F4927" t="e">
        <f>IF(VLOOKUP($A4927,Parts!$A:$AM,F$1,0)="X",W$2,"")</f>
        <v>#VALUE!</v>
      </c>
      <c r="G4927" t="e">
        <f>IF(VLOOKUP($A4927,Parts!$A:$AM,G$1,0)="X",X$2,"")</f>
        <v>#VALUE!</v>
      </c>
      <c r="H4927" t="e">
        <f>IF(VLOOKUP($A4927,Parts!$A:$AM,H$1,0)="X",Y$2,"")</f>
        <v>#VALUE!</v>
      </c>
      <c r="I4927" t="e">
        <f>IF(VLOOKUP($A4927,Parts!$A:$AM,I$1,0)="X",Z$2,"")</f>
        <v>#VALUE!</v>
      </c>
      <c r="J4927" t="e">
        <f>IF(VLOOKUP($A4927,Parts!$A:$AM,J$1,0)="X",AA$2,"")</f>
        <v>#VALUE!</v>
      </c>
      <c r="K4927" t="e">
        <f>IF(VLOOKUP($A4927,Parts!$A:$AM,K$1,0)="X",AB$2,"")</f>
        <v>#VALUE!</v>
      </c>
      <c r="L4927" t="e">
        <f>IF(VLOOKUP($A4927,Parts!$A:$AM,L$1,0)="X",AC$2,"")</f>
        <v>#VALUE!</v>
      </c>
      <c r="M4927" t="e">
        <f>IF(VLOOKUP($A4927,Parts!$A:$AM,M$1,0)="X",AD$2,"")</f>
        <v>#VALUE!</v>
      </c>
      <c r="N4927" t="e">
        <f>IF(VLOOKUP($A4927,Parts!$A:$AM,N$1,0)="X",AE$2,"")</f>
        <v>#VALUE!</v>
      </c>
      <c r="O4927" t="e">
        <f>IF(VLOOKUP($A4927,Parts!$A:$AM,O$1,0)="X",AF$2,"")</f>
        <v>#VALUE!</v>
      </c>
      <c r="P4927" t="e">
        <f t="shared" si="77"/>
        <v>#VALUE!</v>
      </c>
    </row>
    <row r="4928" spans="1:16" x14ac:dyDescent="0.25">
      <c r="A4928" t="e">
        <f>Table15[[#This Row],[Name]]</f>
        <v>#VALUE!</v>
      </c>
      <c r="B4928" t="e">
        <f>IF(VLOOKUP($A4928,Parts!$A:$AM,B$1,0)="X",S$2,"")</f>
        <v>#VALUE!</v>
      </c>
      <c r="C4928" t="e">
        <f>IF(VLOOKUP($A4928,Parts!$A:$AM,C$1,0)="X",T$2,"")</f>
        <v>#VALUE!</v>
      </c>
      <c r="D4928" t="e">
        <f>IF(VLOOKUP($A4928,Parts!$A:$AM,D$1,0)="X",U$2,"")</f>
        <v>#VALUE!</v>
      </c>
      <c r="E4928" t="e">
        <f>IF(VLOOKUP($A4928,Parts!$A:$AM,E$1,0)="X",V$2,"")</f>
        <v>#VALUE!</v>
      </c>
      <c r="F4928" t="e">
        <f>IF(VLOOKUP($A4928,Parts!$A:$AM,F$1,0)="X",W$2,"")</f>
        <v>#VALUE!</v>
      </c>
      <c r="G4928" t="e">
        <f>IF(VLOOKUP($A4928,Parts!$A:$AM,G$1,0)="X",X$2,"")</f>
        <v>#VALUE!</v>
      </c>
      <c r="H4928" t="e">
        <f>IF(VLOOKUP($A4928,Parts!$A:$AM,H$1,0)="X",Y$2,"")</f>
        <v>#VALUE!</v>
      </c>
      <c r="I4928" t="e">
        <f>IF(VLOOKUP($A4928,Parts!$A:$AM,I$1,0)="X",Z$2,"")</f>
        <v>#VALUE!</v>
      </c>
      <c r="J4928" t="e">
        <f>IF(VLOOKUP($A4928,Parts!$A:$AM,J$1,0)="X",AA$2,"")</f>
        <v>#VALUE!</v>
      </c>
      <c r="K4928" t="e">
        <f>IF(VLOOKUP($A4928,Parts!$A:$AM,K$1,0)="X",AB$2,"")</f>
        <v>#VALUE!</v>
      </c>
      <c r="L4928" t="e">
        <f>IF(VLOOKUP($A4928,Parts!$A:$AM,L$1,0)="X",AC$2,"")</f>
        <v>#VALUE!</v>
      </c>
      <c r="M4928" t="e">
        <f>IF(VLOOKUP($A4928,Parts!$A:$AM,M$1,0)="X",AD$2,"")</f>
        <v>#VALUE!</v>
      </c>
      <c r="N4928" t="e">
        <f>IF(VLOOKUP($A4928,Parts!$A:$AM,N$1,0)="X",AE$2,"")</f>
        <v>#VALUE!</v>
      </c>
      <c r="O4928" t="e">
        <f>IF(VLOOKUP($A4928,Parts!$A:$AM,O$1,0)="X",AF$2,"")</f>
        <v>#VALUE!</v>
      </c>
      <c r="P4928" t="e">
        <f t="shared" si="77"/>
        <v>#VALUE!</v>
      </c>
    </row>
    <row r="4929" spans="1:16" x14ac:dyDescent="0.25">
      <c r="A4929" t="e">
        <f>Table15[[#This Row],[Name]]</f>
        <v>#VALUE!</v>
      </c>
      <c r="B4929" t="e">
        <f>IF(VLOOKUP($A4929,Parts!$A:$AM,B$1,0)="X",S$2,"")</f>
        <v>#VALUE!</v>
      </c>
      <c r="C4929" t="e">
        <f>IF(VLOOKUP($A4929,Parts!$A:$AM,C$1,0)="X",T$2,"")</f>
        <v>#VALUE!</v>
      </c>
      <c r="D4929" t="e">
        <f>IF(VLOOKUP($A4929,Parts!$A:$AM,D$1,0)="X",U$2,"")</f>
        <v>#VALUE!</v>
      </c>
      <c r="E4929" t="e">
        <f>IF(VLOOKUP($A4929,Parts!$A:$AM,E$1,0)="X",V$2,"")</f>
        <v>#VALUE!</v>
      </c>
      <c r="F4929" t="e">
        <f>IF(VLOOKUP($A4929,Parts!$A:$AM,F$1,0)="X",W$2,"")</f>
        <v>#VALUE!</v>
      </c>
      <c r="G4929" t="e">
        <f>IF(VLOOKUP($A4929,Parts!$A:$AM,G$1,0)="X",X$2,"")</f>
        <v>#VALUE!</v>
      </c>
      <c r="H4929" t="e">
        <f>IF(VLOOKUP($A4929,Parts!$A:$AM,H$1,0)="X",Y$2,"")</f>
        <v>#VALUE!</v>
      </c>
      <c r="I4929" t="e">
        <f>IF(VLOOKUP($A4929,Parts!$A:$AM,I$1,0)="X",Z$2,"")</f>
        <v>#VALUE!</v>
      </c>
      <c r="J4929" t="e">
        <f>IF(VLOOKUP($A4929,Parts!$A:$AM,J$1,0)="X",AA$2,"")</f>
        <v>#VALUE!</v>
      </c>
      <c r="K4929" t="e">
        <f>IF(VLOOKUP($A4929,Parts!$A:$AM,K$1,0)="X",AB$2,"")</f>
        <v>#VALUE!</v>
      </c>
      <c r="L4929" t="e">
        <f>IF(VLOOKUP($A4929,Parts!$A:$AM,L$1,0)="X",AC$2,"")</f>
        <v>#VALUE!</v>
      </c>
      <c r="M4929" t="e">
        <f>IF(VLOOKUP($A4929,Parts!$A:$AM,M$1,0)="X",AD$2,"")</f>
        <v>#VALUE!</v>
      </c>
      <c r="N4929" t="e">
        <f>IF(VLOOKUP($A4929,Parts!$A:$AM,N$1,0)="X",AE$2,"")</f>
        <v>#VALUE!</v>
      </c>
      <c r="O4929" t="e">
        <f>IF(VLOOKUP($A4929,Parts!$A:$AM,O$1,0)="X",AF$2,"")</f>
        <v>#VALUE!</v>
      </c>
      <c r="P4929" t="e">
        <f t="shared" si="77"/>
        <v>#VALUE!</v>
      </c>
    </row>
    <row r="4930" spans="1:16" x14ac:dyDescent="0.25">
      <c r="A4930" t="e">
        <f>Table15[[#This Row],[Name]]</f>
        <v>#VALUE!</v>
      </c>
      <c r="B4930" t="e">
        <f>IF(VLOOKUP($A4930,Parts!$A:$AM,B$1,0)="X",S$2,"")</f>
        <v>#VALUE!</v>
      </c>
      <c r="C4930" t="e">
        <f>IF(VLOOKUP($A4930,Parts!$A:$AM,C$1,0)="X",T$2,"")</f>
        <v>#VALUE!</v>
      </c>
      <c r="D4930" t="e">
        <f>IF(VLOOKUP($A4930,Parts!$A:$AM,D$1,0)="X",U$2,"")</f>
        <v>#VALUE!</v>
      </c>
      <c r="E4930" t="e">
        <f>IF(VLOOKUP($A4930,Parts!$A:$AM,E$1,0)="X",V$2,"")</f>
        <v>#VALUE!</v>
      </c>
      <c r="F4930" t="e">
        <f>IF(VLOOKUP($A4930,Parts!$A:$AM,F$1,0)="X",W$2,"")</f>
        <v>#VALUE!</v>
      </c>
      <c r="G4930" t="e">
        <f>IF(VLOOKUP($A4930,Parts!$A:$AM,G$1,0)="X",X$2,"")</f>
        <v>#VALUE!</v>
      </c>
      <c r="H4930" t="e">
        <f>IF(VLOOKUP($A4930,Parts!$A:$AM,H$1,0)="X",Y$2,"")</f>
        <v>#VALUE!</v>
      </c>
      <c r="I4930" t="e">
        <f>IF(VLOOKUP($A4930,Parts!$A:$AM,I$1,0)="X",Z$2,"")</f>
        <v>#VALUE!</v>
      </c>
      <c r="J4930" t="e">
        <f>IF(VLOOKUP($A4930,Parts!$A:$AM,J$1,0)="X",AA$2,"")</f>
        <v>#VALUE!</v>
      </c>
      <c r="K4930" t="e">
        <f>IF(VLOOKUP($A4930,Parts!$A:$AM,K$1,0)="X",AB$2,"")</f>
        <v>#VALUE!</v>
      </c>
      <c r="L4930" t="e">
        <f>IF(VLOOKUP($A4930,Parts!$A:$AM,L$1,0)="X",AC$2,"")</f>
        <v>#VALUE!</v>
      </c>
      <c r="M4930" t="e">
        <f>IF(VLOOKUP($A4930,Parts!$A:$AM,M$1,0)="X",AD$2,"")</f>
        <v>#VALUE!</v>
      </c>
      <c r="N4930" t="e">
        <f>IF(VLOOKUP($A4930,Parts!$A:$AM,N$1,0)="X",AE$2,"")</f>
        <v>#VALUE!</v>
      </c>
      <c r="O4930" t="e">
        <f>IF(VLOOKUP($A4930,Parts!$A:$AM,O$1,0)="X",AF$2,"")</f>
        <v>#VALUE!</v>
      </c>
      <c r="P4930" t="e">
        <f t="shared" si="77"/>
        <v>#VALUE!</v>
      </c>
    </row>
    <row r="4931" spans="1:16" x14ac:dyDescent="0.25">
      <c r="A4931" t="e">
        <f>Table15[[#This Row],[Name]]</f>
        <v>#VALUE!</v>
      </c>
      <c r="B4931" t="e">
        <f>IF(VLOOKUP($A4931,Parts!$A:$AM,B$1,0)="X",S$2,"")</f>
        <v>#VALUE!</v>
      </c>
      <c r="C4931" t="e">
        <f>IF(VLOOKUP($A4931,Parts!$A:$AM,C$1,0)="X",T$2,"")</f>
        <v>#VALUE!</v>
      </c>
      <c r="D4931" t="e">
        <f>IF(VLOOKUP($A4931,Parts!$A:$AM,D$1,0)="X",U$2,"")</f>
        <v>#VALUE!</v>
      </c>
      <c r="E4931" t="e">
        <f>IF(VLOOKUP($A4931,Parts!$A:$AM,E$1,0)="X",V$2,"")</f>
        <v>#VALUE!</v>
      </c>
      <c r="F4931" t="e">
        <f>IF(VLOOKUP($A4931,Parts!$A:$AM,F$1,0)="X",W$2,"")</f>
        <v>#VALUE!</v>
      </c>
      <c r="G4931" t="e">
        <f>IF(VLOOKUP($A4931,Parts!$A:$AM,G$1,0)="X",X$2,"")</f>
        <v>#VALUE!</v>
      </c>
      <c r="H4931" t="e">
        <f>IF(VLOOKUP($A4931,Parts!$A:$AM,H$1,0)="X",Y$2,"")</f>
        <v>#VALUE!</v>
      </c>
      <c r="I4931" t="e">
        <f>IF(VLOOKUP($A4931,Parts!$A:$AM,I$1,0)="X",Z$2,"")</f>
        <v>#VALUE!</v>
      </c>
      <c r="J4931" t="e">
        <f>IF(VLOOKUP($A4931,Parts!$A:$AM,J$1,0)="X",AA$2,"")</f>
        <v>#VALUE!</v>
      </c>
      <c r="K4931" t="e">
        <f>IF(VLOOKUP($A4931,Parts!$A:$AM,K$1,0)="X",AB$2,"")</f>
        <v>#VALUE!</v>
      </c>
      <c r="L4931" t="e">
        <f>IF(VLOOKUP($A4931,Parts!$A:$AM,L$1,0)="X",AC$2,"")</f>
        <v>#VALUE!</v>
      </c>
      <c r="M4931" t="e">
        <f>IF(VLOOKUP($A4931,Parts!$A:$AM,M$1,0)="X",AD$2,"")</f>
        <v>#VALUE!</v>
      </c>
      <c r="N4931" t="e">
        <f>IF(VLOOKUP($A4931,Parts!$A:$AM,N$1,0)="X",AE$2,"")</f>
        <v>#VALUE!</v>
      </c>
      <c r="O4931" t="e">
        <f>IF(VLOOKUP($A4931,Parts!$A:$AM,O$1,0)="X",AF$2,"")</f>
        <v>#VALUE!</v>
      </c>
      <c r="P4931" t="e">
        <f t="shared" ref="P4931:P4994" si="78">B4931&amp;C4931&amp;D4931&amp;E4931&amp;F4931&amp;G4931&amp;H4931&amp;I4931&amp;J4931&amp;K4931&amp;L4931&amp;M4931&amp;N4931&amp;O4931</f>
        <v>#VALUE!</v>
      </c>
    </row>
    <row r="4932" spans="1:16" x14ac:dyDescent="0.25">
      <c r="A4932" t="e">
        <f>Table15[[#This Row],[Name]]</f>
        <v>#VALUE!</v>
      </c>
      <c r="B4932" t="e">
        <f>IF(VLOOKUP($A4932,Parts!$A:$AM,B$1,0)="X",S$2,"")</f>
        <v>#VALUE!</v>
      </c>
      <c r="C4932" t="e">
        <f>IF(VLOOKUP($A4932,Parts!$A:$AM,C$1,0)="X",T$2,"")</f>
        <v>#VALUE!</v>
      </c>
      <c r="D4932" t="e">
        <f>IF(VLOOKUP($A4932,Parts!$A:$AM,D$1,0)="X",U$2,"")</f>
        <v>#VALUE!</v>
      </c>
      <c r="E4932" t="e">
        <f>IF(VLOOKUP($A4932,Parts!$A:$AM,E$1,0)="X",V$2,"")</f>
        <v>#VALUE!</v>
      </c>
      <c r="F4932" t="e">
        <f>IF(VLOOKUP($A4932,Parts!$A:$AM,F$1,0)="X",W$2,"")</f>
        <v>#VALUE!</v>
      </c>
      <c r="G4932" t="e">
        <f>IF(VLOOKUP($A4932,Parts!$A:$AM,G$1,0)="X",X$2,"")</f>
        <v>#VALUE!</v>
      </c>
      <c r="H4932" t="e">
        <f>IF(VLOOKUP($A4932,Parts!$A:$AM,H$1,0)="X",Y$2,"")</f>
        <v>#VALUE!</v>
      </c>
      <c r="I4932" t="e">
        <f>IF(VLOOKUP($A4932,Parts!$A:$AM,I$1,0)="X",Z$2,"")</f>
        <v>#VALUE!</v>
      </c>
      <c r="J4932" t="e">
        <f>IF(VLOOKUP($A4932,Parts!$A:$AM,J$1,0)="X",AA$2,"")</f>
        <v>#VALUE!</v>
      </c>
      <c r="K4932" t="e">
        <f>IF(VLOOKUP($A4932,Parts!$A:$AM,K$1,0)="X",AB$2,"")</f>
        <v>#VALUE!</v>
      </c>
      <c r="L4932" t="e">
        <f>IF(VLOOKUP($A4932,Parts!$A:$AM,L$1,0)="X",AC$2,"")</f>
        <v>#VALUE!</v>
      </c>
      <c r="M4932" t="e">
        <f>IF(VLOOKUP($A4932,Parts!$A:$AM,M$1,0)="X",AD$2,"")</f>
        <v>#VALUE!</v>
      </c>
      <c r="N4932" t="e">
        <f>IF(VLOOKUP($A4932,Parts!$A:$AM,N$1,0)="X",AE$2,"")</f>
        <v>#VALUE!</v>
      </c>
      <c r="O4932" t="e">
        <f>IF(VLOOKUP($A4932,Parts!$A:$AM,O$1,0)="X",AF$2,"")</f>
        <v>#VALUE!</v>
      </c>
      <c r="P4932" t="e">
        <f t="shared" si="78"/>
        <v>#VALUE!</v>
      </c>
    </row>
    <row r="4933" spans="1:16" x14ac:dyDescent="0.25">
      <c r="A4933" t="e">
        <f>Table15[[#This Row],[Name]]</f>
        <v>#VALUE!</v>
      </c>
      <c r="B4933" t="e">
        <f>IF(VLOOKUP($A4933,Parts!$A:$AM,B$1,0)="X",S$2,"")</f>
        <v>#VALUE!</v>
      </c>
      <c r="C4933" t="e">
        <f>IF(VLOOKUP($A4933,Parts!$A:$AM,C$1,0)="X",T$2,"")</f>
        <v>#VALUE!</v>
      </c>
      <c r="D4933" t="e">
        <f>IF(VLOOKUP($A4933,Parts!$A:$AM,D$1,0)="X",U$2,"")</f>
        <v>#VALUE!</v>
      </c>
      <c r="E4933" t="e">
        <f>IF(VLOOKUP($A4933,Parts!$A:$AM,E$1,0)="X",V$2,"")</f>
        <v>#VALUE!</v>
      </c>
      <c r="F4933" t="e">
        <f>IF(VLOOKUP($A4933,Parts!$A:$AM,F$1,0)="X",W$2,"")</f>
        <v>#VALUE!</v>
      </c>
      <c r="G4933" t="e">
        <f>IF(VLOOKUP($A4933,Parts!$A:$AM,G$1,0)="X",X$2,"")</f>
        <v>#VALUE!</v>
      </c>
      <c r="H4933" t="e">
        <f>IF(VLOOKUP($A4933,Parts!$A:$AM,H$1,0)="X",Y$2,"")</f>
        <v>#VALUE!</v>
      </c>
      <c r="I4933" t="e">
        <f>IF(VLOOKUP($A4933,Parts!$A:$AM,I$1,0)="X",Z$2,"")</f>
        <v>#VALUE!</v>
      </c>
      <c r="J4933" t="e">
        <f>IF(VLOOKUP($A4933,Parts!$A:$AM,J$1,0)="X",AA$2,"")</f>
        <v>#VALUE!</v>
      </c>
      <c r="K4933" t="e">
        <f>IF(VLOOKUP($A4933,Parts!$A:$AM,K$1,0)="X",AB$2,"")</f>
        <v>#VALUE!</v>
      </c>
      <c r="L4933" t="e">
        <f>IF(VLOOKUP($A4933,Parts!$A:$AM,L$1,0)="X",AC$2,"")</f>
        <v>#VALUE!</v>
      </c>
      <c r="M4933" t="e">
        <f>IF(VLOOKUP($A4933,Parts!$A:$AM,M$1,0)="X",AD$2,"")</f>
        <v>#VALUE!</v>
      </c>
      <c r="N4933" t="e">
        <f>IF(VLOOKUP($A4933,Parts!$A:$AM,N$1,0)="X",AE$2,"")</f>
        <v>#VALUE!</v>
      </c>
      <c r="O4933" t="e">
        <f>IF(VLOOKUP($A4933,Parts!$A:$AM,O$1,0)="X",AF$2,"")</f>
        <v>#VALUE!</v>
      </c>
      <c r="P4933" t="e">
        <f t="shared" si="78"/>
        <v>#VALUE!</v>
      </c>
    </row>
    <row r="4934" spans="1:16" x14ac:dyDescent="0.25">
      <c r="A4934" t="e">
        <f>Table15[[#This Row],[Name]]</f>
        <v>#VALUE!</v>
      </c>
      <c r="B4934" t="e">
        <f>IF(VLOOKUP($A4934,Parts!$A:$AM,B$1,0)="X",S$2,"")</f>
        <v>#VALUE!</v>
      </c>
      <c r="C4934" t="e">
        <f>IF(VLOOKUP($A4934,Parts!$A:$AM,C$1,0)="X",T$2,"")</f>
        <v>#VALUE!</v>
      </c>
      <c r="D4934" t="e">
        <f>IF(VLOOKUP($A4934,Parts!$A:$AM,D$1,0)="X",U$2,"")</f>
        <v>#VALUE!</v>
      </c>
      <c r="E4934" t="e">
        <f>IF(VLOOKUP($A4934,Parts!$A:$AM,E$1,0)="X",V$2,"")</f>
        <v>#VALUE!</v>
      </c>
      <c r="F4934" t="e">
        <f>IF(VLOOKUP($A4934,Parts!$A:$AM,F$1,0)="X",W$2,"")</f>
        <v>#VALUE!</v>
      </c>
      <c r="G4934" t="e">
        <f>IF(VLOOKUP($A4934,Parts!$A:$AM,G$1,0)="X",X$2,"")</f>
        <v>#VALUE!</v>
      </c>
      <c r="H4934" t="e">
        <f>IF(VLOOKUP($A4934,Parts!$A:$AM,H$1,0)="X",Y$2,"")</f>
        <v>#VALUE!</v>
      </c>
      <c r="I4934" t="e">
        <f>IF(VLOOKUP($A4934,Parts!$A:$AM,I$1,0)="X",Z$2,"")</f>
        <v>#VALUE!</v>
      </c>
      <c r="J4934" t="e">
        <f>IF(VLOOKUP($A4934,Parts!$A:$AM,J$1,0)="X",AA$2,"")</f>
        <v>#VALUE!</v>
      </c>
      <c r="K4934" t="e">
        <f>IF(VLOOKUP($A4934,Parts!$A:$AM,K$1,0)="X",AB$2,"")</f>
        <v>#VALUE!</v>
      </c>
      <c r="L4934" t="e">
        <f>IF(VLOOKUP($A4934,Parts!$A:$AM,L$1,0)="X",AC$2,"")</f>
        <v>#VALUE!</v>
      </c>
      <c r="M4934" t="e">
        <f>IF(VLOOKUP($A4934,Parts!$A:$AM,M$1,0)="X",AD$2,"")</f>
        <v>#VALUE!</v>
      </c>
      <c r="N4934" t="e">
        <f>IF(VLOOKUP($A4934,Parts!$A:$AM,N$1,0)="X",AE$2,"")</f>
        <v>#VALUE!</v>
      </c>
      <c r="O4934" t="e">
        <f>IF(VLOOKUP($A4934,Parts!$A:$AM,O$1,0)="X",AF$2,"")</f>
        <v>#VALUE!</v>
      </c>
      <c r="P4934" t="e">
        <f t="shared" si="78"/>
        <v>#VALUE!</v>
      </c>
    </row>
    <row r="4935" spans="1:16" x14ac:dyDescent="0.25">
      <c r="A4935" t="e">
        <f>Table15[[#This Row],[Name]]</f>
        <v>#VALUE!</v>
      </c>
      <c r="B4935" t="e">
        <f>IF(VLOOKUP($A4935,Parts!$A:$AM,B$1,0)="X",S$2,"")</f>
        <v>#VALUE!</v>
      </c>
      <c r="C4935" t="e">
        <f>IF(VLOOKUP($A4935,Parts!$A:$AM,C$1,0)="X",T$2,"")</f>
        <v>#VALUE!</v>
      </c>
      <c r="D4935" t="e">
        <f>IF(VLOOKUP($A4935,Parts!$A:$AM,D$1,0)="X",U$2,"")</f>
        <v>#VALUE!</v>
      </c>
      <c r="E4935" t="e">
        <f>IF(VLOOKUP($A4935,Parts!$A:$AM,E$1,0)="X",V$2,"")</f>
        <v>#VALUE!</v>
      </c>
      <c r="F4935" t="e">
        <f>IF(VLOOKUP($A4935,Parts!$A:$AM,F$1,0)="X",W$2,"")</f>
        <v>#VALUE!</v>
      </c>
      <c r="G4935" t="e">
        <f>IF(VLOOKUP($A4935,Parts!$A:$AM,G$1,0)="X",X$2,"")</f>
        <v>#VALUE!</v>
      </c>
      <c r="H4935" t="e">
        <f>IF(VLOOKUP($A4935,Parts!$A:$AM,H$1,0)="X",Y$2,"")</f>
        <v>#VALUE!</v>
      </c>
      <c r="I4935" t="e">
        <f>IF(VLOOKUP($A4935,Parts!$A:$AM,I$1,0)="X",Z$2,"")</f>
        <v>#VALUE!</v>
      </c>
      <c r="J4935" t="e">
        <f>IF(VLOOKUP($A4935,Parts!$A:$AM,J$1,0)="X",AA$2,"")</f>
        <v>#VALUE!</v>
      </c>
      <c r="K4935" t="e">
        <f>IF(VLOOKUP($A4935,Parts!$A:$AM,K$1,0)="X",AB$2,"")</f>
        <v>#VALUE!</v>
      </c>
      <c r="L4935" t="e">
        <f>IF(VLOOKUP($A4935,Parts!$A:$AM,L$1,0)="X",AC$2,"")</f>
        <v>#VALUE!</v>
      </c>
      <c r="M4935" t="e">
        <f>IF(VLOOKUP($A4935,Parts!$A:$AM,M$1,0)="X",AD$2,"")</f>
        <v>#VALUE!</v>
      </c>
      <c r="N4935" t="e">
        <f>IF(VLOOKUP($A4935,Parts!$A:$AM,N$1,0)="X",AE$2,"")</f>
        <v>#VALUE!</v>
      </c>
      <c r="O4935" t="e">
        <f>IF(VLOOKUP($A4935,Parts!$A:$AM,O$1,0)="X",AF$2,"")</f>
        <v>#VALUE!</v>
      </c>
      <c r="P4935" t="e">
        <f t="shared" si="78"/>
        <v>#VALUE!</v>
      </c>
    </row>
    <row r="4936" spans="1:16" x14ac:dyDescent="0.25">
      <c r="A4936" t="e">
        <f>Table15[[#This Row],[Name]]</f>
        <v>#VALUE!</v>
      </c>
      <c r="B4936" t="e">
        <f>IF(VLOOKUP($A4936,Parts!$A:$AM,B$1,0)="X",S$2,"")</f>
        <v>#VALUE!</v>
      </c>
      <c r="C4936" t="e">
        <f>IF(VLOOKUP($A4936,Parts!$A:$AM,C$1,0)="X",T$2,"")</f>
        <v>#VALUE!</v>
      </c>
      <c r="D4936" t="e">
        <f>IF(VLOOKUP($A4936,Parts!$A:$AM,D$1,0)="X",U$2,"")</f>
        <v>#VALUE!</v>
      </c>
      <c r="E4936" t="e">
        <f>IF(VLOOKUP($A4936,Parts!$A:$AM,E$1,0)="X",V$2,"")</f>
        <v>#VALUE!</v>
      </c>
      <c r="F4936" t="e">
        <f>IF(VLOOKUP($A4936,Parts!$A:$AM,F$1,0)="X",W$2,"")</f>
        <v>#VALUE!</v>
      </c>
      <c r="G4936" t="e">
        <f>IF(VLOOKUP($A4936,Parts!$A:$AM,G$1,0)="X",X$2,"")</f>
        <v>#VALUE!</v>
      </c>
      <c r="H4936" t="e">
        <f>IF(VLOOKUP($A4936,Parts!$A:$AM,H$1,0)="X",Y$2,"")</f>
        <v>#VALUE!</v>
      </c>
      <c r="I4936" t="e">
        <f>IF(VLOOKUP($A4936,Parts!$A:$AM,I$1,0)="X",Z$2,"")</f>
        <v>#VALUE!</v>
      </c>
      <c r="J4936" t="e">
        <f>IF(VLOOKUP($A4936,Parts!$A:$AM,J$1,0)="X",AA$2,"")</f>
        <v>#VALUE!</v>
      </c>
      <c r="K4936" t="e">
        <f>IF(VLOOKUP($A4936,Parts!$A:$AM,K$1,0)="X",AB$2,"")</f>
        <v>#VALUE!</v>
      </c>
      <c r="L4936" t="e">
        <f>IF(VLOOKUP($A4936,Parts!$A:$AM,L$1,0)="X",AC$2,"")</f>
        <v>#VALUE!</v>
      </c>
      <c r="M4936" t="e">
        <f>IF(VLOOKUP($A4936,Parts!$A:$AM,M$1,0)="X",AD$2,"")</f>
        <v>#VALUE!</v>
      </c>
      <c r="N4936" t="e">
        <f>IF(VLOOKUP($A4936,Parts!$A:$AM,N$1,0)="X",AE$2,"")</f>
        <v>#VALUE!</v>
      </c>
      <c r="O4936" t="e">
        <f>IF(VLOOKUP($A4936,Parts!$A:$AM,O$1,0)="X",AF$2,"")</f>
        <v>#VALUE!</v>
      </c>
      <c r="P4936" t="e">
        <f t="shared" si="78"/>
        <v>#VALUE!</v>
      </c>
    </row>
    <row r="4937" spans="1:16" x14ac:dyDescent="0.25">
      <c r="A4937" t="e">
        <f>Table15[[#This Row],[Name]]</f>
        <v>#VALUE!</v>
      </c>
      <c r="B4937" t="e">
        <f>IF(VLOOKUP($A4937,Parts!$A:$AM,B$1,0)="X",S$2,"")</f>
        <v>#VALUE!</v>
      </c>
      <c r="C4937" t="e">
        <f>IF(VLOOKUP($A4937,Parts!$A:$AM,C$1,0)="X",T$2,"")</f>
        <v>#VALUE!</v>
      </c>
      <c r="D4937" t="e">
        <f>IF(VLOOKUP($A4937,Parts!$A:$AM,D$1,0)="X",U$2,"")</f>
        <v>#VALUE!</v>
      </c>
      <c r="E4937" t="e">
        <f>IF(VLOOKUP($A4937,Parts!$A:$AM,E$1,0)="X",V$2,"")</f>
        <v>#VALUE!</v>
      </c>
      <c r="F4937" t="e">
        <f>IF(VLOOKUP($A4937,Parts!$A:$AM,F$1,0)="X",W$2,"")</f>
        <v>#VALUE!</v>
      </c>
      <c r="G4937" t="e">
        <f>IF(VLOOKUP($A4937,Parts!$A:$AM,G$1,0)="X",X$2,"")</f>
        <v>#VALUE!</v>
      </c>
      <c r="H4937" t="e">
        <f>IF(VLOOKUP($A4937,Parts!$A:$AM,H$1,0)="X",Y$2,"")</f>
        <v>#VALUE!</v>
      </c>
      <c r="I4937" t="e">
        <f>IF(VLOOKUP($A4937,Parts!$A:$AM,I$1,0)="X",Z$2,"")</f>
        <v>#VALUE!</v>
      </c>
      <c r="J4937" t="e">
        <f>IF(VLOOKUP($A4937,Parts!$A:$AM,J$1,0)="X",AA$2,"")</f>
        <v>#VALUE!</v>
      </c>
      <c r="K4937" t="e">
        <f>IF(VLOOKUP($A4937,Parts!$A:$AM,K$1,0)="X",AB$2,"")</f>
        <v>#VALUE!</v>
      </c>
      <c r="L4937" t="e">
        <f>IF(VLOOKUP($A4937,Parts!$A:$AM,L$1,0)="X",AC$2,"")</f>
        <v>#VALUE!</v>
      </c>
      <c r="M4937" t="e">
        <f>IF(VLOOKUP($A4937,Parts!$A:$AM,M$1,0)="X",AD$2,"")</f>
        <v>#VALUE!</v>
      </c>
      <c r="N4937" t="e">
        <f>IF(VLOOKUP($A4937,Parts!$A:$AM,N$1,0)="X",AE$2,"")</f>
        <v>#VALUE!</v>
      </c>
      <c r="O4937" t="e">
        <f>IF(VLOOKUP($A4937,Parts!$A:$AM,O$1,0)="X",AF$2,"")</f>
        <v>#VALUE!</v>
      </c>
      <c r="P4937" t="e">
        <f t="shared" si="78"/>
        <v>#VALUE!</v>
      </c>
    </row>
    <row r="4938" spans="1:16" x14ac:dyDescent="0.25">
      <c r="A4938" t="e">
        <f>Table15[[#This Row],[Name]]</f>
        <v>#VALUE!</v>
      </c>
      <c r="B4938" t="e">
        <f>IF(VLOOKUP($A4938,Parts!$A:$AM,B$1,0)="X",S$2,"")</f>
        <v>#VALUE!</v>
      </c>
      <c r="C4938" t="e">
        <f>IF(VLOOKUP($A4938,Parts!$A:$AM,C$1,0)="X",T$2,"")</f>
        <v>#VALUE!</v>
      </c>
      <c r="D4938" t="e">
        <f>IF(VLOOKUP($A4938,Parts!$A:$AM,D$1,0)="X",U$2,"")</f>
        <v>#VALUE!</v>
      </c>
      <c r="E4938" t="e">
        <f>IF(VLOOKUP($A4938,Parts!$A:$AM,E$1,0)="X",V$2,"")</f>
        <v>#VALUE!</v>
      </c>
      <c r="F4938" t="e">
        <f>IF(VLOOKUP($A4938,Parts!$A:$AM,F$1,0)="X",W$2,"")</f>
        <v>#VALUE!</v>
      </c>
      <c r="G4938" t="e">
        <f>IF(VLOOKUP($A4938,Parts!$A:$AM,G$1,0)="X",X$2,"")</f>
        <v>#VALUE!</v>
      </c>
      <c r="H4938" t="e">
        <f>IF(VLOOKUP($A4938,Parts!$A:$AM,H$1,0)="X",Y$2,"")</f>
        <v>#VALUE!</v>
      </c>
      <c r="I4938" t="e">
        <f>IF(VLOOKUP($A4938,Parts!$A:$AM,I$1,0)="X",Z$2,"")</f>
        <v>#VALUE!</v>
      </c>
      <c r="J4938" t="e">
        <f>IF(VLOOKUP($A4938,Parts!$A:$AM,J$1,0)="X",AA$2,"")</f>
        <v>#VALUE!</v>
      </c>
      <c r="K4938" t="e">
        <f>IF(VLOOKUP($A4938,Parts!$A:$AM,K$1,0)="X",AB$2,"")</f>
        <v>#VALUE!</v>
      </c>
      <c r="L4938" t="e">
        <f>IF(VLOOKUP($A4938,Parts!$A:$AM,L$1,0)="X",AC$2,"")</f>
        <v>#VALUE!</v>
      </c>
      <c r="M4938" t="e">
        <f>IF(VLOOKUP($A4938,Parts!$A:$AM,M$1,0)="X",AD$2,"")</f>
        <v>#VALUE!</v>
      </c>
      <c r="N4938" t="e">
        <f>IF(VLOOKUP($A4938,Parts!$A:$AM,N$1,0)="X",AE$2,"")</f>
        <v>#VALUE!</v>
      </c>
      <c r="O4938" t="e">
        <f>IF(VLOOKUP($A4938,Parts!$A:$AM,O$1,0)="X",AF$2,"")</f>
        <v>#VALUE!</v>
      </c>
      <c r="P4938" t="e">
        <f t="shared" si="78"/>
        <v>#VALUE!</v>
      </c>
    </row>
    <row r="4939" spans="1:16" x14ac:dyDescent="0.25">
      <c r="A4939" t="e">
        <f>Table15[[#This Row],[Name]]</f>
        <v>#VALUE!</v>
      </c>
      <c r="B4939" t="e">
        <f>IF(VLOOKUP($A4939,Parts!$A:$AM,B$1,0)="X",S$2,"")</f>
        <v>#VALUE!</v>
      </c>
      <c r="C4939" t="e">
        <f>IF(VLOOKUP($A4939,Parts!$A:$AM,C$1,0)="X",T$2,"")</f>
        <v>#VALUE!</v>
      </c>
      <c r="D4939" t="e">
        <f>IF(VLOOKUP($A4939,Parts!$A:$AM,D$1,0)="X",U$2,"")</f>
        <v>#VALUE!</v>
      </c>
      <c r="E4939" t="e">
        <f>IF(VLOOKUP($A4939,Parts!$A:$AM,E$1,0)="X",V$2,"")</f>
        <v>#VALUE!</v>
      </c>
      <c r="F4939" t="e">
        <f>IF(VLOOKUP($A4939,Parts!$A:$AM,F$1,0)="X",W$2,"")</f>
        <v>#VALUE!</v>
      </c>
      <c r="G4939" t="e">
        <f>IF(VLOOKUP($A4939,Parts!$A:$AM,G$1,0)="X",X$2,"")</f>
        <v>#VALUE!</v>
      </c>
      <c r="H4939" t="e">
        <f>IF(VLOOKUP($A4939,Parts!$A:$AM,H$1,0)="X",Y$2,"")</f>
        <v>#VALUE!</v>
      </c>
      <c r="I4939" t="e">
        <f>IF(VLOOKUP($A4939,Parts!$A:$AM,I$1,0)="X",Z$2,"")</f>
        <v>#VALUE!</v>
      </c>
      <c r="J4939" t="e">
        <f>IF(VLOOKUP($A4939,Parts!$A:$AM,J$1,0)="X",AA$2,"")</f>
        <v>#VALUE!</v>
      </c>
      <c r="K4939" t="e">
        <f>IF(VLOOKUP($A4939,Parts!$A:$AM,K$1,0)="X",AB$2,"")</f>
        <v>#VALUE!</v>
      </c>
      <c r="L4939" t="e">
        <f>IF(VLOOKUP($A4939,Parts!$A:$AM,L$1,0)="X",AC$2,"")</f>
        <v>#VALUE!</v>
      </c>
      <c r="M4939" t="e">
        <f>IF(VLOOKUP($A4939,Parts!$A:$AM,M$1,0)="X",AD$2,"")</f>
        <v>#VALUE!</v>
      </c>
      <c r="N4939" t="e">
        <f>IF(VLOOKUP($A4939,Parts!$A:$AM,N$1,0)="X",AE$2,"")</f>
        <v>#VALUE!</v>
      </c>
      <c r="O4939" t="e">
        <f>IF(VLOOKUP($A4939,Parts!$A:$AM,O$1,0)="X",AF$2,"")</f>
        <v>#VALUE!</v>
      </c>
      <c r="P4939" t="e">
        <f t="shared" si="78"/>
        <v>#VALUE!</v>
      </c>
    </row>
    <row r="4940" spans="1:16" x14ac:dyDescent="0.25">
      <c r="A4940" t="e">
        <f>Table15[[#This Row],[Name]]</f>
        <v>#VALUE!</v>
      </c>
      <c r="B4940" t="e">
        <f>IF(VLOOKUP($A4940,Parts!$A:$AM,B$1,0)="X",S$2,"")</f>
        <v>#VALUE!</v>
      </c>
      <c r="C4940" t="e">
        <f>IF(VLOOKUP($A4940,Parts!$A:$AM,C$1,0)="X",T$2,"")</f>
        <v>#VALUE!</v>
      </c>
      <c r="D4940" t="e">
        <f>IF(VLOOKUP($A4940,Parts!$A:$AM,D$1,0)="X",U$2,"")</f>
        <v>#VALUE!</v>
      </c>
      <c r="E4940" t="e">
        <f>IF(VLOOKUP($A4940,Parts!$A:$AM,E$1,0)="X",V$2,"")</f>
        <v>#VALUE!</v>
      </c>
      <c r="F4940" t="e">
        <f>IF(VLOOKUP($A4940,Parts!$A:$AM,F$1,0)="X",W$2,"")</f>
        <v>#VALUE!</v>
      </c>
      <c r="G4940" t="e">
        <f>IF(VLOOKUP($A4940,Parts!$A:$AM,G$1,0)="X",X$2,"")</f>
        <v>#VALUE!</v>
      </c>
      <c r="H4940" t="e">
        <f>IF(VLOOKUP($A4940,Parts!$A:$AM,H$1,0)="X",Y$2,"")</f>
        <v>#VALUE!</v>
      </c>
      <c r="I4940" t="e">
        <f>IF(VLOOKUP($A4940,Parts!$A:$AM,I$1,0)="X",Z$2,"")</f>
        <v>#VALUE!</v>
      </c>
      <c r="J4940" t="e">
        <f>IF(VLOOKUP($A4940,Parts!$A:$AM,J$1,0)="X",AA$2,"")</f>
        <v>#VALUE!</v>
      </c>
      <c r="K4940" t="e">
        <f>IF(VLOOKUP($A4940,Parts!$A:$AM,K$1,0)="X",AB$2,"")</f>
        <v>#VALUE!</v>
      </c>
      <c r="L4940" t="e">
        <f>IF(VLOOKUP($A4940,Parts!$A:$AM,L$1,0)="X",AC$2,"")</f>
        <v>#VALUE!</v>
      </c>
      <c r="M4940" t="e">
        <f>IF(VLOOKUP($A4940,Parts!$A:$AM,M$1,0)="X",AD$2,"")</f>
        <v>#VALUE!</v>
      </c>
      <c r="N4940" t="e">
        <f>IF(VLOOKUP($A4940,Parts!$A:$AM,N$1,0)="X",AE$2,"")</f>
        <v>#VALUE!</v>
      </c>
      <c r="O4940" t="e">
        <f>IF(VLOOKUP($A4940,Parts!$A:$AM,O$1,0)="X",AF$2,"")</f>
        <v>#VALUE!</v>
      </c>
      <c r="P4940" t="e">
        <f t="shared" si="78"/>
        <v>#VALUE!</v>
      </c>
    </row>
    <row r="4941" spans="1:16" x14ac:dyDescent="0.25">
      <c r="A4941" t="e">
        <f>Table15[[#This Row],[Name]]</f>
        <v>#VALUE!</v>
      </c>
      <c r="B4941" t="e">
        <f>IF(VLOOKUP($A4941,Parts!$A:$AM,B$1,0)="X",S$2,"")</f>
        <v>#VALUE!</v>
      </c>
      <c r="C4941" t="e">
        <f>IF(VLOOKUP($A4941,Parts!$A:$AM,C$1,0)="X",T$2,"")</f>
        <v>#VALUE!</v>
      </c>
      <c r="D4941" t="e">
        <f>IF(VLOOKUP($A4941,Parts!$A:$AM,D$1,0)="X",U$2,"")</f>
        <v>#VALUE!</v>
      </c>
      <c r="E4941" t="e">
        <f>IF(VLOOKUP($A4941,Parts!$A:$AM,E$1,0)="X",V$2,"")</f>
        <v>#VALUE!</v>
      </c>
      <c r="F4941" t="e">
        <f>IF(VLOOKUP($A4941,Parts!$A:$AM,F$1,0)="X",W$2,"")</f>
        <v>#VALUE!</v>
      </c>
      <c r="G4941" t="e">
        <f>IF(VLOOKUP($A4941,Parts!$A:$AM,G$1,0)="X",X$2,"")</f>
        <v>#VALUE!</v>
      </c>
      <c r="H4941" t="e">
        <f>IF(VLOOKUP($A4941,Parts!$A:$AM,H$1,0)="X",Y$2,"")</f>
        <v>#VALUE!</v>
      </c>
      <c r="I4941" t="e">
        <f>IF(VLOOKUP($A4941,Parts!$A:$AM,I$1,0)="X",Z$2,"")</f>
        <v>#VALUE!</v>
      </c>
      <c r="J4941" t="e">
        <f>IF(VLOOKUP($A4941,Parts!$A:$AM,J$1,0)="X",AA$2,"")</f>
        <v>#VALUE!</v>
      </c>
      <c r="K4941" t="e">
        <f>IF(VLOOKUP($A4941,Parts!$A:$AM,K$1,0)="X",AB$2,"")</f>
        <v>#VALUE!</v>
      </c>
      <c r="L4941" t="e">
        <f>IF(VLOOKUP($A4941,Parts!$A:$AM,L$1,0)="X",AC$2,"")</f>
        <v>#VALUE!</v>
      </c>
      <c r="M4941" t="e">
        <f>IF(VLOOKUP($A4941,Parts!$A:$AM,M$1,0)="X",AD$2,"")</f>
        <v>#VALUE!</v>
      </c>
      <c r="N4941" t="e">
        <f>IF(VLOOKUP($A4941,Parts!$A:$AM,N$1,0)="X",AE$2,"")</f>
        <v>#VALUE!</v>
      </c>
      <c r="O4941" t="e">
        <f>IF(VLOOKUP($A4941,Parts!$A:$AM,O$1,0)="X",AF$2,"")</f>
        <v>#VALUE!</v>
      </c>
      <c r="P4941" t="e">
        <f t="shared" si="78"/>
        <v>#VALUE!</v>
      </c>
    </row>
    <row r="4942" spans="1:16" x14ac:dyDescent="0.25">
      <c r="A4942" t="e">
        <f>Table15[[#This Row],[Name]]</f>
        <v>#VALUE!</v>
      </c>
      <c r="B4942" t="e">
        <f>IF(VLOOKUP($A4942,Parts!$A:$AM,B$1,0)="X",S$2,"")</f>
        <v>#VALUE!</v>
      </c>
      <c r="C4942" t="e">
        <f>IF(VLOOKUP($A4942,Parts!$A:$AM,C$1,0)="X",T$2,"")</f>
        <v>#VALUE!</v>
      </c>
      <c r="D4942" t="e">
        <f>IF(VLOOKUP($A4942,Parts!$A:$AM,D$1,0)="X",U$2,"")</f>
        <v>#VALUE!</v>
      </c>
      <c r="E4942" t="e">
        <f>IF(VLOOKUP($A4942,Parts!$A:$AM,E$1,0)="X",V$2,"")</f>
        <v>#VALUE!</v>
      </c>
      <c r="F4942" t="e">
        <f>IF(VLOOKUP($A4942,Parts!$A:$AM,F$1,0)="X",W$2,"")</f>
        <v>#VALUE!</v>
      </c>
      <c r="G4942" t="e">
        <f>IF(VLOOKUP($A4942,Parts!$A:$AM,G$1,0)="X",X$2,"")</f>
        <v>#VALUE!</v>
      </c>
      <c r="H4942" t="e">
        <f>IF(VLOOKUP($A4942,Parts!$A:$AM,H$1,0)="X",Y$2,"")</f>
        <v>#VALUE!</v>
      </c>
      <c r="I4942" t="e">
        <f>IF(VLOOKUP($A4942,Parts!$A:$AM,I$1,0)="X",Z$2,"")</f>
        <v>#VALUE!</v>
      </c>
      <c r="J4942" t="e">
        <f>IF(VLOOKUP($A4942,Parts!$A:$AM,J$1,0)="X",AA$2,"")</f>
        <v>#VALUE!</v>
      </c>
      <c r="K4942" t="e">
        <f>IF(VLOOKUP($A4942,Parts!$A:$AM,K$1,0)="X",AB$2,"")</f>
        <v>#VALUE!</v>
      </c>
      <c r="L4942" t="e">
        <f>IF(VLOOKUP($A4942,Parts!$A:$AM,L$1,0)="X",AC$2,"")</f>
        <v>#VALUE!</v>
      </c>
      <c r="M4942" t="e">
        <f>IF(VLOOKUP($A4942,Parts!$A:$AM,M$1,0)="X",AD$2,"")</f>
        <v>#VALUE!</v>
      </c>
      <c r="N4942" t="e">
        <f>IF(VLOOKUP($A4942,Parts!$A:$AM,N$1,0)="X",AE$2,"")</f>
        <v>#VALUE!</v>
      </c>
      <c r="O4942" t="e">
        <f>IF(VLOOKUP($A4942,Parts!$A:$AM,O$1,0)="X",AF$2,"")</f>
        <v>#VALUE!</v>
      </c>
      <c r="P4942" t="e">
        <f t="shared" si="78"/>
        <v>#VALUE!</v>
      </c>
    </row>
    <row r="4943" spans="1:16" x14ac:dyDescent="0.25">
      <c r="A4943" t="e">
        <f>Table15[[#This Row],[Name]]</f>
        <v>#VALUE!</v>
      </c>
      <c r="B4943" t="e">
        <f>IF(VLOOKUP($A4943,Parts!$A:$AM,B$1,0)="X",S$2,"")</f>
        <v>#VALUE!</v>
      </c>
      <c r="C4943" t="e">
        <f>IF(VLOOKUP($A4943,Parts!$A:$AM,C$1,0)="X",T$2,"")</f>
        <v>#VALUE!</v>
      </c>
      <c r="D4943" t="e">
        <f>IF(VLOOKUP($A4943,Parts!$A:$AM,D$1,0)="X",U$2,"")</f>
        <v>#VALUE!</v>
      </c>
      <c r="E4943" t="e">
        <f>IF(VLOOKUP($A4943,Parts!$A:$AM,E$1,0)="X",V$2,"")</f>
        <v>#VALUE!</v>
      </c>
      <c r="F4943" t="e">
        <f>IF(VLOOKUP($A4943,Parts!$A:$AM,F$1,0)="X",W$2,"")</f>
        <v>#VALUE!</v>
      </c>
      <c r="G4943" t="e">
        <f>IF(VLOOKUP($A4943,Parts!$A:$AM,G$1,0)="X",X$2,"")</f>
        <v>#VALUE!</v>
      </c>
      <c r="H4943" t="e">
        <f>IF(VLOOKUP($A4943,Parts!$A:$AM,H$1,0)="X",Y$2,"")</f>
        <v>#VALUE!</v>
      </c>
      <c r="I4943" t="e">
        <f>IF(VLOOKUP($A4943,Parts!$A:$AM,I$1,0)="X",Z$2,"")</f>
        <v>#VALUE!</v>
      </c>
      <c r="J4943" t="e">
        <f>IF(VLOOKUP($A4943,Parts!$A:$AM,J$1,0)="X",AA$2,"")</f>
        <v>#VALUE!</v>
      </c>
      <c r="K4943" t="e">
        <f>IF(VLOOKUP($A4943,Parts!$A:$AM,K$1,0)="X",AB$2,"")</f>
        <v>#VALUE!</v>
      </c>
      <c r="L4943" t="e">
        <f>IF(VLOOKUP($A4943,Parts!$A:$AM,L$1,0)="X",AC$2,"")</f>
        <v>#VALUE!</v>
      </c>
      <c r="M4943" t="e">
        <f>IF(VLOOKUP($A4943,Parts!$A:$AM,M$1,0)="X",AD$2,"")</f>
        <v>#VALUE!</v>
      </c>
      <c r="N4943" t="e">
        <f>IF(VLOOKUP($A4943,Parts!$A:$AM,N$1,0)="X",AE$2,"")</f>
        <v>#VALUE!</v>
      </c>
      <c r="O4943" t="e">
        <f>IF(VLOOKUP($A4943,Parts!$A:$AM,O$1,0)="X",AF$2,"")</f>
        <v>#VALUE!</v>
      </c>
      <c r="P4943" t="e">
        <f t="shared" si="78"/>
        <v>#VALUE!</v>
      </c>
    </row>
    <row r="4944" spans="1:16" x14ac:dyDescent="0.25">
      <c r="A4944" t="e">
        <f>Table15[[#This Row],[Name]]</f>
        <v>#VALUE!</v>
      </c>
      <c r="B4944" t="e">
        <f>IF(VLOOKUP($A4944,Parts!$A:$AM,B$1,0)="X",S$2,"")</f>
        <v>#VALUE!</v>
      </c>
      <c r="C4944" t="e">
        <f>IF(VLOOKUP($A4944,Parts!$A:$AM,C$1,0)="X",T$2,"")</f>
        <v>#VALUE!</v>
      </c>
      <c r="D4944" t="e">
        <f>IF(VLOOKUP($A4944,Parts!$A:$AM,D$1,0)="X",U$2,"")</f>
        <v>#VALUE!</v>
      </c>
      <c r="E4944" t="e">
        <f>IF(VLOOKUP($A4944,Parts!$A:$AM,E$1,0)="X",V$2,"")</f>
        <v>#VALUE!</v>
      </c>
      <c r="F4944" t="e">
        <f>IF(VLOOKUP($A4944,Parts!$A:$AM,F$1,0)="X",W$2,"")</f>
        <v>#VALUE!</v>
      </c>
      <c r="G4944" t="e">
        <f>IF(VLOOKUP($A4944,Parts!$A:$AM,G$1,0)="X",X$2,"")</f>
        <v>#VALUE!</v>
      </c>
      <c r="H4944" t="e">
        <f>IF(VLOOKUP($A4944,Parts!$A:$AM,H$1,0)="X",Y$2,"")</f>
        <v>#VALUE!</v>
      </c>
      <c r="I4944" t="e">
        <f>IF(VLOOKUP($A4944,Parts!$A:$AM,I$1,0)="X",Z$2,"")</f>
        <v>#VALUE!</v>
      </c>
      <c r="J4944" t="e">
        <f>IF(VLOOKUP($A4944,Parts!$A:$AM,J$1,0)="X",AA$2,"")</f>
        <v>#VALUE!</v>
      </c>
      <c r="K4944" t="e">
        <f>IF(VLOOKUP($A4944,Parts!$A:$AM,K$1,0)="X",AB$2,"")</f>
        <v>#VALUE!</v>
      </c>
      <c r="L4944" t="e">
        <f>IF(VLOOKUP($A4944,Parts!$A:$AM,L$1,0)="X",AC$2,"")</f>
        <v>#VALUE!</v>
      </c>
      <c r="M4944" t="e">
        <f>IF(VLOOKUP($A4944,Parts!$A:$AM,M$1,0)="X",AD$2,"")</f>
        <v>#VALUE!</v>
      </c>
      <c r="N4944" t="e">
        <f>IF(VLOOKUP($A4944,Parts!$A:$AM,N$1,0)="X",AE$2,"")</f>
        <v>#VALUE!</v>
      </c>
      <c r="O4944" t="e">
        <f>IF(VLOOKUP($A4944,Parts!$A:$AM,O$1,0)="X",AF$2,"")</f>
        <v>#VALUE!</v>
      </c>
      <c r="P4944" t="e">
        <f t="shared" si="78"/>
        <v>#VALUE!</v>
      </c>
    </row>
    <row r="4945" spans="1:16" x14ac:dyDescent="0.25">
      <c r="A4945" t="e">
        <f>Table15[[#This Row],[Name]]</f>
        <v>#VALUE!</v>
      </c>
      <c r="B4945" t="e">
        <f>IF(VLOOKUP($A4945,Parts!$A:$AM,B$1,0)="X",S$2,"")</f>
        <v>#VALUE!</v>
      </c>
      <c r="C4945" t="e">
        <f>IF(VLOOKUP($A4945,Parts!$A:$AM,C$1,0)="X",T$2,"")</f>
        <v>#VALUE!</v>
      </c>
      <c r="D4945" t="e">
        <f>IF(VLOOKUP($A4945,Parts!$A:$AM,D$1,0)="X",U$2,"")</f>
        <v>#VALUE!</v>
      </c>
      <c r="E4945" t="e">
        <f>IF(VLOOKUP($A4945,Parts!$A:$AM,E$1,0)="X",V$2,"")</f>
        <v>#VALUE!</v>
      </c>
      <c r="F4945" t="e">
        <f>IF(VLOOKUP($A4945,Parts!$A:$AM,F$1,0)="X",W$2,"")</f>
        <v>#VALUE!</v>
      </c>
      <c r="G4945" t="e">
        <f>IF(VLOOKUP($A4945,Parts!$A:$AM,G$1,0)="X",X$2,"")</f>
        <v>#VALUE!</v>
      </c>
      <c r="H4945" t="e">
        <f>IF(VLOOKUP($A4945,Parts!$A:$AM,H$1,0)="X",Y$2,"")</f>
        <v>#VALUE!</v>
      </c>
      <c r="I4945" t="e">
        <f>IF(VLOOKUP($A4945,Parts!$A:$AM,I$1,0)="X",Z$2,"")</f>
        <v>#VALUE!</v>
      </c>
      <c r="J4945" t="e">
        <f>IF(VLOOKUP($A4945,Parts!$A:$AM,J$1,0)="X",AA$2,"")</f>
        <v>#VALUE!</v>
      </c>
      <c r="K4945" t="e">
        <f>IF(VLOOKUP($A4945,Parts!$A:$AM,K$1,0)="X",AB$2,"")</f>
        <v>#VALUE!</v>
      </c>
      <c r="L4945" t="e">
        <f>IF(VLOOKUP($A4945,Parts!$A:$AM,L$1,0)="X",AC$2,"")</f>
        <v>#VALUE!</v>
      </c>
      <c r="M4945" t="e">
        <f>IF(VLOOKUP($A4945,Parts!$A:$AM,M$1,0)="X",AD$2,"")</f>
        <v>#VALUE!</v>
      </c>
      <c r="N4945" t="e">
        <f>IF(VLOOKUP($A4945,Parts!$A:$AM,N$1,0)="X",AE$2,"")</f>
        <v>#VALUE!</v>
      </c>
      <c r="O4945" t="e">
        <f>IF(VLOOKUP($A4945,Parts!$A:$AM,O$1,0)="X",AF$2,"")</f>
        <v>#VALUE!</v>
      </c>
      <c r="P4945" t="e">
        <f t="shared" si="78"/>
        <v>#VALUE!</v>
      </c>
    </row>
    <row r="4946" spans="1:16" x14ac:dyDescent="0.25">
      <c r="A4946" t="e">
        <f>Table15[[#This Row],[Name]]</f>
        <v>#VALUE!</v>
      </c>
      <c r="B4946" t="e">
        <f>IF(VLOOKUP($A4946,Parts!$A:$AM,B$1,0)="X",S$2,"")</f>
        <v>#VALUE!</v>
      </c>
      <c r="C4946" t="e">
        <f>IF(VLOOKUP($A4946,Parts!$A:$AM,C$1,0)="X",T$2,"")</f>
        <v>#VALUE!</v>
      </c>
      <c r="D4946" t="e">
        <f>IF(VLOOKUP($A4946,Parts!$A:$AM,D$1,0)="X",U$2,"")</f>
        <v>#VALUE!</v>
      </c>
      <c r="E4946" t="e">
        <f>IF(VLOOKUP($A4946,Parts!$A:$AM,E$1,0)="X",V$2,"")</f>
        <v>#VALUE!</v>
      </c>
      <c r="F4946" t="e">
        <f>IF(VLOOKUP($A4946,Parts!$A:$AM,F$1,0)="X",W$2,"")</f>
        <v>#VALUE!</v>
      </c>
      <c r="G4946" t="e">
        <f>IF(VLOOKUP($A4946,Parts!$A:$AM,G$1,0)="X",X$2,"")</f>
        <v>#VALUE!</v>
      </c>
      <c r="H4946" t="e">
        <f>IF(VLOOKUP($A4946,Parts!$A:$AM,H$1,0)="X",Y$2,"")</f>
        <v>#VALUE!</v>
      </c>
      <c r="I4946" t="e">
        <f>IF(VLOOKUP($A4946,Parts!$A:$AM,I$1,0)="X",Z$2,"")</f>
        <v>#VALUE!</v>
      </c>
      <c r="J4946" t="e">
        <f>IF(VLOOKUP($A4946,Parts!$A:$AM,J$1,0)="X",AA$2,"")</f>
        <v>#VALUE!</v>
      </c>
      <c r="K4946" t="e">
        <f>IF(VLOOKUP($A4946,Parts!$A:$AM,K$1,0)="X",AB$2,"")</f>
        <v>#VALUE!</v>
      </c>
      <c r="L4946" t="e">
        <f>IF(VLOOKUP($A4946,Parts!$A:$AM,L$1,0)="X",AC$2,"")</f>
        <v>#VALUE!</v>
      </c>
      <c r="M4946" t="e">
        <f>IF(VLOOKUP($A4946,Parts!$A:$AM,M$1,0)="X",AD$2,"")</f>
        <v>#VALUE!</v>
      </c>
      <c r="N4946" t="e">
        <f>IF(VLOOKUP($A4946,Parts!$A:$AM,N$1,0)="X",AE$2,"")</f>
        <v>#VALUE!</v>
      </c>
      <c r="O4946" t="e">
        <f>IF(VLOOKUP($A4946,Parts!$A:$AM,O$1,0)="X",AF$2,"")</f>
        <v>#VALUE!</v>
      </c>
      <c r="P4946" t="e">
        <f t="shared" si="78"/>
        <v>#VALUE!</v>
      </c>
    </row>
    <row r="4947" spans="1:16" x14ac:dyDescent="0.25">
      <c r="A4947" t="e">
        <f>Table15[[#This Row],[Name]]</f>
        <v>#VALUE!</v>
      </c>
      <c r="B4947" t="e">
        <f>IF(VLOOKUP($A4947,Parts!$A:$AM,B$1,0)="X",S$2,"")</f>
        <v>#VALUE!</v>
      </c>
      <c r="C4947" t="e">
        <f>IF(VLOOKUP($A4947,Parts!$A:$AM,C$1,0)="X",T$2,"")</f>
        <v>#VALUE!</v>
      </c>
      <c r="D4947" t="e">
        <f>IF(VLOOKUP($A4947,Parts!$A:$AM,D$1,0)="X",U$2,"")</f>
        <v>#VALUE!</v>
      </c>
      <c r="E4947" t="e">
        <f>IF(VLOOKUP($A4947,Parts!$A:$AM,E$1,0)="X",V$2,"")</f>
        <v>#VALUE!</v>
      </c>
      <c r="F4947" t="e">
        <f>IF(VLOOKUP($A4947,Parts!$A:$AM,F$1,0)="X",W$2,"")</f>
        <v>#VALUE!</v>
      </c>
      <c r="G4947" t="e">
        <f>IF(VLOOKUP($A4947,Parts!$A:$AM,G$1,0)="X",X$2,"")</f>
        <v>#VALUE!</v>
      </c>
      <c r="H4947" t="e">
        <f>IF(VLOOKUP($A4947,Parts!$A:$AM,H$1,0)="X",Y$2,"")</f>
        <v>#VALUE!</v>
      </c>
      <c r="I4947" t="e">
        <f>IF(VLOOKUP($A4947,Parts!$A:$AM,I$1,0)="X",Z$2,"")</f>
        <v>#VALUE!</v>
      </c>
      <c r="J4947" t="e">
        <f>IF(VLOOKUP($A4947,Parts!$A:$AM,J$1,0)="X",AA$2,"")</f>
        <v>#VALUE!</v>
      </c>
      <c r="K4947" t="e">
        <f>IF(VLOOKUP($A4947,Parts!$A:$AM,K$1,0)="X",AB$2,"")</f>
        <v>#VALUE!</v>
      </c>
      <c r="L4947" t="e">
        <f>IF(VLOOKUP($A4947,Parts!$A:$AM,L$1,0)="X",AC$2,"")</f>
        <v>#VALUE!</v>
      </c>
      <c r="M4947" t="e">
        <f>IF(VLOOKUP($A4947,Parts!$A:$AM,M$1,0)="X",AD$2,"")</f>
        <v>#VALUE!</v>
      </c>
      <c r="N4947" t="e">
        <f>IF(VLOOKUP($A4947,Parts!$A:$AM,N$1,0)="X",AE$2,"")</f>
        <v>#VALUE!</v>
      </c>
      <c r="O4947" t="e">
        <f>IF(VLOOKUP($A4947,Parts!$A:$AM,O$1,0)="X",AF$2,"")</f>
        <v>#VALUE!</v>
      </c>
      <c r="P4947" t="e">
        <f t="shared" si="78"/>
        <v>#VALUE!</v>
      </c>
    </row>
    <row r="4948" spans="1:16" x14ac:dyDescent="0.25">
      <c r="A4948" t="e">
        <f>Table15[[#This Row],[Name]]</f>
        <v>#VALUE!</v>
      </c>
      <c r="B4948" t="e">
        <f>IF(VLOOKUP($A4948,Parts!$A:$AM,B$1,0)="X",S$2,"")</f>
        <v>#VALUE!</v>
      </c>
      <c r="C4948" t="e">
        <f>IF(VLOOKUP($A4948,Parts!$A:$AM,C$1,0)="X",T$2,"")</f>
        <v>#VALUE!</v>
      </c>
      <c r="D4948" t="e">
        <f>IF(VLOOKUP($A4948,Parts!$A:$AM,D$1,0)="X",U$2,"")</f>
        <v>#VALUE!</v>
      </c>
      <c r="E4948" t="e">
        <f>IF(VLOOKUP($A4948,Parts!$A:$AM,E$1,0)="X",V$2,"")</f>
        <v>#VALUE!</v>
      </c>
      <c r="F4948" t="e">
        <f>IF(VLOOKUP($A4948,Parts!$A:$AM,F$1,0)="X",W$2,"")</f>
        <v>#VALUE!</v>
      </c>
      <c r="G4948" t="e">
        <f>IF(VLOOKUP($A4948,Parts!$A:$AM,G$1,0)="X",X$2,"")</f>
        <v>#VALUE!</v>
      </c>
      <c r="H4948" t="e">
        <f>IF(VLOOKUP($A4948,Parts!$A:$AM,H$1,0)="X",Y$2,"")</f>
        <v>#VALUE!</v>
      </c>
      <c r="I4948" t="e">
        <f>IF(VLOOKUP($A4948,Parts!$A:$AM,I$1,0)="X",Z$2,"")</f>
        <v>#VALUE!</v>
      </c>
      <c r="J4948" t="e">
        <f>IF(VLOOKUP($A4948,Parts!$A:$AM,J$1,0)="X",AA$2,"")</f>
        <v>#VALUE!</v>
      </c>
      <c r="K4948" t="e">
        <f>IF(VLOOKUP($A4948,Parts!$A:$AM,K$1,0)="X",AB$2,"")</f>
        <v>#VALUE!</v>
      </c>
      <c r="L4948" t="e">
        <f>IF(VLOOKUP($A4948,Parts!$A:$AM,L$1,0)="X",AC$2,"")</f>
        <v>#VALUE!</v>
      </c>
      <c r="M4948" t="e">
        <f>IF(VLOOKUP($A4948,Parts!$A:$AM,M$1,0)="X",AD$2,"")</f>
        <v>#VALUE!</v>
      </c>
      <c r="N4948" t="e">
        <f>IF(VLOOKUP($A4948,Parts!$A:$AM,N$1,0)="X",AE$2,"")</f>
        <v>#VALUE!</v>
      </c>
      <c r="O4948" t="e">
        <f>IF(VLOOKUP($A4948,Parts!$A:$AM,O$1,0)="X",AF$2,"")</f>
        <v>#VALUE!</v>
      </c>
      <c r="P4948" t="e">
        <f t="shared" si="78"/>
        <v>#VALUE!</v>
      </c>
    </row>
    <row r="4949" spans="1:16" x14ac:dyDescent="0.25">
      <c r="A4949" t="e">
        <f>Table15[[#This Row],[Name]]</f>
        <v>#VALUE!</v>
      </c>
      <c r="B4949" t="e">
        <f>IF(VLOOKUP($A4949,Parts!$A:$AM,B$1,0)="X",S$2,"")</f>
        <v>#VALUE!</v>
      </c>
      <c r="C4949" t="e">
        <f>IF(VLOOKUP($A4949,Parts!$A:$AM,C$1,0)="X",T$2,"")</f>
        <v>#VALUE!</v>
      </c>
      <c r="D4949" t="e">
        <f>IF(VLOOKUP($A4949,Parts!$A:$AM,D$1,0)="X",U$2,"")</f>
        <v>#VALUE!</v>
      </c>
      <c r="E4949" t="e">
        <f>IF(VLOOKUP($A4949,Parts!$A:$AM,E$1,0)="X",V$2,"")</f>
        <v>#VALUE!</v>
      </c>
      <c r="F4949" t="e">
        <f>IF(VLOOKUP($A4949,Parts!$A:$AM,F$1,0)="X",W$2,"")</f>
        <v>#VALUE!</v>
      </c>
      <c r="G4949" t="e">
        <f>IF(VLOOKUP($A4949,Parts!$A:$AM,G$1,0)="X",X$2,"")</f>
        <v>#VALUE!</v>
      </c>
      <c r="H4949" t="e">
        <f>IF(VLOOKUP($A4949,Parts!$A:$AM,H$1,0)="X",Y$2,"")</f>
        <v>#VALUE!</v>
      </c>
      <c r="I4949" t="e">
        <f>IF(VLOOKUP($A4949,Parts!$A:$AM,I$1,0)="X",Z$2,"")</f>
        <v>#VALUE!</v>
      </c>
      <c r="J4949" t="e">
        <f>IF(VLOOKUP($A4949,Parts!$A:$AM,J$1,0)="X",AA$2,"")</f>
        <v>#VALUE!</v>
      </c>
      <c r="K4949" t="e">
        <f>IF(VLOOKUP($A4949,Parts!$A:$AM,K$1,0)="X",AB$2,"")</f>
        <v>#VALUE!</v>
      </c>
      <c r="L4949" t="e">
        <f>IF(VLOOKUP($A4949,Parts!$A:$AM,L$1,0)="X",AC$2,"")</f>
        <v>#VALUE!</v>
      </c>
      <c r="M4949" t="e">
        <f>IF(VLOOKUP($A4949,Parts!$A:$AM,M$1,0)="X",AD$2,"")</f>
        <v>#VALUE!</v>
      </c>
      <c r="N4949" t="e">
        <f>IF(VLOOKUP($A4949,Parts!$A:$AM,N$1,0)="X",AE$2,"")</f>
        <v>#VALUE!</v>
      </c>
      <c r="O4949" t="e">
        <f>IF(VLOOKUP($A4949,Parts!$A:$AM,O$1,0)="X",AF$2,"")</f>
        <v>#VALUE!</v>
      </c>
      <c r="P4949" t="e">
        <f t="shared" si="78"/>
        <v>#VALUE!</v>
      </c>
    </row>
    <row r="4950" spans="1:16" x14ac:dyDescent="0.25">
      <c r="A4950" t="e">
        <f>Table15[[#This Row],[Name]]</f>
        <v>#VALUE!</v>
      </c>
      <c r="B4950" t="e">
        <f>IF(VLOOKUP($A4950,Parts!$A:$AM,B$1,0)="X",S$2,"")</f>
        <v>#VALUE!</v>
      </c>
      <c r="C4950" t="e">
        <f>IF(VLOOKUP($A4950,Parts!$A:$AM,C$1,0)="X",T$2,"")</f>
        <v>#VALUE!</v>
      </c>
      <c r="D4950" t="e">
        <f>IF(VLOOKUP($A4950,Parts!$A:$AM,D$1,0)="X",U$2,"")</f>
        <v>#VALUE!</v>
      </c>
      <c r="E4950" t="e">
        <f>IF(VLOOKUP($A4950,Parts!$A:$AM,E$1,0)="X",V$2,"")</f>
        <v>#VALUE!</v>
      </c>
      <c r="F4950" t="e">
        <f>IF(VLOOKUP($A4950,Parts!$A:$AM,F$1,0)="X",W$2,"")</f>
        <v>#VALUE!</v>
      </c>
      <c r="G4950" t="e">
        <f>IF(VLOOKUP($A4950,Parts!$A:$AM,G$1,0)="X",X$2,"")</f>
        <v>#VALUE!</v>
      </c>
      <c r="H4950" t="e">
        <f>IF(VLOOKUP($A4950,Parts!$A:$AM,H$1,0)="X",Y$2,"")</f>
        <v>#VALUE!</v>
      </c>
      <c r="I4950" t="e">
        <f>IF(VLOOKUP($A4950,Parts!$A:$AM,I$1,0)="X",Z$2,"")</f>
        <v>#VALUE!</v>
      </c>
      <c r="J4950" t="e">
        <f>IF(VLOOKUP($A4950,Parts!$A:$AM,J$1,0)="X",AA$2,"")</f>
        <v>#VALUE!</v>
      </c>
      <c r="K4950" t="e">
        <f>IF(VLOOKUP($A4950,Parts!$A:$AM,K$1,0)="X",AB$2,"")</f>
        <v>#VALUE!</v>
      </c>
      <c r="L4950" t="e">
        <f>IF(VLOOKUP($A4950,Parts!$A:$AM,L$1,0)="X",AC$2,"")</f>
        <v>#VALUE!</v>
      </c>
      <c r="M4950" t="e">
        <f>IF(VLOOKUP($A4950,Parts!$A:$AM,M$1,0)="X",AD$2,"")</f>
        <v>#VALUE!</v>
      </c>
      <c r="N4950" t="e">
        <f>IF(VLOOKUP($A4950,Parts!$A:$AM,N$1,0)="X",AE$2,"")</f>
        <v>#VALUE!</v>
      </c>
      <c r="O4950" t="e">
        <f>IF(VLOOKUP($A4950,Parts!$A:$AM,O$1,0)="X",AF$2,"")</f>
        <v>#VALUE!</v>
      </c>
      <c r="P4950" t="e">
        <f t="shared" si="78"/>
        <v>#VALUE!</v>
      </c>
    </row>
    <row r="4951" spans="1:16" x14ac:dyDescent="0.25">
      <c r="A4951" t="e">
        <f>Table15[[#This Row],[Name]]</f>
        <v>#VALUE!</v>
      </c>
      <c r="B4951" t="e">
        <f>IF(VLOOKUP($A4951,Parts!$A:$AM,B$1,0)="X",S$2,"")</f>
        <v>#VALUE!</v>
      </c>
      <c r="C4951" t="e">
        <f>IF(VLOOKUP($A4951,Parts!$A:$AM,C$1,0)="X",T$2,"")</f>
        <v>#VALUE!</v>
      </c>
      <c r="D4951" t="e">
        <f>IF(VLOOKUP($A4951,Parts!$A:$AM,D$1,0)="X",U$2,"")</f>
        <v>#VALUE!</v>
      </c>
      <c r="E4951" t="e">
        <f>IF(VLOOKUP($A4951,Parts!$A:$AM,E$1,0)="X",V$2,"")</f>
        <v>#VALUE!</v>
      </c>
      <c r="F4951" t="e">
        <f>IF(VLOOKUP($A4951,Parts!$A:$AM,F$1,0)="X",W$2,"")</f>
        <v>#VALUE!</v>
      </c>
      <c r="G4951" t="e">
        <f>IF(VLOOKUP($A4951,Parts!$A:$AM,G$1,0)="X",X$2,"")</f>
        <v>#VALUE!</v>
      </c>
      <c r="H4951" t="e">
        <f>IF(VLOOKUP($A4951,Parts!$A:$AM,H$1,0)="X",Y$2,"")</f>
        <v>#VALUE!</v>
      </c>
      <c r="I4951" t="e">
        <f>IF(VLOOKUP($A4951,Parts!$A:$AM,I$1,0)="X",Z$2,"")</f>
        <v>#VALUE!</v>
      </c>
      <c r="J4951" t="e">
        <f>IF(VLOOKUP($A4951,Parts!$A:$AM,J$1,0)="X",AA$2,"")</f>
        <v>#VALUE!</v>
      </c>
      <c r="K4951" t="e">
        <f>IF(VLOOKUP($A4951,Parts!$A:$AM,K$1,0)="X",AB$2,"")</f>
        <v>#VALUE!</v>
      </c>
      <c r="L4951" t="e">
        <f>IF(VLOOKUP($A4951,Parts!$A:$AM,L$1,0)="X",AC$2,"")</f>
        <v>#VALUE!</v>
      </c>
      <c r="M4951" t="e">
        <f>IF(VLOOKUP($A4951,Parts!$A:$AM,M$1,0)="X",AD$2,"")</f>
        <v>#VALUE!</v>
      </c>
      <c r="N4951" t="e">
        <f>IF(VLOOKUP($A4951,Parts!$A:$AM,N$1,0)="X",AE$2,"")</f>
        <v>#VALUE!</v>
      </c>
      <c r="O4951" t="e">
        <f>IF(VLOOKUP($A4951,Parts!$A:$AM,O$1,0)="X",AF$2,"")</f>
        <v>#VALUE!</v>
      </c>
      <c r="P4951" t="e">
        <f t="shared" si="78"/>
        <v>#VALUE!</v>
      </c>
    </row>
    <row r="4952" spans="1:16" x14ac:dyDescent="0.25">
      <c r="A4952" t="e">
        <f>Table15[[#This Row],[Name]]</f>
        <v>#VALUE!</v>
      </c>
      <c r="B4952" t="e">
        <f>IF(VLOOKUP($A4952,Parts!$A:$AM,B$1,0)="X",S$2,"")</f>
        <v>#VALUE!</v>
      </c>
      <c r="C4952" t="e">
        <f>IF(VLOOKUP($A4952,Parts!$A:$AM,C$1,0)="X",T$2,"")</f>
        <v>#VALUE!</v>
      </c>
      <c r="D4952" t="e">
        <f>IF(VLOOKUP($A4952,Parts!$A:$AM,D$1,0)="X",U$2,"")</f>
        <v>#VALUE!</v>
      </c>
      <c r="E4952" t="e">
        <f>IF(VLOOKUP($A4952,Parts!$A:$AM,E$1,0)="X",V$2,"")</f>
        <v>#VALUE!</v>
      </c>
      <c r="F4952" t="e">
        <f>IF(VLOOKUP($A4952,Parts!$A:$AM,F$1,0)="X",W$2,"")</f>
        <v>#VALUE!</v>
      </c>
      <c r="G4952" t="e">
        <f>IF(VLOOKUP($A4952,Parts!$A:$AM,G$1,0)="X",X$2,"")</f>
        <v>#VALUE!</v>
      </c>
      <c r="H4952" t="e">
        <f>IF(VLOOKUP($A4952,Parts!$A:$AM,H$1,0)="X",Y$2,"")</f>
        <v>#VALUE!</v>
      </c>
      <c r="I4952" t="e">
        <f>IF(VLOOKUP($A4952,Parts!$A:$AM,I$1,0)="X",Z$2,"")</f>
        <v>#VALUE!</v>
      </c>
      <c r="J4952" t="e">
        <f>IF(VLOOKUP($A4952,Parts!$A:$AM,J$1,0)="X",AA$2,"")</f>
        <v>#VALUE!</v>
      </c>
      <c r="K4952" t="e">
        <f>IF(VLOOKUP($A4952,Parts!$A:$AM,K$1,0)="X",AB$2,"")</f>
        <v>#VALUE!</v>
      </c>
      <c r="L4952" t="e">
        <f>IF(VLOOKUP($A4952,Parts!$A:$AM,L$1,0)="X",AC$2,"")</f>
        <v>#VALUE!</v>
      </c>
      <c r="M4952" t="e">
        <f>IF(VLOOKUP($A4952,Parts!$A:$AM,M$1,0)="X",AD$2,"")</f>
        <v>#VALUE!</v>
      </c>
      <c r="N4952" t="e">
        <f>IF(VLOOKUP($A4952,Parts!$A:$AM,N$1,0)="X",AE$2,"")</f>
        <v>#VALUE!</v>
      </c>
      <c r="O4952" t="e">
        <f>IF(VLOOKUP($A4952,Parts!$A:$AM,O$1,0)="X",AF$2,"")</f>
        <v>#VALUE!</v>
      </c>
      <c r="P4952" t="e">
        <f t="shared" si="78"/>
        <v>#VALUE!</v>
      </c>
    </row>
    <row r="4953" spans="1:16" x14ac:dyDescent="0.25">
      <c r="A4953" t="e">
        <f>Table15[[#This Row],[Name]]</f>
        <v>#VALUE!</v>
      </c>
      <c r="B4953" t="e">
        <f>IF(VLOOKUP($A4953,Parts!$A:$AM,B$1,0)="X",S$2,"")</f>
        <v>#VALUE!</v>
      </c>
      <c r="C4953" t="e">
        <f>IF(VLOOKUP($A4953,Parts!$A:$AM,C$1,0)="X",T$2,"")</f>
        <v>#VALUE!</v>
      </c>
      <c r="D4953" t="e">
        <f>IF(VLOOKUP($A4953,Parts!$A:$AM,D$1,0)="X",U$2,"")</f>
        <v>#VALUE!</v>
      </c>
      <c r="E4953" t="e">
        <f>IF(VLOOKUP($A4953,Parts!$A:$AM,E$1,0)="X",V$2,"")</f>
        <v>#VALUE!</v>
      </c>
      <c r="F4953" t="e">
        <f>IF(VLOOKUP($A4953,Parts!$A:$AM,F$1,0)="X",W$2,"")</f>
        <v>#VALUE!</v>
      </c>
      <c r="G4953" t="e">
        <f>IF(VLOOKUP($A4953,Parts!$A:$AM,G$1,0)="X",X$2,"")</f>
        <v>#VALUE!</v>
      </c>
      <c r="H4953" t="e">
        <f>IF(VLOOKUP($A4953,Parts!$A:$AM,H$1,0)="X",Y$2,"")</f>
        <v>#VALUE!</v>
      </c>
      <c r="I4953" t="e">
        <f>IF(VLOOKUP($A4953,Parts!$A:$AM,I$1,0)="X",Z$2,"")</f>
        <v>#VALUE!</v>
      </c>
      <c r="J4953" t="e">
        <f>IF(VLOOKUP($A4953,Parts!$A:$AM,J$1,0)="X",AA$2,"")</f>
        <v>#VALUE!</v>
      </c>
      <c r="K4953" t="e">
        <f>IF(VLOOKUP($A4953,Parts!$A:$AM,K$1,0)="X",AB$2,"")</f>
        <v>#VALUE!</v>
      </c>
      <c r="L4953" t="e">
        <f>IF(VLOOKUP($A4953,Parts!$A:$AM,L$1,0)="X",AC$2,"")</f>
        <v>#VALUE!</v>
      </c>
      <c r="M4953" t="e">
        <f>IF(VLOOKUP($A4953,Parts!$A:$AM,M$1,0)="X",AD$2,"")</f>
        <v>#VALUE!</v>
      </c>
      <c r="N4953" t="e">
        <f>IF(VLOOKUP($A4953,Parts!$A:$AM,N$1,0)="X",AE$2,"")</f>
        <v>#VALUE!</v>
      </c>
      <c r="O4953" t="e">
        <f>IF(VLOOKUP($A4953,Parts!$A:$AM,O$1,0)="X",AF$2,"")</f>
        <v>#VALUE!</v>
      </c>
      <c r="P4953" t="e">
        <f t="shared" si="78"/>
        <v>#VALUE!</v>
      </c>
    </row>
    <row r="4954" spans="1:16" x14ac:dyDescent="0.25">
      <c r="A4954" t="e">
        <f>Table15[[#This Row],[Name]]</f>
        <v>#VALUE!</v>
      </c>
      <c r="B4954" t="e">
        <f>IF(VLOOKUP($A4954,Parts!$A:$AM,B$1,0)="X",S$2,"")</f>
        <v>#VALUE!</v>
      </c>
      <c r="C4954" t="e">
        <f>IF(VLOOKUP($A4954,Parts!$A:$AM,C$1,0)="X",T$2,"")</f>
        <v>#VALUE!</v>
      </c>
      <c r="D4954" t="e">
        <f>IF(VLOOKUP($A4954,Parts!$A:$AM,D$1,0)="X",U$2,"")</f>
        <v>#VALUE!</v>
      </c>
      <c r="E4954" t="e">
        <f>IF(VLOOKUP($A4954,Parts!$A:$AM,E$1,0)="X",V$2,"")</f>
        <v>#VALUE!</v>
      </c>
      <c r="F4954" t="e">
        <f>IF(VLOOKUP($A4954,Parts!$A:$AM,F$1,0)="X",W$2,"")</f>
        <v>#VALUE!</v>
      </c>
      <c r="G4954" t="e">
        <f>IF(VLOOKUP($A4954,Parts!$A:$AM,G$1,0)="X",X$2,"")</f>
        <v>#VALUE!</v>
      </c>
      <c r="H4954" t="e">
        <f>IF(VLOOKUP($A4954,Parts!$A:$AM,H$1,0)="X",Y$2,"")</f>
        <v>#VALUE!</v>
      </c>
      <c r="I4954" t="e">
        <f>IF(VLOOKUP($A4954,Parts!$A:$AM,I$1,0)="X",Z$2,"")</f>
        <v>#VALUE!</v>
      </c>
      <c r="J4954" t="e">
        <f>IF(VLOOKUP($A4954,Parts!$A:$AM,J$1,0)="X",AA$2,"")</f>
        <v>#VALUE!</v>
      </c>
      <c r="K4954" t="e">
        <f>IF(VLOOKUP($A4954,Parts!$A:$AM,K$1,0)="X",AB$2,"")</f>
        <v>#VALUE!</v>
      </c>
      <c r="L4954" t="e">
        <f>IF(VLOOKUP($A4954,Parts!$A:$AM,L$1,0)="X",AC$2,"")</f>
        <v>#VALUE!</v>
      </c>
      <c r="M4954" t="e">
        <f>IF(VLOOKUP($A4954,Parts!$A:$AM,M$1,0)="X",AD$2,"")</f>
        <v>#VALUE!</v>
      </c>
      <c r="N4954" t="e">
        <f>IF(VLOOKUP($A4954,Parts!$A:$AM,N$1,0)="X",AE$2,"")</f>
        <v>#VALUE!</v>
      </c>
      <c r="O4954" t="e">
        <f>IF(VLOOKUP($A4954,Parts!$A:$AM,O$1,0)="X",AF$2,"")</f>
        <v>#VALUE!</v>
      </c>
      <c r="P4954" t="e">
        <f t="shared" si="78"/>
        <v>#VALUE!</v>
      </c>
    </row>
    <row r="4955" spans="1:16" x14ac:dyDescent="0.25">
      <c r="A4955" t="e">
        <f>Table15[[#This Row],[Name]]</f>
        <v>#VALUE!</v>
      </c>
      <c r="B4955" t="e">
        <f>IF(VLOOKUP($A4955,Parts!$A:$AM,B$1,0)="X",S$2,"")</f>
        <v>#VALUE!</v>
      </c>
      <c r="C4955" t="e">
        <f>IF(VLOOKUP($A4955,Parts!$A:$AM,C$1,0)="X",T$2,"")</f>
        <v>#VALUE!</v>
      </c>
      <c r="D4955" t="e">
        <f>IF(VLOOKUP($A4955,Parts!$A:$AM,D$1,0)="X",U$2,"")</f>
        <v>#VALUE!</v>
      </c>
      <c r="E4955" t="e">
        <f>IF(VLOOKUP($A4955,Parts!$A:$AM,E$1,0)="X",V$2,"")</f>
        <v>#VALUE!</v>
      </c>
      <c r="F4955" t="e">
        <f>IF(VLOOKUP($A4955,Parts!$A:$AM,F$1,0)="X",W$2,"")</f>
        <v>#VALUE!</v>
      </c>
      <c r="G4955" t="e">
        <f>IF(VLOOKUP($A4955,Parts!$A:$AM,G$1,0)="X",X$2,"")</f>
        <v>#VALUE!</v>
      </c>
      <c r="H4955" t="e">
        <f>IF(VLOOKUP($A4955,Parts!$A:$AM,H$1,0)="X",Y$2,"")</f>
        <v>#VALUE!</v>
      </c>
      <c r="I4955" t="e">
        <f>IF(VLOOKUP($A4955,Parts!$A:$AM,I$1,0)="X",Z$2,"")</f>
        <v>#VALUE!</v>
      </c>
      <c r="J4955" t="e">
        <f>IF(VLOOKUP($A4955,Parts!$A:$AM,J$1,0)="X",AA$2,"")</f>
        <v>#VALUE!</v>
      </c>
      <c r="K4955" t="e">
        <f>IF(VLOOKUP($A4955,Parts!$A:$AM,K$1,0)="X",AB$2,"")</f>
        <v>#VALUE!</v>
      </c>
      <c r="L4955" t="e">
        <f>IF(VLOOKUP($A4955,Parts!$A:$AM,L$1,0)="X",AC$2,"")</f>
        <v>#VALUE!</v>
      </c>
      <c r="M4955" t="e">
        <f>IF(VLOOKUP($A4955,Parts!$A:$AM,M$1,0)="X",AD$2,"")</f>
        <v>#VALUE!</v>
      </c>
      <c r="N4955" t="e">
        <f>IF(VLOOKUP($A4955,Parts!$A:$AM,N$1,0)="X",AE$2,"")</f>
        <v>#VALUE!</v>
      </c>
      <c r="O4955" t="e">
        <f>IF(VLOOKUP($A4955,Parts!$A:$AM,O$1,0)="X",AF$2,"")</f>
        <v>#VALUE!</v>
      </c>
      <c r="P4955" t="e">
        <f t="shared" si="78"/>
        <v>#VALUE!</v>
      </c>
    </row>
    <row r="4956" spans="1:16" x14ac:dyDescent="0.25">
      <c r="A4956" t="e">
        <f>Table15[[#This Row],[Name]]</f>
        <v>#VALUE!</v>
      </c>
      <c r="B4956" t="e">
        <f>IF(VLOOKUP($A4956,Parts!$A:$AM,B$1,0)="X",S$2,"")</f>
        <v>#VALUE!</v>
      </c>
      <c r="C4956" t="e">
        <f>IF(VLOOKUP($A4956,Parts!$A:$AM,C$1,0)="X",T$2,"")</f>
        <v>#VALUE!</v>
      </c>
      <c r="D4956" t="e">
        <f>IF(VLOOKUP($A4956,Parts!$A:$AM,D$1,0)="X",U$2,"")</f>
        <v>#VALUE!</v>
      </c>
      <c r="E4956" t="e">
        <f>IF(VLOOKUP($A4956,Parts!$A:$AM,E$1,0)="X",V$2,"")</f>
        <v>#VALUE!</v>
      </c>
      <c r="F4956" t="e">
        <f>IF(VLOOKUP($A4956,Parts!$A:$AM,F$1,0)="X",W$2,"")</f>
        <v>#VALUE!</v>
      </c>
      <c r="G4956" t="e">
        <f>IF(VLOOKUP($A4956,Parts!$A:$AM,G$1,0)="X",X$2,"")</f>
        <v>#VALUE!</v>
      </c>
      <c r="H4956" t="e">
        <f>IF(VLOOKUP($A4956,Parts!$A:$AM,H$1,0)="X",Y$2,"")</f>
        <v>#VALUE!</v>
      </c>
      <c r="I4956" t="e">
        <f>IF(VLOOKUP($A4956,Parts!$A:$AM,I$1,0)="X",Z$2,"")</f>
        <v>#VALUE!</v>
      </c>
      <c r="J4956" t="e">
        <f>IF(VLOOKUP($A4956,Parts!$A:$AM,J$1,0)="X",AA$2,"")</f>
        <v>#VALUE!</v>
      </c>
      <c r="K4956" t="e">
        <f>IF(VLOOKUP($A4956,Parts!$A:$AM,K$1,0)="X",AB$2,"")</f>
        <v>#VALUE!</v>
      </c>
      <c r="L4956" t="e">
        <f>IF(VLOOKUP($A4956,Parts!$A:$AM,L$1,0)="X",AC$2,"")</f>
        <v>#VALUE!</v>
      </c>
      <c r="M4956" t="e">
        <f>IF(VLOOKUP($A4956,Parts!$A:$AM,M$1,0)="X",AD$2,"")</f>
        <v>#VALUE!</v>
      </c>
      <c r="N4956" t="e">
        <f>IF(VLOOKUP($A4956,Parts!$A:$AM,N$1,0)="X",AE$2,"")</f>
        <v>#VALUE!</v>
      </c>
      <c r="O4956" t="e">
        <f>IF(VLOOKUP($A4956,Parts!$A:$AM,O$1,0)="X",AF$2,"")</f>
        <v>#VALUE!</v>
      </c>
      <c r="P4956" t="e">
        <f t="shared" si="78"/>
        <v>#VALUE!</v>
      </c>
    </row>
    <row r="4957" spans="1:16" x14ac:dyDescent="0.25">
      <c r="A4957" t="e">
        <f>Table15[[#This Row],[Name]]</f>
        <v>#VALUE!</v>
      </c>
      <c r="B4957" t="e">
        <f>IF(VLOOKUP($A4957,Parts!$A:$AM,B$1,0)="X",S$2,"")</f>
        <v>#VALUE!</v>
      </c>
      <c r="C4957" t="e">
        <f>IF(VLOOKUP($A4957,Parts!$A:$AM,C$1,0)="X",T$2,"")</f>
        <v>#VALUE!</v>
      </c>
      <c r="D4957" t="e">
        <f>IF(VLOOKUP($A4957,Parts!$A:$AM,D$1,0)="X",U$2,"")</f>
        <v>#VALUE!</v>
      </c>
      <c r="E4957" t="e">
        <f>IF(VLOOKUP($A4957,Parts!$A:$AM,E$1,0)="X",V$2,"")</f>
        <v>#VALUE!</v>
      </c>
      <c r="F4957" t="e">
        <f>IF(VLOOKUP($A4957,Parts!$A:$AM,F$1,0)="X",W$2,"")</f>
        <v>#VALUE!</v>
      </c>
      <c r="G4957" t="e">
        <f>IF(VLOOKUP($A4957,Parts!$A:$AM,G$1,0)="X",X$2,"")</f>
        <v>#VALUE!</v>
      </c>
      <c r="H4957" t="e">
        <f>IF(VLOOKUP($A4957,Parts!$A:$AM,H$1,0)="X",Y$2,"")</f>
        <v>#VALUE!</v>
      </c>
      <c r="I4957" t="e">
        <f>IF(VLOOKUP($A4957,Parts!$A:$AM,I$1,0)="X",Z$2,"")</f>
        <v>#VALUE!</v>
      </c>
      <c r="J4957" t="e">
        <f>IF(VLOOKUP($A4957,Parts!$A:$AM,J$1,0)="X",AA$2,"")</f>
        <v>#VALUE!</v>
      </c>
      <c r="K4957" t="e">
        <f>IF(VLOOKUP($A4957,Parts!$A:$AM,K$1,0)="X",AB$2,"")</f>
        <v>#VALUE!</v>
      </c>
      <c r="L4957" t="e">
        <f>IF(VLOOKUP($A4957,Parts!$A:$AM,L$1,0)="X",AC$2,"")</f>
        <v>#VALUE!</v>
      </c>
      <c r="M4957" t="e">
        <f>IF(VLOOKUP($A4957,Parts!$A:$AM,M$1,0)="X",AD$2,"")</f>
        <v>#VALUE!</v>
      </c>
      <c r="N4957" t="e">
        <f>IF(VLOOKUP($A4957,Parts!$A:$AM,N$1,0)="X",AE$2,"")</f>
        <v>#VALUE!</v>
      </c>
      <c r="O4957" t="e">
        <f>IF(VLOOKUP($A4957,Parts!$A:$AM,O$1,0)="X",AF$2,"")</f>
        <v>#VALUE!</v>
      </c>
      <c r="P4957" t="e">
        <f t="shared" si="78"/>
        <v>#VALUE!</v>
      </c>
    </row>
    <row r="4958" spans="1:16" x14ac:dyDescent="0.25">
      <c r="A4958" t="e">
        <f>Table15[[#This Row],[Name]]</f>
        <v>#VALUE!</v>
      </c>
      <c r="B4958" t="e">
        <f>IF(VLOOKUP($A4958,Parts!$A:$AM,B$1,0)="X",S$2,"")</f>
        <v>#VALUE!</v>
      </c>
      <c r="C4958" t="e">
        <f>IF(VLOOKUP($A4958,Parts!$A:$AM,C$1,0)="X",T$2,"")</f>
        <v>#VALUE!</v>
      </c>
      <c r="D4958" t="e">
        <f>IF(VLOOKUP($A4958,Parts!$A:$AM,D$1,0)="X",U$2,"")</f>
        <v>#VALUE!</v>
      </c>
      <c r="E4958" t="e">
        <f>IF(VLOOKUP($A4958,Parts!$A:$AM,E$1,0)="X",V$2,"")</f>
        <v>#VALUE!</v>
      </c>
      <c r="F4958" t="e">
        <f>IF(VLOOKUP($A4958,Parts!$A:$AM,F$1,0)="X",W$2,"")</f>
        <v>#VALUE!</v>
      </c>
      <c r="G4958" t="e">
        <f>IF(VLOOKUP($A4958,Parts!$A:$AM,G$1,0)="X",X$2,"")</f>
        <v>#VALUE!</v>
      </c>
      <c r="H4958" t="e">
        <f>IF(VLOOKUP($A4958,Parts!$A:$AM,H$1,0)="X",Y$2,"")</f>
        <v>#VALUE!</v>
      </c>
      <c r="I4958" t="e">
        <f>IF(VLOOKUP($A4958,Parts!$A:$AM,I$1,0)="X",Z$2,"")</f>
        <v>#VALUE!</v>
      </c>
      <c r="J4958" t="e">
        <f>IF(VLOOKUP($A4958,Parts!$A:$AM,J$1,0)="X",AA$2,"")</f>
        <v>#VALUE!</v>
      </c>
      <c r="K4958" t="e">
        <f>IF(VLOOKUP($A4958,Parts!$A:$AM,K$1,0)="X",AB$2,"")</f>
        <v>#VALUE!</v>
      </c>
      <c r="L4958" t="e">
        <f>IF(VLOOKUP($A4958,Parts!$A:$AM,L$1,0)="X",AC$2,"")</f>
        <v>#VALUE!</v>
      </c>
      <c r="M4958" t="e">
        <f>IF(VLOOKUP($A4958,Parts!$A:$AM,M$1,0)="X",AD$2,"")</f>
        <v>#VALUE!</v>
      </c>
      <c r="N4958" t="e">
        <f>IF(VLOOKUP($A4958,Parts!$A:$AM,N$1,0)="X",AE$2,"")</f>
        <v>#VALUE!</v>
      </c>
      <c r="O4958" t="e">
        <f>IF(VLOOKUP($A4958,Parts!$A:$AM,O$1,0)="X",AF$2,"")</f>
        <v>#VALUE!</v>
      </c>
      <c r="P4958" t="e">
        <f t="shared" si="78"/>
        <v>#VALUE!</v>
      </c>
    </row>
    <row r="4959" spans="1:16" x14ac:dyDescent="0.25">
      <c r="A4959" t="e">
        <f>Table15[[#This Row],[Name]]</f>
        <v>#VALUE!</v>
      </c>
      <c r="B4959" t="e">
        <f>IF(VLOOKUP($A4959,Parts!$A:$AM,B$1,0)="X",S$2,"")</f>
        <v>#VALUE!</v>
      </c>
      <c r="C4959" t="e">
        <f>IF(VLOOKUP($A4959,Parts!$A:$AM,C$1,0)="X",T$2,"")</f>
        <v>#VALUE!</v>
      </c>
      <c r="D4959" t="e">
        <f>IF(VLOOKUP($A4959,Parts!$A:$AM,D$1,0)="X",U$2,"")</f>
        <v>#VALUE!</v>
      </c>
      <c r="E4959" t="e">
        <f>IF(VLOOKUP($A4959,Parts!$A:$AM,E$1,0)="X",V$2,"")</f>
        <v>#VALUE!</v>
      </c>
      <c r="F4959" t="e">
        <f>IF(VLOOKUP($A4959,Parts!$A:$AM,F$1,0)="X",W$2,"")</f>
        <v>#VALUE!</v>
      </c>
      <c r="G4959" t="e">
        <f>IF(VLOOKUP($A4959,Parts!$A:$AM,G$1,0)="X",X$2,"")</f>
        <v>#VALUE!</v>
      </c>
      <c r="H4959" t="e">
        <f>IF(VLOOKUP($A4959,Parts!$A:$AM,H$1,0)="X",Y$2,"")</f>
        <v>#VALUE!</v>
      </c>
      <c r="I4959" t="e">
        <f>IF(VLOOKUP($A4959,Parts!$A:$AM,I$1,0)="X",Z$2,"")</f>
        <v>#VALUE!</v>
      </c>
      <c r="J4959" t="e">
        <f>IF(VLOOKUP($A4959,Parts!$A:$AM,J$1,0)="X",AA$2,"")</f>
        <v>#VALUE!</v>
      </c>
      <c r="K4959" t="e">
        <f>IF(VLOOKUP($A4959,Parts!$A:$AM,K$1,0)="X",AB$2,"")</f>
        <v>#VALUE!</v>
      </c>
      <c r="L4959" t="e">
        <f>IF(VLOOKUP($A4959,Parts!$A:$AM,L$1,0)="X",AC$2,"")</f>
        <v>#VALUE!</v>
      </c>
      <c r="M4959" t="e">
        <f>IF(VLOOKUP($A4959,Parts!$A:$AM,M$1,0)="X",AD$2,"")</f>
        <v>#VALUE!</v>
      </c>
      <c r="N4959" t="e">
        <f>IF(VLOOKUP($A4959,Parts!$A:$AM,N$1,0)="X",AE$2,"")</f>
        <v>#VALUE!</v>
      </c>
      <c r="O4959" t="e">
        <f>IF(VLOOKUP($A4959,Parts!$A:$AM,O$1,0)="X",AF$2,"")</f>
        <v>#VALUE!</v>
      </c>
      <c r="P4959" t="e">
        <f t="shared" si="78"/>
        <v>#VALUE!</v>
      </c>
    </row>
    <row r="4960" spans="1:16" x14ac:dyDescent="0.25">
      <c r="A4960" t="e">
        <f>Table15[[#This Row],[Name]]</f>
        <v>#VALUE!</v>
      </c>
      <c r="B4960" t="e">
        <f>IF(VLOOKUP($A4960,Parts!$A:$AM,B$1,0)="X",S$2,"")</f>
        <v>#VALUE!</v>
      </c>
      <c r="C4960" t="e">
        <f>IF(VLOOKUP($A4960,Parts!$A:$AM,C$1,0)="X",T$2,"")</f>
        <v>#VALUE!</v>
      </c>
      <c r="D4960" t="e">
        <f>IF(VLOOKUP($A4960,Parts!$A:$AM,D$1,0)="X",U$2,"")</f>
        <v>#VALUE!</v>
      </c>
      <c r="E4960" t="e">
        <f>IF(VLOOKUP($A4960,Parts!$A:$AM,E$1,0)="X",V$2,"")</f>
        <v>#VALUE!</v>
      </c>
      <c r="F4960" t="e">
        <f>IF(VLOOKUP($A4960,Parts!$A:$AM,F$1,0)="X",W$2,"")</f>
        <v>#VALUE!</v>
      </c>
      <c r="G4960" t="e">
        <f>IF(VLOOKUP($A4960,Parts!$A:$AM,G$1,0)="X",X$2,"")</f>
        <v>#VALUE!</v>
      </c>
      <c r="H4960" t="e">
        <f>IF(VLOOKUP($A4960,Parts!$A:$AM,H$1,0)="X",Y$2,"")</f>
        <v>#VALUE!</v>
      </c>
      <c r="I4960" t="e">
        <f>IF(VLOOKUP($A4960,Parts!$A:$AM,I$1,0)="X",Z$2,"")</f>
        <v>#VALUE!</v>
      </c>
      <c r="J4960" t="e">
        <f>IF(VLOOKUP($A4960,Parts!$A:$AM,J$1,0)="X",AA$2,"")</f>
        <v>#VALUE!</v>
      </c>
      <c r="K4960" t="e">
        <f>IF(VLOOKUP($A4960,Parts!$A:$AM,K$1,0)="X",AB$2,"")</f>
        <v>#VALUE!</v>
      </c>
      <c r="L4960" t="e">
        <f>IF(VLOOKUP($A4960,Parts!$A:$AM,L$1,0)="X",AC$2,"")</f>
        <v>#VALUE!</v>
      </c>
      <c r="M4960" t="e">
        <f>IF(VLOOKUP($A4960,Parts!$A:$AM,M$1,0)="X",AD$2,"")</f>
        <v>#VALUE!</v>
      </c>
      <c r="N4960" t="e">
        <f>IF(VLOOKUP($A4960,Parts!$A:$AM,N$1,0)="X",AE$2,"")</f>
        <v>#VALUE!</v>
      </c>
      <c r="O4960" t="e">
        <f>IF(VLOOKUP($A4960,Parts!$A:$AM,O$1,0)="X",AF$2,"")</f>
        <v>#VALUE!</v>
      </c>
      <c r="P4960" t="e">
        <f t="shared" si="78"/>
        <v>#VALUE!</v>
      </c>
    </row>
    <row r="4961" spans="1:16" x14ac:dyDescent="0.25">
      <c r="A4961" t="e">
        <f>Table15[[#This Row],[Name]]</f>
        <v>#VALUE!</v>
      </c>
      <c r="B4961" t="e">
        <f>IF(VLOOKUP($A4961,Parts!$A:$AM,B$1,0)="X",S$2,"")</f>
        <v>#VALUE!</v>
      </c>
      <c r="C4961" t="e">
        <f>IF(VLOOKUP($A4961,Parts!$A:$AM,C$1,0)="X",T$2,"")</f>
        <v>#VALUE!</v>
      </c>
      <c r="D4961" t="e">
        <f>IF(VLOOKUP($A4961,Parts!$A:$AM,D$1,0)="X",U$2,"")</f>
        <v>#VALUE!</v>
      </c>
      <c r="E4961" t="e">
        <f>IF(VLOOKUP($A4961,Parts!$A:$AM,E$1,0)="X",V$2,"")</f>
        <v>#VALUE!</v>
      </c>
      <c r="F4961" t="e">
        <f>IF(VLOOKUP($A4961,Parts!$A:$AM,F$1,0)="X",W$2,"")</f>
        <v>#VALUE!</v>
      </c>
      <c r="G4961" t="e">
        <f>IF(VLOOKUP($A4961,Parts!$A:$AM,G$1,0)="X",X$2,"")</f>
        <v>#VALUE!</v>
      </c>
      <c r="H4961" t="e">
        <f>IF(VLOOKUP($A4961,Parts!$A:$AM,H$1,0)="X",Y$2,"")</f>
        <v>#VALUE!</v>
      </c>
      <c r="I4961" t="e">
        <f>IF(VLOOKUP($A4961,Parts!$A:$AM,I$1,0)="X",Z$2,"")</f>
        <v>#VALUE!</v>
      </c>
      <c r="J4961" t="e">
        <f>IF(VLOOKUP($A4961,Parts!$A:$AM,J$1,0)="X",AA$2,"")</f>
        <v>#VALUE!</v>
      </c>
      <c r="K4961" t="e">
        <f>IF(VLOOKUP($A4961,Parts!$A:$AM,K$1,0)="X",AB$2,"")</f>
        <v>#VALUE!</v>
      </c>
      <c r="L4961" t="e">
        <f>IF(VLOOKUP($A4961,Parts!$A:$AM,L$1,0)="X",AC$2,"")</f>
        <v>#VALUE!</v>
      </c>
      <c r="M4961" t="e">
        <f>IF(VLOOKUP($A4961,Parts!$A:$AM,M$1,0)="X",AD$2,"")</f>
        <v>#VALUE!</v>
      </c>
      <c r="N4961" t="e">
        <f>IF(VLOOKUP($A4961,Parts!$A:$AM,N$1,0)="X",AE$2,"")</f>
        <v>#VALUE!</v>
      </c>
      <c r="O4961" t="e">
        <f>IF(VLOOKUP($A4961,Parts!$A:$AM,O$1,0)="X",AF$2,"")</f>
        <v>#VALUE!</v>
      </c>
      <c r="P4961" t="e">
        <f t="shared" si="78"/>
        <v>#VALUE!</v>
      </c>
    </row>
    <row r="4962" spans="1:16" x14ac:dyDescent="0.25">
      <c r="A4962" t="e">
        <f>Table15[[#This Row],[Name]]</f>
        <v>#VALUE!</v>
      </c>
      <c r="B4962" t="e">
        <f>IF(VLOOKUP($A4962,Parts!$A:$AM,B$1,0)="X",S$2,"")</f>
        <v>#VALUE!</v>
      </c>
      <c r="C4962" t="e">
        <f>IF(VLOOKUP($A4962,Parts!$A:$AM,C$1,0)="X",T$2,"")</f>
        <v>#VALUE!</v>
      </c>
      <c r="D4962" t="e">
        <f>IF(VLOOKUP($A4962,Parts!$A:$AM,D$1,0)="X",U$2,"")</f>
        <v>#VALUE!</v>
      </c>
      <c r="E4962" t="e">
        <f>IF(VLOOKUP($A4962,Parts!$A:$AM,E$1,0)="X",V$2,"")</f>
        <v>#VALUE!</v>
      </c>
      <c r="F4962" t="e">
        <f>IF(VLOOKUP($A4962,Parts!$A:$AM,F$1,0)="X",W$2,"")</f>
        <v>#VALUE!</v>
      </c>
      <c r="G4962" t="e">
        <f>IF(VLOOKUP($A4962,Parts!$A:$AM,G$1,0)="X",X$2,"")</f>
        <v>#VALUE!</v>
      </c>
      <c r="H4962" t="e">
        <f>IF(VLOOKUP($A4962,Parts!$A:$AM,H$1,0)="X",Y$2,"")</f>
        <v>#VALUE!</v>
      </c>
      <c r="I4962" t="e">
        <f>IF(VLOOKUP($A4962,Parts!$A:$AM,I$1,0)="X",Z$2,"")</f>
        <v>#VALUE!</v>
      </c>
      <c r="J4962" t="e">
        <f>IF(VLOOKUP($A4962,Parts!$A:$AM,J$1,0)="X",AA$2,"")</f>
        <v>#VALUE!</v>
      </c>
      <c r="K4962" t="e">
        <f>IF(VLOOKUP($A4962,Parts!$A:$AM,K$1,0)="X",AB$2,"")</f>
        <v>#VALUE!</v>
      </c>
      <c r="L4962" t="e">
        <f>IF(VLOOKUP($A4962,Parts!$A:$AM,L$1,0)="X",AC$2,"")</f>
        <v>#VALUE!</v>
      </c>
      <c r="M4962" t="e">
        <f>IF(VLOOKUP($A4962,Parts!$A:$AM,M$1,0)="X",AD$2,"")</f>
        <v>#VALUE!</v>
      </c>
      <c r="N4962" t="e">
        <f>IF(VLOOKUP($A4962,Parts!$A:$AM,N$1,0)="X",AE$2,"")</f>
        <v>#VALUE!</v>
      </c>
      <c r="O4962" t="e">
        <f>IF(VLOOKUP($A4962,Parts!$A:$AM,O$1,0)="X",AF$2,"")</f>
        <v>#VALUE!</v>
      </c>
      <c r="P4962" t="e">
        <f t="shared" si="78"/>
        <v>#VALUE!</v>
      </c>
    </row>
    <row r="4963" spans="1:16" x14ac:dyDescent="0.25">
      <c r="A4963" t="e">
        <f>Table15[[#This Row],[Name]]</f>
        <v>#VALUE!</v>
      </c>
      <c r="B4963" t="e">
        <f>IF(VLOOKUP($A4963,Parts!$A:$AM,B$1,0)="X",S$2,"")</f>
        <v>#VALUE!</v>
      </c>
      <c r="C4963" t="e">
        <f>IF(VLOOKUP($A4963,Parts!$A:$AM,C$1,0)="X",T$2,"")</f>
        <v>#VALUE!</v>
      </c>
      <c r="D4963" t="e">
        <f>IF(VLOOKUP($A4963,Parts!$A:$AM,D$1,0)="X",U$2,"")</f>
        <v>#VALUE!</v>
      </c>
      <c r="E4963" t="e">
        <f>IF(VLOOKUP($A4963,Parts!$A:$AM,E$1,0)="X",V$2,"")</f>
        <v>#VALUE!</v>
      </c>
      <c r="F4963" t="e">
        <f>IF(VLOOKUP($A4963,Parts!$A:$AM,F$1,0)="X",W$2,"")</f>
        <v>#VALUE!</v>
      </c>
      <c r="G4963" t="e">
        <f>IF(VLOOKUP($A4963,Parts!$A:$AM,G$1,0)="X",X$2,"")</f>
        <v>#VALUE!</v>
      </c>
      <c r="H4963" t="e">
        <f>IF(VLOOKUP($A4963,Parts!$A:$AM,H$1,0)="X",Y$2,"")</f>
        <v>#VALUE!</v>
      </c>
      <c r="I4963" t="e">
        <f>IF(VLOOKUP($A4963,Parts!$A:$AM,I$1,0)="X",Z$2,"")</f>
        <v>#VALUE!</v>
      </c>
      <c r="J4963" t="e">
        <f>IF(VLOOKUP($A4963,Parts!$A:$AM,J$1,0)="X",AA$2,"")</f>
        <v>#VALUE!</v>
      </c>
      <c r="K4963" t="e">
        <f>IF(VLOOKUP($A4963,Parts!$A:$AM,K$1,0)="X",AB$2,"")</f>
        <v>#VALUE!</v>
      </c>
      <c r="L4963" t="e">
        <f>IF(VLOOKUP($A4963,Parts!$A:$AM,L$1,0)="X",AC$2,"")</f>
        <v>#VALUE!</v>
      </c>
      <c r="M4963" t="e">
        <f>IF(VLOOKUP($A4963,Parts!$A:$AM,M$1,0)="X",AD$2,"")</f>
        <v>#VALUE!</v>
      </c>
      <c r="N4963" t="e">
        <f>IF(VLOOKUP($A4963,Parts!$A:$AM,N$1,0)="X",AE$2,"")</f>
        <v>#VALUE!</v>
      </c>
      <c r="O4963" t="e">
        <f>IF(VLOOKUP($A4963,Parts!$A:$AM,O$1,0)="X",AF$2,"")</f>
        <v>#VALUE!</v>
      </c>
      <c r="P4963" t="e">
        <f t="shared" si="78"/>
        <v>#VALUE!</v>
      </c>
    </row>
    <row r="4964" spans="1:16" x14ac:dyDescent="0.25">
      <c r="A4964" t="e">
        <f>Table15[[#This Row],[Name]]</f>
        <v>#VALUE!</v>
      </c>
      <c r="B4964" t="e">
        <f>IF(VLOOKUP($A4964,Parts!$A:$AM,B$1,0)="X",S$2,"")</f>
        <v>#VALUE!</v>
      </c>
      <c r="C4964" t="e">
        <f>IF(VLOOKUP($A4964,Parts!$A:$AM,C$1,0)="X",T$2,"")</f>
        <v>#VALUE!</v>
      </c>
      <c r="D4964" t="e">
        <f>IF(VLOOKUP($A4964,Parts!$A:$AM,D$1,0)="X",U$2,"")</f>
        <v>#VALUE!</v>
      </c>
      <c r="E4964" t="e">
        <f>IF(VLOOKUP($A4964,Parts!$A:$AM,E$1,0)="X",V$2,"")</f>
        <v>#VALUE!</v>
      </c>
      <c r="F4964" t="e">
        <f>IF(VLOOKUP($A4964,Parts!$A:$AM,F$1,0)="X",W$2,"")</f>
        <v>#VALUE!</v>
      </c>
      <c r="G4964" t="e">
        <f>IF(VLOOKUP($A4964,Parts!$A:$AM,G$1,0)="X",X$2,"")</f>
        <v>#VALUE!</v>
      </c>
      <c r="H4964" t="e">
        <f>IF(VLOOKUP($A4964,Parts!$A:$AM,H$1,0)="X",Y$2,"")</f>
        <v>#VALUE!</v>
      </c>
      <c r="I4964" t="e">
        <f>IF(VLOOKUP($A4964,Parts!$A:$AM,I$1,0)="X",Z$2,"")</f>
        <v>#VALUE!</v>
      </c>
      <c r="J4964" t="e">
        <f>IF(VLOOKUP($A4964,Parts!$A:$AM,J$1,0)="X",AA$2,"")</f>
        <v>#VALUE!</v>
      </c>
      <c r="K4964" t="e">
        <f>IF(VLOOKUP($A4964,Parts!$A:$AM,K$1,0)="X",AB$2,"")</f>
        <v>#VALUE!</v>
      </c>
      <c r="L4964" t="e">
        <f>IF(VLOOKUP($A4964,Parts!$A:$AM,L$1,0)="X",AC$2,"")</f>
        <v>#VALUE!</v>
      </c>
      <c r="M4964" t="e">
        <f>IF(VLOOKUP($A4964,Parts!$A:$AM,M$1,0)="X",AD$2,"")</f>
        <v>#VALUE!</v>
      </c>
      <c r="N4964" t="e">
        <f>IF(VLOOKUP($A4964,Parts!$A:$AM,N$1,0)="X",AE$2,"")</f>
        <v>#VALUE!</v>
      </c>
      <c r="O4964" t="e">
        <f>IF(VLOOKUP($A4964,Parts!$A:$AM,O$1,0)="X",AF$2,"")</f>
        <v>#VALUE!</v>
      </c>
      <c r="P4964" t="e">
        <f t="shared" si="78"/>
        <v>#VALUE!</v>
      </c>
    </row>
    <row r="4965" spans="1:16" x14ac:dyDescent="0.25">
      <c r="A4965" t="e">
        <f>Table15[[#This Row],[Name]]</f>
        <v>#VALUE!</v>
      </c>
      <c r="B4965" t="e">
        <f>IF(VLOOKUP($A4965,Parts!$A:$AM,B$1,0)="X",S$2,"")</f>
        <v>#VALUE!</v>
      </c>
      <c r="C4965" t="e">
        <f>IF(VLOOKUP($A4965,Parts!$A:$AM,C$1,0)="X",T$2,"")</f>
        <v>#VALUE!</v>
      </c>
      <c r="D4965" t="e">
        <f>IF(VLOOKUP($A4965,Parts!$A:$AM,D$1,0)="X",U$2,"")</f>
        <v>#VALUE!</v>
      </c>
      <c r="E4965" t="e">
        <f>IF(VLOOKUP($A4965,Parts!$A:$AM,E$1,0)="X",V$2,"")</f>
        <v>#VALUE!</v>
      </c>
      <c r="F4965" t="e">
        <f>IF(VLOOKUP($A4965,Parts!$A:$AM,F$1,0)="X",W$2,"")</f>
        <v>#VALUE!</v>
      </c>
      <c r="G4965" t="e">
        <f>IF(VLOOKUP($A4965,Parts!$A:$AM,G$1,0)="X",X$2,"")</f>
        <v>#VALUE!</v>
      </c>
      <c r="H4965" t="e">
        <f>IF(VLOOKUP($A4965,Parts!$A:$AM,H$1,0)="X",Y$2,"")</f>
        <v>#VALUE!</v>
      </c>
      <c r="I4965" t="e">
        <f>IF(VLOOKUP($A4965,Parts!$A:$AM,I$1,0)="X",Z$2,"")</f>
        <v>#VALUE!</v>
      </c>
      <c r="J4965" t="e">
        <f>IF(VLOOKUP($A4965,Parts!$A:$AM,J$1,0)="X",AA$2,"")</f>
        <v>#VALUE!</v>
      </c>
      <c r="K4965" t="e">
        <f>IF(VLOOKUP($A4965,Parts!$A:$AM,K$1,0)="X",AB$2,"")</f>
        <v>#VALUE!</v>
      </c>
      <c r="L4965" t="e">
        <f>IF(VLOOKUP($A4965,Parts!$A:$AM,L$1,0)="X",AC$2,"")</f>
        <v>#VALUE!</v>
      </c>
      <c r="M4965" t="e">
        <f>IF(VLOOKUP($A4965,Parts!$A:$AM,M$1,0)="X",AD$2,"")</f>
        <v>#VALUE!</v>
      </c>
      <c r="N4965" t="e">
        <f>IF(VLOOKUP($A4965,Parts!$A:$AM,N$1,0)="X",AE$2,"")</f>
        <v>#VALUE!</v>
      </c>
      <c r="O4965" t="e">
        <f>IF(VLOOKUP($A4965,Parts!$A:$AM,O$1,0)="X",AF$2,"")</f>
        <v>#VALUE!</v>
      </c>
      <c r="P4965" t="e">
        <f t="shared" si="78"/>
        <v>#VALUE!</v>
      </c>
    </row>
    <row r="4966" spans="1:16" x14ac:dyDescent="0.25">
      <c r="A4966" t="e">
        <f>Table15[[#This Row],[Name]]</f>
        <v>#VALUE!</v>
      </c>
      <c r="B4966" t="e">
        <f>IF(VLOOKUP($A4966,Parts!$A:$AM,B$1,0)="X",S$2,"")</f>
        <v>#VALUE!</v>
      </c>
      <c r="C4966" t="e">
        <f>IF(VLOOKUP($A4966,Parts!$A:$AM,C$1,0)="X",T$2,"")</f>
        <v>#VALUE!</v>
      </c>
      <c r="D4966" t="e">
        <f>IF(VLOOKUP($A4966,Parts!$A:$AM,D$1,0)="X",U$2,"")</f>
        <v>#VALUE!</v>
      </c>
      <c r="E4966" t="e">
        <f>IF(VLOOKUP($A4966,Parts!$A:$AM,E$1,0)="X",V$2,"")</f>
        <v>#VALUE!</v>
      </c>
      <c r="F4966" t="e">
        <f>IF(VLOOKUP($A4966,Parts!$A:$AM,F$1,0)="X",W$2,"")</f>
        <v>#VALUE!</v>
      </c>
      <c r="G4966" t="e">
        <f>IF(VLOOKUP($A4966,Parts!$A:$AM,G$1,0)="X",X$2,"")</f>
        <v>#VALUE!</v>
      </c>
      <c r="H4966" t="e">
        <f>IF(VLOOKUP($A4966,Parts!$A:$AM,H$1,0)="X",Y$2,"")</f>
        <v>#VALUE!</v>
      </c>
      <c r="I4966" t="e">
        <f>IF(VLOOKUP($A4966,Parts!$A:$AM,I$1,0)="X",Z$2,"")</f>
        <v>#VALUE!</v>
      </c>
      <c r="J4966" t="e">
        <f>IF(VLOOKUP($A4966,Parts!$A:$AM,J$1,0)="X",AA$2,"")</f>
        <v>#VALUE!</v>
      </c>
      <c r="K4966" t="e">
        <f>IF(VLOOKUP($A4966,Parts!$A:$AM,K$1,0)="X",AB$2,"")</f>
        <v>#VALUE!</v>
      </c>
      <c r="L4966" t="e">
        <f>IF(VLOOKUP($A4966,Parts!$A:$AM,L$1,0)="X",AC$2,"")</f>
        <v>#VALUE!</v>
      </c>
      <c r="M4966" t="e">
        <f>IF(VLOOKUP($A4966,Parts!$A:$AM,M$1,0)="X",AD$2,"")</f>
        <v>#VALUE!</v>
      </c>
      <c r="N4966" t="e">
        <f>IF(VLOOKUP($A4966,Parts!$A:$AM,N$1,0)="X",AE$2,"")</f>
        <v>#VALUE!</v>
      </c>
      <c r="O4966" t="e">
        <f>IF(VLOOKUP($A4966,Parts!$A:$AM,O$1,0)="X",AF$2,"")</f>
        <v>#VALUE!</v>
      </c>
      <c r="P4966" t="e">
        <f t="shared" si="78"/>
        <v>#VALUE!</v>
      </c>
    </row>
    <row r="4967" spans="1:16" x14ac:dyDescent="0.25">
      <c r="A4967" t="e">
        <f>Table15[[#This Row],[Name]]</f>
        <v>#VALUE!</v>
      </c>
      <c r="B4967" t="e">
        <f>IF(VLOOKUP($A4967,Parts!$A:$AM,B$1,0)="X",S$2,"")</f>
        <v>#VALUE!</v>
      </c>
      <c r="C4967" t="e">
        <f>IF(VLOOKUP($A4967,Parts!$A:$AM,C$1,0)="X",T$2,"")</f>
        <v>#VALUE!</v>
      </c>
      <c r="D4967" t="e">
        <f>IF(VLOOKUP($A4967,Parts!$A:$AM,D$1,0)="X",U$2,"")</f>
        <v>#VALUE!</v>
      </c>
      <c r="E4967" t="e">
        <f>IF(VLOOKUP($A4967,Parts!$A:$AM,E$1,0)="X",V$2,"")</f>
        <v>#VALUE!</v>
      </c>
      <c r="F4967" t="e">
        <f>IF(VLOOKUP($A4967,Parts!$A:$AM,F$1,0)="X",W$2,"")</f>
        <v>#VALUE!</v>
      </c>
      <c r="G4967" t="e">
        <f>IF(VLOOKUP($A4967,Parts!$A:$AM,G$1,0)="X",X$2,"")</f>
        <v>#VALUE!</v>
      </c>
      <c r="H4967" t="e">
        <f>IF(VLOOKUP($A4967,Parts!$A:$AM,H$1,0)="X",Y$2,"")</f>
        <v>#VALUE!</v>
      </c>
      <c r="I4967" t="e">
        <f>IF(VLOOKUP($A4967,Parts!$A:$AM,I$1,0)="X",Z$2,"")</f>
        <v>#VALUE!</v>
      </c>
      <c r="J4967" t="e">
        <f>IF(VLOOKUP($A4967,Parts!$A:$AM,J$1,0)="X",AA$2,"")</f>
        <v>#VALUE!</v>
      </c>
      <c r="K4967" t="e">
        <f>IF(VLOOKUP($A4967,Parts!$A:$AM,K$1,0)="X",AB$2,"")</f>
        <v>#VALUE!</v>
      </c>
      <c r="L4967" t="e">
        <f>IF(VLOOKUP($A4967,Parts!$A:$AM,L$1,0)="X",AC$2,"")</f>
        <v>#VALUE!</v>
      </c>
      <c r="M4967" t="e">
        <f>IF(VLOOKUP($A4967,Parts!$A:$AM,M$1,0)="X",AD$2,"")</f>
        <v>#VALUE!</v>
      </c>
      <c r="N4967" t="e">
        <f>IF(VLOOKUP($A4967,Parts!$A:$AM,N$1,0)="X",AE$2,"")</f>
        <v>#VALUE!</v>
      </c>
      <c r="O4967" t="e">
        <f>IF(VLOOKUP($A4967,Parts!$A:$AM,O$1,0)="X",AF$2,"")</f>
        <v>#VALUE!</v>
      </c>
      <c r="P4967" t="e">
        <f t="shared" si="78"/>
        <v>#VALUE!</v>
      </c>
    </row>
    <row r="4968" spans="1:16" x14ac:dyDescent="0.25">
      <c r="A4968" t="e">
        <f>Table15[[#This Row],[Name]]</f>
        <v>#VALUE!</v>
      </c>
      <c r="B4968" t="e">
        <f>IF(VLOOKUP($A4968,Parts!$A:$AM,B$1,0)="X",S$2,"")</f>
        <v>#VALUE!</v>
      </c>
      <c r="C4968" t="e">
        <f>IF(VLOOKUP($A4968,Parts!$A:$AM,C$1,0)="X",T$2,"")</f>
        <v>#VALUE!</v>
      </c>
      <c r="D4968" t="e">
        <f>IF(VLOOKUP($A4968,Parts!$A:$AM,D$1,0)="X",U$2,"")</f>
        <v>#VALUE!</v>
      </c>
      <c r="E4968" t="e">
        <f>IF(VLOOKUP($A4968,Parts!$A:$AM,E$1,0)="X",V$2,"")</f>
        <v>#VALUE!</v>
      </c>
      <c r="F4968" t="e">
        <f>IF(VLOOKUP($A4968,Parts!$A:$AM,F$1,0)="X",W$2,"")</f>
        <v>#VALUE!</v>
      </c>
      <c r="G4968" t="e">
        <f>IF(VLOOKUP($A4968,Parts!$A:$AM,G$1,0)="X",X$2,"")</f>
        <v>#VALUE!</v>
      </c>
      <c r="H4968" t="e">
        <f>IF(VLOOKUP($A4968,Parts!$A:$AM,H$1,0)="X",Y$2,"")</f>
        <v>#VALUE!</v>
      </c>
      <c r="I4968" t="e">
        <f>IF(VLOOKUP($A4968,Parts!$A:$AM,I$1,0)="X",Z$2,"")</f>
        <v>#VALUE!</v>
      </c>
      <c r="J4968" t="e">
        <f>IF(VLOOKUP($A4968,Parts!$A:$AM,J$1,0)="X",AA$2,"")</f>
        <v>#VALUE!</v>
      </c>
      <c r="K4968" t="e">
        <f>IF(VLOOKUP($A4968,Parts!$A:$AM,K$1,0)="X",AB$2,"")</f>
        <v>#VALUE!</v>
      </c>
      <c r="L4968" t="e">
        <f>IF(VLOOKUP($A4968,Parts!$A:$AM,L$1,0)="X",AC$2,"")</f>
        <v>#VALUE!</v>
      </c>
      <c r="M4968" t="e">
        <f>IF(VLOOKUP($A4968,Parts!$A:$AM,M$1,0)="X",AD$2,"")</f>
        <v>#VALUE!</v>
      </c>
      <c r="N4968" t="e">
        <f>IF(VLOOKUP($A4968,Parts!$A:$AM,N$1,0)="X",AE$2,"")</f>
        <v>#VALUE!</v>
      </c>
      <c r="O4968" t="e">
        <f>IF(VLOOKUP($A4968,Parts!$A:$AM,O$1,0)="X",AF$2,"")</f>
        <v>#VALUE!</v>
      </c>
      <c r="P4968" t="e">
        <f t="shared" si="78"/>
        <v>#VALUE!</v>
      </c>
    </row>
    <row r="4969" spans="1:16" x14ac:dyDescent="0.25">
      <c r="A4969" t="e">
        <f>Table15[[#This Row],[Name]]</f>
        <v>#VALUE!</v>
      </c>
      <c r="B4969" t="e">
        <f>IF(VLOOKUP($A4969,Parts!$A:$AM,B$1,0)="X",S$2,"")</f>
        <v>#VALUE!</v>
      </c>
      <c r="C4969" t="e">
        <f>IF(VLOOKUP($A4969,Parts!$A:$AM,C$1,0)="X",T$2,"")</f>
        <v>#VALUE!</v>
      </c>
      <c r="D4969" t="e">
        <f>IF(VLOOKUP($A4969,Parts!$A:$AM,D$1,0)="X",U$2,"")</f>
        <v>#VALUE!</v>
      </c>
      <c r="E4969" t="e">
        <f>IF(VLOOKUP($A4969,Parts!$A:$AM,E$1,0)="X",V$2,"")</f>
        <v>#VALUE!</v>
      </c>
      <c r="F4969" t="e">
        <f>IF(VLOOKUP($A4969,Parts!$A:$AM,F$1,0)="X",W$2,"")</f>
        <v>#VALUE!</v>
      </c>
      <c r="G4969" t="e">
        <f>IF(VLOOKUP($A4969,Parts!$A:$AM,G$1,0)="X",X$2,"")</f>
        <v>#VALUE!</v>
      </c>
      <c r="H4969" t="e">
        <f>IF(VLOOKUP($A4969,Parts!$A:$AM,H$1,0)="X",Y$2,"")</f>
        <v>#VALUE!</v>
      </c>
      <c r="I4969" t="e">
        <f>IF(VLOOKUP($A4969,Parts!$A:$AM,I$1,0)="X",Z$2,"")</f>
        <v>#VALUE!</v>
      </c>
      <c r="J4969" t="e">
        <f>IF(VLOOKUP($A4969,Parts!$A:$AM,J$1,0)="X",AA$2,"")</f>
        <v>#VALUE!</v>
      </c>
      <c r="K4969" t="e">
        <f>IF(VLOOKUP($A4969,Parts!$A:$AM,K$1,0)="X",AB$2,"")</f>
        <v>#VALUE!</v>
      </c>
      <c r="L4969" t="e">
        <f>IF(VLOOKUP($A4969,Parts!$A:$AM,L$1,0)="X",AC$2,"")</f>
        <v>#VALUE!</v>
      </c>
      <c r="M4969" t="e">
        <f>IF(VLOOKUP($A4969,Parts!$A:$AM,M$1,0)="X",AD$2,"")</f>
        <v>#VALUE!</v>
      </c>
      <c r="N4969" t="e">
        <f>IF(VLOOKUP($A4969,Parts!$A:$AM,N$1,0)="X",AE$2,"")</f>
        <v>#VALUE!</v>
      </c>
      <c r="O4969" t="e">
        <f>IF(VLOOKUP($A4969,Parts!$A:$AM,O$1,0)="X",AF$2,"")</f>
        <v>#VALUE!</v>
      </c>
      <c r="P4969" t="e">
        <f t="shared" si="78"/>
        <v>#VALUE!</v>
      </c>
    </row>
    <row r="4970" spans="1:16" x14ac:dyDescent="0.25">
      <c r="A4970" t="e">
        <f>Table15[[#This Row],[Name]]</f>
        <v>#VALUE!</v>
      </c>
      <c r="B4970" t="e">
        <f>IF(VLOOKUP($A4970,Parts!$A:$AM,B$1,0)="X",S$2,"")</f>
        <v>#VALUE!</v>
      </c>
      <c r="C4970" t="e">
        <f>IF(VLOOKUP($A4970,Parts!$A:$AM,C$1,0)="X",T$2,"")</f>
        <v>#VALUE!</v>
      </c>
      <c r="D4970" t="e">
        <f>IF(VLOOKUP($A4970,Parts!$A:$AM,D$1,0)="X",U$2,"")</f>
        <v>#VALUE!</v>
      </c>
      <c r="E4970" t="e">
        <f>IF(VLOOKUP($A4970,Parts!$A:$AM,E$1,0)="X",V$2,"")</f>
        <v>#VALUE!</v>
      </c>
      <c r="F4970" t="e">
        <f>IF(VLOOKUP($A4970,Parts!$A:$AM,F$1,0)="X",W$2,"")</f>
        <v>#VALUE!</v>
      </c>
      <c r="G4970" t="e">
        <f>IF(VLOOKUP($A4970,Parts!$A:$AM,G$1,0)="X",X$2,"")</f>
        <v>#VALUE!</v>
      </c>
      <c r="H4970" t="e">
        <f>IF(VLOOKUP($A4970,Parts!$A:$AM,H$1,0)="X",Y$2,"")</f>
        <v>#VALUE!</v>
      </c>
      <c r="I4970" t="e">
        <f>IF(VLOOKUP($A4970,Parts!$A:$AM,I$1,0)="X",Z$2,"")</f>
        <v>#VALUE!</v>
      </c>
      <c r="J4970" t="e">
        <f>IF(VLOOKUP($A4970,Parts!$A:$AM,J$1,0)="X",AA$2,"")</f>
        <v>#VALUE!</v>
      </c>
      <c r="K4970" t="e">
        <f>IF(VLOOKUP($A4970,Parts!$A:$AM,K$1,0)="X",AB$2,"")</f>
        <v>#VALUE!</v>
      </c>
      <c r="L4970" t="e">
        <f>IF(VLOOKUP($A4970,Parts!$A:$AM,L$1,0)="X",AC$2,"")</f>
        <v>#VALUE!</v>
      </c>
      <c r="M4970" t="e">
        <f>IF(VLOOKUP($A4970,Parts!$A:$AM,M$1,0)="X",AD$2,"")</f>
        <v>#VALUE!</v>
      </c>
      <c r="N4970" t="e">
        <f>IF(VLOOKUP($A4970,Parts!$A:$AM,N$1,0)="X",AE$2,"")</f>
        <v>#VALUE!</v>
      </c>
      <c r="O4970" t="e">
        <f>IF(VLOOKUP($A4970,Parts!$A:$AM,O$1,0)="X",AF$2,"")</f>
        <v>#VALUE!</v>
      </c>
      <c r="P4970" t="e">
        <f t="shared" si="78"/>
        <v>#VALUE!</v>
      </c>
    </row>
    <row r="4971" spans="1:16" x14ac:dyDescent="0.25">
      <c r="A4971" t="e">
        <f>Table15[[#This Row],[Name]]</f>
        <v>#VALUE!</v>
      </c>
      <c r="B4971" t="e">
        <f>IF(VLOOKUP($A4971,Parts!$A:$AM,B$1,0)="X",S$2,"")</f>
        <v>#VALUE!</v>
      </c>
      <c r="C4971" t="e">
        <f>IF(VLOOKUP($A4971,Parts!$A:$AM,C$1,0)="X",T$2,"")</f>
        <v>#VALUE!</v>
      </c>
      <c r="D4971" t="e">
        <f>IF(VLOOKUP($A4971,Parts!$A:$AM,D$1,0)="X",U$2,"")</f>
        <v>#VALUE!</v>
      </c>
      <c r="E4971" t="e">
        <f>IF(VLOOKUP($A4971,Parts!$A:$AM,E$1,0)="X",V$2,"")</f>
        <v>#VALUE!</v>
      </c>
      <c r="F4971" t="e">
        <f>IF(VLOOKUP($A4971,Parts!$A:$AM,F$1,0)="X",W$2,"")</f>
        <v>#VALUE!</v>
      </c>
      <c r="G4971" t="e">
        <f>IF(VLOOKUP($A4971,Parts!$A:$AM,G$1,0)="X",X$2,"")</f>
        <v>#VALUE!</v>
      </c>
      <c r="H4971" t="e">
        <f>IF(VLOOKUP($A4971,Parts!$A:$AM,H$1,0)="X",Y$2,"")</f>
        <v>#VALUE!</v>
      </c>
      <c r="I4971" t="e">
        <f>IF(VLOOKUP($A4971,Parts!$A:$AM,I$1,0)="X",Z$2,"")</f>
        <v>#VALUE!</v>
      </c>
      <c r="J4971" t="e">
        <f>IF(VLOOKUP($A4971,Parts!$A:$AM,J$1,0)="X",AA$2,"")</f>
        <v>#VALUE!</v>
      </c>
      <c r="K4971" t="e">
        <f>IF(VLOOKUP($A4971,Parts!$A:$AM,K$1,0)="X",AB$2,"")</f>
        <v>#VALUE!</v>
      </c>
      <c r="L4971" t="e">
        <f>IF(VLOOKUP($A4971,Parts!$A:$AM,L$1,0)="X",AC$2,"")</f>
        <v>#VALUE!</v>
      </c>
      <c r="M4971" t="e">
        <f>IF(VLOOKUP($A4971,Parts!$A:$AM,M$1,0)="X",AD$2,"")</f>
        <v>#VALUE!</v>
      </c>
      <c r="N4971" t="e">
        <f>IF(VLOOKUP($A4971,Parts!$A:$AM,N$1,0)="X",AE$2,"")</f>
        <v>#VALUE!</v>
      </c>
      <c r="O4971" t="e">
        <f>IF(VLOOKUP($A4971,Parts!$A:$AM,O$1,0)="X",AF$2,"")</f>
        <v>#VALUE!</v>
      </c>
      <c r="P4971" t="e">
        <f t="shared" si="78"/>
        <v>#VALUE!</v>
      </c>
    </row>
    <row r="4972" spans="1:16" x14ac:dyDescent="0.25">
      <c r="A4972" t="e">
        <f>Table15[[#This Row],[Name]]</f>
        <v>#VALUE!</v>
      </c>
      <c r="B4972" t="e">
        <f>IF(VLOOKUP($A4972,Parts!$A:$AM,B$1,0)="X",S$2,"")</f>
        <v>#VALUE!</v>
      </c>
      <c r="C4972" t="e">
        <f>IF(VLOOKUP($A4972,Parts!$A:$AM,C$1,0)="X",T$2,"")</f>
        <v>#VALUE!</v>
      </c>
      <c r="D4972" t="e">
        <f>IF(VLOOKUP($A4972,Parts!$A:$AM,D$1,0)="X",U$2,"")</f>
        <v>#VALUE!</v>
      </c>
      <c r="E4972" t="e">
        <f>IF(VLOOKUP($A4972,Parts!$A:$AM,E$1,0)="X",V$2,"")</f>
        <v>#VALUE!</v>
      </c>
      <c r="F4972" t="e">
        <f>IF(VLOOKUP($A4972,Parts!$A:$AM,F$1,0)="X",W$2,"")</f>
        <v>#VALUE!</v>
      </c>
      <c r="G4972" t="e">
        <f>IF(VLOOKUP($A4972,Parts!$A:$AM,G$1,0)="X",X$2,"")</f>
        <v>#VALUE!</v>
      </c>
      <c r="H4972" t="e">
        <f>IF(VLOOKUP($A4972,Parts!$A:$AM,H$1,0)="X",Y$2,"")</f>
        <v>#VALUE!</v>
      </c>
      <c r="I4972" t="e">
        <f>IF(VLOOKUP($A4972,Parts!$A:$AM,I$1,0)="X",Z$2,"")</f>
        <v>#VALUE!</v>
      </c>
      <c r="J4972" t="e">
        <f>IF(VLOOKUP($A4972,Parts!$A:$AM,J$1,0)="X",AA$2,"")</f>
        <v>#VALUE!</v>
      </c>
      <c r="K4972" t="e">
        <f>IF(VLOOKUP($A4972,Parts!$A:$AM,K$1,0)="X",AB$2,"")</f>
        <v>#VALUE!</v>
      </c>
      <c r="L4972" t="e">
        <f>IF(VLOOKUP($A4972,Parts!$A:$AM,L$1,0)="X",AC$2,"")</f>
        <v>#VALUE!</v>
      </c>
      <c r="M4972" t="e">
        <f>IF(VLOOKUP($A4972,Parts!$A:$AM,M$1,0)="X",AD$2,"")</f>
        <v>#VALUE!</v>
      </c>
      <c r="N4972" t="e">
        <f>IF(VLOOKUP($A4972,Parts!$A:$AM,N$1,0)="X",AE$2,"")</f>
        <v>#VALUE!</v>
      </c>
      <c r="O4972" t="e">
        <f>IF(VLOOKUP($A4972,Parts!$A:$AM,O$1,0)="X",AF$2,"")</f>
        <v>#VALUE!</v>
      </c>
      <c r="P4972" t="e">
        <f t="shared" si="78"/>
        <v>#VALUE!</v>
      </c>
    </row>
    <row r="4973" spans="1:16" x14ac:dyDescent="0.25">
      <c r="A4973" t="e">
        <f>Table15[[#This Row],[Name]]</f>
        <v>#VALUE!</v>
      </c>
      <c r="B4973" t="e">
        <f>IF(VLOOKUP($A4973,Parts!$A:$AM,B$1,0)="X",S$2,"")</f>
        <v>#VALUE!</v>
      </c>
      <c r="C4973" t="e">
        <f>IF(VLOOKUP($A4973,Parts!$A:$AM,C$1,0)="X",T$2,"")</f>
        <v>#VALUE!</v>
      </c>
      <c r="D4973" t="e">
        <f>IF(VLOOKUP($A4973,Parts!$A:$AM,D$1,0)="X",U$2,"")</f>
        <v>#VALUE!</v>
      </c>
      <c r="E4973" t="e">
        <f>IF(VLOOKUP($A4973,Parts!$A:$AM,E$1,0)="X",V$2,"")</f>
        <v>#VALUE!</v>
      </c>
      <c r="F4973" t="e">
        <f>IF(VLOOKUP($A4973,Parts!$A:$AM,F$1,0)="X",W$2,"")</f>
        <v>#VALUE!</v>
      </c>
      <c r="G4973" t="e">
        <f>IF(VLOOKUP($A4973,Parts!$A:$AM,G$1,0)="X",X$2,"")</f>
        <v>#VALUE!</v>
      </c>
      <c r="H4973" t="e">
        <f>IF(VLOOKUP($A4973,Parts!$A:$AM,H$1,0)="X",Y$2,"")</f>
        <v>#VALUE!</v>
      </c>
      <c r="I4973" t="e">
        <f>IF(VLOOKUP($A4973,Parts!$A:$AM,I$1,0)="X",Z$2,"")</f>
        <v>#VALUE!</v>
      </c>
      <c r="J4973" t="e">
        <f>IF(VLOOKUP($A4973,Parts!$A:$AM,J$1,0)="X",AA$2,"")</f>
        <v>#VALUE!</v>
      </c>
      <c r="K4973" t="e">
        <f>IF(VLOOKUP($A4973,Parts!$A:$AM,K$1,0)="X",AB$2,"")</f>
        <v>#VALUE!</v>
      </c>
      <c r="L4973" t="e">
        <f>IF(VLOOKUP($A4973,Parts!$A:$AM,L$1,0)="X",AC$2,"")</f>
        <v>#VALUE!</v>
      </c>
      <c r="M4973" t="e">
        <f>IF(VLOOKUP($A4973,Parts!$A:$AM,M$1,0)="X",AD$2,"")</f>
        <v>#VALUE!</v>
      </c>
      <c r="N4973" t="e">
        <f>IF(VLOOKUP($A4973,Parts!$A:$AM,N$1,0)="X",AE$2,"")</f>
        <v>#VALUE!</v>
      </c>
      <c r="O4973" t="e">
        <f>IF(VLOOKUP($A4973,Parts!$A:$AM,O$1,0)="X",AF$2,"")</f>
        <v>#VALUE!</v>
      </c>
      <c r="P4973" t="e">
        <f t="shared" si="78"/>
        <v>#VALUE!</v>
      </c>
    </row>
    <row r="4974" spans="1:16" x14ac:dyDescent="0.25">
      <c r="A4974" t="e">
        <f>Table15[[#This Row],[Name]]</f>
        <v>#VALUE!</v>
      </c>
      <c r="B4974" t="e">
        <f>IF(VLOOKUP($A4974,Parts!$A:$AM,B$1,0)="X",S$2,"")</f>
        <v>#VALUE!</v>
      </c>
      <c r="C4974" t="e">
        <f>IF(VLOOKUP($A4974,Parts!$A:$AM,C$1,0)="X",T$2,"")</f>
        <v>#VALUE!</v>
      </c>
      <c r="D4974" t="e">
        <f>IF(VLOOKUP($A4974,Parts!$A:$AM,D$1,0)="X",U$2,"")</f>
        <v>#VALUE!</v>
      </c>
      <c r="E4974" t="e">
        <f>IF(VLOOKUP($A4974,Parts!$A:$AM,E$1,0)="X",V$2,"")</f>
        <v>#VALUE!</v>
      </c>
      <c r="F4974" t="e">
        <f>IF(VLOOKUP($A4974,Parts!$A:$AM,F$1,0)="X",W$2,"")</f>
        <v>#VALUE!</v>
      </c>
      <c r="G4974" t="e">
        <f>IF(VLOOKUP($A4974,Parts!$A:$AM,G$1,0)="X",X$2,"")</f>
        <v>#VALUE!</v>
      </c>
      <c r="H4974" t="e">
        <f>IF(VLOOKUP($A4974,Parts!$A:$AM,H$1,0)="X",Y$2,"")</f>
        <v>#VALUE!</v>
      </c>
      <c r="I4974" t="e">
        <f>IF(VLOOKUP($A4974,Parts!$A:$AM,I$1,0)="X",Z$2,"")</f>
        <v>#VALUE!</v>
      </c>
      <c r="J4974" t="e">
        <f>IF(VLOOKUP($A4974,Parts!$A:$AM,J$1,0)="X",AA$2,"")</f>
        <v>#VALUE!</v>
      </c>
      <c r="K4974" t="e">
        <f>IF(VLOOKUP($A4974,Parts!$A:$AM,K$1,0)="X",AB$2,"")</f>
        <v>#VALUE!</v>
      </c>
      <c r="L4974" t="e">
        <f>IF(VLOOKUP($A4974,Parts!$A:$AM,L$1,0)="X",AC$2,"")</f>
        <v>#VALUE!</v>
      </c>
      <c r="M4974" t="e">
        <f>IF(VLOOKUP($A4974,Parts!$A:$AM,M$1,0)="X",AD$2,"")</f>
        <v>#VALUE!</v>
      </c>
      <c r="N4974" t="e">
        <f>IF(VLOOKUP($A4974,Parts!$A:$AM,N$1,0)="X",AE$2,"")</f>
        <v>#VALUE!</v>
      </c>
      <c r="O4974" t="e">
        <f>IF(VLOOKUP($A4974,Parts!$A:$AM,O$1,0)="X",AF$2,"")</f>
        <v>#VALUE!</v>
      </c>
      <c r="P4974" t="e">
        <f t="shared" si="78"/>
        <v>#VALUE!</v>
      </c>
    </row>
    <row r="4975" spans="1:16" x14ac:dyDescent="0.25">
      <c r="A4975" t="e">
        <f>Table15[[#This Row],[Name]]</f>
        <v>#VALUE!</v>
      </c>
      <c r="B4975" t="e">
        <f>IF(VLOOKUP($A4975,Parts!$A:$AM,B$1,0)="X",S$2,"")</f>
        <v>#VALUE!</v>
      </c>
      <c r="C4975" t="e">
        <f>IF(VLOOKUP($A4975,Parts!$A:$AM,C$1,0)="X",T$2,"")</f>
        <v>#VALUE!</v>
      </c>
      <c r="D4975" t="e">
        <f>IF(VLOOKUP($A4975,Parts!$A:$AM,D$1,0)="X",U$2,"")</f>
        <v>#VALUE!</v>
      </c>
      <c r="E4975" t="e">
        <f>IF(VLOOKUP($A4975,Parts!$A:$AM,E$1,0)="X",V$2,"")</f>
        <v>#VALUE!</v>
      </c>
      <c r="F4975" t="e">
        <f>IF(VLOOKUP($A4975,Parts!$A:$AM,F$1,0)="X",W$2,"")</f>
        <v>#VALUE!</v>
      </c>
      <c r="G4975" t="e">
        <f>IF(VLOOKUP($A4975,Parts!$A:$AM,G$1,0)="X",X$2,"")</f>
        <v>#VALUE!</v>
      </c>
      <c r="H4975" t="e">
        <f>IF(VLOOKUP($A4975,Parts!$A:$AM,H$1,0)="X",Y$2,"")</f>
        <v>#VALUE!</v>
      </c>
      <c r="I4975" t="e">
        <f>IF(VLOOKUP($A4975,Parts!$A:$AM,I$1,0)="X",Z$2,"")</f>
        <v>#VALUE!</v>
      </c>
      <c r="J4975" t="e">
        <f>IF(VLOOKUP($A4975,Parts!$A:$AM,J$1,0)="X",AA$2,"")</f>
        <v>#VALUE!</v>
      </c>
      <c r="K4975" t="e">
        <f>IF(VLOOKUP($A4975,Parts!$A:$AM,K$1,0)="X",AB$2,"")</f>
        <v>#VALUE!</v>
      </c>
      <c r="L4975" t="e">
        <f>IF(VLOOKUP($A4975,Parts!$A:$AM,L$1,0)="X",AC$2,"")</f>
        <v>#VALUE!</v>
      </c>
      <c r="M4975" t="e">
        <f>IF(VLOOKUP($A4975,Parts!$A:$AM,M$1,0)="X",AD$2,"")</f>
        <v>#VALUE!</v>
      </c>
      <c r="N4975" t="e">
        <f>IF(VLOOKUP($A4975,Parts!$A:$AM,N$1,0)="X",AE$2,"")</f>
        <v>#VALUE!</v>
      </c>
      <c r="O4975" t="e">
        <f>IF(VLOOKUP($A4975,Parts!$A:$AM,O$1,0)="X",AF$2,"")</f>
        <v>#VALUE!</v>
      </c>
      <c r="P4975" t="e">
        <f t="shared" si="78"/>
        <v>#VALUE!</v>
      </c>
    </row>
    <row r="4976" spans="1:16" x14ac:dyDescent="0.25">
      <c r="A4976" t="e">
        <f>Table15[[#This Row],[Name]]</f>
        <v>#VALUE!</v>
      </c>
      <c r="B4976" t="e">
        <f>IF(VLOOKUP($A4976,Parts!$A:$AM,B$1,0)="X",S$2,"")</f>
        <v>#VALUE!</v>
      </c>
      <c r="C4976" t="e">
        <f>IF(VLOOKUP($A4976,Parts!$A:$AM,C$1,0)="X",T$2,"")</f>
        <v>#VALUE!</v>
      </c>
      <c r="D4976" t="e">
        <f>IF(VLOOKUP($A4976,Parts!$A:$AM,D$1,0)="X",U$2,"")</f>
        <v>#VALUE!</v>
      </c>
      <c r="E4976" t="e">
        <f>IF(VLOOKUP($A4976,Parts!$A:$AM,E$1,0)="X",V$2,"")</f>
        <v>#VALUE!</v>
      </c>
      <c r="F4976" t="e">
        <f>IF(VLOOKUP($A4976,Parts!$A:$AM,F$1,0)="X",W$2,"")</f>
        <v>#VALUE!</v>
      </c>
      <c r="G4976" t="e">
        <f>IF(VLOOKUP($A4976,Parts!$A:$AM,G$1,0)="X",X$2,"")</f>
        <v>#VALUE!</v>
      </c>
      <c r="H4976" t="e">
        <f>IF(VLOOKUP($A4976,Parts!$A:$AM,H$1,0)="X",Y$2,"")</f>
        <v>#VALUE!</v>
      </c>
      <c r="I4976" t="e">
        <f>IF(VLOOKUP($A4976,Parts!$A:$AM,I$1,0)="X",Z$2,"")</f>
        <v>#VALUE!</v>
      </c>
      <c r="J4976" t="e">
        <f>IF(VLOOKUP($A4976,Parts!$A:$AM,J$1,0)="X",AA$2,"")</f>
        <v>#VALUE!</v>
      </c>
      <c r="K4976" t="e">
        <f>IF(VLOOKUP($A4976,Parts!$A:$AM,K$1,0)="X",AB$2,"")</f>
        <v>#VALUE!</v>
      </c>
      <c r="L4976" t="e">
        <f>IF(VLOOKUP($A4976,Parts!$A:$AM,L$1,0)="X",AC$2,"")</f>
        <v>#VALUE!</v>
      </c>
      <c r="M4976" t="e">
        <f>IF(VLOOKUP($A4976,Parts!$A:$AM,M$1,0)="X",AD$2,"")</f>
        <v>#VALUE!</v>
      </c>
      <c r="N4976" t="e">
        <f>IF(VLOOKUP($A4976,Parts!$A:$AM,N$1,0)="X",AE$2,"")</f>
        <v>#VALUE!</v>
      </c>
      <c r="O4976" t="e">
        <f>IF(VLOOKUP($A4976,Parts!$A:$AM,O$1,0)="X",AF$2,"")</f>
        <v>#VALUE!</v>
      </c>
      <c r="P4976" t="e">
        <f t="shared" si="78"/>
        <v>#VALUE!</v>
      </c>
    </row>
    <row r="4977" spans="1:16" x14ac:dyDescent="0.25">
      <c r="A4977" t="e">
        <f>Table15[[#This Row],[Name]]</f>
        <v>#VALUE!</v>
      </c>
      <c r="B4977" t="e">
        <f>IF(VLOOKUP($A4977,Parts!$A:$AM,B$1,0)="X",S$2,"")</f>
        <v>#VALUE!</v>
      </c>
      <c r="C4977" t="e">
        <f>IF(VLOOKUP($A4977,Parts!$A:$AM,C$1,0)="X",T$2,"")</f>
        <v>#VALUE!</v>
      </c>
      <c r="D4977" t="e">
        <f>IF(VLOOKUP($A4977,Parts!$A:$AM,D$1,0)="X",U$2,"")</f>
        <v>#VALUE!</v>
      </c>
      <c r="E4977" t="e">
        <f>IF(VLOOKUP($A4977,Parts!$A:$AM,E$1,0)="X",V$2,"")</f>
        <v>#VALUE!</v>
      </c>
      <c r="F4977" t="e">
        <f>IF(VLOOKUP($A4977,Parts!$A:$AM,F$1,0)="X",W$2,"")</f>
        <v>#VALUE!</v>
      </c>
      <c r="G4977" t="e">
        <f>IF(VLOOKUP($A4977,Parts!$A:$AM,G$1,0)="X",X$2,"")</f>
        <v>#VALUE!</v>
      </c>
      <c r="H4977" t="e">
        <f>IF(VLOOKUP($A4977,Parts!$A:$AM,H$1,0)="X",Y$2,"")</f>
        <v>#VALUE!</v>
      </c>
      <c r="I4977" t="e">
        <f>IF(VLOOKUP($A4977,Parts!$A:$AM,I$1,0)="X",Z$2,"")</f>
        <v>#VALUE!</v>
      </c>
      <c r="J4977" t="e">
        <f>IF(VLOOKUP($A4977,Parts!$A:$AM,J$1,0)="X",AA$2,"")</f>
        <v>#VALUE!</v>
      </c>
      <c r="K4977" t="e">
        <f>IF(VLOOKUP($A4977,Parts!$A:$AM,K$1,0)="X",AB$2,"")</f>
        <v>#VALUE!</v>
      </c>
      <c r="L4977" t="e">
        <f>IF(VLOOKUP($A4977,Parts!$A:$AM,L$1,0)="X",AC$2,"")</f>
        <v>#VALUE!</v>
      </c>
      <c r="M4977" t="e">
        <f>IF(VLOOKUP($A4977,Parts!$A:$AM,M$1,0)="X",AD$2,"")</f>
        <v>#VALUE!</v>
      </c>
      <c r="N4977" t="e">
        <f>IF(VLOOKUP($A4977,Parts!$A:$AM,N$1,0)="X",AE$2,"")</f>
        <v>#VALUE!</v>
      </c>
      <c r="O4977" t="e">
        <f>IF(VLOOKUP($A4977,Parts!$A:$AM,O$1,0)="X",AF$2,"")</f>
        <v>#VALUE!</v>
      </c>
      <c r="P4977" t="e">
        <f t="shared" si="78"/>
        <v>#VALUE!</v>
      </c>
    </row>
    <row r="4978" spans="1:16" x14ac:dyDescent="0.25">
      <c r="A4978" t="e">
        <f>Table15[[#This Row],[Name]]</f>
        <v>#VALUE!</v>
      </c>
      <c r="B4978" t="e">
        <f>IF(VLOOKUP($A4978,Parts!$A:$AM,B$1,0)="X",S$2,"")</f>
        <v>#VALUE!</v>
      </c>
      <c r="C4978" t="e">
        <f>IF(VLOOKUP($A4978,Parts!$A:$AM,C$1,0)="X",T$2,"")</f>
        <v>#VALUE!</v>
      </c>
      <c r="D4978" t="e">
        <f>IF(VLOOKUP($A4978,Parts!$A:$AM,D$1,0)="X",U$2,"")</f>
        <v>#VALUE!</v>
      </c>
      <c r="E4978" t="e">
        <f>IF(VLOOKUP($A4978,Parts!$A:$AM,E$1,0)="X",V$2,"")</f>
        <v>#VALUE!</v>
      </c>
      <c r="F4978" t="e">
        <f>IF(VLOOKUP($A4978,Parts!$A:$AM,F$1,0)="X",W$2,"")</f>
        <v>#VALUE!</v>
      </c>
      <c r="G4978" t="e">
        <f>IF(VLOOKUP($A4978,Parts!$A:$AM,G$1,0)="X",X$2,"")</f>
        <v>#VALUE!</v>
      </c>
      <c r="H4978" t="e">
        <f>IF(VLOOKUP($A4978,Parts!$A:$AM,H$1,0)="X",Y$2,"")</f>
        <v>#VALUE!</v>
      </c>
      <c r="I4978" t="e">
        <f>IF(VLOOKUP($A4978,Parts!$A:$AM,I$1,0)="X",Z$2,"")</f>
        <v>#VALUE!</v>
      </c>
      <c r="J4978" t="e">
        <f>IF(VLOOKUP($A4978,Parts!$A:$AM,J$1,0)="X",AA$2,"")</f>
        <v>#VALUE!</v>
      </c>
      <c r="K4978" t="e">
        <f>IF(VLOOKUP($A4978,Parts!$A:$AM,K$1,0)="X",AB$2,"")</f>
        <v>#VALUE!</v>
      </c>
      <c r="L4978" t="e">
        <f>IF(VLOOKUP($A4978,Parts!$A:$AM,L$1,0)="X",AC$2,"")</f>
        <v>#VALUE!</v>
      </c>
      <c r="M4978" t="e">
        <f>IF(VLOOKUP($A4978,Parts!$A:$AM,M$1,0)="X",AD$2,"")</f>
        <v>#VALUE!</v>
      </c>
      <c r="N4978" t="e">
        <f>IF(VLOOKUP($A4978,Parts!$A:$AM,N$1,0)="X",AE$2,"")</f>
        <v>#VALUE!</v>
      </c>
      <c r="O4978" t="e">
        <f>IF(VLOOKUP($A4978,Parts!$A:$AM,O$1,0)="X",AF$2,"")</f>
        <v>#VALUE!</v>
      </c>
      <c r="P4978" t="e">
        <f t="shared" si="78"/>
        <v>#VALUE!</v>
      </c>
    </row>
    <row r="4979" spans="1:16" x14ac:dyDescent="0.25">
      <c r="A4979" t="e">
        <f>Table15[[#This Row],[Name]]</f>
        <v>#VALUE!</v>
      </c>
      <c r="B4979" t="e">
        <f>IF(VLOOKUP($A4979,Parts!$A:$AM,B$1,0)="X",S$2,"")</f>
        <v>#VALUE!</v>
      </c>
      <c r="C4979" t="e">
        <f>IF(VLOOKUP($A4979,Parts!$A:$AM,C$1,0)="X",T$2,"")</f>
        <v>#VALUE!</v>
      </c>
      <c r="D4979" t="e">
        <f>IF(VLOOKUP($A4979,Parts!$A:$AM,D$1,0)="X",U$2,"")</f>
        <v>#VALUE!</v>
      </c>
      <c r="E4979" t="e">
        <f>IF(VLOOKUP($A4979,Parts!$A:$AM,E$1,0)="X",V$2,"")</f>
        <v>#VALUE!</v>
      </c>
      <c r="F4979" t="e">
        <f>IF(VLOOKUP($A4979,Parts!$A:$AM,F$1,0)="X",W$2,"")</f>
        <v>#VALUE!</v>
      </c>
      <c r="G4979" t="e">
        <f>IF(VLOOKUP($A4979,Parts!$A:$AM,G$1,0)="X",X$2,"")</f>
        <v>#VALUE!</v>
      </c>
      <c r="H4979" t="e">
        <f>IF(VLOOKUP($A4979,Parts!$A:$AM,H$1,0)="X",Y$2,"")</f>
        <v>#VALUE!</v>
      </c>
      <c r="I4979" t="e">
        <f>IF(VLOOKUP($A4979,Parts!$A:$AM,I$1,0)="X",Z$2,"")</f>
        <v>#VALUE!</v>
      </c>
      <c r="J4979" t="e">
        <f>IF(VLOOKUP($A4979,Parts!$A:$AM,J$1,0)="X",AA$2,"")</f>
        <v>#VALUE!</v>
      </c>
      <c r="K4979" t="e">
        <f>IF(VLOOKUP($A4979,Parts!$A:$AM,K$1,0)="X",AB$2,"")</f>
        <v>#VALUE!</v>
      </c>
      <c r="L4979" t="e">
        <f>IF(VLOOKUP($A4979,Parts!$A:$AM,L$1,0)="X",AC$2,"")</f>
        <v>#VALUE!</v>
      </c>
      <c r="M4979" t="e">
        <f>IF(VLOOKUP($A4979,Parts!$A:$AM,M$1,0)="X",AD$2,"")</f>
        <v>#VALUE!</v>
      </c>
      <c r="N4979" t="e">
        <f>IF(VLOOKUP($A4979,Parts!$A:$AM,N$1,0)="X",AE$2,"")</f>
        <v>#VALUE!</v>
      </c>
      <c r="O4979" t="e">
        <f>IF(VLOOKUP($A4979,Parts!$A:$AM,O$1,0)="X",AF$2,"")</f>
        <v>#VALUE!</v>
      </c>
      <c r="P4979" t="e">
        <f t="shared" si="78"/>
        <v>#VALUE!</v>
      </c>
    </row>
    <row r="4980" spans="1:16" x14ac:dyDescent="0.25">
      <c r="A4980" t="e">
        <f>Table15[[#This Row],[Name]]</f>
        <v>#VALUE!</v>
      </c>
      <c r="B4980" t="e">
        <f>IF(VLOOKUP($A4980,Parts!$A:$AM,B$1,0)="X",S$2,"")</f>
        <v>#VALUE!</v>
      </c>
      <c r="C4980" t="e">
        <f>IF(VLOOKUP($A4980,Parts!$A:$AM,C$1,0)="X",T$2,"")</f>
        <v>#VALUE!</v>
      </c>
      <c r="D4980" t="e">
        <f>IF(VLOOKUP($A4980,Parts!$A:$AM,D$1,0)="X",U$2,"")</f>
        <v>#VALUE!</v>
      </c>
      <c r="E4980" t="e">
        <f>IF(VLOOKUP($A4980,Parts!$A:$AM,E$1,0)="X",V$2,"")</f>
        <v>#VALUE!</v>
      </c>
      <c r="F4980" t="e">
        <f>IF(VLOOKUP($A4980,Parts!$A:$AM,F$1,0)="X",W$2,"")</f>
        <v>#VALUE!</v>
      </c>
      <c r="G4980" t="e">
        <f>IF(VLOOKUP($A4980,Parts!$A:$AM,G$1,0)="X",X$2,"")</f>
        <v>#VALUE!</v>
      </c>
      <c r="H4980" t="e">
        <f>IF(VLOOKUP($A4980,Parts!$A:$AM,H$1,0)="X",Y$2,"")</f>
        <v>#VALUE!</v>
      </c>
      <c r="I4980" t="e">
        <f>IF(VLOOKUP($A4980,Parts!$A:$AM,I$1,0)="X",Z$2,"")</f>
        <v>#VALUE!</v>
      </c>
      <c r="J4980" t="e">
        <f>IF(VLOOKUP($A4980,Parts!$A:$AM,J$1,0)="X",AA$2,"")</f>
        <v>#VALUE!</v>
      </c>
      <c r="K4980" t="e">
        <f>IF(VLOOKUP($A4980,Parts!$A:$AM,K$1,0)="X",AB$2,"")</f>
        <v>#VALUE!</v>
      </c>
      <c r="L4980" t="e">
        <f>IF(VLOOKUP($A4980,Parts!$A:$AM,L$1,0)="X",AC$2,"")</f>
        <v>#VALUE!</v>
      </c>
      <c r="M4980" t="e">
        <f>IF(VLOOKUP($A4980,Parts!$A:$AM,M$1,0)="X",AD$2,"")</f>
        <v>#VALUE!</v>
      </c>
      <c r="N4980" t="e">
        <f>IF(VLOOKUP($A4980,Parts!$A:$AM,N$1,0)="X",AE$2,"")</f>
        <v>#VALUE!</v>
      </c>
      <c r="O4980" t="e">
        <f>IF(VLOOKUP($A4980,Parts!$A:$AM,O$1,0)="X",AF$2,"")</f>
        <v>#VALUE!</v>
      </c>
      <c r="P4980" t="e">
        <f t="shared" si="78"/>
        <v>#VALUE!</v>
      </c>
    </row>
    <row r="4981" spans="1:16" x14ac:dyDescent="0.25">
      <c r="A4981" t="e">
        <f>Table15[[#This Row],[Name]]</f>
        <v>#VALUE!</v>
      </c>
      <c r="B4981" t="e">
        <f>IF(VLOOKUP($A4981,Parts!$A:$AM,B$1,0)="X",S$2,"")</f>
        <v>#VALUE!</v>
      </c>
      <c r="C4981" t="e">
        <f>IF(VLOOKUP($A4981,Parts!$A:$AM,C$1,0)="X",T$2,"")</f>
        <v>#VALUE!</v>
      </c>
      <c r="D4981" t="e">
        <f>IF(VLOOKUP($A4981,Parts!$A:$AM,D$1,0)="X",U$2,"")</f>
        <v>#VALUE!</v>
      </c>
      <c r="E4981" t="e">
        <f>IF(VLOOKUP($A4981,Parts!$A:$AM,E$1,0)="X",V$2,"")</f>
        <v>#VALUE!</v>
      </c>
      <c r="F4981" t="e">
        <f>IF(VLOOKUP($A4981,Parts!$A:$AM,F$1,0)="X",W$2,"")</f>
        <v>#VALUE!</v>
      </c>
      <c r="G4981" t="e">
        <f>IF(VLOOKUP($A4981,Parts!$A:$AM,G$1,0)="X",X$2,"")</f>
        <v>#VALUE!</v>
      </c>
      <c r="H4981" t="e">
        <f>IF(VLOOKUP($A4981,Parts!$A:$AM,H$1,0)="X",Y$2,"")</f>
        <v>#VALUE!</v>
      </c>
      <c r="I4981" t="e">
        <f>IF(VLOOKUP($A4981,Parts!$A:$AM,I$1,0)="X",Z$2,"")</f>
        <v>#VALUE!</v>
      </c>
      <c r="J4981" t="e">
        <f>IF(VLOOKUP($A4981,Parts!$A:$AM,J$1,0)="X",AA$2,"")</f>
        <v>#VALUE!</v>
      </c>
      <c r="K4981" t="e">
        <f>IF(VLOOKUP($A4981,Parts!$A:$AM,K$1,0)="X",AB$2,"")</f>
        <v>#VALUE!</v>
      </c>
      <c r="L4981" t="e">
        <f>IF(VLOOKUP($A4981,Parts!$A:$AM,L$1,0)="X",AC$2,"")</f>
        <v>#VALUE!</v>
      </c>
      <c r="M4981" t="e">
        <f>IF(VLOOKUP($A4981,Parts!$A:$AM,M$1,0)="X",AD$2,"")</f>
        <v>#VALUE!</v>
      </c>
      <c r="N4981" t="e">
        <f>IF(VLOOKUP($A4981,Parts!$A:$AM,N$1,0)="X",AE$2,"")</f>
        <v>#VALUE!</v>
      </c>
      <c r="O4981" t="e">
        <f>IF(VLOOKUP($A4981,Parts!$A:$AM,O$1,0)="X",AF$2,"")</f>
        <v>#VALUE!</v>
      </c>
      <c r="P4981" t="e">
        <f t="shared" si="78"/>
        <v>#VALUE!</v>
      </c>
    </row>
    <row r="4982" spans="1:16" x14ac:dyDescent="0.25">
      <c r="A4982" t="e">
        <f>Table15[[#This Row],[Name]]</f>
        <v>#VALUE!</v>
      </c>
      <c r="B4982" t="e">
        <f>IF(VLOOKUP($A4982,Parts!$A:$AM,B$1,0)="X",S$2,"")</f>
        <v>#VALUE!</v>
      </c>
      <c r="C4982" t="e">
        <f>IF(VLOOKUP($A4982,Parts!$A:$AM,C$1,0)="X",T$2,"")</f>
        <v>#VALUE!</v>
      </c>
      <c r="D4982" t="e">
        <f>IF(VLOOKUP($A4982,Parts!$A:$AM,D$1,0)="X",U$2,"")</f>
        <v>#VALUE!</v>
      </c>
      <c r="E4982" t="e">
        <f>IF(VLOOKUP($A4982,Parts!$A:$AM,E$1,0)="X",V$2,"")</f>
        <v>#VALUE!</v>
      </c>
      <c r="F4982" t="e">
        <f>IF(VLOOKUP($A4982,Parts!$A:$AM,F$1,0)="X",W$2,"")</f>
        <v>#VALUE!</v>
      </c>
      <c r="G4982" t="e">
        <f>IF(VLOOKUP($A4982,Parts!$A:$AM,G$1,0)="X",X$2,"")</f>
        <v>#VALUE!</v>
      </c>
      <c r="H4982" t="e">
        <f>IF(VLOOKUP($A4982,Parts!$A:$AM,H$1,0)="X",Y$2,"")</f>
        <v>#VALUE!</v>
      </c>
      <c r="I4982" t="e">
        <f>IF(VLOOKUP($A4982,Parts!$A:$AM,I$1,0)="X",Z$2,"")</f>
        <v>#VALUE!</v>
      </c>
      <c r="J4982" t="e">
        <f>IF(VLOOKUP($A4982,Parts!$A:$AM,J$1,0)="X",AA$2,"")</f>
        <v>#VALUE!</v>
      </c>
      <c r="K4982" t="e">
        <f>IF(VLOOKUP($A4982,Parts!$A:$AM,K$1,0)="X",AB$2,"")</f>
        <v>#VALUE!</v>
      </c>
      <c r="L4982" t="e">
        <f>IF(VLOOKUP($A4982,Parts!$A:$AM,L$1,0)="X",AC$2,"")</f>
        <v>#VALUE!</v>
      </c>
      <c r="M4982" t="e">
        <f>IF(VLOOKUP($A4982,Parts!$A:$AM,M$1,0)="X",AD$2,"")</f>
        <v>#VALUE!</v>
      </c>
      <c r="N4982" t="e">
        <f>IF(VLOOKUP($A4982,Parts!$A:$AM,N$1,0)="X",AE$2,"")</f>
        <v>#VALUE!</v>
      </c>
      <c r="O4982" t="e">
        <f>IF(VLOOKUP($A4982,Parts!$A:$AM,O$1,0)="X",AF$2,"")</f>
        <v>#VALUE!</v>
      </c>
      <c r="P4982" t="e">
        <f t="shared" si="78"/>
        <v>#VALUE!</v>
      </c>
    </row>
    <row r="4983" spans="1:16" x14ac:dyDescent="0.25">
      <c r="A4983" t="e">
        <f>Table15[[#This Row],[Name]]</f>
        <v>#VALUE!</v>
      </c>
      <c r="B4983" t="e">
        <f>IF(VLOOKUP($A4983,Parts!$A:$AM,B$1,0)="X",S$2,"")</f>
        <v>#VALUE!</v>
      </c>
      <c r="C4983" t="e">
        <f>IF(VLOOKUP($A4983,Parts!$A:$AM,C$1,0)="X",T$2,"")</f>
        <v>#VALUE!</v>
      </c>
      <c r="D4983" t="e">
        <f>IF(VLOOKUP($A4983,Parts!$A:$AM,D$1,0)="X",U$2,"")</f>
        <v>#VALUE!</v>
      </c>
      <c r="E4983" t="e">
        <f>IF(VLOOKUP($A4983,Parts!$A:$AM,E$1,0)="X",V$2,"")</f>
        <v>#VALUE!</v>
      </c>
      <c r="F4983" t="e">
        <f>IF(VLOOKUP($A4983,Parts!$A:$AM,F$1,0)="X",W$2,"")</f>
        <v>#VALUE!</v>
      </c>
      <c r="G4983" t="e">
        <f>IF(VLOOKUP($A4983,Parts!$A:$AM,G$1,0)="X",X$2,"")</f>
        <v>#VALUE!</v>
      </c>
      <c r="H4983" t="e">
        <f>IF(VLOOKUP($A4983,Parts!$A:$AM,H$1,0)="X",Y$2,"")</f>
        <v>#VALUE!</v>
      </c>
      <c r="I4983" t="e">
        <f>IF(VLOOKUP($A4983,Parts!$A:$AM,I$1,0)="X",Z$2,"")</f>
        <v>#VALUE!</v>
      </c>
      <c r="J4983" t="e">
        <f>IF(VLOOKUP($A4983,Parts!$A:$AM,J$1,0)="X",AA$2,"")</f>
        <v>#VALUE!</v>
      </c>
      <c r="K4983" t="e">
        <f>IF(VLOOKUP($A4983,Parts!$A:$AM,K$1,0)="X",AB$2,"")</f>
        <v>#VALUE!</v>
      </c>
      <c r="L4983" t="e">
        <f>IF(VLOOKUP($A4983,Parts!$A:$AM,L$1,0)="X",AC$2,"")</f>
        <v>#VALUE!</v>
      </c>
      <c r="M4983" t="e">
        <f>IF(VLOOKUP($A4983,Parts!$A:$AM,M$1,0)="X",AD$2,"")</f>
        <v>#VALUE!</v>
      </c>
      <c r="N4983" t="e">
        <f>IF(VLOOKUP($A4983,Parts!$A:$AM,N$1,0)="X",AE$2,"")</f>
        <v>#VALUE!</v>
      </c>
      <c r="O4983" t="e">
        <f>IF(VLOOKUP($A4983,Parts!$A:$AM,O$1,0)="X",AF$2,"")</f>
        <v>#VALUE!</v>
      </c>
      <c r="P4983" t="e">
        <f t="shared" si="78"/>
        <v>#VALUE!</v>
      </c>
    </row>
    <row r="4984" spans="1:16" x14ac:dyDescent="0.25">
      <c r="A4984" t="e">
        <f>Table15[[#This Row],[Name]]</f>
        <v>#VALUE!</v>
      </c>
      <c r="B4984" t="e">
        <f>IF(VLOOKUP($A4984,Parts!$A:$AM,B$1,0)="X",S$2,"")</f>
        <v>#VALUE!</v>
      </c>
      <c r="C4984" t="e">
        <f>IF(VLOOKUP($A4984,Parts!$A:$AM,C$1,0)="X",T$2,"")</f>
        <v>#VALUE!</v>
      </c>
      <c r="D4984" t="e">
        <f>IF(VLOOKUP($A4984,Parts!$A:$AM,D$1,0)="X",U$2,"")</f>
        <v>#VALUE!</v>
      </c>
      <c r="E4984" t="e">
        <f>IF(VLOOKUP($A4984,Parts!$A:$AM,E$1,0)="X",V$2,"")</f>
        <v>#VALUE!</v>
      </c>
      <c r="F4984" t="e">
        <f>IF(VLOOKUP($A4984,Parts!$A:$AM,F$1,0)="X",W$2,"")</f>
        <v>#VALUE!</v>
      </c>
      <c r="G4984" t="e">
        <f>IF(VLOOKUP($A4984,Parts!$A:$AM,G$1,0)="X",X$2,"")</f>
        <v>#VALUE!</v>
      </c>
      <c r="H4984" t="e">
        <f>IF(VLOOKUP($A4984,Parts!$A:$AM,H$1,0)="X",Y$2,"")</f>
        <v>#VALUE!</v>
      </c>
      <c r="I4984" t="e">
        <f>IF(VLOOKUP($A4984,Parts!$A:$AM,I$1,0)="X",Z$2,"")</f>
        <v>#VALUE!</v>
      </c>
      <c r="J4984" t="e">
        <f>IF(VLOOKUP($A4984,Parts!$A:$AM,J$1,0)="X",AA$2,"")</f>
        <v>#VALUE!</v>
      </c>
      <c r="K4984" t="e">
        <f>IF(VLOOKUP($A4984,Parts!$A:$AM,K$1,0)="X",AB$2,"")</f>
        <v>#VALUE!</v>
      </c>
      <c r="L4984" t="e">
        <f>IF(VLOOKUP($A4984,Parts!$A:$AM,L$1,0)="X",AC$2,"")</f>
        <v>#VALUE!</v>
      </c>
      <c r="M4984" t="e">
        <f>IF(VLOOKUP($A4984,Parts!$A:$AM,M$1,0)="X",AD$2,"")</f>
        <v>#VALUE!</v>
      </c>
      <c r="N4984" t="e">
        <f>IF(VLOOKUP($A4984,Parts!$A:$AM,N$1,0)="X",AE$2,"")</f>
        <v>#VALUE!</v>
      </c>
      <c r="O4984" t="e">
        <f>IF(VLOOKUP($A4984,Parts!$A:$AM,O$1,0)="X",AF$2,"")</f>
        <v>#VALUE!</v>
      </c>
      <c r="P4984" t="e">
        <f t="shared" si="78"/>
        <v>#VALUE!</v>
      </c>
    </row>
    <row r="4985" spans="1:16" x14ac:dyDescent="0.25">
      <c r="A4985" t="e">
        <f>Table15[[#This Row],[Name]]</f>
        <v>#VALUE!</v>
      </c>
      <c r="B4985" t="e">
        <f>IF(VLOOKUP($A4985,Parts!$A:$AM,B$1,0)="X",S$2,"")</f>
        <v>#VALUE!</v>
      </c>
      <c r="C4985" t="e">
        <f>IF(VLOOKUP($A4985,Parts!$A:$AM,C$1,0)="X",T$2,"")</f>
        <v>#VALUE!</v>
      </c>
      <c r="D4985" t="e">
        <f>IF(VLOOKUP($A4985,Parts!$A:$AM,D$1,0)="X",U$2,"")</f>
        <v>#VALUE!</v>
      </c>
      <c r="E4985" t="e">
        <f>IF(VLOOKUP($A4985,Parts!$A:$AM,E$1,0)="X",V$2,"")</f>
        <v>#VALUE!</v>
      </c>
      <c r="F4985" t="e">
        <f>IF(VLOOKUP($A4985,Parts!$A:$AM,F$1,0)="X",W$2,"")</f>
        <v>#VALUE!</v>
      </c>
      <c r="G4985" t="e">
        <f>IF(VLOOKUP($A4985,Parts!$A:$AM,G$1,0)="X",X$2,"")</f>
        <v>#VALUE!</v>
      </c>
      <c r="H4985" t="e">
        <f>IF(VLOOKUP($A4985,Parts!$A:$AM,H$1,0)="X",Y$2,"")</f>
        <v>#VALUE!</v>
      </c>
      <c r="I4985" t="e">
        <f>IF(VLOOKUP($A4985,Parts!$A:$AM,I$1,0)="X",Z$2,"")</f>
        <v>#VALUE!</v>
      </c>
      <c r="J4985" t="e">
        <f>IF(VLOOKUP($A4985,Parts!$A:$AM,J$1,0)="X",AA$2,"")</f>
        <v>#VALUE!</v>
      </c>
      <c r="K4985" t="e">
        <f>IF(VLOOKUP($A4985,Parts!$A:$AM,K$1,0)="X",AB$2,"")</f>
        <v>#VALUE!</v>
      </c>
      <c r="L4985" t="e">
        <f>IF(VLOOKUP($A4985,Parts!$A:$AM,L$1,0)="X",AC$2,"")</f>
        <v>#VALUE!</v>
      </c>
      <c r="M4985" t="e">
        <f>IF(VLOOKUP($A4985,Parts!$A:$AM,M$1,0)="X",AD$2,"")</f>
        <v>#VALUE!</v>
      </c>
      <c r="N4985" t="e">
        <f>IF(VLOOKUP($A4985,Parts!$A:$AM,N$1,0)="X",AE$2,"")</f>
        <v>#VALUE!</v>
      </c>
      <c r="O4985" t="e">
        <f>IF(VLOOKUP($A4985,Parts!$A:$AM,O$1,0)="X",AF$2,"")</f>
        <v>#VALUE!</v>
      </c>
      <c r="P4985" t="e">
        <f t="shared" si="78"/>
        <v>#VALUE!</v>
      </c>
    </row>
    <row r="4986" spans="1:16" x14ac:dyDescent="0.25">
      <c r="A4986" t="e">
        <f>Table15[[#This Row],[Name]]</f>
        <v>#VALUE!</v>
      </c>
      <c r="B4986" t="e">
        <f>IF(VLOOKUP($A4986,Parts!$A:$AM,B$1,0)="X",S$2,"")</f>
        <v>#VALUE!</v>
      </c>
      <c r="C4986" t="e">
        <f>IF(VLOOKUP($A4986,Parts!$A:$AM,C$1,0)="X",T$2,"")</f>
        <v>#VALUE!</v>
      </c>
      <c r="D4986" t="e">
        <f>IF(VLOOKUP($A4986,Parts!$A:$AM,D$1,0)="X",U$2,"")</f>
        <v>#VALUE!</v>
      </c>
      <c r="E4986" t="e">
        <f>IF(VLOOKUP($A4986,Parts!$A:$AM,E$1,0)="X",V$2,"")</f>
        <v>#VALUE!</v>
      </c>
      <c r="F4986" t="e">
        <f>IF(VLOOKUP($A4986,Parts!$A:$AM,F$1,0)="X",W$2,"")</f>
        <v>#VALUE!</v>
      </c>
      <c r="G4986" t="e">
        <f>IF(VLOOKUP($A4986,Parts!$A:$AM,G$1,0)="X",X$2,"")</f>
        <v>#VALUE!</v>
      </c>
      <c r="H4986" t="e">
        <f>IF(VLOOKUP($A4986,Parts!$A:$AM,H$1,0)="X",Y$2,"")</f>
        <v>#VALUE!</v>
      </c>
      <c r="I4986" t="e">
        <f>IF(VLOOKUP($A4986,Parts!$A:$AM,I$1,0)="X",Z$2,"")</f>
        <v>#VALUE!</v>
      </c>
      <c r="J4986" t="e">
        <f>IF(VLOOKUP($A4986,Parts!$A:$AM,J$1,0)="X",AA$2,"")</f>
        <v>#VALUE!</v>
      </c>
      <c r="K4986" t="e">
        <f>IF(VLOOKUP($A4986,Parts!$A:$AM,K$1,0)="X",AB$2,"")</f>
        <v>#VALUE!</v>
      </c>
      <c r="L4986" t="e">
        <f>IF(VLOOKUP($A4986,Parts!$A:$AM,L$1,0)="X",AC$2,"")</f>
        <v>#VALUE!</v>
      </c>
      <c r="M4986" t="e">
        <f>IF(VLOOKUP($A4986,Parts!$A:$AM,M$1,0)="X",AD$2,"")</f>
        <v>#VALUE!</v>
      </c>
      <c r="N4986" t="e">
        <f>IF(VLOOKUP($A4986,Parts!$A:$AM,N$1,0)="X",AE$2,"")</f>
        <v>#VALUE!</v>
      </c>
      <c r="O4986" t="e">
        <f>IF(VLOOKUP($A4986,Parts!$A:$AM,O$1,0)="X",AF$2,"")</f>
        <v>#VALUE!</v>
      </c>
      <c r="P4986" t="e">
        <f t="shared" si="78"/>
        <v>#VALUE!</v>
      </c>
    </row>
    <row r="4987" spans="1:16" x14ac:dyDescent="0.25">
      <c r="A4987" t="e">
        <f>Table15[[#This Row],[Name]]</f>
        <v>#VALUE!</v>
      </c>
      <c r="B4987" t="e">
        <f>IF(VLOOKUP($A4987,Parts!$A:$AM,B$1,0)="X",S$2,"")</f>
        <v>#VALUE!</v>
      </c>
      <c r="C4987" t="e">
        <f>IF(VLOOKUP($A4987,Parts!$A:$AM,C$1,0)="X",T$2,"")</f>
        <v>#VALUE!</v>
      </c>
      <c r="D4987" t="e">
        <f>IF(VLOOKUP($A4987,Parts!$A:$AM,D$1,0)="X",U$2,"")</f>
        <v>#VALUE!</v>
      </c>
      <c r="E4987" t="e">
        <f>IF(VLOOKUP($A4987,Parts!$A:$AM,E$1,0)="X",V$2,"")</f>
        <v>#VALUE!</v>
      </c>
      <c r="F4987" t="e">
        <f>IF(VLOOKUP($A4987,Parts!$A:$AM,F$1,0)="X",W$2,"")</f>
        <v>#VALUE!</v>
      </c>
      <c r="G4987" t="e">
        <f>IF(VLOOKUP($A4987,Parts!$A:$AM,G$1,0)="X",X$2,"")</f>
        <v>#VALUE!</v>
      </c>
      <c r="H4987" t="e">
        <f>IF(VLOOKUP($A4987,Parts!$A:$AM,H$1,0)="X",Y$2,"")</f>
        <v>#VALUE!</v>
      </c>
      <c r="I4987" t="e">
        <f>IF(VLOOKUP($A4987,Parts!$A:$AM,I$1,0)="X",Z$2,"")</f>
        <v>#VALUE!</v>
      </c>
      <c r="J4987" t="e">
        <f>IF(VLOOKUP($A4987,Parts!$A:$AM,J$1,0)="X",AA$2,"")</f>
        <v>#VALUE!</v>
      </c>
      <c r="K4987" t="e">
        <f>IF(VLOOKUP($A4987,Parts!$A:$AM,K$1,0)="X",AB$2,"")</f>
        <v>#VALUE!</v>
      </c>
      <c r="L4987" t="e">
        <f>IF(VLOOKUP($A4987,Parts!$A:$AM,L$1,0)="X",AC$2,"")</f>
        <v>#VALUE!</v>
      </c>
      <c r="M4987" t="e">
        <f>IF(VLOOKUP($A4987,Parts!$A:$AM,M$1,0)="X",AD$2,"")</f>
        <v>#VALUE!</v>
      </c>
      <c r="N4987" t="e">
        <f>IF(VLOOKUP($A4987,Parts!$A:$AM,N$1,0)="X",AE$2,"")</f>
        <v>#VALUE!</v>
      </c>
      <c r="O4987" t="e">
        <f>IF(VLOOKUP($A4987,Parts!$A:$AM,O$1,0)="X",AF$2,"")</f>
        <v>#VALUE!</v>
      </c>
      <c r="P4987" t="e">
        <f t="shared" si="78"/>
        <v>#VALUE!</v>
      </c>
    </row>
    <row r="4988" spans="1:16" x14ac:dyDescent="0.25">
      <c r="A4988" t="e">
        <f>Table15[[#This Row],[Name]]</f>
        <v>#VALUE!</v>
      </c>
      <c r="B4988" t="e">
        <f>IF(VLOOKUP($A4988,Parts!$A:$AM,B$1,0)="X",S$2,"")</f>
        <v>#VALUE!</v>
      </c>
      <c r="C4988" t="e">
        <f>IF(VLOOKUP($A4988,Parts!$A:$AM,C$1,0)="X",T$2,"")</f>
        <v>#VALUE!</v>
      </c>
      <c r="D4988" t="e">
        <f>IF(VLOOKUP($A4988,Parts!$A:$AM,D$1,0)="X",U$2,"")</f>
        <v>#VALUE!</v>
      </c>
      <c r="E4988" t="e">
        <f>IF(VLOOKUP($A4988,Parts!$A:$AM,E$1,0)="X",V$2,"")</f>
        <v>#VALUE!</v>
      </c>
      <c r="F4988" t="e">
        <f>IF(VLOOKUP($A4988,Parts!$A:$AM,F$1,0)="X",W$2,"")</f>
        <v>#VALUE!</v>
      </c>
      <c r="G4988" t="e">
        <f>IF(VLOOKUP($A4988,Parts!$A:$AM,G$1,0)="X",X$2,"")</f>
        <v>#VALUE!</v>
      </c>
      <c r="H4988" t="e">
        <f>IF(VLOOKUP($A4988,Parts!$A:$AM,H$1,0)="X",Y$2,"")</f>
        <v>#VALUE!</v>
      </c>
      <c r="I4988" t="e">
        <f>IF(VLOOKUP($A4988,Parts!$A:$AM,I$1,0)="X",Z$2,"")</f>
        <v>#VALUE!</v>
      </c>
      <c r="J4988" t="e">
        <f>IF(VLOOKUP($A4988,Parts!$A:$AM,J$1,0)="X",AA$2,"")</f>
        <v>#VALUE!</v>
      </c>
      <c r="K4988" t="e">
        <f>IF(VLOOKUP($A4988,Parts!$A:$AM,K$1,0)="X",AB$2,"")</f>
        <v>#VALUE!</v>
      </c>
      <c r="L4988" t="e">
        <f>IF(VLOOKUP($A4988,Parts!$A:$AM,L$1,0)="X",AC$2,"")</f>
        <v>#VALUE!</v>
      </c>
      <c r="M4988" t="e">
        <f>IF(VLOOKUP($A4988,Parts!$A:$AM,M$1,0)="X",AD$2,"")</f>
        <v>#VALUE!</v>
      </c>
      <c r="N4988" t="e">
        <f>IF(VLOOKUP($A4988,Parts!$A:$AM,N$1,0)="X",AE$2,"")</f>
        <v>#VALUE!</v>
      </c>
      <c r="O4988" t="e">
        <f>IF(VLOOKUP($A4988,Parts!$A:$AM,O$1,0)="X",AF$2,"")</f>
        <v>#VALUE!</v>
      </c>
      <c r="P4988" t="e">
        <f t="shared" si="78"/>
        <v>#VALUE!</v>
      </c>
    </row>
    <row r="4989" spans="1:16" x14ac:dyDescent="0.25">
      <c r="A4989" t="e">
        <f>Table15[[#This Row],[Name]]</f>
        <v>#VALUE!</v>
      </c>
      <c r="B4989" t="e">
        <f>IF(VLOOKUP($A4989,Parts!$A:$AM,B$1,0)="X",S$2,"")</f>
        <v>#VALUE!</v>
      </c>
      <c r="C4989" t="e">
        <f>IF(VLOOKUP($A4989,Parts!$A:$AM,C$1,0)="X",T$2,"")</f>
        <v>#VALUE!</v>
      </c>
      <c r="D4989" t="e">
        <f>IF(VLOOKUP($A4989,Parts!$A:$AM,D$1,0)="X",U$2,"")</f>
        <v>#VALUE!</v>
      </c>
      <c r="E4989" t="e">
        <f>IF(VLOOKUP($A4989,Parts!$A:$AM,E$1,0)="X",V$2,"")</f>
        <v>#VALUE!</v>
      </c>
      <c r="F4989" t="e">
        <f>IF(VLOOKUP($A4989,Parts!$A:$AM,F$1,0)="X",W$2,"")</f>
        <v>#VALUE!</v>
      </c>
      <c r="G4989" t="e">
        <f>IF(VLOOKUP($A4989,Parts!$A:$AM,G$1,0)="X",X$2,"")</f>
        <v>#VALUE!</v>
      </c>
      <c r="H4989" t="e">
        <f>IF(VLOOKUP($A4989,Parts!$A:$AM,H$1,0)="X",Y$2,"")</f>
        <v>#VALUE!</v>
      </c>
      <c r="I4989" t="e">
        <f>IF(VLOOKUP($A4989,Parts!$A:$AM,I$1,0)="X",Z$2,"")</f>
        <v>#VALUE!</v>
      </c>
      <c r="J4989" t="e">
        <f>IF(VLOOKUP($A4989,Parts!$A:$AM,J$1,0)="X",AA$2,"")</f>
        <v>#VALUE!</v>
      </c>
      <c r="K4989" t="e">
        <f>IF(VLOOKUP($A4989,Parts!$A:$AM,K$1,0)="X",AB$2,"")</f>
        <v>#VALUE!</v>
      </c>
      <c r="L4989" t="e">
        <f>IF(VLOOKUP($A4989,Parts!$A:$AM,L$1,0)="X",AC$2,"")</f>
        <v>#VALUE!</v>
      </c>
      <c r="M4989" t="e">
        <f>IF(VLOOKUP($A4989,Parts!$A:$AM,M$1,0)="X",AD$2,"")</f>
        <v>#VALUE!</v>
      </c>
      <c r="N4989" t="e">
        <f>IF(VLOOKUP($A4989,Parts!$A:$AM,N$1,0)="X",AE$2,"")</f>
        <v>#VALUE!</v>
      </c>
      <c r="O4989" t="e">
        <f>IF(VLOOKUP($A4989,Parts!$A:$AM,O$1,0)="X",AF$2,"")</f>
        <v>#VALUE!</v>
      </c>
      <c r="P4989" t="e">
        <f t="shared" si="78"/>
        <v>#VALUE!</v>
      </c>
    </row>
    <row r="4990" spans="1:16" x14ac:dyDescent="0.25">
      <c r="A4990" t="e">
        <f>Table15[[#This Row],[Name]]</f>
        <v>#VALUE!</v>
      </c>
      <c r="B4990" t="e">
        <f>IF(VLOOKUP($A4990,Parts!$A:$AM,B$1,0)="X",S$2,"")</f>
        <v>#VALUE!</v>
      </c>
      <c r="C4990" t="e">
        <f>IF(VLOOKUP($A4990,Parts!$A:$AM,C$1,0)="X",T$2,"")</f>
        <v>#VALUE!</v>
      </c>
      <c r="D4990" t="e">
        <f>IF(VLOOKUP($A4990,Parts!$A:$AM,D$1,0)="X",U$2,"")</f>
        <v>#VALUE!</v>
      </c>
      <c r="E4990" t="e">
        <f>IF(VLOOKUP($A4990,Parts!$A:$AM,E$1,0)="X",V$2,"")</f>
        <v>#VALUE!</v>
      </c>
      <c r="F4990" t="e">
        <f>IF(VLOOKUP($A4990,Parts!$A:$AM,F$1,0)="X",W$2,"")</f>
        <v>#VALUE!</v>
      </c>
      <c r="G4990" t="e">
        <f>IF(VLOOKUP($A4990,Parts!$A:$AM,G$1,0)="X",X$2,"")</f>
        <v>#VALUE!</v>
      </c>
      <c r="H4990" t="e">
        <f>IF(VLOOKUP($A4990,Parts!$A:$AM,H$1,0)="X",Y$2,"")</f>
        <v>#VALUE!</v>
      </c>
      <c r="I4990" t="e">
        <f>IF(VLOOKUP($A4990,Parts!$A:$AM,I$1,0)="X",Z$2,"")</f>
        <v>#VALUE!</v>
      </c>
      <c r="J4990" t="e">
        <f>IF(VLOOKUP($A4990,Parts!$A:$AM,J$1,0)="X",AA$2,"")</f>
        <v>#VALUE!</v>
      </c>
      <c r="K4990" t="e">
        <f>IF(VLOOKUP($A4990,Parts!$A:$AM,K$1,0)="X",AB$2,"")</f>
        <v>#VALUE!</v>
      </c>
      <c r="L4990" t="e">
        <f>IF(VLOOKUP($A4990,Parts!$A:$AM,L$1,0)="X",AC$2,"")</f>
        <v>#VALUE!</v>
      </c>
      <c r="M4990" t="e">
        <f>IF(VLOOKUP($A4990,Parts!$A:$AM,M$1,0)="X",AD$2,"")</f>
        <v>#VALUE!</v>
      </c>
      <c r="N4990" t="e">
        <f>IF(VLOOKUP($A4990,Parts!$A:$AM,N$1,0)="X",AE$2,"")</f>
        <v>#VALUE!</v>
      </c>
      <c r="O4990" t="e">
        <f>IF(VLOOKUP($A4990,Parts!$A:$AM,O$1,0)="X",AF$2,"")</f>
        <v>#VALUE!</v>
      </c>
      <c r="P4990" t="e">
        <f t="shared" si="78"/>
        <v>#VALUE!</v>
      </c>
    </row>
    <row r="4991" spans="1:16" x14ac:dyDescent="0.25">
      <c r="A4991" t="e">
        <f>Table15[[#This Row],[Name]]</f>
        <v>#VALUE!</v>
      </c>
      <c r="B4991" t="e">
        <f>IF(VLOOKUP($A4991,Parts!$A:$AM,B$1,0)="X",S$2,"")</f>
        <v>#VALUE!</v>
      </c>
      <c r="C4991" t="e">
        <f>IF(VLOOKUP($A4991,Parts!$A:$AM,C$1,0)="X",T$2,"")</f>
        <v>#VALUE!</v>
      </c>
      <c r="D4991" t="e">
        <f>IF(VLOOKUP($A4991,Parts!$A:$AM,D$1,0)="X",U$2,"")</f>
        <v>#VALUE!</v>
      </c>
      <c r="E4991" t="e">
        <f>IF(VLOOKUP($A4991,Parts!$A:$AM,E$1,0)="X",V$2,"")</f>
        <v>#VALUE!</v>
      </c>
      <c r="F4991" t="e">
        <f>IF(VLOOKUP($A4991,Parts!$A:$AM,F$1,0)="X",W$2,"")</f>
        <v>#VALUE!</v>
      </c>
      <c r="G4991" t="e">
        <f>IF(VLOOKUP($A4991,Parts!$A:$AM,G$1,0)="X",X$2,"")</f>
        <v>#VALUE!</v>
      </c>
      <c r="H4991" t="e">
        <f>IF(VLOOKUP($A4991,Parts!$A:$AM,H$1,0)="X",Y$2,"")</f>
        <v>#VALUE!</v>
      </c>
      <c r="I4991" t="e">
        <f>IF(VLOOKUP($A4991,Parts!$A:$AM,I$1,0)="X",Z$2,"")</f>
        <v>#VALUE!</v>
      </c>
      <c r="J4991" t="e">
        <f>IF(VLOOKUP($A4991,Parts!$A:$AM,J$1,0)="X",AA$2,"")</f>
        <v>#VALUE!</v>
      </c>
      <c r="K4991" t="e">
        <f>IF(VLOOKUP($A4991,Parts!$A:$AM,K$1,0)="X",AB$2,"")</f>
        <v>#VALUE!</v>
      </c>
      <c r="L4991" t="e">
        <f>IF(VLOOKUP($A4991,Parts!$A:$AM,L$1,0)="X",AC$2,"")</f>
        <v>#VALUE!</v>
      </c>
      <c r="M4991" t="e">
        <f>IF(VLOOKUP($A4991,Parts!$A:$AM,M$1,0)="X",AD$2,"")</f>
        <v>#VALUE!</v>
      </c>
      <c r="N4991" t="e">
        <f>IF(VLOOKUP($A4991,Parts!$A:$AM,N$1,0)="X",AE$2,"")</f>
        <v>#VALUE!</v>
      </c>
      <c r="O4991" t="e">
        <f>IF(VLOOKUP($A4991,Parts!$A:$AM,O$1,0)="X",AF$2,"")</f>
        <v>#VALUE!</v>
      </c>
      <c r="P4991" t="e">
        <f t="shared" si="78"/>
        <v>#VALUE!</v>
      </c>
    </row>
    <row r="4992" spans="1:16" x14ac:dyDescent="0.25">
      <c r="A4992" t="e">
        <f>Table15[[#This Row],[Name]]</f>
        <v>#VALUE!</v>
      </c>
      <c r="B4992" t="e">
        <f>IF(VLOOKUP($A4992,Parts!$A:$AM,B$1,0)="X",S$2,"")</f>
        <v>#VALUE!</v>
      </c>
      <c r="C4992" t="e">
        <f>IF(VLOOKUP($A4992,Parts!$A:$AM,C$1,0)="X",T$2,"")</f>
        <v>#VALUE!</v>
      </c>
      <c r="D4992" t="e">
        <f>IF(VLOOKUP($A4992,Parts!$A:$AM,D$1,0)="X",U$2,"")</f>
        <v>#VALUE!</v>
      </c>
      <c r="E4992" t="e">
        <f>IF(VLOOKUP($A4992,Parts!$A:$AM,E$1,0)="X",V$2,"")</f>
        <v>#VALUE!</v>
      </c>
      <c r="F4992" t="e">
        <f>IF(VLOOKUP($A4992,Parts!$A:$AM,F$1,0)="X",W$2,"")</f>
        <v>#VALUE!</v>
      </c>
      <c r="G4992" t="e">
        <f>IF(VLOOKUP($A4992,Parts!$A:$AM,G$1,0)="X",X$2,"")</f>
        <v>#VALUE!</v>
      </c>
      <c r="H4992" t="e">
        <f>IF(VLOOKUP($A4992,Parts!$A:$AM,H$1,0)="X",Y$2,"")</f>
        <v>#VALUE!</v>
      </c>
      <c r="I4992" t="e">
        <f>IF(VLOOKUP($A4992,Parts!$A:$AM,I$1,0)="X",Z$2,"")</f>
        <v>#VALUE!</v>
      </c>
      <c r="J4992" t="e">
        <f>IF(VLOOKUP($A4992,Parts!$A:$AM,J$1,0)="X",AA$2,"")</f>
        <v>#VALUE!</v>
      </c>
      <c r="K4992" t="e">
        <f>IF(VLOOKUP($A4992,Parts!$A:$AM,K$1,0)="X",AB$2,"")</f>
        <v>#VALUE!</v>
      </c>
      <c r="L4992" t="e">
        <f>IF(VLOOKUP($A4992,Parts!$A:$AM,L$1,0)="X",AC$2,"")</f>
        <v>#VALUE!</v>
      </c>
      <c r="M4992" t="e">
        <f>IF(VLOOKUP($A4992,Parts!$A:$AM,M$1,0)="X",AD$2,"")</f>
        <v>#VALUE!</v>
      </c>
      <c r="N4992" t="e">
        <f>IF(VLOOKUP($A4992,Parts!$A:$AM,N$1,0)="X",AE$2,"")</f>
        <v>#VALUE!</v>
      </c>
      <c r="O4992" t="e">
        <f>IF(VLOOKUP($A4992,Parts!$A:$AM,O$1,0)="X",AF$2,"")</f>
        <v>#VALUE!</v>
      </c>
      <c r="P4992" t="e">
        <f t="shared" si="78"/>
        <v>#VALUE!</v>
      </c>
    </row>
    <row r="4993" spans="1:16" x14ac:dyDescent="0.25">
      <c r="A4993" t="e">
        <f>Table15[[#This Row],[Name]]</f>
        <v>#VALUE!</v>
      </c>
      <c r="B4993" t="e">
        <f>IF(VLOOKUP($A4993,Parts!$A:$AM,B$1,0)="X",S$2,"")</f>
        <v>#VALUE!</v>
      </c>
      <c r="C4993" t="e">
        <f>IF(VLOOKUP($A4993,Parts!$A:$AM,C$1,0)="X",T$2,"")</f>
        <v>#VALUE!</v>
      </c>
      <c r="D4993" t="e">
        <f>IF(VLOOKUP($A4993,Parts!$A:$AM,D$1,0)="X",U$2,"")</f>
        <v>#VALUE!</v>
      </c>
      <c r="E4993" t="e">
        <f>IF(VLOOKUP($A4993,Parts!$A:$AM,E$1,0)="X",V$2,"")</f>
        <v>#VALUE!</v>
      </c>
      <c r="F4993" t="e">
        <f>IF(VLOOKUP($A4993,Parts!$A:$AM,F$1,0)="X",W$2,"")</f>
        <v>#VALUE!</v>
      </c>
      <c r="G4993" t="e">
        <f>IF(VLOOKUP($A4993,Parts!$A:$AM,G$1,0)="X",X$2,"")</f>
        <v>#VALUE!</v>
      </c>
      <c r="H4993" t="e">
        <f>IF(VLOOKUP($A4993,Parts!$A:$AM,H$1,0)="X",Y$2,"")</f>
        <v>#VALUE!</v>
      </c>
      <c r="I4993" t="e">
        <f>IF(VLOOKUP($A4993,Parts!$A:$AM,I$1,0)="X",Z$2,"")</f>
        <v>#VALUE!</v>
      </c>
      <c r="J4993" t="e">
        <f>IF(VLOOKUP($A4993,Parts!$A:$AM,J$1,0)="X",AA$2,"")</f>
        <v>#VALUE!</v>
      </c>
      <c r="K4993" t="e">
        <f>IF(VLOOKUP($A4993,Parts!$A:$AM,K$1,0)="X",AB$2,"")</f>
        <v>#VALUE!</v>
      </c>
      <c r="L4993" t="e">
        <f>IF(VLOOKUP($A4993,Parts!$A:$AM,L$1,0)="X",AC$2,"")</f>
        <v>#VALUE!</v>
      </c>
      <c r="M4993" t="e">
        <f>IF(VLOOKUP($A4993,Parts!$A:$AM,M$1,0)="X",AD$2,"")</f>
        <v>#VALUE!</v>
      </c>
      <c r="N4993" t="e">
        <f>IF(VLOOKUP($A4993,Parts!$A:$AM,N$1,0)="X",AE$2,"")</f>
        <v>#VALUE!</v>
      </c>
      <c r="O4993" t="e">
        <f>IF(VLOOKUP($A4993,Parts!$A:$AM,O$1,0)="X",AF$2,"")</f>
        <v>#VALUE!</v>
      </c>
      <c r="P4993" t="e">
        <f t="shared" si="78"/>
        <v>#VALUE!</v>
      </c>
    </row>
    <row r="4994" spans="1:16" x14ac:dyDescent="0.25">
      <c r="A4994" t="e">
        <f>Table15[[#This Row],[Name]]</f>
        <v>#VALUE!</v>
      </c>
      <c r="B4994" t="e">
        <f>IF(VLOOKUP($A4994,Parts!$A:$AM,B$1,0)="X",S$2,"")</f>
        <v>#VALUE!</v>
      </c>
      <c r="C4994" t="e">
        <f>IF(VLOOKUP($A4994,Parts!$A:$AM,C$1,0)="X",T$2,"")</f>
        <v>#VALUE!</v>
      </c>
      <c r="D4994" t="e">
        <f>IF(VLOOKUP($A4994,Parts!$A:$AM,D$1,0)="X",U$2,"")</f>
        <v>#VALUE!</v>
      </c>
      <c r="E4994" t="e">
        <f>IF(VLOOKUP($A4994,Parts!$A:$AM,E$1,0)="X",V$2,"")</f>
        <v>#VALUE!</v>
      </c>
      <c r="F4994" t="e">
        <f>IF(VLOOKUP($A4994,Parts!$A:$AM,F$1,0)="X",W$2,"")</f>
        <v>#VALUE!</v>
      </c>
      <c r="G4994" t="e">
        <f>IF(VLOOKUP($A4994,Parts!$A:$AM,G$1,0)="X",X$2,"")</f>
        <v>#VALUE!</v>
      </c>
      <c r="H4994" t="e">
        <f>IF(VLOOKUP($A4994,Parts!$A:$AM,H$1,0)="X",Y$2,"")</f>
        <v>#VALUE!</v>
      </c>
      <c r="I4994" t="e">
        <f>IF(VLOOKUP($A4994,Parts!$A:$AM,I$1,0)="X",Z$2,"")</f>
        <v>#VALUE!</v>
      </c>
      <c r="J4994" t="e">
        <f>IF(VLOOKUP($A4994,Parts!$A:$AM,J$1,0)="X",AA$2,"")</f>
        <v>#VALUE!</v>
      </c>
      <c r="K4994" t="e">
        <f>IF(VLOOKUP($A4994,Parts!$A:$AM,K$1,0)="X",AB$2,"")</f>
        <v>#VALUE!</v>
      </c>
      <c r="L4994" t="e">
        <f>IF(VLOOKUP($A4994,Parts!$A:$AM,L$1,0)="X",AC$2,"")</f>
        <v>#VALUE!</v>
      </c>
      <c r="M4994" t="e">
        <f>IF(VLOOKUP($A4994,Parts!$A:$AM,M$1,0)="X",AD$2,"")</f>
        <v>#VALUE!</v>
      </c>
      <c r="N4994" t="e">
        <f>IF(VLOOKUP($A4994,Parts!$A:$AM,N$1,0)="X",AE$2,"")</f>
        <v>#VALUE!</v>
      </c>
      <c r="O4994" t="e">
        <f>IF(VLOOKUP($A4994,Parts!$A:$AM,O$1,0)="X",AF$2,"")</f>
        <v>#VALUE!</v>
      </c>
      <c r="P4994" t="e">
        <f t="shared" si="78"/>
        <v>#VALUE!</v>
      </c>
    </row>
    <row r="4995" spans="1:16" x14ac:dyDescent="0.25">
      <c r="A4995" t="e">
        <f>Table15[[#This Row],[Name]]</f>
        <v>#VALUE!</v>
      </c>
      <c r="B4995" t="e">
        <f>IF(VLOOKUP($A4995,Parts!$A:$AM,B$1,0)="X",S$2,"")</f>
        <v>#VALUE!</v>
      </c>
      <c r="C4995" t="e">
        <f>IF(VLOOKUP($A4995,Parts!$A:$AM,C$1,0)="X",T$2,"")</f>
        <v>#VALUE!</v>
      </c>
      <c r="D4995" t="e">
        <f>IF(VLOOKUP($A4995,Parts!$A:$AM,D$1,0)="X",U$2,"")</f>
        <v>#VALUE!</v>
      </c>
      <c r="E4995" t="e">
        <f>IF(VLOOKUP($A4995,Parts!$A:$AM,E$1,0)="X",V$2,"")</f>
        <v>#VALUE!</v>
      </c>
      <c r="F4995" t="e">
        <f>IF(VLOOKUP($A4995,Parts!$A:$AM,F$1,0)="X",W$2,"")</f>
        <v>#VALUE!</v>
      </c>
      <c r="G4995" t="e">
        <f>IF(VLOOKUP($A4995,Parts!$A:$AM,G$1,0)="X",X$2,"")</f>
        <v>#VALUE!</v>
      </c>
      <c r="H4995" t="e">
        <f>IF(VLOOKUP($A4995,Parts!$A:$AM,H$1,0)="X",Y$2,"")</f>
        <v>#VALUE!</v>
      </c>
      <c r="I4995" t="e">
        <f>IF(VLOOKUP($A4995,Parts!$A:$AM,I$1,0)="X",Z$2,"")</f>
        <v>#VALUE!</v>
      </c>
      <c r="J4995" t="e">
        <f>IF(VLOOKUP($A4995,Parts!$A:$AM,J$1,0)="X",AA$2,"")</f>
        <v>#VALUE!</v>
      </c>
      <c r="K4995" t="e">
        <f>IF(VLOOKUP($A4995,Parts!$A:$AM,K$1,0)="X",AB$2,"")</f>
        <v>#VALUE!</v>
      </c>
      <c r="L4995" t="e">
        <f>IF(VLOOKUP($A4995,Parts!$A:$AM,L$1,0)="X",AC$2,"")</f>
        <v>#VALUE!</v>
      </c>
      <c r="M4995" t="e">
        <f>IF(VLOOKUP($A4995,Parts!$A:$AM,M$1,0)="X",AD$2,"")</f>
        <v>#VALUE!</v>
      </c>
      <c r="N4995" t="e">
        <f>IF(VLOOKUP($A4995,Parts!$A:$AM,N$1,0)="X",AE$2,"")</f>
        <v>#VALUE!</v>
      </c>
      <c r="O4995" t="e">
        <f>IF(VLOOKUP($A4995,Parts!$A:$AM,O$1,0)="X",AF$2,"")</f>
        <v>#VALUE!</v>
      </c>
      <c r="P4995" t="e">
        <f t="shared" ref="P4995:P5015" si="79">B4995&amp;C4995&amp;D4995&amp;E4995&amp;F4995&amp;G4995&amp;H4995&amp;I4995&amp;J4995&amp;K4995&amp;L4995&amp;M4995&amp;N4995&amp;O4995</f>
        <v>#VALUE!</v>
      </c>
    </row>
    <row r="4996" spans="1:16" x14ac:dyDescent="0.25">
      <c r="A4996" t="e">
        <f>Table15[[#This Row],[Name]]</f>
        <v>#VALUE!</v>
      </c>
      <c r="B4996" t="e">
        <f>IF(VLOOKUP($A4996,Parts!$A:$AM,B$1,0)="X",S$2,"")</f>
        <v>#VALUE!</v>
      </c>
      <c r="C4996" t="e">
        <f>IF(VLOOKUP($A4996,Parts!$A:$AM,C$1,0)="X",T$2,"")</f>
        <v>#VALUE!</v>
      </c>
      <c r="D4996" t="e">
        <f>IF(VLOOKUP($A4996,Parts!$A:$AM,D$1,0)="X",U$2,"")</f>
        <v>#VALUE!</v>
      </c>
      <c r="E4996" t="e">
        <f>IF(VLOOKUP($A4996,Parts!$A:$AM,E$1,0)="X",V$2,"")</f>
        <v>#VALUE!</v>
      </c>
      <c r="F4996" t="e">
        <f>IF(VLOOKUP($A4996,Parts!$A:$AM,F$1,0)="X",W$2,"")</f>
        <v>#VALUE!</v>
      </c>
      <c r="G4996" t="e">
        <f>IF(VLOOKUP($A4996,Parts!$A:$AM,G$1,0)="X",X$2,"")</f>
        <v>#VALUE!</v>
      </c>
      <c r="H4996" t="e">
        <f>IF(VLOOKUP($A4996,Parts!$A:$AM,H$1,0)="X",Y$2,"")</f>
        <v>#VALUE!</v>
      </c>
      <c r="I4996" t="e">
        <f>IF(VLOOKUP($A4996,Parts!$A:$AM,I$1,0)="X",Z$2,"")</f>
        <v>#VALUE!</v>
      </c>
      <c r="J4996" t="e">
        <f>IF(VLOOKUP($A4996,Parts!$A:$AM,J$1,0)="X",AA$2,"")</f>
        <v>#VALUE!</v>
      </c>
      <c r="K4996" t="e">
        <f>IF(VLOOKUP($A4996,Parts!$A:$AM,K$1,0)="X",AB$2,"")</f>
        <v>#VALUE!</v>
      </c>
      <c r="L4996" t="e">
        <f>IF(VLOOKUP($A4996,Parts!$A:$AM,L$1,0)="X",AC$2,"")</f>
        <v>#VALUE!</v>
      </c>
      <c r="M4996" t="e">
        <f>IF(VLOOKUP($A4996,Parts!$A:$AM,M$1,0)="X",AD$2,"")</f>
        <v>#VALUE!</v>
      </c>
      <c r="N4996" t="e">
        <f>IF(VLOOKUP($A4996,Parts!$A:$AM,N$1,0)="X",AE$2,"")</f>
        <v>#VALUE!</v>
      </c>
      <c r="O4996" t="e">
        <f>IF(VLOOKUP($A4996,Parts!$A:$AM,O$1,0)="X",AF$2,"")</f>
        <v>#VALUE!</v>
      </c>
      <c r="P4996" t="e">
        <f t="shared" si="79"/>
        <v>#VALUE!</v>
      </c>
    </row>
    <row r="4997" spans="1:16" x14ac:dyDescent="0.25">
      <c r="A4997" t="e">
        <f>Table15[[#This Row],[Name]]</f>
        <v>#VALUE!</v>
      </c>
      <c r="B4997" t="e">
        <f>IF(VLOOKUP($A4997,Parts!$A:$AM,B$1,0)="X",S$2,"")</f>
        <v>#VALUE!</v>
      </c>
      <c r="C4997" t="e">
        <f>IF(VLOOKUP($A4997,Parts!$A:$AM,C$1,0)="X",T$2,"")</f>
        <v>#VALUE!</v>
      </c>
      <c r="D4997" t="e">
        <f>IF(VLOOKUP($A4997,Parts!$A:$AM,D$1,0)="X",U$2,"")</f>
        <v>#VALUE!</v>
      </c>
      <c r="E4997" t="e">
        <f>IF(VLOOKUP($A4997,Parts!$A:$AM,E$1,0)="X",V$2,"")</f>
        <v>#VALUE!</v>
      </c>
      <c r="F4997" t="e">
        <f>IF(VLOOKUP($A4997,Parts!$A:$AM,F$1,0)="X",W$2,"")</f>
        <v>#VALUE!</v>
      </c>
      <c r="G4997" t="e">
        <f>IF(VLOOKUP($A4997,Parts!$A:$AM,G$1,0)="X",X$2,"")</f>
        <v>#VALUE!</v>
      </c>
      <c r="H4997" t="e">
        <f>IF(VLOOKUP($A4997,Parts!$A:$AM,H$1,0)="X",Y$2,"")</f>
        <v>#VALUE!</v>
      </c>
      <c r="I4997" t="e">
        <f>IF(VLOOKUP($A4997,Parts!$A:$AM,I$1,0)="X",Z$2,"")</f>
        <v>#VALUE!</v>
      </c>
      <c r="J4997" t="e">
        <f>IF(VLOOKUP($A4997,Parts!$A:$AM,J$1,0)="X",AA$2,"")</f>
        <v>#VALUE!</v>
      </c>
      <c r="K4997" t="e">
        <f>IF(VLOOKUP($A4997,Parts!$A:$AM,K$1,0)="X",AB$2,"")</f>
        <v>#VALUE!</v>
      </c>
      <c r="L4997" t="e">
        <f>IF(VLOOKUP($A4997,Parts!$A:$AM,L$1,0)="X",AC$2,"")</f>
        <v>#VALUE!</v>
      </c>
      <c r="M4997" t="e">
        <f>IF(VLOOKUP($A4997,Parts!$A:$AM,M$1,0)="X",AD$2,"")</f>
        <v>#VALUE!</v>
      </c>
      <c r="N4997" t="e">
        <f>IF(VLOOKUP($A4997,Parts!$A:$AM,N$1,0)="X",AE$2,"")</f>
        <v>#VALUE!</v>
      </c>
      <c r="O4997" t="e">
        <f>IF(VLOOKUP($A4997,Parts!$A:$AM,O$1,0)="X",AF$2,"")</f>
        <v>#VALUE!</v>
      </c>
      <c r="P4997" t="e">
        <f t="shared" si="79"/>
        <v>#VALUE!</v>
      </c>
    </row>
    <row r="4998" spans="1:16" x14ac:dyDescent="0.25">
      <c r="A4998" t="e">
        <f>Table15[[#This Row],[Name]]</f>
        <v>#VALUE!</v>
      </c>
      <c r="B4998" t="e">
        <f>IF(VLOOKUP($A4998,Parts!$A:$AM,B$1,0)="X",S$2,"")</f>
        <v>#VALUE!</v>
      </c>
      <c r="C4998" t="e">
        <f>IF(VLOOKUP($A4998,Parts!$A:$AM,C$1,0)="X",T$2,"")</f>
        <v>#VALUE!</v>
      </c>
      <c r="D4998" t="e">
        <f>IF(VLOOKUP($A4998,Parts!$A:$AM,D$1,0)="X",U$2,"")</f>
        <v>#VALUE!</v>
      </c>
      <c r="E4998" t="e">
        <f>IF(VLOOKUP($A4998,Parts!$A:$AM,E$1,0)="X",V$2,"")</f>
        <v>#VALUE!</v>
      </c>
      <c r="F4998" t="e">
        <f>IF(VLOOKUP($A4998,Parts!$A:$AM,F$1,0)="X",W$2,"")</f>
        <v>#VALUE!</v>
      </c>
      <c r="G4998" t="e">
        <f>IF(VLOOKUP($A4998,Parts!$A:$AM,G$1,0)="X",X$2,"")</f>
        <v>#VALUE!</v>
      </c>
      <c r="H4998" t="e">
        <f>IF(VLOOKUP($A4998,Parts!$A:$AM,H$1,0)="X",Y$2,"")</f>
        <v>#VALUE!</v>
      </c>
      <c r="I4998" t="e">
        <f>IF(VLOOKUP($A4998,Parts!$A:$AM,I$1,0)="X",Z$2,"")</f>
        <v>#VALUE!</v>
      </c>
      <c r="J4998" t="e">
        <f>IF(VLOOKUP($A4998,Parts!$A:$AM,J$1,0)="X",AA$2,"")</f>
        <v>#VALUE!</v>
      </c>
      <c r="K4998" t="e">
        <f>IF(VLOOKUP($A4998,Parts!$A:$AM,K$1,0)="X",AB$2,"")</f>
        <v>#VALUE!</v>
      </c>
      <c r="L4998" t="e">
        <f>IF(VLOOKUP($A4998,Parts!$A:$AM,L$1,0)="X",AC$2,"")</f>
        <v>#VALUE!</v>
      </c>
      <c r="M4998" t="e">
        <f>IF(VLOOKUP($A4998,Parts!$A:$AM,M$1,0)="X",AD$2,"")</f>
        <v>#VALUE!</v>
      </c>
      <c r="N4998" t="e">
        <f>IF(VLOOKUP($A4998,Parts!$A:$AM,N$1,0)="X",AE$2,"")</f>
        <v>#VALUE!</v>
      </c>
      <c r="O4998" t="e">
        <f>IF(VLOOKUP($A4998,Parts!$A:$AM,O$1,0)="X",AF$2,"")</f>
        <v>#VALUE!</v>
      </c>
      <c r="P4998" t="e">
        <f t="shared" si="79"/>
        <v>#VALUE!</v>
      </c>
    </row>
    <row r="4999" spans="1:16" x14ac:dyDescent="0.25">
      <c r="A4999" t="e">
        <f>Table15[[#This Row],[Name]]</f>
        <v>#VALUE!</v>
      </c>
      <c r="B4999" t="e">
        <f>IF(VLOOKUP($A4999,Parts!$A:$AM,B$1,0)="X",S$2,"")</f>
        <v>#VALUE!</v>
      </c>
      <c r="C4999" t="e">
        <f>IF(VLOOKUP($A4999,Parts!$A:$AM,C$1,0)="X",T$2,"")</f>
        <v>#VALUE!</v>
      </c>
      <c r="D4999" t="e">
        <f>IF(VLOOKUP($A4999,Parts!$A:$AM,D$1,0)="X",U$2,"")</f>
        <v>#VALUE!</v>
      </c>
      <c r="E4999" t="e">
        <f>IF(VLOOKUP($A4999,Parts!$A:$AM,E$1,0)="X",V$2,"")</f>
        <v>#VALUE!</v>
      </c>
      <c r="F4999" t="e">
        <f>IF(VLOOKUP($A4999,Parts!$A:$AM,F$1,0)="X",W$2,"")</f>
        <v>#VALUE!</v>
      </c>
      <c r="G4999" t="e">
        <f>IF(VLOOKUP($A4999,Parts!$A:$AM,G$1,0)="X",X$2,"")</f>
        <v>#VALUE!</v>
      </c>
      <c r="H4999" t="e">
        <f>IF(VLOOKUP($A4999,Parts!$A:$AM,H$1,0)="X",Y$2,"")</f>
        <v>#VALUE!</v>
      </c>
      <c r="I4999" t="e">
        <f>IF(VLOOKUP($A4999,Parts!$A:$AM,I$1,0)="X",Z$2,"")</f>
        <v>#VALUE!</v>
      </c>
      <c r="J4999" t="e">
        <f>IF(VLOOKUP($A4999,Parts!$A:$AM,J$1,0)="X",AA$2,"")</f>
        <v>#VALUE!</v>
      </c>
      <c r="K4999" t="e">
        <f>IF(VLOOKUP($A4999,Parts!$A:$AM,K$1,0)="X",AB$2,"")</f>
        <v>#VALUE!</v>
      </c>
      <c r="L4999" t="e">
        <f>IF(VLOOKUP($A4999,Parts!$A:$AM,L$1,0)="X",AC$2,"")</f>
        <v>#VALUE!</v>
      </c>
      <c r="M4999" t="e">
        <f>IF(VLOOKUP($A4999,Parts!$A:$AM,M$1,0)="X",AD$2,"")</f>
        <v>#VALUE!</v>
      </c>
      <c r="N4999" t="e">
        <f>IF(VLOOKUP($A4999,Parts!$A:$AM,N$1,0)="X",AE$2,"")</f>
        <v>#VALUE!</v>
      </c>
      <c r="O4999" t="e">
        <f>IF(VLOOKUP($A4999,Parts!$A:$AM,O$1,0)="X",AF$2,"")</f>
        <v>#VALUE!</v>
      </c>
      <c r="P4999" t="e">
        <f t="shared" si="79"/>
        <v>#VALUE!</v>
      </c>
    </row>
    <row r="5000" spans="1:16" x14ac:dyDescent="0.25">
      <c r="A5000" t="e">
        <f>Table15[[#This Row],[Name]]</f>
        <v>#VALUE!</v>
      </c>
      <c r="B5000" t="e">
        <f>IF(VLOOKUP($A5000,Parts!$A:$AM,B$1,0)="X",S$2,"")</f>
        <v>#VALUE!</v>
      </c>
      <c r="C5000" t="e">
        <f>IF(VLOOKUP($A5000,Parts!$A:$AM,C$1,0)="X",T$2,"")</f>
        <v>#VALUE!</v>
      </c>
      <c r="D5000" t="e">
        <f>IF(VLOOKUP($A5000,Parts!$A:$AM,D$1,0)="X",U$2,"")</f>
        <v>#VALUE!</v>
      </c>
      <c r="E5000" t="e">
        <f>IF(VLOOKUP($A5000,Parts!$A:$AM,E$1,0)="X",V$2,"")</f>
        <v>#VALUE!</v>
      </c>
      <c r="F5000" t="e">
        <f>IF(VLOOKUP($A5000,Parts!$A:$AM,F$1,0)="X",W$2,"")</f>
        <v>#VALUE!</v>
      </c>
      <c r="G5000" t="e">
        <f>IF(VLOOKUP($A5000,Parts!$A:$AM,G$1,0)="X",X$2,"")</f>
        <v>#VALUE!</v>
      </c>
      <c r="H5000" t="e">
        <f>IF(VLOOKUP($A5000,Parts!$A:$AM,H$1,0)="X",Y$2,"")</f>
        <v>#VALUE!</v>
      </c>
      <c r="I5000" t="e">
        <f>IF(VLOOKUP($A5000,Parts!$A:$AM,I$1,0)="X",Z$2,"")</f>
        <v>#VALUE!</v>
      </c>
      <c r="J5000" t="e">
        <f>IF(VLOOKUP($A5000,Parts!$A:$AM,J$1,0)="X",AA$2,"")</f>
        <v>#VALUE!</v>
      </c>
      <c r="K5000" t="e">
        <f>IF(VLOOKUP($A5000,Parts!$A:$AM,K$1,0)="X",AB$2,"")</f>
        <v>#VALUE!</v>
      </c>
      <c r="L5000" t="e">
        <f>IF(VLOOKUP($A5000,Parts!$A:$AM,L$1,0)="X",AC$2,"")</f>
        <v>#VALUE!</v>
      </c>
      <c r="M5000" t="e">
        <f>IF(VLOOKUP($A5000,Parts!$A:$AM,M$1,0)="X",AD$2,"")</f>
        <v>#VALUE!</v>
      </c>
      <c r="N5000" t="e">
        <f>IF(VLOOKUP($A5000,Parts!$A:$AM,N$1,0)="X",AE$2,"")</f>
        <v>#VALUE!</v>
      </c>
      <c r="O5000" t="e">
        <f>IF(VLOOKUP($A5000,Parts!$A:$AM,O$1,0)="X",AF$2,"")</f>
        <v>#VALUE!</v>
      </c>
      <c r="P5000" t="e">
        <f t="shared" si="79"/>
        <v>#VALUE!</v>
      </c>
    </row>
    <row r="5001" spans="1:16" x14ac:dyDescent="0.25">
      <c r="A5001" t="e">
        <f>Table15[[#This Row],[Name]]</f>
        <v>#VALUE!</v>
      </c>
      <c r="B5001" t="e">
        <f>IF(VLOOKUP($A5001,Parts!$A:$AM,B$1,0)="X",S$2,"")</f>
        <v>#VALUE!</v>
      </c>
      <c r="C5001" t="e">
        <f>IF(VLOOKUP($A5001,Parts!$A:$AM,C$1,0)="X",T$2,"")</f>
        <v>#VALUE!</v>
      </c>
      <c r="D5001" t="e">
        <f>IF(VLOOKUP($A5001,Parts!$A:$AM,D$1,0)="X",U$2,"")</f>
        <v>#VALUE!</v>
      </c>
      <c r="E5001" t="e">
        <f>IF(VLOOKUP($A5001,Parts!$A:$AM,E$1,0)="X",V$2,"")</f>
        <v>#VALUE!</v>
      </c>
      <c r="F5001" t="e">
        <f>IF(VLOOKUP($A5001,Parts!$A:$AM,F$1,0)="X",W$2,"")</f>
        <v>#VALUE!</v>
      </c>
      <c r="G5001" t="e">
        <f>IF(VLOOKUP($A5001,Parts!$A:$AM,G$1,0)="X",X$2,"")</f>
        <v>#VALUE!</v>
      </c>
      <c r="H5001" t="e">
        <f>IF(VLOOKUP($A5001,Parts!$A:$AM,H$1,0)="X",Y$2,"")</f>
        <v>#VALUE!</v>
      </c>
      <c r="I5001" t="e">
        <f>IF(VLOOKUP($A5001,Parts!$A:$AM,I$1,0)="X",Z$2,"")</f>
        <v>#VALUE!</v>
      </c>
      <c r="J5001" t="e">
        <f>IF(VLOOKUP($A5001,Parts!$A:$AM,J$1,0)="X",AA$2,"")</f>
        <v>#VALUE!</v>
      </c>
      <c r="K5001" t="e">
        <f>IF(VLOOKUP($A5001,Parts!$A:$AM,K$1,0)="X",AB$2,"")</f>
        <v>#VALUE!</v>
      </c>
      <c r="L5001" t="e">
        <f>IF(VLOOKUP($A5001,Parts!$A:$AM,L$1,0)="X",AC$2,"")</f>
        <v>#VALUE!</v>
      </c>
      <c r="M5001" t="e">
        <f>IF(VLOOKUP($A5001,Parts!$A:$AM,M$1,0)="X",AD$2,"")</f>
        <v>#VALUE!</v>
      </c>
      <c r="N5001" t="e">
        <f>IF(VLOOKUP($A5001,Parts!$A:$AM,N$1,0)="X",AE$2,"")</f>
        <v>#VALUE!</v>
      </c>
      <c r="O5001" t="e">
        <f>IF(VLOOKUP($A5001,Parts!$A:$AM,O$1,0)="X",AF$2,"")</f>
        <v>#VALUE!</v>
      </c>
      <c r="P5001" t="e">
        <f t="shared" si="79"/>
        <v>#VALUE!</v>
      </c>
    </row>
    <row r="5002" spans="1:16" x14ac:dyDescent="0.25">
      <c r="A5002" t="e">
        <f>Table15[[#This Row],[Name]]</f>
        <v>#VALUE!</v>
      </c>
      <c r="B5002" t="e">
        <f>IF(VLOOKUP($A5002,Parts!$A:$AM,B$1,0)="X",S$2,"")</f>
        <v>#VALUE!</v>
      </c>
      <c r="C5002" t="e">
        <f>IF(VLOOKUP($A5002,Parts!$A:$AM,C$1,0)="X",T$2,"")</f>
        <v>#VALUE!</v>
      </c>
      <c r="D5002" t="e">
        <f>IF(VLOOKUP($A5002,Parts!$A:$AM,D$1,0)="X",U$2,"")</f>
        <v>#VALUE!</v>
      </c>
      <c r="E5002" t="e">
        <f>IF(VLOOKUP($A5002,Parts!$A:$AM,E$1,0)="X",V$2,"")</f>
        <v>#VALUE!</v>
      </c>
      <c r="F5002" t="e">
        <f>IF(VLOOKUP($A5002,Parts!$A:$AM,F$1,0)="X",W$2,"")</f>
        <v>#VALUE!</v>
      </c>
      <c r="G5002" t="e">
        <f>IF(VLOOKUP($A5002,Parts!$A:$AM,G$1,0)="X",X$2,"")</f>
        <v>#VALUE!</v>
      </c>
      <c r="H5002" t="e">
        <f>IF(VLOOKUP($A5002,Parts!$A:$AM,H$1,0)="X",Y$2,"")</f>
        <v>#VALUE!</v>
      </c>
      <c r="I5002" t="e">
        <f>IF(VLOOKUP($A5002,Parts!$A:$AM,I$1,0)="X",Z$2,"")</f>
        <v>#VALUE!</v>
      </c>
      <c r="J5002" t="e">
        <f>IF(VLOOKUP($A5002,Parts!$A:$AM,J$1,0)="X",AA$2,"")</f>
        <v>#VALUE!</v>
      </c>
      <c r="K5002" t="e">
        <f>IF(VLOOKUP($A5002,Parts!$A:$AM,K$1,0)="X",AB$2,"")</f>
        <v>#VALUE!</v>
      </c>
      <c r="L5002" t="e">
        <f>IF(VLOOKUP($A5002,Parts!$A:$AM,L$1,0)="X",AC$2,"")</f>
        <v>#VALUE!</v>
      </c>
      <c r="M5002" t="e">
        <f>IF(VLOOKUP($A5002,Parts!$A:$AM,M$1,0)="X",AD$2,"")</f>
        <v>#VALUE!</v>
      </c>
      <c r="N5002" t="e">
        <f>IF(VLOOKUP($A5002,Parts!$A:$AM,N$1,0)="X",AE$2,"")</f>
        <v>#VALUE!</v>
      </c>
      <c r="O5002" t="e">
        <f>IF(VLOOKUP($A5002,Parts!$A:$AM,O$1,0)="X",AF$2,"")</f>
        <v>#VALUE!</v>
      </c>
      <c r="P5002" t="e">
        <f t="shared" si="79"/>
        <v>#VALUE!</v>
      </c>
    </row>
    <row r="5003" spans="1:16" x14ac:dyDescent="0.25">
      <c r="A5003" t="e">
        <f>Table15[[#This Row],[Name]]</f>
        <v>#VALUE!</v>
      </c>
      <c r="B5003" t="e">
        <f>IF(VLOOKUP($A5003,Parts!$A:$AM,B$1,0)="X",S$2,"")</f>
        <v>#VALUE!</v>
      </c>
      <c r="C5003" t="e">
        <f>IF(VLOOKUP($A5003,Parts!$A:$AM,C$1,0)="X",T$2,"")</f>
        <v>#VALUE!</v>
      </c>
      <c r="D5003" t="e">
        <f>IF(VLOOKUP($A5003,Parts!$A:$AM,D$1,0)="X",U$2,"")</f>
        <v>#VALUE!</v>
      </c>
      <c r="E5003" t="e">
        <f>IF(VLOOKUP($A5003,Parts!$A:$AM,E$1,0)="X",V$2,"")</f>
        <v>#VALUE!</v>
      </c>
      <c r="F5003" t="e">
        <f>IF(VLOOKUP($A5003,Parts!$A:$AM,F$1,0)="X",W$2,"")</f>
        <v>#VALUE!</v>
      </c>
      <c r="G5003" t="e">
        <f>IF(VLOOKUP($A5003,Parts!$A:$AM,G$1,0)="X",X$2,"")</f>
        <v>#VALUE!</v>
      </c>
      <c r="H5003" t="e">
        <f>IF(VLOOKUP($A5003,Parts!$A:$AM,H$1,0)="X",Y$2,"")</f>
        <v>#VALUE!</v>
      </c>
      <c r="I5003" t="e">
        <f>IF(VLOOKUP($A5003,Parts!$A:$AM,I$1,0)="X",Z$2,"")</f>
        <v>#VALUE!</v>
      </c>
      <c r="J5003" t="e">
        <f>IF(VLOOKUP($A5003,Parts!$A:$AM,J$1,0)="X",AA$2,"")</f>
        <v>#VALUE!</v>
      </c>
      <c r="K5003" t="e">
        <f>IF(VLOOKUP($A5003,Parts!$A:$AM,K$1,0)="X",AB$2,"")</f>
        <v>#VALUE!</v>
      </c>
      <c r="L5003" t="e">
        <f>IF(VLOOKUP($A5003,Parts!$A:$AM,L$1,0)="X",AC$2,"")</f>
        <v>#VALUE!</v>
      </c>
      <c r="M5003" t="e">
        <f>IF(VLOOKUP($A5003,Parts!$A:$AM,M$1,0)="X",AD$2,"")</f>
        <v>#VALUE!</v>
      </c>
      <c r="N5003" t="e">
        <f>IF(VLOOKUP($A5003,Parts!$A:$AM,N$1,0)="X",AE$2,"")</f>
        <v>#VALUE!</v>
      </c>
      <c r="O5003" t="e">
        <f>IF(VLOOKUP($A5003,Parts!$A:$AM,O$1,0)="X",AF$2,"")</f>
        <v>#VALUE!</v>
      </c>
      <c r="P5003" t="e">
        <f t="shared" si="79"/>
        <v>#VALUE!</v>
      </c>
    </row>
    <row r="5004" spans="1:16" x14ac:dyDescent="0.25">
      <c r="A5004" t="e">
        <f>Table15[[#This Row],[Name]]</f>
        <v>#VALUE!</v>
      </c>
      <c r="B5004" t="e">
        <f>IF(VLOOKUP($A5004,Parts!$A:$AM,B$1,0)="X",S$2,"")</f>
        <v>#VALUE!</v>
      </c>
      <c r="C5004" t="e">
        <f>IF(VLOOKUP($A5004,Parts!$A:$AM,C$1,0)="X",T$2,"")</f>
        <v>#VALUE!</v>
      </c>
      <c r="D5004" t="e">
        <f>IF(VLOOKUP($A5004,Parts!$A:$AM,D$1,0)="X",U$2,"")</f>
        <v>#VALUE!</v>
      </c>
      <c r="E5004" t="e">
        <f>IF(VLOOKUP($A5004,Parts!$A:$AM,E$1,0)="X",V$2,"")</f>
        <v>#VALUE!</v>
      </c>
      <c r="F5004" t="e">
        <f>IF(VLOOKUP($A5004,Parts!$A:$AM,F$1,0)="X",W$2,"")</f>
        <v>#VALUE!</v>
      </c>
      <c r="G5004" t="e">
        <f>IF(VLOOKUP($A5004,Parts!$A:$AM,G$1,0)="X",X$2,"")</f>
        <v>#VALUE!</v>
      </c>
      <c r="H5004" t="e">
        <f>IF(VLOOKUP($A5004,Parts!$A:$AM,H$1,0)="X",Y$2,"")</f>
        <v>#VALUE!</v>
      </c>
      <c r="I5004" t="e">
        <f>IF(VLOOKUP($A5004,Parts!$A:$AM,I$1,0)="X",Z$2,"")</f>
        <v>#VALUE!</v>
      </c>
      <c r="J5004" t="e">
        <f>IF(VLOOKUP($A5004,Parts!$A:$AM,J$1,0)="X",AA$2,"")</f>
        <v>#VALUE!</v>
      </c>
      <c r="K5004" t="e">
        <f>IF(VLOOKUP($A5004,Parts!$A:$AM,K$1,0)="X",AB$2,"")</f>
        <v>#VALUE!</v>
      </c>
      <c r="L5004" t="e">
        <f>IF(VLOOKUP($A5004,Parts!$A:$AM,L$1,0)="X",AC$2,"")</f>
        <v>#VALUE!</v>
      </c>
      <c r="M5004" t="e">
        <f>IF(VLOOKUP($A5004,Parts!$A:$AM,M$1,0)="X",AD$2,"")</f>
        <v>#VALUE!</v>
      </c>
      <c r="N5004" t="e">
        <f>IF(VLOOKUP($A5004,Parts!$A:$AM,N$1,0)="X",AE$2,"")</f>
        <v>#VALUE!</v>
      </c>
      <c r="O5004" t="e">
        <f>IF(VLOOKUP($A5004,Parts!$A:$AM,O$1,0)="X",AF$2,"")</f>
        <v>#VALUE!</v>
      </c>
      <c r="P5004" t="e">
        <f t="shared" si="79"/>
        <v>#VALUE!</v>
      </c>
    </row>
    <row r="5005" spans="1:16" x14ac:dyDescent="0.25">
      <c r="A5005" t="e">
        <f>Table15[[#This Row],[Name]]</f>
        <v>#VALUE!</v>
      </c>
      <c r="B5005" t="e">
        <f>IF(VLOOKUP($A5005,Parts!$A:$AM,B$1,0)="X",S$2,"")</f>
        <v>#VALUE!</v>
      </c>
      <c r="C5005" t="e">
        <f>IF(VLOOKUP($A5005,Parts!$A:$AM,C$1,0)="X",T$2,"")</f>
        <v>#VALUE!</v>
      </c>
      <c r="D5005" t="e">
        <f>IF(VLOOKUP($A5005,Parts!$A:$AM,D$1,0)="X",U$2,"")</f>
        <v>#VALUE!</v>
      </c>
      <c r="E5005" t="e">
        <f>IF(VLOOKUP($A5005,Parts!$A:$AM,E$1,0)="X",V$2,"")</f>
        <v>#VALUE!</v>
      </c>
      <c r="F5005" t="e">
        <f>IF(VLOOKUP($A5005,Parts!$A:$AM,F$1,0)="X",W$2,"")</f>
        <v>#VALUE!</v>
      </c>
      <c r="G5005" t="e">
        <f>IF(VLOOKUP($A5005,Parts!$A:$AM,G$1,0)="X",X$2,"")</f>
        <v>#VALUE!</v>
      </c>
      <c r="H5005" t="e">
        <f>IF(VLOOKUP($A5005,Parts!$A:$AM,H$1,0)="X",Y$2,"")</f>
        <v>#VALUE!</v>
      </c>
      <c r="I5005" t="e">
        <f>IF(VLOOKUP($A5005,Parts!$A:$AM,I$1,0)="X",Z$2,"")</f>
        <v>#VALUE!</v>
      </c>
      <c r="J5005" t="e">
        <f>IF(VLOOKUP($A5005,Parts!$A:$AM,J$1,0)="X",AA$2,"")</f>
        <v>#VALUE!</v>
      </c>
      <c r="K5005" t="e">
        <f>IF(VLOOKUP($A5005,Parts!$A:$AM,K$1,0)="X",AB$2,"")</f>
        <v>#VALUE!</v>
      </c>
      <c r="L5005" t="e">
        <f>IF(VLOOKUP($A5005,Parts!$A:$AM,L$1,0)="X",AC$2,"")</f>
        <v>#VALUE!</v>
      </c>
      <c r="M5005" t="e">
        <f>IF(VLOOKUP($A5005,Parts!$A:$AM,M$1,0)="X",AD$2,"")</f>
        <v>#VALUE!</v>
      </c>
      <c r="N5005" t="e">
        <f>IF(VLOOKUP($A5005,Parts!$A:$AM,N$1,0)="X",AE$2,"")</f>
        <v>#VALUE!</v>
      </c>
      <c r="O5005" t="e">
        <f>IF(VLOOKUP($A5005,Parts!$A:$AM,O$1,0)="X",AF$2,"")</f>
        <v>#VALUE!</v>
      </c>
      <c r="P5005" t="e">
        <f t="shared" si="79"/>
        <v>#VALUE!</v>
      </c>
    </row>
    <row r="5006" spans="1:16" x14ac:dyDescent="0.25">
      <c r="A5006" t="e">
        <f>Table15[[#This Row],[Name]]</f>
        <v>#VALUE!</v>
      </c>
      <c r="B5006" t="e">
        <f>IF(VLOOKUP($A5006,Parts!$A:$AM,B$1,0)="X",S$2,"")</f>
        <v>#VALUE!</v>
      </c>
      <c r="C5006" t="e">
        <f>IF(VLOOKUP($A5006,Parts!$A:$AM,C$1,0)="X",T$2,"")</f>
        <v>#VALUE!</v>
      </c>
      <c r="D5006" t="e">
        <f>IF(VLOOKUP($A5006,Parts!$A:$AM,D$1,0)="X",U$2,"")</f>
        <v>#VALUE!</v>
      </c>
      <c r="E5006" t="e">
        <f>IF(VLOOKUP($A5006,Parts!$A:$AM,E$1,0)="X",V$2,"")</f>
        <v>#VALUE!</v>
      </c>
      <c r="F5006" t="e">
        <f>IF(VLOOKUP($A5006,Parts!$A:$AM,F$1,0)="X",W$2,"")</f>
        <v>#VALUE!</v>
      </c>
      <c r="G5006" t="e">
        <f>IF(VLOOKUP($A5006,Parts!$A:$AM,G$1,0)="X",X$2,"")</f>
        <v>#VALUE!</v>
      </c>
      <c r="H5006" t="e">
        <f>IF(VLOOKUP($A5006,Parts!$A:$AM,H$1,0)="X",Y$2,"")</f>
        <v>#VALUE!</v>
      </c>
      <c r="I5006" t="e">
        <f>IF(VLOOKUP($A5006,Parts!$A:$AM,I$1,0)="X",Z$2,"")</f>
        <v>#VALUE!</v>
      </c>
      <c r="J5006" t="e">
        <f>IF(VLOOKUP($A5006,Parts!$A:$AM,J$1,0)="X",AA$2,"")</f>
        <v>#VALUE!</v>
      </c>
      <c r="K5006" t="e">
        <f>IF(VLOOKUP($A5006,Parts!$A:$AM,K$1,0)="X",AB$2,"")</f>
        <v>#VALUE!</v>
      </c>
      <c r="L5006" t="e">
        <f>IF(VLOOKUP($A5006,Parts!$A:$AM,L$1,0)="X",AC$2,"")</f>
        <v>#VALUE!</v>
      </c>
      <c r="M5006" t="e">
        <f>IF(VLOOKUP($A5006,Parts!$A:$AM,M$1,0)="X",AD$2,"")</f>
        <v>#VALUE!</v>
      </c>
      <c r="N5006" t="e">
        <f>IF(VLOOKUP($A5006,Parts!$A:$AM,N$1,0)="X",AE$2,"")</f>
        <v>#VALUE!</v>
      </c>
      <c r="O5006" t="e">
        <f>IF(VLOOKUP($A5006,Parts!$A:$AM,O$1,0)="X",AF$2,"")</f>
        <v>#VALUE!</v>
      </c>
      <c r="P5006" t="e">
        <f t="shared" si="79"/>
        <v>#VALUE!</v>
      </c>
    </row>
    <row r="5007" spans="1:16" x14ac:dyDescent="0.25">
      <c r="A5007" t="e">
        <f>Table15[[#This Row],[Name]]</f>
        <v>#VALUE!</v>
      </c>
      <c r="B5007" t="e">
        <f>IF(VLOOKUP($A5007,Parts!$A:$AM,B$1,0)="X",S$2,"")</f>
        <v>#VALUE!</v>
      </c>
      <c r="C5007" t="e">
        <f>IF(VLOOKUP($A5007,Parts!$A:$AM,C$1,0)="X",T$2,"")</f>
        <v>#VALUE!</v>
      </c>
      <c r="D5007" t="e">
        <f>IF(VLOOKUP($A5007,Parts!$A:$AM,D$1,0)="X",U$2,"")</f>
        <v>#VALUE!</v>
      </c>
      <c r="E5007" t="e">
        <f>IF(VLOOKUP($A5007,Parts!$A:$AM,E$1,0)="X",V$2,"")</f>
        <v>#VALUE!</v>
      </c>
      <c r="F5007" t="e">
        <f>IF(VLOOKUP($A5007,Parts!$A:$AM,F$1,0)="X",W$2,"")</f>
        <v>#VALUE!</v>
      </c>
      <c r="G5007" t="e">
        <f>IF(VLOOKUP($A5007,Parts!$A:$AM,G$1,0)="X",X$2,"")</f>
        <v>#VALUE!</v>
      </c>
      <c r="H5007" t="e">
        <f>IF(VLOOKUP($A5007,Parts!$A:$AM,H$1,0)="X",Y$2,"")</f>
        <v>#VALUE!</v>
      </c>
      <c r="I5007" t="e">
        <f>IF(VLOOKUP($A5007,Parts!$A:$AM,I$1,0)="X",Z$2,"")</f>
        <v>#VALUE!</v>
      </c>
      <c r="J5007" t="e">
        <f>IF(VLOOKUP($A5007,Parts!$A:$AM,J$1,0)="X",AA$2,"")</f>
        <v>#VALUE!</v>
      </c>
      <c r="K5007" t="e">
        <f>IF(VLOOKUP($A5007,Parts!$A:$AM,K$1,0)="X",AB$2,"")</f>
        <v>#VALUE!</v>
      </c>
      <c r="L5007" t="e">
        <f>IF(VLOOKUP($A5007,Parts!$A:$AM,L$1,0)="X",AC$2,"")</f>
        <v>#VALUE!</v>
      </c>
      <c r="M5007" t="e">
        <f>IF(VLOOKUP($A5007,Parts!$A:$AM,M$1,0)="X",AD$2,"")</f>
        <v>#VALUE!</v>
      </c>
      <c r="N5007" t="e">
        <f>IF(VLOOKUP($A5007,Parts!$A:$AM,N$1,0)="X",AE$2,"")</f>
        <v>#VALUE!</v>
      </c>
      <c r="O5007" t="e">
        <f>IF(VLOOKUP($A5007,Parts!$A:$AM,O$1,0)="X",AF$2,"")</f>
        <v>#VALUE!</v>
      </c>
      <c r="P5007" t="e">
        <f t="shared" si="79"/>
        <v>#VALUE!</v>
      </c>
    </row>
    <row r="5008" spans="1:16" x14ac:dyDescent="0.25">
      <c r="A5008" t="e">
        <f>Table15[[#This Row],[Name]]</f>
        <v>#VALUE!</v>
      </c>
      <c r="B5008" t="e">
        <f>IF(VLOOKUP($A5008,Parts!$A:$AM,B$1,0)="X",S$2,"")</f>
        <v>#VALUE!</v>
      </c>
      <c r="C5008" t="e">
        <f>IF(VLOOKUP($A5008,Parts!$A:$AM,C$1,0)="X",T$2,"")</f>
        <v>#VALUE!</v>
      </c>
      <c r="D5008" t="e">
        <f>IF(VLOOKUP($A5008,Parts!$A:$AM,D$1,0)="X",U$2,"")</f>
        <v>#VALUE!</v>
      </c>
      <c r="E5008" t="e">
        <f>IF(VLOOKUP($A5008,Parts!$A:$AM,E$1,0)="X",V$2,"")</f>
        <v>#VALUE!</v>
      </c>
      <c r="F5008" t="e">
        <f>IF(VLOOKUP($A5008,Parts!$A:$AM,F$1,0)="X",W$2,"")</f>
        <v>#VALUE!</v>
      </c>
      <c r="G5008" t="e">
        <f>IF(VLOOKUP($A5008,Parts!$A:$AM,G$1,0)="X",X$2,"")</f>
        <v>#VALUE!</v>
      </c>
      <c r="H5008" t="e">
        <f>IF(VLOOKUP($A5008,Parts!$A:$AM,H$1,0)="X",Y$2,"")</f>
        <v>#VALUE!</v>
      </c>
      <c r="I5008" t="e">
        <f>IF(VLOOKUP($A5008,Parts!$A:$AM,I$1,0)="X",Z$2,"")</f>
        <v>#VALUE!</v>
      </c>
      <c r="J5008" t="e">
        <f>IF(VLOOKUP($A5008,Parts!$A:$AM,J$1,0)="X",AA$2,"")</f>
        <v>#VALUE!</v>
      </c>
      <c r="K5008" t="e">
        <f>IF(VLOOKUP($A5008,Parts!$A:$AM,K$1,0)="X",AB$2,"")</f>
        <v>#VALUE!</v>
      </c>
      <c r="L5008" t="e">
        <f>IF(VLOOKUP($A5008,Parts!$A:$AM,L$1,0)="X",AC$2,"")</f>
        <v>#VALUE!</v>
      </c>
      <c r="M5008" t="e">
        <f>IF(VLOOKUP($A5008,Parts!$A:$AM,M$1,0)="X",AD$2,"")</f>
        <v>#VALUE!</v>
      </c>
      <c r="N5008" t="e">
        <f>IF(VLOOKUP($A5008,Parts!$A:$AM,N$1,0)="X",AE$2,"")</f>
        <v>#VALUE!</v>
      </c>
      <c r="O5008" t="e">
        <f>IF(VLOOKUP($A5008,Parts!$A:$AM,O$1,0)="X",AF$2,"")</f>
        <v>#VALUE!</v>
      </c>
      <c r="P5008" t="e">
        <f t="shared" si="79"/>
        <v>#VALUE!</v>
      </c>
    </row>
    <row r="5009" spans="1:16" x14ac:dyDescent="0.25">
      <c r="A5009" t="e">
        <f>Table15[[#This Row],[Name]]</f>
        <v>#VALUE!</v>
      </c>
      <c r="B5009" t="e">
        <f>IF(VLOOKUP($A5009,Parts!$A:$AM,B$1,0)="X",S$2,"")</f>
        <v>#VALUE!</v>
      </c>
      <c r="C5009" t="e">
        <f>IF(VLOOKUP($A5009,Parts!$A:$AM,C$1,0)="X",T$2,"")</f>
        <v>#VALUE!</v>
      </c>
      <c r="D5009" t="e">
        <f>IF(VLOOKUP($A5009,Parts!$A:$AM,D$1,0)="X",U$2,"")</f>
        <v>#VALUE!</v>
      </c>
      <c r="E5009" t="e">
        <f>IF(VLOOKUP($A5009,Parts!$A:$AM,E$1,0)="X",V$2,"")</f>
        <v>#VALUE!</v>
      </c>
      <c r="F5009" t="e">
        <f>IF(VLOOKUP($A5009,Parts!$A:$AM,F$1,0)="X",W$2,"")</f>
        <v>#VALUE!</v>
      </c>
      <c r="G5009" t="e">
        <f>IF(VLOOKUP($A5009,Parts!$A:$AM,G$1,0)="X",X$2,"")</f>
        <v>#VALUE!</v>
      </c>
      <c r="H5009" t="e">
        <f>IF(VLOOKUP($A5009,Parts!$A:$AM,H$1,0)="X",Y$2,"")</f>
        <v>#VALUE!</v>
      </c>
      <c r="I5009" t="e">
        <f>IF(VLOOKUP($A5009,Parts!$A:$AM,I$1,0)="X",Z$2,"")</f>
        <v>#VALUE!</v>
      </c>
      <c r="J5009" t="e">
        <f>IF(VLOOKUP($A5009,Parts!$A:$AM,J$1,0)="X",AA$2,"")</f>
        <v>#VALUE!</v>
      </c>
      <c r="K5009" t="e">
        <f>IF(VLOOKUP($A5009,Parts!$A:$AM,K$1,0)="X",AB$2,"")</f>
        <v>#VALUE!</v>
      </c>
      <c r="L5009" t="e">
        <f>IF(VLOOKUP($A5009,Parts!$A:$AM,L$1,0)="X",AC$2,"")</f>
        <v>#VALUE!</v>
      </c>
      <c r="M5009" t="e">
        <f>IF(VLOOKUP($A5009,Parts!$A:$AM,M$1,0)="X",AD$2,"")</f>
        <v>#VALUE!</v>
      </c>
      <c r="N5009" t="e">
        <f>IF(VLOOKUP($A5009,Parts!$A:$AM,N$1,0)="X",AE$2,"")</f>
        <v>#VALUE!</v>
      </c>
      <c r="O5009" t="e">
        <f>IF(VLOOKUP($A5009,Parts!$A:$AM,O$1,0)="X",AF$2,"")</f>
        <v>#VALUE!</v>
      </c>
      <c r="P5009" t="e">
        <f t="shared" si="79"/>
        <v>#VALUE!</v>
      </c>
    </row>
    <row r="5010" spans="1:16" x14ac:dyDescent="0.25">
      <c r="A5010" t="e">
        <f>Table15[[#This Row],[Name]]</f>
        <v>#VALUE!</v>
      </c>
      <c r="B5010" t="e">
        <f>IF(VLOOKUP($A5010,Parts!$A:$AM,B$1,0)="X",S$2,"")</f>
        <v>#VALUE!</v>
      </c>
      <c r="C5010" t="e">
        <f>IF(VLOOKUP($A5010,Parts!$A:$AM,C$1,0)="X",T$2,"")</f>
        <v>#VALUE!</v>
      </c>
      <c r="D5010" t="e">
        <f>IF(VLOOKUP($A5010,Parts!$A:$AM,D$1,0)="X",U$2,"")</f>
        <v>#VALUE!</v>
      </c>
      <c r="E5010" t="e">
        <f>IF(VLOOKUP($A5010,Parts!$A:$AM,E$1,0)="X",V$2,"")</f>
        <v>#VALUE!</v>
      </c>
      <c r="F5010" t="e">
        <f>IF(VLOOKUP($A5010,Parts!$A:$AM,F$1,0)="X",W$2,"")</f>
        <v>#VALUE!</v>
      </c>
      <c r="G5010" t="e">
        <f>IF(VLOOKUP($A5010,Parts!$A:$AM,G$1,0)="X",X$2,"")</f>
        <v>#VALUE!</v>
      </c>
      <c r="H5010" t="e">
        <f>IF(VLOOKUP($A5010,Parts!$A:$AM,H$1,0)="X",Y$2,"")</f>
        <v>#VALUE!</v>
      </c>
      <c r="I5010" t="e">
        <f>IF(VLOOKUP($A5010,Parts!$A:$AM,I$1,0)="X",Z$2,"")</f>
        <v>#VALUE!</v>
      </c>
      <c r="J5010" t="e">
        <f>IF(VLOOKUP($A5010,Parts!$A:$AM,J$1,0)="X",AA$2,"")</f>
        <v>#VALUE!</v>
      </c>
      <c r="K5010" t="e">
        <f>IF(VLOOKUP($A5010,Parts!$A:$AM,K$1,0)="X",AB$2,"")</f>
        <v>#VALUE!</v>
      </c>
      <c r="L5010" t="e">
        <f>IF(VLOOKUP($A5010,Parts!$A:$AM,L$1,0)="X",AC$2,"")</f>
        <v>#VALUE!</v>
      </c>
      <c r="M5010" t="e">
        <f>IF(VLOOKUP($A5010,Parts!$A:$AM,M$1,0)="X",AD$2,"")</f>
        <v>#VALUE!</v>
      </c>
      <c r="N5010" t="e">
        <f>IF(VLOOKUP($A5010,Parts!$A:$AM,N$1,0)="X",AE$2,"")</f>
        <v>#VALUE!</v>
      </c>
      <c r="O5010" t="e">
        <f>IF(VLOOKUP($A5010,Parts!$A:$AM,O$1,0)="X",AF$2,"")</f>
        <v>#VALUE!</v>
      </c>
      <c r="P5010" t="e">
        <f t="shared" si="79"/>
        <v>#VALUE!</v>
      </c>
    </row>
    <row r="5011" spans="1:16" x14ac:dyDescent="0.25">
      <c r="A5011" t="e">
        <f>Table15[[#This Row],[Name]]</f>
        <v>#VALUE!</v>
      </c>
      <c r="B5011" t="e">
        <f>IF(VLOOKUP($A5011,Parts!$A:$AM,B$1,0)="X",S$2,"")</f>
        <v>#VALUE!</v>
      </c>
      <c r="C5011" t="e">
        <f>IF(VLOOKUP($A5011,Parts!$A:$AM,C$1,0)="X",T$2,"")</f>
        <v>#VALUE!</v>
      </c>
      <c r="D5011" t="e">
        <f>IF(VLOOKUP($A5011,Parts!$A:$AM,D$1,0)="X",U$2,"")</f>
        <v>#VALUE!</v>
      </c>
      <c r="E5011" t="e">
        <f>IF(VLOOKUP($A5011,Parts!$A:$AM,E$1,0)="X",V$2,"")</f>
        <v>#VALUE!</v>
      </c>
      <c r="F5011" t="e">
        <f>IF(VLOOKUP($A5011,Parts!$A:$AM,F$1,0)="X",W$2,"")</f>
        <v>#VALUE!</v>
      </c>
      <c r="G5011" t="e">
        <f>IF(VLOOKUP($A5011,Parts!$A:$AM,G$1,0)="X",X$2,"")</f>
        <v>#VALUE!</v>
      </c>
      <c r="H5011" t="e">
        <f>IF(VLOOKUP($A5011,Parts!$A:$AM,H$1,0)="X",Y$2,"")</f>
        <v>#VALUE!</v>
      </c>
      <c r="I5011" t="e">
        <f>IF(VLOOKUP($A5011,Parts!$A:$AM,I$1,0)="X",Z$2,"")</f>
        <v>#VALUE!</v>
      </c>
      <c r="J5011" t="e">
        <f>IF(VLOOKUP($A5011,Parts!$A:$AM,J$1,0)="X",AA$2,"")</f>
        <v>#VALUE!</v>
      </c>
      <c r="K5011" t="e">
        <f>IF(VLOOKUP($A5011,Parts!$A:$AM,K$1,0)="X",AB$2,"")</f>
        <v>#VALUE!</v>
      </c>
      <c r="L5011" t="e">
        <f>IF(VLOOKUP($A5011,Parts!$A:$AM,L$1,0)="X",AC$2,"")</f>
        <v>#VALUE!</v>
      </c>
      <c r="M5011" t="e">
        <f>IF(VLOOKUP($A5011,Parts!$A:$AM,M$1,0)="X",AD$2,"")</f>
        <v>#VALUE!</v>
      </c>
      <c r="N5011" t="e">
        <f>IF(VLOOKUP($A5011,Parts!$A:$AM,N$1,0)="X",AE$2,"")</f>
        <v>#VALUE!</v>
      </c>
      <c r="O5011" t="e">
        <f>IF(VLOOKUP($A5011,Parts!$A:$AM,O$1,0)="X",AF$2,"")</f>
        <v>#VALUE!</v>
      </c>
      <c r="P5011" t="e">
        <f t="shared" si="79"/>
        <v>#VALUE!</v>
      </c>
    </row>
    <row r="5012" spans="1:16" x14ac:dyDescent="0.25">
      <c r="A5012" t="e">
        <f>Table15[[#This Row],[Name]]</f>
        <v>#VALUE!</v>
      </c>
      <c r="B5012" t="e">
        <f>IF(VLOOKUP($A5012,Parts!$A:$AM,B$1,0)="X",S$2,"")</f>
        <v>#VALUE!</v>
      </c>
      <c r="C5012" t="e">
        <f>IF(VLOOKUP($A5012,Parts!$A:$AM,C$1,0)="X",T$2,"")</f>
        <v>#VALUE!</v>
      </c>
      <c r="D5012" t="e">
        <f>IF(VLOOKUP($A5012,Parts!$A:$AM,D$1,0)="X",U$2,"")</f>
        <v>#VALUE!</v>
      </c>
      <c r="E5012" t="e">
        <f>IF(VLOOKUP($A5012,Parts!$A:$AM,E$1,0)="X",V$2,"")</f>
        <v>#VALUE!</v>
      </c>
      <c r="F5012" t="e">
        <f>IF(VLOOKUP($A5012,Parts!$A:$AM,F$1,0)="X",W$2,"")</f>
        <v>#VALUE!</v>
      </c>
      <c r="G5012" t="e">
        <f>IF(VLOOKUP($A5012,Parts!$A:$AM,G$1,0)="X",X$2,"")</f>
        <v>#VALUE!</v>
      </c>
      <c r="H5012" t="e">
        <f>IF(VLOOKUP($A5012,Parts!$A:$AM,H$1,0)="X",Y$2,"")</f>
        <v>#VALUE!</v>
      </c>
      <c r="I5012" t="e">
        <f>IF(VLOOKUP($A5012,Parts!$A:$AM,I$1,0)="X",Z$2,"")</f>
        <v>#VALUE!</v>
      </c>
      <c r="J5012" t="e">
        <f>IF(VLOOKUP($A5012,Parts!$A:$AM,J$1,0)="X",AA$2,"")</f>
        <v>#VALUE!</v>
      </c>
      <c r="K5012" t="e">
        <f>IF(VLOOKUP($A5012,Parts!$A:$AM,K$1,0)="X",AB$2,"")</f>
        <v>#VALUE!</v>
      </c>
      <c r="L5012" t="e">
        <f>IF(VLOOKUP($A5012,Parts!$A:$AM,L$1,0)="X",AC$2,"")</f>
        <v>#VALUE!</v>
      </c>
      <c r="M5012" t="e">
        <f>IF(VLOOKUP($A5012,Parts!$A:$AM,M$1,0)="X",AD$2,"")</f>
        <v>#VALUE!</v>
      </c>
      <c r="N5012" t="e">
        <f>IF(VLOOKUP($A5012,Parts!$A:$AM,N$1,0)="X",AE$2,"")</f>
        <v>#VALUE!</v>
      </c>
      <c r="O5012" t="e">
        <f>IF(VLOOKUP($A5012,Parts!$A:$AM,O$1,0)="X",AF$2,"")</f>
        <v>#VALUE!</v>
      </c>
      <c r="P5012" t="e">
        <f t="shared" si="79"/>
        <v>#VALUE!</v>
      </c>
    </row>
    <row r="5013" spans="1:16" x14ac:dyDescent="0.25">
      <c r="A5013" t="e">
        <f>Table15[[#This Row],[Name]]</f>
        <v>#VALUE!</v>
      </c>
      <c r="B5013" t="e">
        <f>IF(VLOOKUP($A5013,Parts!$A:$AM,B$1,0)="X",S$2,"")</f>
        <v>#VALUE!</v>
      </c>
      <c r="C5013" t="e">
        <f>IF(VLOOKUP($A5013,Parts!$A:$AM,C$1,0)="X",T$2,"")</f>
        <v>#VALUE!</v>
      </c>
      <c r="D5013" t="e">
        <f>IF(VLOOKUP($A5013,Parts!$A:$AM,D$1,0)="X",U$2,"")</f>
        <v>#VALUE!</v>
      </c>
      <c r="E5013" t="e">
        <f>IF(VLOOKUP($A5013,Parts!$A:$AM,E$1,0)="X",V$2,"")</f>
        <v>#VALUE!</v>
      </c>
      <c r="F5013" t="e">
        <f>IF(VLOOKUP($A5013,Parts!$A:$AM,F$1,0)="X",W$2,"")</f>
        <v>#VALUE!</v>
      </c>
      <c r="G5013" t="e">
        <f>IF(VLOOKUP($A5013,Parts!$A:$AM,G$1,0)="X",X$2,"")</f>
        <v>#VALUE!</v>
      </c>
      <c r="H5013" t="e">
        <f>IF(VLOOKUP($A5013,Parts!$A:$AM,H$1,0)="X",Y$2,"")</f>
        <v>#VALUE!</v>
      </c>
      <c r="I5013" t="e">
        <f>IF(VLOOKUP($A5013,Parts!$A:$AM,I$1,0)="X",Z$2,"")</f>
        <v>#VALUE!</v>
      </c>
      <c r="J5013" t="e">
        <f>IF(VLOOKUP($A5013,Parts!$A:$AM,J$1,0)="X",AA$2,"")</f>
        <v>#VALUE!</v>
      </c>
      <c r="K5013" t="e">
        <f>IF(VLOOKUP($A5013,Parts!$A:$AM,K$1,0)="X",AB$2,"")</f>
        <v>#VALUE!</v>
      </c>
      <c r="L5013" t="e">
        <f>IF(VLOOKUP($A5013,Parts!$A:$AM,L$1,0)="X",AC$2,"")</f>
        <v>#VALUE!</v>
      </c>
      <c r="M5013" t="e">
        <f>IF(VLOOKUP($A5013,Parts!$A:$AM,M$1,0)="X",AD$2,"")</f>
        <v>#VALUE!</v>
      </c>
      <c r="N5013" t="e">
        <f>IF(VLOOKUP($A5013,Parts!$A:$AM,N$1,0)="X",AE$2,"")</f>
        <v>#VALUE!</v>
      </c>
      <c r="O5013" t="e">
        <f>IF(VLOOKUP($A5013,Parts!$A:$AM,O$1,0)="X",AF$2,"")</f>
        <v>#VALUE!</v>
      </c>
      <c r="P5013" t="e">
        <f t="shared" si="79"/>
        <v>#VALUE!</v>
      </c>
    </row>
    <row r="5014" spans="1:16" x14ac:dyDescent="0.25">
      <c r="A5014" t="e">
        <f>Table15[[#This Row],[Name]]</f>
        <v>#VALUE!</v>
      </c>
      <c r="B5014" t="e">
        <f>IF(VLOOKUP($A5014,Parts!$A:$AM,B$1,0)="X",S$2,"")</f>
        <v>#VALUE!</v>
      </c>
      <c r="C5014" t="e">
        <f>IF(VLOOKUP($A5014,Parts!$A:$AM,C$1,0)="X",T$2,"")</f>
        <v>#VALUE!</v>
      </c>
      <c r="D5014" t="e">
        <f>IF(VLOOKUP($A5014,Parts!$A:$AM,D$1,0)="X",U$2,"")</f>
        <v>#VALUE!</v>
      </c>
      <c r="E5014" t="e">
        <f>IF(VLOOKUP($A5014,Parts!$A:$AM,E$1,0)="X",V$2,"")</f>
        <v>#VALUE!</v>
      </c>
      <c r="F5014" t="e">
        <f>IF(VLOOKUP($A5014,Parts!$A:$AM,F$1,0)="X",W$2,"")</f>
        <v>#VALUE!</v>
      </c>
      <c r="G5014" t="e">
        <f>IF(VLOOKUP($A5014,Parts!$A:$AM,G$1,0)="X",X$2,"")</f>
        <v>#VALUE!</v>
      </c>
      <c r="H5014" t="e">
        <f>IF(VLOOKUP($A5014,Parts!$A:$AM,H$1,0)="X",Y$2,"")</f>
        <v>#VALUE!</v>
      </c>
      <c r="I5014" t="e">
        <f>IF(VLOOKUP($A5014,Parts!$A:$AM,I$1,0)="X",Z$2,"")</f>
        <v>#VALUE!</v>
      </c>
      <c r="J5014" t="e">
        <f>IF(VLOOKUP($A5014,Parts!$A:$AM,J$1,0)="X",AA$2,"")</f>
        <v>#VALUE!</v>
      </c>
      <c r="K5014" t="e">
        <f>IF(VLOOKUP($A5014,Parts!$A:$AM,K$1,0)="X",AB$2,"")</f>
        <v>#VALUE!</v>
      </c>
      <c r="L5014" t="e">
        <f>IF(VLOOKUP($A5014,Parts!$A:$AM,L$1,0)="X",AC$2,"")</f>
        <v>#VALUE!</v>
      </c>
      <c r="M5014" t="e">
        <f>IF(VLOOKUP($A5014,Parts!$A:$AM,M$1,0)="X",AD$2,"")</f>
        <v>#VALUE!</v>
      </c>
      <c r="N5014" t="e">
        <f>IF(VLOOKUP($A5014,Parts!$A:$AM,N$1,0)="X",AE$2,"")</f>
        <v>#VALUE!</v>
      </c>
      <c r="O5014" t="e">
        <f>IF(VLOOKUP($A5014,Parts!$A:$AM,O$1,0)="X",AF$2,"")</f>
        <v>#VALUE!</v>
      </c>
      <c r="P5014" t="e">
        <f t="shared" si="79"/>
        <v>#VALUE!</v>
      </c>
    </row>
    <row r="5015" spans="1:16" x14ac:dyDescent="0.25">
      <c r="A5015" t="e">
        <f>Table15[[#This Row],[Name]]</f>
        <v>#VALUE!</v>
      </c>
      <c r="B5015" t="e">
        <f>IF(VLOOKUP($A5015,Parts!$A:$AM,B$1,0)="X",S$2,"")</f>
        <v>#VALUE!</v>
      </c>
      <c r="C5015" t="e">
        <f>IF(VLOOKUP($A5015,Parts!$A:$AM,C$1,0)="X",T$2,"")</f>
        <v>#VALUE!</v>
      </c>
      <c r="D5015" t="e">
        <f>IF(VLOOKUP($A5015,Parts!$A:$AM,D$1,0)="X",U$2,"")</f>
        <v>#VALUE!</v>
      </c>
      <c r="E5015" t="e">
        <f>IF(VLOOKUP($A5015,Parts!$A:$AM,E$1,0)="X",V$2,"")</f>
        <v>#VALUE!</v>
      </c>
      <c r="F5015" t="e">
        <f>IF(VLOOKUP($A5015,Parts!$A:$AM,F$1,0)="X",W$2,"")</f>
        <v>#VALUE!</v>
      </c>
      <c r="G5015" t="e">
        <f>IF(VLOOKUP($A5015,Parts!$A:$AM,G$1,0)="X",X$2,"")</f>
        <v>#VALUE!</v>
      </c>
      <c r="H5015" t="e">
        <f>IF(VLOOKUP($A5015,Parts!$A:$AM,H$1,0)="X",Y$2,"")</f>
        <v>#VALUE!</v>
      </c>
      <c r="I5015" t="e">
        <f>IF(VLOOKUP($A5015,Parts!$A:$AM,I$1,0)="X",Z$2,"")</f>
        <v>#VALUE!</v>
      </c>
      <c r="J5015" t="e">
        <f>IF(VLOOKUP($A5015,Parts!$A:$AM,J$1,0)="X",AA$2,"")</f>
        <v>#VALUE!</v>
      </c>
      <c r="K5015" t="e">
        <f>IF(VLOOKUP($A5015,Parts!$A:$AM,K$1,0)="X",AB$2,"")</f>
        <v>#VALUE!</v>
      </c>
      <c r="L5015" t="e">
        <f>IF(VLOOKUP($A5015,Parts!$A:$AM,L$1,0)="X",AC$2,"")</f>
        <v>#VALUE!</v>
      </c>
      <c r="M5015" t="e">
        <f>IF(VLOOKUP($A5015,Parts!$A:$AM,M$1,0)="X",AD$2,"")</f>
        <v>#VALUE!</v>
      </c>
      <c r="N5015" t="e">
        <f>IF(VLOOKUP($A5015,Parts!$A:$AM,N$1,0)="X",AE$2,"")</f>
        <v>#VALUE!</v>
      </c>
      <c r="O5015" t="e">
        <f>IF(VLOOKUP($A5015,Parts!$A:$AM,O$1,0)="X",AF$2,"")</f>
        <v>#VALUE!</v>
      </c>
      <c r="P5015" t="e">
        <f t="shared" si="79"/>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Parts</vt:lpstr>
      <vt:lpstr>TreeLookup</vt:lpstr>
      <vt:lpstr>Pricing</vt:lpstr>
      <vt:lpstr>OldTree</vt:lpstr>
      <vt:lpstr>TREE</vt:lpstr>
      <vt:lpstr>ENGINE_CONFIGS</vt:lpstr>
      <vt:lpstr>IDENTS</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Paplaczyk</dc:creator>
  <cp:lastModifiedBy>Pap</cp:lastModifiedBy>
  <dcterms:created xsi:type="dcterms:W3CDTF">2017-04-28T23:50:11Z</dcterms:created>
  <dcterms:modified xsi:type="dcterms:W3CDTF">2017-08-01T02:18:48Z</dcterms:modified>
</cp:coreProperties>
</file>